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2.xml" ContentType="application/vnd.openxmlformats-officedocument.drawing+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00" windowWidth="25920" windowHeight="11140" tabRatio="882" firstSheet="5" activeTab="6" autoFilterDateGrouping="1"/>
  </bookViews>
  <sheets>
    <sheet xmlns:r="http://schemas.openxmlformats.org/officeDocument/2006/relationships" name="Dashboard" sheetId="1" state="visible" r:id="rId1"/>
    <sheet xmlns:r="http://schemas.openxmlformats.org/officeDocument/2006/relationships" name="Drivers in each year" sheetId="2" state="visible" r:id="rId2"/>
    <sheet xmlns:r="http://schemas.openxmlformats.org/officeDocument/2006/relationships" name="Yearly Race Winners" sheetId="3" state="visible" r:id="rId3"/>
    <sheet xmlns:r="http://schemas.openxmlformats.org/officeDocument/2006/relationships" name="Years Racing The Great Race" sheetId="4" state="visible" r:id="rId4"/>
    <sheet xmlns:r="http://schemas.openxmlformats.org/officeDocument/2006/relationships" name="Overall Stats 2025 Drivers" sheetId="5" state="visible" r:id="rId5"/>
    <sheet xmlns:r="http://schemas.openxmlformats.org/officeDocument/2006/relationships" name="Yearly Results 1960-1962 P Isl." sheetId="6" state="visible" r:id="rId6"/>
    <sheet xmlns:r="http://schemas.openxmlformats.org/officeDocument/2006/relationships" name="1963 - 2026 The Great Race" sheetId="7" state="visible" r:id="rId7"/>
    <sheet xmlns:r="http://schemas.openxmlformats.org/officeDocument/2006/relationships" name="1997-1999 Super Tour Great Race" sheetId="8" state="visible" r:id="rId8"/>
    <sheet xmlns:r="http://schemas.openxmlformats.org/officeDocument/2006/relationships" name="Notes" sheetId="9" state="visible" r:id="rId9"/>
    <sheet xmlns:r="http://schemas.openxmlformats.org/officeDocument/2006/relationships" name="Race Info" sheetId="10" state="visible" r:id="rId10"/>
    <sheet xmlns:r="http://schemas.openxmlformats.org/officeDocument/2006/relationships" name="Sheet2" sheetId="11" state="visible" r:id="rId11"/>
    <sheet xmlns:r="http://schemas.openxmlformats.org/officeDocument/2006/relationships" name="Sheet1" sheetId="12" state="visible" r:id="rId12"/>
    <sheet xmlns:r="http://schemas.openxmlformats.org/officeDocument/2006/relationships" name="Dashboard Data" sheetId="13" state="hidden" r:id="rId13"/>
  </sheets>
  <externalReferences>
    <externalReference xmlns:r="http://schemas.openxmlformats.org/officeDocument/2006/relationships" r:id="rId14"/>
  </externalReferences>
  <definedNames>
    <definedName name="_xlnm._FilterDatabase" localSheetId="3" hidden="1">'Years Racing The Great Race'!$A$1:$BY$1459</definedName>
    <definedName name="_xlnm._FilterDatabase" localSheetId="5" hidden="1">'Yearly Results 1960-1962 P Isl.'!$A$1:$AP$112</definedName>
    <definedName name="_xlnm._FilterDatabase" localSheetId="6" hidden="1">'1963 - 2026 The Great Race'!$A$1:$BB$2941</definedName>
    <definedName name="_xlnm._FilterDatabase" localSheetId="7" hidden="1">'1997-1999 Super Tour Great Race'!$A$1:$AQ$95</definedName>
  </definedNames>
  <calcPr calcId="191029" fullCalcOnLoad="1"/>
</workbook>
</file>

<file path=xl/styles.xml><?xml version="1.0" encoding="utf-8"?>
<styleSheet xmlns="http://schemas.openxmlformats.org/spreadsheetml/2006/main">
  <numFmts count="18">
    <numFmt numFmtId="164" formatCode="mm:ss.000"/>
    <numFmt numFmtId="165" formatCode="0.000%"/>
    <numFmt numFmtId="166" formatCode="0.0000"/>
    <numFmt numFmtId="167" formatCode="0.000"/>
    <numFmt numFmtId="168" formatCode="m:ss.0"/>
    <numFmt numFmtId="169" formatCode="dd/mm/yyyy"/>
    <numFmt numFmtId="170" formatCode="[m]:ss.000&quot;0&quot;"/>
    <numFmt numFmtId="171" formatCode="[h]:mm:ss.000&quot;0&quot;"/>
    <numFmt numFmtId="172" formatCode="[h]:mm:ss.000"/>
    <numFmt numFmtId="173" formatCode="h:mm:ss.000"/>
    <numFmt numFmtId="174" formatCode="m:ss.000"/>
    <numFmt numFmtId="175" formatCode="m:ss\.ss"/>
    <numFmt numFmtId="176" formatCode="mm:ss.000&quot;0&quot;"/>
    <numFmt numFmtId="177" formatCode="ss.000"/>
    <numFmt numFmtId="178" formatCode="\+0;\-0;0"/>
    <numFmt numFmtId="179" formatCode="m:ss\.s"/>
    <numFmt numFmtId="180" formatCode="h:mm:ss.0"/>
    <numFmt numFmtId="181" formatCode="h:mm:ss.00"/>
  </numFmts>
  <fonts count="103">
    <font>
      <name val="Arial"/>
      <family val="2"/>
      <sz val="10"/>
    </font>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Arial"/>
      <family val="2"/>
      <color theme="10"/>
      <sz val="10"/>
      <u val="single"/>
    </font>
    <font>
      <name val="Arial"/>
      <family val="2"/>
      <b val="1"/>
      <color theme="1"/>
      <sz val="13"/>
    </font>
    <font>
      <name val="Arial"/>
      <family val="2"/>
      <color theme="1"/>
      <sz val="13"/>
    </font>
    <font>
      <name val="Arial"/>
      <family val="2"/>
      <color theme="1"/>
      <sz val="13"/>
      <u val="single"/>
    </font>
    <font>
      <name val="Arial"/>
      <family val="2"/>
      <sz val="10"/>
    </font>
    <font>
      <name val="Georgia"/>
      <family val="1"/>
      <b val="1"/>
      <sz val="18"/>
    </font>
    <font>
      <name val="Verdana"/>
      <family val="2"/>
      <sz val="10"/>
    </font>
    <font>
      <name val="Verdana"/>
      <family val="2"/>
      <b val="1"/>
      <color rgb="FF666666"/>
      <sz val="14"/>
    </font>
    <font>
      <name val="Verdana"/>
      <family val="2"/>
      <color rgb="FF000000"/>
      <sz val="12"/>
    </font>
    <font>
      <name val="Verdana"/>
      <family val="2"/>
      <b val="1"/>
      <color rgb="FF000000"/>
      <sz val="12"/>
    </font>
    <font>
      <name val="Verdana"/>
      <family val="2"/>
      <b val="1"/>
      <color rgb="FF000000"/>
      <sz val="12"/>
      <vertAlign val="superscript"/>
    </font>
    <font>
      <name val="Verdana"/>
      <family val="2"/>
      <sz val="12"/>
    </font>
    <font>
      <name val="Arial"/>
      <family val="2"/>
      <sz val="12"/>
    </font>
    <font>
      <name val="Arial"/>
      <family val="2"/>
      <color rgb="FF202122"/>
      <sz val="12"/>
    </font>
    <font>
      <name val="Arial"/>
      <family val="2"/>
      <color theme="10"/>
      <sz val="12"/>
      <u val="single"/>
    </font>
    <font>
      <name val="Verdana"/>
      <family val="2"/>
      <b val="1"/>
      <color rgb="FF666666"/>
      <sz val="12"/>
    </font>
    <font>
      <name val="Georgia"/>
      <family val="1"/>
      <b val="1"/>
      <sz val="12"/>
    </font>
    <font>
      <name val="Arial"/>
      <family val="2"/>
      <color rgb="FF000000"/>
      <sz val="12"/>
    </font>
    <font>
      <name val="Arial"/>
      <family val="2"/>
      <sz val="8"/>
    </font>
    <font>
      <name val="Arial"/>
      <family val="2"/>
      <color rgb="FF000000"/>
      <sz val="13"/>
    </font>
    <font>
      <name val="Arial"/>
      <family val="2"/>
      <sz val="13"/>
    </font>
    <font>
      <name val="Arial"/>
      <family val="2"/>
      <color theme="1"/>
      <sz val="10"/>
    </font>
    <font>
      <name val="Helvetica"/>
      <family val="2"/>
      <i val="1"/>
      <color rgb="FFFFFFFF"/>
      <sz val="13"/>
    </font>
    <font>
      <name val="Helvetica"/>
      <family val="2"/>
      <i val="1"/>
      <sz val="13"/>
    </font>
    <font>
      <name val="Helvetica"/>
      <family val="2"/>
      <i val="1"/>
      <color theme="1"/>
      <sz val="13"/>
    </font>
    <font>
      <name val="Helvetica"/>
      <family val="2"/>
      <i val="1"/>
      <sz val="12"/>
    </font>
    <font>
      <name val="Helvetica"/>
      <family val="2"/>
      <i val="1"/>
      <color rgb="FFAAAAAA"/>
      <sz val="12"/>
    </font>
    <font>
      <name val="Helvetica"/>
      <family val="2"/>
      <i val="1"/>
      <color rgb="FF767676"/>
      <sz val="12"/>
    </font>
    <font>
      <name val="Helvetica"/>
      <family val="2"/>
      <i val="1"/>
      <color rgb="FF222222"/>
      <sz val="12"/>
    </font>
    <font>
      <name val="Helvetica"/>
      <family val="2"/>
      <i val="1"/>
      <color rgb="FF333333"/>
      <sz val="12"/>
    </font>
    <font>
      <name val="Helvetica"/>
      <family val="2"/>
      <i val="1"/>
      <color rgb="FFFFFFFF"/>
      <sz val="12"/>
    </font>
    <font>
      <name val="Helvetica"/>
      <family val="2"/>
      <i val="1"/>
      <color rgb="FF111111"/>
      <sz val="12"/>
    </font>
    <font>
      <name val="Arial"/>
      <family val="2"/>
      <b val="1"/>
      <color rgb="FF202122"/>
      <sz val="15"/>
    </font>
    <font>
      <name val="Arial"/>
      <family val="2"/>
      <color rgb="FF202122"/>
      <sz val="15"/>
    </font>
    <font>
      <name val="Arial"/>
      <family val="2"/>
      <b val="1"/>
      <color theme="1"/>
      <sz val="10"/>
    </font>
    <font>
      <name val="Arial"/>
      <family val="2"/>
      <b val="1"/>
      <sz val="10"/>
    </font>
    <font>
      <name val="Arial"/>
      <family val="2"/>
      <color rgb="FF000000"/>
      <sz val="10"/>
    </font>
    <font>
      <name val="Arial"/>
      <family val="2"/>
      <i val="1"/>
      <color theme="1"/>
      <sz val="10"/>
      <u val="single"/>
    </font>
    <font>
      <name val="Arial"/>
      <family val="2"/>
      <i val="1"/>
      <color rgb="FF202122"/>
      <sz val="10"/>
    </font>
    <font>
      <name val="Arial"/>
      <family val="2"/>
      <color rgb="FF202122"/>
      <sz val="10"/>
    </font>
    <font>
      <name val="Arial"/>
      <family val="2"/>
      <b val="1"/>
      <color rgb="FF000000"/>
      <sz val="10"/>
    </font>
    <font>
      <name val="Arial"/>
      <family val="2"/>
      <i val="1"/>
      <color theme="1"/>
      <sz val="10"/>
    </font>
    <font>
      <name val="Arial"/>
      <family val="2"/>
      <i val="1"/>
      <sz val="10"/>
    </font>
    <font>
      <name val="Arial"/>
      <family val="2"/>
      <color theme="1"/>
      <sz val="12"/>
    </font>
    <font>
      <name val="Arial"/>
      <family val="2"/>
      <i val="1"/>
      <color rgb="FF202122"/>
      <sz val="12"/>
    </font>
    <font>
      <name val="Verdana"/>
      <family val="2"/>
      <color rgb="FF202122"/>
      <sz val="12"/>
      <vertAlign val="superscript"/>
    </font>
    <font>
      <name val="Arial"/>
      <family val="2"/>
      <i val="1"/>
      <color theme="1"/>
      <sz val="12"/>
    </font>
    <font>
      <name val="Verdana"/>
      <family val="2"/>
      <i val="1"/>
      <color rgb="FF000000"/>
      <sz val="12"/>
    </font>
    <font>
      <name val="Verdana"/>
      <family val="2"/>
      <i val="1"/>
      <color rgb="FF202122"/>
      <sz val="12"/>
      <vertAlign val="superscript"/>
    </font>
    <font>
      <name val="Calibri"/>
      <family val="2"/>
      <color theme="10"/>
      <sz val="12"/>
      <u val="single"/>
      <scheme val="minor"/>
    </font>
    <font>
      <name val="Arial"/>
      <family val="2"/>
      <b val="1"/>
      <color rgb="FF000000"/>
      <sz val="12"/>
    </font>
    <font>
      <name val="Arial"/>
      <family val="2"/>
      <b val="1"/>
      <color rgb="FF202122"/>
      <sz val="12"/>
    </font>
    <font>
      <name val="Arial"/>
      <family val="2"/>
      <b val="1"/>
      <color rgb="FFFFFFFF"/>
      <sz val="12"/>
    </font>
    <font>
      <name val="Arial"/>
      <family val="2"/>
      <b val="1"/>
      <color rgb="FFFF0000"/>
      <sz val="12"/>
    </font>
    <font>
      <name val="Arial"/>
      <family val="2"/>
      <b val="1"/>
      <color theme="1"/>
      <sz val="12"/>
    </font>
    <font>
      <name val="Arial"/>
      <family val="2"/>
      <b val="1"/>
      <sz val="12"/>
    </font>
    <font>
      <name val="Arial"/>
      <family val="2"/>
      <i val="1"/>
      <sz val="12"/>
    </font>
    <font>
      <name val="Arial"/>
      <family val="2"/>
      <b val="1"/>
      <color rgb="FF202122"/>
      <sz val="12"/>
      <vertAlign val="superscript"/>
    </font>
    <font>
      <name val="Arial"/>
      <family val="2"/>
      <b val="1"/>
      <i val="1"/>
      <color rgb="FF202122"/>
      <sz val="12"/>
    </font>
    <font>
      <name val="Arial"/>
      <family val="2"/>
      <b val="1"/>
      <i val="1"/>
      <color theme="1"/>
      <sz val="12"/>
    </font>
    <font>
      <name val="Arial"/>
      <family val="2"/>
      <color rgb="FFFF0000"/>
      <sz val="12"/>
    </font>
    <font>
      <name val="Verdana"/>
      <family val="2"/>
      <color rgb="FF202122"/>
      <sz val="12"/>
    </font>
    <font>
      <name val="Arial"/>
      <family val="2"/>
      <b val="1"/>
      <color rgb="FFFF0000"/>
      <sz val="10"/>
    </font>
    <font>
      <name val="Arial"/>
      <family val="2"/>
      <b val="1"/>
      <sz val="13"/>
    </font>
    <font>
      <name val="Arial"/>
      <family val="2"/>
      <sz val="13"/>
      <u val="single"/>
    </font>
    <font>
      <name val="Arial"/>
      <family val="2"/>
      <color rgb="FF006100"/>
      <sz val="12"/>
    </font>
    <font>
      <name val="Verdana"/>
      <family val="2"/>
      <color rgb="FF006100"/>
      <sz val="12"/>
    </font>
    <font>
      <name val="Arial"/>
      <family val="2"/>
      <b val="1"/>
      <color rgb="FF006100"/>
      <sz val="12"/>
    </font>
    <font>
      <name val="Arial"/>
      <family val="2"/>
      <b val="1"/>
      <color rgb="FFFFFFFF"/>
      <sz val="10"/>
    </font>
    <font>
      <name val="Arial"/>
      <family val="2"/>
      <b val="1"/>
      <color rgb="FF202122"/>
      <sz val="10"/>
    </font>
    <font>
      <name val="Aptos"/>
      <b val="1"/>
      <color rgb="FFFFFFFF"/>
      <sz val="18"/>
    </font>
    <font>
      <name val="Aptos"/>
      <sz val="10"/>
    </font>
    <font>
      <name val="Aptos"/>
      <i val="1"/>
      <color rgb="FF666666"/>
      <sz val="10"/>
    </font>
    <font>
      <name val="Aptos"/>
      <b val="1"/>
      <sz val="12"/>
    </font>
    <font>
      <name val="Aptos"/>
      <b val="1"/>
      <color rgb="FFFFFFFF"/>
      <sz val="10"/>
    </font>
    <font>
      <name val="Arial"/>
      <family val="2"/>
      <color rgb="FF666666"/>
      <sz val="10"/>
    </font>
    <font>
      <name val="Arial"/>
      <family val="2"/>
      <i val="1"/>
      <color rgb="FF000000"/>
      <sz val="10"/>
    </font>
    <font>
      <name val="Arial"/>
      <family val="2"/>
      <color rgb="FFFFFFFF"/>
      <sz val="10"/>
    </font>
    <font>
      <name val="Arial"/>
      <family val="2"/>
      <sz val="10"/>
      <u val="single"/>
    </font>
    <font>
      <name val="Helvetica"/>
      <family val="2"/>
      <sz val="12"/>
    </font>
    <font>
      <name val="Arial"/>
      <family val="2"/>
      <b val="1"/>
      <sz val="65"/>
    </font>
    <font>
      <name val="Arial"/>
      <family val="2"/>
      <sz val="65"/>
    </font>
    <font>
      <name val="Calibri"/>
      <family val="2"/>
      <color rgb="FFFF0000"/>
      <sz val="12"/>
      <scheme val="minor"/>
    </font>
    <font>
      <name val="Arial"/>
      <family val="2"/>
      <color rgb="FFFF0000"/>
      <sz val="13"/>
    </font>
    <font>
      <name val="Arial"/>
      <family val="2"/>
      <color rgb="FFFFFFFF"/>
      <sz val="14"/>
    </font>
    <font>
      <name val="Arial"/>
      <family val="2"/>
      <color rgb="FFFFFFFF"/>
      <sz val="16"/>
    </font>
    <font>
      <name val="Arial"/>
      <family val="2"/>
      <b val="1"/>
      <color rgb="FFFFFFFF"/>
      <sz val="20"/>
    </font>
    <font>
      <name val="Calibri"/>
      <family val="2"/>
      <color rgb="FFFFFFFF"/>
      <sz val="9"/>
      <scheme val="minor"/>
    </font>
    <font>
      <name val="Inherit"/>
      <color rgb="FFFFFFFF"/>
      <sz val="10"/>
    </font>
    <font>
      <name val="Inherit"/>
      <color rgb="FFFF0000"/>
      <sz val="12"/>
    </font>
    <font>
      <name val="Segoe UI"/>
      <sz val="14"/>
    </font>
    <font>
      <name val="Segoe UI"/>
      <color rgb="FF464FEB"/>
      <sz val="14"/>
    </font>
    <font>
      <name val="Segoe UI"/>
      <b val="1"/>
      <sz val="14"/>
    </font>
    <font>
      <name val="Segoe UI"/>
      <b val="1"/>
      <sz val="18"/>
    </font>
    <font>
      <name val="Segoe UI"/>
      <b val="1"/>
      <sz val="13.5"/>
    </font>
    <font>
      <name val="Arial"/>
      <family val="2"/>
      <b val="1"/>
      <sz val="13.5"/>
    </font>
    <font>
      <name val="Google Sans Text"/>
      <family val="2"/>
      <sz val="10"/>
    </font>
    <font>
      <name val="Times"/>
      <b val="1"/>
      <color theme="1"/>
      <sz val="12"/>
    </font>
  </fonts>
  <fills count="26">
    <fill>
      <patternFill/>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rgb="FF00B0F0"/>
        <bgColor indexed="64"/>
      </patternFill>
    </fill>
    <fill>
      <patternFill patternType="solid">
        <fgColor theme="5" tint="0.3999755851924192"/>
        <bgColor indexed="64"/>
      </patternFill>
    </fill>
    <fill>
      <patternFill patternType="solid">
        <fgColor theme="7" tint="0.5999938962981048"/>
        <bgColor indexed="64"/>
      </patternFill>
    </fill>
    <fill>
      <patternFill patternType="solid">
        <fgColor rgb="FFC6EFCE"/>
        <bgColor indexed="64"/>
      </patternFill>
    </fill>
    <fill>
      <patternFill patternType="solid">
        <fgColor rgb="FFFFF2CC"/>
        <bgColor indexed="64"/>
      </patternFill>
    </fill>
    <fill>
      <patternFill patternType="solid">
        <fgColor rgb="FF1F4E78"/>
        <bgColor indexed="64"/>
      </patternFill>
    </fill>
    <fill>
      <patternFill patternType="solid">
        <fgColor rgb="FFE2F0D9"/>
        <bgColor indexed="64"/>
      </patternFill>
    </fill>
    <fill>
      <patternFill patternType="solid">
        <fgColor rgb="FFEAF3F8"/>
        <bgColor indexed="64"/>
      </patternFill>
    </fill>
    <fill>
      <patternFill patternType="solid">
        <fgColor rgb="FFFCE4D6"/>
        <bgColor indexed="64"/>
      </patternFill>
    </fill>
    <fill>
      <patternFill patternType="solid">
        <fgColor rgb="FFEDE7F6"/>
        <bgColor indexed="64"/>
      </patternFill>
    </fill>
    <fill>
      <patternFill patternType="solid">
        <fgColor rgb="FFDDEBF7"/>
        <bgColor indexed="64"/>
      </patternFill>
    </fill>
    <fill>
      <patternFill patternType="solid">
        <fgColor rgb="FFF8EAD8"/>
        <bgColor indexed="64"/>
      </patternFill>
    </fill>
    <fill>
      <patternFill patternType="solid">
        <fgColor rgb="FFE7E6E6"/>
        <bgColor indexed="64"/>
      </patternFill>
    </fill>
    <fill>
      <patternFill patternType="solid">
        <fgColor rgb="FFD9EAF7"/>
        <bgColor indexed="64"/>
      </patternFill>
    </fill>
    <fill>
      <patternFill patternType="solid">
        <fgColor rgb="FF5B9BD5"/>
        <bgColor indexed="64"/>
      </patternFill>
    </fill>
    <fill>
      <patternFill patternType="solid">
        <fgColor theme="2" tint="-0.09997863704336681"/>
        <bgColor indexed="64"/>
      </patternFill>
    </fill>
    <fill>
      <patternFill patternType="solid">
        <fgColor rgb="FFDBFFF3"/>
        <bgColor indexed="64"/>
      </patternFill>
    </fill>
    <fill>
      <patternFill patternType="solid">
        <fgColor rgb="FFEAF3F8"/>
        <bgColor rgb="FF000000"/>
      </patternFill>
    </fill>
    <fill>
      <patternFill patternType="solid">
        <fgColor rgb="FFF8EAD8"/>
        <bgColor rgb="FF000000"/>
      </patternFill>
    </fill>
    <fill>
      <patternFill patternType="solid">
        <fgColor rgb="FFE2F0D9"/>
        <bgColor rgb="FF000000"/>
      </patternFill>
    </fill>
  </fills>
  <borders count="21">
    <border>
      <left/>
      <right/>
      <top/>
      <bottom/>
      <diagonal/>
    </border>
    <border>
      <left style="dashed">
        <color auto="1"/>
      </left>
      <right style="dashed">
        <color auto="1"/>
      </right>
      <top style="dashed">
        <color auto="1"/>
      </top>
      <bottom style="dashed">
        <color auto="1"/>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indexed="64"/>
      </left>
      <right/>
      <top/>
      <bottom/>
      <diagonal/>
    </border>
  </borders>
  <cellStyleXfs count="8">
    <xf numFmtId="0" fontId="9" fillId="0" borderId="0"/>
    <xf numFmtId="0" fontId="5" fillId="0" borderId="0"/>
    <xf numFmtId="0" fontId="4" fillId="0" borderId="0"/>
    <xf numFmtId="0" fontId="4" fillId="0" borderId="0"/>
    <xf numFmtId="0" fontId="54" fillId="0" borderId="0"/>
    <xf numFmtId="9" fontId="9" fillId="0" borderId="0"/>
    <xf numFmtId="0" fontId="4" fillId="0" borderId="0"/>
    <xf numFmtId="0" fontId="1" fillId="0" borderId="0"/>
  </cellStyleXfs>
  <cellXfs count="772">
    <xf numFmtId="0" fontId="0" fillId="0" borderId="0" pivotButton="0" quotePrefix="0" xfId="0"/>
    <xf numFmtId="0" fontId="6" fillId="0" borderId="0" pivotButton="0" quotePrefix="0" xfId="0"/>
    <xf numFmtId="0" fontId="7" fillId="0" borderId="0" pivotButton="0" quotePrefix="0" xfId="0"/>
    <xf numFmtId="0" fontId="7" fillId="0" borderId="0" applyAlignment="1" pivotButton="0" quotePrefix="0" xfId="0">
      <alignment horizontal="right"/>
    </xf>
    <xf numFmtId="0" fontId="8" fillId="0" borderId="0" pivotButton="0" quotePrefix="0" xfId="1"/>
    <xf numFmtId="0" fontId="8" fillId="0" borderId="0" pivotButton="0" quotePrefix="0" xfId="1"/>
    <xf numFmtId="0" fontId="6" fillId="0" borderId="0" applyAlignment="1" pivotButton="0" quotePrefix="0" xfId="0">
      <alignment horizontal="right"/>
    </xf>
    <xf numFmtId="0" fontId="8" fillId="0" borderId="0" pivotButton="0" quotePrefix="0" xfId="0"/>
    <xf numFmtId="0" fontId="6" fillId="0" borderId="0" applyAlignment="1" pivotButton="0" quotePrefix="0" xfId="0">
      <alignment horizontal="center" vertical="center"/>
    </xf>
    <xf numFmtId="0" fontId="7" fillId="0" borderId="0" applyAlignment="1" pivotButton="0" quotePrefix="0" xfId="0">
      <alignment horizontal="center" vertical="center"/>
    </xf>
    <xf numFmtId="0" fontId="8" fillId="0" borderId="0" applyAlignment="1" pivotButton="0" quotePrefix="0" xfId="1">
      <alignment horizontal="center" vertical="center"/>
    </xf>
    <xf numFmtId="0" fontId="12" fillId="0" borderId="0" pivotButton="0" quotePrefix="0" xfId="0"/>
    <xf numFmtId="0" fontId="14" fillId="0" borderId="0" pivotButton="0" quotePrefix="0" xfId="0"/>
    <xf numFmtId="0" fontId="13" fillId="0" borderId="0" pivotButton="0" quotePrefix="0" xfId="0"/>
    <xf numFmtId="0" fontId="11" fillId="0" borderId="0" pivotButton="0" quotePrefix="0" xfId="0"/>
    <xf numFmtId="0" fontId="16" fillId="0" borderId="0" pivotButton="0" quotePrefix="0" xfId="0"/>
    <xf numFmtId="0" fontId="12" fillId="0" borderId="0" applyAlignment="1" pivotButton="0" quotePrefix="0" xfId="0">
      <alignment horizontal="center" vertical="center"/>
    </xf>
    <xf numFmtId="0" fontId="0" fillId="0" borderId="0" applyAlignment="1" pivotButton="0" quotePrefix="0" xfId="0">
      <alignment horizontal="center" vertical="center"/>
    </xf>
    <xf numFmtId="0" fontId="14" fillId="0" borderId="0" applyAlignment="1" pivotButton="0" quotePrefix="0" xfId="0">
      <alignment horizontal="center" vertical="center"/>
    </xf>
    <xf numFmtId="0" fontId="13" fillId="0" borderId="0" applyAlignment="1" pivotButton="0" quotePrefix="0" xfId="0">
      <alignment horizontal="center" vertical="center"/>
    </xf>
    <xf numFmtId="0" fontId="10" fillId="0" borderId="0" applyAlignment="1" pivotButton="0" quotePrefix="0" xfId="0">
      <alignment horizontal="center" vertical="center"/>
    </xf>
    <xf numFmtId="0" fontId="18" fillId="0" borderId="0" applyAlignment="1" pivotButton="0" quotePrefix="0" xfId="0">
      <alignment horizontal="center" vertical="center"/>
    </xf>
    <xf numFmtId="0" fontId="19" fillId="0" borderId="0" applyAlignment="1" pivotButton="0" quotePrefix="0" xfId="1">
      <alignment horizontal="center" vertical="center"/>
    </xf>
    <xf numFmtId="0" fontId="17" fillId="0" borderId="0" applyAlignment="1" pivotButton="0" quotePrefix="0" xfId="0">
      <alignment horizontal="center" vertical="center"/>
    </xf>
    <xf numFmtId="0" fontId="21" fillId="0" borderId="0" applyAlignment="1" pivotButton="0" quotePrefix="0" xfId="0">
      <alignment horizontal="center" vertical="center"/>
    </xf>
    <xf numFmtId="0" fontId="20" fillId="0" borderId="0" applyAlignment="1" pivotButton="0" quotePrefix="0" xfId="0">
      <alignment horizontal="left" vertical="center"/>
    </xf>
    <xf numFmtId="0" fontId="24" fillId="0" borderId="0" applyAlignment="1" pivotButton="0" quotePrefix="0" xfId="0">
      <alignment horizontal="right"/>
    </xf>
    <xf numFmtId="0" fontId="25" fillId="0" borderId="0" applyAlignment="1" pivotButton="0" quotePrefix="0" xfId="0">
      <alignment horizontal="center" vertical="center"/>
    </xf>
    <xf numFmtId="0" fontId="27" fillId="0" borderId="0" pivotButton="0" quotePrefix="0" xfId="0"/>
    <xf numFmtId="0" fontId="28" fillId="0" borderId="0" pivotButton="0" quotePrefix="0" xfId="0"/>
    <xf numFmtId="0" fontId="29" fillId="0" borderId="0" pivotButton="0" quotePrefix="0" xfId="0"/>
    <xf numFmtId="0" fontId="26" fillId="0" borderId="0" pivotButton="0" quotePrefix="0" xfId="0"/>
    <xf numFmtId="0" fontId="30" fillId="0" borderId="0" applyAlignment="1" pivotButton="0" quotePrefix="0" xfId="0">
      <alignment wrapText="1"/>
    </xf>
    <xf numFmtId="0" fontId="31" fillId="0" borderId="0" applyAlignment="1" pivotButton="0" quotePrefix="0" xfId="0">
      <alignment wrapText="1"/>
    </xf>
    <xf numFmtId="0" fontId="32" fillId="0" borderId="0" applyAlignment="1" pivotButton="0" quotePrefix="0" xfId="0">
      <alignment wrapText="1"/>
    </xf>
    <xf numFmtId="0" fontId="17" fillId="0" borderId="0" pivotButton="0" quotePrefix="0" xfId="0"/>
    <xf numFmtId="0" fontId="33" fillId="0" borderId="0" applyAlignment="1" pivotButton="0" quotePrefix="0" xfId="0">
      <alignment wrapText="1"/>
    </xf>
    <xf numFmtId="0" fontId="34" fillId="0" borderId="0" applyAlignment="1" pivotButton="0" quotePrefix="0" xfId="0">
      <alignment wrapText="1"/>
    </xf>
    <xf numFmtId="0" fontId="35" fillId="0" borderId="0" applyAlignment="1" pivotButton="0" quotePrefix="0" xfId="0">
      <alignment wrapText="1"/>
    </xf>
    <xf numFmtId="0" fontId="36" fillId="0" borderId="0" applyAlignment="1" pivotButton="0" quotePrefix="0" xfId="0">
      <alignment wrapText="1"/>
    </xf>
    <xf numFmtId="0" fontId="17" fillId="0" borderId="0" applyAlignment="1" pivotButton="0" quotePrefix="0" xfId="0">
      <alignment wrapText="1"/>
    </xf>
    <xf numFmtId="0" fontId="37" fillId="0" borderId="0" pivotButton="0" quotePrefix="0" xfId="0"/>
    <xf numFmtId="0" fontId="38" fillId="0" borderId="0" pivotButton="0" quotePrefix="0" xfId="0"/>
    <xf numFmtId="0" fontId="5" fillId="0" borderId="0" pivotButton="0" quotePrefix="0" xfId="1"/>
    <xf numFmtId="47" fontId="37" fillId="0" borderId="0" pivotButton="0" quotePrefix="0" xfId="0"/>
    <xf numFmtId="47" fontId="38" fillId="0" borderId="0" pivotButton="0" quotePrefix="0" xfId="0"/>
    <xf numFmtId="164" fontId="37" fillId="0" borderId="0" pivotButton="0" quotePrefix="0" xfId="0"/>
    <xf numFmtId="164" fontId="38" fillId="0" borderId="0" pivotButton="0" quotePrefix="0" xfId="0"/>
    <xf numFmtId="0" fontId="0" fillId="0" borderId="0" applyAlignment="1" pivotButton="0" quotePrefix="0" xfId="0">
      <alignment horizontal="center" vertical="center" wrapText="1"/>
    </xf>
    <xf numFmtId="14" fontId="0" fillId="0" borderId="0" pivotButton="0" quotePrefix="0" xfId="0"/>
    <xf numFmtId="0" fontId="60" fillId="0" borderId="0" pivotButton="0" quotePrefix="0" xfId="0"/>
    <xf numFmtId="0" fontId="17" fillId="0" borderId="2" pivotButton="0" quotePrefix="0" xfId="0"/>
    <xf numFmtId="0" fontId="17" fillId="4" borderId="0" pivotButton="0" quotePrefix="0" xfId="0"/>
    <xf numFmtId="0" fontId="17" fillId="3" borderId="0" pivotButton="0" quotePrefix="0" xfId="0"/>
    <xf numFmtId="0" fontId="17" fillId="5" borderId="0" pivotButton="0" quotePrefix="0" xfId="0"/>
    <xf numFmtId="0" fontId="17" fillId="6" borderId="0" pivotButton="0" quotePrefix="0" xfId="0"/>
    <xf numFmtId="0" fontId="17" fillId="7" borderId="0" pivotButton="0" quotePrefix="0" xfId="0"/>
    <xf numFmtId="0" fontId="17" fillId="8" borderId="0" pivotButton="0" quotePrefix="0" xfId="0"/>
    <xf numFmtId="0" fontId="61" fillId="0" borderId="0" pivotButton="0" quotePrefix="0" xfId="0"/>
    <xf numFmtId="0" fontId="48" fillId="0" borderId="2" applyAlignment="1" pivotButton="0" quotePrefix="0" xfId="0">
      <alignment horizontal="center" vertical="center" wrapText="1"/>
    </xf>
    <xf numFmtId="0" fontId="59" fillId="0" borderId="2" applyAlignment="1" pivotButton="0" quotePrefix="0" xfId="0">
      <alignment horizontal="center" vertical="center" wrapText="1"/>
    </xf>
    <xf numFmtId="0" fontId="18" fillId="0" borderId="2" applyAlignment="1" pivotButton="0" quotePrefix="0" xfId="0">
      <alignment horizontal="center" vertical="center" wrapText="1"/>
    </xf>
    <xf numFmtId="0" fontId="17" fillId="0" borderId="2" applyAlignment="1" pivotButton="0" quotePrefix="0" xfId="0">
      <alignment horizontal="center" vertical="center" wrapText="1"/>
    </xf>
    <xf numFmtId="0" fontId="56" fillId="0" borderId="2" applyAlignment="1" pivotButton="0" quotePrefix="0" xfId="3">
      <alignment horizontal="center" vertical="center" wrapText="1"/>
    </xf>
    <xf numFmtId="0" fontId="56" fillId="0" borderId="2" applyAlignment="1" pivotButton="0" quotePrefix="0" xfId="0">
      <alignment horizontal="center" vertical="center" wrapText="1"/>
    </xf>
    <xf numFmtId="0" fontId="18" fillId="0" borderId="2" applyAlignment="1" pivotButton="0" quotePrefix="0" xfId="3">
      <alignment horizontal="center" vertical="center" wrapText="1"/>
    </xf>
    <xf numFmtId="0" fontId="48" fillId="0" borderId="2" applyAlignment="1" pivotButton="0" quotePrefix="0" xfId="3">
      <alignment horizontal="center" vertical="center" wrapText="1"/>
    </xf>
    <xf numFmtId="0" fontId="60" fillId="0" borderId="2" applyAlignment="1" pivotButton="0" quotePrefix="0" xfId="0">
      <alignment horizontal="center" vertical="center" wrapText="1"/>
    </xf>
    <xf numFmtId="0" fontId="59" fillId="0" borderId="2" applyAlignment="1" pivotButton="0" quotePrefix="0" xfId="3">
      <alignment horizontal="center" vertical="center" wrapText="1"/>
    </xf>
    <xf numFmtId="0" fontId="48" fillId="3" borderId="2" applyAlignment="1" pivotButton="0" quotePrefix="0" xfId="0">
      <alignment horizontal="center" vertical="center" wrapText="1"/>
    </xf>
    <xf numFmtId="0" fontId="51" fillId="0" borderId="2" applyAlignment="1" pivotButton="0" quotePrefix="0" xfId="0">
      <alignment horizontal="center" vertical="center" wrapText="1"/>
    </xf>
    <xf numFmtId="0" fontId="64" fillId="0" borderId="2" applyAlignment="1" pivotButton="0" quotePrefix="0" xfId="0">
      <alignment horizontal="center" vertical="center" wrapText="1"/>
    </xf>
    <xf numFmtId="0" fontId="49" fillId="0" borderId="2" applyAlignment="1" pivotButton="0" quotePrefix="0" xfId="0">
      <alignment horizontal="center" vertical="center" wrapText="1"/>
    </xf>
    <xf numFmtId="0" fontId="58" fillId="0" borderId="2" applyAlignment="1" pivotButton="0" quotePrefix="0" xfId="0">
      <alignment horizontal="center" vertical="center" wrapText="1"/>
    </xf>
    <xf numFmtId="0" fontId="65" fillId="0" borderId="2" applyAlignment="1" pivotButton="0" quotePrefix="0" xfId="0">
      <alignment horizontal="center" vertical="center" wrapText="1"/>
    </xf>
    <xf numFmtId="0" fontId="65" fillId="8" borderId="2" applyAlignment="1" pivotButton="0" quotePrefix="0" xfId="0">
      <alignment horizontal="center" vertical="center" wrapText="1"/>
    </xf>
    <xf numFmtId="0" fontId="17" fillId="0" borderId="2" applyAlignment="1" pivotButton="0" quotePrefix="0" xfId="0">
      <alignment horizontal="center" vertical="center"/>
    </xf>
    <xf numFmtId="0" fontId="17" fillId="3" borderId="2" applyAlignment="1" pivotButton="0" quotePrefix="0" xfId="0">
      <alignment horizontal="center" vertical="center"/>
    </xf>
    <xf numFmtId="0" fontId="48" fillId="7" borderId="2" applyAlignment="1" pivotButton="0" quotePrefix="0" xfId="0">
      <alignment horizontal="center" vertical="center" wrapText="1"/>
    </xf>
    <xf numFmtId="0" fontId="65" fillId="0" borderId="2" applyAlignment="1" pivotButton="0" quotePrefix="0" xfId="3">
      <alignment horizontal="center" vertical="center" wrapText="1"/>
    </xf>
    <xf numFmtId="0" fontId="17" fillId="0" borderId="2" applyAlignment="1" pivotButton="0" quotePrefix="0" xfId="0">
      <alignment horizontal="center"/>
    </xf>
    <xf numFmtId="0" fontId="0" fillId="0" borderId="0" applyAlignment="1" pivotButton="0" quotePrefix="0" xfId="0">
      <alignment horizontal="left" vertical="center"/>
    </xf>
    <xf numFmtId="0" fontId="0" fillId="4" borderId="0" applyAlignment="1" pivotButton="0" quotePrefix="0" xfId="0">
      <alignment horizontal="center" vertical="center"/>
    </xf>
    <xf numFmtId="0" fontId="0" fillId="4" borderId="0" applyAlignment="1" pivotButton="0" quotePrefix="0" xfId="0">
      <alignment horizontal="left" vertical="center"/>
    </xf>
    <xf numFmtId="10" fontId="0" fillId="0" borderId="0" applyAlignment="1" pivotButton="0" quotePrefix="0" xfId="5">
      <alignment horizontal="center" vertical="center"/>
    </xf>
    <xf numFmtId="10" fontId="0" fillId="0" borderId="0" applyAlignment="1" pivotButton="0" quotePrefix="0" xfId="5">
      <alignment horizontal="center" vertical="center" wrapText="1"/>
    </xf>
    <xf numFmtId="165" fontId="0" fillId="0" borderId="0" applyAlignment="1" pivotButton="0" quotePrefix="0" xfId="5">
      <alignment horizontal="center" vertical="center"/>
    </xf>
    <xf numFmtId="0" fontId="67" fillId="0" borderId="0" applyAlignment="1" pivotButton="0" quotePrefix="0" xfId="0">
      <alignment horizontal="center" vertical="center"/>
    </xf>
    <xf numFmtId="0" fontId="68" fillId="0" borderId="0" pivotButton="0" quotePrefix="0" xfId="0"/>
    <xf numFmtId="0" fontId="25" fillId="0" borderId="0" applyAlignment="1" pivotButton="0" quotePrefix="0" xfId="0">
      <alignment horizontal="right"/>
    </xf>
    <xf numFmtId="0" fontId="69" fillId="0" borderId="0" applyAlignment="1" pivotButton="0" quotePrefix="0" xfId="1">
      <alignment horizontal="center"/>
    </xf>
    <xf numFmtId="0" fontId="7" fillId="0" borderId="0" applyAlignment="1" pivotButton="0" quotePrefix="0" xfId="0">
      <alignment horizontal="right" vertical="center"/>
    </xf>
    <xf numFmtId="0" fontId="6" fillId="0" borderId="0" applyAlignment="1" pivotButton="0" quotePrefix="0" xfId="0">
      <alignment horizontal="right" vertical="center"/>
    </xf>
    <xf numFmtId="0" fontId="8" fillId="0" borderId="0" applyAlignment="1" pivotButton="0" quotePrefix="0" xfId="1">
      <alignment horizontal="right" vertical="center"/>
    </xf>
    <xf numFmtId="166" fontId="7" fillId="0" borderId="0" applyAlignment="1" pivotButton="0" quotePrefix="0" xfId="0">
      <alignment horizontal="right" vertical="center"/>
    </xf>
    <xf numFmtId="0" fontId="69" fillId="0" borderId="0" pivotButton="0" quotePrefix="0" xfId="1"/>
    <xf numFmtId="0" fontId="17" fillId="0" borderId="2" applyAlignment="1" pivotButton="0" quotePrefix="0" xfId="0">
      <alignment vertical="center"/>
    </xf>
    <xf numFmtId="1" fontId="17" fillId="0" borderId="3" applyAlignment="1" pivotButton="0" quotePrefix="0" xfId="0">
      <alignment horizontal="center"/>
    </xf>
    <xf numFmtId="1" fontId="17" fillId="0" borderId="7" applyAlignment="1" pivotButton="0" quotePrefix="0" xfId="0">
      <alignment horizontal="center"/>
    </xf>
    <xf numFmtId="3" fontId="17" fillId="0" borderId="4" applyAlignment="1" pivotButton="0" quotePrefix="0" xfId="0">
      <alignment horizontal="center"/>
    </xf>
    <xf numFmtId="3" fontId="17" fillId="0" borderId="8" applyAlignment="1" pivotButton="0" quotePrefix="0" xfId="0">
      <alignment horizontal="center"/>
    </xf>
    <xf numFmtId="1" fontId="60" fillId="0" borderId="5" applyAlignment="1" pivotButton="0" quotePrefix="0" xfId="0">
      <alignment horizontal="center"/>
    </xf>
    <xf numFmtId="3" fontId="60" fillId="0" borderId="6" applyAlignment="1" pivotButton="0" quotePrefix="0" xfId="0">
      <alignment horizontal="center"/>
    </xf>
    <xf numFmtId="0" fontId="13" fillId="0" borderId="2" applyAlignment="1" pivotButton="0" quotePrefix="0" xfId="0">
      <alignment horizontal="center" vertical="center" wrapText="1"/>
    </xf>
    <xf numFmtId="0" fontId="66" fillId="0" borderId="2" applyAlignment="1" pivotButton="0" quotePrefix="0" xfId="0">
      <alignment horizontal="center" vertical="center" wrapText="1"/>
    </xf>
    <xf numFmtId="0" fontId="16" fillId="0" borderId="2" applyAlignment="1" pivotButton="0" quotePrefix="0" xfId="0">
      <alignment horizontal="center" vertical="center" wrapText="1"/>
    </xf>
    <xf numFmtId="0" fontId="52" fillId="0" borderId="2" applyAlignment="1" pivotButton="0" quotePrefix="0" xfId="0">
      <alignment horizontal="center" vertical="center" wrapText="1"/>
    </xf>
    <xf numFmtId="3" fontId="55" fillId="0" borderId="2" applyAlignment="1" pivotButton="0" quotePrefix="0" xfId="0">
      <alignment horizontal="center" vertical="center"/>
    </xf>
    <xf numFmtId="0" fontId="55" fillId="0" borderId="2" applyAlignment="1" pivotButton="0" quotePrefix="0" xfId="0">
      <alignment horizontal="center" vertical="center"/>
    </xf>
    <xf numFmtId="3" fontId="55" fillId="0" borderId="2" applyAlignment="1" pivotButton="0" quotePrefix="0" xfId="0">
      <alignment horizontal="center" vertical="center" wrapText="1"/>
    </xf>
    <xf numFmtId="0" fontId="55" fillId="0" borderId="2" applyAlignment="1" pivotButton="0" quotePrefix="0" xfId="0">
      <alignment horizontal="center" vertical="center" wrapText="1"/>
    </xf>
    <xf numFmtId="0" fontId="71" fillId="9" borderId="2" applyAlignment="1" pivotButton="0" quotePrefix="0" xfId="0">
      <alignment horizontal="center" vertical="center" wrapText="1"/>
    </xf>
    <xf numFmtId="0" fontId="70" fillId="9" borderId="2" applyAlignment="1" pivotButton="0" quotePrefix="0" xfId="0">
      <alignment horizontal="center" vertical="center" wrapText="1"/>
    </xf>
    <xf numFmtId="0" fontId="72" fillId="9" borderId="2" applyAlignment="1" pivotButton="0" quotePrefix="0" xfId="0">
      <alignment horizontal="center" vertical="center" wrapText="1"/>
    </xf>
    <xf numFmtId="0" fontId="70" fillId="9" borderId="2" pivotButton="0" quotePrefix="0" xfId="0"/>
    <xf numFmtId="0" fontId="57" fillId="11" borderId="2" applyAlignment="1" pivotButton="0" quotePrefix="0" xfId="0">
      <alignment horizontal="center" vertical="center"/>
    </xf>
    <xf numFmtId="0" fontId="57" fillId="11" borderId="2" applyAlignment="1" pivotButton="0" quotePrefix="1" xfId="0">
      <alignment horizontal="center" vertical="center"/>
    </xf>
    <xf numFmtId="1" fontId="48" fillId="0" borderId="2" applyAlignment="1" pivotButton="0" quotePrefix="0" xfId="0">
      <alignment horizontal="center" vertical="center" wrapText="1"/>
    </xf>
    <xf numFmtId="1" fontId="17" fillId="0" borderId="2" applyAlignment="1" pivotButton="0" quotePrefix="0" xfId="0">
      <alignment horizontal="center" vertical="center"/>
    </xf>
    <xf numFmtId="1" fontId="59" fillId="0" borderId="2" applyAlignment="1" pivotButton="0" quotePrefix="0" xfId="0">
      <alignment horizontal="center" vertical="center" wrapText="1"/>
    </xf>
    <xf numFmtId="1" fontId="18" fillId="0" borderId="2" applyAlignment="1" pivotButton="0" quotePrefix="0" xfId="0">
      <alignment horizontal="center" vertical="center" wrapText="1"/>
    </xf>
    <xf numFmtId="1" fontId="17" fillId="0" borderId="2" applyAlignment="1" pivotButton="0" quotePrefix="0" xfId="0">
      <alignment horizontal="center" vertical="center" wrapText="1"/>
    </xf>
    <xf numFmtId="1" fontId="56" fillId="0" borderId="2" applyAlignment="1" pivotButton="0" quotePrefix="0" xfId="3">
      <alignment horizontal="center" vertical="center" wrapText="1"/>
    </xf>
    <xf numFmtId="1" fontId="56" fillId="0" borderId="2" applyAlignment="1" pivotButton="0" quotePrefix="0" xfId="0">
      <alignment horizontal="center" vertical="center" wrapText="1"/>
    </xf>
    <xf numFmtId="1" fontId="18" fillId="0" borderId="2" applyAlignment="1" pivotButton="0" quotePrefix="0" xfId="3">
      <alignment horizontal="center" vertical="center" wrapText="1"/>
    </xf>
    <xf numFmtId="1" fontId="48" fillId="0" borderId="2" applyAlignment="1" pivotButton="0" quotePrefix="0" xfId="3">
      <alignment horizontal="center" vertical="center" wrapText="1"/>
    </xf>
    <xf numFmtId="1" fontId="60" fillId="0" borderId="2" applyAlignment="1" pivotButton="0" quotePrefix="0" xfId="0">
      <alignment horizontal="center" vertical="center" wrapText="1"/>
    </xf>
    <xf numFmtId="1" fontId="59" fillId="0" borderId="2" applyAlignment="1" pivotButton="0" quotePrefix="0" xfId="3">
      <alignment horizontal="center" vertical="center" wrapText="1"/>
    </xf>
    <xf numFmtId="1" fontId="48" fillId="3" borderId="2" applyAlignment="1" pivotButton="0" quotePrefix="0" xfId="0">
      <alignment horizontal="center" vertical="center" wrapText="1"/>
    </xf>
    <xf numFmtId="1" fontId="51" fillId="0" borderId="2" applyAlignment="1" pivotButton="0" quotePrefix="0" xfId="0">
      <alignment horizontal="center" vertical="center" wrapText="1"/>
    </xf>
    <xf numFmtId="1" fontId="17" fillId="4" borderId="2" applyAlignment="1" pivotButton="0" quotePrefix="0" xfId="0">
      <alignment horizontal="center" vertical="center"/>
    </xf>
    <xf numFmtId="1" fontId="64" fillId="0" borderId="2" applyAlignment="1" pivotButton="0" quotePrefix="0" xfId="0">
      <alignment horizontal="center" vertical="center" wrapText="1"/>
    </xf>
    <xf numFmtId="1" fontId="65" fillId="8" borderId="2" applyAlignment="1" pivotButton="0" quotePrefix="0" xfId="0">
      <alignment horizontal="center" vertical="center" wrapText="1"/>
    </xf>
    <xf numFmtId="1" fontId="17" fillId="3" borderId="2" applyAlignment="1" pivotButton="0" quotePrefix="0" xfId="0">
      <alignment horizontal="center" vertical="center"/>
    </xf>
    <xf numFmtId="1" fontId="49" fillId="0" borderId="2" applyAlignment="1" pivotButton="0" quotePrefix="0" xfId="0">
      <alignment horizontal="center" vertical="center" wrapText="1"/>
    </xf>
    <xf numFmtId="1" fontId="58" fillId="0" borderId="2" applyAlignment="1" pivotButton="0" quotePrefix="0" xfId="0">
      <alignment horizontal="center" vertical="center" wrapText="1"/>
    </xf>
    <xf numFmtId="1" fontId="65" fillId="0" borderId="2" applyAlignment="1" pivotButton="0" quotePrefix="0" xfId="0">
      <alignment horizontal="center" vertical="center" wrapText="1"/>
    </xf>
    <xf numFmtId="1" fontId="61" fillId="0" borderId="2" applyAlignment="1" pivotButton="0" quotePrefix="0" xfId="0">
      <alignment horizontal="center" vertical="center"/>
    </xf>
    <xf numFmtId="1" fontId="48" fillId="7" borderId="2" applyAlignment="1" pivotButton="0" quotePrefix="0" xfId="0">
      <alignment horizontal="center" vertical="center" wrapText="1"/>
    </xf>
    <xf numFmtId="1" fontId="65" fillId="0" borderId="2" applyAlignment="1" pivotButton="0" quotePrefix="0" xfId="0">
      <alignment horizontal="center" vertical="center"/>
    </xf>
    <xf numFmtId="1" fontId="65" fillId="0" borderId="2" applyAlignment="1" pivotButton="0" quotePrefix="0" xfId="3">
      <alignment horizontal="center" vertical="center" wrapText="1"/>
    </xf>
    <xf numFmtId="0" fontId="76" fillId="0" borderId="0" pivotButton="0" quotePrefix="0" xfId="0"/>
    <xf numFmtId="0" fontId="76" fillId="14" borderId="0" pivotButton="0" quotePrefix="0" xfId="0"/>
    <xf numFmtId="0" fontId="76" fillId="14" borderId="9" pivotButton="0" quotePrefix="0" xfId="0"/>
    <xf numFmtId="0" fontId="79" fillId="11" borderId="9" pivotButton="0" quotePrefix="0" xfId="0"/>
    <xf numFmtId="0" fontId="76" fillId="0" borderId="9" pivotButton="0" quotePrefix="0" xfId="0"/>
    <xf numFmtId="0" fontId="76" fillId="0" borderId="10" pivotButton="0" quotePrefix="0" xfId="0"/>
    <xf numFmtId="3" fontId="76" fillId="0" borderId="10" pivotButton="0" quotePrefix="0" xfId="0"/>
    <xf numFmtId="0" fontId="76" fillId="0" borderId="11" pivotButton="0" quotePrefix="0" xfId="0"/>
    <xf numFmtId="3" fontId="76" fillId="0" borderId="11" pivotButton="0" quotePrefix="0" xfId="0"/>
    <xf numFmtId="0" fontId="40" fillId="19" borderId="0" pivotButton="0" quotePrefix="0" xfId="0"/>
    <xf numFmtId="0" fontId="40" fillId="19" borderId="12" applyAlignment="1" pivotButton="0" quotePrefix="0" xfId="0">
      <alignment horizontal="center"/>
    </xf>
    <xf numFmtId="3" fontId="0" fillId="0" borderId="12" applyAlignment="1" pivotButton="0" quotePrefix="0" xfId="0">
      <alignment horizontal="right"/>
    </xf>
    <xf numFmtId="3" fontId="40" fillId="19" borderId="0" pivotButton="0" quotePrefix="0" xfId="0"/>
    <xf numFmtId="3" fontId="0" fillId="0" borderId="0" pivotButton="0" quotePrefix="0" xfId="0"/>
    <xf numFmtId="3" fontId="76" fillId="0" borderId="0" pivotButton="0" quotePrefix="0" xfId="0"/>
    <xf numFmtId="0" fontId="79" fillId="0" borderId="0" pivotButton="0" quotePrefix="0" xfId="0"/>
    <xf numFmtId="3" fontId="0" fillId="0" borderId="12" applyAlignment="1" pivotButton="0" quotePrefix="0" xfId="0">
      <alignment horizontal="left"/>
    </xf>
    <xf numFmtId="0" fontId="22" fillId="0" borderId="2" applyAlignment="1" pivotButton="0" quotePrefix="0" xfId="0">
      <alignment horizontal="center" vertical="center" wrapText="1"/>
    </xf>
    <xf numFmtId="0" fontId="22" fillId="0" borderId="2" applyAlignment="1" pivotButton="0" quotePrefix="0" xfId="6">
      <alignment horizontal="center" vertical="center"/>
    </xf>
    <xf numFmtId="0" fontId="48" fillId="0" borderId="1" applyAlignment="1" pivotButton="0" quotePrefix="0" xfId="0">
      <alignment horizontal="center" vertical="center" wrapText="1"/>
    </xf>
    <xf numFmtId="0" fontId="48" fillId="0" borderId="0" applyAlignment="1" pivotButton="0" quotePrefix="0" xfId="3">
      <alignment horizontal="center" vertical="center" wrapText="1"/>
    </xf>
    <xf numFmtId="0" fontId="73" fillId="11" borderId="2" applyAlignment="1" pivotButton="0" quotePrefix="0" xfId="0">
      <alignment horizontal="center" vertical="center" textRotation="180" wrapText="1"/>
    </xf>
    <xf numFmtId="14" fontId="73" fillId="11" borderId="2" applyAlignment="1" pivotButton="0" quotePrefix="0" xfId="0">
      <alignment horizontal="center" vertical="center" textRotation="180" wrapText="1"/>
    </xf>
    <xf numFmtId="167" fontId="73" fillId="11" borderId="2" applyAlignment="1" pivotButton="0" quotePrefix="0" xfId="0">
      <alignment horizontal="center" vertical="center" textRotation="180" wrapText="1"/>
    </xf>
    <xf numFmtId="1" fontId="73" fillId="11" borderId="2" applyAlignment="1" pivotButton="0" quotePrefix="0" xfId="0">
      <alignment horizontal="center" vertical="center" textRotation="180" wrapText="1"/>
    </xf>
    <xf numFmtId="168" fontId="73" fillId="11" borderId="2" applyAlignment="1" pivotButton="0" quotePrefix="0" xfId="0">
      <alignment horizontal="center" vertical="center" textRotation="180" wrapText="1"/>
    </xf>
    <xf numFmtId="166" fontId="73" fillId="11" borderId="2" applyAlignment="1" pivotButton="0" quotePrefix="0" xfId="0">
      <alignment horizontal="center" vertical="center" textRotation="180" wrapText="1"/>
    </xf>
    <xf numFmtId="0" fontId="0" fillId="0" borderId="2" applyAlignment="1" pivotButton="0" quotePrefix="0" xfId="0">
      <alignment horizontal="center" vertical="center" textRotation="180" wrapText="1"/>
    </xf>
    <xf numFmtId="14" fontId="26" fillId="13" borderId="2" applyAlignment="1" pivotButton="0" quotePrefix="0" xfId="0">
      <alignment horizontal="center" vertical="center" wrapText="1"/>
    </xf>
    <xf numFmtId="169" fontId="39" fillId="13" borderId="2" applyAlignment="1" pivotButton="0" quotePrefix="0" xfId="0">
      <alignment horizontal="center" vertical="center" wrapText="1"/>
    </xf>
    <xf numFmtId="0" fontId="26" fillId="13" borderId="2" applyAlignment="1" pivotButton="0" quotePrefix="0" xfId="0">
      <alignment horizontal="center" vertical="center" wrapText="1"/>
    </xf>
    <xf numFmtId="14" fontId="26" fillId="10" borderId="2" applyAlignment="1" pivotButton="0" quotePrefix="0" xfId="0">
      <alignment horizontal="center" vertical="center" wrapText="1"/>
    </xf>
    <xf numFmtId="14" fontId="26" fillId="12" borderId="2" applyAlignment="1" pivotButton="0" quotePrefix="0" xfId="0">
      <alignment horizontal="center" vertical="center" wrapText="1"/>
    </xf>
    <xf numFmtId="169" fontId="26" fillId="12" borderId="2" applyAlignment="1" pivotButton="0" quotePrefix="0" xfId="0">
      <alignment horizontal="center" vertical="center" wrapText="1"/>
    </xf>
    <xf numFmtId="0" fontId="0" fillId="0" borderId="2" applyAlignment="1" pivotButton="0" quotePrefix="0" xfId="0">
      <alignment horizontal="center" vertical="center"/>
    </xf>
    <xf numFmtId="0" fontId="73" fillId="11" borderId="2" applyAlignment="1" pivotButton="0" quotePrefix="0" xfId="3">
      <alignment horizontal="center" vertical="center" textRotation="180" wrapText="1"/>
    </xf>
    <xf numFmtId="167" fontId="73" fillId="11" borderId="2" applyAlignment="1" pivotButton="0" quotePrefix="0" xfId="3">
      <alignment horizontal="center" vertical="center" textRotation="180" wrapText="1"/>
    </xf>
    <xf numFmtId="1" fontId="73" fillId="11" borderId="2" applyAlignment="1" pivotButton="0" quotePrefix="0" xfId="3">
      <alignment horizontal="center" vertical="center" textRotation="180" wrapText="1"/>
    </xf>
    <xf numFmtId="168" fontId="73" fillId="11" borderId="2" applyAlignment="1" pivotButton="0" quotePrefix="0" xfId="3">
      <alignment horizontal="center" vertical="center" textRotation="180" wrapText="1"/>
    </xf>
    <xf numFmtId="166" fontId="73" fillId="11" borderId="2" applyAlignment="1" pivotButton="0" quotePrefix="0" xfId="3">
      <alignment horizontal="center" vertical="center" textRotation="180" wrapText="1"/>
    </xf>
    <xf numFmtId="0" fontId="73" fillId="11" borderId="2" applyAlignment="1" pivotButton="0" quotePrefix="0" xfId="0">
      <alignment horizontal="center" vertical="center" textRotation="180"/>
    </xf>
    <xf numFmtId="0" fontId="26" fillId="0" borderId="2" applyAlignment="1" pivotButton="0" quotePrefix="0" xfId="3">
      <alignment horizontal="center" vertical="center" textRotation="180" wrapText="1"/>
    </xf>
    <xf numFmtId="14" fontId="39" fillId="13" borderId="2" applyAlignment="1" pivotButton="0" quotePrefix="0" xfId="3">
      <alignment horizontal="center" vertical="center" wrapText="1"/>
    </xf>
    <xf numFmtId="0" fontId="39" fillId="13" borderId="2" applyAlignment="1" pivotButton="0" quotePrefix="0" xfId="3">
      <alignment horizontal="center" vertical="center" wrapText="1"/>
    </xf>
    <xf numFmtId="0" fontId="40" fillId="13" borderId="2" applyAlignment="1" pivotButton="0" quotePrefix="0" xfId="0">
      <alignment horizontal="center" vertical="center" wrapText="1"/>
    </xf>
    <xf numFmtId="167" fontId="26" fillId="13" borderId="2" applyAlignment="1" pivotButton="0" quotePrefix="0" xfId="3">
      <alignment horizontal="center" vertical="center" wrapText="1"/>
    </xf>
    <xf numFmtId="0" fontId="40" fillId="13" borderId="2" applyAlignment="1" pivotButton="0" quotePrefix="0" xfId="0">
      <alignment horizontal="center" vertical="center"/>
    </xf>
    <xf numFmtId="0" fontId="39" fillId="0" borderId="2" applyAlignment="1" pivotButton="0" quotePrefix="0" xfId="3">
      <alignment horizontal="center" vertical="center" wrapText="1"/>
    </xf>
    <xf numFmtId="14" fontId="26" fillId="13" borderId="2" applyAlignment="1" pivotButton="0" quotePrefix="0" xfId="3">
      <alignment horizontal="center" vertical="center" wrapText="1"/>
    </xf>
    <xf numFmtId="0" fontId="26" fillId="13" borderId="2" applyAlignment="1" pivotButton="0" quotePrefix="0" xfId="3">
      <alignment horizontal="center" vertical="center" wrapText="1"/>
    </xf>
    <xf numFmtId="0" fontId="0" fillId="13" borderId="2" applyAlignment="1" pivotButton="0" quotePrefix="0" xfId="0">
      <alignment horizontal="center" vertical="center" wrapText="1"/>
    </xf>
    <xf numFmtId="170" fontId="26" fillId="13" borderId="2" applyAlignment="1" pivotButton="0" quotePrefix="0" xfId="3">
      <alignment horizontal="center" vertical="center" wrapText="1"/>
    </xf>
    <xf numFmtId="0" fontId="26" fillId="13" borderId="2" applyAlignment="1" pivotButton="0" quotePrefix="1" xfId="3">
      <alignment horizontal="center" vertical="center" wrapText="1"/>
    </xf>
    <xf numFmtId="170" fontId="26" fillId="13" borderId="2" applyAlignment="1" pivotButton="0" quotePrefix="1" xfId="3">
      <alignment horizontal="center" vertical="center" wrapText="1"/>
    </xf>
    <xf numFmtId="0" fontId="0" fillId="13" borderId="2" applyAlignment="1" pivotButton="0" quotePrefix="0" xfId="0">
      <alignment horizontal="center" vertical="center"/>
    </xf>
    <xf numFmtId="0" fontId="26" fillId="0" borderId="2" applyAlignment="1" pivotButton="0" quotePrefix="0" xfId="3">
      <alignment horizontal="center" vertical="center" wrapText="1"/>
    </xf>
    <xf numFmtId="171" fontId="26" fillId="13" borderId="2" applyAlignment="1" pivotButton="0" quotePrefix="0" xfId="3">
      <alignment horizontal="center" vertical="center" wrapText="1"/>
    </xf>
    <xf numFmtId="14" fontId="39" fillId="10" borderId="2" applyAlignment="1" pivotButton="0" quotePrefix="0" xfId="3">
      <alignment horizontal="center" vertical="center" wrapText="1"/>
    </xf>
    <xf numFmtId="0" fontId="39" fillId="10" borderId="2" applyAlignment="1" pivotButton="0" quotePrefix="0" xfId="3">
      <alignment horizontal="center" vertical="center" wrapText="1"/>
    </xf>
    <xf numFmtId="0" fontId="74" fillId="10" borderId="2" applyAlignment="1" pivotButton="0" quotePrefix="0" xfId="0">
      <alignment horizontal="center" vertical="center" wrapText="1"/>
    </xf>
    <xf numFmtId="0" fontId="40" fillId="10" borderId="2" applyAlignment="1" pivotButton="0" quotePrefix="0" xfId="0">
      <alignment horizontal="center" vertical="center" wrapText="1"/>
    </xf>
    <xf numFmtId="169" fontId="39" fillId="10" borderId="2" applyAlignment="1" pivotButton="0" quotePrefix="0" xfId="0">
      <alignment horizontal="center" vertical="center" wrapText="1"/>
    </xf>
    <xf numFmtId="0" fontId="26" fillId="10" borderId="2" applyAlignment="1" pivotButton="0" quotePrefix="0" xfId="0">
      <alignment horizontal="center" vertical="center" wrapText="1"/>
    </xf>
    <xf numFmtId="170" fontId="39" fillId="10" borderId="2" applyAlignment="1" pivotButton="0" quotePrefix="0" xfId="3">
      <alignment horizontal="center" vertical="center" wrapText="1"/>
    </xf>
    <xf numFmtId="167" fontId="26" fillId="10" borderId="2" applyAlignment="1" pivotButton="0" quotePrefix="0" xfId="3">
      <alignment horizontal="center" vertical="center" wrapText="1"/>
    </xf>
    <xf numFmtId="0" fontId="0" fillId="10" borderId="2" applyAlignment="1" pivotButton="0" quotePrefix="0" xfId="0">
      <alignment horizontal="center" vertical="center"/>
    </xf>
    <xf numFmtId="14" fontId="26" fillId="10" borderId="2" applyAlignment="1" pivotButton="0" quotePrefix="0" xfId="3">
      <alignment horizontal="center" vertical="center" wrapText="1"/>
    </xf>
    <xf numFmtId="0" fontId="26" fillId="10" borderId="2" applyAlignment="1" pivotButton="0" quotePrefix="0" xfId="3">
      <alignment horizontal="center" vertical="center" wrapText="1"/>
    </xf>
    <xf numFmtId="0" fontId="44" fillId="10" borderId="2" applyAlignment="1" pivotButton="0" quotePrefix="0" xfId="0">
      <alignment horizontal="center" vertical="center" wrapText="1"/>
    </xf>
    <xf numFmtId="0" fontId="0" fillId="10" borderId="2" applyAlignment="1" pivotButton="0" quotePrefix="0" xfId="0">
      <alignment horizontal="center" vertical="center" wrapText="1"/>
    </xf>
    <xf numFmtId="170" fontId="26" fillId="10" borderId="2" applyAlignment="1" pivotButton="0" quotePrefix="0" xfId="3">
      <alignment horizontal="center" vertical="center" wrapText="1"/>
    </xf>
    <xf numFmtId="171" fontId="26" fillId="10" borderId="2" applyAlignment="1" pivotButton="0" quotePrefix="0" xfId="3">
      <alignment horizontal="center" vertical="center" wrapText="1"/>
    </xf>
    <xf numFmtId="0" fontId="40" fillId="10" borderId="2" applyAlignment="1" pivotButton="0" quotePrefix="0" xfId="0">
      <alignment horizontal="center" vertical="center"/>
    </xf>
    <xf numFmtId="14" fontId="26" fillId="12" borderId="2" applyAlignment="1" pivotButton="0" quotePrefix="0" xfId="3">
      <alignment horizontal="center" vertical="center" wrapText="1"/>
    </xf>
    <xf numFmtId="0" fontId="26" fillId="12" borderId="2" applyAlignment="1" pivotButton="0" quotePrefix="0" xfId="3">
      <alignment horizontal="center" vertical="center" wrapText="1"/>
    </xf>
    <xf numFmtId="0" fontId="40" fillId="12" borderId="2" applyAlignment="1" pivotButton="0" quotePrefix="0" xfId="0">
      <alignment horizontal="center" vertical="center" wrapText="1"/>
    </xf>
    <xf numFmtId="0" fontId="0" fillId="12" borderId="2" applyAlignment="1" pivotButton="0" quotePrefix="0" xfId="0">
      <alignment horizontal="center" vertical="center" wrapText="1"/>
    </xf>
    <xf numFmtId="0" fontId="44" fillId="12" borderId="2" applyAlignment="1" pivotButton="0" quotePrefix="0" xfId="0">
      <alignment horizontal="center" vertical="center" wrapText="1"/>
    </xf>
    <xf numFmtId="169" fontId="39" fillId="12" borderId="2" applyAlignment="1" pivotButton="0" quotePrefix="0" xfId="0">
      <alignment horizontal="center" vertical="center" wrapText="1"/>
    </xf>
    <xf numFmtId="0" fontId="26" fillId="12" borderId="2" applyAlignment="1" pivotButton="0" quotePrefix="0" xfId="0">
      <alignment horizontal="center" vertical="center" wrapText="1"/>
    </xf>
    <xf numFmtId="170" fontId="26" fillId="12" borderId="2" applyAlignment="1" pivotButton="0" quotePrefix="0" xfId="3">
      <alignment horizontal="center" vertical="center" wrapText="1"/>
    </xf>
    <xf numFmtId="167" fontId="26" fillId="12" borderId="2" applyAlignment="1" pivotButton="0" quotePrefix="0" xfId="3">
      <alignment horizontal="center" vertical="center" wrapText="1"/>
    </xf>
    <xf numFmtId="0" fontId="0" fillId="12" borderId="2" applyAlignment="1" pivotButton="0" quotePrefix="0" xfId="0">
      <alignment horizontal="center" vertical="center"/>
    </xf>
    <xf numFmtId="171" fontId="26" fillId="12" borderId="2" applyAlignment="1" pivotButton="0" quotePrefix="0" xfId="3">
      <alignment horizontal="center" vertical="center" wrapText="1"/>
    </xf>
    <xf numFmtId="0" fontId="47" fillId="12" borderId="2" applyAlignment="1" pivotButton="0" quotePrefix="0" xfId="0">
      <alignment horizontal="center" vertical="center" wrapText="1"/>
    </xf>
    <xf numFmtId="0" fontId="40" fillId="0" borderId="2" applyAlignment="1" pivotButton="0" quotePrefix="0" xfId="0">
      <alignment horizontal="center" vertical="center"/>
    </xf>
    <xf numFmtId="0" fontId="47" fillId="0" borderId="2" applyAlignment="1" pivotButton="0" quotePrefix="0" xfId="0">
      <alignment horizontal="center" vertical="center"/>
    </xf>
    <xf numFmtId="172" fontId="40" fillId="13" borderId="2" applyAlignment="1" pivotButton="0" quotePrefix="1" xfId="0">
      <alignment horizontal="center" vertical="center" wrapText="1"/>
    </xf>
    <xf numFmtId="172" fontId="0" fillId="13" borderId="2" applyAlignment="1" pivotButton="0" quotePrefix="1" xfId="0">
      <alignment horizontal="center" vertical="center" wrapText="1"/>
    </xf>
    <xf numFmtId="0" fontId="18" fillId="21" borderId="2" applyAlignment="1" pivotButton="0" quotePrefix="0" xfId="0">
      <alignment horizontal="center" vertical="center" wrapText="1"/>
    </xf>
    <xf numFmtId="1" fontId="18" fillId="21" borderId="2" applyAlignment="1" pivotButton="0" quotePrefix="0" xfId="0">
      <alignment horizontal="center" vertical="center" wrapText="1"/>
    </xf>
    <xf numFmtId="1" fontId="17" fillId="21" borderId="2" applyAlignment="1" pivotButton="0" quotePrefix="0" xfId="0">
      <alignment horizontal="center" vertical="center"/>
    </xf>
    <xf numFmtId="0" fontId="17" fillId="21" borderId="2" applyAlignment="1" pivotButton="0" quotePrefix="0" xfId="0">
      <alignment horizontal="center" vertical="center"/>
    </xf>
    <xf numFmtId="0" fontId="0" fillId="21" borderId="0" pivotButton="0" quotePrefix="0" xfId="0"/>
    <xf numFmtId="0" fontId="48" fillId="21" borderId="2" applyAlignment="1" pivotButton="0" quotePrefix="0" xfId="0">
      <alignment horizontal="center" vertical="center" wrapText="1"/>
    </xf>
    <xf numFmtId="1" fontId="48" fillId="21" borderId="2" applyAlignment="1" pivotButton="0" quotePrefix="0" xfId="0">
      <alignment horizontal="center" vertical="center" wrapText="1"/>
    </xf>
    <xf numFmtId="14" fontId="39" fillId="13" borderId="2" applyAlignment="1" pivotButton="0" quotePrefix="0" xfId="0">
      <alignment horizontal="center" vertical="center" wrapText="1"/>
    </xf>
    <xf numFmtId="0" fontId="39" fillId="13" borderId="2" applyAlignment="1" pivotButton="0" quotePrefix="0" xfId="0">
      <alignment horizontal="center" vertical="center" wrapText="1"/>
    </xf>
    <xf numFmtId="1" fontId="39" fillId="13" borderId="2" applyAlignment="1" pivotButton="0" quotePrefix="0" xfId="0">
      <alignment horizontal="center" vertical="center" wrapText="1"/>
    </xf>
    <xf numFmtId="0" fontId="40" fillId="0" borderId="2" applyAlignment="1" pivotButton="0" quotePrefix="0" xfId="0">
      <alignment horizontal="center" vertical="center" wrapText="1"/>
    </xf>
    <xf numFmtId="1" fontId="26" fillId="13" borderId="2" applyAlignment="1" pivotButton="0" quotePrefix="0" xfId="0">
      <alignment horizontal="center" vertical="center" wrapText="1"/>
    </xf>
    <xf numFmtId="0" fontId="0" fillId="0" borderId="2" applyAlignment="1" pivotButton="0" quotePrefix="0" xfId="0">
      <alignment horizontal="center" vertical="center" wrapText="1"/>
    </xf>
    <xf numFmtId="14" fontId="39" fillId="10" borderId="2" applyAlignment="1" pivotButton="0" quotePrefix="0" xfId="0">
      <alignment horizontal="center" vertical="center" wrapText="1"/>
    </xf>
    <xf numFmtId="0" fontId="39" fillId="10" borderId="2" applyAlignment="1" pivotButton="0" quotePrefix="0" xfId="0">
      <alignment horizontal="center" vertical="center" wrapText="1"/>
    </xf>
    <xf numFmtId="1" fontId="39" fillId="10" borderId="2" applyAlignment="1" pivotButton="0" quotePrefix="0" xfId="0">
      <alignment horizontal="center" vertical="center" wrapText="1"/>
    </xf>
    <xf numFmtId="1" fontId="26" fillId="10" borderId="2" applyAlignment="1" pivotButton="0" quotePrefix="0" xfId="0">
      <alignment horizontal="center" vertical="center" wrapText="1"/>
    </xf>
    <xf numFmtId="14" fontId="39" fillId="12" borderId="2" applyAlignment="1" pivotButton="0" quotePrefix="0" xfId="0">
      <alignment horizontal="center" vertical="center" wrapText="1"/>
    </xf>
    <xf numFmtId="0" fontId="39" fillId="12" borderId="2" applyAlignment="1" pivotButton="0" quotePrefix="0" xfId="0">
      <alignment horizontal="center" vertical="center" wrapText="1"/>
    </xf>
    <xf numFmtId="1" fontId="39" fillId="12" borderId="2" applyAlignment="1" pivotButton="0" quotePrefix="0" xfId="0">
      <alignment horizontal="center" vertical="center" wrapText="1"/>
    </xf>
    <xf numFmtId="0" fontId="40" fillId="12" borderId="2" applyAlignment="1" pivotButton="0" quotePrefix="0" xfId="0">
      <alignment horizontal="center" vertical="center"/>
    </xf>
    <xf numFmtId="1" fontId="26" fillId="12" borderId="2" applyAlignment="1" pivotButton="0" quotePrefix="0" xfId="0">
      <alignment horizontal="center" vertical="center" wrapText="1"/>
    </xf>
    <xf numFmtId="14" fontId="26" fillId="14" borderId="2" applyAlignment="1" pivotButton="0" quotePrefix="0" xfId="0">
      <alignment horizontal="center" vertical="center" wrapText="1"/>
    </xf>
    <xf numFmtId="0" fontId="39" fillId="14" borderId="2" applyAlignment="1" pivotButton="0" quotePrefix="0" xfId="0">
      <alignment horizontal="center" vertical="center" wrapText="1"/>
    </xf>
    <xf numFmtId="0" fontId="41" fillId="14" borderId="2" applyAlignment="1" pivotButton="0" quotePrefix="0" xfId="0">
      <alignment horizontal="center" vertical="center" wrapText="1"/>
    </xf>
    <xf numFmtId="0" fontId="26" fillId="14" borderId="2" applyAlignment="1" pivotButton="0" quotePrefix="0" xfId="0">
      <alignment horizontal="center" vertical="center" wrapText="1"/>
    </xf>
    <xf numFmtId="1" fontId="39" fillId="14" borderId="2" applyAlignment="1" pivotButton="0" quotePrefix="0" xfId="0">
      <alignment horizontal="center" vertical="center" wrapText="1"/>
    </xf>
    <xf numFmtId="0" fontId="40" fillId="14" borderId="2" applyAlignment="1" pivotButton="0" quotePrefix="0" xfId="0">
      <alignment horizontal="center" vertical="center" wrapText="1"/>
    </xf>
    <xf numFmtId="0" fontId="40" fillId="14" borderId="2" applyAlignment="1" pivotButton="0" quotePrefix="0" xfId="0">
      <alignment horizontal="center" vertical="center"/>
    </xf>
    <xf numFmtId="1" fontId="26" fillId="14" borderId="2" applyAlignment="1" pivotButton="0" quotePrefix="0" xfId="0">
      <alignment horizontal="center" vertical="center" wrapText="1"/>
    </xf>
    <xf numFmtId="0" fontId="0" fillId="14" borderId="2" applyAlignment="1" pivotButton="0" quotePrefix="0" xfId="0">
      <alignment horizontal="center" vertical="center" wrapText="1"/>
    </xf>
    <xf numFmtId="0" fontId="0" fillId="14" borderId="2" applyAlignment="1" pivotButton="0" quotePrefix="0" xfId="0">
      <alignment horizontal="center" vertical="center"/>
    </xf>
    <xf numFmtId="14" fontId="39" fillId="15" borderId="2" applyAlignment="1" pivotButton="0" quotePrefix="0" xfId="0">
      <alignment horizontal="center" vertical="center" wrapText="1"/>
    </xf>
    <xf numFmtId="0" fontId="39" fillId="15" borderId="2" applyAlignment="1" pivotButton="0" quotePrefix="0" xfId="0">
      <alignment horizontal="center" vertical="center" wrapText="1"/>
    </xf>
    <xf numFmtId="0" fontId="26" fillId="15" borderId="2" applyAlignment="1" pivotButton="0" quotePrefix="0" xfId="0">
      <alignment horizontal="center" vertical="center" wrapText="1"/>
    </xf>
    <xf numFmtId="1" fontId="39" fillId="15" borderId="2" applyAlignment="1" pivotButton="0" quotePrefix="0" xfId="0">
      <alignment horizontal="center" vertical="center" wrapText="1"/>
    </xf>
    <xf numFmtId="0" fontId="40" fillId="15" borderId="2" applyAlignment="1" pivotButton="0" quotePrefix="0" xfId="0">
      <alignment horizontal="center" vertical="center" wrapText="1"/>
    </xf>
    <xf numFmtId="0" fontId="40" fillId="15" borderId="2" applyAlignment="1" pivotButton="0" quotePrefix="0" xfId="0">
      <alignment horizontal="center" vertical="center"/>
    </xf>
    <xf numFmtId="14" fontId="26" fillId="15" borderId="2" applyAlignment="1" pivotButton="0" quotePrefix="0" xfId="0">
      <alignment horizontal="center" vertical="center" wrapText="1"/>
    </xf>
    <xf numFmtId="1" fontId="26" fillId="15" borderId="2" applyAlignment="1" pivotButton="0" quotePrefix="0" xfId="0">
      <alignment horizontal="center" vertical="center" wrapText="1"/>
    </xf>
    <xf numFmtId="0" fontId="0" fillId="15" borderId="2" applyAlignment="1" pivotButton="0" quotePrefix="0" xfId="0">
      <alignment horizontal="center" vertical="center" wrapText="1"/>
    </xf>
    <xf numFmtId="0" fontId="0" fillId="15" borderId="2" applyAlignment="1" pivotButton="0" quotePrefix="0" xfId="0">
      <alignment horizontal="center" vertical="center"/>
    </xf>
    <xf numFmtId="14" fontId="39" fillId="16" borderId="2" applyAlignment="1" pivotButton="0" quotePrefix="0" xfId="0">
      <alignment horizontal="center" vertical="center" wrapText="1"/>
    </xf>
    <xf numFmtId="0" fontId="39" fillId="16" borderId="2" applyAlignment="1" pivotButton="0" quotePrefix="0" xfId="0">
      <alignment horizontal="center" vertical="center" wrapText="1"/>
    </xf>
    <xf numFmtId="0" fontId="26" fillId="16" borderId="2" applyAlignment="1" pivotButton="0" quotePrefix="0" xfId="0">
      <alignment horizontal="center" vertical="center" wrapText="1"/>
    </xf>
    <xf numFmtId="1" fontId="39" fillId="16" borderId="2" applyAlignment="1" pivotButton="0" quotePrefix="0" xfId="0">
      <alignment horizontal="center" vertical="center" wrapText="1"/>
    </xf>
    <xf numFmtId="0" fontId="40" fillId="16" borderId="2" applyAlignment="1" pivotButton="0" quotePrefix="0" xfId="0">
      <alignment horizontal="center" vertical="center" wrapText="1"/>
    </xf>
    <xf numFmtId="0" fontId="40" fillId="16" borderId="2" applyAlignment="1" pivotButton="0" quotePrefix="0" xfId="0">
      <alignment horizontal="center" vertical="center"/>
    </xf>
    <xf numFmtId="14" fontId="26" fillId="16" borderId="2" applyAlignment="1" pivotButton="0" quotePrefix="0" xfId="0">
      <alignment horizontal="center" vertical="center" wrapText="1"/>
    </xf>
    <xf numFmtId="1" fontId="26" fillId="16" borderId="2" applyAlignment="1" pivotButton="0" quotePrefix="0" xfId="0">
      <alignment horizontal="center" vertical="center" wrapText="1"/>
    </xf>
    <xf numFmtId="0" fontId="0" fillId="16" borderId="2" applyAlignment="1" pivotButton="0" quotePrefix="0" xfId="0">
      <alignment horizontal="center" vertical="center" wrapText="1"/>
    </xf>
    <xf numFmtId="0" fontId="0" fillId="16" borderId="2" applyAlignment="1" pivotButton="0" quotePrefix="0" xfId="0">
      <alignment horizontal="center" vertical="center"/>
    </xf>
    <xf numFmtId="14" fontId="39" fillId="17" borderId="2" applyAlignment="1" pivotButton="0" quotePrefix="0" xfId="0">
      <alignment horizontal="center" vertical="center" wrapText="1"/>
    </xf>
    <xf numFmtId="0" fontId="39" fillId="17" borderId="2" applyAlignment="1" pivotButton="0" quotePrefix="0" xfId="0">
      <alignment horizontal="center" vertical="center" wrapText="1"/>
    </xf>
    <xf numFmtId="0" fontId="26" fillId="17" borderId="2" applyAlignment="1" pivotButton="0" quotePrefix="0" xfId="0">
      <alignment horizontal="center" vertical="center" wrapText="1"/>
    </xf>
    <xf numFmtId="1" fontId="39" fillId="17" borderId="2" applyAlignment="1" pivotButton="0" quotePrefix="0" xfId="0">
      <alignment horizontal="center" vertical="center" wrapText="1"/>
    </xf>
    <xf numFmtId="0" fontId="40" fillId="17" borderId="2" applyAlignment="1" pivotButton="0" quotePrefix="0" xfId="0">
      <alignment horizontal="center" vertical="center" wrapText="1"/>
    </xf>
    <xf numFmtId="0" fontId="40" fillId="17" borderId="2" applyAlignment="1" pivotButton="0" quotePrefix="0" xfId="0">
      <alignment horizontal="center" vertical="center"/>
    </xf>
    <xf numFmtId="14" fontId="26" fillId="17" borderId="2" applyAlignment="1" pivotButton="0" quotePrefix="0" xfId="0">
      <alignment horizontal="center" vertical="center" wrapText="1"/>
    </xf>
    <xf numFmtId="1" fontId="26" fillId="17" borderId="2" applyAlignment="1" pivotButton="0" quotePrefix="0" xfId="0">
      <alignment horizontal="center" vertical="center" wrapText="1"/>
    </xf>
    <xf numFmtId="0" fontId="0" fillId="17" borderId="2" applyAlignment="1" pivotButton="0" quotePrefix="0" xfId="0">
      <alignment horizontal="center" vertical="center" wrapText="1"/>
    </xf>
    <xf numFmtId="0" fontId="0" fillId="17" borderId="2" applyAlignment="1" pivotButton="0" quotePrefix="0" xfId="0">
      <alignment horizontal="center" vertical="center"/>
    </xf>
    <xf numFmtId="14" fontId="26" fillId="18" borderId="2" applyAlignment="1" pivotButton="0" quotePrefix="0" xfId="0">
      <alignment horizontal="center" vertical="center" wrapText="1"/>
    </xf>
    <xf numFmtId="0" fontId="39" fillId="18" borderId="2" applyAlignment="1" pivotButton="0" quotePrefix="0" xfId="0">
      <alignment horizontal="center" vertical="center" wrapText="1"/>
    </xf>
    <xf numFmtId="0" fontId="26" fillId="18" borderId="2" applyAlignment="1" pivotButton="0" quotePrefix="0" xfId="0">
      <alignment horizontal="center" vertical="center" wrapText="1"/>
    </xf>
    <xf numFmtId="1" fontId="39" fillId="18" borderId="2" applyAlignment="1" pivotButton="0" quotePrefix="0" xfId="0">
      <alignment horizontal="center" vertical="center" wrapText="1"/>
    </xf>
    <xf numFmtId="0" fontId="40" fillId="18" borderId="2" applyAlignment="1" pivotButton="0" quotePrefix="0" xfId="0">
      <alignment horizontal="center" vertical="center" wrapText="1"/>
    </xf>
    <xf numFmtId="0" fontId="40" fillId="18" borderId="2" applyAlignment="1" pivotButton="0" quotePrefix="0" xfId="0">
      <alignment horizontal="center" vertical="center"/>
    </xf>
    <xf numFmtId="1" fontId="26" fillId="18" borderId="2" applyAlignment="1" pivotButton="0" quotePrefix="0" xfId="0">
      <alignment horizontal="center" vertical="center" wrapText="1"/>
    </xf>
    <xf numFmtId="0" fontId="0" fillId="18" borderId="2" applyAlignment="1" pivotButton="0" quotePrefix="0" xfId="0">
      <alignment horizontal="center" vertical="center" wrapText="1"/>
    </xf>
    <xf numFmtId="0" fontId="0" fillId="18" borderId="2" applyAlignment="1" pivotButton="0" quotePrefix="0" xfId="0">
      <alignment horizontal="center" vertical="center"/>
    </xf>
    <xf numFmtId="0" fontId="26" fillId="10" borderId="2" applyAlignment="1" pivotButton="0" quotePrefix="1" xfId="0">
      <alignment horizontal="center" vertical="center" wrapText="1"/>
    </xf>
    <xf numFmtId="14" fontId="39" fillId="18" borderId="2" applyAlignment="1" pivotButton="0" quotePrefix="0" xfId="0">
      <alignment horizontal="center" vertical="center" wrapText="1"/>
    </xf>
    <xf numFmtId="14" fontId="39" fillId="14" borderId="2" applyAlignment="1" pivotButton="0" quotePrefix="0" xfId="0">
      <alignment horizontal="center" vertical="center" wrapText="1"/>
    </xf>
    <xf numFmtId="0" fontId="26" fillId="15" borderId="2" applyAlignment="1" pivotButton="0" quotePrefix="1" xfId="0">
      <alignment horizontal="center" vertical="center" wrapText="1"/>
    </xf>
    <xf numFmtId="0" fontId="26" fillId="16" borderId="2" applyAlignment="1" pivotButton="0" quotePrefix="1" xfId="0">
      <alignment horizontal="center" vertical="center" wrapText="1"/>
    </xf>
    <xf numFmtId="0" fontId="39" fillId="17" borderId="2" applyAlignment="1" pivotButton="0" quotePrefix="1" xfId="0">
      <alignment horizontal="center" vertical="center" wrapText="1"/>
    </xf>
    <xf numFmtId="0" fontId="26" fillId="17" borderId="2" applyAlignment="1" pivotButton="0" quotePrefix="1" xfId="0">
      <alignment horizontal="center" vertical="center" wrapText="1"/>
    </xf>
    <xf numFmtId="0" fontId="42" fillId="18" borderId="2" applyAlignment="1" pivotButton="0" quotePrefix="0" xfId="0">
      <alignment horizontal="center" vertical="center" wrapText="1"/>
    </xf>
    <xf numFmtId="0" fontId="43" fillId="13" borderId="2" applyAlignment="1" pivotButton="0" quotePrefix="0" xfId="0">
      <alignment horizontal="center" vertical="center" wrapText="1"/>
    </xf>
    <xf numFmtId="0" fontId="44" fillId="13" borderId="2" applyAlignment="1" pivotButton="0" quotePrefix="0" xfId="0">
      <alignment horizontal="center" vertical="center" wrapText="1"/>
    </xf>
    <xf numFmtId="0" fontId="44" fillId="18" borderId="2" applyAlignment="1" pivotButton="0" quotePrefix="0" xfId="0">
      <alignment horizontal="center" vertical="center" wrapText="1"/>
    </xf>
    <xf numFmtId="49" fontId="45" fillId="14" borderId="2" applyAlignment="1" pivotButton="0" quotePrefix="0" xfId="0">
      <alignment horizontal="center" vertical="center" shrinkToFit="1"/>
    </xf>
    <xf numFmtId="49" fontId="41" fillId="14" borderId="2" applyAlignment="1" pivotButton="0" quotePrefix="0" xfId="0">
      <alignment horizontal="center" vertical="center" shrinkToFit="1"/>
    </xf>
    <xf numFmtId="0" fontId="46" fillId="14" borderId="2" applyAlignment="1" pivotButton="0" quotePrefix="0" xfId="0">
      <alignment horizontal="center" vertical="center" wrapText="1"/>
    </xf>
    <xf numFmtId="1" fontId="46" fillId="14" borderId="2" applyAlignment="1" pivotButton="0" quotePrefix="0" xfId="0">
      <alignment horizontal="center" vertical="center" wrapText="1"/>
    </xf>
    <xf numFmtId="0" fontId="47" fillId="14" borderId="2" applyAlignment="1" pivotButton="0" quotePrefix="0" xfId="0">
      <alignment horizontal="center" vertical="center" wrapText="1"/>
    </xf>
    <xf numFmtId="0" fontId="47" fillId="14" borderId="2" applyAlignment="1" pivotButton="0" quotePrefix="0" xfId="0">
      <alignment horizontal="center" vertical="center"/>
    </xf>
    <xf numFmtId="0" fontId="47" fillId="0" borderId="2" applyAlignment="1" pivotButton="0" quotePrefix="0" xfId="0">
      <alignment horizontal="center" vertical="center" wrapText="1"/>
    </xf>
    <xf numFmtId="1" fontId="26" fillId="16" borderId="2" applyAlignment="1" pivotButton="0" quotePrefix="1" xfId="0">
      <alignment horizontal="center" vertical="center" wrapText="1"/>
    </xf>
    <xf numFmtId="173" fontId="39" fillId="13" borderId="2" applyAlignment="1" pivotButton="0" quotePrefix="0" xfId="0">
      <alignment horizontal="center" vertical="center" wrapText="1"/>
    </xf>
    <xf numFmtId="173" fontId="39" fillId="10" borderId="2" applyAlignment="1" pivotButton="0" quotePrefix="0" xfId="0">
      <alignment horizontal="center" vertical="center" wrapText="1"/>
    </xf>
    <xf numFmtId="173" fontId="39" fillId="12" borderId="2" applyAlignment="1" pivotButton="0" quotePrefix="0" xfId="0">
      <alignment horizontal="center" vertical="center" wrapText="1"/>
    </xf>
    <xf numFmtId="173" fontId="39" fillId="14" borderId="2" applyAlignment="1" pivotButton="0" quotePrefix="0" xfId="0">
      <alignment horizontal="center" vertical="center" wrapText="1"/>
    </xf>
    <xf numFmtId="173" fontId="39" fillId="15" borderId="2" applyAlignment="1" pivotButton="0" quotePrefix="0" xfId="0">
      <alignment horizontal="center" vertical="center" wrapText="1"/>
    </xf>
    <xf numFmtId="173" fontId="26" fillId="15" borderId="2" applyAlignment="1" pivotButton="0" quotePrefix="0" xfId="0">
      <alignment horizontal="center" vertical="center" wrapText="1"/>
    </xf>
    <xf numFmtId="173" fontId="39" fillId="16" borderId="2" applyAlignment="1" pivotButton="0" quotePrefix="0" xfId="0">
      <alignment horizontal="center" vertical="center" wrapText="1"/>
    </xf>
    <xf numFmtId="0" fontId="44" fillId="16" borderId="2" applyAlignment="1" pivotButton="0" quotePrefix="0" xfId="0">
      <alignment horizontal="center" vertical="center" wrapText="1"/>
    </xf>
    <xf numFmtId="173" fontId="39" fillId="17" borderId="2" applyAlignment="1" pivotButton="0" quotePrefix="0" xfId="0">
      <alignment horizontal="center" vertical="center" wrapText="1"/>
    </xf>
    <xf numFmtId="173" fontId="26" fillId="10" borderId="2" applyAlignment="1" pivotButton="0" quotePrefix="0" xfId="0">
      <alignment horizontal="center" vertical="center" wrapText="1"/>
    </xf>
    <xf numFmtId="173" fontId="26" fillId="12" borderId="2" applyAlignment="1" pivotButton="0" quotePrefix="0" xfId="0">
      <alignment horizontal="center" vertical="center" wrapText="1"/>
    </xf>
    <xf numFmtId="173" fontId="26" fillId="14" borderId="2" applyAlignment="1" pivotButton="0" quotePrefix="0" xfId="0">
      <alignment horizontal="center" vertical="center" wrapText="1"/>
    </xf>
    <xf numFmtId="173" fontId="26" fillId="16" borderId="2" applyAlignment="1" pivotButton="0" quotePrefix="0" xfId="0">
      <alignment horizontal="center" vertical="center" wrapText="1"/>
    </xf>
    <xf numFmtId="173" fontId="39" fillId="18" borderId="2" applyAlignment="1" pivotButton="0" quotePrefix="0" xfId="0">
      <alignment horizontal="center" vertical="center" wrapText="1"/>
    </xf>
    <xf numFmtId="49" fontId="26" fillId="15" borderId="2" applyAlignment="1" pivotButton="0" quotePrefix="1" xfId="0">
      <alignment horizontal="center" vertical="center" wrapText="1"/>
    </xf>
    <xf numFmtId="1" fontId="41" fillId="16" borderId="2" applyAlignment="1" pivotButton="0" quotePrefix="0" xfId="0">
      <alignment horizontal="center" vertical="center" wrapText="1"/>
    </xf>
    <xf numFmtId="0" fontId="44" fillId="17" borderId="2" applyAlignment="1" pivotButton="0" quotePrefix="0" xfId="0">
      <alignment horizontal="center" vertical="center"/>
    </xf>
    <xf numFmtId="0" fontId="74" fillId="17" borderId="2" applyAlignment="1" pivotButton="0" quotePrefix="0" xfId="0">
      <alignment horizontal="center" vertical="center"/>
    </xf>
    <xf numFmtId="0" fontId="44" fillId="17" borderId="2" applyAlignment="1" pivotButton="0" quotePrefix="0" xfId="0">
      <alignment horizontal="center" vertical="center" wrapText="1"/>
    </xf>
    <xf numFmtId="14" fontId="0" fillId="17" borderId="2" applyAlignment="1" pivotButton="0" quotePrefix="0" xfId="0">
      <alignment horizontal="center" vertical="center" wrapText="1"/>
    </xf>
    <xf numFmtId="167" fontId="0" fillId="17" borderId="2" applyAlignment="1" pivotButton="0" quotePrefix="0" xfId="0">
      <alignment horizontal="center" vertical="center" wrapText="1"/>
    </xf>
    <xf numFmtId="1" fontId="0" fillId="17" borderId="2" applyAlignment="1" pivotButton="0" quotePrefix="0" xfId="0">
      <alignment horizontal="center" vertical="center" wrapText="1"/>
    </xf>
    <xf numFmtId="14" fontId="0" fillId="22" borderId="2" applyAlignment="1" pivotButton="0" quotePrefix="0" xfId="0">
      <alignment horizontal="center" vertical="center" wrapText="1"/>
    </xf>
    <xf numFmtId="0" fontId="26" fillId="22" borderId="2" applyAlignment="1" pivotButton="0" quotePrefix="0" xfId="0">
      <alignment horizontal="center" vertical="center" wrapText="1"/>
    </xf>
    <xf numFmtId="0" fontId="0" fillId="22" borderId="2" applyAlignment="1" pivotButton="0" quotePrefix="0" xfId="0">
      <alignment horizontal="center" vertical="center" wrapText="1"/>
    </xf>
    <xf numFmtId="1" fontId="0" fillId="22" borderId="2" applyAlignment="1" pivotButton="0" quotePrefix="0" xfId="0">
      <alignment horizontal="center" vertical="center" wrapText="1"/>
    </xf>
    <xf numFmtId="166" fontId="0" fillId="22" borderId="2" applyAlignment="1" pivotButton="0" quotePrefix="0" xfId="0">
      <alignment horizontal="center" vertical="center" wrapText="1"/>
    </xf>
    <xf numFmtId="14" fontId="0" fillId="0" borderId="2" applyAlignment="1" pivotButton="0" quotePrefix="0" xfId="0">
      <alignment horizontal="center" vertical="center" wrapText="1"/>
    </xf>
    <xf numFmtId="1" fontId="0" fillId="0" borderId="2" applyAlignment="1" pivotButton="0" quotePrefix="0" xfId="0">
      <alignment horizontal="center" vertical="center" wrapText="1"/>
    </xf>
    <xf numFmtId="166" fontId="0" fillId="0" borderId="2" applyAlignment="1" pivotButton="0" quotePrefix="0" xfId="0">
      <alignment horizontal="center" vertical="center" wrapText="1"/>
    </xf>
    <xf numFmtId="173" fontId="26" fillId="12" borderId="2" applyAlignment="1" pivotButton="0" quotePrefix="1" xfId="0">
      <alignment horizontal="center" vertical="center" wrapText="1"/>
    </xf>
    <xf numFmtId="173" fontId="26" fillId="14" borderId="2" applyAlignment="1" pivotButton="0" quotePrefix="0" xfId="0">
      <alignment horizontal="center" vertical="center"/>
    </xf>
    <xf numFmtId="174" fontId="73" fillId="11" borderId="2" applyAlignment="1" pivotButton="0" quotePrefix="0" xfId="0">
      <alignment horizontal="center" vertical="center" textRotation="180" wrapText="1"/>
    </xf>
    <xf numFmtId="174" fontId="0" fillId="0" borderId="2" applyAlignment="1" pivotButton="0" quotePrefix="0" xfId="0">
      <alignment horizontal="center" vertical="center" wrapText="1"/>
    </xf>
    <xf numFmtId="173" fontId="73" fillId="11" borderId="2" applyAlignment="1" pivotButton="0" quotePrefix="0" xfId="0">
      <alignment horizontal="center" vertical="center" textRotation="180" wrapText="1"/>
    </xf>
    <xf numFmtId="173" fontId="26" fillId="13" borderId="2" applyAlignment="1" pivotButton="0" quotePrefix="0" xfId="0">
      <alignment horizontal="center" vertical="center" wrapText="1"/>
    </xf>
    <xf numFmtId="173" fontId="26" fillId="17" borderId="2" applyAlignment="1" pivotButton="0" quotePrefix="0" xfId="0">
      <alignment horizontal="center" vertical="center" wrapText="1"/>
    </xf>
    <xf numFmtId="173" fontId="26" fillId="18" borderId="2" applyAlignment="1" pivotButton="0" quotePrefix="0" xfId="0">
      <alignment horizontal="center" vertical="center" wrapText="1"/>
    </xf>
    <xf numFmtId="173" fontId="39" fillId="18" borderId="2" applyAlignment="1" pivotButton="0" quotePrefix="1" xfId="0">
      <alignment horizontal="center" vertical="center" wrapText="1"/>
    </xf>
    <xf numFmtId="173" fontId="26" fillId="18" borderId="2" applyAlignment="1" pivotButton="0" quotePrefix="1" xfId="0">
      <alignment horizontal="center" vertical="center" wrapText="1"/>
    </xf>
    <xf numFmtId="173" fontId="45" fillId="12" borderId="2" applyAlignment="1" pivotButton="0" quotePrefix="0" xfId="0">
      <alignment horizontal="center" vertical="center"/>
    </xf>
    <xf numFmtId="173" fontId="41" fillId="12" borderId="2" applyAlignment="1" pivotButton="0" quotePrefix="0" xfId="0">
      <alignment horizontal="center" vertical="center"/>
    </xf>
    <xf numFmtId="173" fontId="45" fillId="14" borderId="2" applyAlignment="1" pivotButton="0" quotePrefix="0" xfId="0">
      <alignment horizontal="center" vertical="center"/>
    </xf>
    <xf numFmtId="173" fontId="41" fillId="14" borderId="2" applyAlignment="1" pivotButton="0" quotePrefix="0" xfId="0">
      <alignment horizontal="center" vertical="center"/>
    </xf>
    <xf numFmtId="173" fontId="46" fillId="14" borderId="2" applyAlignment="1" pivotButton="0" quotePrefix="0" xfId="0">
      <alignment horizontal="center" vertical="center" wrapText="1"/>
    </xf>
    <xf numFmtId="173" fontId="44" fillId="17" borderId="2" applyAlignment="1" pivotButton="0" quotePrefix="0" xfId="0">
      <alignment horizontal="center" vertical="center"/>
    </xf>
    <xf numFmtId="173" fontId="0" fillId="0" borderId="2" applyAlignment="1" pivotButton="0" quotePrefix="0" xfId="0">
      <alignment horizontal="center" vertical="center" wrapText="1"/>
    </xf>
    <xf numFmtId="0" fontId="80" fillId="13" borderId="2" applyAlignment="1" pivotButton="0" quotePrefix="0" xfId="0">
      <alignment horizontal="center" vertical="center" wrapText="1"/>
    </xf>
    <xf numFmtId="0" fontId="41" fillId="13" borderId="2" applyAlignment="1" pivotButton="0" quotePrefix="0" xfId="0">
      <alignment horizontal="center" vertical="center" wrapText="1"/>
    </xf>
    <xf numFmtId="49" fontId="41" fillId="13" borderId="2" applyAlignment="1" pivotButton="0" quotePrefix="0" xfId="0">
      <alignment horizontal="center" vertical="center" wrapText="1"/>
    </xf>
    <xf numFmtId="169" fontId="41" fillId="13" borderId="2" applyAlignment="1" pivotButton="0" quotePrefix="0" xfId="0">
      <alignment horizontal="center" vertical="center" wrapText="1"/>
    </xf>
    <xf numFmtId="174" fontId="41" fillId="13" borderId="2" applyAlignment="1" pivotButton="0" quotePrefix="0" xfId="0">
      <alignment horizontal="center" vertical="center" wrapText="1"/>
    </xf>
    <xf numFmtId="1" fontId="0" fillId="13" borderId="2" applyAlignment="1" pivotButton="0" quotePrefix="0" xfId="0">
      <alignment horizontal="center" vertical="center" wrapText="1"/>
    </xf>
    <xf numFmtId="21" fontId="0" fillId="13" borderId="2" applyAlignment="1" pivotButton="0" quotePrefix="0" xfId="0">
      <alignment horizontal="center" vertical="center" wrapText="1"/>
    </xf>
    <xf numFmtId="173" fontId="0" fillId="13" borderId="2" applyAlignment="1" pivotButton="0" quotePrefix="0" xfId="0">
      <alignment horizontal="center" vertical="center" wrapText="1"/>
    </xf>
    <xf numFmtId="1" fontId="41" fillId="13" borderId="2" applyAlignment="1" pivotButton="0" quotePrefix="0" xfId="0">
      <alignment horizontal="center" vertical="center" wrapText="1"/>
    </xf>
    <xf numFmtId="175" fontId="41" fillId="13" borderId="2" applyAlignment="1" pivotButton="0" quotePrefix="0" xfId="0">
      <alignment horizontal="center" vertical="center" wrapText="1"/>
    </xf>
    <xf numFmtId="0" fontId="80" fillId="10" borderId="2" applyAlignment="1" pivotButton="0" quotePrefix="0" xfId="0">
      <alignment horizontal="center" vertical="center" wrapText="1"/>
    </xf>
    <xf numFmtId="49" fontId="44" fillId="10" borderId="2" applyAlignment="1" pivotButton="0" quotePrefix="0" xfId="0">
      <alignment horizontal="center" vertical="center" wrapText="1"/>
    </xf>
    <xf numFmtId="169" fontId="5" fillId="10" borderId="2" applyAlignment="1" pivotButton="0" quotePrefix="0" xfId="1">
      <alignment horizontal="center" vertical="center" wrapText="1"/>
    </xf>
    <xf numFmtId="49" fontId="5" fillId="10" borderId="2" applyAlignment="1" pivotButton="0" quotePrefix="0" xfId="1">
      <alignment horizontal="center" vertical="center" wrapText="1"/>
    </xf>
    <xf numFmtId="0" fontId="5" fillId="10" borderId="2" applyAlignment="1" pivotButton="0" quotePrefix="0" xfId="1">
      <alignment horizontal="center" vertical="center" wrapText="1"/>
    </xf>
    <xf numFmtId="49" fontId="0" fillId="10" borderId="2" applyAlignment="1" pivotButton="0" quotePrefix="0" xfId="0">
      <alignment horizontal="center" vertical="center" wrapText="1"/>
    </xf>
    <xf numFmtId="169" fontId="0" fillId="10" borderId="2" applyAlignment="1" pivotButton="0" quotePrefix="0" xfId="0">
      <alignment horizontal="center" vertical="center" wrapText="1"/>
    </xf>
    <xf numFmtId="174" fontId="41" fillId="10" borderId="2" applyAlignment="1" pivotButton="0" quotePrefix="0" xfId="0">
      <alignment horizontal="center" vertical="center" wrapText="1"/>
    </xf>
    <xf numFmtId="1" fontId="0" fillId="10" borderId="2" applyAlignment="1" pivotButton="0" quotePrefix="1" xfId="0">
      <alignment horizontal="center" vertical="center" wrapText="1"/>
    </xf>
    <xf numFmtId="1" fontId="0" fillId="10" borderId="2" applyAlignment="1" pivotButton="0" quotePrefix="0" xfId="0">
      <alignment horizontal="center" vertical="center" wrapText="1"/>
    </xf>
    <xf numFmtId="21" fontId="0" fillId="10" borderId="2" applyAlignment="1" pivotButton="0" quotePrefix="0" xfId="0">
      <alignment horizontal="center" vertical="center" wrapText="1"/>
    </xf>
    <xf numFmtId="1" fontId="41" fillId="10" borderId="2" applyAlignment="1" pivotButton="0" quotePrefix="0" xfId="0">
      <alignment horizontal="center" vertical="center" wrapText="1"/>
    </xf>
    <xf numFmtId="175" fontId="41" fillId="10" borderId="2" applyAlignment="1" pivotButton="0" quotePrefix="0" xfId="0">
      <alignment horizontal="center" vertical="center" wrapText="1"/>
    </xf>
    <xf numFmtId="0" fontId="0" fillId="2" borderId="2" applyAlignment="1" pivotButton="0" quotePrefix="0" xfId="0">
      <alignment horizontal="center" vertical="center" wrapText="1"/>
    </xf>
    <xf numFmtId="169" fontId="44" fillId="10" borderId="2" applyAlignment="1" pivotButton="0" quotePrefix="0" xfId="0">
      <alignment horizontal="center" vertical="center" wrapText="1"/>
    </xf>
    <xf numFmtId="173" fontId="0" fillId="10" borderId="2" applyAlignment="1" pivotButton="0" quotePrefix="0" xfId="0">
      <alignment horizontal="center" vertical="center" wrapText="1"/>
    </xf>
    <xf numFmtId="0" fontId="0" fillId="10" borderId="2" applyAlignment="1" pivotButton="0" quotePrefix="0" xfId="0">
      <alignment horizontal="center" wrapText="1"/>
    </xf>
    <xf numFmtId="0" fontId="0" fillId="10" borderId="2" applyAlignment="1" pivotButton="0" quotePrefix="0" xfId="0">
      <alignment horizontal="center"/>
    </xf>
    <xf numFmtId="0" fontId="80" fillId="12" borderId="2" applyAlignment="1" pivotButton="0" quotePrefix="0" xfId="0">
      <alignment horizontal="center" vertical="center" wrapText="1"/>
    </xf>
    <xf numFmtId="0" fontId="41" fillId="12" borderId="2" applyAlignment="1" pivotButton="0" quotePrefix="0" xfId="0">
      <alignment horizontal="center" vertical="center" wrapText="1"/>
    </xf>
    <xf numFmtId="49" fontId="41" fillId="12" borderId="2" applyAlignment="1" pivotButton="0" quotePrefix="0" xfId="0">
      <alignment horizontal="center" vertical="center" wrapText="1"/>
    </xf>
    <xf numFmtId="169" fontId="41" fillId="12" borderId="2" applyAlignment="1" pivotButton="0" quotePrefix="0" xfId="0">
      <alignment horizontal="center" vertical="center" wrapText="1"/>
    </xf>
    <xf numFmtId="174" fontId="41" fillId="12" borderId="2" applyAlignment="1" pivotButton="0" quotePrefix="0" xfId="0">
      <alignment horizontal="center" vertical="center" wrapText="1"/>
    </xf>
    <xf numFmtId="21" fontId="0" fillId="12" borderId="2" applyAlignment="1" pivotButton="0" quotePrefix="0" xfId="0">
      <alignment horizontal="center" vertical="center" wrapText="1"/>
    </xf>
    <xf numFmtId="173" fontId="0" fillId="12" borderId="2" applyAlignment="1" pivotButton="0" quotePrefix="0" xfId="0">
      <alignment horizontal="center" vertical="center" wrapText="1"/>
    </xf>
    <xf numFmtId="1" fontId="41" fillId="12" borderId="2" applyAlignment="1" pivotButton="0" quotePrefix="0" xfId="0">
      <alignment horizontal="center" vertical="center" wrapText="1"/>
    </xf>
    <xf numFmtId="175" fontId="41" fillId="12" borderId="2" applyAlignment="1" pivotButton="0" quotePrefix="0" xfId="0">
      <alignment horizontal="center" vertical="center" wrapText="1"/>
    </xf>
    <xf numFmtId="0" fontId="81" fillId="12" borderId="2" applyAlignment="1" pivotButton="0" quotePrefix="0" xfId="0">
      <alignment horizontal="center" vertical="center" wrapText="1"/>
    </xf>
    <xf numFmtId="0" fontId="0" fillId="0" borderId="2" pivotButton="0" quotePrefix="0" xfId="0"/>
    <xf numFmtId="0" fontId="0" fillId="0" borderId="2" applyAlignment="1" pivotButton="0" quotePrefix="0" xfId="0">
      <alignment horizontal="center"/>
    </xf>
    <xf numFmtId="174" fontId="0" fillId="0" borderId="2" pivotButton="0" quotePrefix="0" xfId="0"/>
    <xf numFmtId="173" fontId="0" fillId="0" borderId="2" pivotButton="0" quotePrefix="0" xfId="0"/>
    <xf numFmtId="2" fontId="73" fillId="11" borderId="2" applyAlignment="1" pivotButton="0" quotePrefix="0" xfId="0">
      <alignment horizontal="center" vertical="center" textRotation="180" wrapText="1"/>
    </xf>
    <xf numFmtId="2" fontId="0" fillId="0" borderId="2" pivotButton="0" quotePrefix="0" xfId="0"/>
    <xf numFmtId="0" fontId="41" fillId="10" borderId="2" applyAlignment="1" pivotButton="0" quotePrefix="0" xfId="0">
      <alignment horizontal="center" vertical="center" wrapText="1"/>
    </xf>
    <xf numFmtId="0" fontId="41" fillId="12" borderId="2" applyAlignment="1" pivotButton="0" quotePrefix="0" xfId="0">
      <alignment horizontal="center" vertical="center"/>
    </xf>
    <xf numFmtId="0" fontId="41" fillId="22" borderId="2" applyAlignment="1" pivotButton="0" quotePrefix="0" xfId="6">
      <alignment horizontal="center" vertical="center"/>
    </xf>
    <xf numFmtId="0" fontId="26" fillId="22" borderId="2" applyAlignment="1" pivotButton="0" quotePrefix="0" xfId="6">
      <alignment horizontal="center" vertical="center"/>
    </xf>
    <xf numFmtId="169" fontId="26" fillId="17" borderId="2" applyAlignment="1" pivotButton="0" quotePrefix="0" xfId="0">
      <alignment horizontal="center" vertical="center" wrapText="1"/>
    </xf>
    <xf numFmtId="166" fontId="39" fillId="13" borderId="2" applyAlignment="1" pivotButton="0" quotePrefix="0" xfId="3">
      <alignment horizontal="center" vertical="center" wrapText="1"/>
    </xf>
    <xf numFmtId="166" fontId="26" fillId="13" borderId="2" applyAlignment="1" pivotButton="0" quotePrefix="0" xfId="3">
      <alignment horizontal="center" vertical="center" wrapText="1"/>
    </xf>
    <xf numFmtId="166" fontId="26" fillId="12" borderId="2" applyAlignment="1" pivotButton="0" quotePrefix="0" xfId="3">
      <alignment horizontal="center" vertical="center" wrapText="1"/>
    </xf>
    <xf numFmtId="166" fontId="26" fillId="0" borderId="2" applyAlignment="1" pivotButton="0" quotePrefix="0" xfId="3">
      <alignment horizontal="center" vertical="center" wrapText="1"/>
    </xf>
    <xf numFmtId="176" fontId="73" fillId="11" borderId="2" applyAlignment="1" pivotButton="0" quotePrefix="0" xfId="3">
      <alignment horizontal="center" vertical="center" textRotation="180" wrapText="1"/>
    </xf>
    <xf numFmtId="176" fontId="26" fillId="13" borderId="2" applyAlignment="1" pivotButton="0" quotePrefix="0" xfId="3">
      <alignment horizontal="center" vertical="center" wrapText="1"/>
    </xf>
    <xf numFmtId="176" fontId="39" fillId="10" borderId="2" applyAlignment="1" pivotButton="0" quotePrefix="1" xfId="3">
      <alignment horizontal="center" vertical="center" wrapText="1"/>
    </xf>
    <xf numFmtId="176" fontId="26" fillId="10" borderId="2" applyAlignment="1" pivotButton="0" quotePrefix="1" xfId="3">
      <alignment horizontal="center" vertical="center" wrapText="1"/>
    </xf>
    <xf numFmtId="176" fontId="26" fillId="10" borderId="2" applyAlignment="1" pivotButton="0" quotePrefix="0" xfId="3">
      <alignment horizontal="center" vertical="center" wrapText="1"/>
    </xf>
    <xf numFmtId="176" fontId="26" fillId="12" borderId="2" applyAlignment="1" pivotButton="0" quotePrefix="0" xfId="3">
      <alignment horizontal="center" vertical="center" wrapText="1"/>
    </xf>
    <xf numFmtId="176" fontId="26" fillId="0" borderId="2" applyAlignment="1" pivotButton="0" quotePrefix="0" xfId="3">
      <alignment horizontal="center" vertical="center" wrapText="1"/>
    </xf>
    <xf numFmtId="49" fontId="26" fillId="13" borderId="2" applyAlignment="1" pivotButton="0" quotePrefix="1" xfId="3">
      <alignment horizontal="center" vertical="center" wrapText="1"/>
    </xf>
    <xf numFmtId="171" fontId="26" fillId="12" borderId="2" applyAlignment="1" pivotButton="0" quotePrefix="1" xfId="3">
      <alignment horizontal="center" vertical="center" wrapText="1"/>
    </xf>
    <xf numFmtId="167" fontId="82" fillId="11" borderId="2" applyAlignment="1" pivotButton="0" quotePrefix="0" xfId="3">
      <alignment horizontal="center" vertical="center" textRotation="180" wrapText="1"/>
    </xf>
    <xf numFmtId="174" fontId="0" fillId="16" borderId="2" applyAlignment="1" pivotButton="0" quotePrefix="0" xfId="0">
      <alignment horizontal="center" vertical="center" wrapText="1"/>
    </xf>
    <xf numFmtId="164" fontId="40" fillId="16" borderId="2" applyAlignment="1" pivotButton="0" quotePrefix="0" xfId="0">
      <alignment horizontal="center" vertical="center" wrapText="1"/>
    </xf>
    <xf numFmtId="0" fontId="0" fillId="17" borderId="2" applyAlignment="1" pivotButton="0" quotePrefix="1" xfId="0">
      <alignment horizontal="center" vertical="center" wrapText="1"/>
    </xf>
    <xf numFmtId="173" fontId="44" fillId="17" borderId="2" applyAlignment="1" pivotButton="0" quotePrefix="1" xfId="0">
      <alignment horizontal="center" vertical="center"/>
    </xf>
    <xf numFmtId="177" fontId="73" fillId="11" borderId="2" applyAlignment="1" pivotButton="0" quotePrefix="0" xfId="0">
      <alignment horizontal="center" vertical="center" textRotation="180" wrapText="1"/>
    </xf>
    <xf numFmtId="177" fontId="0" fillId="0" borderId="2" applyAlignment="1" pivotButton="0" quotePrefix="0" xfId="0">
      <alignment horizontal="center" vertical="center" wrapText="1"/>
    </xf>
    <xf numFmtId="178" fontId="0" fillId="0" borderId="2" applyAlignment="1" pivotButton="0" quotePrefix="0" xfId="0">
      <alignment horizontal="center" vertical="center"/>
    </xf>
    <xf numFmtId="174" fontId="26" fillId="13" borderId="2" applyAlignment="1" pivotButton="0" quotePrefix="0" xfId="3">
      <alignment horizontal="center" vertical="center" wrapText="1"/>
    </xf>
    <xf numFmtId="178" fontId="83" fillId="0" borderId="2" applyAlignment="1" pivotButton="0" quotePrefix="0" xfId="0">
      <alignment horizontal="center" vertical="center"/>
    </xf>
    <xf numFmtId="166" fontId="0" fillId="15" borderId="2" applyAlignment="1" pivotButton="0" quotePrefix="0" xfId="0">
      <alignment horizontal="center" vertical="center" wrapText="1"/>
    </xf>
    <xf numFmtId="173" fontId="0" fillId="0" borderId="2" applyAlignment="1" pivotButton="0" quotePrefix="0" xfId="0">
      <alignment horizontal="center" vertical="center"/>
    </xf>
    <xf numFmtId="173" fontId="84" fillId="0" borderId="2" applyAlignment="1" pivotButton="0" quotePrefix="0" xfId="0">
      <alignment horizontal="center" vertical="center"/>
    </xf>
    <xf numFmtId="166" fontId="39" fillId="12" borderId="2" applyAlignment="1" pivotButton="0" quotePrefix="0" xfId="3">
      <alignment horizontal="center" vertical="center" wrapText="1"/>
    </xf>
    <xf numFmtId="167" fontId="39" fillId="12" borderId="2" applyAlignment="1" pivotButton="0" quotePrefix="0" xfId="3">
      <alignment horizontal="center" vertical="center" wrapText="1"/>
    </xf>
    <xf numFmtId="174" fontId="39" fillId="13" borderId="2" applyAlignment="1" pivotButton="0" quotePrefix="0" xfId="3">
      <alignment horizontal="center" vertical="center" wrapText="1"/>
    </xf>
    <xf numFmtId="166" fontId="40" fillId="15" borderId="2" applyAlignment="1" pivotButton="0" quotePrefix="0" xfId="0">
      <alignment horizontal="center" vertical="center" wrapText="1"/>
    </xf>
    <xf numFmtId="178" fontId="40" fillId="0" borderId="2" applyAlignment="1" pivotButton="0" quotePrefix="0" xfId="0">
      <alignment horizontal="center" vertical="center"/>
    </xf>
    <xf numFmtId="169" fontId="26" fillId="13" borderId="2" applyAlignment="1" pivotButton="0" quotePrefix="0" xfId="0">
      <alignment horizontal="center" vertical="center" wrapText="1"/>
    </xf>
    <xf numFmtId="169" fontId="26" fillId="10" borderId="2" applyAlignment="1" pivotButton="0" quotePrefix="0" xfId="0">
      <alignment horizontal="center" vertical="center" wrapText="1"/>
    </xf>
    <xf numFmtId="14" fontId="82" fillId="11" borderId="2" applyAlignment="1" pivotButton="0" quotePrefix="0" xfId="3">
      <alignment horizontal="center" vertical="center" textRotation="180" wrapText="1"/>
    </xf>
    <xf numFmtId="0" fontId="82" fillId="11" borderId="2" applyAlignment="1" pivotButton="0" quotePrefix="0" xfId="3">
      <alignment horizontal="center" vertical="center" textRotation="180" wrapText="1"/>
    </xf>
    <xf numFmtId="164" fontId="73" fillId="11" borderId="2" applyAlignment="1" pivotButton="0" quotePrefix="0" xfId="3">
      <alignment horizontal="center" vertical="center" textRotation="180" wrapText="1"/>
    </xf>
    <xf numFmtId="164" fontId="39" fillId="13" borderId="2" applyAlignment="1" pivotButton="0" quotePrefix="0" xfId="3">
      <alignment horizontal="center" vertical="center" wrapText="1"/>
    </xf>
    <xf numFmtId="164" fontId="26" fillId="13" borderId="2" applyAlignment="1" pivotButton="0" quotePrefix="0" xfId="3">
      <alignment horizontal="center" vertical="center" wrapText="1"/>
    </xf>
    <xf numFmtId="164" fontId="26" fillId="10" borderId="2" applyAlignment="1" pivotButton="0" quotePrefix="0" xfId="3">
      <alignment horizontal="center" vertical="center" wrapText="1"/>
    </xf>
    <xf numFmtId="164" fontId="26" fillId="12" borderId="2" applyAlignment="1" pivotButton="0" quotePrefix="0" xfId="3">
      <alignment horizontal="center" vertical="center" wrapText="1"/>
    </xf>
    <xf numFmtId="164" fontId="26" fillId="12" borderId="2" applyAlignment="1" pivotButton="0" quotePrefix="1" xfId="3">
      <alignment horizontal="center" vertical="center" wrapText="1"/>
    </xf>
    <xf numFmtId="164" fontId="26" fillId="0" borderId="2" applyAlignment="1" pivotButton="0" quotePrefix="0" xfId="3">
      <alignment horizontal="center" vertical="center" wrapText="1"/>
    </xf>
    <xf numFmtId="173" fontId="0" fillId="0" borderId="0" applyAlignment="1" pivotButton="0" quotePrefix="0" xfId="0">
      <alignment horizontal="center" vertical="center"/>
    </xf>
    <xf numFmtId="164" fontId="0" fillId="0" borderId="0" applyAlignment="1" pivotButton="0" quotePrefix="0" xfId="0">
      <alignment horizontal="center" vertical="center"/>
    </xf>
    <xf numFmtId="173" fontId="40" fillId="0" borderId="0" applyAlignment="1" pivotButton="0" quotePrefix="0" xfId="0">
      <alignment horizontal="center" vertical="center"/>
    </xf>
    <xf numFmtId="167" fontId="39" fillId="10" borderId="2" applyAlignment="1" pivotButton="0" quotePrefix="0" xfId="3">
      <alignment horizontal="center" vertical="center" wrapText="1"/>
    </xf>
    <xf numFmtId="174" fontId="40" fillId="0" borderId="0" applyAlignment="1" pivotButton="0" quotePrefix="0" xfId="0">
      <alignment horizontal="center" vertical="center"/>
    </xf>
    <xf numFmtId="0" fontId="40" fillId="0" borderId="0" applyAlignment="1" pivotButton="0" quotePrefix="0" xfId="0">
      <alignment horizontal="center" vertical="center"/>
    </xf>
    <xf numFmtId="49" fontId="39" fillId="13" borderId="2" applyAlignment="1" pivotButton="0" quotePrefix="1" xfId="3">
      <alignment horizontal="center" vertical="center" wrapText="1"/>
    </xf>
    <xf numFmtId="167" fontId="39" fillId="13" borderId="2" applyAlignment="1" pivotButton="0" quotePrefix="0" xfId="3">
      <alignment horizontal="center" vertical="center" wrapText="1"/>
    </xf>
    <xf numFmtId="14" fontId="39" fillId="12" borderId="2" applyAlignment="1" pivotButton="0" quotePrefix="0" xfId="3">
      <alignment horizontal="center" vertical="center" wrapText="1"/>
    </xf>
    <xf numFmtId="0" fontId="39" fillId="12" borderId="2" applyAlignment="1" pivotButton="0" quotePrefix="0" xfId="3">
      <alignment horizontal="center" vertical="center" wrapText="1"/>
    </xf>
    <xf numFmtId="0" fontId="74" fillId="12" borderId="2" applyAlignment="1" pivotButton="0" quotePrefix="0" xfId="0">
      <alignment horizontal="center" vertical="center" wrapText="1"/>
    </xf>
    <xf numFmtId="170" fontId="39" fillId="12" borderId="2" applyAlignment="1" pivotButton="0" quotePrefix="0" xfId="3">
      <alignment horizontal="center" vertical="center" wrapText="1"/>
    </xf>
    <xf numFmtId="176" fontId="39" fillId="12" borderId="2" applyAlignment="1" pivotButton="0" quotePrefix="0" xfId="3">
      <alignment horizontal="center" vertical="center" wrapText="1"/>
    </xf>
    <xf numFmtId="171" fontId="39" fillId="12" borderId="2" applyAlignment="1" pivotButton="0" quotePrefix="1" xfId="3">
      <alignment horizontal="center" vertical="center" wrapText="1"/>
    </xf>
    <xf numFmtId="164" fontId="39" fillId="12" borderId="2" applyAlignment="1" pivotButton="0" quotePrefix="0" xfId="3">
      <alignment horizontal="center" vertical="center" wrapText="1"/>
    </xf>
    <xf numFmtId="175" fontId="0" fillId="0" borderId="0" applyAlignment="1" pivotButton="0" quotePrefix="0" xfId="0">
      <alignment horizontal="center" vertical="center"/>
    </xf>
    <xf numFmtId="21" fontId="26" fillId="13" borderId="2" applyAlignment="1" pivotButton="0" quotePrefix="0" xfId="0">
      <alignment horizontal="center" vertical="center" wrapText="1"/>
    </xf>
    <xf numFmtId="21" fontId="39" fillId="13" borderId="2" applyAlignment="1" pivotButton="0" quotePrefix="0" xfId="0">
      <alignment horizontal="center" vertical="center" wrapText="1"/>
    </xf>
    <xf numFmtId="49" fontId="26" fillId="10" borderId="2" applyAlignment="1" pivotButton="0" quotePrefix="0" xfId="0">
      <alignment horizontal="center" vertical="center" wrapText="1"/>
    </xf>
    <xf numFmtId="179" fontId="26" fillId="13" borderId="2" applyAlignment="1" pivotButton="0" quotePrefix="0" xfId="3">
      <alignment horizontal="center" vertical="center" wrapText="1"/>
    </xf>
    <xf numFmtId="180" fontId="39" fillId="10" borderId="2" applyAlignment="1" pivotButton="0" quotePrefix="0" xfId="0">
      <alignment horizontal="center" vertical="center" wrapText="1"/>
    </xf>
    <xf numFmtId="180" fontId="39" fillId="14" borderId="2" applyAlignment="1" pivotButton="0" quotePrefix="0" xfId="0">
      <alignment horizontal="center" vertical="center" wrapText="1"/>
    </xf>
    <xf numFmtId="180" fontId="26" fillId="14" borderId="2" applyAlignment="1" pivotButton="0" quotePrefix="0" xfId="0">
      <alignment horizontal="center" vertical="center" wrapText="1"/>
    </xf>
    <xf numFmtId="180" fontId="39" fillId="12" borderId="2" applyAlignment="1" pivotButton="0" quotePrefix="0" xfId="0">
      <alignment horizontal="center" vertical="center" wrapText="1"/>
    </xf>
    <xf numFmtId="180" fontId="26" fillId="12" borderId="2" applyAlignment="1" pivotButton="0" quotePrefix="0" xfId="0">
      <alignment horizontal="center" vertical="center" wrapText="1"/>
    </xf>
    <xf numFmtId="180" fontId="39" fillId="15" borderId="2" applyAlignment="1" pivotButton="0" quotePrefix="0" xfId="0">
      <alignment horizontal="center" vertical="center" wrapText="1"/>
    </xf>
    <xf numFmtId="180" fontId="26" fillId="15" borderId="2" applyAlignment="1" pivotButton="0" quotePrefix="0" xfId="0">
      <alignment horizontal="center" vertical="center" wrapText="1"/>
    </xf>
    <xf numFmtId="180" fontId="39" fillId="16" borderId="2" applyAlignment="1" pivotButton="0" quotePrefix="0" xfId="0">
      <alignment horizontal="center" vertical="center" wrapText="1"/>
    </xf>
    <xf numFmtId="180" fontId="26" fillId="16" borderId="2" applyAlignment="1" pivotButton="0" quotePrefix="0" xfId="0">
      <alignment horizontal="center" vertical="center" wrapText="1"/>
    </xf>
    <xf numFmtId="180" fontId="39" fillId="17" borderId="2" applyAlignment="1" pivotButton="0" quotePrefix="0" xfId="0">
      <alignment horizontal="center" vertical="center" wrapText="1"/>
    </xf>
    <xf numFmtId="180" fontId="26" fillId="17" borderId="2" applyAlignment="1" pivotButton="0" quotePrefix="0" xfId="0">
      <alignment horizontal="center" vertical="center" wrapText="1"/>
    </xf>
    <xf numFmtId="180" fontId="39" fillId="18" borderId="2" applyAlignment="1" pivotButton="0" quotePrefix="0" xfId="0">
      <alignment horizontal="center" vertical="center" wrapText="1"/>
    </xf>
    <xf numFmtId="180" fontId="26" fillId="18" borderId="2" applyAlignment="1" pivotButton="0" quotePrefix="0" xfId="0">
      <alignment horizontal="center" vertical="center" wrapText="1"/>
    </xf>
    <xf numFmtId="180" fontId="39" fillId="13" borderId="2" applyAlignment="1" pivotButton="0" quotePrefix="1" xfId="0">
      <alignment horizontal="center" vertical="center" wrapText="1"/>
    </xf>
    <xf numFmtId="180" fontId="26" fillId="13" borderId="2" applyAlignment="1" pivotButton="0" quotePrefix="1" xfId="0">
      <alignment horizontal="center" vertical="center" wrapText="1"/>
    </xf>
    <xf numFmtId="180" fontId="26" fillId="13" borderId="2" applyAlignment="1" pivotButton="0" quotePrefix="0" xfId="0">
      <alignment horizontal="center" vertical="center" wrapText="1"/>
    </xf>
    <xf numFmtId="180" fontId="39" fillId="10" borderId="2" applyAlignment="1" pivotButton="0" quotePrefix="1" xfId="0">
      <alignment horizontal="center" vertical="center" wrapText="1"/>
    </xf>
    <xf numFmtId="180" fontId="26" fillId="10" borderId="2" applyAlignment="1" pivotButton="0" quotePrefix="1" xfId="0">
      <alignment horizontal="center" vertical="center" wrapText="1"/>
    </xf>
    <xf numFmtId="180" fontId="26" fillId="10" borderId="2" applyAlignment="1" pivotButton="0" quotePrefix="0" xfId="0">
      <alignment horizontal="center" vertical="center" wrapText="1"/>
    </xf>
    <xf numFmtId="180" fontId="26" fillId="14" borderId="2" applyAlignment="1" pivotButton="0" quotePrefix="1" xfId="0">
      <alignment horizontal="center" vertical="center" wrapText="1"/>
    </xf>
    <xf numFmtId="180" fontId="39" fillId="16" borderId="2" applyAlignment="1" pivotButton="0" quotePrefix="1" xfId="0">
      <alignment horizontal="center" vertical="center" wrapText="1"/>
    </xf>
    <xf numFmtId="180" fontId="26" fillId="16" borderId="2" applyAlignment="1" pivotButton="0" quotePrefix="1" xfId="0">
      <alignment horizontal="center" vertical="center" wrapText="1"/>
    </xf>
    <xf numFmtId="180" fontId="39" fillId="18" borderId="2" applyAlignment="1" pivotButton="0" quotePrefix="1" xfId="0">
      <alignment horizontal="center" vertical="center" wrapText="1"/>
    </xf>
    <xf numFmtId="180" fontId="26" fillId="18" borderId="2" applyAlignment="1" pivotButton="0" quotePrefix="1" xfId="0">
      <alignment horizontal="center" vertical="center" wrapText="1"/>
    </xf>
    <xf numFmtId="180" fontId="41" fillId="10" borderId="2" applyAlignment="1" pivotButton="0" quotePrefix="1" xfId="0">
      <alignment horizontal="center" vertical="center" wrapText="1"/>
    </xf>
    <xf numFmtId="180" fontId="39" fillId="12" borderId="2" applyAlignment="1" pivotButton="0" quotePrefix="1" xfId="0">
      <alignment horizontal="center" vertical="center" wrapText="1"/>
    </xf>
    <xf numFmtId="180" fontId="26" fillId="12" borderId="2" applyAlignment="1" pivotButton="0" quotePrefix="1" xfId="0">
      <alignment horizontal="center" vertical="center" wrapText="1"/>
    </xf>
    <xf numFmtId="180" fontId="39" fillId="14" borderId="2" applyAlignment="1" pivotButton="0" quotePrefix="1" xfId="0">
      <alignment horizontal="center" vertical="center" wrapText="1"/>
    </xf>
    <xf numFmtId="180" fontId="39" fillId="15" borderId="2" applyAlignment="1" pivotButton="0" quotePrefix="1" xfId="0">
      <alignment horizontal="center" vertical="center" wrapText="1"/>
    </xf>
    <xf numFmtId="180" fontId="26" fillId="15" borderId="2" applyAlignment="1" pivotButton="0" quotePrefix="1" xfId="0">
      <alignment horizontal="center" vertical="center" wrapText="1"/>
    </xf>
    <xf numFmtId="181" fontId="39" fillId="16" borderId="2" applyAlignment="1" pivotButton="0" quotePrefix="1" xfId="0">
      <alignment horizontal="center" vertical="center" wrapText="1"/>
    </xf>
    <xf numFmtId="181" fontId="26" fillId="16" borderId="2" applyAlignment="1" pivotButton="0" quotePrefix="1" xfId="0">
      <alignment horizontal="center" vertical="center" wrapText="1"/>
    </xf>
    <xf numFmtId="181" fontId="26" fillId="16" borderId="2" applyAlignment="1" pivotButton="0" quotePrefix="0" xfId="0">
      <alignment horizontal="center" vertical="center" wrapText="1"/>
    </xf>
    <xf numFmtId="181" fontId="39" fillId="17" borderId="2" applyAlignment="1" pivotButton="0" quotePrefix="1" xfId="0">
      <alignment horizontal="center" vertical="center" wrapText="1"/>
    </xf>
    <xf numFmtId="181" fontId="26" fillId="17" borderId="2" applyAlignment="1" pivotButton="0" quotePrefix="1" xfId="0">
      <alignment horizontal="center" vertical="center" wrapText="1"/>
    </xf>
    <xf numFmtId="181" fontId="26" fillId="17" borderId="2" applyAlignment="1" pivotButton="0" quotePrefix="0" xfId="0">
      <alignment horizontal="center" vertical="center" wrapText="1"/>
    </xf>
    <xf numFmtId="181" fontId="39" fillId="18" borderId="2" applyAlignment="1" pivotButton="0" quotePrefix="1" xfId="0">
      <alignment horizontal="center" vertical="center" wrapText="1"/>
    </xf>
    <xf numFmtId="181" fontId="26" fillId="18" borderId="2" applyAlignment="1" pivotButton="0" quotePrefix="1" xfId="0">
      <alignment horizontal="center" vertical="center" wrapText="1"/>
    </xf>
    <xf numFmtId="181" fontId="26" fillId="18" borderId="2" applyAlignment="1" pivotButton="0" quotePrefix="0" xfId="0">
      <alignment horizontal="center" vertical="center" wrapText="1"/>
    </xf>
    <xf numFmtId="181" fontId="39" fillId="13" borderId="2" applyAlignment="1" pivotButton="0" quotePrefix="1" xfId="0">
      <alignment horizontal="center" vertical="center" wrapText="1"/>
    </xf>
    <xf numFmtId="181" fontId="26" fillId="13" borderId="2" applyAlignment="1" pivotButton="0" quotePrefix="1" xfId="0">
      <alignment horizontal="center" vertical="center" wrapText="1"/>
    </xf>
    <xf numFmtId="181" fontId="26" fillId="13" borderId="2" applyAlignment="1" pivotButton="0" quotePrefix="0" xfId="0">
      <alignment horizontal="center" vertical="center" wrapText="1"/>
    </xf>
    <xf numFmtId="181" fontId="39" fillId="10" borderId="2" applyAlignment="1" pivotButton="0" quotePrefix="0" xfId="0">
      <alignment horizontal="center" vertical="center" wrapText="1"/>
    </xf>
    <xf numFmtId="181" fontId="26" fillId="10" borderId="2" applyAlignment="1" pivotButton="0" quotePrefix="0" xfId="0">
      <alignment horizontal="center" vertical="center" wrapText="1"/>
    </xf>
    <xf numFmtId="181" fontId="39" fillId="12" borderId="2" applyAlignment="1" pivotButton="0" quotePrefix="1" xfId="0">
      <alignment horizontal="center" vertical="center" wrapText="1"/>
    </xf>
    <xf numFmtId="181" fontId="26" fillId="12" borderId="2" applyAlignment="1" pivotButton="0" quotePrefix="1" xfId="0">
      <alignment horizontal="center" vertical="center" wrapText="1"/>
    </xf>
    <xf numFmtId="181" fontId="26" fillId="12" borderId="2" applyAlignment="1" pivotButton="0" quotePrefix="0" xfId="0">
      <alignment horizontal="center" vertical="center" wrapText="1"/>
    </xf>
    <xf numFmtId="181" fontId="39" fillId="14" borderId="2" applyAlignment="1" pivotButton="0" quotePrefix="0" xfId="0">
      <alignment horizontal="center" vertical="center" wrapText="1"/>
    </xf>
    <xf numFmtId="181" fontId="26" fillId="14" borderId="2" applyAlignment="1" pivotButton="0" quotePrefix="0" xfId="0">
      <alignment horizontal="center" vertical="center" wrapText="1"/>
    </xf>
    <xf numFmtId="181" fontId="39" fillId="15" borderId="2" applyAlignment="1" pivotButton="0" quotePrefix="0" xfId="0">
      <alignment horizontal="center" vertical="center" wrapText="1"/>
    </xf>
    <xf numFmtId="181" fontId="26" fillId="15" borderId="2" applyAlignment="1" pivotButton="0" quotePrefix="0" xfId="0">
      <alignment horizontal="center" vertical="center" wrapText="1"/>
    </xf>
    <xf numFmtId="181" fontId="39" fillId="16" borderId="2" applyAlignment="1" pivotButton="0" quotePrefix="0" xfId="0">
      <alignment horizontal="center" vertical="center" wrapText="1"/>
    </xf>
    <xf numFmtId="181" fontId="39" fillId="17" borderId="2" applyAlignment="1" pivotButton="0" quotePrefix="0" xfId="0">
      <alignment horizontal="center" vertical="center" wrapText="1"/>
    </xf>
    <xf numFmtId="181" fontId="39" fillId="18" borderId="2" applyAlignment="1" pivotButton="0" quotePrefix="0" xfId="0">
      <alignment horizontal="center" vertical="center" wrapText="1"/>
    </xf>
    <xf numFmtId="181" fontId="39" fillId="13" borderId="2" applyAlignment="1" pivotButton="0" quotePrefix="0" xfId="0">
      <alignment horizontal="center" vertical="center" wrapText="1"/>
    </xf>
    <xf numFmtId="172" fontId="39" fillId="12" borderId="2" applyAlignment="1" pivotButton="0" quotePrefix="1" xfId="0">
      <alignment horizontal="center" vertical="center" wrapText="1"/>
    </xf>
    <xf numFmtId="177" fontId="26" fillId="13" borderId="2" applyAlignment="1" pivotButton="0" quotePrefix="0" xfId="3">
      <alignment horizontal="center" vertical="center" wrapText="1"/>
    </xf>
    <xf numFmtId="14" fontId="82" fillId="11" borderId="2" applyAlignment="1" pivotButton="0" quotePrefix="0" xfId="0">
      <alignment horizontal="center" vertical="center" textRotation="180" wrapText="1"/>
    </xf>
    <xf numFmtId="169" fontId="26" fillId="14" borderId="2" applyAlignment="1" pivotButton="0" quotePrefix="0" xfId="0">
      <alignment horizontal="center" vertical="center" wrapText="1"/>
    </xf>
    <xf numFmtId="169" fontId="26" fillId="15" borderId="2" applyAlignment="1" pivotButton="0" quotePrefix="0" xfId="0">
      <alignment horizontal="center" vertical="center" wrapText="1"/>
    </xf>
    <xf numFmtId="169" fontId="26" fillId="16" borderId="2" applyAlignment="1" pivotButton="0" quotePrefix="0" xfId="0">
      <alignment horizontal="center" vertical="center" wrapText="1"/>
    </xf>
    <xf numFmtId="169" fontId="26" fillId="18" borderId="2" applyAlignment="1" pivotButton="0" quotePrefix="0" xfId="0">
      <alignment horizontal="center" vertical="center" wrapText="1"/>
    </xf>
    <xf numFmtId="169" fontId="26" fillId="22" borderId="2" applyAlignment="1" pivotButton="0" quotePrefix="0" xfId="0">
      <alignment horizontal="center" vertical="center" wrapText="1"/>
    </xf>
    <xf numFmtId="0" fontId="26" fillId="18" borderId="2" applyAlignment="1" pivotButton="0" quotePrefix="1" xfId="0">
      <alignment horizontal="center" vertical="center" wrapText="1"/>
    </xf>
    <xf numFmtId="0" fontId="26" fillId="12" borderId="2" applyAlignment="1" pivotButton="0" quotePrefix="1" xfId="0">
      <alignment horizontal="center" vertical="center" wrapText="1"/>
    </xf>
    <xf numFmtId="0" fontId="26" fillId="13" borderId="2" applyAlignment="1" pivotButton="0" quotePrefix="1" xfId="0">
      <alignment horizontal="center" vertical="center" wrapText="1"/>
    </xf>
    <xf numFmtId="0" fontId="39" fillId="18" borderId="2" applyAlignment="1" pivotButton="0" quotePrefix="1" xfId="0">
      <alignment horizontal="center" vertical="center" wrapText="1"/>
    </xf>
    <xf numFmtId="0" fontId="39" fillId="13" borderId="2" applyAlignment="1" pivotButton="0" quotePrefix="1" xfId="0">
      <alignment horizontal="center" vertical="center" wrapText="1"/>
    </xf>
    <xf numFmtId="0" fontId="39" fillId="10" borderId="2" applyAlignment="1" pivotButton="0" quotePrefix="1" xfId="0">
      <alignment horizontal="center" vertical="center" wrapText="1"/>
    </xf>
    <xf numFmtId="0" fontId="39" fillId="14" borderId="2" applyAlignment="1" pivotButton="0" quotePrefix="1" xfId="0">
      <alignment horizontal="center" vertical="center" wrapText="1"/>
    </xf>
    <xf numFmtId="0" fontId="39" fillId="16" borderId="2" applyAlignment="1" pivotButton="0" quotePrefix="1" xfId="0">
      <alignment horizontal="center" vertical="center" wrapText="1"/>
    </xf>
    <xf numFmtId="0" fontId="26" fillId="14" borderId="2" applyAlignment="1" pivotButton="0" quotePrefix="1" xfId="0">
      <alignment horizontal="center" vertical="center" wrapText="1"/>
    </xf>
    <xf numFmtId="0" fontId="88" fillId="0" borderId="0" applyAlignment="1" pivotButton="0" quotePrefix="0" xfId="0">
      <alignment wrapText="1"/>
    </xf>
    <xf numFmtId="0" fontId="91" fillId="0" borderId="0" pivotButton="0" quotePrefix="0" xfId="0"/>
    <xf numFmtId="0" fontId="90" fillId="0" borderId="0" pivotButton="0" quotePrefix="0" xfId="0"/>
    <xf numFmtId="0" fontId="89" fillId="0" borderId="0" pivotButton="0" quotePrefix="0" xfId="0"/>
    <xf numFmtId="0" fontId="93" fillId="0" borderId="0" pivotButton="0" quotePrefix="0" xfId="0"/>
    <xf numFmtId="0" fontId="65" fillId="0" borderId="0" applyAlignment="1" pivotButton="0" quotePrefix="0" xfId="0">
      <alignment wrapText="1"/>
    </xf>
    <xf numFmtId="0" fontId="58" fillId="0" borderId="0" applyAlignment="1" pivotButton="0" quotePrefix="0" xfId="0">
      <alignment wrapText="1"/>
    </xf>
    <xf numFmtId="0" fontId="94" fillId="0" borderId="0" applyAlignment="1" pivotButton="0" quotePrefix="0" xfId="0">
      <alignment wrapText="1"/>
    </xf>
    <xf numFmtId="0" fontId="0" fillId="0" borderId="0" applyAlignment="1" pivotButton="0" quotePrefix="0" xfId="0">
      <alignment wrapText="1"/>
    </xf>
    <xf numFmtId="0" fontId="95" fillId="0" borderId="0" applyAlignment="1" pivotButton="0" quotePrefix="0" xfId="0">
      <alignment wrapText="1"/>
    </xf>
    <xf numFmtId="0" fontId="98" fillId="0" borderId="0" applyAlignment="1" pivotButton="0" quotePrefix="0" xfId="0">
      <alignment wrapText="1"/>
    </xf>
    <xf numFmtId="0" fontId="97" fillId="0" borderId="0" applyAlignment="1" pivotButton="0" quotePrefix="0" xfId="0">
      <alignment wrapText="1"/>
    </xf>
    <xf numFmtId="0" fontId="99" fillId="0" borderId="0" applyAlignment="1" pivotButton="0" quotePrefix="0" xfId="0">
      <alignment wrapText="1"/>
    </xf>
    <xf numFmtId="0" fontId="100" fillId="0" borderId="0" applyAlignment="1" pivotButton="0" quotePrefix="0" xfId="0">
      <alignment wrapText="1"/>
    </xf>
    <xf numFmtId="0" fontId="40" fillId="0" borderId="0" applyAlignment="1" pivotButton="0" quotePrefix="0" xfId="0">
      <alignment wrapText="1"/>
    </xf>
    <xf numFmtId="0" fontId="102" fillId="0" borderId="0" pivotButton="0" quotePrefix="0" xfId="0"/>
    <xf numFmtId="0" fontId="41" fillId="24" borderId="2" applyAlignment="1" pivotButton="0" quotePrefix="0" xfId="0">
      <alignment horizontal="center" vertical="center" wrapText="1"/>
    </xf>
    <xf numFmtId="0" fontId="46" fillId="12" borderId="2" applyAlignment="1" pivotButton="0" quotePrefix="0" xfId="0">
      <alignment horizontal="center" vertical="center" wrapText="1"/>
    </xf>
    <xf numFmtId="0" fontId="86" fillId="0" borderId="15" applyAlignment="1" pivotButton="0" quotePrefix="0" xfId="0">
      <alignment horizontal="center" vertical="top" textRotation="180"/>
    </xf>
    <xf numFmtId="0" fontId="41" fillId="25" borderId="2" applyAlignment="1" pivotButton="0" quotePrefix="0" xfId="0">
      <alignment horizontal="center" vertical="center" wrapText="1"/>
    </xf>
    <xf numFmtId="47" fontId="26" fillId="14" borderId="2" applyAlignment="1" pivotButton="0" quotePrefix="0" xfId="0">
      <alignment horizontal="center" vertical="center" wrapText="1"/>
    </xf>
    <xf numFmtId="47" fontId="26" fillId="17" borderId="2" applyAlignment="1" pivotButton="0" quotePrefix="0" xfId="0">
      <alignment horizontal="center" vertical="center" wrapText="1"/>
    </xf>
    <xf numFmtId="20" fontId="26" fillId="17" borderId="2" applyAlignment="1" pivotButton="0" quotePrefix="0" xfId="0">
      <alignment horizontal="center" vertical="center" wrapText="1"/>
    </xf>
    <xf numFmtId="49" fontId="39" fillId="13" borderId="2" applyAlignment="1" pivotButton="0" quotePrefix="0" xfId="0">
      <alignment horizontal="center" vertical="center" wrapText="1"/>
    </xf>
    <xf numFmtId="49" fontId="26" fillId="13" borderId="2" applyAlignment="1" pivotButton="0" quotePrefix="0" xfId="0">
      <alignment horizontal="center" vertical="center" wrapText="1"/>
    </xf>
    <xf numFmtId="49" fontId="39" fillId="10" borderId="2" applyAlignment="1" pivotButton="0" quotePrefix="0" xfId="0">
      <alignment horizontal="center" vertical="center" wrapText="1"/>
    </xf>
    <xf numFmtId="49" fontId="39" fillId="12" borderId="2" applyAlignment="1" pivotButton="0" quotePrefix="0" xfId="0">
      <alignment horizontal="center" vertical="center" wrapText="1"/>
    </xf>
    <xf numFmtId="49" fontId="26" fillId="12" borderId="2" applyAlignment="1" pivotButton="0" quotePrefix="0" xfId="0">
      <alignment horizontal="center" vertical="center" wrapText="1"/>
    </xf>
    <xf numFmtId="49" fontId="39" fillId="14" borderId="2" applyAlignment="1" pivotButton="0" quotePrefix="0" xfId="0">
      <alignment horizontal="center" vertical="center" wrapText="1"/>
    </xf>
    <xf numFmtId="49" fontId="26" fillId="14" borderId="2" applyAlignment="1" pivotButton="0" quotePrefix="0" xfId="0">
      <alignment horizontal="center" vertical="center" wrapText="1"/>
    </xf>
    <xf numFmtId="49" fontId="39" fillId="15" borderId="2" applyAlignment="1" pivotButton="0" quotePrefix="0" xfId="0">
      <alignment horizontal="center" vertical="center" wrapText="1"/>
    </xf>
    <xf numFmtId="49" fontId="26" fillId="15" borderId="2" applyAlignment="1" pivotButton="0" quotePrefix="0" xfId="0">
      <alignment horizontal="center" vertical="center" wrapText="1"/>
    </xf>
    <xf numFmtId="49" fontId="39" fillId="16" borderId="2" applyAlignment="1" pivotButton="0" quotePrefix="0" xfId="0">
      <alignment horizontal="center" vertical="center" wrapText="1"/>
    </xf>
    <xf numFmtId="49" fontId="26" fillId="16" borderId="2" applyAlignment="1" pivotButton="0" quotePrefix="0" xfId="0">
      <alignment horizontal="center" vertical="center" wrapText="1"/>
    </xf>
    <xf numFmtId="49" fontId="39" fillId="17" borderId="2" applyAlignment="1" pivotButton="0" quotePrefix="0" xfId="0">
      <alignment horizontal="center" vertical="center" wrapText="1"/>
    </xf>
    <xf numFmtId="49" fontId="26" fillId="17" borderId="2" applyAlignment="1" pivotButton="0" quotePrefix="0" xfId="0">
      <alignment horizontal="center" vertical="center" wrapText="1"/>
    </xf>
    <xf numFmtId="49" fontId="39" fillId="18" borderId="2" applyAlignment="1" pivotButton="0" quotePrefix="0" xfId="0">
      <alignment horizontal="center" vertical="center" wrapText="1"/>
    </xf>
    <xf numFmtId="49" fontId="26" fillId="18" borderId="2" applyAlignment="1" pivotButton="0" quotePrefix="0" xfId="0">
      <alignment horizontal="center" vertical="center" wrapText="1"/>
    </xf>
    <xf numFmtId="49" fontId="39" fillId="13" borderId="2" applyAlignment="1" pivotButton="0" quotePrefix="1" xfId="0">
      <alignment horizontal="center" vertical="center" wrapText="1"/>
    </xf>
    <xf numFmtId="49" fontId="26" fillId="13" borderId="2" applyAlignment="1" pivotButton="0" quotePrefix="1" xfId="0">
      <alignment horizontal="center" vertical="center" wrapText="1"/>
    </xf>
    <xf numFmtId="49" fontId="26" fillId="10" borderId="2" applyAlignment="1" pivotButton="0" quotePrefix="1" xfId="0">
      <alignment horizontal="center" vertical="center" wrapText="1"/>
    </xf>
    <xf numFmtId="49" fontId="26" fillId="14" borderId="2" applyAlignment="1" pivotButton="0" quotePrefix="1" xfId="0">
      <alignment horizontal="center" vertical="center" wrapText="1"/>
    </xf>
    <xf numFmtId="49" fontId="39" fillId="18" borderId="2" applyAlignment="1" pivotButton="0" quotePrefix="1" xfId="0">
      <alignment horizontal="center" vertical="center" wrapText="1"/>
    </xf>
    <xf numFmtId="49" fontId="26" fillId="18" borderId="2" applyAlignment="1" pivotButton="0" quotePrefix="1" xfId="0">
      <alignment horizontal="center" vertical="center" wrapText="1"/>
    </xf>
    <xf numFmtId="49" fontId="39" fillId="10" borderId="2" applyAlignment="1" pivotButton="0" quotePrefix="1" xfId="0">
      <alignment horizontal="center" vertical="center" wrapText="1"/>
    </xf>
    <xf numFmtId="49" fontId="26" fillId="12" borderId="2" applyAlignment="1" pivotButton="0" quotePrefix="1" xfId="0">
      <alignment horizontal="center" vertical="center" wrapText="1"/>
    </xf>
    <xf numFmtId="49" fontId="39" fillId="15" borderId="2" applyAlignment="1" pivotButton="0" quotePrefix="1" xfId="0">
      <alignment horizontal="center" vertical="center" wrapText="1"/>
    </xf>
    <xf numFmtId="49" fontId="39" fillId="16" borderId="2" applyAlignment="1" pivotButton="0" quotePrefix="1" xfId="0">
      <alignment horizontal="center" vertical="center" wrapText="1"/>
    </xf>
    <xf numFmtId="49" fontId="26" fillId="16" borderId="2" applyAlignment="1" pivotButton="0" quotePrefix="1" xfId="0">
      <alignment horizontal="center" vertical="center" wrapText="1"/>
    </xf>
    <xf numFmtId="49" fontId="39" fillId="17" borderId="2" applyAlignment="1" pivotButton="0" quotePrefix="1" xfId="0">
      <alignment horizontal="center" vertical="center" wrapText="1"/>
    </xf>
    <xf numFmtId="49" fontId="26" fillId="17" borderId="2" applyAlignment="1" pivotButton="0" quotePrefix="1" xfId="0">
      <alignment horizontal="center" vertical="center" wrapText="1"/>
    </xf>
    <xf numFmtId="49" fontId="39" fillId="12" borderId="2" applyAlignment="1" pivotButton="0" quotePrefix="1" xfId="0">
      <alignment horizontal="center" vertical="center" wrapText="1"/>
    </xf>
    <xf numFmtId="49" fontId="39" fillId="14" borderId="2" applyAlignment="1" pivotButton="0" quotePrefix="1" xfId="0">
      <alignment horizontal="center" vertical="center" wrapText="1"/>
    </xf>
    <xf numFmtId="49" fontId="46" fillId="14" borderId="2" applyAlignment="1" pivotButton="0" quotePrefix="0" xfId="0">
      <alignment horizontal="center" vertical="center" wrapText="1"/>
    </xf>
    <xf numFmtId="49" fontId="26" fillId="15" borderId="2" applyAlignment="1" pivotButton="0" quotePrefix="1" xfId="0">
      <alignment horizontal="center" vertical="center"/>
    </xf>
    <xf numFmtId="49" fontId="0" fillId="17" borderId="2" applyAlignment="1" pivotButton="0" quotePrefix="0" xfId="0">
      <alignment horizontal="center" vertical="center" wrapText="1"/>
    </xf>
    <xf numFmtId="49" fontId="0" fillId="22" borderId="2" applyAlignment="1" pivotButton="0" quotePrefix="0" xfId="0">
      <alignment horizontal="center" vertical="center" wrapText="1"/>
    </xf>
    <xf numFmtId="0" fontId="26" fillId="22" borderId="2" applyAlignment="1" pivotButton="0" quotePrefix="0" xfId="6">
      <alignment horizontal="center" vertical="center" wrapText="1"/>
    </xf>
    <xf numFmtId="49" fontId="41" fillId="15" borderId="2" applyAlignment="1" pivotButton="0" quotePrefix="0" xfId="0">
      <alignment horizontal="center" vertical="center" wrapText="1"/>
    </xf>
    <xf numFmtId="49" fontId="26" fillId="15" borderId="2" applyAlignment="1" pivotButton="0" quotePrefix="0" xfId="0">
      <alignment horizontal="center" vertical="center"/>
    </xf>
    <xf numFmtId="49" fontId="41" fillId="23" borderId="2" applyAlignment="1" pivotButton="0" quotePrefix="0" xfId="0">
      <alignment horizontal="center" vertical="center" wrapText="1"/>
    </xf>
    <xf numFmtId="49" fontId="45" fillId="14" borderId="2" applyAlignment="1" pivotButton="0" quotePrefix="0" xfId="0">
      <alignment horizontal="center" vertical="center"/>
    </xf>
    <xf numFmtId="49" fontId="41" fillId="14" borderId="2" applyAlignment="1" pivotButton="0" quotePrefix="0" xfId="0">
      <alignment horizontal="center" vertical="center"/>
    </xf>
    <xf numFmtId="49" fontId="0" fillId="0" borderId="2" applyAlignment="1" pivotButton="0" quotePrefix="0" xfId="0">
      <alignment horizontal="center" vertical="center"/>
    </xf>
    <xf numFmtId="49" fontId="0" fillId="0" borderId="0" applyAlignment="1" pivotButton="0" quotePrefix="0" xfId="0">
      <alignment horizontal="center" vertical="center"/>
    </xf>
    <xf numFmtId="49" fontId="0" fillId="17" borderId="2" applyAlignment="1" pivotButton="0" quotePrefix="1" xfId="0">
      <alignment horizontal="center" vertical="center" wrapText="1"/>
    </xf>
    <xf numFmtId="166" fontId="39" fillId="13" borderId="2" applyAlignment="1" pivotButton="0" quotePrefix="0" xfId="0">
      <alignment horizontal="center" vertical="center" wrapText="1"/>
    </xf>
    <xf numFmtId="166" fontId="26" fillId="13" borderId="2" applyAlignment="1" pivotButton="0" quotePrefix="0" xfId="0">
      <alignment horizontal="center" vertical="center" wrapText="1"/>
    </xf>
    <xf numFmtId="166" fontId="39" fillId="10" borderId="2" applyAlignment="1" pivotButton="0" quotePrefix="0" xfId="0">
      <alignment horizontal="center" vertical="center" wrapText="1"/>
    </xf>
    <xf numFmtId="166" fontId="26" fillId="10" borderId="2" applyAlignment="1" pivotButton="0" quotePrefix="0" xfId="0">
      <alignment horizontal="center" vertical="center" wrapText="1"/>
    </xf>
    <xf numFmtId="166" fontId="0" fillId="17" borderId="2" applyAlignment="1" pivotButton="0" quotePrefix="0" xfId="0">
      <alignment horizontal="center" vertical="center" wrapText="1"/>
    </xf>
    <xf numFmtId="49" fontId="44" fillId="17" borderId="2" applyAlignment="1" pivotButton="0" quotePrefix="1" xfId="0">
      <alignment horizontal="center" vertical="center"/>
    </xf>
    <xf numFmtId="49" fontId="44" fillId="24" borderId="2" applyAlignment="1" pivotButton="0" quotePrefix="0" xfId="0">
      <alignment horizontal="center" vertical="center"/>
    </xf>
    <xf numFmtId="169" fontId="0" fillId="17" borderId="2" applyAlignment="1" pivotButton="0" quotePrefix="0" xfId="0">
      <alignment horizontal="center" vertical="center" wrapText="1"/>
    </xf>
    <xf numFmtId="0" fontId="85" fillId="0" borderId="13" applyAlignment="1" pivotButton="0" quotePrefix="0" xfId="0">
      <alignment horizontal="center" vertical="top" textRotation="180"/>
    </xf>
    <xf numFmtId="0" fontId="86" fillId="0" borderId="14" applyAlignment="1" pivotButton="0" quotePrefix="0" xfId="0">
      <alignment horizontal="center" vertical="top" textRotation="180"/>
    </xf>
    <xf numFmtId="0" fontId="86" fillId="0" borderId="15" applyAlignment="1" pivotButton="0" quotePrefix="0" xfId="0">
      <alignment horizontal="center" vertical="top" textRotation="180"/>
    </xf>
    <xf numFmtId="0" fontId="79" fillId="20" borderId="0" pivotButton="0" quotePrefix="0" xfId="0"/>
    <xf numFmtId="0" fontId="76" fillId="0" borderId="0" pivotButton="0" quotePrefix="0" xfId="0"/>
    <xf numFmtId="0" fontId="75" fillId="11" borderId="0" pivotButton="0" quotePrefix="0" xfId="0"/>
    <xf numFmtId="0" fontId="77" fillId="0" borderId="0" pivotButton="0" quotePrefix="0" xfId="0"/>
    <xf numFmtId="0" fontId="78" fillId="19" borderId="0" applyAlignment="1" pivotButton="0" quotePrefix="0" xfId="0">
      <alignment wrapText="1"/>
    </xf>
    <xf numFmtId="0" fontId="76" fillId="19" borderId="0" pivotButton="0" quotePrefix="0" xfId="0"/>
    <xf numFmtId="0" fontId="76" fillId="19" borderId="9" pivotButton="0" quotePrefix="0" xfId="0"/>
    <xf numFmtId="0" fontId="78" fillId="12" borderId="0" applyAlignment="1" pivotButton="0" quotePrefix="0" xfId="0">
      <alignment wrapText="1"/>
    </xf>
    <xf numFmtId="0" fontId="76" fillId="12" borderId="0" pivotButton="0" quotePrefix="0" xfId="0"/>
    <xf numFmtId="0" fontId="76" fillId="12" borderId="9" pivotButton="0" quotePrefix="0" xfId="0"/>
    <xf numFmtId="0" fontId="78" fillId="10" borderId="0" applyAlignment="1" pivotButton="0" quotePrefix="0" xfId="0">
      <alignment wrapText="1"/>
    </xf>
    <xf numFmtId="0" fontId="76" fillId="10" borderId="0" pivotButton="0" quotePrefix="0" xfId="0"/>
    <xf numFmtId="0" fontId="76" fillId="10" borderId="9" pivotButton="0" quotePrefix="0" xfId="0"/>
    <xf numFmtId="0" fontId="78" fillId="14" borderId="0" applyAlignment="1" pivotButton="0" quotePrefix="0" xfId="0">
      <alignment wrapText="1"/>
    </xf>
    <xf numFmtId="0" fontId="76" fillId="14" borderId="0" pivotButton="0" quotePrefix="0" xfId="0"/>
    <xf numFmtId="0" fontId="76" fillId="14" borderId="9" pivotButton="0" quotePrefix="0" xfId="0"/>
    <xf numFmtId="0" fontId="78" fillId="15" borderId="0" applyAlignment="1" pivotButton="0" quotePrefix="0" xfId="0">
      <alignment wrapText="1"/>
    </xf>
    <xf numFmtId="0" fontId="76" fillId="15" borderId="0" pivotButton="0" quotePrefix="0" xfId="0"/>
    <xf numFmtId="0" fontId="76" fillId="15" borderId="9" pivotButton="0" quotePrefix="0" xfId="0"/>
    <xf numFmtId="0" fontId="78" fillId="16" borderId="0" applyAlignment="1" pivotButton="0" quotePrefix="0" xfId="0">
      <alignment wrapText="1"/>
    </xf>
    <xf numFmtId="0" fontId="76" fillId="16" borderId="0" pivotButton="0" quotePrefix="0" xfId="0"/>
    <xf numFmtId="0" fontId="76" fillId="16" borderId="9" pivotButton="0" quotePrefix="0" xfId="0"/>
    <xf numFmtId="0" fontId="73" fillId="11" borderId="12" applyAlignment="1" pivotButton="0" quotePrefix="0" xfId="0">
      <alignment horizont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78" fillId="19" borderId="9" applyAlignment="1" pivotButton="0" quotePrefix="0" xfId="0">
      <alignment wrapText="1"/>
    </xf>
    <xf numFmtId="0" fontId="78" fillId="12" borderId="9" applyAlignment="1" pivotButton="0" quotePrefix="0" xfId="0">
      <alignment wrapText="1"/>
    </xf>
    <xf numFmtId="0" fontId="78" fillId="10" borderId="9" applyAlignment="1" pivotButton="0" quotePrefix="0" xfId="0">
      <alignment wrapText="1"/>
    </xf>
    <xf numFmtId="0" fontId="78" fillId="14" borderId="9" applyAlignment="1" pivotButton="0" quotePrefix="0" xfId="0">
      <alignment wrapText="1"/>
    </xf>
    <xf numFmtId="0" fontId="78" fillId="15" borderId="9" applyAlignment="1" pivotButton="0" quotePrefix="0" xfId="0">
      <alignment wrapText="1"/>
    </xf>
    <xf numFmtId="0" fontId="78" fillId="16" borderId="9" applyAlignment="1" pivotButton="0" quotePrefix="0" xfId="0">
      <alignment wrapText="1"/>
    </xf>
    <xf numFmtId="0" fontId="0" fillId="0" borderId="9" pivotButton="0" quotePrefix="0" xfId="0"/>
    <xf numFmtId="0" fontId="0" fillId="0" borderId="18" pivotButton="0" quotePrefix="0" xfId="0"/>
    <xf numFmtId="0" fontId="0" fillId="0" borderId="19" pivotButton="0" quotePrefix="0" xfId="0"/>
    <xf numFmtId="165" fontId="0" fillId="0" borderId="0" applyAlignment="1" pivotButton="0" quotePrefix="0" xfId="5">
      <alignment horizontal="center" vertical="center"/>
    </xf>
    <xf numFmtId="174" fontId="0" fillId="0" borderId="2" pivotButton="0" quotePrefix="0" xfId="0"/>
    <xf numFmtId="173" fontId="0" fillId="0" borderId="2" pivotButton="0" quotePrefix="0" xfId="0"/>
    <xf numFmtId="174" fontId="73" fillId="11" borderId="2" applyAlignment="1" pivotButton="0" quotePrefix="0" xfId="0">
      <alignment horizontal="center" vertical="center" textRotation="180" wrapText="1"/>
    </xf>
    <xf numFmtId="167" fontId="73" fillId="11" borderId="2" applyAlignment="1" pivotButton="0" quotePrefix="0" xfId="0">
      <alignment horizontal="center" vertical="center" textRotation="180" wrapText="1"/>
    </xf>
    <xf numFmtId="173" fontId="73" fillId="11" borderId="2" applyAlignment="1" pivotButton="0" quotePrefix="0" xfId="0">
      <alignment horizontal="center" vertical="center" textRotation="180" wrapText="1"/>
    </xf>
    <xf numFmtId="168" fontId="73" fillId="11" borderId="2" applyAlignment="1" pivotButton="0" quotePrefix="0" xfId="0">
      <alignment horizontal="center" vertical="center" textRotation="180" wrapText="1"/>
    </xf>
    <xf numFmtId="169" fontId="39" fillId="13" borderId="2" applyAlignment="1" pivotButton="0" quotePrefix="0" xfId="0">
      <alignment horizontal="center" vertical="center" wrapText="1"/>
    </xf>
    <xf numFmtId="169" fontId="41" fillId="13" borderId="2" applyAlignment="1" pivotButton="0" quotePrefix="0" xfId="0">
      <alignment horizontal="center" vertical="center" wrapText="1"/>
    </xf>
    <xf numFmtId="174" fontId="41" fillId="13" borderId="2" applyAlignment="1" pivotButton="0" quotePrefix="0" xfId="0">
      <alignment horizontal="center" vertical="center" wrapText="1"/>
    </xf>
    <xf numFmtId="167" fontId="26" fillId="12" borderId="2" applyAlignment="1" pivotButton="0" quotePrefix="0" xfId="3">
      <alignment horizontal="center" vertical="center" wrapText="1"/>
    </xf>
    <xf numFmtId="173" fontId="0" fillId="0" borderId="0" applyAlignment="1" pivotButton="0" quotePrefix="0" xfId="0">
      <alignment horizontal="center" vertical="center"/>
    </xf>
    <xf numFmtId="175" fontId="41" fillId="13" borderId="2" applyAlignment="1" pivotButton="0" quotePrefix="0" xfId="0">
      <alignment horizontal="center" vertical="center" wrapText="1"/>
    </xf>
    <xf numFmtId="173" fontId="39" fillId="10" borderId="2" applyAlignment="1" pivotButton="0" quotePrefix="0" xfId="0">
      <alignment horizontal="center" vertical="center" wrapText="1"/>
    </xf>
    <xf numFmtId="173" fontId="0" fillId="13" borderId="2" applyAlignment="1" pivotButton="0" quotePrefix="0" xfId="0">
      <alignment horizontal="center" vertical="center" wrapText="1"/>
    </xf>
    <xf numFmtId="175" fontId="0" fillId="0" borderId="0" applyAlignment="1" pivotButton="0" quotePrefix="0" xfId="0">
      <alignment horizontal="center" vertical="center"/>
    </xf>
    <xf numFmtId="169" fontId="5" fillId="10" borderId="2" applyAlignment="1" pivotButton="0" quotePrefix="0" xfId="1">
      <alignment horizontal="center" vertical="center" wrapText="1"/>
    </xf>
    <xf numFmtId="169" fontId="0" fillId="10" borderId="2" applyAlignment="1" pivotButton="0" quotePrefix="0" xfId="0">
      <alignment horizontal="center" vertical="center" wrapText="1"/>
    </xf>
    <xf numFmtId="174" fontId="41" fillId="10" borderId="2" applyAlignment="1" pivotButton="0" quotePrefix="0" xfId="0">
      <alignment horizontal="center" vertical="center" wrapText="1"/>
    </xf>
    <xf numFmtId="175" fontId="41" fillId="10" borderId="2" applyAlignment="1" pivotButton="0" quotePrefix="0" xfId="0">
      <alignment horizontal="center" vertical="center" wrapText="1"/>
    </xf>
    <xf numFmtId="169" fontId="44" fillId="10" borderId="2" applyAlignment="1" pivotButton="0" quotePrefix="0" xfId="0">
      <alignment horizontal="center" vertical="center" wrapText="1"/>
    </xf>
    <xf numFmtId="173" fontId="0" fillId="10" borderId="2" applyAlignment="1" pivotButton="0" quotePrefix="0" xfId="0">
      <alignment horizontal="center" vertical="center" wrapText="1"/>
    </xf>
    <xf numFmtId="169" fontId="41" fillId="12" borderId="2" applyAlignment="1" pivotButton="0" quotePrefix="0" xfId="0">
      <alignment horizontal="center" vertical="center" wrapText="1"/>
    </xf>
    <xf numFmtId="174" fontId="41" fillId="12" borderId="2" applyAlignment="1" pivotButton="0" quotePrefix="0" xfId="0">
      <alignment horizontal="center" vertical="center" wrapText="1"/>
    </xf>
    <xf numFmtId="175" fontId="41" fillId="12" borderId="2" applyAlignment="1" pivotButton="0" quotePrefix="0" xfId="0">
      <alignment horizontal="center" vertical="center" wrapText="1"/>
    </xf>
    <xf numFmtId="173" fontId="0" fillId="12" borderId="2" applyAlignment="1" pivotButton="0" quotePrefix="0" xfId="0">
      <alignment horizontal="center" vertical="center" wrapText="1"/>
    </xf>
    <xf numFmtId="169" fontId="26" fillId="12" borderId="2" applyAlignment="1" pivotButton="0" quotePrefix="0" xfId="0">
      <alignment horizontal="center" vertical="center" wrapText="1"/>
    </xf>
    <xf numFmtId="174" fontId="0" fillId="0" borderId="2" applyAlignment="1" pivotButton="0" quotePrefix="0" xfId="0">
      <alignment horizontal="center" vertical="center" wrapText="1"/>
    </xf>
    <xf numFmtId="173" fontId="0" fillId="0" borderId="2" applyAlignment="1" pivotButton="0" quotePrefix="0" xfId="0">
      <alignment horizontal="center" vertical="center" wrapText="1"/>
    </xf>
    <xf numFmtId="169" fontId="26" fillId="13" borderId="2" applyAlignment="1" pivotButton="0" quotePrefix="0" xfId="0">
      <alignment horizontal="center" vertical="center" wrapText="1"/>
    </xf>
    <xf numFmtId="173" fontId="26" fillId="13" borderId="2" applyAlignment="1" pivotButton="0" quotePrefix="0" xfId="0">
      <alignment horizontal="center" vertical="center" wrapText="1"/>
    </xf>
    <xf numFmtId="169" fontId="26" fillId="10" borderId="2" applyAlignment="1" pivotButton="0" quotePrefix="0" xfId="0">
      <alignment horizontal="center" vertical="center" wrapText="1"/>
    </xf>
    <xf numFmtId="173" fontId="26" fillId="10" borderId="2" applyAlignment="1" pivotButton="0" quotePrefix="0" xfId="0">
      <alignment horizontal="center" vertical="center" wrapText="1"/>
    </xf>
    <xf numFmtId="173" fontId="26" fillId="12" borderId="2" applyAlignment="1" pivotButton="0" quotePrefix="0" xfId="0">
      <alignment horizontal="center" vertical="center" wrapText="1"/>
    </xf>
    <xf numFmtId="169" fontId="26" fillId="14" borderId="2" applyAlignment="1" pivotButton="0" quotePrefix="0" xfId="0">
      <alignment horizontal="center" vertical="center" wrapText="1"/>
    </xf>
    <xf numFmtId="173" fontId="26" fillId="14" borderId="2" applyAlignment="1" pivotButton="0" quotePrefix="0" xfId="0">
      <alignment horizontal="center" vertical="center" wrapText="1"/>
    </xf>
    <xf numFmtId="169" fontId="26" fillId="15" borderId="2" applyAlignment="1" pivotButton="0" quotePrefix="0" xfId="0">
      <alignment horizontal="center" vertical="center" wrapText="1"/>
    </xf>
    <xf numFmtId="169" fontId="26" fillId="16" borderId="2" applyAlignment="1" pivotButton="0" quotePrefix="0" xfId="0">
      <alignment horizontal="center" vertical="center" wrapText="1"/>
    </xf>
    <xf numFmtId="169" fontId="26" fillId="17" borderId="2" applyAlignment="1" pivotButton="0" quotePrefix="0" xfId="0">
      <alignment horizontal="center" vertical="center" wrapText="1"/>
    </xf>
    <xf numFmtId="169" fontId="26" fillId="18" borderId="2" applyAlignment="1" pivotButton="0" quotePrefix="0" xfId="0">
      <alignment horizontal="center" vertical="center" wrapText="1"/>
    </xf>
    <xf numFmtId="167" fontId="39" fillId="12" borderId="2" applyAlignment="1" pivotButton="0" quotePrefix="0" xfId="3">
      <alignment horizontal="center" vertical="center" wrapText="1"/>
    </xf>
    <xf numFmtId="0" fontId="85" fillId="0" borderId="2" applyAlignment="1" pivotButton="0" quotePrefix="0" xfId="0">
      <alignment horizontal="center" vertical="top" textRotation="180"/>
    </xf>
    <xf numFmtId="0" fontId="0" fillId="0" borderId="14" pivotButton="0" quotePrefix="0" xfId="0"/>
    <xf numFmtId="0" fontId="0" fillId="0" borderId="15" pivotButton="0" quotePrefix="0" xfId="0"/>
    <xf numFmtId="173" fontId="41" fillId="12" borderId="2" applyAlignment="1" pivotButton="0" quotePrefix="0" xfId="0">
      <alignment horizontal="center" vertical="center"/>
    </xf>
    <xf numFmtId="173" fontId="45" fillId="12" borderId="2" applyAlignment="1" pivotButton="0" quotePrefix="0" xfId="0">
      <alignment horizontal="center" vertical="center"/>
    </xf>
    <xf numFmtId="173" fontId="45" fillId="14" borderId="2" applyAlignment="1" pivotButton="0" quotePrefix="0" xfId="0">
      <alignment horizontal="center" vertical="center"/>
    </xf>
    <xf numFmtId="173" fontId="41" fillId="14" borderId="2" applyAlignment="1" pivotButton="0" quotePrefix="0" xfId="0">
      <alignment horizontal="center" vertical="center"/>
    </xf>
    <xf numFmtId="173" fontId="46" fillId="14" borderId="2" applyAlignment="1" pivotButton="0" quotePrefix="0" xfId="0">
      <alignment horizontal="center" vertical="center" wrapText="1"/>
    </xf>
    <xf numFmtId="173" fontId="0" fillId="0" borderId="2" applyAlignment="1" pivotButton="0" quotePrefix="0" xfId="0">
      <alignment horizontal="center" vertical="center"/>
    </xf>
    <xf numFmtId="173" fontId="84" fillId="0" borderId="2" applyAlignment="1" pivotButton="0" quotePrefix="0" xfId="0">
      <alignment horizontal="center" vertical="center"/>
    </xf>
    <xf numFmtId="173" fontId="39" fillId="16" borderId="2" applyAlignment="1" pivotButton="0" quotePrefix="0" xfId="0">
      <alignment horizontal="center" vertical="center" wrapText="1"/>
    </xf>
    <xf numFmtId="173" fontId="26" fillId="16" borderId="2" applyAlignment="1" pivotButton="0" quotePrefix="0" xfId="0">
      <alignment horizontal="center" vertical="center" wrapText="1"/>
    </xf>
    <xf numFmtId="173" fontId="39" fillId="17" borderId="2" applyAlignment="1" pivotButton="0" quotePrefix="0" xfId="0">
      <alignment horizontal="center" vertical="center" wrapText="1"/>
    </xf>
    <xf numFmtId="173" fontId="26" fillId="17" borderId="2" applyAlignment="1" pivotButton="0" quotePrefix="0" xfId="0">
      <alignment horizontal="center" vertical="center" wrapText="1"/>
    </xf>
    <xf numFmtId="173" fontId="39" fillId="18" borderId="2" applyAlignment="1" pivotButton="0" quotePrefix="1" xfId="0">
      <alignment horizontal="center" vertical="center" wrapText="1"/>
    </xf>
    <xf numFmtId="173" fontId="26" fillId="18" borderId="2" applyAlignment="1" pivotButton="0" quotePrefix="1" xfId="0">
      <alignment horizontal="center" vertical="center" wrapText="1"/>
    </xf>
    <xf numFmtId="173" fontId="39" fillId="13" borderId="2" applyAlignment="1" pivotButton="0" quotePrefix="0" xfId="0">
      <alignment horizontal="center" vertical="center" wrapText="1"/>
    </xf>
    <xf numFmtId="173" fontId="39" fillId="12" borderId="2" applyAlignment="1" pivotButton="0" quotePrefix="0" xfId="0">
      <alignment horizontal="center" vertical="center" wrapText="1"/>
    </xf>
    <xf numFmtId="173" fontId="39" fillId="14" borderId="2" applyAlignment="1" pivotButton="0" quotePrefix="0" xfId="0">
      <alignment horizontal="center" vertical="center" wrapText="1"/>
    </xf>
    <xf numFmtId="173" fontId="39" fillId="15" borderId="2" applyAlignment="1" pivotButton="0" quotePrefix="0" xfId="0">
      <alignment horizontal="center" vertical="center" wrapText="1"/>
    </xf>
    <xf numFmtId="173" fontId="26" fillId="15" borderId="2" applyAlignment="1" pivotButton="0" quotePrefix="0" xfId="0">
      <alignment horizontal="center" vertical="center" wrapText="1"/>
    </xf>
    <xf numFmtId="173" fontId="39" fillId="18" borderId="2" applyAlignment="1" pivotButton="0" quotePrefix="0" xfId="0">
      <alignment horizontal="center" vertical="center" wrapText="1"/>
    </xf>
    <xf numFmtId="173" fontId="26" fillId="18" borderId="2" applyAlignment="1" pivotButton="0" quotePrefix="0" xfId="0">
      <alignment horizontal="center" vertical="center" wrapText="1"/>
    </xf>
    <xf numFmtId="174" fontId="26" fillId="13" borderId="2" applyAlignment="1" pivotButton="0" quotePrefix="0" xfId="3">
      <alignment horizontal="center" vertical="center" wrapText="1"/>
    </xf>
    <xf numFmtId="172" fontId="39" fillId="12" borderId="2" applyAlignment="1" pivotButton="0" quotePrefix="1" xfId="0">
      <alignment horizontal="center" vertical="center" wrapText="1"/>
    </xf>
    <xf numFmtId="173" fontId="26" fillId="12" borderId="2" applyAlignment="1" pivotButton="0" quotePrefix="1" xfId="0">
      <alignment horizontal="center" vertical="center" wrapText="1"/>
    </xf>
    <xf numFmtId="173" fontId="26" fillId="14" borderId="2" applyAlignment="1" pivotButton="0" quotePrefix="0" xfId="0">
      <alignment horizontal="center" vertical="center"/>
    </xf>
    <xf numFmtId="164" fontId="40" fillId="16" borderId="2" applyAlignment="1" pivotButton="0" quotePrefix="0" xfId="0">
      <alignment horizontal="center" vertical="center" wrapText="1"/>
    </xf>
    <xf numFmtId="174" fontId="0" fillId="16" borderId="2" applyAlignment="1" pivotButton="0" quotePrefix="0" xfId="0">
      <alignment horizontal="center" vertical="center" wrapText="1"/>
    </xf>
    <xf numFmtId="169" fontId="0" fillId="17" borderId="2" applyAlignment="1" pivotButton="0" quotePrefix="0" xfId="0">
      <alignment horizontal="center" vertical="center" wrapText="1"/>
    </xf>
    <xf numFmtId="167" fontId="0" fillId="17" borderId="2" applyAlignment="1" pivotButton="0" quotePrefix="0" xfId="0">
      <alignment horizontal="center" vertical="center" wrapText="1"/>
    </xf>
    <xf numFmtId="173" fontId="44" fillId="17" borderId="2" applyAlignment="1" pivotButton="0" quotePrefix="0" xfId="0">
      <alignment horizontal="center" vertical="center"/>
    </xf>
    <xf numFmtId="173" fontId="44" fillId="17" borderId="2" applyAlignment="1" pivotButton="0" quotePrefix="1" xfId="0">
      <alignment horizontal="center" vertical="center"/>
    </xf>
    <xf numFmtId="169" fontId="26" fillId="22" borderId="2" applyAlignment="1" pivotButton="0" quotePrefix="0" xfId="0">
      <alignment horizontal="center" vertical="center" wrapText="1"/>
    </xf>
    <xf numFmtId="164" fontId="26" fillId="0" borderId="2" applyAlignment="1" pivotButton="0" quotePrefix="0" xfId="3">
      <alignment horizontal="center" vertical="center" wrapText="1"/>
    </xf>
    <xf numFmtId="167" fontId="82" fillId="11" borderId="2" applyAlignment="1" pivotButton="0" quotePrefix="0" xfId="3">
      <alignment horizontal="center" vertical="center" textRotation="180" wrapText="1"/>
    </xf>
    <xf numFmtId="167" fontId="73" fillId="11" borderId="2" applyAlignment="1" pivotButton="0" quotePrefix="0" xfId="3">
      <alignment horizontal="center" vertical="center" textRotation="180" wrapText="1"/>
    </xf>
    <xf numFmtId="168" fontId="73" fillId="11" borderId="2" applyAlignment="1" pivotButton="0" quotePrefix="0" xfId="3">
      <alignment horizontal="center" vertical="center" textRotation="180" wrapText="1"/>
    </xf>
    <xf numFmtId="164" fontId="73" fillId="11" borderId="2" applyAlignment="1" pivotButton="0" quotePrefix="0" xfId="3">
      <alignment horizontal="center" vertical="center" textRotation="180" wrapText="1"/>
    </xf>
    <xf numFmtId="172" fontId="40" fillId="13" borderId="2" applyAlignment="1" pivotButton="0" quotePrefix="1" xfId="0">
      <alignment horizontal="center" vertical="center" wrapText="1"/>
    </xf>
    <xf numFmtId="167" fontId="39" fillId="13" borderId="2" applyAlignment="1" pivotButton="0" quotePrefix="0" xfId="3">
      <alignment horizontal="center" vertical="center" wrapText="1"/>
    </xf>
    <xf numFmtId="164" fontId="39" fillId="13" borderId="2" applyAlignment="1" pivotButton="0" quotePrefix="0" xfId="3">
      <alignment horizontal="center" vertical="center" wrapText="1"/>
    </xf>
    <xf numFmtId="170" fontId="26" fillId="13" borderId="2" applyAlignment="1" pivotButton="0" quotePrefix="0" xfId="3">
      <alignment horizontal="center" vertical="center" wrapText="1"/>
    </xf>
    <xf numFmtId="172" fontId="0" fillId="13" borderId="2" applyAlignment="1" pivotButton="0" quotePrefix="1" xfId="0">
      <alignment horizontal="center" vertical="center" wrapText="1"/>
    </xf>
    <xf numFmtId="167" fontId="26" fillId="13" borderId="2" applyAlignment="1" pivotButton="0" quotePrefix="0" xfId="3">
      <alignment horizontal="center" vertical="center" wrapText="1"/>
    </xf>
    <xf numFmtId="164" fontId="26" fillId="13" borderId="2" applyAlignment="1" pivotButton="0" quotePrefix="0" xfId="3">
      <alignment horizontal="center" vertical="center" wrapText="1"/>
    </xf>
    <xf numFmtId="170" fontId="26" fillId="13" borderId="2" applyAlignment="1" pivotButton="0" quotePrefix="1" xfId="3">
      <alignment horizontal="center" vertical="center" wrapText="1"/>
    </xf>
    <xf numFmtId="171" fontId="26" fillId="13" borderId="2" applyAlignment="1" pivotButton="0" quotePrefix="0" xfId="3">
      <alignment horizontal="center" vertical="center" wrapText="1"/>
    </xf>
    <xf numFmtId="169" fontId="39" fillId="10" borderId="2" applyAlignment="1" pivotButton="0" quotePrefix="0" xfId="0">
      <alignment horizontal="center" vertical="center" wrapText="1"/>
    </xf>
    <xf numFmtId="170" fontId="39" fillId="10" borderId="2" applyAlignment="1" pivotButton="0" quotePrefix="0" xfId="3">
      <alignment horizontal="center" vertical="center" wrapText="1"/>
    </xf>
    <xf numFmtId="173" fontId="40" fillId="0" borderId="0" applyAlignment="1" pivotButton="0" quotePrefix="0" xfId="0">
      <alignment horizontal="center" vertical="center"/>
    </xf>
    <xf numFmtId="167" fontId="39" fillId="10" borderId="2" applyAlignment="1" pivotButton="0" quotePrefix="0" xfId="3">
      <alignment horizontal="center" vertical="center" wrapText="1"/>
    </xf>
    <xf numFmtId="174" fontId="39" fillId="13" borderId="2" applyAlignment="1" pivotButton="0" quotePrefix="0" xfId="3">
      <alignment horizontal="center" vertical="center" wrapText="1"/>
    </xf>
    <xf numFmtId="174" fontId="40" fillId="0" borderId="0" applyAlignment="1" pivotButton="0" quotePrefix="0" xfId="0">
      <alignment horizontal="center" vertical="center"/>
    </xf>
    <xf numFmtId="170" fontId="26" fillId="10" borderId="2" applyAlignment="1" pivotButton="0" quotePrefix="0" xfId="3">
      <alignment horizontal="center" vertical="center" wrapText="1"/>
    </xf>
    <xf numFmtId="167" fontId="26" fillId="10" borderId="2" applyAlignment="1" pivotButton="0" quotePrefix="0" xfId="3">
      <alignment horizontal="center" vertical="center" wrapText="1"/>
    </xf>
    <xf numFmtId="164" fontId="0" fillId="0" borderId="0" applyAlignment="1" pivotButton="0" quotePrefix="0" xfId="0">
      <alignment horizontal="center" vertical="center"/>
    </xf>
    <xf numFmtId="171" fontId="26" fillId="10" borderId="2" applyAlignment="1" pivotButton="0" quotePrefix="0" xfId="3">
      <alignment horizontal="center" vertical="center" wrapText="1"/>
    </xf>
    <xf numFmtId="164" fontId="26" fillId="10" borderId="2" applyAlignment="1" pivotButton="0" quotePrefix="0" xfId="3">
      <alignment horizontal="center" vertical="center" wrapText="1"/>
    </xf>
    <xf numFmtId="169" fontId="39" fillId="12" borderId="2" applyAlignment="1" pivotButton="0" quotePrefix="0" xfId="0">
      <alignment horizontal="center" vertical="center" wrapText="1"/>
    </xf>
    <xf numFmtId="170" fontId="39" fillId="12" borderId="2" applyAlignment="1" pivotButton="0" quotePrefix="0" xfId="3">
      <alignment horizontal="center" vertical="center" wrapText="1"/>
    </xf>
    <xf numFmtId="171" fontId="39" fillId="12" borderId="2" applyAlignment="1" pivotButton="0" quotePrefix="1" xfId="3">
      <alignment horizontal="center" vertical="center" wrapText="1"/>
    </xf>
    <xf numFmtId="164" fontId="39" fillId="12" borderId="2" applyAlignment="1" pivotButton="0" quotePrefix="0" xfId="3">
      <alignment horizontal="center" vertical="center" wrapText="1"/>
    </xf>
    <xf numFmtId="170" fontId="26" fillId="12" borderId="2" applyAlignment="1" pivotButton="0" quotePrefix="0" xfId="3">
      <alignment horizontal="center" vertical="center" wrapText="1"/>
    </xf>
    <xf numFmtId="171" fontId="26" fillId="12" borderId="2" applyAlignment="1" pivotButton="0" quotePrefix="1" xfId="3">
      <alignment horizontal="center" vertical="center" wrapText="1"/>
    </xf>
    <xf numFmtId="164" fontId="26" fillId="12" borderId="2" applyAlignment="1" pivotButton="0" quotePrefix="1" xfId="3">
      <alignment horizontal="center" vertical="center" wrapText="1"/>
    </xf>
    <xf numFmtId="171" fontId="26" fillId="12" borderId="2" applyAlignment="1" pivotButton="0" quotePrefix="0" xfId="3">
      <alignment horizontal="center" vertical="center" wrapText="1"/>
    </xf>
    <xf numFmtId="164" fontId="26" fillId="12" borderId="2" applyAlignment="1" pivotButton="0" quotePrefix="0" xfId="3">
      <alignment horizontal="center" vertical="center" wrapText="1"/>
    </xf>
    <xf numFmtId="164" fontId="37" fillId="0" borderId="0" pivotButton="0" quotePrefix="0" xfId="0"/>
    <xf numFmtId="164" fontId="38" fillId="0" borderId="0" pivotButton="0" quotePrefix="0" xfId="0"/>
  </cellXfs>
  <cellStyles count="8">
    <cellStyle name="Normal" xfId="0" builtinId="0"/>
    <cellStyle name="Hyperlink" xfId="1" builtinId="8"/>
    <cellStyle name="Normal 2" xfId="2"/>
    <cellStyle name="Normal 3" xfId="3"/>
    <cellStyle name="Hyperlink 2" xfId="4"/>
    <cellStyle name="Per cent" xfId="5" builtinId="5"/>
    <cellStyle name="Normal 4" xfId="6"/>
    <cellStyle name="Normal 5" xfId="7"/>
  </cellStyles>
  <dxfs count="80">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name val="Arial"/>
        <family val="2"/>
        <strike val="0"/>
        <outline val="0"/>
        <shadow val="0"/>
        <condense val="0"/>
        <color auto="1"/>
        <extend val="0"/>
        <sz val="12"/>
        <vertAlign val="baseline"/>
      </font>
      <numFmt numFmtId="3" formatCode="#,##0"/>
      <alignment horizontal="center" vertical="bottom"/>
      <border>
        <left style="thin">
          <color indexed="64"/>
        </left>
        <right/>
        <top style="thin">
          <color indexed="64"/>
        </top>
        <bottom style="thin">
          <color indexed="64"/>
        </bottom>
        <vertical/>
        <horizontal/>
      </border>
    </dxf>
    <dxf>
      <font>
        <name val="Arial"/>
        <family val="2"/>
        <strike val="0"/>
        <outline val="0"/>
        <shadow val="0"/>
        <condense val="0"/>
        <color auto="1"/>
        <extend val="0"/>
        <sz val="12"/>
        <vertAlign val="baseline"/>
      </font>
      <numFmt numFmtId="1" formatCode="0"/>
      <alignment horizontal="center" vertical="bottom"/>
      <border>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name val="Arial"/>
        <family val="2"/>
        <b val="1"/>
        <strike val="0"/>
        <outline val="0"/>
        <shadow val="0"/>
        <condense val="0"/>
        <color auto="1"/>
        <extend val="0"/>
        <sz val="12"/>
        <vertAlign val="baseline"/>
      </font>
      <alignment horizontal="center" vertical="bottom"/>
      <border>
        <left style="thin">
          <color indexed="64"/>
        </left>
        <right style="thin">
          <color indexed="64"/>
        </right>
        <top/>
        <bottom/>
      </border>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externalLink" Target="/xl/externalLinks/externalLink1.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Entries by Race Year</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n-US"/>
        </a:p>
      </txPr>
    </title>
    <plotArea>
      <layout/>
      <lineChart>
        <grouping val="standard"/>
        <varyColors val="0"/>
        <ser>
          <idx val="0"/>
          <order val="0"/>
          <tx>
            <strRef>
              <f>'Dashboard Data'!$B$1</f>
              <strCache>
                <ptCount val="1"/>
                <pt idx="0">
                  <v>Entries</v>
                </pt>
              </strCache>
            </strRef>
          </tx>
          <spPr>
            <a:ln xmlns:a="http://schemas.openxmlformats.org/drawingml/2006/main" w="28575" cap="rnd">
              <a:solidFill>
                <a:schemeClr val="accent1"/>
              </a:solidFill>
              <a:prstDash val="solid"/>
              <a:round/>
            </a:ln>
          </spPr>
          <marker>
            <symbol val="none"/>
            <spPr>
              <a:ln xmlns:a="http://schemas.openxmlformats.org/drawingml/2006/main">
                <a:prstDash val="solid"/>
              </a:ln>
            </spPr>
          </marker>
          <cat>
            <numRef>
              <f>'Dashboard Data'!$A$2:$A$64</f>
              <numCache>
                <formatCode>General</formatCode>
                <ptCount val="63"/>
                <pt idx="0">
                  <v>1963</v>
                </pt>
                <pt idx="1">
                  <v>1964</v>
                </pt>
                <pt idx="2">
                  <v>1965</v>
                </pt>
                <pt idx="3">
                  <v>1966</v>
                </pt>
                <pt idx="4">
                  <v>1967</v>
                </pt>
                <pt idx="5">
                  <v>1968</v>
                </pt>
                <pt idx="6">
                  <v>1969</v>
                </pt>
                <pt idx="7">
                  <v>1970</v>
                </pt>
                <pt idx="8">
                  <v>1971</v>
                </pt>
                <pt idx="9">
                  <v>1972</v>
                </pt>
                <pt idx="10">
                  <v>1973</v>
                </pt>
                <pt idx="11">
                  <v>1974</v>
                </pt>
                <pt idx="12">
                  <v>1975</v>
                </pt>
                <pt idx="13">
                  <v>1976</v>
                </pt>
                <pt idx="14">
                  <v>1977</v>
                </pt>
                <pt idx="15">
                  <v>1978</v>
                </pt>
                <pt idx="16">
                  <v>1979</v>
                </pt>
                <pt idx="17">
                  <v>1980</v>
                </pt>
                <pt idx="18">
                  <v>1981</v>
                </pt>
                <pt idx="19">
                  <v>1982</v>
                </pt>
                <pt idx="20">
                  <v>1983</v>
                </pt>
                <pt idx="21">
                  <v>1984</v>
                </pt>
                <pt idx="22">
                  <v>1985</v>
                </pt>
                <pt idx="23">
                  <v>1986</v>
                </pt>
                <pt idx="24">
                  <v>1987</v>
                </pt>
                <pt idx="25">
                  <v>1988</v>
                </pt>
                <pt idx="26">
                  <v>1989</v>
                </pt>
                <pt idx="27">
                  <v>1990</v>
                </pt>
                <pt idx="28">
                  <v>1991</v>
                </pt>
                <pt idx="29">
                  <v>1992</v>
                </pt>
                <pt idx="30">
                  <v>1993</v>
                </pt>
                <pt idx="31">
                  <v>1994</v>
                </pt>
                <pt idx="32">
                  <v>1995</v>
                </pt>
                <pt idx="33">
                  <v>1996</v>
                </pt>
                <pt idx="34">
                  <v>1997</v>
                </pt>
                <pt idx="35">
                  <v>1998</v>
                </pt>
                <pt idx="36">
                  <v>1999</v>
                </pt>
                <pt idx="37">
                  <v>2000</v>
                </pt>
                <pt idx="38">
                  <v>2001</v>
                </pt>
                <pt idx="39">
                  <v>2002</v>
                </pt>
                <pt idx="40">
                  <v>2003</v>
                </pt>
                <pt idx="41">
                  <v>2004</v>
                </pt>
                <pt idx="42">
                  <v>2005</v>
                </pt>
                <pt idx="43">
                  <v>2006</v>
                </pt>
                <pt idx="44">
                  <v>2007</v>
                </pt>
                <pt idx="45">
                  <v>2008</v>
                </pt>
                <pt idx="46">
                  <v>2009</v>
                </pt>
                <pt idx="47">
                  <v>2010</v>
                </pt>
                <pt idx="48">
                  <v>2011</v>
                </pt>
                <pt idx="49">
                  <v>2012</v>
                </pt>
                <pt idx="50">
                  <v>2013</v>
                </pt>
                <pt idx="51">
                  <v>2014</v>
                </pt>
                <pt idx="52">
                  <v>2015</v>
                </pt>
                <pt idx="53">
                  <v>2016</v>
                </pt>
                <pt idx="54">
                  <v>2017</v>
                </pt>
                <pt idx="55">
                  <v>2018</v>
                </pt>
                <pt idx="56">
                  <v>2019</v>
                </pt>
                <pt idx="57">
                  <v>2020</v>
                </pt>
                <pt idx="58">
                  <v>2021</v>
                </pt>
                <pt idx="59">
                  <v>2022</v>
                </pt>
                <pt idx="60">
                  <v>2023</v>
                </pt>
                <pt idx="61">
                  <v>2024</v>
                </pt>
                <pt idx="62">
                  <v>2025</v>
                </pt>
              </numCache>
            </numRef>
          </cat>
          <val>
            <numRef>
              <f>'Dashboard Data'!$B$2:$B$64</f>
              <numCache>
                <formatCode>General</formatCode>
                <ptCount val="63"/>
                <pt idx="0">
                  <v>58</v>
                </pt>
                <pt idx="1">
                  <v>59</v>
                </pt>
                <pt idx="2">
                  <v>58</v>
                </pt>
                <pt idx="3">
                  <v>53</v>
                </pt>
                <pt idx="4">
                  <v>60</v>
                </pt>
                <pt idx="5">
                  <v>60</v>
                </pt>
                <pt idx="6">
                  <v>65</v>
                </pt>
                <pt idx="7">
                  <v>67</v>
                </pt>
                <pt idx="8">
                  <v>70</v>
                </pt>
                <pt idx="9">
                  <v>64</v>
                </pt>
                <pt idx="10">
                  <v>64</v>
                </pt>
                <pt idx="11">
                  <v>66</v>
                </pt>
                <pt idx="12">
                  <v>62</v>
                </pt>
                <pt idx="13">
                  <v>67</v>
                </pt>
                <pt idx="14">
                  <v>61</v>
                </pt>
                <pt idx="15">
                  <v>65</v>
                </pt>
                <pt idx="16">
                  <v>63</v>
                </pt>
                <pt idx="17">
                  <v>60</v>
                </pt>
                <pt idx="18">
                  <v>60</v>
                </pt>
                <pt idx="19">
                  <v>53</v>
                </pt>
                <pt idx="20">
                  <v>55</v>
                </pt>
                <pt idx="21">
                  <v>63</v>
                </pt>
                <pt idx="22">
                  <v>51</v>
                </pt>
                <pt idx="23">
                  <v>59</v>
                </pt>
                <pt idx="24">
                  <v>56</v>
                </pt>
                <pt idx="25">
                  <v>48</v>
                </pt>
                <pt idx="26">
                  <v>55</v>
                </pt>
                <pt idx="27">
                  <v>54</v>
                </pt>
                <pt idx="28">
                  <v>61</v>
                </pt>
                <pt idx="29">
                  <v>49</v>
                </pt>
                <pt idx="30">
                  <v>45</v>
                </pt>
                <pt idx="31">
                  <v>47</v>
                </pt>
                <pt idx="32">
                  <v>32</v>
                </pt>
                <pt idx="33">
                  <v>34</v>
                </pt>
                <pt idx="34">
                  <v>41</v>
                </pt>
                <pt idx="35">
                  <v>46</v>
                </pt>
                <pt idx="36">
                  <v>55</v>
                </pt>
                <pt idx="37">
                  <v>56</v>
                </pt>
                <pt idx="38">
                  <v>39</v>
                </pt>
                <pt idx="39">
                  <v>38</v>
                </pt>
                <pt idx="40">
                  <v>40</v>
                </pt>
                <pt idx="41">
                  <v>35</v>
                </pt>
                <pt idx="42">
                  <v>34</v>
                </pt>
                <pt idx="43">
                  <v>31</v>
                </pt>
                <pt idx="44">
                  <v>24</v>
                </pt>
                <pt idx="45">
                  <v>29</v>
                </pt>
                <pt idx="46">
                  <v>32</v>
                </pt>
                <pt idx="47">
                  <v>31</v>
                </pt>
                <pt idx="48">
                  <v>29</v>
                </pt>
                <pt idx="49">
                  <v>29</v>
                </pt>
                <pt idx="50">
                  <v>29</v>
                </pt>
                <pt idx="51">
                  <v>26</v>
                </pt>
                <pt idx="52">
                  <v>27</v>
                </pt>
                <pt idx="53">
                  <v>27</v>
                </pt>
                <pt idx="54">
                  <v>26</v>
                </pt>
                <pt idx="55">
                  <v>26</v>
                </pt>
                <pt idx="56">
                  <v>26</v>
                </pt>
                <pt idx="57">
                  <v>25</v>
                </pt>
                <pt idx="58">
                  <v>25</v>
                </pt>
                <pt idx="59">
                  <v>28</v>
                </pt>
                <pt idx="60">
                  <v>28</v>
                </pt>
                <pt idx="61">
                  <v>26</v>
                </pt>
                <pt idx="62">
                  <v>27</v>
                </pt>
              </numCache>
            </numRef>
          </val>
          <smooth val="0"/>
        </ser>
        <dLbls>
          <showLegendKey val="0"/>
          <showVal val="0"/>
          <showCatName val="0"/>
          <showSerName val="0"/>
          <showPercent val="0"/>
          <showBubbleSize val="0"/>
        </dLbls>
        <smooth val="0"/>
        <axId val="1001006400"/>
        <axId val="1118922512"/>
      </lineChart>
      <catAx>
        <axId val="1001006400"/>
        <scaling>
          <orientation val="minMax"/>
        </scaling>
        <delete val="0"/>
        <axPos val="b"/>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AU"/>
                  <a:t>Year</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n-US"/>
            </a:p>
          </txPr>
        </title>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2700000" spcFirstLastPara="1" vertOverflow="ellipsis"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118922512"/>
        <crosses val="autoZero"/>
        <auto val="1"/>
        <lblAlgn val="ctr"/>
        <lblOffset val="100"/>
        <noMultiLvlLbl val="0"/>
      </catAx>
      <valAx>
        <axId val="1118922512"/>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AU"/>
                  <a:t>Entries</a:t>
                </a:r>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n-US"/>
            </a:p>
          </txPr>
        </title>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001006400"/>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DNF / Non-Finish Rate by Year</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n-US"/>
        </a:p>
      </txPr>
    </title>
    <plotArea>
      <layout/>
      <lineChart>
        <grouping val="standard"/>
        <varyColors val="0"/>
        <ser>
          <idx val="0"/>
          <order val="0"/>
          <tx>
            <strRef>
              <f>'Dashboard Data'!$D$1</f>
              <strCache>
                <ptCount val="1"/>
                <pt idx="0">
                  <v>DNF Rate</v>
                </pt>
              </strCache>
            </strRef>
          </tx>
          <spPr>
            <a:ln xmlns:a="http://schemas.openxmlformats.org/drawingml/2006/main" w="28575" cap="rnd">
              <a:solidFill>
                <a:schemeClr val="accent1"/>
              </a:solidFill>
              <a:prstDash val="solid"/>
              <a:round/>
            </a:ln>
          </spPr>
          <marker>
            <symbol val="none"/>
            <spPr>
              <a:ln xmlns:a="http://schemas.openxmlformats.org/drawingml/2006/main">
                <a:prstDash val="solid"/>
              </a:ln>
            </spPr>
          </marker>
          <cat>
            <numRef>
              <f>'Dashboard Data'!$A$2:$A$64</f>
              <numCache>
                <formatCode>General</formatCode>
                <ptCount val="63"/>
                <pt idx="0">
                  <v>1963</v>
                </pt>
                <pt idx="1">
                  <v>1964</v>
                </pt>
                <pt idx="2">
                  <v>1965</v>
                </pt>
                <pt idx="3">
                  <v>1966</v>
                </pt>
                <pt idx="4">
                  <v>1967</v>
                </pt>
                <pt idx="5">
                  <v>1968</v>
                </pt>
                <pt idx="6">
                  <v>1969</v>
                </pt>
                <pt idx="7">
                  <v>1970</v>
                </pt>
                <pt idx="8">
                  <v>1971</v>
                </pt>
                <pt idx="9">
                  <v>1972</v>
                </pt>
                <pt idx="10">
                  <v>1973</v>
                </pt>
                <pt idx="11">
                  <v>1974</v>
                </pt>
                <pt idx="12">
                  <v>1975</v>
                </pt>
                <pt idx="13">
                  <v>1976</v>
                </pt>
                <pt idx="14">
                  <v>1977</v>
                </pt>
                <pt idx="15">
                  <v>1978</v>
                </pt>
                <pt idx="16">
                  <v>1979</v>
                </pt>
                <pt idx="17">
                  <v>1980</v>
                </pt>
                <pt idx="18">
                  <v>1981</v>
                </pt>
                <pt idx="19">
                  <v>1982</v>
                </pt>
                <pt idx="20">
                  <v>1983</v>
                </pt>
                <pt idx="21">
                  <v>1984</v>
                </pt>
                <pt idx="22">
                  <v>1985</v>
                </pt>
                <pt idx="23">
                  <v>1986</v>
                </pt>
                <pt idx="24">
                  <v>1987</v>
                </pt>
                <pt idx="25">
                  <v>1988</v>
                </pt>
                <pt idx="26">
                  <v>1989</v>
                </pt>
                <pt idx="27">
                  <v>1990</v>
                </pt>
                <pt idx="28">
                  <v>1991</v>
                </pt>
                <pt idx="29">
                  <v>1992</v>
                </pt>
                <pt idx="30">
                  <v>1993</v>
                </pt>
                <pt idx="31">
                  <v>1994</v>
                </pt>
                <pt idx="32">
                  <v>1995</v>
                </pt>
                <pt idx="33">
                  <v>1996</v>
                </pt>
                <pt idx="34">
                  <v>1997</v>
                </pt>
                <pt idx="35">
                  <v>1998</v>
                </pt>
                <pt idx="36">
                  <v>1999</v>
                </pt>
                <pt idx="37">
                  <v>2000</v>
                </pt>
                <pt idx="38">
                  <v>2001</v>
                </pt>
                <pt idx="39">
                  <v>2002</v>
                </pt>
                <pt idx="40">
                  <v>2003</v>
                </pt>
                <pt idx="41">
                  <v>2004</v>
                </pt>
                <pt idx="42">
                  <v>2005</v>
                </pt>
                <pt idx="43">
                  <v>2006</v>
                </pt>
                <pt idx="44">
                  <v>2007</v>
                </pt>
                <pt idx="45">
                  <v>2008</v>
                </pt>
                <pt idx="46">
                  <v>2009</v>
                </pt>
                <pt idx="47">
                  <v>2010</v>
                </pt>
                <pt idx="48">
                  <v>2011</v>
                </pt>
                <pt idx="49">
                  <v>2012</v>
                </pt>
                <pt idx="50">
                  <v>2013</v>
                </pt>
                <pt idx="51">
                  <v>2014</v>
                </pt>
                <pt idx="52">
                  <v>2015</v>
                </pt>
                <pt idx="53">
                  <v>2016</v>
                </pt>
                <pt idx="54">
                  <v>2017</v>
                </pt>
                <pt idx="55">
                  <v>2018</v>
                </pt>
                <pt idx="56">
                  <v>2019</v>
                </pt>
                <pt idx="57">
                  <v>2020</v>
                </pt>
                <pt idx="58">
                  <v>2021</v>
                </pt>
                <pt idx="59">
                  <v>2022</v>
                </pt>
                <pt idx="60">
                  <v>2023</v>
                </pt>
                <pt idx="61">
                  <v>2024</v>
                </pt>
                <pt idx="62">
                  <v>2025</v>
                </pt>
              </numCache>
            </numRef>
          </cat>
          <val>
            <numRef>
              <f>'Dashboard Data'!$D$2:$D$64</f>
              <numCache>
                <formatCode>General</formatCode>
                <ptCount val="63"/>
                <pt idx="0">
                  <v>0.2241379310344828</v>
                </pt>
                <pt idx="1">
                  <v>0.1864406779661017</v>
                </pt>
                <pt idx="2">
                  <v>0.3103448275862069</v>
                </pt>
                <pt idx="3">
                  <v>0.2264150943396226</v>
                </pt>
                <pt idx="4">
                  <v>0.2</v>
                </pt>
                <pt idx="5">
                  <v>0.2</v>
                </pt>
                <pt idx="6">
                  <v>0.3538461538461539</v>
                </pt>
                <pt idx="7">
                  <v>0.3582089552238806</v>
                </pt>
                <pt idx="8">
                  <v>0.3571428571428572</v>
                </pt>
                <pt idx="9">
                  <v>0.453125</v>
                </pt>
                <pt idx="10">
                  <v>0.53125</v>
                </pt>
                <pt idx="11">
                  <v>0.6060606060606061</v>
                </pt>
                <pt idx="12">
                  <v>0.4516129032258064</v>
                </pt>
                <pt idx="13">
                  <v>0.4925373134328358</v>
                </pt>
                <pt idx="14">
                  <v>0.639344262295082</v>
                </pt>
                <pt idx="15">
                  <v>0.5230769230769231</v>
                </pt>
                <pt idx="16">
                  <v>0.5555555555555556</v>
                </pt>
                <pt idx="17">
                  <v>0.4333333333333333</v>
                </pt>
                <pt idx="18">
                  <v>0.5333333333333333</v>
                </pt>
                <pt idx="19">
                  <v>0.5849056603773585</v>
                </pt>
                <pt idx="20">
                  <v>0.5272727272727272</v>
                </pt>
                <pt idx="21">
                  <v>0.5396825396825397</v>
                </pt>
                <pt idx="22">
                  <v>0.5490196078431373</v>
                </pt>
                <pt idx="23">
                  <v>0.5423728813559322</v>
                </pt>
                <pt idx="24">
                  <v>0.5892857142857143</v>
                </pt>
                <pt idx="25">
                  <v>0.6041666666666666</v>
                </pt>
                <pt idx="26">
                  <v>0.509090909090909</v>
                </pt>
                <pt idx="27">
                  <v>0.5</v>
                </pt>
                <pt idx="28">
                  <v>0.639344262295082</v>
                </pt>
                <pt idx="29">
                  <v>0.3673469387755102</v>
                </pt>
                <pt idx="30">
                  <v>0.4888888888888889</v>
                </pt>
                <pt idx="31">
                  <v>0.4468085106382979</v>
                </pt>
                <pt idx="32">
                  <v>0.5</v>
                </pt>
                <pt idx="33">
                  <v>0.3529411764705883</v>
                </pt>
                <pt idx="34">
                  <v>0.5365853658536586</v>
                </pt>
                <pt idx="35">
                  <v>0.5652173913043478</v>
                </pt>
                <pt idx="36">
                  <v>0.6</v>
                </pt>
                <pt idx="37">
                  <v>0.4821428571428572</v>
                </pt>
                <pt idx="38">
                  <v>0.4615384615384616</v>
                </pt>
                <pt idx="39">
                  <v>0.3684210526315789</v>
                </pt>
                <pt idx="40">
                  <v>0.425</v>
                </pt>
                <pt idx="41">
                  <v>0.4</v>
                </pt>
                <pt idx="42">
                  <v>0.3823529411764706</v>
                </pt>
                <pt idx="43">
                  <v>0.4516129032258064</v>
                </pt>
                <pt idx="44">
                  <v>0.3333333333333333</v>
                </pt>
                <pt idx="45">
                  <v>0.3103448275862069</v>
                </pt>
                <pt idx="46">
                  <v>0.25</v>
                </pt>
                <pt idx="47">
                  <v>0.1612903225806452</v>
                </pt>
                <pt idx="48">
                  <v>0.1379310344827586</v>
                </pt>
                <pt idx="49">
                  <v>0.1379310344827586</v>
                </pt>
                <pt idx="50">
                  <v>0.103448275862069</v>
                </pt>
                <pt idx="51">
                  <v>0.3461538461538461</v>
                </pt>
                <pt idx="52">
                  <v>0.2222222222222222</v>
                </pt>
                <pt idx="53">
                  <v>0.2962962962962963</v>
                </pt>
                <pt idx="54">
                  <v>0.2307692307692308</v>
                </pt>
                <pt idx="55">
                  <v>0.07692307692307693</v>
                </pt>
                <pt idx="56">
                  <v>0.1923076923076923</v>
                </pt>
                <pt idx="57">
                  <v>0.24</v>
                </pt>
                <pt idx="58">
                  <v>0.2</v>
                </pt>
                <pt idx="59">
                  <v>0.2142857142857143</v>
                </pt>
                <pt idx="60">
                  <v>0.1428571428571428</v>
                </pt>
                <pt idx="61">
                  <v>0.03846153846153846</v>
                </pt>
                <pt idx="62">
                  <v>0.2222222222222222</v>
                </pt>
              </numCache>
            </numRef>
          </val>
          <smooth val="0"/>
        </ser>
        <dLbls>
          <showLegendKey val="0"/>
          <showVal val="0"/>
          <showCatName val="0"/>
          <showSerName val="0"/>
          <showPercent val="0"/>
          <showBubbleSize val="0"/>
        </dLbls>
        <smooth val="0"/>
        <axId val="1000928912"/>
        <axId val="1118923952"/>
      </lineChart>
      <catAx>
        <axId val="1000928912"/>
        <scaling>
          <orientation val="minMax"/>
        </scaling>
        <delete val="0"/>
        <axPos val="b"/>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AU"/>
                  <a:t>Year</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n-US"/>
            </a:p>
          </txPr>
        </title>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2700000" spcFirstLastPara="1" vertOverflow="ellipsis"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118923952"/>
        <crosses val="autoZero"/>
        <auto val="1"/>
        <lblAlgn val="ctr"/>
        <lblOffset val="100"/>
        <noMultiLvlLbl val="0"/>
      </catAx>
      <valAx>
        <axId val="1118923952"/>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AU"/>
                  <a:t>Rate</a:t>
                </a:r>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n-US"/>
            </a:p>
          </txPr>
        </title>
        <numFmt formatCode="0%" sourceLinked="0"/>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000928912"/>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Top Manufacturer Wins</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n-US"/>
        </a:p>
      </txPr>
    </title>
    <plotArea>
      <layout/>
      <barChart>
        <barDir val="bar"/>
        <grouping val="clustered"/>
        <varyColors val="0"/>
        <ser>
          <idx val="0"/>
          <order val="0"/>
          <tx>
            <strRef>
              <f>'Dashboard Data'!$J$1</f>
              <strCache>
                <ptCount val="1"/>
                <pt idx="0">
                  <v>Wins</v>
                </pt>
              </strCache>
            </strRef>
          </tx>
          <spPr>
            <a:solidFill xmlns:a="http://schemas.openxmlformats.org/drawingml/2006/main">
              <a:schemeClr val="accent1"/>
            </a:solidFill>
            <a:ln xmlns:a="http://schemas.openxmlformats.org/drawingml/2006/main">
              <a:noFill/>
              <a:prstDash val="solid"/>
            </a:ln>
          </spPr>
          <invertIfNegative val="0"/>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showLegendKey val="0"/>
            <showVal val="1"/>
            <showCatName val="0"/>
            <showSerName val="0"/>
            <showPercent val="0"/>
            <showBubbleSize val="0"/>
            <showLeaderLines val="0"/>
          </dLbls>
          <cat>
            <strRef>
              <f>'Dashboard Data'!$I$2:$I$7</f>
              <strCache>
                <ptCount val="6"/>
                <pt idx="0">
                  <v>Holden</v>
                </pt>
                <pt idx="1">
                  <v>Ford</v>
                </pt>
                <pt idx="2">
                  <v>Chevrolet</v>
                </pt>
                <pt idx="3">
                  <v>Nissan</v>
                </pt>
                <pt idx="4">
                  <v>Jaguar</v>
                </pt>
                <pt idx="5">
                  <v>Morris</v>
                </pt>
              </strCache>
            </strRef>
          </cat>
          <val>
            <numRef>
              <f>'Dashboard Data'!$J$2:$J$7</f>
              <numCache>
                <formatCode>General</formatCode>
                <ptCount val="6"/>
                <pt idx="0">
                  <v>36</v>
                </pt>
                <pt idx="1">
                  <v>21</v>
                </pt>
                <pt idx="2">
                  <v>2</v>
                </pt>
                <pt idx="3">
                  <v>2</v>
                </pt>
                <pt idx="4">
                  <v>1</v>
                </pt>
                <pt idx="5">
                  <v>1</v>
                </pt>
              </numCache>
            </numRef>
          </val>
        </ser>
        <dLbls>
          <showLegendKey val="0"/>
          <showVal val="0"/>
          <showCatName val="0"/>
          <showSerName val="0"/>
          <showPercent val="0"/>
          <showBubbleSize val="0"/>
        </dLbls>
        <gapWidth val="182"/>
        <axId val="1000895040"/>
        <axId val="1118912432"/>
      </barChart>
      <catAx>
        <axId val="1000895040"/>
        <scaling>
          <orientation val="minMax"/>
        </scaling>
        <delete val="0"/>
        <axPos val="l"/>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AU"/>
                  <a:t>Manufacturer</a:t>
                </a:r>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n-US"/>
            </a:p>
          </txPr>
        </title>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118912432"/>
        <crosses val="autoZero"/>
        <auto val="1"/>
        <lblAlgn val="ctr"/>
        <lblOffset val="100"/>
        <noMultiLvlLbl val="0"/>
      </catAx>
      <valAx>
        <axId val="1118912432"/>
        <scaling>
          <orientation val="minMax"/>
        </scaling>
        <delete val="0"/>
        <axPos val="b"/>
        <majorGridlines>
          <spPr>
            <a:ln xmlns:a="http://schemas.openxmlformats.org/drawingml/2006/main" w="9525" cap="flat" cmpd="sng" algn="ctr">
              <a:solidFill>
                <a:schemeClr val="tx1">
                  <a:lumMod val="15000"/>
                  <a:lumOff val="85000"/>
                </a:schemeClr>
              </a:solidFill>
              <a:prstDash val="solid"/>
              <a:round/>
            </a:ln>
          </spPr>
        </majorGridlines>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AU"/>
                  <a:t>Wins</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n-US"/>
            </a:p>
          </txPr>
        </title>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000895040"/>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Winner Average Speed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n-US"/>
        </a:p>
      </txPr>
    </title>
    <plotArea>
      <layout/>
      <lineChart>
        <grouping val="standard"/>
        <varyColors val="0"/>
        <ser>
          <idx val="0"/>
          <order val="0"/>
          <tx>
            <strRef>
              <f>'Dashboard Data'!$G$1</f>
              <strCache>
                <ptCount val="1"/>
                <pt idx="0">
                  <v>Winner Avg Speed kph</v>
                </pt>
              </strCache>
            </strRef>
          </tx>
          <spPr>
            <a:ln xmlns:a="http://schemas.openxmlformats.org/drawingml/2006/main" w="28575" cap="rnd">
              <a:solidFill>
                <a:schemeClr val="accent1"/>
              </a:solidFill>
              <a:prstDash val="solid"/>
              <a:round/>
            </a:ln>
          </spPr>
          <marker>
            <symbol val="none"/>
            <spPr>
              <a:ln xmlns:a="http://schemas.openxmlformats.org/drawingml/2006/main">
                <a:prstDash val="solid"/>
              </a:ln>
            </spPr>
          </marker>
          <cat>
            <numRef>
              <f>'Dashboard Data'!$A$2:$A$64</f>
              <numCache>
                <formatCode>General</formatCode>
                <ptCount val="63"/>
                <pt idx="0">
                  <v>1963</v>
                </pt>
                <pt idx="1">
                  <v>1964</v>
                </pt>
                <pt idx="2">
                  <v>1965</v>
                </pt>
                <pt idx="3">
                  <v>1966</v>
                </pt>
                <pt idx="4">
                  <v>1967</v>
                </pt>
                <pt idx="5">
                  <v>1968</v>
                </pt>
                <pt idx="6">
                  <v>1969</v>
                </pt>
                <pt idx="7">
                  <v>1970</v>
                </pt>
                <pt idx="8">
                  <v>1971</v>
                </pt>
                <pt idx="9">
                  <v>1972</v>
                </pt>
                <pt idx="10">
                  <v>1973</v>
                </pt>
                <pt idx="11">
                  <v>1974</v>
                </pt>
                <pt idx="12">
                  <v>1975</v>
                </pt>
                <pt idx="13">
                  <v>1976</v>
                </pt>
                <pt idx="14">
                  <v>1977</v>
                </pt>
                <pt idx="15">
                  <v>1978</v>
                </pt>
                <pt idx="16">
                  <v>1979</v>
                </pt>
                <pt idx="17">
                  <v>1980</v>
                </pt>
                <pt idx="18">
                  <v>1981</v>
                </pt>
                <pt idx="19">
                  <v>1982</v>
                </pt>
                <pt idx="20">
                  <v>1983</v>
                </pt>
                <pt idx="21">
                  <v>1984</v>
                </pt>
                <pt idx="22">
                  <v>1985</v>
                </pt>
                <pt idx="23">
                  <v>1986</v>
                </pt>
                <pt idx="24">
                  <v>1987</v>
                </pt>
                <pt idx="25">
                  <v>1988</v>
                </pt>
                <pt idx="26">
                  <v>1989</v>
                </pt>
                <pt idx="27">
                  <v>1990</v>
                </pt>
                <pt idx="28">
                  <v>1991</v>
                </pt>
                <pt idx="29">
                  <v>1992</v>
                </pt>
                <pt idx="30">
                  <v>1993</v>
                </pt>
                <pt idx="31">
                  <v>1994</v>
                </pt>
                <pt idx="32">
                  <v>1995</v>
                </pt>
                <pt idx="33">
                  <v>1996</v>
                </pt>
                <pt idx="34">
                  <v>1997</v>
                </pt>
                <pt idx="35">
                  <v>1998</v>
                </pt>
                <pt idx="36">
                  <v>1999</v>
                </pt>
                <pt idx="37">
                  <v>2000</v>
                </pt>
                <pt idx="38">
                  <v>2001</v>
                </pt>
                <pt idx="39">
                  <v>2002</v>
                </pt>
                <pt idx="40">
                  <v>2003</v>
                </pt>
                <pt idx="41">
                  <v>2004</v>
                </pt>
                <pt idx="42">
                  <v>2005</v>
                </pt>
                <pt idx="43">
                  <v>2006</v>
                </pt>
                <pt idx="44">
                  <v>2007</v>
                </pt>
                <pt idx="45">
                  <v>2008</v>
                </pt>
                <pt idx="46">
                  <v>2009</v>
                </pt>
                <pt idx="47">
                  <v>2010</v>
                </pt>
                <pt idx="48">
                  <v>2011</v>
                </pt>
                <pt idx="49">
                  <v>2012</v>
                </pt>
                <pt idx="50">
                  <v>2013</v>
                </pt>
                <pt idx="51">
                  <v>2014</v>
                </pt>
                <pt idx="52">
                  <v>2015</v>
                </pt>
                <pt idx="53">
                  <v>2016</v>
                </pt>
                <pt idx="54">
                  <v>2017</v>
                </pt>
                <pt idx="55">
                  <v>2018</v>
                </pt>
                <pt idx="56">
                  <v>2019</v>
                </pt>
                <pt idx="57">
                  <v>2020</v>
                </pt>
                <pt idx="58">
                  <v>2021</v>
                </pt>
                <pt idx="59">
                  <v>2022</v>
                </pt>
                <pt idx="60">
                  <v>2023</v>
                </pt>
                <pt idx="61">
                  <v>2024</v>
                </pt>
                <pt idx="62">
                  <v>2025</v>
                </pt>
              </numCache>
            </numRef>
          </cat>
          <val>
            <numRef>
              <f>'Dashboard Data'!$G$2:$G$64</f>
              <numCache>
                <formatCode>General</formatCode>
                <ptCount val="63"/>
                <pt idx="0">
                  <v>103.035</v>
                </pt>
                <pt idx="34">
                  <v>157.145</v>
                </pt>
                <pt idx="35">
                  <v>149.15</v>
                </pt>
                <pt idx="37">
                  <v>135.326</v>
                </pt>
                <pt idx="39">
                  <v>143.348</v>
                </pt>
                <pt idx="40">
                  <v>152.746</v>
                </pt>
                <pt idx="41">
                  <v>154.048</v>
                </pt>
                <pt idx="42">
                  <v>151.07</v>
                </pt>
                <pt idx="43">
                  <v>142.935</v>
                </pt>
                <pt idx="44">
                  <v>154.219</v>
                </pt>
                <pt idx="45">
                  <v>155.483</v>
                </pt>
                <pt idx="46">
                  <v>150.028</v>
                </pt>
                <pt idx="47">
                  <v>160.967</v>
                </pt>
                <pt idx="48">
                  <v>155.136</v>
                </pt>
                <pt idx="49">
                  <v>159.612</v>
                </pt>
                <pt idx="50">
                  <v>161.57</v>
                </pt>
                <pt idx="53">
                  <v>158.182</v>
                </pt>
                <pt idx="58">
                  <v>160.003</v>
                </pt>
                <pt idx="59">
                  <v>149.336</v>
                </pt>
                <pt idx="60">
                  <v>163.48</v>
                </pt>
                <pt idx="61">
                  <v>167.623</v>
                </pt>
                <pt idx="62">
                  <v>145.586</v>
                </pt>
              </numCache>
            </numRef>
          </val>
          <smooth val="0"/>
        </ser>
        <dLbls>
          <showLegendKey val="0"/>
          <showVal val="0"/>
          <showCatName val="0"/>
          <showSerName val="0"/>
          <showPercent val="0"/>
          <showBubbleSize val="0"/>
        </dLbls>
        <smooth val="0"/>
        <axId val="1240774048"/>
        <axId val="1118885072"/>
      </lineChart>
      <catAx>
        <axId val="1240774048"/>
        <scaling>
          <orientation val="minMax"/>
        </scaling>
        <delete val="0"/>
        <axPos val="b"/>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AU"/>
                  <a:t>Year</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n-US"/>
            </a:p>
          </txPr>
        </title>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2700000" spcFirstLastPara="1" vertOverflow="ellipsis"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118885072"/>
        <crosses val="autoZero"/>
        <auto val="1"/>
        <lblAlgn val="ctr"/>
        <lblOffset val="100"/>
        <noMultiLvlLbl val="0"/>
      </catAx>
      <valAx>
        <axId val="1118885072"/>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AU"/>
                  <a:t>kph</a:t>
                </a:r>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n-US"/>
            </a:p>
          </txPr>
        </title>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240774048"/>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_rels/drawing2.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s>
</file>

<file path=xl/drawings/drawing1.xml><?xml version="1.0" encoding="utf-8"?>
<wsDr xmlns="http://schemas.openxmlformats.org/drawingml/2006/spreadsheetDrawing">
  <twoCellAnchor>
    <from>
      <col>0</col>
      <colOff>0</colOff>
      <row>21</row>
      <rowOff>0</rowOff>
    </from>
    <to>
      <col>7</col>
      <colOff>0</colOff>
      <row>38</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7</col>
      <colOff>0</colOff>
      <row>21</row>
      <rowOff>0</rowOff>
    </from>
    <to>
      <col>15</col>
      <colOff>0</colOff>
      <row>38</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0</col>
      <colOff>0</colOff>
      <row>39</row>
      <rowOff>0</rowOff>
    </from>
    <to>
      <col>7</col>
      <colOff>0</colOff>
      <row>56</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7</col>
      <colOff>0</colOff>
      <row>39</row>
      <rowOff>0</rowOff>
    </from>
    <to>
      <col>15</col>
      <colOff>0</colOff>
      <row>56</row>
      <rowOff>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wsDr>
</file>

<file path=xl/drawings/drawing2.xml><?xml version="1.0" encoding="utf-8"?>
<wsDr xmlns="http://schemas.openxmlformats.org/drawingml/2006/spreadsheetDrawing">
  <twoCellAnchor editAs="oneCell">
    <from>
      <col>7</col>
      <colOff>0</colOff>
      <row>38</row>
      <rowOff>0</rowOff>
    </from>
    <to>
      <col>7</col>
      <colOff>292100</colOff>
      <row>38</row>
      <rowOff>177800</rowOff>
    </to>
    <pic>
      <nvPicPr>
        <cNvPr id="3" name="Picture 2" descr="West Germany">
          <a:hlinkClick xmlns:a="http://schemas.openxmlformats.org/drawingml/2006/main" xmlns:r="http://schemas.openxmlformats.org/officeDocument/2006/relationships" tooltip="West Germany" r:id="rId3"/>
        </cNvPr>
        <cNvPicPr>
          <a:picLocks xmlns:a="http://schemas.openxmlformats.org/drawingml/2006/main" noChangeAspect="1" noChangeArrowheads="1"/>
        </cNvPicPr>
      </nvPicPr>
      <blipFill>
        <a:blip xmlns:a="http://schemas.openxmlformats.org/drawingml/2006/main" xmlns:r="http://schemas.openxmlformats.org/officeDocument/2006/relationships" r:embed="rId21"/>
        <a:srcRect xmlns:a="http://schemas.openxmlformats.org/drawingml/2006/main"/>
        <a:stretch xmlns:a="http://schemas.openxmlformats.org/drawingml/2006/main">
          <a:fillRect/>
        </a:stretch>
      </blipFill>
      <spPr bwMode="auto">
        <a:xfrm xmlns:a="http://schemas.openxmlformats.org/drawingml/2006/main">
          <a:off x="16967200" y="8051800"/>
          <a:ext cx="292100" cy="177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7</col>
      <colOff>0</colOff>
      <row>39</row>
      <rowOff>0</rowOff>
    </from>
    <to>
      <col>7</col>
      <colOff>292100</colOff>
      <row>39</row>
      <rowOff>152400</rowOff>
    </to>
    <pic>
      <nvPicPr>
        <cNvPr id="5" name="Picture 4" descr="United Kingdom">
          <a:hlinkClick xmlns:a="http://schemas.openxmlformats.org/drawingml/2006/main" xmlns:r="http://schemas.openxmlformats.org/officeDocument/2006/relationships" tooltip="United Kingdom" r:id="rId7"/>
        </cNvPr>
        <cNvPicPr>
          <a:picLocks xmlns:a="http://schemas.openxmlformats.org/drawingml/2006/main" noChangeAspect="1" noChangeArrowheads="1"/>
        </cNvPicPr>
      </nvPicPr>
      <blipFill>
        <a:blip xmlns:a="http://schemas.openxmlformats.org/drawingml/2006/main" xmlns:r="http://schemas.openxmlformats.org/officeDocument/2006/relationships" r:embed="rId22"/>
        <a:srcRect xmlns:a="http://schemas.openxmlformats.org/drawingml/2006/main"/>
        <a:stretch xmlns:a="http://schemas.openxmlformats.org/drawingml/2006/main">
          <a:fillRect/>
        </a:stretch>
      </blipFill>
      <spPr bwMode="auto">
        <a:xfrm xmlns:a="http://schemas.openxmlformats.org/drawingml/2006/main">
          <a:off x="16967200" y="8293100"/>
          <a:ext cx="292100" cy="1524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7</col>
      <colOff>0</colOff>
      <row>42</row>
      <rowOff>0</rowOff>
    </from>
    <to>
      <col>7</col>
      <colOff>292100</colOff>
      <row>42</row>
      <rowOff>152400</rowOff>
    </to>
    <pic>
      <nvPicPr>
        <cNvPr id="7" name="Picture 6" descr="United Kingdom">
          <a:hlinkClick xmlns:a="http://schemas.openxmlformats.org/drawingml/2006/main" xmlns:r="http://schemas.openxmlformats.org/officeDocument/2006/relationships" tooltip="United Kingdom" r:id="rId7"/>
        </cNvPr>
        <cNvPicPr>
          <a:picLocks xmlns:a="http://schemas.openxmlformats.org/drawingml/2006/main" noChangeAspect="1" noChangeArrowheads="1"/>
        </cNvPicPr>
      </nvPicPr>
      <blipFill>
        <a:blip xmlns:a="http://schemas.openxmlformats.org/drawingml/2006/main" xmlns:r="http://schemas.openxmlformats.org/officeDocument/2006/relationships" r:embed="rId23"/>
        <a:srcRect xmlns:a="http://schemas.openxmlformats.org/drawingml/2006/main"/>
        <a:stretch xmlns:a="http://schemas.openxmlformats.org/drawingml/2006/main">
          <a:fillRect/>
        </a:stretch>
      </blipFill>
      <spPr bwMode="auto">
        <a:xfrm xmlns:a="http://schemas.openxmlformats.org/drawingml/2006/main">
          <a:off x="16967200" y="8534400"/>
          <a:ext cx="292100" cy="1524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7</col>
      <colOff>0</colOff>
      <row>43</row>
      <rowOff>0</rowOff>
    </from>
    <to>
      <col>7</col>
      <colOff>292100</colOff>
      <row>43</row>
      <rowOff>177800</rowOff>
    </to>
    <pic>
      <nvPicPr>
        <cNvPr id="9" name="Picture 8" descr="West Germany">
          <a:hlinkClick xmlns:a="http://schemas.openxmlformats.org/drawingml/2006/main" xmlns:r="http://schemas.openxmlformats.org/officeDocument/2006/relationships" tooltip="West Germany" r:id="rId3"/>
        </cNvPr>
        <cNvPicPr>
          <a:picLocks xmlns:a="http://schemas.openxmlformats.org/drawingml/2006/main" noChangeAspect="1" noChangeArrowheads="1"/>
        </cNvPicPr>
      </nvPicPr>
      <blipFill>
        <a:blip xmlns:a="http://schemas.openxmlformats.org/drawingml/2006/main" xmlns:r="http://schemas.openxmlformats.org/officeDocument/2006/relationships" r:embed="rId24"/>
        <a:srcRect xmlns:a="http://schemas.openxmlformats.org/drawingml/2006/main"/>
        <a:stretch xmlns:a="http://schemas.openxmlformats.org/drawingml/2006/main">
          <a:fillRect/>
        </a:stretch>
      </blipFill>
      <spPr bwMode="auto">
        <a:xfrm xmlns:a="http://schemas.openxmlformats.org/drawingml/2006/main">
          <a:off x="16967200" y="8775700"/>
          <a:ext cx="292100" cy="177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7</col>
      <colOff>0</colOff>
      <row>41</row>
      <rowOff>0</rowOff>
    </from>
    <to>
      <col>7</col>
      <colOff>292100</colOff>
      <row>41</row>
      <rowOff>152400</rowOff>
    </to>
    <pic>
      <nvPicPr>
        <cNvPr id="11" name="Picture 10" descr="Australia">
          <a:hlinkClick xmlns:a="http://schemas.openxmlformats.org/drawingml/2006/main" xmlns:r="http://schemas.openxmlformats.org/officeDocument/2006/relationships" tooltip="Australia" r:id="rId5"/>
        </cNvPr>
        <cNvPicPr>
          <a:picLocks xmlns:a="http://schemas.openxmlformats.org/drawingml/2006/main" noChangeAspect="1" noChangeArrowheads="1"/>
        </cNvPicPr>
      </nvPicPr>
      <blipFill>
        <a:blip xmlns:a="http://schemas.openxmlformats.org/drawingml/2006/main" xmlns:r="http://schemas.openxmlformats.org/officeDocument/2006/relationships" r:embed="rId25"/>
        <a:srcRect xmlns:a="http://schemas.openxmlformats.org/drawingml/2006/main"/>
        <a:stretch xmlns:a="http://schemas.openxmlformats.org/drawingml/2006/main">
          <a:fillRect/>
        </a:stretch>
      </blipFill>
      <spPr bwMode="auto">
        <a:xfrm xmlns:a="http://schemas.openxmlformats.org/drawingml/2006/main">
          <a:off x="16967200" y="9017000"/>
          <a:ext cx="292100" cy="1524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7</col>
      <colOff>0</colOff>
      <row>44</row>
      <rowOff>0</rowOff>
    </from>
    <to>
      <col>7</col>
      <colOff>292100</colOff>
      <row>44</row>
      <rowOff>152400</rowOff>
    </to>
    <pic>
      <nvPicPr>
        <cNvPr id="14" name="Picture 13" descr="Australia">
          <a:hlinkClick xmlns:a="http://schemas.openxmlformats.org/drawingml/2006/main" xmlns:r="http://schemas.openxmlformats.org/officeDocument/2006/relationships" tooltip="Australia" r:id="rId5"/>
        </cNvPr>
        <cNvPicPr>
          <a:picLocks xmlns:a="http://schemas.openxmlformats.org/drawingml/2006/main" noChangeAspect="1" noChangeArrowheads="1"/>
        </cNvPicPr>
      </nvPicPr>
      <blipFill>
        <a:blip xmlns:a="http://schemas.openxmlformats.org/drawingml/2006/main" xmlns:r="http://schemas.openxmlformats.org/officeDocument/2006/relationships" r:embed="rId26"/>
        <a:srcRect xmlns:a="http://schemas.openxmlformats.org/drawingml/2006/main"/>
        <a:stretch xmlns:a="http://schemas.openxmlformats.org/drawingml/2006/main">
          <a:fillRect/>
        </a:stretch>
      </blipFill>
      <spPr bwMode="auto">
        <a:xfrm xmlns:a="http://schemas.openxmlformats.org/drawingml/2006/main">
          <a:off x="16967200" y="9499600"/>
          <a:ext cx="292100" cy="1524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7</col>
      <colOff>0</colOff>
      <row>47</row>
      <rowOff>0</rowOff>
    </from>
    <to>
      <col>7</col>
      <colOff>292100</colOff>
      <row>47</row>
      <rowOff>152400</rowOff>
    </to>
    <pic>
      <nvPicPr>
        <cNvPr id="16" name="Picture 15" descr="Australia">
          <a:hlinkClick xmlns:a="http://schemas.openxmlformats.org/drawingml/2006/main" xmlns:r="http://schemas.openxmlformats.org/officeDocument/2006/relationships" tooltip="Australia" r:id="rId5"/>
        </cNvPr>
        <cNvPicPr>
          <a:picLocks xmlns:a="http://schemas.openxmlformats.org/drawingml/2006/main" noChangeAspect="1" noChangeArrowheads="1"/>
        </cNvPicPr>
      </nvPicPr>
      <blipFill>
        <a:blip xmlns:a="http://schemas.openxmlformats.org/drawingml/2006/main" xmlns:r="http://schemas.openxmlformats.org/officeDocument/2006/relationships" r:embed="rId27"/>
        <a:srcRect xmlns:a="http://schemas.openxmlformats.org/drawingml/2006/main"/>
        <a:stretch xmlns:a="http://schemas.openxmlformats.org/drawingml/2006/main">
          <a:fillRect/>
        </a:stretch>
      </blipFill>
      <spPr bwMode="auto">
        <a:xfrm xmlns:a="http://schemas.openxmlformats.org/drawingml/2006/main">
          <a:off x="16967200" y="9740900"/>
          <a:ext cx="292100" cy="1524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7</col>
      <colOff>0</colOff>
      <row>40</row>
      <rowOff>0</rowOff>
    </from>
    <to>
      <col>7</col>
      <colOff>292100</colOff>
      <row>40</row>
      <rowOff>152400</rowOff>
    </to>
    <pic>
      <nvPicPr>
        <cNvPr id="18" name="Picture 17" descr="Australia">
          <a:hlinkClick xmlns:a="http://schemas.openxmlformats.org/drawingml/2006/main" xmlns:r="http://schemas.openxmlformats.org/officeDocument/2006/relationships" tooltip="Australia" r:id="rId5"/>
        </cNvPr>
        <cNvPicPr>
          <a:picLocks xmlns:a="http://schemas.openxmlformats.org/drawingml/2006/main" noChangeAspect="1" noChangeArrowheads="1"/>
        </cNvPicPr>
      </nvPicPr>
      <blipFill>
        <a:blip xmlns:a="http://schemas.openxmlformats.org/drawingml/2006/main" xmlns:r="http://schemas.openxmlformats.org/officeDocument/2006/relationships" r:embed="rId28"/>
        <a:srcRect xmlns:a="http://schemas.openxmlformats.org/drawingml/2006/main"/>
        <a:stretch xmlns:a="http://schemas.openxmlformats.org/drawingml/2006/main">
          <a:fillRect/>
        </a:stretch>
      </blipFill>
      <spPr bwMode="auto">
        <a:xfrm xmlns:a="http://schemas.openxmlformats.org/drawingml/2006/main">
          <a:off x="16967200" y="9982200"/>
          <a:ext cx="292100" cy="1524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7</col>
      <colOff>0</colOff>
      <row>46</row>
      <rowOff>0</rowOff>
    </from>
    <to>
      <col>7</col>
      <colOff>292100</colOff>
      <row>46</row>
      <rowOff>152400</rowOff>
    </to>
    <pic>
      <nvPicPr>
        <cNvPr id="20" name="Picture 19" descr="Australia">
          <a:hlinkClick xmlns:a="http://schemas.openxmlformats.org/drawingml/2006/main" xmlns:r="http://schemas.openxmlformats.org/officeDocument/2006/relationships" tooltip="Australia" r:id="rId5"/>
        </cNvPr>
        <cNvPicPr>
          <a:picLocks xmlns:a="http://schemas.openxmlformats.org/drawingml/2006/main" noChangeAspect="1" noChangeArrowheads="1"/>
        </cNvPicPr>
      </nvPicPr>
      <blipFill>
        <a:blip xmlns:a="http://schemas.openxmlformats.org/drawingml/2006/main" xmlns:r="http://schemas.openxmlformats.org/officeDocument/2006/relationships" r:embed="rId29"/>
        <a:srcRect xmlns:a="http://schemas.openxmlformats.org/drawingml/2006/main"/>
        <a:stretch xmlns:a="http://schemas.openxmlformats.org/drawingml/2006/main">
          <a:fillRect/>
        </a:stretch>
      </blipFill>
      <spPr bwMode="auto">
        <a:xfrm xmlns:a="http://schemas.openxmlformats.org/drawingml/2006/main">
          <a:off x="16967200" y="10223500"/>
          <a:ext cx="292100" cy="1524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7</col>
      <colOff>0</colOff>
      <row>38</row>
      <rowOff>0</rowOff>
    </from>
    <to>
      <col>7</col>
      <colOff>292100</colOff>
      <row>38</row>
      <rowOff>177800</rowOff>
    </to>
    <pic>
      <nvPicPr>
        <cNvPr id="22" name="Picture 21" descr="West Germany">
          <a:hlinkClick xmlns:a="http://schemas.openxmlformats.org/drawingml/2006/main" xmlns:r="http://schemas.openxmlformats.org/officeDocument/2006/relationships" tooltip="West Germany" r:id="rId3"/>
        </cNvPr>
        <cNvPicPr>
          <a:picLocks xmlns:a="http://schemas.openxmlformats.org/drawingml/2006/main" noChangeAspect="1" noChangeArrowheads="1"/>
        </cNvPicPr>
      </nvPicPr>
      <blipFill>
        <a:blip xmlns:a="http://schemas.openxmlformats.org/drawingml/2006/main" xmlns:r="http://schemas.openxmlformats.org/officeDocument/2006/relationships" r:embed="rId30"/>
        <a:srcRect xmlns:a="http://schemas.openxmlformats.org/drawingml/2006/main"/>
        <a:stretch xmlns:a="http://schemas.openxmlformats.org/drawingml/2006/main">
          <a:fillRect/>
        </a:stretch>
      </blipFill>
      <spPr bwMode="auto">
        <a:xfrm xmlns:a="http://schemas.openxmlformats.org/drawingml/2006/main">
          <a:off x="16967200" y="8051800"/>
          <a:ext cx="292100" cy="177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7</col>
      <colOff>0</colOff>
      <row>39</row>
      <rowOff>0</rowOff>
    </from>
    <to>
      <col>7</col>
      <colOff>292100</colOff>
      <row>39</row>
      <rowOff>152400</rowOff>
    </to>
    <pic>
      <nvPicPr>
        <cNvPr id="24" name="Picture 23" descr="United Kingdom">
          <a:hlinkClick xmlns:a="http://schemas.openxmlformats.org/drawingml/2006/main" xmlns:r="http://schemas.openxmlformats.org/officeDocument/2006/relationships" tooltip="United Kingdom" r:id="rId7"/>
        </cNvPr>
        <cNvPicPr>
          <a:picLocks xmlns:a="http://schemas.openxmlformats.org/drawingml/2006/main" noChangeAspect="1" noChangeArrowheads="1"/>
        </cNvPicPr>
      </nvPicPr>
      <blipFill>
        <a:blip xmlns:a="http://schemas.openxmlformats.org/drawingml/2006/main" xmlns:r="http://schemas.openxmlformats.org/officeDocument/2006/relationships" r:embed="rId31"/>
        <a:srcRect xmlns:a="http://schemas.openxmlformats.org/drawingml/2006/main"/>
        <a:stretch xmlns:a="http://schemas.openxmlformats.org/drawingml/2006/main">
          <a:fillRect/>
        </a:stretch>
      </blipFill>
      <spPr bwMode="auto">
        <a:xfrm xmlns:a="http://schemas.openxmlformats.org/drawingml/2006/main">
          <a:off x="16967200" y="8293100"/>
          <a:ext cx="292100" cy="1524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7</col>
      <colOff>0</colOff>
      <row>42</row>
      <rowOff>0</rowOff>
    </from>
    <to>
      <col>7</col>
      <colOff>292100</colOff>
      <row>42</row>
      <rowOff>152400</rowOff>
    </to>
    <pic>
      <nvPicPr>
        <cNvPr id="26" name="Picture 25" descr="United Kingdom">
          <a:hlinkClick xmlns:a="http://schemas.openxmlformats.org/drawingml/2006/main" xmlns:r="http://schemas.openxmlformats.org/officeDocument/2006/relationships" tooltip="United Kingdom" r:id="rId7"/>
        </cNvPr>
        <cNvPicPr>
          <a:picLocks xmlns:a="http://schemas.openxmlformats.org/drawingml/2006/main" noChangeAspect="1" noChangeArrowheads="1"/>
        </cNvPicPr>
      </nvPicPr>
      <blipFill>
        <a:blip xmlns:a="http://schemas.openxmlformats.org/drawingml/2006/main" xmlns:r="http://schemas.openxmlformats.org/officeDocument/2006/relationships" r:embed="rId32"/>
        <a:srcRect xmlns:a="http://schemas.openxmlformats.org/drawingml/2006/main"/>
        <a:stretch xmlns:a="http://schemas.openxmlformats.org/drawingml/2006/main">
          <a:fillRect/>
        </a:stretch>
      </blipFill>
      <spPr bwMode="auto">
        <a:xfrm xmlns:a="http://schemas.openxmlformats.org/drawingml/2006/main">
          <a:off x="16967200" y="8534400"/>
          <a:ext cx="292100" cy="1524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7</col>
      <colOff>0</colOff>
      <row>43</row>
      <rowOff>0</rowOff>
    </from>
    <to>
      <col>7</col>
      <colOff>292100</colOff>
      <row>43</row>
      <rowOff>177800</rowOff>
    </to>
    <pic>
      <nvPicPr>
        <cNvPr id="28" name="Picture 27" descr="West Germany">
          <a:hlinkClick xmlns:a="http://schemas.openxmlformats.org/drawingml/2006/main" xmlns:r="http://schemas.openxmlformats.org/officeDocument/2006/relationships" tooltip="West Germany" r:id="rId3"/>
        </cNvPr>
        <cNvPicPr>
          <a:picLocks xmlns:a="http://schemas.openxmlformats.org/drawingml/2006/main" noChangeAspect="1" noChangeArrowheads="1"/>
        </cNvPicPr>
      </nvPicPr>
      <blipFill>
        <a:blip xmlns:a="http://schemas.openxmlformats.org/drawingml/2006/main" xmlns:r="http://schemas.openxmlformats.org/officeDocument/2006/relationships" r:embed="rId33"/>
        <a:srcRect xmlns:a="http://schemas.openxmlformats.org/drawingml/2006/main"/>
        <a:stretch xmlns:a="http://schemas.openxmlformats.org/drawingml/2006/main">
          <a:fillRect/>
        </a:stretch>
      </blipFill>
      <spPr bwMode="auto">
        <a:xfrm xmlns:a="http://schemas.openxmlformats.org/drawingml/2006/main">
          <a:off x="16967200" y="8775700"/>
          <a:ext cx="292100" cy="177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7</col>
      <colOff>0</colOff>
      <row>41</row>
      <rowOff>0</rowOff>
    </from>
    <to>
      <col>7</col>
      <colOff>292100</colOff>
      <row>41</row>
      <rowOff>152400</rowOff>
    </to>
    <pic>
      <nvPicPr>
        <cNvPr id="30" name="Picture 29" descr="Australia">
          <a:hlinkClick xmlns:a="http://schemas.openxmlformats.org/drawingml/2006/main" xmlns:r="http://schemas.openxmlformats.org/officeDocument/2006/relationships" tooltip="Australia" r:id="rId5"/>
        </cNvPr>
        <cNvPicPr>
          <a:picLocks xmlns:a="http://schemas.openxmlformats.org/drawingml/2006/main" noChangeAspect="1" noChangeArrowheads="1"/>
        </cNvPicPr>
      </nvPicPr>
      <blipFill>
        <a:blip xmlns:a="http://schemas.openxmlformats.org/drawingml/2006/main" xmlns:r="http://schemas.openxmlformats.org/officeDocument/2006/relationships" r:embed="rId34"/>
        <a:srcRect xmlns:a="http://schemas.openxmlformats.org/drawingml/2006/main"/>
        <a:stretch xmlns:a="http://schemas.openxmlformats.org/drawingml/2006/main">
          <a:fillRect/>
        </a:stretch>
      </blipFill>
      <spPr bwMode="auto">
        <a:xfrm xmlns:a="http://schemas.openxmlformats.org/drawingml/2006/main">
          <a:off x="16967200" y="9017000"/>
          <a:ext cx="292100" cy="1524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7</col>
      <colOff>0</colOff>
      <row>44</row>
      <rowOff>0</rowOff>
    </from>
    <to>
      <col>7</col>
      <colOff>292100</colOff>
      <row>44</row>
      <rowOff>152400</rowOff>
    </to>
    <pic>
      <nvPicPr>
        <cNvPr id="33" name="Picture 32" descr="Australia">
          <a:hlinkClick xmlns:a="http://schemas.openxmlformats.org/drawingml/2006/main" xmlns:r="http://schemas.openxmlformats.org/officeDocument/2006/relationships" tooltip="Australia" r:id="rId5"/>
        </cNvPr>
        <cNvPicPr>
          <a:picLocks xmlns:a="http://schemas.openxmlformats.org/drawingml/2006/main" noChangeAspect="1" noChangeArrowheads="1"/>
        </cNvPicPr>
      </nvPicPr>
      <blipFill>
        <a:blip xmlns:a="http://schemas.openxmlformats.org/drawingml/2006/main" xmlns:r="http://schemas.openxmlformats.org/officeDocument/2006/relationships" r:embed="rId35"/>
        <a:srcRect xmlns:a="http://schemas.openxmlformats.org/drawingml/2006/main"/>
        <a:stretch xmlns:a="http://schemas.openxmlformats.org/drawingml/2006/main">
          <a:fillRect/>
        </a:stretch>
      </blipFill>
      <spPr bwMode="auto">
        <a:xfrm xmlns:a="http://schemas.openxmlformats.org/drawingml/2006/main">
          <a:off x="16967200" y="9499600"/>
          <a:ext cx="292100" cy="1524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7</col>
      <colOff>0</colOff>
      <row>47</row>
      <rowOff>0</rowOff>
    </from>
    <to>
      <col>7</col>
      <colOff>292100</colOff>
      <row>47</row>
      <rowOff>152400</rowOff>
    </to>
    <pic>
      <nvPicPr>
        <cNvPr id="35" name="Picture 34" descr="Australia">
          <a:hlinkClick xmlns:a="http://schemas.openxmlformats.org/drawingml/2006/main" xmlns:r="http://schemas.openxmlformats.org/officeDocument/2006/relationships" tooltip="Australia" r:id="rId5"/>
        </cNvPr>
        <cNvPicPr>
          <a:picLocks xmlns:a="http://schemas.openxmlformats.org/drawingml/2006/main" noChangeAspect="1" noChangeArrowheads="1"/>
        </cNvPicPr>
      </nvPicPr>
      <blipFill>
        <a:blip xmlns:a="http://schemas.openxmlformats.org/drawingml/2006/main" xmlns:r="http://schemas.openxmlformats.org/officeDocument/2006/relationships" r:embed="rId36"/>
        <a:srcRect xmlns:a="http://schemas.openxmlformats.org/drawingml/2006/main"/>
        <a:stretch xmlns:a="http://schemas.openxmlformats.org/drawingml/2006/main">
          <a:fillRect/>
        </a:stretch>
      </blipFill>
      <spPr bwMode="auto">
        <a:xfrm xmlns:a="http://schemas.openxmlformats.org/drawingml/2006/main">
          <a:off x="16967200" y="9740900"/>
          <a:ext cx="292100" cy="1524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7</col>
      <colOff>0</colOff>
      <row>40</row>
      <rowOff>0</rowOff>
    </from>
    <to>
      <col>7</col>
      <colOff>292100</colOff>
      <row>40</row>
      <rowOff>152400</rowOff>
    </to>
    <pic>
      <nvPicPr>
        <cNvPr id="37" name="Picture 36" descr="Australia">
          <a:hlinkClick xmlns:a="http://schemas.openxmlformats.org/drawingml/2006/main" xmlns:r="http://schemas.openxmlformats.org/officeDocument/2006/relationships" tooltip="Australia" r:id="rId5"/>
        </cNvPr>
        <cNvPicPr>
          <a:picLocks xmlns:a="http://schemas.openxmlformats.org/drawingml/2006/main" noChangeAspect="1" noChangeArrowheads="1"/>
        </cNvPicPr>
      </nvPicPr>
      <blipFill>
        <a:blip xmlns:a="http://schemas.openxmlformats.org/drawingml/2006/main" xmlns:r="http://schemas.openxmlformats.org/officeDocument/2006/relationships" r:embed="rId37"/>
        <a:srcRect xmlns:a="http://schemas.openxmlformats.org/drawingml/2006/main"/>
        <a:stretch xmlns:a="http://schemas.openxmlformats.org/drawingml/2006/main">
          <a:fillRect/>
        </a:stretch>
      </blipFill>
      <spPr bwMode="auto">
        <a:xfrm xmlns:a="http://schemas.openxmlformats.org/drawingml/2006/main">
          <a:off x="16967200" y="9982200"/>
          <a:ext cx="292100" cy="1524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7</col>
      <colOff>0</colOff>
      <row>46</row>
      <rowOff>0</rowOff>
    </from>
    <to>
      <col>7</col>
      <colOff>292100</colOff>
      <row>46</row>
      <rowOff>152400</rowOff>
    </to>
    <pic>
      <nvPicPr>
        <cNvPr id="39" name="Picture 38" descr="Australia">
          <a:hlinkClick xmlns:a="http://schemas.openxmlformats.org/drawingml/2006/main" xmlns:r="http://schemas.openxmlformats.org/officeDocument/2006/relationships" tooltip="Australia" r:id="rId5"/>
        </cNvPr>
        <cNvPicPr>
          <a:picLocks xmlns:a="http://schemas.openxmlformats.org/drawingml/2006/main" noChangeAspect="1" noChangeArrowheads="1"/>
        </cNvPicPr>
      </nvPicPr>
      <blipFill>
        <a:blip xmlns:a="http://schemas.openxmlformats.org/drawingml/2006/main" xmlns:r="http://schemas.openxmlformats.org/officeDocument/2006/relationships" r:embed="rId38"/>
        <a:srcRect xmlns:a="http://schemas.openxmlformats.org/drawingml/2006/main"/>
        <a:stretch xmlns:a="http://schemas.openxmlformats.org/drawingml/2006/main">
          <a:fillRect/>
        </a:stretch>
      </blipFill>
      <spPr bwMode="auto">
        <a:xfrm xmlns:a="http://schemas.openxmlformats.org/drawingml/2006/main">
          <a:off x="16967200" y="10223500"/>
          <a:ext cx="292100" cy="152400"/>
        </a:xfrm>
        <a:prstGeom xmlns:a="http://schemas.openxmlformats.org/drawingml/2006/main" prst="rect">
          <avLst/>
        </a:prstGeom>
        <a:noFill xmlns:a="http://schemas.openxmlformats.org/drawingml/2006/main"/>
        <a:ln xmlns:a="http://schemas.openxmlformats.org/drawingml/2006/main">
          <a:prstDash val="solid"/>
        </a:ln>
      </spPr>
    </pic>
    <clientData/>
  </twoCellAnchor>
  <oneCellAnchor>
    <from>
      <col>6</col>
      <colOff>0</colOff>
      <row>38</row>
      <rowOff>0</rowOff>
    </from>
    <ext cx="203200" cy="203200"/>
    <pic>
      <nvPicPr>
        <cNvPr id="2" name="Picture 1" descr="Switzerland">
          <a:hlinkClick xmlns:a="http://schemas.openxmlformats.org/drawingml/2006/main" xmlns:r="http://schemas.openxmlformats.org/officeDocument/2006/relationships" tooltip="Switzerland" r:id="rId1"/>
        </cNvPr>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16141700" y="8051800"/>
          <a:ext cx="203200" cy="203200"/>
        </a:xfrm>
        <a:prstGeom xmlns:a="http://schemas.openxmlformats.org/drawingml/2006/main" prst="rect">
          <avLst/>
        </a:prstGeom>
        <a:noFill xmlns:a="http://schemas.openxmlformats.org/drawingml/2006/main"/>
        <a:ln xmlns:a="http://schemas.openxmlformats.org/drawingml/2006/main">
          <a:prstDash val="solid"/>
        </a:ln>
      </spPr>
    </pic>
    <clientData/>
  </oneCellAnchor>
  <oneCellAnchor>
    <from>
      <col>6</col>
      <colOff>0</colOff>
      <row>39</row>
      <rowOff>0</rowOff>
    </from>
    <ext cx="292100" cy="152400"/>
    <pic>
      <nvPicPr>
        <cNvPr id="4" name="Picture 3" descr="Australia">
          <a:hlinkClick xmlns:a="http://schemas.openxmlformats.org/drawingml/2006/main" xmlns:r="http://schemas.openxmlformats.org/officeDocument/2006/relationships" tooltip="Australia" r:id="rId5"/>
        </cNvPr>
        <cNvPicPr>
          <a:picLocks xmlns:a="http://schemas.openxmlformats.org/drawingml/2006/main" noChangeAspect="1" noChangeArrowheads="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16141700" y="8293100"/>
          <a:ext cx="292100" cy="152400"/>
        </a:xfrm>
        <a:prstGeom xmlns:a="http://schemas.openxmlformats.org/drawingml/2006/main" prst="rect">
          <avLst/>
        </a:prstGeom>
        <a:noFill xmlns:a="http://schemas.openxmlformats.org/drawingml/2006/main"/>
        <a:ln xmlns:a="http://schemas.openxmlformats.org/drawingml/2006/main">
          <a:prstDash val="solid"/>
        </a:ln>
      </spPr>
    </pic>
    <clientData/>
  </oneCellAnchor>
  <oneCellAnchor>
    <from>
      <col>6</col>
      <colOff>0</colOff>
      <row>42</row>
      <rowOff>0</rowOff>
    </from>
    <ext cx="203200" cy="203200"/>
    <pic>
      <nvPicPr>
        <cNvPr id="6" name="Picture 5" descr="Switzerland">
          <a:hlinkClick xmlns:a="http://schemas.openxmlformats.org/drawingml/2006/main" xmlns:r="http://schemas.openxmlformats.org/officeDocument/2006/relationships" tooltip="Switzerland" r:id="rId1"/>
        </cNvPr>
        <cNvPicPr>
          <a:picLocks xmlns:a="http://schemas.openxmlformats.org/drawingml/2006/main" noChangeAspect="1" noChangeArrowheads="1"/>
        </cNvPicPr>
      </nvPicPr>
      <blipFill>
        <a:blip xmlns:a="http://schemas.openxmlformats.org/drawingml/2006/main" xmlns:r="http://schemas.openxmlformats.org/officeDocument/2006/relationships" r:embed="rId3"/>
        <a:srcRect xmlns:a="http://schemas.openxmlformats.org/drawingml/2006/main"/>
        <a:stretch xmlns:a="http://schemas.openxmlformats.org/drawingml/2006/main">
          <a:fillRect/>
        </a:stretch>
      </blipFill>
      <spPr bwMode="auto">
        <a:xfrm xmlns:a="http://schemas.openxmlformats.org/drawingml/2006/main">
          <a:off x="16141700" y="8534400"/>
          <a:ext cx="203200" cy="203200"/>
        </a:xfrm>
        <a:prstGeom xmlns:a="http://schemas.openxmlformats.org/drawingml/2006/main" prst="rect">
          <avLst/>
        </a:prstGeom>
        <a:noFill xmlns:a="http://schemas.openxmlformats.org/drawingml/2006/main"/>
        <a:ln xmlns:a="http://schemas.openxmlformats.org/drawingml/2006/main">
          <a:prstDash val="solid"/>
        </a:ln>
      </spPr>
    </pic>
    <clientData/>
  </oneCellAnchor>
  <oneCellAnchor>
    <from>
      <col>6</col>
      <colOff>0</colOff>
      <row>43</row>
      <rowOff>0</rowOff>
    </from>
    <ext cx="203200" cy="203200"/>
    <pic>
      <nvPicPr>
        <cNvPr id="8" name="Picture 7" descr="Switzerland">
          <a:hlinkClick xmlns:a="http://schemas.openxmlformats.org/drawingml/2006/main" xmlns:r="http://schemas.openxmlformats.org/officeDocument/2006/relationships" tooltip="Switzerland" r:id="rId1"/>
        </cNvPr>
        <cNvPicPr>
          <a:picLocks xmlns:a="http://schemas.openxmlformats.org/drawingml/2006/main" noChangeAspect="1" noChangeArrowheads="1"/>
        </cNvPicPr>
      </nvPicPr>
      <blipFill>
        <a:blip xmlns:a="http://schemas.openxmlformats.org/drawingml/2006/main" xmlns:r="http://schemas.openxmlformats.org/officeDocument/2006/relationships" r:embed="rId4"/>
        <a:srcRect xmlns:a="http://schemas.openxmlformats.org/drawingml/2006/main"/>
        <a:stretch xmlns:a="http://schemas.openxmlformats.org/drawingml/2006/main">
          <a:fillRect/>
        </a:stretch>
      </blipFill>
      <spPr bwMode="auto">
        <a:xfrm xmlns:a="http://schemas.openxmlformats.org/drawingml/2006/main">
          <a:off x="16141700" y="8775700"/>
          <a:ext cx="203200" cy="203200"/>
        </a:xfrm>
        <a:prstGeom xmlns:a="http://schemas.openxmlformats.org/drawingml/2006/main" prst="rect">
          <avLst/>
        </a:prstGeom>
        <a:noFill xmlns:a="http://schemas.openxmlformats.org/drawingml/2006/main"/>
        <a:ln xmlns:a="http://schemas.openxmlformats.org/drawingml/2006/main">
          <a:prstDash val="solid"/>
        </a:ln>
      </spPr>
    </pic>
    <clientData/>
  </oneCellAnchor>
  <oneCellAnchor>
    <from>
      <col>6</col>
      <colOff>0</colOff>
      <row>41</row>
      <rowOff>0</rowOff>
    </from>
    <ext cx="292100" cy="152400"/>
    <pic>
      <nvPicPr>
        <cNvPr id="10" name="Picture 9" descr="Australia">
          <a:hlinkClick xmlns:a="http://schemas.openxmlformats.org/drawingml/2006/main" xmlns:r="http://schemas.openxmlformats.org/officeDocument/2006/relationships" tooltip="Australia" r:id="rId5"/>
        </cNvPr>
        <cNvPicPr>
          <a:picLocks xmlns:a="http://schemas.openxmlformats.org/drawingml/2006/main" noChangeAspect="1" noChangeArrowheads="1"/>
        </cNvPicPr>
      </nvPicPr>
      <blipFill>
        <a:blip xmlns:a="http://schemas.openxmlformats.org/drawingml/2006/main" xmlns:r="http://schemas.openxmlformats.org/officeDocument/2006/relationships" r:embed="rId5"/>
        <a:srcRect xmlns:a="http://schemas.openxmlformats.org/drawingml/2006/main"/>
        <a:stretch xmlns:a="http://schemas.openxmlformats.org/drawingml/2006/main">
          <a:fillRect/>
        </a:stretch>
      </blipFill>
      <spPr bwMode="auto">
        <a:xfrm xmlns:a="http://schemas.openxmlformats.org/drawingml/2006/main">
          <a:off x="16141700" y="9017000"/>
          <a:ext cx="292100" cy="152400"/>
        </a:xfrm>
        <a:prstGeom xmlns:a="http://schemas.openxmlformats.org/drawingml/2006/main" prst="rect">
          <avLst/>
        </a:prstGeom>
        <a:noFill xmlns:a="http://schemas.openxmlformats.org/drawingml/2006/main"/>
        <a:ln xmlns:a="http://schemas.openxmlformats.org/drawingml/2006/main">
          <a:prstDash val="solid"/>
        </a:ln>
      </spPr>
    </pic>
    <clientData/>
  </oneCellAnchor>
  <oneCellAnchor>
    <from>
      <col>6</col>
      <colOff>0</colOff>
      <row>45</row>
      <rowOff>0</rowOff>
    </from>
    <ext cx="292100" cy="190500"/>
    <pic>
      <nvPicPr>
        <cNvPr id="12" name="Picture 11" descr="Italy">
          <a:hlinkClick xmlns:a="http://schemas.openxmlformats.org/drawingml/2006/main" xmlns:r="http://schemas.openxmlformats.org/officeDocument/2006/relationships" tooltip="Italy" r:id="rId9"/>
        </cNvPr>
        <cNvPicPr>
          <a:picLocks xmlns:a="http://schemas.openxmlformats.org/drawingml/2006/main" noChangeAspect="1" noChangeArrowheads="1"/>
        </cNvPicPr>
      </nvPicPr>
      <blipFill>
        <a:blip xmlns:a="http://schemas.openxmlformats.org/drawingml/2006/main" xmlns:r="http://schemas.openxmlformats.org/officeDocument/2006/relationships" r:embed="rId6"/>
        <a:srcRect xmlns:a="http://schemas.openxmlformats.org/drawingml/2006/main"/>
        <a:stretch xmlns:a="http://schemas.openxmlformats.org/drawingml/2006/main">
          <a:fillRect/>
        </a:stretch>
      </blipFill>
      <spPr bwMode="auto">
        <a:xfrm xmlns:a="http://schemas.openxmlformats.org/drawingml/2006/main">
          <a:off x="16141700" y="9258300"/>
          <a:ext cx="292100" cy="190500"/>
        </a:xfrm>
        <a:prstGeom xmlns:a="http://schemas.openxmlformats.org/drawingml/2006/main" prst="rect">
          <avLst/>
        </a:prstGeom>
        <a:noFill xmlns:a="http://schemas.openxmlformats.org/drawingml/2006/main"/>
        <a:ln xmlns:a="http://schemas.openxmlformats.org/drawingml/2006/main">
          <a:prstDash val="solid"/>
        </a:ln>
      </spPr>
    </pic>
    <clientData/>
  </oneCellAnchor>
  <oneCellAnchor>
    <from>
      <col>6</col>
      <colOff>0</colOff>
      <row>44</row>
      <rowOff>0</rowOff>
    </from>
    <ext cx="292100" cy="152400"/>
    <pic>
      <nvPicPr>
        <cNvPr id="13" name="Picture 12" descr="Australia">
          <a:hlinkClick xmlns:a="http://schemas.openxmlformats.org/drawingml/2006/main" xmlns:r="http://schemas.openxmlformats.org/officeDocument/2006/relationships" tooltip="Australia" r:id="rId5"/>
        </cNvPr>
        <cNvPicPr>
          <a:picLocks xmlns:a="http://schemas.openxmlformats.org/drawingml/2006/main" noChangeAspect="1" noChangeArrowheads="1"/>
        </cNvPicPr>
      </nvPicPr>
      <blipFill>
        <a:blip xmlns:a="http://schemas.openxmlformats.org/drawingml/2006/main" xmlns:r="http://schemas.openxmlformats.org/officeDocument/2006/relationships" r:embed="rId7"/>
        <a:srcRect xmlns:a="http://schemas.openxmlformats.org/drawingml/2006/main"/>
        <a:stretch xmlns:a="http://schemas.openxmlformats.org/drawingml/2006/main">
          <a:fillRect/>
        </a:stretch>
      </blipFill>
      <spPr bwMode="auto">
        <a:xfrm xmlns:a="http://schemas.openxmlformats.org/drawingml/2006/main">
          <a:off x="16141700" y="9499600"/>
          <a:ext cx="292100" cy="152400"/>
        </a:xfrm>
        <a:prstGeom xmlns:a="http://schemas.openxmlformats.org/drawingml/2006/main" prst="rect">
          <avLst/>
        </a:prstGeom>
        <a:noFill xmlns:a="http://schemas.openxmlformats.org/drawingml/2006/main"/>
        <a:ln xmlns:a="http://schemas.openxmlformats.org/drawingml/2006/main">
          <a:prstDash val="solid"/>
        </a:ln>
      </spPr>
    </pic>
    <clientData/>
  </oneCellAnchor>
  <oneCellAnchor>
    <from>
      <col>6</col>
      <colOff>0</colOff>
      <row>47</row>
      <rowOff>0</rowOff>
    </from>
    <ext cx="292100" cy="152400"/>
    <pic>
      <nvPicPr>
        <cNvPr id="15" name="Picture 14" descr="Australia">
          <a:hlinkClick xmlns:a="http://schemas.openxmlformats.org/drawingml/2006/main" xmlns:r="http://schemas.openxmlformats.org/officeDocument/2006/relationships" tooltip="Australia" r:id="rId5"/>
        </cNvPr>
        <cNvPicPr>
          <a:picLocks xmlns:a="http://schemas.openxmlformats.org/drawingml/2006/main" noChangeAspect="1" noChangeArrowheads="1"/>
        </cNvPicPr>
      </nvPicPr>
      <blipFill>
        <a:blip xmlns:a="http://schemas.openxmlformats.org/drawingml/2006/main" xmlns:r="http://schemas.openxmlformats.org/officeDocument/2006/relationships" r:embed="rId8"/>
        <a:srcRect xmlns:a="http://schemas.openxmlformats.org/drawingml/2006/main"/>
        <a:stretch xmlns:a="http://schemas.openxmlformats.org/drawingml/2006/main">
          <a:fillRect/>
        </a:stretch>
      </blipFill>
      <spPr bwMode="auto">
        <a:xfrm xmlns:a="http://schemas.openxmlformats.org/drawingml/2006/main">
          <a:off x="16141700" y="9740900"/>
          <a:ext cx="292100" cy="152400"/>
        </a:xfrm>
        <a:prstGeom xmlns:a="http://schemas.openxmlformats.org/drawingml/2006/main" prst="rect">
          <avLst/>
        </a:prstGeom>
        <a:noFill xmlns:a="http://schemas.openxmlformats.org/drawingml/2006/main"/>
        <a:ln xmlns:a="http://schemas.openxmlformats.org/drawingml/2006/main">
          <a:prstDash val="solid"/>
        </a:ln>
      </spPr>
    </pic>
    <clientData/>
  </oneCellAnchor>
  <oneCellAnchor>
    <from>
      <col>6</col>
      <colOff>0</colOff>
      <row>40</row>
      <rowOff>0</rowOff>
    </from>
    <ext cx="292100" cy="152400"/>
    <pic>
      <nvPicPr>
        <cNvPr id="17" name="Picture 16" descr="Australia">
          <a:hlinkClick xmlns:a="http://schemas.openxmlformats.org/drawingml/2006/main" xmlns:r="http://schemas.openxmlformats.org/officeDocument/2006/relationships" tooltip="Australia" r:id="rId5"/>
        </cNvPr>
        <cNvPicPr>
          <a:picLocks xmlns:a="http://schemas.openxmlformats.org/drawingml/2006/main" noChangeAspect="1" noChangeArrowheads="1"/>
        </cNvPicPr>
      </nvPicPr>
      <blipFill>
        <a:blip xmlns:a="http://schemas.openxmlformats.org/drawingml/2006/main" xmlns:r="http://schemas.openxmlformats.org/officeDocument/2006/relationships" r:embed="rId9"/>
        <a:srcRect xmlns:a="http://schemas.openxmlformats.org/drawingml/2006/main"/>
        <a:stretch xmlns:a="http://schemas.openxmlformats.org/drawingml/2006/main">
          <a:fillRect/>
        </a:stretch>
      </blipFill>
      <spPr bwMode="auto">
        <a:xfrm xmlns:a="http://schemas.openxmlformats.org/drawingml/2006/main">
          <a:off x="16141700" y="9982200"/>
          <a:ext cx="292100" cy="152400"/>
        </a:xfrm>
        <a:prstGeom xmlns:a="http://schemas.openxmlformats.org/drawingml/2006/main" prst="rect">
          <avLst/>
        </a:prstGeom>
        <a:noFill xmlns:a="http://schemas.openxmlformats.org/drawingml/2006/main"/>
        <a:ln xmlns:a="http://schemas.openxmlformats.org/drawingml/2006/main">
          <a:prstDash val="solid"/>
        </a:ln>
      </spPr>
    </pic>
    <clientData/>
  </oneCellAnchor>
  <oneCellAnchor>
    <from>
      <col>6</col>
      <colOff>0</colOff>
      <row>46</row>
      <rowOff>0</rowOff>
    </from>
    <ext cx="292100" cy="152400"/>
    <pic>
      <nvPicPr>
        <cNvPr id="19" name="Picture 18" descr="Australia">
          <a:hlinkClick xmlns:a="http://schemas.openxmlformats.org/drawingml/2006/main" xmlns:r="http://schemas.openxmlformats.org/officeDocument/2006/relationships" tooltip="Australia" r:id="rId5"/>
        </cNvPr>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16141700" y="10223500"/>
          <a:ext cx="292100" cy="152400"/>
        </a:xfrm>
        <a:prstGeom xmlns:a="http://schemas.openxmlformats.org/drawingml/2006/main" prst="rect">
          <avLst/>
        </a:prstGeom>
        <a:noFill xmlns:a="http://schemas.openxmlformats.org/drawingml/2006/main"/>
        <a:ln xmlns:a="http://schemas.openxmlformats.org/drawingml/2006/main">
          <a:prstDash val="solid"/>
        </a:ln>
      </spPr>
    </pic>
    <clientData/>
  </oneCellAnchor>
  <oneCellAnchor>
    <from>
      <col>6</col>
      <colOff>0</colOff>
      <row>38</row>
      <rowOff>0</rowOff>
    </from>
    <ext cx="203200" cy="203200"/>
    <pic>
      <nvPicPr>
        <cNvPr id="21" name="Picture 20" descr="Switzerland">
          <a:hlinkClick xmlns:a="http://schemas.openxmlformats.org/drawingml/2006/main" xmlns:r="http://schemas.openxmlformats.org/officeDocument/2006/relationships" tooltip="Switzerland" r:id="rId1"/>
        </cNvPr>
        <cNvPicPr>
          <a:picLocks xmlns:a="http://schemas.openxmlformats.org/drawingml/2006/main" noChangeAspect="1" noChangeArrowheads="1"/>
        </cNvPicPr>
      </nvPicPr>
      <blipFill>
        <a:blip xmlns:a="http://schemas.openxmlformats.org/drawingml/2006/main" xmlns:r="http://schemas.openxmlformats.org/officeDocument/2006/relationships" r:embed="rId11"/>
        <a:srcRect xmlns:a="http://schemas.openxmlformats.org/drawingml/2006/main"/>
        <a:stretch xmlns:a="http://schemas.openxmlformats.org/drawingml/2006/main">
          <a:fillRect/>
        </a:stretch>
      </blipFill>
      <spPr bwMode="auto">
        <a:xfrm xmlns:a="http://schemas.openxmlformats.org/drawingml/2006/main">
          <a:off x="16141700" y="8051800"/>
          <a:ext cx="203200" cy="203200"/>
        </a:xfrm>
        <a:prstGeom xmlns:a="http://schemas.openxmlformats.org/drawingml/2006/main" prst="rect">
          <avLst/>
        </a:prstGeom>
        <a:noFill xmlns:a="http://schemas.openxmlformats.org/drawingml/2006/main"/>
        <a:ln xmlns:a="http://schemas.openxmlformats.org/drawingml/2006/main">
          <a:prstDash val="solid"/>
        </a:ln>
      </spPr>
    </pic>
    <clientData/>
  </oneCellAnchor>
  <oneCellAnchor>
    <from>
      <col>6</col>
      <colOff>0</colOff>
      <row>39</row>
      <rowOff>0</rowOff>
    </from>
    <ext cx="292100" cy="152400"/>
    <pic>
      <nvPicPr>
        <cNvPr id="23" name="Picture 22" descr="Australia">
          <a:hlinkClick xmlns:a="http://schemas.openxmlformats.org/drawingml/2006/main" xmlns:r="http://schemas.openxmlformats.org/officeDocument/2006/relationships" tooltip="Australia" r:id="rId5"/>
        </cNvPr>
        <cNvPicPr>
          <a:picLocks xmlns:a="http://schemas.openxmlformats.org/drawingml/2006/main" noChangeAspect="1" noChangeArrowheads="1"/>
        </cNvPicPr>
      </nvPicPr>
      <blipFill>
        <a:blip xmlns:a="http://schemas.openxmlformats.org/drawingml/2006/main" xmlns:r="http://schemas.openxmlformats.org/officeDocument/2006/relationships" r:embed="rId12"/>
        <a:srcRect xmlns:a="http://schemas.openxmlformats.org/drawingml/2006/main"/>
        <a:stretch xmlns:a="http://schemas.openxmlformats.org/drawingml/2006/main">
          <a:fillRect/>
        </a:stretch>
      </blipFill>
      <spPr bwMode="auto">
        <a:xfrm xmlns:a="http://schemas.openxmlformats.org/drawingml/2006/main">
          <a:off x="16141700" y="8293100"/>
          <a:ext cx="292100" cy="152400"/>
        </a:xfrm>
        <a:prstGeom xmlns:a="http://schemas.openxmlformats.org/drawingml/2006/main" prst="rect">
          <avLst/>
        </a:prstGeom>
        <a:noFill xmlns:a="http://schemas.openxmlformats.org/drawingml/2006/main"/>
        <a:ln xmlns:a="http://schemas.openxmlformats.org/drawingml/2006/main">
          <a:prstDash val="solid"/>
        </a:ln>
      </spPr>
    </pic>
    <clientData/>
  </oneCellAnchor>
  <oneCellAnchor>
    <from>
      <col>6</col>
      <colOff>0</colOff>
      <row>42</row>
      <rowOff>0</rowOff>
    </from>
    <ext cx="203200" cy="203200"/>
    <pic>
      <nvPicPr>
        <cNvPr id="25" name="Picture 24" descr="Switzerland">
          <a:hlinkClick xmlns:a="http://schemas.openxmlformats.org/drawingml/2006/main" xmlns:r="http://schemas.openxmlformats.org/officeDocument/2006/relationships" tooltip="Switzerland" r:id="rId1"/>
        </cNvPr>
        <cNvPicPr>
          <a:picLocks xmlns:a="http://schemas.openxmlformats.org/drawingml/2006/main" noChangeAspect="1" noChangeArrowheads="1"/>
        </cNvPicPr>
      </nvPicPr>
      <blipFill>
        <a:blip xmlns:a="http://schemas.openxmlformats.org/drawingml/2006/main" xmlns:r="http://schemas.openxmlformats.org/officeDocument/2006/relationships" r:embed="rId13"/>
        <a:srcRect xmlns:a="http://schemas.openxmlformats.org/drawingml/2006/main"/>
        <a:stretch xmlns:a="http://schemas.openxmlformats.org/drawingml/2006/main">
          <a:fillRect/>
        </a:stretch>
      </blipFill>
      <spPr bwMode="auto">
        <a:xfrm xmlns:a="http://schemas.openxmlformats.org/drawingml/2006/main">
          <a:off x="16141700" y="8534400"/>
          <a:ext cx="203200" cy="203200"/>
        </a:xfrm>
        <a:prstGeom xmlns:a="http://schemas.openxmlformats.org/drawingml/2006/main" prst="rect">
          <avLst/>
        </a:prstGeom>
        <a:noFill xmlns:a="http://schemas.openxmlformats.org/drawingml/2006/main"/>
        <a:ln xmlns:a="http://schemas.openxmlformats.org/drawingml/2006/main">
          <a:prstDash val="solid"/>
        </a:ln>
      </spPr>
    </pic>
    <clientData/>
  </oneCellAnchor>
  <oneCellAnchor>
    <from>
      <col>6</col>
      <colOff>0</colOff>
      <row>43</row>
      <rowOff>0</rowOff>
    </from>
    <ext cx="203200" cy="203200"/>
    <pic>
      <nvPicPr>
        <cNvPr id="27" name="Picture 26" descr="Switzerland">
          <a:hlinkClick xmlns:a="http://schemas.openxmlformats.org/drawingml/2006/main" xmlns:r="http://schemas.openxmlformats.org/officeDocument/2006/relationships" tooltip="Switzerland" r:id="rId1"/>
        </cNvPr>
        <cNvPicPr>
          <a:picLocks xmlns:a="http://schemas.openxmlformats.org/drawingml/2006/main" noChangeAspect="1" noChangeArrowheads="1"/>
        </cNvPicPr>
      </nvPicPr>
      <blipFill>
        <a:blip xmlns:a="http://schemas.openxmlformats.org/drawingml/2006/main" xmlns:r="http://schemas.openxmlformats.org/officeDocument/2006/relationships" r:embed="rId14"/>
        <a:srcRect xmlns:a="http://schemas.openxmlformats.org/drawingml/2006/main"/>
        <a:stretch xmlns:a="http://schemas.openxmlformats.org/drawingml/2006/main">
          <a:fillRect/>
        </a:stretch>
      </blipFill>
      <spPr bwMode="auto">
        <a:xfrm xmlns:a="http://schemas.openxmlformats.org/drawingml/2006/main">
          <a:off x="16141700" y="8775700"/>
          <a:ext cx="203200" cy="203200"/>
        </a:xfrm>
        <a:prstGeom xmlns:a="http://schemas.openxmlformats.org/drawingml/2006/main" prst="rect">
          <avLst/>
        </a:prstGeom>
        <a:noFill xmlns:a="http://schemas.openxmlformats.org/drawingml/2006/main"/>
        <a:ln xmlns:a="http://schemas.openxmlformats.org/drawingml/2006/main">
          <a:prstDash val="solid"/>
        </a:ln>
      </spPr>
    </pic>
    <clientData/>
  </oneCellAnchor>
  <oneCellAnchor>
    <from>
      <col>6</col>
      <colOff>0</colOff>
      <row>41</row>
      <rowOff>0</rowOff>
    </from>
    <ext cx="292100" cy="152400"/>
    <pic>
      <nvPicPr>
        <cNvPr id="29" name="Picture 28" descr="Australia">
          <a:hlinkClick xmlns:a="http://schemas.openxmlformats.org/drawingml/2006/main" xmlns:r="http://schemas.openxmlformats.org/officeDocument/2006/relationships" tooltip="Australia" r:id="rId5"/>
        </cNvPr>
        <cNvPicPr>
          <a:picLocks xmlns:a="http://schemas.openxmlformats.org/drawingml/2006/main" noChangeAspect="1" noChangeArrowheads="1"/>
        </cNvPicPr>
      </nvPicPr>
      <blipFill>
        <a:blip xmlns:a="http://schemas.openxmlformats.org/drawingml/2006/main" xmlns:r="http://schemas.openxmlformats.org/officeDocument/2006/relationships" r:embed="rId15"/>
        <a:srcRect xmlns:a="http://schemas.openxmlformats.org/drawingml/2006/main"/>
        <a:stretch xmlns:a="http://schemas.openxmlformats.org/drawingml/2006/main">
          <a:fillRect/>
        </a:stretch>
      </blipFill>
      <spPr bwMode="auto">
        <a:xfrm xmlns:a="http://schemas.openxmlformats.org/drawingml/2006/main">
          <a:off x="16141700" y="9017000"/>
          <a:ext cx="292100" cy="152400"/>
        </a:xfrm>
        <a:prstGeom xmlns:a="http://schemas.openxmlformats.org/drawingml/2006/main" prst="rect">
          <avLst/>
        </a:prstGeom>
        <a:noFill xmlns:a="http://schemas.openxmlformats.org/drawingml/2006/main"/>
        <a:ln xmlns:a="http://schemas.openxmlformats.org/drawingml/2006/main">
          <a:prstDash val="solid"/>
        </a:ln>
      </spPr>
    </pic>
    <clientData/>
  </oneCellAnchor>
  <oneCellAnchor>
    <from>
      <col>6</col>
      <colOff>0</colOff>
      <row>45</row>
      <rowOff>0</rowOff>
    </from>
    <ext cx="292100" cy="190500"/>
    <pic>
      <nvPicPr>
        <cNvPr id="31" name="Picture 30" descr="Italy">
          <a:hlinkClick xmlns:a="http://schemas.openxmlformats.org/drawingml/2006/main" xmlns:r="http://schemas.openxmlformats.org/officeDocument/2006/relationships" tooltip="Italy" r:id="rId9"/>
        </cNvPr>
        <cNvPicPr>
          <a:picLocks xmlns:a="http://schemas.openxmlformats.org/drawingml/2006/main" noChangeAspect="1" noChangeArrowheads="1"/>
        </cNvPicPr>
      </nvPicPr>
      <blipFill>
        <a:blip xmlns:a="http://schemas.openxmlformats.org/drawingml/2006/main" xmlns:r="http://schemas.openxmlformats.org/officeDocument/2006/relationships" r:embed="rId16"/>
        <a:srcRect xmlns:a="http://schemas.openxmlformats.org/drawingml/2006/main"/>
        <a:stretch xmlns:a="http://schemas.openxmlformats.org/drawingml/2006/main">
          <a:fillRect/>
        </a:stretch>
      </blipFill>
      <spPr bwMode="auto">
        <a:xfrm xmlns:a="http://schemas.openxmlformats.org/drawingml/2006/main">
          <a:off x="16141700" y="9258300"/>
          <a:ext cx="292100" cy="190500"/>
        </a:xfrm>
        <a:prstGeom xmlns:a="http://schemas.openxmlformats.org/drawingml/2006/main" prst="rect">
          <avLst/>
        </a:prstGeom>
        <a:noFill xmlns:a="http://schemas.openxmlformats.org/drawingml/2006/main"/>
        <a:ln xmlns:a="http://schemas.openxmlformats.org/drawingml/2006/main">
          <a:prstDash val="solid"/>
        </a:ln>
      </spPr>
    </pic>
    <clientData/>
  </oneCellAnchor>
  <oneCellAnchor>
    <from>
      <col>6</col>
      <colOff>0</colOff>
      <row>44</row>
      <rowOff>0</rowOff>
    </from>
    <ext cx="292100" cy="152400"/>
    <pic>
      <nvPicPr>
        <cNvPr id="32" name="Picture 31" descr="Australia">
          <a:hlinkClick xmlns:a="http://schemas.openxmlformats.org/drawingml/2006/main" xmlns:r="http://schemas.openxmlformats.org/officeDocument/2006/relationships" tooltip="Australia" r:id="rId5"/>
        </cNvPr>
        <cNvPicPr>
          <a:picLocks xmlns:a="http://schemas.openxmlformats.org/drawingml/2006/main" noChangeAspect="1" noChangeArrowheads="1"/>
        </cNvPicPr>
      </nvPicPr>
      <blipFill>
        <a:blip xmlns:a="http://schemas.openxmlformats.org/drawingml/2006/main" xmlns:r="http://schemas.openxmlformats.org/officeDocument/2006/relationships" r:embed="rId17"/>
        <a:srcRect xmlns:a="http://schemas.openxmlformats.org/drawingml/2006/main"/>
        <a:stretch xmlns:a="http://schemas.openxmlformats.org/drawingml/2006/main">
          <a:fillRect/>
        </a:stretch>
      </blipFill>
      <spPr bwMode="auto">
        <a:xfrm xmlns:a="http://schemas.openxmlformats.org/drawingml/2006/main">
          <a:off x="16141700" y="9499600"/>
          <a:ext cx="292100" cy="152400"/>
        </a:xfrm>
        <a:prstGeom xmlns:a="http://schemas.openxmlformats.org/drawingml/2006/main" prst="rect">
          <avLst/>
        </a:prstGeom>
        <a:noFill xmlns:a="http://schemas.openxmlformats.org/drawingml/2006/main"/>
        <a:ln xmlns:a="http://schemas.openxmlformats.org/drawingml/2006/main">
          <a:prstDash val="solid"/>
        </a:ln>
      </spPr>
    </pic>
    <clientData/>
  </oneCellAnchor>
  <oneCellAnchor>
    <from>
      <col>6</col>
      <colOff>0</colOff>
      <row>47</row>
      <rowOff>0</rowOff>
    </from>
    <ext cx="292100" cy="152400"/>
    <pic>
      <nvPicPr>
        <cNvPr id="34" name="Picture 33" descr="Australia">
          <a:hlinkClick xmlns:a="http://schemas.openxmlformats.org/drawingml/2006/main" xmlns:r="http://schemas.openxmlformats.org/officeDocument/2006/relationships" tooltip="Australia" r:id="rId5"/>
        </cNvPr>
        <cNvPicPr>
          <a:picLocks xmlns:a="http://schemas.openxmlformats.org/drawingml/2006/main" noChangeAspect="1" noChangeArrowheads="1"/>
        </cNvPicPr>
      </nvPicPr>
      <blipFill>
        <a:blip xmlns:a="http://schemas.openxmlformats.org/drawingml/2006/main" xmlns:r="http://schemas.openxmlformats.org/officeDocument/2006/relationships" r:embed="rId18"/>
        <a:srcRect xmlns:a="http://schemas.openxmlformats.org/drawingml/2006/main"/>
        <a:stretch xmlns:a="http://schemas.openxmlformats.org/drawingml/2006/main">
          <a:fillRect/>
        </a:stretch>
      </blipFill>
      <spPr bwMode="auto">
        <a:xfrm xmlns:a="http://schemas.openxmlformats.org/drawingml/2006/main">
          <a:off x="16141700" y="9740900"/>
          <a:ext cx="292100" cy="152400"/>
        </a:xfrm>
        <a:prstGeom xmlns:a="http://schemas.openxmlformats.org/drawingml/2006/main" prst="rect">
          <avLst/>
        </a:prstGeom>
        <a:noFill xmlns:a="http://schemas.openxmlformats.org/drawingml/2006/main"/>
        <a:ln xmlns:a="http://schemas.openxmlformats.org/drawingml/2006/main">
          <a:prstDash val="solid"/>
        </a:ln>
      </spPr>
    </pic>
    <clientData/>
  </oneCellAnchor>
  <oneCellAnchor>
    <from>
      <col>6</col>
      <colOff>0</colOff>
      <row>40</row>
      <rowOff>0</rowOff>
    </from>
    <ext cx="292100" cy="152400"/>
    <pic>
      <nvPicPr>
        <cNvPr id="36" name="Picture 35" descr="Australia">
          <a:hlinkClick xmlns:a="http://schemas.openxmlformats.org/drawingml/2006/main" xmlns:r="http://schemas.openxmlformats.org/officeDocument/2006/relationships" tooltip="Australia" r:id="rId5"/>
        </cNvPr>
        <cNvPicPr>
          <a:picLocks xmlns:a="http://schemas.openxmlformats.org/drawingml/2006/main" noChangeAspect="1" noChangeArrowheads="1"/>
        </cNvPicPr>
      </nvPicPr>
      <blipFill>
        <a:blip xmlns:a="http://schemas.openxmlformats.org/drawingml/2006/main" xmlns:r="http://schemas.openxmlformats.org/officeDocument/2006/relationships" r:embed="rId19"/>
        <a:srcRect xmlns:a="http://schemas.openxmlformats.org/drawingml/2006/main"/>
        <a:stretch xmlns:a="http://schemas.openxmlformats.org/drawingml/2006/main">
          <a:fillRect/>
        </a:stretch>
      </blipFill>
      <spPr bwMode="auto">
        <a:xfrm xmlns:a="http://schemas.openxmlformats.org/drawingml/2006/main">
          <a:off x="16141700" y="9982200"/>
          <a:ext cx="292100" cy="152400"/>
        </a:xfrm>
        <a:prstGeom xmlns:a="http://schemas.openxmlformats.org/drawingml/2006/main" prst="rect">
          <avLst/>
        </a:prstGeom>
        <a:noFill xmlns:a="http://schemas.openxmlformats.org/drawingml/2006/main"/>
        <a:ln xmlns:a="http://schemas.openxmlformats.org/drawingml/2006/main">
          <a:prstDash val="solid"/>
        </a:ln>
      </spPr>
    </pic>
    <clientData/>
  </oneCellAnchor>
  <oneCellAnchor>
    <from>
      <col>6</col>
      <colOff>0</colOff>
      <row>46</row>
      <rowOff>0</rowOff>
    </from>
    <ext cx="292100" cy="152400"/>
    <pic>
      <nvPicPr>
        <cNvPr id="38" name="Picture 37" descr="Australia">
          <a:hlinkClick xmlns:a="http://schemas.openxmlformats.org/drawingml/2006/main" xmlns:r="http://schemas.openxmlformats.org/officeDocument/2006/relationships" tooltip="Australia" r:id="rId5"/>
        </cNvPr>
        <cNvPicPr>
          <a:picLocks xmlns:a="http://schemas.openxmlformats.org/drawingml/2006/main" noChangeAspect="1" noChangeArrowheads="1"/>
        </cNvPicPr>
      </nvPicPr>
      <blipFill>
        <a:blip xmlns:a="http://schemas.openxmlformats.org/drawingml/2006/main" xmlns:r="http://schemas.openxmlformats.org/officeDocument/2006/relationships" r:embed="rId20"/>
        <a:srcRect xmlns:a="http://schemas.openxmlformats.org/drawingml/2006/main"/>
        <a:stretch xmlns:a="http://schemas.openxmlformats.org/drawingml/2006/main">
          <a:fillRect/>
        </a:stretch>
      </blipFill>
      <spPr bwMode="auto">
        <a:xfrm xmlns:a="http://schemas.openxmlformats.org/drawingml/2006/main">
          <a:off x="16141700" y="10223500"/>
          <a:ext cx="292100" cy="152400"/>
        </a:xfrm>
        <a:prstGeom xmlns:a="http://schemas.openxmlformats.org/drawingml/2006/main" prst="rect">
          <avLst/>
        </a:prstGeom>
        <a:noFill xmlns:a="http://schemas.openxmlformats.org/drawingml/2006/main"/>
        <a:ln xmlns:a="http://schemas.openxmlformats.org/drawingml/2006/main">
          <a:prstDash val="solid"/>
        </a:ln>
      </spPr>
    </pic>
    <clientData/>
  </oneCellAnchor>
</wsDr>
</file>

<file path=xl/externalLinks/_rels/externalLink1.xml.rels><Relationships xmlns="http://schemas.openxmlformats.org/package/2006/relationships"><Relationship Type="http://schemas.openxmlformats.org/officeDocument/2006/relationships/externalLinkPath" Target="https://d.docs.live.net/bb38c39d5f3d4a48/Bathurst%20The%20Great%20Race/Spreadsheets/Driver%20Data.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Birth Dates"/>
      <sheetName val="Countries"/>
    </sheetNames>
    <sheetDataSet>
      <sheetData sheetId="0">
        <row r="1">
          <cell r="A1" t="str">
            <v>David 'S' Parsons</v>
          </cell>
          <cell r="B1">
            <v>21687</v>
          </cell>
        </row>
        <row r="2">
          <cell r="A2" t="str">
            <v>David 'T' Parsons</v>
          </cell>
          <cell r="B2">
            <v>20169</v>
          </cell>
        </row>
        <row r="3">
          <cell r="A3" t="str">
            <v>Sib / Sid Petralia</v>
          </cell>
          <cell r="B3" t="str">
            <v>TBC</v>
          </cell>
        </row>
        <row r="4">
          <cell r="A4" t="str">
            <v>Sid / Sib Petralia</v>
          </cell>
          <cell r="B4" t="str">
            <v>TBC</v>
          </cell>
        </row>
        <row r="5">
          <cell r="A5" t="str">
            <v>Rauno Aaltonen</v>
          </cell>
          <cell r="B5">
            <v>13887</v>
          </cell>
        </row>
        <row r="6">
          <cell r="A6" t="str">
            <v>Ern Abbott</v>
          </cell>
          <cell r="B6" t="str">
            <v>TBC</v>
          </cell>
        </row>
        <row r="7">
          <cell r="A7" t="str">
            <v>Arthur Abrahams</v>
          </cell>
          <cell r="B7">
            <v>20399</v>
          </cell>
        </row>
        <row r="8">
          <cell r="A8" t="str">
            <v>Vincent Abril</v>
          </cell>
          <cell r="B8">
            <v>34759</v>
          </cell>
        </row>
        <row r="9">
          <cell r="A9" t="str">
            <v>Graeme Adams</v>
          </cell>
          <cell r="B9">
            <v>15243</v>
          </cell>
        </row>
        <row r="10">
          <cell r="A10" t="str">
            <v>Lindsay Adcock</v>
          </cell>
          <cell r="B10" t="str">
            <v>TBC</v>
          </cell>
        </row>
        <row r="11">
          <cell r="A11" t="str">
            <v>Michael Adcock</v>
          </cell>
          <cell r="B11" t="str">
            <v>TBC</v>
          </cell>
        </row>
        <row r="12">
          <cell r="A12" t="str">
            <v>Mark Adderton</v>
          </cell>
          <cell r="B12">
            <v>24716</v>
          </cell>
        </row>
        <row r="13">
          <cell r="A13" t="str">
            <v>Sergey Afanasyev</v>
          </cell>
          <cell r="B13">
            <v>32227</v>
          </cell>
        </row>
        <row r="14">
          <cell r="A14" t="str">
            <v>Keith Ahlers</v>
          </cell>
          <cell r="B14">
            <v>20314</v>
          </cell>
        </row>
        <row r="15">
          <cell r="A15" t="str">
            <v>Arnold Ahrenfeld</v>
          </cell>
          <cell r="B15" t="str">
            <v>TBC</v>
          </cell>
        </row>
        <row r="16">
          <cell r="A16" t="str">
            <v>John Ainsley</v>
          </cell>
          <cell r="B16" t="str">
            <v>TBC</v>
          </cell>
        </row>
        <row r="17">
          <cell r="A17" t="str">
            <v>Ed Aitken</v>
          </cell>
          <cell r="B17" t="str">
            <v>TBC</v>
          </cell>
        </row>
        <row r="18">
          <cell r="A18" t="str">
            <v>Grant Aitken</v>
          </cell>
          <cell r="B18" t="str">
            <v>TBC</v>
          </cell>
        </row>
        <row r="19">
          <cell r="A19" t="str">
            <v>Chris Alajajian</v>
          </cell>
          <cell r="B19">
            <v>31716</v>
          </cell>
        </row>
        <row r="20">
          <cell r="A20" t="str">
            <v>Graham Alexander</v>
          </cell>
          <cell r="B20">
            <v>15403</v>
          </cell>
        </row>
        <row r="21">
          <cell r="A21" t="str">
            <v>John Alexander</v>
          </cell>
          <cell r="B21" t="str">
            <v>TBC</v>
          </cell>
        </row>
        <row r="22">
          <cell r="A22" t="str">
            <v>Phil Alexander</v>
          </cell>
          <cell r="B22">
            <v>19509</v>
          </cell>
        </row>
        <row r="23">
          <cell r="A23" t="str">
            <v>Kyle Alford</v>
          </cell>
          <cell r="B23" t="str">
            <v>TBC</v>
          </cell>
        </row>
        <row r="24">
          <cell r="A24" t="str">
            <v>Tony Alford</v>
          </cell>
          <cell r="B24" t="str">
            <v>TBC</v>
          </cell>
        </row>
        <row r="25">
          <cell r="A25" t="str">
            <v>Maher Algadrie</v>
          </cell>
          <cell r="B25">
            <v>17054</v>
          </cell>
        </row>
        <row r="26">
          <cell r="A26" t="str">
            <v>Jeff Allam</v>
          </cell>
          <cell r="B26">
            <v>20077</v>
          </cell>
        </row>
        <row r="27">
          <cell r="A27" t="str">
            <v>Barry Allen</v>
          </cell>
          <cell r="B27" t="str">
            <v>TBC</v>
          </cell>
        </row>
        <row r="28">
          <cell r="A28" t="str">
            <v>Kai Allen</v>
          </cell>
          <cell r="B28">
            <v>38518</v>
          </cell>
        </row>
        <row r="29">
          <cell r="A29" t="str">
            <v>Tony Allen</v>
          </cell>
          <cell r="B29" t="str">
            <v>TBC</v>
          </cell>
        </row>
        <row r="30">
          <cell r="A30" t="str">
            <v>Neil Allport</v>
          </cell>
          <cell r="B30">
            <v>20822</v>
          </cell>
        </row>
        <row r="31">
          <cell r="A31" t="str">
            <v>Michael Almond</v>
          </cell>
          <cell r="B31">
            <v>30892</v>
          </cell>
        </row>
        <row r="32">
          <cell r="A32" t="str">
            <v>Ross Almond</v>
          </cell>
          <cell r="B32">
            <v>20877</v>
          </cell>
        </row>
        <row r="33">
          <cell r="A33" t="str">
            <v>Jürgen Alzen</v>
          </cell>
          <cell r="B33">
            <v>22893</v>
          </cell>
        </row>
        <row r="34">
          <cell r="A34" t="str">
            <v>Uwe Alzen</v>
          </cell>
          <cell r="B34">
            <v>24702</v>
          </cell>
        </row>
        <row r="35">
          <cell r="A35" t="str">
            <v>Marcos Ambrose</v>
          </cell>
          <cell r="B35">
            <v>28004</v>
          </cell>
        </row>
        <row r="36">
          <cell r="A36" t="str">
            <v>Lionel Amrouche</v>
          </cell>
          <cell r="B36" t="str">
            <v>TBC</v>
          </cell>
        </row>
        <row r="37">
          <cell r="A37" t="str">
            <v>Amber Anderson</v>
          </cell>
          <cell r="B37" t="str">
            <v>TBC</v>
          </cell>
        </row>
        <row r="38">
          <cell r="A38" t="str">
            <v>Bruce Anderson</v>
          </cell>
          <cell r="B38">
            <v>17853</v>
          </cell>
        </row>
        <row r="39">
          <cell r="A39" t="str">
            <v>Scott Anderson</v>
          </cell>
          <cell r="B39" t="str">
            <v>TBC</v>
          </cell>
        </row>
        <row r="40">
          <cell r="A40" t="str">
            <v>Wayne Anderson</v>
          </cell>
          <cell r="B40">
            <v>20404</v>
          </cell>
        </row>
        <row r="41">
          <cell r="A41" t="str">
            <v>John Andretti</v>
          </cell>
          <cell r="B41">
            <v>23082</v>
          </cell>
        </row>
        <row r="42">
          <cell r="A42" t="str">
            <v>Arthur Andrews</v>
          </cell>
          <cell r="B42" t="str">
            <v>TBC</v>
          </cell>
        </row>
        <row r="43">
          <cell r="A43" t="str">
            <v>Scott Andrews</v>
          </cell>
          <cell r="B43">
            <v>33110</v>
          </cell>
        </row>
        <row r="44">
          <cell r="A44" t="str">
            <v>VJ Angelo</v>
          </cell>
          <cell r="B44" t="str">
            <v>TBC</v>
          </cell>
        </row>
        <row r="45">
          <cell r="A45" t="str">
            <v>Doug Angus</v>
          </cell>
          <cell r="B45" t="str">
            <v>TBC</v>
          </cell>
        </row>
        <row r="46">
          <cell r="A46" t="str">
            <v>Nathan Antunes</v>
          </cell>
          <cell r="B46">
            <v>32256</v>
          </cell>
        </row>
        <row r="47">
          <cell r="A47" t="str">
            <v>Barry Arentz</v>
          </cell>
          <cell r="B47" t="str">
            <v>TBC</v>
          </cell>
        </row>
        <row r="48">
          <cell r="A48" t="str">
            <v>Danielle Argiro</v>
          </cell>
          <cell r="B48">
            <v>29918</v>
          </cell>
        </row>
        <row r="49">
          <cell r="A49" t="str">
            <v>Nigel Arkell</v>
          </cell>
          <cell r="B49" t="str">
            <v>TBC</v>
          </cell>
        </row>
        <row r="50">
          <cell r="A50" t="str">
            <v>Rick Armstrong</v>
          </cell>
          <cell r="B50" t="str">
            <v>TBC</v>
          </cell>
        </row>
        <row r="51">
          <cell r="A51" t="str">
            <v>Greville Arnel</v>
          </cell>
          <cell r="B51">
            <v>18623</v>
          </cell>
        </row>
        <row r="52">
          <cell r="A52" t="str">
            <v>Lyndon Arnel</v>
          </cell>
          <cell r="B52" t="str">
            <v>TBC</v>
          </cell>
        </row>
        <row r="53">
          <cell r="A53" t="str">
            <v>Mark Arnold</v>
          </cell>
          <cell r="B53" t="str">
            <v>TBC</v>
          </cell>
        </row>
        <row r="54">
          <cell r="A54" t="str">
            <v>Phillip Arnull</v>
          </cell>
          <cell r="B54" t="str">
            <v>TBC</v>
          </cell>
        </row>
        <row r="55">
          <cell r="A55" t="str">
            <v>Trevor Ashby</v>
          </cell>
          <cell r="B55">
            <v>18577</v>
          </cell>
        </row>
        <row r="56">
          <cell r="A56" t="str">
            <v>Damian Assaillit</v>
          </cell>
          <cell r="B56">
            <v>32743</v>
          </cell>
        </row>
        <row r="57">
          <cell r="A57" t="str">
            <v>Patrick Assenheimer</v>
          </cell>
          <cell r="B57">
            <v>33722</v>
          </cell>
        </row>
        <row r="58">
          <cell r="A58" t="str">
            <v>Chris Atkinson</v>
          </cell>
          <cell r="B58">
            <v>29189</v>
          </cell>
        </row>
        <row r="59">
          <cell r="A59" t="str">
            <v>James Atkinson</v>
          </cell>
          <cell r="B59" t="str">
            <v>TBC</v>
          </cell>
        </row>
        <row r="60">
          <cell r="A60" t="str">
            <v>Bill Attard</v>
          </cell>
          <cell r="B60">
            <v>21062</v>
          </cell>
        </row>
        <row r="61">
          <cell r="A61" t="str">
            <v>David Attard</v>
          </cell>
          <cell r="B61">
            <v>22946</v>
          </cell>
        </row>
        <row r="62">
          <cell r="A62" t="str">
            <v>Warren Aubin</v>
          </cell>
          <cell r="B62" t="str">
            <v>TBC</v>
          </cell>
        </row>
        <row r="63">
          <cell r="A63" t="str">
            <v>Chick Audsley</v>
          </cell>
          <cell r="B63" t="str">
            <v>TBC</v>
          </cell>
        </row>
        <row r="64">
          <cell r="A64" t="str">
            <v>Lucas Auer</v>
          </cell>
          <cell r="B64">
            <v>34588</v>
          </cell>
        </row>
        <row r="65">
          <cell r="A65" t="str">
            <v>David Auger</v>
          </cell>
          <cell r="B65">
            <v>22343</v>
          </cell>
        </row>
        <row r="66">
          <cell r="A66" t="str">
            <v>Jamie Augustine</v>
          </cell>
          <cell r="B66" t="str">
            <v>TBC</v>
          </cell>
        </row>
        <row r="67">
          <cell r="A67" t="str">
            <v>Michael Auld</v>
          </cell>
          <cell r="B67" t="str">
            <v>TBC</v>
          </cell>
        </row>
        <row r="68">
          <cell r="A68" t="str">
            <v>Kym Aunger</v>
          </cell>
          <cell r="B68" t="str">
            <v>TBC</v>
          </cell>
        </row>
        <row r="69">
          <cell r="A69" t="str">
            <v>Reda Awadallah</v>
          </cell>
          <cell r="B69" t="str">
            <v>TBC</v>
          </cell>
        </row>
        <row r="70">
          <cell r="A70" t="str">
            <v>Reda Awadullah</v>
          </cell>
          <cell r="B70" t="str">
            <v>TBC</v>
          </cell>
        </row>
        <row r="71">
          <cell r="A71" t="str">
            <v>David Ayers</v>
          </cell>
          <cell r="B71" t="str">
            <v>TBC</v>
          </cell>
        </row>
        <row r="72">
          <cell r="A72" t="str">
            <v>Lionel Ayers</v>
          </cell>
          <cell r="B72">
            <v>11429</v>
          </cell>
        </row>
        <row r="73">
          <cell r="A73" t="str">
            <v>George Ayoub</v>
          </cell>
          <cell r="B73">
            <v>25489</v>
          </cell>
        </row>
        <row r="74">
          <cell r="A74" t="str">
            <v>Ray Ayton</v>
          </cell>
          <cell r="B74" t="str">
            <v>TBC</v>
          </cell>
        </row>
        <row r="75">
          <cell r="A75" t="str">
            <v>Andreas Baenziger</v>
          </cell>
          <cell r="B75">
            <v>22713</v>
          </cell>
        </row>
        <row r="76">
          <cell r="A76" t="str">
            <v>Gary Baglee</v>
          </cell>
          <cell r="B76" t="str">
            <v>TBC</v>
          </cell>
        </row>
        <row r="77">
          <cell r="A77" t="str">
            <v>Andrew Bagnall</v>
          </cell>
          <cell r="B77">
            <v>17212</v>
          </cell>
        </row>
        <row r="78">
          <cell r="A78" t="str">
            <v>Kent Baigent</v>
          </cell>
          <cell r="B78">
            <v>17671</v>
          </cell>
        </row>
        <row r="79">
          <cell r="A79" t="str">
            <v>Graeme Bailey</v>
          </cell>
          <cell r="B79">
            <v>15898</v>
          </cell>
        </row>
        <row r="80">
          <cell r="A80" t="str">
            <v>Graham Bailey</v>
          </cell>
          <cell r="B80">
            <v>15898</v>
          </cell>
        </row>
        <row r="81">
          <cell r="A81" t="str">
            <v>Julian Bailey</v>
          </cell>
          <cell r="B81">
            <v>22563</v>
          </cell>
        </row>
        <row r="82">
          <cell r="A82" t="str">
            <v>Lex Bailey</v>
          </cell>
          <cell r="B82" t="str">
            <v>TBC</v>
          </cell>
        </row>
        <row r="83">
          <cell r="A83" t="str">
            <v>Malcolm Bailey</v>
          </cell>
          <cell r="B83" t="str">
            <v>TBC</v>
          </cell>
        </row>
        <row r="84">
          <cell r="A84" t="str">
            <v>Martin Bailey</v>
          </cell>
          <cell r="B84">
            <v>24451</v>
          </cell>
        </row>
        <row r="85">
          <cell r="A85" t="str">
            <v>Murray Bailey</v>
          </cell>
          <cell r="B85" t="str">
            <v>TBC</v>
          </cell>
        </row>
        <row r="86">
          <cell r="A86" t="str">
            <v>Richard Bailey</v>
          </cell>
          <cell r="B86" t="str">
            <v>TBC</v>
          </cell>
        </row>
        <row r="87">
          <cell r="A87" t="str">
            <v>Heather Baillie</v>
          </cell>
          <cell r="B87">
            <v>24066</v>
          </cell>
        </row>
        <row r="88">
          <cell r="A88" t="str">
            <v>Kerry Baily</v>
          </cell>
          <cell r="B88">
            <v>19828</v>
          </cell>
        </row>
        <row r="89">
          <cell r="A89" t="str">
            <v>Craig Baird</v>
          </cell>
          <cell r="B89">
            <v>25771</v>
          </cell>
        </row>
        <row r="90">
          <cell r="A90" t="str">
            <v>James Baird</v>
          </cell>
          <cell r="B90" t="str">
            <v>TBC</v>
          </cell>
        </row>
        <row r="91">
          <cell r="A91" t="str">
            <v>Jim Baird</v>
          </cell>
          <cell r="B91" t="str">
            <v>TBC</v>
          </cell>
        </row>
        <row r="92">
          <cell r="A92" t="str">
            <v xml:space="preserve">Mathijs Bakker </v>
          </cell>
          <cell r="B92" t="str">
            <v>TBC</v>
          </cell>
        </row>
        <row r="93">
          <cell r="A93" t="str">
            <v>Corey Baldock</v>
          </cell>
          <cell r="B93" t="str">
            <v>TBC</v>
          </cell>
        </row>
        <row r="94">
          <cell r="A94" t="str">
            <v>Earl Bamber</v>
          </cell>
          <cell r="B94">
            <v>33063</v>
          </cell>
        </row>
        <row r="95">
          <cell r="A95" t="str">
            <v>Will Bamber2</v>
          </cell>
          <cell r="B95">
            <v>34302</v>
          </cell>
        </row>
        <row r="96">
          <cell r="A96" t="str">
            <v>Eric Bana</v>
          </cell>
          <cell r="B96">
            <v>25059</v>
          </cell>
        </row>
        <row r="97">
          <cell r="A97" t="str">
            <v>Andreas Bänziger</v>
          </cell>
          <cell r="B97">
            <v>22713</v>
          </cell>
        </row>
        <row r="98">
          <cell r="A98" t="str">
            <v>Alf Barbagallo</v>
          </cell>
          <cell r="B98">
            <v>15464</v>
          </cell>
        </row>
        <row r="99">
          <cell r="A99" t="str">
            <v>Dick Barbour</v>
          </cell>
          <cell r="B99">
            <v>14795</v>
          </cell>
        </row>
        <row r="100">
          <cell r="A100" t="str">
            <v>Elliot Barbour</v>
          </cell>
          <cell r="B100">
            <v>33224</v>
          </cell>
        </row>
        <row r="101">
          <cell r="A101" t="str">
            <v>Elliott Barbour</v>
          </cell>
          <cell r="B101">
            <v>33224</v>
          </cell>
        </row>
        <row r="102">
          <cell r="A102" t="str">
            <v>Nigel Barclay</v>
          </cell>
          <cell r="B102">
            <v>25134</v>
          </cell>
        </row>
        <row r="103">
          <cell r="A103" t="str">
            <v>Harry Bargwanna</v>
          </cell>
          <cell r="B103">
            <v>19389</v>
          </cell>
        </row>
        <row r="104">
          <cell r="A104" t="str">
            <v>Jason Bargwanna</v>
          </cell>
          <cell r="B104">
            <v>26415</v>
          </cell>
        </row>
        <row r="105">
          <cell r="A105" t="str">
            <v>Scott Bargwanna</v>
          </cell>
          <cell r="B105">
            <v>26555</v>
          </cell>
        </row>
        <row r="106">
          <cell r="A106" t="str">
            <v>Ben Barker</v>
          </cell>
          <cell r="B106">
            <v>33351</v>
          </cell>
        </row>
        <row r="107">
          <cell r="A107" t="str">
            <v>Ron Barnacle</v>
          </cell>
          <cell r="B107">
            <v>18567</v>
          </cell>
        </row>
        <row r="108">
          <cell r="A108" t="str">
            <v>Jeff Barnes</v>
          </cell>
          <cell r="B108">
            <v>18600</v>
          </cell>
        </row>
        <row r="109">
          <cell r="A109" t="str">
            <v>Phil Barnes</v>
          </cell>
          <cell r="B109" t="str">
            <v>TBC</v>
          </cell>
        </row>
        <row r="110">
          <cell r="A110" t="str">
            <v>Bill Barnett</v>
          </cell>
          <cell r="B110" t="str">
            <v>TBC</v>
          </cell>
        </row>
        <row r="111">
          <cell r="A111" t="str">
            <v>Ben Barnicoat</v>
          </cell>
          <cell r="B111">
            <v>35419</v>
          </cell>
        </row>
        <row r="112">
          <cell r="A112" t="str">
            <v>Chris Barns</v>
          </cell>
          <cell r="B112">
            <v>19706</v>
          </cell>
        </row>
        <row r="113">
          <cell r="A113" t="str">
            <v>Alf Barrett</v>
          </cell>
          <cell r="B113" t="str">
            <v>TBC</v>
          </cell>
        </row>
        <row r="114">
          <cell r="A114" t="str">
            <v>Paul Barrett</v>
          </cell>
          <cell r="B114" t="str">
            <v>TBC</v>
          </cell>
        </row>
        <row r="115">
          <cell r="A115" t="str">
            <v>Dave Barrow</v>
          </cell>
          <cell r="B115">
            <v>16306</v>
          </cell>
        </row>
        <row r="116">
          <cell r="A116" t="str">
            <v>Michael Bartels</v>
          </cell>
          <cell r="B116">
            <v>24905</v>
          </cell>
        </row>
        <row r="117">
          <cell r="A117" t="str">
            <v>Kevin Bartlett</v>
          </cell>
          <cell r="B117">
            <v>14756</v>
          </cell>
        </row>
        <row r="118">
          <cell r="A118" t="str">
            <v>Tony Basile</v>
          </cell>
          <cell r="B118" t="str">
            <v>TBC</v>
          </cell>
        </row>
        <row r="119">
          <cell r="A119" t="str">
            <v>Marc Basseng</v>
          </cell>
          <cell r="B119">
            <v>28836</v>
          </cell>
        </row>
        <row r="120">
          <cell r="A120" t="str">
            <v>John Bassett</v>
          </cell>
          <cell r="B120" t="str">
            <v>TBC</v>
          </cell>
        </row>
        <row r="121">
          <cell r="A121" t="str">
            <v>Barry Bassingthwaite</v>
          </cell>
          <cell r="B121" t="str">
            <v>TBC</v>
          </cell>
        </row>
        <row r="122">
          <cell r="A122" t="str">
            <v>Nico Bastian</v>
          </cell>
          <cell r="B122">
            <v>32964</v>
          </cell>
        </row>
        <row r="123">
          <cell r="A123" t="str">
            <v>Bryan Bate</v>
          </cell>
          <cell r="B123">
            <v>16647</v>
          </cell>
        </row>
        <row r="124">
          <cell r="A124" t="str">
            <v>Neal Bates</v>
          </cell>
          <cell r="B124">
            <v>23820</v>
          </cell>
        </row>
        <row r="125">
          <cell r="A125" t="str">
            <v>Neil Bates</v>
          </cell>
          <cell r="B125">
            <v>23820</v>
          </cell>
        </row>
        <row r="126">
          <cell r="A126" t="str">
            <v>Rick Bates</v>
          </cell>
          <cell r="B126">
            <v>23820</v>
          </cell>
        </row>
        <row r="127">
          <cell r="A127" t="str">
            <v>Tony Bates</v>
          </cell>
          <cell r="B127">
            <v>25343</v>
          </cell>
        </row>
        <row r="128">
          <cell r="A128" t="str">
            <v>Zach Bates</v>
          </cell>
          <cell r="B128">
            <v>37317</v>
          </cell>
        </row>
        <row r="129">
          <cell r="A129" t="str">
            <v>Chris Batger</v>
          </cell>
          <cell r="B129" t="str">
            <v>TBC</v>
          </cell>
        </row>
        <row r="130">
          <cell r="A130" t="str">
            <v>Dominik Baumann</v>
          </cell>
          <cell r="B130">
            <v>33881</v>
          </cell>
        </row>
        <row r="131">
          <cell r="A131" t="str">
            <v>Felix Baumgartner</v>
          </cell>
          <cell r="B131">
            <v>25313</v>
          </cell>
        </row>
        <row r="132">
          <cell r="A132" t="str">
            <v>G Baxter</v>
          </cell>
          <cell r="B132">
            <v>22420</v>
          </cell>
        </row>
        <row r="133">
          <cell r="A133" t="str">
            <v>Gary Baxter</v>
          </cell>
          <cell r="B133">
            <v>22420</v>
          </cell>
        </row>
        <row r="134">
          <cell r="A134" t="str">
            <v>Troy Bayliss</v>
          </cell>
          <cell r="B134">
            <v>25292</v>
          </cell>
        </row>
        <row r="135">
          <cell r="A135" t="str">
            <v>Bob Beasely</v>
          </cell>
          <cell r="B135" t="str">
            <v>TBC</v>
          </cell>
        </row>
        <row r="136">
          <cell r="A136" t="str">
            <v>Bob Beasley</v>
          </cell>
          <cell r="B136" t="str">
            <v>TBC</v>
          </cell>
        </row>
        <row r="137">
          <cell r="A137" t="str">
            <v>Daryl Beattie</v>
          </cell>
          <cell r="B137">
            <v>25837</v>
          </cell>
        </row>
        <row r="138">
          <cell r="A138" t="str">
            <v>Marie-Claude Beaumont</v>
          </cell>
          <cell r="B138">
            <v>15317</v>
          </cell>
        </row>
        <row r="139">
          <cell r="A139" t="str">
            <v>Mathias Beche</v>
          </cell>
          <cell r="B139">
            <v>31591</v>
          </cell>
        </row>
        <row r="140">
          <cell r="A140" t="str">
            <v>Damon Beck</v>
          </cell>
          <cell r="B140">
            <v>16608</v>
          </cell>
        </row>
        <row r="141">
          <cell r="A141" t="str">
            <v>Peter Beck</v>
          </cell>
          <cell r="B141">
            <v>17546</v>
          </cell>
        </row>
        <row r="142">
          <cell r="A142" t="str">
            <v>Russell Becker</v>
          </cell>
          <cell r="B142" t="str">
            <v>TBC</v>
          </cell>
        </row>
        <row r="143">
          <cell r="A143" t="str">
            <v>Adam Beechey</v>
          </cell>
          <cell r="B143">
            <v>29587</v>
          </cell>
        </row>
        <row r="144">
          <cell r="A144" t="str">
            <v>Norm Beechey</v>
          </cell>
          <cell r="B144">
            <v>11879</v>
          </cell>
        </row>
        <row r="145">
          <cell r="A145" t="str">
            <v>Karl Begg</v>
          </cell>
          <cell r="B145">
            <v>31626</v>
          </cell>
        </row>
        <row r="146">
          <cell r="A146" t="str">
            <v>Shane Beikoff</v>
          </cell>
          <cell r="B146">
            <v>20546</v>
          </cell>
        </row>
        <row r="147">
          <cell r="A147" t="str">
            <v>Derek Bell</v>
          </cell>
          <cell r="B147">
            <v>15280</v>
          </cell>
        </row>
        <row r="148">
          <cell r="A148" t="str">
            <v>Kevin Bell</v>
          </cell>
          <cell r="B148">
            <v>23795</v>
          </cell>
        </row>
        <row r="149">
          <cell r="A149" t="str">
            <v>Mark Bell</v>
          </cell>
          <cell r="B149" t="str">
            <v>TBC</v>
          </cell>
        </row>
        <row r="150">
          <cell r="A150" t="str">
            <v>Matt Bell</v>
          </cell>
          <cell r="B150">
            <v>32817</v>
          </cell>
        </row>
        <row r="151">
          <cell r="A151" t="str">
            <v>Rob Bell</v>
          </cell>
          <cell r="B151">
            <v>28975</v>
          </cell>
        </row>
        <row r="152">
          <cell r="A152" t="str">
            <v>Robert Bell</v>
          </cell>
          <cell r="B152">
            <v>28975</v>
          </cell>
        </row>
        <row r="153">
          <cell r="A153" t="str">
            <v>Stephen Bell</v>
          </cell>
          <cell r="B153">
            <v>18698</v>
          </cell>
        </row>
        <row r="154">
          <cell r="A154" t="str">
            <v>Wayne Bell</v>
          </cell>
          <cell r="B154">
            <v>19067</v>
          </cell>
        </row>
        <row r="155">
          <cell r="A155" t="str">
            <v>Domenic Beninca</v>
          </cell>
          <cell r="B155">
            <v>23530</v>
          </cell>
        </row>
        <row r="156">
          <cell r="A156" t="str">
            <v>Robin Bennett</v>
          </cell>
          <cell r="B156" t="str">
            <v>TBC</v>
          </cell>
        </row>
        <row r="157">
          <cell r="A157" t="str">
            <v>Sandra Bennett</v>
          </cell>
          <cell r="B157" t="str">
            <v>TBC</v>
          </cell>
        </row>
        <row r="158">
          <cell r="A158" t="str">
            <v>Clive Benson-Brown</v>
          </cell>
          <cell r="B158">
            <v>17436</v>
          </cell>
        </row>
        <row r="159">
          <cell r="A159" t="str">
            <v>Michael Benton</v>
          </cell>
          <cell r="B159" t="str">
            <v>TBC</v>
          </cell>
        </row>
        <row r="160">
          <cell r="A160" t="str">
            <v>Michele Beretta</v>
          </cell>
          <cell r="B160">
            <v>34629</v>
          </cell>
        </row>
        <row r="161">
          <cell r="A161" t="str">
            <v>James Bergmuller</v>
          </cell>
          <cell r="B161">
            <v>28682</v>
          </cell>
        </row>
        <row r="162">
          <cell r="A162" t="str">
            <v>Paul Bernasconi</v>
          </cell>
          <cell r="B162" t="str">
            <v>TBC</v>
          </cell>
        </row>
        <row r="163">
          <cell r="A163" t="str">
            <v>Tim Berryman</v>
          </cell>
          <cell r="B163" t="str">
            <v>TBC</v>
          </cell>
        </row>
        <row r="164">
          <cell r="A164" t="str">
            <v>Paul Berthier</v>
          </cell>
          <cell r="B164" t="str">
            <v>TBC</v>
          </cell>
        </row>
        <row r="165">
          <cell r="A165" t="str">
            <v>Nathanael Berthon</v>
          </cell>
          <cell r="B165">
            <v>32690</v>
          </cell>
        </row>
        <row r="166">
          <cell r="A166" t="str">
            <v>David Besnard</v>
          </cell>
          <cell r="B166">
            <v>28146</v>
          </cell>
        </row>
        <row r="167">
          <cell r="A167" t="str">
            <v>Zak Best</v>
          </cell>
          <cell r="B167">
            <v>37175</v>
          </cell>
        </row>
        <row r="168">
          <cell r="A168" t="str">
            <v>Dwayne Bewley</v>
          </cell>
          <cell r="B168">
            <v>26950</v>
          </cell>
        </row>
        <row r="169">
          <cell r="A169" t="str">
            <v>Frank Biela</v>
          </cell>
          <cell r="B169">
            <v>23591</v>
          </cell>
        </row>
        <row r="170">
          <cell r="A170" t="str">
            <v>John Billington</v>
          </cell>
          <cell r="B170">
            <v>17712</v>
          </cell>
        </row>
        <row r="171">
          <cell r="A171" t="str">
            <v>Richard Billington</v>
          </cell>
          <cell r="B171" t="str">
            <v>TBC</v>
          </cell>
        </row>
        <row r="172">
          <cell r="A172" t="str">
            <v>Daniel Bilski</v>
          </cell>
          <cell r="B172">
            <v>25993</v>
          </cell>
        </row>
        <row r="173">
          <cell r="A173" t="str">
            <v>Frank Binding</v>
          </cell>
          <cell r="B173">
            <v>18491</v>
          </cell>
        </row>
        <row r="174">
          <cell r="A174" t="str">
            <v>Chris Bird</v>
          </cell>
          <cell r="B174" t="str">
            <v>TBC</v>
          </cell>
        </row>
        <row r="175">
          <cell r="A175" t="str">
            <v>Graham Blanch</v>
          </cell>
          <cell r="B175" t="str">
            <v>TBC</v>
          </cell>
        </row>
        <row r="176">
          <cell r="A176" t="str">
            <v>Graeme Blanchard</v>
          </cell>
          <cell r="B176" t="str">
            <v>TBC</v>
          </cell>
        </row>
        <row r="177">
          <cell r="A177" t="str">
            <v>John Blanchard</v>
          </cell>
          <cell r="B177">
            <v>22083</v>
          </cell>
        </row>
        <row r="178">
          <cell r="A178" t="str">
            <v>Tim Blanchard</v>
          </cell>
          <cell r="B178">
            <v>31958</v>
          </cell>
        </row>
        <row r="179">
          <cell r="A179" t="str">
            <v>Tony Blanche</v>
          </cell>
          <cell r="B179" t="str">
            <v>TBC</v>
          </cell>
        </row>
        <row r="180">
          <cell r="A180" t="str">
            <v>Jeroen Bleekemolen</v>
          </cell>
          <cell r="B180">
            <v>29882</v>
          </cell>
        </row>
        <row r="181">
          <cell r="A181" t="str">
            <v>Ash Blewett</v>
          </cell>
          <cell r="B181">
            <v>33060</v>
          </cell>
        </row>
        <row r="182">
          <cell r="A182" t="str">
            <v>Warren Blomfield</v>
          </cell>
          <cell r="B182" t="str">
            <v>TBC</v>
          </cell>
        </row>
        <row r="183">
          <cell r="A183" t="str">
            <v>Tom Blomqvist</v>
          </cell>
          <cell r="B183">
            <v>34303</v>
          </cell>
        </row>
        <row r="184">
          <cell r="A184" t="str">
            <v>Wayne Boatwright</v>
          </cell>
          <cell r="B184">
            <v>21380</v>
          </cell>
        </row>
        <row r="185">
          <cell r="A185" t="str">
            <v>Jeff Bobik</v>
          </cell>
          <cell r="B185">
            <v>23009</v>
          </cell>
        </row>
        <row r="186">
          <cell r="A186" t="str">
            <v>Alton Boddenberg</v>
          </cell>
          <cell r="B186" t="str">
            <v>TBC</v>
          </cell>
        </row>
        <row r="187">
          <cell r="A187" t="str">
            <v>Danny Bogut</v>
          </cell>
          <cell r="B187" t="str">
            <v>TBC</v>
          </cell>
        </row>
        <row r="188">
          <cell r="A188" t="str">
            <v>Julien Boilot</v>
          </cell>
          <cell r="B188" t="str">
            <v>TBC</v>
          </cell>
        </row>
        <row r="189">
          <cell r="A189" t="str">
            <v>Andrew Bollom</v>
          </cell>
          <cell r="B189" t="str">
            <v>TBC</v>
          </cell>
        </row>
        <row r="190">
          <cell r="A190" t="str">
            <v>Paul Bolton</v>
          </cell>
          <cell r="B190" t="str">
            <v>TBC</v>
          </cell>
        </row>
        <row r="191">
          <cell r="A191" t="str">
            <v>Brian Bolwell</v>
          </cell>
          <cell r="B191">
            <v>15946</v>
          </cell>
        </row>
        <row r="192">
          <cell r="A192" t="str">
            <v>Colin Bond</v>
          </cell>
          <cell r="B192">
            <v>15396</v>
          </cell>
        </row>
        <row r="193">
          <cell r="A193" t="str">
            <v>Roger Bonhomme</v>
          </cell>
          <cell r="B193" t="str">
            <v>TBC</v>
          </cell>
        </row>
        <row r="194">
          <cell r="A194" t="str">
            <v>Philippe Bonnel</v>
          </cell>
          <cell r="B194">
            <v>23761</v>
          </cell>
        </row>
        <row r="195">
          <cell r="A195" t="str">
            <v>Max Bonney</v>
          </cell>
          <cell r="B195" t="str">
            <v>TBC</v>
          </cell>
        </row>
        <row r="196">
          <cell r="A196" t="str">
            <v>Jim Bonthorne</v>
          </cell>
          <cell r="B196" t="str">
            <v>TBC</v>
          </cell>
        </row>
        <row r="197">
          <cell r="A197" t="str">
            <v>Kean Booker</v>
          </cell>
          <cell r="B197" t="str">
            <v>TBC</v>
          </cell>
        </row>
        <row r="198">
          <cell r="A198" t="str">
            <v>Keen Booker</v>
          </cell>
          <cell r="B198" t="str">
            <v>TBC</v>
          </cell>
        </row>
        <row r="199">
          <cell r="A199" t="str">
            <v>Eric Boord</v>
          </cell>
          <cell r="B199" t="str">
            <v>TBC</v>
          </cell>
        </row>
        <row r="200">
          <cell r="A200" t="str">
            <v>David Booth</v>
          </cell>
          <cell r="B200" t="str">
            <v>TBC</v>
          </cell>
        </row>
        <row r="201">
          <cell r="A201" t="str">
            <v>David Borg</v>
          </cell>
          <cell r="B201">
            <v>27110</v>
          </cell>
        </row>
        <row r="202">
          <cell r="A202" t="str">
            <v>Stephen Borness</v>
          </cell>
          <cell r="B202">
            <v>22890</v>
          </cell>
        </row>
        <row r="203">
          <cell r="A203" t="str">
            <v>Mirko Bortolotti</v>
          </cell>
          <cell r="B203">
            <v>32883</v>
          </cell>
        </row>
        <row r="204">
          <cell r="A204" t="str">
            <v>Terry Bosnjak</v>
          </cell>
          <cell r="B204">
            <v>23478</v>
          </cell>
        </row>
        <row r="205">
          <cell r="A205" t="str">
            <v>Warren Bossie</v>
          </cell>
          <cell r="B205" t="str">
            <v>TBC</v>
          </cell>
        </row>
        <row r="206">
          <cell r="A206" t="str">
            <v>Peter Boston</v>
          </cell>
          <cell r="B206" t="str">
            <v>TBC</v>
          </cell>
        </row>
        <row r="207">
          <cell r="A207" t="str">
            <v>Midge Bosworth</v>
          </cell>
          <cell r="B207">
            <v>15150</v>
          </cell>
        </row>
        <row r="208">
          <cell r="A208" t="str">
            <v>Sébastien Bourdais</v>
          </cell>
          <cell r="B208">
            <v>28914</v>
          </cell>
        </row>
        <row r="209">
          <cell r="A209" t="str">
            <v>John Bourke</v>
          </cell>
          <cell r="B209">
            <v>17802</v>
          </cell>
        </row>
        <row r="210">
          <cell r="A210" t="str">
            <v>Possum Bourne</v>
          </cell>
          <cell r="B210">
            <v>20558</v>
          </cell>
        </row>
        <row r="211">
          <cell r="A211" t="str">
            <v>David Bowden</v>
          </cell>
          <cell r="B211">
            <v>16089</v>
          </cell>
        </row>
        <row r="212">
          <cell r="A212" t="str">
            <v>John Bowe</v>
          </cell>
          <cell r="B212">
            <v>19830</v>
          </cell>
        </row>
        <row r="213">
          <cell r="A213" t="str">
            <v>Graeme Bowkett</v>
          </cell>
          <cell r="B213">
            <v>18838</v>
          </cell>
        </row>
        <row r="214">
          <cell r="A214" t="str">
            <v>Brian Boyd</v>
          </cell>
          <cell r="B214" t="str">
            <v>TBC</v>
          </cell>
        </row>
        <row r="215">
          <cell r="A215" t="str">
            <v>Peter Boylan</v>
          </cell>
          <cell r="B215">
            <v>16330</v>
          </cell>
        </row>
        <row r="216">
          <cell r="A216" t="str">
            <v>Jordan Boys</v>
          </cell>
          <cell r="B216">
            <v>35744</v>
          </cell>
        </row>
        <row r="217">
          <cell r="A217" t="str">
            <v>Max Braams</v>
          </cell>
          <cell r="B217">
            <v>33675</v>
          </cell>
        </row>
        <row r="218">
          <cell r="A218" t="str">
            <v>David Brabham</v>
          </cell>
          <cell r="B218">
            <v>23990</v>
          </cell>
        </row>
        <row r="219">
          <cell r="A219" t="str">
            <v>Gary Brabham</v>
          </cell>
          <cell r="B219">
            <v>22369</v>
          </cell>
        </row>
        <row r="220">
          <cell r="A220" t="str">
            <v>Geoff Brabham</v>
          </cell>
          <cell r="B220">
            <v>19073</v>
          </cell>
        </row>
        <row r="221">
          <cell r="A221" t="str">
            <v>Jack Brabham</v>
          </cell>
          <cell r="B221">
            <v>9589</v>
          </cell>
        </row>
        <row r="222">
          <cell r="A222" t="str">
            <v>Matthew Brabham</v>
          </cell>
          <cell r="B222">
            <v>34390</v>
          </cell>
        </row>
        <row r="223">
          <cell r="A223" t="str">
            <v>Peter Bradbury</v>
          </cell>
          <cell r="B223">
            <v>21970</v>
          </cell>
        </row>
        <row r="224">
          <cell r="A224" t="str">
            <v>Shane Bradford</v>
          </cell>
          <cell r="B224" t="str">
            <v>TBC</v>
          </cell>
        </row>
        <row r="225">
          <cell r="A225" t="str">
            <v>Brian Bradshaw</v>
          </cell>
          <cell r="B225">
            <v>18454</v>
          </cell>
        </row>
        <row r="226">
          <cell r="A226" t="str">
            <v>Craig Bradshaw</v>
          </cell>
          <cell r="B226" t="str">
            <v>TBC</v>
          </cell>
        </row>
        <row r="227">
          <cell r="A227" t="str">
            <v>Craig Bradtke</v>
          </cell>
          <cell r="B227" t="str">
            <v>TBC</v>
          </cell>
        </row>
        <row r="228">
          <cell r="A228" t="str">
            <v>Lex Brailey</v>
          </cell>
          <cell r="B228" t="str">
            <v>????</v>
          </cell>
        </row>
        <row r="229">
          <cell r="A229" t="str">
            <v>Mark Brame</v>
          </cell>
          <cell r="B229" t="str">
            <v>TBC</v>
          </cell>
        </row>
        <row r="230">
          <cell r="A230" t="str">
            <v>Gianfranco Brancatelli</v>
          </cell>
          <cell r="B230">
            <v>18281</v>
          </cell>
        </row>
        <row r="231">
          <cell r="A231" t="str">
            <v>Shane Brangwin</v>
          </cell>
          <cell r="B231" t="str">
            <v>TBC</v>
          </cell>
        </row>
        <row r="232">
          <cell r="A232" t="str">
            <v>Alan Braszell</v>
          </cell>
          <cell r="B232" t="str">
            <v>TBC</v>
          </cell>
        </row>
        <row r="233">
          <cell r="A233" t="str">
            <v>Chris Brauer</v>
          </cell>
          <cell r="B233">
            <v>16919</v>
          </cell>
        </row>
        <row r="234">
          <cell r="A234" t="str">
            <v>Dale Brede</v>
          </cell>
          <cell r="B234">
            <v>27314</v>
          </cell>
        </row>
        <row r="235">
          <cell r="A235" t="str">
            <v>Bernie Breen</v>
          </cell>
          <cell r="B235" t="str">
            <v>TBC</v>
          </cell>
        </row>
        <row r="236">
          <cell r="A236" t="str">
            <v>Andrew Bretherton</v>
          </cell>
          <cell r="B236" t="str">
            <v>TBC</v>
          </cell>
        </row>
        <row r="237">
          <cell r="A237" t="str">
            <v>Don Bretland</v>
          </cell>
          <cell r="B237">
            <v>17682</v>
          </cell>
        </row>
        <row r="238">
          <cell r="A238" t="str">
            <v>Ivo Breukers</v>
          </cell>
          <cell r="B238">
            <v>24645</v>
          </cell>
        </row>
        <row r="239">
          <cell r="A239" t="str">
            <v>Bob Brewer</v>
          </cell>
          <cell r="B239" t="str">
            <v>TBC</v>
          </cell>
        </row>
        <row r="240">
          <cell r="A240" t="str">
            <v>Kerryn Brewer</v>
          </cell>
          <cell r="B240">
            <v>27169</v>
          </cell>
        </row>
        <row r="241">
          <cell r="A241" t="str">
            <v>Mal Brewster</v>
          </cell>
          <cell r="B241" t="str">
            <v>TBC</v>
          </cell>
        </row>
        <row r="242">
          <cell r="A242" t="str">
            <v>Ted Brewster</v>
          </cell>
          <cell r="B242" t="str">
            <v>TBC</v>
          </cell>
        </row>
        <row r="243">
          <cell r="A243" t="str">
            <v>Ken Brian</v>
          </cell>
          <cell r="B243" t="str">
            <v>TBC</v>
          </cell>
        </row>
        <row r="244">
          <cell r="A244" t="str">
            <v>Robert Bride</v>
          </cell>
          <cell r="B244" t="str">
            <v>TBC</v>
          </cell>
        </row>
        <row r="245">
          <cell r="A245" t="str">
            <v>Neville Bridges</v>
          </cell>
          <cell r="B245" t="str">
            <v>TBC</v>
          </cell>
        </row>
        <row r="246">
          <cell r="A246" t="str">
            <v>Peter Briely</v>
          </cell>
          <cell r="B246" t="str">
            <v>TBC</v>
          </cell>
        </row>
        <row r="247">
          <cell r="A247" t="str">
            <v>Peter Brierley</v>
          </cell>
          <cell r="B247" t="str">
            <v>TBC</v>
          </cell>
        </row>
        <row r="248">
          <cell r="A248" t="str">
            <v>Steve Briffa</v>
          </cell>
          <cell r="B248" t="str">
            <v>TBC</v>
          </cell>
        </row>
        <row r="249">
          <cell r="A249" t="str">
            <v>Ken Brigden</v>
          </cell>
          <cell r="B249" t="str">
            <v>TBC</v>
          </cell>
        </row>
        <row r="250">
          <cell r="A250" t="str">
            <v>John Briggs</v>
          </cell>
          <cell r="B250">
            <v>19477</v>
          </cell>
        </row>
        <row r="251">
          <cell r="A251" t="str">
            <v>Tim Briggs</v>
          </cell>
          <cell r="B251">
            <v>26433</v>
          </cell>
        </row>
        <row r="252">
          <cell r="A252" t="str">
            <v>Jason Bright</v>
          </cell>
          <cell r="B252">
            <v>26730</v>
          </cell>
        </row>
        <row r="253">
          <cell r="A253" t="str">
            <v>John Brindley</v>
          </cell>
          <cell r="B253" t="str">
            <v>TBC</v>
          </cell>
        </row>
        <row r="254">
          <cell r="A254" t="str">
            <v>Ryan Briscoe</v>
          </cell>
          <cell r="B254">
            <v>29853</v>
          </cell>
        </row>
        <row r="255">
          <cell r="A255" t="str">
            <v>James Brock</v>
          </cell>
          <cell r="B255">
            <v>27902</v>
          </cell>
        </row>
        <row r="256">
          <cell r="A256" t="str">
            <v>Michael Brock</v>
          </cell>
          <cell r="B256">
            <v>19530</v>
          </cell>
        </row>
        <row r="257">
          <cell r="A257" t="str">
            <v>Peter Brock</v>
          </cell>
          <cell r="B257">
            <v>16494</v>
          </cell>
        </row>
        <row r="258">
          <cell r="A258" t="str">
            <v>Phil Brock</v>
          </cell>
          <cell r="B258">
            <v>19066</v>
          </cell>
        </row>
        <row r="259">
          <cell r="A259" t="str">
            <v>Grant Bromley</v>
          </cell>
          <cell r="B259">
            <v>26764</v>
          </cell>
        </row>
        <row r="260">
          <cell r="A260" t="str">
            <v>Philippe Broodcoren</v>
          </cell>
          <cell r="B260">
            <v>23950</v>
          </cell>
        </row>
        <row r="261">
          <cell r="A261" t="str">
            <v>Stephen Brook</v>
          </cell>
          <cell r="B261" t="str">
            <v>TBC</v>
          </cell>
        </row>
        <row r="262">
          <cell r="A262" t="str">
            <v>Lee Brookes</v>
          </cell>
          <cell r="B262">
            <v>24890</v>
          </cell>
        </row>
        <row r="263">
          <cell r="A263" t="str">
            <v>Robert Brooks</v>
          </cell>
          <cell r="B263" t="str">
            <v>TBC</v>
          </cell>
        </row>
        <row r="264">
          <cell r="A264" t="str">
            <v>Barry Broomhall</v>
          </cell>
          <cell r="B264" t="str">
            <v>TBC</v>
          </cell>
        </row>
        <row r="265">
          <cell r="A265" t="str">
            <v>Bill Brown</v>
          </cell>
          <cell r="B265" t="str">
            <v>TBC</v>
          </cell>
        </row>
        <row r="266">
          <cell r="A266" t="str">
            <v>Lynn Brown</v>
          </cell>
          <cell r="B266" t="str">
            <v>TBC</v>
          </cell>
        </row>
        <row r="267">
          <cell r="A267" t="str">
            <v>Mick Brown</v>
          </cell>
          <cell r="B267" t="str">
            <v>TBC</v>
          </cell>
        </row>
        <row r="268">
          <cell r="A268" t="str">
            <v>Peter Brown</v>
          </cell>
          <cell r="B268" t="str">
            <v>TBC</v>
          </cell>
        </row>
        <row r="269">
          <cell r="A269" t="str">
            <v>Warwick Brown</v>
          </cell>
          <cell r="B269">
            <v>18256</v>
          </cell>
        </row>
        <row r="270">
          <cell r="A270" t="str">
            <v>Will Brown</v>
          </cell>
          <cell r="B270">
            <v>35951</v>
          </cell>
        </row>
        <row r="271">
          <cell r="A271" t="str">
            <v>Alan Browne</v>
          </cell>
          <cell r="B271" t="str">
            <v>TBC</v>
          </cell>
        </row>
        <row r="272">
          <cell r="A272" t="str">
            <v>Max Brunninghausen</v>
          </cell>
          <cell r="B272" t="str">
            <v>TBC</v>
          </cell>
        </row>
        <row r="273">
          <cell r="A273" t="str">
            <v>Jesse Bryan</v>
          </cell>
          <cell r="B273" t="str">
            <v>TBC</v>
          </cell>
        </row>
        <row r="274">
          <cell r="A274" t="str">
            <v>Allan Bryant</v>
          </cell>
          <cell r="B274" t="str">
            <v>TBC</v>
          </cell>
        </row>
        <row r="275">
          <cell r="A275" t="str">
            <v>Bill Bryden</v>
          </cell>
          <cell r="B275" t="str">
            <v>TBC</v>
          </cell>
        </row>
        <row r="276">
          <cell r="A276" t="str">
            <v>Kevin Bryn</v>
          </cell>
          <cell r="B276" t="str">
            <v>TBC</v>
          </cell>
        </row>
        <row r="277">
          <cell r="A277" t="str">
            <v>Paul Buccini</v>
          </cell>
          <cell r="B277" t="str">
            <v>TBC</v>
          </cell>
        </row>
        <row r="278">
          <cell r="A278" t="str">
            <v>Josh Buchan</v>
          </cell>
          <cell r="B278">
            <v>34721</v>
          </cell>
        </row>
        <row r="279">
          <cell r="A279" t="str">
            <v>Ross Buckingham</v>
          </cell>
          <cell r="B279" t="str">
            <v>TBC</v>
          </cell>
        </row>
        <row r="280">
          <cell r="A280" t="str">
            <v>Bill Buckle</v>
          </cell>
          <cell r="B280">
            <v>9839</v>
          </cell>
        </row>
        <row r="281">
          <cell r="A281" t="str">
            <v>Harry Budd</v>
          </cell>
          <cell r="B281" t="str">
            <v>TBC</v>
          </cell>
        </row>
        <row r="282">
          <cell r="A282" t="str">
            <v>Enno Buesselmann</v>
          </cell>
          <cell r="B282">
            <v>15513</v>
          </cell>
        </row>
        <row r="283">
          <cell r="A283" t="str">
            <v>Maximilian Buhk</v>
          </cell>
          <cell r="B283">
            <v>33947</v>
          </cell>
        </row>
        <row r="284">
          <cell r="A284" t="str">
            <v>Brett Bull</v>
          </cell>
          <cell r="B284" t="str">
            <v>TBC</v>
          </cell>
        </row>
        <row r="285">
          <cell r="A285" t="str">
            <v>Gavin Bullas</v>
          </cell>
          <cell r="B285">
            <v>23217</v>
          </cell>
        </row>
        <row r="286">
          <cell r="A286" t="str">
            <v>Alex Buncombe</v>
          </cell>
          <cell r="B286">
            <v>29826</v>
          </cell>
        </row>
        <row r="287">
          <cell r="A287" t="str">
            <v>John Bundy</v>
          </cell>
          <cell r="B287">
            <v>17114</v>
          </cell>
        </row>
        <row r="288">
          <cell r="A288" t="str">
            <v>Ross Burbidge</v>
          </cell>
          <cell r="B288">
            <v>20569</v>
          </cell>
        </row>
        <row r="289">
          <cell r="A289" t="str">
            <v>Josh Burdon</v>
          </cell>
          <cell r="B289">
            <v>33864</v>
          </cell>
        </row>
        <row r="290">
          <cell r="A290" t="str">
            <v>Gerry Burges</v>
          </cell>
          <cell r="B290">
            <v>18502</v>
          </cell>
        </row>
        <row r="291">
          <cell r="A291" t="str">
            <v>Lee Burges</v>
          </cell>
          <cell r="B291" t="str">
            <v>TBC</v>
          </cell>
        </row>
        <row r="292">
          <cell r="A292" t="str">
            <v>Leigh Burges</v>
          </cell>
          <cell r="B292" t="str">
            <v>TBC</v>
          </cell>
        </row>
        <row r="293">
          <cell r="A293" t="str">
            <v>Gerry Burgess</v>
          </cell>
          <cell r="B293">
            <v>18502</v>
          </cell>
        </row>
        <row r="294">
          <cell r="A294" t="str">
            <v>Tony Burgess</v>
          </cell>
          <cell r="B294">
            <v>20323</v>
          </cell>
        </row>
        <row r="295">
          <cell r="A295" t="str">
            <v>Mike Burgmann</v>
          </cell>
          <cell r="B295">
            <v>17321</v>
          </cell>
        </row>
        <row r="296">
          <cell r="A296" t="str">
            <v>Bill Burns</v>
          </cell>
          <cell r="B296" t="str">
            <v>TBC</v>
          </cell>
        </row>
        <row r="297">
          <cell r="A297" t="str">
            <v>Kevin Burns</v>
          </cell>
          <cell r="B297" t="str">
            <v>TBC</v>
          </cell>
        </row>
        <row r="298">
          <cell r="A298" t="str">
            <v>Ian Burrell</v>
          </cell>
          <cell r="B298" t="str">
            <v>TBC</v>
          </cell>
        </row>
        <row r="299">
          <cell r="A299" t="str">
            <v>Tony Burrowes</v>
          </cell>
          <cell r="B299" t="str">
            <v>TBC</v>
          </cell>
        </row>
        <row r="300">
          <cell r="A300" t="str">
            <v>David Burton</v>
          </cell>
          <cell r="B300" t="str">
            <v>TBC</v>
          </cell>
        </row>
        <row r="301">
          <cell r="A301" t="str">
            <v>Kevin Burton</v>
          </cell>
          <cell r="B301">
            <v>14426</v>
          </cell>
        </row>
        <row r="302">
          <cell r="A302" t="str">
            <v>Jason Busk</v>
          </cell>
          <cell r="B302" t="str">
            <v>TBC</v>
          </cell>
        </row>
        <row r="303">
          <cell r="A303" t="str">
            <v>Chris Butler</v>
          </cell>
          <cell r="B303" t="str">
            <v>TBC</v>
          </cell>
        </row>
        <row r="304">
          <cell r="A304" t="str">
            <v>Joe Butta</v>
          </cell>
          <cell r="B304" t="str">
            <v>TBC</v>
          </cell>
        </row>
        <row r="305">
          <cell r="A305" t="str">
            <v>Richard Buttrose</v>
          </cell>
          <cell r="B305" t="str">
            <v>TBC</v>
          </cell>
        </row>
        <row r="306">
          <cell r="A306" t="str">
            <v>Yelmer Buurman</v>
          </cell>
          <cell r="B306">
            <v>31827</v>
          </cell>
        </row>
        <row r="307">
          <cell r="A307" t="str">
            <v>Bastian Buus</v>
          </cell>
          <cell r="B307">
            <v>37792</v>
          </cell>
        </row>
        <row r="308">
          <cell r="A308" t="str">
            <v>David Bye</v>
          </cell>
          <cell r="B308" t="str">
            <v>TBC</v>
          </cell>
        </row>
        <row r="309">
          <cell r="A309" t="str">
            <v>John Byers</v>
          </cell>
          <cell r="B309" t="str">
            <v>TBC</v>
          </cell>
        </row>
        <row r="310">
          <cell r="A310" t="str">
            <v>Neil Byers</v>
          </cell>
          <cell r="B310" t="str">
            <v>TBC</v>
          </cell>
        </row>
        <row r="311">
          <cell r="A311" t="str">
            <v>Keith Byrn</v>
          </cell>
          <cell r="B311" t="str">
            <v>TBC</v>
          </cell>
        </row>
        <row r="312">
          <cell r="A312" t="str">
            <v>Alan Caelli</v>
          </cell>
          <cell r="B312">
            <v>12884</v>
          </cell>
        </row>
        <row r="313">
          <cell r="A313" t="str">
            <v>Stéphane Caillet</v>
          </cell>
          <cell r="B313" t="str">
            <v>TBC</v>
          </cell>
        </row>
        <row r="314">
          <cell r="A314" t="str">
            <v>Mark Caine</v>
          </cell>
          <cell r="B314" t="str">
            <v>TBC</v>
          </cell>
        </row>
        <row r="315">
          <cell r="A315" t="str">
            <v>Michael Caine</v>
          </cell>
          <cell r="B315">
            <v>25428</v>
          </cell>
        </row>
        <row r="316">
          <cell r="A316" t="str">
            <v>Matteo Cairoli</v>
          </cell>
          <cell r="B316">
            <v>35217</v>
          </cell>
        </row>
        <row r="317">
          <cell r="A317" t="str">
            <v>Andrea Caldarelli</v>
          </cell>
          <cell r="B317">
            <v>32918</v>
          </cell>
        </row>
        <row r="318">
          <cell r="A318" t="str">
            <v>Oliver Caldwell</v>
          </cell>
          <cell r="B318">
            <v>37418</v>
          </cell>
        </row>
        <row r="319">
          <cell r="A319" t="str">
            <v>Brian Callaghan</v>
          </cell>
          <cell r="B319">
            <v>15487</v>
          </cell>
        </row>
        <row r="320">
          <cell r="A320" t="str">
            <v>Brian Callaghan Jnr</v>
          </cell>
          <cell r="B320">
            <v>25249</v>
          </cell>
        </row>
        <row r="321">
          <cell r="A321" t="str">
            <v>Brian Callaghan Jr</v>
          </cell>
          <cell r="B321">
            <v>25249</v>
          </cell>
        </row>
        <row r="322">
          <cell r="A322" t="str">
            <v>Michelle Callaghan</v>
          </cell>
          <cell r="B322" t="str">
            <v>TBC</v>
          </cell>
        </row>
        <row r="323">
          <cell r="A323" t="str">
            <v>Nathan Callaghan</v>
          </cell>
          <cell r="B323">
            <v>30515</v>
          </cell>
        </row>
        <row r="324">
          <cell r="A324" t="str">
            <v>Mike Callan</v>
          </cell>
          <cell r="B324" t="str">
            <v>TBC</v>
          </cell>
        </row>
        <row r="325">
          <cell r="A325" t="str">
            <v>David Calvert-Jones</v>
          </cell>
          <cell r="B325">
            <v>25427</v>
          </cell>
        </row>
        <row r="326">
          <cell r="A326" t="str">
            <v>Aaron Cameron</v>
          </cell>
          <cell r="B326">
            <v>36546</v>
          </cell>
        </row>
        <row r="327">
          <cell r="A327" t="str">
            <v>Alan Cameron</v>
          </cell>
          <cell r="B327" t="str">
            <v>TBC</v>
          </cell>
        </row>
        <row r="328">
          <cell r="A328" t="str">
            <v>Dane Cameron</v>
          </cell>
          <cell r="B328">
            <v>32434</v>
          </cell>
        </row>
        <row r="329">
          <cell r="A329" t="str">
            <v>Graeme Cameron</v>
          </cell>
          <cell r="B329">
            <v>1950</v>
          </cell>
        </row>
        <row r="330">
          <cell r="A330" t="str">
            <v>Jake Camilleri</v>
          </cell>
          <cell r="B330">
            <v>1983</v>
          </cell>
        </row>
        <row r="331">
          <cell r="A331" t="str">
            <v>Clyde Campbell</v>
          </cell>
          <cell r="B331" t="str">
            <v>TBC</v>
          </cell>
        </row>
        <row r="332">
          <cell r="A332" t="str">
            <v>Colin Campbell</v>
          </cell>
          <cell r="B332" t="str">
            <v>TBC</v>
          </cell>
        </row>
        <row r="333">
          <cell r="A333" t="str">
            <v>Gary Campbell</v>
          </cell>
          <cell r="B333" t="str">
            <v>TBC</v>
          </cell>
        </row>
        <row r="334">
          <cell r="A334" t="str">
            <v>Matt Campbell</v>
          </cell>
          <cell r="B334">
            <v>34747</v>
          </cell>
        </row>
        <row r="335">
          <cell r="A335" t="str">
            <v>Matthew Campbell</v>
          </cell>
          <cell r="B335">
            <v>34747</v>
          </cell>
        </row>
        <row r="336">
          <cell r="A336" t="str">
            <v>Alan Cant</v>
          </cell>
          <cell r="B336" t="str">
            <v>TBC</v>
          </cell>
        </row>
        <row r="337">
          <cell r="A337" t="str">
            <v>Dean Canto</v>
          </cell>
          <cell r="B337">
            <v>29488</v>
          </cell>
        </row>
        <row r="338">
          <cell r="A338" t="str">
            <v>Ivan Capelli</v>
          </cell>
          <cell r="B338">
            <v>23155</v>
          </cell>
        </row>
        <row r="339">
          <cell r="A339" t="str">
            <v>Aaron Caratti</v>
          </cell>
          <cell r="B339">
            <v>29364</v>
          </cell>
        </row>
        <row r="340">
          <cell r="A340" t="str">
            <v>Nathan Caratti</v>
          </cell>
          <cell r="B340">
            <v>31128</v>
          </cell>
        </row>
        <row r="341">
          <cell r="A341" t="str">
            <v>Keith Carling</v>
          </cell>
          <cell r="B341">
            <v>19707</v>
          </cell>
        </row>
        <row r="342">
          <cell r="A342" t="str">
            <v>Les Carne</v>
          </cell>
          <cell r="B342" t="str">
            <v>TBC</v>
          </cell>
        </row>
        <row r="343">
          <cell r="A343" t="str">
            <v>Norm Carr</v>
          </cell>
          <cell r="B343">
            <v>14315</v>
          </cell>
        </row>
        <row r="344">
          <cell r="A344" t="str">
            <v>Murray Carter</v>
          </cell>
          <cell r="B344">
            <v>11353</v>
          </cell>
        </row>
        <row r="345">
          <cell r="A345" t="str">
            <v>Richard Carter</v>
          </cell>
          <cell r="B345" t="str">
            <v>TBC</v>
          </cell>
        </row>
        <row r="346">
          <cell r="A346" t="str">
            <v>Jamie Cartwright</v>
          </cell>
          <cell r="B346">
            <v>26939</v>
          </cell>
        </row>
        <row r="347">
          <cell r="A347" t="str">
            <v>Roger Cartwright</v>
          </cell>
          <cell r="B347" t="str">
            <v>TBC</v>
          </cell>
        </row>
        <row r="348">
          <cell r="A348" t="str">
            <v>Michael Caruso</v>
          </cell>
          <cell r="B348">
            <v>30461</v>
          </cell>
        </row>
        <row r="349">
          <cell r="A349" t="str">
            <v>Lee Castle</v>
          </cell>
          <cell r="B349" t="str">
            <v>TBC</v>
          </cell>
        </row>
        <row r="350">
          <cell r="A350" t="str">
            <v>Neil Caswell</v>
          </cell>
          <cell r="B350" t="str">
            <v>TBC</v>
          </cell>
        </row>
        <row r="351">
          <cell r="A351" t="str">
            <v>Richard Catchlove</v>
          </cell>
          <cell r="B351" t="str">
            <v>TBC</v>
          </cell>
        </row>
        <row r="352">
          <cell r="A352" t="str">
            <v>Nick Catsburg</v>
          </cell>
          <cell r="B352">
            <v>32188</v>
          </cell>
        </row>
        <row r="353">
          <cell r="A353" t="str">
            <v>Nicky Catsburg</v>
          </cell>
          <cell r="B353">
            <v>32188</v>
          </cell>
        </row>
        <row r="354">
          <cell r="A354" t="str">
            <v>Will Cauchi</v>
          </cell>
          <cell r="B354">
            <v>29221</v>
          </cell>
        </row>
        <row r="355">
          <cell r="A355" t="str">
            <v>Len Cave</v>
          </cell>
          <cell r="B355" t="str">
            <v>TBC</v>
          </cell>
        </row>
        <row r="356">
          <cell r="A356" t="str">
            <v>Johnny Cecotto</v>
          </cell>
          <cell r="B356">
            <v>20479</v>
          </cell>
        </row>
        <row r="357">
          <cell r="A357" t="str">
            <v>Lucio Cesario</v>
          </cell>
          <cell r="B357">
            <v>1951</v>
          </cell>
        </row>
        <row r="358">
          <cell r="A358" t="str">
            <v>Amin Chahda</v>
          </cell>
          <cell r="B358" t="str">
            <v>TBC</v>
          </cell>
        </row>
        <row r="359">
          <cell r="A359" t="str">
            <v>Matt Chahda</v>
          </cell>
          <cell r="B359">
            <v>34224</v>
          </cell>
        </row>
        <row r="360">
          <cell r="A360" t="str">
            <v>Matthew Chahda</v>
          </cell>
          <cell r="B360">
            <v>34224</v>
          </cell>
        </row>
        <row r="361">
          <cell r="A361" t="str">
            <v>Mike Champion</v>
          </cell>
          <cell r="B361" t="str">
            <v>TBC</v>
          </cell>
        </row>
        <row r="362">
          <cell r="A362" t="str">
            <v>Angus Chapel</v>
          </cell>
          <cell r="B362">
            <v>26806</v>
          </cell>
        </row>
        <row r="363">
          <cell r="A363" t="str">
            <v>Debbie Chapman</v>
          </cell>
          <cell r="B363" t="str">
            <v>TBC</v>
          </cell>
        </row>
        <row r="364">
          <cell r="A364" t="str">
            <v>Dennis Chapman</v>
          </cell>
          <cell r="B364">
            <v>19899</v>
          </cell>
        </row>
        <row r="365">
          <cell r="A365" t="str">
            <v>Marie-Claude Charmasson</v>
          </cell>
          <cell r="B365">
            <v>15236</v>
          </cell>
        </row>
        <row r="366">
          <cell r="A366" t="str">
            <v>Evan Chen</v>
          </cell>
          <cell r="B366">
            <v>34503</v>
          </cell>
        </row>
        <row r="367">
          <cell r="A367" t="str">
            <v>Martin Chenery</v>
          </cell>
          <cell r="B367" t="str">
            <v>TBC</v>
          </cell>
        </row>
        <row r="368">
          <cell r="A368" t="str">
            <v>Matt Cherry</v>
          </cell>
          <cell r="B368" t="str">
            <v>TBC</v>
          </cell>
        </row>
        <row r="369">
          <cell r="A369" t="str">
            <v>Matthew Cherry</v>
          </cell>
          <cell r="B369" t="str">
            <v>TBC</v>
          </cell>
        </row>
        <row r="370">
          <cell r="A370" t="str">
            <v>Nicholas Chester</v>
          </cell>
          <cell r="B370" t="str">
            <v>TBC</v>
          </cell>
        </row>
        <row r="371">
          <cell r="A371" t="str">
            <v>Ian Chilman</v>
          </cell>
          <cell r="B371" t="str">
            <v>TBC</v>
          </cell>
        </row>
        <row r="372">
          <cell r="A372" t="str">
            <v>Doug Chivas</v>
          </cell>
          <cell r="B372">
            <v>13215</v>
          </cell>
        </row>
        <row r="373">
          <cell r="A373" t="str">
            <v>Doug Chivas, Jr.</v>
          </cell>
          <cell r="B373" t="str">
            <v>TBC</v>
          </cell>
        </row>
        <row r="374">
          <cell r="A374" t="str">
            <v>Katsumasa Chiyo</v>
          </cell>
          <cell r="B374">
            <v>31755</v>
          </cell>
        </row>
        <row r="375">
          <cell r="A375" t="str">
            <v>Adam Christodoulou</v>
          </cell>
          <cell r="B375">
            <v>32670</v>
          </cell>
        </row>
        <row r="376">
          <cell r="A376" t="str">
            <v>Austin Cindric</v>
          </cell>
          <cell r="B376">
            <v>36040</v>
          </cell>
        </row>
        <row r="377">
          <cell r="A377" t="str">
            <v>Marc Cini</v>
          </cell>
          <cell r="B377">
            <v>22418</v>
          </cell>
        </row>
        <row r="378">
          <cell r="A378" t="str">
            <v>Marco Cioci</v>
          </cell>
          <cell r="B378">
            <v>27660</v>
          </cell>
        </row>
        <row r="379">
          <cell r="A379" t="str">
            <v>Doug Clark</v>
          </cell>
          <cell r="B379" t="str">
            <v>TBC</v>
          </cell>
        </row>
        <row r="380">
          <cell r="A380" t="str">
            <v>Glenn Clark</v>
          </cell>
          <cell r="B380">
            <v>21108</v>
          </cell>
        </row>
        <row r="381">
          <cell r="A381" t="str">
            <v>Ron Clarke</v>
          </cell>
          <cell r="B381" t="str">
            <v>TBC</v>
          </cell>
        </row>
        <row r="382">
          <cell r="A382" t="str">
            <v>Chris Clearihan</v>
          </cell>
          <cell r="B382">
            <v>18151</v>
          </cell>
        </row>
        <row r="383">
          <cell r="A383" t="str">
            <v>John Cleland</v>
          </cell>
          <cell r="B383">
            <v>19190</v>
          </cell>
        </row>
        <row r="384">
          <cell r="A384" t="str">
            <v>Murray Cleland</v>
          </cell>
          <cell r="B384">
            <v>18321</v>
          </cell>
        </row>
        <row r="385">
          <cell r="A385" t="str">
            <v>David Clement</v>
          </cell>
          <cell r="B385">
            <v>18127</v>
          </cell>
        </row>
        <row r="386">
          <cell r="A386" t="str">
            <v>Jason Clements</v>
          </cell>
          <cell r="B386" t="str">
            <v>TBC</v>
          </cell>
        </row>
        <row r="387">
          <cell r="A387" t="str">
            <v>Wayne Clift</v>
          </cell>
          <cell r="B387">
            <v>19894</v>
          </cell>
        </row>
        <row r="388">
          <cell r="A388" t="str">
            <v>William Coad</v>
          </cell>
          <cell r="B388">
            <v>11204</v>
          </cell>
        </row>
        <row r="389">
          <cell r="A389" t="str">
            <v>Bill Coe</v>
          </cell>
          <cell r="B389" t="str">
            <v>TBC</v>
          </cell>
        </row>
        <row r="390">
          <cell r="A390" t="str">
            <v>Mark Cohen</v>
          </cell>
          <cell r="B390">
            <v>22098</v>
          </cell>
        </row>
        <row r="391">
          <cell r="A391" t="str">
            <v>Christine Cole</v>
          </cell>
          <cell r="B391" t="str">
            <v>TBC</v>
          </cell>
        </row>
        <row r="392">
          <cell r="A392" t="str">
            <v>Barry Coleman</v>
          </cell>
          <cell r="B392" t="str">
            <v>TBC</v>
          </cell>
        </row>
        <row r="393">
          <cell r="A393" t="str">
            <v>Matthew Coleman</v>
          </cell>
          <cell r="B393">
            <v>26823</v>
          </cell>
        </row>
        <row r="394">
          <cell r="A394" t="str">
            <v>Ricky Collard</v>
          </cell>
          <cell r="B394">
            <v>35276</v>
          </cell>
        </row>
        <row r="395">
          <cell r="A395" t="str">
            <v>Barry Collerson</v>
          </cell>
          <cell r="B395">
            <v>13525</v>
          </cell>
        </row>
        <row r="396">
          <cell r="A396" t="str">
            <v>Ben Collins</v>
          </cell>
          <cell r="B396">
            <v>27438</v>
          </cell>
        </row>
        <row r="397">
          <cell r="A397" t="str">
            <v>Brent Collins</v>
          </cell>
          <cell r="B397">
            <v>27562</v>
          </cell>
        </row>
        <row r="398">
          <cell r="A398" t="str">
            <v>John Colwell</v>
          </cell>
          <cell r="B398" t="str">
            <v>TBC</v>
          </cell>
        </row>
        <row r="399">
          <cell r="A399" t="str">
            <v>Rodney Combs</v>
          </cell>
          <cell r="B399">
            <v>18349</v>
          </cell>
        </row>
        <row r="400">
          <cell r="A400" t="str">
            <v>David Condon</v>
          </cell>
          <cell r="B400" t="str">
            <v>TBC</v>
          </cell>
        </row>
        <row r="401">
          <cell r="A401" t="str">
            <v>Brian Connell</v>
          </cell>
          <cell r="B401" t="str">
            <v>TBC</v>
          </cell>
        </row>
        <row r="402">
          <cell r="A402" t="str">
            <v>John Connolly</v>
          </cell>
          <cell r="B402" t="str">
            <v>TBC</v>
          </cell>
        </row>
        <row r="403">
          <cell r="A403" t="str">
            <v>Peter Conroy</v>
          </cell>
          <cell r="B403" t="str">
            <v>TBC</v>
          </cell>
        </row>
        <row r="404">
          <cell r="A404" t="str">
            <v>Terry Conroy</v>
          </cell>
          <cell r="B404" t="str">
            <v>TBC</v>
          </cell>
        </row>
        <row r="405">
          <cell r="A405" t="str">
            <v>Eric Constantindis</v>
          </cell>
          <cell r="B405" t="str">
            <v>TBC</v>
          </cell>
        </row>
        <row r="406">
          <cell r="A406" t="str">
            <v>Mike Conway</v>
          </cell>
          <cell r="B406">
            <v>18513</v>
          </cell>
        </row>
        <row r="407">
          <cell r="A407" t="str">
            <v>Bob Cook</v>
          </cell>
          <cell r="B407" t="str">
            <v>TBC</v>
          </cell>
        </row>
        <row r="408">
          <cell r="A408" t="str">
            <v>Gene Cook</v>
          </cell>
          <cell r="B408">
            <v>16611</v>
          </cell>
        </row>
        <row r="409">
          <cell r="A409" t="str">
            <v>Ian Cook</v>
          </cell>
          <cell r="B409" t="str">
            <v>TBC</v>
          </cell>
        </row>
        <row r="410">
          <cell r="A410" t="str">
            <v>Dennis Cooke</v>
          </cell>
          <cell r="B410" t="str">
            <v>TBC</v>
          </cell>
        </row>
        <row r="411">
          <cell r="A411" t="str">
            <v>Digby Cooke</v>
          </cell>
          <cell r="B411">
            <v>10892</v>
          </cell>
        </row>
        <row r="412">
          <cell r="A412" t="str">
            <v>Gary Cooke</v>
          </cell>
          <cell r="B412">
            <v>15213</v>
          </cell>
        </row>
        <row r="413">
          <cell r="A413" t="str">
            <v>Rohan Cooke</v>
          </cell>
          <cell r="B413" t="str">
            <v>TBC</v>
          </cell>
        </row>
        <row r="414">
          <cell r="A414" t="str">
            <v>Anthony Cooper</v>
          </cell>
          <cell r="B414" t="str">
            <v>TBC</v>
          </cell>
        </row>
        <row r="415">
          <cell r="A415" t="str">
            <v>Rod Coppins</v>
          </cell>
          <cell r="B415" t="str">
            <v>TBC</v>
          </cell>
        </row>
        <row r="416">
          <cell r="A416" t="str">
            <v>Tom Corcoran</v>
          </cell>
          <cell r="B416" t="str">
            <v>TBC</v>
          </cell>
        </row>
        <row r="417">
          <cell r="A417" t="str">
            <v>Colin Corkery</v>
          </cell>
          <cell r="B417">
            <v>30860</v>
          </cell>
        </row>
        <row r="418">
          <cell r="A418" t="str">
            <v>Carole Corness</v>
          </cell>
          <cell r="B418" t="str">
            <v>TBC</v>
          </cell>
        </row>
        <row r="419">
          <cell r="A419" t="str">
            <v>Iain Corness</v>
          </cell>
          <cell r="B419" t="str">
            <v>TBC</v>
          </cell>
        </row>
        <row r="420">
          <cell r="A420" t="str">
            <v>Jim Cornish</v>
          </cell>
          <cell r="B420">
            <v>25895</v>
          </cell>
        </row>
        <row r="421">
          <cell r="A421" t="str">
            <v>Martin Cortese</v>
          </cell>
          <cell r="B421" t="str">
            <v>TBC</v>
          </cell>
        </row>
        <row r="422">
          <cell r="A422" t="str">
            <v>Alfredo Costanzo</v>
          </cell>
          <cell r="B422">
            <v>15709</v>
          </cell>
        </row>
        <row r="423">
          <cell r="A423" t="str">
            <v>John Cotter</v>
          </cell>
          <cell r="B423">
            <v>18337</v>
          </cell>
        </row>
        <row r="424">
          <cell r="A424" t="str">
            <v>Steve Coulter</v>
          </cell>
          <cell r="B424">
            <v>22287</v>
          </cell>
        </row>
        <row r="425">
          <cell r="A425" t="str">
            <v>Fabian Coulthard</v>
          </cell>
          <cell r="B425">
            <v>30191</v>
          </cell>
        </row>
        <row r="426">
          <cell r="A426" t="str">
            <v>James Courtney</v>
          </cell>
          <cell r="B426">
            <v>29401</v>
          </cell>
        </row>
        <row r="427">
          <cell r="A427" t="str">
            <v>Coleby Cowham</v>
          </cell>
          <cell r="B427" t="str">
            <v>TBC</v>
          </cell>
        </row>
        <row r="428">
          <cell r="A428" t="str">
            <v>Ian Cowley</v>
          </cell>
          <cell r="B428" t="str">
            <v>TBC</v>
          </cell>
        </row>
        <row r="429">
          <cell r="A429" t="str">
            <v>Charlie Cox</v>
          </cell>
          <cell r="B429">
            <v>22199</v>
          </cell>
        </row>
        <row r="430">
          <cell r="A430" t="str">
            <v>David Cox</v>
          </cell>
          <cell r="B430" t="str">
            <v>TBC</v>
          </cell>
        </row>
        <row r="431">
          <cell r="A431" t="str">
            <v>Geoff Crabtree</v>
          </cell>
          <cell r="B431" t="str">
            <v>TBC</v>
          </cell>
        </row>
        <row r="432">
          <cell r="A432" t="str">
            <v>Bob Cracknell</v>
          </cell>
          <cell r="B432" t="str">
            <v>TBC</v>
          </cell>
        </row>
        <row r="433">
          <cell r="A433" t="str">
            <v>John Craft</v>
          </cell>
          <cell r="B433">
            <v>16532</v>
          </cell>
        </row>
        <row r="434">
          <cell r="A434" t="str">
            <v>Mark Craig</v>
          </cell>
          <cell r="B434">
            <v>25569</v>
          </cell>
        </row>
        <row r="435">
          <cell r="A435" t="str">
            <v>Michael Craig</v>
          </cell>
          <cell r="B435" t="str">
            <v>TBC</v>
          </cell>
        </row>
        <row r="436">
          <cell r="A436" t="str">
            <v>Layton Crambrook</v>
          </cell>
          <cell r="B436">
            <v>29797</v>
          </cell>
        </row>
        <row r="437">
          <cell r="A437" t="str">
            <v>S Cramp</v>
          </cell>
          <cell r="B437">
            <v>20929</v>
          </cell>
        </row>
        <row r="438">
          <cell r="A438" t="str">
            <v>Steve Cramp</v>
          </cell>
          <cell r="B438">
            <v>20929</v>
          </cell>
        </row>
        <row r="439">
          <cell r="A439" t="str">
            <v>Steven Cramp</v>
          </cell>
          <cell r="B439">
            <v>20929</v>
          </cell>
        </row>
        <row r="440">
          <cell r="A440" t="str">
            <v>David Crampton</v>
          </cell>
          <cell r="B440" t="str">
            <v>TBC</v>
          </cell>
        </row>
        <row r="441">
          <cell r="A441" t="str">
            <v>Mick Crampton</v>
          </cell>
          <cell r="B441" t="str">
            <v>TBC</v>
          </cell>
        </row>
        <row r="442">
          <cell r="A442" t="str">
            <v>Adam Cranston</v>
          </cell>
          <cell r="B442">
            <v>31791</v>
          </cell>
        </row>
        <row r="443">
          <cell r="A443" t="str">
            <v>Josh Cranston</v>
          </cell>
          <cell r="B443" t="str">
            <v>TBC</v>
          </cell>
        </row>
        <row r="444">
          <cell r="A444" t="str">
            <v>Peter Cray</v>
          </cell>
          <cell r="B444" t="str">
            <v>TBC</v>
          </cell>
        </row>
        <row r="445">
          <cell r="A445" t="str">
            <v>Pat Crea</v>
          </cell>
          <cell r="B445" t="str">
            <v>TBC</v>
          </cell>
        </row>
        <row r="446">
          <cell r="A446" t="str">
            <v>Nick Cresswell</v>
          </cell>
          <cell r="B446" t="str">
            <v>TBC</v>
          </cell>
        </row>
        <row r="447">
          <cell r="A447" t="str">
            <v>Dennis Cribben</v>
          </cell>
          <cell r="B447">
            <v>16097</v>
          </cell>
        </row>
        <row r="448">
          <cell r="A448" t="str">
            <v>Denis Cribbin</v>
          </cell>
          <cell r="B448">
            <v>16097</v>
          </cell>
        </row>
        <row r="449">
          <cell r="A449" t="str">
            <v>Dennis Cribbin</v>
          </cell>
          <cell r="B449">
            <v>16097</v>
          </cell>
        </row>
        <row r="450">
          <cell r="A450" t="str">
            <v>Neville Crichton</v>
          </cell>
          <cell r="B450">
            <v>16592</v>
          </cell>
        </row>
        <row r="451">
          <cell r="A451" t="str">
            <v>Cameron Crick</v>
          </cell>
          <cell r="B451">
            <v>35728</v>
          </cell>
        </row>
        <row r="452">
          <cell r="A452" t="str">
            <v>Greg Crick</v>
          </cell>
          <cell r="B452">
            <v>20003</v>
          </cell>
        </row>
        <row r="453">
          <cell r="A453" t="str">
            <v>Rodney Crick</v>
          </cell>
          <cell r="B453">
            <v>24209</v>
          </cell>
        </row>
        <row r="454">
          <cell r="A454" t="str">
            <v>Glyn Crimp</v>
          </cell>
          <cell r="B454" t="str">
            <v>TBC</v>
          </cell>
        </row>
        <row r="455">
          <cell r="A455" t="str">
            <v>Glynn Crimp</v>
          </cell>
          <cell r="B455" t="str">
            <v>TBC</v>
          </cell>
        </row>
        <row r="456">
          <cell r="A456" t="str">
            <v>Cody Crocker</v>
          </cell>
          <cell r="B456">
            <v>26224</v>
          </cell>
        </row>
        <row r="457">
          <cell r="A457" t="str">
            <v>Neil Crompton</v>
          </cell>
          <cell r="B457">
            <v>22127</v>
          </cell>
        </row>
        <row r="458">
          <cell r="A458" t="str">
            <v>Phil Crompton</v>
          </cell>
          <cell r="B458" t="str">
            <v>TBC</v>
          </cell>
        </row>
        <row r="459">
          <cell r="A459" t="str">
            <v>Chris Cronan</v>
          </cell>
          <cell r="B459" t="str">
            <v>TBC</v>
          </cell>
        </row>
        <row r="460">
          <cell r="A460" t="str">
            <v>Jon Crooke</v>
          </cell>
          <cell r="B460">
            <v>18796</v>
          </cell>
        </row>
        <row r="461">
          <cell r="A461" t="str">
            <v>Graeme Crosby</v>
          </cell>
          <cell r="B461">
            <v>16622</v>
          </cell>
        </row>
        <row r="462">
          <cell r="A462" t="str">
            <v>Dean Crosswell</v>
          </cell>
          <cell r="B462">
            <v>27033</v>
          </cell>
        </row>
        <row r="463">
          <cell r="A463" t="str">
            <v>Trevor Crowe</v>
          </cell>
          <cell r="B463" t="str">
            <v>TBC</v>
          </cell>
        </row>
        <row r="464">
          <cell r="A464" t="str">
            <v>David Crowther</v>
          </cell>
          <cell r="B464" t="str">
            <v>TBC</v>
          </cell>
        </row>
        <row r="465">
          <cell r="A465" t="str">
            <v>Shane Cruickshank</v>
          </cell>
          <cell r="B465">
            <v>24576</v>
          </cell>
        </row>
        <row r="466">
          <cell r="A466" t="str">
            <v>Brian Culcheth</v>
          </cell>
          <cell r="B466" t="str">
            <v>TBC</v>
          </cell>
        </row>
        <row r="467">
          <cell r="A467" t="str">
            <v>Glen Cullen</v>
          </cell>
          <cell r="B467" t="str">
            <v>TBC</v>
          </cell>
        </row>
        <row r="468">
          <cell r="A468" t="str">
            <v>Glenn Cullen</v>
          </cell>
          <cell r="B468" t="str">
            <v>TBC</v>
          </cell>
        </row>
        <row r="469">
          <cell r="A469" t="str">
            <v>Warren Cullen</v>
          </cell>
          <cell r="B469">
            <v>17505</v>
          </cell>
        </row>
        <row r="470">
          <cell r="A470" t="str">
            <v>Bill Cunliffe</v>
          </cell>
          <cell r="B470" t="str">
            <v>TBC</v>
          </cell>
        </row>
        <row r="471">
          <cell r="A471" t="str">
            <v>Neil Cunningham</v>
          </cell>
          <cell r="B471" t="str">
            <v>TBC</v>
          </cell>
        </row>
        <row r="472">
          <cell r="A472" t="str">
            <v>Troy Curling</v>
          </cell>
          <cell r="B472" t="str">
            <v>TBC</v>
          </cell>
        </row>
        <row r="473">
          <cell r="A473" t="str">
            <v>John Curran</v>
          </cell>
          <cell r="B473" t="str">
            <v>TBC</v>
          </cell>
        </row>
        <row r="474">
          <cell r="A474" t="str">
            <v>Darren Currie</v>
          </cell>
          <cell r="B474" t="str">
            <v>TBC</v>
          </cell>
        </row>
        <row r="475">
          <cell r="A475" t="str">
            <v>Alan Curry</v>
          </cell>
          <cell r="B475" t="str">
            <v>TBC</v>
          </cell>
        </row>
        <row r="476">
          <cell r="A476" t="str">
            <v>Bret Curtis</v>
          </cell>
          <cell r="B476">
            <v>24454</v>
          </cell>
        </row>
        <row r="477">
          <cell r="A477" t="str">
            <v>Greg Cusack</v>
          </cell>
          <cell r="B477">
            <v>11078</v>
          </cell>
        </row>
        <row r="478">
          <cell r="A478" t="str">
            <v>Ray Cutchie</v>
          </cell>
          <cell r="B478" t="str">
            <v>TBC</v>
          </cell>
        </row>
        <row r="479">
          <cell r="A479" t="str">
            <v>Max D Dickson</v>
          </cell>
          <cell r="B479" t="str">
            <v>TBC</v>
          </cell>
        </row>
        <row r="480">
          <cell r="A480" t="str">
            <v>Christian D'Agoshn</v>
          </cell>
          <cell r="B480">
            <v>27945</v>
          </cell>
        </row>
        <row r="481">
          <cell r="A481" t="str">
            <v>Christian D'Agostin</v>
          </cell>
          <cell r="B481">
            <v>27945</v>
          </cell>
        </row>
        <row r="482">
          <cell r="A482" t="str">
            <v>Tony D'Alberto</v>
          </cell>
          <cell r="B482">
            <v>31393</v>
          </cell>
        </row>
        <row r="483">
          <cell r="A483" t="str">
            <v>Matt Daddo</v>
          </cell>
          <cell r="B483" t="str">
            <v>TBC</v>
          </cell>
        </row>
        <row r="484">
          <cell r="A484" t="str">
            <v>Robert Dahlgren</v>
          </cell>
          <cell r="B484">
            <v>29190</v>
          </cell>
        </row>
        <row r="485">
          <cell r="A485" t="str">
            <v>Rudi Dahlhauser</v>
          </cell>
          <cell r="B485" t="str">
            <v>TBC</v>
          </cell>
        </row>
        <row r="486">
          <cell r="A486" t="str">
            <v>Rod Dale</v>
          </cell>
          <cell r="B486" t="str">
            <v>TBC</v>
          </cell>
        </row>
        <row r="487">
          <cell r="A487" t="str">
            <v>Paul Dalla Lana</v>
          </cell>
          <cell r="B487">
            <v>24139</v>
          </cell>
        </row>
        <row r="488">
          <cell r="A488" t="str">
            <v>Lochie Dalton</v>
          </cell>
          <cell r="B488">
            <v>37403</v>
          </cell>
        </row>
        <row r="489">
          <cell r="A489" t="str">
            <v>Bill Daly</v>
          </cell>
          <cell r="B489" t="str">
            <v>TBC</v>
          </cell>
        </row>
        <row r="490">
          <cell r="A490" t="str">
            <v>Terry Daly</v>
          </cell>
          <cell r="B490" t="str">
            <v>TBC</v>
          </cell>
        </row>
        <row r="491">
          <cell r="A491" t="str">
            <v>John Dando</v>
          </cell>
          <cell r="B491" t="str">
            <v>TBC</v>
          </cell>
        </row>
        <row r="492">
          <cell r="A492" t="str">
            <v>Peter Dane</v>
          </cell>
          <cell r="B492" t="str">
            <v>TBC</v>
          </cell>
        </row>
        <row r="493">
          <cell r="A493" t="str">
            <v>Craig Dare</v>
          </cell>
          <cell r="B493" t="str">
            <v>TBC</v>
          </cell>
        </row>
        <row r="494">
          <cell r="A494" t="str">
            <v>Bruce Darke</v>
          </cell>
          <cell r="B494" t="str">
            <v>TBC</v>
          </cell>
        </row>
        <row r="495">
          <cell r="A495" t="str">
            <v>Frank Dartell</v>
          </cell>
          <cell r="B495" t="str">
            <v>TBC</v>
          </cell>
        </row>
        <row r="496">
          <cell r="A496" t="str">
            <v>Jim Davidson</v>
          </cell>
          <cell r="B496" t="str">
            <v>TBC</v>
          </cell>
        </row>
        <row r="497">
          <cell r="A497" t="str">
            <v>Shae Davies</v>
          </cell>
          <cell r="B497">
            <v>32940</v>
          </cell>
        </row>
        <row r="498">
          <cell r="A498" t="str">
            <v>Arthur Davis</v>
          </cell>
          <cell r="B498" t="str">
            <v>TBC</v>
          </cell>
        </row>
        <row r="499">
          <cell r="A499" t="str">
            <v>Bill Davis</v>
          </cell>
          <cell r="B499" t="str">
            <v>TBC</v>
          </cell>
        </row>
        <row r="500">
          <cell r="A500" t="str">
            <v>Erik Davis</v>
          </cell>
          <cell r="B500">
            <v>26376</v>
          </cell>
        </row>
        <row r="501">
          <cell r="A501" t="str">
            <v>Alex Davison</v>
          </cell>
          <cell r="B501">
            <v>29162</v>
          </cell>
        </row>
        <row r="502">
          <cell r="A502" t="str">
            <v>James Davison</v>
          </cell>
          <cell r="B502">
            <v>31652</v>
          </cell>
        </row>
        <row r="503">
          <cell r="A503" t="str">
            <v>Ken Davison</v>
          </cell>
          <cell r="B503">
            <v>15392</v>
          </cell>
        </row>
        <row r="504">
          <cell r="A504" t="str">
            <v>Lex Davison</v>
          </cell>
          <cell r="B504">
            <v>8444</v>
          </cell>
        </row>
        <row r="505">
          <cell r="A505" t="str">
            <v>Will Davison</v>
          </cell>
          <cell r="B505">
            <v>30193</v>
          </cell>
        </row>
        <row r="506">
          <cell r="A506" t="str">
            <v>Rod Dawson</v>
          </cell>
          <cell r="B506" t="str">
            <v>TBC</v>
          </cell>
        </row>
        <row r="507">
          <cell r="A507" t="str">
            <v>Jamie Day</v>
          </cell>
          <cell r="B507">
            <v>38581</v>
          </cell>
        </row>
        <row r="508">
          <cell r="A508" t="str">
            <v>Anton de Pasquale</v>
          </cell>
          <cell r="B508">
            <v>34956</v>
          </cell>
        </row>
        <row r="509">
          <cell r="A509" t="str">
            <v>John de Veth</v>
          </cell>
          <cell r="B509">
            <v>20821</v>
          </cell>
        </row>
        <row r="510">
          <cell r="A510" t="str">
            <v>Roman De Angelis</v>
          </cell>
          <cell r="B510">
            <v>36937</v>
          </cell>
        </row>
        <row r="511">
          <cell r="A511" t="str">
            <v>Simona de Silvestro</v>
          </cell>
          <cell r="B511">
            <v>32387</v>
          </cell>
        </row>
        <row r="512">
          <cell r="A512" t="str">
            <v>Craig Dean</v>
          </cell>
          <cell r="B512" t="str">
            <v>TBC</v>
          </cell>
        </row>
        <row r="513">
          <cell r="A513" t="str">
            <v>Gary Deane</v>
          </cell>
          <cell r="B513">
            <v>18575</v>
          </cell>
        </row>
        <row r="514">
          <cell r="A514" t="str">
            <v>Tony DeFelice</v>
          </cell>
          <cell r="B514" t="str">
            <v>TBC</v>
          </cell>
        </row>
        <row r="515">
          <cell r="A515" t="str">
            <v>Adrian Deitz</v>
          </cell>
          <cell r="B515" t="str">
            <v>TBC</v>
          </cell>
        </row>
        <row r="516">
          <cell r="A516" t="str">
            <v>Michel Delcourt</v>
          </cell>
          <cell r="B516" t="str">
            <v>TBC</v>
          </cell>
        </row>
        <row r="517">
          <cell r="A517" t="str">
            <v>Chris Delfsma</v>
          </cell>
          <cell r="B517" t="str">
            <v>TBC</v>
          </cell>
        </row>
        <row r="518">
          <cell r="A518" t="str">
            <v>John Dellaca</v>
          </cell>
          <cell r="B518" t="str">
            <v>TBC</v>
          </cell>
        </row>
        <row r="519">
          <cell r="A519" t="str">
            <v>Lance DeLuca</v>
          </cell>
          <cell r="B519" t="str">
            <v>TBC</v>
          </cell>
        </row>
        <row r="520">
          <cell r="A520" t="str">
            <v>Bruce Demuth</v>
          </cell>
          <cell r="B520" t="str">
            <v>TBC</v>
          </cell>
        </row>
        <row r="521">
          <cell r="A521" t="str">
            <v>Jake Dennis</v>
          </cell>
          <cell r="B521">
            <v>34880</v>
          </cell>
        </row>
        <row r="522">
          <cell r="A522" t="str">
            <v>Grant Denyer</v>
          </cell>
          <cell r="B522">
            <v>28380</v>
          </cell>
        </row>
        <row r="523">
          <cell r="A523" t="str">
            <v>Lindsay Derriman</v>
          </cell>
          <cell r="B523" t="str">
            <v>TBC</v>
          </cell>
        </row>
        <row r="524">
          <cell r="A524" t="str">
            <v>Steve Devjak</v>
          </cell>
          <cell r="B524" t="str">
            <v>TBC</v>
          </cell>
        </row>
        <row r="525">
          <cell r="A525" t="str">
            <v>Barry Devlin</v>
          </cell>
          <cell r="B525" t="str">
            <v>TBC</v>
          </cell>
        </row>
        <row r="526">
          <cell r="A526" t="str">
            <v>Diane Dickson</v>
          </cell>
          <cell r="B526" t="str">
            <v>TBC</v>
          </cell>
        </row>
        <row r="527">
          <cell r="A527" t="str">
            <v>Ron Dickson</v>
          </cell>
          <cell r="B527">
            <v>17224</v>
          </cell>
        </row>
        <row r="528">
          <cell r="A528" t="str">
            <v>Pierre Dieudonné</v>
          </cell>
          <cell r="B528">
            <v>17250</v>
          </cell>
        </row>
        <row r="529">
          <cell r="A529" t="str">
            <v>Ian Diffen</v>
          </cell>
          <cell r="B529" t="str">
            <v>TBC</v>
          </cell>
        </row>
        <row r="530">
          <cell r="A530" t="str">
            <v>Damien Digby</v>
          </cell>
          <cell r="B530">
            <v>27726</v>
          </cell>
        </row>
        <row r="531">
          <cell r="A531" t="str">
            <v>Alan Dippie</v>
          </cell>
          <cell r="B531" t="str">
            <v>TBC</v>
          </cell>
        </row>
        <row r="532">
          <cell r="A532" t="str">
            <v>Allan Dippie</v>
          </cell>
          <cell r="B532" t="str">
            <v>TBC</v>
          </cell>
        </row>
        <row r="533">
          <cell r="A533" t="str">
            <v>Darrell Dixon</v>
          </cell>
          <cell r="B533" t="str">
            <v>TBC</v>
          </cell>
        </row>
        <row r="534">
          <cell r="A534" t="str">
            <v>Jesse Dixon</v>
          </cell>
          <cell r="B534">
            <v>33775</v>
          </cell>
        </row>
        <row r="535">
          <cell r="A535" t="str">
            <v>Scott Dixon</v>
          </cell>
          <cell r="B535">
            <v>29424</v>
          </cell>
        </row>
        <row r="536">
          <cell r="A536" t="str">
            <v>Adam Dodd</v>
          </cell>
          <cell r="B536">
            <v>30690</v>
          </cell>
        </row>
        <row r="537">
          <cell r="A537" t="str">
            <v>Laurie Donaher</v>
          </cell>
          <cell r="B537" t="str">
            <v>TBC</v>
          </cell>
        </row>
        <row r="538">
          <cell r="A538" t="str">
            <v>Mick Donaher</v>
          </cell>
          <cell r="B538">
            <v>23279</v>
          </cell>
        </row>
        <row r="539">
          <cell r="A539" t="str">
            <v>Andrew Donaldson</v>
          </cell>
          <cell r="B539" t="str">
            <v>TBC</v>
          </cell>
        </row>
        <row r="540">
          <cell r="A540" t="str">
            <v>Grant Donaldson</v>
          </cell>
          <cell r="B540" t="str">
            <v>TBC</v>
          </cell>
        </row>
        <row r="541">
          <cell r="A541" t="str">
            <v>Hugh Donaldson</v>
          </cell>
          <cell r="B541" t="str">
            <v>TBC</v>
          </cell>
        </row>
        <row r="542">
          <cell r="A542" t="str">
            <v>Ian Donaldson</v>
          </cell>
          <cell r="B542">
            <v>18931</v>
          </cell>
        </row>
        <row r="543">
          <cell r="A543" t="str">
            <v>John Donnelly</v>
          </cell>
          <cell r="B543">
            <v>17888</v>
          </cell>
        </row>
        <row r="544">
          <cell r="A544" t="str">
            <v>Wal Donnelly</v>
          </cell>
          <cell r="B544" t="str">
            <v>TBC</v>
          </cell>
        </row>
        <row r="545">
          <cell r="A545" t="str">
            <v>Rod Donovan</v>
          </cell>
          <cell r="B545" t="str">
            <v>TBC</v>
          </cell>
        </row>
        <row r="546">
          <cell r="A546" t="str">
            <v>Ken Douglas</v>
          </cell>
          <cell r="B546">
            <v>21131</v>
          </cell>
        </row>
        <row r="547">
          <cell r="A547" t="str">
            <v>Taz Douglas</v>
          </cell>
          <cell r="B547">
            <v>30723</v>
          </cell>
        </row>
        <row r="548">
          <cell r="A548" t="str">
            <v>Peter Doulman</v>
          </cell>
          <cell r="B548">
            <v>20898</v>
          </cell>
        </row>
        <row r="549">
          <cell r="A549" t="str">
            <v>Joshua Dowling</v>
          </cell>
          <cell r="B549" t="str">
            <v>TBC</v>
          </cell>
        </row>
        <row r="550">
          <cell r="A550" t="str">
            <v>Mike Downard</v>
          </cell>
          <cell r="B550" t="str">
            <v>TBC</v>
          </cell>
        </row>
        <row r="551">
          <cell r="A551" t="str">
            <v>Keith Downie</v>
          </cell>
          <cell r="B551" t="str">
            <v>TBC</v>
          </cell>
        </row>
        <row r="552">
          <cell r="A552" t="str">
            <v>Rod Downs</v>
          </cell>
          <cell r="B552">
            <v>18806</v>
          </cell>
        </row>
        <row r="553">
          <cell r="A553" t="str">
            <v>Michael Dowson</v>
          </cell>
          <cell r="B553" t="str">
            <v>TBC</v>
          </cell>
        </row>
        <row r="554">
          <cell r="A554" t="str">
            <v>Mike Dowson</v>
          </cell>
          <cell r="B554">
            <v>22077</v>
          </cell>
        </row>
        <row r="555">
          <cell r="A555" t="str">
            <v>Greg Doyle</v>
          </cell>
          <cell r="B555" t="str">
            <v>TBC</v>
          </cell>
        </row>
        <row r="556">
          <cell r="A556" t="str">
            <v>Bob Drane</v>
          </cell>
          <cell r="B556" t="str">
            <v>TBC</v>
          </cell>
        </row>
        <row r="557">
          <cell r="A557" t="str">
            <v>Bob Draper</v>
          </cell>
          <cell r="B557" t="str">
            <v>TBC</v>
          </cell>
        </row>
        <row r="558">
          <cell r="A558" t="str">
            <v>Henry Draper</v>
          </cell>
          <cell r="B558" t="str">
            <v>TBC</v>
          </cell>
        </row>
        <row r="559">
          <cell r="A559" t="str">
            <v>David Drinkwater</v>
          </cell>
          <cell r="B559">
            <v>28242</v>
          </cell>
        </row>
        <row r="560">
          <cell r="A560" t="str">
            <v>Michael Driver</v>
          </cell>
          <cell r="B560" t="str">
            <v>TBC</v>
          </cell>
        </row>
        <row r="561">
          <cell r="A561" t="str">
            <v>Mike Driver</v>
          </cell>
          <cell r="B561" t="str">
            <v>TBC</v>
          </cell>
        </row>
        <row r="562">
          <cell r="A562" t="str">
            <v>Mattia Drudi</v>
          </cell>
          <cell r="B562">
            <v>35992</v>
          </cell>
        </row>
        <row r="563">
          <cell r="A563" t="str">
            <v>Marc Ducquet</v>
          </cell>
          <cell r="B563">
            <v>17142</v>
          </cell>
        </row>
        <row r="564">
          <cell r="A564" t="str">
            <v>Robin Dudfield</v>
          </cell>
          <cell r="B564" t="str">
            <v>TBC</v>
          </cell>
        </row>
        <row r="565">
          <cell r="A565" t="str">
            <v>Garth Duffy</v>
          </cell>
          <cell r="B565" t="str">
            <v>TBC</v>
          </cell>
        </row>
        <row r="566">
          <cell r="A566" t="str">
            <v>John Duggan</v>
          </cell>
          <cell r="B566" t="str">
            <v>TBC</v>
          </cell>
        </row>
        <row r="567">
          <cell r="A567" t="str">
            <v>John Duggan ??</v>
          </cell>
          <cell r="B567" t="str">
            <v>TBC</v>
          </cell>
        </row>
        <row r="568">
          <cell r="A568" t="str">
            <v>Kurt Dujardyn</v>
          </cell>
          <cell r="B568">
            <v>21266</v>
          </cell>
        </row>
        <row r="569">
          <cell r="A569" t="str">
            <v>Romain Dumas</v>
          </cell>
          <cell r="B569">
            <v>28473</v>
          </cell>
        </row>
        <row r="570">
          <cell r="A570" t="str">
            <v>Garry Dumbrell</v>
          </cell>
          <cell r="B570">
            <v>20972</v>
          </cell>
        </row>
        <row r="571">
          <cell r="A571" t="str">
            <v>Paul Dumbrell</v>
          </cell>
          <cell r="B571">
            <v>30195</v>
          </cell>
        </row>
        <row r="572">
          <cell r="A572" t="str">
            <v>Max Dumesny</v>
          </cell>
          <cell r="B572">
            <v>21743</v>
          </cell>
        </row>
        <row r="573">
          <cell r="A573" t="str">
            <v>Ted Dumford</v>
          </cell>
          <cell r="B573">
            <v>18228</v>
          </cell>
        </row>
        <row r="574">
          <cell r="A574" t="str">
            <v>Ted Dunford</v>
          </cell>
          <cell r="B574">
            <v>18228</v>
          </cell>
        </row>
        <row r="575">
          <cell r="A575" t="str">
            <v>Ben Dunn</v>
          </cell>
          <cell r="B575">
            <v>27250</v>
          </cell>
        </row>
        <row r="576">
          <cell r="A576" t="str">
            <v>Troy Dunstan</v>
          </cell>
          <cell r="B576">
            <v>22865</v>
          </cell>
        </row>
        <row r="577">
          <cell r="A577" t="str">
            <v>Harry Dutton</v>
          </cell>
          <cell r="B577" t="str">
            <v>TBC</v>
          </cell>
        </row>
        <row r="578">
          <cell r="A578" t="str">
            <v>Steve Dymand</v>
          </cell>
          <cell r="B578" t="str">
            <v>TBC</v>
          </cell>
        </row>
        <row r="579">
          <cell r="A579" t="str">
            <v>Mike Eady</v>
          </cell>
          <cell r="B579">
            <v>23534</v>
          </cell>
        </row>
        <row r="580">
          <cell r="A580" t="str">
            <v>David Earle</v>
          </cell>
          <cell r="B580" t="str">
            <v>TBC</v>
          </cell>
        </row>
        <row r="581">
          <cell r="A581" t="str">
            <v>Gregg Easton</v>
          </cell>
          <cell r="B581">
            <v>22707</v>
          </cell>
        </row>
        <row r="582">
          <cell r="A582" t="str">
            <v>Gregg Easton2</v>
          </cell>
          <cell r="B582">
            <v>22707</v>
          </cell>
        </row>
        <row r="583">
          <cell r="A583" t="str">
            <v>Mark Eddy</v>
          </cell>
          <cell r="B583">
            <v>22048</v>
          </cell>
        </row>
        <row r="584">
          <cell r="A584" t="str">
            <v>Bob Edgerton</v>
          </cell>
          <cell r="B584" t="str">
            <v>TBC</v>
          </cell>
        </row>
        <row r="585">
          <cell r="A585" t="str">
            <v>Ross Edgerton</v>
          </cell>
          <cell r="B585" t="str">
            <v>TBC</v>
          </cell>
        </row>
        <row r="586">
          <cell r="A586" t="str">
            <v>Tony Edmondson</v>
          </cell>
          <cell r="B586">
            <v>16526</v>
          </cell>
        </row>
        <row r="587">
          <cell r="A587" t="str">
            <v>Alan Edney</v>
          </cell>
          <cell r="B587" t="str">
            <v>TBC</v>
          </cell>
        </row>
        <row r="588">
          <cell r="A588" t="str">
            <v>Cameron Edwards</v>
          </cell>
          <cell r="B588" t="str">
            <v>TBC</v>
          </cell>
        </row>
        <row r="589">
          <cell r="A589" t="str">
            <v>Darren Edwards</v>
          </cell>
          <cell r="B589">
            <v>26433</v>
          </cell>
        </row>
        <row r="590">
          <cell r="A590" t="str">
            <v>Jeff Edwards</v>
          </cell>
          <cell r="B590">
            <v>24759</v>
          </cell>
        </row>
        <row r="591">
          <cell r="A591" t="str">
            <v>Peter Edwards</v>
          </cell>
          <cell r="B591" t="str">
            <v>TBC</v>
          </cell>
        </row>
        <row r="592">
          <cell r="A592" t="str">
            <v>Phil Edwards</v>
          </cell>
          <cell r="B592" t="str">
            <v>TBC</v>
          </cell>
        </row>
        <row r="593">
          <cell r="A593" t="str">
            <v>T. Egan</v>
          </cell>
          <cell r="B593" t="str">
            <v>TBC</v>
          </cell>
        </row>
        <row r="594">
          <cell r="A594" t="str">
            <v>Jack Eiffeltower (Nougher)</v>
          </cell>
          <cell r="B594" t="str">
            <v>TBC</v>
          </cell>
        </row>
        <row r="595">
          <cell r="A595" t="str">
            <v>Mattias Ekström</v>
          </cell>
          <cell r="B595">
            <v>28685</v>
          </cell>
        </row>
        <row r="596">
          <cell r="A596" t="str">
            <v>Claude Elias</v>
          </cell>
          <cell r="B596" t="str">
            <v>TBC</v>
          </cell>
        </row>
        <row r="597">
          <cell r="A597" t="str">
            <v>Luke Ellery</v>
          </cell>
          <cell r="B597">
            <v>32723</v>
          </cell>
        </row>
        <row r="598">
          <cell r="A598" t="str">
            <v>Steve Ellery</v>
          </cell>
          <cell r="B598">
            <v>27263</v>
          </cell>
        </row>
        <row r="599">
          <cell r="A599" t="str">
            <v>Steven Ellery</v>
          </cell>
          <cell r="B599">
            <v>27263</v>
          </cell>
        </row>
        <row r="600">
          <cell r="A600" t="str">
            <v>Grant Elliott</v>
          </cell>
          <cell r="B600">
            <v>26110</v>
          </cell>
        </row>
        <row r="601">
          <cell r="A601" t="str">
            <v>Philip Ellis</v>
          </cell>
          <cell r="B601">
            <v>33886</v>
          </cell>
        </row>
        <row r="602">
          <cell r="A602" t="str">
            <v>Ray Ellis</v>
          </cell>
          <cell r="B602">
            <v>17603</v>
          </cell>
        </row>
        <row r="603">
          <cell r="A603" t="str">
            <v>Jack Elsegood</v>
          </cell>
          <cell r="B603">
            <v>27020</v>
          </cell>
        </row>
        <row r="604">
          <cell r="A604" t="str">
            <v>Paula Elstrek</v>
          </cell>
          <cell r="B604">
            <v>24880</v>
          </cell>
        </row>
        <row r="605">
          <cell r="A605" t="str">
            <v>Geoff Emery</v>
          </cell>
          <cell r="B605">
            <v>25419</v>
          </cell>
        </row>
        <row r="606">
          <cell r="A606" t="str">
            <v>Simon Emerzidis</v>
          </cell>
          <cell r="B606">
            <v>23269</v>
          </cell>
        </row>
        <row r="607">
          <cell r="A607" t="str">
            <v>Simon Emmerling</v>
          </cell>
          <cell r="B607">
            <v>14816</v>
          </cell>
        </row>
        <row r="608">
          <cell r="A608" t="str">
            <v>Rex Emmett</v>
          </cell>
          <cell r="B608" t="str">
            <v>TBC</v>
          </cell>
        </row>
        <row r="609">
          <cell r="A609" t="str">
            <v>Philipp Eng</v>
          </cell>
          <cell r="B609">
            <v>32932</v>
          </cell>
        </row>
        <row r="610">
          <cell r="A610" t="str">
            <v>Tomáš Enge</v>
          </cell>
          <cell r="B610">
            <v>28014</v>
          </cell>
        </row>
        <row r="611">
          <cell r="A611" t="str">
            <v>Maro Engel</v>
          </cell>
          <cell r="B611">
            <v>31286</v>
          </cell>
        </row>
        <row r="612">
          <cell r="A612" t="str">
            <v>Klaus Engelhorn</v>
          </cell>
          <cell r="B612" t="str">
            <v>TBC</v>
          </cell>
        </row>
        <row r="613">
          <cell r="A613" t="str">
            <v>John English</v>
          </cell>
          <cell r="B613">
            <v>17394</v>
          </cell>
        </row>
        <row r="614">
          <cell r="A614" t="str">
            <v>Franz Engstler</v>
          </cell>
          <cell r="B614">
            <v>22487</v>
          </cell>
        </row>
        <row r="615">
          <cell r="A615" t="str">
            <v>Thomas Erdos</v>
          </cell>
          <cell r="B615">
            <v>23314</v>
          </cell>
        </row>
        <row r="616">
          <cell r="A616" t="str">
            <v>Daniel Erickson</v>
          </cell>
          <cell r="B616">
            <v>32092</v>
          </cell>
        </row>
        <row r="617">
          <cell r="A617" t="str">
            <v>Joel Eriksson</v>
          </cell>
          <cell r="B617">
            <v>35974</v>
          </cell>
        </row>
        <row r="618">
          <cell r="A618" t="str">
            <v>Charles Espenlaub</v>
          </cell>
          <cell r="B618">
            <v>25103</v>
          </cell>
        </row>
        <row r="619">
          <cell r="A619" t="str">
            <v>Kévin Estre</v>
          </cell>
          <cell r="B619">
            <v>32444</v>
          </cell>
        </row>
        <row r="620">
          <cell r="A620" t="str">
            <v>Tony Evangelou</v>
          </cell>
          <cell r="B620">
            <v>24042</v>
          </cell>
        </row>
        <row r="621">
          <cell r="A621" t="str">
            <v>Bill Evans</v>
          </cell>
          <cell r="B621">
            <v>15059</v>
          </cell>
        </row>
        <row r="622">
          <cell r="A622" t="str">
            <v>Jaxon Evans</v>
          </cell>
          <cell r="B622">
            <v>35327</v>
          </cell>
        </row>
        <row r="623">
          <cell r="A623" t="str">
            <v>Simon Evans</v>
          </cell>
          <cell r="B623" t="str">
            <v>TBC</v>
          </cell>
        </row>
        <row r="624">
          <cell r="A624" t="str">
            <v>Tyler Everingham</v>
          </cell>
          <cell r="B624">
            <v>36898</v>
          </cell>
        </row>
        <row r="625">
          <cell r="A625" t="str">
            <v>Maurizio Fabris</v>
          </cell>
          <cell r="B625" t="str">
            <v>TBC</v>
          </cell>
        </row>
        <row r="626">
          <cell r="A626" t="str">
            <v>Greg Fahey</v>
          </cell>
          <cell r="B626" t="str">
            <v>TBC</v>
          </cell>
        </row>
        <row r="627">
          <cell r="A627" t="str">
            <v>John Falk</v>
          </cell>
          <cell r="B627">
            <v>22083</v>
          </cell>
        </row>
        <row r="628">
          <cell r="A628" t="str">
            <v>Tony Fall</v>
          </cell>
          <cell r="B628">
            <v>14693</v>
          </cell>
        </row>
        <row r="629">
          <cell r="A629" t="str">
            <v>Paul Fallu</v>
          </cell>
          <cell r="B629" t="str">
            <v>TBC</v>
          </cell>
        </row>
        <row r="630">
          <cell r="A630" t="str">
            <v>James Faneco</v>
          </cell>
          <cell r="B630">
            <v>17105</v>
          </cell>
        </row>
        <row r="631">
          <cell r="A631" t="str">
            <v>Jim Faneco</v>
          </cell>
          <cell r="B631">
            <v>17105</v>
          </cell>
        </row>
        <row r="632">
          <cell r="A632" t="str">
            <v>Augusto Farfus</v>
          </cell>
          <cell r="B632">
            <v>30562</v>
          </cell>
        </row>
        <row r="633">
          <cell r="A633" t="str">
            <v>Dominik Farnbacher</v>
          </cell>
          <cell r="B633">
            <v>30951</v>
          </cell>
        </row>
        <row r="634">
          <cell r="A634" t="str">
            <v>Mario Farnbacher</v>
          </cell>
          <cell r="B634">
            <v>33951</v>
          </cell>
        </row>
        <row r="635">
          <cell r="A635" t="str">
            <v>Ray Farrar</v>
          </cell>
          <cell r="B635" t="str">
            <v>TBC</v>
          </cell>
        </row>
        <row r="636">
          <cell r="A636" t="str">
            <v>Tony Farrell</v>
          </cell>
          <cell r="B636">
            <v>15193</v>
          </cell>
        </row>
        <row r="637">
          <cell r="A637" t="str">
            <v>John Faulkner</v>
          </cell>
          <cell r="B637">
            <v>19230</v>
          </cell>
        </row>
        <row r="638">
          <cell r="A638" t="str">
            <v>Paul Faulkner</v>
          </cell>
          <cell r="B638" t="str">
            <v>TBC</v>
          </cell>
        </row>
        <row r="639">
          <cell r="A639" t="str">
            <v>Andrew Fawcet</v>
          </cell>
          <cell r="B639">
            <v>22185</v>
          </cell>
        </row>
        <row r="640">
          <cell r="A640" t="str">
            <v>Glen Featherstone</v>
          </cell>
          <cell r="B640" t="str">
            <v>TBC</v>
          </cell>
        </row>
        <row r="641">
          <cell r="A641" t="str">
            <v>Broc Feeney</v>
          </cell>
          <cell r="B641">
            <v>37547</v>
          </cell>
        </row>
        <row r="642">
          <cell r="A642" t="str">
            <v>Ricardo Feller</v>
          </cell>
          <cell r="B642">
            <v>36678</v>
          </cell>
        </row>
        <row r="643">
          <cell r="A643" t="str">
            <v>Paul Feltham</v>
          </cell>
          <cell r="B643" t="str">
            <v>TBC</v>
          </cell>
        </row>
        <row r="644">
          <cell r="A644" t="str">
            <v>H Fenton</v>
          </cell>
          <cell r="B644" t="str">
            <v>TBC</v>
          </cell>
        </row>
        <row r="645">
          <cell r="A645" t="str">
            <v>Barry Ferguson</v>
          </cell>
          <cell r="B645">
            <v>14099</v>
          </cell>
        </row>
        <row r="646">
          <cell r="A646" t="str">
            <v>Ian Ferguson</v>
          </cell>
          <cell r="B646" t="str">
            <v>TBC</v>
          </cell>
        </row>
        <row r="647">
          <cell r="A647" t="str">
            <v>José Fernández</v>
          </cell>
          <cell r="B647">
            <v>27451</v>
          </cell>
        </row>
        <row r="648">
          <cell r="A648" t="str">
            <v>Leanne Ferrier</v>
          </cell>
          <cell r="B648">
            <v>29377</v>
          </cell>
        </row>
        <row r="649">
          <cell r="A649" t="str">
            <v>Mark Ferrier</v>
          </cell>
          <cell r="B649" t="str">
            <v>TBC</v>
          </cell>
        </row>
        <row r="650">
          <cell r="A650" t="str">
            <v>Alain Ferte</v>
          </cell>
          <cell r="B650">
            <v>20370</v>
          </cell>
        </row>
        <row r="651">
          <cell r="A651" t="str">
            <v>Geoff Fickling</v>
          </cell>
          <cell r="B651" t="str">
            <v>TBC</v>
          </cell>
        </row>
        <row r="652">
          <cell r="A652" t="str">
            <v>Peter Field</v>
          </cell>
          <cell r="B652">
            <v>25820</v>
          </cell>
        </row>
        <row r="653">
          <cell r="A653" t="str">
            <v>Peter Fields</v>
          </cell>
          <cell r="B653" t="str">
            <v>TBC</v>
          </cell>
        </row>
        <row r="654">
          <cell r="A654" t="str">
            <v>David Filipetto</v>
          </cell>
          <cell r="B654" t="str">
            <v>TBC</v>
          </cell>
        </row>
        <row r="655">
          <cell r="A655" t="str">
            <v>Sam Fillmore</v>
          </cell>
          <cell r="B655" t="str">
            <v>TBC</v>
          </cell>
        </row>
        <row r="656">
          <cell r="A656" t="str">
            <v>Ludwig Finauer</v>
          </cell>
          <cell r="B656">
            <v>20950</v>
          </cell>
        </row>
        <row r="657">
          <cell r="A657" t="str">
            <v>Peter Finlay</v>
          </cell>
          <cell r="B657" t="str">
            <v>TBC</v>
          </cell>
        </row>
        <row r="658">
          <cell r="A658" t="str">
            <v>Terry Finnigan</v>
          </cell>
          <cell r="B658">
            <v>17399</v>
          </cell>
        </row>
        <row r="659">
          <cell r="A659" t="str">
            <v>Dean Fiore</v>
          </cell>
          <cell r="B659">
            <v>30651</v>
          </cell>
        </row>
        <row r="660">
          <cell r="A660" t="str">
            <v>Harry Firth</v>
          </cell>
          <cell r="B660">
            <v>6683</v>
          </cell>
        </row>
        <row r="661">
          <cell r="A661" t="str">
            <v>Andrew Fisher</v>
          </cell>
          <cell r="B661">
            <v>24693</v>
          </cell>
        </row>
        <row r="662">
          <cell r="A662" t="str">
            <v>Syd Fisher</v>
          </cell>
          <cell r="B662">
            <v>9739</v>
          </cell>
        </row>
        <row r="663">
          <cell r="A663" t="str">
            <v>Mike Fitzgerald</v>
          </cell>
          <cell r="B663">
            <v>20090</v>
          </cell>
        </row>
        <row r="664">
          <cell r="A664" t="str">
            <v>Peter Fitzgerald</v>
          </cell>
          <cell r="B664">
            <v>18313</v>
          </cell>
        </row>
        <row r="665">
          <cell r="A665" t="str">
            <v>John Fitzpatrick</v>
          </cell>
          <cell r="B665">
            <v>15866</v>
          </cell>
        </row>
        <row r="666">
          <cell r="A666" t="str">
            <v>Adrian Flack</v>
          </cell>
          <cell r="B666" t="str">
            <v>TBC</v>
          </cell>
        </row>
        <row r="667">
          <cell r="A667" t="str">
            <v>Damien Flack</v>
          </cell>
          <cell r="B667">
            <v>27814</v>
          </cell>
        </row>
        <row r="668">
          <cell r="A668" t="str">
            <v>Marcos Flack</v>
          </cell>
          <cell r="B668">
            <v>38811</v>
          </cell>
        </row>
        <row r="669">
          <cell r="A669" t="str">
            <v>Brian Fleming</v>
          </cell>
          <cell r="B669" t="str">
            <v>TBC</v>
          </cell>
        </row>
        <row r="670">
          <cell r="A670" t="str">
            <v>Scott Fleming</v>
          </cell>
          <cell r="B670">
            <v>25855</v>
          </cell>
        </row>
        <row r="671">
          <cell r="A671" t="str">
            <v>Paul Flottman</v>
          </cell>
          <cell r="B671" t="str">
            <v>TBC</v>
          </cell>
        </row>
        <row r="672">
          <cell r="A672" t="str">
            <v>Paul Flottmann</v>
          </cell>
          <cell r="B672" t="str">
            <v>TBC</v>
          </cell>
        </row>
        <row r="673">
          <cell r="A673" t="str">
            <v>Peter Floyd</v>
          </cell>
          <cell r="B673" t="str">
            <v>TBC</v>
          </cell>
        </row>
        <row r="674">
          <cell r="A674" t="str">
            <v>Ben Foessel</v>
          </cell>
          <cell r="B674">
            <v>33091</v>
          </cell>
        </row>
        <row r="675">
          <cell r="A675" t="str">
            <v>Angus Fogg</v>
          </cell>
          <cell r="B675">
            <v>24710</v>
          </cell>
        </row>
        <row r="676">
          <cell r="A676" t="str">
            <v>Brian Foley</v>
          </cell>
          <cell r="B676">
            <v>1933</v>
          </cell>
        </row>
        <row r="677">
          <cell r="A677" t="str">
            <v>Geoff Fontaine</v>
          </cell>
          <cell r="B677" t="str">
            <v>TBC</v>
          </cell>
        </row>
        <row r="678">
          <cell r="A678" t="str">
            <v>Bob Forbes</v>
          </cell>
          <cell r="B678">
            <v>18340</v>
          </cell>
        </row>
        <row r="679">
          <cell r="A679" t="str">
            <v>Rodney Forbes</v>
          </cell>
          <cell r="B679">
            <v>24733</v>
          </cell>
        </row>
        <row r="680">
          <cell r="A680" t="str">
            <v>Keith Forbes[5]</v>
          </cell>
          <cell r="B680" t="str">
            <v>TBC</v>
          </cell>
        </row>
        <row r="681">
          <cell r="A681" t="str">
            <v>Bill Ford</v>
          </cell>
          <cell r="B681" t="str">
            <v>TBC</v>
          </cell>
        </row>
        <row r="682">
          <cell r="A682" t="str">
            <v>Paul Fordham</v>
          </cell>
          <cell r="B682" t="str">
            <v>TBC</v>
          </cell>
        </row>
        <row r="683">
          <cell r="A683" t="str">
            <v>Paul Fordham</v>
          </cell>
          <cell r="B683" t="str">
            <v>TBC</v>
          </cell>
        </row>
        <row r="684">
          <cell r="A684" t="str">
            <v>George Forrest</v>
          </cell>
          <cell r="B684" t="str">
            <v>TBC</v>
          </cell>
        </row>
        <row r="685">
          <cell r="A685" t="str">
            <v>Graham Forrest</v>
          </cell>
          <cell r="B685" t="str">
            <v>TBC</v>
          </cell>
        </row>
        <row r="686">
          <cell r="A686" t="str">
            <v>Geoff Forshaw</v>
          </cell>
          <cell r="B686">
            <v>25312</v>
          </cell>
        </row>
        <row r="687">
          <cell r="A687" t="str">
            <v>Geoffrey Forshaw</v>
          </cell>
          <cell r="B687">
            <v>25312</v>
          </cell>
        </row>
        <row r="688">
          <cell r="A688" t="str">
            <v>Joe Foster</v>
          </cell>
          <cell r="B688">
            <v>24049</v>
          </cell>
        </row>
        <row r="689">
          <cell r="A689" t="str">
            <v>Nick Foster</v>
          </cell>
          <cell r="B689">
            <v>33647</v>
          </cell>
        </row>
        <row r="690">
          <cell r="A690" t="str">
            <v>Felipe Fraga</v>
          </cell>
          <cell r="B690">
            <v>34883</v>
          </cell>
        </row>
        <row r="691">
          <cell r="A691" t="str">
            <v>Robbie Francevic</v>
          </cell>
          <cell r="B691">
            <v>15237</v>
          </cell>
        </row>
        <row r="692">
          <cell r="A692" t="str">
            <v>Giorgio Francia</v>
          </cell>
          <cell r="B692">
            <v>17479</v>
          </cell>
        </row>
        <row r="693">
          <cell r="A693" t="str">
            <v>Andy Frankel</v>
          </cell>
          <cell r="B693" t="str">
            <v>TBC</v>
          </cell>
        </row>
        <row r="694">
          <cell r="A694" t="str">
            <v>Declan Fraser</v>
          </cell>
          <cell r="B694">
            <v>36779</v>
          </cell>
        </row>
        <row r="695">
          <cell r="A695" t="str">
            <v>David Frazer</v>
          </cell>
          <cell r="B695">
            <v>14714</v>
          </cell>
        </row>
        <row r="696">
          <cell r="A696" t="str">
            <v>Mike Freeman</v>
          </cell>
          <cell r="B696">
            <v>22121</v>
          </cell>
        </row>
        <row r="697">
          <cell r="A697" t="str">
            <v>Paul Freestone</v>
          </cell>
          <cell r="B697">
            <v>19553</v>
          </cell>
        </row>
        <row r="698">
          <cell r="A698" t="str">
            <v>John French</v>
          </cell>
          <cell r="B698">
            <v>11290</v>
          </cell>
        </row>
        <row r="699">
          <cell r="A699" t="str">
            <v>Rusty French</v>
          </cell>
          <cell r="B699">
            <v>15730</v>
          </cell>
        </row>
        <row r="700">
          <cell r="A700" t="str">
            <v>Rahel Frey</v>
          </cell>
          <cell r="B700">
            <v>31466</v>
          </cell>
        </row>
        <row r="701">
          <cell r="A701" t="str">
            <v>Robin Frijns</v>
          </cell>
          <cell r="B701">
            <v>33457</v>
          </cell>
        </row>
        <row r="702">
          <cell r="A702" t="str">
            <v>Geoff Full</v>
          </cell>
          <cell r="B702">
            <v>21862</v>
          </cell>
        </row>
        <row r="703">
          <cell r="A703" t="str">
            <v>Geoffrey Full</v>
          </cell>
          <cell r="B703">
            <v>21862</v>
          </cell>
        </row>
        <row r="704">
          <cell r="A704" t="str">
            <v>Bryce Fullwood</v>
          </cell>
          <cell r="B704">
            <v>35926</v>
          </cell>
        </row>
        <row r="705">
          <cell r="A705" t="str">
            <v>David Fumanelli</v>
          </cell>
          <cell r="B705">
            <v>33715</v>
          </cell>
        </row>
        <row r="706">
          <cell r="A706" t="str">
            <v>George Fury</v>
          </cell>
          <cell r="B706">
            <v>16468</v>
          </cell>
        </row>
        <row r="707">
          <cell r="A707" t="str">
            <v>Hiroshi Fushida</v>
          </cell>
          <cell r="B707">
            <v>16871</v>
          </cell>
        </row>
        <row r="708">
          <cell r="A708" t="str">
            <v>Dean Gall</v>
          </cell>
          <cell r="B708" t="str">
            <v>TBC</v>
          </cell>
        </row>
        <row r="709">
          <cell r="A709" t="str">
            <v>Denis Gallagher[2]</v>
          </cell>
          <cell r="B709" t="str">
            <v>TBC</v>
          </cell>
        </row>
        <row r="710">
          <cell r="A710" t="str">
            <v>Kevin Gallichan</v>
          </cell>
          <cell r="B710" t="str">
            <v>TBC</v>
          </cell>
        </row>
        <row r="711">
          <cell r="A711" t="str">
            <v>Harry Gapps</v>
          </cell>
          <cell r="B711" t="str">
            <v>TBC</v>
          </cell>
        </row>
        <row r="712">
          <cell r="A712" t="str">
            <v>Calvin Gardiner</v>
          </cell>
          <cell r="B712">
            <v>18082</v>
          </cell>
        </row>
        <row r="713">
          <cell r="A713" t="str">
            <v>Calcin Gardner</v>
          </cell>
          <cell r="B713">
            <v>18082</v>
          </cell>
        </row>
        <row r="714">
          <cell r="A714" t="str">
            <v>Calvin Gardner</v>
          </cell>
          <cell r="B714">
            <v>18082</v>
          </cell>
        </row>
        <row r="715">
          <cell r="A715" t="str">
            <v>Frank Gardner</v>
          </cell>
          <cell r="B715">
            <v>11597</v>
          </cell>
        </row>
        <row r="716">
          <cell r="A716" t="str">
            <v>Wayne Gardner</v>
          </cell>
          <cell r="B716">
            <v>21834</v>
          </cell>
        </row>
        <row r="717">
          <cell r="A717" t="str">
            <v>Justin Garioch</v>
          </cell>
          <cell r="B717" t="str">
            <v>TBC</v>
          </cell>
        </row>
        <row r="718">
          <cell r="A718" t="str">
            <v>George Garth</v>
          </cell>
          <cell r="B718" t="str">
            <v>TBC</v>
          </cell>
        </row>
        <row r="719">
          <cell r="A719" t="str">
            <v>Richard Gartner</v>
          </cell>
          <cell r="B719" t="str">
            <v>TBC</v>
          </cell>
        </row>
        <row r="720">
          <cell r="A720" t="str">
            <v>Bill Gates</v>
          </cell>
          <cell r="B720" t="str">
            <v>TBC</v>
          </cell>
        </row>
        <row r="721">
          <cell r="A721" t="str">
            <v>Jack Gates</v>
          </cell>
          <cell r="B721" t="str">
            <v>TBC</v>
          </cell>
        </row>
        <row r="722">
          <cell r="A722" t="str">
            <v>Jim Gates</v>
          </cell>
          <cell r="B722" t="str">
            <v>TBC</v>
          </cell>
        </row>
        <row r="723">
          <cell r="A723" t="str">
            <v>John Gates</v>
          </cell>
          <cell r="B723" t="str">
            <v>TBC</v>
          </cell>
        </row>
        <row r="724">
          <cell r="A724" t="str">
            <v>Daniel Gaunt</v>
          </cell>
          <cell r="B724">
            <v>31105</v>
          </cell>
        </row>
        <row r="725">
          <cell r="A725" t="str">
            <v>Oliver Gavin</v>
          </cell>
          <cell r="B725">
            <v>26571</v>
          </cell>
        </row>
        <row r="726">
          <cell r="A726" t="str">
            <v>Peter Gazzard</v>
          </cell>
          <cell r="B726">
            <v>22571</v>
          </cell>
        </row>
        <row r="727">
          <cell r="A727" t="str">
            <v>Denis Geary</v>
          </cell>
          <cell r="B727" t="str">
            <v>TBC</v>
          </cell>
        </row>
        <row r="728">
          <cell r="A728" t="str">
            <v>Dennis Geary</v>
          </cell>
          <cell r="B728" t="str">
            <v>TBC</v>
          </cell>
        </row>
        <row r="729">
          <cell r="A729" t="str">
            <v>Gary Geeves</v>
          </cell>
          <cell r="B729" t="str">
            <v>TBC</v>
          </cell>
        </row>
        <row r="730">
          <cell r="A730" t="str">
            <v>Fred Geissler</v>
          </cell>
          <cell r="B730">
            <v>17225</v>
          </cell>
        </row>
        <row r="731">
          <cell r="A731" t="str">
            <v>Bob Genders</v>
          </cell>
          <cell r="B731" t="str">
            <v>TBC</v>
          </cell>
        </row>
        <row r="732">
          <cell r="A732" t="str">
            <v>Ian Geoghegan</v>
          </cell>
          <cell r="B732">
            <v>14727</v>
          </cell>
        </row>
        <row r="733">
          <cell r="A733" t="str">
            <v>Leo Geoghegan</v>
          </cell>
          <cell r="B733">
            <v>13286</v>
          </cell>
        </row>
        <row r="734">
          <cell r="A734" t="str">
            <v>Frederick George "Fearless Fred" Morgan</v>
          </cell>
          <cell r="B734" t="str">
            <v>TBC</v>
          </cell>
        </row>
        <row r="735">
          <cell r="A735" t="str">
            <v>Ben Gersekowski</v>
          </cell>
          <cell r="B735">
            <v>33893</v>
          </cell>
        </row>
        <row r="736">
          <cell r="A736" t="str">
            <v>John Gerwald</v>
          </cell>
          <cell r="B736" t="str">
            <v>TBC</v>
          </cell>
        </row>
        <row r="737">
          <cell r="A737" t="str">
            <v>George Geshopoulos</v>
          </cell>
          <cell r="B737" t="str">
            <v>TBC</v>
          </cell>
        </row>
        <row r="738">
          <cell r="A738" t="str">
            <v>Luca Ghiotto</v>
          </cell>
          <cell r="B738">
            <v>34754</v>
          </cell>
        </row>
        <row r="739">
          <cell r="A739" t="str">
            <v>Bruno Giacomelli</v>
          </cell>
          <cell r="B739">
            <v>19247</v>
          </cell>
        </row>
        <row r="740">
          <cell r="A740" t="str">
            <v>Guy Gibbons</v>
          </cell>
          <cell r="B740" t="str">
            <v>TBC</v>
          </cell>
        </row>
        <row r="741">
          <cell r="A741" t="str">
            <v>Mark Gibbs</v>
          </cell>
          <cell r="B741">
            <v>19892</v>
          </cell>
        </row>
        <row r="742">
          <cell r="A742" t="str">
            <v>Bevan Gibson</v>
          </cell>
          <cell r="B742">
            <v>16918</v>
          </cell>
        </row>
        <row r="743">
          <cell r="A743" t="str">
            <v>Christine Gibson</v>
          </cell>
          <cell r="B743" t="str">
            <v>TBC</v>
          </cell>
        </row>
        <row r="744">
          <cell r="A744" t="str">
            <v>Fred Gibson</v>
          </cell>
          <cell r="B744">
            <v>14992</v>
          </cell>
        </row>
        <row r="745">
          <cell r="A745" t="str">
            <v>John Giddings</v>
          </cell>
          <cell r="B745">
            <v>15773</v>
          </cell>
        </row>
        <row r="746">
          <cell r="A746" t="str">
            <v>George Giesberts</v>
          </cell>
          <cell r="B746" t="str">
            <v>TBC</v>
          </cell>
        </row>
        <row r="747">
          <cell r="A747" t="str">
            <v>Fred Giessler</v>
          </cell>
          <cell r="B747">
            <v>17225</v>
          </cell>
        </row>
        <row r="748">
          <cell r="A748" t="str">
            <v>Anthony Gilbertson</v>
          </cell>
          <cell r="B748" t="str">
            <v>TBC</v>
          </cell>
        </row>
        <row r="749">
          <cell r="A749" t="str">
            <v>Ron Gillard</v>
          </cell>
          <cell r="B749">
            <v>16183</v>
          </cell>
        </row>
        <row r="750">
          <cell r="A750" t="str">
            <v>Andrew Gillespie</v>
          </cell>
          <cell r="B750" t="str">
            <v>TBC</v>
          </cell>
        </row>
        <row r="751">
          <cell r="A751" t="str">
            <v>Bill Gillespie</v>
          </cell>
          <cell r="B751" t="str">
            <v>TBC</v>
          </cell>
        </row>
        <row r="752">
          <cell r="A752" t="str">
            <v>Bernie Gillon</v>
          </cell>
          <cell r="B752">
            <v>21158</v>
          </cell>
        </row>
        <row r="753">
          <cell r="A753" t="str">
            <v>Fabrizio Giovanardi</v>
          </cell>
          <cell r="B753">
            <v>24455</v>
          </cell>
        </row>
        <row r="754">
          <cell r="A754" t="str">
            <v>David Gittus</v>
          </cell>
          <cell r="B754">
            <v>22292</v>
          </cell>
        </row>
        <row r="755">
          <cell r="A755" t="str">
            <v>David Glasson</v>
          </cell>
          <cell r="B755">
            <v>20360</v>
          </cell>
        </row>
        <row r="756">
          <cell r="A756" t="str">
            <v>Kevin Gleason</v>
          </cell>
          <cell r="B756">
            <v>31869</v>
          </cell>
        </row>
        <row r="757">
          <cell r="A757" t="str">
            <v>Dieter Glemser</v>
          </cell>
          <cell r="B757">
            <v>14059</v>
          </cell>
        </row>
        <row r="758">
          <cell r="A758" t="str">
            <v>Steve Glenney</v>
          </cell>
          <cell r="B758" t="str">
            <v>TBC</v>
          </cell>
        </row>
        <row r="759">
          <cell r="A759" t="str">
            <v>Timo Glock</v>
          </cell>
          <cell r="B759">
            <v>30028</v>
          </cell>
        </row>
        <row r="760">
          <cell r="A760" t="str">
            <v>Zane Goddard</v>
          </cell>
          <cell r="B760">
            <v>36446</v>
          </cell>
        </row>
        <row r="761">
          <cell r="A761" t="str">
            <v>Peter Godden</v>
          </cell>
          <cell r="B761" t="str">
            <v>TBC</v>
          </cell>
        </row>
        <row r="762">
          <cell r="A762" t="str">
            <v>James Golding</v>
          </cell>
          <cell r="B762">
            <v>35083</v>
          </cell>
        </row>
        <row r="763">
          <cell r="A763" t="str">
            <v>Jason Gomersall</v>
          </cell>
          <cell r="B763">
            <v>26207</v>
          </cell>
        </row>
        <row r="764">
          <cell r="A764" t="str">
            <v>Marcos Gomes</v>
          </cell>
          <cell r="B764">
            <v>30889</v>
          </cell>
        </row>
        <row r="765">
          <cell r="A765" t="str">
            <v>John Goodacre</v>
          </cell>
          <cell r="B765">
            <v>22556</v>
          </cell>
        </row>
        <row r="766">
          <cell r="A766" t="str">
            <v>Reuben Goodall</v>
          </cell>
          <cell r="B766">
            <v>37945</v>
          </cell>
        </row>
        <row r="767">
          <cell r="A767" t="str">
            <v>Daniel Gooding</v>
          </cell>
          <cell r="B767" t="str">
            <v>TBC</v>
          </cell>
        </row>
        <row r="768">
          <cell r="A768" t="str">
            <v>Chris Goodwin</v>
          </cell>
          <cell r="B768">
            <v>24541</v>
          </cell>
        </row>
        <row r="769">
          <cell r="A769" t="str">
            <v>Len Goodwin</v>
          </cell>
          <cell r="B769" t="str">
            <v>TBC</v>
          </cell>
        </row>
        <row r="770">
          <cell r="A770" t="str">
            <v>Elton Goonan</v>
          </cell>
          <cell r="B770">
            <v>27729</v>
          </cell>
        </row>
        <row r="771">
          <cell r="A771" t="str">
            <v>Garry Gosatti</v>
          </cell>
          <cell r="B771" t="str">
            <v>TBC</v>
          </cell>
        </row>
        <row r="772">
          <cell r="A772" t="str">
            <v>Brad Goss</v>
          </cell>
          <cell r="B772" t="str">
            <v>TBC</v>
          </cell>
        </row>
        <row r="773">
          <cell r="A773" t="str">
            <v>John Goss</v>
          </cell>
          <cell r="B773">
            <v>15828</v>
          </cell>
        </row>
        <row r="774">
          <cell r="A774" t="str">
            <v>Nathan Gotch</v>
          </cell>
          <cell r="B774" t="str">
            <v>TBC</v>
          </cell>
        </row>
        <row r="775">
          <cell r="A775" t="str">
            <v>Maximilian Götz</v>
          </cell>
          <cell r="B775">
            <v>31447</v>
          </cell>
        </row>
        <row r="776">
          <cell r="A776" t="str">
            <v>Greg Goudie</v>
          </cell>
          <cell r="B776">
            <v>22396</v>
          </cell>
        </row>
        <row r="777">
          <cell r="A777" t="str">
            <v>Alan Gough</v>
          </cell>
          <cell r="B777" t="str">
            <v>TBC</v>
          </cell>
        </row>
        <row r="778">
          <cell r="A778" t="str">
            <v>Allan Gough</v>
          </cell>
          <cell r="B778" t="str">
            <v>TBC</v>
          </cell>
        </row>
        <row r="779">
          <cell r="A779" t="str">
            <v>Kel Gough</v>
          </cell>
          <cell r="B779" t="str">
            <v>TBC</v>
          </cell>
        </row>
        <row r="780">
          <cell r="A780" t="str">
            <v>Jules Gounon</v>
          </cell>
          <cell r="B780">
            <v>34699</v>
          </cell>
        </row>
        <row r="781">
          <cell r="A781" t="str">
            <v>Paul Gover</v>
          </cell>
          <cell r="B781">
            <v>20301</v>
          </cell>
        </row>
        <row r="782">
          <cell r="A782" t="str">
            <v>Adam Gowans</v>
          </cell>
          <cell r="B782">
            <v>27932</v>
          </cell>
        </row>
        <row r="783">
          <cell r="A783" t="str">
            <v>Ben Gower</v>
          </cell>
          <cell r="B783">
            <v>30145</v>
          </cell>
        </row>
        <row r="784">
          <cell r="A784" t="str">
            <v>Renee Gracie</v>
          </cell>
          <cell r="B784">
            <v>34704</v>
          </cell>
        </row>
        <row r="785">
          <cell r="A785" t="str">
            <v>Warren Gracie</v>
          </cell>
          <cell r="B785" t="str">
            <v>TBC</v>
          </cell>
        </row>
        <row r="786">
          <cell r="A786" t="str">
            <v>Barry Graham</v>
          </cell>
          <cell r="B786">
            <v>17820</v>
          </cell>
        </row>
        <row r="787">
          <cell r="A787" t="str">
            <v>Ulf Granberg</v>
          </cell>
          <cell r="B787">
            <v>18614</v>
          </cell>
        </row>
        <row r="788">
          <cell r="A788" t="str">
            <v>Peter Granger</v>
          </cell>
          <cell r="B788" t="str">
            <v>TBC</v>
          </cell>
        </row>
        <row r="789">
          <cell r="A789" t="str">
            <v>Alf Grant</v>
          </cell>
          <cell r="B789">
            <v>16220</v>
          </cell>
        </row>
        <row r="790">
          <cell r="A790" t="str">
            <v>Dean Grant</v>
          </cell>
          <cell r="B790">
            <v>24331</v>
          </cell>
        </row>
        <row r="791">
          <cell r="A791" t="str">
            <v>Ian Grant</v>
          </cell>
          <cell r="B791" t="str">
            <v>TBC</v>
          </cell>
        </row>
        <row r="792">
          <cell r="A792" t="str">
            <v>Tim Grant</v>
          </cell>
          <cell r="B792">
            <v>26380</v>
          </cell>
        </row>
        <row r="793">
          <cell r="A793" t="str">
            <v>Robb Gravett</v>
          </cell>
          <cell r="B793">
            <v>21680</v>
          </cell>
        </row>
        <row r="794">
          <cell r="A794" t="str">
            <v>Jeremy Gray</v>
          </cell>
          <cell r="B794">
            <v>28722</v>
          </cell>
        </row>
        <row r="795">
          <cell r="A795" t="str">
            <v>Lauren Gray</v>
          </cell>
          <cell r="B795">
            <v>31807</v>
          </cell>
        </row>
        <row r="796">
          <cell r="A796" t="str">
            <v>Michael Gray</v>
          </cell>
          <cell r="B796" t="str">
            <v>TBC</v>
          </cell>
        </row>
        <row r="797">
          <cell r="A797" t="str">
            <v>Rylan Gray</v>
          </cell>
          <cell r="B797">
            <v>39042</v>
          </cell>
        </row>
        <row r="798">
          <cell r="A798" t="str">
            <v>Max Grayson</v>
          </cell>
          <cell r="B798" t="str">
            <v>TBC</v>
          </cell>
        </row>
        <row r="799">
          <cell r="A799" t="str">
            <v>Ian Green</v>
          </cell>
          <cell r="B799" t="str">
            <v>TBC</v>
          </cell>
        </row>
        <row r="800">
          <cell r="A800" t="str">
            <v>Dennis Gregory</v>
          </cell>
          <cell r="B800" t="str">
            <v>TBC</v>
          </cell>
        </row>
        <row r="801">
          <cell r="A801" t="str">
            <v>Tony Greig</v>
          </cell>
          <cell r="B801">
            <v>17081</v>
          </cell>
        </row>
        <row r="802">
          <cell r="A802" t="str">
            <v>Mikaël Grenier</v>
          </cell>
          <cell r="B802">
            <v>33815</v>
          </cell>
        </row>
        <row r="803">
          <cell r="A803" t="str">
            <v>Allan Grice</v>
          </cell>
          <cell r="B803">
            <v>15635</v>
          </cell>
        </row>
        <row r="804">
          <cell r="A804" t="str">
            <v>Bob Griffen</v>
          </cell>
          <cell r="B804" t="str">
            <v>TBC</v>
          </cell>
        </row>
        <row r="805">
          <cell r="A805" t="str">
            <v>Bob Griffin</v>
          </cell>
          <cell r="B805" t="str">
            <v>TBC</v>
          </cell>
        </row>
        <row r="806">
          <cell r="A806" t="str">
            <v>Matt Griffin</v>
          </cell>
          <cell r="B806">
            <v>30104</v>
          </cell>
        </row>
        <row r="807">
          <cell r="A807" t="str">
            <v>Mike Griffin</v>
          </cell>
          <cell r="B807">
            <v>17198</v>
          </cell>
        </row>
        <row r="808">
          <cell r="A808" t="str">
            <v>Mark Griffith</v>
          </cell>
          <cell r="B808" t="str">
            <v>TBC</v>
          </cell>
        </row>
        <row r="809">
          <cell r="A809" t="str">
            <v>Don Griffiths</v>
          </cell>
          <cell r="B809" t="str">
            <v>TBC</v>
          </cell>
        </row>
        <row r="810">
          <cell r="A810" t="str">
            <v>Roy Griffiths</v>
          </cell>
          <cell r="B810" t="str">
            <v>TBC</v>
          </cell>
        </row>
        <row r="811">
          <cell r="A811" t="str">
            <v>Steve Griffiths</v>
          </cell>
          <cell r="B811" t="str">
            <v>TBC</v>
          </cell>
        </row>
        <row r="812">
          <cell r="A812" t="str">
            <v>Neville Grigsby</v>
          </cell>
          <cell r="B812" t="str">
            <v>TBC</v>
          </cell>
        </row>
        <row r="813">
          <cell r="A813" t="str">
            <v>Doug Grimson</v>
          </cell>
          <cell r="B813" t="str">
            <v>TBC</v>
          </cell>
        </row>
        <row r="814">
          <cell r="A814" t="str">
            <v>Steve Grocl</v>
          </cell>
          <cell r="B814" t="str">
            <v>TBC</v>
          </cell>
        </row>
        <row r="815">
          <cell r="A815" t="str">
            <v>David Grose</v>
          </cell>
          <cell r="B815">
            <v>21292</v>
          </cell>
        </row>
        <row r="816">
          <cell r="A816" t="str">
            <v>Keith Grose</v>
          </cell>
          <cell r="B816" t="str">
            <v>TBC</v>
          </cell>
        </row>
        <row r="817">
          <cell r="A817" t="str">
            <v>Les Grose</v>
          </cell>
          <cell r="B817" t="str">
            <v>TBC</v>
          </cell>
        </row>
        <row r="818">
          <cell r="A818" t="str">
            <v>Ron Grose</v>
          </cell>
          <cell r="B818" t="str">
            <v>TBC</v>
          </cell>
        </row>
        <row r="819">
          <cell r="A819" t="str">
            <v>Olivier Grouillard</v>
          </cell>
          <cell r="B819">
            <v>21430</v>
          </cell>
        </row>
        <row r="820">
          <cell r="A820" t="str">
            <v>John Grounds</v>
          </cell>
          <cell r="B820" t="str">
            <v>TBC</v>
          </cell>
        </row>
        <row r="821">
          <cell r="A821" t="str">
            <v>Bob Grove</v>
          </cell>
          <cell r="B821" t="str">
            <v>TBC</v>
          </cell>
        </row>
        <row r="822">
          <cell r="A822" t="str">
            <v>Brenton Grove</v>
          </cell>
          <cell r="B822">
            <v>35529</v>
          </cell>
        </row>
        <row r="823">
          <cell r="A823" t="str">
            <v>Stephen Grove</v>
          </cell>
          <cell r="B823">
            <v>24563</v>
          </cell>
        </row>
        <row r="824">
          <cell r="A824" t="str">
            <v>Graham Gulson</v>
          </cell>
          <cell r="B824">
            <v>25572</v>
          </cell>
        </row>
        <row r="825">
          <cell r="A825" t="str">
            <v>Paul Gulson</v>
          </cell>
          <cell r="B825">
            <v>16709</v>
          </cell>
        </row>
        <row r="826">
          <cell r="A826" t="str">
            <v>Ray Gulson</v>
          </cell>
          <cell r="B826">
            <v>15507</v>
          </cell>
        </row>
        <row r="827">
          <cell r="A827" t="str">
            <v>Ross Gunn</v>
          </cell>
          <cell r="B827">
            <v>35431</v>
          </cell>
        </row>
        <row r="828">
          <cell r="A828" t="str">
            <v>Barry Gurdon</v>
          </cell>
          <cell r="B828" t="str">
            <v>TBC</v>
          </cell>
        </row>
        <row r="829">
          <cell r="A829" t="str">
            <v>Alan Gurr</v>
          </cell>
          <cell r="B829">
            <v>29985</v>
          </cell>
        </row>
        <row r="830">
          <cell r="A830" t="str">
            <v>Allan Gurr</v>
          </cell>
          <cell r="B830">
            <v>29985</v>
          </cell>
        </row>
        <row r="831">
          <cell r="A831" t="str">
            <v>Janet Guthrie</v>
          </cell>
          <cell r="B831">
            <v>13946</v>
          </cell>
        </row>
        <row r="832">
          <cell r="A832" t="str">
            <v>Ayhancan Güven</v>
          </cell>
          <cell r="B832">
            <v>35827</v>
          </cell>
        </row>
        <row r="833">
          <cell r="A833" t="str">
            <v>Christopher Haase</v>
          </cell>
          <cell r="B833">
            <v>32046</v>
          </cell>
        </row>
        <row r="834">
          <cell r="A834" t="str">
            <v>Morgan Haber</v>
          </cell>
          <cell r="B834">
            <v>34511</v>
          </cell>
        </row>
        <row r="835">
          <cell r="A835" t="str">
            <v>Kenny Habul</v>
          </cell>
          <cell r="B835">
            <v>28614</v>
          </cell>
        </row>
        <row r="836">
          <cell r="A836" t="str">
            <v>Peter Hackett</v>
          </cell>
          <cell r="B836">
            <v>28385</v>
          </cell>
        </row>
        <row r="837">
          <cell r="A837" t="str">
            <v>Robert Hackwood</v>
          </cell>
          <cell r="B837">
            <v>31882</v>
          </cell>
        </row>
        <row r="838">
          <cell r="A838" t="str">
            <v>Bob Hadley</v>
          </cell>
          <cell r="B838" t="str">
            <v>TBC</v>
          </cell>
        </row>
        <row r="839">
          <cell r="A839" t="str">
            <v>Bernie Haehnle</v>
          </cell>
          <cell r="B839" t="str">
            <v>TBC</v>
          </cell>
        </row>
        <row r="840">
          <cell r="A840" t="str">
            <v>Toby Hagon</v>
          </cell>
          <cell r="B840" t="str">
            <v>TBC</v>
          </cell>
        </row>
        <row r="841">
          <cell r="A841" t="str">
            <v>Armin Hahne</v>
          </cell>
          <cell r="B841">
            <v>20342</v>
          </cell>
        </row>
        <row r="842">
          <cell r="A842" t="str">
            <v>Trevor Haines</v>
          </cell>
          <cell r="B842">
            <v>22083</v>
          </cell>
        </row>
        <row r="843">
          <cell r="A843" t="str">
            <v>Bayley Hall</v>
          </cell>
          <cell r="B843">
            <v>37830</v>
          </cell>
        </row>
        <row r="844">
          <cell r="A844" t="str">
            <v>Colin Hall</v>
          </cell>
          <cell r="B844">
            <v>16794</v>
          </cell>
        </row>
        <row r="845">
          <cell r="A845" t="str">
            <v>John Hall</v>
          </cell>
          <cell r="B845">
            <v>13696</v>
          </cell>
        </row>
        <row r="846">
          <cell r="A846" t="str">
            <v>Tim Hall</v>
          </cell>
          <cell r="B846" t="str">
            <v>TBC</v>
          </cell>
        </row>
        <row r="847">
          <cell r="A847" t="str">
            <v>Liz Halliday</v>
          </cell>
          <cell r="B847">
            <v>28838</v>
          </cell>
        </row>
        <row r="848">
          <cell r="A848" t="str">
            <v>Matt Halliday</v>
          </cell>
          <cell r="B848">
            <v>29050</v>
          </cell>
        </row>
        <row r="849">
          <cell r="A849" t="str">
            <v>Ross Halliday</v>
          </cell>
          <cell r="B849">
            <v>19695</v>
          </cell>
        </row>
        <row r="850">
          <cell r="A850" t="str">
            <v>Hiroshi Hamaguachi</v>
          </cell>
          <cell r="B850">
            <v>28034</v>
          </cell>
        </row>
        <row r="851">
          <cell r="A851" t="str">
            <v>Alan Hamilton</v>
          </cell>
          <cell r="B851">
            <v>17743</v>
          </cell>
        </row>
        <row r="852">
          <cell r="A852" t="str">
            <v>Paul Hamilton</v>
          </cell>
          <cell r="B852" t="str">
            <v>TBC</v>
          </cell>
        </row>
        <row r="853">
          <cell r="A853" t="str">
            <v>Robyn Hamilton</v>
          </cell>
          <cell r="B853" t="str">
            <v>TBC</v>
          </cell>
        </row>
        <row r="854">
          <cell r="A854" t="str">
            <v>Fabian Hamprecht</v>
          </cell>
          <cell r="B854">
            <v>34868</v>
          </cell>
        </row>
        <row r="855">
          <cell r="A855" t="str">
            <v>Philip Hamprecht</v>
          </cell>
          <cell r="B855">
            <v>35594</v>
          </cell>
        </row>
        <row r="856">
          <cell r="A856" t="str">
            <v>Ray Hanger</v>
          </cell>
          <cell r="B856" t="str">
            <v>TBC</v>
          </cell>
        </row>
        <row r="857">
          <cell r="A857" t="str">
            <v>Frank Hann</v>
          </cell>
          <cell r="B857" t="str">
            <v>TBC</v>
          </cell>
        </row>
        <row r="858">
          <cell r="A858" t="str">
            <v>Peter Hannen</v>
          </cell>
          <cell r="B858" t="str">
            <v>TBC</v>
          </cell>
        </row>
        <row r="859">
          <cell r="A859" t="str">
            <v>Matthew Hansen</v>
          </cell>
          <cell r="B859" t="str">
            <v>TBC</v>
          </cell>
        </row>
        <row r="860">
          <cell r="A860" t="str">
            <v>Gregg Hansford</v>
          </cell>
          <cell r="B860">
            <v>19092</v>
          </cell>
        </row>
        <row r="861">
          <cell r="A861" t="str">
            <v>Evert Harder</v>
          </cell>
          <cell r="B861" t="str">
            <v>TBC</v>
          </cell>
        </row>
        <row r="862">
          <cell r="A862" t="str">
            <v>Chris Harding</v>
          </cell>
          <cell r="B862" t="str">
            <v>TBC</v>
          </cell>
        </row>
        <row r="863">
          <cell r="A863" t="str">
            <v>Peter Harding</v>
          </cell>
          <cell r="B863" t="str">
            <v>TBC</v>
          </cell>
        </row>
        <row r="864">
          <cell r="A864" t="str">
            <v>Steve Hardman</v>
          </cell>
          <cell r="B864" t="str">
            <v>TBC</v>
          </cell>
        </row>
        <row r="865">
          <cell r="A865" t="str">
            <v>Arthur Hardwick</v>
          </cell>
          <cell r="B865" t="str">
            <v>TBC</v>
          </cell>
        </row>
        <row r="866">
          <cell r="A866" t="str">
            <v>Adam Hargraves</v>
          </cell>
          <cell r="B866" t="str">
            <v>TBC</v>
          </cell>
        </row>
        <row r="867">
          <cell r="A867" t="str">
            <v>Sarah Harley</v>
          </cell>
          <cell r="B867">
            <v>28635</v>
          </cell>
        </row>
        <row r="868">
          <cell r="A868" t="str">
            <v>Simon Harrex</v>
          </cell>
          <cell r="B868">
            <v>17172</v>
          </cell>
        </row>
        <row r="869">
          <cell r="A869" t="str">
            <v>Steve Harrington</v>
          </cell>
          <cell r="B869">
            <v>22400</v>
          </cell>
        </row>
        <row r="870">
          <cell r="A870" t="str">
            <v>Aaron Harris</v>
          </cell>
          <cell r="B870">
            <v>28752</v>
          </cell>
        </row>
        <row r="871">
          <cell r="A871" t="str">
            <v>Andrew Harris</v>
          </cell>
          <cell r="B871">
            <v>18169</v>
          </cell>
        </row>
        <row r="872">
          <cell r="A872" t="str">
            <v>Bill Harris</v>
          </cell>
          <cell r="B872" t="str">
            <v>TBC</v>
          </cell>
        </row>
        <row r="873">
          <cell r="A873" t="str">
            <v>Craig Harris</v>
          </cell>
          <cell r="B873">
            <v>23830</v>
          </cell>
        </row>
        <row r="874">
          <cell r="A874" t="str">
            <v>Darren Harris</v>
          </cell>
          <cell r="B874" t="str">
            <v>TBC</v>
          </cell>
        </row>
        <row r="875">
          <cell r="A875" t="str">
            <v>Jeff Harris</v>
          </cell>
          <cell r="B875" t="str">
            <v>TBC</v>
          </cell>
        </row>
        <row r="876">
          <cell r="A876" t="str">
            <v>John Harris</v>
          </cell>
          <cell r="B876">
            <v>14010</v>
          </cell>
        </row>
        <row r="877">
          <cell r="A877" t="str">
            <v>Graham Harrison</v>
          </cell>
          <cell r="B877" t="str">
            <v>TBC</v>
          </cell>
        </row>
        <row r="878">
          <cell r="A878" t="str">
            <v>Hugh Harrison</v>
          </cell>
          <cell r="B878">
            <v>22230</v>
          </cell>
        </row>
        <row r="879">
          <cell r="A879" t="str">
            <v>Ken Harrison</v>
          </cell>
          <cell r="B879" t="str">
            <v>TBC</v>
          </cell>
        </row>
        <row r="880">
          <cell r="A880" t="str">
            <v>Ray Harrison</v>
          </cell>
          <cell r="B880" t="str">
            <v>TBC</v>
          </cell>
        </row>
        <row r="881">
          <cell r="A881" t="str">
            <v>Trent Harrison</v>
          </cell>
          <cell r="B881">
            <v>32484</v>
          </cell>
        </row>
        <row r="882">
          <cell r="A882" t="str">
            <v>Murray Harrod</v>
          </cell>
          <cell r="B882" t="str">
            <v>TBC</v>
          </cell>
        </row>
        <row r="883">
          <cell r="A883" t="str">
            <v>Ron Harrop</v>
          </cell>
          <cell r="B883">
            <v>17159</v>
          </cell>
        </row>
        <row r="884">
          <cell r="A884" t="str">
            <v>Michael Hart</v>
          </cell>
          <cell r="B884">
            <v>22500</v>
          </cell>
        </row>
        <row r="885">
          <cell r="A885" t="str">
            <v>Olivier Hart</v>
          </cell>
          <cell r="B885">
            <v>36303</v>
          </cell>
        </row>
        <row r="886">
          <cell r="A886" t="str">
            <v>Brendon Hartley</v>
          </cell>
          <cell r="B886">
            <v>32822</v>
          </cell>
        </row>
        <row r="887">
          <cell r="A887" t="str">
            <v>Clint Harvey</v>
          </cell>
          <cell r="B887">
            <v>26928</v>
          </cell>
        </row>
        <row r="888">
          <cell r="A888" t="str">
            <v>Geoff Harvey</v>
          </cell>
          <cell r="B888" t="str">
            <v>TBC</v>
          </cell>
        </row>
        <row r="889">
          <cell r="A889" t="str">
            <v>John Harvey</v>
          </cell>
          <cell r="B889">
            <v>13932</v>
          </cell>
        </row>
        <row r="890">
          <cell r="A890" t="str">
            <v>Steve Harvey</v>
          </cell>
          <cell r="B890" t="str">
            <v>TBC</v>
          </cell>
        </row>
        <row r="891">
          <cell r="A891" t="str">
            <v>Tim Harvey</v>
          </cell>
          <cell r="B891">
            <v>22605</v>
          </cell>
        </row>
        <row r="892">
          <cell r="A892" t="str">
            <v>Masahiro Hasemi</v>
          </cell>
          <cell r="B892">
            <v>16754</v>
          </cell>
        </row>
        <row r="893">
          <cell r="A893" t="str">
            <v>Glen Hastings</v>
          </cell>
          <cell r="B893" t="str">
            <v>TBC</v>
          </cell>
        </row>
        <row r="894">
          <cell r="A894" t="str">
            <v>Ken Hastings</v>
          </cell>
          <cell r="B894" t="str">
            <v>TBC</v>
          </cell>
        </row>
        <row r="895">
          <cell r="A895" t="str">
            <v>Paul Hawkins</v>
          </cell>
          <cell r="B895">
            <v>13800</v>
          </cell>
        </row>
        <row r="896">
          <cell r="A896" t="str">
            <v>Ron Haylen</v>
          </cell>
          <cell r="B896" t="str">
            <v>TBC</v>
          </cell>
        </row>
        <row r="897">
          <cell r="A897" t="str">
            <v>Tom Hayman</v>
          </cell>
          <cell r="B897" t="str">
            <v>TBC</v>
          </cell>
        </row>
        <row r="898">
          <cell r="A898" t="str">
            <v>Clayton Haynes</v>
          </cell>
          <cell r="B898">
            <v>24393</v>
          </cell>
        </row>
        <row r="899">
          <cell r="A899" t="str">
            <v>Ian Haynes</v>
          </cell>
          <cell r="B899" t="str">
            <v>TBC</v>
          </cell>
        </row>
        <row r="900">
          <cell r="A900" t="str">
            <v>Greg Haysom</v>
          </cell>
          <cell r="B900" t="str">
            <v>TBC</v>
          </cell>
        </row>
        <row r="901">
          <cell r="A901" t="str">
            <v>M Hayson</v>
          </cell>
          <cell r="B901" t="str">
            <v>TBC</v>
          </cell>
        </row>
        <row r="902">
          <cell r="A902" t="str">
            <v>Laurie Hazelton</v>
          </cell>
          <cell r="B902">
            <v>15965</v>
          </cell>
        </row>
        <row r="903">
          <cell r="A903" t="str">
            <v>Todd Hazelwood</v>
          </cell>
          <cell r="B903">
            <v>36350</v>
          </cell>
        </row>
        <row r="904">
          <cell r="A904" t="str">
            <v>Tony Head</v>
          </cell>
          <cell r="B904" t="str">
            <v>TBC</v>
          </cell>
        </row>
        <row r="905">
          <cell r="A905" t="str">
            <v>Alan Heath</v>
          </cell>
          <cell r="B905">
            <v>21385</v>
          </cell>
        </row>
        <row r="906">
          <cell r="A906" t="str">
            <v>David Heath</v>
          </cell>
          <cell r="B906" t="str">
            <v>TBC</v>
          </cell>
        </row>
        <row r="907">
          <cell r="A907" t="str">
            <v>Michael Hector</v>
          </cell>
          <cell r="B907">
            <v>23826</v>
          </cell>
        </row>
        <row r="908">
          <cell r="A908" t="str">
            <v>Gregory Hede</v>
          </cell>
          <cell r="B908" t="str">
            <v>TBC</v>
          </cell>
        </row>
        <row r="909">
          <cell r="A909" t="str">
            <v>Kevin Heffernan</v>
          </cell>
          <cell r="B909">
            <v>22272</v>
          </cell>
        </row>
        <row r="910">
          <cell r="A910" t="str">
            <v>Ray Heffernan</v>
          </cell>
          <cell r="B910" t="str">
            <v>TBC</v>
          </cell>
        </row>
        <row r="911">
          <cell r="A911" t="str">
            <v>Altfrid Heger</v>
          </cell>
          <cell r="B911">
            <v>21209</v>
          </cell>
        </row>
        <row r="912">
          <cell r="A912" t="str">
            <v>Andre Heimgartner</v>
          </cell>
          <cell r="B912">
            <v>34858</v>
          </cell>
        </row>
        <row r="913">
          <cell r="A913" t="str">
            <v>Laurin Heinrich</v>
          </cell>
          <cell r="B913">
            <v>37160</v>
          </cell>
        </row>
        <row r="914">
          <cell r="A914" t="str">
            <v>Jean-François Hemroulle</v>
          </cell>
          <cell r="B914">
            <v>25396</v>
          </cell>
        </row>
        <row r="915">
          <cell r="A915" t="str">
            <v>Mal Henderson</v>
          </cell>
          <cell r="B915" t="str">
            <v>TBC</v>
          </cell>
        </row>
        <row r="916">
          <cell r="A916" t="str">
            <v>Warwick Henderson</v>
          </cell>
          <cell r="B916">
            <v>17789</v>
          </cell>
        </row>
        <row r="917">
          <cell r="A917" t="str">
            <v>Daryl Hendrick</v>
          </cell>
          <cell r="B917">
            <v>18032</v>
          </cell>
        </row>
        <row r="918">
          <cell r="A918" t="str">
            <v>Bruce Henley</v>
          </cell>
          <cell r="B918" t="str">
            <v>TBC</v>
          </cell>
        </row>
        <row r="919">
          <cell r="A919" t="str">
            <v>Nathan Herne</v>
          </cell>
          <cell r="B919">
            <v>37487</v>
          </cell>
        </row>
        <row r="920">
          <cell r="A920" t="str">
            <v>Dean Herridge</v>
          </cell>
          <cell r="B920">
            <v>27995</v>
          </cell>
        </row>
        <row r="921">
          <cell r="A921" t="str">
            <v>Ian Heward</v>
          </cell>
          <cell r="B921">
            <v>23561</v>
          </cell>
        </row>
        <row r="922">
          <cell r="A922" t="str">
            <v>Ross Hewison</v>
          </cell>
          <cell r="B922" t="str">
            <v>TBC</v>
          </cell>
        </row>
        <row r="923">
          <cell r="A923" t="str">
            <v>Chris Heyer</v>
          </cell>
          <cell r="B923">
            <v>17451</v>
          </cell>
        </row>
        <row r="924">
          <cell r="A924" t="str">
            <v>Kingsley Hibbard</v>
          </cell>
          <cell r="B924" t="str">
            <v>TBC</v>
          </cell>
        </row>
        <row r="925">
          <cell r="A925" t="str">
            <v>John Hicks</v>
          </cell>
          <cell r="B925" t="str">
            <v>TBC</v>
          </cell>
        </row>
        <row r="926">
          <cell r="A926" t="str">
            <v>Rod Hicks</v>
          </cell>
          <cell r="B926">
            <v>21044</v>
          </cell>
        </row>
        <row r="927">
          <cell r="A927" t="str">
            <v>Cameron Hill</v>
          </cell>
          <cell r="B927">
            <v>35397</v>
          </cell>
        </row>
        <row r="928">
          <cell r="A928" t="str">
            <v>Cody Hill</v>
          </cell>
          <cell r="B928" t="str">
            <v>TBC</v>
          </cell>
        </row>
        <row r="929">
          <cell r="A929" t="str">
            <v>Lorraine Hill</v>
          </cell>
          <cell r="B929" t="str">
            <v>TBC</v>
          </cell>
        </row>
        <row r="930">
          <cell r="A930" t="str">
            <v>Peter Hill</v>
          </cell>
          <cell r="B930">
            <v>23468</v>
          </cell>
        </row>
        <row r="931">
          <cell r="A931" t="str">
            <v>Roland Hill</v>
          </cell>
          <cell r="B931" t="str">
            <v>TBC</v>
          </cell>
        </row>
        <row r="932">
          <cell r="A932" t="str">
            <v>Tony Hill</v>
          </cell>
          <cell r="B932" t="str">
            <v>TBC</v>
          </cell>
        </row>
        <row r="933">
          <cell r="A933" t="str">
            <v>Joe Hills</v>
          </cell>
          <cell r="B933" t="str">
            <v>TBC</v>
          </cell>
        </row>
        <row r="934">
          <cell r="A934" t="str">
            <v>Peter Hills</v>
          </cell>
          <cell r="B934">
            <v>21492</v>
          </cell>
        </row>
        <row r="935">
          <cell r="A935" t="str">
            <v>James Hinchcliffe</v>
          </cell>
          <cell r="B935">
            <v>31751</v>
          </cell>
        </row>
        <row r="936">
          <cell r="A936" t="str">
            <v>Bruce Hindhaugh</v>
          </cell>
          <cell r="B936">
            <v>14305</v>
          </cell>
        </row>
        <row r="937">
          <cell r="A937" t="str">
            <v>Ian Hindmarsh</v>
          </cell>
          <cell r="B937" t="str">
            <v>TBC</v>
          </cell>
        </row>
        <row r="938">
          <cell r="A938" t="str">
            <v>Trevor Hine</v>
          </cell>
          <cell r="B938">
            <v>16377</v>
          </cell>
        </row>
        <row r="939">
          <cell r="A939" t="str">
            <v>Gary Hinton</v>
          </cell>
          <cell r="B939">
            <v>19630</v>
          </cell>
        </row>
        <row r="940">
          <cell r="A940" t="str">
            <v>Ray Hislop</v>
          </cell>
          <cell r="B940">
            <v>23485</v>
          </cell>
        </row>
        <row r="941">
          <cell r="A941" t="str">
            <v>Steve Hitzman</v>
          </cell>
          <cell r="B941" t="str">
            <v>TBC</v>
          </cell>
        </row>
        <row r="942">
          <cell r="A942" t="str">
            <v>David Hobbs</v>
          </cell>
          <cell r="B942">
            <v>14405</v>
          </cell>
        </row>
        <row r="943">
          <cell r="A943" t="str">
            <v>Brett Hobson</v>
          </cell>
          <cell r="B943">
            <v>31474</v>
          </cell>
        </row>
        <row r="944">
          <cell r="A944" t="str">
            <v>Gary Hodge</v>
          </cell>
          <cell r="B944" t="str">
            <v>TBC</v>
          </cell>
        </row>
        <row r="945">
          <cell r="A945" t="str">
            <v>Simon Hodge</v>
          </cell>
          <cell r="B945">
            <v>34685</v>
          </cell>
        </row>
        <row r="946">
          <cell r="A946" t="str">
            <v>Trevor Hodge</v>
          </cell>
          <cell r="B946" t="str">
            <v>TBC</v>
          </cell>
        </row>
        <row r="947">
          <cell r="A947" t="str">
            <v>Chris Hodgetts</v>
          </cell>
          <cell r="B947">
            <v>18603</v>
          </cell>
        </row>
        <row r="948">
          <cell r="A948" t="str">
            <v>Clyde Hodgins</v>
          </cell>
          <cell r="B948" t="str">
            <v>TBC</v>
          </cell>
        </row>
        <row r="949">
          <cell r="A949" t="str">
            <v>Bruce Hodgson</v>
          </cell>
          <cell r="B949" t="str">
            <v>TBC</v>
          </cell>
        </row>
        <row r="950">
          <cell r="A950" t="str">
            <v>Ron Hodgson</v>
          </cell>
          <cell r="B950" t="str">
            <v>TBC</v>
          </cell>
        </row>
        <row r="951">
          <cell r="A951" t="str">
            <v>Pat Hogan</v>
          </cell>
          <cell r="B951" t="str">
            <v>TBC</v>
          </cell>
        </row>
        <row r="952">
          <cell r="A952" t="str">
            <v>Simon Hogg</v>
          </cell>
          <cell r="B952" t="str">
            <v>TBC</v>
          </cell>
        </row>
        <row r="953">
          <cell r="A953" t="str">
            <v>Bob Holden</v>
          </cell>
          <cell r="B953">
            <v>12024</v>
          </cell>
        </row>
        <row r="954">
          <cell r="A954" t="str">
            <v>Brett Holdsworth</v>
          </cell>
          <cell r="B954" t="str">
            <v>TBC</v>
          </cell>
        </row>
        <row r="955">
          <cell r="A955" t="str">
            <v>Glen Holdsworth</v>
          </cell>
          <cell r="B955" t="str">
            <v>TBC</v>
          </cell>
        </row>
        <row r="956">
          <cell r="A956" t="str">
            <v>Lee Holdsworth</v>
          </cell>
          <cell r="B956">
            <v>30349</v>
          </cell>
        </row>
        <row r="957">
          <cell r="A957" t="str">
            <v>John Holinger</v>
          </cell>
          <cell r="B957" t="str">
            <v>TBC</v>
          </cell>
        </row>
        <row r="958">
          <cell r="A958" t="str">
            <v>Don Holland</v>
          </cell>
          <cell r="B958" t="str">
            <v>TBC</v>
          </cell>
        </row>
        <row r="959">
          <cell r="A959" t="str">
            <v>Jan Holland</v>
          </cell>
          <cell r="B959" t="str">
            <v>TBC</v>
          </cell>
        </row>
        <row r="960">
          <cell r="A960" t="str">
            <v>Charlie Hollings</v>
          </cell>
          <cell r="B960">
            <v>30125</v>
          </cell>
        </row>
        <row r="961">
          <cell r="A961" t="str">
            <v>John Holmes</v>
          </cell>
          <cell r="B961" t="str">
            <v>TBC</v>
          </cell>
        </row>
        <row r="962">
          <cell r="A962" t="str">
            <v>Pat Holmes</v>
          </cell>
          <cell r="B962" t="str">
            <v>TBC</v>
          </cell>
        </row>
        <row r="963">
          <cell r="A963" t="str">
            <v>Garry Holt</v>
          </cell>
          <cell r="B963">
            <v>21119</v>
          </cell>
        </row>
        <row r="964">
          <cell r="A964" t="str">
            <v>Brian Hones</v>
          </cell>
          <cell r="B964" t="str">
            <v>TBC</v>
          </cell>
        </row>
        <row r="965">
          <cell r="A965" t="str">
            <v>Chris Hones</v>
          </cell>
          <cell r="B965">
            <v>19266</v>
          </cell>
        </row>
        <row r="966">
          <cell r="A966" t="str">
            <v>Phil Hood</v>
          </cell>
          <cell r="B966" t="str">
            <v>TBC</v>
          </cell>
        </row>
        <row r="967">
          <cell r="A967" t="str">
            <v>Ryan Hooker</v>
          </cell>
          <cell r="B967" t="str">
            <v>TBC</v>
          </cell>
        </row>
        <row r="968">
          <cell r="A968" t="str">
            <v>Paddy Hopkirk</v>
          </cell>
          <cell r="B968">
            <v>12158</v>
          </cell>
        </row>
        <row r="969">
          <cell r="A969" t="str">
            <v>Peter Hopwood</v>
          </cell>
          <cell r="B969">
            <v>15822</v>
          </cell>
        </row>
        <row r="970">
          <cell r="A970" t="str">
            <v>Kerry Horgan</v>
          </cell>
          <cell r="B970" t="str">
            <v>TBC</v>
          </cell>
        </row>
        <row r="971">
          <cell r="A971" t="str">
            <v>Denis Horley[4]</v>
          </cell>
          <cell r="B971" t="str">
            <v>TBC</v>
          </cell>
        </row>
        <row r="972">
          <cell r="A972" t="str">
            <v>Kazuyoshi Hoshino</v>
          </cell>
          <cell r="B972">
            <v>17349</v>
          </cell>
        </row>
        <row r="973">
          <cell r="A973" t="str">
            <v>Darren Hossack</v>
          </cell>
          <cell r="B973">
            <v>25659</v>
          </cell>
        </row>
        <row r="974">
          <cell r="A974" t="str">
            <v>Michael Hovey</v>
          </cell>
          <cell r="B974" t="str">
            <v>TBC</v>
          </cell>
        </row>
        <row r="975">
          <cell r="A975" t="str">
            <v>Les Howard</v>
          </cell>
          <cell r="B975" t="str">
            <v>TBC</v>
          </cell>
        </row>
        <row r="976">
          <cell r="A976" t="str">
            <v>Peter Howard</v>
          </cell>
          <cell r="B976" t="str">
            <v>TBC</v>
          </cell>
        </row>
        <row r="977">
          <cell r="A977" t="str">
            <v>Sid Howard</v>
          </cell>
          <cell r="B977" t="str">
            <v>TBC</v>
          </cell>
        </row>
        <row r="978">
          <cell r="A978" t="str">
            <v>Richard Howe</v>
          </cell>
          <cell r="B978" t="str">
            <v>TBC</v>
          </cell>
        </row>
        <row r="979">
          <cell r="A979" t="str">
            <v>Rhys Howell</v>
          </cell>
          <cell r="B979" t="str">
            <v>TBC</v>
          </cell>
        </row>
        <row r="980">
          <cell r="A980" t="str">
            <v>Shane Howison</v>
          </cell>
          <cell r="B980">
            <v>27010</v>
          </cell>
        </row>
        <row r="981">
          <cell r="A981" t="str">
            <v>Tony Hubbard</v>
          </cell>
          <cell r="B981">
            <v>16525</v>
          </cell>
        </row>
        <row r="982">
          <cell r="A982" t="str">
            <v>Rob Huff</v>
          </cell>
          <cell r="B982">
            <v>29214</v>
          </cell>
        </row>
        <row r="983">
          <cell r="A983" t="str">
            <v>Robert Huff</v>
          </cell>
          <cell r="B983">
            <v>29214</v>
          </cell>
        </row>
        <row r="984">
          <cell r="A984" t="str">
            <v>Bob Hughes</v>
          </cell>
          <cell r="B984" t="str">
            <v>TBC</v>
          </cell>
        </row>
        <row r="985">
          <cell r="A985" t="str">
            <v>Jarrod Hughes</v>
          </cell>
          <cell r="B985">
            <v>38401</v>
          </cell>
        </row>
        <row r="986">
          <cell r="A986" t="str">
            <v>Ted Huglin</v>
          </cell>
          <cell r="B986" t="str">
            <v>TBC</v>
          </cell>
        </row>
        <row r="987">
          <cell r="A987" t="str">
            <v>Jonathan Hui</v>
          </cell>
          <cell r="B987">
            <v>29458</v>
          </cell>
        </row>
        <row r="988">
          <cell r="A988" t="str">
            <v>Darrylyn Huitt</v>
          </cell>
          <cell r="B988" t="str">
            <v>TBC</v>
          </cell>
        </row>
        <row r="989">
          <cell r="A989" t="str">
            <v>Denny Hulme</v>
          </cell>
          <cell r="B989">
            <v>13319</v>
          </cell>
        </row>
        <row r="990">
          <cell r="A990" t="str">
            <v>Dave Humphries</v>
          </cell>
          <cell r="B990" t="str">
            <v>TBC</v>
          </cell>
        </row>
        <row r="991">
          <cell r="A991" t="str">
            <v>Graham Hunt</v>
          </cell>
          <cell r="B991" t="str">
            <v>TBC</v>
          </cell>
        </row>
        <row r="992">
          <cell r="A992" t="str">
            <v>Josh Hunt</v>
          </cell>
          <cell r="B992">
            <v>31180</v>
          </cell>
        </row>
        <row r="993">
          <cell r="A993" t="str">
            <v>Geoff Hunter</v>
          </cell>
          <cell r="B993" t="str">
            <v>TBC</v>
          </cell>
        </row>
        <row r="994">
          <cell r="A994" t="str">
            <v>Jim Hunter</v>
          </cell>
          <cell r="B994" t="str">
            <v>TBC</v>
          </cell>
        </row>
        <row r="995">
          <cell r="A995" t="str">
            <v>Tony Hunter</v>
          </cell>
          <cell r="B995">
            <v>18383</v>
          </cell>
        </row>
        <row r="996">
          <cell r="A996" t="str">
            <v>Roger Hurd</v>
          </cell>
          <cell r="B996">
            <v>22573</v>
          </cell>
        </row>
        <row r="997">
          <cell r="A997" t="str">
            <v>Jeff Hutchinson</v>
          </cell>
          <cell r="B997" t="str">
            <v>TBC</v>
          </cell>
        </row>
        <row r="998">
          <cell r="A998" t="str">
            <v>Marc Hynes</v>
          </cell>
          <cell r="B998">
            <v>28547</v>
          </cell>
        </row>
        <row r="999">
          <cell r="A999" t="str">
            <v>Graeme Ibbotson</v>
          </cell>
          <cell r="B999">
            <v>15770</v>
          </cell>
        </row>
        <row r="1000">
          <cell r="A1000" t="str">
            <v>Jacky Ickx</v>
          </cell>
          <cell r="B1000">
            <v>16438</v>
          </cell>
        </row>
        <row r="1001">
          <cell r="A1001" t="str">
            <v>Alexandre Imperatori</v>
          </cell>
          <cell r="B1001">
            <v>31886</v>
          </cell>
        </row>
        <row r="1002">
          <cell r="A1002" t="str">
            <v>Mike Imrie</v>
          </cell>
          <cell r="B1002">
            <v>20940</v>
          </cell>
        </row>
        <row r="1003">
          <cell r="A1003" t="str">
            <v>Russell Ingall</v>
          </cell>
          <cell r="B1003">
            <v>23431</v>
          </cell>
        </row>
        <row r="1004">
          <cell r="A1004" t="str">
            <v>Bob Inglis</v>
          </cell>
          <cell r="B1004" t="str">
            <v>TBC</v>
          </cell>
        </row>
        <row r="1005">
          <cell r="A1005" t="str">
            <v>Phil Ismay</v>
          </cell>
          <cell r="B1005" t="str">
            <v>TBC</v>
          </cell>
        </row>
        <row r="1006">
          <cell r="A1006" t="str">
            <v>Matthew Jackson</v>
          </cell>
          <cell r="B1006" t="str">
            <v>TBC</v>
          </cell>
        </row>
        <row r="1007">
          <cell r="A1007" t="str">
            <v>Garry Jacobson</v>
          </cell>
          <cell r="B1007">
            <v>33662</v>
          </cell>
        </row>
        <row r="1008">
          <cell r="A1008" t="str">
            <v>Thomas Jäger</v>
          </cell>
          <cell r="B1008">
            <v>28060</v>
          </cell>
        </row>
        <row r="1009">
          <cell r="A1009" t="str">
            <v>David James</v>
          </cell>
          <cell r="B1009" t="str">
            <v>TBC</v>
          </cell>
        </row>
        <row r="1010">
          <cell r="A1010" t="str">
            <v>Don James</v>
          </cell>
          <cell r="B1010" t="str">
            <v>TBC</v>
          </cell>
        </row>
        <row r="1011">
          <cell r="A1011" t="str">
            <v>Ian James</v>
          </cell>
          <cell r="B1011">
            <v>27232</v>
          </cell>
        </row>
        <row r="1012">
          <cell r="A1012" t="str">
            <v>Bill Jamieson</v>
          </cell>
          <cell r="B1012" t="str">
            <v>TBC</v>
          </cell>
        </row>
        <row r="1013">
          <cell r="A1013" t="str">
            <v>Mathieu Jaminet</v>
          </cell>
          <cell r="B1013">
            <v>34631</v>
          </cell>
        </row>
        <row r="1014">
          <cell r="A1014" t="str">
            <v>Bob Jane</v>
          </cell>
          <cell r="B1014">
            <v>10945</v>
          </cell>
        </row>
        <row r="1015">
          <cell r="A1015" t="str">
            <v>Kim Jane</v>
          </cell>
          <cell r="B1015">
            <v>24449</v>
          </cell>
        </row>
        <row r="1016">
          <cell r="A1016" t="str">
            <v>Peter Janson</v>
          </cell>
          <cell r="B1016">
            <v>14711</v>
          </cell>
        </row>
        <row r="1017">
          <cell r="A1017" t="str">
            <v>Peter Janssen</v>
          </cell>
          <cell r="B1017" t="str">
            <v>TBC</v>
          </cell>
        </row>
        <row r="1018">
          <cell r="A1018" t="str">
            <v>Grant Jarrett</v>
          </cell>
          <cell r="B1018">
            <v>21953</v>
          </cell>
        </row>
        <row r="1019">
          <cell r="A1019" t="str">
            <v>Ashley Jarvis</v>
          </cell>
          <cell r="B1019">
            <v>31105</v>
          </cell>
        </row>
        <row r="1020">
          <cell r="A1020" t="str">
            <v>Oliver Jarvis</v>
          </cell>
          <cell r="B1020">
            <v>30690</v>
          </cell>
        </row>
        <row r="1021">
          <cell r="A1021" t="str">
            <v>Ted Jarvis</v>
          </cell>
          <cell r="B1021">
            <v>20263</v>
          </cell>
        </row>
        <row r="1022">
          <cell r="A1022" t="str">
            <v>Prince Jeffri Ibrahim</v>
          </cell>
          <cell r="B1022">
            <v>34005</v>
          </cell>
        </row>
        <row r="1023">
          <cell r="A1023" t="str">
            <v>John Jeffries</v>
          </cell>
          <cell r="B1023">
            <v>18935</v>
          </cell>
        </row>
        <row r="1024">
          <cell r="A1024" t="str">
            <v>Prince Jefri Ibrahim</v>
          </cell>
          <cell r="B1024">
            <v>34005</v>
          </cell>
        </row>
        <row r="1025">
          <cell r="A1025" t="str">
            <v>Paul Jenkins</v>
          </cell>
          <cell r="B1025" t="str">
            <v>TBC</v>
          </cell>
        </row>
        <row r="1026">
          <cell r="A1026" t="str">
            <v>Bob Jennings</v>
          </cell>
          <cell r="B1026" t="str">
            <v>TBC</v>
          </cell>
        </row>
        <row r="1027">
          <cell r="A1027" t="str">
            <v>Mark Jennings</v>
          </cell>
          <cell r="B1027">
            <v>17971</v>
          </cell>
        </row>
        <row r="1028">
          <cell r="A1028" t="str">
            <v>Mikkel Jensen</v>
          </cell>
          <cell r="B1028">
            <v>34856</v>
          </cell>
        </row>
        <row r="1029">
          <cell r="A1029" t="str">
            <v>Daniel Jilesen</v>
          </cell>
          <cell r="B1029">
            <v>30599</v>
          </cell>
        </row>
        <row r="1030">
          <cell r="A1030" t="str">
            <v>John Jim Wright</v>
          </cell>
          <cell r="B1030" t="str">
            <v>TBC</v>
          </cell>
        </row>
        <row r="1031">
          <cell r="A1031" t="str">
            <v>Bao Jinlong</v>
          </cell>
          <cell r="B1031">
            <v>31823</v>
          </cell>
        </row>
        <row r="1032">
          <cell r="A1032" t="str">
            <v>Allan Johns</v>
          </cell>
          <cell r="B1032" t="str">
            <v>TBC</v>
          </cell>
        </row>
        <row r="1033">
          <cell r="A1033" t="str">
            <v>Damian Johnson</v>
          </cell>
          <cell r="B1033" t="str">
            <v>TBC</v>
          </cell>
        </row>
        <row r="1034">
          <cell r="A1034" t="str">
            <v>Dick Johnson</v>
          </cell>
          <cell r="B1034">
            <v>16553</v>
          </cell>
        </row>
        <row r="1035">
          <cell r="A1035" t="str">
            <v>Ernie Johnson</v>
          </cell>
          <cell r="B1035" t="str">
            <v>TBC</v>
          </cell>
        </row>
        <row r="1036">
          <cell r="A1036" t="str">
            <v>Grant Johnson</v>
          </cell>
          <cell r="B1036">
            <v>27139</v>
          </cell>
        </row>
        <row r="1037">
          <cell r="A1037" t="str">
            <v>Phillip Johnson</v>
          </cell>
          <cell r="B1037" t="str">
            <v>TBC</v>
          </cell>
        </row>
        <row r="1038">
          <cell r="A1038" t="str">
            <v>Steve Johnson</v>
          </cell>
          <cell r="B1038">
            <v>27278</v>
          </cell>
        </row>
        <row r="1039">
          <cell r="A1039" t="str">
            <v>Steven Johnson</v>
          </cell>
          <cell r="B1039">
            <v>27278</v>
          </cell>
        </row>
        <row r="1040">
          <cell r="A1040" t="str">
            <v>Wayne Johnson</v>
          </cell>
          <cell r="B1040">
            <v>17804</v>
          </cell>
        </row>
        <row r="1041">
          <cell r="A1041" t="str">
            <v>Don Johnston</v>
          </cell>
          <cell r="B1041" t="str">
            <v>TBC</v>
          </cell>
        </row>
        <row r="1042">
          <cell r="A1042" t="str">
            <v>Peter Johnston</v>
          </cell>
          <cell r="B1042" t="str">
            <v>TBC</v>
          </cell>
        </row>
        <row r="1043">
          <cell r="A1043" t="str">
            <v>Steve Jonas</v>
          </cell>
          <cell r="B1043" t="str">
            <v>TBC</v>
          </cell>
        </row>
        <row r="1044">
          <cell r="A1044" t="str">
            <v>Alan Jones</v>
          </cell>
          <cell r="B1044">
            <v>17108</v>
          </cell>
        </row>
        <row r="1045">
          <cell r="A1045" t="str">
            <v>Andrew Jones</v>
          </cell>
          <cell r="B1045">
            <v>29396</v>
          </cell>
        </row>
        <row r="1046">
          <cell r="A1046" t="str">
            <v>Barry Jones</v>
          </cell>
          <cell r="B1046">
            <v>17531</v>
          </cell>
        </row>
        <row r="1047">
          <cell r="A1047" t="str">
            <v>Bob Jones</v>
          </cell>
          <cell r="B1047">
            <v>19128</v>
          </cell>
        </row>
        <row r="1048">
          <cell r="A1048" t="str">
            <v>Brad Jones</v>
          </cell>
          <cell r="B1048">
            <v>17531</v>
          </cell>
        </row>
        <row r="1049">
          <cell r="A1049" t="str">
            <v>Bradley Jones</v>
          </cell>
          <cell r="B1049">
            <v>22008</v>
          </cell>
        </row>
        <row r="1050">
          <cell r="A1050" t="str">
            <v>David Jones</v>
          </cell>
          <cell r="B1050" t="str">
            <v>TBC</v>
          </cell>
        </row>
        <row r="1051">
          <cell r="A1051" t="str">
            <v>Garry Jones</v>
          </cell>
          <cell r="B1051">
            <v>20812</v>
          </cell>
        </row>
        <row r="1052">
          <cell r="A1052" t="str">
            <v>Harri Jones</v>
          </cell>
          <cell r="B1052">
            <v>36313</v>
          </cell>
        </row>
        <row r="1053">
          <cell r="A1053" t="str">
            <v>Macauley Jones</v>
          </cell>
          <cell r="B1053">
            <v>34613</v>
          </cell>
        </row>
        <row r="1054">
          <cell r="A1054" t="str">
            <v>Paul Jones</v>
          </cell>
          <cell r="B1054">
            <v>16453</v>
          </cell>
        </row>
        <row r="1055">
          <cell r="A1055" t="str">
            <v>Peter Jones</v>
          </cell>
          <cell r="B1055">
            <v>14303</v>
          </cell>
        </row>
        <row r="1056">
          <cell r="A1056" t="str">
            <v>Robert Jones</v>
          </cell>
          <cell r="B1056">
            <v>28749</v>
          </cell>
        </row>
        <row r="1057">
          <cell r="A1057" t="str">
            <v>Rod Jones</v>
          </cell>
          <cell r="B1057">
            <v>17845</v>
          </cell>
        </row>
        <row r="1058">
          <cell r="A1058" t="str">
            <v>Steven Jones</v>
          </cell>
          <cell r="B1058" t="str">
            <v>TBC</v>
          </cell>
        </row>
        <row r="1059">
          <cell r="A1059" t="str">
            <v>Stuart Jones</v>
          </cell>
          <cell r="B1059" t="str">
            <v>TBC</v>
          </cell>
        </row>
        <row r="1060">
          <cell r="A1060" t="str">
            <v>Christer Jöns</v>
          </cell>
          <cell r="B1060">
            <v>31981</v>
          </cell>
        </row>
        <row r="1061">
          <cell r="A1061" t="str">
            <v>Graham Jonsson</v>
          </cell>
          <cell r="B1061" t="str">
            <v>TBC</v>
          </cell>
        </row>
        <row r="1062">
          <cell r="A1062" t="str">
            <v>Warren Jonsson</v>
          </cell>
          <cell r="B1062">
            <v>20796</v>
          </cell>
        </row>
        <row r="1063">
          <cell r="A1063" t="str">
            <v>Glen Jordan</v>
          </cell>
          <cell r="B1063" t="str">
            <v>TBC</v>
          </cell>
        </row>
        <row r="1064">
          <cell r="A1064" t="str">
            <v>Glenn Jordan</v>
          </cell>
          <cell r="B1064" t="str">
            <v>TBC</v>
          </cell>
        </row>
        <row r="1065">
          <cell r="A1065" t="str">
            <v>Daren Jorgensen</v>
          </cell>
          <cell r="B1065" t="str">
            <v>TBC</v>
          </cell>
        </row>
        <row r="1066">
          <cell r="A1066" t="str">
            <v>Bruce Jouanny</v>
          </cell>
          <cell r="B1066">
            <v>28652</v>
          </cell>
        </row>
        <row r="1067">
          <cell r="A1067" t="str">
            <v>Elton Julian</v>
          </cell>
          <cell r="B1067">
            <v>27257</v>
          </cell>
        </row>
        <row r="1068">
          <cell r="A1068" t="str">
            <v>Daniel Juncadella</v>
          </cell>
          <cell r="B1068">
            <v>33365</v>
          </cell>
        </row>
        <row r="1069">
          <cell r="A1069" t="str">
            <v>Shaun Juniper</v>
          </cell>
          <cell r="B1069">
            <v>25741</v>
          </cell>
        </row>
        <row r="1070">
          <cell r="A1070" t="str">
            <v>Manfred Jurasz</v>
          </cell>
          <cell r="B1070">
            <v>16227</v>
          </cell>
        </row>
        <row r="1071">
          <cell r="A1071" t="str">
            <v>Mike Kable</v>
          </cell>
          <cell r="B1071" t="str">
            <v>TBC</v>
          </cell>
        </row>
        <row r="1072">
          <cell r="A1072" t="str">
            <v>Ray Kaleda</v>
          </cell>
          <cell r="B1072">
            <v>12912</v>
          </cell>
        </row>
        <row r="1073">
          <cell r="A1073" t="str">
            <v>Florian Kamelger</v>
          </cell>
          <cell r="B1073">
            <v>27904</v>
          </cell>
        </row>
        <row r="1074">
          <cell r="A1074" t="str">
            <v>Jonny Kane</v>
          </cell>
          <cell r="B1074">
            <v>26798</v>
          </cell>
        </row>
        <row r="1075">
          <cell r="A1075" t="str">
            <v>Steven Kane</v>
          </cell>
          <cell r="B1075">
            <v>29377</v>
          </cell>
        </row>
        <row r="1076">
          <cell r="A1076" t="str">
            <v>Alex Kapadia</v>
          </cell>
          <cell r="B1076">
            <v>29376</v>
          </cell>
        </row>
        <row r="1077">
          <cell r="A1077" t="str">
            <v>Adam Kaplan</v>
          </cell>
          <cell r="B1077">
            <v>24614</v>
          </cell>
        </row>
        <row r="1078">
          <cell r="A1078" t="str">
            <v>Keith Kassulke</v>
          </cell>
          <cell r="B1078" t="str">
            <v>TBC</v>
          </cell>
        </row>
        <row r="1079">
          <cell r="A1079" t="str">
            <v>Yoshimi Katayama</v>
          </cell>
          <cell r="B1079">
            <v>14746</v>
          </cell>
        </row>
        <row r="1080">
          <cell r="A1080" t="str">
            <v>Tony Kavanagh</v>
          </cell>
          <cell r="B1080" t="str">
            <v>TBC</v>
          </cell>
        </row>
        <row r="1081">
          <cell r="A1081" t="str">
            <v>Tony Kavich</v>
          </cell>
          <cell r="B1081">
            <v>19192</v>
          </cell>
        </row>
        <row r="1082">
          <cell r="A1082" t="str">
            <v>Gerald Kay</v>
          </cell>
          <cell r="B1082">
            <v>15032</v>
          </cell>
        </row>
        <row r="1083">
          <cell r="A1083" t="str">
            <v>James Kaye</v>
          </cell>
          <cell r="B1083">
            <v>23425</v>
          </cell>
        </row>
        <row r="1084">
          <cell r="A1084" t="str">
            <v>Lindsay Kearns</v>
          </cell>
          <cell r="B1084" t="str">
            <v>TBC</v>
          </cell>
        </row>
        <row r="1085">
          <cell r="A1085" t="str">
            <v>Ron Kearns</v>
          </cell>
          <cell r="B1085" t="str">
            <v>TBC</v>
          </cell>
        </row>
        <row r="1086">
          <cell r="A1086" t="str">
            <v>Lynne Keefe</v>
          </cell>
          <cell r="B1086" t="str">
            <v>TBC</v>
          </cell>
        </row>
        <row r="1087">
          <cell r="A1087" t="str">
            <v>Gary Keen</v>
          </cell>
          <cell r="B1087" t="str">
            <v>TBC</v>
          </cell>
        </row>
        <row r="1088">
          <cell r="A1088" t="str">
            <v>Trevor Keene</v>
          </cell>
          <cell r="B1088" t="str">
            <v>TBC</v>
          </cell>
        </row>
        <row r="1089">
          <cell r="A1089" t="str">
            <v>Alan Keith</v>
          </cell>
          <cell r="B1089" t="str">
            <v>TBC</v>
          </cell>
        </row>
        <row r="1090">
          <cell r="A1090" t="str">
            <v>Doug Kelley</v>
          </cell>
          <cell r="B1090" t="str">
            <v>TBC</v>
          </cell>
        </row>
        <row r="1091">
          <cell r="A1091" t="str">
            <v>Graham Kelley</v>
          </cell>
          <cell r="B1091" t="str">
            <v>TBC</v>
          </cell>
        </row>
        <row r="1092">
          <cell r="A1092" t="str">
            <v>Des Kelly</v>
          </cell>
          <cell r="B1092" t="str">
            <v>TBC</v>
          </cell>
        </row>
        <row r="1093">
          <cell r="A1093" t="str">
            <v>Owen Kelly</v>
          </cell>
          <cell r="B1093">
            <v>28196</v>
          </cell>
        </row>
        <row r="1094">
          <cell r="A1094" t="str">
            <v>Paul Kelly</v>
          </cell>
          <cell r="B1094" t="str">
            <v>TBC</v>
          </cell>
        </row>
        <row r="1095">
          <cell r="A1095" t="str">
            <v>Peter Kelly</v>
          </cell>
          <cell r="B1095" t="str">
            <v>TBC</v>
          </cell>
        </row>
        <row r="1096">
          <cell r="A1096" t="str">
            <v>Rick Kelly</v>
          </cell>
          <cell r="B1096">
            <v>30333</v>
          </cell>
        </row>
        <row r="1097">
          <cell r="A1097" t="str">
            <v>Todd Kelly</v>
          </cell>
          <cell r="B1097">
            <v>29137</v>
          </cell>
        </row>
        <row r="1098">
          <cell r="A1098" t="str">
            <v>Keith Ken Grose</v>
          </cell>
          <cell r="B1098" t="str">
            <v>TBC</v>
          </cell>
        </row>
        <row r="1099">
          <cell r="A1099" t="str">
            <v>Tom Kendall</v>
          </cell>
          <cell r="B1099">
            <v>24397</v>
          </cell>
        </row>
        <row r="1100">
          <cell r="A1100" t="str">
            <v>Geoff Kendrick</v>
          </cell>
          <cell r="B1100">
            <v>22126</v>
          </cell>
        </row>
        <row r="1101">
          <cell r="A1101" t="str">
            <v>Angus Kennard</v>
          </cell>
          <cell r="B1101" t="str">
            <v>TBC</v>
          </cell>
        </row>
        <row r="1102">
          <cell r="A1102" t="str">
            <v>Carl Kennedy</v>
          </cell>
          <cell r="B1102" t="str">
            <v>TBC</v>
          </cell>
        </row>
        <row r="1103">
          <cell r="A1103" t="str">
            <v>Kevin Kennedy</v>
          </cell>
          <cell r="B1103">
            <v>14944</v>
          </cell>
        </row>
        <row r="1104">
          <cell r="A1104" t="str">
            <v>Glen Kenny</v>
          </cell>
          <cell r="B1104" t="str">
            <v>TBC</v>
          </cell>
        </row>
        <row r="1105">
          <cell r="A1105" t="str">
            <v>Gerard Keogh</v>
          </cell>
          <cell r="B1105" t="str">
            <v>TBC</v>
          </cell>
        </row>
        <row r="1106">
          <cell r="A1106" t="str">
            <v>Jim Keogh</v>
          </cell>
          <cell r="B1106">
            <v>17481</v>
          </cell>
        </row>
        <row r="1107">
          <cell r="A1107" t="str">
            <v>Robbie Ker</v>
          </cell>
          <cell r="B1107" t="str">
            <v>TBC</v>
          </cell>
        </row>
        <row r="1108">
          <cell r="A1108" t="str">
            <v>John Keran</v>
          </cell>
          <cell r="B1108" t="str">
            <v>TBC</v>
          </cell>
        </row>
        <row r="1109">
          <cell r="A1109" t="str">
            <v>Peter Kilmore</v>
          </cell>
          <cell r="B1109" t="str">
            <v>TBC</v>
          </cell>
        </row>
        <row r="1110">
          <cell r="A1110" t="str">
            <v>Mike Kilpatrick</v>
          </cell>
          <cell r="B1110" t="str">
            <v>TBC</v>
          </cell>
        </row>
        <row r="1111">
          <cell r="A1111" t="str">
            <v>Geoff Kimber-Smith</v>
          </cell>
          <cell r="B1111">
            <v>18368</v>
          </cell>
        </row>
        <row r="1112">
          <cell r="A1112" t="str">
            <v>Harry King</v>
          </cell>
          <cell r="B1112">
            <v>36911</v>
          </cell>
        </row>
        <row r="1113">
          <cell r="A1113" t="str">
            <v>Mark King</v>
          </cell>
          <cell r="B1113">
            <v>22209</v>
          </cell>
        </row>
        <row r="1114">
          <cell r="A1114" t="str">
            <v>Mike King</v>
          </cell>
          <cell r="B1114" t="str">
            <v>TBC</v>
          </cell>
        </row>
        <row r="1115">
          <cell r="A1115" t="str">
            <v>Paul King</v>
          </cell>
          <cell r="B1115" t="str">
            <v>TBC</v>
          </cell>
        </row>
        <row r="1116">
          <cell r="A1116" t="str">
            <v>Matt Kingsley</v>
          </cell>
          <cell r="B1116" t="str">
            <v>TBC</v>
          </cell>
        </row>
        <row r="1117">
          <cell r="A1117" t="str">
            <v>Craig Kinmonth</v>
          </cell>
          <cell r="B1117" t="str">
            <v>TBC</v>
          </cell>
        </row>
        <row r="1118">
          <cell r="A1118" t="str">
            <v>Marvin Kirchhöfer</v>
          </cell>
          <cell r="B1118">
            <v>34412</v>
          </cell>
        </row>
        <row r="1119">
          <cell r="A1119" t="str">
            <v>Andrew Kirkaldy</v>
          </cell>
          <cell r="B1119">
            <v>27820</v>
          </cell>
        </row>
        <row r="1120">
          <cell r="A1120" t="str">
            <v>Phil Kirkham</v>
          </cell>
          <cell r="B1120">
            <v>22521</v>
          </cell>
        </row>
        <row r="1121">
          <cell r="A1121" t="str">
            <v>Mike Kirkpatrick</v>
          </cell>
          <cell r="B1121" t="str">
            <v>TBC</v>
          </cell>
        </row>
        <row r="1122">
          <cell r="A1122" t="str">
            <v>Moto Kitano</v>
          </cell>
          <cell r="B1122" t="str">
            <v>TBC</v>
          </cell>
        </row>
        <row r="1123">
          <cell r="A1123" t="str">
            <v>Franz Klammer</v>
          </cell>
          <cell r="B1123">
            <v>19696</v>
          </cell>
        </row>
        <row r="1124">
          <cell r="A1124" t="str">
            <v>Arno Klasen</v>
          </cell>
          <cell r="B1124">
            <v>24595</v>
          </cell>
        </row>
        <row r="1125">
          <cell r="A1125" t="str">
            <v>Frank Kleinig</v>
          </cell>
          <cell r="B1125" t="str">
            <v>TBC</v>
          </cell>
        </row>
        <row r="1126">
          <cell r="A1126" t="str">
            <v>Christian Klien</v>
          </cell>
          <cell r="B1126">
            <v>30354</v>
          </cell>
        </row>
        <row r="1127">
          <cell r="A1127" t="str">
            <v>Andy Knight</v>
          </cell>
          <cell r="B1127">
            <v>31532</v>
          </cell>
        </row>
        <row r="1128">
          <cell r="A1128" t="str">
            <v>Richard Knight</v>
          </cell>
          <cell r="B1128" t="str">
            <v>TBC</v>
          </cell>
        </row>
        <row r="1129">
          <cell r="A1129" t="str">
            <v>Steve Knight</v>
          </cell>
          <cell r="B1129" t="str">
            <v>TBC</v>
          </cell>
        </row>
        <row r="1130">
          <cell r="A1130" t="str">
            <v>Terry Knight</v>
          </cell>
          <cell r="B1130">
            <v>22885</v>
          </cell>
        </row>
        <row r="1131">
          <cell r="A1131" t="str">
            <v>Martin Kodrić</v>
          </cell>
          <cell r="B1131">
            <v>35589</v>
          </cell>
        </row>
        <row r="1132">
          <cell r="A1132" t="str">
            <v>Reinhard Kofler</v>
          </cell>
          <cell r="B1132">
            <v>31022</v>
          </cell>
        </row>
        <row r="1133">
          <cell r="A1133" t="str">
            <v>Miroslav Konôpka</v>
          </cell>
          <cell r="B1133">
            <v>22667</v>
          </cell>
        </row>
        <row r="1134">
          <cell r="A1134" t="str">
            <v>Martin Konrad</v>
          </cell>
          <cell r="B1134">
            <v>28770</v>
          </cell>
        </row>
        <row r="1135">
          <cell r="A1135" t="str">
            <v>Brodie Kostecki</v>
          </cell>
          <cell r="B1135">
            <v>35735</v>
          </cell>
        </row>
        <row r="1136">
          <cell r="A1136" t="str">
            <v>Jake Kostecki</v>
          </cell>
          <cell r="B1136">
            <v>36549</v>
          </cell>
        </row>
        <row r="1137">
          <cell r="A1137" t="str">
            <v>Kurt Kostecki</v>
          </cell>
          <cell r="B1137">
            <v>35980</v>
          </cell>
        </row>
        <row r="1138">
          <cell r="A1138" t="str">
            <v>Stuart Kostera</v>
          </cell>
          <cell r="B1138" t="str">
            <v>TBC</v>
          </cell>
        </row>
        <row r="1139">
          <cell r="A1139" t="str">
            <v>James Koundouris</v>
          </cell>
          <cell r="B1139">
            <v>24425</v>
          </cell>
        </row>
        <row r="1140">
          <cell r="A1140" t="str">
            <v>Theo Koundouris</v>
          </cell>
          <cell r="B1140">
            <v>25100</v>
          </cell>
        </row>
        <row r="1141">
          <cell r="A1141" t="str">
            <v>Chris Kousparis</v>
          </cell>
          <cell r="B1141" t="str">
            <v>TBC</v>
          </cell>
        </row>
        <row r="1142">
          <cell r="A1142" t="str">
            <v>Dean Koutsoumidis</v>
          </cell>
          <cell r="B1142">
            <v>26213</v>
          </cell>
        </row>
        <row r="1143">
          <cell r="A1143" t="str">
            <v>Charlie Kovacs</v>
          </cell>
          <cell r="B1143">
            <v>19131</v>
          </cell>
        </row>
        <row r="1144">
          <cell r="A1144" t="str">
            <v>Peter Kox</v>
          </cell>
          <cell r="B1144">
            <v>23430</v>
          </cell>
        </row>
        <row r="1145">
          <cell r="A1145" t="str">
            <v>Laura Kraihamer</v>
          </cell>
          <cell r="B1145">
            <v>33448</v>
          </cell>
        </row>
        <row r="1146">
          <cell r="A1146" t="str">
            <v>R Kramer</v>
          </cell>
          <cell r="B1146" t="str">
            <v>TBC</v>
          </cell>
        </row>
        <row r="1147">
          <cell r="A1147" t="str">
            <v>Wally Kramer</v>
          </cell>
          <cell r="B1147">
            <v>19239</v>
          </cell>
        </row>
        <row r="1148">
          <cell r="A1148" t="str">
            <v>Kurt Kratzmann</v>
          </cell>
          <cell r="B1148" t="str">
            <v>TBC</v>
          </cell>
        </row>
        <row r="1149">
          <cell r="A1149" t="str">
            <v>Terry Kratzmann</v>
          </cell>
          <cell r="B1149" t="str">
            <v>TBC</v>
          </cell>
        </row>
        <row r="1150">
          <cell r="A1150" t="str">
            <v>David Krause</v>
          </cell>
          <cell r="B1150">
            <v>28942</v>
          </cell>
        </row>
        <row r="1151">
          <cell r="A1151" t="str">
            <v>Johan Kristoffersson</v>
          </cell>
          <cell r="B1151">
            <v>32483</v>
          </cell>
        </row>
        <row r="1152">
          <cell r="A1152" t="str">
            <v>Christian Krognes</v>
          </cell>
          <cell r="B1152">
            <v>33004</v>
          </cell>
        </row>
        <row r="1153">
          <cell r="A1153" t="str">
            <v>Peter Kuebler</v>
          </cell>
          <cell r="B1153" t="str">
            <v>TBC</v>
          </cell>
        </row>
        <row r="1154">
          <cell r="A1154" t="str">
            <v>Lawrie Kyte</v>
          </cell>
          <cell r="B1154">
            <v>18735</v>
          </cell>
        </row>
        <row r="1155">
          <cell r="A1155" t="str">
            <v>Roger Lago</v>
          </cell>
          <cell r="B1155">
            <v>26299</v>
          </cell>
        </row>
        <row r="1156">
          <cell r="A1156" t="str">
            <v>James Laing-Peach</v>
          </cell>
          <cell r="B1156" t="str">
            <v>TBC</v>
          </cell>
        </row>
        <row r="1157">
          <cell r="A1157" t="str">
            <v>Jim Laing-Peach</v>
          </cell>
          <cell r="B1157" t="str">
            <v>TBC</v>
          </cell>
        </row>
        <row r="1158">
          <cell r="A1158" t="str">
            <v>Barry Lake</v>
          </cell>
          <cell r="B1158">
            <v>15543</v>
          </cell>
        </row>
        <row r="1159">
          <cell r="A1159" t="str">
            <v>Charles Lamb</v>
          </cell>
          <cell r="B1159">
            <v>24099</v>
          </cell>
        </row>
        <row r="1160">
          <cell r="A1160" t="str">
            <v>Chris Lambden</v>
          </cell>
          <cell r="B1160">
            <v>19521</v>
          </cell>
        </row>
        <row r="1161">
          <cell r="A1161" t="str">
            <v>Ed Lamont</v>
          </cell>
          <cell r="B1161">
            <v>17753</v>
          </cell>
        </row>
        <row r="1162">
          <cell r="A1162" t="str">
            <v>Pedro Lamy</v>
          </cell>
          <cell r="B1162">
            <v>26378</v>
          </cell>
        </row>
        <row r="1163">
          <cell r="A1163" t="str">
            <v>Steve Land</v>
          </cell>
          <cell r="B1163" t="str">
            <v>TBC</v>
          </cell>
        </row>
        <row r="1164">
          <cell r="A1164" t="str">
            <v>Peter Lander</v>
          </cell>
          <cell r="B1164" t="str">
            <v>TBC</v>
          </cell>
        </row>
        <row r="1165">
          <cell r="A1165" t="str">
            <v>Eric Lane</v>
          </cell>
          <cell r="B1165" t="str">
            <v>TBC</v>
          </cell>
        </row>
        <row r="1166">
          <cell r="A1166" t="str">
            <v>Nick Lange</v>
          </cell>
          <cell r="B1166" t="str">
            <v>TBC</v>
          </cell>
        </row>
        <row r="1167">
          <cell r="A1167" t="str">
            <v>David Langman</v>
          </cell>
          <cell r="B1167" t="str">
            <v>TBC</v>
          </cell>
        </row>
        <row r="1168">
          <cell r="A1168" t="str">
            <v>Mark Larkham</v>
          </cell>
          <cell r="B1168">
            <v>23374</v>
          </cell>
        </row>
        <row r="1169">
          <cell r="A1169" t="str">
            <v>Alessandro Latif</v>
          </cell>
          <cell r="B1169">
            <v>35166</v>
          </cell>
        </row>
        <row r="1170">
          <cell r="A1170" t="str">
            <v>Mathias Lauda</v>
          </cell>
          <cell r="B1170">
            <v>29616</v>
          </cell>
        </row>
        <row r="1171">
          <cell r="A1171" t="str">
            <v>Brian Lawler</v>
          </cell>
          <cell r="B1171" t="str">
            <v>TBC</v>
          </cell>
        </row>
        <row r="1172">
          <cell r="A1172" t="str">
            <v>Barry Lawrence</v>
          </cell>
          <cell r="B1172">
            <v>18097</v>
          </cell>
        </row>
        <row r="1173">
          <cell r="A1173" t="str">
            <v>Cameron Lawrence</v>
          </cell>
          <cell r="B1173">
            <v>33823</v>
          </cell>
        </row>
        <row r="1174">
          <cell r="A1174" t="str">
            <v>Graeme Lawrence</v>
          </cell>
          <cell r="B1174">
            <v>14970</v>
          </cell>
        </row>
        <row r="1175">
          <cell r="A1175" t="str">
            <v>Peter Lawrence</v>
          </cell>
          <cell r="B1175">
            <v>20913</v>
          </cell>
        </row>
        <row r="1176">
          <cell r="A1176" t="str">
            <v>Alex Lazich</v>
          </cell>
          <cell r="B1176" t="str">
            <v>TBC</v>
          </cell>
        </row>
        <row r="1177">
          <cell r="A1177" t="str">
            <v>Jack Le Brocq</v>
          </cell>
          <cell r="B1177">
            <v>33792</v>
          </cell>
        </row>
        <row r="1178">
          <cell r="A1178" t="str">
            <v>Paul Leabeater</v>
          </cell>
          <cell r="B1178" t="str">
            <v>TBC</v>
          </cell>
        </row>
        <row r="1179">
          <cell r="A1179" t="str">
            <v>Tim Leahey</v>
          </cell>
          <cell r="B1179">
            <v>27864</v>
          </cell>
        </row>
        <row r="1180">
          <cell r="A1180" t="str">
            <v>Nick Ledingham</v>
          </cell>
          <cell r="B1180" t="str">
            <v>TBC</v>
          </cell>
        </row>
        <row r="1181">
          <cell r="A1181" t="str">
            <v>Côme Ledogar</v>
          </cell>
          <cell r="B1181">
            <v>33381</v>
          </cell>
        </row>
        <row r="1182">
          <cell r="A1182" t="str">
            <v>B Lee</v>
          </cell>
          <cell r="B1182" t="str">
            <v>TBC</v>
          </cell>
        </row>
        <row r="1183">
          <cell r="A1183" t="str">
            <v>Barry Lee</v>
          </cell>
          <cell r="B1183" t="str">
            <v>TBC</v>
          </cell>
        </row>
        <row r="1184">
          <cell r="A1184" t="str">
            <v>Clyde Lee</v>
          </cell>
          <cell r="B1184" t="str">
            <v>TBC</v>
          </cell>
        </row>
        <row r="1185">
          <cell r="A1185" t="str">
            <v>Geoff Leeds</v>
          </cell>
          <cell r="B1185">
            <v>16863</v>
          </cell>
        </row>
        <row r="1186">
          <cell r="A1186" t="str">
            <v>Peter Leemhuis</v>
          </cell>
          <cell r="B1186" t="str">
            <v>TBC</v>
          </cell>
        </row>
        <row r="1187">
          <cell r="A1187" t="str">
            <v>John Leeson</v>
          </cell>
          <cell r="B1187">
            <v>12837</v>
          </cell>
        </row>
        <row r="1188">
          <cell r="A1188" t="str">
            <v>John Leffler</v>
          </cell>
          <cell r="B1188">
            <v>14758</v>
          </cell>
        </row>
        <row r="1189">
          <cell r="A1189" t="str">
            <v>Garry Leggatt</v>
          </cell>
          <cell r="B1189" t="str">
            <v>TBC</v>
          </cell>
        </row>
        <row r="1190">
          <cell r="A1190" t="str">
            <v>Gary Leggatt</v>
          </cell>
          <cell r="B1190" t="str">
            <v>TBC</v>
          </cell>
        </row>
        <row r="1191">
          <cell r="A1191" t="str">
            <v>Matt Lehmann</v>
          </cell>
          <cell r="B1191">
            <v>26311</v>
          </cell>
        </row>
        <row r="1192">
          <cell r="A1192" t="str">
            <v>Jon Leighton</v>
          </cell>
          <cell r="B1192">
            <v>12609</v>
          </cell>
        </row>
        <row r="1193">
          <cell r="A1193" t="str">
            <v>Brendon Leitch</v>
          </cell>
          <cell r="B1193">
            <v>35031</v>
          </cell>
        </row>
        <row r="1194">
          <cell r="A1194" t="str">
            <v>Andrew Leithhead</v>
          </cell>
          <cell r="B1194" t="str">
            <v>TBC</v>
          </cell>
        </row>
        <row r="1195">
          <cell r="A1195" t="str">
            <v>Leo Leonard</v>
          </cell>
          <cell r="B1195">
            <v>14659</v>
          </cell>
        </row>
        <row r="1196">
          <cell r="A1196" t="str">
            <v>Stuart Leonard</v>
          </cell>
          <cell r="B1196">
            <v>33402</v>
          </cell>
        </row>
        <row r="1197">
          <cell r="A1197" t="str">
            <v>Milton Leslight</v>
          </cell>
          <cell r="B1197" t="str">
            <v>TBC</v>
          </cell>
        </row>
        <row r="1198">
          <cell r="A1198" t="str">
            <v>Milton Leslight[2]</v>
          </cell>
          <cell r="B1198" t="str">
            <v>TBC</v>
          </cell>
        </row>
        <row r="1199">
          <cell r="A1199" t="str">
            <v>Hector Lester</v>
          </cell>
          <cell r="B1199">
            <v>19745</v>
          </cell>
        </row>
        <row r="1200">
          <cell r="A1200" t="str">
            <v>Jono Lester</v>
          </cell>
          <cell r="B1200">
            <v>32750</v>
          </cell>
        </row>
        <row r="1201">
          <cell r="A1201" t="str">
            <v>Alan Letcher</v>
          </cell>
          <cell r="B1201">
            <v>22973</v>
          </cell>
        </row>
        <row r="1202">
          <cell r="A1202" t="str">
            <v>Allan Letcher</v>
          </cell>
          <cell r="B1202">
            <v>22973</v>
          </cell>
        </row>
        <row r="1203">
          <cell r="A1203" t="str">
            <v>Nicholas Leutweiler</v>
          </cell>
          <cell r="B1203" t="str">
            <v>TBC</v>
          </cell>
        </row>
        <row r="1204">
          <cell r="A1204" t="str">
            <v>Nicolas Leutwiler</v>
          </cell>
          <cell r="B1204">
            <v>22528</v>
          </cell>
        </row>
        <row r="1205">
          <cell r="A1205" t="str">
            <v>Gordon Leven</v>
          </cell>
          <cell r="B1205" t="str">
            <v>TBC</v>
          </cell>
        </row>
        <row r="1206">
          <cell r="A1206" t="str">
            <v>Nick Leventis</v>
          </cell>
          <cell r="B1206">
            <v>29251</v>
          </cell>
        </row>
        <row r="1207">
          <cell r="A1207" t="str">
            <v>Anthony Levitt</v>
          </cell>
          <cell r="B1207" t="str">
            <v>TBC</v>
          </cell>
        </row>
        <row r="1208">
          <cell r="A1208" t="str">
            <v>Alan Lewis</v>
          </cell>
          <cell r="B1208" t="str">
            <v>TBC</v>
          </cell>
        </row>
        <row r="1209">
          <cell r="A1209" t="str">
            <v>Daniel Lewis</v>
          </cell>
          <cell r="B1209" t="str">
            <v>TBC</v>
          </cell>
        </row>
        <row r="1210">
          <cell r="A1210" t="str">
            <v>John Lewis</v>
          </cell>
          <cell r="B1210" t="str">
            <v>TBC</v>
          </cell>
        </row>
        <row r="1211">
          <cell r="A1211" t="str">
            <v>Terry Lewis</v>
          </cell>
          <cell r="B1211" t="str">
            <v>TBC</v>
          </cell>
        </row>
        <row r="1212">
          <cell r="A1212" t="str">
            <v>Alain Li</v>
          </cell>
          <cell r="B1212">
            <v>22084</v>
          </cell>
        </row>
        <row r="1213">
          <cell r="A1213" t="str">
            <v>Edoardo Liberati</v>
          </cell>
          <cell r="B1213">
            <v>33956</v>
          </cell>
        </row>
        <row r="1214">
          <cell r="A1214" t="str">
            <v>Marc Lieb</v>
          </cell>
          <cell r="B1214">
            <v>29406</v>
          </cell>
        </row>
        <row r="1215">
          <cell r="A1215" t="str">
            <v>Ross Lilley</v>
          </cell>
          <cell r="B1215">
            <v>18813</v>
          </cell>
        </row>
        <row r="1216">
          <cell r="A1216" t="str">
            <v>Dean Lillie</v>
          </cell>
          <cell r="B1216">
            <v>28664</v>
          </cell>
        </row>
        <row r="1217">
          <cell r="A1217" t="str">
            <v>Chris Lillingston-Price</v>
          </cell>
          <cell r="B1217" t="str">
            <v>TBC</v>
          </cell>
        </row>
        <row r="1218">
          <cell r="A1218" t="str">
            <v>Dennis Lind</v>
          </cell>
          <cell r="B1218">
            <v>34003</v>
          </cell>
        </row>
        <row r="1219">
          <cell r="A1219" t="str">
            <v>Ron Lindau</v>
          </cell>
          <cell r="B1219" t="str">
            <v>TBC</v>
          </cell>
        </row>
        <row r="1220">
          <cell r="A1220" t="str">
            <v>Ken Lindsay</v>
          </cell>
          <cell r="B1220" t="str">
            <v>TBC</v>
          </cell>
        </row>
        <row r="1221">
          <cell r="A1221" t="str">
            <v>Dean Lindstrom</v>
          </cell>
          <cell r="B1221">
            <v>22363</v>
          </cell>
        </row>
        <row r="1222">
          <cell r="A1222" t="str">
            <v>Ray Lintott</v>
          </cell>
          <cell r="B1222">
            <v>15934</v>
          </cell>
        </row>
        <row r="1223">
          <cell r="A1223" t="str">
            <v>Gerry Lister</v>
          </cell>
          <cell r="B1223" t="str">
            <v>TBC</v>
          </cell>
        </row>
        <row r="1224">
          <cell r="A1224" t="str">
            <v>Lindsay Little</v>
          </cell>
          <cell r="B1224" t="str">
            <v>TBC</v>
          </cell>
        </row>
        <row r="1225">
          <cell r="A1225" t="str">
            <v>Andrew Lloyd</v>
          </cell>
          <cell r="B1225" t="str">
            <v>TBC</v>
          </cell>
        </row>
        <row r="1226">
          <cell r="A1226" t="str">
            <v>Andy Lloyd</v>
          </cell>
          <cell r="B1226">
            <v>23228</v>
          </cell>
        </row>
        <row r="1227">
          <cell r="A1227" t="str">
            <v>John Lloyd</v>
          </cell>
          <cell r="B1227">
            <v>20294</v>
          </cell>
        </row>
        <row r="1228">
          <cell r="A1228" t="str">
            <v>Scott Loadsman</v>
          </cell>
          <cell r="B1228">
            <v>22249</v>
          </cell>
        </row>
        <row r="1229">
          <cell r="A1229" t="str">
            <v>Renato Loberto</v>
          </cell>
          <cell r="B1229" t="str">
            <v>TBC</v>
          </cell>
        </row>
        <row r="1230">
          <cell r="A1230" t="str">
            <v>Michael Loccisano</v>
          </cell>
          <cell r="B1230">
            <v>25672</v>
          </cell>
        </row>
        <row r="1231">
          <cell r="A1231" t="str">
            <v>Patrick Long</v>
          </cell>
          <cell r="B1231">
            <v>29795</v>
          </cell>
        </row>
        <row r="1232">
          <cell r="A1232" t="str">
            <v>Tony Longhurst</v>
          </cell>
          <cell r="B1232">
            <v>21094</v>
          </cell>
        </row>
        <row r="1233">
          <cell r="A1233" t="str">
            <v>John Lord</v>
          </cell>
          <cell r="B1233" t="str">
            <v>TBC</v>
          </cell>
        </row>
        <row r="1234">
          <cell r="A1234" t="str">
            <v>Graeme Lorimer</v>
          </cell>
          <cell r="B1234" t="str">
            <v>TBC</v>
          </cell>
        </row>
        <row r="1235">
          <cell r="A1235" t="str">
            <v>Nick Louis</v>
          </cell>
          <cell r="B1235" t="str">
            <v>TBC</v>
          </cell>
        </row>
        <row r="1236">
          <cell r="A1236" t="str">
            <v>Aaron Love</v>
          </cell>
          <cell r="B1236">
            <v>37341</v>
          </cell>
        </row>
        <row r="1237">
          <cell r="A1237" t="str">
            <v>Ian Love</v>
          </cell>
          <cell r="B1237" t="str">
            <v>TBC</v>
          </cell>
        </row>
        <row r="1238">
          <cell r="A1238" t="str">
            <v>Jordan Love</v>
          </cell>
          <cell r="B1238">
            <v>36277</v>
          </cell>
        </row>
        <row r="1239">
          <cell r="A1239" t="str">
            <v>Zen Low</v>
          </cell>
          <cell r="B1239">
            <v>25246</v>
          </cell>
        </row>
        <row r="1240">
          <cell r="A1240" t="str">
            <v>Brad Lowe</v>
          </cell>
          <cell r="B1240">
            <v>31325</v>
          </cell>
        </row>
        <row r="1241">
          <cell r="A1241" t="str">
            <v>Neal Lowe</v>
          </cell>
          <cell r="B1241">
            <v>17544</v>
          </cell>
        </row>
        <row r="1242">
          <cell r="A1242" t="str">
            <v>Craig Lowndes</v>
          </cell>
          <cell r="B1242">
            <v>27201</v>
          </cell>
        </row>
        <row r="1243">
          <cell r="A1243" t="str">
            <v>Jeff Lowrey</v>
          </cell>
          <cell r="B1243" t="str">
            <v>TBC</v>
          </cell>
        </row>
        <row r="1244">
          <cell r="A1244" t="str">
            <v>Phil Lucas</v>
          </cell>
          <cell r="B1244" t="str">
            <v>TBC</v>
          </cell>
        </row>
        <row r="1245">
          <cell r="A1245" t="str">
            <v>Klaus Ludwig</v>
          </cell>
          <cell r="B1245">
            <v>18176</v>
          </cell>
        </row>
        <row r="1246">
          <cell r="A1246" t="str">
            <v>Ian Luff</v>
          </cell>
          <cell r="B1246">
            <v>18229</v>
          </cell>
        </row>
        <row r="1247">
          <cell r="A1247" t="str">
            <v>Warren Luff</v>
          </cell>
          <cell r="B1247">
            <v>27871</v>
          </cell>
        </row>
        <row r="1248">
          <cell r="A1248" t="str">
            <v>Markus Lungstrass</v>
          </cell>
          <cell r="B1248">
            <v>30329</v>
          </cell>
        </row>
        <row r="1249">
          <cell r="A1249" t="str">
            <v>Graham Lusty</v>
          </cell>
          <cell r="B1249">
            <v>15570</v>
          </cell>
        </row>
        <row r="1250">
          <cell r="A1250" t="str">
            <v>John Lusty</v>
          </cell>
          <cell r="B1250">
            <v>16468</v>
          </cell>
        </row>
        <row r="1251">
          <cell r="A1251" t="str">
            <v>Ken Lusty</v>
          </cell>
          <cell r="B1251">
            <v>20698</v>
          </cell>
        </row>
        <row r="1252">
          <cell r="A1252" t="str">
            <v>Eric Lux</v>
          </cell>
          <cell r="B1252">
            <v>32224</v>
          </cell>
        </row>
        <row r="1253">
          <cell r="A1253" t="str">
            <v>Beric Lynton</v>
          </cell>
          <cell r="B1253">
            <v>27092</v>
          </cell>
        </row>
        <row r="1254">
          <cell r="A1254" t="str">
            <v>Bruce Lynton</v>
          </cell>
          <cell r="B1254" t="str">
            <v>TBC</v>
          </cell>
        </row>
        <row r="1255">
          <cell r="A1255" t="str">
            <v>Phil Lyon</v>
          </cell>
          <cell r="B1255" t="str">
            <v>TBC</v>
          </cell>
        </row>
        <row r="1256">
          <cell r="A1256" t="str">
            <v>Frank Lyons</v>
          </cell>
          <cell r="B1256" t="str">
            <v>TBC</v>
          </cell>
        </row>
        <row r="1257">
          <cell r="A1257" t="str">
            <v>Mark Lyons</v>
          </cell>
          <cell r="B1257" t="str">
            <v>TBC</v>
          </cell>
        </row>
        <row r="1258">
          <cell r="A1258" t="str">
            <v>Michael Lyons</v>
          </cell>
          <cell r="B1258" t="str">
            <v>TBC</v>
          </cell>
        </row>
        <row r="1259">
          <cell r="A1259" t="str">
            <v>Richard Lyons</v>
          </cell>
          <cell r="B1259">
            <v>29075</v>
          </cell>
        </row>
        <row r="1260">
          <cell r="A1260" t="str">
            <v>Alex Macarthur</v>
          </cell>
          <cell r="B1260" t="str">
            <v>TBC</v>
          </cell>
        </row>
        <row r="1261">
          <cell r="A1261" t="str">
            <v>Doug Macarthur</v>
          </cell>
          <cell r="B1261" t="str">
            <v>TBC</v>
          </cell>
        </row>
        <row r="1262">
          <cell r="A1262" t="str">
            <v>Gary MacDonald</v>
          </cell>
          <cell r="B1262">
            <v>24617</v>
          </cell>
        </row>
        <row r="1263">
          <cell r="A1263" t="str">
            <v>Alex MacDowall</v>
          </cell>
          <cell r="B1263">
            <v>33260</v>
          </cell>
        </row>
        <row r="1264">
          <cell r="A1264" t="str">
            <v>Matt Mackelden</v>
          </cell>
          <cell r="B1264" t="str">
            <v>TBC</v>
          </cell>
        </row>
        <row r="1265">
          <cell r="A1265" t="str">
            <v>Matthew MacKelden</v>
          </cell>
          <cell r="B1265" t="str">
            <v>TBC</v>
          </cell>
        </row>
        <row r="1266">
          <cell r="A1266" t="str">
            <v>Greg Mackie</v>
          </cell>
          <cell r="B1266" t="str">
            <v>TBC</v>
          </cell>
        </row>
        <row r="1267">
          <cell r="A1267" t="str">
            <v>Glen Mackinnon</v>
          </cell>
          <cell r="B1267" t="str">
            <v>TBC</v>
          </cell>
        </row>
        <row r="1268">
          <cell r="A1268" t="str">
            <v>Andrew Macpherson</v>
          </cell>
          <cell r="B1268">
            <v>21167</v>
          </cell>
        </row>
        <row r="1269">
          <cell r="A1269" t="str">
            <v>Adam Macrow</v>
          </cell>
          <cell r="B1269">
            <v>28817</v>
          </cell>
        </row>
        <row r="1270">
          <cell r="A1270" t="str">
            <v>Peter Macrow</v>
          </cell>
          <cell r="B1270" t="str">
            <v>TBC</v>
          </cell>
        </row>
        <row r="1271">
          <cell r="A1271" t="str">
            <v>Tim Macrow</v>
          </cell>
          <cell r="B1271">
            <v>30815</v>
          </cell>
        </row>
        <row r="1272">
          <cell r="A1272" t="str">
            <v>Chis Madden</v>
          </cell>
          <cell r="B1272" t="str">
            <v>TBC</v>
          </cell>
        </row>
        <row r="1273">
          <cell r="A1273" t="str">
            <v>Chris Madden</v>
          </cell>
          <cell r="B1273" t="str">
            <v>TBC</v>
          </cell>
        </row>
        <row r="1274">
          <cell r="A1274" t="str">
            <v>Mark Maddren</v>
          </cell>
          <cell r="B1274" t="str">
            <v>TBC</v>
          </cell>
        </row>
        <row r="1275">
          <cell r="A1275" t="str">
            <v>Jan Magnussen</v>
          </cell>
          <cell r="B1275">
            <v>26849</v>
          </cell>
        </row>
        <row r="1276">
          <cell r="A1276" t="str">
            <v>Andrew Maher</v>
          </cell>
          <cell r="B1276" t="str">
            <v>TBC</v>
          </cell>
        </row>
        <row r="1277">
          <cell r="A1277" t="str">
            <v>Bruce Maher</v>
          </cell>
          <cell r="B1277" t="str">
            <v>TBC</v>
          </cell>
        </row>
        <row r="1278">
          <cell r="A1278" t="str">
            <v>Roger Mahoney</v>
          </cell>
          <cell r="B1278" t="str">
            <v>TBC</v>
          </cell>
        </row>
        <row r="1279">
          <cell r="A1279" t="str">
            <v>Marcus Mahy</v>
          </cell>
          <cell r="B1279">
            <v>22320</v>
          </cell>
        </row>
        <row r="1280">
          <cell r="A1280" t="str">
            <v>Peter Major</v>
          </cell>
          <cell r="B1280">
            <v>31133</v>
          </cell>
        </row>
        <row r="1281">
          <cell r="A1281" t="str">
            <v>Timo Mäkinen</v>
          </cell>
          <cell r="B1281">
            <v>13957</v>
          </cell>
        </row>
        <row r="1282">
          <cell r="A1282" t="str">
            <v>Frédéric Makowiecki</v>
          </cell>
          <cell r="B1282">
            <v>29547</v>
          </cell>
        </row>
        <row r="1283">
          <cell r="A1283" t="str">
            <v>Dilantha Malagamuwa</v>
          </cell>
          <cell r="B1283">
            <v>23186</v>
          </cell>
        </row>
        <row r="1284">
          <cell r="A1284" t="str">
            <v>Paul Mander</v>
          </cell>
          <cell r="B1284" t="str">
            <v>TBC</v>
          </cell>
        </row>
        <row r="1285">
          <cell r="A1285" t="str">
            <v>Roger Mandeville</v>
          </cell>
          <cell r="B1285">
            <v>15241</v>
          </cell>
        </row>
        <row r="1286">
          <cell r="A1286" t="str">
            <v>John Mann</v>
          </cell>
          <cell r="B1286">
            <v>15200</v>
          </cell>
        </row>
        <row r="1287">
          <cell r="A1287" t="str">
            <v>Jim Manolios</v>
          </cell>
          <cell r="B1287" t="str">
            <v>TBC</v>
          </cell>
        </row>
        <row r="1288">
          <cell r="A1288" t="str">
            <v>Andrew Manson</v>
          </cell>
          <cell r="B1288">
            <v>22745</v>
          </cell>
        </row>
        <row r="1289">
          <cell r="A1289" t="str">
            <v>Geoffrey Manson</v>
          </cell>
          <cell r="B1289">
            <v>22120</v>
          </cell>
        </row>
        <row r="1290">
          <cell r="A1290" t="str">
            <v>Lakis Manticas</v>
          </cell>
          <cell r="B1290" t="str">
            <v>TBC</v>
          </cell>
        </row>
        <row r="1291">
          <cell r="A1291" t="str">
            <v>Peter Manton</v>
          </cell>
          <cell r="B1291">
            <v>7658</v>
          </cell>
        </row>
        <row r="1292">
          <cell r="A1292" t="str">
            <v>Juan Manuel Fangio II</v>
          </cell>
          <cell r="B1292">
            <v>20717</v>
          </cell>
        </row>
        <row r="1293">
          <cell r="A1293" t="str">
            <v>Marco Mapelli</v>
          </cell>
          <cell r="B1293">
            <v>31990</v>
          </cell>
        </row>
        <row r="1294">
          <cell r="A1294" t="str">
            <v>Bill March</v>
          </cell>
          <cell r="B1294" t="str">
            <v>TBC</v>
          </cell>
        </row>
        <row r="1295">
          <cell r="A1295" t="str">
            <v>John Marchiori</v>
          </cell>
          <cell r="B1295" t="str">
            <v>TBC</v>
          </cell>
        </row>
        <row r="1296">
          <cell r="A1296" t="str">
            <v>Raffaele Marciello</v>
          </cell>
          <cell r="B1296">
            <v>34685</v>
          </cell>
        </row>
        <row r="1297">
          <cell r="A1297" t="str">
            <v>Trevor Marden</v>
          </cell>
          <cell r="B1297" t="str">
            <v>TBC</v>
          </cell>
        </row>
        <row r="1298">
          <cell r="A1298" t="str">
            <v>Jann Mardenborough</v>
          </cell>
          <cell r="B1298">
            <v>33490</v>
          </cell>
        </row>
        <row r="1299">
          <cell r="A1299" t="str">
            <v>Chris Maries</v>
          </cell>
          <cell r="B1299" t="str">
            <v>TBC</v>
          </cell>
        </row>
        <row r="1300">
          <cell r="A1300" t="str">
            <v>Ron Marks</v>
          </cell>
          <cell r="B1300" t="str">
            <v>TBC</v>
          </cell>
        </row>
        <row r="1301">
          <cell r="A1301" t="str">
            <v>Ray Marquet</v>
          </cell>
          <cell r="B1301" t="str">
            <v>TBC</v>
          </cell>
        </row>
        <row r="1302">
          <cell r="A1302" t="str">
            <v>Mathew Marsh</v>
          </cell>
          <cell r="B1302" t="str">
            <v>TBC</v>
          </cell>
        </row>
        <row r="1303">
          <cell r="A1303" t="str">
            <v>Gerry Marshall</v>
          </cell>
          <cell r="B1303">
            <v>15296</v>
          </cell>
        </row>
        <row r="1304">
          <cell r="A1304" t="str">
            <v>Lew Marshall</v>
          </cell>
          <cell r="B1304">
            <v>11286</v>
          </cell>
        </row>
        <row r="1305">
          <cell r="A1305" t="str">
            <v>Marcus Marshall</v>
          </cell>
          <cell r="B1305">
            <v>28819</v>
          </cell>
        </row>
        <row r="1306">
          <cell r="A1306" t="str">
            <v>Ron Marshall</v>
          </cell>
          <cell r="B1306" t="str">
            <v>TBC</v>
          </cell>
        </row>
        <row r="1307">
          <cell r="A1307" t="str">
            <v>Bob Martin</v>
          </cell>
          <cell r="B1307" t="str">
            <v>TBC</v>
          </cell>
        </row>
        <row r="1308">
          <cell r="A1308" t="str">
            <v>Dennis Martin</v>
          </cell>
          <cell r="B1308" t="str">
            <v>TBC</v>
          </cell>
        </row>
        <row r="1309">
          <cell r="A1309" t="str">
            <v>John Martin</v>
          </cell>
          <cell r="B1309">
            <v>30871</v>
          </cell>
        </row>
        <row r="1310">
          <cell r="A1310" t="str">
            <v>Matthew Martin</v>
          </cell>
          <cell r="B1310" t="str">
            <v>TBC</v>
          </cell>
        </row>
        <row r="1311">
          <cell r="A1311" t="str">
            <v>Maxime Martin</v>
          </cell>
          <cell r="B1311">
            <v>31491</v>
          </cell>
        </row>
        <row r="1312">
          <cell r="A1312" t="str">
            <v>Mike Martin</v>
          </cell>
          <cell r="B1312" t="str">
            <v>TBC</v>
          </cell>
        </row>
        <row r="1313">
          <cell r="A1313" t="str">
            <v>Spencer Martin</v>
          </cell>
          <cell r="B1313">
            <v>14332</v>
          </cell>
        </row>
        <row r="1314">
          <cell r="A1314" t="str">
            <v>Tony Martin</v>
          </cell>
          <cell r="B1314" t="str">
            <v>TBC</v>
          </cell>
        </row>
        <row r="1315">
          <cell r="A1315" t="str">
            <v>Ron Masing</v>
          </cell>
          <cell r="B1315" t="str">
            <v>TBC</v>
          </cell>
        </row>
        <row r="1316">
          <cell r="A1316" t="str">
            <v>Aaron Mason</v>
          </cell>
          <cell r="B1316">
            <v>29118</v>
          </cell>
        </row>
        <row r="1317">
          <cell r="A1317" t="str">
            <v>Glenn Mason</v>
          </cell>
          <cell r="B1317" t="str">
            <v>TBC</v>
          </cell>
        </row>
        <row r="1318">
          <cell r="A1318" t="str">
            <v>Neil Mason</v>
          </cell>
          <cell r="B1318" t="str">
            <v>TBC</v>
          </cell>
        </row>
        <row r="1319">
          <cell r="A1319" t="str">
            <v>Trevor Mason</v>
          </cell>
          <cell r="B1319" t="str">
            <v>TBC</v>
          </cell>
        </row>
        <row r="1320">
          <cell r="A1320" t="str">
            <v>Steve Masterton</v>
          </cell>
          <cell r="B1320">
            <v>19892</v>
          </cell>
        </row>
        <row r="1321">
          <cell r="A1321" t="str">
            <v>John Mathews</v>
          </cell>
          <cell r="B1321" t="str">
            <v>TBC</v>
          </cell>
        </row>
        <row r="1322">
          <cell r="A1322" t="str">
            <v>Justin Mathews</v>
          </cell>
          <cell r="B1322">
            <v>22683</v>
          </cell>
        </row>
        <row r="1323">
          <cell r="A1323" t="str">
            <v>Ken Mathews</v>
          </cell>
          <cell r="B1323">
            <v>14793</v>
          </cell>
        </row>
        <row r="1324">
          <cell r="A1324" t="str">
            <v>Ross Mathiesen</v>
          </cell>
          <cell r="B1324" t="str">
            <v>TBC</v>
          </cell>
        </row>
        <row r="1325">
          <cell r="A1325" t="str">
            <v>Frank Matich</v>
          </cell>
          <cell r="B1325">
            <v>12840</v>
          </cell>
        </row>
        <row r="1326">
          <cell r="A1326" t="str">
            <v>Tsugio Matsuda</v>
          </cell>
          <cell r="B1326">
            <v>29024</v>
          </cell>
        </row>
        <row r="1327">
          <cell r="A1327" t="str">
            <v>Justin Matthews</v>
          </cell>
          <cell r="B1327">
            <v>22683</v>
          </cell>
        </row>
        <row r="1328">
          <cell r="A1328" t="str">
            <v>Richard Matthews</v>
          </cell>
          <cell r="B1328" t="str">
            <v>TBC</v>
          </cell>
        </row>
        <row r="1329">
          <cell r="A1329" t="str">
            <v>Phil Mauger</v>
          </cell>
          <cell r="B1329" t="str">
            <v>TBC</v>
          </cell>
        </row>
        <row r="1330">
          <cell r="A1330" t="str">
            <v>Tony Maw</v>
          </cell>
          <cell r="B1330" t="str">
            <v>TBC</v>
          </cell>
        </row>
        <row r="1331">
          <cell r="A1331" t="str">
            <v>Barton Mawer</v>
          </cell>
          <cell r="B1331">
            <v>29812</v>
          </cell>
        </row>
        <row r="1332">
          <cell r="A1332" t="str">
            <v>Joey Mawson</v>
          </cell>
          <cell r="B1332">
            <v>34785</v>
          </cell>
        </row>
        <row r="1333">
          <cell r="A1333" t="str">
            <v>James May</v>
          </cell>
          <cell r="B1333">
            <v>32700</v>
          </cell>
        </row>
        <row r="1334">
          <cell r="A1334" t="str">
            <v>Paul May</v>
          </cell>
          <cell r="B1334" t="str">
            <v>TBC</v>
          </cell>
        </row>
        <row r="1335">
          <cell r="A1335" t="str">
            <v>Alan Mayne</v>
          </cell>
          <cell r="B1335" t="str">
            <v>TBC</v>
          </cell>
        </row>
        <row r="1336">
          <cell r="A1336" t="str">
            <v>Craig McAllister</v>
          </cell>
          <cell r="B1336" t="str">
            <v>TBC</v>
          </cell>
        </row>
        <row r="1337">
          <cell r="A1337" t="str">
            <v>Joe McAndrew</v>
          </cell>
          <cell r="B1337" t="str">
            <v>TBC</v>
          </cell>
        </row>
        <row r="1338">
          <cell r="A1338" t="str">
            <v>Nick McBride</v>
          </cell>
          <cell r="B1338">
            <v>33281</v>
          </cell>
        </row>
        <row r="1339">
          <cell r="A1339" t="str">
            <v>Allan McCarthy</v>
          </cell>
          <cell r="B1339">
            <v>21592</v>
          </cell>
        </row>
        <row r="1340">
          <cell r="A1340" t="str">
            <v>Keith McClelland</v>
          </cell>
          <cell r="B1340">
            <v>17938</v>
          </cell>
        </row>
        <row r="1341">
          <cell r="A1341" t="str">
            <v>Bernie McClure</v>
          </cell>
          <cell r="B1341">
            <v>16522</v>
          </cell>
        </row>
        <row r="1342">
          <cell r="A1342" t="str">
            <v>Stuart McColl</v>
          </cell>
          <cell r="B1342">
            <v>20834</v>
          </cell>
        </row>
        <row r="1343">
          <cell r="A1343" t="str">
            <v>Greg McCombie</v>
          </cell>
          <cell r="B1343">
            <v>17716</v>
          </cell>
        </row>
        <row r="1344">
          <cell r="A1344" t="str">
            <v>Gerard McConkey</v>
          </cell>
          <cell r="B1344" t="str">
            <v>TBC</v>
          </cell>
        </row>
        <row r="1345">
          <cell r="A1345" t="str">
            <v>Cameron McConville</v>
          </cell>
          <cell r="B1345">
            <v>27051</v>
          </cell>
        </row>
        <row r="1346">
          <cell r="A1346" t="str">
            <v>John McCormack</v>
          </cell>
          <cell r="B1346">
            <v>14331</v>
          </cell>
        </row>
        <row r="1347">
          <cell r="A1347" t="str">
            <v>Keith McCulloch</v>
          </cell>
          <cell r="B1347" t="str">
            <v>TBC</v>
          </cell>
        </row>
        <row r="1348">
          <cell r="A1348" t="str">
            <v>Phil McCumisky</v>
          </cell>
          <cell r="B1348" t="str">
            <v>TBC</v>
          </cell>
        </row>
        <row r="1349">
          <cell r="A1349" t="str">
            <v>Gary McDonald</v>
          </cell>
          <cell r="B1349">
            <v>24617</v>
          </cell>
        </row>
        <row r="1350">
          <cell r="A1350" t="str">
            <v>John McDonald</v>
          </cell>
          <cell r="B1350" t="str">
            <v>TBC</v>
          </cell>
        </row>
        <row r="1351">
          <cell r="A1351" t="str">
            <v>Phil McDonnell</v>
          </cell>
          <cell r="B1351" t="str">
            <v>TBC</v>
          </cell>
        </row>
        <row r="1352">
          <cell r="A1352" t="str">
            <v>Dugal McDougall</v>
          </cell>
          <cell r="B1352">
            <v>26527</v>
          </cell>
        </row>
        <row r="1353">
          <cell r="A1353" t="str">
            <v>Andrew McDowell</v>
          </cell>
          <cell r="B1353" t="str">
            <v>TBC</v>
          </cell>
        </row>
        <row r="1354">
          <cell r="A1354" t="str">
            <v>Andy McElrea</v>
          </cell>
          <cell r="B1354">
            <v>24077</v>
          </cell>
        </row>
        <row r="1355">
          <cell r="A1355" t="str">
            <v>John McEntee</v>
          </cell>
          <cell r="B1355" t="str">
            <v>TBC</v>
          </cell>
        </row>
        <row r="1356">
          <cell r="A1356" t="str">
            <v>Neil McFadyen</v>
          </cell>
          <cell r="B1356">
            <v>30489</v>
          </cell>
        </row>
        <row r="1357">
          <cell r="A1357" t="str">
            <v>Brett McFarland</v>
          </cell>
          <cell r="B1357" t="str">
            <v>TBC</v>
          </cell>
        </row>
        <row r="1358">
          <cell r="A1358" t="str">
            <v>George McFarlane</v>
          </cell>
          <cell r="B1358" t="str">
            <v>TBC</v>
          </cell>
        </row>
        <row r="1359">
          <cell r="A1359" t="str">
            <v>Ian McGee</v>
          </cell>
          <cell r="B1359" t="str">
            <v>TBC</v>
          </cell>
        </row>
        <row r="1360">
          <cell r="A1360" t="str">
            <v>Aaron McGill</v>
          </cell>
          <cell r="B1360">
            <v>23118</v>
          </cell>
        </row>
        <row r="1361">
          <cell r="A1361" t="str">
            <v>Matt McGill</v>
          </cell>
          <cell r="B1361" t="str">
            <v>TBC</v>
          </cell>
        </row>
        <row r="1362">
          <cell r="A1362" t="str">
            <v>Max McGinley</v>
          </cell>
          <cell r="B1362" t="str">
            <v>TBC</v>
          </cell>
        </row>
        <row r="1363">
          <cell r="A1363" t="str">
            <v>Brian McGrath</v>
          </cell>
          <cell r="B1363" t="str">
            <v>TBC</v>
          </cell>
        </row>
        <row r="1364">
          <cell r="A1364" t="str">
            <v>Graham McGregor</v>
          </cell>
          <cell r="B1364">
            <v>18648</v>
          </cell>
        </row>
        <row r="1365">
          <cell r="A1365" t="str">
            <v>John McIlroy</v>
          </cell>
          <cell r="B1365" t="str">
            <v>TBC</v>
          </cell>
        </row>
        <row r="1366">
          <cell r="A1366" t="str">
            <v>Andrew McInnes</v>
          </cell>
          <cell r="B1366" t="str">
            <v>TBC</v>
          </cell>
        </row>
        <row r="1367">
          <cell r="A1367" t="str">
            <v>Bruce McIntyre</v>
          </cell>
          <cell r="B1367" t="str">
            <v>TBC</v>
          </cell>
        </row>
        <row r="1368">
          <cell r="A1368" t="str">
            <v>Glen McIntyre</v>
          </cell>
          <cell r="B1368">
            <v>16122</v>
          </cell>
        </row>
        <row r="1369">
          <cell r="A1369" t="str">
            <v>Glenn McIntyre</v>
          </cell>
          <cell r="B1369">
            <v>16122</v>
          </cell>
        </row>
        <row r="1370">
          <cell r="A1370" t="str">
            <v>John McIntyre</v>
          </cell>
          <cell r="B1370">
            <v>28194</v>
          </cell>
        </row>
        <row r="1371">
          <cell r="A1371" t="str">
            <v>David McKay</v>
          </cell>
          <cell r="B1371">
            <v>7805</v>
          </cell>
        </row>
        <row r="1372">
          <cell r="A1372" t="str">
            <v>Neil McKay</v>
          </cell>
          <cell r="B1372" t="str">
            <v>TBC</v>
          </cell>
        </row>
        <row r="1373">
          <cell r="A1373" t="str">
            <v>Peter McKay</v>
          </cell>
          <cell r="B1373">
            <v>17840</v>
          </cell>
        </row>
        <row r="1374">
          <cell r="A1374" t="str">
            <v>Warren McKellar</v>
          </cell>
          <cell r="B1374" t="str">
            <v>TBC</v>
          </cell>
        </row>
        <row r="1375">
          <cell r="A1375" t="str">
            <v>Jim McKeown</v>
          </cell>
          <cell r="B1375">
            <v>13806</v>
          </cell>
        </row>
        <row r="1376">
          <cell r="A1376" t="str">
            <v>Bill McLachlan</v>
          </cell>
          <cell r="B1376" t="str">
            <v>TBC</v>
          </cell>
        </row>
        <row r="1377">
          <cell r="A1377" t="str">
            <v>Eugene McLaoughlin</v>
          </cell>
          <cell r="B1377" t="str">
            <v>TBC</v>
          </cell>
        </row>
        <row r="1378">
          <cell r="A1378" t="str">
            <v>Steve McLaughlan</v>
          </cell>
          <cell r="B1378" t="str">
            <v>TBC</v>
          </cell>
        </row>
        <row r="1379">
          <cell r="A1379" t="str">
            <v>Mark McLaughlin</v>
          </cell>
          <cell r="B1379">
            <v>23474</v>
          </cell>
        </row>
        <row r="1380">
          <cell r="A1380" t="str">
            <v>Scott McLaughlin</v>
          </cell>
          <cell r="B1380">
            <v>34131</v>
          </cell>
        </row>
        <row r="1381">
          <cell r="A1381" t="str">
            <v>Steve McLaughlin</v>
          </cell>
          <cell r="B1381" t="str">
            <v>TBC</v>
          </cell>
        </row>
        <row r="1382">
          <cell r="A1382" t="str">
            <v>C. McLean</v>
          </cell>
          <cell r="B1382" t="str">
            <v>TBC</v>
          </cell>
        </row>
        <row r="1383">
          <cell r="A1383" t="str">
            <v>Cameron McLean</v>
          </cell>
          <cell r="B1383">
            <v>24820</v>
          </cell>
        </row>
        <row r="1384">
          <cell r="A1384" t="str">
            <v>Trevor McLean</v>
          </cell>
          <cell r="B1384">
            <v>16912</v>
          </cell>
        </row>
        <row r="1385">
          <cell r="A1385" t="str">
            <v>Keith McLelland</v>
          </cell>
          <cell r="B1385">
            <v>17938</v>
          </cell>
        </row>
        <row r="1386">
          <cell r="A1386" t="str">
            <v>Simon McLennan</v>
          </cell>
          <cell r="B1386">
            <v>31812</v>
          </cell>
        </row>
        <row r="1387">
          <cell r="A1387" t="str">
            <v>Tom McLennan</v>
          </cell>
          <cell r="B1387" t="str">
            <v>TBC</v>
          </cell>
        </row>
        <row r="1388">
          <cell r="A1388" t="str">
            <v>Cameron McLeod</v>
          </cell>
          <cell r="B1388">
            <v>38341</v>
          </cell>
        </row>
        <row r="1389">
          <cell r="A1389" t="str">
            <v>Gerard McLeod</v>
          </cell>
          <cell r="B1389">
            <v>30623</v>
          </cell>
        </row>
        <row r="1390">
          <cell r="A1390" t="str">
            <v>Lyndon McLeod</v>
          </cell>
          <cell r="B1390" t="str">
            <v>TBC</v>
          </cell>
        </row>
        <row r="1391">
          <cell r="A1391" t="str">
            <v>Peter McLeod</v>
          </cell>
          <cell r="B1391">
            <v>17659</v>
          </cell>
        </row>
        <row r="1392">
          <cell r="A1392" t="str">
            <v>Ryan McLeod</v>
          </cell>
          <cell r="B1392">
            <v>26823</v>
          </cell>
        </row>
        <row r="1393">
          <cell r="A1393" t="str">
            <v>Stewart McLeod</v>
          </cell>
          <cell r="B1393" t="str">
            <v>TBC</v>
          </cell>
        </row>
        <row r="1394">
          <cell r="A1394" t="str">
            <v>David McMillan</v>
          </cell>
          <cell r="B1394" t="str">
            <v>TBC</v>
          </cell>
        </row>
        <row r="1395">
          <cell r="A1395" t="str">
            <v>Justin McMillan</v>
          </cell>
          <cell r="B1395" t="str">
            <v>TBC</v>
          </cell>
        </row>
        <row r="1396">
          <cell r="A1396" t="str">
            <v>Mark McNally</v>
          </cell>
          <cell r="B1396">
            <v>29913</v>
          </cell>
        </row>
        <row r="1397">
          <cell r="A1397" t="str">
            <v>Scott McNaughton</v>
          </cell>
          <cell r="B1397" t="str">
            <v>TBC</v>
          </cell>
        </row>
        <row r="1398">
          <cell r="A1398" t="str">
            <v>Ron McPhail</v>
          </cell>
          <cell r="B1398" t="str">
            <v>TBC</v>
          </cell>
        </row>
        <row r="1399">
          <cell r="A1399" t="str">
            <v>Bruce McPhee</v>
          </cell>
          <cell r="B1399">
            <v>9904</v>
          </cell>
        </row>
        <row r="1400">
          <cell r="A1400" t="str">
            <v>Graham McRae</v>
          </cell>
          <cell r="B1400">
            <v>14675</v>
          </cell>
        </row>
        <row r="1401">
          <cell r="A1401" t="str">
            <v>Rod McRae</v>
          </cell>
          <cell r="B1401" t="str">
            <v>TBC</v>
          </cell>
        </row>
        <row r="1402">
          <cell r="A1402" t="str">
            <v>Russ McRae</v>
          </cell>
          <cell r="B1402" t="str">
            <v>TBC</v>
          </cell>
        </row>
        <row r="1403">
          <cell r="A1403" t="str">
            <v>Gregg McShane</v>
          </cell>
          <cell r="B1403" t="str">
            <v>TBC</v>
          </cell>
        </row>
        <row r="1404">
          <cell r="A1404" t="str">
            <v>Chris McSorley</v>
          </cell>
          <cell r="B1404" t="str">
            <v>TBC</v>
          </cell>
        </row>
        <row r="1405">
          <cell r="A1405" t="str">
            <v>Anton Mechtler</v>
          </cell>
          <cell r="B1405" t="str">
            <v>TBC</v>
          </cell>
        </row>
        <row r="1406">
          <cell r="A1406" t="str">
            <v>Tyler Mecklem</v>
          </cell>
          <cell r="B1406">
            <v>27817</v>
          </cell>
        </row>
        <row r="1407">
          <cell r="A1407" t="str">
            <v>Trevor Meehan</v>
          </cell>
          <cell r="B1407" t="str">
            <v>TBC</v>
          </cell>
        </row>
        <row r="1408">
          <cell r="A1408" t="str">
            <v>Anette Meeuvissen</v>
          </cell>
          <cell r="B1408">
            <v>22748</v>
          </cell>
        </row>
        <row r="1409">
          <cell r="A1409" t="str">
            <v>Vimal Mehta</v>
          </cell>
          <cell r="B1409" t="str">
            <v>TBC</v>
          </cell>
        </row>
        <row r="1410">
          <cell r="A1410" t="str">
            <v>Graham Mein</v>
          </cell>
          <cell r="B1410" t="str">
            <v>TBC</v>
          </cell>
        </row>
        <row r="1411">
          <cell r="A1411" t="str">
            <v>Richard Meins</v>
          </cell>
          <cell r="B1411">
            <v>20172</v>
          </cell>
        </row>
        <row r="1412">
          <cell r="A1412" t="str">
            <v>Garry Mennell</v>
          </cell>
          <cell r="B1412" t="str">
            <v>TBC</v>
          </cell>
        </row>
        <row r="1413">
          <cell r="A1413" t="str">
            <v>Gary Mennell</v>
          </cell>
          <cell r="B1413" t="str">
            <v>TBC</v>
          </cell>
        </row>
        <row r="1414">
          <cell r="A1414" t="str">
            <v>Alain Menu</v>
          </cell>
          <cell r="B1414">
            <v>23232</v>
          </cell>
        </row>
        <row r="1415">
          <cell r="A1415" t="str">
            <v>Nico Menzel</v>
          </cell>
          <cell r="B1415">
            <v>35775</v>
          </cell>
        </row>
        <row r="1416">
          <cell r="A1416" t="str">
            <v>Jean-Marc Merlin</v>
          </cell>
          <cell r="B1416">
            <v>23551</v>
          </cell>
        </row>
        <row r="1417">
          <cell r="A1417" t="str">
            <v>Gary Merlino</v>
          </cell>
          <cell r="B1417" t="str">
            <v>TBC</v>
          </cell>
        </row>
        <row r="1418">
          <cell r="A1418" t="str">
            <v>David Mertens</v>
          </cell>
          <cell r="B1418" t="str">
            <v>TBC</v>
          </cell>
        </row>
        <row r="1419">
          <cell r="A1419" t="str">
            <v>Leigh Mertens</v>
          </cell>
          <cell r="B1419" t="str">
            <v>TBC</v>
          </cell>
        </row>
        <row r="1420">
          <cell r="A1420" t="str">
            <v>Ian Messner</v>
          </cell>
          <cell r="B1420" t="str">
            <v>TBC</v>
          </cell>
        </row>
        <row r="1421">
          <cell r="A1421" t="str">
            <v>Tomas Mezera</v>
          </cell>
          <cell r="B1421">
            <v>21494</v>
          </cell>
        </row>
        <row r="1422">
          <cell r="A1422" t="str">
            <v>Phil Mhyre</v>
          </cell>
          <cell r="B1422">
            <v>18106</v>
          </cell>
        </row>
        <row r="1423">
          <cell r="A1423" t="str">
            <v>Brian Michelmore</v>
          </cell>
          <cell r="B1423" t="str">
            <v>TBC</v>
          </cell>
        </row>
        <row r="1424">
          <cell r="A1424" t="str">
            <v>Simon Middleton</v>
          </cell>
          <cell r="B1424">
            <v>25992</v>
          </cell>
        </row>
        <row r="1425">
          <cell r="A1425" t="str">
            <v>Andrew Miedecke</v>
          </cell>
          <cell r="B1425">
            <v>18250</v>
          </cell>
        </row>
        <row r="1426">
          <cell r="A1426" t="str">
            <v>George Miedecke</v>
          </cell>
          <cell r="B1426">
            <v>31428</v>
          </cell>
        </row>
        <row r="1427">
          <cell r="A1427" t="str">
            <v>Christopher Mies</v>
          </cell>
          <cell r="B1427">
            <v>32652</v>
          </cell>
        </row>
        <row r="1428">
          <cell r="A1428" t="str">
            <v>Bruce Miles</v>
          </cell>
          <cell r="B1428">
            <v>19212</v>
          </cell>
        </row>
        <row r="1429">
          <cell r="A1429" t="str">
            <v>Tim Miles</v>
          </cell>
          <cell r="B1429" t="str">
            <v>TBC</v>
          </cell>
        </row>
        <row r="1430">
          <cell r="A1430" t="str">
            <v>Peter Mill</v>
          </cell>
          <cell r="B1430" t="str">
            <v>TBC</v>
          </cell>
        </row>
        <row r="1431">
          <cell r="A1431" t="str">
            <v>Rod Millen</v>
          </cell>
          <cell r="B1431">
            <v>18709</v>
          </cell>
        </row>
        <row r="1432">
          <cell r="A1432" t="str">
            <v>Steve Millen</v>
          </cell>
          <cell r="B1432">
            <v>18311</v>
          </cell>
        </row>
        <row r="1433">
          <cell r="A1433" t="str">
            <v>Daniel Miller</v>
          </cell>
          <cell r="B1433">
            <v>28128</v>
          </cell>
        </row>
        <row r="1434">
          <cell r="A1434" t="str">
            <v>Jamie Miller</v>
          </cell>
          <cell r="B1434">
            <v>23118</v>
          </cell>
        </row>
        <row r="1435">
          <cell r="A1435" t="str">
            <v>Martin Miller</v>
          </cell>
          <cell r="B1435" t="str">
            <v>TBC</v>
          </cell>
        </row>
        <row r="1436">
          <cell r="A1436" t="str">
            <v>Morrie Miller</v>
          </cell>
          <cell r="B1436" t="str">
            <v>TBC</v>
          </cell>
        </row>
        <row r="1437">
          <cell r="A1437" t="str">
            <v>Ryan Millier</v>
          </cell>
          <cell r="B1437" t="str">
            <v>TBC</v>
          </cell>
        </row>
        <row r="1438">
          <cell r="A1438" t="str">
            <v>John Millyard</v>
          </cell>
          <cell r="B1438" t="str">
            <v>TBC</v>
          </cell>
        </row>
        <row r="1439">
          <cell r="A1439" t="str">
            <v xml:space="preserve">John Millyard </v>
          </cell>
          <cell r="B1439" t="str">
            <v>TBC</v>
          </cell>
        </row>
        <row r="1440">
          <cell r="A1440" t="str">
            <v>Brian Milton</v>
          </cell>
          <cell r="B1440" t="str">
            <v>TBC</v>
          </cell>
        </row>
        <row r="1441">
          <cell r="A1441" t="str">
            <v>Nicolas Minassian</v>
          </cell>
          <cell r="B1441">
            <v>26723</v>
          </cell>
        </row>
        <row r="1442">
          <cell r="A1442" t="str">
            <v>Kiyoshi Misaki</v>
          </cell>
          <cell r="B1442">
            <v>16815</v>
          </cell>
        </row>
        <row r="1443">
          <cell r="A1443" t="str">
            <v>Gordon Mitchell</v>
          </cell>
          <cell r="B1443">
            <v>16705</v>
          </cell>
        </row>
        <row r="1444">
          <cell r="A1444" t="str">
            <v>Ian Mitchell</v>
          </cell>
          <cell r="B1444" t="str">
            <v>TBC</v>
          </cell>
        </row>
        <row r="1445">
          <cell r="A1445" t="str">
            <v>Peter Mitchell</v>
          </cell>
          <cell r="B1445">
            <v>13881</v>
          </cell>
        </row>
        <row r="1446">
          <cell r="A1446" t="str">
            <v>Devon Modell</v>
          </cell>
          <cell r="B1446">
            <v>33130</v>
          </cell>
        </row>
        <row r="1447">
          <cell r="A1447" t="str">
            <v>John Modystach</v>
          </cell>
          <cell r="B1447">
            <v>26946</v>
          </cell>
        </row>
        <row r="1448">
          <cell r="A1448" t="str">
            <v>Allan Moffat</v>
          </cell>
          <cell r="B1448">
            <v>14559</v>
          </cell>
        </row>
        <row r="1449">
          <cell r="A1449" t="str">
            <v>Andrew Moffat</v>
          </cell>
          <cell r="B1449">
            <v>30411</v>
          </cell>
        </row>
        <row r="1450">
          <cell r="A1450" t="str">
            <v>James Moffat</v>
          </cell>
          <cell r="B1450">
            <v>30851</v>
          </cell>
        </row>
        <row r="1451">
          <cell r="A1451" t="str">
            <v>Peter Molesworth</v>
          </cell>
          <cell r="B1451" t="str">
            <v>TBC</v>
          </cell>
        </row>
        <row r="1452">
          <cell r="A1452" t="str">
            <v>Nicolaj Møller Madsen</v>
          </cell>
          <cell r="B1452" t="str">
            <v>TBC</v>
          </cell>
        </row>
        <row r="1453">
          <cell r="A1453" t="str">
            <v>Mel Mollison</v>
          </cell>
          <cell r="B1453" t="str">
            <v>TBC</v>
          </cell>
        </row>
        <row r="1454">
          <cell r="A1454" t="str">
            <v>Ray Molloy</v>
          </cell>
          <cell r="B1454" t="str">
            <v>TBC</v>
          </cell>
        </row>
        <row r="1455">
          <cell r="A1455" t="str">
            <v>Gavin Monaghan</v>
          </cell>
          <cell r="B1455">
            <v>24883</v>
          </cell>
        </row>
        <row r="1456">
          <cell r="A1456" t="str">
            <v>Ian Moncrieff</v>
          </cell>
          <cell r="B1456">
            <v>27555</v>
          </cell>
        </row>
        <row r="1457">
          <cell r="A1457" t="str">
            <v>Andrea Montermini</v>
          </cell>
          <cell r="B1457">
            <v>23527</v>
          </cell>
        </row>
        <row r="1458">
          <cell r="A1458" t="str">
            <v>Mick Monterosso</v>
          </cell>
          <cell r="B1458" t="str">
            <v>TBC</v>
          </cell>
        </row>
        <row r="1459">
          <cell r="A1459" t="str">
            <v>Steve Monterosso</v>
          </cell>
          <cell r="B1459" t="str">
            <v>TBC</v>
          </cell>
        </row>
        <row r="1460">
          <cell r="A1460" t="str">
            <v>Graham Moore</v>
          </cell>
          <cell r="B1460">
            <v>16075</v>
          </cell>
        </row>
        <row r="1461">
          <cell r="A1461" t="str">
            <v>Joe Moore</v>
          </cell>
          <cell r="B1461">
            <v>11414</v>
          </cell>
        </row>
        <row r="1462">
          <cell r="A1462" t="str">
            <v>Wayne Moore</v>
          </cell>
          <cell r="B1462">
            <v>18974</v>
          </cell>
        </row>
        <row r="1463">
          <cell r="A1463" t="str">
            <v>Geoff Moran</v>
          </cell>
          <cell r="B1463" t="str">
            <v>TBC</v>
          </cell>
        </row>
        <row r="1464">
          <cell r="A1464" t="str">
            <v>Barrie Morcom</v>
          </cell>
          <cell r="B1464">
            <v>21304</v>
          </cell>
        </row>
        <row r="1465">
          <cell r="A1465" t="str">
            <v>Barry Morcom</v>
          </cell>
          <cell r="B1465">
            <v>21304</v>
          </cell>
        </row>
        <row r="1466">
          <cell r="A1466" t="str">
            <v>Nathan Morcom</v>
          </cell>
          <cell r="B1466">
            <v>33699</v>
          </cell>
        </row>
        <row r="1467">
          <cell r="A1467" t="str">
            <v>Geoff Morgan</v>
          </cell>
          <cell r="B1467" t="str">
            <v>TBC</v>
          </cell>
        </row>
        <row r="1468">
          <cell r="A1468" t="str">
            <v>Richard Mork</v>
          </cell>
          <cell r="B1468">
            <v>17355</v>
          </cell>
        </row>
        <row r="1469">
          <cell r="A1469" t="str">
            <v>Hadrian Morrall</v>
          </cell>
          <cell r="B1469" t="str">
            <v>TBC</v>
          </cell>
        </row>
        <row r="1470">
          <cell r="A1470" t="str">
            <v>George Morrell</v>
          </cell>
          <cell r="B1470" t="str">
            <v>TBC</v>
          </cell>
        </row>
        <row r="1471">
          <cell r="A1471" t="str">
            <v>Barney Morris</v>
          </cell>
          <cell r="B1471" t="str">
            <v>TBC</v>
          </cell>
        </row>
        <row r="1472">
          <cell r="A1472" t="str">
            <v>Bob Morris</v>
          </cell>
          <cell r="B1472">
            <v>17810</v>
          </cell>
        </row>
        <row r="1473">
          <cell r="A1473" t="str">
            <v>Nash Morris</v>
          </cell>
          <cell r="B1473">
            <v>37755</v>
          </cell>
        </row>
        <row r="1474">
          <cell r="A1474" t="str">
            <v>Paul Morris</v>
          </cell>
          <cell r="B1474">
            <v>24828</v>
          </cell>
        </row>
        <row r="1475">
          <cell r="A1475" t="str">
            <v>Ray Morris</v>
          </cell>
          <cell r="B1475" t="str">
            <v>TBC</v>
          </cell>
        </row>
        <row r="1476">
          <cell r="A1476" t="str">
            <v>Rod Morris</v>
          </cell>
          <cell r="B1476" t="str">
            <v>TBC</v>
          </cell>
        </row>
        <row r="1477">
          <cell r="A1477" t="str">
            <v>Seb Morris</v>
          </cell>
          <cell r="B1477">
            <v>35033</v>
          </cell>
        </row>
        <row r="1478">
          <cell r="A1478" t="str">
            <v>John Morriss</v>
          </cell>
          <cell r="B1478" t="str">
            <v>TBC</v>
          </cell>
        </row>
        <row r="1479">
          <cell r="A1479" t="str">
            <v>Phil Morriss</v>
          </cell>
          <cell r="B1479" t="str">
            <v>TBC</v>
          </cell>
        </row>
        <row r="1480">
          <cell r="A1480" t="str">
            <v>Dave Morrow</v>
          </cell>
          <cell r="B1480" t="str">
            <v>TBC</v>
          </cell>
        </row>
        <row r="1481">
          <cell r="A1481" t="str">
            <v>David Morrow</v>
          </cell>
          <cell r="B1481" t="str">
            <v>TBC</v>
          </cell>
        </row>
        <row r="1482">
          <cell r="A1482" t="str">
            <v>Zane Morse</v>
          </cell>
          <cell r="B1482">
            <v>36326</v>
          </cell>
        </row>
        <row r="1483">
          <cell r="A1483" t="str">
            <v>Andre Mortimer</v>
          </cell>
          <cell r="B1483" t="str">
            <v>TBC</v>
          </cell>
        </row>
        <row r="1484">
          <cell r="A1484" t="str">
            <v>Michael Mortimer</v>
          </cell>
          <cell r="B1484">
            <v>22343</v>
          </cell>
        </row>
        <row r="1485">
          <cell r="A1485" t="str">
            <v>Warwick Mortimer</v>
          </cell>
          <cell r="B1485">
            <v>18955</v>
          </cell>
        </row>
        <row r="1486">
          <cell r="A1486" t="str">
            <v>Stirling Moss</v>
          </cell>
          <cell r="B1486">
            <v>10853</v>
          </cell>
        </row>
        <row r="1487">
          <cell r="A1487" t="str">
            <v>Chaz Mostert</v>
          </cell>
          <cell r="B1487">
            <v>33704</v>
          </cell>
        </row>
        <row r="1488">
          <cell r="A1488" t="str">
            <v>Allan Mottram</v>
          </cell>
          <cell r="B1488" t="str">
            <v>TBC</v>
          </cell>
        </row>
        <row r="1489">
          <cell r="A1489" t="str">
            <v>Frank Mountain</v>
          </cell>
          <cell r="B1489">
            <v>21805</v>
          </cell>
        </row>
        <row r="1490">
          <cell r="A1490" t="str">
            <v>Stefan Mücke</v>
          </cell>
          <cell r="B1490">
            <v>29912</v>
          </cell>
        </row>
        <row r="1491">
          <cell r="A1491" t="str">
            <v>Don Mudd</v>
          </cell>
          <cell r="B1491" t="str">
            <v>TBC</v>
          </cell>
        </row>
        <row r="1492">
          <cell r="A1492" t="str">
            <v>Bob Muir</v>
          </cell>
          <cell r="B1492">
            <v>16405</v>
          </cell>
        </row>
        <row r="1493">
          <cell r="A1493" t="str">
            <v>Brian Muir</v>
          </cell>
          <cell r="B1493">
            <v>11504</v>
          </cell>
        </row>
        <row r="1494">
          <cell r="A1494" t="str">
            <v>Barry Mulholland</v>
          </cell>
          <cell r="B1494">
            <v>14776</v>
          </cell>
        </row>
        <row r="1495">
          <cell r="A1495" t="str">
            <v>Yvan Muller</v>
          </cell>
          <cell r="B1495">
            <v>25431</v>
          </cell>
        </row>
        <row r="1496">
          <cell r="A1496" t="str">
            <v>Dirk Müller</v>
          </cell>
          <cell r="B1496">
            <v>27716</v>
          </cell>
        </row>
        <row r="1497">
          <cell r="A1497" t="str">
            <v>Jörg Müller</v>
          </cell>
          <cell r="B1497">
            <v>25449</v>
          </cell>
        </row>
        <row r="1498">
          <cell r="A1498" t="str">
            <v>Sven Müller</v>
          </cell>
          <cell r="B1498">
            <v>33641</v>
          </cell>
        </row>
        <row r="1499">
          <cell r="A1499" t="str">
            <v>Jack Mullins</v>
          </cell>
          <cell r="B1499" t="str">
            <v>TBC</v>
          </cell>
        </row>
        <row r="1500">
          <cell r="A1500" t="str">
            <v>Tony Mulvihill</v>
          </cell>
          <cell r="B1500">
            <v>17825</v>
          </cell>
        </row>
        <row r="1501">
          <cell r="A1501" t="str">
            <v>Geoff Munday</v>
          </cell>
          <cell r="B1501">
            <v>19437</v>
          </cell>
        </row>
        <row r="1502">
          <cell r="A1502" t="str">
            <v>Grant Munday</v>
          </cell>
          <cell r="B1502" t="str">
            <v>TBC</v>
          </cell>
        </row>
        <row r="1503">
          <cell r="A1503" t="str">
            <v>Kevin Mundy</v>
          </cell>
          <cell r="B1503">
            <v>25306</v>
          </cell>
        </row>
        <row r="1504">
          <cell r="A1504" t="str">
            <v>Christian Murchison</v>
          </cell>
          <cell r="B1504">
            <v>29526</v>
          </cell>
        </row>
        <row r="1505">
          <cell r="A1505" t="str">
            <v>Jim Murcott</v>
          </cell>
          <cell r="B1505" t="str">
            <v>TBC</v>
          </cell>
        </row>
        <row r="1506">
          <cell r="A1506" t="str">
            <v>John Murden</v>
          </cell>
          <cell r="B1506">
            <v>16620</v>
          </cell>
        </row>
        <row r="1507">
          <cell r="A1507" t="str">
            <v>Gerard Murphy</v>
          </cell>
          <cell r="B1507" t="str">
            <v>TBC</v>
          </cell>
        </row>
        <row r="1508">
          <cell r="A1508" t="str">
            <v>Gerry Murphy</v>
          </cell>
          <cell r="B1508" t="str">
            <v>TBC</v>
          </cell>
        </row>
        <row r="1509">
          <cell r="A1509" t="str">
            <v>Greg Murphy</v>
          </cell>
          <cell r="B1509">
            <v>26534</v>
          </cell>
        </row>
        <row r="1510">
          <cell r="A1510" t="str">
            <v>Stuart Murphy</v>
          </cell>
          <cell r="B1510">
            <v>21853</v>
          </cell>
        </row>
        <row r="1511">
          <cell r="A1511" t="str">
            <v>Todd Murphy</v>
          </cell>
          <cell r="B1511" t="str">
            <v>TBC</v>
          </cell>
        </row>
        <row r="1512">
          <cell r="A1512" t="str">
            <v>Cooper Murray</v>
          </cell>
          <cell r="B1512">
            <v>37116</v>
          </cell>
        </row>
        <row r="1513">
          <cell r="A1513" t="str">
            <v>George Murray</v>
          </cell>
          <cell r="B1513" t="str">
            <v>TBC</v>
          </cell>
        </row>
        <row r="1514">
          <cell r="A1514" t="str">
            <v>Jack Murray</v>
          </cell>
          <cell r="B1514">
            <v>2799</v>
          </cell>
        </row>
        <row r="1515">
          <cell r="A1515" t="str">
            <v>Keith Murray</v>
          </cell>
          <cell r="B1515" t="str">
            <v>TBC</v>
          </cell>
        </row>
        <row r="1516">
          <cell r="A1516" t="str">
            <v>Chris Muscat</v>
          </cell>
          <cell r="B1516" t="str">
            <v>TBC</v>
          </cell>
        </row>
        <row r="1517">
          <cell r="A1517" t="str">
            <v>Richard Muscat</v>
          </cell>
          <cell r="B1517">
            <v>33794</v>
          </cell>
        </row>
        <row r="1518">
          <cell r="A1518" t="str">
            <v>Neale Muston</v>
          </cell>
          <cell r="B1518">
            <v>23878</v>
          </cell>
        </row>
        <row r="1519">
          <cell r="A1519" t="str">
            <v>Olivier Muytjens</v>
          </cell>
          <cell r="B1519">
            <v>29690</v>
          </cell>
        </row>
        <row r="1520">
          <cell r="A1520" t="str">
            <v>John Myers</v>
          </cell>
          <cell r="B1520" t="str">
            <v>TBC</v>
          </cell>
        </row>
        <row r="1521">
          <cell r="A1521" t="str">
            <v>Tom Nailard</v>
          </cell>
          <cell r="B1521" t="str">
            <v>TBC</v>
          </cell>
        </row>
        <row r="1522">
          <cell r="A1522" t="str">
            <v>Satoru Nakajima</v>
          </cell>
          <cell r="B1522">
            <v>19413</v>
          </cell>
        </row>
        <row r="1523">
          <cell r="A1523" t="str">
            <v>Akihiko Nakaya</v>
          </cell>
          <cell r="B1523">
            <v>21127</v>
          </cell>
        </row>
        <row r="1524">
          <cell r="A1524" t="str">
            <v>Rod Nash</v>
          </cell>
          <cell r="B1524">
            <v>21997</v>
          </cell>
        </row>
        <row r="1525">
          <cell r="A1525" t="str">
            <v>Tom Naughton</v>
          </cell>
          <cell r="B1525" t="str">
            <v>TBC</v>
          </cell>
        </row>
        <row r="1526">
          <cell r="A1526" t="str">
            <v>Matt Neal</v>
          </cell>
          <cell r="B1526">
            <v>24461</v>
          </cell>
        </row>
        <row r="1527">
          <cell r="A1527" t="str">
            <v>Andrew Neale</v>
          </cell>
          <cell r="B1527" t="str">
            <v>TBC</v>
          </cell>
        </row>
        <row r="1528">
          <cell r="A1528" t="str">
            <v>Ken Neale</v>
          </cell>
          <cell r="B1528" t="str">
            <v>TBC</v>
          </cell>
        </row>
        <row r="1529">
          <cell r="A1529" t="str">
            <v>Mike Nedelko</v>
          </cell>
          <cell r="B1529" t="str">
            <v>TBC</v>
          </cell>
        </row>
        <row r="1530">
          <cell r="A1530" t="str">
            <v>Bert Needham</v>
          </cell>
          <cell r="B1530" t="str">
            <v>TBC</v>
          </cell>
        </row>
        <row r="1531">
          <cell r="A1531" t="str">
            <v>Wayne Negus</v>
          </cell>
          <cell r="B1531">
            <v>17147</v>
          </cell>
        </row>
        <row r="1532">
          <cell r="A1532" t="str">
            <v>Ben Neilsen</v>
          </cell>
          <cell r="B1532" t="str">
            <v>TBC</v>
          </cell>
        </row>
        <row r="1533">
          <cell r="A1533" t="str">
            <v>Graham Neilsen</v>
          </cell>
          <cell r="B1533" t="str">
            <v>TBC</v>
          </cell>
        </row>
        <row r="1534">
          <cell r="A1534" t="str">
            <v>Graham Neilson</v>
          </cell>
          <cell r="B1534" t="str">
            <v>TBC</v>
          </cell>
        </row>
        <row r="1535">
          <cell r="A1535" t="str">
            <v>Graham Nelson</v>
          </cell>
          <cell r="B1535" t="str">
            <v>TBC</v>
          </cell>
        </row>
        <row r="1536">
          <cell r="A1536" t="str">
            <v>Lawrie Nelson</v>
          </cell>
          <cell r="B1536">
            <v>15834</v>
          </cell>
        </row>
        <row r="1537">
          <cell r="A1537" t="str">
            <v>Paul Nelson</v>
          </cell>
          <cell r="B1537">
            <v>23625</v>
          </cell>
        </row>
        <row r="1538">
          <cell r="A1538" t="str">
            <v>Barrie Nesbitt</v>
          </cell>
          <cell r="B1538" t="str">
            <v>TBC</v>
          </cell>
        </row>
        <row r="1539">
          <cell r="A1539" t="str">
            <v>Patrick Nève</v>
          </cell>
          <cell r="B1539">
            <v>18184</v>
          </cell>
        </row>
        <row r="1540">
          <cell r="A1540" t="str">
            <v>Dean Neville</v>
          </cell>
          <cell r="B1540">
            <v>24772</v>
          </cell>
        </row>
        <row r="1541">
          <cell r="A1541" t="str">
            <v>Harrison Newey</v>
          </cell>
          <cell r="B1541">
            <v>36001</v>
          </cell>
        </row>
        <row r="1542">
          <cell r="A1542" t="str">
            <v>Paul Newman</v>
          </cell>
          <cell r="B1542" t="str">
            <v>TBC</v>
          </cell>
        </row>
        <row r="1543">
          <cell r="A1543" t="str">
            <v>Rick Newman</v>
          </cell>
          <cell r="B1543" t="str">
            <v>TBC</v>
          </cell>
        </row>
        <row r="1544">
          <cell r="A1544" t="str">
            <v>Tony Newman</v>
          </cell>
          <cell r="B1544">
            <v>20768</v>
          </cell>
        </row>
        <row r="1545">
          <cell r="A1545" t="str">
            <v>Andrew Newton</v>
          </cell>
          <cell r="B1545" t="str">
            <v>TBC</v>
          </cell>
        </row>
        <row r="1546">
          <cell r="A1546" t="str">
            <v>Geoff Newton</v>
          </cell>
          <cell r="B1546" t="str">
            <v>TBC</v>
          </cell>
        </row>
        <row r="1547">
          <cell r="A1547" t="str">
            <v>Mike Newton</v>
          </cell>
          <cell r="B1547">
            <v>22020</v>
          </cell>
        </row>
        <row r="1548">
          <cell r="A1548" t="str">
            <v>Mike Newton</v>
          </cell>
          <cell r="B1548">
            <v>22020</v>
          </cell>
        </row>
        <row r="1549">
          <cell r="A1549" t="str">
            <v>Nick Newton</v>
          </cell>
          <cell r="B1549" t="str">
            <v>TBC</v>
          </cell>
        </row>
        <row r="1550">
          <cell r="A1550" t="str">
            <v>Charles Ng</v>
          </cell>
          <cell r="B1550">
            <v>30895</v>
          </cell>
        </row>
        <row r="1551">
          <cell r="A1551" t="str">
            <v>Brett Niall</v>
          </cell>
          <cell r="B1551" t="str">
            <v>TBC</v>
          </cell>
        </row>
        <row r="1552">
          <cell r="A1552" t="str">
            <v>Malcolm Niall</v>
          </cell>
          <cell r="B1552" t="str">
            <v>TBC</v>
          </cell>
        </row>
        <row r="1553">
          <cell r="A1553" t="str">
            <v>Scott Nicholas</v>
          </cell>
          <cell r="B1553">
            <v>26581</v>
          </cell>
        </row>
        <row r="1554">
          <cell r="A1554" t="str">
            <v>Kevin Nicholson</v>
          </cell>
          <cell r="B1554" t="str">
            <v>TBC</v>
          </cell>
        </row>
        <row r="1555">
          <cell r="A1555" t="str">
            <v>Tony Nicholson</v>
          </cell>
          <cell r="B1555">
            <v>24285</v>
          </cell>
        </row>
        <row r="1556">
          <cell r="A1556" t="str">
            <v>Troy Nicholson</v>
          </cell>
          <cell r="B1556">
            <v>24285</v>
          </cell>
        </row>
        <row r="1557">
          <cell r="A1557" t="str">
            <v>Patric Niederhauser</v>
          </cell>
          <cell r="B1557">
            <v>33519</v>
          </cell>
        </row>
        <row r="1558">
          <cell r="A1558" t="str">
            <v>Klaus Niedzwiedz</v>
          </cell>
          <cell r="B1558">
            <v>18683</v>
          </cell>
        </row>
        <row r="1559">
          <cell r="A1559" t="str">
            <v>Christina Nielsen</v>
          </cell>
          <cell r="B1559">
            <v>33613</v>
          </cell>
        </row>
        <row r="1560">
          <cell r="A1560" t="str">
            <v>Brian Nightingale</v>
          </cell>
          <cell r="B1560">
            <v>18666</v>
          </cell>
        </row>
        <row r="1561">
          <cell r="A1561" t="str">
            <v>Jan Nilsson</v>
          </cell>
          <cell r="B1561">
            <v>22265</v>
          </cell>
        </row>
        <row r="1562">
          <cell r="A1562" t="str">
            <v>Tony Niovanni</v>
          </cell>
          <cell r="B1562" t="str">
            <v>TBC</v>
          </cell>
        </row>
        <row r="1563">
          <cell r="A1563" t="str">
            <v>Kevin Nipperess</v>
          </cell>
          <cell r="B1563" t="str">
            <v>TBC</v>
          </cell>
        </row>
        <row r="1564">
          <cell r="A1564" t="str">
            <v>Bill Nitschke</v>
          </cell>
          <cell r="B1564" t="str">
            <v>TBC</v>
          </cell>
        </row>
        <row r="1565">
          <cell r="A1565" t="str">
            <v>Barry Nixon-Smith</v>
          </cell>
          <cell r="B1565" t="str">
            <v>TBC</v>
          </cell>
        </row>
        <row r="1566">
          <cell r="A1566" t="str">
            <v>Mark Noske</v>
          </cell>
          <cell r="B1566">
            <v>27600</v>
          </cell>
        </row>
        <row r="1567">
          <cell r="A1567" t="str">
            <v>Tony Noske</v>
          </cell>
          <cell r="B1567">
            <v>18762</v>
          </cell>
        </row>
        <row r="1568">
          <cell r="A1568" t="str">
            <v>Martin Notaras</v>
          </cell>
          <cell r="B1568" t="str">
            <v>TBC</v>
          </cell>
        </row>
        <row r="1569">
          <cell r="A1569" t="str">
            <v>Jack Nougher</v>
          </cell>
          <cell r="B1569" t="str">
            <v>TBC</v>
          </cell>
        </row>
        <row r="1570">
          <cell r="A1570" t="str">
            <v>Allan Nuttall</v>
          </cell>
          <cell r="B1570" t="str">
            <v>TBC</v>
          </cell>
        </row>
        <row r="1571">
          <cell r="A1571" t="str">
            <v>Bill O'Brien</v>
          </cell>
          <cell r="B1571">
            <v>15614</v>
          </cell>
        </row>
        <row r="1572">
          <cell r="A1572" t="str">
            <v>Charlie O'Brien</v>
          </cell>
          <cell r="B1572">
            <v>20174</v>
          </cell>
        </row>
        <row r="1573">
          <cell r="A1573" t="str">
            <v>Mark O'Connor</v>
          </cell>
          <cell r="B1573" t="str">
            <v>TBC</v>
          </cell>
        </row>
        <row r="1574">
          <cell r="A1574" t="str">
            <v>Mark O’Connor</v>
          </cell>
          <cell r="B1574" t="str">
            <v>TBC</v>
          </cell>
        </row>
        <row r="1575">
          <cell r="A1575" t="str">
            <v>Grant O'Donnell</v>
          </cell>
          <cell r="B1575" t="str">
            <v>TBC</v>
          </cell>
        </row>
        <row r="1576">
          <cell r="A1576" t="str">
            <v>Lindsay O'Donnell</v>
          </cell>
          <cell r="B1576" t="str">
            <v>TBC</v>
          </cell>
        </row>
        <row r="1577">
          <cell r="A1577" t="str">
            <v>Michael O'Donnell</v>
          </cell>
          <cell r="B1577" t="str">
            <v>TBC</v>
          </cell>
        </row>
        <row r="1578">
          <cell r="A1578" t="str">
            <v>Peter O'Donnell</v>
          </cell>
          <cell r="B1578" t="str">
            <v>TBC</v>
          </cell>
        </row>
        <row r="1579">
          <cell r="A1579" t="str">
            <v>Scott O'Donnell</v>
          </cell>
          <cell r="B1579" t="str">
            <v>TBC</v>
          </cell>
        </row>
        <row r="1580">
          <cell r="A1580" t="str">
            <v>Peter O’Donnell</v>
          </cell>
          <cell r="B1580" t="str">
            <v>TBC</v>
          </cell>
        </row>
        <row r="1581">
          <cell r="A1581" t="str">
            <v>Scott O’Donnell</v>
          </cell>
          <cell r="B1581" t="str">
            <v>TBC</v>
          </cell>
        </row>
        <row r="1582">
          <cell r="A1582" t="str">
            <v>Scott O'Donnell1</v>
          </cell>
          <cell r="B1582" t="str">
            <v>TBC</v>
          </cell>
        </row>
        <row r="1583">
          <cell r="A1583" t="str">
            <v>John O'Dowd</v>
          </cell>
          <cell r="B1583" t="str">
            <v>TBC</v>
          </cell>
        </row>
        <row r="1584">
          <cell r="A1584" t="str">
            <v>John O’Dowd</v>
          </cell>
          <cell r="B1584" t="str">
            <v>TBC</v>
          </cell>
        </row>
        <row r="1585">
          <cell r="A1585" t="str">
            <v>Michael O'Hehir</v>
          </cell>
          <cell r="B1585" t="str">
            <v>TBC</v>
          </cell>
        </row>
        <row r="1586">
          <cell r="A1586" t="str">
            <v>David O'Keefe</v>
          </cell>
          <cell r="B1586" t="str">
            <v>TBC</v>
          </cell>
        </row>
        <row r="1587">
          <cell r="A1587" t="str">
            <v>Dennis O'Keefe</v>
          </cell>
          <cell r="B1587" t="str">
            <v>TBC</v>
          </cell>
        </row>
        <row r="1588">
          <cell r="A1588" t="str">
            <v>Dennis O’Keefe</v>
          </cell>
          <cell r="B1588" t="str">
            <v>TBC</v>
          </cell>
        </row>
        <row r="1589">
          <cell r="A1589" t="str">
            <v>Dylan O'Keeffe</v>
          </cell>
          <cell r="B1589">
            <v>35830</v>
          </cell>
        </row>
        <row r="1590">
          <cell r="A1590" t="str">
            <v>Heidi O'Neill</v>
          </cell>
          <cell r="B1590">
            <v>27563</v>
          </cell>
        </row>
        <row r="1591">
          <cell r="A1591" t="str">
            <v>Maurice O'Reilly</v>
          </cell>
          <cell r="B1591">
            <v>17960</v>
          </cell>
        </row>
        <row r="1592">
          <cell r="A1592" t="str">
            <v>Caroline O'Shanesy</v>
          </cell>
          <cell r="B1592" t="str">
            <v>TBC</v>
          </cell>
        </row>
        <row r="1593">
          <cell r="A1593" t="str">
            <v>Jim O'Shaunnessy</v>
          </cell>
          <cell r="B1593" t="str">
            <v>TBC</v>
          </cell>
        </row>
        <row r="1594">
          <cell r="A1594" t="str">
            <v>Darryl O'Young</v>
          </cell>
          <cell r="B1594">
            <v>29280</v>
          </cell>
        </row>
        <row r="1595">
          <cell r="A1595" t="str">
            <v>Carl Oberhauser</v>
          </cell>
          <cell r="B1595" t="str">
            <v>TBC</v>
          </cell>
        </row>
        <row r="1596">
          <cell r="A1596" t="str">
            <v>Markus Oestreich</v>
          </cell>
          <cell r="B1596">
            <v>23195</v>
          </cell>
        </row>
        <row r="1597">
          <cell r="A1597" t="str">
            <v>Hideo Oishi</v>
          </cell>
          <cell r="B1597" t="str">
            <v>TBC</v>
          </cell>
        </row>
        <row r="1598">
          <cell r="A1598" t="str">
            <v>Jayden Ojeda</v>
          </cell>
          <cell r="B1598">
            <v>36372</v>
          </cell>
        </row>
        <row r="1599">
          <cell r="A1599" t="str">
            <v>Paul Older</v>
          </cell>
          <cell r="B1599" t="str">
            <v>TBC</v>
          </cell>
        </row>
        <row r="1600">
          <cell r="A1600" t="str">
            <v>Mike Oliver</v>
          </cell>
          <cell r="B1600">
            <v>18679</v>
          </cell>
        </row>
        <row r="1601">
          <cell r="A1601" t="str">
            <v>Anders Olofsson</v>
          </cell>
          <cell r="B1601">
            <v>19084</v>
          </cell>
        </row>
        <row r="1602">
          <cell r="A1602" t="str">
            <v>Arthur Olsen</v>
          </cell>
          <cell r="B1602" t="str">
            <v>TBC</v>
          </cell>
        </row>
        <row r="1603">
          <cell r="A1603" t="str">
            <v>Dennis Olsen</v>
          </cell>
          <cell r="B1603">
            <v>35169</v>
          </cell>
        </row>
        <row r="1604">
          <cell r="A1604" t="str">
            <v>Eric Olsen</v>
          </cell>
          <cell r="B1604">
            <v>14752</v>
          </cell>
        </row>
        <row r="1605">
          <cell r="A1605" t="str">
            <v>Rohan Onslow</v>
          </cell>
          <cell r="B1605">
            <v>23733</v>
          </cell>
        </row>
        <row r="1606">
          <cell r="A1606" t="str">
            <v>Ed Ordynski</v>
          </cell>
          <cell r="B1606">
            <v>21022</v>
          </cell>
        </row>
        <row r="1607">
          <cell r="A1607" t="str">
            <v>Bill Orr</v>
          </cell>
          <cell r="B1607" t="str">
            <v>TBC</v>
          </cell>
        </row>
        <row r="1608">
          <cell r="A1608" t="str">
            <v>Christina Orr</v>
          </cell>
          <cell r="B1608">
            <v>32083</v>
          </cell>
        </row>
        <row r="1609">
          <cell r="A1609" t="str">
            <v>Stéphane Ortelli</v>
          </cell>
          <cell r="B1609">
            <v>25657</v>
          </cell>
        </row>
        <row r="1610">
          <cell r="A1610" t="str">
            <v>Alex Osborne</v>
          </cell>
          <cell r="B1610">
            <v>31021</v>
          </cell>
        </row>
        <row r="1611">
          <cell r="A1611" t="str">
            <v>Colin Osborne</v>
          </cell>
          <cell r="B1611" t="str">
            <v>TBC</v>
          </cell>
        </row>
        <row r="1612">
          <cell r="A1612" t="str">
            <v>Danny Osborne</v>
          </cell>
          <cell r="B1612">
            <v>24281</v>
          </cell>
        </row>
        <row r="1613">
          <cell r="A1613" t="str">
            <v>Wayne Osborne</v>
          </cell>
          <cell r="B1613" t="str">
            <v>TBC</v>
          </cell>
        </row>
        <row r="1614">
          <cell r="A1614" t="str">
            <v>Fred Otten</v>
          </cell>
          <cell r="B1614" t="str">
            <v>TBC</v>
          </cell>
        </row>
        <row r="1615">
          <cell r="A1615" t="str">
            <v>Brian Ovenden</v>
          </cell>
          <cell r="B1615" t="str">
            <v>TBC</v>
          </cell>
        </row>
        <row r="1616">
          <cell r="A1616" t="str">
            <v>Mal Owen</v>
          </cell>
          <cell r="B1616" t="str">
            <v>TBC</v>
          </cell>
        </row>
        <row r="1617">
          <cell r="A1617" t="str">
            <v>Steve Owen</v>
          </cell>
          <cell r="B1617">
            <v>27381</v>
          </cell>
        </row>
        <row r="1618">
          <cell r="A1618" t="str">
            <v>Stuart Owers</v>
          </cell>
          <cell r="B1618" t="str">
            <v>TBC</v>
          </cell>
        </row>
        <row r="1619">
          <cell r="A1619" t="str">
            <v>David Oxton</v>
          </cell>
          <cell r="B1619">
            <v>16793</v>
          </cell>
        </row>
        <row r="1620">
          <cell r="A1620" t="str">
            <v>Duvashen Padayachee</v>
          </cell>
          <cell r="B1620">
            <v>32997</v>
          </cell>
        </row>
        <row r="1621">
          <cell r="A1621" t="str">
            <v>Indiran Padayachee</v>
          </cell>
          <cell r="B1621" t="str">
            <v>TBC</v>
          </cell>
        </row>
        <row r="1622">
          <cell r="A1622" t="str">
            <v>Peter Paddon</v>
          </cell>
          <cell r="B1622" t="str">
            <v>TBC</v>
          </cell>
        </row>
        <row r="1623">
          <cell r="A1623" t="str">
            <v>Gary Paffett</v>
          </cell>
          <cell r="B1623">
            <v>29669</v>
          </cell>
        </row>
        <row r="1624">
          <cell r="A1624" t="str">
            <v>Darren Palmer</v>
          </cell>
          <cell r="B1624">
            <v>27306</v>
          </cell>
        </row>
        <row r="1625">
          <cell r="A1625" t="str">
            <v>Ian Palmer</v>
          </cell>
          <cell r="B1625">
            <v>20610</v>
          </cell>
        </row>
        <row r="1626">
          <cell r="A1626" t="str">
            <v>Jim Palmer</v>
          </cell>
          <cell r="B1626">
            <v>15346</v>
          </cell>
        </row>
        <row r="1627">
          <cell r="A1627" t="str">
            <v>Ross Palmer</v>
          </cell>
          <cell r="B1627" t="str">
            <v>TBC</v>
          </cell>
        </row>
        <row r="1628">
          <cell r="A1628" t="str">
            <v>Christian Pancione</v>
          </cell>
          <cell r="B1628">
            <v>37165</v>
          </cell>
        </row>
        <row r="1629">
          <cell r="A1629" t="str">
            <v>Tim Pappas</v>
          </cell>
          <cell r="B1629">
            <v>26921</v>
          </cell>
        </row>
        <row r="1630">
          <cell r="A1630" t="str">
            <v>Alvaro Parente</v>
          </cell>
          <cell r="B1630">
            <v>30959</v>
          </cell>
        </row>
        <row r="1631">
          <cell r="A1631" t="str">
            <v>Álvaro Parente</v>
          </cell>
          <cell r="B1631">
            <v>30959</v>
          </cell>
        </row>
        <row r="1632">
          <cell r="A1632" t="str">
            <v>James Parish</v>
          </cell>
          <cell r="B1632" t="str">
            <v>TBC</v>
          </cell>
        </row>
        <row r="1633">
          <cell r="A1633" t="str">
            <v>Les Park</v>
          </cell>
          <cell r="B1633" t="str">
            <v>TBC</v>
          </cell>
        </row>
        <row r="1634">
          <cell r="A1634" t="str">
            <v>Wayne Park</v>
          </cell>
          <cell r="B1634">
            <v>23213</v>
          </cell>
        </row>
        <row r="1635">
          <cell r="A1635" t="str">
            <v>Geoff Parker</v>
          </cell>
          <cell r="B1635" t="str">
            <v>TBC</v>
          </cell>
        </row>
        <row r="1636">
          <cell r="A1636" t="str">
            <v>Steve Parkes</v>
          </cell>
          <cell r="B1636" t="str">
            <v>TBC</v>
          </cell>
        </row>
        <row r="1637">
          <cell r="A1637" t="str">
            <v>George Parkinson</v>
          </cell>
          <cell r="B1637" t="str">
            <v>TBC</v>
          </cell>
        </row>
        <row r="1638">
          <cell r="A1638" t="str">
            <v>Tony Parkinson</v>
          </cell>
          <cell r="B1638" t="str">
            <v>TBC</v>
          </cell>
        </row>
        <row r="1639">
          <cell r="A1639" t="str">
            <v>Darren Parmenter</v>
          </cell>
          <cell r="B1639" t="str">
            <v>TBC</v>
          </cell>
        </row>
        <row r="1640">
          <cell r="A1640" t="str">
            <v>Chad Parrish</v>
          </cell>
          <cell r="B1640" t="str">
            <v>TBC</v>
          </cell>
        </row>
        <row r="1641">
          <cell r="A1641" t="str">
            <v>Matt Parry</v>
          </cell>
          <cell r="B1641" t="str">
            <v>TBC</v>
          </cell>
        </row>
        <row r="1642">
          <cell r="A1642" t="str">
            <v>Barry Parsons</v>
          </cell>
          <cell r="B1642" t="str">
            <v>TBC</v>
          </cell>
        </row>
        <row r="1643">
          <cell r="A1643" t="str">
            <v>David Parsons</v>
          </cell>
          <cell r="B1643">
            <v>21687</v>
          </cell>
        </row>
        <row r="1644">
          <cell r="A1644" t="str">
            <v>David Parsons</v>
          </cell>
          <cell r="B1644" t="str">
            <v>TBC</v>
          </cell>
        </row>
        <row r="1645">
          <cell r="A1645" t="str">
            <v>Jake Parsons</v>
          </cell>
          <cell r="B1645">
            <v>34694</v>
          </cell>
        </row>
        <row r="1646">
          <cell r="A1646" t="str">
            <v>Phil Parsons</v>
          </cell>
          <cell r="B1646" t="str">
            <v>TBC</v>
          </cell>
        </row>
        <row r="1647">
          <cell r="A1647" t="str">
            <v>Phillip Parsons</v>
          </cell>
          <cell r="B1647" t="str">
            <v>TBC</v>
          </cell>
        </row>
        <row r="1648">
          <cell r="A1648" t="str">
            <v>Keith Pascall</v>
          </cell>
          <cell r="B1648" t="str">
            <v>TBC</v>
          </cell>
        </row>
        <row r="1649">
          <cell r="A1649" t="str">
            <v>Mark Pashley</v>
          </cell>
          <cell r="B1649" t="str">
            <v>TBC</v>
          </cell>
        </row>
        <row r="1650">
          <cell r="A1650" t="str">
            <v>Darren Pate</v>
          </cell>
          <cell r="B1650">
            <v>26628</v>
          </cell>
        </row>
        <row r="1651">
          <cell r="A1651" t="str">
            <v>Sean Patrick Breslin</v>
          </cell>
          <cell r="B1651" t="str">
            <v>TBC</v>
          </cell>
        </row>
        <row r="1652">
          <cell r="A1652" t="str">
            <v>Michael Patrizi</v>
          </cell>
          <cell r="B1652">
            <v>30806</v>
          </cell>
        </row>
        <row r="1653">
          <cell r="A1653" t="str">
            <v>Mark Patterson</v>
          </cell>
          <cell r="B1653">
            <v>18978</v>
          </cell>
        </row>
        <row r="1654">
          <cell r="A1654" t="str">
            <v>Brad Patton</v>
          </cell>
          <cell r="B1654" t="str">
            <v>TBC</v>
          </cell>
        </row>
        <row r="1655">
          <cell r="A1655" t="str">
            <v>Sean Paul Breslin</v>
          </cell>
          <cell r="B1655">
            <v>29105</v>
          </cell>
        </row>
        <row r="1656">
          <cell r="A1656" t="str">
            <v>João Paulo de Oliveira</v>
          </cell>
          <cell r="B1656">
            <v>29780</v>
          </cell>
        </row>
        <row r="1657">
          <cell r="A1657" t="str">
            <v>Andrej Pavicevic</v>
          </cell>
          <cell r="B1657">
            <v>27540</v>
          </cell>
        </row>
        <row r="1658">
          <cell r="A1658" t="str">
            <v>Matthew Payne</v>
          </cell>
          <cell r="B1658">
            <v>37532</v>
          </cell>
        </row>
        <row r="1659">
          <cell r="A1659" t="str">
            <v>Patrick Pearce</v>
          </cell>
          <cell r="B1659">
            <v>29698</v>
          </cell>
        </row>
        <row r="1660">
          <cell r="A1660" t="str">
            <v>Bob Pearson</v>
          </cell>
          <cell r="B1660">
            <v>17058</v>
          </cell>
        </row>
        <row r="1661">
          <cell r="A1661" t="str">
            <v>Pat Peck</v>
          </cell>
          <cell r="B1661" t="str">
            <v>TBC</v>
          </cell>
        </row>
        <row r="1662">
          <cell r="A1662" t="str">
            <v>Ant Pedersen</v>
          </cell>
          <cell r="B1662">
            <v>32268</v>
          </cell>
        </row>
        <row r="1663">
          <cell r="A1663" t="str">
            <v>Paul Pedersen</v>
          </cell>
          <cell r="B1663">
            <v>23353</v>
          </cell>
        </row>
        <row r="1664">
          <cell r="A1664" t="str">
            <v>Ben Penhall</v>
          </cell>
          <cell r="B1664" t="str">
            <v>TBC</v>
          </cell>
        </row>
        <row r="1665">
          <cell r="A1665" t="str">
            <v>Max Pennington</v>
          </cell>
          <cell r="B1665" t="str">
            <v>TBC</v>
          </cell>
        </row>
        <row r="1666">
          <cell r="A1666" t="str">
            <v>Jordan Pepper</v>
          </cell>
          <cell r="B1666">
            <v>35277</v>
          </cell>
        </row>
        <row r="1667">
          <cell r="A1667" t="str">
            <v>Nick Percat</v>
          </cell>
          <cell r="B1667">
            <v>32400</v>
          </cell>
        </row>
        <row r="1668">
          <cell r="A1668" t="str">
            <v>Win Percy</v>
          </cell>
          <cell r="B1668">
            <v>15977</v>
          </cell>
        </row>
        <row r="1669">
          <cell r="A1669" t="str">
            <v>Jack Perkins</v>
          </cell>
          <cell r="B1669">
            <v>31646</v>
          </cell>
        </row>
        <row r="1670">
          <cell r="A1670" t="str">
            <v>Larry Perkins</v>
          </cell>
          <cell r="B1670">
            <v>18340</v>
          </cell>
        </row>
        <row r="1671">
          <cell r="A1671" t="str">
            <v>Geoff Perry</v>
          </cell>
          <cell r="B1671" t="str">
            <v>TBC</v>
          </cell>
        </row>
        <row r="1672">
          <cell r="A1672" t="str">
            <v>Henri Pescarolo</v>
          </cell>
          <cell r="B1672">
            <v>15609</v>
          </cell>
        </row>
        <row r="1673">
          <cell r="A1673" t="str">
            <v>Philipp Peter</v>
          </cell>
          <cell r="B1673">
            <v>25299</v>
          </cell>
        </row>
        <row r="1674">
          <cell r="A1674" t="str">
            <v>Brett Peters</v>
          </cell>
          <cell r="B1674">
            <v>23521</v>
          </cell>
        </row>
        <row r="1675">
          <cell r="A1675" t="str">
            <v>Nick Petrilli</v>
          </cell>
          <cell r="B1675" t="str">
            <v>TBC</v>
          </cell>
        </row>
        <row r="1676">
          <cell r="A1676" t="str">
            <v>James Phillip</v>
          </cell>
          <cell r="B1676" t="str">
            <v>TBC</v>
          </cell>
        </row>
        <row r="1677">
          <cell r="A1677" t="str">
            <v>Simon Phillips</v>
          </cell>
          <cell r="B1677">
            <v>23431</v>
          </cell>
        </row>
        <row r="1678">
          <cell r="A1678" t="str">
            <v>Simon Piavanini</v>
          </cell>
          <cell r="B1678" t="str">
            <v>TBC</v>
          </cell>
        </row>
        <row r="1679">
          <cell r="A1679" t="str">
            <v>Alessio Picariello</v>
          </cell>
          <cell r="B1679">
            <v>34208</v>
          </cell>
        </row>
        <row r="1680">
          <cell r="A1680" t="str">
            <v>Paul Pickett</v>
          </cell>
          <cell r="B1680">
            <v>22239</v>
          </cell>
        </row>
        <row r="1681">
          <cell r="A1681" t="str">
            <v>Mark Pilatti</v>
          </cell>
          <cell r="B1681" t="str">
            <v>TBC</v>
          </cell>
        </row>
        <row r="1682">
          <cell r="A1682" t="str">
            <v>Patrick Pilet</v>
          </cell>
          <cell r="B1682">
            <v>29867</v>
          </cell>
        </row>
        <row r="1683">
          <cell r="A1683" t="str">
            <v>Andy Pilgrim</v>
          </cell>
          <cell r="B1683">
            <v>20563</v>
          </cell>
        </row>
        <row r="1684">
          <cell r="A1684" t="str">
            <v>Nathan Pilkington</v>
          </cell>
          <cell r="B1684" t="str">
            <v>TBC</v>
          </cell>
        </row>
        <row r="1685">
          <cell r="A1685" t="str">
            <v>Sergio Pires</v>
          </cell>
          <cell r="B1685" t="str">
            <v>TBC</v>
          </cell>
        </row>
        <row r="1686">
          <cell r="A1686" t="str">
            <v xml:space="preserve">Sergio Pires </v>
          </cell>
          <cell r="B1686" t="str">
            <v>TBC</v>
          </cell>
        </row>
        <row r="1687">
          <cell r="A1687" t="str">
            <v>Emanuele Pirro</v>
          </cell>
          <cell r="B1687">
            <v>22658</v>
          </cell>
        </row>
        <row r="1688">
          <cell r="A1688" t="str">
            <v>Chris Pither</v>
          </cell>
          <cell r="B1688">
            <v>31749</v>
          </cell>
        </row>
        <row r="1689">
          <cell r="A1689" t="str">
            <v>Jason Plato</v>
          </cell>
          <cell r="B1689">
            <v>24759</v>
          </cell>
        </row>
        <row r="1690">
          <cell r="A1690" t="str">
            <v>Steven Pocock</v>
          </cell>
          <cell r="B1690">
            <v>22302</v>
          </cell>
        </row>
        <row r="1691">
          <cell r="A1691" t="str">
            <v>John Pollard</v>
          </cell>
          <cell r="B1691" t="str">
            <v>TBC</v>
          </cell>
        </row>
        <row r="1692">
          <cell r="A1692" t="str">
            <v>Jim Pollicina</v>
          </cell>
          <cell r="B1692">
            <v>23972</v>
          </cell>
        </row>
        <row r="1693">
          <cell r="A1693" t="str">
            <v>Stan Pomroy</v>
          </cell>
          <cell r="B1693" t="str">
            <v>TBC</v>
          </cell>
        </row>
        <row r="1694">
          <cell r="A1694" t="str">
            <v>Keith Poole</v>
          </cell>
          <cell r="B1694" t="str">
            <v>TBC</v>
          </cell>
        </row>
        <row r="1695">
          <cell r="A1695" t="str">
            <v>Mark Poole</v>
          </cell>
          <cell r="B1695">
            <v>23962</v>
          </cell>
        </row>
        <row r="1696">
          <cell r="A1696" t="str">
            <v>Fred Poordad</v>
          </cell>
          <cell r="B1696">
            <v>23658</v>
          </cell>
        </row>
        <row r="1697">
          <cell r="A1697" t="str">
            <v>Miles Pope</v>
          </cell>
          <cell r="B1697">
            <v>20329</v>
          </cell>
        </row>
        <row r="1698">
          <cell r="A1698" t="str">
            <v>Christopher Porritt</v>
          </cell>
          <cell r="B1698" t="str">
            <v>TBC</v>
          </cell>
        </row>
        <row r="1699">
          <cell r="A1699" t="str">
            <v>Ben Porter</v>
          </cell>
          <cell r="B1699" t="str">
            <v>TBC</v>
          </cell>
        </row>
        <row r="1700">
          <cell r="A1700" t="str">
            <v>Benjamin Porter</v>
          </cell>
          <cell r="B1700" t="str">
            <v>TBC</v>
          </cell>
        </row>
        <row r="1701">
          <cell r="A1701" t="str">
            <v>Brian Porter</v>
          </cell>
          <cell r="B1701" t="str">
            <v>TBC</v>
          </cell>
        </row>
        <row r="1702">
          <cell r="A1702" t="str">
            <v>Frank Porter</v>
          </cell>
          <cell r="B1702">
            <v>17748</v>
          </cell>
        </row>
        <row r="1703">
          <cell r="A1703" t="str">
            <v>Graham Porter</v>
          </cell>
          <cell r="B1703" t="str">
            <v>TBC</v>
          </cell>
        </row>
        <row r="1704">
          <cell r="A1704" t="str">
            <v>Mark Porter</v>
          </cell>
          <cell r="B1704">
            <v>27669</v>
          </cell>
        </row>
        <row r="1705">
          <cell r="A1705" t="str">
            <v>Sam Posey</v>
          </cell>
          <cell r="B1705">
            <v>16218</v>
          </cell>
        </row>
        <row r="1706">
          <cell r="A1706" t="str">
            <v>Brian Potts</v>
          </cell>
          <cell r="B1706" t="str">
            <v>TBC</v>
          </cell>
        </row>
        <row r="1707">
          <cell r="A1707" t="str">
            <v>Ross Poulakis</v>
          </cell>
          <cell r="B1707" t="str">
            <v>TBC</v>
          </cell>
        </row>
        <row r="1708">
          <cell r="A1708" t="str">
            <v>Tim Poulton</v>
          </cell>
          <cell r="B1708" t="str">
            <v>TBC</v>
          </cell>
        </row>
        <row r="1709">
          <cell r="A1709" t="str">
            <v>Martin Power</v>
          </cell>
          <cell r="B1709">
            <v>18807</v>
          </cell>
        </row>
        <row r="1710">
          <cell r="A1710" t="str">
            <v>Sam Power</v>
          </cell>
          <cell r="B1710">
            <v>32612</v>
          </cell>
        </row>
        <row r="1711">
          <cell r="A1711" t="str">
            <v>Will Power</v>
          </cell>
          <cell r="B1711">
            <v>28915</v>
          </cell>
        </row>
        <row r="1712">
          <cell r="A1712" t="str">
            <v>Don Preece</v>
          </cell>
          <cell r="B1712" t="str">
            <v>TBC</v>
          </cell>
        </row>
        <row r="1713">
          <cell r="A1713" t="str">
            <v>Thomas Preining</v>
          </cell>
          <cell r="B1713">
            <v>35997</v>
          </cell>
        </row>
        <row r="1714">
          <cell r="A1714" t="str">
            <v>Alexandre Prémat</v>
          </cell>
          <cell r="B1714">
            <v>30046</v>
          </cell>
        </row>
        <row r="1715">
          <cell r="A1715" t="str">
            <v>Paul Pressler</v>
          </cell>
          <cell r="B1715" t="str">
            <v>TBC</v>
          </cell>
        </row>
        <row r="1716">
          <cell r="A1716" t="str">
            <v>Michael Preston</v>
          </cell>
          <cell r="B1716">
            <v>23348</v>
          </cell>
        </row>
        <row r="1717">
          <cell r="A1717" t="str">
            <v>Mike Preston</v>
          </cell>
          <cell r="B1717" t="str">
            <v>TBC</v>
          </cell>
        </row>
        <row r="1718">
          <cell r="A1718" t="str">
            <v>Nathan Pretty</v>
          </cell>
          <cell r="B1718">
            <v>26856</v>
          </cell>
        </row>
        <row r="1719">
          <cell r="A1719" t="str">
            <v>Andy Priaulx</v>
          </cell>
          <cell r="B1719">
            <v>27249</v>
          </cell>
        </row>
        <row r="1720">
          <cell r="A1720" t="str">
            <v>Drew Price</v>
          </cell>
          <cell r="B1720">
            <v>20330</v>
          </cell>
        </row>
        <row r="1721">
          <cell r="A1721" t="str">
            <v>Ken Price</v>
          </cell>
          <cell r="B1721" t="str">
            <v>TBC</v>
          </cell>
        </row>
        <row r="1722">
          <cell r="A1722" t="str">
            <v>Melina Price</v>
          </cell>
          <cell r="B1722">
            <v>25895</v>
          </cell>
        </row>
        <row r="1723">
          <cell r="A1723" t="str">
            <v>Melinda Price</v>
          </cell>
          <cell r="B1723">
            <v>25895</v>
          </cell>
        </row>
        <row r="1724">
          <cell r="A1724" t="str">
            <v>Shane Price</v>
          </cell>
          <cell r="B1724">
            <v>31772</v>
          </cell>
        </row>
        <row r="1725">
          <cell r="A1725" t="str">
            <v>Harold Primat</v>
          </cell>
          <cell r="B1725">
            <v>27557</v>
          </cell>
        </row>
        <row r="1726">
          <cell r="A1726" t="str">
            <v>Richard Prince</v>
          </cell>
          <cell r="B1726">
            <v>17835</v>
          </cell>
        </row>
        <row r="1727">
          <cell r="A1727" t="str">
            <v>Tony Prior</v>
          </cell>
          <cell r="B1727" t="str">
            <v>TBC</v>
          </cell>
        </row>
        <row r="1728">
          <cell r="A1728" t="str">
            <v>John Prisk</v>
          </cell>
          <cell r="B1728" t="str">
            <v>TBC</v>
          </cell>
        </row>
        <row r="1729">
          <cell r="A1729" t="str">
            <v>Scott Pruett</v>
          </cell>
          <cell r="B1729">
            <v>21999</v>
          </cell>
        </row>
        <row r="1730">
          <cell r="A1730" t="str">
            <v>David Pullen</v>
          </cell>
          <cell r="B1730" t="str">
            <v>TBC</v>
          </cell>
        </row>
        <row r="1731">
          <cell r="A1731" t="str">
            <v>Hayden Pullen</v>
          </cell>
          <cell r="B1731" t="str">
            <v>TBC</v>
          </cell>
        </row>
        <row r="1732">
          <cell r="A1732" t="str">
            <v>Bevan Purcell</v>
          </cell>
          <cell r="B1732" t="str">
            <v>TBC</v>
          </cell>
        </row>
        <row r="1733">
          <cell r="A1733" t="str">
            <v>Charles Putman</v>
          </cell>
          <cell r="B1733">
            <v>20980</v>
          </cell>
        </row>
        <row r="1734">
          <cell r="A1734" t="str">
            <v>Bill Pye</v>
          </cell>
          <cell r="B1734">
            <v>22239</v>
          </cell>
        </row>
        <row r="1735">
          <cell r="A1735" t="str">
            <v>Scott Pye</v>
          </cell>
          <cell r="B1735">
            <v>32881</v>
          </cell>
        </row>
        <row r="1736">
          <cell r="A1736" t="str">
            <v>Clayton Pyne</v>
          </cell>
          <cell r="B1736">
            <v>30280</v>
          </cell>
        </row>
        <row r="1737">
          <cell r="A1737" t="str">
            <v>Gary Quartly</v>
          </cell>
          <cell r="B1737">
            <v>22691</v>
          </cell>
        </row>
        <row r="1738">
          <cell r="A1738" t="str">
            <v>Barry Quayle</v>
          </cell>
          <cell r="B1738" t="str">
            <v>TBC</v>
          </cell>
        </row>
        <row r="1739">
          <cell r="A1739" t="str">
            <v>Dieter Quester</v>
          </cell>
          <cell r="B1739">
            <v>14395</v>
          </cell>
        </row>
        <row r="1740">
          <cell r="A1740" t="str">
            <v>Kent Quinn</v>
          </cell>
          <cell r="B1740" t="str">
            <v>TBC</v>
          </cell>
        </row>
        <row r="1741">
          <cell r="A1741" t="str">
            <v>Klark Quinn</v>
          </cell>
          <cell r="B1741">
            <v>30083</v>
          </cell>
        </row>
        <row r="1742">
          <cell r="A1742" t="str">
            <v>Mike Quinn</v>
          </cell>
          <cell r="B1742">
            <v>18422</v>
          </cell>
        </row>
        <row r="1743">
          <cell r="A1743" t="str">
            <v>Tony Quinn</v>
          </cell>
          <cell r="B1743">
            <v>21030</v>
          </cell>
        </row>
        <row r="1744">
          <cell r="A1744" t="str">
            <v>Tom Rabold</v>
          </cell>
          <cell r="B1744" t="str">
            <v>TBC</v>
          </cell>
        </row>
        <row r="1745">
          <cell r="A1745" t="str">
            <v>Ralph Radburn</v>
          </cell>
          <cell r="B1745">
            <v>14957</v>
          </cell>
        </row>
        <row r="1746">
          <cell r="A1746" t="str">
            <v>Rick Radford</v>
          </cell>
          <cell r="B1746" t="str">
            <v>TBC</v>
          </cell>
        </row>
        <row r="1747">
          <cell r="A1747" t="str">
            <v>Frank Radisich</v>
          </cell>
          <cell r="B1747" t="str">
            <v>TBC</v>
          </cell>
        </row>
        <row r="1748">
          <cell r="A1748" t="str">
            <v>Paul Radisich</v>
          </cell>
          <cell r="B1748">
            <v>22928</v>
          </cell>
        </row>
        <row r="1749">
          <cell r="A1749" t="str">
            <v>Martin Rambow</v>
          </cell>
          <cell r="B1749" t="str">
            <v>TBC</v>
          </cell>
        </row>
        <row r="1750">
          <cell r="A1750" t="str">
            <v>Malcolm Ramsay</v>
          </cell>
          <cell r="B1750" t="str">
            <v>TBC</v>
          </cell>
        </row>
        <row r="1751">
          <cell r="A1751" t="str">
            <v>Thomas Randle</v>
          </cell>
          <cell r="B1751">
            <v>35162</v>
          </cell>
        </row>
        <row r="1752">
          <cell r="A1752" t="str">
            <v>Sue Ransom</v>
          </cell>
          <cell r="B1752" t="str">
            <v>TBC</v>
          </cell>
        </row>
        <row r="1753">
          <cell r="A1753" t="str">
            <v>René Rast</v>
          </cell>
          <cell r="B1753">
            <v>31711</v>
          </cell>
        </row>
        <row r="1754">
          <cell r="A1754" t="str">
            <v>David Ratciff</v>
          </cell>
          <cell r="B1754">
            <v>18583</v>
          </cell>
        </row>
        <row r="1755">
          <cell r="A1755" t="str">
            <v>David Ratcliff</v>
          </cell>
          <cell r="B1755">
            <v>18583</v>
          </cell>
        </row>
        <row r="1756">
          <cell r="A1756" t="str">
            <v>Roland Ratzenberger</v>
          </cell>
          <cell r="B1756">
            <v>22101</v>
          </cell>
        </row>
        <row r="1757">
          <cell r="A1757" t="str">
            <v>Roberto Ravaglia</v>
          </cell>
          <cell r="B1757">
            <v>20966</v>
          </cell>
        </row>
        <row r="1758">
          <cell r="A1758" t="str">
            <v>Malcolm Rea</v>
          </cell>
          <cell r="B1758">
            <v>18225</v>
          </cell>
        </row>
        <row r="1759">
          <cell r="A1759" t="str">
            <v>Malcom Rea</v>
          </cell>
          <cell r="B1759">
            <v>18225</v>
          </cell>
        </row>
        <row r="1760">
          <cell r="A1760" t="str">
            <v>John Reaburn</v>
          </cell>
          <cell r="B1760" t="str">
            <v>TBC</v>
          </cell>
        </row>
        <row r="1761">
          <cell r="A1761" t="str">
            <v>Aidan Read</v>
          </cell>
          <cell r="B1761">
            <v>36215</v>
          </cell>
        </row>
        <row r="1762">
          <cell r="A1762" t="str">
            <v>Howard Redhouse</v>
          </cell>
          <cell r="B1762" t="str">
            <v>TBC</v>
          </cell>
        </row>
        <row r="1763">
          <cell r="A1763" t="str">
            <v>Brian Reed</v>
          </cell>
          <cell r="B1763">
            <v>14587</v>
          </cell>
        </row>
        <row r="1764">
          <cell r="A1764" t="str">
            <v>Steve Reed</v>
          </cell>
          <cell r="B1764">
            <v>18542</v>
          </cell>
        </row>
        <row r="1765">
          <cell r="A1765" t="str">
            <v>Trevor Reed</v>
          </cell>
          <cell r="B1765" t="str">
            <v>TBC</v>
          </cell>
        </row>
        <row r="1766">
          <cell r="A1766" t="str">
            <v>Mike Reedy</v>
          </cell>
          <cell r="B1766" t="str">
            <v>TBC</v>
          </cell>
        </row>
        <row r="1767">
          <cell r="A1767" t="str">
            <v>Tony Regan</v>
          </cell>
          <cell r="B1767" t="str">
            <v>TBC</v>
          </cell>
        </row>
        <row r="1768">
          <cell r="A1768" t="str">
            <v>Andrew Reid</v>
          </cell>
          <cell r="B1768" t="str">
            <v>TBC</v>
          </cell>
        </row>
        <row r="1769">
          <cell r="A1769" t="str">
            <v>Jonny Reid</v>
          </cell>
          <cell r="B1769">
            <v>30607</v>
          </cell>
        </row>
        <row r="1770">
          <cell r="A1770" t="str">
            <v>Samantha Reid</v>
          </cell>
          <cell r="B1770">
            <v>31881</v>
          </cell>
        </row>
        <row r="1771">
          <cell r="A1771" t="str">
            <v>Karl Reindler</v>
          </cell>
          <cell r="B1771">
            <v>31155</v>
          </cell>
        </row>
        <row r="1772">
          <cell r="A1772" t="str">
            <v>Wolfgang Reip</v>
          </cell>
          <cell r="B1772">
            <v>32051</v>
          </cell>
        </row>
        <row r="1773">
          <cell r="A1773" t="str">
            <v>Lou Renato</v>
          </cell>
          <cell r="B1773" t="str">
            <v>TBC</v>
          </cell>
        </row>
        <row r="1774">
          <cell r="A1774" t="str">
            <v>L. Renato [2]</v>
          </cell>
          <cell r="B1774" t="str">
            <v>TBC</v>
          </cell>
        </row>
        <row r="1775">
          <cell r="A1775" t="str">
            <v>Manuel Reuter</v>
          </cell>
          <cell r="B1775">
            <v>22621</v>
          </cell>
        </row>
        <row r="1776">
          <cell r="A1776" t="str">
            <v>Neil Revell</v>
          </cell>
          <cell r="B1776" t="str">
            <v>TBC</v>
          </cell>
        </row>
        <row r="1777">
          <cell r="A1777" t="str">
            <v>Phil Revell</v>
          </cell>
          <cell r="B1777" t="str">
            <v>TBC</v>
          </cell>
        </row>
        <row r="1778">
          <cell r="A1778" t="str">
            <v>Bill Reynolds</v>
          </cell>
          <cell r="B1778" t="str">
            <v>TBC</v>
          </cell>
        </row>
        <row r="1779">
          <cell r="A1779" t="str">
            <v>David Reynolds</v>
          </cell>
          <cell r="B1779">
            <v>31231</v>
          </cell>
        </row>
        <row r="1780">
          <cell r="A1780" t="str">
            <v>George Reynolds</v>
          </cell>
          <cell r="B1780">
            <v>10356</v>
          </cell>
        </row>
        <row r="1781">
          <cell r="A1781" t="str">
            <v>Tony Reynolds</v>
          </cell>
          <cell r="B1781" t="str">
            <v>TBC</v>
          </cell>
        </row>
        <row r="1782">
          <cell r="A1782" t="str">
            <v>David Reynolds1</v>
          </cell>
          <cell r="B1782">
            <v>31231</v>
          </cell>
        </row>
        <row r="1783">
          <cell r="A1783" t="str">
            <v>Brian Rhodes</v>
          </cell>
          <cell r="B1783" t="str">
            <v>TBC</v>
          </cell>
        </row>
        <row r="1784">
          <cell r="A1784" t="str">
            <v>Alex Riberas</v>
          </cell>
          <cell r="B1784">
            <v>34361</v>
          </cell>
        </row>
        <row r="1785">
          <cell r="A1785" t="str">
            <v>Tony Ricciardello</v>
          </cell>
          <cell r="B1785">
            <v>28933</v>
          </cell>
        </row>
        <row r="1786">
          <cell r="A1786" t="str">
            <v>Gordon Rich</v>
          </cell>
          <cell r="B1786" t="str">
            <v>TBC</v>
          </cell>
        </row>
        <row r="1787">
          <cell r="A1787" t="str">
            <v>Ian Richards</v>
          </cell>
          <cell r="B1787" t="str">
            <v>TBC</v>
          </cell>
        </row>
        <row r="1788">
          <cell r="A1788" t="str">
            <v>Jason Richards</v>
          </cell>
          <cell r="B1788">
            <v>27860</v>
          </cell>
        </row>
        <row r="1789">
          <cell r="A1789" t="str">
            <v>Jim Richards</v>
          </cell>
          <cell r="B1789">
            <v>17412</v>
          </cell>
        </row>
        <row r="1790">
          <cell r="A1790" t="str">
            <v>Steven Richards</v>
          </cell>
          <cell r="B1790">
            <v>26610</v>
          </cell>
        </row>
        <row r="1791">
          <cell r="A1791" t="str">
            <v>Tony Richards</v>
          </cell>
          <cell r="B1791" t="str">
            <v>TBC</v>
          </cell>
        </row>
        <row r="1792">
          <cell r="A1792" t="str">
            <v>Cam Richardson</v>
          </cell>
          <cell r="B1792" t="str">
            <v>TBC</v>
          </cell>
        </row>
        <row r="1793">
          <cell r="A1793" t="str">
            <v>Jane Richardson</v>
          </cell>
          <cell r="B1793" t="str">
            <v>TBC</v>
          </cell>
        </row>
        <row r="1794">
          <cell r="A1794" t="str">
            <v>Drew Ridge</v>
          </cell>
          <cell r="B1794">
            <v>36175</v>
          </cell>
        </row>
        <row r="1795">
          <cell r="A1795" t="str">
            <v>Llynden Riethmuller</v>
          </cell>
          <cell r="B1795">
            <v>17637</v>
          </cell>
        </row>
        <row r="1796">
          <cell r="A1796" t="str">
            <v>Davide Rigon</v>
          </cell>
          <cell r="B1796">
            <v>31650</v>
          </cell>
        </row>
        <row r="1797">
          <cell r="A1797" t="str">
            <v>Brett Riley</v>
          </cell>
          <cell r="B1797">
            <v>19570</v>
          </cell>
        </row>
        <row r="1798">
          <cell r="A1798" t="str">
            <v>Noel Riley</v>
          </cell>
          <cell r="B1798" t="str">
            <v>TBC</v>
          </cell>
        </row>
        <row r="1799">
          <cell r="A1799" t="str">
            <v>Rocco Rinaldo</v>
          </cell>
          <cell r="B1799" t="str">
            <v>TBC</v>
          </cell>
        </row>
        <row r="1800">
          <cell r="A1800" t="str">
            <v>Graham Ritter</v>
          </cell>
          <cell r="B1800" t="str">
            <v>TBC</v>
          </cell>
        </row>
        <row r="1801">
          <cell r="A1801" t="str">
            <v>Greg Ritter</v>
          </cell>
          <cell r="B1801">
            <v>26715</v>
          </cell>
        </row>
        <row r="1802">
          <cell r="A1802" t="str">
            <v>Tony Robards</v>
          </cell>
          <cell r="B1802" t="str">
            <v>TBC</v>
          </cell>
        </row>
        <row r="1803">
          <cell r="A1803" t="str">
            <v>Tony Roberts</v>
          </cell>
          <cell r="B1803">
            <v>14201</v>
          </cell>
        </row>
        <row r="1804">
          <cell r="A1804" t="str">
            <v>Mal Robertson</v>
          </cell>
          <cell r="B1804" t="str">
            <v>TBC</v>
          </cell>
        </row>
        <row r="1805">
          <cell r="A1805" t="str">
            <v>Zacharie Robichon</v>
          </cell>
          <cell r="B1805">
            <v>33755</v>
          </cell>
        </row>
        <row r="1806">
          <cell r="A1806" t="str">
            <v>Barry Robinson</v>
          </cell>
          <cell r="B1806">
            <v>17926</v>
          </cell>
        </row>
        <row r="1807">
          <cell r="A1807" t="str">
            <v>Michael Robinson</v>
          </cell>
          <cell r="B1807" t="str">
            <v>TBC</v>
          </cell>
        </row>
        <row r="1808">
          <cell r="A1808" t="str">
            <v>Jaylyn Robotham</v>
          </cell>
          <cell r="B1808">
            <v>37550</v>
          </cell>
        </row>
        <row r="1809">
          <cell r="A1809" t="str">
            <v>Anthony Robson</v>
          </cell>
          <cell r="B1809">
            <v>25450</v>
          </cell>
        </row>
        <row r="1810">
          <cell r="A1810" t="str">
            <v>Jaie Robson</v>
          </cell>
          <cell r="B1810" t="str">
            <v>TBC</v>
          </cell>
        </row>
        <row r="1811">
          <cell r="A1811" t="str">
            <v>Neal Robson</v>
          </cell>
          <cell r="B1811" t="str">
            <v>TBC</v>
          </cell>
        </row>
        <row r="1812">
          <cell r="A1812" t="str">
            <v>Neil Robson</v>
          </cell>
          <cell r="B1812" t="str">
            <v>TBC</v>
          </cell>
        </row>
        <row r="1813">
          <cell r="A1813" t="str">
            <v>Dennis Roderick</v>
          </cell>
          <cell r="B1813" t="str">
            <v>TBC</v>
          </cell>
        </row>
        <row r="1814">
          <cell r="A1814" t="str">
            <v>John Roecken</v>
          </cell>
          <cell r="B1814" t="str">
            <v>TBC</v>
          </cell>
        </row>
        <row r="1815">
          <cell r="A1815" t="str">
            <v>Dennis Rogers</v>
          </cell>
          <cell r="B1815">
            <v>18729</v>
          </cell>
        </row>
        <row r="1816">
          <cell r="A1816" t="str">
            <v>Garry Rogers</v>
          </cell>
          <cell r="B1816">
            <v>16647</v>
          </cell>
        </row>
        <row r="1817">
          <cell r="A1817" t="str">
            <v>Wayne Rogerson</v>
          </cell>
          <cell r="B1817">
            <v>21834</v>
          </cell>
        </row>
        <row r="1818">
          <cell r="A1818" t="str">
            <v>Carlos Rolfo</v>
          </cell>
          <cell r="B1818">
            <v>24327</v>
          </cell>
        </row>
        <row r="1819">
          <cell r="A1819" t="str">
            <v>Alexander Roloff</v>
          </cell>
          <cell r="B1819">
            <v>29576</v>
          </cell>
        </row>
        <row r="1820">
          <cell r="A1820" t="str">
            <v>Peter Roma</v>
          </cell>
          <cell r="B1820" t="str">
            <v>TBC</v>
          </cell>
        </row>
        <row r="1821">
          <cell r="A1821" t="str">
            <v>Bob Romano</v>
          </cell>
          <cell r="B1821" t="str">
            <v>TBC</v>
          </cell>
        </row>
        <row r="1822">
          <cell r="A1822" t="str">
            <v>Paul Romano</v>
          </cell>
          <cell r="B1822">
            <v>26990</v>
          </cell>
        </row>
        <row r="1823">
          <cell r="A1823" t="str">
            <v>Warwick Rooklyn</v>
          </cell>
          <cell r="B1823">
            <v>21595</v>
          </cell>
        </row>
        <row r="1824">
          <cell r="A1824" t="str">
            <v>Warwick Rooklyn[3]</v>
          </cell>
          <cell r="B1824">
            <v>21595</v>
          </cell>
        </row>
        <row r="1825">
          <cell r="A1825" t="str">
            <v>Alwyn Rose</v>
          </cell>
          <cell r="B1825" t="str">
            <v>TBC</v>
          </cell>
        </row>
        <row r="1826">
          <cell r="A1826" t="str">
            <v>Mal Rose</v>
          </cell>
          <cell r="B1826">
            <v>22812</v>
          </cell>
        </row>
        <row r="1827">
          <cell r="A1827" t="str">
            <v>Fraser Ross</v>
          </cell>
          <cell r="B1827">
            <v>33128</v>
          </cell>
        </row>
        <row r="1828">
          <cell r="A1828" t="str">
            <v>Mark Rosser</v>
          </cell>
          <cell r="B1828" t="str">
            <v>TBC</v>
          </cell>
        </row>
        <row r="1829">
          <cell r="A1829" t="str">
            <v>Alexander Rossi</v>
          </cell>
          <cell r="B1829">
            <v>33506</v>
          </cell>
        </row>
        <row r="1830">
          <cell r="A1830" t="str">
            <v>Valentino Rossi</v>
          </cell>
          <cell r="B1830">
            <v>28902</v>
          </cell>
        </row>
        <row r="1831">
          <cell r="A1831" t="str">
            <v>Andy Rouse</v>
          </cell>
          <cell r="B1831">
            <v>17503</v>
          </cell>
        </row>
        <row r="1832">
          <cell r="A1832" t="str">
            <v>Alessio Rovera</v>
          </cell>
          <cell r="B1832">
            <v>34872</v>
          </cell>
        </row>
        <row r="1833">
          <cell r="A1833" t="str">
            <v>Gary Rowe</v>
          </cell>
          <cell r="B1833" t="str">
            <v>TBC</v>
          </cell>
        </row>
        <row r="1834">
          <cell r="A1834" t="str">
            <v>Nick Rowe</v>
          </cell>
          <cell r="B1834">
            <v>35971</v>
          </cell>
        </row>
        <row r="1835">
          <cell r="A1835" t="str">
            <v>Jonathan Rowland</v>
          </cell>
          <cell r="B1835" t="str">
            <v>TBC</v>
          </cell>
        </row>
        <row r="1836">
          <cell r="A1836" t="str">
            <v>Tim Rowse</v>
          </cell>
          <cell r="B1836">
            <v>26334</v>
          </cell>
        </row>
        <row r="1837">
          <cell r="A1837" t="str">
            <v>John Roxburgh</v>
          </cell>
          <cell r="B1837">
            <v>11098</v>
          </cell>
        </row>
        <row r="1838">
          <cell r="A1838" t="str">
            <v>Rob Rubis</v>
          </cell>
          <cell r="B1838" t="str">
            <v>TBC</v>
          </cell>
        </row>
        <row r="1839">
          <cell r="A1839" t="str">
            <v>Robert Rubis</v>
          </cell>
          <cell r="B1839" t="str">
            <v>TBC</v>
          </cell>
        </row>
        <row r="1840">
          <cell r="A1840" t="str">
            <v>Julien Rueflin</v>
          </cell>
          <cell r="B1840" t="str">
            <v>TBC</v>
          </cell>
        </row>
        <row r="1841">
          <cell r="A1841" t="str">
            <v>Michele Rugolo</v>
          </cell>
          <cell r="B1841">
            <v>30194</v>
          </cell>
        </row>
        <row r="1842">
          <cell r="A1842" t="str">
            <v>Alex Rullo</v>
          </cell>
          <cell r="B1842">
            <v>36692</v>
          </cell>
        </row>
        <row r="1843">
          <cell r="A1843" t="str">
            <v>Peter Rullo</v>
          </cell>
          <cell r="B1843" t="str">
            <v>TBC</v>
          </cell>
        </row>
        <row r="1844">
          <cell r="A1844" t="str">
            <v>Jim Runciman</v>
          </cell>
          <cell r="B1844" t="str">
            <v>TBC</v>
          </cell>
        </row>
        <row r="1845">
          <cell r="A1845" t="str">
            <v>Garry Rush</v>
          </cell>
          <cell r="B1845">
            <v>16258</v>
          </cell>
        </row>
        <row r="1846">
          <cell r="A1846" t="str">
            <v>Gary Rush</v>
          </cell>
          <cell r="B1846">
            <v>16258</v>
          </cell>
        </row>
        <row r="1847">
          <cell r="A1847" t="str">
            <v>Warren Rush</v>
          </cell>
          <cell r="B1847" t="str">
            <v>TBC</v>
          </cell>
        </row>
        <row r="1848">
          <cell r="A1848" t="str">
            <v>Peter Rushton</v>
          </cell>
          <cell r="B1848">
            <v>26138</v>
          </cell>
        </row>
        <row r="1849">
          <cell r="A1849" t="str">
            <v>Aaren Russell</v>
          </cell>
          <cell r="B1849">
            <v>33477</v>
          </cell>
        </row>
        <row r="1850">
          <cell r="A1850" t="str">
            <v>D'arcy Russell</v>
          </cell>
          <cell r="B1850">
            <v>20743</v>
          </cell>
        </row>
        <row r="1851">
          <cell r="A1851" t="str">
            <v>Darcy Russell</v>
          </cell>
          <cell r="B1851">
            <v>20743</v>
          </cell>
        </row>
        <row r="1852">
          <cell r="A1852" t="str">
            <v>David Russell</v>
          </cell>
          <cell r="B1852">
            <v>29955</v>
          </cell>
        </row>
        <row r="1853">
          <cell r="A1853" t="str">
            <v>Drew Russell</v>
          </cell>
          <cell r="B1853">
            <v>32287</v>
          </cell>
        </row>
        <row r="1854">
          <cell r="A1854" t="str">
            <v>Geoff Russell</v>
          </cell>
          <cell r="B1854">
            <v>18952</v>
          </cell>
        </row>
        <row r="1855">
          <cell r="A1855" t="str">
            <v>Keith Russell</v>
          </cell>
          <cell r="B1855" t="str">
            <v>TBC</v>
          </cell>
        </row>
        <row r="1856">
          <cell r="A1856" t="str">
            <v>Rob Russell</v>
          </cell>
          <cell r="B1856">
            <v>25346</v>
          </cell>
        </row>
        <row r="1857">
          <cell r="A1857" t="str">
            <v>Wayne Russell</v>
          </cell>
          <cell r="B1857">
            <v>22946</v>
          </cell>
        </row>
        <row r="1858">
          <cell r="A1858" t="str">
            <v>Johnny Rutherford</v>
          </cell>
          <cell r="B1858">
            <v>13951</v>
          </cell>
        </row>
        <row r="1859">
          <cell r="A1859" t="str">
            <v>Tony Rutherford</v>
          </cell>
          <cell r="B1859">
            <v>18567</v>
          </cell>
        </row>
        <row r="1860">
          <cell r="A1860" t="str">
            <v>David Ryan</v>
          </cell>
          <cell r="B1860" t="str">
            <v>TBC</v>
          </cell>
        </row>
        <row r="1861">
          <cell r="A1861" t="str">
            <v>Graham Ryan</v>
          </cell>
          <cell r="B1861" t="str">
            <v>TBC</v>
          </cell>
        </row>
        <row r="1862">
          <cell r="A1862" t="str">
            <v>Ray Ryan</v>
          </cell>
          <cell r="B1862" t="str">
            <v>TBC</v>
          </cell>
        </row>
        <row r="1863">
          <cell r="A1863" t="str">
            <v>Terry Ryan</v>
          </cell>
          <cell r="B1863" t="str">
            <v>TBC</v>
          </cell>
        </row>
        <row r="1864">
          <cell r="A1864" t="str">
            <v>Rickard Rydell</v>
          </cell>
          <cell r="B1864">
            <v>24737</v>
          </cell>
        </row>
        <row r="1865">
          <cell r="A1865" t="str">
            <v>Ralph Sach</v>
          </cell>
          <cell r="B1865" t="str">
            <v>TBC</v>
          </cell>
        </row>
        <row r="1866">
          <cell r="A1866" t="str">
            <v>Boris Said</v>
          </cell>
          <cell r="B1866">
            <v>22907</v>
          </cell>
        </row>
        <row r="1867">
          <cell r="A1867" t="str">
            <v>Stuart Saker</v>
          </cell>
          <cell r="B1867" t="str">
            <v>TBC</v>
          </cell>
        </row>
        <row r="1868">
          <cell r="A1868" t="str">
            <v>Brian Sala</v>
          </cell>
          <cell r="B1868">
            <v>27233</v>
          </cell>
        </row>
        <row r="1869">
          <cell r="A1869" t="str">
            <v>Bryan Sala</v>
          </cell>
          <cell r="B1869">
            <v>27233</v>
          </cell>
        </row>
        <row r="1870">
          <cell r="A1870" t="str">
            <v>David Sala</v>
          </cell>
          <cell r="B1870">
            <v>21010</v>
          </cell>
        </row>
        <row r="1871">
          <cell r="A1871" t="str">
            <v>Alex Saliba</v>
          </cell>
          <cell r="B1871" t="str">
            <v>TBC</v>
          </cell>
        </row>
        <row r="1872">
          <cell r="A1872" t="str">
            <v>Rod Salmon</v>
          </cell>
          <cell r="B1872">
            <v>21955</v>
          </cell>
        </row>
        <row r="1873">
          <cell r="A1873" t="str">
            <v>Mika Salo</v>
          </cell>
          <cell r="B1873">
            <v>24441</v>
          </cell>
        </row>
        <row r="1874">
          <cell r="A1874" t="str">
            <v>Bob Salter</v>
          </cell>
          <cell r="B1874" t="str">
            <v>TBC</v>
          </cell>
        </row>
        <row r="1875">
          <cell r="A1875" t="str">
            <v>Edgar Salwegter</v>
          </cell>
          <cell r="B1875" t="str">
            <v>TBC</v>
          </cell>
        </row>
        <row r="1876">
          <cell r="A1876" t="str">
            <v>Ash Samadi</v>
          </cell>
          <cell r="B1876">
            <v>25412</v>
          </cell>
        </row>
        <row r="1877">
          <cell r="A1877" t="str">
            <v>Brian Sampson</v>
          </cell>
          <cell r="B1877">
            <v>12952</v>
          </cell>
        </row>
        <row r="1878">
          <cell r="A1878" t="str">
            <v>Shinyo Sano</v>
          </cell>
          <cell r="B1878">
            <v>28074</v>
          </cell>
        </row>
        <row r="1879">
          <cell r="A1879" t="str">
            <v>Jake Santalucia</v>
          </cell>
          <cell r="B1879" t="str">
            <v>TBC</v>
          </cell>
        </row>
        <row r="1880">
          <cell r="A1880" t="str">
            <v>George Santana</v>
          </cell>
          <cell r="B1880" t="str">
            <v>TBC</v>
          </cell>
        </row>
        <row r="1881">
          <cell r="A1881" t="str">
            <v>Romano Sartori</v>
          </cell>
          <cell r="B1881" t="str">
            <v>TBC</v>
          </cell>
        </row>
        <row r="1882">
          <cell r="A1882" t="str">
            <v>Mike Savva</v>
          </cell>
          <cell r="B1882" t="str">
            <v>TBC</v>
          </cell>
        </row>
        <row r="1883">
          <cell r="A1883" t="str">
            <v>Ian Sawtell</v>
          </cell>
          <cell r="B1883" t="str">
            <v>TBC</v>
          </cell>
        </row>
        <row r="1884">
          <cell r="A1884" t="str">
            <v>John Sax</v>
          </cell>
          <cell r="B1884" t="str">
            <v>TBC</v>
          </cell>
        </row>
        <row r="1885">
          <cell r="A1885" t="str">
            <v>Fred Sayers</v>
          </cell>
          <cell r="B1885" t="str">
            <v>TBC</v>
          </cell>
        </row>
        <row r="1886">
          <cell r="A1886" t="str">
            <v>Cedric Sbirrazzuoli</v>
          </cell>
          <cell r="B1886">
            <v>32009</v>
          </cell>
        </row>
        <row r="1887">
          <cell r="A1887" t="str">
            <v>Ray Scanlan</v>
          </cell>
          <cell r="B1887" t="str">
            <v>TBC</v>
          </cell>
        </row>
        <row r="1888">
          <cell r="A1888" t="str">
            <v>Marco Schelp</v>
          </cell>
          <cell r="B1888">
            <v>22408</v>
          </cell>
        </row>
        <row r="1889">
          <cell r="A1889" t="str">
            <v>Carl Schembri</v>
          </cell>
          <cell r="B1889" t="str">
            <v>TBC</v>
          </cell>
        </row>
        <row r="1890">
          <cell r="A1890" t="str">
            <v>Neil Schembri</v>
          </cell>
          <cell r="B1890">
            <v>20740</v>
          </cell>
        </row>
        <row r="1891">
          <cell r="A1891" t="str">
            <v>Tim Schenken</v>
          </cell>
          <cell r="B1891">
            <v>15975</v>
          </cell>
        </row>
        <row r="1892">
          <cell r="A1892" t="str">
            <v>Fabian Schiller</v>
          </cell>
          <cell r="B1892">
            <v>35574</v>
          </cell>
        </row>
        <row r="1893">
          <cell r="A1893" t="str">
            <v>Bernd Schneider</v>
          </cell>
          <cell r="B1893">
            <v>23578</v>
          </cell>
        </row>
        <row r="1894">
          <cell r="A1894" t="str">
            <v>Mike Schneider</v>
          </cell>
          <cell r="B1894" t="str">
            <v>TBC</v>
          </cell>
        </row>
        <row r="1895">
          <cell r="A1895" t="str">
            <v>Ben Schoots</v>
          </cell>
          <cell r="B1895" t="str">
            <v>TBC</v>
          </cell>
        </row>
        <row r="1896">
          <cell r="A1896" t="str">
            <v>Benjamin Schoots</v>
          </cell>
          <cell r="B1896" t="str">
            <v>TBC</v>
          </cell>
        </row>
        <row r="1897">
          <cell r="A1897" t="str">
            <v>John Schroder</v>
          </cell>
          <cell r="B1897" t="str">
            <v>TBC</v>
          </cell>
        </row>
        <row r="1898">
          <cell r="A1898" t="str">
            <v>Mirco Schultis</v>
          </cell>
          <cell r="B1898" t="str">
            <v>TBC</v>
          </cell>
        </row>
        <row r="1899">
          <cell r="A1899" t="str">
            <v>David Schulz</v>
          </cell>
          <cell r="B1899" t="str">
            <v>TBC</v>
          </cell>
        </row>
        <row r="1900">
          <cell r="A1900" t="str">
            <v>Brad Schumacher</v>
          </cell>
          <cell r="B1900">
            <v>31887</v>
          </cell>
        </row>
        <row r="1901">
          <cell r="A1901" t="str">
            <v>Vern Schuppan</v>
          </cell>
          <cell r="B1901">
            <v>15784</v>
          </cell>
        </row>
        <row r="1902">
          <cell r="A1902" t="str">
            <v>Morris Schuring</v>
          </cell>
          <cell r="B1902" t="str">
            <v>TBC</v>
          </cell>
        </row>
        <row r="1903">
          <cell r="A1903" t="str">
            <v>Elliot Schutte</v>
          </cell>
          <cell r="B1903" t="str">
            <v>TBC</v>
          </cell>
        </row>
        <row r="1904">
          <cell r="A1904" t="str">
            <v>Phillip Scifleet</v>
          </cell>
          <cell r="B1904">
            <v>28249</v>
          </cell>
        </row>
        <row r="1905">
          <cell r="A1905" t="str">
            <v>Gary Scott</v>
          </cell>
          <cell r="B1905">
            <v>19497</v>
          </cell>
        </row>
        <row r="1906">
          <cell r="A1906" t="str">
            <v>Glyn Scott</v>
          </cell>
          <cell r="B1906">
            <v>9582</v>
          </cell>
        </row>
        <row r="1907">
          <cell r="A1907" t="str">
            <v>Kayne Scott</v>
          </cell>
          <cell r="B1907">
            <v>25010</v>
          </cell>
        </row>
        <row r="1908">
          <cell r="A1908" t="str">
            <v>Kyane Scott</v>
          </cell>
          <cell r="B1908">
            <v>25010</v>
          </cell>
        </row>
        <row r="1909">
          <cell r="A1909" t="str">
            <v>Lewis Scott</v>
          </cell>
          <cell r="B1909" t="str">
            <v>TBC</v>
          </cell>
        </row>
        <row r="1910">
          <cell r="A1910" t="str">
            <v>Tony Scott</v>
          </cell>
          <cell r="B1910">
            <v>21031</v>
          </cell>
        </row>
        <row r="1911">
          <cell r="A1911" t="str">
            <v>Wally Scott</v>
          </cell>
          <cell r="B1911" t="str">
            <v>TBC</v>
          </cell>
        </row>
        <row r="1912">
          <cell r="A1912" t="str">
            <v>Walter Scott</v>
          </cell>
          <cell r="B1912" t="str">
            <v>TBC</v>
          </cell>
        </row>
        <row r="1913">
          <cell r="A1913" t="str">
            <v>Alan "Scotty" Taylor</v>
          </cell>
          <cell r="B1913">
            <v>15114</v>
          </cell>
        </row>
        <row r="1914">
          <cell r="A1914" t="str">
            <v>Gwenda Searle</v>
          </cell>
          <cell r="B1914" t="str">
            <v>TBC</v>
          </cell>
        </row>
        <row r="1915">
          <cell r="A1915" t="str">
            <v>Len Searle</v>
          </cell>
          <cell r="B1915" t="str">
            <v>TBC</v>
          </cell>
        </row>
        <row r="1916">
          <cell r="A1916" t="str">
            <v>Luke Searle</v>
          </cell>
          <cell r="B1916">
            <v>27900</v>
          </cell>
        </row>
        <row r="1917">
          <cell r="A1917" t="str">
            <v>Ron Searle</v>
          </cell>
          <cell r="B1917">
            <v>23911</v>
          </cell>
        </row>
        <row r="1918">
          <cell r="A1918" t="str">
            <v>Troy Searle</v>
          </cell>
          <cell r="B1918">
            <v>27317</v>
          </cell>
        </row>
        <row r="1919">
          <cell r="A1919" t="str">
            <v>David Sears</v>
          </cell>
          <cell r="B1919">
            <v>20432</v>
          </cell>
        </row>
        <row r="1920">
          <cell r="A1920" t="str">
            <v>Bill Seiders</v>
          </cell>
          <cell r="B1920">
            <v>20274</v>
          </cell>
        </row>
        <row r="1921">
          <cell r="A1921" t="str">
            <v>Brian Selby</v>
          </cell>
          <cell r="B1921">
            <v>22421</v>
          </cell>
        </row>
        <row r="1922">
          <cell r="A1922" t="str">
            <v>David Seldon</v>
          </cell>
          <cell r="B1922">
            <v>17187</v>
          </cell>
        </row>
        <row r="1923">
          <cell r="A1923" t="str">
            <v>Daniel Serra</v>
          </cell>
          <cell r="B1923">
            <v>30736</v>
          </cell>
        </row>
        <row r="1924">
          <cell r="A1924" t="str">
            <v>Aaron Seton</v>
          </cell>
          <cell r="B1924">
            <v>35978</v>
          </cell>
        </row>
        <row r="1925">
          <cell r="A1925" t="str">
            <v>Barry Seton</v>
          </cell>
          <cell r="B1925">
            <v>13428</v>
          </cell>
        </row>
        <row r="1926">
          <cell r="A1926" t="str">
            <v>Glenn Seton</v>
          </cell>
          <cell r="B1926">
            <v>23867</v>
          </cell>
        </row>
        <row r="1927">
          <cell r="A1927" t="str">
            <v>Chris Sexton</v>
          </cell>
          <cell r="B1927" t="str">
            <v>TBC</v>
          </cell>
        </row>
        <row r="1928">
          <cell r="A1928" t="str">
            <v>Sam Shahin</v>
          </cell>
          <cell r="B1928">
            <v>25568</v>
          </cell>
        </row>
        <row r="1929">
          <cell r="A1929" t="str">
            <v>Yasser Shahin</v>
          </cell>
          <cell r="B1929">
            <v>28027</v>
          </cell>
        </row>
        <row r="1930">
          <cell r="A1930" t="str">
            <v>Barry Sharp</v>
          </cell>
          <cell r="B1930" t="str">
            <v>TBC</v>
          </cell>
        </row>
        <row r="1931">
          <cell r="A1931" t="str">
            <v>Keith Sharp</v>
          </cell>
          <cell r="B1931" t="str">
            <v>TBC</v>
          </cell>
        </row>
        <row r="1932">
          <cell r="A1932" t="str">
            <v>Adam Sharpe</v>
          </cell>
          <cell r="B1932">
            <v>30937</v>
          </cell>
        </row>
        <row r="1933">
          <cell r="A1933" t="str">
            <v>Ric Shaw</v>
          </cell>
          <cell r="B1933">
            <v>23889</v>
          </cell>
        </row>
        <row r="1934">
          <cell r="A1934" t="str">
            <v>Richard Shaw</v>
          </cell>
          <cell r="B1934">
            <v>23889</v>
          </cell>
        </row>
        <row r="1935">
          <cell r="A1935" t="str">
            <v>Rick Shaw</v>
          </cell>
          <cell r="B1935">
            <v>23889</v>
          </cell>
        </row>
        <row r="1936">
          <cell r="A1936" t="str">
            <v>Tim Shaw</v>
          </cell>
          <cell r="B1936">
            <v>26135</v>
          </cell>
        </row>
        <row r="1937">
          <cell r="A1937" t="str">
            <v>Brian Shead</v>
          </cell>
          <cell r="B1937" t="str">
            <v>TBC</v>
          </cell>
        </row>
        <row r="1938">
          <cell r="A1938" t="str">
            <v>Mike Sheargold</v>
          </cell>
          <cell r="B1938" t="str">
            <v>TBC</v>
          </cell>
        </row>
        <row r="1939">
          <cell r="A1939" t="str">
            <v>Scott Shearman</v>
          </cell>
          <cell r="B1939" t="str">
            <v>TBC</v>
          </cell>
        </row>
        <row r="1940">
          <cell r="A1940" t="str">
            <v>Gordon Shedden</v>
          </cell>
          <cell r="B1940">
            <v>28901</v>
          </cell>
        </row>
        <row r="1941">
          <cell r="A1941" t="str">
            <v>Stephen Shedden</v>
          </cell>
          <cell r="B1941" t="str">
            <v>TBC</v>
          </cell>
        </row>
        <row r="1942">
          <cell r="A1942" t="str">
            <v>Terry Sheil</v>
          </cell>
          <cell r="B1942">
            <v>18516</v>
          </cell>
        </row>
        <row r="1943">
          <cell r="A1943" t="str">
            <v>David Sheldon</v>
          </cell>
          <cell r="B1943" t="str">
            <v>TBC</v>
          </cell>
        </row>
        <row r="1944">
          <cell r="A1944" t="str">
            <v>Allan Shephard</v>
          </cell>
          <cell r="B1944" t="str">
            <v>TBC</v>
          </cell>
        </row>
        <row r="1945">
          <cell r="A1945" t="str">
            <v>Alan Shepherd</v>
          </cell>
          <cell r="B1945" t="str">
            <v>TBC</v>
          </cell>
        </row>
        <row r="1946">
          <cell r="A1946" t="str">
            <v>Allan Shepherd</v>
          </cell>
          <cell r="B1946" t="str">
            <v>TBC</v>
          </cell>
        </row>
        <row r="1947">
          <cell r="A1947" t="str">
            <v>Grant Sherrin</v>
          </cell>
          <cell r="B1947">
            <v>29775</v>
          </cell>
        </row>
        <row r="1948">
          <cell r="A1948" t="str">
            <v>Iain Sherrin</v>
          </cell>
          <cell r="B1948" t="str">
            <v>TBC</v>
          </cell>
        </row>
        <row r="1949">
          <cell r="A1949" t="str">
            <v>Michael Sherrin</v>
          </cell>
          <cell r="B1949" t="str">
            <v>TBC</v>
          </cell>
        </row>
        <row r="1950">
          <cell r="A1950" t="str">
            <v>Mike Sherrin</v>
          </cell>
          <cell r="B1950" t="str">
            <v>TBC</v>
          </cell>
        </row>
        <row r="1951">
          <cell r="A1951" t="str">
            <v>Bill Sherwood</v>
          </cell>
          <cell r="B1951" t="str">
            <v>TBC</v>
          </cell>
        </row>
        <row r="1952">
          <cell r="A1952" t="str">
            <v>Trevor Sheumack</v>
          </cell>
          <cell r="B1952" t="str">
            <v>TBC</v>
          </cell>
        </row>
        <row r="1953">
          <cell r="A1953" t="str">
            <v>Terry Shiel</v>
          </cell>
          <cell r="B1953">
            <v>18516</v>
          </cell>
        </row>
        <row r="1954">
          <cell r="A1954" t="str">
            <v>Bill Shiells</v>
          </cell>
          <cell r="B1954" t="str">
            <v>TBC</v>
          </cell>
        </row>
        <row r="1955">
          <cell r="A1955" t="str">
            <v>Brad Shiels</v>
          </cell>
          <cell r="B1955" t="str">
            <v>TBC</v>
          </cell>
        </row>
        <row r="1956">
          <cell r="A1956" t="str">
            <v>Bradley Shiels</v>
          </cell>
          <cell r="B1956" t="str">
            <v>TBC</v>
          </cell>
        </row>
        <row r="1957">
          <cell r="A1957" t="str">
            <v>Steven Shiels</v>
          </cell>
          <cell r="B1957" t="str">
            <v>TBC</v>
          </cell>
        </row>
        <row r="1958">
          <cell r="A1958" t="str">
            <v>Richard Shillington</v>
          </cell>
          <cell r="B1958" t="str">
            <v>TBC</v>
          </cell>
        </row>
        <row r="1959">
          <cell r="A1959" t="str">
            <v>Gary Shoesmith</v>
          </cell>
          <cell r="B1959" t="str">
            <v>TBC</v>
          </cell>
        </row>
        <row r="1960">
          <cell r="A1960" t="str">
            <v>Geoff Short</v>
          </cell>
          <cell r="B1960">
            <v>24224</v>
          </cell>
        </row>
        <row r="1961">
          <cell r="A1961" t="str">
            <v>Martin Short</v>
          </cell>
          <cell r="B1961" t="str">
            <v>TBC</v>
          </cell>
        </row>
        <row r="1962">
          <cell r="A1962" t="str">
            <v>Phil Showers</v>
          </cell>
          <cell r="B1962" t="str">
            <v>TBC</v>
          </cell>
        </row>
        <row r="1963">
          <cell r="A1963" t="str">
            <v>Tom Shrimpton</v>
          </cell>
          <cell r="B1963" t="str">
            <v>TBC</v>
          </cell>
        </row>
        <row r="1964">
          <cell r="A1964" t="str">
            <v>Rob Shute</v>
          </cell>
          <cell r="B1964" t="str">
            <v>TBC</v>
          </cell>
        </row>
        <row r="1965">
          <cell r="A1965" t="str">
            <v>Ray Sidebottom</v>
          </cell>
          <cell r="B1965" t="str">
            <v>TBC</v>
          </cell>
        </row>
        <row r="1966">
          <cell r="A1966" t="str">
            <v>Bill Sieders</v>
          </cell>
          <cell r="B1966">
            <v>20274</v>
          </cell>
        </row>
        <row r="1967">
          <cell r="A1967" t="str">
            <v>David Sieders</v>
          </cell>
          <cell r="B1967">
            <v>30863</v>
          </cell>
        </row>
        <row r="1968">
          <cell r="A1968" t="str">
            <v>Luke Sieders</v>
          </cell>
          <cell r="B1968">
            <v>28963</v>
          </cell>
        </row>
        <row r="1969">
          <cell r="A1969" t="str">
            <v>Sam Silvestro</v>
          </cell>
          <cell r="B1969" t="str">
            <v>TBC</v>
          </cell>
        </row>
        <row r="1970">
          <cell r="A1970" t="str">
            <v>Tony Simmons</v>
          </cell>
          <cell r="B1970">
            <v>15583</v>
          </cell>
        </row>
        <row r="1971">
          <cell r="A1971" t="str">
            <v>Patrick Simon</v>
          </cell>
          <cell r="B1971">
            <v>27495</v>
          </cell>
        </row>
        <row r="1972">
          <cell r="A1972" t="str">
            <v>Allan Simonsen</v>
          </cell>
          <cell r="B1972">
            <v>28676</v>
          </cell>
        </row>
        <row r="1973">
          <cell r="A1973" t="str">
            <v>Andreas Simonsen</v>
          </cell>
          <cell r="B1973">
            <v>32789</v>
          </cell>
        </row>
        <row r="1974">
          <cell r="A1974" t="str">
            <v>Benny Simonsen</v>
          </cell>
          <cell r="B1974">
            <v>30678</v>
          </cell>
        </row>
        <row r="1975">
          <cell r="A1975" t="str">
            <v>Christer Simonsen</v>
          </cell>
          <cell r="B1975">
            <v>22819</v>
          </cell>
        </row>
        <row r="1976">
          <cell r="A1976" t="str">
            <v>Michael Simpson</v>
          </cell>
          <cell r="B1976">
            <v>27000</v>
          </cell>
        </row>
        <row r="1977">
          <cell r="A1977" t="str">
            <v>Mike Simpson</v>
          </cell>
          <cell r="B1977" t="str">
            <v>TBC</v>
          </cell>
        </row>
        <row r="1978">
          <cell r="A1978" t="str">
            <v>Mike Sinclair</v>
          </cell>
          <cell r="B1978" t="str">
            <v>TBC</v>
          </cell>
        </row>
        <row r="1979">
          <cell r="A1979" t="str">
            <v>Ed Singleton</v>
          </cell>
          <cell r="B1979" t="str">
            <v>TBC</v>
          </cell>
        </row>
        <row r="1980">
          <cell r="A1980" t="str">
            <v>Tim Sipp</v>
          </cell>
          <cell r="B1980">
            <v>24629</v>
          </cell>
        </row>
        <row r="1981">
          <cell r="A1981" t="str">
            <v>Mark Skaife</v>
          </cell>
          <cell r="B1981">
            <v>24566</v>
          </cell>
        </row>
        <row r="1982">
          <cell r="A1982" t="str">
            <v>Russell Skaife</v>
          </cell>
          <cell r="B1982" t="str">
            <v>TBC</v>
          </cell>
        </row>
        <row r="1983">
          <cell r="A1983" t="str">
            <v>Bob Skelton</v>
          </cell>
          <cell r="B1983">
            <v>15589</v>
          </cell>
        </row>
        <row r="1984">
          <cell r="A1984" t="str">
            <v>Terry Skene</v>
          </cell>
          <cell r="B1984">
            <v>20893</v>
          </cell>
        </row>
        <row r="1985">
          <cell r="A1985" t="str">
            <v>Tim Slade</v>
          </cell>
          <cell r="B1985">
            <v>31262</v>
          </cell>
        </row>
        <row r="1986">
          <cell r="A1986" t="str">
            <v>Tim Slako</v>
          </cell>
          <cell r="B1986">
            <v>17867</v>
          </cell>
        </row>
        <row r="1987">
          <cell r="A1987" t="str">
            <v>Bill Slattery</v>
          </cell>
          <cell r="B1987" t="str">
            <v>TBC</v>
          </cell>
        </row>
        <row r="1988">
          <cell r="A1988" t="str">
            <v>John Smailes</v>
          </cell>
          <cell r="B1988" t="str">
            <v>TBC</v>
          </cell>
        </row>
        <row r="1989">
          <cell r="A1989" t="str">
            <v>Chris Smerdon</v>
          </cell>
          <cell r="B1989">
            <v>20855</v>
          </cell>
        </row>
        <row r="1990">
          <cell r="A1990" t="str">
            <v>Lester Smerdon</v>
          </cell>
          <cell r="B1990">
            <v>18260</v>
          </cell>
        </row>
        <row r="1991">
          <cell r="A1991" t="str">
            <v>Blair Smith</v>
          </cell>
          <cell r="B1991">
            <v>23667</v>
          </cell>
        </row>
        <row r="1992">
          <cell r="A1992" t="str">
            <v>Bruce Smith</v>
          </cell>
          <cell r="B1992">
            <v>18175</v>
          </cell>
        </row>
        <row r="1993">
          <cell r="A1993" t="str">
            <v>Charlie Smith</v>
          </cell>
          <cell r="B1993">
            <v>10535</v>
          </cell>
        </row>
        <row r="1994">
          <cell r="A1994" t="str">
            <v>Chris Smith</v>
          </cell>
          <cell r="B1994" t="str">
            <v>TBC</v>
          </cell>
        </row>
        <row r="1995">
          <cell r="A1995" t="str">
            <v>Clive Smith</v>
          </cell>
          <cell r="B1995" t="str">
            <v>TBC</v>
          </cell>
        </row>
        <row r="1996">
          <cell r="A1996" t="str">
            <v>Craig Smith</v>
          </cell>
          <cell r="B1996" t="str">
            <v>TBC</v>
          </cell>
        </row>
        <row r="1997">
          <cell r="A1997" t="str">
            <v>Damon Smith</v>
          </cell>
          <cell r="B1997" t="str">
            <v>TBC</v>
          </cell>
        </row>
        <row r="1998">
          <cell r="A1998" t="str">
            <v>Don Smith</v>
          </cell>
          <cell r="B1998">
            <v>14339</v>
          </cell>
        </row>
        <row r="1999">
          <cell r="A1999" t="str">
            <v>Glenn Smith</v>
          </cell>
          <cell r="B1999" t="str">
            <v>TBC</v>
          </cell>
        </row>
        <row r="2000">
          <cell r="A2000" t="str">
            <v>Guy Smith</v>
          </cell>
          <cell r="B2000">
            <v>27284</v>
          </cell>
        </row>
        <row r="2001">
          <cell r="A2001" t="str">
            <v>Jack Smith</v>
          </cell>
          <cell r="B2001">
            <v>36350</v>
          </cell>
        </row>
        <row r="2002">
          <cell r="A2002" t="str">
            <v>Jeff Smith</v>
          </cell>
          <cell r="B2002">
            <v>24193</v>
          </cell>
        </row>
        <row r="2003">
          <cell r="A2003" t="str">
            <v>Jim Smith</v>
          </cell>
          <cell r="B2003">
            <v>12893</v>
          </cell>
        </row>
        <row r="2004">
          <cell r="A2004" t="str">
            <v>John Smith</v>
          </cell>
          <cell r="B2004">
            <v>19218</v>
          </cell>
        </row>
        <row r="2005">
          <cell r="A2005" t="str">
            <v>Mal Smith</v>
          </cell>
          <cell r="B2005" t="str">
            <v>TBC</v>
          </cell>
        </row>
        <row r="2006">
          <cell r="A2006" t="str">
            <v>Ray Smith</v>
          </cell>
          <cell r="B2006" t="str">
            <v>TBC</v>
          </cell>
        </row>
        <row r="2007">
          <cell r="A2007" t="str">
            <v>Rob Smith</v>
          </cell>
          <cell r="B2007" t="str">
            <v>TBC</v>
          </cell>
        </row>
        <row r="2008">
          <cell r="A2008" t="str">
            <v>Robert Smith</v>
          </cell>
          <cell r="B2008" t="str">
            <v>TBC</v>
          </cell>
        </row>
        <row r="2009">
          <cell r="A2009" t="str">
            <v>Ron Smith</v>
          </cell>
          <cell r="B2009" t="str">
            <v>TBC</v>
          </cell>
        </row>
        <row r="2010">
          <cell r="A2010" t="str">
            <v xml:space="preserve">Charlie Smith </v>
          </cell>
          <cell r="B2010">
            <v>10535</v>
          </cell>
        </row>
        <row r="2011">
          <cell r="A2011" t="str">
            <v>Daryl Smith[5]</v>
          </cell>
          <cell r="B2011" t="str">
            <v>TBC</v>
          </cell>
        </row>
        <row r="2012">
          <cell r="A2012" t="str">
            <v>Shane Smollen</v>
          </cell>
          <cell r="B2012">
            <v>23391</v>
          </cell>
        </row>
        <row r="2013">
          <cell r="A2013" t="str">
            <v>Graeme Smyth</v>
          </cell>
          <cell r="B2013">
            <v>33448</v>
          </cell>
        </row>
        <row r="2014">
          <cell r="A2014" t="str">
            <v>Andrew Solness</v>
          </cell>
          <cell r="B2014" t="str">
            <v>TBC</v>
          </cell>
        </row>
        <row r="2015">
          <cell r="A2015" t="str">
            <v>Joe Sommariva</v>
          </cell>
          <cell r="B2015" t="str">
            <v>TBC</v>
          </cell>
        </row>
        <row r="2016">
          <cell r="A2016" t="str">
            <v>Ian Sonneman</v>
          </cell>
          <cell r="B2016" t="str">
            <v>TBC</v>
          </cell>
        </row>
        <row r="2017">
          <cell r="A2017" t="str">
            <v>Steve Soper</v>
          </cell>
          <cell r="B2017">
            <v>18867</v>
          </cell>
        </row>
        <row r="2018">
          <cell r="A2018" t="str">
            <v>John Sorensen</v>
          </cell>
          <cell r="B2018">
            <v>20573</v>
          </cell>
        </row>
        <row r="2019">
          <cell r="A2019" t="str">
            <v>Ryan Sorensen</v>
          </cell>
          <cell r="B2019" t="str">
            <v>TBC</v>
          </cell>
        </row>
        <row r="2020">
          <cell r="A2020" t="str">
            <v>Dick Sorenson</v>
          </cell>
          <cell r="B2020" t="str">
            <v>TBC</v>
          </cell>
        </row>
        <row r="2021">
          <cell r="A2021" t="str">
            <v>Bob Sorrenson</v>
          </cell>
          <cell r="B2021" t="str">
            <v>TBC</v>
          </cell>
        </row>
        <row r="2022">
          <cell r="A2022" t="str">
            <v>Andy Soucek</v>
          </cell>
          <cell r="B2022">
            <v>31212</v>
          </cell>
        </row>
        <row r="2023">
          <cell r="A2023" t="str">
            <v>Maxime Soulet</v>
          </cell>
          <cell r="B2023">
            <v>30523</v>
          </cell>
        </row>
        <row r="2024">
          <cell r="A2024" t="str">
            <v>Geoff Spence</v>
          </cell>
          <cell r="B2024" t="str">
            <v>TBC</v>
          </cell>
        </row>
        <row r="2025">
          <cell r="A2025" t="str">
            <v>Colin Spencer</v>
          </cell>
          <cell r="B2025" t="str">
            <v>TBC</v>
          </cell>
        </row>
        <row r="2026">
          <cell r="A2026" t="str">
            <v>John Spencer</v>
          </cell>
          <cell r="B2026" t="str">
            <v>TBC</v>
          </cell>
        </row>
        <row r="2027">
          <cell r="A2027" t="str">
            <v>Ernie Sprague</v>
          </cell>
          <cell r="B2027" t="str">
            <v>TBC</v>
          </cell>
        </row>
        <row r="2028">
          <cell r="A2028" t="str">
            <v>Gary Sprague</v>
          </cell>
          <cell r="B2028">
            <v>17961</v>
          </cell>
        </row>
        <row r="2029">
          <cell r="A2029" t="str">
            <v>Matt Spratt</v>
          </cell>
          <cell r="B2029" t="str">
            <v>TBC</v>
          </cell>
        </row>
        <row r="2030">
          <cell r="A2030" t="str">
            <v>Heather Spurle</v>
          </cell>
          <cell r="B2030">
            <v>21906</v>
          </cell>
        </row>
        <row r="2031">
          <cell r="A2031" t="str">
            <v>Ian Spurle</v>
          </cell>
          <cell r="B2031">
            <v>24202</v>
          </cell>
        </row>
        <row r="2032">
          <cell r="A2032" t="str">
            <v>Joel Spychala</v>
          </cell>
          <cell r="B2032">
            <v>30210</v>
          </cell>
        </row>
        <row r="2033">
          <cell r="A2033" t="str">
            <v>Ken Stacey</v>
          </cell>
          <cell r="B2033" t="str">
            <v>TBC</v>
          </cell>
        </row>
        <row r="2034">
          <cell r="A2034" t="str">
            <v>Bernie Stack</v>
          </cell>
          <cell r="B2034">
            <v>19065</v>
          </cell>
        </row>
        <row r="2035">
          <cell r="A2035" t="str">
            <v>Max Stahl</v>
          </cell>
          <cell r="B2035">
            <v>12971</v>
          </cell>
        </row>
        <row r="2036">
          <cell r="A2036" t="str">
            <v>Richie Stanaway</v>
          </cell>
          <cell r="B2036">
            <v>33566</v>
          </cell>
        </row>
        <row r="2037">
          <cell r="A2037" t="str">
            <v>Bill Stanley</v>
          </cell>
          <cell r="B2037" t="str">
            <v>TBC</v>
          </cell>
        </row>
        <row r="2038">
          <cell r="A2038" t="str">
            <v>Aaron Steer</v>
          </cell>
          <cell r="B2038" t="str">
            <v>TBC</v>
          </cell>
        </row>
        <row r="2039">
          <cell r="A2039" t="str">
            <v>Malcolm Stenniken</v>
          </cell>
          <cell r="B2039">
            <v>21274</v>
          </cell>
        </row>
        <row r="2040">
          <cell r="A2040" t="str">
            <v>Vin Stenta</v>
          </cell>
          <cell r="B2040" t="str">
            <v>TBC</v>
          </cell>
        </row>
        <row r="2041">
          <cell r="A2041" t="str">
            <v>Mercedes Stermitz</v>
          </cell>
          <cell r="B2041">
            <v>21299</v>
          </cell>
        </row>
        <row r="2042">
          <cell r="A2042" t="str">
            <v>Bob Stevens</v>
          </cell>
          <cell r="B2042">
            <v>15784</v>
          </cell>
        </row>
        <row r="2043">
          <cell r="A2043" t="str">
            <v>John Stevens</v>
          </cell>
          <cell r="B2043" t="str">
            <v>TBC</v>
          </cell>
        </row>
        <row r="2044">
          <cell r="A2044" t="str">
            <v>Rod Stevens</v>
          </cell>
          <cell r="B2044" t="str">
            <v>TBC</v>
          </cell>
        </row>
        <row r="2045">
          <cell r="A2045" t="str">
            <v>Bruce Stewart</v>
          </cell>
          <cell r="B2045">
            <v>14606</v>
          </cell>
        </row>
        <row r="2046">
          <cell r="A2046" t="str">
            <v>Darren Stewart</v>
          </cell>
          <cell r="B2046" t="str">
            <v>TBC</v>
          </cell>
        </row>
        <row r="2047">
          <cell r="A2047" t="str">
            <v>Doug Stewart</v>
          </cell>
          <cell r="B2047">
            <v>10311</v>
          </cell>
        </row>
        <row r="2048">
          <cell r="A2048" t="str">
            <v>Guy Stewart</v>
          </cell>
          <cell r="B2048" t="str">
            <v>TBC</v>
          </cell>
        </row>
        <row r="2049">
          <cell r="A2049" t="str">
            <v>Jim Stewart</v>
          </cell>
          <cell r="B2049" t="str">
            <v>TBC</v>
          </cell>
        </row>
        <row r="2050">
          <cell r="A2050" t="str">
            <v>Jobe Stewart</v>
          </cell>
          <cell r="B2050">
            <v>38107</v>
          </cell>
        </row>
        <row r="2051">
          <cell r="A2051" t="str">
            <v>Laurie Stewart</v>
          </cell>
          <cell r="B2051" t="str">
            <v>TBC</v>
          </cell>
        </row>
        <row r="2052">
          <cell r="A2052" t="str">
            <v>Max Stewart</v>
          </cell>
          <cell r="B2052">
            <v>12857</v>
          </cell>
        </row>
        <row r="2053">
          <cell r="A2053" t="str">
            <v>Ashley Stichbury</v>
          </cell>
          <cell r="B2053">
            <v>26150</v>
          </cell>
        </row>
        <row r="2054">
          <cell r="A2054" t="str">
            <v>Greg Sticker</v>
          </cell>
          <cell r="B2054" t="str">
            <v>TBC</v>
          </cell>
        </row>
        <row r="2055">
          <cell r="A2055" t="str">
            <v>Richard Stiegler</v>
          </cell>
          <cell r="B2055" t="str">
            <v>TBC</v>
          </cell>
        </row>
        <row r="2056">
          <cell r="A2056" t="str">
            <v>Helen Stig</v>
          </cell>
          <cell r="B2056" t="str">
            <v>TBC</v>
          </cell>
        </row>
        <row r="2057">
          <cell r="A2057" t="str">
            <v>Chris Stillwell</v>
          </cell>
          <cell r="B2057" t="str">
            <v>TBC</v>
          </cell>
        </row>
        <row r="2058">
          <cell r="A2058" t="str">
            <v>Mike Stillwell</v>
          </cell>
          <cell r="B2058" t="str">
            <v>TBC</v>
          </cell>
        </row>
        <row r="2059">
          <cell r="A2059" t="str">
            <v>Frank Stippler</v>
          </cell>
          <cell r="B2059">
            <v>27493</v>
          </cell>
        </row>
        <row r="2060">
          <cell r="A2060" t="str">
            <v>Stephen Stockdale</v>
          </cell>
          <cell r="B2060" t="str">
            <v>TBC</v>
          </cell>
        </row>
        <row r="2061">
          <cell r="A2061" t="str">
            <v>Paul Stokell</v>
          </cell>
          <cell r="B2061">
            <v>25607</v>
          </cell>
        </row>
        <row r="2062">
          <cell r="A2062" t="str">
            <v>Luca Stolz</v>
          </cell>
          <cell r="B2062">
            <v>34909</v>
          </cell>
        </row>
        <row r="2063">
          <cell r="A2063" t="str">
            <v>David Stone</v>
          </cell>
          <cell r="B2063" t="str">
            <v>TBC</v>
          </cell>
        </row>
        <row r="2064">
          <cell r="A2064" t="str">
            <v>Troy Stone</v>
          </cell>
          <cell r="B2064" t="str">
            <v>TBC</v>
          </cell>
        </row>
        <row r="2065">
          <cell r="A2065" t="str">
            <v>Graham Stones</v>
          </cell>
          <cell r="B2065" t="str">
            <v>TBC</v>
          </cell>
        </row>
        <row r="2066">
          <cell r="A2066" t="str">
            <v>Ian Stones</v>
          </cell>
          <cell r="B2066">
            <v>18659</v>
          </cell>
        </row>
        <row r="2067">
          <cell r="A2067" t="str">
            <v>Nigel Stones</v>
          </cell>
          <cell r="B2067">
            <v>27822</v>
          </cell>
        </row>
        <row r="2068">
          <cell r="A2068" t="str">
            <v>John Stoopman</v>
          </cell>
          <cell r="B2068" t="str">
            <v>TBC</v>
          </cell>
        </row>
        <row r="2069">
          <cell r="A2069" t="str">
            <v>Graham Storah</v>
          </cell>
          <cell r="B2069">
            <v>16828</v>
          </cell>
        </row>
        <row r="2070">
          <cell r="A2070" t="str">
            <v>Dominic Storey</v>
          </cell>
          <cell r="B2070">
            <v>32796</v>
          </cell>
        </row>
        <row r="2071">
          <cell r="A2071" t="str">
            <v>Pete Storey</v>
          </cell>
          <cell r="B2071" t="str">
            <v>TBC</v>
          </cell>
        </row>
        <row r="2072">
          <cell r="A2072" t="str">
            <v>Wally Storey</v>
          </cell>
          <cell r="B2072">
            <v>17029</v>
          </cell>
        </row>
        <row r="2073">
          <cell r="A2073" t="str">
            <v>Brad Stratton</v>
          </cell>
          <cell r="B2073">
            <v>23664</v>
          </cell>
        </row>
        <row r="2074">
          <cell r="A2074" t="str">
            <v>Jerry Strauberg</v>
          </cell>
          <cell r="B2074">
            <v>16946</v>
          </cell>
        </row>
        <row r="2075">
          <cell r="A2075" t="str">
            <v>Florian Strauss</v>
          </cell>
          <cell r="B2075">
            <v>30992</v>
          </cell>
        </row>
        <row r="2076">
          <cell r="A2076" t="str">
            <v>Brett Strom</v>
          </cell>
          <cell r="B2076">
            <v>30218</v>
          </cell>
        </row>
        <row r="2077">
          <cell r="A2077" t="str">
            <v>Ray Strong</v>
          </cell>
          <cell r="B2077" t="str">
            <v>TBC</v>
          </cell>
        </row>
        <row r="2078">
          <cell r="A2078" t="str">
            <v>Jan Struve</v>
          </cell>
          <cell r="B2078" t="str">
            <v>TBC</v>
          </cell>
        </row>
        <row r="2079">
          <cell r="A2079" t="str">
            <v>Paul Stubber</v>
          </cell>
          <cell r="B2079">
            <v>21529</v>
          </cell>
        </row>
        <row r="2080">
          <cell r="A2080" t="str">
            <v>Daniel Stutterd</v>
          </cell>
          <cell r="B2080" t="str">
            <v>TBC</v>
          </cell>
        </row>
        <row r="2081">
          <cell r="A2081" t="str">
            <v>Danny Stutterd</v>
          </cell>
          <cell r="B2081" t="str">
            <v>TBC</v>
          </cell>
        </row>
        <row r="2082">
          <cell r="A2082" t="str">
            <v>Jim Sullivan</v>
          </cell>
          <cell r="B2082" t="str">
            <v>TBC</v>
          </cell>
        </row>
        <row r="2083">
          <cell r="A2083" t="str">
            <v>Scott Sullivan</v>
          </cell>
          <cell r="B2083" t="str">
            <v>TBC</v>
          </cell>
        </row>
        <row r="2084">
          <cell r="A2084" t="str">
            <v>Weng Sun Mok</v>
          </cell>
          <cell r="B2084">
            <v>24679</v>
          </cell>
        </row>
        <row r="2085">
          <cell r="A2085" t="str">
            <v>Yoshikayo Sunago</v>
          </cell>
          <cell r="B2085" t="str">
            <v>TBC</v>
          </cell>
        </row>
        <row r="2086">
          <cell r="A2086" t="str">
            <v>Alexandra Surplice</v>
          </cell>
          <cell r="B2086" t="str">
            <v>TBC</v>
          </cell>
        </row>
        <row r="2087">
          <cell r="A2087" t="str">
            <v>Fred Sutherland</v>
          </cell>
          <cell r="B2087" t="str">
            <v>TBC</v>
          </cell>
        </row>
        <row r="2088">
          <cell r="A2088" t="str">
            <v>Steve Swaine</v>
          </cell>
          <cell r="B2088" t="str">
            <v>TBC</v>
          </cell>
        </row>
        <row r="2089">
          <cell r="A2089" t="str">
            <v>Greg Syme</v>
          </cell>
          <cell r="B2089">
            <v>21858</v>
          </cell>
        </row>
        <row r="2090">
          <cell r="A2090" t="str">
            <v>Greg Symes</v>
          </cell>
          <cell r="B2090">
            <v>21858</v>
          </cell>
        </row>
        <row r="2091">
          <cell r="A2091" t="str">
            <v>Chris Symmons</v>
          </cell>
          <cell r="B2091" t="str">
            <v>TBC</v>
          </cell>
        </row>
        <row r="2092">
          <cell r="A2092" t="str">
            <v>John Symon</v>
          </cell>
          <cell r="B2092" t="str">
            <v>TBC</v>
          </cell>
        </row>
        <row r="2093">
          <cell r="A2093" t="str">
            <v>Chris Symonds</v>
          </cell>
          <cell r="B2093" t="str">
            <v>TBC</v>
          </cell>
        </row>
        <row r="2094">
          <cell r="A2094" t="str">
            <v>Trevor Symonds</v>
          </cell>
          <cell r="B2094" t="str">
            <v>TBC</v>
          </cell>
        </row>
        <row r="2095">
          <cell r="A2095" t="str">
            <v>Chris Symonds[5]</v>
          </cell>
          <cell r="B2095" t="str">
            <v>TBC</v>
          </cell>
        </row>
        <row r="2096">
          <cell r="A2096" t="str">
            <v>John T. Smith</v>
          </cell>
          <cell r="B2096" t="str">
            <v>TBC</v>
          </cell>
        </row>
        <row r="2097">
          <cell r="A2097" t="str">
            <v>Peter Taffa</v>
          </cell>
          <cell r="B2097" t="str">
            <v>TBC</v>
          </cell>
        </row>
        <row r="2098">
          <cell r="A2098" t="str">
            <v>Alex Tagliani</v>
          </cell>
          <cell r="B2098">
            <v>26590</v>
          </cell>
        </row>
        <row r="2099">
          <cell r="A2099" t="str">
            <v>Kunimitsu Takahashi</v>
          </cell>
          <cell r="B2099">
            <v>14639</v>
          </cell>
        </row>
        <row r="2100">
          <cell r="A2100" t="str">
            <v>Ken Talbert</v>
          </cell>
          <cell r="B2100">
            <v>18576</v>
          </cell>
        </row>
        <row r="2101">
          <cell r="A2101" t="str">
            <v>Ken Talbot</v>
          </cell>
          <cell r="B2101" t="str">
            <v>TBC</v>
          </cell>
        </row>
        <row r="2102">
          <cell r="A2102" t="str">
            <v>Liam Talbot</v>
          </cell>
          <cell r="B2102">
            <v>29793</v>
          </cell>
        </row>
        <row r="2103">
          <cell r="A2103" t="str">
            <v>Garth Tander</v>
          </cell>
          <cell r="B2103">
            <v>28215</v>
          </cell>
        </row>
        <row r="2104">
          <cell r="A2104" t="str">
            <v>Leanne Tander</v>
          </cell>
          <cell r="B2104">
            <v>29377</v>
          </cell>
        </row>
        <row r="2105">
          <cell r="A2105" t="str">
            <v>Andrew Tang</v>
          </cell>
          <cell r="B2105">
            <v>34651</v>
          </cell>
        </row>
        <row r="2106">
          <cell r="A2106" t="str">
            <v>Barry Tapsall</v>
          </cell>
          <cell r="B2106" t="str">
            <v>TBC</v>
          </cell>
        </row>
        <row r="2107">
          <cell r="A2107" t="str">
            <v>John Targett</v>
          </cell>
          <cell r="B2107" t="str">
            <v>TBC</v>
          </cell>
        </row>
        <row r="2108">
          <cell r="A2108" t="str">
            <v>Thierry Tassin</v>
          </cell>
          <cell r="B2108">
            <v>21561</v>
          </cell>
        </row>
        <row r="2109">
          <cell r="A2109" t="str">
            <v>Geoff Taunton</v>
          </cell>
          <cell r="B2109" t="str">
            <v>TBC</v>
          </cell>
        </row>
        <row r="2110">
          <cell r="A2110" t="str">
            <v>Gloria Taylor</v>
          </cell>
          <cell r="B2110">
            <v>14296</v>
          </cell>
        </row>
        <row r="2111">
          <cell r="A2111" t="str">
            <v>Greg Taylor</v>
          </cell>
          <cell r="B2111" t="str">
            <v>TBC</v>
          </cell>
        </row>
        <row r="2112">
          <cell r="A2112" t="str">
            <v>Gregg Taylor</v>
          </cell>
          <cell r="B2112" t="str">
            <v>TBC</v>
          </cell>
        </row>
        <row r="2113">
          <cell r="A2113" t="str">
            <v>Herb Taylor</v>
          </cell>
          <cell r="B2113">
            <v>12513</v>
          </cell>
        </row>
        <row r="2114">
          <cell r="A2114" t="str">
            <v>Jane Taylor</v>
          </cell>
          <cell r="B2114" t="str">
            <v>TBC</v>
          </cell>
        </row>
        <row r="2115">
          <cell r="A2115" t="str">
            <v>Molly Taylor</v>
          </cell>
          <cell r="B2115" t="str">
            <v>TBC</v>
          </cell>
        </row>
        <row r="2116">
          <cell r="A2116" t="str">
            <v>P. Taylor</v>
          </cell>
          <cell r="B2116" t="str">
            <v>TBC</v>
          </cell>
        </row>
        <row r="2117">
          <cell r="A2117" t="str">
            <v>Scott Taylor</v>
          </cell>
          <cell r="B2117" t="str">
            <v>TBC</v>
          </cell>
        </row>
        <row r="2118">
          <cell r="A2118" t="str">
            <v>Scotty Taylor</v>
          </cell>
          <cell r="B2118">
            <v>15114</v>
          </cell>
        </row>
        <row r="2119">
          <cell r="A2119" t="str">
            <v>Tracey Taylor</v>
          </cell>
          <cell r="B2119" t="str">
            <v>TBC</v>
          </cell>
        </row>
        <row r="2120">
          <cell r="A2120" t="str">
            <v>Aaron Tebb</v>
          </cell>
          <cell r="B2120">
            <v>33500</v>
          </cell>
        </row>
        <row r="2121">
          <cell r="A2121" t="str">
            <v>John Tesoriero</v>
          </cell>
          <cell r="B2121" t="str">
            <v>TBC</v>
          </cell>
        </row>
        <row r="2122">
          <cell r="A2122" t="str">
            <v>John Teulan</v>
          </cell>
          <cell r="B2122">
            <v>17538</v>
          </cell>
        </row>
        <row r="2123">
          <cell r="A2123" t="str">
            <v>Ray Thackwell</v>
          </cell>
          <cell r="B2123">
            <v>11875</v>
          </cell>
        </row>
        <row r="2124">
          <cell r="A2124" t="str">
            <v>Mark Thatcher</v>
          </cell>
          <cell r="B2124">
            <v>19586</v>
          </cell>
        </row>
        <row r="2125">
          <cell r="A2125" t="str">
            <v>David Thexton</v>
          </cell>
          <cell r="B2125">
            <v>21220</v>
          </cell>
        </row>
        <row r="2126">
          <cell r="A2126" t="str">
            <v>Barry Thiele</v>
          </cell>
          <cell r="B2126" t="str">
            <v>TBC</v>
          </cell>
        </row>
        <row r="2127">
          <cell r="A2127" t="str">
            <v>Henk Thijssen</v>
          </cell>
          <cell r="B2127">
            <v>20577</v>
          </cell>
        </row>
        <row r="2128">
          <cell r="A2128" t="str">
            <v>Hans Tholstrup</v>
          </cell>
          <cell r="B2128" t="str">
            <v>TBC</v>
          </cell>
        </row>
        <row r="2129">
          <cell r="A2129" t="str">
            <v>David Thomas</v>
          </cell>
          <cell r="B2129" t="str">
            <v>TBC</v>
          </cell>
        </row>
        <row r="2130">
          <cell r="A2130" t="str">
            <v>Dylan Thomas</v>
          </cell>
          <cell r="B2130">
            <v>27814</v>
          </cell>
        </row>
        <row r="2131">
          <cell r="A2131" t="str">
            <v>Evan Thomas</v>
          </cell>
          <cell r="B2131" t="str">
            <v>TBC</v>
          </cell>
        </row>
        <row r="2132">
          <cell r="A2132" t="str">
            <v>Barrie Thomlinson</v>
          </cell>
          <cell r="B2132">
            <v>21673</v>
          </cell>
        </row>
        <row r="2133">
          <cell r="A2133" t="str">
            <v>Barrie Thomlinson Jr.</v>
          </cell>
          <cell r="B2133" t="str">
            <v>TBC</v>
          </cell>
        </row>
        <row r="2134">
          <cell r="A2134" t="str">
            <v>Bruce Thomlinson</v>
          </cell>
          <cell r="B2134">
            <v>22539</v>
          </cell>
        </row>
        <row r="2135">
          <cell r="A2135" t="str">
            <v>Andrew Thompson</v>
          </cell>
          <cell r="B2135">
            <v>32084</v>
          </cell>
        </row>
        <row r="2136">
          <cell r="A2136" t="str">
            <v>James Thompson</v>
          </cell>
          <cell r="B2136">
            <v>27145</v>
          </cell>
        </row>
        <row r="2137">
          <cell r="A2137" t="str">
            <v>Jeff Thompson</v>
          </cell>
          <cell r="B2137" t="str">
            <v>TBC</v>
          </cell>
        </row>
        <row r="2138">
          <cell r="A2138" t="str">
            <v>Jenni Thompson</v>
          </cell>
          <cell r="B2138">
            <v>21109</v>
          </cell>
        </row>
        <row r="2139">
          <cell r="A2139" t="str">
            <v>Steven Thompson</v>
          </cell>
          <cell r="B2139" t="str">
            <v>TBC</v>
          </cell>
        </row>
        <row r="2140">
          <cell r="A2140" t="str">
            <v>Warren Thompson</v>
          </cell>
          <cell r="B2140" t="str">
            <v>TBC</v>
          </cell>
        </row>
        <row r="2141">
          <cell r="A2141" t="str">
            <v>Ann Thomson</v>
          </cell>
          <cell r="B2141" t="str">
            <v>TBC</v>
          </cell>
        </row>
        <row r="2142">
          <cell r="A2142" t="str">
            <v>Bryan Thomson</v>
          </cell>
          <cell r="B2142">
            <v>12801</v>
          </cell>
        </row>
        <row r="2143">
          <cell r="A2143" t="str">
            <v>Rob Thomson</v>
          </cell>
          <cell r="B2143">
            <v>24998</v>
          </cell>
        </row>
        <row r="2144">
          <cell r="A2144" t="str">
            <v>Iain Thomson [3]</v>
          </cell>
          <cell r="B2144" t="str">
            <v>TBC</v>
          </cell>
        </row>
        <row r="2145">
          <cell r="A2145" t="str">
            <v>Bob Thorn</v>
          </cell>
          <cell r="B2145">
            <v>20293</v>
          </cell>
        </row>
        <row r="2146">
          <cell r="A2146" t="str">
            <v>Ron Thorp</v>
          </cell>
          <cell r="B2146" t="str">
            <v>TBC</v>
          </cell>
        </row>
        <row r="2147">
          <cell r="A2147" t="str">
            <v>Einar Thorsen</v>
          </cell>
          <cell r="B2147">
            <v>22144</v>
          </cell>
        </row>
        <row r="2148">
          <cell r="A2148" t="str">
            <v>Dick Thurston</v>
          </cell>
          <cell r="B2148" t="str">
            <v>TBC</v>
          </cell>
        </row>
        <row r="2149">
          <cell r="A2149" t="str">
            <v>Gary Tierney</v>
          </cell>
          <cell r="B2149" t="str">
            <v>TBC</v>
          </cell>
        </row>
        <row r="2150">
          <cell r="A2150" t="str">
            <v>Hermann Tilke</v>
          </cell>
          <cell r="B2150">
            <v>20089</v>
          </cell>
        </row>
        <row r="2151">
          <cell r="A2151" t="str">
            <v>Bob Tindal</v>
          </cell>
          <cell r="B2151">
            <v>20109</v>
          </cell>
        </row>
        <row r="2152">
          <cell r="A2152" t="str">
            <v>Nathan Tinkler</v>
          </cell>
          <cell r="B2152" t="str">
            <v>TBC</v>
          </cell>
        </row>
        <row r="2153">
          <cell r="A2153" t="str">
            <v>Greg Toepfer</v>
          </cell>
          <cell r="B2153">
            <v>18645</v>
          </cell>
        </row>
        <row r="2154">
          <cell r="A2154" t="str">
            <v>Daniele Toffoli</v>
          </cell>
          <cell r="B2154">
            <v>17578</v>
          </cell>
        </row>
        <row r="2155">
          <cell r="A2155" t="str">
            <v>Don Toffolon</v>
          </cell>
          <cell r="B2155" t="str">
            <v>TBC</v>
          </cell>
        </row>
        <row r="2156">
          <cell r="A2156" t="str">
            <v>Martin Tomczyk</v>
          </cell>
          <cell r="B2156">
            <v>29927</v>
          </cell>
        </row>
        <row r="2157">
          <cell r="A2157" t="str">
            <v>Bruce Tomlinson</v>
          </cell>
          <cell r="B2157">
            <v>22539</v>
          </cell>
        </row>
        <row r="2158">
          <cell r="A2158" t="str">
            <v>David Toshack</v>
          </cell>
          <cell r="B2158" t="str">
            <v>TBC</v>
          </cell>
        </row>
        <row r="2159">
          <cell r="A2159" t="str">
            <v>Roger Townshend</v>
          </cell>
          <cell r="B2159" t="str">
            <v>TBC</v>
          </cell>
        </row>
        <row r="2160">
          <cell r="A2160" t="str">
            <v>Paul Tracy</v>
          </cell>
          <cell r="B2160">
            <v>25189</v>
          </cell>
        </row>
        <row r="2161">
          <cell r="A2161" t="str">
            <v>Anthony Tratt</v>
          </cell>
          <cell r="B2161">
            <v>24049</v>
          </cell>
        </row>
        <row r="2162">
          <cell r="A2162" t="str">
            <v>William Tregurtha</v>
          </cell>
          <cell r="B2162">
            <v>36617</v>
          </cell>
        </row>
        <row r="2163">
          <cell r="A2163" t="str">
            <v>Arthur Treloar</v>
          </cell>
          <cell r="B2163" t="str">
            <v>TBC</v>
          </cell>
        </row>
        <row r="2164">
          <cell r="A2164" t="str">
            <v>Craig Tremeer</v>
          </cell>
          <cell r="B2164" t="str">
            <v>TBC</v>
          </cell>
        </row>
        <row r="2165">
          <cell r="A2165" t="str">
            <v>Jason Tremeer</v>
          </cell>
          <cell r="B2165" t="str">
            <v>TBC</v>
          </cell>
        </row>
        <row r="2166">
          <cell r="A2166" t="str">
            <v>Paul Tresidder</v>
          </cell>
          <cell r="B2166">
            <v>18127</v>
          </cell>
        </row>
        <row r="2167">
          <cell r="A2167" t="str">
            <v>Rocky Tresise</v>
          </cell>
          <cell r="B2167">
            <v>15804</v>
          </cell>
        </row>
        <row r="2168">
          <cell r="A2168" t="str">
            <v>Paul Trevethan</v>
          </cell>
          <cell r="B2168">
            <v>14946</v>
          </cell>
        </row>
        <row r="2169">
          <cell r="A2169" t="str">
            <v>Jerry Trevor-Jones</v>
          </cell>
          <cell r="B2169" t="str">
            <v>TBC</v>
          </cell>
        </row>
        <row r="2170">
          <cell r="A2170" t="str">
            <v>John Trimble</v>
          </cell>
          <cell r="B2170">
            <v>17059</v>
          </cell>
        </row>
        <row r="2171">
          <cell r="A2171" t="str">
            <v>Michael Trimble</v>
          </cell>
          <cell r="B2171" t="str">
            <v>TBC</v>
          </cell>
        </row>
        <row r="2172">
          <cell r="A2172" t="str">
            <v>John Trimbole</v>
          </cell>
          <cell r="B2172">
            <v>17059</v>
          </cell>
        </row>
        <row r="2173">
          <cell r="A2173" t="str">
            <v>Don Tryhorn</v>
          </cell>
          <cell r="B2173" t="str">
            <v>TBC</v>
          </cell>
        </row>
        <row r="2174">
          <cell r="A2174" t="str">
            <v>Kevin Tse</v>
          </cell>
          <cell r="B2174">
            <v>28874</v>
          </cell>
        </row>
        <row r="2175">
          <cell r="A2175" t="str">
            <v>Bill Tuckey</v>
          </cell>
          <cell r="B2175">
            <v>13260</v>
          </cell>
        </row>
        <row r="2176">
          <cell r="A2176" t="str">
            <v>Bob Tullius</v>
          </cell>
          <cell r="B2176">
            <v>11299</v>
          </cell>
        </row>
        <row r="2177">
          <cell r="A2177" t="str">
            <v>Ian Tulloch</v>
          </cell>
          <cell r="B2177">
            <v>18557</v>
          </cell>
        </row>
        <row r="2178">
          <cell r="A2178" t="str">
            <v>Bill Tunzelmann</v>
          </cell>
          <cell r="B2178">
            <v>19262</v>
          </cell>
        </row>
        <row r="2179">
          <cell r="A2179" t="str">
            <v>David Turnbull</v>
          </cell>
          <cell r="B2179" t="str">
            <v>TBC</v>
          </cell>
        </row>
        <row r="2180">
          <cell r="A2180" t="str">
            <v>Craig Turner</v>
          </cell>
          <cell r="B2180" t="str">
            <v>TBC</v>
          </cell>
        </row>
        <row r="2181">
          <cell r="A2181" t="str">
            <v>Darren Turner</v>
          </cell>
          <cell r="B2181">
            <v>27132</v>
          </cell>
        </row>
        <row r="2182">
          <cell r="A2182" t="str">
            <v>David Turner</v>
          </cell>
          <cell r="B2182" t="str">
            <v>TBC</v>
          </cell>
        </row>
        <row r="2183">
          <cell r="A2183" t="str">
            <v>Marty Turpin</v>
          </cell>
          <cell r="B2183" t="str">
            <v>TBC</v>
          </cell>
        </row>
        <row r="2184">
          <cell r="A2184" t="str">
            <v>Mark Tutton</v>
          </cell>
          <cell r="B2184" t="str">
            <v>TBC</v>
          </cell>
        </row>
        <row r="2185">
          <cell r="A2185" t="str">
            <v>Mike Twigden</v>
          </cell>
          <cell r="B2185" t="str">
            <v>TBC</v>
          </cell>
        </row>
        <row r="2186">
          <cell r="A2186" t="str">
            <v>Max Twigg</v>
          </cell>
          <cell r="B2186">
            <v>26167</v>
          </cell>
        </row>
        <row r="2187">
          <cell r="A2187" t="str">
            <v>Tom Tymons</v>
          </cell>
          <cell r="B2187" t="str">
            <v>TBC</v>
          </cell>
        </row>
        <row r="2188">
          <cell r="A2188" t="str">
            <v>Malcolm Udy</v>
          </cell>
          <cell r="B2188">
            <v>20728</v>
          </cell>
        </row>
        <row r="2189">
          <cell r="A2189" t="str">
            <v>Peter Ulbrich</v>
          </cell>
          <cell r="B2189" t="str">
            <v>TBC</v>
          </cell>
        </row>
        <row r="2190">
          <cell r="A2190" t="str">
            <v>F Ure</v>
          </cell>
          <cell r="B2190" t="str">
            <v>TBC</v>
          </cell>
        </row>
        <row r="2191">
          <cell r="A2191" t="str">
            <v>Basil van Rooyen</v>
          </cell>
          <cell r="B2191">
            <v>14354</v>
          </cell>
        </row>
        <row r="2192">
          <cell r="A2192" t="str">
            <v>Chris van der Drift</v>
          </cell>
          <cell r="B2192">
            <v>31479</v>
          </cell>
        </row>
        <row r="2193">
          <cell r="A2193" t="str">
            <v>Danny van Dongen</v>
          </cell>
          <cell r="B2193">
            <v>30394</v>
          </cell>
        </row>
        <row r="2194">
          <cell r="A2194" t="str">
            <v>Jorg van Ommen</v>
          </cell>
          <cell r="B2194">
            <v>22916</v>
          </cell>
        </row>
        <row r="2195">
          <cell r="A2195" t="str">
            <v>Kelvin van der Linde</v>
          </cell>
          <cell r="B2195">
            <v>35236</v>
          </cell>
        </row>
        <row r="2196">
          <cell r="A2196" t="str">
            <v>Peter Van Breugel</v>
          </cell>
          <cell r="B2196">
            <v>22716</v>
          </cell>
        </row>
        <row r="2197">
          <cell r="A2197" t="str">
            <v>Renger van der Zande</v>
          </cell>
          <cell r="B2197">
            <v>31459</v>
          </cell>
        </row>
        <row r="2198">
          <cell r="A2198" t="str">
            <v>Sheldon van der Linde</v>
          </cell>
          <cell r="B2198">
            <v>36293</v>
          </cell>
        </row>
        <row r="2199">
          <cell r="A2199" t="str">
            <v>Steve van Bellingen</v>
          </cell>
          <cell r="B2199">
            <v>24278</v>
          </cell>
        </row>
        <row r="2200">
          <cell r="A2200" t="str">
            <v>Lou Van Der Meer</v>
          </cell>
          <cell r="B2200" t="str">
            <v>TBC</v>
          </cell>
        </row>
        <row r="2201">
          <cell r="A2201" t="str">
            <v>Shane van Gisbergen</v>
          </cell>
          <cell r="B2201">
            <v>32637</v>
          </cell>
        </row>
        <row r="2202">
          <cell r="A2202" t="str">
            <v>Dries Vanthoor</v>
          </cell>
          <cell r="B2202">
            <v>35905</v>
          </cell>
        </row>
        <row r="2203">
          <cell r="A2203" t="str">
            <v>Laurens Vanthoor</v>
          </cell>
          <cell r="B2203">
            <v>33366</v>
          </cell>
        </row>
        <row r="2204">
          <cell r="A2204" t="str">
            <v>Steve Vass</v>
          </cell>
          <cell r="B2204" t="str">
            <v>TBC</v>
          </cell>
        </row>
        <row r="2205">
          <cell r="A2205" t="str">
            <v>Bradley Vaughan</v>
          </cell>
          <cell r="B2205">
            <v>38154</v>
          </cell>
        </row>
        <row r="2206">
          <cell r="A2206" t="str">
            <v>Tristan Vautier</v>
          </cell>
          <cell r="B2206">
            <v>32742</v>
          </cell>
        </row>
        <row r="2207">
          <cell r="A2207" t="str">
            <v>Matthieu Vaxiviere</v>
          </cell>
          <cell r="B2207">
            <v>34671</v>
          </cell>
        </row>
        <row r="2208">
          <cell r="A2208" t="str">
            <v>Jonathon Venter</v>
          </cell>
          <cell r="B2208">
            <v>35115</v>
          </cell>
        </row>
        <row r="2209">
          <cell r="A2209" t="str">
            <v>Jay Verdnik</v>
          </cell>
          <cell r="B2209">
            <v>31488</v>
          </cell>
        </row>
        <row r="2210">
          <cell r="A2210" t="str">
            <v>Nico Verdonck</v>
          </cell>
          <cell r="B2210" t="str">
            <v>TBC</v>
          </cell>
        </row>
        <row r="2211">
          <cell r="A2211" t="str">
            <v>Peter Verheyan</v>
          </cell>
          <cell r="B2211">
            <v>23464</v>
          </cell>
        </row>
        <row r="2212">
          <cell r="A2212" t="str">
            <v>Peter Verheyen</v>
          </cell>
          <cell r="B2212">
            <v>23464</v>
          </cell>
        </row>
        <row r="2213">
          <cell r="A2213" t="str">
            <v>Jimmy Vernon</v>
          </cell>
          <cell r="B2213">
            <v>35601</v>
          </cell>
        </row>
        <row r="2214">
          <cell r="A2214" t="str">
            <v>John Vernon</v>
          </cell>
          <cell r="B2214" t="str">
            <v>TBC</v>
          </cell>
        </row>
        <row r="2215">
          <cell r="A2215" t="str">
            <v>Bernard Verryt</v>
          </cell>
          <cell r="B2215" t="str">
            <v>TBC</v>
          </cell>
        </row>
        <row r="2216">
          <cell r="A2216" t="str">
            <v>Frédéric Vervisch</v>
          </cell>
          <cell r="B2216">
            <v>31634</v>
          </cell>
        </row>
        <row r="2217">
          <cell r="A2217" t="str">
            <v>Peter Vicary</v>
          </cell>
          <cell r="B2217" t="str">
            <v>TBC</v>
          </cell>
        </row>
        <row r="2218">
          <cell r="A2218" t="str">
            <v>Jörg Viebahn</v>
          </cell>
          <cell r="B2218">
            <v>23579</v>
          </cell>
        </row>
        <row r="2219">
          <cell r="A2219" t="str">
            <v>Toni Vilander</v>
          </cell>
          <cell r="B2219">
            <v>29427</v>
          </cell>
        </row>
        <row r="2220">
          <cell r="A2220" t="str">
            <v>Mateo Villagomez</v>
          </cell>
          <cell r="B2220" t="str">
            <v>TBC</v>
          </cell>
        </row>
        <row r="2221">
          <cell r="A2221" t="str">
            <v>Ray Vincent</v>
          </cell>
          <cell r="B2221" t="str">
            <v>TBC</v>
          </cell>
        </row>
        <row r="2222">
          <cell r="A2222" t="str">
            <v>Wayne Vinckx</v>
          </cell>
          <cell r="B2222" t="str">
            <v>TBC</v>
          </cell>
        </row>
        <row r="2223">
          <cell r="A2223" t="str">
            <v>Herb Vines</v>
          </cell>
          <cell r="B2223" t="str">
            <v>TBC</v>
          </cell>
        </row>
        <row r="2224">
          <cell r="A2224" t="str">
            <v>Winni Vogt</v>
          </cell>
          <cell r="B2224">
            <v>16458</v>
          </cell>
        </row>
        <row r="2225">
          <cell r="A2225" t="str">
            <v>Stephen Voight</v>
          </cell>
          <cell r="B2225">
            <v>25226</v>
          </cell>
        </row>
        <row r="2226">
          <cell r="A2226" t="str">
            <v>Max Volkers</v>
          </cell>
          <cell r="B2226" t="str">
            <v>TBC</v>
          </cell>
        </row>
        <row r="2227">
          <cell r="A2227" t="str">
            <v>Leopold von Bayern</v>
          </cell>
          <cell r="B2227">
            <v>15878</v>
          </cell>
        </row>
        <row r="2228">
          <cell r="A2228" t="str">
            <v>Peter Vorst</v>
          </cell>
          <cell r="B2228" t="str">
            <v>TBC</v>
          </cell>
        </row>
        <row r="2229">
          <cell r="A2229" t="str">
            <v>Richard Vorst</v>
          </cell>
          <cell r="B2229" t="str">
            <v>TBC</v>
          </cell>
        </row>
        <row r="2230">
          <cell r="A2230" t="str">
            <v>Matt Wacker</v>
          </cell>
          <cell r="B2230">
            <v>20782</v>
          </cell>
        </row>
        <row r="2231">
          <cell r="A2231" t="str">
            <v>Geoff Wade</v>
          </cell>
          <cell r="B2231" t="str">
            <v>TBC</v>
          </cell>
        </row>
        <row r="2232">
          <cell r="A2232" t="str">
            <v>Kerry Wade</v>
          </cell>
          <cell r="B2232">
            <v>27288</v>
          </cell>
        </row>
        <row r="2233">
          <cell r="A2233" t="str">
            <v>Terry Wade</v>
          </cell>
          <cell r="B2233" t="str">
            <v>TBC</v>
          </cell>
        </row>
        <row r="2234">
          <cell r="A2234" t="str">
            <v>Andrew Waite</v>
          </cell>
          <cell r="B2234">
            <v>32692</v>
          </cell>
        </row>
        <row r="2235">
          <cell r="A2235" t="str">
            <v>Wayne Wakefield</v>
          </cell>
          <cell r="B2235">
            <v>25824</v>
          </cell>
        </row>
        <row r="2236">
          <cell r="A2236" t="str">
            <v>Brian Walden</v>
          </cell>
          <cell r="B2236">
            <v>19336</v>
          </cell>
        </row>
        <row r="2237">
          <cell r="A2237" t="str">
            <v>Garth Walden</v>
          </cell>
          <cell r="B2237">
            <v>29926</v>
          </cell>
        </row>
        <row r="2238">
          <cell r="A2238" t="str">
            <v>Kevin Waldock</v>
          </cell>
          <cell r="B2238">
            <v>17403</v>
          </cell>
        </row>
        <row r="2239">
          <cell r="A2239" t="str">
            <v xml:space="preserve">Kevin Waldock </v>
          </cell>
          <cell r="B2239">
            <v>17403</v>
          </cell>
        </row>
        <row r="2240">
          <cell r="A2240" t="str">
            <v>G. Waldon</v>
          </cell>
          <cell r="B2240">
            <v>20513</v>
          </cell>
        </row>
        <row r="2241">
          <cell r="A2241" t="str">
            <v>Garry Waldon</v>
          </cell>
          <cell r="B2241">
            <v>20513</v>
          </cell>
        </row>
        <row r="2242">
          <cell r="A2242" t="str">
            <v>Gary Waldon</v>
          </cell>
          <cell r="B2242">
            <v>20513</v>
          </cell>
        </row>
        <row r="2243">
          <cell r="A2243" t="str">
            <v>Garry Waldron</v>
          </cell>
          <cell r="B2243">
            <v>20513</v>
          </cell>
        </row>
        <row r="2244">
          <cell r="A2244" t="str">
            <v>Chris Walker</v>
          </cell>
          <cell r="B2244" t="str">
            <v>TBC</v>
          </cell>
        </row>
        <row r="2245">
          <cell r="A2245" t="str">
            <v>David Walker</v>
          </cell>
          <cell r="B2245">
            <v>15137</v>
          </cell>
        </row>
        <row r="2246">
          <cell r="A2246" t="str">
            <v>Grant Walker</v>
          </cell>
          <cell r="B2246" t="str">
            <v>TBC</v>
          </cell>
        </row>
        <row r="2247">
          <cell r="A2247" t="str">
            <v>John Walker</v>
          </cell>
          <cell r="B2247">
            <v>16342</v>
          </cell>
        </row>
        <row r="2248">
          <cell r="A2248" t="str">
            <v>Johnnie Walker</v>
          </cell>
          <cell r="B2248">
            <v>15976</v>
          </cell>
        </row>
        <row r="2249">
          <cell r="A2249" t="str">
            <v>Tom Walkinshaw</v>
          </cell>
          <cell r="B2249">
            <v>17028</v>
          </cell>
        </row>
        <row r="2250">
          <cell r="A2250" t="str">
            <v>David Wall</v>
          </cell>
          <cell r="B2250">
            <v>30335</v>
          </cell>
        </row>
        <row r="2251">
          <cell r="A2251" t="str">
            <v>Des Wall</v>
          </cell>
          <cell r="B2251">
            <v>18813</v>
          </cell>
        </row>
        <row r="2252">
          <cell r="A2252" t="str">
            <v>Jamie Wall</v>
          </cell>
          <cell r="B2252">
            <v>28230</v>
          </cell>
        </row>
        <row r="2253">
          <cell r="A2253" t="str">
            <v>Jim Wallace</v>
          </cell>
          <cell r="B2253" t="str">
            <v>TBC</v>
          </cell>
        </row>
        <row r="2254">
          <cell r="A2254" t="str">
            <v>Adam Wallis</v>
          </cell>
          <cell r="B2254">
            <v>26919</v>
          </cell>
        </row>
        <row r="2255">
          <cell r="A2255" t="str">
            <v>Allan Walls</v>
          </cell>
          <cell r="B2255" t="str">
            <v>TBC</v>
          </cell>
        </row>
        <row r="2256">
          <cell r="A2256" t="str">
            <v>Jackson Walls</v>
          </cell>
          <cell r="B2256">
            <v>37622</v>
          </cell>
        </row>
        <row r="2257">
          <cell r="A2257" t="str">
            <v>Tony Walls</v>
          </cell>
          <cell r="B2257" t="str">
            <v>TBC</v>
          </cell>
        </row>
        <row r="2258">
          <cell r="A2258" t="str">
            <v>Ash Walsh</v>
          </cell>
          <cell r="B2258">
            <v>32153</v>
          </cell>
        </row>
        <row r="2259">
          <cell r="A2259" t="str">
            <v>Ashley Walsh</v>
          </cell>
          <cell r="B2259">
            <v>32153</v>
          </cell>
        </row>
        <row r="2260">
          <cell r="A2260" t="str">
            <v>Ben Walsh</v>
          </cell>
          <cell r="B2260">
            <v>28558</v>
          </cell>
        </row>
        <row r="2261">
          <cell r="A2261" t="str">
            <v>Jason Walsh</v>
          </cell>
          <cell r="B2261" t="str">
            <v>TBC</v>
          </cell>
        </row>
        <row r="2262">
          <cell r="A2262" t="str">
            <v>Sam Walter</v>
          </cell>
          <cell r="B2262">
            <v>28545</v>
          </cell>
        </row>
        <row r="2263">
          <cell r="A2263" t="str">
            <v>Peter Walton</v>
          </cell>
          <cell r="B2263" t="str">
            <v>TBC</v>
          </cell>
        </row>
        <row r="2264">
          <cell r="A2264" t="str">
            <v>Dean Wanless</v>
          </cell>
          <cell r="B2264">
            <v>29228</v>
          </cell>
        </row>
        <row r="2265">
          <cell r="A2265" t="str">
            <v>Ron Wanless</v>
          </cell>
          <cell r="B2265">
            <v>15153</v>
          </cell>
        </row>
        <row r="2266">
          <cell r="A2266" t="str">
            <v>T Wanless</v>
          </cell>
          <cell r="B2266">
            <v>24582</v>
          </cell>
        </row>
        <row r="2267">
          <cell r="A2267" t="str">
            <v>Todd Wanless</v>
          </cell>
          <cell r="B2267">
            <v>24582</v>
          </cell>
        </row>
        <row r="2268">
          <cell r="A2268" t="str">
            <v>Damian Ward</v>
          </cell>
          <cell r="B2268" t="str">
            <v>TBC</v>
          </cell>
        </row>
        <row r="2269">
          <cell r="A2269" t="str">
            <v>Graham Ward</v>
          </cell>
          <cell r="B2269" t="str">
            <v>TBC</v>
          </cell>
        </row>
        <row r="2270">
          <cell r="A2270" t="str">
            <v>Phil Ward</v>
          </cell>
          <cell r="B2270">
            <v>18367</v>
          </cell>
        </row>
        <row r="2271">
          <cell r="A2271" t="str">
            <v>Derek Warwick</v>
          </cell>
          <cell r="B2271">
            <v>19963</v>
          </cell>
        </row>
        <row r="2272">
          <cell r="A2272" t="str">
            <v>Graeme Waswo</v>
          </cell>
          <cell r="B2272">
            <v>19570</v>
          </cell>
        </row>
        <row r="2273">
          <cell r="A2273" t="str">
            <v>Cam Waters</v>
          </cell>
          <cell r="B2273">
            <v>34549</v>
          </cell>
        </row>
        <row r="2274">
          <cell r="A2274" t="str">
            <v>Cameron Waters</v>
          </cell>
          <cell r="B2274">
            <v>34549</v>
          </cell>
        </row>
        <row r="2275">
          <cell r="A2275" t="str">
            <v>Tom Watkinson</v>
          </cell>
          <cell r="B2275">
            <v>20069</v>
          </cell>
        </row>
        <row r="2276">
          <cell r="A2276" t="str">
            <v>Andrew Watson</v>
          </cell>
          <cell r="B2276">
            <v>34720</v>
          </cell>
        </row>
        <row r="2277">
          <cell r="A2277" t="str">
            <v>Bob Watson</v>
          </cell>
          <cell r="B2277" t="str">
            <v>TBC</v>
          </cell>
        </row>
        <row r="2278">
          <cell r="A2278" t="str">
            <v>Don Watson</v>
          </cell>
          <cell r="B2278">
            <v>18985</v>
          </cell>
        </row>
        <row r="2279">
          <cell r="A2279" t="str">
            <v>Graham Watson</v>
          </cell>
          <cell r="B2279">
            <v>17545</v>
          </cell>
        </row>
        <row r="2280">
          <cell r="A2280" t="str">
            <v>Don Watson1</v>
          </cell>
          <cell r="B2280">
            <v>18985</v>
          </cell>
        </row>
        <row r="2281">
          <cell r="A2281" t="str">
            <v>Adrian Watt</v>
          </cell>
          <cell r="B2281">
            <v>22456</v>
          </cell>
        </row>
        <row r="2282">
          <cell r="A2282" t="str">
            <v>Jeff Watters</v>
          </cell>
          <cell r="B2282" t="str">
            <v>TBC</v>
          </cell>
        </row>
        <row r="2283">
          <cell r="A2283" t="str">
            <v>Jeff Watts</v>
          </cell>
          <cell r="B2283" t="str">
            <v>TBC</v>
          </cell>
        </row>
        <row r="2284">
          <cell r="A2284" t="str">
            <v>Patrick Watts</v>
          </cell>
          <cell r="B2284">
            <v>20414</v>
          </cell>
        </row>
        <row r="2285">
          <cell r="A2285" t="str">
            <v>Colin Wear</v>
          </cell>
          <cell r="B2285" t="str">
            <v>TBC</v>
          </cell>
        </row>
        <row r="2286">
          <cell r="A2286" t="str">
            <v>Jonathon Webb</v>
          </cell>
          <cell r="B2286">
            <v>30660</v>
          </cell>
        </row>
        <row r="2287">
          <cell r="A2287" t="str">
            <v>Peter Webster</v>
          </cell>
          <cell r="B2287" t="str">
            <v>TBC</v>
          </cell>
        </row>
        <row r="2288">
          <cell r="A2288" t="str">
            <v>Bob Wedd</v>
          </cell>
          <cell r="B2288" t="str">
            <v>TBC</v>
          </cell>
        </row>
        <row r="2289">
          <cell r="A2289" t="str">
            <v>Kevin Weeks</v>
          </cell>
          <cell r="B2289">
            <v>18411</v>
          </cell>
        </row>
        <row r="2290">
          <cell r="A2290" t="str">
            <v>Paul Weel</v>
          </cell>
          <cell r="B2290">
            <v>29057</v>
          </cell>
        </row>
        <row r="2291">
          <cell r="A2291" t="str">
            <v>Charles Weerts</v>
          </cell>
          <cell r="B2291">
            <v>36951</v>
          </cell>
        </row>
        <row r="2292">
          <cell r="A2292" t="str">
            <v>Matt Weiland</v>
          </cell>
          <cell r="B2292" t="str">
            <v>TBC</v>
          </cell>
        </row>
        <row r="2293">
          <cell r="A2293" t="str">
            <v>Les Weiley</v>
          </cell>
          <cell r="B2293" t="str">
            <v>TBC</v>
          </cell>
        </row>
        <row r="2294">
          <cell r="A2294" t="str">
            <v>Warren Weldon</v>
          </cell>
          <cell r="B2294">
            <v>15035</v>
          </cell>
        </row>
        <row r="2295">
          <cell r="A2295" t="str">
            <v>Ian Wells</v>
          </cell>
          <cell r="B2295" t="str">
            <v>TBC</v>
          </cell>
        </row>
        <row r="2296">
          <cell r="A2296" t="str">
            <v>Peter Wells</v>
          </cell>
          <cell r="B2296" t="str">
            <v>TBC</v>
          </cell>
        </row>
        <row r="2297">
          <cell r="A2297" t="str">
            <v>Martin Welsh</v>
          </cell>
          <cell r="B2297" t="str">
            <v>TBC</v>
          </cell>
        </row>
        <row r="2298">
          <cell r="A2298" t="str">
            <v>Ross Wemyss</v>
          </cell>
          <cell r="B2298" t="str">
            <v>TBC</v>
          </cell>
        </row>
        <row r="2299">
          <cell r="A2299" t="str">
            <v>Dirk Werner</v>
          </cell>
          <cell r="B2299">
            <v>29731</v>
          </cell>
        </row>
        <row r="2300">
          <cell r="A2300" t="str">
            <v>Alexander West</v>
          </cell>
          <cell r="B2300">
            <v>24053</v>
          </cell>
        </row>
        <row r="2301">
          <cell r="A2301" t="str">
            <v>Des West</v>
          </cell>
          <cell r="B2301">
            <v>10489</v>
          </cell>
        </row>
        <row r="2302">
          <cell r="A2302" t="str">
            <v>Neil West</v>
          </cell>
          <cell r="B2302" t="str">
            <v>TBC</v>
          </cell>
        </row>
        <row r="2303">
          <cell r="A2303" t="str">
            <v>Phil West</v>
          </cell>
          <cell r="B2303" t="str">
            <v>TBC</v>
          </cell>
        </row>
        <row r="2304">
          <cell r="A2304" t="str">
            <v>Xavier West</v>
          </cell>
          <cell r="B2304">
            <v>24913</v>
          </cell>
        </row>
        <row r="2305">
          <cell r="A2305" t="str">
            <v>Mark Westbrook</v>
          </cell>
          <cell r="B2305" t="str">
            <v>TBC</v>
          </cell>
        </row>
        <row r="2306">
          <cell r="A2306" t="str">
            <v>Geoff Westbury</v>
          </cell>
          <cell r="B2306" t="str">
            <v>TBC</v>
          </cell>
        </row>
        <row r="2307">
          <cell r="A2307" t="str">
            <v>Jules Westwood</v>
          </cell>
          <cell r="B2307" t="str">
            <v>TBC</v>
          </cell>
        </row>
        <row r="2308">
          <cell r="A2308" t="str">
            <v>John Wharton</v>
          </cell>
          <cell r="B2308" t="str">
            <v>TBC</v>
          </cell>
        </row>
        <row r="2309">
          <cell r="A2309" t="str">
            <v>Brian Wheeler</v>
          </cell>
          <cell r="B2309" t="str">
            <v>TBC</v>
          </cell>
        </row>
        <row r="2310">
          <cell r="A2310" t="str">
            <v>Peter Wherrett</v>
          </cell>
          <cell r="B2310">
            <v>13310</v>
          </cell>
        </row>
        <row r="2311">
          <cell r="A2311" t="str">
            <v>Jamie Whincup</v>
          </cell>
          <cell r="B2311">
            <v>30353</v>
          </cell>
        </row>
        <row r="2312">
          <cell r="A2312" t="str">
            <v>Peter Whitaker</v>
          </cell>
          <cell r="B2312">
            <v>14290</v>
          </cell>
        </row>
        <row r="2313">
          <cell r="A2313" t="str">
            <v>Damien White</v>
          </cell>
          <cell r="B2313">
            <v>27830</v>
          </cell>
        </row>
        <row r="2314">
          <cell r="A2314" t="str">
            <v>Graham White</v>
          </cell>
          <cell r="B2314" t="str">
            <v>TBC</v>
          </cell>
        </row>
        <row r="2315">
          <cell r="A2315" t="str">
            <v>Ian White</v>
          </cell>
          <cell r="B2315" t="str">
            <v>TBC</v>
          </cell>
        </row>
        <row r="2316">
          <cell r="A2316" t="str">
            <v>Jim White</v>
          </cell>
          <cell r="B2316" t="str">
            <v>TBC</v>
          </cell>
        </row>
        <row r="2317">
          <cell r="A2317" t="str">
            <v>John White</v>
          </cell>
          <cell r="B2317">
            <v>18473</v>
          </cell>
        </row>
        <row r="2318">
          <cell r="A2318" t="str">
            <v>Mathew White</v>
          </cell>
          <cell r="B2318">
            <v>26981</v>
          </cell>
        </row>
        <row r="2319">
          <cell r="A2319" t="str">
            <v>Matthew White</v>
          </cell>
          <cell r="B2319">
            <v>26981</v>
          </cell>
        </row>
        <row r="2320">
          <cell r="A2320" t="str">
            <v>Doug Whiteford</v>
          </cell>
          <cell r="B2320" t="str">
            <v>TBC</v>
          </cell>
        </row>
        <row r="2321">
          <cell r="A2321" t="str">
            <v>Midge Whiteman</v>
          </cell>
          <cell r="B2321" t="str">
            <v>TBC</v>
          </cell>
        </row>
        <row r="2322">
          <cell r="A2322" t="str">
            <v>Mark Whyman</v>
          </cell>
          <cell r="B2322" t="str">
            <v>TBC</v>
          </cell>
        </row>
        <row r="2323">
          <cell r="A2323" t="str">
            <v>Ken Wiggins</v>
          </cell>
          <cell r="B2323" t="str">
            <v>TBC</v>
          </cell>
        </row>
        <row r="2324">
          <cell r="A2324" t="str">
            <v>Garth Wigston</v>
          </cell>
          <cell r="B2324">
            <v>14437</v>
          </cell>
        </row>
        <row r="2325">
          <cell r="A2325" t="str">
            <v>Chris Wiles</v>
          </cell>
          <cell r="B2325" t="str">
            <v>TBC</v>
          </cell>
        </row>
        <row r="2326">
          <cell r="A2326" t="str">
            <v>Christopher Wiles</v>
          </cell>
          <cell r="B2326" t="str">
            <v>TBC</v>
          </cell>
        </row>
        <row r="2327">
          <cell r="A2327" t="str">
            <v>Paul Wilken</v>
          </cell>
          <cell r="B2327" t="str">
            <v>TBC</v>
          </cell>
        </row>
        <row r="2328">
          <cell r="A2328" t="str">
            <v>Bob Wilkinson</v>
          </cell>
          <cell r="B2328" t="str">
            <v>TBC</v>
          </cell>
        </row>
        <row r="2329">
          <cell r="A2329" t="str">
            <v>Ken Wilkinson</v>
          </cell>
          <cell r="B2329" t="str">
            <v>TBC</v>
          </cell>
        </row>
        <row r="2330">
          <cell r="A2330" t="str">
            <v>Tony Wilkinson</v>
          </cell>
          <cell r="B2330" t="str">
            <v>TBC</v>
          </cell>
        </row>
        <row r="2331">
          <cell r="A2331" t="str">
            <v>Wayne Wilkinson</v>
          </cell>
          <cell r="B2331">
            <v>17855</v>
          </cell>
        </row>
        <row r="2332">
          <cell r="A2332" t="str">
            <v>Bruce Williams</v>
          </cell>
          <cell r="B2332" t="str">
            <v>TBC</v>
          </cell>
        </row>
        <row r="2333">
          <cell r="A2333" t="str">
            <v>Jake Williams</v>
          </cell>
          <cell r="B2333" t="str">
            <v>TBC</v>
          </cell>
        </row>
        <row r="2334">
          <cell r="A2334" t="str">
            <v>Lionel Williams</v>
          </cell>
          <cell r="B2334" t="str">
            <v>TBC</v>
          </cell>
        </row>
        <row r="2335">
          <cell r="A2335" t="str">
            <v>Mark Williams</v>
          </cell>
          <cell r="B2335">
            <v>21259</v>
          </cell>
        </row>
        <row r="2336">
          <cell r="A2336" t="str">
            <v>Steve Williams</v>
          </cell>
          <cell r="B2336">
            <v>22824</v>
          </cell>
        </row>
        <row r="2337">
          <cell r="A2337" t="str">
            <v>Bob Williamson</v>
          </cell>
          <cell r="B2337" t="str">
            <v>TBC</v>
          </cell>
        </row>
        <row r="2338">
          <cell r="A2338" t="str">
            <v>Jayson Williamson</v>
          </cell>
          <cell r="B2338" t="str">
            <v>TBC</v>
          </cell>
        </row>
        <row r="2339">
          <cell r="A2339" t="str">
            <v>Lewis Williamson</v>
          </cell>
          <cell r="B2339">
            <v>32823</v>
          </cell>
        </row>
        <row r="2340">
          <cell r="A2340" t="str">
            <v>Mark Williamson</v>
          </cell>
          <cell r="B2340">
            <v>23547</v>
          </cell>
        </row>
        <row r="2341">
          <cell r="A2341" t="str">
            <v>Peter Williamson</v>
          </cell>
          <cell r="B2341">
            <v>13943</v>
          </cell>
        </row>
        <row r="2342">
          <cell r="A2342" t="str">
            <v>Greg Willis</v>
          </cell>
          <cell r="B2342" t="str">
            <v>TBC</v>
          </cell>
        </row>
        <row r="2343">
          <cell r="A2343" t="str">
            <v>Richard Willis</v>
          </cell>
          <cell r="B2343">
            <v>14913</v>
          </cell>
        </row>
        <row r="2344">
          <cell r="A2344" t="str">
            <v>Garry Willmington</v>
          </cell>
          <cell r="B2344">
            <v>19239</v>
          </cell>
        </row>
        <row r="2345">
          <cell r="A2345" t="str">
            <v>Simon Wills</v>
          </cell>
          <cell r="B2345">
            <v>28064</v>
          </cell>
        </row>
        <row r="2346">
          <cell r="A2346" t="str">
            <v>Brian Wilsall</v>
          </cell>
          <cell r="B2346" t="str">
            <v>TBC</v>
          </cell>
        </row>
        <row r="2347">
          <cell r="A2347" t="str">
            <v>Brian Wilshire</v>
          </cell>
          <cell r="B2347" t="str">
            <v>TBC</v>
          </cell>
        </row>
        <row r="2348">
          <cell r="A2348" t="str">
            <v>Andrew Wilson</v>
          </cell>
          <cell r="B2348" t="str">
            <v>TBC</v>
          </cell>
        </row>
        <row r="2349">
          <cell r="A2349" t="str">
            <v>Anthony Wilson</v>
          </cell>
          <cell r="B2349" t="str">
            <v>TBC</v>
          </cell>
        </row>
        <row r="2350">
          <cell r="A2350" t="str">
            <v>Bruce Wilson</v>
          </cell>
          <cell r="B2350" t="str">
            <v>TBC</v>
          </cell>
        </row>
        <row r="2351">
          <cell r="A2351" t="str">
            <v>Max Wilson</v>
          </cell>
          <cell r="B2351">
            <v>26533</v>
          </cell>
        </row>
        <row r="2352">
          <cell r="A2352" t="str">
            <v>Peter Wilson</v>
          </cell>
          <cell r="B2352" t="str">
            <v>TBC</v>
          </cell>
        </row>
        <row r="2353">
          <cell r="A2353" t="str">
            <v>Richard Wilson</v>
          </cell>
          <cell r="B2353">
            <v>21953</v>
          </cell>
        </row>
        <row r="2354">
          <cell r="A2354" t="str">
            <v>Rob Wilson</v>
          </cell>
          <cell r="B2354">
            <v>19243</v>
          </cell>
        </row>
        <row r="2355">
          <cell r="A2355" t="str">
            <v>Rod Wilson</v>
          </cell>
          <cell r="B2355">
            <v>22499</v>
          </cell>
        </row>
        <row r="2356">
          <cell r="A2356" t="str">
            <v>Kurt Wimmer</v>
          </cell>
          <cell r="B2356">
            <v>30911</v>
          </cell>
        </row>
        <row r="2357">
          <cell r="A2357" t="str">
            <v>Matthew Windsor</v>
          </cell>
          <cell r="B2357" t="str">
            <v>TBC</v>
          </cell>
        </row>
        <row r="2358">
          <cell r="A2358" t="str">
            <v>Joachim Winkelhock</v>
          </cell>
          <cell r="B2358">
            <v>22213</v>
          </cell>
        </row>
        <row r="2359">
          <cell r="A2359" t="str">
            <v>Markus Winkelhock</v>
          </cell>
          <cell r="B2359">
            <v>29385</v>
          </cell>
        </row>
        <row r="2360">
          <cell r="A2360" t="str">
            <v>James Winslow</v>
          </cell>
          <cell r="B2360">
            <v>29692</v>
          </cell>
        </row>
        <row r="2361">
          <cell r="A2361" t="str">
            <v>Ray Winter</v>
          </cell>
          <cell r="B2361" t="str">
            <v>TBC</v>
          </cell>
        </row>
        <row r="2362">
          <cell r="A2362" t="str">
            <v>Mark Winterbottom</v>
          </cell>
          <cell r="B2362">
            <v>29726</v>
          </cell>
        </row>
        <row r="2363">
          <cell r="A2363" t="str">
            <v>Roger Withers</v>
          </cell>
          <cell r="B2363" t="str">
            <v>TBC</v>
          </cell>
        </row>
        <row r="2364">
          <cell r="A2364" t="str">
            <v>Gerry Wittenden</v>
          </cell>
          <cell r="B2364" t="str">
            <v>TBC</v>
          </cell>
        </row>
        <row r="2365">
          <cell r="A2365" t="str">
            <v>Ross Wittig</v>
          </cell>
          <cell r="B2365" t="str">
            <v>TBC</v>
          </cell>
        </row>
        <row r="2366">
          <cell r="A2366" t="str">
            <v>Marco Wittmann</v>
          </cell>
          <cell r="B2366">
            <v>32836</v>
          </cell>
        </row>
        <row r="2367">
          <cell r="A2367" t="str">
            <v>Kuno Wittmer</v>
          </cell>
          <cell r="B2367">
            <v>30200</v>
          </cell>
        </row>
        <row r="2368">
          <cell r="A2368" t="str">
            <v>Henk Woelders</v>
          </cell>
          <cell r="B2368">
            <v>16234</v>
          </cell>
        </row>
        <row r="2369">
          <cell r="A2369" t="str">
            <v>Caitlin Wood</v>
          </cell>
          <cell r="B2369">
            <v>35445</v>
          </cell>
        </row>
        <row r="2370">
          <cell r="A2370" t="str">
            <v>Dale Wood</v>
          </cell>
          <cell r="B2370">
            <v>30476</v>
          </cell>
        </row>
        <row r="2371">
          <cell r="A2371" t="str">
            <v>David Wood</v>
          </cell>
          <cell r="B2371" t="str">
            <v>TBC</v>
          </cell>
        </row>
        <row r="2372">
          <cell r="A2372" t="str">
            <v>Glen Wood</v>
          </cell>
          <cell r="B2372">
            <v>32403</v>
          </cell>
        </row>
        <row r="2373">
          <cell r="A2373" t="str">
            <v>Glenn Wood</v>
          </cell>
          <cell r="B2373">
            <v>32403</v>
          </cell>
        </row>
        <row r="2374">
          <cell r="A2374" t="str">
            <v>Ryan Wood</v>
          </cell>
          <cell r="B2374">
            <v>37959</v>
          </cell>
        </row>
        <row r="2375">
          <cell r="A2375" t="str">
            <v>John Woodberry</v>
          </cell>
          <cell r="B2375" t="str">
            <v>TBC</v>
          </cell>
        </row>
        <row r="2376">
          <cell r="A2376" t="str">
            <v>Shane Woodman</v>
          </cell>
          <cell r="B2376" t="str">
            <v>TBC</v>
          </cell>
        </row>
        <row r="2377">
          <cell r="A2377" t="str">
            <v>Rodney Woods</v>
          </cell>
          <cell r="B2377" t="str">
            <v>TBC</v>
          </cell>
        </row>
        <row r="2378">
          <cell r="A2378" t="str">
            <v>Bob Wootton</v>
          </cell>
          <cell r="B2378" t="str">
            <v>TBC</v>
          </cell>
        </row>
        <row r="2379">
          <cell r="A2379" t="str">
            <v>Roger Wootton</v>
          </cell>
          <cell r="B2379" t="str">
            <v>TBC</v>
          </cell>
        </row>
        <row r="2380">
          <cell r="A2380" t="str">
            <v>Cam Worner</v>
          </cell>
          <cell r="B2380" t="str">
            <v>TBC</v>
          </cell>
        </row>
        <row r="2381">
          <cell r="A2381" t="str">
            <v>Miles Worsley</v>
          </cell>
          <cell r="B2381">
            <v>20933</v>
          </cell>
        </row>
        <row r="2382">
          <cell r="A2382" t="str">
            <v>Barry Wraith</v>
          </cell>
          <cell r="B2382">
            <v>13861</v>
          </cell>
        </row>
        <row r="2383">
          <cell r="A2383" t="str">
            <v>Brad Wright</v>
          </cell>
          <cell r="B2383" t="str">
            <v>TBC</v>
          </cell>
        </row>
        <row r="2384">
          <cell r="A2384" t="str">
            <v>Bruce Wright</v>
          </cell>
          <cell r="B2384" t="str">
            <v>TBC</v>
          </cell>
        </row>
        <row r="2385">
          <cell r="A2385" t="str">
            <v>Greg Wright</v>
          </cell>
          <cell r="B2385" t="str">
            <v>TBC</v>
          </cell>
        </row>
        <row r="2386">
          <cell r="A2386" t="str">
            <v>Jim Wright</v>
          </cell>
          <cell r="B2386" t="str">
            <v>TBC</v>
          </cell>
        </row>
        <row r="2387">
          <cell r="A2387" t="str">
            <v>John Wright</v>
          </cell>
          <cell r="B2387" t="str">
            <v>TBC</v>
          </cell>
        </row>
        <row r="2388">
          <cell r="A2388" t="str">
            <v>Steve Wyatt</v>
          </cell>
          <cell r="B2388">
            <v>29334</v>
          </cell>
        </row>
        <row r="2389">
          <cell r="A2389" t="str">
            <v>Terry Wyhoon</v>
          </cell>
          <cell r="B2389">
            <v>22407</v>
          </cell>
        </row>
        <row r="2390">
          <cell r="A2390" t="str">
            <v>Adrian Yannucelli</v>
          </cell>
          <cell r="B2390" t="str">
            <v>TBC</v>
          </cell>
        </row>
        <row r="2391">
          <cell r="A2391" t="str">
            <v>Lindsay Yelland</v>
          </cell>
          <cell r="B2391" t="str">
            <v>TBC</v>
          </cell>
        </row>
        <row r="2392">
          <cell r="A2392" t="str">
            <v>Alex Yoong</v>
          </cell>
          <cell r="B2392">
            <v>27961</v>
          </cell>
        </row>
        <row r="2393">
          <cell r="A2393" t="str">
            <v>Brett Youlden</v>
          </cell>
          <cell r="B2393">
            <v>22122</v>
          </cell>
        </row>
        <row r="2394">
          <cell r="A2394" t="str">
            <v>Kent Youlden</v>
          </cell>
          <cell r="B2394">
            <v>19098</v>
          </cell>
        </row>
        <row r="2395">
          <cell r="A2395" t="str">
            <v>Luke Youlden</v>
          </cell>
          <cell r="B2395">
            <v>28517</v>
          </cell>
        </row>
        <row r="2396">
          <cell r="A2396" t="str">
            <v>Bob Young</v>
          </cell>
          <cell r="B2396" t="str">
            <v>TBC</v>
          </cell>
        </row>
        <row r="2397">
          <cell r="A2397" t="str">
            <v>Dick Young</v>
          </cell>
          <cell r="B2397" t="str">
            <v>TBC</v>
          </cell>
        </row>
        <row r="2398">
          <cell r="A2398" t="str">
            <v>Garry Young</v>
          </cell>
          <cell r="B2398" t="str">
            <v>TBC</v>
          </cell>
        </row>
        <row r="2399">
          <cell r="A2399" t="str">
            <v>Gary Young</v>
          </cell>
          <cell r="B2399" t="str">
            <v>TBC</v>
          </cell>
        </row>
        <row r="2400">
          <cell r="A2400" t="str">
            <v>Frank Yu</v>
          </cell>
          <cell r="B2400">
            <v>23156</v>
          </cell>
        </row>
        <row r="2401">
          <cell r="A2401" t="str">
            <v>Frank Yu Siu Fung</v>
          </cell>
          <cell r="B2401">
            <v>23156</v>
          </cell>
        </row>
        <row r="2402">
          <cell r="A2402" t="str">
            <v>Marcel Zalloua</v>
          </cell>
          <cell r="B2402" t="str">
            <v>TBC</v>
          </cell>
        </row>
        <row r="2403">
          <cell r="A2403" t="str">
            <v>Ross Zampatti</v>
          </cell>
          <cell r="B2403">
            <v>22561</v>
          </cell>
        </row>
        <row r="2404">
          <cell r="A2404" t="str">
            <v>Todd Zani</v>
          </cell>
          <cell r="B2404" t="str">
            <v>TBC</v>
          </cell>
        </row>
        <row r="2405">
          <cell r="A2405" t="str">
            <v>Aaron Zerefos</v>
          </cell>
          <cell r="B2405">
            <v>30676</v>
          </cell>
        </row>
        <row r="2406">
          <cell r="A2406" t="str">
            <v>Jim Zerefos</v>
          </cell>
          <cell r="B2406" t="str">
            <v>TBC</v>
          </cell>
        </row>
        <row r="2407">
          <cell r="A2407" t="str">
            <v>Mark Zonneveld</v>
          </cell>
          <cell r="B2407">
            <v>26188</v>
          </cell>
        </row>
        <row r="2408">
          <cell r="A2408" t="str">
            <v>Christian Zügel</v>
          </cell>
          <cell r="B2408">
            <v>22073</v>
          </cell>
        </row>
        <row r="2409">
          <cell r="A2409" t="str">
            <v>Marcus Zukanovic</v>
          </cell>
          <cell r="B2409">
            <v>29398</v>
          </cell>
        </row>
        <row r="2410">
          <cell r="A2410" t="str">
            <v>Brugestrass</v>
          </cell>
          <cell r="B2410" t="str">
            <v>TBC</v>
          </cell>
        </row>
        <row r="2411">
          <cell r="A2411" t="str">
            <v>Budda</v>
          </cell>
          <cell r="B2411" t="str">
            <v>TBC</v>
          </cell>
        </row>
        <row r="2412">
          <cell r="A2412" t="str">
            <v>Geoff Russell (1)</v>
          </cell>
          <cell r="B2412">
            <v>18952</v>
          </cell>
        </row>
        <row r="2413">
          <cell r="A2413" t="str">
            <v>Kennedy</v>
          </cell>
          <cell r="B2413" t="str">
            <v>TBC</v>
          </cell>
        </row>
        <row r="2414">
          <cell r="A2414" t="str">
            <v>Smith[2]</v>
          </cell>
          <cell r="B2414" t="str">
            <v>TBC</v>
          </cell>
        </row>
        <row r="2415">
          <cell r="A2415" t="str">
            <v>Stewart[2]</v>
          </cell>
          <cell r="B2415" t="str">
            <v>TBC</v>
          </cell>
        </row>
        <row r="2416">
          <cell r="A2416"/>
        </row>
        <row r="2417">
          <cell r="A2417"/>
        </row>
        <row r="2418">
          <cell r="A2418"/>
        </row>
        <row r="2419">
          <cell r="A2419"/>
        </row>
        <row r="2420">
          <cell r="A2420"/>
        </row>
        <row r="2421">
          <cell r="A2421"/>
        </row>
        <row r="2422">
          <cell r="A2422"/>
        </row>
        <row r="2423">
          <cell r="A2423"/>
        </row>
        <row r="2424">
          <cell r="A2424"/>
        </row>
        <row r="2425">
          <cell r="A2425"/>
        </row>
        <row r="2426">
          <cell r="A2426"/>
        </row>
        <row r="2427">
          <cell r="A2427"/>
        </row>
        <row r="2428">
          <cell r="A2428"/>
        </row>
        <row r="2429">
          <cell r="A2429"/>
        </row>
        <row r="2430">
          <cell r="A2430"/>
        </row>
        <row r="2431">
          <cell r="A2431"/>
        </row>
        <row r="2432">
          <cell r="A2432"/>
        </row>
        <row r="2433">
          <cell r="A2433"/>
        </row>
        <row r="2434">
          <cell r="A2434"/>
        </row>
        <row r="2435">
          <cell r="A2435"/>
        </row>
        <row r="2436">
          <cell r="A2436"/>
        </row>
        <row r="2437">
          <cell r="A2437"/>
        </row>
        <row r="2438">
          <cell r="A2438"/>
        </row>
        <row r="2439">
          <cell r="A2439"/>
        </row>
        <row r="2440">
          <cell r="A2440"/>
        </row>
        <row r="2441">
          <cell r="A2441"/>
        </row>
        <row r="2442">
          <cell r="A2442"/>
        </row>
        <row r="2443">
          <cell r="A2443"/>
        </row>
        <row r="2444">
          <cell r="A2444"/>
        </row>
        <row r="2445">
          <cell r="A2445"/>
        </row>
        <row r="2446">
          <cell r="A2446"/>
        </row>
        <row r="2447">
          <cell r="A2447"/>
        </row>
        <row r="2448">
          <cell r="A2448"/>
        </row>
        <row r="2449">
          <cell r="A2449"/>
        </row>
        <row r="2450">
          <cell r="A2450"/>
        </row>
        <row r="2451">
          <cell r="A2451"/>
        </row>
        <row r="2452">
          <cell r="A2452"/>
        </row>
        <row r="2453">
          <cell r="A2453"/>
        </row>
        <row r="2454">
          <cell r="A2454"/>
        </row>
        <row r="2455">
          <cell r="A2455"/>
        </row>
        <row r="2456">
          <cell r="A2456"/>
        </row>
        <row r="2457">
          <cell r="A2457"/>
        </row>
        <row r="2458">
          <cell r="A2458"/>
        </row>
        <row r="2459">
          <cell r="A2459"/>
        </row>
        <row r="2460">
          <cell r="A2460"/>
        </row>
        <row r="2461">
          <cell r="A2461"/>
        </row>
        <row r="2462">
          <cell r="A2462"/>
        </row>
        <row r="2463">
          <cell r="A2463"/>
        </row>
        <row r="2464">
          <cell r="A2464"/>
        </row>
        <row r="2465">
          <cell r="A2465"/>
        </row>
        <row r="2466">
          <cell r="A2466"/>
        </row>
        <row r="2467">
          <cell r="A2467"/>
        </row>
        <row r="2468">
          <cell r="A2468"/>
        </row>
        <row r="2469">
          <cell r="A2469"/>
        </row>
        <row r="2470">
          <cell r="A2470"/>
        </row>
        <row r="2471">
          <cell r="A2471"/>
        </row>
        <row r="2472">
          <cell r="A2472"/>
        </row>
        <row r="2473">
          <cell r="A2473"/>
        </row>
        <row r="2474">
          <cell r="A2474"/>
        </row>
        <row r="2475">
          <cell r="A2475"/>
        </row>
        <row r="2476">
          <cell r="A2476"/>
        </row>
        <row r="2477">
          <cell r="A2477"/>
        </row>
        <row r="2478">
          <cell r="A2478"/>
        </row>
        <row r="2479">
          <cell r="A2479"/>
        </row>
        <row r="2480">
          <cell r="A2480"/>
        </row>
        <row r="2481">
          <cell r="A2481"/>
        </row>
        <row r="2482">
          <cell r="A2482"/>
        </row>
        <row r="2483">
          <cell r="A2483"/>
        </row>
        <row r="2484">
          <cell r="A2484"/>
        </row>
        <row r="2485">
          <cell r="A2485"/>
        </row>
        <row r="2486">
          <cell r="A2486"/>
        </row>
        <row r="2487">
          <cell r="A2487"/>
        </row>
        <row r="2488">
          <cell r="A2488"/>
        </row>
        <row r="2489">
          <cell r="A2489"/>
        </row>
        <row r="2490">
          <cell r="A2490"/>
        </row>
        <row r="2491">
          <cell r="A2491"/>
        </row>
        <row r="2492">
          <cell r="A2492"/>
        </row>
        <row r="2493">
          <cell r="A2493"/>
        </row>
        <row r="2494">
          <cell r="A2494"/>
        </row>
        <row r="2495">
          <cell r="A2495"/>
        </row>
        <row r="2496">
          <cell r="A2496"/>
        </row>
        <row r="2497">
          <cell r="A2497"/>
        </row>
        <row r="2498">
          <cell r="A2498"/>
        </row>
        <row r="2499">
          <cell r="A2499"/>
        </row>
        <row r="2500">
          <cell r="A2500"/>
        </row>
        <row r="2501">
          <cell r="A2501"/>
        </row>
        <row r="2502">
          <cell r="A2502"/>
        </row>
        <row r="2503">
          <cell r="A2503"/>
        </row>
        <row r="2504">
          <cell r="A2504"/>
        </row>
        <row r="2505">
          <cell r="A2505"/>
        </row>
        <row r="2506">
          <cell r="A2506"/>
        </row>
        <row r="2507">
          <cell r="A2507"/>
        </row>
        <row r="2508">
          <cell r="A2508"/>
        </row>
        <row r="2509">
          <cell r="A2509"/>
        </row>
        <row r="2510">
          <cell r="A2510"/>
        </row>
        <row r="2511">
          <cell r="A2511"/>
        </row>
        <row r="2512">
          <cell r="A2512"/>
        </row>
        <row r="2513">
          <cell r="A2513"/>
        </row>
        <row r="2514">
          <cell r="A2514"/>
        </row>
        <row r="2515">
          <cell r="A2515"/>
        </row>
        <row r="2516">
          <cell r="A2516"/>
        </row>
        <row r="2517">
          <cell r="A2517"/>
        </row>
        <row r="2518">
          <cell r="A2518"/>
        </row>
        <row r="2519">
          <cell r="A2519"/>
        </row>
        <row r="2520">
          <cell r="A2520"/>
        </row>
        <row r="2521">
          <cell r="A2521"/>
        </row>
        <row r="2522">
          <cell r="A2522"/>
        </row>
        <row r="2523">
          <cell r="A2523"/>
        </row>
        <row r="2524">
          <cell r="A2524"/>
        </row>
        <row r="2525">
          <cell r="A2525"/>
        </row>
        <row r="2526">
          <cell r="A2526"/>
        </row>
        <row r="2527">
          <cell r="A2527"/>
        </row>
        <row r="2528">
          <cell r="A2528"/>
        </row>
        <row r="2529">
          <cell r="A2529"/>
        </row>
        <row r="2530">
          <cell r="A2530"/>
        </row>
        <row r="2531">
          <cell r="A2531"/>
        </row>
        <row r="2532">
          <cell r="A2532"/>
        </row>
        <row r="2533">
          <cell r="A2533"/>
        </row>
        <row r="2534">
          <cell r="A2534"/>
        </row>
        <row r="2535">
          <cell r="A2535"/>
        </row>
        <row r="2536">
          <cell r="A2536"/>
        </row>
        <row r="2537">
          <cell r="A2537"/>
        </row>
        <row r="2538">
          <cell r="A2538"/>
        </row>
        <row r="2539">
          <cell r="A2539"/>
        </row>
        <row r="2540">
          <cell r="A2540"/>
        </row>
        <row r="2541">
          <cell r="A2541"/>
        </row>
        <row r="2542">
          <cell r="A2542"/>
        </row>
        <row r="2543">
          <cell r="A2543"/>
        </row>
        <row r="2544">
          <cell r="A2544"/>
        </row>
        <row r="2545">
          <cell r="A2545"/>
        </row>
        <row r="2546">
          <cell r="A2546"/>
        </row>
        <row r="2547">
          <cell r="A2547"/>
        </row>
        <row r="2548">
          <cell r="A2548"/>
        </row>
        <row r="2549">
          <cell r="A2549"/>
        </row>
        <row r="2550">
          <cell r="A2550"/>
        </row>
        <row r="2551">
          <cell r="A2551"/>
        </row>
        <row r="2552">
          <cell r="A2552"/>
        </row>
        <row r="2553">
          <cell r="A2553"/>
        </row>
        <row r="2554">
          <cell r="A2554"/>
        </row>
        <row r="2555">
          <cell r="A2555"/>
        </row>
        <row r="2556">
          <cell r="A2556"/>
        </row>
        <row r="2557">
          <cell r="A2557"/>
        </row>
        <row r="2558">
          <cell r="A2558"/>
        </row>
        <row r="2559">
          <cell r="A2559"/>
        </row>
        <row r="2560">
          <cell r="A2560"/>
        </row>
        <row r="2561">
          <cell r="A2561"/>
        </row>
        <row r="2562">
          <cell r="A2562"/>
        </row>
        <row r="2563">
          <cell r="A2563"/>
        </row>
        <row r="2564">
          <cell r="A2564"/>
        </row>
        <row r="2565">
          <cell r="A2565"/>
        </row>
        <row r="2566">
          <cell r="A2566"/>
        </row>
        <row r="2567">
          <cell r="A2567"/>
        </row>
        <row r="2568">
          <cell r="A2568"/>
        </row>
        <row r="2569">
          <cell r="A2569"/>
        </row>
        <row r="2570">
          <cell r="A2570"/>
        </row>
        <row r="2571">
          <cell r="A2571"/>
        </row>
        <row r="2572">
          <cell r="A2572"/>
        </row>
        <row r="2573">
          <cell r="A2573"/>
        </row>
        <row r="2574">
          <cell r="A2574"/>
        </row>
        <row r="2575">
          <cell r="A2575"/>
        </row>
        <row r="2576">
          <cell r="A2576"/>
        </row>
        <row r="2577">
          <cell r="A2577"/>
        </row>
        <row r="2578">
          <cell r="A2578"/>
        </row>
        <row r="2579">
          <cell r="A2579"/>
        </row>
        <row r="2580">
          <cell r="A2580"/>
        </row>
        <row r="2581">
          <cell r="A2581"/>
        </row>
        <row r="2582">
          <cell r="A2582"/>
        </row>
        <row r="2583">
          <cell r="A2583"/>
        </row>
        <row r="2584">
          <cell r="A2584"/>
        </row>
        <row r="2585">
          <cell r="A2585"/>
        </row>
        <row r="2586">
          <cell r="A2586"/>
        </row>
        <row r="2587">
          <cell r="A2587"/>
        </row>
        <row r="2588">
          <cell r="A2588"/>
        </row>
        <row r="2589">
          <cell r="A2589"/>
        </row>
        <row r="2590">
          <cell r="A2590"/>
        </row>
        <row r="2591">
          <cell r="A2591"/>
        </row>
        <row r="2592">
          <cell r="A2592"/>
        </row>
        <row r="2593">
          <cell r="A2593"/>
        </row>
        <row r="2594">
          <cell r="A2594"/>
        </row>
        <row r="2595">
          <cell r="A2595"/>
        </row>
        <row r="2596">
          <cell r="A2596"/>
        </row>
        <row r="2597">
          <cell r="A2597"/>
        </row>
        <row r="2598">
          <cell r="A2598"/>
        </row>
        <row r="2599">
          <cell r="A2599"/>
        </row>
        <row r="2600">
          <cell r="A2600"/>
        </row>
        <row r="2601">
          <cell r="A2601"/>
        </row>
        <row r="2602">
          <cell r="A2602"/>
        </row>
        <row r="2603">
          <cell r="A2603"/>
        </row>
        <row r="2604">
          <cell r="A2604"/>
        </row>
        <row r="2605">
          <cell r="A2605"/>
        </row>
        <row r="2606">
          <cell r="A2606"/>
        </row>
        <row r="2607">
          <cell r="A2607"/>
        </row>
        <row r="2608">
          <cell r="A2608"/>
        </row>
        <row r="2609">
          <cell r="A2609"/>
        </row>
        <row r="2610">
          <cell r="A2610"/>
        </row>
        <row r="2611">
          <cell r="A2611"/>
        </row>
        <row r="2612">
          <cell r="A2612"/>
        </row>
        <row r="2613">
          <cell r="A2613"/>
        </row>
        <row r="2614">
          <cell r="A2614"/>
        </row>
        <row r="2615">
          <cell r="A2615"/>
        </row>
        <row r="2616">
          <cell r="A2616"/>
        </row>
        <row r="2617">
          <cell r="A2617"/>
        </row>
        <row r="2618">
          <cell r="A2618"/>
        </row>
        <row r="2619">
          <cell r="A2619"/>
        </row>
        <row r="2620">
          <cell r="A2620"/>
        </row>
        <row r="2621">
          <cell r="A2621"/>
        </row>
        <row r="2622">
          <cell r="A2622"/>
        </row>
        <row r="2623">
          <cell r="A2623"/>
        </row>
        <row r="2624">
          <cell r="A2624"/>
        </row>
        <row r="2625">
          <cell r="A2625"/>
        </row>
        <row r="2626">
          <cell r="A2626"/>
        </row>
        <row r="2627">
          <cell r="A2627"/>
        </row>
        <row r="2628">
          <cell r="A2628"/>
        </row>
        <row r="2629">
          <cell r="A2629"/>
        </row>
        <row r="2630">
          <cell r="A2630"/>
        </row>
        <row r="2631">
          <cell r="A2631"/>
        </row>
        <row r="2632">
          <cell r="A2632"/>
        </row>
        <row r="2633">
          <cell r="A2633"/>
        </row>
        <row r="2634">
          <cell r="A2634"/>
        </row>
        <row r="2635">
          <cell r="A2635"/>
        </row>
        <row r="2636">
          <cell r="A2636"/>
        </row>
        <row r="2637">
          <cell r="A2637"/>
        </row>
        <row r="2638">
          <cell r="A2638"/>
        </row>
        <row r="2639">
          <cell r="A2639"/>
        </row>
        <row r="2640">
          <cell r="A2640"/>
        </row>
        <row r="2641">
          <cell r="A2641"/>
        </row>
        <row r="2642">
          <cell r="A2642"/>
        </row>
        <row r="2643">
          <cell r="A2643"/>
        </row>
        <row r="2644">
          <cell r="A2644"/>
        </row>
        <row r="2645">
          <cell r="A2645"/>
        </row>
        <row r="2646">
          <cell r="A2646"/>
        </row>
        <row r="2647">
          <cell r="A2647"/>
        </row>
        <row r="2648">
          <cell r="A2648"/>
        </row>
        <row r="2649">
          <cell r="A2649"/>
        </row>
        <row r="2650">
          <cell r="A2650"/>
        </row>
        <row r="2651">
          <cell r="A2651"/>
        </row>
        <row r="2652">
          <cell r="A2652"/>
        </row>
        <row r="2653">
          <cell r="A2653"/>
        </row>
        <row r="2654">
          <cell r="A2654"/>
        </row>
        <row r="2655">
          <cell r="A2655"/>
        </row>
        <row r="2656">
          <cell r="A2656"/>
        </row>
        <row r="2657">
          <cell r="A2657"/>
        </row>
        <row r="2658">
          <cell r="A2658"/>
        </row>
        <row r="2659">
          <cell r="A2659"/>
        </row>
        <row r="2660">
          <cell r="A2660"/>
        </row>
        <row r="2661">
          <cell r="A2661"/>
        </row>
        <row r="2662">
          <cell r="A2662"/>
        </row>
        <row r="2663">
          <cell r="A2663"/>
        </row>
        <row r="2664">
          <cell r="A2664"/>
        </row>
        <row r="2665">
          <cell r="A2665"/>
        </row>
        <row r="2666">
          <cell r="A2666"/>
        </row>
        <row r="2667">
          <cell r="A2667"/>
        </row>
        <row r="2668">
          <cell r="A2668"/>
        </row>
        <row r="2669">
          <cell r="A2669"/>
        </row>
        <row r="2670">
          <cell r="A2670"/>
        </row>
        <row r="2671">
          <cell r="A2671"/>
        </row>
        <row r="2672">
          <cell r="A2672"/>
        </row>
        <row r="2673">
          <cell r="A2673"/>
        </row>
        <row r="2674">
          <cell r="A2674"/>
        </row>
        <row r="2675">
          <cell r="A2675"/>
        </row>
        <row r="2676">
          <cell r="A2676"/>
        </row>
        <row r="2677">
          <cell r="A2677"/>
        </row>
        <row r="2678">
          <cell r="A2678"/>
        </row>
        <row r="2679">
          <cell r="A2679"/>
        </row>
        <row r="2680">
          <cell r="A2680"/>
        </row>
        <row r="2681">
          <cell r="A2681"/>
        </row>
        <row r="2682">
          <cell r="A2682"/>
        </row>
        <row r="2683">
          <cell r="A2683"/>
        </row>
        <row r="2684">
          <cell r="A2684"/>
        </row>
        <row r="2685">
          <cell r="A2685"/>
        </row>
        <row r="2686">
          <cell r="A2686"/>
        </row>
        <row r="2687">
          <cell r="A2687"/>
        </row>
        <row r="2688">
          <cell r="A2688"/>
        </row>
        <row r="2689">
          <cell r="A2689"/>
        </row>
        <row r="2690">
          <cell r="A2690"/>
        </row>
        <row r="2691">
          <cell r="A2691"/>
        </row>
        <row r="2692">
          <cell r="A2692"/>
        </row>
        <row r="2693">
          <cell r="A2693"/>
        </row>
        <row r="2694">
          <cell r="A2694"/>
        </row>
        <row r="2695">
          <cell r="A2695"/>
        </row>
        <row r="2696">
          <cell r="A2696"/>
        </row>
        <row r="2697">
          <cell r="A2697"/>
        </row>
        <row r="2698">
          <cell r="A2698"/>
        </row>
        <row r="2699">
          <cell r="A2699"/>
        </row>
        <row r="2700">
          <cell r="A2700"/>
        </row>
        <row r="2701">
          <cell r="A2701"/>
        </row>
        <row r="2702">
          <cell r="A2702"/>
        </row>
        <row r="2703">
          <cell r="A2703"/>
        </row>
        <row r="2704">
          <cell r="A2704"/>
        </row>
        <row r="2705">
          <cell r="A2705"/>
        </row>
        <row r="2706">
          <cell r="A2706"/>
        </row>
        <row r="2707">
          <cell r="A2707"/>
        </row>
        <row r="2708">
          <cell r="A2708"/>
        </row>
        <row r="2709">
          <cell r="A2709"/>
        </row>
        <row r="2710">
          <cell r="A2710"/>
        </row>
        <row r="2711">
          <cell r="A2711"/>
        </row>
        <row r="2712">
          <cell r="A2712"/>
        </row>
        <row r="2713">
          <cell r="A2713"/>
        </row>
        <row r="2714">
          <cell r="A2714"/>
        </row>
        <row r="2715">
          <cell r="A2715"/>
        </row>
        <row r="2716">
          <cell r="A2716"/>
        </row>
        <row r="2717">
          <cell r="A2717"/>
        </row>
        <row r="2718">
          <cell r="A2718"/>
        </row>
        <row r="2719">
          <cell r="A2719"/>
        </row>
        <row r="2720">
          <cell r="A2720"/>
        </row>
        <row r="2721">
          <cell r="A2721"/>
        </row>
        <row r="2722">
          <cell r="A2722"/>
        </row>
        <row r="2723">
          <cell r="A2723"/>
        </row>
        <row r="2724">
          <cell r="A2724"/>
        </row>
        <row r="2725">
          <cell r="A2725"/>
        </row>
        <row r="2726">
          <cell r="A2726"/>
        </row>
        <row r="2727">
          <cell r="A2727"/>
        </row>
        <row r="2728">
          <cell r="A2728"/>
        </row>
        <row r="2729">
          <cell r="A2729"/>
        </row>
        <row r="2730">
          <cell r="A2730"/>
        </row>
        <row r="2731">
          <cell r="A2731"/>
        </row>
        <row r="2732">
          <cell r="A2732"/>
        </row>
        <row r="2733">
          <cell r="A2733"/>
        </row>
        <row r="2734">
          <cell r="A2734"/>
        </row>
        <row r="2735">
          <cell r="A2735"/>
        </row>
        <row r="2736">
          <cell r="A2736"/>
        </row>
        <row r="2737">
          <cell r="A2737"/>
        </row>
        <row r="2738">
          <cell r="A2738"/>
        </row>
        <row r="2739">
          <cell r="A2739"/>
        </row>
        <row r="2740">
          <cell r="A2740"/>
        </row>
        <row r="2741">
          <cell r="A2741"/>
        </row>
        <row r="2742">
          <cell r="A2742"/>
        </row>
        <row r="2743">
          <cell r="A2743"/>
        </row>
        <row r="2744">
          <cell r="A2744"/>
        </row>
        <row r="2745">
          <cell r="A2745"/>
        </row>
        <row r="2746">
          <cell r="A2746"/>
        </row>
        <row r="2747">
          <cell r="A2747"/>
        </row>
        <row r="2748">
          <cell r="A2748"/>
        </row>
        <row r="2749">
          <cell r="A2749"/>
        </row>
        <row r="2750">
          <cell r="A2750"/>
        </row>
        <row r="2751">
          <cell r="A2751"/>
        </row>
        <row r="2752">
          <cell r="A2752"/>
        </row>
        <row r="2753">
          <cell r="A2753"/>
        </row>
        <row r="2754">
          <cell r="A2754"/>
        </row>
        <row r="2755">
          <cell r="A2755"/>
        </row>
        <row r="2756">
          <cell r="A2756"/>
        </row>
        <row r="2757">
          <cell r="A2757"/>
        </row>
        <row r="2758">
          <cell r="A2758"/>
        </row>
        <row r="2759">
          <cell r="A2759"/>
        </row>
        <row r="2760">
          <cell r="A2760"/>
        </row>
        <row r="2761">
          <cell r="A2761"/>
        </row>
        <row r="2762">
          <cell r="A2762"/>
        </row>
        <row r="2763">
          <cell r="A2763"/>
        </row>
        <row r="2764">
          <cell r="A2764"/>
        </row>
        <row r="2765">
          <cell r="A2765"/>
        </row>
        <row r="2766">
          <cell r="A2766"/>
        </row>
        <row r="2767">
          <cell r="A2767"/>
        </row>
        <row r="2768">
          <cell r="A2768"/>
        </row>
        <row r="2769">
          <cell r="A2769"/>
        </row>
        <row r="2770">
          <cell r="A2770"/>
        </row>
        <row r="2771">
          <cell r="A2771"/>
        </row>
        <row r="2772">
          <cell r="A2772"/>
        </row>
        <row r="2773">
          <cell r="A2773"/>
        </row>
        <row r="2774">
          <cell r="A2774"/>
        </row>
        <row r="2775">
          <cell r="A2775"/>
        </row>
        <row r="2776">
          <cell r="A2776"/>
        </row>
        <row r="2777">
          <cell r="A2777"/>
        </row>
        <row r="2778">
          <cell r="A2778"/>
        </row>
        <row r="2779">
          <cell r="A2779"/>
        </row>
        <row r="2780">
          <cell r="A2780"/>
        </row>
        <row r="2781">
          <cell r="A2781"/>
        </row>
        <row r="2782">
          <cell r="A2782"/>
        </row>
        <row r="2783">
          <cell r="A2783"/>
        </row>
        <row r="2784">
          <cell r="A2784"/>
        </row>
        <row r="2785">
          <cell r="A2785"/>
        </row>
      </sheetData>
      <sheetData sheetId="1"/>
    </sheetDataSet>
  </externalBook>
</externalLink>
</file>

<file path=xl/tables/table1.xml><?xml version="1.0" encoding="utf-8"?>
<table xmlns="http://schemas.openxmlformats.org/spreadsheetml/2006/main" id="1" name="Driver_Counts_By_Year" displayName="Driver_Counts_By_Year" ref="A158:B205" headerRowCount="1" totalsRowShown="0" headerRowDxfId="79" headerRowBorderDxfId="78" tableBorderDxfId="77" totalsRowBorderDxfId="76">
  <autoFilter ref="A158:B205"/>
  <tableColumns count="2">
    <tableColumn id="1" name="Year" dataDxfId="75"/>
    <tableColumn id="2" name="Driver Count" dataDxfId="74"/>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hyperlink" Target="https://en.wikipedia.org/wiki/Vauxhall_Cresta" TargetMode="External" Id="rId1"/><Relationship Type="http://schemas.openxmlformats.org/officeDocument/2006/relationships/hyperlink" Target="https://en.wikipedia.org/wiki/Mercedes-Benz_W111" TargetMode="External" Id="rId2"/><Relationship Type="http://schemas.openxmlformats.org/officeDocument/2006/relationships/hyperlink" Target="https://en.wikipedia.org/wiki/Ford_XL_Falcon" TargetMode="External" Id="rId3"/><Relationship Type="http://schemas.openxmlformats.org/officeDocument/2006/relationships/hyperlink" Target="https://en.wikipedia.org/wiki/Ford_Cortina_Mk.I_GT" TargetMode="External" Id="rId4"/><Relationship Type="http://schemas.openxmlformats.org/officeDocument/2006/relationships/hyperlink" Target="https://en.wikipedia.org/wiki/Ford_Cortina_Mk.I_GT" TargetMode="External" Id="rId5"/><Relationship Type="http://schemas.openxmlformats.org/officeDocument/2006/relationships/hyperlink" Target="https://en.wikipedia.org/wiki/1965_Armstrong_500" TargetMode="External" Id="rId6"/><Relationship Type="http://schemas.openxmlformats.org/officeDocument/2006/relationships/hyperlink" Target="https://en.wikipedia.org/wiki/Ford_Cortina" TargetMode="External" Id="rId7"/><Relationship Type="http://schemas.openxmlformats.org/officeDocument/2006/relationships/hyperlink" Target="https://en.wikipedia.org/wiki/1966_Gallaher_500" TargetMode="External" Id="rId8"/><Relationship Type="http://schemas.openxmlformats.org/officeDocument/2006/relationships/hyperlink" Target="https://en.wikipedia.org/wiki/Morris_Cooper_S" TargetMode="External" Id="rId9"/><Relationship Type="http://schemas.openxmlformats.org/officeDocument/2006/relationships/hyperlink" Target="https://en.wikipedia.org/wiki/1967_Gallaher_500" TargetMode="External" Id="rId10"/><Relationship Type="http://schemas.openxmlformats.org/officeDocument/2006/relationships/hyperlink" Target="https://en.wikipedia.org/wiki/Ford_XR_Falcon_GT" TargetMode="External" Id="rId11"/><Relationship Type="http://schemas.openxmlformats.org/officeDocument/2006/relationships/hyperlink" Target="https://en.wikipedia.org/wiki/1968_Hardie-Ferodo_500" TargetMode="External" Id="rId12"/><Relationship Type="http://schemas.openxmlformats.org/officeDocument/2006/relationships/hyperlink" Target="https://en.wikipedia.org/wiki/Holden_Monaro" TargetMode="External" Id="rId13"/><Relationship Type="http://schemas.openxmlformats.org/officeDocument/2006/relationships/hyperlink" Target="https://en.wikipedia.org/wiki/1969_Hardie-Ferodo_500" TargetMode="External" Id="rId14"/><Relationship Type="http://schemas.openxmlformats.org/officeDocument/2006/relationships/hyperlink" Target="https://en.wikipedia.org/wiki/Holden_Monaro" TargetMode="External" Id="rId15"/><Relationship Type="http://schemas.openxmlformats.org/officeDocument/2006/relationships/hyperlink" Target="https://en.wikipedia.org/wiki/1970_Hardie-Ferodo_500" TargetMode="External" Id="rId16"/><Relationship Type="http://schemas.openxmlformats.org/officeDocument/2006/relationships/hyperlink" Target="https://en.wikipedia.org/wiki/Ford_XW_Falcon" TargetMode="External" Id="rId17"/><Relationship Type="http://schemas.openxmlformats.org/officeDocument/2006/relationships/hyperlink" Target="https://en.wikipedia.org/wiki/1971_Hardie-Ferodo_500" TargetMode="External" Id="rId18"/><Relationship Type="http://schemas.openxmlformats.org/officeDocument/2006/relationships/hyperlink" Target="https://en.wikipedia.org/wiki/Ford_Falcon_GTHO_Phase_III" TargetMode="External" Id="rId19"/><Relationship Type="http://schemas.openxmlformats.org/officeDocument/2006/relationships/hyperlink" Target="https://en.wikipedia.org/wiki/1972_Australian_Manufacturers%27_Championship" TargetMode="External" Id="rId20"/><Relationship Type="http://schemas.openxmlformats.org/officeDocument/2006/relationships/hyperlink" Target="https://en.wikipedia.org/wiki/1972_Hardie-Ferodo_500" TargetMode="External" Id="rId21"/><Relationship Type="http://schemas.openxmlformats.org/officeDocument/2006/relationships/hyperlink" Target="https://en.wikipedia.org/wiki/Holden_LJ_Torana_GTR_XU-1" TargetMode="External" Id="rId22"/><Relationship Type="http://schemas.openxmlformats.org/officeDocument/2006/relationships/hyperlink" Target="https://en.wikipedia.org/wiki/1973_Australian_Manufacturers%27_Championship" TargetMode="External" Id="rId23"/><Relationship Type="http://schemas.openxmlformats.org/officeDocument/2006/relationships/hyperlink" Target="https://en.wikipedia.org/wiki/1973_Hardie-Ferodo_1000" TargetMode="External" Id="rId24"/><Relationship Type="http://schemas.openxmlformats.org/officeDocument/2006/relationships/hyperlink" Target="https://en.wikipedia.org/wiki/Ford_XA_Falcon_GT_Hardtop" TargetMode="External" Id="rId25"/><Relationship Type="http://schemas.openxmlformats.org/officeDocument/2006/relationships/hyperlink" Target="https://en.wikipedia.org/wiki/1974_Australian_Manufacturers%27_Championship" TargetMode="External" Id="rId26"/><Relationship Type="http://schemas.openxmlformats.org/officeDocument/2006/relationships/hyperlink" Target="https://en.wikipedia.org/wiki/1974_Hardie-Ferodo_1000" TargetMode="External" Id="rId27"/><Relationship Type="http://schemas.openxmlformats.org/officeDocument/2006/relationships/hyperlink" Target="https://en.wikipedia.org/wiki/Ford_XA_Falcon_GT_Hardtop" TargetMode="External" Id="rId28"/><Relationship Type="http://schemas.openxmlformats.org/officeDocument/2006/relationships/hyperlink" Target="https://en.wikipedia.org/wiki/1975_Australian_Manufacturers%27_Championship" TargetMode="External" Id="rId29"/><Relationship Type="http://schemas.openxmlformats.org/officeDocument/2006/relationships/hyperlink" Target="https://en.wikipedia.org/wiki/1975_Hardie_Ferodo_1000" TargetMode="External" Id="rId30"/><Relationship Type="http://schemas.openxmlformats.org/officeDocument/2006/relationships/hyperlink" Target="https://en.wikipedia.org/wiki/Holden_Torana" TargetMode="External" Id="rId31"/><Relationship Type="http://schemas.openxmlformats.org/officeDocument/2006/relationships/hyperlink" Target="https://en.wikipedia.org/wiki/1976_Hardie-Ferodo_1000" TargetMode="External" Id="rId32"/><Relationship Type="http://schemas.openxmlformats.org/officeDocument/2006/relationships/hyperlink" Target="https://en.wikipedia.org/wiki/Holden_Torana" TargetMode="External" Id="rId33"/><Relationship Type="http://schemas.openxmlformats.org/officeDocument/2006/relationships/hyperlink" Target="https://en.wikipedia.org/wiki/1977_Hardie-Ferodo_1000" TargetMode="External" Id="rId34"/><Relationship Type="http://schemas.openxmlformats.org/officeDocument/2006/relationships/hyperlink" Target="https://en.wikipedia.org/wiki/Ford_XC_Falcon" TargetMode="External" Id="rId35"/><Relationship Type="http://schemas.openxmlformats.org/officeDocument/2006/relationships/hyperlink" Target="https://en.wikipedia.org/wiki/1978_Hardie-Ferodo_1000" TargetMode="External" Id="rId36"/><Relationship Type="http://schemas.openxmlformats.org/officeDocument/2006/relationships/hyperlink" Target="https://en.wikipedia.org/wiki/Holden_Torana" TargetMode="External" Id="rId37"/><Relationship Type="http://schemas.openxmlformats.org/officeDocument/2006/relationships/hyperlink" Target="https://en.wikipedia.org/wiki/1979_Hardie-Ferodo_1000" TargetMode="External" Id="rId38"/><Relationship Type="http://schemas.openxmlformats.org/officeDocument/2006/relationships/hyperlink" Target="https://en.wikipedia.org/wiki/Holden_Torana" TargetMode="External" Id="rId39"/><Relationship Type="http://schemas.openxmlformats.org/officeDocument/2006/relationships/hyperlink" Target="https://en.wikipedia.org/wiki/1980_Hardie-Ferodo_1000" TargetMode="External" Id="rId40"/><Relationship Type="http://schemas.openxmlformats.org/officeDocument/2006/relationships/hyperlink" Target="https://en.wikipedia.org/wiki/Holden_VC_Commodore" TargetMode="External" Id="rId41"/><Relationship Type="http://schemas.openxmlformats.org/officeDocument/2006/relationships/hyperlink" Target="https://en.wikipedia.org/wiki/1981_James_Hardie_1000" TargetMode="External" Id="rId42"/><Relationship Type="http://schemas.openxmlformats.org/officeDocument/2006/relationships/hyperlink" Target="https://en.wikipedia.org/wiki/Ford_XD_Falcon" TargetMode="External" Id="rId43"/><Relationship Type="http://schemas.openxmlformats.org/officeDocument/2006/relationships/hyperlink" Target="https://en.wikipedia.org/wiki/1982_James_Hardie_1000" TargetMode="External" Id="rId44"/><Relationship Type="http://schemas.openxmlformats.org/officeDocument/2006/relationships/hyperlink" Target="https://en.wikipedia.org/wiki/Holden_VH_Commodore" TargetMode="External" Id="rId45"/><Relationship Type="http://schemas.openxmlformats.org/officeDocument/2006/relationships/hyperlink" Target="https://en.wikipedia.org/wiki/1983_James_Hardie_1000" TargetMode="External" Id="rId46"/><Relationship Type="http://schemas.openxmlformats.org/officeDocument/2006/relationships/hyperlink" Target="https://en.wikipedia.org/wiki/Holden_VH_Commodore" TargetMode="External" Id="rId47"/><Relationship Type="http://schemas.openxmlformats.org/officeDocument/2006/relationships/hyperlink" Target="https://en.wikipedia.org/wiki/1984_James_Hardie_1000" TargetMode="External" Id="rId48"/><Relationship Type="http://schemas.openxmlformats.org/officeDocument/2006/relationships/hyperlink" Target="https://en.wikipedia.org/wiki/Holden_VK_Commodore" TargetMode="External" Id="rId49"/><Relationship Type="http://schemas.openxmlformats.org/officeDocument/2006/relationships/hyperlink" Target="https://en.wikipedia.org/wiki/1985_James_Hardie_1000" TargetMode="External" Id="rId50"/><Relationship Type="http://schemas.openxmlformats.org/officeDocument/2006/relationships/hyperlink" Target="https://en.wikipedia.org/wiki/Jaguar_XJ-S" TargetMode="External" Id="rId51"/><Relationship Type="http://schemas.openxmlformats.org/officeDocument/2006/relationships/hyperlink" Target="https://en.wikipedia.org/wiki/1986_James_Hardie_1000" TargetMode="External" Id="rId52"/><Relationship Type="http://schemas.openxmlformats.org/officeDocument/2006/relationships/hyperlink" Target="https://en.wikipedia.org/wiki/Holden_VK_Commodore_SS_Group_A" TargetMode="External" Id="rId53"/><Relationship Type="http://schemas.openxmlformats.org/officeDocument/2006/relationships/hyperlink" Target="https://en.wikipedia.org/wiki/1987_James_Hardie_1000" TargetMode="External" Id="rId54"/><Relationship Type="http://schemas.openxmlformats.org/officeDocument/2006/relationships/hyperlink" Target="https://en.wikipedia.org/wiki/Holden_VL_Commodore_SS_Group_A" TargetMode="External" Id="rId55"/><Relationship Type="http://schemas.openxmlformats.org/officeDocument/2006/relationships/hyperlink" Target="https://en.wikipedia.org/wiki/Bathurst_1000" TargetMode="External" Id="rId56"/><Relationship Type="http://schemas.openxmlformats.org/officeDocument/2006/relationships/hyperlink" Target="https://en.wikipedia.org/wiki/1988_Tooheys_1000" TargetMode="External" Id="rId57"/><Relationship Type="http://schemas.openxmlformats.org/officeDocument/2006/relationships/hyperlink" Target="https://en.wikipedia.org/wiki/Ford_Sierra_RS500" TargetMode="External" Id="rId58"/><Relationship Type="http://schemas.openxmlformats.org/officeDocument/2006/relationships/hyperlink" Target="https://en.wikipedia.org/wiki/1989_Tooheys_1000" TargetMode="External" Id="rId59"/><Relationship Type="http://schemas.openxmlformats.org/officeDocument/2006/relationships/hyperlink" Target="https://en.wikipedia.org/wiki/Ford_Sierra_RS500" TargetMode="External" Id="rId60"/><Relationship Type="http://schemas.openxmlformats.org/officeDocument/2006/relationships/hyperlink" Target="https://en.wikipedia.org/wiki/1990_Tooheys_1000" TargetMode="External" Id="rId61"/><Relationship Type="http://schemas.openxmlformats.org/officeDocument/2006/relationships/hyperlink" Target="https://en.wikipedia.org/wiki/Holden_VL_Commodore_SS_Group_A_SV" TargetMode="External" Id="rId62"/><Relationship Type="http://schemas.openxmlformats.org/officeDocument/2006/relationships/hyperlink" Target="https://en.wikipedia.org/wiki/1991_Tooheys_1000" TargetMode="External" Id="rId63"/><Relationship Type="http://schemas.openxmlformats.org/officeDocument/2006/relationships/hyperlink" Target="https://en.wikipedia.org/wiki/Nissan_Skyline_R32" TargetMode="External" Id="rId64"/><Relationship Type="http://schemas.openxmlformats.org/officeDocument/2006/relationships/hyperlink" Target="https://en.wikipedia.org/wiki/1992_Tooheys_1000" TargetMode="External" Id="rId65"/><Relationship Type="http://schemas.openxmlformats.org/officeDocument/2006/relationships/hyperlink" Target="https://en.wikipedia.org/wiki/Nissan_Skyline_R32" TargetMode="External" Id="rId66"/><Relationship Type="http://schemas.openxmlformats.org/officeDocument/2006/relationships/hyperlink" Target="https://en.wikipedia.org/wiki/1993_Tooheys_1000" TargetMode="External" Id="rId67"/><Relationship Type="http://schemas.openxmlformats.org/officeDocument/2006/relationships/hyperlink" Target="https://en.wikipedia.org/wiki/Holden_VP_Commodore" TargetMode="External" Id="rId68"/><Relationship Type="http://schemas.openxmlformats.org/officeDocument/2006/relationships/hyperlink" Target="https://en.wikipedia.org/wiki/1994_Tooheys_1000" TargetMode="External" Id="rId69"/><Relationship Type="http://schemas.openxmlformats.org/officeDocument/2006/relationships/hyperlink" Target="https://en.wikipedia.org/wiki/Ford_EB_Falcon" TargetMode="External" Id="rId70"/><Relationship Type="http://schemas.openxmlformats.org/officeDocument/2006/relationships/hyperlink" Target="https://en.wikipedia.org/wiki/1995_Tooheys_1000" TargetMode="External" Id="rId71"/><Relationship Type="http://schemas.openxmlformats.org/officeDocument/2006/relationships/hyperlink" Target="https://en.wikipedia.org/wiki/Holden_VR_Commodore" TargetMode="External" Id="rId72"/><Relationship Type="http://schemas.openxmlformats.org/officeDocument/2006/relationships/hyperlink" Target="https://en.wikipedia.org/wiki/1996_AMP_Bathurst_1000" TargetMode="External" Id="rId73"/><Relationship Type="http://schemas.openxmlformats.org/officeDocument/2006/relationships/hyperlink" Target="https://en.wikipedia.org/wiki/Holden_VR_Commodore" TargetMode="External" Id="rId74"/><Relationship Type="http://schemas.openxmlformats.org/officeDocument/2006/relationships/hyperlink" Target="https://en.wikipedia.org/wiki/1997_AMP_Bathurst_1000" TargetMode="External" Id="rId75"/><Relationship Type="http://schemas.openxmlformats.org/officeDocument/2006/relationships/hyperlink" Target="https://en.wikipedia.org/wiki/BMW_E36" TargetMode="External" Id="rId76"/><Relationship Type="http://schemas.openxmlformats.org/officeDocument/2006/relationships/hyperlink" Target="https://en.wikipedia.org/wiki/Holden_VS_Commodore" TargetMode="External" Id="rId77"/><Relationship Type="http://schemas.openxmlformats.org/officeDocument/2006/relationships/hyperlink" Target="https://en.wikipedia.org/wiki/1998_AMP_Bathurst_1000" TargetMode="External" Id="rId78"/><Relationship Type="http://schemas.openxmlformats.org/officeDocument/2006/relationships/hyperlink" Target="https://en.wikipedia.org/wiki/Volvo_S40" TargetMode="External" Id="rId79"/><Relationship Type="http://schemas.openxmlformats.org/officeDocument/2006/relationships/hyperlink" Target="https://en.wikipedia.org/wiki/Ford_EL_Falcon" TargetMode="External" Id="rId80"/><Relationship Type="http://schemas.openxmlformats.org/officeDocument/2006/relationships/hyperlink" Target="https://en.wikipedia.org/wiki/1999_FAI_1000" TargetMode="External" Id="rId81"/><Relationship Type="http://schemas.openxmlformats.org/officeDocument/2006/relationships/hyperlink" Target="https://en.wikipedia.org/wiki/Holden_VT_Commodore" TargetMode="External" Id="rId82"/><Relationship Type="http://schemas.openxmlformats.org/officeDocument/2006/relationships/hyperlink" Target="https://en.wikipedia.org/wiki/2000_FAI_1000" TargetMode="External" Id="rId83"/><Relationship Type="http://schemas.openxmlformats.org/officeDocument/2006/relationships/hyperlink" Target="https://en.wikipedia.org/wiki/Holden_VT_Commodore" TargetMode="External" Id="rId84"/><Relationship Type="http://schemas.openxmlformats.org/officeDocument/2006/relationships/hyperlink" Target="https://en.wikipedia.org/wiki/2001_V8_Supercar_1000" TargetMode="External" Id="rId85"/><Relationship Type="http://schemas.openxmlformats.org/officeDocument/2006/relationships/hyperlink" Target="https://en.wikipedia.org/wiki/Holden_VX_Commodore" TargetMode="External" Id="rId86"/><Relationship Type="http://schemas.openxmlformats.org/officeDocument/2006/relationships/hyperlink" Target="https://en.wikipedia.org/wiki/2002_Bob_Jane_T-Marts_1000" TargetMode="External" Id="rId87"/><Relationship Type="http://schemas.openxmlformats.org/officeDocument/2006/relationships/hyperlink" Target="https://en.wikipedia.org/wiki/Holden_VX_Commodore" TargetMode="External" Id="rId88"/><Relationship Type="http://schemas.openxmlformats.org/officeDocument/2006/relationships/hyperlink" Target="https://en.wikipedia.org/wiki/2003_Bob_Jane_T-Marts_1000" TargetMode="External" Id="rId89"/><Relationship Type="http://schemas.openxmlformats.org/officeDocument/2006/relationships/hyperlink" Target="https://en.wikipedia.org/wiki/Holden_VY_Commodore" TargetMode="External" Id="rId90"/><Relationship Type="http://schemas.openxmlformats.org/officeDocument/2006/relationships/hyperlink" Target="https://en.wikipedia.org/wiki/2004_Bob_Jane_T-Marts_1000" TargetMode="External" Id="rId91"/><Relationship Type="http://schemas.openxmlformats.org/officeDocument/2006/relationships/hyperlink" Target="https://en.wikipedia.org/wiki/Holden_VY_Commodore" TargetMode="External" Id="rId92"/><Relationship Type="http://schemas.openxmlformats.org/officeDocument/2006/relationships/hyperlink" Target="https://en.wikipedia.org/wiki/2005_Supercheap_Auto_1000" TargetMode="External" Id="rId93"/><Relationship Type="http://schemas.openxmlformats.org/officeDocument/2006/relationships/hyperlink" Target="https://en.wikipedia.org/wiki/Holden_VZ_Commodore" TargetMode="External" Id="rId94"/><Relationship Type="http://schemas.openxmlformats.org/officeDocument/2006/relationships/hyperlink" Target="https://en.wikipedia.org/wiki/Ford_BA_Falcon" TargetMode="External" Id="rId95"/><Relationship Type="http://schemas.openxmlformats.org/officeDocument/2006/relationships/hyperlink" Target="https://en.wikipedia.org/wiki/2007_Supercheap_Auto_Bathurst_1000" TargetMode="External" Id="rId96"/><Relationship Type="http://schemas.openxmlformats.org/officeDocument/2006/relationships/hyperlink" Target="https://en.wikipedia.org/wiki/Ford_BF_Falcon" TargetMode="External" Id="rId97"/><Relationship Type="http://schemas.openxmlformats.org/officeDocument/2006/relationships/hyperlink" Target="https://en.wikipedia.org/wiki/2008_Supercheap_Auto_Bathurst_1000" TargetMode="External" Id="rId98"/><Relationship Type="http://schemas.openxmlformats.org/officeDocument/2006/relationships/hyperlink" Target="https://en.wikipedia.org/wiki/Ford_BF_Falcon" TargetMode="External" Id="rId99"/><Relationship Type="http://schemas.openxmlformats.org/officeDocument/2006/relationships/hyperlink" Target="https://en.wikipedia.org/wiki/2009_Supercheap_Auto_Bathurst_1000" TargetMode="External" Id="rId100"/><Relationship Type="http://schemas.openxmlformats.org/officeDocument/2006/relationships/hyperlink" Target="https://en.wikipedia.org/wiki/Holden_VE_Commodore" TargetMode="External" Id="rId101"/><Relationship Type="http://schemas.openxmlformats.org/officeDocument/2006/relationships/hyperlink" Target="https://en.wikipedia.org/wiki/2010_Supercheap_Auto_Bathurst_1000" TargetMode="External" Id="rId102"/><Relationship Type="http://schemas.openxmlformats.org/officeDocument/2006/relationships/hyperlink" Target="https://en.wikipedia.org/wiki/Holden_VE_Commodore" TargetMode="External" Id="rId103"/><Relationship Type="http://schemas.openxmlformats.org/officeDocument/2006/relationships/hyperlink" Target="https://en.wikipedia.org/wiki/2011_Supercheap_Auto_Bathurst_1000" TargetMode="External" Id="rId104"/><Relationship Type="http://schemas.openxmlformats.org/officeDocument/2006/relationships/hyperlink" Target="https://en.wikipedia.org/wiki/Holden_VE_Commodore" TargetMode="External" Id="rId105"/><Relationship Type="http://schemas.openxmlformats.org/officeDocument/2006/relationships/hyperlink" Target="https://en.wikipedia.org/wiki/2012_Supercheap_Auto_Bathurst_1000" TargetMode="External" Id="rId106"/><Relationship Type="http://schemas.openxmlformats.org/officeDocument/2006/relationships/hyperlink" Target="https://en.wikipedia.org/wiki/Holden_VE_Commodore" TargetMode="External" Id="rId107"/><Relationship Type="http://schemas.openxmlformats.org/officeDocument/2006/relationships/hyperlink" Target="https://en.wikipedia.org/wiki/2013_Supercheap_Auto_Bathurst_1000" TargetMode="External" Id="rId108"/><Relationship Type="http://schemas.openxmlformats.org/officeDocument/2006/relationships/hyperlink" Target="https://en.wikipedia.org/wiki/Ford_FG_Falcon" TargetMode="External" Id="rId109"/><Relationship Type="http://schemas.openxmlformats.org/officeDocument/2006/relationships/hyperlink" Target="https://en.wikipedia.org/wiki/2014_Supercheap_Auto_Bathurst_1000" TargetMode="External" Id="rId110"/><Relationship Type="http://schemas.openxmlformats.org/officeDocument/2006/relationships/hyperlink" Target="https://en.wikipedia.org/wiki/Ford_FG_Falcon" TargetMode="External" Id="rId111"/><Relationship Type="http://schemas.openxmlformats.org/officeDocument/2006/relationships/hyperlink" Target="https://en.wikipedia.org/wiki/Bathurst_1000" TargetMode="External" Id="rId112"/><Relationship Type="http://schemas.openxmlformats.org/officeDocument/2006/relationships/hyperlink" Target="https://en.wikipedia.org/wiki/2015_Supercheap_Auto_Bathurst_1000" TargetMode="External" Id="rId113"/><Relationship Type="http://schemas.openxmlformats.org/officeDocument/2006/relationships/hyperlink" Target="https://en.wikipedia.org/wiki/Holden_VF_Commodore" TargetMode="External" Id="rId114"/><Relationship Type="http://schemas.openxmlformats.org/officeDocument/2006/relationships/hyperlink" Target="https://en.wikipedia.org/wiki/2016_Supercheap_Auto_Bathurst_1000" TargetMode="External" Id="rId115"/><Relationship Type="http://schemas.openxmlformats.org/officeDocument/2006/relationships/hyperlink" Target="https://en.wikipedia.org/wiki/Holden_VF_Commodore" TargetMode="External" Id="rId116"/><Relationship Type="http://schemas.openxmlformats.org/officeDocument/2006/relationships/hyperlink" Target="https://en.wikipedia.org/wiki/2017_Supercheap_Auto_Bathurst_1000" TargetMode="External" Id="rId117"/><Relationship Type="http://schemas.openxmlformats.org/officeDocument/2006/relationships/hyperlink" Target="https://en.wikipedia.org/wiki/Holden_VF_Commodore" TargetMode="External" Id="rId118"/><Relationship Type="http://schemas.openxmlformats.org/officeDocument/2006/relationships/hyperlink" Target="https://en.wikipedia.org/wiki/2018_Bathurst_1000" TargetMode="External" Id="rId119"/><Relationship Type="http://schemas.openxmlformats.org/officeDocument/2006/relationships/hyperlink" Target="https://en.wikipedia.org/wiki/Opel_Insignia" TargetMode="External" Id="rId120"/><Relationship Type="http://schemas.openxmlformats.org/officeDocument/2006/relationships/hyperlink" Target="https://en.wikipedia.org/wiki/Bathurst_1000" TargetMode="External" Id="rId121"/><Relationship Type="http://schemas.openxmlformats.org/officeDocument/2006/relationships/hyperlink" Target="https://en.wikipedia.org/wiki/2019_Bathurst_1000" TargetMode="External" Id="rId122"/><Relationship Type="http://schemas.openxmlformats.org/officeDocument/2006/relationships/hyperlink" Target="https://en.wikipedia.org/wiki/Ford_Mustang_(sixth_generation)" TargetMode="External" Id="rId123"/><Relationship Type="http://schemas.openxmlformats.org/officeDocument/2006/relationships/hyperlink" Target="https://en.wikipedia.org/wiki/2020_Bathurst_1000" TargetMode="External" Id="rId124"/><Relationship Type="http://schemas.openxmlformats.org/officeDocument/2006/relationships/hyperlink" Target="https://en.wikipedia.org/wiki/Holden_ZB_Commodore" TargetMode="External" Id="rId125"/><Relationship Type="http://schemas.openxmlformats.org/officeDocument/2006/relationships/hyperlink" Target="https://en.wikipedia.org/wiki/2021_Bathurst_1000" TargetMode="External" Id="rId126"/><Relationship Type="http://schemas.openxmlformats.org/officeDocument/2006/relationships/hyperlink" Target="https://en.wikipedia.org/wiki/Holden_ZB_Commodore" TargetMode="External" Id="rId127"/><Relationship Type="http://schemas.openxmlformats.org/officeDocument/2006/relationships/hyperlink" Target="https://en.wikipedia.org/wiki/2022_Bathurst_1000" TargetMode="External" Id="rId128"/><Relationship Type="http://schemas.openxmlformats.org/officeDocument/2006/relationships/hyperlink" Target="https://en.wikipedia.org/wiki/Holden_ZB_Commodore" TargetMode="External" Id="rId129"/><Relationship Type="http://schemas.openxmlformats.org/officeDocument/2006/relationships/hyperlink" Target="https://en.wikipedia.org/wiki/2023_Bathurst_1000" TargetMode="External" Id="rId130"/><Relationship Type="http://schemas.openxmlformats.org/officeDocument/2006/relationships/hyperlink" Target="https://en.wikipedia.org/wiki/Chevrolet_Camaro_(sixth_generation)" TargetMode="External" Id="rId131"/><Relationship Type="http://schemas.openxmlformats.org/officeDocument/2006/relationships/hyperlink" Target="https://en.wikipedia.org/wiki/2024_Bathurst_1000" TargetMode="External" Id="rId132"/><Relationship Type="http://schemas.openxmlformats.org/officeDocument/2006/relationships/hyperlink" Target="https://en.wikipedia.org/wiki/Chevrolet_Camaro_(sixth_generation)" TargetMode="External" Id="rId133"/><Relationship Type="http://schemas.openxmlformats.org/officeDocument/2006/relationships/hyperlink" Target="https://en.wikipedia.org/wiki/Bathurst_1000" TargetMode="External" Id="rId134"/><Relationship Type="http://schemas.openxmlformats.org/officeDocument/2006/relationships/hyperlink" Target="https://en.wikipedia.org/wiki/2025_Bathurst_1000" TargetMode="External" Id="rId135"/><Relationship Type="http://schemas.openxmlformats.org/officeDocument/2006/relationships/hyperlink" Target="https://en.wikipedia.org/wiki/Ford_Mustang_(seventh_generation)" TargetMode="External" Id="rId136"/><Relationship Type="http://schemas.openxmlformats.org/officeDocument/2006/relationships/hyperlink" Target="https://en.wikipedia.org/wiki/Bathurst_1000" TargetMode="External" Id="rId137"/><Relationship Type="http://schemas.openxmlformats.org/officeDocument/2006/relationships/hyperlink" Target="https://en.wikipedia.org/wiki/Bathurst_1000" TargetMode="External" Id="rId138"/><Relationship Type="http://schemas.openxmlformats.org/officeDocument/2006/relationships/hyperlink" Target="https://en.wikipedia.org/wiki/Bathurst_1000" TargetMode="External" Id="rId139"/><Relationship Type="http://schemas.openxmlformats.org/officeDocument/2006/relationships/hyperlink" Target="https://en.wikipedia.org/wiki/Bathurst_1000" TargetMode="External" Id="rId140"/><Relationship Type="http://schemas.openxmlformats.org/officeDocument/2006/relationships/hyperlink" Target="https://en.wikipedia.org/wiki/Bathurst_1000" TargetMode="External" Id="rId141"/><Relationship Type="http://schemas.openxmlformats.org/officeDocument/2006/relationships/hyperlink" Target="https://en.wikipedia.org/wiki/Bathurst_1000" TargetMode="External" Id="rId142"/><Relationship Type="http://schemas.openxmlformats.org/officeDocument/2006/relationships/hyperlink" Target="https://en.wikipedia.org/wiki/Bathurst_1000" TargetMode="External" Id="rId143"/><Relationship Type="http://schemas.openxmlformats.org/officeDocument/2006/relationships/hyperlink" Target="https://en.wikipedia.org/wiki/Bathurst_1000" TargetMode="External" Id="rId144"/><Relationship Type="http://schemas.openxmlformats.org/officeDocument/2006/relationships/hyperlink" Target="https://en.wikipedia.org/wiki/Bathurst_1000" TargetMode="External" Id="rId145"/></Relationships>
</file>

<file path=xl/worksheets/_rels/sheet10.xml.rels><Relationships xmlns="http://schemas.openxmlformats.org/package/2006/relationships"><Relationship Type="http://schemas.openxmlformats.org/officeDocument/2006/relationships/hyperlink" Target="https://web.archive.org/web/20160410042000/http:/www.pccv.org/wp-content/uploads/2013/07/1stArmstrong500.pdf" TargetMode="External" Id="rId1"/><Relationship Type="http://schemas.openxmlformats.org/officeDocument/2006/relationships/hyperlink" Target="https://web.archive.org/web/20040702045235/http:/www.nmrm.com.au/fact.cfm?ID_Race=1&amp;" TargetMode="External" Id="rId2"/></Relationships>
</file>

<file path=xl/worksheets/_rels/sheet12.xml.rels><Relationships xmlns="http://schemas.openxmlformats.org/package/2006/relationships"><Relationship Type="http://schemas.openxmlformats.org/officeDocument/2006/relationships/hyperlink" Target="https://en.wikipedia.org/wiki/Ford_Sierra_RS500" TargetMode="External" Id="rId1"/><Relationship Type="http://schemas.openxmlformats.org/officeDocument/2006/relationships/hyperlink" Target="https://en.wikipedia.org/wiki/Ford_Sierra_RS500" TargetMode="External" Id="rId2"/><Relationship Type="http://schemas.openxmlformats.org/officeDocument/2006/relationships/hyperlink" Target="https://en.wikipedia.org/wiki/Ford_Sierra_RS500" TargetMode="External" Id="rId3"/><Relationship Type="http://schemas.openxmlformats.org/officeDocument/2006/relationships/hyperlink" Target="https://en.wikipedia.org/wiki/Ford_Sierra_RS500" TargetMode="External" Id="rId4"/><Relationship Type="http://schemas.openxmlformats.org/officeDocument/2006/relationships/hyperlink" Target="https://en.wikipedia.org/wiki/Ford_Sierra_RS500" TargetMode="External" Id="rId5"/><Relationship Type="http://schemas.openxmlformats.org/officeDocument/2006/relationships/hyperlink" Target="https://en.wikipedia.org/wiki/Ford_Sierra_RS500" TargetMode="External" Id="rId6"/><Relationship Type="http://schemas.openxmlformats.org/officeDocument/2006/relationships/hyperlink" Target="https://en.wikipedia.org/wiki/Holden_Commodore_SS_Group_A" TargetMode="External" Id="rId7"/><Relationship Type="http://schemas.openxmlformats.org/officeDocument/2006/relationships/hyperlink" Target="https://en.wikipedia.org/wiki/E30_M3" TargetMode="External" Id="rId8"/><Relationship Type="http://schemas.openxmlformats.org/officeDocument/2006/relationships/hyperlink" Target="https://en.wikipedia.org/wiki/Ford_Sierra_RS500" TargetMode="External" Id="rId9"/><Relationship Type="http://schemas.openxmlformats.org/officeDocument/2006/relationships/hyperlink" Target="https://en.wikipedia.org/wiki/Holden_Commodore_SS_Group_A" TargetMode="External" Id="rId10"/><Relationship Type="http://schemas.openxmlformats.org/officeDocument/2006/relationships/drawing" Target="/xl/drawings/drawing2.xml" Id="rId11"/></Relationships>
</file>

<file path=xl/worksheets/sheet1.xml><?xml version="1.0" encoding="utf-8"?>
<worksheet xmlns="http://schemas.openxmlformats.org/spreadsheetml/2006/main">
  <sheetPr>
    <outlinePr summaryBelow="1" summaryRight="1"/>
    <pageSetUpPr/>
  </sheetPr>
  <dimension ref="A1:P56"/>
  <sheetViews>
    <sheetView workbookViewId="0">
      <selection activeCell="BC29" sqref="BC29"/>
    </sheetView>
  </sheetViews>
  <sheetFormatPr baseColWidth="10" defaultColWidth="8.83203125" defaultRowHeight="13"/>
  <cols>
    <col width="24.6640625" bestFit="1" customWidth="1" min="1" max="1"/>
    <col width="5.33203125" bestFit="1" customWidth="1" min="2" max="2"/>
    <col width="13.6640625" customWidth="1" min="3" max="3"/>
    <col width="18.6640625" bestFit="1" customWidth="1" min="4" max="4"/>
    <col width="6.33203125" bestFit="1" customWidth="1" min="5" max="5"/>
    <col width="13.6640625" customWidth="1" min="6" max="6"/>
    <col width="17.5" bestFit="1" customWidth="1" min="7" max="7"/>
    <col width="5.33203125" bestFit="1" customWidth="1" min="8" max="8"/>
    <col width="6.83203125" bestFit="1" customWidth="1" min="9" max="9"/>
    <col width="14.5" bestFit="1" customWidth="1" min="10" max="10"/>
    <col width="7.5" bestFit="1" customWidth="1" min="11" max="11"/>
    <col width="9.5" bestFit="1" customWidth="1" min="12" max="12"/>
    <col width="10.5" bestFit="1" customWidth="1" min="13" max="13"/>
    <col width="7.83203125" bestFit="1" customWidth="1" min="14" max="15"/>
    <col width="11.6640625" bestFit="1" customWidth="1" min="16" max="16"/>
  </cols>
  <sheetData>
    <row r="1" ht="30" customHeight="1">
      <c r="A1" s="629" t="inlineStr">
        <is>
          <t>The Great Race Dashboard</t>
        </is>
      </c>
    </row>
    <row r="2" ht="14" customHeight="1">
      <c r="A2" s="630" t="inlineStr">
        <is>
          <t>Summary of 2,879 entries across 63 race years in the main Great Race results.</t>
        </is>
      </c>
    </row>
    <row r="3" ht="14" customHeight="1">
      <c r="A3" s="628" t="n"/>
      <c r="B3" s="628" t="n"/>
      <c r="C3" s="628" t="n"/>
      <c r="D3" s="628" t="n"/>
      <c r="E3" s="628" t="n"/>
      <c r="F3" s="628" t="n"/>
      <c r="G3" s="628" t="n"/>
      <c r="H3" s="628" t="n"/>
      <c r="I3" s="628" t="n"/>
      <c r="J3" s="628" t="n"/>
      <c r="K3" s="628" t="n"/>
      <c r="L3" s="628" t="n"/>
      <c r="M3" s="628" t="n"/>
      <c r="N3" s="628" t="n"/>
      <c r="O3" s="628" t="n"/>
    </row>
    <row r="4" ht="42" customHeight="1">
      <c r="A4" s="652" t="inlineStr">
        <is>
          <t>Race years
63</t>
        </is>
      </c>
      <c r="C4" s="653" t="inlineStr">
        <is>
          <t>Entries
2,879</t>
        </is>
      </c>
      <c r="E4" s="654" t="inlineStr">
        <is>
          <t>Unique drivers
1,380</t>
        </is>
      </c>
      <c r="G4" s="655" t="inlineStr">
        <is>
          <t>DNF/non-finish rate
41.1%</t>
        </is>
      </c>
      <c r="I4" s="641" t="n"/>
      <c r="J4" s="656" t="inlineStr">
        <is>
          <t>Top manufacturer
Holden</t>
        </is>
      </c>
      <c r="L4" s="657" t="inlineStr">
        <is>
          <t>Fastest winner avg speed
167.6 kph (2024)</t>
        </is>
      </c>
    </row>
    <row r="5" ht="42" customHeight="1">
      <c r="I5" s="641" t="n"/>
    </row>
    <row r="6" ht="42" customHeight="1">
      <c r="A6" s="658" t="n"/>
      <c r="B6" s="658" t="n"/>
      <c r="C6" s="658" t="n"/>
      <c r="D6" s="658" t="n"/>
      <c r="E6" s="658" t="n"/>
      <c r="F6" s="658" t="n"/>
      <c r="G6" s="658" t="n"/>
      <c r="H6" s="658" t="n"/>
      <c r="I6" s="642" t="n"/>
      <c r="J6" s="658" t="n"/>
      <c r="K6" s="658" t="n"/>
      <c r="L6" s="658" t="n"/>
      <c r="M6" s="658" t="n"/>
      <c r="N6" s="658" t="n"/>
      <c r="O6" s="658" t="n"/>
    </row>
    <row r="7" ht="14" customHeight="1">
      <c r="A7" s="628" t="n"/>
      <c r="B7" s="628" t="n"/>
      <c r="C7" s="628" t="n"/>
      <c r="D7" s="628" t="n"/>
      <c r="E7" s="628" t="n"/>
      <c r="F7" s="628" t="n"/>
      <c r="G7" s="628" t="n"/>
      <c r="H7" s="628" t="n"/>
      <c r="I7" s="628" t="n"/>
      <c r="J7" s="628" t="n"/>
      <c r="K7" s="628" t="n"/>
      <c r="L7" s="628" t="n"/>
      <c r="M7" s="628" t="n"/>
      <c r="N7" s="628" t="n"/>
      <c r="O7" s="628" t="n"/>
    </row>
    <row r="8" ht="14" customHeight="1">
      <c r="A8" s="627" t="inlineStr">
        <is>
          <t>Key tables</t>
        </is>
      </c>
      <c r="I8" s="628" t="n"/>
      <c r="J8" s="649" t="inlineStr">
        <is>
          <t>Driver starts by event group</t>
        </is>
      </c>
      <c r="K8" s="659" t="n"/>
      <c r="L8" s="659" t="n"/>
      <c r="M8" s="659" t="n"/>
      <c r="N8" s="659" t="n"/>
      <c r="O8" s="659" t="n"/>
      <c r="P8" s="660" t="n"/>
    </row>
    <row r="9" ht="14" customHeight="1">
      <c r="A9" s="144" t="inlineStr">
        <is>
          <t>Top manufacturers by wins</t>
        </is>
      </c>
      <c r="B9" s="144" t="inlineStr">
        <is>
          <t>Wins</t>
        </is>
      </c>
      <c r="C9" s="145" t="n"/>
      <c r="D9" s="144" t="inlineStr">
        <is>
          <t>Top drivers by starts</t>
        </is>
      </c>
      <c r="E9" s="144" t="inlineStr">
        <is>
          <t>Starts</t>
        </is>
      </c>
      <c r="F9" s="145" t="n"/>
      <c r="G9" s="144" t="inlineStr">
        <is>
          <t>Top drivers by wins</t>
        </is>
      </c>
      <c r="H9" s="144" t="inlineStr">
        <is>
          <t>Wins</t>
        </is>
      </c>
      <c r="I9" s="156" t="n"/>
      <c r="J9" s="151" t="inlineStr">
        <is>
          <t>Driver</t>
        </is>
      </c>
      <c r="K9" s="151" t="inlineStr">
        <is>
          <t>1960-62</t>
        </is>
      </c>
      <c r="L9" s="151" t="inlineStr">
        <is>
          <t>1963-2025</t>
        </is>
      </c>
      <c r="M9" s="151" t="inlineStr">
        <is>
          <t>1997-99 ST</t>
        </is>
      </c>
      <c r="N9" s="151" t="inlineStr">
        <is>
          <t>12 Hour</t>
        </is>
      </c>
      <c r="O9" s="151" t="inlineStr">
        <is>
          <t>24 Hour</t>
        </is>
      </c>
      <c r="P9" s="151" t="inlineStr">
        <is>
          <t>Grand Total</t>
        </is>
      </c>
    </row>
    <row r="10" ht="14" customHeight="1">
      <c r="A10" s="146" t="inlineStr">
        <is>
          <t>Holden</t>
        </is>
      </c>
      <c r="B10" s="147" t="n">
        <v>36</v>
      </c>
      <c r="C10" s="146" t="n"/>
      <c r="D10" s="146" t="inlineStr">
        <is>
          <t>Jim Richards</t>
        </is>
      </c>
      <c r="E10" s="147" t="n">
        <v>34</v>
      </c>
      <c r="F10" s="146" t="n"/>
      <c r="G10" s="146" t="inlineStr">
        <is>
          <t>Peter Brock</t>
        </is>
      </c>
      <c r="H10" s="147" t="n">
        <v>9</v>
      </c>
      <c r="I10" s="155" t="n"/>
      <c r="J10" s="157">
        <f t="array" ref="J10">_xlfn.TAKE(_xlfn.SORTBY(_xlfn._xlws.FILTER('Dashboard Data'!U2:AA3000,'Dashboard Data'!U2:U3000&lt;&gt;""),_xlfn._xlws.FILTER('Dashboard Data'!AA2:AA3000,'Dashboard Data'!U2:U3000&lt;&gt;""),-1,_xlfn._xlws.FILTER('Dashboard Data'!U2:U3000,'Dashboard Data'!U2:U3000&lt;&gt;""),1),10)</f>
        <v/>
      </c>
      <c r="K10" s="152" t="n"/>
      <c r="L10" s="152" t="n"/>
      <c r="M10" s="152" t="n"/>
      <c r="N10" s="152" t="n"/>
      <c r="O10" s="152" t="n"/>
      <c r="P10" s="152" t="n"/>
    </row>
    <row r="11" ht="14" customHeight="1">
      <c r="A11" s="146" t="inlineStr">
        <is>
          <t>Ford</t>
        </is>
      </c>
      <c r="B11" s="147" t="n">
        <v>21</v>
      </c>
      <c r="C11" s="146" t="n"/>
      <c r="D11" s="146" t="inlineStr">
        <is>
          <t>Peter Brock</t>
        </is>
      </c>
      <c r="E11" s="147" t="n">
        <v>33</v>
      </c>
      <c r="F11" s="146" t="n"/>
      <c r="G11" s="146" t="inlineStr">
        <is>
          <t>Craig Lowndes</t>
        </is>
      </c>
      <c r="H11" s="147" t="n">
        <v>7</v>
      </c>
      <c r="I11" s="155" t="n"/>
      <c r="J11" s="157" t="n"/>
      <c r="K11" s="152" t="n"/>
      <c r="L11" s="152" t="n"/>
      <c r="M11" s="152" t="n"/>
      <c r="N11" s="152" t="n"/>
      <c r="O11" s="152" t="n"/>
      <c r="P11" s="152" t="n"/>
    </row>
    <row r="12" ht="14" customHeight="1">
      <c r="A12" s="146" t="inlineStr">
        <is>
          <t>Chevrolet</t>
        </is>
      </c>
      <c r="B12" s="147" t="n">
        <v>2</v>
      </c>
      <c r="C12" s="146" t="n"/>
      <c r="D12" s="146" t="inlineStr">
        <is>
          <t>Craig Lowndes</t>
        </is>
      </c>
      <c r="E12" s="147" t="n">
        <v>32</v>
      </c>
      <c r="F12" s="146" t="n"/>
      <c r="G12" s="146" t="inlineStr">
        <is>
          <t>Garth Tander</t>
        </is>
      </c>
      <c r="H12" s="147" t="n">
        <v>6</v>
      </c>
      <c r="I12" s="155" t="n"/>
      <c r="J12" s="157" t="n"/>
      <c r="K12" s="152" t="n"/>
      <c r="L12" s="152" t="n"/>
      <c r="M12" s="152" t="n"/>
      <c r="N12" s="152" t="n"/>
      <c r="O12" s="152" t="n"/>
      <c r="P12" s="152" t="n"/>
    </row>
    <row r="13" ht="14" customHeight="1">
      <c r="A13" s="146" t="inlineStr">
        <is>
          <t>Nissan</t>
        </is>
      </c>
      <c r="B13" s="147" t="n">
        <v>2</v>
      </c>
      <c r="C13" s="146" t="n"/>
      <c r="D13" s="146" t="inlineStr">
        <is>
          <t>Allan Grice</t>
        </is>
      </c>
      <c r="E13" s="147" t="n">
        <v>30</v>
      </c>
      <c r="F13" s="146" t="n"/>
      <c r="G13" s="146" t="inlineStr">
        <is>
          <t>Jim Richards</t>
        </is>
      </c>
      <c r="H13" s="147" t="n">
        <v>6</v>
      </c>
      <c r="I13" s="155" t="n"/>
      <c r="J13" s="157" t="n"/>
      <c r="K13" s="152" t="n"/>
      <c r="L13" s="152" t="n"/>
      <c r="M13" s="152" t="n"/>
      <c r="N13" s="152" t="n"/>
      <c r="O13" s="152" t="n"/>
      <c r="P13" s="152" t="n"/>
    </row>
    <row r="14" ht="14" customHeight="1">
      <c r="A14" s="146" t="inlineStr">
        <is>
          <t>Jaguar</t>
        </is>
      </c>
      <c r="B14" s="147" t="n">
        <v>1</v>
      </c>
      <c r="C14" s="146" t="n"/>
      <c r="D14" s="146" t="inlineStr">
        <is>
          <t>Colin Bond</t>
        </is>
      </c>
      <c r="E14" s="147" t="n">
        <v>28</v>
      </c>
      <c r="F14" s="146" t="n"/>
      <c r="G14" s="146" t="inlineStr">
        <is>
          <t>Larry Perkins</t>
        </is>
      </c>
      <c r="H14" s="147" t="n">
        <v>6</v>
      </c>
      <c r="I14" s="155" t="n"/>
      <c r="J14" s="157" t="n"/>
      <c r="K14" s="152" t="n"/>
      <c r="L14" s="152" t="n"/>
      <c r="M14" s="152" t="n"/>
      <c r="N14" s="152" t="n"/>
      <c r="O14" s="152" t="n"/>
      <c r="P14" s="152" t="n"/>
    </row>
    <row r="15" ht="14" customHeight="1">
      <c r="A15" s="146" t="inlineStr">
        <is>
          <t>Morris</t>
        </is>
      </c>
      <c r="B15" s="147" t="n">
        <v>1</v>
      </c>
      <c r="C15" s="146" t="n"/>
      <c r="D15" s="146" t="inlineStr">
        <is>
          <t>Dick Johnson</t>
        </is>
      </c>
      <c r="E15" s="147" t="n">
        <v>28</v>
      </c>
      <c r="F15" s="146" t="n"/>
      <c r="G15" s="146" t="inlineStr">
        <is>
          <t>Mark Skaife</t>
        </is>
      </c>
      <c r="H15" s="147" t="n">
        <v>6</v>
      </c>
      <c r="I15" s="155" t="n"/>
      <c r="J15" s="157" t="n"/>
      <c r="K15" s="152" t="n"/>
      <c r="L15" s="152" t="n"/>
      <c r="M15" s="152" t="n"/>
      <c r="N15" s="152" t="n"/>
      <c r="O15" s="152" t="n"/>
      <c r="P15" s="152" t="n"/>
    </row>
    <row r="16" ht="14" customHeight="1">
      <c r="A16" s="146" t="n"/>
      <c r="B16" s="147" t="n"/>
      <c r="C16" s="146" t="n"/>
      <c r="D16" s="146" t="inlineStr">
        <is>
          <t>John Bowe</t>
        </is>
      </c>
      <c r="E16" s="147" t="n">
        <v>28</v>
      </c>
      <c r="F16" s="146" t="n"/>
      <c r="G16" s="146" t="inlineStr">
        <is>
          <t>Steven Richards</t>
        </is>
      </c>
      <c r="H16" s="147" t="n">
        <v>5</v>
      </c>
      <c r="I16" s="155" t="n"/>
      <c r="J16" s="157" t="n"/>
      <c r="K16" s="152" t="n"/>
      <c r="L16" s="152" t="n"/>
      <c r="M16" s="152" t="n"/>
      <c r="N16" s="152" t="n"/>
      <c r="O16" s="152" t="n"/>
      <c r="P16" s="152" t="n"/>
    </row>
    <row r="17" ht="14" customHeight="1">
      <c r="A17" s="146" t="n"/>
      <c r="B17" s="147" t="n"/>
      <c r="C17" s="146" t="n"/>
      <c r="D17" s="146" t="inlineStr">
        <is>
          <t>Bob Holden</t>
        </is>
      </c>
      <c r="E17" s="147" t="n">
        <v>27</v>
      </c>
      <c r="F17" s="146" t="n"/>
      <c r="G17" s="146" t="inlineStr">
        <is>
          <t>Allan Moffat</t>
        </is>
      </c>
      <c r="H17" s="147" t="n">
        <v>4</v>
      </c>
      <c r="I17" s="155" t="n"/>
      <c r="J17" s="157" t="n"/>
      <c r="K17" s="152" t="n"/>
      <c r="L17" s="152" t="n"/>
      <c r="M17" s="152" t="n"/>
      <c r="N17" s="152" t="n"/>
      <c r="O17" s="152" t="n"/>
      <c r="P17" s="152" t="n"/>
    </row>
    <row r="18" ht="14" customHeight="1">
      <c r="A18" s="146" t="n"/>
      <c r="B18" s="147" t="n"/>
      <c r="C18" s="146" t="n"/>
      <c r="D18" s="146" t="inlineStr">
        <is>
          <t>Bruce Stewart</t>
        </is>
      </c>
      <c r="E18" s="147" t="n">
        <v>27</v>
      </c>
      <c r="F18" s="146" t="n"/>
      <c r="G18" s="146" t="inlineStr">
        <is>
          <t>Greg Murphy</t>
        </is>
      </c>
      <c r="H18" s="147" t="n">
        <v>4</v>
      </c>
      <c r="I18" s="155" t="n"/>
      <c r="J18" s="157" t="n"/>
      <c r="K18" s="152" t="n"/>
      <c r="L18" s="152" t="n"/>
      <c r="M18" s="152" t="n"/>
      <c r="N18" s="152" t="n"/>
      <c r="O18" s="152" t="n"/>
      <c r="P18" s="152" t="n"/>
    </row>
    <row r="19" ht="14" customHeight="1">
      <c r="A19" s="148" t="n"/>
      <c r="B19" s="149" t="n"/>
      <c r="C19" s="148" t="n"/>
      <c r="D19" s="148" t="inlineStr">
        <is>
          <t>Garth Tander</t>
        </is>
      </c>
      <c r="E19" s="149" t="n">
        <v>27</v>
      </c>
      <c r="F19" s="148" t="n"/>
      <c r="G19" s="148" t="inlineStr">
        <is>
          <t>Jamie Whincup</t>
        </is>
      </c>
      <c r="H19" s="149" t="n">
        <v>4</v>
      </c>
      <c r="I19" s="155" t="n"/>
      <c r="J19" s="157" t="n"/>
      <c r="K19" s="152" t="n"/>
      <c r="L19" s="152" t="n"/>
      <c r="M19" s="152" t="n"/>
      <c r="N19" s="152" t="n"/>
      <c r="O19" s="152" t="n"/>
      <c r="P19" s="152" t="n"/>
    </row>
    <row r="20" ht="14" customHeight="1">
      <c r="A20" s="628" t="n"/>
      <c r="B20" s="628" t="n"/>
      <c r="C20" s="628" t="n"/>
      <c r="D20" s="628" t="n"/>
      <c r="E20" s="628" t="n"/>
      <c r="F20" s="628" t="n"/>
      <c r="G20" s="628" t="n"/>
      <c r="H20" s="628" t="n"/>
      <c r="I20" s="628" t="n"/>
      <c r="J20" s="628" t="n"/>
      <c r="K20" s="628" t="n"/>
      <c r="L20" s="628" t="n"/>
      <c r="M20" s="628" t="n"/>
      <c r="N20" s="628" t="n"/>
      <c r="O20" s="628" t="n"/>
    </row>
    <row r="21" ht="14" customHeight="1">
      <c r="A21" s="628" t="n"/>
      <c r="B21" s="628" t="n"/>
      <c r="C21" s="628" t="n"/>
      <c r="D21" s="628" t="n"/>
      <c r="E21" s="628" t="n"/>
      <c r="F21" s="628" t="n"/>
      <c r="G21" s="628" t="n"/>
      <c r="H21" s="628" t="n"/>
      <c r="I21" s="628" t="n"/>
      <c r="J21" s="628" t="n"/>
      <c r="K21" s="628" t="n"/>
      <c r="L21" s="628" t="n"/>
      <c r="M21" s="628" t="n"/>
      <c r="N21" s="628" t="n"/>
      <c r="O21" s="628" t="n"/>
    </row>
    <row r="22" ht="14" customHeight="1">
      <c r="A22" s="628" t="n"/>
      <c r="B22" s="628" t="n"/>
      <c r="C22" s="628" t="n"/>
      <c r="D22" s="628" t="n"/>
      <c r="E22" s="628" t="n"/>
      <c r="F22" s="628" t="n"/>
      <c r="G22" s="628" t="n"/>
      <c r="H22" s="628" t="n"/>
      <c r="I22" s="628" t="n"/>
      <c r="J22" s="628" t="n"/>
      <c r="K22" s="628" t="n"/>
      <c r="L22" s="628" t="n"/>
      <c r="M22" s="628" t="n"/>
      <c r="N22" s="628" t="n"/>
      <c r="O22" s="628" t="n"/>
    </row>
    <row r="23" ht="14" customHeight="1">
      <c r="A23" s="628" t="n"/>
      <c r="B23" s="628" t="n"/>
      <c r="C23" s="628" t="n"/>
      <c r="D23" s="628" t="n"/>
      <c r="E23" s="628" t="n"/>
      <c r="F23" s="628" t="n"/>
      <c r="G23" s="628" t="n"/>
      <c r="H23" s="628" t="n"/>
      <c r="I23" s="628" t="n"/>
      <c r="J23" s="628" t="n"/>
      <c r="K23" s="628" t="n"/>
      <c r="L23" s="628" t="n"/>
      <c r="M23" s="628" t="n"/>
      <c r="N23" s="628" t="n"/>
      <c r="O23" s="628" t="n"/>
    </row>
    <row r="24" ht="14" customHeight="1">
      <c r="A24" s="628" t="n"/>
      <c r="B24" s="628" t="n"/>
      <c r="C24" s="628" t="n"/>
      <c r="D24" s="628" t="n"/>
      <c r="E24" s="628" t="n"/>
      <c r="F24" s="628" t="n"/>
      <c r="G24" s="628" t="n"/>
      <c r="H24" s="628" t="n"/>
      <c r="I24" s="628" t="n"/>
      <c r="J24" s="628" t="n"/>
      <c r="K24" s="628" t="n"/>
      <c r="L24" s="628" t="n"/>
      <c r="M24" s="628" t="n"/>
      <c r="N24" s="628" t="n"/>
      <c r="O24" s="628" t="n"/>
    </row>
    <row r="25" ht="14" customHeight="1">
      <c r="A25" s="628" t="n"/>
      <c r="B25" s="628" t="n"/>
      <c r="C25" s="628" t="n"/>
      <c r="D25" s="628" t="n"/>
      <c r="E25" s="628" t="n"/>
      <c r="F25" s="628" t="n"/>
      <c r="G25" s="628" t="n"/>
      <c r="H25" s="628" t="n"/>
      <c r="I25" s="628" t="n"/>
      <c r="J25" s="628" t="n"/>
      <c r="K25" s="628" t="n"/>
      <c r="L25" s="628" t="n"/>
      <c r="M25" s="628" t="n"/>
      <c r="N25" s="628" t="n"/>
      <c r="O25" s="628" t="n"/>
    </row>
    <row r="26" ht="14" customHeight="1">
      <c r="A26" s="628" t="n"/>
      <c r="B26" s="628" t="n"/>
      <c r="C26" s="628" t="n"/>
      <c r="D26" s="628" t="n"/>
      <c r="E26" s="628" t="n"/>
      <c r="F26" s="628" t="n"/>
      <c r="G26" s="628" t="n"/>
      <c r="H26" s="628" t="n"/>
      <c r="I26" s="628" t="n"/>
      <c r="J26" s="628" t="n"/>
      <c r="K26" s="628" t="n"/>
      <c r="L26" s="628" t="n"/>
      <c r="M26" s="628" t="n"/>
      <c r="N26" s="628" t="n"/>
      <c r="O26" s="628" t="n"/>
    </row>
    <row r="27" ht="14" customHeight="1">
      <c r="A27" s="628" t="n"/>
      <c r="B27" s="628" t="n"/>
      <c r="C27" s="628" t="n"/>
      <c r="D27" s="628" t="n"/>
      <c r="E27" s="628" t="n"/>
      <c r="F27" s="628" t="n"/>
      <c r="G27" s="628" t="n"/>
      <c r="H27" s="628" t="n"/>
      <c r="I27" s="628" t="n"/>
      <c r="J27" s="628" t="n"/>
      <c r="K27" s="628" t="n"/>
      <c r="L27" s="628" t="n"/>
      <c r="M27" s="628" t="n"/>
      <c r="N27" s="628" t="n"/>
      <c r="O27" s="628" t="n"/>
    </row>
    <row r="28" ht="14" customHeight="1">
      <c r="A28" s="628" t="n"/>
      <c r="B28" s="628" t="n"/>
      <c r="C28" s="628" t="n"/>
      <c r="D28" s="628" t="n"/>
      <c r="E28" s="628" t="n"/>
      <c r="F28" s="628" t="n"/>
      <c r="G28" s="628" t="n"/>
      <c r="H28" s="628" t="n"/>
      <c r="I28" s="628" t="n"/>
      <c r="J28" s="628" t="n"/>
      <c r="K28" s="628" t="n"/>
      <c r="L28" s="628" t="n"/>
      <c r="M28" s="628" t="n"/>
      <c r="N28" s="628" t="n"/>
      <c r="O28" s="628" t="n"/>
    </row>
    <row r="29" ht="14" customHeight="1">
      <c r="A29" s="628" t="n"/>
      <c r="B29" s="628" t="n"/>
      <c r="C29" s="628" t="n"/>
      <c r="D29" s="628" t="n"/>
      <c r="E29" s="628" t="n"/>
      <c r="F29" s="628" t="n"/>
      <c r="G29" s="628" t="n"/>
      <c r="H29" s="628" t="n"/>
      <c r="I29" s="628" t="n"/>
      <c r="J29" s="628" t="n"/>
      <c r="K29" s="628" t="n"/>
      <c r="L29" s="628" t="n"/>
      <c r="M29" s="628" t="n"/>
      <c r="N29" s="628" t="n"/>
      <c r="O29" s="628" t="n"/>
    </row>
    <row r="30" ht="14" customHeight="1">
      <c r="A30" s="628" t="n"/>
      <c r="B30" s="628" t="n"/>
      <c r="C30" s="628" t="n"/>
      <c r="D30" s="628" t="n"/>
      <c r="E30" s="628" t="n"/>
      <c r="F30" s="628" t="n"/>
      <c r="G30" s="628" t="n"/>
      <c r="H30" s="628" t="n"/>
      <c r="I30" s="628" t="n"/>
      <c r="J30" s="628" t="n"/>
      <c r="K30" s="628" t="n"/>
      <c r="L30" s="628" t="n"/>
      <c r="M30" s="628" t="n"/>
      <c r="N30" s="628" t="n"/>
      <c r="O30" s="628" t="n"/>
    </row>
    <row r="31" ht="14" customHeight="1">
      <c r="A31" s="628" t="n"/>
      <c r="B31" s="628" t="n"/>
      <c r="C31" s="628" t="n"/>
      <c r="D31" s="628" t="n"/>
      <c r="E31" s="628" t="n"/>
      <c r="F31" s="628" t="n"/>
      <c r="G31" s="628" t="n"/>
      <c r="H31" s="628" t="n"/>
      <c r="I31" s="628" t="n"/>
      <c r="J31" s="628" t="n"/>
      <c r="K31" s="628" t="n"/>
      <c r="L31" s="628" t="n"/>
      <c r="M31" s="628" t="n"/>
      <c r="N31" s="628" t="n"/>
      <c r="O31" s="628" t="n"/>
    </row>
    <row r="32" ht="14" customHeight="1">
      <c r="A32" s="628" t="n"/>
      <c r="B32" s="628" t="n"/>
      <c r="C32" s="628" t="n"/>
      <c r="D32" s="628" t="n"/>
      <c r="E32" s="628" t="n"/>
      <c r="F32" s="628" t="n"/>
      <c r="G32" s="628" t="n"/>
      <c r="H32" s="628" t="n"/>
      <c r="I32" s="628" t="n"/>
      <c r="J32" s="628" t="n"/>
      <c r="K32" s="628" t="n"/>
      <c r="L32" s="628" t="n"/>
      <c r="M32" s="628" t="n"/>
      <c r="N32" s="628" t="n"/>
      <c r="O32" s="628" t="n"/>
    </row>
    <row r="33" ht="14" customHeight="1">
      <c r="A33" s="628" t="n"/>
      <c r="B33" s="628" t="n"/>
      <c r="C33" s="628" t="n"/>
      <c r="D33" s="628" t="n"/>
      <c r="E33" s="628" t="n"/>
      <c r="F33" s="628" t="n"/>
      <c r="G33" s="628" t="n"/>
      <c r="H33" s="628" t="n"/>
      <c r="I33" s="628" t="n"/>
      <c r="J33" s="628" t="n"/>
      <c r="K33" s="628" t="n"/>
      <c r="L33" s="628" t="n"/>
      <c r="M33" s="628" t="n"/>
      <c r="N33" s="628" t="n"/>
      <c r="O33" s="628" t="n"/>
    </row>
    <row r="34" ht="14" customHeight="1">
      <c r="A34" s="628" t="n"/>
      <c r="B34" s="628" t="n"/>
      <c r="C34" s="628" t="n"/>
      <c r="D34" s="628" t="n"/>
      <c r="E34" s="628" t="n"/>
      <c r="F34" s="628" t="n"/>
      <c r="G34" s="628" t="n"/>
      <c r="H34" s="628" t="n"/>
      <c r="I34" s="628" t="n"/>
      <c r="J34" s="628" t="n"/>
      <c r="K34" s="628" t="n"/>
      <c r="L34" s="628" t="n"/>
      <c r="M34" s="628" t="n"/>
      <c r="N34" s="628" t="n"/>
      <c r="O34" s="628" t="n"/>
    </row>
    <row r="35" ht="14" customHeight="1">
      <c r="A35" s="628" t="n"/>
      <c r="B35" s="628" t="n"/>
      <c r="C35" s="628" t="n"/>
      <c r="D35" s="628" t="n"/>
      <c r="E35" s="628" t="n"/>
      <c r="F35" s="628" t="n"/>
      <c r="G35" s="628" t="n"/>
      <c r="H35" s="628" t="n"/>
      <c r="I35" s="628" t="n"/>
      <c r="J35" s="628" t="n"/>
      <c r="K35" s="628" t="n"/>
      <c r="L35" s="628" t="n"/>
      <c r="M35" s="628" t="n"/>
      <c r="N35" s="628" t="n"/>
      <c r="O35" s="628" t="n"/>
    </row>
    <row r="36" ht="14" customHeight="1">
      <c r="A36" s="628" t="n"/>
      <c r="B36" s="628" t="n"/>
      <c r="C36" s="628" t="n"/>
      <c r="D36" s="628" t="n"/>
      <c r="E36" s="628" t="n"/>
      <c r="F36" s="628" t="n"/>
      <c r="G36" s="628" t="n"/>
      <c r="H36" s="628" t="n"/>
      <c r="I36" s="628" t="n"/>
      <c r="J36" s="628" t="n"/>
      <c r="K36" s="628" t="n"/>
      <c r="L36" s="628" t="n"/>
      <c r="M36" s="628" t="n"/>
      <c r="N36" s="628" t="n"/>
      <c r="O36" s="628" t="n"/>
    </row>
    <row r="37" ht="14" customHeight="1">
      <c r="A37" s="628" t="n"/>
      <c r="B37" s="628" t="n"/>
      <c r="C37" s="628" t="n"/>
      <c r="D37" s="628" t="n"/>
      <c r="E37" s="628" t="n"/>
      <c r="F37" s="628" t="n"/>
      <c r="G37" s="628" t="n"/>
      <c r="H37" s="628" t="n"/>
      <c r="I37" s="628" t="n"/>
      <c r="J37" s="628" t="n"/>
      <c r="K37" s="628" t="n"/>
      <c r="L37" s="628" t="n"/>
      <c r="M37" s="628" t="n"/>
      <c r="N37" s="628" t="n"/>
      <c r="O37" s="628" t="n"/>
    </row>
    <row r="38" ht="14" customHeight="1">
      <c r="A38" s="628" t="n"/>
      <c r="B38" s="628" t="n"/>
      <c r="C38" s="628" t="n"/>
      <c r="D38" s="628" t="n"/>
      <c r="E38" s="628" t="n"/>
      <c r="F38" s="628" t="n"/>
      <c r="G38" s="628" t="n"/>
      <c r="H38" s="628" t="n"/>
      <c r="I38" s="628" t="n"/>
      <c r="J38" s="628" t="n"/>
      <c r="K38" s="628" t="n"/>
      <c r="L38" s="628" t="n"/>
      <c r="M38" s="628" t="n"/>
      <c r="N38" s="628" t="n"/>
      <c r="O38" s="628" t="n"/>
    </row>
    <row r="39" ht="14" customHeight="1">
      <c r="A39" s="628" t="n"/>
      <c r="B39" s="628" t="n"/>
      <c r="C39" s="628" t="n"/>
      <c r="D39" s="628" t="n"/>
      <c r="E39" s="628" t="n"/>
      <c r="F39" s="628" t="n"/>
      <c r="G39" s="628" t="n"/>
      <c r="H39" s="628" t="n"/>
      <c r="I39" s="628" t="n"/>
      <c r="J39" s="628" t="n"/>
      <c r="K39" s="628" t="n"/>
      <c r="L39" s="628" t="n"/>
      <c r="M39" s="628" t="n"/>
      <c r="N39" s="628" t="n"/>
      <c r="O39" s="628" t="n"/>
    </row>
    <row r="40" ht="14" customHeight="1">
      <c r="A40" s="628" t="n"/>
      <c r="B40" s="628" t="n"/>
      <c r="C40" s="628" t="n"/>
      <c r="D40" s="628" t="n"/>
      <c r="E40" s="628" t="n"/>
      <c r="F40" s="628" t="n"/>
      <c r="G40" s="628" t="n"/>
      <c r="H40" s="628" t="n"/>
      <c r="I40" s="628" t="n"/>
      <c r="J40" s="628" t="n"/>
      <c r="K40" s="628" t="n"/>
      <c r="L40" s="628" t="n"/>
      <c r="M40" s="628" t="n"/>
      <c r="N40" s="628" t="n"/>
      <c r="O40" s="628" t="n"/>
    </row>
    <row r="41" ht="14" customHeight="1">
      <c r="A41" s="628" t="n"/>
      <c r="B41" s="628" t="n"/>
      <c r="C41" s="628" t="n"/>
      <c r="D41" s="628" t="n"/>
      <c r="E41" s="628" t="n"/>
      <c r="F41" s="628" t="n"/>
      <c r="G41" s="628" t="n"/>
      <c r="H41" s="628" t="n"/>
      <c r="I41" s="628" t="n"/>
      <c r="J41" s="628" t="n"/>
      <c r="K41" s="628" t="n"/>
      <c r="L41" s="628" t="n"/>
      <c r="M41" s="628" t="n"/>
      <c r="N41" s="628" t="n"/>
      <c r="O41" s="628" t="n"/>
    </row>
    <row r="42" ht="14" customHeight="1">
      <c r="A42" s="628" t="n"/>
      <c r="B42" s="628" t="n"/>
      <c r="C42" s="628" t="n"/>
      <c r="D42" s="628" t="n"/>
      <c r="E42" s="628" t="n"/>
      <c r="F42" s="628" t="n"/>
      <c r="G42" s="628" t="n"/>
      <c r="H42" s="628" t="n"/>
      <c r="I42" s="628" t="n"/>
      <c r="J42" s="628" t="n"/>
      <c r="K42" s="628" t="n"/>
      <c r="L42" s="628" t="n"/>
      <c r="M42" s="628" t="n"/>
      <c r="N42" s="628" t="n"/>
      <c r="O42" s="628" t="n"/>
    </row>
    <row r="43" ht="14" customHeight="1">
      <c r="A43" s="628" t="n"/>
      <c r="B43" s="628" t="n"/>
      <c r="C43" s="628" t="n"/>
      <c r="D43" s="628" t="n"/>
      <c r="E43" s="628" t="n"/>
      <c r="F43" s="628" t="n"/>
      <c r="G43" s="628" t="n"/>
      <c r="H43" s="628" t="n"/>
      <c r="I43" s="628" t="n"/>
      <c r="J43" s="628" t="n"/>
      <c r="K43" s="628" t="n"/>
      <c r="L43" s="628" t="n"/>
      <c r="M43" s="628" t="n"/>
      <c r="N43" s="628" t="n"/>
      <c r="O43" s="628" t="n"/>
    </row>
    <row r="44" ht="14" customHeight="1">
      <c r="A44" s="628" t="n"/>
      <c r="B44" s="628" t="n"/>
      <c r="C44" s="628" t="n"/>
      <c r="D44" s="628" t="n"/>
      <c r="E44" s="628" t="n"/>
      <c r="F44" s="628" t="n"/>
      <c r="G44" s="628" t="n"/>
      <c r="H44" s="628" t="n"/>
      <c r="I44" s="628" t="n"/>
      <c r="J44" s="628" t="n"/>
      <c r="K44" s="628" t="n"/>
      <c r="L44" s="628" t="n"/>
      <c r="M44" s="628" t="n"/>
      <c r="N44" s="628" t="n"/>
      <c r="O44" s="628" t="n"/>
    </row>
    <row r="45" ht="14" customHeight="1">
      <c r="A45" s="628" t="n"/>
      <c r="B45" s="628" t="n"/>
      <c r="C45" s="628" t="n"/>
      <c r="D45" s="628" t="n"/>
      <c r="E45" s="628" t="n"/>
      <c r="F45" s="628" t="n"/>
      <c r="G45" s="628" t="n"/>
      <c r="H45" s="628" t="n"/>
      <c r="I45" s="628" t="n"/>
      <c r="J45" s="628" t="n"/>
      <c r="K45" s="628" t="n"/>
      <c r="L45" s="628" t="n"/>
      <c r="M45" s="628" t="n"/>
      <c r="N45" s="628" t="n"/>
      <c r="O45" s="628" t="n"/>
    </row>
    <row r="46" ht="14" customHeight="1">
      <c r="A46" s="628" t="n"/>
      <c r="B46" s="628" t="n"/>
      <c r="C46" s="628" t="n"/>
      <c r="D46" s="628" t="n"/>
      <c r="E46" s="628" t="n"/>
      <c r="F46" s="628" t="n"/>
      <c r="G46" s="628" t="n"/>
      <c r="H46" s="628" t="n"/>
      <c r="I46" s="628" t="n"/>
      <c r="J46" s="628" t="n"/>
      <c r="K46" s="628" t="n"/>
      <c r="L46" s="628" t="n"/>
      <c r="M46" s="628" t="n"/>
      <c r="N46" s="628" t="n"/>
      <c r="O46" s="628" t="n"/>
    </row>
    <row r="47" ht="14" customHeight="1">
      <c r="A47" s="628" t="n"/>
      <c r="B47" s="628" t="n"/>
      <c r="C47" s="628" t="n"/>
      <c r="D47" s="628" t="n"/>
      <c r="E47" s="628" t="n"/>
      <c r="F47" s="628" t="n"/>
      <c r="G47" s="628" t="n"/>
      <c r="H47" s="628" t="n"/>
      <c r="I47" s="628" t="n"/>
      <c r="J47" s="628" t="n"/>
      <c r="K47" s="628" t="n"/>
      <c r="L47" s="628" t="n"/>
      <c r="M47" s="628" t="n"/>
      <c r="N47" s="628" t="n"/>
      <c r="O47" s="628" t="n"/>
    </row>
    <row r="48" ht="14" customHeight="1">
      <c r="A48" s="628" t="n"/>
      <c r="B48" s="628" t="n"/>
      <c r="C48" s="628" t="n"/>
      <c r="D48" s="628" t="n"/>
      <c r="E48" s="628" t="n"/>
      <c r="F48" s="628" t="n"/>
      <c r="G48" s="628" t="n"/>
      <c r="H48" s="628" t="n"/>
      <c r="I48" s="628" t="n"/>
      <c r="J48" s="628" t="n"/>
      <c r="K48" s="628" t="n"/>
      <c r="L48" s="628" t="n"/>
      <c r="M48" s="628" t="n"/>
      <c r="N48" s="628" t="n"/>
      <c r="O48" s="628" t="n"/>
    </row>
    <row r="49" ht="14" customHeight="1">
      <c r="A49" s="628" t="n"/>
      <c r="B49" s="628" t="n"/>
      <c r="C49" s="628" t="n"/>
      <c r="D49" s="628" t="n"/>
      <c r="E49" s="628" t="n"/>
      <c r="F49" s="628" t="n"/>
      <c r="G49" s="628" t="n"/>
      <c r="H49" s="628" t="n"/>
      <c r="I49" s="628" t="n"/>
      <c r="J49" s="628" t="n"/>
      <c r="K49" s="628" t="n"/>
      <c r="L49" s="628" t="n"/>
      <c r="M49" s="628" t="n"/>
      <c r="N49" s="628" t="n"/>
      <c r="O49" s="628" t="n"/>
    </row>
    <row r="50" ht="14" customHeight="1">
      <c r="A50" s="628" t="n"/>
      <c r="B50" s="628" t="n"/>
      <c r="C50" s="628" t="n"/>
      <c r="D50" s="628" t="n"/>
      <c r="E50" s="628" t="n"/>
      <c r="F50" s="628" t="n"/>
      <c r="G50" s="628" t="n"/>
      <c r="H50" s="628" t="n"/>
      <c r="I50" s="628" t="n"/>
      <c r="J50" s="628" t="n"/>
      <c r="K50" s="628" t="n"/>
      <c r="L50" s="628" t="n"/>
      <c r="M50" s="628" t="n"/>
      <c r="N50" s="628" t="n"/>
      <c r="O50" s="628" t="n"/>
    </row>
    <row r="51" ht="14" customHeight="1">
      <c r="A51" s="628" t="n"/>
      <c r="B51" s="628" t="n"/>
      <c r="C51" s="628" t="n"/>
      <c r="D51" s="628" t="n"/>
      <c r="E51" s="628" t="n"/>
      <c r="F51" s="628" t="n"/>
      <c r="G51" s="628" t="n"/>
      <c r="H51" s="628" t="n"/>
      <c r="I51" s="628" t="n"/>
      <c r="J51" s="628" t="n"/>
      <c r="K51" s="628" t="n"/>
      <c r="L51" s="628" t="n"/>
      <c r="M51" s="628" t="n"/>
      <c r="N51" s="628" t="n"/>
      <c r="O51" s="628" t="n"/>
    </row>
    <row r="52" ht="14" customHeight="1">
      <c r="A52" s="628" t="n"/>
      <c r="B52" s="628" t="n"/>
      <c r="C52" s="628" t="n"/>
      <c r="D52" s="628" t="n"/>
      <c r="E52" s="628" t="n"/>
      <c r="F52" s="628" t="n"/>
      <c r="G52" s="628" t="n"/>
      <c r="H52" s="628" t="n"/>
      <c r="I52" s="628" t="n"/>
      <c r="J52" s="628" t="n"/>
      <c r="K52" s="628" t="n"/>
      <c r="L52" s="628" t="n"/>
      <c r="M52" s="628" t="n"/>
      <c r="N52" s="628" t="n"/>
      <c r="O52" s="628" t="n"/>
    </row>
    <row r="53" ht="14" customHeight="1">
      <c r="A53" s="628" t="n"/>
      <c r="B53" s="628" t="n"/>
      <c r="C53" s="628" t="n"/>
      <c r="D53" s="628" t="n"/>
      <c r="E53" s="628" t="n"/>
      <c r="F53" s="628" t="n"/>
      <c r="G53" s="628" t="n"/>
      <c r="H53" s="628" t="n"/>
      <c r="I53" s="628" t="n"/>
      <c r="J53" s="628" t="n"/>
      <c r="K53" s="628" t="n"/>
      <c r="L53" s="628" t="n"/>
      <c r="M53" s="628" t="n"/>
      <c r="N53" s="628" t="n"/>
      <c r="O53" s="628" t="n"/>
    </row>
    <row r="54" ht="14" customHeight="1">
      <c r="A54" s="628" t="n"/>
      <c r="B54" s="628" t="n"/>
      <c r="C54" s="628" t="n"/>
      <c r="D54" s="628" t="n"/>
      <c r="E54" s="628" t="n"/>
      <c r="F54" s="628" t="n"/>
      <c r="G54" s="628" t="n"/>
      <c r="H54" s="628" t="n"/>
      <c r="I54" s="628" t="n"/>
      <c r="J54" s="628" t="n"/>
      <c r="K54" s="628" t="n"/>
      <c r="L54" s="628" t="n"/>
      <c r="M54" s="628" t="n"/>
      <c r="N54" s="628" t="n"/>
      <c r="O54" s="628" t="n"/>
    </row>
    <row r="55" ht="14" customHeight="1">
      <c r="A55" s="628" t="n"/>
      <c r="B55" s="628" t="n"/>
      <c r="C55" s="628" t="n"/>
      <c r="D55" s="628" t="n"/>
      <c r="E55" s="628" t="n"/>
      <c r="F55" s="628" t="n"/>
      <c r="G55" s="628" t="n"/>
      <c r="H55" s="628" t="n"/>
      <c r="I55" s="628" t="n"/>
      <c r="J55" s="628" t="n"/>
      <c r="K55" s="628" t="n"/>
      <c r="L55" s="628" t="n"/>
      <c r="M55" s="628" t="n"/>
      <c r="N55" s="628" t="n"/>
      <c r="O55" s="628" t="n"/>
    </row>
    <row r="56" ht="14" customHeight="1">
      <c r="A56" s="628" t="n"/>
      <c r="B56" s="628" t="n"/>
      <c r="C56" s="628" t="n"/>
      <c r="D56" s="628" t="n"/>
      <c r="E56" s="628" t="n"/>
      <c r="F56" s="628" t="n"/>
      <c r="G56" s="628" t="n"/>
      <c r="H56" s="628" t="n"/>
      <c r="I56" s="628" t="n"/>
      <c r="J56" s="628" t="n"/>
      <c r="K56" s="628" t="n"/>
      <c r="L56" s="628" t="n"/>
      <c r="M56" s="628" t="n"/>
      <c r="N56" s="628" t="n"/>
      <c r="O56" s="628" t="n"/>
    </row>
  </sheetData>
  <mergeCells count="10">
    <mergeCell ref="A2:O2"/>
    <mergeCell ref="E4:F6"/>
    <mergeCell ref="J8:P8"/>
    <mergeCell ref="L4:O6"/>
    <mergeCell ref="A1:O1"/>
    <mergeCell ref="C4:D6"/>
    <mergeCell ref="A4:B6"/>
    <mergeCell ref="G4:H6"/>
    <mergeCell ref="J4:K6"/>
    <mergeCell ref="A8:H8"/>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P350"/>
  <sheetViews>
    <sheetView topLeftCell="CC1" zoomScale="89" workbookViewId="0">
      <selection activeCell="BC29" sqref="BC29"/>
    </sheetView>
  </sheetViews>
  <sheetFormatPr baseColWidth="10" defaultColWidth="11.5" defaultRowHeight="16"/>
  <cols>
    <col width="12.83203125" bestFit="1" customWidth="1" style="80" min="1" max="1"/>
    <col width="20.83203125" bestFit="1" customWidth="1" style="80" min="2" max="2"/>
    <col width="10.5" bestFit="1" customWidth="1" style="51" min="3" max="3"/>
    <col width="18" bestFit="1" customWidth="1" style="51" min="4" max="4"/>
    <col width="11.1640625" bestFit="1" customWidth="1" style="51" min="5" max="5"/>
    <col width="18" bestFit="1" customWidth="1" style="51" min="6" max="6"/>
    <col width="19.5" bestFit="1" customWidth="1" style="51" min="7" max="7"/>
    <col width="18" bestFit="1" customWidth="1" style="51" min="8" max="8"/>
    <col width="12.6640625" bestFit="1" customWidth="1" style="51" min="9" max="9"/>
    <col width="18" bestFit="1" customWidth="1" style="51" min="10" max="10"/>
    <col width="9.6640625" bestFit="1" customWidth="1" style="51" min="11" max="11"/>
    <col width="18" bestFit="1" customWidth="1" style="51" min="12" max="12"/>
    <col width="11" bestFit="1" customWidth="1" style="51" min="13" max="13"/>
    <col width="18" bestFit="1" customWidth="1" style="51" min="14" max="14"/>
    <col width="11" bestFit="1" customWidth="1" style="51" min="15" max="15"/>
    <col width="18" bestFit="1" customWidth="1" style="51" min="16" max="16"/>
    <col width="11" bestFit="1" customWidth="1" style="51" min="17" max="17"/>
    <col width="18" bestFit="1" customWidth="1" style="51" min="18" max="18"/>
    <col width="9.33203125" bestFit="1" customWidth="1" style="51" min="19" max="19"/>
    <col width="18" bestFit="1" customWidth="1" style="51" min="20" max="20"/>
    <col width="12.33203125" bestFit="1" customWidth="1" style="51" min="21" max="21"/>
    <col width="18" bestFit="1" customWidth="1" style="51" min="22" max="22"/>
    <col width="11" bestFit="1" customWidth="1" style="51" min="23" max="23"/>
    <col width="18" bestFit="1" customWidth="1" style="51" min="24" max="24"/>
    <col width="12.33203125" bestFit="1" customWidth="1" style="51" min="25" max="25"/>
    <col width="18" bestFit="1" customWidth="1" style="51" min="26" max="26"/>
    <col width="10" bestFit="1" customWidth="1" style="51" min="27" max="27"/>
    <col width="18" bestFit="1" customWidth="1" style="51" min="28" max="28"/>
    <col width="10.5" bestFit="1" customWidth="1" style="51" min="29" max="29"/>
    <col width="18" bestFit="1" customWidth="1" style="51" min="30" max="30"/>
    <col width="10.5" bestFit="1" customWidth="1" style="51" min="31" max="31"/>
    <col width="18" bestFit="1" customWidth="1" style="51" min="32" max="32"/>
    <col width="9.83203125" bestFit="1" customWidth="1" style="51" min="33" max="33"/>
    <col width="18" bestFit="1" customWidth="1" style="51" min="34" max="34"/>
    <col width="10.5" bestFit="1" customWidth="1" style="51" min="35" max="35"/>
    <col width="18" bestFit="1" customWidth="1" style="51" min="36" max="36"/>
    <col width="9.5" bestFit="1" customWidth="1" style="51" min="37" max="37"/>
    <col width="18" bestFit="1" customWidth="1" style="51" min="38" max="38"/>
    <col width="10.5" bestFit="1" customWidth="1" style="51" min="39" max="39"/>
    <col width="18" bestFit="1" customWidth="1" style="51" min="40" max="40"/>
    <col width="10.5" bestFit="1" customWidth="1" style="51" min="41" max="41"/>
    <col width="18" bestFit="1" customWidth="1" style="51" min="42" max="42"/>
    <col width="10.5" bestFit="1" customWidth="1" style="51" min="43" max="43"/>
    <col width="18" bestFit="1" customWidth="1" style="51" min="44" max="44"/>
    <col width="10.5" bestFit="1" customWidth="1" style="51" min="45" max="45"/>
    <col width="18" bestFit="1" customWidth="1" style="51" min="46" max="46"/>
    <col width="10.5" bestFit="1" customWidth="1" style="51" min="47" max="47"/>
    <col width="18" bestFit="1" customWidth="1" style="51" min="48" max="48"/>
    <col width="10.5" bestFit="1" customWidth="1" style="51" min="49" max="49"/>
    <col width="18" bestFit="1" customWidth="1" style="51" min="50" max="50"/>
    <col width="10.5" bestFit="1" customWidth="1" style="51" min="51" max="51"/>
    <col width="18" bestFit="1" customWidth="1" style="51" min="52" max="52"/>
    <col width="10.5" bestFit="1" customWidth="1" style="51" min="53" max="53"/>
    <col width="18" bestFit="1" customWidth="1" style="51" min="54" max="54"/>
    <col width="10.5" bestFit="1" customWidth="1" style="51" min="55" max="55"/>
    <col width="18" bestFit="1" customWidth="1" style="51" min="56" max="56"/>
    <col width="10.5" bestFit="1" customWidth="1" style="51" min="57" max="57"/>
    <col width="18" bestFit="1" customWidth="1" style="51" min="58" max="58"/>
    <col width="10.5" bestFit="1" customWidth="1" style="51" min="59" max="59"/>
    <col width="18" bestFit="1" customWidth="1" style="51" min="60" max="60"/>
    <col width="10.5" bestFit="1" customWidth="1" style="51" min="61" max="61"/>
    <col width="18" bestFit="1" customWidth="1" style="51" min="62" max="62"/>
    <col width="10.5" bestFit="1" customWidth="1" style="51" min="63" max="63"/>
    <col width="18" bestFit="1" customWidth="1" style="51" min="64" max="64"/>
    <col width="10.5" bestFit="1" customWidth="1" style="51" min="65" max="65"/>
    <col width="18" bestFit="1" customWidth="1" style="51" min="66" max="66"/>
    <col width="11.33203125" bestFit="1" customWidth="1" style="51" min="67" max="67"/>
    <col width="18" bestFit="1" customWidth="1" style="51" min="68" max="68"/>
    <col width="11.33203125" bestFit="1" customWidth="1" style="51" min="69" max="69"/>
    <col width="18" bestFit="1" customWidth="1" style="51" min="70" max="70"/>
    <col width="11.33203125" bestFit="1" customWidth="1" style="51" min="71" max="71"/>
    <col width="18" bestFit="1" customWidth="1" style="51" min="72" max="72"/>
    <col width="11.5" bestFit="1" customWidth="1" style="51" min="73" max="73"/>
    <col width="18" bestFit="1" customWidth="1" style="51" min="74" max="74"/>
    <col width="11.33203125" bestFit="1" customWidth="1" style="51" min="75" max="75"/>
    <col width="18" bestFit="1" customWidth="1" style="51" min="76" max="76"/>
    <col width="11.33203125" bestFit="1" customWidth="1" style="51" min="77" max="77"/>
    <col width="18" bestFit="1" customWidth="1" style="51" min="78" max="78"/>
    <col width="11.33203125" bestFit="1" customWidth="1" style="51" min="79" max="79"/>
    <col width="18" bestFit="1" customWidth="1" style="51" min="80" max="80"/>
    <col width="11.33203125" bestFit="1" customWidth="1" style="51" min="81" max="81"/>
    <col width="18" bestFit="1" customWidth="1" style="51" min="82" max="82"/>
    <col width="10.6640625" bestFit="1" customWidth="1" style="51" min="83" max="83"/>
    <col width="18" bestFit="1" customWidth="1" style="51" min="84" max="84"/>
    <col width="10.6640625" bestFit="1" customWidth="1" style="51" min="85" max="85"/>
    <col width="18" bestFit="1" customWidth="1" style="51" min="86" max="86"/>
    <col width="10.6640625" bestFit="1" customWidth="1" style="51" min="87" max="87"/>
    <col width="18" bestFit="1" customWidth="1" style="51" min="88" max="88"/>
    <col width="10.6640625" bestFit="1" customWidth="1" style="51" min="89" max="89"/>
    <col width="18" bestFit="1" customWidth="1" style="51" min="90" max="90"/>
    <col width="10.6640625" bestFit="1" customWidth="1" style="51" min="91" max="91"/>
    <col width="18" bestFit="1" customWidth="1" style="51" min="92" max="92"/>
    <col width="11.5" bestFit="1" customWidth="1" style="51" min="93" max="93"/>
    <col width="18" bestFit="1" customWidth="1" style="51" min="94" max="94"/>
    <col width="11.5" customWidth="1" style="51" min="95" max="16384"/>
  </cols>
  <sheetData>
    <row r="1" customFormat="1" s="76">
      <c r="A1" s="76" t="n">
        <v>1960</v>
      </c>
      <c r="C1" s="76" t="n">
        <v>1961</v>
      </c>
      <c r="E1" s="76" t="n">
        <v>1962</v>
      </c>
      <c r="G1" s="76" t="n">
        <v>1963</v>
      </c>
      <c r="I1" s="76" t="n">
        <v>1964</v>
      </c>
      <c r="K1" s="76" t="n">
        <v>1965</v>
      </c>
      <c r="M1" s="76" t="n">
        <v>1966</v>
      </c>
      <c r="O1" s="76" t="n">
        <v>1967</v>
      </c>
      <c r="Q1" s="76" t="n">
        <v>1968</v>
      </c>
      <c r="S1" s="76" t="n">
        <v>1988</v>
      </c>
      <c r="U1" s="76" t="n">
        <v>1989</v>
      </c>
      <c r="W1" s="76" t="n">
        <v>1990</v>
      </c>
      <c r="Y1" s="76" t="n">
        <v>1991</v>
      </c>
      <c r="AA1" s="76" t="n">
        <v>1992</v>
      </c>
      <c r="AC1" s="76" t="n">
        <v>1993</v>
      </c>
      <c r="AE1" s="76" t="n">
        <v>1994</v>
      </c>
      <c r="AG1" s="76" t="n">
        <v>1995</v>
      </c>
      <c r="AI1" s="76" t="n">
        <v>1996</v>
      </c>
      <c r="AK1" s="76" t="n">
        <v>1997</v>
      </c>
      <c r="AM1" s="76" t="n">
        <v>1998</v>
      </c>
      <c r="AO1" s="76" t="n">
        <v>1999</v>
      </c>
      <c r="AQ1" s="76" t="n">
        <v>2000</v>
      </c>
      <c r="AS1" s="76" t="n">
        <v>2001</v>
      </c>
      <c r="AU1" s="76" t="n">
        <v>2002</v>
      </c>
      <c r="AW1" s="76" t="n">
        <v>2003</v>
      </c>
      <c r="AY1" s="76" t="n">
        <v>2004</v>
      </c>
      <c r="BA1" s="76" t="n">
        <v>2005</v>
      </c>
      <c r="BC1" s="76" t="n">
        <v>2006</v>
      </c>
      <c r="BE1" s="76" t="n">
        <v>2007</v>
      </c>
      <c r="BG1" s="76" t="n">
        <v>2008</v>
      </c>
      <c r="BI1" s="76" t="n">
        <v>2009</v>
      </c>
      <c r="BK1" s="76" t="n">
        <v>2010</v>
      </c>
      <c r="BM1" s="76" t="n">
        <v>2011</v>
      </c>
      <c r="BO1" s="76" t="n">
        <v>2012</v>
      </c>
      <c r="BQ1" s="76" t="n">
        <v>2013</v>
      </c>
      <c r="BS1" s="76" t="n">
        <v>2014</v>
      </c>
      <c r="BU1" s="76" t="n">
        <v>2015</v>
      </c>
      <c r="BW1" s="76" t="n">
        <v>2016</v>
      </c>
      <c r="BY1" s="76" t="n">
        <v>2017</v>
      </c>
      <c r="CA1" s="76" t="n">
        <v>2018</v>
      </c>
      <c r="CC1" s="76" t="n">
        <v>2019</v>
      </c>
      <c r="CE1" s="76" t="n">
        <v>2020</v>
      </c>
      <c r="CG1" s="76" t="n">
        <v>2021</v>
      </c>
      <c r="CI1" s="76" t="n">
        <v>2022</v>
      </c>
      <c r="CK1" s="76" t="n">
        <v>2023</v>
      </c>
      <c r="CM1" s="76" t="n">
        <v>2024</v>
      </c>
      <c r="CO1" s="76" t="n">
        <v>2025</v>
      </c>
    </row>
    <row r="2" ht="17" customHeight="1">
      <c r="A2" s="103" t="inlineStr">
        <is>
          <t>Ern</t>
        </is>
      </c>
      <c r="B2" s="103" t="inlineStr">
        <is>
          <t>Abbott</t>
        </is>
      </c>
      <c r="C2" s="104" t="inlineStr">
        <is>
          <t>Dave</t>
        </is>
      </c>
      <c r="D2" s="104" t="inlineStr">
        <is>
          <t>Anderson</t>
        </is>
      </c>
      <c r="E2" s="103" t="inlineStr">
        <is>
          <t>Don</t>
        </is>
      </c>
      <c r="F2" s="103" t="inlineStr">
        <is>
          <t>Algie</t>
        </is>
      </c>
      <c r="G2" s="59" t="inlineStr">
        <is>
          <t>Ern</t>
        </is>
      </c>
      <c r="H2" s="59" t="inlineStr">
        <is>
          <t>Abbott</t>
        </is>
      </c>
      <c r="I2" s="59" t="inlineStr">
        <is>
          <t>Arnold</t>
        </is>
      </c>
      <c r="J2" s="59" t="inlineStr">
        <is>
          <t>Ahrenfeld</t>
        </is>
      </c>
      <c r="K2" s="59" t="inlineStr">
        <is>
          <t>Ern</t>
        </is>
      </c>
      <c r="L2" s="59" t="inlineStr">
        <is>
          <t>Abbott</t>
        </is>
      </c>
      <c r="M2" s="112" t="inlineStr">
        <is>
          <t>Rauno</t>
        </is>
      </c>
      <c r="N2" s="112" t="inlineStr">
        <is>
          <t>Aaltonen</t>
        </is>
      </c>
      <c r="O2" s="59" t="inlineStr">
        <is>
          <t>Lindsay</t>
        </is>
      </c>
      <c r="P2" s="59" t="inlineStr">
        <is>
          <t>Adcock</t>
        </is>
      </c>
      <c r="Q2" s="59" t="inlineStr">
        <is>
          <t>Lindsay</t>
        </is>
      </c>
      <c r="R2" s="59" t="inlineStr">
        <is>
          <t>Adcock</t>
        </is>
      </c>
      <c r="S2" s="59" t="inlineStr">
        <is>
          <t>Jeff</t>
        </is>
      </c>
      <c r="T2" s="59" t="inlineStr">
        <is>
          <t>Allam</t>
        </is>
      </c>
      <c r="U2" s="59" t="inlineStr">
        <is>
          <t>Michael</t>
        </is>
      </c>
      <c r="V2" s="59" t="inlineStr">
        <is>
          <t>Adcock</t>
        </is>
      </c>
      <c r="W2" s="59" t="inlineStr">
        <is>
          <t>Jeff</t>
        </is>
      </c>
      <c r="X2" s="59" t="inlineStr">
        <is>
          <t>Allam</t>
        </is>
      </c>
      <c r="Y2" s="59" t="inlineStr">
        <is>
          <t>Rauno</t>
        </is>
      </c>
      <c r="Z2" s="59" t="inlineStr">
        <is>
          <t>Aaltonen</t>
        </is>
      </c>
      <c r="AA2" s="59" t="inlineStr">
        <is>
          <t>Trevor</t>
        </is>
      </c>
      <c r="AB2" s="59" t="inlineStr">
        <is>
          <t>Ashby</t>
        </is>
      </c>
      <c r="AC2" s="59" t="inlineStr">
        <is>
          <t>Jeff</t>
        </is>
      </c>
      <c r="AD2" s="59" t="inlineStr">
        <is>
          <t>Allam</t>
        </is>
      </c>
      <c r="AE2" s="59" t="inlineStr">
        <is>
          <t>Jeff</t>
        </is>
      </c>
      <c r="AF2" s="59" t="inlineStr">
        <is>
          <t>Allam</t>
        </is>
      </c>
      <c r="AG2" s="59" t="inlineStr">
        <is>
          <t>Trevor</t>
        </is>
      </c>
      <c r="AH2" s="59" t="inlineStr">
        <is>
          <t>Ashby</t>
        </is>
      </c>
      <c r="AI2" s="59" t="inlineStr">
        <is>
          <t>Trevor</t>
        </is>
      </c>
      <c r="AJ2" s="59" t="inlineStr">
        <is>
          <t>Ashby</t>
        </is>
      </c>
      <c r="AK2" s="59" t="inlineStr">
        <is>
          <t>Trevor</t>
        </is>
      </c>
      <c r="AL2" s="59" t="inlineStr">
        <is>
          <t>Ashby</t>
        </is>
      </c>
      <c r="AM2" s="59" t="inlineStr">
        <is>
          <t>Trevor</t>
        </is>
      </c>
      <c r="AN2" s="59" t="inlineStr">
        <is>
          <t>Ashby</t>
        </is>
      </c>
      <c r="AO2" s="59" t="inlineStr">
        <is>
          <t>Trevor</t>
        </is>
      </c>
      <c r="AP2" s="59" t="inlineStr">
        <is>
          <t>Ashby</t>
        </is>
      </c>
      <c r="AQ2" s="59" t="inlineStr">
        <is>
          <t>Trevor</t>
        </is>
      </c>
      <c r="AR2" s="59" t="inlineStr">
        <is>
          <t>Ashby</t>
        </is>
      </c>
      <c r="AS2" s="59" t="inlineStr">
        <is>
          <t>Marcos</t>
        </is>
      </c>
      <c r="AT2" s="59" t="inlineStr">
        <is>
          <t>Ambrose</t>
        </is>
      </c>
      <c r="AU2" s="59" t="inlineStr">
        <is>
          <t>Marcos</t>
        </is>
      </c>
      <c r="AV2" s="59" t="inlineStr">
        <is>
          <t>Ambrose</t>
        </is>
      </c>
      <c r="AW2" s="59" t="inlineStr">
        <is>
          <t>Marcos</t>
        </is>
      </c>
      <c r="AX2" s="59" t="inlineStr">
        <is>
          <t>Ambrose</t>
        </is>
      </c>
      <c r="AY2" s="59" t="inlineStr">
        <is>
          <t>Marcos</t>
        </is>
      </c>
      <c r="AZ2" s="59" t="inlineStr">
        <is>
          <t>Ambrose</t>
        </is>
      </c>
      <c r="BA2" s="59" t="inlineStr">
        <is>
          <t>Marcos</t>
        </is>
      </c>
      <c r="BB2" s="59" t="inlineStr">
        <is>
          <t>Ambrose</t>
        </is>
      </c>
      <c r="BC2" s="59" t="inlineStr">
        <is>
          <t>Craig</t>
        </is>
      </c>
      <c r="BD2" s="59" t="inlineStr">
        <is>
          <t>Baird</t>
        </is>
      </c>
      <c r="BE2" s="59" t="inlineStr">
        <is>
          <t>Craig</t>
        </is>
      </c>
      <c r="BF2" s="59" t="inlineStr">
        <is>
          <t>Baird</t>
        </is>
      </c>
      <c r="BG2" s="59" t="inlineStr">
        <is>
          <t>Craig</t>
        </is>
      </c>
      <c r="BH2" s="59" t="inlineStr">
        <is>
          <t>Baird</t>
        </is>
      </c>
      <c r="BI2" s="59" t="inlineStr">
        <is>
          <t>Damian</t>
        </is>
      </c>
      <c r="BJ2" s="59" t="inlineStr">
        <is>
          <t>Assaillit</t>
        </is>
      </c>
      <c r="BK2" s="59" t="inlineStr">
        <is>
          <t>Damian</t>
        </is>
      </c>
      <c r="BL2" s="59" t="inlineStr">
        <is>
          <t>Assaillit</t>
        </is>
      </c>
      <c r="BM2" s="59" t="inlineStr">
        <is>
          <t>Craig</t>
        </is>
      </c>
      <c r="BN2" s="59" t="inlineStr">
        <is>
          <t>Baird</t>
        </is>
      </c>
      <c r="BO2" s="59" t="inlineStr">
        <is>
          <t>Craig</t>
        </is>
      </c>
      <c r="BP2" s="59" t="inlineStr">
        <is>
          <t>Baird</t>
        </is>
      </c>
      <c r="BQ2" s="59" t="inlineStr">
        <is>
          <t>Craig</t>
        </is>
      </c>
      <c r="BR2" s="59" t="inlineStr">
        <is>
          <t>Baird</t>
        </is>
      </c>
      <c r="BS2" s="59" t="inlineStr">
        <is>
          <t>Craig</t>
        </is>
      </c>
      <c r="BT2" s="59" t="inlineStr">
        <is>
          <t>Baird</t>
        </is>
      </c>
      <c r="BU2" s="59" t="inlineStr">
        <is>
          <t>Marcos</t>
        </is>
      </c>
      <c r="BV2" s="59" t="inlineStr">
        <is>
          <t>Ambrose</t>
        </is>
      </c>
      <c r="BW2" s="59" t="inlineStr">
        <is>
          <t>Craig</t>
        </is>
      </c>
      <c r="BX2" s="59" t="inlineStr">
        <is>
          <t>Baird</t>
        </is>
      </c>
      <c r="BY2" s="59" t="inlineStr">
        <is>
          <t>Tim</t>
        </is>
      </c>
      <c r="BZ2" s="59" t="inlineStr">
        <is>
          <t>Blanchard</t>
        </is>
      </c>
      <c r="CA2" s="59" t="inlineStr">
        <is>
          <t>Earl</t>
        </is>
      </c>
      <c r="CB2" s="59" t="inlineStr">
        <is>
          <t>Bamber</t>
        </is>
      </c>
      <c r="CC2" s="59" t="inlineStr">
        <is>
          <t>Tim</t>
        </is>
      </c>
      <c r="CD2" s="59" t="inlineStr">
        <is>
          <t>Blanchard</t>
        </is>
      </c>
      <c r="CE2" s="59" t="inlineStr">
        <is>
          <t>Tim</t>
        </is>
      </c>
      <c r="CF2" s="59" t="inlineStr">
        <is>
          <t>Blanchard</t>
        </is>
      </c>
      <c r="CG2" s="59" t="inlineStr">
        <is>
          <t>Zak</t>
        </is>
      </c>
      <c r="CH2" s="59" t="inlineStr">
        <is>
          <t>Best</t>
        </is>
      </c>
      <c r="CI2" s="59" t="inlineStr">
        <is>
          <t>Zak</t>
        </is>
      </c>
      <c r="CJ2" s="59" t="inlineStr">
        <is>
          <t>Best</t>
        </is>
      </c>
      <c r="CK2" s="59" t="inlineStr">
        <is>
          <t>Kai</t>
        </is>
      </c>
      <c r="CL2" s="59" t="inlineStr">
        <is>
          <t>Allen</t>
        </is>
      </c>
      <c r="CM2" s="59" t="inlineStr">
        <is>
          <t>Kai</t>
        </is>
      </c>
      <c r="CN2" s="51" t="inlineStr">
        <is>
          <t>Allen</t>
        </is>
      </c>
      <c r="CO2" s="51" t="inlineStr">
        <is>
          <t xml:space="preserve"> Kai</t>
        </is>
      </c>
      <c r="CP2" s="51" t="inlineStr">
        <is>
          <t>Allen</t>
        </is>
      </c>
    </row>
    <row r="3" ht="17" customHeight="1">
      <c r="A3" s="103" t="inlineStr">
        <is>
          <t>John</t>
        </is>
      </c>
      <c r="B3" s="103" t="inlineStr">
        <is>
          <t>Amp</t>
        </is>
      </c>
      <c r="C3" s="105" t="inlineStr">
        <is>
          <t>Norm</t>
        </is>
      </c>
      <c r="D3" s="105" t="inlineStr">
        <is>
          <t>Beechey</t>
        </is>
      </c>
      <c r="E3" s="103" t="inlineStr">
        <is>
          <t>Terry</t>
        </is>
      </c>
      <c r="F3" s="103" t="inlineStr">
        <is>
          <t>Allen</t>
        </is>
      </c>
      <c r="G3" s="59" t="inlineStr">
        <is>
          <t>John</t>
        </is>
      </c>
      <c r="H3" s="59" t="inlineStr">
        <is>
          <t>Alexander</t>
        </is>
      </c>
      <c r="I3" s="59" t="inlineStr">
        <is>
          <t>Tony</t>
        </is>
      </c>
      <c r="J3" s="59" t="inlineStr">
        <is>
          <t>Allen</t>
        </is>
      </c>
      <c r="K3" s="59" t="inlineStr">
        <is>
          <t>Arnold</t>
        </is>
      </c>
      <c r="L3" s="59" t="inlineStr">
        <is>
          <t>Ahrenfeld</t>
        </is>
      </c>
      <c r="M3" s="59" t="inlineStr">
        <is>
          <t>Ern</t>
        </is>
      </c>
      <c r="N3" s="59" t="inlineStr">
        <is>
          <t>Abbott</t>
        </is>
      </c>
      <c r="O3" s="59" t="inlineStr">
        <is>
          <t>Murray</t>
        </is>
      </c>
      <c r="P3" s="59" t="inlineStr">
        <is>
          <t>Bailey</t>
        </is>
      </c>
      <c r="Q3" s="59" t="inlineStr">
        <is>
          <t>Barry</t>
        </is>
      </c>
      <c r="R3" s="59" t="inlineStr">
        <is>
          <t>Arentz</t>
        </is>
      </c>
      <c r="S3" s="59" t="inlineStr">
        <is>
          <t>John</t>
        </is>
      </c>
      <c r="T3" s="59" t="inlineStr">
        <is>
          <t>Andretti</t>
        </is>
      </c>
      <c r="U3" s="59" t="inlineStr">
        <is>
          <t>Jeff</t>
        </is>
      </c>
      <c r="V3" s="59" t="inlineStr">
        <is>
          <t>Allam</t>
        </is>
      </c>
      <c r="W3" s="59" t="inlineStr">
        <is>
          <t>Trevor</t>
        </is>
      </c>
      <c r="X3" s="59" t="inlineStr">
        <is>
          <t>Ashby</t>
        </is>
      </c>
      <c r="Y3" s="60" t="inlineStr">
        <is>
          <t>Arthur</t>
        </is>
      </c>
      <c r="Z3" s="60" t="inlineStr">
        <is>
          <t>Abrahams</t>
        </is>
      </c>
      <c r="AA3" s="59" t="inlineStr">
        <is>
          <t>Scott</t>
        </is>
      </c>
      <c r="AB3" s="59" t="inlineStr">
        <is>
          <t>Bargwanna</t>
        </is>
      </c>
      <c r="AC3" s="59" t="inlineStr">
        <is>
          <t>Trevor</t>
        </is>
      </c>
      <c r="AD3" s="59" t="inlineStr">
        <is>
          <t>Ashby</t>
        </is>
      </c>
      <c r="AE3" s="59" t="inlineStr">
        <is>
          <t>Trevor</t>
        </is>
      </c>
      <c r="AF3" s="59" t="inlineStr">
        <is>
          <t>Ashby</t>
        </is>
      </c>
      <c r="AG3" s="59" t="inlineStr">
        <is>
          <t>David</t>
        </is>
      </c>
      <c r="AH3" s="59" t="inlineStr">
        <is>
          <t>Attard</t>
        </is>
      </c>
      <c r="AI3" s="59" t="inlineStr">
        <is>
          <t>David</t>
        </is>
      </c>
      <c r="AJ3" s="59" t="inlineStr">
        <is>
          <t>Attard</t>
        </is>
      </c>
      <c r="AK3" s="59" t="inlineStr">
        <is>
          <t>Bill</t>
        </is>
      </c>
      <c r="AL3" s="59" t="inlineStr">
        <is>
          <t>Attard</t>
        </is>
      </c>
      <c r="AM3" s="59" t="inlineStr">
        <is>
          <t>Bill</t>
        </is>
      </c>
      <c r="AN3" s="59" t="inlineStr">
        <is>
          <t>Attard</t>
        </is>
      </c>
      <c r="AO3" s="59" t="inlineStr">
        <is>
          <t>Bill</t>
        </is>
      </c>
      <c r="AP3" s="59" t="inlineStr">
        <is>
          <t>Attard</t>
        </is>
      </c>
      <c r="AQ3" s="59" t="inlineStr">
        <is>
          <t>Bill</t>
        </is>
      </c>
      <c r="AR3" s="59" t="inlineStr">
        <is>
          <t>Attard</t>
        </is>
      </c>
      <c r="AS3" s="59" t="inlineStr">
        <is>
          <t>Trevor</t>
        </is>
      </c>
      <c r="AT3" s="59" t="inlineStr">
        <is>
          <t>Ashby</t>
        </is>
      </c>
      <c r="AU3" s="59" t="inlineStr">
        <is>
          <t>Craig</t>
        </is>
      </c>
      <c r="AV3" s="59" t="inlineStr">
        <is>
          <t>Baird</t>
        </is>
      </c>
      <c r="AW3" s="59" t="inlineStr">
        <is>
          <t>Craig</t>
        </is>
      </c>
      <c r="AX3" s="59" t="inlineStr">
        <is>
          <t>Baird</t>
        </is>
      </c>
      <c r="AY3" s="59" t="inlineStr">
        <is>
          <t>Craig</t>
        </is>
      </c>
      <c r="AZ3" s="59" t="inlineStr">
        <is>
          <t>Baird</t>
        </is>
      </c>
      <c r="BA3" s="59" t="inlineStr">
        <is>
          <t>Craig</t>
        </is>
      </c>
      <c r="BB3" s="59" t="inlineStr">
        <is>
          <t>Baird</t>
        </is>
      </c>
      <c r="BC3" s="59" t="inlineStr">
        <is>
          <t>Jason</t>
        </is>
      </c>
      <c r="BD3" s="59" t="inlineStr">
        <is>
          <t>Bargwanna</t>
        </is>
      </c>
      <c r="BE3" s="59" t="inlineStr">
        <is>
          <t>Jason</t>
        </is>
      </c>
      <c r="BF3" s="59" t="inlineStr">
        <is>
          <t>Bargwanna</t>
        </is>
      </c>
      <c r="BG3" s="59" t="inlineStr">
        <is>
          <t>Jason</t>
        </is>
      </c>
      <c r="BH3" s="59" t="inlineStr">
        <is>
          <t>Bargwanna</t>
        </is>
      </c>
      <c r="BI3" s="59" t="inlineStr">
        <is>
          <t>Craig</t>
        </is>
      </c>
      <c r="BJ3" s="59" t="inlineStr">
        <is>
          <t>Baird</t>
        </is>
      </c>
      <c r="BK3" s="59" t="inlineStr">
        <is>
          <t>Craig</t>
        </is>
      </c>
      <c r="BL3" s="59" t="inlineStr">
        <is>
          <t>Baird</t>
        </is>
      </c>
      <c r="BM3" s="59" t="inlineStr">
        <is>
          <t>Jason</t>
        </is>
      </c>
      <c r="BN3" s="59" t="inlineStr">
        <is>
          <t>Bargwanna</t>
        </is>
      </c>
      <c r="BO3" s="59" t="inlineStr">
        <is>
          <t>David</t>
        </is>
      </c>
      <c r="BP3" s="59" t="inlineStr">
        <is>
          <t>Besnard</t>
        </is>
      </c>
      <c r="BQ3" s="59" t="inlineStr">
        <is>
          <t>Tim</t>
        </is>
      </c>
      <c r="BR3" s="59" t="inlineStr">
        <is>
          <t>Blanchard</t>
        </is>
      </c>
      <c r="BS3" s="59" t="inlineStr">
        <is>
          <t>Tim</t>
        </is>
      </c>
      <c r="BT3" s="59" t="inlineStr">
        <is>
          <t>Blanchard</t>
        </is>
      </c>
      <c r="BU3" s="59" t="inlineStr">
        <is>
          <t>Tim</t>
        </is>
      </c>
      <c r="BV3" s="59" t="inlineStr">
        <is>
          <t>Blanchard</t>
        </is>
      </c>
      <c r="BW3" s="59" t="inlineStr">
        <is>
          <t>Tim</t>
        </is>
      </c>
      <c r="BX3" s="59" t="inlineStr">
        <is>
          <t>Blanchard</t>
        </is>
      </c>
      <c r="BY3" s="59" t="inlineStr">
        <is>
          <t>Jason</t>
        </is>
      </c>
      <c r="BZ3" s="59" t="inlineStr">
        <is>
          <t>Bright</t>
        </is>
      </c>
      <c r="CA3" s="59" t="inlineStr">
        <is>
          <t>Tim</t>
        </is>
      </c>
      <c r="CB3" s="59" t="inlineStr">
        <is>
          <t>Blanchard</t>
        </is>
      </c>
      <c r="CC3" s="59" t="inlineStr">
        <is>
          <t>Will</t>
        </is>
      </c>
      <c r="CD3" s="59" t="inlineStr">
        <is>
          <t>Brown</t>
        </is>
      </c>
      <c r="CE3" s="59" t="inlineStr">
        <is>
          <t>Jordan</t>
        </is>
      </c>
      <c r="CF3" s="59" t="inlineStr">
        <is>
          <t>Boys</t>
        </is>
      </c>
      <c r="CG3" s="59" t="inlineStr">
        <is>
          <t>Tim</t>
        </is>
      </c>
      <c r="CH3" s="59" t="inlineStr">
        <is>
          <t>Blanchard</t>
        </is>
      </c>
      <c r="CI3" s="59" t="inlineStr">
        <is>
          <t>Tim</t>
        </is>
      </c>
      <c r="CJ3" s="59" t="inlineStr">
        <is>
          <t>Blanchard</t>
        </is>
      </c>
      <c r="CK3" s="59" t="inlineStr">
        <is>
          <t>Zak</t>
        </is>
      </c>
      <c r="CL3" s="59" t="inlineStr">
        <is>
          <t>Best</t>
        </is>
      </c>
      <c r="CM3" s="59" t="inlineStr">
        <is>
          <t>Jordan</t>
        </is>
      </c>
      <c r="CN3" s="51" t="inlineStr">
        <is>
          <t>Boys</t>
        </is>
      </c>
      <c r="CO3" s="51" t="inlineStr">
        <is>
          <t xml:space="preserve"> Zach</t>
        </is>
      </c>
      <c r="CP3" s="51" t="inlineStr">
        <is>
          <t>Bates</t>
        </is>
      </c>
    </row>
    <row r="4" ht="17" customHeight="1">
      <c r="A4" s="103" t="inlineStr">
        <is>
          <t>David</t>
        </is>
      </c>
      <c r="B4" s="103" t="inlineStr">
        <is>
          <t>Anderson</t>
        </is>
      </c>
      <c r="C4" s="104" t="inlineStr">
        <is>
          <t>Peter</t>
        </is>
      </c>
      <c r="D4" s="104" t="inlineStr">
        <is>
          <t>Boyd-Squires</t>
        </is>
      </c>
      <c r="E4" s="103" t="inlineStr">
        <is>
          <t>Jack</t>
        </is>
      </c>
      <c r="F4" s="103" t="inlineStr">
        <is>
          <t>Anderson</t>
        </is>
      </c>
      <c r="G4" s="59" t="inlineStr">
        <is>
          <t>Tony</t>
        </is>
      </c>
      <c r="H4" s="59" t="inlineStr">
        <is>
          <t>Allen</t>
        </is>
      </c>
      <c r="I4" s="59" t="inlineStr">
        <is>
          <t>Lionel</t>
        </is>
      </c>
      <c r="J4" s="59" t="inlineStr">
        <is>
          <t>Ayers</t>
        </is>
      </c>
      <c r="K4" s="59" t="inlineStr">
        <is>
          <t>Barry</t>
        </is>
      </c>
      <c r="L4" s="59" t="inlineStr">
        <is>
          <t>Arentz</t>
        </is>
      </c>
      <c r="M4" s="59" t="inlineStr">
        <is>
          <t>Barry</t>
        </is>
      </c>
      <c r="N4" s="59" t="inlineStr">
        <is>
          <t>Arentz</t>
        </is>
      </c>
      <c r="O4" s="59" t="inlineStr">
        <is>
          <t>Kevin</t>
        </is>
      </c>
      <c r="P4" s="59" t="inlineStr">
        <is>
          <t>Bartlett</t>
        </is>
      </c>
      <c r="Q4" s="59" t="inlineStr">
        <is>
          <t>Lionel</t>
        </is>
      </c>
      <c r="R4" s="59" t="inlineStr">
        <is>
          <t>Ayers</t>
        </is>
      </c>
      <c r="S4" s="59" t="inlineStr">
        <is>
          <t>Trevor</t>
        </is>
      </c>
      <c r="T4" s="59" t="inlineStr">
        <is>
          <t>Ashby</t>
        </is>
      </c>
      <c r="U4" s="59" t="inlineStr">
        <is>
          <t>Trevor</t>
        </is>
      </c>
      <c r="V4" s="59" t="inlineStr">
        <is>
          <t>Ashby</t>
        </is>
      </c>
      <c r="W4" s="59" t="inlineStr">
        <is>
          <t>Andrew</t>
        </is>
      </c>
      <c r="X4" s="59" t="inlineStr">
        <is>
          <t>Bagnall</t>
        </is>
      </c>
      <c r="Y4" s="59" t="inlineStr">
        <is>
          <t>Trevor</t>
        </is>
      </c>
      <c r="Z4" s="59" t="inlineStr">
        <is>
          <t>Ashby</t>
        </is>
      </c>
      <c r="AA4" s="59" t="inlineStr">
        <is>
          <t>Jason</t>
        </is>
      </c>
      <c r="AB4" s="59" t="inlineStr">
        <is>
          <t>Bargwanna</t>
        </is>
      </c>
      <c r="AC4" s="59" t="inlineStr">
        <is>
          <t>Neal</t>
        </is>
      </c>
      <c r="AD4" s="59" t="inlineStr">
        <is>
          <t>Bates</t>
        </is>
      </c>
      <c r="AE4" s="59" t="inlineStr">
        <is>
          <t>George</t>
        </is>
      </c>
      <c r="AF4" s="59" t="inlineStr">
        <is>
          <t>Ayoub</t>
        </is>
      </c>
      <c r="AG4" s="59" t="inlineStr">
        <is>
          <t>Ron</t>
        </is>
      </c>
      <c r="AH4" s="59" t="inlineStr">
        <is>
          <t>Barnacle</t>
        </is>
      </c>
      <c r="AI4" s="59" t="inlineStr">
        <is>
          <t>Bill</t>
        </is>
      </c>
      <c r="AJ4" s="59" t="inlineStr">
        <is>
          <t>Attard</t>
        </is>
      </c>
      <c r="AK4" s="59" t="inlineStr">
        <is>
          <t>Craig</t>
        </is>
      </c>
      <c r="AL4" s="59" t="inlineStr">
        <is>
          <t>Baird</t>
        </is>
      </c>
      <c r="AM4" s="59" t="inlineStr">
        <is>
          <t>Jason</t>
        </is>
      </c>
      <c r="AN4" s="59" t="inlineStr">
        <is>
          <t>Bargwanna</t>
        </is>
      </c>
      <c r="AO4" s="59" t="inlineStr">
        <is>
          <t>Craig</t>
        </is>
      </c>
      <c r="AP4" s="59" t="inlineStr">
        <is>
          <t>Baird</t>
        </is>
      </c>
      <c r="AQ4" s="59" t="inlineStr">
        <is>
          <t>Craig</t>
        </is>
      </c>
      <c r="AR4" s="59" t="inlineStr">
        <is>
          <t>Baird</t>
        </is>
      </c>
      <c r="AS4" s="59" t="inlineStr">
        <is>
          <t>Craig</t>
        </is>
      </c>
      <c r="AT4" s="59" t="inlineStr">
        <is>
          <t>Baird</t>
        </is>
      </c>
      <c r="AU4" s="59" t="inlineStr">
        <is>
          <t>Jason</t>
        </is>
      </c>
      <c r="AV4" s="59" t="inlineStr">
        <is>
          <t>Bargwanna</t>
        </is>
      </c>
      <c r="AW4" s="59" t="inlineStr">
        <is>
          <t>Jason</t>
        </is>
      </c>
      <c r="AX4" s="59" t="inlineStr">
        <is>
          <t>Bargwanna</t>
        </is>
      </c>
      <c r="AY4" s="59" t="inlineStr">
        <is>
          <t>Jason</t>
        </is>
      </c>
      <c r="AZ4" s="59" t="inlineStr">
        <is>
          <t>Bargwanna</t>
        </is>
      </c>
      <c r="BA4" s="59" t="inlineStr">
        <is>
          <t>Jason</t>
        </is>
      </c>
      <c r="BB4" s="59" t="inlineStr">
        <is>
          <t>Bargwanna</t>
        </is>
      </c>
      <c r="BC4" s="59" t="inlineStr">
        <is>
          <t>David</t>
        </is>
      </c>
      <c r="BD4" s="59" t="inlineStr">
        <is>
          <t>Besnard</t>
        </is>
      </c>
      <c r="BE4" s="59" t="inlineStr">
        <is>
          <t>David</t>
        </is>
      </c>
      <c r="BF4" s="59" t="inlineStr">
        <is>
          <t>Besnard</t>
        </is>
      </c>
      <c r="BG4" s="59" t="inlineStr">
        <is>
          <t>David</t>
        </is>
      </c>
      <c r="BH4" s="59" t="inlineStr">
        <is>
          <t>Besnard</t>
        </is>
      </c>
      <c r="BI4" s="59" t="inlineStr">
        <is>
          <t>Jason</t>
        </is>
      </c>
      <c r="BJ4" s="59" t="inlineStr">
        <is>
          <t>Bargwanna</t>
        </is>
      </c>
      <c r="BK4" s="59" t="inlineStr">
        <is>
          <t>Jason</t>
        </is>
      </c>
      <c r="BL4" s="59" t="inlineStr">
        <is>
          <t>Bargwanna</t>
        </is>
      </c>
      <c r="BM4" s="59" t="inlineStr">
        <is>
          <t>David</t>
        </is>
      </c>
      <c r="BN4" s="59" t="inlineStr">
        <is>
          <t>Besnard</t>
        </is>
      </c>
      <c r="BO4" s="59" t="inlineStr">
        <is>
          <t>Tim</t>
        </is>
      </c>
      <c r="BP4" s="59" t="inlineStr">
        <is>
          <t>Blanchard</t>
        </is>
      </c>
      <c r="BQ4" s="59" t="inlineStr">
        <is>
          <t>Jeroen</t>
        </is>
      </c>
      <c r="BR4" s="59" t="inlineStr">
        <is>
          <t>Bleekemolen</t>
        </is>
      </c>
      <c r="BS4" s="59" t="inlineStr">
        <is>
          <t>Jason</t>
        </is>
      </c>
      <c r="BT4" s="59" t="inlineStr">
        <is>
          <t>Bright</t>
        </is>
      </c>
      <c r="BU4" s="59" t="inlineStr">
        <is>
          <t>Sébastien</t>
        </is>
      </c>
      <c r="BV4" s="59" t="inlineStr">
        <is>
          <t>Bourdais</t>
        </is>
      </c>
      <c r="BW4" s="59" t="inlineStr">
        <is>
          <t>Jason</t>
        </is>
      </c>
      <c r="BX4" s="59" t="inlineStr">
        <is>
          <t>Bright</t>
        </is>
      </c>
      <c r="BY4" s="59" t="inlineStr">
        <is>
          <t>Matt</t>
        </is>
      </c>
      <c r="BZ4" s="59" t="inlineStr">
        <is>
          <t>Campbell</t>
        </is>
      </c>
      <c r="CA4" s="59" t="inlineStr">
        <is>
          <t>Jason</t>
        </is>
      </c>
      <c r="CB4" s="59" t="inlineStr">
        <is>
          <t>Bright</t>
        </is>
      </c>
      <c r="CC4" s="59" t="inlineStr">
        <is>
          <t>Dean</t>
        </is>
      </c>
      <c r="CD4" s="59" t="inlineStr">
        <is>
          <t>Canto</t>
        </is>
      </c>
      <c r="CE4" s="59" t="inlineStr">
        <is>
          <t>Will</t>
        </is>
      </c>
      <c r="CF4" s="59" t="inlineStr">
        <is>
          <t>Brown</t>
        </is>
      </c>
      <c r="CG4" s="59" t="inlineStr">
        <is>
          <t>Will</t>
        </is>
      </c>
      <c r="CH4" s="59" t="inlineStr">
        <is>
          <t>Brown</t>
        </is>
      </c>
      <c r="CI4" s="59" t="inlineStr">
        <is>
          <t>Jordan</t>
        </is>
      </c>
      <c r="CJ4" s="59" t="inlineStr">
        <is>
          <t>Boys</t>
        </is>
      </c>
      <c r="CK4" s="59" t="inlineStr">
        <is>
          <t>Tim</t>
        </is>
      </c>
      <c r="CL4" s="59" t="inlineStr">
        <is>
          <t>Blanchard</t>
        </is>
      </c>
      <c r="CM4" s="59" t="inlineStr">
        <is>
          <t>Will</t>
        </is>
      </c>
      <c r="CN4" s="51" t="inlineStr">
        <is>
          <t>Brown</t>
        </is>
      </c>
      <c r="CO4" s="51" t="inlineStr">
        <is>
          <t xml:space="preserve"> Zak</t>
        </is>
      </c>
      <c r="CP4" s="51" t="inlineStr">
        <is>
          <t>Best</t>
        </is>
      </c>
    </row>
    <row r="5" ht="17" customHeight="1">
      <c r="A5" s="103" t="inlineStr">
        <is>
          <t>Norm</t>
        </is>
      </c>
      <c r="B5" s="103" t="inlineStr">
        <is>
          <t>Beechey</t>
        </is>
      </c>
      <c r="C5" s="104" t="inlineStr">
        <is>
          <t>Albert</t>
        </is>
      </c>
      <c r="D5" s="104" t="inlineStr">
        <is>
          <t>Bridge</t>
        </is>
      </c>
      <c r="E5" s="103" t="inlineStr">
        <is>
          <t>David</t>
        </is>
      </c>
      <c r="F5" s="103" t="inlineStr">
        <is>
          <t>Anderson</t>
        </is>
      </c>
      <c r="G5" s="59" t="inlineStr">
        <is>
          <t>Arthur</t>
        </is>
      </c>
      <c r="H5" s="59" t="inlineStr">
        <is>
          <t>Andrews</t>
        </is>
      </c>
      <c r="I5" s="59" t="inlineStr">
        <is>
          <t>Lex</t>
        </is>
      </c>
      <c r="J5" s="59" t="inlineStr">
        <is>
          <t>Bailey</t>
        </is>
      </c>
      <c r="K5" s="59" t="inlineStr">
        <is>
          <t>Phil</t>
        </is>
      </c>
      <c r="L5" s="59" t="inlineStr">
        <is>
          <t>Barnes</t>
        </is>
      </c>
      <c r="M5" s="59" t="inlineStr">
        <is>
          <t>Lionel</t>
        </is>
      </c>
      <c r="N5" s="59" t="inlineStr">
        <is>
          <t>Ayers</t>
        </is>
      </c>
      <c r="O5" s="59" t="inlineStr">
        <is>
          <t>Bob</t>
        </is>
      </c>
      <c r="P5" s="59" t="inlineStr">
        <is>
          <t>Beasley</t>
        </is>
      </c>
      <c r="Q5" s="59" t="inlineStr">
        <is>
          <t>Kevin</t>
        </is>
      </c>
      <c r="R5" s="59" t="inlineStr">
        <is>
          <t>Bartlett</t>
        </is>
      </c>
      <c r="S5" s="59" t="inlineStr">
        <is>
          <t>Andrew</t>
        </is>
      </c>
      <c r="T5" s="59" t="inlineStr">
        <is>
          <t>Bagnall</t>
        </is>
      </c>
      <c r="U5" s="59" t="inlineStr">
        <is>
          <t>Reda</t>
        </is>
      </c>
      <c r="V5" s="59" t="inlineStr">
        <is>
          <t>Awadallah</t>
        </is>
      </c>
      <c r="W5" s="59" t="inlineStr">
        <is>
          <t>Craig</t>
        </is>
      </c>
      <c r="X5" s="59" t="inlineStr">
        <is>
          <t>Baird</t>
        </is>
      </c>
      <c r="Y5" s="60" t="inlineStr">
        <is>
          <t>Reda</t>
        </is>
      </c>
      <c r="Z5" s="60" t="inlineStr">
        <is>
          <t>Awadullah</t>
        </is>
      </c>
      <c r="AA5" s="59" t="inlineStr">
        <is>
          <t>Chris</t>
        </is>
      </c>
      <c r="AB5" s="59" t="inlineStr">
        <is>
          <t>Barns</t>
        </is>
      </c>
      <c r="AC5" s="59" t="inlineStr">
        <is>
          <t>Frank</t>
        </is>
      </c>
      <c r="AD5" s="59" t="inlineStr">
        <is>
          <t>Binding</t>
        </is>
      </c>
      <c r="AE5" s="59" t="inlineStr">
        <is>
          <t>Craig</t>
        </is>
      </c>
      <c r="AF5" s="59" t="inlineStr">
        <is>
          <t>Baird</t>
        </is>
      </c>
      <c r="AG5" s="59" t="inlineStr">
        <is>
          <t>Stephen</t>
        </is>
      </c>
      <c r="AH5" s="59" t="inlineStr">
        <is>
          <t>Bell</t>
        </is>
      </c>
      <c r="AI5" s="59" t="inlineStr">
        <is>
          <t>Kerry</t>
        </is>
      </c>
      <c r="AJ5" s="59" t="inlineStr">
        <is>
          <t>Baily</t>
        </is>
      </c>
      <c r="AK5" s="59" t="inlineStr">
        <is>
          <t>Jason</t>
        </is>
      </c>
      <c r="AL5" s="59" t="inlineStr">
        <is>
          <t>Bargwanna</t>
        </is>
      </c>
      <c r="AM5" s="59" t="inlineStr">
        <is>
          <t>Neal</t>
        </is>
      </c>
      <c r="AN5" s="59" t="inlineStr">
        <is>
          <t>Bates</t>
        </is>
      </c>
      <c r="AO5" s="59" t="inlineStr">
        <is>
          <t>Jason</t>
        </is>
      </c>
      <c r="AP5" s="59" t="inlineStr">
        <is>
          <t>Bargwanna</t>
        </is>
      </c>
      <c r="AQ5" s="112" t="inlineStr">
        <is>
          <t>Jason</t>
        </is>
      </c>
      <c r="AR5" s="112" t="inlineStr">
        <is>
          <t>Bargwanna</t>
        </is>
      </c>
      <c r="AS5" s="59" t="inlineStr">
        <is>
          <t>Jason</t>
        </is>
      </c>
      <c r="AT5" s="59" t="inlineStr">
        <is>
          <t>Bargwanna</t>
        </is>
      </c>
      <c r="AU5" s="59" t="inlineStr">
        <is>
          <t>Rick</t>
        </is>
      </c>
      <c r="AV5" s="59" t="inlineStr">
        <is>
          <t>Bates</t>
        </is>
      </c>
      <c r="AW5" s="59" t="inlineStr">
        <is>
          <t>Rick</t>
        </is>
      </c>
      <c r="AX5" s="59" t="inlineStr">
        <is>
          <t>Bates</t>
        </is>
      </c>
      <c r="AY5" s="59" t="inlineStr">
        <is>
          <t>David</t>
        </is>
      </c>
      <c r="AZ5" s="59" t="inlineStr">
        <is>
          <t>Besnard</t>
        </is>
      </c>
      <c r="BA5" s="59" t="inlineStr">
        <is>
          <t>David</t>
        </is>
      </c>
      <c r="BB5" s="59" t="inlineStr">
        <is>
          <t>Besnard</t>
        </is>
      </c>
      <c r="BC5" s="59" t="inlineStr">
        <is>
          <t>John</t>
        </is>
      </c>
      <c r="BD5" s="59" t="inlineStr">
        <is>
          <t>Bowe</t>
        </is>
      </c>
      <c r="BE5" s="59" t="inlineStr">
        <is>
          <t>John</t>
        </is>
      </c>
      <c r="BF5" s="59" t="inlineStr">
        <is>
          <t>Bowe</t>
        </is>
      </c>
      <c r="BG5" s="59" t="inlineStr">
        <is>
          <t>Jason</t>
        </is>
      </c>
      <c r="BH5" s="59" t="inlineStr">
        <is>
          <t>Bright</t>
        </is>
      </c>
      <c r="BI5" s="59" t="inlineStr">
        <is>
          <t>Troy</t>
        </is>
      </c>
      <c r="BJ5" s="59" t="inlineStr">
        <is>
          <t>Bayliss</t>
        </is>
      </c>
      <c r="BK5" s="59" t="inlineStr">
        <is>
          <t>David</t>
        </is>
      </c>
      <c r="BL5" s="59" t="inlineStr">
        <is>
          <t>Besnard</t>
        </is>
      </c>
      <c r="BM5" s="59" t="inlineStr">
        <is>
          <t>Tim</t>
        </is>
      </c>
      <c r="BN5" s="59" t="inlineStr">
        <is>
          <t>Blanchard</t>
        </is>
      </c>
      <c r="BO5" s="59" t="inlineStr">
        <is>
          <t>Jason</t>
        </is>
      </c>
      <c r="BP5" s="59" t="inlineStr">
        <is>
          <t>Bright</t>
        </is>
      </c>
      <c r="BQ5" s="59" t="inlineStr">
        <is>
          <t>Jason</t>
        </is>
      </c>
      <c r="BR5" s="59" t="inlineStr">
        <is>
          <t>Bright</t>
        </is>
      </c>
      <c r="BS5" s="59" t="inlineStr">
        <is>
          <t>Alex</t>
        </is>
      </c>
      <c r="BT5" s="59" t="inlineStr">
        <is>
          <t>Buncombe</t>
        </is>
      </c>
      <c r="BU5" s="59" t="inlineStr">
        <is>
          <t>Jason</t>
        </is>
      </c>
      <c r="BV5" s="59" t="inlineStr">
        <is>
          <t>Bright</t>
        </is>
      </c>
      <c r="BW5" s="59" t="inlineStr">
        <is>
          <t>Matt</t>
        </is>
      </c>
      <c r="BX5" s="59" t="inlineStr">
        <is>
          <t>Campbell</t>
        </is>
      </c>
      <c r="BY5" s="59" t="inlineStr">
        <is>
          <t>Dean</t>
        </is>
      </c>
      <c r="BZ5" s="59" t="inlineStr">
        <is>
          <t>Canto</t>
        </is>
      </c>
      <c r="CA5" s="59" t="inlineStr">
        <is>
          <t>Will</t>
        </is>
      </c>
      <c r="CB5" s="59" t="inlineStr">
        <is>
          <t>Brown</t>
        </is>
      </c>
      <c r="CC5" s="59" t="inlineStr">
        <is>
          <t>Michael</t>
        </is>
      </c>
      <c r="CD5" s="59" t="inlineStr">
        <is>
          <t>Caruso</t>
        </is>
      </c>
      <c r="CE5" s="59" t="inlineStr">
        <is>
          <t>Michael</t>
        </is>
      </c>
      <c r="CF5" s="59" t="inlineStr">
        <is>
          <t>Caruso</t>
        </is>
      </c>
      <c r="CG5" s="59" t="inlineStr">
        <is>
          <t>Matt</t>
        </is>
      </c>
      <c r="CH5" s="59" t="inlineStr">
        <is>
          <t>Campbell</t>
        </is>
      </c>
      <c r="CI5" s="59" t="inlineStr">
        <is>
          <t>Will</t>
        </is>
      </c>
      <c r="CJ5" s="59" t="inlineStr">
        <is>
          <t>Brown</t>
        </is>
      </c>
      <c r="CK5" s="59" t="inlineStr">
        <is>
          <t>Jordan</t>
        </is>
      </c>
      <c r="CL5" s="59" t="inlineStr">
        <is>
          <t>Boys</t>
        </is>
      </c>
      <c r="CM5" s="59" t="inlineStr">
        <is>
          <t>Aaron</t>
        </is>
      </c>
      <c r="CN5" s="51" t="inlineStr">
        <is>
          <t>Cameron</t>
        </is>
      </c>
      <c r="CO5" s="51" t="inlineStr">
        <is>
          <t xml:space="preserve"> Jordan</t>
        </is>
      </c>
      <c r="CP5" s="51" t="inlineStr">
        <is>
          <t>Boys</t>
        </is>
      </c>
    </row>
    <row r="6" ht="17" customHeight="1">
      <c r="A6" s="103" t="inlineStr">
        <is>
          <t>Ken</t>
        </is>
      </c>
      <c r="B6" s="103" t="inlineStr">
        <is>
          <t>Brigden</t>
        </is>
      </c>
      <c r="C6" s="104" t="inlineStr">
        <is>
          <t>Ken</t>
        </is>
      </c>
      <c r="D6" s="104" t="inlineStr">
        <is>
          <t>Brigden</t>
        </is>
      </c>
      <c r="E6" s="103" t="inlineStr">
        <is>
          <t>Norm</t>
        </is>
      </c>
      <c r="F6" s="103" t="inlineStr">
        <is>
          <t>Beechey</t>
        </is>
      </c>
      <c r="G6" s="59" t="inlineStr">
        <is>
          <t>Kevin</t>
        </is>
      </c>
      <c r="H6" s="59" t="inlineStr">
        <is>
          <t>Bartlett</t>
        </is>
      </c>
      <c r="I6" s="59" t="inlineStr">
        <is>
          <t>Phil</t>
        </is>
      </c>
      <c r="J6" s="59" t="inlineStr">
        <is>
          <t>Barnes</t>
        </is>
      </c>
      <c r="K6" s="59" t="inlineStr">
        <is>
          <t>Bill</t>
        </is>
      </c>
      <c r="L6" s="59" t="inlineStr">
        <is>
          <t>Barnett</t>
        </is>
      </c>
      <c r="M6" s="59" t="inlineStr">
        <is>
          <t>Malcolm</t>
        </is>
      </c>
      <c r="N6" s="59" t="inlineStr">
        <is>
          <t>Bailey</t>
        </is>
      </c>
      <c r="O6" s="59" t="inlineStr">
        <is>
          <t>Damon</t>
        </is>
      </c>
      <c r="P6" s="59" t="inlineStr">
        <is>
          <t>Beck</t>
        </is>
      </c>
      <c r="Q6" s="59" t="inlineStr">
        <is>
          <t>Tony</t>
        </is>
      </c>
      <c r="R6" s="59" t="inlineStr">
        <is>
          <t>Basile</t>
        </is>
      </c>
      <c r="S6" s="59" t="inlineStr">
        <is>
          <t>Kerry</t>
        </is>
      </c>
      <c r="T6" s="59" t="inlineStr">
        <is>
          <t>Baily</t>
        </is>
      </c>
      <c r="U6" s="59" t="inlineStr">
        <is>
          <t>Andrew</t>
        </is>
      </c>
      <c r="V6" s="59" t="inlineStr">
        <is>
          <t>Bagnall</t>
        </is>
      </c>
      <c r="W6" s="59" t="inlineStr">
        <is>
          <t>Jason</t>
        </is>
      </c>
      <c r="X6" s="59" t="inlineStr">
        <is>
          <t>Bargwanna</t>
        </is>
      </c>
      <c r="Y6" s="60" t="inlineStr">
        <is>
          <t>Dave</t>
        </is>
      </c>
      <c r="Z6" s="60" t="inlineStr">
        <is>
          <t>Barrow</t>
        </is>
      </c>
      <c r="AA6" s="59" t="inlineStr">
        <is>
          <t>Neal</t>
        </is>
      </c>
      <c r="AB6" s="59" t="inlineStr">
        <is>
          <t>Bates</t>
        </is>
      </c>
      <c r="AC6" s="59" t="inlineStr">
        <is>
          <t>John</t>
        </is>
      </c>
      <c r="AD6" s="59" t="inlineStr">
        <is>
          <t>Blanchard</t>
        </is>
      </c>
      <c r="AE6" s="59" t="inlineStr">
        <is>
          <t>Jeff</t>
        </is>
      </c>
      <c r="AF6" s="59" t="inlineStr">
        <is>
          <t>Barnes</t>
        </is>
      </c>
      <c r="AG6" s="59" t="inlineStr">
        <is>
          <t>John</t>
        </is>
      </c>
      <c r="AH6" s="59" t="inlineStr">
        <is>
          <t>Bowe</t>
        </is>
      </c>
      <c r="AI6" s="59" t="inlineStr">
        <is>
          <t>Ron</t>
        </is>
      </c>
      <c r="AJ6" s="59" t="inlineStr">
        <is>
          <t>Barnacle</t>
        </is>
      </c>
      <c r="AK6" s="59" t="inlineStr">
        <is>
          <t>Ron</t>
        </is>
      </c>
      <c r="AL6" s="59" t="inlineStr">
        <is>
          <t>Barnacle</t>
        </is>
      </c>
      <c r="AM6" s="70" t="inlineStr">
        <is>
          <t>G</t>
        </is>
      </c>
      <c r="AN6" s="70" t="inlineStr">
        <is>
          <t>Baxter</t>
        </is>
      </c>
      <c r="AO6" s="59" t="inlineStr">
        <is>
          <t>Ron</t>
        </is>
      </c>
      <c r="AP6" s="59" t="inlineStr">
        <is>
          <t>Barnacle</t>
        </is>
      </c>
      <c r="AQ6" s="59" t="inlineStr">
        <is>
          <t>Rick</t>
        </is>
      </c>
      <c r="AR6" s="59" t="inlineStr">
        <is>
          <t>Bates</t>
        </is>
      </c>
      <c r="AS6" s="59" t="inlineStr">
        <is>
          <t>Rick</t>
        </is>
      </c>
      <c r="AT6" s="59" t="inlineStr">
        <is>
          <t>Bates</t>
        </is>
      </c>
      <c r="AU6" s="59" t="inlineStr">
        <is>
          <t>Neal</t>
        </is>
      </c>
      <c r="AV6" s="59" t="inlineStr">
        <is>
          <t>Bates</t>
        </is>
      </c>
      <c r="AW6" s="59" t="inlineStr">
        <is>
          <t>Neal</t>
        </is>
      </c>
      <c r="AX6" s="59" t="inlineStr">
        <is>
          <t>Bates</t>
        </is>
      </c>
      <c r="AY6" s="59" t="inlineStr">
        <is>
          <t>John</t>
        </is>
      </c>
      <c r="AZ6" s="59" t="inlineStr">
        <is>
          <t>Bowe</t>
        </is>
      </c>
      <c r="BA6" s="59" t="inlineStr">
        <is>
          <t>John</t>
        </is>
      </c>
      <c r="BB6" s="59" t="inlineStr">
        <is>
          <t>Bowe</t>
        </is>
      </c>
      <c r="BC6" s="59" t="inlineStr">
        <is>
          <t>David</t>
        </is>
      </c>
      <c r="BD6" s="59" t="inlineStr">
        <is>
          <t>Brabham</t>
        </is>
      </c>
      <c r="BE6" s="59" t="inlineStr">
        <is>
          <t>Michael</t>
        </is>
      </c>
      <c r="BF6" s="59" t="inlineStr">
        <is>
          <t>Caruso</t>
        </is>
      </c>
      <c r="BG6" s="59" t="inlineStr">
        <is>
          <t>Dean</t>
        </is>
      </c>
      <c r="BH6" s="59" t="inlineStr">
        <is>
          <t>Canto</t>
        </is>
      </c>
      <c r="BI6" s="59" t="inlineStr">
        <is>
          <t>David</t>
        </is>
      </c>
      <c r="BJ6" s="59" t="inlineStr">
        <is>
          <t>Besnard</t>
        </is>
      </c>
      <c r="BK6" s="59" t="inlineStr">
        <is>
          <t>David</t>
        </is>
      </c>
      <c r="BL6" s="59" t="inlineStr">
        <is>
          <t>Brabham</t>
        </is>
      </c>
      <c r="BM6" s="59" t="inlineStr">
        <is>
          <t>David</t>
        </is>
      </c>
      <c r="BN6" s="59" t="inlineStr">
        <is>
          <t>Brabham</t>
        </is>
      </c>
      <c r="BO6" s="59" t="inlineStr">
        <is>
          <t>Dean</t>
        </is>
      </c>
      <c r="BP6" s="59" t="inlineStr">
        <is>
          <t>Canto</t>
        </is>
      </c>
      <c r="BQ6" s="59" t="inlineStr">
        <is>
          <t>Ryan</t>
        </is>
      </c>
      <c r="BR6" s="59" t="inlineStr">
        <is>
          <t>Briscoe</t>
        </is>
      </c>
      <c r="BS6" s="59" t="inlineStr">
        <is>
          <t>Dean</t>
        </is>
      </c>
      <c r="BT6" s="59" t="inlineStr">
        <is>
          <t>Canto</t>
        </is>
      </c>
      <c r="BU6" s="59" t="inlineStr">
        <is>
          <t>Alex</t>
        </is>
      </c>
      <c r="BV6" s="59" t="inlineStr">
        <is>
          <t>Buncombe</t>
        </is>
      </c>
      <c r="BW6" s="59" t="inlineStr">
        <is>
          <t>Dean</t>
        </is>
      </c>
      <c r="BX6" s="59" t="inlineStr">
        <is>
          <t>Canto</t>
        </is>
      </c>
      <c r="BY6" s="59" t="inlineStr">
        <is>
          <t>Michael</t>
        </is>
      </c>
      <c r="BZ6" s="59" t="inlineStr">
        <is>
          <t>Caruso</t>
        </is>
      </c>
      <c r="CA6" s="59" t="inlineStr">
        <is>
          <t>Dean</t>
        </is>
      </c>
      <c r="CB6" s="59" t="inlineStr">
        <is>
          <t>Canto</t>
        </is>
      </c>
      <c r="CC6" s="59" t="inlineStr">
        <is>
          <t>Fabian</t>
        </is>
      </c>
      <c r="CD6" s="59" t="inlineStr">
        <is>
          <t>Coulthard</t>
        </is>
      </c>
      <c r="CE6" s="59" t="inlineStr">
        <is>
          <t>Fabian</t>
        </is>
      </c>
      <c r="CF6" s="59" t="inlineStr">
        <is>
          <t>Coulthard</t>
        </is>
      </c>
      <c r="CG6" s="59" t="inlineStr">
        <is>
          <t>Michael</t>
        </is>
      </c>
      <c r="CH6" s="59" t="inlineStr">
        <is>
          <t>Caruso</t>
        </is>
      </c>
      <c r="CI6" s="59" t="inlineStr">
        <is>
          <t>Matthew</t>
        </is>
      </c>
      <c r="CJ6" s="59" t="inlineStr">
        <is>
          <t>Campbell</t>
        </is>
      </c>
      <c r="CK6" s="59" t="inlineStr">
        <is>
          <t>Will</t>
        </is>
      </c>
      <c r="CL6" s="59" t="inlineStr">
        <is>
          <t>Brown</t>
        </is>
      </c>
      <c r="CM6" s="59" t="inlineStr">
        <is>
          <t>Michael</t>
        </is>
      </c>
      <c r="CN6" s="51" t="inlineStr">
        <is>
          <t>Caruso</t>
        </is>
      </c>
      <c r="CO6" s="51" t="inlineStr">
        <is>
          <t xml:space="preserve"> Will</t>
        </is>
      </c>
      <c r="CP6" s="51" t="inlineStr">
        <is>
          <t>Brown</t>
        </is>
      </c>
    </row>
    <row r="7" ht="17" customHeight="1">
      <c r="A7" s="103" t="inlineStr">
        <is>
          <t>Bob</t>
        </is>
      </c>
      <c r="B7" s="103" t="inlineStr">
        <is>
          <t>Brown</t>
        </is>
      </c>
      <c r="C7" s="104" t="inlineStr">
        <is>
          <t>John</t>
        </is>
      </c>
      <c r="D7" s="104" t="inlineStr">
        <is>
          <t>Brindley</t>
        </is>
      </c>
      <c r="E7" s="103" t="inlineStr">
        <is>
          <t>Ann</t>
        </is>
      </c>
      <c r="F7" s="103" t="inlineStr">
        <is>
          <t>Bennett</t>
        </is>
      </c>
      <c r="G7" s="59" t="inlineStr">
        <is>
          <t>Warren</t>
        </is>
      </c>
      <c r="H7" s="59" t="inlineStr">
        <is>
          <t>Blomfield</t>
        </is>
      </c>
      <c r="I7" s="59" t="inlineStr">
        <is>
          <t>Bill</t>
        </is>
      </c>
      <c r="J7" s="59" t="inlineStr">
        <is>
          <t>Barnett</t>
        </is>
      </c>
      <c r="K7" s="59" t="inlineStr">
        <is>
          <t>Kevin</t>
        </is>
      </c>
      <c r="L7" s="59" t="inlineStr">
        <is>
          <t>Bartlett</t>
        </is>
      </c>
      <c r="M7" s="59" t="inlineStr">
        <is>
          <t>Kevin</t>
        </is>
      </c>
      <c r="N7" s="59" t="inlineStr">
        <is>
          <t>Bartlett</t>
        </is>
      </c>
      <c r="O7" s="59" t="inlineStr">
        <is>
          <t>Chris</t>
        </is>
      </c>
      <c r="P7" s="59" t="inlineStr">
        <is>
          <t>Brauer</t>
        </is>
      </c>
      <c r="Q7" s="59" t="inlineStr">
        <is>
          <t>Bob</t>
        </is>
      </c>
      <c r="R7" s="59" t="inlineStr">
        <is>
          <t>Beasley</t>
        </is>
      </c>
      <c r="S7" s="59" t="inlineStr">
        <is>
          <t>Dave</t>
        </is>
      </c>
      <c r="T7" s="59" t="inlineStr">
        <is>
          <t>Barrow</t>
        </is>
      </c>
      <c r="U7" s="59" t="inlineStr">
        <is>
          <t>Kevin</t>
        </is>
      </c>
      <c r="V7" s="59" t="inlineStr">
        <is>
          <t>Bartlett</t>
        </is>
      </c>
      <c r="W7" s="59" t="inlineStr">
        <is>
          <t>Dave</t>
        </is>
      </c>
      <c r="X7" s="59" t="inlineStr">
        <is>
          <t>Barrow</t>
        </is>
      </c>
      <c r="Y7" s="60" t="inlineStr">
        <is>
          <t>Neal</t>
        </is>
      </c>
      <c r="Z7" s="60" t="inlineStr">
        <is>
          <t>Bates</t>
        </is>
      </c>
      <c r="AA7" s="59" t="inlineStr">
        <is>
          <t>Rick</t>
        </is>
      </c>
      <c r="AB7" s="59" t="inlineStr">
        <is>
          <t>Bates</t>
        </is>
      </c>
      <c r="AC7" s="59" t="inlineStr">
        <is>
          <t>Colin</t>
        </is>
      </c>
      <c r="AD7" s="59" t="inlineStr">
        <is>
          <t>Bond</t>
        </is>
      </c>
      <c r="AE7" s="59" t="inlineStr">
        <is>
          <t>Stephen</t>
        </is>
      </c>
      <c r="AF7" s="59" t="inlineStr">
        <is>
          <t>Bell</t>
        </is>
      </c>
      <c r="AG7" s="59" t="inlineStr">
        <is>
          <t>Peter</t>
        </is>
      </c>
      <c r="AH7" s="59" t="inlineStr">
        <is>
          <t>Brock</t>
        </is>
      </c>
      <c r="AI7" s="59" t="inlineStr">
        <is>
          <t>Stephen</t>
        </is>
      </c>
      <c r="AJ7" s="59" t="inlineStr">
        <is>
          <t>Bell</t>
        </is>
      </c>
      <c r="AK7" s="59" t="inlineStr">
        <is>
          <t>Stephen</t>
        </is>
      </c>
      <c r="AL7" s="59" t="inlineStr">
        <is>
          <t>Bell</t>
        </is>
      </c>
      <c r="AM7" s="59" t="inlineStr">
        <is>
          <t>Shane</t>
        </is>
      </c>
      <c r="AN7" s="59" t="inlineStr">
        <is>
          <t>Beikoff</t>
        </is>
      </c>
      <c r="AO7" s="59" t="inlineStr">
        <is>
          <t>Neal</t>
        </is>
      </c>
      <c r="AP7" s="59" t="inlineStr">
        <is>
          <t>Bates</t>
        </is>
      </c>
      <c r="AQ7" s="59" t="inlineStr">
        <is>
          <t>Neal</t>
        </is>
      </c>
      <c r="AR7" s="59" t="inlineStr">
        <is>
          <t>Bates</t>
        </is>
      </c>
      <c r="AS7" s="59" t="inlineStr">
        <is>
          <t>David</t>
        </is>
      </c>
      <c r="AT7" s="59" t="inlineStr">
        <is>
          <t>Besnard</t>
        </is>
      </c>
      <c r="AU7" s="59" t="inlineStr">
        <is>
          <t>Daryl</t>
        </is>
      </c>
      <c r="AV7" s="59" t="inlineStr">
        <is>
          <t>Beattie</t>
        </is>
      </c>
      <c r="AW7" s="59" t="inlineStr">
        <is>
          <t>David</t>
        </is>
      </c>
      <c r="AX7" s="59" t="inlineStr">
        <is>
          <t>Besnard</t>
        </is>
      </c>
      <c r="AY7" s="59" t="inlineStr">
        <is>
          <t>David</t>
        </is>
      </c>
      <c r="AZ7" s="59" t="inlineStr">
        <is>
          <t>Brabham</t>
        </is>
      </c>
      <c r="BA7" s="59" t="inlineStr">
        <is>
          <t>David</t>
        </is>
      </c>
      <c r="BB7" s="59" t="inlineStr">
        <is>
          <t>Brabham</t>
        </is>
      </c>
      <c r="BC7" s="59" t="inlineStr">
        <is>
          <t>Dale</t>
        </is>
      </c>
      <c r="BD7" s="59" t="inlineStr">
        <is>
          <t>Brede</t>
        </is>
      </c>
      <c r="BE7" s="59" t="inlineStr">
        <is>
          <t>Fabian</t>
        </is>
      </c>
      <c r="BF7" s="59" t="inlineStr">
        <is>
          <t>Coulthard</t>
        </is>
      </c>
      <c r="BG7" s="59" t="inlineStr">
        <is>
          <t>Michael</t>
        </is>
      </c>
      <c r="BH7" s="59" t="inlineStr">
        <is>
          <t>Caruso</t>
        </is>
      </c>
      <c r="BI7" s="59" t="inlineStr">
        <is>
          <t>Jason</t>
        </is>
      </c>
      <c r="BJ7" s="59" t="inlineStr">
        <is>
          <t>Bright</t>
        </is>
      </c>
      <c r="BK7" s="59" t="inlineStr">
        <is>
          <t>Jason</t>
        </is>
      </c>
      <c r="BL7" s="59" t="inlineStr">
        <is>
          <t>Bright</t>
        </is>
      </c>
      <c r="BM7" s="59" t="inlineStr">
        <is>
          <t>Jason</t>
        </is>
      </c>
      <c r="BN7" s="59" t="inlineStr">
        <is>
          <t>Bright</t>
        </is>
      </c>
      <c r="BO7" s="59" t="inlineStr">
        <is>
          <t>Michael</t>
        </is>
      </c>
      <c r="BP7" s="59" t="inlineStr">
        <is>
          <t>Caruso</t>
        </is>
      </c>
      <c r="BQ7" s="59" t="inlineStr">
        <is>
          <t>Dean</t>
        </is>
      </c>
      <c r="BR7" s="59" t="inlineStr">
        <is>
          <t>Canto</t>
        </is>
      </c>
      <c r="BS7" s="59" t="inlineStr">
        <is>
          <t>Michael</t>
        </is>
      </c>
      <c r="BT7" s="59" t="inlineStr">
        <is>
          <t>Caruso</t>
        </is>
      </c>
      <c r="BU7" s="59" t="inlineStr">
        <is>
          <t>Dean</t>
        </is>
      </c>
      <c r="BV7" s="59" t="inlineStr">
        <is>
          <t>Canto</t>
        </is>
      </c>
      <c r="BW7" s="59" t="inlineStr">
        <is>
          <t>Michael</t>
        </is>
      </c>
      <c r="BX7" s="59" t="inlineStr">
        <is>
          <t>Caruso</t>
        </is>
      </c>
      <c r="BY7" s="59" t="inlineStr">
        <is>
          <t>Fabian</t>
        </is>
      </c>
      <c r="BZ7" s="59" t="inlineStr">
        <is>
          <t>Coulthard</t>
        </is>
      </c>
      <c r="CA7" s="59" t="inlineStr">
        <is>
          <t>Michael</t>
        </is>
      </c>
      <c r="CB7" s="59" t="inlineStr">
        <is>
          <t>Caruso</t>
        </is>
      </c>
      <c r="CC7" s="59" t="inlineStr">
        <is>
          <t>James</t>
        </is>
      </c>
      <c r="CD7" s="59" t="inlineStr">
        <is>
          <t>Courtney</t>
        </is>
      </c>
      <c r="CE7" s="59" t="inlineStr">
        <is>
          <t>James</t>
        </is>
      </c>
      <c r="CF7" s="59" t="inlineStr">
        <is>
          <t>Courtney</t>
        </is>
      </c>
      <c r="CG7" s="59" t="inlineStr">
        <is>
          <t>Fabian</t>
        </is>
      </c>
      <c r="CH7" s="59" t="inlineStr">
        <is>
          <t>Coulthard</t>
        </is>
      </c>
      <c r="CI7" s="59" t="inlineStr">
        <is>
          <t>Michael</t>
        </is>
      </c>
      <c r="CJ7" s="59" t="inlineStr">
        <is>
          <t>Caruso</t>
        </is>
      </c>
      <c r="CK7" s="59" t="inlineStr">
        <is>
          <t>Michael</t>
        </is>
      </c>
      <c r="CL7" s="59" t="inlineStr">
        <is>
          <t>Caruso</t>
        </is>
      </c>
      <c r="CM7" s="59" t="inlineStr">
        <is>
          <t>Matthew</t>
        </is>
      </c>
      <c r="CN7" s="51" t="inlineStr">
        <is>
          <t>Chahda</t>
        </is>
      </c>
      <c r="CO7" s="51" t="inlineStr">
        <is>
          <t xml:space="preserve"> Aaron</t>
        </is>
      </c>
      <c r="CP7" s="51" t="inlineStr">
        <is>
          <t>Cameron</t>
        </is>
      </c>
    </row>
    <row r="8" ht="17" customHeight="1">
      <c r="A8" s="103" t="inlineStr">
        <is>
          <t>John</t>
        </is>
      </c>
      <c r="B8" s="103" t="inlineStr">
        <is>
          <t>Calloway</t>
        </is>
      </c>
      <c r="C8" s="104" t="inlineStr">
        <is>
          <t>Bob</t>
        </is>
      </c>
      <c r="D8" s="104" t="inlineStr">
        <is>
          <t>Brown</t>
        </is>
      </c>
      <c r="E8" s="103" t="inlineStr">
        <is>
          <t>J.</t>
        </is>
      </c>
      <c r="F8" s="103" t="inlineStr">
        <is>
          <t>Binning</t>
        </is>
      </c>
      <c r="G8" s="59" t="inlineStr">
        <is>
          <t>Paul</t>
        </is>
      </c>
      <c r="H8" s="59" t="inlineStr">
        <is>
          <t>Bolton</t>
        </is>
      </c>
      <c r="I8" s="59" t="inlineStr">
        <is>
          <t>Warren</t>
        </is>
      </c>
      <c r="J8" s="59" t="inlineStr">
        <is>
          <t>Blomfield</t>
        </is>
      </c>
      <c r="K8" s="59" t="inlineStr">
        <is>
          <t>Bob</t>
        </is>
      </c>
      <c r="L8" s="59" t="inlineStr">
        <is>
          <t>Beasley</t>
        </is>
      </c>
      <c r="M8" s="59" t="inlineStr">
        <is>
          <t>Bob</t>
        </is>
      </c>
      <c r="N8" s="59" t="inlineStr">
        <is>
          <t>Beasley</t>
        </is>
      </c>
      <c r="O8" s="59" t="inlineStr">
        <is>
          <t>Bernie</t>
        </is>
      </c>
      <c r="P8" s="59" t="inlineStr">
        <is>
          <t>Breen</t>
        </is>
      </c>
      <c r="Q8" s="59" t="inlineStr">
        <is>
          <t>Damon</t>
        </is>
      </c>
      <c r="R8" s="59" t="inlineStr">
        <is>
          <t>Beck</t>
        </is>
      </c>
      <c r="S8" s="59" t="inlineStr">
        <is>
          <t>Kevin</t>
        </is>
      </c>
      <c r="T8" s="59" t="inlineStr">
        <is>
          <t>Bartlett</t>
        </is>
      </c>
      <c r="U8" s="59" t="inlineStr">
        <is>
          <t>Neal</t>
        </is>
      </c>
      <c r="V8" s="59" t="inlineStr">
        <is>
          <t>Bates</t>
        </is>
      </c>
      <c r="W8" s="59" t="inlineStr">
        <is>
          <t>Kevin</t>
        </is>
      </c>
      <c r="X8" s="59" t="inlineStr">
        <is>
          <t>Bartlett</t>
        </is>
      </c>
      <c r="Y8" s="60" t="inlineStr">
        <is>
          <t>Rick</t>
        </is>
      </c>
      <c r="Z8" s="60" t="inlineStr">
        <is>
          <t>Bates</t>
        </is>
      </c>
      <c r="AA8" s="59" t="inlineStr">
        <is>
          <t>Peter</t>
        </is>
      </c>
      <c r="AB8" s="59" t="inlineStr">
        <is>
          <t>Beck</t>
        </is>
      </c>
      <c r="AC8" s="59" t="inlineStr">
        <is>
          <t>Terry</t>
        </is>
      </c>
      <c r="AD8" s="59" t="inlineStr">
        <is>
          <t>Bosnjak</t>
        </is>
      </c>
      <c r="AE8" s="59" t="inlineStr">
        <is>
          <t>John</t>
        </is>
      </c>
      <c r="AF8" s="59" t="inlineStr">
        <is>
          <t>Blanchard</t>
        </is>
      </c>
      <c r="AG8" s="59" t="inlineStr">
        <is>
          <t>Brian</t>
        </is>
      </c>
      <c r="AH8" s="59" t="inlineStr">
        <is>
          <t>Callaghan</t>
        </is>
      </c>
      <c r="AI8" s="59" t="inlineStr">
        <is>
          <t>John</t>
        </is>
      </c>
      <c r="AJ8" s="59" t="inlineStr">
        <is>
          <t>Bowe</t>
        </is>
      </c>
      <c r="AK8" s="59" t="inlineStr">
        <is>
          <t>John</t>
        </is>
      </c>
      <c r="AL8" s="59" t="inlineStr">
        <is>
          <t>Bowe</t>
        </is>
      </c>
      <c r="AM8" s="59" t="inlineStr">
        <is>
          <t>Stephen</t>
        </is>
      </c>
      <c r="AN8" s="59" t="inlineStr">
        <is>
          <t>Bell</t>
        </is>
      </c>
      <c r="AO8" s="59" t="inlineStr">
        <is>
          <t>John</t>
        </is>
      </c>
      <c r="AP8" s="59" t="inlineStr">
        <is>
          <t>Bowe</t>
        </is>
      </c>
      <c r="AQ8" s="59" t="inlineStr">
        <is>
          <t>Gary</t>
        </is>
      </c>
      <c r="AR8" s="59" t="inlineStr">
        <is>
          <t>Baxter</t>
        </is>
      </c>
      <c r="AS8" s="59" t="inlineStr">
        <is>
          <t>John</t>
        </is>
      </c>
      <c r="AT8" s="59" t="inlineStr">
        <is>
          <t>Bowe</t>
        </is>
      </c>
      <c r="AU8" s="59" t="inlineStr">
        <is>
          <t>David</t>
        </is>
      </c>
      <c r="AV8" s="59" t="inlineStr">
        <is>
          <t>Besnard</t>
        </is>
      </c>
      <c r="AW8" s="59" t="inlineStr">
        <is>
          <t>John</t>
        </is>
      </c>
      <c r="AX8" s="59" t="inlineStr">
        <is>
          <t>Bowe</t>
        </is>
      </c>
      <c r="AY8" s="59" t="inlineStr">
        <is>
          <t>Dale</t>
        </is>
      </c>
      <c r="AZ8" s="59" t="inlineStr">
        <is>
          <t>Brede</t>
        </is>
      </c>
      <c r="BA8" s="59" t="inlineStr">
        <is>
          <t>Dale</t>
        </is>
      </c>
      <c r="BB8" s="59" t="inlineStr">
        <is>
          <t>Brede</t>
        </is>
      </c>
      <c r="BC8" s="59" t="inlineStr">
        <is>
          <t>Jason</t>
        </is>
      </c>
      <c r="BD8" s="59" t="inlineStr">
        <is>
          <t>Bright</t>
        </is>
      </c>
      <c r="BE8" s="59" t="inlineStr">
        <is>
          <t>James</t>
        </is>
      </c>
      <c r="BF8" s="59" t="inlineStr">
        <is>
          <t>Courtney</t>
        </is>
      </c>
      <c r="BG8" s="59" t="inlineStr">
        <is>
          <t>Fabian</t>
        </is>
      </c>
      <c r="BH8" s="59" t="inlineStr">
        <is>
          <t>Coulthard</t>
        </is>
      </c>
      <c r="BI8" s="59" t="inlineStr">
        <is>
          <t>Dean</t>
        </is>
      </c>
      <c r="BJ8" s="59" t="inlineStr">
        <is>
          <t>Canto</t>
        </is>
      </c>
      <c r="BK8" s="59" t="inlineStr">
        <is>
          <t>Ryan</t>
        </is>
      </c>
      <c r="BL8" s="59" t="inlineStr">
        <is>
          <t>Briscoe</t>
        </is>
      </c>
      <c r="BM8" s="59" t="inlineStr">
        <is>
          <t>Dean</t>
        </is>
      </c>
      <c r="BN8" s="59" t="inlineStr">
        <is>
          <t>Canto</t>
        </is>
      </c>
      <c r="BO8" s="59" t="inlineStr">
        <is>
          <t>Fabian</t>
        </is>
      </c>
      <c r="BP8" s="59" t="inlineStr">
        <is>
          <t>Coulthard</t>
        </is>
      </c>
      <c r="BQ8" s="59" t="inlineStr">
        <is>
          <t>Michael</t>
        </is>
      </c>
      <c r="BR8" s="59" t="inlineStr">
        <is>
          <t>Caruso</t>
        </is>
      </c>
      <c r="BS8" s="59" t="inlineStr">
        <is>
          <t>Fabian</t>
        </is>
      </c>
      <c r="BT8" s="59" t="inlineStr">
        <is>
          <t>Coulthard</t>
        </is>
      </c>
      <c r="BU8" s="59" t="inlineStr">
        <is>
          <t>Michael</t>
        </is>
      </c>
      <c r="BV8" s="59" t="inlineStr">
        <is>
          <t>Caruso</t>
        </is>
      </c>
      <c r="BW8" s="59" t="inlineStr">
        <is>
          <t>Fabian</t>
        </is>
      </c>
      <c r="BX8" s="59" t="inlineStr">
        <is>
          <t>Coulthard</t>
        </is>
      </c>
      <c r="BY8" s="59" t="inlineStr">
        <is>
          <t>James</t>
        </is>
      </c>
      <c r="BZ8" s="59" t="inlineStr">
        <is>
          <t>Courtney</t>
        </is>
      </c>
      <c r="CA8" s="59" t="inlineStr">
        <is>
          <t>Fabian</t>
        </is>
      </c>
      <c r="CB8" s="59" t="inlineStr">
        <is>
          <t>Coulthard</t>
        </is>
      </c>
      <c r="CC8" s="59" t="inlineStr">
        <is>
          <t>Tony</t>
        </is>
      </c>
      <c r="CD8" s="59" t="inlineStr">
        <is>
          <t>D'Alberto</t>
        </is>
      </c>
      <c r="CE8" s="59" t="inlineStr">
        <is>
          <t>Tony</t>
        </is>
      </c>
      <c r="CF8" s="59" t="inlineStr">
        <is>
          <t>D'Alberto</t>
        </is>
      </c>
      <c r="CG8" s="59" t="inlineStr">
        <is>
          <t>James</t>
        </is>
      </c>
      <c r="CH8" s="59" t="inlineStr">
        <is>
          <t>Courtney</t>
        </is>
      </c>
      <c r="CI8" s="59" t="inlineStr">
        <is>
          <t>Matthew</t>
        </is>
      </c>
      <c r="CJ8" s="59" t="inlineStr">
        <is>
          <t>Chahda</t>
        </is>
      </c>
      <c r="CK8" s="59" t="inlineStr">
        <is>
          <t>Fabian</t>
        </is>
      </c>
      <c r="CL8" s="59" t="inlineStr">
        <is>
          <t>Coulthard</t>
        </is>
      </c>
      <c r="CM8" s="59" t="inlineStr">
        <is>
          <t>Fabian</t>
        </is>
      </c>
      <c r="CN8" s="51" t="inlineStr">
        <is>
          <t>Coulthard</t>
        </is>
      </c>
      <c r="CO8" s="51" t="inlineStr">
        <is>
          <t xml:space="preserve"> Fabian</t>
        </is>
      </c>
      <c r="CP8" s="51" t="inlineStr">
        <is>
          <t>Coulthard</t>
        </is>
      </c>
    </row>
    <row r="9" ht="17" customHeight="1">
      <c r="A9" s="103" t="inlineStr">
        <is>
          <t>Peter</t>
        </is>
      </c>
      <c r="B9" s="103" t="inlineStr">
        <is>
          <t>Candy</t>
        </is>
      </c>
      <c r="C9" s="104" t="inlineStr">
        <is>
          <t>Lou</t>
        </is>
      </c>
      <c r="D9" s="104" t="inlineStr">
        <is>
          <t>Burke</t>
        </is>
      </c>
      <c r="E9" s="103" t="inlineStr">
        <is>
          <t>J.</t>
        </is>
      </c>
      <c r="F9" s="103" t="inlineStr">
        <is>
          <t>Bodinnar</t>
        </is>
      </c>
      <c r="G9" s="59" t="inlineStr">
        <is>
          <t>Jim</t>
        </is>
      </c>
      <c r="H9" s="59" t="inlineStr">
        <is>
          <t>Bonthorne</t>
        </is>
      </c>
      <c r="I9" s="59" t="inlineStr">
        <is>
          <t>Alton</t>
        </is>
      </c>
      <c r="J9" s="59" t="inlineStr">
        <is>
          <t>Boddenberg</t>
        </is>
      </c>
      <c r="K9" s="59" t="inlineStr">
        <is>
          <t>Alton</t>
        </is>
      </c>
      <c r="L9" s="59" t="inlineStr">
        <is>
          <t>Boddenberg</t>
        </is>
      </c>
      <c r="M9" s="59" t="inlineStr">
        <is>
          <t>Alton</t>
        </is>
      </c>
      <c r="N9" s="59" t="inlineStr">
        <is>
          <t>Boddenberg</t>
        </is>
      </c>
      <c r="O9" s="59" t="inlineStr">
        <is>
          <t>Mal</t>
        </is>
      </c>
      <c r="P9" s="59" t="inlineStr">
        <is>
          <t>Brewster</t>
        </is>
      </c>
      <c r="Q9" s="59" t="inlineStr">
        <is>
          <t>Alton</t>
        </is>
      </c>
      <c r="R9" s="59" t="inlineStr">
        <is>
          <t>Boddenberg</t>
        </is>
      </c>
      <c r="S9" s="59" t="inlineStr">
        <is>
          <t>Bryan</t>
        </is>
      </c>
      <c r="T9" s="59" t="inlineStr">
        <is>
          <t>Bate</t>
        </is>
      </c>
      <c r="U9" s="59" t="inlineStr">
        <is>
          <t>Frank</t>
        </is>
      </c>
      <c r="V9" s="59" t="inlineStr">
        <is>
          <t>Biela</t>
        </is>
      </c>
      <c r="W9" s="59" t="inlineStr">
        <is>
          <t>Neal</t>
        </is>
      </c>
      <c r="X9" s="59" t="inlineStr">
        <is>
          <t>Bates</t>
        </is>
      </c>
      <c r="Y9" s="60" t="inlineStr">
        <is>
          <t>Brian</t>
        </is>
      </c>
      <c r="Z9" s="60" t="inlineStr">
        <is>
          <t>Bolwell</t>
        </is>
      </c>
      <c r="AA9" s="59" t="inlineStr">
        <is>
          <t>Frank</t>
        </is>
      </c>
      <c r="AB9" s="59" t="inlineStr">
        <is>
          <t>Binding</t>
        </is>
      </c>
      <c r="AC9" s="59" t="inlineStr">
        <is>
          <t>John</t>
        </is>
      </c>
      <c r="AD9" s="59" t="inlineStr">
        <is>
          <t>Bowe</t>
        </is>
      </c>
      <c r="AE9" s="59" t="inlineStr">
        <is>
          <t>Colin</t>
        </is>
      </c>
      <c r="AF9" s="59" t="inlineStr">
        <is>
          <t>Bond</t>
        </is>
      </c>
      <c r="AG9" s="59" t="inlineStr">
        <is>
          <t>John</t>
        </is>
      </c>
      <c r="AH9" s="59" t="inlineStr">
        <is>
          <t>Cleland</t>
        </is>
      </c>
      <c r="AI9" s="59" t="inlineStr">
        <is>
          <t>Peter</t>
        </is>
      </c>
      <c r="AJ9" s="59" t="inlineStr">
        <is>
          <t>Brock</t>
        </is>
      </c>
      <c r="AK9" s="59" t="inlineStr">
        <is>
          <t>Peter</t>
        </is>
      </c>
      <c r="AL9" s="59" t="inlineStr">
        <is>
          <t>Bradbury</t>
        </is>
      </c>
      <c r="AM9" s="59" t="inlineStr">
        <is>
          <t>Domenic</t>
        </is>
      </c>
      <c r="AN9" s="59" t="inlineStr">
        <is>
          <t>Beninca</t>
        </is>
      </c>
      <c r="AO9" s="59" t="inlineStr">
        <is>
          <t>Geoff</t>
        </is>
      </c>
      <c r="AP9" s="59" t="inlineStr">
        <is>
          <t>Brabham</t>
        </is>
      </c>
      <c r="AQ9" s="59" t="inlineStr">
        <is>
          <t>Shane</t>
        </is>
      </c>
      <c r="AR9" s="59" t="inlineStr">
        <is>
          <t>Beikoff</t>
        </is>
      </c>
      <c r="AS9" s="59" t="inlineStr">
        <is>
          <t>Geoff</t>
        </is>
      </c>
      <c r="AT9" s="59" t="inlineStr">
        <is>
          <t>Brabham</t>
        </is>
      </c>
      <c r="AU9" s="59" t="inlineStr">
        <is>
          <t>John</t>
        </is>
      </c>
      <c r="AV9" s="59" t="inlineStr">
        <is>
          <t>Bowe</t>
        </is>
      </c>
      <c r="AW9" s="59" t="inlineStr">
        <is>
          <t>David</t>
        </is>
      </c>
      <c r="AX9" s="59" t="inlineStr">
        <is>
          <t>Brabham</t>
        </is>
      </c>
      <c r="AY9" s="59" t="inlineStr">
        <is>
          <t>Jason</t>
        </is>
      </c>
      <c r="AZ9" s="59" t="inlineStr">
        <is>
          <t>Bright</t>
        </is>
      </c>
      <c r="BA9" s="59" t="inlineStr">
        <is>
          <t>Jason</t>
        </is>
      </c>
      <c r="BB9" s="59" t="inlineStr">
        <is>
          <t>Bright</t>
        </is>
      </c>
      <c r="BC9" s="59" t="inlineStr">
        <is>
          <t>Ryan</t>
        </is>
      </c>
      <c r="BD9" s="59" t="inlineStr">
        <is>
          <t>Briscoe</t>
        </is>
      </c>
      <c r="BE9" s="59" t="inlineStr">
        <is>
          <t>Tony</t>
        </is>
      </c>
      <c r="BF9" s="59" t="inlineStr">
        <is>
          <t>D'Alberto</t>
        </is>
      </c>
      <c r="BG9" s="59" t="inlineStr">
        <is>
          <t>James</t>
        </is>
      </c>
      <c r="BH9" s="59" t="inlineStr">
        <is>
          <t>Courtney</t>
        </is>
      </c>
      <c r="BI9" s="59" t="inlineStr">
        <is>
          <t>Michael</t>
        </is>
      </c>
      <c r="BJ9" s="59" t="inlineStr">
        <is>
          <t>Caruso</t>
        </is>
      </c>
      <c r="BK9" s="59" t="inlineStr">
        <is>
          <t>Dean</t>
        </is>
      </c>
      <c r="BL9" s="59" t="inlineStr">
        <is>
          <t>Canto</t>
        </is>
      </c>
      <c r="BM9" s="59" t="inlineStr">
        <is>
          <t>Michael</t>
        </is>
      </c>
      <c r="BN9" s="59" t="inlineStr">
        <is>
          <t>Caruso</t>
        </is>
      </c>
      <c r="BO9" s="59" t="inlineStr">
        <is>
          <t>James</t>
        </is>
      </c>
      <c r="BP9" s="59" t="inlineStr">
        <is>
          <t>Courtney</t>
        </is>
      </c>
      <c r="BQ9" s="59" t="inlineStr">
        <is>
          <t>Fabian</t>
        </is>
      </c>
      <c r="BR9" s="59" t="inlineStr">
        <is>
          <t>Coulthard</t>
        </is>
      </c>
      <c r="BS9" s="59" t="inlineStr">
        <is>
          <t>James</t>
        </is>
      </c>
      <c r="BT9" s="59" t="inlineStr">
        <is>
          <t>Courtney</t>
        </is>
      </c>
      <c r="BU9" s="59" t="inlineStr">
        <is>
          <t>Fabian</t>
        </is>
      </c>
      <c r="BV9" s="59" t="inlineStr">
        <is>
          <t>Coulthard</t>
        </is>
      </c>
      <c r="BW9" s="59" t="inlineStr">
        <is>
          <t>James</t>
        </is>
      </c>
      <c r="BX9" s="59" t="inlineStr">
        <is>
          <t>Courtney</t>
        </is>
      </c>
      <c r="BY9" s="59" t="inlineStr">
        <is>
          <t>Tony</t>
        </is>
      </c>
      <c r="BZ9" s="59" t="inlineStr">
        <is>
          <t>D'Alberto</t>
        </is>
      </c>
      <c r="CA9" s="59" t="inlineStr">
        <is>
          <t>James</t>
        </is>
      </c>
      <c r="CB9" s="59" t="inlineStr">
        <is>
          <t>Courtney</t>
        </is>
      </c>
      <c r="CC9" s="59" t="inlineStr">
        <is>
          <t>Will</t>
        </is>
      </c>
      <c r="CD9" s="59" t="inlineStr">
        <is>
          <t>Davison</t>
        </is>
      </c>
      <c r="CE9" s="59" t="inlineStr">
        <is>
          <t>Alex</t>
        </is>
      </c>
      <c r="CF9" s="59" t="inlineStr">
        <is>
          <t>Davison</t>
        </is>
      </c>
      <c r="CG9" s="59" t="inlineStr">
        <is>
          <t>Tony</t>
        </is>
      </c>
      <c r="CH9" s="59" t="inlineStr">
        <is>
          <t>D'Alberto</t>
        </is>
      </c>
      <c r="CI9" s="59" t="inlineStr">
        <is>
          <t>Fabian</t>
        </is>
      </c>
      <c r="CJ9" s="59" t="inlineStr">
        <is>
          <t>Coulthard</t>
        </is>
      </c>
      <c r="CK9" s="59" t="inlineStr">
        <is>
          <t>James</t>
        </is>
      </c>
      <c r="CL9" s="59" t="inlineStr">
        <is>
          <t>Courtney</t>
        </is>
      </c>
      <c r="CM9" s="59" t="inlineStr">
        <is>
          <t>James</t>
        </is>
      </c>
      <c r="CN9" s="51" t="inlineStr">
        <is>
          <t>Courtney</t>
        </is>
      </c>
      <c r="CO9" s="51" t="inlineStr">
        <is>
          <t xml:space="preserve"> James</t>
        </is>
      </c>
      <c r="CP9" s="51" t="inlineStr">
        <is>
          <t>Courtney</t>
        </is>
      </c>
    </row>
    <row r="10" ht="17" customHeight="1">
      <c r="A10" s="103" t="inlineStr">
        <is>
          <t>Murray</t>
        </is>
      </c>
      <c r="B10" s="103" t="inlineStr">
        <is>
          <t>Carter</t>
        </is>
      </c>
      <c r="C10" s="104" t="inlineStr">
        <is>
          <t>Alan</t>
        </is>
      </c>
      <c r="D10" s="104" t="inlineStr">
        <is>
          <t>Caelli</t>
        </is>
      </c>
      <c r="E10" s="103" t="inlineStr">
        <is>
          <t>Peter</t>
        </is>
      </c>
      <c r="F10" s="103" t="inlineStr">
        <is>
          <t>Boyd-Squires</t>
        </is>
      </c>
      <c r="G10" s="59" t="inlineStr">
        <is>
          <t>Lex</t>
        </is>
      </c>
      <c r="H10" s="59" t="inlineStr">
        <is>
          <t>Brailey</t>
        </is>
      </c>
      <c r="I10" s="59" t="inlineStr">
        <is>
          <t>Paul</t>
        </is>
      </c>
      <c r="J10" s="59" t="inlineStr">
        <is>
          <t>Bolton</t>
        </is>
      </c>
      <c r="K10" s="59" t="inlineStr">
        <is>
          <t>Colin</t>
        </is>
      </c>
      <c r="L10" s="59" t="inlineStr">
        <is>
          <t>Bond</t>
        </is>
      </c>
      <c r="M10" s="59" t="inlineStr">
        <is>
          <t>Colin</t>
        </is>
      </c>
      <c r="N10" s="59" t="inlineStr">
        <is>
          <t>Bond</t>
        </is>
      </c>
      <c r="O10" s="59" t="inlineStr">
        <is>
          <t>Peter</t>
        </is>
      </c>
      <c r="P10" s="59" t="inlineStr">
        <is>
          <t>Brown</t>
        </is>
      </c>
      <c r="Q10" s="59" t="inlineStr">
        <is>
          <t>Chris</t>
        </is>
      </c>
      <c r="R10" s="59" t="inlineStr">
        <is>
          <t>Brauer</t>
        </is>
      </c>
      <c r="S10" s="59" t="inlineStr">
        <is>
          <t>Damon</t>
        </is>
      </c>
      <c r="T10" s="59" t="inlineStr">
        <is>
          <t>Beck</t>
        </is>
      </c>
      <c r="U10" s="59" t="inlineStr">
        <is>
          <t>Colin</t>
        </is>
      </c>
      <c r="V10" s="59" t="inlineStr">
        <is>
          <t>Bond</t>
        </is>
      </c>
      <c r="W10" s="59" t="inlineStr">
        <is>
          <t>Rick</t>
        </is>
      </c>
      <c r="X10" s="59" t="inlineStr">
        <is>
          <t>Bates</t>
        </is>
      </c>
      <c r="Y10" s="59" t="inlineStr">
        <is>
          <t>Colin</t>
        </is>
      </c>
      <c r="Z10" s="59" t="inlineStr">
        <is>
          <t>Bond</t>
        </is>
      </c>
      <c r="AA10" s="59" t="inlineStr">
        <is>
          <t>John</t>
        </is>
      </c>
      <c r="AB10" s="59" t="inlineStr">
        <is>
          <t>Blanchard</t>
        </is>
      </c>
      <c r="AC10" s="59" t="inlineStr">
        <is>
          <t>David</t>
        </is>
      </c>
      <c r="AD10" s="59" t="inlineStr">
        <is>
          <t>Brabham</t>
        </is>
      </c>
      <c r="AE10" s="112" t="inlineStr">
        <is>
          <t>John</t>
        </is>
      </c>
      <c r="AF10" s="112" t="inlineStr">
        <is>
          <t>Bowe</t>
        </is>
      </c>
      <c r="AG10" s="59" t="inlineStr">
        <is>
          <t>John</t>
        </is>
      </c>
      <c r="AH10" s="59" t="inlineStr">
        <is>
          <t>Cotter</t>
        </is>
      </c>
      <c r="AI10" s="59" t="inlineStr">
        <is>
          <t>Brian</t>
        </is>
      </c>
      <c r="AJ10" s="59" t="inlineStr">
        <is>
          <t>CallaghanJr</t>
        </is>
      </c>
      <c r="AK10" s="59" t="inlineStr">
        <is>
          <t>Kerryn</t>
        </is>
      </c>
      <c r="AL10" s="59" t="inlineStr">
        <is>
          <t>Brewer</t>
        </is>
      </c>
      <c r="AM10" s="60" t="inlineStr">
        <is>
          <t>John</t>
        </is>
      </c>
      <c r="AN10" s="60" t="inlineStr">
        <is>
          <t>Bowe</t>
        </is>
      </c>
      <c r="AO10" s="59" t="inlineStr">
        <is>
          <t>David</t>
        </is>
      </c>
      <c r="AP10" s="59" t="inlineStr">
        <is>
          <t>Brabham</t>
        </is>
      </c>
      <c r="AQ10" s="59" t="inlineStr">
        <is>
          <t>David</t>
        </is>
      </c>
      <c r="AR10" s="59" t="inlineStr">
        <is>
          <t>Besnard</t>
        </is>
      </c>
      <c r="AS10" s="59" t="inlineStr">
        <is>
          <t>Dale</t>
        </is>
      </c>
      <c r="AT10" s="59" t="inlineStr">
        <is>
          <t>Brede</t>
        </is>
      </c>
      <c r="AU10" s="59" t="inlineStr">
        <is>
          <t>Dale</t>
        </is>
      </c>
      <c r="AV10" s="59" t="inlineStr">
        <is>
          <t>Brede</t>
        </is>
      </c>
      <c r="AW10" s="59" t="inlineStr">
        <is>
          <t>Dale</t>
        </is>
      </c>
      <c r="AX10" s="59" t="inlineStr">
        <is>
          <t>Brede</t>
        </is>
      </c>
      <c r="AY10" s="59" t="inlineStr">
        <is>
          <t>Peter</t>
        </is>
      </c>
      <c r="AZ10" s="59" t="inlineStr">
        <is>
          <t>Brock</t>
        </is>
      </c>
      <c r="BA10" s="59" t="inlineStr">
        <is>
          <t>Dean</t>
        </is>
      </c>
      <c r="BB10" s="59" t="inlineStr">
        <is>
          <t>Canto</t>
        </is>
      </c>
      <c r="BC10" s="59" t="inlineStr">
        <is>
          <t>Dean</t>
        </is>
      </c>
      <c r="BD10" s="59" t="inlineStr">
        <is>
          <t>Canto</t>
        </is>
      </c>
      <c r="BE10" s="59" t="inlineStr">
        <is>
          <t>Alex</t>
        </is>
      </c>
      <c r="BF10" s="59" t="inlineStr">
        <is>
          <t>Davison</t>
        </is>
      </c>
      <c r="BG10" s="59" t="inlineStr">
        <is>
          <t>Tony</t>
        </is>
      </c>
      <c r="BH10" s="59" t="inlineStr">
        <is>
          <t>D'Alberto</t>
        </is>
      </c>
      <c r="BI10" s="59" t="inlineStr">
        <is>
          <t>Ben</t>
        </is>
      </c>
      <c r="BJ10" s="59" t="inlineStr">
        <is>
          <t>Collins</t>
        </is>
      </c>
      <c r="BK10" s="59" t="inlineStr">
        <is>
          <t>Michael</t>
        </is>
      </c>
      <c r="BL10" s="59" t="inlineStr">
        <is>
          <t>Caruso</t>
        </is>
      </c>
      <c r="BM10" s="59" t="inlineStr">
        <is>
          <t>Fabian</t>
        </is>
      </c>
      <c r="BN10" s="59" t="inlineStr">
        <is>
          <t>Coulthard</t>
        </is>
      </c>
      <c r="BO10" s="59" t="inlineStr">
        <is>
          <t>Tony</t>
        </is>
      </c>
      <c r="BP10" s="59" t="inlineStr">
        <is>
          <t>D'Alberto</t>
        </is>
      </c>
      <c r="BQ10" s="59" t="inlineStr">
        <is>
          <t>James</t>
        </is>
      </c>
      <c r="BR10" s="59" t="inlineStr">
        <is>
          <t>Courtney</t>
        </is>
      </c>
      <c r="BS10" s="59" t="inlineStr">
        <is>
          <t>Tony</t>
        </is>
      </c>
      <c r="BT10" s="59" t="inlineStr">
        <is>
          <t>D'Alberto</t>
        </is>
      </c>
      <c r="BU10" s="59" t="inlineStr">
        <is>
          <t>Tony</t>
        </is>
      </c>
      <c r="BV10" s="59" t="inlineStr">
        <is>
          <t>D'Alberto</t>
        </is>
      </c>
      <c r="BW10" s="59" t="inlineStr">
        <is>
          <t>Tony</t>
        </is>
      </c>
      <c r="BX10" s="59" t="inlineStr">
        <is>
          <t>D'Alberto</t>
        </is>
      </c>
      <c r="BY10" s="59" t="inlineStr">
        <is>
          <t>Will</t>
        </is>
      </c>
      <c r="BZ10" s="59" t="inlineStr">
        <is>
          <t>Davison</t>
        </is>
      </c>
      <c r="CA10" s="59" t="inlineStr">
        <is>
          <t>Tony</t>
        </is>
      </c>
      <c r="CB10" s="59" t="inlineStr">
        <is>
          <t>D'Alberto</t>
        </is>
      </c>
      <c r="CC10" s="59" t="inlineStr">
        <is>
          <t>Alex</t>
        </is>
      </c>
      <c r="CD10" s="59" t="inlineStr">
        <is>
          <t>Davison</t>
        </is>
      </c>
      <c r="CE10" s="59" t="inlineStr">
        <is>
          <t>Will</t>
        </is>
      </c>
      <c r="CF10" s="59" t="inlineStr">
        <is>
          <t>Davison</t>
        </is>
      </c>
      <c r="CG10" s="59" t="inlineStr">
        <is>
          <t>Will</t>
        </is>
      </c>
      <c r="CH10" s="59" t="inlineStr">
        <is>
          <t>Davison</t>
        </is>
      </c>
      <c r="CI10" s="59" t="inlineStr">
        <is>
          <t>James</t>
        </is>
      </c>
      <c r="CJ10" s="59" t="inlineStr">
        <is>
          <t>Courtney</t>
        </is>
      </c>
      <c r="CK10" s="59" t="inlineStr">
        <is>
          <t>Tony</t>
        </is>
      </c>
      <c r="CL10" s="59" t="inlineStr">
        <is>
          <t>D'Alberto</t>
        </is>
      </c>
      <c r="CM10" s="59" t="inlineStr">
        <is>
          <t>Cameron</t>
        </is>
      </c>
      <c r="CN10" s="51" t="inlineStr">
        <is>
          <t>Crick</t>
        </is>
      </c>
      <c r="CO10" s="51" t="inlineStr">
        <is>
          <t xml:space="preserve"> Cameron</t>
        </is>
      </c>
      <c r="CP10" s="51" t="inlineStr">
        <is>
          <t>Crick</t>
        </is>
      </c>
    </row>
    <row r="11" ht="17" customHeight="1">
      <c r="A11" s="103" t="inlineStr">
        <is>
          <t>Ray</t>
        </is>
      </c>
      <c r="B11" s="103" t="inlineStr">
        <is>
          <t>Christie</t>
        </is>
      </c>
      <c r="C11" s="104" t="inlineStr">
        <is>
          <t>Peter</t>
        </is>
      </c>
      <c r="D11" s="104" t="inlineStr">
        <is>
          <t>Candy</t>
        </is>
      </c>
      <c r="E11" s="103" t="inlineStr">
        <is>
          <t>John</t>
        </is>
      </c>
      <c r="F11" s="103" t="inlineStr">
        <is>
          <t>Brindley</t>
        </is>
      </c>
      <c r="G11" s="59" t="inlineStr">
        <is>
          <t>Ken</t>
        </is>
      </c>
      <c r="H11" s="59" t="inlineStr">
        <is>
          <t>Brigden</t>
        </is>
      </c>
      <c r="I11" s="59" t="inlineStr">
        <is>
          <t>Jim</t>
        </is>
      </c>
      <c r="J11" s="59" t="inlineStr">
        <is>
          <t>Bonthorne</t>
        </is>
      </c>
      <c r="K11" s="112" t="inlineStr">
        <is>
          <t>Midge</t>
        </is>
      </c>
      <c r="L11" s="112" t="inlineStr">
        <is>
          <t>Bosworth</t>
        </is>
      </c>
      <c r="M11" s="59" t="inlineStr">
        <is>
          <t>Peter</t>
        </is>
      </c>
      <c r="N11" s="59" t="inlineStr">
        <is>
          <t>Brown</t>
        </is>
      </c>
      <c r="O11" s="59" t="inlineStr">
        <is>
          <t>Lynn</t>
        </is>
      </c>
      <c r="P11" s="59" t="inlineStr">
        <is>
          <t>Brown</t>
        </is>
      </c>
      <c r="Q11" s="59" t="inlineStr">
        <is>
          <t>Mal</t>
        </is>
      </c>
      <c r="R11" s="59" t="inlineStr">
        <is>
          <t>Brewster</t>
        </is>
      </c>
      <c r="S11" s="59" t="inlineStr">
        <is>
          <t>Colin</t>
        </is>
      </c>
      <c r="T11" s="59" t="inlineStr">
        <is>
          <t>Bond</t>
        </is>
      </c>
      <c r="U11" s="112" t="inlineStr">
        <is>
          <t>John</t>
        </is>
      </c>
      <c r="V11" s="112" t="inlineStr">
        <is>
          <t>Bowe</t>
        </is>
      </c>
      <c r="W11" s="59" t="inlineStr">
        <is>
          <t>Russell</t>
        </is>
      </c>
      <c r="X11" s="59" t="inlineStr">
        <is>
          <t>Becker</t>
        </is>
      </c>
      <c r="Y11" s="60" t="inlineStr">
        <is>
          <t>John</t>
        </is>
      </c>
      <c r="Z11" s="60" t="inlineStr">
        <is>
          <t>Bowe</t>
        </is>
      </c>
      <c r="AA11" s="59" t="inlineStr">
        <is>
          <t>Brian</t>
        </is>
      </c>
      <c r="AB11" s="59" t="inlineStr">
        <is>
          <t>Bolwell</t>
        </is>
      </c>
      <c r="AC11" s="59" t="inlineStr">
        <is>
          <t>Geoff</t>
        </is>
      </c>
      <c r="AD11" s="59" t="inlineStr">
        <is>
          <t>Brabham</t>
        </is>
      </c>
      <c r="AE11" s="59" t="inlineStr">
        <is>
          <t>Peter</t>
        </is>
      </c>
      <c r="AF11" s="59" t="inlineStr">
        <is>
          <t>Brock</t>
        </is>
      </c>
      <c r="AG11" s="59" t="inlineStr">
        <is>
          <t>Greg</t>
        </is>
      </c>
      <c r="AH11" s="59" t="inlineStr">
        <is>
          <t>Crick</t>
        </is>
      </c>
      <c r="AI11" s="59" t="inlineStr">
        <is>
          <t>John</t>
        </is>
      </c>
      <c r="AJ11" s="59" t="inlineStr">
        <is>
          <t>Cleland</t>
        </is>
      </c>
      <c r="AK11" s="59" t="inlineStr">
        <is>
          <t>Tim</t>
        </is>
      </c>
      <c r="AL11" s="59" t="inlineStr">
        <is>
          <t>Briggs</t>
        </is>
      </c>
      <c r="AM11" s="59" t="inlineStr">
        <is>
          <t>Geoff</t>
        </is>
      </c>
      <c r="AN11" s="59" t="inlineStr">
        <is>
          <t>Brabham</t>
        </is>
      </c>
      <c r="AO11" s="59" t="inlineStr">
        <is>
          <t>John</t>
        </is>
      </c>
      <c r="AP11" s="59" t="inlineStr">
        <is>
          <t>Briggs</t>
        </is>
      </c>
      <c r="AQ11" s="59" t="inlineStr">
        <is>
          <t>John</t>
        </is>
      </c>
      <c r="AR11" s="59" t="inlineStr">
        <is>
          <t>Bowe</t>
        </is>
      </c>
      <c r="AS11" s="59" t="inlineStr">
        <is>
          <t>Jason</t>
        </is>
      </c>
      <c r="AT11" s="59" t="inlineStr">
        <is>
          <t>Bright</t>
        </is>
      </c>
      <c r="AU11" s="59" t="inlineStr">
        <is>
          <t>Jason</t>
        </is>
      </c>
      <c r="AV11" s="59" t="inlineStr">
        <is>
          <t>Bright</t>
        </is>
      </c>
      <c r="AW11" s="59" t="inlineStr">
        <is>
          <t>Jason</t>
        </is>
      </c>
      <c r="AX11" s="59" t="inlineStr">
        <is>
          <t>Bright</t>
        </is>
      </c>
      <c r="AY11" s="59" t="inlineStr">
        <is>
          <t>Dean</t>
        </is>
      </c>
      <c r="AZ11" s="59" t="inlineStr">
        <is>
          <t>Canto</t>
        </is>
      </c>
      <c r="BA11" s="59" t="inlineStr">
        <is>
          <t>John</t>
        </is>
      </c>
      <c r="BB11" s="59" t="inlineStr">
        <is>
          <t>Cleland</t>
        </is>
      </c>
      <c r="BC11" s="59" t="inlineStr">
        <is>
          <t>Michael</t>
        </is>
      </c>
      <c r="BD11" s="59" t="inlineStr">
        <is>
          <t>Caruso</t>
        </is>
      </c>
      <c r="BE11" s="59" t="inlineStr">
        <is>
          <t>Will</t>
        </is>
      </c>
      <c r="BF11" s="59" t="inlineStr">
        <is>
          <t>Davison</t>
        </is>
      </c>
      <c r="BG11" s="59" t="inlineStr">
        <is>
          <t>Will</t>
        </is>
      </c>
      <c r="BH11" s="59" t="inlineStr">
        <is>
          <t>Davison</t>
        </is>
      </c>
      <c r="BI11" s="59" t="inlineStr">
        <is>
          <t>Fabian</t>
        </is>
      </c>
      <c r="BJ11" s="59" t="inlineStr">
        <is>
          <t>Coulthard</t>
        </is>
      </c>
      <c r="BK11" s="59" t="inlineStr">
        <is>
          <t>Fabian</t>
        </is>
      </c>
      <c r="BL11" s="59" t="inlineStr">
        <is>
          <t>Coulthard</t>
        </is>
      </c>
      <c r="BM11" s="59" t="inlineStr">
        <is>
          <t>James</t>
        </is>
      </c>
      <c r="BN11" s="59" t="inlineStr">
        <is>
          <t>Courtney</t>
        </is>
      </c>
      <c r="BO11" s="59" t="inlineStr">
        <is>
          <t>Will</t>
        </is>
      </c>
      <c r="BP11" s="59" t="inlineStr">
        <is>
          <t>Davison</t>
        </is>
      </c>
      <c r="BQ11" s="59" t="inlineStr">
        <is>
          <t>Tony</t>
        </is>
      </c>
      <c r="BR11" s="59" t="inlineStr">
        <is>
          <t>D'Alberto</t>
        </is>
      </c>
      <c r="BS11" s="59" t="inlineStr">
        <is>
          <t>Robert</t>
        </is>
      </c>
      <c r="BT11" s="59" t="inlineStr">
        <is>
          <t>Dahlgren</t>
        </is>
      </c>
      <c r="BU11" s="59" t="inlineStr">
        <is>
          <t>Will</t>
        </is>
      </c>
      <c r="BV11" s="59" t="inlineStr">
        <is>
          <t>Davison</t>
        </is>
      </c>
      <c r="BW11" s="59" t="inlineStr">
        <is>
          <t>Shae</t>
        </is>
      </c>
      <c r="BX11" s="59" t="inlineStr">
        <is>
          <t>Davies</t>
        </is>
      </c>
      <c r="BY11" s="59" t="inlineStr">
        <is>
          <t>Alex</t>
        </is>
      </c>
      <c r="BZ11" s="59" t="inlineStr">
        <is>
          <t>Davison</t>
        </is>
      </c>
      <c r="CA11" s="59" t="inlineStr">
        <is>
          <t>Will</t>
        </is>
      </c>
      <c r="CB11" s="59" t="inlineStr">
        <is>
          <t>Davison</t>
        </is>
      </c>
      <c r="CC11" s="59" t="inlineStr">
        <is>
          <t>Anton</t>
        </is>
      </c>
      <c r="CD11" s="59" t="inlineStr">
        <is>
          <t>dePasquale</t>
        </is>
      </c>
      <c r="CE11" s="59" t="inlineStr">
        <is>
          <t>Anton</t>
        </is>
      </c>
      <c r="CF11" s="59" t="inlineStr">
        <is>
          <t>DePasquale</t>
        </is>
      </c>
      <c r="CG11" s="59" t="inlineStr">
        <is>
          <t>Alex</t>
        </is>
      </c>
      <c r="CH11" s="59" t="inlineStr">
        <is>
          <t>Davison</t>
        </is>
      </c>
      <c r="CI11" s="59" t="inlineStr">
        <is>
          <t>Tony</t>
        </is>
      </c>
      <c r="CJ11" s="59" t="inlineStr">
        <is>
          <t>D'Alberto</t>
        </is>
      </c>
      <c r="CK11" s="59" t="inlineStr">
        <is>
          <t>Will</t>
        </is>
      </c>
      <c r="CL11" s="59" t="inlineStr">
        <is>
          <t>Davison</t>
        </is>
      </c>
      <c r="CM11" s="59" t="inlineStr">
        <is>
          <t>Tony</t>
        </is>
      </c>
      <c r="CN11" s="51" t="inlineStr">
        <is>
          <t>D'Alberto</t>
        </is>
      </c>
      <c r="CO11" s="51" t="inlineStr">
        <is>
          <t xml:space="preserve"> Tony</t>
        </is>
      </c>
      <c r="CP11" s="51" t="inlineStr">
        <is>
          <t>D'Alberto</t>
        </is>
      </c>
    </row>
    <row r="12" ht="17" customHeight="1">
      <c r="A12" s="103" t="inlineStr">
        <is>
          <t>Bill</t>
        </is>
      </c>
      <c r="B12" s="103" t="inlineStr">
        <is>
          <t>Clemens</t>
        </is>
      </c>
      <c r="C12" s="104" t="inlineStr">
        <is>
          <t>Eddie</t>
        </is>
      </c>
      <c r="D12" s="104" t="inlineStr">
        <is>
          <t>Clay</t>
        </is>
      </c>
      <c r="E12" s="103" t="inlineStr">
        <is>
          <t>Bob</t>
        </is>
      </c>
      <c r="F12" s="103" t="inlineStr">
        <is>
          <t>Brown</t>
        </is>
      </c>
      <c r="G12" s="59" t="inlineStr">
        <is>
          <t>John</t>
        </is>
      </c>
      <c r="H12" s="59" t="inlineStr">
        <is>
          <t>Brindley</t>
        </is>
      </c>
      <c r="I12" s="59" t="inlineStr">
        <is>
          <t>Midge</t>
        </is>
      </c>
      <c r="J12" s="59" t="inlineStr">
        <is>
          <t>Bosworth</t>
        </is>
      </c>
      <c r="K12" s="59" t="inlineStr">
        <is>
          <t>Peter</t>
        </is>
      </c>
      <c r="L12" s="59" t="inlineStr">
        <is>
          <t>Brown</t>
        </is>
      </c>
      <c r="M12" s="59" t="inlineStr">
        <is>
          <t>Bill</t>
        </is>
      </c>
      <c r="N12" s="59" t="inlineStr">
        <is>
          <t>Buckle</t>
        </is>
      </c>
      <c r="O12" s="59" t="inlineStr">
        <is>
          <t>Bill</t>
        </is>
      </c>
      <c r="P12" s="59" t="inlineStr">
        <is>
          <t>Brown</t>
        </is>
      </c>
      <c r="Q12" s="59" t="inlineStr">
        <is>
          <t>Peter</t>
        </is>
      </c>
      <c r="R12" s="59" t="inlineStr">
        <is>
          <t>Brown</t>
        </is>
      </c>
      <c r="S12" s="60" t="inlineStr">
        <is>
          <t>John</t>
        </is>
      </c>
      <c r="T12" s="60" t="inlineStr">
        <is>
          <t>Bowe</t>
        </is>
      </c>
      <c r="U12" s="59" t="inlineStr">
        <is>
          <t>Gianfranco</t>
        </is>
      </c>
      <c r="V12" s="59" t="inlineStr">
        <is>
          <t>Brancatelli</t>
        </is>
      </c>
      <c r="W12" s="59" t="inlineStr">
        <is>
          <t>Frank</t>
        </is>
      </c>
      <c r="X12" s="59" t="inlineStr">
        <is>
          <t>Biela</t>
        </is>
      </c>
      <c r="Y12" s="59" t="inlineStr">
        <is>
          <t>Gary</t>
        </is>
      </c>
      <c r="Z12" s="59" t="inlineStr">
        <is>
          <t>Brabham</t>
        </is>
      </c>
      <c r="AA12" s="59" t="inlineStr">
        <is>
          <t>Colin</t>
        </is>
      </c>
      <c r="AB12" s="59" t="inlineStr">
        <is>
          <t>Bond</t>
        </is>
      </c>
      <c r="AC12" s="59" t="inlineStr">
        <is>
          <t>Peter</t>
        </is>
      </c>
      <c r="AD12" s="59" t="inlineStr">
        <is>
          <t>Brock</t>
        </is>
      </c>
      <c r="AE12" s="59" t="inlineStr">
        <is>
          <t>Kevin</t>
        </is>
      </c>
      <c r="AF12" s="59" t="inlineStr">
        <is>
          <t>Burton</t>
        </is>
      </c>
      <c r="AG12" s="59" t="inlineStr">
        <is>
          <t>Rodney</t>
        </is>
      </c>
      <c r="AH12" s="59" t="inlineStr">
        <is>
          <t>Crick</t>
        </is>
      </c>
      <c r="AI12" s="59" t="inlineStr">
        <is>
          <t>Mike</t>
        </is>
      </c>
      <c r="AJ12" s="59" t="inlineStr">
        <is>
          <t>Conway</t>
        </is>
      </c>
      <c r="AK12" s="59" t="inlineStr">
        <is>
          <t>Jason</t>
        </is>
      </c>
      <c r="AL12" s="59" t="inlineStr">
        <is>
          <t>Bright</t>
        </is>
      </c>
      <c r="AM12" s="59" t="inlineStr">
        <is>
          <t>Kerryn</t>
        </is>
      </c>
      <c r="AN12" s="59" t="inlineStr">
        <is>
          <t>Brewer</t>
        </is>
      </c>
      <c r="AO12" s="59" t="inlineStr">
        <is>
          <t>Jason</t>
        </is>
      </c>
      <c r="AP12" s="59" t="inlineStr">
        <is>
          <t>Bright</t>
        </is>
      </c>
      <c r="AQ12" s="59" t="inlineStr">
        <is>
          <t>Geoff</t>
        </is>
      </c>
      <c r="AR12" s="59" t="inlineStr">
        <is>
          <t>Brabham</t>
        </is>
      </c>
      <c r="AS12" s="59" t="inlineStr">
        <is>
          <t>James</t>
        </is>
      </c>
      <c r="AT12" s="59" t="inlineStr">
        <is>
          <t>Brock</t>
        </is>
      </c>
      <c r="AU12" s="59" t="inlineStr">
        <is>
          <t>Peter</t>
        </is>
      </c>
      <c r="AV12" s="59" t="inlineStr">
        <is>
          <t>Brock</t>
        </is>
      </c>
      <c r="AW12" s="59" t="inlineStr">
        <is>
          <t>Dean</t>
        </is>
      </c>
      <c r="AX12" s="59" t="inlineStr">
        <is>
          <t>Canto</t>
        </is>
      </c>
      <c r="AY12" s="59" t="inlineStr">
        <is>
          <t>John</t>
        </is>
      </c>
      <c r="AZ12" s="59" t="inlineStr">
        <is>
          <t>Cleland</t>
        </is>
      </c>
      <c r="BA12" s="59" t="inlineStr">
        <is>
          <t>Matthew</t>
        </is>
      </c>
      <c r="BB12" s="59" t="inlineStr">
        <is>
          <t>Coleman</t>
        </is>
      </c>
      <c r="BC12" s="59" t="inlineStr">
        <is>
          <t>Fabian</t>
        </is>
      </c>
      <c r="BD12" s="59" t="inlineStr">
        <is>
          <t>Coulthard</t>
        </is>
      </c>
      <c r="BE12" s="59" t="inlineStr">
        <is>
          <t>Grant</t>
        </is>
      </c>
      <c r="BF12" s="59" t="inlineStr">
        <is>
          <t>Denyer</t>
        </is>
      </c>
      <c r="BG12" s="59" t="inlineStr">
        <is>
          <t>Alex</t>
        </is>
      </c>
      <c r="BH12" s="59" t="inlineStr">
        <is>
          <t>Davison</t>
        </is>
      </c>
      <c r="BI12" s="59" t="inlineStr">
        <is>
          <t>James</t>
        </is>
      </c>
      <c r="BJ12" s="59" t="inlineStr">
        <is>
          <t>Courtney</t>
        </is>
      </c>
      <c r="BK12" s="59" t="inlineStr">
        <is>
          <t>James</t>
        </is>
      </c>
      <c r="BL12" s="59" t="inlineStr">
        <is>
          <t>Courtney</t>
        </is>
      </c>
      <c r="BM12" s="59" t="inlineStr">
        <is>
          <t>Tony</t>
        </is>
      </c>
      <c r="BN12" s="59" t="inlineStr">
        <is>
          <t>D'Alberto</t>
        </is>
      </c>
      <c r="BO12" s="59" t="inlineStr">
        <is>
          <t>Alex</t>
        </is>
      </c>
      <c r="BP12" s="59" t="inlineStr">
        <is>
          <t>Davison</t>
        </is>
      </c>
      <c r="BQ12" s="59" t="inlineStr">
        <is>
          <t>Will</t>
        </is>
      </c>
      <c r="BR12" s="59" t="inlineStr">
        <is>
          <t>Davison</t>
        </is>
      </c>
      <c r="BS12" s="59" t="inlineStr">
        <is>
          <t>Will</t>
        </is>
      </c>
      <c r="BT12" s="59" t="inlineStr">
        <is>
          <t>Davison</t>
        </is>
      </c>
      <c r="BU12" s="59" t="inlineStr">
        <is>
          <t>Alex</t>
        </is>
      </c>
      <c r="BV12" s="59" t="inlineStr">
        <is>
          <t>Davison</t>
        </is>
      </c>
      <c r="BW12" s="112" t="inlineStr">
        <is>
          <t>Will</t>
        </is>
      </c>
      <c r="BX12" s="112" t="inlineStr">
        <is>
          <t>Davison</t>
        </is>
      </c>
      <c r="BY12" s="59" t="inlineStr">
        <is>
          <t>Simona</t>
        </is>
      </c>
      <c r="BZ12" s="59" t="inlineStr">
        <is>
          <t>deSilvestro</t>
        </is>
      </c>
      <c r="CA12" s="59" t="inlineStr">
        <is>
          <t>Alex</t>
        </is>
      </c>
      <c r="CB12" s="59" t="inlineStr">
        <is>
          <t>Davison</t>
        </is>
      </c>
      <c r="CC12" s="59" t="inlineStr">
        <is>
          <t>Simona</t>
        </is>
      </c>
      <c r="CD12" s="59" t="inlineStr">
        <is>
          <t>deSilvestro</t>
        </is>
      </c>
      <c r="CE12" s="59" t="inlineStr">
        <is>
          <t>Tyler</t>
        </is>
      </c>
      <c r="CF12" s="59" t="inlineStr">
        <is>
          <t>Everingham</t>
        </is>
      </c>
      <c r="CG12" s="59" t="inlineStr">
        <is>
          <t>Anton</t>
        </is>
      </c>
      <c r="CH12" s="51" t="inlineStr">
        <is>
          <t>De Pasquale</t>
        </is>
      </c>
      <c r="CI12" s="59" t="inlineStr">
        <is>
          <t>Will</t>
        </is>
      </c>
      <c r="CJ12" s="59" t="inlineStr">
        <is>
          <t>Davison</t>
        </is>
      </c>
      <c r="CK12" s="59" t="inlineStr">
        <is>
          <t>Alex</t>
        </is>
      </c>
      <c r="CL12" s="59" t="inlineStr">
        <is>
          <t>Davison</t>
        </is>
      </c>
      <c r="CM12" s="59" t="inlineStr">
        <is>
          <t>Will</t>
        </is>
      </c>
      <c r="CN12" s="51" t="inlineStr">
        <is>
          <t>Davison</t>
        </is>
      </c>
      <c r="CO12" s="51" t="inlineStr">
        <is>
          <t xml:space="preserve"> Lochie</t>
        </is>
      </c>
      <c r="CP12" s="51" t="inlineStr">
        <is>
          <t>Dalton</t>
        </is>
      </c>
    </row>
    <row r="13" ht="17" customHeight="1">
      <c r="A13" s="111" t="inlineStr">
        <is>
          <t>Frank</t>
        </is>
      </c>
      <c r="B13" s="111" t="inlineStr">
        <is>
          <t>Coad</t>
        </is>
      </c>
      <c r="C13" s="105" t="inlineStr">
        <is>
          <t>Frank</t>
        </is>
      </c>
      <c r="D13" s="105" t="inlineStr">
        <is>
          <t>Coad</t>
        </is>
      </c>
      <c r="E13" s="103" t="inlineStr">
        <is>
          <t>Bill</t>
        </is>
      </c>
      <c r="F13" s="103" t="inlineStr">
        <is>
          <t>Buckle</t>
        </is>
      </c>
      <c r="G13" s="59" t="inlineStr">
        <is>
          <t>Barry</t>
        </is>
      </c>
      <c r="H13" s="59" t="inlineStr">
        <is>
          <t>Broomhall</t>
        </is>
      </c>
      <c r="I13" s="59" t="inlineStr">
        <is>
          <t>Peter</t>
        </is>
      </c>
      <c r="J13" s="59" t="inlineStr">
        <is>
          <t>Brown</t>
        </is>
      </c>
      <c r="K13" s="59" t="inlineStr">
        <is>
          <t>Bill</t>
        </is>
      </c>
      <c r="L13" s="59" t="inlineStr">
        <is>
          <t>Brown</t>
        </is>
      </c>
      <c r="M13" s="59" t="inlineStr">
        <is>
          <t>Bill</t>
        </is>
      </c>
      <c r="N13" s="59" t="inlineStr">
        <is>
          <t>Burns</t>
        </is>
      </c>
      <c r="O13" s="59" t="inlineStr">
        <is>
          <t>Bill</t>
        </is>
      </c>
      <c r="P13" s="59" t="inlineStr">
        <is>
          <t>Buckle</t>
        </is>
      </c>
      <c r="Q13" s="59" t="inlineStr">
        <is>
          <t>Bill</t>
        </is>
      </c>
      <c r="R13" s="59" t="inlineStr">
        <is>
          <t>Brown</t>
        </is>
      </c>
      <c r="S13" s="59" t="inlineStr">
        <is>
          <t>Peter</t>
        </is>
      </c>
      <c r="T13" s="59" t="inlineStr">
        <is>
          <t>Brock</t>
        </is>
      </c>
      <c r="U13" s="59" t="inlineStr">
        <is>
          <t>Peter</t>
        </is>
      </c>
      <c r="V13" s="59" t="inlineStr">
        <is>
          <t>Brock</t>
        </is>
      </c>
      <c r="W13" s="59" t="inlineStr">
        <is>
          <t>Brian</t>
        </is>
      </c>
      <c r="X13" s="59" t="inlineStr">
        <is>
          <t>Bolwell</t>
        </is>
      </c>
      <c r="Y13" s="59" t="inlineStr">
        <is>
          <t>Gianfranco</t>
        </is>
      </c>
      <c r="Z13" s="59" t="inlineStr">
        <is>
          <t>Brancatelli</t>
        </is>
      </c>
      <c r="AA13" s="59" t="inlineStr">
        <is>
          <t>Terry</t>
        </is>
      </c>
      <c r="AB13" s="59" t="inlineStr">
        <is>
          <t>Bosnjak</t>
        </is>
      </c>
      <c r="AC13" s="59" t="inlineStr">
        <is>
          <t>Brian</t>
        </is>
      </c>
      <c r="AD13" s="59" t="inlineStr">
        <is>
          <t>CallaghanJr</t>
        </is>
      </c>
      <c r="AE13" s="59" t="inlineStr">
        <is>
          <t>Brian</t>
        </is>
      </c>
      <c r="AF13" s="59" t="inlineStr">
        <is>
          <t>CallaghanJr</t>
        </is>
      </c>
      <c r="AG13" s="59" t="inlineStr">
        <is>
          <t>Neil</t>
        </is>
      </c>
      <c r="AH13" s="59" t="inlineStr">
        <is>
          <t>Crompton</t>
        </is>
      </c>
      <c r="AI13" s="59" t="inlineStr">
        <is>
          <t>John</t>
        </is>
      </c>
      <c r="AJ13" s="59" t="inlineStr">
        <is>
          <t>Cotter</t>
        </is>
      </c>
      <c r="AK13" s="59" t="inlineStr">
        <is>
          <t>Peter</t>
        </is>
      </c>
      <c r="AL13" s="59" t="inlineStr">
        <is>
          <t>Brock</t>
        </is>
      </c>
      <c r="AM13" s="59" t="inlineStr">
        <is>
          <t>Tim</t>
        </is>
      </c>
      <c r="AN13" s="59" t="inlineStr">
        <is>
          <t>Briggs</t>
        </is>
      </c>
      <c r="AO13" s="59" t="inlineStr">
        <is>
          <t>Dean</t>
        </is>
      </c>
      <c r="AP13" s="59" t="inlineStr">
        <is>
          <t>Canto</t>
        </is>
      </c>
      <c r="AQ13" s="59" t="inlineStr">
        <is>
          <t>Jason</t>
        </is>
      </c>
      <c r="AR13" s="59" t="inlineStr">
        <is>
          <t>Bright</t>
        </is>
      </c>
      <c r="AS13" s="59" t="inlineStr">
        <is>
          <t>Dean</t>
        </is>
      </c>
      <c r="AT13" s="59" t="inlineStr">
        <is>
          <t>Canto</t>
        </is>
      </c>
      <c r="AU13" s="59" t="inlineStr">
        <is>
          <t>Dean</t>
        </is>
      </c>
      <c r="AV13" s="59" t="inlineStr">
        <is>
          <t>Canto</t>
        </is>
      </c>
      <c r="AW13" s="59" t="inlineStr">
        <is>
          <t>John</t>
        </is>
      </c>
      <c r="AX13" s="59" t="inlineStr">
        <is>
          <t>Cleland</t>
        </is>
      </c>
      <c r="AY13" s="59" t="inlineStr">
        <is>
          <t>Fabian</t>
        </is>
      </c>
      <c r="AZ13" s="59" t="inlineStr">
        <is>
          <t>Coulthard</t>
        </is>
      </c>
      <c r="BA13" s="59" t="inlineStr">
        <is>
          <t>Fabian</t>
        </is>
      </c>
      <c r="BB13" s="59" t="inlineStr">
        <is>
          <t>Coulthard</t>
        </is>
      </c>
      <c r="BC13" s="59" t="inlineStr">
        <is>
          <t>James</t>
        </is>
      </c>
      <c r="BD13" s="59" t="inlineStr">
        <is>
          <t>Courtney</t>
        </is>
      </c>
      <c r="BE13" s="59" t="inlineStr">
        <is>
          <t>Paul</t>
        </is>
      </c>
      <c r="BF13" s="59" t="inlineStr">
        <is>
          <t>Dumbrell</t>
        </is>
      </c>
      <c r="BG13" s="59" t="inlineStr">
        <is>
          <t>Paul</t>
        </is>
      </c>
      <c r="BH13" s="59" t="inlineStr">
        <is>
          <t>Dumbrell</t>
        </is>
      </c>
      <c r="BI13" s="59" t="inlineStr">
        <is>
          <t>Tony</t>
        </is>
      </c>
      <c r="BJ13" s="59" t="inlineStr">
        <is>
          <t>D'Alberto</t>
        </is>
      </c>
      <c r="BK13" s="59" t="inlineStr">
        <is>
          <t>Tony</t>
        </is>
      </c>
      <c r="BL13" s="59" t="inlineStr">
        <is>
          <t>D'Alberto</t>
        </is>
      </c>
      <c r="BM13" s="59" t="inlineStr">
        <is>
          <t>Alex</t>
        </is>
      </c>
      <c r="BN13" s="59" t="inlineStr">
        <is>
          <t>Davison</t>
        </is>
      </c>
      <c r="BO13" s="59" t="inlineStr">
        <is>
          <t>Jesse</t>
        </is>
      </c>
      <c r="BP13" s="59" t="inlineStr">
        <is>
          <t>Dixon</t>
        </is>
      </c>
      <c r="BQ13" s="59" t="inlineStr">
        <is>
          <t>Alex</t>
        </is>
      </c>
      <c r="BR13" s="59" t="inlineStr">
        <is>
          <t>Davison</t>
        </is>
      </c>
      <c r="BS13" s="59" t="inlineStr">
        <is>
          <t>Alex</t>
        </is>
      </c>
      <c r="BT13" s="59" t="inlineStr">
        <is>
          <t>Davison</t>
        </is>
      </c>
      <c r="BU13" s="59" t="inlineStr">
        <is>
          <t>Simona</t>
        </is>
      </c>
      <c r="BV13" s="59" t="inlineStr">
        <is>
          <t>deSilvestro</t>
        </is>
      </c>
      <c r="BW13" s="59" t="inlineStr">
        <is>
          <t>Simona</t>
        </is>
      </c>
      <c r="BX13" s="59" t="inlineStr">
        <is>
          <t>deSilvestro</t>
        </is>
      </c>
      <c r="BY13" s="59" t="inlineStr">
        <is>
          <t>Taz</t>
        </is>
      </c>
      <c r="BZ13" s="59" t="inlineStr">
        <is>
          <t>Douglas</t>
        </is>
      </c>
      <c r="CA13" s="59" t="inlineStr">
        <is>
          <t>Anton</t>
        </is>
      </c>
      <c r="CB13" s="59" t="inlineStr">
        <is>
          <t>dePasquale</t>
        </is>
      </c>
      <c r="CC13" s="59" t="inlineStr">
        <is>
          <t>Dean</t>
        </is>
      </c>
      <c r="CD13" s="59" t="inlineStr">
        <is>
          <t>Fiore</t>
        </is>
      </c>
      <c r="CE13" s="59" t="inlineStr">
        <is>
          <t>Broc</t>
        </is>
      </c>
      <c r="CF13" s="59" t="inlineStr">
        <is>
          <t>Feeney</t>
        </is>
      </c>
      <c r="CG13" s="59" t="inlineStr">
        <is>
          <t>Broc</t>
        </is>
      </c>
      <c r="CH13" s="59" t="inlineStr">
        <is>
          <t>Feeney</t>
        </is>
      </c>
      <c r="CI13" s="59" t="inlineStr">
        <is>
          <t>Alex</t>
        </is>
      </c>
      <c r="CJ13" s="59" t="inlineStr">
        <is>
          <t>Davison</t>
        </is>
      </c>
      <c r="CK13" s="59" t="inlineStr">
        <is>
          <t>Anton</t>
        </is>
      </c>
      <c r="CL13" s="59" t="inlineStr">
        <is>
          <t>de Pasquale</t>
        </is>
      </c>
      <c r="CM13" s="59" t="inlineStr">
        <is>
          <t>Anton</t>
        </is>
      </c>
      <c r="CN13" s="51" t="inlineStr">
        <is>
          <t>De Pasquale</t>
        </is>
      </c>
      <c r="CO13" s="51" t="inlineStr">
        <is>
          <t xml:space="preserve"> Will</t>
        </is>
      </c>
      <c r="CP13" s="51" t="inlineStr">
        <is>
          <t>Davison</t>
        </is>
      </c>
    </row>
    <row r="14" ht="17" customHeight="1">
      <c r="A14" s="103" t="inlineStr">
        <is>
          <t>John</t>
        </is>
      </c>
      <c r="B14" s="103" t="inlineStr">
        <is>
          <t>Connolly</t>
        </is>
      </c>
      <c r="C14" s="104" t="inlineStr">
        <is>
          <t>Bill</t>
        </is>
      </c>
      <c r="D14" s="104" t="inlineStr">
        <is>
          <t>Coe</t>
        </is>
      </c>
      <c r="E14" s="103" t="inlineStr">
        <is>
          <t>Bob</t>
        </is>
      </c>
      <c r="F14" s="103" t="inlineStr">
        <is>
          <t>Bullock</t>
        </is>
      </c>
      <c r="G14" s="59" t="inlineStr">
        <is>
          <t>Peter</t>
        </is>
      </c>
      <c r="H14" s="59" t="inlineStr">
        <is>
          <t>Brown</t>
        </is>
      </c>
      <c r="I14" s="59" t="inlineStr">
        <is>
          <t>Bill</t>
        </is>
      </c>
      <c r="J14" s="59" t="inlineStr">
        <is>
          <t>Brown</t>
        </is>
      </c>
      <c r="K14" s="59" t="inlineStr">
        <is>
          <t>Bill</t>
        </is>
      </c>
      <c r="L14" s="59" t="inlineStr">
        <is>
          <t>Buckle</t>
        </is>
      </c>
      <c r="M14" s="59" t="inlineStr">
        <is>
          <t>David</t>
        </is>
      </c>
      <c r="N14" s="59" t="inlineStr">
        <is>
          <t>Bye</t>
        </is>
      </c>
      <c r="O14" s="59" t="inlineStr">
        <is>
          <t>Bill</t>
        </is>
      </c>
      <c r="P14" s="59" t="inlineStr">
        <is>
          <t>Burns</t>
        </is>
      </c>
      <c r="Q14" s="59" t="inlineStr">
        <is>
          <t>Joe</t>
        </is>
      </c>
      <c r="R14" s="59" t="inlineStr">
        <is>
          <t>Butta</t>
        </is>
      </c>
      <c r="S14" s="59" t="inlineStr">
        <is>
          <t>Brian</t>
        </is>
      </c>
      <c r="T14" s="59" t="inlineStr">
        <is>
          <t>Callaghan</t>
        </is>
      </c>
      <c r="U14" s="59" t="inlineStr">
        <is>
          <t>Ross</t>
        </is>
      </c>
      <c r="V14" s="59" t="inlineStr">
        <is>
          <t>Burbidge</t>
        </is>
      </c>
      <c r="W14" s="59" t="inlineStr">
        <is>
          <t>Colin</t>
        </is>
      </c>
      <c r="X14" s="59" t="inlineStr">
        <is>
          <t>Bond</t>
        </is>
      </c>
      <c r="Y14" s="59" t="inlineStr">
        <is>
          <t>Peter</t>
        </is>
      </c>
      <c r="Z14" s="59" t="inlineStr">
        <is>
          <t>Brock</t>
        </is>
      </c>
      <c r="AA14" s="59" t="inlineStr">
        <is>
          <t>John</t>
        </is>
      </c>
      <c r="AB14" s="59" t="inlineStr">
        <is>
          <t>Bourke</t>
        </is>
      </c>
      <c r="AC14" s="59" t="inlineStr">
        <is>
          <t>John</t>
        </is>
      </c>
      <c r="AD14" s="59" t="inlineStr">
        <is>
          <t>Cleland</t>
        </is>
      </c>
      <c r="AE14" s="59" t="inlineStr">
        <is>
          <t>Mike</t>
        </is>
      </c>
      <c r="AF14" s="59" t="inlineStr">
        <is>
          <t>Conway</t>
        </is>
      </c>
      <c r="AG14" s="59" t="inlineStr">
        <is>
          <t>Peter</t>
        </is>
      </c>
      <c r="AH14" s="59" t="inlineStr">
        <is>
          <t>Doulman</t>
        </is>
      </c>
      <c r="AI14" s="59" t="inlineStr">
        <is>
          <t>Greg</t>
        </is>
      </c>
      <c r="AJ14" s="59" t="inlineStr">
        <is>
          <t>Crick</t>
        </is>
      </c>
      <c r="AK14" s="59" t="inlineStr">
        <is>
          <t>Kevin</t>
        </is>
      </c>
      <c r="AL14" s="59" t="inlineStr">
        <is>
          <t>Burton</t>
        </is>
      </c>
      <c r="AM14" s="112" t="inlineStr">
        <is>
          <t>Jason</t>
        </is>
      </c>
      <c r="AN14" s="112" t="inlineStr">
        <is>
          <t>Bright</t>
        </is>
      </c>
      <c r="AO14" s="59" t="inlineStr">
        <is>
          <t>John</t>
        </is>
      </c>
      <c r="AP14" s="59" t="inlineStr">
        <is>
          <t>Cleland</t>
        </is>
      </c>
      <c r="AQ14" s="59" t="inlineStr">
        <is>
          <t>James</t>
        </is>
      </c>
      <c r="AR14" s="59" t="inlineStr">
        <is>
          <t>Brock</t>
        </is>
      </c>
      <c r="AS14" s="59" t="inlineStr">
        <is>
          <t>John</t>
        </is>
      </c>
      <c r="AT14" s="59" t="inlineStr">
        <is>
          <t>Cleland</t>
        </is>
      </c>
      <c r="AU14" s="59" t="inlineStr">
        <is>
          <t>John</t>
        </is>
      </c>
      <c r="AV14" s="59" t="inlineStr">
        <is>
          <t>Cleland</t>
        </is>
      </c>
      <c r="AW14" s="59" t="inlineStr">
        <is>
          <t>Peter</t>
        </is>
      </c>
      <c r="AX14" s="59" t="inlineStr">
        <is>
          <t>Doulman</t>
        </is>
      </c>
      <c r="AY14" s="59" t="inlineStr">
        <is>
          <t>Christian</t>
        </is>
      </c>
      <c r="AZ14" s="59" t="inlineStr">
        <is>
          <t>D'Agostin</t>
        </is>
      </c>
      <c r="BA14" s="59" t="inlineStr">
        <is>
          <t>James</t>
        </is>
      </c>
      <c r="BB14" s="59" t="inlineStr">
        <is>
          <t>Courtney</t>
        </is>
      </c>
      <c r="BC14" s="59" t="inlineStr">
        <is>
          <t>Tony</t>
        </is>
      </c>
      <c r="BD14" s="59" t="inlineStr">
        <is>
          <t>D'Alberto</t>
        </is>
      </c>
      <c r="BE14" s="59" t="inlineStr">
        <is>
          <t>Steve</t>
        </is>
      </c>
      <c r="BF14" s="59" t="inlineStr">
        <is>
          <t>Ellery</t>
        </is>
      </c>
      <c r="BG14" s="59" t="inlineStr">
        <is>
          <t>Steve</t>
        </is>
      </c>
      <c r="BH14" s="59" t="inlineStr">
        <is>
          <t>Ellery</t>
        </is>
      </c>
      <c r="BI14" s="112" t="inlineStr">
        <is>
          <t>Will</t>
        </is>
      </c>
      <c r="BJ14" s="112" t="inlineStr">
        <is>
          <t>Davison</t>
        </is>
      </c>
      <c r="BK14" s="59" t="inlineStr">
        <is>
          <t>Alex</t>
        </is>
      </c>
      <c r="BL14" s="59" t="inlineStr">
        <is>
          <t>Davison</t>
        </is>
      </c>
      <c r="BM14" s="59" t="inlineStr">
        <is>
          <t>Will</t>
        </is>
      </c>
      <c r="BN14" s="59" t="inlineStr">
        <is>
          <t>Davison</t>
        </is>
      </c>
      <c r="BO14" s="59" t="inlineStr">
        <is>
          <t>Taz</t>
        </is>
      </c>
      <c r="BP14" s="59" t="inlineStr">
        <is>
          <t>Douglas</t>
        </is>
      </c>
      <c r="BQ14" s="59" t="inlineStr">
        <is>
          <t>Taz</t>
        </is>
      </c>
      <c r="BR14" s="59" t="inlineStr">
        <is>
          <t>Douglas</t>
        </is>
      </c>
      <c r="BS14" s="59" t="inlineStr">
        <is>
          <t>Taz</t>
        </is>
      </c>
      <c r="BT14" s="59" t="inlineStr">
        <is>
          <t>Douglas</t>
        </is>
      </c>
      <c r="BU14" s="59" t="inlineStr">
        <is>
          <t>Taz</t>
        </is>
      </c>
      <c r="BV14" s="59" t="inlineStr">
        <is>
          <t>Douglas</t>
        </is>
      </c>
      <c r="BW14" s="59" t="inlineStr">
        <is>
          <t>Paul</t>
        </is>
      </c>
      <c r="BX14" s="59" t="inlineStr">
        <is>
          <t>Dumbrell</t>
        </is>
      </c>
      <c r="BY14" s="59" t="inlineStr">
        <is>
          <t>Paul</t>
        </is>
      </c>
      <c r="BZ14" s="59" t="inlineStr">
        <is>
          <t>Dumbrell</t>
        </is>
      </c>
      <c r="CA14" s="59" t="inlineStr">
        <is>
          <t>Simona</t>
        </is>
      </c>
      <c r="CB14" s="59" t="inlineStr">
        <is>
          <t>deSilvestro</t>
        </is>
      </c>
      <c r="CC14" s="59" t="inlineStr">
        <is>
          <t>Bryce</t>
        </is>
      </c>
      <c r="CD14" s="59" t="inlineStr">
        <is>
          <t>Fullwood</t>
        </is>
      </c>
      <c r="CE14" s="59" t="inlineStr">
        <is>
          <t>Dean</t>
        </is>
      </c>
      <c r="CF14" s="59" t="inlineStr">
        <is>
          <t>Fiore</t>
        </is>
      </c>
      <c r="CG14" s="59" t="inlineStr">
        <is>
          <t>Dean</t>
        </is>
      </c>
      <c r="CH14" s="59" t="inlineStr">
        <is>
          <t>Fiore</t>
        </is>
      </c>
      <c r="CI14" s="59" t="inlineStr">
        <is>
          <t>Anton</t>
        </is>
      </c>
      <c r="CJ14" s="51" t="inlineStr">
        <is>
          <t>De Pasquale</t>
        </is>
      </c>
      <c r="CK14" s="59" t="inlineStr">
        <is>
          <t>Simona</t>
        </is>
      </c>
      <c r="CL14" s="59" t="inlineStr">
        <is>
          <t>de Silvestro</t>
        </is>
      </c>
      <c r="CM14" s="59" t="inlineStr">
        <is>
          <t>Jaxon</t>
        </is>
      </c>
      <c r="CN14" s="51" t="inlineStr">
        <is>
          <t>Evans</t>
        </is>
      </c>
      <c r="CO14" s="51" t="inlineStr">
        <is>
          <t xml:space="preserve"> Anton</t>
        </is>
      </c>
      <c r="CP14" s="51" t="inlineStr">
        <is>
          <t>de Pasquale</t>
        </is>
      </c>
    </row>
    <row r="15" ht="17" customHeight="1">
      <c r="A15" s="103" t="inlineStr">
        <is>
          <t>Greg</t>
        </is>
      </c>
      <c r="B15" s="103" t="inlineStr">
        <is>
          <t>Cusack</t>
        </is>
      </c>
      <c r="C15" s="104" t="inlineStr">
        <is>
          <t>Peter</t>
        </is>
      </c>
      <c r="D15" s="104" t="inlineStr">
        <is>
          <t>Coffey</t>
        </is>
      </c>
      <c r="E15" s="103" t="inlineStr">
        <is>
          <t>Kevin</t>
        </is>
      </c>
      <c r="F15" s="103" t="inlineStr">
        <is>
          <t>Burns</t>
        </is>
      </c>
      <c r="G15" s="59" t="inlineStr">
        <is>
          <t>Harry</t>
        </is>
      </c>
      <c r="H15" s="59" t="inlineStr">
        <is>
          <t>Budd</t>
        </is>
      </c>
      <c r="I15" s="59" t="inlineStr">
        <is>
          <t>Max</t>
        </is>
      </c>
      <c r="J15" s="59" t="inlineStr">
        <is>
          <t>Brunninghausen</t>
        </is>
      </c>
      <c r="K15" s="59" t="inlineStr">
        <is>
          <t>Bill</t>
        </is>
      </c>
      <c r="L15" s="59" t="inlineStr">
        <is>
          <t>Burns</t>
        </is>
      </c>
      <c r="M15" s="59" t="inlineStr">
        <is>
          <t>Doug</t>
        </is>
      </c>
      <c r="N15" s="59" t="inlineStr">
        <is>
          <t>Chivas</t>
        </is>
      </c>
      <c r="O15" s="59" t="inlineStr">
        <is>
          <t>David</t>
        </is>
      </c>
      <c r="P15" s="59" t="inlineStr">
        <is>
          <t>Bye</t>
        </is>
      </c>
      <c r="Q15" s="59" t="inlineStr">
        <is>
          <t>Alan</t>
        </is>
      </c>
      <c r="R15" s="59" t="inlineStr">
        <is>
          <t>Cameron</t>
        </is>
      </c>
      <c r="S15" s="59" t="inlineStr">
        <is>
          <t>Murray</t>
        </is>
      </c>
      <c r="T15" s="59" t="inlineStr">
        <is>
          <t>Carter</t>
        </is>
      </c>
      <c r="U15" s="59" t="inlineStr">
        <is>
          <t>Brian</t>
        </is>
      </c>
      <c r="V15" s="59" t="inlineStr">
        <is>
          <t>Callaghan</t>
        </is>
      </c>
      <c r="W15" s="59" t="inlineStr">
        <is>
          <t>John</t>
        </is>
      </c>
      <c r="X15" s="59" t="inlineStr">
        <is>
          <t>Bowe</t>
        </is>
      </c>
      <c r="Y15" s="60" t="inlineStr">
        <is>
          <t>Brian</t>
        </is>
      </c>
      <c r="Z15" s="60" t="inlineStr">
        <is>
          <t>Callaghan</t>
        </is>
      </c>
      <c r="AA15" s="59" t="inlineStr">
        <is>
          <t>John</t>
        </is>
      </c>
      <c r="AB15" s="59" t="inlineStr">
        <is>
          <t>Bowe</t>
        </is>
      </c>
      <c r="AC15" s="59" t="inlineStr">
        <is>
          <t>Mike</t>
        </is>
      </c>
      <c r="AD15" s="59" t="inlineStr">
        <is>
          <t>Conway</t>
        </is>
      </c>
      <c r="AE15" s="59" t="inlineStr">
        <is>
          <t>John</t>
        </is>
      </c>
      <c r="AF15" s="59" t="inlineStr">
        <is>
          <t>Cotter</t>
        </is>
      </c>
      <c r="AG15" s="59" t="inlineStr">
        <is>
          <t>Troy</t>
        </is>
      </c>
      <c r="AH15" s="59" t="inlineStr">
        <is>
          <t>Dunstan</t>
        </is>
      </c>
      <c r="AI15" s="59" t="inlineStr">
        <is>
          <t>Neil</t>
        </is>
      </c>
      <c r="AJ15" s="59" t="inlineStr">
        <is>
          <t>Crompton</t>
        </is>
      </c>
      <c r="AK15" s="59" t="inlineStr">
        <is>
          <t>Brian</t>
        </is>
      </c>
      <c r="AL15" s="59" t="inlineStr">
        <is>
          <t>Callaghan</t>
        </is>
      </c>
      <c r="AM15" s="59" t="inlineStr">
        <is>
          <t>Mike</t>
        </is>
      </c>
      <c r="AN15" s="59" t="inlineStr">
        <is>
          <t>Conway</t>
        </is>
      </c>
      <c r="AO15" s="59" t="inlineStr">
        <is>
          <t>Mike</t>
        </is>
      </c>
      <c r="AP15" s="59" t="inlineStr">
        <is>
          <t>Conway</t>
        </is>
      </c>
      <c r="AQ15" s="59" t="inlineStr">
        <is>
          <t>Chris</t>
        </is>
      </c>
      <c r="AR15" s="59" t="inlineStr">
        <is>
          <t>Butler</t>
        </is>
      </c>
      <c r="AS15" s="59" t="inlineStr">
        <is>
          <t>Layton</t>
        </is>
      </c>
      <c r="AT15" s="59" t="inlineStr">
        <is>
          <t>Crambrook</t>
        </is>
      </c>
      <c r="AU15" s="59" t="inlineStr">
        <is>
          <t>Matthew</t>
        </is>
      </c>
      <c r="AV15" s="59" t="inlineStr">
        <is>
          <t>Coleman</t>
        </is>
      </c>
      <c r="AW15" s="59" t="inlineStr">
        <is>
          <t>Paul</t>
        </is>
      </c>
      <c r="AX15" s="59" t="inlineStr">
        <is>
          <t>Dumbrell</t>
        </is>
      </c>
      <c r="AY15" s="59" t="inlineStr">
        <is>
          <t>Alex</t>
        </is>
      </c>
      <c r="AZ15" s="59" t="inlineStr">
        <is>
          <t>Davison</t>
        </is>
      </c>
      <c r="BA15" s="59" t="inlineStr">
        <is>
          <t>Christian</t>
        </is>
      </c>
      <c r="BB15" s="59" t="inlineStr">
        <is>
          <t>D'Agostin</t>
        </is>
      </c>
      <c r="BC15" s="59" t="inlineStr">
        <is>
          <t>Alex</t>
        </is>
      </c>
      <c r="BD15" s="59" t="inlineStr">
        <is>
          <t>Davison</t>
        </is>
      </c>
      <c r="BE15" s="59" t="inlineStr">
        <is>
          <t>Alan</t>
        </is>
      </c>
      <c r="BF15" s="59" t="inlineStr">
        <is>
          <t>Gurr</t>
        </is>
      </c>
      <c r="BG15" s="59" t="inlineStr">
        <is>
          <t>Fabrizio</t>
        </is>
      </c>
      <c r="BH15" s="59" t="inlineStr">
        <is>
          <t>Giovanardi</t>
        </is>
      </c>
      <c r="BI15" s="59" t="inlineStr">
        <is>
          <t>Alex</t>
        </is>
      </c>
      <c r="BJ15" s="59" t="inlineStr">
        <is>
          <t>Davison</t>
        </is>
      </c>
      <c r="BK15" s="59" t="inlineStr">
        <is>
          <t>Will</t>
        </is>
      </c>
      <c r="BL15" s="59" t="inlineStr">
        <is>
          <t>Davison</t>
        </is>
      </c>
      <c r="BM15" s="59" t="inlineStr">
        <is>
          <t>Grant</t>
        </is>
      </c>
      <c r="BN15" s="59" t="inlineStr">
        <is>
          <t>Denyer</t>
        </is>
      </c>
      <c r="BO15" s="112" t="inlineStr">
        <is>
          <t>Paul</t>
        </is>
      </c>
      <c r="BP15" s="112" t="inlineStr">
        <is>
          <t>Dumbrell</t>
        </is>
      </c>
      <c r="BQ15" s="59" t="inlineStr">
        <is>
          <t>Paul</t>
        </is>
      </c>
      <c r="BR15" s="59" t="inlineStr">
        <is>
          <t>Dumbrell</t>
        </is>
      </c>
      <c r="BS15" s="59" t="inlineStr">
        <is>
          <t>Paul</t>
        </is>
      </c>
      <c r="BT15" s="59" t="inlineStr">
        <is>
          <t>Dumbrell</t>
        </is>
      </c>
      <c r="BU15" s="59" t="inlineStr">
        <is>
          <t>Paul</t>
        </is>
      </c>
      <c r="BV15" s="59" t="inlineStr">
        <is>
          <t>Dumbrell</t>
        </is>
      </c>
      <c r="BW15" s="59" t="inlineStr">
        <is>
          <t>Dean</t>
        </is>
      </c>
      <c r="BX15" s="59" t="inlineStr">
        <is>
          <t>Fiore</t>
        </is>
      </c>
      <c r="BY15" s="59" t="inlineStr">
        <is>
          <t>Dean</t>
        </is>
      </c>
      <c r="BZ15" s="59" t="inlineStr">
        <is>
          <t>Fiore</t>
        </is>
      </c>
      <c r="CA15" s="59" t="inlineStr">
        <is>
          <t>Paul</t>
        </is>
      </c>
      <c r="CB15" s="59" t="inlineStr">
        <is>
          <t>Dumbrell</t>
        </is>
      </c>
      <c r="CC15" s="59" t="inlineStr">
        <is>
          <t>James</t>
        </is>
      </c>
      <c r="CD15" s="59" t="inlineStr">
        <is>
          <t>Golding</t>
        </is>
      </c>
      <c r="CE15" s="59" t="inlineStr">
        <is>
          <t>Bryce</t>
        </is>
      </c>
      <c r="CF15" s="59" t="inlineStr">
        <is>
          <t>Fullwood</t>
        </is>
      </c>
      <c r="CG15" s="59" t="inlineStr">
        <is>
          <t>Bryce</t>
        </is>
      </c>
      <c r="CH15" s="59" t="inlineStr">
        <is>
          <t>Fullwood</t>
        </is>
      </c>
      <c r="CI15" s="59" t="inlineStr">
        <is>
          <t>Jaxon</t>
        </is>
      </c>
      <c r="CJ15" s="59" t="inlineStr">
        <is>
          <t>Evans</t>
        </is>
      </c>
      <c r="CK15" s="59" t="inlineStr">
        <is>
          <t>Kévin</t>
        </is>
      </c>
      <c r="CL15" s="59" t="inlineStr">
        <is>
          <t>Estre</t>
        </is>
      </c>
      <c r="CM15" s="59" t="inlineStr">
        <is>
          <t>Tyler</t>
        </is>
      </c>
      <c r="CN15" s="51" t="inlineStr">
        <is>
          <t>Everingham</t>
        </is>
      </c>
      <c r="CO15" s="51" t="inlineStr">
        <is>
          <t xml:space="preserve"> Jaxon</t>
        </is>
      </c>
      <c r="CP15" s="51" t="inlineStr">
        <is>
          <t>Evans</t>
        </is>
      </c>
    </row>
    <row r="16" ht="34" customHeight="1">
      <c r="A16" s="103" t="inlineStr">
        <is>
          <t>Lex</t>
        </is>
      </c>
      <c r="B16" s="103" t="inlineStr">
        <is>
          <t>Davison</t>
        </is>
      </c>
      <c r="C16" s="104" t="inlineStr">
        <is>
          <t>John</t>
        </is>
      </c>
      <c r="D16" s="104" t="inlineStr">
        <is>
          <t>Connolly</t>
        </is>
      </c>
      <c r="E16" s="103" t="inlineStr">
        <is>
          <t>Alan</t>
        </is>
      </c>
      <c r="F16" s="103" t="inlineStr">
        <is>
          <t>Caelli</t>
        </is>
      </c>
      <c r="G16" s="59" t="inlineStr">
        <is>
          <t>Bill</t>
        </is>
      </c>
      <c r="H16" s="59" t="inlineStr">
        <is>
          <t>Burns</t>
        </is>
      </c>
      <c r="I16" s="59" t="inlineStr">
        <is>
          <t>Bill</t>
        </is>
      </c>
      <c r="J16" s="59" t="inlineStr">
        <is>
          <t>Buckle</t>
        </is>
      </c>
      <c r="K16" s="59" t="inlineStr">
        <is>
          <t>Mike</t>
        </is>
      </c>
      <c r="L16" s="59" t="inlineStr">
        <is>
          <t>Champion</t>
        </is>
      </c>
      <c r="M16" s="59" t="inlineStr">
        <is>
          <t>Doug</t>
        </is>
      </c>
      <c r="N16" s="59" t="inlineStr">
        <is>
          <t>Chivas,Jr.</t>
        </is>
      </c>
      <c r="O16" s="59" t="inlineStr">
        <is>
          <t>Les</t>
        </is>
      </c>
      <c r="P16" s="59" t="inlineStr">
        <is>
          <t>Carne</t>
        </is>
      </c>
      <c r="Q16" s="59" t="inlineStr">
        <is>
          <t>Alan</t>
        </is>
      </c>
      <c r="R16" s="59" t="inlineStr">
        <is>
          <t>Cant</t>
        </is>
      </c>
      <c r="S16" s="59" t="inlineStr">
        <is>
          <t>David</t>
        </is>
      </c>
      <c r="T16" s="59" t="inlineStr">
        <is>
          <t>Clement</t>
        </is>
      </c>
      <c r="U16" s="59" t="inlineStr">
        <is>
          <t>Murray</t>
        </is>
      </c>
      <c r="V16" s="59" t="inlineStr">
        <is>
          <t>Carter</t>
        </is>
      </c>
      <c r="W16" s="59" t="inlineStr">
        <is>
          <t>Gianfranco</t>
        </is>
      </c>
      <c r="X16" s="59" t="inlineStr">
        <is>
          <t>Brancatelli</t>
        </is>
      </c>
      <c r="Y16" s="60" t="inlineStr">
        <is>
          <t>Brian</t>
        </is>
      </c>
      <c r="Z16" s="60" t="inlineStr">
        <is>
          <t>CallaghanJr</t>
        </is>
      </c>
      <c r="AA16" s="59" t="inlineStr">
        <is>
          <t>Gary</t>
        </is>
      </c>
      <c r="AB16" s="59" t="inlineStr">
        <is>
          <t>Brabham</t>
        </is>
      </c>
      <c r="AC16" s="59" t="inlineStr">
        <is>
          <t>John</t>
        </is>
      </c>
      <c r="AD16" s="59" t="inlineStr">
        <is>
          <t>Cotter</t>
        </is>
      </c>
      <c r="AE16" s="59" t="inlineStr">
        <is>
          <t>Denis</t>
        </is>
      </c>
      <c r="AF16" s="59" t="inlineStr">
        <is>
          <t>Cribbin</t>
        </is>
      </c>
      <c r="AG16" s="59" t="inlineStr">
        <is>
          <t>Terry</t>
        </is>
      </c>
      <c r="AH16" s="59" t="inlineStr">
        <is>
          <t>Finnigan</t>
        </is>
      </c>
      <c r="AI16" s="59" t="inlineStr">
        <is>
          <t>Ken</t>
        </is>
      </c>
      <c r="AJ16" s="59" t="inlineStr">
        <is>
          <t>Douglas</t>
        </is>
      </c>
      <c r="AK16" s="59" t="inlineStr">
        <is>
          <t>Mike</t>
        </is>
      </c>
      <c r="AL16" s="59" t="inlineStr">
        <is>
          <t>Conway</t>
        </is>
      </c>
      <c r="AM16" s="59" t="inlineStr">
        <is>
          <t>John</t>
        </is>
      </c>
      <c r="AN16" s="59" t="inlineStr">
        <is>
          <t>Cotter</t>
        </is>
      </c>
      <c r="AO16" s="59" t="inlineStr">
        <is>
          <t>John</t>
        </is>
      </c>
      <c r="AP16" s="59" t="inlineStr">
        <is>
          <t>Cotter</t>
        </is>
      </c>
      <c r="AQ16" s="59" t="inlineStr">
        <is>
          <t>Dean</t>
        </is>
      </c>
      <c r="AR16" s="59" t="inlineStr">
        <is>
          <t>Canto</t>
        </is>
      </c>
      <c r="AS16" s="59" t="inlineStr">
        <is>
          <t>Greg</t>
        </is>
      </c>
      <c r="AT16" s="59" t="inlineStr">
        <is>
          <t>Crick</t>
        </is>
      </c>
      <c r="AU16" s="59" t="inlineStr">
        <is>
          <t>Greg</t>
        </is>
      </c>
      <c r="AV16" s="59" t="inlineStr">
        <is>
          <t>Crick</t>
        </is>
      </c>
      <c r="AW16" s="59" t="inlineStr">
        <is>
          <t>Steven</t>
        </is>
      </c>
      <c r="AX16" s="59" t="inlineStr">
        <is>
          <t>Ellery</t>
        </is>
      </c>
      <c r="AY16" s="59" t="inlineStr">
        <is>
          <t>Will</t>
        </is>
      </c>
      <c r="AZ16" s="59" t="inlineStr">
        <is>
          <t>Davison</t>
        </is>
      </c>
      <c r="BA16" s="59" t="inlineStr">
        <is>
          <t>Tony</t>
        </is>
      </c>
      <c r="BB16" s="59" t="inlineStr">
        <is>
          <t>D'Alberto</t>
        </is>
      </c>
      <c r="BC16" s="59" t="inlineStr">
        <is>
          <t>Will</t>
        </is>
      </c>
      <c r="BD16" s="59" t="inlineStr">
        <is>
          <t>Davison</t>
        </is>
      </c>
      <c r="BE16" s="59" t="inlineStr">
        <is>
          <t>Matt</t>
        </is>
      </c>
      <c r="BF16" s="59" t="inlineStr">
        <is>
          <t>Halliday</t>
        </is>
      </c>
      <c r="BG16" s="59" t="inlineStr">
        <is>
          <t>Matt</t>
        </is>
      </c>
      <c r="BH16" s="59" t="inlineStr">
        <is>
          <t>Halliday</t>
        </is>
      </c>
      <c r="BI16" s="59" t="inlineStr">
        <is>
          <t>Taz</t>
        </is>
      </c>
      <c r="BJ16" s="59" t="inlineStr">
        <is>
          <t>Douglas</t>
        </is>
      </c>
      <c r="BK16" s="59" t="inlineStr">
        <is>
          <t>Taz</t>
        </is>
      </c>
      <c r="BL16" s="59" t="inlineStr">
        <is>
          <t>Douglas</t>
        </is>
      </c>
      <c r="BM16" s="59" t="inlineStr">
        <is>
          <t>Paul</t>
        </is>
      </c>
      <c r="BN16" s="59" t="inlineStr">
        <is>
          <t>Dumbrell</t>
        </is>
      </c>
      <c r="BO16" s="59" t="inlineStr">
        <is>
          <t>Dean</t>
        </is>
      </c>
      <c r="BP16" s="59" t="inlineStr">
        <is>
          <t>Fiore</t>
        </is>
      </c>
      <c r="BQ16" s="59" t="inlineStr">
        <is>
          <t>Mattias</t>
        </is>
      </c>
      <c r="BR16" s="59" t="inlineStr">
        <is>
          <t>Ekström</t>
        </is>
      </c>
      <c r="BS16" s="59" t="inlineStr">
        <is>
          <t>Dean</t>
        </is>
      </c>
      <c r="BT16" s="59" t="inlineStr">
        <is>
          <t>Fiore</t>
        </is>
      </c>
      <c r="BU16" s="59" t="inlineStr">
        <is>
          <t>Dean</t>
        </is>
      </c>
      <c r="BV16" s="59" t="inlineStr">
        <is>
          <t>Fiore</t>
        </is>
      </c>
      <c r="BW16" s="59" t="inlineStr">
        <is>
          <t>James</t>
        </is>
      </c>
      <c r="BX16" s="59" t="inlineStr">
        <is>
          <t>Golding</t>
        </is>
      </c>
      <c r="BY16" s="59" t="inlineStr">
        <is>
          <t>James</t>
        </is>
      </c>
      <c r="BZ16" s="59" t="inlineStr">
        <is>
          <t>Golding</t>
        </is>
      </c>
      <c r="CA16" s="59" t="inlineStr">
        <is>
          <t>Dean</t>
        </is>
      </c>
      <c r="CB16" s="59" t="inlineStr">
        <is>
          <t>Fiore</t>
        </is>
      </c>
      <c r="CC16" s="59" t="inlineStr">
        <is>
          <t>Todd</t>
        </is>
      </c>
      <c r="CD16" s="59" t="inlineStr">
        <is>
          <t>Hazelwood</t>
        </is>
      </c>
      <c r="CE16" s="59" t="inlineStr">
        <is>
          <t>Zane</t>
        </is>
      </c>
      <c r="CF16" s="59" t="inlineStr">
        <is>
          <t>Goddard</t>
        </is>
      </c>
      <c r="CG16" s="59" t="inlineStr">
        <is>
          <t>Zane</t>
        </is>
      </c>
      <c r="CH16" s="59" t="inlineStr">
        <is>
          <t>Goddard</t>
        </is>
      </c>
      <c r="CI16" s="59" t="inlineStr">
        <is>
          <t>Tyler</t>
        </is>
      </c>
      <c r="CJ16" s="59" t="inlineStr">
        <is>
          <t>Everingham</t>
        </is>
      </c>
      <c r="CK16" s="59" t="inlineStr">
        <is>
          <t>Jaxon</t>
        </is>
      </c>
      <c r="CL16" s="59" t="inlineStr">
        <is>
          <t>Evans</t>
        </is>
      </c>
      <c r="CM16" s="59" t="inlineStr">
        <is>
          <t>Broc</t>
        </is>
      </c>
      <c r="CN16" s="51" t="inlineStr">
        <is>
          <t>Feeney</t>
        </is>
      </c>
      <c r="CO16" s="51" t="inlineStr">
        <is>
          <t xml:space="preserve"> Broc</t>
        </is>
      </c>
      <c r="CP16" s="51" t="inlineStr">
        <is>
          <t>Feeney</t>
        </is>
      </c>
    </row>
    <row r="17" ht="17" customHeight="1">
      <c r="A17" s="103" t="inlineStr">
        <is>
          <t>Don</t>
        </is>
      </c>
      <c r="B17" s="103" t="inlineStr">
        <is>
          <t>Dunoon</t>
        </is>
      </c>
      <c r="C17" s="104" t="inlineStr">
        <is>
          <t>Greg</t>
        </is>
      </c>
      <c r="D17" s="104" t="inlineStr">
        <is>
          <t>Cusack</t>
        </is>
      </c>
      <c r="E17" s="103" t="inlineStr">
        <is>
          <t>John</t>
        </is>
      </c>
      <c r="F17" s="103" t="inlineStr">
        <is>
          <t>Callaway</t>
        </is>
      </c>
      <c r="G17" s="59" t="inlineStr">
        <is>
          <t>Kevin</t>
        </is>
      </c>
      <c r="H17" s="59" t="inlineStr">
        <is>
          <t>Burns</t>
        </is>
      </c>
      <c r="I17" s="59" t="inlineStr">
        <is>
          <t>Bill</t>
        </is>
      </c>
      <c r="J17" s="59" t="inlineStr">
        <is>
          <t>Burns</t>
        </is>
      </c>
      <c r="K17" s="59" t="inlineStr">
        <is>
          <t>Doug</t>
        </is>
      </c>
      <c r="L17" s="59" t="inlineStr">
        <is>
          <t>Chivas</t>
        </is>
      </c>
      <c r="M17" s="59" t="inlineStr">
        <is>
          <t>John</t>
        </is>
      </c>
      <c r="N17" s="59" t="inlineStr">
        <is>
          <t>Colwell</t>
        </is>
      </c>
      <c r="O17" s="59" t="inlineStr">
        <is>
          <t>Doug</t>
        </is>
      </c>
      <c r="P17" s="59" t="inlineStr">
        <is>
          <t>Chivas</t>
        </is>
      </c>
      <c r="Q17" s="59" t="inlineStr">
        <is>
          <t>Mike</t>
        </is>
      </c>
      <c r="R17" s="59" t="inlineStr">
        <is>
          <t>Champion</t>
        </is>
      </c>
      <c r="S17" s="59" t="inlineStr">
        <is>
          <t>Neville</t>
        </is>
      </c>
      <c r="T17" s="59" t="inlineStr">
        <is>
          <t>Crichton</t>
        </is>
      </c>
      <c r="U17" s="59" t="inlineStr">
        <is>
          <t>Alfredo</t>
        </is>
      </c>
      <c r="V17" s="59" t="inlineStr">
        <is>
          <t>Costanzo</t>
        </is>
      </c>
      <c r="W17" s="59" t="inlineStr">
        <is>
          <t>Peter</t>
        </is>
      </c>
      <c r="X17" s="59" t="inlineStr">
        <is>
          <t>Brock</t>
        </is>
      </c>
      <c r="Y17" s="59" t="inlineStr">
        <is>
          <t>Mike</t>
        </is>
      </c>
      <c r="Z17" s="59" t="inlineStr">
        <is>
          <t>Conway</t>
        </is>
      </c>
      <c r="AA17" s="59" t="inlineStr">
        <is>
          <t>Peter</t>
        </is>
      </c>
      <c r="AB17" s="59" t="inlineStr">
        <is>
          <t>Brock</t>
        </is>
      </c>
      <c r="AC17" s="59" t="inlineStr">
        <is>
          <t>Steve</t>
        </is>
      </c>
      <c r="AD17" s="59" t="inlineStr">
        <is>
          <t>Cramp</t>
        </is>
      </c>
      <c r="AE17" s="59" t="inlineStr">
        <is>
          <t>Greg</t>
        </is>
      </c>
      <c r="AF17" s="59" t="inlineStr">
        <is>
          <t>Crick</t>
        </is>
      </c>
      <c r="AG17" s="59" t="inlineStr">
        <is>
          <t>Wayne</t>
        </is>
      </c>
      <c r="AH17" s="59" t="inlineStr">
        <is>
          <t>Gardner</t>
        </is>
      </c>
      <c r="AI17" s="59" t="inlineStr">
        <is>
          <t>Peter</t>
        </is>
      </c>
      <c r="AJ17" s="59" t="inlineStr">
        <is>
          <t>Doulman</t>
        </is>
      </c>
      <c r="AK17" s="59" t="inlineStr">
        <is>
          <t>John</t>
        </is>
      </c>
      <c r="AL17" s="59" t="inlineStr">
        <is>
          <t>Cotter</t>
        </is>
      </c>
      <c r="AM17" s="59" t="inlineStr">
        <is>
          <t>Charlie</t>
        </is>
      </c>
      <c r="AN17" s="59" t="inlineStr">
        <is>
          <t>Cox</t>
        </is>
      </c>
      <c r="AO17" s="59" t="inlineStr">
        <is>
          <t>Charlie</t>
        </is>
      </c>
      <c r="AP17" s="59" t="inlineStr">
        <is>
          <t>Cox</t>
        </is>
      </c>
      <c r="AQ17" s="59" t="inlineStr">
        <is>
          <t>John</t>
        </is>
      </c>
      <c r="AR17" s="59" t="inlineStr">
        <is>
          <t>Cleland</t>
        </is>
      </c>
      <c r="AS17" s="59" t="inlineStr">
        <is>
          <t>Neil</t>
        </is>
      </c>
      <c r="AT17" s="59" t="inlineStr">
        <is>
          <t>Crompton</t>
        </is>
      </c>
      <c r="AU17" s="59" t="inlineStr">
        <is>
          <t>Neil</t>
        </is>
      </c>
      <c r="AV17" s="59" t="inlineStr">
        <is>
          <t>Crompton</t>
        </is>
      </c>
      <c r="AW17" s="59" t="inlineStr">
        <is>
          <t>Grant</t>
        </is>
      </c>
      <c r="AX17" s="59" t="inlineStr">
        <is>
          <t>Elliott</t>
        </is>
      </c>
      <c r="AY17" s="59" t="inlineStr">
        <is>
          <t>Paul</t>
        </is>
      </c>
      <c r="AZ17" s="59" t="inlineStr">
        <is>
          <t>Dumbrell</t>
        </is>
      </c>
      <c r="BA17" s="59" t="inlineStr">
        <is>
          <t>Alex</t>
        </is>
      </c>
      <c r="BB17" s="59" t="inlineStr">
        <is>
          <t>Davison</t>
        </is>
      </c>
      <c r="BC17" s="59" t="inlineStr">
        <is>
          <t>Grant</t>
        </is>
      </c>
      <c r="BD17" s="59" t="inlineStr">
        <is>
          <t>Denyer</t>
        </is>
      </c>
      <c r="BE17" s="59" t="inlineStr">
        <is>
          <t>Russell</t>
        </is>
      </c>
      <c r="BF17" s="59" t="inlineStr">
        <is>
          <t>Ingall</t>
        </is>
      </c>
      <c r="BG17" s="59" t="inlineStr">
        <is>
          <t>Lee</t>
        </is>
      </c>
      <c r="BH17" s="59" t="inlineStr">
        <is>
          <t>Holdsworth</t>
        </is>
      </c>
      <c r="BI17" s="59" t="inlineStr">
        <is>
          <t>Paul</t>
        </is>
      </c>
      <c r="BJ17" s="59" t="inlineStr">
        <is>
          <t>Dumbrell</t>
        </is>
      </c>
      <c r="BK17" s="59" t="inlineStr">
        <is>
          <t>Paul</t>
        </is>
      </c>
      <c r="BL17" s="59" t="inlineStr">
        <is>
          <t>Dumbrell</t>
        </is>
      </c>
      <c r="BM17" s="59" t="inlineStr">
        <is>
          <t>Dean</t>
        </is>
      </c>
      <c r="BN17" s="59" t="inlineStr">
        <is>
          <t>Fiore</t>
        </is>
      </c>
      <c r="BO17" s="59" t="inlineStr">
        <is>
          <t>Daniel</t>
        </is>
      </c>
      <c r="BP17" s="59" t="inlineStr">
        <is>
          <t>Gaunt</t>
        </is>
      </c>
      <c r="BQ17" s="59" t="inlineStr">
        <is>
          <t>Maro</t>
        </is>
      </c>
      <c r="BR17" s="59" t="inlineStr">
        <is>
          <t>Engel</t>
        </is>
      </c>
      <c r="BS17" s="59" t="inlineStr">
        <is>
          <t>Oliver</t>
        </is>
      </c>
      <c r="BT17" s="59" t="inlineStr">
        <is>
          <t>Gavin</t>
        </is>
      </c>
      <c r="BU17" s="59" t="inlineStr">
        <is>
          <t>Oliver</t>
        </is>
      </c>
      <c r="BV17" s="59" t="inlineStr">
        <is>
          <t>Gavin</t>
        </is>
      </c>
      <c r="BW17" s="59" t="inlineStr">
        <is>
          <t>Renee</t>
        </is>
      </c>
      <c r="BX17" s="59" t="inlineStr">
        <is>
          <t>Gracie</t>
        </is>
      </c>
      <c r="BY17" s="59" t="inlineStr">
        <is>
          <t>Todd</t>
        </is>
      </c>
      <c r="BZ17" s="59" t="inlineStr">
        <is>
          <t>Hazelwood</t>
        </is>
      </c>
      <c r="CA17" s="59" t="inlineStr">
        <is>
          <t>Bryce</t>
        </is>
      </c>
      <c r="CB17" s="59" t="inlineStr">
        <is>
          <t>Fullwood</t>
        </is>
      </c>
      <c r="CC17" s="59" t="inlineStr">
        <is>
          <t>Andre</t>
        </is>
      </c>
      <c r="CD17" s="59" t="inlineStr">
        <is>
          <t>Heimgartner</t>
        </is>
      </c>
      <c r="CE17" s="59" t="inlineStr">
        <is>
          <t>James</t>
        </is>
      </c>
      <c r="CF17" s="59" t="inlineStr">
        <is>
          <t>Golding</t>
        </is>
      </c>
      <c r="CG17" s="59" t="inlineStr">
        <is>
          <t>James</t>
        </is>
      </c>
      <c r="CH17" s="59" t="inlineStr">
        <is>
          <t>Golding</t>
        </is>
      </c>
      <c r="CI17" s="59" t="inlineStr">
        <is>
          <t>Broc</t>
        </is>
      </c>
      <c r="CJ17" s="59" t="inlineStr">
        <is>
          <t>Feeney</t>
        </is>
      </c>
      <c r="CK17" s="59" t="inlineStr">
        <is>
          <t>Tyler</t>
        </is>
      </c>
      <c r="CL17" s="59" t="inlineStr">
        <is>
          <t>Everingham</t>
        </is>
      </c>
      <c r="CM17" s="59" t="inlineStr">
        <is>
          <t>Dean</t>
        </is>
      </c>
      <c r="CN17" s="51" t="inlineStr">
        <is>
          <t>Fiore</t>
        </is>
      </c>
      <c r="CO17" s="51" t="inlineStr">
        <is>
          <t xml:space="preserve"> Declan</t>
        </is>
      </c>
      <c r="CP17" s="51" t="inlineStr">
        <is>
          <t>Fraser</t>
        </is>
      </c>
    </row>
    <row r="18" ht="17" customHeight="1">
      <c r="A18" s="103" t="inlineStr">
        <is>
          <t>Alan</t>
        </is>
      </c>
      <c r="B18" s="103" t="inlineStr">
        <is>
          <t>Edney</t>
        </is>
      </c>
      <c r="C18" s="104" t="inlineStr">
        <is>
          <t>Brian</t>
        </is>
      </c>
      <c r="D18" s="104" t="inlineStr">
        <is>
          <t>Devlin</t>
        </is>
      </c>
      <c r="E18" s="103" t="inlineStr">
        <is>
          <t>Don</t>
        </is>
      </c>
      <c r="F18" s="103" t="inlineStr">
        <is>
          <t>Castaldi</t>
        </is>
      </c>
      <c r="G18" s="59" t="inlineStr">
        <is>
          <t>Alan</t>
        </is>
      </c>
      <c r="H18" s="59" t="inlineStr">
        <is>
          <t>Caelli</t>
        </is>
      </c>
      <c r="I18" s="59" t="inlineStr">
        <is>
          <t>David</t>
        </is>
      </c>
      <c r="J18" s="59" t="inlineStr">
        <is>
          <t>Burton</t>
        </is>
      </c>
      <c r="K18" s="59" t="inlineStr">
        <is>
          <t>Ron</t>
        </is>
      </c>
      <c r="L18" s="59" t="inlineStr">
        <is>
          <t>Clarke</t>
        </is>
      </c>
      <c r="M18" s="59" t="inlineStr">
        <is>
          <t>Bob</t>
        </is>
      </c>
      <c r="N18" s="59" t="inlineStr">
        <is>
          <t>Cook</t>
        </is>
      </c>
      <c r="O18" s="59" t="inlineStr">
        <is>
          <t>John</t>
        </is>
      </c>
      <c r="P18" s="59" t="inlineStr">
        <is>
          <t>Colwell</t>
        </is>
      </c>
      <c r="Q18" s="59" t="inlineStr">
        <is>
          <t>Martin</t>
        </is>
      </c>
      <c r="R18" s="59" t="inlineStr">
        <is>
          <t>Chenery</t>
        </is>
      </c>
      <c r="S18" s="59" t="inlineStr">
        <is>
          <t>Neil</t>
        </is>
      </c>
      <c r="T18" s="59" t="inlineStr">
        <is>
          <t>Crompton</t>
        </is>
      </c>
      <c r="U18" s="59" t="inlineStr">
        <is>
          <t>John</t>
        </is>
      </c>
      <c r="V18" s="59" t="inlineStr">
        <is>
          <t>Cotter</t>
        </is>
      </c>
      <c r="W18" s="59" t="inlineStr">
        <is>
          <t>Brian</t>
        </is>
      </c>
      <c r="X18" s="59" t="inlineStr">
        <is>
          <t>Callaghan</t>
        </is>
      </c>
      <c r="Y18" s="60" t="inlineStr">
        <is>
          <t>John</t>
        </is>
      </c>
      <c r="Z18" s="60" t="inlineStr">
        <is>
          <t>Cotter</t>
        </is>
      </c>
      <c r="AA18" s="59" t="inlineStr">
        <is>
          <t>Brian</t>
        </is>
      </c>
      <c r="AB18" s="59" t="inlineStr">
        <is>
          <t>CallaghanJr</t>
        </is>
      </c>
      <c r="AC18" s="59" t="inlineStr">
        <is>
          <t>Denis</t>
        </is>
      </c>
      <c r="AD18" s="59" t="inlineStr">
        <is>
          <t>Cribbin</t>
        </is>
      </c>
      <c r="AE18" s="59" t="inlineStr">
        <is>
          <t>Rodney</t>
        </is>
      </c>
      <c r="AF18" s="59" t="inlineStr">
        <is>
          <t>Crick</t>
        </is>
      </c>
      <c r="AG18" s="59" t="inlineStr">
        <is>
          <t>Peter</t>
        </is>
      </c>
      <c r="AH18" s="59" t="inlineStr">
        <is>
          <t>Gazzard</t>
        </is>
      </c>
      <c r="AI18" s="59" t="inlineStr">
        <is>
          <t>Max</t>
        </is>
      </c>
      <c r="AJ18" s="59" t="inlineStr">
        <is>
          <t>Dumesny</t>
        </is>
      </c>
      <c r="AK18" s="59" t="inlineStr">
        <is>
          <t>Charlie</t>
        </is>
      </c>
      <c r="AL18" s="59" t="inlineStr">
        <is>
          <t>Cox</t>
        </is>
      </c>
      <c r="AM18" s="70" t="inlineStr">
        <is>
          <t>S</t>
        </is>
      </c>
      <c r="AN18" s="70" t="inlineStr">
        <is>
          <t>Cramp</t>
        </is>
      </c>
      <c r="AO18" s="59" t="inlineStr">
        <is>
          <t>Layton</t>
        </is>
      </c>
      <c r="AP18" s="59" t="inlineStr">
        <is>
          <t>Crambrook</t>
        </is>
      </c>
      <c r="AQ18" s="59" t="inlineStr">
        <is>
          <t>John</t>
        </is>
      </c>
      <c r="AR18" s="59" t="inlineStr">
        <is>
          <t>Cotter</t>
        </is>
      </c>
      <c r="AS18" s="59" t="inlineStr">
        <is>
          <t>Christian</t>
        </is>
      </c>
      <c r="AT18" s="59" t="inlineStr">
        <is>
          <t>D'Agoshn</t>
        </is>
      </c>
      <c r="AU18" s="59" t="inlineStr">
        <is>
          <t>Christian</t>
        </is>
      </c>
      <c r="AV18" s="59" t="inlineStr">
        <is>
          <t>D'Agostin</t>
        </is>
      </c>
      <c r="AW18" s="59" t="inlineStr">
        <is>
          <t>John</t>
        </is>
      </c>
      <c r="AX18" s="59" t="inlineStr">
        <is>
          <t>Faulkner</t>
        </is>
      </c>
      <c r="AY18" s="59" t="inlineStr">
        <is>
          <t>Steven</t>
        </is>
      </c>
      <c r="AZ18" s="59" t="inlineStr">
        <is>
          <t>Ellery</t>
        </is>
      </c>
      <c r="BA18" s="59" t="inlineStr">
        <is>
          <t>Will</t>
        </is>
      </c>
      <c r="BB18" s="59" t="inlineStr">
        <is>
          <t>Davison</t>
        </is>
      </c>
      <c r="BC18" s="59" t="inlineStr">
        <is>
          <t>Paul</t>
        </is>
      </c>
      <c r="BD18" s="59" t="inlineStr">
        <is>
          <t>Dumbrell</t>
        </is>
      </c>
      <c r="BE18" s="59" t="inlineStr">
        <is>
          <t>Steven</t>
        </is>
      </c>
      <c r="BF18" s="59" t="inlineStr">
        <is>
          <t>Johnson</t>
        </is>
      </c>
      <c r="BG18" s="59" t="inlineStr">
        <is>
          <t>Marc</t>
        </is>
      </c>
      <c r="BH18" s="59" t="inlineStr">
        <is>
          <t>Hynes</t>
        </is>
      </c>
      <c r="BI18" s="59" t="inlineStr">
        <is>
          <t>Dean</t>
        </is>
      </c>
      <c r="BJ18" s="59" t="inlineStr">
        <is>
          <t>Fiore</t>
        </is>
      </c>
      <c r="BK18" s="59" t="inlineStr">
        <is>
          <t>Geoff</t>
        </is>
      </c>
      <c r="BL18" s="59" t="inlineStr">
        <is>
          <t>Emery</t>
        </is>
      </c>
      <c r="BM18" s="59" t="inlineStr">
        <is>
          <t>Daniel</t>
        </is>
      </c>
      <c r="BN18" s="59" t="inlineStr">
        <is>
          <t>Gaunt</t>
        </is>
      </c>
      <c r="BO18" s="59" t="inlineStr">
        <is>
          <t>Matt</t>
        </is>
      </c>
      <c r="BP18" s="59" t="inlineStr">
        <is>
          <t>Halliday</t>
        </is>
      </c>
      <c r="BQ18" s="59" t="inlineStr">
        <is>
          <t>Dean</t>
        </is>
      </c>
      <c r="BR18" s="59" t="inlineStr">
        <is>
          <t>Fiore</t>
        </is>
      </c>
      <c r="BS18" s="59" t="inlineStr">
        <is>
          <t>Andre</t>
        </is>
      </c>
      <c r="BT18" s="59" t="inlineStr">
        <is>
          <t>Heimgartner</t>
        </is>
      </c>
      <c r="BU18" s="59" t="inlineStr">
        <is>
          <t>Renee</t>
        </is>
      </c>
      <c r="BV18" s="59" t="inlineStr">
        <is>
          <t>Gracie</t>
        </is>
      </c>
      <c r="BW18" s="59" t="inlineStr">
        <is>
          <t>Andre</t>
        </is>
      </c>
      <c r="BX18" s="59" t="inlineStr">
        <is>
          <t>Heimgartner</t>
        </is>
      </c>
      <c r="BY18" s="59" t="inlineStr">
        <is>
          <t>Andre</t>
        </is>
      </c>
      <c r="BZ18" s="59" t="inlineStr">
        <is>
          <t>Heimgartner</t>
        </is>
      </c>
      <c r="CA18" s="59" t="inlineStr">
        <is>
          <t>James</t>
        </is>
      </c>
      <c r="CB18" s="59" t="inlineStr">
        <is>
          <t>Golding</t>
        </is>
      </c>
      <c r="CC18" s="59" t="inlineStr">
        <is>
          <t>James</t>
        </is>
      </c>
      <c r="CD18" s="59" t="inlineStr">
        <is>
          <t>Hinchcliffe</t>
        </is>
      </c>
      <c r="CE18" s="59" t="inlineStr">
        <is>
          <t>Todd</t>
        </is>
      </c>
      <c r="CF18" s="59" t="inlineStr">
        <is>
          <t>Hazelwood</t>
        </is>
      </c>
      <c r="CG18" s="59" t="inlineStr">
        <is>
          <t>Todd</t>
        </is>
      </c>
      <c r="CH18" s="59" t="inlineStr">
        <is>
          <t>Hazelwood</t>
        </is>
      </c>
      <c r="CI18" s="59" t="inlineStr">
        <is>
          <t>Dean</t>
        </is>
      </c>
      <c r="CJ18" s="59" t="inlineStr">
        <is>
          <t>Fiore</t>
        </is>
      </c>
      <c r="CK18" s="59" t="inlineStr">
        <is>
          <t>Broc</t>
        </is>
      </c>
      <c r="CL18" s="59" t="inlineStr">
        <is>
          <t>Feeney</t>
        </is>
      </c>
      <c r="CM18" s="59" t="inlineStr">
        <is>
          <t>Declan</t>
        </is>
      </c>
      <c r="CN18" s="51" t="inlineStr">
        <is>
          <t>Fraser</t>
        </is>
      </c>
      <c r="CO18" s="51" t="inlineStr">
        <is>
          <t xml:space="preserve"> Bryce</t>
        </is>
      </c>
      <c r="CP18" s="51" t="inlineStr">
        <is>
          <t>Fullwood</t>
        </is>
      </c>
    </row>
    <row r="19" ht="17" customHeight="1">
      <c r="A19" s="103" t="inlineStr">
        <is>
          <t>Frank</t>
        </is>
      </c>
      <c r="B19" s="103" t="inlineStr">
        <is>
          <t>Elkins</t>
        </is>
      </c>
      <c r="C19" s="104" t="inlineStr">
        <is>
          <t>J</t>
        </is>
      </c>
      <c r="D19" s="104" t="inlineStr">
        <is>
          <t>Edwards</t>
        </is>
      </c>
      <c r="E19" s="103" t="inlineStr">
        <is>
          <t>David</t>
        </is>
      </c>
      <c r="F19" s="103" t="inlineStr">
        <is>
          <t>Catlin</t>
        </is>
      </c>
      <c r="G19" s="59" t="inlineStr">
        <is>
          <t>Mike</t>
        </is>
      </c>
      <c r="H19" s="59" t="inlineStr">
        <is>
          <t>Callan</t>
        </is>
      </c>
      <c r="I19" s="59" t="inlineStr">
        <is>
          <t>Mike</t>
        </is>
      </c>
      <c r="J19" s="59" t="inlineStr">
        <is>
          <t>Champion</t>
        </is>
      </c>
      <c r="K19" s="59" t="inlineStr">
        <is>
          <t>Barry</t>
        </is>
      </c>
      <c r="L19" s="59" t="inlineStr">
        <is>
          <t>Collerson</t>
        </is>
      </c>
      <c r="M19" s="59" t="inlineStr">
        <is>
          <t>Digby</t>
        </is>
      </c>
      <c r="N19" s="59" t="inlineStr">
        <is>
          <t>Cooke</t>
        </is>
      </c>
      <c r="O19" s="59" t="inlineStr">
        <is>
          <t>Bob</t>
        </is>
      </c>
      <c r="P19" s="59" t="inlineStr">
        <is>
          <t>Cook</t>
        </is>
      </c>
      <c r="Q19" s="59" t="inlineStr">
        <is>
          <t>Doug</t>
        </is>
      </c>
      <c r="R19" s="59" t="inlineStr">
        <is>
          <t>Chivas</t>
        </is>
      </c>
      <c r="S19" s="59" t="inlineStr">
        <is>
          <t>Trevor</t>
        </is>
      </c>
      <c r="T19" s="59" t="inlineStr">
        <is>
          <t>Crowe</t>
        </is>
      </c>
      <c r="U19" s="59" t="inlineStr">
        <is>
          <t>Neville</t>
        </is>
      </c>
      <c r="V19" s="59" t="inlineStr">
        <is>
          <t>Crichton</t>
        </is>
      </c>
      <c r="W19" s="59" t="inlineStr">
        <is>
          <t>Brian</t>
        </is>
      </c>
      <c r="X19" s="59" t="inlineStr">
        <is>
          <t>CallaghanJr</t>
        </is>
      </c>
      <c r="Y19" s="59" t="inlineStr">
        <is>
          <t>Neil</t>
        </is>
      </c>
      <c r="Z19" s="59" t="inlineStr">
        <is>
          <t>Crompton</t>
        </is>
      </c>
      <c r="AA19" s="59" t="inlineStr">
        <is>
          <t>Keith</t>
        </is>
      </c>
      <c r="AB19" s="59" t="inlineStr">
        <is>
          <t>Carling</t>
        </is>
      </c>
      <c r="AC19" s="59" t="inlineStr">
        <is>
          <t>Greg</t>
        </is>
      </c>
      <c r="AD19" s="59" t="inlineStr">
        <is>
          <t>Crick</t>
        </is>
      </c>
      <c r="AE19" s="59" t="inlineStr">
        <is>
          <t>Neil</t>
        </is>
      </c>
      <c r="AF19" s="59" t="inlineStr">
        <is>
          <t>Crompton</t>
        </is>
      </c>
      <c r="AG19" s="59" t="inlineStr">
        <is>
          <t>Allan</t>
        </is>
      </c>
      <c r="AH19" s="59" t="inlineStr">
        <is>
          <t>Grice</t>
        </is>
      </c>
      <c r="AI19" s="59" t="inlineStr">
        <is>
          <t>Steven</t>
        </is>
      </c>
      <c r="AJ19" s="59" t="inlineStr">
        <is>
          <t>Ellery</t>
        </is>
      </c>
      <c r="AK19" s="59" t="inlineStr">
        <is>
          <t>Greg</t>
        </is>
      </c>
      <c r="AL19" s="59" t="inlineStr">
        <is>
          <t>Crick</t>
        </is>
      </c>
      <c r="AM19" s="59" t="inlineStr">
        <is>
          <t>Greg</t>
        </is>
      </c>
      <c r="AN19" s="59" t="inlineStr">
        <is>
          <t>Crick</t>
        </is>
      </c>
      <c r="AO19" s="59" t="inlineStr">
        <is>
          <t>Greg</t>
        </is>
      </c>
      <c r="AP19" s="59" t="inlineStr">
        <is>
          <t>Crick</t>
        </is>
      </c>
      <c r="AQ19" s="59" t="inlineStr">
        <is>
          <t>Steve</t>
        </is>
      </c>
      <c r="AR19" s="59" t="inlineStr">
        <is>
          <t>Coulter</t>
        </is>
      </c>
      <c r="AS19" s="59" t="inlineStr">
        <is>
          <t>Mick</t>
        </is>
      </c>
      <c r="AT19" s="59" t="inlineStr">
        <is>
          <t>Donaher</t>
        </is>
      </c>
      <c r="AU19" s="59" t="inlineStr">
        <is>
          <t>Peter</t>
        </is>
      </c>
      <c r="AV19" s="59" t="inlineStr">
        <is>
          <t>Doulman</t>
        </is>
      </c>
      <c r="AW19" s="59" t="inlineStr">
        <is>
          <t>José</t>
        </is>
      </c>
      <c r="AX19" s="59" t="inlineStr">
        <is>
          <t>Fernández</t>
        </is>
      </c>
      <c r="AY19" s="59" t="inlineStr">
        <is>
          <t>Grant</t>
        </is>
      </c>
      <c r="AZ19" s="59" t="inlineStr">
        <is>
          <t>Elliott</t>
        </is>
      </c>
      <c r="BA19" s="59" t="inlineStr">
        <is>
          <t>Paul</t>
        </is>
      </c>
      <c r="BB19" s="59" t="inlineStr">
        <is>
          <t>Dumbrell</t>
        </is>
      </c>
      <c r="BC19" s="59" t="inlineStr">
        <is>
          <t>Steve</t>
        </is>
      </c>
      <c r="BD19" s="59" t="inlineStr">
        <is>
          <t>Ellery</t>
        </is>
      </c>
      <c r="BE19" s="59" t="inlineStr">
        <is>
          <t>Andrew</t>
        </is>
      </c>
      <c r="BF19" s="59" t="inlineStr">
        <is>
          <t>Jones</t>
        </is>
      </c>
      <c r="BG19" s="59" t="inlineStr">
        <is>
          <t>Russell</t>
        </is>
      </c>
      <c r="BH19" s="59" t="inlineStr">
        <is>
          <t>Ingall</t>
        </is>
      </c>
      <c r="BI19" s="59" t="inlineStr">
        <is>
          <t>Andrew</t>
        </is>
      </c>
      <c r="BJ19" s="59" t="inlineStr">
        <is>
          <t>Fisher</t>
        </is>
      </c>
      <c r="BK19" s="59" t="inlineStr">
        <is>
          <t>Dean</t>
        </is>
      </c>
      <c r="BL19" s="59" t="inlineStr">
        <is>
          <t>Fiore</t>
        </is>
      </c>
      <c r="BM19" s="59" t="inlineStr">
        <is>
          <t>Matt</t>
        </is>
      </c>
      <c r="BN19" s="59" t="inlineStr">
        <is>
          <t>Halliday</t>
        </is>
      </c>
      <c r="BO19" s="59" t="inlineStr">
        <is>
          <t>Lee</t>
        </is>
      </c>
      <c r="BP19" s="59" t="inlineStr">
        <is>
          <t>Holdsworth</t>
        </is>
      </c>
      <c r="BQ19" s="59" t="inlineStr">
        <is>
          <t>Daniel</t>
        </is>
      </c>
      <c r="BR19" s="59" t="inlineStr">
        <is>
          <t>Gaunt</t>
        </is>
      </c>
      <c r="BS19" s="59" t="inlineStr">
        <is>
          <t>Lee</t>
        </is>
      </c>
      <c r="BT19" s="59" t="inlineStr">
        <is>
          <t>Holdsworth</t>
        </is>
      </c>
      <c r="BU19" s="59" t="inlineStr">
        <is>
          <t>Andre</t>
        </is>
      </c>
      <c r="BV19" s="59" t="inlineStr">
        <is>
          <t>Heimgartner</t>
        </is>
      </c>
      <c r="BW19" s="59" t="inlineStr">
        <is>
          <t>Lee</t>
        </is>
      </c>
      <c r="BX19" s="59" t="inlineStr">
        <is>
          <t>Holdsworth</t>
        </is>
      </c>
      <c r="BY19" s="59" t="inlineStr">
        <is>
          <t>Lee</t>
        </is>
      </c>
      <c r="BZ19" s="59" t="inlineStr">
        <is>
          <t>Holdsworth</t>
        </is>
      </c>
      <c r="CA19" s="59" t="inlineStr">
        <is>
          <t>Todd</t>
        </is>
      </c>
      <c r="CB19" s="59" t="inlineStr">
        <is>
          <t>Hazelwood</t>
        </is>
      </c>
      <c r="CC19" s="59" t="inlineStr">
        <is>
          <t>Lee</t>
        </is>
      </c>
      <c r="CD19" s="59" t="inlineStr">
        <is>
          <t>Holdsworth</t>
        </is>
      </c>
      <c r="CE19" s="59" t="inlineStr">
        <is>
          <t>Andre</t>
        </is>
      </c>
      <c r="CF19" s="59" t="inlineStr">
        <is>
          <t>Heimgartner</t>
        </is>
      </c>
      <c r="CG19" s="59" t="inlineStr">
        <is>
          <t>Andre</t>
        </is>
      </c>
      <c r="CH19" s="59" t="inlineStr">
        <is>
          <t>Heimgartner</t>
        </is>
      </c>
      <c r="CI19" s="59" t="inlineStr">
        <is>
          <t>Declan</t>
        </is>
      </c>
      <c r="CJ19" s="59" t="inlineStr">
        <is>
          <t>Fraser</t>
        </is>
      </c>
      <c r="CK19" s="59" t="inlineStr">
        <is>
          <t>Dean</t>
        </is>
      </c>
      <c r="CL19" s="59" t="inlineStr">
        <is>
          <t>Fiore</t>
        </is>
      </c>
      <c r="CM19" s="59" t="inlineStr">
        <is>
          <t>Bryce</t>
        </is>
      </c>
      <c r="CN19" s="51" t="inlineStr">
        <is>
          <t>Fullwood</t>
        </is>
      </c>
      <c r="CO19" s="51" t="inlineStr">
        <is>
          <t xml:space="preserve"> James</t>
        </is>
      </c>
      <c r="CP19" s="51" t="inlineStr">
        <is>
          <t>Golding</t>
        </is>
      </c>
    </row>
    <row r="20" ht="17" customHeight="1">
      <c r="A20" s="103" t="inlineStr">
        <is>
          <t>Rex</t>
        </is>
      </c>
      <c r="B20" s="103" t="inlineStr">
        <is>
          <t>Emmett</t>
        </is>
      </c>
      <c r="C20" s="105" t="inlineStr">
        <is>
          <t>Paul</t>
        </is>
      </c>
      <c r="D20" s="105" t="inlineStr">
        <is>
          <t>England</t>
        </is>
      </c>
      <c r="E20" s="103" t="inlineStr">
        <is>
          <t>Frank</t>
        </is>
      </c>
      <c r="F20" s="103" t="inlineStr">
        <is>
          <t>Coad</t>
        </is>
      </c>
      <c r="G20" s="59" t="inlineStr">
        <is>
          <t>Doug</t>
        </is>
      </c>
      <c r="H20" s="59" t="inlineStr">
        <is>
          <t>Chivas</t>
        </is>
      </c>
      <c r="I20" s="59" t="inlineStr">
        <is>
          <t>Doug</t>
        </is>
      </c>
      <c r="J20" s="59" t="inlineStr">
        <is>
          <t>Chivas</t>
        </is>
      </c>
      <c r="K20" s="59" t="inlineStr">
        <is>
          <t>John</t>
        </is>
      </c>
      <c r="L20" s="59" t="inlineStr">
        <is>
          <t>Connolly</t>
        </is>
      </c>
      <c r="M20" s="59" t="inlineStr">
        <is>
          <t>Mick</t>
        </is>
      </c>
      <c r="N20" s="59" t="inlineStr">
        <is>
          <t>Crampton</t>
        </is>
      </c>
      <c r="O20" s="59" t="inlineStr">
        <is>
          <t>Gary</t>
        </is>
      </c>
      <c r="P20" s="59" t="inlineStr">
        <is>
          <t>Cooke</t>
        </is>
      </c>
      <c r="Q20" s="59" t="inlineStr">
        <is>
          <t>Christine</t>
        </is>
      </c>
      <c r="R20" s="59" t="inlineStr">
        <is>
          <t>Cole</t>
        </is>
      </c>
      <c r="S20" s="59" t="inlineStr">
        <is>
          <t>Pierre</t>
        </is>
      </c>
      <c r="T20" s="59" t="inlineStr">
        <is>
          <t>Dieudonné</t>
        </is>
      </c>
      <c r="U20" s="59" t="inlineStr">
        <is>
          <t>Greg</t>
        </is>
      </c>
      <c r="V20" s="59" t="inlineStr">
        <is>
          <t>Crick</t>
        </is>
      </c>
      <c r="W20" s="59" t="inlineStr">
        <is>
          <t>Murray</t>
        </is>
      </c>
      <c r="X20" s="59" t="inlineStr">
        <is>
          <t>Carter</t>
        </is>
      </c>
      <c r="Y20" s="59" t="inlineStr">
        <is>
          <t>Graeme</t>
        </is>
      </c>
      <c r="Z20" s="59" t="inlineStr">
        <is>
          <t>Crosby</t>
        </is>
      </c>
      <c r="AA20" s="59" t="inlineStr">
        <is>
          <t>Johnny</t>
        </is>
      </c>
      <c r="AB20" s="59" t="inlineStr">
        <is>
          <t>Cecotto</t>
        </is>
      </c>
      <c r="AC20" s="59" t="inlineStr">
        <is>
          <t>Neil</t>
        </is>
      </c>
      <c r="AD20" s="59" t="inlineStr">
        <is>
          <t>Crompton</t>
        </is>
      </c>
      <c r="AE20" s="59" t="inlineStr">
        <is>
          <t>Peter</t>
        </is>
      </c>
      <c r="AF20" s="59" t="inlineStr">
        <is>
          <t>Doulman</t>
        </is>
      </c>
      <c r="AG20" s="59" t="inlineStr">
        <is>
          <t>Graham</t>
        </is>
      </c>
      <c r="AH20" s="59" t="inlineStr">
        <is>
          <t>Gulson</t>
        </is>
      </c>
      <c r="AI20" s="59" t="inlineStr">
        <is>
          <t>John</t>
        </is>
      </c>
      <c r="AJ20" s="59" t="inlineStr">
        <is>
          <t>Faulkner</t>
        </is>
      </c>
      <c r="AK20" s="59" t="inlineStr">
        <is>
          <t>Neil</t>
        </is>
      </c>
      <c r="AL20" s="59" t="inlineStr">
        <is>
          <t>Crompton</t>
        </is>
      </c>
      <c r="AM20" s="59" t="inlineStr">
        <is>
          <t>Rodney</t>
        </is>
      </c>
      <c r="AN20" s="59" t="inlineStr">
        <is>
          <t>Crick</t>
        </is>
      </c>
      <c r="AO20" s="59" t="inlineStr">
        <is>
          <t>Rodney</t>
        </is>
      </c>
      <c r="AP20" s="59" t="inlineStr">
        <is>
          <t>Crick</t>
        </is>
      </c>
      <c r="AQ20" s="59" t="inlineStr">
        <is>
          <t>Layton</t>
        </is>
      </c>
      <c r="AR20" s="59" t="inlineStr">
        <is>
          <t>Crambrook</t>
        </is>
      </c>
      <c r="AS20" s="59" t="inlineStr">
        <is>
          <t>Peter</t>
        </is>
      </c>
      <c r="AT20" s="59" t="inlineStr">
        <is>
          <t>Doulman</t>
        </is>
      </c>
      <c r="AU20" s="59" t="inlineStr">
        <is>
          <t>Paul</t>
        </is>
      </c>
      <c r="AV20" s="59" t="inlineStr">
        <is>
          <t>Dumbrell</t>
        </is>
      </c>
      <c r="AW20" s="59" t="inlineStr">
        <is>
          <t>Alan</t>
        </is>
      </c>
      <c r="AX20" s="59" t="inlineStr">
        <is>
          <t>Gurr</t>
        </is>
      </c>
      <c r="AY20" s="59" t="inlineStr">
        <is>
          <t>Alan</t>
        </is>
      </c>
      <c r="AZ20" s="59" t="inlineStr">
        <is>
          <t>Gurr</t>
        </is>
      </c>
      <c r="BA20" s="59" t="inlineStr">
        <is>
          <t>Steve</t>
        </is>
      </c>
      <c r="BB20" s="59" t="inlineStr">
        <is>
          <t>Ellery</t>
        </is>
      </c>
      <c r="BC20" s="59" t="inlineStr">
        <is>
          <t>José</t>
        </is>
      </c>
      <c r="BD20" s="59" t="inlineStr">
        <is>
          <t>Fernández</t>
        </is>
      </c>
      <c r="BE20" s="59" t="inlineStr">
        <is>
          <t>Owen</t>
        </is>
      </c>
      <c r="BF20" s="59" t="inlineStr">
        <is>
          <t>Kelly</t>
        </is>
      </c>
      <c r="BG20" s="59" t="inlineStr">
        <is>
          <t>Steven</t>
        </is>
      </c>
      <c r="BH20" s="59" t="inlineStr">
        <is>
          <t>Johnson</t>
        </is>
      </c>
      <c r="BI20" s="59" t="inlineStr">
        <is>
          <t>Daniel</t>
        </is>
      </c>
      <c r="BJ20" s="59" t="inlineStr">
        <is>
          <t>Gaunt</t>
        </is>
      </c>
      <c r="BK20" s="59" t="inlineStr">
        <is>
          <t>Matt</t>
        </is>
      </c>
      <c r="BL20" s="59" t="inlineStr">
        <is>
          <t>Halliday</t>
        </is>
      </c>
      <c r="BM20" s="59" t="inlineStr">
        <is>
          <t>Lee</t>
        </is>
      </c>
      <c r="BN20" s="59" t="inlineStr">
        <is>
          <t>Holdsworth</t>
        </is>
      </c>
      <c r="BO20" s="59" t="inlineStr">
        <is>
          <t>Russell</t>
        </is>
      </c>
      <c r="BP20" s="59" t="inlineStr">
        <is>
          <t>Ingall</t>
        </is>
      </c>
      <c r="BQ20" s="59" t="inlineStr">
        <is>
          <t>Matt</t>
        </is>
      </c>
      <c r="BR20" s="59" t="inlineStr">
        <is>
          <t>Halliday</t>
        </is>
      </c>
      <c r="BS20" s="59" t="inlineStr">
        <is>
          <t>Russell</t>
        </is>
      </c>
      <c r="BT20" s="59" t="inlineStr">
        <is>
          <t>Ingall</t>
        </is>
      </c>
      <c r="BU20" s="59" t="inlineStr">
        <is>
          <t>Lee</t>
        </is>
      </c>
      <c r="BV20" s="59" t="inlineStr">
        <is>
          <t>Holdsworth</t>
        </is>
      </c>
      <c r="BW20" s="59" t="inlineStr">
        <is>
          <t>Russell</t>
        </is>
      </c>
      <c r="BX20" s="59" t="inlineStr">
        <is>
          <t>Ingall</t>
        </is>
      </c>
      <c r="BY20" s="59" t="inlineStr">
        <is>
          <t>Garry</t>
        </is>
      </c>
      <c r="BZ20" s="59" t="inlineStr">
        <is>
          <t>Jacobson</t>
        </is>
      </c>
      <c r="CA20" s="59" t="inlineStr">
        <is>
          <t>Andre</t>
        </is>
      </c>
      <c r="CB20" s="59" t="inlineStr">
        <is>
          <t>Heimgartner</t>
        </is>
      </c>
      <c r="CC20" s="59" t="inlineStr">
        <is>
          <t>Garry</t>
        </is>
      </c>
      <c r="CD20" s="59" t="inlineStr">
        <is>
          <t>Jacobson</t>
        </is>
      </c>
      <c r="CE20" s="59" t="inlineStr">
        <is>
          <t>Lee</t>
        </is>
      </c>
      <c r="CF20" s="59" t="inlineStr">
        <is>
          <t>Holdsworth</t>
        </is>
      </c>
      <c r="CG20" s="112" t="inlineStr">
        <is>
          <t>Lee</t>
        </is>
      </c>
      <c r="CH20" s="112" t="inlineStr">
        <is>
          <t>Holdsworth</t>
        </is>
      </c>
      <c r="CI20" s="59" t="inlineStr">
        <is>
          <t>Bryce</t>
        </is>
      </c>
      <c r="CJ20" s="59" t="inlineStr">
        <is>
          <t>Fullwood</t>
        </is>
      </c>
      <c r="CK20" s="59" t="inlineStr">
        <is>
          <t>Declan</t>
        </is>
      </c>
      <c r="CL20" s="59" t="inlineStr">
        <is>
          <t>Fraser</t>
        </is>
      </c>
      <c r="CM20" s="59" t="inlineStr">
        <is>
          <t>James</t>
        </is>
      </c>
      <c r="CN20" s="51" t="inlineStr">
        <is>
          <t>Golding</t>
        </is>
      </c>
      <c r="CO20" s="51" t="inlineStr">
        <is>
          <t xml:space="preserve"> Rylan</t>
        </is>
      </c>
      <c r="CP20" s="51" t="inlineStr">
        <is>
          <t>Gray</t>
        </is>
      </c>
    </row>
    <row r="21" ht="17" customHeight="1">
      <c r="A21" s="103" t="inlineStr">
        <is>
          <t>Paul</t>
        </is>
      </c>
      <c r="B21" s="103" t="inlineStr">
        <is>
          <t>England</t>
        </is>
      </c>
      <c r="C21" s="111" t="inlineStr">
        <is>
          <t>Harry</t>
        </is>
      </c>
      <c r="D21" s="111" t="inlineStr">
        <is>
          <t>Firth</t>
        </is>
      </c>
      <c r="E21" s="103" t="inlineStr">
        <is>
          <t>John</t>
        </is>
      </c>
      <c r="F21" s="103" t="inlineStr">
        <is>
          <t>Connolly</t>
        </is>
      </c>
      <c r="G21" s="59" t="inlineStr">
        <is>
          <t>Ron</t>
        </is>
      </c>
      <c r="H21" s="59" t="inlineStr">
        <is>
          <t>Clarke</t>
        </is>
      </c>
      <c r="I21" s="59" t="inlineStr">
        <is>
          <t>Ron</t>
        </is>
      </c>
      <c r="J21" s="59" t="inlineStr">
        <is>
          <t>Clarke</t>
        </is>
      </c>
      <c r="K21" s="59" t="inlineStr">
        <is>
          <t>Ian</t>
        </is>
      </c>
      <c r="L21" s="59" t="inlineStr">
        <is>
          <t>Cook</t>
        </is>
      </c>
      <c r="M21" s="59" t="inlineStr">
        <is>
          <t>Peter</t>
        </is>
      </c>
      <c r="N21" s="59" t="inlineStr">
        <is>
          <t>Cray</t>
        </is>
      </c>
      <c r="O21" s="59" t="inlineStr">
        <is>
          <t>Digby</t>
        </is>
      </c>
      <c r="P21" s="59" t="inlineStr">
        <is>
          <t>Cooke</t>
        </is>
      </c>
      <c r="Q21" s="59" t="inlineStr">
        <is>
          <t>John</t>
        </is>
      </c>
      <c r="R21" s="59" t="inlineStr">
        <is>
          <t>Colwell</t>
        </is>
      </c>
      <c r="S21" s="59" t="inlineStr">
        <is>
          <t>Marc</t>
        </is>
      </c>
      <c r="T21" s="59" t="inlineStr">
        <is>
          <t>Ducquet</t>
        </is>
      </c>
      <c r="U21" s="59" t="inlineStr">
        <is>
          <t>Neil</t>
        </is>
      </c>
      <c r="V21" s="59" t="inlineStr">
        <is>
          <t>Crompton</t>
        </is>
      </c>
      <c r="W21" s="59" t="inlineStr">
        <is>
          <t>Mike</t>
        </is>
      </c>
      <c r="X21" s="59" t="inlineStr">
        <is>
          <t>Conway</t>
        </is>
      </c>
      <c r="Y21" s="59" t="inlineStr">
        <is>
          <t>Michel</t>
        </is>
      </c>
      <c r="Z21" s="59" t="inlineStr">
        <is>
          <t>Delcourt</t>
        </is>
      </c>
      <c r="AA21" s="59" t="inlineStr">
        <is>
          <t>Mike</t>
        </is>
      </c>
      <c r="AB21" s="59" t="inlineStr">
        <is>
          <t>Conway</t>
        </is>
      </c>
      <c r="AC21" s="59" t="inlineStr">
        <is>
          <t>Frank</t>
        </is>
      </c>
      <c r="AD21" s="59" t="inlineStr">
        <is>
          <t>Dartell</t>
        </is>
      </c>
      <c r="AE21" s="59" t="inlineStr">
        <is>
          <t>Troy</t>
        </is>
      </c>
      <c r="AF21" s="59" t="inlineStr">
        <is>
          <t>Dunstan</t>
        </is>
      </c>
      <c r="AG21" s="59" t="inlineStr">
        <is>
          <t>Kevin</t>
        </is>
      </c>
      <c r="AH21" s="59" t="inlineStr">
        <is>
          <t>Heffernan</t>
        </is>
      </c>
      <c r="AI21" s="59" t="inlineStr">
        <is>
          <t>Terry</t>
        </is>
      </c>
      <c r="AJ21" s="59" t="inlineStr">
        <is>
          <t>Finnigan</t>
        </is>
      </c>
      <c r="AK21" s="59" t="inlineStr">
        <is>
          <t>Peter</t>
        </is>
      </c>
      <c r="AL21" s="59" t="inlineStr">
        <is>
          <t>Doulman</t>
        </is>
      </c>
      <c r="AM21" s="59" t="inlineStr">
        <is>
          <t>Neil</t>
        </is>
      </c>
      <c r="AN21" s="59" t="inlineStr">
        <is>
          <t>Crompton</t>
        </is>
      </c>
      <c r="AO21" s="59" t="inlineStr">
        <is>
          <t>Neil</t>
        </is>
      </c>
      <c r="AP21" s="59" t="inlineStr">
        <is>
          <t>Crompton</t>
        </is>
      </c>
      <c r="AQ21" s="59" t="inlineStr">
        <is>
          <t>Rodney</t>
        </is>
      </c>
      <c r="AR21" s="59" t="inlineStr">
        <is>
          <t>Crick</t>
        </is>
      </c>
      <c r="AS21" s="59" t="inlineStr">
        <is>
          <t>Paul</t>
        </is>
      </c>
      <c r="AT21" s="59" t="inlineStr">
        <is>
          <t>Dumbrell</t>
        </is>
      </c>
      <c r="AU21" s="59" t="inlineStr">
        <is>
          <t>Steve</t>
        </is>
      </c>
      <c r="AV21" s="59" t="inlineStr">
        <is>
          <t>Ellery</t>
        </is>
      </c>
      <c r="AW21" s="59" t="inlineStr">
        <is>
          <t>Darren</t>
        </is>
      </c>
      <c r="AX21" s="59" t="inlineStr">
        <is>
          <t>Hossack</t>
        </is>
      </c>
      <c r="AY21" s="59" t="inlineStr">
        <is>
          <t>Matt</t>
        </is>
      </c>
      <c r="AZ21" s="59" t="inlineStr">
        <is>
          <t>Halliday</t>
        </is>
      </c>
      <c r="BA21" s="59" t="inlineStr">
        <is>
          <t>Tony</t>
        </is>
      </c>
      <c r="BB21" s="59" t="inlineStr">
        <is>
          <t>Evangelou</t>
        </is>
      </c>
      <c r="BC21" s="59" t="inlineStr">
        <is>
          <t>Alan</t>
        </is>
      </c>
      <c r="BD21" s="59" t="inlineStr">
        <is>
          <t>Gurr</t>
        </is>
      </c>
      <c r="BE21" s="59" t="inlineStr">
        <is>
          <t>Todd</t>
        </is>
      </c>
      <c r="BF21" s="59" t="inlineStr">
        <is>
          <t>Kelly</t>
        </is>
      </c>
      <c r="BG21" s="59" t="inlineStr">
        <is>
          <t>Brad</t>
        </is>
      </c>
      <c r="BH21" s="59" t="inlineStr">
        <is>
          <t>Jones</t>
        </is>
      </c>
      <c r="BI21" s="59" t="inlineStr">
        <is>
          <t>Lee</t>
        </is>
      </c>
      <c r="BJ21" s="59" t="inlineStr">
        <is>
          <t>Holdsworth</t>
        </is>
      </c>
      <c r="BK21" s="59" t="inlineStr">
        <is>
          <t>Lee</t>
        </is>
      </c>
      <c r="BL21" s="59" t="inlineStr">
        <is>
          <t>Holdsworth</t>
        </is>
      </c>
      <c r="BM21" s="59" t="inlineStr">
        <is>
          <t>Russell</t>
        </is>
      </c>
      <c r="BN21" s="59" t="inlineStr">
        <is>
          <t>Ingall</t>
        </is>
      </c>
      <c r="BO21" s="59" t="inlineStr">
        <is>
          <t>Steven</t>
        </is>
      </c>
      <c r="BP21" s="59" t="inlineStr">
        <is>
          <t>Johnson</t>
        </is>
      </c>
      <c r="BQ21" s="59" t="inlineStr">
        <is>
          <t>Lee</t>
        </is>
      </c>
      <c r="BR21" s="59" t="inlineStr">
        <is>
          <t>Holdsworth</t>
        </is>
      </c>
      <c r="BS21" s="59" t="inlineStr">
        <is>
          <t>Steven</t>
        </is>
      </c>
      <c r="BT21" s="59" t="inlineStr">
        <is>
          <t>Johnson</t>
        </is>
      </c>
      <c r="BU21" s="59" t="inlineStr">
        <is>
          <t>Russell</t>
        </is>
      </c>
      <c r="BV21" s="59" t="inlineStr">
        <is>
          <t>Ingall</t>
        </is>
      </c>
      <c r="BW21" s="59" t="inlineStr">
        <is>
          <t>Macauley</t>
        </is>
      </c>
      <c r="BX21" s="59" t="inlineStr">
        <is>
          <t>Jones</t>
        </is>
      </c>
      <c r="BY21" s="59" t="inlineStr">
        <is>
          <t>Macauley</t>
        </is>
      </c>
      <c r="BZ21" s="59" t="inlineStr">
        <is>
          <t>Jones</t>
        </is>
      </c>
      <c r="CA21" s="59" t="inlineStr">
        <is>
          <t>Lee</t>
        </is>
      </c>
      <c r="CB21" s="59" t="inlineStr">
        <is>
          <t>Holdsworth</t>
        </is>
      </c>
      <c r="CC21" s="59" t="inlineStr">
        <is>
          <t>Macauley</t>
        </is>
      </c>
      <c r="CD21" s="59" t="inlineStr">
        <is>
          <t>Jones</t>
        </is>
      </c>
      <c r="CE21" s="59" t="inlineStr">
        <is>
          <t>Garry</t>
        </is>
      </c>
      <c r="CF21" s="59" t="inlineStr">
        <is>
          <t>Jacobson</t>
        </is>
      </c>
      <c r="CG21" s="59" t="inlineStr">
        <is>
          <t>Russell</t>
        </is>
      </c>
      <c r="CH21" s="59" t="inlineStr">
        <is>
          <t>Ingall</t>
        </is>
      </c>
      <c r="CI21" s="59" t="inlineStr">
        <is>
          <t>Zane</t>
        </is>
      </c>
      <c r="CJ21" s="59" t="inlineStr">
        <is>
          <t>Goddard</t>
        </is>
      </c>
      <c r="CK21" s="59" t="inlineStr">
        <is>
          <t>Bryce</t>
        </is>
      </c>
      <c r="CL21" s="59" t="inlineStr">
        <is>
          <t>Fullwood</t>
        </is>
      </c>
      <c r="CM21" s="112" t="inlineStr">
        <is>
          <t>Todd</t>
        </is>
      </c>
      <c r="CN21" s="114" t="inlineStr">
        <is>
          <t>Hazelwood</t>
        </is>
      </c>
      <c r="CO21" s="51" t="inlineStr">
        <is>
          <t xml:space="preserve"> Todd</t>
        </is>
      </c>
      <c r="CP21" s="51" t="inlineStr">
        <is>
          <t>Hazelwood</t>
        </is>
      </c>
    </row>
    <row r="22" ht="17" customHeight="1">
      <c r="A22" s="103" t="inlineStr">
        <is>
          <t>Harry</t>
        </is>
      </c>
      <c r="B22" s="103" t="inlineStr">
        <is>
          <t>Firth</t>
        </is>
      </c>
      <c r="C22" s="104" t="inlineStr">
        <is>
          <t>Syd</t>
        </is>
      </c>
      <c r="D22" s="104" t="inlineStr">
        <is>
          <t>Fisher</t>
        </is>
      </c>
      <c r="E22" s="103" t="inlineStr">
        <is>
          <t>Vic</t>
        </is>
      </c>
      <c r="F22" s="103" t="inlineStr">
        <is>
          <t>Croft</t>
        </is>
      </c>
      <c r="G22" s="59" t="inlineStr">
        <is>
          <t>Bill</t>
        </is>
      </c>
      <c r="H22" s="59" t="inlineStr">
        <is>
          <t>Coe</t>
        </is>
      </c>
      <c r="I22" s="59" t="inlineStr">
        <is>
          <t>John</t>
        </is>
      </c>
      <c r="J22" s="59" t="inlineStr">
        <is>
          <t>Connolly</t>
        </is>
      </c>
      <c r="K22" s="59" t="inlineStr">
        <is>
          <t>Digby</t>
        </is>
      </c>
      <c r="L22" s="59" t="inlineStr">
        <is>
          <t>Cooke</t>
        </is>
      </c>
      <c r="M22" s="59" t="inlineStr">
        <is>
          <t>Bruce</t>
        </is>
      </c>
      <c r="N22" s="59" t="inlineStr">
        <is>
          <t>Darke</t>
        </is>
      </c>
      <c r="O22" s="59" t="inlineStr">
        <is>
          <t>Peter</t>
        </is>
      </c>
      <c r="P22" s="59" t="inlineStr">
        <is>
          <t>Cray</t>
        </is>
      </c>
      <c r="Q22" s="59" t="inlineStr">
        <is>
          <t>Digby</t>
        </is>
      </c>
      <c r="R22" s="59" t="inlineStr">
        <is>
          <t>Cooke</t>
        </is>
      </c>
      <c r="S22" s="59" t="inlineStr">
        <is>
          <t>James</t>
        </is>
      </c>
      <c r="T22" s="59" t="inlineStr">
        <is>
          <t>Faneco</t>
        </is>
      </c>
      <c r="U22" s="59" t="inlineStr">
        <is>
          <t>Graeme</t>
        </is>
      </c>
      <c r="V22" s="59" t="inlineStr">
        <is>
          <t>Crosby</t>
        </is>
      </c>
      <c r="W22" s="59" t="inlineStr">
        <is>
          <t>John</t>
        </is>
      </c>
      <c r="X22" s="59" t="inlineStr">
        <is>
          <t>Cotter</t>
        </is>
      </c>
      <c r="Y22" s="59" t="inlineStr">
        <is>
          <t>Laurie</t>
        </is>
      </c>
      <c r="Z22" s="59" t="inlineStr">
        <is>
          <t>Donaher</t>
        </is>
      </c>
      <c r="AA22" s="59" t="inlineStr">
        <is>
          <t>Gary</t>
        </is>
      </c>
      <c r="AB22" s="59" t="inlineStr">
        <is>
          <t>Cooke</t>
        </is>
      </c>
      <c r="AC22" s="59" t="inlineStr">
        <is>
          <t>Mick</t>
        </is>
      </c>
      <c r="AD22" s="59" t="inlineStr">
        <is>
          <t>Donaher</t>
        </is>
      </c>
      <c r="AE22" s="59" t="inlineStr">
        <is>
          <t>Gregg</t>
        </is>
      </c>
      <c r="AF22" s="59" t="inlineStr">
        <is>
          <t>Easton2</t>
        </is>
      </c>
      <c r="AG22" s="59" t="inlineStr">
        <is>
          <t>Roger</t>
        </is>
      </c>
      <c r="AH22" s="59" t="inlineStr">
        <is>
          <t>Hurd</t>
        </is>
      </c>
      <c r="AI22" s="59" t="inlineStr">
        <is>
          <t>Wayne</t>
        </is>
      </c>
      <c r="AJ22" s="59" t="inlineStr">
        <is>
          <t>Gardner</t>
        </is>
      </c>
      <c r="AK22" s="59" t="inlineStr">
        <is>
          <t>Steven</t>
        </is>
      </c>
      <c r="AL22" s="59" t="inlineStr">
        <is>
          <t>Ellery</t>
        </is>
      </c>
      <c r="AM22" s="59" t="inlineStr">
        <is>
          <t>Dean</t>
        </is>
      </c>
      <c r="AN22" s="59" t="inlineStr">
        <is>
          <t>Crosswell</t>
        </is>
      </c>
      <c r="AO22" s="59" t="inlineStr">
        <is>
          <t>Dean</t>
        </is>
      </c>
      <c r="AP22" s="59" t="inlineStr">
        <is>
          <t>Crosswell</t>
        </is>
      </c>
      <c r="AQ22" s="59" t="inlineStr">
        <is>
          <t>Greg</t>
        </is>
      </c>
      <c r="AR22" s="59" t="inlineStr">
        <is>
          <t>Crick</t>
        </is>
      </c>
      <c r="AS22" s="59" t="inlineStr">
        <is>
          <t>Steve</t>
        </is>
      </c>
      <c r="AT22" s="59" t="inlineStr">
        <is>
          <t>Ellery</t>
        </is>
      </c>
      <c r="AU22" s="59" t="inlineStr">
        <is>
          <t>John</t>
        </is>
      </c>
      <c r="AV22" s="59" t="inlineStr">
        <is>
          <t>Faulkner</t>
        </is>
      </c>
      <c r="AW22" s="59" t="inlineStr">
        <is>
          <t>Russell</t>
        </is>
      </c>
      <c r="AX22" s="59" t="inlineStr">
        <is>
          <t>Ingall</t>
        </is>
      </c>
      <c r="AY22" s="59" t="inlineStr">
        <is>
          <t>Lee</t>
        </is>
      </c>
      <c r="AZ22" s="59" t="inlineStr">
        <is>
          <t>Holdsworth</t>
        </is>
      </c>
      <c r="BA22" s="59" t="inlineStr">
        <is>
          <t>John</t>
        </is>
      </c>
      <c r="BB22" s="59" t="inlineStr">
        <is>
          <t>Faulkner</t>
        </is>
      </c>
      <c r="BC22" s="59" t="inlineStr">
        <is>
          <t>Matt</t>
        </is>
      </c>
      <c r="BD22" s="59" t="inlineStr">
        <is>
          <t>Halliday</t>
        </is>
      </c>
      <c r="BE22" s="112" t="inlineStr">
        <is>
          <t>Craig</t>
        </is>
      </c>
      <c r="BF22" s="112" t="inlineStr">
        <is>
          <t>Lowndes</t>
        </is>
      </c>
      <c r="BG22" s="59" t="inlineStr">
        <is>
          <t>Andrew</t>
        </is>
      </c>
      <c r="BH22" s="59" t="inlineStr">
        <is>
          <t>Jones</t>
        </is>
      </c>
      <c r="BI22" s="59" t="inlineStr">
        <is>
          <t>Russell</t>
        </is>
      </c>
      <c r="BJ22" s="59" t="inlineStr">
        <is>
          <t>Ingall</t>
        </is>
      </c>
      <c r="BK22" s="59" t="inlineStr">
        <is>
          <t>Russell</t>
        </is>
      </c>
      <c r="BL22" s="59" t="inlineStr">
        <is>
          <t>Ingall</t>
        </is>
      </c>
      <c r="BM22" s="59" t="inlineStr">
        <is>
          <t>Steven</t>
        </is>
      </c>
      <c r="BN22" s="59" t="inlineStr">
        <is>
          <t>Johnson</t>
        </is>
      </c>
      <c r="BO22" s="59" t="inlineStr">
        <is>
          <t>Andrew</t>
        </is>
      </c>
      <c r="BP22" s="59" t="inlineStr">
        <is>
          <t>Jones</t>
        </is>
      </c>
      <c r="BQ22" s="59" t="inlineStr">
        <is>
          <t>Russell</t>
        </is>
      </c>
      <c r="BR22" s="59" t="inlineStr">
        <is>
          <t>Ingall</t>
        </is>
      </c>
      <c r="BS22" s="59" t="inlineStr">
        <is>
          <t>Andrew</t>
        </is>
      </c>
      <c r="BT22" s="59" t="inlineStr">
        <is>
          <t>Jones</t>
        </is>
      </c>
      <c r="BU22" s="59" t="inlineStr">
        <is>
          <t>Andrew</t>
        </is>
      </c>
      <c r="BV22" s="59" t="inlineStr">
        <is>
          <t>Jones</t>
        </is>
      </c>
      <c r="BW22" s="59" t="inlineStr">
        <is>
          <t>Andrew</t>
        </is>
      </c>
      <c r="BX22" s="59" t="inlineStr">
        <is>
          <t>Jones</t>
        </is>
      </c>
      <c r="BY22" s="59" t="inlineStr">
        <is>
          <t>Todd</t>
        </is>
      </c>
      <c r="BZ22" s="59" t="inlineStr">
        <is>
          <t>Kelly</t>
        </is>
      </c>
      <c r="CA22" s="59" t="inlineStr">
        <is>
          <t>Garry</t>
        </is>
      </c>
      <c r="CB22" s="59" t="inlineStr">
        <is>
          <t>Jacobson</t>
        </is>
      </c>
      <c r="CC22" s="59" t="inlineStr">
        <is>
          <t>Rick</t>
        </is>
      </c>
      <c r="CD22" s="59" t="inlineStr">
        <is>
          <t>Kelly</t>
        </is>
      </c>
      <c r="CE22" s="59" t="inlineStr">
        <is>
          <t>Macauley</t>
        </is>
      </c>
      <c r="CF22" s="59" t="inlineStr">
        <is>
          <t>Jones</t>
        </is>
      </c>
      <c r="CG22" s="59" t="inlineStr">
        <is>
          <t>Garry</t>
        </is>
      </c>
      <c r="CH22" s="59" t="inlineStr">
        <is>
          <t>Jacobson</t>
        </is>
      </c>
      <c r="CI22" s="59" t="inlineStr">
        <is>
          <t>James</t>
        </is>
      </c>
      <c r="CJ22" s="59" t="inlineStr">
        <is>
          <t>Golding</t>
        </is>
      </c>
      <c r="CK22" s="59" t="inlineStr">
        <is>
          <t>Zane</t>
        </is>
      </c>
      <c r="CL22" s="59" t="inlineStr">
        <is>
          <t>Goddard</t>
        </is>
      </c>
      <c r="CM22" s="59" t="inlineStr">
        <is>
          <t>Andre</t>
        </is>
      </c>
      <c r="CN22" s="51" t="inlineStr">
        <is>
          <t>Heimgartner</t>
        </is>
      </c>
      <c r="CO22" s="51" t="inlineStr">
        <is>
          <t xml:space="preserve"> Andre</t>
        </is>
      </c>
      <c r="CP22" s="51" t="inlineStr">
        <is>
          <t>Heimgartner</t>
        </is>
      </c>
    </row>
    <row r="23" ht="17" customHeight="1">
      <c r="A23" s="103" t="inlineStr">
        <is>
          <t>J.</t>
        </is>
      </c>
      <c r="B23" s="103" t="inlineStr">
        <is>
          <t>Fleming</t>
        </is>
      </c>
      <c r="C23" s="104" t="inlineStr">
        <is>
          <t>Brian</t>
        </is>
      </c>
      <c r="D23" s="104" t="inlineStr">
        <is>
          <t>Foley</t>
        </is>
      </c>
      <c r="E23" s="103" t="inlineStr">
        <is>
          <t>Vern</t>
        </is>
      </c>
      <c r="F23" s="103" t="inlineStr">
        <is>
          <t>Curtin</t>
        </is>
      </c>
      <c r="G23" s="59" t="inlineStr">
        <is>
          <t>Barry</t>
        </is>
      </c>
      <c r="H23" s="59" t="inlineStr">
        <is>
          <t>Collerson</t>
        </is>
      </c>
      <c r="I23" s="59" t="inlineStr">
        <is>
          <t>Bob</t>
        </is>
      </c>
      <c r="J23" s="59" t="inlineStr">
        <is>
          <t>Cook</t>
        </is>
      </c>
      <c r="K23" s="59" t="inlineStr">
        <is>
          <t>Mick</t>
        </is>
      </c>
      <c r="L23" s="59" t="inlineStr">
        <is>
          <t>Crampton</t>
        </is>
      </c>
      <c r="M23" s="59" t="inlineStr">
        <is>
          <t>Arthur</t>
        </is>
      </c>
      <c r="N23" s="59" t="inlineStr">
        <is>
          <t>Davis</t>
        </is>
      </c>
      <c r="O23" s="59" t="inlineStr">
        <is>
          <t>Chris</t>
        </is>
      </c>
      <c r="P23" s="59" t="inlineStr">
        <is>
          <t>Cronan</t>
        </is>
      </c>
      <c r="Q23" s="59" t="inlineStr">
        <is>
          <t>Dennis</t>
        </is>
      </c>
      <c r="R23" s="59" t="inlineStr">
        <is>
          <t>Cooke</t>
        </is>
      </c>
      <c r="S23" s="59" t="inlineStr">
        <is>
          <t>John</t>
        </is>
      </c>
      <c r="T23" s="59" t="inlineStr">
        <is>
          <t>Faulkner</t>
        </is>
      </c>
      <c r="U23" s="59" t="inlineStr">
        <is>
          <t>Pierre</t>
        </is>
      </c>
      <c r="V23" s="59" t="inlineStr">
        <is>
          <t>Dieudonné</t>
        </is>
      </c>
      <c r="W23" s="59" t="inlineStr">
        <is>
          <t>Greg</t>
        </is>
      </c>
      <c r="X23" s="59" t="inlineStr">
        <is>
          <t>Crick</t>
        </is>
      </c>
      <c r="Y23" s="59" t="inlineStr">
        <is>
          <t>Mick</t>
        </is>
      </c>
      <c r="Z23" s="59" t="inlineStr">
        <is>
          <t>Donaher</t>
        </is>
      </c>
      <c r="AA23" s="59" t="inlineStr">
        <is>
          <t>Rohan</t>
        </is>
      </c>
      <c r="AB23" s="59" t="inlineStr">
        <is>
          <t>Cooke</t>
        </is>
      </c>
      <c r="AC23" s="59" t="inlineStr">
        <is>
          <t>Laurie</t>
        </is>
      </c>
      <c r="AD23" s="59" t="inlineStr">
        <is>
          <t>Donaher</t>
        </is>
      </c>
      <c r="AE23" s="59" t="inlineStr">
        <is>
          <t>Steven</t>
        </is>
      </c>
      <c r="AF23" s="59" t="inlineStr">
        <is>
          <t>Ellery</t>
        </is>
      </c>
      <c r="AG23" s="112" t="inlineStr">
        <is>
          <t>Russell</t>
        </is>
      </c>
      <c r="AH23" s="112" t="inlineStr">
        <is>
          <t>Ingall</t>
        </is>
      </c>
      <c r="AI23" s="59" t="inlineStr">
        <is>
          <t>Peter</t>
        </is>
      </c>
      <c r="AJ23" s="59" t="inlineStr">
        <is>
          <t>Gazzard</t>
        </is>
      </c>
      <c r="AK23" s="59" t="inlineStr">
        <is>
          <t>John</t>
        </is>
      </c>
      <c r="AL23" s="59" t="inlineStr">
        <is>
          <t>English</t>
        </is>
      </c>
      <c r="AM23" s="59" t="inlineStr">
        <is>
          <t>Shane</t>
        </is>
      </c>
      <c r="AN23" s="59" t="inlineStr">
        <is>
          <t>Cruickshank</t>
        </is>
      </c>
      <c r="AO23" s="59" t="inlineStr">
        <is>
          <t>Christian</t>
        </is>
      </c>
      <c r="AP23" s="59" t="inlineStr">
        <is>
          <t>D'Agostin</t>
        </is>
      </c>
      <c r="AQ23" s="59" t="inlineStr">
        <is>
          <t>Neil</t>
        </is>
      </c>
      <c r="AR23" s="59" t="inlineStr">
        <is>
          <t>Crompton</t>
        </is>
      </c>
      <c r="AS23" s="59" t="inlineStr">
        <is>
          <t>John</t>
        </is>
      </c>
      <c r="AT23" s="59" t="inlineStr">
        <is>
          <t>Faulkner</t>
        </is>
      </c>
      <c r="AU23" s="59" t="inlineStr">
        <is>
          <t>Rodney</t>
        </is>
      </c>
      <c r="AV23" s="59" t="inlineStr">
        <is>
          <t>Forbes</t>
        </is>
      </c>
      <c r="AW23" s="59" t="inlineStr">
        <is>
          <t>Steven</t>
        </is>
      </c>
      <c r="AX23" s="59" t="inlineStr">
        <is>
          <t>Johnson</t>
        </is>
      </c>
      <c r="AY23" s="59" t="inlineStr">
        <is>
          <t>Russell</t>
        </is>
      </c>
      <c r="AZ23" s="59" t="inlineStr">
        <is>
          <t>Ingall</t>
        </is>
      </c>
      <c r="BA23" s="59" t="inlineStr">
        <is>
          <t>José</t>
        </is>
      </c>
      <c r="BB23" s="59" t="inlineStr">
        <is>
          <t>Fernández</t>
        </is>
      </c>
      <c r="BC23" s="59" t="inlineStr">
        <is>
          <t>Lee</t>
        </is>
      </c>
      <c r="BD23" s="59" t="inlineStr">
        <is>
          <t>Holdsworth</t>
        </is>
      </c>
      <c r="BE23" s="59" t="inlineStr">
        <is>
          <t>Warren</t>
        </is>
      </c>
      <c r="BF23" s="59" t="inlineStr">
        <is>
          <t>Luff</t>
        </is>
      </c>
      <c r="BG23" s="59" t="inlineStr">
        <is>
          <t>Todd</t>
        </is>
      </c>
      <c r="BH23" s="59" t="inlineStr">
        <is>
          <t>Kelly</t>
        </is>
      </c>
      <c r="BI23" s="59" t="inlineStr">
        <is>
          <t>Steven</t>
        </is>
      </c>
      <c r="BJ23" s="59" t="inlineStr">
        <is>
          <t>Johnson</t>
        </is>
      </c>
      <c r="BK23" s="59" t="inlineStr">
        <is>
          <t>Steven</t>
        </is>
      </c>
      <c r="BL23" s="59" t="inlineStr">
        <is>
          <t>Johnson</t>
        </is>
      </c>
      <c r="BM23" s="59" t="inlineStr">
        <is>
          <t>Andrew</t>
        </is>
      </c>
      <c r="BN23" s="59" t="inlineStr">
        <is>
          <t>Jones</t>
        </is>
      </c>
      <c r="BO23" s="59" t="inlineStr">
        <is>
          <t>Rick</t>
        </is>
      </c>
      <c r="BP23" s="59" t="inlineStr">
        <is>
          <t>Kelly</t>
        </is>
      </c>
      <c r="BQ23" s="59" t="inlineStr">
        <is>
          <t>Steven</t>
        </is>
      </c>
      <c r="BR23" s="59" t="inlineStr">
        <is>
          <t>Johnson</t>
        </is>
      </c>
      <c r="BS23" s="59" t="inlineStr">
        <is>
          <t>Todd</t>
        </is>
      </c>
      <c r="BT23" s="59" t="inlineStr">
        <is>
          <t>Kelly</t>
        </is>
      </c>
      <c r="BU23" s="59" t="inlineStr">
        <is>
          <t>Macauley</t>
        </is>
      </c>
      <c r="BV23" s="59" t="inlineStr">
        <is>
          <t>Jones</t>
        </is>
      </c>
      <c r="BW23" s="59" t="inlineStr">
        <is>
          <t>Todd</t>
        </is>
      </c>
      <c r="BX23" s="59" t="inlineStr">
        <is>
          <t>Kelly</t>
        </is>
      </c>
      <c r="BY23" s="59" t="inlineStr">
        <is>
          <t>Rick</t>
        </is>
      </c>
      <c r="BZ23" s="59" t="inlineStr">
        <is>
          <t>Kelly</t>
        </is>
      </c>
      <c r="CA23" s="59" t="inlineStr">
        <is>
          <t>Macauley</t>
        </is>
      </c>
      <c r="CB23" s="59" t="inlineStr">
        <is>
          <t>Jones</t>
        </is>
      </c>
      <c r="CC23" s="59" t="inlineStr">
        <is>
          <t>Brodie</t>
        </is>
      </c>
      <c r="CD23" s="59" t="inlineStr">
        <is>
          <t>Kostecki</t>
        </is>
      </c>
      <c r="CE23" s="59" t="inlineStr">
        <is>
          <t>Rick</t>
        </is>
      </c>
      <c r="CF23" s="59" t="inlineStr">
        <is>
          <t>Kelly</t>
        </is>
      </c>
      <c r="CG23" s="59" t="inlineStr">
        <is>
          <t>Macauley</t>
        </is>
      </c>
      <c r="CH23" s="59" t="inlineStr">
        <is>
          <t>Jones</t>
        </is>
      </c>
      <c r="CI23" s="59" t="inlineStr">
        <is>
          <t>Todd</t>
        </is>
      </c>
      <c r="CJ23" s="59" t="inlineStr">
        <is>
          <t>Hazelwood</t>
        </is>
      </c>
      <c r="CK23" s="59" t="inlineStr">
        <is>
          <t>James</t>
        </is>
      </c>
      <c r="CL23" s="59" t="inlineStr">
        <is>
          <t>Golding</t>
        </is>
      </c>
      <c r="CM23" s="59" t="inlineStr">
        <is>
          <t>Cameron</t>
        </is>
      </c>
      <c r="CN23" s="51" t="inlineStr">
        <is>
          <t>Hill</t>
        </is>
      </c>
      <c r="CO23" s="51" t="inlineStr">
        <is>
          <t xml:space="preserve"> Cameron</t>
        </is>
      </c>
      <c r="CP23" s="51" t="inlineStr">
        <is>
          <t>Hill</t>
        </is>
      </c>
    </row>
    <row r="24" ht="17" customHeight="1">
      <c r="A24" s="103" t="inlineStr">
        <is>
          <t>Brian</t>
        </is>
      </c>
      <c r="B24" s="103" t="inlineStr">
        <is>
          <t>Foley</t>
        </is>
      </c>
      <c r="C24" s="104" t="inlineStr">
        <is>
          <t>Jack</t>
        </is>
      </c>
      <c r="D24" s="104" t="inlineStr">
        <is>
          <t>French</t>
        </is>
      </c>
      <c r="E24" s="103" t="inlineStr">
        <is>
          <t>Greg</t>
        </is>
      </c>
      <c r="F24" s="103" t="inlineStr">
        <is>
          <t>Cusack</t>
        </is>
      </c>
      <c r="G24" s="59" t="inlineStr">
        <is>
          <t>John</t>
        </is>
      </c>
      <c r="H24" s="59" t="inlineStr">
        <is>
          <t>Connolly</t>
        </is>
      </c>
      <c r="I24" s="59" t="inlineStr">
        <is>
          <t>Digby</t>
        </is>
      </c>
      <c r="J24" s="59" t="inlineStr">
        <is>
          <t>Cooke</t>
        </is>
      </c>
      <c r="K24" s="59" t="inlineStr">
        <is>
          <t>Peter</t>
        </is>
      </c>
      <c r="L24" s="59" t="inlineStr">
        <is>
          <t>Cray</t>
        </is>
      </c>
      <c r="M24" s="59" t="inlineStr">
        <is>
          <t>Bruce</t>
        </is>
      </c>
      <c r="N24" s="59" t="inlineStr">
        <is>
          <t>Demuth</t>
        </is>
      </c>
      <c r="O24" s="59" t="inlineStr">
        <is>
          <t>Greg</t>
        </is>
      </c>
      <c r="P24" s="59" t="inlineStr">
        <is>
          <t>Cusack</t>
        </is>
      </c>
      <c r="Q24" s="59" t="inlineStr">
        <is>
          <t>Gary</t>
        </is>
      </c>
      <c r="R24" s="59" t="inlineStr">
        <is>
          <t>Cooke</t>
        </is>
      </c>
      <c r="S24" s="59" t="inlineStr">
        <is>
          <t>Ludwig</t>
        </is>
      </c>
      <c r="T24" s="59" t="inlineStr">
        <is>
          <t>Finauer</t>
        </is>
      </c>
      <c r="U24" s="59" t="inlineStr">
        <is>
          <t>Peter</t>
        </is>
      </c>
      <c r="V24" s="59" t="inlineStr">
        <is>
          <t>Doulman</t>
        </is>
      </c>
      <c r="W24" s="59" t="inlineStr">
        <is>
          <t>Neil</t>
        </is>
      </c>
      <c r="X24" s="59" t="inlineStr">
        <is>
          <t>Crompton</t>
        </is>
      </c>
      <c r="Y24" s="60" t="inlineStr">
        <is>
          <t>Peter</t>
        </is>
      </c>
      <c r="Z24" s="60" t="inlineStr">
        <is>
          <t>Doulman</t>
        </is>
      </c>
      <c r="AA24" s="59" t="inlineStr">
        <is>
          <t>John</t>
        </is>
      </c>
      <c r="AB24" s="59" t="inlineStr">
        <is>
          <t>Cotter</t>
        </is>
      </c>
      <c r="AC24" s="59" t="inlineStr">
        <is>
          <t>Peter</t>
        </is>
      </c>
      <c r="AD24" s="59" t="inlineStr">
        <is>
          <t>Doulman</t>
        </is>
      </c>
      <c r="AE24" s="59" t="inlineStr">
        <is>
          <t>Greg</t>
        </is>
      </c>
      <c r="AF24" s="59" t="inlineStr">
        <is>
          <t>Fahey</t>
        </is>
      </c>
      <c r="AG24" s="59" t="inlineStr">
        <is>
          <t>Dick</t>
        </is>
      </c>
      <c r="AH24" s="59" t="inlineStr">
        <is>
          <t>Johnson</t>
        </is>
      </c>
      <c r="AI24" s="59" t="inlineStr">
        <is>
          <t>Allan</t>
        </is>
      </c>
      <c r="AJ24" s="59" t="inlineStr">
        <is>
          <t>Grice</t>
        </is>
      </c>
      <c r="AK24" s="59" t="inlineStr">
        <is>
          <t>John</t>
        </is>
      </c>
      <c r="AL24" s="59" t="inlineStr">
        <is>
          <t>Faulkner</t>
        </is>
      </c>
      <c r="AM24" s="59" t="inlineStr">
        <is>
          <t>Mick</t>
        </is>
      </c>
      <c r="AN24" s="59" t="inlineStr">
        <is>
          <t>Donaher</t>
        </is>
      </c>
      <c r="AO24" s="59" t="inlineStr">
        <is>
          <t>Mick</t>
        </is>
      </c>
      <c r="AP24" s="59" t="inlineStr">
        <is>
          <t>Donaher</t>
        </is>
      </c>
      <c r="AQ24" s="59" t="inlineStr">
        <is>
          <t>Christian</t>
        </is>
      </c>
      <c r="AR24" s="59" t="inlineStr">
        <is>
          <t>D'Agostin</t>
        </is>
      </c>
      <c r="AS24" s="59" t="inlineStr">
        <is>
          <t>Leanne</t>
        </is>
      </c>
      <c r="AT24" s="59" t="inlineStr">
        <is>
          <t>Ferrier</t>
        </is>
      </c>
      <c r="AU24" s="59" t="inlineStr">
        <is>
          <t>Geoff</t>
        </is>
      </c>
      <c r="AV24" s="59" t="inlineStr">
        <is>
          <t>Full</t>
        </is>
      </c>
      <c r="AW24" s="59" t="inlineStr">
        <is>
          <t>Grant</t>
        </is>
      </c>
      <c r="AX24" s="59" t="inlineStr">
        <is>
          <t>Johnson</t>
        </is>
      </c>
      <c r="AY24" s="59" t="inlineStr">
        <is>
          <t>Steven</t>
        </is>
      </c>
      <c r="AZ24" s="59" t="inlineStr">
        <is>
          <t>Johnson</t>
        </is>
      </c>
      <c r="BA24" s="59" t="inlineStr">
        <is>
          <t>Alan</t>
        </is>
      </c>
      <c r="BB24" s="59" t="inlineStr">
        <is>
          <t>Gurr</t>
        </is>
      </c>
      <c r="BC24" s="59" t="inlineStr">
        <is>
          <t>Russell</t>
        </is>
      </c>
      <c r="BD24" s="59" t="inlineStr">
        <is>
          <t>Ingall</t>
        </is>
      </c>
      <c r="BE24" s="59" t="inlineStr">
        <is>
          <t>Richard</t>
        </is>
      </c>
      <c r="BF24" s="59" t="inlineStr">
        <is>
          <t>Lyons</t>
        </is>
      </c>
      <c r="BG24" s="60" t="inlineStr">
        <is>
          <t>Rick</t>
        </is>
      </c>
      <c r="BH24" s="60" t="inlineStr">
        <is>
          <t>Kelly</t>
        </is>
      </c>
      <c r="BI24" s="59" t="inlineStr">
        <is>
          <t>Andrew</t>
        </is>
      </c>
      <c r="BJ24" s="59" t="inlineStr">
        <is>
          <t>Jones</t>
        </is>
      </c>
      <c r="BK24" s="59" t="inlineStr">
        <is>
          <t>Andrew</t>
        </is>
      </c>
      <c r="BL24" s="59" t="inlineStr">
        <is>
          <t>Jones</t>
        </is>
      </c>
      <c r="BM24" s="59" t="inlineStr">
        <is>
          <t>Rick</t>
        </is>
      </c>
      <c r="BN24" s="59" t="inlineStr">
        <is>
          <t>Kelly</t>
        </is>
      </c>
      <c r="BO24" s="59" t="inlineStr">
        <is>
          <t>Todd</t>
        </is>
      </c>
      <c r="BP24" s="59" t="inlineStr">
        <is>
          <t>Kelly</t>
        </is>
      </c>
      <c r="BQ24" s="59" t="inlineStr">
        <is>
          <t>Andrew</t>
        </is>
      </c>
      <c r="BR24" s="59" t="inlineStr">
        <is>
          <t>Jones</t>
        </is>
      </c>
      <c r="BS24" s="59" t="inlineStr">
        <is>
          <t>Rick</t>
        </is>
      </c>
      <c r="BT24" s="59" t="inlineStr">
        <is>
          <t>Kelly</t>
        </is>
      </c>
      <c r="BU24" s="59" t="inlineStr">
        <is>
          <t>Rick</t>
        </is>
      </c>
      <c r="BV24" s="59" t="inlineStr">
        <is>
          <t>Kelly</t>
        </is>
      </c>
      <c r="BW24" s="59" t="inlineStr">
        <is>
          <t>Rick</t>
        </is>
      </c>
      <c r="BX24" s="59" t="inlineStr">
        <is>
          <t>Kelly</t>
        </is>
      </c>
      <c r="BY24" s="59" t="inlineStr">
        <is>
          <t>Jack</t>
        </is>
      </c>
      <c r="BZ24" s="59" t="inlineStr">
        <is>
          <t>LeBrocq</t>
        </is>
      </c>
      <c r="CA24" s="59" t="inlineStr">
        <is>
          <t>Rick</t>
        </is>
      </c>
      <c r="CB24" s="59" t="inlineStr">
        <is>
          <t>Kelly</t>
        </is>
      </c>
      <c r="CC24" s="59" t="inlineStr">
        <is>
          <t>Jake</t>
        </is>
      </c>
      <c r="CD24" s="59" t="inlineStr">
        <is>
          <t>Kostecki</t>
        </is>
      </c>
      <c r="CE24" s="59" t="inlineStr">
        <is>
          <t>Jake</t>
        </is>
      </c>
      <c r="CF24" s="59" t="inlineStr">
        <is>
          <t>Kostecki</t>
        </is>
      </c>
      <c r="CG24" s="59" t="inlineStr">
        <is>
          <t>Brodie</t>
        </is>
      </c>
      <c r="CH24" s="59" t="inlineStr">
        <is>
          <t>Kostecki</t>
        </is>
      </c>
      <c r="CI24" s="59" t="inlineStr">
        <is>
          <t>Andre</t>
        </is>
      </c>
      <c r="CJ24" s="59" t="inlineStr">
        <is>
          <t>Heimgartner</t>
        </is>
      </c>
      <c r="CK24" s="59" t="inlineStr">
        <is>
          <t>Todd</t>
        </is>
      </c>
      <c r="CL24" s="59" t="inlineStr">
        <is>
          <t>Hazelwood</t>
        </is>
      </c>
      <c r="CM24" s="59" t="inlineStr">
        <is>
          <t>Lee</t>
        </is>
      </c>
      <c r="CN24" s="51" t="inlineStr">
        <is>
          <t>Holdsworth</t>
        </is>
      </c>
      <c r="CO24" s="51" t="inlineStr">
        <is>
          <t xml:space="preserve"> Lee</t>
        </is>
      </c>
      <c r="CP24" s="51" t="inlineStr">
        <is>
          <t>Holdsworth</t>
        </is>
      </c>
    </row>
    <row r="25" ht="17" customHeight="1">
      <c r="A25" s="103" t="inlineStr">
        <is>
          <t>Jack (John)</t>
        </is>
      </c>
      <c r="B25" s="103" t="inlineStr">
        <is>
          <t>French</t>
        </is>
      </c>
      <c r="C25" s="104" t="inlineStr">
        <is>
          <t>Hoot</t>
        </is>
      </c>
      <c r="D25" s="104" t="inlineStr">
        <is>
          <t>Gibson</t>
        </is>
      </c>
      <c r="E25" s="103" t="inlineStr">
        <is>
          <t>Les</t>
        </is>
      </c>
      <c r="F25" s="103" t="inlineStr">
        <is>
          <t>Darcy</t>
        </is>
      </c>
      <c r="G25" s="59" t="inlineStr">
        <is>
          <t>Bob</t>
        </is>
      </c>
      <c r="H25" s="59" t="inlineStr">
        <is>
          <t>Cook</t>
        </is>
      </c>
      <c r="I25" s="59" t="inlineStr">
        <is>
          <t>Anthony</t>
        </is>
      </c>
      <c r="J25" s="59" t="inlineStr">
        <is>
          <t>Cooper</t>
        </is>
      </c>
      <c r="K25" s="59" t="inlineStr">
        <is>
          <t>Greg</t>
        </is>
      </c>
      <c r="L25" s="59" t="inlineStr">
        <is>
          <t>Cusack</t>
        </is>
      </c>
      <c r="M25" s="59" t="inlineStr">
        <is>
          <t>Bob</t>
        </is>
      </c>
      <c r="N25" s="59" t="inlineStr">
        <is>
          <t>Edgerton</t>
        </is>
      </c>
      <c r="O25" s="59" t="inlineStr">
        <is>
          <t>Bill</t>
        </is>
      </c>
      <c r="P25" s="59" t="inlineStr">
        <is>
          <t>Daly</t>
        </is>
      </c>
      <c r="Q25" s="59" t="inlineStr">
        <is>
          <t>Matt</t>
        </is>
      </c>
      <c r="R25" s="59" t="inlineStr">
        <is>
          <t>Daddo</t>
        </is>
      </c>
      <c r="S25" s="59" t="inlineStr">
        <is>
          <t>Terry</t>
        </is>
      </c>
      <c r="T25" s="59" t="inlineStr">
        <is>
          <t>Finnigan</t>
        </is>
      </c>
      <c r="U25" s="59" t="inlineStr">
        <is>
          <t>Michael</t>
        </is>
      </c>
      <c r="V25" s="59" t="inlineStr">
        <is>
          <t>Dowson</t>
        </is>
      </c>
      <c r="W25" s="59" t="inlineStr">
        <is>
          <t>Graeme</t>
        </is>
      </c>
      <c r="X25" s="59" t="inlineStr">
        <is>
          <t>Crosby</t>
        </is>
      </c>
      <c r="Y25" s="60" t="inlineStr">
        <is>
          <t>Ted</t>
        </is>
      </c>
      <c r="Z25" s="60" t="inlineStr">
        <is>
          <t>Dumford</t>
        </is>
      </c>
      <c r="AA25" s="59" t="inlineStr">
        <is>
          <t>Greg</t>
        </is>
      </c>
      <c r="AB25" s="59" t="inlineStr">
        <is>
          <t>Crick</t>
        </is>
      </c>
      <c r="AC25" s="59" t="inlineStr">
        <is>
          <t>Troy</t>
        </is>
      </c>
      <c r="AD25" s="59" t="inlineStr">
        <is>
          <t>Dunstan</t>
        </is>
      </c>
      <c r="AE25" s="59" t="inlineStr">
        <is>
          <t>Terry</t>
        </is>
      </c>
      <c r="AF25" s="59" t="inlineStr">
        <is>
          <t>Finnigan</t>
        </is>
      </c>
      <c r="AG25" s="59" t="inlineStr">
        <is>
          <t>Steven</t>
        </is>
      </c>
      <c r="AH25" s="59" t="inlineStr">
        <is>
          <t>Johnson</t>
        </is>
      </c>
      <c r="AI25" s="59" t="inlineStr">
        <is>
          <t>Steve</t>
        </is>
      </c>
      <c r="AJ25" s="59" t="inlineStr">
        <is>
          <t>Harrington</t>
        </is>
      </c>
      <c r="AK25" s="59" t="inlineStr">
        <is>
          <t>Terry</t>
        </is>
      </c>
      <c r="AL25" s="59" t="inlineStr">
        <is>
          <t>Finnigan</t>
        </is>
      </c>
      <c r="AM25" s="59" t="inlineStr">
        <is>
          <t>Ken</t>
        </is>
      </c>
      <c r="AN25" s="59" t="inlineStr">
        <is>
          <t>Douglas</t>
        </is>
      </c>
      <c r="AO25" s="59" t="inlineStr">
        <is>
          <t>Peter</t>
        </is>
      </c>
      <c r="AP25" s="59" t="inlineStr">
        <is>
          <t>Doulman</t>
        </is>
      </c>
      <c r="AQ25" s="59" t="inlineStr">
        <is>
          <t>Mick</t>
        </is>
      </c>
      <c r="AR25" s="59" t="inlineStr">
        <is>
          <t>Donaher</t>
        </is>
      </c>
      <c r="AS25" s="59" t="inlineStr">
        <is>
          <t>Angus</t>
        </is>
      </c>
      <c r="AT25" s="59" t="inlineStr">
        <is>
          <t>Fogg</t>
        </is>
      </c>
      <c r="AU25" s="59" t="inlineStr">
        <is>
          <t>Allan</t>
        </is>
      </c>
      <c r="AV25" s="59" t="inlineStr">
        <is>
          <t>Grice</t>
        </is>
      </c>
      <c r="AW25" s="59" t="inlineStr">
        <is>
          <t>Robert</t>
        </is>
      </c>
      <c r="AX25" s="59" t="inlineStr">
        <is>
          <t>Jones</t>
        </is>
      </c>
      <c r="AY25" s="59" t="inlineStr">
        <is>
          <t>Andrew</t>
        </is>
      </c>
      <c r="AZ25" s="59" t="inlineStr">
        <is>
          <t>Jones</t>
        </is>
      </c>
      <c r="BA25" s="59" t="inlineStr">
        <is>
          <t>Matt</t>
        </is>
      </c>
      <c r="BB25" s="59" t="inlineStr">
        <is>
          <t>Halliday</t>
        </is>
      </c>
      <c r="BC25" s="59" t="inlineStr">
        <is>
          <t>Steven</t>
        </is>
      </c>
      <c r="BD25" s="59" t="inlineStr">
        <is>
          <t>Johnson</t>
        </is>
      </c>
      <c r="BE25" s="59" t="inlineStr">
        <is>
          <t>Cameron</t>
        </is>
      </c>
      <c r="BF25" s="59" t="inlineStr">
        <is>
          <t>McLean</t>
        </is>
      </c>
      <c r="BG25" s="112" t="inlineStr">
        <is>
          <t>Craig</t>
        </is>
      </c>
      <c r="BH25" s="112" t="inlineStr">
        <is>
          <t>Lowndes</t>
        </is>
      </c>
      <c r="BI25" s="59" t="inlineStr">
        <is>
          <t>Brad</t>
        </is>
      </c>
      <c r="BJ25" s="59" t="inlineStr">
        <is>
          <t>Jones</t>
        </is>
      </c>
      <c r="BK25" s="59" t="inlineStr">
        <is>
          <t>Rick</t>
        </is>
      </c>
      <c r="BL25" s="59" t="inlineStr">
        <is>
          <t>Kelly</t>
        </is>
      </c>
      <c r="BM25" s="59" t="inlineStr">
        <is>
          <t>Todd</t>
        </is>
      </c>
      <c r="BN25" s="59" t="inlineStr">
        <is>
          <t>Kelly</t>
        </is>
      </c>
      <c r="BO25" s="59" t="inlineStr">
        <is>
          <t>Owen</t>
        </is>
      </c>
      <c r="BP25" s="59" t="inlineStr">
        <is>
          <t>Kelly</t>
        </is>
      </c>
      <c r="BQ25" s="59" t="inlineStr">
        <is>
          <t>Rick</t>
        </is>
      </c>
      <c r="BR25" s="59" t="inlineStr">
        <is>
          <t>Kelly</t>
        </is>
      </c>
      <c r="BS25" s="59" t="inlineStr">
        <is>
          <t>Craig</t>
        </is>
      </c>
      <c r="BT25" s="59" t="inlineStr">
        <is>
          <t>Lowndes</t>
        </is>
      </c>
      <c r="BU25" s="59" t="inlineStr">
        <is>
          <t>Todd</t>
        </is>
      </c>
      <c r="BV25" s="59" t="inlineStr">
        <is>
          <t>Kelly</t>
        </is>
      </c>
      <c r="BW25" s="59" t="inlineStr">
        <is>
          <t>Jack</t>
        </is>
      </c>
      <c r="BX25" s="59" t="inlineStr">
        <is>
          <t>LeBrocq</t>
        </is>
      </c>
      <c r="BY25" s="59" t="inlineStr">
        <is>
          <t>Craig</t>
        </is>
      </c>
      <c r="BZ25" s="59" t="inlineStr">
        <is>
          <t>Lowndes</t>
        </is>
      </c>
      <c r="CA25" s="59" t="inlineStr">
        <is>
          <t>Jack</t>
        </is>
      </c>
      <c r="CB25" s="59" t="inlineStr">
        <is>
          <t>LeBrocq</t>
        </is>
      </c>
      <c r="CC25" s="59" t="inlineStr">
        <is>
          <t>Jack</t>
        </is>
      </c>
      <c r="CD25" s="59" t="inlineStr">
        <is>
          <t>LeBrocq</t>
        </is>
      </c>
      <c r="CE25" s="59" t="inlineStr">
        <is>
          <t>Brodie</t>
        </is>
      </c>
      <c r="CF25" s="59" t="inlineStr">
        <is>
          <t>Kostecki</t>
        </is>
      </c>
      <c r="CG25" s="59" t="inlineStr">
        <is>
          <t>Jake</t>
        </is>
      </c>
      <c r="CH25" s="59" t="inlineStr">
        <is>
          <t>Kostecki</t>
        </is>
      </c>
      <c r="CI25" s="59" t="inlineStr">
        <is>
          <t>Cameron</t>
        </is>
      </c>
      <c r="CJ25" s="59" t="inlineStr">
        <is>
          <t>Hill</t>
        </is>
      </c>
      <c r="CK25" s="59" t="inlineStr">
        <is>
          <t>Andre</t>
        </is>
      </c>
      <c r="CL25" s="59" t="inlineStr">
        <is>
          <t>Heimgartner</t>
        </is>
      </c>
      <c r="CM25" s="59" t="inlineStr">
        <is>
          <t>Macauley</t>
        </is>
      </c>
      <c r="CN25" s="51" t="inlineStr">
        <is>
          <t>Jones</t>
        </is>
      </c>
      <c r="CO25" s="51" t="inlineStr">
        <is>
          <t xml:space="preserve"> Jarrod</t>
        </is>
      </c>
      <c r="CP25" s="51" t="inlineStr">
        <is>
          <t>Hughes</t>
        </is>
      </c>
    </row>
    <row r="26" ht="17" customHeight="1">
      <c r="A26" s="103" t="inlineStr">
        <is>
          <t>Murray</t>
        </is>
      </c>
      <c r="B26" s="103" t="inlineStr">
        <is>
          <t>Galt</t>
        </is>
      </c>
      <c r="C26" s="104" t="inlineStr">
        <is>
          <t>Bill</t>
        </is>
      </c>
      <c r="D26" s="104" t="inlineStr">
        <is>
          <t>Graetz</t>
        </is>
      </c>
      <c r="E26" s="103" t="inlineStr">
        <is>
          <t>Lex</t>
        </is>
      </c>
      <c r="F26" s="103" t="inlineStr">
        <is>
          <t>Davison</t>
        </is>
      </c>
      <c r="G26" s="59" t="inlineStr">
        <is>
          <t>Digby</t>
        </is>
      </c>
      <c r="H26" s="59" t="inlineStr">
        <is>
          <t>Cooke</t>
        </is>
      </c>
      <c r="I26" s="59" t="inlineStr">
        <is>
          <t>Peter</t>
        </is>
      </c>
      <c r="J26" s="59" t="inlineStr">
        <is>
          <t>Cray</t>
        </is>
      </c>
      <c r="K26" s="59" t="inlineStr">
        <is>
          <t>Bill</t>
        </is>
      </c>
      <c r="L26" s="59" t="inlineStr">
        <is>
          <t>Daly</t>
        </is>
      </c>
      <c r="M26" s="59" t="inlineStr">
        <is>
          <t>Ross</t>
        </is>
      </c>
      <c r="N26" s="59" t="inlineStr">
        <is>
          <t>Edgerton</t>
        </is>
      </c>
      <c r="O26" s="59" t="inlineStr">
        <is>
          <t>Bruce</t>
        </is>
      </c>
      <c r="P26" s="59" t="inlineStr">
        <is>
          <t>Darke</t>
        </is>
      </c>
      <c r="Q26" s="59" t="inlineStr">
        <is>
          <t>Bill</t>
        </is>
      </c>
      <c r="R26" s="59" t="inlineStr">
        <is>
          <t>Daly</t>
        </is>
      </c>
      <c r="S26" s="59" t="inlineStr">
        <is>
          <t>Robbie</t>
        </is>
      </c>
      <c r="T26" s="59" t="inlineStr">
        <is>
          <t>Francevic</t>
        </is>
      </c>
      <c r="U26" s="59" t="inlineStr">
        <is>
          <t>Marc</t>
        </is>
      </c>
      <c r="V26" s="59" t="inlineStr">
        <is>
          <t>Ducquet</t>
        </is>
      </c>
      <c r="W26" s="59" t="inlineStr">
        <is>
          <t>Pierre</t>
        </is>
      </c>
      <c r="X26" s="59" t="inlineStr">
        <is>
          <t>Dieudonne</t>
        </is>
      </c>
      <c r="Y26" s="59" t="inlineStr">
        <is>
          <t>John</t>
        </is>
      </c>
      <c r="Z26" s="59" t="inlineStr">
        <is>
          <t>English</t>
        </is>
      </c>
      <c r="AA26" s="59" t="inlineStr">
        <is>
          <t>Neil</t>
        </is>
      </c>
      <c r="AB26" s="59" t="inlineStr">
        <is>
          <t>Crompton</t>
        </is>
      </c>
      <c r="AC26" s="59" t="inlineStr">
        <is>
          <t>Gregg</t>
        </is>
      </c>
      <c r="AD26" s="59" t="inlineStr">
        <is>
          <t>Easton</t>
        </is>
      </c>
      <c r="AE26" s="59" t="inlineStr">
        <is>
          <t>Geoff</t>
        </is>
      </c>
      <c r="AF26" s="59" t="inlineStr">
        <is>
          <t>Full</t>
        </is>
      </c>
      <c r="AG26" s="59" t="inlineStr">
        <is>
          <t>Alan</t>
        </is>
      </c>
      <c r="AH26" s="59" t="inlineStr">
        <is>
          <t>Jones</t>
        </is>
      </c>
      <c r="AI26" s="59" t="inlineStr">
        <is>
          <t>Russell</t>
        </is>
      </c>
      <c r="AJ26" s="59" t="inlineStr">
        <is>
          <t>Ingall</t>
        </is>
      </c>
      <c r="AK26" s="59" t="inlineStr">
        <is>
          <t>Peter</t>
        </is>
      </c>
      <c r="AL26" s="59" t="inlineStr">
        <is>
          <t>Fitzgerald</t>
        </is>
      </c>
      <c r="AM26" s="59" t="inlineStr">
        <is>
          <t>Peter</t>
        </is>
      </c>
      <c r="AN26" s="59" t="inlineStr">
        <is>
          <t>Doulman</t>
        </is>
      </c>
      <c r="AO26" s="59" t="inlineStr">
        <is>
          <t>Paul</t>
        </is>
      </c>
      <c r="AP26" s="59" t="inlineStr">
        <is>
          <t>Dumbrell</t>
        </is>
      </c>
      <c r="AQ26" s="59" t="inlineStr">
        <is>
          <t>Peter</t>
        </is>
      </c>
      <c r="AR26" s="59" t="inlineStr">
        <is>
          <t>Doulman</t>
        </is>
      </c>
      <c r="AS26" s="59" t="inlineStr">
        <is>
          <t>Rodney</t>
        </is>
      </c>
      <c r="AT26" s="59" t="inlineStr">
        <is>
          <t>Forbes</t>
        </is>
      </c>
      <c r="AU26" s="59" t="inlineStr">
        <is>
          <t>Allan</t>
        </is>
      </c>
      <c r="AV26" s="59" t="inlineStr">
        <is>
          <t>Gurr</t>
        </is>
      </c>
      <c r="AW26" s="59" t="inlineStr">
        <is>
          <t>Andrew</t>
        </is>
      </c>
      <c r="AX26" s="59" t="inlineStr">
        <is>
          <t>Jones</t>
        </is>
      </c>
      <c r="AY26" s="59" t="inlineStr">
        <is>
          <t>Brad</t>
        </is>
      </c>
      <c r="AZ26" s="59" t="inlineStr">
        <is>
          <t>Jones</t>
        </is>
      </c>
      <c r="BA26" s="59" t="inlineStr">
        <is>
          <t>Lee</t>
        </is>
      </c>
      <c r="BB26" s="59" t="inlineStr">
        <is>
          <t>Holdsworth</t>
        </is>
      </c>
      <c r="BC26" s="59" t="inlineStr">
        <is>
          <t>Brad</t>
        </is>
      </c>
      <c r="BD26" s="59" t="inlineStr">
        <is>
          <t>Jones</t>
        </is>
      </c>
      <c r="BE26" s="59" t="inlineStr">
        <is>
          <t>Paul</t>
        </is>
      </c>
      <c r="BF26" s="59" t="inlineStr">
        <is>
          <t>Morris</t>
        </is>
      </c>
      <c r="BG26" s="59" t="inlineStr">
        <is>
          <t>Warren</t>
        </is>
      </c>
      <c r="BH26" s="59" t="inlineStr">
        <is>
          <t>Luff</t>
        </is>
      </c>
      <c r="BI26" s="59" t="inlineStr">
        <is>
          <t>Todd</t>
        </is>
      </c>
      <c r="BJ26" s="59" t="inlineStr">
        <is>
          <t>Kelly</t>
        </is>
      </c>
      <c r="BK26" s="59" t="inlineStr">
        <is>
          <t>Todd</t>
        </is>
      </c>
      <c r="BL26" s="59" t="inlineStr">
        <is>
          <t>Kelly</t>
        </is>
      </c>
      <c r="BM26" s="59" t="inlineStr">
        <is>
          <t>Owen</t>
        </is>
      </c>
      <c r="BN26" s="59" t="inlineStr">
        <is>
          <t>Kelly</t>
        </is>
      </c>
      <c r="BO26" s="59" t="inlineStr">
        <is>
          <t>Christian</t>
        </is>
      </c>
      <c r="BP26" s="59" t="inlineStr">
        <is>
          <t>Klien</t>
        </is>
      </c>
      <c r="BQ26" s="59" t="inlineStr">
        <is>
          <t>Todd</t>
        </is>
      </c>
      <c r="BR26" s="59" t="inlineStr">
        <is>
          <t>Kelly</t>
        </is>
      </c>
      <c r="BS26" s="59" t="inlineStr">
        <is>
          <t>Warren</t>
        </is>
      </c>
      <c r="BT26" s="59" t="inlineStr">
        <is>
          <t>Luff</t>
        </is>
      </c>
      <c r="BU26" s="59" t="inlineStr">
        <is>
          <t>Jack</t>
        </is>
      </c>
      <c r="BV26" s="59" t="inlineStr">
        <is>
          <t>Le Brocq</t>
        </is>
      </c>
      <c r="BW26" s="59" t="inlineStr">
        <is>
          <t>Craig</t>
        </is>
      </c>
      <c r="BX26" s="59" t="inlineStr">
        <is>
          <t>Lowndes</t>
        </is>
      </c>
      <c r="BY26" s="59" t="inlineStr">
        <is>
          <t>Warren</t>
        </is>
      </c>
      <c r="BZ26" s="59" t="inlineStr">
        <is>
          <t>Luff</t>
        </is>
      </c>
      <c r="CA26" s="112" t="inlineStr">
        <is>
          <t>Craig</t>
        </is>
      </c>
      <c r="CB26" s="112" t="inlineStr">
        <is>
          <t>Lowndes</t>
        </is>
      </c>
      <c r="CC26" s="59" t="inlineStr">
        <is>
          <t>Craig</t>
        </is>
      </c>
      <c r="CD26" s="59" t="inlineStr">
        <is>
          <t>Lowndes</t>
        </is>
      </c>
      <c r="CE26" s="59" t="inlineStr">
        <is>
          <t>Kurt</t>
        </is>
      </c>
      <c r="CF26" s="59" t="inlineStr">
        <is>
          <t>Kostecki</t>
        </is>
      </c>
      <c r="CG26" s="59" t="inlineStr">
        <is>
          <t>Kurt</t>
        </is>
      </c>
      <c r="CH26" s="59" t="inlineStr">
        <is>
          <t>Kostecki</t>
        </is>
      </c>
      <c r="CI26" s="59" t="inlineStr">
        <is>
          <t>Lee</t>
        </is>
      </c>
      <c r="CJ26" s="59" t="inlineStr">
        <is>
          <t>Holdsworth</t>
        </is>
      </c>
      <c r="CK26" s="59" t="inlineStr">
        <is>
          <t>Cameron</t>
        </is>
      </c>
      <c r="CL26" s="59" t="inlineStr">
        <is>
          <t>Hill</t>
        </is>
      </c>
      <c r="CM26" s="112" t="inlineStr">
        <is>
          <t>Brodie</t>
        </is>
      </c>
      <c r="CN26" s="114" t="inlineStr">
        <is>
          <t>Kostecki</t>
        </is>
      </c>
      <c r="CO26" s="51" t="inlineStr">
        <is>
          <t xml:space="preserve"> Macauley</t>
        </is>
      </c>
      <c r="CP26" s="51" t="inlineStr">
        <is>
          <t>Jones</t>
        </is>
      </c>
    </row>
    <row r="27" ht="17" customHeight="1">
      <c r="A27" s="103" t="inlineStr">
        <is>
          <t>Ian</t>
        </is>
      </c>
      <c r="B27" s="103" t="inlineStr">
        <is>
          <t>Geoghegan</t>
        </is>
      </c>
      <c r="C27" s="104" t="inlineStr">
        <is>
          <t>Jim</t>
        </is>
      </c>
      <c r="D27" s="104" t="inlineStr">
        <is>
          <t>Gray</t>
        </is>
      </c>
      <c r="E27" s="103" t="inlineStr">
        <is>
          <t>Brian</t>
        </is>
      </c>
      <c r="F27" s="103" t="inlineStr">
        <is>
          <t>Devlin</t>
        </is>
      </c>
      <c r="G27" s="59" t="inlineStr">
        <is>
          <t>Tom</t>
        </is>
      </c>
      <c r="H27" s="59" t="inlineStr">
        <is>
          <t>Corcoran</t>
        </is>
      </c>
      <c r="I27" s="59" t="inlineStr">
        <is>
          <t>Matt</t>
        </is>
      </c>
      <c r="J27" s="59" t="inlineStr">
        <is>
          <t>Daddo</t>
        </is>
      </c>
      <c r="K27" s="59" t="inlineStr">
        <is>
          <t>Arthur</t>
        </is>
      </c>
      <c r="L27" s="59" t="inlineStr">
        <is>
          <t>Davis</t>
        </is>
      </c>
      <c r="M27" s="59" t="inlineStr">
        <is>
          <t>Barry</t>
        </is>
      </c>
      <c r="N27" s="59" t="inlineStr">
        <is>
          <t>Ferguson</t>
        </is>
      </c>
      <c r="O27" s="59" t="inlineStr">
        <is>
          <t>Arthur</t>
        </is>
      </c>
      <c r="P27" s="59" t="inlineStr">
        <is>
          <t>Davis</t>
        </is>
      </c>
      <c r="Q27" s="59" t="inlineStr">
        <is>
          <t>Bruce</t>
        </is>
      </c>
      <c r="R27" s="59" t="inlineStr">
        <is>
          <t>Darke</t>
        </is>
      </c>
      <c r="S27" s="59" t="inlineStr">
        <is>
          <t>Mike</t>
        </is>
      </c>
      <c r="T27" s="59" t="inlineStr">
        <is>
          <t>Freeman</t>
        </is>
      </c>
      <c r="U27" s="59" t="inlineStr">
        <is>
          <t>John</t>
        </is>
      </c>
      <c r="V27" s="59" t="inlineStr">
        <is>
          <t>English</t>
        </is>
      </c>
      <c r="W27" s="59" t="inlineStr">
        <is>
          <t>Pierre</t>
        </is>
      </c>
      <c r="X27" s="59" t="inlineStr">
        <is>
          <t>Dieudonné</t>
        </is>
      </c>
      <c r="Y27" s="59" t="inlineStr">
        <is>
          <t>Terry</t>
        </is>
      </c>
      <c r="Z27" s="59" t="inlineStr">
        <is>
          <t>Finnigan</t>
        </is>
      </c>
      <c r="AA27" s="59" t="inlineStr">
        <is>
          <t>Peter</t>
        </is>
      </c>
      <c r="AB27" s="59" t="inlineStr">
        <is>
          <t>Doulman</t>
        </is>
      </c>
      <c r="AC27" s="59" t="inlineStr">
        <is>
          <t>Steve</t>
        </is>
      </c>
      <c r="AD27" s="59" t="inlineStr">
        <is>
          <t>Ellery</t>
        </is>
      </c>
      <c r="AE27" s="59" t="inlineStr">
        <is>
          <t>Wayne</t>
        </is>
      </c>
      <c r="AF27" s="59" t="inlineStr">
        <is>
          <t>Gardner</t>
        </is>
      </c>
      <c r="AG27" s="59" t="inlineStr">
        <is>
          <t>Brad</t>
        </is>
      </c>
      <c r="AH27" s="59" t="inlineStr">
        <is>
          <t>Jones</t>
        </is>
      </c>
      <c r="AI27" s="59" t="inlineStr">
        <is>
          <t>Dick</t>
        </is>
      </c>
      <c r="AJ27" s="59" t="inlineStr">
        <is>
          <t>Johnson</t>
        </is>
      </c>
      <c r="AK27" s="59" t="inlineStr">
        <is>
          <t>Wayne</t>
        </is>
      </c>
      <c r="AL27" s="59" t="inlineStr">
        <is>
          <t>Gardner</t>
        </is>
      </c>
      <c r="AM27" s="59" t="inlineStr">
        <is>
          <t>Darren</t>
        </is>
      </c>
      <c r="AN27" s="59" t="inlineStr">
        <is>
          <t>Edwards</t>
        </is>
      </c>
      <c r="AO27" s="59" t="inlineStr">
        <is>
          <t>Steven</t>
        </is>
      </c>
      <c r="AP27" s="59" t="inlineStr">
        <is>
          <t>Ellery</t>
        </is>
      </c>
      <c r="AQ27" s="59" t="inlineStr">
        <is>
          <t>Paul</t>
        </is>
      </c>
      <c r="AR27" s="59" t="inlineStr">
        <is>
          <t>Dumbrell</t>
        </is>
      </c>
      <c r="AS27" s="59" t="inlineStr">
        <is>
          <t>Wayne</t>
        </is>
      </c>
      <c r="AT27" s="59" t="inlineStr">
        <is>
          <t>Gardner</t>
        </is>
      </c>
      <c r="AU27" s="59" t="inlineStr">
        <is>
          <t>Russell</t>
        </is>
      </c>
      <c r="AV27" s="59" t="inlineStr">
        <is>
          <t>Ingall</t>
        </is>
      </c>
      <c r="AW27" s="59" t="inlineStr">
        <is>
          <t>Brad</t>
        </is>
      </c>
      <c r="AX27" s="59" t="inlineStr">
        <is>
          <t>Jones</t>
        </is>
      </c>
      <c r="AY27" s="59" t="inlineStr">
        <is>
          <t>Owen</t>
        </is>
      </c>
      <c r="AZ27" s="59" t="inlineStr">
        <is>
          <t>Kelly</t>
        </is>
      </c>
      <c r="BA27" s="59" t="inlineStr">
        <is>
          <t>Russell</t>
        </is>
      </c>
      <c r="BB27" s="59" t="inlineStr">
        <is>
          <t>Ingall</t>
        </is>
      </c>
      <c r="BC27" s="59" t="inlineStr">
        <is>
          <t>Andrew</t>
        </is>
      </c>
      <c r="BD27" s="59" t="inlineStr">
        <is>
          <t>Jones</t>
        </is>
      </c>
      <c r="BE27" s="59" t="inlineStr">
        <is>
          <t>Christian</t>
        </is>
      </c>
      <c r="BF27" s="59" t="inlineStr">
        <is>
          <t>Murchison</t>
        </is>
      </c>
      <c r="BG27" s="59" t="inlineStr">
        <is>
          <t>Adam</t>
        </is>
      </c>
      <c r="BH27" s="59" t="inlineStr">
        <is>
          <t>Macrow</t>
        </is>
      </c>
      <c r="BI27" s="59" t="inlineStr">
        <is>
          <t>Rick</t>
        </is>
      </c>
      <c r="BJ27" s="59" t="inlineStr">
        <is>
          <t>Kelly</t>
        </is>
      </c>
      <c r="BK27" s="59" t="inlineStr">
        <is>
          <t>Owen</t>
        </is>
      </c>
      <c r="BL27" s="59" t="inlineStr">
        <is>
          <t>Kelly</t>
        </is>
      </c>
      <c r="BM27" s="59" t="inlineStr">
        <is>
          <t>Craig</t>
        </is>
      </c>
      <c r="BN27" s="59" t="inlineStr">
        <is>
          <t>Lowndes</t>
        </is>
      </c>
      <c r="BO27" s="59" t="inlineStr">
        <is>
          <t>Craig</t>
        </is>
      </c>
      <c r="BP27" s="59" t="inlineStr">
        <is>
          <t>Lowndes</t>
        </is>
      </c>
      <c r="BQ27" s="59" t="inlineStr">
        <is>
          <t>Marc</t>
        </is>
      </c>
      <c r="BR27" s="59" t="inlineStr">
        <is>
          <t>Lieb</t>
        </is>
      </c>
      <c r="BS27" s="59" t="inlineStr">
        <is>
          <t>Scott</t>
        </is>
      </c>
      <c r="BT27" s="59" t="inlineStr">
        <is>
          <t>McLaughlin</t>
        </is>
      </c>
      <c r="BU27" s="112" t="inlineStr">
        <is>
          <t>Craig</t>
        </is>
      </c>
      <c r="BV27" s="112" t="inlineStr">
        <is>
          <t>Lowndes</t>
        </is>
      </c>
      <c r="BW27" s="59" t="inlineStr">
        <is>
          <t>Warren</t>
        </is>
      </c>
      <c r="BX27" s="59" t="inlineStr">
        <is>
          <t>Luff</t>
        </is>
      </c>
      <c r="BY27" s="59" t="inlineStr">
        <is>
          <t>Scott</t>
        </is>
      </c>
      <c r="BZ27" s="59" t="inlineStr">
        <is>
          <t>McLaughlin</t>
        </is>
      </c>
      <c r="CA27" s="59" t="inlineStr">
        <is>
          <t>Warren</t>
        </is>
      </c>
      <c r="CB27" s="59" t="inlineStr">
        <is>
          <t>Luff</t>
        </is>
      </c>
      <c r="CC27" s="59" t="inlineStr">
        <is>
          <t>Warren</t>
        </is>
      </c>
      <c r="CD27" s="59" t="inlineStr">
        <is>
          <t>Luff</t>
        </is>
      </c>
      <c r="CE27" s="59" t="inlineStr">
        <is>
          <t>Jack</t>
        </is>
      </c>
      <c r="CF27" s="59" t="inlineStr">
        <is>
          <t>LeBrocq</t>
        </is>
      </c>
      <c r="CG27" s="59" t="inlineStr">
        <is>
          <t>Jack</t>
        </is>
      </c>
      <c r="CH27" s="51" t="inlineStr">
        <is>
          <t>Le Brocq</t>
        </is>
      </c>
      <c r="CI27" s="59" t="inlineStr">
        <is>
          <t>Macauley</t>
        </is>
      </c>
      <c r="CJ27" s="59" t="inlineStr">
        <is>
          <t>Jones</t>
        </is>
      </c>
      <c r="CK27" s="59" t="inlineStr">
        <is>
          <t>Lee</t>
        </is>
      </c>
      <c r="CL27" s="59" t="inlineStr">
        <is>
          <t>Holdsworth</t>
        </is>
      </c>
      <c r="CM27" s="59" t="inlineStr">
        <is>
          <t>Jack</t>
        </is>
      </c>
      <c r="CN27" s="51" t="inlineStr">
        <is>
          <t>Le Brocq</t>
        </is>
      </c>
      <c r="CO27" s="51" t="inlineStr">
        <is>
          <t xml:space="preserve"> Harri</t>
        </is>
      </c>
      <c r="CP27" s="51" t="inlineStr">
        <is>
          <t>Jones</t>
        </is>
      </c>
    </row>
    <row r="28" ht="17" customHeight="1">
      <c r="A28" s="103" t="inlineStr">
        <is>
          <t>Leo</t>
        </is>
      </c>
      <c r="B28" s="103" t="inlineStr">
        <is>
          <t>Geoghegan</t>
        </is>
      </c>
      <c r="C28" s="104" t="inlineStr">
        <is>
          <t>Jim</t>
        </is>
      </c>
      <c r="D28" s="104" t="inlineStr">
        <is>
          <t>Gullan</t>
        </is>
      </c>
      <c r="E28" s="103" t="inlineStr">
        <is>
          <t>Don</t>
        </is>
      </c>
      <c r="F28" s="103" t="inlineStr">
        <is>
          <t>Dunoon</t>
        </is>
      </c>
      <c r="G28" s="59" t="inlineStr">
        <is>
          <t>Bill</t>
        </is>
      </c>
      <c r="H28" s="59" t="inlineStr">
        <is>
          <t>Cunliffe</t>
        </is>
      </c>
      <c r="I28" s="59" t="inlineStr">
        <is>
          <t>John</t>
        </is>
      </c>
      <c r="J28" s="59" t="inlineStr">
        <is>
          <t>Dando</t>
        </is>
      </c>
      <c r="K28" s="59" t="inlineStr">
        <is>
          <t>Bruce</t>
        </is>
      </c>
      <c r="L28" s="59" t="inlineStr">
        <is>
          <t>Demuth</t>
        </is>
      </c>
      <c r="M28" s="59" t="inlineStr">
        <is>
          <t>Harry</t>
        </is>
      </c>
      <c r="N28" s="59" t="inlineStr">
        <is>
          <t>Firth</t>
        </is>
      </c>
      <c r="O28" s="59" t="inlineStr">
        <is>
          <t>Lindsay</t>
        </is>
      </c>
      <c r="P28" s="59" t="inlineStr">
        <is>
          <t>Derriman</t>
        </is>
      </c>
      <c r="Q28" s="59" t="inlineStr">
        <is>
          <t>Bob</t>
        </is>
      </c>
      <c r="R28" s="59" t="inlineStr">
        <is>
          <t>Drane</t>
        </is>
      </c>
      <c r="S28" s="59" t="inlineStr">
        <is>
          <t>George</t>
        </is>
      </c>
      <c r="T28" s="59" t="inlineStr">
        <is>
          <t>Fury</t>
        </is>
      </c>
      <c r="U28" s="59" t="inlineStr">
        <is>
          <t>John</t>
        </is>
      </c>
      <c r="V28" s="59" t="inlineStr">
        <is>
          <t>Faulkner</t>
        </is>
      </c>
      <c r="W28" s="59" t="inlineStr">
        <is>
          <t>Laurie</t>
        </is>
      </c>
      <c r="X28" s="59" t="inlineStr">
        <is>
          <t>Donaher</t>
        </is>
      </c>
      <c r="Y28" s="59" t="inlineStr">
        <is>
          <t>Peter</t>
        </is>
      </c>
      <c r="Z28" s="59" t="inlineStr">
        <is>
          <t>Fitzgerald</t>
        </is>
      </c>
      <c r="AA28" s="59" t="inlineStr">
        <is>
          <t>Ted</t>
        </is>
      </c>
      <c r="AB28" s="59" t="inlineStr">
        <is>
          <t>Dunford</t>
        </is>
      </c>
      <c r="AC28" s="59" t="inlineStr">
        <is>
          <t>John</t>
        </is>
      </c>
      <c r="AD28" s="59" t="inlineStr">
        <is>
          <t>English</t>
        </is>
      </c>
      <c r="AE28" s="59" t="inlineStr">
        <is>
          <t>Peter</t>
        </is>
      </c>
      <c r="AF28" s="59" t="inlineStr">
        <is>
          <t>Gazzard</t>
        </is>
      </c>
      <c r="AG28" s="59" t="inlineStr">
        <is>
          <t>Ed</t>
        </is>
      </c>
      <c r="AH28" s="59" t="inlineStr">
        <is>
          <t>Lamont</t>
        </is>
      </c>
      <c r="AI28" s="59" t="inlineStr">
        <is>
          <t>Steven</t>
        </is>
      </c>
      <c r="AJ28" s="59" t="inlineStr">
        <is>
          <t>Johnson</t>
        </is>
      </c>
      <c r="AK28" s="59" t="inlineStr">
        <is>
          <t>Peter</t>
        </is>
      </c>
      <c r="AL28" s="59" t="inlineStr">
        <is>
          <t>Gazzard</t>
        </is>
      </c>
      <c r="AM28" s="59" t="inlineStr">
        <is>
          <t>Steve</t>
        </is>
      </c>
      <c r="AN28" s="59" t="inlineStr">
        <is>
          <t>Ellery</t>
        </is>
      </c>
      <c r="AO28" s="59" t="inlineStr">
        <is>
          <t>Simon</t>
        </is>
      </c>
      <c r="AP28" s="59" t="inlineStr">
        <is>
          <t>Emerzidis</t>
        </is>
      </c>
      <c r="AQ28" s="59" t="inlineStr">
        <is>
          <t>Steve</t>
        </is>
      </c>
      <c r="AR28" s="59" t="inlineStr">
        <is>
          <t>Ellery</t>
        </is>
      </c>
      <c r="AS28" s="59" t="inlineStr">
        <is>
          <t>Ross</t>
        </is>
      </c>
      <c r="AT28" s="59" t="inlineStr">
        <is>
          <t>Halliday</t>
        </is>
      </c>
      <c r="AU28" s="59" t="inlineStr">
        <is>
          <t>Steven</t>
        </is>
      </c>
      <c r="AV28" s="59" t="inlineStr">
        <is>
          <t>Johnson</t>
        </is>
      </c>
      <c r="AW28" s="112" t="inlineStr">
        <is>
          <t>Rick</t>
        </is>
      </c>
      <c r="AX28" s="112" t="inlineStr">
        <is>
          <t>Kelly</t>
        </is>
      </c>
      <c r="AY28" s="112" t="inlineStr">
        <is>
          <t>Rick</t>
        </is>
      </c>
      <c r="AZ28" s="112" t="inlineStr">
        <is>
          <t>Kelly</t>
        </is>
      </c>
      <c r="BA28" s="59" t="inlineStr">
        <is>
          <t>Steven</t>
        </is>
      </c>
      <c r="BB28" s="59" t="inlineStr">
        <is>
          <t>Johnson</t>
        </is>
      </c>
      <c r="BC28" s="59" t="inlineStr">
        <is>
          <t>Rick</t>
        </is>
      </c>
      <c r="BD28" s="59" t="inlineStr">
        <is>
          <t>Kelly</t>
        </is>
      </c>
      <c r="BE28" s="59" t="inlineStr">
        <is>
          <t>Greg</t>
        </is>
      </c>
      <c r="BF28" s="59" t="inlineStr">
        <is>
          <t>Murphy</t>
        </is>
      </c>
      <c r="BG28" s="59" t="inlineStr">
        <is>
          <t>Marcus</t>
        </is>
      </c>
      <c r="BH28" s="59" t="inlineStr">
        <is>
          <t>Marshall</t>
        </is>
      </c>
      <c r="BI28" s="59" t="inlineStr">
        <is>
          <t>Owen</t>
        </is>
      </c>
      <c r="BJ28" s="59" t="inlineStr">
        <is>
          <t>Kelly</t>
        </is>
      </c>
      <c r="BK28" s="112" t="inlineStr">
        <is>
          <t>Craig</t>
        </is>
      </c>
      <c r="BL28" s="112" t="inlineStr">
        <is>
          <t>Lowndes</t>
        </is>
      </c>
      <c r="BM28" s="59" t="inlineStr">
        <is>
          <t>Warren</t>
        </is>
      </c>
      <c r="BN28" s="59" t="inlineStr">
        <is>
          <t>Luff</t>
        </is>
      </c>
      <c r="BO28" s="59" t="inlineStr">
        <is>
          <t>Warren</t>
        </is>
      </c>
      <c r="BP28" s="59" t="inlineStr">
        <is>
          <t>Luff</t>
        </is>
      </c>
      <c r="BQ28" s="59" t="inlineStr">
        <is>
          <t>Craig</t>
        </is>
      </c>
      <c r="BR28" s="59" t="inlineStr">
        <is>
          <t>Lowndes</t>
        </is>
      </c>
      <c r="BS28" s="59" t="inlineStr">
        <is>
          <t>James</t>
        </is>
      </c>
      <c r="BT28" s="59" t="inlineStr">
        <is>
          <t>Moffat</t>
        </is>
      </c>
      <c r="BU28" s="59" t="inlineStr">
        <is>
          <t>Warren</t>
        </is>
      </c>
      <c r="BV28" s="59" t="inlineStr">
        <is>
          <t>Luff</t>
        </is>
      </c>
      <c r="BW28" s="59" t="inlineStr">
        <is>
          <t>Cameron</t>
        </is>
      </c>
      <c r="BX28" s="59" t="inlineStr">
        <is>
          <t>McConville</t>
        </is>
      </c>
      <c r="BY28" s="59" t="inlineStr">
        <is>
          <t>James</t>
        </is>
      </c>
      <c r="BZ28" s="59" t="inlineStr">
        <is>
          <t>Moffat</t>
        </is>
      </c>
      <c r="CA28" s="59" t="inlineStr">
        <is>
          <t>Scott</t>
        </is>
      </c>
      <c r="CB28" s="59" t="inlineStr">
        <is>
          <t>McLaughlin</t>
        </is>
      </c>
      <c r="CC28" s="112" t="inlineStr">
        <is>
          <t>Scott</t>
        </is>
      </c>
      <c r="CD28" s="112" t="inlineStr">
        <is>
          <t>McLaughlin</t>
        </is>
      </c>
      <c r="CE28" s="59" t="inlineStr">
        <is>
          <t>Craig</t>
        </is>
      </c>
      <c r="CF28" s="59" t="inlineStr">
        <is>
          <t>Lowndes</t>
        </is>
      </c>
      <c r="CG28" s="59" t="inlineStr">
        <is>
          <t>Craig</t>
        </is>
      </c>
      <c r="CH28" s="59" t="inlineStr">
        <is>
          <t>Lowndes</t>
        </is>
      </c>
      <c r="CI28" s="59" t="inlineStr">
        <is>
          <t>Brodie</t>
        </is>
      </c>
      <c r="CJ28" s="59" t="inlineStr">
        <is>
          <t>Kostecki</t>
        </is>
      </c>
      <c r="CK28" s="59" t="inlineStr">
        <is>
          <t>Garry</t>
        </is>
      </c>
      <c r="CL28" s="59" t="inlineStr">
        <is>
          <t>Jacobson</t>
        </is>
      </c>
      <c r="CM28" s="59" t="inlineStr">
        <is>
          <t>Aaron</t>
        </is>
      </c>
      <c r="CN28" s="51" t="inlineStr">
        <is>
          <t>Love</t>
        </is>
      </c>
      <c r="CO28" s="51" t="inlineStr">
        <is>
          <t xml:space="preserve"> Brodie</t>
        </is>
      </c>
      <c r="CP28" s="51" t="inlineStr">
        <is>
          <t>Kostecki</t>
        </is>
      </c>
    </row>
    <row r="29" ht="34" customHeight="1">
      <c r="A29" s="103" t="inlineStr">
        <is>
          <t>Ray</t>
        </is>
      </c>
      <c r="B29" s="103" t="inlineStr">
        <is>
          <t>Gibbs</t>
        </is>
      </c>
      <c r="C29" s="104" t="inlineStr">
        <is>
          <t>Ken</t>
        </is>
      </c>
      <c r="D29" s="104" t="inlineStr">
        <is>
          <t>Harper</t>
        </is>
      </c>
      <c r="E29" s="103" t="inlineStr">
        <is>
          <t>Alan</t>
        </is>
      </c>
      <c r="F29" s="103" t="inlineStr">
        <is>
          <t>Edney</t>
        </is>
      </c>
      <c r="G29" s="59" t="inlineStr">
        <is>
          <t>Greg</t>
        </is>
      </c>
      <c r="H29" s="59" t="inlineStr">
        <is>
          <t>Cusack</t>
        </is>
      </c>
      <c r="I29" s="59" t="inlineStr">
        <is>
          <t>Arthur</t>
        </is>
      </c>
      <c r="J29" s="59" t="inlineStr">
        <is>
          <t>Davis</t>
        </is>
      </c>
      <c r="K29" s="59" t="inlineStr">
        <is>
          <t>T.</t>
        </is>
      </c>
      <c r="L29" s="59" t="inlineStr">
        <is>
          <t>Egan</t>
        </is>
      </c>
      <c r="M29" s="59" t="inlineStr">
        <is>
          <t>Brian</t>
        </is>
      </c>
      <c r="N29" s="59" t="inlineStr">
        <is>
          <t>Foley</t>
        </is>
      </c>
      <c r="O29" s="59" t="inlineStr">
        <is>
          <t>Bob</t>
        </is>
      </c>
      <c r="P29" s="59" t="inlineStr">
        <is>
          <t>Edgerton</t>
        </is>
      </c>
      <c r="Q29" s="59" t="inlineStr">
        <is>
          <t>Jack</t>
        </is>
      </c>
      <c r="R29" s="59" t="inlineStr">
        <is>
          <t>Eiffeltower (Nougher)</t>
        </is>
      </c>
      <c r="S29" s="59" t="inlineStr">
        <is>
          <t>John</t>
        </is>
      </c>
      <c r="T29" s="59" t="inlineStr">
        <is>
          <t>Giddings</t>
        </is>
      </c>
      <c r="U29" s="59" t="inlineStr">
        <is>
          <t>Alain</t>
        </is>
      </c>
      <c r="V29" s="59" t="inlineStr">
        <is>
          <t>Ferte</t>
        </is>
      </c>
      <c r="W29" s="59" t="inlineStr">
        <is>
          <t>Peter</t>
        </is>
      </c>
      <c r="X29" s="59" t="inlineStr">
        <is>
          <t>Doulman</t>
        </is>
      </c>
      <c r="Y29" s="59" t="inlineStr">
        <is>
          <t>Geoff</t>
        </is>
      </c>
      <c r="Z29" s="59" t="inlineStr">
        <is>
          <t>Forshaw</t>
        </is>
      </c>
      <c r="AA29" s="59" t="inlineStr">
        <is>
          <t>Troy</t>
        </is>
      </c>
      <c r="AB29" s="59" t="inlineStr">
        <is>
          <t>Dunstan</t>
        </is>
      </c>
      <c r="AC29" s="59" t="inlineStr">
        <is>
          <t>Terry</t>
        </is>
      </c>
      <c r="AD29" s="59" t="inlineStr">
        <is>
          <t>Finnigan</t>
        </is>
      </c>
      <c r="AE29" s="59" t="inlineStr">
        <is>
          <t>Bernie</t>
        </is>
      </c>
      <c r="AF29" s="59" t="inlineStr">
        <is>
          <t>Gillon</t>
        </is>
      </c>
      <c r="AG29" s="59" t="inlineStr">
        <is>
          <t>Mark</t>
        </is>
      </c>
      <c r="AH29" s="59" t="inlineStr">
        <is>
          <t>Larkham</t>
        </is>
      </c>
      <c r="AI29" s="59" t="inlineStr">
        <is>
          <t>Brad</t>
        </is>
      </c>
      <c r="AJ29" s="59" t="inlineStr">
        <is>
          <t>Jones</t>
        </is>
      </c>
      <c r="AK29" s="59" t="inlineStr">
        <is>
          <t>Paul</t>
        </is>
      </c>
      <c r="AL29" s="59" t="inlineStr">
        <is>
          <t>Gover</t>
        </is>
      </c>
      <c r="AM29" s="59" t="inlineStr">
        <is>
          <t>Simon</t>
        </is>
      </c>
      <c r="AN29" s="59" t="inlineStr">
        <is>
          <t>Emerzidis</t>
        </is>
      </c>
      <c r="AO29" s="59" t="inlineStr">
        <is>
          <t>John</t>
        </is>
      </c>
      <c r="AP29" s="59" t="inlineStr">
        <is>
          <t>Faulkner</t>
        </is>
      </c>
      <c r="AQ29" s="59" t="inlineStr">
        <is>
          <t>John</t>
        </is>
      </c>
      <c r="AR29" s="59" t="inlineStr">
        <is>
          <t>Faulkner</t>
        </is>
      </c>
      <c r="AS29" s="59" t="inlineStr">
        <is>
          <t>Craig</t>
        </is>
      </c>
      <c r="AT29" s="59" t="inlineStr">
        <is>
          <t>Harris</t>
        </is>
      </c>
      <c r="AU29" s="59" t="inlineStr">
        <is>
          <t>Brad</t>
        </is>
      </c>
      <c r="AV29" s="59" t="inlineStr">
        <is>
          <t>Jones</t>
        </is>
      </c>
      <c r="AW29" s="59" t="inlineStr">
        <is>
          <t>Todd</t>
        </is>
      </c>
      <c r="AX29" s="59" t="inlineStr">
        <is>
          <t>Kelly</t>
        </is>
      </c>
      <c r="AY29" s="59" t="inlineStr">
        <is>
          <t>Todd</t>
        </is>
      </c>
      <c r="AZ29" s="59" t="inlineStr">
        <is>
          <t>Kelly</t>
        </is>
      </c>
      <c r="BA29" s="59" t="inlineStr">
        <is>
          <t>Andrew</t>
        </is>
      </c>
      <c r="BB29" s="59" t="inlineStr">
        <is>
          <t>Jones</t>
        </is>
      </c>
      <c r="BC29" s="59" t="inlineStr">
        <is>
          <t>Owen</t>
        </is>
      </c>
      <c r="BD29" s="59" t="inlineStr">
        <is>
          <t>Kelly</t>
        </is>
      </c>
      <c r="BE29" s="59" t="inlineStr">
        <is>
          <t>Steve</t>
        </is>
      </c>
      <c r="BF29" s="59" t="inlineStr">
        <is>
          <t>Owen</t>
        </is>
      </c>
      <c r="BG29" s="59" t="inlineStr">
        <is>
          <t>Cameron</t>
        </is>
      </c>
      <c r="BH29" s="59" t="inlineStr">
        <is>
          <t>McConville</t>
        </is>
      </c>
      <c r="BI29" s="59" t="inlineStr">
        <is>
          <t>Brad</t>
        </is>
      </c>
      <c r="BJ29" s="59" t="inlineStr">
        <is>
          <t>Lowe</t>
        </is>
      </c>
      <c r="BK29" s="59" t="inlineStr">
        <is>
          <t>Warren</t>
        </is>
      </c>
      <c r="BL29" s="59" t="inlineStr">
        <is>
          <t>Luff</t>
        </is>
      </c>
      <c r="BM29" s="59" t="inlineStr">
        <is>
          <t>Richard</t>
        </is>
      </c>
      <c r="BN29" s="59" t="inlineStr">
        <is>
          <t>Lyons</t>
        </is>
      </c>
      <c r="BO29" s="59" t="inlineStr">
        <is>
          <t>Cameron</t>
        </is>
      </c>
      <c r="BP29" s="59" t="inlineStr">
        <is>
          <t>McConville</t>
        </is>
      </c>
      <c r="BQ29" s="59" t="inlineStr">
        <is>
          <t>Warren</t>
        </is>
      </c>
      <c r="BR29" s="59" t="inlineStr">
        <is>
          <t>Luff</t>
        </is>
      </c>
      <c r="BS29" s="112" t="inlineStr">
        <is>
          <t>Paul</t>
        </is>
      </c>
      <c r="BT29" s="112" t="inlineStr">
        <is>
          <t>Morris</t>
        </is>
      </c>
      <c r="BU29" s="59" t="inlineStr">
        <is>
          <t>Scott</t>
        </is>
      </c>
      <c r="BV29" s="59" t="inlineStr">
        <is>
          <t>McLaughlin</t>
        </is>
      </c>
      <c r="BW29" s="59" t="inlineStr">
        <is>
          <t>Scott</t>
        </is>
      </c>
      <c r="BX29" s="59" t="inlineStr">
        <is>
          <t>McLaughlin</t>
        </is>
      </c>
      <c r="BY29" s="59" t="inlineStr">
        <is>
          <t>Chaz</t>
        </is>
      </c>
      <c r="BZ29" s="59" t="inlineStr">
        <is>
          <t>Mostert</t>
        </is>
      </c>
      <c r="CA29" s="59" t="inlineStr">
        <is>
          <t>James</t>
        </is>
      </c>
      <c r="CB29" s="59" t="inlineStr">
        <is>
          <t>Moffat</t>
        </is>
      </c>
      <c r="CC29" s="59" t="inlineStr">
        <is>
          <t>James</t>
        </is>
      </c>
      <c r="CD29" s="59" t="inlineStr">
        <is>
          <t>Moffat</t>
        </is>
      </c>
      <c r="CE29" s="59" t="inlineStr">
        <is>
          <t>Warren</t>
        </is>
      </c>
      <c r="CF29" s="59" t="inlineStr">
        <is>
          <t>Luff</t>
        </is>
      </c>
      <c r="CG29" s="59" t="inlineStr">
        <is>
          <t>Warren</t>
        </is>
      </c>
      <c r="CH29" s="59" t="inlineStr">
        <is>
          <t>Luff</t>
        </is>
      </c>
      <c r="CI29" s="59" t="inlineStr">
        <is>
          <t>Jake</t>
        </is>
      </c>
      <c r="CJ29" s="59" t="inlineStr">
        <is>
          <t>Kostecki</t>
        </is>
      </c>
      <c r="CK29" s="59" t="inlineStr">
        <is>
          <t>Macauley</t>
        </is>
      </c>
      <c r="CL29" s="59" t="inlineStr">
        <is>
          <t>Jones</t>
        </is>
      </c>
      <c r="CM29" s="59" t="inlineStr">
        <is>
          <t>Craig</t>
        </is>
      </c>
      <c r="CN29" s="51" t="inlineStr">
        <is>
          <t>Lowndes</t>
        </is>
      </c>
      <c r="CO29" s="51" t="inlineStr">
        <is>
          <t xml:space="preserve"> Jack</t>
        </is>
      </c>
      <c r="CP29" s="51" t="inlineStr">
        <is>
          <t>Le Brocq</t>
        </is>
      </c>
    </row>
    <row r="30" ht="17" customHeight="1">
      <c r="A30" s="103" t="inlineStr">
        <is>
          <t>Hoot</t>
        </is>
      </c>
      <c r="B30" s="103" t="inlineStr">
        <is>
          <t>Gibson</t>
        </is>
      </c>
      <c r="C30" s="104" t="inlineStr">
        <is>
          <t>Norm</t>
        </is>
      </c>
      <c r="D30" s="104" t="inlineStr">
        <is>
          <t>Henthorn</t>
        </is>
      </c>
      <c r="E30" s="103" t="inlineStr">
        <is>
          <t>Jm</t>
        </is>
      </c>
      <c r="F30" s="103" t="inlineStr">
        <is>
          <t>Edwards</t>
        </is>
      </c>
      <c r="G30" s="59" t="inlineStr">
        <is>
          <t>Wal</t>
        </is>
      </c>
      <c r="H30" s="59" t="inlineStr">
        <is>
          <t>Donnelly</t>
        </is>
      </c>
      <c r="I30" s="59" t="inlineStr">
        <is>
          <t>Lex</t>
        </is>
      </c>
      <c r="J30" s="59" t="inlineStr">
        <is>
          <t>Davison</t>
        </is>
      </c>
      <c r="K30" s="59" t="inlineStr">
        <is>
          <t>Rex</t>
        </is>
      </c>
      <c r="L30" s="59" t="inlineStr">
        <is>
          <t>Emmett</t>
        </is>
      </c>
      <c r="M30" s="59" t="inlineStr">
        <is>
          <t>Bill</t>
        </is>
      </c>
      <c r="N30" s="59" t="inlineStr">
        <is>
          <t>Ford</t>
        </is>
      </c>
      <c r="O30" s="59" t="inlineStr">
        <is>
          <t>Tony</t>
        </is>
      </c>
      <c r="P30" s="59" t="inlineStr">
        <is>
          <t>Fall</t>
        </is>
      </c>
      <c r="Q30" s="59" t="inlineStr">
        <is>
          <t>Bill</t>
        </is>
      </c>
      <c r="R30" s="59" t="inlineStr">
        <is>
          <t>Evans</t>
        </is>
      </c>
      <c r="S30" s="59" t="inlineStr">
        <is>
          <t>Barry</t>
        </is>
      </c>
      <c r="T30" s="59" t="inlineStr">
        <is>
          <t>Graham</t>
        </is>
      </c>
      <c r="U30" s="59" t="inlineStr">
        <is>
          <t>Ludwig</t>
        </is>
      </c>
      <c r="V30" s="59" t="inlineStr">
        <is>
          <t>Finauer</t>
        </is>
      </c>
      <c r="W30" s="59" t="inlineStr">
        <is>
          <t>Mike</t>
        </is>
      </c>
      <c r="X30" s="59" t="inlineStr">
        <is>
          <t>Dowson</t>
        </is>
      </c>
      <c r="Y30" s="59" t="inlineStr">
        <is>
          <t>Geoff</t>
        </is>
      </c>
      <c r="Z30" s="59" t="inlineStr">
        <is>
          <t>Full</t>
        </is>
      </c>
      <c r="AA30" s="59" t="inlineStr">
        <is>
          <t>Gregg</t>
        </is>
      </c>
      <c r="AB30" s="59" t="inlineStr">
        <is>
          <t>Easton</t>
        </is>
      </c>
      <c r="AC30" s="59" t="inlineStr">
        <is>
          <t>Peter</t>
        </is>
      </c>
      <c r="AD30" s="59" t="inlineStr">
        <is>
          <t>Fitzgerald</t>
        </is>
      </c>
      <c r="AE30" s="59" t="inlineStr">
        <is>
          <t>Barry</t>
        </is>
      </c>
      <c r="AF30" s="59" t="inlineStr">
        <is>
          <t>Graham</t>
        </is>
      </c>
      <c r="AG30" s="59" t="inlineStr">
        <is>
          <t>Tony</t>
        </is>
      </c>
      <c r="AH30" s="59" t="inlineStr">
        <is>
          <t>Longhurst</t>
        </is>
      </c>
      <c r="AI30" s="59" t="inlineStr">
        <is>
          <t>Alan</t>
        </is>
      </c>
      <c r="AJ30" s="59" t="inlineStr">
        <is>
          <t>Jones</t>
        </is>
      </c>
      <c r="AK30" s="59" t="inlineStr">
        <is>
          <t>Allan</t>
        </is>
      </c>
      <c r="AL30" s="59" t="inlineStr">
        <is>
          <t>Grice</t>
        </is>
      </c>
      <c r="AM30" s="59" t="inlineStr">
        <is>
          <t>John</t>
        </is>
      </c>
      <c r="AN30" s="59" t="inlineStr">
        <is>
          <t>Faulkner</t>
        </is>
      </c>
      <c r="AO30" s="59" t="inlineStr">
        <is>
          <t>Andrew</t>
        </is>
      </c>
      <c r="AP30" s="59" t="inlineStr">
        <is>
          <t>Fawcet</t>
        </is>
      </c>
      <c r="AQ30" s="59" t="inlineStr">
        <is>
          <t>Peter</t>
        </is>
      </c>
      <c r="AR30" s="59" t="inlineStr">
        <is>
          <t>Field</t>
        </is>
      </c>
      <c r="AS30" s="59" t="inlineStr">
        <is>
          <t>Alan</t>
        </is>
      </c>
      <c r="AT30" s="59" t="inlineStr">
        <is>
          <t>Heath</t>
        </is>
      </c>
      <c r="AU30" s="59" t="inlineStr">
        <is>
          <t>Andrew</t>
        </is>
      </c>
      <c r="AV30" s="59" t="inlineStr">
        <is>
          <t>Jones</t>
        </is>
      </c>
      <c r="AW30" s="59" t="inlineStr">
        <is>
          <t>Owen</t>
        </is>
      </c>
      <c r="AX30" s="59" t="inlineStr">
        <is>
          <t>Kelly</t>
        </is>
      </c>
      <c r="AY30" s="59" t="inlineStr">
        <is>
          <t>Mark</t>
        </is>
      </c>
      <c r="AZ30" s="59" t="inlineStr">
        <is>
          <t>Larkham</t>
        </is>
      </c>
      <c r="BA30" s="59" t="inlineStr">
        <is>
          <t>Brad</t>
        </is>
      </c>
      <c r="BB30" s="59" t="inlineStr">
        <is>
          <t>Jones</t>
        </is>
      </c>
      <c r="BC30" s="59" t="inlineStr">
        <is>
          <t>Todd</t>
        </is>
      </c>
      <c r="BD30" s="59" t="inlineStr">
        <is>
          <t>Kelly</t>
        </is>
      </c>
      <c r="BE30" s="59" t="inlineStr">
        <is>
          <t>Jack</t>
        </is>
      </c>
      <c r="BF30" s="59" t="inlineStr">
        <is>
          <t>Perkins</t>
        </is>
      </c>
      <c r="BG30" s="59" t="inlineStr">
        <is>
          <t>Paul</t>
        </is>
      </c>
      <c r="BH30" s="59" t="inlineStr">
        <is>
          <t>Morris</t>
        </is>
      </c>
      <c r="BI30" s="59" t="inlineStr">
        <is>
          <t>Craig</t>
        </is>
      </c>
      <c r="BJ30" s="59" t="inlineStr">
        <is>
          <t>Lowndes</t>
        </is>
      </c>
      <c r="BK30" s="59" t="inlineStr">
        <is>
          <t>Marcus</t>
        </is>
      </c>
      <c r="BL30" s="59" t="inlineStr">
        <is>
          <t>Marshall</t>
        </is>
      </c>
      <c r="BM30" s="59" t="inlineStr">
        <is>
          <t>Marcus</t>
        </is>
      </c>
      <c r="BN30" s="59" t="inlineStr">
        <is>
          <t>Marshall</t>
        </is>
      </c>
      <c r="BO30" s="59" t="inlineStr">
        <is>
          <t>John</t>
        </is>
      </c>
      <c r="BP30" s="59" t="inlineStr">
        <is>
          <t>McIntyre</t>
        </is>
      </c>
      <c r="BQ30" s="59" t="inlineStr">
        <is>
          <t>John</t>
        </is>
      </c>
      <c r="BR30" s="59" t="inlineStr">
        <is>
          <t>McIntyre</t>
        </is>
      </c>
      <c r="BS30" s="112" t="inlineStr">
        <is>
          <t>Chaz</t>
        </is>
      </c>
      <c r="BT30" s="112" t="inlineStr">
        <is>
          <t>Mostert</t>
        </is>
      </c>
      <c r="BU30" s="59" t="inlineStr">
        <is>
          <t>James</t>
        </is>
      </c>
      <c r="BV30" s="59" t="inlineStr">
        <is>
          <t>Moffat</t>
        </is>
      </c>
      <c r="BW30" s="59" t="inlineStr">
        <is>
          <t>James</t>
        </is>
      </c>
      <c r="BX30" s="59" t="inlineStr">
        <is>
          <t>Moffat</t>
        </is>
      </c>
      <c r="BY30" s="59" t="inlineStr">
        <is>
          <t>Richard</t>
        </is>
      </c>
      <c r="BZ30" s="59" t="inlineStr">
        <is>
          <t>Muscat</t>
        </is>
      </c>
      <c r="CA30" s="59" t="inlineStr">
        <is>
          <t>Chaz</t>
        </is>
      </c>
      <c r="CB30" s="59" t="inlineStr">
        <is>
          <t>Mostert</t>
        </is>
      </c>
      <c r="CC30" s="59" t="inlineStr">
        <is>
          <t>Chaz</t>
        </is>
      </c>
      <c r="CD30" s="59" t="inlineStr">
        <is>
          <t>Mostert</t>
        </is>
      </c>
      <c r="CE30" s="59" t="inlineStr">
        <is>
          <t>Scott</t>
        </is>
      </c>
      <c r="CF30" s="59" t="inlineStr">
        <is>
          <t>McLaughlin</t>
        </is>
      </c>
      <c r="CG30" s="59" t="inlineStr">
        <is>
          <t>James</t>
        </is>
      </c>
      <c r="CH30" s="59" t="inlineStr">
        <is>
          <t>Moffat</t>
        </is>
      </c>
      <c r="CI30" s="59" t="inlineStr">
        <is>
          <t>Kurt</t>
        </is>
      </c>
      <c r="CJ30" s="59" t="inlineStr">
        <is>
          <t>Kostecki</t>
        </is>
      </c>
      <c r="CK30" s="59" t="inlineStr">
        <is>
          <t>Brodie</t>
        </is>
      </c>
      <c r="CL30" s="59" t="inlineStr">
        <is>
          <t>Kostecki</t>
        </is>
      </c>
      <c r="CM30" s="59" t="inlineStr">
        <is>
          <t>Warren</t>
        </is>
      </c>
      <c r="CN30" s="51" t="inlineStr">
        <is>
          <t>Luff</t>
        </is>
      </c>
      <c r="CO30" s="51" t="inlineStr">
        <is>
          <t xml:space="preserve"> Craig</t>
        </is>
      </c>
      <c r="CP30" s="51" t="inlineStr">
        <is>
          <t>Lowndes</t>
        </is>
      </c>
    </row>
    <row r="31" ht="17" customHeight="1">
      <c r="A31" s="103" t="inlineStr">
        <is>
          <t>Wal</t>
        </is>
      </c>
      <c r="B31" s="103" t="inlineStr">
        <is>
          <t>Gillespie</t>
        </is>
      </c>
      <c r="C31" s="105" t="inlineStr">
        <is>
          <t>Bob</t>
        </is>
      </c>
      <c r="D31" s="105" t="inlineStr">
        <is>
          <t>Holden</t>
        </is>
      </c>
      <c r="E31" s="103" t="inlineStr">
        <is>
          <t>Jack</t>
        </is>
      </c>
      <c r="F31" s="103" t="inlineStr">
        <is>
          <t>Eiffeltower</t>
        </is>
      </c>
      <c r="G31" s="59" t="inlineStr">
        <is>
          <t>Bob</t>
        </is>
      </c>
      <c r="H31" s="59" t="inlineStr">
        <is>
          <t>Draper</t>
        </is>
      </c>
      <c r="I31" s="59" t="inlineStr">
        <is>
          <t>Rex</t>
        </is>
      </c>
      <c r="J31" s="59" t="inlineStr">
        <is>
          <t>Emmett</t>
        </is>
      </c>
      <c r="K31" s="59" t="inlineStr">
        <is>
          <t>Barry</t>
        </is>
      </c>
      <c r="L31" s="59" t="inlineStr">
        <is>
          <t>Ferguson</t>
        </is>
      </c>
      <c r="M31" s="59" t="inlineStr">
        <is>
          <t>George</t>
        </is>
      </c>
      <c r="N31" s="59" t="inlineStr">
        <is>
          <t>Forrest</t>
        </is>
      </c>
      <c r="O31" s="59" t="inlineStr">
        <is>
          <t>Barry</t>
        </is>
      </c>
      <c r="P31" s="59" t="inlineStr">
        <is>
          <t>Ferguson</t>
        </is>
      </c>
      <c r="Q31" s="59" t="inlineStr">
        <is>
          <t>Barry</t>
        </is>
      </c>
      <c r="R31" s="59" t="inlineStr">
        <is>
          <t>Ferguson</t>
        </is>
      </c>
      <c r="S31" s="59" t="inlineStr">
        <is>
          <t>Ulf</t>
        </is>
      </c>
      <c r="T31" s="59" t="inlineStr">
        <is>
          <t>Granberg</t>
        </is>
      </c>
      <c r="U31" s="59" t="inlineStr">
        <is>
          <t>Terry</t>
        </is>
      </c>
      <c r="V31" s="59" t="inlineStr">
        <is>
          <t>Finnigan</t>
        </is>
      </c>
      <c r="W31" s="59" t="inlineStr">
        <is>
          <t>Marc</t>
        </is>
      </c>
      <c r="X31" s="59" t="inlineStr">
        <is>
          <t>Ducquet</t>
        </is>
      </c>
      <c r="Y31" s="59" t="inlineStr">
        <is>
          <t>Calvin</t>
        </is>
      </c>
      <c r="Z31" s="59" t="inlineStr">
        <is>
          <t>Gardiner</t>
        </is>
      </c>
      <c r="AA31" s="59" t="inlineStr">
        <is>
          <t>John</t>
        </is>
      </c>
      <c r="AB31" s="59" t="inlineStr">
        <is>
          <t>English</t>
        </is>
      </c>
      <c r="AC31" s="59" t="inlineStr">
        <is>
          <t>Geoff</t>
        </is>
      </c>
      <c r="AD31" s="59" t="inlineStr">
        <is>
          <t>Full</t>
        </is>
      </c>
      <c r="AE31" s="59" t="inlineStr">
        <is>
          <t>Allan</t>
        </is>
      </c>
      <c r="AF31" s="59" t="inlineStr">
        <is>
          <t>Grice</t>
        </is>
      </c>
      <c r="AG31" s="59" t="inlineStr">
        <is>
          <t>Craig</t>
        </is>
      </c>
      <c r="AH31" s="59" t="inlineStr">
        <is>
          <t>Lowndes</t>
        </is>
      </c>
      <c r="AI31" s="59" t="inlineStr">
        <is>
          <t>Adam</t>
        </is>
      </c>
      <c r="AJ31" s="59" t="inlineStr">
        <is>
          <t>Kaplan</t>
        </is>
      </c>
      <c r="AK31" s="59" t="inlineStr">
        <is>
          <t>Michael</t>
        </is>
      </c>
      <c r="AL31" s="59" t="inlineStr">
        <is>
          <t>Hart</t>
        </is>
      </c>
      <c r="AM31" s="59" t="inlineStr">
        <is>
          <t>Terry</t>
        </is>
      </c>
      <c r="AN31" s="59" t="inlineStr">
        <is>
          <t>Finnigan</t>
        </is>
      </c>
      <c r="AO31" s="59" t="inlineStr">
        <is>
          <t>Peter</t>
        </is>
      </c>
      <c r="AP31" s="59" t="inlineStr">
        <is>
          <t>Field</t>
        </is>
      </c>
      <c r="AQ31" s="59" t="inlineStr">
        <is>
          <t>Terry</t>
        </is>
      </c>
      <c r="AR31" s="59" t="inlineStr">
        <is>
          <t>Finnigan</t>
        </is>
      </c>
      <c r="AS31" s="59" t="inlineStr">
        <is>
          <t>Garry</t>
        </is>
      </c>
      <c r="AT31" s="59" t="inlineStr">
        <is>
          <t>Holt</t>
        </is>
      </c>
      <c r="AU31" s="59" t="inlineStr">
        <is>
          <t>Alan</t>
        </is>
      </c>
      <c r="AV31" s="59" t="inlineStr">
        <is>
          <t>Jones</t>
        </is>
      </c>
      <c r="AW31" s="59" t="inlineStr">
        <is>
          <t>Mark</t>
        </is>
      </c>
      <c r="AX31" s="59" t="inlineStr">
        <is>
          <t>Larkham</t>
        </is>
      </c>
      <c r="AY31" s="59" t="inlineStr">
        <is>
          <t>Tim</t>
        </is>
      </c>
      <c r="AZ31" s="59" t="inlineStr">
        <is>
          <t>Leahey</t>
        </is>
      </c>
      <c r="BA31" s="59" t="inlineStr">
        <is>
          <t>Owen</t>
        </is>
      </c>
      <c r="BB31" s="59" t="inlineStr">
        <is>
          <t>Kelly</t>
        </is>
      </c>
      <c r="BC31" s="59" t="inlineStr">
        <is>
          <t>Tony</t>
        </is>
      </c>
      <c r="BD31" s="59" t="inlineStr">
        <is>
          <t>Longhurst</t>
        </is>
      </c>
      <c r="BE31" s="59" t="inlineStr">
        <is>
          <t>Chris</t>
        </is>
      </c>
      <c r="BF31" s="59" t="inlineStr">
        <is>
          <t>Pither</t>
        </is>
      </c>
      <c r="BG31" s="59" t="inlineStr">
        <is>
          <t>Greg</t>
        </is>
      </c>
      <c r="BH31" s="59" t="inlineStr">
        <is>
          <t>Murphy</t>
        </is>
      </c>
      <c r="BI31" s="59" t="inlineStr">
        <is>
          <t>Warren</t>
        </is>
      </c>
      <c r="BJ31" s="59" t="inlineStr">
        <is>
          <t>Luff</t>
        </is>
      </c>
      <c r="BK31" s="59" t="inlineStr">
        <is>
          <t>Cameron</t>
        </is>
      </c>
      <c r="BL31" s="59" t="inlineStr">
        <is>
          <t>McConville</t>
        </is>
      </c>
      <c r="BM31" s="59" t="inlineStr">
        <is>
          <t>Cameron</t>
        </is>
      </c>
      <c r="BN31" s="59" t="inlineStr">
        <is>
          <t>McConville</t>
        </is>
      </c>
      <c r="BO31" s="59" t="inlineStr">
        <is>
          <t>Scott</t>
        </is>
      </c>
      <c r="BP31" s="59" t="inlineStr">
        <is>
          <t>McLaughlin</t>
        </is>
      </c>
      <c r="BQ31" s="59" t="inlineStr">
        <is>
          <t>Scott</t>
        </is>
      </c>
      <c r="BR31" s="59" t="inlineStr">
        <is>
          <t>McLaughlin</t>
        </is>
      </c>
      <c r="BS31" s="59" t="inlineStr">
        <is>
          <t>Greg</t>
        </is>
      </c>
      <c r="BT31" s="59" t="inlineStr">
        <is>
          <t>Murphy</t>
        </is>
      </c>
      <c r="BU31" s="59" t="inlineStr">
        <is>
          <t>Chaz</t>
        </is>
      </c>
      <c r="BV31" s="59" t="inlineStr">
        <is>
          <t>Mostert</t>
        </is>
      </c>
      <c r="BW31" s="59" t="inlineStr">
        <is>
          <t>Chaz</t>
        </is>
      </c>
      <c r="BX31" s="59" t="inlineStr">
        <is>
          <t>Mostert</t>
        </is>
      </c>
      <c r="BY31" s="59" t="inlineStr">
        <is>
          <t>Steve</t>
        </is>
      </c>
      <c r="BZ31" s="59" t="inlineStr">
        <is>
          <t>Owen</t>
        </is>
      </c>
      <c r="CA31" s="59" t="inlineStr">
        <is>
          <t>Richard</t>
        </is>
      </c>
      <c r="CB31" s="59" t="inlineStr">
        <is>
          <t>Muscat</t>
        </is>
      </c>
      <c r="CC31" s="59" t="inlineStr">
        <is>
          <t>Richard</t>
        </is>
      </c>
      <c r="CD31" s="59" t="inlineStr">
        <is>
          <t>Muscat</t>
        </is>
      </c>
      <c r="CE31" s="59" t="inlineStr">
        <is>
          <t>James</t>
        </is>
      </c>
      <c r="CF31" s="59" t="inlineStr">
        <is>
          <t>Moffat</t>
        </is>
      </c>
      <c r="CG31" s="112" t="inlineStr">
        <is>
          <t>Chaz</t>
        </is>
      </c>
      <c r="CH31" s="112" t="inlineStr">
        <is>
          <t>Mostert</t>
        </is>
      </c>
      <c r="CI31" s="59" t="inlineStr">
        <is>
          <t>Jack</t>
        </is>
      </c>
      <c r="CJ31" s="51" t="inlineStr">
        <is>
          <t>Le Brocq</t>
        </is>
      </c>
      <c r="CK31" s="59" t="inlineStr">
        <is>
          <t>Jake</t>
        </is>
      </c>
      <c r="CL31" s="59" t="inlineStr">
        <is>
          <t>Kostecki</t>
        </is>
      </c>
      <c r="CM31" s="59" t="inlineStr">
        <is>
          <t>Cameron</t>
        </is>
      </c>
      <c r="CN31" s="51" t="inlineStr">
        <is>
          <t>McLeod</t>
        </is>
      </c>
      <c r="CO31" s="51" t="inlineStr">
        <is>
          <t xml:space="preserve"> Cameron</t>
        </is>
      </c>
      <c r="CP31" s="51" t="inlineStr">
        <is>
          <t>McLeod</t>
        </is>
      </c>
    </row>
    <row r="32" ht="17" customHeight="1">
      <c r="A32" s="103" t="inlineStr">
        <is>
          <t>Jm</t>
        </is>
      </c>
      <c r="B32" s="103" t="inlineStr">
        <is>
          <t>Gorman</t>
        </is>
      </c>
      <c r="C32" s="111" t="inlineStr">
        <is>
          <t>Bob</t>
        </is>
      </c>
      <c r="D32" s="111" t="inlineStr">
        <is>
          <t>Jane</t>
        </is>
      </c>
      <c r="E32" s="103" t="inlineStr">
        <is>
          <t>Rex</t>
        </is>
      </c>
      <c r="F32" s="103" t="inlineStr">
        <is>
          <t>Emmett</t>
        </is>
      </c>
      <c r="G32" s="59" t="inlineStr">
        <is>
          <t>Alan</t>
        </is>
      </c>
      <c r="H32" s="59" t="inlineStr">
        <is>
          <t>Edney</t>
        </is>
      </c>
      <c r="I32" s="59" t="inlineStr">
        <is>
          <t>Barry</t>
        </is>
      </c>
      <c r="J32" s="59" t="inlineStr">
        <is>
          <t>Ferguson</t>
        </is>
      </c>
      <c r="K32" s="59" t="inlineStr">
        <is>
          <t>Harry</t>
        </is>
      </c>
      <c r="L32" s="59" t="inlineStr">
        <is>
          <t>Firth</t>
        </is>
      </c>
      <c r="M32" s="59" t="inlineStr">
        <is>
          <t>John</t>
        </is>
      </c>
      <c r="N32" s="59" t="inlineStr">
        <is>
          <t>French</t>
        </is>
      </c>
      <c r="O32" s="112" t="inlineStr">
        <is>
          <t>Harry</t>
        </is>
      </c>
      <c r="P32" s="112" t="inlineStr">
        <is>
          <t>Firth</t>
        </is>
      </c>
      <c r="Q32" s="59" t="inlineStr">
        <is>
          <t>Brian</t>
        </is>
      </c>
      <c r="R32" s="59" t="inlineStr">
        <is>
          <t>Foley</t>
        </is>
      </c>
      <c r="S32" s="59" t="inlineStr">
        <is>
          <t>Robb</t>
        </is>
      </c>
      <c r="T32" s="59" t="inlineStr">
        <is>
          <t>Gravett</t>
        </is>
      </c>
      <c r="U32" s="59" t="inlineStr">
        <is>
          <t>Robbie</t>
        </is>
      </c>
      <c r="V32" s="59" t="inlineStr">
        <is>
          <t>Francevic</t>
        </is>
      </c>
      <c r="W32" s="59" t="inlineStr">
        <is>
          <t>John</t>
        </is>
      </c>
      <c r="X32" s="59" t="inlineStr">
        <is>
          <t>English</t>
        </is>
      </c>
      <c r="Y32" s="59" t="inlineStr">
        <is>
          <t>Peter</t>
        </is>
      </c>
      <c r="Z32" s="59" t="inlineStr">
        <is>
          <t>Gazzard</t>
        </is>
      </c>
      <c r="AA32" s="59" t="inlineStr">
        <is>
          <t>Terry</t>
        </is>
      </c>
      <c r="AB32" s="59" t="inlineStr">
        <is>
          <t>Finnigan</t>
        </is>
      </c>
      <c r="AC32" s="59" t="inlineStr">
        <is>
          <t>Calvin</t>
        </is>
      </c>
      <c r="AD32" s="59" t="inlineStr">
        <is>
          <t>Gardiner</t>
        </is>
      </c>
      <c r="AE32" s="59" t="inlineStr">
        <is>
          <t>Graham</t>
        </is>
      </c>
      <c r="AF32" s="59" t="inlineStr">
        <is>
          <t>Gulson</t>
        </is>
      </c>
      <c r="AG32" s="59" t="inlineStr">
        <is>
          <t>Mark</t>
        </is>
      </c>
      <c r="AH32" s="59" t="inlineStr">
        <is>
          <t>McLaughlin</t>
        </is>
      </c>
      <c r="AI32" s="59" t="inlineStr">
        <is>
          <t>Tom</t>
        </is>
      </c>
      <c r="AJ32" s="59" t="inlineStr">
        <is>
          <t>Kendall</t>
        </is>
      </c>
      <c r="AK32" s="59" t="inlineStr">
        <is>
          <t>Kevin</t>
        </is>
      </c>
      <c r="AL32" s="59" t="inlineStr">
        <is>
          <t>Heffernan</t>
        </is>
      </c>
      <c r="AM32" s="59" t="inlineStr">
        <is>
          <t>Wayne</t>
        </is>
      </c>
      <c r="AN32" s="59" t="inlineStr">
        <is>
          <t>Gardner</t>
        </is>
      </c>
      <c r="AO32" s="59" t="inlineStr">
        <is>
          <t>Terry</t>
        </is>
      </c>
      <c r="AP32" s="59" t="inlineStr">
        <is>
          <t>Finnigan</t>
        </is>
      </c>
      <c r="AQ32" s="59" t="inlineStr">
        <is>
          <t>Angus</t>
        </is>
      </c>
      <c r="AR32" s="59" t="inlineStr">
        <is>
          <t>Fogg</t>
        </is>
      </c>
      <c r="AS32" s="59" t="inlineStr">
        <is>
          <t>Russell</t>
        </is>
      </c>
      <c r="AT32" s="59" t="inlineStr">
        <is>
          <t>Ingall</t>
        </is>
      </c>
      <c r="AU32" s="59" t="inlineStr">
        <is>
          <t>Rick</t>
        </is>
      </c>
      <c r="AV32" s="59" t="inlineStr">
        <is>
          <t>Kelly</t>
        </is>
      </c>
      <c r="AW32" s="59" t="inlineStr">
        <is>
          <t>Tim</t>
        </is>
      </c>
      <c r="AX32" s="59" t="inlineStr">
        <is>
          <t>Leahey</t>
        </is>
      </c>
      <c r="AY32" s="59" t="inlineStr">
        <is>
          <t>Tony</t>
        </is>
      </c>
      <c r="AZ32" s="59" t="inlineStr">
        <is>
          <t>Longhurst</t>
        </is>
      </c>
      <c r="BA32" s="112" t="inlineStr">
        <is>
          <t>Todd</t>
        </is>
      </c>
      <c r="BB32" s="112" t="inlineStr">
        <is>
          <t>Kelly</t>
        </is>
      </c>
      <c r="BC32" s="112" t="inlineStr">
        <is>
          <t>Craig</t>
        </is>
      </c>
      <c r="BD32" s="112" t="inlineStr">
        <is>
          <t>Lowndes</t>
        </is>
      </c>
      <c r="BE32" s="59" t="inlineStr">
        <is>
          <t>Nathan</t>
        </is>
      </c>
      <c r="BF32" s="59" t="inlineStr">
        <is>
          <t>Pretty</t>
        </is>
      </c>
      <c r="BG32" s="59" t="inlineStr">
        <is>
          <t>Matt</t>
        </is>
      </c>
      <c r="BH32" s="59" t="inlineStr">
        <is>
          <t>Neal</t>
        </is>
      </c>
      <c r="BI32" s="59" t="inlineStr">
        <is>
          <t>Cameron</t>
        </is>
      </c>
      <c r="BJ32" s="59" t="inlineStr">
        <is>
          <t>McConville</t>
        </is>
      </c>
      <c r="BK32" s="59" t="inlineStr">
        <is>
          <t>John</t>
        </is>
      </c>
      <c r="BL32" s="59" t="inlineStr">
        <is>
          <t>McIntyre</t>
        </is>
      </c>
      <c r="BM32" s="59" t="inlineStr">
        <is>
          <t>John</t>
        </is>
      </c>
      <c r="BN32" s="59" t="inlineStr">
        <is>
          <t>McIntyre</t>
        </is>
      </c>
      <c r="BO32" s="59" t="inlineStr">
        <is>
          <t>James</t>
        </is>
      </c>
      <c r="BP32" s="59" t="inlineStr">
        <is>
          <t>Moffat</t>
        </is>
      </c>
      <c r="BQ32" s="59" t="inlineStr">
        <is>
          <t>James</t>
        </is>
      </c>
      <c r="BR32" s="59" t="inlineStr">
        <is>
          <t>Moffat</t>
        </is>
      </c>
      <c r="BS32" s="59" t="inlineStr">
        <is>
          <t>Steve</t>
        </is>
      </c>
      <c r="BT32" s="59" t="inlineStr">
        <is>
          <t>Owen</t>
        </is>
      </c>
      <c r="BU32" s="59" t="inlineStr">
        <is>
          <t>Steve</t>
        </is>
      </c>
      <c r="BV32" s="59" t="inlineStr">
        <is>
          <t>Owen</t>
        </is>
      </c>
      <c r="BW32" s="59" t="inlineStr">
        <is>
          <t>Steve</t>
        </is>
      </c>
      <c r="BX32" s="59" t="inlineStr">
        <is>
          <t>Owen</t>
        </is>
      </c>
      <c r="BY32" s="59" t="inlineStr">
        <is>
          <t>Nick</t>
        </is>
      </c>
      <c r="BZ32" s="59" t="inlineStr">
        <is>
          <t>Percat</t>
        </is>
      </c>
      <c r="CA32" s="59" t="inlineStr">
        <is>
          <t>Steve</t>
        </is>
      </c>
      <c r="CB32" s="59" t="inlineStr">
        <is>
          <t>Owen</t>
        </is>
      </c>
      <c r="CC32" s="59" t="inlineStr">
        <is>
          <t>Nick</t>
        </is>
      </c>
      <c r="CD32" s="59" t="inlineStr">
        <is>
          <t>Percat</t>
        </is>
      </c>
      <c r="CE32" s="59" t="inlineStr">
        <is>
          <t>Chaz</t>
        </is>
      </c>
      <c r="CF32" s="59" t="inlineStr">
        <is>
          <t>Mostert</t>
        </is>
      </c>
      <c r="CG32" s="59" t="inlineStr">
        <is>
          <t>Dylan</t>
        </is>
      </c>
      <c r="CH32" s="59" t="inlineStr">
        <is>
          <t>O'Keeffe</t>
        </is>
      </c>
      <c r="CI32" s="59" t="inlineStr">
        <is>
          <t>Craig</t>
        </is>
      </c>
      <c r="CJ32" s="59" t="inlineStr">
        <is>
          <t>Lowndes</t>
        </is>
      </c>
      <c r="CK32" s="59" t="inlineStr">
        <is>
          <t>Jack</t>
        </is>
      </c>
      <c r="CL32" s="59" t="inlineStr">
        <is>
          <t>Le Brocq</t>
        </is>
      </c>
      <c r="CM32" s="59" t="inlineStr">
        <is>
          <t>James</t>
        </is>
      </c>
      <c r="CN32" s="51" t="inlineStr">
        <is>
          <t>Moffat</t>
        </is>
      </c>
      <c r="CO32" s="51" t="inlineStr">
        <is>
          <t xml:space="preserve"> James</t>
        </is>
      </c>
      <c r="CP32" s="51" t="inlineStr">
        <is>
          <t>Moffat</t>
        </is>
      </c>
    </row>
    <row r="33" ht="17" customHeight="1">
      <c r="A33" s="103" t="inlineStr">
        <is>
          <t>Bill</t>
        </is>
      </c>
      <c r="B33" s="103" t="inlineStr">
        <is>
          <t>Graetz</t>
        </is>
      </c>
      <c r="C33" s="104" t="inlineStr">
        <is>
          <t>Bill</t>
        </is>
      </c>
      <c r="D33" s="104" t="inlineStr">
        <is>
          <t>Jane</t>
        </is>
      </c>
      <c r="E33" s="103" t="inlineStr">
        <is>
          <t>Paul</t>
        </is>
      </c>
      <c r="F33" s="103" t="inlineStr">
        <is>
          <t>England</t>
        </is>
      </c>
      <c r="G33" s="59" t="inlineStr">
        <is>
          <t>Paul</t>
        </is>
      </c>
      <c r="H33" s="59" t="inlineStr">
        <is>
          <t>Fallu</t>
        </is>
      </c>
      <c r="I33" s="59" t="inlineStr">
        <is>
          <t>Harry</t>
        </is>
      </c>
      <c r="J33" s="59" t="inlineStr">
        <is>
          <t>Firth</t>
        </is>
      </c>
      <c r="K33" s="59" t="inlineStr">
        <is>
          <t>Brian</t>
        </is>
      </c>
      <c r="L33" s="59" t="inlineStr">
        <is>
          <t>Foley</t>
        </is>
      </c>
      <c r="M33" s="59" t="inlineStr">
        <is>
          <t>Harry</t>
        </is>
      </c>
      <c r="N33" s="59" t="inlineStr">
        <is>
          <t>Gapps</t>
        </is>
      </c>
      <c r="O33" s="59" t="inlineStr">
        <is>
          <t>Syd</t>
        </is>
      </c>
      <c r="P33" s="59" t="inlineStr">
        <is>
          <t>Fisher</t>
        </is>
      </c>
      <c r="Q33" s="59" t="inlineStr">
        <is>
          <t>Bill</t>
        </is>
      </c>
      <c r="R33" s="59" t="inlineStr">
        <is>
          <t>Ford</t>
        </is>
      </c>
      <c r="S33" s="59" t="inlineStr">
        <is>
          <t>Allan</t>
        </is>
      </c>
      <c r="T33" s="59" t="inlineStr">
        <is>
          <t>Grice</t>
        </is>
      </c>
      <c r="U33" s="59" t="inlineStr">
        <is>
          <t>Geoffrey</t>
        </is>
      </c>
      <c r="V33" s="59" t="inlineStr">
        <is>
          <t>Full</t>
        </is>
      </c>
      <c r="W33" s="60" t="inlineStr">
        <is>
          <t>John</t>
        </is>
      </c>
      <c r="X33" s="60" t="inlineStr">
        <is>
          <t>Faulkner</t>
        </is>
      </c>
      <c r="Y33" s="59" t="inlineStr">
        <is>
          <t>Mark</t>
        </is>
      </c>
      <c r="Z33" s="59" t="inlineStr">
        <is>
          <t>GIbbs</t>
        </is>
      </c>
      <c r="AA33" s="59" t="inlineStr">
        <is>
          <t>Geoff</t>
        </is>
      </c>
      <c r="AB33" s="59" t="inlineStr">
        <is>
          <t>Forshaw</t>
        </is>
      </c>
      <c r="AC33" s="59" t="inlineStr">
        <is>
          <t>Wayne</t>
        </is>
      </c>
      <c r="AD33" s="59" t="inlineStr">
        <is>
          <t>Gardner</t>
        </is>
      </c>
      <c r="AE33" s="59" t="inlineStr">
        <is>
          <t>Gregg</t>
        </is>
      </c>
      <c r="AF33" s="59" t="inlineStr">
        <is>
          <t>Hansford</t>
        </is>
      </c>
      <c r="AG33" s="59" t="inlineStr">
        <is>
          <t>Peter</t>
        </is>
      </c>
      <c r="AH33" s="59" t="inlineStr">
        <is>
          <t>McLeod</t>
        </is>
      </c>
      <c r="AI33" s="59" t="inlineStr">
        <is>
          <t>Mark</t>
        </is>
      </c>
      <c r="AJ33" s="59" t="inlineStr">
        <is>
          <t>Larkham</t>
        </is>
      </c>
      <c r="AK33" s="59" t="inlineStr">
        <is>
          <t>Ray</t>
        </is>
      </c>
      <c r="AL33" s="59" t="inlineStr">
        <is>
          <t>Hislop</t>
        </is>
      </c>
      <c r="AM33" s="59" t="inlineStr">
        <is>
          <t>Peter</t>
        </is>
      </c>
      <c r="AN33" s="59" t="inlineStr">
        <is>
          <t>Gazzard</t>
        </is>
      </c>
      <c r="AO33" s="59" t="inlineStr">
        <is>
          <t>Scott</t>
        </is>
      </c>
      <c r="AP33" s="59" t="inlineStr">
        <is>
          <t>Fleming</t>
        </is>
      </c>
      <c r="AQ33" s="59" t="inlineStr">
        <is>
          <t>Rodney</t>
        </is>
      </c>
      <c r="AR33" s="59" t="inlineStr">
        <is>
          <t>Forbes</t>
        </is>
      </c>
      <c r="AS33" s="59" t="inlineStr">
        <is>
          <t>Steven</t>
        </is>
      </c>
      <c r="AT33" s="59" t="inlineStr">
        <is>
          <t>Johnson</t>
        </is>
      </c>
      <c r="AU33" s="59" t="inlineStr">
        <is>
          <t>Todd</t>
        </is>
      </c>
      <c r="AV33" s="59" t="inlineStr">
        <is>
          <t>Kelly</t>
        </is>
      </c>
      <c r="AW33" s="59" t="inlineStr">
        <is>
          <t>Tony</t>
        </is>
      </c>
      <c r="AX33" s="59" t="inlineStr">
        <is>
          <t>Longhurst</t>
        </is>
      </c>
      <c r="AY33" s="59" t="inlineStr">
        <is>
          <t>Craig</t>
        </is>
      </c>
      <c r="AZ33" s="59" t="inlineStr">
        <is>
          <t>Lowndes</t>
        </is>
      </c>
      <c r="BA33" s="59" t="inlineStr">
        <is>
          <t>Rick</t>
        </is>
      </c>
      <c r="BB33" s="59" t="inlineStr">
        <is>
          <t>Kelly</t>
        </is>
      </c>
      <c r="BC33" s="59" t="inlineStr">
        <is>
          <t>Warren</t>
        </is>
      </c>
      <c r="BD33" s="59" t="inlineStr">
        <is>
          <t>Luff</t>
        </is>
      </c>
      <c r="BE33" s="59" t="inlineStr">
        <is>
          <t>Shane</t>
        </is>
      </c>
      <c r="BF33" s="59" t="inlineStr">
        <is>
          <t>Price</t>
        </is>
      </c>
      <c r="BG33" s="59" t="inlineStr">
        <is>
          <t>Mark</t>
        </is>
      </c>
      <c r="BH33" s="59" t="inlineStr">
        <is>
          <t>Noske</t>
        </is>
      </c>
      <c r="BI33" s="59" t="inlineStr">
        <is>
          <t>John</t>
        </is>
      </c>
      <c r="BJ33" s="59" t="inlineStr">
        <is>
          <t>McIntyre</t>
        </is>
      </c>
      <c r="BK33" s="59" t="inlineStr">
        <is>
          <t>James</t>
        </is>
      </c>
      <c r="BL33" s="59" t="inlineStr">
        <is>
          <t>Moffat</t>
        </is>
      </c>
      <c r="BM33" s="59" t="inlineStr">
        <is>
          <t>James</t>
        </is>
      </c>
      <c r="BN33" s="59" t="inlineStr">
        <is>
          <t>Moffat</t>
        </is>
      </c>
      <c r="BO33" s="59" t="inlineStr">
        <is>
          <t>Paul</t>
        </is>
      </c>
      <c r="BP33" s="59" t="inlineStr">
        <is>
          <t>Morris</t>
        </is>
      </c>
      <c r="BQ33" s="59" t="inlineStr">
        <is>
          <t>Paul</t>
        </is>
      </c>
      <c r="BR33" s="59" t="inlineStr">
        <is>
          <t>Morris</t>
        </is>
      </c>
      <c r="BS33" s="59" t="inlineStr">
        <is>
          <t>Ant</t>
        </is>
      </c>
      <c r="BT33" s="59" t="inlineStr">
        <is>
          <t>Pedersen</t>
        </is>
      </c>
      <c r="BU33" s="59" t="inlineStr">
        <is>
          <t>Ant</t>
        </is>
      </c>
      <c r="BV33" s="59" t="inlineStr">
        <is>
          <t>Pedersen</t>
        </is>
      </c>
      <c r="BW33" s="59" t="inlineStr">
        <is>
          <t>Nick</t>
        </is>
      </c>
      <c r="BX33" s="59" t="inlineStr">
        <is>
          <t>Percat</t>
        </is>
      </c>
      <c r="BY33" s="59" t="inlineStr">
        <is>
          <t>Jack</t>
        </is>
      </c>
      <c r="BZ33" s="59" t="inlineStr">
        <is>
          <t>Perkins</t>
        </is>
      </c>
      <c r="CA33" s="59" t="inlineStr">
        <is>
          <t>Nick</t>
        </is>
      </c>
      <c r="CB33" s="59" t="inlineStr">
        <is>
          <t>Percat</t>
        </is>
      </c>
      <c r="CC33" s="59" t="inlineStr">
        <is>
          <t>Jack</t>
        </is>
      </c>
      <c r="CD33" s="59" t="inlineStr">
        <is>
          <t>Perkins</t>
        </is>
      </c>
      <c r="CE33" s="59" t="inlineStr">
        <is>
          <t>Dylan</t>
        </is>
      </c>
      <c r="CF33" s="59" t="inlineStr">
        <is>
          <t>O'Keeffe</t>
        </is>
      </c>
      <c r="CG33" s="59" t="inlineStr">
        <is>
          <t>Jayden</t>
        </is>
      </c>
      <c r="CH33" s="59" t="inlineStr">
        <is>
          <t>Ojeda</t>
        </is>
      </c>
      <c r="CI33" s="59" t="inlineStr">
        <is>
          <t>Warren</t>
        </is>
      </c>
      <c r="CJ33" s="59" t="inlineStr">
        <is>
          <t>Luff</t>
        </is>
      </c>
      <c r="CK33" s="59" t="inlineStr">
        <is>
          <t>Aaron</t>
        </is>
      </c>
      <c r="CL33" s="59" t="inlineStr">
        <is>
          <t>Love</t>
        </is>
      </c>
      <c r="CM33" s="59" t="inlineStr">
        <is>
          <t>Chaz</t>
        </is>
      </c>
      <c r="CN33" s="51" t="inlineStr">
        <is>
          <t>Mostert</t>
        </is>
      </c>
      <c r="CO33" s="51" t="inlineStr">
        <is>
          <t xml:space="preserve"> Nash</t>
        </is>
      </c>
      <c r="CP33" s="51" t="inlineStr">
        <is>
          <t>Morris</t>
        </is>
      </c>
    </row>
    <row r="34" ht="17" customHeight="1">
      <c r="A34" s="103" t="inlineStr">
        <is>
          <t>Jim</t>
        </is>
      </c>
      <c r="B34" s="103" t="inlineStr">
        <is>
          <t>Gullan</t>
        </is>
      </c>
      <c r="C34" s="104" t="inlineStr">
        <is>
          <t>Neil</t>
        </is>
      </c>
      <c r="D34" s="104" t="inlineStr">
        <is>
          <t>Johannesen</t>
        </is>
      </c>
      <c r="E34" s="103" t="inlineStr">
        <is>
          <t>Greg</t>
        </is>
      </c>
      <c r="F34" s="103" t="inlineStr">
        <is>
          <t>Fayers</t>
        </is>
      </c>
      <c r="G34" s="59" t="inlineStr">
        <is>
          <t>Barry</t>
        </is>
      </c>
      <c r="H34" s="59" t="inlineStr">
        <is>
          <t>Ferguson</t>
        </is>
      </c>
      <c r="I34" s="59" t="inlineStr">
        <is>
          <t>Brian</t>
        </is>
      </c>
      <c r="J34" s="59" t="inlineStr">
        <is>
          <t>Fleming</t>
        </is>
      </c>
      <c r="K34" s="59" t="inlineStr">
        <is>
          <t>Bill</t>
        </is>
      </c>
      <c r="L34" s="59" t="inlineStr">
        <is>
          <t>Ford</t>
        </is>
      </c>
      <c r="M34" s="59" t="inlineStr">
        <is>
          <t>George</t>
        </is>
      </c>
      <c r="N34" s="59" t="inlineStr">
        <is>
          <t>Garth</t>
        </is>
      </c>
      <c r="O34" s="59" t="inlineStr">
        <is>
          <t>Brian</t>
        </is>
      </c>
      <c r="P34" s="59" t="inlineStr">
        <is>
          <t>Foley</t>
        </is>
      </c>
      <c r="Q34" s="59" t="inlineStr">
        <is>
          <t>David</t>
        </is>
      </c>
      <c r="R34" s="59" t="inlineStr">
        <is>
          <t>Frazer</t>
        </is>
      </c>
      <c r="S34" s="59" t="inlineStr">
        <is>
          <t>Armin</t>
        </is>
      </c>
      <c r="T34" s="59" t="inlineStr">
        <is>
          <t>Hahne</t>
        </is>
      </c>
      <c r="U34" s="59" t="inlineStr">
        <is>
          <t>George</t>
        </is>
      </c>
      <c r="V34" s="59" t="inlineStr">
        <is>
          <t>Fury</t>
        </is>
      </c>
      <c r="W34" s="59" t="inlineStr">
        <is>
          <t>Terry</t>
        </is>
      </c>
      <c r="X34" s="59" t="inlineStr">
        <is>
          <t>Finnigan</t>
        </is>
      </c>
      <c r="Y34" s="59" t="inlineStr">
        <is>
          <t>Alf</t>
        </is>
      </c>
      <c r="Z34" s="59" t="inlineStr">
        <is>
          <t>Grant</t>
        </is>
      </c>
      <c r="AA34" s="59" t="inlineStr">
        <is>
          <t>Geoffrey</t>
        </is>
      </c>
      <c r="AB34" s="59" t="inlineStr">
        <is>
          <t>Full</t>
        </is>
      </c>
      <c r="AC34" s="59" t="inlineStr">
        <is>
          <t>Peter</t>
        </is>
      </c>
      <c r="AD34" s="59" t="inlineStr">
        <is>
          <t>Gazzard</t>
        </is>
      </c>
      <c r="AE34" s="59" t="inlineStr">
        <is>
          <t>Steve</t>
        </is>
      </c>
      <c r="AF34" s="59" t="inlineStr">
        <is>
          <t>Hardman</t>
        </is>
      </c>
      <c r="AG34" s="59" t="inlineStr">
        <is>
          <t>Ryan</t>
        </is>
      </c>
      <c r="AH34" s="59" t="inlineStr">
        <is>
          <t>McLeod</t>
        </is>
      </c>
      <c r="AI34" s="59" t="inlineStr">
        <is>
          <t>Tony</t>
        </is>
      </c>
      <c r="AJ34" s="59" t="inlineStr">
        <is>
          <t>Longhurst</t>
        </is>
      </c>
      <c r="AK34" s="59" t="inlineStr">
        <is>
          <t>Darren</t>
        </is>
      </c>
      <c r="AL34" s="59" t="inlineStr">
        <is>
          <t>Hossack</t>
        </is>
      </c>
      <c r="AM34" s="59" t="inlineStr">
        <is>
          <t>Alan</t>
        </is>
      </c>
      <c r="AN34" s="59" t="inlineStr">
        <is>
          <t>Heath</t>
        </is>
      </c>
      <c r="AO34" s="59" t="inlineStr">
        <is>
          <t>Rodney</t>
        </is>
      </c>
      <c r="AP34" s="59" t="inlineStr">
        <is>
          <t>Forbes</t>
        </is>
      </c>
      <c r="AQ34" s="59" t="inlineStr">
        <is>
          <t>Geoff</t>
        </is>
      </c>
      <c r="AR34" s="59" t="inlineStr">
        <is>
          <t>Full</t>
        </is>
      </c>
      <c r="AS34" s="59" t="inlineStr">
        <is>
          <t>Brad</t>
        </is>
      </c>
      <c r="AT34" s="59" t="inlineStr">
        <is>
          <t>Jones</t>
        </is>
      </c>
      <c r="AU34" s="59" t="inlineStr">
        <is>
          <t>David</t>
        </is>
      </c>
      <c r="AV34" s="59" t="inlineStr">
        <is>
          <t>Krause</t>
        </is>
      </c>
      <c r="AW34" s="59" t="inlineStr">
        <is>
          <t>Craig</t>
        </is>
      </c>
      <c r="AX34" s="59" t="inlineStr">
        <is>
          <t>Lowndes</t>
        </is>
      </c>
      <c r="AY34" s="59" t="inlineStr">
        <is>
          <t>Warren</t>
        </is>
      </c>
      <c r="AZ34" s="59" t="inlineStr">
        <is>
          <t>Luff</t>
        </is>
      </c>
      <c r="BA34" s="59" t="inlineStr">
        <is>
          <t>Tim</t>
        </is>
      </c>
      <c r="BB34" s="59" t="inlineStr">
        <is>
          <t>Leahey</t>
        </is>
      </c>
      <c r="BC34" s="59" t="inlineStr">
        <is>
          <t>Richard</t>
        </is>
      </c>
      <c r="BD34" s="59" t="inlineStr">
        <is>
          <t>Lyons</t>
        </is>
      </c>
      <c r="BE34" s="59" t="inlineStr">
        <is>
          <t>Paul</t>
        </is>
      </c>
      <c r="BF34" s="59" t="inlineStr">
        <is>
          <t>Radisich</t>
        </is>
      </c>
      <c r="BG34" s="59" t="inlineStr">
        <is>
          <t>Steve</t>
        </is>
      </c>
      <c r="BH34" s="59" t="inlineStr">
        <is>
          <t>Owen</t>
        </is>
      </c>
      <c r="BI34" s="59" t="inlineStr">
        <is>
          <t>Mark</t>
        </is>
      </c>
      <c r="BJ34" s="59" t="inlineStr">
        <is>
          <t>McNally</t>
        </is>
      </c>
      <c r="BK34" s="59" t="inlineStr">
        <is>
          <t>Paul</t>
        </is>
      </c>
      <c r="BL34" s="59" t="inlineStr">
        <is>
          <t>Morris</t>
        </is>
      </c>
      <c r="BM34" s="59" t="inlineStr">
        <is>
          <t>Paul</t>
        </is>
      </c>
      <c r="BN34" s="59" t="inlineStr">
        <is>
          <t>Morris</t>
        </is>
      </c>
      <c r="BO34" s="59" t="inlineStr">
        <is>
          <t>Greg</t>
        </is>
      </c>
      <c r="BP34" s="59" t="inlineStr">
        <is>
          <t>Murphy</t>
        </is>
      </c>
      <c r="BQ34" s="59" t="inlineStr">
        <is>
          <t>Chaz</t>
        </is>
      </c>
      <c r="BR34" s="59" t="inlineStr">
        <is>
          <t>Mostert</t>
        </is>
      </c>
      <c r="BS34" s="59" t="inlineStr">
        <is>
          <t>Nick</t>
        </is>
      </c>
      <c r="BT34" s="59" t="inlineStr">
        <is>
          <t>Percat</t>
        </is>
      </c>
      <c r="BU34" s="59" t="inlineStr">
        <is>
          <t>Nick</t>
        </is>
      </c>
      <c r="BV34" s="59" t="inlineStr">
        <is>
          <t>Percat</t>
        </is>
      </c>
      <c r="BW34" s="59" t="inlineStr">
        <is>
          <t>Jack</t>
        </is>
      </c>
      <c r="BX34" s="59" t="inlineStr">
        <is>
          <t>Perkins</t>
        </is>
      </c>
      <c r="BY34" s="59" t="inlineStr">
        <is>
          <t>Chris</t>
        </is>
      </c>
      <c r="BZ34" s="59" t="inlineStr">
        <is>
          <t>Pither</t>
        </is>
      </c>
      <c r="CA34" s="59" t="inlineStr">
        <is>
          <t>Jack</t>
        </is>
      </c>
      <c r="CB34" s="59" t="inlineStr">
        <is>
          <t>Perkins</t>
        </is>
      </c>
      <c r="CC34" s="59" t="inlineStr">
        <is>
          <t>Chris</t>
        </is>
      </c>
      <c r="CD34" s="59" t="inlineStr">
        <is>
          <t>Pither</t>
        </is>
      </c>
      <c r="CE34" s="59" t="inlineStr">
        <is>
          <t>Jayden</t>
        </is>
      </c>
      <c r="CF34" s="59" t="inlineStr">
        <is>
          <t>Ojeda</t>
        </is>
      </c>
      <c r="CG34" s="59" t="inlineStr">
        <is>
          <t>Nick</t>
        </is>
      </c>
      <c r="CH34" s="59" t="inlineStr">
        <is>
          <t>Percat</t>
        </is>
      </c>
      <c r="CI34" s="59" t="inlineStr">
        <is>
          <t>James</t>
        </is>
      </c>
      <c r="CJ34" s="59" t="inlineStr">
        <is>
          <t>Moffat</t>
        </is>
      </c>
      <c r="CK34" s="59" t="inlineStr">
        <is>
          <t>Craig</t>
        </is>
      </c>
      <c r="CL34" s="59" t="inlineStr">
        <is>
          <t>Lowndes</t>
        </is>
      </c>
      <c r="CM34" s="59" t="inlineStr">
        <is>
          <t>Cooper</t>
        </is>
      </c>
      <c r="CN34" s="51" t="inlineStr">
        <is>
          <t>Murray</t>
        </is>
      </c>
      <c r="CO34" s="51" t="inlineStr">
        <is>
          <t xml:space="preserve"> Chaz</t>
        </is>
      </c>
      <c r="CP34" s="51" t="inlineStr">
        <is>
          <t>Mostert</t>
        </is>
      </c>
    </row>
    <row r="35" ht="17" customHeight="1">
      <c r="A35" s="103" t="inlineStr">
        <is>
          <t>Barry</t>
        </is>
      </c>
      <c r="B35" s="103" t="inlineStr">
        <is>
          <t>Gurdon</t>
        </is>
      </c>
      <c r="C35" s="104" t="inlineStr">
        <is>
          <t>John</t>
        </is>
      </c>
      <c r="D35" s="104" t="inlineStr">
        <is>
          <t>Lanyon</t>
        </is>
      </c>
      <c r="E35" s="111" t="inlineStr">
        <is>
          <t>Harry</t>
        </is>
      </c>
      <c r="F35" s="111" t="inlineStr">
        <is>
          <t>Firth</t>
        </is>
      </c>
      <c r="G35" s="59" t="inlineStr">
        <is>
          <t>Ian</t>
        </is>
      </c>
      <c r="H35" s="59" t="inlineStr">
        <is>
          <t>Ferguson</t>
        </is>
      </c>
      <c r="I35" s="59" t="inlineStr">
        <is>
          <t>Brian</t>
        </is>
      </c>
      <c r="J35" s="59" t="inlineStr">
        <is>
          <t>Foley</t>
        </is>
      </c>
      <c r="K35" s="59" t="inlineStr">
        <is>
          <t>George</t>
        </is>
      </c>
      <c r="L35" s="59" t="inlineStr">
        <is>
          <t>Forrest</t>
        </is>
      </c>
      <c r="M35" s="59" t="inlineStr">
        <is>
          <t>Denis</t>
        </is>
      </c>
      <c r="N35" s="59" t="inlineStr">
        <is>
          <t>Geary</t>
        </is>
      </c>
      <c r="O35" s="59" t="inlineStr">
        <is>
          <t>Bill</t>
        </is>
      </c>
      <c r="P35" s="59" t="inlineStr">
        <is>
          <t>Ford</t>
        </is>
      </c>
      <c r="Q35" s="59" t="inlineStr">
        <is>
          <t>Rusty</t>
        </is>
      </c>
      <c r="R35" s="59" t="inlineStr">
        <is>
          <t>French</t>
        </is>
      </c>
      <c r="S35" s="59" t="inlineStr">
        <is>
          <t>Gregg</t>
        </is>
      </c>
      <c r="T35" s="59" t="inlineStr">
        <is>
          <t>Hansford</t>
        </is>
      </c>
      <c r="U35" s="59" t="inlineStr">
        <is>
          <t>Mark</t>
        </is>
      </c>
      <c r="V35" s="59" t="inlineStr">
        <is>
          <t>Gibbs</t>
        </is>
      </c>
      <c r="W35" s="59" t="inlineStr">
        <is>
          <t>Robbie</t>
        </is>
      </c>
      <c r="X35" s="59" t="inlineStr">
        <is>
          <t>Francevic</t>
        </is>
      </c>
      <c r="Y35" s="59" t="inlineStr">
        <is>
          <t>Tim</t>
        </is>
      </c>
      <c r="Z35" s="59" t="inlineStr">
        <is>
          <t>Grant</t>
        </is>
      </c>
      <c r="AA35" s="59" t="inlineStr">
        <is>
          <t>Calvin</t>
        </is>
      </c>
      <c r="AB35" s="59" t="inlineStr">
        <is>
          <t>Gardiner</t>
        </is>
      </c>
      <c r="AC35" s="59" t="inlineStr">
        <is>
          <t>Mark</t>
        </is>
      </c>
      <c r="AD35" s="59" t="inlineStr">
        <is>
          <t>Gibbs</t>
        </is>
      </c>
      <c r="AE35" s="60" t="inlineStr">
        <is>
          <t>Kevin</t>
        </is>
      </c>
      <c r="AF35" s="60" t="inlineStr">
        <is>
          <t>Heffernan</t>
        </is>
      </c>
      <c r="AG35" s="59" t="inlineStr">
        <is>
          <t>Tomas</t>
        </is>
      </c>
      <c r="AH35" s="59" t="inlineStr">
        <is>
          <t>Mezera</t>
        </is>
      </c>
      <c r="AI35" s="112" t="inlineStr">
        <is>
          <t>Craig</t>
        </is>
      </c>
      <c r="AJ35" s="112" t="inlineStr">
        <is>
          <t>Lowndes</t>
        </is>
      </c>
      <c r="AK35" s="112" t="inlineStr">
        <is>
          <t>Russell</t>
        </is>
      </c>
      <c r="AL35" s="112" t="inlineStr">
        <is>
          <t>Ingall</t>
        </is>
      </c>
      <c r="AM35" s="59" t="inlineStr">
        <is>
          <t>Ray</t>
        </is>
      </c>
      <c r="AN35" s="59" t="inlineStr">
        <is>
          <t>Hislop</t>
        </is>
      </c>
      <c r="AO35" s="59" t="inlineStr">
        <is>
          <t>Geoff</t>
        </is>
      </c>
      <c r="AP35" s="59" t="inlineStr">
        <is>
          <t>Full</t>
        </is>
      </c>
      <c r="AQ35" s="59" t="inlineStr">
        <is>
          <t>Wayne</t>
        </is>
      </c>
      <c r="AR35" s="59" t="inlineStr">
        <is>
          <t>Gardner</t>
        </is>
      </c>
      <c r="AS35" s="59" t="inlineStr">
        <is>
          <t>Alan</t>
        </is>
      </c>
      <c r="AT35" s="59" t="inlineStr">
        <is>
          <t>Jones</t>
        </is>
      </c>
      <c r="AU35" s="59" t="inlineStr">
        <is>
          <t>Mark</t>
        </is>
      </c>
      <c r="AV35" s="59" t="inlineStr">
        <is>
          <t>Larkham</t>
        </is>
      </c>
      <c r="AW35" s="59" t="inlineStr">
        <is>
          <t>Warren</t>
        </is>
      </c>
      <c r="AX35" s="59" t="inlineStr">
        <is>
          <t>Luff</t>
        </is>
      </c>
      <c r="AY35" s="59" t="inlineStr">
        <is>
          <t>Adam</t>
        </is>
      </c>
      <c r="AZ35" s="59" t="inlineStr">
        <is>
          <t>Macrow</t>
        </is>
      </c>
      <c r="BA35" s="59" t="inlineStr">
        <is>
          <t>Tony</t>
        </is>
      </c>
      <c r="BB35" s="59" t="inlineStr">
        <is>
          <t>Longhurst</t>
        </is>
      </c>
      <c r="BC35" s="59" t="inlineStr">
        <is>
          <t>Adam</t>
        </is>
      </c>
      <c r="BD35" s="59" t="inlineStr">
        <is>
          <t>Macrow</t>
        </is>
      </c>
      <c r="BE35" s="59" t="inlineStr">
        <is>
          <t>Steven</t>
        </is>
      </c>
      <c r="BF35" s="59" t="inlineStr">
        <is>
          <t>Richards</t>
        </is>
      </c>
      <c r="BG35" s="59" t="inlineStr">
        <is>
          <t>Michael</t>
        </is>
      </c>
      <c r="BH35" s="59" t="inlineStr">
        <is>
          <t>Patrizi</t>
        </is>
      </c>
      <c r="BI35" s="59" t="inlineStr">
        <is>
          <t>Paul</t>
        </is>
      </c>
      <c r="BJ35" s="59" t="inlineStr">
        <is>
          <t>Morris</t>
        </is>
      </c>
      <c r="BK35" s="59" t="inlineStr">
        <is>
          <t>Greg</t>
        </is>
      </c>
      <c r="BL35" s="59" t="inlineStr">
        <is>
          <t>Murphy</t>
        </is>
      </c>
      <c r="BM35" s="59" t="inlineStr">
        <is>
          <t>Greg</t>
        </is>
      </c>
      <c r="BN35" s="59" t="inlineStr">
        <is>
          <t>Murphy</t>
        </is>
      </c>
      <c r="BO35" s="59" t="inlineStr">
        <is>
          <t>Steve</t>
        </is>
      </c>
      <c r="BP35" s="59" t="inlineStr">
        <is>
          <t>Owen</t>
        </is>
      </c>
      <c r="BQ35" s="59" t="inlineStr">
        <is>
          <t>Greg</t>
        </is>
      </c>
      <c r="BR35" s="59" t="inlineStr">
        <is>
          <t>Murphy</t>
        </is>
      </c>
      <c r="BS35" s="59" t="inlineStr">
        <is>
          <t>Jack</t>
        </is>
      </c>
      <c r="BT35" s="59" t="inlineStr">
        <is>
          <t>Perkins</t>
        </is>
      </c>
      <c r="BU35" s="59" t="inlineStr">
        <is>
          <t>Jack</t>
        </is>
      </c>
      <c r="BV35" s="59" t="inlineStr">
        <is>
          <t>Perkins</t>
        </is>
      </c>
      <c r="BW35" s="59" t="inlineStr">
        <is>
          <t>Chris</t>
        </is>
      </c>
      <c r="BX35" s="59" t="inlineStr">
        <is>
          <t>Pither</t>
        </is>
      </c>
      <c r="BY35" s="59" t="inlineStr">
        <is>
          <t>Alexandre</t>
        </is>
      </c>
      <c r="BZ35" s="59" t="inlineStr">
        <is>
          <t>Prémat</t>
        </is>
      </c>
      <c r="CA35" s="59" t="inlineStr">
        <is>
          <t>Chris</t>
        </is>
      </c>
      <c r="CB35" s="59" t="inlineStr">
        <is>
          <t>Pither</t>
        </is>
      </c>
      <c r="CC35" s="112" t="inlineStr">
        <is>
          <t>Alexandre</t>
        </is>
      </c>
      <c r="CD35" s="112" t="inlineStr">
        <is>
          <t>Prémat</t>
        </is>
      </c>
      <c r="CE35" s="59" t="inlineStr">
        <is>
          <t>Steve</t>
        </is>
      </c>
      <c r="CF35" s="59" t="inlineStr">
        <is>
          <t>Owen</t>
        </is>
      </c>
      <c r="CG35" s="59" t="inlineStr">
        <is>
          <t>Jack</t>
        </is>
      </c>
      <c r="CH35" s="59" t="inlineStr">
        <is>
          <t>Perkins</t>
        </is>
      </c>
      <c r="CI35" s="59" t="inlineStr">
        <is>
          <t>Chaz</t>
        </is>
      </c>
      <c r="CJ35" s="59" t="inlineStr">
        <is>
          <t>Mostert</t>
        </is>
      </c>
      <c r="CK35" s="59" t="inlineStr">
        <is>
          <t>Warren</t>
        </is>
      </c>
      <c r="CL35" s="59" t="inlineStr">
        <is>
          <t>Luff</t>
        </is>
      </c>
      <c r="CM35" s="59" t="inlineStr">
        <is>
          <t>Dylan</t>
        </is>
      </c>
      <c r="CN35" s="51" t="inlineStr">
        <is>
          <t>O'Keeffe</t>
        </is>
      </c>
      <c r="CO35" s="51" t="inlineStr">
        <is>
          <t xml:space="preserve"> Cooper</t>
        </is>
      </c>
      <c r="CP35" s="51" t="inlineStr">
        <is>
          <t>Murray</t>
        </is>
      </c>
    </row>
    <row r="36" ht="17" customHeight="1">
      <c r="A36" s="103" t="inlineStr">
        <is>
          <t>Am</t>
        </is>
      </c>
      <c r="B36" s="103" t="inlineStr">
        <is>
          <t>Hawkins</t>
        </is>
      </c>
      <c r="C36" s="104" t="inlineStr">
        <is>
          <t>Michael</t>
        </is>
      </c>
      <c r="D36" s="104" t="inlineStr">
        <is>
          <t>Lempriere</t>
        </is>
      </c>
      <c r="E36" s="103" t="inlineStr">
        <is>
          <t>John</t>
        </is>
      </c>
      <c r="F36" s="103" t="inlineStr">
        <is>
          <t>Fish</t>
        </is>
      </c>
      <c r="G36" s="112" t="inlineStr">
        <is>
          <t>Harry</t>
        </is>
      </c>
      <c r="H36" s="112" t="inlineStr">
        <is>
          <t>Firth</t>
        </is>
      </c>
      <c r="I36" s="59" t="inlineStr">
        <is>
          <t>Bill</t>
        </is>
      </c>
      <c r="J36" s="59" t="inlineStr">
        <is>
          <t>Ford</t>
        </is>
      </c>
      <c r="K36" s="59" t="inlineStr">
        <is>
          <t>David</t>
        </is>
      </c>
      <c r="L36" s="59" t="inlineStr">
        <is>
          <t>Frazer</t>
        </is>
      </c>
      <c r="M36" s="59" t="inlineStr">
        <is>
          <t>Fred</t>
        </is>
      </c>
      <c r="N36" s="59" t="inlineStr">
        <is>
          <t>Gibson</t>
        </is>
      </c>
      <c r="O36" s="59" t="inlineStr">
        <is>
          <t>Andy</t>
        </is>
      </c>
      <c r="P36" s="59" t="inlineStr">
        <is>
          <t>Frankel</t>
        </is>
      </c>
      <c r="Q36" s="59" t="inlineStr">
        <is>
          <t>John</t>
        </is>
      </c>
      <c r="R36" s="59" t="inlineStr">
        <is>
          <t>French</t>
        </is>
      </c>
      <c r="S36" s="59" t="inlineStr">
        <is>
          <t>Steve</t>
        </is>
      </c>
      <c r="T36" s="59" t="inlineStr">
        <is>
          <t>Harrington</t>
        </is>
      </c>
      <c r="U36" s="59" t="inlineStr">
        <is>
          <t>John</t>
        </is>
      </c>
      <c r="V36" s="59" t="inlineStr">
        <is>
          <t>Giddings</t>
        </is>
      </c>
      <c r="W36" s="59" t="inlineStr">
        <is>
          <t>Geoff</t>
        </is>
      </c>
      <c r="X36" s="59" t="inlineStr">
        <is>
          <t>Full</t>
        </is>
      </c>
      <c r="Y36" s="59" t="inlineStr">
        <is>
          <t>Allan</t>
        </is>
      </c>
      <c r="Z36" s="59" t="inlineStr">
        <is>
          <t>Grice</t>
        </is>
      </c>
      <c r="AA36" s="59" t="inlineStr">
        <is>
          <t>Wayne</t>
        </is>
      </c>
      <c r="AB36" s="59" t="inlineStr">
        <is>
          <t>Gardner</t>
        </is>
      </c>
      <c r="AC36" s="59" t="inlineStr">
        <is>
          <t>Garry</t>
        </is>
      </c>
      <c r="AD36" s="59" t="inlineStr">
        <is>
          <t>Gosatti</t>
        </is>
      </c>
      <c r="AE36" s="59" t="inlineStr">
        <is>
          <t>Altfrid</t>
        </is>
      </c>
      <c r="AF36" s="59" t="inlineStr">
        <is>
          <t>Heger</t>
        </is>
      </c>
      <c r="AG36" s="59" t="inlineStr">
        <is>
          <t>Andrew</t>
        </is>
      </c>
      <c r="AH36" s="59" t="inlineStr">
        <is>
          <t>Miedecke</t>
        </is>
      </c>
      <c r="AI36" s="59" t="inlineStr">
        <is>
          <t>Stuart</t>
        </is>
      </c>
      <c r="AJ36" s="59" t="inlineStr">
        <is>
          <t>McColl</t>
        </is>
      </c>
      <c r="AK36" s="59" t="inlineStr">
        <is>
          <t>Steven</t>
        </is>
      </c>
      <c r="AL36" s="59" t="inlineStr">
        <is>
          <t>Johnson</t>
        </is>
      </c>
      <c r="AM36" s="59" t="inlineStr">
        <is>
          <t>Chris</t>
        </is>
      </c>
      <c r="AN36" s="59" t="inlineStr">
        <is>
          <t>Hones</t>
        </is>
      </c>
      <c r="AO36" s="59" t="inlineStr">
        <is>
          <t>Wayne</t>
        </is>
      </c>
      <c r="AP36" s="59" t="inlineStr">
        <is>
          <t>Gardner</t>
        </is>
      </c>
      <c r="AQ36" s="59" t="inlineStr">
        <is>
          <t>Peter</t>
        </is>
      </c>
      <c r="AR36" s="59" t="inlineStr">
        <is>
          <t>Gazzard</t>
        </is>
      </c>
      <c r="AS36" s="59" t="inlineStr">
        <is>
          <t>Todd</t>
        </is>
      </c>
      <c r="AT36" s="59" t="inlineStr">
        <is>
          <t>Kelly</t>
        </is>
      </c>
      <c r="AU36" s="59" t="inlineStr">
        <is>
          <t>Tim</t>
        </is>
      </c>
      <c r="AV36" s="59" t="inlineStr">
        <is>
          <t>Leahey</t>
        </is>
      </c>
      <c r="AW36" s="59" t="inlineStr">
        <is>
          <t>Adam</t>
        </is>
      </c>
      <c r="AX36" s="59" t="inlineStr">
        <is>
          <t>Macrow</t>
        </is>
      </c>
      <c r="AY36" s="59" t="inlineStr">
        <is>
          <t>Marcus</t>
        </is>
      </c>
      <c r="AZ36" s="59" t="inlineStr">
        <is>
          <t>Marshall</t>
        </is>
      </c>
      <c r="BA36" s="59" t="inlineStr">
        <is>
          <t>Craig</t>
        </is>
      </c>
      <c r="BB36" s="59" t="inlineStr">
        <is>
          <t>Lowndes</t>
        </is>
      </c>
      <c r="BC36" s="59" t="inlineStr">
        <is>
          <t>Marcus</t>
        </is>
      </c>
      <c r="BD36" s="59" t="inlineStr">
        <is>
          <t>Marshall</t>
        </is>
      </c>
      <c r="BE36" s="59" t="inlineStr">
        <is>
          <t>Jason</t>
        </is>
      </c>
      <c r="BF36" s="59" t="inlineStr">
        <is>
          <t>Richards</t>
        </is>
      </c>
      <c r="BG36" s="59" t="inlineStr">
        <is>
          <t>Jack</t>
        </is>
      </c>
      <c r="BH36" s="59" t="inlineStr">
        <is>
          <t>Perkins</t>
        </is>
      </c>
      <c r="BI36" s="59" t="inlineStr">
        <is>
          <t>Greg</t>
        </is>
      </c>
      <c r="BJ36" s="59" t="inlineStr">
        <is>
          <t>Murphy</t>
        </is>
      </c>
      <c r="BK36" s="59" t="inlineStr">
        <is>
          <t>Mark</t>
        </is>
      </c>
      <c r="BL36" s="59" t="inlineStr">
        <is>
          <t>Noske</t>
        </is>
      </c>
      <c r="BM36" s="59" t="inlineStr">
        <is>
          <t>Steve</t>
        </is>
      </c>
      <c r="BN36" s="59" t="inlineStr">
        <is>
          <t>Owen</t>
        </is>
      </c>
      <c r="BO36" s="59" t="inlineStr">
        <is>
          <t>Michael</t>
        </is>
      </c>
      <c r="BP36" s="59" t="inlineStr">
        <is>
          <t>Patrizi</t>
        </is>
      </c>
      <c r="BQ36" s="59" t="inlineStr">
        <is>
          <t>Steve</t>
        </is>
      </c>
      <c r="BR36" s="59" t="inlineStr">
        <is>
          <t>Owen</t>
        </is>
      </c>
      <c r="BS36" s="59" t="inlineStr">
        <is>
          <t>Chris</t>
        </is>
      </c>
      <c r="BT36" s="59" t="inlineStr">
        <is>
          <t>Pither</t>
        </is>
      </c>
      <c r="BU36" s="59" t="inlineStr">
        <is>
          <t>Chris</t>
        </is>
      </c>
      <c r="BV36" s="59" t="inlineStr">
        <is>
          <t>Pither</t>
        </is>
      </c>
      <c r="BW36" s="59" t="inlineStr">
        <is>
          <t>Alexandre</t>
        </is>
      </c>
      <c r="BX36" s="59" t="inlineStr">
        <is>
          <t>Prémat</t>
        </is>
      </c>
      <c r="BY36" s="59" t="inlineStr">
        <is>
          <t>Scott</t>
        </is>
      </c>
      <c r="BZ36" s="59" t="inlineStr">
        <is>
          <t>Pye</t>
        </is>
      </c>
      <c r="CA36" s="59" t="inlineStr">
        <is>
          <t>Alexandre</t>
        </is>
      </c>
      <c r="CB36" s="59" t="inlineStr">
        <is>
          <t>Prémat</t>
        </is>
      </c>
      <c r="CC36" s="59" t="inlineStr">
        <is>
          <t>Scott</t>
        </is>
      </c>
      <c r="CD36" s="59" t="inlineStr">
        <is>
          <t>Pye</t>
        </is>
      </c>
      <c r="CE36" s="59" t="inlineStr">
        <is>
          <t>Nick</t>
        </is>
      </c>
      <c r="CF36" s="59" t="inlineStr">
        <is>
          <t>Percat</t>
        </is>
      </c>
      <c r="CG36" s="59" t="inlineStr">
        <is>
          <t>Chris</t>
        </is>
      </c>
      <c r="CH36" s="59" t="inlineStr">
        <is>
          <t>Pither</t>
        </is>
      </c>
      <c r="CI36" s="59" t="inlineStr">
        <is>
          <t>Greg</t>
        </is>
      </c>
      <c r="CJ36" s="59" t="inlineStr">
        <is>
          <t>Murphy</t>
        </is>
      </c>
      <c r="CK36" s="59" t="inlineStr">
        <is>
          <t>James</t>
        </is>
      </c>
      <c r="CL36" s="59" t="inlineStr">
        <is>
          <t>Moffat</t>
        </is>
      </c>
      <c r="CM36" s="59" t="inlineStr">
        <is>
          <t>Jayden</t>
        </is>
      </c>
      <c r="CN36" s="51" t="inlineStr">
        <is>
          <t>Ojeda</t>
        </is>
      </c>
      <c r="CO36" s="51" t="inlineStr">
        <is>
          <t xml:space="preserve"> Jayden</t>
        </is>
      </c>
      <c r="CP36" s="51" t="inlineStr">
        <is>
          <t>Ojeda</t>
        </is>
      </c>
    </row>
    <row r="37" ht="17" customHeight="1">
      <c r="A37" s="103" t="inlineStr">
        <is>
          <t>Graham</t>
        </is>
      </c>
      <c r="B37" s="103" t="inlineStr">
        <is>
          <t>Hoinville</t>
        </is>
      </c>
      <c r="C37" s="104" t="inlineStr">
        <is>
          <t>Ron</t>
        </is>
      </c>
      <c r="D37" s="104" t="inlineStr">
        <is>
          <t>Lilley</t>
        </is>
      </c>
      <c r="E37" s="103" t="inlineStr">
        <is>
          <t>Syd</t>
        </is>
      </c>
      <c r="F37" s="103" t="inlineStr">
        <is>
          <t>Fisher</t>
        </is>
      </c>
      <c r="G37" s="59" t="inlineStr">
        <is>
          <t>Syd</t>
        </is>
      </c>
      <c r="H37" s="59" t="inlineStr">
        <is>
          <t>Fisher</t>
        </is>
      </c>
      <c r="I37" s="59" t="inlineStr">
        <is>
          <t>George</t>
        </is>
      </c>
      <c r="J37" s="59" t="inlineStr">
        <is>
          <t>Forrest</t>
        </is>
      </c>
      <c r="K37" s="59" t="inlineStr">
        <is>
          <t>John</t>
        </is>
      </c>
      <c r="L37" s="59" t="inlineStr">
        <is>
          <t>French</t>
        </is>
      </c>
      <c r="M37" s="59" t="inlineStr">
        <is>
          <t>Dennis</t>
        </is>
      </c>
      <c r="N37" s="59" t="inlineStr">
        <is>
          <t>Gregory</t>
        </is>
      </c>
      <c r="O37" s="59" t="inlineStr">
        <is>
          <t>David</t>
        </is>
      </c>
      <c r="P37" s="59" t="inlineStr">
        <is>
          <t>Frazer</t>
        </is>
      </c>
      <c r="Q37" s="59" t="inlineStr">
        <is>
          <t>Frank</t>
        </is>
      </c>
      <c r="R37" s="59" t="inlineStr">
        <is>
          <t>Gardner</t>
        </is>
      </c>
      <c r="S37" s="59" t="inlineStr">
        <is>
          <t>John</t>
        </is>
      </c>
      <c r="T37" s="59" t="inlineStr">
        <is>
          <t>Harvey</t>
        </is>
      </c>
      <c r="U37" s="59" t="inlineStr">
        <is>
          <t>John</t>
        </is>
      </c>
      <c r="V37" s="59" t="inlineStr">
        <is>
          <t>Goss</t>
        </is>
      </c>
      <c r="W37" s="59" t="inlineStr">
        <is>
          <t>George</t>
        </is>
      </c>
      <c r="X37" s="59" t="inlineStr">
        <is>
          <t>Fury</t>
        </is>
      </c>
      <c r="Y37" s="59" t="inlineStr">
        <is>
          <t>Don</t>
        </is>
      </c>
      <c r="Z37" s="59" t="inlineStr">
        <is>
          <t>Griffiths</t>
        </is>
      </c>
      <c r="AA37" s="59" t="inlineStr">
        <is>
          <t>Peter</t>
        </is>
      </c>
      <c r="AB37" s="59" t="inlineStr">
        <is>
          <t>Gazzard</t>
        </is>
      </c>
      <c r="AC37" s="59" t="inlineStr">
        <is>
          <t>Barry</t>
        </is>
      </c>
      <c r="AD37" s="59" t="inlineStr">
        <is>
          <t>Graham</t>
        </is>
      </c>
      <c r="AE37" s="59" t="inlineStr">
        <is>
          <t>Peter</t>
        </is>
      </c>
      <c r="AF37" s="59" t="inlineStr">
        <is>
          <t>Hills</t>
        </is>
      </c>
      <c r="AG37" s="59" t="inlineStr">
        <is>
          <t>Graham</t>
        </is>
      </c>
      <c r="AH37" s="59" t="inlineStr">
        <is>
          <t>Moore</t>
        </is>
      </c>
      <c r="AI37" s="59" t="inlineStr">
        <is>
          <t>Cameron</t>
        </is>
      </c>
      <c r="AJ37" s="59" t="inlineStr">
        <is>
          <t>McConville</t>
        </is>
      </c>
      <c r="AK37" s="59" t="inlineStr">
        <is>
          <t>Dick</t>
        </is>
      </c>
      <c r="AL37" s="59" t="inlineStr">
        <is>
          <t>Johnson</t>
        </is>
      </c>
      <c r="AM37" s="60" t="inlineStr">
        <is>
          <t>Darren</t>
        </is>
      </c>
      <c r="AN37" s="60" t="inlineStr">
        <is>
          <t>Hossack</t>
        </is>
      </c>
      <c r="AO37" s="59" t="inlineStr">
        <is>
          <t>Craig</t>
        </is>
      </c>
      <c r="AP37" s="59" t="inlineStr">
        <is>
          <t>Harris</t>
        </is>
      </c>
      <c r="AQ37" s="59" t="inlineStr">
        <is>
          <t>Ross</t>
        </is>
      </c>
      <c r="AR37" s="59" t="inlineStr">
        <is>
          <t>Halliday</t>
        </is>
      </c>
      <c r="AS37" s="59" t="inlineStr">
        <is>
          <t>Owen</t>
        </is>
      </c>
      <c r="AT37" s="59" t="inlineStr">
        <is>
          <t>Kelly</t>
        </is>
      </c>
      <c r="AU37" s="59" t="inlineStr">
        <is>
          <t>Tony</t>
        </is>
      </c>
      <c r="AV37" s="59" t="inlineStr">
        <is>
          <t>Longhurst</t>
        </is>
      </c>
      <c r="AW37" s="59" t="inlineStr">
        <is>
          <t>Jan</t>
        </is>
      </c>
      <c r="AX37" s="59" t="inlineStr">
        <is>
          <t>Magnussen</t>
        </is>
      </c>
      <c r="AY37" s="59" t="inlineStr">
        <is>
          <t>Cameron</t>
        </is>
      </c>
      <c r="AZ37" s="59" t="inlineStr">
        <is>
          <t>McConville</t>
        </is>
      </c>
      <c r="BA37" s="59" t="inlineStr">
        <is>
          <t>Warren</t>
        </is>
      </c>
      <c r="BB37" s="59" t="inlineStr">
        <is>
          <t>Luff</t>
        </is>
      </c>
      <c r="BC37" s="59" t="inlineStr">
        <is>
          <t>Cameron</t>
        </is>
      </c>
      <c r="BD37" s="59" t="inlineStr">
        <is>
          <t>McConville</t>
        </is>
      </c>
      <c r="BE37" s="59" t="inlineStr">
        <is>
          <t>Greg</t>
        </is>
      </c>
      <c r="BF37" s="59" t="inlineStr">
        <is>
          <t>Ritter</t>
        </is>
      </c>
      <c r="BG37" s="59" t="inlineStr">
        <is>
          <t>Chris</t>
        </is>
      </c>
      <c r="BH37" s="59" t="inlineStr">
        <is>
          <t>Pither</t>
        </is>
      </c>
      <c r="BI37" s="59" t="inlineStr">
        <is>
          <t>Mark</t>
        </is>
      </c>
      <c r="BJ37" s="59" t="inlineStr">
        <is>
          <t>Noske</t>
        </is>
      </c>
      <c r="BK37" s="59" t="inlineStr">
        <is>
          <t>Steve</t>
        </is>
      </c>
      <c r="BL37" s="59" t="inlineStr">
        <is>
          <t>Owen</t>
        </is>
      </c>
      <c r="BM37" s="59" t="inlineStr">
        <is>
          <t>Michael</t>
        </is>
      </c>
      <c r="BN37" s="59" t="inlineStr">
        <is>
          <t>Patrizi</t>
        </is>
      </c>
      <c r="BO37" s="59" t="inlineStr">
        <is>
          <t>Nick</t>
        </is>
      </c>
      <c r="BP37" s="59" t="inlineStr">
        <is>
          <t>Percat</t>
        </is>
      </c>
      <c r="BQ37" s="59" t="inlineStr">
        <is>
          <t>Nick</t>
        </is>
      </c>
      <c r="BR37" s="59" t="inlineStr">
        <is>
          <t>Percat</t>
        </is>
      </c>
      <c r="BS37" s="59" t="inlineStr">
        <is>
          <t>Alexandre</t>
        </is>
      </c>
      <c r="BT37" s="59" t="inlineStr">
        <is>
          <t>Prémat</t>
        </is>
      </c>
      <c r="BU37" s="59" t="inlineStr">
        <is>
          <t>Alexandre</t>
        </is>
      </c>
      <c r="BV37" s="59" t="inlineStr">
        <is>
          <t>Prémat</t>
        </is>
      </c>
      <c r="BW37" s="59" t="inlineStr">
        <is>
          <t>Scott</t>
        </is>
      </c>
      <c r="BX37" s="59" t="inlineStr">
        <is>
          <t>Pye</t>
        </is>
      </c>
      <c r="BY37" s="59" t="inlineStr">
        <is>
          <t>Karl</t>
        </is>
      </c>
      <c r="BZ37" s="59" t="inlineStr">
        <is>
          <t>Reindler</t>
        </is>
      </c>
      <c r="CA37" s="59" t="inlineStr">
        <is>
          <t>Scott</t>
        </is>
      </c>
      <c r="CB37" s="59" t="inlineStr">
        <is>
          <t>Pye</t>
        </is>
      </c>
      <c r="CC37" s="59" t="inlineStr">
        <is>
          <t>Thomas</t>
        </is>
      </c>
      <c r="CD37" s="59" t="inlineStr">
        <is>
          <t>Randle</t>
        </is>
      </c>
      <c r="CE37" s="59" t="inlineStr">
        <is>
          <t>Jack</t>
        </is>
      </c>
      <c r="CF37" s="59" t="inlineStr">
        <is>
          <t>Perkins</t>
        </is>
      </c>
      <c r="CG37" s="59" t="inlineStr">
        <is>
          <t>Scott</t>
        </is>
      </c>
      <c r="CH37" s="59" t="inlineStr">
        <is>
          <t>Pye</t>
        </is>
      </c>
      <c r="CI37" s="59" t="inlineStr">
        <is>
          <t>Dylan</t>
        </is>
      </c>
      <c r="CJ37" s="59" t="inlineStr">
        <is>
          <t>O'Keeffe</t>
        </is>
      </c>
      <c r="CK37" s="59" t="inlineStr">
        <is>
          <t>Chaz</t>
        </is>
      </c>
      <c r="CL37" s="59" t="inlineStr">
        <is>
          <t>Mostert</t>
        </is>
      </c>
      <c r="CM37" s="59" t="inlineStr">
        <is>
          <t>Matthew</t>
        </is>
      </c>
      <c r="CN37" s="51" t="inlineStr">
        <is>
          <t>Payne</t>
        </is>
      </c>
      <c r="CO37" s="114" t="inlineStr">
        <is>
          <t xml:space="preserve"> Matthew</t>
        </is>
      </c>
      <c r="CP37" s="114" t="inlineStr">
        <is>
          <t>Payne</t>
        </is>
      </c>
    </row>
    <row r="38" ht="17" customHeight="1">
      <c r="A38" s="103" t="inlineStr">
        <is>
          <t>Bob</t>
        </is>
      </c>
      <c r="B38" s="103" t="inlineStr">
        <is>
          <t>Holden</t>
        </is>
      </c>
      <c r="C38" s="104" t="inlineStr">
        <is>
          <t>Kevin</t>
        </is>
      </c>
      <c r="D38" s="104" t="inlineStr">
        <is>
          <t>Lott</t>
        </is>
      </c>
      <c r="E38" s="103" t="inlineStr">
        <is>
          <t>Brian</t>
        </is>
      </c>
      <c r="F38" s="103" t="inlineStr">
        <is>
          <t>Foley</t>
        </is>
      </c>
      <c r="G38" s="59" t="inlineStr">
        <is>
          <t>Brian</t>
        </is>
      </c>
      <c r="H38" s="59" t="inlineStr">
        <is>
          <t>Foley</t>
        </is>
      </c>
      <c r="I38" s="59" t="inlineStr">
        <is>
          <t>John</t>
        </is>
      </c>
      <c r="J38" s="59" t="inlineStr">
        <is>
          <t>French</t>
        </is>
      </c>
      <c r="K38" s="59" t="inlineStr">
        <is>
          <t>Ian</t>
        </is>
      </c>
      <c r="L38" s="59" t="inlineStr">
        <is>
          <t>Geoghegan</t>
        </is>
      </c>
      <c r="M38" s="59" t="inlineStr">
        <is>
          <t>Frank</t>
        </is>
      </c>
      <c r="N38" s="59" t="inlineStr">
        <is>
          <t>Hann</t>
        </is>
      </c>
      <c r="O38" s="59" t="inlineStr">
        <is>
          <t>John</t>
        </is>
      </c>
      <c r="P38" s="59" t="inlineStr">
        <is>
          <t>French</t>
        </is>
      </c>
      <c r="Q38" s="59" t="inlineStr">
        <is>
          <t>George</t>
        </is>
      </c>
      <c r="R38" s="59" t="inlineStr">
        <is>
          <t>Garth</t>
        </is>
      </c>
      <c r="S38" s="59" t="inlineStr">
        <is>
          <t>Bob</t>
        </is>
      </c>
      <c r="T38" s="59" t="inlineStr">
        <is>
          <t>Holden</t>
        </is>
      </c>
      <c r="U38" s="59" t="inlineStr">
        <is>
          <t>Barry</t>
        </is>
      </c>
      <c r="V38" s="59" t="inlineStr">
        <is>
          <t>Graham</t>
        </is>
      </c>
      <c r="W38" s="59" t="inlineStr">
        <is>
          <t>Peter</t>
        </is>
      </c>
      <c r="X38" s="59" t="inlineStr">
        <is>
          <t>Gazzard</t>
        </is>
      </c>
      <c r="Y38" s="59" t="inlineStr">
        <is>
          <t>Ray</t>
        </is>
      </c>
      <c r="Z38" s="59" t="inlineStr">
        <is>
          <t>Gulson</t>
        </is>
      </c>
      <c r="AA38" s="59" t="inlineStr">
        <is>
          <t>Mark</t>
        </is>
      </c>
      <c r="AB38" s="59" t="inlineStr">
        <is>
          <t>GIbbs</t>
        </is>
      </c>
      <c r="AC38" s="59" t="inlineStr">
        <is>
          <t>Ray</t>
        </is>
      </c>
      <c r="AD38" s="59" t="inlineStr">
        <is>
          <t>Gulson</t>
        </is>
      </c>
      <c r="AE38" s="59" t="inlineStr">
        <is>
          <t>Roger</t>
        </is>
      </c>
      <c r="AF38" s="59" t="inlineStr">
        <is>
          <t>Hurd</t>
        </is>
      </c>
      <c r="AG38" s="59" t="inlineStr">
        <is>
          <t>Greg</t>
        </is>
      </c>
      <c r="AH38" s="59" t="inlineStr">
        <is>
          <t>Murphy</t>
        </is>
      </c>
      <c r="AI38" s="59" t="inlineStr">
        <is>
          <t>Peter</t>
        </is>
      </c>
      <c r="AJ38" s="59" t="inlineStr">
        <is>
          <t>McLeod</t>
        </is>
      </c>
      <c r="AK38" s="59" t="inlineStr">
        <is>
          <t>Alan</t>
        </is>
      </c>
      <c r="AL38" s="59" t="inlineStr">
        <is>
          <t>Jones</t>
        </is>
      </c>
      <c r="AM38" s="59" t="inlineStr">
        <is>
          <t>Mike</t>
        </is>
      </c>
      <c r="AN38" s="59" t="inlineStr">
        <is>
          <t>Imrie</t>
        </is>
      </c>
      <c r="AO38" s="59" t="inlineStr">
        <is>
          <t>Alan</t>
        </is>
      </c>
      <c r="AP38" s="59" t="inlineStr">
        <is>
          <t>Heath</t>
        </is>
      </c>
      <c r="AQ38" s="59" t="inlineStr">
        <is>
          <t>Craig</t>
        </is>
      </c>
      <c r="AR38" s="59" t="inlineStr">
        <is>
          <t>Harris</t>
        </is>
      </c>
      <c r="AS38" s="59" t="inlineStr">
        <is>
          <t>Rick</t>
        </is>
      </c>
      <c r="AT38" s="59" t="inlineStr">
        <is>
          <t>Kelly</t>
        </is>
      </c>
      <c r="AU38" s="59" t="inlineStr">
        <is>
          <t>Craig</t>
        </is>
      </c>
      <c r="AV38" s="59" t="inlineStr">
        <is>
          <t>Lowndes</t>
        </is>
      </c>
      <c r="AW38" s="59" t="inlineStr">
        <is>
          <t>Marcus</t>
        </is>
      </c>
      <c r="AX38" s="59" t="inlineStr">
        <is>
          <t>Marshall</t>
        </is>
      </c>
      <c r="AY38" s="59" t="inlineStr">
        <is>
          <t>Neil</t>
        </is>
      </c>
      <c r="AZ38" s="59" t="inlineStr">
        <is>
          <t>McFadyen</t>
        </is>
      </c>
      <c r="BA38" s="59" t="inlineStr">
        <is>
          <t>Adam</t>
        </is>
      </c>
      <c r="BB38" s="59" t="inlineStr">
        <is>
          <t>Macrow</t>
        </is>
      </c>
      <c r="BC38" s="59" t="inlineStr">
        <is>
          <t>Cameron</t>
        </is>
      </c>
      <c r="BD38" s="59" t="inlineStr">
        <is>
          <t>McLean</t>
        </is>
      </c>
      <c r="BE38" s="59" t="inlineStr">
        <is>
          <t>Glenn</t>
        </is>
      </c>
      <c r="BF38" s="59" t="inlineStr">
        <is>
          <t>Seton</t>
        </is>
      </c>
      <c r="BG38" s="59" t="inlineStr">
        <is>
          <t>Nathan</t>
        </is>
      </c>
      <c r="BH38" s="59" t="inlineStr">
        <is>
          <t>Pretty</t>
        </is>
      </c>
      <c r="BI38" s="59" t="inlineStr">
        <is>
          <t>Steve</t>
        </is>
      </c>
      <c r="BJ38" s="59" t="inlineStr">
        <is>
          <t>Owen</t>
        </is>
      </c>
      <c r="BK38" s="59" t="inlineStr">
        <is>
          <t>Michael</t>
        </is>
      </c>
      <c r="BL38" s="59" t="inlineStr">
        <is>
          <t>Patrizi</t>
        </is>
      </c>
      <c r="BM38" s="112" t="inlineStr">
        <is>
          <t>Nick</t>
        </is>
      </c>
      <c r="BN38" s="112" t="inlineStr">
        <is>
          <t>Percat</t>
        </is>
      </c>
      <c r="BO38" s="59" t="inlineStr">
        <is>
          <t>Jack</t>
        </is>
      </c>
      <c r="BP38" s="59" t="inlineStr">
        <is>
          <t>Perkins</t>
        </is>
      </c>
      <c r="BQ38" s="59" t="inlineStr">
        <is>
          <t>Jack</t>
        </is>
      </c>
      <c r="BR38" s="59" t="inlineStr">
        <is>
          <t>Perkins</t>
        </is>
      </c>
      <c r="BS38" s="59" t="inlineStr">
        <is>
          <t>Scott</t>
        </is>
      </c>
      <c r="BT38" s="59" t="inlineStr">
        <is>
          <t>Pye</t>
        </is>
      </c>
      <c r="BU38" s="59" t="inlineStr">
        <is>
          <t>Scott</t>
        </is>
      </c>
      <c r="BV38" s="59" t="inlineStr">
        <is>
          <t>Pye</t>
        </is>
      </c>
      <c r="BW38" s="59" t="inlineStr">
        <is>
          <t>Karl</t>
        </is>
      </c>
      <c r="BX38" s="59" t="inlineStr">
        <is>
          <t>Reindler</t>
        </is>
      </c>
      <c r="BY38" s="112" t="inlineStr">
        <is>
          <t>David</t>
        </is>
      </c>
      <c r="BZ38" s="112" t="inlineStr">
        <is>
          <t>Reynolds</t>
        </is>
      </c>
      <c r="CA38" s="59" t="inlineStr">
        <is>
          <t>David</t>
        </is>
      </c>
      <c r="CB38" s="59" t="inlineStr">
        <is>
          <t>Reynolds</t>
        </is>
      </c>
      <c r="CC38" s="59" t="inlineStr">
        <is>
          <t>David</t>
        </is>
      </c>
      <c r="CD38" s="59" t="inlineStr">
        <is>
          <t>Reynolds</t>
        </is>
      </c>
      <c r="CE38" s="59" t="inlineStr">
        <is>
          <t>Chris</t>
        </is>
      </c>
      <c r="CF38" s="59" t="inlineStr">
        <is>
          <t>Pither</t>
        </is>
      </c>
      <c r="CG38" s="59" t="inlineStr">
        <is>
          <t>Thomas</t>
        </is>
      </c>
      <c r="CH38" s="59" t="inlineStr">
        <is>
          <t>Randle</t>
        </is>
      </c>
      <c r="CI38" s="59" t="inlineStr">
        <is>
          <t>Jayden</t>
        </is>
      </c>
      <c r="CJ38" s="59" t="inlineStr">
        <is>
          <t>Ojeda</t>
        </is>
      </c>
      <c r="CK38" s="59" t="inlineStr">
        <is>
          <t>Dylan</t>
        </is>
      </c>
      <c r="CL38" s="59" t="inlineStr">
        <is>
          <t>O'Keeffe</t>
        </is>
      </c>
      <c r="CM38" s="59" t="inlineStr">
        <is>
          <t>Nick</t>
        </is>
      </c>
      <c r="CN38" s="51" t="inlineStr">
        <is>
          <t>Percat</t>
        </is>
      </c>
      <c r="CO38" s="51" t="inlineStr">
        <is>
          <t xml:space="preserve"> Nick</t>
        </is>
      </c>
      <c r="CP38" s="51" t="inlineStr">
        <is>
          <t>Percat</t>
        </is>
      </c>
    </row>
    <row r="39" ht="17" customHeight="1">
      <c r="A39" s="103" t="inlineStr">
        <is>
          <t>George</t>
        </is>
      </c>
      <c r="B39" s="103" t="inlineStr">
        <is>
          <t>Hughes</t>
        </is>
      </c>
      <c r="C39" s="104" t="inlineStr">
        <is>
          <t>Bruce</t>
        </is>
      </c>
      <c r="D39" s="104" t="inlineStr">
        <is>
          <t>Maher</t>
        </is>
      </c>
      <c r="E39" s="103" t="inlineStr">
        <is>
          <t>Bob</t>
        </is>
      </c>
      <c r="F39" s="103" t="inlineStr">
        <is>
          <t>Foreman</t>
        </is>
      </c>
      <c r="G39" s="59" t="inlineStr">
        <is>
          <t>Bill</t>
        </is>
      </c>
      <c r="H39" s="59" t="inlineStr">
        <is>
          <t>Ford</t>
        </is>
      </c>
      <c r="I39" s="59" t="inlineStr">
        <is>
          <t>Jack</t>
        </is>
      </c>
      <c r="J39" s="59" t="inlineStr">
        <is>
          <t>Gates</t>
        </is>
      </c>
      <c r="K39" s="59" t="inlineStr">
        <is>
          <t>Leo</t>
        </is>
      </c>
      <c r="L39" s="59" t="inlineStr">
        <is>
          <t>Geoghegan</t>
        </is>
      </c>
      <c r="M39" s="59" t="inlineStr">
        <is>
          <t>Steve</t>
        </is>
      </c>
      <c r="N39" s="59" t="inlineStr">
        <is>
          <t>Harvey</t>
        </is>
      </c>
      <c r="O39" s="59" t="inlineStr">
        <is>
          <t>George</t>
        </is>
      </c>
      <c r="P39" s="59" t="inlineStr">
        <is>
          <t>Garth</t>
        </is>
      </c>
      <c r="Q39" s="59" t="inlineStr">
        <is>
          <t>Bob</t>
        </is>
      </c>
      <c r="R39" s="59" t="inlineStr">
        <is>
          <t>Genders</t>
        </is>
      </c>
      <c r="S39" s="59" t="inlineStr">
        <is>
          <t>Denny</t>
        </is>
      </c>
      <c r="T39" s="59" t="inlineStr">
        <is>
          <t>Hulme</t>
        </is>
      </c>
      <c r="U39" s="59" t="inlineStr">
        <is>
          <t>Alf</t>
        </is>
      </c>
      <c r="V39" s="59" t="inlineStr">
        <is>
          <t>Grant</t>
        </is>
      </c>
      <c r="W39" s="59" t="inlineStr">
        <is>
          <t>John</t>
        </is>
      </c>
      <c r="X39" s="59" t="inlineStr">
        <is>
          <t>Gerwald</t>
        </is>
      </c>
      <c r="Y39" s="59" t="inlineStr">
        <is>
          <t>Graham</t>
        </is>
      </c>
      <c r="Z39" s="59" t="inlineStr">
        <is>
          <t>Gulson</t>
        </is>
      </c>
      <c r="AA39" s="59" t="inlineStr">
        <is>
          <t>Barry</t>
        </is>
      </c>
      <c r="AB39" s="59" t="inlineStr">
        <is>
          <t>Graham</t>
        </is>
      </c>
      <c r="AC39" s="59" t="inlineStr">
        <is>
          <t>Graham</t>
        </is>
      </c>
      <c r="AD39" s="59" t="inlineStr">
        <is>
          <t>Gulson</t>
        </is>
      </c>
      <c r="AE39" s="59" t="inlineStr">
        <is>
          <t>Russell</t>
        </is>
      </c>
      <c r="AF39" s="59" t="inlineStr">
        <is>
          <t>Ingall</t>
        </is>
      </c>
      <c r="AG39" s="59" t="inlineStr">
        <is>
          <t>Mark</t>
        </is>
      </c>
      <c r="AH39" s="59" t="inlineStr">
        <is>
          <t>Noske</t>
        </is>
      </c>
      <c r="AI39" s="59" t="inlineStr">
        <is>
          <t>Ryan</t>
        </is>
      </c>
      <c r="AJ39" s="59" t="inlineStr">
        <is>
          <t>McLeod</t>
        </is>
      </c>
      <c r="AK39" s="59" t="inlineStr">
        <is>
          <t>Mark</t>
        </is>
      </c>
      <c r="AL39" s="59" t="inlineStr">
        <is>
          <t>Larkham</t>
        </is>
      </c>
      <c r="AM39" s="59" t="inlineStr">
        <is>
          <t>Russell</t>
        </is>
      </c>
      <c r="AN39" s="59" t="inlineStr">
        <is>
          <t>Ingall</t>
        </is>
      </c>
      <c r="AO39" s="59" t="inlineStr">
        <is>
          <t>Kevin</t>
        </is>
      </c>
      <c r="AP39" s="59" t="inlineStr">
        <is>
          <t>Heffernan</t>
        </is>
      </c>
      <c r="AQ39" s="59" t="inlineStr">
        <is>
          <t>Alan</t>
        </is>
      </c>
      <c r="AR39" s="59" t="inlineStr">
        <is>
          <t>Heath</t>
        </is>
      </c>
      <c r="AS39" s="59" t="inlineStr">
        <is>
          <t>Mark</t>
        </is>
      </c>
      <c r="AT39" s="59" t="inlineStr">
        <is>
          <t>Larkham</t>
        </is>
      </c>
      <c r="AU39" s="59" t="inlineStr">
        <is>
          <t>Warren</t>
        </is>
      </c>
      <c r="AV39" s="59" t="inlineStr">
        <is>
          <t>Luff</t>
        </is>
      </c>
      <c r="AW39" s="59" t="inlineStr">
        <is>
          <t>Cameron</t>
        </is>
      </c>
      <c r="AX39" s="59" t="inlineStr">
        <is>
          <t>McConville</t>
        </is>
      </c>
      <c r="AY39" s="59" t="inlineStr">
        <is>
          <t>John</t>
        </is>
      </c>
      <c r="AZ39" s="59" t="inlineStr">
        <is>
          <t>McIntyre</t>
        </is>
      </c>
      <c r="BA39" s="59" t="inlineStr">
        <is>
          <t>Marcus</t>
        </is>
      </c>
      <c r="BB39" s="59" t="inlineStr">
        <is>
          <t>Marshall</t>
        </is>
      </c>
      <c r="BC39" s="59" t="inlineStr">
        <is>
          <t>Paul</t>
        </is>
      </c>
      <c r="BD39" s="59" t="inlineStr">
        <is>
          <t>Morris</t>
        </is>
      </c>
      <c r="BE39" s="59" t="inlineStr">
        <is>
          <t>Allan</t>
        </is>
      </c>
      <c r="BF39" s="59" t="inlineStr">
        <is>
          <t>Simonsen</t>
        </is>
      </c>
      <c r="BG39" s="59" t="inlineStr">
        <is>
          <t>Shane</t>
        </is>
      </c>
      <c r="BH39" s="59" t="inlineStr">
        <is>
          <t>Price</t>
        </is>
      </c>
      <c r="BI39" s="59" t="inlineStr">
        <is>
          <t>Michael</t>
        </is>
      </c>
      <c r="BJ39" s="59" t="inlineStr">
        <is>
          <t>Patrizi</t>
        </is>
      </c>
      <c r="BK39" s="59" t="inlineStr">
        <is>
          <t>Ant</t>
        </is>
      </c>
      <c r="BL39" s="59" t="inlineStr">
        <is>
          <t>Pedersen</t>
        </is>
      </c>
      <c r="BM39" s="59" t="inlineStr">
        <is>
          <t>Jack</t>
        </is>
      </c>
      <c r="BN39" s="59" t="inlineStr">
        <is>
          <t>Perkins</t>
        </is>
      </c>
      <c r="BO39" s="59" t="inlineStr">
        <is>
          <t>Chris</t>
        </is>
      </c>
      <c r="BP39" s="59" t="inlineStr">
        <is>
          <t>Pither</t>
        </is>
      </c>
      <c r="BQ39" s="59" t="inlineStr">
        <is>
          <t>Chris</t>
        </is>
      </c>
      <c r="BR39" s="59" t="inlineStr">
        <is>
          <t>Pither</t>
        </is>
      </c>
      <c r="BS39" s="59" t="inlineStr">
        <is>
          <t>David</t>
        </is>
      </c>
      <c r="BT39" s="59" t="inlineStr">
        <is>
          <t>Reynolds</t>
        </is>
      </c>
      <c r="BU39" s="59" t="inlineStr">
        <is>
          <t>Karl</t>
        </is>
      </c>
      <c r="BV39" s="59" t="inlineStr">
        <is>
          <t>Reindler</t>
        </is>
      </c>
      <c r="BW39" s="59" t="inlineStr">
        <is>
          <t>David</t>
        </is>
      </c>
      <c r="BX39" s="59" t="inlineStr">
        <is>
          <t>Reynolds</t>
        </is>
      </c>
      <c r="BY39" s="59" t="inlineStr">
        <is>
          <t>Steven</t>
        </is>
      </c>
      <c r="BZ39" s="59" t="inlineStr">
        <is>
          <t>Richards</t>
        </is>
      </c>
      <c r="CA39" s="112" t="inlineStr">
        <is>
          <t>Steven</t>
        </is>
      </c>
      <c r="CB39" s="112" t="inlineStr">
        <is>
          <t>Richards</t>
        </is>
      </c>
      <c r="CC39" s="59" t="inlineStr">
        <is>
          <t>Steven</t>
        </is>
      </c>
      <c r="CD39" s="59" t="inlineStr">
        <is>
          <t>Richards</t>
        </is>
      </c>
      <c r="CE39" s="59" t="inlineStr">
        <is>
          <t>Scott</t>
        </is>
      </c>
      <c r="CF39" s="59" t="inlineStr">
        <is>
          <t>Pye</t>
        </is>
      </c>
      <c r="CG39" s="59" t="inlineStr">
        <is>
          <t>David</t>
        </is>
      </c>
      <c r="CH39" s="59" t="inlineStr">
        <is>
          <t>Reynolds</t>
        </is>
      </c>
      <c r="CI39" s="59" t="inlineStr">
        <is>
          <t>Matthew</t>
        </is>
      </c>
      <c r="CJ39" s="59" t="inlineStr">
        <is>
          <t>Payne</t>
        </is>
      </c>
      <c r="CK39" s="59" t="inlineStr">
        <is>
          <t>Jayden</t>
        </is>
      </c>
      <c r="CL39" s="59" t="inlineStr">
        <is>
          <t>Ojeda</t>
        </is>
      </c>
      <c r="CM39" s="59" t="inlineStr">
        <is>
          <t>Jack</t>
        </is>
      </c>
      <c r="CN39" s="51" t="inlineStr">
        <is>
          <t>Perkins</t>
        </is>
      </c>
      <c r="CO39" s="51" t="inlineStr">
        <is>
          <t xml:space="preserve"> Jack</t>
        </is>
      </c>
      <c r="CP39" s="51" t="inlineStr">
        <is>
          <t>Perkins</t>
        </is>
      </c>
    </row>
    <row r="40" ht="17" customHeight="1">
      <c r="A40" s="103" t="inlineStr">
        <is>
          <t>Bob</t>
        </is>
      </c>
      <c r="B40" s="103" t="inlineStr">
        <is>
          <t>Jane</t>
        </is>
      </c>
      <c r="C40" s="104" t="inlineStr">
        <is>
          <t>Bill</t>
        </is>
      </c>
      <c r="D40" s="104" t="inlineStr">
        <is>
          <t>March</t>
        </is>
      </c>
      <c r="E40" s="103" t="inlineStr">
        <is>
          <t>Barry</t>
        </is>
      </c>
      <c r="F40" s="103" t="inlineStr">
        <is>
          <t>Foster</t>
        </is>
      </c>
      <c r="G40" s="59" t="inlineStr">
        <is>
          <t>Graham</t>
        </is>
      </c>
      <c r="H40" s="59" t="inlineStr">
        <is>
          <t>Forrest</t>
        </is>
      </c>
      <c r="I40" s="59" t="inlineStr">
        <is>
          <t>Bill</t>
        </is>
      </c>
      <c r="J40" s="59" t="inlineStr">
        <is>
          <t>Gates</t>
        </is>
      </c>
      <c r="K40" s="59" t="inlineStr">
        <is>
          <t>Ray</t>
        </is>
      </c>
      <c r="L40" s="59" t="inlineStr">
        <is>
          <t>Gulson</t>
        </is>
      </c>
      <c r="M40" s="59" t="inlineStr">
        <is>
          <t>John</t>
        </is>
      </c>
      <c r="N40" s="59" t="inlineStr">
        <is>
          <t>Harvey</t>
        </is>
      </c>
      <c r="O40" s="59" t="inlineStr">
        <is>
          <t>Ian</t>
        </is>
      </c>
      <c r="P40" s="59" t="inlineStr">
        <is>
          <t>Geoghegan</t>
        </is>
      </c>
      <c r="Q40" s="59" t="inlineStr">
        <is>
          <t>Leo</t>
        </is>
      </c>
      <c r="R40" s="59" t="inlineStr">
        <is>
          <t>Geoghegan</t>
        </is>
      </c>
      <c r="S40" s="59" t="inlineStr">
        <is>
          <t>Tony</t>
        </is>
      </c>
      <c r="T40" s="59" t="inlineStr">
        <is>
          <t>Hunter</t>
        </is>
      </c>
      <c r="U40" s="59" t="inlineStr">
        <is>
          <t>Robb</t>
        </is>
      </c>
      <c r="V40" s="59" t="inlineStr">
        <is>
          <t>Gravett</t>
        </is>
      </c>
      <c r="W40" s="59" t="inlineStr">
        <is>
          <t>Mark</t>
        </is>
      </c>
      <c r="X40" s="59" t="inlineStr">
        <is>
          <t>Gibbs</t>
        </is>
      </c>
      <c r="Y40" s="59" t="inlineStr">
        <is>
          <t>Gregg</t>
        </is>
      </c>
      <c r="Z40" s="59" t="inlineStr">
        <is>
          <t>Hansford</t>
        </is>
      </c>
      <c r="AA40" s="59" t="inlineStr">
        <is>
          <t>Alf</t>
        </is>
      </c>
      <c r="AB40" s="59" t="inlineStr">
        <is>
          <t>Grant</t>
        </is>
      </c>
      <c r="AC40" s="112" t="inlineStr">
        <is>
          <t>Gregg</t>
        </is>
      </c>
      <c r="AD40" s="112" t="inlineStr">
        <is>
          <t>Hansford</t>
        </is>
      </c>
      <c r="AE40" s="112" t="inlineStr">
        <is>
          <t>Dick</t>
        </is>
      </c>
      <c r="AF40" s="112" t="inlineStr">
        <is>
          <t>Johnson</t>
        </is>
      </c>
      <c r="AG40" s="59" t="inlineStr">
        <is>
          <t>Charlie</t>
        </is>
      </c>
      <c r="AH40" s="59" t="inlineStr">
        <is>
          <t>O'Brien</t>
        </is>
      </c>
      <c r="AI40" s="59" t="inlineStr">
        <is>
          <t>Tomas</t>
        </is>
      </c>
      <c r="AJ40" s="59" t="inlineStr">
        <is>
          <t>Mezera</t>
        </is>
      </c>
      <c r="AK40" s="59" t="inlineStr">
        <is>
          <t>Peter</t>
        </is>
      </c>
      <c r="AL40" s="59" t="inlineStr">
        <is>
          <t>Lawrence</t>
        </is>
      </c>
      <c r="AM40" s="60" t="inlineStr">
        <is>
          <t>Dick</t>
        </is>
      </c>
      <c r="AN40" s="60" t="inlineStr">
        <is>
          <t>Johnson</t>
        </is>
      </c>
      <c r="AO40" s="59" t="inlineStr">
        <is>
          <t>Garry</t>
        </is>
      </c>
      <c r="AP40" s="59" t="inlineStr">
        <is>
          <t>Holt</t>
        </is>
      </c>
      <c r="AQ40" s="59" t="inlineStr">
        <is>
          <t>Garry</t>
        </is>
      </c>
      <c r="AR40" s="59" t="inlineStr">
        <is>
          <t>Holt</t>
        </is>
      </c>
      <c r="AS40" s="59" t="inlineStr">
        <is>
          <t>Tim</t>
        </is>
      </c>
      <c r="AT40" s="59" t="inlineStr">
        <is>
          <t>Leahey</t>
        </is>
      </c>
      <c r="AU40" s="59" t="inlineStr">
        <is>
          <t>Cameron</t>
        </is>
      </c>
      <c r="AV40" s="59" t="inlineStr">
        <is>
          <t>McConville</t>
        </is>
      </c>
      <c r="AW40" s="59" t="inlineStr">
        <is>
          <t>Andy</t>
        </is>
      </c>
      <c r="AX40" s="59" t="inlineStr">
        <is>
          <t>McElrea</t>
        </is>
      </c>
      <c r="AY40" s="59" t="inlineStr">
        <is>
          <t>Cameron</t>
        </is>
      </c>
      <c r="AZ40" s="59" t="inlineStr">
        <is>
          <t>McLean</t>
        </is>
      </c>
      <c r="BA40" s="59" t="inlineStr">
        <is>
          <t>Cameron</t>
        </is>
      </c>
      <c r="BB40" s="59" t="inlineStr">
        <is>
          <t>McConville</t>
        </is>
      </c>
      <c r="BC40" s="59" t="inlineStr">
        <is>
          <t>Greg</t>
        </is>
      </c>
      <c r="BD40" s="59" t="inlineStr">
        <is>
          <t>Murphy</t>
        </is>
      </c>
      <c r="BE40" s="59" t="inlineStr">
        <is>
          <t>Mark</t>
        </is>
      </c>
      <c r="BF40" s="59" t="inlineStr">
        <is>
          <t>Skaife</t>
        </is>
      </c>
      <c r="BG40" s="59" t="inlineStr">
        <is>
          <t>Paul</t>
        </is>
      </c>
      <c r="BH40" s="59" t="inlineStr">
        <is>
          <t>Radisich</t>
        </is>
      </c>
      <c r="BI40" s="59" t="inlineStr">
        <is>
          <t>Jack</t>
        </is>
      </c>
      <c r="BJ40" s="59" t="inlineStr">
        <is>
          <t>Perkins</t>
        </is>
      </c>
      <c r="BK40" s="59" t="inlineStr">
        <is>
          <t>Jack</t>
        </is>
      </c>
      <c r="BL40" s="59" t="inlineStr">
        <is>
          <t>Perkins</t>
        </is>
      </c>
      <c r="BM40" s="59" t="inlineStr">
        <is>
          <t>Nathan</t>
        </is>
      </c>
      <c r="BN40" s="59" t="inlineStr">
        <is>
          <t>Pretty</t>
        </is>
      </c>
      <c r="BO40" s="59" t="inlineStr">
        <is>
          <t>Alexandre</t>
        </is>
      </c>
      <c r="BP40" s="59" t="inlineStr">
        <is>
          <t>Prémat</t>
        </is>
      </c>
      <c r="BQ40" s="59" t="inlineStr">
        <is>
          <t>Alexandre</t>
        </is>
      </c>
      <c r="BR40" s="59" t="inlineStr">
        <is>
          <t>Prémat</t>
        </is>
      </c>
      <c r="BS40" s="59" t="inlineStr">
        <is>
          <t>Steven</t>
        </is>
      </c>
      <c r="BT40" s="59" t="inlineStr">
        <is>
          <t>Richards</t>
        </is>
      </c>
      <c r="BU40" s="59" t="inlineStr">
        <is>
          <t>David</t>
        </is>
      </c>
      <c r="BV40" s="59" t="inlineStr">
        <is>
          <t>Reynolds</t>
        </is>
      </c>
      <c r="BW40" s="59" t="inlineStr">
        <is>
          <t>Steven</t>
        </is>
      </c>
      <c r="BX40" s="59" t="inlineStr">
        <is>
          <t>Richards</t>
        </is>
      </c>
      <c r="BY40" s="59" t="inlineStr">
        <is>
          <t>Alex</t>
        </is>
      </c>
      <c r="BZ40" s="59" t="inlineStr">
        <is>
          <t>Rullo</t>
        </is>
      </c>
      <c r="CA40" s="59" t="inlineStr">
        <is>
          <t>Alex</t>
        </is>
      </c>
      <c r="CB40" s="59" t="inlineStr">
        <is>
          <t>Rullo</t>
        </is>
      </c>
      <c r="CC40" s="59" t="inlineStr">
        <is>
          <t>Alexander</t>
        </is>
      </c>
      <c r="CD40" s="59" t="inlineStr">
        <is>
          <t>Rossi</t>
        </is>
      </c>
      <c r="CE40" s="59" t="inlineStr">
        <is>
          <t>Thomas</t>
        </is>
      </c>
      <c r="CF40" s="59" t="inlineStr">
        <is>
          <t>Randle</t>
        </is>
      </c>
      <c r="CG40" s="59" t="inlineStr">
        <is>
          <t>David</t>
        </is>
      </c>
      <c r="CH40" s="59" t="inlineStr">
        <is>
          <t>Russell</t>
        </is>
      </c>
      <c r="CI40" s="59" t="inlineStr">
        <is>
          <t>Nick</t>
        </is>
      </c>
      <c r="CJ40" s="59" t="inlineStr">
        <is>
          <t>Percat</t>
        </is>
      </c>
      <c r="CK40" s="59" t="inlineStr">
        <is>
          <t>Matthew</t>
        </is>
      </c>
      <c r="CL40" s="59" t="inlineStr">
        <is>
          <t>Payne</t>
        </is>
      </c>
      <c r="CM40" s="59" t="inlineStr">
        <is>
          <t>Scott</t>
        </is>
      </c>
      <c r="CN40" s="51" t="inlineStr">
        <is>
          <t>Pye</t>
        </is>
      </c>
      <c r="CO40" s="51" t="inlineStr">
        <is>
          <t xml:space="preserve"> Scott</t>
        </is>
      </c>
      <c r="CP40" s="51" t="inlineStr">
        <is>
          <t>Pye</t>
        </is>
      </c>
    </row>
    <row r="41" ht="17" customHeight="1">
      <c r="A41" s="103" t="inlineStr">
        <is>
          <t>Frank</t>
        </is>
      </c>
      <c r="B41" s="103" t="inlineStr">
        <is>
          <t>Kilfoyle</t>
        </is>
      </c>
      <c r="C41" s="104" t="inlineStr">
        <is>
          <t>Lionel</t>
        </is>
      </c>
      <c r="D41" s="104" t="inlineStr">
        <is>
          <t>Marsh</t>
        </is>
      </c>
      <c r="E41" s="103" t="inlineStr">
        <is>
          <t>Hoot</t>
        </is>
      </c>
      <c r="F41" s="103" t="inlineStr">
        <is>
          <t>Gibson</t>
        </is>
      </c>
      <c r="G41" s="59" t="inlineStr">
        <is>
          <t>Jim</t>
        </is>
      </c>
      <c r="H41" s="59" t="inlineStr">
        <is>
          <t>Gates</t>
        </is>
      </c>
      <c r="I41" s="59" t="inlineStr">
        <is>
          <t>Dennis</t>
        </is>
      </c>
      <c r="J41" s="59" t="inlineStr">
        <is>
          <t>Geary</t>
        </is>
      </c>
      <c r="K41" s="59" t="inlineStr">
        <is>
          <t>John</t>
        </is>
      </c>
      <c r="L41" s="59" t="inlineStr">
        <is>
          <t>Hall</t>
        </is>
      </c>
      <c r="M41" s="59" t="inlineStr">
        <is>
          <t>Ron</t>
        </is>
      </c>
      <c r="N41" s="59" t="inlineStr">
        <is>
          <t>Haylen</t>
        </is>
      </c>
      <c r="O41" s="59" t="inlineStr">
        <is>
          <t>Leo</t>
        </is>
      </c>
      <c r="P41" s="59" t="inlineStr">
        <is>
          <t>Geoghegan</t>
        </is>
      </c>
      <c r="Q41" s="59" t="inlineStr">
        <is>
          <t>Ian</t>
        </is>
      </c>
      <c r="R41" s="59" t="inlineStr">
        <is>
          <t>Geoghegan</t>
        </is>
      </c>
      <c r="S41" s="59" t="inlineStr">
        <is>
          <t>Peter</t>
        </is>
      </c>
      <c r="T41" s="59" t="inlineStr">
        <is>
          <t>Janson</t>
        </is>
      </c>
      <c r="U41" s="59" t="inlineStr">
        <is>
          <t>Ian</t>
        </is>
      </c>
      <c r="V41" s="59" t="inlineStr">
        <is>
          <t>Green</t>
        </is>
      </c>
      <c r="W41" s="59" t="inlineStr">
        <is>
          <t>John</t>
        </is>
      </c>
      <c r="X41" s="59" t="inlineStr">
        <is>
          <t>Goss</t>
        </is>
      </c>
      <c r="Y41" s="59" t="inlineStr">
        <is>
          <t>Daryl</t>
        </is>
      </c>
      <c r="Z41" s="59" t="inlineStr">
        <is>
          <t>Hendrick</t>
        </is>
      </c>
      <c r="AA41" s="59" t="inlineStr">
        <is>
          <t>Tim</t>
        </is>
      </c>
      <c r="AB41" s="59" t="inlineStr">
        <is>
          <t>Grant</t>
        </is>
      </c>
      <c r="AC41" s="59" t="inlineStr">
        <is>
          <t>Steve</t>
        </is>
      </c>
      <c r="AD41" s="59" t="inlineStr">
        <is>
          <t>Harrington</t>
        </is>
      </c>
      <c r="AE41" s="59" t="inlineStr">
        <is>
          <t>Steve</t>
        </is>
      </c>
      <c r="AF41" s="59" t="inlineStr">
        <is>
          <t>Johnson</t>
        </is>
      </c>
      <c r="AG41" s="59" t="inlineStr">
        <is>
          <t>Bill</t>
        </is>
      </c>
      <c r="AH41" s="59" t="inlineStr">
        <is>
          <t>O'Brien</t>
        </is>
      </c>
      <c r="AI41" s="59" t="inlineStr">
        <is>
          <t>Andrew</t>
        </is>
      </c>
      <c r="AJ41" s="59" t="inlineStr">
        <is>
          <t>Miedecke</t>
        </is>
      </c>
      <c r="AK41" s="59" t="inlineStr">
        <is>
          <t>Tony</t>
        </is>
      </c>
      <c r="AL41" s="59" t="inlineStr">
        <is>
          <t>Longhurst</t>
        </is>
      </c>
      <c r="AM41" s="59" t="inlineStr">
        <is>
          <t>Grant</t>
        </is>
      </c>
      <c r="AN41" s="59" t="inlineStr">
        <is>
          <t>Johnson</t>
        </is>
      </c>
      <c r="AO41" s="59" t="inlineStr">
        <is>
          <t>Darren</t>
        </is>
      </c>
      <c r="AP41" s="59" t="inlineStr">
        <is>
          <t>Hossack</t>
        </is>
      </c>
      <c r="AQ41" s="59" t="inlineStr">
        <is>
          <t>Darren</t>
        </is>
      </c>
      <c r="AR41" s="59" t="inlineStr">
        <is>
          <t>Hossack</t>
        </is>
      </c>
      <c r="AS41" s="112" t="inlineStr">
        <is>
          <t>Tony</t>
        </is>
      </c>
      <c r="AT41" s="112" t="inlineStr">
        <is>
          <t>Longhurst</t>
        </is>
      </c>
      <c r="AU41" s="59" t="inlineStr">
        <is>
          <t>Dugal</t>
        </is>
      </c>
      <c r="AV41" s="59" t="inlineStr">
        <is>
          <t>McDougall</t>
        </is>
      </c>
      <c r="AW41" s="59" t="inlineStr">
        <is>
          <t>Cameron</t>
        </is>
      </c>
      <c r="AX41" s="59" t="inlineStr">
        <is>
          <t>McLean</t>
        </is>
      </c>
      <c r="AY41" s="59" t="inlineStr">
        <is>
          <t>Alain</t>
        </is>
      </c>
      <c r="AZ41" s="59" t="inlineStr">
        <is>
          <t>Menu</t>
        </is>
      </c>
      <c r="BA41" s="59" t="inlineStr">
        <is>
          <t>Cameron</t>
        </is>
      </c>
      <c r="BB41" s="59" t="inlineStr">
        <is>
          <t>McLean</t>
        </is>
      </c>
      <c r="BC41" s="59" t="inlineStr">
        <is>
          <t>Mark</t>
        </is>
      </c>
      <c r="BD41" s="59" t="inlineStr">
        <is>
          <t>Noske</t>
        </is>
      </c>
      <c r="BE41" s="59" t="inlineStr">
        <is>
          <t>Andrew</t>
        </is>
      </c>
      <c r="BF41" s="59" t="inlineStr">
        <is>
          <t>Thompson</t>
        </is>
      </c>
      <c r="BG41" s="59" t="inlineStr">
        <is>
          <t>Karl</t>
        </is>
      </c>
      <c r="BH41" s="59" t="inlineStr">
        <is>
          <t>Reindler</t>
        </is>
      </c>
      <c r="BI41" s="59" t="inlineStr">
        <is>
          <t>Nathan</t>
        </is>
      </c>
      <c r="BJ41" s="59" t="inlineStr">
        <is>
          <t>Pretty</t>
        </is>
      </c>
      <c r="BK41" s="59" t="inlineStr">
        <is>
          <t>Nathan</t>
        </is>
      </c>
      <c r="BL41" s="59" t="inlineStr">
        <is>
          <t>Pretty</t>
        </is>
      </c>
      <c r="BM41" s="59" t="inlineStr">
        <is>
          <t>Shane</t>
        </is>
      </c>
      <c r="BN41" s="59" t="inlineStr">
        <is>
          <t>Price</t>
        </is>
      </c>
      <c r="BO41" s="59" t="inlineStr">
        <is>
          <t>Scott</t>
        </is>
      </c>
      <c r="BP41" s="59" t="inlineStr">
        <is>
          <t>Pye</t>
        </is>
      </c>
      <c r="BQ41" s="59" t="inlineStr">
        <is>
          <t>Andy</t>
        </is>
      </c>
      <c r="BR41" s="59" t="inlineStr">
        <is>
          <t>Priaulx</t>
        </is>
      </c>
      <c r="BS41" s="59" t="inlineStr">
        <is>
          <t>Greg</t>
        </is>
      </c>
      <c r="BT41" s="59" t="inlineStr">
        <is>
          <t>Ritter</t>
        </is>
      </c>
      <c r="BU41" s="112" t="inlineStr">
        <is>
          <t>Steven</t>
        </is>
      </c>
      <c r="BV41" s="112" t="inlineStr">
        <is>
          <t>Richards</t>
        </is>
      </c>
      <c r="BW41" s="59" t="inlineStr">
        <is>
          <t>David</t>
        </is>
      </c>
      <c r="BX41" s="59" t="inlineStr">
        <is>
          <t>Russell</t>
        </is>
      </c>
      <c r="BY41" s="59" t="inlineStr">
        <is>
          <t>Aaren</t>
        </is>
      </c>
      <c r="BZ41" s="59" t="inlineStr">
        <is>
          <t>Russell</t>
        </is>
      </c>
      <c r="CA41" s="59" t="inlineStr">
        <is>
          <t>Aaren</t>
        </is>
      </c>
      <c r="CB41" s="59" t="inlineStr">
        <is>
          <t>Russell</t>
        </is>
      </c>
      <c r="CC41" s="59" t="inlineStr">
        <is>
          <t>Alex</t>
        </is>
      </c>
      <c r="CD41" s="59" t="inlineStr">
        <is>
          <t>Rullo</t>
        </is>
      </c>
      <c r="CE41" s="59" t="inlineStr">
        <is>
          <t>David</t>
        </is>
      </c>
      <c r="CF41" s="59" t="inlineStr">
        <is>
          <t>Reynolds</t>
        </is>
      </c>
      <c r="CG41" s="59" t="inlineStr">
        <is>
          <t>Tim</t>
        </is>
      </c>
      <c r="CH41" s="59" t="inlineStr">
        <is>
          <t>Slade</t>
        </is>
      </c>
      <c r="CI41" s="59" t="inlineStr">
        <is>
          <t>Jack</t>
        </is>
      </c>
      <c r="CJ41" s="59" t="inlineStr">
        <is>
          <t>Perkins</t>
        </is>
      </c>
      <c r="CK41" s="59" t="inlineStr">
        <is>
          <t>Nick</t>
        </is>
      </c>
      <c r="CL41" s="59" t="inlineStr">
        <is>
          <t>Percat</t>
        </is>
      </c>
      <c r="CM41" s="59" t="inlineStr">
        <is>
          <t>Thomas</t>
        </is>
      </c>
      <c r="CN41" s="51" t="inlineStr">
        <is>
          <t>Randle</t>
        </is>
      </c>
      <c r="CO41" s="51" t="inlineStr">
        <is>
          <t xml:space="preserve"> Thomas</t>
        </is>
      </c>
      <c r="CP41" s="51" t="inlineStr">
        <is>
          <t>Randle</t>
        </is>
      </c>
    </row>
    <row r="42" ht="17" customHeight="1">
      <c r="A42" s="103" t="inlineStr">
        <is>
          <t>Jm</t>
        </is>
      </c>
      <c r="B42" s="103" t="inlineStr">
        <is>
          <t>Leighton</t>
        </is>
      </c>
      <c r="C42" s="104" t="inlineStr">
        <is>
          <t>Stan</t>
        </is>
      </c>
      <c r="D42" s="104" t="inlineStr">
        <is>
          <t>Martin</t>
        </is>
      </c>
      <c r="E42" s="103" t="inlineStr">
        <is>
          <t>Wal</t>
        </is>
      </c>
      <c r="F42" s="103" t="inlineStr">
        <is>
          <t>Gillespie</t>
        </is>
      </c>
      <c r="G42" s="59" t="inlineStr">
        <is>
          <t>Ian</t>
        </is>
      </c>
      <c r="H42" s="59" t="inlineStr">
        <is>
          <t>Geoghegan</t>
        </is>
      </c>
      <c r="I42" s="59" t="inlineStr">
        <is>
          <t>Ian</t>
        </is>
      </c>
      <c r="J42" s="59" t="inlineStr">
        <is>
          <t>Geoghegan</t>
        </is>
      </c>
      <c r="K42" s="59" t="inlineStr">
        <is>
          <t>Frank</t>
        </is>
      </c>
      <c r="L42" s="59" t="inlineStr">
        <is>
          <t>Hann</t>
        </is>
      </c>
      <c r="M42" s="59" t="inlineStr">
        <is>
          <t>Mal</t>
        </is>
      </c>
      <c r="N42" s="59" t="inlineStr">
        <is>
          <t>Henderson</t>
        </is>
      </c>
      <c r="O42" s="112" t="inlineStr">
        <is>
          <t>Fred</t>
        </is>
      </c>
      <c r="P42" s="112" t="inlineStr">
        <is>
          <t>Gibson</t>
        </is>
      </c>
      <c r="Q42" s="59" t="inlineStr">
        <is>
          <t>Fred</t>
        </is>
      </c>
      <c r="R42" s="59" t="inlineStr">
        <is>
          <t>Gibson</t>
        </is>
      </c>
      <c r="S42" s="60" t="inlineStr">
        <is>
          <t>Dick</t>
        </is>
      </c>
      <c r="T42" s="60" t="inlineStr">
        <is>
          <t>Johnson</t>
        </is>
      </c>
      <c r="U42" s="59" t="inlineStr">
        <is>
          <t>Allan</t>
        </is>
      </c>
      <c r="V42" s="59" t="inlineStr">
        <is>
          <t>Grice</t>
        </is>
      </c>
      <c r="W42" s="59" t="inlineStr">
        <is>
          <t>Barry</t>
        </is>
      </c>
      <c r="X42" s="59" t="inlineStr">
        <is>
          <t>Graham</t>
        </is>
      </c>
      <c r="Y42" s="59" t="inlineStr">
        <is>
          <t>Bob</t>
        </is>
      </c>
      <c r="Z42" s="59" t="inlineStr">
        <is>
          <t>Holden</t>
        </is>
      </c>
      <c r="AA42" s="59" t="inlineStr">
        <is>
          <t>Allan</t>
        </is>
      </c>
      <c r="AB42" s="59" t="inlineStr">
        <is>
          <t>Grice</t>
        </is>
      </c>
      <c r="AC42" s="59" t="inlineStr">
        <is>
          <t>Andrew</t>
        </is>
      </c>
      <c r="AD42" s="59" t="inlineStr">
        <is>
          <t>Harris</t>
        </is>
      </c>
      <c r="AE42" s="59" t="inlineStr">
        <is>
          <t>Brad</t>
        </is>
      </c>
      <c r="AF42" s="59" t="inlineStr">
        <is>
          <t>Jones</t>
        </is>
      </c>
      <c r="AG42" s="59" t="inlineStr">
        <is>
          <t>Anders</t>
        </is>
      </c>
      <c r="AH42" s="59" t="inlineStr">
        <is>
          <t>Olofsson</t>
        </is>
      </c>
      <c r="AI42" s="112" t="inlineStr">
        <is>
          <t>Greg</t>
        </is>
      </c>
      <c r="AJ42" s="112" t="inlineStr">
        <is>
          <t>Murphy</t>
        </is>
      </c>
      <c r="AK42" s="59" t="inlineStr">
        <is>
          <t>Craig</t>
        </is>
      </c>
      <c r="AL42" s="59" t="inlineStr">
        <is>
          <t>Lowndes</t>
        </is>
      </c>
      <c r="AM42" s="59" t="inlineStr">
        <is>
          <t>Steven</t>
        </is>
      </c>
      <c r="AN42" s="59" t="inlineStr">
        <is>
          <t>Johnson</t>
        </is>
      </c>
      <c r="AO42" s="59" t="inlineStr">
        <is>
          <t>Shane</t>
        </is>
      </c>
      <c r="AP42" s="59" t="inlineStr">
        <is>
          <t>Howison</t>
        </is>
      </c>
      <c r="AQ42" s="59" t="inlineStr">
        <is>
          <t>Shane</t>
        </is>
      </c>
      <c r="AR42" s="59" t="inlineStr">
        <is>
          <t>Howison</t>
        </is>
      </c>
      <c r="AS42" s="59" t="inlineStr">
        <is>
          <t>Craig</t>
        </is>
      </c>
      <c r="AT42" s="59" t="inlineStr">
        <is>
          <t>Lowndes</t>
        </is>
      </c>
      <c r="AU42" s="59" t="inlineStr">
        <is>
          <t>Cameron</t>
        </is>
      </c>
      <c r="AV42" s="59" t="inlineStr">
        <is>
          <t>McLean</t>
        </is>
      </c>
      <c r="AW42" s="59" t="inlineStr">
        <is>
          <t>Tomas</t>
        </is>
      </c>
      <c r="AX42" s="59" t="inlineStr">
        <is>
          <t>Mezera</t>
        </is>
      </c>
      <c r="AY42" s="59" t="inlineStr">
        <is>
          <t>Tomas</t>
        </is>
      </c>
      <c r="AZ42" s="59" t="inlineStr">
        <is>
          <t>Mezera</t>
        </is>
      </c>
      <c r="BA42" s="59" t="inlineStr">
        <is>
          <t>Alain</t>
        </is>
      </c>
      <c r="BB42" s="59" t="inlineStr">
        <is>
          <t>Menu</t>
        </is>
      </c>
      <c r="BC42" s="59" t="inlineStr">
        <is>
          <t>Steve</t>
        </is>
      </c>
      <c r="BD42" s="59" t="inlineStr">
        <is>
          <t>Owen</t>
        </is>
      </c>
      <c r="BE42" s="59" t="inlineStr">
        <is>
          <t>Jonathon</t>
        </is>
      </c>
      <c r="BF42" s="59" t="inlineStr">
        <is>
          <t>Webb</t>
        </is>
      </c>
      <c r="BG42" s="61" t="inlineStr">
        <is>
          <t>David</t>
        </is>
      </c>
      <c r="BH42" s="61" t="inlineStr">
        <is>
          <t>Reynolds1</t>
        </is>
      </c>
      <c r="BI42" s="59" t="inlineStr">
        <is>
          <t>Andy</t>
        </is>
      </c>
      <c r="BJ42" s="59" t="inlineStr">
        <is>
          <t>Priaulx</t>
        </is>
      </c>
      <c r="BK42" s="59" t="inlineStr">
        <is>
          <t>Shane</t>
        </is>
      </c>
      <c r="BL42" s="59" t="inlineStr">
        <is>
          <t>Price</t>
        </is>
      </c>
      <c r="BM42" s="59" t="inlineStr">
        <is>
          <t>Karl</t>
        </is>
      </c>
      <c r="BN42" s="59" t="inlineStr">
        <is>
          <t>Reindler</t>
        </is>
      </c>
      <c r="BO42" s="59" t="inlineStr">
        <is>
          <t>Jonny</t>
        </is>
      </c>
      <c r="BP42" s="59" t="inlineStr">
        <is>
          <t>Reid</t>
        </is>
      </c>
      <c r="BQ42" s="59" t="inlineStr">
        <is>
          <t>Scott</t>
        </is>
      </c>
      <c r="BR42" s="59" t="inlineStr">
        <is>
          <t>Pye</t>
        </is>
      </c>
      <c r="BS42" s="59" t="inlineStr">
        <is>
          <t>David</t>
        </is>
      </c>
      <c r="BT42" s="59" t="inlineStr">
        <is>
          <t>Russell</t>
        </is>
      </c>
      <c r="BU42" s="59" t="inlineStr">
        <is>
          <t>Aaren</t>
        </is>
      </c>
      <c r="BV42" s="59" t="inlineStr">
        <is>
          <t>Russell</t>
        </is>
      </c>
      <c r="BW42" s="59" t="inlineStr">
        <is>
          <t>Aaren</t>
        </is>
      </c>
      <c r="BX42" s="59" t="inlineStr">
        <is>
          <t>Russell</t>
        </is>
      </c>
      <c r="BY42" s="59" t="inlineStr">
        <is>
          <t>David</t>
        </is>
      </c>
      <c r="BZ42" s="59" t="inlineStr">
        <is>
          <t>Russell</t>
        </is>
      </c>
      <c r="CA42" s="59" t="inlineStr">
        <is>
          <t>David</t>
        </is>
      </c>
      <c r="CB42" s="59" t="inlineStr">
        <is>
          <t>Russell</t>
        </is>
      </c>
      <c r="CC42" s="59" t="inlineStr">
        <is>
          <t>Tim</t>
        </is>
      </c>
      <c r="CD42" s="59" t="inlineStr">
        <is>
          <t>Slade</t>
        </is>
      </c>
      <c r="CE42" s="59" t="inlineStr">
        <is>
          <t>David</t>
        </is>
      </c>
      <c r="CF42" s="59" t="inlineStr">
        <is>
          <t>Russell</t>
        </is>
      </c>
      <c r="CG42" s="59" t="inlineStr">
        <is>
          <t>Jack</t>
        </is>
      </c>
      <c r="CH42" s="59" t="inlineStr">
        <is>
          <t>Smith</t>
        </is>
      </c>
      <c r="CI42" s="59" t="inlineStr">
        <is>
          <t>Chris</t>
        </is>
      </c>
      <c r="CJ42" s="59" t="inlineStr">
        <is>
          <t>Pither</t>
        </is>
      </c>
      <c r="CK42" s="59" t="inlineStr">
        <is>
          <t>Jack</t>
        </is>
      </c>
      <c r="CL42" s="59" t="inlineStr">
        <is>
          <t>Perkins</t>
        </is>
      </c>
      <c r="CM42" s="59" t="inlineStr">
        <is>
          <t>David</t>
        </is>
      </c>
      <c r="CN42" s="51" t="inlineStr">
        <is>
          <t>Reynolds</t>
        </is>
      </c>
      <c r="CO42" s="51" t="inlineStr">
        <is>
          <t xml:space="preserve"> David</t>
        </is>
      </c>
      <c r="CP42" s="51" t="inlineStr">
        <is>
          <t>Reynolds</t>
        </is>
      </c>
    </row>
    <row r="43" ht="17" customHeight="1">
      <c r="A43" s="103" t="inlineStr">
        <is>
          <t>Michael</t>
        </is>
      </c>
      <c r="B43" s="103" t="inlineStr">
        <is>
          <t>Lempriere</t>
        </is>
      </c>
      <c r="C43" s="105" t="inlineStr">
        <is>
          <t>David</t>
        </is>
      </c>
      <c r="D43" s="105" t="inlineStr">
        <is>
          <t>McKay</t>
        </is>
      </c>
      <c r="E43" s="103" t="inlineStr">
        <is>
          <t>Bill</t>
        </is>
      </c>
      <c r="F43" s="103" t="inlineStr">
        <is>
          <t>Graetz</t>
        </is>
      </c>
      <c r="G43" s="59" t="inlineStr">
        <is>
          <t>Leo</t>
        </is>
      </c>
      <c r="H43" s="59" t="inlineStr">
        <is>
          <t>Geoghegan</t>
        </is>
      </c>
      <c r="I43" s="59" t="inlineStr">
        <is>
          <t>Leo</t>
        </is>
      </c>
      <c r="J43" s="59" t="inlineStr">
        <is>
          <t>Geoghegan</t>
        </is>
      </c>
      <c r="K43" s="59" t="inlineStr">
        <is>
          <t>Ken</t>
        </is>
      </c>
      <c r="L43" s="59" t="inlineStr">
        <is>
          <t>Harrison</t>
        </is>
      </c>
      <c r="M43" s="59" t="inlineStr">
        <is>
          <t>John</t>
        </is>
      </c>
      <c r="N43" s="59" t="inlineStr">
        <is>
          <t>Hicks</t>
        </is>
      </c>
      <c r="O43" s="59" t="inlineStr">
        <is>
          <t>Bevan</t>
        </is>
      </c>
      <c r="P43" s="59" t="inlineStr">
        <is>
          <t>Gibson</t>
        </is>
      </c>
      <c r="Q43" s="59" t="inlineStr">
        <is>
          <t>Bevan</t>
        </is>
      </c>
      <c r="R43" s="59" t="inlineStr">
        <is>
          <t>Gibson</t>
        </is>
      </c>
      <c r="S43" s="59" t="inlineStr">
        <is>
          <t>Alan</t>
        </is>
      </c>
      <c r="T43" s="59" t="inlineStr">
        <is>
          <t>Jones</t>
        </is>
      </c>
      <c r="U43" s="59" t="inlineStr">
        <is>
          <t>Graham</t>
        </is>
      </c>
      <c r="V43" s="59" t="inlineStr">
        <is>
          <t>Gulson</t>
        </is>
      </c>
      <c r="W43" s="59" t="inlineStr">
        <is>
          <t>Alf</t>
        </is>
      </c>
      <c r="X43" s="59" t="inlineStr">
        <is>
          <t>Grant</t>
        </is>
      </c>
      <c r="Y43" s="59" t="inlineStr">
        <is>
          <t>Denny</t>
        </is>
      </c>
      <c r="Z43" s="59" t="inlineStr">
        <is>
          <t>Hulme</t>
        </is>
      </c>
      <c r="AA43" s="59" t="inlineStr">
        <is>
          <t>Ray</t>
        </is>
      </c>
      <c r="AB43" s="59" t="inlineStr">
        <is>
          <t>Gulson</t>
        </is>
      </c>
      <c r="AC43" s="59" t="inlineStr">
        <is>
          <t>Kevin</t>
        </is>
      </c>
      <c r="AD43" s="59" t="inlineStr">
        <is>
          <t>Heffernan</t>
        </is>
      </c>
      <c r="AE43" s="59" t="inlineStr">
        <is>
          <t>Bob</t>
        </is>
      </c>
      <c r="AF43" s="59" t="inlineStr">
        <is>
          <t>Jones</t>
        </is>
      </c>
      <c r="AG43" s="59" t="inlineStr">
        <is>
          <t>Ed</t>
        </is>
      </c>
      <c r="AH43" s="59" t="inlineStr">
        <is>
          <t>Ordynski</t>
        </is>
      </c>
      <c r="AI43" s="59" t="inlineStr">
        <is>
          <t>Klaus</t>
        </is>
      </c>
      <c r="AJ43" s="59" t="inlineStr">
        <is>
          <t>Niedzwiedz</t>
        </is>
      </c>
      <c r="AK43" s="59" t="inlineStr">
        <is>
          <t>Ian</t>
        </is>
      </c>
      <c r="AL43" s="59" t="inlineStr">
        <is>
          <t>Luff</t>
        </is>
      </c>
      <c r="AM43" s="59" t="inlineStr">
        <is>
          <t>Alan</t>
        </is>
      </c>
      <c r="AN43" s="59" t="inlineStr">
        <is>
          <t>Jones</t>
        </is>
      </c>
      <c r="AO43" s="59" t="inlineStr">
        <is>
          <t>Mike</t>
        </is>
      </c>
      <c r="AP43" s="59" t="inlineStr">
        <is>
          <t>Imrie</t>
        </is>
      </c>
      <c r="AQ43" s="59" t="inlineStr">
        <is>
          <t>Roger</t>
        </is>
      </c>
      <c r="AR43" s="59" t="inlineStr">
        <is>
          <t>Hurd</t>
        </is>
      </c>
      <c r="AS43" s="59" t="inlineStr">
        <is>
          <t>Adam</t>
        </is>
      </c>
      <c r="AT43" s="59" t="inlineStr">
        <is>
          <t>Macrow</t>
        </is>
      </c>
      <c r="AU43" s="59" t="inlineStr">
        <is>
          <t>Tyler</t>
        </is>
      </c>
      <c r="AV43" s="59" t="inlineStr">
        <is>
          <t>Mecklem</t>
        </is>
      </c>
      <c r="AW43" s="59" t="inlineStr">
        <is>
          <t>Jamie</t>
        </is>
      </c>
      <c r="AX43" s="59" t="inlineStr">
        <is>
          <t>Miller</t>
        </is>
      </c>
      <c r="AY43" s="59" t="inlineStr">
        <is>
          <t>Paul</t>
        </is>
      </c>
      <c r="AZ43" s="59" t="inlineStr">
        <is>
          <t>Morris</t>
        </is>
      </c>
      <c r="BA43" s="59" t="inlineStr">
        <is>
          <t>Paul</t>
        </is>
      </c>
      <c r="BB43" s="59" t="inlineStr">
        <is>
          <t>Morris</t>
        </is>
      </c>
      <c r="BC43" s="59" t="inlineStr">
        <is>
          <t>Jack</t>
        </is>
      </c>
      <c r="BD43" s="59" t="inlineStr">
        <is>
          <t>Perkins</t>
        </is>
      </c>
      <c r="BE43" s="59" t="inlineStr">
        <is>
          <t>Paul</t>
        </is>
      </c>
      <c r="BF43" s="59" t="inlineStr">
        <is>
          <t>Weel</t>
        </is>
      </c>
      <c r="BG43" s="59" t="inlineStr">
        <is>
          <t>Jason</t>
        </is>
      </c>
      <c r="BH43" s="59" t="inlineStr">
        <is>
          <t>Richards</t>
        </is>
      </c>
      <c r="BI43" s="59" t="inlineStr">
        <is>
          <t>Shane</t>
        </is>
      </c>
      <c r="BJ43" s="59" t="inlineStr">
        <is>
          <t>Price</t>
        </is>
      </c>
      <c r="BK43" s="59" t="inlineStr">
        <is>
          <t>Karl</t>
        </is>
      </c>
      <c r="BL43" s="59" t="inlineStr">
        <is>
          <t>Reindler</t>
        </is>
      </c>
      <c r="BM43" s="59" t="inlineStr">
        <is>
          <t>David</t>
        </is>
      </c>
      <c r="BN43" s="59" t="inlineStr">
        <is>
          <t>Reynolds</t>
        </is>
      </c>
      <c r="BO43" s="59" t="inlineStr">
        <is>
          <t>Karl</t>
        </is>
      </c>
      <c r="BP43" s="59" t="inlineStr">
        <is>
          <t>Reindler</t>
        </is>
      </c>
      <c r="BQ43" s="59" t="inlineStr">
        <is>
          <t>Jonny</t>
        </is>
      </c>
      <c r="BR43" s="59" t="inlineStr">
        <is>
          <t>Reid</t>
        </is>
      </c>
      <c r="BS43" s="59" t="inlineStr">
        <is>
          <t>Tim</t>
        </is>
      </c>
      <c r="BT43" s="59" t="inlineStr">
        <is>
          <t>Slade</t>
        </is>
      </c>
      <c r="BU43" s="59" t="inlineStr">
        <is>
          <t>David</t>
        </is>
      </c>
      <c r="BV43" s="59" t="inlineStr">
        <is>
          <t>Russell</t>
        </is>
      </c>
      <c r="BW43" s="59" t="inlineStr">
        <is>
          <t>Tim</t>
        </is>
      </c>
      <c r="BX43" s="59" t="inlineStr">
        <is>
          <t>Slade</t>
        </is>
      </c>
      <c r="BY43" s="59" t="inlineStr">
        <is>
          <t>Tim</t>
        </is>
      </c>
      <c r="BZ43" s="59" t="inlineStr">
        <is>
          <t>Slade</t>
        </is>
      </c>
      <c r="CA43" s="59" t="inlineStr">
        <is>
          <t>Tim</t>
        </is>
      </c>
      <c r="CB43" s="59" t="inlineStr">
        <is>
          <t>Slade</t>
        </is>
      </c>
      <c r="CC43" s="59" t="inlineStr">
        <is>
          <t>Jack</t>
        </is>
      </c>
      <c r="CD43" s="59" t="inlineStr">
        <is>
          <t>Smith</t>
        </is>
      </c>
      <c r="CE43" s="59" t="inlineStr">
        <is>
          <t>Tim</t>
        </is>
      </c>
      <c r="CF43" s="59" t="inlineStr">
        <is>
          <t>Slade</t>
        </is>
      </c>
      <c r="CG43" s="59" t="inlineStr">
        <is>
          <t>Garth</t>
        </is>
      </c>
      <c r="CH43" s="59" t="inlineStr">
        <is>
          <t>Tander</t>
        </is>
      </c>
      <c r="CI43" s="59" t="inlineStr">
        <is>
          <t>Scott</t>
        </is>
      </c>
      <c r="CJ43" s="59" t="inlineStr">
        <is>
          <t>Pye</t>
        </is>
      </c>
      <c r="CK43" s="59" t="inlineStr">
        <is>
          <t>Scott</t>
        </is>
      </c>
      <c r="CL43" s="59" t="inlineStr">
        <is>
          <t>Pye</t>
        </is>
      </c>
      <c r="CM43" s="59" t="inlineStr">
        <is>
          <t>Jaylyn</t>
        </is>
      </c>
      <c r="CN43" s="51" t="inlineStr">
        <is>
          <t>Robotham</t>
        </is>
      </c>
      <c r="CO43" s="51" t="inlineStr">
        <is>
          <t xml:space="preserve"> David</t>
        </is>
      </c>
      <c r="CP43" s="51" t="inlineStr">
        <is>
          <t>Russell</t>
        </is>
      </c>
    </row>
    <row r="44" ht="17" customHeight="1">
      <c r="A44" s="103" t="inlineStr">
        <is>
          <t>Graham</t>
        </is>
      </c>
      <c r="B44" s="103" t="inlineStr">
        <is>
          <t>Levingston</t>
        </is>
      </c>
      <c r="C44" s="104" t="inlineStr">
        <is>
          <t>Graham</t>
        </is>
      </c>
      <c r="D44" s="104" t="inlineStr">
        <is>
          <t>Mills</t>
        </is>
      </c>
      <c r="E44" s="103" t="inlineStr">
        <is>
          <t>Syd</t>
        </is>
      </c>
      <c r="F44" s="103" t="inlineStr">
        <is>
          <t>Grevett</t>
        </is>
      </c>
      <c r="G44" s="59" t="inlineStr">
        <is>
          <t>Fred</t>
        </is>
      </c>
      <c r="H44" s="59" t="inlineStr">
        <is>
          <t>Gibson</t>
        </is>
      </c>
      <c r="I44" s="59" t="inlineStr">
        <is>
          <t>Ian</t>
        </is>
      </c>
      <c r="J44" s="59" t="inlineStr">
        <is>
          <t>Grant</t>
        </is>
      </c>
      <c r="K44" s="59" t="inlineStr">
        <is>
          <t>Steve</t>
        </is>
      </c>
      <c r="L44" s="59" t="inlineStr">
        <is>
          <t>Harvey</t>
        </is>
      </c>
      <c r="M44" s="59" t="inlineStr">
        <is>
          <t>Ian</t>
        </is>
      </c>
      <c r="N44" s="59" t="inlineStr">
        <is>
          <t>Hindmarsh</t>
        </is>
      </c>
      <c r="O44" s="59" t="inlineStr">
        <is>
          <t>John</t>
        </is>
      </c>
      <c r="P44" s="59" t="inlineStr">
        <is>
          <t>Hall</t>
        </is>
      </c>
      <c r="Q44" s="59" t="inlineStr">
        <is>
          <t>Warren</t>
        </is>
      </c>
      <c r="R44" s="59" t="inlineStr">
        <is>
          <t>Gracie</t>
        </is>
      </c>
      <c r="S44" s="59" t="inlineStr">
        <is>
          <t>Brad</t>
        </is>
      </c>
      <c r="T44" s="59" t="inlineStr">
        <is>
          <t>Jones</t>
        </is>
      </c>
      <c r="U44" s="59" t="inlineStr">
        <is>
          <t>Ray</t>
        </is>
      </c>
      <c r="V44" s="59" t="inlineStr">
        <is>
          <t>Gulson</t>
        </is>
      </c>
      <c r="W44" s="59" t="inlineStr">
        <is>
          <t>Tim</t>
        </is>
      </c>
      <c r="X44" s="59" t="inlineStr">
        <is>
          <t>Grant</t>
        </is>
      </c>
      <c r="Y44" s="59" t="inlineStr">
        <is>
          <t>Mike</t>
        </is>
      </c>
      <c r="Z44" s="59" t="inlineStr">
        <is>
          <t>Imrie</t>
        </is>
      </c>
      <c r="AA44" s="59" t="inlineStr">
        <is>
          <t>Graham</t>
        </is>
      </c>
      <c r="AB44" s="59" t="inlineStr">
        <is>
          <t>Gulson</t>
        </is>
      </c>
      <c r="AC44" s="59" t="inlineStr">
        <is>
          <t>Peter</t>
        </is>
      </c>
      <c r="AD44" s="59" t="inlineStr">
        <is>
          <t>Hills</t>
        </is>
      </c>
      <c r="AE44" s="59" t="inlineStr">
        <is>
          <t>Alan</t>
        </is>
      </c>
      <c r="AF44" s="59" t="inlineStr">
        <is>
          <t>Jones</t>
        </is>
      </c>
      <c r="AG44" s="59" t="inlineStr">
        <is>
          <t>Ian</t>
        </is>
      </c>
      <c r="AH44" s="59" t="inlineStr">
        <is>
          <t>Palmer</t>
        </is>
      </c>
      <c r="AI44" s="59" t="inlineStr">
        <is>
          <t>Mark</t>
        </is>
      </c>
      <c r="AJ44" s="59" t="inlineStr">
        <is>
          <t>Noske</t>
        </is>
      </c>
      <c r="AK44" s="59" t="inlineStr">
        <is>
          <t>Allan</t>
        </is>
      </c>
      <c r="AL44" s="59" t="inlineStr">
        <is>
          <t>McCarthy</t>
        </is>
      </c>
      <c r="AM44" s="59" t="inlineStr">
        <is>
          <t>Brad</t>
        </is>
      </c>
      <c r="AN44" s="59" t="inlineStr">
        <is>
          <t>Jones</t>
        </is>
      </c>
      <c r="AO44" s="59" t="inlineStr">
        <is>
          <t>Russell</t>
        </is>
      </c>
      <c r="AP44" s="59" t="inlineStr">
        <is>
          <t>Ingall</t>
        </is>
      </c>
      <c r="AQ44" s="59" t="inlineStr">
        <is>
          <t>Russell</t>
        </is>
      </c>
      <c r="AR44" s="59" t="inlineStr">
        <is>
          <t>Ingall</t>
        </is>
      </c>
      <c r="AS44" s="59" t="inlineStr">
        <is>
          <t>Cameron</t>
        </is>
      </c>
      <c r="AT44" s="59" t="inlineStr">
        <is>
          <t>McConville</t>
        </is>
      </c>
      <c r="AU44" s="59" t="inlineStr">
        <is>
          <t>Tomas</t>
        </is>
      </c>
      <c r="AV44" s="59" t="inlineStr">
        <is>
          <t>Mezera</t>
        </is>
      </c>
      <c r="AW44" s="59" t="inlineStr">
        <is>
          <t>Nicolas</t>
        </is>
      </c>
      <c r="AX44" s="59" t="inlineStr">
        <is>
          <t>Minassian</t>
        </is>
      </c>
      <c r="AY44" s="59" t="inlineStr">
        <is>
          <t>Yvan</t>
        </is>
      </c>
      <c r="AZ44" s="59" t="inlineStr">
        <is>
          <t>Muller</t>
        </is>
      </c>
      <c r="BA44" s="59" t="inlineStr">
        <is>
          <t>Yvan</t>
        </is>
      </c>
      <c r="BB44" s="59" t="inlineStr">
        <is>
          <t>Muller</t>
        </is>
      </c>
      <c r="BC44" s="59" t="inlineStr">
        <is>
          <t>Mark</t>
        </is>
      </c>
      <c r="BD44" s="59" t="inlineStr">
        <is>
          <t>Porter</t>
        </is>
      </c>
      <c r="BE44" s="112" t="inlineStr">
        <is>
          <t>Jamie</t>
        </is>
      </c>
      <c r="BF44" s="112" t="inlineStr">
        <is>
          <t>Whincup</t>
        </is>
      </c>
      <c r="BG44" s="59" t="inlineStr">
        <is>
          <t>Steven</t>
        </is>
      </c>
      <c r="BH44" s="59" t="inlineStr">
        <is>
          <t>Richards</t>
        </is>
      </c>
      <c r="BI44" s="59" t="inlineStr">
        <is>
          <t>Karl</t>
        </is>
      </c>
      <c r="BJ44" s="59" t="inlineStr">
        <is>
          <t>Reindler</t>
        </is>
      </c>
      <c r="BK44" s="59" t="inlineStr">
        <is>
          <t>David</t>
        </is>
      </c>
      <c r="BL44" s="59" t="inlineStr">
        <is>
          <t>Reynolds</t>
        </is>
      </c>
      <c r="BM44" s="59" t="inlineStr">
        <is>
          <t>Steven</t>
        </is>
      </c>
      <c r="BN44" s="59" t="inlineStr">
        <is>
          <t>Richards</t>
        </is>
      </c>
      <c r="BO44" s="59" t="inlineStr">
        <is>
          <t>David</t>
        </is>
      </c>
      <c r="BP44" s="59" t="inlineStr">
        <is>
          <t>Reynolds</t>
        </is>
      </c>
      <c r="BQ44" s="59" t="inlineStr">
        <is>
          <t>Karl</t>
        </is>
      </c>
      <c r="BR44" s="59" t="inlineStr">
        <is>
          <t>Reindler</t>
        </is>
      </c>
      <c r="BS44" s="59" t="inlineStr">
        <is>
          <t>Garth</t>
        </is>
      </c>
      <c r="BT44" s="59" t="inlineStr">
        <is>
          <t>Tander</t>
        </is>
      </c>
      <c r="BU44" s="59" t="inlineStr">
        <is>
          <t>Drew</t>
        </is>
      </c>
      <c r="BV44" s="59" t="inlineStr">
        <is>
          <t>Russell</t>
        </is>
      </c>
      <c r="BW44" s="59" t="inlineStr">
        <is>
          <t>Richie</t>
        </is>
      </c>
      <c r="BX44" s="59" t="inlineStr">
        <is>
          <t>Stanaway</t>
        </is>
      </c>
      <c r="BY44" s="59" t="inlineStr">
        <is>
          <t>Richie</t>
        </is>
      </c>
      <c r="BZ44" s="59" t="inlineStr">
        <is>
          <t>Stanaway</t>
        </is>
      </c>
      <c r="CA44" s="59" t="inlineStr">
        <is>
          <t>Richie</t>
        </is>
      </c>
      <c r="CB44" s="59" t="inlineStr">
        <is>
          <t>Stanaway</t>
        </is>
      </c>
      <c r="CC44" s="59" t="inlineStr">
        <is>
          <t>Richie</t>
        </is>
      </c>
      <c r="CD44" s="59" t="inlineStr">
        <is>
          <t>Stanaway</t>
        </is>
      </c>
      <c r="CE44" s="59" t="inlineStr">
        <is>
          <t>Jack</t>
        </is>
      </c>
      <c r="CF44" s="59" t="inlineStr">
        <is>
          <t>Smith</t>
        </is>
      </c>
      <c r="CG44" s="59" t="inlineStr">
        <is>
          <t>Shane</t>
        </is>
      </c>
      <c r="CH44" s="59" t="inlineStr">
        <is>
          <t>van Gisbergen</t>
        </is>
      </c>
      <c r="CI44" s="59" t="inlineStr">
        <is>
          <t>Thomas</t>
        </is>
      </c>
      <c r="CJ44" s="59" t="inlineStr">
        <is>
          <t>Randle</t>
        </is>
      </c>
      <c r="CK44" s="59" t="inlineStr">
        <is>
          <t>Thomas</t>
        </is>
      </c>
      <c r="CL44" s="59" t="inlineStr">
        <is>
          <t>Randle</t>
        </is>
      </c>
      <c r="CM44" s="59" t="inlineStr">
        <is>
          <t>David</t>
        </is>
      </c>
      <c r="CN44" s="51" t="inlineStr">
        <is>
          <t>Russell</t>
        </is>
      </c>
      <c r="CO44" s="51" t="inlineStr">
        <is>
          <t xml:space="preserve"> Aaron</t>
        </is>
      </c>
      <c r="CP44" s="51" t="inlineStr">
        <is>
          <t>Seton</t>
        </is>
      </c>
    </row>
    <row r="45" ht="17" customHeight="1">
      <c r="A45" s="103" t="inlineStr">
        <is>
          <t>Ron</t>
        </is>
      </c>
      <c r="B45" s="103" t="inlineStr">
        <is>
          <t>Lilley</t>
        </is>
      </c>
      <c r="C45" s="104" t="inlineStr">
        <is>
          <t>Lou</t>
        </is>
      </c>
      <c r="D45" s="104" t="inlineStr">
        <is>
          <t>Molina</t>
        </is>
      </c>
      <c r="E45" s="103" t="inlineStr">
        <is>
          <t>Ken</t>
        </is>
      </c>
      <c r="F45" s="103" t="inlineStr">
        <is>
          <t>Harper</t>
        </is>
      </c>
      <c r="G45" s="59" t="inlineStr">
        <is>
          <t>Ian</t>
        </is>
      </c>
      <c r="H45" s="59" t="inlineStr">
        <is>
          <t>Grant</t>
        </is>
      </c>
      <c r="I45" s="59" t="inlineStr">
        <is>
          <t>Ray</t>
        </is>
      </c>
      <c r="J45" s="59" t="inlineStr">
        <is>
          <t>Gulson</t>
        </is>
      </c>
      <c r="K45" s="59" t="inlineStr">
        <is>
          <t>John</t>
        </is>
      </c>
      <c r="L45" s="59" t="inlineStr">
        <is>
          <t>Harvey</t>
        </is>
      </c>
      <c r="M45" s="59" t="inlineStr">
        <is>
          <t>Gary</t>
        </is>
      </c>
      <c r="N45" s="59" t="inlineStr">
        <is>
          <t>Hodge</t>
        </is>
      </c>
      <c r="O45" s="59" t="inlineStr">
        <is>
          <t>Paul</t>
        </is>
      </c>
      <c r="P45" s="59" t="inlineStr">
        <is>
          <t>Hawkins</t>
        </is>
      </c>
      <c r="Q45" s="59" t="inlineStr">
        <is>
          <t>Allan</t>
        </is>
      </c>
      <c r="R45" s="59" t="inlineStr">
        <is>
          <t>Grice</t>
        </is>
      </c>
      <c r="S45" s="59" t="inlineStr">
        <is>
          <t>Garry</t>
        </is>
      </c>
      <c r="T45" s="59" t="inlineStr">
        <is>
          <t>Jones</t>
        </is>
      </c>
      <c r="U45" s="59" t="inlineStr">
        <is>
          <t>Tim</t>
        </is>
      </c>
      <c r="V45" s="59" t="inlineStr">
        <is>
          <t>Hall</t>
        </is>
      </c>
      <c r="W45" s="59" t="inlineStr">
        <is>
          <t>Robb</t>
        </is>
      </c>
      <c r="X45" s="59" t="inlineStr">
        <is>
          <t>Gravett</t>
        </is>
      </c>
      <c r="Y45" s="59" t="inlineStr">
        <is>
          <t>Peter</t>
        </is>
      </c>
      <c r="Z45" s="59" t="inlineStr">
        <is>
          <t>Janson</t>
        </is>
      </c>
      <c r="AA45" s="59" t="inlineStr">
        <is>
          <t>Gregg</t>
        </is>
      </c>
      <c r="AB45" s="59" t="inlineStr">
        <is>
          <t>Hansford</t>
        </is>
      </c>
      <c r="AC45" s="59" t="inlineStr">
        <is>
          <t>Peter</t>
        </is>
      </c>
      <c r="AD45" s="59" t="inlineStr">
        <is>
          <t>Hopwood</t>
        </is>
      </c>
      <c r="AE45" s="59" t="inlineStr">
        <is>
          <t>Garry</t>
        </is>
      </c>
      <c r="AF45" s="59" t="inlineStr">
        <is>
          <t>Jones</t>
        </is>
      </c>
      <c r="AG45" s="59" t="inlineStr">
        <is>
          <t>Wayne</t>
        </is>
      </c>
      <c r="AH45" s="59" t="inlineStr">
        <is>
          <t>Park</t>
        </is>
      </c>
      <c r="AI45" s="59" t="inlineStr">
        <is>
          <t>Bill</t>
        </is>
      </c>
      <c r="AJ45" s="59" t="inlineStr">
        <is>
          <t>O'Brien</t>
        </is>
      </c>
      <c r="AK45" s="59" t="inlineStr">
        <is>
          <t>Ryan</t>
        </is>
      </c>
      <c r="AL45" s="59" t="inlineStr">
        <is>
          <t>McLeod</t>
        </is>
      </c>
      <c r="AM45" s="59" t="inlineStr">
        <is>
          <t>Robert</t>
        </is>
      </c>
      <c r="AN45" s="59" t="inlineStr">
        <is>
          <t>Jones</t>
        </is>
      </c>
      <c r="AO45" s="59" t="inlineStr">
        <is>
          <t>Dick</t>
        </is>
      </c>
      <c r="AP45" s="59" t="inlineStr">
        <is>
          <t>Johnson</t>
        </is>
      </c>
      <c r="AQ45" s="59" t="inlineStr">
        <is>
          <t>Steven</t>
        </is>
      </c>
      <c r="AR45" s="59" t="inlineStr">
        <is>
          <t>Johnson</t>
        </is>
      </c>
      <c r="AS45" s="59" t="inlineStr">
        <is>
          <t>Dugal</t>
        </is>
      </c>
      <c r="AT45" s="59" t="inlineStr">
        <is>
          <t>McDougall</t>
        </is>
      </c>
      <c r="AU45" s="59" t="inlineStr">
        <is>
          <t>Jamie</t>
        </is>
      </c>
      <c r="AV45" s="59" t="inlineStr">
        <is>
          <t>Miller</t>
        </is>
      </c>
      <c r="AW45" s="59" t="inlineStr">
        <is>
          <t>Paul</t>
        </is>
      </c>
      <c r="AX45" s="59" t="inlineStr">
        <is>
          <t>Morris</t>
        </is>
      </c>
      <c r="AY45" s="112" t="inlineStr">
        <is>
          <t>Greg</t>
        </is>
      </c>
      <c r="AZ45" s="112" t="inlineStr">
        <is>
          <t>Murphy</t>
        </is>
      </c>
      <c r="BA45" s="59" t="inlineStr">
        <is>
          <t>Greg</t>
        </is>
      </c>
      <c r="BB45" s="59" t="inlineStr">
        <is>
          <t>Murphy</t>
        </is>
      </c>
      <c r="BC45" s="59" t="inlineStr">
        <is>
          <t>Nathan</t>
        </is>
      </c>
      <c r="BD45" s="59" t="inlineStr">
        <is>
          <t>Pretty</t>
        </is>
      </c>
      <c r="BE45" s="59" t="inlineStr">
        <is>
          <t>Damien</t>
        </is>
      </c>
      <c r="BF45" s="59" t="inlineStr">
        <is>
          <t>White</t>
        </is>
      </c>
      <c r="BG45" s="59" t="inlineStr">
        <is>
          <t>Greg</t>
        </is>
      </c>
      <c r="BH45" s="59" t="inlineStr">
        <is>
          <t>Ritter</t>
        </is>
      </c>
      <c r="BI45" s="59" t="inlineStr">
        <is>
          <t>David</t>
        </is>
      </c>
      <c r="BJ45" s="59" t="inlineStr">
        <is>
          <t>Reynolds</t>
        </is>
      </c>
      <c r="BK45" s="59" t="inlineStr">
        <is>
          <t>Tony</t>
        </is>
      </c>
      <c r="BL45" s="59" t="inlineStr">
        <is>
          <t>Ricciardello</t>
        </is>
      </c>
      <c r="BM45" s="59" t="inlineStr">
        <is>
          <t>Greg</t>
        </is>
      </c>
      <c r="BN45" s="59" t="inlineStr">
        <is>
          <t>Ritter</t>
        </is>
      </c>
      <c r="BO45" s="59" t="inlineStr">
        <is>
          <t>Steven</t>
        </is>
      </c>
      <c r="BP45" s="59" t="inlineStr">
        <is>
          <t>Richards</t>
        </is>
      </c>
      <c r="BQ45" s="59" t="inlineStr">
        <is>
          <t>David</t>
        </is>
      </c>
      <c r="BR45" s="59" t="inlineStr">
        <is>
          <t>Reynolds</t>
        </is>
      </c>
      <c r="BS45" s="59" t="inlineStr">
        <is>
          <t>Shane</t>
        </is>
      </c>
      <c r="BT45" s="59" t="inlineStr">
        <is>
          <t>vanGisbergen</t>
        </is>
      </c>
      <c r="BU45" s="59" t="inlineStr">
        <is>
          <t>Tim</t>
        </is>
      </c>
      <c r="BV45" s="59" t="inlineStr">
        <is>
          <t>Slade</t>
        </is>
      </c>
      <c r="BW45" s="59" t="inlineStr">
        <is>
          <t>Garth</t>
        </is>
      </c>
      <c r="BX45" s="59" t="inlineStr">
        <is>
          <t>Tander</t>
        </is>
      </c>
      <c r="BY45" s="59" t="inlineStr">
        <is>
          <t>Garth</t>
        </is>
      </c>
      <c r="BZ45" s="59" t="inlineStr">
        <is>
          <t>Tander</t>
        </is>
      </c>
      <c r="CA45" s="59" t="inlineStr">
        <is>
          <t>Garth</t>
        </is>
      </c>
      <c r="CB45" s="59" t="inlineStr">
        <is>
          <t>Tander</t>
        </is>
      </c>
      <c r="CC45" s="59" t="inlineStr">
        <is>
          <t>Garth</t>
        </is>
      </c>
      <c r="CD45" s="59" t="inlineStr">
        <is>
          <t>Tander</t>
        </is>
      </c>
      <c r="CE45" s="112" t="inlineStr">
        <is>
          <t>Garth</t>
        </is>
      </c>
      <c r="CF45" s="112" t="inlineStr">
        <is>
          <t>Tander</t>
        </is>
      </c>
      <c r="CG45" s="59" t="inlineStr">
        <is>
          <t>David</t>
        </is>
      </c>
      <c r="CH45" s="59" t="inlineStr">
        <is>
          <t>Wall</t>
        </is>
      </c>
      <c r="CI45" s="59" t="inlineStr">
        <is>
          <t>David</t>
        </is>
      </c>
      <c r="CJ45" s="59" t="inlineStr">
        <is>
          <t>Reynolds</t>
        </is>
      </c>
      <c r="CK45" s="59" t="inlineStr">
        <is>
          <t>David</t>
        </is>
      </c>
      <c r="CL45" s="59" t="inlineStr">
        <is>
          <t>Reynolds</t>
        </is>
      </c>
      <c r="CM45" s="59" t="inlineStr">
        <is>
          <t>Tim</t>
        </is>
      </c>
      <c r="CN45" s="51" t="inlineStr">
        <is>
          <t>Slade</t>
        </is>
      </c>
      <c r="CO45" s="51" t="inlineStr">
        <is>
          <t xml:space="preserve"> Tim</t>
        </is>
      </c>
      <c r="CP45" s="51" t="inlineStr">
        <is>
          <t>Slade</t>
        </is>
      </c>
    </row>
    <row r="46" ht="17" customHeight="1">
      <c r="A46" s="103" t="inlineStr">
        <is>
          <t>Alan</t>
        </is>
      </c>
      <c r="B46" s="103" t="inlineStr">
        <is>
          <t>Ling</t>
        </is>
      </c>
      <c r="C46" s="104" t="inlineStr">
        <is>
          <t>Tony</t>
        </is>
      </c>
      <c r="D46" s="104" t="inlineStr">
        <is>
          <t>Osborne</t>
        </is>
      </c>
      <c r="E46" s="103" t="inlineStr">
        <is>
          <t>John</t>
        </is>
      </c>
      <c r="F46" s="103" t="inlineStr">
        <is>
          <t>Hartnett</t>
        </is>
      </c>
      <c r="G46" s="59" t="inlineStr">
        <is>
          <t>Barry</t>
        </is>
      </c>
      <c r="H46" s="59" t="inlineStr">
        <is>
          <t>Gurdon</t>
        </is>
      </c>
      <c r="I46" s="59" t="inlineStr">
        <is>
          <t>Bernie</t>
        </is>
      </c>
      <c r="J46" s="59" t="inlineStr">
        <is>
          <t>Haehnle</t>
        </is>
      </c>
      <c r="K46" s="59" t="inlineStr">
        <is>
          <t>Ron</t>
        </is>
      </c>
      <c r="L46" s="59" t="inlineStr">
        <is>
          <t>Haylen</t>
        </is>
      </c>
      <c r="M46" s="59" t="inlineStr">
        <is>
          <t>Ron</t>
        </is>
      </c>
      <c r="N46" s="59" t="inlineStr">
        <is>
          <t>Hodgson</t>
        </is>
      </c>
      <c r="O46" s="59" t="inlineStr">
        <is>
          <t>John</t>
        </is>
      </c>
      <c r="P46" s="59" t="inlineStr">
        <is>
          <t>Hicks</t>
        </is>
      </c>
      <c r="Q46" s="59" t="inlineStr">
        <is>
          <t>Ray</t>
        </is>
      </c>
      <c r="R46" s="59" t="inlineStr">
        <is>
          <t>Gulson</t>
        </is>
      </c>
      <c r="S46" s="59" t="inlineStr">
        <is>
          <t>Gerald</t>
        </is>
      </c>
      <c r="T46" s="59" t="inlineStr">
        <is>
          <t>Kay</t>
        </is>
      </c>
      <c r="U46" s="59" t="inlineStr">
        <is>
          <t>Gregg</t>
        </is>
      </c>
      <c r="V46" s="59" t="inlineStr">
        <is>
          <t>Hansford</t>
        </is>
      </c>
      <c r="W46" s="112" t="inlineStr">
        <is>
          <t>Allan</t>
        </is>
      </c>
      <c r="X46" s="112" t="inlineStr">
        <is>
          <t>Grice</t>
        </is>
      </c>
      <c r="Y46" s="59" t="inlineStr">
        <is>
          <t>Dick</t>
        </is>
      </c>
      <c r="Z46" s="59" t="inlineStr">
        <is>
          <t>Johnson</t>
        </is>
      </c>
      <c r="AA46" s="59" t="inlineStr">
        <is>
          <t>Steve</t>
        </is>
      </c>
      <c r="AB46" s="59" t="inlineStr">
        <is>
          <t>Harrington</t>
        </is>
      </c>
      <c r="AC46" s="59" t="inlineStr">
        <is>
          <t>Dick</t>
        </is>
      </c>
      <c r="AD46" s="59" t="inlineStr">
        <is>
          <t>Johnson</t>
        </is>
      </c>
      <c r="AE46" s="59" t="inlineStr">
        <is>
          <t>James</t>
        </is>
      </c>
      <c r="AF46" s="59" t="inlineStr">
        <is>
          <t>Kaye</t>
        </is>
      </c>
      <c r="AG46" s="60" t="inlineStr">
        <is>
          <t>David</t>
        </is>
      </c>
      <c r="AH46" s="60" t="inlineStr">
        <is>
          <t>Parsons</t>
        </is>
      </c>
      <c r="AI46" s="59" t="inlineStr">
        <is>
          <t>Ian</t>
        </is>
      </c>
      <c r="AJ46" s="59" t="inlineStr">
        <is>
          <t>Palmer</t>
        </is>
      </c>
      <c r="AK46" s="59" t="inlineStr">
        <is>
          <t>Tomas</t>
        </is>
      </c>
      <c r="AL46" s="59" t="inlineStr">
        <is>
          <t>Mezera</t>
        </is>
      </c>
      <c r="AM46" s="59" t="inlineStr">
        <is>
          <t>Todd</t>
        </is>
      </c>
      <c r="AN46" s="59" t="inlineStr">
        <is>
          <t>Kelly</t>
        </is>
      </c>
      <c r="AO46" s="59" t="inlineStr">
        <is>
          <t>Steven</t>
        </is>
      </c>
      <c r="AP46" s="59" t="inlineStr">
        <is>
          <t>Johnson</t>
        </is>
      </c>
      <c r="AQ46" s="59" t="inlineStr">
        <is>
          <t>Brad</t>
        </is>
      </c>
      <c r="AR46" s="59" t="inlineStr">
        <is>
          <t>Jones</t>
        </is>
      </c>
      <c r="AS46" s="59" t="inlineStr">
        <is>
          <t>Cameron</t>
        </is>
      </c>
      <c r="AT46" s="59" t="inlineStr">
        <is>
          <t>McLean</t>
        </is>
      </c>
      <c r="AU46" s="59" t="inlineStr">
        <is>
          <t>Paul</t>
        </is>
      </c>
      <c r="AV46" s="59" t="inlineStr">
        <is>
          <t>Morris</t>
        </is>
      </c>
      <c r="AW46" s="112" t="inlineStr">
        <is>
          <t>Greg</t>
        </is>
      </c>
      <c r="AX46" s="112" t="inlineStr">
        <is>
          <t>Murphy</t>
        </is>
      </c>
      <c r="AY46" s="59" t="inlineStr">
        <is>
          <t>Mark</t>
        </is>
      </c>
      <c r="AZ46" s="59" t="inlineStr">
        <is>
          <t>Noske</t>
        </is>
      </c>
      <c r="BA46" s="59" t="inlineStr">
        <is>
          <t>Mark</t>
        </is>
      </c>
      <c r="BB46" s="59" t="inlineStr">
        <is>
          <t>Noske</t>
        </is>
      </c>
      <c r="BC46" s="59" t="inlineStr">
        <is>
          <t>Shane</t>
        </is>
      </c>
      <c r="BD46" s="59" t="inlineStr">
        <is>
          <t>Price</t>
        </is>
      </c>
      <c r="BE46" s="59" t="inlineStr">
        <is>
          <t>Simon</t>
        </is>
      </c>
      <c r="BF46" s="59" t="inlineStr">
        <is>
          <t>Wills</t>
        </is>
      </c>
      <c r="BG46" s="59" t="inlineStr">
        <is>
          <t>Boris</t>
        </is>
      </c>
      <c r="BH46" s="59" t="inlineStr">
        <is>
          <t>Said</t>
        </is>
      </c>
      <c r="BI46" s="59" t="inlineStr">
        <is>
          <t>Tony</t>
        </is>
      </c>
      <c r="BJ46" s="59" t="inlineStr">
        <is>
          <t>Ricciardello</t>
        </is>
      </c>
      <c r="BK46" s="59" t="inlineStr">
        <is>
          <t>Steven</t>
        </is>
      </c>
      <c r="BL46" s="59" t="inlineStr">
        <is>
          <t>Richards</t>
        </is>
      </c>
      <c r="BM46" s="59" t="inlineStr">
        <is>
          <t>David</t>
        </is>
      </c>
      <c r="BN46" s="59" t="inlineStr">
        <is>
          <t>Russell</t>
        </is>
      </c>
      <c r="BO46" s="59" t="inlineStr">
        <is>
          <t>Greg</t>
        </is>
      </c>
      <c r="BP46" s="59" t="inlineStr">
        <is>
          <t>Ritter</t>
        </is>
      </c>
      <c r="BQ46" s="112" t="inlineStr">
        <is>
          <t>Steven</t>
        </is>
      </c>
      <c r="BR46" s="112" t="inlineStr">
        <is>
          <t>Richards</t>
        </is>
      </c>
      <c r="BS46" s="59" t="inlineStr">
        <is>
          <t>David</t>
        </is>
      </c>
      <c r="BT46" s="59" t="inlineStr">
        <is>
          <t>Wall</t>
        </is>
      </c>
      <c r="BU46" s="59" t="inlineStr">
        <is>
          <t>Garth</t>
        </is>
      </c>
      <c r="BV46" s="59" t="inlineStr">
        <is>
          <t>Tander</t>
        </is>
      </c>
      <c r="BW46" s="59" t="inlineStr">
        <is>
          <t>Chris</t>
        </is>
      </c>
      <c r="BX46" s="59" t="inlineStr">
        <is>
          <t>vanderDrift</t>
        </is>
      </c>
      <c r="BY46" s="59" t="inlineStr">
        <is>
          <t>Shane</t>
        </is>
      </c>
      <c r="BZ46" s="59" t="inlineStr">
        <is>
          <t>vanGisbergen</t>
        </is>
      </c>
      <c r="CA46" s="59" t="inlineStr">
        <is>
          <t>Shane</t>
        </is>
      </c>
      <c r="CB46" s="59" t="inlineStr">
        <is>
          <t>vanGisbergen</t>
        </is>
      </c>
      <c r="CC46" s="59" t="inlineStr">
        <is>
          <t>Shane</t>
        </is>
      </c>
      <c r="CD46" s="59" t="inlineStr">
        <is>
          <t>vanGisbergen</t>
        </is>
      </c>
      <c r="CE46" s="112" t="inlineStr">
        <is>
          <t>Shane</t>
        </is>
      </c>
      <c r="CF46" s="112" t="inlineStr">
        <is>
          <t>Van Gisbergen</t>
        </is>
      </c>
      <c r="CG46" s="59" t="inlineStr">
        <is>
          <t>Cameron</t>
        </is>
      </c>
      <c r="CH46" s="59" t="inlineStr">
        <is>
          <t>Waters</t>
        </is>
      </c>
      <c r="CI46" s="59" t="inlineStr">
        <is>
          <t>Jaylyn</t>
        </is>
      </c>
      <c r="CJ46" s="59" t="inlineStr">
        <is>
          <t>Robotham</t>
        </is>
      </c>
      <c r="CK46" s="59" t="inlineStr">
        <is>
          <t>Jaylyn</t>
        </is>
      </c>
      <c r="CL46" s="59" t="inlineStr">
        <is>
          <t>Robotham</t>
        </is>
      </c>
      <c r="CM46" s="59" t="inlineStr">
        <is>
          <t>Richie</t>
        </is>
      </c>
      <c r="CN46" s="51" t="inlineStr">
        <is>
          <t>Stanaway</t>
        </is>
      </c>
      <c r="CO46" s="51" t="inlineStr">
        <is>
          <t xml:space="preserve"> Jack</t>
        </is>
      </c>
      <c r="CP46" s="51" t="inlineStr">
        <is>
          <t>Smith</t>
        </is>
      </c>
    </row>
    <row r="47" ht="17" customHeight="1">
      <c r="A47" s="103" t="inlineStr">
        <is>
          <t>Kevin</t>
        </is>
      </c>
      <c r="B47" s="103" t="inlineStr">
        <is>
          <t>Lott</t>
        </is>
      </c>
      <c r="C47" s="104" t="inlineStr">
        <is>
          <t>Les</t>
        </is>
      </c>
      <c r="D47" s="104" t="inlineStr">
        <is>
          <t>Park</t>
        </is>
      </c>
      <c r="E47" s="103" t="inlineStr">
        <is>
          <t>Pat</t>
        </is>
      </c>
      <c r="F47" s="103" t="inlineStr">
        <is>
          <t>Hawthorn</t>
        </is>
      </c>
      <c r="G47" s="59" t="inlineStr">
        <is>
          <t>Frank</t>
        </is>
      </c>
      <c r="H47" s="59" t="inlineStr">
        <is>
          <t>Hann</t>
        </is>
      </c>
      <c r="I47" s="59" t="inlineStr">
        <is>
          <t>Frank</t>
        </is>
      </c>
      <c r="J47" s="59" t="inlineStr">
        <is>
          <t>Hann</t>
        </is>
      </c>
      <c r="K47" s="59" t="inlineStr">
        <is>
          <t>Ray</t>
        </is>
      </c>
      <c r="L47" s="59" t="inlineStr">
        <is>
          <t>Heffernan</t>
        </is>
      </c>
      <c r="M47" s="112" t="inlineStr">
        <is>
          <t>Bob</t>
        </is>
      </c>
      <c r="N47" s="112" t="inlineStr">
        <is>
          <t>Holden</t>
        </is>
      </c>
      <c r="O47" s="59" t="inlineStr">
        <is>
          <t>Bruce</t>
        </is>
      </c>
      <c r="P47" s="59" t="inlineStr">
        <is>
          <t>Hindhaugh</t>
        </is>
      </c>
      <c r="Q47" s="59" t="inlineStr">
        <is>
          <t>John</t>
        </is>
      </c>
      <c r="R47" s="59" t="inlineStr">
        <is>
          <t>Hall</t>
        </is>
      </c>
      <c r="S47" s="59" t="inlineStr">
        <is>
          <t>Jim</t>
        </is>
      </c>
      <c r="T47" s="59" t="inlineStr">
        <is>
          <t>Keogh</t>
        </is>
      </c>
      <c r="U47" s="59" t="inlineStr">
        <is>
          <t>Gary</t>
        </is>
      </c>
      <c r="V47" s="59" t="inlineStr">
        <is>
          <t>Hinton</t>
        </is>
      </c>
      <c r="W47" s="59" t="inlineStr">
        <is>
          <t>Ray</t>
        </is>
      </c>
      <c r="X47" s="59" t="inlineStr">
        <is>
          <t>Gulson</t>
        </is>
      </c>
      <c r="Y47" s="59" t="inlineStr">
        <is>
          <t>Brad</t>
        </is>
      </c>
      <c r="Z47" s="59" t="inlineStr">
        <is>
          <t>Jones</t>
        </is>
      </c>
      <c r="AA47" s="59" t="inlineStr">
        <is>
          <t>Andrew</t>
        </is>
      </c>
      <c r="AB47" s="59" t="inlineStr">
        <is>
          <t>Harris</t>
        </is>
      </c>
      <c r="AC47" s="59" t="inlineStr">
        <is>
          <t>Bob</t>
        </is>
      </c>
      <c r="AD47" s="59" t="inlineStr">
        <is>
          <t>Jones</t>
        </is>
      </c>
      <c r="AE47" s="59" t="inlineStr">
        <is>
          <t>Ed</t>
        </is>
      </c>
      <c r="AF47" s="59" t="inlineStr">
        <is>
          <t>Lamont</t>
        </is>
      </c>
      <c r="AG47" s="60" t="inlineStr">
        <is>
          <t>David</t>
        </is>
      </c>
      <c r="AH47" s="60" t="inlineStr">
        <is>
          <t>Parsons</t>
        </is>
      </c>
      <c r="AI47" s="59" t="inlineStr">
        <is>
          <t>Wayne</t>
        </is>
      </c>
      <c r="AJ47" s="59" t="inlineStr">
        <is>
          <t>Park</t>
        </is>
      </c>
      <c r="AK47" s="59" t="inlineStr">
        <is>
          <t>Andrew</t>
        </is>
      </c>
      <c r="AL47" s="59" t="inlineStr">
        <is>
          <t>Miedecke</t>
        </is>
      </c>
      <c r="AM47" s="59" t="inlineStr">
        <is>
          <t>Mark</t>
        </is>
      </c>
      <c r="AN47" s="59" t="inlineStr">
        <is>
          <t>Larkham</t>
        </is>
      </c>
      <c r="AO47" s="59" t="inlineStr">
        <is>
          <t>Grant</t>
        </is>
      </c>
      <c r="AP47" s="59" t="inlineStr">
        <is>
          <t>Johnson</t>
        </is>
      </c>
      <c r="AQ47" s="59" t="inlineStr">
        <is>
          <t>Alan</t>
        </is>
      </c>
      <c r="AR47" s="59" t="inlineStr">
        <is>
          <t>Jones</t>
        </is>
      </c>
      <c r="AS47" s="59" t="inlineStr">
        <is>
          <t>Tomas</t>
        </is>
      </c>
      <c r="AT47" s="59" t="inlineStr">
        <is>
          <t>Mezera</t>
        </is>
      </c>
      <c r="AU47" s="59" t="inlineStr">
        <is>
          <t>Yvan</t>
        </is>
      </c>
      <c r="AV47" s="59" t="inlineStr">
        <is>
          <t>Muller</t>
        </is>
      </c>
      <c r="AW47" s="59" t="inlineStr">
        <is>
          <t>Mark</t>
        </is>
      </c>
      <c r="AX47" s="59" t="inlineStr">
        <is>
          <t>Noske</t>
        </is>
      </c>
      <c r="AY47" s="59" t="inlineStr">
        <is>
          <t>Steve</t>
        </is>
      </c>
      <c r="AZ47" s="59" t="inlineStr">
        <is>
          <t>Owen</t>
        </is>
      </c>
      <c r="BA47" s="59" t="inlineStr">
        <is>
          <t>Steve</t>
        </is>
      </c>
      <c r="BB47" s="59" t="inlineStr">
        <is>
          <t>Owen</t>
        </is>
      </c>
      <c r="BC47" s="59" t="inlineStr">
        <is>
          <t>Paul</t>
        </is>
      </c>
      <c r="BD47" s="59" t="inlineStr">
        <is>
          <t>Radisich</t>
        </is>
      </c>
      <c r="BE47" s="59" t="inlineStr">
        <is>
          <t>Max</t>
        </is>
      </c>
      <c r="BF47" s="59" t="inlineStr">
        <is>
          <t>Wilson</t>
        </is>
      </c>
      <c r="BG47" s="59" t="inlineStr">
        <is>
          <t>Kayne</t>
        </is>
      </c>
      <c r="BH47" s="59" t="inlineStr">
        <is>
          <t>Scott</t>
        </is>
      </c>
      <c r="BI47" s="59" t="inlineStr">
        <is>
          <t>Jason</t>
        </is>
      </c>
      <c r="BJ47" s="59" t="inlineStr">
        <is>
          <t>Richards</t>
        </is>
      </c>
      <c r="BK47" s="59" t="inlineStr">
        <is>
          <t>Jason</t>
        </is>
      </c>
      <c r="BL47" s="59" t="inlineStr">
        <is>
          <t>Richards</t>
        </is>
      </c>
      <c r="BM47" s="59" t="inlineStr">
        <is>
          <t>Allan</t>
        </is>
      </c>
      <c r="BN47" s="59" t="inlineStr">
        <is>
          <t>Simonsen</t>
        </is>
      </c>
      <c r="BO47" s="59" t="inlineStr">
        <is>
          <t>David</t>
        </is>
      </c>
      <c r="BP47" s="59" t="inlineStr">
        <is>
          <t>Russell</t>
        </is>
      </c>
      <c r="BQ47" s="59" t="inlineStr">
        <is>
          <t>Greg</t>
        </is>
      </c>
      <c r="BR47" s="59" t="inlineStr">
        <is>
          <t>Ritter</t>
        </is>
      </c>
      <c r="BS47" s="59" t="inlineStr">
        <is>
          <t>Ashley</t>
        </is>
      </c>
      <c r="BT47" s="59" t="inlineStr">
        <is>
          <t>Walsh</t>
        </is>
      </c>
      <c r="BU47" s="59" t="inlineStr">
        <is>
          <t>Shane</t>
        </is>
      </c>
      <c r="BV47" s="59" t="inlineStr">
        <is>
          <t>vanGisbergen</t>
        </is>
      </c>
      <c r="BW47" s="59" t="inlineStr">
        <is>
          <t>Shane</t>
        </is>
      </c>
      <c r="BX47" s="59" t="inlineStr">
        <is>
          <t>vanGisbergen</t>
        </is>
      </c>
      <c r="BY47" s="59" t="inlineStr">
        <is>
          <t>David</t>
        </is>
      </c>
      <c r="BZ47" s="59" t="inlineStr">
        <is>
          <t>Wall</t>
        </is>
      </c>
      <c r="CA47" s="59" t="inlineStr">
        <is>
          <t>Ashley</t>
        </is>
      </c>
      <c r="CB47" s="59" t="inlineStr">
        <is>
          <t>Walsh</t>
        </is>
      </c>
      <c r="CC47" s="59" t="inlineStr">
        <is>
          <t>Ashley</t>
        </is>
      </c>
      <c r="CD47" s="59" t="inlineStr">
        <is>
          <t>Walsh</t>
        </is>
      </c>
      <c r="CE47" s="59" t="inlineStr">
        <is>
          <t>Cameron</t>
        </is>
      </c>
      <c r="CF47" s="59" t="inlineStr">
        <is>
          <t>Waters</t>
        </is>
      </c>
      <c r="CG47" s="59" t="inlineStr">
        <is>
          <t>Jonathon</t>
        </is>
      </c>
      <c r="CH47" s="59" t="inlineStr">
        <is>
          <t>Webb</t>
        </is>
      </c>
      <c r="CI47" s="59" t="inlineStr">
        <is>
          <t>David</t>
        </is>
      </c>
      <c r="CJ47" s="59" t="inlineStr">
        <is>
          <t>Russell</t>
        </is>
      </c>
      <c r="CK47" s="59" t="inlineStr">
        <is>
          <t>David</t>
        </is>
      </c>
      <c r="CL47" s="59" t="inlineStr">
        <is>
          <t>Russell</t>
        </is>
      </c>
      <c r="CM47" s="59" t="inlineStr">
        <is>
          <t>Garth</t>
        </is>
      </c>
      <c r="CN47" s="51" t="inlineStr">
        <is>
          <t>Tander</t>
        </is>
      </c>
      <c r="CO47" s="51" t="inlineStr">
        <is>
          <t xml:space="preserve"> Richie</t>
        </is>
      </c>
      <c r="CP47" s="51" t="inlineStr">
        <is>
          <t>Stanaway</t>
        </is>
      </c>
    </row>
    <row r="48" ht="17" customHeight="1">
      <c r="A48" s="103" t="inlineStr">
        <is>
          <t>Tony</t>
        </is>
      </c>
      <c r="B48" s="103" t="inlineStr">
        <is>
          <t>Loxton</t>
        </is>
      </c>
      <c r="C48" s="104" t="inlineStr">
        <is>
          <t>George</t>
        </is>
      </c>
      <c r="D48" s="104" t="inlineStr">
        <is>
          <t>Poulton</t>
        </is>
      </c>
      <c r="E48" s="103" t="inlineStr">
        <is>
          <t>Clarrie</t>
        </is>
      </c>
      <c r="F48" s="103" t="inlineStr">
        <is>
          <t>Head</t>
        </is>
      </c>
      <c r="G48" s="59" t="inlineStr">
        <is>
          <t>Chris</t>
        </is>
      </c>
      <c r="H48" s="59" t="inlineStr">
        <is>
          <t>Harding</t>
        </is>
      </c>
      <c r="I48" s="59" t="inlineStr">
        <is>
          <t>Steve</t>
        </is>
      </c>
      <c r="J48" s="59" t="inlineStr">
        <is>
          <t>Harvey</t>
        </is>
      </c>
      <c r="K48" s="59" t="inlineStr">
        <is>
          <t>Ron</t>
        </is>
      </c>
      <c r="L48" s="59" t="inlineStr">
        <is>
          <t>Hodgson</t>
        </is>
      </c>
      <c r="M48" s="59" t="inlineStr">
        <is>
          <t>Don</t>
        </is>
      </c>
      <c r="N48" s="59" t="inlineStr">
        <is>
          <t>Holland</t>
        </is>
      </c>
      <c r="O48" s="59" t="inlineStr">
        <is>
          <t>Gary</t>
        </is>
      </c>
      <c r="P48" s="59" t="inlineStr">
        <is>
          <t>Hodge</t>
        </is>
      </c>
      <c r="Q48" s="59" t="inlineStr">
        <is>
          <t>Murray</t>
        </is>
      </c>
      <c r="R48" s="59" t="inlineStr">
        <is>
          <t>Harrod</t>
        </is>
      </c>
      <c r="S48" s="59" t="inlineStr">
        <is>
          <t>Chris</t>
        </is>
      </c>
      <c r="T48" s="59" t="inlineStr">
        <is>
          <t>Lambden</t>
        </is>
      </c>
      <c r="U48" s="59" t="inlineStr">
        <is>
          <t>Bob</t>
        </is>
      </c>
      <c r="V48" s="59" t="inlineStr">
        <is>
          <t>Holden</t>
        </is>
      </c>
      <c r="W48" s="59" t="inlineStr">
        <is>
          <t>Graham</t>
        </is>
      </c>
      <c r="X48" s="59" t="inlineStr">
        <is>
          <t>Gulson</t>
        </is>
      </c>
      <c r="Y48" s="59" t="inlineStr">
        <is>
          <t>Bob</t>
        </is>
      </c>
      <c r="Z48" s="59" t="inlineStr">
        <is>
          <t>Jones</t>
        </is>
      </c>
      <c r="AA48" s="59" t="inlineStr">
        <is>
          <t>Daryl</t>
        </is>
      </c>
      <c r="AB48" s="59" t="inlineStr">
        <is>
          <t>Hendrick</t>
        </is>
      </c>
      <c r="AC48" s="59" t="inlineStr">
        <is>
          <t>Brad</t>
        </is>
      </c>
      <c r="AD48" s="59" t="inlineStr">
        <is>
          <t>Jones</t>
        </is>
      </c>
      <c r="AE48" s="59" t="inlineStr">
        <is>
          <t>Allan</t>
        </is>
      </c>
      <c r="AF48" s="59" t="inlineStr">
        <is>
          <t>Letcher</t>
        </is>
      </c>
      <c r="AG48" s="59" t="inlineStr">
        <is>
          <t>Bob</t>
        </is>
      </c>
      <c r="AH48" s="59" t="inlineStr">
        <is>
          <t>Pearson</t>
        </is>
      </c>
      <c r="AI48" s="60" t="inlineStr">
        <is>
          <t>David</t>
        </is>
      </c>
      <c r="AJ48" s="60" t="inlineStr">
        <is>
          <t>Parsons</t>
        </is>
      </c>
      <c r="AK48" s="59" t="inlineStr">
        <is>
          <t>Gavin</t>
        </is>
      </c>
      <c r="AL48" s="59" t="inlineStr">
        <is>
          <t>Monaghan</t>
        </is>
      </c>
      <c r="AM48" s="59" t="inlineStr">
        <is>
          <t>Dean</t>
        </is>
      </c>
      <c r="AN48" s="59" t="inlineStr">
        <is>
          <t>Lindstrom</t>
        </is>
      </c>
      <c r="AO48" s="59" t="inlineStr">
        <is>
          <t>Alan</t>
        </is>
      </c>
      <c r="AP48" s="59" t="inlineStr">
        <is>
          <t>Jones</t>
        </is>
      </c>
      <c r="AQ48" s="59" t="inlineStr">
        <is>
          <t>Todd</t>
        </is>
      </c>
      <c r="AR48" s="59" t="inlineStr">
        <is>
          <t>Kelly</t>
        </is>
      </c>
      <c r="AS48" s="59" t="inlineStr">
        <is>
          <t>Andrew</t>
        </is>
      </c>
      <c r="AT48" s="59" t="inlineStr">
        <is>
          <t>Miedecke</t>
        </is>
      </c>
      <c r="AU48" s="59" t="inlineStr">
        <is>
          <t>Kevin</t>
        </is>
      </c>
      <c r="AV48" s="59" t="inlineStr">
        <is>
          <t>Mundy</t>
        </is>
      </c>
      <c r="AW48" s="59" t="inlineStr">
        <is>
          <t>Steve</t>
        </is>
      </c>
      <c r="AX48" s="59" t="inlineStr">
        <is>
          <t>Owen</t>
        </is>
      </c>
      <c r="AY48" s="59" t="inlineStr">
        <is>
          <t>Jason</t>
        </is>
      </c>
      <c r="AZ48" s="59" t="inlineStr">
        <is>
          <t>Plato</t>
        </is>
      </c>
      <c r="BA48" s="59" t="inlineStr">
        <is>
          <t>Mark</t>
        </is>
      </c>
      <c r="BB48" s="59" t="inlineStr">
        <is>
          <t>Porter</t>
        </is>
      </c>
      <c r="BC48" s="59" t="inlineStr">
        <is>
          <t>Tony</t>
        </is>
      </c>
      <c r="BD48" s="59" t="inlineStr">
        <is>
          <t>Ricciardello</t>
        </is>
      </c>
      <c r="BE48" s="59" t="inlineStr">
        <is>
          <t>Mark</t>
        </is>
      </c>
      <c r="BF48" s="59" t="inlineStr">
        <is>
          <t>Winterbottom</t>
        </is>
      </c>
      <c r="BG48" s="59" t="inlineStr">
        <is>
          <t>Glenn</t>
        </is>
      </c>
      <c r="BH48" s="59" t="inlineStr">
        <is>
          <t>Seton</t>
        </is>
      </c>
      <c r="BI48" s="59" t="inlineStr">
        <is>
          <t>Steven</t>
        </is>
      </c>
      <c r="BJ48" s="59" t="inlineStr">
        <is>
          <t>Richards</t>
        </is>
      </c>
      <c r="BK48" s="59" t="inlineStr">
        <is>
          <t>Greg</t>
        </is>
      </c>
      <c r="BL48" s="59" t="inlineStr">
        <is>
          <t>Ritter</t>
        </is>
      </c>
      <c r="BM48" s="59" t="inlineStr">
        <is>
          <t>Mark</t>
        </is>
      </c>
      <c r="BN48" s="59" t="inlineStr">
        <is>
          <t>Skaife</t>
        </is>
      </c>
      <c r="BO48" s="59" t="inlineStr">
        <is>
          <t>Allan</t>
        </is>
      </c>
      <c r="BP48" s="59" t="inlineStr">
        <is>
          <t>Simonsen</t>
        </is>
      </c>
      <c r="BQ48" s="59" t="inlineStr">
        <is>
          <t>David</t>
        </is>
      </c>
      <c r="BR48" s="59" t="inlineStr">
        <is>
          <t>Russell</t>
        </is>
      </c>
      <c r="BS48" s="59" t="inlineStr">
        <is>
          <t>Cameron</t>
        </is>
      </c>
      <c r="BT48" s="59" t="inlineStr">
        <is>
          <t>Waters</t>
        </is>
      </c>
      <c r="BU48" s="59" t="inlineStr">
        <is>
          <t>David</t>
        </is>
      </c>
      <c r="BV48" s="59" t="inlineStr">
        <is>
          <t>Wall</t>
        </is>
      </c>
      <c r="BW48" s="59" t="inlineStr">
        <is>
          <t>David</t>
        </is>
      </c>
      <c r="BX48" s="59" t="inlineStr">
        <is>
          <t>Wall</t>
        </is>
      </c>
      <c r="BY48" s="59" t="inlineStr">
        <is>
          <t>Cameron</t>
        </is>
      </c>
      <c r="BZ48" s="59" t="inlineStr">
        <is>
          <t>Waters</t>
        </is>
      </c>
      <c r="CA48" s="59" t="inlineStr">
        <is>
          <t>Cameron</t>
        </is>
      </c>
      <c r="CB48" s="59" t="inlineStr">
        <is>
          <t>Waters</t>
        </is>
      </c>
      <c r="CC48" s="59" t="inlineStr">
        <is>
          <t>Cameron</t>
        </is>
      </c>
      <c r="CD48" s="59" t="inlineStr">
        <is>
          <t>Waters</t>
        </is>
      </c>
      <c r="CE48" s="59" t="inlineStr">
        <is>
          <t>Jonathon</t>
        </is>
      </c>
      <c r="CF48" s="59" t="inlineStr">
        <is>
          <t>Webb</t>
        </is>
      </c>
      <c r="CG48" s="59" t="inlineStr">
        <is>
          <t>Jamie</t>
        </is>
      </c>
      <c r="CH48" s="59" t="inlineStr">
        <is>
          <t>Whincup</t>
        </is>
      </c>
      <c r="CI48" s="59" t="inlineStr">
        <is>
          <t>Aaron</t>
        </is>
      </c>
      <c r="CJ48" s="59" t="inlineStr">
        <is>
          <t>Seton</t>
        </is>
      </c>
      <c r="CK48" s="59" t="inlineStr">
        <is>
          <t>Tim</t>
        </is>
      </c>
      <c r="CL48" s="59" t="inlineStr">
        <is>
          <t>Slade</t>
        </is>
      </c>
      <c r="CM48" s="59" t="inlineStr">
        <is>
          <t>Bradley</t>
        </is>
      </c>
      <c r="CN48" s="51" t="inlineStr">
        <is>
          <t>Vaughan</t>
        </is>
      </c>
      <c r="CO48" s="51" t="inlineStr">
        <is>
          <t xml:space="preserve"> Jobe</t>
        </is>
      </c>
      <c r="CP48" s="51" t="inlineStr">
        <is>
          <t>Stewart</t>
        </is>
      </c>
    </row>
    <row r="49" ht="17" customHeight="1">
      <c r="A49" s="103" t="inlineStr">
        <is>
          <t>Peter</t>
        </is>
      </c>
      <c r="B49" s="103" t="inlineStr">
        <is>
          <t>Manton</t>
        </is>
      </c>
      <c r="C49" s="104" t="inlineStr">
        <is>
          <t>John</t>
        </is>
      </c>
      <c r="D49" s="104" t="inlineStr">
        <is>
          <t>Raeburn</t>
        </is>
      </c>
      <c r="E49" s="103" t="inlineStr">
        <is>
          <t>Kingsley</t>
        </is>
      </c>
      <c r="F49" s="103" t="inlineStr">
        <is>
          <t>Hibbard</t>
        </is>
      </c>
      <c r="G49" s="59" t="inlineStr">
        <is>
          <t>Tony</t>
        </is>
      </c>
      <c r="H49" s="59" t="inlineStr">
        <is>
          <t>Hill</t>
        </is>
      </c>
      <c r="I49" s="59" t="inlineStr">
        <is>
          <t>Lorraine</t>
        </is>
      </c>
      <c r="J49" s="59" t="inlineStr">
        <is>
          <t>Hill</t>
        </is>
      </c>
      <c r="K49" s="59" t="inlineStr">
        <is>
          <t>Bruce</t>
        </is>
      </c>
      <c r="L49" s="59" t="inlineStr">
        <is>
          <t>Hodgson</t>
        </is>
      </c>
      <c r="M49" s="59" t="inlineStr">
        <is>
          <t>Paddy</t>
        </is>
      </c>
      <c r="N49" s="59" t="inlineStr">
        <is>
          <t>Hopkirk</t>
        </is>
      </c>
      <c r="O49" s="59" t="inlineStr">
        <is>
          <t>Clyde</t>
        </is>
      </c>
      <c r="P49" s="59" t="inlineStr">
        <is>
          <t>Hodgins</t>
        </is>
      </c>
      <c r="Q49" s="59" t="inlineStr">
        <is>
          <t>Paul</t>
        </is>
      </c>
      <c r="R49" s="59" t="inlineStr">
        <is>
          <t>Hawkins</t>
        </is>
      </c>
      <c r="S49" s="59" t="inlineStr">
        <is>
          <t>Geoff</t>
        </is>
      </c>
      <c r="T49" s="59" t="inlineStr">
        <is>
          <t>Leeds</t>
        </is>
      </c>
      <c r="U49" s="59" t="inlineStr">
        <is>
          <t>Denny</t>
        </is>
      </c>
      <c r="V49" s="59" t="inlineStr">
        <is>
          <t>Hulme</t>
        </is>
      </c>
      <c r="W49" s="59" t="inlineStr">
        <is>
          <t>Gregg</t>
        </is>
      </c>
      <c r="X49" s="59" t="inlineStr">
        <is>
          <t>Hansford</t>
        </is>
      </c>
      <c r="Y49" s="60" t="inlineStr">
        <is>
          <t>Alan</t>
        </is>
      </c>
      <c r="Z49" s="60" t="inlineStr">
        <is>
          <t>Jones</t>
        </is>
      </c>
      <c r="AA49" s="59" t="inlineStr">
        <is>
          <t>Bob</t>
        </is>
      </c>
      <c r="AB49" s="59" t="inlineStr">
        <is>
          <t>Holden</t>
        </is>
      </c>
      <c r="AC49" s="59" t="inlineStr">
        <is>
          <t>Alan</t>
        </is>
      </c>
      <c r="AD49" s="59" t="inlineStr">
        <is>
          <t>Jones</t>
        </is>
      </c>
      <c r="AE49" s="59" t="inlineStr">
        <is>
          <t>Tony</t>
        </is>
      </c>
      <c r="AF49" s="59" t="inlineStr">
        <is>
          <t>Longhurst</t>
        </is>
      </c>
      <c r="AG49" s="59" t="inlineStr">
        <is>
          <t>Win</t>
        </is>
      </c>
      <c r="AH49" s="59" t="inlineStr">
        <is>
          <t>Percy</t>
        </is>
      </c>
      <c r="AI49" s="60" t="inlineStr">
        <is>
          <t>David</t>
        </is>
      </c>
      <c r="AJ49" s="60" t="inlineStr">
        <is>
          <t>Parsons</t>
        </is>
      </c>
      <c r="AK49" s="59" t="inlineStr">
        <is>
          <t>Greg</t>
        </is>
      </c>
      <c r="AL49" s="59" t="inlineStr">
        <is>
          <t>Murphy</t>
        </is>
      </c>
      <c r="AM49" s="59" t="inlineStr">
        <is>
          <t>Andrew</t>
        </is>
      </c>
      <c r="AN49" s="59" t="inlineStr">
        <is>
          <t>Lloyd</t>
        </is>
      </c>
      <c r="AO49" s="59" t="inlineStr">
        <is>
          <t>Brad</t>
        </is>
      </c>
      <c r="AP49" s="59" t="inlineStr">
        <is>
          <t>Jones</t>
        </is>
      </c>
      <c r="AQ49" s="59" t="inlineStr">
        <is>
          <t>Owen</t>
        </is>
      </c>
      <c r="AR49" s="59" t="inlineStr">
        <is>
          <t>Kelly</t>
        </is>
      </c>
      <c r="AS49" s="59" t="inlineStr">
        <is>
          <t>Paul</t>
        </is>
      </c>
      <c r="AT49" s="59" t="inlineStr">
        <is>
          <t>Morris</t>
        </is>
      </c>
      <c r="AU49" s="59" t="inlineStr">
        <is>
          <t>Greg</t>
        </is>
      </c>
      <c r="AV49" s="59" t="inlineStr">
        <is>
          <t>Murphy</t>
        </is>
      </c>
      <c r="AW49" s="59" t="inlineStr">
        <is>
          <t>Larry</t>
        </is>
      </c>
      <c r="AX49" s="59" t="inlineStr">
        <is>
          <t>Perkins</t>
        </is>
      </c>
      <c r="AY49" s="59" t="inlineStr">
        <is>
          <t>Mark</t>
        </is>
      </c>
      <c r="AZ49" s="59" t="inlineStr">
        <is>
          <t>Porter</t>
        </is>
      </c>
      <c r="BA49" s="59" t="inlineStr">
        <is>
          <t>Nathan</t>
        </is>
      </c>
      <c r="BB49" s="59" t="inlineStr">
        <is>
          <t>Pretty</t>
        </is>
      </c>
      <c r="BC49" s="59" t="inlineStr">
        <is>
          <t>Steven</t>
        </is>
      </c>
      <c r="BD49" s="59" t="inlineStr">
        <is>
          <t>Richards</t>
        </is>
      </c>
      <c r="BE49" s="59" t="inlineStr">
        <is>
          <t>Luke</t>
        </is>
      </c>
      <c r="BF49" s="59" t="inlineStr">
        <is>
          <t>Youlden</t>
        </is>
      </c>
      <c r="BG49" s="59" t="inlineStr">
        <is>
          <t>Mark</t>
        </is>
      </c>
      <c r="BH49" s="59" t="inlineStr">
        <is>
          <t>Skaife</t>
        </is>
      </c>
      <c r="BI49" s="59" t="inlineStr">
        <is>
          <t>Greg</t>
        </is>
      </c>
      <c r="BJ49" s="59" t="inlineStr">
        <is>
          <t>Ritter</t>
        </is>
      </c>
      <c r="BK49" s="59" t="inlineStr">
        <is>
          <t>David</t>
        </is>
      </c>
      <c r="BL49" s="59" t="inlineStr">
        <is>
          <t>Russell</t>
        </is>
      </c>
      <c r="BM49" s="59" t="inlineStr">
        <is>
          <t>Tim</t>
        </is>
      </c>
      <c r="BN49" s="59" t="inlineStr">
        <is>
          <t>Slade</t>
        </is>
      </c>
      <c r="BO49" s="59" t="inlineStr">
        <is>
          <t>Tim</t>
        </is>
      </c>
      <c r="BP49" s="59" t="inlineStr">
        <is>
          <t>Slade</t>
        </is>
      </c>
      <c r="BQ49" s="59" t="inlineStr">
        <is>
          <t>Tim</t>
        </is>
      </c>
      <c r="BR49" s="59" t="inlineStr">
        <is>
          <t>Slade</t>
        </is>
      </c>
      <c r="BS49" s="59" t="inlineStr">
        <is>
          <t>Jonathon</t>
        </is>
      </c>
      <c r="BT49" s="59" t="inlineStr">
        <is>
          <t>Webb</t>
        </is>
      </c>
      <c r="BU49" s="59" t="inlineStr">
        <is>
          <t>Ashley</t>
        </is>
      </c>
      <c r="BV49" s="59" t="inlineStr">
        <is>
          <t>Walsh</t>
        </is>
      </c>
      <c r="BW49" s="59" t="inlineStr">
        <is>
          <t>Ashley</t>
        </is>
      </c>
      <c r="BX49" s="59" t="inlineStr">
        <is>
          <t>Walsh</t>
        </is>
      </c>
      <c r="BY49" s="59" t="inlineStr">
        <is>
          <t>Jonathon</t>
        </is>
      </c>
      <c r="BZ49" s="59" t="inlineStr">
        <is>
          <t>Webb</t>
        </is>
      </c>
      <c r="CA49" s="59" t="inlineStr">
        <is>
          <t>Jonathon</t>
        </is>
      </c>
      <c r="CB49" s="59" t="inlineStr">
        <is>
          <t>Webb</t>
        </is>
      </c>
      <c r="CC49" s="59" t="inlineStr">
        <is>
          <t>Jonathon</t>
        </is>
      </c>
      <c r="CD49" s="59" t="inlineStr">
        <is>
          <t>Webb</t>
        </is>
      </c>
      <c r="CE49" s="59" t="inlineStr">
        <is>
          <t>Jamie</t>
        </is>
      </c>
      <c r="CF49" s="59" t="inlineStr">
        <is>
          <t>Whincup</t>
        </is>
      </c>
      <c r="CG49" s="59" t="inlineStr">
        <is>
          <t>Mark</t>
        </is>
      </c>
      <c r="CH49" s="59" t="inlineStr">
        <is>
          <t>Winterbottom</t>
        </is>
      </c>
      <c r="CI49" s="59" t="inlineStr">
        <is>
          <t>Tim</t>
        </is>
      </c>
      <c r="CJ49" s="59" t="inlineStr">
        <is>
          <t>Slade</t>
        </is>
      </c>
      <c r="CK49" s="59" t="inlineStr">
        <is>
          <t>Jack</t>
        </is>
      </c>
      <c r="CL49" s="59" t="inlineStr">
        <is>
          <t>Smith</t>
        </is>
      </c>
      <c r="CM49" s="59" t="inlineStr">
        <is>
          <t>Cameron</t>
        </is>
      </c>
      <c r="CN49" s="51" t="inlineStr">
        <is>
          <t>Waters</t>
        </is>
      </c>
      <c r="CO49" s="114" t="inlineStr">
        <is>
          <t xml:space="preserve"> Garth</t>
        </is>
      </c>
      <c r="CP49" s="114" t="inlineStr">
        <is>
          <t>Tander</t>
        </is>
      </c>
    </row>
    <row r="50" ht="17" customHeight="1">
      <c r="A50" s="103" t="inlineStr">
        <is>
          <t>Bill</t>
        </is>
      </c>
      <c r="B50" s="103" t="inlineStr">
        <is>
          <t>March</t>
        </is>
      </c>
      <c r="C50" s="105" t="inlineStr">
        <is>
          <t>George</t>
        </is>
      </c>
      <c r="D50" s="105" t="inlineStr">
        <is>
          <t>Reynolds</t>
        </is>
      </c>
      <c r="E50" s="103" t="inlineStr">
        <is>
          <t>G.</t>
        </is>
      </c>
      <c r="F50" s="103" t="inlineStr">
        <is>
          <t>Hibberd</t>
        </is>
      </c>
      <c r="G50" s="59" t="inlineStr">
        <is>
          <t>Lorraine</t>
        </is>
      </c>
      <c r="H50" s="59" t="inlineStr">
        <is>
          <t>Hill</t>
        </is>
      </c>
      <c r="I50" s="59" t="inlineStr">
        <is>
          <t>Joe</t>
        </is>
      </c>
      <c r="J50" s="59" t="inlineStr">
        <is>
          <t>Hills</t>
        </is>
      </c>
      <c r="K50" s="59" t="inlineStr">
        <is>
          <t>Bob</t>
        </is>
      </c>
      <c r="L50" s="59" t="inlineStr">
        <is>
          <t>Holden</t>
        </is>
      </c>
      <c r="M50" s="59" t="inlineStr">
        <is>
          <t>Don</t>
        </is>
      </c>
      <c r="N50" s="59" t="inlineStr">
        <is>
          <t>James</t>
        </is>
      </c>
      <c r="O50" s="59" t="inlineStr">
        <is>
          <t>Bob</t>
        </is>
      </c>
      <c r="P50" s="59" t="inlineStr">
        <is>
          <t>Holden</t>
        </is>
      </c>
      <c r="Q50" s="59" t="inlineStr">
        <is>
          <t>Ron</t>
        </is>
      </c>
      <c r="R50" s="59" t="inlineStr">
        <is>
          <t>Haylen</t>
        </is>
      </c>
      <c r="S50" s="59" t="inlineStr">
        <is>
          <t>John</t>
        </is>
      </c>
      <c r="T50" s="59" t="inlineStr">
        <is>
          <t>Leeson</t>
        </is>
      </c>
      <c r="U50" s="59" t="inlineStr">
        <is>
          <t>Roger</t>
        </is>
      </c>
      <c r="V50" s="59" t="inlineStr">
        <is>
          <t>Hurd</t>
        </is>
      </c>
      <c r="W50" s="59" t="inlineStr">
        <is>
          <t>Bob</t>
        </is>
      </c>
      <c r="X50" s="59" t="inlineStr">
        <is>
          <t>Holden</t>
        </is>
      </c>
      <c r="Y50" s="59" t="inlineStr">
        <is>
          <t>Warren</t>
        </is>
      </c>
      <c r="Z50" s="59" t="inlineStr">
        <is>
          <t>Jonsson</t>
        </is>
      </c>
      <c r="AA50" s="59" t="inlineStr">
        <is>
          <t>Peter</t>
        </is>
      </c>
      <c r="AB50" s="59" t="inlineStr">
        <is>
          <t>Hopwood</t>
        </is>
      </c>
      <c r="AC50" s="59" t="inlineStr">
        <is>
          <t>Warren</t>
        </is>
      </c>
      <c r="AD50" s="59" t="inlineStr">
        <is>
          <t>Jonsson</t>
        </is>
      </c>
      <c r="AE50" s="59" t="inlineStr">
        <is>
          <t>Ian</t>
        </is>
      </c>
      <c r="AF50" s="59" t="inlineStr">
        <is>
          <t>Love</t>
        </is>
      </c>
      <c r="AG50" s="112" t="inlineStr">
        <is>
          <t>Larry</t>
        </is>
      </c>
      <c r="AH50" s="112" t="inlineStr">
        <is>
          <t>Perkins</t>
        </is>
      </c>
      <c r="AI50" s="59" t="inlineStr">
        <is>
          <t>Larry</t>
        </is>
      </c>
      <c r="AJ50" s="59" t="inlineStr">
        <is>
          <t>Perkins</t>
        </is>
      </c>
      <c r="AK50" s="59" t="inlineStr">
        <is>
          <t>Mark</t>
        </is>
      </c>
      <c r="AL50" s="59" t="inlineStr">
        <is>
          <t>Noske</t>
        </is>
      </c>
      <c r="AM50" s="59" t="inlineStr">
        <is>
          <t>Tony</t>
        </is>
      </c>
      <c r="AN50" s="59" t="inlineStr">
        <is>
          <t>Longhurst</t>
        </is>
      </c>
      <c r="AO50" s="59" t="inlineStr">
        <is>
          <t>Todd</t>
        </is>
      </c>
      <c r="AP50" s="59" t="inlineStr">
        <is>
          <t>Kelly</t>
        </is>
      </c>
      <c r="AQ50" s="59" t="inlineStr">
        <is>
          <t>Mark</t>
        </is>
      </c>
      <c r="AR50" s="59" t="inlineStr">
        <is>
          <t>Larkham</t>
        </is>
      </c>
      <c r="AS50" s="59" t="inlineStr">
        <is>
          <t>Kevin</t>
        </is>
      </c>
      <c r="AT50" s="59" t="inlineStr">
        <is>
          <t>Mundy</t>
        </is>
      </c>
      <c r="AU50" s="59" t="inlineStr">
        <is>
          <t>Mark</t>
        </is>
      </c>
      <c r="AV50" s="59" t="inlineStr">
        <is>
          <t>Noske</t>
        </is>
      </c>
      <c r="AW50" s="59" t="inlineStr">
        <is>
          <t>Mark</t>
        </is>
      </c>
      <c r="AX50" s="59" t="inlineStr">
        <is>
          <t>Porter</t>
        </is>
      </c>
      <c r="AY50" s="59" t="inlineStr">
        <is>
          <t>Nathan</t>
        </is>
      </c>
      <c r="AZ50" s="59" t="inlineStr">
        <is>
          <t>Pretty</t>
        </is>
      </c>
      <c r="BA50" s="59" t="inlineStr">
        <is>
          <t>Paul</t>
        </is>
      </c>
      <c r="BB50" s="59" t="inlineStr">
        <is>
          <t>Radisich</t>
        </is>
      </c>
      <c r="BC50" s="59" t="inlineStr">
        <is>
          <t>Jason</t>
        </is>
      </c>
      <c r="BD50" s="59" t="inlineStr">
        <is>
          <t>Richards</t>
        </is>
      </c>
      <c r="BG50" s="59" t="inlineStr">
        <is>
          <t>Garth</t>
        </is>
      </c>
      <c r="BH50" s="59" t="inlineStr">
        <is>
          <t>Tander</t>
        </is>
      </c>
      <c r="BI50" s="59" t="inlineStr">
        <is>
          <t>David</t>
        </is>
      </c>
      <c r="BJ50" s="59" t="inlineStr">
        <is>
          <t>Sieders</t>
        </is>
      </c>
      <c r="BK50" s="59" t="inlineStr">
        <is>
          <t>Glenn</t>
        </is>
      </c>
      <c r="BL50" s="59" t="inlineStr">
        <is>
          <t>Seton</t>
        </is>
      </c>
      <c r="BM50" s="112" t="inlineStr">
        <is>
          <t>Garth</t>
        </is>
      </c>
      <c r="BN50" s="112" t="inlineStr">
        <is>
          <t>Tander</t>
        </is>
      </c>
      <c r="BO50" s="59" t="inlineStr">
        <is>
          <t>Garth</t>
        </is>
      </c>
      <c r="BP50" s="59" t="inlineStr">
        <is>
          <t>Tander</t>
        </is>
      </c>
      <c r="BQ50" s="59" t="inlineStr">
        <is>
          <t>Garth</t>
        </is>
      </c>
      <c r="BR50" s="59" t="inlineStr">
        <is>
          <t>Tander</t>
        </is>
      </c>
      <c r="BS50" s="59" t="inlineStr">
        <is>
          <t>Jamie</t>
        </is>
      </c>
      <c r="BT50" s="59" t="inlineStr">
        <is>
          <t>Whincup</t>
        </is>
      </c>
      <c r="BU50" s="59" t="inlineStr">
        <is>
          <t>Cameron</t>
        </is>
      </c>
      <c r="BV50" s="59" t="inlineStr">
        <is>
          <t>Waters</t>
        </is>
      </c>
      <c r="BW50" s="59" t="inlineStr">
        <is>
          <t>Cameron</t>
        </is>
      </c>
      <c r="BX50" s="59" t="inlineStr">
        <is>
          <t>Waters</t>
        </is>
      </c>
      <c r="BY50" s="59" t="inlineStr">
        <is>
          <t>Jamie</t>
        </is>
      </c>
      <c r="BZ50" s="59" t="inlineStr">
        <is>
          <t>Whincup</t>
        </is>
      </c>
      <c r="CA50" s="59" t="inlineStr">
        <is>
          <t>Jamie</t>
        </is>
      </c>
      <c r="CB50" s="59" t="inlineStr">
        <is>
          <t>Whincup</t>
        </is>
      </c>
      <c r="CC50" s="59" t="inlineStr">
        <is>
          <t>Jamie</t>
        </is>
      </c>
      <c r="CD50" s="59" t="inlineStr">
        <is>
          <t>Whincup</t>
        </is>
      </c>
      <c r="CE50" s="59" t="inlineStr">
        <is>
          <t>Mark</t>
        </is>
      </c>
      <c r="CF50" s="59" t="inlineStr">
        <is>
          <t>Winterbottom</t>
        </is>
      </c>
      <c r="CG50" s="59" t="inlineStr">
        <is>
          <t>Dale</t>
        </is>
      </c>
      <c r="CH50" s="59" t="inlineStr">
        <is>
          <t>Wood</t>
        </is>
      </c>
      <c r="CI50" s="59" t="inlineStr">
        <is>
          <t>Jack</t>
        </is>
      </c>
      <c r="CJ50" s="59" t="inlineStr">
        <is>
          <t>Smith</t>
        </is>
      </c>
      <c r="CK50" s="112" t="inlineStr">
        <is>
          <t>Richie</t>
        </is>
      </c>
      <c r="CL50" s="112" t="inlineStr">
        <is>
          <t>Stanaway</t>
        </is>
      </c>
      <c r="CM50" s="59" t="inlineStr">
        <is>
          <t>Jamie</t>
        </is>
      </c>
      <c r="CN50" s="51" t="inlineStr">
        <is>
          <t>Whincup</t>
        </is>
      </c>
      <c r="CO50" s="51" t="inlineStr">
        <is>
          <t xml:space="preserve"> Brad</t>
        </is>
      </c>
      <c r="CP50" s="51" t="inlineStr">
        <is>
          <t>Vaughan</t>
        </is>
      </c>
    </row>
    <row r="51" ht="17" customHeight="1">
      <c r="A51" s="103" t="inlineStr">
        <is>
          <t>Lionel</t>
        </is>
      </c>
      <c r="B51" s="103" t="inlineStr">
        <is>
          <t>Marsh</t>
        </is>
      </c>
      <c r="C51" s="105" t="inlineStr">
        <is>
          <t>John</t>
        </is>
      </c>
      <c r="D51" s="105" t="inlineStr">
        <is>
          <t>Roxburgh</t>
        </is>
      </c>
      <c r="E51" s="103" t="inlineStr">
        <is>
          <t>Graham</t>
        </is>
      </c>
      <c r="F51" s="103" t="inlineStr">
        <is>
          <t>Hoinville</t>
        </is>
      </c>
      <c r="G51" s="59" t="inlineStr">
        <is>
          <t>Ron</t>
        </is>
      </c>
      <c r="H51" s="59" t="inlineStr">
        <is>
          <t>Hodgson</t>
        </is>
      </c>
      <c r="I51" s="59" t="inlineStr">
        <is>
          <t>Ron</t>
        </is>
      </c>
      <c r="J51" s="59" t="inlineStr">
        <is>
          <t>Hodgson</t>
        </is>
      </c>
      <c r="K51" s="59" t="inlineStr">
        <is>
          <t>Don</t>
        </is>
      </c>
      <c r="L51" s="59" t="inlineStr">
        <is>
          <t>Holland</t>
        </is>
      </c>
      <c r="M51" s="59" t="inlineStr">
        <is>
          <t>Bill</t>
        </is>
      </c>
      <c r="N51" s="59" t="inlineStr">
        <is>
          <t>Jamieson</t>
        </is>
      </c>
      <c r="O51" s="59" t="inlineStr">
        <is>
          <t>Don</t>
        </is>
      </c>
      <c r="P51" s="59" t="inlineStr">
        <is>
          <t>Holland</t>
        </is>
      </c>
      <c r="Q51" s="59" t="inlineStr">
        <is>
          <t>Ian</t>
        </is>
      </c>
      <c r="R51" s="59" t="inlineStr">
        <is>
          <t>Haynes</t>
        </is>
      </c>
      <c r="S51" s="59" t="inlineStr">
        <is>
          <t>Ray</t>
        </is>
      </c>
      <c r="T51" s="59" t="inlineStr">
        <is>
          <t>Lintott</t>
        </is>
      </c>
      <c r="U51" s="59" t="inlineStr">
        <is>
          <t>Peter</t>
        </is>
      </c>
      <c r="V51" s="59" t="inlineStr">
        <is>
          <t>Janson</t>
        </is>
      </c>
      <c r="W51" s="59" t="inlineStr">
        <is>
          <t>Denny</t>
        </is>
      </c>
      <c r="X51" s="59" t="inlineStr">
        <is>
          <t>Hulme</t>
        </is>
      </c>
      <c r="Y51" s="59" t="inlineStr">
        <is>
          <t>Graham</t>
        </is>
      </c>
      <c r="Z51" s="59" t="inlineStr">
        <is>
          <t>Jonsson</t>
        </is>
      </c>
      <c r="AA51" s="59" t="inlineStr">
        <is>
          <t>Denny</t>
        </is>
      </c>
      <c r="AB51" s="59" t="inlineStr">
        <is>
          <t>Hulme</t>
        </is>
      </c>
      <c r="AC51" s="59" t="inlineStr">
        <is>
          <t>Kurt</t>
        </is>
      </c>
      <c r="AD51" s="59" t="inlineStr">
        <is>
          <t>Kratzmann</t>
        </is>
      </c>
      <c r="AE51" s="59" t="inlineStr">
        <is>
          <t>Craig</t>
        </is>
      </c>
      <c r="AF51" s="59" t="inlineStr">
        <is>
          <t>Lowndes</t>
        </is>
      </c>
      <c r="AG51" s="59" t="inlineStr">
        <is>
          <t>Brett</t>
        </is>
      </c>
      <c r="AH51" s="59" t="inlineStr">
        <is>
          <t>Peters</t>
        </is>
      </c>
      <c r="AI51" s="59" t="inlineStr">
        <is>
          <t>Brett</t>
        </is>
      </c>
      <c r="AJ51" s="59" t="inlineStr">
        <is>
          <t>Peters</t>
        </is>
      </c>
      <c r="AK51" s="59" t="inlineStr">
        <is>
          <t>Bill</t>
        </is>
      </c>
      <c r="AL51" s="59" t="inlineStr">
        <is>
          <t>O'Brien</t>
        </is>
      </c>
      <c r="AM51" s="59" t="inlineStr">
        <is>
          <t>Craig</t>
        </is>
      </c>
      <c r="AN51" s="59" t="inlineStr">
        <is>
          <t>Lowndes</t>
        </is>
      </c>
      <c r="AO51" s="59" t="inlineStr">
        <is>
          <t>Geoff</t>
        </is>
      </c>
      <c r="AP51" s="59" t="inlineStr">
        <is>
          <t>Kendrick</t>
        </is>
      </c>
      <c r="AQ51" s="59" t="inlineStr">
        <is>
          <t>Tim</t>
        </is>
      </c>
      <c r="AR51" s="59" t="inlineStr">
        <is>
          <t>Leahey</t>
        </is>
      </c>
      <c r="AS51" s="59" t="inlineStr">
        <is>
          <t>Greg</t>
        </is>
      </c>
      <c r="AT51" s="59" t="inlineStr">
        <is>
          <t>Murphy</t>
        </is>
      </c>
      <c r="AU51" s="59" t="inlineStr">
        <is>
          <t>Steve</t>
        </is>
      </c>
      <c r="AV51" s="59" t="inlineStr">
        <is>
          <t>Owen</t>
        </is>
      </c>
      <c r="AW51" s="59" t="inlineStr">
        <is>
          <t>Nathan</t>
        </is>
      </c>
      <c r="AX51" s="59" t="inlineStr">
        <is>
          <t>Pretty</t>
        </is>
      </c>
      <c r="AY51" s="59" t="inlineStr">
        <is>
          <t>Paul</t>
        </is>
      </c>
      <c r="AZ51" s="59" t="inlineStr">
        <is>
          <t>Radisich</t>
        </is>
      </c>
      <c r="BA51" s="59" t="inlineStr">
        <is>
          <t>Jason</t>
        </is>
      </c>
      <c r="BB51" s="59" t="inlineStr">
        <is>
          <t>Richards</t>
        </is>
      </c>
      <c r="BC51" s="59" t="inlineStr">
        <is>
          <t>Jim</t>
        </is>
      </c>
      <c r="BD51" s="59" t="inlineStr">
        <is>
          <t>Richards</t>
        </is>
      </c>
      <c r="BG51" s="59" t="inlineStr">
        <is>
          <t>Andrew</t>
        </is>
      </c>
      <c r="BH51" s="59" t="inlineStr">
        <is>
          <t>Thompson</t>
        </is>
      </c>
      <c r="BI51" s="59" t="inlineStr">
        <is>
          <t>Allan</t>
        </is>
      </c>
      <c r="BJ51" s="59" t="inlineStr">
        <is>
          <t>Simonsen</t>
        </is>
      </c>
      <c r="BK51" s="59" t="inlineStr">
        <is>
          <t>Allan</t>
        </is>
      </c>
      <c r="BL51" s="59" t="inlineStr">
        <is>
          <t>Simonsen</t>
        </is>
      </c>
      <c r="BM51" s="59" t="inlineStr">
        <is>
          <t>Andrew</t>
        </is>
      </c>
      <c r="BN51" s="59" t="inlineStr">
        <is>
          <t>Thompson</t>
        </is>
      </c>
      <c r="BO51" s="59" t="inlineStr">
        <is>
          <t>Andrew</t>
        </is>
      </c>
      <c r="BP51" s="59" t="inlineStr">
        <is>
          <t>Thompson</t>
        </is>
      </c>
      <c r="BQ51" s="59" t="inlineStr">
        <is>
          <t>Andrew</t>
        </is>
      </c>
      <c r="BR51" s="59" t="inlineStr">
        <is>
          <t>Thompson</t>
        </is>
      </c>
      <c r="BS51" s="59" t="inlineStr">
        <is>
          <t>Mark</t>
        </is>
      </c>
      <c r="BT51" s="59" t="inlineStr">
        <is>
          <t>Winterbottom</t>
        </is>
      </c>
      <c r="BU51" s="59" t="inlineStr">
        <is>
          <t>Jonathon</t>
        </is>
      </c>
      <c r="BV51" s="59" t="inlineStr">
        <is>
          <t>Webb</t>
        </is>
      </c>
      <c r="BW51" s="112" t="inlineStr">
        <is>
          <t>Jonathon</t>
        </is>
      </c>
      <c r="BX51" s="112" t="inlineStr">
        <is>
          <t>Webb</t>
        </is>
      </c>
      <c r="BY51" s="59" t="inlineStr">
        <is>
          <t>Mark</t>
        </is>
      </c>
      <c r="BZ51" s="59" t="inlineStr">
        <is>
          <t>Winterbottom</t>
        </is>
      </c>
      <c r="CA51" s="59" t="inlineStr">
        <is>
          <t>Mark</t>
        </is>
      </c>
      <c r="CB51" s="59" t="inlineStr">
        <is>
          <t>Winterbottom</t>
        </is>
      </c>
      <c r="CC51" s="59" t="inlineStr">
        <is>
          <t>Mark</t>
        </is>
      </c>
      <c r="CD51" s="59" t="inlineStr">
        <is>
          <t>Winterbottom</t>
        </is>
      </c>
      <c r="CE51" s="59" t="inlineStr">
        <is>
          <t>Dale</t>
        </is>
      </c>
      <c r="CF51" s="59" t="inlineStr">
        <is>
          <t>Wood</t>
        </is>
      </c>
      <c r="CG51" s="59" t="inlineStr">
        <is>
          <t>Luke</t>
        </is>
      </c>
      <c r="CH51" s="59" t="inlineStr">
        <is>
          <t>Youlden</t>
        </is>
      </c>
      <c r="CI51" s="59" t="inlineStr">
        <is>
          <t>Richie</t>
        </is>
      </c>
      <c r="CJ51" s="59" t="inlineStr">
        <is>
          <t>Stanaway</t>
        </is>
      </c>
      <c r="CK51" s="59" t="inlineStr">
        <is>
          <t>Garth</t>
        </is>
      </c>
      <c r="CL51" s="59" t="inlineStr">
        <is>
          <t>Tander</t>
        </is>
      </c>
      <c r="CM51" s="59" t="inlineStr">
        <is>
          <t>Mark</t>
        </is>
      </c>
      <c r="CN51" s="51" t="inlineStr">
        <is>
          <t>Winterbottom</t>
        </is>
      </c>
      <c r="CO51" s="51" t="inlineStr">
        <is>
          <t xml:space="preserve"> Cameron</t>
        </is>
      </c>
      <c r="CP51" s="51" t="inlineStr">
        <is>
          <t>Waters</t>
        </is>
      </c>
    </row>
    <row r="52" ht="17" customHeight="1">
      <c r="A52" s="103" t="inlineStr">
        <is>
          <t>Jack</t>
        </is>
      </c>
      <c r="B52" s="103" t="inlineStr">
        <is>
          <t>Maurer</t>
        </is>
      </c>
      <c r="C52" s="104" t="inlineStr">
        <is>
          <t>Geoff</t>
        </is>
      </c>
      <c r="D52" s="104" t="inlineStr">
        <is>
          <t>Russell</t>
        </is>
      </c>
      <c r="E52" s="103" t="inlineStr">
        <is>
          <t>D.</t>
        </is>
      </c>
      <c r="F52" s="103" t="inlineStr">
        <is>
          <t>Hooker</t>
        </is>
      </c>
      <c r="G52" s="59" t="inlineStr">
        <is>
          <t>Bob</t>
        </is>
      </c>
      <c r="H52" s="59" t="inlineStr">
        <is>
          <t>Holden</t>
        </is>
      </c>
      <c r="I52" s="59" t="inlineStr">
        <is>
          <t>Bob</t>
        </is>
      </c>
      <c r="J52" s="59" t="inlineStr">
        <is>
          <t>Holden</t>
        </is>
      </c>
      <c r="K52" s="59" t="inlineStr">
        <is>
          <t>Pat</t>
        </is>
      </c>
      <c r="L52" s="59" t="inlineStr">
        <is>
          <t>Holmes</t>
        </is>
      </c>
      <c r="M52" s="59" t="inlineStr">
        <is>
          <t>Ron</t>
        </is>
      </c>
      <c r="N52" s="59" t="inlineStr">
        <is>
          <t>Kearns</t>
        </is>
      </c>
      <c r="O52" s="59" t="inlineStr">
        <is>
          <t>Paddy</t>
        </is>
      </c>
      <c r="P52" s="59" t="inlineStr">
        <is>
          <t>Hopkirk</t>
        </is>
      </c>
      <c r="Q52" s="59" t="inlineStr">
        <is>
          <t>Bruce</t>
        </is>
      </c>
      <c r="R52" s="59" t="inlineStr">
        <is>
          <t>Hindhaugh</t>
        </is>
      </c>
      <c r="S52" s="112" t="inlineStr">
        <is>
          <t>Tony</t>
        </is>
      </c>
      <c r="T52" s="112" t="inlineStr">
        <is>
          <t>Longhurst</t>
        </is>
      </c>
      <c r="U52" s="112" t="inlineStr">
        <is>
          <t>Dick</t>
        </is>
      </c>
      <c r="V52" s="112" t="inlineStr">
        <is>
          <t>Johnson</t>
        </is>
      </c>
      <c r="W52" s="59" t="inlineStr">
        <is>
          <t>Russell</t>
        </is>
      </c>
      <c r="X52" s="59" t="inlineStr">
        <is>
          <t>Ingall</t>
        </is>
      </c>
      <c r="Y52" s="59" t="inlineStr">
        <is>
          <t>Chris</t>
        </is>
      </c>
      <c r="Z52" s="59" t="inlineStr">
        <is>
          <t>Lambden</t>
        </is>
      </c>
      <c r="AA52" s="59" t="inlineStr">
        <is>
          <t>Peter</t>
        </is>
      </c>
      <c r="AB52" s="59" t="inlineStr">
        <is>
          <t>Janson</t>
        </is>
      </c>
      <c r="AC52" s="59" t="inlineStr">
        <is>
          <t>Tony</t>
        </is>
      </c>
      <c r="AD52" s="59" t="inlineStr">
        <is>
          <t>Longhurst</t>
        </is>
      </c>
      <c r="AE52" s="59" t="inlineStr">
        <is>
          <t>Matthew</t>
        </is>
      </c>
      <c r="AF52" s="59" t="inlineStr">
        <is>
          <t>Martin</t>
        </is>
      </c>
      <c r="AG52" s="59" t="inlineStr">
        <is>
          <t>Mark</t>
        </is>
      </c>
      <c r="AH52" s="59" t="inlineStr">
        <is>
          <t>Poole</t>
        </is>
      </c>
      <c r="AI52" s="59" t="inlineStr">
        <is>
          <t>Mark</t>
        </is>
      </c>
      <c r="AJ52" s="59" t="inlineStr">
        <is>
          <t>Poole</t>
        </is>
      </c>
      <c r="AK52" s="59" t="inlineStr">
        <is>
          <t>Charlie</t>
        </is>
      </c>
      <c r="AL52" s="59" t="inlineStr">
        <is>
          <t>O'Brien</t>
        </is>
      </c>
      <c r="AM52" s="59" t="inlineStr">
        <is>
          <t>Adam</t>
        </is>
      </c>
      <c r="AN52" s="59" t="inlineStr">
        <is>
          <t>Macrow</t>
        </is>
      </c>
      <c r="AO52" s="59" t="inlineStr">
        <is>
          <t>Mark</t>
        </is>
      </c>
      <c r="AP52" s="59" t="inlineStr">
        <is>
          <t>Larkham</t>
        </is>
      </c>
      <c r="AQ52" s="59" t="inlineStr">
        <is>
          <t>Dean</t>
        </is>
      </c>
      <c r="AR52" s="59" t="inlineStr">
        <is>
          <t>Lindstrom</t>
        </is>
      </c>
      <c r="AS52" s="59" t="inlineStr">
        <is>
          <t>Rod</t>
        </is>
      </c>
      <c r="AT52" s="59" t="inlineStr">
        <is>
          <t>Nash</t>
        </is>
      </c>
      <c r="AU52" s="59" t="inlineStr">
        <is>
          <t>Larry</t>
        </is>
      </c>
      <c r="AV52" s="59" t="inlineStr">
        <is>
          <t>Perkins</t>
        </is>
      </c>
      <c r="AW52" s="59" t="inlineStr">
        <is>
          <t>Andy</t>
        </is>
      </c>
      <c r="AX52" s="59" t="inlineStr">
        <is>
          <t>Priaulx</t>
        </is>
      </c>
      <c r="AY52" s="59" t="inlineStr">
        <is>
          <t>Jason</t>
        </is>
      </c>
      <c r="AZ52" s="59" t="inlineStr">
        <is>
          <t>Richards</t>
        </is>
      </c>
      <c r="BA52" s="59" t="inlineStr">
        <is>
          <t>Steven</t>
        </is>
      </c>
      <c r="BB52" s="59" t="inlineStr">
        <is>
          <t>Richards</t>
        </is>
      </c>
      <c r="BC52" s="59" t="inlineStr">
        <is>
          <t>Greg</t>
        </is>
      </c>
      <c r="BD52" s="59" t="inlineStr">
        <is>
          <t>Ritter</t>
        </is>
      </c>
      <c r="BG52" s="59" t="inlineStr">
        <is>
          <t>Shane</t>
        </is>
      </c>
      <c r="BH52" s="59" t="inlineStr">
        <is>
          <t>vanGisbergen</t>
        </is>
      </c>
      <c r="BI52" s="59" t="inlineStr">
        <is>
          <t>Mark</t>
        </is>
      </c>
      <c r="BJ52" s="59" t="inlineStr">
        <is>
          <t>Skaife</t>
        </is>
      </c>
      <c r="BK52" s="112" t="inlineStr">
        <is>
          <t>Mark</t>
        </is>
      </c>
      <c r="BL52" s="112" t="inlineStr">
        <is>
          <t>Skaife</t>
        </is>
      </c>
      <c r="BM52" s="59" t="inlineStr">
        <is>
          <t>Shane</t>
        </is>
      </c>
      <c r="BN52" s="59" t="inlineStr">
        <is>
          <t>vanGisbergen</t>
        </is>
      </c>
      <c r="BO52" s="59" t="inlineStr">
        <is>
          <t>Shane</t>
        </is>
      </c>
      <c r="BP52" s="59" t="inlineStr">
        <is>
          <t>vanGisbergen</t>
        </is>
      </c>
      <c r="BQ52" s="59" t="inlineStr">
        <is>
          <t>Shane</t>
        </is>
      </c>
      <c r="BR52" s="59" t="inlineStr">
        <is>
          <t>vanGisbergen</t>
        </is>
      </c>
      <c r="BS52" s="59" t="inlineStr">
        <is>
          <t>Dale</t>
        </is>
      </c>
      <c r="BT52" s="59" t="inlineStr">
        <is>
          <t>Wood</t>
        </is>
      </c>
      <c r="BU52" s="59" t="inlineStr">
        <is>
          <t>Jamie</t>
        </is>
      </c>
      <c r="BV52" s="59" t="inlineStr">
        <is>
          <t>Whincup</t>
        </is>
      </c>
      <c r="BW52" s="59" t="inlineStr">
        <is>
          <t>Jamie</t>
        </is>
      </c>
      <c r="BX52" s="59" t="inlineStr">
        <is>
          <t>Whincup</t>
        </is>
      </c>
      <c r="BY52" s="59" t="inlineStr">
        <is>
          <t>Dale</t>
        </is>
      </c>
      <c r="BZ52" s="59" t="inlineStr">
        <is>
          <t>Wood</t>
        </is>
      </c>
      <c r="CA52" s="59" t="inlineStr">
        <is>
          <t>Dale</t>
        </is>
      </c>
      <c r="CB52" s="59" t="inlineStr">
        <is>
          <t>Wood</t>
        </is>
      </c>
      <c r="CC52" s="59" t="inlineStr">
        <is>
          <t>Dale</t>
        </is>
      </c>
      <c r="CD52" s="59" t="inlineStr">
        <is>
          <t>Wood</t>
        </is>
      </c>
      <c r="CI52" s="112" t="inlineStr">
        <is>
          <t>Garth</t>
        </is>
      </c>
      <c r="CJ52" s="112" t="inlineStr">
        <is>
          <t>Tander</t>
        </is>
      </c>
      <c r="CK52" s="112" t="inlineStr">
        <is>
          <t>Shane</t>
        </is>
      </c>
      <c r="CL52" s="112" t="inlineStr">
        <is>
          <t>Van Gisbergen</t>
        </is>
      </c>
      <c r="CM52" s="59" t="inlineStr">
        <is>
          <t>Ryan</t>
        </is>
      </c>
      <c r="CN52" s="51" t="inlineStr">
        <is>
          <t>Wood</t>
        </is>
      </c>
      <c r="CO52" s="51" t="inlineStr">
        <is>
          <t xml:space="preserve"> Jamie</t>
        </is>
      </c>
      <c r="CP52" s="51" t="inlineStr">
        <is>
          <t>Whincup</t>
        </is>
      </c>
    </row>
    <row r="53" ht="17" customHeight="1">
      <c r="A53" s="103" t="inlineStr">
        <is>
          <t>David</t>
        </is>
      </c>
      <c r="B53" s="103" t="inlineStr">
        <is>
          <t>McKay</t>
        </is>
      </c>
      <c r="C53" s="105" t="inlineStr">
        <is>
          <t>Brian</t>
        </is>
      </c>
      <c r="D53" s="105" t="inlineStr">
        <is>
          <t>Sampson</t>
        </is>
      </c>
      <c r="E53" s="103" t="inlineStr">
        <is>
          <t>J.</t>
        </is>
      </c>
      <c r="F53" s="103" t="inlineStr">
        <is>
          <t>Hume</t>
        </is>
      </c>
      <c r="G53" s="59" t="inlineStr">
        <is>
          <t>Don</t>
        </is>
      </c>
      <c r="H53" s="59" t="inlineStr">
        <is>
          <t>Holland</t>
        </is>
      </c>
      <c r="I53" s="59" t="inlineStr">
        <is>
          <t>Don</t>
        </is>
      </c>
      <c r="J53" s="59" t="inlineStr">
        <is>
          <t>Holland</t>
        </is>
      </c>
      <c r="K53" s="59" t="inlineStr">
        <is>
          <t>Paddy</t>
        </is>
      </c>
      <c r="L53" s="59" t="inlineStr">
        <is>
          <t>Hopkirk</t>
        </is>
      </c>
      <c r="M53" s="59" t="inlineStr">
        <is>
          <t>Des</t>
        </is>
      </c>
      <c r="N53" s="59" t="inlineStr">
        <is>
          <t>Kelly</t>
        </is>
      </c>
      <c r="O53" s="59" t="inlineStr">
        <is>
          <t>Bob</t>
        </is>
      </c>
      <c r="P53" s="59" t="inlineStr">
        <is>
          <t>Jane</t>
        </is>
      </c>
      <c r="Q53" s="59" t="inlineStr">
        <is>
          <t>Gary</t>
        </is>
      </c>
      <c r="R53" s="59" t="inlineStr">
        <is>
          <t>Hodge</t>
        </is>
      </c>
      <c r="S53" s="59" t="inlineStr">
        <is>
          <t>Graham</t>
        </is>
      </c>
      <c r="T53" s="59" t="inlineStr">
        <is>
          <t>Lusty</t>
        </is>
      </c>
      <c r="U53" s="59" t="inlineStr">
        <is>
          <t>Alan</t>
        </is>
      </c>
      <c r="V53" s="59" t="inlineStr">
        <is>
          <t>Jones</t>
        </is>
      </c>
      <c r="W53" s="59" t="inlineStr">
        <is>
          <t>Peter</t>
        </is>
      </c>
      <c r="X53" s="59" t="inlineStr">
        <is>
          <t>Janson</t>
        </is>
      </c>
      <c r="Y53" s="59" t="inlineStr">
        <is>
          <t>Geoff</t>
        </is>
      </c>
      <c r="Z53" s="59" t="inlineStr">
        <is>
          <t>Leeds</t>
        </is>
      </c>
      <c r="AA53" s="59" t="inlineStr">
        <is>
          <t>Dick</t>
        </is>
      </c>
      <c r="AB53" s="59" t="inlineStr">
        <is>
          <t>Johnson</t>
        </is>
      </c>
      <c r="AC53" s="59" t="inlineStr">
        <is>
          <t>Graham</t>
        </is>
      </c>
      <c r="AD53" s="59" t="inlineStr">
        <is>
          <t>Lusty</t>
        </is>
      </c>
      <c r="AE53" s="59" t="inlineStr">
        <is>
          <t>Ken</t>
        </is>
      </c>
      <c r="AF53" s="59" t="inlineStr">
        <is>
          <t>Mathews</t>
        </is>
      </c>
      <c r="AG53" s="59" t="inlineStr">
        <is>
          <t>Steve</t>
        </is>
      </c>
      <c r="AH53" s="59" t="inlineStr">
        <is>
          <t>Reed</t>
        </is>
      </c>
      <c r="AI53" s="59" t="inlineStr">
        <is>
          <t>Miles</t>
        </is>
      </c>
      <c r="AJ53" s="59" t="inlineStr">
        <is>
          <t>Pope</t>
        </is>
      </c>
      <c r="AK53" s="59" t="inlineStr">
        <is>
          <t>Danny</t>
        </is>
      </c>
      <c r="AL53" s="59" t="inlineStr">
        <is>
          <t>Osborne</t>
        </is>
      </c>
      <c r="AM53" s="59" t="inlineStr">
        <is>
          <t>Allan</t>
        </is>
      </c>
      <c r="AN53" s="59" t="inlineStr">
        <is>
          <t>McCarthy</t>
        </is>
      </c>
      <c r="AO53" s="59" t="inlineStr">
        <is>
          <t>Tim</t>
        </is>
      </c>
      <c r="AP53" s="59" t="inlineStr">
        <is>
          <t>Leahey</t>
        </is>
      </c>
      <c r="AQ53" s="59" t="inlineStr">
        <is>
          <t>Tony</t>
        </is>
      </c>
      <c r="AR53" s="59" t="inlineStr">
        <is>
          <t>Longhurst</t>
        </is>
      </c>
      <c r="AS53" s="59" t="inlineStr">
        <is>
          <t>Mark</t>
        </is>
      </c>
      <c r="AT53" s="59" t="inlineStr">
        <is>
          <t>Noske</t>
        </is>
      </c>
      <c r="AU53" s="59" t="inlineStr">
        <is>
          <t>Mark</t>
        </is>
      </c>
      <c r="AV53" s="59" t="inlineStr">
        <is>
          <t>Porter</t>
        </is>
      </c>
      <c r="AW53" s="59" t="inlineStr">
        <is>
          <t>Paul</t>
        </is>
      </c>
      <c r="AX53" s="59" t="inlineStr">
        <is>
          <t>Radisich</t>
        </is>
      </c>
      <c r="AY53" s="59" t="inlineStr">
        <is>
          <t>Steven</t>
        </is>
      </c>
      <c r="AZ53" s="59" t="inlineStr">
        <is>
          <t>Richards</t>
        </is>
      </c>
      <c r="BA53" s="59" t="inlineStr">
        <is>
          <t>Jim</t>
        </is>
      </c>
      <c r="BB53" s="59" t="inlineStr">
        <is>
          <t>Richards</t>
        </is>
      </c>
      <c r="BC53" s="59" t="inlineStr">
        <is>
          <t>Kayne</t>
        </is>
      </c>
      <c r="BD53" s="59" t="inlineStr">
        <is>
          <t>Scott</t>
        </is>
      </c>
      <c r="BG53" s="59" t="inlineStr">
        <is>
          <t>Jonathon</t>
        </is>
      </c>
      <c r="BH53" s="59" t="inlineStr">
        <is>
          <t>Webb</t>
        </is>
      </c>
      <c r="BI53" s="59" t="inlineStr">
        <is>
          <t>Tim</t>
        </is>
      </c>
      <c r="BJ53" s="59" t="inlineStr">
        <is>
          <t>Slade</t>
        </is>
      </c>
      <c r="BK53" s="59" t="inlineStr">
        <is>
          <t>Tim</t>
        </is>
      </c>
      <c r="BL53" s="59" t="inlineStr">
        <is>
          <t>Slade</t>
        </is>
      </c>
      <c r="BM53" s="59" t="inlineStr">
        <is>
          <t>David</t>
        </is>
      </c>
      <c r="BN53" s="59" t="inlineStr">
        <is>
          <t>Wall</t>
        </is>
      </c>
      <c r="BO53" s="59" t="inlineStr">
        <is>
          <t>David</t>
        </is>
      </c>
      <c r="BP53" s="59" t="inlineStr">
        <is>
          <t>Wall</t>
        </is>
      </c>
      <c r="BQ53" s="59" t="inlineStr">
        <is>
          <t>David</t>
        </is>
      </c>
      <c r="BR53" s="59" t="inlineStr">
        <is>
          <t>Wall</t>
        </is>
      </c>
      <c r="BS53" s="59" t="inlineStr">
        <is>
          <t>Luke</t>
        </is>
      </c>
      <c r="BT53" s="59" t="inlineStr">
        <is>
          <t>Youlden</t>
        </is>
      </c>
      <c r="BU53" s="59" t="inlineStr">
        <is>
          <t>Mark</t>
        </is>
      </c>
      <c r="BV53" s="59" t="inlineStr">
        <is>
          <t>Winterbottom</t>
        </is>
      </c>
      <c r="BW53" s="59" t="inlineStr">
        <is>
          <t>Mark</t>
        </is>
      </c>
      <c r="BX53" s="59" t="inlineStr">
        <is>
          <t>Winterbottom</t>
        </is>
      </c>
      <c r="BY53" s="112" t="inlineStr">
        <is>
          <t>Luke</t>
        </is>
      </c>
      <c r="BZ53" s="112" t="inlineStr">
        <is>
          <t>Youlden</t>
        </is>
      </c>
      <c r="CA53" s="59" t="inlineStr">
        <is>
          <t>Luke</t>
        </is>
      </c>
      <c r="CB53" s="59" t="inlineStr">
        <is>
          <t>Youlden</t>
        </is>
      </c>
      <c r="CC53" s="59" t="inlineStr">
        <is>
          <t>Luke</t>
        </is>
      </c>
      <c r="CD53" s="59" t="inlineStr">
        <is>
          <t>Youlden</t>
        </is>
      </c>
      <c r="CI53" s="112" t="inlineStr">
        <is>
          <t>Shane</t>
        </is>
      </c>
      <c r="CJ53" s="112" t="inlineStr">
        <is>
          <t>Van Gisbergen</t>
        </is>
      </c>
      <c r="CK53" s="59" t="inlineStr">
        <is>
          <t>Cameron</t>
        </is>
      </c>
      <c r="CL53" s="59" t="inlineStr">
        <is>
          <t>Waters</t>
        </is>
      </c>
      <c r="CM53" s="59" t="inlineStr">
        <is>
          <t>Dale</t>
        </is>
      </c>
      <c r="CN53" s="51" t="inlineStr">
        <is>
          <t>Wood</t>
        </is>
      </c>
      <c r="CO53" s="51" t="inlineStr">
        <is>
          <t xml:space="preserve"> Mark</t>
        </is>
      </c>
      <c r="CP53" s="51" t="inlineStr">
        <is>
          <t>Winterbottom</t>
        </is>
      </c>
    </row>
    <row r="54" ht="17" customHeight="1">
      <c r="A54" s="103" t="inlineStr">
        <is>
          <t>Max</t>
        </is>
      </c>
      <c r="B54" s="103" t="inlineStr">
        <is>
          <t>McPherson</t>
        </is>
      </c>
      <c r="C54" s="104" t="inlineStr">
        <is>
          <t>Jacques</t>
        </is>
      </c>
      <c r="D54" s="104" t="inlineStr">
        <is>
          <t>Sapir</t>
        </is>
      </c>
      <c r="E54" s="103" t="inlineStr">
        <is>
          <t>A.</t>
        </is>
      </c>
      <c r="F54" s="103" t="inlineStr">
        <is>
          <t>Humphries</t>
        </is>
      </c>
      <c r="G54" s="59" t="inlineStr">
        <is>
          <t>Sid</t>
        </is>
      </c>
      <c r="H54" s="59" t="inlineStr">
        <is>
          <t>Howard</t>
        </is>
      </c>
      <c r="I54" s="59" t="inlineStr">
        <is>
          <t>Phil</t>
        </is>
      </c>
      <c r="J54" s="59" t="inlineStr">
        <is>
          <t>Ismay</t>
        </is>
      </c>
      <c r="K54" s="59" t="inlineStr">
        <is>
          <t>Bob</t>
        </is>
      </c>
      <c r="L54" s="59" t="inlineStr">
        <is>
          <t>Jane</t>
        </is>
      </c>
      <c r="M54" s="59" t="inlineStr">
        <is>
          <t>Carl</t>
        </is>
      </c>
      <c r="N54" s="59" t="inlineStr">
        <is>
          <t>Kennedy</t>
        </is>
      </c>
      <c r="O54" s="59" t="inlineStr">
        <is>
          <t>Mike</t>
        </is>
      </c>
      <c r="P54" s="59" t="inlineStr">
        <is>
          <t>Kable</t>
        </is>
      </c>
      <c r="Q54" s="59" t="inlineStr">
        <is>
          <t>Clyde</t>
        </is>
      </c>
      <c r="R54" s="59" t="inlineStr">
        <is>
          <t>Hodgins</t>
        </is>
      </c>
      <c r="S54" s="59" t="inlineStr">
        <is>
          <t>John</t>
        </is>
      </c>
      <c r="T54" s="59" t="inlineStr">
        <is>
          <t>Lusty</t>
        </is>
      </c>
      <c r="U54" s="59" t="inlineStr">
        <is>
          <t>Brad</t>
        </is>
      </c>
      <c r="V54" s="59" t="inlineStr">
        <is>
          <t>Jones</t>
        </is>
      </c>
      <c r="W54" s="59" t="inlineStr">
        <is>
          <t>Dick</t>
        </is>
      </c>
      <c r="X54" s="59" t="inlineStr">
        <is>
          <t>Johnson</t>
        </is>
      </c>
      <c r="Y54" s="59" t="inlineStr">
        <is>
          <t>Ray</t>
        </is>
      </c>
      <c r="Z54" s="59" t="inlineStr">
        <is>
          <t>Lintott</t>
        </is>
      </c>
      <c r="AA54" s="59" t="inlineStr">
        <is>
          <t>Bob</t>
        </is>
      </c>
      <c r="AB54" s="59" t="inlineStr">
        <is>
          <t>Jones</t>
        </is>
      </c>
      <c r="AC54" s="59" t="inlineStr">
        <is>
          <t>John</t>
        </is>
      </c>
      <c r="AD54" s="59" t="inlineStr">
        <is>
          <t>Lusty</t>
        </is>
      </c>
      <c r="AE54" s="59" t="inlineStr">
        <is>
          <t>Stuart</t>
        </is>
      </c>
      <c r="AF54" s="59" t="inlineStr">
        <is>
          <t>McColl</t>
        </is>
      </c>
      <c r="AG54" s="59" t="inlineStr">
        <is>
          <t>Steven</t>
        </is>
      </c>
      <c r="AH54" s="59" t="inlineStr">
        <is>
          <t>Richards</t>
        </is>
      </c>
      <c r="AI54" s="59" t="inlineStr">
        <is>
          <t>Steve</t>
        </is>
      </c>
      <c r="AJ54" s="59" t="inlineStr">
        <is>
          <t>Reed</t>
        </is>
      </c>
      <c r="AK54" s="59" t="inlineStr">
        <is>
          <t>Ian</t>
        </is>
      </c>
      <c r="AL54" s="59" t="inlineStr">
        <is>
          <t>Palmer</t>
        </is>
      </c>
      <c r="AM54" s="59" t="inlineStr">
        <is>
          <t>Cameron</t>
        </is>
      </c>
      <c r="AN54" s="59" t="inlineStr">
        <is>
          <t>McConville</t>
        </is>
      </c>
      <c r="AO54" s="59" t="inlineStr">
        <is>
          <t>Dean</t>
        </is>
      </c>
      <c r="AP54" s="59" t="inlineStr">
        <is>
          <t>Lindstrom</t>
        </is>
      </c>
      <c r="AQ54" s="59" t="inlineStr">
        <is>
          <t>Craig</t>
        </is>
      </c>
      <c r="AR54" s="59" t="inlineStr">
        <is>
          <t>Lowndes</t>
        </is>
      </c>
      <c r="AS54" s="59" t="inlineStr">
        <is>
          <t>Steve</t>
        </is>
      </c>
      <c r="AT54" s="59" t="inlineStr">
        <is>
          <t>Owen</t>
        </is>
      </c>
      <c r="AU54" s="59" t="inlineStr">
        <is>
          <t>Will</t>
        </is>
      </c>
      <c r="AV54" s="59" t="inlineStr">
        <is>
          <t>Power</t>
        </is>
      </c>
      <c r="AW54" s="59" t="inlineStr">
        <is>
          <t>Jonny</t>
        </is>
      </c>
      <c r="AX54" s="59" t="inlineStr">
        <is>
          <t>Reid</t>
        </is>
      </c>
      <c r="AY54" s="59" t="inlineStr">
        <is>
          <t>Jim</t>
        </is>
      </c>
      <c r="AZ54" s="59" t="inlineStr">
        <is>
          <t>Richards</t>
        </is>
      </c>
      <c r="BA54" s="59" t="inlineStr">
        <is>
          <t>Greg</t>
        </is>
      </c>
      <c r="BB54" s="59" t="inlineStr">
        <is>
          <t>Ritter</t>
        </is>
      </c>
      <c r="BC54" s="59" t="inlineStr">
        <is>
          <t>Glenn</t>
        </is>
      </c>
      <c r="BD54" s="59" t="inlineStr">
        <is>
          <t>Seton</t>
        </is>
      </c>
      <c r="BG54" s="59" t="inlineStr">
        <is>
          <t>Paul</t>
        </is>
      </c>
      <c r="BH54" s="59" t="inlineStr">
        <is>
          <t>Weel</t>
        </is>
      </c>
      <c r="BI54" s="112" t="inlineStr">
        <is>
          <t>Garth</t>
        </is>
      </c>
      <c r="BJ54" s="112" t="inlineStr">
        <is>
          <t>Tander</t>
        </is>
      </c>
      <c r="BK54" s="59" t="inlineStr">
        <is>
          <t>Garth</t>
        </is>
      </c>
      <c r="BL54" s="59" t="inlineStr">
        <is>
          <t>Tander</t>
        </is>
      </c>
      <c r="BM54" s="59" t="inlineStr">
        <is>
          <t>Cameron</t>
        </is>
      </c>
      <c r="BN54" s="59" t="inlineStr">
        <is>
          <t>Waters</t>
        </is>
      </c>
      <c r="BO54" s="59" t="inlineStr">
        <is>
          <t>Cameron</t>
        </is>
      </c>
      <c r="BP54" s="59" t="inlineStr">
        <is>
          <t>Waters</t>
        </is>
      </c>
      <c r="BQ54" s="59" t="inlineStr">
        <is>
          <t>Ashley</t>
        </is>
      </c>
      <c r="BR54" s="59" t="inlineStr">
        <is>
          <t>Walsh</t>
        </is>
      </c>
      <c r="BU54" s="59" t="inlineStr">
        <is>
          <t>Dale</t>
        </is>
      </c>
      <c r="BV54" s="59" t="inlineStr">
        <is>
          <t>Wood</t>
        </is>
      </c>
      <c r="BW54" s="59" t="inlineStr">
        <is>
          <t>Dale</t>
        </is>
      </c>
      <c r="BX54" s="59" t="inlineStr">
        <is>
          <t>Wood</t>
        </is>
      </c>
      <c r="CI54" s="59" t="inlineStr">
        <is>
          <t>Cameron</t>
        </is>
      </c>
      <c r="CJ54" s="59" t="inlineStr">
        <is>
          <t>Waters</t>
        </is>
      </c>
      <c r="CK54" s="59" t="inlineStr">
        <is>
          <t>Jonathon</t>
        </is>
      </c>
      <c r="CL54" s="59" t="inlineStr">
        <is>
          <t>Webb</t>
        </is>
      </c>
      <c r="CO54" s="51" t="inlineStr">
        <is>
          <t xml:space="preserve"> Ryan</t>
        </is>
      </c>
      <c r="CP54" s="51" t="inlineStr">
        <is>
          <t>Wood</t>
        </is>
      </c>
    </row>
    <row r="55" ht="17" customHeight="1">
      <c r="A55" s="103" t="inlineStr">
        <is>
          <t>Austin</t>
        </is>
      </c>
      <c r="B55" s="103" t="inlineStr">
        <is>
          <t>Miller</t>
        </is>
      </c>
      <c r="C55" s="104" t="inlineStr">
        <is>
          <t>Charlie</t>
        </is>
      </c>
      <c r="D55" s="104" t="inlineStr">
        <is>
          <t>Smith</t>
        </is>
      </c>
      <c r="E55" s="103" t="inlineStr">
        <is>
          <t>Jack</t>
        </is>
      </c>
      <c r="F55" s="103" t="inlineStr">
        <is>
          <t>Hunnam</t>
        </is>
      </c>
      <c r="G55" s="59" t="inlineStr">
        <is>
          <t>Les</t>
        </is>
      </c>
      <c r="H55" s="59" t="inlineStr">
        <is>
          <t>Howard</t>
        </is>
      </c>
      <c r="I55" s="112" t="inlineStr">
        <is>
          <t>Bob</t>
        </is>
      </c>
      <c r="J55" s="112" t="inlineStr">
        <is>
          <t>Jane</t>
        </is>
      </c>
      <c r="K55" s="59" t="inlineStr">
        <is>
          <t>Don</t>
        </is>
      </c>
      <c r="L55" s="59" t="inlineStr">
        <is>
          <t>Johnston</t>
        </is>
      </c>
      <c r="M55" s="59" t="inlineStr">
        <is>
          <t>Moto</t>
        </is>
      </c>
      <c r="N55" s="59" t="inlineStr">
        <is>
          <t>Kitano</t>
        </is>
      </c>
      <c r="O55" s="59" t="inlineStr">
        <is>
          <t>Carl</t>
        </is>
      </c>
      <c r="P55" s="59" t="inlineStr">
        <is>
          <t>Kennedy</t>
        </is>
      </c>
      <c r="Q55" s="59" t="inlineStr">
        <is>
          <t>Don</t>
        </is>
      </c>
      <c r="R55" s="59" t="inlineStr">
        <is>
          <t>Holland</t>
        </is>
      </c>
      <c r="S55" s="59" t="inlineStr">
        <is>
          <t>Andrew</t>
        </is>
      </c>
      <c r="T55" s="59" t="inlineStr">
        <is>
          <t>Maher</t>
        </is>
      </c>
      <c r="U55" s="59" t="inlineStr">
        <is>
          <t>Gerald</t>
        </is>
      </c>
      <c r="V55" s="59" t="inlineStr">
        <is>
          <t>Kay</t>
        </is>
      </c>
      <c r="W55" s="59" t="inlineStr">
        <is>
          <t>Bob</t>
        </is>
      </c>
      <c r="X55" s="59" t="inlineStr">
        <is>
          <t>Jones</t>
        </is>
      </c>
      <c r="Y55" s="60" t="inlineStr">
        <is>
          <t>Tony</t>
        </is>
      </c>
      <c r="Z55" s="60" t="inlineStr">
        <is>
          <t>Longhurst</t>
        </is>
      </c>
      <c r="AA55" s="59" t="inlineStr">
        <is>
          <t>Brad</t>
        </is>
      </c>
      <c r="AB55" s="59" t="inlineStr">
        <is>
          <t>Jones</t>
        </is>
      </c>
      <c r="AC55" s="59" t="inlineStr">
        <is>
          <t>Chris</t>
        </is>
      </c>
      <c r="AD55" s="59" t="inlineStr">
        <is>
          <t>Madden</t>
        </is>
      </c>
      <c r="AE55" s="59" t="inlineStr">
        <is>
          <t>Cameron</t>
        </is>
      </c>
      <c r="AF55" s="59" t="inlineStr">
        <is>
          <t>McConville</t>
        </is>
      </c>
      <c r="AG55" s="59" t="inlineStr">
        <is>
          <t>Jim</t>
        </is>
      </c>
      <c r="AH55" s="59" t="inlineStr">
        <is>
          <t>Richards</t>
        </is>
      </c>
      <c r="AI55" s="59" t="inlineStr">
        <is>
          <t>Steven</t>
        </is>
      </c>
      <c r="AJ55" s="59" t="inlineStr">
        <is>
          <t>Richards</t>
        </is>
      </c>
      <c r="AK55" s="59" t="inlineStr">
        <is>
          <t>David</t>
        </is>
      </c>
      <c r="AL55" s="59" t="inlineStr">
        <is>
          <t>Parsons</t>
        </is>
      </c>
      <c r="AM55" s="59" t="inlineStr">
        <is>
          <t>Mark</t>
        </is>
      </c>
      <c r="AN55" s="59" t="inlineStr">
        <is>
          <t>McLaughlin</t>
        </is>
      </c>
      <c r="AO55" s="59" t="inlineStr">
        <is>
          <t>Tony</t>
        </is>
      </c>
      <c r="AP55" s="59" t="inlineStr">
        <is>
          <t>Longhurst</t>
        </is>
      </c>
      <c r="AQ55" s="59" t="inlineStr">
        <is>
          <t>Adam</t>
        </is>
      </c>
      <c r="AR55" s="59" t="inlineStr">
        <is>
          <t>Macrow</t>
        </is>
      </c>
      <c r="AS55" s="59" t="inlineStr">
        <is>
          <t>David</t>
        </is>
      </c>
      <c r="AT55" s="59" t="inlineStr">
        <is>
          <t>Parsons</t>
        </is>
      </c>
      <c r="AU55" s="59" t="inlineStr">
        <is>
          <t>Nathan</t>
        </is>
      </c>
      <c r="AV55" s="59" t="inlineStr">
        <is>
          <t>Pretty</t>
        </is>
      </c>
      <c r="AW55" s="59" t="inlineStr">
        <is>
          <t>Tony</t>
        </is>
      </c>
      <c r="AX55" s="59" t="inlineStr">
        <is>
          <t>Ricciardello</t>
        </is>
      </c>
      <c r="AY55" s="59" t="inlineStr">
        <is>
          <t>Greg</t>
        </is>
      </c>
      <c r="AZ55" s="59" t="inlineStr">
        <is>
          <t>Ritter</t>
        </is>
      </c>
      <c r="BA55" s="59" t="inlineStr">
        <is>
          <t>Phillip</t>
        </is>
      </c>
      <c r="BB55" s="59" t="inlineStr">
        <is>
          <t>Scifleet</t>
        </is>
      </c>
      <c r="BC55" s="59" t="inlineStr">
        <is>
          <t>Allan</t>
        </is>
      </c>
      <c r="BD55" s="59" t="inlineStr">
        <is>
          <t>Simonsen</t>
        </is>
      </c>
      <c r="BG55" s="112" t="inlineStr">
        <is>
          <t>Jamie</t>
        </is>
      </c>
      <c r="BH55" s="112" t="inlineStr">
        <is>
          <t>Whincup</t>
        </is>
      </c>
      <c r="BI55" s="59" t="inlineStr">
        <is>
          <t>Leanne</t>
        </is>
      </c>
      <c r="BJ55" s="59" t="inlineStr">
        <is>
          <t>Tander</t>
        </is>
      </c>
      <c r="BK55" s="59" t="inlineStr">
        <is>
          <t>Andrew</t>
        </is>
      </c>
      <c r="BL55" s="59" t="inlineStr">
        <is>
          <t>Thompson</t>
        </is>
      </c>
      <c r="BM55" s="59" t="inlineStr">
        <is>
          <t>Jonathon</t>
        </is>
      </c>
      <c r="BN55" s="59" t="inlineStr">
        <is>
          <t>Webb</t>
        </is>
      </c>
      <c r="BO55" s="59" t="inlineStr">
        <is>
          <t>Jonathon</t>
        </is>
      </c>
      <c r="BP55" s="59" t="inlineStr">
        <is>
          <t>Webb</t>
        </is>
      </c>
      <c r="BQ55" s="59" t="inlineStr">
        <is>
          <t>Jonathon</t>
        </is>
      </c>
      <c r="BR55" s="59" t="inlineStr">
        <is>
          <t>Webb</t>
        </is>
      </c>
      <c r="BU55" s="59" t="inlineStr">
        <is>
          <t>Luke</t>
        </is>
      </c>
      <c r="BV55" s="59" t="inlineStr">
        <is>
          <t>Youlden</t>
        </is>
      </c>
      <c r="BW55" s="59" t="inlineStr">
        <is>
          <t>Luke</t>
        </is>
      </c>
      <c r="BX55" s="59" t="inlineStr">
        <is>
          <t>Youlden</t>
        </is>
      </c>
      <c r="CI55" s="59" t="inlineStr">
        <is>
          <t>Jamie</t>
        </is>
      </c>
      <c r="CJ55" s="59" t="inlineStr">
        <is>
          <t>Whincup</t>
        </is>
      </c>
      <c r="CK55" s="59" t="inlineStr">
        <is>
          <t>Jamie</t>
        </is>
      </c>
      <c r="CL55" s="59" t="inlineStr">
        <is>
          <t>Whincup</t>
        </is>
      </c>
      <c r="CO55" s="51" t="inlineStr">
        <is>
          <t xml:space="preserve"> Dale</t>
        </is>
      </c>
      <c r="CP55" s="51" t="inlineStr">
        <is>
          <t>Wood</t>
        </is>
      </c>
    </row>
    <row r="56" ht="17" customHeight="1">
      <c r="A56" s="103" t="inlineStr">
        <is>
          <t>Clyde</t>
        </is>
      </c>
      <c r="B56" s="103" t="inlineStr">
        <is>
          <t>Miller</t>
        </is>
      </c>
      <c r="C56" s="104" t="inlineStr">
        <is>
          <t>Ian</t>
        </is>
      </c>
      <c r="D56" s="104" t="inlineStr">
        <is>
          <t>Strachan</t>
        </is>
      </c>
      <c r="E56" s="103" t="inlineStr">
        <is>
          <t>George</t>
        </is>
      </c>
      <c r="F56" s="103" t="inlineStr">
        <is>
          <t>Huse</t>
        </is>
      </c>
      <c r="G56" s="59" t="inlineStr">
        <is>
          <t>Dave</t>
        </is>
      </c>
      <c r="H56" s="59" t="inlineStr">
        <is>
          <t>Humphries</t>
        </is>
      </c>
      <c r="I56" s="59" t="inlineStr">
        <is>
          <t>Don</t>
        </is>
      </c>
      <c r="J56" s="59" t="inlineStr">
        <is>
          <t>Johnston</t>
        </is>
      </c>
      <c r="K56" s="59" t="inlineStr">
        <is>
          <t>Ray</t>
        </is>
      </c>
      <c r="L56" s="59" t="inlineStr">
        <is>
          <t>Kaleda</t>
        </is>
      </c>
      <c r="M56" s="59" t="inlineStr">
        <is>
          <t>Brian</t>
        </is>
      </c>
      <c r="N56" s="59" t="inlineStr">
        <is>
          <t>Lawler</t>
        </is>
      </c>
      <c r="O56" s="59" t="inlineStr">
        <is>
          <t>John</t>
        </is>
      </c>
      <c r="P56" s="59" t="inlineStr">
        <is>
          <t>Leffler</t>
        </is>
      </c>
      <c r="Q56" s="59" t="inlineStr">
        <is>
          <t>Don</t>
        </is>
      </c>
      <c r="R56" s="59" t="inlineStr">
        <is>
          <t>James</t>
        </is>
      </c>
      <c r="S56" s="59" t="inlineStr">
        <is>
          <t>Steve</t>
        </is>
      </c>
      <c r="T56" s="59" t="inlineStr">
        <is>
          <t>Masterton</t>
        </is>
      </c>
      <c r="U56" s="59" t="inlineStr">
        <is>
          <t>Mike</t>
        </is>
      </c>
      <c r="V56" s="59" t="inlineStr">
        <is>
          <t>King</t>
        </is>
      </c>
      <c r="W56" s="59" t="inlineStr">
        <is>
          <t>Alan</t>
        </is>
      </c>
      <c r="X56" s="59" t="inlineStr">
        <is>
          <t>Jones</t>
        </is>
      </c>
      <c r="Y56" s="59" t="inlineStr">
        <is>
          <t>Graham</t>
        </is>
      </c>
      <c r="Z56" s="59" t="inlineStr">
        <is>
          <t>Lusty</t>
        </is>
      </c>
      <c r="AA56" s="59" t="inlineStr">
        <is>
          <t>Rodney</t>
        </is>
      </c>
      <c r="AB56" s="59" t="inlineStr">
        <is>
          <t>Jones</t>
        </is>
      </c>
      <c r="AC56" s="59" t="inlineStr">
        <is>
          <t>Matthew</t>
        </is>
      </c>
      <c r="AD56" s="59" t="inlineStr">
        <is>
          <t>Martin</t>
        </is>
      </c>
      <c r="AE56" s="59" t="inlineStr">
        <is>
          <t>Peter</t>
        </is>
      </c>
      <c r="AF56" s="59" t="inlineStr">
        <is>
          <t>McKay</t>
        </is>
      </c>
      <c r="AG56" s="59" t="inlineStr">
        <is>
          <t>Paul</t>
        </is>
      </c>
      <c r="AH56" s="59" t="inlineStr">
        <is>
          <t>Romano</t>
        </is>
      </c>
      <c r="AI56" s="59" t="inlineStr">
        <is>
          <t>Jim</t>
        </is>
      </c>
      <c r="AJ56" s="59" t="inlineStr">
        <is>
          <t>Richards</t>
        </is>
      </c>
      <c r="AK56" s="59" t="inlineStr">
        <is>
          <t>Darren</t>
        </is>
      </c>
      <c r="AL56" s="59" t="inlineStr">
        <is>
          <t>Pate</t>
        </is>
      </c>
      <c r="AM56" s="59" t="inlineStr">
        <is>
          <t>Cameron</t>
        </is>
      </c>
      <c r="AN56" s="59" t="inlineStr">
        <is>
          <t>McLean</t>
        </is>
      </c>
      <c r="AO56" s="59" t="inlineStr">
        <is>
          <t>Craig</t>
        </is>
      </c>
      <c r="AP56" s="59" t="inlineStr">
        <is>
          <t>Lowndes</t>
        </is>
      </c>
      <c r="AQ56" s="59" t="inlineStr">
        <is>
          <t>Cameron</t>
        </is>
      </c>
      <c r="AR56" s="59" t="inlineStr">
        <is>
          <t>McConville</t>
        </is>
      </c>
      <c r="AS56" s="59" t="inlineStr">
        <is>
          <t>Larry</t>
        </is>
      </c>
      <c r="AT56" s="59" t="inlineStr">
        <is>
          <t>Perkins</t>
        </is>
      </c>
      <c r="AU56" s="59" t="inlineStr">
        <is>
          <t>Andy</t>
        </is>
      </c>
      <c r="AV56" s="59" t="inlineStr">
        <is>
          <t>Priaulx</t>
        </is>
      </c>
      <c r="AW56" s="59" t="inlineStr">
        <is>
          <t>Steven</t>
        </is>
      </c>
      <c r="AX56" s="59" t="inlineStr">
        <is>
          <t>Richards</t>
        </is>
      </c>
      <c r="AY56" s="59" t="inlineStr">
        <is>
          <t>Glenn</t>
        </is>
      </c>
      <c r="AZ56" s="59" t="inlineStr">
        <is>
          <t>Seton</t>
        </is>
      </c>
      <c r="BA56" s="59" t="inlineStr">
        <is>
          <t>Kayne</t>
        </is>
      </c>
      <c r="BB56" s="59" t="inlineStr">
        <is>
          <t>Scott</t>
        </is>
      </c>
      <c r="BC56" s="59" t="inlineStr">
        <is>
          <t>Mark</t>
        </is>
      </c>
      <c r="BD56" s="59" t="inlineStr">
        <is>
          <t>Skaife</t>
        </is>
      </c>
      <c r="BG56" s="59" t="inlineStr">
        <is>
          <t>Max</t>
        </is>
      </c>
      <c r="BH56" s="59" t="inlineStr">
        <is>
          <t>Wilson</t>
        </is>
      </c>
      <c r="BI56" s="59" t="inlineStr">
        <is>
          <t>Andrew</t>
        </is>
      </c>
      <c r="BJ56" s="59" t="inlineStr">
        <is>
          <t>Thompson</t>
        </is>
      </c>
      <c r="BK56" s="59" t="inlineStr">
        <is>
          <t>Shane</t>
        </is>
      </c>
      <c r="BL56" s="59" t="inlineStr">
        <is>
          <t>vanGisbergen</t>
        </is>
      </c>
      <c r="BM56" s="59" t="inlineStr">
        <is>
          <t>Jamie</t>
        </is>
      </c>
      <c r="BN56" s="59" t="inlineStr">
        <is>
          <t>Whincup</t>
        </is>
      </c>
      <c r="BO56" s="112" t="inlineStr">
        <is>
          <t>Jamie</t>
        </is>
      </c>
      <c r="BP56" s="112" t="inlineStr">
        <is>
          <t>Whincup</t>
        </is>
      </c>
      <c r="BQ56" s="59" t="inlineStr">
        <is>
          <t>Jamie</t>
        </is>
      </c>
      <c r="BR56" s="59" t="inlineStr">
        <is>
          <t>Whincup</t>
        </is>
      </c>
      <c r="CI56" s="59" t="inlineStr">
        <is>
          <t>Mark</t>
        </is>
      </c>
      <c r="CJ56" s="59" t="inlineStr">
        <is>
          <t>Winterbottom</t>
        </is>
      </c>
      <c r="CK56" s="59" t="inlineStr">
        <is>
          <t>Mark</t>
        </is>
      </c>
      <c r="CL56" s="59" t="inlineStr">
        <is>
          <t>Winterbottom</t>
        </is>
      </c>
    </row>
    <row r="57" ht="17" customHeight="1">
      <c r="A57" s="103" t="inlineStr">
        <is>
          <t>Lou</t>
        </is>
      </c>
      <c r="B57" s="103" t="inlineStr">
        <is>
          <t>Molina</t>
        </is>
      </c>
      <c r="C57" s="104" t="inlineStr">
        <is>
          <t>Fred</t>
        </is>
      </c>
      <c r="D57" s="104" t="inlineStr">
        <is>
          <t>Sutherland</t>
        </is>
      </c>
      <c r="E57" s="103" t="inlineStr">
        <is>
          <t>Mike</t>
        </is>
      </c>
      <c r="F57" s="103" t="inlineStr">
        <is>
          <t>Ide</t>
        </is>
      </c>
      <c r="G57" s="112" t="inlineStr">
        <is>
          <t>Bob</t>
        </is>
      </c>
      <c r="H57" s="112" t="inlineStr">
        <is>
          <t>Jane</t>
        </is>
      </c>
      <c r="I57" s="59" t="inlineStr">
        <is>
          <t>Ray</t>
        </is>
      </c>
      <c r="J57" s="59" t="inlineStr">
        <is>
          <t>Kaleda</t>
        </is>
      </c>
      <c r="K57" s="59" t="inlineStr">
        <is>
          <t>Tony</t>
        </is>
      </c>
      <c r="L57" s="59" t="inlineStr">
        <is>
          <t>Kavanagh</t>
        </is>
      </c>
      <c r="M57" s="59" t="inlineStr">
        <is>
          <t>Alex</t>
        </is>
      </c>
      <c r="N57" s="59" t="inlineStr">
        <is>
          <t>Lazich</t>
        </is>
      </c>
      <c r="O57" s="59" t="inlineStr">
        <is>
          <t>Gerry</t>
        </is>
      </c>
      <c r="P57" s="59" t="inlineStr">
        <is>
          <t>Lister</t>
        </is>
      </c>
      <c r="Q57" s="59" t="inlineStr">
        <is>
          <t>Allan</t>
        </is>
      </c>
      <c r="R57" s="59" t="inlineStr">
        <is>
          <t>Johns</t>
        </is>
      </c>
      <c r="S57" s="59" t="inlineStr">
        <is>
          <t>Ken</t>
        </is>
      </c>
      <c r="T57" s="59" t="inlineStr">
        <is>
          <t>Mathews</t>
        </is>
      </c>
      <c r="U57" s="59" t="inlineStr">
        <is>
          <t>Chris</t>
        </is>
      </c>
      <c r="V57" s="59" t="inlineStr">
        <is>
          <t>Lambden</t>
        </is>
      </c>
      <c r="W57" s="59" t="inlineStr">
        <is>
          <t>Brad</t>
        </is>
      </c>
      <c r="X57" s="59" t="inlineStr">
        <is>
          <t>Jones</t>
        </is>
      </c>
      <c r="Y57" s="60" t="inlineStr">
        <is>
          <t>Glenn</t>
        </is>
      </c>
      <c r="Z57" s="60" t="inlineStr">
        <is>
          <t>McIntyre</t>
        </is>
      </c>
      <c r="AA57" s="59" t="inlineStr">
        <is>
          <t>Alan</t>
        </is>
      </c>
      <c r="AB57" s="59" t="inlineStr">
        <is>
          <t>Jones</t>
        </is>
      </c>
      <c r="AC57" s="59" t="inlineStr">
        <is>
          <t>Spencer</t>
        </is>
      </c>
      <c r="AD57" s="59" t="inlineStr">
        <is>
          <t>Martin</t>
        </is>
      </c>
      <c r="AE57" s="59" t="inlineStr">
        <is>
          <t>Ryan</t>
        </is>
      </c>
      <c r="AF57" s="59" t="inlineStr">
        <is>
          <t>McLeod</t>
        </is>
      </c>
      <c r="AG57" s="59" t="inlineStr">
        <is>
          <t>Warwick</t>
        </is>
      </c>
      <c r="AH57" s="59" t="inlineStr">
        <is>
          <t>Rooklyn</t>
        </is>
      </c>
      <c r="AI57" s="59" t="inlineStr">
        <is>
          <t>Paul</t>
        </is>
      </c>
      <c r="AJ57" s="59" t="inlineStr">
        <is>
          <t>Romano</t>
        </is>
      </c>
      <c r="AK57" s="59" t="inlineStr">
        <is>
          <t>Bob</t>
        </is>
      </c>
      <c r="AL57" s="59" t="inlineStr">
        <is>
          <t>Pearson</t>
        </is>
      </c>
      <c r="AM57" s="59" t="inlineStr">
        <is>
          <t>Alain</t>
        </is>
      </c>
      <c r="AN57" s="59" t="inlineStr">
        <is>
          <t>Menu</t>
        </is>
      </c>
      <c r="AO57" s="59" t="inlineStr">
        <is>
          <t>Adam</t>
        </is>
      </c>
      <c r="AP57" s="59" t="inlineStr">
        <is>
          <t>Macrow</t>
        </is>
      </c>
      <c r="AQ57" s="59" t="inlineStr">
        <is>
          <t>Dugal</t>
        </is>
      </c>
      <c r="AR57" s="59" t="inlineStr">
        <is>
          <t>McDougall</t>
        </is>
      </c>
      <c r="AS57" s="59" t="inlineStr">
        <is>
          <t>Nathan</t>
        </is>
      </c>
      <c r="AT57" s="59" t="inlineStr">
        <is>
          <t>Pretty</t>
        </is>
      </c>
      <c r="AU57" s="59" t="inlineStr">
        <is>
          <t>Paul</t>
        </is>
      </c>
      <c r="AV57" s="59" t="inlineStr">
        <is>
          <t>Radisich</t>
        </is>
      </c>
      <c r="AW57" s="59" t="inlineStr">
        <is>
          <t>Jim</t>
        </is>
      </c>
      <c r="AX57" s="59" t="inlineStr">
        <is>
          <t>Richards</t>
        </is>
      </c>
      <c r="AY57" s="59" t="inlineStr">
        <is>
          <t>Allan</t>
        </is>
      </c>
      <c r="AZ57" s="59" t="inlineStr">
        <is>
          <t>Simonsen</t>
        </is>
      </c>
      <c r="BA57" s="59" t="inlineStr">
        <is>
          <t>Glenn</t>
        </is>
      </c>
      <c r="BB57" s="59" t="inlineStr">
        <is>
          <t>Seton</t>
        </is>
      </c>
      <c r="BC57" s="59" t="inlineStr">
        <is>
          <t>Garth</t>
        </is>
      </c>
      <c r="BD57" s="59" t="inlineStr">
        <is>
          <t>Tander</t>
        </is>
      </c>
      <c r="BG57" s="59" t="inlineStr">
        <is>
          <t>Mark</t>
        </is>
      </c>
      <c r="BH57" s="59" t="inlineStr">
        <is>
          <t>Winterbottom</t>
        </is>
      </c>
      <c r="BI57" s="59" t="inlineStr">
        <is>
          <t>James</t>
        </is>
      </c>
      <c r="BJ57" s="59" t="inlineStr">
        <is>
          <t>Thompson</t>
        </is>
      </c>
      <c r="BK57" s="59" t="inlineStr">
        <is>
          <t>David</t>
        </is>
      </c>
      <c r="BL57" s="59" t="inlineStr">
        <is>
          <t>Wall</t>
        </is>
      </c>
      <c r="BM57" s="59" t="inlineStr">
        <is>
          <t>Mark</t>
        </is>
      </c>
      <c r="BN57" s="59" t="inlineStr">
        <is>
          <t>Winterbottom</t>
        </is>
      </c>
      <c r="BO57" s="59" t="inlineStr">
        <is>
          <t>Mark</t>
        </is>
      </c>
      <c r="BP57" s="59" t="inlineStr">
        <is>
          <t>Winterbottom</t>
        </is>
      </c>
      <c r="BQ57" s="112" t="inlineStr">
        <is>
          <t>Mark</t>
        </is>
      </c>
      <c r="BR57" s="112" t="inlineStr">
        <is>
          <t>Winterbottom</t>
        </is>
      </c>
      <c r="CI57" s="59" t="inlineStr">
        <is>
          <t>Dale</t>
        </is>
      </c>
      <c r="CJ57" s="59" t="inlineStr">
        <is>
          <t>Wood</t>
        </is>
      </c>
      <c r="CK57" s="59" t="inlineStr">
        <is>
          <t>Dale</t>
        </is>
      </c>
      <c r="CL57" s="59" t="inlineStr">
        <is>
          <t>Wood</t>
        </is>
      </c>
    </row>
    <row r="58" ht="17" customHeight="1">
      <c r="A58" s="103" t="inlineStr">
        <is>
          <t>Brian</t>
        </is>
      </c>
      <c r="B58" s="103" t="inlineStr">
        <is>
          <t>Muir</t>
        </is>
      </c>
      <c r="C58" s="104" t="inlineStr">
        <is>
          <t>Ian</t>
        </is>
      </c>
      <c r="D58" s="104" t="inlineStr">
        <is>
          <t>Trudinger</t>
        </is>
      </c>
      <c r="E58" s="111" t="inlineStr">
        <is>
          <t>Bob</t>
        </is>
      </c>
      <c r="F58" s="111" t="inlineStr">
        <is>
          <t>Jane</t>
        </is>
      </c>
      <c r="G58" s="59" t="inlineStr">
        <is>
          <t>Doug</t>
        </is>
      </c>
      <c r="H58" s="59" t="inlineStr">
        <is>
          <t>Kelley</t>
        </is>
      </c>
      <c r="I58" s="59" t="inlineStr">
        <is>
          <t>Eric</t>
        </is>
      </c>
      <c r="J58" s="59" t="inlineStr">
        <is>
          <t>Lane</t>
        </is>
      </c>
      <c r="K58" s="59" t="inlineStr">
        <is>
          <t>Des</t>
        </is>
      </c>
      <c r="L58" s="59" t="inlineStr">
        <is>
          <t>Kelly</t>
        </is>
      </c>
      <c r="M58" s="59" t="inlineStr">
        <is>
          <t>Geoff</t>
        </is>
      </c>
      <c r="N58" s="59" t="inlineStr">
        <is>
          <t>Leeds</t>
        </is>
      </c>
      <c r="O58" s="59" t="inlineStr">
        <is>
          <t>Lindsay</t>
        </is>
      </c>
      <c r="P58" s="59" t="inlineStr">
        <is>
          <t>Little</t>
        </is>
      </c>
      <c r="Q58" s="59" t="inlineStr">
        <is>
          <t>Ernie</t>
        </is>
      </c>
      <c r="R58" s="59" t="inlineStr">
        <is>
          <t>Johnson</t>
        </is>
      </c>
      <c r="S58" s="59" t="inlineStr">
        <is>
          <t>Peter</t>
        </is>
      </c>
      <c r="T58" s="59" t="inlineStr">
        <is>
          <t>McKay</t>
        </is>
      </c>
      <c r="U58" s="59" t="inlineStr">
        <is>
          <t>Geoff</t>
        </is>
      </c>
      <c r="V58" s="59" t="inlineStr">
        <is>
          <t>Leeds</t>
        </is>
      </c>
      <c r="W58" s="59" t="inlineStr">
        <is>
          <t>Garry</t>
        </is>
      </c>
      <c r="X58" s="59" t="inlineStr">
        <is>
          <t>Jones</t>
        </is>
      </c>
      <c r="Y58" s="59" t="inlineStr">
        <is>
          <t>Tomas</t>
        </is>
      </c>
      <c r="Z58" s="59" t="inlineStr">
        <is>
          <t>Mezera</t>
        </is>
      </c>
      <c r="AA58" s="59" t="inlineStr">
        <is>
          <t>Garry</t>
        </is>
      </c>
      <c r="AB58" s="59" t="inlineStr">
        <is>
          <t>Jones</t>
        </is>
      </c>
      <c r="AC58" s="59" t="inlineStr">
        <is>
          <t>Glenn</t>
        </is>
      </c>
      <c r="AD58" s="59" t="inlineStr">
        <is>
          <t>Mason</t>
        </is>
      </c>
      <c r="AE58" s="59" t="inlineStr">
        <is>
          <t>Peter</t>
        </is>
      </c>
      <c r="AF58" s="59" t="inlineStr">
        <is>
          <t>McLeod</t>
        </is>
      </c>
      <c r="AG58" s="59" t="inlineStr">
        <is>
          <t>Wayne</t>
        </is>
      </c>
      <c r="AH58" s="59" t="inlineStr">
        <is>
          <t>Russell</t>
        </is>
      </c>
      <c r="AI58" s="59" t="inlineStr">
        <is>
          <t>Mal</t>
        </is>
      </c>
      <c r="AJ58" s="59" t="inlineStr">
        <is>
          <t>Rose</t>
        </is>
      </c>
      <c r="AK58" s="59" t="inlineStr">
        <is>
          <t>Win</t>
        </is>
      </c>
      <c r="AL58" s="59" t="inlineStr">
        <is>
          <t>Percy</t>
        </is>
      </c>
      <c r="AM58" s="59" t="inlineStr">
        <is>
          <t>Tomas</t>
        </is>
      </c>
      <c r="AN58" s="59" t="inlineStr">
        <is>
          <t>Mezera</t>
        </is>
      </c>
      <c r="AO58" s="59" t="inlineStr">
        <is>
          <t>Cameron</t>
        </is>
      </c>
      <c r="AP58" s="59" t="inlineStr">
        <is>
          <t>McConville</t>
        </is>
      </c>
      <c r="AQ58" s="59" t="inlineStr">
        <is>
          <t>Aaron</t>
        </is>
      </c>
      <c r="AR58" s="59" t="inlineStr">
        <is>
          <t>McGill</t>
        </is>
      </c>
      <c r="AS58" s="59" t="inlineStr">
        <is>
          <t>Paul</t>
        </is>
      </c>
      <c r="AT58" s="59" t="inlineStr">
        <is>
          <t>Radisich</t>
        </is>
      </c>
      <c r="AU58" s="59" t="inlineStr">
        <is>
          <t>Jason</t>
        </is>
      </c>
      <c r="AV58" s="59" t="inlineStr">
        <is>
          <t>Richards</t>
        </is>
      </c>
      <c r="AW58" s="59" t="inlineStr">
        <is>
          <t>Jason</t>
        </is>
      </c>
      <c r="AX58" s="59" t="inlineStr">
        <is>
          <t>Richards</t>
        </is>
      </c>
      <c r="AY58" s="59" t="inlineStr">
        <is>
          <t>Mark</t>
        </is>
      </c>
      <c r="AZ58" s="59" t="inlineStr">
        <is>
          <t>Skaife</t>
        </is>
      </c>
      <c r="BA58" s="59" t="inlineStr">
        <is>
          <t>Allan</t>
        </is>
      </c>
      <c r="BB58" s="59" t="inlineStr">
        <is>
          <t>Simonsen</t>
        </is>
      </c>
      <c r="BC58" s="59" t="inlineStr">
        <is>
          <t>Anthony</t>
        </is>
      </c>
      <c r="BD58" s="59" t="inlineStr">
        <is>
          <t>Tratt</t>
        </is>
      </c>
      <c r="BG58" s="59" t="inlineStr">
        <is>
          <t>Dale</t>
        </is>
      </c>
      <c r="BH58" s="59" t="inlineStr">
        <is>
          <t>Wood</t>
        </is>
      </c>
      <c r="BI58" s="59" t="inlineStr">
        <is>
          <t>Shane</t>
        </is>
      </c>
      <c r="BJ58" s="59" t="inlineStr">
        <is>
          <t>vanGisbergen</t>
        </is>
      </c>
      <c r="BK58" s="59" t="inlineStr">
        <is>
          <t>Jonathon</t>
        </is>
      </c>
      <c r="BL58" s="59" t="inlineStr">
        <is>
          <t>Webb</t>
        </is>
      </c>
      <c r="BM58" s="59" t="inlineStr">
        <is>
          <t>Dale</t>
        </is>
      </c>
      <c r="BN58" s="59" t="inlineStr">
        <is>
          <t>Wood</t>
        </is>
      </c>
      <c r="BO58" s="59" t="inlineStr">
        <is>
          <t>Dale</t>
        </is>
      </c>
      <c r="BP58" s="59" t="inlineStr">
        <is>
          <t>Wood</t>
        </is>
      </c>
      <c r="BQ58" s="59" t="inlineStr">
        <is>
          <t>Dale</t>
        </is>
      </c>
      <c r="BR58" s="59" t="inlineStr">
        <is>
          <t>Wood</t>
        </is>
      </c>
    </row>
    <row r="59" ht="17" customHeight="1">
      <c r="A59" s="103" t="inlineStr">
        <is>
          <t>W.</t>
        </is>
      </c>
      <c r="B59" s="103" t="inlineStr">
        <is>
          <t>Murison</t>
        </is>
      </c>
      <c r="C59" s="104" t="inlineStr">
        <is>
          <t>Joe</t>
        </is>
      </c>
      <c r="D59" s="104" t="inlineStr">
        <is>
          <t>Vanaria</t>
        </is>
      </c>
      <c r="E59" s="103" t="inlineStr">
        <is>
          <t>Diane</t>
        </is>
      </c>
      <c r="F59" s="103" t="inlineStr">
        <is>
          <t>Leighton</t>
        </is>
      </c>
      <c r="G59" s="59" t="inlineStr">
        <is>
          <t>Graham</t>
        </is>
      </c>
      <c r="H59" s="59" t="inlineStr">
        <is>
          <t>Kelley</t>
        </is>
      </c>
      <c r="I59" s="59" t="inlineStr">
        <is>
          <t>Brian</t>
        </is>
      </c>
      <c r="J59" s="59" t="inlineStr">
        <is>
          <t>Lawler</t>
        </is>
      </c>
      <c r="K59" s="59" t="inlineStr">
        <is>
          <t>Carl</t>
        </is>
      </c>
      <c r="L59" s="59" t="inlineStr">
        <is>
          <t>Kennedy</t>
        </is>
      </c>
      <c r="M59" s="59" t="inlineStr">
        <is>
          <t>John</t>
        </is>
      </c>
      <c r="N59" s="59" t="inlineStr">
        <is>
          <t>Leffler</t>
        </is>
      </c>
      <c r="O59" s="59" t="inlineStr">
        <is>
          <t>Doug</t>
        </is>
      </c>
      <c r="P59" s="59" t="inlineStr">
        <is>
          <t>Macarthur</t>
        </is>
      </c>
      <c r="Q59" s="59" t="inlineStr">
        <is>
          <t>Mike</t>
        </is>
      </c>
      <c r="R59" s="59" t="inlineStr">
        <is>
          <t>Kable</t>
        </is>
      </c>
      <c r="S59" s="59" t="inlineStr">
        <is>
          <t>Peter</t>
        </is>
      </c>
      <c r="T59" s="59" t="inlineStr">
        <is>
          <t>McLeod</t>
        </is>
      </c>
      <c r="U59" s="59" t="inlineStr">
        <is>
          <t>John</t>
        </is>
      </c>
      <c r="V59" s="59" t="inlineStr">
        <is>
          <t>Leeson</t>
        </is>
      </c>
      <c r="W59" s="59" t="inlineStr">
        <is>
          <t>Graham</t>
        </is>
      </c>
      <c r="X59" s="59" t="inlineStr">
        <is>
          <t>Jonsson</t>
        </is>
      </c>
      <c r="Y59" s="59" t="inlineStr">
        <is>
          <t>Andrew</t>
        </is>
      </c>
      <c r="Z59" s="59" t="inlineStr">
        <is>
          <t>Miedecke</t>
        </is>
      </c>
      <c r="AA59" s="59" t="inlineStr">
        <is>
          <t>Warren</t>
        </is>
      </c>
      <c r="AB59" s="59" t="inlineStr">
        <is>
          <t>Jonsson</t>
        </is>
      </c>
      <c r="AC59" s="59" t="inlineStr">
        <is>
          <t>Steve</t>
        </is>
      </c>
      <c r="AD59" s="59" t="inlineStr">
        <is>
          <t>Masterton</t>
        </is>
      </c>
      <c r="AE59" s="59" t="inlineStr">
        <is>
          <t>Tomas</t>
        </is>
      </c>
      <c r="AF59" s="59" t="inlineStr">
        <is>
          <t>Mezera</t>
        </is>
      </c>
      <c r="AG59" s="59" t="inlineStr">
        <is>
          <t>Neil</t>
        </is>
      </c>
      <c r="AH59" s="59" t="inlineStr">
        <is>
          <t>Schembri</t>
        </is>
      </c>
      <c r="AI59" s="59" t="inlineStr">
        <is>
          <t>Wayne</t>
        </is>
      </c>
      <c r="AJ59" s="59" t="inlineStr">
        <is>
          <t>Russell</t>
        </is>
      </c>
      <c r="AK59" s="112" t="inlineStr">
        <is>
          <t>Larry</t>
        </is>
      </c>
      <c r="AL59" s="112" t="inlineStr">
        <is>
          <t>Perkins</t>
        </is>
      </c>
      <c r="AM59" s="59" t="inlineStr">
        <is>
          <t>Richard</t>
        </is>
      </c>
      <c r="AN59" s="59" t="inlineStr">
        <is>
          <t>Mork</t>
        </is>
      </c>
      <c r="AO59" s="59" t="inlineStr">
        <is>
          <t>Dugal</t>
        </is>
      </c>
      <c r="AP59" s="59" t="inlineStr">
        <is>
          <t>McDougall</t>
        </is>
      </c>
      <c r="AQ59" s="59" t="inlineStr">
        <is>
          <t>Cameron</t>
        </is>
      </c>
      <c r="AR59" s="59" t="inlineStr">
        <is>
          <t>McLean</t>
        </is>
      </c>
      <c r="AS59" s="59" t="inlineStr">
        <is>
          <t>Steve</t>
        </is>
      </c>
      <c r="AT59" s="59" t="inlineStr">
        <is>
          <t>Reed</t>
        </is>
      </c>
      <c r="AU59" s="112" t="inlineStr">
        <is>
          <t>Jim</t>
        </is>
      </c>
      <c r="AV59" s="112" t="inlineStr">
        <is>
          <t>Richards</t>
        </is>
      </c>
      <c r="AW59" s="59" t="inlineStr">
        <is>
          <t>Greg</t>
        </is>
      </c>
      <c r="AX59" s="59" t="inlineStr">
        <is>
          <t>Ritter</t>
        </is>
      </c>
      <c r="AY59" s="59" t="inlineStr">
        <is>
          <t>Paul</t>
        </is>
      </c>
      <c r="AZ59" s="59" t="inlineStr">
        <is>
          <t>Stokell</t>
        </is>
      </c>
      <c r="BA59" s="112" t="inlineStr">
        <is>
          <t>Mark</t>
        </is>
      </c>
      <c r="BB59" s="112" t="inlineStr">
        <is>
          <t>Skaife</t>
        </is>
      </c>
      <c r="BC59" s="59" t="inlineStr">
        <is>
          <t>Jonathon</t>
        </is>
      </c>
      <c r="BD59" s="59" t="inlineStr">
        <is>
          <t>Webb</t>
        </is>
      </c>
      <c r="BG59" s="59" t="inlineStr">
        <is>
          <t>Luke</t>
        </is>
      </c>
      <c r="BH59" s="59" t="inlineStr">
        <is>
          <t>Youlden</t>
        </is>
      </c>
      <c r="BI59" s="59" t="inlineStr">
        <is>
          <t>David</t>
        </is>
      </c>
      <c r="BJ59" s="59" t="inlineStr">
        <is>
          <t>Wall</t>
        </is>
      </c>
      <c r="BK59" s="59" t="inlineStr">
        <is>
          <t>Jamie</t>
        </is>
      </c>
      <c r="BL59" s="59" t="inlineStr">
        <is>
          <t>Whincup</t>
        </is>
      </c>
      <c r="BM59" s="59" t="inlineStr">
        <is>
          <t>Luke</t>
        </is>
      </c>
      <c r="BN59" s="59" t="inlineStr">
        <is>
          <t>Youlden</t>
        </is>
      </c>
      <c r="BO59" s="59" t="inlineStr">
        <is>
          <t>Luke</t>
        </is>
      </c>
      <c r="BP59" s="59" t="inlineStr">
        <is>
          <t>Youlden</t>
        </is>
      </c>
      <c r="BQ59" s="59" t="inlineStr">
        <is>
          <t>Luke</t>
        </is>
      </c>
      <c r="BR59" s="59" t="inlineStr">
        <is>
          <t>Youlden</t>
        </is>
      </c>
    </row>
    <row r="60" ht="17" customHeight="1">
      <c r="A60" s="103" t="inlineStr">
        <is>
          <t>Rod</t>
        </is>
      </c>
      <c r="B60" s="103" t="inlineStr">
        <is>
          <t>Murphy</t>
        </is>
      </c>
      <c r="C60" s="104" t="inlineStr">
        <is>
          <t>M</t>
        </is>
      </c>
      <c r="D60" s="104" t="inlineStr">
        <is>
          <t>Watson</t>
        </is>
      </c>
      <c r="E60" s="103" t="inlineStr">
        <is>
          <t>Kevin</t>
        </is>
      </c>
      <c r="F60" s="103" t="inlineStr">
        <is>
          <t>Lott</t>
        </is>
      </c>
      <c r="G60" s="59" t="inlineStr">
        <is>
          <t>Carl</t>
        </is>
      </c>
      <c r="H60" s="59" t="inlineStr">
        <is>
          <t>Kennedy</t>
        </is>
      </c>
      <c r="I60" s="59" t="inlineStr">
        <is>
          <t>Bruce</t>
        </is>
      </c>
      <c r="J60" s="59" t="inlineStr">
        <is>
          <t>Maher</t>
        </is>
      </c>
      <c r="K60" s="59" t="inlineStr">
        <is>
          <t>Brian</t>
        </is>
      </c>
      <c r="L60" s="59" t="inlineStr">
        <is>
          <t>Lawler</t>
        </is>
      </c>
      <c r="M60" s="59" t="inlineStr">
        <is>
          <t>Ken</t>
        </is>
      </c>
      <c r="N60" s="59" t="inlineStr">
        <is>
          <t>Lindsay</t>
        </is>
      </c>
      <c r="O60" s="59" t="inlineStr">
        <is>
          <t>Alex</t>
        </is>
      </c>
      <c r="P60" s="59" t="inlineStr">
        <is>
          <t>Macarthur</t>
        </is>
      </c>
      <c r="Q60" s="59" t="inlineStr">
        <is>
          <t>Ron</t>
        </is>
      </c>
      <c r="R60" s="59" t="inlineStr">
        <is>
          <t>Kearns</t>
        </is>
      </c>
      <c r="S60" s="112" t="inlineStr">
        <is>
          <t>Tomas</t>
        </is>
      </c>
      <c r="T60" s="112" t="inlineStr">
        <is>
          <t>Mezera</t>
        </is>
      </c>
      <c r="U60" s="59" t="inlineStr">
        <is>
          <t>Ray</t>
        </is>
      </c>
      <c r="V60" s="59" t="inlineStr">
        <is>
          <t>Lintott</t>
        </is>
      </c>
      <c r="W60" s="59" t="inlineStr">
        <is>
          <t>Chris</t>
        </is>
      </c>
      <c r="X60" s="59" t="inlineStr">
        <is>
          <t>Lambden</t>
        </is>
      </c>
      <c r="Y60" s="59" t="inlineStr">
        <is>
          <t>Steve</t>
        </is>
      </c>
      <c r="Z60" s="59" t="inlineStr">
        <is>
          <t>Millen</t>
        </is>
      </c>
      <c r="AA60" s="59" t="inlineStr">
        <is>
          <t>Robbie</t>
        </is>
      </c>
      <c r="AB60" s="59" t="inlineStr">
        <is>
          <t>Ker</t>
        </is>
      </c>
      <c r="AC60" s="59" t="inlineStr">
        <is>
          <t>Ken</t>
        </is>
      </c>
      <c r="AD60" s="59" t="inlineStr">
        <is>
          <t>Mathews</t>
        </is>
      </c>
      <c r="AE60" s="59" t="inlineStr">
        <is>
          <t>Andrew</t>
        </is>
      </c>
      <c r="AF60" s="59" t="inlineStr">
        <is>
          <t>Miedecke</t>
        </is>
      </c>
      <c r="AG60" s="59" t="inlineStr">
        <is>
          <t>Tony</t>
        </is>
      </c>
      <c r="AH60" s="59" t="inlineStr">
        <is>
          <t>Scott</t>
        </is>
      </c>
      <c r="AI60" s="59" t="inlineStr">
        <is>
          <t>Tony</t>
        </is>
      </c>
      <c r="AJ60" s="59" t="inlineStr">
        <is>
          <t>Scott</t>
        </is>
      </c>
      <c r="AK60" s="59" t="inlineStr">
        <is>
          <t>Mark</t>
        </is>
      </c>
      <c r="AL60" s="59" t="inlineStr">
        <is>
          <t>Poole</t>
        </is>
      </c>
      <c r="AM60" s="59" t="inlineStr">
        <is>
          <t>Greg</t>
        </is>
      </c>
      <c r="AN60" s="59" t="inlineStr">
        <is>
          <t>Murphy</t>
        </is>
      </c>
      <c r="AO60" s="59" t="inlineStr">
        <is>
          <t>Cameron</t>
        </is>
      </c>
      <c r="AP60" s="59" t="inlineStr">
        <is>
          <t>McLean</t>
        </is>
      </c>
      <c r="AQ60" s="59" t="inlineStr">
        <is>
          <t>Ryan</t>
        </is>
      </c>
      <c r="AR60" s="59" t="inlineStr">
        <is>
          <t>McLeod</t>
        </is>
      </c>
      <c r="AS60" s="59" t="inlineStr">
        <is>
          <t>Tony</t>
        </is>
      </c>
      <c r="AT60" s="59" t="inlineStr">
        <is>
          <t>Ricciardello</t>
        </is>
      </c>
      <c r="AU60" s="59" t="inlineStr">
        <is>
          <t>Steven</t>
        </is>
      </c>
      <c r="AV60" s="59" t="inlineStr">
        <is>
          <t>Richards</t>
        </is>
      </c>
      <c r="AW60" s="59" t="inlineStr">
        <is>
          <t>Mal</t>
        </is>
      </c>
      <c r="AX60" s="59" t="inlineStr">
        <is>
          <t>Rose</t>
        </is>
      </c>
      <c r="AY60" s="59" t="inlineStr">
        <is>
          <t>Garth</t>
        </is>
      </c>
      <c r="AZ60" s="59" t="inlineStr">
        <is>
          <t>Tander</t>
        </is>
      </c>
      <c r="BA60" s="59" t="inlineStr">
        <is>
          <t>Alex</t>
        </is>
      </c>
      <c r="BB60" s="59" t="inlineStr">
        <is>
          <t>Tagliani</t>
        </is>
      </c>
      <c r="BC60" s="59" t="inlineStr">
        <is>
          <t>Paul</t>
        </is>
      </c>
      <c r="BD60" s="59" t="inlineStr">
        <is>
          <t>Weel</t>
        </is>
      </c>
      <c r="BI60" s="59" t="inlineStr">
        <is>
          <t>Sam</t>
        </is>
      </c>
      <c r="BJ60" s="59" t="inlineStr">
        <is>
          <t>Walter</t>
        </is>
      </c>
      <c r="BK60" s="59" t="inlineStr">
        <is>
          <t>Mark</t>
        </is>
      </c>
      <c r="BL60" s="59" t="inlineStr">
        <is>
          <t>Winterbottom</t>
        </is>
      </c>
    </row>
    <row r="61" ht="17" customHeight="1">
      <c r="A61" s="103" t="inlineStr">
        <is>
          <t>Jack</t>
        </is>
      </c>
      <c r="B61" s="103" t="inlineStr">
        <is>
          <t>Murray</t>
        </is>
      </c>
      <c r="C61" s="104" t="inlineStr">
        <is>
          <t>Jim</t>
        </is>
      </c>
      <c r="D61" s="104" t="inlineStr">
        <is>
          <t>White</t>
        </is>
      </c>
      <c r="E61" s="103" t="inlineStr">
        <is>
          <t>Reg</t>
        </is>
      </c>
      <c r="F61" s="103" t="inlineStr">
        <is>
          <t>Lunn</t>
        </is>
      </c>
      <c r="G61" s="59" t="inlineStr">
        <is>
          <t>Frank</t>
        </is>
      </c>
      <c r="H61" s="59" t="inlineStr">
        <is>
          <t>Kleinig</t>
        </is>
      </c>
      <c r="I61" s="59" t="inlineStr">
        <is>
          <t>Paul</t>
        </is>
      </c>
      <c r="J61" s="59" t="inlineStr">
        <is>
          <t>Mander</t>
        </is>
      </c>
      <c r="K61" s="59" t="inlineStr">
        <is>
          <t>Ken</t>
        </is>
      </c>
      <c r="L61" s="59" t="inlineStr">
        <is>
          <t>Lindsay</t>
        </is>
      </c>
      <c r="M61" s="59" t="inlineStr">
        <is>
          <t>Gerry</t>
        </is>
      </c>
      <c r="N61" s="59" t="inlineStr">
        <is>
          <t>Lister</t>
        </is>
      </c>
      <c r="O61" s="59" t="inlineStr">
        <is>
          <t>Glen</t>
        </is>
      </c>
      <c r="P61" s="59" t="inlineStr">
        <is>
          <t>Mackinnon</t>
        </is>
      </c>
      <c r="Q61" s="59" t="inlineStr">
        <is>
          <t>Carl</t>
        </is>
      </c>
      <c r="R61" s="59" t="inlineStr">
        <is>
          <t>Kennedy</t>
        </is>
      </c>
      <c r="S61" s="59" t="inlineStr">
        <is>
          <t>Andrew</t>
        </is>
      </c>
      <c r="T61" s="59" t="inlineStr">
        <is>
          <t>Miedecke</t>
        </is>
      </c>
      <c r="U61" s="59" t="inlineStr">
        <is>
          <t>Tony</t>
        </is>
      </c>
      <c r="V61" s="59" t="inlineStr">
        <is>
          <t>Longhurst</t>
        </is>
      </c>
      <c r="W61" s="59" t="inlineStr">
        <is>
          <t>Geoff</t>
        </is>
      </c>
      <c r="X61" s="59" t="inlineStr">
        <is>
          <t>Leeds</t>
        </is>
      </c>
      <c r="Y61" s="59" t="inlineStr">
        <is>
          <t>Graham</t>
        </is>
      </c>
      <c r="Z61" s="59" t="inlineStr">
        <is>
          <t>Moore</t>
        </is>
      </c>
      <c r="AA61" s="59" t="inlineStr">
        <is>
          <t>Ed</t>
        </is>
      </c>
      <c r="AB61" s="59" t="inlineStr">
        <is>
          <t>Lamont</t>
        </is>
      </c>
      <c r="AC61" s="59" t="inlineStr">
        <is>
          <t>John</t>
        </is>
      </c>
      <c r="AD61" s="59" t="inlineStr">
        <is>
          <t>Mathews</t>
        </is>
      </c>
      <c r="AE61" s="59" t="inlineStr">
        <is>
          <t>Jamie</t>
        </is>
      </c>
      <c r="AF61" s="59" t="inlineStr">
        <is>
          <t>Miller</t>
        </is>
      </c>
      <c r="AG61" s="59" t="inlineStr">
        <is>
          <t>Glenn</t>
        </is>
      </c>
      <c r="AH61" s="59" t="inlineStr">
        <is>
          <t>Seton</t>
        </is>
      </c>
      <c r="AI61" s="59" t="inlineStr">
        <is>
          <t>Glenn</t>
        </is>
      </c>
      <c r="AJ61" s="59" t="inlineStr">
        <is>
          <t>Seton</t>
        </is>
      </c>
      <c r="AK61" s="59" t="inlineStr">
        <is>
          <t>Melinda</t>
        </is>
      </c>
      <c r="AL61" s="59" t="inlineStr">
        <is>
          <t>Price</t>
        </is>
      </c>
      <c r="AM61" s="59" t="inlineStr">
        <is>
          <t>Rod</t>
        </is>
      </c>
      <c r="AN61" s="59" t="inlineStr">
        <is>
          <t>Nash</t>
        </is>
      </c>
      <c r="AO61" s="59" t="inlineStr">
        <is>
          <t>Tomas</t>
        </is>
      </c>
      <c r="AP61" s="59" t="inlineStr">
        <is>
          <t>Mezera</t>
        </is>
      </c>
      <c r="AQ61" s="59" t="inlineStr">
        <is>
          <t>Tyler</t>
        </is>
      </c>
      <c r="AR61" s="59" t="inlineStr">
        <is>
          <t>Mecklem</t>
        </is>
      </c>
      <c r="AS61" s="59" t="inlineStr">
        <is>
          <t>Jim</t>
        </is>
      </c>
      <c r="AT61" s="59" t="inlineStr">
        <is>
          <t>Richards</t>
        </is>
      </c>
      <c r="AU61" s="59" t="inlineStr">
        <is>
          <t>Greg</t>
        </is>
      </c>
      <c r="AV61" s="59" t="inlineStr">
        <is>
          <t>Ritter</t>
        </is>
      </c>
      <c r="AW61" s="59" t="inlineStr">
        <is>
          <t>David</t>
        </is>
      </c>
      <c r="AX61" s="59" t="inlineStr">
        <is>
          <t>Russell</t>
        </is>
      </c>
      <c r="AY61" s="59" t="inlineStr">
        <is>
          <t>Anthony</t>
        </is>
      </c>
      <c r="AZ61" s="59" t="inlineStr">
        <is>
          <t>Tratt</t>
        </is>
      </c>
      <c r="BA61" s="59" t="inlineStr">
        <is>
          <t>Garth</t>
        </is>
      </c>
      <c r="BB61" s="59" t="inlineStr">
        <is>
          <t>Tander</t>
        </is>
      </c>
      <c r="BC61" s="112" t="inlineStr">
        <is>
          <t>Jamie</t>
        </is>
      </c>
      <c r="BD61" s="112" t="inlineStr">
        <is>
          <t>Whincup</t>
        </is>
      </c>
      <c r="BI61" s="59" t="inlineStr">
        <is>
          <t>Jonathon</t>
        </is>
      </c>
      <c r="BJ61" s="59" t="inlineStr">
        <is>
          <t>Webb</t>
        </is>
      </c>
      <c r="BK61" s="59" t="inlineStr">
        <is>
          <t>Dale</t>
        </is>
      </c>
      <c r="BL61" s="59" t="inlineStr">
        <is>
          <t>Wood</t>
        </is>
      </c>
    </row>
    <row r="62" ht="17" customHeight="1">
      <c r="A62" s="103" t="inlineStr">
        <is>
          <t>Bill</t>
        </is>
      </c>
      <c r="B62" s="103" t="inlineStr">
        <is>
          <t>Murray</t>
        </is>
      </c>
      <c r="C62" s="105" t="inlineStr">
        <is>
          <t>Doug</t>
        </is>
      </c>
      <c r="D62" s="105" t="inlineStr">
        <is>
          <t>Whiteford</t>
        </is>
      </c>
      <c r="E62" s="103" t="inlineStr">
        <is>
          <t>Peter</t>
        </is>
      </c>
      <c r="F62" s="103" t="inlineStr">
        <is>
          <t>Macrow</t>
        </is>
      </c>
      <c r="G62" s="59" t="inlineStr">
        <is>
          <t>Terry</t>
        </is>
      </c>
      <c r="H62" s="59" t="inlineStr">
        <is>
          <t>Kratzmann</t>
        </is>
      </c>
      <c r="I62" s="59" t="inlineStr">
        <is>
          <t>Bill</t>
        </is>
      </c>
      <c r="J62" s="59" t="inlineStr">
        <is>
          <t>March</t>
        </is>
      </c>
      <c r="K62" s="59" t="inlineStr">
        <is>
          <t>Lindsay</t>
        </is>
      </c>
      <c r="L62" s="59" t="inlineStr">
        <is>
          <t>Little</t>
        </is>
      </c>
      <c r="M62" s="59" t="inlineStr">
        <is>
          <t>Alex</t>
        </is>
      </c>
      <c r="N62" s="59" t="inlineStr">
        <is>
          <t>Macarthur</t>
        </is>
      </c>
      <c r="O62" s="59" t="inlineStr">
        <is>
          <t>Peter</t>
        </is>
      </c>
      <c r="P62" s="59" t="inlineStr">
        <is>
          <t>Macrow</t>
        </is>
      </c>
      <c r="Q62" s="59" t="inlineStr">
        <is>
          <t>James</t>
        </is>
      </c>
      <c r="R62" s="59" t="inlineStr">
        <is>
          <t>Laing-Peach</t>
        </is>
      </c>
      <c r="S62" s="59" t="inlineStr">
        <is>
          <t>Allan</t>
        </is>
      </c>
      <c r="T62" s="59" t="inlineStr">
        <is>
          <t>Moffat</t>
        </is>
      </c>
      <c r="U62" s="59" t="inlineStr">
        <is>
          <t>Graham</t>
        </is>
      </c>
      <c r="V62" s="59" t="inlineStr">
        <is>
          <t>Lorimer</t>
        </is>
      </c>
      <c r="W62" s="59" t="inlineStr">
        <is>
          <t>Ray</t>
        </is>
      </c>
      <c r="X62" s="59" t="inlineStr">
        <is>
          <t>Lintott</t>
        </is>
      </c>
      <c r="Y62" s="59" t="inlineStr">
        <is>
          <t>Geoff</t>
        </is>
      </c>
      <c r="Z62" s="59" t="inlineStr">
        <is>
          <t>Morgan</t>
        </is>
      </c>
      <c r="AA62" s="59" t="inlineStr">
        <is>
          <t>Tony</t>
        </is>
      </c>
      <c r="AB62" s="59" t="inlineStr">
        <is>
          <t>Longhurst</t>
        </is>
      </c>
      <c r="AC62" s="59" t="inlineStr">
        <is>
          <t>Stuart</t>
        </is>
      </c>
      <c r="AD62" s="59" t="inlineStr">
        <is>
          <t>McColl</t>
        </is>
      </c>
      <c r="AE62" s="59" t="inlineStr">
        <is>
          <t>Paul</t>
        </is>
      </c>
      <c r="AF62" s="59" t="inlineStr">
        <is>
          <t>Morris</t>
        </is>
      </c>
      <c r="AG62" s="59" t="inlineStr">
        <is>
          <t>Richard</t>
        </is>
      </c>
      <c r="AH62" s="59" t="inlineStr">
        <is>
          <t>Shaw</t>
        </is>
      </c>
      <c r="AI62" s="59" t="inlineStr">
        <is>
          <t>Rick</t>
        </is>
      </c>
      <c r="AJ62" s="59" t="inlineStr">
        <is>
          <t>Shaw</t>
        </is>
      </c>
      <c r="AK62" s="59" t="inlineStr">
        <is>
          <t>Scott</t>
        </is>
      </c>
      <c r="AL62" s="59" t="inlineStr">
        <is>
          <t>Pruett</t>
        </is>
      </c>
      <c r="AM62" s="59" t="inlineStr">
        <is>
          <t>Mark</t>
        </is>
      </c>
      <c r="AN62" s="59" t="inlineStr">
        <is>
          <t>Noske</t>
        </is>
      </c>
      <c r="AO62" s="59" t="inlineStr">
        <is>
          <t>Andrew</t>
        </is>
      </c>
      <c r="AP62" s="59" t="inlineStr">
        <is>
          <t>Miedecke</t>
        </is>
      </c>
      <c r="AQ62" s="59" t="inlineStr">
        <is>
          <t>Alain</t>
        </is>
      </c>
      <c r="AR62" s="59" t="inlineStr">
        <is>
          <t>Menu</t>
        </is>
      </c>
      <c r="AS62" s="59" t="inlineStr">
        <is>
          <t>Jason</t>
        </is>
      </c>
      <c r="AT62" s="59" t="inlineStr">
        <is>
          <t>Richards</t>
        </is>
      </c>
      <c r="AU62" s="59" t="inlineStr">
        <is>
          <t>Phillip</t>
        </is>
      </c>
      <c r="AV62" s="59" t="inlineStr">
        <is>
          <t>Scifleet</t>
        </is>
      </c>
      <c r="AW62" s="59" t="inlineStr">
        <is>
          <t>Rickard</t>
        </is>
      </c>
      <c r="AX62" s="59" t="inlineStr">
        <is>
          <t>Rydell</t>
        </is>
      </c>
      <c r="AY62" s="59" t="inlineStr">
        <is>
          <t>Garth</t>
        </is>
      </c>
      <c r="AZ62" s="59" t="inlineStr">
        <is>
          <t>Walden</t>
        </is>
      </c>
      <c r="BA62" s="59" t="inlineStr">
        <is>
          <t>Anthony</t>
        </is>
      </c>
      <c r="BB62" s="59" t="inlineStr">
        <is>
          <t>Tratt</t>
        </is>
      </c>
      <c r="BC62" s="59" t="inlineStr">
        <is>
          <t>Max</t>
        </is>
      </c>
      <c r="BD62" s="59" t="inlineStr">
        <is>
          <t>Wilson</t>
        </is>
      </c>
      <c r="BI62" s="59" t="inlineStr">
        <is>
          <t>Jamie</t>
        </is>
      </c>
      <c r="BJ62" s="59" t="inlineStr">
        <is>
          <t>Whincup</t>
        </is>
      </c>
      <c r="BK62" s="59" t="inlineStr">
        <is>
          <t>Luke</t>
        </is>
      </c>
      <c r="BL62" s="59" t="inlineStr">
        <is>
          <t>Youlden</t>
        </is>
      </c>
    </row>
    <row r="63" ht="17" customHeight="1">
      <c r="A63" s="103" t="inlineStr">
        <is>
          <t>Bill</t>
        </is>
      </c>
      <c r="B63" s="103" t="inlineStr">
        <is>
          <t>Nalder</t>
        </is>
      </c>
      <c r="C63" s="105" t="inlineStr">
        <is>
          <t>Peter</t>
        </is>
      </c>
      <c r="D63" s="105" t="inlineStr">
        <is>
          <t>Will[5]</t>
        </is>
      </c>
      <c r="E63" s="103" t="inlineStr">
        <is>
          <t>Jack</t>
        </is>
      </c>
      <c r="F63" s="103" t="inlineStr">
        <is>
          <t>Madden</t>
        </is>
      </c>
      <c r="G63" s="59" t="inlineStr">
        <is>
          <t>Brian</t>
        </is>
      </c>
      <c r="H63" s="59" t="inlineStr">
        <is>
          <t>Lawler</t>
        </is>
      </c>
      <c r="I63" s="59" t="inlineStr">
        <is>
          <t>John</t>
        </is>
      </c>
      <c r="J63" s="59" t="inlineStr">
        <is>
          <t>Marchiori</t>
        </is>
      </c>
      <c r="K63" s="59" t="inlineStr">
        <is>
          <t>Bruce</t>
        </is>
      </c>
      <c r="L63" s="59" t="inlineStr">
        <is>
          <t>Maher</t>
        </is>
      </c>
      <c r="M63" s="59" t="inlineStr">
        <is>
          <t>Paul</t>
        </is>
      </c>
      <c r="N63" s="59" t="inlineStr">
        <is>
          <t>Mander</t>
        </is>
      </c>
      <c r="O63" s="59" t="inlineStr">
        <is>
          <t>Timo</t>
        </is>
      </c>
      <c r="P63" s="59" t="inlineStr">
        <is>
          <t>Mäkinen</t>
        </is>
      </c>
      <c r="Q63" s="59" t="inlineStr">
        <is>
          <t>Gary</t>
        </is>
      </c>
      <c r="R63" s="59" t="inlineStr">
        <is>
          <t>Leggatt</t>
        </is>
      </c>
      <c r="S63" s="59" t="inlineStr">
        <is>
          <t>Graham</t>
        </is>
      </c>
      <c r="T63" s="59" t="inlineStr">
        <is>
          <t>Moore</t>
        </is>
      </c>
      <c r="U63" s="59" t="inlineStr">
        <is>
          <t>Graham</t>
        </is>
      </c>
      <c r="V63" s="59" t="inlineStr">
        <is>
          <t>Lusty</t>
        </is>
      </c>
      <c r="W63" s="59" t="inlineStr">
        <is>
          <t>Tony</t>
        </is>
      </c>
      <c r="X63" s="59" t="inlineStr">
        <is>
          <t>Longhurst</t>
        </is>
      </c>
      <c r="Y63" s="59" t="inlineStr">
        <is>
          <t>Paul</t>
        </is>
      </c>
      <c r="Z63" s="59" t="inlineStr">
        <is>
          <t>Morris</t>
        </is>
      </c>
      <c r="AA63" s="59" t="inlineStr">
        <is>
          <t>Ken</t>
        </is>
      </c>
      <c r="AB63" s="59" t="inlineStr">
        <is>
          <t>Mathews</t>
        </is>
      </c>
      <c r="AC63" s="59" t="inlineStr">
        <is>
          <t>Cameron</t>
        </is>
      </c>
      <c r="AD63" s="59" t="inlineStr">
        <is>
          <t>McConville</t>
        </is>
      </c>
      <c r="AE63" s="59" t="inlineStr">
        <is>
          <t>Greg</t>
        </is>
      </c>
      <c r="AF63" s="59" t="inlineStr">
        <is>
          <t>Murphy</t>
        </is>
      </c>
      <c r="AG63" s="59" t="inlineStr">
        <is>
          <t>Mark</t>
        </is>
      </c>
      <c r="AH63" s="59" t="inlineStr">
        <is>
          <t>Skaife</t>
        </is>
      </c>
      <c r="AI63" s="59" t="inlineStr">
        <is>
          <t>Terry</t>
        </is>
      </c>
      <c r="AJ63" s="59" t="inlineStr">
        <is>
          <t>Shiel</t>
        </is>
      </c>
      <c r="AK63" s="59" t="inlineStr">
        <is>
          <t>Trevor</t>
        </is>
      </c>
      <c r="AL63" s="59" t="inlineStr">
        <is>
          <t>Reed</t>
        </is>
      </c>
      <c r="AM63" s="59" t="inlineStr">
        <is>
          <t>Danny</t>
        </is>
      </c>
      <c r="AN63" s="59" t="inlineStr">
        <is>
          <t>Osborne</t>
        </is>
      </c>
      <c r="AO63" s="59" t="inlineStr">
        <is>
          <t>Daniel</t>
        </is>
      </c>
      <c r="AP63" s="59" t="inlineStr">
        <is>
          <t>Miller</t>
        </is>
      </c>
      <c r="AQ63" s="59" t="inlineStr">
        <is>
          <t>Tomas</t>
        </is>
      </c>
      <c r="AR63" s="59" t="inlineStr">
        <is>
          <t>Mezera</t>
        </is>
      </c>
      <c r="AS63" s="59" t="inlineStr">
        <is>
          <t>Steven</t>
        </is>
      </c>
      <c r="AT63" s="59" t="inlineStr">
        <is>
          <t>Richards</t>
        </is>
      </c>
      <c r="AU63" s="59" t="inlineStr">
        <is>
          <t>Tony</t>
        </is>
      </c>
      <c r="AV63" s="59" t="inlineStr">
        <is>
          <t>Scott</t>
        </is>
      </c>
      <c r="AW63" s="59" t="inlineStr">
        <is>
          <t>Phillip</t>
        </is>
      </c>
      <c r="AX63" s="59" t="inlineStr">
        <is>
          <t>Scifleet</t>
        </is>
      </c>
      <c r="AY63" s="59" t="inlineStr">
        <is>
          <t>Paul</t>
        </is>
      </c>
      <c r="AZ63" s="59" t="inlineStr">
        <is>
          <t>Weel</t>
        </is>
      </c>
      <c r="BA63" s="59" t="inlineStr">
        <is>
          <t>Paul</t>
        </is>
      </c>
      <c r="BB63" s="59" t="inlineStr">
        <is>
          <t>Weel</t>
        </is>
      </c>
      <c r="BC63" s="59" t="inlineStr">
        <is>
          <t>Mark</t>
        </is>
      </c>
      <c r="BD63" s="59" t="inlineStr">
        <is>
          <t>Winterbottom</t>
        </is>
      </c>
      <c r="BI63" s="59" t="inlineStr">
        <is>
          <t>Mark</t>
        </is>
      </c>
      <c r="BJ63" s="59" t="inlineStr">
        <is>
          <t>Winterbottom</t>
        </is>
      </c>
      <c r="BK63" s="59" t="inlineStr">
        <is>
          <t>Marcus</t>
        </is>
      </c>
      <c r="BL63" s="59" t="inlineStr">
        <is>
          <t>Zukanovic</t>
        </is>
      </c>
    </row>
    <row r="64" ht="17" customHeight="1">
      <c r="A64" s="103" t="inlineStr">
        <is>
          <t>Jack</t>
        </is>
      </c>
      <c r="B64" s="103" t="inlineStr">
        <is>
          <t>Nougher</t>
        </is>
      </c>
      <c r="E64" s="103" t="inlineStr">
        <is>
          <t>Bruce</t>
        </is>
      </c>
      <c r="F64" s="103" t="inlineStr">
        <is>
          <t>Maher</t>
        </is>
      </c>
      <c r="G64" s="59" t="inlineStr">
        <is>
          <t>Lindsay</t>
        </is>
      </c>
      <c r="H64" s="59" t="inlineStr">
        <is>
          <t>Little</t>
        </is>
      </c>
      <c r="I64" s="59" t="inlineStr">
        <is>
          <t>Spencer</t>
        </is>
      </c>
      <c r="J64" s="59" t="inlineStr">
        <is>
          <t>Martin</t>
        </is>
      </c>
      <c r="K64" s="59" t="inlineStr">
        <is>
          <t>Timo</t>
        </is>
      </c>
      <c r="L64" s="59" t="inlineStr">
        <is>
          <t>Mäkinen</t>
        </is>
      </c>
      <c r="M64" s="59" t="inlineStr">
        <is>
          <t>Ray</t>
        </is>
      </c>
      <c r="N64" s="59" t="inlineStr">
        <is>
          <t>Marquet</t>
        </is>
      </c>
      <c r="O64" s="59" t="inlineStr">
        <is>
          <t>Paul</t>
        </is>
      </c>
      <c r="P64" s="59" t="inlineStr">
        <is>
          <t>Mander</t>
        </is>
      </c>
      <c r="Q64" s="59" t="inlineStr">
        <is>
          <t>Ron</t>
        </is>
      </c>
      <c r="R64" s="59" t="inlineStr">
        <is>
          <t>Marks</t>
        </is>
      </c>
      <c r="S64" s="59" t="inlineStr">
        <is>
          <t>Michael</t>
        </is>
      </c>
      <c r="T64" s="59" t="inlineStr">
        <is>
          <t>Mortimer</t>
        </is>
      </c>
      <c r="U64" s="59" t="inlineStr">
        <is>
          <t>John</t>
        </is>
      </c>
      <c r="V64" s="59" t="inlineStr">
        <is>
          <t>Mann</t>
        </is>
      </c>
      <c r="W64" s="59" t="inlineStr">
        <is>
          <t>Graham</t>
        </is>
      </c>
      <c r="X64" s="59" t="inlineStr">
        <is>
          <t>Lusty</t>
        </is>
      </c>
      <c r="Y64" s="59" t="inlineStr">
        <is>
          <t>Charlie</t>
        </is>
      </c>
      <c r="Z64" s="59" t="inlineStr">
        <is>
          <t>O'Brien</t>
        </is>
      </c>
      <c r="AA64" s="59" t="inlineStr">
        <is>
          <t>Stuart</t>
        </is>
      </c>
      <c r="AB64" s="59" t="inlineStr">
        <is>
          <t>McColl</t>
        </is>
      </c>
      <c r="AC64" s="59" t="inlineStr">
        <is>
          <t>David</t>
        </is>
      </c>
      <c r="AD64" s="59" t="inlineStr">
        <is>
          <t>McMillan</t>
        </is>
      </c>
      <c r="AE64" s="59" t="inlineStr">
        <is>
          <t>Troy</t>
        </is>
      </c>
      <c r="AF64" s="59" t="inlineStr">
        <is>
          <t>Nicholson</t>
        </is>
      </c>
      <c r="AG64" s="59" t="inlineStr">
        <is>
          <t>Bernie</t>
        </is>
      </c>
      <c r="AH64" s="59" t="inlineStr">
        <is>
          <t>Stack</t>
        </is>
      </c>
      <c r="AI64" s="59" t="inlineStr">
        <is>
          <t>Bill</t>
        </is>
      </c>
      <c r="AJ64" s="59" t="inlineStr">
        <is>
          <t>Sieders</t>
        </is>
      </c>
      <c r="AK64" s="59" t="inlineStr">
        <is>
          <t>Steven</t>
        </is>
      </c>
      <c r="AL64" s="59" t="inlineStr">
        <is>
          <t>Richards</t>
        </is>
      </c>
      <c r="AM64" s="59" t="inlineStr">
        <is>
          <t>Ian</t>
        </is>
      </c>
      <c r="AN64" s="59" t="inlineStr">
        <is>
          <t>Palmer</t>
        </is>
      </c>
      <c r="AO64" s="59" t="inlineStr">
        <is>
          <t>Richard</t>
        </is>
      </c>
      <c r="AP64" s="59" t="inlineStr">
        <is>
          <t>Mork</t>
        </is>
      </c>
      <c r="AQ64" s="59" t="inlineStr">
        <is>
          <t>Andrew</t>
        </is>
      </c>
      <c r="AR64" s="59" t="inlineStr">
        <is>
          <t>Miedecke</t>
        </is>
      </c>
      <c r="AS64" s="59" t="inlineStr">
        <is>
          <t>Greg</t>
        </is>
      </c>
      <c r="AT64" s="59" t="inlineStr">
        <is>
          <t>Ritter</t>
        </is>
      </c>
      <c r="AU64" s="59" t="inlineStr">
        <is>
          <t>Ron</t>
        </is>
      </c>
      <c r="AV64" s="59" t="inlineStr">
        <is>
          <t>Searle</t>
        </is>
      </c>
      <c r="AW64" s="59" t="inlineStr">
        <is>
          <t>Ron</t>
        </is>
      </c>
      <c r="AX64" s="59" t="inlineStr">
        <is>
          <t>Searle</t>
        </is>
      </c>
      <c r="AY64" s="59" t="inlineStr">
        <is>
          <t>Jamie</t>
        </is>
      </c>
      <c r="AZ64" s="59" t="inlineStr">
        <is>
          <t>Whincup</t>
        </is>
      </c>
      <c r="BA64" s="59" t="inlineStr">
        <is>
          <t>Jamie</t>
        </is>
      </c>
      <c r="BB64" s="59" t="inlineStr">
        <is>
          <t>Whincup</t>
        </is>
      </c>
      <c r="BC64" s="59" t="inlineStr">
        <is>
          <t>Luke</t>
        </is>
      </c>
      <c r="BD64" s="59" t="inlineStr">
        <is>
          <t>Youlden</t>
        </is>
      </c>
      <c r="BI64" s="59" t="inlineStr">
        <is>
          <t>Dale</t>
        </is>
      </c>
      <c r="BJ64" s="59" t="inlineStr">
        <is>
          <t>Wood</t>
        </is>
      </c>
    </row>
    <row r="65" ht="17" customHeight="1">
      <c r="A65" s="103" t="inlineStr">
        <is>
          <t>Ken (Rex)</t>
        </is>
      </c>
      <c r="B65" s="103" t="inlineStr">
        <is>
          <t>Orman</t>
        </is>
      </c>
      <c r="E65" s="103" t="inlineStr">
        <is>
          <t>Lionel</t>
        </is>
      </c>
      <c r="F65" s="103" t="inlineStr">
        <is>
          <t>Marsh</t>
        </is>
      </c>
      <c r="G65" s="59" t="inlineStr">
        <is>
          <t>Greg</t>
        </is>
      </c>
      <c r="H65" s="59" t="inlineStr">
        <is>
          <t>Mackie</t>
        </is>
      </c>
      <c r="I65" s="59" t="inlineStr">
        <is>
          <t>Mike</t>
        </is>
      </c>
      <c r="J65" s="59" t="inlineStr">
        <is>
          <t>Martin</t>
        </is>
      </c>
      <c r="K65" s="59" t="inlineStr">
        <is>
          <t>Paul</t>
        </is>
      </c>
      <c r="L65" s="59" t="inlineStr">
        <is>
          <t>Mander</t>
        </is>
      </c>
      <c r="M65" s="59" t="inlineStr">
        <is>
          <t>Lew</t>
        </is>
      </c>
      <c r="N65" s="59" t="inlineStr">
        <is>
          <t>Marshall</t>
        </is>
      </c>
      <c r="O65" s="59" t="inlineStr">
        <is>
          <t>Lakis</t>
        </is>
      </c>
      <c r="P65" s="59" t="inlineStr">
        <is>
          <t>Manticas</t>
        </is>
      </c>
      <c r="Q65" s="59" t="inlineStr">
        <is>
          <t>Ray</t>
        </is>
      </c>
      <c r="R65" s="59" t="inlineStr">
        <is>
          <t>Marquet</t>
        </is>
      </c>
      <c r="S65" s="59" t="inlineStr">
        <is>
          <t>Tony</t>
        </is>
      </c>
      <c r="T65" s="59" t="inlineStr">
        <is>
          <t>Mulvihill</t>
        </is>
      </c>
      <c r="U65" s="59" t="inlineStr">
        <is>
          <t>Ken</t>
        </is>
      </c>
      <c r="V65" s="59" t="inlineStr">
        <is>
          <t>Mathews</t>
        </is>
      </c>
      <c r="W65" s="59" t="inlineStr">
        <is>
          <t>John</t>
        </is>
      </c>
      <c r="X65" s="59" t="inlineStr">
        <is>
          <t>Lusty</t>
        </is>
      </c>
      <c r="Y65" s="60" t="inlineStr">
        <is>
          <t>Bill</t>
        </is>
      </c>
      <c r="Z65" s="60" t="inlineStr">
        <is>
          <t>O'Brien</t>
        </is>
      </c>
      <c r="AA65" s="59" t="inlineStr">
        <is>
          <t>Tomas</t>
        </is>
      </c>
      <c r="AB65" s="59" t="inlineStr">
        <is>
          <t>Mezera</t>
        </is>
      </c>
      <c r="AC65" s="59" t="inlineStr">
        <is>
          <t>Gregg</t>
        </is>
      </c>
      <c r="AD65" s="59" t="inlineStr">
        <is>
          <t>McShane</t>
        </is>
      </c>
      <c r="AE65" s="59" t="inlineStr">
        <is>
          <t>Charlie</t>
        </is>
      </c>
      <c r="AF65" s="59" t="inlineStr">
        <is>
          <t>O'Brien</t>
        </is>
      </c>
      <c r="AG65" s="59" t="inlineStr">
        <is>
          <t>Bruce</t>
        </is>
      </c>
      <c r="AH65" s="59" t="inlineStr">
        <is>
          <t>Stewart</t>
        </is>
      </c>
      <c r="AI65" s="59" t="inlineStr">
        <is>
          <t>Mark</t>
        </is>
      </c>
      <c r="AJ65" s="59" t="inlineStr">
        <is>
          <t>Skaife</t>
        </is>
      </c>
      <c r="AK65" s="59" t="inlineStr">
        <is>
          <t>Jim</t>
        </is>
      </c>
      <c r="AL65" s="59" t="inlineStr">
        <is>
          <t>Richards</t>
        </is>
      </c>
      <c r="AM65" s="60" t="inlineStr">
        <is>
          <t>David</t>
        </is>
      </c>
      <c r="AN65" s="60" t="inlineStr">
        <is>
          <t>Parsons</t>
        </is>
      </c>
      <c r="AO65" s="59" t="inlineStr">
        <is>
          <t>Paul</t>
        </is>
      </c>
      <c r="AP65" s="59" t="inlineStr">
        <is>
          <t>Morris</t>
        </is>
      </c>
      <c r="AQ65" s="59" t="inlineStr">
        <is>
          <t>Ian</t>
        </is>
      </c>
      <c r="AR65" s="59" t="inlineStr">
        <is>
          <t>Moncrieff</t>
        </is>
      </c>
      <c r="AS65" s="59" t="inlineStr">
        <is>
          <t>Paul</t>
        </is>
      </c>
      <c r="AT65" s="59" t="inlineStr">
        <is>
          <t>Romano</t>
        </is>
      </c>
      <c r="AU65" s="59" t="inlineStr">
        <is>
          <t>Glenn</t>
        </is>
      </c>
      <c r="AV65" s="59" t="inlineStr">
        <is>
          <t>Seton</t>
        </is>
      </c>
      <c r="AW65" s="59" t="inlineStr">
        <is>
          <t>Glenn</t>
        </is>
      </c>
      <c r="AX65" s="59" t="inlineStr">
        <is>
          <t>Seton</t>
        </is>
      </c>
      <c r="AY65" s="59" t="inlineStr">
        <is>
          <t>Matthew</t>
        </is>
      </c>
      <c r="AZ65" s="59" t="inlineStr">
        <is>
          <t>White</t>
        </is>
      </c>
      <c r="BA65" s="59" t="inlineStr">
        <is>
          <t>Damien</t>
        </is>
      </c>
      <c r="BB65" s="59" t="inlineStr">
        <is>
          <t>White</t>
        </is>
      </c>
      <c r="BI65" s="59" t="inlineStr">
        <is>
          <t>Luke</t>
        </is>
      </c>
      <c r="BJ65" s="59" t="inlineStr">
        <is>
          <t>Youlden</t>
        </is>
      </c>
    </row>
    <row r="66" ht="17" customHeight="1">
      <c r="A66" s="103" t="inlineStr">
        <is>
          <t>Les</t>
        </is>
      </c>
      <c r="B66" s="103" t="inlineStr">
        <is>
          <t>Park</t>
        </is>
      </c>
      <c r="E66" s="103" t="inlineStr">
        <is>
          <t>Stan</t>
        </is>
      </c>
      <c r="F66" s="103" t="inlineStr">
        <is>
          <t>Martin</t>
        </is>
      </c>
      <c r="G66" s="59" t="inlineStr">
        <is>
          <t>Peter</t>
        </is>
      </c>
      <c r="H66" s="59" t="inlineStr">
        <is>
          <t>Manton</t>
        </is>
      </c>
      <c r="I66" s="59" t="inlineStr">
        <is>
          <t>Brian</t>
        </is>
      </c>
      <c r="J66" s="59" t="inlineStr">
        <is>
          <t>McGrath</t>
        </is>
      </c>
      <c r="K66" s="59" t="inlineStr">
        <is>
          <t>Peter</t>
        </is>
      </c>
      <c r="L66" s="59" t="inlineStr">
        <is>
          <t>Manton</t>
        </is>
      </c>
      <c r="M66" s="59" t="inlineStr">
        <is>
          <t>Mike</t>
        </is>
      </c>
      <c r="N66" s="59" t="inlineStr">
        <is>
          <t>Martin</t>
        </is>
      </c>
      <c r="O66" s="59" t="inlineStr">
        <is>
          <t>Spencer</t>
        </is>
      </c>
      <c r="P66" s="59" t="inlineStr">
        <is>
          <t>Martin</t>
        </is>
      </c>
      <c r="Q66" s="59" t="inlineStr">
        <is>
          <t>Spencer</t>
        </is>
      </c>
      <c r="R66" s="59" t="inlineStr">
        <is>
          <t>Martin</t>
        </is>
      </c>
      <c r="S66" s="59" t="inlineStr">
        <is>
          <t>Geoff</t>
        </is>
      </c>
      <c r="T66" s="59" t="inlineStr">
        <is>
          <t>Munday</t>
        </is>
      </c>
      <c r="U66" s="59" t="inlineStr">
        <is>
          <t>Joe</t>
        </is>
      </c>
      <c r="V66" s="59" t="inlineStr">
        <is>
          <t>McAndrew</t>
        </is>
      </c>
      <c r="W66" s="59" t="inlineStr">
        <is>
          <t>Andrew</t>
        </is>
      </c>
      <c r="X66" s="59" t="inlineStr">
        <is>
          <t>McDowell</t>
        </is>
      </c>
      <c r="Y66" s="59" t="inlineStr">
        <is>
          <t>Rohan</t>
        </is>
      </c>
      <c r="Z66" s="59" t="inlineStr">
        <is>
          <t>Onslow</t>
        </is>
      </c>
      <c r="AA66" s="59" t="inlineStr">
        <is>
          <t>Andrew</t>
        </is>
      </c>
      <c r="AB66" s="59" t="inlineStr">
        <is>
          <t>Miedecke</t>
        </is>
      </c>
      <c r="AC66" s="59" t="inlineStr">
        <is>
          <t>Tomas</t>
        </is>
      </c>
      <c r="AD66" s="59" t="inlineStr">
        <is>
          <t>Mezera</t>
        </is>
      </c>
      <c r="AE66" s="59" t="inlineStr">
        <is>
          <t>Anders</t>
        </is>
      </c>
      <c r="AF66" s="59" t="inlineStr">
        <is>
          <t>Olofsson</t>
        </is>
      </c>
      <c r="AG66" s="59" t="inlineStr">
        <is>
          <t>Scotty</t>
        </is>
      </c>
      <c r="AH66" s="59" t="inlineStr">
        <is>
          <t>Taylor</t>
        </is>
      </c>
      <c r="AI66" s="59" t="inlineStr">
        <is>
          <t>Chris</t>
        </is>
      </c>
      <c r="AJ66" s="59" t="inlineStr">
        <is>
          <t>Smerdon</t>
        </is>
      </c>
      <c r="AK66" s="59" t="inlineStr">
        <is>
          <t>Paul</t>
        </is>
      </c>
      <c r="AL66" s="59" t="inlineStr">
        <is>
          <t>Romano</t>
        </is>
      </c>
      <c r="AM66" s="60" t="inlineStr">
        <is>
          <t>David</t>
        </is>
      </c>
      <c r="AN66" s="60" t="inlineStr">
        <is>
          <t>Parsons</t>
        </is>
      </c>
      <c r="AO66" s="112" t="inlineStr">
        <is>
          <t>Greg</t>
        </is>
      </c>
      <c r="AP66" s="112" t="inlineStr">
        <is>
          <t>Murphy</t>
        </is>
      </c>
      <c r="AQ66" s="59" t="inlineStr">
        <is>
          <t>Richard</t>
        </is>
      </c>
      <c r="AR66" s="59" t="inlineStr">
        <is>
          <t>Mork</t>
        </is>
      </c>
      <c r="AS66" s="59" t="inlineStr">
        <is>
          <t>Rod</t>
        </is>
      </c>
      <c r="AT66" s="59" t="inlineStr">
        <is>
          <t>Salmon</t>
        </is>
      </c>
      <c r="AU66" s="59" t="inlineStr">
        <is>
          <t>Micheal</t>
        </is>
      </c>
      <c r="AV66" s="59" t="inlineStr">
        <is>
          <t>Simpson</t>
        </is>
      </c>
      <c r="AW66" s="59" t="inlineStr">
        <is>
          <t>Allan</t>
        </is>
      </c>
      <c r="AX66" s="59" t="inlineStr">
        <is>
          <t>Simonsen</t>
        </is>
      </c>
      <c r="AY66" s="59" t="inlineStr">
        <is>
          <t>Simon</t>
        </is>
      </c>
      <c r="AZ66" s="59" t="inlineStr">
        <is>
          <t>Wills</t>
        </is>
      </c>
      <c r="BA66" s="59" t="inlineStr">
        <is>
          <t>Matthew</t>
        </is>
      </c>
      <c r="BB66" s="59" t="inlineStr">
        <is>
          <t>White</t>
        </is>
      </c>
    </row>
    <row r="67" ht="17" customHeight="1">
      <c r="A67" s="103" t="inlineStr">
        <is>
          <t>Eddie</t>
        </is>
      </c>
      <c r="B67" s="103" t="inlineStr">
        <is>
          <t>Perkins</t>
        </is>
      </c>
      <c r="E67" s="103" t="inlineStr">
        <is>
          <t>Frank</t>
        </is>
      </c>
      <c r="F67" s="103" t="inlineStr">
        <is>
          <t>McEnroe</t>
        </is>
      </c>
      <c r="G67" s="59" t="inlineStr">
        <is>
          <t>Bill</t>
        </is>
      </c>
      <c r="H67" s="59" t="inlineStr">
        <is>
          <t>March</t>
        </is>
      </c>
      <c r="I67" s="59" t="inlineStr">
        <is>
          <t>Neil</t>
        </is>
      </c>
      <c r="J67" s="59" t="inlineStr">
        <is>
          <t>McKay</t>
        </is>
      </c>
      <c r="K67" s="59" t="inlineStr">
        <is>
          <t>John</t>
        </is>
      </c>
      <c r="L67" s="59" t="inlineStr">
        <is>
          <t>Marchiori</t>
        </is>
      </c>
      <c r="M67" s="59" t="inlineStr">
        <is>
          <t>Frank</t>
        </is>
      </c>
      <c r="N67" s="59" t="inlineStr">
        <is>
          <t>Matich</t>
        </is>
      </c>
      <c r="O67" s="59" t="inlineStr">
        <is>
          <t>Bruce</t>
        </is>
      </c>
      <c r="P67" s="59" t="inlineStr">
        <is>
          <t>McIntyre</t>
        </is>
      </c>
      <c r="Q67" s="59" t="inlineStr">
        <is>
          <t>Trevor</t>
        </is>
      </c>
      <c r="R67" s="59" t="inlineStr">
        <is>
          <t>Mason</t>
        </is>
      </c>
      <c r="S67" s="59" t="inlineStr">
        <is>
          <t>Akihiko</t>
        </is>
      </c>
      <c r="T67" s="59" t="inlineStr">
        <is>
          <t>Nakaya</t>
        </is>
      </c>
      <c r="U67" s="59" t="inlineStr">
        <is>
          <t>Glenn</t>
        </is>
      </c>
      <c r="V67" s="59" t="inlineStr">
        <is>
          <t>McIntyre</t>
        </is>
      </c>
      <c r="W67" s="59" t="inlineStr">
        <is>
          <t>Glenn</t>
        </is>
      </c>
      <c r="X67" s="59" t="inlineStr">
        <is>
          <t>McIntyre</t>
        </is>
      </c>
      <c r="Y67" s="60" t="inlineStr">
        <is>
          <t>Wayne</t>
        </is>
      </c>
      <c r="Z67" s="60" t="inlineStr">
        <is>
          <t>Park</t>
        </is>
      </c>
      <c r="AA67" s="59" t="inlineStr">
        <is>
          <t>Graham</t>
        </is>
      </c>
      <c r="AB67" s="59" t="inlineStr">
        <is>
          <t>Moore</t>
        </is>
      </c>
      <c r="AC67" s="59" t="inlineStr">
        <is>
          <t>Andrew</t>
        </is>
      </c>
      <c r="AD67" s="59" t="inlineStr">
        <is>
          <t>Miedecke</t>
        </is>
      </c>
      <c r="AE67" s="59" t="inlineStr">
        <is>
          <t>Ian</t>
        </is>
      </c>
      <c r="AF67" s="59" t="inlineStr">
        <is>
          <t>Palmer</t>
        </is>
      </c>
      <c r="AG67" s="59" t="inlineStr">
        <is>
          <t>Stephen</t>
        </is>
      </c>
      <c r="AH67" s="59" t="inlineStr">
        <is>
          <t>Voight</t>
        </is>
      </c>
      <c r="AI67" s="59" t="inlineStr">
        <is>
          <t>Scotty</t>
        </is>
      </c>
      <c r="AJ67" s="59" t="inlineStr">
        <is>
          <t>Taylor</t>
        </is>
      </c>
      <c r="AK67" s="59" t="inlineStr">
        <is>
          <t>Mal</t>
        </is>
      </c>
      <c r="AL67" s="59" t="inlineStr">
        <is>
          <t>Rose</t>
        </is>
      </c>
      <c r="AM67" s="59" t="inlineStr">
        <is>
          <t>Darren</t>
        </is>
      </c>
      <c r="AN67" s="59" t="inlineStr">
        <is>
          <t>Pate</t>
        </is>
      </c>
      <c r="AO67" s="59" t="inlineStr">
        <is>
          <t>Rod</t>
        </is>
      </c>
      <c r="AP67" s="59" t="inlineStr">
        <is>
          <t>Nash</t>
        </is>
      </c>
      <c r="AQ67" s="59" t="inlineStr">
        <is>
          <t>Paul</t>
        </is>
      </c>
      <c r="AR67" s="59" t="inlineStr">
        <is>
          <t>Morris</t>
        </is>
      </c>
      <c r="AS67" s="59" t="inlineStr">
        <is>
          <t>Phillip</t>
        </is>
      </c>
      <c r="AT67" s="59" t="inlineStr">
        <is>
          <t>Scifleet</t>
        </is>
      </c>
      <c r="AU67" s="112" t="inlineStr">
        <is>
          <t>Mark</t>
        </is>
      </c>
      <c r="AV67" s="112" t="inlineStr">
        <is>
          <t>Skaife</t>
        </is>
      </c>
      <c r="AW67" s="59" t="inlineStr">
        <is>
          <t>Mark</t>
        </is>
      </c>
      <c r="AX67" s="59" t="inlineStr">
        <is>
          <t>Skaife</t>
        </is>
      </c>
      <c r="AY67" s="59" t="inlineStr">
        <is>
          <t>Max</t>
        </is>
      </c>
      <c r="AZ67" s="59" t="inlineStr">
        <is>
          <t>Wilson</t>
        </is>
      </c>
      <c r="BA67" s="59" t="inlineStr">
        <is>
          <t>Max</t>
        </is>
      </c>
      <c r="BB67" s="59" t="inlineStr">
        <is>
          <t>Wilson</t>
        </is>
      </c>
    </row>
    <row r="68" ht="17" customHeight="1">
      <c r="A68" s="103" t="inlineStr">
        <is>
          <t>G.</t>
        </is>
      </c>
      <c r="B68" s="103" t="inlineStr">
        <is>
          <t>Petty</t>
        </is>
      </c>
      <c r="E68" s="103" t="inlineStr">
        <is>
          <t>Jim</t>
        </is>
      </c>
      <c r="F68" s="103" t="inlineStr">
        <is>
          <t>McKeown</t>
        </is>
      </c>
      <c r="G68" s="59" t="inlineStr">
        <is>
          <t>John</t>
        </is>
      </c>
      <c r="H68" s="59" t="inlineStr">
        <is>
          <t>Marchiori</t>
        </is>
      </c>
      <c r="I68" s="59" t="inlineStr">
        <is>
          <t>C.</t>
        </is>
      </c>
      <c r="J68" s="59" t="inlineStr">
        <is>
          <t>McLean</t>
        </is>
      </c>
      <c r="K68" s="59" t="inlineStr">
        <is>
          <t>Spencer</t>
        </is>
      </c>
      <c r="L68" s="59" t="inlineStr">
        <is>
          <t>Martin</t>
        </is>
      </c>
      <c r="M68" s="59" t="inlineStr">
        <is>
          <t>Bruce</t>
        </is>
      </c>
      <c r="N68" s="59" t="inlineStr">
        <is>
          <t>McPhee</t>
        </is>
      </c>
      <c r="O68" s="59" t="inlineStr">
        <is>
          <t>David</t>
        </is>
      </c>
      <c r="P68" s="59" t="inlineStr">
        <is>
          <t>McKay</t>
        </is>
      </c>
      <c r="Q68" s="59" t="inlineStr">
        <is>
          <t>Neil</t>
        </is>
      </c>
      <c r="R68" s="59" t="inlineStr">
        <is>
          <t>Mason</t>
        </is>
      </c>
      <c r="S68" s="59" t="inlineStr">
        <is>
          <t>Klaus</t>
        </is>
      </c>
      <c r="T68" s="59" t="inlineStr">
        <is>
          <t>Niedzwiedz</t>
        </is>
      </c>
      <c r="U68" s="59" t="inlineStr">
        <is>
          <t>Peter</t>
        </is>
      </c>
      <c r="V68" s="59" t="inlineStr">
        <is>
          <t>McKay</t>
        </is>
      </c>
      <c r="W68" s="59" t="inlineStr">
        <is>
          <t>Peter</t>
        </is>
      </c>
      <c r="X68" s="59" t="inlineStr">
        <is>
          <t>McKay</t>
        </is>
      </c>
      <c r="Y68" s="60" t="inlineStr">
        <is>
          <t>David</t>
        </is>
      </c>
      <c r="Z68" s="60" t="inlineStr">
        <is>
          <t>Parsons</t>
        </is>
      </c>
      <c r="AA68" s="59" t="inlineStr">
        <is>
          <t>Paul</t>
        </is>
      </c>
      <c r="AB68" s="59" t="inlineStr">
        <is>
          <t>Morris</t>
        </is>
      </c>
      <c r="AC68" s="59" t="inlineStr">
        <is>
          <t>Gavin</t>
        </is>
      </c>
      <c r="AD68" s="59" t="inlineStr">
        <is>
          <t>Monaghan</t>
        </is>
      </c>
      <c r="AE68" s="59" t="inlineStr">
        <is>
          <t>David</t>
        </is>
      </c>
      <c r="AF68" s="59" t="inlineStr">
        <is>
          <t>Parsons</t>
        </is>
      </c>
      <c r="AG68" s="59" t="inlineStr">
        <is>
          <t>Kevin</t>
        </is>
      </c>
      <c r="AH68" s="59" t="inlineStr">
        <is>
          <t>Waldock</t>
        </is>
      </c>
      <c r="AI68" s="59" t="inlineStr">
        <is>
          <t>John</t>
        </is>
      </c>
      <c r="AJ68" s="59" t="inlineStr">
        <is>
          <t>Trimbole</t>
        </is>
      </c>
      <c r="AK68" s="59" t="inlineStr">
        <is>
          <t>Wayne</t>
        </is>
      </c>
      <c r="AL68" s="59" t="inlineStr">
        <is>
          <t>Russell</t>
        </is>
      </c>
      <c r="AM68" s="59" t="inlineStr">
        <is>
          <t>Larry</t>
        </is>
      </c>
      <c r="AN68" s="59" t="inlineStr">
        <is>
          <t>Perkins</t>
        </is>
      </c>
      <c r="AO68" s="59" t="inlineStr">
        <is>
          <t>Mark</t>
        </is>
      </c>
      <c r="AP68" s="59" t="inlineStr">
        <is>
          <t>Noske</t>
        </is>
      </c>
      <c r="AQ68" s="59" t="inlineStr">
        <is>
          <t>Yvan</t>
        </is>
      </c>
      <c r="AR68" s="59" t="inlineStr">
        <is>
          <t>Muller</t>
        </is>
      </c>
      <c r="AS68" s="59" t="inlineStr">
        <is>
          <t>Glenn</t>
        </is>
      </c>
      <c r="AT68" s="59" t="inlineStr">
        <is>
          <t>Seton</t>
        </is>
      </c>
      <c r="AU68" s="59" t="inlineStr">
        <is>
          <t>Paul</t>
        </is>
      </c>
      <c r="AV68" s="59" t="inlineStr">
        <is>
          <t>Stokell</t>
        </is>
      </c>
      <c r="AW68" s="59" t="inlineStr">
        <is>
          <t>Paul</t>
        </is>
      </c>
      <c r="AX68" s="59" t="inlineStr">
        <is>
          <t>Stokell</t>
        </is>
      </c>
      <c r="AY68" s="59" t="inlineStr">
        <is>
          <t>Kurt</t>
        </is>
      </c>
      <c r="AZ68" s="59" t="inlineStr">
        <is>
          <t>Wimmer</t>
        </is>
      </c>
      <c r="BA68" s="59" t="inlineStr">
        <is>
          <t>Mark</t>
        </is>
      </c>
      <c r="BB68" s="59" t="inlineStr">
        <is>
          <t>Winterbottom</t>
        </is>
      </c>
    </row>
    <row r="69" ht="17" customHeight="1">
      <c r="A69" s="103" t="inlineStr">
        <is>
          <t>Ron</t>
        </is>
      </c>
      <c r="B69" s="103" t="inlineStr">
        <is>
          <t>Phillips</t>
        </is>
      </c>
      <c r="E69" s="103" t="inlineStr">
        <is>
          <t>Lou</t>
        </is>
      </c>
      <c r="F69" s="103" t="inlineStr">
        <is>
          <t>Molina</t>
        </is>
      </c>
      <c r="G69" s="59" t="inlineStr">
        <is>
          <t>Trevor</t>
        </is>
      </c>
      <c r="H69" s="59" t="inlineStr">
        <is>
          <t>Marden</t>
        </is>
      </c>
      <c r="I69" s="59" t="inlineStr">
        <is>
          <t>Lyndon</t>
        </is>
      </c>
      <c r="J69" s="59" t="inlineStr">
        <is>
          <t>McLeod</t>
        </is>
      </c>
      <c r="K69" s="59" t="inlineStr">
        <is>
          <t>Brian</t>
        </is>
      </c>
      <c r="L69" s="59" t="inlineStr">
        <is>
          <t>McGrath</t>
        </is>
      </c>
      <c r="M69" s="59" t="inlineStr">
        <is>
          <t>Trevor</t>
        </is>
      </c>
      <c r="N69" s="59" t="inlineStr">
        <is>
          <t>Meehan</t>
        </is>
      </c>
      <c r="O69" s="59" t="inlineStr">
        <is>
          <t>Trevor</t>
        </is>
      </c>
      <c r="P69" s="59" t="inlineStr">
        <is>
          <t>Meehan</t>
        </is>
      </c>
      <c r="Q69" s="59" t="inlineStr">
        <is>
          <t>Bruce</t>
        </is>
      </c>
      <c r="R69" s="59" t="inlineStr">
        <is>
          <t>McIntyre</t>
        </is>
      </c>
      <c r="S69" s="59" t="inlineStr">
        <is>
          <t>Tony</t>
        </is>
      </c>
      <c r="T69" s="59" t="inlineStr">
        <is>
          <t>Noske</t>
        </is>
      </c>
      <c r="U69" s="59" t="inlineStr">
        <is>
          <t>Warren</t>
        </is>
      </c>
      <c r="V69" s="59" t="inlineStr">
        <is>
          <t>McKellar</t>
        </is>
      </c>
      <c r="W69" s="59" t="inlineStr">
        <is>
          <t>Mark</t>
        </is>
      </c>
      <c r="X69" s="59" t="inlineStr">
        <is>
          <t>McLaughlin</t>
        </is>
      </c>
      <c r="Y69" s="60" t="inlineStr">
        <is>
          <t>Bob</t>
        </is>
      </c>
      <c r="Z69" s="60" t="inlineStr">
        <is>
          <t>Pearson</t>
        </is>
      </c>
      <c r="AA69" s="59" t="inlineStr">
        <is>
          <t>Stuart</t>
        </is>
      </c>
      <c r="AB69" s="59" t="inlineStr">
        <is>
          <t>Murphy</t>
        </is>
      </c>
      <c r="AC69" s="59" t="inlineStr">
        <is>
          <t>Paul</t>
        </is>
      </c>
      <c r="AD69" s="59" t="inlineStr">
        <is>
          <t>Morris</t>
        </is>
      </c>
      <c r="AE69" s="59" t="inlineStr">
        <is>
          <t>Win</t>
        </is>
      </c>
      <c r="AF69" s="59" t="inlineStr">
        <is>
          <t>Percy</t>
        </is>
      </c>
      <c r="AI69" s="59" t="inlineStr">
        <is>
          <t>Kevin</t>
        </is>
      </c>
      <c r="AJ69" s="59" t="inlineStr">
        <is>
          <t>Waldock</t>
        </is>
      </c>
      <c r="AK69" s="59" t="inlineStr">
        <is>
          <t>Neil</t>
        </is>
      </c>
      <c r="AL69" s="59" t="inlineStr">
        <is>
          <t>Schembri</t>
        </is>
      </c>
      <c r="AM69" s="59" t="inlineStr">
        <is>
          <t>Brett</t>
        </is>
      </c>
      <c r="AN69" s="59" t="inlineStr">
        <is>
          <t>Peters</t>
        </is>
      </c>
      <c r="AO69" s="59" t="inlineStr">
        <is>
          <t>Danny</t>
        </is>
      </c>
      <c r="AP69" s="59" t="inlineStr">
        <is>
          <t>Osborne</t>
        </is>
      </c>
      <c r="AQ69" s="59" t="inlineStr">
        <is>
          <t>Christian</t>
        </is>
      </c>
      <c r="AR69" s="59" t="inlineStr">
        <is>
          <t>Murchison</t>
        </is>
      </c>
      <c r="AS69" s="59" t="inlineStr">
        <is>
          <t>Micheal</t>
        </is>
      </c>
      <c r="AT69" s="59" t="inlineStr">
        <is>
          <t>Simpson</t>
        </is>
      </c>
      <c r="AU69" s="59" t="inlineStr">
        <is>
          <t>Garth</t>
        </is>
      </c>
      <c r="AV69" s="59" t="inlineStr">
        <is>
          <t>Tander</t>
        </is>
      </c>
      <c r="AW69" s="59" t="inlineStr">
        <is>
          <t>Garth</t>
        </is>
      </c>
      <c r="AX69" s="59" t="inlineStr">
        <is>
          <t>Tander</t>
        </is>
      </c>
      <c r="AY69" s="59" t="inlineStr">
        <is>
          <t>Mark</t>
        </is>
      </c>
      <c r="AZ69" s="59" t="inlineStr">
        <is>
          <t>Winterbottom</t>
        </is>
      </c>
      <c r="BA69" s="59" t="inlineStr">
        <is>
          <t>Luke</t>
        </is>
      </c>
      <c r="BB69" s="59" t="inlineStr">
        <is>
          <t>Youlden</t>
        </is>
      </c>
    </row>
    <row r="70" ht="17" customHeight="1">
      <c r="A70" s="103" t="inlineStr">
        <is>
          <t>Bill</t>
        </is>
      </c>
      <c r="B70" s="103" t="inlineStr">
        <is>
          <t>Pitt</t>
        </is>
      </c>
      <c r="E70" s="106" t="inlineStr">
        <is>
          <t>Pam</t>
        </is>
      </c>
      <c r="F70" s="106" t="inlineStr">
        <is>
          <t>Murison</t>
        </is>
      </c>
      <c r="G70" s="59" t="inlineStr">
        <is>
          <t>Ron</t>
        </is>
      </c>
      <c r="H70" s="59" t="inlineStr">
        <is>
          <t>Marshall</t>
        </is>
      </c>
      <c r="I70" s="59" t="inlineStr">
        <is>
          <t>Bruce</t>
        </is>
      </c>
      <c r="J70" s="59" t="inlineStr">
        <is>
          <t>McPhee</t>
        </is>
      </c>
      <c r="K70" s="59" t="inlineStr">
        <is>
          <t>Neil</t>
        </is>
      </c>
      <c r="L70" s="59" t="inlineStr">
        <is>
          <t>McKay</t>
        </is>
      </c>
      <c r="M70" s="59" t="inlineStr">
        <is>
          <t>Ray</t>
        </is>
      </c>
      <c r="N70" s="59" t="inlineStr">
        <is>
          <t>Morris</t>
        </is>
      </c>
      <c r="O70" s="59" t="inlineStr">
        <is>
          <t>John</t>
        </is>
      </c>
      <c r="P70" s="59" t="inlineStr">
        <is>
          <t xml:space="preserve">Millyard </t>
        </is>
      </c>
      <c r="Q70" s="59" t="inlineStr">
        <is>
          <t>Jim</t>
        </is>
      </c>
      <c r="R70" s="59" t="inlineStr">
        <is>
          <t>McKeown</t>
        </is>
      </c>
      <c r="S70" s="59" t="inlineStr">
        <is>
          <t>Bill</t>
        </is>
      </c>
      <c r="T70" s="59" t="inlineStr">
        <is>
          <t>O'Brien</t>
        </is>
      </c>
      <c r="U70" s="59" t="inlineStr">
        <is>
          <t>Tomas</t>
        </is>
      </c>
      <c r="V70" s="59" t="inlineStr">
        <is>
          <t>Mezera</t>
        </is>
      </c>
      <c r="W70" s="59" t="inlineStr">
        <is>
          <t>Tomas</t>
        </is>
      </c>
      <c r="X70" s="59" t="inlineStr">
        <is>
          <t>Mezera</t>
        </is>
      </c>
      <c r="Y70" s="59" t="inlineStr">
        <is>
          <t>Win</t>
        </is>
      </c>
      <c r="Z70" s="59" t="inlineStr">
        <is>
          <t>Percy</t>
        </is>
      </c>
      <c r="AA70" s="59" t="inlineStr">
        <is>
          <t>Nick</t>
        </is>
      </c>
      <c r="AB70" s="59" t="inlineStr">
        <is>
          <t>Newton</t>
        </is>
      </c>
      <c r="AC70" s="59" t="inlineStr">
        <is>
          <t>Tony</t>
        </is>
      </c>
      <c r="AD70" s="59" t="inlineStr">
        <is>
          <t>Mulvihill</t>
        </is>
      </c>
      <c r="AE70" s="59" t="inlineStr">
        <is>
          <t>Larry</t>
        </is>
      </c>
      <c r="AF70" s="59" t="inlineStr">
        <is>
          <t>Perkins</t>
        </is>
      </c>
      <c r="AI70" s="59" t="inlineStr">
        <is>
          <t>Gary</t>
        </is>
      </c>
      <c r="AJ70" s="59" t="inlineStr">
        <is>
          <t>Waldon</t>
        </is>
      </c>
      <c r="AK70" s="59" t="inlineStr">
        <is>
          <t>Tony</t>
        </is>
      </c>
      <c r="AL70" s="59" t="inlineStr">
        <is>
          <t>Scott</t>
        </is>
      </c>
      <c r="AM70" s="59" t="inlineStr">
        <is>
          <t>Mark</t>
        </is>
      </c>
      <c r="AN70" s="59" t="inlineStr">
        <is>
          <t>Poole</t>
        </is>
      </c>
      <c r="AO70" s="59" t="inlineStr">
        <is>
          <t>Steve</t>
        </is>
      </c>
      <c r="AP70" s="59" t="inlineStr">
        <is>
          <t>Owen</t>
        </is>
      </c>
      <c r="AQ70" s="59" t="inlineStr">
        <is>
          <t>Greg</t>
        </is>
      </c>
      <c r="AR70" s="59" t="inlineStr">
        <is>
          <t>Murphy</t>
        </is>
      </c>
      <c r="AS70" s="112" t="inlineStr">
        <is>
          <t>Mark</t>
        </is>
      </c>
      <c r="AT70" s="112" t="inlineStr">
        <is>
          <t>Skaife</t>
        </is>
      </c>
      <c r="AU70" s="59" t="inlineStr">
        <is>
          <t>Anthony</t>
        </is>
      </c>
      <c r="AV70" s="59" t="inlineStr">
        <is>
          <t>Tratt</t>
        </is>
      </c>
      <c r="AW70" s="59" t="inlineStr">
        <is>
          <t>David</t>
        </is>
      </c>
      <c r="AX70" s="59" t="inlineStr">
        <is>
          <t>Thexton</t>
        </is>
      </c>
      <c r="AY70" s="59" t="inlineStr">
        <is>
          <t>Alex</t>
        </is>
      </c>
      <c r="AZ70" s="59" t="inlineStr">
        <is>
          <t>Yoong</t>
        </is>
      </c>
    </row>
    <row r="71" ht="17" customHeight="1">
      <c r="A71" s="103" t="inlineStr">
        <is>
          <t>Brian</t>
        </is>
      </c>
      <c r="B71" s="103" t="inlineStr">
        <is>
          <t>Pyers</t>
        </is>
      </c>
      <c r="E71" s="103" t="inlineStr">
        <is>
          <t>W.</t>
        </is>
      </c>
      <c r="F71" s="103" t="inlineStr">
        <is>
          <t>Murison</t>
        </is>
      </c>
      <c r="G71" s="59" t="inlineStr">
        <is>
          <t>John</t>
        </is>
      </c>
      <c r="H71" s="59" t="inlineStr">
        <is>
          <t>Martin</t>
        </is>
      </c>
      <c r="I71" s="59" t="inlineStr">
        <is>
          <t>Chris</t>
        </is>
      </c>
      <c r="J71" s="59" t="inlineStr">
        <is>
          <t>McSorley</t>
        </is>
      </c>
      <c r="K71" s="59" t="inlineStr">
        <is>
          <t>Bill</t>
        </is>
      </c>
      <c r="L71" s="59" t="inlineStr">
        <is>
          <t>McLachlan</t>
        </is>
      </c>
      <c r="M71" s="59" t="inlineStr">
        <is>
          <t>Allan</t>
        </is>
      </c>
      <c r="N71" s="59" t="inlineStr">
        <is>
          <t>Mottram</t>
        </is>
      </c>
      <c r="O71" s="59" t="inlineStr">
        <is>
          <t>Allan</t>
        </is>
      </c>
      <c r="P71" s="59" t="inlineStr">
        <is>
          <t>Mottram</t>
        </is>
      </c>
      <c r="Q71" s="112" t="inlineStr">
        <is>
          <t>Bruce</t>
        </is>
      </c>
      <c r="R71" s="112" t="inlineStr">
        <is>
          <t>McPhee</t>
        </is>
      </c>
      <c r="S71" s="59" t="inlineStr">
        <is>
          <t>Mike</t>
        </is>
      </c>
      <c r="T71" s="59" t="inlineStr">
        <is>
          <t>Oliver</t>
        </is>
      </c>
      <c r="U71" s="59" t="inlineStr">
        <is>
          <t>Andrew</t>
        </is>
      </c>
      <c r="V71" s="59" t="inlineStr">
        <is>
          <t>Miedecke</t>
        </is>
      </c>
      <c r="W71" s="59" t="inlineStr">
        <is>
          <t>Andrew</t>
        </is>
      </c>
      <c r="X71" s="59" t="inlineStr">
        <is>
          <t>Miedecke</t>
        </is>
      </c>
      <c r="Y71" s="59" t="inlineStr">
        <is>
          <t>Larry</t>
        </is>
      </c>
      <c r="Z71" s="59" t="inlineStr">
        <is>
          <t>Perkins</t>
        </is>
      </c>
      <c r="AA71" s="59" t="inlineStr">
        <is>
          <t>Klaus</t>
        </is>
      </c>
      <c r="AB71" s="59" t="inlineStr">
        <is>
          <t>Niedzwiedz</t>
        </is>
      </c>
      <c r="AC71" s="59" t="inlineStr">
        <is>
          <t>Bill</t>
        </is>
      </c>
      <c r="AD71" s="59" t="inlineStr">
        <is>
          <t>O'Brien</t>
        </is>
      </c>
      <c r="AE71" s="59" t="inlineStr">
        <is>
          <t>Brett</t>
        </is>
      </c>
      <c r="AF71" s="59" t="inlineStr">
        <is>
          <t>Peters</t>
        </is>
      </c>
      <c r="AI71" s="59" t="inlineStr">
        <is>
          <t>Kevin</t>
        </is>
      </c>
      <c r="AJ71" s="59" t="inlineStr">
        <is>
          <t>Weeks</t>
        </is>
      </c>
      <c r="AK71" s="59" t="inlineStr">
        <is>
          <t>Bill</t>
        </is>
      </c>
      <c r="AL71" s="59" t="inlineStr">
        <is>
          <t>Seiders</t>
        </is>
      </c>
      <c r="AM71" s="59" t="inlineStr">
        <is>
          <t>Nathan</t>
        </is>
      </c>
      <c r="AN71" s="59" t="inlineStr">
        <is>
          <t>Pretty</t>
        </is>
      </c>
      <c r="AO71" s="60" t="inlineStr">
        <is>
          <t>David</t>
        </is>
      </c>
      <c r="AP71" s="60" t="inlineStr">
        <is>
          <t>Parsons</t>
        </is>
      </c>
      <c r="AQ71" s="59" t="inlineStr">
        <is>
          <t>Rod</t>
        </is>
      </c>
      <c r="AR71" s="59" t="inlineStr">
        <is>
          <t>Nash</t>
        </is>
      </c>
      <c r="AS71" s="59" t="inlineStr">
        <is>
          <t>Ashley</t>
        </is>
      </c>
      <c r="AT71" s="59" t="inlineStr">
        <is>
          <t>Stichbury</t>
        </is>
      </c>
      <c r="AU71" s="59" t="inlineStr">
        <is>
          <t>Wayne</t>
        </is>
      </c>
      <c r="AV71" s="59" t="inlineStr">
        <is>
          <t>Wakefield</t>
        </is>
      </c>
      <c r="AW71" s="59" t="inlineStr">
        <is>
          <t>Anthony</t>
        </is>
      </c>
      <c r="AX71" s="59" t="inlineStr">
        <is>
          <t>Tratt</t>
        </is>
      </c>
      <c r="AY71" s="59" t="inlineStr">
        <is>
          <t>Luke</t>
        </is>
      </c>
      <c r="AZ71" s="59" t="inlineStr">
        <is>
          <t>Youlden</t>
        </is>
      </c>
    </row>
    <row r="72" ht="17" customHeight="1">
      <c r="A72" s="103" t="inlineStr">
        <is>
          <t>John</t>
        </is>
      </c>
      <c r="B72" s="103" t="inlineStr">
        <is>
          <t>Reaburn</t>
        </is>
      </c>
      <c r="E72" s="103" t="inlineStr">
        <is>
          <t>Wes</t>
        </is>
      </c>
      <c r="F72" s="103" t="inlineStr">
        <is>
          <t>Nalder</t>
        </is>
      </c>
      <c r="G72" s="59" t="inlineStr">
        <is>
          <t>Spencer</t>
        </is>
      </c>
      <c r="H72" s="59" t="inlineStr">
        <is>
          <t>Martin</t>
        </is>
      </c>
      <c r="I72" s="59" t="inlineStr">
        <is>
          <t>Brian</t>
        </is>
      </c>
      <c r="J72" s="59" t="inlineStr">
        <is>
          <t>Milton</t>
        </is>
      </c>
      <c r="K72" s="59" t="inlineStr">
        <is>
          <t>Bruce</t>
        </is>
      </c>
      <c r="L72" s="59" t="inlineStr">
        <is>
          <t>McPhee</t>
        </is>
      </c>
      <c r="M72" s="59" t="inlineStr">
        <is>
          <t>Barry</t>
        </is>
      </c>
      <c r="N72" s="59" t="inlineStr">
        <is>
          <t>Mulholland</t>
        </is>
      </c>
      <c r="O72" s="59" t="inlineStr">
        <is>
          <t>George</t>
        </is>
      </c>
      <c r="P72" s="59" t="inlineStr">
        <is>
          <t>Murray</t>
        </is>
      </c>
      <c r="Q72" s="59" t="inlineStr">
        <is>
          <t>Mel</t>
        </is>
      </c>
      <c r="R72" s="59" t="inlineStr">
        <is>
          <t>Mollison</t>
        </is>
      </c>
      <c r="S72" s="59" t="inlineStr">
        <is>
          <t>Anders</t>
        </is>
      </c>
      <c r="T72" s="59" t="inlineStr">
        <is>
          <t>Olofsson</t>
        </is>
      </c>
      <c r="U72" s="59" t="inlineStr">
        <is>
          <t>Graham</t>
        </is>
      </c>
      <c r="V72" s="59" t="inlineStr">
        <is>
          <t>Moore</t>
        </is>
      </c>
      <c r="W72" s="59" t="inlineStr">
        <is>
          <t>Graham</t>
        </is>
      </c>
      <c r="X72" s="59" t="inlineStr">
        <is>
          <t>Moore</t>
        </is>
      </c>
      <c r="Y72" s="59" t="inlineStr">
        <is>
          <t>Brett</t>
        </is>
      </c>
      <c r="Z72" s="59" t="inlineStr">
        <is>
          <t>Peters</t>
        </is>
      </c>
      <c r="AA72" s="59" t="inlineStr">
        <is>
          <t>Bill</t>
        </is>
      </c>
      <c r="AB72" s="59" t="inlineStr">
        <is>
          <t>O'Brien</t>
        </is>
      </c>
      <c r="AC72" s="59" t="inlineStr">
        <is>
          <t>Charlie</t>
        </is>
      </c>
      <c r="AD72" s="59" t="inlineStr">
        <is>
          <t>O'Brien</t>
        </is>
      </c>
      <c r="AE72" s="59" t="inlineStr">
        <is>
          <t>Michael</t>
        </is>
      </c>
      <c r="AF72" s="59" t="inlineStr">
        <is>
          <t>Preston</t>
        </is>
      </c>
      <c r="AI72" s="59" t="inlineStr">
        <is>
          <t>Garry</t>
        </is>
      </c>
      <c r="AJ72" s="59" t="inlineStr">
        <is>
          <t>Willmington</t>
        </is>
      </c>
      <c r="AK72" s="59" t="inlineStr">
        <is>
          <t>Glenn</t>
        </is>
      </c>
      <c r="AL72" s="59" t="inlineStr">
        <is>
          <t>Seton</t>
        </is>
      </c>
      <c r="AM72" s="59" t="inlineStr">
        <is>
          <t>Melinda</t>
        </is>
      </c>
      <c r="AN72" s="59" t="inlineStr">
        <is>
          <t>Price</t>
        </is>
      </c>
      <c r="AO72" s="60" t="inlineStr">
        <is>
          <t>David</t>
        </is>
      </c>
      <c r="AP72" s="60" t="inlineStr">
        <is>
          <t>Parsons</t>
        </is>
      </c>
      <c r="AQ72" s="59" t="inlineStr">
        <is>
          <t>Matt</t>
        </is>
      </c>
      <c r="AR72" s="59" t="inlineStr">
        <is>
          <t>Neal</t>
        </is>
      </c>
      <c r="AS72" s="59" t="inlineStr">
        <is>
          <t>Garth</t>
        </is>
      </c>
      <c r="AT72" s="59" t="inlineStr">
        <is>
          <t>Tander</t>
        </is>
      </c>
      <c r="AU72" s="59" t="inlineStr">
        <is>
          <t>Paul</t>
        </is>
      </c>
      <c r="AV72" s="59" t="inlineStr">
        <is>
          <t>Weel</t>
        </is>
      </c>
      <c r="AW72" s="59" t="inlineStr">
        <is>
          <t>Stephen</t>
        </is>
      </c>
      <c r="AX72" s="59" t="inlineStr">
        <is>
          <t>Voight</t>
        </is>
      </c>
    </row>
    <row r="73" ht="17" customHeight="1">
      <c r="A73" s="103" t="inlineStr">
        <is>
          <t>George</t>
        </is>
      </c>
      <c r="B73" s="103" t="inlineStr">
        <is>
          <t>Reynolds</t>
        </is>
      </c>
      <c r="E73" s="103" t="inlineStr">
        <is>
          <t>Les</t>
        </is>
      </c>
      <c r="F73" s="103" t="inlineStr">
        <is>
          <t>Park</t>
        </is>
      </c>
      <c r="G73" s="59" t="inlineStr">
        <is>
          <t>Mike</t>
        </is>
      </c>
      <c r="H73" s="59" t="inlineStr">
        <is>
          <t>Martin</t>
        </is>
      </c>
      <c r="I73" s="59" t="inlineStr">
        <is>
          <t>Peter</t>
        </is>
      </c>
      <c r="J73" s="59" t="inlineStr">
        <is>
          <t>Mitchell[6]</t>
        </is>
      </c>
      <c r="K73" s="59" t="inlineStr">
        <is>
          <t>Trevor</t>
        </is>
      </c>
      <c r="L73" s="59" t="inlineStr">
        <is>
          <t>Meehan</t>
        </is>
      </c>
      <c r="M73" s="59" t="inlineStr">
        <is>
          <t>Jack</t>
        </is>
      </c>
      <c r="N73" s="59" t="inlineStr">
        <is>
          <t>Murray</t>
        </is>
      </c>
      <c r="O73" s="59" t="inlineStr">
        <is>
          <t>Jack</t>
        </is>
      </c>
      <c r="P73" s="59" t="inlineStr">
        <is>
          <t>Murray</t>
        </is>
      </c>
      <c r="Q73" s="59" t="inlineStr">
        <is>
          <t>Bob</t>
        </is>
      </c>
      <c r="R73" s="59" t="inlineStr">
        <is>
          <t>Morris</t>
        </is>
      </c>
      <c r="S73" s="59" t="inlineStr">
        <is>
          <t>Wayne</t>
        </is>
      </c>
      <c r="T73" s="59" t="inlineStr">
        <is>
          <t>Park</t>
        </is>
      </c>
      <c r="U73" s="59" t="inlineStr">
        <is>
          <t>Tony</t>
        </is>
      </c>
      <c r="V73" s="59" t="inlineStr">
        <is>
          <t>Mulvihill</t>
        </is>
      </c>
      <c r="W73" s="59" t="inlineStr">
        <is>
          <t>Tony</t>
        </is>
      </c>
      <c r="X73" s="59" t="inlineStr">
        <is>
          <t>Mulvihill</t>
        </is>
      </c>
      <c r="Y73" s="59" t="inlineStr">
        <is>
          <t>Drew</t>
        </is>
      </c>
      <c r="Z73" s="59" t="inlineStr">
        <is>
          <t>Price</t>
        </is>
      </c>
      <c r="AA73" s="59" t="inlineStr">
        <is>
          <t>Charlie</t>
        </is>
      </c>
      <c r="AB73" s="59" t="inlineStr">
        <is>
          <t>O'Brien</t>
        </is>
      </c>
      <c r="AC73" s="59" t="inlineStr">
        <is>
          <t>Anders</t>
        </is>
      </c>
      <c r="AD73" s="59" t="inlineStr">
        <is>
          <t>Olofsson</t>
        </is>
      </c>
      <c r="AE73" s="59" t="inlineStr">
        <is>
          <t>Melinda</t>
        </is>
      </c>
      <c r="AF73" s="59" t="inlineStr">
        <is>
          <t>Price</t>
        </is>
      </c>
      <c r="AK73" s="59" t="inlineStr">
        <is>
          <t>Rick</t>
        </is>
      </c>
      <c r="AL73" s="59" t="inlineStr">
        <is>
          <t>Shaw</t>
        </is>
      </c>
      <c r="AM73" s="59" t="inlineStr">
        <is>
          <t>Gary</t>
        </is>
      </c>
      <c r="AN73" s="59" t="inlineStr">
        <is>
          <t>Quartly</t>
        </is>
      </c>
      <c r="AO73" s="59" t="inlineStr">
        <is>
          <t>Darren</t>
        </is>
      </c>
      <c r="AP73" s="59" t="inlineStr">
        <is>
          <t>Pate</t>
        </is>
      </c>
      <c r="AQ73" s="59" t="inlineStr">
        <is>
          <t>Steve</t>
        </is>
      </c>
      <c r="AR73" s="59" t="inlineStr">
        <is>
          <t>Owen</t>
        </is>
      </c>
      <c r="AS73" s="59" t="inlineStr">
        <is>
          <t>Anthony</t>
        </is>
      </c>
      <c r="AT73" s="59" t="inlineStr">
        <is>
          <t>Tratt</t>
        </is>
      </c>
      <c r="AU73" s="59" t="inlineStr">
        <is>
          <t>Jamie</t>
        </is>
      </c>
      <c r="AV73" s="59" t="inlineStr">
        <is>
          <t>Whincup</t>
        </is>
      </c>
      <c r="AW73" s="59" t="inlineStr">
        <is>
          <t>Kerry</t>
        </is>
      </c>
      <c r="AX73" s="59" t="inlineStr">
        <is>
          <t>Wade</t>
        </is>
      </c>
    </row>
    <row r="74" ht="17" customHeight="1">
      <c r="A74" s="111" t="inlineStr">
        <is>
          <t>John</t>
        </is>
      </c>
      <c r="B74" s="111" t="inlineStr">
        <is>
          <t>Roxburgh</t>
        </is>
      </c>
      <c r="E74" s="103" t="inlineStr">
        <is>
          <t>Frank</t>
        </is>
      </c>
      <c r="F74" s="103" t="inlineStr">
        <is>
          <t>Porter</t>
        </is>
      </c>
      <c r="G74" s="59" t="inlineStr">
        <is>
          <t>Frank</t>
        </is>
      </c>
      <c r="H74" s="59" t="inlineStr">
        <is>
          <t>Matich</t>
        </is>
      </c>
      <c r="I74" s="59" t="inlineStr">
        <is>
          <t>Allan</t>
        </is>
      </c>
      <c r="J74" s="59" t="inlineStr">
        <is>
          <t>Mottram</t>
        </is>
      </c>
      <c r="K74" s="59" t="inlineStr">
        <is>
          <t>Graham</t>
        </is>
      </c>
      <c r="L74" s="59" t="inlineStr">
        <is>
          <t>Moore</t>
        </is>
      </c>
      <c r="M74" s="59" t="inlineStr">
        <is>
          <t>Jack</t>
        </is>
      </c>
      <c r="N74" s="59" t="inlineStr">
        <is>
          <t>Nougher</t>
        </is>
      </c>
      <c r="O74" s="59" t="inlineStr">
        <is>
          <t>Kevin</t>
        </is>
      </c>
      <c r="P74" s="59" t="inlineStr">
        <is>
          <t>Nipperess</t>
        </is>
      </c>
      <c r="Q74" s="59" t="inlineStr">
        <is>
          <t>Ray</t>
        </is>
      </c>
      <c r="R74" s="59" t="inlineStr">
        <is>
          <t>Morris</t>
        </is>
      </c>
      <c r="S74" s="59" t="inlineStr">
        <is>
          <t>David</t>
        </is>
      </c>
      <c r="T74" s="59" t="inlineStr">
        <is>
          <t>Parsons</t>
        </is>
      </c>
      <c r="U74" s="59" t="inlineStr">
        <is>
          <t>Klaus</t>
        </is>
      </c>
      <c r="V74" s="59" t="inlineStr">
        <is>
          <t>Niedzwiedz</t>
        </is>
      </c>
      <c r="W74" s="60" t="inlineStr">
        <is>
          <t>Klaus</t>
        </is>
      </c>
      <c r="X74" s="60" t="inlineStr">
        <is>
          <t>Niedzwiedz</t>
        </is>
      </c>
      <c r="Y74" s="59" t="inlineStr">
        <is>
          <t>Paul</t>
        </is>
      </c>
      <c r="Z74" s="59" t="inlineStr">
        <is>
          <t>Radisich</t>
        </is>
      </c>
      <c r="AA74" s="59" t="inlineStr">
        <is>
          <t>Anders</t>
        </is>
      </c>
      <c r="AB74" s="59" t="inlineStr">
        <is>
          <t>Olofsson</t>
        </is>
      </c>
      <c r="AC74" s="59" t="inlineStr">
        <is>
          <t>David</t>
        </is>
      </c>
      <c r="AD74" s="59" t="inlineStr">
        <is>
          <t>Parsons</t>
        </is>
      </c>
      <c r="AE74" s="59" t="inlineStr">
        <is>
          <t>Paul</t>
        </is>
      </c>
      <c r="AF74" s="59" t="inlineStr">
        <is>
          <t>Radisich</t>
        </is>
      </c>
      <c r="AK74" s="59" t="inlineStr">
        <is>
          <t>Terry</t>
        </is>
      </c>
      <c r="AL74" s="59" t="inlineStr">
        <is>
          <t>Shiel</t>
        </is>
      </c>
      <c r="AM74" s="59" t="inlineStr">
        <is>
          <t>Steve</t>
        </is>
      </c>
      <c r="AN74" s="59" t="inlineStr">
        <is>
          <t>Reed</t>
        </is>
      </c>
      <c r="AO74" s="59" t="inlineStr">
        <is>
          <t>Larry</t>
        </is>
      </c>
      <c r="AP74" s="59" t="inlineStr">
        <is>
          <t>Perkins</t>
        </is>
      </c>
      <c r="AQ74" s="59" t="inlineStr">
        <is>
          <t>David'T'</t>
        </is>
      </c>
      <c r="AR74" s="59" t="inlineStr">
        <is>
          <t>Parsons</t>
        </is>
      </c>
      <c r="AS74" s="59" t="inlineStr">
        <is>
          <t>Wayne</t>
        </is>
      </c>
      <c r="AT74" s="59" t="inlineStr">
        <is>
          <t>Wakefield</t>
        </is>
      </c>
      <c r="AU74" s="59" t="inlineStr">
        <is>
          <t>Mathew</t>
        </is>
      </c>
      <c r="AV74" s="59" t="inlineStr">
        <is>
          <t>White</t>
        </is>
      </c>
      <c r="AW74" s="59" t="inlineStr">
        <is>
          <t>Wayne</t>
        </is>
      </c>
      <c r="AX74" s="59" t="inlineStr">
        <is>
          <t>Wakefield</t>
        </is>
      </c>
    </row>
    <row r="75" ht="17" customHeight="1">
      <c r="A75" s="103" t="inlineStr">
        <is>
          <t>Geoff</t>
        </is>
      </c>
      <c r="B75" s="103" t="inlineStr">
        <is>
          <t>Russell</t>
        </is>
      </c>
      <c r="E75" s="103" t="inlineStr">
        <is>
          <t>George</t>
        </is>
      </c>
      <c r="F75" s="103" t="inlineStr">
        <is>
          <t>Poulton</t>
        </is>
      </c>
      <c r="G75" s="59" t="inlineStr">
        <is>
          <t>Phil</t>
        </is>
      </c>
      <c r="H75" s="59" t="inlineStr">
        <is>
          <t>McCumisky</t>
        </is>
      </c>
      <c r="I75" s="59" t="inlineStr">
        <is>
          <t>Brian</t>
        </is>
      </c>
      <c r="J75" s="59" t="inlineStr">
        <is>
          <t>Muir</t>
        </is>
      </c>
      <c r="K75" s="59" t="inlineStr">
        <is>
          <t>Ray</t>
        </is>
      </c>
      <c r="L75" s="59" t="inlineStr">
        <is>
          <t>Morris</t>
        </is>
      </c>
      <c r="M75" s="59" t="inlineStr">
        <is>
          <t>David</t>
        </is>
      </c>
      <c r="N75" s="59" t="inlineStr">
        <is>
          <t>O'Keefe</t>
        </is>
      </c>
      <c r="O75" s="59" t="inlineStr">
        <is>
          <t>Jack</t>
        </is>
      </c>
      <c r="P75" s="59" t="inlineStr">
        <is>
          <t>Nougher</t>
        </is>
      </c>
      <c r="Q75" s="59" t="inlineStr">
        <is>
          <t>Brian</t>
        </is>
      </c>
      <c r="R75" s="59" t="inlineStr">
        <is>
          <t>Muir</t>
        </is>
      </c>
      <c r="S75" s="59" t="inlineStr">
        <is>
          <t>Win</t>
        </is>
      </c>
      <c r="T75" s="59" t="inlineStr">
        <is>
          <t>Percy</t>
        </is>
      </c>
      <c r="U75" s="60" t="inlineStr">
        <is>
          <t>Tony</t>
        </is>
      </c>
      <c r="V75" s="60" t="inlineStr">
        <is>
          <t>Noske</t>
        </is>
      </c>
      <c r="W75" s="59" t="inlineStr">
        <is>
          <t>Bill</t>
        </is>
      </c>
      <c r="X75" s="59" t="inlineStr">
        <is>
          <t>O'Brien</t>
        </is>
      </c>
      <c r="Y75" s="59" t="inlineStr">
        <is>
          <t>Steve</t>
        </is>
      </c>
      <c r="Z75" s="59" t="inlineStr">
        <is>
          <t>Reed</t>
        </is>
      </c>
      <c r="AA75" s="59" t="inlineStr">
        <is>
          <t>Rohan</t>
        </is>
      </c>
      <c r="AB75" s="59" t="inlineStr">
        <is>
          <t>Onslow</t>
        </is>
      </c>
      <c r="AC75" s="59" t="inlineStr">
        <is>
          <t>Darren</t>
        </is>
      </c>
      <c r="AD75" s="59" t="inlineStr">
        <is>
          <t>Pate</t>
        </is>
      </c>
      <c r="AE75" s="59" t="inlineStr">
        <is>
          <t>Steve</t>
        </is>
      </c>
      <c r="AF75" s="59" t="inlineStr">
        <is>
          <t>Reed</t>
        </is>
      </c>
      <c r="AK75" s="59" t="inlineStr">
        <is>
          <t>Mark</t>
        </is>
      </c>
      <c r="AL75" s="59" t="inlineStr">
        <is>
          <t>Skaife</t>
        </is>
      </c>
      <c r="AM75" s="112" t="inlineStr">
        <is>
          <t>Steven</t>
        </is>
      </c>
      <c r="AN75" s="112" t="inlineStr">
        <is>
          <t>Richards</t>
        </is>
      </c>
      <c r="AO75" s="59" t="inlineStr">
        <is>
          <t>Brett</t>
        </is>
      </c>
      <c r="AP75" s="59" t="inlineStr">
        <is>
          <t>Peters</t>
        </is>
      </c>
      <c r="AQ75" s="59" t="inlineStr">
        <is>
          <t>David'S'</t>
        </is>
      </c>
      <c r="AR75" s="59" t="inlineStr">
        <is>
          <t>Parsons</t>
        </is>
      </c>
      <c r="AS75" s="59" t="inlineStr">
        <is>
          <t>Paul</t>
        </is>
      </c>
      <c r="AT75" s="59" t="inlineStr">
        <is>
          <t>Weel</t>
        </is>
      </c>
      <c r="AU75" s="59" t="inlineStr">
        <is>
          <t>Simon</t>
        </is>
      </c>
      <c r="AV75" s="59" t="inlineStr">
        <is>
          <t>Wills</t>
        </is>
      </c>
      <c r="AW75" s="59" t="inlineStr">
        <is>
          <t>Paul</t>
        </is>
      </c>
      <c r="AX75" s="59" t="inlineStr">
        <is>
          <t>Weel</t>
        </is>
      </c>
    </row>
    <row r="76" ht="17" customHeight="1">
      <c r="A76" s="103" t="inlineStr">
        <is>
          <t>Ern</t>
        </is>
      </c>
      <c r="B76" s="103" t="inlineStr">
        <is>
          <t>Seeliger</t>
        </is>
      </c>
      <c r="E76" s="103" t="inlineStr">
        <is>
          <t>R.</t>
        </is>
      </c>
      <c r="F76" s="103" t="inlineStr">
        <is>
          <t>Poulton</t>
        </is>
      </c>
      <c r="G76" s="59" t="inlineStr">
        <is>
          <t>David</t>
        </is>
      </c>
      <c r="H76" s="59" t="inlineStr">
        <is>
          <t>McKay</t>
        </is>
      </c>
      <c r="I76" s="59" t="inlineStr">
        <is>
          <t>Barry</t>
        </is>
      </c>
      <c r="J76" s="59" t="inlineStr">
        <is>
          <t>Mulholland</t>
        </is>
      </c>
      <c r="K76" s="59" t="inlineStr">
        <is>
          <t>Allan</t>
        </is>
      </c>
      <c r="L76" s="59" t="inlineStr">
        <is>
          <t>Mottram</t>
        </is>
      </c>
      <c r="M76" s="59" t="inlineStr">
        <is>
          <t>Graham</t>
        </is>
      </c>
      <c r="N76" s="59" t="inlineStr">
        <is>
          <t>Porter</t>
        </is>
      </c>
      <c r="O76" s="59" t="inlineStr">
        <is>
          <t>David</t>
        </is>
      </c>
      <c r="P76" s="59" t="inlineStr">
        <is>
          <t>O'Keefe</t>
        </is>
      </c>
      <c r="Q76" s="59" t="inlineStr">
        <is>
          <t>Bob</t>
        </is>
      </c>
      <c r="R76" s="59" t="inlineStr">
        <is>
          <t>Muir</t>
        </is>
      </c>
      <c r="S76" s="59" t="inlineStr">
        <is>
          <t>Larry</t>
        </is>
      </c>
      <c r="T76" s="59" t="inlineStr">
        <is>
          <t>Perkins</t>
        </is>
      </c>
      <c r="U76" s="59" t="inlineStr">
        <is>
          <t>Bill</t>
        </is>
      </c>
      <c r="V76" s="59" t="inlineStr">
        <is>
          <t>O'Brien</t>
        </is>
      </c>
      <c r="W76" s="59" t="inlineStr">
        <is>
          <t>Charlie</t>
        </is>
      </c>
      <c r="X76" s="59" t="inlineStr">
        <is>
          <t>O'Brien</t>
        </is>
      </c>
      <c r="Y76" s="112" t="inlineStr">
        <is>
          <t>Jim</t>
        </is>
      </c>
      <c r="Z76" s="112" t="inlineStr">
        <is>
          <t>Richards</t>
        </is>
      </c>
      <c r="AA76" s="59" t="inlineStr">
        <is>
          <t>Wayne</t>
        </is>
      </c>
      <c r="AB76" s="59" t="inlineStr">
        <is>
          <t>Park</t>
        </is>
      </c>
      <c r="AC76" s="59" t="inlineStr">
        <is>
          <t>Bob</t>
        </is>
      </c>
      <c r="AD76" s="59" t="inlineStr">
        <is>
          <t>Pearson</t>
        </is>
      </c>
      <c r="AE76" s="59" t="inlineStr">
        <is>
          <t>Andrew</t>
        </is>
      </c>
      <c r="AF76" s="59" t="inlineStr">
        <is>
          <t>Reid</t>
        </is>
      </c>
      <c r="AK76" s="59" t="inlineStr">
        <is>
          <t>Chris</t>
        </is>
      </c>
      <c r="AL76" s="59" t="inlineStr">
        <is>
          <t>Smerdon</t>
        </is>
      </c>
      <c r="AM76" s="112" t="inlineStr">
        <is>
          <t>Jim</t>
        </is>
      </c>
      <c r="AN76" s="112" t="inlineStr">
        <is>
          <t>Richards</t>
        </is>
      </c>
      <c r="AO76" s="59" t="inlineStr">
        <is>
          <t>Mark</t>
        </is>
      </c>
      <c r="AP76" s="59" t="inlineStr">
        <is>
          <t>Poole</t>
        </is>
      </c>
      <c r="AQ76" s="59" t="inlineStr">
        <is>
          <t>Larry</t>
        </is>
      </c>
      <c r="AR76" s="59" t="inlineStr">
        <is>
          <t>Perkins</t>
        </is>
      </c>
      <c r="AS76" s="59" t="inlineStr">
        <is>
          <t>Mathew</t>
        </is>
      </c>
      <c r="AT76" s="59" t="inlineStr">
        <is>
          <t>White</t>
        </is>
      </c>
      <c r="AU76" s="59" t="inlineStr">
        <is>
          <t>Max</t>
        </is>
      </c>
      <c r="AV76" s="59" t="inlineStr">
        <is>
          <t>Wilson</t>
        </is>
      </c>
      <c r="AW76" s="59" t="inlineStr">
        <is>
          <t>Jamie</t>
        </is>
      </c>
      <c r="AX76" s="59" t="inlineStr">
        <is>
          <t>Whincup</t>
        </is>
      </c>
    </row>
    <row r="77" ht="17" customHeight="1">
      <c r="A77" s="103" t="inlineStr">
        <is>
          <t>Lou</t>
        </is>
      </c>
      <c r="B77" s="103" t="inlineStr">
        <is>
          <t>Sinclair</t>
        </is>
      </c>
      <c r="E77" s="103" t="inlineStr">
        <is>
          <t>John</t>
        </is>
      </c>
      <c r="F77" s="103" t="inlineStr">
        <is>
          <t>Reaburn</t>
        </is>
      </c>
      <c r="G77" s="59" t="inlineStr">
        <is>
          <t>Jim</t>
        </is>
      </c>
      <c r="H77" s="59" t="inlineStr">
        <is>
          <t>McKeown</t>
        </is>
      </c>
      <c r="I77" s="59" t="inlineStr">
        <is>
          <t>George</t>
        </is>
      </c>
      <c r="J77" s="59" t="inlineStr">
        <is>
          <t>Murray</t>
        </is>
      </c>
      <c r="K77" s="59" t="inlineStr">
        <is>
          <t>Don</t>
        </is>
      </c>
      <c r="L77" s="59" t="inlineStr">
        <is>
          <t>Mudd</t>
        </is>
      </c>
      <c r="M77" s="59" t="inlineStr">
        <is>
          <t>John</t>
        </is>
      </c>
      <c r="N77" s="59" t="inlineStr">
        <is>
          <t>Prisk</t>
        </is>
      </c>
      <c r="O77" s="59" t="inlineStr">
        <is>
          <t>Hideo</t>
        </is>
      </c>
      <c r="P77" s="59" t="inlineStr">
        <is>
          <t>Oishi</t>
        </is>
      </c>
      <c r="Q77" s="112" t="inlineStr">
        <is>
          <t>Barry</t>
        </is>
      </c>
      <c r="R77" s="112" t="inlineStr">
        <is>
          <t>Mulholland</t>
        </is>
      </c>
      <c r="S77" s="59" t="inlineStr">
        <is>
          <t>Drew</t>
        </is>
      </c>
      <c r="T77" s="59" t="inlineStr">
        <is>
          <t>Price</t>
        </is>
      </c>
      <c r="U77" s="59" t="inlineStr">
        <is>
          <t>Charlie</t>
        </is>
      </c>
      <c r="V77" s="59" t="inlineStr">
        <is>
          <t>O'Brien</t>
        </is>
      </c>
      <c r="W77" s="60" t="inlineStr">
        <is>
          <t>Rohan</t>
        </is>
      </c>
      <c r="X77" s="60" t="inlineStr">
        <is>
          <t>Onslow</t>
        </is>
      </c>
      <c r="Y77" s="59" t="inlineStr">
        <is>
          <t>Dennis</t>
        </is>
      </c>
      <c r="Z77" s="59" t="inlineStr">
        <is>
          <t>Rogers</t>
        </is>
      </c>
      <c r="AA77" s="59" t="inlineStr">
        <is>
          <t>David</t>
        </is>
      </c>
      <c r="AB77" s="59" t="inlineStr">
        <is>
          <t>Parsons</t>
        </is>
      </c>
      <c r="AC77" s="59" t="inlineStr">
        <is>
          <t>Win</t>
        </is>
      </c>
      <c r="AD77" s="59" t="inlineStr">
        <is>
          <t>Percy</t>
        </is>
      </c>
      <c r="AE77" s="59" t="inlineStr">
        <is>
          <t>Jim</t>
        </is>
      </c>
      <c r="AF77" s="59" t="inlineStr">
        <is>
          <t>Richards</t>
        </is>
      </c>
      <c r="AK77" s="59" t="inlineStr">
        <is>
          <t>John</t>
        </is>
      </c>
      <c r="AL77" s="59" t="inlineStr">
        <is>
          <t>Smith</t>
        </is>
      </c>
      <c r="AM77" s="59" t="inlineStr">
        <is>
          <t>Paul</t>
        </is>
      </c>
      <c r="AN77" s="59" t="inlineStr">
        <is>
          <t>Romano</t>
        </is>
      </c>
      <c r="AO77" s="59" t="inlineStr">
        <is>
          <t>Nathan</t>
        </is>
      </c>
      <c r="AP77" s="59" t="inlineStr">
        <is>
          <t>Pretty</t>
        </is>
      </c>
      <c r="AQ77" s="59" t="inlineStr">
        <is>
          <t>Brett</t>
        </is>
      </c>
      <c r="AR77" s="59" t="inlineStr">
        <is>
          <t>Peters</t>
        </is>
      </c>
      <c r="AS77" s="59" t="inlineStr">
        <is>
          <t>Simon</t>
        </is>
      </c>
      <c r="AT77" s="59" t="inlineStr">
        <is>
          <t>Wills</t>
        </is>
      </c>
      <c r="AU77" s="59" t="inlineStr">
        <is>
          <t>Luke</t>
        </is>
      </c>
      <c r="AV77" s="59" t="inlineStr">
        <is>
          <t>Youlden</t>
        </is>
      </c>
      <c r="AW77" s="59" t="inlineStr">
        <is>
          <t>Matthew</t>
        </is>
      </c>
      <c r="AX77" s="59" t="inlineStr">
        <is>
          <t>White</t>
        </is>
      </c>
    </row>
    <row r="78" ht="17" customHeight="1">
      <c r="A78" s="103" t="inlineStr">
        <is>
          <t>R.</t>
        </is>
      </c>
      <c r="B78" s="103" t="inlineStr">
        <is>
          <t>Slaney</t>
        </is>
      </c>
      <c r="E78" s="103" t="inlineStr">
        <is>
          <t>George</t>
        </is>
      </c>
      <c r="F78" s="103" t="inlineStr">
        <is>
          <t>Reynolds</t>
        </is>
      </c>
      <c r="G78" s="59" t="inlineStr">
        <is>
          <t>Bruce</t>
        </is>
      </c>
      <c r="H78" s="59" t="inlineStr">
        <is>
          <t>McPhee</t>
        </is>
      </c>
      <c r="I78" s="59" t="inlineStr">
        <is>
          <t>Mike</t>
        </is>
      </c>
      <c r="J78" s="59" t="inlineStr">
        <is>
          <t>Nedelko</t>
        </is>
      </c>
      <c r="K78" s="59" t="inlineStr">
        <is>
          <t>Barry</t>
        </is>
      </c>
      <c r="L78" s="59" t="inlineStr">
        <is>
          <t>Mulholland</t>
        </is>
      </c>
      <c r="M78" s="59" t="inlineStr">
        <is>
          <t>Barry</t>
        </is>
      </c>
      <c r="N78" s="59" t="inlineStr">
        <is>
          <t>Quayle</t>
        </is>
      </c>
      <c r="O78" s="59" t="inlineStr">
        <is>
          <t>Steve</t>
        </is>
      </c>
      <c r="P78" s="59" t="inlineStr">
        <is>
          <t>Parkes</t>
        </is>
      </c>
      <c r="Q78" s="59" t="inlineStr">
        <is>
          <t>Jack</t>
        </is>
      </c>
      <c r="R78" s="59" t="inlineStr">
        <is>
          <t>Mullins</t>
        </is>
      </c>
      <c r="S78" s="59" t="inlineStr">
        <is>
          <t>Paul</t>
        </is>
      </c>
      <c r="T78" s="59" t="inlineStr">
        <is>
          <t>Radisich</t>
        </is>
      </c>
      <c r="U78" s="59" t="inlineStr">
        <is>
          <t>Anders</t>
        </is>
      </c>
      <c r="V78" s="59" t="inlineStr">
        <is>
          <t>Olofsson</t>
        </is>
      </c>
      <c r="W78" s="59" t="inlineStr">
        <is>
          <t>Wayne</t>
        </is>
      </c>
      <c r="X78" s="59" t="inlineStr">
        <is>
          <t>Park</t>
        </is>
      </c>
      <c r="Y78" s="59" t="inlineStr">
        <is>
          <t>Brian</t>
        </is>
      </c>
      <c r="Z78" s="59" t="inlineStr">
        <is>
          <t>Sala</t>
        </is>
      </c>
      <c r="AA78" s="59" t="inlineStr">
        <is>
          <t>Win</t>
        </is>
      </c>
      <c r="AB78" s="59" t="inlineStr">
        <is>
          <t>Percy</t>
        </is>
      </c>
      <c r="AC78" s="112" t="inlineStr">
        <is>
          <t>Larry</t>
        </is>
      </c>
      <c r="AD78" s="112" t="inlineStr">
        <is>
          <t>Perkins</t>
        </is>
      </c>
      <c r="AE78" s="59" t="inlineStr">
        <is>
          <t>Brett</t>
        </is>
      </c>
      <c r="AF78" s="59" t="inlineStr">
        <is>
          <t>Riley</t>
        </is>
      </c>
      <c r="AK78" s="59" t="inlineStr">
        <is>
          <t>Malcolm</t>
        </is>
      </c>
      <c r="AL78" s="59" t="inlineStr">
        <is>
          <t>Stenniken</t>
        </is>
      </c>
      <c r="AM78" s="59" t="inlineStr">
        <is>
          <t>Mal</t>
        </is>
      </c>
      <c r="AN78" s="59" t="inlineStr">
        <is>
          <t>Rose</t>
        </is>
      </c>
      <c r="AO78" s="59" t="inlineStr">
        <is>
          <t>Melinda</t>
        </is>
      </c>
      <c r="AP78" s="59" t="inlineStr">
        <is>
          <t>Price</t>
        </is>
      </c>
      <c r="AQ78" s="59" t="inlineStr">
        <is>
          <t>Jason</t>
        </is>
      </c>
      <c r="AR78" s="59" t="inlineStr">
        <is>
          <t>Plato</t>
        </is>
      </c>
      <c r="AS78" s="59" t="inlineStr">
        <is>
          <t>Terry</t>
        </is>
      </c>
      <c r="AT78" s="59" t="inlineStr">
        <is>
          <t>Wyhoon</t>
        </is>
      </c>
      <c r="AW78" s="59" t="inlineStr">
        <is>
          <t>Simon</t>
        </is>
      </c>
      <c r="AX78" s="59" t="inlineStr">
        <is>
          <t>Wills</t>
        </is>
      </c>
    </row>
    <row r="79" ht="34" customHeight="1">
      <c r="A79" s="103" t="inlineStr">
        <is>
          <t>Jim</t>
        </is>
      </c>
      <c r="B79" s="103" t="inlineStr">
        <is>
          <t>Smith</t>
        </is>
      </c>
      <c r="E79" s="103" t="inlineStr">
        <is>
          <t>Tony</t>
        </is>
      </c>
      <c r="F79" s="103" t="inlineStr">
        <is>
          <t>Reynolds</t>
        </is>
      </c>
      <c r="G79" s="59" t="inlineStr">
        <is>
          <t>Frederick George "Fearless Fred"</t>
        </is>
      </c>
      <c r="H79" s="59" t="inlineStr">
        <is>
          <t>Morgan</t>
        </is>
      </c>
      <c r="I79" s="59" t="inlineStr">
        <is>
          <t>Bert</t>
        </is>
      </c>
      <c r="J79" s="59" t="inlineStr">
        <is>
          <t>Needham</t>
        </is>
      </c>
      <c r="K79" s="59" t="inlineStr">
        <is>
          <t>Jack</t>
        </is>
      </c>
      <c r="L79" s="59" t="inlineStr">
        <is>
          <t>Murray</t>
        </is>
      </c>
      <c r="M79" s="59" t="inlineStr">
        <is>
          <t>Rick</t>
        </is>
      </c>
      <c r="N79" s="59" t="inlineStr">
        <is>
          <t>Radford</t>
        </is>
      </c>
      <c r="O79" s="59" t="inlineStr">
        <is>
          <t>Stan</t>
        </is>
      </c>
      <c r="P79" s="59" t="inlineStr">
        <is>
          <t>Pomroy</t>
        </is>
      </c>
      <c r="Q79" s="59" t="inlineStr">
        <is>
          <t>David</t>
        </is>
      </c>
      <c r="R79" s="59" t="inlineStr">
        <is>
          <t>O'Keefe</t>
        </is>
      </c>
      <c r="S79" s="59" t="inlineStr">
        <is>
          <t>David</t>
        </is>
      </c>
      <c r="T79" s="59" t="inlineStr">
        <is>
          <t>Ratcliff</t>
        </is>
      </c>
      <c r="U79" s="59" t="inlineStr">
        <is>
          <t>Rohan</t>
        </is>
      </c>
      <c r="V79" s="59" t="inlineStr">
        <is>
          <t>Onslow</t>
        </is>
      </c>
      <c r="W79" s="59" t="inlineStr">
        <is>
          <t>David</t>
        </is>
      </c>
      <c r="X79" s="59" t="inlineStr">
        <is>
          <t>Parsons</t>
        </is>
      </c>
      <c r="Y79" s="60" t="inlineStr">
        <is>
          <t>David</t>
        </is>
      </c>
      <c r="Z79" s="60" t="inlineStr">
        <is>
          <t>Sala</t>
        </is>
      </c>
      <c r="AA79" s="59" t="inlineStr">
        <is>
          <t>Larry</t>
        </is>
      </c>
      <c r="AB79" s="59" t="inlineStr">
        <is>
          <t>Perkins</t>
        </is>
      </c>
      <c r="AC79" s="59" t="inlineStr">
        <is>
          <t>Brett</t>
        </is>
      </c>
      <c r="AD79" s="59" t="inlineStr">
        <is>
          <t>Peters</t>
        </is>
      </c>
      <c r="AE79" s="59" t="inlineStr">
        <is>
          <t>Dennis</t>
        </is>
      </c>
      <c r="AF79" s="59" t="inlineStr">
        <is>
          <t>Rogers</t>
        </is>
      </c>
      <c r="AK79" s="59" t="inlineStr">
        <is>
          <t>Paul</t>
        </is>
      </c>
      <c r="AL79" s="59" t="inlineStr">
        <is>
          <t>Stokell</t>
        </is>
      </c>
      <c r="AM79" s="59" t="inlineStr">
        <is>
          <t>D'arcy</t>
        </is>
      </c>
      <c r="AN79" s="59" t="inlineStr">
        <is>
          <t>Russell</t>
        </is>
      </c>
      <c r="AO79" s="59" t="inlineStr">
        <is>
          <t>Gary</t>
        </is>
      </c>
      <c r="AP79" s="59" t="inlineStr">
        <is>
          <t>Quartly</t>
        </is>
      </c>
      <c r="AQ79" s="59" t="inlineStr">
        <is>
          <t>Miles</t>
        </is>
      </c>
      <c r="AR79" s="59" t="inlineStr">
        <is>
          <t>Pope</t>
        </is>
      </c>
      <c r="AS79" s="59" t="inlineStr">
        <is>
          <t>Luke</t>
        </is>
      </c>
      <c r="AT79" s="59" t="inlineStr">
        <is>
          <t>Youlden</t>
        </is>
      </c>
      <c r="AW79" s="59" t="inlineStr">
        <is>
          <t>Max</t>
        </is>
      </c>
      <c r="AX79" s="59" t="inlineStr">
        <is>
          <t>Wilson</t>
        </is>
      </c>
    </row>
    <row r="80" ht="17" customHeight="1">
      <c r="A80" s="103" t="inlineStr">
        <is>
          <t>George</t>
        </is>
      </c>
      <c r="B80" s="103" t="inlineStr">
        <is>
          <t>Spanos</t>
        </is>
      </c>
      <c r="E80" s="103" t="inlineStr">
        <is>
          <t>Bill</t>
        </is>
      </c>
      <c r="F80" s="103" t="inlineStr">
        <is>
          <t>Roberts</t>
        </is>
      </c>
      <c r="G80" s="59" t="inlineStr">
        <is>
          <t>Brian</t>
        </is>
      </c>
      <c r="H80" s="59" t="inlineStr">
        <is>
          <t>Muir</t>
        </is>
      </c>
      <c r="I80" s="59" t="inlineStr">
        <is>
          <t>Bill</t>
        </is>
      </c>
      <c r="J80" s="59" t="inlineStr">
        <is>
          <t>Orr</t>
        </is>
      </c>
      <c r="K80" s="59" t="inlineStr">
        <is>
          <t>Bill</t>
        </is>
      </c>
      <c r="L80" s="59" t="inlineStr">
        <is>
          <t>Orr</t>
        </is>
      </c>
      <c r="M80" s="59" t="inlineStr">
        <is>
          <t>Brian</t>
        </is>
      </c>
      <c r="N80" s="59" t="inlineStr">
        <is>
          <t>Reed</t>
        </is>
      </c>
      <c r="O80" s="59" t="inlineStr">
        <is>
          <t>John</t>
        </is>
      </c>
      <c r="P80" s="59" t="inlineStr">
        <is>
          <t>Prisk</t>
        </is>
      </c>
      <c r="Q80" s="59" t="inlineStr">
        <is>
          <t>Arthur</t>
        </is>
      </c>
      <c r="R80" s="59" t="inlineStr">
        <is>
          <t>Olsen</t>
        </is>
      </c>
      <c r="S80" s="59" t="inlineStr">
        <is>
          <t>Steve</t>
        </is>
      </c>
      <c r="T80" s="59" t="inlineStr">
        <is>
          <t>Reed</t>
        </is>
      </c>
      <c r="U80" s="59" t="inlineStr">
        <is>
          <t>Wayne</t>
        </is>
      </c>
      <c r="V80" s="59" t="inlineStr">
        <is>
          <t>Park</t>
        </is>
      </c>
      <c r="W80" s="59" t="inlineStr">
        <is>
          <t>Bob</t>
        </is>
      </c>
      <c r="X80" s="59" t="inlineStr">
        <is>
          <t>Pearson</t>
        </is>
      </c>
      <c r="Y80" s="60" t="inlineStr">
        <is>
          <t>Edgar</t>
        </is>
      </c>
      <c r="Z80" s="60" t="inlineStr">
        <is>
          <t>Salwegter</t>
        </is>
      </c>
      <c r="AA80" s="59" t="inlineStr">
        <is>
          <t>Brett</t>
        </is>
      </c>
      <c r="AB80" s="59" t="inlineStr">
        <is>
          <t>Peters</t>
        </is>
      </c>
      <c r="AC80" s="59" t="inlineStr">
        <is>
          <t>Mike</t>
        </is>
      </c>
      <c r="AD80" s="59" t="inlineStr">
        <is>
          <t>Preston</t>
        </is>
      </c>
      <c r="AE80" s="59" t="inlineStr">
        <is>
          <t>Warwick</t>
        </is>
      </c>
      <c r="AF80" s="59" t="inlineStr">
        <is>
          <t>Rooklyn</t>
        </is>
      </c>
      <c r="AK80" s="59" t="inlineStr">
        <is>
          <t>Scotty</t>
        </is>
      </c>
      <c r="AL80" s="59" t="inlineStr">
        <is>
          <t>Taylor</t>
        </is>
      </c>
      <c r="AM80" s="59" t="inlineStr">
        <is>
          <t>Neil</t>
        </is>
      </c>
      <c r="AN80" s="59" t="inlineStr">
        <is>
          <t>Schembri</t>
        </is>
      </c>
      <c r="AO80" s="59" t="inlineStr">
        <is>
          <t>Paul</t>
        </is>
      </c>
      <c r="AP80" s="59" t="inlineStr">
        <is>
          <t>Radisich</t>
        </is>
      </c>
      <c r="AQ80" s="59" t="inlineStr">
        <is>
          <t>Nathan</t>
        </is>
      </c>
      <c r="AR80" s="59" t="inlineStr">
        <is>
          <t>Pretty</t>
        </is>
      </c>
      <c r="AW80" s="59" t="inlineStr">
        <is>
          <t>Mark</t>
        </is>
      </c>
      <c r="AX80" s="59" t="inlineStr">
        <is>
          <t>Winterbottom</t>
        </is>
      </c>
    </row>
    <row r="81" ht="17" customHeight="1">
      <c r="A81" s="103" t="inlineStr">
        <is>
          <t>Doug</t>
        </is>
      </c>
      <c r="B81" s="103" t="inlineStr">
        <is>
          <t>Stewart</t>
        </is>
      </c>
      <c r="E81" s="103" t="inlineStr">
        <is>
          <t>Tom</t>
        </is>
      </c>
      <c r="F81" s="103" t="inlineStr">
        <is>
          <t>Roddy</t>
        </is>
      </c>
      <c r="G81" s="59" t="inlineStr">
        <is>
          <t>Jack</t>
        </is>
      </c>
      <c r="H81" s="59" t="inlineStr">
        <is>
          <t>Murray</t>
        </is>
      </c>
      <c r="I81" s="59" t="inlineStr">
        <is>
          <t>Les</t>
        </is>
      </c>
      <c r="J81" s="59" t="inlineStr">
        <is>
          <t>Park</t>
        </is>
      </c>
      <c r="K81" s="59" t="inlineStr">
        <is>
          <t>Fred</t>
        </is>
      </c>
      <c r="L81" s="59" t="inlineStr">
        <is>
          <t>Otten</t>
        </is>
      </c>
      <c r="M81" s="59" t="inlineStr">
        <is>
          <t>George</t>
        </is>
      </c>
      <c r="N81" s="59" t="inlineStr">
        <is>
          <t>Reynolds</t>
        </is>
      </c>
      <c r="O81" s="59" t="inlineStr">
        <is>
          <t>Rick</t>
        </is>
      </c>
      <c r="P81" s="59" t="inlineStr">
        <is>
          <t>Radford</t>
        </is>
      </c>
      <c r="Q81" s="59" t="inlineStr">
        <is>
          <t>Jim</t>
        </is>
      </c>
      <c r="R81" s="59" t="inlineStr">
        <is>
          <t>Palmer</t>
        </is>
      </c>
      <c r="S81" s="59" t="inlineStr">
        <is>
          <t>Jim</t>
        </is>
      </c>
      <c r="T81" s="59" t="inlineStr">
        <is>
          <t>Richards</t>
        </is>
      </c>
      <c r="U81" s="59" t="inlineStr">
        <is>
          <t>Win</t>
        </is>
      </c>
      <c r="V81" s="59" t="inlineStr">
        <is>
          <t>Percy</t>
        </is>
      </c>
      <c r="W81" s="112" t="inlineStr">
        <is>
          <t>Win</t>
        </is>
      </c>
      <c r="X81" s="112" t="inlineStr">
        <is>
          <t>Percy</t>
        </is>
      </c>
      <c r="Y81" s="59" t="inlineStr">
        <is>
          <t>Kyane</t>
        </is>
      </c>
      <c r="Z81" s="59" t="inlineStr">
        <is>
          <t>Scott</t>
        </is>
      </c>
      <c r="AA81" s="60" t="inlineStr">
        <is>
          <t>Malcom</t>
        </is>
      </c>
      <c r="AB81" s="60" t="inlineStr">
        <is>
          <t>Rea</t>
        </is>
      </c>
      <c r="AC81" s="59" t="inlineStr">
        <is>
          <t>Paul</t>
        </is>
      </c>
      <c r="AD81" s="59" t="inlineStr">
        <is>
          <t>Radisich</t>
        </is>
      </c>
      <c r="AE81" s="59" t="inlineStr">
        <is>
          <t>Wayne</t>
        </is>
      </c>
      <c r="AF81" s="59" t="inlineStr">
        <is>
          <t>Russell</t>
        </is>
      </c>
      <c r="AK81" s="59" t="inlineStr">
        <is>
          <t>Anthony</t>
        </is>
      </c>
      <c r="AL81" s="59" t="inlineStr">
        <is>
          <t>Tratt</t>
        </is>
      </c>
      <c r="AM81" s="59" t="inlineStr">
        <is>
          <t>Tony</t>
        </is>
      </c>
      <c r="AN81" s="59" t="inlineStr">
        <is>
          <t>Scott</t>
        </is>
      </c>
      <c r="AO81" s="59" t="inlineStr">
        <is>
          <t>Steve</t>
        </is>
      </c>
      <c r="AP81" s="59" t="inlineStr">
        <is>
          <t>Reed</t>
        </is>
      </c>
      <c r="AQ81" s="59" t="inlineStr">
        <is>
          <t>Melinda</t>
        </is>
      </c>
      <c r="AR81" s="59" t="inlineStr">
        <is>
          <t>Price</t>
        </is>
      </c>
      <c r="AW81" s="59" t="inlineStr">
        <is>
          <t>Luke</t>
        </is>
      </c>
      <c r="AX81" s="59" t="inlineStr">
        <is>
          <t>Youlden</t>
        </is>
      </c>
    </row>
    <row r="82" ht="17" customHeight="1">
      <c r="A82" s="103" t="inlineStr">
        <is>
          <t>Fred</t>
        </is>
      </c>
      <c r="B82" s="103" t="inlineStr">
        <is>
          <t>Sutherland</t>
        </is>
      </c>
      <c r="E82" s="103" t="inlineStr">
        <is>
          <t>John</t>
        </is>
      </c>
      <c r="F82" s="103" t="inlineStr">
        <is>
          <t>Roxburgh</t>
        </is>
      </c>
      <c r="G82" s="59" t="inlineStr">
        <is>
          <t>George</t>
        </is>
      </c>
      <c r="H82" s="59" t="inlineStr">
        <is>
          <t>Murray</t>
        </is>
      </c>
      <c r="I82" s="59" t="inlineStr">
        <is>
          <t>Keith</t>
        </is>
      </c>
      <c r="J82" s="59" t="inlineStr">
        <is>
          <t>Pascall</t>
        </is>
      </c>
      <c r="K82" s="59" t="inlineStr">
        <is>
          <t>Stan</t>
        </is>
      </c>
      <c r="L82" s="59" t="inlineStr">
        <is>
          <t>Pomroy</t>
        </is>
      </c>
      <c r="M82" s="59" t="inlineStr">
        <is>
          <t>Tony</t>
        </is>
      </c>
      <c r="N82" s="59" t="inlineStr">
        <is>
          <t>Robards</t>
        </is>
      </c>
      <c r="O82" s="59" t="inlineStr">
        <is>
          <t>George</t>
        </is>
      </c>
      <c r="P82" s="59" t="inlineStr">
        <is>
          <t>Reynolds</t>
        </is>
      </c>
      <c r="Q82" s="59" t="inlineStr">
        <is>
          <t>Sid/Sib</t>
        </is>
      </c>
      <c r="R82" s="59" t="inlineStr">
        <is>
          <t>Petralia</t>
        </is>
      </c>
      <c r="S82" s="59" t="inlineStr">
        <is>
          <t>Brett</t>
        </is>
      </c>
      <c r="T82" s="59" t="inlineStr">
        <is>
          <t>Riley</t>
        </is>
      </c>
      <c r="U82" s="59" t="inlineStr">
        <is>
          <t>Larry</t>
        </is>
      </c>
      <c r="V82" s="59" t="inlineStr">
        <is>
          <t>Perkins</t>
        </is>
      </c>
      <c r="W82" s="59" t="inlineStr">
        <is>
          <t>Larry</t>
        </is>
      </c>
      <c r="X82" s="59" t="inlineStr">
        <is>
          <t>Perkins</t>
        </is>
      </c>
      <c r="Y82" s="59" t="inlineStr">
        <is>
          <t>Tony</t>
        </is>
      </c>
      <c r="Z82" s="59" t="inlineStr">
        <is>
          <t>Scott</t>
        </is>
      </c>
      <c r="AA82" s="59" t="inlineStr">
        <is>
          <t>Steve</t>
        </is>
      </c>
      <c r="AB82" s="59" t="inlineStr">
        <is>
          <t>Reed</t>
        </is>
      </c>
      <c r="AC82" s="59" t="inlineStr">
        <is>
          <t>Steve</t>
        </is>
      </c>
      <c r="AD82" s="59" t="inlineStr">
        <is>
          <t>Reed</t>
        </is>
      </c>
      <c r="AE82" s="59" t="inlineStr">
        <is>
          <t>Neil</t>
        </is>
      </c>
      <c r="AF82" s="59" t="inlineStr">
        <is>
          <t>Schembri</t>
        </is>
      </c>
      <c r="AK82" s="59" t="inlineStr">
        <is>
          <t>John</t>
        </is>
      </c>
      <c r="AL82" s="59" t="inlineStr">
        <is>
          <t>Trimbole</t>
        </is>
      </c>
      <c r="AM82" s="59" t="inlineStr">
        <is>
          <t>Glenn</t>
        </is>
      </c>
      <c r="AN82" s="59" t="inlineStr">
        <is>
          <t>Seton</t>
        </is>
      </c>
      <c r="AO82" s="59" t="inlineStr">
        <is>
          <t>Tony</t>
        </is>
      </c>
      <c r="AP82" s="59" t="inlineStr">
        <is>
          <t>Ricciardello</t>
        </is>
      </c>
      <c r="AQ82" s="59" t="inlineStr">
        <is>
          <t>Gary</t>
        </is>
      </c>
      <c r="AR82" s="59" t="inlineStr">
        <is>
          <t>Quartly</t>
        </is>
      </c>
    </row>
    <row r="83" ht="17" customHeight="1">
      <c r="A83" s="103" t="inlineStr">
        <is>
          <t>Leo</t>
        </is>
      </c>
      <c r="B83" s="103" t="inlineStr">
        <is>
          <t>Taylor</t>
        </is>
      </c>
      <c r="E83" s="103" t="inlineStr">
        <is>
          <t>Geoff</t>
        </is>
      </c>
      <c r="F83" s="103" t="inlineStr">
        <is>
          <t>Russell</t>
        </is>
      </c>
      <c r="G83" s="59" t="inlineStr">
        <is>
          <t>Mike</t>
        </is>
      </c>
      <c r="H83" s="59" t="inlineStr">
        <is>
          <t>Nedelko</t>
        </is>
      </c>
      <c r="I83" s="59" t="inlineStr">
        <is>
          <t>Stan</t>
        </is>
      </c>
      <c r="J83" s="59" t="inlineStr">
        <is>
          <t>Pomroy</t>
        </is>
      </c>
      <c r="K83" s="59" t="inlineStr">
        <is>
          <t>John</t>
        </is>
      </c>
      <c r="L83" s="59" t="inlineStr">
        <is>
          <t>Prisk</t>
        </is>
      </c>
      <c r="M83" s="59" t="inlineStr">
        <is>
          <t>John</t>
        </is>
      </c>
      <c r="N83" s="59" t="inlineStr">
        <is>
          <t>Roxburgh</t>
        </is>
      </c>
      <c r="O83" s="59" t="inlineStr">
        <is>
          <t>Jane</t>
        </is>
      </c>
      <c r="P83" s="59" t="inlineStr">
        <is>
          <t>Richardson</t>
        </is>
      </c>
      <c r="Q83" s="59" t="inlineStr">
        <is>
          <t>Stan</t>
        </is>
      </c>
      <c r="R83" s="59" t="inlineStr">
        <is>
          <t>Pomroy</t>
        </is>
      </c>
      <c r="S83" s="59" t="inlineStr">
        <is>
          <t>Dennis</t>
        </is>
      </c>
      <c r="T83" s="59" t="inlineStr">
        <is>
          <t>Rogers</t>
        </is>
      </c>
      <c r="U83" s="59" t="inlineStr">
        <is>
          <t>Frank</t>
        </is>
      </c>
      <c r="V83" s="59" t="inlineStr">
        <is>
          <t>Porter</t>
        </is>
      </c>
      <c r="W83" s="59" t="inlineStr">
        <is>
          <t>Mark</t>
        </is>
      </c>
      <c r="X83" s="59" t="inlineStr">
        <is>
          <t>Poole</t>
        </is>
      </c>
      <c r="Y83" s="59" t="inlineStr">
        <is>
          <t>Ron</t>
        </is>
      </c>
      <c r="Z83" s="59" t="inlineStr">
        <is>
          <t>Searle</t>
        </is>
      </c>
      <c r="AA83" s="59" t="inlineStr">
        <is>
          <t>Manuel</t>
        </is>
      </c>
      <c r="AB83" s="59" t="inlineStr">
        <is>
          <t>Reuter</t>
        </is>
      </c>
      <c r="AC83" s="59" t="inlineStr">
        <is>
          <t>Jim</t>
        </is>
      </c>
      <c r="AD83" s="59" t="inlineStr">
        <is>
          <t>Richards</t>
        </is>
      </c>
      <c r="AE83" s="59" t="inlineStr">
        <is>
          <t>Tony</t>
        </is>
      </c>
      <c r="AF83" s="59" t="inlineStr">
        <is>
          <t>Scott</t>
        </is>
      </c>
      <c r="AK83" s="59" t="inlineStr">
        <is>
          <t>Brian</t>
        </is>
      </c>
      <c r="AL83" s="59" t="inlineStr">
        <is>
          <t>Walden</t>
        </is>
      </c>
      <c r="AM83" s="59" t="inlineStr">
        <is>
          <t>Bill</t>
        </is>
      </c>
      <c r="AN83" s="59" t="inlineStr">
        <is>
          <t>Sieders</t>
        </is>
      </c>
      <c r="AO83" s="112" t="inlineStr">
        <is>
          <t>Steven</t>
        </is>
      </c>
      <c r="AP83" s="112" t="inlineStr">
        <is>
          <t>Richards</t>
        </is>
      </c>
      <c r="AQ83" s="59" t="inlineStr">
        <is>
          <t>Paul</t>
        </is>
      </c>
      <c r="AR83" s="59" t="inlineStr">
        <is>
          <t>Radisich</t>
        </is>
      </c>
    </row>
    <row r="84" ht="17" customHeight="1">
      <c r="A84" s="103" t="inlineStr">
        <is>
          <t>Tony</t>
        </is>
      </c>
      <c r="B84" s="103" t="inlineStr">
        <is>
          <t>Thieler</t>
        </is>
      </c>
      <c r="E84" s="103" t="inlineStr">
        <is>
          <t>Brian</t>
        </is>
      </c>
      <c r="F84" s="103" t="inlineStr">
        <is>
          <t>Sampson</t>
        </is>
      </c>
      <c r="G84" s="59" t="inlineStr">
        <is>
          <t>Bert</t>
        </is>
      </c>
      <c r="H84" s="59" t="inlineStr">
        <is>
          <t>Needham</t>
        </is>
      </c>
      <c r="I84" s="59" t="inlineStr">
        <is>
          <t>John</t>
        </is>
      </c>
      <c r="J84" s="59" t="inlineStr">
        <is>
          <t>Prisk</t>
        </is>
      </c>
      <c r="K84" s="59" t="inlineStr">
        <is>
          <t>John</t>
        </is>
      </c>
      <c r="L84" s="59" t="inlineStr">
        <is>
          <t>Reaburn</t>
        </is>
      </c>
      <c r="M84" s="59" t="inlineStr">
        <is>
          <t>Brian</t>
        </is>
      </c>
      <c r="N84" s="59" t="inlineStr">
        <is>
          <t>Sampson</t>
        </is>
      </c>
      <c r="O84" s="59" t="inlineStr">
        <is>
          <t>Bob</t>
        </is>
      </c>
      <c r="P84" s="59" t="inlineStr">
        <is>
          <t>Romano</t>
        </is>
      </c>
      <c r="Q84" s="59" t="inlineStr">
        <is>
          <t>John</t>
        </is>
      </c>
      <c r="R84" s="59" t="inlineStr">
        <is>
          <t>Prisk</t>
        </is>
      </c>
      <c r="S84" s="59" t="inlineStr">
        <is>
          <t>Garry</t>
        </is>
      </c>
      <c r="T84" s="59" t="inlineStr">
        <is>
          <t>Rogers</t>
        </is>
      </c>
      <c r="U84" s="59" t="inlineStr">
        <is>
          <t>Drew</t>
        </is>
      </c>
      <c r="V84" s="59" t="inlineStr">
        <is>
          <t>Price</t>
        </is>
      </c>
      <c r="W84" s="59" t="inlineStr">
        <is>
          <t>Mike</t>
        </is>
      </c>
      <c r="X84" s="59" t="inlineStr">
        <is>
          <t>Preston</t>
        </is>
      </c>
      <c r="Y84" s="59" t="inlineStr">
        <is>
          <t>Glenn</t>
        </is>
      </c>
      <c r="Z84" s="59" t="inlineStr">
        <is>
          <t>Seton</t>
        </is>
      </c>
      <c r="AA84" s="112" t="inlineStr">
        <is>
          <t>Jim</t>
        </is>
      </c>
      <c r="AB84" s="112" t="inlineStr">
        <is>
          <t>Richards</t>
        </is>
      </c>
      <c r="AC84" s="59" t="inlineStr">
        <is>
          <t>Dennis</t>
        </is>
      </c>
      <c r="AD84" s="59" t="inlineStr">
        <is>
          <t>Rogers</t>
        </is>
      </c>
      <c r="AE84" s="59" t="inlineStr">
        <is>
          <t>Glenn</t>
        </is>
      </c>
      <c r="AF84" s="59" t="inlineStr">
        <is>
          <t>Seton</t>
        </is>
      </c>
      <c r="AK84" s="59" t="inlineStr">
        <is>
          <t>Kevin</t>
        </is>
      </c>
      <c r="AL84" s="59" t="inlineStr">
        <is>
          <t>Waldock</t>
        </is>
      </c>
      <c r="AM84" s="59" t="inlineStr">
        <is>
          <t>Mark</t>
        </is>
      </c>
      <c r="AN84" s="59" t="inlineStr">
        <is>
          <t>Skaife</t>
        </is>
      </c>
      <c r="AO84" s="59" t="inlineStr">
        <is>
          <t>Jim</t>
        </is>
      </c>
      <c r="AP84" s="59" t="inlineStr">
        <is>
          <t>Richards</t>
        </is>
      </c>
      <c r="AQ84" s="59" t="inlineStr">
        <is>
          <t>Steve</t>
        </is>
      </c>
      <c r="AR84" s="59" t="inlineStr">
        <is>
          <t>Reed</t>
        </is>
      </c>
    </row>
    <row r="85" ht="17" customHeight="1">
      <c r="A85" s="103" t="inlineStr">
        <is>
          <t>Barry</t>
        </is>
      </c>
      <c r="B85" s="103" t="inlineStr">
        <is>
          <t>Topen</t>
        </is>
      </c>
      <c r="E85" s="103" t="inlineStr">
        <is>
          <t>Charlie</t>
        </is>
      </c>
      <c r="F85" s="103" t="inlineStr">
        <is>
          <t>Smith</t>
        </is>
      </c>
      <c r="G85" s="59" t="inlineStr">
        <is>
          <t>Kevin</t>
        </is>
      </c>
      <c r="H85" s="59" t="inlineStr">
        <is>
          <t>Nicholson</t>
        </is>
      </c>
      <c r="I85" s="59" t="inlineStr">
        <is>
          <t>John</t>
        </is>
      </c>
      <c r="J85" s="59" t="inlineStr">
        <is>
          <t>Reaburn</t>
        </is>
      </c>
      <c r="K85" s="59" t="inlineStr">
        <is>
          <t>Brian</t>
        </is>
      </c>
      <c r="L85" s="59" t="inlineStr">
        <is>
          <t>Reed</t>
        </is>
      </c>
      <c r="M85" s="59" t="inlineStr">
        <is>
          <t>Mike</t>
        </is>
      </c>
      <c r="N85" s="59" t="inlineStr">
        <is>
          <t>Savva</t>
        </is>
      </c>
      <c r="O85" s="59" t="inlineStr">
        <is>
          <t>John</t>
        </is>
      </c>
      <c r="P85" s="59" t="inlineStr">
        <is>
          <t>Roxburgh</t>
        </is>
      </c>
      <c r="Q85" s="59" t="inlineStr">
        <is>
          <t>Rick</t>
        </is>
      </c>
      <c r="R85" s="59" t="inlineStr">
        <is>
          <t>Radford</t>
        </is>
      </c>
      <c r="S85" s="59" t="inlineStr">
        <is>
          <t>Brian</t>
        </is>
      </c>
      <c r="T85" s="59" t="inlineStr">
        <is>
          <t>Sampson</t>
        </is>
      </c>
      <c r="U85" s="59" t="inlineStr">
        <is>
          <t>Paul</t>
        </is>
      </c>
      <c r="V85" s="59" t="inlineStr">
        <is>
          <t>Radisich</t>
        </is>
      </c>
      <c r="W85" s="60" t="inlineStr">
        <is>
          <t>Drew</t>
        </is>
      </c>
      <c r="X85" s="60" t="inlineStr">
        <is>
          <t>Price</t>
        </is>
      </c>
      <c r="Y85" s="60" t="inlineStr">
        <is>
          <t>Keith</t>
        </is>
      </c>
      <c r="Z85" s="60" t="inlineStr">
        <is>
          <t>Sharp</t>
        </is>
      </c>
      <c r="AA85" s="59" t="inlineStr">
        <is>
          <t>Garry</t>
        </is>
      </c>
      <c r="AB85" s="59" t="inlineStr">
        <is>
          <t>Rogers</t>
        </is>
      </c>
      <c r="AC85" s="59" t="inlineStr">
        <is>
          <t>Garry</t>
        </is>
      </c>
      <c r="AD85" s="59" t="inlineStr">
        <is>
          <t>Rogers</t>
        </is>
      </c>
      <c r="AE85" s="59" t="inlineStr">
        <is>
          <t>Richard</t>
        </is>
      </c>
      <c r="AF85" s="59" t="inlineStr">
        <is>
          <t>Shaw</t>
        </is>
      </c>
      <c r="AK85" s="59" t="inlineStr">
        <is>
          <t>Bruce</t>
        </is>
      </c>
      <c r="AL85" s="59" t="inlineStr">
        <is>
          <t>Williams</t>
        </is>
      </c>
      <c r="AM85" s="59" t="inlineStr">
        <is>
          <t>Chris</t>
        </is>
      </c>
      <c r="AN85" s="59" t="inlineStr">
        <is>
          <t>Smerdon</t>
        </is>
      </c>
      <c r="AO85" s="59" t="inlineStr">
        <is>
          <t>Greg</t>
        </is>
      </c>
      <c r="AP85" s="59" t="inlineStr">
        <is>
          <t>Ritter</t>
        </is>
      </c>
      <c r="AQ85" s="59" t="inlineStr">
        <is>
          <t>Steven</t>
        </is>
      </c>
      <c r="AR85" s="59" t="inlineStr">
        <is>
          <t>Richards</t>
        </is>
      </c>
    </row>
    <row r="86" ht="17" customHeight="1">
      <c r="A86" s="103" t="inlineStr">
        <is>
          <t>Bruce</t>
        </is>
      </c>
      <c r="B86" s="103" t="inlineStr">
        <is>
          <t>Walton</t>
        </is>
      </c>
      <c r="E86" s="103" t="inlineStr">
        <is>
          <t>Jim</t>
        </is>
      </c>
      <c r="F86" s="103" t="inlineStr">
        <is>
          <t>Smith</t>
        </is>
      </c>
      <c r="G86" s="59" t="inlineStr">
        <is>
          <t>Jim</t>
        </is>
      </c>
      <c r="H86" s="59" t="inlineStr">
        <is>
          <t>O'Shaunnessy</t>
        </is>
      </c>
      <c r="I86" s="59" t="inlineStr">
        <is>
          <t>Brian</t>
        </is>
      </c>
      <c r="J86" s="59" t="inlineStr">
        <is>
          <t>Reed</t>
        </is>
      </c>
      <c r="K86" s="59" t="inlineStr">
        <is>
          <t>George</t>
        </is>
      </c>
      <c r="L86" s="59" t="inlineStr">
        <is>
          <t>Reynolds</t>
        </is>
      </c>
      <c r="M86" s="59" t="inlineStr">
        <is>
          <t>Mike</t>
        </is>
      </c>
      <c r="N86" s="59" t="inlineStr">
        <is>
          <t>Schneider</t>
        </is>
      </c>
      <c r="O86" s="59" t="inlineStr">
        <is>
          <t>Brian</t>
        </is>
      </c>
      <c r="P86" s="59" t="inlineStr">
        <is>
          <t>Sampson</t>
        </is>
      </c>
      <c r="Q86" s="59" t="inlineStr">
        <is>
          <t>Brian</t>
        </is>
      </c>
      <c r="R86" s="59" t="inlineStr">
        <is>
          <t>Reed</t>
        </is>
      </c>
      <c r="S86" s="59" t="inlineStr">
        <is>
          <t>Gary</t>
        </is>
      </c>
      <c r="T86" s="59" t="inlineStr">
        <is>
          <t>Scott</t>
        </is>
      </c>
      <c r="U86" s="59" t="inlineStr">
        <is>
          <t>Steve</t>
        </is>
      </c>
      <c r="V86" s="59" t="inlineStr">
        <is>
          <t>Reed</t>
        </is>
      </c>
      <c r="W86" s="59" t="inlineStr">
        <is>
          <t>David</t>
        </is>
      </c>
      <c r="X86" s="59" t="inlineStr">
        <is>
          <t>Pullen</t>
        </is>
      </c>
      <c r="Y86" s="59" t="inlineStr">
        <is>
          <t>Terry</t>
        </is>
      </c>
      <c r="Z86" s="59" t="inlineStr">
        <is>
          <t>Shiel</t>
        </is>
      </c>
      <c r="AA86" s="59" t="inlineStr">
        <is>
          <t>Dennis</t>
        </is>
      </c>
      <c r="AB86" s="59" t="inlineStr">
        <is>
          <t>Rogers</t>
        </is>
      </c>
      <c r="AC86" s="59" t="inlineStr">
        <is>
          <t>Glenn</t>
        </is>
      </c>
      <c r="AD86" s="59" t="inlineStr">
        <is>
          <t>Seton</t>
        </is>
      </c>
      <c r="AE86" s="59" t="inlineStr">
        <is>
          <t>Bill</t>
        </is>
      </c>
      <c r="AF86" s="59" t="inlineStr">
        <is>
          <t>Sieders</t>
        </is>
      </c>
      <c r="AK86" s="59" t="inlineStr">
        <is>
          <t>Steve</t>
        </is>
      </c>
      <c r="AL86" s="59" t="inlineStr">
        <is>
          <t>Williams</t>
        </is>
      </c>
      <c r="AM86" s="59" t="inlineStr">
        <is>
          <t>Robert</t>
        </is>
      </c>
      <c r="AN86" s="59" t="inlineStr">
        <is>
          <t>Smith</t>
        </is>
      </c>
      <c r="AO86" s="59" t="inlineStr">
        <is>
          <t>Paul</t>
        </is>
      </c>
      <c r="AP86" s="59" t="inlineStr">
        <is>
          <t>Romano</t>
        </is>
      </c>
      <c r="AQ86" s="59" t="inlineStr">
        <is>
          <t>Jason</t>
        </is>
      </c>
      <c r="AR86" s="59" t="inlineStr">
        <is>
          <t>Richards</t>
        </is>
      </c>
    </row>
    <row r="87" ht="17" customHeight="1">
      <c r="A87" s="103" t="inlineStr">
        <is>
          <t>Des</t>
        </is>
      </c>
      <c r="B87" s="103" t="inlineStr">
        <is>
          <t>West</t>
        </is>
      </c>
      <c r="E87" s="103" t="inlineStr">
        <is>
          <t>Fred</t>
        </is>
      </c>
      <c r="F87" s="103" t="inlineStr">
        <is>
          <t>Sutherland</t>
        </is>
      </c>
      <c r="G87" s="59" t="inlineStr">
        <is>
          <t>Les</t>
        </is>
      </c>
      <c r="H87" s="59" t="inlineStr">
        <is>
          <t>Park</t>
        </is>
      </c>
      <c r="I87" s="112" t="inlineStr">
        <is>
          <t>George</t>
        </is>
      </c>
      <c r="J87" s="112" t="inlineStr">
        <is>
          <t>Reynolds</t>
        </is>
      </c>
      <c r="K87" s="59" t="inlineStr">
        <is>
          <t>Tony</t>
        </is>
      </c>
      <c r="L87" s="59" t="inlineStr">
        <is>
          <t>Robards</t>
        </is>
      </c>
      <c r="M87" s="59" t="inlineStr">
        <is>
          <t>Barry</t>
        </is>
      </c>
      <c r="N87" s="59" t="inlineStr">
        <is>
          <t>Seton</t>
        </is>
      </c>
      <c r="O87" s="59" t="inlineStr">
        <is>
          <t>Mike</t>
        </is>
      </c>
      <c r="P87" s="59" t="inlineStr">
        <is>
          <t>Savva</t>
        </is>
      </c>
      <c r="Q87" s="59" t="inlineStr">
        <is>
          <t>George</t>
        </is>
      </c>
      <c r="R87" s="59" t="inlineStr">
        <is>
          <t>Reynolds</t>
        </is>
      </c>
      <c r="S87" s="59" t="inlineStr">
        <is>
          <t>Kayne</t>
        </is>
      </c>
      <c r="T87" s="59" t="inlineStr">
        <is>
          <t>Scott</t>
        </is>
      </c>
      <c r="U87" s="59" t="inlineStr">
        <is>
          <t>Jim</t>
        </is>
      </c>
      <c r="V87" s="59" t="inlineStr">
        <is>
          <t>Richards</t>
        </is>
      </c>
      <c r="W87" s="59" t="inlineStr">
        <is>
          <t>Paul</t>
        </is>
      </c>
      <c r="X87" s="59" t="inlineStr">
        <is>
          <t>Radisich</t>
        </is>
      </c>
      <c r="Y87" s="113" t="inlineStr">
        <is>
          <t>Mark</t>
        </is>
      </c>
      <c r="Z87" s="113" t="inlineStr">
        <is>
          <t>Skaife</t>
        </is>
      </c>
      <c r="AA87" s="59" t="inlineStr">
        <is>
          <t>Bryan</t>
        </is>
      </c>
      <c r="AB87" s="59" t="inlineStr">
        <is>
          <t>Sala</t>
        </is>
      </c>
      <c r="AC87" s="59" t="inlineStr">
        <is>
          <t>Mark</t>
        </is>
      </c>
      <c r="AD87" s="59" t="inlineStr">
        <is>
          <t>Skaife</t>
        </is>
      </c>
      <c r="AE87" s="59" t="inlineStr">
        <is>
          <t>Mark</t>
        </is>
      </c>
      <c r="AF87" s="59" t="inlineStr">
        <is>
          <t>Skaife</t>
        </is>
      </c>
      <c r="AK87" s="59" t="inlineStr">
        <is>
          <t>Garry</t>
        </is>
      </c>
      <c r="AL87" s="59" t="inlineStr">
        <is>
          <t>Willmington</t>
        </is>
      </c>
      <c r="AM87" s="59" t="inlineStr">
        <is>
          <t>Ashley</t>
        </is>
      </c>
      <c r="AN87" s="59" t="inlineStr">
        <is>
          <t>Stichbury</t>
        </is>
      </c>
      <c r="AO87" s="59" t="inlineStr">
        <is>
          <t>Tim</t>
        </is>
      </c>
      <c r="AP87" s="59" t="inlineStr">
        <is>
          <t>Rowse</t>
        </is>
      </c>
      <c r="AQ87" s="59" t="inlineStr">
        <is>
          <t>Jim</t>
        </is>
      </c>
      <c r="AR87" s="59" t="inlineStr">
        <is>
          <t>Richards</t>
        </is>
      </c>
    </row>
    <row r="88" ht="17" customHeight="1">
      <c r="A88" s="103" t="inlineStr">
        <is>
          <t>G.</t>
        </is>
      </c>
      <c r="B88" s="103" t="inlineStr">
        <is>
          <t>White</t>
        </is>
      </c>
      <c r="E88" s="103" t="inlineStr">
        <is>
          <t>Tony</t>
        </is>
      </c>
      <c r="F88" s="103" t="inlineStr">
        <is>
          <t>Theiler</t>
        </is>
      </c>
      <c r="G88" s="59" t="inlineStr">
        <is>
          <t>John</t>
        </is>
      </c>
      <c r="H88" s="59" t="inlineStr">
        <is>
          <t>Reaburn</t>
        </is>
      </c>
      <c r="I88" s="59" t="inlineStr">
        <is>
          <t>Tony</t>
        </is>
      </c>
      <c r="J88" s="59" t="inlineStr">
        <is>
          <t>Reynolds</t>
        </is>
      </c>
      <c r="K88" s="59" t="inlineStr">
        <is>
          <t>Keith</t>
        </is>
      </c>
      <c r="L88" s="59" t="inlineStr">
        <is>
          <t>Russell</t>
        </is>
      </c>
      <c r="M88" s="59" t="inlineStr">
        <is>
          <t>Gary</t>
        </is>
      </c>
      <c r="N88" s="59" t="inlineStr">
        <is>
          <t>Shoesmith</t>
        </is>
      </c>
      <c r="O88" s="59" t="inlineStr">
        <is>
          <t>Mike</t>
        </is>
      </c>
      <c r="P88" s="59" t="inlineStr">
        <is>
          <t>Schneider</t>
        </is>
      </c>
      <c r="Q88" s="59" t="inlineStr">
        <is>
          <t>Tony</t>
        </is>
      </c>
      <c r="R88" s="59" t="inlineStr">
        <is>
          <t>Roberts</t>
        </is>
      </c>
      <c r="S88" s="59" t="inlineStr">
        <is>
          <t>Brian</t>
        </is>
      </c>
      <c r="T88" s="59" t="inlineStr">
        <is>
          <t>Selby</t>
        </is>
      </c>
      <c r="U88" s="59" t="inlineStr">
        <is>
          <t>Llynden</t>
        </is>
      </c>
      <c r="V88" s="59" t="inlineStr">
        <is>
          <t>Riethmuller</t>
        </is>
      </c>
      <c r="W88" s="59" t="inlineStr">
        <is>
          <t>David</t>
        </is>
      </c>
      <c r="X88" s="59" t="inlineStr">
        <is>
          <t>Ratcliff</t>
        </is>
      </c>
      <c r="Y88" s="59" t="inlineStr">
        <is>
          <t>John</t>
        </is>
      </c>
      <c r="Z88" s="59" t="inlineStr">
        <is>
          <t>Smith</t>
        </is>
      </c>
      <c r="AA88" s="59" t="inlineStr">
        <is>
          <t>David</t>
        </is>
      </c>
      <c r="AB88" s="59" t="inlineStr">
        <is>
          <t>Sala</t>
        </is>
      </c>
      <c r="AC88" s="59" t="inlineStr">
        <is>
          <t>John</t>
        </is>
      </c>
      <c r="AD88" s="59" t="inlineStr">
        <is>
          <t>Smith</t>
        </is>
      </c>
      <c r="AE88" s="59" t="inlineStr">
        <is>
          <t>Chris</t>
        </is>
      </c>
      <c r="AF88" s="59" t="inlineStr">
        <is>
          <t>Smerdon</t>
        </is>
      </c>
      <c r="AM88" s="59" t="inlineStr">
        <is>
          <t>Paul</t>
        </is>
      </c>
      <c r="AN88" s="59" t="inlineStr">
        <is>
          <t>Stokell</t>
        </is>
      </c>
      <c r="AO88" s="59" t="inlineStr">
        <is>
          <t>Darcy</t>
        </is>
      </c>
      <c r="AP88" s="59" t="inlineStr">
        <is>
          <t>Russell</t>
        </is>
      </c>
      <c r="AQ88" s="59" t="inlineStr">
        <is>
          <t>Greg</t>
        </is>
      </c>
      <c r="AR88" s="59" t="inlineStr">
        <is>
          <t>Ritter</t>
        </is>
      </c>
    </row>
    <row r="89" ht="17" customHeight="1">
      <c r="A89" s="103" t="inlineStr">
        <is>
          <t>Doug</t>
        </is>
      </c>
      <c r="B89" s="103" t="inlineStr">
        <is>
          <t>Whiteford</t>
        </is>
      </c>
      <c r="E89" s="103" t="inlineStr">
        <is>
          <t>Rocky</t>
        </is>
      </c>
      <c r="F89" s="103" t="inlineStr">
        <is>
          <t>Tresise</t>
        </is>
      </c>
      <c r="G89" s="59" t="inlineStr">
        <is>
          <t>Tony</t>
        </is>
      </c>
      <c r="H89" s="59" t="inlineStr">
        <is>
          <t>Reynolds</t>
        </is>
      </c>
      <c r="I89" s="59" t="inlineStr">
        <is>
          <t>Alwyn</t>
        </is>
      </c>
      <c r="J89" s="59" t="inlineStr">
        <is>
          <t>Rose</t>
        </is>
      </c>
      <c r="K89" s="59" t="inlineStr">
        <is>
          <t>Geoff</t>
        </is>
      </c>
      <c r="L89" s="59" t="inlineStr">
        <is>
          <t>Russell</t>
        </is>
      </c>
      <c r="M89" s="59" t="inlineStr">
        <is>
          <t>Bill</t>
        </is>
      </c>
      <c r="N89" s="59" t="inlineStr">
        <is>
          <t>Slattery</t>
        </is>
      </c>
      <c r="O89" s="59" t="inlineStr">
        <is>
          <t>Glyn</t>
        </is>
      </c>
      <c r="P89" s="59" t="inlineStr">
        <is>
          <t>Scott</t>
        </is>
      </c>
      <c r="Q89" s="59" t="inlineStr">
        <is>
          <t>John</t>
        </is>
      </c>
      <c r="R89" s="59" t="inlineStr">
        <is>
          <t>Roxburgh</t>
        </is>
      </c>
      <c r="S89" s="59" t="inlineStr">
        <is>
          <t>Glenn</t>
        </is>
      </c>
      <c r="T89" s="59" t="inlineStr">
        <is>
          <t>Seton</t>
        </is>
      </c>
      <c r="U89" s="59" t="inlineStr">
        <is>
          <t>Brett</t>
        </is>
      </c>
      <c r="V89" s="59" t="inlineStr">
        <is>
          <t>Riley</t>
        </is>
      </c>
      <c r="W89" s="59" t="inlineStr">
        <is>
          <t>Steve</t>
        </is>
      </c>
      <c r="X89" s="59" t="inlineStr">
        <is>
          <t>Reed</t>
        </is>
      </c>
      <c r="Y89" s="60" t="inlineStr">
        <is>
          <t>Ian</t>
        </is>
      </c>
      <c r="Z89" s="60" t="inlineStr">
        <is>
          <t>Spurle</t>
        </is>
      </c>
      <c r="AA89" s="59" t="inlineStr">
        <is>
          <t>Glenn</t>
        </is>
      </c>
      <c r="AB89" s="59" t="inlineStr">
        <is>
          <t>Seton</t>
        </is>
      </c>
      <c r="AC89" s="59" t="inlineStr">
        <is>
          <t>Steve</t>
        </is>
      </c>
      <c r="AD89" s="59" t="inlineStr">
        <is>
          <t>Soper</t>
        </is>
      </c>
      <c r="AE89" s="59" t="inlineStr">
        <is>
          <t>Malcolm</t>
        </is>
      </c>
      <c r="AF89" s="59" t="inlineStr">
        <is>
          <t>Stenniken</t>
        </is>
      </c>
      <c r="AM89" s="59" t="inlineStr">
        <is>
          <t>Garth</t>
        </is>
      </c>
      <c r="AN89" s="59" t="inlineStr">
        <is>
          <t>Tander</t>
        </is>
      </c>
      <c r="AO89" s="59" t="inlineStr">
        <is>
          <t>Rod</t>
        </is>
      </c>
      <c r="AP89" s="59" t="inlineStr">
        <is>
          <t>Salmon</t>
        </is>
      </c>
      <c r="AQ89" s="59" t="inlineStr">
        <is>
          <t>Paul</t>
        </is>
      </c>
      <c r="AR89" s="59" t="inlineStr">
        <is>
          <t>Romano</t>
        </is>
      </c>
    </row>
    <row r="90" ht="34" customHeight="1">
      <c r="A90" s="103" t="inlineStr">
        <is>
          <t>Arthur</t>
        </is>
      </c>
      <c r="B90" s="103" t="inlineStr">
        <is>
          <t>Wylie</t>
        </is>
      </c>
      <c r="E90" s="103" t="inlineStr">
        <is>
          <t>P.</t>
        </is>
      </c>
      <c r="F90" s="103" t="inlineStr">
        <is>
          <t>Trueman</t>
        </is>
      </c>
      <c r="G90" s="59" t="inlineStr">
        <is>
          <t>George</t>
        </is>
      </c>
      <c r="H90" s="59" t="inlineStr">
        <is>
          <t>Reynolds</t>
        </is>
      </c>
      <c r="I90" s="59" t="inlineStr">
        <is>
          <t>John</t>
        </is>
      </c>
      <c r="J90" s="59" t="inlineStr">
        <is>
          <t>Roxburgh</t>
        </is>
      </c>
      <c r="K90" s="59" t="inlineStr">
        <is>
          <t>Ralph</t>
        </is>
      </c>
      <c r="L90" s="59" t="inlineStr">
        <is>
          <t>Sach</t>
        </is>
      </c>
      <c r="M90" s="59" t="inlineStr">
        <is>
          <t>Charlie</t>
        </is>
      </c>
      <c r="N90" s="59" t="inlineStr">
        <is>
          <t>Smith</t>
        </is>
      </c>
      <c r="O90" s="59" t="inlineStr">
        <is>
          <t>David</t>
        </is>
      </c>
      <c r="P90" s="59" t="inlineStr">
        <is>
          <t>Seldon</t>
        </is>
      </c>
      <c r="Q90" s="59" t="inlineStr">
        <is>
          <t>Brian</t>
        </is>
      </c>
      <c r="R90" s="59" t="inlineStr">
        <is>
          <t>Sampson</t>
        </is>
      </c>
      <c r="S90" s="59" t="inlineStr">
        <is>
          <t>Terry</t>
        </is>
      </c>
      <c r="T90" s="59" t="inlineStr">
        <is>
          <t>Shiel</t>
        </is>
      </c>
      <c r="U90" s="59" t="inlineStr">
        <is>
          <t>Dennis</t>
        </is>
      </c>
      <c r="V90" s="59" t="inlineStr">
        <is>
          <t>Rogers</t>
        </is>
      </c>
      <c r="W90" s="59" t="inlineStr">
        <is>
          <t>Jim</t>
        </is>
      </c>
      <c r="X90" s="59" t="inlineStr">
        <is>
          <t>Richards</t>
        </is>
      </c>
      <c r="Y90" s="60" t="inlineStr">
        <is>
          <t>Bruce</t>
        </is>
      </c>
      <c r="Z90" s="60" t="inlineStr">
        <is>
          <t>Stewart</t>
        </is>
      </c>
      <c r="AA90" s="59" t="inlineStr">
        <is>
          <t>Terry</t>
        </is>
      </c>
      <c r="AB90" s="59" t="inlineStr">
        <is>
          <t>Shiel</t>
        </is>
      </c>
      <c r="AC90" s="59" t="inlineStr">
        <is>
          <t>Bruce</t>
        </is>
      </c>
      <c r="AD90" s="59" t="inlineStr">
        <is>
          <t>Stewart</t>
        </is>
      </c>
      <c r="AE90" s="59" t="inlineStr">
        <is>
          <t>Alan Scotty</t>
        </is>
      </c>
      <c r="AF90" s="59" t="inlineStr">
        <is>
          <t>Taylor</t>
        </is>
      </c>
      <c r="AM90" s="59" t="inlineStr">
        <is>
          <t>Scotty</t>
        </is>
      </c>
      <c r="AN90" s="59" t="inlineStr">
        <is>
          <t>Taylor</t>
        </is>
      </c>
      <c r="AO90" s="59" t="inlineStr">
        <is>
          <t>Neil</t>
        </is>
      </c>
      <c r="AP90" s="59" t="inlineStr">
        <is>
          <t>Schembri</t>
        </is>
      </c>
      <c r="AQ90" s="59" t="inlineStr">
        <is>
          <t>Mal</t>
        </is>
      </c>
      <c r="AR90" s="59" t="inlineStr">
        <is>
          <t>Rose</t>
        </is>
      </c>
    </row>
    <row r="91" ht="17" customHeight="1">
      <c r="A91" s="103" t="inlineStr">
        <is>
          <t>Ken</t>
        </is>
      </c>
      <c r="B91" s="103" t="inlineStr">
        <is>
          <t>Wylie</t>
        </is>
      </c>
      <c r="E91" s="103" t="inlineStr">
        <is>
          <t>Cliff</t>
        </is>
      </c>
      <c r="F91" s="103" t="inlineStr">
        <is>
          <t>van Praag</t>
        </is>
      </c>
      <c r="G91" s="59" t="inlineStr">
        <is>
          <t>Bill</t>
        </is>
      </c>
      <c r="H91" s="59" t="inlineStr">
        <is>
          <t>Reynolds</t>
        </is>
      </c>
      <c r="I91" s="59" t="inlineStr">
        <is>
          <t>Keith</t>
        </is>
      </c>
      <c r="J91" s="59" t="inlineStr">
        <is>
          <t>Russell</t>
        </is>
      </c>
      <c r="K91" s="59" t="inlineStr">
        <is>
          <t>Bob</t>
        </is>
      </c>
      <c r="L91" s="59" t="inlineStr">
        <is>
          <t>Salter</t>
        </is>
      </c>
      <c r="M91" s="59" t="inlineStr">
        <is>
          <t>Ken</t>
        </is>
      </c>
      <c r="N91" s="59" t="inlineStr">
        <is>
          <t>Stacey</t>
        </is>
      </c>
      <c r="O91" s="59" t="inlineStr">
        <is>
          <t>Barry</t>
        </is>
      </c>
      <c r="P91" s="59" t="inlineStr">
        <is>
          <t>Seton</t>
        </is>
      </c>
      <c r="Q91" s="59" t="inlineStr">
        <is>
          <t>Mike</t>
        </is>
      </c>
      <c r="R91" s="59" t="inlineStr">
        <is>
          <t>Savva</t>
        </is>
      </c>
      <c r="S91" s="59" t="inlineStr">
        <is>
          <t>Christer</t>
        </is>
      </c>
      <c r="T91" s="59" t="inlineStr">
        <is>
          <t>Simonsen</t>
        </is>
      </c>
      <c r="U91" s="59" t="inlineStr">
        <is>
          <t>Garry</t>
        </is>
      </c>
      <c r="V91" s="59" t="inlineStr">
        <is>
          <t>Rogers</t>
        </is>
      </c>
      <c r="W91" s="59" t="inlineStr">
        <is>
          <t>Brett</t>
        </is>
      </c>
      <c r="X91" s="59" t="inlineStr">
        <is>
          <t>Riley</t>
        </is>
      </c>
      <c r="Y91" s="59" t="inlineStr">
        <is>
          <t>Darren</t>
        </is>
      </c>
      <c r="Z91" s="59" t="inlineStr">
        <is>
          <t>Stewart</t>
        </is>
      </c>
      <c r="AA91" s="112" t="inlineStr">
        <is>
          <t>Mark</t>
        </is>
      </c>
      <c r="AB91" s="112" t="inlineStr">
        <is>
          <t>Skaife</t>
        </is>
      </c>
      <c r="AC91" s="59" t="inlineStr">
        <is>
          <t>Brad</t>
        </is>
      </c>
      <c r="AD91" s="59" t="inlineStr">
        <is>
          <t>Stratton</t>
        </is>
      </c>
      <c r="AE91" s="59" t="inlineStr">
        <is>
          <t>John</t>
        </is>
      </c>
      <c r="AF91" s="59" t="inlineStr">
        <is>
          <t>Trimbole</t>
        </is>
      </c>
      <c r="AM91" s="59" t="inlineStr">
        <is>
          <t>Anthony</t>
        </is>
      </c>
      <c r="AN91" s="59" t="inlineStr">
        <is>
          <t>Tratt</t>
        </is>
      </c>
      <c r="AO91" s="59" t="inlineStr">
        <is>
          <t>Tony</t>
        </is>
      </c>
      <c r="AP91" s="59" t="inlineStr">
        <is>
          <t>Scott</t>
        </is>
      </c>
      <c r="AQ91" s="59" t="inlineStr">
        <is>
          <t>Rob</t>
        </is>
      </c>
      <c r="AR91" s="59" t="inlineStr">
        <is>
          <t>Russell</t>
        </is>
      </c>
    </row>
    <row r="92" ht="17" customHeight="1">
      <c r="A92" s="103" t="inlineStr">
        <is>
          <t>Gavin</t>
        </is>
      </c>
      <c r="B92" s="103" t="inlineStr">
        <is>
          <t>Youl</t>
        </is>
      </c>
      <c r="E92" s="103" t="inlineStr">
        <is>
          <t>A.</t>
        </is>
      </c>
      <c r="F92" s="103" t="inlineStr">
        <is>
          <t>Waite</t>
        </is>
      </c>
      <c r="G92" s="59" t="inlineStr">
        <is>
          <t>Alwyn</t>
        </is>
      </c>
      <c r="H92" s="59" t="inlineStr">
        <is>
          <t>Rose</t>
        </is>
      </c>
      <c r="I92" s="59" t="inlineStr">
        <is>
          <t>Ralph</t>
        </is>
      </c>
      <c r="J92" s="59" t="inlineStr">
        <is>
          <t>Sach</t>
        </is>
      </c>
      <c r="K92" s="59" t="inlineStr">
        <is>
          <t>Brian</t>
        </is>
      </c>
      <c r="L92" s="59" t="inlineStr">
        <is>
          <t>Sampson</t>
        </is>
      </c>
      <c r="M92" s="59" t="inlineStr">
        <is>
          <t>Bill</t>
        </is>
      </c>
      <c r="N92" s="59" t="inlineStr">
        <is>
          <t>Stanley</t>
        </is>
      </c>
      <c r="O92" s="59" t="inlineStr">
        <is>
          <t>Barry</t>
        </is>
      </c>
      <c r="P92" s="59" t="inlineStr">
        <is>
          <t>Sharp</t>
        </is>
      </c>
      <c r="Q92" s="59" t="inlineStr">
        <is>
          <t>Ray</t>
        </is>
      </c>
      <c r="R92" s="59" t="inlineStr">
        <is>
          <t>Scanlan</t>
        </is>
      </c>
      <c r="S92" s="59" t="inlineStr">
        <is>
          <t>Mark</t>
        </is>
      </c>
      <c r="T92" s="59" t="inlineStr">
        <is>
          <t>Skaife</t>
        </is>
      </c>
      <c r="U92" s="59" t="inlineStr">
        <is>
          <t>Andy</t>
        </is>
      </c>
      <c r="V92" s="59" t="inlineStr">
        <is>
          <t>Rouse</t>
        </is>
      </c>
      <c r="W92" s="59" t="inlineStr">
        <is>
          <t>Dennis</t>
        </is>
      </c>
      <c r="X92" s="59" t="inlineStr">
        <is>
          <t>Rogers</t>
        </is>
      </c>
      <c r="Y92" s="60" t="inlineStr">
        <is>
          <t>Brad</t>
        </is>
      </c>
      <c r="Z92" s="60" t="inlineStr">
        <is>
          <t>Stratton</t>
        </is>
      </c>
      <c r="AA92" s="59" t="inlineStr">
        <is>
          <t>John</t>
        </is>
      </c>
      <c r="AB92" s="59" t="inlineStr">
        <is>
          <t>Smith</t>
        </is>
      </c>
      <c r="AC92" s="59" t="inlineStr">
        <is>
          <t>John</t>
        </is>
      </c>
      <c r="AD92" s="59" t="inlineStr">
        <is>
          <t>Trimbole</t>
        </is>
      </c>
      <c r="AE92" s="59" t="inlineStr">
        <is>
          <t>Kevin</t>
        </is>
      </c>
      <c r="AF92" s="59" t="inlineStr">
        <is>
          <t>Waldock</t>
        </is>
      </c>
      <c r="AM92" s="59" t="inlineStr">
        <is>
          <t>G.</t>
        </is>
      </c>
      <c r="AN92" s="59" t="inlineStr">
        <is>
          <t>Waldon</t>
        </is>
      </c>
      <c r="AO92" s="59" t="inlineStr">
        <is>
          <t>Glenn</t>
        </is>
      </c>
      <c r="AP92" s="59" t="inlineStr">
        <is>
          <t>Seton</t>
        </is>
      </c>
      <c r="AQ92" s="59" t="inlineStr">
        <is>
          <t>Rod</t>
        </is>
      </c>
      <c r="AR92" s="59" t="inlineStr">
        <is>
          <t>Salmon</t>
        </is>
      </c>
    </row>
    <row r="93" ht="17" customHeight="1">
      <c r="A93" s="103" t="inlineStr">
        <is>
          <t>John</t>
        </is>
      </c>
      <c r="B93" s="103" t="inlineStr">
        <is>
          <t>Youl</t>
        </is>
      </c>
      <c r="E93" s="103" t="inlineStr">
        <is>
          <t>M.</t>
        </is>
      </c>
      <c r="F93" s="103" t="inlineStr">
        <is>
          <t>Watson</t>
        </is>
      </c>
      <c r="G93" s="59" t="inlineStr">
        <is>
          <t>Geoff</t>
        </is>
      </c>
      <c r="H93" s="59" t="inlineStr">
        <is>
          <t>Russell</t>
        </is>
      </c>
      <c r="I93" s="59" t="inlineStr">
        <is>
          <t>Bob</t>
        </is>
      </c>
      <c r="J93" s="59" t="inlineStr">
        <is>
          <t>Salter</t>
        </is>
      </c>
      <c r="K93" s="59" t="inlineStr">
        <is>
          <t>Glyn</t>
        </is>
      </c>
      <c r="L93" s="59" t="inlineStr">
        <is>
          <t>Scott</t>
        </is>
      </c>
      <c r="M93" s="59" t="inlineStr">
        <is>
          <t>Max</t>
        </is>
      </c>
      <c r="N93" s="59" t="inlineStr">
        <is>
          <t>Stewart</t>
        </is>
      </c>
      <c r="O93" s="59" t="inlineStr">
        <is>
          <t>Bob</t>
        </is>
      </c>
      <c r="P93" s="59" t="inlineStr">
        <is>
          <t>Skelton</t>
        </is>
      </c>
      <c r="Q93" s="59" t="inlineStr">
        <is>
          <t>Glyn</t>
        </is>
      </c>
      <c r="R93" s="59" t="inlineStr">
        <is>
          <t>Scott</t>
        </is>
      </c>
      <c r="S93" s="59" t="inlineStr">
        <is>
          <t>John</t>
        </is>
      </c>
      <c r="T93" s="59" t="inlineStr">
        <is>
          <t>Smith</t>
        </is>
      </c>
      <c r="U93" s="59" t="inlineStr">
        <is>
          <t>Brian</t>
        </is>
      </c>
      <c r="V93" s="59" t="inlineStr">
        <is>
          <t>Sampson</t>
        </is>
      </c>
      <c r="W93" s="59" t="inlineStr">
        <is>
          <t>Garry</t>
        </is>
      </c>
      <c r="X93" s="59" t="inlineStr">
        <is>
          <t>Rogers</t>
        </is>
      </c>
      <c r="Y93" s="59" t="inlineStr">
        <is>
          <t>Gregg</t>
        </is>
      </c>
      <c r="Z93" s="59" t="inlineStr">
        <is>
          <t>Taylor</t>
        </is>
      </c>
      <c r="AA93" s="59" t="inlineStr">
        <is>
          <t>Brad</t>
        </is>
      </c>
      <c r="AB93" s="59" t="inlineStr">
        <is>
          <t>Stratton</t>
        </is>
      </c>
      <c r="AC93" s="59" t="inlineStr">
        <is>
          <t>Des</t>
        </is>
      </c>
      <c r="AD93" s="59" t="inlineStr">
        <is>
          <t>Wall</t>
        </is>
      </c>
      <c r="AE93" s="59" t="inlineStr">
        <is>
          <t>Garry</t>
        </is>
      </c>
      <c r="AF93" s="59" t="inlineStr">
        <is>
          <t>Waldon</t>
        </is>
      </c>
      <c r="AM93" s="70" t="inlineStr">
        <is>
          <t>T</t>
        </is>
      </c>
      <c r="AN93" s="70" t="inlineStr">
        <is>
          <t>Wanless</t>
        </is>
      </c>
      <c r="AO93" s="59" t="inlineStr">
        <is>
          <t>Tim</t>
        </is>
      </c>
      <c r="AP93" s="59" t="inlineStr">
        <is>
          <t>Shaw</t>
        </is>
      </c>
      <c r="AQ93" s="59" t="inlineStr">
        <is>
          <t>Neil</t>
        </is>
      </c>
      <c r="AR93" s="59" t="inlineStr">
        <is>
          <t>Schembri</t>
        </is>
      </c>
    </row>
    <row r="94" ht="17" customHeight="1">
      <c r="E94" s="103" t="inlineStr">
        <is>
          <t>Ian</t>
        </is>
      </c>
      <c r="F94" s="103" t="inlineStr">
        <is>
          <t>Wells</t>
        </is>
      </c>
      <c r="G94" s="59" t="inlineStr">
        <is>
          <t>Graham</t>
        </is>
      </c>
      <c r="H94" s="59" t="inlineStr">
        <is>
          <t>Ryan</t>
        </is>
      </c>
      <c r="I94" s="59" t="inlineStr">
        <is>
          <t>John</t>
        </is>
      </c>
      <c r="J94" s="59" t="inlineStr">
        <is>
          <t>Schroder</t>
        </is>
      </c>
      <c r="K94" s="112" t="inlineStr">
        <is>
          <t>Barry</t>
        </is>
      </c>
      <c r="L94" s="112" t="inlineStr">
        <is>
          <t>Seton</t>
        </is>
      </c>
      <c r="M94" s="59" t="inlineStr">
        <is>
          <t>Laurie</t>
        </is>
      </c>
      <c r="N94" s="59" t="inlineStr">
        <is>
          <t>Stewart</t>
        </is>
      </c>
      <c r="O94" s="59" t="inlineStr">
        <is>
          <t>John</t>
        </is>
      </c>
      <c r="P94" s="59" t="inlineStr">
        <is>
          <t>Smailes</t>
        </is>
      </c>
      <c r="Q94" s="59" t="inlineStr">
        <is>
          <t>David</t>
        </is>
      </c>
      <c r="R94" s="59" t="inlineStr">
        <is>
          <t>Seldon</t>
        </is>
      </c>
      <c r="S94" s="59" t="inlineStr">
        <is>
          <t>Steve</t>
        </is>
      </c>
      <c r="T94" s="59" t="inlineStr">
        <is>
          <t>Soper</t>
        </is>
      </c>
      <c r="U94" s="59" t="inlineStr">
        <is>
          <t>John</t>
        </is>
      </c>
      <c r="V94" s="59" t="inlineStr">
        <is>
          <t>Sax</t>
        </is>
      </c>
      <c r="W94" s="59" t="inlineStr">
        <is>
          <t>Andy</t>
        </is>
      </c>
      <c r="X94" s="59" t="inlineStr">
        <is>
          <t>Rouse</t>
        </is>
      </c>
      <c r="Y94" s="59" t="inlineStr">
        <is>
          <t>Bob</t>
        </is>
      </c>
      <c r="Z94" s="59" t="inlineStr">
        <is>
          <t>Tindal</t>
        </is>
      </c>
      <c r="AA94" s="59" t="inlineStr">
        <is>
          <t>Ken</t>
        </is>
      </c>
      <c r="AB94" s="59" t="inlineStr">
        <is>
          <t>Talbert</t>
        </is>
      </c>
      <c r="AC94" s="59" t="inlineStr">
        <is>
          <t>Tom</t>
        </is>
      </c>
      <c r="AD94" s="59" t="inlineStr">
        <is>
          <t>Watkinson</t>
        </is>
      </c>
      <c r="AE94" s="59" t="inlineStr">
        <is>
          <t>Phil</t>
        </is>
      </c>
      <c r="AF94" s="59" t="inlineStr">
        <is>
          <t>Ward</t>
        </is>
      </c>
      <c r="AM94" s="59" t="inlineStr">
        <is>
          <t>Paul</t>
        </is>
      </c>
      <c r="AN94" s="59" t="inlineStr">
        <is>
          <t>Weel</t>
        </is>
      </c>
      <c r="AO94" s="59" t="inlineStr">
        <is>
          <t>Ric</t>
        </is>
      </c>
      <c r="AP94" s="59" t="inlineStr">
        <is>
          <t>Shaw</t>
        </is>
      </c>
      <c r="AQ94" s="59" t="inlineStr">
        <is>
          <t>Phillip</t>
        </is>
      </c>
      <c r="AR94" s="59" t="inlineStr">
        <is>
          <t>Scifleet</t>
        </is>
      </c>
    </row>
    <row r="95" ht="17" customHeight="1">
      <c r="E95" s="103" t="inlineStr">
        <is>
          <t>Peter</t>
        </is>
      </c>
      <c r="F95" s="103" t="inlineStr">
        <is>
          <t>White</t>
        </is>
      </c>
      <c r="G95" s="59" t="inlineStr">
        <is>
          <t>Ralph</t>
        </is>
      </c>
      <c r="H95" s="59" t="inlineStr">
        <is>
          <t>Sach</t>
        </is>
      </c>
      <c r="I95" s="59" t="inlineStr">
        <is>
          <t>Barry</t>
        </is>
      </c>
      <c r="J95" s="59" t="inlineStr">
        <is>
          <t>Seton</t>
        </is>
      </c>
      <c r="K95" s="59" t="inlineStr">
        <is>
          <t>Gary</t>
        </is>
      </c>
      <c r="L95" s="59" t="inlineStr">
        <is>
          <t>Shoesmith</t>
        </is>
      </c>
      <c r="M95" s="59" t="inlineStr">
        <is>
          <t>Doug</t>
        </is>
      </c>
      <c r="N95" s="59" t="inlineStr">
        <is>
          <t>Stewart</t>
        </is>
      </c>
      <c r="O95" s="59" t="inlineStr">
        <is>
          <t>Jim</t>
        </is>
      </c>
      <c r="P95" s="59" t="inlineStr">
        <is>
          <t>Smith</t>
        </is>
      </c>
      <c r="Q95" s="59" t="inlineStr">
        <is>
          <t>Barry</t>
        </is>
      </c>
      <c r="R95" s="59" t="inlineStr">
        <is>
          <t>Seton</t>
        </is>
      </c>
      <c r="S95" s="59" t="inlineStr">
        <is>
          <t>John</t>
        </is>
      </c>
      <c r="T95" s="59" t="inlineStr">
        <is>
          <t>Sorensen</t>
        </is>
      </c>
      <c r="U95" s="59" t="inlineStr">
        <is>
          <t>Gary</t>
        </is>
      </c>
      <c r="V95" s="59" t="inlineStr">
        <is>
          <t>Scott</t>
        </is>
      </c>
      <c r="W95" s="59" t="inlineStr">
        <is>
          <t>Garry</t>
        </is>
      </c>
      <c r="X95" s="59" t="inlineStr">
        <is>
          <t>Rush</t>
        </is>
      </c>
      <c r="Y95" s="60" t="inlineStr">
        <is>
          <t>Peter</t>
        </is>
      </c>
      <c r="Z95" s="60" t="inlineStr">
        <is>
          <t>Verheyen</t>
        </is>
      </c>
      <c r="AA95" s="59" t="inlineStr">
        <is>
          <t>Ken</t>
        </is>
      </c>
      <c r="AB95" s="59" t="inlineStr">
        <is>
          <t>Talbot</t>
        </is>
      </c>
      <c r="AC95" s="59" t="inlineStr">
        <is>
          <t>Garry</t>
        </is>
      </c>
      <c r="AD95" s="59" t="inlineStr">
        <is>
          <t>Willmington</t>
        </is>
      </c>
      <c r="AE95" s="59" t="inlineStr">
        <is>
          <t>Don</t>
        </is>
      </c>
      <c r="AF95" s="59" t="inlineStr">
        <is>
          <t>Watson1</t>
        </is>
      </c>
      <c r="AM95" s="59" t="inlineStr">
        <is>
          <t>Garry</t>
        </is>
      </c>
      <c r="AN95" s="59" t="inlineStr">
        <is>
          <t>Willmington</t>
        </is>
      </c>
      <c r="AO95" s="59" t="inlineStr">
        <is>
          <t>Bill</t>
        </is>
      </c>
      <c r="AP95" s="59" t="inlineStr">
        <is>
          <t>Sieders</t>
        </is>
      </c>
      <c r="AQ95" s="59" t="inlineStr">
        <is>
          <t>Glenn</t>
        </is>
      </c>
      <c r="AR95" s="59" t="inlineStr">
        <is>
          <t>Seton</t>
        </is>
      </c>
    </row>
    <row r="96" ht="17" customHeight="1">
      <c r="E96" s="103" t="inlineStr">
        <is>
          <t>Doug</t>
        </is>
      </c>
      <c r="F96" s="103" t="inlineStr">
        <is>
          <t>Whiteford</t>
        </is>
      </c>
      <c r="G96" s="59" t="inlineStr">
        <is>
          <t>Barry</t>
        </is>
      </c>
      <c r="H96" s="59" t="inlineStr">
        <is>
          <t>Seton</t>
        </is>
      </c>
      <c r="I96" s="59" t="inlineStr">
        <is>
          <t>Tony</t>
        </is>
      </c>
      <c r="J96" s="59" t="inlineStr">
        <is>
          <t>Simmons</t>
        </is>
      </c>
      <c r="K96" s="59" t="inlineStr">
        <is>
          <t>Tony</t>
        </is>
      </c>
      <c r="L96" s="59" t="inlineStr">
        <is>
          <t>Simmons</t>
        </is>
      </c>
      <c r="M96" s="59" t="inlineStr">
        <is>
          <t>Fred</t>
        </is>
      </c>
      <c r="N96" s="59" t="inlineStr">
        <is>
          <t>Sutherland</t>
        </is>
      </c>
      <c r="O96" s="59" t="inlineStr">
        <is>
          <t>Don</t>
        </is>
      </c>
      <c r="P96" s="59" t="inlineStr">
        <is>
          <t>Smith</t>
        </is>
      </c>
      <c r="Q96" s="59" t="inlineStr">
        <is>
          <t>John</t>
        </is>
      </c>
      <c r="R96" s="59" t="inlineStr">
        <is>
          <t>Smailes</t>
        </is>
      </c>
      <c r="S96" s="59" t="inlineStr">
        <is>
          <t>Bruce</t>
        </is>
      </c>
      <c r="T96" s="59" t="inlineStr">
        <is>
          <t>Stewart</t>
        </is>
      </c>
      <c r="U96" s="60" t="inlineStr">
        <is>
          <t>Glenn</t>
        </is>
      </c>
      <c r="V96" s="60" t="inlineStr">
        <is>
          <t>Seton</t>
        </is>
      </c>
      <c r="W96" s="59" t="inlineStr">
        <is>
          <t>David</t>
        </is>
      </c>
      <c r="X96" s="59" t="inlineStr">
        <is>
          <t>Sala</t>
        </is>
      </c>
      <c r="Y96" s="60" t="inlineStr">
        <is>
          <t>John</t>
        </is>
      </c>
      <c r="Z96" s="60" t="inlineStr">
        <is>
          <t>Vernon</t>
        </is>
      </c>
      <c r="AA96" s="59" t="inlineStr">
        <is>
          <t>Bob</t>
        </is>
      </c>
      <c r="AB96" s="59" t="inlineStr">
        <is>
          <t>Tindal</t>
        </is>
      </c>
      <c r="AC96" s="59" t="inlineStr">
        <is>
          <t>Richard</t>
        </is>
      </c>
      <c r="AD96" s="59" t="inlineStr">
        <is>
          <t>Wilson</t>
        </is>
      </c>
      <c r="AE96" s="59" t="inlineStr">
        <is>
          <t>Steve</t>
        </is>
      </c>
      <c r="AF96" s="59" t="inlineStr">
        <is>
          <t>Williams</t>
        </is>
      </c>
      <c r="AM96" s="59" t="inlineStr">
        <is>
          <t>Simon</t>
        </is>
      </c>
      <c r="AN96" s="59" t="inlineStr">
        <is>
          <t>Wills</t>
        </is>
      </c>
      <c r="AO96" s="59" t="inlineStr">
        <is>
          <t>Mark</t>
        </is>
      </c>
      <c r="AP96" s="59" t="inlineStr">
        <is>
          <t>Skaife</t>
        </is>
      </c>
      <c r="AQ96" s="59" t="inlineStr">
        <is>
          <t>Bill</t>
        </is>
      </c>
      <c r="AR96" s="59" t="inlineStr">
        <is>
          <t>Sieders</t>
        </is>
      </c>
    </row>
    <row r="97" ht="17" customHeight="1">
      <c r="E97" s="103" t="inlineStr">
        <is>
          <t>Bill</t>
        </is>
      </c>
      <c r="F97" s="103" t="inlineStr">
        <is>
          <t>Wilson</t>
        </is>
      </c>
      <c r="G97" s="59" t="inlineStr">
        <is>
          <t>Charlie</t>
        </is>
      </c>
      <c r="H97" s="59" t="inlineStr">
        <is>
          <t>Smith</t>
        </is>
      </c>
      <c r="I97" s="59" t="inlineStr">
        <is>
          <t>Bob</t>
        </is>
      </c>
      <c r="J97" s="59" t="inlineStr">
        <is>
          <t>Skelton</t>
        </is>
      </c>
      <c r="K97" s="59" t="inlineStr">
        <is>
          <t>Bill</t>
        </is>
      </c>
      <c r="L97" s="59" t="inlineStr">
        <is>
          <t>Slattery</t>
        </is>
      </c>
      <c r="M97" s="59" t="inlineStr">
        <is>
          <t>John</t>
        </is>
      </c>
      <c r="N97" s="59" t="inlineStr">
        <is>
          <t>T.</t>
        </is>
      </c>
      <c r="O97" s="59" t="inlineStr">
        <is>
          <t>John T.</t>
        </is>
      </c>
      <c r="P97" s="59" t="inlineStr">
        <is>
          <t>Smith</t>
        </is>
      </c>
      <c r="Q97" s="59" t="inlineStr">
        <is>
          <t>Charlie</t>
        </is>
      </c>
      <c r="R97" s="59" t="inlineStr">
        <is>
          <t>Smith</t>
        </is>
      </c>
      <c r="S97" s="59" t="inlineStr">
        <is>
          <t>Bob</t>
        </is>
      </c>
      <c r="T97" s="59" t="inlineStr">
        <is>
          <t>Tindal</t>
        </is>
      </c>
      <c r="U97" s="59" t="inlineStr">
        <is>
          <t>Terry</t>
        </is>
      </c>
      <c r="V97" s="59" t="inlineStr">
        <is>
          <t>Shiel</t>
        </is>
      </c>
      <c r="W97" s="59" t="inlineStr">
        <is>
          <t>Brian</t>
        </is>
      </c>
      <c r="X97" s="59" t="inlineStr">
        <is>
          <t>Sampson</t>
        </is>
      </c>
      <c r="Y97" s="59" t="inlineStr">
        <is>
          <t>Richard</t>
        </is>
      </c>
      <c r="Z97" s="59" t="inlineStr">
        <is>
          <t>Vorst</t>
        </is>
      </c>
      <c r="AA97" s="59" t="inlineStr">
        <is>
          <t>John</t>
        </is>
      </c>
      <c r="AB97" s="59" t="inlineStr">
        <is>
          <t>Trimble</t>
        </is>
      </c>
      <c r="AC97" s="59" t="inlineStr">
        <is>
          <t>Joachim</t>
        </is>
      </c>
      <c r="AD97" s="59" t="inlineStr">
        <is>
          <t>Winkelhock</t>
        </is>
      </c>
      <c r="AE97" s="59" t="inlineStr">
        <is>
          <t>Garry</t>
        </is>
      </c>
      <c r="AF97" s="59" t="inlineStr">
        <is>
          <t>Willmington</t>
        </is>
      </c>
      <c r="AM97" s="59" t="inlineStr">
        <is>
          <t>Rod</t>
        </is>
      </c>
      <c r="AN97" s="59" t="inlineStr">
        <is>
          <t>Wilson</t>
        </is>
      </c>
      <c r="AO97" s="59" t="inlineStr">
        <is>
          <t>Chris</t>
        </is>
      </c>
      <c r="AP97" s="59" t="inlineStr">
        <is>
          <t>Smerdon</t>
        </is>
      </c>
      <c r="AQ97" s="59" t="inlineStr">
        <is>
          <t>Luke</t>
        </is>
      </c>
      <c r="AR97" s="59" t="inlineStr">
        <is>
          <t>Sieders</t>
        </is>
      </c>
    </row>
    <row r="98" ht="17" customHeight="1">
      <c r="G98" s="59" t="inlineStr">
        <is>
          <t>Ron</t>
        </is>
      </c>
      <c r="H98" s="59" t="inlineStr">
        <is>
          <t>Smith</t>
        </is>
      </c>
      <c r="I98" s="59" t="inlineStr">
        <is>
          <t>Charlie</t>
        </is>
      </c>
      <c r="J98" s="59" t="inlineStr">
        <is>
          <t>Smith</t>
        </is>
      </c>
      <c r="K98" s="59" t="inlineStr">
        <is>
          <t>Don</t>
        </is>
      </c>
      <c r="L98" s="59" t="inlineStr">
        <is>
          <t>Smith</t>
        </is>
      </c>
      <c r="M98" s="59" t="inlineStr">
        <is>
          <t>Kunimitsu</t>
        </is>
      </c>
      <c r="N98" s="59" t="inlineStr">
        <is>
          <t>Takahashi</t>
        </is>
      </c>
      <c r="O98" s="59" t="inlineStr">
        <is>
          <t>Charlie</t>
        </is>
      </c>
      <c r="P98" s="59" t="inlineStr">
        <is>
          <t xml:space="preserve">Smith </t>
        </is>
      </c>
      <c r="Q98" s="59" t="inlineStr">
        <is>
          <t>Don</t>
        </is>
      </c>
      <c r="R98" s="59" t="inlineStr">
        <is>
          <t>Smith</t>
        </is>
      </c>
      <c r="S98" s="59" t="inlineStr">
        <is>
          <t>Ian</t>
        </is>
      </c>
      <c r="T98" s="59" t="inlineStr">
        <is>
          <t>Tulloch</t>
        </is>
      </c>
      <c r="U98" s="59" t="inlineStr">
        <is>
          <t>Mark</t>
        </is>
      </c>
      <c r="V98" s="59" t="inlineStr">
        <is>
          <t>Skaife</t>
        </is>
      </c>
      <c r="W98" s="59" t="inlineStr">
        <is>
          <t>Ron</t>
        </is>
      </c>
      <c r="X98" s="59" t="inlineStr">
        <is>
          <t>Searle</t>
        </is>
      </c>
      <c r="Y98" s="59" t="inlineStr">
        <is>
          <t>Kevin</t>
        </is>
      </c>
      <c r="Z98" s="59" t="inlineStr">
        <is>
          <t>Waldock</t>
        </is>
      </c>
      <c r="AA98" s="59" t="inlineStr">
        <is>
          <t>John</t>
        </is>
      </c>
      <c r="AB98" s="59" t="inlineStr">
        <is>
          <t>Trimbole</t>
        </is>
      </c>
      <c r="AC98" s="59" t="inlineStr">
        <is>
          <t>Brett</t>
        </is>
      </c>
      <c r="AD98" s="59" t="inlineStr">
        <is>
          <t>Youlden</t>
        </is>
      </c>
      <c r="AE98" s="59" t="inlineStr">
        <is>
          <t>Richard</t>
        </is>
      </c>
      <c r="AF98" s="59" t="inlineStr">
        <is>
          <t>Wilson</t>
        </is>
      </c>
      <c r="AO98" s="59" t="inlineStr">
        <is>
          <t>Garth</t>
        </is>
      </c>
      <c r="AP98" s="59" t="inlineStr">
        <is>
          <t>Tander</t>
        </is>
      </c>
      <c r="AQ98" s="59" t="inlineStr">
        <is>
          <t>Tim</t>
        </is>
      </c>
      <c r="AR98" s="59" t="inlineStr">
        <is>
          <t>Sipp</t>
        </is>
      </c>
    </row>
    <row r="99" ht="17" customHeight="1">
      <c r="G99" s="59" t="inlineStr">
        <is>
          <t>Bruce</t>
        </is>
      </c>
      <c r="H99" s="59" t="inlineStr">
        <is>
          <t>Smith</t>
        </is>
      </c>
      <c r="I99" s="59" t="inlineStr">
        <is>
          <t>Bill</t>
        </is>
      </c>
      <c r="J99" s="59" t="inlineStr">
        <is>
          <t>Stanley</t>
        </is>
      </c>
      <c r="K99" s="59" t="inlineStr">
        <is>
          <t>Charlie</t>
        </is>
      </c>
      <c r="L99" s="59" t="inlineStr">
        <is>
          <t>Smith</t>
        </is>
      </c>
      <c r="M99" s="59" t="inlineStr">
        <is>
          <t>Herb</t>
        </is>
      </c>
      <c r="N99" s="59" t="inlineStr">
        <is>
          <t>Taylor</t>
        </is>
      </c>
      <c r="O99" s="59" t="inlineStr">
        <is>
          <t>Bob</t>
        </is>
      </c>
      <c r="P99" s="59" t="inlineStr">
        <is>
          <t>Sorrenson</t>
        </is>
      </c>
      <c r="Q99" s="59" t="inlineStr">
        <is>
          <t>Dick</t>
        </is>
      </c>
      <c r="R99" s="59" t="inlineStr">
        <is>
          <t>Sorenson</t>
        </is>
      </c>
      <c r="S99" s="60" t="inlineStr">
        <is>
          <t>Tom</t>
        </is>
      </c>
      <c r="T99" s="60" t="inlineStr">
        <is>
          <t>Walkinshaw</t>
        </is>
      </c>
      <c r="U99" s="59" t="inlineStr">
        <is>
          <t>Tim</t>
        </is>
      </c>
      <c r="V99" s="59" t="inlineStr">
        <is>
          <t>Slako</t>
        </is>
      </c>
      <c r="W99" s="59" t="inlineStr">
        <is>
          <t>David</t>
        </is>
      </c>
      <c r="X99" s="59" t="inlineStr">
        <is>
          <t>Sears</t>
        </is>
      </c>
      <c r="Y99" s="59" t="inlineStr">
        <is>
          <t>Garry</t>
        </is>
      </c>
      <c r="Z99" s="59" t="inlineStr">
        <is>
          <t>Waldron</t>
        </is>
      </c>
      <c r="AA99" s="59" t="inlineStr">
        <is>
          <t>Peter</t>
        </is>
      </c>
      <c r="AB99" s="59" t="inlineStr">
        <is>
          <t>Verheyen</t>
        </is>
      </c>
      <c r="AE99" s="59" t="inlineStr">
        <is>
          <t>Brett</t>
        </is>
      </c>
      <c r="AF99" s="59" t="inlineStr">
        <is>
          <t>Youlden</t>
        </is>
      </c>
      <c r="AO99" s="59" t="inlineStr">
        <is>
          <t>Scotty</t>
        </is>
      </c>
      <c r="AP99" s="59" t="inlineStr">
        <is>
          <t>Taylor</t>
        </is>
      </c>
      <c r="AQ99" s="59" t="inlineStr">
        <is>
          <t>Mark</t>
        </is>
      </c>
      <c r="AR99" s="59" t="inlineStr">
        <is>
          <t>Skaife</t>
        </is>
      </c>
    </row>
    <row r="100" ht="17" customHeight="1">
      <c r="G100" s="59" t="inlineStr">
        <is>
          <t>Bill</t>
        </is>
      </c>
      <c r="H100" s="59" t="inlineStr">
        <is>
          <t>Stanley</t>
        </is>
      </c>
      <c r="I100" s="59" t="inlineStr">
        <is>
          <t>Max</t>
        </is>
      </c>
      <c r="J100" s="59" t="inlineStr">
        <is>
          <t>Stewart</t>
        </is>
      </c>
      <c r="K100" s="59" t="inlineStr">
        <is>
          <t>Bill</t>
        </is>
      </c>
      <c r="L100" s="59" t="inlineStr">
        <is>
          <t>Stanley</t>
        </is>
      </c>
      <c r="M100" s="59" t="inlineStr">
        <is>
          <t>Arthur</t>
        </is>
      </c>
      <c r="N100" s="59" t="inlineStr">
        <is>
          <t>Treloar</t>
        </is>
      </c>
      <c r="O100" s="59" t="inlineStr">
        <is>
          <t>Ken</t>
        </is>
      </c>
      <c r="P100" s="59" t="inlineStr">
        <is>
          <t>Stacey</t>
        </is>
      </c>
      <c r="Q100" s="59" t="inlineStr">
        <is>
          <t>Ken</t>
        </is>
      </c>
      <c r="R100" s="59" t="inlineStr">
        <is>
          <t>Stacey</t>
        </is>
      </c>
      <c r="S100" s="59" t="inlineStr">
        <is>
          <t>Phil</t>
        </is>
      </c>
      <c r="T100" s="59" t="inlineStr">
        <is>
          <t>Ward</t>
        </is>
      </c>
      <c r="U100" s="59" t="inlineStr">
        <is>
          <t>Lester</t>
        </is>
      </c>
      <c r="V100" s="59" t="inlineStr">
        <is>
          <t>Smerdon</t>
        </is>
      </c>
      <c r="W100" s="59" t="inlineStr">
        <is>
          <t>Glenn</t>
        </is>
      </c>
      <c r="X100" s="59" t="inlineStr">
        <is>
          <t>Seton</t>
        </is>
      </c>
      <c r="Y100" s="59" t="inlineStr">
        <is>
          <t>John</t>
        </is>
      </c>
      <c r="Z100" s="59" t="inlineStr">
        <is>
          <t>White</t>
        </is>
      </c>
      <c r="AA100" s="59" t="inlineStr">
        <is>
          <t>Kevin</t>
        </is>
      </c>
      <c r="AB100" s="59" t="inlineStr">
        <is>
          <t>Waldock</t>
        </is>
      </c>
      <c r="AO100" s="59" t="inlineStr">
        <is>
          <t>Bob</t>
        </is>
      </c>
      <c r="AP100" s="59" t="inlineStr">
        <is>
          <t>Thorn</t>
        </is>
      </c>
      <c r="AQ100" s="59" t="inlineStr">
        <is>
          <t>Paul</t>
        </is>
      </c>
      <c r="AR100" s="59" t="inlineStr">
        <is>
          <t>Stokell</t>
        </is>
      </c>
    </row>
    <row r="101" ht="17" customHeight="1">
      <c r="G101" s="59" t="inlineStr">
        <is>
          <t>Laurie</t>
        </is>
      </c>
      <c r="H101" s="59" t="inlineStr">
        <is>
          <t>Stewart</t>
        </is>
      </c>
      <c r="I101" s="59" t="inlineStr">
        <is>
          <t>Laurie</t>
        </is>
      </c>
      <c r="J101" s="59" t="inlineStr">
        <is>
          <t>Stewart</t>
        </is>
      </c>
      <c r="K101" s="59" t="inlineStr">
        <is>
          <t>Max</t>
        </is>
      </c>
      <c r="L101" s="59" t="inlineStr">
        <is>
          <t>Stewart</t>
        </is>
      </c>
      <c r="M101" s="59" t="inlineStr">
        <is>
          <t>Max</t>
        </is>
      </c>
      <c r="N101" s="59" t="inlineStr">
        <is>
          <t>Volkers</t>
        </is>
      </c>
      <c r="O101" s="59" t="inlineStr">
        <is>
          <t>Max</t>
        </is>
      </c>
      <c r="P101" s="59" t="inlineStr">
        <is>
          <t>Stahl</t>
        </is>
      </c>
      <c r="Q101" s="59" t="inlineStr">
        <is>
          <t>Max</t>
        </is>
      </c>
      <c r="R101" s="59" t="inlineStr">
        <is>
          <t>Stahl</t>
        </is>
      </c>
      <c r="S101" s="59" t="inlineStr">
        <is>
          <t>Garry</t>
        </is>
      </c>
      <c r="T101" s="59" t="inlineStr">
        <is>
          <t>Willmington</t>
        </is>
      </c>
      <c r="U101" s="59" t="inlineStr">
        <is>
          <t>Clive</t>
        </is>
      </c>
      <c r="V101" s="59" t="inlineStr">
        <is>
          <t>Smith</t>
        </is>
      </c>
      <c r="W101" s="59" t="inlineStr">
        <is>
          <t>Terry</t>
        </is>
      </c>
      <c r="X101" s="59" t="inlineStr">
        <is>
          <t>Shiel</t>
        </is>
      </c>
      <c r="Y101" s="60" t="inlineStr">
        <is>
          <t>Garry</t>
        </is>
      </c>
      <c r="Z101" s="60" t="inlineStr">
        <is>
          <t>Willmington</t>
        </is>
      </c>
      <c r="AA101" s="59" t="inlineStr">
        <is>
          <t>Des</t>
        </is>
      </c>
      <c r="AB101" s="59" t="inlineStr">
        <is>
          <t>Wall</t>
        </is>
      </c>
      <c r="AO101" s="59" t="inlineStr">
        <is>
          <t>Anthony</t>
        </is>
      </c>
      <c r="AP101" s="59" t="inlineStr">
        <is>
          <t>Tratt</t>
        </is>
      </c>
      <c r="AQ101" s="112" t="inlineStr">
        <is>
          <t>Garth</t>
        </is>
      </c>
      <c r="AR101" s="112" t="inlineStr">
        <is>
          <t>Tander</t>
        </is>
      </c>
    </row>
    <row r="102" ht="17" customHeight="1">
      <c r="G102" s="59" t="inlineStr">
        <is>
          <t>Doug</t>
        </is>
      </c>
      <c r="H102" s="59" t="inlineStr">
        <is>
          <t>Stewart</t>
        </is>
      </c>
      <c r="I102" s="59" t="inlineStr">
        <is>
          <t>Fred</t>
        </is>
      </c>
      <c r="J102" s="59" t="inlineStr">
        <is>
          <t>Sutherland</t>
        </is>
      </c>
      <c r="K102" s="59" t="inlineStr">
        <is>
          <t>Bruce</t>
        </is>
      </c>
      <c r="L102" s="59" t="inlineStr">
        <is>
          <t>Stewart</t>
        </is>
      </c>
      <c r="M102" s="59" t="inlineStr">
        <is>
          <t>Warren</t>
        </is>
      </c>
      <c r="N102" s="59" t="inlineStr">
        <is>
          <t>Weldon</t>
        </is>
      </c>
      <c r="O102" s="59" t="inlineStr">
        <is>
          <t>Bill</t>
        </is>
      </c>
      <c r="P102" s="59" t="inlineStr">
        <is>
          <t>Stanley</t>
        </is>
      </c>
      <c r="Q102" s="59" t="inlineStr">
        <is>
          <t>Bill</t>
        </is>
      </c>
      <c r="R102" s="59" t="inlineStr">
        <is>
          <t>Stanley</t>
        </is>
      </c>
      <c r="U102" s="59" t="inlineStr">
        <is>
          <t>John</t>
        </is>
      </c>
      <c r="V102" s="59" t="inlineStr">
        <is>
          <t>Smith</t>
        </is>
      </c>
      <c r="W102" s="59" t="inlineStr">
        <is>
          <t>Mark</t>
        </is>
      </c>
      <c r="X102" s="59" t="inlineStr">
        <is>
          <t>Skaife</t>
        </is>
      </c>
      <c r="Y102" s="60" t="inlineStr">
        <is>
          <t>Brad</t>
        </is>
      </c>
      <c r="Z102" s="60" t="inlineStr">
        <is>
          <t>Wright</t>
        </is>
      </c>
      <c r="AA102" s="59" t="inlineStr">
        <is>
          <t>Tom</t>
        </is>
      </c>
      <c r="AB102" s="59" t="inlineStr">
        <is>
          <t>Watkinson</t>
        </is>
      </c>
      <c r="AO102" s="59" t="inlineStr">
        <is>
          <t>John</t>
        </is>
      </c>
      <c r="AP102" s="59" t="inlineStr">
        <is>
          <t>Trimbole</t>
        </is>
      </c>
      <c r="AQ102" s="59" t="inlineStr">
        <is>
          <t>Anthony</t>
        </is>
      </c>
      <c r="AR102" s="59" t="inlineStr">
        <is>
          <t>Tratt</t>
        </is>
      </c>
    </row>
    <row r="103" ht="17" customHeight="1">
      <c r="G103" s="59" t="inlineStr">
        <is>
          <t>Fred</t>
        </is>
      </c>
      <c r="H103" s="59" t="inlineStr">
        <is>
          <t>Sutherland</t>
        </is>
      </c>
      <c r="I103" s="59" t="inlineStr">
        <is>
          <t>Herb</t>
        </is>
      </c>
      <c r="J103" s="59" t="inlineStr">
        <is>
          <t>Taylor</t>
        </is>
      </c>
      <c r="K103" s="59" t="inlineStr">
        <is>
          <t>Laurie</t>
        </is>
      </c>
      <c r="L103" s="59" t="inlineStr">
        <is>
          <t>Stewart</t>
        </is>
      </c>
      <c r="M103" s="59" t="inlineStr">
        <is>
          <t>Des</t>
        </is>
      </c>
      <c r="N103" s="59" t="inlineStr">
        <is>
          <t>West</t>
        </is>
      </c>
      <c r="O103" s="59" t="inlineStr">
        <is>
          <t>Max</t>
        </is>
      </c>
      <c r="P103" s="59" t="inlineStr">
        <is>
          <t>Stewart</t>
        </is>
      </c>
      <c r="Q103" s="59" t="inlineStr">
        <is>
          <t>Laurie</t>
        </is>
      </c>
      <c r="R103" s="59" t="inlineStr">
        <is>
          <t>Stewart</t>
        </is>
      </c>
      <c r="U103" s="59" t="inlineStr">
        <is>
          <t>Damon</t>
        </is>
      </c>
      <c r="V103" s="59" t="inlineStr">
        <is>
          <t>Smith</t>
        </is>
      </c>
      <c r="W103" s="59" t="inlineStr">
        <is>
          <t>Lester</t>
        </is>
      </c>
      <c r="X103" s="59" t="inlineStr">
        <is>
          <t>Smerdon</t>
        </is>
      </c>
      <c r="AA103" s="59" t="inlineStr">
        <is>
          <t>Don</t>
        </is>
      </c>
      <c r="AB103" s="59" t="inlineStr">
        <is>
          <t>Watson</t>
        </is>
      </c>
      <c r="AO103" s="59" t="inlineStr">
        <is>
          <t>Wayne</t>
        </is>
      </c>
      <c r="AP103" s="59" t="inlineStr">
        <is>
          <t>Wakefield</t>
        </is>
      </c>
      <c r="AQ103" s="59" t="inlineStr">
        <is>
          <t>Stephen</t>
        </is>
      </c>
      <c r="AR103" s="59" t="inlineStr">
        <is>
          <t>Voight</t>
        </is>
      </c>
    </row>
    <row r="104" ht="17" customHeight="1">
      <c r="G104" s="59" t="inlineStr">
        <is>
          <t>Herb</t>
        </is>
      </c>
      <c r="H104" s="59" t="inlineStr">
        <is>
          <t>Taylor</t>
        </is>
      </c>
      <c r="I104" s="59" t="inlineStr">
        <is>
          <t>Barry</t>
        </is>
      </c>
      <c r="J104" s="59" t="inlineStr">
        <is>
          <t>Thiele</t>
        </is>
      </c>
      <c r="K104" s="59" t="inlineStr">
        <is>
          <t>Fred</t>
        </is>
      </c>
      <c r="L104" s="59" t="inlineStr">
        <is>
          <t>Sutherland</t>
        </is>
      </c>
      <c r="M104" s="59" t="inlineStr">
        <is>
          <t>Doug</t>
        </is>
      </c>
      <c r="N104" s="59" t="inlineStr">
        <is>
          <t>Whiteford</t>
        </is>
      </c>
      <c r="O104" s="59" t="inlineStr">
        <is>
          <t>Laurie</t>
        </is>
      </c>
      <c r="P104" s="59" t="inlineStr">
        <is>
          <t>Stewart</t>
        </is>
      </c>
      <c r="Q104" s="59" t="inlineStr">
        <is>
          <t>Bruce</t>
        </is>
      </c>
      <c r="R104" s="59" t="inlineStr">
        <is>
          <t>Stewart</t>
        </is>
      </c>
      <c r="U104" s="59" t="inlineStr">
        <is>
          <t>Joe</t>
        </is>
      </c>
      <c r="V104" s="59" t="inlineStr">
        <is>
          <t>Sommariva</t>
        </is>
      </c>
      <c r="W104" s="59" t="inlineStr">
        <is>
          <t>John</t>
        </is>
      </c>
      <c r="X104" s="59" t="inlineStr">
        <is>
          <t>Smith</t>
        </is>
      </c>
      <c r="AA104" s="59" t="inlineStr">
        <is>
          <t>Kevin</t>
        </is>
      </c>
      <c r="AB104" s="59" t="inlineStr">
        <is>
          <t>Weeks</t>
        </is>
      </c>
      <c r="AO104" s="59" t="inlineStr">
        <is>
          <t>Dean</t>
        </is>
      </c>
      <c r="AP104" s="59" t="inlineStr">
        <is>
          <t>Wanless</t>
        </is>
      </c>
      <c r="AQ104" s="59" t="inlineStr">
        <is>
          <t>Wayne</t>
        </is>
      </c>
      <c r="AR104" s="59" t="inlineStr">
        <is>
          <t>Wakefield</t>
        </is>
      </c>
    </row>
    <row r="105" ht="17" customHeight="1">
      <c r="G105" s="59" t="inlineStr">
        <is>
          <t>Ron</t>
        </is>
      </c>
      <c r="H105" s="59" t="inlineStr">
        <is>
          <t>Thorp</t>
        </is>
      </c>
      <c r="I105" s="59" t="inlineStr">
        <is>
          <t>Bryan</t>
        </is>
      </c>
      <c r="J105" s="59" t="inlineStr">
        <is>
          <t>Thomson</t>
        </is>
      </c>
      <c r="K105" s="59" t="inlineStr">
        <is>
          <t>P.</t>
        </is>
      </c>
      <c r="L105" s="59" t="inlineStr">
        <is>
          <t>Taylor</t>
        </is>
      </c>
      <c r="M105" s="59" t="inlineStr">
        <is>
          <t>Peter</t>
        </is>
      </c>
      <c r="N105" s="59" t="inlineStr">
        <is>
          <t>Williamson</t>
        </is>
      </c>
      <c r="O105" s="59" t="inlineStr">
        <is>
          <t>Fred</t>
        </is>
      </c>
      <c r="P105" s="59" t="inlineStr">
        <is>
          <t>Sutherland</t>
        </is>
      </c>
      <c r="Q105" s="59" t="inlineStr">
        <is>
          <t>Jim</t>
        </is>
      </c>
      <c r="R105" s="59" t="inlineStr">
        <is>
          <t>Sullivan</t>
        </is>
      </c>
      <c r="U105" s="59" t="inlineStr">
        <is>
          <t>Bruce</t>
        </is>
      </c>
      <c r="V105" s="59" t="inlineStr">
        <is>
          <t>Stewart</t>
        </is>
      </c>
      <c r="W105" s="59" t="inlineStr">
        <is>
          <t>Heather</t>
        </is>
      </c>
      <c r="X105" s="59" t="inlineStr">
        <is>
          <t>Spurle</t>
        </is>
      </c>
      <c r="AA105" s="59" t="inlineStr">
        <is>
          <t>Garry</t>
        </is>
      </c>
      <c r="AB105" s="59" t="inlineStr">
        <is>
          <t>Willmington</t>
        </is>
      </c>
      <c r="AO105" s="59" t="inlineStr">
        <is>
          <t>Todd</t>
        </is>
      </c>
      <c r="AP105" s="59" t="inlineStr">
        <is>
          <t>Wanless</t>
        </is>
      </c>
      <c r="AQ105" s="59" t="inlineStr">
        <is>
          <t>Adam</t>
        </is>
      </c>
      <c r="AR105" s="59" t="inlineStr">
        <is>
          <t>Wallis</t>
        </is>
      </c>
    </row>
    <row r="106" ht="17" customHeight="1">
      <c r="G106" s="59" t="inlineStr">
        <is>
          <t>Rocky</t>
        </is>
      </c>
      <c r="H106" s="59" t="inlineStr">
        <is>
          <t>Tresise</t>
        </is>
      </c>
      <c r="I106" s="59" t="inlineStr">
        <is>
          <t>Rocky</t>
        </is>
      </c>
      <c r="J106" s="59" t="inlineStr">
        <is>
          <t>Tresise</t>
        </is>
      </c>
      <c r="K106" s="59" t="inlineStr">
        <is>
          <t>Herb</t>
        </is>
      </c>
      <c r="L106" s="59" t="inlineStr">
        <is>
          <t>Taylor</t>
        </is>
      </c>
      <c r="M106" s="59" t="inlineStr">
        <is>
          <t>Bruce</t>
        </is>
      </c>
      <c r="N106" s="59" t="inlineStr">
        <is>
          <t>Wright</t>
        </is>
      </c>
      <c r="O106" s="59" t="inlineStr">
        <is>
          <t>Kunimitsu</t>
        </is>
      </c>
      <c r="P106" s="59" t="inlineStr">
        <is>
          <t>Takahashi</t>
        </is>
      </c>
      <c r="Q106" s="59" t="inlineStr">
        <is>
          <t>Ym</t>
        </is>
      </c>
      <c r="R106" s="59" t="inlineStr">
        <is>
          <t>Sunago</t>
        </is>
      </c>
      <c r="U106" s="59" t="inlineStr">
        <is>
          <t>Alan"Scotty"</t>
        </is>
      </c>
      <c r="V106" s="59" t="inlineStr">
        <is>
          <t>Taylor</t>
        </is>
      </c>
      <c r="W106" s="59" t="inlineStr">
        <is>
          <t>Bernie</t>
        </is>
      </c>
      <c r="X106" s="59" t="inlineStr">
        <is>
          <t>Stack</t>
        </is>
      </c>
      <c r="AA106" s="60" t="inlineStr">
        <is>
          <t>Richard</t>
        </is>
      </c>
      <c r="AB106" s="60" t="inlineStr">
        <is>
          <t>Wilson</t>
        </is>
      </c>
      <c r="AO106" s="59" t="inlineStr">
        <is>
          <t>Paul</t>
        </is>
      </c>
      <c r="AP106" s="59" t="inlineStr">
        <is>
          <t>Weel</t>
        </is>
      </c>
      <c r="AQ106" s="59" t="inlineStr">
        <is>
          <t>Paul</t>
        </is>
      </c>
      <c r="AR106" s="59" t="inlineStr">
        <is>
          <t>Weel</t>
        </is>
      </c>
    </row>
    <row r="107" ht="17" customHeight="1">
      <c r="G107" s="59" t="inlineStr">
        <is>
          <t>Jerry</t>
        </is>
      </c>
      <c r="H107" s="59" t="inlineStr">
        <is>
          <t>Trevor-Jones</t>
        </is>
      </c>
      <c r="I107" s="59" t="inlineStr">
        <is>
          <t>Jerry</t>
        </is>
      </c>
      <c r="J107" s="59" t="inlineStr">
        <is>
          <t>Trevor-Jones</t>
        </is>
      </c>
      <c r="K107" s="59" t="inlineStr">
        <is>
          <t>Evan</t>
        </is>
      </c>
      <c r="L107" s="59" t="inlineStr">
        <is>
          <t>Thomas</t>
        </is>
      </c>
      <c r="M107" s="59" t="inlineStr">
        <is>
          <t>Bob</t>
        </is>
      </c>
      <c r="N107" s="59" t="inlineStr">
        <is>
          <t>Young</t>
        </is>
      </c>
      <c r="O107" s="59" t="inlineStr">
        <is>
          <t>Barry</t>
        </is>
      </c>
      <c r="P107" s="59" t="inlineStr">
        <is>
          <t>Tapsall</t>
        </is>
      </c>
      <c r="Q107" s="59" t="inlineStr">
        <is>
          <t>Kunimitsu</t>
        </is>
      </c>
      <c r="R107" s="59" t="inlineStr">
        <is>
          <t>Takahashi</t>
        </is>
      </c>
      <c r="U107" s="59" t="inlineStr">
        <is>
          <t>Bryan</t>
        </is>
      </c>
      <c r="V107" s="59" t="inlineStr">
        <is>
          <t>Thomson</t>
        </is>
      </c>
      <c r="W107" s="59" t="inlineStr">
        <is>
          <t>Bruce</t>
        </is>
      </c>
      <c r="X107" s="59" t="inlineStr">
        <is>
          <t>Stewart</t>
        </is>
      </c>
      <c r="AA107" s="59" t="inlineStr">
        <is>
          <t>Brad</t>
        </is>
      </c>
      <c r="AB107" s="59" t="inlineStr">
        <is>
          <t>Wright</t>
        </is>
      </c>
      <c r="AO107" s="59" t="inlineStr">
        <is>
          <t>Damien</t>
        </is>
      </c>
      <c r="AP107" s="59" t="inlineStr">
        <is>
          <t>White</t>
        </is>
      </c>
      <c r="AQ107" s="59" t="inlineStr">
        <is>
          <t>Matthew</t>
        </is>
      </c>
      <c r="AR107" s="59" t="inlineStr">
        <is>
          <t>White</t>
        </is>
      </c>
    </row>
    <row r="108" ht="17" customHeight="1">
      <c r="G108" s="59" t="inlineStr">
        <is>
          <t>Max</t>
        </is>
      </c>
      <c r="H108" s="59" t="inlineStr">
        <is>
          <t>Volkers</t>
        </is>
      </c>
      <c r="I108" s="59" t="inlineStr">
        <is>
          <t>David</t>
        </is>
      </c>
      <c r="J108" s="59" t="inlineStr">
        <is>
          <t>Walker</t>
        </is>
      </c>
      <c r="K108" s="59" t="inlineStr">
        <is>
          <t>Arthur</t>
        </is>
      </c>
      <c r="L108" s="59" t="inlineStr">
        <is>
          <t>Treloar</t>
        </is>
      </c>
      <c r="O108" s="59" t="inlineStr">
        <is>
          <t>Herb</t>
        </is>
      </c>
      <c r="P108" s="59" t="inlineStr">
        <is>
          <t>Taylor</t>
        </is>
      </c>
      <c r="Q108" s="59" t="inlineStr">
        <is>
          <t>Herb</t>
        </is>
      </c>
      <c r="R108" s="59" t="inlineStr">
        <is>
          <t>Taylor</t>
        </is>
      </c>
      <c r="U108" s="59" t="inlineStr">
        <is>
          <t>Bob</t>
        </is>
      </c>
      <c r="V108" s="59" t="inlineStr">
        <is>
          <t>Tindal</t>
        </is>
      </c>
      <c r="W108" s="59" t="inlineStr">
        <is>
          <t>Paul</t>
        </is>
      </c>
      <c r="X108" s="59" t="inlineStr">
        <is>
          <t>Stokell</t>
        </is>
      </c>
      <c r="AO108" s="59" t="inlineStr">
        <is>
          <t>Matthew</t>
        </is>
      </c>
      <c r="AP108" s="59" t="inlineStr">
        <is>
          <t>White</t>
        </is>
      </c>
      <c r="AQ108" s="59" t="inlineStr">
        <is>
          <t>Damien</t>
        </is>
      </c>
      <c r="AR108" s="59" t="inlineStr">
        <is>
          <t>White</t>
        </is>
      </c>
    </row>
    <row r="109" ht="17" customHeight="1">
      <c r="G109" s="59" t="inlineStr">
        <is>
          <t>David</t>
        </is>
      </c>
      <c r="H109" s="59" t="inlineStr">
        <is>
          <t>Walker</t>
        </is>
      </c>
      <c r="I109" s="59" t="inlineStr">
        <is>
          <t>Warren</t>
        </is>
      </c>
      <c r="J109" s="59" t="inlineStr">
        <is>
          <t>Weldon</t>
        </is>
      </c>
      <c r="K109" s="59" t="inlineStr">
        <is>
          <t>Max</t>
        </is>
      </c>
      <c r="L109" s="59" t="inlineStr">
        <is>
          <t>Volkers</t>
        </is>
      </c>
      <c r="O109" s="59" t="inlineStr">
        <is>
          <t>Jeff</t>
        </is>
      </c>
      <c r="P109" s="59" t="inlineStr">
        <is>
          <t>Thompson</t>
        </is>
      </c>
      <c r="Q109" s="59" t="inlineStr">
        <is>
          <t>Hans</t>
        </is>
      </c>
      <c r="R109" s="59" t="inlineStr">
        <is>
          <t>Tholstrup</t>
        </is>
      </c>
      <c r="U109" s="59" t="inlineStr">
        <is>
          <t>Paul</t>
        </is>
      </c>
      <c r="V109" s="59" t="inlineStr">
        <is>
          <t>Trevethan</t>
        </is>
      </c>
      <c r="W109" s="59" t="inlineStr">
        <is>
          <t>Bryan</t>
        </is>
      </c>
      <c r="X109" s="59" t="inlineStr">
        <is>
          <t>Thomson</t>
        </is>
      </c>
      <c r="AO109" s="59" t="inlineStr">
        <is>
          <t>Mark</t>
        </is>
      </c>
      <c r="AP109" s="59" t="inlineStr">
        <is>
          <t>Williams</t>
        </is>
      </c>
      <c r="AQ109" s="59" t="inlineStr">
        <is>
          <t>Steve</t>
        </is>
      </c>
      <c r="AR109" s="59" t="inlineStr">
        <is>
          <t>Williams</t>
        </is>
      </c>
    </row>
    <row r="110" ht="17" customHeight="1">
      <c r="G110" s="59" t="inlineStr">
        <is>
          <t>Les</t>
        </is>
      </c>
      <c r="H110" s="59" t="inlineStr">
        <is>
          <t>Weiley</t>
        </is>
      </c>
      <c r="I110" s="59" t="inlineStr">
        <is>
          <t>Phil</t>
        </is>
      </c>
      <c r="J110" s="59" t="inlineStr">
        <is>
          <t>West</t>
        </is>
      </c>
      <c r="K110" s="59" t="inlineStr">
        <is>
          <t>David</t>
        </is>
      </c>
      <c r="L110" s="59" t="inlineStr">
        <is>
          <t>Walker</t>
        </is>
      </c>
      <c r="O110" s="59" t="inlineStr">
        <is>
          <t>Dick</t>
        </is>
      </c>
      <c r="P110" s="59" t="inlineStr">
        <is>
          <t>Thurston</t>
        </is>
      </c>
      <c r="Q110" s="59" t="inlineStr">
        <is>
          <t>Dick</t>
        </is>
      </c>
      <c r="R110" s="59" t="inlineStr">
        <is>
          <t>Thurston</t>
        </is>
      </c>
      <c r="U110" s="59" t="inlineStr">
        <is>
          <t>Craig</t>
        </is>
      </c>
      <c r="V110" s="59" t="inlineStr">
        <is>
          <t>Turner</t>
        </is>
      </c>
      <c r="W110" s="59" t="inlineStr">
        <is>
          <t>Paul</t>
        </is>
      </c>
      <c r="X110" s="59" t="inlineStr">
        <is>
          <t>Trevethan</t>
        </is>
      </c>
      <c r="AO110" s="59" t="inlineStr">
        <is>
          <t>Garry</t>
        </is>
      </c>
      <c r="AP110" s="59" t="inlineStr">
        <is>
          <t>Willmington</t>
        </is>
      </c>
      <c r="AQ110" s="59" t="inlineStr">
        <is>
          <t>Garry</t>
        </is>
      </c>
      <c r="AR110" s="59" t="inlineStr">
        <is>
          <t>Willmington</t>
        </is>
      </c>
    </row>
    <row r="111" ht="17" customHeight="1">
      <c r="G111" s="59" t="inlineStr">
        <is>
          <t>Warren</t>
        </is>
      </c>
      <c r="H111" s="59" t="inlineStr">
        <is>
          <t>Weldon</t>
        </is>
      </c>
      <c r="I111" s="59" t="inlineStr">
        <is>
          <t>John</t>
        </is>
      </c>
      <c r="J111" s="59" t="inlineStr">
        <is>
          <t>White</t>
        </is>
      </c>
      <c r="K111" s="59" t="inlineStr">
        <is>
          <t>Graham</t>
        </is>
      </c>
      <c r="L111" s="59" t="inlineStr">
        <is>
          <t>Ward</t>
        </is>
      </c>
      <c r="O111" s="59" t="inlineStr">
        <is>
          <t>David</t>
        </is>
      </c>
      <c r="P111" s="59" t="inlineStr">
        <is>
          <t>Toshack</t>
        </is>
      </c>
      <c r="Q111" s="59" t="inlineStr">
        <is>
          <t>Bill</t>
        </is>
      </c>
      <c r="R111" s="59" t="inlineStr">
        <is>
          <t>Tuckey</t>
        </is>
      </c>
      <c r="U111" s="59" t="inlineStr">
        <is>
          <t>Marty</t>
        </is>
      </c>
      <c r="V111" s="59" t="inlineStr">
        <is>
          <t>Turpin</t>
        </is>
      </c>
      <c r="W111" s="59" t="inlineStr">
        <is>
          <t>Mike</t>
        </is>
      </c>
      <c r="X111" s="59" t="inlineStr">
        <is>
          <t>Twigden</t>
        </is>
      </c>
      <c r="AO111" s="59" t="inlineStr">
        <is>
          <t>Simon</t>
        </is>
      </c>
      <c r="AP111" s="59" t="inlineStr">
        <is>
          <t>Wills</t>
        </is>
      </c>
      <c r="AQ111" s="59" t="inlineStr">
        <is>
          <t>Simon</t>
        </is>
      </c>
      <c r="AR111" s="59" t="inlineStr">
        <is>
          <t>Wills</t>
        </is>
      </c>
    </row>
    <row r="112" ht="17" customHeight="1">
      <c r="G112" s="59" t="inlineStr">
        <is>
          <t>Des</t>
        </is>
      </c>
      <c r="H112" s="59" t="inlineStr">
        <is>
          <t>West</t>
        </is>
      </c>
      <c r="I112" s="59" t="inlineStr">
        <is>
          <t>Lionel</t>
        </is>
      </c>
      <c r="J112" s="59" t="inlineStr">
        <is>
          <t>Williams</t>
        </is>
      </c>
      <c r="K112" s="59" t="inlineStr">
        <is>
          <t>Colin</t>
        </is>
      </c>
      <c r="L112" s="59" t="inlineStr">
        <is>
          <t>Wear</t>
        </is>
      </c>
      <c r="O112" s="59" t="inlineStr">
        <is>
          <t>Arthur</t>
        </is>
      </c>
      <c r="P112" s="59" t="inlineStr">
        <is>
          <t>Treloar</t>
        </is>
      </c>
      <c r="Q112" s="59" t="inlineStr">
        <is>
          <t>Peter</t>
        </is>
      </c>
      <c r="R112" s="59" t="inlineStr">
        <is>
          <t>Ulbrich</t>
        </is>
      </c>
      <c r="U112" s="59" t="inlineStr">
        <is>
          <t>Lou</t>
        </is>
      </c>
      <c r="V112" s="59" t="inlineStr">
        <is>
          <t>Vandermeer</t>
        </is>
      </c>
      <c r="W112" s="59" t="inlineStr">
        <is>
          <t>Peter</t>
        </is>
      </c>
      <c r="X112" s="59" t="inlineStr">
        <is>
          <t>Verheyen</t>
        </is>
      </c>
      <c r="AQ112" s="59" t="inlineStr">
        <is>
          <t>Terry</t>
        </is>
      </c>
      <c r="AR112" s="59" t="inlineStr">
        <is>
          <t>Wyhoon</t>
        </is>
      </c>
    </row>
    <row r="113" ht="17" customHeight="1">
      <c r="G113" s="59" t="inlineStr">
        <is>
          <t>Graham</t>
        </is>
      </c>
      <c r="H113" s="59" t="inlineStr">
        <is>
          <t>White</t>
        </is>
      </c>
      <c r="I113" s="59" t="inlineStr">
        <is>
          <t>Peter</t>
        </is>
      </c>
      <c r="J113" s="59" t="inlineStr">
        <is>
          <t>Williamson</t>
        </is>
      </c>
      <c r="K113" s="59" t="inlineStr">
        <is>
          <t>Warren</t>
        </is>
      </c>
      <c r="L113" s="59" t="inlineStr">
        <is>
          <t>Weldon</t>
        </is>
      </c>
      <c r="O113" s="59" t="inlineStr">
        <is>
          <t>Bill</t>
        </is>
      </c>
      <c r="P113" s="59" t="inlineStr">
        <is>
          <t>Tuckey</t>
        </is>
      </c>
      <c r="Q113" s="59" t="inlineStr">
        <is>
          <t>Max</t>
        </is>
      </c>
      <c r="R113" s="59" t="inlineStr">
        <is>
          <t>Volkers</t>
        </is>
      </c>
      <c r="U113" s="59" t="inlineStr">
        <is>
          <t>Richard</t>
        </is>
      </c>
      <c r="V113" s="59" t="inlineStr">
        <is>
          <t>Vorst</t>
        </is>
      </c>
      <c r="W113" s="59" t="inlineStr">
        <is>
          <t>Richard</t>
        </is>
      </c>
      <c r="X113" s="59" t="inlineStr">
        <is>
          <t>Vorst</t>
        </is>
      </c>
      <c r="AQ113" s="59" t="inlineStr">
        <is>
          <t>Luke</t>
        </is>
      </c>
      <c r="AR113" s="59" t="inlineStr">
        <is>
          <t>Youlden</t>
        </is>
      </c>
    </row>
    <row r="114" ht="17" customHeight="1">
      <c r="G114" s="59" t="inlineStr">
        <is>
          <t>Jim</t>
        </is>
      </c>
      <c r="H114" s="59" t="inlineStr">
        <is>
          <t>White</t>
        </is>
      </c>
      <c r="I114" s="59" t="inlineStr">
        <is>
          <t>Bruce</t>
        </is>
      </c>
      <c r="J114" s="59" t="inlineStr">
        <is>
          <t>Wilson</t>
        </is>
      </c>
      <c r="K114" s="59" t="inlineStr">
        <is>
          <t>Des</t>
        </is>
      </c>
      <c r="L114" s="59" t="inlineStr">
        <is>
          <t>West</t>
        </is>
      </c>
      <c r="O114" s="59" t="inlineStr">
        <is>
          <t>Warren</t>
        </is>
      </c>
      <c r="P114" s="59" t="inlineStr">
        <is>
          <t>Weldon</t>
        </is>
      </c>
      <c r="Q114" s="59" t="inlineStr">
        <is>
          <t>Bob</t>
        </is>
      </c>
      <c r="R114" s="59" t="inlineStr">
        <is>
          <t>Watson</t>
        </is>
      </c>
      <c r="U114" s="59" t="inlineStr">
        <is>
          <t>Matt</t>
        </is>
      </c>
      <c r="V114" s="59" t="inlineStr">
        <is>
          <t>Wacker</t>
        </is>
      </c>
      <c r="W114" s="59" t="inlineStr">
        <is>
          <t>Matt</t>
        </is>
      </c>
      <c r="X114" s="59" t="inlineStr">
        <is>
          <t>Wacker</t>
        </is>
      </c>
    </row>
    <row r="115" ht="17" customHeight="1">
      <c r="G115" s="59" t="inlineStr">
        <is>
          <t>Ken</t>
        </is>
      </c>
      <c r="H115" s="59" t="inlineStr">
        <is>
          <t>Wilkinson</t>
        </is>
      </c>
      <c r="I115" s="59" t="inlineStr">
        <is>
          <t>Kennedy</t>
        </is>
      </c>
      <c r="J115" s="59" t="n"/>
      <c r="K115" s="59" t="inlineStr">
        <is>
          <t>Ken</t>
        </is>
      </c>
      <c r="L115" s="59" t="inlineStr">
        <is>
          <t>Wiggins</t>
        </is>
      </c>
      <c r="O115" s="59" t="inlineStr">
        <is>
          <t>Des</t>
        </is>
      </c>
      <c r="P115" s="59" t="inlineStr">
        <is>
          <t>West</t>
        </is>
      </c>
      <c r="Q115" s="59" t="inlineStr">
        <is>
          <t>Warren</t>
        </is>
      </c>
      <c r="R115" s="59" t="inlineStr">
        <is>
          <t>Weldon</t>
        </is>
      </c>
      <c r="U115" s="59" t="inlineStr">
        <is>
          <t>Kevin</t>
        </is>
      </c>
      <c r="V115" s="59" t="inlineStr">
        <is>
          <t>Waldock</t>
        </is>
      </c>
      <c r="W115" s="59" t="inlineStr">
        <is>
          <t>Kevin</t>
        </is>
      </c>
      <c r="X115" s="59" t="inlineStr">
        <is>
          <t>Waldock</t>
        </is>
      </c>
    </row>
    <row r="116" ht="17" customHeight="1">
      <c r="G116" s="59" t="inlineStr">
        <is>
          <t>Jim</t>
        </is>
      </c>
      <c r="H116" s="59" t="inlineStr">
        <is>
          <t>Wright</t>
        </is>
      </c>
      <c r="I116" s="59" t="inlineStr">
        <is>
          <t>Budda</t>
        </is>
      </c>
      <c r="J116" s="59" t="n"/>
      <c r="K116" s="59" t="inlineStr">
        <is>
          <t>Lionel</t>
        </is>
      </c>
      <c r="L116" s="59" t="inlineStr">
        <is>
          <t>Williams</t>
        </is>
      </c>
      <c r="O116" s="59" t="inlineStr">
        <is>
          <t>Geoff</t>
        </is>
      </c>
      <c r="P116" s="59" t="inlineStr">
        <is>
          <t>Westbury</t>
        </is>
      </c>
      <c r="Q116" s="59" t="inlineStr">
        <is>
          <t>Des</t>
        </is>
      </c>
      <c r="R116" s="59" t="inlineStr">
        <is>
          <t>West</t>
        </is>
      </c>
      <c r="U116" s="59" t="inlineStr">
        <is>
          <t>Des</t>
        </is>
      </c>
      <c r="V116" s="59" t="inlineStr">
        <is>
          <t>Wall</t>
        </is>
      </c>
      <c r="W116" s="59" t="inlineStr">
        <is>
          <t>Phil</t>
        </is>
      </c>
      <c r="X116" s="59" t="inlineStr">
        <is>
          <t>Ward</t>
        </is>
      </c>
    </row>
    <row r="117" ht="17" customHeight="1">
      <c r="G117" s="59" t="inlineStr">
        <is>
          <t>Adrian</t>
        </is>
      </c>
      <c r="H117" s="59" t="inlineStr">
        <is>
          <t>Yannucelli</t>
        </is>
      </c>
      <c r="I117" s="59" t="inlineStr">
        <is>
          <t>Stewart[2]</t>
        </is>
      </c>
      <c r="J117" s="59" t="n"/>
      <c r="K117" s="59" t="inlineStr">
        <is>
          <t>Bob</t>
        </is>
      </c>
      <c r="L117" s="59" t="inlineStr">
        <is>
          <t>Young</t>
        </is>
      </c>
      <c r="O117" s="59" t="inlineStr">
        <is>
          <t>Doug</t>
        </is>
      </c>
      <c r="P117" s="59" t="inlineStr">
        <is>
          <t>Whiteford</t>
        </is>
      </c>
      <c r="Q117" s="59" t="inlineStr">
        <is>
          <t>Phil</t>
        </is>
      </c>
      <c r="R117" s="59" t="inlineStr">
        <is>
          <t>West</t>
        </is>
      </c>
      <c r="U117" s="59" t="inlineStr">
        <is>
          <t>Tom</t>
        </is>
      </c>
      <c r="V117" s="59" t="inlineStr">
        <is>
          <t>Watkinson</t>
        </is>
      </c>
      <c r="W117" s="59" t="inlineStr">
        <is>
          <t>Garry</t>
        </is>
      </c>
      <c r="X117" s="59" t="inlineStr">
        <is>
          <t>Willmington</t>
        </is>
      </c>
    </row>
    <row r="118" ht="17" customHeight="1">
      <c r="I118" s="59" t="inlineStr">
        <is>
          <t>Smith[2]</t>
        </is>
      </c>
      <c r="J118" s="59" t="n"/>
      <c r="K118" s="59" t="n"/>
      <c r="L118" s="59" t="n"/>
      <c r="O118" s="59" t="inlineStr">
        <is>
          <t>Midge</t>
        </is>
      </c>
      <c r="P118" s="59" t="inlineStr">
        <is>
          <t>Whiteman</t>
        </is>
      </c>
      <c r="Q118" s="59" t="inlineStr">
        <is>
          <t>Doug</t>
        </is>
      </c>
      <c r="R118" s="59" t="inlineStr">
        <is>
          <t>Whiteford</t>
        </is>
      </c>
      <c r="U118" s="59" t="inlineStr">
        <is>
          <t>Steve</t>
        </is>
      </c>
      <c r="V118" s="59" t="inlineStr">
        <is>
          <t>Williams</t>
        </is>
      </c>
    </row>
    <row r="119" ht="17" customHeight="1">
      <c r="I119" s="59" t="inlineStr">
        <is>
          <t>unknown[2]</t>
        </is>
      </c>
      <c r="J119" s="59" t="n"/>
      <c r="K119" s="59" t="n"/>
      <c r="L119" s="59" t="n"/>
      <c r="O119" s="59" t="inlineStr">
        <is>
          <t>Bob</t>
        </is>
      </c>
      <c r="P119" s="59" t="inlineStr">
        <is>
          <t>Wilkinson</t>
        </is>
      </c>
      <c r="Q119" s="59" t="inlineStr">
        <is>
          <t>Midge</t>
        </is>
      </c>
      <c r="R119" s="59" t="inlineStr">
        <is>
          <t>Whiteman</t>
        </is>
      </c>
      <c r="U119" s="59" t="inlineStr">
        <is>
          <t>Garry</t>
        </is>
      </c>
      <c r="V119" s="59" t="inlineStr">
        <is>
          <t>Willmington</t>
        </is>
      </c>
    </row>
    <row r="120" ht="17" customHeight="1">
      <c r="I120" s="59" t="n"/>
      <c r="J120" s="59" t="n"/>
      <c r="K120" s="59" t="n"/>
      <c r="L120" s="59" t="n"/>
      <c r="O120" s="59" t="inlineStr">
        <is>
          <t>Peter</t>
        </is>
      </c>
      <c r="P120" s="59" t="inlineStr">
        <is>
          <t>Williamson</t>
        </is>
      </c>
      <c r="Q120" s="59" t="inlineStr">
        <is>
          <t>Bob</t>
        </is>
      </c>
      <c r="R120" s="59" t="inlineStr">
        <is>
          <t>Wilkinson</t>
        </is>
      </c>
    </row>
    <row r="121" ht="17" customHeight="1">
      <c r="I121" s="59" t="n"/>
      <c r="J121" s="59" t="n"/>
      <c r="K121" s="59" t="n"/>
      <c r="L121" s="59" t="n"/>
      <c r="O121" s="59" t="inlineStr">
        <is>
          <t>Bob</t>
        </is>
      </c>
      <c r="P121" s="59" t="inlineStr">
        <is>
          <t>Young</t>
        </is>
      </c>
      <c r="Q121" s="59" t="inlineStr">
        <is>
          <t>Roger</t>
        </is>
      </c>
      <c r="R121" s="59" t="inlineStr">
        <is>
          <t>Withers</t>
        </is>
      </c>
    </row>
    <row r="122">
      <c r="I122" s="59" t="n"/>
      <c r="J122" s="59" t="n"/>
      <c r="K122" s="59" t="n"/>
      <c r="L122" s="59" t="n"/>
      <c r="O122" s="59" t="n"/>
      <c r="P122" s="59" t="n"/>
    </row>
    <row r="123">
      <c r="I123" s="59" t="n"/>
      <c r="J123" s="59" t="n"/>
      <c r="K123" s="59" t="n"/>
      <c r="L123" s="59" t="n"/>
      <c r="O123" s="59" t="n"/>
      <c r="P123" s="59" t="n"/>
    </row>
    <row r="124">
      <c r="I124" s="59" t="n"/>
      <c r="J124" s="59" t="n"/>
      <c r="K124" s="59" t="n"/>
      <c r="L124" s="59" t="n"/>
      <c r="O124" s="59" t="n"/>
      <c r="P124" s="59" t="n"/>
    </row>
    <row r="125">
      <c r="I125" s="59" t="n"/>
      <c r="J125" s="59" t="n"/>
      <c r="K125" s="59" t="n"/>
      <c r="L125" s="59" t="n"/>
      <c r="O125" s="59" t="n"/>
      <c r="P125" s="59" t="n"/>
    </row>
    <row r="126">
      <c r="I126" s="59" t="n"/>
      <c r="J126" s="59" t="n"/>
      <c r="K126" s="59" t="n"/>
      <c r="L126" s="59" t="n"/>
      <c r="O126" s="59" t="n"/>
      <c r="P126" s="59" t="n"/>
    </row>
    <row r="127">
      <c r="I127" s="59" t="n"/>
      <c r="J127" s="59" t="n"/>
      <c r="K127" s="59" t="n"/>
      <c r="L127" s="59" t="n"/>
      <c r="O127" s="59" t="n"/>
      <c r="P127" s="59" t="n"/>
    </row>
    <row r="128">
      <c r="I128" s="59" t="n"/>
      <c r="J128" s="59" t="n"/>
      <c r="K128" s="59" t="n"/>
      <c r="L128" s="59" t="n"/>
      <c r="O128" s="59" t="n"/>
      <c r="P128" s="59" t="n"/>
    </row>
    <row r="129">
      <c r="I129" s="59" t="n"/>
      <c r="J129" s="59" t="n"/>
      <c r="K129" s="59" t="n"/>
      <c r="L129" s="59" t="n"/>
      <c r="O129" s="59" t="n"/>
      <c r="P129" s="59" t="n"/>
    </row>
    <row r="130">
      <c r="I130" s="59" t="n"/>
      <c r="J130" s="59" t="n"/>
      <c r="K130" s="59" t="n"/>
      <c r="L130" s="59" t="n"/>
      <c r="O130" s="59" t="n"/>
      <c r="P130" s="59" t="n"/>
    </row>
    <row r="131">
      <c r="I131" s="59" t="n"/>
      <c r="J131" s="59" t="n"/>
      <c r="K131" s="59" t="n"/>
      <c r="L131" s="59" t="n"/>
      <c r="O131" s="59" t="n"/>
      <c r="P131" s="59" t="n"/>
    </row>
    <row r="132">
      <c r="I132" s="59" t="n"/>
      <c r="J132" s="59" t="n"/>
      <c r="K132" s="59" t="n"/>
      <c r="L132" s="59" t="n"/>
      <c r="O132" s="59" t="n"/>
      <c r="P132" s="59" t="n"/>
    </row>
    <row r="133">
      <c r="I133" s="59" t="n"/>
      <c r="J133" s="59" t="n"/>
      <c r="K133" s="59" t="n"/>
      <c r="L133" s="59" t="n"/>
      <c r="O133" s="59" t="n"/>
      <c r="P133" s="59" t="n"/>
    </row>
    <row r="134">
      <c r="I134" s="59" t="n"/>
      <c r="J134" s="59" t="n"/>
      <c r="K134" s="59" t="n"/>
      <c r="L134" s="59" t="n"/>
      <c r="O134" s="59" t="n"/>
      <c r="P134" s="59" t="n"/>
    </row>
    <row r="135">
      <c r="I135" s="59" t="n"/>
      <c r="J135" s="59" t="n"/>
      <c r="K135" s="59" t="n"/>
      <c r="L135" s="59" t="n"/>
      <c r="O135" s="59" t="n"/>
      <c r="P135" s="59" t="n"/>
    </row>
    <row r="136">
      <c r="I136" s="59" t="n"/>
      <c r="J136" s="59" t="n"/>
      <c r="K136" s="59" t="n"/>
      <c r="L136" s="59" t="n"/>
      <c r="O136" s="59" t="n"/>
      <c r="P136" s="59" t="n"/>
    </row>
    <row r="137">
      <c r="I137" s="59" t="n"/>
      <c r="J137" s="59" t="n"/>
      <c r="K137" s="59" t="n"/>
      <c r="L137" s="59" t="n"/>
      <c r="O137" s="59" t="n"/>
      <c r="P137" s="59" t="n"/>
    </row>
    <row r="138">
      <c r="I138" s="59" t="n"/>
      <c r="J138" s="59" t="n"/>
      <c r="K138" s="59" t="n"/>
      <c r="L138" s="59" t="n"/>
      <c r="O138" s="59" t="n"/>
      <c r="P138" s="59" t="n"/>
    </row>
    <row r="139">
      <c r="I139" s="59" t="n"/>
      <c r="J139" s="59" t="n"/>
      <c r="K139" s="59" t="n"/>
      <c r="L139" s="59" t="n"/>
      <c r="O139" s="59" t="n"/>
      <c r="P139" s="59" t="n"/>
    </row>
    <row r="140">
      <c r="I140" s="59" t="n"/>
      <c r="J140" s="59" t="n"/>
      <c r="K140" s="59" t="n"/>
      <c r="L140" s="59" t="n"/>
      <c r="O140" s="59" t="n"/>
      <c r="P140" s="59" t="n"/>
    </row>
    <row r="141">
      <c r="I141" s="59" t="n"/>
      <c r="J141" s="59" t="n"/>
      <c r="K141" s="59" t="n"/>
      <c r="L141" s="59" t="n"/>
      <c r="O141" s="59" t="n"/>
      <c r="P141" s="59" t="n"/>
    </row>
    <row r="142">
      <c r="I142" s="59" t="n"/>
      <c r="J142" s="59" t="n"/>
      <c r="K142" s="59" t="n"/>
      <c r="L142" s="59" t="n"/>
      <c r="O142" s="59" t="n"/>
      <c r="P142" s="59" t="n"/>
    </row>
    <row r="143">
      <c r="I143" s="59" t="n"/>
      <c r="J143" s="59" t="n"/>
      <c r="K143" s="59" t="n"/>
      <c r="L143" s="59" t="n"/>
      <c r="O143" s="59" t="n"/>
      <c r="P143" s="59" t="n"/>
    </row>
    <row r="144">
      <c r="I144" s="59" t="n"/>
      <c r="J144" s="59" t="n"/>
      <c r="K144" s="59" t="n"/>
      <c r="L144" s="59" t="n"/>
      <c r="O144" s="59" t="n"/>
      <c r="P144" s="59" t="n"/>
    </row>
    <row r="145">
      <c r="I145" s="59" t="n"/>
      <c r="J145" s="59" t="n"/>
      <c r="K145" s="59" t="n"/>
      <c r="L145" s="59" t="n"/>
      <c r="O145" s="59" t="n"/>
      <c r="P145" s="59" t="n"/>
    </row>
    <row r="146">
      <c r="I146" s="59" t="n"/>
      <c r="J146" s="59" t="n"/>
      <c r="K146" s="59" t="n"/>
      <c r="L146" s="59" t="n"/>
      <c r="O146" s="59" t="n"/>
      <c r="P146" s="59" t="n"/>
    </row>
    <row r="147">
      <c r="I147" s="59" t="n"/>
      <c r="J147" s="59" t="n"/>
      <c r="K147" s="59" t="n"/>
      <c r="L147" s="59" t="n"/>
      <c r="O147" s="59" t="n"/>
      <c r="P147" s="59" t="n"/>
    </row>
    <row r="148">
      <c r="I148" s="59" t="n"/>
      <c r="J148" s="59" t="n"/>
      <c r="K148" s="59" t="n"/>
      <c r="L148" s="59" t="n"/>
      <c r="O148" s="59" t="n"/>
      <c r="P148" s="59" t="n"/>
    </row>
    <row r="149">
      <c r="I149" s="59" t="n"/>
      <c r="J149" s="59" t="n"/>
      <c r="K149" s="59" t="n"/>
      <c r="L149" s="59" t="n"/>
      <c r="O149" s="59" t="n"/>
      <c r="P149" s="59" t="n"/>
    </row>
    <row r="150">
      <c r="I150" s="59" t="n"/>
      <c r="J150" s="59" t="n"/>
      <c r="K150" s="59" t="n"/>
      <c r="L150" s="59" t="n"/>
      <c r="O150" s="59" t="n"/>
      <c r="P150" s="59" t="n"/>
    </row>
    <row r="151">
      <c r="I151" s="59" t="n"/>
      <c r="J151" s="59" t="n"/>
      <c r="K151" s="59" t="n"/>
      <c r="L151" s="59" t="n"/>
      <c r="O151" s="59" t="n"/>
      <c r="P151" s="59" t="n"/>
      <c r="S151" s="107">
        <f>COUNTA(S2:S150)</f>
        <v/>
      </c>
      <c r="T151" s="108" t="inlineStr">
        <is>
          <t>drivers in 1988</t>
        </is>
      </c>
      <c r="W151" s="107">
        <f>COUNTA(W2:W150)</f>
        <v/>
      </c>
      <c r="X151" s="108" t="inlineStr">
        <is>
          <t>drivers in 1990</t>
        </is>
      </c>
    </row>
    <row r="152">
      <c r="I152" s="59" t="n"/>
      <c r="J152" s="59" t="n"/>
      <c r="K152" s="59" t="n"/>
      <c r="L152" s="59" t="n"/>
      <c r="O152" s="59" t="n"/>
      <c r="P152" s="59" t="n"/>
      <c r="AM152" s="107">
        <f>COUNTA(AM2:AM151)</f>
        <v/>
      </c>
      <c r="AN152" s="108" t="inlineStr">
        <is>
          <t>drivers in 1998</t>
        </is>
      </c>
    </row>
    <row r="153">
      <c r="I153" s="59" t="n"/>
      <c r="J153" s="59" t="n"/>
      <c r="K153" s="59" t="n"/>
      <c r="L153" s="59" t="n"/>
      <c r="O153" s="59" t="n"/>
      <c r="P153" s="59" t="n"/>
      <c r="U153" s="107">
        <f>COUNTA(U2:U152)</f>
        <v/>
      </c>
      <c r="V153" s="108" t="inlineStr">
        <is>
          <t>drivers in 1989</t>
        </is>
      </c>
      <c r="AA153" s="107">
        <f>COUNTA(AA2:AA152)</f>
        <v/>
      </c>
      <c r="AB153" s="108" t="inlineStr">
        <is>
          <t>drivers in 1992</t>
        </is>
      </c>
    </row>
    <row r="154">
      <c r="I154" s="59" t="n"/>
      <c r="J154" s="59" t="n"/>
      <c r="K154" s="59" t="n"/>
      <c r="L154" s="59" t="n"/>
      <c r="O154" s="59" t="n"/>
      <c r="P154" s="59" t="n"/>
      <c r="AE154" s="107">
        <f>COUNTA(AE2:AE153)</f>
        <v/>
      </c>
      <c r="AF154" s="108" t="inlineStr">
        <is>
          <t>drivers in 1994</t>
        </is>
      </c>
      <c r="BG154" s="107">
        <f>COUNTA(BG2:BG153)</f>
        <v/>
      </c>
      <c r="BH154" s="108" t="inlineStr">
        <is>
          <t>drivers in 2008</t>
        </is>
      </c>
    </row>
    <row r="155" ht="17" customFormat="1" customHeight="1" s="96">
      <c r="A155" s="107">
        <f>COUNTA(A2:A154)</f>
        <v/>
      </c>
      <c r="B155" s="108" t="inlineStr">
        <is>
          <t>drivers in 1960</t>
        </is>
      </c>
      <c r="C155" s="107">
        <f>COUNTA(C2:C154)</f>
        <v/>
      </c>
      <c r="D155" s="108" t="inlineStr">
        <is>
          <t>drivers in 1961</t>
        </is>
      </c>
      <c r="E155" s="107">
        <f>COUNTA(E2:E154)</f>
        <v/>
      </c>
      <c r="F155" s="108" t="inlineStr">
        <is>
          <t>drivers in 1962</t>
        </is>
      </c>
      <c r="G155" s="107">
        <f>COUNTA(G2:G154)</f>
        <v/>
      </c>
      <c r="H155" s="108" t="inlineStr">
        <is>
          <t>drivers in 1963</t>
        </is>
      </c>
      <c r="I155" s="109">
        <f>COUNTA(I2:I154)</f>
        <v/>
      </c>
      <c r="J155" s="110" t="inlineStr">
        <is>
          <t>drivers in 1964</t>
        </is>
      </c>
      <c r="K155" s="109">
        <f>COUNTA(K2:K154)</f>
        <v/>
      </c>
      <c r="L155" s="110" t="inlineStr">
        <is>
          <t>drivers in 1965</t>
        </is>
      </c>
      <c r="M155" s="107">
        <f>COUNTA(M2:M154)</f>
        <v/>
      </c>
      <c r="N155" s="108" t="inlineStr">
        <is>
          <t>drivers in 1966</t>
        </is>
      </c>
      <c r="O155" s="109">
        <f>COUNTA(O2:O154)</f>
        <v/>
      </c>
      <c r="P155" s="110" t="inlineStr">
        <is>
          <t>drivers in 1967</t>
        </is>
      </c>
      <c r="Q155" s="107">
        <f>COUNTA(Q2:Q154)</f>
        <v/>
      </c>
      <c r="R155" s="108" t="inlineStr">
        <is>
          <t>drivers in 1968</t>
        </is>
      </c>
      <c r="S155" s="51" t="n"/>
      <c r="T155" s="51" t="n"/>
      <c r="U155" s="51" t="n"/>
      <c r="V155" s="51" t="n"/>
      <c r="W155" s="51" t="n"/>
      <c r="X155" s="51" t="n"/>
      <c r="Y155" s="107">
        <f>COUNTA(Y2:Y124)</f>
        <v/>
      </c>
      <c r="Z155" s="108" t="inlineStr">
        <is>
          <t>drivers in 1991</t>
        </is>
      </c>
      <c r="AA155" s="51" t="n"/>
      <c r="AB155" s="51" t="n"/>
      <c r="AC155" s="107">
        <f>COUNTA(AC2:AC154)</f>
        <v/>
      </c>
      <c r="AD155" s="108" t="inlineStr">
        <is>
          <t>drivers in 1993</t>
        </is>
      </c>
      <c r="AE155" s="51" t="n"/>
      <c r="AF155" s="51" t="n"/>
      <c r="AG155" s="107">
        <f>COUNTA(AG2:AG154)</f>
        <v/>
      </c>
      <c r="AH155" s="108" t="inlineStr">
        <is>
          <t>drivers in 1995</t>
        </is>
      </c>
      <c r="AI155" s="107">
        <f>COUNTA(AI2:AI154)</f>
        <v/>
      </c>
      <c r="AJ155" s="108" t="inlineStr">
        <is>
          <t>drivers in 1996</t>
        </is>
      </c>
      <c r="AK155" s="107">
        <f>COUNTA(AK2:AK154)</f>
        <v/>
      </c>
      <c r="AL155" s="108" t="inlineStr">
        <is>
          <t>drivers in 1997</t>
        </is>
      </c>
      <c r="AM155" s="51" t="n"/>
      <c r="AN155" s="51" t="n"/>
      <c r="AO155" s="107">
        <f>COUNTA(AO2:AO154)</f>
        <v/>
      </c>
      <c r="AP155" s="108" t="inlineStr">
        <is>
          <t>drivers in 1999</t>
        </is>
      </c>
      <c r="AQ155" s="107">
        <f>COUNTA(AQ2:AQ154)</f>
        <v/>
      </c>
      <c r="AR155" s="108" t="inlineStr">
        <is>
          <t>drivers in 2000</t>
        </is>
      </c>
      <c r="AS155" s="107">
        <f>COUNTA(AS2:AS154)</f>
        <v/>
      </c>
      <c r="AT155" s="108" t="inlineStr">
        <is>
          <t>drivers in 2001</t>
        </is>
      </c>
      <c r="AU155" s="107">
        <f>COUNTA(AU2:AU154)</f>
        <v/>
      </c>
      <c r="AV155" s="108" t="inlineStr">
        <is>
          <t>drivers in 2002</t>
        </is>
      </c>
      <c r="AW155" s="107">
        <f>COUNTA(AW2:AW154)</f>
        <v/>
      </c>
      <c r="AX155" s="108" t="inlineStr">
        <is>
          <t>drivers in 2003</t>
        </is>
      </c>
      <c r="AY155" s="107">
        <f>COUNTA(AY2:AY154)</f>
        <v/>
      </c>
      <c r="AZ155" s="108" t="inlineStr">
        <is>
          <t>drivers in 2004</t>
        </is>
      </c>
      <c r="BA155" s="107">
        <f>COUNTA(BA2:BA154)</f>
        <v/>
      </c>
      <c r="BB155" s="108" t="inlineStr">
        <is>
          <t>drivers in 2005</t>
        </is>
      </c>
      <c r="BC155" s="107">
        <f>COUNTA(BC2:BC154)</f>
        <v/>
      </c>
      <c r="BD155" s="108" t="inlineStr">
        <is>
          <t>drivers in 2006</t>
        </is>
      </c>
      <c r="BE155" s="107">
        <f>COUNTA(BE2:BE154)</f>
        <v/>
      </c>
      <c r="BF155" s="108" t="inlineStr">
        <is>
          <t>drivers in 2007</t>
        </is>
      </c>
      <c r="BG155" s="51" t="n"/>
      <c r="BH155" s="51" t="n"/>
      <c r="BI155" s="107">
        <f>COUNTA(BI2:BI154)</f>
        <v/>
      </c>
      <c r="BJ155" s="108" t="inlineStr">
        <is>
          <t>drivers in 2009</t>
        </is>
      </c>
      <c r="BK155" s="107">
        <f>COUNTA(BK2:BK154)</f>
        <v/>
      </c>
      <c r="BL155" s="108" t="inlineStr">
        <is>
          <t>drivers in 2010</t>
        </is>
      </c>
      <c r="BM155" s="107">
        <f>COUNTA(BM2:BM154)</f>
        <v/>
      </c>
      <c r="BN155" s="108" t="inlineStr">
        <is>
          <t>drivers in 2011</t>
        </is>
      </c>
      <c r="BO155" s="107">
        <f>COUNTA(BO2:BO154)</f>
        <v/>
      </c>
      <c r="BP155" s="108" t="inlineStr">
        <is>
          <t>drivers in 2012</t>
        </is>
      </c>
      <c r="BQ155" s="107">
        <f>COUNTA(BQ2:BQ154)</f>
        <v/>
      </c>
      <c r="BR155" s="108" t="inlineStr">
        <is>
          <t>drivers in 2013</t>
        </is>
      </c>
      <c r="BS155" s="107">
        <f>COUNTA(BS2:BS154)</f>
        <v/>
      </c>
      <c r="BT155" s="108" t="inlineStr">
        <is>
          <t>drivers in 2014</t>
        </is>
      </c>
      <c r="BU155" s="107">
        <f>COUNTA(BU2:BU154)</f>
        <v/>
      </c>
      <c r="BV155" s="108" t="inlineStr">
        <is>
          <t>drivers in 2015</t>
        </is>
      </c>
      <c r="BW155" s="107">
        <f>COUNTA(BW2:BW154)</f>
        <v/>
      </c>
      <c r="BX155" s="108" t="inlineStr">
        <is>
          <t>drivers in 2016</t>
        </is>
      </c>
      <c r="BY155" s="107">
        <f>COUNTA(BY2:BY154)</f>
        <v/>
      </c>
      <c r="BZ155" s="108" t="inlineStr">
        <is>
          <t>drivers in 2017</t>
        </is>
      </c>
      <c r="CA155" s="107">
        <f>COUNTA(CA2:CA154)</f>
        <v/>
      </c>
      <c r="CB155" s="108" t="inlineStr">
        <is>
          <t>drivers in 2018</t>
        </is>
      </c>
      <c r="CC155" s="107">
        <f>COUNTA(CC2:CC154)</f>
        <v/>
      </c>
      <c r="CD155" s="108" t="inlineStr">
        <is>
          <t>drivers in 2019</t>
        </is>
      </c>
      <c r="CE155" s="107">
        <f>COUNTA(CE2:CE154)</f>
        <v/>
      </c>
      <c r="CF155" s="108" t="inlineStr">
        <is>
          <t>drivers in 2020</t>
        </is>
      </c>
      <c r="CG155" s="107">
        <f>COUNTA(CG2:CG154)</f>
        <v/>
      </c>
      <c r="CH155" s="108" t="inlineStr">
        <is>
          <t>drivers in 2021</t>
        </is>
      </c>
      <c r="CI155" s="107">
        <f>COUNTA(CI2:CI154)</f>
        <v/>
      </c>
      <c r="CJ155" s="108" t="inlineStr">
        <is>
          <t>drivers in 2022</t>
        </is>
      </c>
      <c r="CK155" s="107">
        <f>COUNTA(CK2:CK154)</f>
        <v/>
      </c>
      <c r="CL155" s="108" t="inlineStr">
        <is>
          <t>drivers in 2023</t>
        </is>
      </c>
      <c r="CM155" s="107">
        <f>COUNTA(CM2:CM154)</f>
        <v/>
      </c>
      <c r="CN155" s="108" t="inlineStr">
        <is>
          <t>drivers in 2024</t>
        </is>
      </c>
      <c r="CO155" s="107">
        <f>COUNTA(CO2:CO154)</f>
        <v/>
      </c>
      <c r="CP155" s="108" t="inlineStr">
        <is>
          <t>drivers in 2025</t>
        </is>
      </c>
    </row>
    <row r="156">
      <c r="I156" s="59" t="n"/>
      <c r="J156" s="59" t="n"/>
      <c r="K156" s="59" t="n"/>
      <c r="L156" s="59" t="n"/>
      <c r="O156" s="59" t="n"/>
      <c r="P156" s="59" t="n"/>
    </row>
    <row r="157">
      <c r="I157" s="59" t="n"/>
      <c r="J157" s="59" t="n"/>
      <c r="K157" s="59" t="n"/>
      <c r="L157" s="59" t="n"/>
      <c r="O157" s="59" t="n"/>
      <c r="P157" s="59" t="n"/>
    </row>
    <row r="158">
      <c r="A158" s="101" t="inlineStr">
        <is>
          <t>Year</t>
        </is>
      </c>
      <c r="B158" s="102" t="inlineStr">
        <is>
          <t>Driver Count</t>
        </is>
      </c>
      <c r="I158" s="59" t="n"/>
      <c r="J158" s="59" t="n"/>
      <c r="K158" s="59" t="n"/>
      <c r="L158" s="59" t="n"/>
      <c r="O158" s="59" t="n"/>
      <c r="P158" s="59" t="n"/>
    </row>
    <row r="159">
      <c r="A159" s="97" t="n">
        <v>1960</v>
      </c>
      <c r="B159" s="99" t="n">
        <v>92</v>
      </c>
      <c r="I159" s="59" t="n"/>
      <c r="J159" s="59" t="n"/>
      <c r="K159" s="59" t="n"/>
      <c r="L159" s="59" t="n"/>
      <c r="O159" s="59" t="n"/>
      <c r="P159" s="59" t="n"/>
    </row>
    <row r="160">
      <c r="A160" s="97" t="n">
        <v>1961</v>
      </c>
      <c r="B160" s="99" t="n">
        <v>62</v>
      </c>
      <c r="I160" s="59" t="n"/>
      <c r="J160" s="59" t="n"/>
      <c r="K160" s="59" t="n"/>
      <c r="L160" s="59" t="n"/>
      <c r="O160" s="59" t="n"/>
      <c r="P160" s="59" t="n"/>
    </row>
    <row r="161">
      <c r="A161" s="97" t="n">
        <v>1962</v>
      </c>
      <c r="B161" s="99" t="n">
        <v>96</v>
      </c>
      <c r="I161" s="59" t="n"/>
      <c r="J161" s="59" t="n"/>
      <c r="K161" s="59" t="n"/>
      <c r="L161" s="59" t="n"/>
      <c r="O161" s="59" t="n"/>
      <c r="P161" s="59" t="n"/>
    </row>
    <row r="162">
      <c r="A162" s="97" t="n">
        <v>1963</v>
      </c>
      <c r="B162" s="99" t="n">
        <v>116</v>
      </c>
      <c r="I162" s="59" t="n"/>
      <c r="J162" s="59" t="n"/>
      <c r="K162" s="59" t="n"/>
      <c r="L162" s="59" t="n"/>
      <c r="O162" s="59" t="n"/>
      <c r="P162" s="59" t="n"/>
    </row>
    <row r="163">
      <c r="A163" s="97" t="n">
        <v>1964</v>
      </c>
      <c r="B163" s="99" t="n">
        <v>118</v>
      </c>
      <c r="I163" s="59" t="n"/>
      <c r="J163" s="59" t="n"/>
      <c r="K163" s="59" t="n"/>
      <c r="L163" s="59" t="n"/>
      <c r="O163" s="59" t="n"/>
      <c r="P163" s="59" t="n"/>
    </row>
    <row r="164">
      <c r="A164" s="97" t="n">
        <v>1965</v>
      </c>
      <c r="B164" s="99" t="n">
        <v>116</v>
      </c>
      <c r="I164" s="59" t="n"/>
      <c r="J164" s="59" t="n"/>
      <c r="K164" s="59" t="n"/>
      <c r="L164" s="59" t="n"/>
      <c r="O164" s="59" t="n"/>
      <c r="P164" s="59" t="n"/>
    </row>
    <row r="165">
      <c r="A165" s="97" t="n">
        <v>1966</v>
      </c>
      <c r="B165" s="99" t="n">
        <v>106</v>
      </c>
      <c r="I165" s="59" t="n"/>
      <c r="J165" s="59" t="n"/>
      <c r="K165" s="59" t="n"/>
      <c r="L165" s="59" t="n"/>
      <c r="O165" s="59" t="n"/>
      <c r="P165" s="59" t="n"/>
    </row>
    <row r="166">
      <c r="A166" s="97" t="n">
        <v>1967</v>
      </c>
      <c r="B166" s="99" t="n">
        <v>120</v>
      </c>
      <c r="I166" s="59" t="n"/>
      <c r="J166" s="59" t="n"/>
      <c r="K166" s="59" t="n"/>
      <c r="L166" s="59" t="n"/>
      <c r="O166" s="59" t="n"/>
      <c r="P166" s="59" t="n"/>
    </row>
    <row r="167">
      <c r="A167" s="97" t="n">
        <v>1968</v>
      </c>
      <c r="B167" s="99" t="n">
        <v>120</v>
      </c>
      <c r="I167" s="59" t="n"/>
      <c r="J167" s="59" t="n"/>
      <c r="K167" s="59" t="n"/>
      <c r="L167" s="59" t="n"/>
      <c r="O167" s="59" t="n"/>
      <c r="P167" s="59" t="n"/>
    </row>
    <row r="168">
      <c r="A168" s="97" t="n">
        <v>1988</v>
      </c>
      <c r="B168" s="99" t="n">
        <v>104</v>
      </c>
      <c r="I168" s="59" t="n"/>
      <c r="J168" s="59" t="n"/>
      <c r="K168" s="59" t="n"/>
      <c r="L168" s="59" t="n"/>
      <c r="O168" s="59" t="n"/>
      <c r="P168" s="59" t="n"/>
    </row>
    <row r="169">
      <c r="A169" s="97" t="n">
        <v>1989</v>
      </c>
      <c r="B169" s="99" t="n">
        <v>120</v>
      </c>
      <c r="I169" s="59" t="n"/>
      <c r="J169" s="59" t="n"/>
      <c r="K169" s="59" t="n"/>
      <c r="L169" s="59" t="n"/>
      <c r="O169" s="59" t="n"/>
      <c r="P169" s="59" t="n"/>
    </row>
    <row r="170">
      <c r="A170" s="97" t="n">
        <v>1990</v>
      </c>
      <c r="B170" s="99" t="n">
        <v>120</v>
      </c>
      <c r="I170" s="59" t="n"/>
      <c r="J170" s="59" t="n"/>
      <c r="K170" s="59" t="n"/>
      <c r="L170" s="59" t="n"/>
      <c r="O170" s="59" t="n"/>
      <c r="P170" s="59" t="n"/>
    </row>
    <row r="171">
      <c r="A171" s="97" t="n">
        <v>1991</v>
      </c>
      <c r="B171" s="99" t="n">
        <v>131</v>
      </c>
      <c r="I171" s="59" t="n"/>
      <c r="J171" s="59" t="n"/>
      <c r="K171" s="59" t="n"/>
      <c r="L171" s="59" t="n"/>
      <c r="O171" s="59" t="n"/>
      <c r="P171" s="59" t="n"/>
    </row>
    <row r="172">
      <c r="A172" s="97" t="n">
        <v>1992</v>
      </c>
      <c r="B172" s="99" t="n">
        <v>108</v>
      </c>
      <c r="I172" s="59" t="n"/>
      <c r="J172" s="59" t="n"/>
      <c r="K172" s="59" t="n"/>
      <c r="L172" s="59" t="n"/>
      <c r="O172" s="59" t="n"/>
      <c r="P172" s="59" t="n"/>
    </row>
    <row r="173">
      <c r="A173" s="97" t="n">
        <v>1993</v>
      </c>
      <c r="B173" s="99" t="n">
        <v>97</v>
      </c>
      <c r="I173" s="59" t="n"/>
      <c r="J173" s="59" t="n"/>
      <c r="K173" s="59" t="n"/>
      <c r="L173" s="59" t="n"/>
      <c r="O173" s="59" t="n"/>
      <c r="P173" s="59" t="n"/>
    </row>
    <row r="174">
      <c r="A174" s="97" t="n">
        <v>1994</v>
      </c>
      <c r="B174" s="99" t="n">
        <v>99</v>
      </c>
      <c r="I174" s="59" t="n"/>
      <c r="J174" s="59" t="n"/>
      <c r="K174" s="59" t="n"/>
      <c r="L174" s="59" t="n"/>
      <c r="O174" s="59" t="n"/>
      <c r="P174" s="59" t="n"/>
    </row>
    <row r="175">
      <c r="A175" s="97" t="n">
        <v>1995</v>
      </c>
      <c r="B175" s="99" t="n">
        <v>67</v>
      </c>
      <c r="I175" s="59" t="n"/>
      <c r="J175" s="59" t="n"/>
      <c r="K175" s="59" t="n"/>
      <c r="L175" s="59" t="n"/>
      <c r="M175" s="59" t="n"/>
      <c r="N175" s="59" t="n"/>
      <c r="O175" s="59" t="n"/>
      <c r="P175" s="59" t="n"/>
    </row>
    <row r="176">
      <c r="A176" s="97" t="n">
        <v>1996</v>
      </c>
      <c r="B176" s="99" t="n">
        <v>71</v>
      </c>
      <c r="I176" s="59" t="n"/>
      <c r="J176" s="59" t="n"/>
      <c r="K176" s="59" t="n"/>
      <c r="L176" s="59" t="n"/>
      <c r="M176" s="59" t="n"/>
      <c r="N176" s="59" t="n"/>
      <c r="O176" s="59" t="n"/>
      <c r="P176" s="59" t="n"/>
    </row>
    <row r="177">
      <c r="A177" s="97" t="n">
        <v>1997</v>
      </c>
      <c r="B177" s="99" t="n">
        <v>86</v>
      </c>
      <c r="I177" s="59" t="n"/>
      <c r="J177" s="59" t="n"/>
      <c r="K177" s="59" t="n"/>
      <c r="L177" s="59" t="n"/>
      <c r="M177" s="59" t="n"/>
      <c r="N177" s="59" t="n"/>
      <c r="O177" s="59" t="n"/>
      <c r="P177" s="59" t="n"/>
    </row>
    <row r="178">
      <c r="A178" s="97" t="n">
        <v>1998</v>
      </c>
      <c r="B178" s="99" t="n">
        <v>99</v>
      </c>
      <c r="I178" s="60" t="n"/>
      <c r="J178" s="60" t="n"/>
      <c r="K178" s="60" t="n"/>
      <c r="L178" s="60" t="n"/>
      <c r="M178" s="60" t="n"/>
      <c r="N178" s="60" t="n"/>
      <c r="O178" s="60" t="n"/>
      <c r="P178" s="60" t="n"/>
    </row>
    <row r="179">
      <c r="A179" s="97" t="n">
        <v>1999</v>
      </c>
      <c r="B179" s="99" t="n">
        <v>110</v>
      </c>
      <c r="I179" s="59" t="n"/>
      <c r="J179" s="59" t="n"/>
      <c r="K179" s="59" t="n"/>
      <c r="L179" s="59" t="n"/>
      <c r="M179" s="59" t="n"/>
      <c r="N179" s="59" t="n"/>
      <c r="O179" s="59" t="n"/>
      <c r="P179" s="59" t="n"/>
    </row>
    <row r="180">
      <c r="A180" s="97" t="n">
        <v>2000</v>
      </c>
      <c r="B180" s="99" t="n">
        <v>112</v>
      </c>
      <c r="I180" s="59" t="n"/>
      <c r="J180" s="59" t="n"/>
      <c r="K180" s="59" t="n"/>
      <c r="L180" s="59" t="n"/>
      <c r="M180" s="59" t="n"/>
      <c r="N180" s="59" t="n"/>
      <c r="O180" s="59" t="n"/>
      <c r="P180" s="59" t="n"/>
    </row>
    <row r="181">
      <c r="A181" s="97" t="n">
        <v>2001</v>
      </c>
      <c r="B181" s="99" t="n">
        <v>78</v>
      </c>
      <c r="I181" s="59" t="n"/>
      <c r="J181" s="59" t="n"/>
      <c r="K181" s="59" t="n"/>
      <c r="L181" s="59" t="n"/>
      <c r="M181" s="59" t="n"/>
      <c r="N181" s="59" t="n"/>
      <c r="O181" s="59" t="n"/>
      <c r="P181" s="59" t="n"/>
    </row>
    <row r="182">
      <c r="A182" s="97" t="n">
        <v>2002</v>
      </c>
      <c r="B182" s="99" t="n">
        <v>76</v>
      </c>
      <c r="I182" s="59" t="n"/>
      <c r="J182" s="59" t="n"/>
      <c r="K182" s="59" t="n"/>
      <c r="L182" s="59" t="n"/>
      <c r="M182" s="59" t="n"/>
      <c r="N182" s="59" t="n"/>
      <c r="O182" s="59" t="n"/>
      <c r="P182" s="59" t="n"/>
    </row>
    <row r="183">
      <c r="A183" s="97" t="n">
        <v>2003</v>
      </c>
      <c r="B183" s="99" t="n">
        <v>80</v>
      </c>
      <c r="I183" s="59" t="n"/>
      <c r="J183" s="59" t="n"/>
      <c r="K183" s="59" t="n"/>
      <c r="L183" s="59" t="n"/>
      <c r="M183" s="59" t="n"/>
      <c r="N183" s="59" t="n"/>
      <c r="O183" s="59" t="n"/>
      <c r="P183" s="59" t="n"/>
    </row>
    <row r="184">
      <c r="A184" s="97" t="n">
        <v>2004</v>
      </c>
      <c r="B184" s="99" t="n">
        <v>70</v>
      </c>
      <c r="I184" s="59" t="n"/>
      <c r="J184" s="59" t="n"/>
      <c r="K184" s="59" t="n"/>
      <c r="L184" s="59" t="n"/>
      <c r="M184" s="59" t="n"/>
      <c r="N184" s="59" t="n"/>
      <c r="O184" s="59" t="n"/>
      <c r="P184" s="59" t="n"/>
    </row>
    <row r="185">
      <c r="A185" s="97" t="n">
        <v>2005</v>
      </c>
      <c r="B185" s="99" t="n">
        <v>68</v>
      </c>
      <c r="I185" s="59" t="n"/>
      <c r="J185" s="59" t="n"/>
      <c r="K185" s="59" t="n"/>
      <c r="L185" s="59" t="n"/>
      <c r="M185" s="59" t="n"/>
      <c r="N185" s="59" t="n"/>
      <c r="O185" s="59" t="n"/>
      <c r="P185" s="59" t="n"/>
    </row>
    <row r="186">
      <c r="A186" s="97" t="n">
        <v>2006</v>
      </c>
      <c r="B186" s="99" t="n">
        <v>63</v>
      </c>
      <c r="I186" s="59" t="n"/>
      <c r="J186" s="59" t="n"/>
      <c r="K186" s="59" t="n"/>
      <c r="L186" s="59" t="n"/>
      <c r="M186" s="59" t="n"/>
      <c r="N186" s="59" t="n"/>
      <c r="O186" s="59" t="n"/>
      <c r="P186" s="59" t="n"/>
    </row>
    <row r="187">
      <c r="A187" s="97" t="n">
        <v>2007</v>
      </c>
      <c r="B187" s="99" t="n">
        <v>48</v>
      </c>
      <c r="I187" s="59" t="n"/>
      <c r="J187" s="59" t="n"/>
      <c r="K187" s="59" t="n"/>
      <c r="L187" s="59" t="n"/>
      <c r="M187" s="59" t="n"/>
      <c r="N187" s="59" t="n"/>
      <c r="O187" s="59" t="n"/>
      <c r="P187" s="59" t="n"/>
    </row>
    <row r="188">
      <c r="A188" s="97" t="n">
        <v>2008</v>
      </c>
      <c r="B188" s="99" t="n">
        <v>59</v>
      </c>
      <c r="I188" s="59" t="n"/>
      <c r="J188" s="59" t="n"/>
      <c r="K188" s="59" t="n"/>
      <c r="L188" s="59" t="n"/>
      <c r="M188" s="59" t="n"/>
      <c r="N188" s="59" t="n"/>
      <c r="O188" s="59" t="n"/>
      <c r="P188" s="59" t="n"/>
    </row>
    <row r="189">
      <c r="A189" s="97" t="n">
        <v>2009</v>
      </c>
      <c r="B189" s="99" t="n">
        <v>64</v>
      </c>
      <c r="I189" s="59" t="n"/>
      <c r="J189" s="59" t="n"/>
      <c r="K189" s="59" t="n"/>
      <c r="L189" s="59" t="n"/>
      <c r="M189" s="59" t="n"/>
      <c r="N189" s="59" t="n"/>
      <c r="O189" s="59" t="n"/>
      <c r="P189" s="59" t="n"/>
    </row>
    <row r="190">
      <c r="A190" s="97" t="n">
        <v>2010</v>
      </c>
      <c r="B190" s="99" t="n">
        <v>62</v>
      </c>
      <c r="I190" s="59" t="n"/>
      <c r="J190" s="59" t="n"/>
      <c r="K190" s="59" t="n"/>
      <c r="L190" s="59" t="n"/>
      <c r="M190" s="59" t="n"/>
      <c r="N190" s="59" t="n"/>
      <c r="O190" s="59" t="n"/>
      <c r="P190" s="59" t="n"/>
    </row>
    <row r="191">
      <c r="A191" s="97" t="n">
        <v>2011</v>
      </c>
      <c r="B191" s="99" t="n">
        <v>58</v>
      </c>
      <c r="I191" s="59" t="n"/>
      <c r="J191" s="59" t="n"/>
      <c r="K191" s="59" t="n"/>
      <c r="L191" s="59" t="n"/>
      <c r="M191" s="59" t="n"/>
      <c r="N191" s="59" t="n"/>
      <c r="O191" s="59" t="n"/>
      <c r="P191" s="59" t="n"/>
    </row>
    <row r="192">
      <c r="A192" s="97" t="n">
        <v>2012</v>
      </c>
      <c r="B192" s="99" t="n">
        <v>58</v>
      </c>
      <c r="I192" s="59" t="n"/>
      <c r="J192" s="59" t="n"/>
      <c r="K192" s="59" t="n"/>
      <c r="L192" s="59" t="n"/>
      <c r="M192" s="59" t="n"/>
      <c r="N192" s="59" t="n"/>
      <c r="O192" s="59" t="n"/>
      <c r="P192" s="59" t="n"/>
    </row>
    <row r="193">
      <c r="A193" s="97" t="n">
        <v>2013</v>
      </c>
      <c r="B193" s="99" t="n">
        <v>58</v>
      </c>
      <c r="I193" s="59" t="n"/>
      <c r="J193" s="59" t="n"/>
      <c r="K193" s="59" t="n"/>
      <c r="L193" s="59" t="n"/>
      <c r="M193" s="59" t="n"/>
      <c r="N193" s="59" t="n"/>
      <c r="O193" s="59" t="n"/>
      <c r="P193" s="59" t="n"/>
    </row>
    <row r="194">
      <c r="A194" s="97" t="n">
        <v>2014</v>
      </c>
      <c r="B194" s="99" t="n">
        <v>52</v>
      </c>
      <c r="I194" s="59" t="n"/>
      <c r="J194" s="59" t="n"/>
      <c r="K194" s="59" t="n"/>
      <c r="L194" s="59" t="n"/>
      <c r="M194" s="59" t="n"/>
      <c r="N194" s="59" t="n"/>
      <c r="O194" s="59" t="n"/>
      <c r="P194" s="59" t="n"/>
    </row>
    <row r="195">
      <c r="A195" s="97" t="n">
        <v>2015</v>
      </c>
      <c r="B195" s="99" t="n">
        <v>54</v>
      </c>
      <c r="I195" s="59" t="n"/>
      <c r="J195" s="59" t="n"/>
      <c r="K195" s="59" t="n"/>
      <c r="L195" s="59" t="n"/>
      <c r="M195" s="59" t="n"/>
      <c r="N195" s="59" t="n"/>
      <c r="O195" s="59" t="n"/>
      <c r="P195" s="59" t="n"/>
    </row>
    <row r="196">
      <c r="A196" s="97" t="n">
        <v>2016</v>
      </c>
      <c r="B196" s="99" t="n">
        <v>54</v>
      </c>
      <c r="I196" s="59" t="n"/>
      <c r="J196" s="59" t="n"/>
      <c r="K196" s="59" t="n"/>
      <c r="L196" s="59" t="n"/>
      <c r="M196" s="59" t="n"/>
      <c r="N196" s="59" t="n"/>
      <c r="O196" s="59" t="n"/>
      <c r="P196" s="59" t="n"/>
    </row>
    <row r="197">
      <c r="A197" s="97" t="n">
        <v>2017</v>
      </c>
      <c r="B197" s="99" t="n">
        <v>52</v>
      </c>
      <c r="I197" s="59" t="n"/>
      <c r="J197" s="59" t="n"/>
      <c r="K197" s="59" t="n"/>
      <c r="L197" s="59" t="n"/>
      <c r="M197" s="59" t="n"/>
      <c r="N197" s="59" t="n"/>
      <c r="O197" s="59" t="n"/>
      <c r="P197" s="59" t="n"/>
    </row>
    <row r="198">
      <c r="A198" s="97" t="n">
        <v>2018</v>
      </c>
      <c r="B198" s="99" t="n">
        <v>52</v>
      </c>
      <c r="I198" s="59" t="n"/>
      <c r="J198" s="59" t="n"/>
      <c r="K198" s="59" t="n"/>
      <c r="L198" s="59" t="n"/>
      <c r="M198" s="59" t="n"/>
      <c r="N198" s="59" t="n"/>
      <c r="O198" s="59" t="n"/>
      <c r="P198" s="59" t="n"/>
    </row>
    <row r="199">
      <c r="A199" s="97" t="n">
        <v>2019</v>
      </c>
      <c r="B199" s="99" t="n">
        <v>52</v>
      </c>
      <c r="I199" s="59" t="n"/>
      <c r="J199" s="59" t="n"/>
      <c r="K199" s="59" t="n"/>
      <c r="L199" s="59" t="n"/>
      <c r="M199" s="59" t="n"/>
      <c r="N199" s="59" t="n"/>
      <c r="O199" s="59" t="n"/>
      <c r="P199" s="59" t="n"/>
    </row>
    <row r="200">
      <c r="A200" s="97" t="n">
        <v>2020</v>
      </c>
      <c r="B200" s="99" t="n">
        <v>50</v>
      </c>
      <c r="I200" s="59" t="n"/>
      <c r="J200" s="59" t="n"/>
      <c r="K200" s="59" t="n"/>
      <c r="L200" s="59" t="n"/>
      <c r="M200" s="59" t="n"/>
      <c r="N200" s="59" t="n"/>
      <c r="O200" s="59" t="n"/>
      <c r="P200" s="59" t="n"/>
    </row>
    <row r="201">
      <c r="A201" s="97" t="n">
        <v>2021</v>
      </c>
      <c r="B201" s="99" t="n">
        <v>50</v>
      </c>
      <c r="I201" s="59" t="n"/>
      <c r="J201" s="59" t="n"/>
      <c r="K201" s="59" t="n"/>
      <c r="L201" s="59" t="n"/>
      <c r="M201" s="59" t="n"/>
      <c r="N201" s="59" t="n"/>
      <c r="O201" s="59" t="n"/>
      <c r="P201" s="59" t="n"/>
    </row>
    <row r="202">
      <c r="A202" s="97" t="n">
        <v>2022</v>
      </c>
      <c r="B202" s="99" t="n">
        <v>56</v>
      </c>
      <c r="I202" s="59" t="n"/>
      <c r="J202" s="59" t="n"/>
      <c r="K202" s="59" t="n"/>
      <c r="L202" s="59" t="n"/>
      <c r="M202" s="59" t="n"/>
      <c r="N202" s="59" t="n"/>
      <c r="O202" s="59" t="n"/>
      <c r="P202" s="59" t="n"/>
    </row>
    <row r="203">
      <c r="A203" s="97" t="n">
        <v>2023</v>
      </c>
      <c r="B203" s="99" t="n">
        <v>56</v>
      </c>
      <c r="I203" s="59" t="n"/>
      <c r="J203" s="59" t="n"/>
      <c r="K203" s="59" t="n"/>
      <c r="L203" s="59" t="n"/>
      <c r="M203" s="59" t="n"/>
      <c r="N203" s="59" t="n"/>
      <c r="O203" s="59" t="n"/>
      <c r="P203" s="59" t="n"/>
    </row>
    <row r="204">
      <c r="A204" s="97" t="n">
        <v>2024</v>
      </c>
      <c r="B204" s="99" t="n">
        <v>52</v>
      </c>
      <c r="I204" s="59" t="n"/>
      <c r="J204" s="59" t="n"/>
      <c r="K204" s="59" t="n"/>
      <c r="L204" s="59" t="n"/>
      <c r="M204" s="59" t="n"/>
      <c r="N204" s="59" t="n"/>
      <c r="O204" s="59" t="n"/>
      <c r="P204" s="59" t="n"/>
    </row>
    <row r="205">
      <c r="A205" s="98" t="n">
        <v>2025</v>
      </c>
      <c r="B205" s="100" t="n">
        <v>54</v>
      </c>
      <c r="I205" s="59" t="n"/>
      <c r="J205" s="59" t="n"/>
      <c r="K205" s="59" t="n"/>
      <c r="L205" s="59" t="n"/>
      <c r="M205" s="59" t="n"/>
      <c r="N205" s="59" t="n"/>
      <c r="O205" s="59" t="n"/>
      <c r="P205" s="59" t="n"/>
    </row>
    <row r="206">
      <c r="I206" s="59" t="n"/>
      <c r="J206" s="59" t="n"/>
      <c r="K206" s="59" t="n"/>
      <c r="L206" s="59" t="n"/>
      <c r="M206" s="59" t="n"/>
      <c r="N206" s="59" t="n"/>
      <c r="O206" s="59" t="n"/>
      <c r="P206" s="59" t="n"/>
    </row>
    <row r="207">
      <c r="I207" s="59" t="n"/>
      <c r="J207" s="59" t="n"/>
      <c r="K207" s="59" t="n"/>
      <c r="L207" s="59" t="n"/>
      <c r="M207" s="59" t="n"/>
      <c r="N207" s="59" t="n"/>
      <c r="O207" s="59" t="n"/>
      <c r="P207" s="59" t="n"/>
    </row>
    <row r="208">
      <c r="I208" s="59" t="n"/>
      <c r="J208" s="59" t="n"/>
      <c r="K208" s="59" t="n"/>
      <c r="L208" s="59" t="n"/>
      <c r="M208" s="59" t="n"/>
      <c r="N208" s="59" t="n"/>
      <c r="O208" s="59" t="n"/>
      <c r="P208" s="59" t="n"/>
    </row>
    <row r="209">
      <c r="I209" s="59" t="n"/>
      <c r="J209" s="59" t="n"/>
      <c r="K209" s="59" t="n"/>
      <c r="L209" s="59" t="n"/>
      <c r="M209" s="59" t="n"/>
      <c r="N209" s="59" t="n"/>
      <c r="O209" s="59" t="n"/>
      <c r="P209" s="59" t="n"/>
    </row>
    <row r="210">
      <c r="I210" s="59" t="n"/>
      <c r="J210" s="59" t="n"/>
      <c r="K210" s="59" t="n"/>
      <c r="L210" s="59" t="n"/>
      <c r="M210" s="59" t="n"/>
      <c r="N210" s="59" t="n"/>
      <c r="O210" s="59" t="n"/>
      <c r="P210" s="59" t="n"/>
    </row>
    <row r="211">
      <c r="I211" s="59" t="n"/>
      <c r="J211" s="59" t="n"/>
      <c r="K211" s="59" t="n"/>
      <c r="L211" s="59" t="n"/>
      <c r="M211" s="59" t="n"/>
      <c r="N211" s="59" t="n"/>
      <c r="O211" s="59" t="n"/>
      <c r="P211" s="59" t="n"/>
    </row>
    <row r="212">
      <c r="I212" s="59" t="n"/>
      <c r="J212" s="59" t="n"/>
      <c r="K212" s="59" t="n"/>
      <c r="L212" s="59" t="n"/>
      <c r="M212" s="59" t="n"/>
      <c r="N212" s="59" t="n"/>
      <c r="O212" s="59" t="n"/>
      <c r="P212" s="59" t="n"/>
    </row>
    <row r="213">
      <c r="I213" s="59" t="n"/>
      <c r="J213" s="59" t="n"/>
      <c r="K213" s="59" t="n"/>
      <c r="L213" s="59" t="n"/>
      <c r="M213" s="59" t="n"/>
      <c r="N213" s="59" t="n"/>
      <c r="O213" s="59" t="n"/>
      <c r="P213" s="59" t="n"/>
    </row>
    <row r="214">
      <c r="I214" s="59" t="n"/>
      <c r="J214" s="59" t="n"/>
      <c r="K214" s="59" t="n"/>
      <c r="L214" s="59" t="n"/>
      <c r="M214" s="59" t="n"/>
      <c r="N214" s="59" t="n"/>
      <c r="O214" s="59" t="n"/>
      <c r="P214" s="59" t="n"/>
    </row>
    <row r="215">
      <c r="I215" s="59" t="n"/>
      <c r="J215" s="59" t="n"/>
      <c r="K215" s="59" t="n"/>
      <c r="L215" s="59" t="n"/>
      <c r="M215" s="59" t="n"/>
      <c r="N215" s="59" t="n"/>
      <c r="O215" s="59" t="n"/>
      <c r="P215" s="59" t="n"/>
    </row>
    <row r="216">
      <c r="I216" s="59" t="n"/>
      <c r="J216" s="59" t="n"/>
      <c r="K216" s="59" t="n"/>
      <c r="L216" s="59" t="n"/>
      <c r="M216" s="59" t="n"/>
      <c r="N216" s="59" t="n"/>
      <c r="O216" s="59" t="n"/>
      <c r="P216" s="59" t="n"/>
    </row>
    <row r="217">
      <c r="I217" s="59" t="n"/>
      <c r="J217" s="59" t="n"/>
      <c r="K217" s="59" t="n"/>
      <c r="L217" s="59" t="n"/>
      <c r="M217" s="59" t="n"/>
      <c r="N217" s="59" t="n"/>
      <c r="O217" s="59" t="n"/>
      <c r="P217" s="59" t="n"/>
    </row>
    <row r="218">
      <c r="I218" s="59" t="n"/>
      <c r="J218" s="59" t="n"/>
      <c r="K218" s="59" t="n"/>
      <c r="L218" s="59" t="n"/>
      <c r="M218" s="59" t="n"/>
      <c r="N218" s="59" t="n"/>
      <c r="O218" s="59" t="n"/>
      <c r="P218" s="59" t="n"/>
    </row>
    <row r="219">
      <c r="I219" s="59" t="n"/>
      <c r="J219" s="59" t="n"/>
      <c r="K219" s="59" t="n"/>
      <c r="L219" s="59" t="n"/>
      <c r="M219" s="59" t="n"/>
      <c r="N219" s="59" t="n"/>
      <c r="O219" s="59" t="n"/>
      <c r="P219" s="59" t="n"/>
    </row>
    <row r="220">
      <c r="I220" s="59" t="n"/>
      <c r="J220" s="59" t="n"/>
      <c r="K220" s="59" t="n"/>
      <c r="L220" s="59" t="n"/>
      <c r="M220" s="59" t="n"/>
      <c r="N220" s="59" t="n"/>
      <c r="O220" s="59" t="n"/>
      <c r="P220" s="59" t="n"/>
    </row>
    <row r="221">
      <c r="I221" s="59" t="n"/>
      <c r="J221" s="59" t="n"/>
      <c r="K221" s="59" t="n"/>
      <c r="L221" s="59" t="n"/>
      <c r="M221" s="59" t="n"/>
      <c r="N221" s="59" t="n"/>
      <c r="O221" s="59" t="n"/>
      <c r="P221" s="59" t="n"/>
    </row>
    <row r="222">
      <c r="I222" s="59" t="n"/>
      <c r="J222" s="59" t="n"/>
      <c r="K222" s="59" t="n"/>
      <c r="L222" s="59" t="n"/>
      <c r="M222" s="59" t="n"/>
      <c r="N222" s="59" t="n"/>
      <c r="O222" s="59" t="n"/>
      <c r="P222" s="59" t="n"/>
    </row>
    <row r="223">
      <c r="I223" s="59" t="n"/>
      <c r="J223" s="59" t="n"/>
      <c r="K223" s="59" t="n"/>
      <c r="L223" s="59" t="n"/>
      <c r="M223" s="59" t="n"/>
      <c r="N223" s="59" t="n"/>
      <c r="O223" s="59" t="n"/>
      <c r="P223" s="59" t="n"/>
    </row>
    <row r="224">
      <c r="I224" s="59" t="n"/>
      <c r="J224" s="59" t="n"/>
      <c r="K224" s="59" t="n"/>
      <c r="L224" s="59" t="n"/>
      <c r="M224" s="59" t="n"/>
      <c r="N224" s="59" t="n"/>
      <c r="O224" s="59" t="n"/>
      <c r="P224" s="59" t="n"/>
    </row>
    <row r="225">
      <c r="I225" s="59" t="n"/>
      <c r="J225" s="59" t="n"/>
      <c r="K225" s="59" t="n"/>
      <c r="L225" s="59" t="n"/>
      <c r="M225" s="59" t="n"/>
      <c r="N225" s="59" t="n"/>
      <c r="O225" s="59" t="n"/>
      <c r="P225" s="59" t="n"/>
    </row>
    <row r="226">
      <c r="I226" s="59" t="n"/>
      <c r="J226" s="59" t="n"/>
      <c r="K226" s="59" t="n"/>
      <c r="L226" s="59" t="n"/>
      <c r="M226" s="59" t="n"/>
      <c r="N226" s="59" t="n"/>
      <c r="O226" s="59" t="n"/>
      <c r="P226" s="59" t="n"/>
    </row>
    <row r="227">
      <c r="I227" s="59" t="n"/>
      <c r="J227" s="59" t="n"/>
      <c r="K227" s="59" t="n"/>
      <c r="L227" s="59" t="n"/>
      <c r="M227" s="59" t="n"/>
      <c r="N227" s="59" t="n"/>
      <c r="O227" s="59" t="n"/>
      <c r="P227" s="59" t="n"/>
    </row>
    <row r="228">
      <c r="I228" s="59" t="n"/>
      <c r="J228" s="59" t="n"/>
      <c r="K228" s="59" t="n"/>
      <c r="L228" s="59" t="n"/>
      <c r="M228" s="59" t="n"/>
      <c r="N228" s="59" t="n"/>
      <c r="O228" s="59" t="n"/>
      <c r="P228" s="59" t="n"/>
    </row>
    <row r="229">
      <c r="I229" s="59" t="n"/>
      <c r="J229" s="59" t="n"/>
      <c r="K229" s="59" t="n"/>
      <c r="L229" s="59" t="n"/>
      <c r="M229" s="59" t="n"/>
      <c r="N229" s="59" t="n"/>
      <c r="O229" s="59" t="n"/>
      <c r="P229" s="59" t="n"/>
    </row>
    <row r="230">
      <c r="I230" s="59" t="n"/>
      <c r="J230" s="59" t="n"/>
      <c r="K230" s="59" t="n"/>
      <c r="L230" s="59" t="n"/>
      <c r="M230" s="59" t="n"/>
      <c r="N230" s="59" t="n"/>
      <c r="O230" s="59" t="n"/>
      <c r="P230" s="59" t="n"/>
    </row>
    <row r="231">
      <c r="I231" s="60" t="n"/>
      <c r="J231" s="60" t="n"/>
      <c r="K231" s="60" t="n"/>
      <c r="L231" s="60" t="n"/>
      <c r="M231" s="60" t="n"/>
      <c r="N231" s="60" t="n"/>
      <c r="O231" s="60" t="n"/>
      <c r="P231" s="60" t="n"/>
    </row>
    <row r="232">
      <c r="I232" s="59" t="n"/>
      <c r="J232" s="59" t="n"/>
      <c r="K232" s="59" t="n"/>
      <c r="L232" s="59" t="n"/>
      <c r="M232" s="59" t="n"/>
      <c r="N232" s="59" t="n"/>
      <c r="O232" s="59" t="n"/>
      <c r="P232" s="59" t="n"/>
    </row>
    <row r="233">
      <c r="I233" s="59" t="n"/>
      <c r="J233" s="59" t="n"/>
      <c r="K233" s="59" t="n"/>
      <c r="L233" s="59" t="n"/>
      <c r="M233" s="59" t="n"/>
      <c r="N233" s="59" t="n"/>
      <c r="O233" s="59" t="n"/>
      <c r="P233" s="59" t="n"/>
    </row>
    <row r="234">
      <c r="I234" s="59" t="n"/>
      <c r="J234" s="59" t="n"/>
      <c r="K234" s="59" t="n"/>
      <c r="L234" s="59" t="n"/>
      <c r="M234" s="59" t="n"/>
      <c r="N234" s="59" t="n"/>
      <c r="O234" s="59" t="n"/>
      <c r="P234" s="59" t="n"/>
    </row>
    <row r="235">
      <c r="I235" s="59" t="n"/>
      <c r="J235" s="59" t="n"/>
      <c r="K235" s="59" t="n"/>
      <c r="L235" s="59" t="n"/>
      <c r="M235" s="59" t="n"/>
      <c r="N235" s="59" t="n"/>
      <c r="O235" s="59" t="n"/>
      <c r="P235" s="59" t="n"/>
    </row>
    <row r="236">
      <c r="I236" s="59" t="n"/>
      <c r="J236" s="59" t="n"/>
      <c r="K236" s="59" t="n"/>
      <c r="L236" s="59" t="n"/>
      <c r="M236" s="59" t="n"/>
      <c r="N236" s="59" t="n"/>
      <c r="O236" s="59" t="n"/>
      <c r="P236" s="59" t="n"/>
    </row>
    <row r="237">
      <c r="I237" s="59" t="n"/>
      <c r="J237" s="59" t="n"/>
      <c r="K237" s="59" t="n"/>
      <c r="L237" s="59" t="n"/>
      <c r="M237" s="59" t="n"/>
      <c r="N237" s="59" t="n"/>
      <c r="O237" s="59" t="n"/>
      <c r="P237" s="59" t="n"/>
    </row>
    <row r="238">
      <c r="I238" s="59" t="n"/>
      <c r="J238" s="59" t="n"/>
      <c r="K238" s="59" t="n"/>
      <c r="L238" s="59" t="n"/>
      <c r="M238" s="59" t="n"/>
      <c r="N238" s="59" t="n"/>
      <c r="O238" s="59" t="n"/>
      <c r="P238" s="59" t="n"/>
    </row>
    <row r="239">
      <c r="I239" s="59" t="n"/>
      <c r="J239" s="59" t="n"/>
      <c r="K239" s="59" t="n"/>
      <c r="L239" s="59" t="n"/>
      <c r="M239" s="59" t="n"/>
      <c r="N239" s="59" t="n"/>
      <c r="O239" s="59" t="n"/>
      <c r="P239" s="59" t="n"/>
    </row>
    <row r="240">
      <c r="I240" s="59" t="n"/>
      <c r="J240" s="59" t="n"/>
      <c r="K240" s="59" t="n"/>
      <c r="L240" s="59" t="n"/>
      <c r="M240" s="59" t="n"/>
      <c r="N240" s="59" t="n"/>
      <c r="O240" s="59" t="n"/>
      <c r="P240" s="59" t="n"/>
    </row>
    <row r="241">
      <c r="I241" s="59" t="n"/>
      <c r="J241" s="59" t="n"/>
      <c r="K241" s="59" t="n"/>
      <c r="L241" s="59" t="n"/>
      <c r="M241" s="59" t="n"/>
      <c r="N241" s="59" t="n"/>
      <c r="O241" s="59" t="n"/>
      <c r="P241" s="59" t="n"/>
    </row>
    <row r="242">
      <c r="I242" s="59" t="n"/>
      <c r="J242" s="59" t="n"/>
      <c r="K242" s="59" t="n"/>
      <c r="L242" s="59" t="n"/>
      <c r="M242" s="59" t="n"/>
      <c r="N242" s="59" t="n"/>
      <c r="O242" s="59" t="n"/>
      <c r="P242" s="59" t="n"/>
    </row>
    <row r="243">
      <c r="I243" s="59" t="n"/>
      <c r="J243" s="59" t="n"/>
      <c r="K243" s="59" t="n"/>
      <c r="L243" s="59" t="n"/>
      <c r="M243" s="59" t="n"/>
      <c r="N243" s="59" t="n"/>
      <c r="O243" s="59" t="n"/>
      <c r="P243" s="59" t="n"/>
    </row>
    <row r="244">
      <c r="I244" s="59" t="n"/>
      <c r="J244" s="59" t="n"/>
      <c r="K244" s="59" t="n"/>
      <c r="L244" s="59" t="n"/>
      <c r="M244" s="59" t="n"/>
      <c r="N244" s="59" t="n"/>
      <c r="O244" s="59" t="n"/>
      <c r="P244" s="59" t="n"/>
    </row>
    <row r="245">
      <c r="I245" s="59" t="n"/>
      <c r="J245" s="59" t="n"/>
      <c r="K245" s="59" t="n"/>
      <c r="L245" s="59" t="n"/>
      <c r="M245" s="59" t="n"/>
      <c r="N245" s="59" t="n"/>
      <c r="O245" s="59" t="n"/>
      <c r="P245" s="59" t="n"/>
    </row>
    <row r="246">
      <c r="I246" s="59" t="n"/>
      <c r="J246" s="59" t="n"/>
      <c r="K246" s="59" t="n"/>
      <c r="L246" s="59" t="n"/>
      <c r="M246" s="59" t="n"/>
      <c r="N246" s="59" t="n"/>
      <c r="O246" s="59" t="n"/>
      <c r="P246" s="59" t="n"/>
    </row>
    <row r="247">
      <c r="I247" s="59" t="n"/>
      <c r="J247" s="59" t="n"/>
      <c r="K247" s="59" t="n"/>
      <c r="L247" s="59" t="n"/>
      <c r="M247" s="59" t="n"/>
      <c r="N247" s="59" t="n"/>
      <c r="O247" s="59" t="n"/>
      <c r="P247" s="59" t="n"/>
    </row>
    <row r="248">
      <c r="I248" s="59" t="n"/>
      <c r="J248" s="59" t="n"/>
      <c r="K248" s="59" t="n"/>
      <c r="L248" s="59" t="n"/>
      <c r="M248" s="59" t="n"/>
      <c r="N248" s="59" t="n"/>
      <c r="O248" s="59" t="n"/>
      <c r="P248" s="59" t="n"/>
    </row>
    <row r="249">
      <c r="I249" s="59" t="n"/>
      <c r="J249" s="59" t="n"/>
      <c r="K249" s="59" t="n"/>
      <c r="L249" s="59" t="n"/>
      <c r="M249" s="59" t="n"/>
      <c r="N249" s="59" t="n"/>
      <c r="O249" s="59" t="n"/>
      <c r="P249" s="59" t="n"/>
    </row>
    <row r="250">
      <c r="I250" s="59" t="n"/>
      <c r="J250" s="59" t="n"/>
      <c r="K250" s="59" t="n"/>
      <c r="L250" s="59" t="n"/>
      <c r="M250" s="59" t="n"/>
      <c r="N250" s="59" t="n"/>
      <c r="O250" s="59" t="n"/>
      <c r="P250" s="59" t="n"/>
    </row>
    <row r="251">
      <c r="I251" s="59" t="n"/>
      <c r="J251" s="59" t="n"/>
      <c r="K251" s="59" t="n"/>
      <c r="L251" s="59" t="n"/>
      <c r="M251" s="59" t="n"/>
      <c r="N251" s="59" t="n"/>
      <c r="O251" s="59" t="n"/>
      <c r="P251" s="59" t="n"/>
    </row>
    <row r="252">
      <c r="I252" s="59" t="n"/>
      <c r="J252" s="59" t="n"/>
      <c r="K252" s="59" t="n"/>
      <c r="L252" s="59" t="n"/>
      <c r="M252" s="59" t="n"/>
      <c r="N252" s="59" t="n"/>
      <c r="O252" s="59" t="n"/>
      <c r="P252" s="59" t="n"/>
    </row>
    <row r="253">
      <c r="I253" s="59" t="n"/>
      <c r="J253" s="59" t="n"/>
      <c r="K253" s="59" t="n"/>
      <c r="L253" s="59" t="n"/>
      <c r="M253" s="59" t="n"/>
      <c r="N253" s="59" t="n"/>
      <c r="O253" s="59" t="n"/>
      <c r="P253" s="59" t="n"/>
    </row>
    <row r="254">
      <c r="I254" s="59" t="n"/>
      <c r="J254" s="59" t="n"/>
      <c r="K254" s="59" t="n"/>
      <c r="L254" s="59" t="n"/>
      <c r="M254" s="59" t="n"/>
      <c r="N254" s="59" t="n"/>
      <c r="O254" s="59" t="n"/>
      <c r="P254" s="59" t="n"/>
    </row>
    <row r="255">
      <c r="I255" s="59" t="n"/>
      <c r="J255" s="59" t="n"/>
      <c r="K255" s="59" t="n"/>
      <c r="L255" s="59" t="n"/>
      <c r="M255" s="59" t="n"/>
      <c r="N255" s="59" t="n"/>
      <c r="O255" s="59" t="n"/>
      <c r="P255" s="59" t="n"/>
    </row>
    <row r="256">
      <c r="I256" s="59" t="n"/>
      <c r="J256" s="59" t="n"/>
      <c r="K256" s="59" t="n"/>
      <c r="L256" s="59" t="n"/>
      <c r="M256" s="59" t="n"/>
      <c r="N256" s="59" t="n"/>
      <c r="O256" s="59" t="n"/>
      <c r="P256" s="59" t="n"/>
    </row>
    <row r="257">
      <c r="I257" s="59" t="n"/>
      <c r="J257" s="59" t="n"/>
      <c r="K257" s="59" t="n"/>
      <c r="L257" s="59" t="n"/>
      <c r="M257" s="59" t="n"/>
      <c r="N257" s="59" t="n"/>
      <c r="O257" s="59" t="n"/>
      <c r="P257" s="59" t="n"/>
    </row>
    <row r="258">
      <c r="I258" s="59" t="n"/>
      <c r="J258" s="59" t="n"/>
      <c r="K258" s="59" t="n"/>
      <c r="L258" s="59" t="n"/>
      <c r="M258" s="59" t="n"/>
      <c r="N258" s="59" t="n"/>
      <c r="O258" s="59" t="n"/>
      <c r="P258" s="59" t="n"/>
    </row>
    <row r="259">
      <c r="I259" s="59" t="n"/>
      <c r="J259" s="59" t="n"/>
      <c r="K259" s="59" t="n"/>
      <c r="L259" s="59" t="n"/>
      <c r="M259" s="59" t="n"/>
      <c r="N259" s="59" t="n"/>
      <c r="O259" s="59" t="n"/>
      <c r="P259" s="59" t="n"/>
    </row>
    <row r="260">
      <c r="I260" s="59" t="n"/>
      <c r="J260" s="59" t="n"/>
      <c r="K260" s="59" t="n"/>
      <c r="L260" s="59" t="n"/>
      <c r="M260" s="59" t="n"/>
      <c r="N260" s="59" t="n"/>
      <c r="O260" s="59" t="n"/>
      <c r="P260" s="59" t="n"/>
    </row>
    <row r="261">
      <c r="I261" s="59" t="n"/>
      <c r="J261" s="59" t="n"/>
      <c r="K261" s="59" t="n"/>
      <c r="L261" s="59" t="n"/>
      <c r="M261" s="59" t="n"/>
      <c r="N261" s="59" t="n"/>
      <c r="O261" s="59" t="n"/>
      <c r="P261" s="59" t="n"/>
    </row>
    <row r="262">
      <c r="I262" s="59" t="n"/>
      <c r="J262" s="59" t="n"/>
      <c r="K262" s="59" t="n"/>
      <c r="L262" s="59" t="n"/>
      <c r="M262" s="59" t="n"/>
      <c r="N262" s="59" t="n"/>
      <c r="O262" s="59" t="n"/>
      <c r="P262" s="59" t="n"/>
    </row>
    <row r="263">
      <c r="I263" s="59" t="n"/>
      <c r="J263" s="59" t="n"/>
      <c r="K263" s="59" t="n"/>
      <c r="L263" s="59" t="n"/>
      <c r="M263" s="59" t="n"/>
      <c r="N263" s="59" t="n"/>
      <c r="O263" s="59" t="n"/>
      <c r="P263" s="59" t="n"/>
    </row>
    <row r="264">
      <c r="I264" s="59" t="n"/>
      <c r="J264" s="59" t="n"/>
      <c r="K264" s="59" t="n"/>
      <c r="L264" s="59" t="n"/>
      <c r="M264" s="59" t="n"/>
      <c r="N264" s="59" t="n"/>
      <c r="O264" s="59" t="n"/>
      <c r="P264" s="59" t="n"/>
    </row>
    <row r="265">
      <c r="I265" s="59" t="n"/>
      <c r="J265" s="59" t="n"/>
      <c r="K265" s="59" t="n"/>
      <c r="L265" s="59" t="n"/>
      <c r="M265" s="59" t="n"/>
      <c r="N265" s="59" t="n"/>
      <c r="O265" s="59" t="n"/>
      <c r="P265" s="59" t="n"/>
    </row>
    <row r="266">
      <c r="I266" s="59" t="n"/>
      <c r="J266" s="59" t="n"/>
      <c r="K266" s="59" t="n"/>
      <c r="L266" s="59" t="n"/>
      <c r="M266" s="59" t="n"/>
      <c r="N266" s="59" t="n"/>
      <c r="O266" s="59" t="n"/>
      <c r="P266" s="59" t="n"/>
    </row>
    <row r="267">
      <c r="I267" s="59" t="n"/>
      <c r="J267" s="59" t="n"/>
      <c r="K267" s="59" t="n"/>
      <c r="L267" s="59" t="n"/>
      <c r="M267" s="59" t="n"/>
      <c r="N267" s="59" t="n"/>
      <c r="O267" s="59" t="n"/>
      <c r="P267" s="59" t="n"/>
    </row>
    <row r="268">
      <c r="I268" s="59" t="n"/>
      <c r="J268" s="59" t="n"/>
      <c r="K268" s="59" t="n"/>
      <c r="L268" s="59" t="n"/>
      <c r="M268" s="59" t="n"/>
      <c r="N268" s="59" t="n"/>
      <c r="O268" s="59" t="n"/>
      <c r="P268" s="59" t="n"/>
    </row>
    <row r="269">
      <c r="I269" s="59" t="n"/>
      <c r="J269" s="59" t="n"/>
      <c r="K269" s="59" t="n"/>
      <c r="L269" s="59" t="n"/>
      <c r="M269" s="59" t="n"/>
      <c r="N269" s="59" t="n"/>
      <c r="O269" s="59" t="n"/>
      <c r="P269" s="59" t="n"/>
    </row>
    <row r="270">
      <c r="I270" s="59" t="n"/>
      <c r="J270" s="59" t="n"/>
      <c r="K270" s="59" t="n"/>
      <c r="L270" s="59" t="n"/>
      <c r="M270" s="59" t="n"/>
      <c r="N270" s="59" t="n"/>
      <c r="O270" s="59" t="n"/>
      <c r="P270" s="59" t="n"/>
    </row>
    <row r="271">
      <c r="I271" s="59" t="n"/>
      <c r="J271" s="59" t="n"/>
      <c r="K271" s="59" t="n"/>
      <c r="L271" s="59" t="n"/>
      <c r="M271" s="59" t="n"/>
      <c r="N271" s="59" t="n"/>
      <c r="O271" s="59" t="n"/>
      <c r="P271" s="59" t="n"/>
    </row>
    <row r="272">
      <c r="I272" s="59" t="n"/>
      <c r="J272" s="59" t="n"/>
      <c r="K272" s="59" t="n"/>
      <c r="L272" s="59" t="n"/>
      <c r="M272" s="59" t="n"/>
      <c r="N272" s="59" t="n"/>
      <c r="O272" s="59" t="n"/>
      <c r="P272" s="59" t="n"/>
    </row>
    <row r="273">
      <c r="I273" s="59" t="n"/>
      <c r="J273" s="59" t="n"/>
      <c r="K273" s="59" t="n"/>
      <c r="L273" s="59" t="n"/>
      <c r="M273" s="59" t="n"/>
      <c r="N273" s="59" t="n"/>
      <c r="O273" s="59" t="n"/>
      <c r="P273" s="59" t="n"/>
    </row>
    <row r="274">
      <c r="I274" s="59" t="n"/>
      <c r="J274" s="59" t="n"/>
      <c r="K274" s="59" t="n"/>
      <c r="L274" s="59" t="n"/>
      <c r="M274" s="59" t="n"/>
      <c r="N274" s="59" t="n"/>
      <c r="O274" s="59" t="n"/>
      <c r="P274" s="59" t="n"/>
    </row>
    <row r="275">
      <c r="I275" s="59" t="n"/>
      <c r="J275" s="59" t="n"/>
      <c r="K275" s="59" t="n"/>
      <c r="L275" s="59" t="n"/>
      <c r="M275" s="59" t="n"/>
      <c r="N275" s="59" t="n"/>
      <c r="O275" s="59" t="n"/>
      <c r="P275" s="59" t="n"/>
    </row>
    <row r="276">
      <c r="I276" s="59" t="n"/>
      <c r="J276" s="59" t="n"/>
      <c r="K276" s="59" t="n"/>
      <c r="L276" s="59" t="n"/>
      <c r="M276" s="59" t="n"/>
      <c r="N276" s="59" t="n"/>
      <c r="O276" s="59" t="n"/>
      <c r="P276" s="59" t="n"/>
    </row>
    <row r="277">
      <c r="I277" s="59" t="n"/>
      <c r="J277" s="59" t="n"/>
      <c r="K277" s="59" t="n"/>
      <c r="L277" s="59" t="n"/>
      <c r="M277" s="59" t="n"/>
      <c r="N277" s="59" t="n"/>
      <c r="O277" s="59" t="n"/>
      <c r="P277" s="59" t="n"/>
    </row>
    <row r="278">
      <c r="I278" s="59" t="n"/>
      <c r="J278" s="59" t="n"/>
      <c r="K278" s="59" t="n"/>
      <c r="L278" s="59" t="n"/>
      <c r="M278" s="59" t="n"/>
      <c r="N278" s="59" t="n"/>
      <c r="O278" s="59" t="n"/>
      <c r="P278" s="59" t="n"/>
    </row>
    <row r="279">
      <c r="I279" s="59" t="n"/>
      <c r="J279" s="59" t="n"/>
      <c r="K279" s="59" t="n"/>
      <c r="L279" s="59" t="n"/>
      <c r="M279" s="59" t="n"/>
      <c r="N279" s="59" t="n"/>
      <c r="O279" s="59" t="n"/>
      <c r="P279" s="59" t="n"/>
    </row>
    <row r="280">
      <c r="I280" s="59" t="n"/>
      <c r="J280" s="59" t="n"/>
      <c r="K280" s="59" t="n"/>
      <c r="L280" s="59" t="n"/>
      <c r="M280" s="59" t="n"/>
      <c r="N280" s="59" t="n"/>
      <c r="O280" s="59" t="n"/>
      <c r="P280" s="59" t="n"/>
    </row>
    <row r="281">
      <c r="I281" s="59" t="n"/>
      <c r="J281" s="59" t="n"/>
      <c r="K281" s="59" t="n"/>
      <c r="L281" s="59" t="n"/>
      <c r="M281" s="59" t="n"/>
      <c r="N281" s="59" t="n"/>
      <c r="O281" s="59" t="n"/>
      <c r="P281" s="59" t="n"/>
    </row>
    <row r="282">
      <c r="I282" s="59" t="n"/>
      <c r="J282" s="59" t="n"/>
      <c r="K282" s="59" t="n"/>
      <c r="L282" s="59" t="n"/>
      <c r="M282" s="59" t="n"/>
      <c r="N282" s="59" t="n"/>
      <c r="O282" s="59" t="n"/>
      <c r="P282" s="59" t="n"/>
    </row>
    <row r="283">
      <c r="I283" s="59" t="n"/>
      <c r="J283" s="59" t="n"/>
      <c r="K283" s="59" t="n"/>
      <c r="L283" s="59" t="n"/>
      <c r="M283" s="59" t="n"/>
      <c r="N283" s="59" t="n"/>
      <c r="O283" s="59" t="n"/>
      <c r="P283" s="59" t="n"/>
    </row>
    <row r="284">
      <c r="I284" s="59" t="n"/>
      <c r="J284" s="59" t="n"/>
      <c r="K284" s="59" t="n"/>
      <c r="L284" s="59" t="n"/>
      <c r="M284" s="59" t="n"/>
      <c r="N284" s="59" t="n"/>
      <c r="O284" s="59" t="n"/>
      <c r="P284" s="59" t="n"/>
    </row>
    <row r="285">
      <c r="I285" s="59" t="n"/>
      <c r="J285" s="59" t="n"/>
      <c r="K285" s="59" t="n"/>
      <c r="L285" s="59" t="n"/>
      <c r="M285" s="59" t="n"/>
      <c r="N285" s="59" t="n"/>
      <c r="O285" s="59" t="n"/>
      <c r="P285" s="59" t="n"/>
    </row>
    <row r="286">
      <c r="I286" s="59" t="n"/>
      <c r="J286" s="59" t="n"/>
      <c r="K286" s="59" t="n"/>
      <c r="L286" s="59" t="n"/>
      <c r="M286" s="59" t="n"/>
      <c r="N286" s="59" t="n"/>
      <c r="O286" s="59" t="n"/>
      <c r="P286" s="59" t="n"/>
    </row>
    <row r="287">
      <c r="I287" s="59" t="n"/>
      <c r="J287" s="59" t="n"/>
      <c r="K287" s="59" t="n"/>
      <c r="L287" s="59" t="n"/>
      <c r="M287" s="59" t="n"/>
      <c r="N287" s="59" t="n"/>
      <c r="O287" s="59" t="n"/>
      <c r="P287" s="59" t="n"/>
    </row>
    <row r="288">
      <c r="I288" s="59" t="n"/>
      <c r="J288" s="59" t="n"/>
      <c r="K288" s="59" t="n"/>
      <c r="L288" s="59" t="n"/>
      <c r="M288" s="59" t="n"/>
      <c r="N288" s="59" t="n"/>
      <c r="O288" s="59" t="n"/>
      <c r="P288" s="59" t="n"/>
    </row>
    <row r="289">
      <c r="I289" s="59" t="n"/>
      <c r="J289" s="59" t="n"/>
      <c r="K289" s="59" t="n"/>
      <c r="L289" s="59" t="n"/>
      <c r="M289" s="59" t="n"/>
      <c r="N289" s="59" t="n"/>
      <c r="O289" s="59" t="n"/>
      <c r="P289" s="59" t="n"/>
    </row>
    <row r="290">
      <c r="I290" s="59" t="n"/>
      <c r="J290" s="59" t="n"/>
      <c r="K290" s="59" t="n"/>
      <c r="L290" s="59" t="n"/>
      <c r="M290" s="59" t="n"/>
      <c r="N290" s="59" t="n"/>
      <c r="O290" s="59" t="n"/>
      <c r="P290" s="59" t="n"/>
    </row>
    <row r="291">
      <c r="I291" s="60" t="n"/>
      <c r="J291" s="60" t="n"/>
      <c r="K291" s="60" t="n"/>
      <c r="L291" s="60" t="n"/>
      <c r="M291" s="60" t="n"/>
      <c r="N291" s="60" t="n"/>
      <c r="O291" s="60" t="n"/>
      <c r="P291" s="60" t="n"/>
    </row>
    <row r="292">
      <c r="I292" s="59" t="n"/>
      <c r="J292" s="59" t="n"/>
      <c r="K292" s="59" t="n"/>
      <c r="L292" s="59" t="n"/>
      <c r="M292" s="59" t="n"/>
      <c r="N292" s="59" t="n"/>
      <c r="O292" s="59" t="n"/>
      <c r="P292" s="59" t="n"/>
    </row>
    <row r="293">
      <c r="I293" s="59" t="n"/>
      <c r="J293" s="59" t="n"/>
      <c r="K293" s="59" t="n"/>
      <c r="L293" s="59" t="n"/>
      <c r="M293" s="59" t="n"/>
      <c r="N293" s="59" t="n"/>
      <c r="O293" s="59" t="n"/>
      <c r="P293" s="59" t="n"/>
    </row>
    <row r="294">
      <c r="I294" s="59" t="n"/>
      <c r="J294" s="59" t="n"/>
      <c r="K294" s="59" t="n"/>
      <c r="L294" s="59" t="n"/>
      <c r="M294" s="59" t="n"/>
      <c r="N294" s="59" t="n"/>
      <c r="O294" s="59" t="n"/>
      <c r="P294" s="59" t="n"/>
    </row>
    <row r="295">
      <c r="I295" s="59" t="n"/>
      <c r="J295" s="59" t="n"/>
      <c r="K295" s="59" t="n"/>
      <c r="L295" s="59" t="n"/>
      <c r="M295" s="59" t="n"/>
      <c r="N295" s="59" t="n"/>
      <c r="O295" s="59" t="n"/>
      <c r="P295" s="59" t="n"/>
    </row>
    <row r="296">
      <c r="I296" s="59" t="n"/>
      <c r="J296" s="59" t="n"/>
      <c r="K296" s="59" t="n"/>
      <c r="L296" s="59" t="n"/>
      <c r="M296" s="59" t="n"/>
      <c r="N296" s="59" t="n"/>
      <c r="O296" s="59" t="n"/>
      <c r="P296" s="59" t="n"/>
    </row>
    <row r="297">
      <c r="I297" s="59" t="n"/>
      <c r="J297" s="59" t="n"/>
      <c r="K297" s="59" t="n"/>
      <c r="L297" s="59" t="n"/>
      <c r="M297" s="59" t="n"/>
      <c r="N297" s="59" t="n"/>
      <c r="O297" s="59" t="n"/>
      <c r="P297" s="59" t="n"/>
    </row>
    <row r="298">
      <c r="I298" s="59" t="n"/>
      <c r="J298" s="59" t="n"/>
      <c r="K298" s="59" t="n"/>
      <c r="L298" s="59" t="n"/>
      <c r="M298" s="59" t="n"/>
      <c r="N298" s="59" t="n"/>
      <c r="O298" s="59" t="n"/>
      <c r="P298" s="59" t="n"/>
    </row>
    <row r="299">
      <c r="I299" s="59" t="n"/>
      <c r="J299" s="59" t="n"/>
      <c r="K299" s="59" t="n"/>
      <c r="L299" s="59" t="n"/>
      <c r="M299" s="59" t="n"/>
      <c r="N299" s="59" t="n"/>
      <c r="O299" s="59" t="n"/>
      <c r="P299" s="59" t="n"/>
    </row>
    <row r="300">
      <c r="I300" s="59" t="n"/>
      <c r="J300" s="59" t="n"/>
      <c r="K300" s="59" t="n"/>
      <c r="L300" s="59" t="n"/>
      <c r="M300" s="59" t="n"/>
      <c r="N300" s="59" t="n"/>
      <c r="O300" s="59" t="n"/>
      <c r="P300" s="59" t="n"/>
    </row>
    <row r="301">
      <c r="I301" s="59" t="n"/>
      <c r="J301" s="59" t="n"/>
      <c r="K301" s="59" t="n"/>
      <c r="L301" s="59" t="n"/>
      <c r="M301" s="59" t="n"/>
      <c r="N301" s="59" t="n"/>
      <c r="O301" s="59" t="n"/>
      <c r="P301" s="59" t="n"/>
    </row>
    <row r="302">
      <c r="I302" s="59" t="n"/>
      <c r="J302" s="59" t="n"/>
      <c r="K302" s="59" t="n"/>
      <c r="L302" s="59" t="n"/>
      <c r="M302" s="59" t="n"/>
      <c r="N302" s="59" t="n"/>
      <c r="O302" s="59" t="n"/>
      <c r="P302" s="59" t="n"/>
    </row>
    <row r="303">
      <c r="I303" s="59" t="n"/>
      <c r="J303" s="59" t="n"/>
      <c r="K303" s="59" t="n"/>
      <c r="L303" s="59" t="n"/>
      <c r="M303" s="59" t="n"/>
      <c r="N303" s="59" t="n"/>
      <c r="O303" s="59" t="n"/>
      <c r="P303" s="59" t="n"/>
    </row>
    <row r="304">
      <c r="I304" s="59" t="n"/>
      <c r="J304" s="59" t="n"/>
      <c r="K304" s="59" t="n"/>
      <c r="L304" s="59" t="n"/>
      <c r="M304" s="59" t="n"/>
      <c r="N304" s="59" t="n"/>
      <c r="O304" s="59" t="n"/>
      <c r="P304" s="59" t="n"/>
    </row>
    <row r="305">
      <c r="I305" s="59" t="n"/>
      <c r="J305" s="59" t="n"/>
      <c r="K305" s="59" t="n"/>
      <c r="L305" s="59" t="n"/>
      <c r="M305" s="59" t="n"/>
      <c r="N305" s="59" t="n"/>
      <c r="O305" s="59" t="n"/>
      <c r="P305" s="59" t="n"/>
    </row>
    <row r="306">
      <c r="I306" s="59" t="n"/>
      <c r="J306" s="59" t="n"/>
      <c r="K306" s="59" t="n"/>
      <c r="L306" s="59" t="n"/>
      <c r="M306" s="59" t="n"/>
      <c r="N306" s="59" t="n"/>
      <c r="O306" s="59" t="n"/>
      <c r="P306" s="59" t="n"/>
    </row>
    <row r="307">
      <c r="I307" s="59" t="n"/>
      <c r="J307" s="59" t="n"/>
      <c r="K307" s="59" t="n"/>
      <c r="L307" s="59" t="n"/>
      <c r="M307" s="59" t="n"/>
      <c r="N307" s="59" t="n"/>
      <c r="O307" s="59" t="n"/>
      <c r="P307" s="59" t="n"/>
    </row>
    <row r="308">
      <c r="I308" s="59" t="n"/>
      <c r="J308" s="59" t="n"/>
      <c r="K308" s="59" t="n"/>
      <c r="L308" s="59" t="n"/>
      <c r="M308" s="59" t="n"/>
      <c r="N308" s="59" t="n"/>
      <c r="O308" s="59" t="n"/>
      <c r="P308" s="59" t="n"/>
    </row>
    <row r="309">
      <c r="I309" s="59" t="n"/>
      <c r="J309" s="59" t="n"/>
      <c r="K309" s="59" t="n"/>
      <c r="L309" s="59" t="n"/>
      <c r="M309" s="59" t="n"/>
      <c r="N309" s="59" t="n"/>
      <c r="O309" s="59" t="n"/>
      <c r="P309" s="59" t="n"/>
    </row>
    <row r="310">
      <c r="I310" s="59" t="n"/>
      <c r="J310" s="59" t="n"/>
      <c r="K310" s="59" t="n"/>
      <c r="L310" s="59" t="n"/>
      <c r="M310" s="59" t="n"/>
      <c r="N310" s="59" t="n"/>
      <c r="O310" s="59" t="n"/>
      <c r="P310" s="59" t="n"/>
    </row>
    <row r="311">
      <c r="I311" s="59" t="n"/>
      <c r="J311" s="59" t="n"/>
      <c r="K311" s="59" t="n"/>
      <c r="L311" s="59" t="n"/>
      <c r="M311" s="59" t="n"/>
      <c r="N311" s="59" t="n"/>
      <c r="O311" s="59" t="n"/>
      <c r="P311" s="59" t="n"/>
    </row>
    <row r="312">
      <c r="I312" s="59" t="n"/>
      <c r="J312" s="59" t="n"/>
      <c r="K312" s="59" t="n"/>
      <c r="L312" s="59" t="n"/>
      <c r="M312" s="59" t="n"/>
      <c r="N312" s="59" t="n"/>
      <c r="O312" s="59" t="n"/>
      <c r="P312" s="59" t="n"/>
    </row>
    <row r="313">
      <c r="I313" s="59" t="n"/>
      <c r="J313" s="59" t="n"/>
      <c r="K313" s="59" t="n"/>
      <c r="L313" s="59" t="n"/>
      <c r="M313" s="59" t="n"/>
      <c r="N313" s="59" t="n"/>
      <c r="O313" s="59" t="n"/>
      <c r="P313" s="59" t="n"/>
    </row>
    <row r="314">
      <c r="I314" s="59" t="n"/>
      <c r="J314" s="59" t="n"/>
      <c r="K314" s="59" t="n"/>
      <c r="L314" s="59" t="n"/>
      <c r="M314" s="59" t="n"/>
      <c r="N314" s="59" t="n"/>
      <c r="O314" s="59" t="n"/>
      <c r="P314" s="59" t="n"/>
    </row>
    <row r="315">
      <c r="I315" s="59" t="n"/>
      <c r="J315" s="59" t="n"/>
      <c r="K315" s="59" t="n"/>
      <c r="L315" s="59" t="n"/>
      <c r="M315" s="59" t="n"/>
      <c r="N315" s="59" t="n"/>
      <c r="O315" s="59" t="n"/>
      <c r="P315" s="59" t="n"/>
    </row>
    <row r="316">
      <c r="I316" s="59" t="n"/>
      <c r="J316" s="59" t="n"/>
      <c r="K316" s="59" t="n"/>
      <c r="L316" s="59" t="n"/>
      <c r="M316" s="59" t="n"/>
      <c r="N316" s="59" t="n"/>
      <c r="O316" s="59" t="n"/>
      <c r="P316" s="59" t="n"/>
    </row>
    <row r="317">
      <c r="I317" s="59" t="n"/>
      <c r="J317" s="59" t="n"/>
      <c r="K317" s="59" t="n"/>
      <c r="L317" s="59" t="n"/>
      <c r="M317" s="59" t="n"/>
      <c r="N317" s="59" t="n"/>
      <c r="O317" s="59" t="n"/>
      <c r="P317" s="59" t="n"/>
    </row>
    <row r="318">
      <c r="I318" s="59" t="n"/>
      <c r="J318" s="59" t="n"/>
      <c r="K318" s="59" t="n"/>
      <c r="L318" s="59" t="n"/>
      <c r="M318" s="59" t="n"/>
      <c r="N318" s="59" t="n"/>
      <c r="O318" s="59" t="n"/>
      <c r="P318" s="59" t="n"/>
    </row>
    <row r="319">
      <c r="I319" s="59" t="n"/>
      <c r="J319" s="59" t="n"/>
      <c r="K319" s="59" t="n"/>
      <c r="L319" s="59" t="n"/>
      <c r="M319" s="59" t="n"/>
      <c r="N319" s="59" t="n"/>
      <c r="O319" s="59" t="n"/>
      <c r="P319" s="59" t="n"/>
    </row>
    <row r="320">
      <c r="I320" s="59" t="n"/>
      <c r="J320" s="59" t="n"/>
      <c r="K320" s="59" t="n"/>
      <c r="L320" s="59" t="n"/>
      <c r="M320" s="59" t="n"/>
      <c r="N320" s="59" t="n"/>
      <c r="O320" s="59" t="n"/>
      <c r="P320" s="59" t="n"/>
    </row>
    <row r="321">
      <c r="I321" s="59" t="n"/>
      <c r="J321" s="59" t="n"/>
      <c r="K321" s="59" t="n"/>
      <c r="L321" s="59" t="n"/>
      <c r="M321" s="59" t="n"/>
      <c r="N321" s="59" t="n"/>
      <c r="O321" s="59" t="n"/>
      <c r="P321" s="59" t="n"/>
    </row>
    <row r="322">
      <c r="I322" s="59" t="n"/>
      <c r="J322" s="59" t="n"/>
      <c r="K322" s="59" t="n"/>
      <c r="L322" s="59" t="n"/>
      <c r="M322" s="59" t="n"/>
      <c r="N322" s="59" t="n"/>
      <c r="O322" s="59" t="n"/>
      <c r="P322" s="59" t="n"/>
    </row>
    <row r="323">
      <c r="I323" s="59" t="n"/>
      <c r="J323" s="59" t="n"/>
      <c r="K323" s="59" t="n"/>
      <c r="L323" s="59" t="n"/>
      <c r="M323" s="59" t="n"/>
      <c r="N323" s="59" t="n"/>
      <c r="O323" s="59" t="n"/>
      <c r="P323" s="59" t="n"/>
    </row>
    <row r="324">
      <c r="I324" s="59" t="n"/>
      <c r="J324" s="59" t="n"/>
      <c r="K324" s="59" t="n"/>
      <c r="L324" s="59" t="n"/>
      <c r="M324" s="59" t="n"/>
      <c r="N324" s="59" t="n"/>
      <c r="O324" s="59" t="n"/>
      <c r="P324" s="59" t="n"/>
    </row>
    <row r="325">
      <c r="I325" s="59" t="n"/>
      <c r="J325" s="59" t="n"/>
      <c r="K325" s="59" t="n"/>
      <c r="L325" s="59" t="n"/>
      <c r="M325" s="59" t="n"/>
      <c r="N325" s="59" t="n"/>
      <c r="O325" s="59" t="n"/>
      <c r="P325" s="59" t="n"/>
    </row>
    <row r="326">
      <c r="I326" s="59" t="n"/>
      <c r="J326" s="59" t="n"/>
      <c r="K326" s="59" t="n"/>
      <c r="L326" s="59" t="n"/>
      <c r="M326" s="59" t="n"/>
      <c r="N326" s="59" t="n"/>
      <c r="O326" s="59" t="n"/>
      <c r="P326" s="59" t="n"/>
    </row>
    <row r="327">
      <c r="I327" s="59" t="n"/>
      <c r="J327" s="59" t="n"/>
      <c r="K327" s="59" t="n"/>
      <c r="L327" s="59" t="n"/>
      <c r="M327" s="59" t="n"/>
      <c r="N327" s="59" t="n"/>
      <c r="O327" s="59" t="n"/>
      <c r="P327" s="59" t="n"/>
    </row>
    <row r="328">
      <c r="I328" s="59" t="n"/>
      <c r="J328" s="59" t="n"/>
      <c r="K328" s="59" t="n"/>
      <c r="L328" s="59" t="n"/>
      <c r="M328" s="59" t="n"/>
      <c r="N328" s="59" t="n"/>
      <c r="O328" s="59" t="n"/>
      <c r="P328" s="59" t="n"/>
    </row>
    <row r="329">
      <c r="I329" s="59" t="n"/>
      <c r="J329" s="59" t="n"/>
      <c r="K329" s="59" t="n"/>
      <c r="L329" s="59" t="n"/>
      <c r="M329" s="59" t="n"/>
      <c r="N329" s="59" t="n"/>
      <c r="O329" s="59" t="n"/>
      <c r="P329" s="59" t="n"/>
    </row>
    <row r="330">
      <c r="I330" s="59" t="n"/>
      <c r="J330" s="59" t="n"/>
      <c r="K330" s="59" t="n"/>
      <c r="L330" s="59" t="n"/>
      <c r="M330" s="59" t="n"/>
      <c r="N330" s="59" t="n"/>
      <c r="O330" s="59" t="n"/>
      <c r="P330" s="59" t="n"/>
    </row>
    <row r="331">
      <c r="I331" s="59" t="n"/>
      <c r="J331" s="59" t="n"/>
      <c r="K331" s="59" t="n"/>
      <c r="L331" s="59" t="n"/>
      <c r="M331" s="59" t="n"/>
      <c r="N331" s="59" t="n"/>
      <c r="O331" s="59" t="n"/>
      <c r="P331" s="59" t="n"/>
    </row>
    <row r="332">
      <c r="I332" s="59" t="n"/>
      <c r="J332" s="59" t="n"/>
      <c r="K332" s="59" t="n"/>
      <c r="L332" s="59" t="n"/>
      <c r="M332" s="59" t="n"/>
      <c r="N332" s="59" t="n"/>
      <c r="O332" s="59" t="n"/>
      <c r="P332" s="59" t="n"/>
    </row>
    <row r="333">
      <c r="I333" s="59" t="n"/>
      <c r="J333" s="59" t="n"/>
      <c r="K333" s="59" t="n"/>
      <c r="L333" s="59" t="n"/>
      <c r="M333" s="59" t="n"/>
      <c r="N333" s="59" t="n"/>
      <c r="O333" s="59" t="n"/>
      <c r="P333" s="59" t="n"/>
    </row>
    <row r="334">
      <c r="I334" s="59" t="n"/>
      <c r="J334" s="59" t="n"/>
      <c r="K334" s="59" t="n"/>
      <c r="L334" s="59" t="n"/>
      <c r="M334" s="59" t="n"/>
      <c r="N334" s="59" t="n"/>
      <c r="O334" s="59" t="n"/>
      <c r="P334" s="59" t="n"/>
    </row>
    <row r="335">
      <c r="I335" s="59" t="n"/>
      <c r="J335" s="59" t="n"/>
      <c r="K335" s="59" t="n"/>
      <c r="L335" s="59" t="n"/>
      <c r="M335" s="59" t="n"/>
      <c r="N335" s="59" t="n"/>
      <c r="O335" s="59" t="n"/>
      <c r="P335" s="59" t="n"/>
    </row>
    <row r="336">
      <c r="I336" s="59" t="n"/>
      <c r="J336" s="59" t="n"/>
      <c r="K336" s="59" t="n"/>
      <c r="L336" s="59" t="n"/>
      <c r="M336" s="59" t="n"/>
      <c r="N336" s="59" t="n"/>
      <c r="O336" s="59" t="n"/>
      <c r="P336" s="59" t="n"/>
    </row>
    <row r="337">
      <c r="I337" s="59" t="n"/>
      <c r="J337" s="59" t="n"/>
      <c r="K337" s="59" t="n"/>
      <c r="L337" s="59" t="n"/>
      <c r="M337" s="59" t="n"/>
      <c r="N337" s="59" t="n"/>
      <c r="O337" s="59" t="n"/>
      <c r="P337" s="59" t="n"/>
    </row>
    <row r="338">
      <c r="I338" s="59" t="n"/>
      <c r="J338" s="59" t="n"/>
      <c r="K338" s="59" t="n"/>
      <c r="L338" s="59" t="n"/>
      <c r="M338" s="59" t="n"/>
      <c r="N338" s="59" t="n"/>
      <c r="O338" s="59" t="n"/>
      <c r="P338" s="59" t="n"/>
    </row>
    <row r="339">
      <c r="I339" s="59" t="n"/>
      <c r="J339" s="59" t="n"/>
      <c r="K339" s="59" t="n"/>
      <c r="L339" s="59" t="n"/>
      <c r="M339" s="59" t="n"/>
      <c r="N339" s="59" t="n"/>
      <c r="O339" s="59" t="n"/>
      <c r="P339" s="59" t="n"/>
    </row>
    <row r="340">
      <c r="I340" s="59" t="n"/>
      <c r="J340" s="59" t="n"/>
      <c r="K340" s="59" t="n"/>
      <c r="L340" s="59" t="n"/>
      <c r="M340" s="59" t="n"/>
      <c r="N340" s="59" t="n"/>
      <c r="O340" s="59" t="n"/>
      <c r="P340" s="59" t="n"/>
    </row>
    <row r="341">
      <c r="I341" s="59" t="n"/>
      <c r="J341" s="59" t="n"/>
      <c r="K341" s="59" t="n"/>
      <c r="L341" s="59" t="n"/>
      <c r="M341" s="59" t="n"/>
      <c r="N341" s="59" t="n"/>
      <c r="O341" s="59" t="n"/>
      <c r="P341" s="59" t="n"/>
    </row>
    <row r="342">
      <c r="I342" s="59" t="n"/>
      <c r="J342" s="59" t="n"/>
      <c r="K342" s="59" t="n"/>
      <c r="L342" s="59" t="n"/>
      <c r="M342" s="59" t="n"/>
      <c r="N342" s="59" t="n"/>
      <c r="O342" s="59" t="n"/>
      <c r="P342" s="59" t="n"/>
    </row>
    <row r="343">
      <c r="I343" s="59" t="n"/>
      <c r="J343" s="59" t="n"/>
      <c r="K343" s="59" t="n"/>
      <c r="L343" s="59" t="n"/>
      <c r="M343" s="59" t="n"/>
      <c r="N343" s="59" t="n"/>
      <c r="O343" s="59" t="n"/>
      <c r="P343" s="59" t="n"/>
    </row>
    <row r="344">
      <c r="I344" s="59" t="n"/>
      <c r="J344" s="59" t="n"/>
      <c r="K344" s="59" t="n"/>
      <c r="L344" s="59" t="n"/>
      <c r="M344" s="59" t="n"/>
      <c r="N344" s="59" t="n"/>
      <c r="O344" s="59" t="n"/>
      <c r="P344" s="59" t="n"/>
    </row>
    <row r="345">
      <c r="I345" s="59" t="n"/>
      <c r="J345" s="59" t="n"/>
      <c r="K345" s="59" t="n"/>
      <c r="L345" s="59" t="n"/>
      <c r="M345" s="59" t="n"/>
      <c r="N345" s="59" t="n"/>
      <c r="O345" s="59" t="n"/>
      <c r="P345" s="59" t="n"/>
    </row>
    <row r="346">
      <c r="I346" s="59" t="n"/>
      <c r="J346" s="59" t="n"/>
      <c r="K346" s="59" t="n"/>
      <c r="L346" s="59" t="n"/>
      <c r="M346" s="59" t="n"/>
      <c r="N346" s="59" t="n"/>
      <c r="O346" s="59" t="n"/>
      <c r="P346" s="59" t="n"/>
    </row>
    <row r="347">
      <c r="I347" s="59" t="n"/>
      <c r="J347" s="59" t="n"/>
      <c r="K347" s="59" t="n"/>
      <c r="L347" s="59" t="n"/>
      <c r="M347" s="59" t="n"/>
      <c r="N347" s="59" t="n"/>
      <c r="O347" s="59" t="n"/>
      <c r="P347" s="59" t="n"/>
    </row>
    <row r="348">
      <c r="I348" s="59" t="n"/>
      <c r="J348" s="59" t="n"/>
      <c r="K348" s="59" t="n"/>
      <c r="L348" s="59" t="n"/>
      <c r="M348" s="59" t="n"/>
      <c r="N348" s="59" t="n"/>
      <c r="O348" s="59" t="n"/>
      <c r="P348" s="59" t="n"/>
    </row>
    <row r="349">
      <c r="I349" s="59" t="n"/>
      <c r="J349" s="59" t="n"/>
      <c r="K349" s="59" t="n"/>
      <c r="L349" s="59" t="n"/>
      <c r="M349" s="59" t="n"/>
      <c r="N349" s="59" t="n"/>
      <c r="O349" s="59" t="n"/>
      <c r="P349" s="59" t="n"/>
    </row>
    <row r="350">
      <c r="I350" s="59" t="n"/>
      <c r="J350" s="59" t="n"/>
      <c r="K350" s="59" t="n"/>
      <c r="L350" s="59" t="n"/>
      <c r="M350" s="59" t="n"/>
      <c r="N350" s="59" t="n"/>
      <c r="O350" s="59" t="n"/>
      <c r="P350" s="59" t="n"/>
    </row>
  </sheetData>
  <conditionalFormatting sqref="A2:B154">
    <cfRule type="expression" priority="4" dxfId="25">
      <formula>AND(($A2&amp;$B2)&lt;&gt;"",COUNTIFS($A$2:$A$154,$A2,$B$2:$B$154,$B2)&gt;1)</formula>
    </cfRule>
  </conditionalFormatting>
  <conditionalFormatting sqref="C2:D154">
    <cfRule type="expression" priority="5" dxfId="25">
      <formula>AND(($C2&amp;$D2)&lt;&gt;"",COUNTIFS($C$2:$C$154,$C2,$D$2:$D$154,$D2)&gt;1)</formula>
    </cfRule>
  </conditionalFormatting>
  <conditionalFormatting sqref="E2:F154">
    <cfRule type="expression" priority="6" dxfId="25">
      <formula>AND(($E2&amp;$F2)&lt;&gt;"",COUNTIFS($E$2:$E$154,$E2,$F$2:$F$154,$F2)&gt;1)</formula>
    </cfRule>
  </conditionalFormatting>
  <conditionalFormatting sqref="G2:H154">
    <cfRule type="expression" priority="7" dxfId="25">
      <formula>AND(($G2&amp;$H2)&lt;&gt;"",COUNTIFS($G$2:$G$154,$G2,$H$2:$H$154,$H2)&gt;1)</formula>
    </cfRule>
  </conditionalFormatting>
  <conditionalFormatting sqref="I2:J154">
    <cfRule type="expression" priority="8" dxfId="25">
      <formula>AND(($I2&amp;$J2)&lt;&gt;"",COUNTIFS($I$2:$I$154,$I2,$J$2:$J$154,$J2)&gt;1)</formula>
    </cfRule>
  </conditionalFormatting>
  <conditionalFormatting sqref="K2:L154">
    <cfRule type="expression" priority="9" dxfId="25">
      <formula>AND(($K2&amp;$L2)&lt;&gt;"",COUNTIFS($K$2:$K$154,$K2,$L$2:$L$154,$L2)&gt;1)</formula>
    </cfRule>
  </conditionalFormatting>
  <conditionalFormatting sqref="M2:N154">
    <cfRule type="expression" priority="10" dxfId="25">
      <formula>AND(($M2&amp;$N2)&lt;&gt;"",COUNTIFS($M$2:$M$154,$M2,$N$2:$N$154,$N2)&gt;1)</formula>
    </cfRule>
  </conditionalFormatting>
  <conditionalFormatting sqref="O2:P154">
    <cfRule type="expression" priority="11" dxfId="25">
      <formula>AND(($O2&amp;$P2)&lt;&gt;"",COUNTIFS($O$2:$O$154,$O2,$P$2:$P$154,$P2)&gt;1)</formula>
    </cfRule>
  </conditionalFormatting>
  <conditionalFormatting sqref="Q2:R154">
    <cfRule type="expression" priority="12" dxfId="25">
      <formula>AND(($Q2&amp;$R2)&lt;&gt;"",COUNTIFS($Q$2:$Q$154,$Q2,$R$2:$R$154,$R2)&gt;1)</formula>
    </cfRule>
  </conditionalFormatting>
  <conditionalFormatting sqref="S2:T150">
    <cfRule type="expression" priority="84" dxfId="25">
      <formula>AND(($S2&amp;$T2)&lt;&gt;"",COUNTIFS($S$2:$S$150,$S2,$T$2:$T$150,$T2)&gt;1)</formula>
    </cfRule>
  </conditionalFormatting>
  <conditionalFormatting sqref="U2:V152">
    <cfRule type="expression" priority="86" dxfId="25">
      <formula>AND(($U2&amp;$V2)&lt;&gt;"",COUNTIFS($U$2:$U$152,$U2,$V$2:$V$152,$V2)&gt;1)</formula>
    </cfRule>
  </conditionalFormatting>
  <conditionalFormatting sqref="W2:X150">
    <cfRule type="expression" priority="90" dxfId="25">
      <formula>AND(($W2&amp;$X2)&lt;&gt;"",COUNTIFS($W$2:$W$150,$W2,$X$2:$X$150,$X2)&gt;1)</formula>
    </cfRule>
  </conditionalFormatting>
  <conditionalFormatting sqref="Y2:Z124">
    <cfRule type="expression" priority="81" dxfId="25">
      <formula>AND(($Y2&amp;$Z2)&lt;&gt;"",COUNTIFS($Y$2:$Y$124,$Y2,$Z$2:$Z$124,$Z2)&gt;1)</formula>
    </cfRule>
  </conditionalFormatting>
  <conditionalFormatting sqref="AA2:AB152">
    <cfRule type="expression" priority="94" dxfId="25">
      <formula>AND(($AA2&amp;$AB2)&lt;&gt;"",COUNTIFS($AA$2:$AA$152,$AA2,$AB$2:$AB$152,$AB2)&gt;1)</formula>
    </cfRule>
  </conditionalFormatting>
  <conditionalFormatting sqref="AC2:AD154">
    <cfRule type="expression" priority="18" dxfId="25">
      <formula>AND(($AC2&amp;$AD2)&lt;&gt;"",COUNTIFS($AC$2:$AC$154,$AC2,$AD$2:$AD$154,$AD2)&gt;1)</formula>
    </cfRule>
  </conditionalFormatting>
  <conditionalFormatting sqref="AE2:AF153">
    <cfRule type="expression" priority="96" dxfId="25">
      <formula>AND(($AE2&amp;$AF2)&lt;&gt;"",COUNTIFS($AE$2:$AE$153,$AE2,$AF$2:$AF$153,$AF2)&gt;1)</formula>
    </cfRule>
  </conditionalFormatting>
  <conditionalFormatting sqref="AG2:AH154">
    <cfRule type="expression" priority="20" dxfId="25">
      <formula>AND(($AG2&amp;$AH2)&lt;&gt;"",COUNTIFS($AG$2:$AG$154,$AG2,$AH$2:$AH$154,$AH2)&gt;1)</formula>
    </cfRule>
  </conditionalFormatting>
  <conditionalFormatting sqref="AI2:AJ154">
    <cfRule type="expression" priority="21" dxfId="25">
      <formula>AND(($AI2&amp;$AJ2)&lt;&gt;"",COUNTIFS($AI$2:$AI$154,$AI2,$AJ$2:$AJ$154,$AJ2)&gt;1)</formula>
    </cfRule>
  </conditionalFormatting>
  <conditionalFormatting sqref="AK2:AL154">
    <cfRule type="expression" priority="22" dxfId="25">
      <formula>AND(($AK2&amp;$AL2)&lt;&gt;"",COUNTIFS($AK$2:$AK$154,$AK2,$AL$2:$AL$154,$AL2)&gt;1)</formula>
    </cfRule>
  </conditionalFormatting>
  <conditionalFormatting sqref="AM2:AN151">
    <cfRule type="expression" priority="93" dxfId="25">
      <formula>AND(($AM2&amp;$AN2)&lt;&gt;"",COUNTIFS($AM$2:$AM$151,$AM2,$AN$2:$AN$151,$AN2)&gt;1)</formula>
    </cfRule>
  </conditionalFormatting>
  <conditionalFormatting sqref="AO2:AP154">
    <cfRule type="expression" priority="24" dxfId="25">
      <formula>AND(($AO2&amp;$AP2)&lt;&gt;"",COUNTIFS($AO$2:$AO$154,$AO2,$AP$2:$AP$154,$AP2)&gt;1)</formula>
    </cfRule>
  </conditionalFormatting>
  <conditionalFormatting sqref="AQ2:AR154">
    <cfRule type="expression" priority="25" dxfId="25">
      <formula>AND(($AQ2&amp;$AR2)&lt;&gt;"",COUNTIFS($AQ$2:$AQ$154,$AQ2,$AR$2:$AR$154,$AR2)&gt;1)</formula>
    </cfRule>
  </conditionalFormatting>
  <conditionalFormatting sqref="AS2:AT154">
    <cfRule type="expression" priority="26" dxfId="25">
      <formula>AND(($AS2&amp;$AT2)&lt;&gt;"",COUNTIFS($AS$2:$AS$154,$AS2,$AT$2:$AT$154,$AT2)&gt;1)</formula>
    </cfRule>
  </conditionalFormatting>
  <conditionalFormatting sqref="AU2:AV154">
    <cfRule type="expression" priority="27" dxfId="25">
      <formula>AND(($AU2&amp;$AV2)&lt;&gt;"",COUNTIFS($AU$2:$AU$154,$AU2,$AV$2:$AV$154,$AV2)&gt;1)</formula>
    </cfRule>
  </conditionalFormatting>
  <conditionalFormatting sqref="AW2:AX154">
    <cfRule type="expression" priority="28" dxfId="25">
      <formula>AND(($AW2&amp;$AX2)&lt;&gt;"",COUNTIFS($AW$2:$AW$154,$AW2,$AX$2:$AX$154,$AX2)&gt;1)</formula>
    </cfRule>
  </conditionalFormatting>
  <conditionalFormatting sqref="AY2:AZ154">
    <cfRule type="expression" priority="29" dxfId="25">
      <formula>AND(($AY2&amp;$AZ2)&lt;&gt;"",COUNTIFS($AY$2:$AY$154,$AY2,$AZ$2:$AZ$154,$AZ2)&gt;1)</formula>
    </cfRule>
  </conditionalFormatting>
  <conditionalFormatting sqref="BA2:BB154">
    <cfRule type="expression" priority="30" dxfId="25">
      <formula>AND(($BA2&amp;$BB2)&lt;&gt;"",COUNTIFS($BA$2:$BA$154,$BA2,$BB$2:$BB$154,$BB2)&gt;1)</formula>
    </cfRule>
  </conditionalFormatting>
  <conditionalFormatting sqref="BC2:BD154">
    <cfRule type="expression" priority="31" dxfId="25">
      <formula>AND(($BC2&amp;$BD2)&lt;&gt;"",COUNTIFS($BC$2:$BC$154,$BC2,$BD$2:$BD$154,$BD2)&gt;1)</formula>
    </cfRule>
  </conditionalFormatting>
  <conditionalFormatting sqref="BE2:BF154">
    <cfRule type="expression" priority="32" dxfId="25">
      <formula>AND(($BE2&amp;$BF2)&lt;&gt;"",COUNTIFS($BE$2:$BE$154,$BE2,$BF$2:$BF$154,$BF2)&gt;1)</formula>
    </cfRule>
  </conditionalFormatting>
  <conditionalFormatting sqref="BG2:BH153">
    <cfRule type="expression" priority="95" dxfId="25">
      <formula>AND(($BG2&amp;$BH2)&lt;&gt;"",COUNTIFS($BG$2:$BG$153,$BG2,$BH$2:$BH$153,$BH2)&gt;1)</formula>
    </cfRule>
  </conditionalFormatting>
  <conditionalFormatting sqref="BI2:BJ154">
    <cfRule type="expression" priority="34" dxfId="25">
      <formula>AND(($BI2&amp;$BJ2)&lt;&gt;"",COUNTIFS($BI$2:$BI$154,$BI2,$BJ$2:$BJ$154,$BJ2)&gt;1)</formula>
    </cfRule>
  </conditionalFormatting>
  <conditionalFormatting sqref="BK2:BL154">
    <cfRule type="expression" priority="35" dxfId="25">
      <formula>AND(($BK2&amp;$BL2)&lt;&gt;"",COUNTIFS($BK$2:$BK$154,$BK2,$BL$2:$BL$154,$BL2)&gt;1)</formula>
    </cfRule>
  </conditionalFormatting>
  <conditionalFormatting sqref="BM2:BN154">
    <cfRule type="expression" priority="36" dxfId="25">
      <formula>AND(($BM2&amp;$BN2)&lt;&gt;"",COUNTIFS($BM$2:$BM$154,$BM2,$BN$2:$BN$154,$BN2)&gt;1)</formula>
    </cfRule>
  </conditionalFormatting>
  <conditionalFormatting sqref="BO2:BP154">
    <cfRule type="expression" priority="37" dxfId="25">
      <formula>AND(($BO2&amp;$BP2)&lt;&gt;"",COUNTIFS($BO$2:$BO$154,$BO2,$BP$2:$BP$154,$BP2)&gt;1)</formula>
    </cfRule>
  </conditionalFormatting>
  <conditionalFormatting sqref="BQ2:BR154">
    <cfRule type="expression" priority="38" dxfId="25">
      <formula>AND(($BQ2&amp;$BR2)&lt;&gt;"",COUNTIFS($BQ$2:$BQ$154,$BQ2,$BR$2:$BR$154,$BR2)&gt;1)</formula>
    </cfRule>
  </conditionalFormatting>
  <conditionalFormatting sqref="BS2:BT154">
    <cfRule type="expression" priority="39" dxfId="25">
      <formula>AND(($BS2&amp;$BT2)&lt;&gt;"",COUNTIFS($BS$2:$BS$154,$BS2,$BT$2:$BT$154,$BT2)&gt;1)</formula>
    </cfRule>
  </conditionalFormatting>
  <conditionalFormatting sqref="BU2:BV154">
    <cfRule type="expression" priority="40" dxfId="25">
      <formula>AND(($BU2&amp;$BV2)&lt;&gt;"",COUNTIFS($BU$2:$BU$154,$BU2,$BV$2:$BV$154,$BV2)&gt;1)</formula>
    </cfRule>
  </conditionalFormatting>
  <conditionalFormatting sqref="BW2:BX154">
    <cfRule type="expression" priority="41" dxfId="25">
      <formula>AND(($BW2&amp;$BX2)&lt;&gt;"",COUNTIFS($BW$2:$BW$154,$BW2,$BX$2:$BX$154,$BX2)&gt;1)</formula>
    </cfRule>
  </conditionalFormatting>
  <conditionalFormatting sqref="BY2:BZ154">
    <cfRule type="expression" priority="42" dxfId="25">
      <formula>AND(($BY2&amp;$BZ2)&lt;&gt;"",COUNTIFS($BY$2:$BY$154,$BY2,$BZ$2:$BZ$154,$BZ2)&gt;1)</formula>
    </cfRule>
  </conditionalFormatting>
  <conditionalFormatting sqref="CA2:CB154">
    <cfRule type="expression" priority="43" dxfId="25">
      <formula>AND(($CA2&amp;$CB2)&lt;&gt;"",COUNTIFS($CA$2:$CA$154,$CA2,$CB$2:$CB$154,$CB2)&gt;1)</formula>
    </cfRule>
  </conditionalFormatting>
  <conditionalFormatting sqref="CC2:CD154">
    <cfRule type="expression" priority="44" dxfId="25">
      <formula>AND(($CC2&amp;$CD2)&lt;&gt;"",COUNTIFS($CC$2:$CC$154,$CC2,$CD$2:$CD$154,$CD2)&gt;1)</formula>
    </cfRule>
  </conditionalFormatting>
  <conditionalFormatting sqref="CE2:CF45 CE46 CE47:CF154">
    <cfRule type="expression" priority="45" dxfId="25">
      <formula>AND(($CE2&amp;$CF2)&lt;&gt;"",COUNTIFS($CE$2:$CE$154,$CE2,$CF$2:$CF$154,$CF2)&gt;1)</formula>
    </cfRule>
  </conditionalFormatting>
  <conditionalFormatting sqref="CF46">
    <cfRule type="expression" priority="3" dxfId="25">
      <formula>AND(($CI46&amp;$CJ46)&lt;&gt;"",COUNTIFS($CI$2:$CI$154,$CI46,$CJ$2:$CJ$154,$CJ46)&gt;1)</formula>
    </cfRule>
  </conditionalFormatting>
  <conditionalFormatting sqref="CG2:CH154">
    <cfRule type="expression" priority="46" dxfId="25">
      <formula>AND(($CG2&amp;$CH2)&lt;&gt;"",COUNTIFS($CG$2:$CG$154,$CG2,$CH$2:$CH$154,$CH2)&gt;1)</formula>
    </cfRule>
  </conditionalFormatting>
  <conditionalFormatting sqref="CI2:CJ154">
    <cfRule type="expression" priority="2" dxfId="25">
      <formula>AND(($CI2&amp;$CJ2)&lt;&gt;"",COUNTIFS($CI$2:$CI$154,$CI2,$CJ$2:$CJ$154,$CJ2)&gt;1)</formula>
    </cfRule>
  </conditionalFormatting>
  <conditionalFormatting sqref="CK2:CL51 CK52 CK53:CL154">
    <cfRule type="expression" priority="48" dxfId="25">
      <formula>AND(($CK2&amp;$CL2)&lt;&gt;"",COUNTIFS($CK$2:$CK$154,$CK2,$CL$2:$CL$154,$CL2)&gt;1)</formula>
    </cfRule>
  </conditionalFormatting>
  <conditionalFormatting sqref="CL52">
    <cfRule type="expression" priority="1" dxfId="25">
      <formula>AND(($CI52&amp;$CJ52)&lt;&gt;"",COUNTIFS($CI$2:$CI$154,$CI52,$CJ$2:$CJ$154,$CJ52)&gt;1)</formula>
    </cfRule>
  </conditionalFormatting>
  <conditionalFormatting sqref="CM2:CN154">
    <cfRule type="expression" priority="49" dxfId="25">
      <formula>AND(($CM2&amp;$CN2)&lt;&gt;"",COUNTIFS($CM$2:$CM$154,$CM2,$CN$2:$CN$154,$CN2)&gt;1)</formula>
    </cfRule>
  </conditionalFormatting>
  <conditionalFormatting sqref="CO2:CP154">
    <cfRule type="expression" priority="50" dxfId="25">
      <formula>AND(($CO2&amp;$CP2)&lt;&gt;"",COUNTIFS($CO$2:$CO$154,$CO2,$CP$2:$CP$154,$CP2)&gt;1)</formula>
    </cfRule>
  </conditionalFormatting>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2:R84"/>
  <sheetViews>
    <sheetView topLeftCell="A64" zoomScale="97" workbookViewId="0">
      <selection activeCell="O6" sqref="O6"/>
    </sheetView>
  </sheetViews>
  <sheetFormatPr baseColWidth="10" defaultColWidth="8.83203125" defaultRowHeight="17"/>
  <cols>
    <col width="23.83203125" customWidth="1" style="2" min="1" max="1"/>
    <col width="36.5" bestFit="1" customWidth="1" style="2" min="2" max="2"/>
    <col width="2.33203125" bestFit="1" customWidth="1" style="2" min="3" max="3"/>
    <col width="23" bestFit="1" customWidth="1" style="3" min="4" max="4"/>
    <col width="9.33203125" bestFit="1" customWidth="1" style="3" min="5" max="5"/>
    <col width="19.33203125" bestFit="1" customWidth="1" style="3" min="6" max="6"/>
    <col width="9.33203125" bestFit="1" customWidth="1" style="3" min="7" max="7"/>
    <col width="15.33203125" bestFit="1" customWidth="1" style="3" min="8" max="8"/>
    <col width="5.6640625" bestFit="1" customWidth="1" style="3" min="9" max="9"/>
    <col width="40.33203125" bestFit="1" customWidth="1" style="9" min="10" max="10"/>
    <col width="10" bestFit="1" customWidth="1" style="9" min="11" max="11"/>
    <col width="2.33203125" bestFit="1" customWidth="1" style="9" min="12" max="12"/>
    <col width="19.1640625" bestFit="1" customWidth="1" style="9" min="13" max="13"/>
    <col width="2.33203125" bestFit="1" customWidth="1" style="9" min="14" max="14"/>
    <col width="22" bestFit="1" customWidth="1" style="91" min="15" max="15"/>
    <col width="6.1640625" bestFit="1" customWidth="1" style="91" min="16" max="16"/>
    <col width="16.33203125" bestFit="1" customWidth="1" style="91" min="17" max="17"/>
    <col width="5.5" bestFit="1" customWidth="1" style="2" min="18" max="18"/>
    <col width="8.83203125" customWidth="1" style="2" min="19" max="16384"/>
  </cols>
  <sheetData>
    <row r="2">
      <c r="A2" s="1" t="inlineStr">
        <is>
          <t>Year</t>
        </is>
      </c>
      <c r="B2" s="1" t="inlineStr">
        <is>
          <t>Event Name</t>
        </is>
      </c>
      <c r="C2" s="1" t="n"/>
      <c r="D2" s="650" t="inlineStr">
        <is>
          <t>Driver(s)</t>
        </is>
      </c>
      <c r="E2" s="650" t="n"/>
      <c r="F2" s="650" t="inlineStr">
        <is>
          <t>Driver(s)</t>
        </is>
      </c>
      <c r="G2" s="650" t="n"/>
      <c r="H2" s="650" t="inlineStr">
        <is>
          <t>Driver(s)</t>
        </is>
      </c>
      <c r="I2" s="650" t="n"/>
      <c r="J2" s="8" t="inlineStr">
        <is>
          <t>Car</t>
        </is>
      </c>
      <c r="K2" s="8" t="n"/>
      <c r="L2" s="8" t="n"/>
      <c r="M2" s="8" t="n"/>
      <c r="N2" s="8" t="n"/>
      <c r="O2" s="651" t="inlineStr">
        <is>
          <t>Race average speed</t>
        </is>
      </c>
      <c r="P2" s="92" t="n"/>
    </row>
    <row r="3">
      <c r="A3" s="1" t="n"/>
      <c r="B3" s="1" t="n"/>
      <c r="C3" s="1" t="n"/>
      <c r="E3" s="650" t="inlineStr">
        <is>
          <t>Country</t>
        </is>
      </c>
      <c r="G3" s="650" t="inlineStr">
        <is>
          <t>Country</t>
        </is>
      </c>
      <c r="I3" s="650" t="n"/>
      <c r="J3" s="8" t="n"/>
      <c r="K3" s="8" t="inlineStr">
        <is>
          <t xml:space="preserve">Laps </t>
        </is>
      </c>
      <c r="L3" s="8" t="n"/>
      <c r="M3" s="8" t="inlineStr">
        <is>
          <t>Elapsed time</t>
        </is>
      </c>
      <c r="N3" s="8" t="n"/>
      <c r="P3" s="92" t="n"/>
    </row>
    <row r="4">
      <c r="A4" s="1" t="inlineStr">
        <is>
          <t>Phillip Island (500 Miles)</t>
        </is>
      </c>
    </row>
    <row r="5">
      <c r="A5" s="1" t="n">
        <v>1960</v>
      </c>
      <c r="B5" s="7" t="inlineStr">
        <is>
          <t>Armstrong 500</t>
        </is>
      </c>
      <c r="C5" s="2" t="n">
        <v>1</v>
      </c>
      <c r="D5" s="3" t="inlineStr">
        <is>
          <t xml:space="preserve"> John Roxburgh</t>
        </is>
      </c>
      <c r="E5" s="3" t="inlineStr">
        <is>
          <t>AUS</t>
        </is>
      </c>
      <c r="F5" s="3" t="inlineStr">
        <is>
          <t xml:space="preserve"> Frank Coad</t>
        </is>
      </c>
      <c r="G5" s="3" t="inlineStr">
        <is>
          <t>AUS</t>
        </is>
      </c>
      <c r="J5" s="10" t="inlineStr">
        <is>
          <t>Vauxhall Cresta</t>
        </is>
      </c>
      <c r="K5" s="9" t="n">
        <v>167</v>
      </c>
      <c r="M5" s="9" t="inlineStr">
        <is>
          <t>8h 20m 45.0s</t>
        </is>
      </c>
      <c r="O5" s="91" t="inlineStr">
        <is>
          <t>96.42 km/h</t>
        </is>
      </c>
      <c r="Q5" s="91" t="inlineStr">
        <is>
          <t>59.91 mph</t>
        </is>
      </c>
    </row>
    <row r="6">
      <c r="A6" s="1" t="n">
        <v>1961</v>
      </c>
      <c r="B6" s="7" t="inlineStr">
        <is>
          <t>Armstrong 500</t>
        </is>
      </c>
      <c r="C6" s="2" t="n">
        <v>1</v>
      </c>
      <c r="D6" s="3" t="inlineStr">
        <is>
          <t xml:space="preserve"> Bob Jane</t>
        </is>
      </c>
      <c r="E6" s="3" t="inlineStr">
        <is>
          <t>AUS</t>
        </is>
      </c>
      <c r="F6" s="3" t="inlineStr">
        <is>
          <t xml:space="preserve"> Harry Firth</t>
        </is>
      </c>
      <c r="G6" s="3" t="inlineStr">
        <is>
          <t>AUS</t>
        </is>
      </c>
      <c r="J6" s="10" t="inlineStr">
        <is>
          <t>Mercedes-Benz 220SE</t>
        </is>
      </c>
      <c r="K6" s="9" t="n">
        <v>167</v>
      </c>
      <c r="M6" s="9" t="inlineStr">
        <is>
          <t>8h 0m 31.0s</t>
        </is>
      </c>
      <c r="O6" s="91" t="inlineStr">
        <is>
          <t>100.48 km/h</t>
        </is>
      </c>
      <c r="Q6" s="91" t="inlineStr">
        <is>
          <t>62.43 mph</t>
        </is>
      </c>
    </row>
    <row r="7">
      <c r="A7" s="1" t="n">
        <v>1962</v>
      </c>
      <c r="B7" s="7" t="inlineStr">
        <is>
          <t>Armstrong 500</t>
        </is>
      </c>
      <c r="C7" s="2" t="n">
        <v>1</v>
      </c>
      <c r="D7" s="3" t="inlineStr">
        <is>
          <t xml:space="preserve"> Harry Firth</t>
        </is>
      </c>
      <c r="E7" s="3" t="inlineStr">
        <is>
          <t>AUS</t>
        </is>
      </c>
      <c r="F7" s="3" t="inlineStr">
        <is>
          <t xml:space="preserve"> Bob Jane</t>
        </is>
      </c>
      <c r="G7" s="3" t="inlineStr">
        <is>
          <t>AUS</t>
        </is>
      </c>
      <c r="J7" s="10" t="inlineStr">
        <is>
          <t>Ford XL Falcon</t>
        </is>
      </c>
      <c r="K7" s="9" t="n">
        <v>167</v>
      </c>
      <c r="M7" s="9" t="inlineStr">
        <is>
          <t>8h 15m 16.0s</t>
        </is>
      </c>
      <c r="O7" s="91" t="inlineStr">
        <is>
          <t xml:space="preserve">97.48 km/h </t>
        </is>
      </c>
      <c r="Q7" s="91" t="inlineStr">
        <is>
          <t>60.57 mph</t>
        </is>
      </c>
    </row>
    <row r="8">
      <c r="A8" s="1" t="inlineStr">
        <is>
          <t>Mount Panorama (500 Miles)</t>
        </is>
      </c>
      <c r="B8" s="7" t="n"/>
    </row>
    <row r="9">
      <c r="A9" s="1" t="n">
        <v>1963</v>
      </c>
      <c r="B9" s="7" t="inlineStr">
        <is>
          <t>Armstrong 500</t>
        </is>
      </c>
      <c r="C9" s="2" t="n">
        <v>1</v>
      </c>
      <c r="D9" s="3" t="inlineStr">
        <is>
          <t xml:space="preserve"> Harry Firth</t>
        </is>
      </c>
      <c r="E9" s="3" t="inlineStr">
        <is>
          <t>AUS</t>
        </is>
      </c>
      <c r="F9" s="3" t="inlineStr">
        <is>
          <t xml:space="preserve"> Bob Jane</t>
        </is>
      </c>
      <c r="G9" s="3" t="inlineStr">
        <is>
          <t>AUS</t>
        </is>
      </c>
      <c r="J9" s="10" t="inlineStr">
        <is>
          <t>Ford Cortina Mk.I GT</t>
        </is>
      </c>
      <c r="K9" s="9" t="n">
        <v>130</v>
      </c>
      <c r="M9" s="9" t="inlineStr">
        <is>
          <t>7h 47m 14.0s</t>
        </is>
      </c>
      <c r="O9" s="91" t="inlineStr">
        <is>
          <t>103.33 km/h</t>
        </is>
      </c>
      <c r="Q9" s="91" t="inlineStr">
        <is>
          <t>64.21 mph</t>
        </is>
      </c>
    </row>
    <row r="10">
      <c r="A10" s="1" t="n">
        <v>1964</v>
      </c>
      <c r="B10" s="7" t="inlineStr">
        <is>
          <t>Armstrong 500</t>
        </is>
      </c>
      <c r="C10" s="2" t="n">
        <v>1</v>
      </c>
      <c r="D10" s="3" t="inlineStr">
        <is>
          <t xml:space="preserve"> Bob Jane</t>
        </is>
      </c>
      <c r="E10" s="3" t="inlineStr">
        <is>
          <t>AUS</t>
        </is>
      </c>
      <c r="F10" s="3" t="inlineStr">
        <is>
          <t xml:space="preserve"> George Reynolds</t>
        </is>
      </c>
      <c r="G10" s="3" t="inlineStr">
        <is>
          <t>AUS</t>
        </is>
      </c>
      <c r="J10" s="10" t="inlineStr">
        <is>
          <t>Ford Cortina Mk.I GT</t>
        </is>
      </c>
      <c r="K10" s="9" t="n">
        <v>130</v>
      </c>
      <c r="M10" s="9" t="inlineStr">
        <is>
          <t>—</t>
        </is>
      </c>
      <c r="O10" s="91" t="inlineStr">
        <is>
          <t>—</t>
        </is>
      </c>
      <c r="Q10" s="91" t="inlineStr">
        <is>
          <t>—</t>
        </is>
      </c>
    </row>
    <row r="11">
      <c r="A11" s="1" t="n">
        <v>1965</v>
      </c>
      <c r="B11" s="5" t="inlineStr">
        <is>
          <t>Armstrong 500</t>
        </is>
      </c>
      <c r="C11" s="5" t="n"/>
      <c r="D11" s="3" t="inlineStr">
        <is>
          <t xml:space="preserve"> Barry Seton</t>
        </is>
      </c>
      <c r="E11" s="3" t="inlineStr">
        <is>
          <t>AUS</t>
        </is>
      </c>
      <c r="F11" s="3" t="inlineStr">
        <is>
          <t xml:space="preserve"> Midge Bosworth</t>
        </is>
      </c>
      <c r="G11" s="3" t="inlineStr">
        <is>
          <t>AUS</t>
        </is>
      </c>
      <c r="J11" s="10" t="inlineStr">
        <is>
          <t>Ford Cortina Mk.I GT500</t>
        </is>
      </c>
      <c r="K11" s="9" t="n">
        <v>130</v>
      </c>
      <c r="M11" s="9" t="inlineStr">
        <is>
          <t>7h 16m 45.1s</t>
        </is>
      </c>
      <c r="O11" s="91" t="inlineStr">
        <is>
          <t xml:space="preserve">110.54 km/h </t>
        </is>
      </c>
      <c r="Q11" s="91" t="inlineStr">
        <is>
          <t>68.69 mph</t>
        </is>
      </c>
    </row>
    <row r="12">
      <c r="A12" s="1" t="n">
        <v>1966</v>
      </c>
      <c r="B12" s="5" t="inlineStr">
        <is>
          <t>Gallaher 500</t>
        </is>
      </c>
      <c r="C12" s="5" t="n"/>
      <c r="D12" s="3" t="inlineStr">
        <is>
          <t xml:space="preserve"> Rauno Aaltonen</t>
        </is>
      </c>
      <c r="E12" s="3" t="inlineStr">
        <is>
          <t>FIN</t>
        </is>
      </c>
      <c r="F12" s="3" t="inlineStr">
        <is>
          <t xml:space="preserve"> Bob Holden</t>
        </is>
      </c>
      <c r="G12" s="3" t="inlineStr">
        <is>
          <t>AUS</t>
        </is>
      </c>
      <c r="J12" s="10" t="inlineStr">
        <is>
          <t>Morris Cooper S</t>
        </is>
      </c>
      <c r="K12" s="9" t="n">
        <v>130</v>
      </c>
      <c r="M12" s="9" t="inlineStr">
        <is>
          <t>7h 11m 29.1s</t>
        </is>
      </c>
      <c r="O12" s="91" t="inlineStr">
        <is>
          <t xml:space="preserve">111.89 km/h </t>
        </is>
      </c>
      <c r="Q12" s="91" t="inlineStr">
        <is>
          <t>69.53 mph</t>
        </is>
      </c>
    </row>
    <row r="13">
      <c r="A13" s="1" t="n">
        <v>1967</v>
      </c>
      <c r="B13" s="5" t="inlineStr">
        <is>
          <t>Gallaher 500</t>
        </is>
      </c>
      <c r="C13" s="5" t="n"/>
      <c r="D13" s="3" t="inlineStr">
        <is>
          <t xml:space="preserve"> Harry Firth</t>
        </is>
      </c>
      <c r="E13" s="3" t="inlineStr">
        <is>
          <t>AUS</t>
        </is>
      </c>
      <c r="F13" s="3" t="inlineStr">
        <is>
          <t xml:space="preserve"> Fred Gibson</t>
        </is>
      </c>
      <c r="G13" s="3" t="inlineStr">
        <is>
          <t>AUS</t>
        </is>
      </c>
      <c r="J13" s="10" t="inlineStr">
        <is>
          <t>Ford XR Falcon GT</t>
        </is>
      </c>
      <c r="K13" s="9" t="n">
        <v>130</v>
      </c>
      <c r="M13" s="9" t="inlineStr">
        <is>
          <t>6h 55m 8.0s</t>
        </is>
      </c>
      <c r="O13" s="91" t="inlineStr">
        <is>
          <t>116.30 km/h</t>
        </is>
      </c>
      <c r="Q13" s="91" t="inlineStr">
        <is>
          <t>72.27 mph</t>
        </is>
      </c>
    </row>
    <row r="14">
      <c r="A14" s="1" t="n">
        <v>1968</v>
      </c>
      <c r="B14" s="5" t="inlineStr">
        <is>
          <t>Hardie-Ferodo 500</t>
        </is>
      </c>
      <c r="C14" s="5" t="n"/>
      <c r="D14" s="3" t="inlineStr">
        <is>
          <t xml:space="preserve"> Bruce McPhee</t>
        </is>
      </c>
      <c r="E14" s="3" t="inlineStr">
        <is>
          <t>AUS</t>
        </is>
      </c>
      <c r="F14" s="3" t="inlineStr">
        <is>
          <t xml:space="preserve"> Barry Mulholland</t>
        </is>
      </c>
      <c r="G14" s="3" t="inlineStr">
        <is>
          <t>AUS</t>
        </is>
      </c>
      <c r="J14" s="10" t="inlineStr">
        <is>
          <t>Holden HK Monaro GTS327</t>
        </is>
      </c>
      <c r="K14" s="9" t="n">
        <v>130</v>
      </c>
      <c r="M14" s="9" t="inlineStr">
        <is>
          <t>6h 44m 7.0s</t>
        </is>
      </c>
      <c r="O14" s="91" t="inlineStr">
        <is>
          <t>119.47 km/h</t>
        </is>
      </c>
      <c r="Q14" s="91" t="inlineStr">
        <is>
          <t>74.24 mph</t>
        </is>
      </c>
    </row>
    <row r="15">
      <c r="A15" s="1" t="n">
        <v>1969</v>
      </c>
      <c r="B15" s="5" t="inlineStr">
        <is>
          <t>Hardie-Ferodo 500</t>
        </is>
      </c>
      <c r="C15" s="5" t="n"/>
      <c r="D15" s="3" t="inlineStr">
        <is>
          <t xml:space="preserve"> Colin Bond</t>
        </is>
      </c>
      <c r="E15" s="3" t="inlineStr">
        <is>
          <t>AUS</t>
        </is>
      </c>
      <c r="F15" s="3" t="inlineStr">
        <is>
          <t xml:space="preserve"> Tony Roberts</t>
        </is>
      </c>
      <c r="G15" s="3" t="inlineStr">
        <is>
          <t>AUS</t>
        </is>
      </c>
      <c r="J15" s="10" t="inlineStr">
        <is>
          <t>Holden HT Monaro GTS350</t>
        </is>
      </c>
      <c r="K15" s="9" t="n">
        <v>130</v>
      </c>
      <c r="M15" s="9" t="inlineStr">
        <is>
          <t>6h 32m 25s</t>
        </is>
      </c>
      <c r="O15" s="91" t="inlineStr">
        <is>
          <t xml:space="preserve">123.16 km/h </t>
        </is>
      </c>
      <c r="Q15" s="91" t="inlineStr">
        <is>
          <t>76.53 mph</t>
        </is>
      </c>
    </row>
    <row r="16">
      <c r="A16" s="1" t="n">
        <v>1970</v>
      </c>
      <c r="B16" s="5" t="inlineStr">
        <is>
          <t>Hardie-Ferodo 500</t>
        </is>
      </c>
      <c r="C16" s="5" t="n"/>
      <c r="D16" s="3" t="inlineStr">
        <is>
          <t xml:space="preserve"> Allan Moffat</t>
        </is>
      </c>
      <c r="E16" s="3" t="inlineStr">
        <is>
          <t>CAN</t>
        </is>
      </c>
      <c r="J16" s="10" t="inlineStr">
        <is>
          <t>Ford XW Falcon GTHO Phase II</t>
        </is>
      </c>
      <c r="K16" s="9" t="n">
        <v>130</v>
      </c>
      <c r="M16" s="9" t="inlineStr">
        <is>
          <t>6h 33m 47.0s</t>
        </is>
      </c>
      <c r="O16" s="91" t="inlineStr">
        <is>
          <t>122.61 km/h</t>
        </is>
      </c>
      <c r="Q16" s="91" t="inlineStr">
        <is>
          <t>76.18 mph</t>
        </is>
      </c>
    </row>
    <row r="17">
      <c r="A17" s="1" t="n">
        <v>1971</v>
      </c>
      <c r="B17" s="5" t="inlineStr">
        <is>
          <t>Hardie-Ferodo 500</t>
        </is>
      </c>
      <c r="C17" s="5" t="n"/>
      <c r="D17" s="3" t="inlineStr">
        <is>
          <t xml:space="preserve"> Allan Moffat</t>
        </is>
      </c>
      <c r="E17" s="3" t="inlineStr">
        <is>
          <t>CAN</t>
        </is>
      </c>
      <c r="J17" s="10" t="inlineStr">
        <is>
          <t>Ford XY Falcon GTHO Phase III</t>
        </is>
      </c>
      <c r="K17" s="9" t="n">
        <v>130</v>
      </c>
      <c r="M17" s="9" t="inlineStr">
        <is>
          <t>6h 9m 49.5s</t>
        </is>
      </c>
      <c r="O17" s="91" t="inlineStr">
        <is>
          <t xml:space="preserve">130.55 km/h </t>
        </is>
      </c>
      <c r="Q17" s="91" t="inlineStr">
        <is>
          <t>81.12 mph</t>
        </is>
      </c>
    </row>
    <row r="18">
      <c r="A18" s="5" t="n">
        <v>1972</v>
      </c>
      <c r="B18" s="5" t="inlineStr">
        <is>
          <t>Hardie-Ferodo 500</t>
        </is>
      </c>
      <c r="C18" s="5" t="n"/>
      <c r="D18" s="3" t="inlineStr">
        <is>
          <t xml:space="preserve"> Peter Brock</t>
        </is>
      </c>
      <c r="E18" s="3" t="inlineStr">
        <is>
          <t>AUS</t>
        </is>
      </c>
      <c r="J18" s="10" t="inlineStr">
        <is>
          <t>Holden LJ Torana GTR XU-1</t>
        </is>
      </c>
      <c r="K18" s="9" t="n">
        <v>130</v>
      </c>
      <c r="M18" s="9" t="inlineStr">
        <is>
          <t>6h 1m 53.0s</t>
        </is>
      </c>
      <c r="O18" s="91" t="inlineStr">
        <is>
          <t>133.41 km/h</t>
        </is>
      </c>
      <c r="Q18" s="91" t="inlineStr">
        <is>
          <t>82.90 mph</t>
        </is>
      </c>
    </row>
    <row r="19">
      <c r="A19" s="1" t="inlineStr">
        <is>
          <t>Mount Panorama (1,000 Kilometres)</t>
        </is>
      </c>
    </row>
    <row r="20">
      <c r="A20" s="5" t="n">
        <v>1973</v>
      </c>
      <c r="B20" s="5" t="inlineStr">
        <is>
          <t>Hardie-Ferodo 1000</t>
        </is>
      </c>
      <c r="C20" s="5" t="n"/>
      <c r="D20" s="3" t="inlineStr">
        <is>
          <t xml:space="preserve"> Allan Moffat</t>
        </is>
      </c>
      <c r="E20" s="3" t="inlineStr">
        <is>
          <t>CAN</t>
        </is>
      </c>
      <c r="F20" s="3" t="inlineStr">
        <is>
          <t xml:space="preserve"> Ian Geoghegan</t>
        </is>
      </c>
      <c r="G20" s="3" t="inlineStr">
        <is>
          <t>AUS</t>
        </is>
      </c>
      <c r="J20" s="10" t="inlineStr">
        <is>
          <t>Ford XA Falcon GT Hardtop</t>
        </is>
      </c>
      <c r="K20" s="9" t="n">
        <v>163</v>
      </c>
      <c r="M20" s="9" t="inlineStr">
        <is>
          <t>7h 20m 6.8s</t>
        </is>
      </c>
      <c r="O20" s="91" t="inlineStr">
        <is>
          <t xml:space="preserve">136.33 km/h </t>
        </is>
      </c>
      <c r="Q20" s="91" t="inlineStr">
        <is>
          <t>84.71 mph</t>
        </is>
      </c>
    </row>
    <row r="21">
      <c r="A21" s="5" t="n">
        <v>1974</v>
      </c>
      <c r="B21" s="5" t="inlineStr">
        <is>
          <t>Hardie-Ferodo 1000</t>
        </is>
      </c>
      <c r="C21" s="5" t="n"/>
      <c r="D21" s="3" t="inlineStr">
        <is>
          <t xml:space="preserve"> John Goss</t>
        </is>
      </c>
      <c r="E21" s="3" t="inlineStr">
        <is>
          <t>AUS</t>
        </is>
      </c>
      <c r="F21" s="3" t="inlineStr">
        <is>
          <t xml:space="preserve"> Kevin Bartlett</t>
        </is>
      </c>
      <c r="G21" s="3" t="inlineStr">
        <is>
          <t>AUS</t>
        </is>
      </c>
      <c r="J21" s="10" t="inlineStr">
        <is>
          <t>Ford XA Falcon GT Hardtop</t>
        </is>
      </c>
      <c r="K21" s="9" t="n">
        <v>163</v>
      </c>
      <c r="M21" s="9" t="inlineStr">
        <is>
          <t>7h 51m 43.0s</t>
        </is>
      </c>
      <c r="O21" s="91" t="inlineStr">
        <is>
          <t>127.19 km/h</t>
        </is>
      </c>
      <c r="Q21" s="91" t="inlineStr">
        <is>
          <t>79.04 mph</t>
        </is>
      </c>
    </row>
    <row r="22">
      <c r="A22" s="5" t="n">
        <v>1975</v>
      </c>
      <c r="B22" s="5" t="inlineStr">
        <is>
          <t>Hardie-Ferodo 1000</t>
        </is>
      </c>
      <c r="C22" s="5" t="n"/>
      <c r="D22" s="3" t="inlineStr">
        <is>
          <t xml:space="preserve"> Peter Brock</t>
        </is>
      </c>
      <c r="E22" s="3" t="inlineStr">
        <is>
          <t>AUS</t>
        </is>
      </c>
      <c r="F22" s="3" t="inlineStr">
        <is>
          <t xml:space="preserve"> Brian Sampson</t>
        </is>
      </c>
      <c r="G22" s="3" t="inlineStr">
        <is>
          <t>AUS</t>
        </is>
      </c>
      <c r="J22" s="10" t="inlineStr">
        <is>
          <t>Holden LH Torana SL/R 5000 L34</t>
        </is>
      </c>
      <c r="K22" s="9" t="n">
        <v>163</v>
      </c>
      <c r="M22" s="9" t="inlineStr">
        <is>
          <t>7h 10m 11.3s</t>
        </is>
      </c>
      <c r="O22" s="91" t="inlineStr">
        <is>
          <t>139.47 km/h</t>
        </is>
      </c>
      <c r="Q22" s="91" t="inlineStr">
        <is>
          <t>86.66 mph</t>
        </is>
      </c>
    </row>
    <row r="23">
      <c r="A23" s="1" t="n">
        <v>1976</v>
      </c>
      <c r="B23" s="5" t="inlineStr">
        <is>
          <t>Hardie-Ferodo 1000</t>
        </is>
      </c>
      <c r="C23" s="5" t="n"/>
      <c r="D23" s="3" t="inlineStr">
        <is>
          <t xml:space="preserve"> Bob Morris</t>
        </is>
      </c>
      <c r="E23" s="3" t="inlineStr">
        <is>
          <t>AUS</t>
        </is>
      </c>
      <c r="F23" s="3" t="inlineStr">
        <is>
          <t xml:space="preserve"> John Fitzpatrick</t>
        </is>
      </c>
      <c r="G23" s="3" t="inlineStr">
        <is>
          <t>GBR</t>
        </is>
      </c>
      <c r="J23" s="10" t="inlineStr">
        <is>
          <t>Holden LH Torana SL/R 5000 L34</t>
        </is>
      </c>
      <c r="K23" s="9" t="n">
        <v>163</v>
      </c>
      <c r="M23" s="9" t="inlineStr">
        <is>
          <t>7h 7m 12.0s</t>
        </is>
      </c>
      <c r="O23" s="91" t="inlineStr">
        <is>
          <t xml:space="preserve">140.45 km/h </t>
        </is>
      </c>
      <c r="Q23" s="91" t="inlineStr">
        <is>
          <t>87.27 mph</t>
        </is>
      </c>
    </row>
    <row r="24">
      <c r="A24" s="1" t="n">
        <v>1977</v>
      </c>
      <c r="B24" s="5" t="inlineStr">
        <is>
          <t>Hardie-Ferodo 1000</t>
        </is>
      </c>
      <c r="C24" s="5" t="n"/>
      <c r="D24" s="3" t="inlineStr">
        <is>
          <t xml:space="preserve"> Allan Moffat</t>
        </is>
      </c>
      <c r="E24" s="3" t="inlineStr">
        <is>
          <t>CAN</t>
        </is>
      </c>
      <c r="F24" s="3" t="inlineStr">
        <is>
          <t xml:space="preserve"> Jacky Ickx</t>
        </is>
      </c>
      <c r="G24" s="3" t="inlineStr">
        <is>
          <t>BEL</t>
        </is>
      </c>
      <c r="J24" s="10" t="inlineStr">
        <is>
          <t>Ford XC Falcon GS500 Hardtop</t>
        </is>
      </c>
      <c r="K24" s="9" t="n">
        <v>163</v>
      </c>
      <c r="M24" s="9" t="inlineStr">
        <is>
          <t>6h 59m 7.8s</t>
        </is>
      </c>
      <c r="O24" s="91" t="inlineStr">
        <is>
          <t xml:space="preserve">143.15 km/h </t>
        </is>
      </c>
      <c r="Q24" s="91" t="inlineStr">
        <is>
          <t>88.95 mph</t>
        </is>
      </c>
    </row>
    <row r="25">
      <c r="A25" s="1" t="n">
        <v>1978</v>
      </c>
      <c r="B25" s="5" t="inlineStr">
        <is>
          <t>Hardie-Ferodo 1000</t>
        </is>
      </c>
      <c r="C25" s="5" t="n"/>
      <c r="D25" s="3" t="inlineStr">
        <is>
          <t xml:space="preserve"> Peter Brock</t>
        </is>
      </c>
      <c r="E25" s="3" t="inlineStr">
        <is>
          <t>AUS</t>
        </is>
      </c>
      <c r="F25" s="3" t="inlineStr">
        <is>
          <t xml:space="preserve"> Jim Richards</t>
        </is>
      </c>
      <c r="G25" s="3" t="inlineStr">
        <is>
          <t>NZL</t>
        </is>
      </c>
      <c r="J25" s="10" t="inlineStr">
        <is>
          <t>Holden LX Torana A9X SS Hatchback</t>
        </is>
      </c>
      <c r="K25" s="9" t="n">
        <v>163</v>
      </c>
      <c r="M25" s="9" t="inlineStr">
        <is>
          <t>6h 45m 53.9s</t>
        </is>
      </c>
      <c r="O25" s="91" t="inlineStr">
        <is>
          <t xml:space="preserve">147.82 km/h </t>
        </is>
      </c>
      <c r="Q25" s="91" t="inlineStr">
        <is>
          <t>91.85 mph</t>
        </is>
      </c>
    </row>
    <row r="26">
      <c r="A26" s="1" t="n">
        <v>1979</v>
      </c>
      <c r="B26" s="5" t="inlineStr">
        <is>
          <t>Hardie-Ferodo 1000</t>
        </is>
      </c>
      <c r="C26" s="5" t="n"/>
      <c r="D26" s="3" t="inlineStr">
        <is>
          <t xml:space="preserve"> Peter Brock</t>
        </is>
      </c>
      <c r="E26" s="3" t="inlineStr">
        <is>
          <t>AUS</t>
        </is>
      </c>
      <c r="F26" s="3" t="inlineStr">
        <is>
          <t xml:space="preserve"> Jim Richards</t>
        </is>
      </c>
      <c r="G26" s="3" t="inlineStr">
        <is>
          <t>NZL</t>
        </is>
      </c>
      <c r="J26" s="10" t="inlineStr">
        <is>
          <t>Holden LX Torana A9X SS Hatchback</t>
        </is>
      </c>
      <c r="K26" s="9" t="n">
        <v>163</v>
      </c>
      <c r="M26" s="9" t="inlineStr">
        <is>
          <t>6h 38m 15.8s</t>
        </is>
      </c>
      <c r="O26" s="91" t="inlineStr">
        <is>
          <t xml:space="preserve">150.65 km/h </t>
        </is>
      </c>
      <c r="Q26" s="91" t="inlineStr">
        <is>
          <t>93.61 mph</t>
        </is>
      </c>
    </row>
    <row r="27">
      <c r="A27" s="1" t="n">
        <v>1980</v>
      </c>
      <c r="B27" s="5" t="inlineStr">
        <is>
          <t>Hardie-Ferodo 1000</t>
        </is>
      </c>
      <c r="C27" s="5" t="n"/>
      <c r="D27" s="3" t="inlineStr">
        <is>
          <t xml:space="preserve"> Peter Brock</t>
        </is>
      </c>
      <c r="E27" s="3" t="inlineStr">
        <is>
          <t>AUS</t>
        </is>
      </c>
      <c r="F27" s="3" t="inlineStr">
        <is>
          <t xml:space="preserve"> Jim Richards</t>
        </is>
      </c>
      <c r="G27" s="3" t="inlineStr">
        <is>
          <t>NZL</t>
        </is>
      </c>
      <c r="J27" s="10" t="inlineStr">
        <is>
          <t>Holden VC Commodore</t>
        </is>
      </c>
      <c r="K27" s="9" t="n">
        <v>163</v>
      </c>
      <c r="M27" s="9" t="inlineStr">
        <is>
          <t>6h 47m 52.7s</t>
        </is>
      </c>
      <c r="O27" s="91" t="inlineStr">
        <is>
          <t xml:space="preserve">147.10 km/h </t>
        </is>
      </c>
      <c r="Q27" s="91" t="inlineStr">
        <is>
          <t>91.41 mph</t>
        </is>
      </c>
    </row>
    <row r="28">
      <c r="A28" s="1" t="n">
        <v>1981</v>
      </c>
      <c r="B28" s="5" t="inlineStr">
        <is>
          <t>James Hardie 1000</t>
        </is>
      </c>
      <c r="C28" s="5" t="n"/>
      <c r="D28" s="3" t="inlineStr">
        <is>
          <t xml:space="preserve"> Dick Johnson</t>
        </is>
      </c>
      <c r="E28" s="3" t="inlineStr">
        <is>
          <t>AUS</t>
        </is>
      </c>
      <c r="F28" s="3" t="inlineStr">
        <is>
          <t xml:space="preserve"> John French</t>
        </is>
      </c>
      <c r="G28" s="3" t="inlineStr">
        <is>
          <t>AUS</t>
        </is>
      </c>
      <c r="J28" s="10" t="inlineStr">
        <is>
          <t>Ford XD Falcon</t>
        </is>
      </c>
      <c r="K28" s="27" t="n">
        <v>120</v>
      </c>
      <c r="L28" s="10" t="n">
        <v>2</v>
      </c>
      <c r="M28" s="9" t="inlineStr">
        <is>
          <t>4h 53m 52.7s</t>
        </is>
      </c>
      <c r="O28" s="91" t="inlineStr">
        <is>
          <t xml:space="preserve">150.31 km/h </t>
        </is>
      </c>
      <c r="Q28" s="91" t="inlineStr">
        <is>
          <t>93.40 mph</t>
        </is>
      </c>
    </row>
    <row r="29">
      <c r="A29" s="1" t="n">
        <v>1982</v>
      </c>
      <c r="B29" s="5" t="inlineStr">
        <is>
          <t>James Hardie 1000</t>
        </is>
      </c>
      <c r="C29" s="5" t="n"/>
      <c r="D29" s="3" t="inlineStr">
        <is>
          <t xml:space="preserve"> Peter Brock</t>
        </is>
      </c>
      <c r="E29" s="3" t="inlineStr">
        <is>
          <t>AUS</t>
        </is>
      </c>
      <c r="F29" s="3" t="inlineStr">
        <is>
          <t xml:space="preserve"> Larry Perkins</t>
        </is>
      </c>
      <c r="G29" s="3" t="inlineStr">
        <is>
          <t>AUS</t>
        </is>
      </c>
      <c r="J29" s="10" t="inlineStr">
        <is>
          <t>Holden VH Commodore SS</t>
        </is>
      </c>
      <c r="K29" s="9" t="n">
        <v>163</v>
      </c>
      <c r="M29" s="9" t="inlineStr">
        <is>
          <t>6h 32m 3.2s</t>
        </is>
      </c>
      <c r="O29" s="91" t="inlineStr">
        <is>
          <t xml:space="preserve">153.04 km/h </t>
        </is>
      </c>
      <c r="Q29" s="91" t="inlineStr">
        <is>
          <t>95.09 mph</t>
        </is>
      </c>
    </row>
    <row r="30">
      <c r="A30" s="1" t="n">
        <v>1983</v>
      </c>
      <c r="B30" s="5" t="inlineStr">
        <is>
          <t>James Hardie 1000</t>
        </is>
      </c>
      <c r="C30" s="5" t="n"/>
      <c r="D30" s="3" t="inlineStr">
        <is>
          <t xml:space="preserve"> Peter Brock</t>
        </is>
      </c>
      <c r="E30" s="3" t="inlineStr">
        <is>
          <t>AUS</t>
        </is>
      </c>
      <c r="F30" s="3" t="inlineStr">
        <is>
          <t xml:space="preserve"> John Harvey</t>
        </is>
      </c>
      <c r="G30" s="3" t="inlineStr">
        <is>
          <t>AUS</t>
        </is>
      </c>
      <c r="H30" s="3" t="inlineStr">
        <is>
          <t xml:space="preserve"> Larry Perkins</t>
        </is>
      </c>
      <c r="I30" s="3" t="inlineStr">
        <is>
          <t>AUS</t>
        </is>
      </c>
      <c r="J30" s="10" t="inlineStr">
        <is>
          <t>Holden VH Commodore SS</t>
        </is>
      </c>
      <c r="K30" s="9" t="n">
        <v>163</v>
      </c>
      <c r="M30" s="9" t="inlineStr">
        <is>
          <t>6h 28m 31.6s</t>
        </is>
      </c>
      <c r="O30" s="91" t="inlineStr">
        <is>
          <t xml:space="preserve">154.43 km/h </t>
        </is>
      </c>
      <c r="Q30" s="91" t="inlineStr">
        <is>
          <t>95.96 mph</t>
        </is>
      </c>
    </row>
    <row r="31">
      <c r="A31" s="1" t="n">
        <v>1984</v>
      </c>
      <c r="B31" s="5" t="inlineStr">
        <is>
          <t>James Hardie 1000</t>
        </is>
      </c>
      <c r="C31" s="5" t="n"/>
      <c r="D31" s="3" t="inlineStr">
        <is>
          <t xml:space="preserve"> Peter Brock</t>
        </is>
      </c>
      <c r="E31" s="3" t="inlineStr">
        <is>
          <t>AUS</t>
        </is>
      </c>
      <c r="F31" s="3" t="inlineStr">
        <is>
          <t xml:space="preserve"> Larry Perkins</t>
        </is>
      </c>
      <c r="G31" s="3" t="inlineStr">
        <is>
          <t>AUS</t>
        </is>
      </c>
      <c r="J31" s="10" t="inlineStr">
        <is>
          <t>Holden VK Commodore</t>
        </is>
      </c>
      <c r="K31" s="9" t="n">
        <v>163</v>
      </c>
      <c r="M31" s="9" t="inlineStr">
        <is>
          <t>6h 23m 13.06s</t>
        </is>
      </c>
      <c r="O31" s="91" t="inlineStr">
        <is>
          <t>156.57 km/h</t>
        </is>
      </c>
      <c r="Q31" s="91" t="inlineStr">
        <is>
          <t>97.29 mph</t>
        </is>
      </c>
    </row>
    <row r="32">
      <c r="A32" s="1" t="n">
        <v>1985</v>
      </c>
      <c r="B32" s="5" t="inlineStr">
        <is>
          <t>James Hardie 1000</t>
        </is>
      </c>
      <c r="C32" s="5" t="n"/>
      <c r="D32" s="3" t="inlineStr">
        <is>
          <t xml:space="preserve"> John Goss</t>
        </is>
      </c>
      <c r="E32" s="3" t="inlineStr">
        <is>
          <t>AUS</t>
        </is>
      </c>
      <c r="F32" s="3" t="inlineStr">
        <is>
          <t xml:space="preserve"> Armin Hahne</t>
        </is>
      </c>
      <c r="G32" s="3" t="inlineStr">
        <is>
          <t>DEU</t>
        </is>
      </c>
      <c r="J32" s="10" t="inlineStr">
        <is>
          <t>Jaguar XJ-S</t>
        </is>
      </c>
      <c r="K32" s="9" t="n">
        <v>163</v>
      </c>
      <c r="M32" s="9" t="inlineStr">
        <is>
          <t>6h 41m 30.19s</t>
        </is>
      </c>
      <c r="O32" s="91" t="inlineStr">
        <is>
          <t xml:space="preserve">149.44 km/h </t>
        </is>
      </c>
      <c r="Q32" s="91" t="inlineStr">
        <is>
          <t>92.86 mph</t>
        </is>
      </c>
    </row>
    <row r="33">
      <c r="A33" s="1" t="n">
        <v>1986</v>
      </c>
      <c r="B33" s="5" t="inlineStr">
        <is>
          <t>James Hardie 1000</t>
        </is>
      </c>
      <c r="C33" s="5" t="n"/>
      <c r="D33" s="3" t="inlineStr">
        <is>
          <t xml:space="preserve"> Allan Grice</t>
        </is>
      </c>
      <c r="E33" s="3" t="inlineStr">
        <is>
          <t>AUS</t>
        </is>
      </c>
      <c r="F33" s="3" t="inlineStr">
        <is>
          <t xml:space="preserve"> Graeme Bailey</t>
        </is>
      </c>
      <c r="G33" s="3" t="inlineStr">
        <is>
          <t>AUS</t>
        </is>
      </c>
      <c r="J33" s="10" t="inlineStr">
        <is>
          <t>Holden VK Commodore SS Group A</t>
        </is>
      </c>
      <c r="K33" s="9" t="n">
        <v>163</v>
      </c>
      <c r="M33" s="9" t="inlineStr">
        <is>
          <t>6h 30m 35.68s</t>
        </is>
      </c>
      <c r="O33" s="91" t="inlineStr">
        <is>
          <t xml:space="preserve">153.61 km/h </t>
        </is>
      </c>
      <c r="Q33" s="91" t="inlineStr">
        <is>
          <t>95.45 mph</t>
        </is>
      </c>
    </row>
    <row r="34">
      <c r="A34" s="1" t="n">
        <v>1987</v>
      </c>
      <c r="B34" s="5" t="inlineStr">
        <is>
          <t>James Hardie 1000</t>
        </is>
      </c>
      <c r="C34" s="5" t="n"/>
      <c r="D34" s="3" t="inlineStr">
        <is>
          <t xml:space="preserve"> Peter Brock</t>
        </is>
      </c>
      <c r="E34" s="3" t="inlineStr">
        <is>
          <t>AUS</t>
        </is>
      </c>
      <c r="F34" s="3" t="inlineStr">
        <is>
          <t xml:space="preserve"> David Parsons</t>
        </is>
      </c>
      <c r="G34" s="3" t="inlineStr">
        <is>
          <t>AUS</t>
        </is>
      </c>
      <c r="H34" s="3" t="inlineStr">
        <is>
          <t xml:space="preserve"> Peter McLeod</t>
        </is>
      </c>
      <c r="I34" s="3" t="inlineStr">
        <is>
          <t>AUS</t>
        </is>
      </c>
      <c r="J34" s="10" t="inlineStr">
        <is>
          <t>Holden VL Commodore SS Group A</t>
        </is>
      </c>
      <c r="K34" s="27" t="n">
        <v>158</v>
      </c>
      <c r="L34" s="10" t="n">
        <v>3</v>
      </c>
      <c r="M34" s="9" t="inlineStr">
        <is>
          <t>7h 1m 8.4s</t>
        </is>
      </c>
      <c r="O34" s="93" t="inlineStr">
        <is>
          <t>139.82 km/h</t>
        </is>
      </c>
      <c r="P34" s="93" t="n">
        <v>8</v>
      </c>
      <c r="Q34" s="91" t="inlineStr">
        <is>
          <t>86.88 mph</t>
        </is>
      </c>
    </row>
    <row r="35">
      <c r="A35" s="1" t="n">
        <v>1988</v>
      </c>
      <c r="B35" s="5" t="inlineStr">
        <is>
          <t>Tooheys 1000</t>
        </is>
      </c>
      <c r="C35" s="5" t="n"/>
      <c r="D35" s="3" t="inlineStr">
        <is>
          <t xml:space="preserve"> Tony Longhurst</t>
        </is>
      </c>
      <c r="E35" s="3" t="inlineStr">
        <is>
          <t>AUS</t>
        </is>
      </c>
      <c r="F35" s="3" t="inlineStr">
        <is>
          <t xml:space="preserve"> Tomas Mezera</t>
        </is>
      </c>
      <c r="G35" s="3" t="inlineStr">
        <is>
          <t>AUS</t>
        </is>
      </c>
      <c r="J35" s="10" t="inlineStr">
        <is>
          <t>Ford Sierra RS500</t>
        </is>
      </c>
      <c r="K35" s="9" t="n">
        <v>161</v>
      </c>
      <c r="M35" s="9" t="inlineStr">
        <is>
          <t>7h 2m 10.28s</t>
        </is>
      </c>
      <c r="O35" s="91" t="inlineStr">
        <is>
          <t xml:space="preserve">142.12 km/h </t>
        </is>
      </c>
      <c r="Q35" s="91" t="inlineStr">
        <is>
          <t>88.31 mph</t>
        </is>
      </c>
    </row>
    <row r="36">
      <c r="A36" s="1" t="n">
        <v>1989</v>
      </c>
      <c r="B36" s="5" t="inlineStr">
        <is>
          <t>Tooheys 1000</t>
        </is>
      </c>
      <c r="C36" s="5" t="n"/>
      <c r="D36" s="3" t="inlineStr">
        <is>
          <t xml:space="preserve"> Dick Johnson</t>
        </is>
      </c>
      <c r="E36" s="3" t="inlineStr">
        <is>
          <t>AUS</t>
        </is>
      </c>
      <c r="F36" s="3" t="inlineStr">
        <is>
          <t xml:space="preserve"> John Bowe</t>
        </is>
      </c>
      <c r="G36" s="3" t="inlineStr">
        <is>
          <t>AUS</t>
        </is>
      </c>
      <c r="J36" s="10" t="inlineStr">
        <is>
          <t>Ford Sierra RS500</t>
        </is>
      </c>
      <c r="K36" s="9" t="n">
        <v>161</v>
      </c>
      <c r="M36" s="9" t="inlineStr">
        <is>
          <t>6h 30m 53.44s</t>
        </is>
      </c>
      <c r="O36" s="91" t="inlineStr">
        <is>
          <t xml:space="preserve">153.50 km/h </t>
        </is>
      </c>
      <c r="Q36" s="91" t="inlineStr">
        <is>
          <t>95.38 mph</t>
        </is>
      </c>
    </row>
    <row r="37">
      <c r="A37" s="1" t="n">
        <v>1990</v>
      </c>
      <c r="B37" s="5" t="inlineStr">
        <is>
          <t>Tooheys 1000</t>
        </is>
      </c>
      <c r="C37" s="5" t="n"/>
      <c r="D37" s="3" t="inlineStr">
        <is>
          <t xml:space="preserve"> Win Percy</t>
        </is>
      </c>
      <c r="E37" s="3" t="inlineStr">
        <is>
          <t>GBR</t>
        </is>
      </c>
      <c r="F37" s="3" t="inlineStr">
        <is>
          <t xml:space="preserve"> Allan Grice</t>
        </is>
      </c>
      <c r="G37" s="3" t="inlineStr">
        <is>
          <t>AUS</t>
        </is>
      </c>
      <c r="J37" s="10" t="inlineStr">
        <is>
          <t>Holden VL Commodore SS Group A SV</t>
        </is>
      </c>
      <c r="K37" s="9" t="n">
        <v>161</v>
      </c>
      <c r="M37" s="9" t="inlineStr">
        <is>
          <t>6h 40m 52.64s</t>
        </is>
      </c>
      <c r="O37" s="91" t="inlineStr">
        <is>
          <t xml:space="preserve">149.67 km/h </t>
        </is>
      </c>
      <c r="Q37" s="91" t="inlineStr">
        <is>
          <t>93.00 mph</t>
        </is>
      </c>
    </row>
    <row r="38">
      <c r="A38" s="1" t="n">
        <v>1991</v>
      </c>
      <c r="B38" s="5" t="inlineStr">
        <is>
          <t>Tooheys 1000</t>
        </is>
      </c>
      <c r="C38" s="5" t="n"/>
      <c r="D38" s="3" t="inlineStr">
        <is>
          <t xml:space="preserve"> Jim Richards</t>
        </is>
      </c>
      <c r="E38" s="3" t="inlineStr">
        <is>
          <t>NZL</t>
        </is>
      </c>
      <c r="F38" s="3" t="inlineStr">
        <is>
          <t xml:space="preserve"> Mark Skaife</t>
        </is>
      </c>
      <c r="G38" s="3" t="inlineStr">
        <is>
          <t>AUS</t>
        </is>
      </c>
      <c r="J38" s="10" t="inlineStr">
        <is>
          <t>Nissan Skyline BNR32 GT-R</t>
        </is>
      </c>
      <c r="K38" s="9" t="n">
        <v>161</v>
      </c>
      <c r="M38" s="9" t="inlineStr">
        <is>
          <t>6h 19m 14.80s</t>
        </is>
      </c>
      <c r="O38" s="91" t="inlineStr">
        <is>
          <t xml:space="preserve">158.21 km/h </t>
        </is>
      </c>
      <c r="Q38" s="91" t="inlineStr">
        <is>
          <t>98.31 mph</t>
        </is>
      </c>
    </row>
    <row r="39">
      <c r="A39" s="1" t="n">
        <v>1992</v>
      </c>
      <c r="B39" s="5" t="inlineStr">
        <is>
          <t>Tooheys 1000</t>
        </is>
      </c>
      <c r="C39" s="5" t="n"/>
      <c r="D39" s="3" t="inlineStr">
        <is>
          <t xml:space="preserve"> Mark Skaife</t>
        </is>
      </c>
      <c r="E39" s="3" t="inlineStr">
        <is>
          <t>AUS</t>
        </is>
      </c>
      <c r="F39" s="3" t="inlineStr">
        <is>
          <t xml:space="preserve"> Jim Richards</t>
        </is>
      </c>
      <c r="G39" s="3" t="inlineStr">
        <is>
          <t>NZL</t>
        </is>
      </c>
      <c r="J39" s="10" t="inlineStr">
        <is>
          <t>Nissan Skyline BNR32 GT-R</t>
        </is>
      </c>
      <c r="K39" s="27" t="n">
        <v>143</v>
      </c>
      <c r="L39" s="10" t="n">
        <v>2</v>
      </c>
      <c r="M39" s="9" t="inlineStr">
        <is>
          <t>6h 27m 16.22s</t>
        </is>
      </c>
      <c r="O39" s="91" t="inlineStr">
        <is>
          <t xml:space="preserve">137.61 km/h </t>
        </is>
      </c>
      <c r="Q39" s="91" t="inlineStr">
        <is>
          <t>85.51 mph</t>
        </is>
      </c>
    </row>
    <row r="40">
      <c r="A40" s="1" t="n">
        <v>1993</v>
      </c>
      <c r="B40" s="5" t="inlineStr">
        <is>
          <t>Tooheys 1000</t>
        </is>
      </c>
      <c r="C40" s="5" t="n"/>
      <c r="D40" s="3" t="inlineStr">
        <is>
          <t xml:space="preserve"> Larry Perkins</t>
        </is>
      </c>
      <c r="E40" s="3" t="inlineStr">
        <is>
          <t>AUS</t>
        </is>
      </c>
      <c r="F40" s="3" t="inlineStr">
        <is>
          <t xml:space="preserve"> Gregg Hansford</t>
        </is>
      </c>
      <c r="G40" s="3" t="inlineStr">
        <is>
          <t>AUS</t>
        </is>
      </c>
      <c r="J40" s="10" t="inlineStr">
        <is>
          <t>Holden VP Commodore</t>
        </is>
      </c>
      <c r="K40" s="9" t="n">
        <v>161</v>
      </c>
      <c r="M40" s="9" t="inlineStr">
        <is>
          <t>6h 29m 6.69s</t>
        </is>
      </c>
      <c r="O40" s="91" t="inlineStr">
        <is>
          <t xml:space="preserve">154.19 km/h </t>
        </is>
      </c>
      <c r="Q40" s="91" t="inlineStr">
        <is>
          <t>95.81 mph</t>
        </is>
      </c>
    </row>
    <row r="41">
      <c r="A41" s="1" t="n">
        <v>1994</v>
      </c>
      <c r="B41" s="5" t="inlineStr">
        <is>
          <t>Tooheys 1000</t>
        </is>
      </c>
      <c r="C41" s="5" t="n"/>
      <c r="D41" s="3" t="inlineStr">
        <is>
          <t xml:space="preserve"> Dick Johnson</t>
        </is>
      </c>
      <c r="E41" s="3" t="inlineStr">
        <is>
          <t>AUS</t>
        </is>
      </c>
      <c r="F41" s="3" t="inlineStr">
        <is>
          <t xml:space="preserve"> John Bowe</t>
        </is>
      </c>
      <c r="G41" s="3" t="inlineStr">
        <is>
          <t>AUS</t>
        </is>
      </c>
      <c r="J41" s="10" t="inlineStr">
        <is>
          <t>Ford EB Falcon</t>
        </is>
      </c>
      <c r="K41" s="9" t="n">
        <v>161</v>
      </c>
      <c r="M41" s="9" t="inlineStr">
        <is>
          <t>7h 3m 45.8425s</t>
        </is>
      </c>
      <c r="O41" s="91" t="inlineStr">
        <is>
          <t xml:space="preserve">141.5882 km/h </t>
        </is>
      </c>
      <c r="Q41" s="91" t="inlineStr">
        <is>
          <t>87.9788 mph</t>
        </is>
      </c>
    </row>
    <row r="42">
      <c r="A42" s="1" t="n">
        <v>1995</v>
      </c>
      <c r="B42" s="5" t="inlineStr">
        <is>
          <t>Tooheys 1000</t>
        </is>
      </c>
      <c r="C42" s="5" t="n"/>
      <c r="D42" s="3" t="inlineStr">
        <is>
          <t xml:space="preserve"> Larry Perkins</t>
        </is>
      </c>
      <c r="E42" s="3" t="inlineStr">
        <is>
          <t>AUS</t>
        </is>
      </c>
      <c r="F42" s="3" t="inlineStr">
        <is>
          <t xml:space="preserve"> Russell Ingall</t>
        </is>
      </c>
      <c r="G42" s="3" t="inlineStr">
        <is>
          <t>AUS</t>
        </is>
      </c>
      <c r="J42" s="10" t="inlineStr">
        <is>
          <t>Holden VR Commodore</t>
        </is>
      </c>
      <c r="K42" s="9" t="n">
        <v>161</v>
      </c>
      <c r="M42" s="9" t="inlineStr">
        <is>
          <t>6h 20m 32.4766s</t>
        </is>
      </c>
      <c r="O42" s="91" t="inlineStr">
        <is>
          <t xml:space="preserve">157.6701 km/h </t>
        </is>
      </c>
      <c r="Q42" s="91" t="inlineStr">
        <is>
          <t>97.9717 mph</t>
        </is>
      </c>
    </row>
    <row r="43">
      <c r="A43" s="1" t="n">
        <v>1996</v>
      </c>
      <c r="B43" s="5" t="inlineStr">
        <is>
          <t>AMP Bathurst 1000</t>
        </is>
      </c>
      <c r="C43" s="5" t="n"/>
      <c r="D43" s="3" t="inlineStr">
        <is>
          <t xml:space="preserve"> Craig Lowndes</t>
        </is>
      </c>
      <c r="E43" s="3" t="inlineStr">
        <is>
          <t>AUS</t>
        </is>
      </c>
      <c r="F43" s="3" t="inlineStr">
        <is>
          <t xml:space="preserve"> Greg Murphy</t>
        </is>
      </c>
      <c r="G43" s="3" t="inlineStr">
        <is>
          <t>NZL</t>
        </is>
      </c>
      <c r="J43" s="10" t="inlineStr">
        <is>
          <t>Holden VR Commodore</t>
        </is>
      </c>
      <c r="K43" s="9" t="n">
        <v>161</v>
      </c>
      <c r="M43" s="9" t="inlineStr">
        <is>
          <t>7h 9m 28.3584s</t>
        </is>
      </c>
      <c r="O43" s="91" t="inlineStr">
        <is>
          <t xml:space="preserve">139.7062 km/h </t>
        </is>
      </c>
      <c r="Q43" s="91" t="inlineStr">
        <is>
          <t>86.8094 mph</t>
        </is>
      </c>
    </row>
    <row r="44">
      <c r="A44" s="1" t="n">
        <v>1997</v>
      </c>
      <c r="B44" s="5" t="inlineStr">
        <is>
          <t>AMP Bathurst 1000</t>
        </is>
      </c>
      <c r="C44" s="5" t="n"/>
      <c r="D44" s="3" t="inlineStr">
        <is>
          <t xml:space="preserve"> Geoff Brabham</t>
        </is>
      </c>
      <c r="E44" s="3" t="inlineStr">
        <is>
          <t>AUS</t>
        </is>
      </c>
      <c r="F44" s="3" t="inlineStr">
        <is>
          <t xml:space="preserve"> David Brabham</t>
        </is>
      </c>
      <c r="G44" s="3" t="inlineStr">
        <is>
          <t>AUS</t>
        </is>
      </c>
      <c r="J44" s="10" t="inlineStr">
        <is>
          <t>BMW 320i</t>
        </is>
      </c>
      <c r="K44" s="9" t="n">
        <v>161</v>
      </c>
      <c r="L44" s="10" t="n">
        <v>4</v>
      </c>
      <c r="M44" s="9" t="inlineStr">
        <is>
          <t>6h 41m 25.4072s</t>
        </is>
      </c>
      <c r="O44" s="91" t="inlineStr">
        <is>
          <t xml:space="preserve">149.4681 km/h </t>
        </is>
      </c>
      <c r="Q44" s="91" t="inlineStr">
        <is>
          <t>92.8752 mph</t>
        </is>
      </c>
    </row>
    <row r="45">
      <c r="A45" s="1" t="n">
        <v>1997</v>
      </c>
      <c r="B45" s="2" t="inlineStr">
        <is>
          <t>Primus 1000 Classic</t>
        </is>
      </c>
      <c r="C45" s="2" t="n">
        <v>5</v>
      </c>
      <c r="D45" s="3" t="inlineStr">
        <is>
          <t xml:space="preserve"> Larry Perkins</t>
        </is>
      </c>
      <c r="E45" s="3" t="inlineStr">
        <is>
          <t>AUS</t>
        </is>
      </c>
      <c r="F45" s="3" t="inlineStr">
        <is>
          <t xml:space="preserve"> Russell Ingall</t>
        </is>
      </c>
      <c r="G45" s="3" t="inlineStr">
        <is>
          <t>AUS</t>
        </is>
      </c>
      <c r="J45" s="10" t="inlineStr">
        <is>
          <t>Holden VS Commodore</t>
        </is>
      </c>
      <c r="K45" s="9" t="n">
        <v>161</v>
      </c>
      <c r="M45" s="9" t="inlineStr">
        <is>
          <t>6h 21m 55.5483s</t>
        </is>
      </c>
      <c r="O45" s="91" t="inlineStr">
        <is>
          <t xml:space="preserve">157.0986 km/h </t>
        </is>
      </c>
      <c r="Q45" s="91" t="inlineStr">
        <is>
          <t>97.6165 mph</t>
        </is>
      </c>
    </row>
    <row r="46">
      <c r="A46" s="1" t="n">
        <v>1998</v>
      </c>
      <c r="B46" s="5" t="inlineStr">
        <is>
          <t>AMP Bathurst 1000</t>
        </is>
      </c>
      <c r="C46" s="5" t="n"/>
      <c r="D46" s="3" t="inlineStr">
        <is>
          <t xml:space="preserve"> Rickard Rydell</t>
        </is>
      </c>
      <c r="E46" s="3" t="inlineStr">
        <is>
          <t>SWE</t>
        </is>
      </c>
      <c r="F46" s="3" t="inlineStr">
        <is>
          <t xml:space="preserve"> Jim Richards</t>
        </is>
      </c>
      <c r="G46" s="3" t="inlineStr">
        <is>
          <t>NZL</t>
        </is>
      </c>
      <c r="J46" s="10" t="inlineStr">
        <is>
          <t>Volvo S40</t>
        </is>
      </c>
      <c r="K46" s="9" t="n">
        <v>161</v>
      </c>
      <c r="M46" s="9" t="inlineStr">
        <is>
          <t>6h 54m 23.4756s</t>
        </is>
      </c>
      <c r="O46" s="91" t="inlineStr">
        <is>
          <t xml:space="preserve">144.7907 km/h </t>
        </is>
      </c>
      <c r="Q46" s="91" t="inlineStr">
        <is>
          <t>89.9688 mph</t>
        </is>
      </c>
    </row>
    <row r="47">
      <c r="A47" s="1" t="n">
        <v>1998</v>
      </c>
      <c r="B47" s="2" t="inlineStr">
        <is>
          <t>FAI 1000</t>
        </is>
      </c>
      <c r="C47" s="2" t="n">
        <v>5</v>
      </c>
      <c r="D47" s="3" t="inlineStr">
        <is>
          <t xml:space="preserve"> Jason Bright</t>
        </is>
      </c>
      <c r="E47" s="3" t="inlineStr">
        <is>
          <t>AUS</t>
        </is>
      </c>
      <c r="F47" s="3" t="inlineStr">
        <is>
          <t xml:space="preserve"> Steven Richards</t>
        </is>
      </c>
      <c r="G47" s="3" t="inlineStr">
        <is>
          <t>NZL</t>
        </is>
      </c>
      <c r="J47" s="10" t="inlineStr">
        <is>
          <t>Ford EL Falcon</t>
        </is>
      </c>
      <c r="K47" s="9" t="n">
        <v>161</v>
      </c>
      <c r="M47" s="9" t="inlineStr">
        <is>
          <t>6h 42m 23.9039s</t>
        </is>
      </c>
      <c r="O47" s="91" t="inlineStr">
        <is>
          <t xml:space="preserve">149.1060 km/h </t>
        </is>
      </c>
      <c r="Q47" s="91" t="inlineStr">
        <is>
          <t>92.6501 mph</t>
        </is>
      </c>
    </row>
    <row r="48">
      <c r="A48" s="1" t="n">
        <v>1999</v>
      </c>
      <c r="B48" s="5" t="inlineStr">
        <is>
          <t>FAI 1000</t>
        </is>
      </c>
      <c r="C48" s="5" t="n"/>
      <c r="D48" s="3" t="inlineStr">
        <is>
          <t xml:space="preserve"> Steven Richards</t>
        </is>
      </c>
      <c r="E48" s="3" t="inlineStr">
        <is>
          <t>NZL</t>
        </is>
      </c>
      <c r="F48" s="3" t="inlineStr">
        <is>
          <t xml:space="preserve"> Greg Murphy</t>
        </is>
      </c>
      <c r="G48" s="3" t="inlineStr">
        <is>
          <t>NZL</t>
        </is>
      </c>
      <c r="J48" s="10" t="inlineStr">
        <is>
          <t>Holden VT Commodore</t>
        </is>
      </c>
      <c r="K48" s="9" t="n">
        <v>161</v>
      </c>
      <c r="M48" s="9" t="inlineStr">
        <is>
          <t>6h 51m 48.8354s</t>
        </is>
      </c>
      <c r="O48" s="91" t="inlineStr">
        <is>
          <t xml:space="preserve">145.6969 km/h </t>
        </is>
      </c>
      <c r="Q48" s="91" t="inlineStr">
        <is>
          <t>90.5318 mph</t>
        </is>
      </c>
    </row>
    <row r="49">
      <c r="A49" s="1" t="n">
        <v>2000</v>
      </c>
      <c r="B49" s="5" t="inlineStr">
        <is>
          <t>FAI 1000</t>
        </is>
      </c>
      <c r="C49" s="5" t="n"/>
      <c r="D49" s="3" t="inlineStr">
        <is>
          <t xml:space="preserve"> Garth Tander</t>
        </is>
      </c>
      <c r="E49" s="3" t="inlineStr">
        <is>
          <t>AUS</t>
        </is>
      </c>
      <c r="F49" s="3" t="inlineStr">
        <is>
          <t xml:space="preserve"> Jason Bargwanna</t>
        </is>
      </c>
      <c r="G49" s="3" t="inlineStr">
        <is>
          <t>AUS</t>
        </is>
      </c>
      <c r="J49" s="10" t="inlineStr">
        <is>
          <t>Holden VT Commodore</t>
        </is>
      </c>
      <c r="K49" s="9" t="n">
        <v>161</v>
      </c>
      <c r="M49" s="9" t="inlineStr">
        <is>
          <t>7h 23m 30.2348s</t>
        </is>
      </c>
      <c r="O49" s="91" t="inlineStr">
        <is>
          <t xml:space="preserve">135.3259 km/h </t>
        </is>
      </c>
      <c r="Q49" s="91" t="inlineStr">
        <is>
          <t>84.0876 mph</t>
        </is>
      </c>
    </row>
    <row r="50">
      <c r="A50" s="1" t="n">
        <v>2001</v>
      </c>
      <c r="B50" s="5" t="inlineStr">
        <is>
          <t>V8 Supercar 1000</t>
        </is>
      </c>
      <c r="C50" s="5" t="n"/>
      <c r="D50" s="3" t="inlineStr">
        <is>
          <t xml:space="preserve"> Mark Skaife</t>
        </is>
      </c>
      <c r="E50" s="3" t="inlineStr">
        <is>
          <t>AUS</t>
        </is>
      </c>
      <c r="F50" s="3" t="inlineStr">
        <is>
          <t xml:space="preserve"> Tony Longhurst</t>
        </is>
      </c>
      <c r="G50" s="3" t="inlineStr">
        <is>
          <t>AUS</t>
        </is>
      </c>
      <c r="J50" s="10" t="inlineStr">
        <is>
          <t>Holden VX Commodore</t>
        </is>
      </c>
      <c r="K50" s="9" t="n">
        <v>161</v>
      </c>
      <c r="M50" s="9" t="inlineStr">
        <is>
          <t>6h 50m 33.1789s</t>
        </is>
      </c>
      <c r="O50" s="91" t="inlineStr">
        <is>
          <t xml:space="preserve">146.1872 km/h </t>
        </is>
      </c>
      <c r="Q50" s="91" t="inlineStr">
        <is>
          <t>90.8365 mph</t>
        </is>
      </c>
    </row>
    <row r="51">
      <c r="A51" s="1" t="n">
        <v>2002</v>
      </c>
      <c r="B51" s="5" t="inlineStr">
        <is>
          <t>Bob Jane T-Marts 1000</t>
        </is>
      </c>
      <c r="C51" s="5" t="n"/>
      <c r="D51" s="3" t="inlineStr">
        <is>
          <t xml:space="preserve"> Mark Skaife</t>
        </is>
      </c>
      <c r="E51" s="3" t="inlineStr">
        <is>
          <t>AUS</t>
        </is>
      </c>
      <c r="F51" s="3" t="inlineStr">
        <is>
          <t xml:space="preserve"> Jim Richards</t>
        </is>
      </c>
      <c r="G51" s="3" t="inlineStr">
        <is>
          <t>NZL</t>
        </is>
      </c>
      <c r="J51" s="10" t="inlineStr">
        <is>
          <t>Holden VX Commodore</t>
        </is>
      </c>
      <c r="K51" s="9" t="n">
        <v>161</v>
      </c>
      <c r="M51" s="9" t="inlineStr">
        <is>
          <t>6h 58m 41.0260s</t>
        </is>
      </c>
      <c r="O51" s="91" t="inlineStr">
        <is>
          <t xml:space="preserve">143.3482 km/h </t>
        </is>
      </c>
      <c r="Q51" s="91" t="inlineStr">
        <is>
          <t>89.0724 mph</t>
        </is>
      </c>
    </row>
    <row r="52">
      <c r="A52" s="1" t="n">
        <v>2003</v>
      </c>
      <c r="B52" s="5" t="inlineStr">
        <is>
          <t>Bob Jane T-Marts 1000</t>
        </is>
      </c>
      <c r="C52" s="5" t="n"/>
      <c r="D52" s="3" t="inlineStr">
        <is>
          <t xml:space="preserve"> Greg Murphy</t>
        </is>
      </c>
      <c r="E52" s="3" t="inlineStr">
        <is>
          <t>NZL</t>
        </is>
      </c>
      <c r="F52" s="3" t="inlineStr">
        <is>
          <t xml:space="preserve"> Rick Kelly</t>
        </is>
      </c>
      <c r="G52" s="3" t="inlineStr">
        <is>
          <t>AUS</t>
        </is>
      </c>
      <c r="J52" s="10" t="inlineStr">
        <is>
          <t>Holden VY Commodore</t>
        </is>
      </c>
      <c r="K52" s="9" t="n">
        <v>161</v>
      </c>
      <c r="M52" s="9" t="inlineStr">
        <is>
          <t>6h 32m 55.4044s</t>
        </is>
      </c>
      <c r="O52" s="91" t="inlineStr">
        <is>
          <t xml:space="preserve">152.7463 km/h </t>
        </is>
      </c>
      <c r="Q52" s="91" t="inlineStr">
        <is>
          <t>94.9121 mph</t>
        </is>
      </c>
    </row>
    <row r="53">
      <c r="A53" s="1" t="n">
        <v>2004</v>
      </c>
      <c r="B53" s="5" t="inlineStr">
        <is>
          <t>Bob Jane T-Marts 1000</t>
        </is>
      </c>
      <c r="C53" s="5" t="n"/>
      <c r="D53" s="3" t="inlineStr">
        <is>
          <t xml:space="preserve"> Greg Murphy</t>
        </is>
      </c>
      <c r="E53" s="3" t="inlineStr">
        <is>
          <t>NZL</t>
        </is>
      </c>
      <c r="F53" s="3" t="inlineStr">
        <is>
          <t xml:space="preserve"> Rick Kelly</t>
        </is>
      </c>
      <c r="G53" s="3" t="inlineStr">
        <is>
          <t>AUS</t>
        </is>
      </c>
      <c r="J53" s="10" t="inlineStr">
        <is>
          <t>Holden VY Commodore</t>
        </is>
      </c>
      <c r="K53" s="9" t="n">
        <v>161</v>
      </c>
      <c r="M53" s="9" t="inlineStr">
        <is>
          <t>6h 29m 36.2055s</t>
        </is>
      </c>
      <c r="O53" s="91" t="inlineStr">
        <is>
          <t xml:space="preserve">154.0479 km/h </t>
        </is>
      </c>
      <c r="Q53" s="91" t="inlineStr">
        <is>
          <t>95.7209 mph</t>
        </is>
      </c>
    </row>
    <row r="54">
      <c r="A54" s="1" t="n">
        <v>2005</v>
      </c>
      <c r="B54" s="5" t="inlineStr">
        <is>
          <t>Supercheap Auto 1000</t>
        </is>
      </c>
      <c r="C54" s="5" t="n"/>
      <c r="D54" s="3" t="inlineStr">
        <is>
          <t xml:space="preserve"> Mark Skaife</t>
        </is>
      </c>
      <c r="E54" s="3" t="inlineStr">
        <is>
          <t>AUS</t>
        </is>
      </c>
      <c r="F54" s="3" t="inlineStr">
        <is>
          <t xml:space="preserve"> Todd Kelly</t>
        </is>
      </c>
      <c r="G54" s="3" t="inlineStr">
        <is>
          <t>AUS</t>
        </is>
      </c>
      <c r="J54" s="10" t="inlineStr">
        <is>
          <t>Holden VZ Commodore</t>
        </is>
      </c>
      <c r="K54" s="9" t="n">
        <v>161</v>
      </c>
      <c r="M54" s="9" t="inlineStr">
        <is>
          <t>6h 37m 17.0012s</t>
        </is>
      </c>
      <c r="O54" s="91" t="inlineStr">
        <is>
          <t xml:space="preserve">151.0700 km/h </t>
        </is>
      </c>
      <c r="Q54" s="91" t="inlineStr">
        <is>
          <t>93.8705 mph</t>
        </is>
      </c>
    </row>
    <row r="55">
      <c r="A55" s="1" t="n">
        <v>2006</v>
      </c>
      <c r="B55" s="2" t="inlineStr">
        <is>
          <t>Supercheap Auto Bathurst 1000</t>
        </is>
      </c>
      <c r="D55" s="3" t="inlineStr">
        <is>
          <t xml:space="preserve"> Craig Lowndes</t>
        </is>
      </c>
      <c r="E55" s="3" t="inlineStr">
        <is>
          <t>AUS</t>
        </is>
      </c>
      <c r="F55" s="3" t="inlineStr">
        <is>
          <t xml:space="preserve"> Jamie Whincup</t>
        </is>
      </c>
      <c r="G55" s="3" t="inlineStr">
        <is>
          <t>AUS</t>
        </is>
      </c>
      <c r="J55" s="10" t="inlineStr">
        <is>
          <t>Ford BA Falcon</t>
        </is>
      </c>
      <c r="K55" s="9" t="n">
        <v>161</v>
      </c>
      <c r="M55" s="9" t="inlineStr">
        <is>
          <t>6h 59m 53.5852s</t>
        </is>
      </c>
      <c r="O55" s="91" t="inlineStr">
        <is>
          <t xml:space="preserve">142.9354 km/h </t>
        </is>
      </c>
      <c r="Q55" s="91" t="inlineStr">
        <is>
          <t>88.8159 mph</t>
        </is>
      </c>
    </row>
    <row r="56">
      <c r="A56" s="1" t="n">
        <v>2007</v>
      </c>
      <c r="B56" s="5" t="inlineStr">
        <is>
          <t>Supercheap Auto Bathurst 1000</t>
        </is>
      </c>
      <c r="C56" s="5" t="n"/>
      <c r="D56" s="3" t="inlineStr">
        <is>
          <t xml:space="preserve"> Craig Lowndes</t>
        </is>
      </c>
      <c r="E56" s="3" t="inlineStr">
        <is>
          <t>AUS</t>
        </is>
      </c>
      <c r="F56" s="3" t="inlineStr">
        <is>
          <t xml:space="preserve"> Jamie Whincup</t>
        </is>
      </c>
      <c r="G56" s="3" t="inlineStr">
        <is>
          <t>AUS</t>
        </is>
      </c>
      <c r="J56" s="10" t="inlineStr">
        <is>
          <t>Ford BF Falcon</t>
        </is>
      </c>
      <c r="K56" s="9" t="n">
        <v>161</v>
      </c>
      <c r="M56" s="9" t="inlineStr">
        <is>
          <t>6h 29m 10.1985s</t>
        </is>
      </c>
      <c r="O56" s="91" t="inlineStr">
        <is>
          <t xml:space="preserve">154.2195 km/h </t>
        </is>
      </c>
      <c r="Q56" s="91" t="inlineStr">
        <is>
          <t>95.8275 mph</t>
        </is>
      </c>
    </row>
    <row r="57">
      <c r="A57" s="1" t="n">
        <v>2008</v>
      </c>
      <c r="B57" s="5" t="inlineStr">
        <is>
          <t>Supercheap Auto Bathurst 1000</t>
        </is>
      </c>
      <c r="C57" s="5" t="n"/>
      <c r="D57" s="3" t="inlineStr">
        <is>
          <t xml:space="preserve"> Craig Lowndes</t>
        </is>
      </c>
      <c r="E57" s="3" t="inlineStr">
        <is>
          <t>AUS</t>
        </is>
      </c>
      <c r="F57" s="3" t="inlineStr">
        <is>
          <t xml:space="preserve"> Jamie Whincup</t>
        </is>
      </c>
      <c r="G57" s="3" t="inlineStr">
        <is>
          <t>AUS</t>
        </is>
      </c>
      <c r="J57" s="10" t="inlineStr">
        <is>
          <t>Ford BF Falcon</t>
        </is>
      </c>
      <c r="K57" s="9" t="n">
        <v>161</v>
      </c>
      <c r="M57" s="9" t="inlineStr">
        <is>
          <t>6h 26m 00.4291s</t>
        </is>
      </c>
      <c r="O57" s="91" t="inlineStr">
        <is>
          <t xml:space="preserve">155.4831 km/h </t>
        </is>
      </c>
      <c r="Q57" s="91" t="inlineStr">
        <is>
          <t>96.6127 mph</t>
        </is>
      </c>
    </row>
    <row r="58">
      <c r="A58" s="1" t="n">
        <v>2009</v>
      </c>
      <c r="B58" s="5" t="inlineStr">
        <is>
          <t>Supercheap Auto Bathurst 1000</t>
        </is>
      </c>
      <c r="C58" s="5" t="n"/>
      <c r="D58" s="3" t="inlineStr">
        <is>
          <t xml:space="preserve"> Will Davison</t>
        </is>
      </c>
      <c r="E58" s="3" t="inlineStr">
        <is>
          <t>AUS</t>
        </is>
      </c>
      <c r="F58" s="3" t="inlineStr">
        <is>
          <t xml:space="preserve"> Garth Tander</t>
        </is>
      </c>
      <c r="G58" s="3" t="inlineStr">
        <is>
          <t>AUS</t>
        </is>
      </c>
      <c r="J58" s="10" t="inlineStr">
        <is>
          <t>Holden VE Commodore</t>
        </is>
      </c>
      <c r="K58" s="9" t="n">
        <v>161</v>
      </c>
      <c r="M58" s="9" t="inlineStr">
        <is>
          <t>6h 40m 02.4884s</t>
        </is>
      </c>
      <c r="O58" s="91" t="inlineStr">
        <is>
          <t xml:space="preserve">150.0284 km/h </t>
        </is>
      </c>
      <c r="Q58" s="91" t="inlineStr">
        <is>
          <t>93.2233 mph</t>
        </is>
      </c>
    </row>
    <row r="59">
      <c r="A59" s="88" t="n">
        <v>2010</v>
      </c>
      <c r="B59" s="5" t="inlineStr">
        <is>
          <t>Supercheap Auto Bathurst 1000</t>
        </is>
      </c>
      <c r="C59" s="5" t="n"/>
      <c r="D59" s="3" t="inlineStr">
        <is>
          <t xml:space="preserve"> Craig Lowndes</t>
        </is>
      </c>
      <c r="E59" s="3" t="inlineStr">
        <is>
          <t>AUS</t>
        </is>
      </c>
      <c r="F59" s="3" t="inlineStr">
        <is>
          <t xml:space="preserve"> Mark Skaife</t>
        </is>
      </c>
      <c r="G59" s="3" t="inlineStr">
        <is>
          <t>AUS</t>
        </is>
      </c>
      <c r="J59" s="10" t="inlineStr">
        <is>
          <t>Holden VE Commodore</t>
        </is>
      </c>
      <c r="K59" s="9" t="n">
        <v>161</v>
      </c>
      <c r="M59" s="9" t="inlineStr">
        <is>
          <t>6h 12m 51.4153s</t>
        </is>
      </c>
      <c r="O59" s="91" t="inlineStr">
        <is>
          <t xml:space="preserve">160.9668 km/h </t>
        </is>
      </c>
      <c r="Q59" s="91" t="inlineStr">
        <is>
          <t>100.0201 mph</t>
        </is>
      </c>
    </row>
    <row r="60">
      <c r="A60" s="1" t="n">
        <v>2011</v>
      </c>
      <c r="B60" s="5" t="inlineStr">
        <is>
          <t>Supercheap Auto Bathurst 1000</t>
        </is>
      </c>
      <c r="C60" s="5" t="n"/>
      <c r="D60" s="3" t="inlineStr">
        <is>
          <t xml:space="preserve"> Garth Tander</t>
        </is>
      </c>
      <c r="E60" s="3" t="inlineStr">
        <is>
          <t>AUS</t>
        </is>
      </c>
      <c r="F60" s="3" t="inlineStr">
        <is>
          <t xml:space="preserve"> Nick Percat</t>
        </is>
      </c>
      <c r="G60" s="3" t="inlineStr">
        <is>
          <t>AUS</t>
        </is>
      </c>
      <c r="J60" s="10" t="inlineStr">
        <is>
          <t>Holden VE Commodore</t>
        </is>
      </c>
      <c r="K60" s="9" t="n">
        <v>161</v>
      </c>
      <c r="M60" s="9" t="inlineStr">
        <is>
          <t>6h 26m 52.2691s</t>
        </is>
      </c>
      <c r="O60" s="91" t="inlineStr">
        <is>
          <t xml:space="preserve">155.0904 km/h </t>
        </is>
      </c>
      <c r="Q60" s="91" t="inlineStr">
        <is>
          <t>96.3294 mph</t>
        </is>
      </c>
    </row>
    <row r="61">
      <c r="A61" s="1" t="n">
        <v>2012</v>
      </c>
      <c r="B61" s="5" t="inlineStr">
        <is>
          <t>Supercheap Auto Bathurst 1000</t>
        </is>
      </c>
      <c r="C61" s="5" t="n"/>
      <c r="D61" s="3" t="inlineStr">
        <is>
          <t xml:space="preserve"> Jamie Whincup</t>
        </is>
      </c>
      <c r="E61" s="3" t="inlineStr">
        <is>
          <t>AUS</t>
        </is>
      </c>
      <c r="F61" s="3" t="inlineStr">
        <is>
          <t xml:space="preserve"> Paul Dumbrell</t>
        </is>
      </c>
      <c r="G61" s="3" t="inlineStr">
        <is>
          <t>AUS</t>
        </is>
      </c>
      <c r="J61" s="10" t="inlineStr">
        <is>
          <t>Holden VE Commodore</t>
        </is>
      </c>
      <c r="K61" s="9" t="n">
        <v>161</v>
      </c>
      <c r="M61" s="9" t="inlineStr">
        <is>
          <t>6h 16m 01.3304s</t>
        </is>
      </c>
      <c r="O61" s="91" t="inlineStr">
        <is>
          <t xml:space="preserve">159.6118 km/h </t>
        </is>
      </c>
      <c r="Q61" s="91" t="inlineStr">
        <is>
          <t>99.1782 mph</t>
        </is>
      </c>
    </row>
    <row r="62">
      <c r="A62" s="1" t="n">
        <v>2013</v>
      </c>
      <c r="B62" s="5" t="inlineStr">
        <is>
          <t>Supercheap Auto Bathurst 1000</t>
        </is>
      </c>
      <c r="C62" s="5" t="n"/>
      <c r="D62" s="3" t="inlineStr">
        <is>
          <t xml:space="preserve"> Mark Winterbottom</t>
        </is>
      </c>
      <c r="E62" s="3" t="inlineStr">
        <is>
          <t>AUS</t>
        </is>
      </c>
      <c r="F62" s="3" t="inlineStr">
        <is>
          <t xml:space="preserve"> Steven Richards</t>
        </is>
      </c>
      <c r="G62" s="3" t="inlineStr">
        <is>
          <t>NZL</t>
        </is>
      </c>
      <c r="J62" s="10" t="inlineStr">
        <is>
          <t>Ford FG Falcon</t>
        </is>
      </c>
      <c r="K62" s="9" t="n">
        <v>161</v>
      </c>
      <c r="M62" s="9" t="inlineStr">
        <is>
          <t>6h 11m 27.9315s</t>
        </is>
      </c>
      <c r="O62" s="91" t="inlineStr">
        <is>
          <t xml:space="preserve">161.5697 km/h </t>
        </is>
      </c>
      <c r="Q62" s="91" t="inlineStr">
        <is>
          <t>100.3948 mph</t>
        </is>
      </c>
    </row>
    <row r="63">
      <c r="A63" s="1" t="n">
        <v>2014</v>
      </c>
      <c r="B63" s="5" t="inlineStr">
        <is>
          <t>Supercheap Auto Bathurst 1000</t>
        </is>
      </c>
      <c r="C63" s="5" t="n"/>
      <c r="D63" s="3" t="inlineStr">
        <is>
          <t xml:space="preserve"> Chaz Mostert</t>
        </is>
      </c>
      <c r="E63" s="3" t="inlineStr">
        <is>
          <t>AUS</t>
        </is>
      </c>
      <c r="F63" s="3" t="inlineStr">
        <is>
          <t xml:space="preserve"> Paul Morris</t>
        </is>
      </c>
      <c r="G63" s="26" t="inlineStr">
        <is>
          <t>AUS</t>
        </is>
      </c>
      <c r="J63" s="10" t="inlineStr">
        <is>
          <t>Ford FG Falcon</t>
        </is>
      </c>
      <c r="K63" s="9" t="n">
        <v>161</v>
      </c>
      <c r="M63" s="10" t="inlineStr">
        <is>
          <t>7h 58m 53.2052s</t>
        </is>
      </c>
      <c r="N63" s="10" t="n">
        <v>6</v>
      </c>
      <c r="O63" s="91" t="inlineStr">
        <is>
          <t xml:space="preserve">125.3273 km/h </t>
        </is>
      </c>
      <c r="Q63" s="91" t="inlineStr">
        <is>
          <t>77.8914 mph</t>
        </is>
      </c>
    </row>
    <row r="64">
      <c r="A64" s="1" t="n">
        <v>2015</v>
      </c>
      <c r="B64" s="5" t="inlineStr">
        <is>
          <t>Supercheap Auto Bathurst 1000</t>
        </is>
      </c>
      <c r="C64" s="5" t="n"/>
      <c r="D64" s="3" t="inlineStr">
        <is>
          <t xml:space="preserve"> Craig Lowndes</t>
        </is>
      </c>
      <c r="E64" s="3" t="inlineStr">
        <is>
          <t>AUS</t>
        </is>
      </c>
      <c r="F64" s="3" t="inlineStr">
        <is>
          <t xml:space="preserve"> Steven Richards</t>
        </is>
      </c>
      <c r="G64" s="3" t="inlineStr">
        <is>
          <t>NZL</t>
        </is>
      </c>
      <c r="J64" s="10" t="inlineStr">
        <is>
          <t>Holden VF Commodore</t>
        </is>
      </c>
      <c r="K64" s="9" t="n">
        <v>161</v>
      </c>
      <c r="M64" s="9" t="inlineStr">
        <is>
          <t>6h 16m 07.7064s</t>
        </is>
      </c>
      <c r="O64" s="91" t="inlineStr">
        <is>
          <t xml:space="preserve">159.5667 km/h </t>
        </is>
      </c>
      <c r="Q64" s="91" t="inlineStr">
        <is>
          <t>99.1714 mph</t>
        </is>
      </c>
    </row>
    <row r="65">
      <c r="A65" s="1" t="n">
        <v>2016</v>
      </c>
      <c r="B65" s="5" t="inlineStr">
        <is>
          <t>Supercheap Auto Bathurst 1000</t>
        </is>
      </c>
      <c r="C65" s="5" t="n"/>
      <c r="D65" s="3" t="inlineStr">
        <is>
          <t xml:space="preserve"> Will Davison</t>
        </is>
      </c>
      <c r="E65" s="3" t="inlineStr">
        <is>
          <t>AUS</t>
        </is>
      </c>
      <c r="F65" s="3" t="inlineStr">
        <is>
          <t xml:space="preserve"> Jonathon Webb</t>
        </is>
      </c>
      <c r="G65" s="3" t="inlineStr">
        <is>
          <t>AUS</t>
        </is>
      </c>
      <c r="I65" s="3" t="n">
        <v>7</v>
      </c>
      <c r="J65" s="10" t="inlineStr">
        <is>
          <t>Holden VF Commodore</t>
        </is>
      </c>
      <c r="K65" s="9" t="n">
        <v>161</v>
      </c>
      <c r="M65" s="9" t="inlineStr">
        <is>
          <t>6h 19m 25.3237s</t>
        </is>
      </c>
      <c r="O65" s="91" t="inlineStr">
        <is>
          <t xml:space="preserve">158.1816 km/h </t>
        </is>
      </c>
      <c r="Q65" s="91" t="inlineStr">
        <is>
          <t>98.3105 mph</t>
        </is>
      </c>
    </row>
    <row r="66">
      <c r="A66" s="1" t="n">
        <v>2017</v>
      </c>
      <c r="B66" s="5" t="inlineStr">
        <is>
          <t>Supercheap Auto Bathurst 1000</t>
        </is>
      </c>
      <c r="C66" s="5" t="n"/>
      <c r="D66" s="3" t="inlineStr">
        <is>
          <t xml:space="preserve"> David Reynolds</t>
        </is>
      </c>
      <c r="E66" s="3" t="inlineStr">
        <is>
          <t>AUS</t>
        </is>
      </c>
      <c r="F66" s="3" t="inlineStr">
        <is>
          <t xml:space="preserve"> Luke Youlden</t>
        </is>
      </c>
      <c r="G66" s="3" t="inlineStr">
        <is>
          <t>AUS</t>
        </is>
      </c>
      <c r="J66" s="10" t="inlineStr">
        <is>
          <t>Holden VF Commodore</t>
        </is>
      </c>
      <c r="K66" s="9" t="n">
        <v>161</v>
      </c>
      <c r="M66" s="9" t="inlineStr">
        <is>
          <t>7h 11m 45.5456s</t>
        </is>
      </c>
      <c r="O66" s="91" t="inlineStr">
        <is>
          <t xml:space="preserve">139.0071 km/h </t>
        </is>
      </c>
      <c r="Q66" s="91" t="inlineStr">
        <is>
          <t>86.3844 mph</t>
        </is>
      </c>
    </row>
    <row r="67">
      <c r="A67" s="1" t="n">
        <v>2018</v>
      </c>
      <c r="B67" s="5" t="inlineStr">
        <is>
          <t>Supercheap Auto Bathurst 1000</t>
        </is>
      </c>
      <c r="C67" s="5" t="n"/>
      <c r="D67" s="3" t="inlineStr">
        <is>
          <t xml:space="preserve"> Craig Lowndes</t>
        </is>
      </c>
      <c r="E67" s="3" t="inlineStr">
        <is>
          <t>AUS</t>
        </is>
      </c>
      <c r="F67" s="3" t="inlineStr">
        <is>
          <t xml:space="preserve"> Steven Richards</t>
        </is>
      </c>
      <c r="G67" s="3" t="inlineStr">
        <is>
          <t>NZL</t>
        </is>
      </c>
      <c r="J67" s="10" t="inlineStr">
        <is>
          <t>Holden ZB Commodore</t>
        </is>
      </c>
      <c r="K67" s="9" t="n">
        <v>161</v>
      </c>
      <c r="M67" s="9" t="inlineStr">
        <is>
          <t>6h 01m 44.8637s</t>
        </is>
      </c>
      <c r="O67" s="91" t="inlineStr">
        <is>
          <t xml:space="preserve">165.9100 km/h </t>
        </is>
      </c>
      <c r="Q67" s="93" t="inlineStr">
        <is>
          <t>103.0917 mph</t>
        </is>
      </c>
      <c r="R67" s="2" t="n">
        <v>9</v>
      </c>
    </row>
    <row r="68">
      <c r="A68" s="1" t="n">
        <v>2019</v>
      </c>
      <c r="B68" s="5" t="inlineStr">
        <is>
          <t>Supercheap Auto Bathurst 1000</t>
        </is>
      </c>
      <c r="C68" s="5" t="n"/>
      <c r="D68" s="3" t="inlineStr">
        <is>
          <t xml:space="preserve"> Scott McLaughlin</t>
        </is>
      </c>
      <c r="E68" s="3" t="inlineStr">
        <is>
          <t>NZL</t>
        </is>
      </c>
      <c r="F68" s="3" t="inlineStr">
        <is>
          <t xml:space="preserve"> Alexandre Prémat</t>
        </is>
      </c>
      <c r="G68" s="3" t="inlineStr">
        <is>
          <t>FRA</t>
        </is>
      </c>
      <c r="J68" s="10" t="inlineStr">
        <is>
          <t>Ford Mustang GT</t>
        </is>
      </c>
      <c r="K68" s="9" t="n">
        <v>161</v>
      </c>
      <c r="M68" s="9" t="inlineStr">
        <is>
          <t>6h 27m 51.5260s</t>
        </is>
      </c>
      <c r="O68" s="91" t="inlineStr">
        <is>
          <t xml:space="preserve">154.7408 km/h </t>
        </is>
      </c>
      <c r="Q68" s="91" t="inlineStr">
        <is>
          <t>96.1515 mph</t>
        </is>
      </c>
    </row>
    <row r="69">
      <c r="A69" s="1" t="n">
        <v>2020</v>
      </c>
      <c r="B69" s="5" t="inlineStr">
        <is>
          <t>Supercheap Auto Bathurst 1000</t>
        </is>
      </c>
      <c r="C69" s="5" t="n"/>
      <c r="D69" s="3" t="inlineStr">
        <is>
          <t xml:space="preserve"> Shane van Gisbergen</t>
        </is>
      </c>
      <c r="E69" s="3" t="inlineStr">
        <is>
          <t>NZL</t>
        </is>
      </c>
      <c r="F69" s="3" t="inlineStr">
        <is>
          <t xml:space="preserve"> Garth Tander</t>
        </is>
      </c>
      <c r="G69" s="3" t="inlineStr">
        <is>
          <t>AUS</t>
        </is>
      </c>
      <c r="J69" s="10" t="inlineStr">
        <is>
          <t>Holden ZB Commodore</t>
        </is>
      </c>
      <c r="K69" s="9" t="n">
        <v>161</v>
      </c>
      <c r="M69" s="9" t="inlineStr">
        <is>
          <t>6h 10m 56.1143s</t>
        </is>
      </c>
      <c r="O69" s="91" t="inlineStr">
        <is>
          <t xml:space="preserve">161.8006 km/h </t>
        </is>
      </c>
      <c r="Q69" s="91" t="inlineStr">
        <is>
          <t>100.5385 mph</t>
        </is>
      </c>
    </row>
    <row r="70">
      <c r="A70" s="1" t="n">
        <v>2021</v>
      </c>
      <c r="B70" s="5" t="inlineStr">
        <is>
          <t>Repco Bathurst 1000</t>
        </is>
      </c>
      <c r="C70" s="5" t="n"/>
      <c r="D70" s="3" t="inlineStr">
        <is>
          <t xml:space="preserve"> Chaz Mostert</t>
        </is>
      </c>
      <c r="E70" s="3" t="inlineStr">
        <is>
          <t>AUS</t>
        </is>
      </c>
      <c r="F70" s="3" t="inlineStr">
        <is>
          <t xml:space="preserve"> Lee Holdsworth</t>
        </is>
      </c>
      <c r="G70" s="3" t="inlineStr">
        <is>
          <t>AUS</t>
        </is>
      </c>
      <c r="J70" s="10" t="inlineStr">
        <is>
          <t>Holden ZB Commodore</t>
        </is>
      </c>
      <c r="K70" s="9" t="n">
        <v>161</v>
      </c>
      <c r="M70" s="9" t="inlineStr">
        <is>
          <t>6h 15m 06.1952s</t>
        </is>
      </c>
      <c r="O70" s="91" t="inlineStr">
        <is>
          <t xml:space="preserve">160.0028 km/h </t>
        </is>
      </c>
      <c r="Q70" s="91" t="inlineStr">
        <is>
          <t>99.4211 mph</t>
        </is>
      </c>
    </row>
    <row r="71">
      <c r="A71" s="1" t="n">
        <v>2022</v>
      </c>
      <c r="B71" s="5" t="inlineStr">
        <is>
          <t>Repco Bathurst 1000</t>
        </is>
      </c>
      <c r="C71" s="5" t="n"/>
      <c r="D71" s="3" t="inlineStr">
        <is>
          <t xml:space="preserve"> Shane van Gisbergen</t>
        </is>
      </c>
      <c r="E71" s="3" t="inlineStr">
        <is>
          <t>NZL</t>
        </is>
      </c>
      <c r="F71" s="3" t="inlineStr">
        <is>
          <t xml:space="preserve"> Garth Tander</t>
        </is>
      </c>
      <c r="G71" s="3" t="inlineStr">
        <is>
          <t>AUS</t>
        </is>
      </c>
      <c r="J71" s="10" t="inlineStr">
        <is>
          <t>Holden ZB Commodore</t>
        </is>
      </c>
      <c r="K71" s="9" t="n">
        <v>161</v>
      </c>
      <c r="M71" s="9" t="inlineStr">
        <is>
          <t>6h 41m 53.7220s</t>
        </is>
      </c>
      <c r="O71" s="91" t="inlineStr">
        <is>
          <t xml:space="preserve">149.3363 km/h </t>
        </is>
      </c>
      <c r="Q71" s="91" t="inlineStr">
        <is>
          <t>92.7933 mph</t>
        </is>
      </c>
    </row>
    <row r="72">
      <c r="A72" s="1" t="n">
        <v>2023</v>
      </c>
      <c r="B72" s="5" t="inlineStr">
        <is>
          <t>Repco Bathurst 1000</t>
        </is>
      </c>
      <c r="C72" s="5" t="n"/>
      <c r="D72" s="3" t="inlineStr">
        <is>
          <t xml:space="preserve"> Shane van Gisbergen</t>
        </is>
      </c>
      <c r="E72" s="3" t="inlineStr">
        <is>
          <t>NZL</t>
        </is>
      </c>
      <c r="F72" s="3" t="inlineStr">
        <is>
          <t xml:space="preserve"> Richie Stanaway</t>
        </is>
      </c>
      <c r="G72" s="3" t="inlineStr">
        <is>
          <t>NZL</t>
        </is>
      </c>
      <c r="J72" s="10" t="inlineStr">
        <is>
          <t>Chevrolet Camaro ZL1-1LE</t>
        </is>
      </c>
      <c r="K72" s="9" t="n">
        <v>161</v>
      </c>
      <c r="M72" s="9" t="inlineStr">
        <is>
          <t>6h 7m 07.4957s</t>
        </is>
      </c>
      <c r="O72" s="91" t="inlineStr">
        <is>
          <t xml:space="preserve">163.4800 km/h </t>
        </is>
      </c>
      <c r="Q72" s="91" t="inlineStr">
        <is>
          <t>101.5818 mph</t>
        </is>
      </c>
    </row>
    <row r="73">
      <c r="A73" s="1" t="n">
        <v>2024</v>
      </c>
      <c r="B73" s="5" t="inlineStr">
        <is>
          <t>Repco Bathurst 1000</t>
        </is>
      </c>
      <c r="C73" s="5" t="n"/>
      <c r="D73" s="3" t="inlineStr">
        <is>
          <t xml:space="preserve"> Brodie Kostecki</t>
        </is>
      </c>
      <c r="E73" s="3" t="inlineStr">
        <is>
          <t>AUS</t>
        </is>
      </c>
      <c r="F73" s="3" t="inlineStr">
        <is>
          <t xml:space="preserve"> Todd Hazelwood</t>
        </is>
      </c>
      <c r="G73" s="3" t="inlineStr">
        <is>
          <t>AUS</t>
        </is>
      </c>
      <c r="J73" s="10" t="inlineStr">
        <is>
          <t>Chevrolet Camaro ZL1-1LE</t>
        </is>
      </c>
      <c r="K73" s="9" t="n">
        <v>161</v>
      </c>
      <c r="M73" s="10" t="inlineStr">
        <is>
          <t>5h 58m 3.0649s</t>
        </is>
      </c>
      <c r="N73" s="10" t="n">
        <v>9</v>
      </c>
      <c r="O73" s="91" t="inlineStr">
        <is>
          <t xml:space="preserve">167.6230 km/h </t>
        </is>
      </c>
      <c r="Q73" s="91" t="inlineStr">
        <is>
          <t>104.1561 mph</t>
        </is>
      </c>
    </row>
    <row r="74">
      <c r="A74" s="1" t="n">
        <v>2025</v>
      </c>
      <c r="B74" s="95" t="inlineStr">
        <is>
          <t>Repco Bathurst 1000</t>
        </is>
      </c>
      <c r="C74" s="5" t="n"/>
      <c r="D74" s="89" t="inlineStr">
        <is>
          <t>Matthew Payne</t>
        </is>
      </c>
      <c r="E74" s="3" t="inlineStr">
        <is>
          <t>NZL</t>
        </is>
      </c>
      <c r="F74" s="3" t="inlineStr">
        <is>
          <t xml:space="preserve"> Garth Tander</t>
        </is>
      </c>
      <c r="G74" s="3" t="inlineStr">
        <is>
          <t>AUS</t>
        </is>
      </c>
      <c r="J74" s="90" t="inlineStr">
        <is>
          <t>Ford Mustang S650</t>
        </is>
      </c>
      <c r="K74" s="9" t="n">
        <v>161</v>
      </c>
      <c r="M74" s="9" t="inlineStr">
        <is>
          <t>6h 52m 14.9378s</t>
        </is>
      </c>
      <c r="O74" s="94" t="inlineStr">
        <is>
          <t>145.5858 km/h</t>
        </is>
      </c>
      <c r="Q74" s="91" t="inlineStr">
        <is>
          <t>90.4628 mph</t>
        </is>
      </c>
    </row>
    <row r="75">
      <c r="J75" s="10" t="n"/>
    </row>
    <row r="76">
      <c r="A76" s="5" t="inlineStr">
        <is>
          <t>^1 – Outright race winner was not officially recognised until 1965. Prior to that official results reflected four or five class races occurring simultaneously rather than a single race. The first car across the finish line has been retrospectively referred to as outright race winner since then.</t>
        </is>
      </c>
    </row>
    <row r="77">
      <c r="A77" s="5" t="inlineStr">
        <is>
          <t>^2 – Race was stopped before full race distance.</t>
        </is>
      </c>
    </row>
    <row r="78">
      <c r="A78" s="5" t="inlineStr">
        <is>
          <t>^3 – The first and second position finishers were disqualified post race.</t>
        </is>
      </c>
    </row>
    <row r="79">
      <c r="A79" s="5" t="inlineStr">
        <is>
          <t>^4 – The first position finisher was disqualified post race.</t>
        </is>
      </c>
    </row>
    <row r="80">
      <c r="A80" s="5" t="inlineStr">
        <is>
          <t>^5 – Denotes Australia 1000 races for V8 Supercars category.</t>
        </is>
      </c>
    </row>
    <row r="81">
      <c r="A81" s="5" t="inlineStr">
        <is>
          <t>^6 – Race was stopped for over an hour due to the track surface breaking up and requiring repair. Stoppage time is included in final race time.</t>
        </is>
      </c>
    </row>
    <row r="82">
      <c r="A82" s="5" t="inlineStr">
        <is>
          <t>^7 – The first position finisher was assessed a post-race time penalty for violating driving standards.</t>
        </is>
      </c>
    </row>
    <row r="83">
      <c r="A83" s="5" t="inlineStr">
        <is>
          <t>^8 – This is the first year with the newly added Chase in Conrod Straight.</t>
        </is>
      </c>
    </row>
    <row r="84">
      <c r="A84" s="5" t="inlineStr">
        <is>
          <t>^9 – Race record for time elapsed &amp; average speed.</t>
        </is>
      </c>
    </row>
  </sheetData>
  <mergeCells count="4">
    <mergeCell ref="D2:D3"/>
    <mergeCell ref="F2:F3"/>
    <mergeCell ref="O2:O3"/>
    <mergeCell ref="H2:H3"/>
  </mergeCells>
  <hyperlinks>
    <hyperlink xmlns:r="http://schemas.openxmlformats.org/officeDocument/2006/relationships" ref="J5" tooltip="Vauxhall Cresta" display="https://en.wikipedia.org/wiki/Vauxhall_Cresta" r:id="rId1"/>
    <hyperlink xmlns:r="http://schemas.openxmlformats.org/officeDocument/2006/relationships" ref="J6" tooltip="Mercedes-Benz W111" display="https://en.wikipedia.org/wiki/Mercedes-Benz_W111" r:id="rId2"/>
    <hyperlink xmlns:r="http://schemas.openxmlformats.org/officeDocument/2006/relationships" ref="J7" tooltip="Ford XL Falcon" display="https://en.wikipedia.org/wiki/Ford_XL_Falcon" r:id="rId3"/>
    <hyperlink xmlns:r="http://schemas.openxmlformats.org/officeDocument/2006/relationships" ref="J9" tooltip="Ford Cortina Mk.I GT" display="https://en.wikipedia.org/wiki/Ford_Cortina_Mk.I_GT" r:id="rId4"/>
    <hyperlink xmlns:r="http://schemas.openxmlformats.org/officeDocument/2006/relationships" ref="J10" tooltip="Ford Cortina Mk.I GT" display="https://en.wikipedia.org/wiki/Ford_Cortina_Mk.I_GT" r:id="rId5"/>
    <hyperlink xmlns:r="http://schemas.openxmlformats.org/officeDocument/2006/relationships" ref="B11" tooltip="1965 Armstrong 500" display="https://en.wikipedia.org/wiki/1965_Armstrong_500" r:id="rId6"/>
    <hyperlink xmlns:r="http://schemas.openxmlformats.org/officeDocument/2006/relationships" ref="J11" location="Mark_I" tooltip="Ford Cortina" display="https://en.wikipedia.org/wiki/Ford_Cortina - Mark_I" r:id="rId7"/>
    <hyperlink xmlns:r="http://schemas.openxmlformats.org/officeDocument/2006/relationships" ref="B12" tooltip="1966 Gallaher 500" display="https://en.wikipedia.org/wiki/1966_Gallaher_500" r:id="rId8"/>
    <hyperlink xmlns:r="http://schemas.openxmlformats.org/officeDocument/2006/relationships" ref="J12" tooltip="Morris Cooper S" display="https://en.wikipedia.org/wiki/Morris_Cooper_S" r:id="rId9"/>
    <hyperlink xmlns:r="http://schemas.openxmlformats.org/officeDocument/2006/relationships" ref="B13" tooltip="1967 Gallaher 500" display="https://en.wikipedia.org/wiki/1967_Gallaher_500" r:id="rId10"/>
    <hyperlink xmlns:r="http://schemas.openxmlformats.org/officeDocument/2006/relationships" ref="J13" tooltip="Ford XR Falcon GT" display="https://en.wikipedia.org/wiki/Ford_XR_Falcon_GT" r:id="rId11"/>
    <hyperlink xmlns:r="http://schemas.openxmlformats.org/officeDocument/2006/relationships" ref="B14" tooltip="1968 Hardie-Ferodo 500" display="https://en.wikipedia.org/wiki/1968_Hardie-Ferodo_500" r:id="rId12"/>
    <hyperlink xmlns:r="http://schemas.openxmlformats.org/officeDocument/2006/relationships" ref="J14" location="HK" tooltip="Holden Monaro" display="https://en.wikipedia.org/wiki/Holden_Monaro - HK" r:id="rId13"/>
    <hyperlink xmlns:r="http://schemas.openxmlformats.org/officeDocument/2006/relationships" ref="B15" tooltip="1969 Hardie-Ferodo 500" display="https://en.wikipedia.org/wiki/1969_Hardie-Ferodo_500" r:id="rId14"/>
    <hyperlink xmlns:r="http://schemas.openxmlformats.org/officeDocument/2006/relationships" ref="J15" location="HT" tooltip="Holden Monaro" display="https://en.wikipedia.org/wiki/Holden_Monaro - HT" r:id="rId15"/>
    <hyperlink xmlns:r="http://schemas.openxmlformats.org/officeDocument/2006/relationships" ref="B16" tooltip="1970 Hardie-Ferodo 500" display="https://en.wikipedia.org/wiki/1970_Hardie-Ferodo_500" r:id="rId16"/>
    <hyperlink xmlns:r="http://schemas.openxmlformats.org/officeDocument/2006/relationships" ref="J16" tooltip="Ford XW Falcon" display="https://en.wikipedia.org/wiki/Ford_XW_Falcon" r:id="rId17"/>
    <hyperlink xmlns:r="http://schemas.openxmlformats.org/officeDocument/2006/relationships" ref="B17" tooltip="1971 Hardie-Ferodo 500" display="https://en.wikipedia.org/wiki/1971_Hardie-Ferodo_500" r:id="rId18"/>
    <hyperlink xmlns:r="http://schemas.openxmlformats.org/officeDocument/2006/relationships" ref="J17" tooltip="Ford Falcon GTHO Phase III" display="https://en.wikipedia.org/wiki/Ford_Falcon_GTHO_Phase_III" r:id="rId19"/>
    <hyperlink xmlns:r="http://schemas.openxmlformats.org/officeDocument/2006/relationships" ref="A18" tooltip="1972 Australian Manufacturers' Championship" display="https://en.wikipedia.org/wiki/1972_Australian_Manufacturers%27_Championship" r:id="rId20"/>
    <hyperlink xmlns:r="http://schemas.openxmlformats.org/officeDocument/2006/relationships" ref="B18" tooltip="1972 Hardie-Ferodo 500" display="https://en.wikipedia.org/wiki/1972_Hardie-Ferodo_500" r:id="rId21"/>
    <hyperlink xmlns:r="http://schemas.openxmlformats.org/officeDocument/2006/relationships" ref="J18" tooltip="Holden LJ Torana GTR XU-1" display="https://en.wikipedia.org/wiki/Holden_LJ_Torana_GTR_XU-1" r:id="rId22"/>
    <hyperlink xmlns:r="http://schemas.openxmlformats.org/officeDocument/2006/relationships" ref="A20" tooltip="1973 Australian Manufacturers' Championship" display="https://en.wikipedia.org/wiki/1973_Australian_Manufacturers%27_Championship" r:id="rId23"/>
    <hyperlink xmlns:r="http://schemas.openxmlformats.org/officeDocument/2006/relationships" ref="B20" tooltip="1973 Hardie-Ferodo 1000" display="https://en.wikipedia.org/wiki/1973_Hardie-Ferodo_1000" r:id="rId24"/>
    <hyperlink xmlns:r="http://schemas.openxmlformats.org/officeDocument/2006/relationships" ref="J20" tooltip="Ford XA Falcon GT Hardtop" display="https://en.wikipedia.org/wiki/Ford_XA_Falcon_GT_Hardtop" r:id="rId25"/>
    <hyperlink xmlns:r="http://schemas.openxmlformats.org/officeDocument/2006/relationships" ref="A21" tooltip="1974 Australian Manufacturers' Championship" display="https://en.wikipedia.org/wiki/1974_Australian_Manufacturers%27_Championship" r:id="rId26"/>
    <hyperlink xmlns:r="http://schemas.openxmlformats.org/officeDocument/2006/relationships" ref="B21" tooltip="1974 Hardie-Ferodo 1000" display="https://en.wikipedia.org/wiki/1974_Hardie-Ferodo_1000" r:id="rId27"/>
    <hyperlink xmlns:r="http://schemas.openxmlformats.org/officeDocument/2006/relationships" ref="J21" tooltip="Ford XA Falcon GT Hardtop" display="https://en.wikipedia.org/wiki/Ford_XA_Falcon_GT_Hardtop" r:id="rId28"/>
    <hyperlink xmlns:r="http://schemas.openxmlformats.org/officeDocument/2006/relationships" ref="A22" tooltip="1975 Australian Manufacturers' Championship" display="https://en.wikipedia.org/wiki/1975_Australian_Manufacturers%27_Championship" r:id="rId29"/>
    <hyperlink xmlns:r="http://schemas.openxmlformats.org/officeDocument/2006/relationships" ref="B22" tooltip="1975 Hardie Ferodo 1000" display="https://en.wikipedia.org/wiki/1975_Hardie_Ferodo_1000" r:id="rId30"/>
    <hyperlink xmlns:r="http://schemas.openxmlformats.org/officeDocument/2006/relationships" ref="J22" location="LH" tooltip="Holden Torana" display="https://en.wikipedia.org/wiki/Holden_Torana - LH" r:id="rId31"/>
    <hyperlink xmlns:r="http://schemas.openxmlformats.org/officeDocument/2006/relationships" ref="B23" tooltip="1976 Hardie-Ferodo 1000" display="https://en.wikipedia.org/wiki/1976_Hardie-Ferodo_1000" r:id="rId32"/>
    <hyperlink xmlns:r="http://schemas.openxmlformats.org/officeDocument/2006/relationships" ref="J23" location="LH" tooltip="Holden Torana" display="https://en.wikipedia.org/wiki/Holden_Torana - LH" r:id="rId33"/>
    <hyperlink xmlns:r="http://schemas.openxmlformats.org/officeDocument/2006/relationships" ref="B24" tooltip="1977 Hardie-Ferodo 1000" display="https://en.wikipedia.org/wiki/1977_Hardie-Ferodo_1000" r:id="rId34"/>
    <hyperlink xmlns:r="http://schemas.openxmlformats.org/officeDocument/2006/relationships" ref="J24" tooltip="Ford XC Falcon" display="https://en.wikipedia.org/wiki/Ford_XC_Falcon" r:id="rId35"/>
    <hyperlink xmlns:r="http://schemas.openxmlformats.org/officeDocument/2006/relationships" ref="B25" tooltip="1978 Hardie-Ferodo 1000" display="https://en.wikipedia.org/wiki/1978_Hardie-Ferodo_1000" r:id="rId36"/>
    <hyperlink xmlns:r="http://schemas.openxmlformats.org/officeDocument/2006/relationships" ref="J25" location="LX" tooltip="Holden Torana" display="https://en.wikipedia.org/wiki/Holden_Torana - LX" r:id="rId37"/>
    <hyperlink xmlns:r="http://schemas.openxmlformats.org/officeDocument/2006/relationships" ref="B26" tooltip="1979 Hardie-Ferodo 1000" display="https://en.wikipedia.org/wiki/1979_Hardie-Ferodo_1000" r:id="rId38"/>
    <hyperlink xmlns:r="http://schemas.openxmlformats.org/officeDocument/2006/relationships" ref="J26" location="LX" tooltip="Holden Torana" display="https://en.wikipedia.org/wiki/Holden_Torana - LX" r:id="rId39"/>
    <hyperlink xmlns:r="http://schemas.openxmlformats.org/officeDocument/2006/relationships" ref="B27" tooltip="1980 Hardie-Ferodo 1000" display="https://en.wikipedia.org/wiki/1980_Hardie-Ferodo_1000" r:id="rId40"/>
    <hyperlink xmlns:r="http://schemas.openxmlformats.org/officeDocument/2006/relationships" ref="J27" tooltip="Holden VC Commodore" display="https://en.wikipedia.org/wiki/Holden_VC_Commodore" r:id="rId41"/>
    <hyperlink xmlns:r="http://schemas.openxmlformats.org/officeDocument/2006/relationships" ref="B28" tooltip="1981 James Hardie 1000" display="https://en.wikipedia.org/wiki/1981_James_Hardie_1000" r:id="rId42"/>
    <hyperlink xmlns:r="http://schemas.openxmlformats.org/officeDocument/2006/relationships" ref="J28" tooltip="Ford XD Falcon" display="https://en.wikipedia.org/wiki/Ford_XD_Falcon" r:id="rId43"/>
    <hyperlink xmlns:r="http://schemas.openxmlformats.org/officeDocument/2006/relationships" ref="B29" tooltip="1982 James Hardie 1000" display="https://en.wikipedia.org/wiki/1982_James_Hardie_1000" r:id="rId44"/>
    <hyperlink xmlns:r="http://schemas.openxmlformats.org/officeDocument/2006/relationships" ref="J29" tooltip="Holden VH Commodore" display="https://en.wikipedia.org/wiki/Holden_VH_Commodore" r:id="rId45"/>
    <hyperlink xmlns:r="http://schemas.openxmlformats.org/officeDocument/2006/relationships" ref="B30" tooltip="1983 James Hardie 1000" display="https://en.wikipedia.org/wiki/1983_James_Hardie_1000" r:id="rId46"/>
    <hyperlink xmlns:r="http://schemas.openxmlformats.org/officeDocument/2006/relationships" ref="J30" tooltip="Holden VH Commodore" display="https://en.wikipedia.org/wiki/Holden_VH_Commodore" r:id="rId47"/>
    <hyperlink xmlns:r="http://schemas.openxmlformats.org/officeDocument/2006/relationships" ref="B31" tooltip="1984 James Hardie 1000" display="https://en.wikipedia.org/wiki/1984_James_Hardie_1000" r:id="rId48"/>
    <hyperlink xmlns:r="http://schemas.openxmlformats.org/officeDocument/2006/relationships" ref="J31" tooltip="Holden VK Commodore" display="https://en.wikipedia.org/wiki/Holden_VK_Commodore" r:id="rId49"/>
    <hyperlink xmlns:r="http://schemas.openxmlformats.org/officeDocument/2006/relationships" ref="B32" tooltip="1985 James Hardie 1000" display="https://en.wikipedia.org/wiki/1985_James_Hardie_1000" r:id="rId50"/>
    <hyperlink xmlns:r="http://schemas.openxmlformats.org/officeDocument/2006/relationships" ref="J32" tooltip="Jaguar XJ-S" display="https://en.wikipedia.org/wiki/Jaguar_XJ-S" r:id="rId51"/>
    <hyperlink xmlns:r="http://schemas.openxmlformats.org/officeDocument/2006/relationships" ref="B33" tooltip="1986 James Hardie 1000" display="https://en.wikipedia.org/wiki/1986_James_Hardie_1000" r:id="rId52"/>
    <hyperlink xmlns:r="http://schemas.openxmlformats.org/officeDocument/2006/relationships" ref="J33" tooltip="Holden VK Commodore SS Group A" display="https://en.wikipedia.org/wiki/Holden_VK_Commodore_SS_Group_A" r:id="rId53"/>
    <hyperlink xmlns:r="http://schemas.openxmlformats.org/officeDocument/2006/relationships" ref="B34" tooltip="1987 James Hardie 1000" display="https://en.wikipedia.org/wiki/1987_James_Hardie_1000" r:id="rId54"/>
    <hyperlink xmlns:r="http://schemas.openxmlformats.org/officeDocument/2006/relationships" ref="J34" tooltip="Holden VL Commodore SS Group A" display="https://en.wikipedia.org/wiki/Holden_VL_Commodore_SS_Group_A" r:id="rId55"/>
    <hyperlink xmlns:r="http://schemas.openxmlformats.org/officeDocument/2006/relationships" ref="O34" location="endnote_8" display="https://en.wikipedia.org/wiki/Bathurst_1000 - endnote_8" r:id="rId56"/>
    <hyperlink xmlns:r="http://schemas.openxmlformats.org/officeDocument/2006/relationships" ref="B35" tooltip="1988 Tooheys 1000" display="https://en.wikipedia.org/wiki/1988_Tooheys_1000" r:id="rId57"/>
    <hyperlink xmlns:r="http://schemas.openxmlformats.org/officeDocument/2006/relationships" ref="J35" tooltip="Ford Sierra RS500" display="https://en.wikipedia.org/wiki/Ford_Sierra_RS500" r:id="rId58"/>
    <hyperlink xmlns:r="http://schemas.openxmlformats.org/officeDocument/2006/relationships" ref="B36" tooltip="1989 Tooheys 1000" display="https://en.wikipedia.org/wiki/1989_Tooheys_1000" r:id="rId59"/>
    <hyperlink xmlns:r="http://schemas.openxmlformats.org/officeDocument/2006/relationships" ref="J36" tooltip="Ford Sierra RS500" display="https://en.wikipedia.org/wiki/Ford_Sierra_RS500" r:id="rId60"/>
    <hyperlink xmlns:r="http://schemas.openxmlformats.org/officeDocument/2006/relationships" ref="B37" tooltip="1990 Tooheys 1000" display="https://en.wikipedia.org/wiki/1990_Tooheys_1000" r:id="rId61"/>
    <hyperlink xmlns:r="http://schemas.openxmlformats.org/officeDocument/2006/relationships" ref="J37" tooltip="Holden VL Commodore SS Group A SV" display="https://en.wikipedia.org/wiki/Holden_VL_Commodore_SS_Group_A_SV" r:id="rId62"/>
    <hyperlink xmlns:r="http://schemas.openxmlformats.org/officeDocument/2006/relationships" ref="B38" tooltip="1991 Tooheys 1000" display="https://en.wikipedia.org/wiki/1991_Tooheys_1000" r:id="rId63"/>
    <hyperlink xmlns:r="http://schemas.openxmlformats.org/officeDocument/2006/relationships" ref="J38" tooltip="Nissan Skyline R32" display="https://en.wikipedia.org/wiki/Nissan_Skyline_R32" r:id="rId64"/>
    <hyperlink xmlns:r="http://schemas.openxmlformats.org/officeDocument/2006/relationships" ref="B39" tooltip="1992 Tooheys 1000" display="https://en.wikipedia.org/wiki/1992_Tooheys_1000" r:id="rId65"/>
    <hyperlink xmlns:r="http://schemas.openxmlformats.org/officeDocument/2006/relationships" ref="J39" tooltip="Nissan Skyline R32" display="https://en.wikipedia.org/wiki/Nissan_Skyline_R32" r:id="rId66"/>
    <hyperlink xmlns:r="http://schemas.openxmlformats.org/officeDocument/2006/relationships" ref="B40" tooltip="1993 Tooheys 1000" display="https://en.wikipedia.org/wiki/1993_Tooheys_1000" r:id="rId67"/>
    <hyperlink xmlns:r="http://schemas.openxmlformats.org/officeDocument/2006/relationships" ref="J40" tooltip="Holden VP Commodore" display="https://en.wikipedia.org/wiki/Holden_VP_Commodore" r:id="rId68"/>
    <hyperlink xmlns:r="http://schemas.openxmlformats.org/officeDocument/2006/relationships" ref="B41" tooltip="1994 Tooheys 1000" display="https://en.wikipedia.org/wiki/1994_Tooheys_1000" r:id="rId69"/>
    <hyperlink xmlns:r="http://schemas.openxmlformats.org/officeDocument/2006/relationships" ref="J41" tooltip="Ford EB Falcon" display="https://en.wikipedia.org/wiki/Ford_EB_Falcon" r:id="rId70"/>
    <hyperlink xmlns:r="http://schemas.openxmlformats.org/officeDocument/2006/relationships" ref="B42" tooltip="1995 Tooheys 1000" display="https://en.wikipedia.org/wiki/1995_Tooheys_1000" r:id="rId71"/>
    <hyperlink xmlns:r="http://schemas.openxmlformats.org/officeDocument/2006/relationships" ref="J42" tooltip="Holden VR Commodore" display="https://en.wikipedia.org/wiki/Holden_VR_Commodore" r:id="rId72"/>
    <hyperlink xmlns:r="http://schemas.openxmlformats.org/officeDocument/2006/relationships" ref="B43" tooltip="1996 AMP Bathurst 1000" display="https://en.wikipedia.org/wiki/1996_AMP_Bathurst_1000" r:id="rId73"/>
    <hyperlink xmlns:r="http://schemas.openxmlformats.org/officeDocument/2006/relationships" ref="J43" tooltip="Holden VR Commodore" display="https://en.wikipedia.org/wiki/Holden_VR_Commodore" r:id="rId74"/>
    <hyperlink xmlns:r="http://schemas.openxmlformats.org/officeDocument/2006/relationships" ref="B44" tooltip="1997 AMP Bathurst 1000" display="https://en.wikipedia.org/wiki/1997_AMP_Bathurst_1000" r:id="rId75"/>
    <hyperlink xmlns:r="http://schemas.openxmlformats.org/officeDocument/2006/relationships" ref="J44" tooltip="BMW E36" display="https://en.wikipedia.org/wiki/BMW_E36" r:id="rId76"/>
    <hyperlink xmlns:r="http://schemas.openxmlformats.org/officeDocument/2006/relationships" ref="J45" tooltip="Holden VS Commodore" display="https://en.wikipedia.org/wiki/Holden_VS_Commodore" r:id="rId77"/>
    <hyperlink xmlns:r="http://schemas.openxmlformats.org/officeDocument/2006/relationships" ref="B46" tooltip="1998 AMP Bathurst 1000" display="https://en.wikipedia.org/wiki/1998_AMP_Bathurst_1000" r:id="rId78"/>
    <hyperlink xmlns:r="http://schemas.openxmlformats.org/officeDocument/2006/relationships" ref="J46" tooltip="Volvo S40" display="https://en.wikipedia.org/wiki/Volvo_S40" r:id="rId79"/>
    <hyperlink xmlns:r="http://schemas.openxmlformats.org/officeDocument/2006/relationships" ref="J47" tooltip="Ford EL Falcon" display="https://en.wikipedia.org/wiki/Ford_EL_Falcon" r:id="rId80"/>
    <hyperlink xmlns:r="http://schemas.openxmlformats.org/officeDocument/2006/relationships" ref="B48" tooltip="1999 FAI 1000" display="https://en.wikipedia.org/wiki/1999_FAI_1000" r:id="rId81"/>
    <hyperlink xmlns:r="http://schemas.openxmlformats.org/officeDocument/2006/relationships" ref="J48" tooltip="Holden VT Commodore" display="https://en.wikipedia.org/wiki/Holden_VT_Commodore" r:id="rId82"/>
    <hyperlink xmlns:r="http://schemas.openxmlformats.org/officeDocument/2006/relationships" ref="B49" tooltip="2000 FAI 1000" display="https://en.wikipedia.org/wiki/2000_FAI_1000" r:id="rId83"/>
    <hyperlink xmlns:r="http://schemas.openxmlformats.org/officeDocument/2006/relationships" ref="J49" tooltip="Holden VT Commodore" display="https://en.wikipedia.org/wiki/Holden_VT_Commodore" r:id="rId84"/>
    <hyperlink xmlns:r="http://schemas.openxmlformats.org/officeDocument/2006/relationships" ref="B50" tooltip="2001 V8 Supercar 1000" display="https://en.wikipedia.org/wiki/2001_V8_Supercar_1000" r:id="rId85"/>
    <hyperlink xmlns:r="http://schemas.openxmlformats.org/officeDocument/2006/relationships" ref="J50" tooltip="Holden VX Commodore" display="https://en.wikipedia.org/wiki/Holden_VX_Commodore" r:id="rId86"/>
    <hyperlink xmlns:r="http://schemas.openxmlformats.org/officeDocument/2006/relationships" ref="B51" tooltip="2002 Bob Jane T-Marts 1000" display="https://en.wikipedia.org/wiki/2002_Bob_Jane_T-Marts_1000" r:id="rId87"/>
    <hyperlink xmlns:r="http://schemas.openxmlformats.org/officeDocument/2006/relationships" ref="J51" tooltip="Holden VX Commodore" display="https://en.wikipedia.org/wiki/Holden_VX_Commodore" r:id="rId88"/>
    <hyperlink xmlns:r="http://schemas.openxmlformats.org/officeDocument/2006/relationships" ref="B52" tooltip="2003 Bob Jane T-Marts 1000" display="https://en.wikipedia.org/wiki/2003_Bob_Jane_T-Marts_1000" r:id="rId89"/>
    <hyperlink xmlns:r="http://schemas.openxmlformats.org/officeDocument/2006/relationships" ref="J52" tooltip="Holden VY Commodore" display="https://en.wikipedia.org/wiki/Holden_VY_Commodore" r:id="rId90"/>
    <hyperlink xmlns:r="http://schemas.openxmlformats.org/officeDocument/2006/relationships" ref="B53" tooltip="2004 Bob Jane T-Marts 1000" display="https://en.wikipedia.org/wiki/2004_Bob_Jane_T-Marts_1000" r:id="rId91"/>
    <hyperlink xmlns:r="http://schemas.openxmlformats.org/officeDocument/2006/relationships" ref="J53" tooltip="Holden VY Commodore" display="https://en.wikipedia.org/wiki/Holden_VY_Commodore" r:id="rId92"/>
    <hyperlink xmlns:r="http://schemas.openxmlformats.org/officeDocument/2006/relationships" ref="B54" tooltip="2005 Supercheap Auto 1000" display="https://en.wikipedia.org/wiki/2005_Supercheap_Auto_1000" r:id="rId93"/>
    <hyperlink xmlns:r="http://schemas.openxmlformats.org/officeDocument/2006/relationships" ref="J54" tooltip="Holden VZ Commodore" display="https://en.wikipedia.org/wiki/Holden_VZ_Commodore" r:id="rId94"/>
    <hyperlink xmlns:r="http://schemas.openxmlformats.org/officeDocument/2006/relationships" ref="J55" tooltip="Ford BA Falcon" display="https://en.wikipedia.org/wiki/Ford_BA_Falcon" r:id="rId95"/>
    <hyperlink xmlns:r="http://schemas.openxmlformats.org/officeDocument/2006/relationships" ref="B56" tooltip="2007 Supercheap Auto Bathurst 1000" display="https://en.wikipedia.org/wiki/2007_Supercheap_Auto_Bathurst_1000" r:id="rId96"/>
    <hyperlink xmlns:r="http://schemas.openxmlformats.org/officeDocument/2006/relationships" ref="J56" tooltip="Ford BF Falcon" display="https://en.wikipedia.org/wiki/Ford_BF_Falcon" r:id="rId97"/>
    <hyperlink xmlns:r="http://schemas.openxmlformats.org/officeDocument/2006/relationships" ref="B57" tooltip="2008 Supercheap Auto Bathurst 1000" display="https://en.wikipedia.org/wiki/2008_Supercheap_Auto_Bathurst_1000" r:id="rId98"/>
    <hyperlink xmlns:r="http://schemas.openxmlformats.org/officeDocument/2006/relationships" ref="J57" tooltip="Ford BF Falcon" display="https://en.wikipedia.org/wiki/Ford_BF_Falcon" r:id="rId99"/>
    <hyperlink xmlns:r="http://schemas.openxmlformats.org/officeDocument/2006/relationships" ref="B58" tooltip="2009 Supercheap Auto Bathurst 1000" display="https://en.wikipedia.org/wiki/2009_Supercheap_Auto_Bathurst_1000" r:id="rId100"/>
    <hyperlink xmlns:r="http://schemas.openxmlformats.org/officeDocument/2006/relationships" ref="J58" tooltip="Holden VE Commodore" display="https://en.wikipedia.org/wiki/Holden_VE_Commodore" r:id="rId101"/>
    <hyperlink xmlns:r="http://schemas.openxmlformats.org/officeDocument/2006/relationships" ref="B59" tooltip="2010 Supercheap Auto Bathurst 1000" display="https://en.wikipedia.org/wiki/2010_Supercheap_Auto_Bathurst_1000" r:id="rId102"/>
    <hyperlink xmlns:r="http://schemas.openxmlformats.org/officeDocument/2006/relationships" ref="J59" tooltip="Holden VE Commodore" display="https://en.wikipedia.org/wiki/Holden_VE_Commodore" r:id="rId103"/>
    <hyperlink xmlns:r="http://schemas.openxmlformats.org/officeDocument/2006/relationships" ref="B60" tooltip="2011 Supercheap Auto Bathurst 1000" display="https://en.wikipedia.org/wiki/2011_Supercheap_Auto_Bathurst_1000" r:id="rId104"/>
    <hyperlink xmlns:r="http://schemas.openxmlformats.org/officeDocument/2006/relationships" ref="J60" tooltip="Holden VE Commodore" display="https://en.wikipedia.org/wiki/Holden_VE_Commodore" r:id="rId105"/>
    <hyperlink xmlns:r="http://schemas.openxmlformats.org/officeDocument/2006/relationships" ref="B61" tooltip="2012 Supercheap Auto Bathurst 1000" display="https://en.wikipedia.org/wiki/2012_Supercheap_Auto_Bathurst_1000" r:id="rId106"/>
    <hyperlink xmlns:r="http://schemas.openxmlformats.org/officeDocument/2006/relationships" ref="J61" tooltip="Holden VE Commodore" display="https://en.wikipedia.org/wiki/Holden_VE_Commodore" r:id="rId107"/>
    <hyperlink xmlns:r="http://schemas.openxmlformats.org/officeDocument/2006/relationships" ref="B62" tooltip="2013 Supercheap Auto Bathurst 1000" display="https://en.wikipedia.org/wiki/2013_Supercheap_Auto_Bathurst_1000" r:id="rId108"/>
    <hyperlink xmlns:r="http://schemas.openxmlformats.org/officeDocument/2006/relationships" ref="J62" tooltip="Ford FG Falcon" display="https://en.wikipedia.org/wiki/Ford_FG_Falcon" r:id="rId109"/>
    <hyperlink xmlns:r="http://schemas.openxmlformats.org/officeDocument/2006/relationships" ref="B63" tooltip="2014 Supercheap Auto Bathurst 1000" display="https://en.wikipedia.org/wiki/2014_Supercheap_Auto_Bathurst_1000" r:id="rId110"/>
    <hyperlink xmlns:r="http://schemas.openxmlformats.org/officeDocument/2006/relationships" ref="J63" tooltip="Ford FG Falcon" display="https://en.wikipedia.org/wiki/Ford_FG_Falcon" r:id="rId111"/>
    <hyperlink xmlns:r="http://schemas.openxmlformats.org/officeDocument/2006/relationships" ref="M63" location="endnote_6" display="https://en.wikipedia.org/wiki/Bathurst_1000 - endnote_6" r:id="rId112"/>
    <hyperlink xmlns:r="http://schemas.openxmlformats.org/officeDocument/2006/relationships" ref="B64" tooltip="2015 Supercheap Auto Bathurst 1000" display="https://en.wikipedia.org/wiki/2015_Supercheap_Auto_Bathurst_1000" r:id="rId113"/>
    <hyperlink xmlns:r="http://schemas.openxmlformats.org/officeDocument/2006/relationships" ref="J64" tooltip="Holden VF Commodore" display="https://en.wikipedia.org/wiki/Holden_VF_Commodore" r:id="rId114"/>
    <hyperlink xmlns:r="http://schemas.openxmlformats.org/officeDocument/2006/relationships" ref="B65" tooltip="2016 Supercheap Auto Bathurst 1000" display="https://en.wikipedia.org/wiki/2016_Supercheap_Auto_Bathurst_1000" r:id="rId115"/>
    <hyperlink xmlns:r="http://schemas.openxmlformats.org/officeDocument/2006/relationships" ref="J65" tooltip="Holden VF Commodore" display="https://en.wikipedia.org/wiki/Holden_VF_Commodore" r:id="rId116"/>
    <hyperlink xmlns:r="http://schemas.openxmlformats.org/officeDocument/2006/relationships" ref="B66" tooltip="2017 Supercheap Auto Bathurst 1000" display="https://en.wikipedia.org/wiki/2017_Supercheap_Auto_Bathurst_1000" r:id="rId117"/>
    <hyperlink xmlns:r="http://schemas.openxmlformats.org/officeDocument/2006/relationships" ref="J66" tooltip="Holden VF Commodore" display="https://en.wikipedia.org/wiki/Holden_VF_Commodore" r:id="rId118"/>
    <hyperlink xmlns:r="http://schemas.openxmlformats.org/officeDocument/2006/relationships" ref="B67" tooltip="2018 Bathurst 1000" display="https://en.wikipedia.org/wiki/2018_Bathurst_1000" r:id="rId119"/>
    <hyperlink xmlns:r="http://schemas.openxmlformats.org/officeDocument/2006/relationships" ref="J67" location="Second_generation_(Z18;_2017)" tooltip="Opel Insignia" display="https://en.wikipedia.org/wiki/Opel_Insignia - Second_generation_(Z18;_2017)" r:id="rId120"/>
    <hyperlink xmlns:r="http://schemas.openxmlformats.org/officeDocument/2006/relationships" ref="Q67" location="endnote_9" display="https://en.wikipedia.org/wiki/Bathurst_1000 - endnote_9" r:id="rId121"/>
    <hyperlink xmlns:r="http://schemas.openxmlformats.org/officeDocument/2006/relationships" ref="B68" tooltip="2019 Bathurst 1000" display="https://en.wikipedia.org/wiki/2019_Bathurst_1000" r:id="rId122"/>
    <hyperlink xmlns:r="http://schemas.openxmlformats.org/officeDocument/2006/relationships" ref="J68" tooltip="Ford Mustang (sixth generation)" display="https://en.wikipedia.org/wiki/Ford_Mustang_(sixth_generation)" r:id="rId123"/>
    <hyperlink xmlns:r="http://schemas.openxmlformats.org/officeDocument/2006/relationships" ref="B69" tooltip="2020 Bathurst 1000" display="https://en.wikipedia.org/wiki/2020_Bathurst_1000" r:id="rId124"/>
    <hyperlink xmlns:r="http://schemas.openxmlformats.org/officeDocument/2006/relationships" ref="J69" tooltip="Holden ZB Commodore" display="https://en.wikipedia.org/wiki/Holden_ZB_Commodore" r:id="rId125"/>
    <hyperlink xmlns:r="http://schemas.openxmlformats.org/officeDocument/2006/relationships" ref="B70" tooltip="2021 Bathurst 1000" display="https://en.wikipedia.org/wiki/2021_Bathurst_1000" r:id="rId126"/>
    <hyperlink xmlns:r="http://schemas.openxmlformats.org/officeDocument/2006/relationships" ref="J70" tooltip="Holden ZB Commodore" display="https://en.wikipedia.org/wiki/Holden_ZB_Commodore" r:id="rId127"/>
    <hyperlink xmlns:r="http://schemas.openxmlformats.org/officeDocument/2006/relationships" ref="B71" tooltip="2022 Bathurst 1000" display="https://en.wikipedia.org/wiki/2022_Bathurst_1000" r:id="rId128"/>
    <hyperlink xmlns:r="http://schemas.openxmlformats.org/officeDocument/2006/relationships" ref="J71" tooltip="Holden ZB Commodore" display="https://en.wikipedia.org/wiki/Holden_ZB_Commodore" r:id="rId129"/>
    <hyperlink xmlns:r="http://schemas.openxmlformats.org/officeDocument/2006/relationships" ref="B72" tooltip="2023 Bathurst 1000" display="https://en.wikipedia.org/wiki/2023_Bathurst_1000" r:id="rId130"/>
    <hyperlink xmlns:r="http://schemas.openxmlformats.org/officeDocument/2006/relationships" ref="J72" tooltip="Chevrolet Camaro (sixth generation)" display="https://en.wikipedia.org/wiki/Chevrolet_Camaro_(sixth_generation)" r:id="rId131"/>
    <hyperlink xmlns:r="http://schemas.openxmlformats.org/officeDocument/2006/relationships" ref="B73" tooltip="2024 Bathurst 1000" display="https://en.wikipedia.org/wiki/2024_Bathurst_1000" r:id="rId132"/>
    <hyperlink xmlns:r="http://schemas.openxmlformats.org/officeDocument/2006/relationships" ref="J73" tooltip="Chevrolet Camaro (sixth generation)" display="https://en.wikipedia.org/wiki/Chevrolet_Camaro_(sixth_generation)" r:id="rId133"/>
    <hyperlink xmlns:r="http://schemas.openxmlformats.org/officeDocument/2006/relationships" ref="M73" location="endnote_9" display="https://en.wikipedia.org/wiki/Bathurst_1000 - endnote_9" r:id="rId134"/>
    <hyperlink xmlns:r="http://schemas.openxmlformats.org/officeDocument/2006/relationships" ref="B74" tooltip="2024 Bathurst 1000" r:id="rId135"/>
    <hyperlink xmlns:r="http://schemas.openxmlformats.org/officeDocument/2006/relationships" ref="J74" tooltip="Ford Mustang (seventh generation)" display="https://en.wikipedia.org/wiki/Ford_Mustang_(seventh_generation)" r:id="rId136"/>
    <hyperlink xmlns:r="http://schemas.openxmlformats.org/officeDocument/2006/relationships" ref="A76" location="ref_1" display="https://en.wikipedia.org/wiki/Bathurst_1000 - ref_1" r:id="rId137"/>
    <hyperlink xmlns:r="http://schemas.openxmlformats.org/officeDocument/2006/relationships" ref="A77" location="ref_2" display="https://en.wikipedia.org/wiki/Bathurst_1000 - ref_2" r:id="rId138"/>
    <hyperlink xmlns:r="http://schemas.openxmlformats.org/officeDocument/2006/relationships" ref="A78" location="ref_3" display="https://en.wikipedia.org/wiki/Bathurst_1000 - ref_3" r:id="rId139"/>
    <hyperlink xmlns:r="http://schemas.openxmlformats.org/officeDocument/2006/relationships" ref="A79" location="ref_4" display="https://en.wikipedia.org/wiki/Bathurst_1000 - ref_4" r:id="rId140"/>
    <hyperlink xmlns:r="http://schemas.openxmlformats.org/officeDocument/2006/relationships" ref="A80" location="ref_5" display="https://en.wikipedia.org/wiki/Bathurst_1000 - ref_5" r:id="rId141"/>
    <hyperlink xmlns:r="http://schemas.openxmlformats.org/officeDocument/2006/relationships" ref="A81" location="ref_6" display="https://en.wikipedia.org/wiki/Bathurst_1000 - ref_6" r:id="rId142"/>
    <hyperlink xmlns:r="http://schemas.openxmlformats.org/officeDocument/2006/relationships" ref="A82" location="ref_7" display="https://en.wikipedia.org/wiki/Bathurst_1000 - ref_7" r:id="rId143"/>
    <hyperlink xmlns:r="http://schemas.openxmlformats.org/officeDocument/2006/relationships" ref="A83" location="ref_8" display="https://en.wikipedia.org/wiki/Bathurst_1000 - ref_8" r:id="rId144"/>
    <hyperlink xmlns:r="http://schemas.openxmlformats.org/officeDocument/2006/relationships" ref="A84" location="ref_9" display="https://en.wikipedia.org/wiki/Bathurst_1000 - ref_9" r:id="rId145"/>
  </hyperlinks>
  <pageMargins left="0.7" right="0.7" top="0.75" bottom="0.75" header="0.3" footer="0.3"/>
  <pageSetup orientation="portrait" horizontalDpi="360" verticalDpi="360"/>
</worksheet>
</file>

<file path=xl/worksheets/sheet4.xml><?xml version="1.0" encoding="utf-8"?>
<worksheet xmlns="http://schemas.openxmlformats.org/spreadsheetml/2006/main">
  <sheetPr>
    <outlinePr summaryBelow="1" summaryRight="1"/>
    <pageSetUpPr/>
  </sheetPr>
  <dimension ref="A1:BY1459"/>
  <sheetViews>
    <sheetView topLeftCell="A1437" zoomScale="125" zoomScaleNormal="100" workbookViewId="0">
      <pane xSplit="1" topLeftCell="D1" activePane="topRight" state="frozen"/>
      <selection pane="topRight" activeCell="BS1459" sqref="BS1459"/>
    </sheetView>
  </sheetViews>
  <sheetFormatPr baseColWidth="10" defaultColWidth="23.1640625" defaultRowHeight="16"/>
  <cols>
    <col width="23" bestFit="1" customWidth="1" style="62" min="1" max="1"/>
    <col width="8.5" bestFit="1" customWidth="1" style="62" min="2" max="9"/>
    <col width="8.5" bestFit="1" customWidth="1" style="76" min="10" max="39"/>
    <col width="12" bestFit="1" customWidth="1" style="76" min="40" max="40"/>
    <col width="8.5" bestFit="1" customWidth="1" style="76" min="41" max="41"/>
    <col width="12" bestFit="1" customWidth="1" style="76" min="42" max="42"/>
    <col width="8.5" bestFit="1" customWidth="1" style="76" min="43" max="43"/>
    <col width="12" bestFit="1" customWidth="1" style="76" min="44" max="44"/>
    <col width="8.5" bestFit="1" customWidth="1" style="76" min="45" max="70"/>
    <col width="8.5" customWidth="1" style="76" min="71" max="71"/>
    <col width="11.33203125" bestFit="1" customWidth="1" style="76" min="72" max="72"/>
    <col width="23.1640625" customWidth="1" style="76" min="73" max="75"/>
    <col width="23.1640625" customWidth="1" style="76" min="78" max="16384"/>
  </cols>
  <sheetData>
    <row r="1">
      <c r="A1" s="115" t="n"/>
      <c r="B1" s="115" t="n">
        <v>60</v>
      </c>
      <c r="C1" s="115" t="n">
        <v>61</v>
      </c>
      <c r="D1" s="115" t="n">
        <v>62</v>
      </c>
      <c r="E1" s="115" t="n">
        <v>63</v>
      </c>
      <c r="F1" s="115" t="n">
        <v>64</v>
      </c>
      <c r="G1" s="115" t="n">
        <v>65</v>
      </c>
      <c r="H1" s="115" t="n">
        <v>66</v>
      </c>
      <c r="I1" s="115" t="n">
        <v>67</v>
      </c>
      <c r="J1" s="115" t="n">
        <v>68</v>
      </c>
      <c r="K1" s="115" t="n">
        <v>69</v>
      </c>
      <c r="L1" s="115" t="n">
        <v>70</v>
      </c>
      <c r="M1" s="115" t="n">
        <v>71</v>
      </c>
      <c r="N1" s="115" t="n">
        <v>72</v>
      </c>
      <c r="O1" s="115" t="n">
        <v>73</v>
      </c>
      <c r="P1" s="115" t="n">
        <v>74</v>
      </c>
      <c r="Q1" s="115" t="n">
        <v>75</v>
      </c>
      <c r="R1" s="115" t="n">
        <v>76</v>
      </c>
      <c r="S1" s="115" t="n">
        <v>77</v>
      </c>
      <c r="T1" s="115" t="n">
        <v>78</v>
      </c>
      <c r="U1" s="115" t="n">
        <v>79</v>
      </c>
      <c r="V1" s="115" t="n">
        <v>80</v>
      </c>
      <c r="W1" s="115" t="n">
        <v>81</v>
      </c>
      <c r="X1" s="115" t="n">
        <v>82</v>
      </c>
      <c r="Y1" s="115" t="n">
        <v>83</v>
      </c>
      <c r="Z1" s="115" t="n">
        <v>84</v>
      </c>
      <c r="AA1" s="115" t="n">
        <v>85</v>
      </c>
      <c r="AB1" s="115" t="n">
        <v>86</v>
      </c>
      <c r="AC1" s="115" t="n">
        <v>87</v>
      </c>
      <c r="AD1" s="115" t="n">
        <v>88</v>
      </c>
      <c r="AE1" s="115" t="n">
        <v>89</v>
      </c>
      <c r="AF1" s="115" t="n">
        <v>90</v>
      </c>
      <c r="AG1" s="115" t="n">
        <v>91</v>
      </c>
      <c r="AH1" s="115" t="n">
        <v>92</v>
      </c>
      <c r="AI1" s="115" t="n">
        <v>93</v>
      </c>
      <c r="AJ1" s="115" t="n">
        <v>94</v>
      </c>
      <c r="AK1" s="115" t="n">
        <v>95</v>
      </c>
      <c r="AL1" s="115" t="n">
        <v>96</v>
      </c>
      <c r="AM1" s="115" t="n">
        <v>97</v>
      </c>
      <c r="AN1" s="115" t="inlineStr">
        <is>
          <t>97 ST</t>
        </is>
      </c>
      <c r="AO1" s="115" t="n">
        <v>98</v>
      </c>
      <c r="AP1" s="115" t="inlineStr">
        <is>
          <t>98 ST</t>
        </is>
      </c>
      <c r="AQ1" s="115" t="n">
        <v>99</v>
      </c>
      <c r="AR1" s="115" t="inlineStr">
        <is>
          <t>99 ST</t>
        </is>
      </c>
      <c r="AS1" s="116" t="inlineStr">
        <is>
          <t>00</t>
        </is>
      </c>
      <c r="AT1" s="116" t="inlineStr">
        <is>
          <t>01</t>
        </is>
      </c>
      <c r="AU1" s="116" t="inlineStr">
        <is>
          <t>02</t>
        </is>
      </c>
      <c r="AV1" s="116" t="inlineStr">
        <is>
          <t>03</t>
        </is>
      </c>
      <c r="AW1" s="116" t="inlineStr">
        <is>
          <t>04</t>
        </is>
      </c>
      <c r="AX1" s="116" t="inlineStr">
        <is>
          <t>05</t>
        </is>
      </c>
      <c r="AY1" s="116" t="inlineStr">
        <is>
          <t>06</t>
        </is>
      </c>
      <c r="AZ1" s="116" t="inlineStr">
        <is>
          <t>07</t>
        </is>
      </c>
      <c r="BA1" s="116" t="inlineStr">
        <is>
          <t>08</t>
        </is>
      </c>
      <c r="BB1" s="116" t="inlineStr">
        <is>
          <t>09</t>
        </is>
      </c>
      <c r="BC1" s="116" t="inlineStr">
        <is>
          <t>10</t>
        </is>
      </c>
      <c r="BD1" s="116" t="inlineStr">
        <is>
          <t>11</t>
        </is>
      </c>
      <c r="BE1" s="116" t="inlineStr">
        <is>
          <t>12</t>
        </is>
      </c>
      <c r="BF1" s="116" t="inlineStr">
        <is>
          <t>13</t>
        </is>
      </c>
      <c r="BG1" s="116" t="inlineStr">
        <is>
          <t>14</t>
        </is>
      </c>
      <c r="BH1" s="116" t="inlineStr">
        <is>
          <t>15</t>
        </is>
      </c>
      <c r="BI1" s="116" t="inlineStr">
        <is>
          <t>16</t>
        </is>
      </c>
      <c r="BJ1" s="116" t="inlineStr">
        <is>
          <t>17</t>
        </is>
      </c>
      <c r="BK1" s="116" t="inlineStr">
        <is>
          <t>18</t>
        </is>
      </c>
      <c r="BL1" s="116" t="inlineStr">
        <is>
          <t>19</t>
        </is>
      </c>
      <c r="BM1" s="116" t="inlineStr">
        <is>
          <t>20</t>
        </is>
      </c>
      <c r="BN1" s="116" t="inlineStr">
        <is>
          <t>21</t>
        </is>
      </c>
      <c r="BO1" s="116" t="inlineStr">
        <is>
          <t>22</t>
        </is>
      </c>
      <c r="BP1" s="116" t="inlineStr">
        <is>
          <t>23</t>
        </is>
      </c>
      <c r="BQ1" s="116" t="inlineStr">
        <is>
          <t>24</t>
        </is>
      </c>
      <c r="BR1" s="116" t="inlineStr">
        <is>
          <t>25</t>
        </is>
      </c>
      <c r="BS1" s="116" t="n">
        <v>26</v>
      </c>
      <c r="BT1" s="115" t="inlineStr">
        <is>
          <t>Total</t>
        </is>
      </c>
      <c r="BV1" s="76" t="inlineStr">
        <is>
          <t>Surname</t>
        </is>
      </c>
      <c r="BW1" s="76" t="inlineStr">
        <is>
          <t>First</t>
        </is>
      </c>
    </row>
    <row r="2" ht="17" customHeight="1">
      <c r="A2" s="59" t="inlineStr">
        <is>
          <t>Rauno Aaltonen</t>
        </is>
      </c>
      <c r="B2" s="117" t="n"/>
      <c r="C2" s="117" t="n"/>
      <c r="D2" s="117" t="n"/>
      <c r="E2" s="117" t="n"/>
      <c r="F2" s="117" t="n"/>
      <c r="G2" s="117" t="n"/>
      <c r="H2" s="117" t="n">
        <v>1</v>
      </c>
      <c r="I2" s="117" t="n"/>
      <c r="J2" s="118" t="n"/>
      <c r="K2" s="118" t="n"/>
      <c r="L2" s="118" t="n"/>
      <c r="M2" s="118" t="n"/>
      <c r="N2" s="118" t="n"/>
      <c r="O2" s="118" t="n"/>
      <c r="P2" s="118" t="n"/>
      <c r="Q2" s="118" t="n"/>
      <c r="R2" s="118" t="n"/>
      <c r="S2" s="118" t="n"/>
      <c r="T2" s="118" t="n"/>
      <c r="U2" s="118" t="n"/>
      <c r="V2" s="118" t="n"/>
      <c r="W2" s="118" t="n"/>
      <c r="X2" s="118" t="n"/>
      <c r="Y2" s="118" t="n"/>
      <c r="Z2" s="118" t="n"/>
      <c r="AA2" s="118" t="n"/>
      <c r="AB2" s="118" t="n"/>
      <c r="AC2" s="118" t="n"/>
      <c r="AD2" s="118" t="n"/>
      <c r="AE2" s="118" t="n"/>
      <c r="AF2" s="118" t="n"/>
      <c r="AG2" s="118" t="n">
        <v>1</v>
      </c>
      <c r="AH2" s="118" t="n"/>
      <c r="AI2" s="118" t="n"/>
      <c r="AJ2" s="118" t="n"/>
      <c r="AK2" s="118" t="n"/>
      <c r="AL2" s="118" t="n"/>
      <c r="AM2" s="118" t="n"/>
      <c r="AN2" s="118" t="n"/>
      <c r="AO2" s="118" t="n"/>
      <c r="AP2" s="118" t="n"/>
      <c r="AQ2" s="118" t="n"/>
      <c r="AR2" s="118" t="n"/>
      <c r="AS2" s="118" t="n"/>
      <c r="AT2" s="118" t="n"/>
      <c r="AU2" s="118" t="n"/>
      <c r="AV2" s="118" t="n"/>
      <c r="AW2" s="118" t="n"/>
      <c r="AX2" s="118" t="n"/>
      <c r="AY2" s="118" t="n"/>
      <c r="AZ2" s="118" t="n"/>
      <c r="BA2" s="118" t="n"/>
      <c r="BB2" s="118" t="n"/>
      <c r="BC2" s="118" t="n"/>
      <c r="BD2" s="118" t="n"/>
      <c r="BE2" s="118" t="n"/>
      <c r="BF2" s="118" t="n"/>
      <c r="BG2" s="118" t="n"/>
      <c r="BH2" s="118" t="n"/>
      <c r="BI2" s="118" t="n"/>
      <c r="BJ2" s="118" t="n"/>
      <c r="BK2" s="118" t="n"/>
      <c r="BL2" s="118" t="n"/>
      <c r="BM2" s="118" t="n"/>
      <c r="BN2" s="118" t="n"/>
      <c r="BO2" s="118" t="n"/>
      <c r="BP2" s="118" t="n"/>
      <c r="BQ2" s="118" t="n"/>
      <c r="BR2" s="118" t="n"/>
      <c r="BS2" s="118" t="n"/>
      <c r="BT2" s="118">
        <f>COUNTIF(B2:BS2,1)</f>
        <v/>
      </c>
      <c r="BV2" s="76">
        <f>TRIM(RIGHT(A2, LEN(A2) - FIND("@", SUBSTITUTE(A2, " ", "@", LEN(A2)-LEN(SUBSTITUTE(A2," ",""))))))</f>
        <v/>
      </c>
      <c r="BW2" s="76">
        <f>TRIM(LEFT(A2,FIND(" ",A2&amp;" ")-1))</f>
        <v/>
      </c>
      <c r="BX2">
        <f>+IF(BV2=BV1,"Same","Diff")</f>
        <v/>
      </c>
      <c r="BY2">
        <f>IF(BX2="Same",IF(BW2=BW1,"same","Diff"))</f>
        <v/>
      </c>
    </row>
    <row r="3" ht="17" customHeight="1">
      <c r="A3" s="60" t="inlineStr">
        <is>
          <t>Ern Abbott</t>
        </is>
      </c>
      <c r="B3" s="119" t="n">
        <v>1</v>
      </c>
      <c r="C3" s="119" t="n"/>
      <c r="D3" s="119" t="n"/>
      <c r="E3" s="119" t="n">
        <v>1</v>
      </c>
      <c r="F3" s="119" t="n"/>
      <c r="G3" s="119" t="n">
        <v>1</v>
      </c>
      <c r="H3" s="119" t="n">
        <v>1</v>
      </c>
      <c r="I3" s="119" t="n"/>
      <c r="J3" s="118" t="n"/>
      <c r="K3" s="118" t="n"/>
      <c r="L3" s="118" t="n"/>
      <c r="M3" s="118" t="n"/>
      <c r="N3" s="118" t="n"/>
      <c r="O3" s="118" t="n"/>
      <c r="P3" s="118" t="n"/>
      <c r="Q3" s="118" t="n"/>
      <c r="R3" s="118" t="n"/>
      <c r="S3" s="118" t="n"/>
      <c r="T3" s="118" t="n"/>
      <c r="U3" s="118" t="n"/>
      <c r="V3" s="118" t="n"/>
      <c r="W3" s="118" t="n"/>
      <c r="X3" s="118" t="n"/>
      <c r="Y3" s="118" t="n"/>
      <c r="Z3" s="118" t="n"/>
      <c r="AA3" s="118" t="n"/>
      <c r="AB3" s="118" t="n"/>
      <c r="AC3" s="118" t="n"/>
      <c r="AD3" s="118" t="n"/>
      <c r="AE3" s="118" t="n"/>
      <c r="AF3" s="118" t="n"/>
      <c r="AG3" s="118" t="n"/>
      <c r="AH3" s="118" t="n"/>
      <c r="AI3" s="118" t="n"/>
      <c r="AJ3" s="118" t="n"/>
      <c r="AK3" s="118" t="n"/>
      <c r="AL3" s="118" t="n"/>
      <c r="AM3" s="118" t="n"/>
      <c r="AN3" s="118" t="n"/>
      <c r="AO3" s="118" t="n"/>
      <c r="AP3" s="118" t="n"/>
      <c r="AQ3" s="118" t="n"/>
      <c r="AR3" s="118" t="n"/>
      <c r="AS3" s="118" t="n"/>
      <c r="AT3" s="118" t="n"/>
      <c r="AU3" s="118" t="n"/>
      <c r="AV3" s="118" t="n"/>
      <c r="AW3" s="118" t="n"/>
      <c r="AX3" s="118" t="n"/>
      <c r="AY3" s="118" t="n"/>
      <c r="AZ3" s="118" t="n"/>
      <c r="BA3" s="118" t="n"/>
      <c r="BB3" s="118" t="n"/>
      <c r="BC3" s="118" t="n"/>
      <c r="BD3" s="118" t="n"/>
      <c r="BE3" s="118" t="n"/>
      <c r="BF3" s="118" t="n"/>
      <c r="BG3" s="118" t="n"/>
      <c r="BH3" s="118" t="n"/>
      <c r="BI3" s="118" t="n"/>
      <c r="BJ3" s="118" t="n"/>
      <c r="BK3" s="118" t="n"/>
      <c r="BL3" s="118" t="n"/>
      <c r="BM3" s="118" t="n"/>
      <c r="BN3" s="118" t="n"/>
      <c r="BO3" s="118" t="n"/>
      <c r="BP3" s="118" t="n"/>
      <c r="BQ3" s="118" t="n"/>
      <c r="BR3" s="118" t="n"/>
      <c r="BS3" s="118" t="n"/>
      <c r="BT3" s="118">
        <f>COUNTIF(B3:BS3,1)</f>
        <v/>
      </c>
      <c r="BV3" s="76">
        <f>TRIM(RIGHT(A3, LEN(A3) - FIND("@", SUBSTITUTE(A3, " ", "@", LEN(A3)-LEN(SUBSTITUTE(A3," ",""))))))</f>
        <v/>
      </c>
      <c r="BW3" s="76">
        <f>TRIM(LEFT(A3,FIND(" ",A3&amp;" ")-1))</f>
        <v/>
      </c>
      <c r="BX3">
        <f>+IF(BV3=BV2,"Same","Diff")</f>
        <v/>
      </c>
      <c r="BY3">
        <f>IF(BX3="Same",IF(BW3=BW2,"same","Diff"))</f>
        <v/>
      </c>
    </row>
    <row r="4" ht="17" customHeight="1">
      <c r="A4" s="59" t="inlineStr">
        <is>
          <t>Arthur Abrahams</t>
        </is>
      </c>
      <c r="B4" s="117" t="n"/>
      <c r="C4" s="117" t="n"/>
      <c r="D4" s="117" t="n"/>
      <c r="E4" s="117" t="n"/>
      <c r="F4" s="117" t="n"/>
      <c r="G4" s="117" t="n"/>
      <c r="H4" s="117" t="n"/>
      <c r="I4" s="117" t="n"/>
      <c r="J4" s="118" t="n"/>
      <c r="K4" s="118" t="n"/>
      <c r="L4" s="118" t="n"/>
      <c r="M4" s="118" t="n"/>
      <c r="N4" s="118" t="n"/>
      <c r="O4" s="118" t="n"/>
      <c r="P4" s="118" t="n"/>
      <c r="Q4" s="118" t="n"/>
      <c r="R4" s="118" t="n"/>
      <c r="S4" s="118" t="n"/>
      <c r="T4" s="118" t="n"/>
      <c r="U4" s="118" t="n"/>
      <c r="V4" s="118" t="n"/>
      <c r="W4" s="118" t="n"/>
      <c r="X4" s="118" t="n"/>
      <c r="Y4" s="118" t="n"/>
      <c r="Z4" s="118" t="n"/>
      <c r="AA4" s="118" t="n"/>
      <c r="AB4" s="118" t="n"/>
      <c r="AC4" s="118" t="n"/>
      <c r="AD4" s="118" t="n"/>
      <c r="AE4" s="118" t="n"/>
      <c r="AF4" s="118" t="n"/>
      <c r="AG4" s="118" t="n">
        <v>1</v>
      </c>
      <c r="AH4" s="118" t="n"/>
      <c r="AI4" s="118" t="n"/>
      <c r="AJ4" s="118" t="n"/>
      <c r="AK4" s="118" t="n"/>
      <c r="AL4" s="118" t="n"/>
      <c r="AM4" s="118" t="n"/>
      <c r="AN4" s="118" t="n"/>
      <c r="AO4" s="118" t="n"/>
      <c r="AP4" s="118" t="n"/>
      <c r="AQ4" s="118" t="n"/>
      <c r="AR4" s="118" t="n"/>
      <c r="AS4" s="118" t="n"/>
      <c r="AT4" s="118" t="n"/>
      <c r="AU4" s="118" t="n"/>
      <c r="AV4" s="118" t="n"/>
      <c r="AW4" s="118" t="n"/>
      <c r="AX4" s="118" t="n"/>
      <c r="AY4" s="118" t="n"/>
      <c r="AZ4" s="118" t="n"/>
      <c r="BA4" s="118" t="n"/>
      <c r="BB4" s="118" t="n"/>
      <c r="BC4" s="118" t="n"/>
      <c r="BD4" s="118" t="n"/>
      <c r="BE4" s="118" t="n"/>
      <c r="BF4" s="118" t="n"/>
      <c r="BG4" s="118" t="n"/>
      <c r="BH4" s="118" t="n"/>
      <c r="BI4" s="118" t="n"/>
      <c r="BJ4" s="118" t="n"/>
      <c r="BK4" s="118" t="n"/>
      <c r="BL4" s="118" t="n"/>
      <c r="BM4" s="118" t="n"/>
      <c r="BN4" s="118" t="n"/>
      <c r="BO4" s="118" t="n"/>
      <c r="BP4" s="118" t="n"/>
      <c r="BQ4" s="118" t="n"/>
      <c r="BR4" s="118" t="n"/>
      <c r="BS4" s="118" t="n"/>
      <c r="BT4" s="118">
        <f>COUNTIF(B4:BS4,1)</f>
        <v/>
      </c>
      <c r="BV4" s="76">
        <f>TRIM(RIGHT(A4, LEN(A4) - FIND("@", SUBSTITUTE(A4, " ", "@", LEN(A4)-LEN(SUBSTITUTE(A4," ",""))))))</f>
        <v/>
      </c>
      <c r="BW4" s="76">
        <f>TRIM(LEFT(A4,FIND(" ",A4&amp;" ")-1))</f>
        <v/>
      </c>
      <c r="BX4">
        <f>+IF(BV4=BV3,"Same","Diff")</f>
        <v/>
      </c>
      <c r="BY4">
        <f>IF(BX4="Same",IF(BW4=BW3,"same","Diff"))</f>
        <v/>
      </c>
    </row>
    <row r="5" ht="17" customHeight="1">
      <c r="A5" s="59" t="inlineStr">
        <is>
          <t>Graeme Adams</t>
        </is>
      </c>
      <c r="B5" s="117" t="n"/>
      <c r="C5" s="117" t="n"/>
      <c r="D5" s="117" t="n"/>
      <c r="E5" s="117" t="n"/>
      <c r="F5" s="117" t="n"/>
      <c r="G5" s="117" t="n"/>
      <c r="H5" s="117" t="n"/>
      <c r="I5" s="117" t="n"/>
      <c r="J5" s="118" t="n"/>
      <c r="K5" s="118" t="n"/>
      <c r="L5" s="118" t="n"/>
      <c r="M5" s="118" t="n"/>
      <c r="N5" s="118" t="n"/>
      <c r="O5" s="118" t="n"/>
      <c r="P5" s="118" t="n">
        <v>1</v>
      </c>
      <c r="Q5" s="118" t="n">
        <v>1</v>
      </c>
      <c r="R5" s="118" t="n"/>
      <c r="S5" s="118" t="n"/>
      <c r="T5" s="118" t="n"/>
      <c r="U5" s="118" t="n"/>
      <c r="V5" s="118" t="n"/>
      <c r="W5" s="118" t="n"/>
      <c r="X5" s="118" t="n"/>
      <c r="Y5" s="118" t="n"/>
      <c r="Z5" s="118" t="n"/>
      <c r="AA5" s="118" t="n"/>
      <c r="AB5" s="118" t="n"/>
      <c r="AC5" s="118" t="n"/>
      <c r="AD5" s="118" t="n"/>
      <c r="AE5" s="118" t="n"/>
      <c r="AF5" s="118" t="n"/>
      <c r="AG5" s="118" t="n"/>
      <c r="AH5" s="118" t="n"/>
      <c r="AI5" s="118" t="n"/>
      <c r="AJ5" s="118" t="n"/>
      <c r="AK5" s="118" t="n"/>
      <c r="AL5" s="118" t="n"/>
      <c r="AM5" s="118" t="n"/>
      <c r="AN5" s="118" t="n"/>
      <c r="AO5" s="118" t="n"/>
      <c r="AP5" s="118" t="n"/>
      <c r="AQ5" s="118" t="n"/>
      <c r="AR5" s="118" t="n"/>
      <c r="AS5" s="118" t="n"/>
      <c r="AT5" s="118" t="n"/>
      <c r="AU5" s="118" t="n"/>
      <c r="AV5" s="118" t="n"/>
      <c r="AW5" s="118" t="n"/>
      <c r="AX5" s="118" t="n"/>
      <c r="AY5" s="118" t="n"/>
      <c r="AZ5" s="118" t="n"/>
      <c r="BA5" s="118" t="n"/>
      <c r="BB5" s="118" t="n"/>
      <c r="BC5" s="118" t="n"/>
      <c r="BD5" s="118" t="n"/>
      <c r="BE5" s="118" t="n"/>
      <c r="BF5" s="118" t="n"/>
      <c r="BG5" s="118" t="n"/>
      <c r="BH5" s="118" t="n"/>
      <c r="BI5" s="118" t="n"/>
      <c r="BJ5" s="118" t="n"/>
      <c r="BK5" s="118" t="n"/>
      <c r="BL5" s="118" t="n"/>
      <c r="BM5" s="118" t="n"/>
      <c r="BN5" s="118" t="n"/>
      <c r="BO5" s="118" t="n"/>
      <c r="BP5" s="118" t="n"/>
      <c r="BQ5" s="118" t="n"/>
      <c r="BR5" s="118" t="n"/>
      <c r="BS5" s="118" t="n"/>
      <c r="BT5" s="118">
        <f>COUNTIF(B5:BS5,1)</f>
        <v/>
      </c>
      <c r="BV5" s="76">
        <f>TRIM(RIGHT(A5, LEN(A5) - FIND("@", SUBSTITUTE(A5, " ", "@", LEN(A5)-LEN(SUBSTITUTE(A5," ",""))))))</f>
        <v/>
      </c>
      <c r="BW5" s="76">
        <f>TRIM(LEFT(A5,FIND(" ",A5&amp;" ")-1))</f>
        <v/>
      </c>
      <c r="BX5">
        <f>+IF(BV5=BV4,"Same","Diff")</f>
        <v/>
      </c>
      <c r="BY5">
        <f>IF(BX5="Same",IF(BW5=BW4,"same","Diff"))</f>
        <v/>
      </c>
    </row>
    <row r="6" ht="17" customHeight="1">
      <c r="A6" s="59" t="inlineStr">
        <is>
          <t>Lindsay Adcock</t>
        </is>
      </c>
      <c r="B6" s="117" t="n"/>
      <c r="C6" s="117" t="n"/>
      <c r="D6" s="117" t="n"/>
      <c r="E6" s="117" t="n"/>
      <c r="F6" s="117" t="n"/>
      <c r="G6" s="117" t="n"/>
      <c r="H6" s="117" t="n"/>
      <c r="I6" s="117" t="n">
        <v>1</v>
      </c>
      <c r="J6" s="118" t="n">
        <v>1</v>
      </c>
      <c r="K6" s="118" t="n"/>
      <c r="L6" s="118" t="n"/>
      <c r="M6" s="118" t="n"/>
      <c r="N6" s="118" t="n"/>
      <c r="O6" s="118" t="n"/>
      <c r="P6" s="118" t="n"/>
      <c r="Q6" s="118" t="n"/>
      <c r="R6" s="118" t="n"/>
      <c r="S6" s="118" t="n"/>
      <c r="T6" s="118" t="n"/>
      <c r="U6" s="118" t="n"/>
      <c r="V6" s="118" t="n"/>
      <c r="W6" s="118" t="n"/>
      <c r="X6" s="118" t="n"/>
      <c r="Y6" s="118" t="n"/>
      <c r="Z6" s="118" t="n"/>
      <c r="AA6" s="118" t="n"/>
      <c r="AB6" s="118" t="n"/>
      <c r="AC6" s="118" t="n"/>
      <c r="AD6" s="118" t="n"/>
      <c r="AE6" s="118" t="n"/>
      <c r="AF6" s="118" t="n"/>
      <c r="AG6" s="118" t="n"/>
      <c r="AH6" s="118" t="n"/>
      <c r="AI6" s="118" t="n"/>
      <c r="AJ6" s="118" t="n"/>
      <c r="AK6" s="118" t="n"/>
      <c r="AL6" s="118" t="n"/>
      <c r="AM6" s="118" t="n"/>
      <c r="AN6" s="118" t="n"/>
      <c r="AO6" s="118" t="n"/>
      <c r="AP6" s="118" t="n"/>
      <c r="AQ6" s="118" t="n"/>
      <c r="AR6" s="118" t="n"/>
      <c r="AS6" s="118" t="n"/>
      <c r="AT6" s="118" t="n"/>
      <c r="AU6" s="118" t="n"/>
      <c r="AV6" s="118" t="n"/>
      <c r="AW6" s="118" t="n"/>
      <c r="AX6" s="118" t="n"/>
      <c r="AY6" s="118" t="n"/>
      <c r="AZ6" s="118" t="n"/>
      <c r="BA6" s="118" t="n"/>
      <c r="BB6" s="118" t="n"/>
      <c r="BC6" s="118" t="n"/>
      <c r="BD6" s="118" t="n"/>
      <c r="BE6" s="118" t="n"/>
      <c r="BF6" s="118" t="n"/>
      <c r="BG6" s="118" t="n"/>
      <c r="BH6" s="118" t="n"/>
      <c r="BI6" s="118" t="n"/>
      <c r="BJ6" s="118" t="n"/>
      <c r="BK6" s="118" t="n"/>
      <c r="BL6" s="118" t="n"/>
      <c r="BM6" s="118" t="n"/>
      <c r="BN6" s="118" t="n"/>
      <c r="BO6" s="118" t="n"/>
      <c r="BP6" s="118" t="n"/>
      <c r="BQ6" s="118" t="n"/>
      <c r="BR6" s="118" t="n"/>
      <c r="BS6" s="118" t="n"/>
      <c r="BT6" s="118">
        <f>COUNTIF(B6:BS6,1)</f>
        <v/>
      </c>
      <c r="BV6" s="76">
        <f>TRIM(RIGHT(A6, LEN(A6) - FIND("@", SUBSTITUTE(A6, " ", "@", LEN(A6)-LEN(SUBSTITUTE(A6," ",""))))))</f>
        <v/>
      </c>
      <c r="BW6" s="76">
        <f>TRIM(LEFT(A6,FIND(" ",A6&amp;" ")-1))</f>
        <v/>
      </c>
      <c r="BX6">
        <f>+IF(BV6=BV5,"Same","Diff")</f>
        <v/>
      </c>
      <c r="BY6">
        <f>IF(BX6="Same",IF(BW6=BW5,"same","Diff"))</f>
        <v/>
      </c>
    </row>
    <row r="7" ht="17" customHeight="1">
      <c r="A7" s="59" t="inlineStr">
        <is>
          <t>Michael Adcock</t>
        </is>
      </c>
      <c r="B7" s="117" t="n"/>
      <c r="C7" s="117" t="n"/>
      <c r="D7" s="117" t="n"/>
      <c r="E7" s="117" t="n"/>
      <c r="F7" s="117" t="n"/>
      <c r="G7" s="117" t="n"/>
      <c r="H7" s="117" t="n"/>
      <c r="I7" s="117" t="n"/>
      <c r="J7" s="118" t="n"/>
      <c r="K7" s="118" t="n"/>
      <c r="L7" s="118" t="n"/>
      <c r="M7" s="118" t="n"/>
      <c r="N7" s="118" t="n"/>
      <c r="O7" s="118" t="n"/>
      <c r="P7" s="118" t="n"/>
      <c r="Q7" s="118" t="n"/>
      <c r="R7" s="118" t="n"/>
      <c r="S7" s="118" t="n"/>
      <c r="T7" s="118" t="n"/>
      <c r="U7" s="118" t="n"/>
      <c r="V7" s="118" t="n"/>
      <c r="W7" s="118" t="n"/>
      <c r="X7" s="118" t="n"/>
      <c r="Y7" s="118" t="n"/>
      <c r="Z7" s="118" t="n"/>
      <c r="AA7" s="118" t="n"/>
      <c r="AB7" s="118" t="n"/>
      <c r="AC7" s="118" t="n"/>
      <c r="AD7" s="118" t="n"/>
      <c r="AE7" s="118" t="n">
        <v>1</v>
      </c>
      <c r="AF7" s="118" t="n"/>
      <c r="AG7" s="118" t="n"/>
      <c r="AH7" s="118" t="n"/>
      <c r="AI7" s="118" t="n"/>
      <c r="AJ7" s="118" t="n"/>
      <c r="AK7" s="118" t="n"/>
      <c r="AL7" s="118" t="n"/>
      <c r="AM7" s="118" t="n"/>
      <c r="AN7" s="118" t="n"/>
      <c r="AO7" s="118" t="n"/>
      <c r="AP7" s="118" t="n"/>
      <c r="AQ7" s="118" t="n"/>
      <c r="AR7" s="118" t="n"/>
      <c r="AS7" s="118" t="n"/>
      <c r="AT7" s="118" t="n"/>
      <c r="AU7" s="118" t="n"/>
      <c r="AV7" s="118" t="n"/>
      <c r="AW7" s="118" t="n"/>
      <c r="AX7" s="118" t="n"/>
      <c r="AY7" s="118" t="n"/>
      <c r="AZ7" s="118" t="n"/>
      <c r="BA7" s="118" t="n"/>
      <c r="BB7" s="118" t="n"/>
      <c r="BC7" s="118" t="n"/>
      <c r="BD7" s="118" t="n"/>
      <c r="BE7" s="118" t="n"/>
      <c r="BF7" s="118" t="n"/>
      <c r="BG7" s="118" t="n"/>
      <c r="BH7" s="118" t="n"/>
      <c r="BI7" s="118" t="n"/>
      <c r="BJ7" s="118" t="n"/>
      <c r="BK7" s="118" t="n"/>
      <c r="BL7" s="118" t="n"/>
      <c r="BM7" s="118" t="n"/>
      <c r="BN7" s="118" t="n"/>
      <c r="BO7" s="118" t="n"/>
      <c r="BP7" s="118" t="n"/>
      <c r="BQ7" s="118" t="n"/>
      <c r="BR7" s="118" t="n"/>
      <c r="BS7" s="118" t="n"/>
      <c r="BT7" s="118">
        <f>COUNTIF(B7:BS7,1)</f>
        <v/>
      </c>
      <c r="BV7" s="76">
        <f>TRIM(RIGHT(A7, LEN(A7) - FIND("@", SUBSTITUTE(A7, " ", "@", LEN(A7)-LEN(SUBSTITUTE(A7," ",""))))))</f>
        <v/>
      </c>
      <c r="BW7" s="76">
        <f>TRIM(LEFT(A7,FIND(" ",A7&amp;" ")-1))</f>
        <v/>
      </c>
      <c r="BX7">
        <f>+IF(BV7=BV6,"Same","Diff")</f>
        <v/>
      </c>
      <c r="BY7">
        <f>IF(BX7="Same",IF(BW7=BW6,"same","Diff"))</f>
        <v/>
      </c>
    </row>
    <row r="8" ht="17" customHeight="1">
      <c r="A8" s="60" t="inlineStr">
        <is>
          <t>Arnold Ahrenfeld</t>
        </is>
      </c>
      <c r="B8" s="119" t="n"/>
      <c r="C8" s="119" t="n"/>
      <c r="D8" s="119" t="n"/>
      <c r="E8" s="119" t="n"/>
      <c r="F8" s="119" t="n">
        <v>1</v>
      </c>
      <c r="G8" s="119" t="n">
        <v>1</v>
      </c>
      <c r="H8" s="119" t="n"/>
      <c r="I8" s="119" t="n"/>
      <c r="J8" s="118" t="n"/>
      <c r="K8" s="118" t="n"/>
      <c r="L8" s="118" t="n"/>
      <c r="M8" s="118" t="n"/>
      <c r="N8" s="118" t="n"/>
      <c r="O8" s="118" t="n"/>
      <c r="P8" s="118" t="n"/>
      <c r="Q8" s="118" t="n"/>
      <c r="R8" s="118" t="n"/>
      <c r="S8" s="118" t="n"/>
      <c r="T8" s="118" t="n"/>
      <c r="U8" s="118" t="n"/>
      <c r="V8" s="118" t="n"/>
      <c r="W8" s="118" t="n"/>
      <c r="X8" s="118" t="n"/>
      <c r="Y8" s="118" t="n"/>
      <c r="Z8" s="118" t="n"/>
      <c r="AA8" s="118" t="n"/>
      <c r="AB8" s="118" t="n"/>
      <c r="AC8" s="118" t="n"/>
      <c r="AD8" s="118" t="n"/>
      <c r="AE8" s="118" t="n"/>
      <c r="AF8" s="118" t="n"/>
      <c r="AG8" s="118" t="n"/>
      <c r="AH8" s="118" t="n"/>
      <c r="AI8" s="118" t="n"/>
      <c r="AJ8" s="118" t="n"/>
      <c r="AK8" s="118" t="n"/>
      <c r="AL8" s="118" t="n"/>
      <c r="AM8" s="118" t="n"/>
      <c r="AN8" s="118" t="n"/>
      <c r="AO8" s="118" t="n"/>
      <c r="AP8" s="118" t="n"/>
      <c r="AQ8" s="118" t="n"/>
      <c r="AR8" s="118" t="n"/>
      <c r="AS8" s="118" t="n"/>
      <c r="AT8" s="118" t="n"/>
      <c r="AU8" s="118" t="n"/>
      <c r="AV8" s="118" t="n"/>
      <c r="AW8" s="118" t="n"/>
      <c r="AX8" s="118" t="n"/>
      <c r="AY8" s="118" t="n"/>
      <c r="AZ8" s="118" t="n"/>
      <c r="BA8" s="118" t="n"/>
      <c r="BB8" s="118" t="n"/>
      <c r="BC8" s="118" t="n"/>
      <c r="BD8" s="118" t="n"/>
      <c r="BE8" s="118" t="n"/>
      <c r="BF8" s="118" t="n"/>
      <c r="BG8" s="118" t="n"/>
      <c r="BH8" s="118" t="n"/>
      <c r="BI8" s="118" t="n"/>
      <c r="BJ8" s="118" t="n"/>
      <c r="BK8" s="118" t="n"/>
      <c r="BL8" s="118" t="n"/>
      <c r="BM8" s="118" t="n"/>
      <c r="BN8" s="118" t="n"/>
      <c r="BO8" s="118" t="n"/>
      <c r="BP8" s="118" t="n"/>
      <c r="BQ8" s="118" t="n"/>
      <c r="BR8" s="118" t="n"/>
      <c r="BS8" s="118" t="n"/>
      <c r="BT8" s="118">
        <f>COUNTIF(B8:BS8,1)</f>
        <v/>
      </c>
      <c r="BV8" s="76">
        <f>TRIM(RIGHT(A8, LEN(A8) - FIND("@", SUBSTITUTE(A8, " ", "@", LEN(A8)-LEN(SUBSTITUTE(A8," ",""))))))</f>
        <v/>
      </c>
      <c r="BW8" s="76">
        <f>TRIM(LEFT(A8,FIND(" ",A8&amp;" ")-1))</f>
        <v/>
      </c>
      <c r="BX8">
        <f>+IF(BV8=BV7,"Same","Diff")</f>
        <v/>
      </c>
      <c r="BY8">
        <f>IF(BX8="Same",IF(BW8=BW7,"same","Diff"))</f>
        <v/>
      </c>
    </row>
    <row r="9" ht="17" customHeight="1">
      <c r="A9" s="60" t="inlineStr">
        <is>
          <t>John Ainsley</t>
        </is>
      </c>
      <c r="B9" s="119" t="n"/>
      <c r="C9" s="119" t="n"/>
      <c r="D9" s="119" t="n"/>
      <c r="E9" s="119" t="n"/>
      <c r="F9" s="119" t="n"/>
      <c r="G9" s="119" t="n"/>
      <c r="H9" s="119" t="n"/>
      <c r="I9" s="119" t="n"/>
      <c r="J9" s="118" t="n"/>
      <c r="K9" s="118" t="n"/>
      <c r="L9" s="118" t="n"/>
      <c r="M9" s="118" t="n"/>
      <c r="N9" s="118" t="n"/>
      <c r="O9" s="118" t="n"/>
      <c r="P9" s="118" t="n"/>
      <c r="Q9" s="118" t="n">
        <v>1</v>
      </c>
      <c r="R9" s="118" t="n">
        <v>1</v>
      </c>
      <c r="S9" s="118" t="n"/>
      <c r="T9" s="118" t="n"/>
      <c r="U9" s="118" t="n"/>
      <c r="V9" s="118" t="n"/>
      <c r="W9" s="118" t="n"/>
      <c r="X9" s="118" t="n"/>
      <c r="Y9" s="118" t="n"/>
      <c r="Z9" s="118" t="n"/>
      <c r="AA9" s="118" t="n"/>
      <c r="AB9" s="118" t="n"/>
      <c r="AC9" s="118" t="n"/>
      <c r="AD9" s="118" t="n"/>
      <c r="AE9" s="118" t="n"/>
      <c r="AF9" s="118" t="n"/>
      <c r="AG9" s="118" t="n"/>
      <c r="AH9" s="118" t="n"/>
      <c r="AI9" s="118" t="n"/>
      <c r="AJ9" s="118" t="n"/>
      <c r="AK9" s="118" t="n"/>
      <c r="AL9" s="118" t="n"/>
      <c r="AM9" s="118" t="n"/>
      <c r="AN9" s="118" t="n"/>
      <c r="AO9" s="118" t="n"/>
      <c r="AP9" s="118" t="n"/>
      <c r="AQ9" s="118" t="n"/>
      <c r="AR9" s="118" t="n"/>
      <c r="AS9" s="118" t="n"/>
      <c r="AT9" s="118" t="n"/>
      <c r="AU9" s="118" t="n"/>
      <c r="AV9" s="118" t="n"/>
      <c r="AW9" s="118" t="n"/>
      <c r="AX9" s="118" t="n"/>
      <c r="AY9" s="118" t="n"/>
      <c r="AZ9" s="118" t="n"/>
      <c r="BA9" s="118" t="n"/>
      <c r="BB9" s="118" t="n"/>
      <c r="BC9" s="118" t="n"/>
      <c r="BD9" s="118" t="n"/>
      <c r="BE9" s="118" t="n"/>
      <c r="BF9" s="118" t="n"/>
      <c r="BG9" s="118" t="n"/>
      <c r="BH9" s="118" t="n"/>
      <c r="BI9" s="118" t="n"/>
      <c r="BJ9" s="118" t="n"/>
      <c r="BK9" s="118" t="n"/>
      <c r="BL9" s="118" t="n"/>
      <c r="BM9" s="118" t="n"/>
      <c r="BN9" s="118" t="n"/>
      <c r="BO9" s="118" t="n"/>
      <c r="BP9" s="118" t="n"/>
      <c r="BQ9" s="118" t="n"/>
      <c r="BR9" s="118" t="n"/>
      <c r="BS9" s="118" t="n"/>
      <c r="BT9" s="118">
        <f>COUNTIF(B9:BS9,1)</f>
        <v/>
      </c>
      <c r="BV9" s="76">
        <f>TRIM(RIGHT(A9, LEN(A9) - FIND("@", SUBSTITUTE(A9, " ", "@", LEN(A9)-LEN(SUBSTITUTE(A9," ",""))))))</f>
        <v/>
      </c>
      <c r="BW9" s="76">
        <f>TRIM(LEFT(A9,FIND(" ",A9&amp;" ")-1))</f>
        <v/>
      </c>
      <c r="BX9">
        <f>+IF(BV9=BV8,"Same","Diff")</f>
        <v/>
      </c>
      <c r="BY9">
        <f>IF(BX9="Same",IF(BW9=BW8,"same","Diff"))</f>
        <v/>
      </c>
    </row>
    <row r="10" ht="17" customHeight="1">
      <c r="A10" s="60" t="inlineStr">
        <is>
          <t>John Alexander</t>
        </is>
      </c>
      <c r="B10" s="119" t="n"/>
      <c r="C10" s="119" t="n"/>
      <c r="D10" s="119" t="n"/>
      <c r="E10" s="119" t="n">
        <v>1</v>
      </c>
      <c r="F10" s="119" t="n"/>
      <c r="G10" s="119" t="n"/>
      <c r="H10" s="119" t="n"/>
      <c r="I10" s="119" t="n"/>
      <c r="J10" s="118" t="n"/>
      <c r="K10" s="118" t="n"/>
      <c r="L10" s="118" t="n"/>
      <c r="M10" s="118" t="n"/>
      <c r="N10" s="118" t="n"/>
      <c r="O10" s="118" t="n"/>
      <c r="P10" s="118" t="n"/>
      <c r="Q10" s="118" t="n"/>
      <c r="R10" s="118" t="n"/>
      <c r="S10" s="118" t="n"/>
      <c r="T10" s="118" t="n"/>
      <c r="U10" s="118" t="n"/>
      <c r="V10" s="118" t="n"/>
      <c r="W10" s="118" t="n"/>
      <c r="X10" s="118" t="n"/>
      <c r="Y10" s="118" t="n"/>
      <c r="Z10" s="118" t="n"/>
      <c r="AA10" s="118" t="n"/>
      <c r="AB10" s="118" t="n"/>
      <c r="AC10" s="118" t="n"/>
      <c r="AD10" s="118" t="n"/>
      <c r="AE10" s="118" t="n"/>
      <c r="AF10" s="118" t="n"/>
      <c r="AG10" s="118" t="n"/>
      <c r="AH10" s="118" t="n"/>
      <c r="AI10" s="118" t="n"/>
      <c r="AJ10" s="118" t="n"/>
      <c r="AK10" s="118" t="n"/>
      <c r="AL10" s="118" t="n"/>
      <c r="AM10" s="118" t="n"/>
      <c r="AN10" s="118" t="n"/>
      <c r="AO10" s="118" t="n"/>
      <c r="AP10" s="118" t="n"/>
      <c r="AQ10" s="118" t="n"/>
      <c r="AR10" s="118" t="n"/>
      <c r="AS10" s="118" t="n"/>
      <c r="AT10" s="118" t="n"/>
      <c r="AU10" s="118" t="n"/>
      <c r="AV10" s="118" t="n"/>
      <c r="AW10" s="118" t="n"/>
      <c r="AX10" s="118" t="n"/>
      <c r="AY10" s="118" t="n"/>
      <c r="AZ10" s="118" t="n"/>
      <c r="BA10" s="118" t="n"/>
      <c r="BB10" s="118" t="n"/>
      <c r="BC10" s="118" t="n"/>
      <c r="BD10" s="118" t="n"/>
      <c r="BE10" s="118" t="n"/>
      <c r="BF10" s="118" t="n"/>
      <c r="BG10" s="118" t="n"/>
      <c r="BH10" s="118" t="n"/>
      <c r="BI10" s="118" t="n"/>
      <c r="BJ10" s="118" t="n"/>
      <c r="BK10" s="118" t="n"/>
      <c r="BL10" s="118" t="n"/>
      <c r="BM10" s="118" t="n"/>
      <c r="BN10" s="118" t="n"/>
      <c r="BO10" s="118" t="n"/>
      <c r="BP10" s="118" t="n"/>
      <c r="BQ10" s="118" t="n"/>
      <c r="BR10" s="118" t="n"/>
      <c r="BS10" s="118" t="n"/>
      <c r="BT10" s="118">
        <f>COUNTIF(B10:BS10,1)</f>
        <v/>
      </c>
      <c r="BV10" s="76">
        <f>TRIM(RIGHT(A10, LEN(A10) - FIND("@", SUBSTITUTE(A10, " ", "@", LEN(A10)-LEN(SUBSTITUTE(A10," ",""))))))</f>
        <v/>
      </c>
      <c r="BW10" s="76">
        <f>TRIM(LEFT(A10,FIND(" ",A10&amp;" ")-1))</f>
        <v/>
      </c>
      <c r="BX10">
        <f>+IF(BV10=BV9,"Same","Diff")</f>
        <v/>
      </c>
      <c r="BY10">
        <f>IF(BX10="Same",IF(BW10=BW9,"same","Diff"))</f>
        <v/>
      </c>
    </row>
    <row r="11" ht="17" customHeight="1">
      <c r="A11" s="59" t="inlineStr">
        <is>
          <t>Phil Alexander</t>
        </is>
      </c>
      <c r="B11" s="117" t="n"/>
      <c r="C11" s="117" t="n"/>
      <c r="D11" s="117" t="n"/>
      <c r="E11" s="117" t="n"/>
      <c r="F11" s="117" t="n"/>
      <c r="G11" s="117" t="n"/>
      <c r="H11" s="117" t="n"/>
      <c r="I11" s="117" t="n"/>
      <c r="J11" s="118" t="n"/>
      <c r="K11" s="118" t="n"/>
      <c r="L11" s="118" t="n"/>
      <c r="M11" s="118" t="n"/>
      <c r="N11" s="118" t="n"/>
      <c r="O11" s="118" t="n"/>
      <c r="P11" s="118" t="n"/>
      <c r="Q11" s="118" t="n"/>
      <c r="R11" s="118" t="n"/>
      <c r="S11" s="118" t="n"/>
      <c r="T11" s="118" t="n"/>
      <c r="U11" s="118" t="n"/>
      <c r="V11" s="118" t="n"/>
      <c r="W11" s="118" t="n">
        <v>1</v>
      </c>
      <c r="X11" s="118" t="n">
        <v>1</v>
      </c>
      <c r="Y11" s="118" t="n">
        <v>1</v>
      </c>
      <c r="Z11" s="118" t="n">
        <v>1</v>
      </c>
      <c r="AA11" s="118" t="n"/>
      <c r="AB11" s="118" t="n"/>
      <c r="AC11" s="118" t="n"/>
      <c r="AD11" s="118" t="n"/>
      <c r="AE11" s="118" t="n"/>
      <c r="AF11" s="118" t="n"/>
      <c r="AG11" s="118" t="n"/>
      <c r="AH11" s="118" t="n"/>
      <c r="AI11" s="118" t="n"/>
      <c r="AJ11" s="118" t="n"/>
      <c r="AK11" s="118" t="n"/>
      <c r="AL11" s="118" t="n"/>
      <c r="AM11" s="118" t="n"/>
      <c r="AN11" s="118" t="n"/>
      <c r="AO11" s="118" t="n"/>
      <c r="AP11" s="118" t="n"/>
      <c r="AQ11" s="118" t="n"/>
      <c r="AR11" s="118" t="n"/>
      <c r="AS11" s="118" t="n"/>
      <c r="AT11" s="118" t="n"/>
      <c r="AU11" s="118" t="n"/>
      <c r="AV11" s="118" t="n"/>
      <c r="AW11" s="118" t="n"/>
      <c r="AX11" s="118" t="n"/>
      <c r="AY11" s="118" t="n"/>
      <c r="AZ11" s="118" t="n"/>
      <c r="BA11" s="118" t="n"/>
      <c r="BB11" s="118" t="n"/>
      <c r="BC11" s="118" t="n"/>
      <c r="BD11" s="118" t="n"/>
      <c r="BE11" s="118" t="n"/>
      <c r="BF11" s="118" t="n"/>
      <c r="BG11" s="118" t="n"/>
      <c r="BH11" s="118" t="n"/>
      <c r="BI11" s="118" t="n"/>
      <c r="BJ11" s="118" t="n"/>
      <c r="BK11" s="118" t="n"/>
      <c r="BL11" s="118" t="n"/>
      <c r="BM11" s="118" t="n"/>
      <c r="BN11" s="118" t="n"/>
      <c r="BO11" s="118" t="n"/>
      <c r="BP11" s="118" t="n"/>
      <c r="BQ11" s="118" t="n"/>
      <c r="BR11" s="118" t="n"/>
      <c r="BS11" s="118" t="n"/>
      <c r="BT11" s="118">
        <f>COUNTIF(B11:BS11,1)</f>
        <v/>
      </c>
      <c r="BV11" s="76">
        <f>TRIM(RIGHT(A11, LEN(A11) - FIND("@", SUBSTITUTE(A11, " ", "@", LEN(A11)-LEN(SUBSTITUTE(A11," ",""))))))</f>
        <v/>
      </c>
      <c r="BW11" s="76">
        <f>TRIM(LEFT(A11,FIND(" ",A11&amp;" ")-1))</f>
        <v/>
      </c>
      <c r="BX11">
        <f>+IF(BV11=BV10,"Same","Diff")</f>
        <v/>
      </c>
      <c r="BY11">
        <f>IF(BX11="Same",IF(BW11=BW10,"same","Diff"))</f>
        <v/>
      </c>
    </row>
    <row r="12" ht="17" customHeight="1">
      <c r="A12" s="66" t="inlineStr">
        <is>
          <t>Don Algie</t>
        </is>
      </c>
      <c r="B12" s="125" t="n"/>
      <c r="C12" s="125" t="n"/>
      <c r="D12" s="125" t="n">
        <v>1</v>
      </c>
      <c r="E12" s="125" t="n"/>
      <c r="F12" s="125" t="n"/>
      <c r="G12" s="125" t="n"/>
      <c r="H12" s="125" t="n"/>
      <c r="I12" s="125" t="n"/>
      <c r="J12" s="118" t="n"/>
      <c r="K12" s="118" t="n"/>
      <c r="L12" s="118" t="n"/>
      <c r="M12" s="118" t="n"/>
      <c r="N12" s="118" t="n"/>
      <c r="O12" s="118" t="n"/>
      <c r="P12" s="118" t="n"/>
      <c r="Q12" s="118" t="n"/>
      <c r="R12" s="118" t="n"/>
      <c r="S12" s="118" t="n"/>
      <c r="T12" s="118" t="n"/>
      <c r="U12" s="118" t="n"/>
      <c r="V12" s="118" t="n"/>
      <c r="W12" s="118" t="n"/>
      <c r="X12" s="118" t="n"/>
      <c r="Y12" s="118" t="n"/>
      <c r="Z12" s="118" t="n"/>
      <c r="AA12" s="118" t="n"/>
      <c r="AB12" s="118" t="n"/>
      <c r="AC12" s="118" t="n"/>
      <c r="AD12" s="118" t="n"/>
      <c r="AE12" s="118" t="n"/>
      <c r="AF12" s="118" t="n"/>
      <c r="AG12" s="118" t="n"/>
      <c r="AH12" s="118" t="n"/>
      <c r="AI12" s="118" t="n"/>
      <c r="AJ12" s="118" t="n"/>
      <c r="AK12" s="118" t="n"/>
      <c r="AL12" s="118" t="n"/>
      <c r="AM12" s="118" t="n"/>
      <c r="AN12" s="118" t="n"/>
      <c r="AO12" s="118" t="n"/>
      <c r="AP12" s="118" t="n"/>
      <c r="AQ12" s="118" t="n"/>
      <c r="AR12" s="118" t="n"/>
      <c r="AS12" s="118" t="n"/>
      <c r="AT12" s="118" t="n"/>
      <c r="AU12" s="118" t="n"/>
      <c r="AV12" s="118" t="n"/>
      <c r="AW12" s="118" t="n"/>
      <c r="AX12" s="118" t="n"/>
      <c r="AY12" s="118" t="n"/>
      <c r="AZ12" s="118" t="n"/>
      <c r="BA12" s="118" t="n"/>
      <c r="BB12" s="118" t="n"/>
      <c r="BC12" s="118" t="n"/>
      <c r="BD12" s="118" t="n"/>
      <c r="BE12" s="118" t="n"/>
      <c r="BF12" s="118" t="n"/>
      <c r="BG12" s="118" t="n"/>
      <c r="BH12" s="118" t="n"/>
      <c r="BI12" s="118" t="n"/>
      <c r="BJ12" s="118" t="n"/>
      <c r="BK12" s="118" t="n"/>
      <c r="BL12" s="118" t="n"/>
      <c r="BM12" s="118" t="n"/>
      <c r="BN12" s="118" t="n"/>
      <c r="BO12" s="118" t="n"/>
      <c r="BP12" s="118" t="n"/>
      <c r="BQ12" s="118" t="n"/>
      <c r="BR12" s="118" t="n"/>
      <c r="BS12" s="118" t="n"/>
      <c r="BT12" s="118">
        <f>COUNTIF(B12:BS12,1)</f>
        <v/>
      </c>
      <c r="BV12" s="76">
        <f>TRIM(RIGHT(A12, LEN(A12) - FIND("@", SUBSTITUTE(A12, " ", "@", LEN(A12)-LEN(SUBSTITUTE(A12," ",""))))))</f>
        <v/>
      </c>
      <c r="BW12" s="76">
        <f>TRIM(LEFT(A12,FIND(" ",A12&amp;" ")-1))</f>
        <v/>
      </c>
      <c r="BX12">
        <f>+IF(BV12=BV11,"Same","Diff")</f>
        <v/>
      </c>
      <c r="BY12">
        <f>IF(BX12="Same",IF(BW12=BW11,"same","Diff"))</f>
        <v/>
      </c>
    </row>
    <row r="13" ht="17" customHeight="1">
      <c r="A13" s="59" t="inlineStr">
        <is>
          <t>Jeff Allam</t>
        </is>
      </c>
      <c r="B13" s="117" t="n"/>
      <c r="C13" s="117" t="n"/>
      <c r="D13" s="117" t="n"/>
      <c r="E13" s="117" t="n"/>
      <c r="F13" s="117" t="n"/>
      <c r="G13" s="117" t="n"/>
      <c r="H13" s="117" t="n"/>
      <c r="I13" s="117" t="n"/>
      <c r="J13" s="118" t="n"/>
      <c r="K13" s="118" t="n"/>
      <c r="L13" s="118" t="n"/>
      <c r="M13" s="118" t="n"/>
      <c r="N13" s="118" t="n"/>
      <c r="O13" s="118" t="n"/>
      <c r="P13" s="118" t="n"/>
      <c r="Q13" s="118" t="n"/>
      <c r="R13" s="118" t="n"/>
      <c r="S13" s="118" t="n"/>
      <c r="T13" s="118" t="n"/>
      <c r="U13" s="118" t="n"/>
      <c r="V13" s="118" t="n"/>
      <c r="W13" s="118" t="n"/>
      <c r="X13" s="118" t="n"/>
      <c r="Y13" s="118" t="n"/>
      <c r="Z13" s="118" t="n">
        <v>1</v>
      </c>
      <c r="AA13" s="118" t="n">
        <v>1</v>
      </c>
      <c r="AB13" s="118" t="n"/>
      <c r="AC13" s="118" t="n"/>
      <c r="AD13" s="118" t="n">
        <v>1</v>
      </c>
      <c r="AE13" s="118" t="n">
        <v>1</v>
      </c>
      <c r="AF13" s="118" t="n">
        <v>1</v>
      </c>
      <c r="AG13" s="118" t="n"/>
      <c r="AH13" s="118" t="n"/>
      <c r="AI13" s="118" t="n">
        <v>1</v>
      </c>
      <c r="AJ13" s="118" t="n">
        <v>1</v>
      </c>
      <c r="AK13" s="118" t="n"/>
      <c r="AL13" s="118" t="n"/>
      <c r="AM13" s="118" t="n"/>
      <c r="AN13" s="118" t="n"/>
      <c r="AO13" s="118" t="n"/>
      <c r="AP13" s="118" t="n"/>
      <c r="AQ13" s="118" t="n"/>
      <c r="AR13" s="118" t="n"/>
      <c r="AS13" s="118" t="n"/>
      <c r="AT13" s="118" t="n"/>
      <c r="AU13" s="118" t="n"/>
      <c r="AV13" s="118" t="n"/>
      <c r="AW13" s="118" t="n"/>
      <c r="AX13" s="118" t="n"/>
      <c r="AY13" s="118" t="n"/>
      <c r="AZ13" s="118" t="n"/>
      <c r="BA13" s="118" t="n"/>
      <c r="BB13" s="118" t="n"/>
      <c r="BC13" s="118" t="n"/>
      <c r="BD13" s="118" t="n"/>
      <c r="BE13" s="118" t="n"/>
      <c r="BF13" s="118" t="n"/>
      <c r="BG13" s="118" t="n"/>
      <c r="BH13" s="118" t="n"/>
      <c r="BI13" s="118" t="n"/>
      <c r="BJ13" s="118" t="n"/>
      <c r="BK13" s="118" t="n"/>
      <c r="BL13" s="118" t="n"/>
      <c r="BM13" s="118" t="n"/>
      <c r="BN13" s="118" t="n"/>
      <c r="BO13" s="118" t="n"/>
      <c r="BP13" s="118" t="n"/>
      <c r="BQ13" s="118" t="n"/>
      <c r="BR13" s="118" t="n"/>
      <c r="BS13" s="118" t="n"/>
      <c r="BT13" s="118">
        <f>COUNTIF(B13:BS13,1)</f>
        <v/>
      </c>
      <c r="BV13" s="76">
        <f>TRIM(RIGHT(A13, LEN(A13) - FIND("@", SUBSTITUTE(A13, " ", "@", LEN(A13)-LEN(SUBSTITUTE(A13," ",""))))))</f>
        <v/>
      </c>
      <c r="BW13" s="76">
        <f>TRIM(LEFT(A13,FIND(" ",A13&amp;" ")-1))</f>
        <v/>
      </c>
      <c r="BX13">
        <f>+IF(BV13=BV12,"Same","Diff")</f>
        <v/>
      </c>
      <c r="BY13">
        <f>IF(BX13="Same",IF(BW13=BW12,"same","Diff"))</f>
        <v/>
      </c>
    </row>
    <row r="14" ht="17" customHeight="1">
      <c r="A14" s="60" t="inlineStr">
        <is>
          <t>Barry Allen</t>
        </is>
      </c>
      <c r="B14" s="119" t="n"/>
      <c r="C14" s="119" t="n"/>
      <c r="D14" s="119" t="n"/>
      <c r="E14" s="119" t="n"/>
      <c r="F14" s="119" t="n"/>
      <c r="G14" s="119" t="n"/>
      <c r="H14" s="119" t="n"/>
      <c r="I14" s="119" t="n"/>
      <c r="J14" s="118" t="n"/>
      <c r="K14" s="118" t="n"/>
      <c r="L14" s="118" t="n"/>
      <c r="M14" s="118" t="n"/>
      <c r="N14" s="118" t="n"/>
      <c r="O14" s="118" t="n"/>
      <c r="P14" s="118" t="n"/>
      <c r="Q14" s="118" t="n">
        <v>1</v>
      </c>
      <c r="R14" s="118" t="n"/>
      <c r="S14" s="118" t="n"/>
      <c r="T14" s="118" t="n"/>
      <c r="U14" s="118" t="n"/>
      <c r="V14" s="118" t="n"/>
      <c r="W14" s="118" t="n"/>
      <c r="X14" s="118" t="n"/>
      <c r="Y14" s="118" t="n"/>
      <c r="Z14" s="118" t="n"/>
      <c r="AA14" s="118" t="n"/>
      <c r="AB14" s="118" t="n"/>
      <c r="AC14" s="118" t="n"/>
      <c r="AD14" s="118" t="n"/>
      <c r="AE14" s="118" t="n"/>
      <c r="AF14" s="118" t="n"/>
      <c r="AG14" s="118" t="n"/>
      <c r="AH14" s="118" t="n"/>
      <c r="AI14" s="118" t="n"/>
      <c r="AJ14" s="118" t="n"/>
      <c r="AK14" s="118" t="n"/>
      <c r="AL14" s="118" t="n"/>
      <c r="AM14" s="118" t="n"/>
      <c r="AN14" s="118" t="n"/>
      <c r="AO14" s="118" t="n"/>
      <c r="AP14" s="118" t="n"/>
      <c r="AQ14" s="118" t="n"/>
      <c r="AR14" s="118" t="n"/>
      <c r="AS14" s="118" t="n"/>
      <c r="AT14" s="118" t="n"/>
      <c r="AU14" s="118" t="n"/>
      <c r="AV14" s="118" t="n"/>
      <c r="AW14" s="118" t="n"/>
      <c r="AX14" s="118" t="n"/>
      <c r="AY14" s="118" t="n"/>
      <c r="AZ14" s="118" t="n"/>
      <c r="BA14" s="118" t="n"/>
      <c r="BB14" s="118" t="n"/>
      <c r="BC14" s="118" t="n"/>
      <c r="BD14" s="118" t="n"/>
      <c r="BE14" s="118" t="n"/>
      <c r="BF14" s="118" t="n"/>
      <c r="BG14" s="118" t="n"/>
      <c r="BH14" s="118" t="n"/>
      <c r="BI14" s="118" t="n"/>
      <c r="BJ14" s="118" t="n"/>
      <c r="BK14" s="118" t="n"/>
      <c r="BL14" s="118" t="n"/>
      <c r="BM14" s="118" t="n"/>
      <c r="BN14" s="118" t="n"/>
      <c r="BO14" s="118" t="n"/>
      <c r="BP14" s="118" t="n"/>
      <c r="BQ14" s="118" t="n"/>
      <c r="BR14" s="118" t="n"/>
      <c r="BS14" s="118" t="n"/>
      <c r="BT14" s="118">
        <f>COUNTIF(B14:BS14,1)</f>
        <v/>
      </c>
      <c r="BV14" s="76">
        <f>TRIM(RIGHT(A14, LEN(A14) - FIND("@", SUBSTITUTE(A14, " ", "@", LEN(A14)-LEN(SUBSTITUTE(A14," ",""))))))</f>
        <v/>
      </c>
      <c r="BW14" s="76">
        <f>TRIM(LEFT(A14,FIND(" ",A14&amp;" ")-1))</f>
        <v/>
      </c>
      <c r="BX14">
        <f>+IF(BV14=BV13,"Same","Diff")</f>
        <v/>
      </c>
      <c r="BY14">
        <f>IF(BX14="Same",IF(BW14=BW13,"same","Diff"))</f>
        <v/>
      </c>
    </row>
    <row r="15" ht="17" customHeight="1">
      <c r="A15" s="59" t="inlineStr">
        <is>
          <t>Kai Allen</t>
        </is>
      </c>
      <c r="B15" s="117" t="n"/>
      <c r="C15" s="117" t="n"/>
      <c r="D15" s="117" t="n"/>
      <c r="E15" s="117" t="n"/>
      <c r="F15" s="117" t="n"/>
      <c r="G15" s="117" t="n"/>
      <c r="H15" s="117" t="n"/>
      <c r="I15" s="117" t="n"/>
      <c r="J15" s="118" t="n"/>
      <c r="K15" s="118" t="n"/>
      <c r="L15" s="118" t="n"/>
      <c r="M15" s="118" t="n"/>
      <c r="N15" s="118" t="n"/>
      <c r="O15" s="118" t="n"/>
      <c r="P15" s="118" t="n"/>
      <c r="Q15" s="118" t="n"/>
      <c r="R15" s="118" t="n"/>
      <c r="S15" s="118" t="n"/>
      <c r="T15" s="118" t="n"/>
      <c r="U15" s="118" t="n"/>
      <c r="V15" s="118" t="n"/>
      <c r="W15" s="118" t="n"/>
      <c r="X15" s="118" t="n"/>
      <c r="Y15" s="118" t="n"/>
      <c r="Z15" s="118" t="n"/>
      <c r="AA15" s="118" t="n"/>
      <c r="AB15" s="118" t="n"/>
      <c r="AC15" s="118" t="n"/>
      <c r="AD15" s="118" t="n"/>
      <c r="AE15" s="118" t="n"/>
      <c r="AF15" s="118" t="n"/>
      <c r="AG15" s="118" t="n"/>
      <c r="AH15" s="118" t="n"/>
      <c r="AI15" s="118" t="n"/>
      <c r="AJ15" s="118" t="n"/>
      <c r="AK15" s="118" t="n"/>
      <c r="AL15" s="118" t="n"/>
      <c r="AM15" s="118" t="n"/>
      <c r="AN15" s="118" t="n"/>
      <c r="AO15" s="118" t="n"/>
      <c r="AP15" s="118" t="n"/>
      <c r="AQ15" s="118" t="n"/>
      <c r="AR15" s="118" t="n"/>
      <c r="AS15" s="118" t="n"/>
      <c r="AT15" s="118" t="n"/>
      <c r="AU15" s="118" t="n"/>
      <c r="AV15" s="118" t="n"/>
      <c r="AW15" s="118" t="n"/>
      <c r="AX15" s="118" t="n"/>
      <c r="AY15" s="118" t="n"/>
      <c r="AZ15" s="118" t="n"/>
      <c r="BA15" s="118" t="n"/>
      <c r="BB15" s="118" t="n"/>
      <c r="BC15" s="118" t="n"/>
      <c r="BD15" s="118" t="n"/>
      <c r="BE15" s="118" t="n"/>
      <c r="BF15" s="118" t="n"/>
      <c r="BG15" s="118" t="n"/>
      <c r="BH15" s="118" t="n"/>
      <c r="BI15" s="118" t="n"/>
      <c r="BJ15" s="118" t="n"/>
      <c r="BK15" s="118" t="n"/>
      <c r="BL15" s="118" t="n"/>
      <c r="BM15" s="118" t="n"/>
      <c r="BN15" s="118" t="n"/>
      <c r="BO15" s="118" t="n"/>
      <c r="BP15" s="118" t="n">
        <v>1</v>
      </c>
      <c r="BQ15" s="118" t="n">
        <v>1</v>
      </c>
      <c r="BR15" s="118" t="n">
        <v>1</v>
      </c>
      <c r="BS15" s="118" t="n">
        <v>1</v>
      </c>
      <c r="BT15" s="118">
        <f>COUNTIF(B15:BS15,1)</f>
        <v/>
      </c>
      <c r="BV15" s="76">
        <f>TRIM(RIGHT(A15, LEN(A15) - FIND("@", SUBSTITUTE(A15, " ", "@", LEN(A15)-LEN(SUBSTITUTE(A15," ",""))))))</f>
        <v/>
      </c>
      <c r="BW15" s="76">
        <f>TRIM(LEFT(A15,FIND(" ",A15&amp;" ")-1))</f>
        <v/>
      </c>
      <c r="BX15">
        <f>+IF(BV15=BV14,"Same","Diff")</f>
        <v/>
      </c>
      <c r="BY15">
        <f>IF(BX15="Same",IF(BW15=BW14,"same","Diff"))</f>
        <v/>
      </c>
    </row>
    <row r="16" ht="17" customHeight="1">
      <c r="A16" s="59" t="inlineStr">
        <is>
          <t>Terry Allen</t>
        </is>
      </c>
      <c r="B16" s="117" t="n"/>
      <c r="C16" s="117" t="n"/>
      <c r="D16" s="117" t="n">
        <v>1</v>
      </c>
      <c r="E16" s="117" t="n"/>
      <c r="F16" s="117" t="n"/>
      <c r="G16" s="117" t="n"/>
      <c r="H16" s="117" t="n"/>
      <c r="I16" s="117" t="n"/>
      <c r="J16" s="118" t="n"/>
      <c r="K16" s="118" t="n"/>
      <c r="L16" s="118" t="n"/>
      <c r="M16" s="118" t="n"/>
      <c r="N16" s="118" t="n"/>
      <c r="O16" s="118" t="n"/>
      <c r="P16" s="118" t="n"/>
      <c r="Q16" s="118" t="n"/>
      <c r="R16" s="118" t="n"/>
      <c r="S16" s="118" t="n"/>
      <c r="T16" s="118" t="n"/>
      <c r="U16" s="118" t="n"/>
      <c r="V16" s="118" t="n"/>
      <c r="W16" s="118" t="n"/>
      <c r="X16" s="118" t="n"/>
      <c r="Y16" s="118" t="n"/>
      <c r="Z16" s="118" t="n"/>
      <c r="AA16" s="118" t="n"/>
      <c r="AB16" s="118" t="n"/>
      <c r="AC16" s="118" t="n"/>
      <c r="AD16" s="118" t="n"/>
      <c r="AE16" s="118" t="n"/>
      <c r="AF16" s="118" t="n"/>
      <c r="AG16" s="118" t="n"/>
      <c r="AH16" s="118" t="n"/>
      <c r="AI16" s="118" t="n"/>
      <c r="AJ16" s="118" t="n"/>
      <c r="AK16" s="118" t="n"/>
      <c r="AL16" s="118" t="n"/>
      <c r="AM16" s="118" t="n"/>
      <c r="AN16" s="118" t="n"/>
      <c r="AO16" s="118" t="n"/>
      <c r="AP16" s="118" t="n"/>
      <c r="AQ16" s="118" t="n"/>
      <c r="AR16" s="118" t="n"/>
      <c r="AS16" s="118" t="n"/>
      <c r="AT16" s="118" t="n"/>
      <c r="AU16" s="118" t="n"/>
      <c r="AV16" s="118" t="n"/>
      <c r="AW16" s="118" t="n"/>
      <c r="AX16" s="118" t="n"/>
      <c r="AY16" s="118" t="n"/>
      <c r="AZ16" s="118" t="n"/>
      <c r="BA16" s="118" t="n"/>
      <c r="BB16" s="118" t="n"/>
      <c r="BC16" s="118" t="n"/>
      <c r="BD16" s="118" t="n"/>
      <c r="BE16" s="118" t="n"/>
      <c r="BF16" s="118" t="n"/>
      <c r="BG16" s="118" t="n"/>
      <c r="BH16" s="118" t="n"/>
      <c r="BI16" s="118" t="n"/>
      <c r="BJ16" s="118" t="n"/>
      <c r="BK16" s="118" t="n"/>
      <c r="BL16" s="118" t="n"/>
      <c r="BM16" s="118" t="n"/>
      <c r="BN16" s="118" t="n"/>
      <c r="BO16" s="118" t="n"/>
      <c r="BP16" s="118" t="n"/>
      <c r="BQ16" s="118" t="n"/>
      <c r="BR16" s="118" t="n"/>
      <c r="BS16" s="118" t="n"/>
      <c r="BT16" s="118">
        <f>COUNTIF(B16:BS16,1)</f>
        <v/>
      </c>
      <c r="BV16" s="76">
        <f>TRIM(RIGHT(A16, LEN(A16) - FIND("@", SUBSTITUTE(A16, " ", "@", LEN(A16)-LEN(SUBSTITUTE(A16," ",""))))))</f>
        <v/>
      </c>
      <c r="BW16" s="76">
        <f>TRIM(LEFT(A16,FIND(" ",A16&amp;" ")-1))</f>
        <v/>
      </c>
      <c r="BX16">
        <f>+IF(BV16=BV15,"Same","Diff")</f>
        <v/>
      </c>
      <c r="BY16">
        <f>IF(BX16="Same",IF(BW16=BW15,"same","Diff"))</f>
        <v/>
      </c>
    </row>
    <row r="17" ht="17" customHeight="1">
      <c r="A17" s="60" t="inlineStr">
        <is>
          <t>Tony Allen</t>
        </is>
      </c>
      <c r="B17" s="119" t="n"/>
      <c r="C17" s="119" t="n"/>
      <c r="D17" s="119" t="n"/>
      <c r="E17" s="119" t="n">
        <v>1</v>
      </c>
      <c r="F17" s="119" t="n">
        <v>1</v>
      </c>
      <c r="G17" s="119" t="n"/>
      <c r="H17" s="119" t="n"/>
      <c r="I17" s="119" t="n"/>
      <c r="J17" s="118" t="n"/>
      <c r="K17" s="118" t="n"/>
      <c r="L17" s="118" t="n"/>
      <c r="M17" s="118" t="n"/>
      <c r="N17" s="118" t="n">
        <v>1</v>
      </c>
      <c r="O17" s="118" t="n">
        <v>1</v>
      </c>
      <c r="P17" s="118" t="n">
        <v>1</v>
      </c>
      <c r="Q17" s="118" t="n"/>
      <c r="R17" s="118" t="n"/>
      <c r="S17" s="118" t="n"/>
      <c r="T17" s="118" t="n"/>
      <c r="U17" s="118" t="n"/>
      <c r="V17" s="118" t="n"/>
      <c r="W17" s="118" t="n"/>
      <c r="X17" s="118" t="n"/>
      <c r="Y17" s="118" t="n"/>
      <c r="Z17" s="118" t="n"/>
      <c r="AA17" s="118" t="n"/>
      <c r="AB17" s="118" t="n"/>
      <c r="AC17" s="118" t="n"/>
      <c r="AD17" s="118" t="n"/>
      <c r="AE17" s="118" t="n"/>
      <c r="AF17" s="118" t="n"/>
      <c r="AG17" s="118" t="n"/>
      <c r="AH17" s="118" t="n"/>
      <c r="AI17" s="118" t="n"/>
      <c r="AJ17" s="118" t="n"/>
      <c r="AK17" s="118" t="n"/>
      <c r="AL17" s="118" t="n"/>
      <c r="AM17" s="118" t="n"/>
      <c r="AN17" s="118" t="n"/>
      <c r="AO17" s="118" t="n"/>
      <c r="AP17" s="118" t="n"/>
      <c r="AQ17" s="118" t="n"/>
      <c r="AR17" s="118" t="n"/>
      <c r="AS17" s="118" t="n"/>
      <c r="AT17" s="118" t="n"/>
      <c r="AU17" s="118" t="n"/>
      <c r="AV17" s="118" t="n"/>
      <c r="AW17" s="118" t="n"/>
      <c r="AX17" s="118" t="n"/>
      <c r="AY17" s="118" t="n"/>
      <c r="AZ17" s="118" t="n"/>
      <c r="BA17" s="118" t="n"/>
      <c r="BB17" s="118" t="n"/>
      <c r="BC17" s="118" t="n"/>
      <c r="BD17" s="118" t="n"/>
      <c r="BE17" s="118" t="n"/>
      <c r="BF17" s="118" t="n"/>
      <c r="BG17" s="118" t="n"/>
      <c r="BH17" s="118" t="n"/>
      <c r="BI17" s="118" t="n"/>
      <c r="BJ17" s="118" t="n"/>
      <c r="BK17" s="118" t="n"/>
      <c r="BL17" s="118" t="n"/>
      <c r="BM17" s="118" t="n"/>
      <c r="BN17" s="118" t="n"/>
      <c r="BO17" s="118" t="n"/>
      <c r="BP17" s="118" t="n"/>
      <c r="BQ17" s="118" t="n"/>
      <c r="BR17" s="118" t="n"/>
      <c r="BS17" s="118" t="n"/>
      <c r="BT17" s="118">
        <f>COUNTIF(B17:BS17,1)</f>
        <v/>
      </c>
      <c r="BV17" s="76">
        <f>TRIM(RIGHT(A17, LEN(A17) - FIND("@", SUBSTITUTE(A17, " ", "@", LEN(A17)-LEN(SUBSTITUTE(A17," ",""))))))</f>
        <v/>
      </c>
      <c r="BW17" s="76">
        <f>TRIM(LEFT(A17,FIND(" ",A17&amp;" ")-1))</f>
        <v/>
      </c>
      <c r="BX17">
        <f>+IF(BV17=BV16,"Same","Diff")</f>
        <v/>
      </c>
      <c r="BY17">
        <f>IF(BX17="Same",IF(BW17=BW16,"same","Diff"))</f>
        <v/>
      </c>
    </row>
    <row r="18" ht="17" customHeight="1">
      <c r="A18" s="59" t="inlineStr">
        <is>
          <t>Marcos Ambrose</t>
        </is>
      </c>
      <c r="B18" s="117" t="n"/>
      <c r="C18" s="117" t="n"/>
      <c r="D18" s="117" t="n"/>
      <c r="E18" s="117" t="n"/>
      <c r="F18" s="117" t="n"/>
      <c r="G18" s="117" t="n"/>
      <c r="H18" s="117" t="n"/>
      <c r="I18" s="117" t="n"/>
      <c r="J18" s="118" t="n"/>
      <c r="K18" s="118" t="n"/>
      <c r="L18" s="118" t="n"/>
      <c r="M18" s="118" t="n"/>
      <c r="N18" s="118" t="n"/>
      <c r="O18" s="118" t="n"/>
      <c r="P18" s="118" t="n"/>
      <c r="Q18" s="118" t="n"/>
      <c r="R18" s="118" t="n"/>
      <c r="S18" s="118" t="n"/>
      <c r="T18" s="118" t="n"/>
      <c r="U18" s="118" t="n"/>
      <c r="V18" s="118" t="n"/>
      <c r="W18" s="118" t="n"/>
      <c r="X18" s="118" t="n"/>
      <c r="Y18" s="118" t="n"/>
      <c r="Z18" s="118" t="n"/>
      <c r="AA18" s="118" t="n"/>
      <c r="AB18" s="118" t="n"/>
      <c r="AC18" s="118" t="n"/>
      <c r="AD18" s="118" t="n"/>
      <c r="AE18" s="118" t="n"/>
      <c r="AF18" s="118" t="n"/>
      <c r="AG18" s="118" t="n"/>
      <c r="AH18" s="118" t="n"/>
      <c r="AI18" s="118" t="n"/>
      <c r="AJ18" s="118" t="n"/>
      <c r="AK18" s="118" t="n"/>
      <c r="AL18" s="118" t="n"/>
      <c r="AM18" s="118" t="n"/>
      <c r="AN18" s="118" t="n"/>
      <c r="AO18" s="118" t="n"/>
      <c r="AP18" s="118" t="n"/>
      <c r="AQ18" s="118" t="n"/>
      <c r="AR18" s="118" t="n"/>
      <c r="AS18" s="118" t="n"/>
      <c r="AT18" s="118" t="n">
        <v>1</v>
      </c>
      <c r="AU18" s="118" t="n">
        <v>1</v>
      </c>
      <c r="AV18" s="118" t="n">
        <v>1</v>
      </c>
      <c r="AW18" s="118" t="n">
        <v>1</v>
      </c>
      <c r="AX18" s="118" t="n">
        <v>1</v>
      </c>
      <c r="AY18" s="118" t="n"/>
      <c r="AZ18" s="118" t="n"/>
      <c r="BA18" s="118" t="n"/>
      <c r="BB18" s="118" t="n"/>
      <c r="BC18" s="118" t="n"/>
      <c r="BD18" s="118" t="n"/>
      <c r="BE18" s="118" t="n"/>
      <c r="BF18" s="118" t="n"/>
      <c r="BG18" s="118" t="n"/>
      <c r="BH18" s="118" t="n">
        <v>1</v>
      </c>
      <c r="BI18" s="118" t="n"/>
      <c r="BJ18" s="118" t="n"/>
      <c r="BK18" s="118" t="n"/>
      <c r="BL18" s="118" t="n"/>
      <c r="BM18" s="118" t="n"/>
      <c r="BN18" s="118" t="n"/>
      <c r="BO18" s="118" t="n"/>
      <c r="BP18" s="118" t="n"/>
      <c r="BQ18" s="118" t="n"/>
      <c r="BR18" s="118" t="n"/>
      <c r="BS18" s="118" t="n"/>
      <c r="BT18" s="118">
        <f>COUNTIF(B18:BS18,1)</f>
        <v/>
      </c>
      <c r="BV18" s="76">
        <f>TRIM(RIGHT(A18, LEN(A18) - FIND("@", SUBSTITUTE(A18, " ", "@", LEN(A18)-LEN(SUBSTITUTE(A18," ",""))))))</f>
        <v/>
      </c>
      <c r="BW18" s="76">
        <f>TRIM(LEFT(A18,FIND(" ",A18&amp;" ")-1))</f>
        <v/>
      </c>
      <c r="BX18">
        <f>+IF(BV18=BV17,"Same","Diff")</f>
        <v/>
      </c>
      <c r="BY18">
        <f>IF(BX18="Same",IF(BW18=BW17,"same","Diff"))</f>
        <v/>
      </c>
    </row>
    <row r="19" ht="17" customHeight="1">
      <c r="A19" s="61" t="inlineStr">
        <is>
          <t>John Amp</t>
        </is>
      </c>
      <c r="B19" s="120" t="n">
        <v>1</v>
      </c>
      <c r="C19" s="120" t="n"/>
      <c r="D19" s="120" t="n"/>
      <c r="E19" s="120" t="n"/>
      <c r="F19" s="120" t="n"/>
      <c r="G19" s="120" t="n"/>
      <c r="H19" s="120" t="n"/>
      <c r="I19" s="120" t="n"/>
      <c r="J19" s="118" t="n"/>
      <c r="K19" s="118" t="n"/>
      <c r="L19" s="118" t="n"/>
      <c r="M19" s="118" t="n"/>
      <c r="N19" s="118" t="n"/>
      <c r="O19" s="118" t="n"/>
      <c r="P19" s="118" t="n"/>
      <c r="Q19" s="118" t="n"/>
      <c r="R19" s="118" t="n"/>
      <c r="S19" s="118" t="n"/>
      <c r="T19" s="118" t="n"/>
      <c r="U19" s="118" t="n"/>
      <c r="V19" s="118" t="n"/>
      <c r="W19" s="118" t="n"/>
      <c r="X19" s="118" t="n"/>
      <c r="Y19" s="118" t="n"/>
      <c r="Z19" s="118" t="n"/>
      <c r="AA19" s="118" t="n"/>
      <c r="AB19" s="118" t="n"/>
      <c r="AC19" s="118" t="n"/>
      <c r="AD19" s="118" t="n"/>
      <c r="AE19" s="118" t="n"/>
      <c r="AF19" s="118" t="n"/>
      <c r="AG19" s="118" t="n"/>
      <c r="AH19" s="118" t="n"/>
      <c r="AI19" s="118" t="n"/>
      <c r="AJ19" s="118" t="n"/>
      <c r="AK19" s="118" t="n"/>
      <c r="AL19" s="118" t="n"/>
      <c r="AM19" s="118" t="n"/>
      <c r="AN19" s="118" t="n"/>
      <c r="AO19" s="118" t="n"/>
      <c r="AP19" s="118" t="n"/>
      <c r="AQ19" s="118" t="n"/>
      <c r="AR19" s="118" t="n"/>
      <c r="AS19" s="118" t="n"/>
      <c r="AT19" s="118" t="n"/>
      <c r="AU19" s="118" t="n"/>
      <c r="AV19" s="118" t="n"/>
      <c r="AW19" s="118" t="n"/>
      <c r="AX19" s="118" t="n"/>
      <c r="AY19" s="118" t="n"/>
      <c r="AZ19" s="118" t="n"/>
      <c r="BA19" s="118" t="n"/>
      <c r="BB19" s="118" t="n"/>
      <c r="BC19" s="118" t="n"/>
      <c r="BD19" s="118" t="n"/>
      <c r="BE19" s="118" t="n"/>
      <c r="BF19" s="118" t="n"/>
      <c r="BG19" s="118" t="n"/>
      <c r="BH19" s="118" t="n"/>
      <c r="BI19" s="118" t="n"/>
      <c r="BJ19" s="118" t="n"/>
      <c r="BK19" s="118" t="n"/>
      <c r="BL19" s="118" t="n"/>
      <c r="BM19" s="118" t="n"/>
      <c r="BN19" s="118" t="n"/>
      <c r="BO19" s="118" t="n"/>
      <c r="BP19" s="118" t="n"/>
      <c r="BQ19" s="118" t="n"/>
      <c r="BR19" s="118" t="n"/>
      <c r="BS19" s="118" t="n"/>
      <c r="BT19" s="118">
        <f>COUNTIF(B19:BS19,1)</f>
        <v/>
      </c>
      <c r="BV19" s="76">
        <f>TRIM(RIGHT(A19, LEN(A19) - FIND("@", SUBSTITUTE(A19, " ", "@", LEN(A19)-LEN(SUBSTITUTE(A19," ",""))))))</f>
        <v/>
      </c>
      <c r="BW19" s="76">
        <f>TRIM(LEFT(A19,FIND(" ",A19&amp;" ")-1))</f>
        <v/>
      </c>
      <c r="BX19">
        <f>+IF(BV19=BV18,"Same","Diff")</f>
        <v/>
      </c>
      <c r="BY19">
        <f>IF(BX19="Same",IF(BW19=BW18,"same","Diff"))</f>
        <v/>
      </c>
    </row>
    <row r="20" ht="17" customHeight="1">
      <c r="A20" s="59" t="inlineStr">
        <is>
          <t>Bruce Anderson</t>
        </is>
      </c>
      <c r="B20" s="117" t="n"/>
      <c r="C20" s="117" t="n"/>
      <c r="D20" s="117" t="n"/>
      <c r="E20" s="117" t="n"/>
      <c r="F20" s="117" t="n"/>
      <c r="G20" s="117" t="n"/>
      <c r="H20" s="117" t="n"/>
      <c r="I20" s="117" t="n"/>
      <c r="J20" s="118" t="n"/>
      <c r="K20" s="118" t="n"/>
      <c r="L20" s="118" t="n"/>
      <c r="M20" s="118" t="n"/>
      <c r="N20" s="118" t="n"/>
      <c r="O20" s="118" t="n"/>
      <c r="P20" s="118" t="n"/>
      <c r="Q20" s="118" t="n"/>
      <c r="R20" s="118" t="n"/>
      <c r="S20" s="118" t="n"/>
      <c r="T20" s="118" t="n"/>
      <c r="U20" s="118" t="n"/>
      <c r="V20" s="118" t="n"/>
      <c r="W20" s="118" t="n"/>
      <c r="X20" s="118" t="n"/>
      <c r="Y20" s="118" t="n"/>
      <c r="Z20" s="118" t="n"/>
      <c r="AA20" s="118" t="n">
        <v>1</v>
      </c>
      <c r="AB20" s="118" t="n">
        <v>1</v>
      </c>
      <c r="AC20" s="118" t="n"/>
      <c r="AD20" s="118" t="n"/>
      <c r="AE20" s="118" t="n"/>
      <c r="AF20" s="118" t="n"/>
      <c r="AG20" s="118" t="n"/>
      <c r="AH20" s="118" t="n"/>
      <c r="AI20" s="118" t="n"/>
      <c r="AJ20" s="118" t="n"/>
      <c r="AK20" s="118" t="n"/>
      <c r="AL20" s="118" t="n"/>
      <c r="AM20" s="118" t="n"/>
      <c r="AN20" s="118" t="n"/>
      <c r="AO20" s="118" t="n"/>
      <c r="AP20" s="118" t="n"/>
      <c r="AQ20" s="118" t="n"/>
      <c r="AR20" s="118" t="n"/>
      <c r="AS20" s="118" t="n"/>
      <c r="AT20" s="118" t="n"/>
      <c r="AU20" s="118" t="n"/>
      <c r="AV20" s="118" t="n"/>
      <c r="AW20" s="118" t="n"/>
      <c r="AX20" s="118" t="n"/>
      <c r="AY20" s="118" t="n"/>
      <c r="AZ20" s="118" t="n"/>
      <c r="BA20" s="118" t="n"/>
      <c r="BB20" s="118" t="n"/>
      <c r="BC20" s="118" t="n"/>
      <c r="BD20" s="118" t="n"/>
      <c r="BE20" s="118" t="n"/>
      <c r="BF20" s="118" t="n"/>
      <c r="BG20" s="118" t="n"/>
      <c r="BH20" s="118" t="n"/>
      <c r="BI20" s="118" t="n"/>
      <c r="BJ20" s="118" t="n"/>
      <c r="BK20" s="118" t="n"/>
      <c r="BL20" s="118" t="n"/>
      <c r="BM20" s="118" t="n"/>
      <c r="BN20" s="118" t="n"/>
      <c r="BO20" s="118" t="n"/>
      <c r="BP20" s="118" t="n"/>
      <c r="BQ20" s="118" t="n"/>
      <c r="BR20" s="118" t="n"/>
      <c r="BS20" s="118" t="n"/>
      <c r="BT20" s="118">
        <f>COUNTIF(B20:BS20,1)</f>
        <v/>
      </c>
      <c r="BV20" s="76">
        <f>TRIM(RIGHT(A20, LEN(A20) - FIND("@", SUBSTITUTE(A20, " ", "@", LEN(A20)-LEN(SUBSTITUTE(A20," ",""))))))</f>
        <v/>
      </c>
      <c r="BW20" s="76">
        <f>TRIM(LEFT(A20,FIND(" ",A20&amp;" ")-1))</f>
        <v/>
      </c>
      <c r="BX20">
        <f>+IF(BV20=BV19,"Same","Diff")</f>
        <v/>
      </c>
      <c r="BY20">
        <f>IF(BX20="Same",IF(BW20=BW19,"same","Diff"))</f>
        <v/>
      </c>
    </row>
    <row r="21" ht="17" customHeight="1">
      <c r="A21" s="59" t="inlineStr">
        <is>
          <t>David Anderson</t>
        </is>
      </c>
      <c r="B21" s="117" t="n">
        <v>1</v>
      </c>
      <c r="C21" s="117" t="n"/>
      <c r="D21" s="117" t="n">
        <v>1</v>
      </c>
      <c r="E21" s="117" t="n"/>
      <c r="F21" s="117" t="n"/>
      <c r="G21" s="117" t="n"/>
      <c r="H21" s="117" t="n"/>
      <c r="I21" s="117" t="n"/>
      <c r="J21" s="118" t="n"/>
      <c r="K21" s="118" t="n"/>
      <c r="L21" s="118" t="n"/>
      <c r="M21" s="118" t="n"/>
      <c r="N21" s="118" t="n"/>
      <c r="O21" s="118" t="n"/>
      <c r="P21" s="118" t="n"/>
      <c r="Q21" s="118" t="n"/>
      <c r="R21" s="118" t="n"/>
      <c r="S21" s="118" t="n"/>
      <c r="T21" s="118" t="n"/>
      <c r="U21" s="118" t="n"/>
      <c r="V21" s="118" t="n"/>
      <c r="W21" s="118" t="n"/>
      <c r="X21" s="118" t="n"/>
      <c r="Y21" s="118" t="n"/>
      <c r="Z21" s="118" t="n"/>
      <c r="AA21" s="118" t="n"/>
      <c r="AB21" s="118" t="n"/>
      <c r="AC21" s="118" t="n"/>
      <c r="AD21" s="118" t="n"/>
      <c r="AE21" s="118" t="n"/>
      <c r="AF21" s="118" t="n"/>
      <c r="AG21" s="118" t="n"/>
      <c r="AH21" s="118" t="n"/>
      <c r="AI21" s="118" t="n"/>
      <c r="AJ21" s="118" t="n"/>
      <c r="AK21" s="118" t="n"/>
      <c r="AL21" s="118" t="n"/>
      <c r="AM21" s="118" t="n"/>
      <c r="AN21" s="118" t="n"/>
      <c r="AO21" s="118" t="n"/>
      <c r="AP21" s="118" t="n"/>
      <c r="AQ21" s="118" t="n"/>
      <c r="AR21" s="118" t="n"/>
      <c r="AS21" s="118" t="n"/>
      <c r="AT21" s="118" t="n"/>
      <c r="AU21" s="118" t="n"/>
      <c r="AV21" s="118" t="n"/>
      <c r="AW21" s="118" t="n"/>
      <c r="AX21" s="118" t="n"/>
      <c r="AY21" s="118" t="n"/>
      <c r="AZ21" s="118" t="n"/>
      <c r="BA21" s="118" t="n"/>
      <c r="BB21" s="118" t="n"/>
      <c r="BC21" s="118" t="n"/>
      <c r="BD21" s="118" t="n"/>
      <c r="BE21" s="118" t="n"/>
      <c r="BF21" s="118" t="n"/>
      <c r="BG21" s="118" t="n"/>
      <c r="BH21" s="118" t="n"/>
      <c r="BI21" s="118" t="n"/>
      <c r="BJ21" s="118" t="n"/>
      <c r="BK21" s="118" t="n"/>
      <c r="BL21" s="118" t="n"/>
      <c r="BM21" s="118" t="n"/>
      <c r="BN21" s="118" t="n"/>
      <c r="BO21" s="118" t="n"/>
      <c r="BP21" s="118" t="n"/>
      <c r="BQ21" s="118" t="n"/>
      <c r="BR21" s="118" t="n"/>
      <c r="BS21" s="118" t="n"/>
      <c r="BT21" s="118">
        <f>COUNTIF(B21:BS21,1)</f>
        <v/>
      </c>
      <c r="BV21" s="76">
        <f>TRIM(RIGHT(A21, LEN(A21) - FIND("@", SUBSTITUTE(A21, " ", "@", LEN(A21)-LEN(SUBSTITUTE(A21," ",""))))))</f>
        <v/>
      </c>
      <c r="BW21" s="76">
        <f>TRIM(LEFT(A21,FIND(" ",A21&amp;" ")-1))</f>
        <v/>
      </c>
      <c r="BX21">
        <f>+IF(BV21=BV20,"Same","Diff")</f>
        <v/>
      </c>
      <c r="BY21">
        <f>IF(BX21="Same",IF(BW21=BW20,"same","Diff"))</f>
        <v/>
      </c>
    </row>
    <row r="22" ht="17" customHeight="1">
      <c r="A22" s="59" t="inlineStr">
        <is>
          <t>Jack Anderson</t>
        </is>
      </c>
      <c r="B22" s="117" t="n"/>
      <c r="C22" s="117" t="n"/>
      <c r="D22" s="117" t="n">
        <v>1</v>
      </c>
      <c r="E22" s="117" t="n"/>
      <c r="F22" s="117" t="n"/>
      <c r="G22" s="117" t="n"/>
      <c r="H22" s="117" t="n"/>
      <c r="I22" s="117" t="n"/>
      <c r="J22" s="118" t="n"/>
      <c r="K22" s="118" t="n"/>
      <c r="L22" s="118" t="n"/>
      <c r="M22" s="118" t="n"/>
      <c r="N22" s="118" t="n"/>
      <c r="O22" s="118" t="n"/>
      <c r="P22" s="118" t="n"/>
      <c r="Q22" s="118" t="n"/>
      <c r="R22" s="118" t="n"/>
      <c r="S22" s="118" t="n"/>
      <c r="T22" s="118" t="n"/>
      <c r="U22" s="118" t="n"/>
      <c r="V22" s="118" t="n"/>
      <c r="W22" s="118" t="n"/>
      <c r="X22" s="118" t="n"/>
      <c r="Y22" s="118" t="n"/>
      <c r="Z22" s="118" t="n"/>
      <c r="AA22" s="118" t="n"/>
      <c r="AB22" s="118" t="n"/>
      <c r="AC22" s="118" t="n"/>
      <c r="AD22" s="118" t="n"/>
      <c r="AE22" s="118" t="n"/>
      <c r="AF22" s="118" t="n"/>
      <c r="AG22" s="118" t="n"/>
      <c r="AH22" s="118" t="n"/>
      <c r="AI22" s="118" t="n"/>
      <c r="AJ22" s="118" t="n"/>
      <c r="AK22" s="118" t="n"/>
      <c r="AL22" s="118" t="n"/>
      <c r="AM22" s="118" t="n"/>
      <c r="AN22" s="118" t="n"/>
      <c r="AO22" s="118" t="n"/>
      <c r="AP22" s="118" t="n"/>
      <c r="AQ22" s="118" t="n"/>
      <c r="AR22" s="118" t="n"/>
      <c r="AS22" s="118" t="n"/>
      <c r="AT22" s="118" t="n"/>
      <c r="AU22" s="118" t="n"/>
      <c r="AV22" s="118" t="n"/>
      <c r="AW22" s="118" t="n"/>
      <c r="AX22" s="118" t="n"/>
      <c r="AY22" s="118" t="n"/>
      <c r="AZ22" s="118" t="n"/>
      <c r="BA22" s="118" t="n"/>
      <c r="BB22" s="118" t="n"/>
      <c r="BC22" s="118" t="n"/>
      <c r="BD22" s="118" t="n"/>
      <c r="BE22" s="118" t="n"/>
      <c r="BF22" s="118" t="n"/>
      <c r="BG22" s="118" t="n"/>
      <c r="BH22" s="118" t="n"/>
      <c r="BI22" s="118" t="n"/>
      <c r="BJ22" s="118" t="n"/>
      <c r="BK22" s="118" t="n"/>
      <c r="BL22" s="118" t="n"/>
      <c r="BM22" s="118" t="n"/>
      <c r="BN22" s="118" t="n"/>
      <c r="BO22" s="118" t="n"/>
      <c r="BP22" s="118" t="n"/>
      <c r="BQ22" s="118" t="n"/>
      <c r="BR22" s="118" t="n"/>
      <c r="BS22" s="118" t="n"/>
      <c r="BT22" s="118">
        <f>COUNTIF(B22:BS22,1)</f>
        <v/>
      </c>
      <c r="BV22" s="76">
        <f>TRIM(RIGHT(A22, LEN(A22) - FIND("@", SUBSTITUTE(A22, " ", "@", LEN(A22)-LEN(SUBSTITUTE(A22," ",""))))))</f>
        <v/>
      </c>
      <c r="BW22" s="76">
        <f>TRIM(LEFT(A22,FIND(" ",A22&amp;" ")-1))</f>
        <v/>
      </c>
      <c r="BX22">
        <f>+IF(BV22=BV21,"Same","Diff")</f>
        <v/>
      </c>
      <c r="BY22">
        <f>IF(BX22="Same",IF(BW22=BW21,"same","Diff"))</f>
        <v/>
      </c>
    </row>
    <row r="23" ht="17" customHeight="1">
      <c r="A23" s="59" t="inlineStr">
        <is>
          <t>Wayne Anderson</t>
        </is>
      </c>
      <c r="B23" s="117" t="n"/>
      <c r="C23" s="117" t="n"/>
      <c r="D23" s="117" t="n"/>
      <c r="E23" s="117" t="n"/>
      <c r="F23" s="117" t="n"/>
      <c r="G23" s="117" t="n"/>
      <c r="H23" s="117" t="n"/>
      <c r="I23" s="117" t="n"/>
      <c r="J23" s="118" t="n"/>
      <c r="K23" s="118" t="n"/>
      <c r="L23" s="118" t="n"/>
      <c r="M23" s="118" t="n"/>
      <c r="N23" s="118" t="n"/>
      <c r="O23" s="118" t="n"/>
      <c r="P23" s="118" t="n"/>
      <c r="Q23" s="118" t="n"/>
      <c r="R23" s="118" t="n"/>
      <c r="S23" s="118" t="n"/>
      <c r="T23" s="118" t="n"/>
      <c r="U23" s="118" t="n"/>
      <c r="V23" s="118" t="n"/>
      <c r="W23" s="118" t="n"/>
      <c r="X23" s="118" t="n"/>
      <c r="Y23" s="118" t="n"/>
      <c r="Z23" s="118" t="n"/>
      <c r="AA23" s="118" t="n">
        <v>1</v>
      </c>
      <c r="AB23" s="118" t="n">
        <v>1</v>
      </c>
      <c r="AC23" s="118" t="n"/>
      <c r="AD23" s="118" t="n"/>
      <c r="AE23" s="118" t="n"/>
      <c r="AF23" s="118" t="n"/>
      <c r="AG23" s="118" t="n"/>
      <c r="AH23" s="118" t="n"/>
      <c r="AI23" s="118" t="n"/>
      <c r="AJ23" s="118" t="n"/>
      <c r="AK23" s="118" t="n"/>
      <c r="AL23" s="118" t="n"/>
      <c r="AM23" s="118" t="n"/>
      <c r="AN23" s="118" t="n"/>
      <c r="AO23" s="118" t="n"/>
      <c r="AP23" s="118" t="n"/>
      <c r="AQ23" s="118" t="n"/>
      <c r="AR23" s="118" t="n"/>
      <c r="AS23" s="118" t="n"/>
      <c r="AT23" s="118" t="n"/>
      <c r="AU23" s="118" t="n"/>
      <c r="AV23" s="118" t="n"/>
      <c r="AW23" s="118" t="n"/>
      <c r="AX23" s="118" t="n"/>
      <c r="AY23" s="118" t="n"/>
      <c r="AZ23" s="118" t="n"/>
      <c r="BA23" s="118" t="n"/>
      <c r="BB23" s="118" t="n"/>
      <c r="BC23" s="118" t="n"/>
      <c r="BD23" s="118" t="n"/>
      <c r="BE23" s="118" t="n"/>
      <c r="BF23" s="118" t="n"/>
      <c r="BG23" s="118" t="n"/>
      <c r="BH23" s="118" t="n"/>
      <c r="BI23" s="118" t="n"/>
      <c r="BJ23" s="118" t="n"/>
      <c r="BK23" s="118" t="n"/>
      <c r="BL23" s="118" t="n"/>
      <c r="BM23" s="118" t="n"/>
      <c r="BN23" s="118" t="n"/>
      <c r="BO23" s="118" t="n"/>
      <c r="BP23" s="118" t="n"/>
      <c r="BQ23" s="118" t="n"/>
      <c r="BR23" s="118" t="n"/>
      <c r="BS23" s="118" t="n"/>
      <c r="BT23" s="118">
        <f>COUNTIF(B23:BS23,1)</f>
        <v/>
      </c>
      <c r="BV23" s="76">
        <f>TRIM(RIGHT(A23, LEN(A23) - FIND("@", SUBSTITUTE(A23, " ", "@", LEN(A23)-LEN(SUBSTITUTE(A23," ",""))))))</f>
        <v/>
      </c>
      <c r="BW23" s="76">
        <f>TRIM(LEFT(A23,FIND(" ",A23&amp;" ")-1))</f>
        <v/>
      </c>
      <c r="BX23">
        <f>+IF(BV23=BV22,"Same","Diff")</f>
        <v/>
      </c>
      <c r="BY23">
        <f>IF(BX23="Same",IF(BW23=BW22,"same","Diff"))</f>
        <v/>
      </c>
    </row>
    <row r="24" ht="17" customHeight="1">
      <c r="A24" s="59" t="inlineStr">
        <is>
          <t>John Andretti</t>
        </is>
      </c>
      <c r="B24" s="117" t="n"/>
      <c r="C24" s="117" t="n"/>
      <c r="D24" s="117" t="n"/>
      <c r="E24" s="117" t="n"/>
      <c r="F24" s="117" t="n"/>
      <c r="G24" s="117" t="n"/>
      <c r="H24" s="117" t="n"/>
      <c r="I24" s="117" t="n"/>
      <c r="J24" s="118" t="n"/>
      <c r="K24" s="118" t="n"/>
      <c r="L24" s="118" t="n"/>
      <c r="M24" s="118" t="n"/>
      <c r="N24" s="118" t="n"/>
      <c r="O24" s="118" t="n"/>
      <c r="P24" s="118" t="n"/>
      <c r="Q24" s="118" t="n"/>
      <c r="R24" s="118" t="n"/>
      <c r="S24" s="118" t="n"/>
      <c r="T24" s="118" t="n"/>
      <c r="U24" s="118" t="n"/>
      <c r="V24" s="118" t="n"/>
      <c r="W24" s="118" t="n"/>
      <c r="X24" s="118" t="n"/>
      <c r="Y24" s="118" t="n"/>
      <c r="Z24" s="118" t="n"/>
      <c r="AA24" s="118" t="n"/>
      <c r="AB24" s="118" t="n"/>
      <c r="AC24" s="118" t="n"/>
      <c r="AD24" s="118" t="n">
        <v>1</v>
      </c>
      <c r="AE24" s="118" t="n"/>
      <c r="AF24" s="118" t="n"/>
      <c r="AG24" s="118" t="n"/>
      <c r="AH24" s="118" t="n"/>
      <c r="AI24" s="118" t="n"/>
      <c r="AJ24" s="118" t="n"/>
      <c r="AK24" s="118" t="n"/>
      <c r="AL24" s="118" t="n"/>
      <c r="AM24" s="118" t="n"/>
      <c r="AN24" s="118" t="n"/>
      <c r="AO24" s="118" t="n"/>
      <c r="AP24" s="118" t="n"/>
      <c r="AQ24" s="118" t="n"/>
      <c r="AR24" s="118" t="n"/>
      <c r="AS24" s="118" t="n"/>
      <c r="AT24" s="118" t="n"/>
      <c r="AU24" s="118" t="n"/>
      <c r="AV24" s="118" t="n"/>
      <c r="AW24" s="118" t="n"/>
      <c r="AX24" s="118" t="n"/>
      <c r="AY24" s="118" t="n"/>
      <c r="AZ24" s="118" t="n"/>
      <c r="BA24" s="118" t="n"/>
      <c r="BB24" s="118" t="n"/>
      <c r="BC24" s="118" t="n"/>
      <c r="BD24" s="118" t="n"/>
      <c r="BE24" s="118" t="n"/>
      <c r="BF24" s="118" t="n"/>
      <c r="BG24" s="118" t="n"/>
      <c r="BH24" s="118" t="n"/>
      <c r="BI24" s="118" t="n"/>
      <c r="BJ24" s="118" t="n"/>
      <c r="BK24" s="118" t="n"/>
      <c r="BL24" s="118" t="n"/>
      <c r="BM24" s="118" t="n"/>
      <c r="BN24" s="118" t="n"/>
      <c r="BO24" s="118" t="n"/>
      <c r="BP24" s="118" t="n"/>
      <c r="BQ24" s="118" t="n"/>
      <c r="BR24" s="118" t="n"/>
      <c r="BS24" s="118" t="n"/>
      <c r="BT24" s="118">
        <f>COUNTIF(B24:BS24,1)</f>
        <v/>
      </c>
      <c r="BV24" s="76">
        <f>TRIM(RIGHT(A24, LEN(A24) - FIND("@", SUBSTITUTE(A24, " ", "@", LEN(A24)-LEN(SUBSTITUTE(A24," ",""))))))</f>
        <v/>
      </c>
      <c r="BW24" s="76">
        <f>TRIM(LEFT(A24,FIND(" ",A24&amp;" ")-1))</f>
        <v/>
      </c>
      <c r="BX24">
        <f>+IF(BV24=BV23,"Same","Diff")</f>
        <v/>
      </c>
      <c r="BY24">
        <f>IF(BX24="Same",IF(BW24=BW23,"same","Diff"))</f>
        <v/>
      </c>
    </row>
    <row r="25" ht="17" customHeight="1">
      <c r="A25" s="60" t="inlineStr">
        <is>
          <t>Arthur Andrews</t>
        </is>
      </c>
      <c r="B25" s="119" t="n"/>
      <c r="C25" s="119" t="n"/>
      <c r="D25" s="119" t="n"/>
      <c r="E25" s="119" t="n">
        <v>1</v>
      </c>
      <c r="F25" s="119" t="n"/>
      <c r="G25" s="119" t="n"/>
      <c r="H25" s="119" t="n"/>
      <c r="I25" s="119" t="n"/>
      <c r="J25" s="118" t="n"/>
      <c r="K25" s="118" t="n"/>
      <c r="L25" s="118" t="n"/>
      <c r="M25" s="118" t="n"/>
      <c r="N25" s="118" t="n"/>
      <c r="O25" s="118" t="n"/>
      <c r="P25" s="118" t="n"/>
      <c r="Q25" s="118" t="n"/>
      <c r="R25" s="118" t="n"/>
      <c r="S25" s="118" t="n"/>
      <c r="T25" s="118" t="n"/>
      <c r="U25" s="118" t="n"/>
      <c r="V25" s="118" t="n"/>
      <c r="W25" s="118" t="n"/>
      <c r="X25" s="118" t="n"/>
      <c r="Y25" s="118" t="n"/>
      <c r="Z25" s="118" t="n"/>
      <c r="AA25" s="118" t="n"/>
      <c r="AB25" s="118" t="n"/>
      <c r="AC25" s="118" t="n"/>
      <c r="AD25" s="118" t="n"/>
      <c r="AE25" s="118" t="n"/>
      <c r="AF25" s="118" t="n"/>
      <c r="AG25" s="118" t="n"/>
      <c r="AH25" s="118" t="n"/>
      <c r="AI25" s="118" t="n"/>
      <c r="AJ25" s="118" t="n"/>
      <c r="AK25" s="118" t="n"/>
      <c r="AL25" s="118" t="n"/>
      <c r="AM25" s="118" t="n"/>
      <c r="AN25" s="118" t="n"/>
      <c r="AO25" s="118" t="n"/>
      <c r="AP25" s="118" t="n"/>
      <c r="AQ25" s="118" t="n"/>
      <c r="AR25" s="118" t="n"/>
      <c r="AS25" s="118" t="n"/>
      <c r="AT25" s="118" t="n"/>
      <c r="AU25" s="118" t="n"/>
      <c r="AV25" s="118" t="n"/>
      <c r="AW25" s="118" t="n"/>
      <c r="AX25" s="118" t="n"/>
      <c r="AY25" s="118" t="n"/>
      <c r="AZ25" s="118" t="n"/>
      <c r="BA25" s="118" t="n"/>
      <c r="BB25" s="118" t="n"/>
      <c r="BC25" s="118" t="n"/>
      <c r="BD25" s="118" t="n"/>
      <c r="BE25" s="118" t="n"/>
      <c r="BF25" s="118" t="n"/>
      <c r="BG25" s="118" t="n"/>
      <c r="BH25" s="118" t="n"/>
      <c r="BI25" s="118" t="n"/>
      <c r="BJ25" s="118" t="n"/>
      <c r="BK25" s="118" t="n"/>
      <c r="BL25" s="118" t="n"/>
      <c r="BM25" s="118" t="n"/>
      <c r="BN25" s="118" t="n"/>
      <c r="BO25" s="118" t="n"/>
      <c r="BP25" s="118" t="n"/>
      <c r="BQ25" s="118" t="n"/>
      <c r="BR25" s="118" t="n"/>
      <c r="BS25" s="118" t="n"/>
      <c r="BT25" s="118">
        <f>COUNTIF(B25:BS25,1)</f>
        <v/>
      </c>
      <c r="BV25" s="76">
        <f>TRIM(RIGHT(A25, LEN(A25) - FIND("@", SUBSTITUTE(A25, " ", "@", LEN(A25)-LEN(SUBSTITUTE(A25," ",""))))))</f>
        <v/>
      </c>
      <c r="BW25" s="76">
        <f>TRIM(LEFT(A25,FIND(" ",A25&amp;" ")-1))</f>
        <v/>
      </c>
      <c r="BX25">
        <f>+IF(BV25=BV24,"Same","Diff")</f>
        <v/>
      </c>
      <c r="BY25">
        <f>IF(BX25="Same",IF(BW25=BW24,"same","Diff"))</f>
        <v/>
      </c>
    </row>
    <row r="26" ht="17" customHeight="1">
      <c r="A26" s="60" t="inlineStr">
        <is>
          <t>Doug Angus</t>
        </is>
      </c>
      <c r="B26" s="119" t="n"/>
      <c r="C26" s="119" t="n"/>
      <c r="D26" s="119" t="n"/>
      <c r="E26" s="119" t="n"/>
      <c r="F26" s="119" t="n"/>
      <c r="G26" s="119" t="n"/>
      <c r="H26" s="119" t="n"/>
      <c r="I26" s="119" t="n"/>
      <c r="J26" s="118" t="n"/>
      <c r="K26" s="118" t="n"/>
      <c r="L26" s="118" t="n"/>
      <c r="M26" s="118" t="n"/>
      <c r="N26" s="118" t="n"/>
      <c r="O26" s="118" t="n"/>
      <c r="P26" s="118" t="n"/>
      <c r="Q26" s="118" t="n"/>
      <c r="R26" s="118" t="n">
        <v>1</v>
      </c>
      <c r="S26" s="118" t="n"/>
      <c r="T26" s="118" t="n"/>
      <c r="U26" s="118" t="n"/>
      <c r="V26" s="118" t="n"/>
      <c r="W26" s="118" t="n"/>
      <c r="X26" s="118" t="n"/>
      <c r="Y26" s="118" t="n"/>
      <c r="Z26" s="118" t="n"/>
      <c r="AA26" s="118" t="n"/>
      <c r="AB26" s="118" t="n"/>
      <c r="AC26" s="118" t="n"/>
      <c r="AD26" s="118" t="n"/>
      <c r="AE26" s="118" t="n"/>
      <c r="AF26" s="118" t="n"/>
      <c r="AG26" s="118" t="n"/>
      <c r="AH26" s="118" t="n"/>
      <c r="AI26" s="118" t="n"/>
      <c r="AJ26" s="118" t="n"/>
      <c r="AK26" s="118" t="n"/>
      <c r="AL26" s="118" t="n"/>
      <c r="AM26" s="118" t="n"/>
      <c r="AN26" s="118" t="n"/>
      <c r="AO26" s="118" t="n"/>
      <c r="AP26" s="118" t="n"/>
      <c r="AQ26" s="118" t="n"/>
      <c r="AR26" s="118" t="n"/>
      <c r="AS26" s="118" t="n"/>
      <c r="AT26" s="118" t="n"/>
      <c r="AU26" s="118" t="n"/>
      <c r="AV26" s="118" t="n"/>
      <c r="AW26" s="118" t="n"/>
      <c r="AX26" s="118" t="n"/>
      <c r="AY26" s="118" t="n"/>
      <c r="AZ26" s="118" t="n"/>
      <c r="BA26" s="118" t="n"/>
      <c r="BB26" s="118" t="n"/>
      <c r="BC26" s="118" t="n"/>
      <c r="BD26" s="118" t="n"/>
      <c r="BE26" s="118" t="n"/>
      <c r="BF26" s="118" t="n"/>
      <c r="BG26" s="118" t="n"/>
      <c r="BH26" s="118" t="n"/>
      <c r="BI26" s="118" t="n"/>
      <c r="BJ26" s="118" t="n"/>
      <c r="BK26" s="118" t="n"/>
      <c r="BL26" s="118" t="n"/>
      <c r="BM26" s="118" t="n"/>
      <c r="BN26" s="118" t="n"/>
      <c r="BO26" s="118" t="n"/>
      <c r="BP26" s="118" t="n"/>
      <c r="BQ26" s="118" t="n"/>
      <c r="BR26" s="118" t="n"/>
      <c r="BS26" s="118" t="n"/>
      <c r="BT26" s="118">
        <f>COUNTIF(B26:BS26,1)</f>
        <v/>
      </c>
      <c r="BV26" s="76">
        <f>TRIM(RIGHT(A26, LEN(A26) - FIND("@", SUBSTITUTE(A26, " ", "@", LEN(A26)-LEN(SUBSTITUTE(A26," ",""))))))</f>
        <v/>
      </c>
      <c r="BW26" s="76">
        <f>TRIM(LEFT(A26,FIND(" ",A26&amp;" ")-1))</f>
        <v/>
      </c>
      <c r="BX26">
        <f>+IF(BV26=BV25,"Same","Diff")</f>
        <v/>
      </c>
      <c r="BY26">
        <f>IF(BX26="Same",IF(BW26=BW25,"same","Diff"))</f>
        <v/>
      </c>
    </row>
    <row r="27" ht="17" customHeight="1">
      <c r="A27" s="60" t="inlineStr">
        <is>
          <t>Barry Arentz</t>
        </is>
      </c>
      <c r="B27" s="119" t="n"/>
      <c r="C27" s="119" t="n"/>
      <c r="D27" s="119" t="n"/>
      <c r="E27" s="119" t="n"/>
      <c r="F27" s="119" t="n"/>
      <c r="G27" s="119" t="n">
        <v>1</v>
      </c>
      <c r="H27" s="119" t="n">
        <v>1</v>
      </c>
      <c r="I27" s="119" t="n"/>
      <c r="J27" s="118" t="n">
        <v>1</v>
      </c>
      <c r="K27" s="118" t="n">
        <v>1</v>
      </c>
      <c r="L27" s="118" t="n"/>
      <c r="M27" s="118" t="n">
        <v>1</v>
      </c>
      <c r="N27" s="118" t="n"/>
      <c r="O27" s="118" t="n"/>
      <c r="P27" s="118" t="n"/>
      <c r="Q27" s="118" t="n"/>
      <c r="R27" s="118" t="n"/>
      <c r="S27" s="118" t="n"/>
      <c r="T27" s="118" t="n"/>
      <c r="U27" s="118" t="n"/>
      <c r="V27" s="118" t="n"/>
      <c r="W27" s="118" t="n"/>
      <c r="X27" s="118" t="n"/>
      <c r="Y27" s="118" t="n"/>
      <c r="Z27" s="118" t="n"/>
      <c r="AA27" s="118" t="n"/>
      <c r="AB27" s="118" t="n"/>
      <c r="AC27" s="118" t="n"/>
      <c r="AD27" s="118" t="n"/>
      <c r="AE27" s="118" t="n"/>
      <c r="AF27" s="118" t="n"/>
      <c r="AG27" s="118" t="n"/>
      <c r="AH27" s="118" t="n"/>
      <c r="AI27" s="118" t="n"/>
      <c r="AJ27" s="118" t="n"/>
      <c r="AK27" s="118" t="n"/>
      <c r="AL27" s="118" t="n"/>
      <c r="AM27" s="118" t="n"/>
      <c r="AN27" s="118" t="n"/>
      <c r="AO27" s="118" t="n"/>
      <c r="AP27" s="118" t="n"/>
      <c r="AQ27" s="118" t="n"/>
      <c r="AR27" s="118" t="n"/>
      <c r="AS27" s="118" t="n"/>
      <c r="AT27" s="118" t="n"/>
      <c r="AU27" s="118" t="n"/>
      <c r="AV27" s="118" t="n"/>
      <c r="AW27" s="118" t="n"/>
      <c r="AX27" s="118" t="n"/>
      <c r="AY27" s="118" t="n"/>
      <c r="AZ27" s="118" t="n"/>
      <c r="BA27" s="118" t="n"/>
      <c r="BB27" s="118" t="n"/>
      <c r="BC27" s="118" t="n"/>
      <c r="BD27" s="118" t="n"/>
      <c r="BE27" s="118" t="n"/>
      <c r="BF27" s="118" t="n"/>
      <c r="BG27" s="118" t="n"/>
      <c r="BH27" s="118" t="n"/>
      <c r="BI27" s="118" t="n"/>
      <c r="BJ27" s="118" t="n"/>
      <c r="BK27" s="118" t="n"/>
      <c r="BL27" s="118" t="n"/>
      <c r="BM27" s="118" t="n"/>
      <c r="BN27" s="118" t="n"/>
      <c r="BO27" s="118" t="n"/>
      <c r="BP27" s="118" t="n"/>
      <c r="BQ27" s="118" t="n"/>
      <c r="BR27" s="118" t="n"/>
      <c r="BS27" s="118" t="n"/>
      <c r="BT27" s="118">
        <f>COUNTIF(B27:BS27,1)</f>
        <v/>
      </c>
      <c r="BV27" s="76">
        <f>TRIM(RIGHT(A27, LEN(A27) - FIND("@", SUBSTITUTE(A27, " ", "@", LEN(A27)-LEN(SUBSTITUTE(A27," ",""))))))</f>
        <v/>
      </c>
      <c r="BW27" s="76">
        <f>TRIM(LEFT(A27,FIND(" ",A27&amp;" ")-1))</f>
        <v/>
      </c>
      <c r="BX27">
        <f>+IF(BV27=BV26,"Same","Diff")</f>
        <v/>
      </c>
      <c r="BY27">
        <f>IF(BX27="Same",IF(BW27=BW26,"same","Diff"))</f>
        <v/>
      </c>
    </row>
    <row r="28" ht="17" customHeight="1">
      <c r="A28" s="59" t="inlineStr">
        <is>
          <t>Greville Arnel</t>
        </is>
      </c>
      <c r="B28" s="117" t="n"/>
      <c r="C28" s="117" t="n"/>
      <c r="D28" s="117" t="n"/>
      <c r="E28" s="117" t="n"/>
      <c r="F28" s="117" t="n"/>
      <c r="G28" s="117" t="n"/>
      <c r="H28" s="117" t="n"/>
      <c r="I28" s="117" t="n"/>
      <c r="J28" s="118" t="n"/>
      <c r="K28" s="118" t="n"/>
      <c r="L28" s="118" t="n"/>
      <c r="M28" s="118" t="n"/>
      <c r="N28" s="118" t="n"/>
      <c r="O28" s="118" t="n"/>
      <c r="P28" s="118" t="n"/>
      <c r="Q28" s="118" t="n"/>
      <c r="R28" s="118" t="n">
        <v>1</v>
      </c>
      <c r="S28" s="118" t="n"/>
      <c r="T28" s="118" t="n">
        <v>1</v>
      </c>
      <c r="U28" s="118" t="n"/>
      <c r="V28" s="118" t="n"/>
      <c r="W28" s="118" t="n"/>
      <c r="X28" s="118" t="n"/>
      <c r="Y28" s="118" t="n"/>
      <c r="Z28" s="118" t="n">
        <v>1</v>
      </c>
      <c r="AA28" s="118" t="n">
        <v>1</v>
      </c>
      <c r="AB28" s="118" t="n"/>
      <c r="AC28" s="118" t="n"/>
      <c r="AD28" s="118" t="n"/>
      <c r="AE28" s="118" t="n"/>
      <c r="AF28" s="118" t="n"/>
      <c r="AG28" s="118" t="n"/>
      <c r="AH28" s="118" t="n"/>
      <c r="AI28" s="118" t="n"/>
      <c r="AJ28" s="118" t="n"/>
      <c r="AK28" s="118" t="n"/>
      <c r="AL28" s="118" t="n"/>
      <c r="AM28" s="118" t="n"/>
      <c r="AN28" s="118" t="n"/>
      <c r="AO28" s="118" t="n"/>
      <c r="AP28" s="118" t="n"/>
      <c r="AQ28" s="118" t="n"/>
      <c r="AR28" s="118" t="n"/>
      <c r="AS28" s="118" t="n"/>
      <c r="AT28" s="118" t="n"/>
      <c r="AU28" s="118" t="n"/>
      <c r="AV28" s="118" t="n"/>
      <c r="AW28" s="118" t="n"/>
      <c r="AX28" s="118" t="n"/>
      <c r="AY28" s="118" t="n"/>
      <c r="AZ28" s="118" t="n"/>
      <c r="BA28" s="118" t="n"/>
      <c r="BB28" s="118" t="n"/>
      <c r="BC28" s="118" t="n"/>
      <c r="BD28" s="118" t="n"/>
      <c r="BE28" s="118" t="n"/>
      <c r="BF28" s="118" t="n"/>
      <c r="BG28" s="118" t="n"/>
      <c r="BH28" s="118" t="n"/>
      <c r="BI28" s="118" t="n"/>
      <c r="BJ28" s="118" t="n"/>
      <c r="BK28" s="118" t="n"/>
      <c r="BL28" s="118" t="n"/>
      <c r="BM28" s="118" t="n"/>
      <c r="BN28" s="118" t="n"/>
      <c r="BO28" s="118" t="n"/>
      <c r="BP28" s="118" t="n"/>
      <c r="BQ28" s="118" t="n"/>
      <c r="BR28" s="118" t="n"/>
      <c r="BS28" s="118" t="n"/>
      <c r="BT28" s="118">
        <f>COUNTIF(B28:BS28,1)</f>
        <v/>
      </c>
      <c r="BV28" s="76">
        <f>TRIM(RIGHT(A28, LEN(A28) - FIND("@", SUBSTITUTE(A28, " ", "@", LEN(A28)-LEN(SUBSTITUTE(A28," ",""))))))</f>
        <v/>
      </c>
      <c r="BW28" s="76">
        <f>TRIM(LEFT(A28,FIND(" ",A28&amp;" ")-1))</f>
        <v/>
      </c>
      <c r="BX28">
        <f>+IF(BV28=BV27,"Same","Diff")</f>
        <v/>
      </c>
      <c r="BY28">
        <f>IF(BX28="Same",IF(BW28=BW27,"same","Diff"))</f>
        <v/>
      </c>
    </row>
    <row r="29" ht="17" customHeight="1">
      <c r="A29" s="59" t="inlineStr">
        <is>
          <t>Lyndon Arnel</t>
        </is>
      </c>
      <c r="B29" s="117" t="n"/>
      <c r="C29" s="117" t="n"/>
      <c r="D29" s="117" t="n"/>
      <c r="E29" s="117" t="n"/>
      <c r="F29" s="117" t="n"/>
      <c r="G29" s="117" t="n"/>
      <c r="H29" s="117" t="n"/>
      <c r="I29" s="117" t="n"/>
      <c r="J29" s="118" t="n"/>
      <c r="K29" s="118" t="n"/>
      <c r="L29" s="118" t="n"/>
      <c r="M29" s="118" t="n"/>
      <c r="N29" s="118" t="n">
        <v>1</v>
      </c>
      <c r="O29" s="118" t="n">
        <v>1</v>
      </c>
      <c r="P29" s="118" t="n">
        <v>1</v>
      </c>
      <c r="Q29" s="118" t="n">
        <v>1</v>
      </c>
      <c r="R29" s="118" t="n">
        <v>1</v>
      </c>
      <c r="S29" s="118" t="n">
        <v>1</v>
      </c>
      <c r="T29" s="118" t="n">
        <v>1</v>
      </c>
      <c r="U29" s="118" t="n"/>
      <c r="V29" s="118" t="n"/>
      <c r="W29" s="118" t="n"/>
      <c r="X29" s="118" t="n"/>
      <c r="Y29" s="118" t="n"/>
      <c r="Z29" s="118" t="n">
        <v>1</v>
      </c>
      <c r="AA29" s="118" t="n"/>
      <c r="AB29" s="118" t="n"/>
      <c r="AC29" s="118" t="n"/>
      <c r="AD29" s="118" t="n"/>
      <c r="AE29" s="118" t="n"/>
      <c r="AF29" s="118" t="n"/>
      <c r="AG29" s="118" t="n"/>
      <c r="AH29" s="118" t="n"/>
      <c r="AI29" s="118" t="n"/>
      <c r="AJ29" s="118" t="n"/>
      <c r="AK29" s="118" t="n"/>
      <c r="AL29" s="118" t="n"/>
      <c r="AM29" s="118" t="n"/>
      <c r="AN29" s="118" t="n"/>
      <c r="AO29" s="118" t="n"/>
      <c r="AP29" s="118" t="n"/>
      <c r="AQ29" s="118" t="n"/>
      <c r="AR29" s="118" t="n"/>
      <c r="AS29" s="118" t="n"/>
      <c r="AT29" s="118" t="n"/>
      <c r="AU29" s="118" t="n"/>
      <c r="AV29" s="118" t="n"/>
      <c r="AW29" s="118" t="n"/>
      <c r="AX29" s="118" t="n"/>
      <c r="AY29" s="118" t="n"/>
      <c r="AZ29" s="118" t="n"/>
      <c r="BA29" s="118" t="n"/>
      <c r="BB29" s="118" t="n"/>
      <c r="BC29" s="118" t="n"/>
      <c r="BD29" s="118" t="n"/>
      <c r="BE29" s="118" t="n"/>
      <c r="BF29" s="118" t="n"/>
      <c r="BG29" s="118" t="n"/>
      <c r="BH29" s="118" t="n"/>
      <c r="BI29" s="118" t="n"/>
      <c r="BJ29" s="118" t="n"/>
      <c r="BK29" s="118" t="n"/>
      <c r="BL29" s="118" t="n"/>
      <c r="BM29" s="118" t="n"/>
      <c r="BN29" s="118" t="n"/>
      <c r="BO29" s="118" t="n"/>
      <c r="BP29" s="118" t="n"/>
      <c r="BQ29" s="118" t="n"/>
      <c r="BR29" s="118" t="n"/>
      <c r="BS29" s="118" t="n"/>
      <c r="BT29" s="118">
        <f>COUNTIF(B29:BS29,1)</f>
        <v/>
      </c>
      <c r="BV29" s="76">
        <f>TRIM(RIGHT(A29, LEN(A29) - FIND("@", SUBSTITUTE(A29, " ", "@", LEN(A29)-LEN(SUBSTITUTE(A29," ",""))))))</f>
        <v/>
      </c>
      <c r="BW29" s="76">
        <f>TRIM(LEFT(A29,FIND(" ",A29&amp;" ")-1))</f>
        <v/>
      </c>
      <c r="BX29">
        <f>+IF(BV29=BV28,"Same","Diff")</f>
        <v/>
      </c>
      <c r="BY29">
        <f>IF(BX29="Same",IF(BW29=BW28,"same","Diff"))</f>
        <v/>
      </c>
    </row>
    <row r="30" ht="17" customHeight="1">
      <c r="A30" s="60" t="inlineStr">
        <is>
          <t>Phillip Arnull</t>
        </is>
      </c>
      <c r="B30" s="119" t="n"/>
      <c r="C30" s="119" t="n"/>
      <c r="D30" s="119" t="n"/>
      <c r="E30" s="119" t="n"/>
      <c r="F30" s="119" t="n"/>
      <c r="G30" s="119" t="n"/>
      <c r="H30" s="119" t="n"/>
      <c r="I30" s="119" t="n"/>
      <c r="J30" s="118" t="n"/>
      <c r="K30" s="118" t="n"/>
      <c r="L30" s="118" t="n"/>
      <c r="M30" s="118" t="n"/>
      <c r="N30" s="118" t="n"/>
      <c r="O30" s="118" t="n">
        <v>1</v>
      </c>
      <c r="P30" s="118" t="n"/>
      <c r="Q30" s="118" t="n"/>
      <c r="R30" s="118" t="n"/>
      <c r="S30" s="118" t="n">
        <v>1</v>
      </c>
      <c r="T30" s="118" t="n">
        <v>1</v>
      </c>
      <c r="U30" s="118" t="n"/>
      <c r="V30" s="118" t="n"/>
      <c r="W30" s="118" t="n"/>
      <c r="X30" s="118" t="n"/>
      <c r="Y30" s="118" t="n"/>
      <c r="Z30" s="118" t="n"/>
      <c r="AA30" s="118" t="n"/>
      <c r="AB30" s="118" t="n"/>
      <c r="AC30" s="118" t="n"/>
      <c r="AD30" s="118" t="n"/>
      <c r="AE30" s="118" t="n"/>
      <c r="AF30" s="118" t="n"/>
      <c r="AG30" s="118" t="n"/>
      <c r="AH30" s="118" t="n"/>
      <c r="AI30" s="118" t="n"/>
      <c r="AJ30" s="118" t="n"/>
      <c r="AK30" s="118" t="n"/>
      <c r="AL30" s="118" t="n"/>
      <c r="AM30" s="118" t="n"/>
      <c r="AN30" s="118" t="n"/>
      <c r="AO30" s="118" t="n"/>
      <c r="AP30" s="118" t="n"/>
      <c r="AQ30" s="118" t="n"/>
      <c r="AR30" s="118" t="n"/>
      <c r="AS30" s="118" t="n"/>
      <c r="AT30" s="118" t="n"/>
      <c r="AU30" s="118" t="n"/>
      <c r="AV30" s="118" t="n"/>
      <c r="AW30" s="118" t="n"/>
      <c r="AX30" s="118" t="n"/>
      <c r="AY30" s="118" t="n"/>
      <c r="AZ30" s="118" t="n"/>
      <c r="BA30" s="118" t="n"/>
      <c r="BB30" s="118" t="n"/>
      <c r="BC30" s="118" t="n"/>
      <c r="BD30" s="118" t="n"/>
      <c r="BE30" s="118" t="n"/>
      <c r="BF30" s="118" t="n"/>
      <c r="BG30" s="118" t="n"/>
      <c r="BH30" s="118" t="n"/>
      <c r="BI30" s="118" t="n"/>
      <c r="BJ30" s="118" t="n"/>
      <c r="BK30" s="118" t="n"/>
      <c r="BL30" s="118" t="n"/>
      <c r="BM30" s="118" t="n"/>
      <c r="BN30" s="118" t="n"/>
      <c r="BO30" s="118" t="n"/>
      <c r="BP30" s="118" t="n"/>
      <c r="BQ30" s="118" t="n"/>
      <c r="BR30" s="118" t="n"/>
      <c r="BS30" s="118" t="n"/>
      <c r="BT30" s="118">
        <f>COUNTIF(B30:BS30,1)</f>
        <v/>
      </c>
      <c r="BV30" s="76">
        <f>TRIM(RIGHT(A30, LEN(A30) - FIND("@", SUBSTITUTE(A30, " ", "@", LEN(A30)-LEN(SUBSTITUTE(A30," ",""))))))</f>
        <v/>
      </c>
      <c r="BW30" s="76">
        <f>TRIM(LEFT(A30,FIND(" ",A30&amp;" ")-1))</f>
        <v/>
      </c>
      <c r="BX30">
        <f>+IF(BV30=BV29,"Same","Diff")</f>
        <v/>
      </c>
      <c r="BY30">
        <f>IF(BX30="Same",IF(BW30=BW29,"same","Diff"))</f>
        <v/>
      </c>
    </row>
    <row r="31" ht="17" customHeight="1">
      <c r="A31" s="59" t="inlineStr">
        <is>
          <t>Trevor Ashby</t>
        </is>
      </c>
      <c r="B31" s="117" t="n"/>
      <c r="C31" s="117" t="n"/>
      <c r="D31" s="117" t="n"/>
      <c r="E31" s="117" t="n"/>
      <c r="F31" s="117" t="n"/>
      <c r="G31" s="117" t="n"/>
      <c r="H31" s="117" t="n"/>
      <c r="I31" s="117" t="n"/>
      <c r="J31" s="118" t="n"/>
      <c r="K31" s="118" t="n"/>
      <c r="L31" s="118" t="n"/>
      <c r="M31" s="118" t="n"/>
      <c r="N31" s="118" t="n"/>
      <c r="O31" s="118" t="n"/>
      <c r="P31" s="118" t="n"/>
      <c r="Q31" s="118" t="n"/>
      <c r="R31" s="118" t="n"/>
      <c r="S31" s="118" t="n"/>
      <c r="T31" s="118" t="n"/>
      <c r="U31" s="118" t="n"/>
      <c r="V31" s="118" t="n"/>
      <c r="W31" s="118" t="n"/>
      <c r="X31" s="118" t="n"/>
      <c r="Y31" s="118" t="n"/>
      <c r="Z31" s="118" t="n"/>
      <c r="AA31" s="118" t="n"/>
      <c r="AB31" s="118" t="n">
        <v>1</v>
      </c>
      <c r="AC31" s="118" t="n">
        <v>1</v>
      </c>
      <c r="AD31" s="118" t="n">
        <v>1</v>
      </c>
      <c r="AE31" s="118" t="n">
        <v>1</v>
      </c>
      <c r="AF31" s="118" t="n">
        <v>1</v>
      </c>
      <c r="AG31" s="118" t="n">
        <v>1</v>
      </c>
      <c r="AH31" s="118" t="n">
        <v>1</v>
      </c>
      <c r="AI31" s="118" t="n">
        <v>1</v>
      </c>
      <c r="AJ31" s="118" t="n">
        <v>1</v>
      </c>
      <c r="AK31" s="118" t="n">
        <v>1</v>
      </c>
      <c r="AL31" s="118" t="n">
        <v>1</v>
      </c>
      <c r="AM31" s="118" t="n">
        <v>1</v>
      </c>
      <c r="AN31" s="118" t="n"/>
      <c r="AO31" s="118" t="n">
        <v>1</v>
      </c>
      <c r="AP31" s="118" t="n"/>
      <c r="AQ31" s="118" t="n">
        <v>1</v>
      </c>
      <c r="AR31" s="118" t="n"/>
      <c r="AS31" s="118" t="n">
        <v>1</v>
      </c>
      <c r="AT31" s="118" t="n">
        <v>1</v>
      </c>
      <c r="AU31" s="118" t="n"/>
      <c r="AV31" s="118" t="n"/>
      <c r="AW31" s="118" t="n"/>
      <c r="AX31" s="118" t="n"/>
      <c r="AY31" s="118" t="n"/>
      <c r="AZ31" s="118" t="n"/>
      <c r="BA31" s="118" t="n"/>
      <c r="BB31" s="118" t="n"/>
      <c r="BC31" s="118" t="n"/>
      <c r="BD31" s="118" t="n"/>
      <c r="BE31" s="118" t="n"/>
      <c r="BF31" s="118" t="n"/>
      <c r="BG31" s="118" t="n"/>
      <c r="BH31" s="118" t="n"/>
      <c r="BI31" s="118" t="n"/>
      <c r="BJ31" s="118" t="n"/>
      <c r="BK31" s="118" t="n"/>
      <c r="BL31" s="118" t="n"/>
      <c r="BM31" s="118" t="n"/>
      <c r="BN31" s="118" t="n"/>
      <c r="BO31" s="118" t="n"/>
      <c r="BP31" s="118" t="n"/>
      <c r="BQ31" s="118" t="n"/>
      <c r="BR31" s="118" t="n"/>
      <c r="BS31" s="118" t="n"/>
      <c r="BT31" s="118">
        <f>COUNTIF(B31:BS31,1)</f>
        <v/>
      </c>
      <c r="BV31" s="76">
        <f>TRIM(RIGHT(A31, LEN(A31) - FIND("@", SUBSTITUTE(A31, " ", "@", LEN(A31)-LEN(SUBSTITUTE(A31," ",""))))))</f>
        <v/>
      </c>
      <c r="BW31" s="76">
        <f>TRIM(LEFT(A31,FIND(" ",A31&amp;" ")-1))</f>
        <v/>
      </c>
      <c r="BX31">
        <f>+IF(BV31=BV30,"Same","Diff")</f>
        <v/>
      </c>
      <c r="BY31">
        <f>IF(BX31="Same",IF(BW31=BW30,"same","Diff"))</f>
        <v/>
      </c>
    </row>
    <row r="32" ht="17" customHeight="1">
      <c r="A32" s="59" t="inlineStr">
        <is>
          <t>Damian Assaillit</t>
        </is>
      </c>
      <c r="B32" s="117" t="n"/>
      <c r="C32" s="117" t="n"/>
      <c r="D32" s="117" t="n"/>
      <c r="E32" s="117" t="n"/>
      <c r="F32" s="117" t="n"/>
      <c r="G32" s="117" t="n"/>
      <c r="H32" s="117" t="n"/>
      <c r="I32" s="117" t="n"/>
      <c r="J32" s="118" t="n"/>
      <c r="K32" s="118" t="n"/>
      <c r="L32" s="118" t="n"/>
      <c r="M32" s="118" t="n"/>
      <c r="N32" s="118" t="n"/>
      <c r="O32" s="118" t="n"/>
      <c r="P32" s="118" t="n"/>
      <c r="Q32" s="118" t="n"/>
      <c r="R32" s="118" t="n"/>
      <c r="S32" s="118" t="n"/>
      <c r="T32" s="118" t="n"/>
      <c r="U32" s="118" t="n"/>
      <c r="V32" s="118" t="n"/>
      <c r="W32" s="118" t="n"/>
      <c r="X32" s="118" t="n"/>
      <c r="Y32" s="118" t="n"/>
      <c r="Z32" s="118" t="n"/>
      <c r="AA32" s="118" t="n"/>
      <c r="AB32" s="118" t="n"/>
      <c r="AC32" s="118" t="n"/>
      <c r="AD32" s="118" t="n"/>
      <c r="AE32" s="118" t="n"/>
      <c r="AF32" s="118" t="n"/>
      <c r="AG32" s="118" t="n"/>
      <c r="AH32" s="118" t="n"/>
      <c r="AI32" s="118" t="n"/>
      <c r="AJ32" s="118" t="n"/>
      <c r="AK32" s="118" t="n"/>
      <c r="AL32" s="118" t="n"/>
      <c r="AM32" s="118" t="n"/>
      <c r="AN32" s="118" t="n"/>
      <c r="AO32" s="118" t="n"/>
      <c r="AP32" s="118" t="n"/>
      <c r="AQ32" s="118" t="n"/>
      <c r="AR32" s="118" t="n"/>
      <c r="AS32" s="118" t="n"/>
      <c r="AT32" s="118" t="n"/>
      <c r="AU32" s="118" t="n"/>
      <c r="AV32" s="118" t="n"/>
      <c r="AW32" s="118" t="n"/>
      <c r="AX32" s="118" t="n"/>
      <c r="AY32" s="118" t="n"/>
      <c r="AZ32" s="118" t="n"/>
      <c r="BA32" s="118" t="n"/>
      <c r="BB32" s="118" t="n">
        <v>1</v>
      </c>
      <c r="BC32" s="118" t="n">
        <v>1</v>
      </c>
      <c r="BD32" s="118" t="n"/>
      <c r="BE32" s="118" t="n"/>
      <c r="BF32" s="118" t="n"/>
      <c r="BG32" s="118" t="n"/>
      <c r="BH32" s="118" t="n"/>
      <c r="BI32" s="118" t="n"/>
      <c r="BJ32" s="118" t="n"/>
      <c r="BK32" s="118" t="n"/>
      <c r="BL32" s="118" t="n"/>
      <c r="BM32" s="118" t="n"/>
      <c r="BN32" s="118" t="n"/>
      <c r="BO32" s="118" t="n"/>
      <c r="BP32" s="118" t="n"/>
      <c r="BQ32" s="118" t="n"/>
      <c r="BR32" s="118" t="n"/>
      <c r="BS32" s="118" t="n"/>
      <c r="BT32" s="118">
        <f>COUNTIF(B32:BS32,1)</f>
        <v/>
      </c>
      <c r="BV32" s="76">
        <f>TRIM(RIGHT(A32, LEN(A32) - FIND("@", SUBSTITUTE(A32, " ", "@", LEN(A32)-LEN(SUBSTITUTE(A32," ",""))))))</f>
        <v/>
      </c>
      <c r="BW32" s="76">
        <f>TRIM(LEFT(A32,FIND(" ",A32&amp;" ")-1))</f>
        <v/>
      </c>
      <c r="BX32">
        <f>+IF(BV32=BV31,"Same","Diff")</f>
        <v/>
      </c>
      <c r="BY32">
        <f>IF(BX32="Same",IF(BW32=BW31,"same","Diff"))</f>
        <v/>
      </c>
    </row>
    <row r="33" ht="17" customHeight="1">
      <c r="A33" s="59" t="inlineStr">
        <is>
          <t>Bill Attard</t>
        </is>
      </c>
      <c r="B33" s="117" t="n"/>
      <c r="C33" s="117" t="n"/>
      <c r="D33" s="117" t="n"/>
      <c r="E33" s="117" t="n"/>
      <c r="F33" s="117" t="n"/>
      <c r="G33" s="117" t="n"/>
      <c r="H33" s="117" t="n"/>
      <c r="I33" s="117" t="n"/>
      <c r="J33" s="118" t="n"/>
      <c r="K33" s="118" t="n"/>
      <c r="L33" s="118" t="n"/>
      <c r="M33" s="118" t="n"/>
      <c r="N33" s="118" t="n"/>
      <c r="O33" s="118" t="n"/>
      <c r="P33" s="118" t="n"/>
      <c r="Q33" s="118" t="n"/>
      <c r="R33" s="118" t="n"/>
      <c r="S33" s="118" t="n"/>
      <c r="T33" s="118" t="n"/>
      <c r="U33" s="118" t="n"/>
      <c r="V33" s="118" t="n"/>
      <c r="W33" s="118" t="n"/>
      <c r="X33" s="118" t="n"/>
      <c r="Y33" s="118" t="n"/>
      <c r="Z33" s="118" t="n"/>
      <c r="AA33" s="118" t="n"/>
      <c r="AB33" s="118" t="n"/>
      <c r="AC33" s="118" t="n"/>
      <c r="AD33" s="118" t="n"/>
      <c r="AE33" s="118" t="n"/>
      <c r="AF33" s="118" t="n"/>
      <c r="AG33" s="118" t="n"/>
      <c r="AH33" s="118" t="n"/>
      <c r="AI33" s="118" t="n"/>
      <c r="AJ33" s="118" t="n"/>
      <c r="AK33" s="118" t="n"/>
      <c r="AL33" s="118" t="n">
        <v>1</v>
      </c>
      <c r="AM33" s="118" t="n">
        <v>1</v>
      </c>
      <c r="AN33" s="118" t="n"/>
      <c r="AO33" s="118" t="n">
        <v>1</v>
      </c>
      <c r="AP33" s="118" t="n"/>
      <c r="AQ33" s="118" t="n">
        <v>1</v>
      </c>
      <c r="AR33" s="118" t="n"/>
      <c r="AS33" s="118" t="n">
        <v>1</v>
      </c>
      <c r="AT33" s="118" t="n"/>
      <c r="AU33" s="118" t="n"/>
      <c r="AV33" s="118" t="n"/>
      <c r="AW33" s="118" t="n"/>
      <c r="AX33" s="118" t="n"/>
      <c r="AY33" s="118" t="n"/>
      <c r="AZ33" s="118" t="n"/>
      <c r="BA33" s="118" t="n"/>
      <c r="BB33" s="118" t="n"/>
      <c r="BC33" s="118" t="n"/>
      <c r="BD33" s="118" t="n"/>
      <c r="BE33" s="118" t="n"/>
      <c r="BF33" s="118" t="n"/>
      <c r="BG33" s="118" t="n"/>
      <c r="BH33" s="118" t="n"/>
      <c r="BI33" s="118" t="n"/>
      <c r="BJ33" s="118" t="n"/>
      <c r="BK33" s="118" t="n"/>
      <c r="BL33" s="118" t="n"/>
      <c r="BM33" s="118" t="n"/>
      <c r="BN33" s="118" t="n"/>
      <c r="BO33" s="118" t="n"/>
      <c r="BP33" s="118" t="n"/>
      <c r="BQ33" s="118" t="n"/>
      <c r="BR33" s="118" t="n"/>
      <c r="BS33" s="118" t="n"/>
      <c r="BT33" s="118">
        <f>COUNTIF(B33:BS33,1)</f>
        <v/>
      </c>
      <c r="BV33" s="76">
        <f>TRIM(RIGHT(A33, LEN(A33) - FIND("@", SUBSTITUTE(A33, " ", "@", LEN(A33)-LEN(SUBSTITUTE(A33," ",""))))))</f>
        <v/>
      </c>
      <c r="BW33" s="76">
        <f>TRIM(LEFT(A33,FIND(" ",A33&amp;" ")-1))</f>
        <v/>
      </c>
      <c r="BX33">
        <f>+IF(BV33=BV32,"Same","Diff")</f>
        <v/>
      </c>
      <c r="BY33">
        <f>IF(BX33="Same",IF(BW33=BW32,"same","Diff"))</f>
        <v/>
      </c>
    </row>
    <row r="34" ht="17" customHeight="1">
      <c r="A34" s="59" t="inlineStr">
        <is>
          <t>David Attard</t>
        </is>
      </c>
      <c r="B34" s="117" t="n"/>
      <c r="C34" s="117" t="n"/>
      <c r="D34" s="117" t="n"/>
      <c r="E34" s="117" t="n"/>
      <c r="F34" s="117" t="n"/>
      <c r="G34" s="117" t="n"/>
      <c r="H34" s="117" t="n"/>
      <c r="I34" s="117" t="n"/>
      <c r="J34" s="118" t="n"/>
      <c r="K34" s="118" t="n"/>
      <c r="L34" s="118" t="n"/>
      <c r="M34" s="118" t="n"/>
      <c r="N34" s="118" t="n"/>
      <c r="O34" s="118" t="n"/>
      <c r="P34" s="118" t="n"/>
      <c r="Q34" s="118" t="n"/>
      <c r="R34" s="118" t="n"/>
      <c r="S34" s="118" t="n"/>
      <c r="T34" s="118" t="n"/>
      <c r="U34" s="118" t="n"/>
      <c r="V34" s="118" t="n"/>
      <c r="W34" s="118" t="n"/>
      <c r="X34" s="118" t="n"/>
      <c r="Y34" s="118" t="n"/>
      <c r="Z34" s="118" t="n"/>
      <c r="AA34" s="118" t="n"/>
      <c r="AB34" s="118" t="n"/>
      <c r="AC34" s="118" t="n"/>
      <c r="AD34" s="118" t="n"/>
      <c r="AE34" s="118" t="n"/>
      <c r="AF34" s="118" t="n"/>
      <c r="AG34" s="118" t="n"/>
      <c r="AH34" s="118" t="n"/>
      <c r="AI34" s="118" t="n"/>
      <c r="AJ34" s="118" t="n"/>
      <c r="AK34" s="118" t="n">
        <v>1</v>
      </c>
      <c r="AL34" s="118" t="n">
        <v>1</v>
      </c>
      <c r="AM34" s="118" t="n"/>
      <c r="AN34" s="118" t="n"/>
      <c r="AO34" s="118" t="n"/>
      <c r="AP34" s="118" t="n"/>
      <c r="AQ34" s="118" t="n"/>
      <c r="AR34" s="118" t="n"/>
      <c r="AS34" s="118" t="n"/>
      <c r="AT34" s="118" t="n"/>
      <c r="AU34" s="118" t="n"/>
      <c r="AV34" s="118" t="n"/>
      <c r="AW34" s="118" t="n"/>
      <c r="AX34" s="118" t="n"/>
      <c r="AY34" s="118" t="n"/>
      <c r="AZ34" s="118" t="n"/>
      <c r="BA34" s="118" t="n"/>
      <c r="BB34" s="118" t="n"/>
      <c r="BC34" s="118" t="n"/>
      <c r="BD34" s="118" t="n"/>
      <c r="BE34" s="118" t="n"/>
      <c r="BF34" s="118" t="n"/>
      <c r="BG34" s="118" t="n"/>
      <c r="BH34" s="118" t="n"/>
      <c r="BI34" s="118" t="n"/>
      <c r="BJ34" s="118" t="n"/>
      <c r="BK34" s="118" t="n"/>
      <c r="BL34" s="118" t="n"/>
      <c r="BM34" s="118" t="n"/>
      <c r="BN34" s="118" t="n"/>
      <c r="BO34" s="118" t="n"/>
      <c r="BP34" s="118" t="n"/>
      <c r="BQ34" s="118" t="n"/>
      <c r="BR34" s="118" t="n"/>
      <c r="BS34" s="118" t="n"/>
      <c r="BT34" s="118">
        <f>COUNTIF(B34:BS34,1)</f>
        <v/>
      </c>
      <c r="BV34" s="76">
        <f>TRIM(RIGHT(A34, LEN(A34) - FIND("@", SUBSTITUTE(A34, " ", "@", LEN(A34)-LEN(SUBSTITUTE(A34," ",""))))))</f>
        <v/>
      </c>
      <c r="BW34" s="76">
        <f>TRIM(LEFT(A34,FIND(" ",A34&amp;" ")-1))</f>
        <v/>
      </c>
      <c r="BX34">
        <f>+IF(BV34=BV33,"Same","Diff")</f>
        <v/>
      </c>
      <c r="BY34">
        <f>IF(BX34="Same",IF(BW34=BW33,"same","Diff"))</f>
        <v/>
      </c>
    </row>
    <row r="35" ht="17" customHeight="1">
      <c r="A35" s="60" t="inlineStr">
        <is>
          <t>Chick Audsley</t>
        </is>
      </c>
      <c r="B35" s="119" t="n"/>
      <c r="C35" s="119" t="n"/>
      <c r="D35" s="119" t="n"/>
      <c r="E35" s="119" t="n"/>
      <c r="F35" s="119" t="n"/>
      <c r="G35" s="119" t="n"/>
      <c r="H35" s="119" t="n"/>
      <c r="I35" s="119" t="n"/>
      <c r="J35" s="118" t="n"/>
      <c r="K35" s="118" t="n"/>
      <c r="L35" s="118" t="n"/>
      <c r="M35" s="118" t="n"/>
      <c r="N35" s="118" t="n"/>
      <c r="O35" s="118" t="n">
        <v>1</v>
      </c>
      <c r="P35" s="118" t="n">
        <v>1</v>
      </c>
      <c r="Q35" s="118" t="n"/>
      <c r="R35" s="118" t="n"/>
      <c r="S35" s="118" t="n"/>
      <c r="T35" s="118" t="n"/>
      <c r="U35" s="118" t="n"/>
      <c r="V35" s="118" t="n"/>
      <c r="W35" s="118" t="n"/>
      <c r="X35" s="118" t="n"/>
      <c r="Y35" s="118" t="n"/>
      <c r="Z35" s="118" t="n"/>
      <c r="AA35" s="118" t="n"/>
      <c r="AB35" s="118" t="n"/>
      <c r="AC35" s="118" t="n"/>
      <c r="AD35" s="118" t="n"/>
      <c r="AE35" s="118" t="n"/>
      <c r="AF35" s="118" t="n"/>
      <c r="AG35" s="118" t="n"/>
      <c r="AH35" s="118" t="n"/>
      <c r="AI35" s="118" t="n"/>
      <c r="AJ35" s="118" t="n"/>
      <c r="AK35" s="118" t="n"/>
      <c r="AL35" s="118" t="n"/>
      <c r="AM35" s="118" t="n"/>
      <c r="AN35" s="118" t="n"/>
      <c r="AO35" s="118" t="n"/>
      <c r="AP35" s="118" t="n"/>
      <c r="AQ35" s="118" t="n"/>
      <c r="AR35" s="118" t="n"/>
      <c r="AS35" s="118" t="n"/>
      <c r="AT35" s="118" t="n"/>
      <c r="AU35" s="118" t="n"/>
      <c r="AV35" s="118" t="n"/>
      <c r="AW35" s="118" t="n"/>
      <c r="AX35" s="118" t="n"/>
      <c r="AY35" s="118" t="n"/>
      <c r="AZ35" s="118" t="n"/>
      <c r="BA35" s="118" t="n"/>
      <c r="BB35" s="118" t="n"/>
      <c r="BC35" s="118" t="n"/>
      <c r="BD35" s="118" t="n"/>
      <c r="BE35" s="118" t="n"/>
      <c r="BF35" s="118" t="n"/>
      <c r="BG35" s="118" t="n"/>
      <c r="BH35" s="118" t="n"/>
      <c r="BI35" s="118" t="n"/>
      <c r="BJ35" s="118" t="n"/>
      <c r="BK35" s="118" t="n"/>
      <c r="BL35" s="118" t="n"/>
      <c r="BM35" s="118" t="n"/>
      <c r="BN35" s="118" t="n"/>
      <c r="BO35" s="118" t="n"/>
      <c r="BP35" s="118" t="n"/>
      <c r="BQ35" s="118" t="n"/>
      <c r="BR35" s="118" t="n"/>
      <c r="BS35" s="118" t="n"/>
      <c r="BT35" s="118">
        <f>COUNTIF(B35:BS35,1)</f>
        <v/>
      </c>
      <c r="BV35" s="76">
        <f>TRIM(RIGHT(A35, LEN(A35) - FIND("@", SUBSTITUTE(A35, " ", "@", LEN(A35)-LEN(SUBSTITUTE(A35," ",""))))))</f>
        <v/>
      </c>
      <c r="BW35" s="76">
        <f>TRIM(LEFT(A35,FIND(" ",A35&amp;" ")-1))</f>
        <v/>
      </c>
      <c r="BX35">
        <f>+IF(BV35=BV34,"Same","Diff")</f>
        <v/>
      </c>
      <c r="BY35">
        <f>IF(BX35="Same",IF(BW35=BW34,"same","Diff"))</f>
        <v/>
      </c>
    </row>
    <row r="36" ht="17" customHeight="1">
      <c r="A36" s="60" t="inlineStr">
        <is>
          <t>Kym Aunger</t>
        </is>
      </c>
      <c r="B36" s="119" t="n"/>
      <c r="C36" s="119" t="n"/>
      <c r="D36" s="119" t="n"/>
      <c r="E36" s="119" t="n"/>
      <c r="F36" s="119" t="n"/>
      <c r="G36" s="119" t="n"/>
      <c r="H36" s="119" t="n"/>
      <c r="I36" s="119" t="n"/>
      <c r="J36" s="118" t="n"/>
      <c r="K36" s="118" t="n"/>
      <c r="L36" s="118" t="n">
        <v>1</v>
      </c>
      <c r="M36" s="118" t="n"/>
      <c r="N36" s="118" t="n"/>
      <c r="O36" s="118" t="n"/>
      <c r="P36" s="118" t="n"/>
      <c r="Q36" s="118" t="n"/>
      <c r="R36" s="118" t="n"/>
      <c r="S36" s="118" t="n"/>
      <c r="T36" s="118" t="n"/>
      <c r="U36" s="118" t="n"/>
      <c r="V36" s="118" t="n"/>
      <c r="W36" s="118" t="n"/>
      <c r="X36" s="118" t="n"/>
      <c r="Y36" s="118" t="n"/>
      <c r="Z36" s="118" t="n"/>
      <c r="AA36" s="118" t="n"/>
      <c r="AB36" s="118" t="n"/>
      <c r="AC36" s="118" t="n"/>
      <c r="AD36" s="118" t="n"/>
      <c r="AE36" s="118" t="n"/>
      <c r="AF36" s="118" t="n"/>
      <c r="AG36" s="118" t="n"/>
      <c r="AH36" s="118" t="n"/>
      <c r="AI36" s="118" t="n"/>
      <c r="AJ36" s="118" t="n"/>
      <c r="AK36" s="118" t="n"/>
      <c r="AL36" s="118" t="n"/>
      <c r="AM36" s="118" t="n"/>
      <c r="AN36" s="118" t="n"/>
      <c r="AO36" s="118" t="n"/>
      <c r="AP36" s="118" t="n"/>
      <c r="AQ36" s="118" t="n"/>
      <c r="AR36" s="118" t="n"/>
      <c r="AS36" s="118" t="n"/>
      <c r="AT36" s="118" t="n"/>
      <c r="AU36" s="118" t="n"/>
      <c r="AV36" s="118" t="n"/>
      <c r="AW36" s="118" t="n"/>
      <c r="AX36" s="118" t="n"/>
      <c r="AY36" s="118" t="n"/>
      <c r="AZ36" s="118" t="n"/>
      <c r="BA36" s="118" t="n"/>
      <c r="BB36" s="118" t="n"/>
      <c r="BC36" s="118" t="n"/>
      <c r="BD36" s="118" t="n"/>
      <c r="BE36" s="118" t="n"/>
      <c r="BF36" s="118" t="n"/>
      <c r="BG36" s="118" t="n"/>
      <c r="BH36" s="118" t="n"/>
      <c r="BI36" s="118" t="n"/>
      <c r="BJ36" s="118" t="n"/>
      <c r="BK36" s="118" t="n"/>
      <c r="BL36" s="118" t="n"/>
      <c r="BM36" s="118" t="n"/>
      <c r="BN36" s="118" t="n"/>
      <c r="BO36" s="118" t="n"/>
      <c r="BP36" s="118" t="n"/>
      <c r="BQ36" s="118" t="n"/>
      <c r="BR36" s="118" t="n"/>
      <c r="BS36" s="118" t="n"/>
      <c r="BT36" s="118">
        <f>COUNTIF(B36:BS36,1)</f>
        <v/>
      </c>
      <c r="BV36" s="76">
        <f>TRIM(RIGHT(A36, LEN(A36) - FIND("@", SUBSTITUTE(A36, " ", "@", LEN(A36)-LEN(SUBSTITUTE(A36," ",""))))))</f>
        <v/>
      </c>
      <c r="BW36" s="76">
        <f>TRIM(LEFT(A36,FIND(" ",A36&amp;" ")-1))</f>
        <v/>
      </c>
      <c r="BX36">
        <f>+IF(BV36=BV35,"Same","Diff")</f>
        <v/>
      </c>
      <c r="BY36">
        <f>IF(BX36="Same",IF(BW36=BW35,"same","Diff"))</f>
        <v/>
      </c>
    </row>
    <row r="37" ht="17" customHeight="1">
      <c r="A37" s="60" t="inlineStr">
        <is>
          <t>Reda Awadallah</t>
        </is>
      </c>
      <c r="B37" s="119" t="n"/>
      <c r="C37" s="119" t="n"/>
      <c r="D37" s="119" t="n"/>
      <c r="E37" s="119" t="n"/>
      <c r="F37" s="119" t="n"/>
      <c r="G37" s="119" t="n"/>
      <c r="H37" s="119" t="n"/>
      <c r="I37" s="119" t="n"/>
      <c r="J37" s="118" t="n"/>
      <c r="K37" s="118" t="n"/>
      <c r="L37" s="118" t="n"/>
      <c r="M37" s="118" t="n"/>
      <c r="N37" s="118" t="n"/>
      <c r="O37" s="118" t="n"/>
      <c r="P37" s="118" t="n"/>
      <c r="Q37" s="118" t="n"/>
      <c r="R37" s="118" t="n"/>
      <c r="S37" s="118" t="n"/>
      <c r="T37" s="118" t="n"/>
      <c r="U37" s="118" t="n"/>
      <c r="V37" s="118" t="n"/>
      <c r="W37" s="118" t="n"/>
      <c r="X37" s="118" t="n"/>
      <c r="Y37" s="118" t="n"/>
      <c r="Z37" s="118" t="n"/>
      <c r="AA37" s="118" t="n"/>
      <c r="AB37" s="118" t="n"/>
      <c r="AC37" s="118" t="n"/>
      <c r="AD37" s="118" t="n"/>
      <c r="AE37" s="118" t="n">
        <v>1</v>
      </c>
      <c r="AF37" s="118" t="n"/>
      <c r="AG37" s="118" t="n"/>
      <c r="AH37" s="118" t="n"/>
      <c r="AI37" s="118" t="n"/>
      <c r="AJ37" s="118" t="n"/>
      <c r="AK37" s="118" t="n"/>
      <c r="AL37" s="118" t="n"/>
      <c r="AM37" s="118" t="n"/>
      <c r="AN37" s="118" t="n"/>
      <c r="AO37" s="118" t="n"/>
      <c r="AP37" s="118" t="n"/>
      <c r="AQ37" s="118" t="n"/>
      <c r="AR37" s="118" t="n"/>
      <c r="AS37" s="118" t="n"/>
      <c r="AT37" s="118" t="n"/>
      <c r="AU37" s="118" t="n"/>
      <c r="AV37" s="118" t="n"/>
      <c r="AW37" s="118" t="n"/>
      <c r="AX37" s="118" t="n"/>
      <c r="AY37" s="118" t="n"/>
      <c r="AZ37" s="118" t="n"/>
      <c r="BA37" s="118" t="n"/>
      <c r="BB37" s="118" t="n"/>
      <c r="BC37" s="118" t="n"/>
      <c r="BD37" s="118" t="n"/>
      <c r="BE37" s="118" t="n"/>
      <c r="BF37" s="118" t="n"/>
      <c r="BG37" s="118" t="n"/>
      <c r="BH37" s="118" t="n"/>
      <c r="BI37" s="118" t="n"/>
      <c r="BJ37" s="118" t="n"/>
      <c r="BK37" s="118" t="n"/>
      <c r="BL37" s="118" t="n"/>
      <c r="BM37" s="118" t="n"/>
      <c r="BN37" s="118" t="n"/>
      <c r="BO37" s="118" t="n"/>
      <c r="BP37" s="118" t="n"/>
      <c r="BQ37" s="118" t="n"/>
      <c r="BR37" s="118" t="n"/>
      <c r="BS37" s="118" t="n"/>
      <c r="BT37" s="118">
        <f>COUNTIF(B37:BS37,1)</f>
        <v/>
      </c>
      <c r="BV37" s="76">
        <f>TRIM(RIGHT(A37, LEN(A37) - FIND("@", SUBSTITUTE(A37, " ", "@", LEN(A37)-LEN(SUBSTITUTE(A37," ",""))))))</f>
        <v/>
      </c>
      <c r="BW37" s="76">
        <f>TRIM(LEFT(A37,FIND(" ",A37&amp;" ")-1))</f>
        <v/>
      </c>
      <c r="BX37">
        <f>+IF(BV37=BV36,"Same","Diff")</f>
        <v/>
      </c>
      <c r="BY37">
        <f>IF(BX37="Same",IF(BW37=BW36,"same","Diff"))</f>
        <v/>
      </c>
    </row>
    <row r="38" ht="17" customHeight="1">
      <c r="A38" s="60" t="inlineStr">
        <is>
          <t>Reda Awadullah</t>
        </is>
      </c>
      <c r="B38" s="119" t="n"/>
      <c r="C38" s="119" t="n"/>
      <c r="D38" s="119" t="n"/>
      <c r="E38" s="119" t="n"/>
      <c r="F38" s="119" t="n"/>
      <c r="G38" s="119" t="n"/>
      <c r="H38" s="119" t="n"/>
      <c r="I38" s="119" t="n"/>
      <c r="J38" s="118" t="n"/>
      <c r="K38" s="118" t="n"/>
      <c r="L38" s="118" t="n"/>
      <c r="M38" s="118" t="n"/>
      <c r="N38" s="118" t="n"/>
      <c r="O38" s="118" t="n"/>
      <c r="P38" s="118" t="n"/>
      <c r="Q38" s="118" t="n"/>
      <c r="R38" s="118" t="n"/>
      <c r="S38" s="118" t="n"/>
      <c r="T38" s="118" t="n"/>
      <c r="U38" s="118" t="n"/>
      <c r="V38" s="118" t="n"/>
      <c r="W38" s="118" t="n"/>
      <c r="X38" s="118" t="n"/>
      <c r="Y38" s="118" t="n"/>
      <c r="Z38" s="118" t="n"/>
      <c r="AA38" s="118" t="n"/>
      <c r="AB38" s="118" t="n"/>
      <c r="AC38" s="118" t="n"/>
      <c r="AD38" s="118" t="n"/>
      <c r="AE38" s="118" t="n"/>
      <c r="AF38" s="118" t="n"/>
      <c r="AG38" s="118" t="n">
        <v>1</v>
      </c>
      <c r="AH38" s="118" t="n"/>
      <c r="AI38" s="118" t="n"/>
      <c r="AJ38" s="118" t="n"/>
      <c r="AK38" s="118" t="n"/>
      <c r="AL38" s="118" t="n"/>
      <c r="AM38" s="118" t="n"/>
      <c r="AN38" s="118" t="n"/>
      <c r="AO38" s="118" t="n"/>
      <c r="AP38" s="118" t="n"/>
      <c r="AQ38" s="118" t="n"/>
      <c r="AR38" s="118" t="n"/>
      <c r="AS38" s="118" t="n"/>
      <c r="AT38" s="118" t="n"/>
      <c r="AU38" s="118" t="n"/>
      <c r="AV38" s="118" t="n"/>
      <c r="AW38" s="118" t="n"/>
      <c r="AX38" s="118" t="n"/>
      <c r="AY38" s="118" t="n"/>
      <c r="AZ38" s="118" t="n"/>
      <c r="BA38" s="118" t="n"/>
      <c r="BB38" s="118" t="n"/>
      <c r="BC38" s="118" t="n"/>
      <c r="BD38" s="118" t="n"/>
      <c r="BE38" s="118" t="n"/>
      <c r="BF38" s="118" t="n"/>
      <c r="BG38" s="118" t="n"/>
      <c r="BH38" s="118" t="n"/>
      <c r="BI38" s="118" t="n"/>
      <c r="BJ38" s="118" t="n"/>
      <c r="BK38" s="118" t="n"/>
      <c r="BL38" s="118" t="n"/>
      <c r="BM38" s="118" t="n"/>
      <c r="BN38" s="118" t="n"/>
      <c r="BO38" s="118" t="n"/>
      <c r="BP38" s="118" t="n"/>
      <c r="BQ38" s="118" t="n"/>
      <c r="BR38" s="118" t="n"/>
      <c r="BS38" s="118" t="n"/>
      <c r="BT38" s="118">
        <f>COUNTIF(B38:BS38,1)</f>
        <v/>
      </c>
      <c r="BV38" s="76">
        <f>TRIM(RIGHT(A38, LEN(A38) - FIND("@", SUBSTITUTE(A38, " ", "@", LEN(A38)-LEN(SUBSTITUTE(A38," ",""))))))</f>
        <v/>
      </c>
      <c r="BW38" s="76">
        <f>TRIM(LEFT(A38,FIND(" ",A38&amp;" ")-1))</f>
        <v/>
      </c>
      <c r="BX38">
        <f>+IF(BV38=BV37,"Same","Diff")</f>
        <v/>
      </c>
      <c r="BY38">
        <f>IF(BX38="Same",IF(BW38=BW37,"same","Diff"))</f>
        <v/>
      </c>
    </row>
    <row r="39" ht="17" customHeight="1">
      <c r="A39" s="59" t="inlineStr">
        <is>
          <t>Lionel Ayers</t>
        </is>
      </c>
      <c r="B39" s="117" t="n"/>
      <c r="C39" s="117" t="n"/>
      <c r="D39" s="117" t="n"/>
      <c r="E39" s="117" t="n"/>
      <c r="F39" s="117" t="n">
        <v>1</v>
      </c>
      <c r="G39" s="117" t="n"/>
      <c r="H39" s="117" t="n">
        <v>1</v>
      </c>
      <c r="I39" s="117" t="n"/>
      <c r="J39" s="118" t="n">
        <v>1</v>
      </c>
      <c r="K39" s="118" t="n"/>
      <c r="L39" s="118" t="n"/>
      <c r="M39" s="118" t="n"/>
      <c r="N39" s="118" t="n"/>
      <c r="O39" s="118" t="n"/>
      <c r="P39" s="118" t="n"/>
      <c r="Q39" s="118" t="n"/>
      <c r="R39" s="118" t="n"/>
      <c r="S39" s="118" t="n"/>
      <c r="T39" s="118" t="n"/>
      <c r="U39" s="118" t="n"/>
      <c r="V39" s="118" t="n"/>
      <c r="W39" s="118" t="n"/>
      <c r="X39" s="118" t="n"/>
      <c r="Y39" s="118" t="n"/>
      <c r="Z39" s="118" t="n"/>
      <c r="AA39" s="118" t="n"/>
      <c r="AB39" s="118" t="n"/>
      <c r="AC39" s="118" t="n"/>
      <c r="AD39" s="118" t="n"/>
      <c r="AE39" s="118" t="n"/>
      <c r="AF39" s="118" t="n"/>
      <c r="AG39" s="118" t="n"/>
      <c r="AH39" s="118" t="n"/>
      <c r="AI39" s="118" t="n"/>
      <c r="AJ39" s="118" t="n"/>
      <c r="AK39" s="118" t="n"/>
      <c r="AL39" s="118" t="n"/>
      <c r="AM39" s="118" t="n"/>
      <c r="AN39" s="118" t="n"/>
      <c r="AO39" s="118" t="n"/>
      <c r="AP39" s="118" t="n"/>
      <c r="AQ39" s="118" t="n"/>
      <c r="AR39" s="118" t="n"/>
      <c r="AS39" s="118" t="n"/>
      <c r="AT39" s="118" t="n"/>
      <c r="AU39" s="118" t="n"/>
      <c r="AV39" s="118" t="n"/>
      <c r="AW39" s="118" t="n"/>
      <c r="AX39" s="118" t="n"/>
      <c r="AY39" s="118" t="n"/>
      <c r="AZ39" s="118" t="n"/>
      <c r="BA39" s="118" t="n"/>
      <c r="BB39" s="118" t="n"/>
      <c r="BC39" s="118" t="n"/>
      <c r="BD39" s="118" t="n"/>
      <c r="BE39" s="118" t="n"/>
      <c r="BF39" s="118" t="n"/>
      <c r="BG39" s="118" t="n"/>
      <c r="BH39" s="118" t="n"/>
      <c r="BI39" s="118" t="n"/>
      <c r="BJ39" s="118" t="n"/>
      <c r="BK39" s="118" t="n"/>
      <c r="BL39" s="118" t="n"/>
      <c r="BM39" s="118" t="n"/>
      <c r="BN39" s="118" t="n"/>
      <c r="BO39" s="118" t="n"/>
      <c r="BP39" s="118" t="n"/>
      <c r="BQ39" s="118" t="n"/>
      <c r="BR39" s="118" t="n"/>
      <c r="BS39" s="118" t="n"/>
      <c r="BT39" s="118">
        <f>COUNTIF(B39:BS39,1)</f>
        <v/>
      </c>
      <c r="BV39" s="76">
        <f>TRIM(RIGHT(A39, LEN(A39) - FIND("@", SUBSTITUTE(A39, " ", "@", LEN(A39)-LEN(SUBSTITUTE(A39," ",""))))))</f>
        <v/>
      </c>
      <c r="BW39" s="76">
        <f>TRIM(LEFT(A39,FIND(" ",A39&amp;" ")-1))</f>
        <v/>
      </c>
      <c r="BX39">
        <f>+IF(BV39=BV38,"Same","Diff")</f>
        <v/>
      </c>
      <c r="BY39">
        <f>IF(BX39="Same",IF(BW39=BW38,"same","Diff"))</f>
        <v/>
      </c>
    </row>
    <row r="40" ht="17" customHeight="1">
      <c r="A40" s="59" t="inlineStr">
        <is>
          <t>George Ayoub</t>
        </is>
      </c>
      <c r="B40" s="117" t="n"/>
      <c r="C40" s="117" t="n"/>
      <c r="D40" s="117" t="n"/>
      <c r="E40" s="117" t="n"/>
      <c r="F40" s="117" t="n"/>
      <c r="G40" s="117" t="n"/>
      <c r="H40" s="117" t="n"/>
      <c r="I40" s="117" t="n"/>
      <c r="J40" s="118" t="n"/>
      <c r="K40" s="118" t="n"/>
      <c r="L40" s="118" t="n"/>
      <c r="M40" s="118" t="n"/>
      <c r="N40" s="118" t="n"/>
      <c r="O40" s="118" t="n"/>
      <c r="P40" s="118" t="n"/>
      <c r="Q40" s="118" t="n"/>
      <c r="R40" s="118" t="n"/>
      <c r="S40" s="118" t="n"/>
      <c r="T40" s="118" t="n"/>
      <c r="U40" s="118" t="n"/>
      <c r="V40" s="118" t="n"/>
      <c r="W40" s="118" t="n"/>
      <c r="X40" s="118" t="n"/>
      <c r="Y40" s="118" t="n"/>
      <c r="Z40" s="118" t="n"/>
      <c r="AA40" s="118" t="n"/>
      <c r="AB40" s="118" t="n"/>
      <c r="AC40" s="118" t="n"/>
      <c r="AD40" s="118" t="n"/>
      <c r="AE40" s="118" t="n"/>
      <c r="AF40" s="118" t="n"/>
      <c r="AG40" s="118" t="n"/>
      <c r="AH40" s="118" t="n"/>
      <c r="AI40" s="118" t="n"/>
      <c r="AJ40" s="118" t="n">
        <v>1</v>
      </c>
      <c r="AK40" s="118" t="n"/>
      <c r="AL40" s="118" t="n"/>
      <c r="AM40" s="118" t="n"/>
      <c r="AN40" s="118" t="n"/>
      <c r="AO40" s="118" t="n"/>
      <c r="AP40" s="118" t="n"/>
      <c r="AQ40" s="118" t="n"/>
      <c r="AR40" s="118" t="n"/>
      <c r="AS40" s="118" t="n"/>
      <c r="AT40" s="118" t="n"/>
      <c r="AU40" s="118" t="n"/>
      <c r="AV40" s="118" t="n"/>
      <c r="AW40" s="118" t="n"/>
      <c r="AX40" s="118" t="n"/>
      <c r="AY40" s="118" t="n"/>
      <c r="AZ40" s="118" t="n"/>
      <c r="BA40" s="118" t="n"/>
      <c r="BB40" s="118" t="n"/>
      <c r="BC40" s="118" t="n"/>
      <c r="BD40" s="118" t="n"/>
      <c r="BE40" s="118" t="n"/>
      <c r="BF40" s="118" t="n"/>
      <c r="BG40" s="118" t="n"/>
      <c r="BH40" s="118" t="n"/>
      <c r="BI40" s="118" t="n"/>
      <c r="BJ40" s="118" t="n"/>
      <c r="BK40" s="118" t="n"/>
      <c r="BL40" s="118" t="n"/>
      <c r="BM40" s="118" t="n"/>
      <c r="BN40" s="118" t="n"/>
      <c r="BO40" s="118" t="n"/>
      <c r="BP40" s="118" t="n"/>
      <c r="BQ40" s="118" t="n"/>
      <c r="BR40" s="118" t="n"/>
      <c r="BS40" s="118" t="n"/>
      <c r="BT40" s="118">
        <f>COUNTIF(B40:BS40,1)</f>
        <v/>
      </c>
      <c r="BV40" s="76">
        <f>TRIM(RIGHT(A40, LEN(A40) - FIND("@", SUBSTITUTE(A40, " ", "@", LEN(A40)-LEN(SUBSTITUTE(A40," ",""))))))</f>
        <v/>
      </c>
      <c r="BW40" s="76">
        <f>TRIM(LEFT(A40,FIND(" ",A40&amp;" ")-1))</f>
        <v/>
      </c>
      <c r="BX40">
        <f>+IF(BV40=BV39,"Same","Diff")</f>
        <v/>
      </c>
      <c r="BY40">
        <f>IF(BX40="Same",IF(BW40=BW39,"same","Diff"))</f>
        <v/>
      </c>
    </row>
    <row r="41" ht="17" customHeight="1">
      <c r="A41" s="61" t="inlineStr">
        <is>
          <t>Andrew Bagnall</t>
        </is>
      </c>
      <c r="B41" s="120" t="n"/>
      <c r="C41" s="120" t="n"/>
      <c r="D41" s="120" t="n"/>
      <c r="E41" s="120" t="n"/>
      <c r="F41" s="120" t="n"/>
      <c r="G41" s="120" t="n"/>
      <c r="H41" s="120" t="n"/>
      <c r="I41" s="120" t="n"/>
      <c r="J41" s="118" t="n"/>
      <c r="K41" s="118" t="n"/>
      <c r="L41" s="118" t="n"/>
      <c r="M41" s="118" t="n"/>
      <c r="N41" s="118" t="n"/>
      <c r="O41" s="118" t="n"/>
      <c r="P41" s="118" t="n"/>
      <c r="Q41" s="118" t="n"/>
      <c r="R41" s="118" t="n"/>
      <c r="S41" s="118" t="n"/>
      <c r="T41" s="118" t="n"/>
      <c r="U41" s="118" t="n"/>
      <c r="V41" s="118" t="n"/>
      <c r="W41" s="118" t="n"/>
      <c r="X41" s="118" t="n"/>
      <c r="Y41" s="118" t="n"/>
      <c r="Z41" s="118" t="n"/>
      <c r="AA41" s="118" t="n"/>
      <c r="AB41" s="118" t="n">
        <v>1</v>
      </c>
      <c r="AC41" s="118" t="n">
        <v>1</v>
      </c>
      <c r="AD41" s="118" t="n">
        <v>1</v>
      </c>
      <c r="AE41" s="118" t="n">
        <v>1</v>
      </c>
      <c r="AF41" s="118" t="n">
        <v>1</v>
      </c>
      <c r="AG41" s="118" t="n"/>
      <c r="AH41" s="118" t="n"/>
      <c r="AI41" s="118" t="n"/>
      <c r="AJ41" s="118" t="n"/>
      <c r="AK41" s="118" t="n"/>
      <c r="AL41" s="118" t="n"/>
      <c r="AM41" s="118" t="n"/>
      <c r="AN41" s="118" t="n"/>
      <c r="AO41" s="118" t="n"/>
      <c r="AP41" s="118" t="n"/>
      <c r="AQ41" s="118" t="n"/>
      <c r="AR41" s="118" t="n"/>
      <c r="AS41" s="118" t="n"/>
      <c r="AT41" s="118" t="n"/>
      <c r="AU41" s="118" t="n"/>
      <c r="AV41" s="118" t="n"/>
      <c r="AW41" s="118" t="n"/>
      <c r="AX41" s="118" t="n"/>
      <c r="AY41" s="118" t="n"/>
      <c r="AZ41" s="118" t="n"/>
      <c r="BA41" s="118" t="n"/>
      <c r="BB41" s="118" t="n"/>
      <c r="BC41" s="118" t="n"/>
      <c r="BD41" s="118" t="n"/>
      <c r="BE41" s="118" t="n"/>
      <c r="BF41" s="118" t="n"/>
      <c r="BG41" s="118" t="n"/>
      <c r="BH41" s="118" t="n"/>
      <c r="BI41" s="118" t="n"/>
      <c r="BJ41" s="118" t="n"/>
      <c r="BK41" s="118" t="n"/>
      <c r="BL41" s="118" t="n"/>
      <c r="BM41" s="118" t="n"/>
      <c r="BN41" s="118" t="n"/>
      <c r="BO41" s="118" t="n"/>
      <c r="BP41" s="118" t="n"/>
      <c r="BQ41" s="118" t="n"/>
      <c r="BR41" s="118" t="n"/>
      <c r="BS41" s="118" t="n"/>
      <c r="BT41" s="118">
        <f>COUNTIF(B41:BS41,1)</f>
        <v/>
      </c>
      <c r="BV41" s="76">
        <f>TRIM(RIGHT(A41, LEN(A41) - FIND("@", SUBSTITUTE(A41, " ", "@", LEN(A41)-LEN(SUBSTITUTE(A41," ",""))))))</f>
        <v/>
      </c>
      <c r="BW41" s="76">
        <f>TRIM(LEFT(A41,FIND(" ",A41&amp;" ")-1))</f>
        <v/>
      </c>
      <c r="BX41">
        <f>+IF(BV41=BV40,"Same","Diff")</f>
        <v/>
      </c>
      <c r="BY41">
        <f>IF(BX41="Same",IF(BW41=BW40,"same","Diff"))</f>
        <v/>
      </c>
    </row>
    <row r="42" ht="17" customHeight="1">
      <c r="A42" s="62" t="inlineStr">
        <is>
          <t>Kent Baigent</t>
        </is>
      </c>
      <c r="B42" s="121" t="n"/>
      <c r="C42" s="121" t="n"/>
      <c r="D42" s="121" t="n"/>
      <c r="E42" s="121" t="n"/>
      <c r="F42" s="121" t="n"/>
      <c r="G42" s="121" t="n"/>
      <c r="H42" s="121" t="n"/>
      <c r="I42" s="121" t="n"/>
      <c r="J42" s="118" t="n"/>
      <c r="K42" s="118" t="n"/>
      <c r="L42" s="118" t="n"/>
      <c r="M42" s="118" t="n"/>
      <c r="N42" s="118" t="n"/>
      <c r="O42" s="118" t="n"/>
      <c r="P42" s="118" t="n"/>
      <c r="Q42" s="118" t="n"/>
      <c r="R42" s="118" t="n"/>
      <c r="S42" s="118" t="n"/>
      <c r="T42" s="118" t="n"/>
      <c r="U42" s="118" t="n"/>
      <c r="V42" s="118" t="n"/>
      <c r="W42" s="118" t="n"/>
      <c r="X42" s="118" t="n"/>
      <c r="Y42" s="118" t="n"/>
      <c r="Z42" s="118" t="n"/>
      <c r="AA42" s="118" t="n">
        <v>1</v>
      </c>
      <c r="AB42" s="118" t="n">
        <v>1</v>
      </c>
      <c r="AC42" s="118" t="n">
        <v>1</v>
      </c>
      <c r="AD42" s="118" t="n"/>
      <c r="AE42" s="118" t="n"/>
      <c r="AF42" s="118" t="n"/>
      <c r="AG42" s="118" t="n"/>
      <c r="AH42" s="118" t="n"/>
      <c r="AI42" s="118" t="n"/>
      <c r="AJ42" s="118" t="n"/>
      <c r="AK42" s="118" t="n"/>
      <c r="AL42" s="118" t="n"/>
      <c r="AM42" s="118" t="n"/>
      <c r="AN42" s="118" t="n"/>
      <c r="AO42" s="118" t="n"/>
      <c r="AP42" s="118" t="n"/>
      <c r="AQ42" s="118" t="n"/>
      <c r="AR42" s="118" t="n"/>
      <c r="AS42" s="118" t="n"/>
      <c r="AT42" s="118" t="n"/>
      <c r="AU42" s="118" t="n"/>
      <c r="AV42" s="118" t="n"/>
      <c r="AW42" s="118" t="n"/>
      <c r="AX42" s="118" t="n"/>
      <c r="AY42" s="118" t="n"/>
      <c r="AZ42" s="118" t="n"/>
      <c r="BA42" s="118" t="n"/>
      <c r="BB42" s="118" t="n"/>
      <c r="BC42" s="118" t="n"/>
      <c r="BD42" s="118" t="n"/>
      <c r="BE42" s="118" t="n"/>
      <c r="BF42" s="118" t="n"/>
      <c r="BG42" s="118" t="n"/>
      <c r="BH42" s="118" t="n"/>
      <c r="BI42" s="118" t="n"/>
      <c r="BJ42" s="118" t="n"/>
      <c r="BK42" s="118" t="n"/>
      <c r="BL42" s="118" t="n"/>
      <c r="BM42" s="118" t="n"/>
      <c r="BN42" s="118" t="n"/>
      <c r="BO42" s="118" t="n"/>
      <c r="BP42" s="118" t="n"/>
      <c r="BQ42" s="118" t="n"/>
      <c r="BR42" s="118" t="n"/>
      <c r="BS42" s="118" t="n"/>
      <c r="BT42" s="118">
        <f>COUNTIF(B42:BS42,1)</f>
        <v/>
      </c>
      <c r="BV42" s="76">
        <f>TRIM(RIGHT(A42, LEN(A42) - FIND("@", SUBSTITUTE(A42, " ", "@", LEN(A42)-LEN(SUBSTITUTE(A42," ",""))))))</f>
        <v/>
      </c>
      <c r="BW42" s="76">
        <f>TRIM(LEFT(A42,FIND(" ",A42&amp;" ")-1))</f>
        <v/>
      </c>
      <c r="BX42">
        <f>+IF(BV42=BV41,"Same","Diff")</f>
        <v/>
      </c>
      <c r="BY42">
        <f>IF(BX42="Same",IF(BW42=BW41,"same","Diff"))</f>
        <v/>
      </c>
    </row>
    <row r="43" ht="17" customHeight="1">
      <c r="A43" s="69" t="inlineStr">
        <is>
          <t>Graeme Bailey</t>
        </is>
      </c>
      <c r="B43" s="128" t="n"/>
      <c r="C43" s="128" t="n"/>
      <c r="D43" s="128" t="n"/>
      <c r="E43" s="128" t="n"/>
      <c r="F43" s="128" t="n"/>
      <c r="G43" s="128" t="n"/>
      <c r="H43" s="128" t="n"/>
      <c r="I43" s="128" t="n"/>
      <c r="J43" s="118" t="n"/>
      <c r="K43" s="118" t="n"/>
      <c r="L43" s="118" t="n"/>
      <c r="M43" s="118" t="n"/>
      <c r="N43" s="118" t="n"/>
      <c r="O43" s="118" t="n"/>
      <c r="P43" s="118" t="n"/>
      <c r="Q43" s="118" t="n"/>
      <c r="R43" s="118" t="n"/>
      <c r="S43" s="118" t="n"/>
      <c r="T43" s="118" t="n"/>
      <c r="U43" s="118" t="n">
        <v>1</v>
      </c>
      <c r="V43" s="118" t="n">
        <v>1</v>
      </c>
      <c r="W43" s="118" t="n">
        <v>1</v>
      </c>
      <c r="X43" s="118" t="n">
        <v>1</v>
      </c>
      <c r="Y43" s="118" t="n">
        <v>1</v>
      </c>
      <c r="Z43" s="118" t="n">
        <v>1</v>
      </c>
      <c r="AA43" s="118" t="n">
        <v>1</v>
      </c>
      <c r="AB43" s="118" t="n">
        <v>1</v>
      </c>
      <c r="AC43" s="118" t="n"/>
      <c r="AD43" s="118" t="n"/>
      <c r="AE43" s="118" t="n"/>
      <c r="AF43" s="118" t="n"/>
      <c r="AG43" s="118" t="n"/>
      <c r="AH43" s="118" t="n"/>
      <c r="AI43" s="118" t="n"/>
      <c r="AJ43" s="118" t="n"/>
      <c r="AK43" s="118" t="n"/>
      <c r="AL43" s="118" t="n"/>
      <c r="AM43" s="118" t="n"/>
      <c r="AN43" s="118" t="n"/>
      <c r="AO43" s="118" t="n"/>
      <c r="AP43" s="118" t="n"/>
      <c r="AQ43" s="118" t="n"/>
      <c r="AR43" s="118" t="n"/>
      <c r="AS43" s="118" t="n"/>
      <c r="AT43" s="118" t="n"/>
      <c r="AU43" s="118" t="n"/>
      <c r="AV43" s="118" t="n"/>
      <c r="AW43" s="118" t="n"/>
      <c r="AX43" s="118" t="n"/>
      <c r="AY43" s="118" t="n"/>
      <c r="AZ43" s="118" t="n"/>
      <c r="BA43" s="118" t="n"/>
      <c r="BB43" s="118" t="n"/>
      <c r="BC43" s="118" t="n"/>
      <c r="BD43" s="118" t="n"/>
      <c r="BE43" s="118" t="n"/>
      <c r="BF43" s="118" t="n"/>
      <c r="BG43" s="118" t="n"/>
      <c r="BH43" s="118" t="n"/>
      <c r="BI43" s="118" t="n"/>
      <c r="BJ43" s="118" t="n"/>
      <c r="BK43" s="118" t="n"/>
      <c r="BL43" s="118" t="n"/>
      <c r="BM43" s="118" t="n"/>
      <c r="BN43" s="118" t="n"/>
      <c r="BO43" s="118" t="n"/>
      <c r="BP43" s="118" t="n"/>
      <c r="BQ43" s="118" t="n"/>
      <c r="BR43" s="118" t="n"/>
      <c r="BS43" s="118" t="n"/>
      <c r="BT43" s="118">
        <f>COUNTIF(B43:BS43,1)</f>
        <v/>
      </c>
      <c r="BV43" s="76">
        <f>TRIM(RIGHT(A43, LEN(A43) - FIND("@", SUBSTITUTE(A43, " ", "@", LEN(A43)-LEN(SUBSTITUTE(A43," ",""))))))</f>
        <v/>
      </c>
      <c r="BW43" s="76">
        <f>TRIM(LEFT(A43,FIND(" ",A43&amp;" ")-1))</f>
        <v/>
      </c>
      <c r="BX43">
        <f>+IF(BV43=BV42,"Same","Diff")</f>
        <v/>
      </c>
      <c r="BY43">
        <f>IF(BX43="Same",IF(BW43=BW42,"same","Diff"))</f>
        <v/>
      </c>
    </row>
    <row r="44" ht="17" customHeight="1">
      <c r="A44" s="59" t="inlineStr">
        <is>
          <t>Lex Bailey</t>
        </is>
      </c>
      <c r="B44" s="117" t="n"/>
      <c r="C44" s="117" t="n"/>
      <c r="D44" s="117" t="n"/>
      <c r="E44" s="117" t="n"/>
      <c r="F44" s="117" t="n">
        <v>1</v>
      </c>
      <c r="G44" s="117" t="n"/>
      <c r="H44" s="117" t="n"/>
      <c r="I44" s="117" t="n"/>
      <c r="J44" s="118" t="n"/>
      <c r="K44" s="118" t="n"/>
      <c r="L44" s="118" t="n"/>
      <c r="M44" s="118" t="n"/>
      <c r="N44" s="118" t="n"/>
      <c r="O44" s="118" t="n"/>
      <c r="P44" s="118" t="n"/>
      <c r="Q44" s="118" t="n"/>
      <c r="R44" s="118" t="n"/>
      <c r="S44" s="118" t="n"/>
      <c r="T44" s="118" t="n"/>
      <c r="U44" s="118" t="n"/>
      <c r="V44" s="118" t="n"/>
      <c r="W44" s="118" t="n"/>
      <c r="X44" s="118" t="n"/>
      <c r="Y44" s="118" t="n"/>
      <c r="Z44" s="118" t="n"/>
      <c r="AA44" s="118" t="n"/>
      <c r="AB44" s="118" t="n"/>
      <c r="AC44" s="118" t="n"/>
      <c r="AD44" s="118" t="n"/>
      <c r="AE44" s="118" t="n"/>
      <c r="AF44" s="118" t="n"/>
      <c r="AG44" s="118" t="n"/>
      <c r="AH44" s="118" t="n"/>
      <c r="AI44" s="118" t="n"/>
      <c r="AJ44" s="118" t="n"/>
      <c r="AK44" s="118" t="n"/>
      <c r="AL44" s="118" t="n"/>
      <c r="AM44" s="118" t="n"/>
      <c r="AN44" s="118" t="n"/>
      <c r="AO44" s="118" t="n"/>
      <c r="AP44" s="118" t="n"/>
      <c r="AQ44" s="118" t="n"/>
      <c r="AR44" s="118" t="n"/>
      <c r="AS44" s="118" t="n"/>
      <c r="AT44" s="118" t="n"/>
      <c r="AU44" s="118" t="n"/>
      <c r="AV44" s="118" t="n"/>
      <c r="AW44" s="118" t="n"/>
      <c r="AX44" s="118" t="n"/>
      <c r="AY44" s="118" t="n"/>
      <c r="AZ44" s="118" t="n"/>
      <c r="BA44" s="118" t="n"/>
      <c r="BB44" s="118" t="n"/>
      <c r="BC44" s="118" t="n"/>
      <c r="BD44" s="118" t="n"/>
      <c r="BE44" s="118" t="n"/>
      <c r="BF44" s="118" t="n"/>
      <c r="BG44" s="118" t="n"/>
      <c r="BH44" s="118" t="n"/>
      <c r="BI44" s="118" t="n"/>
      <c r="BJ44" s="118" t="n"/>
      <c r="BK44" s="118" t="n"/>
      <c r="BL44" s="118" t="n"/>
      <c r="BM44" s="118" t="n"/>
      <c r="BN44" s="118" t="n"/>
      <c r="BO44" s="118" t="n"/>
      <c r="BP44" s="118" t="n"/>
      <c r="BQ44" s="118" t="n"/>
      <c r="BR44" s="118" t="n"/>
      <c r="BS44" s="118" t="n"/>
      <c r="BT44" s="118">
        <f>COUNTIF(B44:BS44,1)</f>
        <v/>
      </c>
      <c r="BV44" s="76">
        <f>TRIM(RIGHT(A44, LEN(A44) - FIND("@", SUBSTITUTE(A44, " ", "@", LEN(A44)-LEN(SUBSTITUTE(A44," ",""))))))</f>
        <v/>
      </c>
      <c r="BW44" s="76">
        <f>TRIM(LEFT(A44,FIND(" ",A44&amp;" ")-1))</f>
        <v/>
      </c>
      <c r="BX44">
        <f>+IF(BV44=BV43,"Same","Diff")</f>
        <v/>
      </c>
      <c r="BY44">
        <f>IF(BX44="Same",IF(BW44=BW43,"same","Diff"))</f>
        <v/>
      </c>
    </row>
    <row r="45" ht="17" customHeight="1">
      <c r="A45" s="59" t="inlineStr">
        <is>
          <t>Malcolm Bailey</t>
        </is>
      </c>
      <c r="B45" s="117" t="n"/>
      <c r="C45" s="117" t="n"/>
      <c r="D45" s="117" t="n"/>
      <c r="E45" s="117" t="n"/>
      <c r="F45" s="117" t="n"/>
      <c r="G45" s="117" t="n"/>
      <c r="H45" s="117" t="n">
        <v>1</v>
      </c>
      <c r="I45" s="117" t="n"/>
      <c r="J45" s="118" t="n"/>
      <c r="K45" s="118" t="n"/>
      <c r="L45" s="118" t="n"/>
      <c r="M45" s="118" t="n"/>
      <c r="N45" s="118" t="n"/>
      <c r="O45" s="118" t="n"/>
      <c r="P45" s="118" t="n"/>
      <c r="Q45" s="118" t="n"/>
      <c r="R45" s="118" t="n"/>
      <c r="S45" s="118" t="n"/>
      <c r="T45" s="118" t="n"/>
      <c r="U45" s="118" t="n"/>
      <c r="V45" s="118" t="n"/>
      <c r="W45" s="118" t="n"/>
      <c r="X45" s="118" t="n"/>
      <c r="Y45" s="118" t="n"/>
      <c r="Z45" s="118" t="n"/>
      <c r="AA45" s="118" t="n"/>
      <c r="AB45" s="118" t="n"/>
      <c r="AC45" s="118" t="n"/>
      <c r="AD45" s="118" t="n"/>
      <c r="AE45" s="118" t="n"/>
      <c r="AF45" s="118" t="n"/>
      <c r="AG45" s="118" t="n"/>
      <c r="AH45" s="118" t="n"/>
      <c r="AI45" s="118" t="n"/>
      <c r="AJ45" s="118" t="n"/>
      <c r="AK45" s="118" t="n"/>
      <c r="AL45" s="118" t="n"/>
      <c r="AM45" s="118" t="n"/>
      <c r="AN45" s="118" t="n"/>
      <c r="AO45" s="118" t="n"/>
      <c r="AP45" s="118" t="n"/>
      <c r="AQ45" s="118" t="n"/>
      <c r="AR45" s="118" t="n"/>
      <c r="AS45" s="118" t="n"/>
      <c r="AT45" s="118" t="n"/>
      <c r="AU45" s="118" t="n"/>
      <c r="AV45" s="118" t="n"/>
      <c r="AW45" s="118" t="n"/>
      <c r="AX45" s="118" t="n"/>
      <c r="AY45" s="118" t="n"/>
      <c r="AZ45" s="118" t="n"/>
      <c r="BA45" s="118" t="n"/>
      <c r="BB45" s="118" t="n"/>
      <c r="BC45" s="118" t="n"/>
      <c r="BD45" s="118" t="n"/>
      <c r="BE45" s="118" t="n"/>
      <c r="BF45" s="118" t="n"/>
      <c r="BG45" s="118" t="n"/>
      <c r="BH45" s="118" t="n"/>
      <c r="BI45" s="118" t="n"/>
      <c r="BJ45" s="118" t="n"/>
      <c r="BK45" s="118" t="n"/>
      <c r="BL45" s="118" t="n"/>
      <c r="BM45" s="118" t="n"/>
      <c r="BN45" s="118" t="n"/>
      <c r="BO45" s="118" t="n"/>
      <c r="BP45" s="118" t="n"/>
      <c r="BQ45" s="118" t="n"/>
      <c r="BR45" s="118" t="n"/>
      <c r="BS45" s="118" t="n"/>
      <c r="BT45" s="118">
        <f>COUNTIF(B45:BS45,1)</f>
        <v/>
      </c>
      <c r="BV45" s="76">
        <f>TRIM(RIGHT(A45, LEN(A45) - FIND("@", SUBSTITUTE(A45, " ", "@", LEN(A45)-LEN(SUBSTITUTE(A45," ",""))))))</f>
        <v/>
      </c>
      <c r="BW45" s="76">
        <f>TRIM(LEFT(A45,FIND(" ",A45&amp;" ")-1))</f>
        <v/>
      </c>
      <c r="BX45">
        <f>+IF(BV45=BV44,"Same","Diff")</f>
        <v/>
      </c>
      <c r="BY45">
        <f>IF(BX45="Same",IF(BW45=BW44,"same","Diff"))</f>
        <v/>
      </c>
    </row>
    <row r="46" ht="17" customHeight="1">
      <c r="A46" s="59" t="inlineStr">
        <is>
          <t>Murray Bailey</t>
        </is>
      </c>
      <c r="B46" s="117" t="n"/>
      <c r="C46" s="117" t="n"/>
      <c r="D46" s="117" t="n"/>
      <c r="E46" s="117" t="n"/>
      <c r="F46" s="117" t="n"/>
      <c r="G46" s="117" t="n"/>
      <c r="H46" s="117" t="n"/>
      <c r="I46" s="117" t="n">
        <v>1</v>
      </c>
      <c r="J46" s="118" t="n"/>
      <c r="K46" s="118" t="n"/>
      <c r="L46" s="118" t="n"/>
      <c r="M46" s="118" t="n"/>
      <c r="N46" s="118" t="n"/>
      <c r="O46" s="118" t="n"/>
      <c r="P46" s="118" t="n"/>
      <c r="Q46" s="118" t="n"/>
      <c r="R46" s="118" t="n"/>
      <c r="S46" s="118" t="n"/>
      <c r="T46" s="118" t="n"/>
      <c r="U46" s="118" t="n"/>
      <c r="V46" s="118" t="n"/>
      <c r="W46" s="118" t="n"/>
      <c r="X46" s="118" t="n"/>
      <c r="Y46" s="118" t="n"/>
      <c r="Z46" s="118" t="n"/>
      <c r="AA46" s="118" t="n"/>
      <c r="AB46" s="118" t="n"/>
      <c r="AC46" s="118" t="n"/>
      <c r="AD46" s="118" t="n"/>
      <c r="AE46" s="118" t="n"/>
      <c r="AF46" s="118" t="n"/>
      <c r="AG46" s="118" t="n"/>
      <c r="AH46" s="118" t="n"/>
      <c r="AI46" s="118" t="n"/>
      <c r="AJ46" s="118" t="n"/>
      <c r="AK46" s="118" t="n"/>
      <c r="AL46" s="118" t="n"/>
      <c r="AM46" s="118" t="n"/>
      <c r="AN46" s="118" t="n"/>
      <c r="AO46" s="118" t="n"/>
      <c r="AP46" s="118" t="n"/>
      <c r="AQ46" s="118" t="n"/>
      <c r="AR46" s="118" t="n"/>
      <c r="AS46" s="118" t="n"/>
      <c r="AT46" s="118" t="n"/>
      <c r="AU46" s="118" t="n"/>
      <c r="AV46" s="118" t="n"/>
      <c r="AW46" s="118" t="n"/>
      <c r="AX46" s="118" t="n"/>
      <c r="AY46" s="118" t="n"/>
      <c r="AZ46" s="118" t="n"/>
      <c r="BA46" s="118" t="n"/>
      <c r="BB46" s="118" t="n"/>
      <c r="BC46" s="118" t="n"/>
      <c r="BD46" s="118" t="n"/>
      <c r="BE46" s="118" t="n"/>
      <c r="BF46" s="118" t="n"/>
      <c r="BG46" s="118" t="n"/>
      <c r="BH46" s="118" t="n"/>
      <c r="BI46" s="118" t="n"/>
      <c r="BJ46" s="118" t="n"/>
      <c r="BK46" s="118" t="n"/>
      <c r="BL46" s="118" t="n"/>
      <c r="BM46" s="118" t="n"/>
      <c r="BN46" s="118" t="n"/>
      <c r="BO46" s="118" t="n"/>
      <c r="BP46" s="118" t="n"/>
      <c r="BQ46" s="118" t="n"/>
      <c r="BR46" s="118" t="n"/>
      <c r="BS46" s="118" t="n"/>
      <c r="BT46" s="118">
        <f>COUNTIF(B46:BS46,1)</f>
        <v/>
      </c>
      <c r="BV46" s="76">
        <f>TRIM(RIGHT(A46, LEN(A46) - FIND("@", SUBSTITUTE(A46, " ", "@", LEN(A46)-LEN(SUBSTITUTE(A46," ",""))))))</f>
        <v/>
      </c>
      <c r="BW46" s="76">
        <f>TRIM(LEFT(A46,FIND(" ",A46&amp;" ")-1))</f>
        <v/>
      </c>
      <c r="BX46">
        <f>+IF(BV46=BV45,"Same","Diff")</f>
        <v/>
      </c>
      <c r="BY46">
        <f>IF(BX46="Same",IF(BW46=BW45,"same","Diff"))</f>
        <v/>
      </c>
    </row>
    <row r="47" ht="17" customHeight="1">
      <c r="A47" s="60" t="inlineStr">
        <is>
          <t>Richard Bailey</t>
        </is>
      </c>
      <c r="B47" s="119" t="n"/>
      <c r="C47" s="119" t="n"/>
      <c r="D47" s="119" t="n"/>
      <c r="E47" s="119" t="n"/>
      <c r="F47" s="119" t="n"/>
      <c r="G47" s="119" t="n"/>
      <c r="H47" s="119" t="n"/>
      <c r="I47" s="119" t="n"/>
      <c r="J47" s="118" t="n"/>
      <c r="K47" s="118" t="n"/>
      <c r="L47" s="118" t="n"/>
      <c r="M47" s="118" t="n"/>
      <c r="N47" s="118" t="n"/>
      <c r="O47" s="118" t="n"/>
      <c r="P47" s="118" t="n"/>
      <c r="Q47" s="118" t="n"/>
      <c r="R47" s="118" t="n">
        <v>1</v>
      </c>
      <c r="S47" s="118" t="n"/>
      <c r="T47" s="118" t="n"/>
      <c r="U47" s="118" t="n"/>
      <c r="V47" s="118" t="n"/>
      <c r="W47" s="118" t="n"/>
      <c r="X47" s="118" t="n"/>
      <c r="Y47" s="118" t="n"/>
      <c r="Z47" s="118" t="n"/>
      <c r="AA47" s="118" t="n"/>
      <c r="AB47" s="118" t="n"/>
      <c r="AC47" s="118" t="n"/>
      <c r="AD47" s="118" t="n"/>
      <c r="AE47" s="118" t="n"/>
      <c r="AF47" s="118" t="n"/>
      <c r="AG47" s="118" t="n"/>
      <c r="AH47" s="118" t="n"/>
      <c r="AI47" s="118" t="n"/>
      <c r="AJ47" s="118" t="n"/>
      <c r="AK47" s="118" t="n"/>
      <c r="AL47" s="118" t="n"/>
      <c r="AM47" s="118" t="n"/>
      <c r="AN47" s="118" t="n"/>
      <c r="AO47" s="118" t="n"/>
      <c r="AP47" s="118" t="n"/>
      <c r="AQ47" s="118" t="n"/>
      <c r="AR47" s="118" t="n"/>
      <c r="AS47" s="118" t="n"/>
      <c r="AT47" s="118" t="n"/>
      <c r="AU47" s="118" t="n"/>
      <c r="AV47" s="118" t="n"/>
      <c r="AW47" s="118" t="n"/>
      <c r="AX47" s="118" t="n"/>
      <c r="AY47" s="118" t="n"/>
      <c r="AZ47" s="118" t="n"/>
      <c r="BA47" s="118" t="n"/>
      <c r="BB47" s="118" t="n"/>
      <c r="BC47" s="118" t="n"/>
      <c r="BD47" s="118" t="n"/>
      <c r="BE47" s="118" t="n"/>
      <c r="BF47" s="118" t="n"/>
      <c r="BG47" s="118" t="n"/>
      <c r="BH47" s="118" t="n"/>
      <c r="BI47" s="118" t="n"/>
      <c r="BJ47" s="118" t="n"/>
      <c r="BK47" s="118" t="n"/>
      <c r="BL47" s="118" t="n"/>
      <c r="BM47" s="118" t="n"/>
      <c r="BN47" s="118" t="n"/>
      <c r="BO47" s="118" t="n"/>
      <c r="BP47" s="118" t="n"/>
      <c r="BQ47" s="118" t="n"/>
      <c r="BR47" s="118" t="n"/>
      <c r="BS47" s="118" t="n"/>
      <c r="BT47" s="118">
        <f>COUNTIF(B47:BS47,1)</f>
        <v/>
      </c>
      <c r="BV47" s="76">
        <f>TRIM(RIGHT(A47, LEN(A47) - FIND("@", SUBSTITUTE(A47, " ", "@", LEN(A47)-LEN(SUBSTITUTE(A47," ",""))))))</f>
        <v/>
      </c>
      <c r="BW47" s="76">
        <f>TRIM(LEFT(A47,FIND(" ",A47&amp;" ")-1))</f>
        <v/>
      </c>
      <c r="BX47">
        <f>+IF(BV47=BV46,"Same","Diff")</f>
        <v/>
      </c>
      <c r="BY47">
        <f>IF(BX47="Same",IF(BW47=BW46,"same","Diff"))</f>
        <v/>
      </c>
    </row>
    <row r="48" ht="17" customHeight="1">
      <c r="A48" s="59" t="inlineStr">
        <is>
          <t>Kerry Baily</t>
        </is>
      </c>
      <c r="B48" s="117" t="n"/>
      <c r="C48" s="117" t="n"/>
      <c r="D48" s="117" t="n"/>
      <c r="E48" s="117" t="n"/>
      <c r="F48" s="117" t="n"/>
      <c r="G48" s="117" t="n"/>
      <c r="H48" s="117" t="n"/>
      <c r="I48" s="117" t="n"/>
      <c r="J48" s="118" t="n"/>
      <c r="K48" s="118" t="n"/>
      <c r="L48" s="118" t="n"/>
      <c r="M48" s="118" t="n"/>
      <c r="N48" s="118" t="n"/>
      <c r="O48" s="118" t="n"/>
      <c r="P48" s="118" t="n"/>
      <c r="Q48" s="118" t="n"/>
      <c r="R48" s="118" t="n"/>
      <c r="S48" s="118" t="n"/>
      <c r="T48" s="118" t="n"/>
      <c r="U48" s="118" t="n"/>
      <c r="V48" s="118" t="n"/>
      <c r="W48" s="118" t="n"/>
      <c r="X48" s="118" t="n"/>
      <c r="Y48" s="118" t="n">
        <v>1</v>
      </c>
      <c r="Z48" s="118" t="n"/>
      <c r="AA48" s="118" t="n"/>
      <c r="AB48" s="118" t="n">
        <v>1</v>
      </c>
      <c r="AC48" s="118" t="n">
        <v>1</v>
      </c>
      <c r="AD48" s="118" t="n">
        <v>1</v>
      </c>
      <c r="AE48" s="118" t="n"/>
      <c r="AF48" s="118" t="n"/>
      <c r="AG48" s="118" t="n"/>
      <c r="AH48" s="118" t="n"/>
      <c r="AI48" s="118" t="n"/>
      <c r="AJ48" s="118" t="n"/>
      <c r="AK48" s="118" t="n"/>
      <c r="AL48" s="118" t="n">
        <v>1</v>
      </c>
      <c r="AM48" s="118" t="n"/>
      <c r="AN48" s="118" t="n"/>
      <c r="AO48" s="118" t="n"/>
      <c r="AP48" s="118" t="n"/>
      <c r="AQ48" s="118" t="n"/>
      <c r="AR48" s="118" t="n"/>
      <c r="AS48" s="118" t="n"/>
      <c r="AT48" s="118" t="n"/>
      <c r="AU48" s="118" t="n"/>
      <c r="AV48" s="118" t="n"/>
      <c r="AW48" s="118" t="n"/>
      <c r="AX48" s="118" t="n"/>
      <c r="AY48" s="118" t="n"/>
      <c r="AZ48" s="118" t="n"/>
      <c r="BA48" s="118" t="n"/>
      <c r="BB48" s="118" t="n"/>
      <c r="BC48" s="118" t="n"/>
      <c r="BD48" s="118" t="n"/>
      <c r="BE48" s="118" t="n"/>
      <c r="BF48" s="118" t="n"/>
      <c r="BG48" s="118" t="n"/>
      <c r="BH48" s="118" t="n"/>
      <c r="BI48" s="118" t="n"/>
      <c r="BJ48" s="118" t="n"/>
      <c r="BK48" s="118" t="n"/>
      <c r="BL48" s="118" t="n"/>
      <c r="BM48" s="118" t="n"/>
      <c r="BN48" s="118" t="n"/>
      <c r="BO48" s="118" t="n"/>
      <c r="BP48" s="118" t="n"/>
      <c r="BQ48" s="118" t="n"/>
      <c r="BR48" s="118" t="n"/>
      <c r="BS48" s="118" t="n"/>
      <c r="BT48" s="118">
        <f>COUNTIF(B48:BS48,1)</f>
        <v/>
      </c>
      <c r="BV48" s="76">
        <f>TRIM(RIGHT(A48, LEN(A48) - FIND("@", SUBSTITUTE(A48, " ", "@", LEN(A48)-LEN(SUBSTITUTE(A48," ",""))))))</f>
        <v/>
      </c>
      <c r="BW48" s="76">
        <f>TRIM(LEFT(A48,FIND(" ",A48&amp;" ")-1))</f>
        <v/>
      </c>
      <c r="BX48">
        <f>+IF(BV48=BV47,"Same","Diff")</f>
        <v/>
      </c>
      <c r="BY48">
        <f>IF(BX48="Same",IF(BW48=BW47,"same","Diff"))</f>
        <v/>
      </c>
    </row>
    <row r="49" ht="17" customHeight="1">
      <c r="A49" s="61" t="inlineStr">
        <is>
          <t>Craig Baird</t>
        </is>
      </c>
      <c r="B49" s="120" t="n"/>
      <c r="C49" s="120" t="n"/>
      <c r="D49" s="120" t="n"/>
      <c r="E49" s="120" t="n"/>
      <c r="F49" s="120" t="n"/>
      <c r="G49" s="120" t="n"/>
      <c r="H49" s="120" t="n"/>
      <c r="I49" s="120" t="n"/>
      <c r="J49" s="118" t="n"/>
      <c r="K49" s="118" t="n"/>
      <c r="L49" s="118" t="n"/>
      <c r="M49" s="118" t="n"/>
      <c r="N49" s="118" t="n"/>
      <c r="O49" s="118" t="n"/>
      <c r="P49" s="118" t="n"/>
      <c r="Q49" s="118" t="n"/>
      <c r="R49" s="118" t="n"/>
      <c r="S49" s="118" t="n"/>
      <c r="T49" s="118" t="n"/>
      <c r="U49" s="118" t="n"/>
      <c r="V49" s="118" t="n"/>
      <c r="W49" s="118" t="n"/>
      <c r="X49" s="118" t="n"/>
      <c r="Y49" s="118" t="n"/>
      <c r="Z49" s="118" t="n"/>
      <c r="AA49" s="118" t="n"/>
      <c r="AB49" s="118" t="n"/>
      <c r="AC49" s="118" t="n"/>
      <c r="AD49" s="118" t="n"/>
      <c r="AE49" s="118" t="n"/>
      <c r="AF49" s="118" t="n">
        <v>1</v>
      </c>
      <c r="AG49" s="118" t="n"/>
      <c r="AH49" s="118" t="n"/>
      <c r="AI49" s="118" t="n"/>
      <c r="AJ49" s="118" t="n">
        <v>1</v>
      </c>
      <c r="AK49" s="118" t="n"/>
      <c r="AL49" s="118" t="n"/>
      <c r="AM49" s="118" t="n">
        <v>1</v>
      </c>
      <c r="AN49" s="118" t="n"/>
      <c r="AO49" s="118" t="n"/>
      <c r="AP49" s="118" t="n"/>
      <c r="AQ49" s="118" t="n">
        <v>1</v>
      </c>
      <c r="AR49" s="118" t="n"/>
      <c r="AS49" s="118" t="n">
        <v>1</v>
      </c>
      <c r="AT49" s="118" t="n">
        <v>1</v>
      </c>
      <c r="AU49" s="118" t="n">
        <v>1</v>
      </c>
      <c r="AV49" s="118" t="n">
        <v>1</v>
      </c>
      <c r="AW49" s="118" t="n">
        <v>1</v>
      </c>
      <c r="AX49" s="118" t="n">
        <v>1</v>
      </c>
      <c r="AY49" s="118" t="n">
        <v>1</v>
      </c>
      <c r="AZ49" s="118" t="n">
        <v>1</v>
      </c>
      <c r="BA49" s="118" t="n">
        <v>1</v>
      </c>
      <c r="BB49" s="118" t="n">
        <v>1</v>
      </c>
      <c r="BC49" s="118" t="n">
        <v>1</v>
      </c>
      <c r="BD49" s="118" t="n">
        <v>1</v>
      </c>
      <c r="BE49" s="118" t="n">
        <v>1</v>
      </c>
      <c r="BF49" s="118" t="n">
        <v>1</v>
      </c>
      <c r="BG49" s="118" t="n">
        <v>1</v>
      </c>
      <c r="BH49" s="118" t="n"/>
      <c r="BI49" s="118" t="n">
        <v>1</v>
      </c>
      <c r="BJ49" s="118" t="n"/>
      <c r="BK49" s="118" t="n"/>
      <c r="BL49" s="118" t="n"/>
      <c r="BM49" s="118" t="n"/>
      <c r="BN49" s="118" t="n"/>
      <c r="BO49" s="118" t="n"/>
      <c r="BP49" s="118" t="n"/>
      <c r="BQ49" s="118" t="n"/>
      <c r="BR49" s="118" t="n"/>
      <c r="BS49" s="118" t="n"/>
      <c r="BT49" s="118">
        <f>COUNTIF(B49:BS49,1)</f>
        <v/>
      </c>
      <c r="BV49" s="76">
        <f>TRIM(RIGHT(A49, LEN(A49) - FIND("@", SUBSTITUTE(A49, " ", "@", LEN(A49)-LEN(SUBSTITUTE(A49," ",""))))))</f>
        <v/>
      </c>
      <c r="BW49" s="76">
        <f>TRIM(LEFT(A49,FIND(" ",A49&amp;" ")-1))</f>
        <v/>
      </c>
      <c r="BX49">
        <f>+IF(BV49=BV48,"Same","Diff")</f>
        <v/>
      </c>
      <c r="BY49">
        <f>IF(BX49="Same",IF(BW49=BW48,"same","Diff"))</f>
        <v/>
      </c>
    </row>
    <row r="50" ht="17" customHeight="1">
      <c r="A50" s="61" t="inlineStr">
        <is>
          <t>Earl Bamber</t>
        </is>
      </c>
      <c r="B50" s="120" t="n"/>
      <c r="C50" s="120" t="n"/>
      <c r="D50" s="120" t="n"/>
      <c r="E50" s="120" t="n"/>
      <c r="F50" s="120" t="n"/>
      <c r="G50" s="120" t="n"/>
      <c r="H50" s="120" t="n"/>
      <c r="I50" s="120" t="n"/>
      <c r="J50" s="118" t="n"/>
      <c r="K50" s="118" t="n"/>
      <c r="L50" s="118" t="n"/>
      <c r="M50" s="118" t="n"/>
      <c r="N50" s="118" t="n"/>
      <c r="O50" s="118" t="n"/>
      <c r="P50" s="118" t="n"/>
      <c r="Q50" s="118" t="n"/>
      <c r="R50" s="118" t="n"/>
      <c r="S50" s="118" t="n"/>
      <c r="T50" s="118" t="n"/>
      <c r="U50" s="118" t="n"/>
      <c r="V50" s="118" t="n"/>
      <c r="W50" s="118" t="n"/>
      <c r="X50" s="118" t="n"/>
      <c r="Y50" s="118" t="n"/>
      <c r="Z50" s="118" t="n"/>
      <c r="AA50" s="118" t="n"/>
      <c r="AB50" s="118" t="n"/>
      <c r="AC50" s="118" t="n"/>
      <c r="AD50" s="118" t="n"/>
      <c r="AE50" s="118" t="n"/>
      <c r="AF50" s="118" t="n"/>
      <c r="AG50" s="118" t="n"/>
      <c r="AH50" s="118" t="n"/>
      <c r="AI50" s="118" t="n"/>
      <c r="AJ50" s="118" t="n"/>
      <c r="AK50" s="118" t="n"/>
      <c r="AL50" s="118" t="n"/>
      <c r="AM50" s="118" t="n"/>
      <c r="AN50" s="118" t="n"/>
      <c r="AO50" s="118" t="n"/>
      <c r="AP50" s="118" t="n"/>
      <c r="AQ50" s="118" t="n"/>
      <c r="AR50" s="118" t="n"/>
      <c r="AS50" s="118" t="n"/>
      <c r="AT50" s="118" t="n"/>
      <c r="AU50" s="118" t="n"/>
      <c r="AV50" s="118" t="n"/>
      <c r="AW50" s="118" t="n"/>
      <c r="AX50" s="118" t="n"/>
      <c r="AY50" s="118" t="n"/>
      <c r="AZ50" s="118" t="n"/>
      <c r="BA50" s="118" t="n"/>
      <c r="BB50" s="118" t="n"/>
      <c r="BC50" s="118" t="n"/>
      <c r="BD50" s="118" t="n"/>
      <c r="BE50" s="118" t="n"/>
      <c r="BF50" s="118" t="n"/>
      <c r="BG50" s="118" t="n"/>
      <c r="BH50" s="118" t="n"/>
      <c r="BI50" s="118" t="n"/>
      <c r="BJ50" s="118" t="n"/>
      <c r="BK50" s="118" t="n">
        <v>1</v>
      </c>
      <c r="BL50" s="118" t="n"/>
      <c r="BM50" s="118" t="n"/>
      <c r="BN50" s="118" t="n"/>
      <c r="BO50" s="118" t="n"/>
      <c r="BP50" s="118" t="n"/>
      <c r="BQ50" s="118" t="n"/>
      <c r="BR50" s="118" t="n"/>
      <c r="BS50" s="118" t="n"/>
      <c r="BT50" s="118">
        <f>COUNTIF(B50:BS50,1)</f>
        <v/>
      </c>
      <c r="BV50" s="76">
        <f>TRIM(RIGHT(A50, LEN(A50) - FIND("@", SUBSTITUTE(A50, " ", "@", LEN(A50)-LEN(SUBSTITUTE(A50," ",""))))))</f>
        <v/>
      </c>
      <c r="BW50" s="76">
        <f>TRIM(LEFT(A50,FIND(" ",A50&amp;" ")-1))</f>
        <v/>
      </c>
      <c r="BX50">
        <f>+IF(BV50=BV49,"Same","Diff")</f>
        <v/>
      </c>
      <c r="BY50">
        <f>IF(BX50="Same",IF(BW50=BW49,"same","Diff"))</f>
        <v/>
      </c>
    </row>
    <row r="51" ht="17" customHeight="1">
      <c r="A51" s="59" t="inlineStr">
        <is>
          <t>Dick Barbour</t>
        </is>
      </c>
      <c r="B51" s="117" t="n"/>
      <c r="C51" s="117" t="n"/>
      <c r="D51" s="117" t="n"/>
      <c r="E51" s="117" t="n"/>
      <c r="F51" s="117" t="n"/>
      <c r="G51" s="117" t="n"/>
      <c r="H51" s="117" t="n"/>
      <c r="I51" s="117" t="n"/>
      <c r="J51" s="118" t="n"/>
      <c r="K51" s="118" t="n"/>
      <c r="L51" s="118" t="n"/>
      <c r="M51" s="118" t="n"/>
      <c r="N51" s="118" t="n"/>
      <c r="O51" s="118" t="n"/>
      <c r="P51" s="118" t="n"/>
      <c r="Q51" s="118" t="n"/>
      <c r="R51" s="118" t="n"/>
      <c r="S51" s="118" t="n"/>
      <c r="T51" s="118" t="n"/>
      <c r="U51" s="118" t="n">
        <v>1</v>
      </c>
      <c r="V51" s="118" t="n">
        <v>1</v>
      </c>
      <c r="W51" s="118" t="n"/>
      <c r="X51" s="118" t="n"/>
      <c r="Y51" s="118" t="n"/>
      <c r="Z51" s="118" t="n"/>
      <c r="AA51" s="118" t="n"/>
      <c r="AB51" s="118" t="n"/>
      <c r="AC51" s="118" t="n"/>
      <c r="AD51" s="118" t="n"/>
      <c r="AE51" s="118" t="n"/>
      <c r="AF51" s="118" t="n"/>
      <c r="AG51" s="118" t="n"/>
      <c r="AH51" s="118" t="n"/>
      <c r="AI51" s="118" t="n"/>
      <c r="AJ51" s="118" t="n"/>
      <c r="AK51" s="118" t="n"/>
      <c r="AL51" s="118" t="n"/>
      <c r="AM51" s="118" t="n"/>
      <c r="AN51" s="118" t="n"/>
      <c r="AO51" s="118" t="n"/>
      <c r="AP51" s="118" t="n"/>
      <c r="AQ51" s="118" t="n"/>
      <c r="AR51" s="118" t="n"/>
      <c r="AS51" s="118" t="n"/>
      <c r="AT51" s="118" t="n"/>
      <c r="AU51" s="118" t="n"/>
      <c r="AV51" s="118" t="n"/>
      <c r="AW51" s="118" t="n"/>
      <c r="AX51" s="118" t="n"/>
      <c r="AY51" s="118" t="n"/>
      <c r="AZ51" s="118" t="n"/>
      <c r="BA51" s="118" t="n"/>
      <c r="BB51" s="118" t="n"/>
      <c r="BC51" s="118" t="n"/>
      <c r="BD51" s="118" t="n"/>
      <c r="BE51" s="118" t="n"/>
      <c r="BF51" s="118" t="n"/>
      <c r="BG51" s="118" t="n"/>
      <c r="BH51" s="118" t="n"/>
      <c r="BI51" s="118" t="n"/>
      <c r="BJ51" s="118" t="n"/>
      <c r="BK51" s="118" t="n"/>
      <c r="BL51" s="118" t="n"/>
      <c r="BM51" s="118" t="n"/>
      <c r="BN51" s="118" t="n"/>
      <c r="BO51" s="118" t="n"/>
      <c r="BP51" s="118" t="n"/>
      <c r="BQ51" s="118" t="n"/>
      <c r="BR51" s="118" t="n"/>
      <c r="BS51" s="118" t="n"/>
      <c r="BT51" s="118">
        <f>COUNTIF(B51:BS51,1)</f>
        <v/>
      </c>
      <c r="BV51" s="76">
        <f>TRIM(RIGHT(A51, LEN(A51) - FIND("@", SUBSTITUTE(A51, " ", "@", LEN(A51)-LEN(SUBSTITUTE(A51," ",""))))))</f>
        <v/>
      </c>
      <c r="BW51" s="76">
        <f>TRIM(LEFT(A51,FIND(" ",A51&amp;" ")-1))</f>
        <v/>
      </c>
      <c r="BX51">
        <f>+IF(BV51=BV50,"Same","Diff")</f>
        <v/>
      </c>
      <c r="BY51">
        <f>IF(BX51="Same",IF(BW51=BW50,"same","Diff"))</f>
        <v/>
      </c>
    </row>
    <row r="52" ht="17" customHeight="1">
      <c r="A52" s="59" t="inlineStr">
        <is>
          <t>Jason Bargwanna</t>
        </is>
      </c>
      <c r="B52" s="117" t="n"/>
      <c r="C52" s="117" t="n"/>
      <c r="D52" s="117" t="n"/>
      <c r="E52" s="117" t="n"/>
      <c r="F52" s="117" t="n"/>
      <c r="G52" s="117" t="n"/>
      <c r="H52" s="117" t="n"/>
      <c r="I52" s="117" t="n"/>
      <c r="J52" s="118" t="n"/>
      <c r="K52" s="118" t="n"/>
      <c r="L52" s="118" t="n"/>
      <c r="M52" s="118" t="n"/>
      <c r="N52" s="118" t="n"/>
      <c r="O52" s="118" t="n"/>
      <c r="P52" s="118" t="n"/>
      <c r="Q52" s="118" t="n"/>
      <c r="R52" s="118" t="n"/>
      <c r="S52" s="118" t="n"/>
      <c r="T52" s="118" t="n"/>
      <c r="U52" s="118" t="n"/>
      <c r="V52" s="118" t="n"/>
      <c r="W52" s="118" t="n"/>
      <c r="X52" s="118" t="n"/>
      <c r="Y52" s="118" t="n"/>
      <c r="Z52" s="118" t="n"/>
      <c r="AA52" s="118" t="n"/>
      <c r="AB52" s="118" t="n"/>
      <c r="AC52" s="118" t="n"/>
      <c r="AD52" s="118" t="n"/>
      <c r="AE52" s="118" t="n"/>
      <c r="AF52" s="118" t="n">
        <v>1</v>
      </c>
      <c r="AG52" s="118" t="n"/>
      <c r="AH52" s="118" t="n">
        <v>1</v>
      </c>
      <c r="AI52" s="118" t="n"/>
      <c r="AJ52" s="118" t="n"/>
      <c r="AK52" s="118" t="n"/>
      <c r="AL52" s="118" t="n"/>
      <c r="AM52" s="118" t="n">
        <v>1</v>
      </c>
      <c r="AN52" s="118" t="n"/>
      <c r="AO52" s="118" t="n">
        <v>1</v>
      </c>
      <c r="AP52" s="118" t="n"/>
      <c r="AQ52" s="118" t="n">
        <v>1</v>
      </c>
      <c r="AR52" s="118" t="n"/>
      <c r="AS52" s="118" t="n">
        <v>1</v>
      </c>
      <c r="AT52" s="118" t="n">
        <v>1</v>
      </c>
      <c r="AU52" s="118" t="n">
        <v>1</v>
      </c>
      <c r="AV52" s="118" t="n">
        <v>1</v>
      </c>
      <c r="AW52" s="118" t="n">
        <v>1</v>
      </c>
      <c r="AX52" s="118" t="n">
        <v>1</v>
      </c>
      <c r="AY52" s="118" t="n">
        <v>1</v>
      </c>
      <c r="AZ52" s="118" t="n">
        <v>1</v>
      </c>
      <c r="BA52" s="118" t="n">
        <v>1</v>
      </c>
      <c r="BB52" s="118" t="n">
        <v>1</v>
      </c>
      <c r="BC52" s="118" t="n">
        <v>1</v>
      </c>
      <c r="BD52" s="118" t="n">
        <v>1</v>
      </c>
      <c r="BE52" s="118" t="n"/>
      <c r="BF52" s="118" t="n"/>
      <c r="BG52" s="118" t="n"/>
      <c r="BH52" s="118" t="n"/>
      <c r="BI52" s="118" t="n"/>
      <c r="BJ52" s="118" t="n"/>
      <c r="BK52" s="118" t="n"/>
      <c r="BL52" s="118" t="n"/>
      <c r="BM52" s="118" t="n"/>
      <c r="BN52" s="118" t="n"/>
      <c r="BO52" s="118" t="n"/>
      <c r="BP52" s="118" t="n"/>
      <c r="BQ52" s="118" t="n"/>
      <c r="BR52" s="118" t="n"/>
      <c r="BS52" s="118" t="n"/>
      <c r="BT52" s="118">
        <f>COUNTIF(B52:BS52,1)</f>
        <v/>
      </c>
      <c r="BV52" s="76">
        <f>TRIM(RIGHT(A52, LEN(A52) - FIND("@", SUBSTITUTE(A52, " ", "@", LEN(A52)-LEN(SUBSTITUTE(A52," ",""))))))</f>
        <v/>
      </c>
      <c r="BW52" s="76">
        <f>TRIM(LEFT(A52,FIND(" ",A52&amp;" ")-1))</f>
        <v/>
      </c>
      <c r="BX52">
        <f>+IF(BV52=BV51,"Same","Diff")</f>
        <v/>
      </c>
      <c r="BY52">
        <f>IF(BX52="Same",IF(BW52=BW51,"same","Diff"))</f>
        <v/>
      </c>
    </row>
    <row r="53" ht="17" customHeight="1">
      <c r="A53" s="59" t="inlineStr">
        <is>
          <t>Scott Bargwanna</t>
        </is>
      </c>
      <c r="B53" s="117" t="n"/>
      <c r="C53" s="117" t="n"/>
      <c r="D53" s="117" t="n"/>
      <c r="E53" s="117" t="n"/>
      <c r="F53" s="117" t="n"/>
      <c r="G53" s="117" t="n"/>
      <c r="H53" s="117" t="n"/>
      <c r="I53" s="117" t="n"/>
      <c r="J53" s="118" t="n"/>
      <c r="K53" s="118" t="n"/>
      <c r="L53" s="118" t="n"/>
      <c r="M53" s="118" t="n"/>
      <c r="N53" s="118" t="n"/>
      <c r="O53" s="118" t="n"/>
      <c r="P53" s="118" t="n"/>
      <c r="Q53" s="118" t="n"/>
      <c r="R53" s="118" t="n"/>
      <c r="S53" s="118" t="n"/>
      <c r="T53" s="118" t="n"/>
      <c r="U53" s="118" t="n"/>
      <c r="V53" s="118" t="n"/>
      <c r="W53" s="118" t="n"/>
      <c r="X53" s="118" t="n"/>
      <c r="Y53" s="118" t="n"/>
      <c r="Z53" s="118" t="n"/>
      <c r="AA53" s="118" t="n"/>
      <c r="AB53" s="118" t="n"/>
      <c r="AC53" s="118" t="n"/>
      <c r="AD53" s="118" t="n"/>
      <c r="AE53" s="118" t="n"/>
      <c r="AF53" s="118" t="n"/>
      <c r="AG53" s="118" t="n"/>
      <c r="AH53" s="118" t="n">
        <v>1</v>
      </c>
      <c r="AI53" s="118" t="n"/>
      <c r="AJ53" s="118" t="n"/>
      <c r="AK53" s="118" t="n"/>
      <c r="AL53" s="118" t="n"/>
      <c r="AM53" s="118" t="n"/>
      <c r="AN53" s="118" t="n"/>
      <c r="AO53" s="118" t="n"/>
      <c r="AP53" s="118" t="n"/>
      <c r="AQ53" s="118" t="n"/>
      <c r="AR53" s="118" t="n"/>
      <c r="AS53" s="118" t="n"/>
      <c r="AT53" s="118" t="n"/>
      <c r="AU53" s="118" t="n"/>
      <c r="AV53" s="118" t="n"/>
      <c r="AW53" s="118" t="n"/>
      <c r="AX53" s="118" t="n"/>
      <c r="AY53" s="118" t="n"/>
      <c r="AZ53" s="118" t="n"/>
      <c r="BA53" s="118" t="n"/>
      <c r="BB53" s="118" t="n"/>
      <c r="BC53" s="118" t="n"/>
      <c r="BD53" s="118" t="n"/>
      <c r="BE53" s="118" t="n"/>
      <c r="BF53" s="118" t="n"/>
      <c r="BG53" s="118" t="n"/>
      <c r="BH53" s="118" t="n"/>
      <c r="BI53" s="118" t="n"/>
      <c r="BJ53" s="118" t="n"/>
      <c r="BK53" s="118" t="n"/>
      <c r="BL53" s="118" t="n"/>
      <c r="BM53" s="118" t="n"/>
      <c r="BN53" s="118" t="n"/>
      <c r="BO53" s="118" t="n"/>
      <c r="BP53" s="118" t="n"/>
      <c r="BQ53" s="118" t="n"/>
      <c r="BR53" s="118" t="n"/>
      <c r="BS53" s="118" t="n"/>
      <c r="BT53" s="118">
        <f>COUNTIF(B53:BS53,1)</f>
        <v/>
      </c>
      <c r="BV53" s="76">
        <f>TRIM(RIGHT(A53, LEN(A53) - FIND("@", SUBSTITUTE(A53, " ", "@", LEN(A53)-LEN(SUBSTITUTE(A53," ",""))))))</f>
        <v/>
      </c>
      <c r="BW53" s="76">
        <f>TRIM(LEFT(A53,FIND(" ",A53&amp;" ")-1))</f>
        <v/>
      </c>
      <c r="BX53">
        <f>+IF(BV53=BV52,"Same","Diff")</f>
        <v/>
      </c>
      <c r="BY53">
        <f>IF(BX53="Same",IF(BW53=BW52,"same","Diff"))</f>
        <v/>
      </c>
    </row>
    <row r="54" ht="17" customHeight="1">
      <c r="A54" s="59" t="inlineStr">
        <is>
          <t>Ron Barnacle</t>
        </is>
      </c>
      <c r="B54" s="117" t="n"/>
      <c r="C54" s="117" t="n"/>
      <c r="D54" s="117" t="n"/>
      <c r="E54" s="117" t="n"/>
      <c r="F54" s="117" t="n"/>
      <c r="G54" s="117" t="n"/>
      <c r="H54" s="117" t="n"/>
      <c r="I54" s="117" t="n"/>
      <c r="J54" s="118" t="n"/>
      <c r="K54" s="118" t="n"/>
      <c r="L54" s="118" t="n"/>
      <c r="M54" s="118" t="n"/>
      <c r="N54" s="118" t="n"/>
      <c r="O54" s="118" t="n"/>
      <c r="P54" s="118" t="n"/>
      <c r="Q54" s="118" t="n"/>
      <c r="R54" s="118" t="n"/>
      <c r="S54" s="118" t="n"/>
      <c r="T54" s="118" t="n"/>
      <c r="U54" s="118" t="n"/>
      <c r="V54" s="118" t="n"/>
      <c r="W54" s="118" t="n">
        <v>1</v>
      </c>
      <c r="X54" s="118" t="n"/>
      <c r="Y54" s="118" t="n"/>
      <c r="Z54" s="118" t="n"/>
      <c r="AA54" s="118" t="n"/>
      <c r="AB54" s="118" t="n"/>
      <c r="AC54" s="118" t="n"/>
      <c r="AD54" s="118" t="n"/>
      <c r="AE54" s="118" t="n"/>
      <c r="AF54" s="118" t="n"/>
      <c r="AG54" s="118" t="n"/>
      <c r="AH54" s="118" t="n"/>
      <c r="AI54" s="118" t="n"/>
      <c r="AJ54" s="118" t="n"/>
      <c r="AK54" s="118" t="n">
        <v>1</v>
      </c>
      <c r="AL54" s="118" t="n">
        <v>1</v>
      </c>
      <c r="AM54" s="118" t="n">
        <v>1</v>
      </c>
      <c r="AN54" s="118" t="n"/>
      <c r="AO54" s="118" t="n"/>
      <c r="AP54" s="118" t="n"/>
      <c r="AQ54" s="118" t="n">
        <v>1</v>
      </c>
      <c r="AR54" s="118" t="n"/>
      <c r="AS54" s="118" t="n"/>
      <c r="AT54" s="118" t="n"/>
      <c r="AU54" s="118" t="n"/>
      <c r="AV54" s="118" t="n"/>
      <c r="AW54" s="118" t="n"/>
      <c r="AX54" s="118" t="n"/>
      <c r="AY54" s="118" t="n"/>
      <c r="AZ54" s="118" t="n"/>
      <c r="BA54" s="118" t="n"/>
      <c r="BB54" s="118" t="n"/>
      <c r="BC54" s="118" t="n"/>
      <c r="BD54" s="118" t="n"/>
      <c r="BE54" s="118" t="n"/>
      <c r="BF54" s="118" t="n"/>
      <c r="BG54" s="118" t="n"/>
      <c r="BH54" s="118" t="n"/>
      <c r="BI54" s="118" t="n"/>
      <c r="BJ54" s="118" t="n"/>
      <c r="BK54" s="118" t="n"/>
      <c r="BL54" s="118" t="n"/>
      <c r="BM54" s="118" t="n"/>
      <c r="BN54" s="118" t="n"/>
      <c r="BO54" s="118" t="n"/>
      <c r="BP54" s="118" t="n"/>
      <c r="BQ54" s="118" t="n"/>
      <c r="BR54" s="118" t="n"/>
      <c r="BS54" s="118" t="n"/>
      <c r="BT54" s="118">
        <f>COUNTIF(B54:BS54,1)</f>
        <v/>
      </c>
      <c r="BV54" s="76">
        <f>TRIM(RIGHT(A54, LEN(A54) - FIND("@", SUBSTITUTE(A54, " ", "@", LEN(A54)-LEN(SUBSTITUTE(A54," ",""))))))</f>
        <v/>
      </c>
      <c r="BW54" s="76">
        <f>TRIM(LEFT(A54,FIND(" ",A54&amp;" ")-1))</f>
        <v/>
      </c>
      <c r="BX54">
        <f>+IF(BV54=BV53,"Same","Diff")</f>
        <v/>
      </c>
      <c r="BY54">
        <f>IF(BX54="Same",IF(BW54=BW53,"same","Diff"))</f>
        <v/>
      </c>
    </row>
    <row r="55" ht="17" customHeight="1">
      <c r="A55" s="59" t="inlineStr">
        <is>
          <t>Jeff Barnes</t>
        </is>
      </c>
      <c r="B55" s="117" t="n"/>
      <c r="C55" s="117" t="n"/>
      <c r="D55" s="117" t="n"/>
      <c r="E55" s="117" t="n"/>
      <c r="F55" s="117" t="n"/>
      <c r="G55" s="117" t="n"/>
      <c r="H55" s="117" t="n"/>
      <c r="I55" s="117" t="n"/>
      <c r="J55" s="118" t="n"/>
      <c r="K55" s="118" t="n"/>
      <c r="L55" s="118" t="n"/>
      <c r="M55" s="118" t="n"/>
      <c r="N55" s="118" t="n"/>
      <c r="O55" s="118" t="n"/>
      <c r="P55" s="118" t="n"/>
      <c r="Q55" s="118" t="n"/>
      <c r="R55" s="118" t="n"/>
      <c r="S55" s="118" t="n"/>
      <c r="T55" s="118" t="n">
        <v>1</v>
      </c>
      <c r="U55" s="118" t="n"/>
      <c r="V55" s="118" t="n"/>
      <c r="W55" s="118" t="n"/>
      <c r="X55" s="118" t="n"/>
      <c r="Y55" s="118" t="n"/>
      <c r="Z55" s="118" t="n"/>
      <c r="AA55" s="118" t="n"/>
      <c r="AB55" s="118" t="n"/>
      <c r="AC55" s="118" t="n"/>
      <c r="AD55" s="118" t="n"/>
      <c r="AE55" s="118" t="n"/>
      <c r="AF55" s="118" t="n"/>
      <c r="AG55" s="118" t="n"/>
      <c r="AH55" s="118" t="n"/>
      <c r="AI55" s="118" t="n"/>
      <c r="AJ55" s="118" t="n">
        <v>1</v>
      </c>
      <c r="AK55" s="118" t="n"/>
      <c r="AL55" s="118" t="n"/>
      <c r="AM55" s="118" t="n"/>
      <c r="AN55" s="118" t="n"/>
      <c r="AO55" s="118" t="n"/>
      <c r="AP55" s="118" t="n"/>
      <c r="AQ55" s="118" t="n"/>
      <c r="AR55" s="118" t="n"/>
      <c r="AS55" s="118" t="n"/>
      <c r="AT55" s="118" t="n"/>
      <c r="AU55" s="118" t="n"/>
      <c r="AV55" s="118" t="n"/>
      <c r="AW55" s="118" t="n"/>
      <c r="AX55" s="118" t="n"/>
      <c r="AY55" s="118" t="n"/>
      <c r="AZ55" s="118" t="n"/>
      <c r="BA55" s="118" t="n"/>
      <c r="BB55" s="118" t="n"/>
      <c r="BC55" s="118" t="n"/>
      <c r="BD55" s="118" t="n"/>
      <c r="BE55" s="118" t="n"/>
      <c r="BF55" s="118" t="n"/>
      <c r="BG55" s="118" t="n"/>
      <c r="BH55" s="118" t="n"/>
      <c r="BI55" s="118" t="n"/>
      <c r="BJ55" s="118" t="n"/>
      <c r="BK55" s="118" t="n"/>
      <c r="BL55" s="118" t="n"/>
      <c r="BM55" s="118" t="n"/>
      <c r="BN55" s="118" t="n"/>
      <c r="BO55" s="118" t="n"/>
      <c r="BP55" s="118" t="n"/>
      <c r="BQ55" s="118" t="n"/>
      <c r="BR55" s="118" t="n"/>
      <c r="BS55" s="118" t="n"/>
      <c r="BT55" s="118">
        <f>COUNTIF(B55:BS55,1)</f>
        <v/>
      </c>
      <c r="BV55" s="76">
        <f>TRIM(RIGHT(A55, LEN(A55) - FIND("@", SUBSTITUTE(A55, " ", "@", LEN(A55)-LEN(SUBSTITUTE(A55," ",""))))))</f>
        <v/>
      </c>
      <c r="BW55" s="76">
        <f>TRIM(LEFT(A55,FIND(" ",A55&amp;" ")-1))</f>
        <v/>
      </c>
      <c r="BX55">
        <f>+IF(BV55=BV54,"Same","Diff")</f>
        <v/>
      </c>
      <c r="BY55">
        <f>IF(BX55="Same",IF(BW55=BW54,"same","Diff"))</f>
        <v/>
      </c>
    </row>
    <row r="56" ht="17" customHeight="1">
      <c r="A56" s="60" t="inlineStr">
        <is>
          <t>Phil Barnes</t>
        </is>
      </c>
      <c r="B56" s="119" t="n"/>
      <c r="C56" s="119" t="n"/>
      <c r="D56" s="119" t="n"/>
      <c r="E56" s="119" t="n"/>
      <c r="F56" s="119" t="n">
        <v>1</v>
      </c>
      <c r="G56" s="119" t="n">
        <v>1</v>
      </c>
      <c r="H56" s="119" t="n"/>
      <c r="I56" s="119" t="n"/>
      <c r="J56" s="118" t="n"/>
      <c r="K56" s="118" t="n"/>
      <c r="L56" s="118" t="n"/>
      <c r="M56" s="118" t="n">
        <v>1</v>
      </c>
      <c r="N56" s="118" t="n"/>
      <c r="O56" s="118" t="n"/>
      <c r="P56" s="118" t="n"/>
      <c r="Q56" s="118" t="n"/>
      <c r="R56" s="118" t="n"/>
      <c r="S56" s="118" t="n"/>
      <c r="T56" s="118" t="n"/>
      <c r="U56" s="118" t="n"/>
      <c r="V56" s="118" t="n"/>
      <c r="W56" s="118" t="n"/>
      <c r="X56" s="118" t="n"/>
      <c r="Y56" s="118" t="n"/>
      <c r="Z56" s="118" t="n"/>
      <c r="AA56" s="118" t="n"/>
      <c r="AB56" s="118" t="n"/>
      <c r="AC56" s="118" t="n"/>
      <c r="AD56" s="118" t="n"/>
      <c r="AE56" s="118" t="n"/>
      <c r="AF56" s="118" t="n"/>
      <c r="AG56" s="118" t="n"/>
      <c r="AH56" s="118" t="n"/>
      <c r="AI56" s="118" t="n"/>
      <c r="AJ56" s="118" t="n"/>
      <c r="AK56" s="118" t="n"/>
      <c r="AL56" s="118" t="n"/>
      <c r="AM56" s="118" t="n"/>
      <c r="AN56" s="118" t="n"/>
      <c r="AO56" s="118" t="n"/>
      <c r="AP56" s="118" t="n"/>
      <c r="AQ56" s="118" t="n"/>
      <c r="AR56" s="118" t="n"/>
      <c r="AS56" s="118" t="n"/>
      <c r="AT56" s="118" t="n"/>
      <c r="AU56" s="118" t="n"/>
      <c r="AV56" s="118" t="n"/>
      <c r="AW56" s="118" t="n"/>
      <c r="AX56" s="118" t="n"/>
      <c r="AY56" s="118" t="n"/>
      <c r="AZ56" s="118" t="n"/>
      <c r="BA56" s="118" t="n"/>
      <c r="BB56" s="118" t="n"/>
      <c r="BC56" s="118" t="n"/>
      <c r="BD56" s="118" t="n"/>
      <c r="BE56" s="118" t="n"/>
      <c r="BF56" s="118" t="n"/>
      <c r="BG56" s="118" t="n"/>
      <c r="BH56" s="118" t="n"/>
      <c r="BI56" s="118" t="n"/>
      <c r="BJ56" s="118" t="n"/>
      <c r="BK56" s="118" t="n"/>
      <c r="BL56" s="118" t="n"/>
      <c r="BM56" s="118" t="n"/>
      <c r="BN56" s="118" t="n"/>
      <c r="BO56" s="118" t="n"/>
      <c r="BP56" s="118" t="n"/>
      <c r="BQ56" s="118" t="n"/>
      <c r="BR56" s="118" t="n"/>
      <c r="BS56" s="118" t="n"/>
      <c r="BT56" s="118">
        <f>COUNTIF(B56:BS56,1)</f>
        <v/>
      </c>
      <c r="BV56" s="76">
        <f>TRIM(RIGHT(A56, LEN(A56) - FIND("@", SUBSTITUTE(A56, " ", "@", LEN(A56)-LEN(SUBSTITUTE(A56," ",""))))))</f>
        <v/>
      </c>
      <c r="BW56" s="76">
        <f>TRIM(LEFT(A56,FIND(" ",A56&amp;" ")-1))</f>
        <v/>
      </c>
      <c r="BX56">
        <f>+IF(BV56=BV55,"Same","Diff")</f>
        <v/>
      </c>
      <c r="BY56">
        <f>IF(BX56="Same",IF(BW56=BW55,"same","Diff"))</f>
        <v/>
      </c>
    </row>
    <row r="57" ht="17" customHeight="1">
      <c r="A57" s="60" t="inlineStr">
        <is>
          <t>Bill Barnett</t>
        </is>
      </c>
      <c r="B57" s="119" t="n"/>
      <c r="C57" s="119" t="n"/>
      <c r="D57" s="119" t="n"/>
      <c r="E57" s="119" t="n"/>
      <c r="F57" s="119" t="n">
        <v>1</v>
      </c>
      <c r="G57" s="119" t="n">
        <v>1</v>
      </c>
      <c r="H57" s="119" t="n"/>
      <c r="I57" s="119" t="n"/>
      <c r="J57" s="118" t="n"/>
      <c r="K57" s="118" t="n"/>
      <c r="L57" s="118" t="n"/>
      <c r="M57" s="118" t="n"/>
      <c r="N57" s="118" t="n"/>
      <c r="O57" s="118" t="n"/>
      <c r="P57" s="118" t="n"/>
      <c r="Q57" s="118" t="n"/>
      <c r="R57" s="118" t="n"/>
      <c r="S57" s="118" t="n"/>
      <c r="T57" s="118" t="n"/>
      <c r="U57" s="118" t="n"/>
      <c r="V57" s="118" t="n"/>
      <c r="W57" s="118" t="n"/>
      <c r="X57" s="118" t="n"/>
      <c r="Y57" s="118" t="n"/>
      <c r="Z57" s="118" t="n"/>
      <c r="AA57" s="118" t="n"/>
      <c r="AB57" s="118" t="n"/>
      <c r="AC57" s="118" t="n"/>
      <c r="AD57" s="118" t="n"/>
      <c r="AE57" s="118" t="n"/>
      <c r="AF57" s="118" t="n"/>
      <c r="AG57" s="118" t="n"/>
      <c r="AH57" s="118" t="n"/>
      <c r="AI57" s="118" t="n"/>
      <c r="AJ57" s="118" t="n"/>
      <c r="AK57" s="118" t="n"/>
      <c r="AL57" s="118" t="n"/>
      <c r="AM57" s="118" t="n"/>
      <c r="AN57" s="118" t="n"/>
      <c r="AO57" s="118" t="n"/>
      <c r="AP57" s="118" t="n"/>
      <c r="AQ57" s="118" t="n"/>
      <c r="AR57" s="118" t="n"/>
      <c r="AS57" s="118" t="n"/>
      <c r="AT57" s="118" t="n"/>
      <c r="AU57" s="118" t="n"/>
      <c r="AV57" s="118" t="n"/>
      <c r="AW57" s="118" t="n"/>
      <c r="AX57" s="118" t="n"/>
      <c r="AY57" s="118" t="n"/>
      <c r="AZ57" s="118" t="n"/>
      <c r="BA57" s="118" t="n"/>
      <c r="BB57" s="118" t="n"/>
      <c r="BC57" s="118" t="n"/>
      <c r="BD57" s="118" t="n"/>
      <c r="BE57" s="118" t="n"/>
      <c r="BF57" s="118" t="n"/>
      <c r="BG57" s="118" t="n"/>
      <c r="BH57" s="118" t="n"/>
      <c r="BI57" s="118" t="n"/>
      <c r="BJ57" s="118" t="n"/>
      <c r="BK57" s="118" t="n"/>
      <c r="BL57" s="118" t="n"/>
      <c r="BM57" s="118" t="n"/>
      <c r="BN57" s="118" t="n"/>
      <c r="BO57" s="118" t="n"/>
      <c r="BP57" s="118" t="n"/>
      <c r="BQ57" s="118" t="n"/>
      <c r="BR57" s="118" t="n"/>
      <c r="BS57" s="118" t="n"/>
      <c r="BT57" s="118">
        <f>COUNTIF(B57:BS57,1)</f>
        <v/>
      </c>
      <c r="BV57" s="76">
        <f>TRIM(RIGHT(A57, LEN(A57) - FIND("@", SUBSTITUTE(A57, " ", "@", LEN(A57)-LEN(SUBSTITUTE(A57," ",""))))))</f>
        <v/>
      </c>
      <c r="BW57" s="76">
        <f>TRIM(LEFT(A57,FIND(" ",A57&amp;" ")-1))</f>
        <v/>
      </c>
      <c r="BX57">
        <f>+IF(BV57=BV56,"Same","Diff")</f>
        <v/>
      </c>
      <c r="BY57">
        <f>IF(BX57="Same",IF(BW57=BW56,"same","Diff"))</f>
        <v/>
      </c>
    </row>
    <row r="58" ht="17" customHeight="1">
      <c r="A58" s="59" t="inlineStr">
        <is>
          <t>Chris Barns</t>
        </is>
      </c>
      <c r="B58" s="117" t="n"/>
      <c r="C58" s="117" t="n"/>
      <c r="D58" s="117" t="n"/>
      <c r="E58" s="117" t="n"/>
      <c r="F58" s="117" t="n"/>
      <c r="G58" s="117" t="n"/>
      <c r="H58" s="117" t="n"/>
      <c r="I58" s="117" t="n"/>
      <c r="J58" s="118" t="n"/>
      <c r="K58" s="118" t="n"/>
      <c r="L58" s="118" t="n"/>
      <c r="M58" s="118" t="n"/>
      <c r="N58" s="118" t="n"/>
      <c r="O58" s="118" t="n"/>
      <c r="P58" s="118" t="n"/>
      <c r="Q58" s="118" t="n"/>
      <c r="R58" s="118" t="n"/>
      <c r="S58" s="118" t="n"/>
      <c r="T58" s="118" t="n"/>
      <c r="U58" s="118" t="n"/>
      <c r="V58" s="118" t="n"/>
      <c r="W58" s="118" t="n"/>
      <c r="X58" s="118" t="n"/>
      <c r="Y58" s="118" t="n"/>
      <c r="Z58" s="118" t="n"/>
      <c r="AA58" s="118" t="n"/>
      <c r="AB58" s="118" t="n"/>
      <c r="AC58" s="118" t="n"/>
      <c r="AD58" s="118" t="n"/>
      <c r="AE58" s="118" t="n"/>
      <c r="AF58" s="118" t="n"/>
      <c r="AG58" s="118" t="n"/>
      <c r="AH58" s="118" t="n">
        <v>1</v>
      </c>
      <c r="AI58" s="118" t="n"/>
      <c r="AJ58" s="118" t="n"/>
      <c r="AK58" s="118" t="n"/>
      <c r="AL58" s="118" t="n"/>
      <c r="AM58" s="118" t="n"/>
      <c r="AN58" s="118" t="n"/>
      <c r="AO58" s="118" t="n"/>
      <c r="AP58" s="118" t="n"/>
      <c r="AQ58" s="118" t="n"/>
      <c r="AR58" s="118" t="n"/>
      <c r="AS58" s="118" t="n"/>
      <c r="AT58" s="118" t="n"/>
      <c r="AU58" s="118" t="n"/>
      <c r="AV58" s="118" t="n"/>
      <c r="AW58" s="118" t="n"/>
      <c r="AX58" s="118" t="n"/>
      <c r="AY58" s="118" t="n"/>
      <c r="AZ58" s="118" t="n"/>
      <c r="BA58" s="118" t="n"/>
      <c r="BB58" s="118" t="n"/>
      <c r="BC58" s="118" t="n"/>
      <c r="BD58" s="118" t="n"/>
      <c r="BE58" s="118" t="n"/>
      <c r="BF58" s="118" t="n"/>
      <c r="BG58" s="118" t="n"/>
      <c r="BH58" s="118" t="n"/>
      <c r="BI58" s="118" t="n"/>
      <c r="BJ58" s="118" t="n"/>
      <c r="BK58" s="118" t="n"/>
      <c r="BL58" s="118" t="n"/>
      <c r="BM58" s="118" t="n"/>
      <c r="BN58" s="118" t="n"/>
      <c r="BO58" s="118" t="n"/>
      <c r="BP58" s="118" t="n"/>
      <c r="BQ58" s="118" t="n"/>
      <c r="BR58" s="118" t="n"/>
      <c r="BS58" s="118" t="n"/>
      <c r="BT58" s="118">
        <f>COUNTIF(B58:BS58,1)</f>
        <v/>
      </c>
      <c r="BV58" s="76">
        <f>TRIM(RIGHT(A58, LEN(A58) - FIND("@", SUBSTITUTE(A58, " ", "@", LEN(A58)-LEN(SUBSTITUTE(A58," ",""))))))</f>
        <v/>
      </c>
      <c r="BW58" s="76">
        <f>TRIM(LEFT(A58,FIND(" ",A58&amp;" ")-1))</f>
        <v/>
      </c>
      <c r="BX58">
        <f>+IF(BV58=BV57,"Same","Diff")</f>
        <v/>
      </c>
      <c r="BY58">
        <f>IF(BX58="Same",IF(BW58=BW57,"same","Diff"))</f>
        <v/>
      </c>
    </row>
    <row r="59" ht="17" customHeight="1">
      <c r="A59" s="60" t="inlineStr">
        <is>
          <t>Alf Barrett</t>
        </is>
      </c>
      <c r="B59" s="119" t="n"/>
      <c r="C59" s="119" t="n"/>
      <c r="D59" s="119" t="n"/>
      <c r="E59" s="119" t="n"/>
      <c r="F59" s="119" t="n"/>
      <c r="G59" s="119" t="n"/>
      <c r="H59" s="119" t="n"/>
      <c r="I59" s="119" t="n"/>
      <c r="J59" s="118" t="n"/>
      <c r="K59" s="118" t="n">
        <v>1</v>
      </c>
      <c r="L59" s="118" t="n"/>
      <c r="M59" s="118" t="n"/>
      <c r="N59" s="118" t="n"/>
      <c r="O59" s="118" t="n"/>
      <c r="P59" s="118" t="n"/>
      <c r="Q59" s="118" t="n"/>
      <c r="R59" s="118" t="n"/>
      <c r="S59" s="118" t="n"/>
      <c r="T59" s="118" t="n"/>
      <c r="U59" s="118" t="n"/>
      <c r="V59" s="118" t="n"/>
      <c r="W59" s="118" t="n"/>
      <c r="X59" s="118" t="n"/>
      <c r="Y59" s="118" t="n"/>
      <c r="Z59" s="118" t="n"/>
      <c r="AA59" s="118" t="n"/>
      <c r="AB59" s="118" t="n"/>
      <c r="AC59" s="118" t="n"/>
      <c r="AD59" s="118" t="n"/>
      <c r="AE59" s="118" t="n"/>
      <c r="AF59" s="118" t="n"/>
      <c r="AG59" s="118" t="n"/>
      <c r="AH59" s="118" t="n"/>
      <c r="AI59" s="118" t="n"/>
      <c r="AJ59" s="118" t="n"/>
      <c r="AK59" s="118" t="n"/>
      <c r="AL59" s="118" t="n"/>
      <c r="AM59" s="118" t="n"/>
      <c r="AN59" s="118" t="n"/>
      <c r="AO59" s="118" t="n"/>
      <c r="AP59" s="118" t="n"/>
      <c r="AQ59" s="118" t="n"/>
      <c r="AR59" s="118" t="n"/>
      <c r="AS59" s="118" t="n"/>
      <c r="AT59" s="118" t="n"/>
      <c r="AU59" s="118" t="n"/>
      <c r="AV59" s="118" t="n"/>
      <c r="AW59" s="118" t="n"/>
      <c r="AX59" s="118" t="n"/>
      <c r="AY59" s="118" t="n"/>
      <c r="AZ59" s="118" t="n"/>
      <c r="BA59" s="118" t="n"/>
      <c r="BB59" s="118" t="n"/>
      <c r="BC59" s="118" t="n"/>
      <c r="BD59" s="118" t="n"/>
      <c r="BE59" s="118" t="n"/>
      <c r="BF59" s="118" t="n"/>
      <c r="BG59" s="118" t="n"/>
      <c r="BH59" s="118" t="n"/>
      <c r="BI59" s="118" t="n"/>
      <c r="BJ59" s="118" t="n"/>
      <c r="BK59" s="118" t="n"/>
      <c r="BL59" s="118" t="n"/>
      <c r="BM59" s="118" t="n"/>
      <c r="BN59" s="118" t="n"/>
      <c r="BO59" s="118" t="n"/>
      <c r="BP59" s="118" t="n"/>
      <c r="BQ59" s="118" t="n"/>
      <c r="BR59" s="118" t="n"/>
      <c r="BS59" s="118" t="n"/>
      <c r="BT59" s="118">
        <f>COUNTIF(B59:BS59,1)</f>
        <v/>
      </c>
      <c r="BV59" s="76">
        <f>TRIM(RIGHT(A59, LEN(A59) - FIND("@", SUBSTITUTE(A59, " ", "@", LEN(A59)-LEN(SUBSTITUTE(A59," ",""))))))</f>
        <v/>
      </c>
      <c r="BW59" s="76">
        <f>TRIM(LEFT(A59,FIND(" ",A59&amp;" ")-1))</f>
        <v/>
      </c>
      <c r="BX59">
        <f>+IF(BV59=BV58,"Same","Diff")</f>
        <v/>
      </c>
      <c r="BY59">
        <f>IF(BX59="Same",IF(BW59=BW58,"same","Diff"))</f>
        <v/>
      </c>
    </row>
    <row r="60" ht="17" customHeight="1">
      <c r="A60" s="59" t="inlineStr">
        <is>
          <t>Dave Barrow</t>
        </is>
      </c>
      <c r="B60" s="117" t="n"/>
      <c r="C60" s="117" t="n"/>
      <c r="D60" s="117" t="n"/>
      <c r="E60" s="117" t="n"/>
      <c r="F60" s="117" t="n"/>
      <c r="G60" s="117" t="n"/>
      <c r="H60" s="117" t="n"/>
      <c r="I60" s="117" t="n"/>
      <c r="J60" s="118" t="n"/>
      <c r="K60" s="118" t="n"/>
      <c r="L60" s="118" t="n"/>
      <c r="M60" s="118" t="n"/>
      <c r="N60" s="118" t="n"/>
      <c r="O60" s="118" t="n"/>
      <c r="P60" s="118" t="n"/>
      <c r="Q60" s="118" t="n"/>
      <c r="R60" s="118" t="n"/>
      <c r="S60" s="118" t="n"/>
      <c r="T60" s="118" t="n"/>
      <c r="U60" s="118" t="n"/>
      <c r="V60" s="118" t="n"/>
      <c r="W60" s="118" t="n"/>
      <c r="X60" s="118" t="n"/>
      <c r="Y60" s="118" t="n"/>
      <c r="Z60" s="118" t="n"/>
      <c r="AA60" s="118" t="n"/>
      <c r="AB60" s="118" t="n"/>
      <c r="AC60" s="118" t="n"/>
      <c r="AD60" s="118" t="n">
        <v>1</v>
      </c>
      <c r="AE60" s="118" t="n"/>
      <c r="AF60" s="118" t="n">
        <v>1</v>
      </c>
      <c r="AG60" s="118" t="n">
        <v>1</v>
      </c>
      <c r="AH60" s="118" t="n"/>
      <c r="AI60" s="118" t="n"/>
      <c r="AJ60" s="118" t="n"/>
      <c r="AK60" s="118" t="n"/>
      <c r="AL60" s="118" t="n"/>
      <c r="AM60" s="118" t="n"/>
      <c r="AN60" s="118" t="n"/>
      <c r="AO60" s="118" t="n"/>
      <c r="AP60" s="118" t="n"/>
      <c r="AQ60" s="118" t="n"/>
      <c r="AR60" s="118" t="n"/>
      <c r="AS60" s="118" t="n"/>
      <c r="AT60" s="118" t="n"/>
      <c r="AU60" s="118" t="n"/>
      <c r="AV60" s="118" t="n"/>
      <c r="AW60" s="118" t="n"/>
      <c r="AX60" s="118" t="n"/>
      <c r="AY60" s="118" t="n"/>
      <c r="AZ60" s="118" t="n"/>
      <c r="BA60" s="118" t="n"/>
      <c r="BB60" s="118" t="n"/>
      <c r="BC60" s="118" t="n"/>
      <c r="BD60" s="118" t="n"/>
      <c r="BE60" s="118" t="n"/>
      <c r="BF60" s="118" t="n"/>
      <c r="BG60" s="118" t="n"/>
      <c r="BH60" s="118" t="n"/>
      <c r="BI60" s="118" t="n"/>
      <c r="BJ60" s="118" t="n"/>
      <c r="BK60" s="118" t="n"/>
      <c r="BL60" s="118" t="n"/>
      <c r="BM60" s="118" t="n"/>
      <c r="BN60" s="118" t="n"/>
      <c r="BO60" s="118" t="n"/>
      <c r="BP60" s="118" t="n"/>
      <c r="BQ60" s="118" t="n"/>
      <c r="BR60" s="118" t="n"/>
      <c r="BS60" s="118" t="n"/>
      <c r="BT60" s="118">
        <f>COUNTIF(B60:BS60,1)</f>
        <v/>
      </c>
      <c r="BV60" s="76">
        <f>TRIM(RIGHT(A60, LEN(A60) - FIND("@", SUBSTITUTE(A60, " ", "@", LEN(A60)-LEN(SUBSTITUTE(A60," ",""))))))</f>
        <v/>
      </c>
      <c r="BW60" s="76">
        <f>TRIM(LEFT(A60,FIND(" ",A60&amp;" ")-1))</f>
        <v/>
      </c>
      <c r="BX60">
        <f>+IF(BV60=BV59,"Same","Diff")</f>
        <v/>
      </c>
      <c r="BY60">
        <f>IF(BX60="Same",IF(BW60=BW59,"same","Diff"))</f>
        <v/>
      </c>
    </row>
    <row r="61" ht="17" customHeight="1">
      <c r="A61" s="59" t="inlineStr">
        <is>
          <t>Kevin Bartlett</t>
        </is>
      </c>
      <c r="B61" s="117" t="n"/>
      <c r="C61" s="117" t="n"/>
      <c r="D61" s="117" t="n"/>
      <c r="E61" s="117" t="n">
        <v>1</v>
      </c>
      <c r="F61" s="117" t="n"/>
      <c r="G61" s="117" t="n">
        <v>1</v>
      </c>
      <c r="H61" s="117" t="n">
        <v>1</v>
      </c>
      <c r="I61" s="117" t="n">
        <v>1</v>
      </c>
      <c r="J61" s="118" t="n">
        <v>1</v>
      </c>
      <c r="K61" s="118" t="n">
        <v>1</v>
      </c>
      <c r="L61" s="118" t="n"/>
      <c r="M61" s="118" t="n">
        <v>1</v>
      </c>
      <c r="N61" s="118" t="n"/>
      <c r="O61" s="118" t="n">
        <v>1</v>
      </c>
      <c r="P61" s="118" t="n">
        <v>1</v>
      </c>
      <c r="Q61" s="118" t="n">
        <v>1</v>
      </c>
      <c r="R61" s="118" t="n">
        <v>1</v>
      </c>
      <c r="S61" s="118" t="n">
        <v>1</v>
      </c>
      <c r="T61" s="118" t="n">
        <v>1</v>
      </c>
      <c r="U61" s="118" t="n"/>
      <c r="V61" s="118" t="n">
        <v>1</v>
      </c>
      <c r="W61" s="118" t="n">
        <v>1</v>
      </c>
      <c r="X61" s="118" t="n">
        <v>1</v>
      </c>
      <c r="Y61" s="118" t="n">
        <v>1</v>
      </c>
      <c r="Z61" s="118" t="n">
        <v>1</v>
      </c>
      <c r="AA61" s="118" t="n">
        <v>1</v>
      </c>
      <c r="AB61" s="118" t="n">
        <v>1</v>
      </c>
      <c r="AC61" s="118" t="n">
        <v>1</v>
      </c>
      <c r="AD61" s="118" t="n">
        <v>1</v>
      </c>
      <c r="AE61" s="118" t="n">
        <v>1</v>
      </c>
      <c r="AF61" s="118" t="n">
        <v>1</v>
      </c>
      <c r="AG61" s="118" t="n"/>
      <c r="AH61" s="118" t="n"/>
      <c r="AI61" s="118" t="n"/>
      <c r="AJ61" s="118" t="n"/>
      <c r="AK61" s="118" t="n"/>
      <c r="AL61" s="118" t="n"/>
      <c r="AM61" s="118" t="n"/>
      <c r="AN61" s="118" t="n"/>
      <c r="AO61" s="118" t="n"/>
      <c r="AP61" s="118" t="n"/>
      <c r="AQ61" s="118" t="n"/>
      <c r="AR61" s="118" t="n"/>
      <c r="AS61" s="118" t="n"/>
      <c r="AT61" s="118" t="n"/>
      <c r="AU61" s="118" t="n"/>
      <c r="AV61" s="118" t="n"/>
      <c r="AW61" s="118" t="n"/>
      <c r="AX61" s="118" t="n"/>
      <c r="AY61" s="118" t="n"/>
      <c r="AZ61" s="118" t="n"/>
      <c r="BA61" s="118" t="n"/>
      <c r="BB61" s="118" t="n"/>
      <c r="BC61" s="118" t="n"/>
      <c r="BD61" s="118" t="n"/>
      <c r="BE61" s="118" t="n"/>
      <c r="BF61" s="118" t="n"/>
      <c r="BG61" s="118" t="n"/>
      <c r="BH61" s="118" t="n"/>
      <c r="BI61" s="118" t="n"/>
      <c r="BJ61" s="118" t="n"/>
      <c r="BK61" s="118" t="n"/>
      <c r="BL61" s="118" t="n"/>
      <c r="BM61" s="118" t="n"/>
      <c r="BN61" s="118" t="n"/>
      <c r="BO61" s="118" t="n"/>
      <c r="BP61" s="118" t="n"/>
      <c r="BQ61" s="118" t="n"/>
      <c r="BR61" s="118" t="n"/>
      <c r="BS61" s="118" t="n"/>
      <c r="BT61" s="118">
        <f>COUNTIF(B61:BS61,1)</f>
        <v/>
      </c>
      <c r="BV61" s="76">
        <f>TRIM(RIGHT(A61, LEN(A61) - FIND("@", SUBSTITUTE(A61, " ", "@", LEN(A61)-LEN(SUBSTITUTE(A61," ",""))))))</f>
        <v/>
      </c>
      <c r="BW61" s="76">
        <f>TRIM(LEFT(A61,FIND(" ",A61&amp;" ")-1))</f>
        <v/>
      </c>
      <c r="BX61">
        <f>+IF(BV61=BV60,"Same","Diff")</f>
        <v/>
      </c>
      <c r="BY61">
        <f>IF(BX61="Same",IF(BW61=BW60,"same","Diff"))</f>
        <v/>
      </c>
    </row>
    <row r="62" ht="17" customHeight="1">
      <c r="A62" s="60" t="inlineStr">
        <is>
          <t>Tony Basile</t>
        </is>
      </c>
      <c r="B62" s="119" t="n"/>
      <c r="C62" s="119" t="n"/>
      <c r="D62" s="119" t="n"/>
      <c r="E62" s="119" t="n"/>
      <c r="F62" s="119" t="n"/>
      <c r="G62" s="119" t="n"/>
      <c r="H62" s="119" t="n"/>
      <c r="I62" s="119" t="n"/>
      <c r="J62" s="118" t="n">
        <v>1</v>
      </c>
      <c r="K62" s="118" t="n"/>
      <c r="L62" s="118" t="n"/>
      <c r="M62" s="118" t="n"/>
      <c r="N62" s="118" t="n"/>
      <c r="O62" s="118" t="n"/>
      <c r="P62" s="118" t="n"/>
      <c r="Q62" s="118" t="n"/>
      <c r="R62" s="118" t="n"/>
      <c r="S62" s="118" t="n"/>
      <c r="T62" s="118" t="n"/>
      <c r="U62" s="118" t="n"/>
      <c r="V62" s="118" t="n"/>
      <c r="W62" s="118" t="n"/>
      <c r="X62" s="118" t="n"/>
      <c r="Y62" s="118" t="n"/>
      <c r="Z62" s="118" t="n"/>
      <c r="AA62" s="118" t="n"/>
      <c r="AB62" s="118" t="n"/>
      <c r="AC62" s="118" t="n"/>
      <c r="AD62" s="118" t="n"/>
      <c r="AE62" s="118" t="n"/>
      <c r="AF62" s="118" t="n"/>
      <c r="AG62" s="118" t="n"/>
      <c r="AH62" s="118" t="n"/>
      <c r="AI62" s="118" t="n"/>
      <c r="AJ62" s="118" t="n"/>
      <c r="AK62" s="118" t="n"/>
      <c r="AL62" s="118" t="n"/>
      <c r="AM62" s="118" t="n"/>
      <c r="AN62" s="118" t="n"/>
      <c r="AO62" s="118" t="n"/>
      <c r="AP62" s="118" t="n"/>
      <c r="AQ62" s="118" t="n"/>
      <c r="AR62" s="118" t="n"/>
      <c r="AS62" s="118" t="n"/>
      <c r="AT62" s="118" t="n"/>
      <c r="AU62" s="118" t="n"/>
      <c r="AV62" s="118" t="n"/>
      <c r="AW62" s="118" t="n"/>
      <c r="AX62" s="118" t="n"/>
      <c r="AY62" s="118" t="n"/>
      <c r="AZ62" s="118" t="n"/>
      <c r="BA62" s="118" t="n"/>
      <c r="BB62" s="118" t="n"/>
      <c r="BC62" s="118" t="n"/>
      <c r="BD62" s="118" t="n"/>
      <c r="BE62" s="118" t="n"/>
      <c r="BF62" s="118" t="n"/>
      <c r="BG62" s="118" t="n"/>
      <c r="BH62" s="118" t="n"/>
      <c r="BI62" s="118" t="n"/>
      <c r="BJ62" s="118" t="n"/>
      <c r="BK62" s="118" t="n"/>
      <c r="BL62" s="118" t="n"/>
      <c r="BM62" s="118" t="n"/>
      <c r="BN62" s="118" t="n"/>
      <c r="BO62" s="118" t="n"/>
      <c r="BP62" s="118" t="n"/>
      <c r="BQ62" s="118" t="n"/>
      <c r="BR62" s="118" t="n"/>
      <c r="BS62" s="118" t="n"/>
      <c r="BT62" s="118">
        <f>COUNTIF(B62:BS62,1)</f>
        <v/>
      </c>
      <c r="BV62" s="76">
        <f>TRIM(RIGHT(A62, LEN(A62) - FIND("@", SUBSTITUTE(A62, " ", "@", LEN(A62)-LEN(SUBSTITUTE(A62," ",""))))))</f>
        <v/>
      </c>
      <c r="BW62" s="76">
        <f>TRIM(LEFT(A62,FIND(" ",A62&amp;" ")-1))</f>
        <v/>
      </c>
      <c r="BX62">
        <f>+IF(BV62=BV61,"Same","Diff")</f>
        <v/>
      </c>
      <c r="BY62">
        <f>IF(BX62="Same",IF(BW62=BW61,"same","Diff"))</f>
        <v/>
      </c>
    </row>
    <row r="63" ht="17" customHeight="1">
      <c r="A63" s="60" t="inlineStr">
        <is>
          <t>John Bassett</t>
        </is>
      </c>
      <c r="B63" s="119" t="n"/>
      <c r="C63" s="119" t="n"/>
      <c r="D63" s="119" t="n"/>
      <c r="E63" s="119" t="n"/>
      <c r="F63" s="119" t="n"/>
      <c r="G63" s="119" t="n"/>
      <c r="H63" s="119" t="n"/>
      <c r="I63" s="119" t="n"/>
      <c r="J63" s="118" t="n"/>
      <c r="K63" s="118" t="n"/>
      <c r="L63" s="118" t="n"/>
      <c r="M63" s="118" t="n"/>
      <c r="N63" s="118" t="n"/>
      <c r="O63" s="118" t="n"/>
      <c r="P63" s="118" t="n"/>
      <c r="Q63" s="118" t="n">
        <v>1</v>
      </c>
      <c r="R63" s="118" t="n"/>
      <c r="S63" s="118" t="n"/>
      <c r="T63" s="118" t="n"/>
      <c r="U63" s="118" t="n"/>
      <c r="V63" s="118" t="n"/>
      <c r="W63" s="118" t="n"/>
      <c r="X63" s="118" t="n"/>
      <c r="Y63" s="118" t="n"/>
      <c r="Z63" s="118" t="n"/>
      <c r="AA63" s="118" t="n"/>
      <c r="AB63" s="118" t="n"/>
      <c r="AC63" s="118" t="n"/>
      <c r="AD63" s="118" t="n"/>
      <c r="AE63" s="118" t="n"/>
      <c r="AF63" s="118" t="n"/>
      <c r="AG63" s="118" t="n"/>
      <c r="AH63" s="118" t="n"/>
      <c r="AI63" s="118" t="n"/>
      <c r="AJ63" s="118" t="n"/>
      <c r="AK63" s="118" t="n"/>
      <c r="AL63" s="118" t="n"/>
      <c r="AM63" s="118" t="n"/>
      <c r="AN63" s="118" t="n"/>
      <c r="AO63" s="118" t="n"/>
      <c r="AP63" s="118" t="n"/>
      <c r="AQ63" s="118" t="n"/>
      <c r="AR63" s="118" t="n"/>
      <c r="AS63" s="118" t="n"/>
      <c r="AT63" s="118" t="n"/>
      <c r="AU63" s="118" t="n"/>
      <c r="AV63" s="118" t="n"/>
      <c r="AW63" s="118" t="n"/>
      <c r="AX63" s="118" t="n"/>
      <c r="AY63" s="118" t="n"/>
      <c r="AZ63" s="118" t="n"/>
      <c r="BA63" s="118" t="n"/>
      <c r="BB63" s="118" t="n"/>
      <c r="BC63" s="118" t="n"/>
      <c r="BD63" s="118" t="n"/>
      <c r="BE63" s="118" t="n"/>
      <c r="BF63" s="118" t="n"/>
      <c r="BG63" s="118" t="n"/>
      <c r="BH63" s="118" t="n"/>
      <c r="BI63" s="118" t="n"/>
      <c r="BJ63" s="118" t="n"/>
      <c r="BK63" s="118" t="n"/>
      <c r="BL63" s="118" t="n"/>
      <c r="BM63" s="118" t="n"/>
      <c r="BN63" s="118" t="n"/>
      <c r="BO63" s="118" t="n"/>
      <c r="BP63" s="118" t="n"/>
      <c r="BQ63" s="118" t="n"/>
      <c r="BR63" s="118" t="n"/>
      <c r="BS63" s="118" t="n"/>
      <c r="BT63" s="118">
        <f>COUNTIF(B63:BS63,1)</f>
        <v/>
      </c>
      <c r="BV63" s="76">
        <f>TRIM(RIGHT(A63, LEN(A63) - FIND("@", SUBSTITUTE(A63, " ", "@", LEN(A63)-LEN(SUBSTITUTE(A63," ",""))))))</f>
        <v/>
      </c>
      <c r="BW63" s="76">
        <f>TRIM(LEFT(A63,FIND(" ",A63&amp;" ")-1))</f>
        <v/>
      </c>
      <c r="BX63">
        <f>+IF(BV63=BV62,"Same","Diff")</f>
        <v/>
      </c>
      <c r="BY63">
        <f>IF(BX63="Same",IF(BW63=BW62,"same","Diff"))</f>
        <v/>
      </c>
    </row>
    <row r="64" ht="17" customHeight="1">
      <c r="A64" s="60" t="inlineStr">
        <is>
          <t>Barry Bassingthwaite</t>
        </is>
      </c>
      <c r="B64" s="119" t="n"/>
      <c r="C64" s="119" t="n"/>
      <c r="D64" s="119" t="n"/>
      <c r="E64" s="119" t="n"/>
      <c r="F64" s="119" t="n"/>
      <c r="G64" s="119" t="n"/>
      <c r="H64" s="119" t="n"/>
      <c r="I64" s="119" t="n"/>
      <c r="J64" s="118" t="n"/>
      <c r="K64" s="118" t="n"/>
      <c r="L64" s="118" t="n"/>
      <c r="M64" s="118" t="n"/>
      <c r="N64" s="118" t="n">
        <v>1</v>
      </c>
      <c r="O64" s="118" t="n"/>
      <c r="P64" s="118" t="n"/>
      <c r="Q64" s="118" t="n"/>
      <c r="R64" s="118" t="n"/>
      <c r="S64" s="118" t="n"/>
      <c r="T64" s="118" t="n"/>
      <c r="U64" s="118" t="n"/>
      <c r="V64" s="118" t="n"/>
      <c r="W64" s="118" t="n"/>
      <c r="X64" s="118" t="n"/>
      <c r="Y64" s="118" t="n"/>
      <c r="Z64" s="118" t="n"/>
      <c r="AA64" s="118" t="n"/>
      <c r="AB64" s="118" t="n"/>
      <c r="AC64" s="118" t="n"/>
      <c r="AD64" s="118" t="n"/>
      <c r="AE64" s="118" t="n"/>
      <c r="AF64" s="118" t="n"/>
      <c r="AG64" s="118" t="n"/>
      <c r="AH64" s="118" t="n"/>
      <c r="AI64" s="118" t="n"/>
      <c r="AJ64" s="118" t="n"/>
      <c r="AK64" s="118" t="n"/>
      <c r="AL64" s="118" t="n"/>
      <c r="AM64" s="118" t="n"/>
      <c r="AN64" s="118" t="n"/>
      <c r="AO64" s="118" t="n"/>
      <c r="AP64" s="118" t="n"/>
      <c r="AQ64" s="118" t="n"/>
      <c r="AR64" s="118" t="n"/>
      <c r="AS64" s="118" t="n"/>
      <c r="AT64" s="118" t="n"/>
      <c r="AU64" s="118" t="n"/>
      <c r="AV64" s="118" t="n"/>
      <c r="AW64" s="118" t="n"/>
      <c r="AX64" s="118" t="n"/>
      <c r="AY64" s="118" t="n"/>
      <c r="AZ64" s="118" t="n"/>
      <c r="BA64" s="118" t="n"/>
      <c r="BB64" s="118" t="n"/>
      <c r="BC64" s="118" t="n"/>
      <c r="BD64" s="118" t="n"/>
      <c r="BE64" s="118" t="n"/>
      <c r="BF64" s="118" t="n"/>
      <c r="BG64" s="118" t="n"/>
      <c r="BH64" s="118" t="n"/>
      <c r="BI64" s="118" t="n"/>
      <c r="BJ64" s="118" t="n"/>
      <c r="BK64" s="118" t="n"/>
      <c r="BL64" s="118" t="n"/>
      <c r="BM64" s="118" t="n"/>
      <c r="BN64" s="118" t="n"/>
      <c r="BO64" s="118" t="n"/>
      <c r="BP64" s="118" t="n"/>
      <c r="BQ64" s="118" t="n"/>
      <c r="BR64" s="118" t="n"/>
      <c r="BS64" s="118" t="n"/>
      <c r="BT64" s="118">
        <f>COUNTIF(B64:BS64,1)</f>
        <v/>
      </c>
      <c r="BV64" s="76">
        <f>TRIM(RIGHT(A64, LEN(A64) - FIND("@", SUBSTITUTE(A64, " ", "@", LEN(A64)-LEN(SUBSTITUTE(A64," ",""))))))</f>
        <v/>
      </c>
      <c r="BW64" s="76">
        <f>TRIM(LEFT(A64,FIND(" ",A64&amp;" ")-1))</f>
        <v/>
      </c>
      <c r="BX64">
        <f>+IF(BV64=BV63,"Same","Diff")</f>
        <v/>
      </c>
      <c r="BY64">
        <f>IF(BX64="Same",IF(BW64=BW63,"same","Diff"))</f>
        <v/>
      </c>
    </row>
    <row r="65" ht="17" customHeight="1">
      <c r="A65" s="59" t="inlineStr">
        <is>
          <t>Bryan Bate</t>
        </is>
      </c>
      <c r="B65" s="117" t="n"/>
      <c r="C65" s="117" t="n"/>
      <c r="D65" s="117" t="n"/>
      <c r="E65" s="117" t="n"/>
      <c r="F65" s="117" t="n"/>
      <c r="G65" s="117" t="n"/>
      <c r="H65" s="117" t="n"/>
      <c r="I65" s="117" t="n"/>
      <c r="J65" s="118" t="n"/>
      <c r="K65" s="118" t="n"/>
      <c r="L65" s="118" t="n"/>
      <c r="M65" s="118" t="n"/>
      <c r="N65" s="118" t="n"/>
      <c r="O65" s="118" t="n"/>
      <c r="P65" s="118" t="n"/>
      <c r="Q65" s="118" t="n"/>
      <c r="R65" s="118" t="n"/>
      <c r="S65" s="118" t="n"/>
      <c r="T65" s="118" t="n"/>
      <c r="U65" s="118" t="n"/>
      <c r="V65" s="118" t="n"/>
      <c r="W65" s="118" t="n"/>
      <c r="X65" s="118" t="n"/>
      <c r="Y65" s="118" t="n"/>
      <c r="Z65" s="118" t="n"/>
      <c r="AA65" s="118" t="n"/>
      <c r="AB65" s="118" t="n"/>
      <c r="AC65" s="118" t="n">
        <v>1</v>
      </c>
      <c r="AD65" s="118" t="n">
        <v>1</v>
      </c>
      <c r="AE65" s="118" t="n"/>
      <c r="AF65" s="118" t="n"/>
      <c r="AG65" s="118" t="n"/>
      <c r="AH65" s="118" t="n"/>
      <c r="AI65" s="118" t="n"/>
      <c r="AJ65" s="118" t="n"/>
      <c r="AK65" s="118" t="n"/>
      <c r="AL65" s="118" t="n"/>
      <c r="AM65" s="118" t="n"/>
      <c r="AN65" s="118" t="n"/>
      <c r="AO65" s="118" t="n"/>
      <c r="AP65" s="118" t="n"/>
      <c r="AQ65" s="118" t="n"/>
      <c r="AR65" s="118" t="n"/>
      <c r="AS65" s="118" t="n"/>
      <c r="AT65" s="118" t="n"/>
      <c r="AU65" s="118" t="n"/>
      <c r="AV65" s="118" t="n"/>
      <c r="AW65" s="118" t="n"/>
      <c r="AX65" s="118" t="n"/>
      <c r="AY65" s="118" t="n"/>
      <c r="AZ65" s="118" t="n"/>
      <c r="BA65" s="118" t="n"/>
      <c r="BB65" s="118" t="n"/>
      <c r="BC65" s="118" t="n"/>
      <c r="BD65" s="118" t="n"/>
      <c r="BE65" s="118" t="n"/>
      <c r="BF65" s="118" t="n"/>
      <c r="BG65" s="118" t="n"/>
      <c r="BH65" s="118" t="n"/>
      <c r="BI65" s="118" t="n"/>
      <c r="BJ65" s="118" t="n"/>
      <c r="BK65" s="118" t="n"/>
      <c r="BL65" s="118" t="n"/>
      <c r="BM65" s="118" t="n"/>
      <c r="BN65" s="118" t="n"/>
      <c r="BO65" s="118" t="n"/>
      <c r="BP65" s="118" t="n"/>
      <c r="BQ65" s="118" t="n"/>
      <c r="BR65" s="118" t="n"/>
      <c r="BS65" s="118" t="n"/>
      <c r="BT65" s="118">
        <f>COUNTIF(B65:BS65,1)</f>
        <v/>
      </c>
      <c r="BV65" s="76">
        <f>TRIM(RIGHT(A65, LEN(A65) - FIND("@", SUBSTITUTE(A65, " ", "@", LEN(A65)-LEN(SUBSTITUTE(A65," ",""))))))</f>
        <v/>
      </c>
      <c r="BW65" s="76">
        <f>TRIM(LEFT(A65,FIND(" ",A65&amp;" ")-1))</f>
        <v/>
      </c>
      <c r="BX65">
        <f>+IF(BV65=BV64,"Same","Diff")</f>
        <v/>
      </c>
      <c r="BY65">
        <f>IF(BX65="Same",IF(BW65=BW64,"same","Diff"))</f>
        <v/>
      </c>
    </row>
    <row r="66" ht="17" customHeight="1">
      <c r="A66" s="59" t="inlineStr">
        <is>
          <t>Neal Bates</t>
        </is>
      </c>
      <c r="B66" s="117" t="n"/>
      <c r="C66" s="117" t="n"/>
      <c r="D66" s="117" t="n"/>
      <c r="E66" s="117" t="n"/>
      <c r="F66" s="117" t="n"/>
      <c r="G66" s="117" t="n"/>
      <c r="H66" s="117" t="n"/>
      <c r="I66" s="117" t="n"/>
      <c r="J66" s="118" t="n"/>
      <c r="K66" s="118" t="n"/>
      <c r="L66" s="118" t="n"/>
      <c r="M66" s="118" t="n"/>
      <c r="N66" s="118" t="n"/>
      <c r="O66" s="118" t="n"/>
      <c r="P66" s="118" t="n"/>
      <c r="Q66" s="118" t="n"/>
      <c r="R66" s="118" t="n"/>
      <c r="S66" s="118" t="n"/>
      <c r="T66" s="118" t="n"/>
      <c r="U66" s="118" t="n"/>
      <c r="V66" s="118" t="n"/>
      <c r="W66" s="118" t="n"/>
      <c r="X66" s="118" t="n"/>
      <c r="Y66" s="118" t="n"/>
      <c r="Z66" s="118" t="n"/>
      <c r="AA66" s="118" t="n"/>
      <c r="AB66" s="118" t="n"/>
      <c r="AC66" s="118" t="n"/>
      <c r="AD66" s="118" t="n"/>
      <c r="AE66" s="118" t="n">
        <v>1</v>
      </c>
      <c r="AF66" s="118" t="n">
        <v>1</v>
      </c>
      <c r="AG66" s="118" t="n">
        <v>1</v>
      </c>
      <c r="AH66" s="118" t="n">
        <v>1</v>
      </c>
      <c r="AI66" s="118" t="n">
        <v>1</v>
      </c>
      <c r="AJ66" s="118" t="n"/>
      <c r="AK66" s="118" t="n"/>
      <c r="AL66" s="118" t="n"/>
      <c r="AM66" s="118" t="n"/>
      <c r="AN66" s="118" t="n"/>
      <c r="AO66" s="118" t="n">
        <v>1</v>
      </c>
      <c r="AP66" s="118" t="n"/>
      <c r="AQ66" s="118" t="n">
        <v>1</v>
      </c>
      <c r="AR66" s="118" t="n"/>
      <c r="AS66" s="118" t="n">
        <v>1</v>
      </c>
      <c r="AT66" s="118" t="n"/>
      <c r="AU66" s="118" t="n">
        <v>1</v>
      </c>
      <c r="AV66" s="118" t="n">
        <v>1</v>
      </c>
      <c r="AW66" s="118" t="n"/>
      <c r="AX66" s="118" t="n"/>
      <c r="AY66" s="118" t="n"/>
      <c r="AZ66" s="118" t="n"/>
      <c r="BA66" s="118" t="n"/>
      <c r="BB66" s="118" t="n"/>
      <c r="BC66" s="118" t="n"/>
      <c r="BD66" s="118" t="n"/>
      <c r="BE66" s="118" t="n"/>
      <c r="BF66" s="118" t="n"/>
      <c r="BG66" s="118" t="n"/>
      <c r="BH66" s="118" t="n"/>
      <c r="BI66" s="118" t="n"/>
      <c r="BJ66" s="118" t="n"/>
      <c r="BK66" s="118" t="n"/>
      <c r="BL66" s="118" t="n"/>
      <c r="BM66" s="118" t="n"/>
      <c r="BN66" s="118" t="n"/>
      <c r="BO66" s="118" t="n"/>
      <c r="BP66" s="118" t="n"/>
      <c r="BQ66" s="118" t="n"/>
      <c r="BR66" s="118" t="n"/>
      <c r="BS66" s="118" t="n"/>
      <c r="BT66" s="118">
        <f>COUNTIF(B66:BS66,1)</f>
        <v/>
      </c>
      <c r="BV66" s="76">
        <f>TRIM(RIGHT(A66, LEN(A66) - FIND("@", SUBSTITUTE(A66, " ", "@", LEN(A66)-LEN(SUBSTITUTE(A66," ",""))))))</f>
        <v/>
      </c>
      <c r="BW66" s="76">
        <f>TRIM(LEFT(A66,FIND(" ",A66&amp;" ")-1))</f>
        <v/>
      </c>
      <c r="BX66">
        <f>+IF(BV66=BV65,"Same","Diff")</f>
        <v/>
      </c>
      <c r="BY66">
        <f>IF(BX66="Same",IF(BW66=BW65,"same","Diff"))</f>
        <v/>
      </c>
    </row>
    <row r="67" ht="17" customHeight="1">
      <c r="A67" s="59" t="inlineStr">
        <is>
          <t>Rick Bates</t>
        </is>
      </c>
      <c r="B67" s="117" t="n"/>
      <c r="C67" s="117" t="n"/>
      <c r="D67" s="117" t="n"/>
      <c r="E67" s="117" t="n"/>
      <c r="F67" s="117" t="n"/>
      <c r="G67" s="117" t="n"/>
      <c r="H67" s="117" t="n"/>
      <c r="I67" s="117" t="n"/>
      <c r="J67" s="118" t="n"/>
      <c r="K67" s="118" t="n"/>
      <c r="L67" s="118" t="n"/>
      <c r="M67" s="118" t="n"/>
      <c r="N67" s="118" t="n"/>
      <c r="O67" s="118" t="n"/>
      <c r="P67" s="118" t="n"/>
      <c r="Q67" s="118" t="n"/>
      <c r="R67" s="118" t="n"/>
      <c r="S67" s="118" t="n"/>
      <c r="T67" s="118" t="n"/>
      <c r="U67" s="118" t="n"/>
      <c r="V67" s="118" t="n"/>
      <c r="W67" s="118" t="n"/>
      <c r="X67" s="118" t="n"/>
      <c r="Y67" s="118" t="n"/>
      <c r="Z67" s="118" t="n"/>
      <c r="AA67" s="118" t="n"/>
      <c r="AB67" s="118" t="n"/>
      <c r="AC67" s="118" t="n"/>
      <c r="AD67" s="118" t="n"/>
      <c r="AE67" s="118" t="n"/>
      <c r="AF67" s="118" t="n">
        <v>1</v>
      </c>
      <c r="AG67" s="118" t="n">
        <v>1</v>
      </c>
      <c r="AH67" s="118" t="n">
        <v>1</v>
      </c>
      <c r="AI67" s="118" t="n"/>
      <c r="AJ67" s="118" t="n"/>
      <c r="AK67" s="118" t="n"/>
      <c r="AL67" s="118" t="n"/>
      <c r="AM67" s="118" t="n"/>
      <c r="AN67" s="118" t="n"/>
      <c r="AO67" s="118" t="n"/>
      <c r="AP67" s="118" t="n"/>
      <c r="AQ67" s="118" t="n"/>
      <c r="AR67" s="118" t="n"/>
      <c r="AS67" s="118" t="n">
        <v>1</v>
      </c>
      <c r="AT67" s="118" t="n">
        <v>1</v>
      </c>
      <c r="AU67" s="118" t="n">
        <v>1</v>
      </c>
      <c r="AV67" s="118" t="n">
        <v>1</v>
      </c>
      <c r="AW67" s="118" t="n"/>
      <c r="AX67" s="118" t="n"/>
      <c r="AY67" s="118" t="n"/>
      <c r="AZ67" s="118" t="n"/>
      <c r="BA67" s="118" t="n"/>
      <c r="BB67" s="118" t="n"/>
      <c r="BC67" s="118" t="n"/>
      <c r="BD67" s="118" t="n"/>
      <c r="BE67" s="118" t="n"/>
      <c r="BF67" s="118" t="n"/>
      <c r="BG67" s="118" t="n"/>
      <c r="BH67" s="118" t="n"/>
      <c r="BI67" s="118" t="n"/>
      <c r="BJ67" s="118" t="n"/>
      <c r="BK67" s="118" t="n"/>
      <c r="BL67" s="118" t="n"/>
      <c r="BM67" s="118" t="n"/>
      <c r="BN67" s="118" t="n"/>
      <c r="BO67" s="118" t="n"/>
      <c r="BP67" s="118" t="n"/>
      <c r="BQ67" s="118" t="n"/>
      <c r="BR67" s="118" t="n"/>
      <c r="BS67" s="118" t="n"/>
      <c r="BT67" s="118">
        <f>COUNTIF(B67:BS67,1)</f>
        <v/>
      </c>
      <c r="BV67" s="76">
        <f>TRIM(RIGHT(A67, LEN(A67) - FIND("@", SUBSTITUTE(A67, " ", "@", LEN(A67)-LEN(SUBSTITUTE(A67," ",""))))))</f>
        <v/>
      </c>
      <c r="BW67" s="76">
        <f>TRIM(LEFT(A67,FIND(" ",A67&amp;" ")-1))</f>
        <v/>
      </c>
      <c r="BX67">
        <f>+IF(BV67=BV66,"Same","Diff")</f>
        <v/>
      </c>
      <c r="BY67">
        <f>IF(BX67="Same",IF(BW67=BW66,"same","Diff"))</f>
        <v/>
      </c>
    </row>
    <row r="68" ht="17" customHeight="1">
      <c r="A68" s="62" t="inlineStr">
        <is>
          <t>Zach Bates</t>
        </is>
      </c>
      <c r="B68" s="121" t="n"/>
      <c r="C68" s="121" t="n"/>
      <c r="D68" s="121" t="n"/>
      <c r="E68" s="121" t="n"/>
      <c r="F68" s="121" t="n"/>
      <c r="G68" s="121" t="n"/>
      <c r="H68" s="121" t="n"/>
      <c r="I68" s="121" t="n"/>
      <c r="J68" s="118" t="n"/>
      <c r="K68" s="118" t="n"/>
      <c r="L68" s="118" t="n"/>
      <c r="M68" s="118" t="n"/>
      <c r="N68" s="118" t="n"/>
      <c r="O68" s="118" t="n"/>
      <c r="P68" s="118" t="n"/>
      <c r="Q68" s="118" t="n"/>
      <c r="R68" s="118" t="n"/>
      <c r="S68" s="118" t="n"/>
      <c r="T68" s="118" t="n"/>
      <c r="U68" s="118" t="n"/>
      <c r="V68" s="118" t="n"/>
      <c r="W68" s="118" t="n"/>
      <c r="X68" s="118" t="n"/>
      <c r="Y68" s="118" t="n"/>
      <c r="Z68" s="118" t="n"/>
      <c r="AA68" s="118" t="n"/>
      <c r="AB68" s="118" t="n"/>
      <c r="AC68" s="118" t="n"/>
      <c r="AD68" s="118" t="n"/>
      <c r="AE68" s="118" t="n"/>
      <c r="AF68" s="118" t="n"/>
      <c r="AG68" s="118" t="n"/>
      <c r="AH68" s="118" t="n"/>
      <c r="AI68" s="118" t="n"/>
      <c r="AJ68" s="118" t="n"/>
      <c r="AK68" s="118" t="n"/>
      <c r="AL68" s="118" t="n"/>
      <c r="AM68" s="118" t="n"/>
      <c r="AN68" s="118" t="n"/>
      <c r="AO68" s="118" t="n"/>
      <c r="AP68" s="118" t="n"/>
      <c r="AQ68" s="118" t="n"/>
      <c r="AR68" s="118" t="n"/>
      <c r="AS68" s="118" t="n"/>
      <c r="AT68" s="118" t="n"/>
      <c r="AU68" s="118" t="n"/>
      <c r="AV68" s="118" t="n"/>
      <c r="AW68" s="118" t="n"/>
      <c r="AX68" s="118" t="n"/>
      <c r="AY68" s="118" t="n"/>
      <c r="AZ68" s="118" t="n"/>
      <c r="BA68" s="118" t="n"/>
      <c r="BB68" s="118" t="n"/>
      <c r="BC68" s="118" t="n"/>
      <c r="BD68" s="118" t="n"/>
      <c r="BE68" s="118" t="n"/>
      <c r="BF68" s="118" t="n"/>
      <c r="BG68" s="118" t="n"/>
      <c r="BH68" s="118" t="n"/>
      <c r="BI68" s="118" t="n"/>
      <c r="BJ68" s="118" t="n"/>
      <c r="BK68" s="118" t="n"/>
      <c r="BL68" s="118" t="n"/>
      <c r="BM68" s="118" t="n"/>
      <c r="BN68" s="118" t="n"/>
      <c r="BO68" s="118" t="n"/>
      <c r="BP68" s="118" t="n"/>
      <c r="BQ68" s="118" t="n"/>
      <c r="BR68" s="118" t="n">
        <v>1</v>
      </c>
      <c r="BS68" s="118" t="n">
        <v>1</v>
      </c>
      <c r="BT68" s="118">
        <f>COUNTIF(B68:BS68,1)</f>
        <v/>
      </c>
      <c r="BV68" s="76">
        <f>TRIM(RIGHT(A68, LEN(A68) - FIND("@", SUBSTITUTE(A68, " ", "@", LEN(A68)-LEN(SUBSTITUTE(A68," ",""))))))</f>
        <v/>
      </c>
      <c r="BW68" s="76">
        <f>TRIM(LEFT(A68,FIND(" ",A68&amp;" ")-1))</f>
        <v/>
      </c>
      <c r="BX68">
        <f>+IF(BV68=BV67,"Same","Diff")</f>
        <v/>
      </c>
      <c r="BY68">
        <f>IF(BX68="Same",IF(BW68=BW67,"same","Diff"))</f>
        <v/>
      </c>
    </row>
    <row r="69" ht="17" customHeight="1">
      <c r="A69" s="60" t="inlineStr">
        <is>
          <t>Chris Batger</t>
        </is>
      </c>
      <c r="B69" s="119" t="n"/>
      <c r="C69" s="119" t="n"/>
      <c r="D69" s="119" t="n"/>
      <c r="E69" s="119" t="n"/>
      <c r="F69" s="119" t="n"/>
      <c r="G69" s="119" t="n"/>
      <c r="H69" s="119" t="n"/>
      <c r="I69" s="119" t="n"/>
      <c r="J69" s="118" t="n"/>
      <c r="K69" s="118" t="n"/>
      <c r="L69" s="118" t="n"/>
      <c r="M69" s="118" t="n">
        <v>1</v>
      </c>
      <c r="N69" s="118" t="n">
        <v>1</v>
      </c>
      <c r="O69" s="118" t="n">
        <v>1</v>
      </c>
      <c r="P69" s="118" t="n"/>
      <c r="Q69" s="118" t="n"/>
      <c r="R69" s="118" t="n"/>
      <c r="S69" s="118" t="n"/>
      <c r="T69" s="118" t="n"/>
      <c r="U69" s="118" t="n"/>
      <c r="V69" s="118" t="n"/>
      <c r="W69" s="118" t="n"/>
      <c r="X69" s="118" t="n"/>
      <c r="Y69" s="118" t="n"/>
      <c r="Z69" s="118" t="n"/>
      <c r="AA69" s="118" t="n"/>
      <c r="AB69" s="118" t="n"/>
      <c r="AC69" s="118" t="n"/>
      <c r="AD69" s="118" t="n"/>
      <c r="AE69" s="118" t="n"/>
      <c r="AF69" s="118" t="n"/>
      <c r="AG69" s="118" t="n"/>
      <c r="AH69" s="118" t="n"/>
      <c r="AI69" s="118" t="n"/>
      <c r="AJ69" s="118" t="n"/>
      <c r="AK69" s="118" t="n"/>
      <c r="AL69" s="118" t="n"/>
      <c r="AM69" s="118" t="n"/>
      <c r="AN69" s="118" t="n"/>
      <c r="AO69" s="118" t="n"/>
      <c r="AP69" s="118" t="n"/>
      <c r="AQ69" s="118" t="n"/>
      <c r="AR69" s="118" t="n"/>
      <c r="AS69" s="118" t="n"/>
      <c r="AT69" s="118" t="n"/>
      <c r="AU69" s="118" t="n"/>
      <c r="AV69" s="118" t="n"/>
      <c r="AW69" s="118" t="n"/>
      <c r="AX69" s="118" t="n"/>
      <c r="AY69" s="118" t="n"/>
      <c r="AZ69" s="118" t="n"/>
      <c r="BA69" s="118" t="n"/>
      <c r="BB69" s="118" t="n"/>
      <c r="BC69" s="118" t="n"/>
      <c r="BD69" s="118" t="n"/>
      <c r="BE69" s="118" t="n"/>
      <c r="BF69" s="118" t="n"/>
      <c r="BG69" s="118" t="n"/>
      <c r="BH69" s="118" t="n"/>
      <c r="BI69" s="118" t="n"/>
      <c r="BJ69" s="118" t="n"/>
      <c r="BK69" s="118" t="n"/>
      <c r="BL69" s="118" t="n"/>
      <c r="BM69" s="118" t="n"/>
      <c r="BN69" s="118" t="n"/>
      <c r="BO69" s="118" t="n"/>
      <c r="BP69" s="118" t="n"/>
      <c r="BQ69" s="118" t="n"/>
      <c r="BR69" s="118" t="n"/>
      <c r="BS69" s="118" t="n"/>
      <c r="BT69" s="118">
        <f>COUNTIF(B69:BS69,1)</f>
        <v/>
      </c>
      <c r="BV69" s="76">
        <f>TRIM(RIGHT(A69, LEN(A69) - FIND("@", SUBSTITUTE(A69, " ", "@", LEN(A69)-LEN(SUBSTITUTE(A69," ",""))))))</f>
        <v/>
      </c>
      <c r="BW69" s="76">
        <f>TRIM(LEFT(A69,FIND(" ",A69&amp;" ")-1))</f>
        <v/>
      </c>
      <c r="BX69">
        <f>+IF(BV69=BV68,"Same","Diff")</f>
        <v/>
      </c>
      <c r="BY69">
        <f>IF(BX69="Same",IF(BW69=BW68,"same","Diff"))</f>
        <v/>
      </c>
    </row>
    <row r="70" ht="17" customHeight="1">
      <c r="A70" s="70" t="inlineStr">
        <is>
          <t>G Baxter</t>
        </is>
      </c>
      <c r="B70" s="129" t="n"/>
      <c r="C70" s="129" t="n"/>
      <c r="D70" s="129" t="n"/>
      <c r="E70" s="129" t="n"/>
      <c r="F70" s="129" t="n"/>
      <c r="G70" s="129" t="n"/>
      <c r="H70" s="129" t="n"/>
      <c r="I70" s="129" t="n"/>
      <c r="J70" s="118" t="n"/>
      <c r="K70" s="118" t="n"/>
      <c r="L70" s="118" t="n"/>
      <c r="M70" s="118" t="n"/>
      <c r="N70" s="118" t="n"/>
      <c r="O70" s="118" t="n"/>
      <c r="P70" s="118" t="n"/>
      <c r="Q70" s="118" t="n"/>
      <c r="R70" s="118" t="n"/>
      <c r="S70" s="118" t="n"/>
      <c r="T70" s="118" t="n"/>
      <c r="U70" s="118" t="n"/>
      <c r="V70" s="118" t="n"/>
      <c r="W70" s="118" t="n"/>
      <c r="X70" s="118" t="n"/>
      <c r="Y70" s="118" t="n"/>
      <c r="Z70" s="118" t="n"/>
      <c r="AA70" s="118" t="n"/>
      <c r="AB70" s="118" t="n"/>
      <c r="AC70" s="118" t="n"/>
      <c r="AD70" s="118" t="n"/>
      <c r="AE70" s="118" t="n"/>
      <c r="AF70" s="118" t="n"/>
      <c r="AG70" s="118" t="n"/>
      <c r="AH70" s="118" t="n"/>
      <c r="AI70" s="118" t="n"/>
      <c r="AJ70" s="118" t="n"/>
      <c r="AK70" s="118" t="n"/>
      <c r="AL70" s="118" t="n"/>
      <c r="AM70" s="118" t="n"/>
      <c r="AN70" s="118" t="n"/>
      <c r="AO70" s="118" t="n">
        <v>1</v>
      </c>
      <c r="AP70" s="118" t="n"/>
      <c r="AQ70" s="118" t="n"/>
      <c r="AR70" s="118" t="n"/>
      <c r="AS70" s="118" t="n"/>
      <c r="AT70" s="118" t="n"/>
      <c r="AU70" s="118" t="n"/>
      <c r="AV70" s="118" t="n"/>
      <c r="AW70" s="118" t="n"/>
      <c r="AX70" s="118" t="n"/>
      <c r="AY70" s="118" t="n"/>
      <c r="AZ70" s="118" t="n"/>
      <c r="BA70" s="118" t="n"/>
      <c r="BB70" s="118" t="n"/>
      <c r="BC70" s="118" t="n"/>
      <c r="BD70" s="118" t="n"/>
      <c r="BE70" s="118" t="n"/>
      <c r="BF70" s="118" t="n"/>
      <c r="BG70" s="118" t="n"/>
      <c r="BH70" s="118" t="n"/>
      <c r="BI70" s="118" t="n"/>
      <c r="BJ70" s="118" t="n"/>
      <c r="BK70" s="118" t="n"/>
      <c r="BL70" s="118" t="n"/>
      <c r="BM70" s="118" t="n"/>
      <c r="BN70" s="118" t="n"/>
      <c r="BO70" s="118" t="n"/>
      <c r="BP70" s="118" t="n"/>
      <c r="BQ70" s="118" t="n"/>
      <c r="BR70" s="118" t="n"/>
      <c r="BS70" s="118" t="n"/>
      <c r="BT70" s="118">
        <f>COUNTIF(B70:BS70,1)</f>
        <v/>
      </c>
      <c r="BV70" s="76">
        <f>TRIM(RIGHT(A70, LEN(A70) - FIND("@", SUBSTITUTE(A70, " ", "@", LEN(A70)-LEN(SUBSTITUTE(A70," ",""))))))</f>
        <v/>
      </c>
      <c r="BW70" s="76">
        <f>TRIM(LEFT(A70,FIND(" ",A70&amp;" ")-1))</f>
        <v/>
      </c>
      <c r="BX70">
        <f>+IF(BV70=BV69,"Same","Diff")</f>
        <v/>
      </c>
      <c r="BY70">
        <f>IF(BX70="Same",IF(BW70=BW69,"same","Diff"))</f>
        <v/>
      </c>
    </row>
    <row r="71" ht="17" customHeight="1">
      <c r="A71" s="59" t="inlineStr">
        <is>
          <t>Gary Baxter</t>
        </is>
      </c>
      <c r="B71" s="117" t="n"/>
      <c r="C71" s="117" t="n"/>
      <c r="D71" s="117" t="n"/>
      <c r="E71" s="117" t="n"/>
      <c r="F71" s="117" t="n"/>
      <c r="G71" s="117" t="n"/>
      <c r="H71" s="117" t="n"/>
      <c r="I71" s="117" t="n"/>
      <c r="J71" s="118" t="n"/>
      <c r="K71" s="118" t="n"/>
      <c r="L71" s="118" t="n"/>
      <c r="M71" s="118" t="n"/>
      <c r="N71" s="118" t="n"/>
      <c r="O71" s="118" t="n"/>
      <c r="P71" s="118" t="n"/>
      <c r="Q71" s="118" t="n"/>
      <c r="R71" s="118" t="n"/>
      <c r="S71" s="118" t="n"/>
      <c r="T71" s="118" t="n"/>
      <c r="U71" s="118" t="n"/>
      <c r="V71" s="118" t="n"/>
      <c r="W71" s="118" t="n"/>
      <c r="X71" s="118" t="n"/>
      <c r="Y71" s="118" t="n"/>
      <c r="Z71" s="118" t="n"/>
      <c r="AA71" s="118" t="n"/>
      <c r="AB71" s="118" t="n"/>
      <c r="AC71" s="118" t="n"/>
      <c r="AD71" s="118" t="n"/>
      <c r="AE71" s="118" t="n"/>
      <c r="AF71" s="118" t="n"/>
      <c r="AG71" s="118" t="n"/>
      <c r="AH71" s="118" t="n"/>
      <c r="AI71" s="118" t="n"/>
      <c r="AJ71" s="118" t="n"/>
      <c r="AK71" s="118" t="n"/>
      <c r="AL71" s="118" t="n"/>
      <c r="AM71" s="118" t="n"/>
      <c r="AN71" s="118" t="n"/>
      <c r="AO71" s="118" t="n"/>
      <c r="AP71" s="118" t="n"/>
      <c r="AQ71" s="118" t="n"/>
      <c r="AR71" s="118" t="n"/>
      <c r="AS71" s="118" t="n">
        <v>1</v>
      </c>
      <c r="AT71" s="118" t="n"/>
      <c r="AU71" s="118" t="n"/>
      <c r="AV71" s="118" t="n"/>
      <c r="AW71" s="118" t="n"/>
      <c r="AX71" s="118" t="n"/>
      <c r="AY71" s="118" t="n"/>
      <c r="AZ71" s="118" t="n"/>
      <c r="BA71" s="118" t="n"/>
      <c r="BB71" s="118" t="n"/>
      <c r="BC71" s="118" t="n"/>
      <c r="BD71" s="118" t="n"/>
      <c r="BE71" s="118" t="n"/>
      <c r="BF71" s="118" t="n"/>
      <c r="BG71" s="118" t="n"/>
      <c r="BH71" s="118" t="n"/>
      <c r="BI71" s="118" t="n"/>
      <c r="BJ71" s="118" t="n"/>
      <c r="BK71" s="118" t="n"/>
      <c r="BL71" s="118" t="n"/>
      <c r="BM71" s="118" t="n"/>
      <c r="BN71" s="118" t="n"/>
      <c r="BO71" s="118" t="n"/>
      <c r="BP71" s="118" t="n"/>
      <c r="BQ71" s="118" t="n"/>
      <c r="BR71" s="118" t="n"/>
      <c r="BS71" s="118" t="n"/>
      <c r="BT71" s="118">
        <f>COUNTIF(B71:BS71,1)</f>
        <v/>
      </c>
      <c r="BV71" s="76">
        <f>TRIM(RIGHT(A71, LEN(A71) - FIND("@", SUBSTITUTE(A71, " ", "@", LEN(A71)-LEN(SUBSTITUTE(A71," ",""))))))</f>
        <v/>
      </c>
      <c r="BW71" s="76">
        <f>TRIM(LEFT(A71,FIND(" ",A71&amp;" ")-1))</f>
        <v/>
      </c>
      <c r="BX71">
        <f>+IF(BV71=BV70,"Same","Diff")</f>
        <v/>
      </c>
      <c r="BY71">
        <f>IF(BX71="Same",IF(BW71=BW70,"same","Diff"))</f>
        <v/>
      </c>
    </row>
    <row r="72" ht="17" customHeight="1">
      <c r="A72" s="59" t="inlineStr">
        <is>
          <t>Leopold von Bayern</t>
        </is>
      </c>
      <c r="B72" s="117" t="n"/>
      <c r="C72" s="117" t="n"/>
      <c r="D72" s="117" t="n"/>
      <c r="E72" s="117" t="n"/>
      <c r="F72" s="117" t="n"/>
      <c r="G72" s="117" t="n"/>
      <c r="H72" s="117" t="n"/>
      <c r="I72" s="117" t="n"/>
      <c r="J72" s="118" t="n"/>
      <c r="K72" s="118" t="n"/>
      <c r="L72" s="118" t="n"/>
      <c r="M72" s="118" t="n"/>
      <c r="N72" s="118" t="n"/>
      <c r="O72" s="118" t="n"/>
      <c r="P72" s="118" t="n"/>
      <c r="Q72" s="118" t="n"/>
      <c r="R72" s="118" t="n"/>
      <c r="S72" s="118" t="n"/>
      <c r="T72" s="118" t="n"/>
      <c r="U72" s="118" t="n"/>
      <c r="V72" s="118" t="n"/>
      <c r="W72" s="118" t="n"/>
      <c r="X72" s="118" t="n"/>
      <c r="Y72" s="118" t="n"/>
      <c r="Z72" s="118" t="n">
        <v>1</v>
      </c>
      <c r="AA72" s="118" t="n"/>
      <c r="AB72" s="118" t="n"/>
      <c r="AC72" s="118" t="n"/>
      <c r="AD72" s="118" t="n"/>
      <c r="AE72" s="118" t="n"/>
      <c r="AF72" s="118" t="n"/>
      <c r="AG72" s="118" t="n"/>
      <c r="AH72" s="118" t="n"/>
      <c r="AI72" s="118" t="n"/>
      <c r="AJ72" s="118" t="n"/>
      <c r="AK72" s="118" t="n"/>
      <c r="AL72" s="118" t="n"/>
      <c r="AM72" s="118" t="n"/>
      <c r="AN72" s="118" t="n"/>
      <c r="AO72" s="118" t="n"/>
      <c r="AP72" s="118" t="n"/>
      <c r="AQ72" s="118" t="n"/>
      <c r="AR72" s="118" t="n"/>
      <c r="AS72" s="118" t="n"/>
      <c r="AT72" s="118" t="n"/>
      <c r="AU72" s="118" t="n"/>
      <c r="AV72" s="118" t="n"/>
      <c r="AW72" s="118" t="n"/>
      <c r="AX72" s="118" t="n"/>
      <c r="AY72" s="118" t="n"/>
      <c r="AZ72" s="118" t="n"/>
      <c r="BA72" s="118" t="n"/>
      <c r="BB72" s="118" t="n"/>
      <c r="BC72" s="118" t="n"/>
      <c r="BD72" s="118" t="n"/>
      <c r="BE72" s="118" t="n"/>
      <c r="BF72" s="118" t="n"/>
      <c r="BG72" s="118" t="n"/>
      <c r="BH72" s="118" t="n"/>
      <c r="BI72" s="118" t="n"/>
      <c r="BJ72" s="118" t="n"/>
      <c r="BK72" s="118" t="n"/>
      <c r="BL72" s="118" t="n"/>
      <c r="BM72" s="118" t="n"/>
      <c r="BN72" s="118" t="n"/>
      <c r="BO72" s="118" t="n"/>
      <c r="BP72" s="118" t="n"/>
      <c r="BQ72" s="118" t="n"/>
      <c r="BR72" s="118" t="n"/>
      <c r="BS72" s="118" t="n"/>
      <c r="BT72" s="118">
        <f>COUNTIF(B72:BS72,1)</f>
        <v/>
      </c>
      <c r="BV72" s="76">
        <f>TRIM(RIGHT(A72, LEN(A72) - FIND("@", SUBSTITUTE(A72, " ", "@", LEN(A72)-LEN(SUBSTITUTE(A72," ",""))))))</f>
        <v/>
      </c>
      <c r="BW72" s="76">
        <f>TRIM(LEFT(A72,FIND(" ",A72&amp;" ")-1))</f>
        <v/>
      </c>
      <c r="BX72">
        <f>+IF(BV72=BV71,"Same","Diff")</f>
        <v/>
      </c>
      <c r="BY72">
        <f>IF(BX72="Same",IF(BW72=BW71,"same","Diff"))</f>
        <v/>
      </c>
    </row>
    <row r="73" ht="17" customHeight="1">
      <c r="A73" s="59" t="inlineStr">
        <is>
          <t>Troy Bayliss</t>
        </is>
      </c>
      <c r="B73" s="117" t="n"/>
      <c r="C73" s="117" t="n"/>
      <c r="D73" s="117" t="n"/>
      <c r="E73" s="117" t="n"/>
      <c r="F73" s="117" t="n"/>
      <c r="G73" s="117" t="n"/>
      <c r="H73" s="117" t="n"/>
      <c r="I73" s="117" t="n"/>
      <c r="J73" s="118" t="n"/>
      <c r="K73" s="118" t="n"/>
      <c r="L73" s="118" t="n"/>
      <c r="M73" s="118" t="n"/>
      <c r="N73" s="118" t="n"/>
      <c r="O73" s="118" t="n"/>
      <c r="P73" s="118" t="n"/>
      <c r="Q73" s="118" t="n"/>
      <c r="R73" s="118" t="n"/>
      <c r="S73" s="118" t="n"/>
      <c r="T73" s="118" t="n"/>
      <c r="U73" s="118" t="n"/>
      <c r="V73" s="118" t="n"/>
      <c r="W73" s="118" t="n"/>
      <c r="X73" s="118" t="n"/>
      <c r="Y73" s="118" t="n"/>
      <c r="Z73" s="118" t="n"/>
      <c r="AA73" s="118" t="n"/>
      <c r="AB73" s="118" t="n"/>
      <c r="AC73" s="118" t="n"/>
      <c r="AD73" s="118" t="n"/>
      <c r="AE73" s="118" t="n"/>
      <c r="AF73" s="118" t="n"/>
      <c r="AG73" s="118" t="n"/>
      <c r="AH73" s="118" t="n"/>
      <c r="AI73" s="118" t="n"/>
      <c r="AJ73" s="118" t="n"/>
      <c r="AK73" s="118" t="n"/>
      <c r="AL73" s="118" t="n"/>
      <c r="AM73" s="118" t="n"/>
      <c r="AN73" s="118" t="n"/>
      <c r="AO73" s="118" t="n"/>
      <c r="AP73" s="118" t="n"/>
      <c r="AQ73" s="118" t="n"/>
      <c r="AR73" s="118" t="n"/>
      <c r="AS73" s="118" t="n"/>
      <c r="AT73" s="118" t="n"/>
      <c r="AU73" s="118" t="n"/>
      <c r="AV73" s="118" t="n"/>
      <c r="AW73" s="118" t="n"/>
      <c r="AX73" s="118" t="n"/>
      <c r="AY73" s="118" t="n"/>
      <c r="AZ73" s="118" t="n"/>
      <c r="BA73" s="118" t="n"/>
      <c r="BB73" s="118" t="n">
        <v>1</v>
      </c>
      <c r="BC73" s="118" t="n"/>
      <c r="BD73" s="118" t="n"/>
      <c r="BE73" s="118" t="n"/>
      <c r="BF73" s="118" t="n"/>
      <c r="BG73" s="118" t="n"/>
      <c r="BH73" s="118" t="n"/>
      <c r="BI73" s="118" t="n"/>
      <c r="BJ73" s="118" t="n"/>
      <c r="BK73" s="118" t="n"/>
      <c r="BL73" s="118" t="n"/>
      <c r="BM73" s="118" t="n"/>
      <c r="BN73" s="118" t="n"/>
      <c r="BO73" s="118" t="n"/>
      <c r="BP73" s="118" t="n"/>
      <c r="BQ73" s="118" t="n"/>
      <c r="BR73" s="118" t="n"/>
      <c r="BS73" s="118" t="n"/>
      <c r="BT73" s="118">
        <f>COUNTIF(B73:BS73,1)</f>
        <v/>
      </c>
      <c r="BV73" s="76">
        <f>TRIM(RIGHT(A73, LEN(A73) - FIND("@", SUBSTITUTE(A73, " ", "@", LEN(A73)-LEN(SUBSTITUTE(A73," ",""))))))</f>
        <v/>
      </c>
      <c r="BW73" s="76">
        <f>TRIM(LEFT(A73,FIND(" ",A73&amp;" ")-1))</f>
        <v/>
      </c>
      <c r="BX73">
        <f>+IF(BV73=BV72,"Same","Diff")</f>
        <v/>
      </c>
      <c r="BY73">
        <f>IF(BX73="Same",IF(BW73=BW72,"same","Diff"))</f>
        <v/>
      </c>
    </row>
    <row r="74" ht="17" customHeight="1">
      <c r="A74" s="60" t="inlineStr">
        <is>
          <t>Bob Beasley</t>
        </is>
      </c>
      <c r="B74" s="119" t="n"/>
      <c r="C74" s="119" t="n"/>
      <c r="D74" s="119" t="n"/>
      <c r="E74" s="119" t="n"/>
      <c r="F74" s="119" t="n"/>
      <c r="G74" s="119" t="n">
        <v>1</v>
      </c>
      <c r="H74" s="119" t="n">
        <v>1</v>
      </c>
      <c r="I74" s="119" t="n">
        <v>1</v>
      </c>
      <c r="J74" s="118" t="n">
        <v>1</v>
      </c>
      <c r="K74" s="118" t="n">
        <v>1</v>
      </c>
      <c r="L74" s="118" t="n">
        <v>1</v>
      </c>
      <c r="M74" s="118" t="n">
        <v>1</v>
      </c>
      <c r="N74" s="118" t="n"/>
      <c r="O74" s="118" t="n">
        <v>1</v>
      </c>
      <c r="P74" s="118" t="n">
        <v>1</v>
      </c>
      <c r="Q74" s="118" t="n"/>
      <c r="R74" s="118" t="n"/>
      <c r="S74" s="118" t="n"/>
      <c r="T74" s="118" t="n"/>
      <c r="U74" s="118" t="n"/>
      <c r="V74" s="118" t="n"/>
      <c r="W74" s="118" t="n"/>
      <c r="X74" s="118" t="n"/>
      <c r="Y74" s="118" t="n"/>
      <c r="Z74" s="118" t="n"/>
      <c r="AA74" s="118" t="n"/>
      <c r="AB74" s="118" t="n"/>
      <c r="AC74" s="118" t="n"/>
      <c r="AD74" s="118" t="n"/>
      <c r="AE74" s="118" t="n"/>
      <c r="AF74" s="118" t="n"/>
      <c r="AG74" s="118" t="n"/>
      <c r="AH74" s="118" t="n"/>
      <c r="AI74" s="118" t="n"/>
      <c r="AJ74" s="118" t="n"/>
      <c r="AK74" s="118" t="n"/>
      <c r="AL74" s="118" t="n"/>
      <c r="AM74" s="118" t="n"/>
      <c r="AN74" s="118" t="n"/>
      <c r="AO74" s="118" t="n"/>
      <c r="AP74" s="118" t="n"/>
      <c r="AQ74" s="118" t="n"/>
      <c r="AR74" s="118" t="n"/>
      <c r="AS74" s="118" t="n"/>
      <c r="AT74" s="118" t="n"/>
      <c r="AU74" s="118" t="n"/>
      <c r="AV74" s="118" t="n"/>
      <c r="AW74" s="118" t="n"/>
      <c r="AX74" s="118" t="n"/>
      <c r="AY74" s="118" t="n"/>
      <c r="AZ74" s="118" t="n"/>
      <c r="BA74" s="118" t="n"/>
      <c r="BB74" s="118" t="n"/>
      <c r="BC74" s="118" t="n"/>
      <c r="BD74" s="118" t="n"/>
      <c r="BE74" s="118" t="n"/>
      <c r="BF74" s="118" t="n"/>
      <c r="BG74" s="118" t="n"/>
      <c r="BH74" s="118" t="n"/>
      <c r="BI74" s="118" t="n"/>
      <c r="BJ74" s="118" t="n"/>
      <c r="BK74" s="118" t="n"/>
      <c r="BL74" s="118" t="n"/>
      <c r="BM74" s="118" t="n"/>
      <c r="BN74" s="118" t="n"/>
      <c r="BO74" s="118" t="n"/>
      <c r="BP74" s="118" t="n"/>
      <c r="BQ74" s="118" t="n"/>
      <c r="BR74" s="118" t="n"/>
      <c r="BS74" s="118" t="n"/>
      <c r="BT74" s="118">
        <f>COUNTIF(B74:BS74,1)</f>
        <v/>
      </c>
      <c r="BV74" s="76">
        <f>TRIM(RIGHT(A74, LEN(A74) - FIND("@", SUBSTITUTE(A74, " ", "@", LEN(A74)-LEN(SUBSTITUTE(A74," ",""))))))</f>
        <v/>
      </c>
      <c r="BW74" s="76">
        <f>TRIM(LEFT(A74,FIND(" ",A74&amp;" ")-1))</f>
        <v/>
      </c>
      <c r="BX74">
        <f>+IF(BV74=BV73,"Same","Diff")</f>
        <v/>
      </c>
      <c r="BY74">
        <f>IF(BX74="Same",IF(BW74=BW73,"same","Diff"))</f>
        <v/>
      </c>
    </row>
    <row r="75" ht="17" customHeight="1">
      <c r="A75" s="59" t="inlineStr">
        <is>
          <t>Daryl Beattie</t>
        </is>
      </c>
      <c r="B75" s="117" t="n"/>
      <c r="C75" s="117" t="n"/>
      <c r="D75" s="117" t="n"/>
      <c r="E75" s="117" t="n"/>
      <c r="F75" s="117" t="n"/>
      <c r="G75" s="117" t="n"/>
      <c r="H75" s="117" t="n"/>
      <c r="I75" s="117" t="n"/>
      <c r="J75" s="118" t="n"/>
      <c r="K75" s="118" t="n"/>
      <c r="L75" s="118" t="n"/>
      <c r="M75" s="118" t="n"/>
      <c r="N75" s="118" t="n"/>
      <c r="O75" s="118" t="n"/>
      <c r="P75" s="118" t="n"/>
      <c r="Q75" s="118" t="n"/>
      <c r="R75" s="118" t="n"/>
      <c r="S75" s="118" t="n"/>
      <c r="T75" s="118" t="n"/>
      <c r="U75" s="118" t="n"/>
      <c r="V75" s="118" t="n"/>
      <c r="W75" s="118" t="n"/>
      <c r="X75" s="118" t="n"/>
      <c r="Y75" s="118" t="n"/>
      <c r="Z75" s="118" t="n"/>
      <c r="AA75" s="118" t="n"/>
      <c r="AB75" s="118" t="n"/>
      <c r="AC75" s="118" t="n"/>
      <c r="AD75" s="118" t="n"/>
      <c r="AE75" s="118" t="n"/>
      <c r="AF75" s="118" t="n"/>
      <c r="AG75" s="118" t="n"/>
      <c r="AH75" s="118" t="n"/>
      <c r="AI75" s="118" t="n"/>
      <c r="AJ75" s="118" t="n"/>
      <c r="AK75" s="118" t="n"/>
      <c r="AL75" s="118" t="n"/>
      <c r="AM75" s="118" t="n"/>
      <c r="AN75" s="118" t="n"/>
      <c r="AO75" s="118" t="n"/>
      <c r="AP75" s="118" t="n"/>
      <c r="AQ75" s="118" t="n"/>
      <c r="AR75" s="118" t="n"/>
      <c r="AS75" s="118" t="n"/>
      <c r="AT75" s="118" t="n"/>
      <c r="AU75" s="118" t="n">
        <v>1</v>
      </c>
      <c r="AV75" s="118" t="n"/>
      <c r="AW75" s="118" t="n"/>
      <c r="AX75" s="118" t="n"/>
      <c r="AY75" s="118" t="n"/>
      <c r="AZ75" s="118" t="n"/>
      <c r="BA75" s="118" t="n"/>
      <c r="BB75" s="118" t="n"/>
      <c r="BC75" s="118" t="n"/>
      <c r="BD75" s="118" t="n"/>
      <c r="BE75" s="118" t="n"/>
      <c r="BF75" s="118" t="n"/>
      <c r="BG75" s="118" t="n"/>
      <c r="BH75" s="118" t="n"/>
      <c r="BI75" s="118" t="n"/>
      <c r="BJ75" s="118" t="n"/>
      <c r="BK75" s="118" t="n"/>
      <c r="BL75" s="118" t="n"/>
      <c r="BM75" s="118" t="n"/>
      <c r="BN75" s="118" t="n"/>
      <c r="BO75" s="118" t="n"/>
      <c r="BP75" s="118" t="n"/>
      <c r="BQ75" s="118" t="n"/>
      <c r="BR75" s="118" t="n"/>
      <c r="BS75" s="118" t="n"/>
      <c r="BT75" s="118">
        <f>COUNTIF(B75:BS75,1)</f>
        <v/>
      </c>
      <c r="BV75" s="76">
        <f>TRIM(RIGHT(A75, LEN(A75) - FIND("@", SUBSTITUTE(A75, " ", "@", LEN(A75)-LEN(SUBSTITUTE(A75," ",""))))))</f>
        <v/>
      </c>
      <c r="BW75" s="76">
        <f>TRIM(LEFT(A75,FIND(" ",A75&amp;" ")-1))</f>
        <v/>
      </c>
      <c r="BX75">
        <f>+IF(BV75=BV74,"Same","Diff")</f>
        <v/>
      </c>
      <c r="BY75">
        <f>IF(BX75="Same",IF(BW75=BW74,"same","Diff"))</f>
        <v/>
      </c>
    </row>
    <row r="76" ht="34" customHeight="1">
      <c r="A76" s="59" t="inlineStr">
        <is>
          <t>Marie-Claude Beaumont</t>
        </is>
      </c>
      <c r="B76" s="117" t="n"/>
      <c r="C76" s="117" t="n"/>
      <c r="D76" s="117" t="n"/>
      <c r="E76" s="117" t="n"/>
      <c r="F76" s="117" t="n"/>
      <c r="G76" s="117" t="n"/>
      <c r="H76" s="117" t="n"/>
      <c r="I76" s="117" t="n"/>
      <c r="J76" s="118" t="n"/>
      <c r="K76" s="118" t="n"/>
      <c r="L76" s="118" t="n"/>
      <c r="M76" s="118" t="n"/>
      <c r="N76" s="118" t="n"/>
      <c r="O76" s="118" t="n"/>
      <c r="P76" s="118" t="n"/>
      <c r="Q76" s="118" t="n">
        <v>1</v>
      </c>
      <c r="R76" s="118" t="n">
        <v>1</v>
      </c>
      <c r="S76" s="118" t="n"/>
      <c r="T76" s="118" t="n"/>
      <c r="U76" s="118" t="n"/>
      <c r="V76" s="118" t="n"/>
      <c r="W76" s="118" t="n"/>
      <c r="X76" s="118" t="n"/>
      <c r="Y76" s="118" t="n"/>
      <c r="Z76" s="118" t="n"/>
      <c r="AA76" s="118" t="n"/>
      <c r="AB76" s="118" t="n"/>
      <c r="AC76" s="118" t="n"/>
      <c r="AD76" s="118" t="n"/>
      <c r="AE76" s="118" t="n"/>
      <c r="AF76" s="118" t="n"/>
      <c r="AG76" s="118" t="n"/>
      <c r="AH76" s="118" t="n"/>
      <c r="AI76" s="118" t="n"/>
      <c r="AJ76" s="118" t="n"/>
      <c r="AK76" s="118" t="n"/>
      <c r="AL76" s="118" t="n"/>
      <c r="AM76" s="118" t="n"/>
      <c r="AN76" s="118" t="n"/>
      <c r="AO76" s="118" t="n"/>
      <c r="AP76" s="118" t="n"/>
      <c r="AQ76" s="118" t="n"/>
      <c r="AR76" s="118" t="n"/>
      <c r="AS76" s="118" t="n"/>
      <c r="AT76" s="118" t="n"/>
      <c r="AU76" s="118" t="n"/>
      <c r="AV76" s="118" t="n"/>
      <c r="AW76" s="118" t="n"/>
      <c r="AX76" s="118" t="n"/>
      <c r="AY76" s="118" t="n"/>
      <c r="AZ76" s="118" t="n"/>
      <c r="BA76" s="118" t="n"/>
      <c r="BB76" s="118" t="n"/>
      <c r="BC76" s="118" t="n"/>
      <c r="BD76" s="118" t="n"/>
      <c r="BE76" s="118" t="n"/>
      <c r="BF76" s="118" t="n"/>
      <c r="BG76" s="118" t="n"/>
      <c r="BH76" s="118" t="n"/>
      <c r="BI76" s="118" t="n"/>
      <c r="BJ76" s="118" t="n"/>
      <c r="BK76" s="118" t="n"/>
      <c r="BL76" s="118" t="n"/>
      <c r="BM76" s="118" t="n"/>
      <c r="BN76" s="118" t="n"/>
      <c r="BO76" s="118" t="n"/>
      <c r="BP76" s="118" t="n"/>
      <c r="BQ76" s="118" t="n"/>
      <c r="BR76" s="118" t="n"/>
      <c r="BS76" s="118" t="n"/>
      <c r="BT76" s="118">
        <f>COUNTIF(B76:BS76,1)</f>
        <v/>
      </c>
      <c r="BV76" s="76">
        <f>TRIM(RIGHT(A76, LEN(A76) - FIND("@", SUBSTITUTE(A76, " ", "@", LEN(A76)-LEN(SUBSTITUTE(A76," ",""))))))</f>
        <v/>
      </c>
      <c r="BW76" s="76">
        <f>TRIM(LEFT(A76,FIND(" ",A76&amp;" ")-1))</f>
        <v/>
      </c>
      <c r="BX76">
        <f>+IF(BV76=BV75,"Same","Diff")</f>
        <v/>
      </c>
      <c r="BY76">
        <f>IF(BX76="Same",IF(BW76=BW75,"same","Diff"))</f>
        <v/>
      </c>
    </row>
    <row r="77" ht="17" customHeight="1">
      <c r="A77" s="59" t="inlineStr">
        <is>
          <t>Damon Beck</t>
        </is>
      </c>
      <c r="B77" s="117" t="n"/>
      <c r="C77" s="117" t="n"/>
      <c r="D77" s="117" t="n"/>
      <c r="E77" s="117" t="n"/>
      <c r="F77" s="117" t="n"/>
      <c r="G77" s="117" t="n"/>
      <c r="H77" s="117" t="n"/>
      <c r="I77" s="117" t="n">
        <v>1</v>
      </c>
      <c r="J77" s="118" t="n">
        <v>1</v>
      </c>
      <c r="K77" s="118" t="n">
        <v>1</v>
      </c>
      <c r="L77" s="118" t="n"/>
      <c r="M77" s="118" t="n">
        <v>1</v>
      </c>
      <c r="N77" s="130" t="n">
        <v>1</v>
      </c>
      <c r="O77" s="118" t="n"/>
      <c r="P77" s="118" t="n"/>
      <c r="Q77" s="118" t="n"/>
      <c r="R77" s="118" t="n"/>
      <c r="S77" s="118" t="n"/>
      <c r="T77" s="118" t="n"/>
      <c r="U77" s="118" t="n"/>
      <c r="V77" s="118" t="n"/>
      <c r="W77" s="118" t="n"/>
      <c r="X77" s="118" t="n"/>
      <c r="Y77" s="118" t="n"/>
      <c r="Z77" s="118" t="n"/>
      <c r="AA77" s="118" t="n"/>
      <c r="AB77" s="118" t="n"/>
      <c r="AC77" s="118" t="n"/>
      <c r="AD77" s="118" t="n">
        <v>1</v>
      </c>
      <c r="AE77" s="118" t="n"/>
      <c r="AF77" s="118" t="n"/>
      <c r="AG77" s="118" t="n"/>
      <c r="AH77" s="118" t="n"/>
      <c r="AI77" s="118" t="n"/>
      <c r="AJ77" s="118" t="n"/>
      <c r="AK77" s="118" t="n"/>
      <c r="AL77" s="118" t="n"/>
      <c r="AM77" s="118" t="n"/>
      <c r="AN77" s="118" t="n"/>
      <c r="AO77" s="118" t="n"/>
      <c r="AP77" s="118" t="n"/>
      <c r="AQ77" s="118" t="n"/>
      <c r="AR77" s="118" t="n"/>
      <c r="AS77" s="118" t="n"/>
      <c r="AT77" s="118" t="n"/>
      <c r="AU77" s="118" t="n"/>
      <c r="AV77" s="118" t="n"/>
      <c r="AW77" s="118" t="n"/>
      <c r="AX77" s="118" t="n"/>
      <c r="AY77" s="118" t="n"/>
      <c r="AZ77" s="118" t="n"/>
      <c r="BA77" s="118" t="n"/>
      <c r="BB77" s="118" t="n"/>
      <c r="BC77" s="118" t="n"/>
      <c r="BD77" s="118" t="n"/>
      <c r="BE77" s="118" t="n"/>
      <c r="BF77" s="118" t="n"/>
      <c r="BG77" s="118" t="n"/>
      <c r="BH77" s="118" t="n"/>
      <c r="BI77" s="118" t="n"/>
      <c r="BJ77" s="118" t="n"/>
      <c r="BK77" s="118" t="n"/>
      <c r="BL77" s="118" t="n"/>
      <c r="BM77" s="118" t="n"/>
      <c r="BN77" s="118" t="n"/>
      <c r="BO77" s="118" t="n"/>
      <c r="BP77" s="118" t="n"/>
      <c r="BQ77" s="118" t="n"/>
      <c r="BR77" s="118" t="n"/>
      <c r="BS77" s="118" t="n"/>
      <c r="BT77" s="118">
        <f>COUNTIF(B77:BS77,1)</f>
        <v/>
      </c>
      <c r="BV77" s="76">
        <f>TRIM(RIGHT(A77, LEN(A77) - FIND("@", SUBSTITUTE(A77, " ", "@", LEN(A77)-LEN(SUBSTITUTE(A77," ",""))))))</f>
        <v/>
      </c>
      <c r="BW77" s="76">
        <f>TRIM(LEFT(A77,FIND(" ",A77&amp;" ")-1))</f>
        <v/>
      </c>
      <c r="BX77">
        <f>+IF(BV77=BV76,"Same","Diff")</f>
        <v/>
      </c>
      <c r="BY77">
        <f>IF(BX77="Same",IF(BW77=BW76,"same","Diff"))</f>
        <v/>
      </c>
    </row>
    <row r="78" ht="17" customHeight="1">
      <c r="A78" s="59" t="inlineStr">
        <is>
          <t>Peter Beck</t>
        </is>
      </c>
      <c r="B78" s="117" t="n"/>
      <c r="C78" s="117" t="n"/>
      <c r="D78" s="117" t="n"/>
      <c r="E78" s="117" t="n"/>
      <c r="F78" s="117" t="n"/>
      <c r="G78" s="117" t="n"/>
      <c r="H78" s="117" t="n"/>
      <c r="I78" s="117" t="n"/>
      <c r="J78" s="118" t="n"/>
      <c r="K78" s="118" t="n"/>
      <c r="L78" s="118" t="n"/>
      <c r="M78" s="118" t="n"/>
      <c r="N78" s="118" t="n"/>
      <c r="O78" s="118" t="n"/>
      <c r="P78" s="118" t="n"/>
      <c r="Q78" s="118" t="n"/>
      <c r="R78" s="118" t="n"/>
      <c r="S78" s="118" t="n"/>
      <c r="T78" s="118" t="n"/>
      <c r="U78" s="118" t="n"/>
      <c r="V78" s="118" t="n"/>
      <c r="W78" s="118" t="n"/>
      <c r="X78" s="118" t="n"/>
      <c r="Y78" s="118" t="n"/>
      <c r="Z78" s="118" t="n"/>
      <c r="AA78" s="118" t="n"/>
      <c r="AB78" s="118" t="n"/>
      <c r="AC78" s="118" t="n"/>
      <c r="AD78" s="118" t="n"/>
      <c r="AE78" s="118" t="n"/>
      <c r="AF78" s="118" t="n"/>
      <c r="AG78" s="118" t="n"/>
      <c r="AH78" s="118" t="n">
        <v>1</v>
      </c>
      <c r="AI78" s="118" t="n"/>
      <c r="AJ78" s="118" t="n"/>
      <c r="AK78" s="118" t="n"/>
      <c r="AL78" s="118" t="n"/>
      <c r="AM78" s="118" t="n"/>
      <c r="AN78" s="118" t="n"/>
      <c r="AO78" s="118" t="n"/>
      <c r="AP78" s="118" t="n"/>
      <c r="AQ78" s="118" t="n"/>
      <c r="AR78" s="118" t="n"/>
      <c r="AS78" s="118" t="n"/>
      <c r="AT78" s="118" t="n"/>
      <c r="AU78" s="118" t="n"/>
      <c r="AV78" s="118" t="n"/>
      <c r="AW78" s="118" t="n"/>
      <c r="AX78" s="118" t="n"/>
      <c r="AY78" s="118" t="n"/>
      <c r="AZ78" s="118" t="n"/>
      <c r="BA78" s="118" t="n"/>
      <c r="BB78" s="118" t="n"/>
      <c r="BC78" s="118" t="n"/>
      <c r="BD78" s="118" t="n"/>
      <c r="BE78" s="118" t="n"/>
      <c r="BF78" s="118" t="n"/>
      <c r="BG78" s="118" t="n"/>
      <c r="BH78" s="118" t="n"/>
      <c r="BI78" s="118" t="n"/>
      <c r="BJ78" s="118" t="n"/>
      <c r="BK78" s="118" t="n"/>
      <c r="BL78" s="118" t="n"/>
      <c r="BM78" s="118" t="n"/>
      <c r="BN78" s="118" t="n"/>
      <c r="BO78" s="118" t="n"/>
      <c r="BP78" s="118" t="n"/>
      <c r="BQ78" s="118" t="n"/>
      <c r="BR78" s="118" t="n"/>
      <c r="BS78" s="118" t="n"/>
      <c r="BT78" s="118">
        <f>COUNTIF(B78:BS78,1)</f>
        <v/>
      </c>
      <c r="BV78" s="76">
        <f>TRIM(RIGHT(A78, LEN(A78) - FIND("@", SUBSTITUTE(A78, " ", "@", LEN(A78)-LEN(SUBSTITUTE(A78," ",""))))))</f>
        <v/>
      </c>
      <c r="BW78" s="76">
        <f>TRIM(LEFT(A78,FIND(" ",A78&amp;" ")-1))</f>
        <v/>
      </c>
      <c r="BX78">
        <f>+IF(BV78=BV77,"Same","Diff")</f>
        <v/>
      </c>
      <c r="BY78">
        <f>IF(BX78="Same",IF(BW78=BW77,"same","Diff"))</f>
        <v/>
      </c>
    </row>
    <row r="79" ht="17" customHeight="1">
      <c r="A79" s="60" t="inlineStr">
        <is>
          <t>Russell Becker</t>
        </is>
      </c>
      <c r="B79" s="119" t="n"/>
      <c r="C79" s="119" t="n"/>
      <c r="D79" s="119" t="n"/>
      <c r="E79" s="119" t="n"/>
      <c r="F79" s="119" t="n"/>
      <c r="G79" s="119" t="n"/>
      <c r="H79" s="119" t="n"/>
      <c r="I79" s="119" t="n"/>
      <c r="J79" s="118" t="n"/>
      <c r="K79" s="118" t="n"/>
      <c r="L79" s="118" t="n"/>
      <c r="M79" s="118" t="n"/>
      <c r="N79" s="118" t="n"/>
      <c r="O79" s="118" t="n"/>
      <c r="P79" s="118" t="n"/>
      <c r="Q79" s="118" t="n"/>
      <c r="R79" s="118" t="n"/>
      <c r="S79" s="118" t="n"/>
      <c r="T79" s="118" t="n"/>
      <c r="U79" s="118" t="n"/>
      <c r="V79" s="118" t="n"/>
      <c r="W79" s="118" t="n"/>
      <c r="X79" s="118" t="n"/>
      <c r="Y79" s="118" t="n"/>
      <c r="Z79" s="118" t="n"/>
      <c r="AA79" s="118" t="n"/>
      <c r="AB79" s="118" t="n"/>
      <c r="AC79" s="118" t="n"/>
      <c r="AD79" s="118" t="n"/>
      <c r="AE79" s="118" t="n"/>
      <c r="AF79" s="118" t="n">
        <v>1</v>
      </c>
      <c r="AG79" s="118" t="n"/>
      <c r="AH79" s="118" t="n"/>
      <c r="AI79" s="118" t="n"/>
      <c r="AJ79" s="118" t="n"/>
      <c r="AK79" s="118" t="n"/>
      <c r="AL79" s="118" t="n"/>
      <c r="AM79" s="118" t="n"/>
      <c r="AN79" s="118" t="n"/>
      <c r="AO79" s="118" t="n"/>
      <c r="AP79" s="118" t="n"/>
      <c r="AQ79" s="118" t="n"/>
      <c r="AR79" s="118" t="n"/>
      <c r="AS79" s="118" t="n"/>
      <c r="AT79" s="118" t="n"/>
      <c r="AU79" s="118" t="n"/>
      <c r="AV79" s="118" t="n"/>
      <c r="AW79" s="118" t="n"/>
      <c r="AX79" s="118" t="n"/>
      <c r="AY79" s="118" t="n"/>
      <c r="AZ79" s="118" t="n"/>
      <c r="BA79" s="118" t="n"/>
      <c r="BB79" s="118" t="n"/>
      <c r="BC79" s="118" t="n"/>
      <c r="BD79" s="118" t="n"/>
      <c r="BE79" s="118" t="n"/>
      <c r="BF79" s="118" t="n"/>
      <c r="BG79" s="118" t="n"/>
      <c r="BH79" s="118" t="n"/>
      <c r="BI79" s="118" t="n"/>
      <c r="BJ79" s="118" t="n"/>
      <c r="BK79" s="118" t="n"/>
      <c r="BL79" s="118" t="n"/>
      <c r="BM79" s="118" t="n"/>
      <c r="BN79" s="118" t="n"/>
      <c r="BO79" s="118" t="n"/>
      <c r="BP79" s="118" t="n"/>
      <c r="BQ79" s="118" t="n"/>
      <c r="BR79" s="118" t="n"/>
      <c r="BS79" s="118" t="n"/>
      <c r="BT79" s="118">
        <f>COUNTIF(B79:BS79,1)</f>
        <v/>
      </c>
      <c r="BV79" s="76">
        <f>TRIM(RIGHT(A79, LEN(A79) - FIND("@", SUBSTITUTE(A79, " ", "@", LEN(A79)-LEN(SUBSTITUTE(A79," ",""))))))</f>
        <v/>
      </c>
      <c r="BW79" s="76">
        <f>TRIM(LEFT(A79,FIND(" ",A79&amp;" ")-1))</f>
        <v/>
      </c>
      <c r="BX79">
        <f>+IF(BV79=BV78,"Same","Diff")</f>
        <v/>
      </c>
      <c r="BY79">
        <f>IF(BX79="Same",IF(BW79=BW78,"same","Diff"))</f>
        <v/>
      </c>
    </row>
    <row r="80" ht="17" customHeight="1">
      <c r="A80" s="59" t="inlineStr">
        <is>
          <t>Norm Beechey</t>
        </is>
      </c>
      <c r="B80" s="117" t="n">
        <v>1</v>
      </c>
      <c r="C80" s="117" t="n">
        <v>1</v>
      </c>
      <c r="D80" s="117" t="n">
        <v>1</v>
      </c>
      <c r="E80" s="117" t="n"/>
      <c r="F80" s="117" t="n"/>
      <c r="G80" s="117" t="n"/>
      <c r="H80" s="117" t="n"/>
      <c r="I80" s="117" t="n"/>
      <c r="J80" s="118" t="n"/>
      <c r="K80" s="118" t="n"/>
      <c r="L80" s="118" t="n">
        <v>1</v>
      </c>
      <c r="M80" s="118" t="n">
        <v>1</v>
      </c>
      <c r="N80" s="118" t="n"/>
      <c r="O80" s="118" t="n"/>
      <c r="P80" s="118" t="n"/>
      <c r="Q80" s="118" t="n"/>
      <c r="R80" s="118" t="n"/>
      <c r="S80" s="118" t="n"/>
      <c r="T80" s="118" t="n"/>
      <c r="U80" s="118" t="n"/>
      <c r="V80" s="118" t="n"/>
      <c r="W80" s="118" t="n"/>
      <c r="X80" s="118" t="n"/>
      <c r="Y80" s="118" t="n"/>
      <c r="Z80" s="118" t="n"/>
      <c r="AA80" s="118" t="n"/>
      <c r="AB80" s="118" t="n"/>
      <c r="AC80" s="118" t="n"/>
      <c r="AD80" s="118" t="n"/>
      <c r="AE80" s="118" t="n"/>
      <c r="AF80" s="118" t="n"/>
      <c r="AG80" s="118" t="n"/>
      <c r="AH80" s="118" t="n"/>
      <c r="AI80" s="118" t="n"/>
      <c r="AJ80" s="118" t="n"/>
      <c r="AK80" s="118" t="n"/>
      <c r="AL80" s="118" t="n"/>
      <c r="AM80" s="118" t="n"/>
      <c r="AN80" s="118" t="n"/>
      <c r="AO80" s="118" t="n"/>
      <c r="AP80" s="118" t="n"/>
      <c r="AQ80" s="118" t="n"/>
      <c r="AR80" s="118" t="n"/>
      <c r="AS80" s="118" t="n"/>
      <c r="AT80" s="118" t="n"/>
      <c r="AU80" s="118" t="n"/>
      <c r="AV80" s="118" t="n"/>
      <c r="AW80" s="118" t="n"/>
      <c r="AX80" s="118" t="n"/>
      <c r="AY80" s="118" t="n"/>
      <c r="AZ80" s="118" t="n"/>
      <c r="BA80" s="118" t="n"/>
      <c r="BB80" s="118" t="n"/>
      <c r="BC80" s="118" t="n"/>
      <c r="BD80" s="118" t="n"/>
      <c r="BE80" s="118" t="n"/>
      <c r="BF80" s="118" t="n"/>
      <c r="BG80" s="118" t="n"/>
      <c r="BH80" s="118" t="n"/>
      <c r="BI80" s="118" t="n"/>
      <c r="BJ80" s="118" t="n"/>
      <c r="BK80" s="118" t="n"/>
      <c r="BL80" s="118" t="n"/>
      <c r="BM80" s="118" t="n"/>
      <c r="BN80" s="118" t="n"/>
      <c r="BO80" s="118" t="n"/>
      <c r="BP80" s="118" t="n"/>
      <c r="BQ80" s="118" t="n"/>
      <c r="BR80" s="118" t="n"/>
      <c r="BS80" s="118" t="n"/>
      <c r="BT80" s="118">
        <f>COUNTIF(B80:BS80,1)</f>
        <v/>
      </c>
      <c r="BV80" s="76">
        <f>TRIM(RIGHT(A80, LEN(A80) - FIND("@", SUBSTITUTE(A80, " ", "@", LEN(A80)-LEN(SUBSTITUTE(A80," ",""))))))</f>
        <v/>
      </c>
      <c r="BW80" s="76">
        <f>TRIM(LEFT(A80,FIND(" ",A80&amp;" ")-1))</f>
        <v/>
      </c>
      <c r="BX80">
        <f>+IF(BV80=BV79,"Same","Diff")</f>
        <v/>
      </c>
      <c r="BY80">
        <f>IF(BX80="Same",IF(BW80=BW79,"same","Diff"))</f>
        <v/>
      </c>
    </row>
    <row r="81" ht="17" customHeight="1">
      <c r="A81" s="59" t="inlineStr">
        <is>
          <t>Shane Beikoff</t>
        </is>
      </c>
      <c r="B81" s="117" t="n"/>
      <c r="C81" s="117" t="n"/>
      <c r="D81" s="117" t="n"/>
      <c r="E81" s="117" t="n"/>
      <c r="F81" s="117" t="n"/>
      <c r="G81" s="117" t="n"/>
      <c r="H81" s="117" t="n"/>
      <c r="I81" s="117" t="n"/>
      <c r="J81" s="118" t="n"/>
      <c r="K81" s="118" t="n"/>
      <c r="L81" s="118" t="n"/>
      <c r="M81" s="118" t="n"/>
      <c r="N81" s="118" t="n"/>
      <c r="O81" s="118" t="n"/>
      <c r="P81" s="118" t="n"/>
      <c r="Q81" s="118" t="n"/>
      <c r="R81" s="118" t="n"/>
      <c r="S81" s="118" t="n"/>
      <c r="T81" s="118" t="n"/>
      <c r="U81" s="118" t="n"/>
      <c r="V81" s="118" t="n"/>
      <c r="W81" s="118" t="n"/>
      <c r="X81" s="118" t="n"/>
      <c r="Y81" s="118" t="n"/>
      <c r="Z81" s="118" t="n"/>
      <c r="AA81" s="118" t="n"/>
      <c r="AB81" s="118" t="n"/>
      <c r="AC81" s="118" t="n"/>
      <c r="AD81" s="118" t="n"/>
      <c r="AE81" s="118" t="n"/>
      <c r="AF81" s="118" t="n"/>
      <c r="AG81" s="118" t="n"/>
      <c r="AH81" s="118" t="n"/>
      <c r="AI81" s="118" t="n"/>
      <c r="AJ81" s="118" t="n"/>
      <c r="AK81" s="118" t="n"/>
      <c r="AL81" s="118" t="n"/>
      <c r="AM81" s="118" t="n"/>
      <c r="AN81" s="118" t="n"/>
      <c r="AO81" s="118" t="n">
        <v>1</v>
      </c>
      <c r="AP81" s="118" t="n"/>
      <c r="AQ81" s="118" t="n"/>
      <c r="AR81" s="118" t="n"/>
      <c r="AS81" s="118" t="n">
        <v>1</v>
      </c>
      <c r="AT81" s="118" t="n"/>
      <c r="AU81" s="118" t="n"/>
      <c r="AV81" s="118" t="n"/>
      <c r="AW81" s="118" t="n"/>
      <c r="AX81" s="118" t="n"/>
      <c r="AY81" s="118" t="n"/>
      <c r="AZ81" s="118" t="n"/>
      <c r="BA81" s="118" t="n"/>
      <c r="BB81" s="118" t="n"/>
      <c r="BC81" s="118" t="n"/>
      <c r="BD81" s="118" t="n"/>
      <c r="BE81" s="118" t="n"/>
      <c r="BF81" s="118" t="n"/>
      <c r="BG81" s="118" t="n"/>
      <c r="BH81" s="118" t="n"/>
      <c r="BI81" s="118" t="n"/>
      <c r="BJ81" s="118" t="n"/>
      <c r="BK81" s="118" t="n"/>
      <c r="BL81" s="118" t="n"/>
      <c r="BM81" s="118" t="n"/>
      <c r="BN81" s="118" t="n"/>
      <c r="BO81" s="118" t="n"/>
      <c r="BP81" s="118" t="n"/>
      <c r="BQ81" s="118" t="n"/>
      <c r="BR81" s="118" t="n"/>
      <c r="BS81" s="118" t="n"/>
      <c r="BT81" s="118">
        <f>COUNTIF(B81:BS81,1)</f>
        <v/>
      </c>
      <c r="BV81" s="76">
        <f>TRIM(RIGHT(A81, LEN(A81) - FIND("@", SUBSTITUTE(A81, " ", "@", LEN(A81)-LEN(SUBSTITUTE(A81," ",""))))))</f>
        <v/>
      </c>
      <c r="BW81" s="76">
        <f>TRIM(LEFT(A81,FIND(" ",A81&amp;" ")-1))</f>
        <v/>
      </c>
      <c r="BX81">
        <f>+IF(BV81=BV80,"Same","Diff")</f>
        <v/>
      </c>
      <c r="BY81">
        <f>IF(BX81="Same",IF(BW81=BW80,"same","Diff"))</f>
        <v/>
      </c>
    </row>
    <row r="82" ht="17" customHeight="1">
      <c r="A82" s="59" t="inlineStr">
        <is>
          <t>Derek Bell</t>
        </is>
      </c>
      <c r="B82" s="117" t="n"/>
      <c r="C82" s="117" t="n"/>
      <c r="D82" s="117" t="n"/>
      <c r="E82" s="117" t="n"/>
      <c r="F82" s="117" t="n"/>
      <c r="G82" s="117" t="n"/>
      <c r="H82" s="117" t="n"/>
      <c r="I82" s="117" t="n"/>
      <c r="J82" s="118" t="n"/>
      <c r="K82" s="118" t="n"/>
      <c r="L82" s="118" t="n"/>
      <c r="M82" s="118" t="n"/>
      <c r="N82" s="118" t="n"/>
      <c r="O82" s="118" t="n"/>
      <c r="P82" s="118" t="n"/>
      <c r="Q82" s="118" t="n"/>
      <c r="R82" s="118" t="n"/>
      <c r="S82" s="118" t="n">
        <v>1</v>
      </c>
      <c r="T82" s="118" t="n">
        <v>1</v>
      </c>
      <c r="U82" s="118" t="n">
        <v>1</v>
      </c>
      <c r="V82" s="118" t="n">
        <v>1</v>
      </c>
      <c r="W82" s="118" t="n">
        <v>1</v>
      </c>
      <c r="X82" s="118" t="n"/>
      <c r="Y82" s="118" t="n"/>
      <c r="Z82" s="118" t="n"/>
      <c r="AA82" s="118" t="n"/>
      <c r="AB82" s="118" t="n"/>
      <c r="AC82" s="118" t="n"/>
      <c r="AD82" s="118" t="n"/>
      <c r="AE82" s="118" t="n"/>
      <c r="AF82" s="118" t="n"/>
      <c r="AG82" s="118" t="n"/>
      <c r="AH82" s="118" t="n"/>
      <c r="AI82" s="118" t="n"/>
      <c r="AJ82" s="118" t="n"/>
      <c r="AK82" s="118" t="n"/>
      <c r="AL82" s="118" t="n"/>
      <c r="AM82" s="118" t="n"/>
      <c r="AN82" s="118" t="n"/>
      <c r="AO82" s="118" t="n"/>
      <c r="AP82" s="118" t="n"/>
      <c r="AQ82" s="118" t="n"/>
      <c r="AR82" s="118" t="n"/>
      <c r="AS82" s="118" t="n"/>
      <c r="AT82" s="118" t="n"/>
      <c r="AU82" s="118" t="n"/>
      <c r="AV82" s="118" t="n"/>
      <c r="AW82" s="118" t="n"/>
      <c r="AX82" s="118" t="n"/>
      <c r="AY82" s="118" t="n"/>
      <c r="AZ82" s="118" t="n"/>
      <c r="BA82" s="118" t="n"/>
      <c r="BB82" s="118" t="n"/>
      <c r="BC82" s="118" t="n"/>
      <c r="BD82" s="118" t="n"/>
      <c r="BE82" s="118" t="n"/>
      <c r="BF82" s="118" t="n"/>
      <c r="BG82" s="118" t="n"/>
      <c r="BH82" s="118" t="n"/>
      <c r="BI82" s="118" t="n"/>
      <c r="BJ82" s="118" t="n"/>
      <c r="BK82" s="118" t="n"/>
      <c r="BL82" s="118" t="n"/>
      <c r="BM82" s="118" t="n"/>
      <c r="BN82" s="118" t="n"/>
      <c r="BO82" s="118" t="n"/>
      <c r="BP82" s="118" t="n"/>
      <c r="BQ82" s="118" t="n"/>
      <c r="BR82" s="118" t="n"/>
      <c r="BS82" s="118" t="n"/>
      <c r="BT82" s="118">
        <f>COUNTIF(B82:BS82,1)</f>
        <v/>
      </c>
      <c r="BV82" s="76">
        <f>TRIM(RIGHT(A82, LEN(A82) - FIND("@", SUBSTITUTE(A82, " ", "@", LEN(A82)-LEN(SUBSTITUTE(A82," ",""))))))</f>
        <v/>
      </c>
      <c r="BW82" s="76">
        <f>TRIM(LEFT(A82,FIND(" ",A82&amp;" ")-1))</f>
        <v/>
      </c>
      <c r="BX82">
        <f>+IF(BV82=BV81,"Same","Diff")</f>
        <v/>
      </c>
      <c r="BY82">
        <f>IF(BX82="Same",IF(BW82=BW81,"same","Diff"))</f>
        <v/>
      </c>
    </row>
    <row r="83" ht="17" customHeight="1">
      <c r="A83" s="59" t="inlineStr">
        <is>
          <t>Stephen Bell</t>
        </is>
      </c>
      <c r="B83" s="117" t="n"/>
      <c r="C83" s="117" t="n"/>
      <c r="D83" s="117" t="n"/>
      <c r="E83" s="117" t="n"/>
      <c r="F83" s="117" t="n"/>
      <c r="G83" s="117" t="n"/>
      <c r="H83" s="117" t="n"/>
      <c r="I83" s="117" t="n"/>
      <c r="J83" s="118" t="n"/>
      <c r="K83" s="118" t="n"/>
      <c r="L83" s="118" t="n"/>
      <c r="M83" s="118" t="n"/>
      <c r="N83" s="118" t="n"/>
      <c r="O83" s="118" t="n"/>
      <c r="P83" s="118" t="n"/>
      <c r="Q83" s="118" t="n"/>
      <c r="R83" s="118" t="n"/>
      <c r="S83" s="118" t="n"/>
      <c r="T83" s="118" t="n"/>
      <c r="U83" s="118" t="n"/>
      <c r="V83" s="118" t="n"/>
      <c r="W83" s="118" t="n"/>
      <c r="X83" s="118" t="n"/>
      <c r="Y83" s="118" t="n"/>
      <c r="Z83" s="118" t="n"/>
      <c r="AA83" s="118" t="n"/>
      <c r="AB83" s="118" t="n"/>
      <c r="AC83" s="118" t="n"/>
      <c r="AD83" s="118" t="n"/>
      <c r="AE83" s="118" t="n"/>
      <c r="AF83" s="118" t="n"/>
      <c r="AG83" s="118" t="n"/>
      <c r="AH83" s="118" t="n"/>
      <c r="AI83" s="118" t="n"/>
      <c r="AJ83" s="118" t="n">
        <v>1</v>
      </c>
      <c r="AK83" s="118" t="n">
        <v>1</v>
      </c>
      <c r="AL83" s="118" t="n">
        <v>1</v>
      </c>
      <c r="AM83" s="118" t="n">
        <v>1</v>
      </c>
      <c r="AN83" s="118" t="n"/>
      <c r="AO83" s="118" t="n">
        <v>1</v>
      </c>
      <c r="AP83" s="118" t="n"/>
      <c r="AQ83" s="118" t="n"/>
      <c r="AR83" s="118" t="n"/>
      <c r="AS83" s="118" t="n"/>
      <c r="AT83" s="118" t="n"/>
      <c r="AU83" s="118" t="n"/>
      <c r="AV83" s="118" t="n"/>
      <c r="AW83" s="118" t="n"/>
      <c r="AX83" s="118" t="n"/>
      <c r="AY83" s="118" t="n"/>
      <c r="AZ83" s="118" t="n"/>
      <c r="BA83" s="118" t="n"/>
      <c r="BB83" s="118" t="n"/>
      <c r="BC83" s="118" t="n"/>
      <c r="BD83" s="118" t="n"/>
      <c r="BE83" s="118" t="n"/>
      <c r="BF83" s="118" t="n"/>
      <c r="BG83" s="118" t="n"/>
      <c r="BH83" s="118" t="n"/>
      <c r="BI83" s="118" t="n"/>
      <c r="BJ83" s="118" t="n"/>
      <c r="BK83" s="118" t="n"/>
      <c r="BL83" s="118" t="n"/>
      <c r="BM83" s="118" t="n"/>
      <c r="BN83" s="118" t="n"/>
      <c r="BO83" s="118" t="n"/>
      <c r="BP83" s="118" t="n"/>
      <c r="BQ83" s="118" t="n"/>
      <c r="BR83" s="118" t="n"/>
      <c r="BS83" s="118" t="n"/>
      <c r="BT83" s="118">
        <f>COUNTIF(B83:BS83,1)</f>
        <v/>
      </c>
      <c r="BV83" s="76">
        <f>TRIM(RIGHT(A83, LEN(A83) - FIND("@", SUBSTITUTE(A83, " ", "@", LEN(A83)-LEN(SUBSTITUTE(A83," ",""))))))</f>
        <v/>
      </c>
      <c r="BW83" s="76">
        <f>TRIM(LEFT(A83,FIND(" ",A83&amp;" ")-1))</f>
        <v/>
      </c>
      <c r="BX83">
        <f>+IF(BV83=BV82,"Same","Diff")</f>
        <v/>
      </c>
      <c r="BY83">
        <f>IF(BX83="Same",IF(BW83=BW82,"same","Diff"))</f>
        <v/>
      </c>
    </row>
    <row r="84" ht="17" customHeight="1">
      <c r="A84" s="59" t="inlineStr">
        <is>
          <t>Domenic Beninca</t>
        </is>
      </c>
      <c r="B84" s="117" t="n"/>
      <c r="C84" s="117" t="n"/>
      <c r="D84" s="117" t="n"/>
      <c r="E84" s="117" t="n"/>
      <c r="F84" s="117" t="n"/>
      <c r="G84" s="117" t="n"/>
      <c r="H84" s="117" t="n"/>
      <c r="I84" s="117" t="n"/>
      <c r="J84" s="118" t="n"/>
      <c r="K84" s="118" t="n"/>
      <c r="L84" s="118" t="n"/>
      <c r="M84" s="118" t="n"/>
      <c r="N84" s="118" t="n"/>
      <c r="O84" s="118" t="n"/>
      <c r="P84" s="118" t="n"/>
      <c r="Q84" s="118" t="n"/>
      <c r="R84" s="118" t="n"/>
      <c r="S84" s="118" t="n"/>
      <c r="T84" s="118" t="n"/>
      <c r="U84" s="118" t="n"/>
      <c r="V84" s="118" t="n"/>
      <c r="W84" s="118" t="n"/>
      <c r="X84" s="118" t="n"/>
      <c r="Y84" s="118" t="n"/>
      <c r="Z84" s="118" t="n"/>
      <c r="AA84" s="118" t="n"/>
      <c r="AB84" s="118" t="n"/>
      <c r="AC84" s="118" t="n"/>
      <c r="AD84" s="118" t="n"/>
      <c r="AE84" s="118" t="n"/>
      <c r="AF84" s="118" t="n"/>
      <c r="AG84" s="118" t="n"/>
      <c r="AH84" s="118" t="n"/>
      <c r="AI84" s="118" t="n"/>
      <c r="AJ84" s="118" t="n"/>
      <c r="AK84" s="118" t="n"/>
      <c r="AL84" s="118" t="n"/>
      <c r="AM84" s="118" t="n"/>
      <c r="AN84" s="118" t="n"/>
      <c r="AO84" s="118" t="n">
        <v>1</v>
      </c>
      <c r="AP84" s="118" t="n"/>
      <c r="AQ84" s="118" t="n"/>
      <c r="AR84" s="118" t="n"/>
      <c r="AS84" s="118" t="n"/>
      <c r="AT84" s="118" t="n"/>
      <c r="AU84" s="118" t="n"/>
      <c r="AV84" s="118" t="n"/>
      <c r="AW84" s="118" t="n"/>
      <c r="AX84" s="118" t="n"/>
      <c r="AY84" s="118" t="n"/>
      <c r="AZ84" s="118" t="n"/>
      <c r="BA84" s="118" t="n"/>
      <c r="BB84" s="118" t="n"/>
      <c r="BC84" s="118" t="n"/>
      <c r="BD84" s="118" t="n"/>
      <c r="BE84" s="118" t="n"/>
      <c r="BF84" s="118" t="n"/>
      <c r="BG84" s="118" t="n"/>
      <c r="BH84" s="118" t="n"/>
      <c r="BI84" s="118" t="n"/>
      <c r="BJ84" s="118" t="n"/>
      <c r="BK84" s="118" t="n"/>
      <c r="BL84" s="118" t="n"/>
      <c r="BM84" s="118" t="n"/>
      <c r="BN84" s="118" t="n"/>
      <c r="BO84" s="118" t="n"/>
      <c r="BP84" s="118" t="n"/>
      <c r="BQ84" s="118" t="n"/>
      <c r="BR84" s="118" t="n"/>
      <c r="BS84" s="118" t="n"/>
      <c r="BT84" s="118">
        <f>COUNTIF(B84:BS84,1)</f>
        <v/>
      </c>
      <c r="BV84" s="76">
        <f>TRIM(RIGHT(A84, LEN(A84) - FIND("@", SUBSTITUTE(A84, " ", "@", LEN(A84)-LEN(SUBSTITUTE(A84," ",""))))))</f>
        <v/>
      </c>
      <c r="BW84" s="76">
        <f>TRIM(LEFT(A84,FIND(" ",A84&amp;" ")-1))</f>
        <v/>
      </c>
      <c r="BX84">
        <f>+IF(BV84=BV83,"Same","Diff")</f>
        <v/>
      </c>
      <c r="BY84">
        <f>IF(BX84="Same",IF(BW84=BW83,"same","Diff"))</f>
        <v/>
      </c>
    </row>
    <row r="85" ht="17" customHeight="1">
      <c r="A85" s="60" t="inlineStr">
        <is>
          <t>Sandra Bennett</t>
        </is>
      </c>
      <c r="B85" s="119" t="n"/>
      <c r="C85" s="119" t="n"/>
      <c r="D85" s="119" t="n"/>
      <c r="E85" s="119" t="n"/>
      <c r="F85" s="119" t="n"/>
      <c r="G85" s="119" t="n"/>
      <c r="H85" s="119" t="n"/>
      <c r="I85" s="119" t="n"/>
      <c r="J85" s="118" t="n"/>
      <c r="K85" s="118" t="n">
        <v>1</v>
      </c>
      <c r="L85" s="118" t="n">
        <v>1</v>
      </c>
      <c r="M85" s="118" t="n"/>
      <c r="N85" s="118" t="n"/>
      <c r="O85" s="118" t="n"/>
      <c r="P85" s="118" t="n"/>
      <c r="Q85" s="118" t="n"/>
      <c r="R85" s="118" t="n"/>
      <c r="S85" s="118" t="n"/>
      <c r="T85" s="118" t="n"/>
      <c r="U85" s="118" t="n"/>
      <c r="V85" s="118" t="n"/>
      <c r="W85" s="118" t="n"/>
      <c r="X85" s="118" t="n"/>
      <c r="Y85" s="118" t="n"/>
      <c r="Z85" s="118" t="n"/>
      <c r="AA85" s="118" t="n"/>
      <c r="AB85" s="118" t="n"/>
      <c r="AC85" s="118" t="n"/>
      <c r="AD85" s="118" t="n"/>
      <c r="AE85" s="118" t="n"/>
      <c r="AF85" s="118" t="n"/>
      <c r="AG85" s="118" t="n"/>
      <c r="AH85" s="118" t="n"/>
      <c r="AI85" s="118" t="n"/>
      <c r="AJ85" s="118" t="n"/>
      <c r="AK85" s="118" t="n"/>
      <c r="AL85" s="118" t="n"/>
      <c r="AM85" s="118" t="n"/>
      <c r="AN85" s="118" t="n"/>
      <c r="AO85" s="118" t="n"/>
      <c r="AP85" s="118" t="n"/>
      <c r="AQ85" s="118" t="n"/>
      <c r="AR85" s="118" t="n"/>
      <c r="AS85" s="118" t="n"/>
      <c r="AT85" s="118" t="n"/>
      <c r="AU85" s="118" t="n"/>
      <c r="AV85" s="118" t="n"/>
      <c r="AW85" s="118" t="n"/>
      <c r="AX85" s="118" t="n"/>
      <c r="AY85" s="118" t="n"/>
      <c r="AZ85" s="118" t="n"/>
      <c r="BA85" s="118" t="n"/>
      <c r="BB85" s="118" t="n"/>
      <c r="BC85" s="118" t="n"/>
      <c r="BD85" s="118" t="n"/>
      <c r="BE85" s="118" t="n"/>
      <c r="BF85" s="118" t="n"/>
      <c r="BG85" s="118" t="n"/>
      <c r="BH85" s="118" t="n"/>
      <c r="BI85" s="118" t="n"/>
      <c r="BJ85" s="118" t="n"/>
      <c r="BK85" s="118" t="n"/>
      <c r="BL85" s="118" t="n"/>
      <c r="BM85" s="118" t="n"/>
      <c r="BN85" s="118" t="n"/>
      <c r="BO85" s="118" t="n"/>
      <c r="BP85" s="118" t="n"/>
      <c r="BQ85" s="118" t="n"/>
      <c r="BR85" s="118" t="n"/>
      <c r="BS85" s="118" t="n"/>
      <c r="BT85" s="118">
        <f>COUNTIF(B85:BS85,1)</f>
        <v/>
      </c>
      <c r="BV85" s="76">
        <f>TRIM(RIGHT(A85, LEN(A85) - FIND("@", SUBSTITUTE(A85, " ", "@", LEN(A85)-LEN(SUBSTITUTE(A85," ",""))))))</f>
        <v/>
      </c>
      <c r="BW85" s="76">
        <f>TRIM(LEFT(A85,FIND(" ",A85&amp;" ")-1))</f>
        <v/>
      </c>
      <c r="BX85">
        <f>+IF(BV85=BV84,"Same","Diff")</f>
        <v/>
      </c>
      <c r="BY85">
        <f>IF(BX85="Same",IF(BW85=BW84,"same","Diff"))</f>
        <v/>
      </c>
    </row>
    <row r="86" ht="17" customHeight="1">
      <c r="A86" s="59" t="inlineStr">
        <is>
          <t>Clive Benson-Brown</t>
        </is>
      </c>
      <c r="B86" s="117" t="n"/>
      <c r="C86" s="117" t="n"/>
      <c r="D86" s="117" t="n"/>
      <c r="E86" s="117" t="n"/>
      <c r="F86" s="117" t="n"/>
      <c r="G86" s="117" t="n"/>
      <c r="H86" s="117" t="n"/>
      <c r="I86" s="117" t="n"/>
      <c r="J86" s="118" t="n"/>
      <c r="K86" s="118" t="n"/>
      <c r="L86" s="118" t="n"/>
      <c r="M86" s="118" t="n"/>
      <c r="N86" s="118" t="n"/>
      <c r="O86" s="118" t="n"/>
      <c r="P86" s="118" t="n"/>
      <c r="Q86" s="118" t="n"/>
      <c r="R86" s="118" t="n"/>
      <c r="S86" s="118" t="n"/>
      <c r="T86" s="118" t="n"/>
      <c r="U86" s="118" t="n"/>
      <c r="V86" s="118" t="n"/>
      <c r="W86" s="118" t="n">
        <v>1</v>
      </c>
      <c r="X86" s="118" t="n">
        <v>1</v>
      </c>
      <c r="Y86" s="118" t="n">
        <v>1</v>
      </c>
      <c r="Z86" s="118" t="n"/>
      <c r="AA86" s="118" t="n"/>
      <c r="AB86" s="118" t="n"/>
      <c r="AC86" s="118" t="n"/>
      <c r="AD86" s="118" t="n"/>
      <c r="AE86" s="118" t="n"/>
      <c r="AF86" s="118" t="n"/>
      <c r="AG86" s="118" t="n"/>
      <c r="AH86" s="118" t="n"/>
      <c r="AI86" s="118" t="n"/>
      <c r="AJ86" s="118" t="n"/>
      <c r="AK86" s="118" t="n"/>
      <c r="AL86" s="118" t="n"/>
      <c r="AM86" s="118" t="n"/>
      <c r="AN86" s="118" t="n"/>
      <c r="AO86" s="118" t="n"/>
      <c r="AP86" s="118" t="n"/>
      <c r="AQ86" s="118" t="n"/>
      <c r="AR86" s="118" t="n"/>
      <c r="AS86" s="118" t="n"/>
      <c r="AT86" s="118" t="n"/>
      <c r="AU86" s="118" t="n"/>
      <c r="AV86" s="118" t="n"/>
      <c r="AW86" s="118" t="n"/>
      <c r="AX86" s="118" t="n"/>
      <c r="AY86" s="118" t="n"/>
      <c r="AZ86" s="118" t="n"/>
      <c r="BA86" s="118" t="n"/>
      <c r="BB86" s="118" t="n"/>
      <c r="BC86" s="118" t="n"/>
      <c r="BD86" s="118" t="n"/>
      <c r="BE86" s="118" t="n"/>
      <c r="BF86" s="118" t="n"/>
      <c r="BG86" s="118" t="n"/>
      <c r="BH86" s="118" t="n"/>
      <c r="BI86" s="118" t="n"/>
      <c r="BJ86" s="118" t="n"/>
      <c r="BK86" s="118" t="n"/>
      <c r="BL86" s="118" t="n"/>
      <c r="BM86" s="118" t="n"/>
      <c r="BN86" s="118" t="n"/>
      <c r="BO86" s="118" t="n"/>
      <c r="BP86" s="118" t="n"/>
      <c r="BQ86" s="118" t="n"/>
      <c r="BR86" s="118" t="n"/>
      <c r="BS86" s="118" t="n"/>
      <c r="BT86" s="118">
        <f>COUNTIF(B86:BS86,1)</f>
        <v/>
      </c>
      <c r="BV86" s="76">
        <f>TRIM(RIGHT(A86, LEN(A86) - FIND("@", SUBSTITUTE(A86, " ", "@", LEN(A86)-LEN(SUBSTITUTE(A86," ",""))))))</f>
        <v/>
      </c>
      <c r="BW86" s="76">
        <f>TRIM(LEFT(A86,FIND(" ",A86&amp;" ")-1))</f>
        <v/>
      </c>
      <c r="BX86">
        <f>+IF(BV86=BV85,"Same","Diff")</f>
        <v/>
      </c>
      <c r="BY86">
        <f>IF(BX86="Same",IF(BW86=BW85,"same","Diff"))</f>
        <v/>
      </c>
    </row>
    <row r="87" ht="17" customHeight="1">
      <c r="A87" s="60" t="inlineStr">
        <is>
          <t>Paul Bernasconi</t>
        </is>
      </c>
      <c r="B87" s="119" t="n"/>
      <c r="C87" s="119" t="n"/>
      <c r="D87" s="119" t="n"/>
      <c r="E87" s="119" t="n"/>
      <c r="F87" s="119" t="n"/>
      <c r="G87" s="119" t="n"/>
      <c r="H87" s="119" t="n"/>
      <c r="I87" s="119" t="n"/>
      <c r="J87" s="118" t="n"/>
      <c r="K87" s="118" t="n"/>
      <c r="L87" s="118" t="n"/>
      <c r="M87" s="118" t="n"/>
      <c r="N87" s="118" t="n"/>
      <c r="O87" s="118" t="n"/>
      <c r="P87" s="118" t="n"/>
      <c r="Q87" s="118" t="n">
        <v>1</v>
      </c>
      <c r="R87" s="118" t="n"/>
      <c r="S87" s="118" t="n"/>
      <c r="T87" s="118" t="n"/>
      <c r="U87" s="118" t="n"/>
      <c r="V87" s="118" t="n"/>
      <c r="W87" s="118" t="n"/>
      <c r="X87" s="118" t="n"/>
      <c r="Y87" s="118" t="n"/>
      <c r="Z87" s="118" t="n"/>
      <c r="AA87" s="118" t="n"/>
      <c r="AB87" s="118" t="n"/>
      <c r="AC87" s="118" t="n"/>
      <c r="AD87" s="118" t="n"/>
      <c r="AE87" s="118" t="n"/>
      <c r="AF87" s="118" t="n"/>
      <c r="AG87" s="118" t="n"/>
      <c r="AH87" s="118" t="n"/>
      <c r="AI87" s="118" t="n"/>
      <c r="AJ87" s="118" t="n"/>
      <c r="AK87" s="118" t="n"/>
      <c r="AL87" s="118" t="n"/>
      <c r="AM87" s="118" t="n"/>
      <c r="AN87" s="118" t="n"/>
      <c r="AO87" s="118" t="n"/>
      <c r="AP87" s="118" t="n"/>
      <c r="AQ87" s="118" t="n"/>
      <c r="AR87" s="118" t="n"/>
      <c r="AS87" s="118" t="n"/>
      <c r="AT87" s="118" t="n"/>
      <c r="AU87" s="118" t="n"/>
      <c r="AV87" s="118" t="n"/>
      <c r="AW87" s="118" t="n"/>
      <c r="AX87" s="118" t="n"/>
      <c r="AY87" s="118" t="n"/>
      <c r="AZ87" s="118" t="n"/>
      <c r="BA87" s="118" t="n"/>
      <c r="BB87" s="118" t="n"/>
      <c r="BC87" s="118" t="n"/>
      <c r="BD87" s="118" t="n"/>
      <c r="BE87" s="118" t="n"/>
      <c r="BF87" s="118" t="n"/>
      <c r="BG87" s="118" t="n"/>
      <c r="BH87" s="118" t="n"/>
      <c r="BI87" s="118" t="n"/>
      <c r="BJ87" s="118" t="n"/>
      <c r="BK87" s="118" t="n"/>
      <c r="BL87" s="118" t="n"/>
      <c r="BM87" s="118" t="n"/>
      <c r="BN87" s="118" t="n"/>
      <c r="BO87" s="118" t="n"/>
      <c r="BP87" s="118" t="n"/>
      <c r="BQ87" s="118" t="n"/>
      <c r="BR87" s="118" t="n"/>
      <c r="BS87" s="118" t="n"/>
      <c r="BT87" s="118">
        <f>COUNTIF(B87:BS87,1)</f>
        <v/>
      </c>
      <c r="BV87" s="76">
        <f>TRIM(RIGHT(A87, LEN(A87) - FIND("@", SUBSTITUTE(A87, " ", "@", LEN(A87)-LEN(SUBSTITUTE(A87," ",""))))))</f>
        <v/>
      </c>
      <c r="BW87" s="76">
        <f>TRIM(LEFT(A87,FIND(" ",A87&amp;" ")-1))</f>
        <v/>
      </c>
      <c r="BX87">
        <f>+IF(BV87=BV86,"Same","Diff")</f>
        <v/>
      </c>
      <c r="BY87">
        <f>IF(BX87="Same",IF(BW87=BW86,"same","Diff"))</f>
        <v/>
      </c>
    </row>
    <row r="88" ht="17" customHeight="1">
      <c r="A88" s="60" t="inlineStr">
        <is>
          <t>Paul Berthier</t>
        </is>
      </c>
      <c r="B88" s="119" t="n"/>
      <c r="C88" s="119" t="n"/>
      <c r="D88" s="119" t="n"/>
      <c r="E88" s="119" t="n"/>
      <c r="F88" s="119" t="n"/>
      <c r="G88" s="119" t="n"/>
      <c r="H88" s="119" t="n"/>
      <c r="I88" s="119" t="n"/>
      <c r="J88" s="118" t="n"/>
      <c r="K88" s="118" t="n"/>
      <c r="L88" s="118" t="n"/>
      <c r="M88" s="118" t="n"/>
      <c r="N88" s="118" t="n"/>
      <c r="O88" s="118" t="n"/>
      <c r="P88" s="118" t="n"/>
      <c r="Q88" s="118" t="n"/>
      <c r="R88" s="118" t="n"/>
      <c r="S88" s="118" t="n"/>
      <c r="T88" s="118" t="n">
        <v>1</v>
      </c>
      <c r="U88" s="118" t="n"/>
      <c r="V88" s="118" t="n"/>
      <c r="W88" s="118" t="n"/>
      <c r="X88" s="118" t="n"/>
      <c r="Y88" s="118" t="n"/>
      <c r="Z88" s="118" t="n"/>
      <c r="AA88" s="118" t="n"/>
      <c r="AB88" s="118" t="n"/>
      <c r="AC88" s="118" t="n"/>
      <c r="AD88" s="118" t="n"/>
      <c r="AE88" s="118" t="n"/>
      <c r="AF88" s="118" t="n"/>
      <c r="AG88" s="118" t="n"/>
      <c r="AH88" s="118" t="n"/>
      <c r="AI88" s="118" t="n"/>
      <c r="AJ88" s="118" t="n"/>
      <c r="AK88" s="118" t="n"/>
      <c r="AL88" s="118" t="n"/>
      <c r="AM88" s="118" t="n"/>
      <c r="AN88" s="118" t="n"/>
      <c r="AO88" s="118" t="n"/>
      <c r="AP88" s="118" t="n"/>
      <c r="AQ88" s="118" t="n"/>
      <c r="AR88" s="118" t="n"/>
      <c r="AS88" s="118" t="n"/>
      <c r="AT88" s="118" t="n"/>
      <c r="AU88" s="118" t="n"/>
      <c r="AV88" s="118" t="n"/>
      <c r="AW88" s="118" t="n"/>
      <c r="AX88" s="118" t="n"/>
      <c r="AY88" s="118" t="n"/>
      <c r="AZ88" s="118" t="n"/>
      <c r="BA88" s="118" t="n"/>
      <c r="BB88" s="118" t="n"/>
      <c r="BC88" s="118" t="n"/>
      <c r="BD88" s="118" t="n"/>
      <c r="BE88" s="118" t="n"/>
      <c r="BF88" s="118" t="n"/>
      <c r="BG88" s="118" t="n"/>
      <c r="BH88" s="118" t="n"/>
      <c r="BI88" s="118" t="n"/>
      <c r="BJ88" s="118" t="n"/>
      <c r="BK88" s="118" t="n"/>
      <c r="BL88" s="118" t="n"/>
      <c r="BM88" s="118" t="n"/>
      <c r="BN88" s="118" t="n"/>
      <c r="BO88" s="118" t="n"/>
      <c r="BP88" s="118" t="n"/>
      <c r="BQ88" s="118" t="n"/>
      <c r="BR88" s="118" t="n"/>
      <c r="BS88" s="118" t="n"/>
      <c r="BT88" s="118">
        <f>COUNTIF(B88:BS88,1)</f>
        <v/>
      </c>
      <c r="BV88" s="76">
        <f>TRIM(RIGHT(A88, LEN(A88) - FIND("@", SUBSTITUTE(A88, " ", "@", LEN(A88)-LEN(SUBSTITUTE(A88," ",""))))))</f>
        <v/>
      </c>
      <c r="BW88" s="76">
        <f>TRIM(LEFT(A88,FIND(" ",A88&amp;" ")-1))</f>
        <v/>
      </c>
      <c r="BX88">
        <f>+IF(BV88=BV87,"Same","Diff")</f>
        <v/>
      </c>
      <c r="BY88">
        <f>IF(BX88="Same",IF(BW88=BW87,"same","Diff"))</f>
        <v/>
      </c>
    </row>
    <row r="89" ht="17" customHeight="1">
      <c r="A89" s="59" t="inlineStr">
        <is>
          <t>David Besnard</t>
        </is>
      </c>
      <c r="B89" s="117" t="n"/>
      <c r="C89" s="117" t="n"/>
      <c r="D89" s="117" t="n"/>
      <c r="E89" s="117" t="n"/>
      <c r="F89" s="117" t="n"/>
      <c r="G89" s="117" t="n"/>
      <c r="H89" s="117" t="n"/>
      <c r="I89" s="117" t="n"/>
      <c r="J89" s="118" t="n"/>
      <c r="K89" s="118" t="n"/>
      <c r="L89" s="118" t="n"/>
      <c r="M89" s="118" t="n"/>
      <c r="N89" s="118" t="n"/>
      <c r="O89" s="118" t="n"/>
      <c r="P89" s="118" t="n"/>
      <c r="Q89" s="118" t="n"/>
      <c r="R89" s="118" t="n"/>
      <c r="S89" s="118" t="n"/>
      <c r="T89" s="118" t="n"/>
      <c r="U89" s="118" t="n"/>
      <c r="V89" s="118" t="n"/>
      <c r="W89" s="118" t="n"/>
      <c r="X89" s="118" t="n"/>
      <c r="Y89" s="118" t="n"/>
      <c r="Z89" s="118" t="n"/>
      <c r="AA89" s="118" t="n"/>
      <c r="AB89" s="118" t="n"/>
      <c r="AC89" s="118" t="n"/>
      <c r="AD89" s="118" t="n"/>
      <c r="AE89" s="118" t="n"/>
      <c r="AF89" s="118" t="n"/>
      <c r="AG89" s="118" t="n"/>
      <c r="AH89" s="118" t="n"/>
      <c r="AI89" s="118" t="n"/>
      <c r="AJ89" s="118" t="n"/>
      <c r="AK89" s="118" t="n"/>
      <c r="AL89" s="118" t="n"/>
      <c r="AM89" s="118" t="n"/>
      <c r="AN89" s="118" t="n"/>
      <c r="AO89" s="118" t="n"/>
      <c r="AP89" s="118" t="n"/>
      <c r="AQ89" s="118" t="n"/>
      <c r="AR89" s="118" t="n"/>
      <c r="AS89" s="118" t="n">
        <v>1</v>
      </c>
      <c r="AT89" s="118" t="n">
        <v>1</v>
      </c>
      <c r="AU89" s="118" t="n">
        <v>1</v>
      </c>
      <c r="AV89" s="118" t="n">
        <v>1</v>
      </c>
      <c r="AW89" s="118" t="n">
        <v>1</v>
      </c>
      <c r="AX89" s="118" t="n">
        <v>1</v>
      </c>
      <c r="AY89" s="118" t="n">
        <v>1</v>
      </c>
      <c r="AZ89" s="118" t="n">
        <v>1</v>
      </c>
      <c r="BA89" s="118" t="n">
        <v>1</v>
      </c>
      <c r="BB89" s="118" t="n">
        <v>1</v>
      </c>
      <c r="BC89" s="118" t="n">
        <v>1</v>
      </c>
      <c r="BD89" s="118" t="n">
        <v>1</v>
      </c>
      <c r="BE89" s="118" t="n">
        <v>1</v>
      </c>
      <c r="BF89" s="118" t="n"/>
      <c r="BG89" s="118" t="n"/>
      <c r="BH89" s="118" t="n"/>
      <c r="BI89" s="118" t="n"/>
      <c r="BJ89" s="118" t="n"/>
      <c r="BK89" s="118" t="n"/>
      <c r="BL89" s="118" t="n"/>
      <c r="BM89" s="118" t="n"/>
      <c r="BN89" s="118" t="n"/>
      <c r="BO89" s="118" t="n"/>
      <c r="BP89" s="118" t="n"/>
      <c r="BQ89" s="118" t="n"/>
      <c r="BR89" s="118" t="n"/>
      <c r="BS89" s="118" t="n"/>
      <c r="BT89" s="118">
        <f>COUNTIF(B89:BS89,1)</f>
        <v/>
      </c>
      <c r="BV89" s="76">
        <f>TRIM(RIGHT(A89, LEN(A89) - FIND("@", SUBSTITUTE(A89, " ", "@", LEN(A89)-LEN(SUBSTITUTE(A89," ",""))))))</f>
        <v/>
      </c>
      <c r="BW89" s="76">
        <f>TRIM(LEFT(A89,FIND(" ",A89&amp;" ")-1))</f>
        <v/>
      </c>
      <c r="BX89">
        <f>+IF(BV89=BV88,"Same","Diff")</f>
        <v/>
      </c>
      <c r="BY89">
        <f>IF(BX89="Same",IF(BW89=BW88,"same","Diff"))</f>
        <v/>
      </c>
    </row>
    <row r="90" ht="17" customHeight="1">
      <c r="A90" s="59" t="inlineStr">
        <is>
          <t>Zak Best</t>
        </is>
      </c>
      <c r="B90" s="117" t="n"/>
      <c r="C90" s="117" t="n"/>
      <c r="D90" s="117" t="n"/>
      <c r="E90" s="117" t="n"/>
      <c r="F90" s="117" t="n"/>
      <c r="G90" s="117" t="n"/>
      <c r="H90" s="117" t="n"/>
      <c r="I90" s="117" t="n"/>
      <c r="J90" s="118" t="n"/>
      <c r="K90" s="118" t="n"/>
      <c r="L90" s="118" t="n"/>
      <c r="M90" s="118" t="n"/>
      <c r="N90" s="118" t="n"/>
      <c r="O90" s="118" t="n"/>
      <c r="P90" s="118" t="n"/>
      <c r="Q90" s="118" t="n"/>
      <c r="R90" s="118" t="n"/>
      <c r="S90" s="118" t="n"/>
      <c r="T90" s="118" t="n"/>
      <c r="U90" s="118" t="n"/>
      <c r="V90" s="118" t="n"/>
      <c r="W90" s="118" t="n"/>
      <c r="X90" s="118" t="n"/>
      <c r="Y90" s="118" t="n"/>
      <c r="Z90" s="118" t="n"/>
      <c r="AA90" s="118" t="n"/>
      <c r="AB90" s="118" t="n"/>
      <c r="AC90" s="118" t="n"/>
      <c r="AD90" s="118" t="n"/>
      <c r="AE90" s="118" t="n"/>
      <c r="AF90" s="118" t="n"/>
      <c r="AG90" s="118" t="n"/>
      <c r="AH90" s="118" t="n"/>
      <c r="AI90" s="118" t="n"/>
      <c r="AJ90" s="118" t="n"/>
      <c r="AK90" s="118" t="n"/>
      <c r="AL90" s="118" t="n"/>
      <c r="AM90" s="118" t="n"/>
      <c r="AN90" s="118" t="n"/>
      <c r="AO90" s="118" t="n"/>
      <c r="AP90" s="118" t="n"/>
      <c r="AQ90" s="118" t="n"/>
      <c r="AR90" s="118" t="n"/>
      <c r="AS90" s="118" t="n"/>
      <c r="AT90" s="118" t="n"/>
      <c r="AU90" s="118" t="n"/>
      <c r="AV90" s="118" t="n"/>
      <c r="AW90" s="118" t="n"/>
      <c r="AX90" s="118" t="n"/>
      <c r="AY90" s="118" t="n"/>
      <c r="AZ90" s="118" t="n"/>
      <c r="BA90" s="118" t="n"/>
      <c r="BB90" s="118" t="n"/>
      <c r="BC90" s="118" t="n"/>
      <c r="BD90" s="118" t="n"/>
      <c r="BE90" s="118" t="n"/>
      <c r="BF90" s="118" t="n"/>
      <c r="BG90" s="118" t="n"/>
      <c r="BH90" s="118" t="n"/>
      <c r="BI90" s="118" t="n"/>
      <c r="BJ90" s="118" t="n"/>
      <c r="BK90" s="118" t="n"/>
      <c r="BL90" s="118" t="n"/>
      <c r="BM90" s="118" t="n"/>
      <c r="BN90" s="118" t="n">
        <v>1</v>
      </c>
      <c r="BO90" s="118" t="n">
        <v>1</v>
      </c>
      <c r="BP90" s="118" t="n">
        <v>1</v>
      </c>
      <c r="BQ90" s="118" t="n"/>
      <c r="BR90" s="118" t="n">
        <v>1</v>
      </c>
      <c r="BS90" s="118" t="n">
        <v>1</v>
      </c>
      <c r="BT90" s="118">
        <f>COUNTIF(B90:BS90,1)</f>
        <v/>
      </c>
      <c r="BV90" s="76">
        <f>TRIM(RIGHT(A90, LEN(A90) - FIND("@", SUBSTITUTE(A90, " ", "@", LEN(A90)-LEN(SUBSTITUTE(A90," ",""))))))</f>
        <v/>
      </c>
      <c r="BW90" s="76">
        <f>TRIM(LEFT(A90,FIND(" ",A90&amp;" ")-1))</f>
        <v/>
      </c>
      <c r="BX90">
        <f>+IF(BV90=BV89,"Same","Diff")</f>
        <v/>
      </c>
      <c r="BY90">
        <f>IF(BX90="Same",IF(BW90=BW89,"same","Diff"))</f>
        <v/>
      </c>
    </row>
    <row r="91" ht="17" customHeight="1">
      <c r="A91" s="59" t="inlineStr">
        <is>
          <t>Frank Biela</t>
        </is>
      </c>
      <c r="B91" s="117" t="n"/>
      <c r="C91" s="117" t="n"/>
      <c r="D91" s="117" t="n"/>
      <c r="E91" s="117" t="n"/>
      <c r="F91" s="117" t="n"/>
      <c r="G91" s="117" t="n"/>
      <c r="H91" s="117" t="n"/>
      <c r="I91" s="117" t="n"/>
      <c r="J91" s="118" t="n"/>
      <c r="K91" s="118" t="n"/>
      <c r="L91" s="118" t="n"/>
      <c r="M91" s="118" t="n"/>
      <c r="N91" s="118" t="n"/>
      <c r="O91" s="118" t="n"/>
      <c r="P91" s="118" t="n"/>
      <c r="Q91" s="118" t="n"/>
      <c r="R91" s="118" t="n"/>
      <c r="S91" s="118" t="n"/>
      <c r="T91" s="118" t="n"/>
      <c r="U91" s="118" t="n"/>
      <c r="V91" s="118" t="n"/>
      <c r="W91" s="118" t="n"/>
      <c r="X91" s="118" t="n"/>
      <c r="Y91" s="118" t="n"/>
      <c r="Z91" s="118" t="n"/>
      <c r="AA91" s="118" t="n"/>
      <c r="AB91" s="118" t="n"/>
      <c r="AC91" s="118" t="n"/>
      <c r="AD91" s="118" t="n"/>
      <c r="AE91" s="118" t="n">
        <v>1</v>
      </c>
      <c r="AF91" s="118" t="n">
        <v>1</v>
      </c>
      <c r="AG91" s="118" t="n"/>
      <c r="AH91" s="118" t="n"/>
      <c r="AI91" s="118" t="n"/>
      <c r="AJ91" s="118" t="n"/>
      <c r="AK91" s="118" t="n"/>
      <c r="AL91" s="118" t="n"/>
      <c r="AM91" s="118" t="n"/>
      <c r="AN91" s="118" t="n"/>
      <c r="AO91" s="118" t="n"/>
      <c r="AP91" s="118" t="n"/>
      <c r="AQ91" s="118" t="n"/>
      <c r="AR91" s="118" t="n"/>
      <c r="AS91" s="118" t="n"/>
      <c r="AT91" s="118" t="n"/>
      <c r="AU91" s="118" t="n"/>
      <c r="AV91" s="118" t="n"/>
      <c r="AW91" s="118" t="n"/>
      <c r="AX91" s="118" t="n"/>
      <c r="AY91" s="118" t="n"/>
      <c r="AZ91" s="118" t="n"/>
      <c r="BA91" s="118" t="n"/>
      <c r="BB91" s="118" t="n"/>
      <c r="BC91" s="118" t="n"/>
      <c r="BD91" s="118" t="n"/>
      <c r="BE91" s="118" t="n"/>
      <c r="BF91" s="118" t="n"/>
      <c r="BG91" s="118" t="n"/>
      <c r="BH91" s="118" t="n"/>
      <c r="BI91" s="118" t="n"/>
      <c r="BJ91" s="118" t="n"/>
      <c r="BK91" s="118" t="n"/>
      <c r="BL91" s="118" t="n"/>
      <c r="BM91" s="118" t="n"/>
      <c r="BN91" s="118" t="n"/>
      <c r="BO91" s="118" t="n"/>
      <c r="BP91" s="118" t="n"/>
      <c r="BQ91" s="118" t="n"/>
      <c r="BR91" s="118" t="n"/>
      <c r="BS91" s="118" t="n"/>
      <c r="BT91" s="118">
        <f>COUNTIF(B91:BS91,1)</f>
        <v/>
      </c>
      <c r="BV91" s="76">
        <f>TRIM(RIGHT(A91, LEN(A91) - FIND("@", SUBSTITUTE(A91, " ", "@", LEN(A91)-LEN(SUBSTITUTE(A91," ",""))))))</f>
        <v/>
      </c>
      <c r="BW91" s="76">
        <f>TRIM(LEFT(A91,FIND(" ",A91&amp;" ")-1))</f>
        <v/>
      </c>
      <c r="BX91">
        <f>+IF(BV91=BV90,"Same","Diff")</f>
        <v/>
      </c>
      <c r="BY91">
        <f>IF(BX91="Same",IF(BW91=BW90,"same","Diff"))</f>
        <v/>
      </c>
    </row>
    <row r="92" ht="17" customHeight="1">
      <c r="A92" s="59" t="inlineStr">
        <is>
          <t>John Billington</t>
        </is>
      </c>
      <c r="B92" s="117" t="n"/>
      <c r="C92" s="117" t="n"/>
      <c r="D92" s="117" t="n"/>
      <c r="E92" s="117" t="n"/>
      <c r="F92" s="117" t="n"/>
      <c r="G92" s="117" t="n"/>
      <c r="H92" s="117" t="n"/>
      <c r="I92" s="117" t="n"/>
      <c r="J92" s="118" t="n"/>
      <c r="K92" s="118" t="n"/>
      <c r="L92" s="118" t="n"/>
      <c r="M92" s="118" t="n"/>
      <c r="N92" s="118" t="n"/>
      <c r="O92" s="118" t="n"/>
      <c r="P92" s="118" t="n"/>
      <c r="Q92" s="118" t="n"/>
      <c r="R92" s="118" t="n"/>
      <c r="S92" s="118" t="n"/>
      <c r="T92" s="118" t="n"/>
      <c r="U92" s="118" t="n"/>
      <c r="V92" s="118" t="n"/>
      <c r="W92" s="118" t="n"/>
      <c r="X92" s="118" t="n"/>
      <c r="Y92" s="118" t="n"/>
      <c r="Z92" s="118" t="n"/>
      <c r="AA92" s="118" t="n"/>
      <c r="AB92" s="118" t="n"/>
      <c r="AC92" s="118" t="n">
        <v>1</v>
      </c>
      <c r="AD92" s="118" t="n"/>
      <c r="AE92" s="118" t="n"/>
      <c r="AF92" s="118" t="n"/>
      <c r="AG92" s="118" t="n"/>
      <c r="AH92" s="118" t="n"/>
      <c r="AI92" s="118" t="n"/>
      <c r="AJ92" s="118" t="n"/>
      <c r="AK92" s="118" t="n"/>
      <c r="AL92" s="118" t="n"/>
      <c r="AM92" s="118" t="n"/>
      <c r="AN92" s="118" t="n"/>
      <c r="AO92" s="118" t="n"/>
      <c r="AP92" s="118" t="n"/>
      <c r="AQ92" s="118" t="n"/>
      <c r="AR92" s="118" t="n"/>
      <c r="AS92" s="118" t="n"/>
      <c r="AT92" s="118" t="n"/>
      <c r="AU92" s="118" t="n"/>
      <c r="AV92" s="118" t="n"/>
      <c r="AW92" s="118" t="n"/>
      <c r="AX92" s="118" t="n"/>
      <c r="AY92" s="118" t="n"/>
      <c r="AZ92" s="118" t="n"/>
      <c r="BA92" s="118" t="n"/>
      <c r="BB92" s="118" t="n"/>
      <c r="BC92" s="118" t="n"/>
      <c r="BD92" s="118" t="n"/>
      <c r="BE92" s="118" t="n"/>
      <c r="BF92" s="118" t="n"/>
      <c r="BG92" s="118" t="n"/>
      <c r="BH92" s="118" t="n"/>
      <c r="BI92" s="118" t="n"/>
      <c r="BJ92" s="118" t="n"/>
      <c r="BK92" s="118" t="n"/>
      <c r="BL92" s="118" t="n"/>
      <c r="BM92" s="118" t="n"/>
      <c r="BN92" s="118" t="n"/>
      <c r="BO92" s="118" t="n"/>
      <c r="BP92" s="118" t="n"/>
      <c r="BQ92" s="118" t="n"/>
      <c r="BR92" s="118" t="n"/>
      <c r="BS92" s="118" t="n"/>
      <c r="BT92" s="118">
        <f>COUNTIF(B92:BS92,1)</f>
        <v/>
      </c>
      <c r="BV92" s="76">
        <f>TRIM(RIGHT(A92, LEN(A92) - FIND("@", SUBSTITUTE(A92, " ", "@", LEN(A92)-LEN(SUBSTITUTE(A92," ",""))))))</f>
        <v/>
      </c>
      <c r="BW92" s="76">
        <f>TRIM(LEFT(A92,FIND(" ",A92&amp;" ")-1))</f>
        <v/>
      </c>
      <c r="BX92">
        <f>+IF(BV92=BV91,"Same","Diff")</f>
        <v/>
      </c>
      <c r="BY92">
        <f>IF(BX92="Same",IF(BW92=BW91,"same","Diff"))</f>
        <v/>
      </c>
    </row>
    <row r="93" ht="17" customHeight="1">
      <c r="A93" s="59" t="inlineStr">
        <is>
          <t>Frank Binding</t>
        </is>
      </c>
      <c r="B93" s="117" t="n"/>
      <c r="C93" s="117" t="n"/>
      <c r="D93" s="117" t="n"/>
      <c r="E93" s="117" t="n"/>
      <c r="F93" s="117" t="n"/>
      <c r="G93" s="117" t="n"/>
      <c r="H93" s="117" t="n"/>
      <c r="I93" s="117" t="n"/>
      <c r="J93" s="118" t="n"/>
      <c r="K93" s="118" t="n"/>
      <c r="L93" s="118" t="n"/>
      <c r="M93" s="118" t="n"/>
      <c r="N93" s="118" t="n"/>
      <c r="O93" s="118" t="n"/>
      <c r="P93" s="118" t="n"/>
      <c r="Q93" s="118" t="n"/>
      <c r="R93" s="118" t="n"/>
      <c r="S93" s="118" t="n"/>
      <c r="T93" s="118" t="n"/>
      <c r="U93" s="118" t="n"/>
      <c r="V93" s="118" t="n"/>
      <c r="W93" s="118" t="n"/>
      <c r="X93" s="118" t="n"/>
      <c r="Y93" s="118" t="n"/>
      <c r="Z93" s="118" t="n"/>
      <c r="AA93" s="118" t="n"/>
      <c r="AB93" s="118" t="n"/>
      <c r="AC93" s="118" t="n"/>
      <c r="AD93" s="118" t="n"/>
      <c r="AE93" s="118" t="n"/>
      <c r="AF93" s="118" t="n"/>
      <c r="AG93" s="118" t="n"/>
      <c r="AH93" s="118" t="n">
        <v>1</v>
      </c>
      <c r="AI93" s="118" t="n">
        <v>1</v>
      </c>
      <c r="AJ93" s="118" t="n"/>
      <c r="AK93" s="118" t="n"/>
      <c r="AL93" s="118" t="n"/>
      <c r="AM93" s="118" t="n"/>
      <c r="AN93" s="118" t="n"/>
      <c r="AO93" s="118" t="n"/>
      <c r="AP93" s="118" t="n"/>
      <c r="AQ93" s="118" t="n"/>
      <c r="AR93" s="118" t="n"/>
      <c r="AS93" s="118" t="n"/>
      <c r="AT93" s="118" t="n"/>
      <c r="AU93" s="118" t="n"/>
      <c r="AV93" s="118" t="n"/>
      <c r="AW93" s="118" t="n"/>
      <c r="AX93" s="118" t="n"/>
      <c r="AY93" s="118" t="n"/>
      <c r="AZ93" s="118" t="n"/>
      <c r="BA93" s="118" t="n"/>
      <c r="BB93" s="118" t="n"/>
      <c r="BC93" s="118" t="n"/>
      <c r="BD93" s="118" t="n"/>
      <c r="BE93" s="118" t="n"/>
      <c r="BF93" s="118" t="n"/>
      <c r="BG93" s="118" t="n"/>
      <c r="BH93" s="118" t="n"/>
      <c r="BI93" s="118" t="n"/>
      <c r="BJ93" s="118" t="n"/>
      <c r="BK93" s="118" t="n"/>
      <c r="BL93" s="118" t="n"/>
      <c r="BM93" s="118" t="n"/>
      <c r="BN93" s="118" t="n"/>
      <c r="BO93" s="118" t="n"/>
      <c r="BP93" s="118" t="n"/>
      <c r="BQ93" s="118" t="n"/>
      <c r="BR93" s="118" t="n"/>
      <c r="BS93" s="118" t="n"/>
      <c r="BT93" s="118">
        <f>COUNTIF(B93:BS93,1)</f>
        <v/>
      </c>
      <c r="BV93" s="76">
        <f>TRIM(RIGHT(A93, LEN(A93) - FIND("@", SUBSTITUTE(A93, " ", "@", LEN(A93)-LEN(SUBSTITUTE(A93," ",""))))))</f>
        <v/>
      </c>
      <c r="BW93" s="76">
        <f>TRIM(LEFT(A93,FIND(" ",A93&amp;" ")-1))</f>
        <v/>
      </c>
      <c r="BX93">
        <f>+IF(BV93=BV92,"Same","Diff")</f>
        <v/>
      </c>
      <c r="BY93">
        <f>IF(BX93="Same",IF(BW93=BW92,"same","Diff"))</f>
        <v/>
      </c>
    </row>
    <row r="94" ht="17" customHeight="1">
      <c r="A94" s="60" t="inlineStr">
        <is>
          <t>Graeme Blanchard</t>
        </is>
      </c>
      <c r="B94" s="119" t="n"/>
      <c r="C94" s="119" t="n"/>
      <c r="D94" s="119" t="n"/>
      <c r="E94" s="119" t="n"/>
      <c r="F94" s="119" t="n"/>
      <c r="G94" s="119" t="n"/>
      <c r="H94" s="119" t="n"/>
      <c r="I94" s="119" t="n"/>
      <c r="J94" s="118" t="n"/>
      <c r="K94" s="118" t="n"/>
      <c r="L94" s="118" t="n"/>
      <c r="M94" s="118" t="n"/>
      <c r="N94" s="118" t="n"/>
      <c r="O94" s="118" t="n"/>
      <c r="P94" s="118" t="n">
        <v>1</v>
      </c>
      <c r="Q94" s="118" t="n"/>
      <c r="R94" s="118" t="n"/>
      <c r="S94" s="118" t="n"/>
      <c r="T94" s="118" t="n"/>
      <c r="U94" s="118" t="n"/>
      <c r="V94" s="118" t="n"/>
      <c r="W94" s="118" t="n"/>
      <c r="X94" s="118" t="n"/>
      <c r="Y94" s="118" t="n"/>
      <c r="Z94" s="118" t="n"/>
      <c r="AA94" s="118" t="n"/>
      <c r="AB94" s="118" t="n"/>
      <c r="AC94" s="118" t="n"/>
      <c r="AD94" s="118" t="n"/>
      <c r="AE94" s="118" t="n"/>
      <c r="AF94" s="118" t="n"/>
      <c r="AG94" s="118" t="n"/>
      <c r="AH94" s="118" t="n"/>
      <c r="AI94" s="118" t="n"/>
      <c r="AJ94" s="118" t="n"/>
      <c r="AK94" s="118" t="n"/>
      <c r="AL94" s="118" t="n"/>
      <c r="AM94" s="118" t="n"/>
      <c r="AN94" s="118" t="n"/>
      <c r="AO94" s="118" t="n"/>
      <c r="AP94" s="118" t="n"/>
      <c r="AQ94" s="118" t="n"/>
      <c r="AR94" s="118" t="n"/>
      <c r="AS94" s="118" t="n"/>
      <c r="AT94" s="118" t="n"/>
      <c r="AU94" s="118" t="n"/>
      <c r="AV94" s="118" t="n"/>
      <c r="AW94" s="118" t="n"/>
      <c r="AX94" s="118" t="n"/>
      <c r="AY94" s="118" t="n"/>
      <c r="AZ94" s="118" t="n"/>
      <c r="BA94" s="118" t="n"/>
      <c r="BB94" s="118" t="n"/>
      <c r="BC94" s="118" t="n"/>
      <c r="BD94" s="118" t="n"/>
      <c r="BE94" s="118" t="n"/>
      <c r="BF94" s="118" t="n"/>
      <c r="BG94" s="118" t="n"/>
      <c r="BH94" s="118" t="n"/>
      <c r="BI94" s="118" t="n"/>
      <c r="BJ94" s="118" t="n"/>
      <c r="BK94" s="118" t="n"/>
      <c r="BL94" s="118" t="n"/>
      <c r="BM94" s="118" t="n"/>
      <c r="BN94" s="118" t="n"/>
      <c r="BO94" s="118" t="n"/>
      <c r="BP94" s="118" t="n"/>
      <c r="BQ94" s="118" t="n"/>
      <c r="BR94" s="118" t="n"/>
      <c r="BS94" s="118" t="n"/>
      <c r="BT94" s="118">
        <f>COUNTIF(B94:BS94,1)</f>
        <v/>
      </c>
      <c r="BV94" s="76">
        <f>TRIM(RIGHT(A94, LEN(A94) - FIND("@", SUBSTITUTE(A94, " ", "@", LEN(A94)-LEN(SUBSTITUTE(A94," ",""))))))</f>
        <v/>
      </c>
      <c r="BW94" s="76">
        <f>TRIM(LEFT(A94,FIND(" ",A94&amp;" ")-1))</f>
        <v/>
      </c>
      <c r="BX94">
        <f>+IF(BV94=BV93,"Same","Diff")</f>
        <v/>
      </c>
      <c r="BY94">
        <f>IF(BX94="Same",IF(BW94=BW93,"same","Diff"))</f>
        <v/>
      </c>
    </row>
    <row r="95" ht="17" customHeight="1">
      <c r="A95" s="59" t="inlineStr">
        <is>
          <t>John Blanchard</t>
        </is>
      </c>
      <c r="B95" s="117" t="n"/>
      <c r="C95" s="117" t="n"/>
      <c r="D95" s="117" t="n"/>
      <c r="E95" s="117" t="n"/>
      <c r="F95" s="117" t="n"/>
      <c r="G95" s="117" t="n"/>
      <c r="H95" s="117" t="n"/>
      <c r="I95" s="117" t="n"/>
      <c r="J95" s="118" t="n"/>
      <c r="K95" s="118" t="n"/>
      <c r="L95" s="118" t="n"/>
      <c r="M95" s="118" t="n"/>
      <c r="N95" s="118" t="n"/>
      <c r="O95" s="118" t="n"/>
      <c r="P95" s="118" t="n"/>
      <c r="Q95" s="118" t="n"/>
      <c r="R95" s="118" t="n"/>
      <c r="S95" s="118" t="n"/>
      <c r="T95" s="118" t="n"/>
      <c r="U95" s="118" t="n"/>
      <c r="V95" s="118" t="n"/>
      <c r="W95" s="118" t="n"/>
      <c r="X95" s="118" t="n"/>
      <c r="Y95" s="118" t="n"/>
      <c r="Z95" s="118" t="n"/>
      <c r="AA95" s="118" t="n"/>
      <c r="AB95" s="118" t="n"/>
      <c r="AC95" s="118" t="n"/>
      <c r="AD95" s="118" t="n"/>
      <c r="AE95" s="118" t="n"/>
      <c r="AF95" s="118" t="n"/>
      <c r="AG95" s="118" t="n"/>
      <c r="AH95" s="118" t="n">
        <v>1</v>
      </c>
      <c r="AI95" s="118" t="n">
        <v>1</v>
      </c>
      <c r="AJ95" s="118" t="n">
        <v>1</v>
      </c>
      <c r="AK95" s="118" t="n"/>
      <c r="AL95" s="118" t="n"/>
      <c r="AM95" s="118" t="n"/>
      <c r="AN95" s="118" t="n"/>
      <c r="AO95" s="118" t="n"/>
      <c r="AP95" s="118" t="n"/>
      <c r="AQ95" s="118" t="n"/>
      <c r="AR95" s="118" t="n"/>
      <c r="AS95" s="118" t="n"/>
      <c r="AT95" s="118" t="n"/>
      <c r="AU95" s="118" t="n"/>
      <c r="AV95" s="118" t="n"/>
      <c r="AW95" s="118" t="n"/>
      <c r="AX95" s="118" t="n"/>
      <c r="AY95" s="118" t="n"/>
      <c r="AZ95" s="118" t="n"/>
      <c r="BA95" s="118" t="n"/>
      <c r="BB95" s="118" t="n"/>
      <c r="BC95" s="118" t="n"/>
      <c r="BD95" s="118" t="n"/>
      <c r="BE95" s="118" t="n"/>
      <c r="BF95" s="118" t="n"/>
      <c r="BG95" s="118" t="n"/>
      <c r="BH95" s="118" t="n"/>
      <c r="BI95" s="118" t="n"/>
      <c r="BJ95" s="118" t="n"/>
      <c r="BK95" s="118" t="n"/>
      <c r="BL95" s="118" t="n"/>
      <c r="BM95" s="118" t="n"/>
      <c r="BN95" s="118" t="n"/>
      <c r="BO95" s="118" t="n"/>
      <c r="BP95" s="118" t="n"/>
      <c r="BQ95" s="118" t="n"/>
      <c r="BR95" s="118" t="n"/>
      <c r="BS95" s="118" t="n"/>
      <c r="BT95" s="118">
        <f>COUNTIF(B95:BS95,1)</f>
        <v/>
      </c>
      <c r="BV95" s="76">
        <f>TRIM(RIGHT(A95, LEN(A95) - FIND("@", SUBSTITUTE(A95, " ", "@", LEN(A95)-LEN(SUBSTITUTE(A95," ",""))))))</f>
        <v/>
      </c>
      <c r="BW95" s="76">
        <f>TRIM(LEFT(A95,FIND(" ",A95&amp;" ")-1))</f>
        <v/>
      </c>
      <c r="BX95">
        <f>+IF(BV95=BV94,"Same","Diff")</f>
        <v/>
      </c>
      <c r="BY95">
        <f>IF(BX95="Same",IF(BW95=BW94,"same","Diff"))</f>
        <v/>
      </c>
    </row>
    <row r="96" ht="17" customHeight="1">
      <c r="A96" s="59" t="inlineStr">
        <is>
          <t>Tim Blanchard</t>
        </is>
      </c>
      <c r="B96" s="117" t="n"/>
      <c r="C96" s="117" t="n"/>
      <c r="D96" s="117" t="n"/>
      <c r="E96" s="117" t="n"/>
      <c r="F96" s="117" t="n"/>
      <c r="G96" s="117" t="n"/>
      <c r="H96" s="117" t="n"/>
      <c r="I96" s="117" t="n"/>
      <c r="J96" s="118" t="n"/>
      <c r="K96" s="118" t="n"/>
      <c r="L96" s="118" t="n"/>
      <c r="M96" s="118" t="n"/>
      <c r="N96" s="118" t="n"/>
      <c r="O96" s="118" t="n"/>
      <c r="P96" s="118" t="n"/>
      <c r="Q96" s="118" t="n"/>
      <c r="R96" s="118" t="n"/>
      <c r="S96" s="118" t="n"/>
      <c r="T96" s="118" t="n"/>
      <c r="U96" s="118" t="n"/>
      <c r="V96" s="118" t="n"/>
      <c r="W96" s="118" t="n"/>
      <c r="X96" s="118" t="n"/>
      <c r="Y96" s="118" t="n"/>
      <c r="Z96" s="118" t="n"/>
      <c r="AA96" s="118" t="n"/>
      <c r="AB96" s="118" t="n"/>
      <c r="AC96" s="118" t="n"/>
      <c r="AD96" s="118" t="n"/>
      <c r="AE96" s="118" t="n"/>
      <c r="AF96" s="118" t="n"/>
      <c r="AG96" s="118" t="n"/>
      <c r="AH96" s="118" t="n"/>
      <c r="AI96" s="118" t="n"/>
      <c r="AJ96" s="118" t="n"/>
      <c r="AK96" s="118" t="n"/>
      <c r="AL96" s="118" t="n"/>
      <c r="AM96" s="118" t="n"/>
      <c r="AN96" s="118" t="n"/>
      <c r="AO96" s="118" t="n"/>
      <c r="AP96" s="118" t="n"/>
      <c r="AQ96" s="118" t="n"/>
      <c r="AR96" s="118" t="n"/>
      <c r="AS96" s="118" t="n"/>
      <c r="AT96" s="118" t="n"/>
      <c r="AU96" s="118" t="n"/>
      <c r="AV96" s="118" t="n"/>
      <c r="AW96" s="118" t="n"/>
      <c r="AX96" s="118" t="n"/>
      <c r="AY96" s="118" t="n"/>
      <c r="AZ96" s="118" t="n"/>
      <c r="BA96" s="118" t="n"/>
      <c r="BB96" s="118" t="n"/>
      <c r="BC96" s="118" t="n"/>
      <c r="BD96" s="118" t="n">
        <v>1</v>
      </c>
      <c r="BE96" s="118" t="n">
        <v>1</v>
      </c>
      <c r="BF96" s="118" t="n">
        <v>1</v>
      </c>
      <c r="BG96" s="118" t="n">
        <v>1</v>
      </c>
      <c r="BH96" s="118" t="n">
        <v>1</v>
      </c>
      <c r="BI96" s="118" t="n">
        <v>1</v>
      </c>
      <c r="BJ96" s="118" t="n">
        <v>1</v>
      </c>
      <c r="BK96" s="118" t="n">
        <v>1</v>
      </c>
      <c r="BL96" s="118" t="n">
        <v>1</v>
      </c>
      <c r="BM96" s="118" t="n">
        <v>1</v>
      </c>
      <c r="BN96" s="118" t="n">
        <v>1</v>
      </c>
      <c r="BO96" s="118" t="n">
        <v>1</v>
      </c>
      <c r="BP96" s="118" t="n">
        <v>1</v>
      </c>
      <c r="BQ96" s="118" t="n"/>
      <c r="BR96" s="118" t="n"/>
      <c r="BS96" s="118" t="n"/>
      <c r="BT96" s="118">
        <f>COUNTIF(B96:BS96,1)</f>
        <v/>
      </c>
      <c r="BV96" s="76">
        <f>TRIM(RIGHT(A96, LEN(A96) - FIND("@", SUBSTITUTE(A96, " ", "@", LEN(A96)-LEN(SUBSTITUTE(A96," ",""))))))</f>
        <v/>
      </c>
      <c r="BW96" s="76">
        <f>TRIM(LEFT(A96,FIND(" ",A96&amp;" ")-1))</f>
        <v/>
      </c>
      <c r="BX96">
        <f>+IF(BV96=BV95,"Same","Diff")</f>
        <v/>
      </c>
      <c r="BY96">
        <f>IF(BX96="Same",IF(BW96=BW95,"same","Diff"))</f>
        <v/>
      </c>
    </row>
    <row r="97" ht="17" customHeight="1">
      <c r="A97" s="61" t="inlineStr">
        <is>
          <t>Jeroen Bleekemolen</t>
        </is>
      </c>
      <c r="B97" s="120" t="n"/>
      <c r="C97" s="120" t="n"/>
      <c r="D97" s="120" t="n"/>
      <c r="E97" s="120" t="n"/>
      <c r="F97" s="120" t="n"/>
      <c r="G97" s="120" t="n"/>
      <c r="H97" s="120" t="n"/>
      <c r="I97" s="120" t="n"/>
      <c r="J97" s="118" t="n"/>
      <c r="K97" s="118" t="n"/>
      <c r="L97" s="118" t="n"/>
      <c r="M97" s="118" t="n"/>
      <c r="N97" s="118" t="n"/>
      <c r="O97" s="118" t="n"/>
      <c r="P97" s="118" t="n"/>
      <c r="Q97" s="118" t="n"/>
      <c r="R97" s="118" t="n"/>
      <c r="S97" s="118" t="n"/>
      <c r="T97" s="118" t="n"/>
      <c r="U97" s="118" t="n"/>
      <c r="V97" s="118" t="n"/>
      <c r="W97" s="118" t="n"/>
      <c r="X97" s="118" t="n"/>
      <c r="Y97" s="118" t="n"/>
      <c r="Z97" s="118" t="n"/>
      <c r="AA97" s="118" t="n"/>
      <c r="AB97" s="118" t="n"/>
      <c r="AC97" s="118" t="n"/>
      <c r="AD97" s="118" t="n"/>
      <c r="AE97" s="118" t="n"/>
      <c r="AF97" s="118" t="n"/>
      <c r="AG97" s="118" t="n"/>
      <c r="AH97" s="118" t="n"/>
      <c r="AI97" s="118" t="n"/>
      <c r="AJ97" s="118" t="n"/>
      <c r="AK97" s="118" t="n"/>
      <c r="AL97" s="118" t="n"/>
      <c r="AM97" s="118" t="n"/>
      <c r="AN97" s="118" t="n"/>
      <c r="AO97" s="118" t="n"/>
      <c r="AP97" s="118" t="n"/>
      <c r="AQ97" s="118" t="n"/>
      <c r="AR97" s="118" t="n"/>
      <c r="AS97" s="118" t="n"/>
      <c r="AT97" s="118" t="n"/>
      <c r="AU97" s="118" t="n"/>
      <c r="AV97" s="118" t="n"/>
      <c r="AW97" s="118" t="n"/>
      <c r="AX97" s="118" t="n"/>
      <c r="AY97" s="118" t="n"/>
      <c r="AZ97" s="118" t="n"/>
      <c r="BA97" s="118" t="n"/>
      <c r="BB97" s="118" t="n"/>
      <c r="BC97" s="118" t="n"/>
      <c r="BD97" s="118" t="n"/>
      <c r="BE97" s="118" t="n"/>
      <c r="BF97" s="118" t="n">
        <v>1</v>
      </c>
      <c r="BG97" s="118" t="n"/>
      <c r="BH97" s="118" t="n"/>
      <c r="BI97" s="118" t="n"/>
      <c r="BJ97" s="118" t="n"/>
      <c r="BK97" s="118" t="n"/>
      <c r="BL97" s="118" t="n"/>
      <c r="BM97" s="118" t="n"/>
      <c r="BN97" s="118" t="n"/>
      <c r="BO97" s="118" t="n"/>
      <c r="BP97" s="118" t="n"/>
      <c r="BQ97" s="118" t="n"/>
      <c r="BR97" s="118" t="n"/>
      <c r="BS97" s="118" t="n"/>
      <c r="BT97" s="118">
        <f>COUNTIF(B97:BS97,1)</f>
        <v/>
      </c>
      <c r="BV97" s="76">
        <f>TRIM(RIGHT(A97, LEN(A97) - FIND("@", SUBSTITUTE(A97, " ", "@", LEN(A97)-LEN(SUBSTITUTE(A97," ",""))))))</f>
        <v/>
      </c>
      <c r="BW97" s="76">
        <f>TRIM(LEFT(A97,FIND(" ",A97&amp;" ")-1))</f>
        <v/>
      </c>
      <c r="BX97">
        <f>+IF(BV97=BV96,"Same","Diff")</f>
        <v/>
      </c>
      <c r="BY97">
        <f>IF(BX97="Same",IF(BW97=BW96,"same","Diff"))</f>
        <v/>
      </c>
    </row>
    <row r="98" ht="17" customHeight="1">
      <c r="A98" s="60" t="inlineStr">
        <is>
          <t>Warren Blomfield</t>
        </is>
      </c>
      <c r="B98" s="119" t="n"/>
      <c r="C98" s="119" t="n"/>
      <c r="D98" s="119" t="n"/>
      <c r="E98" s="119" t="n">
        <v>1</v>
      </c>
      <c r="F98" s="119" t="n">
        <v>1</v>
      </c>
      <c r="G98" s="119" t="n"/>
      <c r="H98" s="119" t="n"/>
      <c r="I98" s="119" t="n"/>
      <c r="J98" s="118" t="n"/>
      <c r="K98" s="118" t="n"/>
      <c r="L98" s="118" t="n"/>
      <c r="M98" s="118" t="n"/>
      <c r="N98" s="118" t="n"/>
      <c r="O98" s="118" t="n"/>
      <c r="P98" s="118" t="n"/>
      <c r="Q98" s="118" t="n"/>
      <c r="R98" s="118" t="n"/>
      <c r="S98" s="118" t="n"/>
      <c r="T98" s="118" t="n"/>
      <c r="U98" s="118" t="n"/>
      <c r="V98" s="118" t="n"/>
      <c r="W98" s="118" t="n"/>
      <c r="X98" s="118" t="n"/>
      <c r="Y98" s="118" t="n"/>
      <c r="Z98" s="118" t="n"/>
      <c r="AA98" s="118" t="n"/>
      <c r="AB98" s="118" t="n"/>
      <c r="AC98" s="118" t="n"/>
      <c r="AD98" s="118" t="n"/>
      <c r="AE98" s="118" t="n"/>
      <c r="AF98" s="118" t="n"/>
      <c r="AG98" s="118" t="n"/>
      <c r="AH98" s="118" t="n"/>
      <c r="AI98" s="118" t="n"/>
      <c r="AJ98" s="118" t="n"/>
      <c r="AK98" s="118" t="n"/>
      <c r="AL98" s="118" t="n"/>
      <c r="AM98" s="118" t="n"/>
      <c r="AN98" s="118" t="n"/>
      <c r="AO98" s="118" t="n"/>
      <c r="AP98" s="118" t="n"/>
      <c r="AQ98" s="118" t="n"/>
      <c r="AR98" s="118" t="n"/>
      <c r="AS98" s="118" t="n"/>
      <c r="AT98" s="118" t="n"/>
      <c r="AU98" s="118" t="n"/>
      <c r="AV98" s="118" t="n"/>
      <c r="AW98" s="118" t="n"/>
      <c r="AX98" s="118" t="n"/>
      <c r="AY98" s="118" t="n"/>
      <c r="AZ98" s="118" t="n"/>
      <c r="BA98" s="118" t="n"/>
      <c r="BB98" s="118" t="n"/>
      <c r="BC98" s="118" t="n"/>
      <c r="BD98" s="118" t="n"/>
      <c r="BE98" s="118" t="n"/>
      <c r="BF98" s="118" t="n"/>
      <c r="BG98" s="118" t="n"/>
      <c r="BH98" s="118" t="n"/>
      <c r="BI98" s="118" t="n"/>
      <c r="BJ98" s="118" t="n"/>
      <c r="BK98" s="118" t="n"/>
      <c r="BL98" s="118" t="n"/>
      <c r="BM98" s="118" t="n"/>
      <c r="BN98" s="118" t="n"/>
      <c r="BO98" s="118" t="n"/>
      <c r="BP98" s="118" t="n"/>
      <c r="BQ98" s="118" t="n"/>
      <c r="BR98" s="118" t="n"/>
      <c r="BS98" s="118" t="n"/>
      <c r="BT98" s="118">
        <f>COUNTIF(B98:BS98,1)</f>
        <v/>
      </c>
      <c r="BV98" s="76">
        <f>TRIM(RIGHT(A98, LEN(A98) - FIND("@", SUBSTITUTE(A98, " ", "@", LEN(A98)-LEN(SUBSTITUTE(A98," ",""))))))</f>
        <v/>
      </c>
      <c r="BW98" s="76">
        <f>TRIM(LEFT(A98,FIND(" ",A98&amp;" ")-1))</f>
        <v/>
      </c>
      <c r="BX98">
        <f>+IF(BV98=BV97,"Same","Diff")</f>
        <v/>
      </c>
      <c r="BY98">
        <f>IF(BX98="Same",IF(BW98=BW97,"same","Diff"))</f>
        <v/>
      </c>
    </row>
    <row r="99" ht="17" customHeight="1">
      <c r="A99" s="60" t="inlineStr">
        <is>
          <t>Alton Boddenberg</t>
        </is>
      </c>
      <c r="B99" s="119" t="n"/>
      <c r="C99" s="119" t="n"/>
      <c r="D99" s="119" t="n"/>
      <c r="E99" s="119" t="n"/>
      <c r="F99" s="119" t="n">
        <v>1</v>
      </c>
      <c r="G99" s="119" t="n">
        <v>1</v>
      </c>
      <c r="H99" s="119" t="n">
        <v>1</v>
      </c>
      <c r="I99" s="119" t="n"/>
      <c r="J99" s="118" t="n">
        <v>1</v>
      </c>
      <c r="K99" s="118" t="n"/>
      <c r="L99" s="118" t="n"/>
      <c r="M99" s="118" t="n"/>
      <c r="N99" s="118" t="n"/>
      <c r="O99" s="118" t="n"/>
      <c r="P99" s="118" t="n"/>
      <c r="Q99" s="118" t="n"/>
      <c r="R99" s="118" t="n"/>
      <c r="S99" s="118" t="n"/>
      <c r="T99" s="118" t="n"/>
      <c r="U99" s="118" t="n"/>
      <c r="V99" s="118" t="n"/>
      <c r="W99" s="118" t="n"/>
      <c r="X99" s="118" t="n"/>
      <c r="Y99" s="118" t="n"/>
      <c r="Z99" s="118" t="n"/>
      <c r="AA99" s="118" t="n"/>
      <c r="AB99" s="118" t="n"/>
      <c r="AC99" s="118" t="n"/>
      <c r="AD99" s="118" t="n"/>
      <c r="AE99" s="118" t="n"/>
      <c r="AF99" s="118" t="n"/>
      <c r="AG99" s="118" t="n"/>
      <c r="AH99" s="118" t="n"/>
      <c r="AI99" s="118" t="n"/>
      <c r="AJ99" s="118" t="n"/>
      <c r="AK99" s="118" t="n"/>
      <c r="AL99" s="118" t="n"/>
      <c r="AM99" s="118" t="n"/>
      <c r="AN99" s="118" t="n"/>
      <c r="AO99" s="118" t="n"/>
      <c r="AP99" s="118" t="n"/>
      <c r="AQ99" s="118" t="n"/>
      <c r="AR99" s="118" t="n"/>
      <c r="AS99" s="118" t="n"/>
      <c r="AT99" s="118" t="n"/>
      <c r="AU99" s="118" t="n"/>
      <c r="AV99" s="118" t="n"/>
      <c r="AW99" s="118" t="n"/>
      <c r="AX99" s="118" t="n"/>
      <c r="AY99" s="118" t="n"/>
      <c r="AZ99" s="118" t="n"/>
      <c r="BA99" s="118" t="n"/>
      <c r="BB99" s="118" t="n"/>
      <c r="BC99" s="118" t="n"/>
      <c r="BD99" s="118" t="n"/>
      <c r="BE99" s="118" t="n"/>
      <c r="BF99" s="118" t="n"/>
      <c r="BG99" s="118" t="n"/>
      <c r="BH99" s="118" t="n"/>
      <c r="BI99" s="118" t="n"/>
      <c r="BJ99" s="118" t="n"/>
      <c r="BK99" s="118" t="n"/>
      <c r="BL99" s="118" t="n"/>
      <c r="BM99" s="118" t="n"/>
      <c r="BN99" s="118" t="n"/>
      <c r="BO99" s="118" t="n"/>
      <c r="BP99" s="118" t="n"/>
      <c r="BQ99" s="118" t="n"/>
      <c r="BR99" s="118" t="n"/>
      <c r="BS99" s="118" t="n"/>
      <c r="BT99" s="118">
        <f>COUNTIF(B99:BS99,1)</f>
        <v/>
      </c>
      <c r="BV99" s="76">
        <f>TRIM(RIGHT(A99, LEN(A99) - FIND("@", SUBSTITUTE(A99, " ", "@", LEN(A99)-LEN(SUBSTITUTE(A99," ",""))))))</f>
        <v/>
      </c>
      <c r="BW99" s="76">
        <f>TRIM(LEFT(A99,FIND(" ",A99&amp;" ")-1))</f>
        <v/>
      </c>
      <c r="BX99">
        <f>+IF(BV99=BV98,"Same","Diff")</f>
        <v/>
      </c>
      <c r="BY99">
        <f>IF(BX99="Same",IF(BW99=BW98,"same","Diff"))</f>
        <v/>
      </c>
    </row>
    <row r="100" ht="17" customHeight="1">
      <c r="A100" s="59" t="inlineStr">
        <is>
          <t>Paul Bolton</t>
        </is>
      </c>
      <c r="B100" s="117" t="n"/>
      <c r="C100" s="117" t="n"/>
      <c r="D100" s="117" t="n"/>
      <c r="E100" s="117" t="n">
        <v>1</v>
      </c>
      <c r="F100" s="117" t="n">
        <v>1</v>
      </c>
      <c r="G100" s="117" t="n"/>
      <c r="H100" s="117" t="n"/>
      <c r="I100" s="117" t="n"/>
      <c r="J100" s="118" t="n"/>
      <c r="K100" s="118" t="n"/>
      <c r="L100" s="118" t="n"/>
      <c r="M100" s="118" t="n"/>
      <c r="N100" s="118" t="n"/>
      <c r="O100" s="118" t="n"/>
      <c r="P100" s="118" t="n"/>
      <c r="Q100" s="118" t="n"/>
      <c r="R100" s="118" t="n"/>
      <c r="S100" s="118" t="n"/>
      <c r="T100" s="118" t="n"/>
      <c r="U100" s="118" t="n"/>
      <c r="V100" s="118" t="n"/>
      <c r="W100" s="118" t="n"/>
      <c r="X100" s="118" t="n"/>
      <c r="Y100" s="118" t="n"/>
      <c r="Z100" s="118" t="n"/>
      <c r="AA100" s="118" t="n"/>
      <c r="AB100" s="118" t="n"/>
      <c r="AC100" s="118" t="n"/>
      <c r="AD100" s="118" t="n"/>
      <c r="AE100" s="118" t="n"/>
      <c r="AF100" s="118" t="n"/>
      <c r="AG100" s="118" t="n"/>
      <c r="AH100" s="118" t="n"/>
      <c r="AI100" s="118" t="n"/>
      <c r="AJ100" s="118" t="n"/>
      <c r="AK100" s="118" t="n"/>
      <c r="AL100" s="118" t="n"/>
      <c r="AM100" s="118" t="n"/>
      <c r="AN100" s="118" t="n"/>
      <c r="AO100" s="118" t="n"/>
      <c r="AP100" s="118" t="n"/>
      <c r="AQ100" s="118" t="n"/>
      <c r="AR100" s="118" t="n"/>
      <c r="AS100" s="118" t="n"/>
      <c r="AT100" s="118" t="n"/>
      <c r="AU100" s="118" t="n"/>
      <c r="AV100" s="118" t="n"/>
      <c r="AW100" s="118" t="n"/>
      <c r="AX100" s="118" t="n"/>
      <c r="AY100" s="118" t="n"/>
      <c r="AZ100" s="118" t="n"/>
      <c r="BA100" s="118" t="n"/>
      <c r="BB100" s="118" t="n"/>
      <c r="BC100" s="118" t="n"/>
      <c r="BD100" s="118" t="n"/>
      <c r="BE100" s="118" t="n"/>
      <c r="BF100" s="118" t="n"/>
      <c r="BG100" s="118" t="n"/>
      <c r="BH100" s="118" t="n"/>
      <c r="BI100" s="118" t="n"/>
      <c r="BJ100" s="118" t="n"/>
      <c r="BK100" s="118" t="n"/>
      <c r="BL100" s="118" t="n"/>
      <c r="BM100" s="118" t="n"/>
      <c r="BN100" s="118" t="n"/>
      <c r="BO100" s="118" t="n"/>
      <c r="BP100" s="118" t="n"/>
      <c r="BQ100" s="118" t="n"/>
      <c r="BR100" s="118" t="n"/>
      <c r="BS100" s="118" t="n"/>
      <c r="BT100" s="118">
        <f>COUNTIF(B100:BS100,1)</f>
        <v/>
      </c>
      <c r="BV100" s="76">
        <f>TRIM(RIGHT(A100, LEN(A100) - FIND("@", SUBSTITUTE(A100, " ", "@", LEN(A100)-LEN(SUBSTITUTE(A100," ",""))))))</f>
        <v/>
      </c>
      <c r="BW100" s="76">
        <f>TRIM(LEFT(A100,FIND(" ",A100&amp;" ")-1))</f>
        <v/>
      </c>
      <c r="BX100">
        <f>+IF(BV100=BV99,"Same","Diff")</f>
        <v/>
      </c>
      <c r="BY100">
        <f>IF(BX100="Same",IF(BW100=BW99,"same","Diff"))</f>
        <v/>
      </c>
    </row>
    <row r="101" ht="17" customHeight="1">
      <c r="A101" s="59" t="inlineStr">
        <is>
          <t>Brian Bolwell</t>
        </is>
      </c>
      <c r="B101" s="117" t="n"/>
      <c r="C101" s="117" t="n"/>
      <c r="D101" s="117" t="n"/>
      <c r="E101" s="117" t="n"/>
      <c r="F101" s="117" t="n"/>
      <c r="G101" s="117" t="n"/>
      <c r="H101" s="117" t="n"/>
      <c r="I101" s="117" t="n"/>
      <c r="J101" s="118" t="n"/>
      <c r="K101" s="118" t="n"/>
      <c r="L101" s="118" t="n"/>
      <c r="M101" s="118" t="n"/>
      <c r="N101" s="118" t="n"/>
      <c r="O101" s="118" t="n"/>
      <c r="P101" s="118" t="n"/>
      <c r="Q101" s="118" t="n"/>
      <c r="R101" s="118" t="n"/>
      <c r="S101" s="118" t="n"/>
      <c r="T101" s="118" t="n"/>
      <c r="U101" s="118" t="n"/>
      <c r="V101" s="118" t="n"/>
      <c r="W101" s="118" t="n"/>
      <c r="X101" s="118" t="n"/>
      <c r="Y101" s="118" t="n"/>
      <c r="Z101" s="118" t="n"/>
      <c r="AA101" s="118" t="n"/>
      <c r="AB101" s="118" t="n">
        <v>1</v>
      </c>
      <c r="AC101" s="118" t="n"/>
      <c r="AD101" s="118" t="n"/>
      <c r="AE101" s="118" t="n"/>
      <c r="AF101" s="118" t="n">
        <v>1</v>
      </c>
      <c r="AG101" s="118" t="n">
        <v>1</v>
      </c>
      <c r="AH101" s="118" t="n">
        <v>1</v>
      </c>
      <c r="AI101" s="118" t="n"/>
      <c r="AJ101" s="118" t="n"/>
      <c r="AK101" s="118" t="n"/>
      <c r="AL101" s="118" t="n"/>
      <c r="AM101" s="118" t="n"/>
      <c r="AN101" s="118" t="n"/>
      <c r="AO101" s="118" t="n"/>
      <c r="AP101" s="118" t="n"/>
      <c r="AQ101" s="118" t="n"/>
      <c r="AR101" s="118" t="n"/>
      <c r="AS101" s="118" t="n"/>
      <c r="AT101" s="118" t="n"/>
      <c r="AU101" s="118" t="n"/>
      <c r="AV101" s="118" t="n"/>
      <c r="AW101" s="118" t="n"/>
      <c r="AX101" s="118" t="n"/>
      <c r="AY101" s="118" t="n"/>
      <c r="AZ101" s="118" t="n"/>
      <c r="BA101" s="118" t="n"/>
      <c r="BB101" s="118" t="n"/>
      <c r="BC101" s="118" t="n"/>
      <c r="BD101" s="118" t="n"/>
      <c r="BE101" s="118" t="n"/>
      <c r="BF101" s="118" t="n"/>
      <c r="BG101" s="118" t="n"/>
      <c r="BH101" s="118" t="n"/>
      <c r="BI101" s="118" t="n"/>
      <c r="BJ101" s="118" t="n"/>
      <c r="BK101" s="118" t="n"/>
      <c r="BL101" s="118" t="n"/>
      <c r="BM101" s="118" t="n"/>
      <c r="BN101" s="118" t="n"/>
      <c r="BO101" s="118" t="n"/>
      <c r="BP101" s="118" t="n"/>
      <c r="BQ101" s="118" t="n"/>
      <c r="BR101" s="118" t="n"/>
      <c r="BS101" s="118" t="n"/>
      <c r="BT101" s="118">
        <f>COUNTIF(B101:BS101,1)</f>
        <v/>
      </c>
      <c r="BV101" s="76">
        <f>TRIM(RIGHT(A101, LEN(A101) - FIND("@", SUBSTITUTE(A101, " ", "@", LEN(A101)-LEN(SUBSTITUTE(A101," ",""))))))</f>
        <v/>
      </c>
      <c r="BW101" s="76">
        <f>TRIM(LEFT(A101,FIND(" ",A101&amp;" ")-1))</f>
        <v/>
      </c>
      <c r="BX101">
        <f>+IF(BV101=BV100,"Same","Diff")</f>
        <v/>
      </c>
      <c r="BY101">
        <f>IF(BX101="Same",IF(BW101=BW100,"same","Diff"))</f>
        <v/>
      </c>
    </row>
    <row r="102" ht="17" customHeight="1">
      <c r="A102" s="59" t="inlineStr">
        <is>
          <t>Colin Bond</t>
        </is>
      </c>
      <c r="B102" s="117" t="n"/>
      <c r="C102" s="117" t="n"/>
      <c r="D102" s="117" t="n"/>
      <c r="E102" s="117" t="n"/>
      <c r="F102" s="117" t="n"/>
      <c r="G102" s="117" t="n">
        <v>1</v>
      </c>
      <c r="H102" s="117" t="n">
        <v>1</v>
      </c>
      <c r="I102" s="117" t="n"/>
      <c r="J102" s="118" t="n"/>
      <c r="K102" s="118" t="n">
        <v>1</v>
      </c>
      <c r="L102" s="118" t="n">
        <v>1</v>
      </c>
      <c r="M102" s="118" t="n">
        <v>1</v>
      </c>
      <c r="N102" s="118" t="n">
        <v>1</v>
      </c>
      <c r="O102" s="118" t="n">
        <v>1</v>
      </c>
      <c r="P102" s="118" t="n">
        <v>1</v>
      </c>
      <c r="Q102" s="118" t="n">
        <v>1</v>
      </c>
      <c r="R102" s="118" t="n">
        <v>1</v>
      </c>
      <c r="S102" s="118" t="n">
        <v>1</v>
      </c>
      <c r="T102" s="118" t="n">
        <v>1</v>
      </c>
      <c r="U102" s="118" t="n">
        <v>1</v>
      </c>
      <c r="V102" s="118" t="n">
        <v>1</v>
      </c>
      <c r="W102" s="118" t="n">
        <v>1</v>
      </c>
      <c r="X102" s="118" t="n">
        <v>1</v>
      </c>
      <c r="Y102" s="118" t="n">
        <v>1</v>
      </c>
      <c r="Z102" s="118" t="n">
        <v>1</v>
      </c>
      <c r="AA102" s="118" t="n">
        <v>1</v>
      </c>
      <c r="AB102" s="118" t="n">
        <v>1</v>
      </c>
      <c r="AC102" s="118" t="n">
        <v>1</v>
      </c>
      <c r="AD102" s="118" t="n">
        <v>1</v>
      </c>
      <c r="AE102" s="118" t="n">
        <v>1</v>
      </c>
      <c r="AF102" s="118" t="n">
        <v>1</v>
      </c>
      <c r="AG102" s="118" t="n">
        <v>1</v>
      </c>
      <c r="AH102" s="118" t="n">
        <v>1</v>
      </c>
      <c r="AI102" s="118" t="n">
        <v>1</v>
      </c>
      <c r="AJ102" s="118" t="n">
        <v>1</v>
      </c>
      <c r="AK102" s="118" t="n"/>
      <c r="AL102" s="118" t="n"/>
      <c r="AM102" s="118" t="n"/>
      <c r="AN102" s="118" t="n"/>
      <c r="AO102" s="118" t="n"/>
      <c r="AP102" s="118" t="n"/>
      <c r="AQ102" s="118" t="n"/>
      <c r="AR102" s="118" t="n"/>
      <c r="AS102" s="118" t="n"/>
      <c r="AT102" s="118" t="n"/>
      <c r="AU102" s="118" t="n"/>
      <c r="AV102" s="118" t="n"/>
      <c r="AW102" s="118" t="n"/>
      <c r="AX102" s="118" t="n"/>
      <c r="AY102" s="118" t="n"/>
      <c r="AZ102" s="118" t="n"/>
      <c r="BA102" s="118" t="n"/>
      <c r="BB102" s="118" t="n"/>
      <c r="BC102" s="118" t="n"/>
      <c r="BD102" s="118" t="n"/>
      <c r="BE102" s="118" t="n"/>
      <c r="BF102" s="118" t="n"/>
      <c r="BG102" s="118" t="n"/>
      <c r="BH102" s="118" t="n"/>
      <c r="BI102" s="118" t="n"/>
      <c r="BJ102" s="118" t="n"/>
      <c r="BK102" s="118" t="n"/>
      <c r="BL102" s="118" t="n"/>
      <c r="BM102" s="118" t="n"/>
      <c r="BN102" s="118" t="n"/>
      <c r="BO102" s="118" t="n"/>
      <c r="BP102" s="118" t="n"/>
      <c r="BQ102" s="118" t="n"/>
      <c r="BR102" s="118" t="n"/>
      <c r="BS102" s="118" t="n"/>
      <c r="BT102" s="118">
        <f>COUNTIF(B102:BS102,1)</f>
        <v/>
      </c>
      <c r="BV102" s="76">
        <f>TRIM(RIGHT(A102, LEN(A102) - FIND("@", SUBSTITUTE(A102, " ", "@", LEN(A102)-LEN(SUBSTITUTE(A102," ",""))))))</f>
        <v/>
      </c>
      <c r="BW102" s="76">
        <f>TRIM(LEFT(A102,FIND(" ",A102&amp;" ")-1))</f>
        <v/>
      </c>
      <c r="BX102">
        <f>+IF(BV102=BV101,"Same","Diff")</f>
        <v/>
      </c>
      <c r="BY102">
        <f>IF(BX102="Same",IF(BW102=BW101,"same","Diff"))</f>
        <v/>
      </c>
    </row>
    <row r="103" ht="17" customHeight="1">
      <c r="A103" s="59" t="inlineStr">
        <is>
          <t>Ross Bond</t>
        </is>
      </c>
      <c r="B103" s="117" t="n"/>
      <c r="C103" s="117" t="n"/>
      <c r="D103" s="117" t="n"/>
      <c r="E103" s="117" t="n"/>
      <c r="F103" s="117" t="n"/>
      <c r="G103" s="117" t="n"/>
      <c r="H103" s="117" t="n"/>
      <c r="I103" s="117" t="n"/>
      <c r="J103" s="118" t="n"/>
      <c r="K103" s="118" t="n"/>
      <c r="L103" s="118" t="n"/>
      <c r="M103" s="118" t="n"/>
      <c r="N103" s="118" t="n"/>
      <c r="O103" s="118" t="n"/>
      <c r="P103" s="118" t="n"/>
      <c r="Q103" s="118" t="n"/>
      <c r="R103" s="118" t="n"/>
      <c r="S103" s="130" t="n">
        <v>1</v>
      </c>
      <c r="T103" s="118" t="n"/>
      <c r="U103" s="118" t="n"/>
      <c r="V103" s="118" t="n"/>
      <c r="W103" s="118" t="n"/>
      <c r="X103" s="118" t="n"/>
      <c r="Y103" s="118" t="n"/>
      <c r="Z103" s="118" t="n"/>
      <c r="AA103" s="118" t="n"/>
      <c r="AB103" s="118" t="n"/>
      <c r="AC103" s="118" t="n"/>
      <c r="AD103" s="118" t="n"/>
      <c r="AE103" s="118" t="n"/>
      <c r="AF103" s="118" t="n"/>
      <c r="AG103" s="118" t="n"/>
      <c r="AH103" s="118" t="n"/>
      <c r="AI103" s="118" t="n"/>
      <c r="AJ103" s="118" t="n"/>
      <c r="AK103" s="118" t="n"/>
      <c r="AL103" s="118" t="n"/>
      <c r="AM103" s="118" t="n"/>
      <c r="AN103" s="118" t="n"/>
      <c r="AO103" s="118" t="n"/>
      <c r="AP103" s="118" t="n"/>
      <c r="AQ103" s="118" t="n"/>
      <c r="AR103" s="118" t="n"/>
      <c r="AS103" s="118" t="n"/>
      <c r="AT103" s="118" t="n"/>
      <c r="AU103" s="118" t="n"/>
      <c r="AV103" s="118" t="n"/>
      <c r="AW103" s="118" t="n"/>
      <c r="AX103" s="118" t="n"/>
      <c r="AY103" s="118" t="n"/>
      <c r="AZ103" s="118" t="n"/>
      <c r="BA103" s="118" t="n"/>
      <c r="BB103" s="118" t="n"/>
      <c r="BC103" s="118" t="n"/>
      <c r="BD103" s="118" t="n"/>
      <c r="BE103" s="118" t="n"/>
      <c r="BF103" s="118" t="n"/>
      <c r="BG103" s="118" t="n"/>
      <c r="BH103" s="118" t="n"/>
      <c r="BI103" s="118" t="n"/>
      <c r="BJ103" s="118" t="n"/>
      <c r="BK103" s="118" t="n"/>
      <c r="BL103" s="118" t="n"/>
      <c r="BM103" s="118" t="n"/>
      <c r="BN103" s="118" t="n"/>
      <c r="BO103" s="118" t="n"/>
      <c r="BP103" s="118" t="n"/>
      <c r="BQ103" s="118" t="n"/>
      <c r="BR103" s="118" t="n"/>
      <c r="BS103" s="118" t="n"/>
      <c r="BT103" s="118">
        <f>COUNTIF(B103:BS103,1)</f>
        <v/>
      </c>
      <c r="BV103" s="76">
        <f>TRIM(RIGHT(A103, LEN(A103) - FIND("@", SUBSTITUTE(A103, " ", "@", LEN(A103)-LEN(SUBSTITUTE(A103," ",""))))))</f>
        <v/>
      </c>
      <c r="BW103" s="76">
        <f>TRIM(LEFT(A103,FIND(" ",A103&amp;" ")-1))</f>
        <v/>
      </c>
      <c r="BX103">
        <f>+IF(BV103=BV102,"Same","Diff")</f>
        <v/>
      </c>
      <c r="BY103">
        <f>IF(BX103="Same",IF(BW103=BW102,"same","Diff"))</f>
        <v/>
      </c>
    </row>
    <row r="104" ht="17" customHeight="1">
      <c r="A104" s="60" t="inlineStr">
        <is>
          <t>Roger Bonhomme</t>
        </is>
      </c>
      <c r="B104" s="119" t="n"/>
      <c r="C104" s="119" t="n"/>
      <c r="D104" s="119" t="n"/>
      <c r="E104" s="119" t="n"/>
      <c r="F104" s="119" t="n"/>
      <c r="G104" s="119" t="n"/>
      <c r="H104" s="119" t="n"/>
      <c r="I104" s="119" t="n"/>
      <c r="J104" s="118" t="n"/>
      <c r="K104" s="118" t="n"/>
      <c r="L104" s="118" t="n"/>
      <c r="M104" s="118" t="n"/>
      <c r="N104" s="118" t="n">
        <v>1</v>
      </c>
      <c r="O104" s="118" t="n"/>
      <c r="P104" s="118" t="n">
        <v>1</v>
      </c>
      <c r="Q104" s="130" t="n">
        <v>1</v>
      </c>
      <c r="R104" s="118" t="n">
        <v>1</v>
      </c>
      <c r="S104" s="118" t="n"/>
      <c r="T104" s="118" t="n"/>
      <c r="U104" s="118" t="n"/>
      <c r="V104" s="118" t="n"/>
      <c r="W104" s="118" t="n"/>
      <c r="X104" s="118" t="n"/>
      <c r="Y104" s="118" t="n"/>
      <c r="Z104" s="118" t="n"/>
      <c r="AA104" s="118" t="n"/>
      <c r="AB104" s="118" t="n"/>
      <c r="AC104" s="118" t="n"/>
      <c r="AD104" s="118" t="n"/>
      <c r="AE104" s="118" t="n"/>
      <c r="AF104" s="118" t="n"/>
      <c r="AG104" s="118" t="n"/>
      <c r="AH104" s="118" t="n"/>
      <c r="AI104" s="118" t="n"/>
      <c r="AJ104" s="118" t="n"/>
      <c r="AK104" s="118" t="n"/>
      <c r="AL104" s="118" t="n"/>
      <c r="AM104" s="118" t="n"/>
      <c r="AN104" s="118" t="n"/>
      <c r="AO104" s="118" t="n"/>
      <c r="AP104" s="118" t="n"/>
      <c r="AQ104" s="118" t="n"/>
      <c r="AR104" s="118" t="n"/>
      <c r="AS104" s="118" t="n"/>
      <c r="AT104" s="118" t="n"/>
      <c r="AU104" s="118" t="n"/>
      <c r="AV104" s="118" t="n"/>
      <c r="AW104" s="118" t="n"/>
      <c r="AX104" s="118" t="n"/>
      <c r="AY104" s="118" t="n"/>
      <c r="AZ104" s="118" t="n"/>
      <c r="BA104" s="118" t="n"/>
      <c r="BB104" s="118" t="n"/>
      <c r="BC104" s="118" t="n"/>
      <c r="BD104" s="118" t="n"/>
      <c r="BE104" s="118" t="n"/>
      <c r="BF104" s="118" t="n"/>
      <c r="BG104" s="118" t="n"/>
      <c r="BH104" s="118" t="n"/>
      <c r="BI104" s="118" t="n"/>
      <c r="BJ104" s="118" t="n"/>
      <c r="BK104" s="118" t="n"/>
      <c r="BL104" s="118" t="n"/>
      <c r="BM104" s="118" t="n"/>
      <c r="BN104" s="118" t="n"/>
      <c r="BO104" s="118" t="n"/>
      <c r="BP104" s="118" t="n"/>
      <c r="BQ104" s="118" t="n"/>
      <c r="BR104" s="118" t="n"/>
      <c r="BS104" s="118" t="n"/>
      <c r="BT104" s="118">
        <f>COUNTIF(B104:BS104,1)</f>
        <v/>
      </c>
      <c r="BV104" s="76">
        <f>TRIM(RIGHT(A104, LEN(A104) - FIND("@", SUBSTITUTE(A104, " ", "@", LEN(A104)-LEN(SUBSTITUTE(A104," ",""))))))</f>
        <v/>
      </c>
      <c r="BW104" s="76">
        <f>TRIM(LEFT(A104,FIND(" ",A104&amp;" ")-1))</f>
        <v/>
      </c>
      <c r="BX104">
        <f>+IF(BV104=BV103,"Same","Diff")</f>
        <v/>
      </c>
      <c r="BY104">
        <f>IF(BX104="Same",IF(BW104=BW103,"same","Diff"))</f>
        <v/>
      </c>
    </row>
    <row r="105" ht="17" customHeight="1">
      <c r="A105" s="60" t="inlineStr">
        <is>
          <t>Jim Bonthorne</t>
        </is>
      </c>
      <c r="B105" s="119" t="n"/>
      <c r="C105" s="119" t="n"/>
      <c r="D105" s="119" t="n"/>
      <c r="E105" s="119" t="n">
        <v>1</v>
      </c>
      <c r="F105" s="119" t="n">
        <v>1</v>
      </c>
      <c r="G105" s="119" t="n"/>
      <c r="H105" s="119" t="n"/>
      <c r="I105" s="119" t="n"/>
      <c r="J105" s="118" t="n"/>
      <c r="K105" s="118" t="n"/>
      <c r="L105" s="118" t="n"/>
      <c r="M105" s="118" t="n"/>
      <c r="N105" s="118" t="n"/>
      <c r="O105" s="118" t="n"/>
      <c r="P105" s="118" t="n"/>
      <c r="Q105" s="118" t="n"/>
      <c r="R105" s="118" t="n"/>
      <c r="S105" s="118" t="n"/>
      <c r="T105" s="118" t="n"/>
      <c r="U105" s="118" t="n"/>
      <c r="V105" s="118" t="n"/>
      <c r="W105" s="118" t="n"/>
      <c r="X105" s="118" t="n"/>
      <c r="Y105" s="118" t="n"/>
      <c r="Z105" s="118" t="n"/>
      <c r="AA105" s="118" t="n"/>
      <c r="AB105" s="118" t="n"/>
      <c r="AC105" s="118" t="n"/>
      <c r="AD105" s="118" t="n"/>
      <c r="AE105" s="118" t="n"/>
      <c r="AF105" s="118" t="n"/>
      <c r="AG105" s="118" t="n"/>
      <c r="AH105" s="118" t="n"/>
      <c r="AI105" s="118" t="n"/>
      <c r="AJ105" s="118" t="n"/>
      <c r="AK105" s="118" t="n"/>
      <c r="AL105" s="118" t="n"/>
      <c r="AM105" s="118" t="n"/>
      <c r="AN105" s="118" t="n"/>
      <c r="AO105" s="118" t="n"/>
      <c r="AP105" s="118" t="n"/>
      <c r="AQ105" s="118" t="n"/>
      <c r="AR105" s="118" t="n"/>
      <c r="AS105" s="118" t="n"/>
      <c r="AT105" s="118" t="n"/>
      <c r="AU105" s="118" t="n"/>
      <c r="AV105" s="118" t="n"/>
      <c r="AW105" s="118" t="n"/>
      <c r="AX105" s="118" t="n"/>
      <c r="AY105" s="118" t="n"/>
      <c r="AZ105" s="118" t="n"/>
      <c r="BA105" s="118" t="n"/>
      <c r="BB105" s="118" t="n"/>
      <c r="BC105" s="118" t="n"/>
      <c r="BD105" s="118" t="n"/>
      <c r="BE105" s="118" t="n"/>
      <c r="BF105" s="118" t="n"/>
      <c r="BG105" s="118" t="n"/>
      <c r="BH105" s="118" t="n"/>
      <c r="BI105" s="118" t="n"/>
      <c r="BJ105" s="118" t="n"/>
      <c r="BK105" s="118" t="n"/>
      <c r="BL105" s="118" t="n"/>
      <c r="BM105" s="118" t="n"/>
      <c r="BN105" s="118" t="n"/>
      <c r="BO105" s="118" t="n"/>
      <c r="BP105" s="118" t="n"/>
      <c r="BQ105" s="118" t="n"/>
      <c r="BR105" s="118" t="n"/>
      <c r="BS105" s="118" t="n"/>
      <c r="BT105" s="118">
        <f>COUNTIF(B105:BS105,1)</f>
        <v/>
      </c>
      <c r="BV105" s="76">
        <f>TRIM(RIGHT(A105, LEN(A105) - FIND("@", SUBSTITUTE(A105, " ", "@", LEN(A105)-LEN(SUBSTITUTE(A105," ",""))))))</f>
        <v/>
      </c>
      <c r="BW105" s="76">
        <f>TRIM(LEFT(A105,FIND(" ",A105&amp;" ")-1))</f>
        <v/>
      </c>
      <c r="BX105">
        <f>+IF(BV105=BV104,"Same","Diff")</f>
        <v/>
      </c>
      <c r="BY105">
        <f>IF(BX105="Same",IF(BW105=BW104,"same","Diff"))</f>
        <v/>
      </c>
    </row>
    <row r="106" ht="17" customHeight="1">
      <c r="A106" s="60" t="inlineStr">
        <is>
          <t>Eric Boord</t>
        </is>
      </c>
      <c r="B106" s="119" t="n"/>
      <c r="C106" s="119" t="n"/>
      <c r="D106" s="119" t="n"/>
      <c r="E106" s="119" t="n"/>
      <c r="F106" s="119" t="n"/>
      <c r="G106" s="119" t="n"/>
      <c r="H106" s="119" t="n"/>
      <c r="I106" s="119" t="n"/>
      <c r="J106" s="118" t="n"/>
      <c r="K106" s="118" t="n"/>
      <c r="L106" s="118" t="n"/>
      <c r="M106" s="118" t="n"/>
      <c r="N106" s="118" t="n"/>
      <c r="O106" s="118" t="n"/>
      <c r="P106" s="118" t="n"/>
      <c r="Q106" s="118" t="n">
        <v>1</v>
      </c>
      <c r="R106" s="118" t="n">
        <v>1</v>
      </c>
      <c r="S106" s="118" t="n">
        <v>1</v>
      </c>
      <c r="T106" s="118" t="n">
        <v>1</v>
      </c>
      <c r="U106" s="118" t="n">
        <v>1</v>
      </c>
      <c r="V106" s="118" t="n"/>
      <c r="W106" s="118" t="n"/>
      <c r="X106" s="118" t="n"/>
      <c r="Y106" s="118" t="n"/>
      <c r="Z106" s="118" t="n"/>
      <c r="AA106" s="118" t="n"/>
      <c r="AB106" s="118" t="n"/>
      <c r="AC106" s="118" t="n"/>
      <c r="AD106" s="118" t="n"/>
      <c r="AE106" s="118" t="n"/>
      <c r="AF106" s="118" t="n"/>
      <c r="AG106" s="118" t="n"/>
      <c r="AH106" s="118" t="n"/>
      <c r="AI106" s="118" t="n"/>
      <c r="AJ106" s="118" t="n"/>
      <c r="AK106" s="118" t="n"/>
      <c r="AL106" s="118" t="n"/>
      <c r="AM106" s="118" t="n"/>
      <c r="AN106" s="118" t="n"/>
      <c r="AO106" s="118" t="n"/>
      <c r="AP106" s="118" t="n"/>
      <c r="AQ106" s="118" t="n"/>
      <c r="AR106" s="118" t="n"/>
      <c r="AS106" s="118" t="n"/>
      <c r="AT106" s="118" t="n"/>
      <c r="AU106" s="118" t="n"/>
      <c r="AV106" s="118" t="n"/>
      <c r="AW106" s="118" t="n"/>
      <c r="AX106" s="118" t="n"/>
      <c r="AY106" s="118" t="n"/>
      <c r="AZ106" s="118" t="n"/>
      <c r="BA106" s="118" t="n"/>
      <c r="BB106" s="118" t="n"/>
      <c r="BC106" s="118" t="n"/>
      <c r="BD106" s="118" t="n"/>
      <c r="BE106" s="118" t="n"/>
      <c r="BF106" s="118" t="n"/>
      <c r="BG106" s="118" t="n"/>
      <c r="BH106" s="118" t="n"/>
      <c r="BI106" s="118" t="n"/>
      <c r="BJ106" s="118" t="n"/>
      <c r="BK106" s="118" t="n"/>
      <c r="BL106" s="118" t="n"/>
      <c r="BM106" s="118" t="n"/>
      <c r="BN106" s="118" t="n"/>
      <c r="BO106" s="118" t="n"/>
      <c r="BP106" s="118" t="n"/>
      <c r="BQ106" s="118" t="n"/>
      <c r="BR106" s="118" t="n"/>
      <c r="BS106" s="118" t="n"/>
      <c r="BT106" s="118">
        <f>COUNTIF(B106:BS106,1)</f>
        <v/>
      </c>
      <c r="BV106" s="76">
        <f>TRIM(RIGHT(A106, LEN(A106) - FIND("@", SUBSTITUTE(A106, " ", "@", LEN(A106)-LEN(SUBSTITUTE(A106," ",""))))))</f>
        <v/>
      </c>
      <c r="BW106" s="76">
        <f>TRIM(LEFT(A106,FIND(" ",A106&amp;" ")-1))</f>
        <v/>
      </c>
      <c r="BX106">
        <f>+IF(BV106=BV105,"Same","Diff")</f>
        <v/>
      </c>
      <c r="BY106">
        <f>IF(BX106="Same",IF(BW106=BW105,"same","Diff"))</f>
        <v/>
      </c>
    </row>
    <row r="107" ht="17" customHeight="1">
      <c r="A107" s="60" t="inlineStr">
        <is>
          <t>David Booth</t>
        </is>
      </c>
      <c r="B107" s="119" t="n"/>
      <c r="C107" s="119" t="n"/>
      <c r="D107" s="119" t="n"/>
      <c r="E107" s="119" t="n"/>
      <c r="F107" s="119" t="n"/>
      <c r="G107" s="119" t="n"/>
      <c r="H107" s="119" t="n"/>
      <c r="I107" s="119" t="n"/>
      <c r="J107" s="118" t="n"/>
      <c r="K107" s="118" t="n"/>
      <c r="L107" s="118" t="n"/>
      <c r="M107" s="118" t="n"/>
      <c r="N107" s="118" t="n"/>
      <c r="O107" s="118" t="n"/>
      <c r="P107" s="118" t="n"/>
      <c r="Q107" s="118" t="n">
        <v>1</v>
      </c>
      <c r="R107" s="118" t="n"/>
      <c r="S107" s="118" t="n"/>
      <c r="T107" s="118" t="n"/>
      <c r="U107" s="118" t="n"/>
      <c r="V107" s="118" t="n"/>
      <c r="W107" s="118" t="n"/>
      <c r="X107" s="118" t="n"/>
      <c r="Y107" s="118" t="n"/>
      <c r="Z107" s="118" t="n"/>
      <c r="AA107" s="118" t="n"/>
      <c r="AB107" s="118" t="n"/>
      <c r="AC107" s="118" t="n"/>
      <c r="AD107" s="118" t="n"/>
      <c r="AE107" s="118" t="n"/>
      <c r="AF107" s="118" t="n"/>
      <c r="AG107" s="118" t="n"/>
      <c r="AH107" s="118" t="n"/>
      <c r="AI107" s="118" t="n"/>
      <c r="AJ107" s="118" t="n"/>
      <c r="AK107" s="118" t="n"/>
      <c r="AL107" s="118" t="n"/>
      <c r="AM107" s="118" t="n"/>
      <c r="AN107" s="118" t="n"/>
      <c r="AO107" s="118" t="n"/>
      <c r="AP107" s="118" t="n"/>
      <c r="AQ107" s="118" t="n"/>
      <c r="AR107" s="118" t="n"/>
      <c r="AS107" s="118" t="n"/>
      <c r="AT107" s="118" t="n"/>
      <c r="AU107" s="118" t="n"/>
      <c r="AV107" s="118" t="n"/>
      <c r="AW107" s="118" t="n"/>
      <c r="AX107" s="118" t="n"/>
      <c r="AY107" s="118" t="n"/>
      <c r="AZ107" s="118" t="n"/>
      <c r="BA107" s="118" t="n"/>
      <c r="BB107" s="118" t="n"/>
      <c r="BC107" s="118" t="n"/>
      <c r="BD107" s="118" t="n"/>
      <c r="BE107" s="118" t="n"/>
      <c r="BF107" s="118" t="n"/>
      <c r="BG107" s="118" t="n"/>
      <c r="BH107" s="118" t="n"/>
      <c r="BI107" s="118" t="n"/>
      <c r="BJ107" s="118" t="n"/>
      <c r="BK107" s="118" t="n"/>
      <c r="BL107" s="118" t="n"/>
      <c r="BM107" s="118" t="n"/>
      <c r="BN107" s="118" t="n"/>
      <c r="BO107" s="118" t="n"/>
      <c r="BP107" s="118" t="n"/>
      <c r="BQ107" s="118" t="n"/>
      <c r="BR107" s="118" t="n"/>
      <c r="BS107" s="118" t="n"/>
      <c r="BT107" s="118">
        <f>COUNTIF(B107:BS107,1)</f>
        <v/>
      </c>
      <c r="BV107" s="76">
        <f>TRIM(RIGHT(A107, LEN(A107) - FIND("@", SUBSTITUTE(A107, " ", "@", LEN(A107)-LEN(SUBSTITUTE(A107," ",""))))))</f>
        <v/>
      </c>
      <c r="BW107" s="76">
        <f>TRIM(LEFT(A107,FIND(" ",A107&amp;" ")-1))</f>
        <v/>
      </c>
      <c r="BX107">
        <f>+IF(BV107=BV106,"Same","Diff")</f>
        <v/>
      </c>
      <c r="BY107">
        <f>IF(BX107="Same",IF(BW107=BW106,"same","Diff"))</f>
        <v/>
      </c>
    </row>
    <row r="108" ht="17" customHeight="1">
      <c r="A108" s="59" t="inlineStr">
        <is>
          <t>Terry Bosnjak</t>
        </is>
      </c>
      <c r="B108" s="117" t="n"/>
      <c r="C108" s="117" t="n"/>
      <c r="D108" s="117" t="n"/>
      <c r="E108" s="117" t="n"/>
      <c r="F108" s="117" t="n"/>
      <c r="G108" s="117" t="n"/>
      <c r="H108" s="117" t="n"/>
      <c r="I108" s="117" t="n"/>
      <c r="J108" s="118" t="n"/>
      <c r="K108" s="118" t="n"/>
      <c r="L108" s="118" t="n"/>
      <c r="M108" s="118" t="n"/>
      <c r="N108" s="118" t="n"/>
      <c r="O108" s="118" t="n"/>
      <c r="P108" s="118" t="n"/>
      <c r="Q108" s="118" t="n"/>
      <c r="R108" s="118" t="n"/>
      <c r="S108" s="118" t="n"/>
      <c r="T108" s="118" t="n"/>
      <c r="U108" s="118" t="n"/>
      <c r="V108" s="118" t="n"/>
      <c r="W108" s="118" t="n"/>
      <c r="X108" s="118" t="n"/>
      <c r="Y108" s="118" t="n"/>
      <c r="Z108" s="118" t="n"/>
      <c r="AA108" s="118" t="n"/>
      <c r="AB108" s="118" t="n"/>
      <c r="AC108" s="118" t="n"/>
      <c r="AD108" s="118" t="n"/>
      <c r="AE108" s="118" t="n"/>
      <c r="AF108" s="118" t="n"/>
      <c r="AG108" s="118" t="n"/>
      <c r="AH108" s="118" t="n">
        <v>1</v>
      </c>
      <c r="AI108" s="118" t="n">
        <v>1</v>
      </c>
      <c r="AJ108" s="118" t="n"/>
      <c r="AK108" s="118" t="n"/>
      <c r="AL108" s="118" t="n"/>
      <c r="AM108" s="118" t="n"/>
      <c r="AN108" s="118" t="n"/>
      <c r="AO108" s="118" t="n"/>
      <c r="AP108" s="118" t="n"/>
      <c r="AQ108" s="118" t="n"/>
      <c r="AR108" s="118" t="n"/>
      <c r="AS108" s="118" t="n"/>
      <c r="AT108" s="118" t="n"/>
      <c r="AU108" s="118" t="n"/>
      <c r="AV108" s="118" t="n"/>
      <c r="AW108" s="118" t="n"/>
      <c r="AX108" s="118" t="n"/>
      <c r="AY108" s="118" t="n"/>
      <c r="AZ108" s="118" t="n"/>
      <c r="BA108" s="118" t="n"/>
      <c r="BB108" s="118" t="n"/>
      <c r="BC108" s="118" t="n"/>
      <c r="BD108" s="118" t="n"/>
      <c r="BE108" s="118" t="n"/>
      <c r="BF108" s="118" t="n"/>
      <c r="BG108" s="118" t="n"/>
      <c r="BH108" s="118" t="n"/>
      <c r="BI108" s="118" t="n"/>
      <c r="BJ108" s="118" t="n"/>
      <c r="BK108" s="118" t="n"/>
      <c r="BL108" s="118" t="n"/>
      <c r="BM108" s="118" t="n"/>
      <c r="BN108" s="118" t="n"/>
      <c r="BO108" s="118" t="n"/>
      <c r="BP108" s="118" t="n"/>
      <c r="BQ108" s="118" t="n"/>
      <c r="BR108" s="118" t="n"/>
      <c r="BS108" s="118" t="n"/>
      <c r="BT108" s="118">
        <f>COUNTIF(B108:BS108,1)</f>
        <v/>
      </c>
      <c r="BV108" s="76">
        <f>TRIM(RIGHT(A108, LEN(A108) - FIND("@", SUBSTITUTE(A108, " ", "@", LEN(A108)-LEN(SUBSTITUTE(A108," ",""))))))</f>
        <v/>
      </c>
      <c r="BW108" s="76">
        <f>TRIM(LEFT(A108,FIND(" ",A108&amp;" ")-1))</f>
        <v/>
      </c>
      <c r="BX108">
        <f>+IF(BV108=BV107,"Same","Diff")</f>
        <v/>
      </c>
      <c r="BY108">
        <f>IF(BX108="Same",IF(BW108=BW107,"same","Diff"))</f>
        <v/>
      </c>
    </row>
    <row r="109" ht="17" customHeight="1">
      <c r="A109" s="60" t="inlineStr">
        <is>
          <t>Peter Boston</t>
        </is>
      </c>
      <c r="B109" s="119" t="n"/>
      <c r="C109" s="119" t="n"/>
      <c r="D109" s="119" t="n"/>
      <c r="E109" s="119" t="n"/>
      <c r="F109" s="119" t="n"/>
      <c r="G109" s="119" t="n"/>
      <c r="H109" s="119" t="n"/>
      <c r="I109" s="119" t="n"/>
      <c r="J109" s="118" t="n"/>
      <c r="K109" s="118" t="n"/>
      <c r="L109" s="118" t="n"/>
      <c r="M109" s="118" t="n"/>
      <c r="N109" s="118" t="n"/>
      <c r="O109" s="118" t="n"/>
      <c r="P109" s="118" t="n"/>
      <c r="Q109" s="118" t="n"/>
      <c r="R109" s="118" t="n"/>
      <c r="S109" s="118" t="n"/>
      <c r="T109" s="118" t="n"/>
      <c r="U109" s="118" t="n"/>
      <c r="V109" s="118" t="n">
        <v>1</v>
      </c>
      <c r="W109" s="118" t="n"/>
      <c r="X109" s="118" t="n"/>
      <c r="Y109" s="118" t="n"/>
      <c r="Z109" s="118" t="n"/>
      <c r="AA109" s="118" t="n"/>
      <c r="AB109" s="118" t="n"/>
      <c r="AC109" s="118" t="n"/>
      <c r="AD109" s="118" t="n"/>
      <c r="AE109" s="118" t="n"/>
      <c r="AF109" s="118" t="n"/>
      <c r="AG109" s="118" t="n"/>
      <c r="AH109" s="118" t="n"/>
      <c r="AI109" s="118" t="n"/>
      <c r="AJ109" s="118" t="n"/>
      <c r="AK109" s="118" t="n"/>
      <c r="AL109" s="118" t="n"/>
      <c r="AM109" s="118" t="n"/>
      <c r="AN109" s="118" t="n"/>
      <c r="AO109" s="118" t="n"/>
      <c r="AP109" s="118" t="n"/>
      <c r="AQ109" s="118" t="n"/>
      <c r="AR109" s="118" t="n"/>
      <c r="AS109" s="118" t="n"/>
      <c r="AT109" s="118" t="n"/>
      <c r="AU109" s="118" t="n"/>
      <c r="AV109" s="118" t="n"/>
      <c r="AW109" s="118" t="n"/>
      <c r="AX109" s="118" t="n"/>
      <c r="AY109" s="118" t="n"/>
      <c r="AZ109" s="118" t="n"/>
      <c r="BA109" s="118" t="n"/>
      <c r="BB109" s="118" t="n"/>
      <c r="BC109" s="118" t="n"/>
      <c r="BD109" s="118" t="n"/>
      <c r="BE109" s="118" t="n"/>
      <c r="BF109" s="118" t="n"/>
      <c r="BG109" s="118" t="n"/>
      <c r="BH109" s="118" t="n"/>
      <c r="BI109" s="118" t="n"/>
      <c r="BJ109" s="118" t="n"/>
      <c r="BK109" s="118" t="n"/>
      <c r="BL109" s="118" t="n"/>
      <c r="BM109" s="118" t="n"/>
      <c r="BN109" s="118" t="n"/>
      <c r="BO109" s="118" t="n"/>
      <c r="BP109" s="118" t="n"/>
      <c r="BQ109" s="118" t="n"/>
      <c r="BR109" s="118" t="n"/>
      <c r="BS109" s="118" t="n"/>
      <c r="BT109" s="118">
        <f>COUNTIF(B109:BS109,1)</f>
        <v/>
      </c>
      <c r="BV109" s="76">
        <f>TRIM(RIGHT(A109, LEN(A109) - FIND("@", SUBSTITUTE(A109, " ", "@", LEN(A109)-LEN(SUBSTITUTE(A109," ",""))))))</f>
        <v/>
      </c>
      <c r="BW109" s="76">
        <f>TRIM(LEFT(A109,FIND(" ",A109&amp;" ")-1))</f>
        <v/>
      </c>
      <c r="BX109">
        <f>+IF(BV109=BV108,"Same","Diff")</f>
        <v/>
      </c>
      <c r="BY109">
        <f>IF(BX109="Same",IF(BW109=BW108,"same","Diff"))</f>
        <v/>
      </c>
    </row>
    <row r="110" ht="17" customHeight="1">
      <c r="A110" s="59" t="inlineStr">
        <is>
          <t>Midge Bosworth</t>
        </is>
      </c>
      <c r="B110" s="117" t="n"/>
      <c r="C110" s="117" t="n"/>
      <c r="D110" s="117" t="n"/>
      <c r="E110" s="117" t="n"/>
      <c r="F110" s="117" t="n">
        <v>1</v>
      </c>
      <c r="G110" s="117" t="n">
        <v>1</v>
      </c>
      <c r="H110" s="117" t="n"/>
      <c r="I110" s="117" t="n"/>
      <c r="J110" s="118" t="n"/>
      <c r="K110" s="118" t="n"/>
      <c r="L110" s="118" t="n"/>
      <c r="M110" s="118" t="n"/>
      <c r="N110" s="118" t="n"/>
      <c r="O110" s="118" t="n"/>
      <c r="P110" s="118" t="n"/>
      <c r="Q110" s="118" t="n"/>
      <c r="R110" s="118" t="n"/>
      <c r="S110" s="118" t="n"/>
      <c r="T110" s="118" t="n"/>
      <c r="U110" s="118" t="n"/>
      <c r="V110" s="118" t="n"/>
      <c r="W110" s="118" t="n"/>
      <c r="X110" s="118" t="n"/>
      <c r="Y110" s="118" t="n"/>
      <c r="Z110" s="118" t="n"/>
      <c r="AA110" s="118" t="n"/>
      <c r="AB110" s="118" t="n"/>
      <c r="AC110" s="118" t="n"/>
      <c r="AD110" s="118" t="n"/>
      <c r="AE110" s="118" t="n"/>
      <c r="AF110" s="118" t="n"/>
      <c r="AG110" s="118" t="n"/>
      <c r="AH110" s="118" t="n"/>
      <c r="AI110" s="118" t="n"/>
      <c r="AJ110" s="118" t="n"/>
      <c r="AK110" s="118" t="n"/>
      <c r="AL110" s="118" t="n"/>
      <c r="AM110" s="118" t="n"/>
      <c r="AN110" s="118" t="n"/>
      <c r="AO110" s="118" t="n"/>
      <c r="AP110" s="118" t="n"/>
      <c r="AQ110" s="118" t="n"/>
      <c r="AR110" s="118" t="n"/>
      <c r="AS110" s="118" t="n"/>
      <c r="AT110" s="118" t="n"/>
      <c r="AU110" s="118" t="n"/>
      <c r="AV110" s="118" t="n"/>
      <c r="AW110" s="118" t="n"/>
      <c r="AX110" s="118" t="n"/>
      <c r="AY110" s="118" t="n"/>
      <c r="AZ110" s="118" t="n"/>
      <c r="BA110" s="118" t="n"/>
      <c r="BB110" s="118" t="n"/>
      <c r="BC110" s="118" t="n"/>
      <c r="BD110" s="118" t="n"/>
      <c r="BE110" s="118" t="n"/>
      <c r="BF110" s="118" t="n"/>
      <c r="BG110" s="118" t="n"/>
      <c r="BH110" s="118" t="n"/>
      <c r="BI110" s="118" t="n"/>
      <c r="BJ110" s="118" t="n"/>
      <c r="BK110" s="118" t="n"/>
      <c r="BL110" s="118" t="n"/>
      <c r="BM110" s="118" t="n"/>
      <c r="BN110" s="118" t="n"/>
      <c r="BO110" s="118" t="n"/>
      <c r="BP110" s="118" t="n"/>
      <c r="BQ110" s="118" t="n"/>
      <c r="BR110" s="118" t="n"/>
      <c r="BS110" s="118" t="n"/>
      <c r="BT110" s="118">
        <f>COUNTIF(B110:BS110,1)</f>
        <v/>
      </c>
      <c r="BV110" s="76">
        <f>TRIM(RIGHT(A110, LEN(A110) - FIND("@", SUBSTITUTE(A110, " ", "@", LEN(A110)-LEN(SUBSTITUTE(A110," ",""))))))</f>
        <v/>
      </c>
      <c r="BW110" s="76">
        <f>TRIM(LEFT(A110,FIND(" ",A110&amp;" ")-1))</f>
        <v/>
      </c>
      <c r="BX110">
        <f>+IF(BV110=BV109,"Same","Diff")</f>
        <v/>
      </c>
      <c r="BY110">
        <f>IF(BX110="Same",IF(BW110=BW109,"same","Diff"))</f>
        <v/>
      </c>
    </row>
    <row r="111" ht="17" customHeight="1">
      <c r="A111" s="59" t="inlineStr">
        <is>
          <t>Sébastien Bourdais</t>
        </is>
      </c>
      <c r="B111" s="117" t="n"/>
      <c r="C111" s="117" t="n"/>
      <c r="D111" s="117" t="n"/>
      <c r="E111" s="117" t="n"/>
      <c r="F111" s="117" t="n"/>
      <c r="G111" s="117" t="n"/>
      <c r="H111" s="117" t="n"/>
      <c r="I111" s="117" t="n"/>
      <c r="J111" s="118" t="n"/>
      <c r="K111" s="118" t="n"/>
      <c r="L111" s="118" t="n"/>
      <c r="M111" s="118" t="n"/>
      <c r="N111" s="118" t="n"/>
      <c r="O111" s="118" t="n"/>
      <c r="P111" s="118" t="n"/>
      <c r="Q111" s="118" t="n"/>
      <c r="R111" s="118" t="n"/>
      <c r="S111" s="118" t="n"/>
      <c r="T111" s="118" t="n"/>
      <c r="U111" s="118" t="n"/>
      <c r="V111" s="118" t="n"/>
      <c r="W111" s="118" t="n"/>
      <c r="X111" s="118" t="n"/>
      <c r="Y111" s="118" t="n"/>
      <c r="Z111" s="118" t="n"/>
      <c r="AA111" s="118" t="n"/>
      <c r="AB111" s="118" t="n"/>
      <c r="AC111" s="118" t="n"/>
      <c r="AD111" s="118" t="n"/>
      <c r="AE111" s="118" t="n"/>
      <c r="AF111" s="118" t="n"/>
      <c r="AG111" s="118" t="n"/>
      <c r="AH111" s="118" t="n"/>
      <c r="AI111" s="118" t="n"/>
      <c r="AJ111" s="118" t="n"/>
      <c r="AK111" s="118" t="n"/>
      <c r="AL111" s="118" t="n"/>
      <c r="AM111" s="118" t="n"/>
      <c r="AN111" s="118" t="n"/>
      <c r="AO111" s="118" t="n"/>
      <c r="AP111" s="118" t="n"/>
      <c r="AQ111" s="118" t="n"/>
      <c r="AR111" s="118" t="n"/>
      <c r="AS111" s="118" t="n"/>
      <c r="AT111" s="118" t="n"/>
      <c r="AU111" s="118" t="n"/>
      <c r="AV111" s="118" t="n"/>
      <c r="AW111" s="118" t="n"/>
      <c r="AX111" s="118" t="n"/>
      <c r="AY111" s="118" t="n"/>
      <c r="AZ111" s="118" t="n"/>
      <c r="BA111" s="118" t="n"/>
      <c r="BB111" s="118" t="n"/>
      <c r="BC111" s="118" t="n"/>
      <c r="BD111" s="118" t="n"/>
      <c r="BE111" s="118" t="n"/>
      <c r="BF111" s="118" t="n"/>
      <c r="BG111" s="118" t="n"/>
      <c r="BH111" s="118" t="n">
        <v>1</v>
      </c>
      <c r="BI111" s="118" t="n"/>
      <c r="BJ111" s="118" t="n"/>
      <c r="BK111" s="118" t="n"/>
      <c r="BL111" s="118" t="n"/>
      <c r="BM111" s="118" t="n"/>
      <c r="BN111" s="118" t="n"/>
      <c r="BO111" s="118" t="n"/>
      <c r="BP111" s="118" t="n"/>
      <c r="BQ111" s="118" t="n"/>
      <c r="BR111" s="118" t="n"/>
      <c r="BS111" s="118" t="n"/>
      <c r="BT111" s="118">
        <f>COUNTIF(B111:BS111,1)</f>
        <v/>
      </c>
      <c r="BV111" s="76">
        <f>TRIM(RIGHT(A111, LEN(A111) - FIND("@", SUBSTITUTE(A111, " ", "@", LEN(A111)-LEN(SUBSTITUTE(A111," ",""))))))</f>
        <v/>
      </c>
      <c r="BW111" s="76">
        <f>TRIM(LEFT(A111,FIND(" ",A111&amp;" ")-1))</f>
        <v/>
      </c>
      <c r="BX111">
        <f>+IF(BV111=BV110,"Same","Diff")</f>
        <v/>
      </c>
      <c r="BY111">
        <f>IF(BX111="Same",IF(BW111=BW110,"same","Diff"))</f>
        <v/>
      </c>
    </row>
    <row r="112" ht="17" customHeight="1">
      <c r="A112" s="59" t="inlineStr">
        <is>
          <t>John Bourke</t>
        </is>
      </c>
      <c r="B112" s="117" t="n"/>
      <c r="C112" s="117" t="n"/>
      <c r="D112" s="117" t="n"/>
      <c r="E112" s="117" t="n"/>
      <c r="F112" s="117" t="n"/>
      <c r="G112" s="117" t="n"/>
      <c r="H112" s="117" t="n"/>
      <c r="I112" s="117" t="n"/>
      <c r="J112" s="118" t="n"/>
      <c r="K112" s="118" t="n"/>
      <c r="L112" s="118" t="n"/>
      <c r="M112" s="118" t="n"/>
      <c r="N112" s="118" t="n"/>
      <c r="O112" s="118" t="n"/>
      <c r="P112" s="118" t="n"/>
      <c r="Q112" s="118" t="n"/>
      <c r="R112" s="118" t="n"/>
      <c r="S112" s="118" t="n"/>
      <c r="T112" s="118" t="n"/>
      <c r="U112" s="118" t="n"/>
      <c r="V112" s="118" t="n"/>
      <c r="W112" s="118" t="n"/>
      <c r="X112" s="118" t="n"/>
      <c r="Y112" s="118" t="n"/>
      <c r="Z112" s="118" t="n"/>
      <c r="AA112" s="118" t="n"/>
      <c r="AB112" s="118" t="n"/>
      <c r="AC112" s="118" t="n"/>
      <c r="AD112" s="118" t="n"/>
      <c r="AE112" s="118" t="n"/>
      <c r="AF112" s="118" t="n"/>
      <c r="AG112" s="118" t="n"/>
      <c r="AH112" s="118" t="n">
        <v>1</v>
      </c>
      <c r="AI112" s="118" t="n"/>
      <c r="AJ112" s="118" t="n"/>
      <c r="AK112" s="118" t="n"/>
      <c r="AL112" s="118" t="n"/>
      <c r="AM112" s="118" t="n"/>
      <c r="AN112" s="118" t="n"/>
      <c r="AO112" s="118" t="n"/>
      <c r="AP112" s="118" t="n"/>
      <c r="AQ112" s="118" t="n"/>
      <c r="AR112" s="118" t="n"/>
      <c r="AS112" s="118" t="n"/>
      <c r="AT112" s="118" t="n"/>
      <c r="AU112" s="118" t="n"/>
      <c r="AV112" s="118" t="n"/>
      <c r="AW112" s="118" t="n"/>
      <c r="AX112" s="118" t="n"/>
      <c r="AY112" s="118" t="n"/>
      <c r="AZ112" s="118" t="n"/>
      <c r="BA112" s="118" t="n"/>
      <c r="BB112" s="118" t="n"/>
      <c r="BC112" s="118" t="n"/>
      <c r="BD112" s="118" t="n"/>
      <c r="BE112" s="118" t="n"/>
      <c r="BF112" s="118" t="n"/>
      <c r="BG112" s="118" t="n"/>
      <c r="BH112" s="118" t="n"/>
      <c r="BI112" s="118" t="n"/>
      <c r="BJ112" s="118" t="n"/>
      <c r="BK112" s="118" t="n"/>
      <c r="BL112" s="118" t="n"/>
      <c r="BM112" s="118" t="n"/>
      <c r="BN112" s="118" t="n"/>
      <c r="BO112" s="118" t="n"/>
      <c r="BP112" s="118" t="n"/>
      <c r="BQ112" s="118" t="n"/>
      <c r="BR112" s="118" t="n"/>
      <c r="BS112" s="118" t="n"/>
      <c r="BT112" s="118">
        <f>COUNTIF(B112:BS112,1)</f>
        <v/>
      </c>
      <c r="BV112" s="76">
        <f>TRIM(RIGHT(A112, LEN(A112) - FIND("@", SUBSTITUTE(A112, " ", "@", LEN(A112)-LEN(SUBSTITUTE(A112," ",""))))))</f>
        <v/>
      </c>
      <c r="BW112" s="76">
        <f>TRIM(LEFT(A112,FIND(" ",A112&amp;" ")-1))</f>
        <v/>
      </c>
      <c r="BX112">
        <f>+IF(BV112=BV111,"Same","Diff")</f>
        <v/>
      </c>
      <c r="BY112">
        <f>IF(BX112="Same",IF(BW112=BW111,"same","Diff"))</f>
        <v/>
      </c>
    </row>
    <row r="113" ht="17" customHeight="1">
      <c r="A113" s="60" t="inlineStr">
        <is>
          <t>David Bowden</t>
        </is>
      </c>
      <c r="B113" s="119" t="n"/>
      <c r="C113" s="119" t="n"/>
      <c r="D113" s="119" t="n"/>
      <c r="E113" s="119" t="n"/>
      <c r="F113" s="119" t="n"/>
      <c r="G113" s="119" t="n"/>
      <c r="H113" s="119" t="n"/>
      <c r="I113" s="119" t="n"/>
      <c r="J113" s="118" t="n"/>
      <c r="K113" s="118" t="n">
        <v>1</v>
      </c>
      <c r="L113" s="118" t="n"/>
      <c r="M113" s="118" t="n"/>
      <c r="N113" s="118" t="n"/>
      <c r="O113" s="118" t="n"/>
      <c r="P113" s="118" t="n"/>
      <c r="Q113" s="118" t="n"/>
      <c r="R113" s="118" t="n"/>
      <c r="S113" s="118" t="n"/>
      <c r="T113" s="118" t="n"/>
      <c r="U113" s="118" t="n"/>
      <c r="V113" s="118" t="n"/>
      <c r="W113" s="118" t="n"/>
      <c r="X113" s="118" t="n"/>
      <c r="Y113" s="118" t="n"/>
      <c r="Z113" s="118" t="n"/>
      <c r="AA113" s="118" t="n"/>
      <c r="AB113" s="118" t="n"/>
      <c r="AC113" s="118" t="n"/>
      <c r="AD113" s="118" t="n"/>
      <c r="AE113" s="118" t="n"/>
      <c r="AF113" s="118" t="n"/>
      <c r="AG113" s="118" t="n"/>
      <c r="AH113" s="118" t="n"/>
      <c r="AI113" s="118" t="n"/>
      <c r="AJ113" s="118" t="n"/>
      <c r="AK113" s="118" t="n"/>
      <c r="AL113" s="118" t="n"/>
      <c r="AM113" s="118" t="n"/>
      <c r="AN113" s="118" t="n"/>
      <c r="AO113" s="118" t="n"/>
      <c r="AP113" s="118" t="n"/>
      <c r="AQ113" s="118" t="n"/>
      <c r="AR113" s="118" t="n"/>
      <c r="AS113" s="118" t="n"/>
      <c r="AT113" s="118" t="n"/>
      <c r="AU113" s="118" t="n"/>
      <c r="AV113" s="118" t="n"/>
      <c r="AW113" s="118" t="n"/>
      <c r="AX113" s="118" t="n"/>
      <c r="AY113" s="118" t="n"/>
      <c r="AZ113" s="118" t="n"/>
      <c r="BA113" s="118" t="n"/>
      <c r="BB113" s="118" t="n"/>
      <c r="BC113" s="118" t="n"/>
      <c r="BD113" s="118" t="n"/>
      <c r="BE113" s="118" t="n"/>
      <c r="BF113" s="118" t="n"/>
      <c r="BG113" s="118" t="n"/>
      <c r="BH113" s="118" t="n"/>
      <c r="BI113" s="118" t="n"/>
      <c r="BJ113" s="118" t="n"/>
      <c r="BK113" s="118" t="n"/>
      <c r="BL113" s="118" t="n"/>
      <c r="BM113" s="118" t="n"/>
      <c r="BN113" s="118" t="n"/>
      <c r="BO113" s="118" t="n"/>
      <c r="BP113" s="118" t="n"/>
      <c r="BQ113" s="118" t="n"/>
      <c r="BR113" s="118" t="n"/>
      <c r="BS113" s="118" t="n"/>
      <c r="BT113" s="118">
        <f>COUNTIF(B113:BS113,1)</f>
        <v/>
      </c>
      <c r="BV113" s="76">
        <f>TRIM(RIGHT(A113, LEN(A113) - FIND("@", SUBSTITUTE(A113, " ", "@", LEN(A113)-LEN(SUBSTITUTE(A113," ",""))))))</f>
        <v/>
      </c>
      <c r="BW113" s="76">
        <f>TRIM(LEFT(A113,FIND(" ",A113&amp;" ")-1))</f>
        <v/>
      </c>
      <c r="BX113">
        <f>+IF(BV113=BV112,"Same","Diff")</f>
        <v/>
      </c>
      <c r="BY113">
        <f>IF(BX113="Same",IF(BW113=BW112,"same","Diff"))</f>
        <v/>
      </c>
    </row>
    <row r="114" ht="17" customHeight="1">
      <c r="A114" s="61" t="inlineStr">
        <is>
          <t>John Bowe</t>
        </is>
      </c>
      <c r="B114" s="120" t="n"/>
      <c r="C114" s="120" t="n"/>
      <c r="D114" s="120" t="n"/>
      <c r="E114" s="120" t="n"/>
      <c r="F114" s="120" t="n"/>
      <c r="G114" s="120" t="n"/>
      <c r="H114" s="120" t="n"/>
      <c r="I114" s="120" t="n"/>
      <c r="J114" s="118" t="n"/>
      <c r="K114" s="118" t="n"/>
      <c r="L114" s="118" t="n"/>
      <c r="M114" s="118" t="n"/>
      <c r="N114" s="118" t="n"/>
      <c r="O114" s="118" t="n"/>
      <c r="P114" s="118" t="n"/>
      <c r="Q114" s="118" t="n"/>
      <c r="R114" s="118" t="n"/>
      <c r="S114" s="118" t="n"/>
      <c r="T114" s="118" t="n"/>
      <c r="U114" s="118" t="n"/>
      <c r="V114" s="118" t="n"/>
      <c r="W114" s="118" t="n"/>
      <c r="X114" s="118" t="n"/>
      <c r="Y114" s="118" t="n"/>
      <c r="Z114" s="118" t="n"/>
      <c r="AA114" s="118" t="n">
        <v>1</v>
      </c>
      <c r="AB114" s="118" t="n">
        <v>1</v>
      </c>
      <c r="AC114" s="118" t="n">
        <v>1</v>
      </c>
      <c r="AD114" s="118" t="n">
        <v>1</v>
      </c>
      <c r="AE114" s="118" t="n">
        <v>1</v>
      </c>
      <c r="AF114" s="118" t="n">
        <v>1</v>
      </c>
      <c r="AG114" s="118" t="n">
        <v>1</v>
      </c>
      <c r="AH114" s="118" t="n">
        <v>1</v>
      </c>
      <c r="AI114" s="118" t="n">
        <v>1</v>
      </c>
      <c r="AJ114" s="118" t="n">
        <v>1</v>
      </c>
      <c r="AK114" s="118" t="n">
        <v>1</v>
      </c>
      <c r="AL114" s="118" t="n">
        <v>1</v>
      </c>
      <c r="AM114" s="118" t="n">
        <v>1</v>
      </c>
      <c r="AN114" s="118" t="n"/>
      <c r="AO114" s="118" t="n">
        <v>1</v>
      </c>
      <c r="AP114" s="118" t="n"/>
      <c r="AQ114" s="118" t="n">
        <v>1</v>
      </c>
      <c r="AR114" s="118" t="n"/>
      <c r="AS114" s="118" t="n">
        <v>1</v>
      </c>
      <c r="AT114" s="118" t="n">
        <v>1</v>
      </c>
      <c r="AU114" s="118" t="n">
        <v>1</v>
      </c>
      <c r="AV114" s="118" t="n">
        <v>1</v>
      </c>
      <c r="AW114" s="118" t="n">
        <v>1</v>
      </c>
      <c r="AX114" s="118" t="n">
        <v>1</v>
      </c>
      <c r="AY114" s="118" t="n">
        <v>1</v>
      </c>
      <c r="AZ114" s="118" t="n">
        <v>1</v>
      </c>
      <c r="BA114" s="118" t="n"/>
      <c r="BB114" s="118" t="n"/>
      <c r="BC114" s="118" t="n"/>
      <c r="BD114" s="118" t="n"/>
      <c r="BE114" s="118" t="n"/>
      <c r="BF114" s="118" t="n"/>
      <c r="BG114" s="118" t="n"/>
      <c r="BH114" s="118" t="n"/>
      <c r="BI114" s="118" t="n"/>
      <c r="BJ114" s="118" t="n"/>
      <c r="BK114" s="118" t="n"/>
      <c r="BL114" s="118" t="n"/>
      <c r="BM114" s="118" t="n"/>
      <c r="BN114" s="118" t="n"/>
      <c r="BO114" s="118" t="n"/>
      <c r="BP114" s="118" t="n"/>
      <c r="BQ114" s="118" t="n"/>
      <c r="BR114" s="118" t="n"/>
      <c r="BS114" s="118" t="n"/>
      <c r="BT114" s="118">
        <f>COUNTIF(B114:BS114,1)</f>
        <v/>
      </c>
      <c r="BV114" s="76">
        <f>TRIM(RIGHT(A114, LEN(A114) - FIND("@", SUBSTITUTE(A114, " ", "@", LEN(A114)-LEN(SUBSTITUTE(A114," ",""))))))</f>
        <v/>
      </c>
      <c r="BW114" s="76">
        <f>TRIM(LEFT(A114,FIND(" ",A114&amp;" ")-1))</f>
        <v/>
      </c>
      <c r="BX114">
        <f>+IF(BV114=BV113,"Same","Diff")</f>
        <v/>
      </c>
      <c r="BY114">
        <f>IF(BX114="Same",IF(BW114=BW113,"same","Diff"))</f>
        <v/>
      </c>
    </row>
    <row r="115" ht="17" customHeight="1">
      <c r="A115" s="59" t="inlineStr">
        <is>
          <t>Graeme Bowkett</t>
        </is>
      </c>
      <c r="B115" s="117" t="n"/>
      <c r="C115" s="117" t="n"/>
      <c r="D115" s="117" t="n"/>
      <c r="E115" s="117" t="n"/>
      <c r="F115" s="117" t="n"/>
      <c r="G115" s="117" t="n"/>
      <c r="H115" s="117" t="n"/>
      <c r="I115" s="117" t="n"/>
      <c r="J115" s="118" t="n"/>
      <c r="K115" s="118" t="n"/>
      <c r="L115" s="118" t="n"/>
      <c r="M115" s="118" t="n"/>
      <c r="N115" s="118" t="n"/>
      <c r="O115" s="118" t="n"/>
      <c r="P115" s="118" t="n"/>
      <c r="Q115" s="118" t="n"/>
      <c r="R115" s="118" t="n"/>
      <c r="S115" s="118" t="n"/>
      <c r="T115" s="118" t="n"/>
      <c r="U115" s="118" t="n"/>
      <c r="V115" s="118" t="n"/>
      <c r="W115" s="118" t="n"/>
      <c r="X115" s="118" t="n"/>
      <c r="Y115" s="118" t="n"/>
      <c r="Z115" s="118" t="n"/>
      <c r="AA115" s="118" t="n">
        <v>1</v>
      </c>
      <c r="AB115" s="118" t="n">
        <v>1</v>
      </c>
      <c r="AC115" s="118" t="n">
        <v>1</v>
      </c>
      <c r="AD115" s="118" t="n"/>
      <c r="AE115" s="118" t="n"/>
      <c r="AF115" s="118" t="n"/>
      <c r="AG115" s="118" t="n"/>
      <c r="AH115" s="118" t="n"/>
      <c r="AI115" s="118" t="n"/>
      <c r="AJ115" s="118" t="n"/>
      <c r="AK115" s="118" t="n"/>
      <c r="AL115" s="118" t="n"/>
      <c r="AM115" s="118" t="n"/>
      <c r="AN115" s="118" t="n"/>
      <c r="AO115" s="118" t="n"/>
      <c r="AP115" s="118" t="n"/>
      <c r="AQ115" s="118" t="n"/>
      <c r="AR115" s="118" t="n"/>
      <c r="AS115" s="118" t="n"/>
      <c r="AT115" s="118" t="n"/>
      <c r="AU115" s="118" t="n"/>
      <c r="AV115" s="118" t="n"/>
      <c r="AW115" s="118" t="n"/>
      <c r="AX115" s="118" t="n"/>
      <c r="AY115" s="118" t="n"/>
      <c r="AZ115" s="118" t="n"/>
      <c r="BA115" s="118" t="n"/>
      <c r="BB115" s="118" t="n"/>
      <c r="BC115" s="118" t="n"/>
      <c r="BD115" s="118" t="n"/>
      <c r="BE115" s="118" t="n"/>
      <c r="BF115" s="118" t="n"/>
      <c r="BG115" s="118" t="n"/>
      <c r="BH115" s="118" t="n"/>
      <c r="BI115" s="118" t="n"/>
      <c r="BJ115" s="118" t="n"/>
      <c r="BK115" s="118" t="n"/>
      <c r="BL115" s="118" t="n"/>
      <c r="BM115" s="118" t="n"/>
      <c r="BN115" s="118" t="n"/>
      <c r="BO115" s="118" t="n"/>
      <c r="BP115" s="118" t="n"/>
      <c r="BQ115" s="118" t="n"/>
      <c r="BR115" s="118" t="n"/>
      <c r="BS115" s="118" t="n"/>
      <c r="BT115" s="118">
        <f>COUNTIF(B115:BS115,1)</f>
        <v/>
      </c>
      <c r="BV115" s="76">
        <f>TRIM(RIGHT(A115, LEN(A115) - FIND("@", SUBSTITUTE(A115, " ", "@", LEN(A115)-LEN(SUBSTITUTE(A115," ",""))))))</f>
        <v/>
      </c>
      <c r="BW115" s="76">
        <f>TRIM(LEFT(A115,FIND(" ",A115&amp;" ")-1))</f>
        <v/>
      </c>
      <c r="BX115">
        <f>+IF(BV115=BV114,"Same","Diff")</f>
        <v/>
      </c>
      <c r="BY115">
        <f>IF(BX115="Same",IF(BW115=BW114,"same","Diff"))</f>
        <v/>
      </c>
    </row>
    <row r="116" ht="17" customHeight="1">
      <c r="A116" s="60" t="inlineStr">
        <is>
          <t>Brian Boyd</t>
        </is>
      </c>
      <c r="B116" s="119" t="n"/>
      <c r="C116" s="119" t="n"/>
      <c r="D116" s="119" t="n"/>
      <c r="E116" s="119" t="n"/>
      <c r="F116" s="119" t="n"/>
      <c r="G116" s="119" t="n"/>
      <c r="H116" s="119" t="n"/>
      <c r="I116" s="119" t="n"/>
      <c r="J116" s="118" t="n"/>
      <c r="K116" s="118" t="n"/>
      <c r="L116" s="118" t="n"/>
      <c r="M116" s="118" t="n"/>
      <c r="N116" s="118" t="n"/>
      <c r="O116" s="118" t="n"/>
      <c r="P116" s="118" t="n"/>
      <c r="Q116" s="118" t="n"/>
      <c r="R116" s="118" t="n"/>
      <c r="S116" s="118" t="n"/>
      <c r="T116" s="118" t="n"/>
      <c r="U116" s="118" t="n">
        <v>1</v>
      </c>
      <c r="V116" s="118" t="n"/>
      <c r="W116" s="118" t="n"/>
      <c r="X116" s="118" t="n"/>
      <c r="Y116" s="118" t="n"/>
      <c r="Z116" s="118" t="n"/>
      <c r="AA116" s="118" t="n"/>
      <c r="AB116" s="118" t="n"/>
      <c r="AC116" s="118" t="n"/>
      <c r="AD116" s="118" t="n"/>
      <c r="AE116" s="118" t="n"/>
      <c r="AF116" s="118" t="n"/>
      <c r="AG116" s="118" t="n"/>
      <c r="AH116" s="118" t="n"/>
      <c r="AI116" s="118" t="n"/>
      <c r="AJ116" s="118" t="n"/>
      <c r="AK116" s="118" t="n"/>
      <c r="AL116" s="118" t="n"/>
      <c r="AM116" s="118" t="n"/>
      <c r="AN116" s="118" t="n"/>
      <c r="AO116" s="118" t="n"/>
      <c r="AP116" s="118" t="n"/>
      <c r="AQ116" s="118" t="n"/>
      <c r="AR116" s="118" t="n"/>
      <c r="AS116" s="118" t="n"/>
      <c r="AT116" s="118" t="n"/>
      <c r="AU116" s="118" t="n"/>
      <c r="AV116" s="118" t="n"/>
      <c r="AW116" s="118" t="n"/>
      <c r="AX116" s="118" t="n"/>
      <c r="AY116" s="118" t="n"/>
      <c r="AZ116" s="118" t="n"/>
      <c r="BA116" s="118" t="n"/>
      <c r="BB116" s="118" t="n"/>
      <c r="BC116" s="118" t="n"/>
      <c r="BD116" s="118" t="n"/>
      <c r="BE116" s="118" t="n"/>
      <c r="BF116" s="118" t="n"/>
      <c r="BG116" s="118" t="n"/>
      <c r="BH116" s="118" t="n"/>
      <c r="BI116" s="118" t="n"/>
      <c r="BJ116" s="118" t="n"/>
      <c r="BK116" s="118" t="n"/>
      <c r="BL116" s="118" t="n"/>
      <c r="BM116" s="118" t="n"/>
      <c r="BN116" s="118" t="n"/>
      <c r="BO116" s="118" t="n"/>
      <c r="BP116" s="118" t="n"/>
      <c r="BQ116" s="118" t="n"/>
      <c r="BR116" s="118" t="n"/>
      <c r="BS116" s="118" t="n"/>
      <c r="BT116" s="118">
        <f>COUNTIF(B116:BS116,1)</f>
        <v/>
      </c>
      <c r="BV116" s="76">
        <f>TRIM(RIGHT(A116, LEN(A116) - FIND("@", SUBSTITUTE(A116, " ", "@", LEN(A116)-LEN(SUBSTITUTE(A116," ",""))))))</f>
        <v/>
      </c>
      <c r="BW116" s="76">
        <f>TRIM(LEFT(A116,FIND(" ",A116&amp;" ")-1))</f>
        <v/>
      </c>
      <c r="BX116">
        <f>+IF(BV116=BV115,"Same","Diff")</f>
        <v/>
      </c>
      <c r="BY116">
        <f>IF(BX116="Same",IF(BW116=BW115,"same","Diff"))</f>
        <v/>
      </c>
    </row>
    <row r="117" ht="17" customHeight="1">
      <c r="A117" s="60" t="inlineStr">
        <is>
          <t>Peter Boyd-Squires</t>
        </is>
      </c>
      <c r="B117" s="119" t="n"/>
      <c r="C117" s="119" t="n">
        <v>1</v>
      </c>
      <c r="D117" s="119" t="n">
        <v>1</v>
      </c>
      <c r="E117" s="119" t="n"/>
      <c r="F117" s="119" t="n"/>
      <c r="G117" s="119" t="n"/>
      <c r="H117" s="119" t="n"/>
      <c r="I117" s="119" t="n"/>
      <c r="J117" s="118" t="n"/>
      <c r="K117" s="118" t="n"/>
      <c r="L117" s="118" t="n"/>
      <c r="M117" s="118" t="n"/>
      <c r="N117" s="118" t="n"/>
      <c r="O117" s="118" t="n"/>
      <c r="P117" s="118" t="n"/>
      <c r="Q117" s="118" t="n"/>
      <c r="R117" s="118" t="n"/>
      <c r="S117" s="118" t="n"/>
      <c r="T117" s="118" t="n"/>
      <c r="U117" s="118" t="n"/>
      <c r="V117" s="118" t="n"/>
      <c r="W117" s="118" t="n"/>
      <c r="X117" s="118" t="n"/>
      <c r="Y117" s="118" t="n"/>
      <c r="Z117" s="118" t="n"/>
      <c r="AA117" s="118" t="n"/>
      <c r="AB117" s="118" t="n"/>
      <c r="AC117" s="118" t="n"/>
      <c r="AD117" s="118" t="n"/>
      <c r="AE117" s="118" t="n"/>
      <c r="AF117" s="118" t="n"/>
      <c r="AG117" s="118" t="n"/>
      <c r="AH117" s="118" t="n"/>
      <c r="AI117" s="118" t="n"/>
      <c r="AJ117" s="118" t="n"/>
      <c r="AK117" s="118" t="n"/>
      <c r="AL117" s="118" t="n"/>
      <c r="AM117" s="118" t="n"/>
      <c r="AN117" s="118" t="n"/>
      <c r="AO117" s="118" t="n"/>
      <c r="AP117" s="118" t="n"/>
      <c r="AQ117" s="118" t="n"/>
      <c r="AR117" s="118" t="n"/>
      <c r="AS117" s="118" t="n"/>
      <c r="AT117" s="118" t="n"/>
      <c r="AU117" s="118" t="n"/>
      <c r="AV117" s="118" t="n"/>
      <c r="AW117" s="118" t="n"/>
      <c r="AX117" s="118" t="n"/>
      <c r="AY117" s="118" t="n"/>
      <c r="AZ117" s="118" t="n"/>
      <c r="BA117" s="118" t="n"/>
      <c r="BB117" s="118" t="n"/>
      <c r="BC117" s="118" t="n"/>
      <c r="BD117" s="118" t="n"/>
      <c r="BE117" s="118" t="n"/>
      <c r="BF117" s="118" t="n"/>
      <c r="BG117" s="118" t="n"/>
      <c r="BH117" s="118" t="n"/>
      <c r="BI117" s="118" t="n"/>
      <c r="BJ117" s="118" t="n"/>
      <c r="BK117" s="118" t="n"/>
      <c r="BL117" s="118" t="n"/>
      <c r="BM117" s="118" t="n"/>
      <c r="BN117" s="118" t="n"/>
      <c r="BO117" s="118" t="n"/>
      <c r="BP117" s="118" t="n"/>
      <c r="BQ117" s="118" t="n"/>
      <c r="BR117" s="118" t="n"/>
      <c r="BS117" s="118" t="n"/>
      <c r="BT117" s="118">
        <f>COUNTIF(B117:BS117,1)</f>
        <v/>
      </c>
      <c r="BV117" s="76">
        <f>TRIM(RIGHT(A117, LEN(A117) - FIND("@", SUBSTITUTE(A117, " ", "@", LEN(A117)-LEN(SUBSTITUTE(A117," ",""))))))</f>
        <v/>
      </c>
      <c r="BW117" s="76">
        <f>TRIM(LEFT(A117,FIND(" ",A117&amp;" ")-1))</f>
        <v/>
      </c>
      <c r="BX117">
        <f>+IF(BV117=BV116,"Same","Diff")</f>
        <v/>
      </c>
      <c r="BY117">
        <f>IF(BX117="Same",IF(BW117=BW116,"same","Diff"))</f>
        <v/>
      </c>
    </row>
    <row r="118" ht="17" customHeight="1">
      <c r="A118" s="59" t="inlineStr">
        <is>
          <t>Jordan Boys</t>
        </is>
      </c>
      <c r="B118" s="117" t="n"/>
      <c r="C118" s="117" t="n"/>
      <c r="D118" s="117" t="n"/>
      <c r="E118" s="117" t="n"/>
      <c r="F118" s="117" t="n"/>
      <c r="G118" s="117" t="n"/>
      <c r="H118" s="117" t="n"/>
      <c r="I118" s="117" t="n"/>
      <c r="J118" s="118" t="n"/>
      <c r="K118" s="118" t="n"/>
      <c r="L118" s="118" t="n"/>
      <c r="M118" s="118" t="n"/>
      <c r="N118" s="118" t="n"/>
      <c r="O118" s="118" t="n"/>
      <c r="P118" s="118" t="n"/>
      <c r="Q118" s="118" t="n"/>
      <c r="R118" s="118" t="n"/>
      <c r="S118" s="118" t="n"/>
      <c r="T118" s="118" t="n"/>
      <c r="U118" s="118" t="n"/>
      <c r="V118" s="118" t="n"/>
      <c r="W118" s="118" t="n"/>
      <c r="X118" s="118" t="n"/>
      <c r="Y118" s="118" t="n"/>
      <c r="Z118" s="118" t="n"/>
      <c r="AA118" s="118" t="n"/>
      <c r="AB118" s="118" t="n"/>
      <c r="AC118" s="118" t="n"/>
      <c r="AD118" s="118" t="n"/>
      <c r="AE118" s="118" t="n"/>
      <c r="AF118" s="118" t="n"/>
      <c r="AG118" s="118" t="n"/>
      <c r="AH118" s="118" t="n"/>
      <c r="AI118" s="118" t="n"/>
      <c r="AJ118" s="118" t="n"/>
      <c r="AK118" s="118" t="n"/>
      <c r="AL118" s="118" t="n"/>
      <c r="AM118" s="118" t="n"/>
      <c r="AN118" s="118" t="n"/>
      <c r="AO118" s="118" t="n"/>
      <c r="AP118" s="118" t="n"/>
      <c r="AQ118" s="118" t="n"/>
      <c r="AR118" s="118" t="n"/>
      <c r="AS118" s="118" t="n"/>
      <c r="AT118" s="118" t="n"/>
      <c r="AU118" s="118" t="n"/>
      <c r="AV118" s="118" t="n"/>
      <c r="AW118" s="118" t="n"/>
      <c r="AX118" s="118" t="n"/>
      <c r="AY118" s="118" t="n"/>
      <c r="AZ118" s="118" t="n"/>
      <c r="BA118" s="118" t="n"/>
      <c r="BB118" s="118" t="n"/>
      <c r="BC118" s="118" t="n"/>
      <c r="BD118" s="118" t="n"/>
      <c r="BE118" s="118" t="n"/>
      <c r="BF118" s="118" t="n"/>
      <c r="BG118" s="118" t="n"/>
      <c r="BH118" s="118" t="n"/>
      <c r="BI118" s="118" t="n"/>
      <c r="BJ118" s="118" t="n"/>
      <c r="BK118" s="118" t="n"/>
      <c r="BL118" s="118" t="n"/>
      <c r="BM118" s="118" t="n">
        <v>1</v>
      </c>
      <c r="BN118" s="118" t="n"/>
      <c r="BO118" s="118" t="n">
        <v>1</v>
      </c>
      <c r="BP118" s="118" t="n">
        <v>1</v>
      </c>
      <c r="BQ118" s="118" t="n">
        <v>1</v>
      </c>
      <c r="BR118" s="118" t="n">
        <v>1</v>
      </c>
      <c r="BS118" s="118" t="n">
        <v>1</v>
      </c>
      <c r="BT118" s="118">
        <f>COUNTIF(B118:BS118,1)</f>
        <v/>
      </c>
      <c r="BV118" s="76">
        <f>TRIM(RIGHT(A118, LEN(A118) - FIND("@", SUBSTITUTE(A118, " ", "@", LEN(A118)-LEN(SUBSTITUTE(A118," ",""))))))</f>
        <v/>
      </c>
      <c r="BW118" s="76">
        <f>TRIM(LEFT(A118,FIND(" ",A118&amp;" ")-1))</f>
        <v/>
      </c>
      <c r="BX118">
        <f>+IF(BV118=BV117,"Same","Diff")</f>
        <v/>
      </c>
      <c r="BY118">
        <f>IF(BX118="Same",IF(BW118=BW117,"same","Diff"))</f>
        <v/>
      </c>
    </row>
    <row r="119" ht="17" customHeight="1">
      <c r="A119" s="61" t="inlineStr">
        <is>
          <t>David Brabham</t>
        </is>
      </c>
      <c r="B119" s="120" t="n"/>
      <c r="C119" s="120" t="n"/>
      <c r="D119" s="120" t="n"/>
      <c r="E119" s="120" t="n"/>
      <c r="F119" s="120" t="n"/>
      <c r="G119" s="120" t="n"/>
      <c r="H119" s="120" t="n"/>
      <c r="I119" s="120" t="n"/>
      <c r="J119" s="118" t="n"/>
      <c r="K119" s="118" t="n"/>
      <c r="L119" s="118" t="n"/>
      <c r="M119" s="118" t="n"/>
      <c r="N119" s="118" t="n"/>
      <c r="O119" s="118" t="n"/>
      <c r="P119" s="118" t="n"/>
      <c r="Q119" s="118" t="n"/>
      <c r="R119" s="118" t="n"/>
      <c r="S119" s="118" t="n"/>
      <c r="T119" s="118" t="n"/>
      <c r="U119" s="118" t="n"/>
      <c r="V119" s="118" t="n"/>
      <c r="W119" s="118" t="n"/>
      <c r="X119" s="118" t="n"/>
      <c r="Y119" s="118" t="n"/>
      <c r="Z119" s="118" t="n"/>
      <c r="AA119" s="118" t="n"/>
      <c r="AB119" s="118" t="n"/>
      <c r="AC119" s="118" t="n"/>
      <c r="AD119" s="118" t="n"/>
      <c r="AE119" s="118" t="n"/>
      <c r="AF119" s="118" t="n"/>
      <c r="AG119" s="118" t="n"/>
      <c r="AH119" s="118" t="n"/>
      <c r="AI119" s="118" t="n">
        <v>1</v>
      </c>
      <c r="AJ119" s="118" t="n"/>
      <c r="AK119" s="118" t="n"/>
      <c r="AL119" s="118" t="n"/>
      <c r="AM119" s="118" t="n"/>
      <c r="AN119" s="118" t="n"/>
      <c r="AO119" s="118" t="n"/>
      <c r="AP119" s="118" t="n"/>
      <c r="AQ119" s="118" t="n">
        <v>1</v>
      </c>
      <c r="AR119" s="118" t="n"/>
      <c r="AS119" s="118" t="n"/>
      <c r="AT119" s="118" t="n"/>
      <c r="AU119" s="118" t="n"/>
      <c r="AV119" s="118" t="n">
        <v>1</v>
      </c>
      <c r="AW119" s="118" t="n">
        <v>1</v>
      </c>
      <c r="AX119" s="118" t="n">
        <v>1</v>
      </c>
      <c r="AY119" s="118" t="n">
        <v>1</v>
      </c>
      <c r="AZ119" s="118" t="n"/>
      <c r="BA119" s="118" t="n"/>
      <c r="BB119" s="118" t="n"/>
      <c r="BC119" s="118" t="n">
        <v>1</v>
      </c>
      <c r="BD119" s="118" t="n">
        <v>1</v>
      </c>
      <c r="BE119" s="118" t="n"/>
      <c r="BF119" s="118" t="n"/>
      <c r="BG119" s="118" t="n"/>
      <c r="BH119" s="118" t="n"/>
      <c r="BI119" s="118" t="n"/>
      <c r="BJ119" s="118" t="n"/>
      <c r="BK119" s="118" t="n"/>
      <c r="BL119" s="118" t="n"/>
      <c r="BM119" s="118" t="n"/>
      <c r="BN119" s="118" t="n"/>
      <c r="BO119" s="118" t="n"/>
      <c r="BP119" s="118" t="n"/>
      <c r="BQ119" s="118" t="n"/>
      <c r="BR119" s="118" t="n"/>
      <c r="BS119" s="118" t="n"/>
      <c r="BT119" s="118">
        <f>COUNTIF(B119:BS119,1)</f>
        <v/>
      </c>
      <c r="BV119" s="76">
        <f>TRIM(RIGHT(A119, LEN(A119) - FIND("@", SUBSTITUTE(A119, " ", "@", LEN(A119)-LEN(SUBSTITUTE(A119," ",""))))))</f>
        <v/>
      </c>
      <c r="BW119" s="76">
        <f>TRIM(LEFT(A119,FIND(" ",A119&amp;" ")-1))</f>
        <v/>
      </c>
      <c r="BX119">
        <f>+IF(BV119=BV118,"Same","Diff")</f>
        <v/>
      </c>
      <c r="BY119">
        <f>IF(BX119="Same",IF(BW119=BW118,"same","Diff"))</f>
        <v/>
      </c>
    </row>
    <row r="120" ht="17" customHeight="1">
      <c r="A120" s="59" t="inlineStr">
        <is>
          <t>Gary Brabham</t>
        </is>
      </c>
      <c r="B120" s="117" t="n"/>
      <c r="C120" s="117" t="n"/>
      <c r="D120" s="117" t="n"/>
      <c r="E120" s="117" t="n"/>
      <c r="F120" s="117" t="n"/>
      <c r="G120" s="117" t="n"/>
      <c r="H120" s="117" t="n"/>
      <c r="I120" s="117" t="n"/>
      <c r="J120" s="118" t="n"/>
      <c r="K120" s="118" t="n"/>
      <c r="L120" s="118" t="n"/>
      <c r="M120" s="118" t="n"/>
      <c r="N120" s="118" t="n"/>
      <c r="O120" s="118" t="n"/>
      <c r="P120" s="118" t="n"/>
      <c r="Q120" s="118" t="n"/>
      <c r="R120" s="118" t="n"/>
      <c r="S120" s="118" t="n"/>
      <c r="T120" s="118" t="n"/>
      <c r="U120" s="118" t="n"/>
      <c r="V120" s="118" t="n"/>
      <c r="W120" s="118" t="n"/>
      <c r="X120" s="118" t="n"/>
      <c r="Y120" s="118" t="n"/>
      <c r="Z120" s="118" t="n"/>
      <c r="AA120" s="118" t="n"/>
      <c r="AB120" s="118" t="n"/>
      <c r="AC120" s="118" t="n">
        <v>1</v>
      </c>
      <c r="AD120" s="118" t="n"/>
      <c r="AE120" s="118" t="n"/>
      <c r="AF120" s="118" t="n"/>
      <c r="AG120" s="118" t="n">
        <v>1</v>
      </c>
      <c r="AH120" s="118" t="n">
        <v>1</v>
      </c>
      <c r="AI120" s="118" t="n"/>
      <c r="AJ120" s="118" t="n"/>
      <c r="AK120" s="118" t="n"/>
      <c r="AL120" s="118" t="n"/>
      <c r="AM120" s="118" t="n"/>
      <c r="AN120" s="118" t="n"/>
      <c r="AO120" s="118" t="n"/>
      <c r="AP120" s="118" t="n"/>
      <c r="AQ120" s="118" t="n"/>
      <c r="AR120" s="118" t="n"/>
      <c r="AS120" s="118" t="n"/>
      <c r="AT120" s="118" t="n"/>
      <c r="AU120" s="118" t="n"/>
      <c r="AV120" s="118" t="n"/>
      <c r="AW120" s="118" t="n"/>
      <c r="AX120" s="118" t="n"/>
      <c r="AY120" s="118" t="n"/>
      <c r="AZ120" s="118" t="n"/>
      <c r="BA120" s="118" t="n"/>
      <c r="BB120" s="118" t="n"/>
      <c r="BC120" s="118" t="n"/>
      <c r="BD120" s="118" t="n"/>
      <c r="BE120" s="118" t="n"/>
      <c r="BF120" s="118" t="n"/>
      <c r="BG120" s="118" t="n"/>
      <c r="BH120" s="118" t="n"/>
      <c r="BI120" s="118" t="n"/>
      <c r="BJ120" s="118" t="n"/>
      <c r="BK120" s="118" t="n"/>
      <c r="BL120" s="118" t="n"/>
      <c r="BM120" s="118" t="n"/>
      <c r="BN120" s="118" t="n"/>
      <c r="BO120" s="118" t="n"/>
      <c r="BP120" s="118" t="n"/>
      <c r="BQ120" s="118" t="n"/>
      <c r="BR120" s="118" t="n"/>
      <c r="BS120" s="118" t="n"/>
      <c r="BT120" s="118">
        <f>COUNTIF(B120:BS120,1)</f>
        <v/>
      </c>
      <c r="BV120" s="76">
        <f>TRIM(RIGHT(A120, LEN(A120) - FIND("@", SUBSTITUTE(A120, " ", "@", LEN(A120)-LEN(SUBSTITUTE(A120," ",""))))))</f>
        <v/>
      </c>
      <c r="BW120" s="76">
        <f>TRIM(LEFT(A120,FIND(" ",A120&amp;" ")-1))</f>
        <v/>
      </c>
      <c r="BX120">
        <f>+IF(BV120=BV119,"Same","Diff")</f>
        <v/>
      </c>
      <c r="BY120">
        <f>IF(BX120="Same",IF(BW120=BW119,"same","Diff"))</f>
        <v/>
      </c>
    </row>
    <row r="121" ht="17" customHeight="1">
      <c r="A121" s="59" t="inlineStr">
        <is>
          <t>Geoff Brabham</t>
        </is>
      </c>
      <c r="B121" s="117" t="n"/>
      <c r="C121" s="117" t="n"/>
      <c r="D121" s="117" t="n"/>
      <c r="E121" s="117" t="n"/>
      <c r="F121" s="117" t="n"/>
      <c r="G121" s="117" t="n"/>
      <c r="H121" s="117" t="n"/>
      <c r="I121" s="117" t="n"/>
      <c r="J121" s="118" t="n"/>
      <c r="K121" s="118" t="n"/>
      <c r="L121" s="118" t="n"/>
      <c r="M121" s="118" t="n"/>
      <c r="N121" s="118" t="n"/>
      <c r="O121" s="118" t="n"/>
      <c r="P121" s="118" t="n">
        <v>1</v>
      </c>
      <c r="Q121" s="118" t="n">
        <v>1</v>
      </c>
      <c r="R121" s="118" t="n"/>
      <c r="S121" s="118" t="n">
        <v>1</v>
      </c>
      <c r="T121" s="118" t="n"/>
      <c r="U121" s="118" t="n"/>
      <c r="V121" s="118" t="n"/>
      <c r="W121" s="118" t="n"/>
      <c r="X121" s="118" t="n"/>
      <c r="Y121" s="118" t="n"/>
      <c r="Z121" s="118" t="n"/>
      <c r="AA121" s="118" t="n"/>
      <c r="AB121" s="118" t="n"/>
      <c r="AC121" s="118" t="n"/>
      <c r="AD121" s="118" t="n"/>
      <c r="AE121" s="118" t="n"/>
      <c r="AF121" s="118" t="n"/>
      <c r="AG121" s="118" t="n"/>
      <c r="AH121" s="118" t="n"/>
      <c r="AI121" s="118" t="n">
        <v>1</v>
      </c>
      <c r="AJ121" s="118" t="n"/>
      <c r="AK121" s="118" t="n"/>
      <c r="AL121" s="118" t="n"/>
      <c r="AM121" s="118" t="n"/>
      <c r="AN121" s="118" t="n"/>
      <c r="AO121" s="118" t="n">
        <v>1</v>
      </c>
      <c r="AP121" s="118" t="n"/>
      <c r="AQ121" s="118" t="n">
        <v>1</v>
      </c>
      <c r="AR121" s="118" t="n"/>
      <c r="AS121" s="118" t="n">
        <v>1</v>
      </c>
      <c r="AT121" s="118" t="n">
        <v>1</v>
      </c>
      <c r="AU121" s="118" t="n"/>
      <c r="AV121" s="118" t="n"/>
      <c r="AW121" s="118" t="n"/>
      <c r="AX121" s="118" t="n"/>
      <c r="AY121" s="118" t="n"/>
      <c r="AZ121" s="118" t="n"/>
      <c r="BA121" s="118" t="n"/>
      <c r="BB121" s="118" t="n"/>
      <c r="BC121" s="118" t="n"/>
      <c r="BD121" s="118" t="n"/>
      <c r="BE121" s="118" t="n"/>
      <c r="BF121" s="118" t="n"/>
      <c r="BG121" s="118" t="n"/>
      <c r="BH121" s="118" t="n"/>
      <c r="BI121" s="118" t="n"/>
      <c r="BJ121" s="118" t="n"/>
      <c r="BK121" s="118" t="n"/>
      <c r="BL121" s="118" t="n"/>
      <c r="BM121" s="118" t="n"/>
      <c r="BN121" s="118" t="n"/>
      <c r="BO121" s="118" t="n"/>
      <c r="BP121" s="118" t="n"/>
      <c r="BQ121" s="118" t="n"/>
      <c r="BR121" s="118" t="n"/>
      <c r="BS121" s="118" t="n"/>
      <c r="BT121" s="118">
        <f>COUNTIF(B121:BS121,1)</f>
        <v/>
      </c>
      <c r="BV121" s="76">
        <f>TRIM(RIGHT(A121, LEN(A121) - FIND("@", SUBSTITUTE(A121, " ", "@", LEN(A121)-LEN(SUBSTITUTE(A121," ",""))))))</f>
        <v/>
      </c>
      <c r="BW121" s="76">
        <f>TRIM(LEFT(A121,FIND(" ",A121&amp;" ")-1))</f>
        <v/>
      </c>
      <c r="BX121">
        <f>+IF(BV121=BV120,"Same","Diff")</f>
        <v/>
      </c>
      <c r="BY121">
        <f>IF(BX121="Same",IF(BW121=BW120,"same","Diff"))</f>
        <v/>
      </c>
    </row>
    <row r="122" ht="17" customHeight="1">
      <c r="A122" s="59" t="inlineStr">
        <is>
          <t>Jack Brabham</t>
        </is>
      </c>
      <c r="B122" s="117" t="n"/>
      <c r="C122" s="117" t="n"/>
      <c r="D122" s="117" t="n"/>
      <c r="E122" s="117" t="n"/>
      <c r="F122" s="117" t="n"/>
      <c r="G122" s="117" t="n"/>
      <c r="H122" s="117" t="n"/>
      <c r="I122" s="117" t="n"/>
      <c r="J122" s="118" t="n"/>
      <c r="K122" s="118" t="n"/>
      <c r="L122" s="118" t="n"/>
      <c r="M122" s="118" t="n"/>
      <c r="N122" s="118" t="n"/>
      <c r="O122" s="118" t="n"/>
      <c r="P122" s="118" t="n"/>
      <c r="Q122" s="118" t="n"/>
      <c r="R122" s="118" t="n">
        <v>1</v>
      </c>
      <c r="S122" s="118" t="n">
        <v>1</v>
      </c>
      <c r="T122" s="118" t="n">
        <v>1</v>
      </c>
      <c r="U122" s="118" t="n"/>
      <c r="V122" s="118" t="n"/>
      <c r="W122" s="118" t="n"/>
      <c r="X122" s="118" t="n"/>
      <c r="Y122" s="118" t="n"/>
      <c r="Z122" s="118" t="n"/>
      <c r="AA122" s="118" t="n"/>
      <c r="AB122" s="118" t="n"/>
      <c r="AC122" s="118" t="n"/>
      <c r="AD122" s="118" t="n"/>
      <c r="AE122" s="118" t="n"/>
      <c r="AF122" s="118" t="n"/>
      <c r="AG122" s="118" t="n"/>
      <c r="AH122" s="118" t="n"/>
      <c r="AI122" s="118" t="n"/>
      <c r="AJ122" s="118" t="n"/>
      <c r="AK122" s="118" t="n"/>
      <c r="AL122" s="118" t="n"/>
      <c r="AM122" s="118" t="n"/>
      <c r="AN122" s="118" t="n"/>
      <c r="AO122" s="118" t="n"/>
      <c r="AP122" s="118" t="n"/>
      <c r="AQ122" s="118" t="n"/>
      <c r="AR122" s="118" t="n"/>
      <c r="AS122" s="118" t="n"/>
      <c r="AT122" s="118" t="n"/>
      <c r="AU122" s="118" t="n"/>
      <c r="AV122" s="118" t="n"/>
      <c r="AW122" s="118" t="n"/>
      <c r="AX122" s="118" t="n"/>
      <c r="AY122" s="118" t="n"/>
      <c r="AZ122" s="118" t="n"/>
      <c r="BA122" s="118" t="n"/>
      <c r="BB122" s="118" t="n"/>
      <c r="BC122" s="118" t="n"/>
      <c r="BD122" s="118" t="n"/>
      <c r="BE122" s="118" t="n"/>
      <c r="BF122" s="118" t="n"/>
      <c r="BG122" s="118" t="n"/>
      <c r="BH122" s="118" t="n"/>
      <c r="BI122" s="118" t="n"/>
      <c r="BJ122" s="118" t="n"/>
      <c r="BK122" s="118" t="n"/>
      <c r="BL122" s="118" t="n"/>
      <c r="BM122" s="118" t="n"/>
      <c r="BN122" s="118" t="n"/>
      <c r="BO122" s="118" t="n"/>
      <c r="BP122" s="118" t="n"/>
      <c r="BQ122" s="118" t="n"/>
      <c r="BR122" s="118" t="n"/>
      <c r="BS122" s="118" t="n"/>
      <c r="BT122" s="118">
        <f>COUNTIF(B122:BS122,1)</f>
        <v/>
      </c>
      <c r="BV122" s="76">
        <f>TRIM(RIGHT(A122, LEN(A122) - FIND("@", SUBSTITUTE(A122, " ", "@", LEN(A122)-LEN(SUBSTITUTE(A122," ",""))))))</f>
        <v/>
      </c>
      <c r="BW122" s="76">
        <f>TRIM(LEFT(A122,FIND(" ",A122&amp;" ")-1))</f>
        <v/>
      </c>
      <c r="BX122">
        <f>+IF(BV122=BV121,"Same","Diff")</f>
        <v/>
      </c>
      <c r="BY122">
        <f>IF(BX122="Same",IF(BW122=BW121,"same","Diff"))</f>
        <v/>
      </c>
    </row>
    <row r="123" ht="17" customHeight="1">
      <c r="A123" s="59" t="inlineStr">
        <is>
          <t>Peter Bradbury</t>
        </is>
      </c>
      <c r="B123" s="117" t="n"/>
      <c r="C123" s="117" t="n"/>
      <c r="D123" s="117" t="n"/>
      <c r="E123" s="117" t="n"/>
      <c r="F123" s="117" t="n"/>
      <c r="G123" s="117" t="n"/>
      <c r="H123" s="117" t="n"/>
      <c r="I123" s="117" t="n"/>
      <c r="J123" s="118" t="n"/>
      <c r="K123" s="118" t="n"/>
      <c r="L123" s="118" t="n"/>
      <c r="M123" s="118" t="n"/>
      <c r="N123" s="118" t="n"/>
      <c r="O123" s="118" t="n"/>
      <c r="P123" s="118" t="n"/>
      <c r="Q123" s="118" t="n"/>
      <c r="R123" s="118" t="n"/>
      <c r="S123" s="118" t="n"/>
      <c r="T123" s="118" t="n"/>
      <c r="U123" s="118" t="n"/>
      <c r="V123" s="118" t="n"/>
      <c r="W123" s="118" t="n"/>
      <c r="X123" s="118" t="n"/>
      <c r="Y123" s="118" t="n"/>
      <c r="Z123" s="118" t="n"/>
      <c r="AA123" s="118" t="n"/>
      <c r="AB123" s="118" t="n"/>
      <c r="AC123" s="118" t="n"/>
      <c r="AD123" s="118" t="n"/>
      <c r="AE123" s="118" t="n"/>
      <c r="AF123" s="118" t="n"/>
      <c r="AG123" s="118" t="n"/>
      <c r="AH123" s="118" t="n"/>
      <c r="AI123" s="118" t="n"/>
      <c r="AJ123" s="118" t="n"/>
      <c r="AK123" s="118" t="n"/>
      <c r="AL123" s="118" t="n"/>
      <c r="AM123" s="118" t="n">
        <v>1</v>
      </c>
      <c r="AN123" s="118" t="n"/>
      <c r="AO123" s="118" t="n"/>
      <c r="AP123" s="118" t="n"/>
      <c r="AQ123" s="118" t="n"/>
      <c r="AR123" s="118" t="n"/>
      <c r="AS123" s="118" t="n"/>
      <c r="AT123" s="118" t="n"/>
      <c r="AU123" s="118" t="n"/>
      <c r="AV123" s="118" t="n"/>
      <c r="AW123" s="118" t="n"/>
      <c r="AX123" s="118" t="n"/>
      <c r="AY123" s="118" t="n"/>
      <c r="AZ123" s="118" t="n"/>
      <c r="BA123" s="118" t="n"/>
      <c r="BB123" s="118" t="n"/>
      <c r="BC123" s="118" t="n"/>
      <c r="BD123" s="118" t="n"/>
      <c r="BE123" s="118" t="n"/>
      <c r="BF123" s="118" t="n"/>
      <c r="BG123" s="118" t="n"/>
      <c r="BH123" s="118" t="n"/>
      <c r="BI123" s="118" t="n"/>
      <c r="BJ123" s="118" t="n"/>
      <c r="BK123" s="118" t="n"/>
      <c r="BL123" s="118" t="n"/>
      <c r="BM123" s="118" t="n"/>
      <c r="BN123" s="118" t="n"/>
      <c r="BO123" s="118" t="n"/>
      <c r="BP123" s="118" t="n"/>
      <c r="BQ123" s="118" t="n"/>
      <c r="BR123" s="118" t="n"/>
      <c r="BS123" s="118" t="n"/>
      <c r="BT123" s="118">
        <f>COUNTIF(B123:BS123,1)</f>
        <v/>
      </c>
      <c r="BV123" s="76">
        <f>TRIM(RIGHT(A123, LEN(A123) - FIND("@", SUBSTITUTE(A123, " ", "@", LEN(A123)-LEN(SUBSTITUTE(A123," ",""))))))</f>
        <v/>
      </c>
      <c r="BW123" s="76">
        <f>TRIM(LEFT(A123,FIND(" ",A123&amp;" ")-1))</f>
        <v/>
      </c>
      <c r="BX123">
        <f>+IF(BV123=BV122,"Same","Diff")</f>
        <v/>
      </c>
      <c r="BY123">
        <f>IF(BX123="Same",IF(BW123=BW122,"same","Diff"))</f>
        <v/>
      </c>
    </row>
    <row r="124" ht="17" customHeight="1">
      <c r="A124" s="60" t="inlineStr">
        <is>
          <t>Craig Bradtke</t>
        </is>
      </c>
      <c r="B124" s="119" t="n"/>
      <c r="C124" s="119" t="n"/>
      <c r="D124" s="119" t="n"/>
      <c r="E124" s="119" t="n"/>
      <c r="F124" s="119" t="n"/>
      <c r="G124" s="119" t="n"/>
      <c r="H124" s="119" t="n"/>
      <c r="I124" s="119" t="n"/>
      <c r="J124" s="118" t="n"/>
      <c r="K124" s="118" t="n"/>
      <c r="L124" s="118" t="n"/>
      <c r="M124" s="118" t="n"/>
      <c r="N124" s="118" t="n"/>
      <c r="O124" s="118" t="n"/>
      <c r="P124" s="118" t="n"/>
      <c r="Q124" s="118" t="n">
        <v>1</v>
      </c>
      <c r="R124" s="118" t="n"/>
      <c r="S124" s="118" t="n"/>
      <c r="T124" s="118" t="n"/>
      <c r="U124" s="118" t="n"/>
      <c r="V124" s="118" t="n"/>
      <c r="W124" s="118" t="n">
        <v>1</v>
      </c>
      <c r="X124" s="130" t="n">
        <v>1</v>
      </c>
      <c r="Y124" s="118" t="n"/>
      <c r="Z124" s="118" t="n"/>
      <c r="AA124" s="118" t="n"/>
      <c r="AB124" s="118" t="n"/>
      <c r="AC124" s="118" t="n"/>
      <c r="AD124" s="118" t="n"/>
      <c r="AE124" s="118" t="n"/>
      <c r="AF124" s="118" t="n"/>
      <c r="AG124" s="118" t="n"/>
      <c r="AH124" s="118" t="n"/>
      <c r="AI124" s="118" t="n"/>
      <c r="AJ124" s="118" t="n"/>
      <c r="AK124" s="118" t="n"/>
      <c r="AL124" s="118" t="n"/>
      <c r="AM124" s="118" t="n"/>
      <c r="AN124" s="118" t="n"/>
      <c r="AO124" s="118" t="n"/>
      <c r="AP124" s="118" t="n"/>
      <c r="AQ124" s="118" t="n"/>
      <c r="AR124" s="118" t="n"/>
      <c r="AS124" s="118" t="n"/>
      <c r="AT124" s="118" t="n"/>
      <c r="AU124" s="118" t="n"/>
      <c r="AV124" s="118" t="n"/>
      <c r="AW124" s="118" t="n"/>
      <c r="AX124" s="118" t="n"/>
      <c r="AY124" s="118" t="n"/>
      <c r="AZ124" s="118" t="n"/>
      <c r="BA124" s="118" t="n"/>
      <c r="BB124" s="118" t="n"/>
      <c r="BC124" s="118" t="n"/>
      <c r="BD124" s="118" t="n"/>
      <c r="BE124" s="118" t="n"/>
      <c r="BF124" s="118" t="n"/>
      <c r="BG124" s="118" t="n"/>
      <c r="BH124" s="118" t="n"/>
      <c r="BI124" s="118" t="n"/>
      <c r="BJ124" s="118" t="n"/>
      <c r="BK124" s="118" t="n"/>
      <c r="BL124" s="118" t="n"/>
      <c r="BM124" s="118" t="n"/>
      <c r="BN124" s="118" t="n"/>
      <c r="BO124" s="118" t="n"/>
      <c r="BP124" s="118" t="n"/>
      <c r="BQ124" s="118" t="n"/>
      <c r="BR124" s="118" t="n"/>
      <c r="BS124" s="118" t="n"/>
      <c r="BT124" s="118">
        <f>COUNTIF(B124:BS124,1)</f>
        <v/>
      </c>
      <c r="BV124" s="76">
        <f>TRIM(RIGHT(A124, LEN(A124) - FIND("@", SUBSTITUTE(A124, " ", "@", LEN(A124)-LEN(SUBSTITUTE(A124," ",""))))))</f>
        <v/>
      </c>
      <c r="BW124" s="76">
        <f>TRIM(LEFT(A124,FIND(" ",A124&amp;" ")-1))</f>
        <v/>
      </c>
      <c r="BX124">
        <f>+IF(BV124=BV123,"Same","Diff")</f>
        <v/>
      </c>
      <c r="BY124">
        <f>IF(BX124="Same",IF(BW124=BW123,"same","Diff"))</f>
        <v/>
      </c>
    </row>
    <row r="125" ht="17" customHeight="1">
      <c r="A125" s="59" t="inlineStr">
        <is>
          <t>Lex Brailey</t>
        </is>
      </c>
      <c r="B125" s="117" t="n"/>
      <c r="C125" s="117" t="n"/>
      <c r="D125" s="117" t="n"/>
      <c r="E125" s="117" t="n">
        <v>1</v>
      </c>
      <c r="F125" s="117" t="n"/>
      <c r="G125" s="117" t="n"/>
      <c r="H125" s="117" t="n"/>
      <c r="I125" s="117" t="n"/>
      <c r="J125" s="118" t="n"/>
      <c r="K125" s="118" t="n"/>
      <c r="L125" s="118" t="n"/>
      <c r="M125" s="118" t="n"/>
      <c r="N125" s="118" t="n"/>
      <c r="O125" s="118" t="n"/>
      <c r="P125" s="118" t="n"/>
      <c r="Q125" s="118" t="n"/>
      <c r="R125" s="118" t="n"/>
      <c r="S125" s="118" t="n"/>
      <c r="T125" s="118" t="n"/>
      <c r="U125" s="118" t="n"/>
      <c r="V125" s="118" t="n"/>
      <c r="W125" s="118" t="n"/>
      <c r="X125" s="118" t="n"/>
      <c r="Y125" s="118" t="n"/>
      <c r="Z125" s="118" t="n"/>
      <c r="AA125" s="118" t="n"/>
      <c r="AB125" s="118" t="n"/>
      <c r="AC125" s="118" t="n"/>
      <c r="AD125" s="118" t="n"/>
      <c r="AE125" s="118" t="n"/>
      <c r="AF125" s="118" t="n"/>
      <c r="AG125" s="118" t="n"/>
      <c r="AH125" s="118" t="n"/>
      <c r="AI125" s="118" t="n"/>
      <c r="AJ125" s="118" t="n"/>
      <c r="AK125" s="118" t="n"/>
      <c r="AL125" s="118" t="n"/>
      <c r="AM125" s="118" t="n"/>
      <c r="AN125" s="118" t="n"/>
      <c r="AO125" s="118" t="n"/>
      <c r="AP125" s="118" t="n"/>
      <c r="AQ125" s="118" t="n"/>
      <c r="AR125" s="118" t="n"/>
      <c r="AS125" s="118" t="n"/>
      <c r="AT125" s="118" t="n"/>
      <c r="AU125" s="118" t="n"/>
      <c r="AV125" s="118" t="n"/>
      <c r="AW125" s="118" t="n"/>
      <c r="AX125" s="118" t="n"/>
      <c r="AY125" s="118" t="n"/>
      <c r="AZ125" s="118" t="n"/>
      <c r="BA125" s="118" t="n"/>
      <c r="BB125" s="118" t="n"/>
      <c r="BC125" s="118" t="n"/>
      <c r="BD125" s="118" t="n"/>
      <c r="BE125" s="118" t="n"/>
      <c r="BF125" s="118" t="n"/>
      <c r="BG125" s="118" t="n"/>
      <c r="BH125" s="118" t="n"/>
      <c r="BI125" s="118" t="n"/>
      <c r="BJ125" s="118" t="n"/>
      <c r="BK125" s="118" t="n"/>
      <c r="BL125" s="118" t="n"/>
      <c r="BM125" s="118" t="n"/>
      <c r="BN125" s="118" t="n"/>
      <c r="BO125" s="118" t="n"/>
      <c r="BP125" s="118" t="n"/>
      <c r="BQ125" s="118" t="n"/>
      <c r="BR125" s="118" t="n"/>
      <c r="BS125" s="118" t="n"/>
      <c r="BT125" s="118">
        <f>COUNTIF(B125:BS125,1)</f>
        <v/>
      </c>
      <c r="BV125" s="76">
        <f>TRIM(RIGHT(A125, LEN(A125) - FIND("@", SUBSTITUTE(A125, " ", "@", LEN(A125)-LEN(SUBSTITUTE(A125," ",""))))))</f>
        <v/>
      </c>
      <c r="BW125" s="76">
        <f>TRIM(LEFT(A125,FIND(" ",A125&amp;" ")-1))</f>
        <v/>
      </c>
      <c r="BX125">
        <f>+IF(BV125=BV124,"Same","Diff")</f>
        <v/>
      </c>
      <c r="BY125">
        <f>IF(BX125="Same",IF(BW125=BW124,"same","Diff"))</f>
        <v/>
      </c>
    </row>
    <row r="126" ht="17" customHeight="1">
      <c r="A126" s="59" t="inlineStr">
        <is>
          <t>Gianfranco Brancatelli</t>
        </is>
      </c>
      <c r="B126" s="117" t="n"/>
      <c r="C126" s="117" t="n"/>
      <c r="D126" s="117" t="n"/>
      <c r="E126" s="117" t="n"/>
      <c r="F126" s="117" t="n"/>
      <c r="G126" s="117" t="n"/>
      <c r="H126" s="117" t="n"/>
      <c r="I126" s="117" t="n"/>
      <c r="J126" s="118" t="n"/>
      <c r="K126" s="118" t="n"/>
      <c r="L126" s="118" t="n"/>
      <c r="M126" s="118" t="n"/>
      <c r="N126" s="118" t="n"/>
      <c r="O126" s="118" t="n"/>
      <c r="P126" s="118" t="n"/>
      <c r="Q126" s="118" t="n"/>
      <c r="R126" s="118" t="n"/>
      <c r="S126" s="118" t="n"/>
      <c r="T126" s="118" t="n"/>
      <c r="U126" s="118" t="n"/>
      <c r="V126" s="118" t="n"/>
      <c r="W126" s="118" t="n"/>
      <c r="X126" s="118" t="n"/>
      <c r="Y126" s="118" t="n"/>
      <c r="Z126" s="118" t="n"/>
      <c r="AA126" s="118" t="n"/>
      <c r="AB126" s="118" t="n"/>
      <c r="AC126" s="118" t="n">
        <v>1</v>
      </c>
      <c r="AD126" s="118" t="n"/>
      <c r="AE126" s="118" t="n">
        <v>1</v>
      </c>
      <c r="AF126" s="118" t="n">
        <v>1</v>
      </c>
      <c r="AG126" s="118" t="n">
        <v>1</v>
      </c>
      <c r="AH126" s="118" t="n"/>
      <c r="AI126" s="118" t="n"/>
      <c r="AJ126" s="118" t="n"/>
      <c r="AK126" s="118" t="n"/>
      <c r="AL126" s="118" t="n"/>
      <c r="AM126" s="118" t="n"/>
      <c r="AN126" s="118" t="n"/>
      <c r="AO126" s="118" t="n"/>
      <c r="AP126" s="118" t="n"/>
      <c r="AQ126" s="118" t="n"/>
      <c r="AR126" s="118" t="n"/>
      <c r="AS126" s="118" t="n"/>
      <c r="AT126" s="118" t="n"/>
      <c r="AU126" s="118" t="n"/>
      <c r="AV126" s="118" t="n"/>
      <c r="AW126" s="118" t="n"/>
      <c r="AX126" s="118" t="n"/>
      <c r="AY126" s="118" t="n"/>
      <c r="AZ126" s="118" t="n"/>
      <c r="BA126" s="118" t="n"/>
      <c r="BB126" s="118" t="n"/>
      <c r="BC126" s="118" t="n"/>
      <c r="BD126" s="118" t="n"/>
      <c r="BE126" s="118" t="n"/>
      <c r="BF126" s="118" t="n"/>
      <c r="BG126" s="118" t="n"/>
      <c r="BH126" s="118" t="n"/>
      <c r="BI126" s="118" t="n"/>
      <c r="BJ126" s="118" t="n"/>
      <c r="BK126" s="118" t="n"/>
      <c r="BL126" s="118" t="n"/>
      <c r="BM126" s="118" t="n"/>
      <c r="BN126" s="118" t="n"/>
      <c r="BO126" s="118" t="n"/>
      <c r="BP126" s="118" t="n"/>
      <c r="BQ126" s="118" t="n"/>
      <c r="BR126" s="118" t="n"/>
      <c r="BS126" s="118" t="n"/>
      <c r="BT126" s="118">
        <f>COUNTIF(B126:BS126,1)</f>
        <v/>
      </c>
      <c r="BV126" s="76">
        <f>TRIM(RIGHT(A126, LEN(A126) - FIND("@", SUBSTITUTE(A126, " ", "@", LEN(A126)-LEN(SUBSTITUTE(A126," ",""))))))</f>
        <v/>
      </c>
      <c r="BW126" s="76">
        <f>TRIM(LEFT(A126,FIND(" ",A126&amp;" ")-1))</f>
        <v/>
      </c>
      <c r="BX126">
        <f>+IF(BV126=BV125,"Same","Diff")</f>
        <v/>
      </c>
      <c r="BY126">
        <f>IF(BX126="Same",IF(BW126=BW125,"same","Diff"))</f>
        <v/>
      </c>
    </row>
    <row r="127" ht="17" customHeight="1">
      <c r="A127" s="60" t="inlineStr">
        <is>
          <t>Alan Braszell</t>
        </is>
      </c>
      <c r="B127" s="119" t="n"/>
      <c r="C127" s="119" t="n"/>
      <c r="D127" s="119" t="n"/>
      <c r="E127" s="119" t="n"/>
      <c r="F127" s="119" t="n"/>
      <c r="G127" s="119" t="n"/>
      <c r="H127" s="119" t="n"/>
      <c r="I127" s="119" t="n"/>
      <c r="J127" s="118" t="n"/>
      <c r="K127" s="118" t="n"/>
      <c r="L127" s="118" t="n"/>
      <c r="M127" s="118" t="n"/>
      <c r="N127" s="118" t="n"/>
      <c r="O127" s="118" t="n"/>
      <c r="P127" s="118" t="n"/>
      <c r="Q127" s="118" t="n">
        <v>1</v>
      </c>
      <c r="R127" s="118" t="n">
        <v>1</v>
      </c>
      <c r="S127" s="118" t="n"/>
      <c r="T127" s="118" t="n"/>
      <c r="U127" s="118" t="n"/>
      <c r="V127" s="118" t="n"/>
      <c r="W127" s="118" t="n"/>
      <c r="X127" s="118" t="n"/>
      <c r="Y127" s="118" t="n"/>
      <c r="Z127" s="118" t="n"/>
      <c r="AA127" s="118" t="n"/>
      <c r="AB127" s="118" t="n"/>
      <c r="AC127" s="118" t="n"/>
      <c r="AD127" s="118" t="n"/>
      <c r="AE127" s="118" t="n"/>
      <c r="AF127" s="118" t="n"/>
      <c r="AG127" s="118" t="n"/>
      <c r="AH127" s="118" t="n"/>
      <c r="AI127" s="118" t="n"/>
      <c r="AJ127" s="118" t="n"/>
      <c r="AK127" s="118" t="n"/>
      <c r="AL127" s="118" t="n"/>
      <c r="AM127" s="118" t="n"/>
      <c r="AN127" s="118" t="n"/>
      <c r="AO127" s="118" t="n"/>
      <c r="AP127" s="118" t="n"/>
      <c r="AQ127" s="118" t="n"/>
      <c r="AR127" s="118" t="n"/>
      <c r="AS127" s="118" t="n"/>
      <c r="AT127" s="118" t="n"/>
      <c r="AU127" s="118" t="n"/>
      <c r="AV127" s="118" t="n"/>
      <c r="AW127" s="118" t="n"/>
      <c r="AX127" s="118" t="n"/>
      <c r="AY127" s="118" t="n"/>
      <c r="AZ127" s="118" t="n"/>
      <c r="BA127" s="118" t="n"/>
      <c r="BB127" s="118" t="n"/>
      <c r="BC127" s="118" t="n"/>
      <c r="BD127" s="118" t="n"/>
      <c r="BE127" s="118" t="n"/>
      <c r="BF127" s="118" t="n"/>
      <c r="BG127" s="118" t="n"/>
      <c r="BH127" s="118" t="n"/>
      <c r="BI127" s="118" t="n"/>
      <c r="BJ127" s="118" t="n"/>
      <c r="BK127" s="118" t="n"/>
      <c r="BL127" s="118" t="n"/>
      <c r="BM127" s="118" t="n"/>
      <c r="BN127" s="118" t="n"/>
      <c r="BO127" s="118" t="n"/>
      <c r="BP127" s="118" t="n"/>
      <c r="BQ127" s="118" t="n"/>
      <c r="BR127" s="118" t="n"/>
      <c r="BS127" s="118" t="n"/>
      <c r="BT127" s="118">
        <f>COUNTIF(B127:BS127,1)</f>
        <v/>
      </c>
      <c r="BV127" s="76">
        <f>TRIM(RIGHT(A127, LEN(A127) - FIND("@", SUBSTITUTE(A127, " ", "@", LEN(A127)-LEN(SUBSTITUTE(A127," ",""))))))</f>
        <v/>
      </c>
      <c r="BW127" s="76">
        <f>TRIM(LEFT(A127,FIND(" ",A127&amp;" ")-1))</f>
        <v/>
      </c>
      <c r="BX127">
        <f>+IF(BV127=BV126,"Same","Diff")</f>
        <v/>
      </c>
      <c r="BY127">
        <f>IF(BX127="Same",IF(BW127=BW126,"same","Diff"))</f>
        <v/>
      </c>
    </row>
    <row r="128" ht="17" customHeight="1">
      <c r="A128" s="59" t="inlineStr">
        <is>
          <t>Chris Brauer</t>
        </is>
      </c>
      <c r="B128" s="117" t="n"/>
      <c r="C128" s="117" t="n"/>
      <c r="D128" s="117" t="n"/>
      <c r="E128" s="117" t="n"/>
      <c r="F128" s="117" t="n"/>
      <c r="G128" s="117" t="n"/>
      <c r="H128" s="117" t="n"/>
      <c r="I128" s="117" t="n">
        <v>1</v>
      </c>
      <c r="J128" s="118" t="n">
        <v>1</v>
      </c>
      <c r="K128" s="118" t="n"/>
      <c r="L128" s="118" t="n"/>
      <c r="M128" s="118" t="n"/>
      <c r="N128" s="118" t="n"/>
      <c r="O128" s="118" t="n"/>
      <c r="P128" s="118" t="n"/>
      <c r="Q128" s="118" t="n"/>
      <c r="R128" s="118" t="n"/>
      <c r="S128" s="118" t="n"/>
      <c r="T128" s="118" t="n"/>
      <c r="U128" s="118" t="n"/>
      <c r="V128" s="118" t="n"/>
      <c r="W128" s="118" t="n"/>
      <c r="X128" s="118" t="n"/>
      <c r="Y128" s="118" t="n"/>
      <c r="Z128" s="118" t="n"/>
      <c r="AA128" s="118" t="n"/>
      <c r="AB128" s="118" t="n"/>
      <c r="AC128" s="118" t="n"/>
      <c r="AD128" s="118" t="n"/>
      <c r="AE128" s="118" t="n"/>
      <c r="AF128" s="118" t="n"/>
      <c r="AG128" s="118" t="n"/>
      <c r="AH128" s="118" t="n"/>
      <c r="AI128" s="118" t="n"/>
      <c r="AJ128" s="118" t="n"/>
      <c r="AK128" s="118" t="n"/>
      <c r="AL128" s="118" t="n"/>
      <c r="AM128" s="118" t="n"/>
      <c r="AN128" s="118" t="n"/>
      <c r="AO128" s="118" t="n"/>
      <c r="AP128" s="118" t="n"/>
      <c r="AQ128" s="118" t="n"/>
      <c r="AR128" s="118" t="n"/>
      <c r="AS128" s="118" t="n"/>
      <c r="AT128" s="118" t="n"/>
      <c r="AU128" s="118" t="n"/>
      <c r="AV128" s="118" t="n"/>
      <c r="AW128" s="118" t="n"/>
      <c r="AX128" s="118" t="n"/>
      <c r="AY128" s="118" t="n"/>
      <c r="AZ128" s="118" t="n"/>
      <c r="BA128" s="118" t="n"/>
      <c r="BB128" s="118" t="n"/>
      <c r="BC128" s="118" t="n"/>
      <c r="BD128" s="118" t="n"/>
      <c r="BE128" s="118" t="n"/>
      <c r="BF128" s="118" t="n"/>
      <c r="BG128" s="118" t="n"/>
      <c r="BH128" s="118" t="n"/>
      <c r="BI128" s="118" t="n"/>
      <c r="BJ128" s="118" t="n"/>
      <c r="BK128" s="118" t="n"/>
      <c r="BL128" s="118" t="n"/>
      <c r="BM128" s="118" t="n"/>
      <c r="BN128" s="118" t="n"/>
      <c r="BO128" s="118" t="n"/>
      <c r="BP128" s="118" t="n"/>
      <c r="BQ128" s="118" t="n"/>
      <c r="BR128" s="118" t="n"/>
      <c r="BS128" s="118" t="n"/>
      <c r="BT128" s="118">
        <f>COUNTIF(B128:BS128,1)</f>
        <v/>
      </c>
      <c r="BV128" s="76">
        <f>TRIM(RIGHT(A128, LEN(A128) - FIND("@", SUBSTITUTE(A128, " ", "@", LEN(A128)-LEN(SUBSTITUTE(A128," ",""))))))</f>
        <v/>
      </c>
      <c r="BW128" s="76">
        <f>TRIM(LEFT(A128,FIND(" ",A128&amp;" ")-1))</f>
        <v/>
      </c>
      <c r="BX128">
        <f>+IF(BV128=BV127,"Same","Diff")</f>
        <v/>
      </c>
      <c r="BY128">
        <f>IF(BX128="Same",IF(BW128=BW127,"same","Diff"))</f>
        <v/>
      </c>
    </row>
    <row r="129" ht="17" customHeight="1">
      <c r="A129" s="59" t="inlineStr">
        <is>
          <t>Dale Brede</t>
        </is>
      </c>
      <c r="B129" s="117" t="n"/>
      <c r="C129" s="117" t="n"/>
      <c r="D129" s="117" t="n"/>
      <c r="E129" s="117" t="n"/>
      <c r="F129" s="117" t="n"/>
      <c r="G129" s="117" t="n"/>
      <c r="H129" s="117" t="n"/>
      <c r="I129" s="117" t="n"/>
      <c r="J129" s="118" t="n"/>
      <c r="K129" s="118" t="n"/>
      <c r="L129" s="118" t="n"/>
      <c r="M129" s="118" t="n"/>
      <c r="N129" s="118" t="n"/>
      <c r="O129" s="118" t="n"/>
      <c r="P129" s="118" t="n"/>
      <c r="Q129" s="118" t="n"/>
      <c r="R129" s="118" t="n"/>
      <c r="S129" s="118" t="n"/>
      <c r="T129" s="118" t="n"/>
      <c r="U129" s="118" t="n"/>
      <c r="V129" s="118" t="n"/>
      <c r="W129" s="118" t="n"/>
      <c r="X129" s="118" t="n"/>
      <c r="Y129" s="118" t="n"/>
      <c r="Z129" s="118" t="n"/>
      <c r="AA129" s="118" t="n"/>
      <c r="AB129" s="118" t="n"/>
      <c r="AC129" s="118" t="n"/>
      <c r="AD129" s="118" t="n"/>
      <c r="AE129" s="118" t="n"/>
      <c r="AF129" s="118" t="n"/>
      <c r="AG129" s="118" t="n"/>
      <c r="AH129" s="118" t="n"/>
      <c r="AI129" s="118" t="n"/>
      <c r="AJ129" s="118" t="n"/>
      <c r="AK129" s="118" t="n"/>
      <c r="AL129" s="118" t="n"/>
      <c r="AM129" s="118" t="n"/>
      <c r="AN129" s="118" t="n"/>
      <c r="AO129" s="118" t="n"/>
      <c r="AP129" s="118" t="n"/>
      <c r="AQ129" s="118" t="n"/>
      <c r="AR129" s="118" t="n"/>
      <c r="AS129" s="118" t="n"/>
      <c r="AT129" s="118" t="n">
        <v>1</v>
      </c>
      <c r="AU129" s="118" t="n">
        <v>1</v>
      </c>
      <c r="AV129" s="118" t="n">
        <v>1</v>
      </c>
      <c r="AW129" s="118" t="n">
        <v>1</v>
      </c>
      <c r="AX129" s="118" t="n">
        <v>1</v>
      </c>
      <c r="AY129" s="118" t="n">
        <v>1</v>
      </c>
      <c r="AZ129" s="118" t="n"/>
      <c r="BA129" s="118" t="n"/>
      <c r="BB129" s="118" t="n"/>
      <c r="BC129" s="118" t="n"/>
      <c r="BD129" s="118" t="n"/>
      <c r="BE129" s="118" t="n"/>
      <c r="BF129" s="118" t="n"/>
      <c r="BG129" s="118" t="n"/>
      <c r="BH129" s="118" t="n"/>
      <c r="BI129" s="118" t="n"/>
      <c r="BJ129" s="118" t="n"/>
      <c r="BK129" s="118" t="n"/>
      <c r="BL129" s="118" t="n"/>
      <c r="BM129" s="118" t="n"/>
      <c r="BN129" s="118" t="n"/>
      <c r="BO129" s="118" t="n"/>
      <c r="BP129" s="118" t="n"/>
      <c r="BQ129" s="118" t="n"/>
      <c r="BR129" s="118" t="n"/>
      <c r="BS129" s="118" t="n"/>
      <c r="BT129" s="118">
        <f>COUNTIF(B129:BS129,1)</f>
        <v/>
      </c>
      <c r="BV129" s="76">
        <f>TRIM(RIGHT(A129, LEN(A129) - FIND("@", SUBSTITUTE(A129, " ", "@", LEN(A129)-LEN(SUBSTITUTE(A129," ",""))))))</f>
        <v/>
      </c>
      <c r="BW129" s="76">
        <f>TRIM(LEFT(A129,FIND(" ",A129&amp;" ")-1))</f>
        <v/>
      </c>
      <c r="BX129">
        <f>+IF(BV129=BV128,"Same","Diff")</f>
        <v/>
      </c>
      <c r="BY129">
        <f>IF(BX129="Same",IF(BW129=BW128,"same","Diff"))</f>
        <v/>
      </c>
    </row>
    <row r="130" ht="17" customHeight="1">
      <c r="A130" s="60" t="inlineStr">
        <is>
          <t>Bernie Breen</t>
        </is>
      </c>
      <c r="B130" s="119" t="n"/>
      <c r="C130" s="119" t="n"/>
      <c r="D130" s="119" t="n"/>
      <c r="E130" s="119" t="n"/>
      <c r="F130" s="119" t="n"/>
      <c r="G130" s="119" t="n"/>
      <c r="H130" s="119" t="n"/>
      <c r="I130" s="119" t="n">
        <v>1</v>
      </c>
      <c r="J130" s="118" t="n"/>
      <c r="K130" s="118" t="n"/>
      <c r="L130" s="118" t="n"/>
      <c r="M130" s="118" t="n"/>
      <c r="N130" s="118" t="n"/>
      <c r="O130" s="118" t="n"/>
      <c r="P130" s="118" t="n"/>
      <c r="Q130" s="118" t="n"/>
      <c r="R130" s="118" t="n"/>
      <c r="S130" s="118" t="n"/>
      <c r="T130" s="118" t="n"/>
      <c r="U130" s="118" t="n"/>
      <c r="V130" s="118" t="n"/>
      <c r="W130" s="118" t="n"/>
      <c r="X130" s="118" t="n"/>
      <c r="Y130" s="118" t="n"/>
      <c r="Z130" s="118" t="n"/>
      <c r="AA130" s="118" t="n"/>
      <c r="AB130" s="118" t="n"/>
      <c r="AC130" s="118" t="n"/>
      <c r="AD130" s="118" t="n"/>
      <c r="AE130" s="118" t="n"/>
      <c r="AF130" s="118" t="n"/>
      <c r="AG130" s="118" t="n"/>
      <c r="AH130" s="118" t="n"/>
      <c r="AI130" s="118" t="n"/>
      <c r="AJ130" s="118" t="n"/>
      <c r="AK130" s="118" t="n"/>
      <c r="AL130" s="118" t="n"/>
      <c r="AM130" s="118" t="n"/>
      <c r="AN130" s="118" t="n"/>
      <c r="AO130" s="118" t="n"/>
      <c r="AP130" s="118" t="n"/>
      <c r="AQ130" s="118" t="n"/>
      <c r="AR130" s="118" t="n"/>
      <c r="AS130" s="118" t="n"/>
      <c r="AT130" s="118" t="n"/>
      <c r="AU130" s="118" t="n"/>
      <c r="AV130" s="118" t="n"/>
      <c r="AW130" s="118" t="n"/>
      <c r="AX130" s="118" t="n"/>
      <c r="AY130" s="118" t="n"/>
      <c r="AZ130" s="118" t="n"/>
      <c r="BA130" s="118" t="n"/>
      <c r="BB130" s="118" t="n"/>
      <c r="BC130" s="118" t="n"/>
      <c r="BD130" s="118" t="n"/>
      <c r="BE130" s="118" t="n"/>
      <c r="BF130" s="118" t="n"/>
      <c r="BG130" s="118" t="n"/>
      <c r="BH130" s="118" t="n"/>
      <c r="BI130" s="118" t="n"/>
      <c r="BJ130" s="118" t="n"/>
      <c r="BK130" s="118" t="n"/>
      <c r="BL130" s="118" t="n"/>
      <c r="BM130" s="118" t="n"/>
      <c r="BN130" s="118" t="n"/>
      <c r="BO130" s="118" t="n"/>
      <c r="BP130" s="118" t="n"/>
      <c r="BQ130" s="118" t="n"/>
      <c r="BR130" s="118" t="n"/>
      <c r="BS130" s="118" t="n"/>
      <c r="BT130" s="118">
        <f>COUNTIF(B130:BS130,1)</f>
        <v/>
      </c>
      <c r="BV130" s="76">
        <f>TRIM(RIGHT(A130, LEN(A130) - FIND("@", SUBSTITUTE(A130, " ", "@", LEN(A130)-LEN(SUBSTITUTE(A130," ",""))))))</f>
        <v/>
      </c>
      <c r="BW130" s="76">
        <f>TRIM(LEFT(A130,FIND(" ",A130&amp;" ")-1))</f>
        <v/>
      </c>
      <c r="BX130">
        <f>+IF(BV130=BV129,"Same","Diff")</f>
        <v/>
      </c>
      <c r="BY130">
        <f>IF(BX130="Same",IF(BW130=BW129,"same","Diff"))</f>
        <v/>
      </c>
    </row>
    <row r="131" ht="17" customHeight="1">
      <c r="A131" s="59" t="inlineStr">
        <is>
          <t>Don Bretland</t>
        </is>
      </c>
      <c r="B131" s="117" t="n"/>
      <c r="C131" s="117" t="n"/>
      <c r="D131" s="117" t="n"/>
      <c r="E131" s="117" t="n"/>
      <c r="F131" s="117" t="n"/>
      <c r="G131" s="117" t="n"/>
      <c r="H131" s="117" t="n"/>
      <c r="I131" s="117" t="n"/>
      <c r="J131" s="118" t="n"/>
      <c r="K131" s="118" t="n"/>
      <c r="L131" s="118" t="n"/>
      <c r="M131" s="118" t="n"/>
      <c r="N131" s="118" t="n"/>
      <c r="O131" s="118" t="n"/>
      <c r="P131" s="118" t="n"/>
      <c r="Q131" s="118" t="n"/>
      <c r="R131" s="118" t="n"/>
      <c r="S131" s="118" t="n"/>
      <c r="T131" s="118" t="n"/>
      <c r="U131" s="118" t="n"/>
      <c r="V131" s="118" t="n"/>
      <c r="W131" s="118" t="n"/>
      <c r="X131" s="118" t="n">
        <v>1</v>
      </c>
      <c r="Y131" s="118" t="n">
        <v>1</v>
      </c>
      <c r="Z131" s="118" t="n"/>
      <c r="AA131" s="118" t="n"/>
      <c r="AB131" s="118" t="n"/>
      <c r="AC131" s="118" t="n"/>
      <c r="AD131" s="118" t="n"/>
      <c r="AE131" s="118" t="n"/>
      <c r="AF131" s="118" t="n"/>
      <c r="AG131" s="118" t="n"/>
      <c r="AH131" s="118" t="n"/>
      <c r="AI131" s="118" t="n"/>
      <c r="AJ131" s="118" t="n"/>
      <c r="AK131" s="118" t="n"/>
      <c r="AL131" s="118" t="n"/>
      <c r="AM131" s="118" t="n"/>
      <c r="AN131" s="118" t="n"/>
      <c r="AO131" s="118" t="n"/>
      <c r="AP131" s="118" t="n"/>
      <c r="AQ131" s="118" t="n"/>
      <c r="AR131" s="118" t="n"/>
      <c r="AS131" s="118" t="n"/>
      <c r="AT131" s="118" t="n"/>
      <c r="AU131" s="118" t="n"/>
      <c r="AV131" s="118" t="n"/>
      <c r="AW131" s="118" t="n"/>
      <c r="AX131" s="118" t="n"/>
      <c r="AY131" s="118" t="n"/>
      <c r="AZ131" s="118" t="n"/>
      <c r="BA131" s="118" t="n"/>
      <c r="BB131" s="118" t="n"/>
      <c r="BC131" s="118" t="n"/>
      <c r="BD131" s="118" t="n"/>
      <c r="BE131" s="118" t="n"/>
      <c r="BF131" s="118" t="n"/>
      <c r="BG131" s="118" t="n"/>
      <c r="BH131" s="118" t="n"/>
      <c r="BI131" s="118" t="n"/>
      <c r="BJ131" s="118" t="n"/>
      <c r="BK131" s="118" t="n"/>
      <c r="BL131" s="118" t="n"/>
      <c r="BM131" s="118" t="n"/>
      <c r="BN131" s="118" t="n"/>
      <c r="BO131" s="118" t="n"/>
      <c r="BP131" s="118" t="n"/>
      <c r="BQ131" s="118" t="n"/>
      <c r="BR131" s="118" t="n"/>
      <c r="BS131" s="118" t="n"/>
      <c r="BT131" s="118">
        <f>COUNTIF(B131:BS131,1)</f>
        <v/>
      </c>
      <c r="BV131" s="76">
        <f>TRIM(RIGHT(A131, LEN(A131) - FIND("@", SUBSTITUTE(A131, " ", "@", LEN(A131)-LEN(SUBSTITUTE(A131," ",""))))))</f>
        <v/>
      </c>
      <c r="BW131" s="76">
        <f>TRIM(LEFT(A131,FIND(" ",A131&amp;" ")-1))</f>
        <v/>
      </c>
      <c r="BX131">
        <f>+IF(BV131=BV130,"Same","Diff")</f>
        <v/>
      </c>
      <c r="BY131">
        <f>IF(BX131="Same",IF(BW131=BW130,"same","Diff"))</f>
        <v/>
      </c>
    </row>
    <row r="132" ht="17" customHeight="1">
      <c r="A132" s="59" t="inlineStr">
        <is>
          <t>Kerryn Brewer</t>
        </is>
      </c>
      <c r="B132" s="117" t="n"/>
      <c r="C132" s="117" t="n"/>
      <c r="D132" s="117" t="n"/>
      <c r="E132" s="117" t="n"/>
      <c r="F132" s="117" t="n"/>
      <c r="G132" s="117" t="n"/>
      <c r="H132" s="117" t="n"/>
      <c r="I132" s="117" t="n"/>
      <c r="J132" s="118" t="n"/>
      <c r="K132" s="118" t="n"/>
      <c r="L132" s="118" t="n"/>
      <c r="M132" s="118" t="n"/>
      <c r="N132" s="118" t="n"/>
      <c r="O132" s="118" t="n"/>
      <c r="P132" s="118" t="n"/>
      <c r="Q132" s="118" t="n"/>
      <c r="R132" s="118" t="n"/>
      <c r="S132" s="118" t="n"/>
      <c r="T132" s="118" t="n"/>
      <c r="U132" s="118" t="n"/>
      <c r="V132" s="118" t="n"/>
      <c r="W132" s="118" t="n"/>
      <c r="X132" s="118" t="n"/>
      <c r="Y132" s="118" t="n"/>
      <c r="Z132" s="118" t="n"/>
      <c r="AA132" s="118" t="n"/>
      <c r="AB132" s="118" t="n"/>
      <c r="AC132" s="118" t="n"/>
      <c r="AD132" s="118" t="n"/>
      <c r="AE132" s="118" t="n"/>
      <c r="AF132" s="118" t="n"/>
      <c r="AG132" s="118" t="n"/>
      <c r="AH132" s="118" t="n"/>
      <c r="AI132" s="118" t="n"/>
      <c r="AJ132" s="118" t="n"/>
      <c r="AK132" s="118" t="n"/>
      <c r="AL132" s="118" t="n"/>
      <c r="AM132" s="118" t="n">
        <v>1</v>
      </c>
      <c r="AN132" s="118" t="n"/>
      <c r="AO132" s="118" t="n">
        <v>1</v>
      </c>
      <c r="AP132" s="118" t="n"/>
      <c r="AQ132" s="118" t="n"/>
      <c r="AR132" s="118" t="n"/>
      <c r="AS132" s="118" t="n"/>
      <c r="AT132" s="118" t="n"/>
      <c r="AU132" s="118" t="n"/>
      <c r="AV132" s="118" t="n"/>
      <c r="AW132" s="118" t="n"/>
      <c r="AX132" s="118" t="n"/>
      <c r="AY132" s="118" t="n"/>
      <c r="AZ132" s="118" t="n"/>
      <c r="BA132" s="118" t="n"/>
      <c r="BB132" s="118" t="n"/>
      <c r="BC132" s="118" t="n"/>
      <c r="BD132" s="118" t="n"/>
      <c r="BE132" s="118" t="n"/>
      <c r="BF132" s="118" t="n"/>
      <c r="BG132" s="118" t="n"/>
      <c r="BH132" s="118" t="n"/>
      <c r="BI132" s="118" t="n"/>
      <c r="BJ132" s="118" t="n"/>
      <c r="BK132" s="118" t="n"/>
      <c r="BL132" s="118" t="n"/>
      <c r="BM132" s="118" t="n"/>
      <c r="BN132" s="118" t="n"/>
      <c r="BO132" s="118" t="n"/>
      <c r="BP132" s="118" t="n"/>
      <c r="BQ132" s="118" t="n"/>
      <c r="BR132" s="118" t="n"/>
      <c r="BS132" s="118" t="n"/>
      <c r="BT132" s="118">
        <f>COUNTIF(B132:BS132,1)</f>
        <v/>
      </c>
      <c r="BV132" s="76">
        <f>TRIM(RIGHT(A132, LEN(A132) - FIND("@", SUBSTITUTE(A132, " ", "@", LEN(A132)-LEN(SUBSTITUTE(A132," ",""))))))</f>
        <v/>
      </c>
      <c r="BW132" s="76">
        <f>TRIM(LEFT(A132,FIND(" ",A132&amp;" ")-1))</f>
        <v/>
      </c>
      <c r="BX132">
        <f>+IF(BV132=BV131,"Same","Diff")</f>
        <v/>
      </c>
      <c r="BY132">
        <f>IF(BX132="Same",IF(BW132=BW131,"same","Diff"))</f>
        <v/>
      </c>
    </row>
    <row r="133" ht="17" customHeight="1">
      <c r="A133" s="59" t="inlineStr">
        <is>
          <t>Mal Brewster</t>
        </is>
      </c>
      <c r="B133" s="117" t="n"/>
      <c r="C133" s="117" t="n"/>
      <c r="D133" s="117" t="n"/>
      <c r="E133" s="117" t="n"/>
      <c r="F133" s="117" t="n"/>
      <c r="G133" s="117" t="n"/>
      <c r="H133" s="117" t="n"/>
      <c r="I133" s="117" t="n">
        <v>1</v>
      </c>
      <c r="J133" s="118" t="n">
        <v>1</v>
      </c>
      <c r="K133" s="118" t="n">
        <v>1</v>
      </c>
      <c r="L133" s="118" t="n"/>
      <c r="M133" s="118" t="n">
        <v>1</v>
      </c>
      <c r="N133" s="118" t="n">
        <v>1</v>
      </c>
      <c r="O133" s="118" t="n"/>
      <c r="P133" s="118" t="n"/>
      <c r="Q133" s="118" t="n"/>
      <c r="R133" s="118" t="n"/>
      <c r="S133" s="118" t="n"/>
      <c r="T133" s="118" t="n"/>
      <c r="U133" s="118" t="n"/>
      <c r="V133" s="118" t="n">
        <v>1</v>
      </c>
      <c r="W133" s="118" t="n"/>
      <c r="X133" s="118" t="n"/>
      <c r="Y133" s="118" t="n"/>
      <c r="Z133" s="118" t="n"/>
      <c r="AA133" s="118" t="n"/>
      <c r="AB133" s="118" t="n"/>
      <c r="AC133" s="118" t="n"/>
      <c r="AD133" s="118" t="n"/>
      <c r="AE133" s="118" t="n"/>
      <c r="AF133" s="118" t="n"/>
      <c r="AG133" s="118" t="n"/>
      <c r="AH133" s="118" t="n"/>
      <c r="AI133" s="118" t="n"/>
      <c r="AJ133" s="118" t="n"/>
      <c r="AK133" s="118" t="n"/>
      <c r="AL133" s="118" t="n"/>
      <c r="AM133" s="118" t="n"/>
      <c r="AN133" s="118" t="n"/>
      <c r="AO133" s="118" t="n"/>
      <c r="AP133" s="118" t="n"/>
      <c r="AQ133" s="118" t="n"/>
      <c r="AR133" s="118" t="n"/>
      <c r="AS133" s="118" t="n"/>
      <c r="AT133" s="118" t="n"/>
      <c r="AU133" s="118" t="n"/>
      <c r="AV133" s="118" t="n"/>
      <c r="AW133" s="118" t="n"/>
      <c r="AX133" s="118" t="n"/>
      <c r="AY133" s="118" t="n"/>
      <c r="AZ133" s="118" t="n"/>
      <c r="BA133" s="118" t="n"/>
      <c r="BB133" s="118" t="n"/>
      <c r="BC133" s="118" t="n"/>
      <c r="BD133" s="118" t="n"/>
      <c r="BE133" s="118" t="n"/>
      <c r="BF133" s="118" t="n"/>
      <c r="BG133" s="118" t="n"/>
      <c r="BH133" s="118" t="n"/>
      <c r="BI133" s="118" t="n"/>
      <c r="BJ133" s="118" t="n"/>
      <c r="BK133" s="118" t="n"/>
      <c r="BL133" s="118" t="n"/>
      <c r="BM133" s="118" t="n"/>
      <c r="BN133" s="118" t="n"/>
      <c r="BO133" s="118" t="n"/>
      <c r="BP133" s="118" t="n"/>
      <c r="BQ133" s="118" t="n"/>
      <c r="BR133" s="118" t="n"/>
      <c r="BS133" s="118" t="n"/>
      <c r="BT133" s="118">
        <f>COUNTIF(B133:BS133,1)</f>
        <v/>
      </c>
      <c r="BV133" s="76">
        <f>TRIM(RIGHT(A133, LEN(A133) - FIND("@", SUBSTITUTE(A133, " ", "@", LEN(A133)-LEN(SUBSTITUTE(A133," ",""))))))</f>
        <v/>
      </c>
      <c r="BW133" s="76">
        <f>TRIM(LEFT(A133,FIND(" ",A133&amp;" ")-1))</f>
        <v/>
      </c>
      <c r="BX133">
        <f>+IF(BV133=BV132,"Same","Diff")</f>
        <v/>
      </c>
      <c r="BY133">
        <f>IF(BX133="Same",IF(BW133=BW132,"same","Diff"))</f>
        <v/>
      </c>
    </row>
    <row r="134" ht="17" customHeight="1">
      <c r="A134" s="60" t="inlineStr">
        <is>
          <t>Ted Brewster</t>
        </is>
      </c>
      <c r="B134" s="119" t="n"/>
      <c r="C134" s="119" t="n"/>
      <c r="D134" s="119" t="n"/>
      <c r="E134" s="119" t="n"/>
      <c r="F134" s="119" t="n"/>
      <c r="G134" s="119" t="n"/>
      <c r="H134" s="119" t="n"/>
      <c r="I134" s="119" t="n"/>
      <c r="J134" s="118" t="n"/>
      <c r="K134" s="118" t="n"/>
      <c r="L134" s="118" t="n"/>
      <c r="M134" s="118" t="n"/>
      <c r="N134" s="118" t="n"/>
      <c r="O134" s="118" t="n"/>
      <c r="P134" s="118" t="n">
        <v>1</v>
      </c>
      <c r="Q134" s="118" t="n">
        <v>1</v>
      </c>
      <c r="R134" s="118" t="n"/>
      <c r="S134" s="118" t="n">
        <v>1</v>
      </c>
      <c r="T134" s="118" t="n"/>
      <c r="U134" s="118" t="n"/>
      <c r="V134" s="118" t="n"/>
      <c r="W134" s="118" t="n"/>
      <c r="X134" s="118" t="n"/>
      <c r="Y134" s="118" t="n"/>
      <c r="Z134" s="118" t="n"/>
      <c r="AA134" s="118" t="n"/>
      <c r="AB134" s="118" t="n"/>
      <c r="AC134" s="118" t="n"/>
      <c r="AD134" s="118" t="n"/>
      <c r="AE134" s="118" t="n"/>
      <c r="AF134" s="118" t="n"/>
      <c r="AG134" s="118" t="n"/>
      <c r="AH134" s="118" t="n"/>
      <c r="AI134" s="118" t="n"/>
      <c r="AJ134" s="118" t="n"/>
      <c r="AK134" s="118" t="n"/>
      <c r="AL134" s="118" t="n"/>
      <c r="AM134" s="118" t="n"/>
      <c r="AN134" s="118" t="n"/>
      <c r="AO134" s="118" t="n"/>
      <c r="AP134" s="118" t="n"/>
      <c r="AQ134" s="118" t="n"/>
      <c r="AR134" s="118" t="n"/>
      <c r="AS134" s="118" t="n"/>
      <c r="AT134" s="118" t="n"/>
      <c r="AU134" s="118" t="n"/>
      <c r="AV134" s="118" t="n"/>
      <c r="AW134" s="118" t="n"/>
      <c r="AX134" s="118" t="n"/>
      <c r="AY134" s="118" t="n"/>
      <c r="AZ134" s="118" t="n"/>
      <c r="BA134" s="118" t="n"/>
      <c r="BB134" s="118" t="n"/>
      <c r="BC134" s="118" t="n"/>
      <c r="BD134" s="118" t="n"/>
      <c r="BE134" s="118" t="n"/>
      <c r="BF134" s="118" t="n"/>
      <c r="BG134" s="118" t="n"/>
      <c r="BH134" s="118" t="n"/>
      <c r="BI134" s="118" t="n"/>
      <c r="BJ134" s="118" t="n"/>
      <c r="BK134" s="118" t="n"/>
      <c r="BL134" s="118" t="n"/>
      <c r="BM134" s="118" t="n"/>
      <c r="BN134" s="118" t="n"/>
      <c r="BO134" s="118" t="n"/>
      <c r="BP134" s="118" t="n"/>
      <c r="BQ134" s="118" t="n"/>
      <c r="BR134" s="118" t="n"/>
      <c r="BS134" s="118" t="n"/>
      <c r="BT134" s="118">
        <f>COUNTIF(B134:BS134,1)</f>
        <v/>
      </c>
      <c r="BV134" s="76">
        <f>TRIM(RIGHT(A134, LEN(A134) - FIND("@", SUBSTITUTE(A134, " ", "@", LEN(A134)-LEN(SUBSTITUTE(A134," ",""))))))</f>
        <v/>
      </c>
      <c r="BW134" s="76">
        <f>TRIM(LEFT(A134,FIND(" ",A134&amp;" ")-1))</f>
        <v/>
      </c>
      <c r="BX134">
        <f>+IF(BV134=BV133,"Same","Diff")</f>
        <v/>
      </c>
      <c r="BY134">
        <f>IF(BX134="Same",IF(BW134=BW133,"same","Diff"))</f>
        <v/>
      </c>
    </row>
    <row r="135" ht="17" customHeight="1">
      <c r="A135" s="60" t="inlineStr">
        <is>
          <t>Ken Brian</t>
        </is>
      </c>
      <c r="B135" s="119" t="n"/>
      <c r="C135" s="119" t="n"/>
      <c r="D135" s="119" t="n"/>
      <c r="E135" s="119" t="n"/>
      <c r="F135" s="119" t="n"/>
      <c r="G135" s="119" t="n"/>
      <c r="H135" s="119" t="n"/>
      <c r="I135" s="119" t="n"/>
      <c r="J135" s="118" t="n"/>
      <c r="K135" s="118" t="n"/>
      <c r="L135" s="118" t="n"/>
      <c r="M135" s="118" t="n">
        <v>1</v>
      </c>
      <c r="N135" s="118" t="n"/>
      <c r="O135" s="118" t="n">
        <v>1</v>
      </c>
      <c r="P135" s="118" t="n">
        <v>1</v>
      </c>
      <c r="Q135" s="118" t="n">
        <v>1</v>
      </c>
      <c r="R135" s="118" t="n">
        <v>1</v>
      </c>
      <c r="S135" s="118" t="n"/>
      <c r="T135" s="118" t="n"/>
      <c r="U135" s="118" t="n"/>
      <c r="V135" s="118" t="n"/>
      <c r="W135" s="118" t="n"/>
      <c r="X135" s="118" t="n"/>
      <c r="Y135" s="118" t="n"/>
      <c r="Z135" s="118" t="n"/>
      <c r="AA135" s="118" t="n"/>
      <c r="AB135" s="118" t="n"/>
      <c r="AC135" s="118" t="n"/>
      <c r="AD135" s="118" t="n"/>
      <c r="AE135" s="118" t="n"/>
      <c r="AF135" s="118" t="n"/>
      <c r="AG135" s="118" t="n"/>
      <c r="AH135" s="118" t="n"/>
      <c r="AI135" s="118" t="n"/>
      <c r="AJ135" s="118" t="n"/>
      <c r="AK135" s="118" t="n"/>
      <c r="AL135" s="118" t="n"/>
      <c r="AM135" s="118" t="n"/>
      <c r="AN135" s="118" t="n"/>
      <c r="AO135" s="118" t="n"/>
      <c r="AP135" s="118" t="n"/>
      <c r="AQ135" s="118" t="n"/>
      <c r="AR135" s="118" t="n"/>
      <c r="AS135" s="118" t="n"/>
      <c r="AT135" s="118" t="n"/>
      <c r="AU135" s="118" t="n"/>
      <c r="AV135" s="118" t="n"/>
      <c r="AW135" s="118" t="n"/>
      <c r="AX135" s="118" t="n"/>
      <c r="AY135" s="118" t="n"/>
      <c r="AZ135" s="118" t="n"/>
      <c r="BA135" s="118" t="n"/>
      <c r="BB135" s="118" t="n"/>
      <c r="BC135" s="118" t="n"/>
      <c r="BD135" s="118" t="n"/>
      <c r="BE135" s="118" t="n"/>
      <c r="BF135" s="118" t="n"/>
      <c r="BG135" s="118" t="n"/>
      <c r="BH135" s="118" t="n"/>
      <c r="BI135" s="118" t="n"/>
      <c r="BJ135" s="118" t="n"/>
      <c r="BK135" s="118" t="n"/>
      <c r="BL135" s="118" t="n"/>
      <c r="BM135" s="118" t="n"/>
      <c r="BN135" s="118" t="n"/>
      <c r="BO135" s="118" t="n"/>
      <c r="BP135" s="118" t="n"/>
      <c r="BQ135" s="118" t="n"/>
      <c r="BR135" s="118" t="n"/>
      <c r="BS135" s="118" t="n"/>
      <c r="BT135" s="118">
        <f>COUNTIF(B135:BS135,1)</f>
        <v/>
      </c>
      <c r="BV135" s="76">
        <f>TRIM(RIGHT(A135, LEN(A135) - FIND("@", SUBSTITUTE(A135, " ", "@", LEN(A135)-LEN(SUBSTITUTE(A135," ",""))))))</f>
        <v/>
      </c>
      <c r="BW135" s="76">
        <f>TRIM(LEFT(A135,FIND(" ",A135&amp;" ")-1))</f>
        <v/>
      </c>
      <c r="BX135">
        <f>+IF(BV135=BV134,"Same","Diff")</f>
        <v/>
      </c>
      <c r="BY135">
        <f>IF(BX135="Same",IF(BW135=BW134,"same","Diff"))</f>
        <v/>
      </c>
    </row>
    <row r="136" ht="17" customHeight="1">
      <c r="A136" s="60" t="inlineStr">
        <is>
          <t>Robert Bride</t>
        </is>
      </c>
      <c r="B136" s="119" t="n"/>
      <c r="C136" s="119" t="n"/>
      <c r="D136" s="119" t="n"/>
      <c r="E136" s="119" t="n"/>
      <c r="F136" s="119" t="n"/>
      <c r="G136" s="119" t="n"/>
      <c r="H136" s="119" t="n"/>
      <c r="I136" s="119" t="n"/>
      <c r="J136" s="118" t="n"/>
      <c r="K136" s="118" t="n"/>
      <c r="L136" s="118" t="n"/>
      <c r="M136" s="118" t="n"/>
      <c r="N136" s="118" t="n"/>
      <c r="O136" s="118" t="n"/>
      <c r="P136" s="118" t="n"/>
      <c r="Q136" s="118" t="n">
        <v>1</v>
      </c>
      <c r="R136" s="118" t="n"/>
      <c r="S136" s="118" t="n"/>
      <c r="T136" s="118" t="n"/>
      <c r="U136" s="118" t="n"/>
      <c r="V136" s="118" t="n"/>
      <c r="W136" s="118" t="n"/>
      <c r="X136" s="118" t="n"/>
      <c r="Y136" s="118" t="n"/>
      <c r="Z136" s="118" t="n"/>
      <c r="AA136" s="118" t="n"/>
      <c r="AB136" s="118" t="n"/>
      <c r="AC136" s="118" t="n"/>
      <c r="AD136" s="118" t="n"/>
      <c r="AE136" s="118" t="n"/>
      <c r="AF136" s="118" t="n"/>
      <c r="AG136" s="118" t="n"/>
      <c r="AH136" s="118" t="n"/>
      <c r="AI136" s="118" t="n"/>
      <c r="AJ136" s="118" t="n"/>
      <c r="AK136" s="118" t="n"/>
      <c r="AL136" s="118" t="n"/>
      <c r="AM136" s="118" t="n"/>
      <c r="AN136" s="118" t="n"/>
      <c r="AO136" s="118" t="n"/>
      <c r="AP136" s="118" t="n"/>
      <c r="AQ136" s="118" t="n"/>
      <c r="AR136" s="118" t="n"/>
      <c r="AS136" s="118" t="n"/>
      <c r="AT136" s="118" t="n"/>
      <c r="AU136" s="118" t="n"/>
      <c r="AV136" s="118" t="n"/>
      <c r="AW136" s="118" t="n"/>
      <c r="AX136" s="118" t="n"/>
      <c r="AY136" s="118" t="n"/>
      <c r="AZ136" s="118" t="n"/>
      <c r="BA136" s="118" t="n"/>
      <c r="BB136" s="118" t="n"/>
      <c r="BC136" s="118" t="n"/>
      <c r="BD136" s="118" t="n"/>
      <c r="BE136" s="118" t="n"/>
      <c r="BF136" s="118" t="n"/>
      <c r="BG136" s="118" t="n"/>
      <c r="BH136" s="118" t="n"/>
      <c r="BI136" s="118" t="n"/>
      <c r="BJ136" s="118" t="n"/>
      <c r="BK136" s="118" t="n"/>
      <c r="BL136" s="118" t="n"/>
      <c r="BM136" s="118" t="n"/>
      <c r="BN136" s="118" t="n"/>
      <c r="BO136" s="118" t="n"/>
      <c r="BP136" s="118" t="n"/>
      <c r="BQ136" s="118" t="n"/>
      <c r="BR136" s="118" t="n"/>
      <c r="BS136" s="118" t="n"/>
      <c r="BT136" s="118">
        <f>COUNTIF(B136:BS136,1)</f>
        <v/>
      </c>
      <c r="BV136" s="76">
        <f>TRIM(RIGHT(A136, LEN(A136) - FIND("@", SUBSTITUTE(A136, " ", "@", LEN(A136)-LEN(SUBSTITUTE(A136," ",""))))))</f>
        <v/>
      </c>
      <c r="BW136" s="76">
        <f>TRIM(LEFT(A136,FIND(" ",A136&amp;" ")-1))</f>
        <v/>
      </c>
      <c r="BX136">
        <f>+IF(BV136=BV135,"Same","Diff")</f>
        <v/>
      </c>
      <c r="BY136">
        <f>IF(BX136="Same",IF(BW136=BW135,"same","Diff"))</f>
        <v/>
      </c>
    </row>
    <row r="137" ht="17" customHeight="1">
      <c r="A137" s="60" t="inlineStr">
        <is>
          <t>Albert Bridge</t>
        </is>
      </c>
      <c r="B137" s="119" t="n"/>
      <c r="C137" s="119" t="n">
        <v>1</v>
      </c>
      <c r="D137" s="119" t="n"/>
      <c r="E137" s="119" t="n"/>
      <c r="F137" s="119" t="n"/>
      <c r="G137" s="119" t="n"/>
      <c r="H137" s="119" t="n"/>
      <c r="I137" s="119" t="n"/>
      <c r="J137" s="118" t="n"/>
      <c r="K137" s="118" t="n"/>
      <c r="L137" s="118" t="n"/>
      <c r="M137" s="118" t="n"/>
      <c r="N137" s="118" t="n"/>
      <c r="O137" s="118" t="n"/>
      <c r="P137" s="118" t="n"/>
      <c r="Q137" s="118" t="n"/>
      <c r="R137" s="118" t="n"/>
      <c r="S137" s="118" t="n"/>
      <c r="T137" s="118" t="n"/>
      <c r="U137" s="118" t="n"/>
      <c r="V137" s="118" t="n"/>
      <c r="W137" s="118" t="n"/>
      <c r="X137" s="118" t="n"/>
      <c r="Y137" s="118" t="n"/>
      <c r="Z137" s="118" t="n"/>
      <c r="AA137" s="118" t="n"/>
      <c r="AB137" s="118" t="n"/>
      <c r="AC137" s="118" t="n"/>
      <c r="AD137" s="118" t="n"/>
      <c r="AE137" s="118" t="n"/>
      <c r="AF137" s="118" t="n"/>
      <c r="AG137" s="118" t="n"/>
      <c r="AH137" s="118" t="n"/>
      <c r="AI137" s="118" t="n"/>
      <c r="AJ137" s="118" t="n"/>
      <c r="AK137" s="118" t="n"/>
      <c r="AL137" s="118" t="n"/>
      <c r="AM137" s="118" t="n"/>
      <c r="AN137" s="118" t="n"/>
      <c r="AO137" s="118" t="n"/>
      <c r="AP137" s="118" t="n"/>
      <c r="AQ137" s="118" t="n"/>
      <c r="AR137" s="118" t="n"/>
      <c r="AS137" s="118" t="n"/>
      <c r="AT137" s="118" t="n"/>
      <c r="AU137" s="118" t="n"/>
      <c r="AV137" s="118" t="n"/>
      <c r="AW137" s="118" t="n"/>
      <c r="AX137" s="118" t="n"/>
      <c r="AY137" s="118" t="n"/>
      <c r="AZ137" s="118" t="n"/>
      <c r="BA137" s="118" t="n"/>
      <c r="BB137" s="118" t="n"/>
      <c r="BC137" s="118" t="n"/>
      <c r="BD137" s="118" t="n"/>
      <c r="BE137" s="118" t="n"/>
      <c r="BF137" s="118" t="n"/>
      <c r="BG137" s="118" t="n"/>
      <c r="BH137" s="118" t="n"/>
      <c r="BI137" s="118" t="n"/>
      <c r="BJ137" s="118" t="n"/>
      <c r="BK137" s="118" t="n"/>
      <c r="BL137" s="118" t="n"/>
      <c r="BM137" s="118" t="n"/>
      <c r="BN137" s="118" t="n"/>
      <c r="BO137" s="118" t="n"/>
      <c r="BP137" s="118" t="n"/>
      <c r="BQ137" s="118" t="n"/>
      <c r="BR137" s="118" t="n"/>
      <c r="BS137" s="118" t="n"/>
      <c r="BT137" s="118">
        <f>COUNTIF(B137:BS137,1)</f>
        <v/>
      </c>
      <c r="BV137" s="76">
        <f>TRIM(RIGHT(A137, LEN(A137) - FIND("@", SUBSTITUTE(A137, " ", "@", LEN(A137)-LEN(SUBSTITUTE(A137," ",""))))))</f>
        <v/>
      </c>
      <c r="BW137" s="76">
        <f>TRIM(LEFT(A137,FIND(" ",A137&amp;" ")-1))</f>
        <v/>
      </c>
      <c r="BX137">
        <f>+IF(BV137=BV136,"Same","Diff")</f>
        <v/>
      </c>
      <c r="BY137">
        <f>IF(BX137="Same",IF(BW137=BW136,"same","Diff"))</f>
        <v/>
      </c>
    </row>
    <row r="138" ht="17" customHeight="1">
      <c r="A138" s="59" t="inlineStr">
        <is>
          <t>Neville Bridges</t>
        </is>
      </c>
      <c r="B138" s="117" t="n"/>
      <c r="C138" s="117" t="n"/>
      <c r="D138" s="117" t="n"/>
      <c r="E138" s="117" t="n"/>
      <c r="F138" s="117" t="n"/>
      <c r="G138" s="117" t="n"/>
      <c r="H138" s="117" t="n"/>
      <c r="I138" s="117" t="n"/>
      <c r="J138" s="118" t="n"/>
      <c r="K138" s="118" t="n"/>
      <c r="L138" s="118" t="n"/>
      <c r="M138" s="118" t="n"/>
      <c r="N138" s="118" t="n"/>
      <c r="O138" s="118" t="n"/>
      <c r="P138" s="118" t="n"/>
      <c r="Q138" s="118" t="n"/>
      <c r="R138" s="118" t="n"/>
      <c r="S138" s="118" t="n"/>
      <c r="T138" s="118" t="n"/>
      <c r="U138" s="118" t="n"/>
      <c r="V138" s="118" t="n">
        <v>1</v>
      </c>
      <c r="W138" s="118" t="n"/>
      <c r="X138" s="118" t="n">
        <v>1</v>
      </c>
      <c r="Y138" s="118" t="n"/>
      <c r="Z138" s="118" t="n"/>
      <c r="AA138" s="118" t="n"/>
      <c r="AB138" s="118" t="n"/>
      <c r="AC138" s="118" t="n"/>
      <c r="AD138" s="118" t="n"/>
      <c r="AE138" s="118" t="n"/>
      <c r="AF138" s="118" t="n"/>
      <c r="AG138" s="118" t="n"/>
      <c r="AH138" s="118" t="n"/>
      <c r="AI138" s="118" t="n"/>
      <c r="AJ138" s="118" t="n"/>
      <c r="AK138" s="118" t="n"/>
      <c r="AL138" s="118" t="n"/>
      <c r="AM138" s="118" t="n"/>
      <c r="AN138" s="118" t="n"/>
      <c r="AO138" s="118" t="n"/>
      <c r="AP138" s="118" t="n"/>
      <c r="AQ138" s="118" t="n"/>
      <c r="AR138" s="118" t="n"/>
      <c r="AS138" s="118" t="n"/>
      <c r="AT138" s="118" t="n"/>
      <c r="AU138" s="118" t="n"/>
      <c r="AV138" s="118" t="n"/>
      <c r="AW138" s="118" t="n"/>
      <c r="AX138" s="118" t="n"/>
      <c r="AY138" s="118" t="n"/>
      <c r="AZ138" s="118" t="n"/>
      <c r="BA138" s="118" t="n"/>
      <c r="BB138" s="118" t="n"/>
      <c r="BC138" s="118" t="n"/>
      <c r="BD138" s="118" t="n"/>
      <c r="BE138" s="118" t="n"/>
      <c r="BF138" s="118" t="n"/>
      <c r="BG138" s="118" t="n"/>
      <c r="BH138" s="118" t="n"/>
      <c r="BI138" s="118" t="n"/>
      <c r="BJ138" s="118" t="n"/>
      <c r="BK138" s="118" t="n"/>
      <c r="BL138" s="118" t="n"/>
      <c r="BM138" s="118" t="n"/>
      <c r="BN138" s="118" t="n"/>
      <c r="BO138" s="118" t="n"/>
      <c r="BP138" s="118" t="n"/>
      <c r="BQ138" s="118" t="n"/>
      <c r="BR138" s="118" t="n"/>
      <c r="BS138" s="118" t="n"/>
      <c r="BT138" s="118">
        <f>COUNTIF(B138:BS138,1)</f>
        <v/>
      </c>
      <c r="BV138" s="76">
        <f>TRIM(RIGHT(A138, LEN(A138) - FIND("@", SUBSTITUTE(A138, " ", "@", LEN(A138)-LEN(SUBSTITUTE(A138," ",""))))))</f>
        <v/>
      </c>
      <c r="BW138" s="76">
        <f>TRIM(LEFT(A138,FIND(" ",A138&amp;" ")-1))</f>
        <v/>
      </c>
      <c r="BX138">
        <f>+IF(BV138=BV137,"Same","Diff")</f>
        <v/>
      </c>
      <c r="BY138">
        <f>IF(BX138="Same",IF(BW138=BW137,"same","Diff"))</f>
        <v/>
      </c>
    </row>
    <row r="139" ht="17" customHeight="1">
      <c r="A139" s="60" t="inlineStr">
        <is>
          <t>Ken Brigden</t>
        </is>
      </c>
      <c r="B139" s="119" t="n">
        <v>1</v>
      </c>
      <c r="C139" s="119" t="n">
        <v>1</v>
      </c>
      <c r="D139" s="119" t="n"/>
      <c r="E139" s="119" t="n">
        <v>1</v>
      </c>
      <c r="F139" s="119" t="n"/>
      <c r="G139" s="119" t="n"/>
      <c r="H139" s="119" t="n"/>
      <c r="I139" s="119" t="n"/>
      <c r="J139" s="118" t="n"/>
      <c r="K139" s="118" t="n"/>
      <c r="L139" s="118" t="n"/>
      <c r="M139" s="118" t="n"/>
      <c r="N139" s="118" t="n"/>
      <c r="O139" s="118" t="n"/>
      <c r="P139" s="118" t="n"/>
      <c r="Q139" s="118" t="n"/>
      <c r="R139" s="118" t="n"/>
      <c r="S139" s="118" t="n"/>
      <c r="T139" s="118" t="n"/>
      <c r="U139" s="118" t="n"/>
      <c r="V139" s="118" t="n"/>
      <c r="W139" s="118" t="n"/>
      <c r="X139" s="118" t="n"/>
      <c r="Y139" s="118" t="n"/>
      <c r="Z139" s="118" t="n"/>
      <c r="AA139" s="118" t="n"/>
      <c r="AB139" s="118" t="n"/>
      <c r="AC139" s="118" t="n"/>
      <c r="AD139" s="118" t="n"/>
      <c r="AE139" s="118" t="n"/>
      <c r="AF139" s="118" t="n"/>
      <c r="AG139" s="118" t="n"/>
      <c r="AH139" s="118" t="n"/>
      <c r="AI139" s="118" t="n"/>
      <c r="AJ139" s="118" t="n"/>
      <c r="AK139" s="118" t="n"/>
      <c r="AL139" s="118" t="n"/>
      <c r="AM139" s="118" t="n"/>
      <c r="AN139" s="118" t="n"/>
      <c r="AO139" s="118" t="n"/>
      <c r="AP139" s="118" t="n"/>
      <c r="AQ139" s="118" t="n"/>
      <c r="AR139" s="118" t="n"/>
      <c r="AS139" s="118" t="n"/>
      <c r="AT139" s="118" t="n"/>
      <c r="AU139" s="118" t="n"/>
      <c r="AV139" s="118" t="n"/>
      <c r="AW139" s="118" t="n"/>
      <c r="AX139" s="118" t="n"/>
      <c r="AY139" s="118" t="n"/>
      <c r="AZ139" s="118" t="n"/>
      <c r="BA139" s="118" t="n"/>
      <c r="BB139" s="118" t="n"/>
      <c r="BC139" s="118" t="n"/>
      <c r="BD139" s="118" t="n"/>
      <c r="BE139" s="118" t="n"/>
      <c r="BF139" s="118" t="n"/>
      <c r="BG139" s="118" t="n"/>
      <c r="BH139" s="118" t="n"/>
      <c r="BI139" s="118" t="n"/>
      <c r="BJ139" s="118" t="n"/>
      <c r="BK139" s="118" t="n"/>
      <c r="BL139" s="118" t="n"/>
      <c r="BM139" s="118" t="n"/>
      <c r="BN139" s="118" t="n"/>
      <c r="BO139" s="118" t="n"/>
      <c r="BP139" s="118" t="n"/>
      <c r="BQ139" s="118" t="n"/>
      <c r="BR139" s="118" t="n"/>
      <c r="BS139" s="118" t="n"/>
      <c r="BT139" s="118">
        <f>COUNTIF(B139:BS139,1)</f>
        <v/>
      </c>
      <c r="BV139" s="76">
        <f>TRIM(RIGHT(A139, LEN(A139) - FIND("@", SUBSTITUTE(A139, " ", "@", LEN(A139)-LEN(SUBSTITUTE(A139," ",""))))))</f>
        <v/>
      </c>
      <c r="BW139" s="76">
        <f>TRIM(LEFT(A139,FIND(" ",A139&amp;" ")-1))</f>
        <v/>
      </c>
      <c r="BX139">
        <f>+IF(BV139=BV138,"Same","Diff")</f>
        <v/>
      </c>
      <c r="BY139">
        <f>IF(BX139="Same",IF(BW139=BW138,"same","Diff"))</f>
        <v/>
      </c>
    </row>
    <row r="140" ht="17" customHeight="1">
      <c r="A140" s="59" t="inlineStr">
        <is>
          <t>John Briggs</t>
        </is>
      </c>
      <c r="B140" s="117" t="n"/>
      <c r="C140" s="117" t="n"/>
      <c r="D140" s="117" t="n"/>
      <c r="E140" s="117" t="n"/>
      <c r="F140" s="117" t="n"/>
      <c r="G140" s="117" t="n"/>
      <c r="H140" s="117" t="n"/>
      <c r="I140" s="117" t="n"/>
      <c r="J140" s="118" t="n"/>
      <c r="K140" s="118" t="n"/>
      <c r="L140" s="118" t="n"/>
      <c r="M140" s="118" t="n"/>
      <c r="N140" s="118" t="n"/>
      <c r="O140" s="118" t="n"/>
      <c r="P140" s="118" t="n"/>
      <c r="Q140" s="118" t="n"/>
      <c r="R140" s="118" t="n"/>
      <c r="S140" s="118" t="n"/>
      <c r="T140" s="118" t="n"/>
      <c r="U140" s="118" t="n"/>
      <c r="V140" s="118" t="n"/>
      <c r="W140" s="118" t="n"/>
      <c r="X140" s="118" t="n"/>
      <c r="Y140" s="118" t="n"/>
      <c r="Z140" s="118" t="n"/>
      <c r="AA140" s="118" t="n"/>
      <c r="AB140" s="118" t="n"/>
      <c r="AC140" s="118" t="n"/>
      <c r="AD140" s="118" t="n"/>
      <c r="AE140" s="118" t="n"/>
      <c r="AF140" s="118" t="n"/>
      <c r="AG140" s="118" t="n"/>
      <c r="AH140" s="118" t="n"/>
      <c r="AI140" s="118" t="n"/>
      <c r="AJ140" s="118" t="n"/>
      <c r="AK140" s="118" t="n"/>
      <c r="AL140" s="118" t="n"/>
      <c r="AM140" s="118" t="n"/>
      <c r="AN140" s="118" t="n"/>
      <c r="AO140" s="118" t="n"/>
      <c r="AP140" s="118" t="n"/>
      <c r="AQ140" s="118" t="n">
        <v>1</v>
      </c>
      <c r="AR140" s="118" t="n"/>
      <c r="AS140" s="118" t="n"/>
      <c r="AT140" s="118" t="n"/>
      <c r="AU140" s="118" t="n"/>
      <c r="AV140" s="118" t="n"/>
      <c r="AW140" s="118" t="n"/>
      <c r="AX140" s="118" t="n"/>
      <c r="AY140" s="118" t="n"/>
      <c r="AZ140" s="118" t="n"/>
      <c r="BA140" s="118" t="n"/>
      <c r="BB140" s="118" t="n"/>
      <c r="BC140" s="118" t="n"/>
      <c r="BD140" s="118" t="n"/>
      <c r="BE140" s="118" t="n"/>
      <c r="BF140" s="118" t="n"/>
      <c r="BG140" s="118" t="n"/>
      <c r="BH140" s="118" t="n"/>
      <c r="BI140" s="118" t="n"/>
      <c r="BJ140" s="118" t="n"/>
      <c r="BK140" s="118" t="n"/>
      <c r="BL140" s="118" t="n"/>
      <c r="BM140" s="118" t="n"/>
      <c r="BN140" s="118" t="n"/>
      <c r="BO140" s="118" t="n"/>
      <c r="BP140" s="118" t="n"/>
      <c r="BQ140" s="118" t="n"/>
      <c r="BR140" s="118" t="n"/>
      <c r="BS140" s="118" t="n"/>
      <c r="BT140" s="118">
        <f>COUNTIF(B140:BS140,1)</f>
        <v/>
      </c>
      <c r="BV140" s="76">
        <f>TRIM(RIGHT(A140, LEN(A140) - FIND("@", SUBSTITUTE(A140, " ", "@", LEN(A140)-LEN(SUBSTITUTE(A140," ",""))))))</f>
        <v/>
      </c>
      <c r="BW140" s="76">
        <f>TRIM(LEFT(A140,FIND(" ",A140&amp;" ")-1))</f>
        <v/>
      </c>
      <c r="BX140">
        <f>+IF(BV140=BV139,"Same","Diff")</f>
        <v/>
      </c>
      <c r="BY140">
        <f>IF(BX140="Same",IF(BW140=BW139,"same","Diff"))</f>
        <v/>
      </c>
    </row>
    <row r="141" ht="17" customHeight="1">
      <c r="A141" s="59" t="inlineStr">
        <is>
          <t>Tim Briggs</t>
        </is>
      </c>
      <c r="B141" s="117" t="n"/>
      <c r="C141" s="117" t="n"/>
      <c r="D141" s="117" t="n"/>
      <c r="E141" s="117" t="n"/>
      <c r="F141" s="117" t="n"/>
      <c r="G141" s="117" t="n"/>
      <c r="H141" s="117" t="n"/>
      <c r="I141" s="117" t="n"/>
      <c r="J141" s="118" t="n"/>
      <c r="K141" s="118" t="n"/>
      <c r="L141" s="118" t="n"/>
      <c r="M141" s="118" t="n"/>
      <c r="N141" s="118" t="n"/>
      <c r="O141" s="118" t="n"/>
      <c r="P141" s="118" t="n"/>
      <c r="Q141" s="118" t="n"/>
      <c r="R141" s="118" t="n"/>
      <c r="S141" s="118" t="n"/>
      <c r="T141" s="118" t="n"/>
      <c r="U141" s="118" t="n"/>
      <c r="V141" s="118" t="n"/>
      <c r="W141" s="118" t="n"/>
      <c r="X141" s="118" t="n"/>
      <c r="Y141" s="118" t="n"/>
      <c r="Z141" s="118" t="n"/>
      <c r="AA141" s="118" t="n"/>
      <c r="AB141" s="118" t="n"/>
      <c r="AC141" s="118" t="n"/>
      <c r="AD141" s="118" t="n"/>
      <c r="AE141" s="118" t="n"/>
      <c r="AF141" s="118" t="n"/>
      <c r="AG141" s="118" t="n"/>
      <c r="AH141" s="118" t="n"/>
      <c r="AI141" s="118" t="n"/>
      <c r="AJ141" s="118" t="n"/>
      <c r="AK141" s="118" t="n"/>
      <c r="AL141" s="118" t="n"/>
      <c r="AM141" s="118" t="n">
        <v>1</v>
      </c>
      <c r="AN141" s="118" t="n"/>
      <c r="AO141" s="118" t="n">
        <v>1</v>
      </c>
      <c r="AP141" s="118" t="n"/>
      <c r="AQ141" s="118" t="n"/>
      <c r="AR141" s="118" t="n"/>
      <c r="AS141" s="118" t="n"/>
      <c r="AT141" s="118" t="n"/>
      <c r="AU141" s="118" t="n"/>
      <c r="AV141" s="118" t="n"/>
      <c r="AW141" s="118" t="n"/>
      <c r="AX141" s="118" t="n"/>
      <c r="AY141" s="118" t="n"/>
      <c r="AZ141" s="118" t="n"/>
      <c r="BA141" s="118" t="n"/>
      <c r="BB141" s="118" t="n"/>
      <c r="BC141" s="118" t="n"/>
      <c r="BD141" s="118" t="n"/>
      <c r="BE141" s="118" t="n"/>
      <c r="BF141" s="118" t="n"/>
      <c r="BG141" s="118" t="n"/>
      <c r="BH141" s="118" t="n"/>
      <c r="BI141" s="118" t="n"/>
      <c r="BJ141" s="118" t="n"/>
      <c r="BK141" s="118" t="n"/>
      <c r="BL141" s="118" t="n"/>
      <c r="BM141" s="118" t="n"/>
      <c r="BN141" s="118" t="n"/>
      <c r="BO141" s="118" t="n"/>
      <c r="BP141" s="118" t="n"/>
      <c r="BQ141" s="118" t="n"/>
      <c r="BR141" s="118" t="n"/>
      <c r="BS141" s="118" t="n"/>
      <c r="BT141" s="118">
        <f>COUNTIF(B141:BS141,1)</f>
        <v/>
      </c>
      <c r="BV141" s="76">
        <f>TRIM(RIGHT(A141, LEN(A141) - FIND("@", SUBSTITUTE(A141, " ", "@", LEN(A141)-LEN(SUBSTITUTE(A141," ",""))))))</f>
        <v/>
      </c>
      <c r="BW141" s="76">
        <f>TRIM(LEFT(A141,FIND(" ",A141&amp;" ")-1))</f>
        <v/>
      </c>
      <c r="BX141">
        <f>+IF(BV141=BV140,"Same","Diff")</f>
        <v/>
      </c>
      <c r="BY141">
        <f>IF(BX141="Same",IF(BW141=BW140,"same","Diff"))</f>
        <v/>
      </c>
    </row>
    <row r="142" ht="17" customHeight="1">
      <c r="A142" s="59" t="inlineStr">
        <is>
          <t>Jason Bright</t>
        </is>
      </c>
      <c r="B142" s="117" t="n"/>
      <c r="C142" s="117" t="n"/>
      <c r="D142" s="117" t="n"/>
      <c r="E142" s="117" t="n"/>
      <c r="F142" s="117" t="n"/>
      <c r="G142" s="117" t="n"/>
      <c r="H142" s="117" t="n"/>
      <c r="I142" s="117" t="n"/>
      <c r="J142" s="118" t="n"/>
      <c r="K142" s="118" t="n"/>
      <c r="L142" s="118" t="n"/>
      <c r="M142" s="118" t="n"/>
      <c r="N142" s="118" t="n"/>
      <c r="O142" s="118" t="n"/>
      <c r="P142" s="118" t="n"/>
      <c r="Q142" s="118" t="n"/>
      <c r="R142" s="118" t="n"/>
      <c r="S142" s="118" t="n"/>
      <c r="T142" s="118" t="n"/>
      <c r="U142" s="118" t="n"/>
      <c r="V142" s="118" t="n"/>
      <c r="W142" s="118" t="n"/>
      <c r="X142" s="118" t="n"/>
      <c r="Y142" s="118" t="n"/>
      <c r="Z142" s="118" t="n"/>
      <c r="AA142" s="118" t="n"/>
      <c r="AB142" s="118" t="n"/>
      <c r="AC142" s="118" t="n"/>
      <c r="AD142" s="118" t="n"/>
      <c r="AE142" s="118" t="n"/>
      <c r="AF142" s="118" t="n"/>
      <c r="AG142" s="118" t="n"/>
      <c r="AH142" s="118" t="n"/>
      <c r="AI142" s="118" t="n"/>
      <c r="AJ142" s="118" t="n"/>
      <c r="AK142" s="118" t="n"/>
      <c r="AL142" s="118" t="n"/>
      <c r="AM142" s="118" t="n">
        <v>1</v>
      </c>
      <c r="AN142" s="118" t="n"/>
      <c r="AO142" s="118" t="n">
        <v>1</v>
      </c>
      <c r="AP142" s="118" t="n"/>
      <c r="AQ142" s="118" t="n">
        <v>1</v>
      </c>
      <c r="AR142" s="118" t="n"/>
      <c r="AS142" s="118" t="n">
        <v>1</v>
      </c>
      <c r="AT142" s="118" t="n">
        <v>1</v>
      </c>
      <c r="AU142" s="118" t="n">
        <v>1</v>
      </c>
      <c r="AV142" s="118" t="n">
        <v>1</v>
      </c>
      <c r="AW142" s="118" t="n">
        <v>1</v>
      </c>
      <c r="AX142" s="118" t="n">
        <v>1</v>
      </c>
      <c r="AY142" s="118" t="n">
        <v>1</v>
      </c>
      <c r="AZ142" s="118" t="n"/>
      <c r="BA142" s="118" t="n">
        <v>1</v>
      </c>
      <c r="BB142" s="118" t="n">
        <v>1</v>
      </c>
      <c r="BC142" s="118" t="n">
        <v>1</v>
      </c>
      <c r="BD142" s="118" t="n">
        <v>1</v>
      </c>
      <c r="BE142" s="118" t="n">
        <v>1</v>
      </c>
      <c r="BF142" s="118" t="n">
        <v>1</v>
      </c>
      <c r="BG142" s="118" t="n">
        <v>1</v>
      </c>
      <c r="BH142" s="118" t="n">
        <v>1</v>
      </c>
      <c r="BI142" s="118" t="n">
        <v>1</v>
      </c>
      <c r="BJ142" s="118" t="n">
        <v>1</v>
      </c>
      <c r="BK142" s="118" t="n">
        <v>1</v>
      </c>
      <c r="BL142" s="118" t="n"/>
      <c r="BM142" s="118" t="n"/>
      <c r="BN142" s="118" t="n"/>
      <c r="BO142" s="118" t="n"/>
      <c r="BP142" s="118" t="n"/>
      <c r="BQ142" s="118" t="n"/>
      <c r="BR142" s="118" t="n"/>
      <c r="BS142" s="118" t="n"/>
      <c r="BT142" s="118">
        <f>COUNTIF(B142:BS142,1)</f>
        <v/>
      </c>
      <c r="BV142" s="76">
        <f>TRIM(RIGHT(A142, LEN(A142) - FIND("@", SUBSTITUTE(A142, " ", "@", LEN(A142)-LEN(SUBSTITUTE(A142," ",""))))))</f>
        <v/>
      </c>
      <c r="BW142" s="76">
        <f>TRIM(LEFT(A142,FIND(" ",A142&amp;" ")-1))</f>
        <v/>
      </c>
      <c r="BX142">
        <f>+IF(BV142=BV141,"Same","Diff")</f>
        <v/>
      </c>
      <c r="BY142">
        <f>IF(BX142="Same",IF(BW142=BW141,"same","Diff"))</f>
        <v/>
      </c>
    </row>
    <row r="143" ht="17" customHeight="1">
      <c r="A143" s="60" t="inlineStr">
        <is>
          <t>John Brindley</t>
        </is>
      </c>
      <c r="B143" s="119" t="n"/>
      <c r="C143" s="119" t="n">
        <v>1</v>
      </c>
      <c r="D143" s="119" t="n">
        <v>1</v>
      </c>
      <c r="E143" s="119" t="n">
        <v>1</v>
      </c>
      <c r="F143" s="119" t="n"/>
      <c r="G143" s="119" t="n"/>
      <c r="H143" s="119" t="n"/>
      <c r="I143" s="119" t="n"/>
      <c r="J143" s="118" t="n"/>
      <c r="K143" s="118" t="n"/>
      <c r="L143" s="118" t="n"/>
      <c r="M143" s="118" t="n"/>
      <c r="N143" s="118" t="n"/>
      <c r="O143" s="118" t="n"/>
      <c r="P143" s="118" t="n"/>
      <c r="Q143" s="118" t="n"/>
      <c r="R143" s="118" t="n"/>
      <c r="S143" s="118" t="n"/>
      <c r="T143" s="118" t="n"/>
      <c r="U143" s="118" t="n"/>
      <c r="V143" s="118" t="n"/>
      <c r="W143" s="118" t="n"/>
      <c r="X143" s="118" t="n"/>
      <c r="Y143" s="118" t="n"/>
      <c r="Z143" s="118" t="n"/>
      <c r="AA143" s="118" t="n"/>
      <c r="AB143" s="118" t="n"/>
      <c r="AC143" s="118" t="n"/>
      <c r="AD143" s="118" t="n"/>
      <c r="AE143" s="118" t="n"/>
      <c r="AF143" s="118" t="n"/>
      <c r="AG143" s="118" t="n"/>
      <c r="AH143" s="118" t="n"/>
      <c r="AI143" s="118" t="n"/>
      <c r="AJ143" s="118" t="n"/>
      <c r="AK143" s="118" t="n"/>
      <c r="AL143" s="118" t="n"/>
      <c r="AM143" s="118" t="n"/>
      <c r="AN143" s="118" t="n"/>
      <c r="AO143" s="118" t="n"/>
      <c r="AP143" s="118" t="n"/>
      <c r="AQ143" s="118" t="n"/>
      <c r="AR143" s="118" t="n"/>
      <c r="AS143" s="118" t="n"/>
      <c r="AT143" s="118" t="n"/>
      <c r="AU143" s="118" t="n"/>
      <c r="AV143" s="118" t="n"/>
      <c r="AW143" s="118" t="n"/>
      <c r="AX143" s="118" t="n"/>
      <c r="AY143" s="118" t="n"/>
      <c r="AZ143" s="118" t="n"/>
      <c r="BA143" s="118" t="n"/>
      <c r="BB143" s="118" t="n"/>
      <c r="BC143" s="118" t="n"/>
      <c r="BD143" s="118" t="n"/>
      <c r="BE143" s="118" t="n"/>
      <c r="BF143" s="118" t="n"/>
      <c r="BG143" s="118" t="n"/>
      <c r="BH143" s="118" t="n"/>
      <c r="BI143" s="118" t="n"/>
      <c r="BJ143" s="118" t="n"/>
      <c r="BK143" s="118" t="n"/>
      <c r="BL143" s="118" t="n"/>
      <c r="BM143" s="118" t="n"/>
      <c r="BN143" s="118" t="n"/>
      <c r="BO143" s="118" t="n"/>
      <c r="BP143" s="118" t="n"/>
      <c r="BQ143" s="118" t="n"/>
      <c r="BR143" s="118" t="n"/>
      <c r="BS143" s="118" t="n"/>
      <c r="BT143" s="118">
        <f>COUNTIF(B143:BS143,1)</f>
        <v/>
      </c>
      <c r="BV143" s="76">
        <f>TRIM(RIGHT(A143, LEN(A143) - FIND("@", SUBSTITUTE(A143, " ", "@", LEN(A143)-LEN(SUBSTITUTE(A143," ",""))))))</f>
        <v/>
      </c>
      <c r="BW143" s="76">
        <f>TRIM(LEFT(A143,FIND(" ",A143&amp;" ")-1))</f>
        <v/>
      </c>
      <c r="BX143">
        <f>+IF(BV143=BV142,"Same","Diff")</f>
        <v/>
      </c>
      <c r="BY143">
        <f>IF(BX143="Same",IF(BW143=BW142,"same","Diff"))</f>
        <v/>
      </c>
    </row>
    <row r="144" ht="17" customHeight="1">
      <c r="A144" s="59" t="inlineStr">
        <is>
          <t>Ryan Briscoe</t>
        </is>
      </c>
      <c r="B144" s="117" t="n"/>
      <c r="C144" s="117" t="n"/>
      <c r="D144" s="117" t="n"/>
      <c r="E144" s="117" t="n"/>
      <c r="F144" s="117" t="n"/>
      <c r="G144" s="117" t="n"/>
      <c r="H144" s="117" t="n"/>
      <c r="I144" s="117" t="n"/>
      <c r="J144" s="118" t="n"/>
      <c r="K144" s="118" t="n"/>
      <c r="L144" s="118" t="n"/>
      <c r="M144" s="118" t="n"/>
      <c r="N144" s="118" t="n"/>
      <c r="O144" s="118" t="n"/>
      <c r="P144" s="118" t="n"/>
      <c r="Q144" s="118" t="n"/>
      <c r="R144" s="118" t="n"/>
      <c r="S144" s="118" t="n"/>
      <c r="T144" s="118" t="n"/>
      <c r="U144" s="118" t="n"/>
      <c r="V144" s="118" t="n"/>
      <c r="W144" s="118" t="n"/>
      <c r="X144" s="118" t="n"/>
      <c r="Y144" s="118" t="n"/>
      <c r="Z144" s="118" t="n"/>
      <c r="AA144" s="118" t="n"/>
      <c r="AB144" s="118" t="n"/>
      <c r="AC144" s="118" t="n"/>
      <c r="AD144" s="118" t="n"/>
      <c r="AE144" s="118" t="n"/>
      <c r="AF144" s="118" t="n"/>
      <c r="AG144" s="118" t="n"/>
      <c r="AH144" s="118" t="n"/>
      <c r="AI144" s="118" t="n"/>
      <c r="AJ144" s="118" t="n"/>
      <c r="AK144" s="118" t="n"/>
      <c r="AL144" s="118" t="n"/>
      <c r="AM144" s="118" t="n"/>
      <c r="AN144" s="118" t="n"/>
      <c r="AO144" s="118" t="n"/>
      <c r="AP144" s="118" t="n"/>
      <c r="AQ144" s="118" t="n"/>
      <c r="AR144" s="118" t="n"/>
      <c r="AS144" s="118" t="n"/>
      <c r="AT144" s="118" t="n"/>
      <c r="AU144" s="118" t="n"/>
      <c r="AV144" s="118" t="n"/>
      <c r="AW144" s="118" t="n"/>
      <c r="AX144" s="118" t="n"/>
      <c r="AY144" s="118" t="n">
        <v>1</v>
      </c>
      <c r="AZ144" s="118" t="n"/>
      <c r="BA144" s="118" t="n"/>
      <c r="BB144" s="118" t="n"/>
      <c r="BC144" s="118" t="n">
        <v>1</v>
      </c>
      <c r="BD144" s="118" t="n"/>
      <c r="BE144" s="118" t="n"/>
      <c r="BF144" s="118" t="n">
        <v>1</v>
      </c>
      <c r="BG144" s="118" t="n"/>
      <c r="BH144" s="118" t="n"/>
      <c r="BI144" s="118" t="n"/>
      <c r="BJ144" s="118" t="n"/>
      <c r="BK144" s="118" t="n"/>
      <c r="BL144" s="118" t="n"/>
      <c r="BM144" s="118" t="n"/>
      <c r="BN144" s="118" t="n"/>
      <c r="BO144" s="118" t="n"/>
      <c r="BP144" s="118" t="n"/>
      <c r="BQ144" s="118" t="n"/>
      <c r="BR144" s="118" t="n"/>
      <c r="BS144" s="118" t="n"/>
      <c r="BT144" s="118">
        <f>COUNTIF(B144:BS144,1)</f>
        <v/>
      </c>
      <c r="BV144" s="76">
        <f>TRIM(RIGHT(A144, LEN(A144) - FIND("@", SUBSTITUTE(A144, " ", "@", LEN(A144)-LEN(SUBSTITUTE(A144," ",""))))))</f>
        <v/>
      </c>
      <c r="BW144" s="76">
        <f>TRIM(LEFT(A144,FIND(" ",A144&amp;" ")-1))</f>
        <v/>
      </c>
      <c r="BX144">
        <f>+IF(BV144=BV143,"Same","Diff")</f>
        <v/>
      </c>
      <c r="BY144">
        <f>IF(BX144="Same",IF(BW144=BW143,"same","Diff"))</f>
        <v/>
      </c>
    </row>
    <row r="145" ht="17" customHeight="1">
      <c r="A145" s="59" t="inlineStr">
        <is>
          <t>James Brock</t>
        </is>
      </c>
      <c r="B145" s="117" t="n"/>
      <c r="C145" s="117" t="n"/>
      <c r="D145" s="117" t="n"/>
      <c r="E145" s="117" t="n"/>
      <c r="F145" s="117" t="n"/>
      <c r="G145" s="117" t="n"/>
      <c r="H145" s="117" t="n"/>
      <c r="I145" s="117" t="n"/>
      <c r="J145" s="118" t="n"/>
      <c r="K145" s="118" t="n"/>
      <c r="L145" s="118" t="n"/>
      <c r="M145" s="118" t="n"/>
      <c r="N145" s="118" t="n"/>
      <c r="O145" s="118" t="n"/>
      <c r="P145" s="118" t="n"/>
      <c r="Q145" s="118" t="n"/>
      <c r="R145" s="118" t="n"/>
      <c r="S145" s="118" t="n"/>
      <c r="T145" s="118" t="n"/>
      <c r="U145" s="118" t="n"/>
      <c r="V145" s="118" t="n"/>
      <c r="W145" s="118" t="n"/>
      <c r="X145" s="118" t="n"/>
      <c r="Y145" s="118" t="n"/>
      <c r="Z145" s="118" t="n"/>
      <c r="AA145" s="118" t="n"/>
      <c r="AB145" s="118" t="n"/>
      <c r="AC145" s="118" t="n"/>
      <c r="AD145" s="118" t="n"/>
      <c r="AE145" s="118" t="n"/>
      <c r="AF145" s="118" t="n"/>
      <c r="AG145" s="118" t="n"/>
      <c r="AH145" s="118" t="n"/>
      <c r="AI145" s="118" t="n"/>
      <c r="AJ145" s="118" t="n"/>
      <c r="AK145" s="118" t="n"/>
      <c r="AL145" s="118" t="n"/>
      <c r="AM145" s="118" t="n"/>
      <c r="AN145" s="118" t="n"/>
      <c r="AO145" s="118" t="n"/>
      <c r="AP145" s="118" t="n"/>
      <c r="AQ145" s="118" t="n"/>
      <c r="AR145" s="118" t="n"/>
      <c r="AS145" s="118" t="n">
        <v>1</v>
      </c>
      <c r="AT145" s="118" t="n">
        <v>1</v>
      </c>
      <c r="AU145" s="118" t="n"/>
      <c r="AV145" s="118" t="n"/>
      <c r="AW145" s="118" t="n"/>
      <c r="AX145" s="118" t="n"/>
      <c r="AY145" s="118" t="n"/>
      <c r="AZ145" s="118" t="n"/>
      <c r="BA145" s="118" t="n"/>
      <c r="BB145" s="118" t="n"/>
      <c r="BC145" s="118" t="n"/>
      <c r="BD145" s="118" t="n"/>
      <c r="BE145" s="118" t="n"/>
      <c r="BF145" s="118" t="n"/>
      <c r="BG145" s="118" t="n"/>
      <c r="BH145" s="118" t="n"/>
      <c r="BI145" s="118" t="n"/>
      <c r="BJ145" s="118" t="n"/>
      <c r="BK145" s="118" t="n"/>
      <c r="BL145" s="118" t="n"/>
      <c r="BM145" s="118" t="n"/>
      <c r="BN145" s="118" t="n"/>
      <c r="BO145" s="118" t="n"/>
      <c r="BP145" s="118" t="n"/>
      <c r="BQ145" s="118" t="n"/>
      <c r="BR145" s="118" t="n"/>
      <c r="BS145" s="118" t="n"/>
      <c r="BT145" s="118">
        <f>COUNTIF(B145:BS145,1)</f>
        <v/>
      </c>
      <c r="BV145" s="76">
        <f>TRIM(RIGHT(A145, LEN(A145) - FIND("@", SUBSTITUTE(A145, " ", "@", LEN(A145)-LEN(SUBSTITUTE(A145," ",""))))))</f>
        <v/>
      </c>
      <c r="BW145" s="76">
        <f>TRIM(LEFT(A145,FIND(" ",A145&amp;" ")-1))</f>
        <v/>
      </c>
      <c r="BX145">
        <f>+IF(BV145=BV144,"Same","Diff")</f>
        <v/>
      </c>
      <c r="BY145">
        <f>IF(BX145="Same",IF(BW145=BW144,"same","Diff"))</f>
        <v/>
      </c>
    </row>
    <row r="146" ht="17" customHeight="1">
      <c r="A146" s="59" t="inlineStr">
        <is>
          <t>Peter Brock</t>
        </is>
      </c>
      <c r="B146" s="117" t="n"/>
      <c r="C146" s="117" t="n"/>
      <c r="D146" s="117" t="n"/>
      <c r="E146" s="117" t="n"/>
      <c r="F146" s="117" t="n"/>
      <c r="G146" s="117" t="n"/>
      <c r="H146" s="117" t="n"/>
      <c r="I146" s="117" t="n"/>
      <c r="J146" s="118" t="n"/>
      <c r="K146" s="118" t="n">
        <v>1</v>
      </c>
      <c r="L146" s="118" t="n">
        <v>1</v>
      </c>
      <c r="M146" s="118" t="n">
        <v>1</v>
      </c>
      <c r="N146" s="118" t="n">
        <v>1</v>
      </c>
      <c r="O146" s="118" t="n">
        <v>1</v>
      </c>
      <c r="P146" s="118" t="n">
        <v>1</v>
      </c>
      <c r="Q146" s="118" t="n">
        <v>1</v>
      </c>
      <c r="R146" s="118" t="n">
        <v>1</v>
      </c>
      <c r="S146" s="118" t="n">
        <v>1</v>
      </c>
      <c r="T146" s="118" t="n">
        <v>1</v>
      </c>
      <c r="U146" s="118" t="n">
        <v>1</v>
      </c>
      <c r="V146" s="118" t="n">
        <v>1</v>
      </c>
      <c r="W146" s="118" t="n">
        <v>1</v>
      </c>
      <c r="X146" s="118" t="n">
        <v>1</v>
      </c>
      <c r="Y146" s="118" t="n">
        <v>1</v>
      </c>
      <c r="Z146" s="118" t="n">
        <v>1</v>
      </c>
      <c r="AA146" s="118" t="n">
        <v>1</v>
      </c>
      <c r="AB146" s="118" t="n">
        <v>1</v>
      </c>
      <c r="AC146" s="118" t="n">
        <v>1</v>
      </c>
      <c r="AD146" s="118" t="n">
        <v>1</v>
      </c>
      <c r="AE146" s="118" t="n">
        <v>1</v>
      </c>
      <c r="AF146" s="118" t="n">
        <v>1</v>
      </c>
      <c r="AG146" s="118" t="n">
        <v>1</v>
      </c>
      <c r="AH146" s="118" t="n">
        <v>1</v>
      </c>
      <c r="AI146" s="118" t="n">
        <v>1</v>
      </c>
      <c r="AJ146" s="118" t="n">
        <v>1</v>
      </c>
      <c r="AK146" s="118" t="n">
        <v>1</v>
      </c>
      <c r="AL146" s="118" t="n">
        <v>1</v>
      </c>
      <c r="AM146" s="118" t="n">
        <v>1</v>
      </c>
      <c r="AN146" s="118" t="n"/>
      <c r="AO146" s="118" t="n"/>
      <c r="AP146" s="118" t="n"/>
      <c r="AQ146" s="118" t="n"/>
      <c r="AR146" s="118" t="n"/>
      <c r="AS146" s="118" t="n"/>
      <c r="AT146" s="118" t="n"/>
      <c r="AU146" s="118" t="n">
        <v>1</v>
      </c>
      <c r="AV146" s="118" t="n"/>
      <c r="AW146" s="118" t="n">
        <v>1</v>
      </c>
      <c r="AX146" s="118" t="n"/>
      <c r="AY146" s="118" t="n"/>
      <c r="AZ146" s="118" t="n"/>
      <c r="BA146" s="118" t="n"/>
      <c r="BB146" s="118" t="n"/>
      <c r="BC146" s="118" t="n"/>
      <c r="BD146" s="118" t="n"/>
      <c r="BE146" s="118" t="n"/>
      <c r="BF146" s="118" t="n"/>
      <c r="BG146" s="118" t="n"/>
      <c r="BH146" s="118" t="n"/>
      <c r="BI146" s="118" t="n"/>
      <c r="BJ146" s="118" t="n"/>
      <c r="BK146" s="118" t="n"/>
      <c r="BL146" s="118" t="n"/>
      <c r="BM146" s="118" t="n"/>
      <c r="BN146" s="118" t="n"/>
      <c r="BO146" s="118" t="n"/>
      <c r="BP146" s="118" t="n"/>
      <c r="BQ146" s="118" t="n"/>
      <c r="BR146" s="118" t="n"/>
      <c r="BS146" s="118" t="n"/>
      <c r="BT146" s="118">
        <f>COUNTIF(B146:BS146,1)</f>
        <v/>
      </c>
      <c r="BV146" s="76">
        <f>TRIM(RIGHT(A146, LEN(A146) - FIND("@", SUBSTITUTE(A146, " ", "@", LEN(A146)-LEN(SUBSTITUTE(A146," ",""))))))</f>
        <v/>
      </c>
      <c r="BW146" s="76">
        <f>TRIM(LEFT(A146,FIND(" ",A146&amp;" ")-1))</f>
        <v/>
      </c>
      <c r="BX146">
        <f>+IF(BV146=BV145,"Same","Diff")</f>
        <v/>
      </c>
      <c r="BY146">
        <f>IF(BX146="Same",IF(BW146=BW145,"same","Diff"))</f>
        <v/>
      </c>
    </row>
    <row r="147" ht="17" customHeight="1">
      <c r="A147" s="60" t="inlineStr">
        <is>
          <t>Phil Brock</t>
        </is>
      </c>
      <c r="B147" s="119" t="n"/>
      <c r="C147" s="119" t="n"/>
      <c r="D147" s="119" t="n"/>
      <c r="E147" s="119" t="n"/>
      <c r="F147" s="119" t="n"/>
      <c r="G147" s="119" t="n"/>
      <c r="H147" s="119" t="n"/>
      <c r="I147" s="119" t="n"/>
      <c r="J147" s="118" t="n"/>
      <c r="K147" s="118" t="n"/>
      <c r="L147" s="118" t="n"/>
      <c r="M147" s="118" t="n"/>
      <c r="N147" s="118" t="n"/>
      <c r="O147" s="118" t="n">
        <v>1</v>
      </c>
      <c r="P147" s="118" t="n"/>
      <c r="Q147" s="118" t="n"/>
      <c r="R147" s="118" t="n">
        <v>1</v>
      </c>
      <c r="S147" s="118" t="n">
        <v>1</v>
      </c>
      <c r="T147" s="118" t="n">
        <v>1</v>
      </c>
      <c r="U147" s="118" t="n"/>
      <c r="V147" s="118" t="n"/>
      <c r="W147" s="118" t="n">
        <v>1</v>
      </c>
      <c r="X147" s="118" t="n"/>
      <c r="Y147" s="118" t="n">
        <v>1</v>
      </c>
      <c r="Z147" s="118" t="n"/>
      <c r="AA147" s="118" t="n"/>
      <c r="AB147" s="118" t="n"/>
      <c r="AC147" s="118" t="n"/>
      <c r="AD147" s="118" t="n"/>
      <c r="AE147" s="118" t="n"/>
      <c r="AF147" s="118" t="n"/>
      <c r="AG147" s="118" t="n"/>
      <c r="AH147" s="118" t="n"/>
      <c r="AI147" s="118" t="n"/>
      <c r="AJ147" s="118" t="n"/>
      <c r="AK147" s="118" t="n"/>
      <c r="AL147" s="118" t="n"/>
      <c r="AM147" s="118" t="n"/>
      <c r="AN147" s="118" t="n"/>
      <c r="AO147" s="118" t="n"/>
      <c r="AP147" s="118" t="n"/>
      <c r="AQ147" s="118" t="n"/>
      <c r="AR147" s="118" t="n"/>
      <c r="AS147" s="118" t="n"/>
      <c r="AT147" s="118" t="n"/>
      <c r="AU147" s="118" t="n"/>
      <c r="AV147" s="118" t="n"/>
      <c r="AW147" s="118" t="n"/>
      <c r="AX147" s="118" t="n"/>
      <c r="AY147" s="118" t="n"/>
      <c r="AZ147" s="118" t="n"/>
      <c r="BA147" s="118" t="n"/>
      <c r="BB147" s="118" t="n"/>
      <c r="BC147" s="118" t="n"/>
      <c r="BD147" s="118" t="n"/>
      <c r="BE147" s="118" t="n"/>
      <c r="BF147" s="118" t="n"/>
      <c r="BG147" s="118" t="n"/>
      <c r="BH147" s="118" t="n"/>
      <c r="BI147" s="118" t="n"/>
      <c r="BJ147" s="118" t="n"/>
      <c r="BK147" s="118" t="n"/>
      <c r="BL147" s="118" t="n"/>
      <c r="BM147" s="118" t="n"/>
      <c r="BN147" s="118" t="n"/>
      <c r="BO147" s="118" t="n"/>
      <c r="BP147" s="118" t="n"/>
      <c r="BQ147" s="118" t="n"/>
      <c r="BR147" s="118" t="n"/>
      <c r="BS147" s="118" t="n"/>
      <c r="BT147" s="118">
        <f>COUNTIF(B147:BS147,1)</f>
        <v/>
      </c>
      <c r="BV147" s="76">
        <f>TRIM(RIGHT(A147, LEN(A147) - FIND("@", SUBSTITUTE(A147, " ", "@", LEN(A147)-LEN(SUBSTITUTE(A147," ",""))))))</f>
        <v/>
      </c>
      <c r="BW147" s="76">
        <f>TRIM(LEFT(A147,FIND(" ",A147&amp;" ")-1))</f>
        <v/>
      </c>
      <c r="BX147">
        <f>+IF(BV147=BV146,"Same","Diff")</f>
        <v/>
      </c>
      <c r="BY147">
        <f>IF(BX147="Same",IF(BW147=BW146,"same","Diff"))</f>
        <v/>
      </c>
    </row>
    <row r="148" ht="17" customHeight="1">
      <c r="A148" s="61" t="inlineStr">
        <is>
          <t>Jack Le Brocq</t>
        </is>
      </c>
      <c r="B148" s="120" t="n"/>
      <c r="C148" s="120" t="n"/>
      <c r="D148" s="120" t="n"/>
      <c r="E148" s="120" t="n"/>
      <c r="F148" s="120" t="n"/>
      <c r="G148" s="120" t="n"/>
      <c r="H148" s="120" t="n"/>
      <c r="I148" s="120" t="n"/>
      <c r="J148" s="118" t="n"/>
      <c r="K148" s="118" t="n"/>
      <c r="L148" s="118" t="n"/>
      <c r="M148" s="118" t="n"/>
      <c r="N148" s="118" t="n"/>
      <c r="O148" s="118" t="n"/>
      <c r="P148" s="118" t="n"/>
      <c r="Q148" s="118" t="n"/>
      <c r="R148" s="118" t="n"/>
      <c r="S148" s="118" t="n"/>
      <c r="T148" s="118" t="n"/>
      <c r="U148" s="118" t="n"/>
      <c r="V148" s="118" t="n"/>
      <c r="W148" s="118" t="n"/>
      <c r="X148" s="118" t="n"/>
      <c r="Y148" s="118" t="n"/>
      <c r="Z148" s="118" t="n"/>
      <c r="AA148" s="118" t="n"/>
      <c r="AB148" s="118" t="n"/>
      <c r="AC148" s="118" t="n"/>
      <c r="AD148" s="118" t="n"/>
      <c r="AE148" s="118" t="n"/>
      <c r="AF148" s="118" t="n"/>
      <c r="AG148" s="118" t="n"/>
      <c r="AH148" s="118" t="n"/>
      <c r="AI148" s="118" t="n"/>
      <c r="AJ148" s="118" t="n"/>
      <c r="AK148" s="118" t="n"/>
      <c r="AL148" s="118" t="n"/>
      <c r="AM148" s="118" t="n"/>
      <c r="AN148" s="118" t="n"/>
      <c r="AO148" s="118" t="n"/>
      <c r="AP148" s="118" t="n"/>
      <c r="AQ148" s="118" t="n"/>
      <c r="AR148" s="118" t="n"/>
      <c r="AS148" s="118" t="n"/>
      <c r="AT148" s="118" t="n"/>
      <c r="AU148" s="118" t="n"/>
      <c r="AV148" s="118" t="n"/>
      <c r="AW148" s="118" t="n"/>
      <c r="AX148" s="118" t="n"/>
      <c r="AY148" s="118" t="n"/>
      <c r="AZ148" s="118" t="n"/>
      <c r="BA148" s="118" t="n"/>
      <c r="BB148" s="118" t="n"/>
      <c r="BC148" s="118" t="n"/>
      <c r="BD148" s="118" t="n"/>
      <c r="BE148" s="118" t="n"/>
      <c r="BF148" s="118" t="n"/>
      <c r="BG148" s="118" t="n"/>
      <c r="BH148" s="118" t="n">
        <v>1</v>
      </c>
      <c r="BI148" s="118" t="n"/>
      <c r="BJ148" s="118" t="n"/>
      <c r="BK148" s="118" t="n"/>
      <c r="BL148" s="118" t="n"/>
      <c r="BM148" s="118" t="n"/>
      <c r="BN148" s="118" t="n">
        <v>1</v>
      </c>
      <c r="BO148" s="118" t="n">
        <v>1</v>
      </c>
      <c r="BP148" s="118" t="n">
        <v>1</v>
      </c>
      <c r="BQ148" s="118" t="n">
        <v>1</v>
      </c>
      <c r="BR148" s="118" t="n">
        <v>1</v>
      </c>
      <c r="BS148" s="118" t="n">
        <v>1</v>
      </c>
      <c r="BT148" s="118">
        <f>COUNTIF(B148:BS148,1)</f>
        <v/>
      </c>
      <c r="BV148" s="76">
        <f>TRIM(RIGHT(A148, LEN(A148) - FIND("@", SUBSTITUTE(A148, " ", "@", LEN(A148)-LEN(SUBSTITUTE(A148," ",""))))))</f>
        <v/>
      </c>
      <c r="BW148" s="76">
        <f>TRIM(LEFT(A148,FIND(" ",A148&amp;" ")-1))</f>
        <v/>
      </c>
      <c r="BX148">
        <f>+IF(BV148=BV147,"Same","Diff")</f>
        <v/>
      </c>
      <c r="BY148">
        <f>IF(BX148="Same",IF(BW148=BW147,"same","Diff"))</f>
        <v/>
      </c>
    </row>
    <row r="149" ht="17" customHeight="1">
      <c r="A149" s="60" t="inlineStr">
        <is>
          <t>Stephen Brook</t>
        </is>
      </c>
      <c r="B149" s="119" t="n"/>
      <c r="C149" s="119" t="n"/>
      <c r="D149" s="119" t="n"/>
      <c r="E149" s="119" t="n"/>
      <c r="F149" s="119" t="n"/>
      <c r="G149" s="119" t="n"/>
      <c r="H149" s="119" t="n"/>
      <c r="I149" s="119" t="n"/>
      <c r="J149" s="118" t="n"/>
      <c r="K149" s="118" t="n"/>
      <c r="L149" s="118" t="n"/>
      <c r="M149" s="118" t="n"/>
      <c r="N149" s="118" t="n"/>
      <c r="O149" s="118" t="n"/>
      <c r="P149" s="118" t="n"/>
      <c r="Q149" s="118" t="n"/>
      <c r="R149" s="118" t="n"/>
      <c r="S149" s="118" t="n"/>
      <c r="T149" s="118" t="n"/>
      <c r="U149" s="118" t="n"/>
      <c r="V149" s="118" t="n">
        <v>1</v>
      </c>
      <c r="W149" s="118" t="n"/>
      <c r="X149" s="118" t="n">
        <v>1</v>
      </c>
      <c r="Y149" s="118" t="n"/>
      <c r="Z149" s="118" t="n">
        <v>1</v>
      </c>
      <c r="AA149" s="118" t="n"/>
      <c r="AB149" s="118" t="n"/>
      <c r="AC149" s="118" t="n"/>
      <c r="AD149" s="118" t="n"/>
      <c r="AE149" s="118" t="n"/>
      <c r="AF149" s="118" t="n"/>
      <c r="AG149" s="118" t="n"/>
      <c r="AH149" s="118" t="n"/>
      <c r="AI149" s="118" t="n"/>
      <c r="AJ149" s="118" t="n"/>
      <c r="AK149" s="118" t="n"/>
      <c r="AL149" s="118" t="n"/>
      <c r="AM149" s="118" t="n"/>
      <c r="AN149" s="118" t="n"/>
      <c r="AO149" s="118" t="n"/>
      <c r="AP149" s="118" t="n"/>
      <c r="AQ149" s="118" t="n"/>
      <c r="AR149" s="118" t="n"/>
      <c r="AS149" s="118" t="n"/>
      <c r="AT149" s="118" t="n"/>
      <c r="AU149" s="118" t="n"/>
      <c r="AV149" s="118" t="n"/>
      <c r="AW149" s="118" t="n"/>
      <c r="AX149" s="118" t="n"/>
      <c r="AY149" s="118" t="n"/>
      <c r="AZ149" s="118" t="n"/>
      <c r="BA149" s="118" t="n"/>
      <c r="BB149" s="118" t="n"/>
      <c r="BC149" s="118" t="n"/>
      <c r="BD149" s="118" t="n"/>
      <c r="BE149" s="118" t="n"/>
      <c r="BF149" s="118" t="n"/>
      <c r="BG149" s="118" t="n"/>
      <c r="BH149" s="118" t="n"/>
      <c r="BI149" s="118" t="n"/>
      <c r="BJ149" s="118" t="n"/>
      <c r="BK149" s="118" t="n"/>
      <c r="BL149" s="118" t="n"/>
      <c r="BM149" s="118" t="n"/>
      <c r="BN149" s="118" t="n"/>
      <c r="BO149" s="118" t="n"/>
      <c r="BP149" s="118" t="n"/>
      <c r="BQ149" s="118" t="n"/>
      <c r="BR149" s="118" t="n"/>
      <c r="BS149" s="118" t="n"/>
      <c r="BT149" s="118">
        <f>COUNTIF(B149:BS149,1)</f>
        <v/>
      </c>
      <c r="BV149" s="76">
        <f>TRIM(RIGHT(A149, LEN(A149) - FIND("@", SUBSTITUTE(A149, " ", "@", LEN(A149)-LEN(SUBSTITUTE(A149," ",""))))))</f>
        <v/>
      </c>
      <c r="BW149" s="76">
        <f>TRIM(LEFT(A149,FIND(" ",A149&amp;" ")-1))</f>
        <v/>
      </c>
      <c r="BX149">
        <f>+IF(BV149=BV148,"Same","Diff")</f>
        <v/>
      </c>
      <c r="BY149">
        <f>IF(BX149="Same",IF(BW149=BW148,"same","Diff"))</f>
        <v/>
      </c>
    </row>
    <row r="150" ht="17" customHeight="1">
      <c r="A150" s="60" t="inlineStr">
        <is>
          <t>Barry Broomhall</t>
        </is>
      </c>
      <c r="B150" s="119" t="n"/>
      <c r="C150" s="119" t="n"/>
      <c r="D150" s="119" t="n"/>
      <c r="E150" s="119" t="n">
        <v>1</v>
      </c>
      <c r="F150" s="119" t="n"/>
      <c r="G150" s="119" t="n"/>
      <c r="H150" s="119" t="n"/>
      <c r="I150" s="119" t="n"/>
      <c r="J150" s="118" t="n"/>
      <c r="K150" s="118" t="n"/>
      <c r="L150" s="118" t="n"/>
      <c r="M150" s="118" t="n"/>
      <c r="N150" s="118" t="n"/>
      <c r="O150" s="118" t="n"/>
      <c r="P150" s="118" t="n"/>
      <c r="Q150" s="118" t="n"/>
      <c r="R150" s="118" t="n"/>
      <c r="S150" s="118" t="n"/>
      <c r="T150" s="118" t="n"/>
      <c r="U150" s="118" t="n"/>
      <c r="V150" s="118" t="n"/>
      <c r="W150" s="118" t="n"/>
      <c r="X150" s="118" t="n"/>
      <c r="Y150" s="118" t="n"/>
      <c r="Z150" s="118" t="n"/>
      <c r="AA150" s="118" t="n"/>
      <c r="AB150" s="118" t="n"/>
      <c r="AC150" s="118" t="n"/>
      <c r="AD150" s="118" t="n"/>
      <c r="AE150" s="118" t="n"/>
      <c r="AF150" s="118" t="n"/>
      <c r="AG150" s="118" t="n"/>
      <c r="AH150" s="118" t="n"/>
      <c r="AI150" s="118" t="n"/>
      <c r="AJ150" s="118" t="n"/>
      <c r="AK150" s="118" t="n"/>
      <c r="AL150" s="118" t="n"/>
      <c r="AM150" s="118" t="n"/>
      <c r="AN150" s="118" t="n"/>
      <c r="AO150" s="118" t="n"/>
      <c r="AP150" s="118" t="n"/>
      <c r="AQ150" s="118" t="n"/>
      <c r="AR150" s="118" t="n"/>
      <c r="AS150" s="118" t="n"/>
      <c r="AT150" s="118" t="n"/>
      <c r="AU150" s="118" t="n"/>
      <c r="AV150" s="118" t="n"/>
      <c r="AW150" s="118" t="n"/>
      <c r="AX150" s="118" t="n"/>
      <c r="AY150" s="118" t="n"/>
      <c r="AZ150" s="118" t="n"/>
      <c r="BA150" s="118" t="n"/>
      <c r="BB150" s="118" t="n"/>
      <c r="BC150" s="118" t="n"/>
      <c r="BD150" s="118" t="n"/>
      <c r="BE150" s="118" t="n"/>
      <c r="BF150" s="118" t="n"/>
      <c r="BG150" s="118" t="n"/>
      <c r="BH150" s="118" t="n"/>
      <c r="BI150" s="118" t="n"/>
      <c r="BJ150" s="118" t="n"/>
      <c r="BK150" s="118" t="n"/>
      <c r="BL150" s="118" t="n"/>
      <c r="BM150" s="118" t="n"/>
      <c r="BN150" s="118" t="n"/>
      <c r="BO150" s="118" t="n"/>
      <c r="BP150" s="118" t="n"/>
      <c r="BQ150" s="118" t="n"/>
      <c r="BR150" s="118" t="n"/>
      <c r="BS150" s="118" t="n"/>
      <c r="BT150" s="118">
        <f>COUNTIF(B150:BS150,1)</f>
        <v/>
      </c>
      <c r="BV150" s="76">
        <f>TRIM(RIGHT(A150, LEN(A150) - FIND("@", SUBSTITUTE(A150, " ", "@", LEN(A150)-LEN(SUBSTITUTE(A150," ",""))))))</f>
        <v/>
      </c>
      <c r="BW150" s="76">
        <f>TRIM(LEFT(A150,FIND(" ",A150&amp;" ")-1))</f>
        <v/>
      </c>
      <c r="BX150">
        <f>+IF(BV150=BV149,"Same","Diff")</f>
        <v/>
      </c>
      <c r="BY150">
        <f>IF(BX150="Same",IF(BW150=BW149,"same","Diff"))</f>
        <v/>
      </c>
    </row>
    <row r="151" ht="17" customHeight="1">
      <c r="A151" s="60" t="inlineStr">
        <is>
          <t>Bill Brown</t>
        </is>
      </c>
      <c r="B151" s="119" t="n"/>
      <c r="C151" s="119" t="n"/>
      <c r="D151" s="119" t="n"/>
      <c r="E151" s="119" t="n"/>
      <c r="F151" s="119" t="n">
        <v>1</v>
      </c>
      <c r="G151" s="119" t="n">
        <v>1</v>
      </c>
      <c r="H151" s="119" t="n"/>
      <c r="I151" s="119" t="n">
        <v>1</v>
      </c>
      <c r="J151" s="118" t="n">
        <v>1</v>
      </c>
      <c r="K151" s="118" t="n">
        <v>1</v>
      </c>
      <c r="L151" s="118" t="n">
        <v>1</v>
      </c>
      <c r="M151" s="118" t="n">
        <v>1</v>
      </c>
      <c r="N151" s="118" t="n">
        <v>1</v>
      </c>
      <c r="O151" s="118" t="n">
        <v>1</v>
      </c>
      <c r="P151" s="118" t="n"/>
      <c r="Q151" s="118" t="n">
        <v>1</v>
      </c>
      <c r="R151" s="118" t="n"/>
      <c r="S151" s="118" t="n"/>
      <c r="T151" s="118" t="n">
        <v>1</v>
      </c>
      <c r="U151" s="118" t="n"/>
      <c r="V151" s="118" t="n"/>
      <c r="W151" s="118" t="n"/>
      <c r="X151" s="118" t="n"/>
      <c r="Y151" s="118" t="n"/>
      <c r="Z151" s="118" t="n"/>
      <c r="AA151" s="118" t="n"/>
      <c r="AB151" s="118" t="n"/>
      <c r="AC151" s="118" t="n"/>
      <c r="AD151" s="118" t="n"/>
      <c r="AE151" s="118" t="n"/>
      <c r="AF151" s="118" t="n"/>
      <c r="AG151" s="118" t="n"/>
      <c r="AH151" s="118" t="n"/>
      <c r="AI151" s="118" t="n"/>
      <c r="AJ151" s="118" t="n"/>
      <c r="AK151" s="118" t="n"/>
      <c r="AL151" s="118" t="n"/>
      <c r="AM151" s="118" t="n"/>
      <c r="AN151" s="118" t="n"/>
      <c r="AO151" s="118" t="n"/>
      <c r="AP151" s="118" t="n"/>
      <c r="AQ151" s="118" t="n"/>
      <c r="AR151" s="118" t="n"/>
      <c r="AS151" s="118" t="n"/>
      <c r="AT151" s="118" t="n"/>
      <c r="AU151" s="118" t="n"/>
      <c r="AV151" s="118" t="n"/>
      <c r="AW151" s="118" t="n"/>
      <c r="AX151" s="118" t="n"/>
      <c r="AY151" s="118" t="n"/>
      <c r="AZ151" s="118" t="n"/>
      <c r="BA151" s="118" t="n"/>
      <c r="BB151" s="118" t="n"/>
      <c r="BC151" s="118" t="n"/>
      <c r="BD151" s="118" t="n"/>
      <c r="BE151" s="118" t="n"/>
      <c r="BF151" s="118" t="n"/>
      <c r="BG151" s="118" t="n"/>
      <c r="BH151" s="118" t="n"/>
      <c r="BI151" s="118" t="n"/>
      <c r="BJ151" s="118" t="n"/>
      <c r="BK151" s="118" t="n"/>
      <c r="BL151" s="118" t="n"/>
      <c r="BM151" s="118" t="n"/>
      <c r="BN151" s="118" t="n"/>
      <c r="BO151" s="118" t="n"/>
      <c r="BP151" s="118" t="n"/>
      <c r="BQ151" s="118" t="n"/>
      <c r="BR151" s="118" t="n"/>
      <c r="BS151" s="118" t="n"/>
      <c r="BT151" s="118">
        <f>COUNTIF(B151:BS151,1)</f>
        <v/>
      </c>
      <c r="BV151" s="76">
        <f>TRIM(RIGHT(A151, LEN(A151) - FIND("@", SUBSTITUTE(A151, " ", "@", LEN(A151)-LEN(SUBSTITUTE(A151," ",""))))))</f>
        <v/>
      </c>
      <c r="BW151" s="76">
        <f>TRIM(LEFT(A151,FIND(" ",A151&amp;" ")-1))</f>
        <v/>
      </c>
      <c r="BX151">
        <f>+IF(BV151=BV150,"Same","Diff")</f>
        <v/>
      </c>
      <c r="BY151">
        <f>IF(BX151="Same",IF(BW151=BW150,"same","Diff"))</f>
        <v/>
      </c>
    </row>
    <row r="152" ht="17" customHeight="1">
      <c r="A152" s="60" t="inlineStr">
        <is>
          <t>Bob Brown</t>
        </is>
      </c>
      <c r="B152" s="119" t="n">
        <v>1</v>
      </c>
      <c r="C152" s="119" t="n">
        <v>1</v>
      </c>
      <c r="D152" s="119" t="n">
        <v>1</v>
      </c>
      <c r="E152" s="119" t="n"/>
      <c r="F152" s="119" t="n"/>
      <c r="G152" s="119" t="n"/>
      <c r="H152" s="119" t="n"/>
      <c r="I152" s="119" t="n"/>
      <c r="J152" s="118" t="n"/>
      <c r="K152" s="118" t="n"/>
      <c r="L152" s="118" t="n"/>
      <c r="M152" s="118" t="n"/>
      <c r="N152" s="118" t="n"/>
      <c r="O152" s="118" t="n"/>
      <c r="P152" s="118" t="n"/>
      <c r="Q152" s="118" t="n"/>
      <c r="R152" s="118" t="n"/>
      <c r="S152" s="118" t="n"/>
      <c r="T152" s="118" t="n"/>
      <c r="U152" s="118" t="n"/>
      <c r="V152" s="118" t="n"/>
      <c r="W152" s="118" t="n"/>
      <c r="X152" s="118" t="n"/>
      <c r="Y152" s="118" t="n"/>
      <c r="Z152" s="118" t="n"/>
      <c r="AA152" s="118" t="n"/>
      <c r="AB152" s="118" t="n"/>
      <c r="AC152" s="118" t="n"/>
      <c r="AD152" s="118" t="n"/>
      <c r="AE152" s="118" t="n"/>
      <c r="AF152" s="118" t="n"/>
      <c r="AG152" s="118" t="n"/>
      <c r="AH152" s="118" t="n"/>
      <c r="AI152" s="118" t="n"/>
      <c r="AJ152" s="118" t="n"/>
      <c r="AK152" s="118" t="n"/>
      <c r="AL152" s="118" t="n"/>
      <c r="AM152" s="118" t="n"/>
      <c r="AN152" s="118" t="n"/>
      <c r="AO152" s="118" t="n"/>
      <c r="AP152" s="118" t="n"/>
      <c r="AQ152" s="118" t="n"/>
      <c r="AR152" s="118" t="n"/>
      <c r="AS152" s="118" t="n"/>
      <c r="AT152" s="118" t="n"/>
      <c r="AU152" s="118" t="n"/>
      <c r="AV152" s="118" t="n"/>
      <c r="AW152" s="118" t="n"/>
      <c r="AX152" s="118" t="n"/>
      <c r="AY152" s="118" t="n"/>
      <c r="AZ152" s="118" t="n"/>
      <c r="BA152" s="118" t="n"/>
      <c r="BB152" s="118" t="n"/>
      <c r="BC152" s="118" t="n"/>
      <c r="BD152" s="118" t="n"/>
      <c r="BE152" s="118" t="n"/>
      <c r="BF152" s="118" t="n"/>
      <c r="BG152" s="118" t="n"/>
      <c r="BH152" s="118" t="n"/>
      <c r="BI152" s="118" t="n"/>
      <c r="BJ152" s="118" t="n"/>
      <c r="BK152" s="118" t="n"/>
      <c r="BL152" s="118" t="n"/>
      <c r="BM152" s="118" t="n"/>
      <c r="BN152" s="118" t="n"/>
      <c r="BO152" s="118" t="n"/>
      <c r="BP152" s="118" t="n"/>
      <c r="BQ152" s="118" t="n"/>
      <c r="BR152" s="118" t="n"/>
      <c r="BS152" s="118" t="n"/>
      <c r="BT152" s="118">
        <f>COUNTIF(B152:BS152,1)</f>
        <v/>
      </c>
      <c r="BV152" s="76">
        <f>TRIM(RIGHT(A152, LEN(A152) - FIND("@", SUBSTITUTE(A152, " ", "@", LEN(A152)-LEN(SUBSTITUTE(A152," ",""))))))</f>
        <v/>
      </c>
      <c r="BW152" s="76">
        <f>TRIM(LEFT(A152,FIND(" ",A152&amp;" ")-1))</f>
        <v/>
      </c>
      <c r="BX152">
        <f>+IF(BV152=BV151,"Same","Diff")</f>
        <v/>
      </c>
      <c r="BY152">
        <f>IF(BX152="Same",IF(BW152=BW151,"same","Diff"))</f>
        <v/>
      </c>
    </row>
    <row r="153" ht="17" customHeight="1">
      <c r="A153" s="59" t="inlineStr">
        <is>
          <t>Lynn Brown</t>
        </is>
      </c>
      <c r="B153" s="117" t="n"/>
      <c r="C153" s="117" t="n"/>
      <c r="D153" s="117" t="n"/>
      <c r="E153" s="117" t="n"/>
      <c r="F153" s="117" t="n"/>
      <c r="G153" s="117" t="n"/>
      <c r="H153" s="117" t="n"/>
      <c r="I153" s="117" t="n">
        <v>1</v>
      </c>
      <c r="J153" s="118" t="n"/>
      <c r="K153" s="118" t="n"/>
      <c r="L153" s="118" t="n"/>
      <c r="M153" s="118" t="n"/>
      <c r="N153" s="118" t="n">
        <v>1</v>
      </c>
      <c r="O153" s="118" t="n">
        <v>1</v>
      </c>
      <c r="P153" s="118" t="n">
        <v>1</v>
      </c>
      <c r="Q153" s="118" t="n">
        <v>1</v>
      </c>
      <c r="R153" s="118" t="n">
        <v>1</v>
      </c>
      <c r="S153" s="118" t="n">
        <v>1</v>
      </c>
      <c r="T153" s="118" t="n">
        <v>1</v>
      </c>
      <c r="U153" s="118" t="n">
        <v>1</v>
      </c>
      <c r="V153" s="118" t="n"/>
      <c r="W153" s="118" t="n"/>
      <c r="X153" s="118" t="n">
        <v>1</v>
      </c>
      <c r="Y153" s="118" t="n"/>
      <c r="Z153" s="118" t="n"/>
      <c r="AA153" s="118" t="n"/>
      <c r="AB153" s="118" t="n"/>
      <c r="AC153" s="118" t="n"/>
      <c r="AD153" s="118" t="n"/>
      <c r="AE153" s="118" t="n"/>
      <c r="AF153" s="118" t="n"/>
      <c r="AG153" s="118" t="n"/>
      <c r="AH153" s="118" t="n"/>
      <c r="AI153" s="118" t="n"/>
      <c r="AJ153" s="118" t="n"/>
      <c r="AK153" s="118" t="n"/>
      <c r="AL153" s="118" t="n"/>
      <c r="AM153" s="118" t="n"/>
      <c r="AN153" s="118" t="n"/>
      <c r="AO153" s="118" t="n"/>
      <c r="AP153" s="118" t="n"/>
      <c r="AQ153" s="118" t="n"/>
      <c r="AR153" s="118" t="n"/>
      <c r="AS153" s="118" t="n"/>
      <c r="AT153" s="118" t="n"/>
      <c r="AU153" s="118" t="n"/>
      <c r="AV153" s="118" t="n"/>
      <c r="AW153" s="118" t="n"/>
      <c r="AX153" s="118" t="n"/>
      <c r="AY153" s="118" t="n"/>
      <c r="AZ153" s="118" t="n"/>
      <c r="BA153" s="118" t="n"/>
      <c r="BB153" s="118" t="n"/>
      <c r="BC153" s="118" t="n"/>
      <c r="BD153" s="118" t="n"/>
      <c r="BE153" s="118" t="n"/>
      <c r="BF153" s="118" t="n"/>
      <c r="BG153" s="118" t="n"/>
      <c r="BH153" s="118" t="n"/>
      <c r="BI153" s="118" t="n"/>
      <c r="BJ153" s="118" t="n"/>
      <c r="BK153" s="118" t="n"/>
      <c r="BL153" s="118" t="n"/>
      <c r="BM153" s="118" t="n"/>
      <c r="BN153" s="118" t="n"/>
      <c r="BO153" s="118" t="n"/>
      <c r="BP153" s="118" t="n"/>
      <c r="BQ153" s="118" t="n"/>
      <c r="BR153" s="118" t="n"/>
      <c r="BS153" s="118" t="n"/>
      <c r="BT153" s="118">
        <f>COUNTIF(B153:BS153,1)</f>
        <v/>
      </c>
      <c r="BV153" s="76">
        <f>TRIM(RIGHT(A153, LEN(A153) - FIND("@", SUBSTITUTE(A153, " ", "@", LEN(A153)-LEN(SUBSTITUTE(A153," ",""))))))</f>
        <v/>
      </c>
      <c r="BW153" s="76">
        <f>TRIM(LEFT(A153,FIND(" ",A153&amp;" ")-1))</f>
        <v/>
      </c>
      <c r="BX153">
        <f>+IF(BV153=BV152,"Same","Diff")</f>
        <v/>
      </c>
      <c r="BY153">
        <f>IF(BX153="Same",IF(BW153=BW152,"same","Diff"))</f>
        <v/>
      </c>
    </row>
    <row r="154" ht="17" customHeight="1">
      <c r="A154" s="59" t="inlineStr">
        <is>
          <t>Mick Brown</t>
        </is>
      </c>
      <c r="B154" s="117" t="n"/>
      <c r="C154" s="117" t="n"/>
      <c r="D154" s="117" t="n"/>
      <c r="E154" s="117" t="n"/>
      <c r="F154" s="117" t="n"/>
      <c r="G154" s="117" t="n"/>
      <c r="H154" s="117" t="n"/>
      <c r="I154" s="117" t="n"/>
      <c r="J154" s="118" t="n"/>
      <c r="K154" s="118" t="n"/>
      <c r="L154" s="118" t="n"/>
      <c r="M154" s="118" t="n">
        <v>1</v>
      </c>
      <c r="N154" s="118" t="n"/>
      <c r="O154" s="118" t="n"/>
      <c r="P154" s="118" t="n"/>
      <c r="Q154" s="118" t="n"/>
      <c r="R154" s="118" t="n"/>
      <c r="S154" s="118" t="n"/>
      <c r="T154" s="118" t="n"/>
      <c r="U154" s="118" t="n"/>
      <c r="V154" s="118" t="n"/>
      <c r="W154" s="118" t="n"/>
      <c r="X154" s="118" t="n"/>
      <c r="Y154" s="118" t="n"/>
      <c r="Z154" s="118" t="n"/>
      <c r="AA154" s="118" t="n"/>
      <c r="AB154" s="118" t="n"/>
      <c r="AC154" s="118" t="n"/>
      <c r="AD154" s="118" t="n"/>
      <c r="AE154" s="118" t="n"/>
      <c r="AF154" s="118" t="n"/>
      <c r="AG154" s="118" t="n"/>
      <c r="AH154" s="118" t="n"/>
      <c r="AI154" s="118" t="n"/>
      <c r="AJ154" s="118" t="n"/>
      <c r="AK154" s="118" t="n"/>
      <c r="AL154" s="118" t="n"/>
      <c r="AM154" s="118" t="n"/>
      <c r="AN154" s="118" t="n"/>
      <c r="AO154" s="118" t="n"/>
      <c r="AP154" s="118" t="n"/>
      <c r="AQ154" s="118" t="n"/>
      <c r="AR154" s="118" t="n"/>
      <c r="AS154" s="118" t="n"/>
      <c r="AT154" s="118" t="n"/>
      <c r="AU154" s="118" t="n"/>
      <c r="AV154" s="118" t="n"/>
      <c r="AW154" s="118" t="n"/>
      <c r="AX154" s="118" t="n"/>
      <c r="AY154" s="118" t="n"/>
      <c r="AZ154" s="118" t="n"/>
      <c r="BA154" s="118" t="n"/>
      <c r="BB154" s="118" t="n"/>
      <c r="BC154" s="118" t="n"/>
      <c r="BD154" s="118" t="n"/>
      <c r="BE154" s="118" t="n"/>
      <c r="BF154" s="118" t="n"/>
      <c r="BG154" s="118" t="n"/>
      <c r="BH154" s="118" t="n"/>
      <c r="BI154" s="118" t="n"/>
      <c r="BJ154" s="118" t="n"/>
      <c r="BK154" s="118" t="n"/>
      <c r="BL154" s="118" t="n"/>
      <c r="BM154" s="118" t="n"/>
      <c r="BN154" s="118" t="n"/>
      <c r="BO154" s="118" t="n"/>
      <c r="BP154" s="118" t="n"/>
      <c r="BQ154" s="118" t="n"/>
      <c r="BR154" s="118" t="n"/>
      <c r="BS154" s="118" t="n"/>
      <c r="BT154" s="118">
        <f>COUNTIF(B154:BS154,1)</f>
        <v/>
      </c>
      <c r="BV154" s="76">
        <f>TRIM(RIGHT(A154, LEN(A154) - FIND("@", SUBSTITUTE(A154, " ", "@", LEN(A154)-LEN(SUBSTITUTE(A154," ",""))))))</f>
        <v/>
      </c>
      <c r="BW154" s="76">
        <f>TRIM(LEFT(A154,FIND(" ",A154&amp;" ")-1))</f>
        <v/>
      </c>
      <c r="BX154">
        <f>+IF(BV154=BV153,"Same","Diff")</f>
        <v/>
      </c>
      <c r="BY154">
        <f>IF(BX154="Same",IF(BW154=BW153,"same","Diff"))</f>
        <v/>
      </c>
    </row>
    <row r="155" ht="17" customHeight="1">
      <c r="A155" s="59" t="inlineStr">
        <is>
          <t>Peter Brown</t>
        </is>
      </c>
      <c r="B155" s="117" t="n"/>
      <c r="C155" s="117" t="n"/>
      <c r="D155" s="117" t="n"/>
      <c r="E155" s="117" t="n">
        <v>1</v>
      </c>
      <c r="F155" s="117" t="n">
        <v>1</v>
      </c>
      <c r="G155" s="117" t="n">
        <v>1</v>
      </c>
      <c r="H155" s="117" t="n">
        <v>1</v>
      </c>
      <c r="I155" s="117" t="n">
        <v>1</v>
      </c>
      <c r="J155" s="118" t="n">
        <v>1</v>
      </c>
      <c r="K155" s="118" t="n">
        <v>1</v>
      </c>
      <c r="L155" s="118" t="n">
        <v>1</v>
      </c>
      <c r="M155" s="118" t="n">
        <v>1</v>
      </c>
      <c r="N155" s="118" t="n"/>
      <c r="O155" s="118" t="n">
        <v>1</v>
      </c>
      <c r="P155" s="118" t="n">
        <v>1</v>
      </c>
      <c r="Q155" s="130" t="n">
        <v>1</v>
      </c>
      <c r="R155" s="118" t="n"/>
      <c r="S155" s="118" t="n"/>
      <c r="T155" s="118" t="n">
        <v>1</v>
      </c>
      <c r="U155" s="118" t="n"/>
      <c r="V155" s="118" t="n"/>
      <c r="W155" s="118" t="n"/>
      <c r="X155" s="118" t="n"/>
      <c r="Y155" s="118" t="n"/>
      <c r="Z155" s="118" t="n"/>
      <c r="AA155" s="118" t="n"/>
      <c r="AB155" s="118" t="n"/>
      <c r="AC155" s="118" t="n"/>
      <c r="AD155" s="118" t="n"/>
      <c r="AE155" s="118" t="n"/>
      <c r="AF155" s="118" t="n"/>
      <c r="AG155" s="118" t="n"/>
      <c r="AH155" s="118" t="n"/>
      <c r="AI155" s="118" t="n"/>
      <c r="AJ155" s="118" t="n"/>
      <c r="AK155" s="118" t="n"/>
      <c r="AL155" s="118" t="n"/>
      <c r="AM155" s="118" t="n"/>
      <c r="AN155" s="118" t="n"/>
      <c r="AO155" s="118" t="n"/>
      <c r="AP155" s="118" t="n"/>
      <c r="AQ155" s="118" t="n"/>
      <c r="AR155" s="118" t="n"/>
      <c r="AS155" s="118" t="n"/>
      <c r="AT155" s="118" t="n"/>
      <c r="AU155" s="118" t="n"/>
      <c r="AV155" s="118" t="n"/>
      <c r="AW155" s="118" t="n"/>
      <c r="AX155" s="118" t="n"/>
      <c r="AY155" s="118" t="n"/>
      <c r="AZ155" s="118" t="n"/>
      <c r="BA155" s="118" t="n"/>
      <c r="BB155" s="118" t="n"/>
      <c r="BC155" s="118" t="n"/>
      <c r="BD155" s="118" t="n"/>
      <c r="BE155" s="118" t="n"/>
      <c r="BF155" s="118" t="n"/>
      <c r="BG155" s="118" t="n"/>
      <c r="BH155" s="118" t="n"/>
      <c r="BI155" s="118" t="n"/>
      <c r="BJ155" s="118" t="n"/>
      <c r="BK155" s="118" t="n"/>
      <c r="BL155" s="118" t="n"/>
      <c r="BM155" s="118" t="n"/>
      <c r="BN155" s="118" t="n"/>
      <c r="BO155" s="118" t="n"/>
      <c r="BP155" s="118" t="n"/>
      <c r="BQ155" s="118" t="n"/>
      <c r="BR155" s="118" t="n"/>
      <c r="BS155" s="118" t="n"/>
      <c r="BT155" s="118">
        <f>COUNTIF(B155:BS155,1)</f>
        <v/>
      </c>
      <c r="BV155" s="76">
        <f>TRIM(RIGHT(A155, LEN(A155) - FIND("@", SUBSTITUTE(A155, " ", "@", LEN(A155)-LEN(SUBSTITUTE(A155," ",""))))))</f>
        <v/>
      </c>
      <c r="BW155" s="76">
        <f>TRIM(LEFT(A155,FIND(" ",A155&amp;" ")-1))</f>
        <v/>
      </c>
      <c r="BX155">
        <f>+IF(BV155=BV154,"Same","Diff")</f>
        <v/>
      </c>
      <c r="BY155">
        <f>IF(BX155="Same",IF(BW155=BW154,"same","Diff"))</f>
        <v/>
      </c>
    </row>
    <row r="156" ht="17" customHeight="1">
      <c r="A156" s="59" t="inlineStr">
        <is>
          <t>Warwick Brown</t>
        </is>
      </c>
      <c r="B156" s="117" t="n"/>
      <c r="C156" s="117" t="n"/>
      <c r="D156" s="117" t="n"/>
      <c r="E156" s="117" t="n"/>
      <c r="F156" s="117" t="n"/>
      <c r="G156" s="117" t="n"/>
      <c r="H156" s="117" t="n"/>
      <c r="I156" s="117" t="n"/>
      <c r="J156" s="118" t="n"/>
      <c r="K156" s="118" t="n"/>
      <c r="L156" s="118" t="n"/>
      <c r="M156" s="118" t="n"/>
      <c r="N156" s="118" t="n"/>
      <c r="O156" s="118" t="n"/>
      <c r="P156" s="118" t="n"/>
      <c r="Q156" s="118" t="n"/>
      <c r="R156" s="118" t="n"/>
      <c r="S156" s="118" t="n"/>
      <c r="T156" s="118" t="n">
        <v>1</v>
      </c>
      <c r="U156" s="118" t="n">
        <v>1</v>
      </c>
      <c r="V156" s="118" t="n">
        <v>1</v>
      </c>
      <c r="W156" s="118" t="n"/>
      <c r="X156" s="118" t="n"/>
      <c r="Y156" s="118" t="n"/>
      <c r="Z156" s="118" t="n"/>
      <c r="AA156" s="118" t="n"/>
      <c r="AB156" s="118" t="n"/>
      <c r="AC156" s="118" t="n"/>
      <c r="AD156" s="118" t="n"/>
      <c r="AE156" s="118" t="n"/>
      <c r="AF156" s="118" t="n"/>
      <c r="AG156" s="118" t="n"/>
      <c r="AH156" s="118" t="n"/>
      <c r="AI156" s="118" t="n"/>
      <c r="AJ156" s="118" t="n"/>
      <c r="AK156" s="118" t="n"/>
      <c r="AL156" s="118" t="n"/>
      <c r="AM156" s="118" t="n"/>
      <c r="AN156" s="118" t="n"/>
      <c r="AO156" s="118" t="n"/>
      <c r="AP156" s="118" t="n"/>
      <c r="AQ156" s="118" t="n"/>
      <c r="AR156" s="118" t="n"/>
      <c r="AS156" s="118" t="n"/>
      <c r="AT156" s="118" t="n"/>
      <c r="AU156" s="118" t="n"/>
      <c r="AV156" s="118" t="n"/>
      <c r="AW156" s="118" t="n"/>
      <c r="AX156" s="118" t="n"/>
      <c r="AY156" s="118" t="n"/>
      <c r="AZ156" s="118" t="n"/>
      <c r="BA156" s="118" t="n"/>
      <c r="BB156" s="118" t="n"/>
      <c r="BC156" s="118" t="n"/>
      <c r="BD156" s="118" t="n"/>
      <c r="BE156" s="118" t="n"/>
      <c r="BF156" s="118" t="n"/>
      <c r="BG156" s="118" t="n"/>
      <c r="BH156" s="118" t="n"/>
      <c r="BI156" s="118" t="n"/>
      <c r="BJ156" s="118" t="n"/>
      <c r="BK156" s="118" t="n"/>
      <c r="BL156" s="118" t="n"/>
      <c r="BM156" s="118" t="n"/>
      <c r="BN156" s="118" t="n"/>
      <c r="BO156" s="118" t="n"/>
      <c r="BP156" s="118" t="n"/>
      <c r="BQ156" s="118" t="n"/>
      <c r="BR156" s="118" t="n"/>
      <c r="BS156" s="118" t="n"/>
      <c r="BT156" s="118">
        <f>COUNTIF(B156:BS156,1)</f>
        <v/>
      </c>
      <c r="BV156" s="76">
        <f>TRIM(RIGHT(A156, LEN(A156) - FIND("@", SUBSTITUTE(A156, " ", "@", LEN(A156)-LEN(SUBSTITUTE(A156," ",""))))))</f>
        <v/>
      </c>
      <c r="BW156" s="76">
        <f>TRIM(LEFT(A156,FIND(" ",A156&amp;" ")-1))</f>
        <v/>
      </c>
      <c r="BX156">
        <f>+IF(BV156=BV155,"Same","Diff")</f>
        <v/>
      </c>
      <c r="BY156">
        <f>IF(BX156="Same",IF(BW156=BW155,"same","Diff"))</f>
        <v/>
      </c>
    </row>
    <row r="157" ht="17" customHeight="1">
      <c r="A157" s="61" t="inlineStr">
        <is>
          <t>Will Brown</t>
        </is>
      </c>
      <c r="B157" s="120" t="n"/>
      <c r="C157" s="120" t="n"/>
      <c r="D157" s="120" t="n"/>
      <c r="E157" s="120" t="n"/>
      <c r="F157" s="120" t="n"/>
      <c r="G157" s="120" t="n"/>
      <c r="H157" s="120" t="n"/>
      <c r="I157" s="120" t="n"/>
      <c r="J157" s="118" t="n"/>
      <c r="K157" s="118" t="n"/>
      <c r="L157" s="118" t="n"/>
      <c r="M157" s="118" t="n"/>
      <c r="N157" s="118" t="n"/>
      <c r="O157" s="118" t="n"/>
      <c r="P157" s="118" t="n"/>
      <c r="Q157" s="118" t="n"/>
      <c r="R157" s="118" t="n"/>
      <c r="S157" s="118" t="n"/>
      <c r="T157" s="118" t="n"/>
      <c r="U157" s="118" t="n"/>
      <c r="V157" s="118" t="n"/>
      <c r="W157" s="118" t="n"/>
      <c r="X157" s="118" t="n"/>
      <c r="Y157" s="118" t="n"/>
      <c r="Z157" s="118" t="n"/>
      <c r="AA157" s="118" t="n"/>
      <c r="AB157" s="118" t="n"/>
      <c r="AC157" s="118" t="n"/>
      <c r="AD157" s="118" t="n"/>
      <c r="AE157" s="118" t="n"/>
      <c r="AF157" s="118" t="n"/>
      <c r="AG157" s="118" t="n"/>
      <c r="AH157" s="118" t="n"/>
      <c r="AI157" s="118" t="n"/>
      <c r="AJ157" s="118" t="n"/>
      <c r="AK157" s="118" t="n"/>
      <c r="AL157" s="118" t="n"/>
      <c r="AM157" s="118" t="n"/>
      <c r="AN157" s="118" t="n"/>
      <c r="AO157" s="118" t="n"/>
      <c r="AP157" s="118" t="n"/>
      <c r="AQ157" s="118" t="n"/>
      <c r="AR157" s="118" t="n"/>
      <c r="AS157" s="118" t="n"/>
      <c r="AT157" s="118" t="n"/>
      <c r="AU157" s="118" t="n"/>
      <c r="AV157" s="118" t="n"/>
      <c r="AW157" s="118" t="n"/>
      <c r="AX157" s="118" t="n"/>
      <c r="AY157" s="118" t="n"/>
      <c r="AZ157" s="118" t="n"/>
      <c r="BA157" s="118" t="n"/>
      <c r="BB157" s="118" t="n"/>
      <c r="BC157" s="118" t="n"/>
      <c r="BD157" s="118" t="n"/>
      <c r="BE157" s="118" t="n"/>
      <c r="BF157" s="118" t="n"/>
      <c r="BG157" s="118" t="n"/>
      <c r="BH157" s="118" t="n"/>
      <c r="BI157" s="118" t="n"/>
      <c r="BJ157" s="118" t="n"/>
      <c r="BK157" s="118" t="n">
        <v>1</v>
      </c>
      <c r="BL157" s="118" t="n">
        <v>1</v>
      </c>
      <c r="BM157" s="118" t="n">
        <v>1</v>
      </c>
      <c r="BN157" s="118" t="n">
        <v>1</v>
      </c>
      <c r="BO157" s="118" t="n">
        <v>1</v>
      </c>
      <c r="BP157" s="118" t="n">
        <v>1</v>
      </c>
      <c r="BQ157" s="118" t="n">
        <v>1</v>
      </c>
      <c r="BR157" s="118" t="n">
        <v>1</v>
      </c>
      <c r="BS157" s="118" t="n">
        <v>1</v>
      </c>
      <c r="BT157" s="118">
        <f>COUNTIF(B157:BS157,1)</f>
        <v/>
      </c>
      <c r="BV157" s="76">
        <f>TRIM(RIGHT(A157, LEN(A157) - FIND("@", SUBSTITUTE(A157, " ", "@", LEN(A157)-LEN(SUBSTITUTE(A157," ",""))))))</f>
        <v/>
      </c>
      <c r="BW157" s="76">
        <f>TRIM(LEFT(A157,FIND(" ",A157&amp;" ")-1))</f>
        <v/>
      </c>
      <c r="BX157">
        <f>+IF(BV157=BV156,"Same","Diff")</f>
        <v/>
      </c>
      <c r="BY157">
        <f>IF(BX157="Same",IF(BW157=BW156,"same","Diff"))</f>
        <v/>
      </c>
    </row>
    <row r="158" ht="17" customHeight="1">
      <c r="A158" s="60" t="inlineStr">
        <is>
          <t>Alan Browne</t>
        </is>
      </c>
      <c r="B158" s="119" t="n"/>
      <c r="C158" s="119" t="n"/>
      <c r="D158" s="119" t="n"/>
      <c r="E158" s="119" t="n"/>
      <c r="F158" s="119" t="n"/>
      <c r="G158" s="119" t="n"/>
      <c r="H158" s="119" t="n"/>
      <c r="I158" s="119" t="n"/>
      <c r="J158" s="118" t="n"/>
      <c r="K158" s="118" t="n"/>
      <c r="L158" s="118" t="n"/>
      <c r="M158" s="118" t="n"/>
      <c r="N158" s="118" t="n"/>
      <c r="O158" s="118" t="n"/>
      <c r="P158" s="118" t="n"/>
      <c r="Q158" s="118" t="n"/>
      <c r="R158" s="118" t="n"/>
      <c r="S158" s="118" t="n"/>
      <c r="T158" s="118" t="n"/>
      <c r="U158" s="118" t="n">
        <v>1</v>
      </c>
      <c r="V158" s="118" t="n">
        <v>1</v>
      </c>
      <c r="W158" s="118" t="n">
        <v>1</v>
      </c>
      <c r="X158" s="118" t="n">
        <v>1</v>
      </c>
      <c r="Y158" s="118" t="n"/>
      <c r="Z158" s="118" t="n">
        <v>1</v>
      </c>
      <c r="AA158" s="118" t="n"/>
      <c r="AB158" s="118" t="n"/>
      <c r="AC158" s="118" t="n"/>
      <c r="AD158" s="118" t="n"/>
      <c r="AE158" s="118" t="n"/>
      <c r="AF158" s="118" t="n"/>
      <c r="AG158" s="118" t="n"/>
      <c r="AH158" s="118" t="n"/>
      <c r="AI158" s="118" t="n"/>
      <c r="AJ158" s="118" t="n"/>
      <c r="AK158" s="118" t="n"/>
      <c r="AL158" s="118" t="n"/>
      <c r="AM158" s="118" t="n"/>
      <c r="AN158" s="118" t="n"/>
      <c r="AO158" s="118" t="n"/>
      <c r="AP158" s="118" t="n"/>
      <c r="AQ158" s="118" t="n"/>
      <c r="AR158" s="118" t="n"/>
      <c r="AS158" s="118" t="n"/>
      <c r="AT158" s="118" t="n"/>
      <c r="AU158" s="118" t="n"/>
      <c r="AV158" s="118" t="n"/>
      <c r="AW158" s="118" t="n"/>
      <c r="AX158" s="118" t="n"/>
      <c r="AY158" s="118" t="n"/>
      <c r="AZ158" s="118" t="n"/>
      <c r="BA158" s="118" t="n"/>
      <c r="BB158" s="118" t="n"/>
      <c r="BC158" s="118" t="n"/>
      <c r="BD158" s="118" t="n"/>
      <c r="BE158" s="118" t="n"/>
      <c r="BF158" s="118" t="n"/>
      <c r="BG158" s="118" t="n"/>
      <c r="BH158" s="118" t="n"/>
      <c r="BI158" s="118" t="n"/>
      <c r="BJ158" s="118" t="n"/>
      <c r="BK158" s="118" t="n"/>
      <c r="BL158" s="118" t="n"/>
      <c r="BM158" s="118" t="n"/>
      <c r="BN158" s="118" t="n"/>
      <c r="BO158" s="118" t="n"/>
      <c r="BP158" s="118" t="n"/>
      <c r="BQ158" s="118" t="n"/>
      <c r="BR158" s="118" t="n"/>
      <c r="BS158" s="118" t="n"/>
      <c r="BT158" s="118">
        <f>COUNTIF(B158:BS158,1)</f>
        <v/>
      </c>
      <c r="BV158" s="76">
        <f>TRIM(RIGHT(A158, LEN(A158) - FIND("@", SUBSTITUTE(A158, " ", "@", LEN(A158)-LEN(SUBSTITUTE(A158," ",""))))))</f>
        <v/>
      </c>
      <c r="BW158" s="76">
        <f>TRIM(LEFT(A158,FIND(" ",A158&amp;" ")-1))</f>
        <v/>
      </c>
      <c r="BX158">
        <f>+IF(BV158=BV157,"Same","Diff")</f>
        <v/>
      </c>
      <c r="BY158">
        <f>IF(BX158="Same",IF(BW158=BW157,"same","Diff"))</f>
        <v/>
      </c>
    </row>
    <row r="159" ht="17" customHeight="1">
      <c r="A159" s="59" t="inlineStr">
        <is>
          <t>Max Brunninghausen</t>
        </is>
      </c>
      <c r="B159" s="117" t="n"/>
      <c r="C159" s="117" t="n"/>
      <c r="D159" s="117" t="n"/>
      <c r="E159" s="117" t="n"/>
      <c r="F159" s="117" t="n">
        <v>1</v>
      </c>
      <c r="G159" s="117" t="n"/>
      <c r="H159" s="117" t="n"/>
      <c r="I159" s="117" t="n"/>
      <c r="J159" s="118" t="n"/>
      <c r="K159" s="118" t="n"/>
      <c r="L159" s="118" t="n"/>
      <c r="M159" s="118" t="n"/>
      <c r="N159" s="118" t="n"/>
      <c r="O159" s="118" t="n"/>
      <c r="P159" s="118" t="n"/>
      <c r="Q159" s="118" t="n"/>
      <c r="R159" s="118" t="n"/>
      <c r="S159" s="118" t="n"/>
      <c r="T159" s="118" t="n"/>
      <c r="U159" s="118" t="n"/>
      <c r="V159" s="118" t="n"/>
      <c r="W159" s="118" t="n"/>
      <c r="X159" s="118" t="n"/>
      <c r="Y159" s="118" t="n"/>
      <c r="Z159" s="118" t="n"/>
      <c r="AA159" s="118" t="n"/>
      <c r="AB159" s="118" t="n"/>
      <c r="AC159" s="118" t="n"/>
      <c r="AD159" s="118" t="n"/>
      <c r="AE159" s="118" t="n"/>
      <c r="AF159" s="118" t="n"/>
      <c r="AG159" s="118" t="n"/>
      <c r="AH159" s="118" t="n"/>
      <c r="AI159" s="118" t="n"/>
      <c r="AJ159" s="118" t="n"/>
      <c r="AK159" s="118" t="n"/>
      <c r="AL159" s="118" t="n"/>
      <c r="AM159" s="118" t="n"/>
      <c r="AN159" s="118" t="n"/>
      <c r="AO159" s="118" t="n"/>
      <c r="AP159" s="118" t="n"/>
      <c r="AQ159" s="118" t="n"/>
      <c r="AR159" s="118" t="n"/>
      <c r="AS159" s="118" t="n"/>
      <c r="AT159" s="118" t="n"/>
      <c r="AU159" s="118" t="n"/>
      <c r="AV159" s="118" t="n"/>
      <c r="AW159" s="118" t="n"/>
      <c r="AX159" s="118" t="n"/>
      <c r="AY159" s="118" t="n"/>
      <c r="AZ159" s="118" t="n"/>
      <c r="BA159" s="118" t="n"/>
      <c r="BB159" s="118" t="n"/>
      <c r="BC159" s="118" t="n"/>
      <c r="BD159" s="118" t="n"/>
      <c r="BE159" s="118" t="n"/>
      <c r="BF159" s="118" t="n"/>
      <c r="BG159" s="118" t="n"/>
      <c r="BH159" s="118" t="n"/>
      <c r="BI159" s="118" t="n"/>
      <c r="BJ159" s="118" t="n"/>
      <c r="BK159" s="118" t="n"/>
      <c r="BL159" s="118" t="n"/>
      <c r="BM159" s="118" t="n"/>
      <c r="BN159" s="118" t="n"/>
      <c r="BO159" s="118" t="n"/>
      <c r="BP159" s="118" t="n"/>
      <c r="BQ159" s="118" t="n"/>
      <c r="BR159" s="118" t="n"/>
      <c r="BS159" s="118" t="n"/>
      <c r="BT159" s="118">
        <f>COUNTIF(B159:BS159,1)</f>
        <v/>
      </c>
      <c r="BV159" s="76">
        <f>TRIM(RIGHT(A159, LEN(A159) - FIND("@", SUBSTITUTE(A159, " ", "@", LEN(A159)-LEN(SUBSTITUTE(A159," ",""))))))</f>
        <v/>
      </c>
      <c r="BW159" s="76">
        <f>TRIM(LEFT(A159,FIND(" ",A159&amp;" ")-1))</f>
        <v/>
      </c>
      <c r="BX159">
        <f>+IF(BV159=BV158,"Same","Diff")</f>
        <v/>
      </c>
      <c r="BY159">
        <f>IF(BX159="Same",IF(BW159=BW158,"same","Diff"))</f>
        <v/>
      </c>
    </row>
    <row r="160" ht="17" customHeight="1">
      <c r="A160" s="60" t="inlineStr">
        <is>
          <t>Allan Bryant</t>
        </is>
      </c>
      <c r="B160" s="119" t="n"/>
      <c r="C160" s="119" t="n"/>
      <c r="D160" s="119" t="n"/>
      <c r="E160" s="119" t="n"/>
      <c r="F160" s="119" t="n"/>
      <c r="G160" s="119" t="n"/>
      <c r="H160" s="119" t="n"/>
      <c r="I160" s="119" t="n"/>
      <c r="J160" s="118" t="n"/>
      <c r="K160" s="118" t="n"/>
      <c r="L160" s="118" t="n"/>
      <c r="M160" s="118" t="n"/>
      <c r="N160" s="118" t="n"/>
      <c r="O160" s="118" t="n"/>
      <c r="P160" s="118" t="n"/>
      <c r="Q160" s="118" t="n"/>
      <c r="R160" s="118" t="n"/>
      <c r="S160" s="118" t="n"/>
      <c r="T160" s="118" t="n">
        <v>1</v>
      </c>
      <c r="U160" s="118" t="n">
        <v>1</v>
      </c>
      <c r="V160" s="118" t="n">
        <v>1</v>
      </c>
      <c r="W160" s="118" t="n">
        <v>1</v>
      </c>
      <c r="X160" s="118" t="n"/>
      <c r="Y160" s="118" t="n"/>
      <c r="Z160" s="118" t="n"/>
      <c r="AA160" s="118" t="n"/>
      <c r="AB160" s="118" t="n"/>
      <c r="AC160" s="118" t="n"/>
      <c r="AD160" s="118" t="n"/>
      <c r="AE160" s="118" t="n"/>
      <c r="AF160" s="118" t="n"/>
      <c r="AG160" s="118" t="n"/>
      <c r="AH160" s="118" t="n"/>
      <c r="AI160" s="118" t="n"/>
      <c r="AJ160" s="118" t="n"/>
      <c r="AK160" s="118" t="n"/>
      <c r="AL160" s="118" t="n"/>
      <c r="AM160" s="118" t="n"/>
      <c r="AN160" s="118" t="n"/>
      <c r="AO160" s="118" t="n"/>
      <c r="AP160" s="118" t="n"/>
      <c r="AQ160" s="118" t="n"/>
      <c r="AR160" s="118" t="n"/>
      <c r="AS160" s="118" t="n"/>
      <c r="AT160" s="118" t="n"/>
      <c r="AU160" s="118" t="n"/>
      <c r="AV160" s="118" t="n"/>
      <c r="AW160" s="118" t="n"/>
      <c r="AX160" s="118" t="n"/>
      <c r="AY160" s="118" t="n"/>
      <c r="AZ160" s="118" t="n"/>
      <c r="BA160" s="118" t="n"/>
      <c r="BB160" s="118" t="n"/>
      <c r="BC160" s="118" t="n"/>
      <c r="BD160" s="118" t="n"/>
      <c r="BE160" s="118" t="n"/>
      <c r="BF160" s="118" t="n"/>
      <c r="BG160" s="118" t="n"/>
      <c r="BH160" s="118" t="n"/>
      <c r="BI160" s="118" t="n"/>
      <c r="BJ160" s="118" t="n"/>
      <c r="BK160" s="118" t="n"/>
      <c r="BL160" s="118" t="n"/>
      <c r="BM160" s="118" t="n"/>
      <c r="BN160" s="118" t="n"/>
      <c r="BO160" s="118" t="n"/>
      <c r="BP160" s="118" t="n"/>
      <c r="BQ160" s="118" t="n"/>
      <c r="BR160" s="118" t="n"/>
      <c r="BS160" s="118" t="n"/>
      <c r="BT160" s="118">
        <f>COUNTIF(B160:BS160,1)</f>
        <v/>
      </c>
      <c r="BV160" s="76">
        <f>TRIM(RIGHT(A160, LEN(A160) - FIND("@", SUBSTITUTE(A160, " ", "@", LEN(A160)-LEN(SUBSTITUTE(A160," ",""))))))</f>
        <v/>
      </c>
      <c r="BW160" s="76">
        <f>TRIM(LEFT(A160,FIND(" ",A160&amp;" ")-1))</f>
        <v/>
      </c>
      <c r="BX160">
        <f>+IF(BV160=BV159,"Same","Diff")</f>
        <v/>
      </c>
      <c r="BY160">
        <f>IF(BX160="Same",IF(BW160=BW159,"same","Diff"))</f>
        <v/>
      </c>
    </row>
    <row r="161" ht="17" customHeight="1">
      <c r="A161" s="60" t="inlineStr">
        <is>
          <t>Bill Bryden</t>
        </is>
      </c>
      <c r="B161" s="119" t="n"/>
      <c r="C161" s="119" t="n"/>
      <c r="D161" s="119" t="n"/>
      <c r="E161" s="119" t="n"/>
      <c r="F161" s="119" t="n"/>
      <c r="G161" s="119" t="n"/>
      <c r="H161" s="119" t="n"/>
      <c r="I161" s="119" t="n"/>
      <c r="J161" s="118" t="n"/>
      <c r="K161" s="118" t="n">
        <v>1</v>
      </c>
      <c r="L161" s="118" t="n"/>
      <c r="M161" s="118" t="n"/>
      <c r="N161" s="118" t="n"/>
      <c r="O161" s="118" t="n"/>
      <c r="P161" s="118" t="n"/>
      <c r="Q161" s="118" t="n"/>
      <c r="R161" s="118" t="n"/>
      <c r="S161" s="118" t="n"/>
      <c r="T161" s="118" t="n"/>
      <c r="U161" s="118" t="n"/>
      <c r="V161" s="118" t="n"/>
      <c r="W161" s="118" t="n"/>
      <c r="X161" s="118" t="n"/>
      <c r="Y161" s="118" t="n"/>
      <c r="Z161" s="118" t="n"/>
      <c r="AA161" s="118" t="n"/>
      <c r="AB161" s="118" t="n"/>
      <c r="AC161" s="118" t="n"/>
      <c r="AD161" s="118" t="n"/>
      <c r="AE161" s="118" t="n"/>
      <c r="AF161" s="118" t="n"/>
      <c r="AG161" s="118" t="n"/>
      <c r="AH161" s="118" t="n"/>
      <c r="AI161" s="118" t="n"/>
      <c r="AJ161" s="118" t="n"/>
      <c r="AK161" s="118" t="n"/>
      <c r="AL161" s="118" t="n"/>
      <c r="AM161" s="118" t="n"/>
      <c r="AN161" s="118" t="n"/>
      <c r="AO161" s="118" t="n"/>
      <c r="AP161" s="118" t="n"/>
      <c r="AQ161" s="118" t="n"/>
      <c r="AR161" s="118" t="n"/>
      <c r="AS161" s="118" t="n"/>
      <c r="AT161" s="118" t="n"/>
      <c r="AU161" s="118" t="n"/>
      <c r="AV161" s="118" t="n"/>
      <c r="AW161" s="118" t="n"/>
      <c r="AX161" s="118" t="n"/>
      <c r="AY161" s="118" t="n"/>
      <c r="AZ161" s="118" t="n"/>
      <c r="BA161" s="118" t="n"/>
      <c r="BB161" s="118" t="n"/>
      <c r="BC161" s="118" t="n"/>
      <c r="BD161" s="118" t="n"/>
      <c r="BE161" s="118" t="n"/>
      <c r="BF161" s="118" t="n"/>
      <c r="BG161" s="118" t="n"/>
      <c r="BH161" s="118" t="n"/>
      <c r="BI161" s="118" t="n"/>
      <c r="BJ161" s="118" t="n"/>
      <c r="BK161" s="118" t="n"/>
      <c r="BL161" s="118" t="n"/>
      <c r="BM161" s="118" t="n"/>
      <c r="BN161" s="118" t="n"/>
      <c r="BO161" s="118" t="n"/>
      <c r="BP161" s="118" t="n"/>
      <c r="BQ161" s="118" t="n"/>
      <c r="BR161" s="118" t="n"/>
      <c r="BS161" s="118" t="n"/>
      <c r="BT161" s="118">
        <f>COUNTIF(B161:BS161,1)</f>
        <v/>
      </c>
      <c r="BV161" s="76">
        <f>TRIM(RIGHT(A161, LEN(A161) - FIND("@", SUBSTITUTE(A161, " ", "@", LEN(A161)-LEN(SUBSTITUTE(A161," ",""))))))</f>
        <v/>
      </c>
      <c r="BW161" s="76">
        <f>TRIM(LEFT(A161,FIND(" ",A161&amp;" ")-1))</f>
        <v/>
      </c>
      <c r="BX161">
        <f>+IF(BV161=BV160,"Same","Diff")</f>
        <v/>
      </c>
      <c r="BY161">
        <f>IF(BX161="Same",IF(BW161=BW160,"same","Diff"))</f>
        <v/>
      </c>
    </row>
    <row r="162" ht="17" customHeight="1">
      <c r="A162" s="60" t="inlineStr">
        <is>
          <t>Bill Buckle</t>
        </is>
      </c>
      <c r="B162" s="119" t="n"/>
      <c r="C162" s="119" t="n"/>
      <c r="D162" s="119" t="n">
        <v>1</v>
      </c>
      <c r="E162" s="119" t="n"/>
      <c r="F162" s="119" t="n">
        <v>1</v>
      </c>
      <c r="G162" s="119" t="n">
        <v>1</v>
      </c>
      <c r="H162" s="119" t="n">
        <v>1</v>
      </c>
      <c r="I162" s="119" t="n">
        <v>1</v>
      </c>
      <c r="J162" s="118" t="n"/>
      <c r="K162" s="118" t="n"/>
      <c r="L162" s="118" t="n"/>
      <c r="M162" s="118" t="n"/>
      <c r="N162" s="118" t="n"/>
      <c r="O162" s="118" t="n"/>
      <c r="P162" s="118" t="n"/>
      <c r="Q162" s="118" t="n"/>
      <c r="R162" s="118" t="n"/>
      <c r="S162" s="118" t="n"/>
      <c r="T162" s="118" t="n"/>
      <c r="U162" s="118" t="n"/>
      <c r="V162" s="118" t="n"/>
      <c r="W162" s="118" t="n"/>
      <c r="X162" s="118" t="n"/>
      <c r="Y162" s="118" t="n"/>
      <c r="Z162" s="118" t="n"/>
      <c r="AA162" s="118" t="n"/>
      <c r="AB162" s="118" t="n"/>
      <c r="AC162" s="118" t="n"/>
      <c r="AD162" s="118" t="n"/>
      <c r="AE162" s="118" t="n"/>
      <c r="AF162" s="118" t="n"/>
      <c r="AG162" s="118" t="n"/>
      <c r="AH162" s="118" t="n"/>
      <c r="AI162" s="118" t="n"/>
      <c r="AJ162" s="118" t="n"/>
      <c r="AK162" s="118" t="n"/>
      <c r="AL162" s="118" t="n"/>
      <c r="AM162" s="118" t="n"/>
      <c r="AN162" s="118" t="n"/>
      <c r="AO162" s="118" t="n"/>
      <c r="AP162" s="118" t="n"/>
      <c r="AQ162" s="118" t="n"/>
      <c r="AR162" s="118" t="n"/>
      <c r="AS162" s="118" t="n"/>
      <c r="AT162" s="118" t="n"/>
      <c r="AU162" s="118" t="n"/>
      <c r="AV162" s="118" t="n"/>
      <c r="AW162" s="118" t="n"/>
      <c r="AX162" s="118" t="n"/>
      <c r="AY162" s="118" t="n"/>
      <c r="AZ162" s="118" t="n"/>
      <c r="BA162" s="118" t="n"/>
      <c r="BB162" s="118" t="n"/>
      <c r="BC162" s="118" t="n"/>
      <c r="BD162" s="118" t="n"/>
      <c r="BE162" s="118" t="n"/>
      <c r="BF162" s="118" t="n"/>
      <c r="BG162" s="118" t="n"/>
      <c r="BH162" s="118" t="n"/>
      <c r="BI162" s="118" t="n"/>
      <c r="BJ162" s="118" t="n"/>
      <c r="BK162" s="118" t="n"/>
      <c r="BL162" s="118" t="n"/>
      <c r="BM162" s="118" t="n"/>
      <c r="BN162" s="118" t="n"/>
      <c r="BO162" s="118" t="n"/>
      <c r="BP162" s="118" t="n"/>
      <c r="BQ162" s="118" t="n"/>
      <c r="BR162" s="118" t="n"/>
      <c r="BS162" s="118" t="n"/>
      <c r="BT162" s="118">
        <f>COUNTIF(B162:BS162,1)</f>
        <v/>
      </c>
      <c r="BV162" s="76">
        <f>TRIM(RIGHT(A162, LEN(A162) - FIND("@", SUBSTITUTE(A162, " ", "@", LEN(A162)-LEN(SUBSTITUTE(A162," ",""))))))</f>
        <v/>
      </c>
      <c r="BW162" s="76">
        <f>TRIM(LEFT(A162,FIND(" ",A162&amp;" ")-1))</f>
        <v/>
      </c>
      <c r="BX162">
        <f>+IF(BV162=BV161,"Same","Diff")</f>
        <v/>
      </c>
      <c r="BY162">
        <f>IF(BX162="Same",IF(BW162=BW161,"same","Diff"))</f>
        <v/>
      </c>
    </row>
    <row r="163" ht="17" customHeight="1">
      <c r="A163" s="60" t="inlineStr">
        <is>
          <t>Harry Budd</t>
        </is>
      </c>
      <c r="B163" s="119" t="n"/>
      <c r="C163" s="119" t="n"/>
      <c r="D163" s="119" t="n"/>
      <c r="E163" s="119" t="n">
        <v>1</v>
      </c>
      <c r="F163" s="119" t="n"/>
      <c r="G163" s="119" t="n"/>
      <c r="H163" s="119" t="n"/>
      <c r="I163" s="119" t="n"/>
      <c r="J163" s="118" t="n"/>
      <c r="K163" s="118" t="n"/>
      <c r="L163" s="118" t="n"/>
      <c r="M163" s="118" t="n"/>
      <c r="N163" s="118" t="n"/>
      <c r="O163" s="118" t="n"/>
      <c r="P163" s="118" t="n"/>
      <c r="Q163" s="118" t="n"/>
      <c r="R163" s="118" t="n"/>
      <c r="S163" s="118" t="n"/>
      <c r="T163" s="118" t="n"/>
      <c r="U163" s="118" t="n"/>
      <c r="V163" s="118" t="n"/>
      <c r="W163" s="118" t="n"/>
      <c r="X163" s="118" t="n"/>
      <c r="Y163" s="118" t="n"/>
      <c r="Z163" s="118" t="n"/>
      <c r="AA163" s="118" t="n"/>
      <c r="AB163" s="118" t="n"/>
      <c r="AC163" s="118" t="n"/>
      <c r="AD163" s="118" t="n"/>
      <c r="AE163" s="118" t="n"/>
      <c r="AF163" s="118" t="n"/>
      <c r="AG163" s="118" t="n"/>
      <c r="AH163" s="118" t="n"/>
      <c r="AI163" s="118" t="n"/>
      <c r="AJ163" s="118" t="n"/>
      <c r="AK163" s="118" t="n"/>
      <c r="AL163" s="118" t="n"/>
      <c r="AM163" s="118" t="n"/>
      <c r="AN163" s="118" t="n"/>
      <c r="AO163" s="118" t="n"/>
      <c r="AP163" s="118" t="n"/>
      <c r="AQ163" s="118" t="n"/>
      <c r="AR163" s="118" t="n"/>
      <c r="AS163" s="118" t="n"/>
      <c r="AT163" s="118" t="n"/>
      <c r="AU163" s="118" t="n"/>
      <c r="AV163" s="118" t="n"/>
      <c r="AW163" s="118" t="n"/>
      <c r="AX163" s="118" t="n"/>
      <c r="AY163" s="118" t="n"/>
      <c r="AZ163" s="118" t="n"/>
      <c r="BA163" s="118" t="n"/>
      <c r="BB163" s="118" t="n"/>
      <c r="BC163" s="118" t="n"/>
      <c r="BD163" s="118" t="n"/>
      <c r="BE163" s="118" t="n"/>
      <c r="BF163" s="118" t="n"/>
      <c r="BG163" s="118" t="n"/>
      <c r="BH163" s="118" t="n"/>
      <c r="BI163" s="118" t="n"/>
      <c r="BJ163" s="118" t="n"/>
      <c r="BK163" s="118" t="n"/>
      <c r="BL163" s="118" t="n"/>
      <c r="BM163" s="118" t="n"/>
      <c r="BN163" s="118" t="n"/>
      <c r="BO163" s="118" t="n"/>
      <c r="BP163" s="118" t="n"/>
      <c r="BQ163" s="118" t="n"/>
      <c r="BR163" s="118" t="n"/>
      <c r="BS163" s="118" t="n"/>
      <c r="BT163" s="118">
        <f>COUNTIF(B163:BS163,1)</f>
        <v/>
      </c>
      <c r="BV163" s="76">
        <f>TRIM(RIGHT(A163, LEN(A163) - FIND("@", SUBSTITUTE(A163, " ", "@", LEN(A163)-LEN(SUBSTITUTE(A163," ",""))))))</f>
        <v/>
      </c>
      <c r="BW163" s="76">
        <f>TRIM(LEFT(A163,FIND(" ",A163&amp;" ")-1))</f>
        <v/>
      </c>
      <c r="BX163">
        <f>+IF(BV163=BV162,"Same","Diff")</f>
        <v/>
      </c>
      <c r="BY163">
        <f>IF(BX163="Same",IF(BW163=BW162,"same","Diff"))</f>
        <v/>
      </c>
    </row>
    <row r="164" ht="17" customHeight="1">
      <c r="A164" s="59" t="inlineStr">
        <is>
          <t>Enno Buesselmann</t>
        </is>
      </c>
      <c r="B164" s="117" t="n"/>
      <c r="C164" s="117" t="n"/>
      <c r="D164" s="117" t="n"/>
      <c r="E164" s="117" t="n"/>
      <c r="F164" s="117" t="n"/>
      <c r="G164" s="117" t="n"/>
      <c r="H164" s="117" t="n"/>
      <c r="I164" s="117" t="n"/>
      <c r="J164" s="118" t="n"/>
      <c r="K164" s="118" t="n"/>
      <c r="L164" s="118" t="n"/>
      <c r="M164" s="118" t="n"/>
      <c r="N164" s="118" t="n"/>
      <c r="O164" s="118" t="n">
        <v>1</v>
      </c>
      <c r="P164" s="118" t="n"/>
      <c r="Q164" s="118" t="n"/>
      <c r="R164" s="118" t="n"/>
      <c r="S164" s="118" t="n"/>
      <c r="T164" s="118" t="n"/>
      <c r="U164" s="118" t="n"/>
      <c r="V164" s="118" t="n"/>
      <c r="W164" s="118" t="n"/>
      <c r="X164" s="118" t="n"/>
      <c r="Y164" s="118" t="n"/>
      <c r="Z164" s="118" t="n"/>
      <c r="AA164" s="118" t="n"/>
      <c r="AB164" s="118" t="n"/>
      <c r="AC164" s="118" t="n"/>
      <c r="AD164" s="118" t="n"/>
      <c r="AE164" s="118" t="n"/>
      <c r="AF164" s="118" t="n"/>
      <c r="AG164" s="118" t="n"/>
      <c r="AH164" s="118" t="n"/>
      <c r="AI164" s="118" t="n"/>
      <c r="AJ164" s="118" t="n"/>
      <c r="AK164" s="118" t="n"/>
      <c r="AL164" s="118" t="n"/>
      <c r="AM164" s="118" t="n"/>
      <c r="AN164" s="118" t="n"/>
      <c r="AO164" s="118" t="n"/>
      <c r="AP164" s="118" t="n"/>
      <c r="AQ164" s="118" t="n"/>
      <c r="AR164" s="118" t="n"/>
      <c r="AS164" s="118" t="n"/>
      <c r="AT164" s="118" t="n"/>
      <c r="AU164" s="118" t="n"/>
      <c r="AV164" s="118" t="n"/>
      <c r="AW164" s="118" t="n"/>
      <c r="AX164" s="118" t="n"/>
      <c r="AY164" s="118" t="n"/>
      <c r="AZ164" s="118" t="n"/>
      <c r="BA164" s="118" t="n"/>
      <c r="BB164" s="118" t="n"/>
      <c r="BC164" s="118" t="n"/>
      <c r="BD164" s="118" t="n"/>
      <c r="BE164" s="118" t="n"/>
      <c r="BF164" s="118" t="n"/>
      <c r="BG164" s="118" t="n"/>
      <c r="BH164" s="118" t="n"/>
      <c r="BI164" s="118" t="n"/>
      <c r="BJ164" s="118" t="n"/>
      <c r="BK164" s="118" t="n"/>
      <c r="BL164" s="118" t="n"/>
      <c r="BM164" s="118" t="n"/>
      <c r="BN164" s="118" t="n"/>
      <c r="BO164" s="118" t="n"/>
      <c r="BP164" s="118" t="n"/>
      <c r="BQ164" s="118" t="n"/>
      <c r="BR164" s="118" t="n"/>
      <c r="BS164" s="118" t="n"/>
      <c r="BT164" s="118">
        <f>COUNTIF(B164:BS164,1)</f>
        <v/>
      </c>
      <c r="BV164" s="76">
        <f>TRIM(RIGHT(A164, LEN(A164) - FIND("@", SUBSTITUTE(A164, " ", "@", LEN(A164)-LEN(SUBSTITUTE(A164," ",""))))))</f>
        <v/>
      </c>
      <c r="BW164" s="76">
        <f>TRIM(LEFT(A164,FIND(" ",A164&amp;" ")-1))</f>
        <v/>
      </c>
      <c r="BX164">
        <f>+IF(BV164=BV163,"Same","Diff")</f>
        <v/>
      </c>
      <c r="BY164">
        <f>IF(BX164="Same",IF(BW164=BW163,"same","Diff"))</f>
        <v/>
      </c>
    </row>
    <row r="165" ht="17" customHeight="1">
      <c r="A165" s="63" t="inlineStr">
        <is>
          <t>Bob Bullock</t>
        </is>
      </c>
      <c r="B165" s="122" t="n"/>
      <c r="C165" s="122" t="n"/>
      <c r="D165" s="122" t="n">
        <v>1</v>
      </c>
      <c r="E165" s="122" t="n"/>
      <c r="F165" s="122" t="n"/>
      <c r="G165" s="122" t="n"/>
      <c r="H165" s="122" t="n"/>
      <c r="I165" s="122" t="n"/>
      <c r="J165" s="118" t="n"/>
      <c r="K165" s="118" t="n"/>
      <c r="L165" s="118" t="n"/>
      <c r="M165" s="118" t="n"/>
      <c r="N165" s="118" t="n"/>
      <c r="O165" s="118" t="n"/>
      <c r="P165" s="118" t="n"/>
      <c r="Q165" s="118" t="n"/>
      <c r="R165" s="118" t="n"/>
      <c r="S165" s="118" t="n"/>
      <c r="T165" s="118" t="n"/>
      <c r="U165" s="118" t="n"/>
      <c r="V165" s="118" t="n"/>
      <c r="W165" s="118" t="n"/>
      <c r="X165" s="118" t="n"/>
      <c r="Y165" s="118" t="n"/>
      <c r="Z165" s="118" t="n"/>
      <c r="AA165" s="118" t="n"/>
      <c r="AB165" s="118" t="n"/>
      <c r="AC165" s="118" t="n"/>
      <c r="AD165" s="118" t="n"/>
      <c r="AE165" s="118" t="n"/>
      <c r="AF165" s="118" t="n"/>
      <c r="AG165" s="118" t="n"/>
      <c r="AH165" s="118" t="n"/>
      <c r="AI165" s="118" t="n"/>
      <c r="AJ165" s="118" t="n"/>
      <c r="AK165" s="118" t="n"/>
      <c r="AL165" s="118" t="n"/>
      <c r="AM165" s="118" t="n"/>
      <c r="AN165" s="118" t="n"/>
      <c r="AO165" s="118" t="n"/>
      <c r="AP165" s="118" t="n"/>
      <c r="AQ165" s="118" t="n"/>
      <c r="AR165" s="118" t="n"/>
      <c r="AS165" s="118" t="n"/>
      <c r="AT165" s="118" t="n"/>
      <c r="AU165" s="118" t="n"/>
      <c r="AV165" s="118" t="n"/>
      <c r="AW165" s="118" t="n"/>
      <c r="AX165" s="118" t="n"/>
      <c r="AY165" s="118" t="n"/>
      <c r="AZ165" s="118" t="n"/>
      <c r="BA165" s="118" t="n"/>
      <c r="BB165" s="118" t="n"/>
      <c r="BC165" s="118" t="n"/>
      <c r="BD165" s="118" t="n"/>
      <c r="BE165" s="118" t="n"/>
      <c r="BF165" s="118" t="n"/>
      <c r="BG165" s="118" t="n"/>
      <c r="BH165" s="118" t="n"/>
      <c r="BI165" s="118" t="n"/>
      <c r="BJ165" s="118" t="n"/>
      <c r="BK165" s="118" t="n"/>
      <c r="BL165" s="118" t="n"/>
      <c r="BM165" s="118" t="n"/>
      <c r="BN165" s="118" t="n"/>
      <c r="BO165" s="118" t="n"/>
      <c r="BP165" s="118" t="n"/>
      <c r="BQ165" s="118" t="n"/>
      <c r="BR165" s="118" t="n"/>
      <c r="BS165" s="118" t="n"/>
      <c r="BT165" s="118">
        <f>COUNTIF(B165:BS165,1)</f>
        <v/>
      </c>
      <c r="BV165" s="76">
        <f>TRIM(RIGHT(A165, LEN(A165) - FIND("@", SUBSTITUTE(A165, " ", "@", LEN(A165)-LEN(SUBSTITUTE(A165," ",""))))))</f>
        <v/>
      </c>
      <c r="BW165" s="76">
        <f>TRIM(LEFT(A165,FIND(" ",A165&amp;" ")-1))</f>
        <v/>
      </c>
      <c r="BX165">
        <f>+IF(BV165=BV164,"Same","Diff")</f>
        <v/>
      </c>
      <c r="BY165">
        <f>IF(BX165="Same",IF(BW165=BW164,"same","Diff"))</f>
        <v/>
      </c>
    </row>
    <row r="166" ht="17" customHeight="1">
      <c r="A166" s="61" t="inlineStr">
        <is>
          <t>Alex Buncombe</t>
        </is>
      </c>
      <c r="B166" s="120" t="n"/>
      <c r="C166" s="120" t="n"/>
      <c r="D166" s="120" t="n"/>
      <c r="E166" s="120" t="n"/>
      <c r="F166" s="120" t="n"/>
      <c r="G166" s="120" t="n"/>
      <c r="H166" s="120" t="n"/>
      <c r="I166" s="120" t="n"/>
      <c r="J166" s="118" t="n"/>
      <c r="K166" s="118" t="n"/>
      <c r="L166" s="118" t="n"/>
      <c r="M166" s="118" t="n"/>
      <c r="N166" s="118" t="n"/>
      <c r="O166" s="118" t="n"/>
      <c r="P166" s="118" t="n"/>
      <c r="Q166" s="118" t="n"/>
      <c r="R166" s="118" t="n"/>
      <c r="S166" s="118" t="n"/>
      <c r="T166" s="118" t="n"/>
      <c r="U166" s="118" t="n"/>
      <c r="V166" s="118" t="n"/>
      <c r="W166" s="118" t="n"/>
      <c r="X166" s="118" t="n"/>
      <c r="Y166" s="118" t="n"/>
      <c r="Z166" s="118" t="n"/>
      <c r="AA166" s="118" t="n"/>
      <c r="AB166" s="118" t="n"/>
      <c r="AC166" s="118" t="n"/>
      <c r="AD166" s="118" t="n"/>
      <c r="AE166" s="118" t="n"/>
      <c r="AF166" s="118" t="n"/>
      <c r="AG166" s="118" t="n"/>
      <c r="AH166" s="118" t="n"/>
      <c r="AI166" s="118" t="n"/>
      <c r="AJ166" s="118" t="n"/>
      <c r="AK166" s="118" t="n"/>
      <c r="AL166" s="118" t="n"/>
      <c r="AM166" s="118" t="n"/>
      <c r="AN166" s="118" t="n"/>
      <c r="AO166" s="118" t="n"/>
      <c r="AP166" s="118" t="n"/>
      <c r="AQ166" s="118" t="n"/>
      <c r="AR166" s="118" t="n"/>
      <c r="AS166" s="118" t="n"/>
      <c r="AT166" s="118" t="n"/>
      <c r="AU166" s="118" t="n"/>
      <c r="AV166" s="118" t="n"/>
      <c r="AW166" s="118" t="n"/>
      <c r="AX166" s="118" t="n"/>
      <c r="AY166" s="118" t="n"/>
      <c r="AZ166" s="118" t="n"/>
      <c r="BA166" s="118" t="n"/>
      <c r="BB166" s="118" t="n"/>
      <c r="BC166" s="118" t="n"/>
      <c r="BD166" s="118" t="n"/>
      <c r="BE166" s="118" t="n"/>
      <c r="BF166" s="118" t="n"/>
      <c r="BG166" s="118" t="n">
        <v>1</v>
      </c>
      <c r="BH166" s="118" t="n">
        <v>1</v>
      </c>
      <c r="BI166" s="118" t="n"/>
      <c r="BJ166" s="118" t="n"/>
      <c r="BK166" s="118" t="n"/>
      <c r="BL166" s="118" t="n"/>
      <c r="BM166" s="118" t="n"/>
      <c r="BN166" s="118" t="n"/>
      <c r="BO166" s="118" t="n"/>
      <c r="BP166" s="118" t="n"/>
      <c r="BQ166" s="118" t="n"/>
      <c r="BR166" s="118" t="n"/>
      <c r="BS166" s="118" t="n"/>
      <c r="BT166" s="118">
        <f>COUNTIF(B166:BS166,1)</f>
        <v/>
      </c>
      <c r="BV166" s="76">
        <f>TRIM(RIGHT(A166, LEN(A166) - FIND("@", SUBSTITUTE(A166, " ", "@", LEN(A166)-LEN(SUBSTITUTE(A166," ",""))))))</f>
        <v/>
      </c>
      <c r="BW166" s="76">
        <f>TRIM(LEFT(A166,FIND(" ",A166&amp;" ")-1))</f>
        <v/>
      </c>
      <c r="BX166">
        <f>+IF(BV166=BV165,"Same","Diff")</f>
        <v/>
      </c>
      <c r="BY166">
        <f>IF(BX166="Same",IF(BW166=BW165,"same","Diff"))</f>
        <v/>
      </c>
    </row>
    <row r="167" ht="17" customHeight="1">
      <c r="A167" s="59" t="inlineStr">
        <is>
          <t>John Bundy</t>
        </is>
      </c>
      <c r="B167" s="117" t="n"/>
      <c r="C167" s="117" t="n"/>
      <c r="D167" s="117" t="n"/>
      <c r="E167" s="117" t="n"/>
      <c r="F167" s="117" t="n"/>
      <c r="G167" s="117" t="n"/>
      <c r="H167" s="117" t="n"/>
      <c r="I167" s="117" t="n"/>
      <c r="J167" s="118" t="n"/>
      <c r="K167" s="118" t="n"/>
      <c r="L167" s="118" t="n"/>
      <c r="M167" s="118" t="n"/>
      <c r="N167" s="118" t="n"/>
      <c r="O167" s="118" t="n"/>
      <c r="P167" s="118" t="n"/>
      <c r="Q167" s="118" t="n"/>
      <c r="R167" s="118" t="n"/>
      <c r="S167" s="118" t="n"/>
      <c r="T167" s="118" t="n"/>
      <c r="U167" s="118" t="n"/>
      <c r="V167" s="118" t="n"/>
      <c r="W167" s="118" t="n"/>
      <c r="X167" s="118" t="n"/>
      <c r="Y167" s="118" t="n">
        <v>1</v>
      </c>
      <c r="Z167" s="118" t="n">
        <v>1</v>
      </c>
      <c r="AA167" s="118" t="n">
        <v>1</v>
      </c>
      <c r="AB167" s="118" t="n"/>
      <c r="AC167" s="118" t="n"/>
      <c r="AD167" s="118" t="n"/>
      <c r="AE167" s="118" t="n"/>
      <c r="AF167" s="118" t="n"/>
      <c r="AG167" s="118" t="n"/>
      <c r="AH167" s="118" t="n"/>
      <c r="AI167" s="118" t="n"/>
      <c r="AJ167" s="118" t="n"/>
      <c r="AK167" s="118" t="n"/>
      <c r="AL167" s="118" t="n"/>
      <c r="AM167" s="118" t="n"/>
      <c r="AN167" s="118" t="n"/>
      <c r="AO167" s="118" t="n"/>
      <c r="AP167" s="118" t="n"/>
      <c r="AQ167" s="118" t="n"/>
      <c r="AR167" s="118" t="n"/>
      <c r="AS167" s="118" t="n"/>
      <c r="AT167" s="118" t="n"/>
      <c r="AU167" s="118" t="n"/>
      <c r="AV167" s="118" t="n"/>
      <c r="AW167" s="118" t="n"/>
      <c r="AX167" s="118" t="n"/>
      <c r="AY167" s="118" t="n"/>
      <c r="AZ167" s="118" t="n"/>
      <c r="BA167" s="118" t="n"/>
      <c r="BB167" s="118" t="n"/>
      <c r="BC167" s="118" t="n"/>
      <c r="BD167" s="118" t="n"/>
      <c r="BE167" s="118" t="n"/>
      <c r="BF167" s="118" t="n"/>
      <c r="BG167" s="118" t="n"/>
      <c r="BH167" s="118" t="n"/>
      <c r="BI167" s="118" t="n"/>
      <c r="BJ167" s="118" t="n"/>
      <c r="BK167" s="118" t="n"/>
      <c r="BL167" s="118" t="n"/>
      <c r="BM167" s="118" t="n"/>
      <c r="BN167" s="118" t="n"/>
      <c r="BO167" s="118" t="n"/>
      <c r="BP167" s="118" t="n"/>
      <c r="BQ167" s="118" t="n"/>
      <c r="BR167" s="118" t="n"/>
      <c r="BS167" s="118" t="n"/>
      <c r="BT167" s="118">
        <f>COUNTIF(B167:BS167,1)</f>
        <v/>
      </c>
      <c r="BV167" s="76">
        <f>TRIM(RIGHT(A167, LEN(A167) - FIND("@", SUBSTITUTE(A167, " ", "@", LEN(A167)-LEN(SUBSTITUTE(A167," ",""))))))</f>
        <v/>
      </c>
      <c r="BW167" s="76">
        <f>TRIM(LEFT(A167,FIND(" ",A167&amp;" ")-1))</f>
        <v/>
      </c>
      <c r="BX167">
        <f>+IF(BV167=BV166,"Same","Diff")</f>
        <v/>
      </c>
      <c r="BY167">
        <f>IF(BX167="Same",IF(BW167=BW166,"same","Diff"))</f>
        <v/>
      </c>
    </row>
    <row r="168" ht="17" customHeight="1">
      <c r="A168" s="59" t="inlineStr">
        <is>
          <t>Ross Burbidge</t>
        </is>
      </c>
      <c r="B168" s="117" t="n"/>
      <c r="C168" s="117" t="n"/>
      <c r="D168" s="117" t="n"/>
      <c r="E168" s="117" t="n"/>
      <c r="F168" s="117" t="n"/>
      <c r="G168" s="117" t="n"/>
      <c r="H168" s="117" t="n"/>
      <c r="I168" s="117" t="n"/>
      <c r="J168" s="118" t="n"/>
      <c r="K168" s="118" t="n"/>
      <c r="L168" s="118" t="n"/>
      <c r="M168" s="118" t="n"/>
      <c r="N168" s="118" t="n"/>
      <c r="O168" s="118" t="n"/>
      <c r="P168" s="118" t="n"/>
      <c r="Q168" s="118" t="n"/>
      <c r="R168" s="118" t="n"/>
      <c r="S168" s="118" t="n"/>
      <c r="T168" s="118" t="n">
        <v>1</v>
      </c>
      <c r="U168" s="118" t="n">
        <v>1</v>
      </c>
      <c r="V168" s="118" t="n"/>
      <c r="W168" s="118" t="n"/>
      <c r="X168" s="118" t="n">
        <v>1</v>
      </c>
      <c r="Y168" s="118" t="n"/>
      <c r="Z168" s="118" t="n"/>
      <c r="AA168" s="118" t="n"/>
      <c r="AB168" s="118" t="n"/>
      <c r="AC168" s="118" t="n"/>
      <c r="AD168" s="118" t="n"/>
      <c r="AE168" s="118" t="n">
        <v>1</v>
      </c>
      <c r="AF168" s="118" t="n"/>
      <c r="AG168" s="118" t="n"/>
      <c r="AH168" s="118" t="n"/>
      <c r="AI168" s="118" t="n"/>
      <c r="AJ168" s="118" t="n"/>
      <c r="AK168" s="118" t="n"/>
      <c r="AL168" s="118" t="n"/>
      <c r="AM168" s="118" t="n"/>
      <c r="AN168" s="118" t="n"/>
      <c r="AO168" s="118" t="n"/>
      <c r="AP168" s="118" t="n"/>
      <c r="AQ168" s="118" t="n"/>
      <c r="AR168" s="118" t="n"/>
      <c r="AS168" s="118" t="n"/>
      <c r="AT168" s="118" t="n"/>
      <c r="AU168" s="118" t="n"/>
      <c r="AV168" s="118" t="n"/>
      <c r="AW168" s="118" t="n"/>
      <c r="AX168" s="118" t="n"/>
      <c r="AY168" s="118" t="n"/>
      <c r="AZ168" s="118" t="n"/>
      <c r="BA168" s="118" t="n"/>
      <c r="BB168" s="118" t="n"/>
      <c r="BC168" s="118" t="n"/>
      <c r="BD168" s="118" t="n"/>
      <c r="BE168" s="118" t="n"/>
      <c r="BF168" s="118" t="n"/>
      <c r="BG168" s="118" t="n"/>
      <c r="BH168" s="118" t="n"/>
      <c r="BI168" s="118" t="n"/>
      <c r="BJ168" s="118" t="n"/>
      <c r="BK168" s="118" t="n"/>
      <c r="BL168" s="118" t="n"/>
      <c r="BM168" s="118" t="n"/>
      <c r="BN168" s="118" t="n"/>
      <c r="BO168" s="118" t="n"/>
      <c r="BP168" s="118" t="n"/>
      <c r="BQ168" s="118" t="n"/>
      <c r="BR168" s="118" t="n"/>
      <c r="BS168" s="118" t="n"/>
      <c r="BT168" s="118">
        <f>COUNTIF(B168:BS168,1)</f>
        <v/>
      </c>
      <c r="BV168" s="76">
        <f>TRIM(RIGHT(A168, LEN(A168) - FIND("@", SUBSTITUTE(A168, " ", "@", LEN(A168)-LEN(SUBSTITUTE(A168," ",""))))))</f>
        <v/>
      </c>
      <c r="BW168" s="76">
        <f>TRIM(LEFT(A168,FIND(" ",A168&amp;" ")-1))</f>
        <v/>
      </c>
      <c r="BX168">
        <f>+IF(BV168=BV167,"Same","Diff")</f>
        <v/>
      </c>
      <c r="BY168">
        <f>IF(BX168="Same",IF(BW168=BW167,"same","Diff"))</f>
        <v/>
      </c>
    </row>
    <row r="169" ht="17" customHeight="1">
      <c r="A169" s="59" t="inlineStr">
        <is>
          <t>Gerry Burges</t>
        </is>
      </c>
      <c r="B169" s="117" t="n"/>
      <c r="C169" s="117" t="n"/>
      <c r="D169" s="117" t="n"/>
      <c r="E169" s="117" t="n"/>
      <c r="F169" s="117" t="n"/>
      <c r="G169" s="117" t="n"/>
      <c r="H169" s="117" t="n"/>
      <c r="I169" s="117" t="n"/>
      <c r="J169" s="118" t="n"/>
      <c r="K169" s="118" t="n"/>
      <c r="L169" s="118" t="n"/>
      <c r="M169" s="118" t="n"/>
      <c r="N169" s="118" t="n"/>
      <c r="O169" s="118" t="n"/>
      <c r="P169" s="118" t="n"/>
      <c r="Q169" s="118" t="n"/>
      <c r="R169" s="118" t="n"/>
      <c r="S169" s="118" t="n"/>
      <c r="T169" s="118" t="n"/>
      <c r="U169" s="118" t="n"/>
      <c r="V169" s="118" t="n"/>
      <c r="W169" s="118" t="n"/>
      <c r="X169" s="118" t="n">
        <v>1</v>
      </c>
      <c r="Y169" s="118" t="n">
        <v>1</v>
      </c>
      <c r="Z169" s="118" t="n"/>
      <c r="AA169" s="118" t="n"/>
      <c r="AB169" s="118" t="n"/>
      <c r="AC169" s="118" t="n"/>
      <c r="AD169" s="118" t="n"/>
      <c r="AE169" s="118" t="n"/>
      <c r="AF169" s="118" t="n"/>
      <c r="AG169" s="118" t="n"/>
      <c r="AH169" s="118" t="n"/>
      <c r="AI169" s="118" t="n"/>
      <c r="AJ169" s="118" t="n"/>
      <c r="AK169" s="118" t="n"/>
      <c r="AL169" s="118" t="n"/>
      <c r="AM169" s="118" t="n"/>
      <c r="AN169" s="118" t="n"/>
      <c r="AO169" s="118" t="n"/>
      <c r="AP169" s="118" t="n"/>
      <c r="AQ169" s="118" t="n"/>
      <c r="AR169" s="118" t="n"/>
      <c r="AS169" s="118" t="n"/>
      <c r="AT169" s="118" t="n"/>
      <c r="AU169" s="118" t="n"/>
      <c r="AV169" s="118" t="n"/>
      <c r="AW169" s="118" t="n"/>
      <c r="AX169" s="118" t="n"/>
      <c r="AY169" s="118" t="n"/>
      <c r="AZ169" s="118" t="n"/>
      <c r="BA169" s="118" t="n"/>
      <c r="BB169" s="118" t="n"/>
      <c r="BC169" s="118" t="n"/>
      <c r="BD169" s="118" t="n"/>
      <c r="BE169" s="118" t="n"/>
      <c r="BF169" s="118" t="n"/>
      <c r="BG169" s="118" t="n"/>
      <c r="BH169" s="118" t="n"/>
      <c r="BI169" s="118" t="n"/>
      <c r="BJ169" s="118" t="n"/>
      <c r="BK169" s="118" t="n"/>
      <c r="BL169" s="118" t="n"/>
      <c r="BM169" s="118" t="n"/>
      <c r="BN169" s="118" t="n"/>
      <c r="BO169" s="118" t="n"/>
      <c r="BP169" s="118" t="n"/>
      <c r="BQ169" s="118" t="n"/>
      <c r="BR169" s="118" t="n"/>
      <c r="BS169" s="118" t="n"/>
      <c r="BT169" s="118">
        <f>COUNTIF(B169:BS169,1)</f>
        <v/>
      </c>
      <c r="BV169" s="76">
        <f>TRIM(RIGHT(A169, LEN(A169) - FIND("@", SUBSTITUTE(A169, " ", "@", LEN(A169)-LEN(SUBSTITUTE(A169," ",""))))))</f>
        <v/>
      </c>
      <c r="BW169" s="76">
        <f>TRIM(LEFT(A169,FIND(" ",A169&amp;" ")-1))</f>
        <v/>
      </c>
      <c r="BX169">
        <f>+IF(BV169=BV168,"Same","Diff")</f>
        <v/>
      </c>
      <c r="BY169">
        <f>IF(BX169="Same",IF(BW169=BW168,"same","Diff"))</f>
        <v/>
      </c>
    </row>
    <row r="170" ht="17" customHeight="1">
      <c r="A170" s="59" t="inlineStr">
        <is>
          <t>Mike Burgmann</t>
        </is>
      </c>
      <c r="B170" s="117" t="n"/>
      <c r="C170" s="117" t="n"/>
      <c r="D170" s="117" t="n"/>
      <c r="E170" s="117" t="n"/>
      <c r="F170" s="117" t="n"/>
      <c r="G170" s="117" t="n"/>
      <c r="H170" s="117" t="n"/>
      <c r="I170" s="117" t="n"/>
      <c r="J170" s="118" t="n"/>
      <c r="K170" s="118" t="n"/>
      <c r="L170" s="118" t="n"/>
      <c r="M170" s="118" t="n"/>
      <c r="N170" s="118" t="n"/>
      <c r="O170" s="118" t="n"/>
      <c r="P170" s="118" t="n"/>
      <c r="Q170" s="118" t="n"/>
      <c r="R170" s="118" t="n"/>
      <c r="S170" s="118" t="n"/>
      <c r="T170" s="118" t="n"/>
      <c r="U170" s="118" t="n"/>
      <c r="V170" s="118" t="n"/>
      <c r="W170" s="118" t="n"/>
      <c r="X170" s="118" t="n"/>
      <c r="Y170" s="118" t="n">
        <v>1</v>
      </c>
      <c r="Z170" s="118" t="n">
        <v>1</v>
      </c>
      <c r="AA170" s="118" t="n">
        <v>1</v>
      </c>
      <c r="AB170" s="118" t="n">
        <v>1</v>
      </c>
      <c r="AC170" s="118" t="n"/>
      <c r="AD170" s="118" t="n"/>
      <c r="AE170" s="118" t="n"/>
      <c r="AF170" s="118" t="n"/>
      <c r="AG170" s="118" t="n"/>
      <c r="AH170" s="118" t="n"/>
      <c r="AI170" s="118" t="n"/>
      <c r="AJ170" s="118" t="n"/>
      <c r="AK170" s="118" t="n"/>
      <c r="AL170" s="118" t="n"/>
      <c r="AM170" s="118" t="n"/>
      <c r="AN170" s="118" t="n"/>
      <c r="AO170" s="118" t="n"/>
      <c r="AP170" s="118" t="n"/>
      <c r="AQ170" s="118" t="n"/>
      <c r="AR170" s="118" t="n"/>
      <c r="AS170" s="118" t="n"/>
      <c r="AT170" s="118" t="n"/>
      <c r="AU170" s="118" t="n"/>
      <c r="AV170" s="118" t="n"/>
      <c r="AW170" s="118" t="n"/>
      <c r="AX170" s="118" t="n"/>
      <c r="AY170" s="118" t="n"/>
      <c r="AZ170" s="118" t="n"/>
      <c r="BA170" s="118" t="n"/>
      <c r="BB170" s="118" t="n"/>
      <c r="BC170" s="118" t="n"/>
      <c r="BD170" s="118" t="n"/>
      <c r="BE170" s="118" t="n"/>
      <c r="BF170" s="118" t="n"/>
      <c r="BG170" s="118" t="n"/>
      <c r="BH170" s="118" t="n"/>
      <c r="BI170" s="118" t="n"/>
      <c r="BJ170" s="118" t="n"/>
      <c r="BK170" s="118" t="n"/>
      <c r="BL170" s="118" t="n"/>
      <c r="BM170" s="118" t="n"/>
      <c r="BN170" s="118" t="n"/>
      <c r="BO170" s="118" t="n"/>
      <c r="BP170" s="118" t="n"/>
      <c r="BQ170" s="118" t="n"/>
      <c r="BR170" s="118" t="n"/>
      <c r="BS170" s="118" t="n"/>
      <c r="BT170" s="118">
        <f>COUNTIF(B170:BS170,1)</f>
        <v/>
      </c>
      <c r="BV170" s="76">
        <f>TRIM(RIGHT(A170, LEN(A170) - FIND("@", SUBSTITUTE(A170, " ", "@", LEN(A170)-LEN(SUBSTITUTE(A170," ",""))))))</f>
        <v/>
      </c>
      <c r="BW170" s="76">
        <f>TRIM(LEFT(A170,FIND(" ",A170&amp;" ")-1))</f>
        <v/>
      </c>
      <c r="BX170">
        <f>+IF(BV170=BV169,"Same","Diff")</f>
        <v/>
      </c>
      <c r="BY170">
        <f>IF(BX170="Same",IF(BW170=BW169,"same","Diff"))</f>
        <v/>
      </c>
    </row>
    <row r="171" ht="17" customHeight="1">
      <c r="A171" s="61" t="inlineStr">
        <is>
          <t>Lou Burke</t>
        </is>
      </c>
      <c r="B171" s="120" t="n"/>
      <c r="C171" s="120" t="n">
        <v>1</v>
      </c>
      <c r="D171" s="120" t="n"/>
      <c r="E171" s="120" t="n"/>
      <c r="F171" s="120" t="n"/>
      <c r="G171" s="120" t="n"/>
      <c r="H171" s="120" t="n"/>
      <c r="I171" s="120" t="n"/>
      <c r="J171" s="118" t="n"/>
      <c r="K171" s="118" t="n"/>
      <c r="L171" s="118" t="n"/>
      <c r="M171" s="118" t="n"/>
      <c r="N171" s="118" t="n"/>
      <c r="O171" s="118" t="n"/>
      <c r="P171" s="118" t="n"/>
      <c r="Q171" s="118" t="n"/>
      <c r="R171" s="118" t="n"/>
      <c r="S171" s="118" t="n"/>
      <c r="T171" s="118" t="n"/>
      <c r="U171" s="118" t="n"/>
      <c r="V171" s="118" t="n"/>
      <c r="W171" s="118" t="n"/>
      <c r="X171" s="118" t="n"/>
      <c r="Y171" s="118" t="n"/>
      <c r="Z171" s="118" t="n"/>
      <c r="AA171" s="118" t="n"/>
      <c r="AB171" s="118" t="n"/>
      <c r="AC171" s="118" t="n"/>
      <c r="AD171" s="118" t="n"/>
      <c r="AE171" s="118" t="n"/>
      <c r="AF171" s="118" t="n"/>
      <c r="AG171" s="118" t="n"/>
      <c r="AH171" s="118" t="n"/>
      <c r="AI171" s="118" t="n"/>
      <c r="AJ171" s="118" t="n"/>
      <c r="AK171" s="118" t="n"/>
      <c r="AL171" s="118" t="n"/>
      <c r="AM171" s="118" t="n"/>
      <c r="AN171" s="118" t="n"/>
      <c r="AO171" s="118" t="n"/>
      <c r="AP171" s="118" t="n"/>
      <c r="AQ171" s="118" t="n"/>
      <c r="AR171" s="118" t="n"/>
      <c r="AS171" s="118" t="n"/>
      <c r="AT171" s="118" t="n"/>
      <c r="AU171" s="118" t="n"/>
      <c r="AV171" s="118" t="n"/>
      <c r="AW171" s="118" t="n"/>
      <c r="AX171" s="118" t="n"/>
      <c r="AY171" s="118" t="n"/>
      <c r="AZ171" s="118" t="n"/>
      <c r="BA171" s="118" t="n"/>
      <c r="BB171" s="118" t="n"/>
      <c r="BC171" s="118" t="n"/>
      <c r="BD171" s="118" t="n"/>
      <c r="BE171" s="118" t="n"/>
      <c r="BF171" s="118" t="n"/>
      <c r="BG171" s="118" t="n"/>
      <c r="BH171" s="118" t="n"/>
      <c r="BI171" s="118" t="n"/>
      <c r="BJ171" s="118" t="n"/>
      <c r="BK171" s="118" t="n"/>
      <c r="BL171" s="118" t="n"/>
      <c r="BM171" s="118" t="n"/>
      <c r="BN171" s="118" t="n"/>
      <c r="BO171" s="118" t="n"/>
      <c r="BP171" s="118" t="n"/>
      <c r="BQ171" s="118" t="n"/>
      <c r="BR171" s="118" t="n"/>
      <c r="BS171" s="118" t="n"/>
      <c r="BT171" s="118">
        <f>COUNTIF(B171:BS171,1)</f>
        <v/>
      </c>
      <c r="BV171" s="76">
        <f>TRIM(RIGHT(A171, LEN(A171) - FIND("@", SUBSTITUTE(A171, " ", "@", LEN(A171)-LEN(SUBSTITUTE(A171," ",""))))))</f>
        <v/>
      </c>
      <c r="BW171" s="76">
        <f>TRIM(LEFT(A171,FIND(" ",A171&amp;" ")-1))</f>
        <v/>
      </c>
      <c r="BX171">
        <f>+IF(BV171=BV170,"Same","Diff")</f>
        <v/>
      </c>
      <c r="BY171">
        <f>IF(BX171="Same",IF(BW171=BW170,"same","Diff"))</f>
        <v/>
      </c>
    </row>
    <row r="172" ht="17" customHeight="1">
      <c r="A172" s="60" t="inlineStr">
        <is>
          <t>Bill Burns</t>
        </is>
      </c>
      <c r="B172" s="119" t="n"/>
      <c r="C172" s="119" t="n"/>
      <c r="D172" s="119" t="n"/>
      <c r="E172" s="119" t="n">
        <v>1</v>
      </c>
      <c r="F172" s="119" t="n">
        <v>1</v>
      </c>
      <c r="G172" s="119" t="n">
        <v>1</v>
      </c>
      <c r="H172" s="119" t="n">
        <v>1</v>
      </c>
      <c r="I172" s="119" t="n">
        <v>1</v>
      </c>
      <c r="J172" s="118" t="n"/>
      <c r="K172" s="118" t="n"/>
      <c r="L172" s="118" t="n"/>
      <c r="M172" s="118" t="n"/>
      <c r="N172" s="118" t="n"/>
      <c r="O172" s="118" t="n"/>
      <c r="P172" s="118" t="n"/>
      <c r="Q172" s="118" t="n"/>
      <c r="R172" s="118" t="n"/>
      <c r="S172" s="118" t="n"/>
      <c r="T172" s="118" t="n"/>
      <c r="U172" s="118" t="n"/>
      <c r="V172" s="118" t="n"/>
      <c r="W172" s="118" t="n"/>
      <c r="X172" s="118" t="n"/>
      <c r="Y172" s="118" t="n"/>
      <c r="Z172" s="118" t="n"/>
      <c r="AA172" s="118" t="n"/>
      <c r="AB172" s="118" t="n"/>
      <c r="AC172" s="118" t="n"/>
      <c r="AD172" s="118" t="n"/>
      <c r="AE172" s="118" t="n"/>
      <c r="AF172" s="118" t="n"/>
      <c r="AG172" s="118" t="n"/>
      <c r="AH172" s="118" t="n"/>
      <c r="AI172" s="118" t="n"/>
      <c r="AJ172" s="118" t="n"/>
      <c r="AK172" s="118" t="n"/>
      <c r="AL172" s="118" t="n"/>
      <c r="AM172" s="118" t="n"/>
      <c r="AN172" s="118" t="n"/>
      <c r="AO172" s="118" t="n"/>
      <c r="AP172" s="118" t="n"/>
      <c r="AQ172" s="118" t="n"/>
      <c r="AR172" s="118" t="n"/>
      <c r="AS172" s="118" t="n"/>
      <c r="AT172" s="118" t="n"/>
      <c r="AU172" s="118" t="n"/>
      <c r="AV172" s="118" t="n"/>
      <c r="AW172" s="118" t="n"/>
      <c r="AX172" s="118" t="n"/>
      <c r="AY172" s="118" t="n"/>
      <c r="AZ172" s="118" t="n"/>
      <c r="BA172" s="118" t="n"/>
      <c r="BB172" s="118" t="n"/>
      <c r="BC172" s="118" t="n"/>
      <c r="BD172" s="118" t="n"/>
      <c r="BE172" s="118" t="n"/>
      <c r="BF172" s="118" t="n"/>
      <c r="BG172" s="118" t="n"/>
      <c r="BH172" s="118" t="n"/>
      <c r="BI172" s="118" t="n"/>
      <c r="BJ172" s="118" t="n"/>
      <c r="BK172" s="118" t="n"/>
      <c r="BL172" s="118" t="n"/>
      <c r="BM172" s="118" t="n"/>
      <c r="BN172" s="118" t="n"/>
      <c r="BO172" s="118" t="n"/>
      <c r="BP172" s="118" t="n"/>
      <c r="BQ172" s="118" t="n"/>
      <c r="BR172" s="118" t="n"/>
      <c r="BS172" s="118" t="n"/>
      <c r="BT172" s="118">
        <f>COUNTIF(B172:BS172,1)</f>
        <v/>
      </c>
      <c r="BV172" s="76">
        <f>TRIM(RIGHT(A172, LEN(A172) - FIND("@", SUBSTITUTE(A172, " ", "@", LEN(A172)-LEN(SUBSTITUTE(A172," ",""))))))</f>
        <v/>
      </c>
      <c r="BW172" s="76">
        <f>TRIM(LEFT(A172,FIND(" ",A172&amp;" ")-1))</f>
        <v/>
      </c>
      <c r="BX172">
        <f>+IF(BV172=BV171,"Same","Diff")</f>
        <v/>
      </c>
      <c r="BY172">
        <f>IF(BX172="Same",IF(BW172=BW171,"same","Diff"))</f>
        <v/>
      </c>
    </row>
    <row r="173" ht="17" customHeight="1">
      <c r="A173" s="60" t="inlineStr">
        <is>
          <t>Kevin Burns</t>
        </is>
      </c>
      <c r="B173" s="119" t="n"/>
      <c r="C173" s="119" t="n"/>
      <c r="D173" s="119" t="n">
        <v>1</v>
      </c>
      <c r="E173" s="119" t="n">
        <v>1</v>
      </c>
      <c r="F173" s="119" t="n"/>
      <c r="G173" s="119" t="n"/>
      <c r="H173" s="119" t="n"/>
      <c r="I173" s="119" t="n"/>
      <c r="J173" s="118" t="n"/>
      <c r="K173" s="118" t="n"/>
      <c r="L173" s="118" t="n"/>
      <c r="M173" s="118" t="n"/>
      <c r="N173" s="118" t="n"/>
      <c r="O173" s="118" t="n"/>
      <c r="P173" s="118" t="n"/>
      <c r="Q173" s="118" t="n"/>
      <c r="R173" s="118" t="n"/>
      <c r="S173" s="118" t="n"/>
      <c r="T173" s="118" t="n"/>
      <c r="U173" s="118" t="n"/>
      <c r="V173" s="118" t="n"/>
      <c r="W173" s="118" t="n"/>
      <c r="X173" s="118" t="n"/>
      <c r="Y173" s="118" t="n"/>
      <c r="Z173" s="118" t="n"/>
      <c r="AA173" s="118" t="n"/>
      <c r="AB173" s="118" t="n"/>
      <c r="AC173" s="118" t="n"/>
      <c r="AD173" s="118" t="n"/>
      <c r="AE173" s="118" t="n"/>
      <c r="AF173" s="118" t="n"/>
      <c r="AG173" s="118" t="n"/>
      <c r="AH173" s="118" t="n"/>
      <c r="AI173" s="118" t="n"/>
      <c r="AJ173" s="118" t="n"/>
      <c r="AK173" s="118" t="n"/>
      <c r="AL173" s="118" t="n"/>
      <c r="AM173" s="118" t="n"/>
      <c r="AN173" s="118" t="n"/>
      <c r="AO173" s="118" t="n"/>
      <c r="AP173" s="118" t="n"/>
      <c r="AQ173" s="118" t="n"/>
      <c r="AR173" s="118" t="n"/>
      <c r="AS173" s="118" t="n"/>
      <c r="AT173" s="118" t="n"/>
      <c r="AU173" s="118" t="n"/>
      <c r="AV173" s="118" t="n"/>
      <c r="AW173" s="118" t="n"/>
      <c r="AX173" s="118" t="n"/>
      <c r="AY173" s="118" t="n"/>
      <c r="AZ173" s="118" t="n"/>
      <c r="BA173" s="118" t="n"/>
      <c r="BB173" s="118" t="n"/>
      <c r="BC173" s="118" t="n"/>
      <c r="BD173" s="118" t="n"/>
      <c r="BE173" s="118" t="n"/>
      <c r="BF173" s="118" t="n"/>
      <c r="BG173" s="118" t="n"/>
      <c r="BH173" s="118" t="n"/>
      <c r="BI173" s="118" t="n"/>
      <c r="BJ173" s="118" t="n"/>
      <c r="BK173" s="118" t="n"/>
      <c r="BL173" s="118" t="n"/>
      <c r="BM173" s="118" t="n"/>
      <c r="BN173" s="118" t="n"/>
      <c r="BO173" s="118" t="n"/>
      <c r="BP173" s="118" t="n"/>
      <c r="BQ173" s="118" t="n"/>
      <c r="BR173" s="118" t="n"/>
      <c r="BS173" s="118" t="n"/>
      <c r="BT173" s="118">
        <f>COUNTIF(B173:BS173,1)</f>
        <v/>
      </c>
      <c r="BV173" s="76">
        <f>TRIM(RIGHT(A173, LEN(A173) - FIND("@", SUBSTITUTE(A173, " ", "@", LEN(A173)-LEN(SUBSTITUTE(A173," ",""))))))</f>
        <v/>
      </c>
      <c r="BW173" s="76">
        <f>TRIM(LEFT(A173,FIND(" ",A173&amp;" ")-1))</f>
        <v/>
      </c>
      <c r="BX173">
        <f>+IF(BV173=BV172,"Same","Diff")</f>
        <v/>
      </c>
      <c r="BY173">
        <f>IF(BX173="Same",IF(BW173=BW172,"same","Diff"))</f>
        <v/>
      </c>
    </row>
    <row r="174" ht="17" customHeight="1">
      <c r="A174" s="60" t="inlineStr">
        <is>
          <t>Ian Burrell</t>
        </is>
      </c>
      <c r="B174" s="119" t="n"/>
      <c r="C174" s="119" t="n"/>
      <c r="D174" s="119" t="n"/>
      <c r="E174" s="119" t="n"/>
      <c r="F174" s="119" t="n"/>
      <c r="G174" s="119" t="n"/>
      <c r="H174" s="119" t="n"/>
      <c r="I174" s="119" t="n"/>
      <c r="J174" s="118" t="n"/>
      <c r="K174" s="118" t="n"/>
      <c r="L174" s="118" t="n"/>
      <c r="M174" s="118" t="n"/>
      <c r="N174" s="118" t="n"/>
      <c r="O174" s="118" t="n"/>
      <c r="P174" s="118" t="n"/>
      <c r="Q174" s="118" t="n"/>
      <c r="R174" s="118" t="n"/>
      <c r="S174" s="118" t="n"/>
      <c r="T174" s="118" t="n"/>
      <c r="U174" s="118" t="n"/>
      <c r="V174" s="118" t="n">
        <v>1</v>
      </c>
      <c r="W174" s="118" t="n">
        <v>1</v>
      </c>
      <c r="X174" s="118" t="n"/>
      <c r="Y174" s="118" t="n"/>
      <c r="Z174" s="118" t="n"/>
      <c r="AA174" s="118" t="n"/>
      <c r="AB174" s="118" t="n"/>
      <c r="AC174" s="118" t="n"/>
      <c r="AD174" s="118" t="n"/>
      <c r="AE174" s="118" t="n"/>
      <c r="AF174" s="118" t="n"/>
      <c r="AG174" s="118" t="n"/>
      <c r="AH174" s="118" t="n"/>
      <c r="AI174" s="118" t="n"/>
      <c r="AJ174" s="118" t="n"/>
      <c r="AK174" s="118" t="n"/>
      <c r="AL174" s="118" t="n"/>
      <c r="AM174" s="118" t="n"/>
      <c r="AN174" s="118" t="n"/>
      <c r="AO174" s="118" t="n"/>
      <c r="AP174" s="118" t="n"/>
      <c r="AQ174" s="118" t="n"/>
      <c r="AR174" s="118" t="n"/>
      <c r="AS174" s="118" t="n"/>
      <c r="AT174" s="118" t="n"/>
      <c r="AU174" s="118" t="n"/>
      <c r="AV174" s="118" t="n"/>
      <c r="AW174" s="118" t="n"/>
      <c r="AX174" s="118" t="n"/>
      <c r="AY174" s="118" t="n"/>
      <c r="AZ174" s="118" t="n"/>
      <c r="BA174" s="118" t="n"/>
      <c r="BB174" s="118" t="n"/>
      <c r="BC174" s="118" t="n"/>
      <c r="BD174" s="118" t="n"/>
      <c r="BE174" s="118" t="n"/>
      <c r="BF174" s="118" t="n"/>
      <c r="BG174" s="118" t="n"/>
      <c r="BH174" s="118" t="n"/>
      <c r="BI174" s="118" t="n"/>
      <c r="BJ174" s="118" t="n"/>
      <c r="BK174" s="118" t="n"/>
      <c r="BL174" s="118" t="n"/>
      <c r="BM174" s="118" t="n"/>
      <c r="BN174" s="118" t="n"/>
      <c r="BO174" s="118" t="n"/>
      <c r="BP174" s="118" t="n"/>
      <c r="BQ174" s="118" t="n"/>
      <c r="BR174" s="118" t="n"/>
      <c r="BS174" s="118" t="n"/>
      <c r="BT174" s="118">
        <f>COUNTIF(B174:BS174,1)</f>
        <v/>
      </c>
      <c r="BV174" s="76">
        <f>TRIM(RIGHT(A174, LEN(A174) - FIND("@", SUBSTITUTE(A174, " ", "@", LEN(A174)-LEN(SUBSTITUTE(A174," ",""))))))</f>
        <v/>
      </c>
      <c r="BW174" s="76">
        <f>TRIM(LEFT(A174,FIND(" ",A174&amp;" ")-1))</f>
        <v/>
      </c>
      <c r="BX174">
        <f>+IF(BV174=BV173,"Same","Diff")</f>
        <v/>
      </c>
      <c r="BY174">
        <f>IF(BX174="Same",IF(BW174=BW173,"same","Diff"))</f>
        <v/>
      </c>
    </row>
    <row r="175" ht="17" customHeight="1">
      <c r="A175" s="60" t="inlineStr">
        <is>
          <t>David Burton</t>
        </is>
      </c>
      <c r="B175" s="119" t="n"/>
      <c r="C175" s="119" t="n"/>
      <c r="D175" s="119" t="n"/>
      <c r="E175" s="119" t="n"/>
      <c r="F175" s="119" t="n">
        <v>1</v>
      </c>
      <c r="G175" s="119" t="n"/>
      <c r="H175" s="119" t="n"/>
      <c r="I175" s="119" t="n"/>
      <c r="J175" s="118" t="n"/>
      <c r="K175" s="118" t="n"/>
      <c r="L175" s="118" t="n"/>
      <c r="M175" s="118" t="n"/>
      <c r="N175" s="118" t="n"/>
      <c r="O175" s="118" t="n"/>
      <c r="P175" s="118" t="n"/>
      <c r="Q175" s="118" t="n"/>
      <c r="R175" s="118" t="n"/>
      <c r="S175" s="118" t="n"/>
      <c r="T175" s="118" t="n"/>
      <c r="U175" s="118" t="n"/>
      <c r="V175" s="118" t="n"/>
      <c r="W175" s="118" t="n"/>
      <c r="X175" s="118" t="n"/>
      <c r="Y175" s="118" t="n"/>
      <c r="Z175" s="118" t="n"/>
      <c r="AA175" s="118" t="n"/>
      <c r="AB175" s="118" t="n"/>
      <c r="AC175" s="118" t="n"/>
      <c r="AD175" s="118" t="n"/>
      <c r="AE175" s="118" t="n"/>
      <c r="AF175" s="118" t="n"/>
      <c r="AG175" s="118" t="n"/>
      <c r="AH175" s="118" t="n"/>
      <c r="AI175" s="118" t="n"/>
      <c r="AJ175" s="118" t="n"/>
      <c r="AK175" s="118" t="n"/>
      <c r="AL175" s="118" t="n"/>
      <c r="AM175" s="118" t="n"/>
      <c r="AN175" s="118" t="n"/>
      <c r="AO175" s="118" t="n"/>
      <c r="AP175" s="118" t="n"/>
      <c r="AQ175" s="118" t="n"/>
      <c r="AR175" s="118" t="n"/>
      <c r="AS175" s="118" t="n"/>
      <c r="AT175" s="118" t="n"/>
      <c r="AU175" s="118" t="n"/>
      <c r="AV175" s="118" t="n"/>
      <c r="AW175" s="118" t="n"/>
      <c r="AX175" s="118" t="n"/>
      <c r="AY175" s="118" t="n"/>
      <c r="AZ175" s="118" t="n"/>
      <c r="BA175" s="118" t="n"/>
      <c r="BB175" s="118" t="n"/>
      <c r="BC175" s="118" t="n"/>
      <c r="BD175" s="118" t="n"/>
      <c r="BE175" s="118" t="n"/>
      <c r="BF175" s="118" t="n"/>
      <c r="BG175" s="118" t="n"/>
      <c r="BH175" s="118" t="n"/>
      <c r="BI175" s="118" t="n"/>
      <c r="BJ175" s="118" t="n"/>
      <c r="BK175" s="118" t="n"/>
      <c r="BL175" s="118" t="n"/>
      <c r="BM175" s="118" t="n"/>
      <c r="BN175" s="118" t="n"/>
      <c r="BO175" s="118" t="n"/>
      <c r="BP175" s="118" t="n"/>
      <c r="BQ175" s="118" t="n"/>
      <c r="BR175" s="118" t="n"/>
      <c r="BS175" s="118" t="n"/>
      <c r="BT175" s="118">
        <f>COUNTIF(B175:BS175,1)</f>
        <v/>
      </c>
      <c r="BV175" s="76">
        <f>TRIM(RIGHT(A175, LEN(A175) - FIND("@", SUBSTITUTE(A175, " ", "@", LEN(A175)-LEN(SUBSTITUTE(A175," ",""))))))</f>
        <v/>
      </c>
      <c r="BW175" s="76">
        <f>TRIM(LEFT(A175,FIND(" ",A175&amp;" ")-1))</f>
        <v/>
      </c>
      <c r="BX175">
        <f>+IF(BV175=BV174,"Same","Diff")</f>
        <v/>
      </c>
      <c r="BY175">
        <f>IF(BX175="Same",IF(BW175=BW174,"same","Diff"))</f>
        <v/>
      </c>
    </row>
    <row r="176" ht="17" customHeight="1">
      <c r="A176" s="59" t="inlineStr">
        <is>
          <t>Kevin Burton</t>
        </is>
      </c>
      <c r="B176" s="117" t="n"/>
      <c r="C176" s="117" t="n"/>
      <c r="D176" s="117" t="n"/>
      <c r="E176" s="117" t="n"/>
      <c r="F176" s="117" t="n"/>
      <c r="G176" s="117" t="n"/>
      <c r="H176" s="117" t="n"/>
      <c r="I176" s="117" t="n"/>
      <c r="J176" s="118" t="n"/>
      <c r="K176" s="118" t="n"/>
      <c r="L176" s="118" t="n"/>
      <c r="M176" s="118" t="n"/>
      <c r="N176" s="118" t="n"/>
      <c r="O176" s="118" t="n"/>
      <c r="P176" s="118" t="n"/>
      <c r="Q176" s="118" t="n"/>
      <c r="R176" s="118" t="n"/>
      <c r="S176" s="118" t="n"/>
      <c r="T176" s="118" t="n"/>
      <c r="U176" s="118" t="n"/>
      <c r="V176" s="118" t="n"/>
      <c r="W176" s="118" t="n"/>
      <c r="X176" s="118" t="n"/>
      <c r="Y176" s="118" t="n"/>
      <c r="Z176" s="118" t="n"/>
      <c r="AA176" s="118" t="n"/>
      <c r="AB176" s="118" t="n"/>
      <c r="AC176" s="118" t="n"/>
      <c r="AD176" s="118" t="n"/>
      <c r="AE176" s="118" t="n"/>
      <c r="AF176" s="118" t="n"/>
      <c r="AG176" s="118" t="n"/>
      <c r="AH176" s="118" t="n"/>
      <c r="AI176" s="118" t="n"/>
      <c r="AJ176" s="118" t="n">
        <v>1</v>
      </c>
      <c r="AK176" s="118" t="n"/>
      <c r="AL176" s="118" t="n"/>
      <c r="AM176" s="118" t="n">
        <v>1</v>
      </c>
      <c r="AN176" s="118" t="n"/>
      <c r="AO176" s="118" t="n"/>
      <c r="AP176" s="118" t="n"/>
      <c r="AQ176" s="118" t="n"/>
      <c r="AR176" s="118" t="n"/>
      <c r="AS176" s="118" t="n"/>
      <c r="AT176" s="118" t="n"/>
      <c r="AU176" s="118" t="n"/>
      <c r="AV176" s="118" t="n"/>
      <c r="AW176" s="118" t="n"/>
      <c r="AX176" s="118" t="n"/>
      <c r="AY176" s="118" t="n"/>
      <c r="AZ176" s="118" t="n"/>
      <c r="BA176" s="118" t="n"/>
      <c r="BB176" s="118" t="n"/>
      <c r="BC176" s="118" t="n"/>
      <c r="BD176" s="118" t="n"/>
      <c r="BE176" s="118" t="n"/>
      <c r="BF176" s="118" t="n"/>
      <c r="BG176" s="118" t="n"/>
      <c r="BH176" s="118" t="n"/>
      <c r="BI176" s="118" t="n"/>
      <c r="BJ176" s="118" t="n"/>
      <c r="BK176" s="118" t="n"/>
      <c r="BL176" s="118" t="n"/>
      <c r="BM176" s="118" t="n"/>
      <c r="BN176" s="118" t="n"/>
      <c r="BO176" s="118" t="n"/>
      <c r="BP176" s="118" t="n"/>
      <c r="BQ176" s="118" t="n"/>
      <c r="BR176" s="118" t="n"/>
      <c r="BS176" s="118" t="n"/>
      <c r="BT176" s="118">
        <f>COUNTIF(B176:BS176,1)</f>
        <v/>
      </c>
      <c r="BV176" s="76">
        <f>TRIM(RIGHT(A176, LEN(A176) - FIND("@", SUBSTITUTE(A176, " ", "@", LEN(A176)-LEN(SUBSTITUTE(A176," ",""))))))</f>
        <v/>
      </c>
      <c r="BW176" s="76">
        <f>TRIM(LEFT(A176,FIND(" ",A176&amp;" ")-1))</f>
        <v/>
      </c>
      <c r="BX176">
        <f>+IF(BV176=BV175,"Same","Diff")</f>
        <v/>
      </c>
      <c r="BY176">
        <f>IF(BX176="Same",IF(BW176=BW175,"same","Diff"))</f>
        <v/>
      </c>
    </row>
    <row r="177" ht="17" customHeight="1">
      <c r="A177" s="60" t="inlineStr">
        <is>
          <t>Chris Butler</t>
        </is>
      </c>
      <c r="B177" s="119" t="n"/>
      <c r="C177" s="119" t="n"/>
      <c r="D177" s="119" t="n"/>
      <c r="E177" s="119" t="n"/>
      <c r="F177" s="119" t="n"/>
      <c r="G177" s="119" t="n"/>
      <c r="H177" s="119" t="n"/>
      <c r="I177" s="119" t="n"/>
      <c r="J177" s="118" t="n"/>
      <c r="K177" s="118" t="n"/>
      <c r="L177" s="118" t="n"/>
      <c r="M177" s="118" t="n"/>
      <c r="N177" s="118" t="n"/>
      <c r="O177" s="118" t="n"/>
      <c r="P177" s="118" t="n"/>
      <c r="Q177" s="118" t="n"/>
      <c r="R177" s="118" t="n"/>
      <c r="S177" s="118" t="n"/>
      <c r="T177" s="118" t="n"/>
      <c r="U177" s="118" t="n"/>
      <c r="V177" s="118" t="n"/>
      <c r="W177" s="118" t="n"/>
      <c r="X177" s="118" t="n"/>
      <c r="Y177" s="118" t="n"/>
      <c r="Z177" s="118" t="n"/>
      <c r="AA177" s="118" t="n"/>
      <c r="AB177" s="118" t="n"/>
      <c r="AC177" s="118" t="n"/>
      <c r="AD177" s="118" t="n"/>
      <c r="AE177" s="118" t="n"/>
      <c r="AF177" s="118" t="n"/>
      <c r="AG177" s="118" t="n"/>
      <c r="AH177" s="118" t="n"/>
      <c r="AI177" s="118" t="n"/>
      <c r="AJ177" s="118" t="n"/>
      <c r="AK177" s="118" t="n"/>
      <c r="AL177" s="118" t="n"/>
      <c r="AM177" s="118" t="n"/>
      <c r="AN177" s="118" t="n"/>
      <c r="AO177" s="118" t="n"/>
      <c r="AP177" s="118" t="n"/>
      <c r="AQ177" s="118" t="n"/>
      <c r="AR177" s="118" t="n"/>
      <c r="AS177" s="118" t="n">
        <v>1</v>
      </c>
      <c r="AT177" s="118" t="n"/>
      <c r="AU177" s="118" t="n"/>
      <c r="AV177" s="118" t="n"/>
      <c r="AW177" s="118" t="n"/>
      <c r="AX177" s="118" t="n"/>
      <c r="AY177" s="118" t="n"/>
      <c r="AZ177" s="118" t="n"/>
      <c r="BA177" s="118" t="n"/>
      <c r="BB177" s="118" t="n"/>
      <c r="BC177" s="118" t="n"/>
      <c r="BD177" s="118" t="n"/>
      <c r="BE177" s="118" t="n"/>
      <c r="BF177" s="118" t="n"/>
      <c r="BG177" s="118" t="n"/>
      <c r="BH177" s="118" t="n"/>
      <c r="BI177" s="118" t="n"/>
      <c r="BJ177" s="118" t="n"/>
      <c r="BK177" s="118" t="n"/>
      <c r="BL177" s="118" t="n"/>
      <c r="BM177" s="118" t="n"/>
      <c r="BN177" s="118" t="n"/>
      <c r="BO177" s="118" t="n"/>
      <c r="BP177" s="118" t="n"/>
      <c r="BQ177" s="118" t="n"/>
      <c r="BR177" s="118" t="n"/>
      <c r="BS177" s="118" t="n"/>
      <c r="BT177" s="118">
        <f>COUNTIF(B177:BS177,1)</f>
        <v/>
      </c>
      <c r="BV177" s="76">
        <f>TRIM(RIGHT(A177, LEN(A177) - FIND("@", SUBSTITUTE(A177, " ", "@", LEN(A177)-LEN(SUBSTITUTE(A177," ",""))))))</f>
        <v/>
      </c>
      <c r="BW177" s="76">
        <f>TRIM(LEFT(A177,FIND(" ",A177&amp;" ")-1))</f>
        <v/>
      </c>
      <c r="BX177">
        <f>+IF(BV177=BV176,"Same","Diff")</f>
        <v/>
      </c>
      <c r="BY177">
        <f>IF(BX177="Same",IF(BW177=BW176,"same","Diff"))</f>
        <v/>
      </c>
    </row>
    <row r="178" ht="17" customHeight="1">
      <c r="A178" s="60" t="inlineStr">
        <is>
          <t>Joe Butta</t>
        </is>
      </c>
      <c r="B178" s="119" t="n"/>
      <c r="C178" s="119" t="n"/>
      <c r="D178" s="119" t="n"/>
      <c r="E178" s="119" t="n"/>
      <c r="F178" s="119" t="n"/>
      <c r="G178" s="119" t="n"/>
      <c r="H178" s="119" t="n"/>
      <c r="I178" s="119" t="n"/>
      <c r="J178" s="118" t="n">
        <v>1</v>
      </c>
      <c r="K178" s="118" t="n">
        <v>1</v>
      </c>
      <c r="L178" s="118" t="n">
        <v>1</v>
      </c>
      <c r="M178" s="118" t="n">
        <v>1</v>
      </c>
      <c r="N178" s="118" t="n"/>
      <c r="O178" s="118" t="n"/>
      <c r="P178" s="118" t="n"/>
      <c r="Q178" s="118" t="n"/>
      <c r="R178" s="118" t="n"/>
      <c r="S178" s="118" t="n"/>
      <c r="T178" s="118" t="n"/>
      <c r="U178" s="118" t="n"/>
      <c r="V178" s="118" t="n"/>
      <c r="W178" s="118" t="n"/>
      <c r="X178" s="118" t="n"/>
      <c r="Y178" s="118" t="n"/>
      <c r="Z178" s="118" t="n"/>
      <c r="AA178" s="118" t="n"/>
      <c r="AB178" s="118" t="n"/>
      <c r="AC178" s="118" t="n"/>
      <c r="AD178" s="118" t="n"/>
      <c r="AE178" s="118" t="n"/>
      <c r="AF178" s="118" t="n"/>
      <c r="AG178" s="118" t="n"/>
      <c r="AH178" s="118" t="n"/>
      <c r="AI178" s="118" t="n"/>
      <c r="AJ178" s="118" t="n"/>
      <c r="AK178" s="118" t="n"/>
      <c r="AL178" s="118" t="n"/>
      <c r="AM178" s="118" t="n"/>
      <c r="AN178" s="118" t="n"/>
      <c r="AO178" s="118" t="n"/>
      <c r="AP178" s="118" t="n"/>
      <c r="AQ178" s="118" t="n"/>
      <c r="AR178" s="118" t="n"/>
      <c r="AS178" s="118" t="n"/>
      <c r="AT178" s="118" t="n"/>
      <c r="AU178" s="118" t="n"/>
      <c r="AV178" s="118" t="n"/>
      <c r="AW178" s="118" t="n"/>
      <c r="AX178" s="118" t="n"/>
      <c r="AY178" s="118" t="n"/>
      <c r="AZ178" s="118" t="n"/>
      <c r="BA178" s="118" t="n"/>
      <c r="BB178" s="118" t="n"/>
      <c r="BC178" s="118" t="n"/>
      <c r="BD178" s="118" t="n"/>
      <c r="BE178" s="118" t="n"/>
      <c r="BF178" s="118" t="n"/>
      <c r="BG178" s="118" t="n"/>
      <c r="BH178" s="118" t="n"/>
      <c r="BI178" s="118" t="n"/>
      <c r="BJ178" s="118" t="n"/>
      <c r="BK178" s="118" t="n"/>
      <c r="BL178" s="118" t="n"/>
      <c r="BM178" s="118" t="n"/>
      <c r="BN178" s="118" t="n"/>
      <c r="BO178" s="118" t="n"/>
      <c r="BP178" s="118" t="n"/>
      <c r="BQ178" s="118" t="n"/>
      <c r="BR178" s="118" t="n"/>
      <c r="BS178" s="118" t="n"/>
      <c r="BT178" s="118">
        <f>COUNTIF(B178:BS178,1)</f>
        <v/>
      </c>
      <c r="BV178" s="76">
        <f>TRIM(RIGHT(A178, LEN(A178) - FIND("@", SUBSTITUTE(A178, " ", "@", LEN(A178)-LEN(SUBSTITUTE(A178," ",""))))))</f>
        <v/>
      </c>
      <c r="BW178" s="76">
        <f>TRIM(LEFT(A178,FIND(" ",A178&amp;" ")-1))</f>
        <v/>
      </c>
      <c r="BX178">
        <f>+IF(BV178=BV177,"Same","Diff")</f>
        <v/>
      </c>
      <c r="BY178">
        <f>IF(BX178="Same",IF(BW178=BW177,"same","Diff"))</f>
        <v/>
      </c>
    </row>
    <row r="179" ht="17" customHeight="1">
      <c r="A179" s="60" t="inlineStr">
        <is>
          <t>David Bye</t>
        </is>
      </c>
      <c r="B179" s="119" t="n"/>
      <c r="C179" s="119" t="n"/>
      <c r="D179" s="119" t="n"/>
      <c r="E179" s="119" t="n"/>
      <c r="F179" s="119" t="n"/>
      <c r="G179" s="119" t="n"/>
      <c r="H179" s="119" t="n">
        <v>1</v>
      </c>
      <c r="I179" s="119" t="n">
        <v>1</v>
      </c>
      <c r="J179" s="118" t="n"/>
      <c r="K179" s="118" t="n">
        <v>1</v>
      </c>
      <c r="L179" s="118" t="n"/>
      <c r="M179" s="118" t="n"/>
      <c r="N179" s="118" t="n"/>
      <c r="O179" s="118" t="n"/>
      <c r="P179" s="118" t="n"/>
      <c r="Q179" s="118" t="n"/>
      <c r="R179" s="118" t="n"/>
      <c r="S179" s="118" t="n"/>
      <c r="T179" s="118" t="n"/>
      <c r="U179" s="118" t="n"/>
      <c r="V179" s="118" t="n"/>
      <c r="W179" s="118" t="n"/>
      <c r="X179" s="118" t="n"/>
      <c r="Y179" s="118" t="n"/>
      <c r="Z179" s="118" t="n"/>
      <c r="AA179" s="118" t="n"/>
      <c r="AB179" s="118" t="n"/>
      <c r="AC179" s="118" t="n"/>
      <c r="AD179" s="118" t="n"/>
      <c r="AE179" s="118" t="n"/>
      <c r="AF179" s="118" t="n"/>
      <c r="AG179" s="118" t="n"/>
      <c r="AH179" s="118" t="n"/>
      <c r="AI179" s="118" t="n"/>
      <c r="AJ179" s="118" t="n"/>
      <c r="AK179" s="118" t="n"/>
      <c r="AL179" s="118" t="n"/>
      <c r="AM179" s="118" t="n"/>
      <c r="AN179" s="118" t="n"/>
      <c r="AO179" s="118" t="n"/>
      <c r="AP179" s="118" t="n"/>
      <c r="AQ179" s="118" t="n"/>
      <c r="AR179" s="118" t="n"/>
      <c r="AS179" s="118" t="n"/>
      <c r="AT179" s="118" t="n"/>
      <c r="AU179" s="118" t="n"/>
      <c r="AV179" s="118" t="n"/>
      <c r="AW179" s="118" t="n"/>
      <c r="AX179" s="118" t="n"/>
      <c r="AY179" s="118" t="n"/>
      <c r="AZ179" s="118" t="n"/>
      <c r="BA179" s="118" t="n"/>
      <c r="BB179" s="118" t="n"/>
      <c r="BC179" s="118" t="n"/>
      <c r="BD179" s="118" t="n"/>
      <c r="BE179" s="118" t="n"/>
      <c r="BF179" s="118" t="n"/>
      <c r="BG179" s="118" t="n"/>
      <c r="BH179" s="118" t="n"/>
      <c r="BI179" s="118" t="n"/>
      <c r="BJ179" s="118" t="n"/>
      <c r="BK179" s="118" t="n"/>
      <c r="BL179" s="118" t="n"/>
      <c r="BM179" s="118" t="n"/>
      <c r="BN179" s="118" t="n"/>
      <c r="BO179" s="118" t="n"/>
      <c r="BP179" s="118" t="n"/>
      <c r="BQ179" s="118" t="n"/>
      <c r="BR179" s="118" t="n"/>
      <c r="BS179" s="118" t="n"/>
      <c r="BT179" s="118">
        <f>COUNTIF(B179:BS179,1)</f>
        <v/>
      </c>
      <c r="BV179" s="76">
        <f>TRIM(RIGHT(A179, LEN(A179) - FIND("@", SUBSTITUTE(A179, " ", "@", LEN(A179)-LEN(SUBSTITUTE(A179," ",""))))))</f>
        <v/>
      </c>
      <c r="BW179" s="76">
        <f>TRIM(LEFT(A179,FIND(" ",A179&amp;" ")-1))</f>
        <v/>
      </c>
      <c r="BX179">
        <f>+IF(BV179=BV178,"Same","Diff")</f>
        <v/>
      </c>
      <c r="BY179">
        <f>IF(BX179="Same",IF(BW179=BW178,"same","Diff"))</f>
        <v/>
      </c>
    </row>
    <row r="180" ht="17" customHeight="1">
      <c r="A180" s="60" t="inlineStr">
        <is>
          <t>John Byers</t>
        </is>
      </c>
      <c r="B180" s="119" t="n"/>
      <c r="C180" s="119" t="n"/>
      <c r="D180" s="119" t="n"/>
      <c r="E180" s="119" t="n"/>
      <c r="F180" s="119" t="n"/>
      <c r="G180" s="119" t="n"/>
      <c r="H180" s="119" t="n"/>
      <c r="I180" s="119" t="n"/>
      <c r="J180" s="118" t="n"/>
      <c r="K180" s="118" t="n"/>
      <c r="L180" s="118" t="n"/>
      <c r="M180" s="118" t="n"/>
      <c r="N180" s="118" t="n"/>
      <c r="O180" s="118" t="n"/>
      <c r="P180" s="118" t="n">
        <v>1</v>
      </c>
      <c r="Q180" s="118" t="n"/>
      <c r="R180" s="118" t="n"/>
      <c r="S180" s="118" t="n"/>
      <c r="T180" s="118" t="n"/>
      <c r="U180" s="118" t="n"/>
      <c r="V180" s="118" t="n"/>
      <c r="W180" s="118" t="n"/>
      <c r="X180" s="118" t="n"/>
      <c r="Y180" s="118" t="n"/>
      <c r="Z180" s="118" t="n"/>
      <c r="AA180" s="118" t="n"/>
      <c r="AB180" s="118" t="n"/>
      <c r="AC180" s="118" t="n"/>
      <c r="AD180" s="118" t="n"/>
      <c r="AE180" s="118" t="n"/>
      <c r="AF180" s="118" t="n"/>
      <c r="AG180" s="118" t="n"/>
      <c r="AH180" s="118" t="n"/>
      <c r="AI180" s="118" t="n"/>
      <c r="AJ180" s="118" t="n"/>
      <c r="AK180" s="118" t="n"/>
      <c r="AL180" s="118" t="n"/>
      <c r="AM180" s="118" t="n"/>
      <c r="AN180" s="118" t="n"/>
      <c r="AO180" s="118" t="n"/>
      <c r="AP180" s="118" t="n"/>
      <c r="AQ180" s="118" t="n"/>
      <c r="AR180" s="118" t="n"/>
      <c r="AS180" s="118" t="n"/>
      <c r="AT180" s="118" t="n"/>
      <c r="AU180" s="118" t="n"/>
      <c r="AV180" s="118" t="n"/>
      <c r="AW180" s="118" t="n"/>
      <c r="AX180" s="118" t="n"/>
      <c r="AY180" s="118" t="n"/>
      <c r="AZ180" s="118" t="n"/>
      <c r="BA180" s="118" t="n"/>
      <c r="BB180" s="118" t="n"/>
      <c r="BC180" s="118" t="n"/>
      <c r="BD180" s="118" t="n"/>
      <c r="BE180" s="118" t="n"/>
      <c r="BF180" s="118" t="n"/>
      <c r="BG180" s="118" t="n"/>
      <c r="BH180" s="118" t="n"/>
      <c r="BI180" s="118" t="n"/>
      <c r="BJ180" s="118" t="n"/>
      <c r="BK180" s="118" t="n"/>
      <c r="BL180" s="118" t="n"/>
      <c r="BM180" s="118" t="n"/>
      <c r="BN180" s="118" t="n"/>
      <c r="BO180" s="118" t="n"/>
      <c r="BP180" s="118" t="n"/>
      <c r="BQ180" s="118" t="n"/>
      <c r="BR180" s="118" t="n"/>
      <c r="BS180" s="118" t="n"/>
      <c r="BT180" s="118">
        <f>COUNTIF(B180:BS180,1)</f>
        <v/>
      </c>
      <c r="BV180" s="76">
        <f>TRIM(RIGHT(A180, LEN(A180) - FIND("@", SUBSTITUTE(A180, " ", "@", LEN(A180)-LEN(SUBSTITUTE(A180," ",""))))))</f>
        <v/>
      </c>
      <c r="BW180" s="76">
        <f>TRIM(LEFT(A180,FIND(" ",A180&amp;" ")-1))</f>
        <v/>
      </c>
      <c r="BX180">
        <f>+IF(BV180=BV179,"Same","Diff")</f>
        <v/>
      </c>
      <c r="BY180">
        <f>IF(BX180="Same",IF(BW180=BW179,"same","Diff"))</f>
        <v/>
      </c>
    </row>
    <row r="181" ht="17" customHeight="1">
      <c r="A181" s="59" t="inlineStr">
        <is>
          <t>Neil Byers</t>
        </is>
      </c>
      <c r="B181" s="117" t="n"/>
      <c r="C181" s="117" t="n"/>
      <c r="D181" s="117" t="n"/>
      <c r="E181" s="117" t="n"/>
      <c r="F181" s="117" t="n"/>
      <c r="G181" s="117" t="n"/>
      <c r="H181" s="117" t="n"/>
      <c r="I181" s="117" t="n"/>
      <c r="J181" s="118" t="n"/>
      <c r="K181" s="118" t="n"/>
      <c r="L181" s="118" t="n"/>
      <c r="M181" s="118" t="n"/>
      <c r="N181" s="118" t="n"/>
      <c r="O181" s="118" t="n"/>
      <c r="P181" s="118" t="n">
        <v>1</v>
      </c>
      <c r="Q181" s="118" t="n"/>
      <c r="R181" s="118" t="n"/>
      <c r="S181" s="118" t="n"/>
      <c r="T181" s="118" t="n"/>
      <c r="U181" s="118" t="n"/>
      <c r="V181" s="118" t="n"/>
      <c r="W181" s="118" t="n"/>
      <c r="X181" s="118" t="n"/>
      <c r="Y181" s="118" t="n"/>
      <c r="Z181" s="118" t="n"/>
      <c r="AA181" s="118" t="n"/>
      <c r="AB181" s="118" t="n"/>
      <c r="AC181" s="118" t="n"/>
      <c r="AD181" s="118" t="n"/>
      <c r="AE181" s="118" t="n"/>
      <c r="AF181" s="118" t="n"/>
      <c r="AG181" s="118" t="n"/>
      <c r="AH181" s="118" t="n"/>
      <c r="AI181" s="118" t="n"/>
      <c r="AJ181" s="118" t="n"/>
      <c r="AK181" s="118" t="n"/>
      <c r="AL181" s="118" t="n"/>
      <c r="AM181" s="118" t="n"/>
      <c r="AN181" s="118" t="n"/>
      <c r="AO181" s="118" t="n"/>
      <c r="AP181" s="118" t="n"/>
      <c r="AQ181" s="118" t="n"/>
      <c r="AR181" s="118" t="n"/>
      <c r="AS181" s="118" t="n"/>
      <c r="AT181" s="118" t="n"/>
      <c r="AU181" s="118" t="n"/>
      <c r="AV181" s="118" t="n"/>
      <c r="AW181" s="118" t="n"/>
      <c r="AX181" s="118" t="n"/>
      <c r="AY181" s="118" t="n"/>
      <c r="AZ181" s="118" t="n"/>
      <c r="BA181" s="118" t="n"/>
      <c r="BB181" s="118" t="n"/>
      <c r="BC181" s="118" t="n"/>
      <c r="BD181" s="118" t="n"/>
      <c r="BE181" s="118" t="n"/>
      <c r="BF181" s="118" t="n"/>
      <c r="BG181" s="118" t="n"/>
      <c r="BH181" s="118" t="n"/>
      <c r="BI181" s="118" t="n"/>
      <c r="BJ181" s="118" t="n"/>
      <c r="BK181" s="118" t="n"/>
      <c r="BL181" s="118" t="n"/>
      <c r="BM181" s="118" t="n"/>
      <c r="BN181" s="118" t="n"/>
      <c r="BO181" s="118" t="n"/>
      <c r="BP181" s="118" t="n"/>
      <c r="BQ181" s="118" t="n"/>
      <c r="BR181" s="118" t="n"/>
      <c r="BS181" s="118" t="n"/>
      <c r="BT181" s="118">
        <f>COUNTIF(B181:BS181,1)</f>
        <v/>
      </c>
      <c r="BV181" s="76">
        <f>TRIM(RIGHT(A181, LEN(A181) - FIND("@", SUBSTITUTE(A181, " ", "@", LEN(A181)-LEN(SUBSTITUTE(A181," ",""))))))</f>
        <v/>
      </c>
      <c r="BW181" s="76">
        <f>TRIM(LEFT(A181,FIND(" ",A181&amp;" ")-1))</f>
        <v/>
      </c>
      <c r="BX181">
        <f>+IF(BV181=BV180,"Same","Diff")</f>
        <v/>
      </c>
      <c r="BY181">
        <f>IF(BX181="Same",IF(BW181=BW180,"same","Diff"))</f>
        <v/>
      </c>
    </row>
    <row r="182" ht="17" customHeight="1">
      <c r="A182" s="59" t="inlineStr">
        <is>
          <t>Alan Caelli</t>
        </is>
      </c>
      <c r="B182" s="117" t="n"/>
      <c r="C182" s="117" t="n">
        <v>1</v>
      </c>
      <c r="D182" s="117" t="n">
        <v>1</v>
      </c>
      <c r="E182" s="117" t="n">
        <v>1</v>
      </c>
      <c r="F182" s="117" t="n"/>
      <c r="G182" s="117" t="n"/>
      <c r="H182" s="117" t="n"/>
      <c r="I182" s="117" t="n"/>
      <c r="J182" s="118" t="n"/>
      <c r="K182" s="118" t="n"/>
      <c r="L182" s="118" t="n"/>
      <c r="M182" s="118" t="n"/>
      <c r="N182" s="118" t="n"/>
      <c r="O182" s="118" t="n"/>
      <c r="P182" s="118" t="n"/>
      <c r="Q182" s="118" t="n"/>
      <c r="R182" s="118" t="n"/>
      <c r="S182" s="118" t="n"/>
      <c r="T182" s="118" t="n"/>
      <c r="U182" s="118" t="n"/>
      <c r="V182" s="118" t="n"/>
      <c r="W182" s="118" t="n"/>
      <c r="X182" s="118" t="n"/>
      <c r="Y182" s="118" t="n"/>
      <c r="Z182" s="118" t="n"/>
      <c r="AA182" s="118" t="n"/>
      <c r="AB182" s="118" t="n"/>
      <c r="AC182" s="118" t="n"/>
      <c r="AD182" s="118" t="n"/>
      <c r="AE182" s="118" t="n"/>
      <c r="AF182" s="118" t="n"/>
      <c r="AG182" s="118" t="n"/>
      <c r="AH182" s="118" t="n"/>
      <c r="AI182" s="118" t="n"/>
      <c r="AJ182" s="118" t="n"/>
      <c r="AK182" s="118" t="n"/>
      <c r="AL182" s="118" t="n"/>
      <c r="AM182" s="118" t="n"/>
      <c r="AN182" s="118" t="n"/>
      <c r="AO182" s="118" t="n"/>
      <c r="AP182" s="118" t="n"/>
      <c r="AQ182" s="118" t="n"/>
      <c r="AR182" s="118" t="n"/>
      <c r="AS182" s="118" t="n"/>
      <c r="AT182" s="118" t="n"/>
      <c r="AU182" s="118" t="n"/>
      <c r="AV182" s="118" t="n"/>
      <c r="AW182" s="118" t="n"/>
      <c r="AX182" s="118" t="n"/>
      <c r="AY182" s="118" t="n"/>
      <c r="AZ182" s="118" t="n"/>
      <c r="BA182" s="118" t="n"/>
      <c r="BB182" s="118" t="n"/>
      <c r="BC182" s="118" t="n"/>
      <c r="BD182" s="118" t="n"/>
      <c r="BE182" s="118" t="n"/>
      <c r="BF182" s="118" t="n"/>
      <c r="BG182" s="118" t="n"/>
      <c r="BH182" s="118" t="n"/>
      <c r="BI182" s="118" t="n"/>
      <c r="BJ182" s="118" t="n"/>
      <c r="BK182" s="118" t="n"/>
      <c r="BL182" s="118" t="n"/>
      <c r="BM182" s="118" t="n"/>
      <c r="BN182" s="118" t="n"/>
      <c r="BO182" s="118" t="n"/>
      <c r="BP182" s="118" t="n"/>
      <c r="BQ182" s="118" t="n"/>
      <c r="BR182" s="118" t="n"/>
      <c r="BS182" s="118" t="n"/>
      <c r="BT182" s="118">
        <f>COUNTIF(B182:BS182,1)</f>
        <v/>
      </c>
      <c r="BV182" s="76">
        <f>TRIM(RIGHT(A182, LEN(A182) - FIND("@", SUBSTITUTE(A182, " ", "@", LEN(A182)-LEN(SUBSTITUTE(A182," ",""))))))</f>
        <v/>
      </c>
      <c r="BW182" s="76">
        <f>TRIM(LEFT(A182,FIND(" ",A182&amp;" ")-1))</f>
        <v/>
      </c>
      <c r="BX182">
        <f>+IF(BV182=BV181,"Same","Diff")</f>
        <v/>
      </c>
      <c r="BY182">
        <f>IF(BX182="Same",IF(BW182=BW181,"same","Diff"))</f>
        <v/>
      </c>
    </row>
    <row r="183" ht="17" customHeight="1">
      <c r="A183" s="59" t="inlineStr">
        <is>
          <t>Brian Callaghan</t>
        </is>
      </c>
      <c r="B183" s="117" t="n"/>
      <c r="C183" s="117" t="n"/>
      <c r="D183" s="117" t="n"/>
      <c r="E183" s="117" t="n"/>
      <c r="F183" s="117" t="n"/>
      <c r="G183" s="117" t="n"/>
      <c r="H183" s="117" t="n"/>
      <c r="I183" s="117" t="n"/>
      <c r="J183" s="118" t="n"/>
      <c r="K183" s="118" t="n"/>
      <c r="L183" s="118" t="n"/>
      <c r="M183" s="118" t="n"/>
      <c r="N183" s="118" t="n"/>
      <c r="O183" s="118" t="n"/>
      <c r="P183" s="118" t="n"/>
      <c r="Q183" s="118" t="n"/>
      <c r="R183" s="118" t="n"/>
      <c r="S183" s="118" t="n"/>
      <c r="T183" s="118" t="n"/>
      <c r="U183" s="118" t="n"/>
      <c r="V183" s="118" t="n"/>
      <c r="W183" s="118" t="n">
        <v>1</v>
      </c>
      <c r="X183" s="118" t="n">
        <v>1</v>
      </c>
      <c r="Y183" s="118" t="n">
        <v>1</v>
      </c>
      <c r="Z183" s="118" t="n">
        <v>1</v>
      </c>
      <c r="AA183" s="118" t="n">
        <v>1</v>
      </c>
      <c r="AB183" s="118" t="n">
        <v>1</v>
      </c>
      <c r="AC183" s="118" t="n">
        <v>1</v>
      </c>
      <c r="AD183" s="118" t="n">
        <v>1</v>
      </c>
      <c r="AE183" s="118" t="n">
        <v>1</v>
      </c>
      <c r="AF183" s="118" t="n">
        <v>1</v>
      </c>
      <c r="AG183" s="118" t="n">
        <v>1</v>
      </c>
      <c r="AH183" s="118" t="n"/>
      <c r="AI183" s="118" t="n"/>
      <c r="AJ183" s="118" t="n"/>
      <c r="AK183" s="118" t="n">
        <v>1</v>
      </c>
      <c r="AL183" s="118" t="n"/>
      <c r="AM183" s="118" t="n">
        <v>1</v>
      </c>
      <c r="AN183" s="118" t="n"/>
      <c r="AO183" s="118" t="n"/>
      <c r="AP183" s="118" t="n"/>
      <c r="AQ183" s="118" t="n"/>
      <c r="AR183" s="118" t="n"/>
      <c r="AS183" s="118" t="n"/>
      <c r="AT183" s="118" t="n"/>
      <c r="AU183" s="118" t="n"/>
      <c r="AV183" s="118" t="n"/>
      <c r="AW183" s="118" t="n"/>
      <c r="AX183" s="118" t="n"/>
      <c r="AY183" s="118" t="n"/>
      <c r="AZ183" s="118" t="n"/>
      <c r="BA183" s="118" t="n"/>
      <c r="BB183" s="118" t="n"/>
      <c r="BC183" s="118" t="n"/>
      <c r="BD183" s="118" t="n"/>
      <c r="BE183" s="118" t="n"/>
      <c r="BF183" s="118" t="n"/>
      <c r="BG183" s="118" t="n"/>
      <c r="BH183" s="118" t="n"/>
      <c r="BI183" s="118" t="n"/>
      <c r="BJ183" s="118" t="n"/>
      <c r="BK183" s="118" t="n"/>
      <c r="BL183" s="118" t="n"/>
      <c r="BM183" s="118" t="n"/>
      <c r="BN183" s="118" t="n"/>
      <c r="BO183" s="118" t="n"/>
      <c r="BP183" s="118" t="n"/>
      <c r="BQ183" s="118" t="n"/>
      <c r="BR183" s="118" t="n"/>
      <c r="BS183" s="118" t="n"/>
      <c r="BT183" s="118">
        <f>COUNTIF(B183:BS183,1)</f>
        <v/>
      </c>
      <c r="BV183" s="76">
        <f>TRIM(RIGHT(A183, LEN(A183) - FIND("@", SUBSTITUTE(A183, " ", "@", LEN(A183)-LEN(SUBSTITUTE(A183," ",""))))))</f>
        <v/>
      </c>
      <c r="BW183" s="76">
        <f>TRIM(LEFT(A183,FIND(" ",A183&amp;" ")-1))</f>
        <v/>
      </c>
      <c r="BX183">
        <f>+IF(BV183=BV182,"Same","Diff")</f>
        <v/>
      </c>
      <c r="BY183">
        <f>IF(BX183="Same",IF(BW183=BW182,"same","Diff"))</f>
        <v/>
      </c>
    </row>
    <row r="184" ht="17" customHeight="1">
      <c r="A184" s="59" t="inlineStr">
        <is>
          <t>Mike Callan</t>
        </is>
      </c>
      <c r="B184" s="117" t="n"/>
      <c r="C184" s="117" t="n"/>
      <c r="D184" s="117" t="n"/>
      <c r="E184" s="117" t="n">
        <v>1</v>
      </c>
      <c r="F184" s="117" t="n"/>
      <c r="G184" s="117" t="n"/>
      <c r="H184" s="117" t="n"/>
      <c r="I184" s="117" t="n"/>
      <c r="J184" s="118" t="n"/>
      <c r="K184" s="118" t="n"/>
      <c r="L184" s="118" t="n"/>
      <c r="M184" s="118" t="n"/>
      <c r="N184" s="118" t="n"/>
      <c r="O184" s="118" t="n"/>
      <c r="P184" s="118" t="n"/>
      <c r="Q184" s="118" t="n"/>
      <c r="R184" s="118" t="n"/>
      <c r="S184" s="118" t="n"/>
      <c r="T184" s="118" t="n"/>
      <c r="U184" s="118" t="n"/>
      <c r="V184" s="118" t="n"/>
      <c r="W184" s="118" t="n"/>
      <c r="X184" s="118" t="n"/>
      <c r="Y184" s="118" t="n"/>
      <c r="Z184" s="118" t="n"/>
      <c r="AA184" s="118" t="n"/>
      <c r="AB184" s="118" t="n"/>
      <c r="AC184" s="118" t="n"/>
      <c r="AD184" s="118" t="n"/>
      <c r="AE184" s="118" t="n"/>
      <c r="AF184" s="118" t="n"/>
      <c r="AG184" s="118" t="n"/>
      <c r="AH184" s="118" t="n"/>
      <c r="AI184" s="118" t="n"/>
      <c r="AJ184" s="118" t="n"/>
      <c r="AK184" s="118" t="n"/>
      <c r="AL184" s="118" t="n"/>
      <c r="AM184" s="118" t="n"/>
      <c r="AN184" s="118" t="n"/>
      <c r="AO184" s="118" t="n"/>
      <c r="AP184" s="118" t="n"/>
      <c r="AQ184" s="118" t="n"/>
      <c r="AR184" s="118" t="n"/>
      <c r="AS184" s="118" t="n"/>
      <c r="AT184" s="118" t="n"/>
      <c r="AU184" s="118" t="n"/>
      <c r="AV184" s="118" t="n"/>
      <c r="AW184" s="118" t="n"/>
      <c r="AX184" s="118" t="n"/>
      <c r="AY184" s="118" t="n"/>
      <c r="AZ184" s="118" t="n"/>
      <c r="BA184" s="118" t="n"/>
      <c r="BB184" s="118" t="n"/>
      <c r="BC184" s="118" t="n"/>
      <c r="BD184" s="118" t="n"/>
      <c r="BE184" s="118" t="n"/>
      <c r="BF184" s="118" t="n"/>
      <c r="BG184" s="118" t="n"/>
      <c r="BH184" s="118" t="n"/>
      <c r="BI184" s="118" t="n"/>
      <c r="BJ184" s="118" t="n"/>
      <c r="BK184" s="118" t="n"/>
      <c r="BL184" s="118" t="n"/>
      <c r="BM184" s="118" t="n"/>
      <c r="BN184" s="118" t="n"/>
      <c r="BO184" s="118" t="n"/>
      <c r="BP184" s="118" t="n"/>
      <c r="BQ184" s="118" t="n"/>
      <c r="BR184" s="118" t="n"/>
      <c r="BS184" s="118" t="n"/>
      <c r="BT184" s="118">
        <f>COUNTIF(B184:BS184,1)</f>
        <v/>
      </c>
      <c r="BV184" s="76">
        <f>TRIM(RIGHT(A184, LEN(A184) - FIND("@", SUBSTITUTE(A184, " ", "@", LEN(A184)-LEN(SUBSTITUTE(A184," ",""))))))</f>
        <v/>
      </c>
      <c r="BW184" s="76">
        <f>TRIM(LEFT(A184,FIND(" ",A184&amp;" ")-1))</f>
        <v/>
      </c>
      <c r="BX184">
        <f>+IF(BV184=BV183,"Same","Diff")</f>
        <v/>
      </c>
      <c r="BY184">
        <f>IF(BX184="Same",IF(BW184=BW183,"same","Diff"))</f>
        <v/>
      </c>
    </row>
    <row r="185" ht="17" customHeight="1">
      <c r="A185" s="59" t="inlineStr">
        <is>
          <t>John Callaway</t>
        </is>
      </c>
      <c r="B185" s="117" t="n"/>
      <c r="C185" s="117" t="n"/>
      <c r="D185" s="117" t="n">
        <v>1</v>
      </c>
      <c r="E185" s="117" t="n"/>
      <c r="F185" s="117" t="n"/>
      <c r="G185" s="117" t="n"/>
      <c r="H185" s="117" t="n"/>
      <c r="I185" s="117" t="n"/>
      <c r="J185" s="118" t="n"/>
      <c r="K185" s="118" t="n"/>
      <c r="L185" s="118" t="n"/>
      <c r="M185" s="118" t="n"/>
      <c r="N185" s="118" t="n"/>
      <c r="O185" s="118" t="n"/>
      <c r="P185" s="118" t="n"/>
      <c r="Q185" s="118" t="n"/>
      <c r="R185" s="118" t="n"/>
      <c r="S185" s="118" t="n"/>
      <c r="T185" s="118" t="n"/>
      <c r="U185" s="118" t="n"/>
      <c r="V185" s="118" t="n"/>
      <c r="W185" s="118" t="n"/>
      <c r="X185" s="118" t="n"/>
      <c r="Y185" s="118" t="n"/>
      <c r="Z185" s="118" t="n"/>
      <c r="AA185" s="118" t="n"/>
      <c r="AB185" s="118" t="n"/>
      <c r="AC185" s="118" t="n"/>
      <c r="AD185" s="118" t="n"/>
      <c r="AE185" s="118" t="n"/>
      <c r="AF185" s="118" t="n"/>
      <c r="AG185" s="118" t="n"/>
      <c r="AH185" s="118" t="n"/>
      <c r="AI185" s="118" t="n"/>
      <c r="AJ185" s="118" t="n"/>
      <c r="AK185" s="118" t="n"/>
      <c r="AL185" s="118" t="n"/>
      <c r="AM185" s="118" t="n"/>
      <c r="AN185" s="118" t="n"/>
      <c r="AO185" s="118" t="n"/>
      <c r="AP185" s="118" t="n"/>
      <c r="AQ185" s="118" t="n"/>
      <c r="AR185" s="118" t="n"/>
      <c r="AS185" s="118" t="n"/>
      <c r="AT185" s="118" t="n"/>
      <c r="AU185" s="118" t="n"/>
      <c r="AV185" s="118" t="n"/>
      <c r="AW185" s="118" t="n"/>
      <c r="AX185" s="118" t="n"/>
      <c r="AY185" s="118" t="n"/>
      <c r="AZ185" s="118" t="n"/>
      <c r="BA185" s="118" t="n"/>
      <c r="BB185" s="118" t="n"/>
      <c r="BC185" s="118" t="n"/>
      <c r="BD185" s="118" t="n"/>
      <c r="BE185" s="118" t="n"/>
      <c r="BF185" s="118" t="n"/>
      <c r="BG185" s="118" t="n"/>
      <c r="BH185" s="118" t="n"/>
      <c r="BI185" s="118" t="n"/>
      <c r="BJ185" s="118" t="n"/>
      <c r="BK185" s="118" t="n"/>
      <c r="BL185" s="118" t="n"/>
      <c r="BM185" s="118" t="n"/>
      <c r="BN185" s="118" t="n"/>
      <c r="BO185" s="118" t="n"/>
      <c r="BP185" s="118" t="n"/>
      <c r="BQ185" s="118" t="n"/>
      <c r="BR185" s="118" t="n"/>
      <c r="BS185" s="118" t="n"/>
      <c r="BT185" s="118">
        <f>COUNTIF(B185:BS185,1)</f>
        <v/>
      </c>
      <c r="BV185" s="76">
        <f>TRIM(RIGHT(A185, LEN(A185) - FIND("@", SUBSTITUTE(A185, " ", "@", LEN(A185)-LEN(SUBSTITUTE(A185," ",""))))))</f>
        <v/>
      </c>
      <c r="BW185" s="76">
        <f>TRIM(LEFT(A185,FIND(" ",A185&amp;" ")-1))</f>
        <v/>
      </c>
      <c r="BX185">
        <f>+IF(BV185=BV184,"Same","Diff")</f>
        <v/>
      </c>
      <c r="BY185">
        <f>IF(BX185="Same",IF(BW185=BW184,"same","Diff"))</f>
        <v/>
      </c>
    </row>
    <row r="186" ht="17" customHeight="1">
      <c r="A186" s="59" t="inlineStr">
        <is>
          <t>Aaron Cameron</t>
        </is>
      </c>
      <c r="B186" s="117" t="n"/>
      <c r="C186" s="117" t="n"/>
      <c r="D186" s="117" t="n"/>
      <c r="E186" s="117" t="n"/>
      <c r="F186" s="117" t="n"/>
      <c r="G186" s="117" t="n"/>
      <c r="H186" s="117" t="n"/>
      <c r="I186" s="117" t="n"/>
      <c r="J186" s="118" t="n"/>
      <c r="K186" s="118" t="n"/>
      <c r="L186" s="118" t="n"/>
      <c r="M186" s="118" t="n"/>
      <c r="N186" s="118" t="n"/>
      <c r="O186" s="118" t="n"/>
      <c r="P186" s="118" t="n"/>
      <c r="Q186" s="118" t="n"/>
      <c r="R186" s="118" t="n"/>
      <c r="S186" s="118" t="n"/>
      <c r="T186" s="118" t="n"/>
      <c r="U186" s="118" t="n"/>
      <c r="V186" s="118" t="n"/>
      <c r="W186" s="118" t="n"/>
      <c r="X186" s="118" t="n"/>
      <c r="Y186" s="118" t="n"/>
      <c r="Z186" s="118" t="n"/>
      <c r="AA186" s="118" t="n"/>
      <c r="AB186" s="118" t="n"/>
      <c r="AC186" s="118" t="n"/>
      <c r="AD186" s="118" t="n"/>
      <c r="AE186" s="118" t="n"/>
      <c r="AF186" s="118" t="n"/>
      <c r="AG186" s="118" t="n"/>
      <c r="AH186" s="118" t="n"/>
      <c r="AI186" s="118" t="n"/>
      <c r="AJ186" s="118" t="n"/>
      <c r="AK186" s="118" t="n"/>
      <c r="AL186" s="118" t="n"/>
      <c r="AM186" s="118" t="n"/>
      <c r="AN186" s="118" t="n"/>
      <c r="AO186" s="118" t="n"/>
      <c r="AP186" s="118" t="n"/>
      <c r="AQ186" s="118" t="n"/>
      <c r="AR186" s="118" t="n"/>
      <c r="AS186" s="118" t="n"/>
      <c r="AT186" s="118" t="n"/>
      <c r="AU186" s="118" t="n"/>
      <c r="AV186" s="118" t="n"/>
      <c r="AW186" s="118" t="n"/>
      <c r="AX186" s="118" t="n"/>
      <c r="AY186" s="118" t="n"/>
      <c r="AZ186" s="118" t="n"/>
      <c r="BA186" s="118" t="n"/>
      <c r="BB186" s="118" t="n"/>
      <c r="BC186" s="118" t="n"/>
      <c r="BD186" s="118" t="n"/>
      <c r="BE186" s="118" t="n"/>
      <c r="BF186" s="118" t="n"/>
      <c r="BG186" s="118" t="n"/>
      <c r="BH186" s="118" t="n"/>
      <c r="BI186" s="118" t="n"/>
      <c r="BJ186" s="118" t="n"/>
      <c r="BK186" s="118" t="n"/>
      <c r="BL186" s="118" t="n"/>
      <c r="BM186" s="118" t="n"/>
      <c r="BN186" s="118" t="n"/>
      <c r="BO186" s="118" t="n"/>
      <c r="BP186" s="118" t="n"/>
      <c r="BQ186" s="118" t="n">
        <v>1</v>
      </c>
      <c r="BR186" s="118" t="n">
        <v>1</v>
      </c>
      <c r="BS186" s="118" t="n">
        <v>1</v>
      </c>
      <c r="BT186" s="118">
        <f>COUNTIF(B186:BS186,1)</f>
        <v/>
      </c>
      <c r="BV186" s="76">
        <f>TRIM(RIGHT(A186, LEN(A186) - FIND("@", SUBSTITUTE(A186, " ", "@", LEN(A186)-LEN(SUBSTITUTE(A186," ",""))))))</f>
        <v/>
      </c>
      <c r="BW186" s="76">
        <f>TRIM(LEFT(A186,FIND(" ",A186&amp;" ")-1))</f>
        <v/>
      </c>
      <c r="BX186">
        <f>+IF(BV186=BV185,"Same","Diff")</f>
        <v/>
      </c>
      <c r="BY186">
        <f>IF(BX186="Same",IF(BW186=BW185,"same","Diff"))</f>
        <v/>
      </c>
    </row>
    <row r="187" ht="17" customHeight="1">
      <c r="A187" s="60" t="inlineStr">
        <is>
          <t>Alan Cameron</t>
        </is>
      </c>
      <c r="B187" s="119" t="n"/>
      <c r="C187" s="119" t="n"/>
      <c r="D187" s="119" t="n"/>
      <c r="E187" s="119" t="n"/>
      <c r="F187" s="119" t="n"/>
      <c r="G187" s="119" t="n"/>
      <c r="H187" s="119" t="n"/>
      <c r="I187" s="119" t="n"/>
      <c r="J187" s="118" t="n">
        <v>1</v>
      </c>
      <c r="K187" s="118" t="n">
        <v>1</v>
      </c>
      <c r="L187" s="118" t="n"/>
      <c r="M187" s="118" t="n"/>
      <c r="N187" s="118" t="n"/>
      <c r="O187" s="118" t="n"/>
      <c r="P187" s="118" t="n"/>
      <c r="Q187" s="118" t="n"/>
      <c r="R187" s="118" t="n"/>
      <c r="S187" s="118" t="n"/>
      <c r="T187" s="118" t="n"/>
      <c r="U187" s="118" t="n"/>
      <c r="V187" s="118" t="n"/>
      <c r="W187" s="118" t="n"/>
      <c r="X187" s="118" t="n"/>
      <c r="Y187" s="118" t="n"/>
      <c r="Z187" s="118" t="n"/>
      <c r="AA187" s="118" t="n"/>
      <c r="AB187" s="118" t="n"/>
      <c r="AC187" s="118" t="n"/>
      <c r="AD187" s="118" t="n"/>
      <c r="AE187" s="118" t="n"/>
      <c r="AF187" s="118" t="n"/>
      <c r="AG187" s="118" t="n"/>
      <c r="AH187" s="118" t="n"/>
      <c r="AI187" s="118" t="n"/>
      <c r="AJ187" s="118" t="n"/>
      <c r="AK187" s="118" t="n"/>
      <c r="AL187" s="118" t="n"/>
      <c r="AM187" s="118" t="n"/>
      <c r="AN187" s="118" t="n"/>
      <c r="AO187" s="118" t="n"/>
      <c r="AP187" s="118" t="n"/>
      <c r="AQ187" s="118" t="n"/>
      <c r="AR187" s="118" t="n"/>
      <c r="AS187" s="118" t="n"/>
      <c r="AT187" s="118" t="n"/>
      <c r="AU187" s="118" t="n"/>
      <c r="AV187" s="118" t="n"/>
      <c r="AW187" s="118" t="n"/>
      <c r="AX187" s="118" t="n"/>
      <c r="AY187" s="118" t="n"/>
      <c r="AZ187" s="118" t="n"/>
      <c r="BA187" s="118" t="n"/>
      <c r="BB187" s="118" t="n"/>
      <c r="BC187" s="118" t="n"/>
      <c r="BD187" s="118" t="n"/>
      <c r="BE187" s="118" t="n"/>
      <c r="BF187" s="118" t="n"/>
      <c r="BG187" s="118" t="n"/>
      <c r="BH187" s="118" t="n"/>
      <c r="BI187" s="118" t="n"/>
      <c r="BJ187" s="118" t="n"/>
      <c r="BK187" s="118" t="n"/>
      <c r="BL187" s="118" t="n"/>
      <c r="BM187" s="118" t="n"/>
      <c r="BN187" s="118" t="n"/>
      <c r="BO187" s="118" t="n"/>
      <c r="BP187" s="118" t="n"/>
      <c r="BQ187" s="118" t="n"/>
      <c r="BR187" s="118" t="n"/>
      <c r="BS187" s="118" t="n"/>
      <c r="BT187" s="118">
        <f>COUNTIF(B187:BS187,1)</f>
        <v/>
      </c>
      <c r="BV187" s="76">
        <f>TRIM(RIGHT(A187, LEN(A187) - FIND("@", SUBSTITUTE(A187, " ", "@", LEN(A187)-LEN(SUBSTITUTE(A187," ",""))))))</f>
        <v/>
      </c>
      <c r="BW187" s="76">
        <f>TRIM(LEFT(A187,FIND(" ",A187&amp;" ")-1))</f>
        <v/>
      </c>
      <c r="BX187">
        <f>+IF(BV187=BV186,"Same","Diff")</f>
        <v/>
      </c>
      <c r="BY187">
        <f>IF(BX187="Same",IF(BW187=BW186,"same","Diff"))</f>
        <v/>
      </c>
    </row>
    <row r="188" ht="17" customHeight="1">
      <c r="A188" s="60" t="inlineStr">
        <is>
          <t>Graeme Cameron</t>
        </is>
      </c>
      <c r="B188" s="119" t="n"/>
      <c r="C188" s="119" t="n"/>
      <c r="D188" s="119" t="n"/>
      <c r="E188" s="119" t="n"/>
      <c r="F188" s="119" t="n"/>
      <c r="G188" s="119" t="n"/>
      <c r="H188" s="119" t="n"/>
      <c r="I188" s="119" t="n"/>
      <c r="J188" s="118" t="n"/>
      <c r="K188" s="118" t="n"/>
      <c r="L188" s="118" t="n"/>
      <c r="M188" s="118" t="n"/>
      <c r="N188" s="118" t="n"/>
      <c r="O188" s="118" t="n"/>
      <c r="P188" s="118" t="n"/>
      <c r="Q188" s="118" t="n"/>
      <c r="R188" s="118" t="n"/>
      <c r="S188" s="118" t="n"/>
      <c r="T188" s="118" t="n"/>
      <c r="U188" s="118" t="n"/>
      <c r="V188" s="118" t="n"/>
      <c r="W188" s="118" t="n"/>
      <c r="X188" s="118" t="n"/>
      <c r="Y188" s="118" t="n"/>
      <c r="Z188" s="118" t="n"/>
      <c r="AA188" s="118" t="n"/>
      <c r="AB188" s="118" t="n"/>
      <c r="AC188" s="118" t="n">
        <v>1</v>
      </c>
      <c r="AD188" s="118" t="n"/>
      <c r="AE188" s="118" t="n"/>
      <c r="AF188" s="118" t="n"/>
      <c r="AG188" s="118" t="n"/>
      <c r="AH188" s="118" t="n"/>
      <c r="AI188" s="118" t="n"/>
      <c r="AJ188" s="118" t="n"/>
      <c r="AK188" s="118" t="n"/>
      <c r="AL188" s="118" t="n"/>
      <c r="AM188" s="118" t="n"/>
      <c r="AN188" s="118" t="n"/>
      <c r="AO188" s="118" t="n"/>
      <c r="AP188" s="118" t="n"/>
      <c r="AQ188" s="118" t="n"/>
      <c r="AR188" s="118" t="n"/>
      <c r="AS188" s="118" t="n"/>
      <c r="AT188" s="118" t="n"/>
      <c r="AU188" s="118" t="n"/>
      <c r="AV188" s="118" t="n"/>
      <c r="AW188" s="118" t="n"/>
      <c r="AX188" s="118" t="n"/>
      <c r="AY188" s="118" t="n"/>
      <c r="AZ188" s="118" t="n"/>
      <c r="BA188" s="118" t="n"/>
      <c r="BB188" s="118" t="n"/>
      <c r="BC188" s="118" t="n"/>
      <c r="BD188" s="118" t="n"/>
      <c r="BE188" s="118" t="n"/>
      <c r="BF188" s="118" t="n"/>
      <c r="BG188" s="118" t="n"/>
      <c r="BH188" s="118" t="n"/>
      <c r="BI188" s="118" t="n"/>
      <c r="BJ188" s="118" t="n"/>
      <c r="BK188" s="118" t="n"/>
      <c r="BL188" s="118" t="n"/>
      <c r="BM188" s="118" t="n"/>
      <c r="BN188" s="118" t="n"/>
      <c r="BO188" s="118" t="n"/>
      <c r="BP188" s="118" t="n"/>
      <c r="BQ188" s="118" t="n"/>
      <c r="BR188" s="118" t="n"/>
      <c r="BS188" s="118" t="n"/>
      <c r="BT188" s="118">
        <f>COUNTIF(B188:BS188,1)</f>
        <v/>
      </c>
      <c r="BV188" s="76">
        <f>TRIM(RIGHT(A188, LEN(A188) - FIND("@", SUBSTITUTE(A188, " ", "@", LEN(A188)-LEN(SUBSTITUTE(A188," ",""))))))</f>
        <v/>
      </c>
      <c r="BW188" s="76">
        <f>TRIM(LEFT(A188,FIND(" ",A188&amp;" ")-1))</f>
        <v/>
      </c>
      <c r="BX188">
        <f>+IF(BV188=BV187,"Same","Diff")</f>
        <v/>
      </c>
      <c r="BY188">
        <f>IF(BX188="Same",IF(BW188=BW187,"same","Diff"))</f>
        <v/>
      </c>
    </row>
    <row r="189" ht="17" customHeight="1">
      <c r="A189" s="60" t="inlineStr">
        <is>
          <t>Colin Campbell</t>
        </is>
      </c>
      <c r="B189" s="119" t="n"/>
      <c r="C189" s="119" t="n"/>
      <c r="D189" s="119" t="n"/>
      <c r="E189" s="119" t="n"/>
      <c r="F189" s="119" t="n"/>
      <c r="G189" s="119" t="n"/>
      <c r="H189" s="119" t="n"/>
      <c r="I189" s="119" t="n"/>
      <c r="J189" s="118" t="n"/>
      <c r="K189" s="118" t="n"/>
      <c r="L189" s="118" t="n"/>
      <c r="M189" s="118" t="n"/>
      <c r="N189" s="118" t="n"/>
      <c r="O189" s="118" t="n"/>
      <c r="P189" s="118" t="n"/>
      <c r="Q189" s="118" t="n"/>
      <c r="R189" s="118" t="n"/>
      <c r="S189" s="118" t="n"/>
      <c r="T189" s="118" t="n"/>
      <c r="U189" s="118" t="n"/>
      <c r="V189" s="118" t="n"/>
      <c r="W189" s="118" t="n"/>
      <c r="X189" s="118" t="n"/>
      <c r="Y189" s="118" t="n"/>
      <c r="Z189" s="118" t="n">
        <v>1</v>
      </c>
      <c r="AA189" s="118" t="n"/>
      <c r="AB189" s="118" t="n"/>
      <c r="AC189" s="118" t="n"/>
      <c r="AD189" s="118" t="n"/>
      <c r="AE189" s="118" t="n"/>
      <c r="AF189" s="118" t="n"/>
      <c r="AG189" s="118" t="n"/>
      <c r="AH189" s="118" t="n"/>
      <c r="AI189" s="118" t="n"/>
      <c r="AJ189" s="118" t="n"/>
      <c r="AK189" s="118" t="n"/>
      <c r="AL189" s="118" t="n"/>
      <c r="AM189" s="118" t="n"/>
      <c r="AN189" s="118" t="n"/>
      <c r="AO189" s="118" t="n"/>
      <c r="AP189" s="118" t="n"/>
      <c r="AQ189" s="118" t="n"/>
      <c r="AR189" s="118" t="n"/>
      <c r="AS189" s="118" t="n"/>
      <c r="AT189" s="118" t="n"/>
      <c r="AU189" s="118" t="n"/>
      <c r="AV189" s="118" t="n"/>
      <c r="AW189" s="118" t="n"/>
      <c r="AX189" s="118" t="n"/>
      <c r="AY189" s="118" t="n"/>
      <c r="AZ189" s="118" t="n"/>
      <c r="BA189" s="118" t="n"/>
      <c r="BB189" s="118" t="n"/>
      <c r="BC189" s="118" t="n"/>
      <c r="BD189" s="118" t="n"/>
      <c r="BE189" s="118" t="n"/>
      <c r="BF189" s="118" t="n"/>
      <c r="BG189" s="118" t="n"/>
      <c r="BH189" s="118" t="n"/>
      <c r="BI189" s="118" t="n"/>
      <c r="BJ189" s="118" t="n"/>
      <c r="BK189" s="118" t="n"/>
      <c r="BL189" s="118" t="n"/>
      <c r="BM189" s="118" t="n"/>
      <c r="BN189" s="118" t="n"/>
      <c r="BO189" s="118" t="n"/>
      <c r="BP189" s="118" t="n"/>
      <c r="BQ189" s="118" t="n"/>
      <c r="BR189" s="118" t="n"/>
      <c r="BS189" s="118" t="n"/>
      <c r="BT189" s="118">
        <f>COUNTIF(B189:BS189,1)</f>
        <v/>
      </c>
      <c r="BV189" s="76">
        <f>TRIM(RIGHT(A189, LEN(A189) - FIND("@", SUBSTITUTE(A189, " ", "@", LEN(A189)-LEN(SUBSTITUTE(A189," ",""))))))</f>
        <v/>
      </c>
      <c r="BW189" s="76">
        <f>TRIM(LEFT(A189,FIND(" ",A189&amp;" ")-1))</f>
        <v/>
      </c>
      <c r="BX189">
        <f>+IF(BV189=BV188,"Same","Diff")</f>
        <v/>
      </c>
      <c r="BY189">
        <f>IF(BX189="Same",IF(BW189=BW188,"same","Diff"))</f>
        <v/>
      </c>
    </row>
    <row r="190" ht="17" customHeight="1">
      <c r="A190" s="60" t="inlineStr">
        <is>
          <t>Gary Campbell</t>
        </is>
      </c>
      <c r="B190" s="119" t="n"/>
      <c r="C190" s="119" t="n"/>
      <c r="D190" s="119" t="n"/>
      <c r="E190" s="119" t="n"/>
      <c r="F190" s="119" t="n"/>
      <c r="G190" s="119" t="n"/>
      <c r="H190" s="119" t="n"/>
      <c r="I190" s="119" t="n"/>
      <c r="J190" s="118" t="n"/>
      <c r="K190" s="118" t="n">
        <v>1</v>
      </c>
      <c r="L190" s="118" t="n"/>
      <c r="M190" s="118" t="n"/>
      <c r="N190" s="118" t="n"/>
      <c r="O190" s="118" t="n"/>
      <c r="P190" s="118" t="n"/>
      <c r="Q190" s="118" t="n"/>
      <c r="R190" s="118" t="n"/>
      <c r="S190" s="118" t="n"/>
      <c r="T190" s="118" t="n"/>
      <c r="U190" s="118" t="n"/>
      <c r="V190" s="118" t="n"/>
      <c r="W190" s="118" t="n"/>
      <c r="X190" s="118" t="n"/>
      <c r="Y190" s="118" t="n"/>
      <c r="Z190" s="118" t="n"/>
      <c r="AA190" s="118" t="n"/>
      <c r="AB190" s="118" t="n"/>
      <c r="AC190" s="118" t="n"/>
      <c r="AD190" s="118" t="n"/>
      <c r="AE190" s="118" t="n"/>
      <c r="AF190" s="118" t="n"/>
      <c r="AG190" s="118" t="n"/>
      <c r="AH190" s="118" t="n"/>
      <c r="AI190" s="118" t="n"/>
      <c r="AJ190" s="118" t="n"/>
      <c r="AK190" s="118" t="n"/>
      <c r="AL190" s="118" t="n"/>
      <c r="AM190" s="118" t="n"/>
      <c r="AN190" s="118" t="n"/>
      <c r="AO190" s="118" t="n"/>
      <c r="AP190" s="118" t="n"/>
      <c r="AQ190" s="118" t="n"/>
      <c r="AR190" s="118" t="n"/>
      <c r="AS190" s="118" t="n"/>
      <c r="AT190" s="118" t="n"/>
      <c r="AU190" s="118" t="n"/>
      <c r="AV190" s="118" t="n"/>
      <c r="AW190" s="118" t="n"/>
      <c r="AX190" s="118" t="n"/>
      <c r="AY190" s="118" t="n"/>
      <c r="AZ190" s="118" t="n"/>
      <c r="BA190" s="118" t="n"/>
      <c r="BB190" s="118" t="n"/>
      <c r="BC190" s="118" t="n"/>
      <c r="BD190" s="118" t="n"/>
      <c r="BE190" s="118" t="n"/>
      <c r="BF190" s="118" t="n"/>
      <c r="BG190" s="118" t="n"/>
      <c r="BH190" s="118" t="n"/>
      <c r="BI190" s="118" t="n"/>
      <c r="BJ190" s="118" t="n"/>
      <c r="BK190" s="118" t="n"/>
      <c r="BL190" s="118" t="n"/>
      <c r="BM190" s="118" t="n"/>
      <c r="BN190" s="118" t="n"/>
      <c r="BO190" s="118" t="n"/>
      <c r="BP190" s="118" t="n"/>
      <c r="BQ190" s="118" t="n"/>
      <c r="BR190" s="118" t="n"/>
      <c r="BS190" s="118" t="n"/>
      <c r="BT190" s="118">
        <f>COUNTIF(B190:BS190,1)</f>
        <v/>
      </c>
      <c r="BV190" s="76">
        <f>TRIM(RIGHT(A190, LEN(A190) - FIND("@", SUBSTITUTE(A190, " ", "@", LEN(A190)-LEN(SUBSTITUTE(A190," ",""))))))</f>
        <v/>
      </c>
      <c r="BW190" s="76">
        <f>TRIM(LEFT(A190,FIND(" ",A190&amp;" ")-1))</f>
        <v/>
      </c>
      <c r="BX190">
        <f>+IF(BV190=BV189,"Same","Diff")</f>
        <v/>
      </c>
      <c r="BY190">
        <f>IF(BX190="Same",IF(BW190=BW189,"same","Diff"))</f>
        <v/>
      </c>
    </row>
    <row r="191" ht="17" customHeight="1">
      <c r="A191" s="61" t="inlineStr">
        <is>
          <t>Matt Campbell</t>
        </is>
      </c>
      <c r="B191" s="120" t="n"/>
      <c r="C191" s="120" t="n"/>
      <c r="D191" s="120" t="n"/>
      <c r="E191" s="120" t="n"/>
      <c r="F191" s="120" t="n"/>
      <c r="G191" s="120" t="n"/>
      <c r="H191" s="120" t="n"/>
      <c r="I191" s="120" t="n"/>
      <c r="J191" s="118" t="n"/>
      <c r="K191" s="118" t="n"/>
      <c r="L191" s="118" t="n"/>
      <c r="M191" s="118" t="n"/>
      <c r="N191" s="118" t="n"/>
      <c r="O191" s="118" t="n"/>
      <c r="P191" s="118" t="n"/>
      <c r="Q191" s="118" t="n"/>
      <c r="R191" s="118" t="n"/>
      <c r="S191" s="118" t="n"/>
      <c r="T191" s="118" t="n"/>
      <c r="U191" s="118" t="n"/>
      <c r="V191" s="118" t="n"/>
      <c r="W191" s="118" t="n"/>
      <c r="X191" s="118" t="n"/>
      <c r="Y191" s="118" t="n"/>
      <c r="Z191" s="118" t="n"/>
      <c r="AA191" s="118" t="n"/>
      <c r="AB191" s="118" t="n"/>
      <c r="AC191" s="118" t="n"/>
      <c r="AD191" s="118" t="n"/>
      <c r="AE191" s="118" t="n"/>
      <c r="AF191" s="118" t="n"/>
      <c r="AG191" s="118" t="n"/>
      <c r="AH191" s="118" t="n"/>
      <c r="AI191" s="118" t="n"/>
      <c r="AJ191" s="118" t="n"/>
      <c r="AK191" s="118" t="n"/>
      <c r="AL191" s="118" t="n"/>
      <c r="AM191" s="118" t="n"/>
      <c r="AN191" s="118" t="n"/>
      <c r="AO191" s="118" t="n"/>
      <c r="AP191" s="118" t="n"/>
      <c r="AQ191" s="118" t="n"/>
      <c r="AR191" s="118" t="n"/>
      <c r="AS191" s="118" t="n"/>
      <c r="AT191" s="118" t="n"/>
      <c r="AU191" s="118" t="n"/>
      <c r="AV191" s="118" t="n"/>
      <c r="AW191" s="118" t="n"/>
      <c r="AX191" s="118" t="n"/>
      <c r="AY191" s="118" t="n"/>
      <c r="AZ191" s="118" t="n"/>
      <c r="BA191" s="118" t="n"/>
      <c r="BB191" s="118" t="n"/>
      <c r="BC191" s="118" t="n"/>
      <c r="BD191" s="118" t="n"/>
      <c r="BE191" s="118" t="n"/>
      <c r="BF191" s="118" t="n"/>
      <c r="BG191" s="118" t="n"/>
      <c r="BH191" s="118" t="n"/>
      <c r="BI191" s="118" t="n">
        <v>1</v>
      </c>
      <c r="BJ191" s="118" t="n">
        <v>1</v>
      </c>
      <c r="BK191" s="118" t="n"/>
      <c r="BL191" s="118" t="n"/>
      <c r="BM191" s="118" t="n"/>
      <c r="BN191" s="118" t="n">
        <v>1</v>
      </c>
      <c r="BO191" s="118" t="n"/>
      <c r="BP191" s="118" t="n"/>
      <c r="BQ191" s="118" t="n"/>
      <c r="BR191" s="118" t="n"/>
      <c r="BS191" s="118" t="n"/>
      <c r="BT191" s="118">
        <f>COUNTIF(B191:BS191,1)</f>
        <v/>
      </c>
      <c r="BV191" s="76">
        <f>TRIM(RIGHT(A191, LEN(A191) - FIND("@", SUBSTITUTE(A191, " ", "@", LEN(A191)-LEN(SUBSTITUTE(A191," ",""))))))</f>
        <v/>
      </c>
      <c r="BW191" s="76">
        <f>TRIM(LEFT(A191,FIND(" ",A191&amp;" ")-1))</f>
        <v/>
      </c>
      <c r="BX191">
        <f>+IF(BV191=BV190,"Same","Diff")</f>
        <v/>
      </c>
      <c r="BY191">
        <f>IF(BX191="Same",IF(BW191=BW190,"same","Diff"))</f>
        <v/>
      </c>
    </row>
    <row r="192" ht="17" customHeight="1">
      <c r="A192" s="61" t="inlineStr">
        <is>
          <t>Matthew Campbell</t>
        </is>
      </c>
      <c r="B192" s="120" t="n"/>
      <c r="C192" s="120" t="n"/>
      <c r="D192" s="120" t="n"/>
      <c r="E192" s="120" t="n"/>
      <c r="F192" s="120" t="n"/>
      <c r="G192" s="120" t="n"/>
      <c r="H192" s="120" t="n"/>
      <c r="I192" s="120" t="n"/>
      <c r="J192" s="118" t="n"/>
      <c r="K192" s="118" t="n"/>
      <c r="L192" s="118" t="n"/>
      <c r="M192" s="118" t="n"/>
      <c r="N192" s="118" t="n"/>
      <c r="O192" s="118" t="n"/>
      <c r="P192" s="118" t="n"/>
      <c r="Q192" s="118" t="n"/>
      <c r="R192" s="118" t="n"/>
      <c r="S192" s="118" t="n"/>
      <c r="T192" s="118" t="n"/>
      <c r="U192" s="118" t="n"/>
      <c r="V192" s="118" t="n"/>
      <c r="W192" s="118" t="n"/>
      <c r="X192" s="118" t="n"/>
      <c r="Y192" s="118" t="n"/>
      <c r="Z192" s="118" t="n"/>
      <c r="AA192" s="118" t="n"/>
      <c r="AB192" s="118" t="n"/>
      <c r="AC192" s="118" t="n"/>
      <c r="AD192" s="118" t="n"/>
      <c r="AE192" s="118" t="n"/>
      <c r="AF192" s="118" t="n"/>
      <c r="AG192" s="118" t="n"/>
      <c r="AH192" s="118" t="n"/>
      <c r="AI192" s="118" t="n"/>
      <c r="AJ192" s="118" t="n"/>
      <c r="AK192" s="118" t="n"/>
      <c r="AL192" s="118" t="n"/>
      <c r="AM192" s="118" t="n"/>
      <c r="AN192" s="118" t="n"/>
      <c r="AO192" s="118" t="n"/>
      <c r="AP192" s="118" t="n"/>
      <c r="AQ192" s="118" t="n"/>
      <c r="AR192" s="118" t="n"/>
      <c r="AS192" s="118" t="n"/>
      <c r="AT192" s="118" t="n"/>
      <c r="AU192" s="118" t="n"/>
      <c r="AV192" s="118" t="n"/>
      <c r="AW192" s="118" t="n"/>
      <c r="AX192" s="118" t="n"/>
      <c r="AY192" s="118" t="n"/>
      <c r="AZ192" s="118" t="n"/>
      <c r="BA192" s="118" t="n"/>
      <c r="BB192" s="118" t="n"/>
      <c r="BC192" s="118" t="n"/>
      <c r="BD192" s="118" t="n"/>
      <c r="BE192" s="118" t="n"/>
      <c r="BF192" s="118" t="n"/>
      <c r="BG192" s="118" t="n"/>
      <c r="BH192" s="118" t="n"/>
      <c r="BI192" s="118" t="n"/>
      <c r="BJ192" s="118" t="n"/>
      <c r="BK192" s="118" t="n"/>
      <c r="BL192" s="118" t="n"/>
      <c r="BM192" s="118" t="n"/>
      <c r="BN192" s="118" t="n"/>
      <c r="BO192" s="118" t="n">
        <v>1</v>
      </c>
      <c r="BP192" s="118" t="n"/>
      <c r="BQ192" s="118" t="n"/>
      <c r="BR192" s="118" t="n"/>
      <c r="BS192" s="118" t="n"/>
      <c r="BT192" s="118">
        <f>COUNTIF(B192:BS192,1)</f>
        <v/>
      </c>
      <c r="BV192" s="76">
        <f>TRIM(RIGHT(A192, LEN(A192) - FIND("@", SUBSTITUTE(A192, " ", "@", LEN(A192)-LEN(SUBSTITUTE(A192," ",""))))))</f>
        <v/>
      </c>
      <c r="BW192" s="76">
        <f>TRIM(LEFT(A192,FIND(" ",A192&amp;" ")-1))</f>
        <v/>
      </c>
      <c r="BX192">
        <f>+IF(BV192=BV191,"Same","Diff")</f>
        <v/>
      </c>
      <c r="BY192">
        <f>IF(BX192="Same",IF(BW192=BW191,"same","Diff"))</f>
        <v/>
      </c>
    </row>
    <row r="193" ht="17" customHeight="1">
      <c r="A193" s="61" t="inlineStr">
        <is>
          <t>Peter Candy</t>
        </is>
      </c>
      <c r="B193" s="120" t="n">
        <v>1</v>
      </c>
      <c r="C193" s="120" t="n">
        <v>1</v>
      </c>
      <c r="D193" s="120" t="n"/>
      <c r="E193" s="120" t="n"/>
      <c r="F193" s="120" t="n"/>
      <c r="G193" s="120" t="n"/>
      <c r="H193" s="120" t="n"/>
      <c r="I193" s="120" t="n"/>
      <c r="J193" s="118" t="n"/>
      <c r="K193" s="118" t="n"/>
      <c r="L193" s="118" t="n"/>
      <c r="M193" s="118" t="n"/>
      <c r="N193" s="118" t="n"/>
      <c r="O193" s="118" t="n"/>
      <c r="P193" s="118" t="n"/>
      <c r="Q193" s="118" t="n"/>
      <c r="R193" s="118" t="n"/>
      <c r="S193" s="118" t="n"/>
      <c r="T193" s="118" t="n"/>
      <c r="U193" s="118" t="n"/>
      <c r="V193" s="118" t="n"/>
      <c r="W193" s="118" t="n"/>
      <c r="X193" s="118" t="n"/>
      <c r="Y193" s="118" t="n"/>
      <c r="Z193" s="118" t="n"/>
      <c r="AA193" s="118" t="n"/>
      <c r="AB193" s="118" t="n"/>
      <c r="AC193" s="118" t="n"/>
      <c r="AD193" s="118" t="n"/>
      <c r="AE193" s="118" t="n"/>
      <c r="AF193" s="118" t="n"/>
      <c r="AG193" s="118" t="n"/>
      <c r="AH193" s="118" t="n"/>
      <c r="AI193" s="118" t="n"/>
      <c r="AJ193" s="118" t="n"/>
      <c r="AK193" s="118" t="n"/>
      <c r="AL193" s="118" t="n"/>
      <c r="AM193" s="118" t="n"/>
      <c r="AN193" s="118" t="n"/>
      <c r="AO193" s="118" t="n"/>
      <c r="AP193" s="118" t="n"/>
      <c r="AQ193" s="118" t="n"/>
      <c r="AR193" s="118" t="n"/>
      <c r="AS193" s="118" t="n"/>
      <c r="AT193" s="118" t="n"/>
      <c r="AU193" s="118" t="n"/>
      <c r="AV193" s="118" t="n"/>
      <c r="AW193" s="118" t="n"/>
      <c r="AX193" s="118" t="n"/>
      <c r="AY193" s="118" t="n"/>
      <c r="AZ193" s="118" t="n"/>
      <c r="BA193" s="118" t="n"/>
      <c r="BB193" s="118" t="n"/>
      <c r="BC193" s="118" t="n"/>
      <c r="BD193" s="118" t="n"/>
      <c r="BE193" s="118" t="n"/>
      <c r="BF193" s="118" t="n"/>
      <c r="BG193" s="118" t="n"/>
      <c r="BH193" s="118" t="n"/>
      <c r="BI193" s="118" t="n"/>
      <c r="BJ193" s="118" t="n"/>
      <c r="BK193" s="118" t="n"/>
      <c r="BL193" s="118" t="n"/>
      <c r="BM193" s="118" t="n"/>
      <c r="BN193" s="118" t="n"/>
      <c r="BO193" s="118" t="n"/>
      <c r="BP193" s="118" t="n"/>
      <c r="BQ193" s="118" t="n"/>
      <c r="BR193" s="118" t="n"/>
      <c r="BS193" s="118" t="n"/>
      <c r="BT193" s="118">
        <f>COUNTIF(B193:BS193,1)</f>
        <v/>
      </c>
      <c r="BV193" s="76">
        <f>TRIM(RIGHT(A193, LEN(A193) - FIND("@", SUBSTITUTE(A193, " ", "@", LEN(A193)-LEN(SUBSTITUTE(A193," ",""))))))</f>
        <v/>
      </c>
      <c r="BW193" s="76">
        <f>TRIM(LEFT(A193,FIND(" ",A193&amp;" ")-1))</f>
        <v/>
      </c>
      <c r="BX193">
        <f>+IF(BV193=BV192,"Same","Diff")</f>
        <v/>
      </c>
      <c r="BY193">
        <f>IF(BX193="Same",IF(BW193=BW192,"same","Diff"))</f>
        <v/>
      </c>
    </row>
    <row r="194" ht="17" customHeight="1">
      <c r="A194" s="60" t="inlineStr">
        <is>
          <t>Alan Cant</t>
        </is>
      </c>
      <c r="B194" s="119" t="n"/>
      <c r="C194" s="119" t="n"/>
      <c r="D194" s="119" t="n"/>
      <c r="E194" s="119" t="n"/>
      <c r="F194" s="119" t="n"/>
      <c r="G194" s="119" t="n"/>
      <c r="H194" s="119" t="n"/>
      <c r="I194" s="119" t="n"/>
      <c r="J194" s="118" t="n">
        <v>1</v>
      </c>
      <c r="K194" s="118" t="n">
        <v>1</v>
      </c>
      <c r="L194" s="118" t="n">
        <v>1</v>
      </c>
      <c r="M194" s="118" t="n">
        <v>1</v>
      </c>
      <c r="N194" s="118" t="n"/>
      <c r="O194" s="130" t="n">
        <v>1</v>
      </c>
      <c r="P194" s="118" t="n">
        <v>1</v>
      </c>
      <c r="Q194" s="118" t="n">
        <v>1</v>
      </c>
      <c r="R194" s="118" t="n">
        <v>1</v>
      </c>
      <c r="S194" s="118" t="n">
        <v>1</v>
      </c>
      <c r="T194" s="118" t="n">
        <v>1</v>
      </c>
      <c r="U194" s="118" t="n">
        <v>1</v>
      </c>
      <c r="V194" s="118" t="n"/>
      <c r="W194" s="130" t="n">
        <v>1</v>
      </c>
      <c r="X194" s="118" t="n">
        <v>1</v>
      </c>
      <c r="Y194" s="118" t="n">
        <v>1</v>
      </c>
      <c r="Z194" s="118" t="n"/>
      <c r="AA194" s="118" t="n"/>
      <c r="AB194" s="118" t="n"/>
      <c r="AC194" s="118" t="n"/>
      <c r="AD194" s="118" t="n"/>
      <c r="AE194" s="118" t="n"/>
      <c r="AF194" s="118" t="n"/>
      <c r="AG194" s="118" t="n"/>
      <c r="AH194" s="118" t="n"/>
      <c r="AI194" s="118" t="n"/>
      <c r="AJ194" s="118" t="n"/>
      <c r="AK194" s="118" t="n"/>
      <c r="AL194" s="118" t="n"/>
      <c r="AM194" s="118" t="n"/>
      <c r="AN194" s="118" t="n"/>
      <c r="AO194" s="118" t="n"/>
      <c r="AP194" s="118" t="n"/>
      <c r="AQ194" s="118" t="n"/>
      <c r="AR194" s="118" t="n"/>
      <c r="AS194" s="118" t="n"/>
      <c r="AT194" s="118" t="n"/>
      <c r="AU194" s="118" t="n"/>
      <c r="AV194" s="118" t="n"/>
      <c r="AW194" s="118" t="n"/>
      <c r="AX194" s="118" t="n"/>
      <c r="AY194" s="118" t="n"/>
      <c r="AZ194" s="118" t="n"/>
      <c r="BA194" s="118" t="n"/>
      <c r="BB194" s="118" t="n"/>
      <c r="BC194" s="118" t="n"/>
      <c r="BD194" s="118" t="n"/>
      <c r="BE194" s="118" t="n"/>
      <c r="BF194" s="118" t="n"/>
      <c r="BG194" s="118" t="n"/>
      <c r="BH194" s="118" t="n"/>
      <c r="BI194" s="118" t="n"/>
      <c r="BJ194" s="118" t="n"/>
      <c r="BK194" s="118" t="n"/>
      <c r="BL194" s="118" t="n"/>
      <c r="BM194" s="118" t="n"/>
      <c r="BN194" s="118" t="n"/>
      <c r="BO194" s="118" t="n"/>
      <c r="BP194" s="118" t="n"/>
      <c r="BQ194" s="118" t="n"/>
      <c r="BR194" s="118" t="n"/>
      <c r="BS194" s="118" t="n"/>
      <c r="BT194" s="118">
        <f>COUNTIF(B194:BS194,1)</f>
        <v/>
      </c>
      <c r="BV194" s="76">
        <f>TRIM(RIGHT(A194, LEN(A194) - FIND("@", SUBSTITUTE(A194, " ", "@", LEN(A194)-LEN(SUBSTITUTE(A194," ",""))))))</f>
        <v/>
      </c>
      <c r="BW194" s="76">
        <f>TRIM(LEFT(A194,FIND(" ",A194&amp;" ")-1))</f>
        <v/>
      </c>
      <c r="BX194">
        <f>+IF(BV194=BV193,"Same","Diff")</f>
        <v/>
      </c>
      <c r="BY194">
        <f>IF(BX194="Same",IF(BW194=BW193,"same","Diff"))</f>
        <v/>
      </c>
    </row>
    <row r="195" ht="17" customHeight="1">
      <c r="A195" s="61" t="inlineStr">
        <is>
          <t>Dean Canto</t>
        </is>
      </c>
      <c r="B195" s="120" t="n"/>
      <c r="C195" s="120" t="n"/>
      <c r="D195" s="120" t="n"/>
      <c r="E195" s="120" t="n"/>
      <c r="F195" s="120" t="n"/>
      <c r="G195" s="120" t="n"/>
      <c r="H195" s="120" t="n"/>
      <c r="I195" s="120" t="n"/>
      <c r="J195" s="118" t="n"/>
      <c r="K195" s="118" t="n"/>
      <c r="L195" s="118" t="n"/>
      <c r="M195" s="118" t="n"/>
      <c r="N195" s="118" t="n"/>
      <c r="O195" s="118" t="n"/>
      <c r="P195" s="118" t="n"/>
      <c r="Q195" s="118" t="n"/>
      <c r="R195" s="118" t="n"/>
      <c r="S195" s="118" t="n"/>
      <c r="T195" s="118" t="n"/>
      <c r="U195" s="118" t="n"/>
      <c r="V195" s="118" t="n"/>
      <c r="W195" s="118" t="n"/>
      <c r="X195" s="118" t="n"/>
      <c r="Y195" s="118" t="n"/>
      <c r="Z195" s="118" t="n"/>
      <c r="AA195" s="118" t="n"/>
      <c r="AB195" s="118" t="n"/>
      <c r="AC195" s="118" t="n"/>
      <c r="AD195" s="118" t="n"/>
      <c r="AE195" s="118" t="n"/>
      <c r="AF195" s="118" t="n"/>
      <c r="AG195" s="118" t="n"/>
      <c r="AH195" s="118" t="n"/>
      <c r="AI195" s="118" t="n"/>
      <c r="AJ195" s="118" t="n"/>
      <c r="AK195" s="118" t="n"/>
      <c r="AL195" s="118" t="n"/>
      <c r="AM195" s="118" t="n"/>
      <c r="AN195" s="118" t="n"/>
      <c r="AO195" s="118" t="n"/>
      <c r="AP195" s="118" t="n"/>
      <c r="AQ195" s="118" t="n">
        <v>1</v>
      </c>
      <c r="AR195" s="118" t="n"/>
      <c r="AS195" s="118" t="n">
        <v>1</v>
      </c>
      <c r="AT195" s="118" t="n">
        <v>1</v>
      </c>
      <c r="AU195" s="118" t="n">
        <v>1</v>
      </c>
      <c r="AV195" s="118" t="n">
        <v>1</v>
      </c>
      <c r="AW195" s="118" t="n">
        <v>1</v>
      </c>
      <c r="AX195" s="118" t="n">
        <v>1</v>
      </c>
      <c r="AY195" s="118" t="n">
        <v>1</v>
      </c>
      <c r="AZ195" s="118" t="n"/>
      <c r="BA195" s="118" t="n">
        <v>1</v>
      </c>
      <c r="BB195" s="118" t="n">
        <v>1</v>
      </c>
      <c r="BC195" s="118" t="n">
        <v>1</v>
      </c>
      <c r="BD195" s="118" t="n">
        <v>1</v>
      </c>
      <c r="BE195" s="118" t="n">
        <v>1</v>
      </c>
      <c r="BF195" s="118" t="n">
        <v>1</v>
      </c>
      <c r="BG195" s="118" t="n">
        <v>1</v>
      </c>
      <c r="BH195" s="118" t="n">
        <v>1</v>
      </c>
      <c r="BI195" s="118" t="n">
        <v>1</v>
      </c>
      <c r="BJ195" s="118" t="n">
        <v>1</v>
      </c>
      <c r="BK195" s="118" t="n">
        <v>1</v>
      </c>
      <c r="BL195" s="118" t="n">
        <v>1</v>
      </c>
      <c r="BM195" s="118" t="n"/>
      <c r="BN195" s="118" t="n"/>
      <c r="BO195" s="118" t="n"/>
      <c r="BP195" s="118" t="n"/>
      <c r="BQ195" s="118" t="n"/>
      <c r="BR195" s="118" t="n"/>
      <c r="BS195" s="118" t="n"/>
      <c r="BT195" s="118">
        <f>COUNTIF(B195:BS195,1)</f>
        <v/>
      </c>
      <c r="BV195" s="76">
        <f>TRIM(RIGHT(A195, LEN(A195) - FIND("@", SUBSTITUTE(A195, " ", "@", LEN(A195)-LEN(SUBSTITUTE(A195," ",""))))))</f>
        <v/>
      </c>
      <c r="BW195" s="76">
        <f>TRIM(LEFT(A195,FIND(" ",A195&amp;" ")-1))</f>
        <v/>
      </c>
      <c r="BX195">
        <f>+IF(BV195=BV194,"Same","Diff")</f>
        <v/>
      </c>
      <c r="BY195">
        <f>IF(BX195="Same",IF(BW195=BW194,"same","Diff"))</f>
        <v/>
      </c>
    </row>
    <row r="196" ht="17" customHeight="1">
      <c r="A196" s="59" t="inlineStr">
        <is>
          <t>Keith Carling</t>
        </is>
      </c>
      <c r="B196" s="117" t="n"/>
      <c r="C196" s="117" t="n"/>
      <c r="D196" s="117" t="n"/>
      <c r="E196" s="117" t="n"/>
      <c r="F196" s="117" t="n"/>
      <c r="G196" s="117" t="n"/>
      <c r="H196" s="117" t="n"/>
      <c r="I196" s="117" t="n"/>
      <c r="J196" s="118" t="n"/>
      <c r="K196" s="118" t="n"/>
      <c r="L196" s="118" t="n"/>
      <c r="M196" s="118" t="n"/>
      <c r="N196" s="118" t="n"/>
      <c r="O196" s="118" t="n"/>
      <c r="P196" s="118" t="n"/>
      <c r="Q196" s="118" t="n"/>
      <c r="R196" s="118" t="n"/>
      <c r="S196" s="118" t="n"/>
      <c r="T196" s="118" t="n"/>
      <c r="U196" s="118" t="n"/>
      <c r="V196" s="118" t="n"/>
      <c r="W196" s="118" t="n"/>
      <c r="X196" s="118" t="n"/>
      <c r="Y196" s="118" t="n"/>
      <c r="Z196" s="118" t="n"/>
      <c r="AA196" s="118" t="n"/>
      <c r="AB196" s="118" t="n"/>
      <c r="AC196" s="118" t="n"/>
      <c r="AD196" s="118" t="n"/>
      <c r="AE196" s="118" t="n"/>
      <c r="AF196" s="118" t="n"/>
      <c r="AG196" s="118" t="n"/>
      <c r="AH196" s="118" t="n">
        <v>1</v>
      </c>
      <c r="AI196" s="118" t="n"/>
      <c r="AJ196" s="118" t="n"/>
      <c r="AK196" s="118" t="n"/>
      <c r="AL196" s="118" t="n"/>
      <c r="AM196" s="118" t="n"/>
      <c r="AN196" s="118" t="n"/>
      <c r="AO196" s="118" t="n"/>
      <c r="AP196" s="118" t="n"/>
      <c r="AQ196" s="118" t="n"/>
      <c r="AR196" s="118" t="n"/>
      <c r="AS196" s="118" t="n"/>
      <c r="AT196" s="118" t="n"/>
      <c r="AU196" s="118" t="n"/>
      <c r="AV196" s="118" t="n"/>
      <c r="AW196" s="118" t="n"/>
      <c r="AX196" s="118" t="n"/>
      <c r="AY196" s="118" t="n"/>
      <c r="AZ196" s="118" t="n"/>
      <c r="BA196" s="118" t="n"/>
      <c r="BB196" s="118" t="n"/>
      <c r="BC196" s="118" t="n"/>
      <c r="BD196" s="118" t="n"/>
      <c r="BE196" s="118" t="n"/>
      <c r="BF196" s="118" t="n"/>
      <c r="BG196" s="118" t="n"/>
      <c r="BH196" s="118" t="n"/>
      <c r="BI196" s="118" t="n"/>
      <c r="BJ196" s="118" t="n"/>
      <c r="BK196" s="118" t="n"/>
      <c r="BL196" s="118" t="n"/>
      <c r="BM196" s="118" t="n"/>
      <c r="BN196" s="118" t="n"/>
      <c r="BO196" s="118" t="n"/>
      <c r="BP196" s="118" t="n"/>
      <c r="BQ196" s="118" t="n"/>
      <c r="BR196" s="118" t="n"/>
      <c r="BS196" s="118" t="n"/>
      <c r="BT196" s="118">
        <f>COUNTIF(B196:BS196,1)</f>
        <v/>
      </c>
      <c r="BV196" s="76">
        <f>TRIM(RIGHT(A196, LEN(A196) - FIND("@", SUBSTITUTE(A196, " ", "@", LEN(A196)-LEN(SUBSTITUTE(A196," ",""))))))</f>
        <v/>
      </c>
      <c r="BW196" s="76">
        <f>TRIM(LEFT(A196,FIND(" ",A196&amp;" ")-1))</f>
        <v/>
      </c>
      <c r="BX196">
        <f>+IF(BV196=BV195,"Same","Diff")</f>
        <v/>
      </c>
      <c r="BY196">
        <f>IF(BX196="Same",IF(BW196=BW195,"same","Diff"))</f>
        <v/>
      </c>
    </row>
    <row r="197" ht="17" customHeight="1">
      <c r="A197" s="59" t="inlineStr">
        <is>
          <t>Les Carne</t>
        </is>
      </c>
      <c r="B197" s="117" t="n"/>
      <c r="C197" s="117" t="n"/>
      <c r="D197" s="117" t="n"/>
      <c r="E197" s="117" t="n"/>
      <c r="F197" s="117" t="n"/>
      <c r="G197" s="117" t="n"/>
      <c r="H197" s="117" t="n"/>
      <c r="I197" s="117" t="n">
        <v>1</v>
      </c>
      <c r="J197" s="118" t="n"/>
      <c r="K197" s="118" t="n"/>
      <c r="L197" s="118" t="n">
        <v>1</v>
      </c>
      <c r="M197" s="118" t="n">
        <v>1</v>
      </c>
      <c r="N197" s="118" t="n"/>
      <c r="O197" s="118" t="n"/>
      <c r="P197" s="118" t="n"/>
      <c r="Q197" s="118" t="n"/>
      <c r="R197" s="118" t="n"/>
      <c r="S197" s="118" t="n"/>
      <c r="T197" s="118" t="n"/>
      <c r="U197" s="118" t="n"/>
      <c r="V197" s="118" t="n"/>
      <c r="W197" s="118" t="n"/>
      <c r="X197" s="118" t="n"/>
      <c r="Y197" s="118" t="n"/>
      <c r="Z197" s="118" t="n"/>
      <c r="AA197" s="118" t="n"/>
      <c r="AB197" s="118" t="n"/>
      <c r="AC197" s="118" t="n"/>
      <c r="AD197" s="118" t="n"/>
      <c r="AE197" s="118" t="n"/>
      <c r="AF197" s="118" t="n"/>
      <c r="AG197" s="118" t="n"/>
      <c r="AH197" s="118" t="n"/>
      <c r="AI197" s="118" t="n"/>
      <c r="AJ197" s="118" t="n"/>
      <c r="AK197" s="118" t="n"/>
      <c r="AL197" s="118" t="n"/>
      <c r="AM197" s="118" t="n"/>
      <c r="AN197" s="118" t="n"/>
      <c r="AO197" s="118" t="n"/>
      <c r="AP197" s="118" t="n"/>
      <c r="AQ197" s="118" t="n"/>
      <c r="AR197" s="118" t="n"/>
      <c r="AS197" s="118" t="n"/>
      <c r="AT197" s="118" t="n"/>
      <c r="AU197" s="118" t="n"/>
      <c r="AV197" s="118" t="n"/>
      <c r="AW197" s="118" t="n"/>
      <c r="AX197" s="118" t="n"/>
      <c r="AY197" s="118" t="n"/>
      <c r="AZ197" s="118" t="n"/>
      <c r="BA197" s="118" t="n"/>
      <c r="BB197" s="118" t="n"/>
      <c r="BC197" s="118" t="n"/>
      <c r="BD197" s="118" t="n"/>
      <c r="BE197" s="118" t="n"/>
      <c r="BF197" s="118" t="n"/>
      <c r="BG197" s="118" t="n"/>
      <c r="BH197" s="118" t="n"/>
      <c r="BI197" s="118" t="n"/>
      <c r="BJ197" s="118" t="n"/>
      <c r="BK197" s="118" t="n"/>
      <c r="BL197" s="118" t="n"/>
      <c r="BM197" s="118" t="n"/>
      <c r="BN197" s="118" t="n"/>
      <c r="BO197" s="118" t="n"/>
      <c r="BP197" s="118" t="n"/>
      <c r="BQ197" s="118" t="n"/>
      <c r="BR197" s="118" t="n"/>
      <c r="BS197" s="118" t="n"/>
      <c r="BT197" s="118">
        <f>COUNTIF(B197:BS197,1)</f>
        <v/>
      </c>
      <c r="BV197" s="76">
        <f>TRIM(RIGHT(A197, LEN(A197) - FIND("@", SUBSTITUTE(A197, " ", "@", LEN(A197)-LEN(SUBSTITUTE(A197," ",""))))))</f>
        <v/>
      </c>
      <c r="BW197" s="76">
        <f>TRIM(LEFT(A197,FIND(" ",A197&amp;" ")-1))</f>
        <v/>
      </c>
      <c r="BX197">
        <f>+IF(BV197=BV196,"Same","Diff")</f>
        <v/>
      </c>
      <c r="BY197">
        <f>IF(BX197="Same",IF(BW197=BW196,"same","Diff"))</f>
        <v/>
      </c>
    </row>
    <row r="198" ht="17" customHeight="1">
      <c r="A198" s="59" t="inlineStr">
        <is>
          <t>Norm Carr</t>
        </is>
      </c>
      <c r="B198" s="117" t="n"/>
      <c r="C198" s="117" t="n"/>
      <c r="D198" s="117" t="n"/>
      <c r="E198" s="117" t="n"/>
      <c r="F198" s="117" t="n"/>
      <c r="G198" s="117" t="n"/>
      <c r="H198" s="117" t="n"/>
      <c r="I198" s="117" t="n"/>
      <c r="J198" s="118" t="n"/>
      <c r="K198" s="118" t="n"/>
      <c r="L198" s="118" t="n"/>
      <c r="M198" s="118" t="n"/>
      <c r="N198" s="118" t="n"/>
      <c r="O198" s="118" t="n"/>
      <c r="P198" s="118" t="n"/>
      <c r="Q198" s="118" t="n"/>
      <c r="R198" s="118" t="n"/>
      <c r="S198" s="118" t="n"/>
      <c r="T198" s="118" t="n"/>
      <c r="U198" s="118" t="n"/>
      <c r="V198" s="118" t="n"/>
      <c r="W198" s="118" t="n"/>
      <c r="X198" s="118" t="n"/>
      <c r="Y198" s="118" t="n">
        <v>1</v>
      </c>
      <c r="Z198" s="118" t="n">
        <v>1</v>
      </c>
      <c r="AA198" s="118" t="n">
        <v>1</v>
      </c>
      <c r="AB198" s="118" t="n"/>
      <c r="AC198" s="118" t="n"/>
      <c r="AD198" s="118" t="n"/>
      <c r="AE198" s="118" t="n"/>
      <c r="AF198" s="118" t="n"/>
      <c r="AG198" s="118" t="n"/>
      <c r="AH198" s="118" t="n"/>
      <c r="AI198" s="118" t="n"/>
      <c r="AJ198" s="118" t="n"/>
      <c r="AK198" s="118" t="n"/>
      <c r="AL198" s="118" t="n"/>
      <c r="AM198" s="118" t="n"/>
      <c r="AN198" s="118" t="n"/>
      <c r="AO198" s="118" t="n"/>
      <c r="AP198" s="118" t="n"/>
      <c r="AQ198" s="118" t="n"/>
      <c r="AR198" s="118" t="n"/>
      <c r="AS198" s="118" t="n"/>
      <c r="AT198" s="118" t="n"/>
      <c r="AU198" s="118" t="n"/>
      <c r="AV198" s="118" t="n"/>
      <c r="AW198" s="118" t="n"/>
      <c r="AX198" s="118" t="n"/>
      <c r="AY198" s="118" t="n"/>
      <c r="AZ198" s="118" t="n"/>
      <c r="BA198" s="118" t="n"/>
      <c r="BB198" s="118" t="n"/>
      <c r="BC198" s="118" t="n"/>
      <c r="BD198" s="118" t="n"/>
      <c r="BE198" s="118" t="n"/>
      <c r="BF198" s="118" t="n"/>
      <c r="BG198" s="118" t="n"/>
      <c r="BH198" s="118" t="n"/>
      <c r="BI198" s="118" t="n"/>
      <c r="BJ198" s="118" t="n"/>
      <c r="BK198" s="118" t="n"/>
      <c r="BL198" s="118" t="n"/>
      <c r="BM198" s="118" t="n"/>
      <c r="BN198" s="118" t="n"/>
      <c r="BO198" s="118" t="n"/>
      <c r="BP198" s="118" t="n"/>
      <c r="BQ198" s="118" t="n"/>
      <c r="BR198" s="118" t="n"/>
      <c r="BS198" s="118" t="n"/>
      <c r="BT198" s="118">
        <f>COUNTIF(B198:BS198,1)</f>
        <v/>
      </c>
      <c r="BV198" s="76">
        <f>TRIM(RIGHT(A198, LEN(A198) - FIND("@", SUBSTITUTE(A198, " ", "@", LEN(A198)-LEN(SUBSTITUTE(A198," ",""))))))</f>
        <v/>
      </c>
      <c r="BW198" s="76">
        <f>TRIM(LEFT(A198,FIND(" ",A198&amp;" ")-1))</f>
        <v/>
      </c>
      <c r="BX198">
        <f>+IF(BV198=BV197,"Same","Diff")</f>
        <v/>
      </c>
      <c r="BY198">
        <f>IF(BX198="Same",IF(BW198=BW197,"same","Diff"))</f>
        <v/>
      </c>
    </row>
    <row r="199" ht="17" customHeight="1">
      <c r="A199" s="59" t="inlineStr">
        <is>
          <t>Murray Carter</t>
        </is>
      </c>
      <c r="B199" s="117" t="n">
        <v>1</v>
      </c>
      <c r="C199" s="117" t="n"/>
      <c r="D199" s="117" t="n"/>
      <c r="E199" s="117" t="n"/>
      <c r="F199" s="117" t="n"/>
      <c r="G199" s="117" t="n"/>
      <c r="H199" s="117" t="n"/>
      <c r="I199" s="117" t="n"/>
      <c r="J199" s="118" t="n"/>
      <c r="K199" s="118" t="n"/>
      <c r="L199" s="130" t="n">
        <v>1</v>
      </c>
      <c r="M199" s="118" t="n">
        <v>1</v>
      </c>
      <c r="N199" s="118" t="n">
        <v>1</v>
      </c>
      <c r="O199" s="118" t="n">
        <v>1</v>
      </c>
      <c r="P199" s="118" t="n">
        <v>1</v>
      </c>
      <c r="Q199" s="118" t="n">
        <v>1</v>
      </c>
      <c r="R199" s="118" t="n">
        <v>1</v>
      </c>
      <c r="S199" s="118" t="n">
        <v>1</v>
      </c>
      <c r="T199" s="118" t="n">
        <v>1</v>
      </c>
      <c r="U199" s="118" t="n">
        <v>1</v>
      </c>
      <c r="V199" s="118" t="n">
        <v>1</v>
      </c>
      <c r="W199" s="118" t="n">
        <v>1</v>
      </c>
      <c r="X199" s="118" t="n">
        <v>1</v>
      </c>
      <c r="Y199" s="118" t="n">
        <v>1</v>
      </c>
      <c r="Z199" s="118" t="n">
        <v>1</v>
      </c>
      <c r="AA199" s="118" t="n">
        <v>1</v>
      </c>
      <c r="AB199" s="118" t="n">
        <v>1</v>
      </c>
      <c r="AC199" s="118" t="n">
        <v>1</v>
      </c>
      <c r="AD199" s="118" t="n">
        <v>1</v>
      </c>
      <c r="AE199" s="118" t="n">
        <v>1</v>
      </c>
      <c r="AF199" s="118" t="n">
        <v>1</v>
      </c>
      <c r="AG199" s="118" t="n"/>
      <c r="AH199" s="118" t="n"/>
      <c r="AI199" s="118" t="n"/>
      <c r="AJ199" s="118" t="n"/>
      <c r="AK199" s="118" t="n"/>
      <c r="AL199" s="118" t="n"/>
      <c r="AM199" s="118" t="n"/>
      <c r="AN199" s="118" t="n"/>
      <c r="AO199" s="118" t="n"/>
      <c r="AP199" s="118" t="n"/>
      <c r="AQ199" s="118" t="n"/>
      <c r="AR199" s="118" t="n"/>
      <c r="AS199" s="118" t="n"/>
      <c r="AT199" s="118" t="n"/>
      <c r="AU199" s="118" t="n"/>
      <c r="AV199" s="118" t="n"/>
      <c r="AW199" s="118" t="n"/>
      <c r="AX199" s="118" t="n"/>
      <c r="AY199" s="118" t="n"/>
      <c r="AZ199" s="118" t="n"/>
      <c r="BA199" s="118" t="n"/>
      <c r="BB199" s="118" t="n"/>
      <c r="BC199" s="118" t="n"/>
      <c r="BD199" s="118" t="n"/>
      <c r="BE199" s="118" t="n"/>
      <c r="BF199" s="118" t="n"/>
      <c r="BG199" s="118" t="n"/>
      <c r="BH199" s="118" t="n"/>
      <c r="BI199" s="118" t="n"/>
      <c r="BJ199" s="118" t="n"/>
      <c r="BK199" s="118" t="n"/>
      <c r="BL199" s="118" t="n"/>
      <c r="BM199" s="118" t="n"/>
      <c r="BN199" s="118" t="n"/>
      <c r="BO199" s="118" t="n"/>
      <c r="BP199" s="118" t="n"/>
      <c r="BQ199" s="118" t="n"/>
      <c r="BR199" s="118" t="n"/>
      <c r="BS199" s="118" t="n"/>
      <c r="BT199" s="118">
        <f>COUNTIF(B199:BS199,1)</f>
        <v/>
      </c>
      <c r="BV199" s="76">
        <f>TRIM(RIGHT(A199, LEN(A199) - FIND("@", SUBSTITUTE(A199, " ", "@", LEN(A199)-LEN(SUBSTITUTE(A199," ",""))))))</f>
        <v/>
      </c>
      <c r="BW199" s="76">
        <f>TRIM(LEFT(A199,FIND(" ",A199&amp;" ")-1))</f>
        <v/>
      </c>
      <c r="BX199">
        <f>+IF(BV199=BV198,"Same","Diff")</f>
        <v/>
      </c>
      <c r="BY199">
        <f>IF(BX199="Same",IF(BW199=BW198,"same","Diff"))</f>
        <v/>
      </c>
    </row>
    <row r="200" ht="17" customHeight="1">
      <c r="A200" s="60" t="inlineStr">
        <is>
          <t>Richard Carter</t>
        </is>
      </c>
      <c r="B200" s="119" t="n"/>
      <c r="C200" s="119" t="n"/>
      <c r="D200" s="119" t="n"/>
      <c r="E200" s="119" t="n"/>
      <c r="F200" s="119" t="n"/>
      <c r="G200" s="119" t="n"/>
      <c r="H200" s="119" t="n"/>
      <c r="I200" s="119" t="n"/>
      <c r="J200" s="118" t="n"/>
      <c r="K200" s="118" t="n"/>
      <c r="L200" s="118" t="n"/>
      <c r="M200" s="118" t="n"/>
      <c r="N200" s="118" t="n"/>
      <c r="O200" s="118" t="n"/>
      <c r="P200" s="118" t="n"/>
      <c r="Q200" s="118" t="n"/>
      <c r="R200" s="118" t="n">
        <v>1</v>
      </c>
      <c r="S200" s="118" t="n">
        <v>1</v>
      </c>
      <c r="T200" s="118" t="n"/>
      <c r="U200" s="118" t="n"/>
      <c r="V200" s="118" t="n"/>
      <c r="W200" s="118" t="n"/>
      <c r="X200" s="118" t="n"/>
      <c r="Y200" s="118" t="n"/>
      <c r="Z200" s="118" t="n"/>
      <c r="AA200" s="118" t="n"/>
      <c r="AB200" s="118" t="n"/>
      <c r="AC200" s="118" t="n"/>
      <c r="AD200" s="118" t="n"/>
      <c r="AE200" s="118" t="n"/>
      <c r="AF200" s="118" t="n"/>
      <c r="AG200" s="118" t="n"/>
      <c r="AH200" s="118" t="n"/>
      <c r="AI200" s="118" t="n"/>
      <c r="AJ200" s="118" t="n"/>
      <c r="AK200" s="118" t="n"/>
      <c r="AL200" s="118" t="n"/>
      <c r="AM200" s="118" t="n"/>
      <c r="AN200" s="118" t="n"/>
      <c r="AO200" s="118" t="n"/>
      <c r="AP200" s="118" t="n"/>
      <c r="AQ200" s="118" t="n"/>
      <c r="AR200" s="118" t="n"/>
      <c r="AS200" s="118" t="n"/>
      <c r="AT200" s="118" t="n"/>
      <c r="AU200" s="118" t="n"/>
      <c r="AV200" s="118" t="n"/>
      <c r="AW200" s="118" t="n"/>
      <c r="AX200" s="118" t="n"/>
      <c r="AY200" s="118" t="n"/>
      <c r="AZ200" s="118" t="n"/>
      <c r="BA200" s="118" t="n"/>
      <c r="BB200" s="118" t="n"/>
      <c r="BC200" s="118" t="n"/>
      <c r="BD200" s="118" t="n"/>
      <c r="BE200" s="118" t="n"/>
      <c r="BF200" s="118" t="n"/>
      <c r="BG200" s="118" t="n"/>
      <c r="BH200" s="118" t="n"/>
      <c r="BI200" s="118" t="n"/>
      <c r="BJ200" s="118" t="n"/>
      <c r="BK200" s="118" t="n"/>
      <c r="BL200" s="118" t="n"/>
      <c r="BM200" s="118" t="n"/>
      <c r="BN200" s="118" t="n"/>
      <c r="BO200" s="118" t="n"/>
      <c r="BP200" s="118" t="n"/>
      <c r="BQ200" s="118" t="n"/>
      <c r="BR200" s="118" t="n"/>
      <c r="BS200" s="118" t="n"/>
      <c r="BT200" s="118">
        <f>COUNTIF(B200:BS200,1)</f>
        <v/>
      </c>
      <c r="BV200" s="76">
        <f>TRIM(RIGHT(A200, LEN(A200) - FIND("@", SUBSTITUTE(A200, " ", "@", LEN(A200)-LEN(SUBSTITUTE(A200," ",""))))))</f>
        <v/>
      </c>
      <c r="BW200" s="76">
        <f>TRIM(LEFT(A200,FIND(" ",A200&amp;" ")-1))</f>
        <v/>
      </c>
      <c r="BX200">
        <f>+IF(BV200=BV199,"Same","Diff")</f>
        <v/>
      </c>
      <c r="BY200">
        <f>IF(BX200="Same",IF(BW200=BW199,"same","Diff"))</f>
        <v/>
      </c>
    </row>
    <row r="201" ht="17" customHeight="1">
      <c r="A201" s="60" t="inlineStr">
        <is>
          <t>Roger Cartwright</t>
        </is>
      </c>
      <c r="B201" s="119" t="n"/>
      <c r="C201" s="119" t="n"/>
      <c r="D201" s="119" t="n"/>
      <c r="E201" s="119" t="n"/>
      <c r="F201" s="119" t="n"/>
      <c r="G201" s="119" t="n"/>
      <c r="H201" s="119" t="n"/>
      <c r="I201" s="119" t="n"/>
      <c r="J201" s="118" t="n"/>
      <c r="K201" s="118" t="n"/>
      <c r="L201" s="118" t="n"/>
      <c r="M201" s="118" t="n"/>
      <c r="N201" s="118" t="n"/>
      <c r="O201" s="118" t="n"/>
      <c r="P201" s="118" t="n"/>
      <c r="Q201" s="118" t="n"/>
      <c r="R201" s="118" t="n"/>
      <c r="S201" s="118" t="n"/>
      <c r="T201" s="118" t="n"/>
      <c r="U201" s="118" t="n">
        <v>1</v>
      </c>
      <c r="V201" s="118" t="n">
        <v>1</v>
      </c>
      <c r="W201" s="118" t="n"/>
      <c r="X201" s="118" t="n"/>
      <c r="Y201" s="118" t="n"/>
      <c r="Z201" s="118" t="n"/>
      <c r="AA201" s="118" t="n"/>
      <c r="AB201" s="118" t="n"/>
      <c r="AC201" s="118" t="n"/>
      <c r="AD201" s="118" t="n"/>
      <c r="AE201" s="118" t="n"/>
      <c r="AF201" s="118" t="n"/>
      <c r="AG201" s="118" t="n"/>
      <c r="AH201" s="118" t="n"/>
      <c r="AI201" s="118" t="n"/>
      <c r="AJ201" s="118" t="n"/>
      <c r="AK201" s="118" t="n"/>
      <c r="AL201" s="118" t="n"/>
      <c r="AM201" s="118" t="n"/>
      <c r="AN201" s="118" t="n"/>
      <c r="AO201" s="118" t="n"/>
      <c r="AP201" s="118" t="n"/>
      <c r="AQ201" s="118" t="n"/>
      <c r="AR201" s="118" t="n"/>
      <c r="AS201" s="118" t="n"/>
      <c r="AT201" s="118" t="n"/>
      <c r="AU201" s="118" t="n"/>
      <c r="AV201" s="118" t="n"/>
      <c r="AW201" s="118" t="n"/>
      <c r="AX201" s="118" t="n"/>
      <c r="AY201" s="118" t="n"/>
      <c r="AZ201" s="118" t="n"/>
      <c r="BA201" s="118" t="n"/>
      <c r="BB201" s="118" t="n"/>
      <c r="BC201" s="118" t="n"/>
      <c r="BD201" s="118" t="n"/>
      <c r="BE201" s="118" t="n"/>
      <c r="BF201" s="118" t="n"/>
      <c r="BG201" s="118" t="n"/>
      <c r="BH201" s="118" t="n"/>
      <c r="BI201" s="118" t="n"/>
      <c r="BJ201" s="118" t="n"/>
      <c r="BK201" s="118" t="n"/>
      <c r="BL201" s="118" t="n"/>
      <c r="BM201" s="118" t="n"/>
      <c r="BN201" s="118" t="n"/>
      <c r="BO201" s="118" t="n"/>
      <c r="BP201" s="118" t="n"/>
      <c r="BQ201" s="118" t="n"/>
      <c r="BR201" s="118" t="n"/>
      <c r="BS201" s="118" t="n"/>
      <c r="BT201" s="118">
        <f>COUNTIF(B201:BS201,1)</f>
        <v/>
      </c>
      <c r="BV201" s="76">
        <f>TRIM(RIGHT(A201, LEN(A201) - FIND("@", SUBSTITUTE(A201, " ", "@", LEN(A201)-LEN(SUBSTITUTE(A201," ",""))))))</f>
        <v/>
      </c>
      <c r="BW201" s="76">
        <f>TRIM(LEFT(A201,FIND(" ",A201&amp;" ")-1))</f>
        <v/>
      </c>
      <c r="BX201">
        <f>+IF(BV201=BV200,"Same","Diff")</f>
        <v/>
      </c>
      <c r="BY201">
        <f>IF(BX201="Same",IF(BW201=BW200,"same","Diff"))</f>
        <v/>
      </c>
    </row>
    <row r="202" ht="17" customHeight="1">
      <c r="A202" s="61" t="inlineStr">
        <is>
          <t>Michael Caruso</t>
        </is>
      </c>
      <c r="B202" s="120" t="n"/>
      <c r="C202" s="120" t="n"/>
      <c r="D202" s="120" t="n"/>
      <c r="E202" s="120" t="n"/>
      <c r="F202" s="120" t="n"/>
      <c r="G202" s="120" t="n"/>
      <c r="H202" s="120" t="n"/>
      <c r="I202" s="120" t="n"/>
      <c r="J202" s="118" t="n"/>
      <c r="K202" s="118" t="n"/>
      <c r="L202" s="118" t="n"/>
      <c r="M202" s="118" t="n"/>
      <c r="N202" s="118" t="n"/>
      <c r="O202" s="118" t="n"/>
      <c r="P202" s="118" t="n"/>
      <c r="Q202" s="118" t="n"/>
      <c r="R202" s="118" t="n"/>
      <c r="S202" s="118" t="n"/>
      <c r="T202" s="118" t="n"/>
      <c r="U202" s="118" t="n"/>
      <c r="V202" s="118" t="n"/>
      <c r="W202" s="118" t="n"/>
      <c r="X202" s="118" t="n"/>
      <c r="Y202" s="118" t="n"/>
      <c r="Z202" s="118" t="n"/>
      <c r="AA202" s="118" t="n"/>
      <c r="AB202" s="118" t="n"/>
      <c r="AC202" s="118" t="n"/>
      <c r="AD202" s="118" t="n"/>
      <c r="AE202" s="118" t="n"/>
      <c r="AF202" s="118" t="n"/>
      <c r="AG202" s="118" t="n"/>
      <c r="AH202" s="118" t="n"/>
      <c r="AI202" s="118" t="n"/>
      <c r="AJ202" s="118" t="n"/>
      <c r="AK202" s="118" t="n"/>
      <c r="AL202" s="118" t="n"/>
      <c r="AM202" s="118" t="n"/>
      <c r="AN202" s="118" t="n"/>
      <c r="AO202" s="118" t="n"/>
      <c r="AP202" s="118" t="n"/>
      <c r="AQ202" s="118" t="n"/>
      <c r="AR202" s="118" t="n"/>
      <c r="AS202" s="118" t="n"/>
      <c r="AT202" s="118" t="n"/>
      <c r="AU202" s="118" t="n"/>
      <c r="AV202" s="118" t="n"/>
      <c r="AW202" s="118" t="n"/>
      <c r="AX202" s="118" t="n"/>
      <c r="AY202" s="118" t="n">
        <v>1</v>
      </c>
      <c r="AZ202" s="118" t="n">
        <v>1</v>
      </c>
      <c r="BA202" s="118" t="n">
        <v>1</v>
      </c>
      <c r="BB202" s="118" t="n">
        <v>1</v>
      </c>
      <c r="BC202" s="118" t="n">
        <v>1</v>
      </c>
      <c r="BD202" s="118" t="n">
        <v>1</v>
      </c>
      <c r="BE202" s="118" t="n">
        <v>1</v>
      </c>
      <c r="BF202" s="118" t="n">
        <v>1</v>
      </c>
      <c r="BG202" s="118" t="n">
        <v>1</v>
      </c>
      <c r="BH202" s="118" t="n">
        <v>1</v>
      </c>
      <c r="BI202" s="118" t="n">
        <v>1</v>
      </c>
      <c r="BJ202" s="118" t="n">
        <v>1</v>
      </c>
      <c r="BK202" s="118" t="n">
        <v>1</v>
      </c>
      <c r="BL202" s="118" t="n">
        <v>1</v>
      </c>
      <c r="BM202" s="118" t="n">
        <v>1</v>
      </c>
      <c r="BN202" s="118" t="n">
        <v>1</v>
      </c>
      <c r="BO202" s="118" t="n">
        <v>1</v>
      </c>
      <c r="BP202" s="118" t="n">
        <v>1</v>
      </c>
      <c r="BQ202" s="118" t="n">
        <v>1</v>
      </c>
      <c r="BR202" s="118" t="n"/>
      <c r="BS202" s="118" t="n"/>
      <c r="BT202" s="118">
        <f>COUNTIF(B202:BS202,1)</f>
        <v/>
      </c>
      <c r="BV202" s="76">
        <f>TRIM(RIGHT(A202, LEN(A202) - FIND("@", SUBSTITUTE(A202, " ", "@", LEN(A202)-LEN(SUBSTITUTE(A202," ",""))))))</f>
        <v/>
      </c>
      <c r="BW202" s="76">
        <f>TRIM(LEFT(A202,FIND(" ",A202&amp;" ")-1))</f>
        <v/>
      </c>
      <c r="BX202">
        <f>+IF(BV202=BV201,"Same","Diff")</f>
        <v/>
      </c>
      <c r="BY202">
        <f>IF(BX202="Same",IF(BW202=BW201,"same","Diff"))</f>
        <v/>
      </c>
    </row>
    <row r="203" ht="17" customHeight="1">
      <c r="A203" s="61" t="inlineStr">
        <is>
          <t>Don Castaldi</t>
        </is>
      </c>
      <c r="B203" s="120" t="n"/>
      <c r="C203" s="120" t="n"/>
      <c r="D203" s="120" t="n">
        <v>1</v>
      </c>
      <c r="E203" s="120" t="n"/>
      <c r="F203" s="120" t="n"/>
      <c r="G203" s="120" t="n"/>
      <c r="H203" s="120" t="n"/>
      <c r="I203" s="120" t="n"/>
      <c r="J203" s="118" t="n"/>
      <c r="K203" s="118" t="n"/>
      <c r="L203" s="118" t="n"/>
      <c r="M203" s="118" t="n"/>
      <c r="N203" s="118" t="n"/>
      <c r="O203" s="118" t="n"/>
      <c r="P203" s="118" t="n"/>
      <c r="Q203" s="118" t="n"/>
      <c r="R203" s="118" t="n"/>
      <c r="S203" s="118" t="n"/>
      <c r="T203" s="118" t="n"/>
      <c r="U203" s="118" t="n"/>
      <c r="V203" s="118" t="n"/>
      <c r="W203" s="118" t="n"/>
      <c r="X203" s="118" t="n"/>
      <c r="Y203" s="118" t="n"/>
      <c r="Z203" s="118" t="n"/>
      <c r="AA203" s="118" t="n"/>
      <c r="AB203" s="118" t="n"/>
      <c r="AC203" s="118" t="n"/>
      <c r="AD203" s="118" t="n"/>
      <c r="AE203" s="118" t="n"/>
      <c r="AF203" s="118" t="n"/>
      <c r="AG203" s="118" t="n"/>
      <c r="AH203" s="118" t="n"/>
      <c r="AI203" s="118" t="n"/>
      <c r="AJ203" s="118" t="n"/>
      <c r="AK203" s="118" t="n"/>
      <c r="AL203" s="118" t="n"/>
      <c r="AM203" s="118" t="n"/>
      <c r="AN203" s="118" t="n"/>
      <c r="AO203" s="118" t="n"/>
      <c r="AP203" s="118" t="n"/>
      <c r="AQ203" s="118" t="n"/>
      <c r="AR203" s="118" t="n"/>
      <c r="AS203" s="118" t="n"/>
      <c r="AT203" s="118" t="n"/>
      <c r="AU203" s="118" t="n"/>
      <c r="AV203" s="118" t="n"/>
      <c r="AW203" s="118" t="n"/>
      <c r="AX203" s="118" t="n"/>
      <c r="AY203" s="118" t="n"/>
      <c r="AZ203" s="118" t="n"/>
      <c r="BA203" s="118" t="n"/>
      <c r="BB203" s="118" t="n"/>
      <c r="BC203" s="118" t="n"/>
      <c r="BD203" s="118" t="n"/>
      <c r="BE203" s="118" t="n"/>
      <c r="BF203" s="118" t="n"/>
      <c r="BG203" s="118" t="n"/>
      <c r="BH203" s="118" t="n"/>
      <c r="BI203" s="118" t="n"/>
      <c r="BJ203" s="118" t="n"/>
      <c r="BK203" s="118" t="n"/>
      <c r="BL203" s="118" t="n"/>
      <c r="BM203" s="118" t="n"/>
      <c r="BN203" s="118" t="n"/>
      <c r="BO203" s="118" t="n"/>
      <c r="BP203" s="118" t="n"/>
      <c r="BQ203" s="118" t="n"/>
      <c r="BR203" s="118" t="n"/>
      <c r="BS203" s="118" t="n"/>
      <c r="BT203" s="118">
        <f>COUNTIF(B203:BS203,1)</f>
        <v/>
      </c>
      <c r="BV203" s="76">
        <f>TRIM(RIGHT(A203, LEN(A203) - FIND("@", SUBSTITUTE(A203, " ", "@", LEN(A203)-LEN(SUBSTITUTE(A203," ",""))))))</f>
        <v/>
      </c>
      <c r="BW203" s="76">
        <f>TRIM(LEFT(A203,FIND(" ",A203&amp;" ")-1))</f>
        <v/>
      </c>
      <c r="BX203">
        <f>+IF(BV203=BV202,"Same","Diff")</f>
        <v/>
      </c>
      <c r="BY203">
        <f>IF(BX203="Same",IF(BW203=BW202,"same","Diff"))</f>
        <v/>
      </c>
    </row>
    <row r="204" ht="17" customHeight="1">
      <c r="A204" s="59" t="inlineStr">
        <is>
          <t>Johnny Cecotto</t>
        </is>
      </c>
      <c r="B204" s="117" t="n"/>
      <c r="C204" s="117" t="n"/>
      <c r="D204" s="117" t="n"/>
      <c r="E204" s="117" t="n"/>
      <c r="F204" s="117" t="n"/>
      <c r="G204" s="117" t="n"/>
      <c r="H204" s="117" t="n"/>
      <c r="I204" s="117" t="n"/>
      <c r="J204" s="118" t="n"/>
      <c r="K204" s="118" t="n"/>
      <c r="L204" s="118" t="n"/>
      <c r="M204" s="118" t="n"/>
      <c r="N204" s="118" t="n"/>
      <c r="O204" s="118" t="n"/>
      <c r="P204" s="118" t="n"/>
      <c r="Q204" s="118" t="n"/>
      <c r="R204" s="118" t="n"/>
      <c r="S204" s="118" t="n"/>
      <c r="T204" s="118" t="n"/>
      <c r="U204" s="118" t="n"/>
      <c r="V204" s="118" t="n"/>
      <c r="W204" s="118" t="n"/>
      <c r="X204" s="118" t="n"/>
      <c r="Y204" s="118" t="n"/>
      <c r="Z204" s="118" t="n"/>
      <c r="AA204" s="118" t="n">
        <v>1</v>
      </c>
      <c r="AB204" s="118" t="n"/>
      <c r="AC204" s="118" t="n">
        <v>1</v>
      </c>
      <c r="AD204" s="118" t="n"/>
      <c r="AE204" s="118" t="n"/>
      <c r="AF204" s="118" t="n"/>
      <c r="AG204" s="118" t="n"/>
      <c r="AH204" s="118" t="n">
        <v>1</v>
      </c>
      <c r="AI204" s="118" t="n"/>
      <c r="AJ204" s="118" t="n"/>
      <c r="AK204" s="118" t="n"/>
      <c r="AL204" s="118" t="n"/>
      <c r="AM204" s="118" t="n"/>
      <c r="AN204" s="118" t="n"/>
      <c r="AO204" s="118" t="n"/>
      <c r="AP204" s="118" t="n"/>
      <c r="AQ204" s="118" t="n"/>
      <c r="AR204" s="118" t="n"/>
      <c r="AS204" s="118" t="n"/>
      <c r="AT204" s="118" t="n"/>
      <c r="AU204" s="118" t="n"/>
      <c r="AV204" s="118" t="n"/>
      <c r="AW204" s="118" t="n"/>
      <c r="AX204" s="118" t="n"/>
      <c r="AY204" s="118" t="n"/>
      <c r="AZ204" s="118" t="n"/>
      <c r="BA204" s="118" t="n"/>
      <c r="BB204" s="118" t="n"/>
      <c r="BC204" s="118" t="n"/>
      <c r="BD204" s="118" t="n"/>
      <c r="BE204" s="118" t="n"/>
      <c r="BF204" s="118" t="n"/>
      <c r="BG204" s="118" t="n"/>
      <c r="BH204" s="118" t="n"/>
      <c r="BI204" s="118" t="n"/>
      <c r="BJ204" s="118" t="n"/>
      <c r="BK204" s="118" t="n"/>
      <c r="BL204" s="118" t="n"/>
      <c r="BM204" s="118" t="n"/>
      <c r="BN204" s="118" t="n"/>
      <c r="BO204" s="118" t="n"/>
      <c r="BP204" s="118" t="n"/>
      <c r="BQ204" s="118" t="n"/>
      <c r="BR204" s="118" t="n"/>
      <c r="BS204" s="118" t="n"/>
      <c r="BT204" s="118">
        <f>COUNTIF(B204:BS204,1)</f>
        <v/>
      </c>
      <c r="BV204" s="76">
        <f>TRIM(RIGHT(A204, LEN(A204) - FIND("@", SUBSTITUTE(A204, " ", "@", LEN(A204)-LEN(SUBSTITUTE(A204," ",""))))))</f>
        <v/>
      </c>
      <c r="BW204" s="76">
        <f>TRIM(LEFT(A204,FIND(" ",A204&amp;" ")-1))</f>
        <v/>
      </c>
      <c r="BX204">
        <f>+IF(BV204=BV203,"Same","Diff")</f>
        <v/>
      </c>
      <c r="BY204">
        <f>IF(BX204="Same",IF(BW204=BW203,"same","Diff"))</f>
        <v/>
      </c>
    </row>
    <row r="205" ht="17" customHeight="1">
      <c r="A205" s="59" t="inlineStr">
        <is>
          <t>Lucio Cesario</t>
        </is>
      </c>
      <c r="B205" s="117" t="n"/>
      <c r="C205" s="117" t="n"/>
      <c r="D205" s="117" t="n"/>
      <c r="E205" s="117" t="n"/>
      <c r="F205" s="117" t="n"/>
      <c r="G205" s="117" t="n"/>
      <c r="H205" s="117" t="n"/>
      <c r="I205" s="117" t="n"/>
      <c r="J205" s="118" t="n"/>
      <c r="K205" s="118" t="n"/>
      <c r="L205" s="118" t="n"/>
      <c r="M205" s="118" t="n"/>
      <c r="N205" s="118" t="n"/>
      <c r="O205" s="118" t="n"/>
      <c r="P205" s="118" t="n"/>
      <c r="Q205" s="118" t="n"/>
      <c r="R205" s="118" t="n"/>
      <c r="S205" s="118" t="n"/>
      <c r="T205" s="118" t="n"/>
      <c r="U205" s="118" t="n"/>
      <c r="V205" s="118" t="n"/>
      <c r="W205" s="118" t="n"/>
      <c r="X205" s="130" t="n">
        <v>1</v>
      </c>
      <c r="Y205" s="118" t="n"/>
      <c r="Z205" s="118" t="n"/>
      <c r="AA205" s="118" t="n"/>
      <c r="AB205" s="118" t="n">
        <v>1</v>
      </c>
      <c r="AC205" s="118" t="n">
        <v>1</v>
      </c>
      <c r="AD205" s="118" t="n"/>
      <c r="AE205" s="118" t="n"/>
      <c r="AF205" s="118" t="n"/>
      <c r="AG205" s="118" t="n"/>
      <c r="AH205" s="118" t="n"/>
      <c r="AI205" s="118" t="n"/>
      <c r="AJ205" s="118" t="n"/>
      <c r="AK205" s="118" t="n"/>
      <c r="AL205" s="118" t="n"/>
      <c r="AM205" s="118" t="n"/>
      <c r="AN205" s="118" t="n"/>
      <c r="AO205" s="118" t="n"/>
      <c r="AP205" s="118" t="n"/>
      <c r="AQ205" s="118" t="n"/>
      <c r="AR205" s="118" t="n"/>
      <c r="AS205" s="118" t="n"/>
      <c r="AT205" s="118" t="n"/>
      <c r="AU205" s="118" t="n"/>
      <c r="AV205" s="118" t="n"/>
      <c r="AW205" s="118" t="n"/>
      <c r="AX205" s="118" t="n"/>
      <c r="AY205" s="118" t="n"/>
      <c r="AZ205" s="118" t="n"/>
      <c r="BA205" s="118" t="n"/>
      <c r="BB205" s="118" t="n"/>
      <c r="BC205" s="118" t="n"/>
      <c r="BD205" s="118" t="n"/>
      <c r="BE205" s="118" t="n"/>
      <c r="BF205" s="118" t="n"/>
      <c r="BG205" s="118" t="n"/>
      <c r="BH205" s="118" t="n"/>
      <c r="BI205" s="118" t="n"/>
      <c r="BJ205" s="118" t="n"/>
      <c r="BK205" s="118" t="n"/>
      <c r="BL205" s="118" t="n"/>
      <c r="BM205" s="118" t="n"/>
      <c r="BN205" s="118" t="n"/>
      <c r="BO205" s="118" t="n"/>
      <c r="BP205" s="118" t="n"/>
      <c r="BQ205" s="118" t="n"/>
      <c r="BR205" s="118" t="n"/>
      <c r="BS205" s="118" t="n"/>
      <c r="BT205" s="118">
        <f>COUNTIF(B205:BS205,1)</f>
        <v/>
      </c>
      <c r="BV205" s="76">
        <f>TRIM(RIGHT(A205, LEN(A205) - FIND("@", SUBSTITUTE(A205, " ", "@", LEN(A205)-LEN(SUBSTITUTE(A205," ",""))))))</f>
        <v/>
      </c>
      <c r="BW205" s="76">
        <f>TRIM(LEFT(A205,FIND(" ",A205&amp;" ")-1))</f>
        <v/>
      </c>
      <c r="BX205">
        <f>+IF(BV205=BV204,"Same","Diff")</f>
        <v/>
      </c>
      <c r="BY205">
        <f>IF(BX205="Same",IF(BW205=BW204,"same","Diff"))</f>
        <v/>
      </c>
    </row>
    <row r="206" ht="17" customHeight="1">
      <c r="A206" s="59" t="inlineStr">
        <is>
          <t>Matthew Chahda</t>
        </is>
      </c>
      <c r="B206" s="117" t="n"/>
      <c r="C206" s="117" t="n"/>
      <c r="D206" s="117" t="n"/>
      <c r="E206" s="117" t="n"/>
      <c r="F206" s="117" t="n"/>
      <c r="G206" s="117" t="n"/>
      <c r="H206" s="117" t="n"/>
      <c r="I206" s="117" t="n"/>
      <c r="J206" s="118" t="n"/>
      <c r="K206" s="118" t="n"/>
      <c r="L206" s="118" t="n"/>
      <c r="M206" s="118" t="n"/>
      <c r="N206" s="118" t="n"/>
      <c r="O206" s="118" t="n"/>
      <c r="P206" s="118" t="n"/>
      <c r="Q206" s="118" t="n"/>
      <c r="R206" s="118" t="n"/>
      <c r="S206" s="118" t="n"/>
      <c r="T206" s="118" t="n"/>
      <c r="U206" s="118" t="n"/>
      <c r="V206" s="118" t="n"/>
      <c r="W206" s="118" t="n"/>
      <c r="X206" s="118" t="n"/>
      <c r="Y206" s="118" t="n"/>
      <c r="Z206" s="118" t="n"/>
      <c r="AA206" s="118" t="n"/>
      <c r="AB206" s="118" t="n"/>
      <c r="AC206" s="118" t="n"/>
      <c r="AD206" s="118" t="n"/>
      <c r="AE206" s="118" t="n"/>
      <c r="AF206" s="118" t="n"/>
      <c r="AG206" s="118" t="n"/>
      <c r="AH206" s="118" t="n"/>
      <c r="AI206" s="118" t="n"/>
      <c r="AJ206" s="118" t="n"/>
      <c r="AK206" s="118" t="n"/>
      <c r="AL206" s="118" t="n"/>
      <c r="AM206" s="118" t="n"/>
      <c r="AN206" s="118" t="n"/>
      <c r="AO206" s="118" t="n"/>
      <c r="AP206" s="118" t="n"/>
      <c r="AQ206" s="118" t="n"/>
      <c r="AR206" s="118" t="n"/>
      <c r="AS206" s="118" t="n"/>
      <c r="AT206" s="118" t="n"/>
      <c r="AU206" s="118" t="n"/>
      <c r="AV206" s="118" t="n"/>
      <c r="AW206" s="118" t="n"/>
      <c r="AX206" s="118" t="n"/>
      <c r="AY206" s="118" t="n"/>
      <c r="AZ206" s="118" t="n"/>
      <c r="BA206" s="118" t="n"/>
      <c r="BB206" s="118" t="n"/>
      <c r="BC206" s="118" t="n"/>
      <c r="BD206" s="118" t="n"/>
      <c r="BE206" s="118" t="n"/>
      <c r="BF206" s="118" t="n"/>
      <c r="BG206" s="118" t="n"/>
      <c r="BH206" s="118" t="n"/>
      <c r="BI206" s="118" t="n"/>
      <c r="BJ206" s="118" t="n"/>
      <c r="BK206" s="118" t="n"/>
      <c r="BL206" s="118" t="n"/>
      <c r="BM206" s="118" t="n"/>
      <c r="BN206" s="118" t="n"/>
      <c r="BO206" s="118" t="n">
        <v>1</v>
      </c>
      <c r="BP206" s="118" t="n"/>
      <c r="BQ206" s="118" t="n">
        <v>1</v>
      </c>
      <c r="BR206" s="118" t="n"/>
      <c r="BS206" s="118" t="n"/>
      <c r="BT206" s="118">
        <f>COUNTIF(B206:BS206,1)</f>
        <v/>
      </c>
      <c r="BV206" s="76">
        <f>TRIM(RIGHT(A206, LEN(A206) - FIND("@", SUBSTITUTE(A206, " ", "@", LEN(A206)-LEN(SUBSTITUTE(A206," ",""))))))</f>
        <v/>
      </c>
      <c r="BW206" s="76">
        <f>TRIM(LEFT(A206,FIND(" ",A206&amp;" ")-1))</f>
        <v/>
      </c>
      <c r="BX206">
        <f>+IF(BV206=BV205,"Same","Diff")</f>
        <v/>
      </c>
      <c r="BY206">
        <f>IF(BX206="Same",IF(BW206=BW205,"same","Diff"))</f>
        <v/>
      </c>
    </row>
    <row r="207" ht="17" customHeight="1">
      <c r="A207" s="59" t="inlineStr">
        <is>
          <t>Mike Champion</t>
        </is>
      </c>
      <c r="B207" s="117" t="n"/>
      <c r="C207" s="117" t="n"/>
      <c r="D207" s="117" t="n"/>
      <c r="E207" s="117" t="n"/>
      <c r="F207" s="117" t="n">
        <v>1</v>
      </c>
      <c r="G207" s="117" t="n">
        <v>1</v>
      </c>
      <c r="H207" s="117" t="n"/>
      <c r="I207" s="117" t="n"/>
      <c r="J207" s="118" t="n">
        <v>1</v>
      </c>
      <c r="K207" s="118" t="n"/>
      <c r="L207" s="118" t="n"/>
      <c r="M207" s="118" t="n"/>
      <c r="N207" s="118" t="n"/>
      <c r="O207" s="118" t="n"/>
      <c r="P207" s="118" t="n"/>
      <c r="Q207" s="118" t="n"/>
      <c r="R207" s="118" t="n"/>
      <c r="S207" s="118" t="n"/>
      <c r="T207" s="118" t="n"/>
      <c r="U207" s="118" t="n"/>
      <c r="V207" s="118" t="n"/>
      <c r="W207" s="118" t="n"/>
      <c r="X207" s="118" t="n"/>
      <c r="Y207" s="118" t="n"/>
      <c r="Z207" s="118" t="n"/>
      <c r="AA207" s="118" t="n"/>
      <c r="AB207" s="118" t="n"/>
      <c r="AC207" s="118" t="n"/>
      <c r="AD207" s="118" t="n"/>
      <c r="AE207" s="118" t="n"/>
      <c r="AF207" s="118" t="n"/>
      <c r="AG207" s="118" t="n"/>
      <c r="AH207" s="118" t="n"/>
      <c r="AI207" s="118" t="n"/>
      <c r="AJ207" s="118" t="n"/>
      <c r="AK207" s="118" t="n"/>
      <c r="AL207" s="118" t="n"/>
      <c r="AM207" s="118" t="n"/>
      <c r="AN207" s="118" t="n"/>
      <c r="AO207" s="118" t="n"/>
      <c r="AP207" s="118" t="n"/>
      <c r="AQ207" s="118" t="n"/>
      <c r="AR207" s="118" t="n"/>
      <c r="AS207" s="118" t="n"/>
      <c r="AT207" s="118" t="n"/>
      <c r="AU207" s="118" t="n"/>
      <c r="AV207" s="118" t="n"/>
      <c r="AW207" s="118" t="n"/>
      <c r="AX207" s="118" t="n"/>
      <c r="AY207" s="118" t="n"/>
      <c r="AZ207" s="118" t="n"/>
      <c r="BA207" s="118" t="n"/>
      <c r="BB207" s="118" t="n"/>
      <c r="BC207" s="118" t="n"/>
      <c r="BD207" s="118" t="n"/>
      <c r="BE207" s="118" t="n"/>
      <c r="BF207" s="118" t="n"/>
      <c r="BG207" s="118" t="n"/>
      <c r="BH207" s="118" t="n"/>
      <c r="BI207" s="118" t="n"/>
      <c r="BJ207" s="118" t="n"/>
      <c r="BK207" s="118" t="n"/>
      <c r="BL207" s="118" t="n"/>
      <c r="BM207" s="118" t="n"/>
      <c r="BN207" s="118" t="n"/>
      <c r="BO207" s="118" t="n"/>
      <c r="BP207" s="118" t="n"/>
      <c r="BQ207" s="118" t="n"/>
      <c r="BR207" s="118" t="n"/>
      <c r="BS207" s="118" t="n"/>
      <c r="BT207" s="118">
        <f>COUNTIF(B207:BS207,1)</f>
        <v/>
      </c>
      <c r="BV207" s="76">
        <f>TRIM(RIGHT(A207, LEN(A207) - FIND("@", SUBSTITUTE(A207, " ", "@", LEN(A207)-LEN(SUBSTITUTE(A207," ",""))))))</f>
        <v/>
      </c>
      <c r="BW207" s="76">
        <f>TRIM(LEFT(A207,FIND(" ",A207&amp;" ")-1))</f>
        <v/>
      </c>
      <c r="BX207">
        <f>+IF(BV207=BV206,"Same","Diff")</f>
        <v/>
      </c>
      <c r="BY207">
        <f>IF(BX207="Same",IF(BW207=BW206,"same","Diff"))</f>
        <v/>
      </c>
    </row>
    <row r="208" ht="17" customHeight="1">
      <c r="A208" s="60" t="inlineStr">
        <is>
          <t>Martin Chenery</t>
        </is>
      </c>
      <c r="B208" s="119" t="n"/>
      <c r="C208" s="119" t="n"/>
      <c r="D208" s="119" t="n"/>
      <c r="E208" s="119" t="n"/>
      <c r="F208" s="119" t="n"/>
      <c r="G208" s="119" t="n"/>
      <c r="H208" s="119" t="n"/>
      <c r="I208" s="119" t="n"/>
      <c r="J208" s="118" t="n">
        <v>1</v>
      </c>
      <c r="K208" s="118" t="n">
        <v>1</v>
      </c>
      <c r="L208" s="118" t="n">
        <v>1</v>
      </c>
      <c r="M208" s="118" t="n">
        <v>1</v>
      </c>
      <c r="N208" s="118" t="n"/>
      <c r="O208" s="118" t="n"/>
      <c r="P208" s="118" t="n"/>
      <c r="Q208" s="118" t="n"/>
      <c r="R208" s="118" t="n"/>
      <c r="S208" s="118" t="n"/>
      <c r="T208" s="118" t="n"/>
      <c r="U208" s="118" t="n"/>
      <c r="V208" s="118" t="n"/>
      <c r="W208" s="118" t="n"/>
      <c r="X208" s="118" t="n"/>
      <c r="Y208" s="118" t="n"/>
      <c r="Z208" s="118" t="n"/>
      <c r="AA208" s="118" t="n"/>
      <c r="AB208" s="118" t="n"/>
      <c r="AC208" s="118" t="n"/>
      <c r="AD208" s="118" t="n"/>
      <c r="AE208" s="118" t="n"/>
      <c r="AF208" s="118" t="n"/>
      <c r="AG208" s="118" t="n"/>
      <c r="AH208" s="118" t="n"/>
      <c r="AI208" s="118" t="n"/>
      <c r="AJ208" s="118" t="n"/>
      <c r="AK208" s="118" t="n"/>
      <c r="AL208" s="118" t="n"/>
      <c r="AM208" s="118" t="n"/>
      <c r="AN208" s="118" t="n"/>
      <c r="AO208" s="118" t="n"/>
      <c r="AP208" s="118" t="n"/>
      <c r="AQ208" s="118" t="n"/>
      <c r="AR208" s="118" t="n"/>
      <c r="AS208" s="118" t="n"/>
      <c r="AT208" s="118" t="n"/>
      <c r="AU208" s="118" t="n"/>
      <c r="AV208" s="118" t="n"/>
      <c r="AW208" s="118" t="n"/>
      <c r="AX208" s="118" t="n"/>
      <c r="AY208" s="118" t="n"/>
      <c r="AZ208" s="118" t="n"/>
      <c r="BA208" s="118" t="n"/>
      <c r="BB208" s="118" t="n"/>
      <c r="BC208" s="118" t="n"/>
      <c r="BD208" s="118" t="n"/>
      <c r="BE208" s="118" t="n"/>
      <c r="BF208" s="118" t="n"/>
      <c r="BG208" s="118" t="n"/>
      <c r="BH208" s="118" t="n"/>
      <c r="BI208" s="118" t="n"/>
      <c r="BJ208" s="118" t="n"/>
      <c r="BK208" s="118" t="n"/>
      <c r="BL208" s="118" t="n"/>
      <c r="BM208" s="118" t="n"/>
      <c r="BN208" s="118" t="n"/>
      <c r="BO208" s="118" t="n"/>
      <c r="BP208" s="118" t="n"/>
      <c r="BQ208" s="118" t="n"/>
      <c r="BR208" s="118" t="n"/>
      <c r="BS208" s="118" t="n"/>
      <c r="BT208" s="118">
        <f>COUNTIF(B208:BS208,1)</f>
        <v/>
      </c>
      <c r="BV208" s="76">
        <f>TRIM(RIGHT(A208, LEN(A208) - FIND("@", SUBSTITUTE(A208, " ", "@", LEN(A208)-LEN(SUBSTITUTE(A208," ",""))))))</f>
        <v/>
      </c>
      <c r="BW208" s="76">
        <f>TRIM(LEFT(A208,FIND(" ",A208&amp;" ")-1))</f>
        <v/>
      </c>
      <c r="BX208">
        <f>+IF(BV208=BV207,"Same","Diff")</f>
        <v/>
      </c>
      <c r="BY208">
        <f>IF(BX208="Same",IF(BW208=BW207,"same","Diff"))</f>
        <v/>
      </c>
    </row>
    <row r="209" ht="17" customHeight="1">
      <c r="A209" s="60" t="inlineStr">
        <is>
          <t>Ian Chilman</t>
        </is>
      </c>
      <c r="B209" s="119" t="n"/>
      <c r="C209" s="119" t="n"/>
      <c r="D209" s="119" t="n"/>
      <c r="E209" s="119" t="n"/>
      <c r="F209" s="119" t="n"/>
      <c r="G209" s="119" t="n"/>
      <c r="H209" s="119" t="n"/>
      <c r="I209" s="119" t="n"/>
      <c r="J209" s="118" t="n"/>
      <c r="K209" s="118" t="n"/>
      <c r="L209" s="118" t="n"/>
      <c r="M209" s="118" t="n"/>
      <c r="N209" s="118" t="n"/>
      <c r="O209" s="118" t="n"/>
      <c r="P209" s="118" t="n"/>
      <c r="Q209" s="118" t="n"/>
      <c r="R209" s="118" t="n">
        <v>1</v>
      </c>
      <c r="S209" s="118" t="n"/>
      <c r="T209" s="118" t="n"/>
      <c r="U209" s="118" t="n"/>
      <c r="V209" s="118" t="n"/>
      <c r="W209" s="118" t="n"/>
      <c r="X209" s="118" t="n"/>
      <c r="Y209" s="118" t="n"/>
      <c r="Z209" s="118" t="n"/>
      <c r="AA209" s="118" t="n"/>
      <c r="AB209" s="118" t="n"/>
      <c r="AC209" s="118" t="n"/>
      <c r="AD209" s="118" t="n"/>
      <c r="AE209" s="118" t="n"/>
      <c r="AF209" s="118" t="n"/>
      <c r="AG209" s="118" t="n"/>
      <c r="AH209" s="118" t="n"/>
      <c r="AI209" s="118" t="n"/>
      <c r="AJ209" s="118" t="n"/>
      <c r="AK209" s="118" t="n"/>
      <c r="AL209" s="118" t="n"/>
      <c r="AM209" s="118" t="n"/>
      <c r="AN209" s="118" t="n"/>
      <c r="AO209" s="118" t="n"/>
      <c r="AP209" s="118" t="n"/>
      <c r="AQ209" s="118" t="n"/>
      <c r="AR209" s="118" t="n"/>
      <c r="AS209" s="118" t="n"/>
      <c r="AT209" s="118" t="n"/>
      <c r="AU209" s="118" t="n"/>
      <c r="AV209" s="118" t="n"/>
      <c r="AW209" s="118" t="n"/>
      <c r="AX209" s="118" t="n"/>
      <c r="AY209" s="118" t="n"/>
      <c r="AZ209" s="118" t="n"/>
      <c r="BA209" s="118" t="n"/>
      <c r="BB209" s="118" t="n"/>
      <c r="BC209" s="118" t="n"/>
      <c r="BD209" s="118" t="n"/>
      <c r="BE209" s="118" t="n"/>
      <c r="BF209" s="118" t="n"/>
      <c r="BG209" s="118" t="n"/>
      <c r="BH209" s="118" t="n"/>
      <c r="BI209" s="118" t="n"/>
      <c r="BJ209" s="118" t="n"/>
      <c r="BK209" s="118" t="n"/>
      <c r="BL209" s="118" t="n"/>
      <c r="BM209" s="118" t="n"/>
      <c r="BN209" s="118" t="n"/>
      <c r="BO209" s="118" t="n"/>
      <c r="BP209" s="118" t="n"/>
      <c r="BQ209" s="118" t="n"/>
      <c r="BR209" s="118" t="n"/>
      <c r="BS209" s="118" t="n"/>
      <c r="BT209" s="118">
        <f>COUNTIF(B209:BS209,1)</f>
        <v/>
      </c>
      <c r="BV209" s="76">
        <f>TRIM(RIGHT(A209, LEN(A209) - FIND("@", SUBSTITUTE(A209, " ", "@", LEN(A209)-LEN(SUBSTITUTE(A209," ",""))))))</f>
        <v/>
      </c>
      <c r="BW209" s="76">
        <f>TRIM(LEFT(A209,FIND(" ",A209&amp;" ")-1))</f>
        <v/>
      </c>
      <c r="BX209">
        <f>+IF(BV209=BV208,"Same","Diff")</f>
        <v/>
      </c>
      <c r="BY209">
        <f>IF(BX209="Same",IF(BW209=BW208,"same","Diff"))</f>
        <v/>
      </c>
    </row>
    <row r="210" ht="17" customHeight="1">
      <c r="A210" s="60" t="inlineStr">
        <is>
          <t>Doug Chivas</t>
        </is>
      </c>
      <c r="B210" s="119" t="n"/>
      <c r="C210" s="119" t="n"/>
      <c r="D210" s="119" t="n"/>
      <c r="E210" s="119" t="n">
        <v>1</v>
      </c>
      <c r="F210" s="119" t="n">
        <v>1</v>
      </c>
      <c r="G210" s="119" t="n">
        <v>1</v>
      </c>
      <c r="H210" s="119" t="n">
        <v>1</v>
      </c>
      <c r="I210" s="119" t="n">
        <v>1</v>
      </c>
      <c r="J210" s="118" t="n">
        <v>1</v>
      </c>
      <c r="K210" s="118" t="n">
        <v>1</v>
      </c>
      <c r="L210" s="118" t="n">
        <v>1</v>
      </c>
      <c r="M210" s="118" t="n">
        <v>1</v>
      </c>
      <c r="N210" s="118" t="n">
        <v>1</v>
      </c>
      <c r="O210" s="118" t="n">
        <v>1</v>
      </c>
      <c r="P210" s="118" t="n"/>
      <c r="Q210" s="118" t="n"/>
      <c r="R210" s="118" t="n">
        <v>1</v>
      </c>
      <c r="S210" s="118" t="n">
        <v>1</v>
      </c>
      <c r="T210" s="118" t="n">
        <v>1</v>
      </c>
      <c r="U210" s="118" t="n"/>
      <c r="V210" s="118" t="n"/>
      <c r="W210" s="118" t="n"/>
      <c r="X210" s="118" t="n"/>
      <c r="Y210" s="118" t="n"/>
      <c r="Z210" s="118" t="n"/>
      <c r="AA210" s="118" t="n"/>
      <c r="AB210" s="118" t="n"/>
      <c r="AC210" s="118" t="n"/>
      <c r="AD210" s="118" t="n"/>
      <c r="AE210" s="118" t="n"/>
      <c r="AF210" s="118" t="n"/>
      <c r="AG210" s="118" t="n"/>
      <c r="AH210" s="118" t="n"/>
      <c r="AI210" s="118" t="n"/>
      <c r="AJ210" s="118" t="n"/>
      <c r="AK210" s="118" t="n"/>
      <c r="AL210" s="118" t="n"/>
      <c r="AM210" s="118" t="n"/>
      <c r="AN210" s="118" t="n"/>
      <c r="AO210" s="118" t="n"/>
      <c r="AP210" s="118" t="n"/>
      <c r="AQ210" s="118" t="n"/>
      <c r="AR210" s="118" t="n"/>
      <c r="AS210" s="118" t="n"/>
      <c r="AT210" s="118" t="n"/>
      <c r="AU210" s="118" t="n"/>
      <c r="AV210" s="118" t="n"/>
      <c r="AW210" s="118" t="n"/>
      <c r="AX210" s="118" t="n"/>
      <c r="AY210" s="118" t="n"/>
      <c r="AZ210" s="118" t="n"/>
      <c r="BA210" s="118" t="n"/>
      <c r="BB210" s="118" t="n"/>
      <c r="BC210" s="118" t="n"/>
      <c r="BD210" s="118" t="n"/>
      <c r="BE210" s="118" t="n"/>
      <c r="BF210" s="118" t="n"/>
      <c r="BG210" s="118" t="n"/>
      <c r="BH210" s="118" t="n"/>
      <c r="BI210" s="118" t="n"/>
      <c r="BJ210" s="118" t="n"/>
      <c r="BK210" s="118" t="n"/>
      <c r="BL210" s="118" t="n"/>
      <c r="BM210" s="118" t="n"/>
      <c r="BN210" s="118" t="n"/>
      <c r="BO210" s="118" t="n"/>
      <c r="BP210" s="118" t="n"/>
      <c r="BQ210" s="118" t="n"/>
      <c r="BR210" s="118" t="n"/>
      <c r="BS210" s="118" t="n"/>
      <c r="BT210" s="118">
        <f>COUNTIF(B210:BS210,1)</f>
        <v/>
      </c>
      <c r="BV210" s="76">
        <f>TRIM(RIGHT(A210, LEN(A210) - FIND("@", SUBSTITUTE(A210, " ", "@", LEN(A210)-LEN(SUBSTITUTE(A210," ",""))))))</f>
        <v/>
      </c>
      <c r="BW210" s="76">
        <f>TRIM(LEFT(A210,FIND(" ",A210&amp;" ")-1))</f>
        <v/>
      </c>
      <c r="BX210">
        <f>+IF(BV210=BV209,"Same","Diff")</f>
        <v/>
      </c>
      <c r="BY210">
        <f>IF(BX210="Same",IF(BW210=BW209,"same","Diff"))</f>
        <v/>
      </c>
    </row>
    <row r="211" ht="17" customHeight="1">
      <c r="A211" s="61" t="inlineStr">
        <is>
          <t>Peter Chow</t>
        </is>
      </c>
      <c r="B211" s="120" t="n"/>
      <c r="C211" s="120" t="n"/>
      <c r="D211" s="120" t="n"/>
      <c r="E211" s="120" t="n"/>
      <c r="F211" s="120" t="n"/>
      <c r="G211" s="120" t="n"/>
      <c r="H211" s="120" t="n"/>
      <c r="I211" s="120" t="n"/>
      <c r="J211" s="118" t="n"/>
      <c r="K211" s="118" t="n"/>
      <c r="L211" s="118" t="n"/>
      <c r="M211" s="118" t="n"/>
      <c r="N211" s="118" t="n"/>
      <c r="O211" s="118" t="n"/>
      <c r="P211" s="118" t="n"/>
      <c r="Q211" s="118" t="n"/>
      <c r="R211" s="118" t="n"/>
      <c r="S211" s="118" t="n"/>
      <c r="T211" s="118" t="n"/>
      <c r="U211" s="130" t="n">
        <v>1</v>
      </c>
      <c r="V211" s="118" t="n"/>
      <c r="W211" s="118" t="n"/>
      <c r="X211" s="118" t="n"/>
      <c r="Y211" s="118" t="n"/>
      <c r="Z211" s="118" t="n"/>
      <c r="AA211" s="118" t="n"/>
      <c r="AB211" s="118" t="n"/>
      <c r="AC211" s="118" t="n"/>
      <c r="AD211" s="118" t="n"/>
      <c r="AE211" s="118" t="n"/>
      <c r="AF211" s="118" t="n"/>
      <c r="AG211" s="118" t="n"/>
      <c r="AH211" s="118" t="n"/>
      <c r="AI211" s="118" t="n"/>
      <c r="AJ211" s="118" t="n"/>
      <c r="AK211" s="118" t="n"/>
      <c r="AL211" s="118" t="n"/>
      <c r="AM211" s="118" t="n"/>
      <c r="AN211" s="118" t="n"/>
      <c r="AO211" s="118" t="n"/>
      <c r="AP211" s="118" t="n"/>
      <c r="AQ211" s="118" t="n"/>
      <c r="AR211" s="118" t="n"/>
      <c r="AS211" s="118" t="n"/>
      <c r="AT211" s="118" t="n"/>
      <c r="AU211" s="118" t="n"/>
      <c r="AV211" s="118" t="n"/>
      <c r="AW211" s="118" t="n"/>
      <c r="AX211" s="118" t="n"/>
      <c r="AY211" s="118" t="n"/>
      <c r="AZ211" s="118" t="n"/>
      <c r="BA211" s="118" t="n"/>
      <c r="BB211" s="118" t="n"/>
      <c r="BC211" s="118" t="n"/>
      <c r="BD211" s="118" t="n"/>
      <c r="BE211" s="118" t="n"/>
      <c r="BF211" s="118" t="n"/>
      <c r="BG211" s="118" t="n"/>
      <c r="BH211" s="118" t="n"/>
      <c r="BI211" s="118" t="n"/>
      <c r="BJ211" s="118" t="n"/>
      <c r="BK211" s="118" t="n"/>
      <c r="BL211" s="118" t="n"/>
      <c r="BM211" s="118" t="n"/>
      <c r="BN211" s="118" t="n"/>
      <c r="BO211" s="118" t="n"/>
      <c r="BP211" s="118" t="n"/>
      <c r="BQ211" s="118" t="n"/>
      <c r="BR211" s="118" t="n"/>
      <c r="BS211" s="118" t="n"/>
      <c r="BT211" s="118">
        <f>COUNTIF(B211:BS211,1)</f>
        <v/>
      </c>
      <c r="BV211" s="76">
        <f>TRIM(RIGHT(A211, LEN(A211) - FIND("@", SUBSTITUTE(A211, " ", "@", LEN(A211)-LEN(SUBSTITUTE(A211," ",""))))))</f>
        <v/>
      </c>
      <c r="BW211" s="76">
        <f>TRIM(LEFT(A211,FIND(" ",A211&amp;" ")-1))</f>
        <v/>
      </c>
      <c r="BX211">
        <f>+IF(BV211=BV210,"Same","Diff")</f>
        <v/>
      </c>
      <c r="BY211">
        <f>IF(BX211="Same",IF(BW211=BW210,"same","Diff"))</f>
        <v/>
      </c>
    </row>
    <row r="212" ht="17" customHeight="1">
      <c r="A212" s="60" t="inlineStr">
        <is>
          <t>Ray Christie</t>
        </is>
      </c>
      <c r="B212" s="119" t="n">
        <v>1</v>
      </c>
      <c r="C212" s="119" t="n"/>
      <c r="D212" s="119" t="n"/>
      <c r="E212" s="119" t="n"/>
      <c r="F212" s="119" t="n"/>
      <c r="G212" s="119" t="n"/>
      <c r="H212" s="119" t="n"/>
      <c r="I212" s="119" t="n"/>
      <c r="J212" s="118" t="n"/>
      <c r="K212" s="118" t="n"/>
      <c r="L212" s="118" t="n"/>
      <c r="M212" s="118" t="n"/>
      <c r="N212" s="118" t="n"/>
      <c r="O212" s="118" t="n"/>
      <c r="P212" s="118" t="n"/>
      <c r="Q212" s="118" t="n"/>
      <c r="R212" s="118" t="n"/>
      <c r="S212" s="118" t="n"/>
      <c r="T212" s="118" t="n"/>
      <c r="U212" s="118" t="n"/>
      <c r="V212" s="118" t="n"/>
      <c r="W212" s="118" t="n"/>
      <c r="X212" s="118" t="n"/>
      <c r="Y212" s="118" t="n"/>
      <c r="Z212" s="118" t="n"/>
      <c r="AA212" s="118" t="n"/>
      <c r="AB212" s="118" t="n"/>
      <c r="AC212" s="118" t="n"/>
      <c r="AD212" s="118" t="n"/>
      <c r="AE212" s="118" t="n"/>
      <c r="AF212" s="118" t="n"/>
      <c r="AG212" s="118" t="n"/>
      <c r="AH212" s="118" t="n"/>
      <c r="AI212" s="118" t="n"/>
      <c r="AJ212" s="118" t="n"/>
      <c r="AK212" s="118" t="n"/>
      <c r="AL212" s="118" t="n"/>
      <c r="AM212" s="118" t="n"/>
      <c r="AN212" s="118" t="n"/>
      <c r="AO212" s="118" t="n"/>
      <c r="AP212" s="118" t="n"/>
      <c r="AQ212" s="118" t="n"/>
      <c r="AR212" s="118" t="n"/>
      <c r="AS212" s="118" t="n"/>
      <c r="AT212" s="118" t="n"/>
      <c r="AU212" s="118" t="n"/>
      <c r="AV212" s="118" t="n"/>
      <c r="AW212" s="118" t="n"/>
      <c r="AX212" s="118" t="n"/>
      <c r="AY212" s="118" t="n"/>
      <c r="AZ212" s="118" t="n"/>
      <c r="BA212" s="118" t="n"/>
      <c r="BB212" s="118" t="n"/>
      <c r="BC212" s="118" t="n"/>
      <c r="BD212" s="118" t="n"/>
      <c r="BE212" s="118" t="n"/>
      <c r="BF212" s="118" t="n"/>
      <c r="BG212" s="118" t="n"/>
      <c r="BH212" s="118" t="n"/>
      <c r="BI212" s="118" t="n"/>
      <c r="BJ212" s="118" t="n"/>
      <c r="BK212" s="118" t="n"/>
      <c r="BL212" s="118" t="n"/>
      <c r="BM212" s="118" t="n"/>
      <c r="BN212" s="118" t="n"/>
      <c r="BO212" s="118" t="n"/>
      <c r="BP212" s="118" t="n"/>
      <c r="BQ212" s="118" t="n"/>
      <c r="BR212" s="118" t="n"/>
      <c r="BS212" s="118" t="n"/>
      <c r="BT212" s="118">
        <f>COUNTIF(B212:BS212,1)</f>
        <v/>
      </c>
      <c r="BV212" s="76">
        <f>TRIM(RIGHT(A212, LEN(A212) - FIND("@", SUBSTITUTE(A212, " ", "@", LEN(A212)-LEN(SUBSTITUTE(A212," ",""))))))</f>
        <v/>
      </c>
      <c r="BW212" s="76">
        <f>TRIM(LEFT(A212,FIND(" ",A212&amp;" ")-1))</f>
        <v/>
      </c>
      <c r="BX212">
        <f>+IF(BV212=BV211,"Same","Diff")</f>
        <v/>
      </c>
      <c r="BY212">
        <f>IF(BX212="Same",IF(BW212=BW211,"same","Diff"))</f>
        <v/>
      </c>
    </row>
    <row r="213" ht="17" customHeight="1">
      <c r="A213" s="60" t="inlineStr">
        <is>
          <t>Doug Clark</t>
        </is>
      </c>
      <c r="B213" s="119" t="n"/>
      <c r="C213" s="119" t="n"/>
      <c r="D213" s="119" t="n"/>
      <c r="E213" s="119" t="n"/>
      <c r="F213" s="119" t="n"/>
      <c r="G213" s="119" t="n"/>
      <c r="H213" s="119" t="n"/>
      <c r="I213" s="119" t="n"/>
      <c r="J213" s="118" t="n"/>
      <c r="K213" s="118" t="n"/>
      <c r="L213" s="118" t="n"/>
      <c r="M213" s="118" t="n"/>
      <c r="N213" s="118" t="n"/>
      <c r="O213" s="118" t="n"/>
      <c r="P213" s="118" t="n"/>
      <c r="Q213" s="118" t="n"/>
      <c r="R213" s="118" t="n"/>
      <c r="S213" s="118" t="n"/>
      <c r="T213" s="118" t="n">
        <v>1</v>
      </c>
      <c r="U213" s="118" t="n">
        <v>1</v>
      </c>
      <c r="V213" s="118" t="n">
        <v>1</v>
      </c>
      <c r="W213" s="118" t="n">
        <v>1</v>
      </c>
      <c r="X213" s="118" t="n"/>
      <c r="Y213" s="118" t="n"/>
      <c r="Z213" s="118" t="n"/>
      <c r="AA213" s="118" t="n"/>
      <c r="AB213" s="118" t="n"/>
      <c r="AC213" s="118" t="n"/>
      <c r="AD213" s="118" t="n"/>
      <c r="AE213" s="118" t="n"/>
      <c r="AF213" s="118" t="n"/>
      <c r="AG213" s="118" t="n"/>
      <c r="AH213" s="118" t="n"/>
      <c r="AI213" s="118" t="n"/>
      <c r="AJ213" s="118" t="n"/>
      <c r="AK213" s="118" t="n"/>
      <c r="AL213" s="118" t="n"/>
      <c r="AM213" s="118" t="n"/>
      <c r="AN213" s="118" t="n"/>
      <c r="AO213" s="118" t="n"/>
      <c r="AP213" s="118" t="n"/>
      <c r="AQ213" s="118" t="n"/>
      <c r="AR213" s="118" t="n"/>
      <c r="AS213" s="118" t="n"/>
      <c r="AT213" s="118" t="n"/>
      <c r="AU213" s="118" t="n"/>
      <c r="AV213" s="118" t="n"/>
      <c r="AW213" s="118" t="n"/>
      <c r="AX213" s="118" t="n"/>
      <c r="AY213" s="118" t="n"/>
      <c r="AZ213" s="118" t="n"/>
      <c r="BA213" s="118" t="n"/>
      <c r="BB213" s="118" t="n"/>
      <c r="BC213" s="118" t="n"/>
      <c r="BD213" s="118" t="n"/>
      <c r="BE213" s="118" t="n"/>
      <c r="BF213" s="118" t="n"/>
      <c r="BG213" s="118" t="n"/>
      <c r="BH213" s="118" t="n"/>
      <c r="BI213" s="118" t="n"/>
      <c r="BJ213" s="118" t="n"/>
      <c r="BK213" s="118" t="n"/>
      <c r="BL213" s="118" t="n"/>
      <c r="BM213" s="118" t="n"/>
      <c r="BN213" s="118" t="n"/>
      <c r="BO213" s="118" t="n"/>
      <c r="BP213" s="118" t="n"/>
      <c r="BQ213" s="118" t="n"/>
      <c r="BR213" s="118" t="n"/>
      <c r="BS213" s="118" t="n"/>
      <c r="BT213" s="118">
        <f>COUNTIF(B213:BS213,1)</f>
        <v/>
      </c>
      <c r="BV213" s="76">
        <f>TRIM(RIGHT(A213, LEN(A213) - FIND("@", SUBSTITUTE(A213, " ", "@", LEN(A213)-LEN(SUBSTITUTE(A213," ",""))))))</f>
        <v/>
      </c>
      <c r="BW213" s="76">
        <f>TRIM(LEFT(A213,FIND(" ",A213&amp;" ")-1))</f>
        <v/>
      </c>
      <c r="BX213">
        <f>+IF(BV213=BV212,"Same","Diff")</f>
        <v/>
      </c>
      <c r="BY213">
        <f>IF(BX213="Same",IF(BW213=BW212,"same","Diff"))</f>
        <v/>
      </c>
    </row>
    <row r="214" ht="17" customHeight="1">
      <c r="A214" s="59" t="inlineStr">
        <is>
          <t>Glenn Clark</t>
        </is>
      </c>
      <c r="B214" s="117" t="n"/>
      <c r="C214" s="117" t="n"/>
      <c r="D214" s="117" t="n"/>
      <c r="E214" s="117" t="n"/>
      <c r="F214" s="117" t="n"/>
      <c r="G214" s="117" t="n"/>
      <c r="H214" s="117" t="n"/>
      <c r="I214" s="117" t="n"/>
      <c r="J214" s="118" t="n"/>
      <c r="K214" s="118" t="n"/>
      <c r="L214" s="118" t="n"/>
      <c r="M214" s="118" t="n"/>
      <c r="N214" s="118" t="n"/>
      <c r="O214" s="118" t="n"/>
      <c r="P214" s="118" t="n"/>
      <c r="Q214" s="118" t="n"/>
      <c r="R214" s="118" t="n"/>
      <c r="S214" s="118" t="n"/>
      <c r="T214" s="118" t="n"/>
      <c r="U214" s="118" t="n"/>
      <c r="V214" s="118" t="n"/>
      <c r="W214" s="118" t="n"/>
      <c r="X214" s="118" t="n"/>
      <c r="Y214" s="118" t="n"/>
      <c r="Z214" s="118" t="n"/>
      <c r="AA214" s="118" t="n">
        <v>1</v>
      </c>
      <c r="AB214" s="118" t="n">
        <v>1</v>
      </c>
      <c r="AC214" s="118" t="n"/>
      <c r="AD214" s="118" t="n"/>
      <c r="AE214" s="118" t="n"/>
      <c r="AF214" s="118" t="n"/>
      <c r="AG214" s="118" t="n"/>
      <c r="AH214" s="118" t="n"/>
      <c r="AI214" s="118" t="n"/>
      <c r="AJ214" s="118" t="n"/>
      <c r="AK214" s="118" t="n"/>
      <c r="AL214" s="118" t="n"/>
      <c r="AM214" s="118" t="n"/>
      <c r="AN214" s="118" t="n"/>
      <c r="AO214" s="118" t="n"/>
      <c r="AP214" s="118" t="n"/>
      <c r="AQ214" s="118" t="n"/>
      <c r="AR214" s="118" t="n"/>
      <c r="AS214" s="118" t="n"/>
      <c r="AT214" s="118" t="n"/>
      <c r="AU214" s="118" t="n"/>
      <c r="AV214" s="118" t="n"/>
      <c r="AW214" s="118" t="n"/>
      <c r="AX214" s="118" t="n"/>
      <c r="AY214" s="118" t="n"/>
      <c r="AZ214" s="118" t="n"/>
      <c r="BA214" s="118" t="n"/>
      <c r="BB214" s="118" t="n"/>
      <c r="BC214" s="118" t="n"/>
      <c r="BD214" s="118" t="n"/>
      <c r="BE214" s="118" t="n"/>
      <c r="BF214" s="118" t="n"/>
      <c r="BG214" s="118" t="n"/>
      <c r="BH214" s="118" t="n"/>
      <c r="BI214" s="118" t="n"/>
      <c r="BJ214" s="118" t="n"/>
      <c r="BK214" s="118" t="n"/>
      <c r="BL214" s="118" t="n"/>
      <c r="BM214" s="118" t="n"/>
      <c r="BN214" s="118" t="n"/>
      <c r="BO214" s="118" t="n"/>
      <c r="BP214" s="118" t="n"/>
      <c r="BQ214" s="118" t="n"/>
      <c r="BR214" s="118" t="n"/>
      <c r="BS214" s="118" t="n"/>
      <c r="BT214" s="118">
        <f>COUNTIF(B214:BS214,1)</f>
        <v/>
      </c>
      <c r="BV214" s="76">
        <f>TRIM(RIGHT(A214, LEN(A214) - FIND("@", SUBSTITUTE(A214, " ", "@", LEN(A214)-LEN(SUBSTITUTE(A214," ",""))))))</f>
        <v/>
      </c>
      <c r="BW214" s="76">
        <f>TRIM(LEFT(A214,FIND(" ",A214&amp;" ")-1))</f>
        <v/>
      </c>
      <c r="BX214">
        <f>+IF(BV214=BV213,"Same","Diff")</f>
        <v/>
      </c>
      <c r="BY214">
        <f>IF(BX214="Same",IF(BW214=BW213,"same","Diff"))</f>
        <v/>
      </c>
    </row>
    <row r="215" ht="17" customHeight="1">
      <c r="A215" s="60" t="inlineStr">
        <is>
          <t>Ron Clarke</t>
        </is>
      </c>
      <c r="B215" s="119" t="n"/>
      <c r="C215" s="119" t="n"/>
      <c r="D215" s="119" t="n"/>
      <c r="E215" s="119" t="n">
        <v>1</v>
      </c>
      <c r="F215" s="119" t="n">
        <v>1</v>
      </c>
      <c r="G215" s="119" t="n">
        <v>1</v>
      </c>
      <c r="H215" s="119" t="n"/>
      <c r="I215" s="119" t="n"/>
      <c r="J215" s="118" t="n"/>
      <c r="K215" s="118" t="n"/>
      <c r="L215" s="118" t="n"/>
      <c r="M215" s="118" t="n"/>
      <c r="N215" s="118" t="n"/>
      <c r="O215" s="118" t="n"/>
      <c r="P215" s="118" t="n"/>
      <c r="Q215" s="118" t="n"/>
      <c r="R215" s="118" t="n"/>
      <c r="S215" s="118" t="n"/>
      <c r="T215" s="118" t="n"/>
      <c r="U215" s="118" t="n"/>
      <c r="V215" s="118" t="n"/>
      <c r="W215" s="118" t="n"/>
      <c r="X215" s="118" t="n"/>
      <c r="Y215" s="118" t="n"/>
      <c r="Z215" s="118" t="n"/>
      <c r="AA215" s="118" t="n"/>
      <c r="AB215" s="118" t="n"/>
      <c r="AC215" s="118" t="n"/>
      <c r="AD215" s="118" t="n"/>
      <c r="AE215" s="118" t="n"/>
      <c r="AF215" s="118" t="n"/>
      <c r="AG215" s="118" t="n"/>
      <c r="AH215" s="118" t="n"/>
      <c r="AI215" s="118" t="n"/>
      <c r="AJ215" s="118" t="n"/>
      <c r="AK215" s="118" t="n"/>
      <c r="AL215" s="118" t="n"/>
      <c r="AM215" s="118" t="n"/>
      <c r="AN215" s="118" t="n"/>
      <c r="AO215" s="118" t="n"/>
      <c r="AP215" s="118" t="n"/>
      <c r="AQ215" s="118" t="n"/>
      <c r="AR215" s="118" t="n"/>
      <c r="AS215" s="118" t="n"/>
      <c r="AT215" s="118" t="n"/>
      <c r="AU215" s="118" t="n"/>
      <c r="AV215" s="118" t="n"/>
      <c r="AW215" s="118" t="n"/>
      <c r="AX215" s="118" t="n"/>
      <c r="AY215" s="118" t="n"/>
      <c r="AZ215" s="118" t="n"/>
      <c r="BA215" s="118" t="n"/>
      <c r="BB215" s="118" t="n"/>
      <c r="BC215" s="118" t="n"/>
      <c r="BD215" s="118" t="n"/>
      <c r="BE215" s="118" t="n"/>
      <c r="BF215" s="118" t="n"/>
      <c r="BG215" s="118" t="n"/>
      <c r="BH215" s="118" t="n"/>
      <c r="BI215" s="118" t="n"/>
      <c r="BJ215" s="118" t="n"/>
      <c r="BK215" s="118" t="n"/>
      <c r="BL215" s="118" t="n"/>
      <c r="BM215" s="118" t="n"/>
      <c r="BN215" s="118" t="n"/>
      <c r="BO215" s="118" t="n"/>
      <c r="BP215" s="118" t="n"/>
      <c r="BQ215" s="118" t="n"/>
      <c r="BR215" s="118" t="n"/>
      <c r="BS215" s="118" t="n"/>
      <c r="BT215" s="118">
        <f>COUNTIF(B215:BS215,1)</f>
        <v/>
      </c>
      <c r="BV215" s="76">
        <f>TRIM(RIGHT(A215, LEN(A215) - FIND("@", SUBSTITUTE(A215, " ", "@", LEN(A215)-LEN(SUBSTITUTE(A215," ",""))))))</f>
        <v/>
      </c>
      <c r="BW215" s="76">
        <f>TRIM(LEFT(A215,FIND(" ",A215&amp;" ")-1))</f>
        <v/>
      </c>
      <c r="BX215">
        <f>+IF(BV215=BV214,"Same","Diff")</f>
        <v/>
      </c>
      <c r="BY215">
        <f>IF(BX215="Same",IF(BW215=BW214,"same","Diff"))</f>
        <v/>
      </c>
    </row>
    <row r="216" ht="17" customHeight="1">
      <c r="A216" s="60" t="inlineStr">
        <is>
          <t>Eddie Clay</t>
        </is>
      </c>
      <c r="B216" s="119" t="n"/>
      <c r="C216" s="119" t="n">
        <v>1</v>
      </c>
      <c r="D216" s="119" t="n"/>
      <c r="E216" s="119" t="n"/>
      <c r="F216" s="119" t="n"/>
      <c r="G216" s="119" t="n"/>
      <c r="H216" s="119" t="n"/>
      <c r="I216" s="119" t="n"/>
      <c r="J216" s="118" t="n"/>
      <c r="K216" s="118" t="n"/>
      <c r="L216" s="118" t="n"/>
      <c r="M216" s="118" t="n"/>
      <c r="N216" s="118" t="n"/>
      <c r="O216" s="118" t="n"/>
      <c r="P216" s="118" t="n"/>
      <c r="Q216" s="118" t="n"/>
      <c r="R216" s="118" t="n"/>
      <c r="S216" s="118" t="n"/>
      <c r="T216" s="118" t="n"/>
      <c r="U216" s="118" t="n"/>
      <c r="V216" s="118" t="n"/>
      <c r="W216" s="118" t="n"/>
      <c r="X216" s="118" t="n"/>
      <c r="Y216" s="118" t="n"/>
      <c r="Z216" s="118" t="n"/>
      <c r="AA216" s="118" t="n"/>
      <c r="AB216" s="118" t="n"/>
      <c r="AC216" s="118" t="n"/>
      <c r="AD216" s="118" t="n"/>
      <c r="AE216" s="118" t="n"/>
      <c r="AF216" s="118" t="n"/>
      <c r="AG216" s="118" t="n"/>
      <c r="AH216" s="118" t="n"/>
      <c r="AI216" s="118" t="n"/>
      <c r="AJ216" s="118" t="n"/>
      <c r="AK216" s="118" t="n"/>
      <c r="AL216" s="118" t="n"/>
      <c r="AM216" s="118" t="n"/>
      <c r="AN216" s="118" t="n"/>
      <c r="AO216" s="118" t="n"/>
      <c r="AP216" s="118" t="n"/>
      <c r="AQ216" s="118" t="n"/>
      <c r="AR216" s="118" t="n"/>
      <c r="AS216" s="118" t="n"/>
      <c r="AT216" s="118" t="n"/>
      <c r="AU216" s="118" t="n"/>
      <c r="AV216" s="118" t="n"/>
      <c r="AW216" s="118" t="n"/>
      <c r="AX216" s="118" t="n"/>
      <c r="AY216" s="118" t="n"/>
      <c r="AZ216" s="118" t="n"/>
      <c r="BA216" s="118" t="n"/>
      <c r="BB216" s="118" t="n"/>
      <c r="BC216" s="118" t="n"/>
      <c r="BD216" s="118" t="n"/>
      <c r="BE216" s="118" t="n"/>
      <c r="BF216" s="118" t="n"/>
      <c r="BG216" s="118" t="n"/>
      <c r="BH216" s="118" t="n"/>
      <c r="BI216" s="118" t="n"/>
      <c r="BJ216" s="118" t="n"/>
      <c r="BK216" s="118" t="n"/>
      <c r="BL216" s="118" t="n"/>
      <c r="BM216" s="118" t="n"/>
      <c r="BN216" s="118" t="n"/>
      <c r="BO216" s="118" t="n"/>
      <c r="BP216" s="118" t="n"/>
      <c r="BQ216" s="118" t="n"/>
      <c r="BR216" s="118" t="n"/>
      <c r="BS216" s="118" t="n"/>
      <c r="BT216" s="118">
        <f>COUNTIF(B216:BS216,1)</f>
        <v/>
      </c>
      <c r="BV216" s="76">
        <f>TRIM(RIGHT(A216, LEN(A216) - FIND("@", SUBSTITUTE(A216, " ", "@", LEN(A216)-LEN(SUBSTITUTE(A216," ",""))))))</f>
        <v/>
      </c>
      <c r="BW216" s="76">
        <f>TRIM(LEFT(A216,FIND(" ",A216&amp;" ")-1))</f>
        <v/>
      </c>
      <c r="BX216">
        <f>+IF(BV216=BV215,"Same","Diff")</f>
        <v/>
      </c>
      <c r="BY216">
        <f>IF(BX216="Same",IF(BW216=BW215,"same","Diff"))</f>
        <v/>
      </c>
    </row>
    <row r="217" ht="17" customHeight="1">
      <c r="A217" s="59" t="inlineStr">
        <is>
          <t>Chris Clearihan</t>
        </is>
      </c>
      <c r="B217" s="117" t="n"/>
      <c r="C217" s="117" t="n"/>
      <c r="D217" s="117" t="n"/>
      <c r="E217" s="117" t="n"/>
      <c r="F217" s="117" t="n"/>
      <c r="G217" s="117" t="n"/>
      <c r="H217" s="117" t="n"/>
      <c r="I217" s="117" t="n"/>
      <c r="J217" s="118" t="n"/>
      <c r="K217" s="118" t="n"/>
      <c r="L217" s="118" t="n"/>
      <c r="M217" s="118" t="n"/>
      <c r="N217" s="118" t="n"/>
      <c r="O217" s="118" t="n"/>
      <c r="P217" s="118" t="n"/>
      <c r="Q217" s="118" t="n"/>
      <c r="R217" s="118" t="n"/>
      <c r="S217" s="118" t="n"/>
      <c r="T217" s="118" t="n"/>
      <c r="U217" s="118" t="n"/>
      <c r="V217" s="118" t="n"/>
      <c r="W217" s="118" t="n"/>
      <c r="X217" s="118" t="n"/>
      <c r="Y217" s="118" t="n"/>
      <c r="Z217" s="118" t="n">
        <v>1</v>
      </c>
      <c r="AA217" s="118" t="n"/>
      <c r="AB217" s="118" t="n">
        <v>1</v>
      </c>
      <c r="AC217" s="130" t="n">
        <v>1</v>
      </c>
      <c r="AD217" s="118" t="n"/>
      <c r="AE217" s="118" t="n"/>
      <c r="AF217" s="118" t="n"/>
      <c r="AG217" s="118" t="n"/>
      <c r="AH217" s="118" t="n"/>
      <c r="AI217" s="118" t="n"/>
      <c r="AJ217" s="118" t="n"/>
      <c r="AK217" s="118" t="n"/>
      <c r="AL217" s="118" t="n"/>
      <c r="AM217" s="118" t="n"/>
      <c r="AN217" s="118" t="n"/>
      <c r="AO217" s="118" t="n"/>
      <c r="AP217" s="118" t="n"/>
      <c r="AQ217" s="118" t="n"/>
      <c r="AR217" s="118" t="n"/>
      <c r="AS217" s="118" t="n"/>
      <c r="AT217" s="118" t="n"/>
      <c r="AU217" s="118" t="n"/>
      <c r="AV217" s="118" t="n"/>
      <c r="AW217" s="118" t="n"/>
      <c r="AX217" s="118" t="n"/>
      <c r="AY217" s="118" t="n"/>
      <c r="AZ217" s="118" t="n"/>
      <c r="BA217" s="118" t="n"/>
      <c r="BB217" s="118" t="n"/>
      <c r="BC217" s="118" t="n"/>
      <c r="BD217" s="118" t="n"/>
      <c r="BE217" s="118" t="n"/>
      <c r="BF217" s="118" t="n"/>
      <c r="BG217" s="118" t="n"/>
      <c r="BH217" s="118" t="n"/>
      <c r="BI217" s="118" t="n"/>
      <c r="BJ217" s="118" t="n"/>
      <c r="BK217" s="118" t="n"/>
      <c r="BL217" s="118" t="n"/>
      <c r="BM217" s="118" t="n"/>
      <c r="BN217" s="118" t="n"/>
      <c r="BO217" s="118" t="n"/>
      <c r="BP217" s="118" t="n"/>
      <c r="BQ217" s="118" t="n"/>
      <c r="BR217" s="118" t="n"/>
      <c r="BS217" s="118" t="n"/>
      <c r="BT217" s="118">
        <f>COUNTIF(B217:BS217,1)</f>
        <v/>
      </c>
      <c r="BV217" s="76">
        <f>TRIM(RIGHT(A217, LEN(A217) - FIND("@", SUBSTITUTE(A217, " ", "@", LEN(A217)-LEN(SUBSTITUTE(A217," ",""))))))</f>
        <v/>
      </c>
      <c r="BW217" s="76">
        <f>TRIM(LEFT(A217,FIND(" ",A217&amp;" ")-1))</f>
        <v/>
      </c>
      <c r="BX217">
        <f>+IF(BV217=BV216,"Same","Diff")</f>
        <v/>
      </c>
      <c r="BY217">
        <f>IF(BX217="Same",IF(BW217=BW216,"same","Diff"))</f>
        <v/>
      </c>
    </row>
    <row r="218" ht="17" customHeight="1">
      <c r="A218" s="59" t="inlineStr">
        <is>
          <t>John Cleland</t>
        </is>
      </c>
      <c r="B218" s="117" t="n"/>
      <c r="C218" s="117" t="n"/>
      <c r="D218" s="117" t="n"/>
      <c r="E218" s="117" t="n"/>
      <c r="F218" s="117" t="n"/>
      <c r="G218" s="117" t="n"/>
      <c r="H218" s="117" t="n"/>
      <c r="I218" s="117" t="n"/>
      <c r="J218" s="118" t="n"/>
      <c r="K218" s="118" t="n"/>
      <c r="L218" s="118" t="n"/>
      <c r="M218" s="118" t="n"/>
      <c r="N218" s="118" t="n"/>
      <c r="O218" s="118" t="n"/>
      <c r="P218" s="118" t="n"/>
      <c r="Q218" s="118" t="n"/>
      <c r="R218" s="118" t="n"/>
      <c r="S218" s="118" t="n"/>
      <c r="T218" s="118" t="n"/>
      <c r="U218" s="118" t="n"/>
      <c r="V218" s="118" t="n"/>
      <c r="W218" s="118" t="n"/>
      <c r="X218" s="118" t="n"/>
      <c r="Y218" s="118" t="n"/>
      <c r="Z218" s="118" t="n"/>
      <c r="AA218" s="118" t="n"/>
      <c r="AB218" s="118" t="n"/>
      <c r="AC218" s="118" t="n"/>
      <c r="AD218" s="118" t="n"/>
      <c r="AE218" s="118" t="n"/>
      <c r="AF218" s="118" t="n"/>
      <c r="AG218" s="118" t="n"/>
      <c r="AH218" s="118" t="n"/>
      <c r="AI218" s="118" t="n">
        <v>1</v>
      </c>
      <c r="AJ218" s="118" t="n"/>
      <c r="AK218" s="118" t="n">
        <v>1</v>
      </c>
      <c r="AL218" s="118" t="n">
        <v>1</v>
      </c>
      <c r="AM218" s="118" t="n"/>
      <c r="AN218" s="118" t="n"/>
      <c r="AO218" s="118" t="n"/>
      <c r="AP218" s="118" t="n"/>
      <c r="AQ218" s="118" t="n">
        <v>1</v>
      </c>
      <c r="AR218" s="118" t="n"/>
      <c r="AS218" s="118" t="n">
        <v>1</v>
      </c>
      <c r="AT218" s="118" t="n">
        <v>1</v>
      </c>
      <c r="AU218" s="118" t="n">
        <v>1</v>
      </c>
      <c r="AV218" s="118" t="n">
        <v>1</v>
      </c>
      <c r="AW218" s="118" t="n">
        <v>1</v>
      </c>
      <c r="AX218" s="118" t="n">
        <v>1</v>
      </c>
      <c r="AY218" s="118" t="n"/>
      <c r="AZ218" s="118" t="n"/>
      <c r="BA218" s="118" t="n"/>
      <c r="BB218" s="118" t="n"/>
      <c r="BC218" s="118" t="n"/>
      <c r="BD218" s="118" t="n"/>
      <c r="BE218" s="118" t="n"/>
      <c r="BF218" s="118" t="n"/>
      <c r="BG218" s="118" t="n"/>
      <c r="BH218" s="118" t="n"/>
      <c r="BI218" s="118" t="n"/>
      <c r="BJ218" s="118" t="n"/>
      <c r="BK218" s="118" t="n"/>
      <c r="BL218" s="118" t="n"/>
      <c r="BM218" s="118" t="n"/>
      <c r="BN218" s="118" t="n"/>
      <c r="BO218" s="118" t="n"/>
      <c r="BP218" s="118" t="n"/>
      <c r="BQ218" s="118" t="n"/>
      <c r="BR218" s="118" t="n"/>
      <c r="BS218" s="118" t="n"/>
      <c r="BT218" s="118">
        <f>COUNTIF(B218:BS218,1)</f>
        <v/>
      </c>
      <c r="BV218" s="76">
        <f>TRIM(RIGHT(A218, LEN(A218) - FIND("@", SUBSTITUTE(A218, " ", "@", LEN(A218)-LEN(SUBSTITUTE(A218," ",""))))))</f>
        <v/>
      </c>
      <c r="BW218" s="76">
        <f>TRIM(LEFT(A218,FIND(" ",A218&amp;" ")-1))</f>
        <v/>
      </c>
      <c r="BX218">
        <f>+IF(BV218=BV217,"Same","Diff")</f>
        <v/>
      </c>
      <c r="BY218">
        <f>IF(BX218="Same",IF(BW218=BW217,"same","Diff"))</f>
        <v/>
      </c>
    </row>
    <row r="219" ht="17" customHeight="1">
      <c r="A219" s="59" t="inlineStr">
        <is>
          <t>Bill Clemens</t>
        </is>
      </c>
      <c r="B219" s="117" t="n">
        <v>1</v>
      </c>
      <c r="C219" s="117" t="n"/>
      <c r="D219" s="117" t="n"/>
      <c r="E219" s="117" t="n"/>
      <c r="F219" s="117" t="n"/>
      <c r="G219" s="117" t="n"/>
      <c r="H219" s="117" t="n"/>
      <c r="I219" s="117" t="n"/>
      <c r="J219" s="118" t="n"/>
      <c r="K219" s="118" t="n"/>
      <c r="L219" s="118" t="n"/>
      <c r="M219" s="118" t="n"/>
      <c r="N219" s="118" t="n"/>
      <c r="O219" s="118" t="n"/>
      <c r="P219" s="118" t="n"/>
      <c r="Q219" s="118" t="n"/>
      <c r="R219" s="118" t="n"/>
      <c r="S219" s="118" t="n"/>
      <c r="T219" s="118" t="n"/>
      <c r="U219" s="118" t="n"/>
      <c r="V219" s="118" t="n"/>
      <c r="W219" s="118" t="n"/>
      <c r="X219" s="118" t="n"/>
      <c r="Y219" s="118" t="n"/>
      <c r="Z219" s="118" t="n"/>
      <c r="AA219" s="118" t="n"/>
      <c r="AB219" s="118" t="n"/>
      <c r="AC219" s="118" t="n"/>
      <c r="AD219" s="118" t="n"/>
      <c r="AE219" s="118" t="n"/>
      <c r="AF219" s="118" t="n"/>
      <c r="AG219" s="118" t="n"/>
      <c r="AH219" s="118" t="n"/>
      <c r="AI219" s="118" t="n"/>
      <c r="AJ219" s="118" t="n"/>
      <c r="AK219" s="118" t="n"/>
      <c r="AL219" s="118" t="n"/>
      <c r="AM219" s="118" t="n"/>
      <c r="AN219" s="118" t="n"/>
      <c r="AO219" s="118" t="n"/>
      <c r="AP219" s="118" t="n"/>
      <c r="AQ219" s="118" t="n"/>
      <c r="AR219" s="118" t="n"/>
      <c r="AS219" s="118" t="n"/>
      <c r="AT219" s="118" t="n"/>
      <c r="AU219" s="118" t="n"/>
      <c r="AV219" s="118" t="n"/>
      <c r="AW219" s="118" t="n"/>
      <c r="AX219" s="118" t="n"/>
      <c r="AY219" s="118" t="n"/>
      <c r="AZ219" s="118" t="n"/>
      <c r="BA219" s="118" t="n"/>
      <c r="BB219" s="118" t="n"/>
      <c r="BC219" s="118" t="n"/>
      <c r="BD219" s="118" t="n"/>
      <c r="BE219" s="118" t="n"/>
      <c r="BF219" s="118" t="n"/>
      <c r="BG219" s="118" t="n"/>
      <c r="BH219" s="118" t="n"/>
      <c r="BI219" s="118" t="n"/>
      <c r="BJ219" s="118" t="n"/>
      <c r="BK219" s="118" t="n"/>
      <c r="BL219" s="118" t="n"/>
      <c r="BM219" s="118" t="n"/>
      <c r="BN219" s="118" t="n"/>
      <c r="BO219" s="118" t="n"/>
      <c r="BP219" s="118" t="n"/>
      <c r="BQ219" s="118" t="n"/>
      <c r="BR219" s="118" t="n"/>
      <c r="BS219" s="118" t="n"/>
      <c r="BT219" s="118">
        <f>COUNTIF(B219:BS219,1)</f>
        <v/>
      </c>
      <c r="BV219" s="76">
        <f>TRIM(RIGHT(A219, LEN(A219) - FIND("@", SUBSTITUTE(A219, " ", "@", LEN(A219)-LEN(SUBSTITUTE(A219," ",""))))))</f>
        <v/>
      </c>
      <c r="BW219" s="76">
        <f>TRIM(LEFT(A219,FIND(" ",A219&amp;" ")-1))</f>
        <v/>
      </c>
      <c r="BX219">
        <f>+IF(BV219=BV218,"Same","Diff")</f>
        <v/>
      </c>
      <c r="BY219">
        <f>IF(BX219="Same",IF(BW219=BW218,"same","Diff"))</f>
        <v/>
      </c>
    </row>
    <row r="220" ht="17" customHeight="1">
      <c r="A220" s="59" t="inlineStr">
        <is>
          <t>David Clement</t>
        </is>
      </c>
      <c r="B220" s="117" t="n"/>
      <c r="C220" s="117" t="n"/>
      <c r="D220" s="117" t="n"/>
      <c r="E220" s="117" t="n"/>
      <c r="F220" s="117" t="n"/>
      <c r="G220" s="117" t="n"/>
      <c r="H220" s="117" t="n"/>
      <c r="I220" s="117" t="n"/>
      <c r="J220" s="118" t="n"/>
      <c r="K220" s="118" t="n"/>
      <c r="L220" s="118" t="n"/>
      <c r="M220" s="118" t="n"/>
      <c r="N220" s="118" t="n"/>
      <c r="O220" s="118" t="n">
        <v>1</v>
      </c>
      <c r="P220" s="118" t="n">
        <v>1</v>
      </c>
      <c r="Q220" s="118" t="n">
        <v>1</v>
      </c>
      <c r="R220" s="118" t="n"/>
      <c r="S220" s="118" t="n"/>
      <c r="T220" s="118" t="n">
        <v>1</v>
      </c>
      <c r="U220" s="118" t="n"/>
      <c r="V220" s="118" t="n"/>
      <c r="W220" s="118" t="n"/>
      <c r="X220" s="118" t="n"/>
      <c r="Y220" s="118" t="n">
        <v>1</v>
      </c>
      <c r="Z220" s="118" t="n"/>
      <c r="AA220" s="118" t="n"/>
      <c r="AB220" s="118" t="n"/>
      <c r="AC220" s="118" t="n"/>
      <c r="AD220" s="118" t="n">
        <v>1</v>
      </c>
      <c r="AE220" s="118" t="n"/>
      <c r="AF220" s="118" t="n"/>
      <c r="AG220" s="118" t="n"/>
      <c r="AH220" s="118" t="n"/>
      <c r="AI220" s="118" t="n"/>
      <c r="AJ220" s="118" t="n"/>
      <c r="AK220" s="118" t="n"/>
      <c r="AL220" s="118" t="n"/>
      <c r="AM220" s="118" t="n"/>
      <c r="AN220" s="118" t="n"/>
      <c r="AO220" s="118" t="n"/>
      <c r="AP220" s="118" t="n"/>
      <c r="AQ220" s="118" t="n"/>
      <c r="AR220" s="118" t="n"/>
      <c r="AS220" s="118" t="n"/>
      <c r="AT220" s="118" t="n"/>
      <c r="AU220" s="118" t="n"/>
      <c r="AV220" s="118" t="n"/>
      <c r="AW220" s="118" t="n"/>
      <c r="AX220" s="118" t="n"/>
      <c r="AY220" s="118" t="n"/>
      <c r="AZ220" s="118" t="n"/>
      <c r="BA220" s="118" t="n"/>
      <c r="BB220" s="118" t="n"/>
      <c r="BC220" s="118" t="n"/>
      <c r="BD220" s="118" t="n"/>
      <c r="BE220" s="118" t="n"/>
      <c r="BF220" s="118" t="n"/>
      <c r="BG220" s="118" t="n"/>
      <c r="BH220" s="118" t="n"/>
      <c r="BI220" s="118" t="n"/>
      <c r="BJ220" s="118" t="n"/>
      <c r="BK220" s="118" t="n"/>
      <c r="BL220" s="118" t="n"/>
      <c r="BM220" s="118" t="n"/>
      <c r="BN220" s="118" t="n"/>
      <c r="BO220" s="118" t="n"/>
      <c r="BP220" s="118" t="n"/>
      <c r="BQ220" s="118" t="n"/>
      <c r="BR220" s="118" t="n"/>
      <c r="BS220" s="118" t="n"/>
      <c r="BT220" s="118">
        <f>COUNTIF(B220:BS220,1)</f>
        <v/>
      </c>
      <c r="BV220" s="76">
        <f>TRIM(RIGHT(A220, LEN(A220) - FIND("@", SUBSTITUTE(A220, " ", "@", LEN(A220)-LEN(SUBSTITUTE(A220," ",""))))))</f>
        <v/>
      </c>
      <c r="BW220" s="76">
        <f>TRIM(LEFT(A220,FIND(" ",A220&amp;" ")-1))</f>
        <v/>
      </c>
      <c r="BX220">
        <f>+IF(BV220=BV219,"Same","Diff")</f>
        <v/>
      </c>
      <c r="BY220">
        <f>IF(BX220="Same",IF(BW220=BW219,"same","Diff"))</f>
        <v/>
      </c>
    </row>
    <row r="221" ht="17" customHeight="1">
      <c r="A221" s="59" t="inlineStr">
        <is>
          <t>Wayne Clift</t>
        </is>
      </c>
      <c r="B221" s="117" t="n"/>
      <c r="C221" s="117" t="n"/>
      <c r="D221" s="117" t="n"/>
      <c r="E221" s="117" t="n"/>
      <c r="F221" s="117" t="n"/>
      <c r="G221" s="117" t="n"/>
      <c r="H221" s="117" t="n"/>
      <c r="I221" s="117" t="n"/>
      <c r="J221" s="118" t="n"/>
      <c r="K221" s="118" t="n"/>
      <c r="L221" s="118" t="n"/>
      <c r="M221" s="118" t="n"/>
      <c r="N221" s="118" t="n"/>
      <c r="O221" s="118" t="n"/>
      <c r="P221" s="118" t="n"/>
      <c r="Q221" s="118" t="n"/>
      <c r="R221" s="118" t="n"/>
      <c r="S221" s="118" t="n"/>
      <c r="T221" s="118" t="n"/>
      <c r="U221" s="118" t="n"/>
      <c r="V221" s="118" t="n"/>
      <c r="W221" s="118" t="n"/>
      <c r="X221" s="118" t="n"/>
      <c r="Y221" s="118" t="n"/>
      <c r="Z221" s="118" t="n">
        <v>1</v>
      </c>
      <c r="AA221" s="118" t="n"/>
      <c r="AB221" s="118" t="n"/>
      <c r="AC221" s="130" t="n">
        <v>1</v>
      </c>
      <c r="AD221" s="118" t="n"/>
      <c r="AE221" s="118" t="n"/>
      <c r="AF221" s="118" t="n"/>
      <c r="AG221" s="118" t="n"/>
      <c r="AH221" s="118" t="n"/>
      <c r="AI221" s="118" t="n"/>
      <c r="AJ221" s="118" t="n"/>
      <c r="AK221" s="118" t="n"/>
      <c r="AL221" s="118" t="n"/>
      <c r="AM221" s="118" t="n"/>
      <c r="AN221" s="118" t="n"/>
      <c r="AO221" s="118" t="n"/>
      <c r="AP221" s="118" t="n"/>
      <c r="AQ221" s="118" t="n"/>
      <c r="AR221" s="118" t="n"/>
      <c r="AS221" s="118" t="n"/>
      <c r="AT221" s="118" t="n"/>
      <c r="AU221" s="118" t="n"/>
      <c r="AV221" s="118" t="n"/>
      <c r="AW221" s="118" t="n"/>
      <c r="AX221" s="118" t="n"/>
      <c r="AY221" s="118" t="n"/>
      <c r="AZ221" s="118" t="n"/>
      <c r="BA221" s="118" t="n"/>
      <c r="BB221" s="118" t="n"/>
      <c r="BC221" s="118" t="n"/>
      <c r="BD221" s="118" t="n"/>
      <c r="BE221" s="118" t="n"/>
      <c r="BF221" s="118" t="n"/>
      <c r="BG221" s="118" t="n"/>
      <c r="BH221" s="118" t="n"/>
      <c r="BI221" s="118" t="n"/>
      <c r="BJ221" s="118" t="n"/>
      <c r="BK221" s="118" t="n"/>
      <c r="BL221" s="118" t="n"/>
      <c r="BM221" s="118" t="n"/>
      <c r="BN221" s="118" t="n"/>
      <c r="BO221" s="118" t="n"/>
      <c r="BP221" s="118" t="n"/>
      <c r="BQ221" s="118" t="n"/>
      <c r="BR221" s="118" t="n"/>
      <c r="BS221" s="118" t="n"/>
      <c r="BT221" s="118">
        <f>COUNTIF(B221:BS221,1)</f>
        <v/>
      </c>
      <c r="BV221" s="76">
        <f>TRIM(RIGHT(A221, LEN(A221) - FIND("@", SUBSTITUTE(A221, " ", "@", LEN(A221)-LEN(SUBSTITUTE(A221," ",""))))))</f>
        <v/>
      </c>
      <c r="BW221" s="76">
        <f>TRIM(LEFT(A221,FIND(" ",A221&amp;" ")-1))</f>
        <v/>
      </c>
      <c r="BX221">
        <f>+IF(BV221=BV220,"Same","Diff")</f>
        <v/>
      </c>
      <c r="BY221">
        <f>IF(BX221="Same",IF(BW221=BW220,"same","Diff"))</f>
        <v/>
      </c>
    </row>
    <row r="222" ht="17" customHeight="1">
      <c r="A222" s="59" t="inlineStr">
        <is>
          <t>Frank Coad</t>
        </is>
      </c>
      <c r="B222" s="117" t="n">
        <v>1</v>
      </c>
      <c r="C222" s="117" t="n">
        <v>1</v>
      </c>
      <c r="D222" s="117" t="n">
        <v>1</v>
      </c>
      <c r="E222" s="117" t="n"/>
      <c r="F222" s="117" t="n"/>
      <c r="G222" s="117" t="n"/>
      <c r="H222" s="117" t="n"/>
      <c r="I222" s="117" t="n"/>
      <c r="J222" s="118" t="n"/>
      <c r="K222" s="118" t="n"/>
      <c r="L222" s="118" t="n"/>
      <c r="M222" s="118" t="n"/>
      <c r="N222" s="118" t="n"/>
      <c r="O222" s="118" t="n"/>
      <c r="P222" s="118" t="n"/>
      <c r="Q222" s="118" t="n"/>
      <c r="R222" s="118" t="n"/>
      <c r="S222" s="118" t="n"/>
      <c r="T222" s="118" t="n"/>
      <c r="U222" s="118" t="n"/>
      <c r="V222" s="118" t="n"/>
      <c r="W222" s="118" t="n"/>
      <c r="X222" s="118" t="n"/>
      <c r="Y222" s="118" t="n"/>
      <c r="Z222" s="118" t="n"/>
      <c r="AA222" s="118" t="n"/>
      <c r="AB222" s="118" t="n"/>
      <c r="AC222" s="118" t="n"/>
      <c r="AD222" s="118" t="n"/>
      <c r="AE222" s="118" t="n"/>
      <c r="AF222" s="118" t="n"/>
      <c r="AG222" s="118" t="n"/>
      <c r="AH222" s="118" t="n"/>
      <c r="AI222" s="118" t="n"/>
      <c r="AJ222" s="118" t="n"/>
      <c r="AK222" s="118" t="n"/>
      <c r="AL222" s="118" t="n"/>
      <c r="AM222" s="118" t="n"/>
      <c r="AN222" s="118" t="n"/>
      <c r="AO222" s="118" t="n"/>
      <c r="AP222" s="118" t="n"/>
      <c r="AQ222" s="118" t="n"/>
      <c r="AR222" s="118" t="n"/>
      <c r="AS222" s="118" t="n"/>
      <c r="AT222" s="118" t="n"/>
      <c r="AU222" s="118" t="n"/>
      <c r="AV222" s="118" t="n"/>
      <c r="AW222" s="118" t="n"/>
      <c r="AX222" s="118" t="n"/>
      <c r="AY222" s="118" t="n"/>
      <c r="AZ222" s="118" t="n"/>
      <c r="BA222" s="118" t="n"/>
      <c r="BB222" s="118" t="n"/>
      <c r="BC222" s="118" t="n"/>
      <c r="BD222" s="118" t="n"/>
      <c r="BE222" s="118" t="n"/>
      <c r="BF222" s="118" t="n"/>
      <c r="BG222" s="118" t="n"/>
      <c r="BH222" s="118" t="n"/>
      <c r="BI222" s="118" t="n"/>
      <c r="BJ222" s="118" t="n"/>
      <c r="BK222" s="118" t="n"/>
      <c r="BL222" s="118" t="n"/>
      <c r="BM222" s="118" t="n"/>
      <c r="BN222" s="118" t="n"/>
      <c r="BO222" s="118" t="n"/>
      <c r="BP222" s="118" t="n"/>
      <c r="BQ222" s="118" t="n"/>
      <c r="BR222" s="118" t="n"/>
      <c r="BS222" s="118" t="n"/>
      <c r="BT222" s="118">
        <f>COUNTIF(B222:BS222,1)</f>
        <v/>
      </c>
      <c r="BV222" s="76">
        <f>TRIM(RIGHT(A222, LEN(A222) - FIND("@", SUBSTITUTE(A222, " ", "@", LEN(A222)-LEN(SUBSTITUTE(A222," ",""))))))</f>
        <v/>
      </c>
      <c r="BW222" s="76">
        <f>TRIM(LEFT(A222,FIND(" ",A222&amp;" ")-1))</f>
        <v/>
      </c>
      <c r="BX222">
        <f>+IF(BV222=BV221,"Same","Diff")</f>
        <v/>
      </c>
      <c r="BY222">
        <f>IF(BX222="Same",IF(BW222=BW221,"same","Diff"))</f>
        <v/>
      </c>
    </row>
    <row r="223" ht="17" customHeight="1">
      <c r="A223" s="59" t="inlineStr">
        <is>
          <t>William Coad</t>
        </is>
      </c>
      <c r="B223" s="117" t="n"/>
      <c r="C223" s="117" t="n"/>
      <c r="D223" s="117" t="n"/>
      <c r="E223" s="117" t="n"/>
      <c r="F223" s="117" t="n"/>
      <c r="G223" s="117" t="n"/>
      <c r="H223" s="117" t="n"/>
      <c r="I223" s="117" t="n"/>
      <c r="J223" s="118" t="n"/>
      <c r="K223" s="118" t="n">
        <v>1</v>
      </c>
      <c r="L223" s="118" t="n"/>
      <c r="M223" s="118" t="n"/>
      <c r="N223" s="118" t="n"/>
      <c r="O223" s="118" t="n"/>
      <c r="P223" s="118" t="n"/>
      <c r="Q223" s="118" t="n"/>
      <c r="R223" s="118" t="n"/>
      <c r="S223" s="118" t="n"/>
      <c r="T223" s="118" t="n"/>
      <c r="U223" s="118" t="n"/>
      <c r="V223" s="118" t="n"/>
      <c r="W223" s="118" t="n"/>
      <c r="X223" s="118" t="n"/>
      <c r="Y223" s="118" t="n"/>
      <c r="Z223" s="118" t="n"/>
      <c r="AA223" s="118" t="n"/>
      <c r="AB223" s="118" t="n"/>
      <c r="AC223" s="118" t="n"/>
      <c r="AD223" s="118" t="n"/>
      <c r="AE223" s="118" t="n"/>
      <c r="AF223" s="118" t="n"/>
      <c r="AG223" s="118" t="n"/>
      <c r="AH223" s="118" t="n"/>
      <c r="AI223" s="118" t="n"/>
      <c r="AJ223" s="118" t="n"/>
      <c r="AK223" s="118" t="n"/>
      <c r="AL223" s="118" t="n"/>
      <c r="AM223" s="118" t="n"/>
      <c r="AN223" s="118" t="n"/>
      <c r="AO223" s="118" t="n"/>
      <c r="AP223" s="118" t="n"/>
      <c r="AQ223" s="118" t="n"/>
      <c r="AR223" s="118" t="n"/>
      <c r="AS223" s="118" t="n"/>
      <c r="AT223" s="118" t="n"/>
      <c r="AU223" s="118" t="n"/>
      <c r="AV223" s="118" t="n"/>
      <c r="AW223" s="118" t="n"/>
      <c r="AX223" s="118" t="n"/>
      <c r="AY223" s="118" t="n"/>
      <c r="AZ223" s="118" t="n"/>
      <c r="BA223" s="118" t="n"/>
      <c r="BB223" s="118" t="n"/>
      <c r="BC223" s="118" t="n"/>
      <c r="BD223" s="118" t="n"/>
      <c r="BE223" s="118" t="n"/>
      <c r="BF223" s="118" t="n"/>
      <c r="BG223" s="118" t="n"/>
      <c r="BH223" s="118" t="n"/>
      <c r="BI223" s="118" t="n"/>
      <c r="BJ223" s="118" t="n"/>
      <c r="BK223" s="118" t="n"/>
      <c r="BL223" s="118" t="n"/>
      <c r="BM223" s="118" t="n"/>
      <c r="BN223" s="118" t="n"/>
      <c r="BO223" s="118" t="n"/>
      <c r="BP223" s="118" t="n"/>
      <c r="BQ223" s="118" t="n"/>
      <c r="BR223" s="118" t="n"/>
      <c r="BS223" s="118" t="n"/>
      <c r="BT223" s="118">
        <f>COUNTIF(B223:BS223,1)</f>
        <v/>
      </c>
      <c r="BV223" s="76">
        <f>TRIM(RIGHT(A223, LEN(A223) - FIND("@", SUBSTITUTE(A223, " ", "@", LEN(A223)-LEN(SUBSTITUTE(A223," ",""))))))</f>
        <v/>
      </c>
      <c r="BW223" s="76">
        <f>TRIM(LEFT(A223,FIND(" ",A223&amp;" ")-1))</f>
        <v/>
      </c>
      <c r="BX223">
        <f>+IF(BV223=BV222,"Same","Diff")</f>
        <v/>
      </c>
      <c r="BY223">
        <f>IF(BX223="Same",IF(BW223=BW222,"same","Diff"))</f>
        <v/>
      </c>
    </row>
    <row r="224" ht="17" customHeight="1">
      <c r="A224" s="60" t="inlineStr">
        <is>
          <t>Bill Coe</t>
        </is>
      </c>
      <c r="B224" s="119" t="n"/>
      <c r="C224" s="119" t="n">
        <v>1</v>
      </c>
      <c r="D224" s="119" t="n"/>
      <c r="E224" s="119" t="n">
        <v>1</v>
      </c>
      <c r="F224" s="119" t="n"/>
      <c r="G224" s="119" t="n"/>
      <c r="H224" s="119" t="n"/>
      <c r="I224" s="119" t="n"/>
      <c r="J224" s="118" t="n"/>
      <c r="K224" s="118" t="n"/>
      <c r="L224" s="118" t="n"/>
      <c r="M224" s="118" t="n"/>
      <c r="N224" s="118" t="n"/>
      <c r="O224" s="118" t="n"/>
      <c r="P224" s="118" t="n"/>
      <c r="Q224" s="118" t="n"/>
      <c r="R224" s="118" t="n"/>
      <c r="S224" s="118" t="n"/>
      <c r="T224" s="118" t="n"/>
      <c r="U224" s="118" t="n"/>
      <c r="V224" s="118" t="n"/>
      <c r="W224" s="118" t="n"/>
      <c r="X224" s="118" t="n"/>
      <c r="Y224" s="118" t="n"/>
      <c r="Z224" s="118" t="n"/>
      <c r="AA224" s="118" t="n"/>
      <c r="AB224" s="118" t="n"/>
      <c r="AC224" s="118" t="n"/>
      <c r="AD224" s="118" t="n"/>
      <c r="AE224" s="118" t="n"/>
      <c r="AF224" s="118" t="n"/>
      <c r="AG224" s="118" t="n"/>
      <c r="AH224" s="118" t="n"/>
      <c r="AI224" s="118" t="n"/>
      <c r="AJ224" s="118" t="n"/>
      <c r="AK224" s="118" t="n"/>
      <c r="AL224" s="118" t="n"/>
      <c r="AM224" s="118" t="n"/>
      <c r="AN224" s="118" t="n"/>
      <c r="AO224" s="118" t="n"/>
      <c r="AP224" s="118" t="n"/>
      <c r="AQ224" s="118" t="n"/>
      <c r="AR224" s="118" t="n"/>
      <c r="AS224" s="118" t="n"/>
      <c r="AT224" s="118" t="n"/>
      <c r="AU224" s="118" t="n"/>
      <c r="AV224" s="118" t="n"/>
      <c r="AW224" s="118" t="n"/>
      <c r="AX224" s="118" t="n"/>
      <c r="AY224" s="118" t="n"/>
      <c r="AZ224" s="118" t="n"/>
      <c r="BA224" s="118" t="n"/>
      <c r="BB224" s="118" t="n"/>
      <c r="BC224" s="118" t="n"/>
      <c r="BD224" s="118" t="n"/>
      <c r="BE224" s="118" t="n"/>
      <c r="BF224" s="118" t="n"/>
      <c r="BG224" s="118" t="n"/>
      <c r="BH224" s="118" t="n"/>
      <c r="BI224" s="118" t="n"/>
      <c r="BJ224" s="118" t="n"/>
      <c r="BK224" s="118" t="n"/>
      <c r="BL224" s="118" t="n"/>
      <c r="BM224" s="118" t="n"/>
      <c r="BN224" s="118" t="n"/>
      <c r="BO224" s="118" t="n"/>
      <c r="BP224" s="118" t="n"/>
      <c r="BQ224" s="118" t="n"/>
      <c r="BR224" s="118" t="n"/>
      <c r="BS224" s="118" t="n"/>
      <c r="BT224" s="118">
        <f>COUNTIF(B224:BS224,1)</f>
        <v/>
      </c>
      <c r="BV224" s="76">
        <f>TRIM(RIGHT(A224, LEN(A224) - FIND("@", SUBSTITUTE(A224, " ", "@", LEN(A224)-LEN(SUBSTITUTE(A224," ",""))))))</f>
        <v/>
      </c>
      <c r="BW224" s="76">
        <f>TRIM(LEFT(A224,FIND(" ",A224&amp;" ")-1))</f>
        <v/>
      </c>
      <c r="BX224">
        <f>+IF(BV224=BV223,"Same","Diff")</f>
        <v/>
      </c>
      <c r="BY224">
        <f>IF(BX224="Same",IF(BW224=BW223,"same","Diff"))</f>
        <v/>
      </c>
    </row>
    <row r="225" ht="17" customHeight="1">
      <c r="A225" s="60" t="inlineStr">
        <is>
          <t>Peter Coffey</t>
        </is>
      </c>
      <c r="B225" s="119" t="n"/>
      <c r="C225" s="119" t="n">
        <v>1</v>
      </c>
      <c r="D225" s="119" t="n"/>
      <c r="E225" s="119" t="n"/>
      <c r="F225" s="119" t="n"/>
      <c r="G225" s="119" t="n"/>
      <c r="H225" s="119" t="n"/>
      <c r="I225" s="119" t="n"/>
      <c r="J225" s="118" t="n"/>
      <c r="K225" s="118" t="n"/>
      <c r="L225" s="118" t="n"/>
      <c r="M225" s="118" t="n"/>
      <c r="N225" s="118" t="n"/>
      <c r="O225" s="118" t="n"/>
      <c r="P225" s="118" t="n"/>
      <c r="Q225" s="118" t="n"/>
      <c r="R225" s="118" t="n"/>
      <c r="S225" s="118" t="n"/>
      <c r="T225" s="118" t="n"/>
      <c r="U225" s="118" t="n"/>
      <c r="V225" s="118" t="n"/>
      <c r="W225" s="118" t="n"/>
      <c r="X225" s="118" t="n"/>
      <c r="Y225" s="118" t="n"/>
      <c r="Z225" s="118" t="n"/>
      <c r="AA225" s="118" t="n"/>
      <c r="AB225" s="118" t="n"/>
      <c r="AC225" s="118" t="n"/>
      <c r="AD225" s="118" t="n"/>
      <c r="AE225" s="118" t="n"/>
      <c r="AF225" s="118" t="n"/>
      <c r="AG225" s="118" t="n"/>
      <c r="AH225" s="118" t="n"/>
      <c r="AI225" s="118" t="n"/>
      <c r="AJ225" s="118" t="n"/>
      <c r="AK225" s="118" t="n"/>
      <c r="AL225" s="118" t="n"/>
      <c r="AM225" s="118" t="n"/>
      <c r="AN225" s="118" t="n"/>
      <c r="AO225" s="118" t="n"/>
      <c r="AP225" s="118" t="n"/>
      <c r="AQ225" s="118" t="n"/>
      <c r="AR225" s="118" t="n"/>
      <c r="AS225" s="118" t="n"/>
      <c r="AT225" s="118" t="n"/>
      <c r="AU225" s="118" t="n"/>
      <c r="AV225" s="118" t="n"/>
      <c r="AW225" s="118" t="n"/>
      <c r="AX225" s="118" t="n"/>
      <c r="AY225" s="118" t="n"/>
      <c r="AZ225" s="118" t="n"/>
      <c r="BA225" s="118" t="n"/>
      <c r="BB225" s="118" t="n"/>
      <c r="BC225" s="118" t="n"/>
      <c r="BD225" s="118" t="n"/>
      <c r="BE225" s="118" t="n"/>
      <c r="BF225" s="118" t="n"/>
      <c r="BG225" s="118" t="n"/>
      <c r="BH225" s="118" t="n"/>
      <c r="BI225" s="118" t="n"/>
      <c r="BJ225" s="118" t="n"/>
      <c r="BK225" s="118" t="n"/>
      <c r="BL225" s="118" t="n"/>
      <c r="BM225" s="118" t="n"/>
      <c r="BN225" s="118" t="n"/>
      <c r="BO225" s="118" t="n"/>
      <c r="BP225" s="118" t="n"/>
      <c r="BQ225" s="118" t="n"/>
      <c r="BR225" s="118" t="n"/>
      <c r="BS225" s="118" t="n"/>
      <c r="BT225" s="118">
        <f>COUNTIF(B225:BS225,1)</f>
        <v/>
      </c>
      <c r="BV225" s="76">
        <f>TRIM(RIGHT(A225, LEN(A225) - FIND("@", SUBSTITUTE(A225, " ", "@", LEN(A225)-LEN(SUBSTITUTE(A225," ",""))))))</f>
        <v/>
      </c>
      <c r="BW225" s="76">
        <f>TRIM(LEFT(A225,FIND(" ",A225&amp;" ")-1))</f>
        <v/>
      </c>
      <c r="BX225">
        <f>+IF(BV225=BV224,"Same","Diff")</f>
        <v/>
      </c>
      <c r="BY225">
        <f>IF(BX225="Same",IF(BW225=BW224,"same","Diff"))</f>
        <v/>
      </c>
    </row>
    <row r="226" ht="17" customHeight="1">
      <c r="A226" s="60" t="inlineStr">
        <is>
          <t>Christine Cole</t>
        </is>
      </c>
      <c r="B226" s="119" t="n"/>
      <c r="C226" s="119" t="n"/>
      <c r="D226" s="119" t="n"/>
      <c r="E226" s="119" t="n"/>
      <c r="F226" s="119" t="n"/>
      <c r="G226" s="119" t="n"/>
      <c r="H226" s="119" t="n"/>
      <c r="I226" s="119" t="n"/>
      <c r="J226" s="118" t="n">
        <v>1</v>
      </c>
      <c r="K226" s="118" t="n">
        <v>1</v>
      </c>
      <c r="L226" s="118" t="n">
        <v>1</v>
      </c>
      <c r="M226" s="118" t="n"/>
      <c r="N226" s="118" t="n">
        <v>1</v>
      </c>
      <c r="O226" s="118" t="n">
        <v>1</v>
      </c>
      <c r="P226" s="118" t="n"/>
      <c r="Q226" s="118" t="n"/>
      <c r="R226" s="118" t="n"/>
      <c r="S226" s="118" t="n"/>
      <c r="T226" s="118" t="n"/>
      <c r="U226" s="118" t="n"/>
      <c r="V226" s="118" t="n"/>
      <c r="W226" s="118" t="n"/>
      <c r="X226" s="118" t="n"/>
      <c r="Y226" s="118" t="n"/>
      <c r="Z226" s="118" t="n"/>
      <c r="AA226" s="118" t="n"/>
      <c r="AB226" s="118" t="n"/>
      <c r="AC226" s="118" t="n"/>
      <c r="AD226" s="118" t="n"/>
      <c r="AE226" s="118" t="n"/>
      <c r="AF226" s="118" t="n"/>
      <c r="AG226" s="118" t="n"/>
      <c r="AH226" s="118" t="n"/>
      <c r="AI226" s="118" t="n"/>
      <c r="AJ226" s="118" t="n"/>
      <c r="AK226" s="118" t="n"/>
      <c r="AL226" s="118" t="n"/>
      <c r="AM226" s="118" t="n"/>
      <c r="AN226" s="118" t="n"/>
      <c r="AO226" s="118" t="n"/>
      <c r="AP226" s="118" t="n"/>
      <c r="AQ226" s="118" t="n"/>
      <c r="AR226" s="118" t="n"/>
      <c r="AS226" s="118" t="n"/>
      <c r="AT226" s="118" t="n"/>
      <c r="AU226" s="118" t="n"/>
      <c r="AV226" s="118" t="n"/>
      <c r="AW226" s="118" t="n"/>
      <c r="AX226" s="118" t="n"/>
      <c r="AY226" s="118" t="n"/>
      <c r="AZ226" s="118" t="n"/>
      <c r="BA226" s="118" t="n"/>
      <c r="BB226" s="118" t="n"/>
      <c r="BC226" s="118" t="n"/>
      <c r="BD226" s="118" t="n"/>
      <c r="BE226" s="118" t="n"/>
      <c r="BF226" s="118" t="n"/>
      <c r="BG226" s="118" t="n"/>
      <c r="BH226" s="118" t="n"/>
      <c r="BI226" s="118" t="n"/>
      <c r="BJ226" s="118" t="n"/>
      <c r="BK226" s="118" t="n"/>
      <c r="BL226" s="118" t="n"/>
      <c r="BM226" s="118" t="n"/>
      <c r="BN226" s="118" t="n"/>
      <c r="BO226" s="118" t="n"/>
      <c r="BP226" s="118" t="n"/>
      <c r="BQ226" s="118" t="n"/>
      <c r="BR226" s="118" t="n"/>
      <c r="BS226" s="118" t="n"/>
      <c r="BT226" s="118">
        <f>COUNTIF(B226:BS226,1)</f>
        <v/>
      </c>
      <c r="BV226" s="76">
        <f>TRIM(RIGHT(A226, LEN(A226) - FIND("@", SUBSTITUTE(A226, " ", "@", LEN(A226)-LEN(SUBSTITUTE(A226," ",""))))))</f>
        <v/>
      </c>
      <c r="BW226" s="76">
        <f>TRIM(LEFT(A226,FIND(" ",A226&amp;" ")-1))</f>
        <v/>
      </c>
      <c r="BX226">
        <f>+IF(BV226=BV225,"Same","Diff")</f>
        <v/>
      </c>
      <c r="BY226">
        <f>IF(BX226="Same",IF(BW226=BW225,"same","Diff"))</f>
        <v/>
      </c>
    </row>
    <row r="227" ht="17" customHeight="1">
      <c r="A227" s="59" t="inlineStr">
        <is>
          <t>Matthew Coleman</t>
        </is>
      </c>
      <c r="B227" s="117" t="n"/>
      <c r="C227" s="117" t="n"/>
      <c r="D227" s="117" t="n"/>
      <c r="E227" s="117" t="n"/>
      <c r="F227" s="117" t="n"/>
      <c r="G227" s="117" t="n"/>
      <c r="H227" s="117" t="n"/>
      <c r="I227" s="117" t="n"/>
      <c r="J227" s="118" t="n"/>
      <c r="K227" s="118" t="n"/>
      <c r="L227" s="118" t="n"/>
      <c r="M227" s="118" t="n"/>
      <c r="N227" s="118" t="n"/>
      <c r="O227" s="118" t="n"/>
      <c r="P227" s="118" t="n"/>
      <c r="Q227" s="118" t="n"/>
      <c r="R227" s="118" t="n"/>
      <c r="S227" s="118" t="n"/>
      <c r="T227" s="118" t="n"/>
      <c r="U227" s="118" t="n"/>
      <c r="V227" s="118" t="n"/>
      <c r="W227" s="118" t="n"/>
      <c r="X227" s="118" t="n"/>
      <c r="Y227" s="118" t="n"/>
      <c r="Z227" s="118" t="n"/>
      <c r="AA227" s="118" t="n"/>
      <c r="AB227" s="118" t="n"/>
      <c r="AC227" s="118" t="n"/>
      <c r="AD227" s="118" t="n"/>
      <c r="AE227" s="118" t="n"/>
      <c r="AF227" s="118" t="n"/>
      <c r="AG227" s="118" t="n"/>
      <c r="AH227" s="118" t="n"/>
      <c r="AI227" s="118" t="n"/>
      <c r="AJ227" s="118" t="n"/>
      <c r="AK227" s="118" t="n"/>
      <c r="AL227" s="118" t="n"/>
      <c r="AM227" s="118" t="n"/>
      <c r="AN227" s="118" t="n"/>
      <c r="AO227" s="118" t="n"/>
      <c r="AP227" s="118" t="n"/>
      <c r="AQ227" s="118" t="n"/>
      <c r="AR227" s="118" t="n"/>
      <c r="AS227" s="118" t="n"/>
      <c r="AT227" s="118" t="n"/>
      <c r="AU227" s="118" t="n">
        <v>1</v>
      </c>
      <c r="AV227" s="118" t="n"/>
      <c r="AW227" s="118" t="n"/>
      <c r="AX227" s="118" t="n">
        <v>1</v>
      </c>
      <c r="AY227" s="118" t="n"/>
      <c r="AZ227" s="118" t="n"/>
      <c r="BA227" s="118" t="n"/>
      <c r="BB227" s="118" t="n"/>
      <c r="BC227" s="118" t="n"/>
      <c r="BD227" s="118" t="n"/>
      <c r="BE227" s="118" t="n"/>
      <c r="BF227" s="118" t="n"/>
      <c r="BG227" s="118" t="n"/>
      <c r="BH227" s="118" t="n"/>
      <c r="BI227" s="118" t="n"/>
      <c r="BJ227" s="118" t="n"/>
      <c r="BK227" s="118" t="n"/>
      <c r="BL227" s="118" t="n"/>
      <c r="BM227" s="118" t="n"/>
      <c r="BN227" s="118" t="n"/>
      <c r="BO227" s="118" t="n"/>
      <c r="BP227" s="118" t="n"/>
      <c r="BQ227" s="118" t="n"/>
      <c r="BR227" s="118" t="n"/>
      <c r="BS227" s="118" t="n"/>
      <c r="BT227" s="118">
        <f>COUNTIF(B227:BS227,1)</f>
        <v/>
      </c>
      <c r="BV227" s="76">
        <f>TRIM(RIGHT(A227, LEN(A227) - FIND("@", SUBSTITUTE(A227, " ", "@", LEN(A227)-LEN(SUBSTITUTE(A227," ",""))))))</f>
        <v/>
      </c>
      <c r="BW227" s="76">
        <f>TRIM(LEFT(A227,FIND(" ",A227&amp;" ")-1))</f>
        <v/>
      </c>
      <c r="BX227">
        <f>+IF(BV227=BV226,"Same","Diff")</f>
        <v/>
      </c>
      <c r="BY227">
        <f>IF(BX227="Same",IF(BW227=BW226,"same","Diff"))</f>
        <v/>
      </c>
    </row>
    <row r="228" ht="17" customHeight="1">
      <c r="A228" s="59" t="inlineStr">
        <is>
          <t>Barry Collerson</t>
        </is>
      </c>
      <c r="B228" s="117" t="n"/>
      <c r="C228" s="117" t="n"/>
      <c r="D228" s="117" t="n"/>
      <c r="E228" s="117" t="n">
        <v>1</v>
      </c>
      <c r="F228" s="117" t="n"/>
      <c r="G228" s="117" t="n">
        <v>1</v>
      </c>
      <c r="H228" s="117" t="n"/>
      <c r="I228" s="117" t="n"/>
      <c r="J228" s="118" t="n"/>
      <c r="K228" s="118" t="n"/>
      <c r="L228" s="118" t="n"/>
      <c r="M228" s="118" t="n"/>
      <c r="N228" s="118" t="n"/>
      <c r="O228" s="118" t="n"/>
      <c r="P228" s="118" t="n"/>
      <c r="Q228" s="118" t="n"/>
      <c r="R228" s="118" t="n"/>
      <c r="S228" s="118" t="n"/>
      <c r="T228" s="118" t="n"/>
      <c r="U228" s="118" t="n"/>
      <c r="V228" s="118" t="n"/>
      <c r="W228" s="118" t="n"/>
      <c r="X228" s="118" t="n"/>
      <c r="Y228" s="118" t="n"/>
      <c r="Z228" s="118" t="n"/>
      <c r="AA228" s="118" t="n"/>
      <c r="AB228" s="118" t="n"/>
      <c r="AC228" s="118" t="n"/>
      <c r="AD228" s="118" t="n"/>
      <c r="AE228" s="118" t="n"/>
      <c r="AF228" s="118" t="n"/>
      <c r="AG228" s="118" t="n"/>
      <c r="AH228" s="118" t="n"/>
      <c r="AI228" s="118" t="n"/>
      <c r="AJ228" s="118" t="n"/>
      <c r="AK228" s="118" t="n"/>
      <c r="AL228" s="118" t="n"/>
      <c r="AM228" s="118" t="n"/>
      <c r="AN228" s="118" t="n"/>
      <c r="AO228" s="118" t="n"/>
      <c r="AP228" s="118" t="n"/>
      <c r="AQ228" s="118" t="n"/>
      <c r="AR228" s="118" t="n"/>
      <c r="AS228" s="118" t="n"/>
      <c r="AT228" s="118" t="n"/>
      <c r="AU228" s="118" t="n"/>
      <c r="AV228" s="118" t="n"/>
      <c r="AW228" s="118" t="n"/>
      <c r="AX228" s="118" t="n"/>
      <c r="AY228" s="118" t="n"/>
      <c r="AZ228" s="118" t="n"/>
      <c r="BA228" s="118" t="n"/>
      <c r="BB228" s="118" t="n"/>
      <c r="BC228" s="118" t="n"/>
      <c r="BD228" s="118" t="n"/>
      <c r="BE228" s="118" t="n"/>
      <c r="BF228" s="118" t="n"/>
      <c r="BG228" s="118" t="n"/>
      <c r="BH228" s="118" t="n"/>
      <c r="BI228" s="118" t="n"/>
      <c r="BJ228" s="118" t="n"/>
      <c r="BK228" s="118" t="n"/>
      <c r="BL228" s="118" t="n"/>
      <c r="BM228" s="118" t="n"/>
      <c r="BN228" s="118" t="n"/>
      <c r="BO228" s="118" t="n"/>
      <c r="BP228" s="118" t="n"/>
      <c r="BQ228" s="118" t="n"/>
      <c r="BR228" s="118" t="n"/>
      <c r="BS228" s="118" t="n"/>
      <c r="BT228" s="118">
        <f>COUNTIF(B228:BS228,1)</f>
        <v/>
      </c>
      <c r="BV228" s="76">
        <f>TRIM(RIGHT(A228, LEN(A228) - FIND("@", SUBSTITUTE(A228, " ", "@", LEN(A228)-LEN(SUBSTITUTE(A228," ",""))))))</f>
        <v/>
      </c>
      <c r="BW228" s="76">
        <f>TRIM(LEFT(A228,FIND(" ",A228&amp;" ")-1))</f>
        <v/>
      </c>
      <c r="BX228">
        <f>+IF(BV228=BV227,"Same","Diff")</f>
        <v/>
      </c>
      <c r="BY228">
        <f>IF(BX228="Same",IF(BW228=BW227,"same","Diff"))</f>
        <v/>
      </c>
    </row>
    <row r="229" ht="17" customHeight="1">
      <c r="A229" s="61" t="inlineStr">
        <is>
          <t>Ben Collins</t>
        </is>
      </c>
      <c r="B229" s="120" t="n"/>
      <c r="C229" s="120" t="n"/>
      <c r="D229" s="120" t="n"/>
      <c r="E229" s="120" t="n"/>
      <c r="F229" s="120" t="n"/>
      <c r="G229" s="120" t="n"/>
      <c r="H229" s="120" t="n"/>
      <c r="I229" s="120" t="n"/>
      <c r="J229" s="118" t="n"/>
      <c r="K229" s="118" t="n"/>
      <c r="L229" s="118" t="n"/>
      <c r="M229" s="118" t="n"/>
      <c r="N229" s="118" t="n"/>
      <c r="O229" s="118" t="n"/>
      <c r="P229" s="118" t="n"/>
      <c r="Q229" s="118" t="n"/>
      <c r="R229" s="118" t="n"/>
      <c r="S229" s="118" t="n"/>
      <c r="T229" s="118" t="n"/>
      <c r="U229" s="118" t="n"/>
      <c r="V229" s="118" t="n"/>
      <c r="W229" s="118" t="n"/>
      <c r="X229" s="118" t="n"/>
      <c r="Y229" s="118" t="n"/>
      <c r="Z229" s="118" t="n"/>
      <c r="AA229" s="118" t="n"/>
      <c r="AB229" s="118" t="n"/>
      <c r="AC229" s="118" t="n"/>
      <c r="AD229" s="118" t="n"/>
      <c r="AE229" s="118" t="n"/>
      <c r="AF229" s="118" t="n"/>
      <c r="AG229" s="118" t="n"/>
      <c r="AH229" s="118" t="n"/>
      <c r="AI229" s="118" t="n"/>
      <c r="AJ229" s="118" t="n"/>
      <c r="AK229" s="118" t="n"/>
      <c r="AL229" s="118" t="n"/>
      <c r="AM229" s="118" t="n"/>
      <c r="AN229" s="118" t="n"/>
      <c r="AO229" s="118" t="n"/>
      <c r="AP229" s="118" t="n"/>
      <c r="AQ229" s="118" t="n"/>
      <c r="AR229" s="118" t="n"/>
      <c r="AS229" s="118" t="n"/>
      <c r="AT229" s="118" t="n"/>
      <c r="AU229" s="118" t="n"/>
      <c r="AV229" s="118" t="n"/>
      <c r="AW229" s="118" t="n"/>
      <c r="AX229" s="118" t="n"/>
      <c r="AY229" s="118" t="n"/>
      <c r="AZ229" s="118" t="n"/>
      <c r="BA229" s="118" t="n"/>
      <c r="BB229" s="118" t="n">
        <v>1</v>
      </c>
      <c r="BC229" s="118" t="n"/>
      <c r="BD229" s="118" t="n"/>
      <c r="BE229" s="118" t="n"/>
      <c r="BF229" s="118" t="n"/>
      <c r="BG229" s="118" t="n"/>
      <c r="BH229" s="118" t="n"/>
      <c r="BI229" s="118" t="n"/>
      <c r="BJ229" s="118" t="n"/>
      <c r="BK229" s="118" t="n"/>
      <c r="BL229" s="118" t="n"/>
      <c r="BM229" s="118" t="n"/>
      <c r="BN229" s="118" t="n"/>
      <c r="BO229" s="118" t="n"/>
      <c r="BP229" s="118" t="n"/>
      <c r="BQ229" s="118" t="n"/>
      <c r="BR229" s="118" t="n"/>
      <c r="BS229" s="118" t="n"/>
      <c r="BT229" s="118">
        <f>COUNTIF(B229:BS229,1)</f>
        <v/>
      </c>
      <c r="BV229" s="76">
        <f>TRIM(RIGHT(A229, LEN(A229) - FIND("@", SUBSTITUTE(A229, " ", "@", LEN(A229)-LEN(SUBSTITUTE(A229," ",""))))))</f>
        <v/>
      </c>
      <c r="BW229" s="76">
        <f>TRIM(LEFT(A229,FIND(" ",A229&amp;" ")-1))</f>
        <v/>
      </c>
      <c r="BX229">
        <f>+IF(BV229=BV228,"Same","Diff")</f>
        <v/>
      </c>
      <c r="BY229">
        <f>IF(BX229="Same",IF(BW229=BW228,"same","Diff"))</f>
        <v/>
      </c>
    </row>
    <row r="230" ht="17" customHeight="1">
      <c r="A230" s="60" t="inlineStr">
        <is>
          <t>John Colwell</t>
        </is>
      </c>
      <c r="B230" s="119" t="n"/>
      <c r="C230" s="119" t="n"/>
      <c r="D230" s="119" t="n"/>
      <c r="E230" s="119" t="n"/>
      <c r="F230" s="119" t="n"/>
      <c r="G230" s="119" t="n"/>
      <c r="H230" s="119" t="n">
        <v>1</v>
      </c>
      <c r="I230" s="119" t="n">
        <v>1</v>
      </c>
      <c r="J230" s="118" t="n">
        <v>1</v>
      </c>
      <c r="K230" s="118" t="n"/>
      <c r="L230" s="118" t="n"/>
      <c r="M230" s="118" t="n"/>
      <c r="N230" s="118" t="n"/>
      <c r="O230" s="118" t="n"/>
      <c r="P230" s="118" t="n"/>
      <c r="Q230" s="118" t="n"/>
      <c r="R230" s="118" t="n"/>
      <c r="S230" s="118" t="n"/>
      <c r="T230" s="118" t="n"/>
      <c r="U230" s="118" t="n"/>
      <c r="V230" s="118" t="n"/>
      <c r="W230" s="118" t="n"/>
      <c r="X230" s="118" t="n"/>
      <c r="Y230" s="118" t="n"/>
      <c r="Z230" s="118" t="n"/>
      <c r="AA230" s="118" t="n"/>
      <c r="AB230" s="118" t="n"/>
      <c r="AC230" s="118" t="n"/>
      <c r="AD230" s="118" t="n"/>
      <c r="AE230" s="118" t="n"/>
      <c r="AF230" s="118" t="n"/>
      <c r="AG230" s="118" t="n"/>
      <c r="AH230" s="118" t="n"/>
      <c r="AI230" s="118" t="n"/>
      <c r="AJ230" s="118" t="n"/>
      <c r="AK230" s="118" t="n"/>
      <c r="AL230" s="118" t="n"/>
      <c r="AM230" s="118" t="n"/>
      <c r="AN230" s="118" t="n"/>
      <c r="AO230" s="118" t="n"/>
      <c r="AP230" s="118" t="n"/>
      <c r="AQ230" s="118" t="n"/>
      <c r="AR230" s="118" t="n"/>
      <c r="AS230" s="118" t="n"/>
      <c r="AT230" s="118" t="n"/>
      <c r="AU230" s="118" t="n"/>
      <c r="AV230" s="118" t="n"/>
      <c r="AW230" s="118" t="n"/>
      <c r="AX230" s="118" t="n"/>
      <c r="AY230" s="118" t="n"/>
      <c r="AZ230" s="118" t="n"/>
      <c r="BA230" s="118" t="n"/>
      <c r="BB230" s="118" t="n"/>
      <c r="BC230" s="118" t="n"/>
      <c r="BD230" s="118" t="n"/>
      <c r="BE230" s="118" t="n"/>
      <c r="BF230" s="118" t="n"/>
      <c r="BG230" s="118" t="n"/>
      <c r="BH230" s="118" t="n"/>
      <c r="BI230" s="118" t="n"/>
      <c r="BJ230" s="118" t="n"/>
      <c r="BK230" s="118" t="n"/>
      <c r="BL230" s="118" t="n"/>
      <c r="BM230" s="118" t="n"/>
      <c r="BN230" s="118" t="n"/>
      <c r="BO230" s="118" t="n"/>
      <c r="BP230" s="118" t="n"/>
      <c r="BQ230" s="118" t="n"/>
      <c r="BR230" s="118" t="n"/>
      <c r="BS230" s="118" t="n"/>
      <c r="BT230" s="118">
        <f>COUNTIF(B230:BS230,1)</f>
        <v/>
      </c>
      <c r="BV230" s="76">
        <f>TRIM(RIGHT(A230, LEN(A230) - FIND("@", SUBSTITUTE(A230, " ", "@", LEN(A230)-LEN(SUBSTITUTE(A230," ",""))))))</f>
        <v/>
      </c>
      <c r="BW230" s="76">
        <f>TRIM(LEFT(A230,FIND(" ",A230&amp;" ")-1))</f>
        <v/>
      </c>
      <c r="BX230">
        <f>+IF(BV230=BV229,"Same","Diff")</f>
        <v/>
      </c>
      <c r="BY230">
        <f>IF(BX230="Same",IF(BW230=BW229,"same","Diff"))</f>
        <v/>
      </c>
    </row>
    <row r="231" ht="17" customHeight="1">
      <c r="A231" s="59" t="inlineStr">
        <is>
          <t>Rodney Combs</t>
        </is>
      </c>
      <c r="B231" s="117" t="n"/>
      <c r="C231" s="117" t="n"/>
      <c r="D231" s="117" t="n"/>
      <c r="E231" s="117" t="n"/>
      <c r="F231" s="117" t="n"/>
      <c r="G231" s="117" t="n"/>
      <c r="H231" s="117" t="n"/>
      <c r="I231" s="117" t="n"/>
      <c r="J231" s="118" t="n"/>
      <c r="K231" s="118" t="n"/>
      <c r="L231" s="118" t="n"/>
      <c r="M231" s="118" t="n"/>
      <c r="N231" s="118" t="n"/>
      <c r="O231" s="118" t="n"/>
      <c r="P231" s="118" t="n"/>
      <c r="Q231" s="118" t="n"/>
      <c r="R231" s="118" t="n"/>
      <c r="S231" s="118" t="n"/>
      <c r="T231" s="118" t="n"/>
      <c r="U231" s="118" t="n"/>
      <c r="V231" s="118" t="n"/>
      <c r="W231" s="118" t="n">
        <v>1</v>
      </c>
      <c r="X231" s="118" t="n"/>
      <c r="Y231" s="118" t="n"/>
      <c r="Z231" s="118" t="n"/>
      <c r="AA231" s="118" t="n"/>
      <c r="AB231" s="118" t="n"/>
      <c r="AC231" s="118" t="n"/>
      <c r="AD231" s="118" t="n"/>
      <c r="AE231" s="118" t="n"/>
      <c r="AF231" s="118" t="n"/>
      <c r="AG231" s="118" t="n"/>
      <c r="AH231" s="118" t="n"/>
      <c r="AI231" s="118" t="n"/>
      <c r="AJ231" s="118" t="n"/>
      <c r="AK231" s="118" t="n"/>
      <c r="AL231" s="118" t="n"/>
      <c r="AM231" s="118" t="n"/>
      <c r="AN231" s="118" t="n"/>
      <c r="AO231" s="118" t="n"/>
      <c r="AP231" s="118" t="n"/>
      <c r="AQ231" s="118" t="n"/>
      <c r="AR231" s="118" t="n"/>
      <c r="AS231" s="118" t="n"/>
      <c r="AT231" s="118" t="n"/>
      <c r="AU231" s="118" t="n"/>
      <c r="AV231" s="118" t="n"/>
      <c r="AW231" s="118" t="n"/>
      <c r="AX231" s="118" t="n"/>
      <c r="AY231" s="118" t="n"/>
      <c r="AZ231" s="118" t="n"/>
      <c r="BA231" s="118" t="n"/>
      <c r="BB231" s="118" t="n"/>
      <c r="BC231" s="118" t="n"/>
      <c r="BD231" s="118" t="n"/>
      <c r="BE231" s="118" t="n"/>
      <c r="BF231" s="118" t="n"/>
      <c r="BG231" s="118" t="n"/>
      <c r="BH231" s="118" t="n"/>
      <c r="BI231" s="118" t="n"/>
      <c r="BJ231" s="118" t="n"/>
      <c r="BK231" s="118" t="n"/>
      <c r="BL231" s="118" t="n"/>
      <c r="BM231" s="118" t="n"/>
      <c r="BN231" s="118" t="n"/>
      <c r="BO231" s="118" t="n"/>
      <c r="BP231" s="118" t="n"/>
      <c r="BQ231" s="118" t="n"/>
      <c r="BR231" s="118" t="n"/>
      <c r="BS231" s="118" t="n"/>
      <c r="BT231" s="118">
        <f>COUNTIF(B231:BS231,1)</f>
        <v/>
      </c>
      <c r="BV231" s="76">
        <f>TRIM(RIGHT(A231, LEN(A231) - FIND("@", SUBSTITUTE(A231, " ", "@", LEN(A231)-LEN(SUBSTITUTE(A231," ",""))))))</f>
        <v/>
      </c>
      <c r="BW231" s="76">
        <f>TRIM(LEFT(A231,FIND(" ",A231&amp;" ")-1))</f>
        <v/>
      </c>
      <c r="BX231">
        <f>+IF(BV231=BV230,"Same","Diff")</f>
        <v/>
      </c>
      <c r="BY231">
        <f>IF(BX231="Same",IF(BW231=BW230,"same","Diff"))</f>
        <v/>
      </c>
    </row>
    <row r="232" ht="17" customHeight="1">
      <c r="A232" s="60" t="inlineStr">
        <is>
          <t>Brian Connell</t>
        </is>
      </c>
      <c r="B232" s="119" t="n"/>
      <c r="C232" s="119" t="n"/>
      <c r="D232" s="119" t="n"/>
      <c r="E232" s="119" t="n"/>
      <c r="F232" s="119" t="n"/>
      <c r="G232" s="119" t="n"/>
      <c r="H232" s="119" t="n"/>
      <c r="I232" s="119" t="n"/>
      <c r="J232" s="118" t="n"/>
      <c r="K232" s="118" t="n">
        <v>1</v>
      </c>
      <c r="L232" s="118" t="n"/>
      <c r="M232" s="118" t="n"/>
      <c r="N232" s="118" t="n"/>
      <c r="O232" s="118" t="n"/>
      <c r="P232" s="118" t="n"/>
      <c r="Q232" s="118" t="n"/>
      <c r="R232" s="118" t="n"/>
      <c r="S232" s="118" t="n"/>
      <c r="T232" s="118" t="n"/>
      <c r="U232" s="118" t="n"/>
      <c r="V232" s="118" t="n"/>
      <c r="W232" s="118" t="n"/>
      <c r="X232" s="118" t="n"/>
      <c r="Y232" s="118" t="n"/>
      <c r="Z232" s="118" t="n"/>
      <c r="AA232" s="118" t="n"/>
      <c r="AB232" s="118" t="n"/>
      <c r="AC232" s="118" t="n"/>
      <c r="AD232" s="118" t="n"/>
      <c r="AE232" s="118" t="n"/>
      <c r="AF232" s="118" t="n"/>
      <c r="AG232" s="118" t="n"/>
      <c r="AH232" s="118" t="n"/>
      <c r="AI232" s="118" t="n"/>
      <c r="AJ232" s="118" t="n"/>
      <c r="AK232" s="118" t="n"/>
      <c r="AL232" s="118" t="n"/>
      <c r="AM232" s="118" t="n"/>
      <c r="AN232" s="118" t="n"/>
      <c r="AO232" s="118" t="n"/>
      <c r="AP232" s="118" t="n"/>
      <c r="AQ232" s="118" t="n"/>
      <c r="AR232" s="118" t="n"/>
      <c r="AS232" s="118" t="n"/>
      <c r="AT232" s="118" t="n"/>
      <c r="AU232" s="118" t="n"/>
      <c r="AV232" s="118" t="n"/>
      <c r="AW232" s="118" t="n"/>
      <c r="AX232" s="118" t="n"/>
      <c r="AY232" s="118" t="n"/>
      <c r="AZ232" s="118" t="n"/>
      <c r="BA232" s="118" t="n"/>
      <c r="BB232" s="118" t="n"/>
      <c r="BC232" s="118" t="n"/>
      <c r="BD232" s="118" t="n"/>
      <c r="BE232" s="118" t="n"/>
      <c r="BF232" s="118" t="n"/>
      <c r="BG232" s="118" t="n"/>
      <c r="BH232" s="118" t="n"/>
      <c r="BI232" s="118" t="n"/>
      <c r="BJ232" s="118" t="n"/>
      <c r="BK232" s="118" t="n"/>
      <c r="BL232" s="118" t="n"/>
      <c r="BM232" s="118" t="n"/>
      <c r="BN232" s="118" t="n"/>
      <c r="BO232" s="118" t="n"/>
      <c r="BP232" s="118" t="n"/>
      <c r="BQ232" s="118" t="n"/>
      <c r="BR232" s="118" t="n"/>
      <c r="BS232" s="118" t="n"/>
      <c r="BT232" s="118">
        <f>COUNTIF(B232:BS232,1)</f>
        <v/>
      </c>
      <c r="BV232" s="76">
        <f>TRIM(RIGHT(A232, LEN(A232) - FIND("@", SUBSTITUTE(A232, " ", "@", LEN(A232)-LEN(SUBSTITUTE(A232," ",""))))))</f>
        <v/>
      </c>
      <c r="BW232" s="76">
        <f>TRIM(LEFT(A232,FIND(" ",A232&amp;" ")-1))</f>
        <v/>
      </c>
      <c r="BX232">
        <f>+IF(BV232=BV231,"Same","Diff")</f>
        <v/>
      </c>
      <c r="BY232">
        <f>IF(BX232="Same",IF(BW232=BW231,"same","Diff"))</f>
        <v/>
      </c>
    </row>
    <row r="233" ht="17" customHeight="1">
      <c r="A233" s="60" t="inlineStr">
        <is>
          <t>John Connolly</t>
        </is>
      </c>
      <c r="B233" s="119" t="n">
        <v>1</v>
      </c>
      <c r="C233" s="119" t="n">
        <v>1</v>
      </c>
      <c r="D233" s="119" t="n">
        <v>1</v>
      </c>
      <c r="E233" s="119" t="n">
        <v>1</v>
      </c>
      <c r="F233" s="119" t="n">
        <v>1</v>
      </c>
      <c r="G233" s="119" t="n">
        <v>1</v>
      </c>
      <c r="H233" s="119" t="n"/>
      <c r="I233" s="119" t="n"/>
      <c r="J233" s="118" t="n"/>
      <c r="K233" s="118" t="n"/>
      <c r="L233" s="118" t="n"/>
      <c r="M233" s="118" t="n"/>
      <c r="N233" s="118" t="n"/>
      <c r="O233" s="118" t="n"/>
      <c r="P233" s="118" t="n"/>
      <c r="Q233" s="118" t="n"/>
      <c r="R233" s="118" t="n"/>
      <c r="S233" s="118" t="n"/>
      <c r="T233" s="118" t="n"/>
      <c r="U233" s="118" t="n"/>
      <c r="V233" s="118" t="n"/>
      <c r="W233" s="118" t="n"/>
      <c r="X233" s="118" t="n"/>
      <c r="Y233" s="118" t="n"/>
      <c r="Z233" s="118" t="n"/>
      <c r="AA233" s="118" t="n"/>
      <c r="AB233" s="118" t="n"/>
      <c r="AC233" s="118" t="n"/>
      <c r="AD233" s="118" t="n"/>
      <c r="AE233" s="118" t="n"/>
      <c r="AF233" s="118" t="n"/>
      <c r="AG233" s="118" t="n"/>
      <c r="AH233" s="118" t="n"/>
      <c r="AI233" s="118" t="n"/>
      <c r="AJ233" s="118" t="n"/>
      <c r="AK233" s="118" t="n"/>
      <c r="AL233" s="118" t="n"/>
      <c r="AM233" s="118" t="n"/>
      <c r="AN233" s="118" t="n"/>
      <c r="AO233" s="118" t="n"/>
      <c r="AP233" s="118" t="n"/>
      <c r="AQ233" s="118" t="n"/>
      <c r="AR233" s="118" t="n"/>
      <c r="AS233" s="118" t="n"/>
      <c r="AT233" s="118" t="n"/>
      <c r="AU233" s="118" t="n"/>
      <c r="AV233" s="118" t="n"/>
      <c r="AW233" s="118" t="n"/>
      <c r="AX233" s="118" t="n"/>
      <c r="AY233" s="118" t="n"/>
      <c r="AZ233" s="118" t="n"/>
      <c r="BA233" s="118" t="n"/>
      <c r="BB233" s="118" t="n"/>
      <c r="BC233" s="118" t="n"/>
      <c r="BD233" s="118" t="n"/>
      <c r="BE233" s="118" t="n"/>
      <c r="BF233" s="118" t="n"/>
      <c r="BG233" s="118" t="n"/>
      <c r="BH233" s="118" t="n"/>
      <c r="BI233" s="118" t="n"/>
      <c r="BJ233" s="118" t="n"/>
      <c r="BK233" s="118" t="n"/>
      <c r="BL233" s="118" t="n"/>
      <c r="BM233" s="118" t="n"/>
      <c r="BN233" s="118" t="n"/>
      <c r="BO233" s="118" t="n"/>
      <c r="BP233" s="118" t="n"/>
      <c r="BQ233" s="118" t="n"/>
      <c r="BR233" s="118" t="n"/>
      <c r="BS233" s="118" t="n"/>
      <c r="BT233" s="118">
        <f>COUNTIF(B233:BS233,1)</f>
        <v/>
      </c>
      <c r="BV233" s="76">
        <f>TRIM(RIGHT(A233, LEN(A233) - FIND("@", SUBSTITUTE(A233, " ", "@", LEN(A233)-LEN(SUBSTITUTE(A233," ",""))))))</f>
        <v/>
      </c>
      <c r="BW233" s="76">
        <f>TRIM(LEFT(A233,FIND(" ",A233&amp;" ")-1))</f>
        <v/>
      </c>
      <c r="BX233">
        <f>+IF(BV233=BV232,"Same","Diff")</f>
        <v/>
      </c>
      <c r="BY233">
        <f>IF(BX233="Same",IF(BW233=BW232,"same","Diff"))</f>
        <v/>
      </c>
    </row>
    <row r="234" ht="17" customHeight="1">
      <c r="A234" s="59" t="inlineStr">
        <is>
          <t>Mike Conway</t>
        </is>
      </c>
      <c r="B234" s="117" t="n"/>
      <c r="C234" s="117" t="n"/>
      <c r="D234" s="117" t="n"/>
      <c r="E234" s="117" t="n"/>
      <c r="F234" s="117" t="n"/>
      <c r="G234" s="117" t="n"/>
      <c r="H234" s="117" t="n"/>
      <c r="I234" s="117" t="n"/>
      <c r="J234" s="118" t="n"/>
      <c r="K234" s="118" t="n"/>
      <c r="L234" s="118" t="n"/>
      <c r="M234" s="118" t="n"/>
      <c r="N234" s="118" t="n"/>
      <c r="O234" s="118" t="n"/>
      <c r="P234" s="118" t="n"/>
      <c r="Q234" s="118" t="n"/>
      <c r="R234" s="118" t="n"/>
      <c r="S234" s="118" t="n"/>
      <c r="T234" s="118" t="n"/>
      <c r="U234" s="118" t="n"/>
      <c r="V234" s="118" t="n"/>
      <c r="W234" s="118" t="n"/>
      <c r="X234" s="118" t="n"/>
      <c r="Y234" s="118" t="n"/>
      <c r="Z234" s="118" t="n"/>
      <c r="AA234" s="118" t="n"/>
      <c r="AB234" s="118" t="n"/>
      <c r="AC234" s="118" t="n"/>
      <c r="AD234" s="118" t="n"/>
      <c r="AE234" s="118" t="n"/>
      <c r="AF234" s="118" t="n">
        <v>1</v>
      </c>
      <c r="AG234" s="118" t="n">
        <v>1</v>
      </c>
      <c r="AH234" s="118" t="n">
        <v>1</v>
      </c>
      <c r="AI234" s="118" t="n">
        <v>1</v>
      </c>
      <c r="AJ234" s="118" t="n">
        <v>1</v>
      </c>
      <c r="AK234" s="118" t="n"/>
      <c r="AL234" s="118" t="n">
        <v>1</v>
      </c>
      <c r="AM234" s="118" t="n">
        <v>1</v>
      </c>
      <c r="AN234" s="118" t="n"/>
      <c r="AO234" s="118" t="n">
        <v>1</v>
      </c>
      <c r="AP234" s="118" t="n"/>
      <c r="AQ234" s="118" t="n">
        <v>1</v>
      </c>
      <c r="AR234" s="118" t="n"/>
      <c r="AS234" s="118" t="n"/>
      <c r="AT234" s="118" t="n"/>
      <c r="AU234" s="118" t="n"/>
      <c r="AV234" s="118" t="n"/>
      <c r="AW234" s="118" t="n"/>
      <c r="AX234" s="118" t="n"/>
      <c r="AY234" s="118" t="n"/>
      <c r="AZ234" s="118" t="n"/>
      <c r="BA234" s="118" t="n"/>
      <c r="BB234" s="118" t="n"/>
      <c r="BC234" s="118" t="n"/>
      <c r="BD234" s="118" t="n"/>
      <c r="BE234" s="118" t="n"/>
      <c r="BF234" s="118" t="n"/>
      <c r="BG234" s="118" t="n"/>
      <c r="BH234" s="118" t="n"/>
      <c r="BI234" s="118" t="n"/>
      <c r="BJ234" s="118" t="n"/>
      <c r="BK234" s="118" t="n"/>
      <c r="BL234" s="118" t="n"/>
      <c r="BM234" s="118" t="n"/>
      <c r="BN234" s="118" t="n"/>
      <c r="BO234" s="118" t="n"/>
      <c r="BP234" s="118" t="n"/>
      <c r="BQ234" s="118" t="n"/>
      <c r="BR234" s="118" t="n"/>
      <c r="BS234" s="118" t="n"/>
      <c r="BT234" s="118">
        <f>COUNTIF(B234:BS234,1)</f>
        <v/>
      </c>
      <c r="BV234" s="76">
        <f>TRIM(RIGHT(A234, LEN(A234) - FIND("@", SUBSTITUTE(A234, " ", "@", LEN(A234)-LEN(SUBSTITUTE(A234," ",""))))))</f>
        <v/>
      </c>
      <c r="BW234" s="76">
        <f>TRIM(LEFT(A234,FIND(" ",A234&amp;" ")-1))</f>
        <v/>
      </c>
      <c r="BX234">
        <f>+IF(BV234=BV233,"Same","Diff")</f>
        <v/>
      </c>
      <c r="BY234">
        <f>IF(BX234="Same",IF(BW234=BW233,"same","Diff"))</f>
        <v/>
      </c>
    </row>
    <row r="235" ht="17" customHeight="1">
      <c r="A235" s="60" t="inlineStr">
        <is>
          <t>Bob Cook</t>
        </is>
      </c>
      <c r="B235" s="119" t="n"/>
      <c r="C235" s="119" t="n"/>
      <c r="D235" s="119" t="n"/>
      <c r="E235" s="119" t="n">
        <v>1</v>
      </c>
      <c r="F235" s="119" t="n">
        <v>1</v>
      </c>
      <c r="G235" s="119" t="n"/>
      <c r="H235" s="119" t="n">
        <v>1</v>
      </c>
      <c r="I235" s="119" t="n">
        <v>1</v>
      </c>
      <c r="J235" s="118" t="n"/>
      <c r="K235" s="118" t="n">
        <v>1</v>
      </c>
      <c r="L235" s="118" t="n">
        <v>1</v>
      </c>
      <c r="M235" s="118" t="n">
        <v>1</v>
      </c>
      <c r="N235" s="118" t="n"/>
      <c r="O235" s="118" t="n"/>
      <c r="P235" s="118" t="n"/>
      <c r="Q235" s="118" t="n"/>
      <c r="R235" s="118" t="n"/>
      <c r="S235" s="118" t="n"/>
      <c r="T235" s="118" t="n"/>
      <c r="U235" s="118" t="n"/>
      <c r="V235" s="118" t="n"/>
      <c r="W235" s="118" t="n"/>
      <c r="X235" s="118" t="n"/>
      <c r="Y235" s="118" t="n"/>
      <c r="Z235" s="118" t="n"/>
      <c r="AA235" s="118" t="n"/>
      <c r="AB235" s="118" t="n"/>
      <c r="AC235" s="118" t="n"/>
      <c r="AD235" s="118" t="n"/>
      <c r="AE235" s="118" t="n"/>
      <c r="AF235" s="118" t="n"/>
      <c r="AG235" s="118" t="n"/>
      <c r="AH235" s="118" t="n"/>
      <c r="AI235" s="118" t="n"/>
      <c r="AJ235" s="118" t="n"/>
      <c r="AK235" s="118" t="n"/>
      <c r="AL235" s="118" t="n"/>
      <c r="AM235" s="118" t="n"/>
      <c r="AN235" s="118" t="n"/>
      <c r="AO235" s="118" t="n"/>
      <c r="AP235" s="118" t="n"/>
      <c r="AQ235" s="118" t="n"/>
      <c r="AR235" s="118" t="n"/>
      <c r="AS235" s="118" t="n"/>
      <c r="AT235" s="118" t="n"/>
      <c r="AU235" s="118" t="n"/>
      <c r="AV235" s="118" t="n"/>
      <c r="AW235" s="118" t="n"/>
      <c r="AX235" s="118" t="n"/>
      <c r="AY235" s="118" t="n"/>
      <c r="AZ235" s="118" t="n"/>
      <c r="BA235" s="118" t="n"/>
      <c r="BB235" s="118" t="n"/>
      <c r="BC235" s="118" t="n"/>
      <c r="BD235" s="118" t="n"/>
      <c r="BE235" s="118" t="n"/>
      <c r="BF235" s="118" t="n"/>
      <c r="BG235" s="118" t="n"/>
      <c r="BH235" s="118" t="n"/>
      <c r="BI235" s="118" t="n"/>
      <c r="BJ235" s="118" t="n"/>
      <c r="BK235" s="118" t="n"/>
      <c r="BL235" s="118" t="n"/>
      <c r="BM235" s="118" t="n"/>
      <c r="BN235" s="118" t="n"/>
      <c r="BO235" s="118" t="n"/>
      <c r="BP235" s="118" t="n"/>
      <c r="BQ235" s="118" t="n"/>
      <c r="BR235" s="118" t="n"/>
      <c r="BS235" s="118" t="n"/>
      <c r="BT235" s="118">
        <f>COUNTIF(B235:BS235,1)</f>
        <v/>
      </c>
      <c r="BV235" s="76">
        <f>TRIM(RIGHT(A235, LEN(A235) - FIND("@", SUBSTITUTE(A235, " ", "@", LEN(A235)-LEN(SUBSTITUTE(A235," ",""))))))</f>
        <v/>
      </c>
      <c r="BW235" s="76">
        <f>TRIM(LEFT(A235,FIND(" ",A235&amp;" ")-1))</f>
        <v/>
      </c>
      <c r="BX235">
        <f>+IF(BV235=BV234,"Same","Diff")</f>
        <v/>
      </c>
      <c r="BY235">
        <f>IF(BX235="Same",IF(BW235=BW234,"same","Diff"))</f>
        <v/>
      </c>
    </row>
    <row r="236" ht="17" customHeight="1">
      <c r="A236" s="59" t="inlineStr">
        <is>
          <t>Gene Cook</t>
        </is>
      </c>
      <c r="B236" s="117" t="n"/>
      <c r="C236" s="117" t="n"/>
      <c r="D236" s="117" t="n"/>
      <c r="E236" s="117" t="n"/>
      <c r="F236" s="117" t="n"/>
      <c r="G236" s="117" t="n"/>
      <c r="H236" s="117" t="n"/>
      <c r="I236" s="117" t="n"/>
      <c r="J236" s="118" t="n"/>
      <c r="K236" s="118" t="n"/>
      <c r="L236" s="118" t="n"/>
      <c r="M236" s="118" t="n"/>
      <c r="N236" s="118" t="n"/>
      <c r="O236" s="118" t="n"/>
      <c r="P236" s="118" t="n"/>
      <c r="Q236" s="118" t="n"/>
      <c r="R236" s="118" t="n"/>
      <c r="S236" s="118" t="n"/>
      <c r="T236" s="118" t="n"/>
      <c r="U236" s="118" t="n"/>
      <c r="V236" s="118" t="n"/>
      <c r="W236" s="118" t="n"/>
      <c r="X236" s="118" t="n"/>
      <c r="Y236" s="118" t="n">
        <v>1</v>
      </c>
      <c r="Z236" s="118" t="n"/>
      <c r="AA236" s="118" t="n"/>
      <c r="AB236" s="118" t="n"/>
      <c r="AC236" s="118" t="n"/>
      <c r="AD236" s="118" t="n"/>
      <c r="AE236" s="118" t="n"/>
      <c r="AF236" s="118" t="n"/>
      <c r="AG236" s="118" t="n"/>
      <c r="AH236" s="118" t="n"/>
      <c r="AI236" s="118" t="n"/>
      <c r="AJ236" s="118" t="n"/>
      <c r="AK236" s="118" t="n"/>
      <c r="AL236" s="118" t="n"/>
      <c r="AM236" s="118" t="n"/>
      <c r="AN236" s="118" t="n"/>
      <c r="AO236" s="118" t="n"/>
      <c r="AP236" s="118" t="n"/>
      <c r="AQ236" s="118" t="n"/>
      <c r="AR236" s="118" t="n"/>
      <c r="AS236" s="118" t="n"/>
      <c r="AT236" s="118" t="n"/>
      <c r="AU236" s="118" t="n"/>
      <c r="AV236" s="118" t="n"/>
      <c r="AW236" s="118" t="n"/>
      <c r="AX236" s="118" t="n"/>
      <c r="AY236" s="118" t="n"/>
      <c r="AZ236" s="118" t="n"/>
      <c r="BA236" s="118" t="n"/>
      <c r="BB236" s="118" t="n"/>
      <c r="BC236" s="118" t="n"/>
      <c r="BD236" s="118" t="n"/>
      <c r="BE236" s="118" t="n"/>
      <c r="BF236" s="118" t="n"/>
      <c r="BG236" s="118" t="n"/>
      <c r="BH236" s="118" t="n"/>
      <c r="BI236" s="118" t="n"/>
      <c r="BJ236" s="118" t="n"/>
      <c r="BK236" s="118" t="n"/>
      <c r="BL236" s="118" t="n"/>
      <c r="BM236" s="118" t="n"/>
      <c r="BN236" s="118" t="n"/>
      <c r="BO236" s="118" t="n"/>
      <c r="BP236" s="118" t="n"/>
      <c r="BQ236" s="118" t="n"/>
      <c r="BR236" s="118" t="n"/>
      <c r="BS236" s="118" t="n"/>
      <c r="BT236" s="118">
        <f>COUNTIF(B236:BS236,1)</f>
        <v/>
      </c>
      <c r="BV236" s="76">
        <f>TRIM(RIGHT(A236, LEN(A236) - FIND("@", SUBSTITUTE(A236, " ", "@", LEN(A236)-LEN(SUBSTITUTE(A236," ",""))))))</f>
        <v/>
      </c>
      <c r="BW236" s="76">
        <f>TRIM(LEFT(A236,FIND(" ",A236&amp;" ")-1))</f>
        <v/>
      </c>
      <c r="BX236">
        <f>+IF(BV236=BV235,"Same","Diff")</f>
        <v/>
      </c>
      <c r="BY236">
        <f>IF(BX236="Same",IF(BW236=BW235,"same","Diff"))</f>
        <v/>
      </c>
    </row>
    <row r="237" ht="17" customHeight="1">
      <c r="A237" s="60" t="inlineStr">
        <is>
          <t>Ian Cook</t>
        </is>
      </c>
      <c r="B237" s="119" t="n"/>
      <c r="C237" s="119" t="n"/>
      <c r="D237" s="119" t="n"/>
      <c r="E237" s="119" t="n"/>
      <c r="F237" s="119" t="n"/>
      <c r="G237" s="119" t="n">
        <v>1</v>
      </c>
      <c r="H237" s="119" t="n"/>
      <c r="I237" s="119" t="n"/>
      <c r="J237" s="118" t="n"/>
      <c r="K237" s="118" t="n"/>
      <c r="L237" s="118" t="n"/>
      <c r="M237" s="118" t="n"/>
      <c r="N237" s="118" t="n"/>
      <c r="O237" s="118" t="n">
        <v>1</v>
      </c>
      <c r="P237" s="118" t="n">
        <v>1</v>
      </c>
      <c r="Q237" s="118" t="n"/>
      <c r="R237" s="118" t="n"/>
      <c r="S237" s="118" t="n"/>
      <c r="T237" s="118" t="n"/>
      <c r="U237" s="118" t="n"/>
      <c r="V237" s="118" t="n"/>
      <c r="W237" s="118" t="n"/>
      <c r="X237" s="118" t="n"/>
      <c r="Y237" s="118" t="n"/>
      <c r="Z237" s="118" t="n"/>
      <c r="AA237" s="118" t="n"/>
      <c r="AB237" s="118" t="n"/>
      <c r="AC237" s="118" t="n"/>
      <c r="AD237" s="118" t="n"/>
      <c r="AE237" s="118" t="n"/>
      <c r="AF237" s="118" t="n"/>
      <c r="AG237" s="118" t="n"/>
      <c r="AH237" s="118" t="n"/>
      <c r="AI237" s="118" t="n"/>
      <c r="AJ237" s="118" t="n"/>
      <c r="AK237" s="118" t="n"/>
      <c r="AL237" s="118" t="n"/>
      <c r="AM237" s="118" t="n"/>
      <c r="AN237" s="118" t="n"/>
      <c r="AO237" s="118" t="n"/>
      <c r="AP237" s="118" t="n"/>
      <c r="AQ237" s="118" t="n"/>
      <c r="AR237" s="118" t="n"/>
      <c r="AS237" s="118" t="n"/>
      <c r="AT237" s="118" t="n"/>
      <c r="AU237" s="118" t="n"/>
      <c r="AV237" s="118" t="n"/>
      <c r="AW237" s="118" t="n"/>
      <c r="AX237" s="118" t="n"/>
      <c r="AY237" s="118" t="n"/>
      <c r="AZ237" s="118" t="n"/>
      <c r="BA237" s="118" t="n"/>
      <c r="BB237" s="118" t="n"/>
      <c r="BC237" s="118" t="n"/>
      <c r="BD237" s="118" t="n"/>
      <c r="BE237" s="118" t="n"/>
      <c r="BF237" s="118" t="n"/>
      <c r="BG237" s="118" t="n"/>
      <c r="BH237" s="118" t="n"/>
      <c r="BI237" s="118" t="n"/>
      <c r="BJ237" s="118" t="n"/>
      <c r="BK237" s="118" t="n"/>
      <c r="BL237" s="118" t="n"/>
      <c r="BM237" s="118" t="n"/>
      <c r="BN237" s="118" t="n"/>
      <c r="BO237" s="118" t="n"/>
      <c r="BP237" s="118" t="n"/>
      <c r="BQ237" s="118" t="n"/>
      <c r="BR237" s="118" t="n"/>
      <c r="BS237" s="118" t="n"/>
      <c r="BT237" s="118">
        <f>COUNTIF(B237:BS237,1)</f>
        <v/>
      </c>
      <c r="BV237" s="76">
        <f>TRIM(RIGHT(A237, LEN(A237) - FIND("@", SUBSTITUTE(A237, " ", "@", LEN(A237)-LEN(SUBSTITUTE(A237," ",""))))))</f>
        <v/>
      </c>
      <c r="BW237" s="76">
        <f>TRIM(LEFT(A237,FIND(" ",A237&amp;" ")-1))</f>
        <v/>
      </c>
      <c r="BX237">
        <f>+IF(BV237=BV236,"Same","Diff")</f>
        <v/>
      </c>
      <c r="BY237">
        <f>IF(BX237="Same",IF(BW237=BW236,"same","Diff"))</f>
        <v/>
      </c>
    </row>
    <row r="238" ht="17" customHeight="1">
      <c r="A238" s="60" t="inlineStr">
        <is>
          <t>Dennis Cooke</t>
        </is>
      </c>
      <c r="B238" s="119" t="n"/>
      <c r="C238" s="119" t="n"/>
      <c r="D238" s="119" t="n"/>
      <c r="E238" s="119" t="n"/>
      <c r="F238" s="119" t="n"/>
      <c r="G238" s="119" t="n"/>
      <c r="H238" s="119" t="n"/>
      <c r="I238" s="119" t="n"/>
      <c r="J238" s="118" t="n">
        <v>1</v>
      </c>
      <c r="K238" s="118" t="n">
        <v>1</v>
      </c>
      <c r="L238" s="118" t="n"/>
      <c r="M238" s="118" t="n"/>
      <c r="N238" s="118" t="n">
        <v>1</v>
      </c>
      <c r="O238" s="118" t="n"/>
      <c r="P238" s="118" t="n"/>
      <c r="Q238" s="118" t="n"/>
      <c r="R238" s="118" t="n"/>
      <c r="S238" s="118" t="n"/>
      <c r="T238" s="118" t="n"/>
      <c r="U238" s="118" t="n"/>
      <c r="V238" s="118" t="n"/>
      <c r="W238" s="118" t="n"/>
      <c r="X238" s="118" t="n"/>
      <c r="Y238" s="118" t="n"/>
      <c r="Z238" s="118" t="n"/>
      <c r="AA238" s="118" t="n"/>
      <c r="AB238" s="118" t="n"/>
      <c r="AC238" s="118" t="n"/>
      <c r="AD238" s="118" t="n"/>
      <c r="AE238" s="118" t="n"/>
      <c r="AF238" s="118" t="n"/>
      <c r="AG238" s="118" t="n"/>
      <c r="AH238" s="118" t="n"/>
      <c r="AI238" s="118" t="n"/>
      <c r="AJ238" s="118" t="n"/>
      <c r="AK238" s="118" t="n"/>
      <c r="AL238" s="118" t="n"/>
      <c r="AM238" s="118" t="n"/>
      <c r="AN238" s="118" t="n"/>
      <c r="AO238" s="118" t="n"/>
      <c r="AP238" s="118" t="n"/>
      <c r="AQ238" s="118" t="n"/>
      <c r="AR238" s="118" t="n"/>
      <c r="AS238" s="118" t="n"/>
      <c r="AT238" s="118" t="n"/>
      <c r="AU238" s="118" t="n"/>
      <c r="AV238" s="118" t="n"/>
      <c r="AW238" s="118" t="n"/>
      <c r="AX238" s="118" t="n"/>
      <c r="AY238" s="118" t="n"/>
      <c r="AZ238" s="118" t="n"/>
      <c r="BA238" s="118" t="n"/>
      <c r="BB238" s="118" t="n"/>
      <c r="BC238" s="118" t="n"/>
      <c r="BD238" s="118" t="n"/>
      <c r="BE238" s="118" t="n"/>
      <c r="BF238" s="118" t="n"/>
      <c r="BG238" s="118" t="n"/>
      <c r="BH238" s="118" t="n"/>
      <c r="BI238" s="118" t="n"/>
      <c r="BJ238" s="118" t="n"/>
      <c r="BK238" s="118" t="n"/>
      <c r="BL238" s="118" t="n"/>
      <c r="BM238" s="118" t="n"/>
      <c r="BN238" s="118" t="n"/>
      <c r="BO238" s="118" t="n"/>
      <c r="BP238" s="118" t="n"/>
      <c r="BQ238" s="118" t="n"/>
      <c r="BR238" s="118" t="n"/>
      <c r="BS238" s="118" t="n"/>
      <c r="BT238" s="118">
        <f>COUNTIF(B238:BS238,1)</f>
        <v/>
      </c>
      <c r="BV238" s="76">
        <f>TRIM(RIGHT(A238, LEN(A238) - FIND("@", SUBSTITUTE(A238, " ", "@", LEN(A238)-LEN(SUBSTITUTE(A238," ",""))))))</f>
        <v/>
      </c>
      <c r="BW238" s="76">
        <f>TRIM(LEFT(A238,FIND(" ",A238&amp;" ")-1))</f>
        <v/>
      </c>
      <c r="BX238">
        <f>+IF(BV238=BV237,"Same","Diff")</f>
        <v/>
      </c>
      <c r="BY238">
        <f>IF(BX238="Same",IF(BW238=BW237,"same","Diff"))</f>
        <v/>
      </c>
    </row>
    <row r="239" ht="17" customHeight="1">
      <c r="A239" s="59" t="inlineStr">
        <is>
          <t>Digby Cooke</t>
        </is>
      </c>
      <c r="B239" s="117" t="n"/>
      <c r="C239" s="117" t="n"/>
      <c r="D239" s="117" t="n"/>
      <c r="E239" s="117" t="n">
        <v>1</v>
      </c>
      <c r="F239" s="117" t="n">
        <v>1</v>
      </c>
      <c r="G239" s="117" t="n">
        <v>1</v>
      </c>
      <c r="H239" s="117" t="n">
        <v>1</v>
      </c>
      <c r="I239" s="117" t="n">
        <v>1</v>
      </c>
      <c r="J239" s="118" t="n">
        <v>1</v>
      </c>
      <c r="K239" s="118" t="n">
        <v>1</v>
      </c>
      <c r="L239" s="118" t="n">
        <v>1</v>
      </c>
      <c r="M239" s="118" t="n">
        <v>1</v>
      </c>
      <c r="N239" s="118" t="n">
        <v>1</v>
      </c>
      <c r="O239" s="118" t="n"/>
      <c r="P239" s="118" t="n"/>
      <c r="Q239" s="118" t="n"/>
      <c r="R239" s="118" t="n"/>
      <c r="S239" s="118" t="n"/>
      <c r="T239" s="118" t="n"/>
      <c r="U239" s="118" t="n"/>
      <c r="V239" s="118" t="n"/>
      <c r="W239" s="118" t="n"/>
      <c r="X239" s="118" t="n"/>
      <c r="Y239" s="118" t="n"/>
      <c r="Z239" s="118" t="n"/>
      <c r="AA239" s="118" t="n"/>
      <c r="AB239" s="118" t="n"/>
      <c r="AC239" s="118" t="n"/>
      <c r="AD239" s="118" t="n"/>
      <c r="AE239" s="118" t="n"/>
      <c r="AF239" s="118" t="n"/>
      <c r="AG239" s="118" t="n"/>
      <c r="AH239" s="118" t="n"/>
      <c r="AI239" s="118" t="n"/>
      <c r="AJ239" s="118" t="n"/>
      <c r="AK239" s="118" t="n"/>
      <c r="AL239" s="118" t="n"/>
      <c r="AM239" s="118" t="n"/>
      <c r="AN239" s="118" t="n"/>
      <c r="AO239" s="118" t="n"/>
      <c r="AP239" s="118" t="n"/>
      <c r="AQ239" s="118" t="n"/>
      <c r="AR239" s="118" t="n"/>
      <c r="AS239" s="118" t="n"/>
      <c r="AT239" s="118" t="n"/>
      <c r="AU239" s="118" t="n"/>
      <c r="AV239" s="118" t="n"/>
      <c r="AW239" s="118" t="n"/>
      <c r="AX239" s="118" t="n"/>
      <c r="AY239" s="118" t="n"/>
      <c r="AZ239" s="118" t="n"/>
      <c r="BA239" s="118" t="n"/>
      <c r="BB239" s="118" t="n"/>
      <c r="BC239" s="118" t="n"/>
      <c r="BD239" s="118" t="n"/>
      <c r="BE239" s="118" t="n"/>
      <c r="BF239" s="118" t="n"/>
      <c r="BG239" s="118" t="n"/>
      <c r="BH239" s="118" t="n"/>
      <c r="BI239" s="118" t="n"/>
      <c r="BJ239" s="118" t="n"/>
      <c r="BK239" s="118" t="n"/>
      <c r="BL239" s="118" t="n"/>
      <c r="BM239" s="118" t="n"/>
      <c r="BN239" s="118" t="n"/>
      <c r="BO239" s="118" t="n"/>
      <c r="BP239" s="118" t="n"/>
      <c r="BQ239" s="118" t="n"/>
      <c r="BR239" s="118" t="n"/>
      <c r="BS239" s="118" t="n"/>
      <c r="BT239" s="118">
        <f>COUNTIF(B239:BS239,1)</f>
        <v/>
      </c>
      <c r="BV239" s="76">
        <f>TRIM(RIGHT(A239, LEN(A239) - FIND("@", SUBSTITUTE(A239, " ", "@", LEN(A239)-LEN(SUBSTITUTE(A239," ",""))))))</f>
        <v/>
      </c>
      <c r="BW239" s="76">
        <f>TRIM(LEFT(A239,FIND(" ",A239&amp;" ")-1))</f>
        <v/>
      </c>
      <c r="BX239">
        <f>+IF(BV239=BV238,"Same","Diff")</f>
        <v/>
      </c>
      <c r="BY239">
        <f>IF(BX239="Same",IF(BW239=BW238,"same","Diff"))</f>
        <v/>
      </c>
    </row>
    <row r="240" ht="17" customHeight="1">
      <c r="A240" s="59" t="inlineStr">
        <is>
          <t>Gary Cooke</t>
        </is>
      </c>
      <c r="B240" s="117" t="n"/>
      <c r="C240" s="117" t="n"/>
      <c r="D240" s="117" t="n"/>
      <c r="E240" s="117" t="n"/>
      <c r="F240" s="117" t="n"/>
      <c r="G240" s="117" t="n"/>
      <c r="H240" s="117" t="n"/>
      <c r="I240" s="117" t="n">
        <v>1</v>
      </c>
      <c r="J240" s="118" t="n">
        <v>1</v>
      </c>
      <c r="K240" s="118" t="n">
        <v>1</v>
      </c>
      <c r="L240" s="118" t="n">
        <v>1</v>
      </c>
      <c r="M240" s="118" t="n">
        <v>1</v>
      </c>
      <c r="N240" s="118" t="n">
        <v>1</v>
      </c>
      <c r="O240" s="118" t="n">
        <v>1</v>
      </c>
      <c r="P240" s="118" t="n">
        <v>1</v>
      </c>
      <c r="Q240" s="118" t="n"/>
      <c r="R240" s="118" t="n">
        <v>1</v>
      </c>
      <c r="S240" s="118" t="n">
        <v>1</v>
      </c>
      <c r="T240" s="118" t="n">
        <v>1</v>
      </c>
      <c r="U240" s="118" t="n">
        <v>1</v>
      </c>
      <c r="V240" s="118" t="n">
        <v>1</v>
      </c>
      <c r="W240" s="118" t="n">
        <v>1</v>
      </c>
      <c r="X240" s="118" t="n">
        <v>1</v>
      </c>
      <c r="Y240" s="118" t="n">
        <v>1</v>
      </c>
      <c r="Z240" s="118" t="n">
        <v>1</v>
      </c>
      <c r="AA240" s="118" t="n"/>
      <c r="AB240" s="118" t="n"/>
      <c r="AC240" s="118" t="n">
        <v>1</v>
      </c>
      <c r="AD240" s="118" t="n"/>
      <c r="AE240" s="118" t="n"/>
      <c r="AF240" s="118" t="n"/>
      <c r="AG240" s="118" t="n"/>
      <c r="AH240" s="118" t="n">
        <v>1</v>
      </c>
      <c r="AI240" s="118" t="n"/>
      <c r="AJ240" s="118" t="n"/>
      <c r="AK240" s="118" t="n"/>
      <c r="AL240" s="118" t="n"/>
      <c r="AM240" s="118" t="n"/>
      <c r="AN240" s="118" t="n"/>
      <c r="AO240" s="118" t="n"/>
      <c r="AP240" s="118" t="n"/>
      <c r="AQ240" s="118" t="n"/>
      <c r="AR240" s="118" t="n"/>
      <c r="AS240" s="118" t="n"/>
      <c r="AT240" s="118" t="n"/>
      <c r="AU240" s="118" t="n"/>
      <c r="AV240" s="118" t="n"/>
      <c r="AW240" s="118" t="n"/>
      <c r="AX240" s="118" t="n"/>
      <c r="AY240" s="118" t="n"/>
      <c r="AZ240" s="118" t="n"/>
      <c r="BA240" s="118" t="n"/>
      <c r="BB240" s="118" t="n"/>
      <c r="BC240" s="118" t="n"/>
      <c r="BD240" s="118" t="n"/>
      <c r="BE240" s="118" t="n"/>
      <c r="BF240" s="118" t="n"/>
      <c r="BG240" s="118" t="n"/>
      <c r="BH240" s="118" t="n"/>
      <c r="BI240" s="118" t="n"/>
      <c r="BJ240" s="118" t="n"/>
      <c r="BK240" s="118" t="n"/>
      <c r="BL240" s="118" t="n"/>
      <c r="BM240" s="118" t="n"/>
      <c r="BN240" s="118" t="n"/>
      <c r="BO240" s="118" t="n"/>
      <c r="BP240" s="118" t="n"/>
      <c r="BQ240" s="118" t="n"/>
      <c r="BR240" s="118" t="n"/>
      <c r="BS240" s="118" t="n"/>
      <c r="BT240" s="118">
        <f>COUNTIF(B240:BS240,1)</f>
        <v/>
      </c>
      <c r="BV240" s="76">
        <f>TRIM(RIGHT(A240, LEN(A240) - FIND("@", SUBSTITUTE(A240, " ", "@", LEN(A240)-LEN(SUBSTITUTE(A240," ",""))))))</f>
        <v/>
      </c>
      <c r="BW240" s="76">
        <f>TRIM(LEFT(A240,FIND(" ",A240&amp;" ")-1))</f>
        <v/>
      </c>
      <c r="BX240">
        <f>+IF(BV240=BV239,"Same","Diff")</f>
        <v/>
      </c>
      <c r="BY240">
        <f>IF(BX240="Same",IF(BW240=BW239,"same","Diff"))</f>
        <v/>
      </c>
    </row>
    <row r="241" ht="17" customHeight="1">
      <c r="A241" s="60" t="inlineStr">
        <is>
          <t>Rohan Cooke</t>
        </is>
      </c>
      <c r="B241" s="119" t="n"/>
      <c r="C241" s="119" t="n"/>
      <c r="D241" s="119" t="n"/>
      <c r="E241" s="119" t="n"/>
      <c r="F241" s="119" t="n"/>
      <c r="G241" s="119" t="n"/>
      <c r="H241" s="119" t="n"/>
      <c r="I241" s="119" t="n"/>
      <c r="J241" s="118" t="n"/>
      <c r="K241" s="118" t="n"/>
      <c r="L241" s="118" t="n"/>
      <c r="M241" s="118" t="n"/>
      <c r="N241" s="118" t="n"/>
      <c r="O241" s="118" t="n"/>
      <c r="P241" s="118" t="n"/>
      <c r="Q241" s="118" t="n"/>
      <c r="R241" s="118" t="n"/>
      <c r="S241" s="118" t="n"/>
      <c r="T241" s="118" t="n"/>
      <c r="U241" s="118" t="n"/>
      <c r="V241" s="118" t="n"/>
      <c r="W241" s="118" t="n"/>
      <c r="X241" s="118" t="n"/>
      <c r="Y241" s="118" t="n"/>
      <c r="Z241" s="118" t="n"/>
      <c r="AA241" s="118" t="n"/>
      <c r="AB241" s="118" t="n"/>
      <c r="AC241" s="118" t="n"/>
      <c r="AD241" s="118" t="n"/>
      <c r="AE241" s="118" t="n"/>
      <c r="AF241" s="118" t="n"/>
      <c r="AG241" s="118" t="n"/>
      <c r="AH241" s="118" t="n">
        <v>1</v>
      </c>
      <c r="AI241" s="118" t="n"/>
      <c r="AJ241" s="118" t="n"/>
      <c r="AK241" s="118" t="n"/>
      <c r="AL241" s="118" t="n"/>
      <c r="AM241" s="118" t="n"/>
      <c r="AN241" s="118" t="n"/>
      <c r="AO241" s="118" t="n"/>
      <c r="AP241" s="118" t="n"/>
      <c r="AQ241" s="118" t="n"/>
      <c r="AR241" s="118" t="n"/>
      <c r="AS241" s="118" t="n"/>
      <c r="AT241" s="118" t="n"/>
      <c r="AU241" s="118" t="n"/>
      <c r="AV241" s="118" t="n"/>
      <c r="AW241" s="118" t="n"/>
      <c r="AX241" s="118" t="n"/>
      <c r="AY241" s="118" t="n"/>
      <c r="AZ241" s="118" t="n"/>
      <c r="BA241" s="118" t="n"/>
      <c r="BB241" s="118" t="n"/>
      <c r="BC241" s="118" t="n"/>
      <c r="BD241" s="118" t="n"/>
      <c r="BE241" s="118" t="n"/>
      <c r="BF241" s="118" t="n"/>
      <c r="BG241" s="118" t="n"/>
      <c r="BH241" s="118" t="n"/>
      <c r="BI241" s="118" t="n"/>
      <c r="BJ241" s="118" t="n"/>
      <c r="BK241" s="118" t="n"/>
      <c r="BL241" s="118" t="n"/>
      <c r="BM241" s="118" t="n"/>
      <c r="BN241" s="118" t="n"/>
      <c r="BO241" s="118" t="n"/>
      <c r="BP241" s="118" t="n"/>
      <c r="BQ241" s="118" t="n"/>
      <c r="BR241" s="118" t="n"/>
      <c r="BS241" s="118" t="n"/>
      <c r="BT241" s="118">
        <f>COUNTIF(B241:BS241,1)</f>
        <v/>
      </c>
      <c r="BV241" s="76">
        <f>TRIM(RIGHT(A241, LEN(A241) - FIND("@", SUBSTITUTE(A241, " ", "@", LEN(A241)-LEN(SUBSTITUTE(A241," ",""))))))</f>
        <v/>
      </c>
      <c r="BW241" s="76">
        <f>TRIM(LEFT(A241,FIND(" ",A241&amp;" ")-1))</f>
        <v/>
      </c>
      <c r="BX241">
        <f>+IF(BV241=BV240,"Same","Diff")</f>
        <v/>
      </c>
      <c r="BY241">
        <f>IF(BX241="Same",IF(BW241=BW240,"same","Diff"))</f>
        <v/>
      </c>
    </row>
    <row r="242" ht="17" customHeight="1">
      <c r="A242" s="60" t="inlineStr">
        <is>
          <t>Anthony Cooper</t>
        </is>
      </c>
      <c r="B242" s="119" t="n"/>
      <c r="C242" s="119" t="n"/>
      <c r="D242" s="119" t="n"/>
      <c r="E242" s="119" t="n"/>
      <c r="F242" s="119" t="n">
        <v>1</v>
      </c>
      <c r="G242" s="119" t="n"/>
      <c r="H242" s="119" t="n"/>
      <c r="I242" s="119" t="n"/>
      <c r="J242" s="118" t="n"/>
      <c r="K242" s="118" t="n"/>
      <c r="L242" s="118" t="n"/>
      <c r="M242" s="118" t="n"/>
      <c r="N242" s="118" t="n"/>
      <c r="O242" s="118" t="n"/>
      <c r="P242" s="118" t="n"/>
      <c r="Q242" s="118" t="n"/>
      <c r="R242" s="118" t="n"/>
      <c r="S242" s="118" t="n"/>
      <c r="T242" s="118" t="n"/>
      <c r="U242" s="118" t="n"/>
      <c r="V242" s="118" t="n"/>
      <c r="W242" s="118" t="n"/>
      <c r="X242" s="118" t="n"/>
      <c r="Y242" s="118" t="n"/>
      <c r="Z242" s="118" t="n"/>
      <c r="AA242" s="118" t="n"/>
      <c r="AB242" s="118" t="n"/>
      <c r="AC242" s="118" t="n"/>
      <c r="AD242" s="118" t="n"/>
      <c r="AE242" s="118" t="n"/>
      <c r="AF242" s="118" t="n"/>
      <c r="AG242" s="118" t="n"/>
      <c r="AH242" s="118" t="n"/>
      <c r="AI242" s="118" t="n"/>
      <c r="AJ242" s="118" t="n"/>
      <c r="AK242" s="118" t="n"/>
      <c r="AL242" s="118" t="n"/>
      <c r="AM242" s="118" t="n"/>
      <c r="AN242" s="118" t="n"/>
      <c r="AO242" s="118" t="n"/>
      <c r="AP242" s="118" t="n"/>
      <c r="AQ242" s="118" t="n"/>
      <c r="AR242" s="118" t="n"/>
      <c r="AS242" s="118" t="n"/>
      <c r="AT242" s="118" t="n"/>
      <c r="AU242" s="118" t="n"/>
      <c r="AV242" s="118" t="n"/>
      <c r="AW242" s="118" t="n"/>
      <c r="AX242" s="118" t="n"/>
      <c r="AY242" s="118" t="n"/>
      <c r="AZ242" s="118" t="n"/>
      <c r="BA242" s="118" t="n"/>
      <c r="BB242" s="118" t="n"/>
      <c r="BC242" s="118" t="n"/>
      <c r="BD242" s="118" t="n"/>
      <c r="BE242" s="118" t="n"/>
      <c r="BF242" s="118" t="n"/>
      <c r="BG242" s="118" t="n"/>
      <c r="BH242" s="118" t="n"/>
      <c r="BI242" s="118" t="n"/>
      <c r="BJ242" s="118" t="n"/>
      <c r="BK242" s="118" t="n"/>
      <c r="BL242" s="118" t="n"/>
      <c r="BM242" s="118" t="n"/>
      <c r="BN242" s="118" t="n"/>
      <c r="BO242" s="118" t="n"/>
      <c r="BP242" s="118" t="n"/>
      <c r="BQ242" s="118" t="n"/>
      <c r="BR242" s="118" t="n"/>
      <c r="BS242" s="118" t="n"/>
      <c r="BT242" s="118">
        <f>COUNTIF(B242:BS242,1)</f>
        <v/>
      </c>
      <c r="BV242" s="76">
        <f>TRIM(RIGHT(A242, LEN(A242) - FIND("@", SUBSTITUTE(A242, " ", "@", LEN(A242)-LEN(SUBSTITUTE(A242," ",""))))))</f>
        <v/>
      </c>
      <c r="BW242" s="76">
        <f>TRIM(LEFT(A242,FIND(" ",A242&amp;" ")-1))</f>
        <v/>
      </c>
      <c r="BX242">
        <f>+IF(BV242=BV241,"Same","Diff")</f>
        <v/>
      </c>
      <c r="BY242">
        <f>IF(BX242="Same",IF(BW242=BW241,"same","Diff"))</f>
        <v/>
      </c>
    </row>
    <row r="243" ht="17" customHeight="1">
      <c r="A243" s="60" t="inlineStr">
        <is>
          <t>Rod Coppins</t>
        </is>
      </c>
      <c r="B243" s="119" t="n"/>
      <c r="C243" s="119" t="n"/>
      <c r="D243" s="119" t="n"/>
      <c r="E243" s="119" t="n"/>
      <c r="F243" s="119" t="n"/>
      <c r="G243" s="119" t="n"/>
      <c r="H243" s="119" t="n"/>
      <c r="I243" s="119" t="n"/>
      <c r="J243" s="118" t="n"/>
      <c r="K243" s="118" t="n"/>
      <c r="L243" s="118" t="n"/>
      <c r="M243" s="118" t="n"/>
      <c r="N243" s="118" t="n"/>
      <c r="O243" s="118" t="n"/>
      <c r="P243" s="118" t="n">
        <v>1</v>
      </c>
      <c r="Q243" s="118" t="n">
        <v>1</v>
      </c>
      <c r="R243" s="118" t="n"/>
      <c r="S243" s="118" t="n">
        <v>1</v>
      </c>
      <c r="T243" s="118" t="n"/>
      <c r="U243" s="118" t="n"/>
      <c r="V243" s="118" t="n"/>
      <c r="W243" s="130" t="n">
        <v>1</v>
      </c>
      <c r="X243" s="118" t="n"/>
      <c r="Y243" s="118" t="n"/>
      <c r="Z243" s="118" t="n"/>
      <c r="AA243" s="118" t="n"/>
      <c r="AB243" s="118" t="n"/>
      <c r="AC243" s="118" t="n"/>
      <c r="AD243" s="118" t="n"/>
      <c r="AE243" s="118" t="n"/>
      <c r="AF243" s="118" t="n"/>
      <c r="AG243" s="118" t="n"/>
      <c r="AH243" s="118" t="n"/>
      <c r="AI243" s="118" t="n"/>
      <c r="AJ243" s="118" t="n"/>
      <c r="AK243" s="118" t="n"/>
      <c r="AL243" s="118" t="n"/>
      <c r="AM243" s="118" t="n"/>
      <c r="AN243" s="118" t="n"/>
      <c r="AO243" s="118" t="n"/>
      <c r="AP243" s="118" t="n"/>
      <c r="AQ243" s="118" t="n"/>
      <c r="AR243" s="118" t="n"/>
      <c r="AS243" s="118" t="n"/>
      <c r="AT243" s="118" t="n"/>
      <c r="AU243" s="118" t="n"/>
      <c r="AV243" s="118" t="n"/>
      <c r="AW243" s="118" t="n"/>
      <c r="AX243" s="118" t="n"/>
      <c r="AY243" s="118" t="n"/>
      <c r="AZ243" s="118" t="n"/>
      <c r="BA243" s="118" t="n"/>
      <c r="BB243" s="118" t="n"/>
      <c r="BC243" s="118" t="n"/>
      <c r="BD243" s="118" t="n"/>
      <c r="BE243" s="118" t="n"/>
      <c r="BF243" s="118" t="n"/>
      <c r="BG243" s="118" t="n"/>
      <c r="BH243" s="118" t="n"/>
      <c r="BI243" s="118" t="n"/>
      <c r="BJ243" s="118" t="n"/>
      <c r="BK243" s="118" t="n"/>
      <c r="BL243" s="118" t="n"/>
      <c r="BM243" s="118" t="n"/>
      <c r="BN243" s="118" t="n"/>
      <c r="BO243" s="118" t="n"/>
      <c r="BP243" s="118" t="n"/>
      <c r="BQ243" s="118" t="n"/>
      <c r="BR243" s="118" t="n"/>
      <c r="BS243" s="118" t="n"/>
      <c r="BT243" s="118">
        <f>COUNTIF(B243:BS243,1)</f>
        <v/>
      </c>
      <c r="BV243" s="76">
        <f>TRIM(RIGHT(A243, LEN(A243) - FIND("@", SUBSTITUTE(A243, " ", "@", LEN(A243)-LEN(SUBSTITUTE(A243," ",""))))))</f>
        <v/>
      </c>
      <c r="BW243" s="76">
        <f>TRIM(LEFT(A243,FIND(" ",A243&amp;" ")-1))</f>
        <v/>
      </c>
      <c r="BX243">
        <f>+IF(BV243=BV242,"Same","Diff")</f>
        <v/>
      </c>
      <c r="BY243">
        <f>IF(BX243="Same",IF(BW243=BW242,"same","Diff"))</f>
        <v/>
      </c>
    </row>
    <row r="244" ht="17" customHeight="1">
      <c r="A244" s="60" t="inlineStr">
        <is>
          <t>Tom Corcoran</t>
        </is>
      </c>
      <c r="B244" s="119" t="n"/>
      <c r="C244" s="119" t="n"/>
      <c r="D244" s="119" t="n"/>
      <c r="E244" s="119" t="n">
        <v>1</v>
      </c>
      <c r="F244" s="119" t="n"/>
      <c r="G244" s="119" t="n"/>
      <c r="H244" s="119" t="n"/>
      <c r="I244" s="119" t="n"/>
      <c r="J244" s="118" t="n"/>
      <c r="K244" s="118" t="n"/>
      <c r="L244" s="118" t="n"/>
      <c r="M244" s="118" t="n"/>
      <c r="N244" s="118" t="n"/>
      <c r="O244" s="118" t="n"/>
      <c r="P244" s="118" t="n"/>
      <c r="Q244" s="118" t="n"/>
      <c r="R244" s="118" t="n"/>
      <c r="S244" s="118" t="n"/>
      <c r="T244" s="118" t="n"/>
      <c r="U244" s="118" t="n"/>
      <c r="V244" s="118" t="n"/>
      <c r="W244" s="118" t="n"/>
      <c r="X244" s="118" t="n"/>
      <c r="Y244" s="118" t="n"/>
      <c r="Z244" s="118" t="n"/>
      <c r="AA244" s="118" t="n"/>
      <c r="AB244" s="118" t="n"/>
      <c r="AC244" s="118" t="n"/>
      <c r="AD244" s="118" t="n"/>
      <c r="AE244" s="118" t="n"/>
      <c r="AF244" s="118" t="n"/>
      <c r="AG244" s="118" t="n"/>
      <c r="AH244" s="118" t="n"/>
      <c r="AI244" s="118" t="n"/>
      <c r="AJ244" s="118" t="n"/>
      <c r="AK244" s="118" t="n"/>
      <c r="AL244" s="118" t="n"/>
      <c r="AM244" s="118" t="n"/>
      <c r="AN244" s="118" t="n"/>
      <c r="AO244" s="118" t="n"/>
      <c r="AP244" s="118" t="n"/>
      <c r="AQ244" s="118" t="n"/>
      <c r="AR244" s="118" t="n"/>
      <c r="AS244" s="118" t="n"/>
      <c r="AT244" s="118" t="n"/>
      <c r="AU244" s="118" t="n"/>
      <c r="AV244" s="118" t="n"/>
      <c r="AW244" s="118" t="n"/>
      <c r="AX244" s="118" t="n"/>
      <c r="AY244" s="118" t="n"/>
      <c r="AZ244" s="118" t="n"/>
      <c r="BA244" s="118" t="n"/>
      <c r="BB244" s="118" t="n"/>
      <c r="BC244" s="118" t="n"/>
      <c r="BD244" s="118" t="n"/>
      <c r="BE244" s="118" t="n"/>
      <c r="BF244" s="118" t="n"/>
      <c r="BG244" s="118" t="n"/>
      <c r="BH244" s="118" t="n"/>
      <c r="BI244" s="118" t="n"/>
      <c r="BJ244" s="118" t="n"/>
      <c r="BK244" s="118" t="n"/>
      <c r="BL244" s="118" t="n"/>
      <c r="BM244" s="118" t="n"/>
      <c r="BN244" s="118" t="n"/>
      <c r="BO244" s="118" t="n"/>
      <c r="BP244" s="118" t="n"/>
      <c r="BQ244" s="118" t="n"/>
      <c r="BR244" s="118" t="n"/>
      <c r="BS244" s="118" t="n"/>
      <c r="BT244" s="118">
        <f>COUNTIF(B244:BS244,1)</f>
        <v/>
      </c>
      <c r="BV244" s="76">
        <f>TRIM(RIGHT(A244, LEN(A244) - FIND("@", SUBSTITUTE(A244, " ", "@", LEN(A244)-LEN(SUBSTITUTE(A244," ",""))))))</f>
        <v/>
      </c>
      <c r="BW244" s="76">
        <f>TRIM(LEFT(A244,FIND(" ",A244&amp;" ")-1))</f>
        <v/>
      </c>
      <c r="BX244">
        <f>+IF(BV244=BV243,"Same","Diff")</f>
        <v/>
      </c>
      <c r="BY244">
        <f>IF(BX244="Same",IF(BW244=BW243,"same","Diff"))</f>
        <v/>
      </c>
    </row>
    <row r="245" ht="17" customHeight="1">
      <c r="A245" s="60" t="inlineStr">
        <is>
          <t>Carole Corness</t>
        </is>
      </c>
      <c r="B245" s="119" t="n"/>
      <c r="C245" s="119" t="n"/>
      <c r="D245" s="119" t="n"/>
      <c r="E245" s="119" t="n"/>
      <c r="F245" s="119" t="n"/>
      <c r="G245" s="119" t="n"/>
      <c r="H245" s="119" t="n"/>
      <c r="I245" s="119" t="n"/>
      <c r="J245" s="118" t="n"/>
      <c r="K245" s="118" t="n">
        <v>1</v>
      </c>
      <c r="L245" s="118" t="n">
        <v>1</v>
      </c>
      <c r="M245" s="118" t="n"/>
      <c r="N245" s="118" t="n"/>
      <c r="O245" s="118" t="n"/>
      <c r="P245" s="118" t="n"/>
      <c r="Q245" s="118" t="n"/>
      <c r="R245" s="118" t="n"/>
      <c r="S245" s="118" t="n"/>
      <c r="T245" s="118" t="n"/>
      <c r="U245" s="118" t="n"/>
      <c r="V245" s="118" t="n"/>
      <c r="W245" s="118" t="n"/>
      <c r="X245" s="118" t="n"/>
      <c r="Y245" s="118" t="n"/>
      <c r="Z245" s="118" t="n"/>
      <c r="AA245" s="118" t="n"/>
      <c r="AB245" s="118" t="n"/>
      <c r="AC245" s="118" t="n"/>
      <c r="AD245" s="118" t="n"/>
      <c r="AE245" s="118" t="n"/>
      <c r="AF245" s="118" t="n"/>
      <c r="AG245" s="118" t="n"/>
      <c r="AH245" s="118" t="n"/>
      <c r="AI245" s="118" t="n"/>
      <c r="AJ245" s="118" t="n"/>
      <c r="AK245" s="118" t="n"/>
      <c r="AL245" s="118" t="n"/>
      <c r="AM245" s="118" t="n"/>
      <c r="AN245" s="118" t="n"/>
      <c r="AO245" s="118" t="n"/>
      <c r="AP245" s="118" t="n"/>
      <c r="AQ245" s="118" t="n"/>
      <c r="AR245" s="118" t="n"/>
      <c r="AS245" s="118" t="n"/>
      <c r="AT245" s="118" t="n"/>
      <c r="AU245" s="118" t="n"/>
      <c r="AV245" s="118" t="n"/>
      <c r="AW245" s="118" t="n"/>
      <c r="AX245" s="118" t="n"/>
      <c r="AY245" s="118" t="n"/>
      <c r="AZ245" s="118" t="n"/>
      <c r="BA245" s="118" t="n"/>
      <c r="BB245" s="118" t="n"/>
      <c r="BC245" s="118" t="n"/>
      <c r="BD245" s="118" t="n"/>
      <c r="BE245" s="118" t="n"/>
      <c r="BF245" s="118" t="n"/>
      <c r="BG245" s="118" t="n"/>
      <c r="BH245" s="118" t="n"/>
      <c r="BI245" s="118" t="n"/>
      <c r="BJ245" s="118" t="n"/>
      <c r="BK245" s="118" t="n"/>
      <c r="BL245" s="118" t="n"/>
      <c r="BM245" s="118" t="n"/>
      <c r="BN245" s="118" t="n"/>
      <c r="BO245" s="118" t="n"/>
      <c r="BP245" s="118" t="n"/>
      <c r="BQ245" s="118" t="n"/>
      <c r="BR245" s="118" t="n"/>
      <c r="BS245" s="118" t="n"/>
      <c r="BT245" s="118">
        <f>COUNTIF(B245:BS245,1)</f>
        <v/>
      </c>
      <c r="BV245" s="76">
        <f>TRIM(RIGHT(A245, LEN(A245) - FIND("@", SUBSTITUTE(A245, " ", "@", LEN(A245)-LEN(SUBSTITUTE(A245," ",""))))))</f>
        <v/>
      </c>
      <c r="BW245" s="76">
        <f>TRIM(LEFT(A245,FIND(" ",A245&amp;" ")-1))</f>
        <v/>
      </c>
      <c r="BX245">
        <f>+IF(BV245=BV244,"Same","Diff")</f>
        <v/>
      </c>
      <c r="BY245">
        <f>IF(BX245="Same",IF(BW245=BW244,"same","Diff"))</f>
        <v/>
      </c>
    </row>
    <row r="246" ht="17" customHeight="1">
      <c r="A246" s="60" t="inlineStr">
        <is>
          <t>Iain Corness</t>
        </is>
      </c>
      <c r="B246" s="119" t="n"/>
      <c r="C246" s="119" t="n"/>
      <c r="D246" s="119" t="n"/>
      <c r="E246" s="119" t="n"/>
      <c r="F246" s="119" t="n"/>
      <c r="G246" s="119" t="n"/>
      <c r="H246" s="119" t="n"/>
      <c r="I246" s="119" t="n"/>
      <c r="J246" s="118" t="n"/>
      <c r="K246" s="118" t="n"/>
      <c r="L246" s="118" t="n">
        <v>1</v>
      </c>
      <c r="M246" s="118" t="n"/>
      <c r="N246" s="118" t="n"/>
      <c r="O246" s="118" t="n"/>
      <c r="P246" s="118" t="n"/>
      <c r="Q246" s="118" t="n"/>
      <c r="R246" s="118" t="n"/>
      <c r="S246" s="118" t="n"/>
      <c r="T246" s="118" t="n"/>
      <c r="U246" s="118" t="n"/>
      <c r="V246" s="118" t="n"/>
      <c r="W246" s="118" t="n"/>
      <c r="X246" s="118" t="n"/>
      <c r="Y246" s="118" t="n"/>
      <c r="Z246" s="118" t="n"/>
      <c r="AA246" s="118" t="n"/>
      <c r="AB246" s="118" t="n"/>
      <c r="AC246" s="118" t="n"/>
      <c r="AD246" s="118" t="n"/>
      <c r="AE246" s="118" t="n"/>
      <c r="AF246" s="118" t="n"/>
      <c r="AG246" s="118" t="n"/>
      <c r="AH246" s="118" t="n"/>
      <c r="AI246" s="118" t="n"/>
      <c r="AJ246" s="118" t="n"/>
      <c r="AK246" s="118" t="n"/>
      <c r="AL246" s="118" t="n"/>
      <c r="AM246" s="118" t="n"/>
      <c r="AN246" s="118" t="n"/>
      <c r="AO246" s="118" t="n"/>
      <c r="AP246" s="118" t="n"/>
      <c r="AQ246" s="118" t="n"/>
      <c r="AR246" s="118" t="n"/>
      <c r="AS246" s="118" t="n"/>
      <c r="AT246" s="118" t="n"/>
      <c r="AU246" s="118" t="n"/>
      <c r="AV246" s="118" t="n"/>
      <c r="AW246" s="118" t="n"/>
      <c r="AX246" s="118" t="n"/>
      <c r="AY246" s="118" t="n"/>
      <c r="AZ246" s="118" t="n"/>
      <c r="BA246" s="118" t="n"/>
      <c r="BB246" s="118" t="n"/>
      <c r="BC246" s="118" t="n"/>
      <c r="BD246" s="118" t="n"/>
      <c r="BE246" s="118" t="n"/>
      <c r="BF246" s="118" t="n"/>
      <c r="BG246" s="118" t="n"/>
      <c r="BH246" s="118" t="n"/>
      <c r="BI246" s="118" t="n"/>
      <c r="BJ246" s="118" t="n"/>
      <c r="BK246" s="118" t="n"/>
      <c r="BL246" s="118" t="n"/>
      <c r="BM246" s="118" t="n"/>
      <c r="BN246" s="118" t="n"/>
      <c r="BO246" s="118" t="n"/>
      <c r="BP246" s="118" t="n"/>
      <c r="BQ246" s="118" t="n"/>
      <c r="BR246" s="118" t="n"/>
      <c r="BS246" s="118" t="n"/>
      <c r="BT246" s="118">
        <f>COUNTIF(B246:BS246,1)</f>
        <v/>
      </c>
      <c r="BV246" s="76">
        <f>TRIM(RIGHT(A246, LEN(A246) - FIND("@", SUBSTITUTE(A246, " ", "@", LEN(A246)-LEN(SUBSTITUTE(A246," ",""))))))</f>
        <v/>
      </c>
      <c r="BW246" s="76">
        <f>TRIM(LEFT(A246,FIND(" ",A246&amp;" ")-1))</f>
        <v/>
      </c>
      <c r="BX246">
        <f>+IF(BV246=BV245,"Same","Diff")</f>
        <v/>
      </c>
      <c r="BY246">
        <f>IF(BX246="Same",IF(BW246=BW245,"same","Diff"))</f>
        <v/>
      </c>
    </row>
    <row r="247" ht="17" customHeight="1">
      <c r="A247" s="74" t="inlineStr">
        <is>
          <t>Mark Cortese</t>
        </is>
      </c>
      <c r="B247" s="121" t="n"/>
      <c r="C247" s="121" t="n"/>
      <c r="D247" s="121" t="n"/>
      <c r="E247" s="121" t="n"/>
      <c r="F247" s="121" t="n"/>
      <c r="G247" s="121" t="n"/>
      <c r="H247" s="121" t="n"/>
      <c r="I247" s="121" t="n"/>
      <c r="J247" s="118" t="n"/>
      <c r="K247" s="118" t="n"/>
      <c r="L247" s="118" t="n">
        <v>1</v>
      </c>
      <c r="M247" s="118" t="n"/>
      <c r="N247" s="118" t="n"/>
      <c r="O247" s="118" t="n"/>
      <c r="P247" s="118" t="n"/>
      <c r="Q247" s="118" t="n"/>
      <c r="R247" s="118" t="n"/>
      <c r="S247" s="118" t="n"/>
      <c r="T247" s="118" t="n"/>
      <c r="U247" s="118" t="n"/>
      <c r="V247" s="118" t="n"/>
      <c r="W247" s="118" t="n"/>
      <c r="X247" s="118" t="n"/>
      <c r="Y247" s="118" t="n"/>
      <c r="Z247" s="118" t="n"/>
      <c r="AA247" s="118" t="n"/>
      <c r="AB247" s="118" t="n"/>
      <c r="AC247" s="118" t="n"/>
      <c r="AD247" s="118" t="n"/>
      <c r="AE247" s="118" t="n"/>
      <c r="AF247" s="118" t="n"/>
      <c r="AG247" s="118" t="n"/>
      <c r="AH247" s="118" t="n"/>
      <c r="AI247" s="118" t="n"/>
      <c r="AJ247" s="118" t="n"/>
      <c r="AK247" s="118" t="n"/>
      <c r="AL247" s="118" t="n"/>
      <c r="AM247" s="118" t="n"/>
      <c r="AN247" s="118" t="n"/>
      <c r="AO247" s="118" t="n"/>
      <c r="AP247" s="118" t="n"/>
      <c r="AQ247" s="118" t="n"/>
      <c r="AR247" s="118" t="n"/>
      <c r="AS247" s="118" t="n"/>
      <c r="AT247" s="118" t="n"/>
      <c r="AU247" s="118" t="n"/>
      <c r="AV247" s="118" t="n"/>
      <c r="AW247" s="118" t="n"/>
      <c r="AX247" s="118" t="n"/>
      <c r="AY247" s="118" t="n"/>
      <c r="AZ247" s="118" t="n"/>
      <c r="BA247" s="118" t="n"/>
      <c r="BB247" s="118" t="n"/>
      <c r="BC247" s="118" t="n"/>
      <c r="BD247" s="118" t="n"/>
      <c r="BE247" s="118" t="n"/>
      <c r="BF247" s="118" t="n"/>
      <c r="BG247" s="118" t="n"/>
      <c r="BH247" s="118" t="n"/>
      <c r="BI247" s="118" t="n"/>
      <c r="BJ247" s="118" t="n"/>
      <c r="BK247" s="118" t="n"/>
      <c r="BL247" s="118" t="n"/>
      <c r="BM247" s="118" t="n"/>
      <c r="BN247" s="118" t="n"/>
      <c r="BO247" s="118" t="n"/>
      <c r="BP247" s="118" t="n"/>
      <c r="BQ247" s="118" t="n"/>
      <c r="BR247" s="118" t="n"/>
      <c r="BS247" s="118" t="n"/>
      <c r="BT247" s="118">
        <f>COUNTIF(B247:BS247,1)</f>
        <v/>
      </c>
      <c r="BV247" s="76">
        <f>TRIM(RIGHT(A247, LEN(A247) - FIND("@", SUBSTITUTE(A247, " ", "@", LEN(A247)-LEN(SUBSTITUTE(A247," ",""))))))</f>
        <v/>
      </c>
      <c r="BW247" s="76">
        <f>TRIM(LEFT(A247,FIND(" ",A247&amp;" ")-1))</f>
        <v/>
      </c>
      <c r="BX247">
        <f>+IF(BV247=BV246,"Same","Diff")</f>
        <v/>
      </c>
      <c r="BY247">
        <f>IF(BX247="Same",IF(BW247=BW246,"same","Diff"))</f>
        <v/>
      </c>
    </row>
    <row r="248" ht="17" customHeight="1">
      <c r="A248" s="59" t="inlineStr">
        <is>
          <t>Alfredo Costanzo</t>
        </is>
      </c>
      <c r="B248" s="117" t="n"/>
      <c r="C248" s="117" t="n"/>
      <c r="D248" s="117" t="n"/>
      <c r="E248" s="117" t="n"/>
      <c r="F248" s="117" t="n"/>
      <c r="G248" s="117" t="n"/>
      <c r="H248" s="117" t="n"/>
      <c r="I248" s="117" t="n"/>
      <c r="J248" s="118" t="n"/>
      <c r="K248" s="118" t="n"/>
      <c r="L248" s="118" t="n"/>
      <c r="M248" s="118" t="n"/>
      <c r="N248" s="118" t="n"/>
      <c r="O248" s="118" t="n"/>
      <c r="P248" s="118" t="n"/>
      <c r="Q248" s="118" t="n"/>
      <c r="R248" s="118" t="n"/>
      <c r="S248" s="118" t="n"/>
      <c r="T248" s="118" t="n"/>
      <c r="U248" s="118" t="n">
        <v>1</v>
      </c>
      <c r="V248" s="118" t="n"/>
      <c r="W248" s="118" t="n"/>
      <c r="X248" s="118" t="n"/>
      <c r="Y248" s="118" t="n"/>
      <c r="Z248" s="118" t="n">
        <v>1</v>
      </c>
      <c r="AA248" s="118" t="n"/>
      <c r="AB248" s="118" t="n">
        <v>1</v>
      </c>
      <c r="AC248" s="118" t="n"/>
      <c r="AD248" s="118" t="n"/>
      <c r="AE248" s="118" t="n">
        <v>1</v>
      </c>
      <c r="AF248" s="118" t="n"/>
      <c r="AG248" s="118" t="n"/>
      <c r="AH248" s="118" t="n"/>
      <c r="AI248" s="118" t="n"/>
      <c r="AJ248" s="118" t="n"/>
      <c r="AK248" s="118" t="n"/>
      <c r="AL248" s="118" t="n"/>
      <c r="AM248" s="118" t="n"/>
      <c r="AN248" s="118" t="n"/>
      <c r="AO248" s="118" t="n"/>
      <c r="AP248" s="118" t="n"/>
      <c r="AQ248" s="118" t="n"/>
      <c r="AR248" s="118" t="n"/>
      <c r="AS248" s="118" t="n"/>
      <c r="AT248" s="118" t="n"/>
      <c r="AU248" s="118" t="n"/>
      <c r="AV248" s="118" t="n"/>
      <c r="AW248" s="118" t="n"/>
      <c r="AX248" s="118" t="n"/>
      <c r="AY248" s="118" t="n"/>
      <c r="AZ248" s="118" t="n"/>
      <c r="BA248" s="118" t="n"/>
      <c r="BB248" s="118" t="n"/>
      <c r="BC248" s="118" t="n"/>
      <c r="BD248" s="118" t="n"/>
      <c r="BE248" s="118" t="n"/>
      <c r="BF248" s="118" t="n"/>
      <c r="BG248" s="118" t="n"/>
      <c r="BH248" s="118" t="n"/>
      <c r="BI248" s="118" t="n"/>
      <c r="BJ248" s="118" t="n"/>
      <c r="BK248" s="118" t="n"/>
      <c r="BL248" s="118" t="n"/>
      <c r="BM248" s="118" t="n"/>
      <c r="BN248" s="118" t="n"/>
      <c r="BO248" s="118" t="n"/>
      <c r="BP248" s="118" t="n"/>
      <c r="BQ248" s="118" t="n"/>
      <c r="BR248" s="118" t="n"/>
      <c r="BS248" s="118" t="n"/>
      <c r="BT248" s="118">
        <f>COUNTIF(B248:BS248,1)</f>
        <v/>
      </c>
      <c r="BV248" s="76">
        <f>TRIM(RIGHT(A248, LEN(A248) - FIND("@", SUBSTITUTE(A248, " ", "@", LEN(A248)-LEN(SUBSTITUTE(A248," ",""))))))</f>
        <v/>
      </c>
      <c r="BW248" s="76">
        <f>TRIM(LEFT(A248,FIND(" ",A248&amp;" ")-1))</f>
        <v/>
      </c>
      <c r="BX248">
        <f>+IF(BV248=BV247,"Same","Diff")</f>
        <v/>
      </c>
      <c r="BY248">
        <f>IF(BX248="Same",IF(BW248=BW247,"same","Diff"))</f>
        <v/>
      </c>
    </row>
    <row r="249" ht="17" customHeight="1">
      <c r="A249" s="59" t="inlineStr">
        <is>
          <t>John Cotter</t>
        </is>
      </c>
      <c r="B249" s="117" t="n"/>
      <c r="C249" s="117" t="n"/>
      <c r="D249" s="117" t="n"/>
      <c r="E249" s="117" t="n"/>
      <c r="F249" s="117" t="n"/>
      <c r="G249" s="117" t="n"/>
      <c r="H249" s="117" t="n"/>
      <c r="I249" s="117" t="n"/>
      <c r="J249" s="118" t="n"/>
      <c r="K249" s="118" t="n"/>
      <c r="L249" s="118" t="n"/>
      <c r="M249" s="118" t="n"/>
      <c r="N249" s="118" t="n"/>
      <c r="O249" s="118" t="n"/>
      <c r="P249" s="118" t="n"/>
      <c r="Q249" s="118" t="n"/>
      <c r="R249" s="118" t="n"/>
      <c r="S249" s="118" t="n"/>
      <c r="T249" s="118" t="n"/>
      <c r="U249" s="118" t="n"/>
      <c r="V249" s="118" t="n"/>
      <c r="W249" s="118" t="n"/>
      <c r="X249" s="118" t="n"/>
      <c r="Y249" s="118" t="n"/>
      <c r="Z249" s="118" t="n"/>
      <c r="AA249" s="118" t="n"/>
      <c r="AB249" s="118" t="n"/>
      <c r="AC249" s="118" t="n"/>
      <c r="AD249" s="118" t="n"/>
      <c r="AE249" s="118" t="n">
        <v>1</v>
      </c>
      <c r="AF249" s="118" t="n">
        <v>1</v>
      </c>
      <c r="AG249" s="118" t="n">
        <v>1</v>
      </c>
      <c r="AH249" s="118" t="n">
        <v>1</v>
      </c>
      <c r="AI249" s="118" t="n">
        <v>1</v>
      </c>
      <c r="AJ249" s="118" t="n">
        <v>1</v>
      </c>
      <c r="AK249" s="118" t="n">
        <v>1</v>
      </c>
      <c r="AL249" s="118" t="n">
        <v>1</v>
      </c>
      <c r="AM249" s="118" t="n">
        <v>1</v>
      </c>
      <c r="AN249" s="118" t="n"/>
      <c r="AO249" s="118" t="n">
        <v>1</v>
      </c>
      <c r="AP249" s="118" t="n"/>
      <c r="AQ249" s="118" t="n">
        <v>1</v>
      </c>
      <c r="AR249" s="118" t="n"/>
      <c r="AS249" s="118" t="n">
        <v>1</v>
      </c>
      <c r="AT249" s="118" t="n"/>
      <c r="AU249" s="118" t="n"/>
      <c r="AV249" s="118" t="n"/>
      <c r="AW249" s="118" t="n"/>
      <c r="AX249" s="118" t="n"/>
      <c r="AY249" s="118" t="n"/>
      <c r="AZ249" s="118" t="n"/>
      <c r="BA249" s="118" t="n"/>
      <c r="BB249" s="118" t="n"/>
      <c r="BC249" s="118" t="n"/>
      <c r="BD249" s="118" t="n"/>
      <c r="BE249" s="118" t="n"/>
      <c r="BF249" s="118" t="n"/>
      <c r="BG249" s="118" t="n"/>
      <c r="BH249" s="118" t="n"/>
      <c r="BI249" s="118" t="n"/>
      <c r="BJ249" s="118" t="n"/>
      <c r="BK249" s="118" t="n"/>
      <c r="BL249" s="118" t="n"/>
      <c r="BM249" s="118" t="n"/>
      <c r="BN249" s="118" t="n"/>
      <c r="BO249" s="118" t="n"/>
      <c r="BP249" s="118" t="n"/>
      <c r="BQ249" s="118" t="n"/>
      <c r="BR249" s="118" t="n"/>
      <c r="BS249" s="118" t="n"/>
      <c r="BT249" s="118">
        <f>COUNTIF(B249:BS249,1)</f>
        <v/>
      </c>
      <c r="BV249" s="76">
        <f>TRIM(RIGHT(A249, LEN(A249) - FIND("@", SUBSTITUTE(A249, " ", "@", LEN(A249)-LEN(SUBSTITUTE(A249," ",""))))))</f>
        <v/>
      </c>
      <c r="BW249" s="76">
        <f>TRIM(LEFT(A249,FIND(" ",A249&amp;" ")-1))</f>
        <v/>
      </c>
      <c r="BX249">
        <f>+IF(BV249=BV248,"Same","Diff")</f>
        <v/>
      </c>
      <c r="BY249">
        <f>IF(BX249="Same",IF(BW249=BW248,"same","Diff"))</f>
        <v/>
      </c>
    </row>
    <row r="250" ht="17" customHeight="1">
      <c r="A250" s="59" t="inlineStr">
        <is>
          <t>Steve Coulter</t>
        </is>
      </c>
      <c r="B250" s="117" t="n"/>
      <c r="C250" s="117" t="n"/>
      <c r="D250" s="117" t="n"/>
      <c r="E250" s="117" t="n"/>
      <c r="F250" s="117" t="n"/>
      <c r="G250" s="117" t="n"/>
      <c r="H250" s="117" t="n"/>
      <c r="I250" s="117" t="n"/>
      <c r="J250" s="118" t="n"/>
      <c r="K250" s="118" t="n"/>
      <c r="L250" s="118" t="n"/>
      <c r="M250" s="118" t="n"/>
      <c r="N250" s="118" t="n"/>
      <c r="O250" s="118" t="n"/>
      <c r="P250" s="118" t="n"/>
      <c r="Q250" s="118" t="n"/>
      <c r="R250" s="118" t="n"/>
      <c r="S250" s="118" t="n"/>
      <c r="T250" s="118" t="n"/>
      <c r="U250" s="118" t="n"/>
      <c r="V250" s="118" t="n"/>
      <c r="W250" s="118" t="n"/>
      <c r="X250" s="118" t="n"/>
      <c r="Y250" s="118" t="n"/>
      <c r="Z250" s="118" t="n"/>
      <c r="AA250" s="118" t="n"/>
      <c r="AB250" s="118" t="n"/>
      <c r="AC250" s="118" t="n"/>
      <c r="AD250" s="118" t="n"/>
      <c r="AE250" s="118" t="n"/>
      <c r="AF250" s="118" t="n"/>
      <c r="AG250" s="118" t="n"/>
      <c r="AH250" s="118" t="n"/>
      <c r="AI250" s="118" t="n"/>
      <c r="AJ250" s="118" t="n"/>
      <c r="AK250" s="118" t="n"/>
      <c r="AL250" s="118" t="n"/>
      <c r="AM250" s="118" t="n"/>
      <c r="AN250" s="118" t="n"/>
      <c r="AO250" s="118" t="n"/>
      <c r="AP250" s="118" t="n"/>
      <c r="AQ250" s="118" t="n"/>
      <c r="AR250" s="118" t="n"/>
      <c r="AS250" s="118" t="n">
        <v>1</v>
      </c>
      <c r="AT250" s="118" t="n"/>
      <c r="AU250" s="118" t="n"/>
      <c r="AV250" s="118" t="n"/>
      <c r="AW250" s="118" t="n"/>
      <c r="AX250" s="118" t="n"/>
      <c r="AY250" s="118" t="n"/>
      <c r="AZ250" s="118" t="n"/>
      <c r="BA250" s="118" t="n"/>
      <c r="BB250" s="118" t="n"/>
      <c r="BC250" s="118" t="n"/>
      <c r="BD250" s="118" t="n"/>
      <c r="BE250" s="118" t="n"/>
      <c r="BF250" s="118" t="n"/>
      <c r="BG250" s="118" t="n"/>
      <c r="BH250" s="118" t="n"/>
      <c r="BI250" s="118" t="n"/>
      <c r="BJ250" s="118" t="n"/>
      <c r="BK250" s="118" t="n"/>
      <c r="BL250" s="118" t="n"/>
      <c r="BM250" s="118" t="n"/>
      <c r="BN250" s="118" t="n"/>
      <c r="BO250" s="118" t="n"/>
      <c r="BP250" s="118" t="n"/>
      <c r="BQ250" s="118" t="n"/>
      <c r="BR250" s="118" t="n"/>
      <c r="BS250" s="118" t="n"/>
      <c r="BT250" s="118">
        <f>COUNTIF(B250:BS250,1)</f>
        <v/>
      </c>
      <c r="BV250" s="76">
        <f>TRIM(RIGHT(A250, LEN(A250) - FIND("@", SUBSTITUTE(A250, " ", "@", LEN(A250)-LEN(SUBSTITUTE(A250," ",""))))))</f>
        <v/>
      </c>
      <c r="BW250" s="76">
        <f>TRIM(LEFT(A250,FIND(" ",A250&amp;" ")-1))</f>
        <v/>
      </c>
      <c r="BX250">
        <f>+IF(BV250=BV249,"Same","Diff")</f>
        <v/>
      </c>
      <c r="BY250">
        <f>IF(BX250="Same",IF(BW250=BW249,"same","Diff"))</f>
        <v/>
      </c>
    </row>
    <row r="251" ht="17" customHeight="1">
      <c r="A251" s="59" t="inlineStr">
        <is>
          <t>Fabian Coulthard</t>
        </is>
      </c>
      <c r="B251" s="117" t="n"/>
      <c r="C251" s="117" t="n"/>
      <c r="D251" s="117" t="n"/>
      <c r="E251" s="117" t="n"/>
      <c r="F251" s="117" t="n"/>
      <c r="G251" s="117" t="n"/>
      <c r="H251" s="117" t="n"/>
      <c r="I251" s="117" t="n"/>
      <c r="J251" s="118" t="n"/>
      <c r="K251" s="118" t="n"/>
      <c r="L251" s="118" t="n"/>
      <c r="M251" s="118" t="n"/>
      <c r="N251" s="118" t="n"/>
      <c r="O251" s="118" t="n"/>
      <c r="P251" s="118" t="n"/>
      <c r="Q251" s="118" t="n"/>
      <c r="R251" s="118" t="n"/>
      <c r="S251" s="118" t="n"/>
      <c r="T251" s="118" t="n"/>
      <c r="U251" s="118" t="n"/>
      <c r="V251" s="118" t="n"/>
      <c r="W251" s="118" t="n"/>
      <c r="X251" s="118" t="n"/>
      <c r="Y251" s="118" t="n"/>
      <c r="Z251" s="118" t="n"/>
      <c r="AA251" s="118" t="n"/>
      <c r="AB251" s="118" t="n"/>
      <c r="AC251" s="118" t="n"/>
      <c r="AD251" s="118" t="n"/>
      <c r="AE251" s="118" t="n"/>
      <c r="AF251" s="118" t="n"/>
      <c r="AG251" s="118" t="n"/>
      <c r="AH251" s="118" t="n"/>
      <c r="AI251" s="118" t="n"/>
      <c r="AJ251" s="118" t="n"/>
      <c r="AK251" s="118" t="n"/>
      <c r="AL251" s="118" t="n"/>
      <c r="AM251" s="118" t="n"/>
      <c r="AN251" s="118" t="n"/>
      <c r="AO251" s="118" t="n"/>
      <c r="AP251" s="118" t="n"/>
      <c r="AQ251" s="118" t="n"/>
      <c r="AR251" s="118" t="n"/>
      <c r="AS251" s="118" t="n"/>
      <c r="AT251" s="118" t="n"/>
      <c r="AU251" s="118" t="n"/>
      <c r="AV251" s="118" t="n"/>
      <c r="AW251" s="118" t="n">
        <v>1</v>
      </c>
      <c r="AX251" s="118" t="n">
        <v>1</v>
      </c>
      <c r="AY251" s="118" t="n">
        <v>1</v>
      </c>
      <c r="AZ251" s="118" t="n">
        <v>1</v>
      </c>
      <c r="BA251" s="118" t="n">
        <v>1</v>
      </c>
      <c r="BB251" s="118" t="n">
        <v>1</v>
      </c>
      <c r="BC251" s="118" t="n">
        <v>1</v>
      </c>
      <c r="BD251" s="118" t="n">
        <v>1</v>
      </c>
      <c r="BE251" s="118" t="n">
        <v>1</v>
      </c>
      <c r="BF251" s="118" t="n">
        <v>1</v>
      </c>
      <c r="BG251" s="118" t="n">
        <v>1</v>
      </c>
      <c r="BH251" s="118" t="n">
        <v>1</v>
      </c>
      <c r="BI251" s="118" t="n">
        <v>1</v>
      </c>
      <c r="BJ251" s="118" t="n">
        <v>1</v>
      </c>
      <c r="BK251" s="118" t="n">
        <v>1</v>
      </c>
      <c r="BL251" s="118" t="n">
        <v>1</v>
      </c>
      <c r="BM251" s="118" t="n">
        <v>1</v>
      </c>
      <c r="BN251" s="118" t="n">
        <v>1</v>
      </c>
      <c r="BO251" s="118" t="n">
        <v>1</v>
      </c>
      <c r="BP251" s="118" t="n">
        <v>1</v>
      </c>
      <c r="BQ251" s="118" t="n">
        <v>1</v>
      </c>
      <c r="BR251" s="118" t="n">
        <v>1</v>
      </c>
      <c r="BS251" s="118" t="n">
        <v>1</v>
      </c>
      <c r="BT251" s="118">
        <f>COUNTIF(B251:BS251,1)</f>
        <v/>
      </c>
      <c r="BV251" s="76">
        <f>TRIM(RIGHT(A251, LEN(A251) - FIND("@", SUBSTITUTE(A251, " ", "@", LEN(A251)-LEN(SUBSTITUTE(A251," ",""))))))</f>
        <v/>
      </c>
      <c r="BW251" s="76">
        <f>TRIM(LEFT(A251,FIND(" ",A251&amp;" ")-1))</f>
        <v/>
      </c>
      <c r="BX251">
        <f>+IF(BV251=BV250,"Same","Diff")</f>
        <v/>
      </c>
      <c r="BY251">
        <f>IF(BX251="Same",IF(BW251=BW250,"same","Diff"))</f>
        <v/>
      </c>
    </row>
    <row r="252" ht="17" customHeight="1">
      <c r="A252" s="59" t="inlineStr">
        <is>
          <t>James Courtney</t>
        </is>
      </c>
      <c r="B252" s="117" t="n"/>
      <c r="C252" s="117" t="n"/>
      <c r="D252" s="117" t="n"/>
      <c r="E252" s="117" t="n"/>
      <c r="F252" s="117" t="n"/>
      <c r="G252" s="117" t="n"/>
      <c r="H252" s="117" t="n"/>
      <c r="I252" s="117" t="n"/>
      <c r="J252" s="118" t="n"/>
      <c r="K252" s="118" t="n"/>
      <c r="L252" s="118" t="n"/>
      <c r="M252" s="118" t="n"/>
      <c r="N252" s="118" t="n"/>
      <c r="O252" s="118" t="n"/>
      <c r="P252" s="118" t="n"/>
      <c r="Q252" s="118" t="n"/>
      <c r="R252" s="118" t="n"/>
      <c r="S252" s="118" t="n"/>
      <c r="T252" s="118" t="n"/>
      <c r="U252" s="118" t="n"/>
      <c r="V252" s="118" t="n"/>
      <c r="W252" s="118" t="n"/>
      <c r="X252" s="118" t="n"/>
      <c r="Y252" s="118" t="n"/>
      <c r="Z252" s="118" t="n"/>
      <c r="AA252" s="118" t="n"/>
      <c r="AB252" s="118" t="n"/>
      <c r="AC252" s="118" t="n"/>
      <c r="AD252" s="118" t="n"/>
      <c r="AE252" s="118" t="n"/>
      <c r="AF252" s="118" t="n"/>
      <c r="AG252" s="118" t="n"/>
      <c r="AH252" s="118" t="n"/>
      <c r="AI252" s="118" t="n"/>
      <c r="AJ252" s="118" t="n"/>
      <c r="AK252" s="118" t="n"/>
      <c r="AL252" s="118" t="n"/>
      <c r="AM252" s="118" t="n"/>
      <c r="AN252" s="118" t="n"/>
      <c r="AO252" s="118" t="n"/>
      <c r="AP252" s="118" t="n"/>
      <c r="AQ252" s="118" t="n"/>
      <c r="AR252" s="118" t="n"/>
      <c r="AS252" s="118" t="n"/>
      <c r="AT252" s="118" t="n"/>
      <c r="AU252" s="118" t="n"/>
      <c r="AV252" s="118" t="n"/>
      <c r="AW252" s="118" t="n"/>
      <c r="AX252" s="118" t="n">
        <v>1</v>
      </c>
      <c r="AY252" s="118" t="n">
        <v>1</v>
      </c>
      <c r="AZ252" s="118" t="n">
        <v>1</v>
      </c>
      <c r="BA252" s="118" t="n">
        <v>1</v>
      </c>
      <c r="BB252" s="118" t="n">
        <v>1</v>
      </c>
      <c r="BC252" s="118" t="n">
        <v>1</v>
      </c>
      <c r="BD252" s="118" t="n">
        <v>1</v>
      </c>
      <c r="BE252" s="118" t="n">
        <v>1</v>
      </c>
      <c r="BF252" s="118" t="n">
        <v>1</v>
      </c>
      <c r="BG252" s="118" t="n">
        <v>1</v>
      </c>
      <c r="BH252" s="118" t="n"/>
      <c r="BI252" s="118" t="n">
        <v>1</v>
      </c>
      <c r="BJ252" s="118" t="n">
        <v>1</v>
      </c>
      <c r="BK252" s="118" t="n">
        <v>1</v>
      </c>
      <c r="BL252" s="118" t="n">
        <v>1</v>
      </c>
      <c r="BM252" s="118" t="n">
        <v>1</v>
      </c>
      <c r="BN252" s="118" t="n">
        <v>1</v>
      </c>
      <c r="BO252" s="118" t="n">
        <v>1</v>
      </c>
      <c r="BP252" s="118" t="n">
        <v>1</v>
      </c>
      <c r="BQ252" s="118" t="n">
        <v>1</v>
      </c>
      <c r="BR252" s="118" t="n">
        <v>1</v>
      </c>
      <c r="BS252" s="118" t="n">
        <v>1</v>
      </c>
      <c r="BT252" s="118">
        <f>COUNTIF(B252:BS252,1)</f>
        <v/>
      </c>
      <c r="BV252" s="76">
        <f>TRIM(RIGHT(A252, LEN(A252) - FIND("@", SUBSTITUTE(A252, " ", "@", LEN(A252)-LEN(SUBSTITUTE(A252," ",""))))))</f>
        <v/>
      </c>
      <c r="BW252" s="76">
        <f>TRIM(LEFT(A252,FIND(" ",A252&amp;" ")-1))</f>
        <v/>
      </c>
      <c r="BX252">
        <f>+IF(BV252=BV251,"Same","Diff")</f>
        <v/>
      </c>
      <c r="BY252">
        <f>IF(BX252="Same",IF(BW252=BW251,"same","Diff"))</f>
        <v/>
      </c>
    </row>
    <row r="253" ht="17" customHeight="1">
      <c r="A253" s="59" t="inlineStr">
        <is>
          <t>Charlie Cox</t>
        </is>
      </c>
      <c r="B253" s="117" t="n"/>
      <c r="C253" s="117" t="n"/>
      <c r="D253" s="117" t="n"/>
      <c r="E253" s="117" t="n"/>
      <c r="F253" s="117" t="n"/>
      <c r="G253" s="117" t="n"/>
      <c r="H253" s="117" t="n"/>
      <c r="I253" s="117" t="n"/>
      <c r="J253" s="118" t="n"/>
      <c r="K253" s="118" t="n"/>
      <c r="L253" s="118" t="n"/>
      <c r="M253" s="118" t="n"/>
      <c r="N253" s="118" t="n"/>
      <c r="O253" s="118" t="n"/>
      <c r="P253" s="118" t="n"/>
      <c r="Q253" s="118" t="n"/>
      <c r="R253" s="118" t="n"/>
      <c r="S253" s="118" t="n"/>
      <c r="T253" s="118" t="n"/>
      <c r="U253" s="118" t="n"/>
      <c r="V253" s="118" t="n"/>
      <c r="W253" s="118" t="n"/>
      <c r="X253" s="118" t="n"/>
      <c r="Y253" s="118" t="n"/>
      <c r="Z253" s="118" t="n"/>
      <c r="AA253" s="118" t="n"/>
      <c r="AB253" s="118" t="n"/>
      <c r="AC253" s="118" t="n"/>
      <c r="AD253" s="118" t="n"/>
      <c r="AE253" s="118" t="n"/>
      <c r="AF253" s="118" t="n"/>
      <c r="AG253" s="118" t="n"/>
      <c r="AH253" s="118" t="n"/>
      <c r="AI253" s="118" t="n"/>
      <c r="AJ253" s="118" t="n"/>
      <c r="AK253" s="118" t="n"/>
      <c r="AL253" s="118" t="n"/>
      <c r="AM253" s="118" t="n">
        <v>1</v>
      </c>
      <c r="AN253" s="118" t="n"/>
      <c r="AO253" s="118" t="n">
        <v>1</v>
      </c>
      <c r="AP253" s="118" t="n"/>
      <c r="AQ253" s="118" t="n">
        <v>1</v>
      </c>
      <c r="AR253" s="118" t="n"/>
      <c r="AS253" s="118" t="n"/>
      <c r="AT253" s="118" t="n"/>
      <c r="AU253" s="118" t="n"/>
      <c r="AV253" s="118" t="n"/>
      <c r="AW253" s="118" t="n"/>
      <c r="AX253" s="118" t="n"/>
      <c r="AY253" s="118" t="n"/>
      <c r="AZ253" s="118" t="n"/>
      <c r="BA253" s="118" t="n"/>
      <c r="BB253" s="118" t="n"/>
      <c r="BC253" s="118" t="n"/>
      <c r="BD253" s="118" t="n"/>
      <c r="BE253" s="118" t="n"/>
      <c r="BF253" s="118" t="n"/>
      <c r="BG253" s="118" t="n"/>
      <c r="BH253" s="118" t="n"/>
      <c r="BI253" s="118" t="n"/>
      <c r="BJ253" s="118" t="n"/>
      <c r="BK253" s="118" t="n"/>
      <c r="BL253" s="118" t="n"/>
      <c r="BM253" s="118" t="n"/>
      <c r="BN253" s="118" t="n"/>
      <c r="BO253" s="118" t="n"/>
      <c r="BP253" s="118" t="n"/>
      <c r="BQ253" s="118" t="n"/>
      <c r="BR253" s="118" t="n"/>
      <c r="BS253" s="118" t="n"/>
      <c r="BT253" s="118">
        <f>COUNTIF(B253:BS253,1)</f>
        <v/>
      </c>
      <c r="BV253" s="76">
        <f>TRIM(RIGHT(A253, LEN(A253) - FIND("@", SUBSTITUTE(A253, " ", "@", LEN(A253)-LEN(SUBSTITUTE(A253," ",""))))))</f>
        <v/>
      </c>
      <c r="BW253" s="76">
        <f>TRIM(LEFT(A253,FIND(" ",A253&amp;" ")-1))</f>
        <v/>
      </c>
      <c r="BX253">
        <f>+IF(BV253=BV252,"Same","Diff")</f>
        <v/>
      </c>
      <c r="BY253">
        <f>IF(BX253="Same",IF(BW253=BW252,"same","Diff"))</f>
        <v/>
      </c>
    </row>
    <row r="254" ht="17" customHeight="1">
      <c r="A254" s="60" t="inlineStr">
        <is>
          <t>Bob Cracknell</t>
        </is>
      </c>
      <c r="B254" s="119" t="n"/>
      <c r="C254" s="119" t="n"/>
      <c r="D254" s="119" t="n"/>
      <c r="E254" s="119" t="n"/>
      <c r="F254" s="119" t="n"/>
      <c r="G254" s="119" t="n"/>
      <c r="H254" s="119" t="n"/>
      <c r="I254" s="119" t="n"/>
      <c r="J254" s="118" t="n"/>
      <c r="K254" s="118" t="n"/>
      <c r="L254" s="118" t="n"/>
      <c r="M254" s="118" t="n">
        <v>1</v>
      </c>
      <c r="N254" s="118" t="n">
        <v>1</v>
      </c>
      <c r="O254" s="118" t="n"/>
      <c r="P254" s="118" t="n"/>
      <c r="Q254" s="118" t="n"/>
      <c r="R254" s="118" t="n"/>
      <c r="S254" s="118" t="n"/>
      <c r="T254" s="118" t="n"/>
      <c r="U254" s="118" t="n"/>
      <c r="V254" s="118" t="n"/>
      <c r="W254" s="118" t="n"/>
      <c r="X254" s="118" t="n"/>
      <c r="Y254" s="118" t="n"/>
      <c r="Z254" s="118" t="n"/>
      <c r="AA254" s="118" t="n"/>
      <c r="AB254" s="118" t="n"/>
      <c r="AC254" s="118" t="n"/>
      <c r="AD254" s="118" t="n"/>
      <c r="AE254" s="118" t="n"/>
      <c r="AF254" s="118" t="n"/>
      <c r="AG254" s="118" t="n"/>
      <c r="AH254" s="118" t="n"/>
      <c r="AI254" s="118" t="n"/>
      <c r="AJ254" s="118" t="n"/>
      <c r="AK254" s="118" t="n"/>
      <c r="AL254" s="118" t="n"/>
      <c r="AM254" s="118" t="n"/>
      <c r="AN254" s="118" t="n"/>
      <c r="AO254" s="118" t="n"/>
      <c r="AP254" s="118" t="n"/>
      <c r="AQ254" s="118" t="n"/>
      <c r="AR254" s="118" t="n"/>
      <c r="AS254" s="118" t="n"/>
      <c r="AT254" s="118" t="n"/>
      <c r="AU254" s="118" t="n"/>
      <c r="AV254" s="118" t="n"/>
      <c r="AW254" s="118" t="n"/>
      <c r="AX254" s="118" t="n"/>
      <c r="AY254" s="118" t="n"/>
      <c r="AZ254" s="118" t="n"/>
      <c r="BA254" s="118" t="n"/>
      <c r="BB254" s="118" t="n"/>
      <c r="BC254" s="118" t="n"/>
      <c r="BD254" s="118" t="n"/>
      <c r="BE254" s="118" t="n"/>
      <c r="BF254" s="118" t="n"/>
      <c r="BG254" s="118" t="n"/>
      <c r="BH254" s="118" t="n"/>
      <c r="BI254" s="118" t="n"/>
      <c r="BJ254" s="118" t="n"/>
      <c r="BK254" s="118" t="n"/>
      <c r="BL254" s="118" t="n"/>
      <c r="BM254" s="118" t="n"/>
      <c r="BN254" s="118" t="n"/>
      <c r="BO254" s="118" t="n"/>
      <c r="BP254" s="118" t="n"/>
      <c r="BQ254" s="118" t="n"/>
      <c r="BR254" s="118" t="n"/>
      <c r="BS254" s="118" t="n"/>
      <c r="BT254" s="118">
        <f>COUNTIF(B254:BS254,1)</f>
        <v/>
      </c>
      <c r="BV254" s="76">
        <f>TRIM(RIGHT(A254, LEN(A254) - FIND("@", SUBSTITUTE(A254, " ", "@", LEN(A254)-LEN(SUBSTITUTE(A254," ",""))))))</f>
        <v/>
      </c>
      <c r="BW254" s="76">
        <f>TRIM(LEFT(A254,FIND(" ",A254&amp;" ")-1))</f>
        <v/>
      </c>
      <c r="BX254">
        <f>+IF(BV254=BV253,"Same","Diff")</f>
        <v/>
      </c>
      <c r="BY254">
        <f>IF(BX254="Same",IF(BW254=BW253,"same","Diff"))</f>
        <v/>
      </c>
    </row>
    <row r="255" ht="17" customHeight="1">
      <c r="A255" s="59" t="inlineStr">
        <is>
          <t>John Craft</t>
        </is>
      </c>
      <c r="B255" s="117" t="n"/>
      <c r="C255" s="117" t="n"/>
      <c r="D255" s="117" t="n"/>
      <c r="E255" s="117" t="n"/>
      <c r="F255" s="117" t="n"/>
      <c r="G255" s="117" t="n"/>
      <c r="H255" s="117" t="n"/>
      <c r="I255" s="117" t="n"/>
      <c r="J255" s="118" t="n"/>
      <c r="K255" s="118" t="n"/>
      <c r="L255" s="118" t="n"/>
      <c r="M255" s="118" t="n"/>
      <c r="N255" s="118" t="n"/>
      <c r="O255" s="118" t="n"/>
      <c r="P255" s="118" t="n"/>
      <c r="Q255" s="118" t="n"/>
      <c r="R255" s="118" t="n"/>
      <c r="S255" s="118" t="n"/>
      <c r="T255" s="118" t="n"/>
      <c r="U255" s="118" t="n"/>
      <c r="V255" s="118" t="n"/>
      <c r="W255" s="118" t="n">
        <v>1</v>
      </c>
      <c r="X255" s="118" t="n">
        <v>1</v>
      </c>
      <c r="Y255" s="118" t="n">
        <v>1</v>
      </c>
      <c r="Z255" s="118" t="n">
        <v>1</v>
      </c>
      <c r="AA255" s="118" t="n"/>
      <c r="AB255" s="118" t="n"/>
      <c r="AC255" s="118" t="n"/>
      <c r="AD255" s="118" t="n"/>
      <c r="AE255" s="118" t="n"/>
      <c r="AF255" s="118" t="n"/>
      <c r="AG255" s="118" t="n"/>
      <c r="AH255" s="118" t="n"/>
      <c r="AI255" s="118" t="n"/>
      <c r="AJ255" s="118" t="n"/>
      <c r="AK255" s="118" t="n"/>
      <c r="AL255" s="118" t="n"/>
      <c r="AM255" s="118" t="n"/>
      <c r="AN255" s="118" t="n"/>
      <c r="AO255" s="118" t="n"/>
      <c r="AP255" s="118" t="n"/>
      <c r="AQ255" s="118" t="n"/>
      <c r="AR255" s="118" t="n"/>
      <c r="AS255" s="118" t="n"/>
      <c r="AT255" s="118" t="n"/>
      <c r="AU255" s="118" t="n"/>
      <c r="AV255" s="118" t="n"/>
      <c r="AW255" s="118" t="n"/>
      <c r="AX255" s="118" t="n"/>
      <c r="AY255" s="118" t="n"/>
      <c r="AZ255" s="118" t="n"/>
      <c r="BA255" s="118" t="n"/>
      <c r="BB255" s="118" t="n"/>
      <c r="BC255" s="118" t="n"/>
      <c r="BD255" s="118" t="n"/>
      <c r="BE255" s="118" t="n"/>
      <c r="BF255" s="118" t="n"/>
      <c r="BG255" s="118" t="n"/>
      <c r="BH255" s="118" t="n"/>
      <c r="BI255" s="118" t="n"/>
      <c r="BJ255" s="118" t="n"/>
      <c r="BK255" s="118" t="n"/>
      <c r="BL255" s="118" t="n"/>
      <c r="BM255" s="118" t="n"/>
      <c r="BN255" s="118" t="n"/>
      <c r="BO255" s="118" t="n"/>
      <c r="BP255" s="118" t="n"/>
      <c r="BQ255" s="118" t="n"/>
      <c r="BR255" s="118" t="n"/>
      <c r="BS255" s="118" t="n"/>
      <c r="BT255" s="118">
        <f>COUNTIF(B255:BS255,1)</f>
        <v/>
      </c>
      <c r="BV255" s="76">
        <f>TRIM(RIGHT(A255, LEN(A255) - FIND("@", SUBSTITUTE(A255, " ", "@", LEN(A255)-LEN(SUBSTITUTE(A255," ",""))))))</f>
        <v/>
      </c>
      <c r="BW255" s="76">
        <f>TRIM(LEFT(A255,FIND(" ",A255&amp;" ")-1))</f>
        <v/>
      </c>
      <c r="BX255">
        <f>+IF(BV255=BV254,"Same","Diff")</f>
        <v/>
      </c>
      <c r="BY255">
        <f>IF(BX255="Same",IF(BW255=BW254,"same","Diff"))</f>
        <v/>
      </c>
    </row>
    <row r="256" ht="17" customHeight="1">
      <c r="A256" s="59" t="inlineStr">
        <is>
          <t>Layton Crambrook</t>
        </is>
      </c>
      <c r="B256" s="117" t="n"/>
      <c r="C256" s="117" t="n"/>
      <c r="D256" s="117" t="n"/>
      <c r="E256" s="117" t="n"/>
      <c r="F256" s="117" t="n"/>
      <c r="G256" s="117" t="n"/>
      <c r="H256" s="117" t="n"/>
      <c r="I256" s="117" t="n"/>
      <c r="J256" s="118" t="n"/>
      <c r="K256" s="118" t="n"/>
      <c r="L256" s="118" t="n"/>
      <c r="M256" s="118" t="n"/>
      <c r="N256" s="118" t="n"/>
      <c r="O256" s="118" t="n"/>
      <c r="P256" s="118" t="n"/>
      <c r="Q256" s="118" t="n"/>
      <c r="R256" s="118" t="n"/>
      <c r="S256" s="118" t="n"/>
      <c r="T256" s="118" t="n"/>
      <c r="U256" s="118" t="n"/>
      <c r="V256" s="118" t="n"/>
      <c r="W256" s="118" t="n"/>
      <c r="X256" s="118" t="n"/>
      <c r="Y256" s="118" t="n"/>
      <c r="Z256" s="118" t="n"/>
      <c r="AA256" s="118" t="n"/>
      <c r="AB256" s="118" t="n"/>
      <c r="AC256" s="118" t="n"/>
      <c r="AD256" s="118" t="n"/>
      <c r="AE256" s="118" t="n"/>
      <c r="AF256" s="118" t="n"/>
      <c r="AG256" s="118" t="n"/>
      <c r="AH256" s="118" t="n"/>
      <c r="AI256" s="118" t="n"/>
      <c r="AJ256" s="118" t="n"/>
      <c r="AK256" s="118" t="n"/>
      <c r="AL256" s="118" t="n"/>
      <c r="AM256" s="118" t="n"/>
      <c r="AN256" s="118" t="n"/>
      <c r="AO256" s="118" t="n"/>
      <c r="AP256" s="118" t="n"/>
      <c r="AQ256" s="118" t="n">
        <v>1</v>
      </c>
      <c r="AR256" s="118" t="n"/>
      <c r="AS256" s="118" t="n">
        <v>1</v>
      </c>
      <c r="AT256" s="118" t="n">
        <v>1</v>
      </c>
      <c r="AU256" s="118" t="n"/>
      <c r="AV256" s="118" t="n"/>
      <c r="AW256" s="118" t="n"/>
      <c r="AX256" s="118" t="n"/>
      <c r="AY256" s="118" t="n"/>
      <c r="AZ256" s="118" t="n"/>
      <c r="BA256" s="118" t="n"/>
      <c r="BB256" s="118" t="n"/>
      <c r="BC256" s="118" t="n"/>
      <c r="BD256" s="118" t="n"/>
      <c r="BE256" s="118" t="n"/>
      <c r="BF256" s="118" t="n"/>
      <c r="BG256" s="118" t="n"/>
      <c r="BH256" s="118" t="n"/>
      <c r="BI256" s="118" t="n"/>
      <c r="BJ256" s="118" t="n"/>
      <c r="BK256" s="118" t="n"/>
      <c r="BL256" s="118" t="n"/>
      <c r="BM256" s="118" t="n"/>
      <c r="BN256" s="118" t="n"/>
      <c r="BO256" s="118" t="n"/>
      <c r="BP256" s="118" t="n"/>
      <c r="BQ256" s="118" t="n"/>
      <c r="BR256" s="118" t="n"/>
      <c r="BS256" s="118" t="n"/>
      <c r="BT256" s="118">
        <f>COUNTIF(B256:BS256,1)</f>
        <v/>
      </c>
      <c r="BV256" s="76">
        <f>TRIM(RIGHT(A256, LEN(A256) - FIND("@", SUBSTITUTE(A256, " ", "@", LEN(A256)-LEN(SUBSTITUTE(A256," ",""))))))</f>
        <v/>
      </c>
      <c r="BW256" s="76">
        <f>TRIM(LEFT(A256,FIND(" ",A256&amp;" ")-1))</f>
        <v/>
      </c>
      <c r="BX256">
        <f>+IF(BV256=BV255,"Same","Diff")</f>
        <v/>
      </c>
      <c r="BY256">
        <f>IF(BX256="Same",IF(BW256=BW255,"same","Diff"))</f>
        <v/>
      </c>
    </row>
    <row r="257" ht="17" customHeight="1">
      <c r="A257" s="71" t="inlineStr">
        <is>
          <t>S Cramp</t>
        </is>
      </c>
      <c r="B257" s="131" t="n"/>
      <c r="C257" s="131" t="n"/>
      <c r="D257" s="131" t="n"/>
      <c r="E257" s="131" t="n"/>
      <c r="F257" s="131" t="n"/>
      <c r="G257" s="131" t="n"/>
      <c r="H257" s="131" t="n"/>
      <c r="I257" s="131" t="n"/>
      <c r="J257" s="118" t="n"/>
      <c r="K257" s="118" t="n"/>
      <c r="L257" s="118" t="n"/>
      <c r="M257" s="118" t="n"/>
      <c r="N257" s="118" t="n"/>
      <c r="O257" s="118" t="n"/>
      <c r="P257" s="118" t="n"/>
      <c r="Q257" s="118" t="n"/>
      <c r="R257" s="118" t="n"/>
      <c r="S257" s="118" t="n"/>
      <c r="T257" s="118" t="n"/>
      <c r="U257" s="118" t="n"/>
      <c r="V257" s="118" t="n"/>
      <c r="W257" s="118" t="n"/>
      <c r="X257" s="118" t="n"/>
      <c r="Y257" s="118" t="n"/>
      <c r="Z257" s="118" t="n"/>
      <c r="AA257" s="118" t="n"/>
      <c r="AB257" s="118" t="n"/>
      <c r="AC257" s="118" t="n"/>
      <c r="AD257" s="118" t="n"/>
      <c r="AE257" s="118" t="n"/>
      <c r="AF257" s="118" t="n"/>
      <c r="AG257" s="118" t="n"/>
      <c r="AH257" s="118" t="n"/>
      <c r="AI257" s="118" t="n"/>
      <c r="AJ257" s="118" t="n"/>
      <c r="AK257" s="118" t="n"/>
      <c r="AL257" s="118" t="n"/>
      <c r="AM257" s="118" t="n"/>
      <c r="AN257" s="118" t="n"/>
      <c r="AO257" s="118" t="n">
        <v>1</v>
      </c>
      <c r="AP257" s="118" t="n"/>
      <c r="AQ257" s="118" t="n"/>
      <c r="AR257" s="118" t="n"/>
      <c r="AS257" s="118" t="n"/>
      <c r="AT257" s="118" t="n"/>
      <c r="AU257" s="118" t="n"/>
      <c r="AV257" s="118" t="n"/>
      <c r="AW257" s="118" t="n"/>
      <c r="AX257" s="118" t="n"/>
      <c r="AY257" s="118" t="n"/>
      <c r="AZ257" s="118" t="n"/>
      <c r="BA257" s="118" t="n"/>
      <c r="BB257" s="118" t="n"/>
      <c r="BC257" s="118" t="n"/>
      <c r="BD257" s="118" t="n"/>
      <c r="BE257" s="118" t="n"/>
      <c r="BF257" s="118" t="n"/>
      <c r="BG257" s="118" t="n"/>
      <c r="BH257" s="118" t="n"/>
      <c r="BI257" s="118" t="n"/>
      <c r="BJ257" s="118" t="n"/>
      <c r="BK257" s="118" t="n"/>
      <c r="BL257" s="118" t="n"/>
      <c r="BM257" s="118" t="n"/>
      <c r="BN257" s="118" t="n"/>
      <c r="BO257" s="118" t="n"/>
      <c r="BP257" s="118" t="n"/>
      <c r="BQ257" s="118" t="n"/>
      <c r="BR257" s="118" t="n"/>
      <c r="BS257" s="118" t="n"/>
      <c r="BT257" s="118">
        <f>COUNTIF(B257:BS257,1)</f>
        <v/>
      </c>
      <c r="BV257" s="76">
        <f>TRIM(RIGHT(A257, LEN(A257) - FIND("@", SUBSTITUTE(A257, " ", "@", LEN(A257)-LEN(SUBSTITUTE(A257," ",""))))))</f>
        <v/>
      </c>
      <c r="BW257" s="76">
        <f>TRIM(LEFT(A257,FIND(" ",A257&amp;" ")-1))</f>
        <v/>
      </c>
      <c r="BX257">
        <f>+IF(BV257=BV256,"Same","Diff")</f>
        <v/>
      </c>
      <c r="BY257">
        <f>IF(BX257="Same",IF(BW257=BW256,"same","Diff"))</f>
        <v/>
      </c>
    </row>
    <row r="258" ht="17" customHeight="1">
      <c r="A258" s="60" t="inlineStr">
        <is>
          <t>Steve Cramp</t>
        </is>
      </c>
      <c r="B258" s="119" t="n"/>
      <c r="C258" s="119" t="n"/>
      <c r="D258" s="119" t="n"/>
      <c r="E258" s="119" t="n"/>
      <c r="F258" s="119" t="n"/>
      <c r="G258" s="119" t="n"/>
      <c r="H258" s="119" t="n"/>
      <c r="I258" s="119" t="n"/>
      <c r="J258" s="118" t="n"/>
      <c r="K258" s="118" t="n"/>
      <c r="L258" s="118" t="n"/>
      <c r="M258" s="118" t="n"/>
      <c r="N258" s="118" t="n"/>
      <c r="O258" s="118" t="n"/>
      <c r="P258" s="118" t="n"/>
      <c r="Q258" s="118" t="n"/>
      <c r="R258" s="118" t="n"/>
      <c r="S258" s="118" t="n"/>
      <c r="T258" s="118" t="n"/>
      <c r="U258" s="118" t="n"/>
      <c r="V258" s="118" t="n"/>
      <c r="W258" s="118" t="n"/>
      <c r="X258" s="118" t="n"/>
      <c r="Y258" s="118" t="n"/>
      <c r="Z258" s="118" t="n"/>
      <c r="AA258" s="118" t="n"/>
      <c r="AB258" s="118" t="n"/>
      <c r="AC258" s="118" t="n"/>
      <c r="AD258" s="118" t="n"/>
      <c r="AE258" s="118" t="n"/>
      <c r="AF258" s="118" t="n"/>
      <c r="AG258" s="118" t="n"/>
      <c r="AH258" s="118" t="n"/>
      <c r="AI258" s="118" t="n">
        <v>1</v>
      </c>
      <c r="AJ258" s="118" t="n"/>
      <c r="AK258" s="118" t="n"/>
      <c r="AL258" s="118" t="n"/>
      <c r="AM258" s="118" t="n"/>
      <c r="AN258" s="118" t="n"/>
      <c r="AO258" s="118" t="n"/>
      <c r="AP258" s="118" t="n"/>
      <c r="AQ258" s="118" t="n"/>
      <c r="AR258" s="118" t="n"/>
      <c r="AS258" s="118" t="n"/>
      <c r="AT258" s="118" t="n"/>
      <c r="AU258" s="118" t="n"/>
      <c r="AV258" s="118" t="n"/>
      <c r="AW258" s="118" t="n"/>
      <c r="AX258" s="118" t="n"/>
      <c r="AY258" s="118" t="n"/>
      <c r="AZ258" s="118" t="n"/>
      <c r="BA258" s="118" t="n"/>
      <c r="BB258" s="118" t="n"/>
      <c r="BC258" s="118" t="n"/>
      <c r="BD258" s="118" t="n"/>
      <c r="BE258" s="118" t="n"/>
      <c r="BF258" s="118" t="n"/>
      <c r="BG258" s="118" t="n"/>
      <c r="BH258" s="118" t="n"/>
      <c r="BI258" s="118" t="n"/>
      <c r="BJ258" s="118" t="n"/>
      <c r="BK258" s="118" t="n"/>
      <c r="BL258" s="118" t="n"/>
      <c r="BM258" s="118" t="n"/>
      <c r="BN258" s="118" t="n"/>
      <c r="BO258" s="118" t="n"/>
      <c r="BP258" s="118" t="n"/>
      <c r="BQ258" s="118" t="n"/>
      <c r="BR258" s="118" t="n"/>
      <c r="BS258" s="118" t="n"/>
      <c r="BT258" s="118">
        <f>COUNTIF(B258:BS258,1)</f>
        <v/>
      </c>
      <c r="BV258" s="76">
        <f>TRIM(RIGHT(A258, LEN(A258) - FIND("@", SUBSTITUTE(A258, " ", "@", LEN(A258)-LEN(SUBSTITUTE(A258," ",""))))))</f>
        <v/>
      </c>
      <c r="BW258" s="76">
        <f>TRIM(LEFT(A258,FIND(" ",A258&amp;" ")-1))</f>
        <v/>
      </c>
      <c r="BX258">
        <f>+IF(BV258=BV257,"Same","Diff")</f>
        <v/>
      </c>
      <c r="BY258">
        <f>IF(BX258="Same",IF(BW258=BW257,"same","Diff"))</f>
        <v/>
      </c>
    </row>
    <row r="259" ht="17" customHeight="1">
      <c r="A259" s="59" t="inlineStr">
        <is>
          <t>Mick Crampton</t>
        </is>
      </c>
      <c r="B259" s="117" t="n"/>
      <c r="C259" s="117" t="n"/>
      <c r="D259" s="117" t="n"/>
      <c r="E259" s="117" t="n"/>
      <c r="F259" s="117" t="n"/>
      <c r="G259" s="117" t="n">
        <v>1</v>
      </c>
      <c r="H259" s="117" t="n">
        <v>1</v>
      </c>
      <c r="I259" s="117" t="n"/>
      <c r="J259" s="118" t="n"/>
      <c r="K259" s="118" t="n"/>
      <c r="L259" s="118" t="n"/>
      <c r="M259" s="118" t="n"/>
      <c r="N259" s="118" t="n"/>
      <c r="O259" s="118" t="n"/>
      <c r="P259" s="118" t="n"/>
      <c r="Q259" s="118" t="n"/>
      <c r="R259" s="118" t="n"/>
      <c r="S259" s="118" t="n"/>
      <c r="T259" s="118" t="n"/>
      <c r="U259" s="118" t="n"/>
      <c r="V259" s="118" t="n"/>
      <c r="W259" s="118" t="n"/>
      <c r="X259" s="118" t="n"/>
      <c r="Y259" s="118" t="n"/>
      <c r="Z259" s="118" t="n"/>
      <c r="AA259" s="118" t="n"/>
      <c r="AB259" s="118" t="n"/>
      <c r="AC259" s="118" t="n"/>
      <c r="AD259" s="118" t="n"/>
      <c r="AE259" s="118" t="n"/>
      <c r="AF259" s="118" t="n"/>
      <c r="AG259" s="118" t="n"/>
      <c r="AH259" s="118" t="n"/>
      <c r="AI259" s="118" t="n"/>
      <c r="AJ259" s="118" t="n"/>
      <c r="AK259" s="118" t="n"/>
      <c r="AL259" s="118" t="n"/>
      <c r="AM259" s="118" t="n"/>
      <c r="AN259" s="118" t="n"/>
      <c r="AO259" s="118" t="n"/>
      <c r="AP259" s="118" t="n"/>
      <c r="AQ259" s="118" t="n"/>
      <c r="AR259" s="118" t="n"/>
      <c r="AS259" s="118" t="n"/>
      <c r="AT259" s="118" t="n"/>
      <c r="AU259" s="118" t="n"/>
      <c r="AV259" s="118" t="n"/>
      <c r="AW259" s="118" t="n"/>
      <c r="AX259" s="118" t="n"/>
      <c r="AY259" s="118" t="n"/>
      <c r="AZ259" s="118" t="n"/>
      <c r="BA259" s="118" t="n"/>
      <c r="BB259" s="118" t="n"/>
      <c r="BC259" s="118" t="n"/>
      <c r="BD259" s="118" t="n"/>
      <c r="BE259" s="118" t="n"/>
      <c r="BF259" s="118" t="n"/>
      <c r="BG259" s="118" t="n"/>
      <c r="BH259" s="118" t="n"/>
      <c r="BI259" s="118" t="n"/>
      <c r="BJ259" s="118" t="n"/>
      <c r="BK259" s="118" t="n"/>
      <c r="BL259" s="118" t="n"/>
      <c r="BM259" s="118" t="n"/>
      <c r="BN259" s="118" t="n"/>
      <c r="BO259" s="118" t="n"/>
      <c r="BP259" s="118" t="n"/>
      <c r="BQ259" s="118" t="n"/>
      <c r="BR259" s="118" t="n"/>
      <c r="BS259" s="118" t="n"/>
      <c r="BT259" s="118">
        <f>COUNTIF(B259:BS259,1)</f>
        <v/>
      </c>
      <c r="BV259" s="76">
        <f>TRIM(RIGHT(A259, LEN(A259) - FIND("@", SUBSTITUTE(A259, " ", "@", LEN(A259)-LEN(SUBSTITUTE(A259," ",""))))))</f>
        <v/>
      </c>
      <c r="BW259" s="76">
        <f>TRIM(LEFT(A259,FIND(" ",A259&amp;" ")-1))</f>
        <v/>
      </c>
      <c r="BX259">
        <f>+IF(BV259=BV258,"Same","Diff")</f>
        <v/>
      </c>
      <c r="BY259">
        <f>IF(BX259="Same",IF(BW259=BW258,"same","Diff"))</f>
        <v/>
      </c>
    </row>
    <row r="260" ht="17" customHeight="1">
      <c r="A260" s="59" t="inlineStr">
        <is>
          <t>Peter Cray</t>
        </is>
      </c>
      <c r="B260" s="117" t="n"/>
      <c r="C260" s="117" t="n"/>
      <c r="D260" s="117" t="n"/>
      <c r="E260" s="117" t="n"/>
      <c r="F260" s="117" t="n">
        <v>1</v>
      </c>
      <c r="G260" s="117" t="n">
        <v>1</v>
      </c>
      <c r="H260" s="117" t="n">
        <v>1</v>
      </c>
      <c r="I260" s="117" t="n">
        <v>1</v>
      </c>
      <c r="J260" s="118" t="n"/>
      <c r="K260" s="118" t="n"/>
      <c r="L260" s="118" t="n">
        <v>1</v>
      </c>
      <c r="M260" s="118" t="n">
        <v>1</v>
      </c>
      <c r="N260" s="118" t="n"/>
      <c r="O260" s="118" t="n"/>
      <c r="P260" s="118" t="n"/>
      <c r="Q260" s="118" t="n"/>
      <c r="R260" s="118" t="n"/>
      <c r="S260" s="118" t="n"/>
      <c r="T260" s="118" t="n"/>
      <c r="U260" s="118" t="n"/>
      <c r="V260" s="118" t="n"/>
      <c r="W260" s="118" t="n"/>
      <c r="X260" s="118" t="n"/>
      <c r="Y260" s="118" t="n"/>
      <c r="Z260" s="118" t="n"/>
      <c r="AA260" s="118" t="n"/>
      <c r="AB260" s="118" t="n"/>
      <c r="AC260" s="118" t="n"/>
      <c r="AD260" s="118" t="n"/>
      <c r="AE260" s="118" t="n"/>
      <c r="AF260" s="118" t="n"/>
      <c r="AG260" s="118" t="n"/>
      <c r="AH260" s="118" t="n"/>
      <c r="AI260" s="118" t="n"/>
      <c r="AJ260" s="118" t="n"/>
      <c r="AK260" s="118" t="n"/>
      <c r="AL260" s="118" t="n"/>
      <c r="AM260" s="118" t="n"/>
      <c r="AN260" s="118" t="n"/>
      <c r="AO260" s="118" t="n"/>
      <c r="AP260" s="118" t="n"/>
      <c r="AQ260" s="118" t="n"/>
      <c r="AR260" s="118" t="n"/>
      <c r="AS260" s="118" t="n"/>
      <c r="AT260" s="118" t="n"/>
      <c r="AU260" s="118" t="n"/>
      <c r="AV260" s="118" t="n"/>
      <c r="AW260" s="118" t="n"/>
      <c r="AX260" s="118" t="n"/>
      <c r="AY260" s="118" t="n"/>
      <c r="AZ260" s="118" t="n"/>
      <c r="BA260" s="118" t="n"/>
      <c r="BB260" s="118" t="n"/>
      <c r="BC260" s="118" t="n"/>
      <c r="BD260" s="118" t="n"/>
      <c r="BE260" s="118" t="n"/>
      <c r="BF260" s="118" t="n"/>
      <c r="BG260" s="118" t="n"/>
      <c r="BH260" s="118" t="n"/>
      <c r="BI260" s="118" t="n"/>
      <c r="BJ260" s="118" t="n"/>
      <c r="BK260" s="118" t="n"/>
      <c r="BL260" s="118" t="n"/>
      <c r="BM260" s="118" t="n"/>
      <c r="BN260" s="118" t="n"/>
      <c r="BO260" s="118" t="n"/>
      <c r="BP260" s="118" t="n"/>
      <c r="BQ260" s="118" t="n"/>
      <c r="BR260" s="118" t="n"/>
      <c r="BS260" s="118" t="n"/>
      <c r="BT260" s="118">
        <f>COUNTIF(B260:BS260,1)</f>
        <v/>
      </c>
      <c r="BV260" s="76">
        <f>TRIM(RIGHT(A260, LEN(A260) - FIND("@", SUBSTITUTE(A260, " ", "@", LEN(A260)-LEN(SUBSTITUTE(A260," ",""))))))</f>
        <v/>
      </c>
      <c r="BW260" s="76">
        <f>TRIM(LEFT(A260,FIND(" ",A260&amp;" ")-1))</f>
        <v/>
      </c>
      <c r="BX260">
        <f>+IF(BV260=BV259,"Same","Diff")</f>
        <v/>
      </c>
      <c r="BY260">
        <f>IF(BX260="Same",IF(BW260=BW259,"same","Diff"))</f>
        <v/>
      </c>
    </row>
    <row r="261" ht="17" customHeight="1">
      <c r="A261" s="60" t="inlineStr">
        <is>
          <t>Pat Crea</t>
        </is>
      </c>
      <c r="B261" s="119" t="n"/>
      <c r="C261" s="119" t="n"/>
      <c r="D261" s="119" t="n"/>
      <c r="E261" s="119" t="n"/>
      <c r="F261" s="119" t="n"/>
      <c r="G261" s="119" t="n"/>
      <c r="H261" s="119" t="n"/>
      <c r="I261" s="119" t="n"/>
      <c r="J261" s="118" t="n"/>
      <c r="K261" s="118" t="n"/>
      <c r="L261" s="118" t="n"/>
      <c r="M261" s="118" t="n"/>
      <c r="N261" s="118" t="n"/>
      <c r="O261" s="118" t="n"/>
      <c r="P261" s="118" t="n">
        <v>1</v>
      </c>
      <c r="Q261" s="118" t="n"/>
      <c r="R261" s="118" t="n"/>
      <c r="S261" s="118" t="n"/>
      <c r="T261" s="118" t="n"/>
      <c r="U261" s="118" t="n"/>
      <c r="V261" s="118" t="n"/>
      <c r="W261" s="118" t="n"/>
      <c r="X261" s="118" t="n"/>
      <c r="Y261" s="118" t="n"/>
      <c r="Z261" s="118" t="n"/>
      <c r="AA261" s="118" t="n"/>
      <c r="AB261" s="118" t="n"/>
      <c r="AC261" s="118" t="n"/>
      <c r="AD261" s="118" t="n"/>
      <c r="AE261" s="118" t="n"/>
      <c r="AF261" s="118" t="n"/>
      <c r="AG261" s="118" t="n"/>
      <c r="AH261" s="118" t="n"/>
      <c r="AI261" s="118" t="n"/>
      <c r="AJ261" s="118" t="n"/>
      <c r="AK261" s="118" t="n"/>
      <c r="AL261" s="118" t="n"/>
      <c r="AM261" s="118" t="n"/>
      <c r="AN261" s="118" t="n"/>
      <c r="AO261" s="118" t="n"/>
      <c r="AP261" s="118" t="n"/>
      <c r="AQ261" s="118" t="n"/>
      <c r="AR261" s="118" t="n"/>
      <c r="AS261" s="118" t="n"/>
      <c r="AT261" s="118" t="n"/>
      <c r="AU261" s="118" t="n"/>
      <c r="AV261" s="118" t="n"/>
      <c r="AW261" s="118" t="n"/>
      <c r="AX261" s="118" t="n"/>
      <c r="AY261" s="118" t="n"/>
      <c r="AZ261" s="118" t="n"/>
      <c r="BA261" s="118" t="n"/>
      <c r="BB261" s="118" t="n"/>
      <c r="BC261" s="118" t="n"/>
      <c r="BD261" s="118" t="n"/>
      <c r="BE261" s="118" t="n"/>
      <c r="BF261" s="118" t="n"/>
      <c r="BG261" s="118" t="n"/>
      <c r="BH261" s="118" t="n"/>
      <c r="BI261" s="118" t="n"/>
      <c r="BJ261" s="118" t="n"/>
      <c r="BK261" s="118" t="n"/>
      <c r="BL261" s="118" t="n"/>
      <c r="BM261" s="118" t="n"/>
      <c r="BN261" s="118" t="n"/>
      <c r="BO261" s="118" t="n"/>
      <c r="BP261" s="118" t="n"/>
      <c r="BQ261" s="118" t="n"/>
      <c r="BR261" s="118" t="n"/>
      <c r="BS261" s="118" t="n"/>
      <c r="BT261" s="118">
        <f>COUNTIF(B261:BS261,1)</f>
        <v/>
      </c>
      <c r="BV261" s="76">
        <f>TRIM(RIGHT(A261, LEN(A261) - FIND("@", SUBSTITUTE(A261, " ", "@", LEN(A261)-LEN(SUBSTITUTE(A261," ",""))))))</f>
        <v/>
      </c>
      <c r="BW261" s="76">
        <f>TRIM(LEFT(A261,FIND(" ",A261&amp;" ")-1))</f>
        <v/>
      </c>
      <c r="BX261">
        <f>+IF(BV261=BV260,"Same","Diff")</f>
        <v/>
      </c>
      <c r="BY261">
        <f>IF(BX261="Same",IF(BW261=BW260,"same","Diff"))</f>
        <v/>
      </c>
    </row>
    <row r="262" ht="17" customHeight="1">
      <c r="A262" s="65" t="inlineStr">
        <is>
          <t>Dennis Cribben</t>
        </is>
      </c>
      <c r="B262" s="124" t="n"/>
      <c r="C262" s="124" t="n"/>
      <c r="D262" s="124" t="n"/>
      <c r="E262" s="124" t="n"/>
      <c r="F262" s="124" t="n"/>
      <c r="G262" s="124" t="n"/>
      <c r="H262" s="124" t="n"/>
      <c r="I262" s="124" t="n"/>
      <c r="J262" s="118" t="n"/>
      <c r="K262" s="118" t="n">
        <v>1</v>
      </c>
      <c r="L262" s="118" t="n"/>
      <c r="M262" s="118" t="n"/>
      <c r="N262" s="118" t="n"/>
      <c r="O262" s="118" t="n"/>
      <c r="P262" s="118" t="n"/>
      <c r="Q262" s="118" t="n"/>
      <c r="R262" s="118" t="n"/>
      <c r="S262" s="118" t="n"/>
      <c r="T262" s="118" t="n"/>
      <c r="U262" s="118" t="n"/>
      <c r="V262" s="118" t="n"/>
      <c r="W262" s="118" t="n"/>
      <c r="X262" s="118" t="n"/>
      <c r="Y262" s="118" t="n"/>
      <c r="Z262" s="118" t="n"/>
      <c r="AA262" s="118" t="n"/>
      <c r="AB262" s="118" t="n"/>
      <c r="AC262" s="118" t="n"/>
      <c r="AD262" s="118" t="n"/>
      <c r="AE262" s="118" t="n"/>
      <c r="AF262" s="118" t="n"/>
      <c r="AG262" s="118" t="n"/>
      <c r="AH262" s="118" t="n"/>
      <c r="AI262" s="118" t="n"/>
      <c r="AJ262" s="118" t="n"/>
      <c r="AK262" s="118" t="n"/>
      <c r="AL262" s="118" t="n"/>
      <c r="AM262" s="118" t="n"/>
      <c r="AN262" s="118" t="n"/>
      <c r="AO262" s="118" t="n"/>
      <c r="AP262" s="118" t="n"/>
      <c r="AQ262" s="118" t="n"/>
      <c r="AR262" s="118" t="n"/>
      <c r="AS262" s="118" t="n"/>
      <c r="AT262" s="118" t="n"/>
      <c r="AU262" s="118" t="n"/>
      <c r="AV262" s="118" t="n"/>
      <c r="AW262" s="118" t="n"/>
      <c r="AX262" s="118" t="n"/>
      <c r="AY262" s="118" t="n"/>
      <c r="AZ262" s="118" t="n"/>
      <c r="BA262" s="118" t="n"/>
      <c r="BB262" s="118" t="n"/>
      <c r="BC262" s="118" t="n"/>
      <c r="BD262" s="118" t="n"/>
      <c r="BE262" s="118" t="n"/>
      <c r="BF262" s="118" t="n"/>
      <c r="BG262" s="118" t="n"/>
      <c r="BH262" s="118" t="n"/>
      <c r="BI262" s="118" t="n"/>
      <c r="BJ262" s="118" t="n"/>
      <c r="BK262" s="118" t="n"/>
      <c r="BL262" s="118" t="n"/>
      <c r="BM262" s="118" t="n"/>
      <c r="BN262" s="118" t="n"/>
      <c r="BO262" s="118" t="n"/>
      <c r="BP262" s="118" t="n"/>
      <c r="BQ262" s="118" t="n"/>
      <c r="BR262" s="118" t="n"/>
      <c r="BS262" s="118" t="n"/>
      <c r="BT262" s="118">
        <f>COUNTIF(B262:BS262,1)</f>
        <v/>
      </c>
      <c r="BU262" s="68" t="inlineStr">
        <is>
          <t>Dennis Cribbin</t>
        </is>
      </c>
      <c r="BV262" s="76">
        <f>TRIM(RIGHT(A262, LEN(A262) - FIND("@", SUBSTITUTE(A262, " ", "@", LEN(A262)-LEN(SUBSTITUTE(A262," ",""))))))</f>
        <v/>
      </c>
      <c r="BW262" s="76">
        <f>TRIM(LEFT(A262,FIND(" ",A262&amp;" ")-1))</f>
        <v/>
      </c>
      <c r="BX262">
        <f>+IF(BV262=BV261,"Same","Diff")</f>
        <v/>
      </c>
      <c r="BY262">
        <f>IF(BX262="Same",IF(BW262=BW261,"same","Diff"))</f>
        <v/>
      </c>
    </row>
    <row r="263" ht="17" customHeight="1">
      <c r="A263" s="59" t="inlineStr">
        <is>
          <t>Denis Cribbin</t>
        </is>
      </c>
      <c r="B263" s="119" t="n"/>
      <c r="C263" s="119" t="n"/>
      <c r="D263" s="119" t="n"/>
      <c r="E263" s="119" t="n"/>
      <c r="F263" s="119" t="n"/>
      <c r="G263" s="119" t="n"/>
      <c r="H263" s="119" t="n"/>
      <c r="I263" s="119" t="n"/>
      <c r="J263" s="118" t="n"/>
      <c r="K263" s="118" t="n"/>
      <c r="L263" s="118" t="n"/>
      <c r="M263" s="118" t="n"/>
      <c r="N263" s="118" t="n"/>
      <c r="O263" s="118" t="n"/>
      <c r="P263" s="118" t="n"/>
      <c r="Q263" s="118" t="n"/>
      <c r="R263" s="118" t="n"/>
      <c r="S263" s="118" t="n"/>
      <c r="T263" s="118" t="n"/>
      <c r="U263" s="118" t="n"/>
      <c r="V263" s="118" t="n"/>
      <c r="W263" s="118" t="n"/>
      <c r="X263" s="118" t="n"/>
      <c r="Y263" s="118" t="n"/>
      <c r="Z263" s="118" t="n"/>
      <c r="AA263" s="118" t="n"/>
      <c r="AB263" s="118" t="n"/>
      <c r="AC263" s="118" t="n"/>
      <c r="AD263" s="118" t="n"/>
      <c r="AE263" s="118" t="n"/>
      <c r="AF263" s="118" t="n"/>
      <c r="AG263" s="118" t="n"/>
      <c r="AH263" s="118" t="n"/>
      <c r="AI263" s="118" t="n">
        <v>1</v>
      </c>
      <c r="AJ263" s="118" t="n">
        <v>1</v>
      </c>
      <c r="AK263" s="118" t="n"/>
      <c r="AL263" s="118" t="n"/>
      <c r="AM263" s="118" t="n"/>
      <c r="AN263" s="118" t="n"/>
      <c r="AO263" s="118" t="n"/>
      <c r="AP263" s="118" t="n"/>
      <c r="AQ263" s="118" t="n"/>
      <c r="AR263" s="118" t="n"/>
      <c r="AS263" s="118" t="n"/>
      <c r="AT263" s="118" t="n"/>
      <c r="AU263" s="118" t="n"/>
      <c r="AV263" s="118" t="n"/>
      <c r="AW263" s="118" t="n"/>
      <c r="AX263" s="118" t="n"/>
      <c r="AY263" s="118" t="n"/>
      <c r="AZ263" s="118" t="n"/>
      <c r="BA263" s="118" t="n"/>
      <c r="BB263" s="118" t="n"/>
      <c r="BC263" s="118" t="n"/>
      <c r="BD263" s="118" t="n"/>
      <c r="BE263" s="118" t="n"/>
      <c r="BF263" s="118" t="n"/>
      <c r="BG263" s="118" t="n"/>
      <c r="BH263" s="118" t="n"/>
      <c r="BI263" s="118" t="n"/>
      <c r="BJ263" s="118" t="n"/>
      <c r="BK263" s="118" t="n"/>
      <c r="BL263" s="118" t="n"/>
      <c r="BM263" s="118" t="n"/>
      <c r="BN263" s="118" t="n"/>
      <c r="BO263" s="118" t="n"/>
      <c r="BP263" s="118" t="n"/>
      <c r="BQ263" s="118" t="n"/>
      <c r="BR263" s="118" t="n"/>
      <c r="BS263" s="118" t="n"/>
      <c r="BT263" s="118">
        <f>COUNTIF(B263:BS263,1)</f>
        <v/>
      </c>
      <c r="BV263" s="76">
        <f>TRIM(RIGHT(A263, LEN(A263) - FIND("@", SUBSTITUTE(A263, " ", "@", LEN(A263)-LEN(SUBSTITUTE(A263," ",""))))))</f>
        <v/>
      </c>
      <c r="BW263" s="76">
        <f>TRIM(LEFT(A263,FIND(" ",A263&amp;" ")-1))</f>
        <v/>
      </c>
      <c r="BX263">
        <f>+IF(BV263=BV262,"Same","Diff")</f>
        <v/>
      </c>
      <c r="BY263">
        <f>IF(BX263="Same",IF(BW263=BW262,"same","Diff"))</f>
        <v/>
      </c>
    </row>
    <row r="264" ht="17" customHeight="1">
      <c r="A264" s="59" t="inlineStr">
        <is>
          <t>Neville Crichton</t>
        </is>
      </c>
      <c r="B264" s="117" t="n"/>
      <c r="C264" s="117" t="n"/>
      <c r="D264" s="117" t="n"/>
      <c r="E264" s="117" t="n"/>
      <c r="F264" s="117" t="n"/>
      <c r="G264" s="117" t="n"/>
      <c r="H264" s="117" t="n"/>
      <c r="I264" s="117" t="n"/>
      <c r="J264" s="118" t="n"/>
      <c r="K264" s="118" t="n"/>
      <c r="L264" s="118" t="n"/>
      <c r="M264" s="118" t="n"/>
      <c r="N264" s="118" t="n"/>
      <c r="O264" s="118" t="n"/>
      <c r="P264" s="118" t="n"/>
      <c r="Q264" s="118" t="n"/>
      <c r="R264" s="118" t="n"/>
      <c r="S264" s="118" t="n"/>
      <c r="T264" s="118" t="n"/>
      <c r="U264" s="118" t="n"/>
      <c r="V264" s="118" t="n"/>
      <c r="W264" s="118" t="n"/>
      <c r="X264" s="118" t="n"/>
      <c r="Y264" s="118" t="n"/>
      <c r="Z264" s="118" t="n"/>
      <c r="AA264" s="118" t="n">
        <v>1</v>
      </c>
      <c r="AB264" s="118" t="n">
        <v>1</v>
      </c>
      <c r="AC264" s="118" t="n">
        <v>1</v>
      </c>
      <c r="AD264" s="118" t="n">
        <v>1</v>
      </c>
      <c r="AE264" s="118" t="n">
        <v>1</v>
      </c>
      <c r="AF264" s="118" t="n"/>
      <c r="AG264" s="118" t="n"/>
      <c r="AH264" s="118" t="n"/>
      <c r="AI264" s="118" t="n"/>
      <c r="AJ264" s="118" t="n"/>
      <c r="AK264" s="118" t="n"/>
      <c r="AL264" s="118" t="n"/>
      <c r="AM264" s="118" t="n"/>
      <c r="AN264" s="118" t="n"/>
      <c r="AO264" s="118" t="n"/>
      <c r="AP264" s="118" t="n"/>
      <c r="AQ264" s="118" t="n"/>
      <c r="AR264" s="118" t="n"/>
      <c r="AS264" s="118" t="n"/>
      <c r="AT264" s="118" t="n"/>
      <c r="AU264" s="118" t="n"/>
      <c r="AV264" s="118" t="n"/>
      <c r="AW264" s="118" t="n"/>
      <c r="AX264" s="118" t="n"/>
      <c r="AY264" s="118" t="n"/>
      <c r="AZ264" s="118" t="n"/>
      <c r="BA264" s="118" t="n"/>
      <c r="BB264" s="118" t="n"/>
      <c r="BC264" s="118" t="n"/>
      <c r="BD264" s="118" t="n"/>
      <c r="BE264" s="118" t="n"/>
      <c r="BF264" s="118" t="n"/>
      <c r="BG264" s="118" t="n"/>
      <c r="BH264" s="118" t="n"/>
      <c r="BI264" s="118" t="n"/>
      <c r="BJ264" s="118" t="n"/>
      <c r="BK264" s="118" t="n"/>
      <c r="BL264" s="118" t="n"/>
      <c r="BM264" s="118" t="n"/>
      <c r="BN264" s="118" t="n"/>
      <c r="BO264" s="118" t="n"/>
      <c r="BP264" s="118" t="n"/>
      <c r="BQ264" s="118" t="n"/>
      <c r="BR264" s="118" t="n"/>
      <c r="BS264" s="118" t="n"/>
      <c r="BT264" s="118">
        <f>COUNTIF(B264:BS264,1)</f>
        <v/>
      </c>
      <c r="BV264" s="76">
        <f>TRIM(RIGHT(A264, LEN(A264) - FIND("@", SUBSTITUTE(A264, " ", "@", LEN(A264)-LEN(SUBSTITUTE(A264," ",""))))))</f>
        <v/>
      </c>
      <c r="BW264" s="76">
        <f>TRIM(LEFT(A264,FIND(" ",A264&amp;" ")-1))</f>
        <v/>
      </c>
      <c r="BX264">
        <f>+IF(BV264=BV263,"Same","Diff")</f>
        <v/>
      </c>
      <c r="BY264">
        <f>IF(BX264="Same",IF(BW264=BW263,"same","Diff"))</f>
        <v/>
      </c>
    </row>
    <row r="265" ht="17" customHeight="1">
      <c r="A265" s="59" t="inlineStr">
        <is>
          <t>Cameron Crick</t>
        </is>
      </c>
      <c r="B265" s="117" t="n"/>
      <c r="C265" s="117" t="n"/>
      <c r="D265" s="117" t="n"/>
      <c r="E265" s="117" t="n"/>
      <c r="F265" s="117" t="n"/>
      <c r="G265" s="117" t="n"/>
      <c r="H265" s="117" t="n"/>
      <c r="I265" s="117" t="n"/>
      <c r="J265" s="118" t="n"/>
      <c r="K265" s="118" t="n"/>
      <c r="L265" s="118" t="n"/>
      <c r="M265" s="118" t="n"/>
      <c r="N265" s="118" t="n"/>
      <c r="O265" s="118" t="n"/>
      <c r="P265" s="118" t="n"/>
      <c r="Q265" s="118" t="n"/>
      <c r="R265" s="118" t="n"/>
      <c r="S265" s="118" t="n"/>
      <c r="T265" s="118" t="n"/>
      <c r="U265" s="118" t="n"/>
      <c r="V265" s="118" t="n"/>
      <c r="W265" s="118" t="n"/>
      <c r="X265" s="118" t="n"/>
      <c r="Y265" s="118" t="n"/>
      <c r="Z265" s="118" t="n"/>
      <c r="AA265" s="118" t="n"/>
      <c r="AB265" s="118" t="n"/>
      <c r="AC265" s="118" t="n"/>
      <c r="AD265" s="118" t="n"/>
      <c r="AE265" s="118" t="n"/>
      <c r="AF265" s="118" t="n"/>
      <c r="AG265" s="118" t="n"/>
      <c r="AH265" s="118" t="n"/>
      <c r="AI265" s="118" t="n"/>
      <c r="AJ265" s="118" t="n"/>
      <c r="AK265" s="118" t="n"/>
      <c r="AL265" s="118" t="n"/>
      <c r="AM265" s="118" t="n"/>
      <c r="AN265" s="118" t="n"/>
      <c r="AO265" s="118" t="n"/>
      <c r="AP265" s="118" t="n"/>
      <c r="AQ265" s="118" t="n"/>
      <c r="AR265" s="118" t="n"/>
      <c r="AS265" s="118" t="n"/>
      <c r="AT265" s="118" t="n"/>
      <c r="AU265" s="118" t="n"/>
      <c r="AV265" s="118" t="n"/>
      <c r="AW265" s="118" t="n"/>
      <c r="AX265" s="118" t="n"/>
      <c r="AY265" s="118" t="n"/>
      <c r="AZ265" s="118" t="n"/>
      <c r="BA265" s="118" t="n"/>
      <c r="BB265" s="118" t="n"/>
      <c r="BC265" s="118" t="n"/>
      <c r="BD265" s="118" t="n"/>
      <c r="BE265" s="118" t="n"/>
      <c r="BF265" s="118" t="n"/>
      <c r="BG265" s="118" t="n"/>
      <c r="BH265" s="118" t="n"/>
      <c r="BI265" s="118" t="n"/>
      <c r="BJ265" s="118" t="n"/>
      <c r="BK265" s="118" t="n"/>
      <c r="BL265" s="118" t="n"/>
      <c r="BM265" s="118" t="n"/>
      <c r="BN265" s="118" t="n"/>
      <c r="BO265" s="118" t="n"/>
      <c r="BP265" s="118" t="n"/>
      <c r="BQ265" s="118" t="n">
        <v>1</v>
      </c>
      <c r="BR265" s="118" t="n">
        <v>1</v>
      </c>
      <c r="BS265" s="118" t="n"/>
      <c r="BT265" s="118">
        <f>COUNTIF(B265:BS265,1)</f>
        <v/>
      </c>
      <c r="BV265" s="76">
        <f>TRIM(RIGHT(A265, LEN(A265) - FIND("@", SUBSTITUTE(A265, " ", "@", LEN(A265)-LEN(SUBSTITUTE(A265," ",""))))))</f>
        <v/>
      </c>
      <c r="BW265" s="76">
        <f>TRIM(LEFT(A265,FIND(" ",A265&amp;" ")-1))</f>
        <v/>
      </c>
      <c r="BX265">
        <f>+IF(BV265=BV264,"Same","Diff")</f>
        <v/>
      </c>
      <c r="BY265">
        <f>IF(BX265="Same",IF(BW265=BW264,"same","Diff"))</f>
        <v/>
      </c>
    </row>
    <row r="266" ht="17" customHeight="1">
      <c r="A266" s="62" t="inlineStr">
        <is>
          <t>Greg Crick</t>
        </is>
      </c>
      <c r="B266" s="121" t="n"/>
      <c r="C266" s="121" t="n"/>
      <c r="D266" s="121" t="n"/>
      <c r="E266" s="121" t="n"/>
      <c r="F266" s="121" t="n"/>
      <c r="G266" s="121" t="n"/>
      <c r="H266" s="121" t="n"/>
      <c r="I266" s="121" t="n"/>
      <c r="J266" s="118" t="n"/>
      <c r="K266" s="118" t="n"/>
      <c r="L266" s="118" t="n"/>
      <c r="M266" s="118" t="n"/>
      <c r="N266" s="118" t="n"/>
      <c r="O266" s="118" t="n"/>
      <c r="P266" s="118" t="n"/>
      <c r="Q266" s="118" t="n"/>
      <c r="R266" s="118" t="n"/>
      <c r="S266" s="118" t="n"/>
      <c r="T266" s="118" t="n"/>
      <c r="U266" s="118" t="n"/>
      <c r="V266" s="118" t="n"/>
      <c r="W266" s="118" t="n"/>
      <c r="X266" s="118" t="n"/>
      <c r="Y266" s="118" t="n"/>
      <c r="Z266" s="118" t="n"/>
      <c r="AA266" s="118" t="n"/>
      <c r="AB266" s="118" t="n"/>
      <c r="AC266" s="118" t="n"/>
      <c r="AD266" s="118" t="n"/>
      <c r="AE266" s="118" t="n">
        <v>1</v>
      </c>
      <c r="AF266" s="118" t="n">
        <v>1</v>
      </c>
      <c r="AG266" s="118" t="n"/>
      <c r="AH266" s="118" t="n">
        <v>1</v>
      </c>
      <c r="AI266" s="118" t="n">
        <v>1</v>
      </c>
      <c r="AJ266" s="118" t="n">
        <v>1</v>
      </c>
      <c r="AK266" s="118" t="n">
        <v>1</v>
      </c>
      <c r="AL266" s="118" t="n">
        <v>1</v>
      </c>
      <c r="AM266" s="118" t="n">
        <v>1</v>
      </c>
      <c r="AN266" s="118" t="n"/>
      <c r="AO266" s="118" t="n">
        <v>1</v>
      </c>
      <c r="AP266" s="118" t="n"/>
      <c r="AQ266" s="118" t="n">
        <v>1</v>
      </c>
      <c r="AR266" s="118" t="n"/>
      <c r="AS266" s="118" t="n">
        <v>1</v>
      </c>
      <c r="AT266" s="118" t="n">
        <v>1</v>
      </c>
      <c r="AU266" s="118" t="n">
        <v>1</v>
      </c>
      <c r="AV266" s="118" t="n"/>
      <c r="AW266" s="118" t="n"/>
      <c r="AX266" s="118" t="n"/>
      <c r="AY266" s="118" t="n"/>
      <c r="AZ266" s="118" t="n"/>
      <c r="BA266" s="118" t="n"/>
      <c r="BB266" s="118" t="n"/>
      <c r="BC266" s="118" t="n"/>
      <c r="BD266" s="118" t="n"/>
      <c r="BE266" s="118" t="n"/>
      <c r="BF266" s="118" t="n"/>
      <c r="BG266" s="118" t="n"/>
      <c r="BH266" s="118" t="n"/>
      <c r="BI266" s="118" t="n"/>
      <c r="BJ266" s="118" t="n"/>
      <c r="BK266" s="118" t="n"/>
      <c r="BL266" s="118" t="n"/>
      <c r="BM266" s="118" t="n"/>
      <c r="BN266" s="118" t="n"/>
      <c r="BO266" s="118" t="n"/>
      <c r="BP266" s="118" t="n"/>
      <c r="BQ266" s="118" t="n"/>
      <c r="BR266" s="118" t="n"/>
      <c r="BS266" s="118" t="n"/>
      <c r="BT266" s="118">
        <f>COUNTIF(B266:BS266,1)</f>
        <v/>
      </c>
      <c r="BV266" s="76">
        <f>TRIM(RIGHT(A266, LEN(A266) - FIND("@", SUBSTITUTE(A266, " ", "@", LEN(A266)-LEN(SUBSTITUTE(A266," ",""))))))</f>
        <v/>
      </c>
      <c r="BW266" s="76">
        <f>TRIM(LEFT(A266,FIND(" ",A266&amp;" ")-1))</f>
        <v/>
      </c>
      <c r="BX266">
        <f>+IF(BV266=BV265,"Same","Diff")</f>
        <v/>
      </c>
      <c r="BY266">
        <f>IF(BX266="Same",IF(BW266=BW265,"same","Diff"))</f>
        <v/>
      </c>
    </row>
    <row r="267" ht="17" customHeight="1">
      <c r="A267" s="59" t="inlineStr">
        <is>
          <t>Rodney Crick</t>
        </is>
      </c>
      <c r="B267" s="117" t="n"/>
      <c r="C267" s="117" t="n"/>
      <c r="D267" s="117" t="n"/>
      <c r="E267" s="117" t="n"/>
      <c r="F267" s="117" t="n"/>
      <c r="G267" s="117" t="n"/>
      <c r="H267" s="117" t="n"/>
      <c r="I267" s="117" t="n"/>
      <c r="J267" s="118" t="n"/>
      <c r="K267" s="118" t="n"/>
      <c r="L267" s="118" t="n"/>
      <c r="M267" s="118" t="n"/>
      <c r="N267" s="118" t="n"/>
      <c r="O267" s="118" t="n"/>
      <c r="P267" s="118" t="n"/>
      <c r="Q267" s="118" t="n"/>
      <c r="R267" s="118" t="n"/>
      <c r="S267" s="118" t="n"/>
      <c r="T267" s="118" t="n"/>
      <c r="U267" s="118" t="n"/>
      <c r="V267" s="118" t="n"/>
      <c r="W267" s="118" t="n"/>
      <c r="X267" s="118" t="n"/>
      <c r="Y267" s="118" t="n"/>
      <c r="Z267" s="118" t="n"/>
      <c r="AA267" s="118" t="n"/>
      <c r="AB267" s="118" t="n"/>
      <c r="AC267" s="118" t="n"/>
      <c r="AD267" s="118" t="n"/>
      <c r="AE267" s="118" t="n"/>
      <c r="AF267" s="118" t="n"/>
      <c r="AG267" s="118" t="n"/>
      <c r="AH267" s="118" t="n"/>
      <c r="AI267" s="118" t="n"/>
      <c r="AJ267" s="118" t="n">
        <v>1</v>
      </c>
      <c r="AK267" s="118" t="n">
        <v>1</v>
      </c>
      <c r="AL267" s="118" t="n"/>
      <c r="AM267" s="118" t="n"/>
      <c r="AN267" s="118" t="n"/>
      <c r="AO267" s="118" t="n">
        <v>1</v>
      </c>
      <c r="AP267" s="118" t="n"/>
      <c r="AQ267" s="118" t="n">
        <v>1</v>
      </c>
      <c r="AR267" s="118" t="n"/>
      <c r="AS267" s="118" t="n">
        <v>1</v>
      </c>
      <c r="AT267" s="118" t="n"/>
      <c r="AU267" s="118" t="n"/>
      <c r="AV267" s="118" t="n"/>
      <c r="AW267" s="118" t="n"/>
      <c r="AX267" s="118" t="n"/>
      <c r="AY267" s="118" t="n"/>
      <c r="AZ267" s="118" t="n"/>
      <c r="BA267" s="118" t="n"/>
      <c r="BB267" s="118" t="n"/>
      <c r="BC267" s="118" t="n"/>
      <c r="BD267" s="118" t="n"/>
      <c r="BE267" s="118" t="n"/>
      <c r="BF267" s="118" t="n"/>
      <c r="BG267" s="118" t="n"/>
      <c r="BH267" s="118" t="n"/>
      <c r="BI267" s="118" t="n"/>
      <c r="BJ267" s="118" t="n"/>
      <c r="BK267" s="118" t="n"/>
      <c r="BL267" s="118" t="n"/>
      <c r="BM267" s="118" t="n"/>
      <c r="BN267" s="118" t="n"/>
      <c r="BO267" s="118" t="n"/>
      <c r="BP267" s="118" t="n"/>
      <c r="BQ267" s="118" t="n"/>
      <c r="BR267" s="118" t="n"/>
      <c r="BS267" s="118" t="n"/>
      <c r="BT267" s="118">
        <f>COUNTIF(B267:BS267,1)</f>
        <v/>
      </c>
      <c r="BV267" s="76">
        <f>TRIM(RIGHT(A267, LEN(A267) - FIND("@", SUBSTITUTE(A267, " ", "@", LEN(A267)-LEN(SUBSTITUTE(A267," ",""))))))</f>
        <v/>
      </c>
      <c r="BW267" s="76">
        <f>TRIM(LEFT(A267,FIND(" ",A267&amp;" ")-1))</f>
        <v/>
      </c>
      <c r="BX267">
        <f>+IF(BV267=BV266,"Same","Diff")</f>
        <v/>
      </c>
      <c r="BY267">
        <f>IF(BX267="Same",IF(BW267=BW266,"same","Diff"))</f>
        <v/>
      </c>
    </row>
    <row r="268" ht="17" customHeight="1">
      <c r="A268" s="65" t="inlineStr">
        <is>
          <t>Vic Croft</t>
        </is>
      </c>
      <c r="B268" s="124" t="n"/>
      <c r="C268" s="124" t="n"/>
      <c r="D268" s="124" t="n">
        <v>1</v>
      </c>
      <c r="E268" s="124" t="n"/>
      <c r="F268" s="124" t="n"/>
      <c r="G268" s="124" t="n"/>
      <c r="H268" s="124" t="n"/>
      <c r="I268" s="124" t="n"/>
      <c r="J268" s="118" t="n"/>
      <c r="K268" s="118" t="n"/>
      <c r="L268" s="118" t="n"/>
      <c r="M268" s="118" t="n"/>
      <c r="N268" s="118" t="n"/>
      <c r="O268" s="118" t="n"/>
      <c r="P268" s="118" t="n"/>
      <c r="Q268" s="118" t="n"/>
      <c r="R268" s="118" t="n"/>
      <c r="S268" s="118" t="n"/>
      <c r="T268" s="118" t="n"/>
      <c r="U268" s="118" t="n"/>
      <c r="V268" s="118" t="n"/>
      <c r="W268" s="118" t="n"/>
      <c r="X268" s="118" t="n"/>
      <c r="Y268" s="118" t="n"/>
      <c r="Z268" s="118" t="n"/>
      <c r="AA268" s="118" t="n"/>
      <c r="AB268" s="118" t="n"/>
      <c r="AC268" s="118" t="n"/>
      <c r="AD268" s="118" t="n"/>
      <c r="AE268" s="118" t="n"/>
      <c r="AF268" s="118" t="n"/>
      <c r="AG268" s="118" t="n"/>
      <c r="AH268" s="118" t="n"/>
      <c r="AI268" s="118" t="n"/>
      <c r="AJ268" s="118" t="n"/>
      <c r="AK268" s="118" t="n"/>
      <c r="AL268" s="118" t="n"/>
      <c r="AM268" s="118" t="n"/>
      <c r="AN268" s="118" t="n"/>
      <c r="AO268" s="118" t="n"/>
      <c r="AP268" s="118" t="n"/>
      <c r="AQ268" s="118" t="n"/>
      <c r="AR268" s="118" t="n"/>
      <c r="AS268" s="118" t="n"/>
      <c r="AT268" s="118" t="n"/>
      <c r="AU268" s="118" t="n"/>
      <c r="AV268" s="118" t="n"/>
      <c r="AW268" s="118" t="n"/>
      <c r="AX268" s="118" t="n"/>
      <c r="AY268" s="118" t="n"/>
      <c r="AZ268" s="118" t="n"/>
      <c r="BA268" s="118" t="n"/>
      <c r="BB268" s="118" t="n"/>
      <c r="BC268" s="118" t="n"/>
      <c r="BD268" s="118" t="n"/>
      <c r="BE268" s="118" t="n"/>
      <c r="BF268" s="118" t="n"/>
      <c r="BG268" s="118" t="n"/>
      <c r="BH268" s="118" t="n"/>
      <c r="BI268" s="118" t="n"/>
      <c r="BJ268" s="118" t="n"/>
      <c r="BK268" s="118" t="n"/>
      <c r="BL268" s="118" t="n"/>
      <c r="BM268" s="118" t="n"/>
      <c r="BN268" s="118" t="n"/>
      <c r="BO268" s="118" t="n"/>
      <c r="BP268" s="118" t="n"/>
      <c r="BQ268" s="118" t="n"/>
      <c r="BR268" s="118" t="n"/>
      <c r="BS268" s="118" t="n"/>
      <c r="BT268" s="118">
        <f>COUNTIF(B268:BS268,1)</f>
        <v/>
      </c>
      <c r="BV268" s="76">
        <f>TRIM(RIGHT(A268, LEN(A268) - FIND("@", SUBSTITUTE(A268, " ", "@", LEN(A268)-LEN(SUBSTITUTE(A268," ",""))))))</f>
        <v/>
      </c>
      <c r="BW268" s="76">
        <f>TRIM(LEFT(A268,FIND(" ",A268&amp;" ")-1))</f>
        <v/>
      </c>
      <c r="BX268">
        <f>+IF(BV268=BV267,"Same","Diff")</f>
        <v/>
      </c>
      <c r="BY268">
        <f>IF(BX268="Same",IF(BW268=BW267,"same","Diff"))</f>
        <v/>
      </c>
    </row>
    <row r="269" ht="17" customHeight="1">
      <c r="A269" s="59" t="inlineStr">
        <is>
          <t>Neil Crompton</t>
        </is>
      </c>
      <c r="B269" s="117" t="n"/>
      <c r="C269" s="117" t="n"/>
      <c r="D269" s="117" t="n"/>
      <c r="E269" s="117" t="n"/>
      <c r="F269" s="117" t="n"/>
      <c r="G269" s="117" t="n"/>
      <c r="H269" s="117" t="n"/>
      <c r="I269" s="117" t="n"/>
      <c r="J269" s="118" t="n"/>
      <c r="K269" s="118" t="n"/>
      <c r="L269" s="118" t="n"/>
      <c r="M269" s="118" t="n"/>
      <c r="N269" s="118" t="n"/>
      <c r="O269" s="118" t="n"/>
      <c r="P269" s="118" t="n"/>
      <c r="Q269" s="118" t="n"/>
      <c r="R269" s="118" t="n"/>
      <c r="S269" s="118" t="n"/>
      <c r="T269" s="118" t="n"/>
      <c r="U269" s="118" t="n"/>
      <c r="V269" s="118" t="n"/>
      <c r="W269" s="118" t="n"/>
      <c r="X269" s="118" t="n"/>
      <c r="Y269" s="118" t="n"/>
      <c r="Z269" s="118" t="n"/>
      <c r="AA269" s="118" t="n"/>
      <c r="AB269" s="118" t="n"/>
      <c r="AC269" s="118" t="n"/>
      <c r="AD269" s="118" t="n">
        <v>1</v>
      </c>
      <c r="AE269" s="118" t="n">
        <v>1</v>
      </c>
      <c r="AF269" s="118" t="n">
        <v>1</v>
      </c>
      <c r="AG269" s="118" t="n">
        <v>1</v>
      </c>
      <c r="AH269" s="118" t="n">
        <v>1</v>
      </c>
      <c r="AI269" s="118" t="n">
        <v>1</v>
      </c>
      <c r="AJ269" s="118" t="n">
        <v>1</v>
      </c>
      <c r="AK269" s="118" t="n">
        <v>1</v>
      </c>
      <c r="AL269" s="118" t="n">
        <v>1</v>
      </c>
      <c r="AM269" s="118" t="n">
        <v>1</v>
      </c>
      <c r="AN269" s="118" t="n"/>
      <c r="AO269" s="118" t="n">
        <v>1</v>
      </c>
      <c r="AP269" s="118" t="n"/>
      <c r="AQ269" s="118" t="n">
        <v>1</v>
      </c>
      <c r="AR269" s="118" t="n"/>
      <c r="AS269" s="118" t="n">
        <v>1</v>
      </c>
      <c r="AT269" s="118" t="n">
        <v>1</v>
      </c>
      <c r="AU269" s="118" t="n">
        <v>1</v>
      </c>
      <c r="AV269" s="118" t="n"/>
      <c r="AW269" s="118" t="n"/>
      <c r="AX269" s="118" t="n"/>
      <c r="AY269" s="118" t="n"/>
      <c r="AZ269" s="118" t="n"/>
      <c r="BA269" s="118" t="n"/>
      <c r="BB269" s="118" t="n"/>
      <c r="BC269" s="118" t="n"/>
      <c r="BD269" s="118" t="n"/>
      <c r="BE269" s="118" t="n"/>
      <c r="BF269" s="118" t="n"/>
      <c r="BG269" s="118" t="n"/>
      <c r="BH269" s="118" t="n"/>
      <c r="BI269" s="118" t="n"/>
      <c r="BJ269" s="118" t="n"/>
      <c r="BK269" s="118" t="n"/>
      <c r="BL269" s="118" t="n"/>
      <c r="BM269" s="118" t="n"/>
      <c r="BN269" s="118" t="n"/>
      <c r="BO269" s="118" t="n"/>
      <c r="BP269" s="118" t="n"/>
      <c r="BQ269" s="118" t="n"/>
      <c r="BR269" s="118" t="n"/>
      <c r="BS269" s="118" t="n"/>
      <c r="BT269" s="118">
        <f>COUNTIF(B269:BS269,1)</f>
        <v/>
      </c>
      <c r="BV269" s="76">
        <f>TRIM(RIGHT(A269, LEN(A269) - FIND("@", SUBSTITUTE(A269, " ", "@", LEN(A269)-LEN(SUBSTITUTE(A269," ",""))))))</f>
        <v/>
      </c>
      <c r="BW269" s="76">
        <f>TRIM(LEFT(A269,FIND(" ",A269&amp;" ")-1))</f>
        <v/>
      </c>
      <c r="BX269">
        <f>+IF(BV269=BV268,"Same","Diff")</f>
        <v/>
      </c>
      <c r="BY269">
        <f>IF(BX269="Same",IF(BW269=BW268,"same","Diff"))</f>
        <v/>
      </c>
    </row>
    <row r="270" ht="17" customHeight="1">
      <c r="A270" s="60" t="inlineStr">
        <is>
          <t>Chris Cronan</t>
        </is>
      </c>
      <c r="B270" s="119" t="n"/>
      <c r="C270" s="119" t="n"/>
      <c r="D270" s="119" t="n"/>
      <c r="E270" s="119" t="n"/>
      <c r="F270" s="119" t="n"/>
      <c r="G270" s="119" t="n"/>
      <c r="H270" s="119" t="n"/>
      <c r="I270" s="119" t="n">
        <v>1</v>
      </c>
      <c r="J270" s="118" t="n"/>
      <c r="K270" s="118" t="n">
        <v>1</v>
      </c>
      <c r="L270" s="118" t="n">
        <v>1</v>
      </c>
      <c r="M270" s="118" t="n"/>
      <c r="N270" s="118" t="n"/>
      <c r="O270" s="118" t="n"/>
      <c r="P270" s="118" t="n"/>
      <c r="Q270" s="118" t="n"/>
      <c r="R270" s="118" t="n"/>
      <c r="S270" s="118" t="n"/>
      <c r="T270" s="118" t="n"/>
      <c r="U270" s="118" t="n"/>
      <c r="V270" s="118" t="n"/>
      <c r="W270" s="118" t="n"/>
      <c r="X270" s="118" t="n"/>
      <c r="Y270" s="118" t="n"/>
      <c r="Z270" s="118" t="n"/>
      <c r="AA270" s="118" t="n"/>
      <c r="AB270" s="118" t="n"/>
      <c r="AC270" s="118" t="n"/>
      <c r="AD270" s="118" t="n"/>
      <c r="AE270" s="118" t="n"/>
      <c r="AF270" s="118" t="n"/>
      <c r="AG270" s="118" t="n"/>
      <c r="AH270" s="118" t="n"/>
      <c r="AI270" s="118" t="n"/>
      <c r="AJ270" s="118" t="n"/>
      <c r="AK270" s="118" t="n"/>
      <c r="AL270" s="118" t="n"/>
      <c r="AM270" s="118" t="n"/>
      <c r="AN270" s="118" t="n"/>
      <c r="AO270" s="118" t="n"/>
      <c r="AP270" s="118" t="n"/>
      <c r="AQ270" s="118" t="n"/>
      <c r="AR270" s="118" t="n"/>
      <c r="AS270" s="118" t="n"/>
      <c r="AT270" s="118" t="n"/>
      <c r="AU270" s="118" t="n"/>
      <c r="AV270" s="118" t="n"/>
      <c r="AW270" s="118" t="n"/>
      <c r="AX270" s="118" t="n"/>
      <c r="AY270" s="118" t="n"/>
      <c r="AZ270" s="118" t="n"/>
      <c r="BA270" s="118" t="n"/>
      <c r="BB270" s="118" t="n"/>
      <c r="BC270" s="118" t="n"/>
      <c r="BD270" s="118" t="n"/>
      <c r="BE270" s="118" t="n"/>
      <c r="BF270" s="118" t="n"/>
      <c r="BG270" s="118" t="n"/>
      <c r="BH270" s="118" t="n"/>
      <c r="BI270" s="118" t="n"/>
      <c r="BJ270" s="118" t="n"/>
      <c r="BK270" s="118" t="n"/>
      <c r="BL270" s="118" t="n"/>
      <c r="BM270" s="118" t="n"/>
      <c r="BN270" s="118" t="n"/>
      <c r="BO270" s="118" t="n"/>
      <c r="BP270" s="118" t="n"/>
      <c r="BQ270" s="118" t="n"/>
      <c r="BR270" s="118" t="n"/>
      <c r="BS270" s="118" t="n"/>
      <c r="BT270" s="118">
        <f>COUNTIF(B270:BS270,1)</f>
        <v/>
      </c>
      <c r="BV270" s="76">
        <f>TRIM(RIGHT(A270, LEN(A270) - FIND("@", SUBSTITUTE(A270, " ", "@", LEN(A270)-LEN(SUBSTITUTE(A270," ",""))))))</f>
        <v/>
      </c>
      <c r="BW270" s="76">
        <f>TRIM(LEFT(A270,FIND(" ",A270&amp;" ")-1))</f>
        <v/>
      </c>
      <c r="BX270">
        <f>+IF(BV270=BV269,"Same","Diff")</f>
        <v/>
      </c>
      <c r="BY270">
        <f>IF(BX270="Same",IF(BW270=BW269,"same","Diff"))</f>
        <v/>
      </c>
    </row>
    <row r="271" ht="17" customHeight="1">
      <c r="A271" s="60" t="inlineStr">
        <is>
          <t>Jon Crooke</t>
        </is>
      </c>
      <c r="B271" s="119" t="n"/>
      <c r="C271" s="119" t="n"/>
      <c r="D271" s="119" t="n"/>
      <c r="E271" s="119" t="n"/>
      <c r="F271" s="119" t="n"/>
      <c r="G271" s="119" t="n"/>
      <c r="H271" s="119" t="n"/>
      <c r="I271" s="119" t="n"/>
      <c r="J271" s="118" t="n"/>
      <c r="K271" s="118" t="n"/>
      <c r="L271" s="118" t="n"/>
      <c r="M271" s="118" t="n"/>
      <c r="N271" s="118" t="n"/>
      <c r="O271" s="118" t="n"/>
      <c r="P271" s="118" t="n"/>
      <c r="Q271" s="118" t="n"/>
      <c r="R271" s="118" t="n"/>
      <c r="S271" s="118" t="n"/>
      <c r="T271" s="118" t="n"/>
      <c r="U271" s="118" t="n"/>
      <c r="V271" s="118" t="n"/>
      <c r="W271" s="118" t="n"/>
      <c r="X271" s="118" t="n"/>
      <c r="Y271" s="118" t="n"/>
      <c r="Z271" s="118" t="n"/>
      <c r="AA271" s="118" t="n"/>
      <c r="AB271" s="118" t="n"/>
      <c r="AC271" s="118" t="n">
        <v>1</v>
      </c>
      <c r="AD271" s="118" t="n"/>
      <c r="AE271" s="118" t="n"/>
      <c r="AF271" s="118" t="n"/>
      <c r="AG271" s="118" t="n"/>
      <c r="AH271" s="118" t="n"/>
      <c r="AI271" s="118" t="n"/>
      <c r="AJ271" s="118" t="n"/>
      <c r="AK271" s="118" t="n"/>
      <c r="AL271" s="118" t="n"/>
      <c r="AM271" s="118" t="n"/>
      <c r="AN271" s="118" t="n"/>
      <c r="AO271" s="118" t="n"/>
      <c r="AP271" s="118" t="n"/>
      <c r="AQ271" s="118" t="n"/>
      <c r="AR271" s="118" t="n"/>
      <c r="AS271" s="118" t="n"/>
      <c r="AT271" s="118" t="n"/>
      <c r="AU271" s="118" t="n"/>
      <c r="AV271" s="118" t="n"/>
      <c r="AW271" s="118" t="n"/>
      <c r="AX271" s="118" t="n"/>
      <c r="AY271" s="118" t="n"/>
      <c r="AZ271" s="118" t="n"/>
      <c r="BA271" s="118" t="n"/>
      <c r="BB271" s="118" t="n"/>
      <c r="BC271" s="118" t="n"/>
      <c r="BD271" s="118" t="n"/>
      <c r="BE271" s="118" t="n"/>
      <c r="BF271" s="118" t="n"/>
      <c r="BG271" s="118" t="n"/>
      <c r="BH271" s="118" t="n"/>
      <c r="BI271" s="118" t="n"/>
      <c r="BJ271" s="118" t="n"/>
      <c r="BK271" s="118" t="n"/>
      <c r="BL271" s="118" t="n"/>
      <c r="BM271" s="118" t="n"/>
      <c r="BN271" s="118" t="n"/>
      <c r="BO271" s="118" t="n"/>
      <c r="BP271" s="118" t="n"/>
      <c r="BQ271" s="118" t="n"/>
      <c r="BR271" s="118" t="n"/>
      <c r="BS271" s="118" t="n"/>
      <c r="BT271" s="118">
        <f>COUNTIF(B271:BS271,1)</f>
        <v/>
      </c>
      <c r="BV271" s="76">
        <f>TRIM(RIGHT(A271, LEN(A271) - FIND("@", SUBSTITUTE(A271, " ", "@", LEN(A271)-LEN(SUBSTITUTE(A271," ",""))))))</f>
        <v/>
      </c>
      <c r="BW271" s="76">
        <f>TRIM(LEFT(A271,FIND(" ",A271&amp;" ")-1))</f>
        <v/>
      </c>
      <c r="BX271">
        <f>+IF(BV271=BV270,"Same","Diff")</f>
        <v/>
      </c>
      <c r="BY271">
        <f>IF(BX271="Same",IF(BW271=BW270,"same","Diff"))</f>
        <v/>
      </c>
    </row>
    <row r="272" ht="17" customHeight="1">
      <c r="A272" s="59" t="inlineStr">
        <is>
          <t>Graeme Crosby</t>
        </is>
      </c>
      <c r="B272" s="117" t="n"/>
      <c r="C272" s="117" t="n"/>
      <c r="D272" s="117" t="n"/>
      <c r="E272" s="117" t="n"/>
      <c r="F272" s="117" t="n"/>
      <c r="G272" s="117" t="n"/>
      <c r="H272" s="117" t="n"/>
      <c r="I272" s="117" t="n"/>
      <c r="J272" s="118" t="n"/>
      <c r="K272" s="118" t="n"/>
      <c r="L272" s="118" t="n"/>
      <c r="M272" s="118" t="n"/>
      <c r="N272" s="118" t="n"/>
      <c r="O272" s="118" t="n"/>
      <c r="P272" s="118" t="n"/>
      <c r="Q272" s="118" t="n"/>
      <c r="R272" s="118" t="n"/>
      <c r="S272" s="118" t="n"/>
      <c r="T272" s="118" t="n"/>
      <c r="U272" s="118" t="n"/>
      <c r="V272" s="118" t="n"/>
      <c r="W272" s="118" t="n"/>
      <c r="X272" s="118" t="n"/>
      <c r="Y272" s="118" t="n"/>
      <c r="Z272" s="118" t="n"/>
      <c r="AA272" s="118" t="n"/>
      <c r="AB272" s="118" t="n">
        <v>1</v>
      </c>
      <c r="AC272" s="118" t="n">
        <v>1</v>
      </c>
      <c r="AD272" s="118" t="n"/>
      <c r="AE272" s="118" t="n">
        <v>1</v>
      </c>
      <c r="AF272" s="118" t="n">
        <v>1</v>
      </c>
      <c r="AG272" s="118" t="n">
        <v>1</v>
      </c>
      <c r="AH272" s="118" t="n"/>
      <c r="AI272" s="118" t="n"/>
      <c r="AJ272" s="118" t="n"/>
      <c r="AK272" s="118" t="n"/>
      <c r="AL272" s="118" t="n"/>
      <c r="AM272" s="118" t="n"/>
      <c r="AN272" s="118" t="n"/>
      <c r="AO272" s="118" t="n"/>
      <c r="AP272" s="118" t="n"/>
      <c r="AQ272" s="118" t="n"/>
      <c r="AR272" s="118" t="n"/>
      <c r="AS272" s="118" t="n"/>
      <c r="AT272" s="118" t="n"/>
      <c r="AU272" s="118" t="n"/>
      <c r="AV272" s="118" t="n"/>
      <c r="AW272" s="118" t="n"/>
      <c r="AX272" s="118" t="n"/>
      <c r="AY272" s="118" t="n"/>
      <c r="AZ272" s="118" t="n"/>
      <c r="BA272" s="118" t="n"/>
      <c r="BB272" s="118" t="n"/>
      <c r="BC272" s="118" t="n"/>
      <c r="BD272" s="118" t="n"/>
      <c r="BE272" s="118" t="n"/>
      <c r="BF272" s="118" t="n"/>
      <c r="BG272" s="118" t="n"/>
      <c r="BH272" s="118" t="n"/>
      <c r="BI272" s="118" t="n"/>
      <c r="BJ272" s="118" t="n"/>
      <c r="BK272" s="118" t="n"/>
      <c r="BL272" s="118" t="n"/>
      <c r="BM272" s="118" t="n"/>
      <c r="BN272" s="118" t="n"/>
      <c r="BO272" s="118" t="n"/>
      <c r="BP272" s="118" t="n"/>
      <c r="BQ272" s="118" t="n"/>
      <c r="BR272" s="118" t="n"/>
      <c r="BS272" s="118" t="n"/>
      <c r="BT272" s="118">
        <f>COUNTIF(B272:BS272,1)</f>
        <v/>
      </c>
      <c r="BV272" s="76">
        <f>TRIM(RIGHT(A272, LEN(A272) - FIND("@", SUBSTITUTE(A272, " ", "@", LEN(A272)-LEN(SUBSTITUTE(A272," ",""))))))</f>
        <v/>
      </c>
      <c r="BW272" s="76">
        <f>TRIM(LEFT(A272,FIND(" ",A272&amp;" ")-1))</f>
        <v/>
      </c>
      <c r="BX272">
        <f>+IF(BV272=BV271,"Same","Diff")</f>
        <v/>
      </c>
      <c r="BY272">
        <f>IF(BX272="Same",IF(BW272=BW271,"same","Diff"))</f>
        <v/>
      </c>
    </row>
    <row r="273" ht="17" customHeight="1">
      <c r="A273" s="59" t="inlineStr">
        <is>
          <t>Dean Crosswell</t>
        </is>
      </c>
      <c r="B273" s="117" t="n"/>
      <c r="C273" s="117" t="n"/>
      <c r="D273" s="117" t="n"/>
      <c r="E273" s="117" t="n"/>
      <c r="F273" s="117" t="n"/>
      <c r="G273" s="117" t="n"/>
      <c r="H273" s="117" t="n"/>
      <c r="I273" s="117" t="n"/>
      <c r="J273" s="118" t="n"/>
      <c r="K273" s="118" t="n"/>
      <c r="L273" s="118" t="n"/>
      <c r="M273" s="118" t="n"/>
      <c r="N273" s="118" t="n"/>
      <c r="O273" s="118" t="n"/>
      <c r="P273" s="118" t="n"/>
      <c r="Q273" s="118" t="n"/>
      <c r="R273" s="118" t="n"/>
      <c r="S273" s="118" t="n"/>
      <c r="T273" s="118" t="n"/>
      <c r="U273" s="118" t="n"/>
      <c r="V273" s="118" t="n"/>
      <c r="W273" s="118" t="n"/>
      <c r="X273" s="118" t="n"/>
      <c r="Y273" s="118" t="n"/>
      <c r="Z273" s="118" t="n"/>
      <c r="AA273" s="118" t="n"/>
      <c r="AB273" s="118" t="n"/>
      <c r="AC273" s="118" t="n"/>
      <c r="AD273" s="118" t="n"/>
      <c r="AE273" s="118" t="n"/>
      <c r="AF273" s="118" t="n"/>
      <c r="AG273" s="118" t="n"/>
      <c r="AH273" s="118" t="n"/>
      <c r="AI273" s="118" t="n"/>
      <c r="AJ273" s="118" t="n"/>
      <c r="AK273" s="118" t="n"/>
      <c r="AL273" s="118" t="n"/>
      <c r="AM273" s="118" t="n"/>
      <c r="AN273" s="118" t="n"/>
      <c r="AO273" s="118" t="n">
        <v>1</v>
      </c>
      <c r="AP273" s="118" t="n"/>
      <c r="AQ273" s="118" t="n">
        <v>1</v>
      </c>
      <c r="AR273" s="118" t="n"/>
      <c r="AS273" s="118" t="n"/>
      <c r="AT273" s="118" t="n"/>
      <c r="AU273" s="118" t="n"/>
      <c r="AV273" s="118" t="n"/>
      <c r="AW273" s="118" t="n"/>
      <c r="AX273" s="118" t="n"/>
      <c r="AY273" s="118" t="n"/>
      <c r="AZ273" s="118" t="n"/>
      <c r="BA273" s="118" t="n"/>
      <c r="BB273" s="118" t="n"/>
      <c r="BC273" s="118" t="n"/>
      <c r="BD273" s="118" t="n"/>
      <c r="BE273" s="118" t="n"/>
      <c r="BF273" s="118" t="n"/>
      <c r="BG273" s="118" t="n"/>
      <c r="BH273" s="118" t="n"/>
      <c r="BI273" s="118" t="n"/>
      <c r="BJ273" s="118" t="n"/>
      <c r="BK273" s="118" t="n"/>
      <c r="BL273" s="118" t="n"/>
      <c r="BM273" s="118" t="n"/>
      <c r="BN273" s="118" t="n"/>
      <c r="BO273" s="118" t="n"/>
      <c r="BP273" s="118" t="n"/>
      <c r="BQ273" s="118" t="n"/>
      <c r="BR273" s="118" t="n"/>
      <c r="BS273" s="118" t="n"/>
      <c r="BT273" s="118">
        <f>COUNTIF(B273:BS273,1)</f>
        <v/>
      </c>
      <c r="BV273" s="76">
        <f>TRIM(RIGHT(A273, LEN(A273) - FIND("@", SUBSTITUTE(A273, " ", "@", LEN(A273)-LEN(SUBSTITUTE(A273," ",""))))))</f>
        <v/>
      </c>
      <c r="BW273" s="76">
        <f>TRIM(LEFT(A273,FIND(" ",A273&amp;" ")-1))</f>
        <v/>
      </c>
      <c r="BX273">
        <f>+IF(BV273=BV272,"Same","Diff")</f>
        <v/>
      </c>
      <c r="BY273">
        <f>IF(BX273="Same",IF(BW273=BW272,"same","Diff"))</f>
        <v/>
      </c>
    </row>
    <row r="274" ht="17" customHeight="1">
      <c r="A274" s="59" t="inlineStr">
        <is>
          <t>Trevor Crowe</t>
        </is>
      </c>
      <c r="B274" s="117" t="n"/>
      <c r="C274" s="117" t="n"/>
      <c r="D274" s="117" t="n"/>
      <c r="E274" s="117" t="n"/>
      <c r="F274" s="117" t="n"/>
      <c r="G274" s="117" t="n"/>
      <c r="H274" s="117" t="n"/>
      <c r="I274" s="117" t="n"/>
      <c r="J274" s="118" t="n"/>
      <c r="K274" s="118" t="n"/>
      <c r="L274" s="118" t="n"/>
      <c r="M274" s="118" t="n"/>
      <c r="N274" s="118" t="n"/>
      <c r="O274" s="118" t="n"/>
      <c r="P274" s="118" t="n"/>
      <c r="Q274" s="118" t="n"/>
      <c r="R274" s="118" t="n"/>
      <c r="S274" s="118" t="n"/>
      <c r="T274" s="118" t="n"/>
      <c r="U274" s="118" t="n"/>
      <c r="V274" s="118" t="n"/>
      <c r="W274" s="118" t="n"/>
      <c r="X274" s="118" t="n"/>
      <c r="Y274" s="118" t="n"/>
      <c r="Z274" s="118" t="n"/>
      <c r="AA274" s="118" t="n"/>
      <c r="AB274" s="118" t="n">
        <v>1</v>
      </c>
      <c r="AC274" s="118" t="n">
        <v>1</v>
      </c>
      <c r="AD274" s="118" t="n">
        <v>1</v>
      </c>
      <c r="AE274" s="118" t="n"/>
      <c r="AF274" s="118" t="n"/>
      <c r="AG274" s="118" t="n"/>
      <c r="AH274" s="118" t="n"/>
      <c r="AI274" s="118" t="n"/>
      <c r="AJ274" s="118" t="n"/>
      <c r="AK274" s="118" t="n"/>
      <c r="AL274" s="118" t="n"/>
      <c r="AM274" s="118" t="n"/>
      <c r="AN274" s="118" t="n"/>
      <c r="AO274" s="118" t="n"/>
      <c r="AP274" s="118" t="n"/>
      <c r="AQ274" s="118" t="n"/>
      <c r="AR274" s="118" t="n"/>
      <c r="AS274" s="118" t="n"/>
      <c r="AT274" s="118" t="n"/>
      <c r="AU274" s="118" t="n"/>
      <c r="AV274" s="118" t="n"/>
      <c r="AW274" s="118" t="n"/>
      <c r="AX274" s="118" t="n"/>
      <c r="AY274" s="118" t="n"/>
      <c r="AZ274" s="118" t="n"/>
      <c r="BA274" s="118" t="n"/>
      <c r="BB274" s="118" t="n"/>
      <c r="BC274" s="118" t="n"/>
      <c r="BD274" s="118" t="n"/>
      <c r="BE274" s="118" t="n"/>
      <c r="BF274" s="118" t="n"/>
      <c r="BG274" s="118" t="n"/>
      <c r="BH274" s="118" t="n"/>
      <c r="BI274" s="118" t="n"/>
      <c r="BJ274" s="118" t="n"/>
      <c r="BK274" s="118" t="n"/>
      <c r="BL274" s="118" t="n"/>
      <c r="BM274" s="118" t="n"/>
      <c r="BN274" s="118" t="n"/>
      <c r="BO274" s="118" t="n"/>
      <c r="BP274" s="118" t="n"/>
      <c r="BQ274" s="118" t="n"/>
      <c r="BR274" s="118" t="n"/>
      <c r="BS274" s="118" t="n"/>
      <c r="BT274" s="118">
        <f>COUNTIF(B274:BS274,1)</f>
        <v/>
      </c>
      <c r="BV274" s="76">
        <f>TRIM(RIGHT(A274, LEN(A274) - FIND("@", SUBSTITUTE(A274, " ", "@", LEN(A274)-LEN(SUBSTITUTE(A274," ",""))))))</f>
        <v/>
      </c>
      <c r="BW274" s="76">
        <f>TRIM(LEFT(A274,FIND(" ",A274&amp;" ")-1))</f>
        <v/>
      </c>
      <c r="BX274">
        <f>+IF(BV274=BV273,"Same","Diff")</f>
        <v/>
      </c>
      <c r="BY274">
        <f>IF(BX274="Same",IF(BW274=BW273,"same","Diff"))</f>
        <v/>
      </c>
    </row>
    <row r="275" ht="17" customHeight="1">
      <c r="A275" s="60" t="inlineStr">
        <is>
          <t>David Crowther</t>
        </is>
      </c>
      <c r="B275" s="119" t="n"/>
      <c r="C275" s="119" t="n"/>
      <c r="D275" s="119" t="n"/>
      <c r="E275" s="119" t="n"/>
      <c r="F275" s="119" t="n"/>
      <c r="G275" s="119" t="n"/>
      <c r="H275" s="119" t="n"/>
      <c r="I275" s="119" t="n"/>
      <c r="J275" s="118" t="n"/>
      <c r="K275" s="118" t="n"/>
      <c r="L275" s="118" t="n"/>
      <c r="M275" s="118" t="n"/>
      <c r="N275" s="118" t="n"/>
      <c r="O275" s="118" t="n"/>
      <c r="P275" s="118" t="n">
        <v>1</v>
      </c>
      <c r="Q275" s="118" t="n">
        <v>1</v>
      </c>
      <c r="R275" s="118" t="n"/>
      <c r="S275" s="118" t="n">
        <v>1</v>
      </c>
      <c r="T275" s="118" t="n"/>
      <c r="U275" s="118" t="n"/>
      <c r="V275" s="118" t="n"/>
      <c r="W275" s="118" t="n"/>
      <c r="X275" s="118" t="n"/>
      <c r="Y275" s="118" t="n"/>
      <c r="Z275" s="118" t="n"/>
      <c r="AA275" s="118" t="n"/>
      <c r="AB275" s="118" t="n"/>
      <c r="AC275" s="118" t="n"/>
      <c r="AD275" s="118" t="n"/>
      <c r="AE275" s="118" t="n"/>
      <c r="AF275" s="118" t="n"/>
      <c r="AG275" s="118" t="n"/>
      <c r="AH275" s="118" t="n"/>
      <c r="AI275" s="118" t="n"/>
      <c r="AJ275" s="118" t="n"/>
      <c r="AK275" s="118" t="n"/>
      <c r="AL275" s="118" t="n"/>
      <c r="AM275" s="118" t="n"/>
      <c r="AN275" s="118" t="n"/>
      <c r="AO275" s="118" t="n"/>
      <c r="AP275" s="118" t="n"/>
      <c r="AQ275" s="118" t="n"/>
      <c r="AR275" s="118" t="n"/>
      <c r="AS275" s="118" t="n"/>
      <c r="AT275" s="118" t="n"/>
      <c r="AU275" s="118" t="n"/>
      <c r="AV275" s="118" t="n"/>
      <c r="AW275" s="118" t="n"/>
      <c r="AX275" s="118" t="n"/>
      <c r="AY275" s="118" t="n"/>
      <c r="AZ275" s="118" t="n"/>
      <c r="BA275" s="118" t="n"/>
      <c r="BB275" s="118" t="n"/>
      <c r="BC275" s="118" t="n"/>
      <c r="BD275" s="118" t="n"/>
      <c r="BE275" s="118" t="n"/>
      <c r="BF275" s="118" t="n"/>
      <c r="BG275" s="118" t="n"/>
      <c r="BH275" s="118" t="n"/>
      <c r="BI275" s="118" t="n"/>
      <c r="BJ275" s="118" t="n"/>
      <c r="BK275" s="118" t="n"/>
      <c r="BL275" s="118" t="n"/>
      <c r="BM275" s="118" t="n"/>
      <c r="BN275" s="118" t="n"/>
      <c r="BO275" s="118" t="n"/>
      <c r="BP275" s="118" t="n"/>
      <c r="BQ275" s="118" t="n"/>
      <c r="BR275" s="118" t="n"/>
      <c r="BS275" s="118" t="n"/>
      <c r="BT275" s="118">
        <f>COUNTIF(B275:BS275,1)</f>
        <v/>
      </c>
      <c r="BV275" s="76">
        <f>TRIM(RIGHT(A275, LEN(A275) - FIND("@", SUBSTITUTE(A275, " ", "@", LEN(A275)-LEN(SUBSTITUTE(A275," ",""))))))</f>
        <v/>
      </c>
      <c r="BW275" s="76">
        <f>TRIM(LEFT(A275,FIND(" ",A275&amp;" ")-1))</f>
        <v/>
      </c>
      <c r="BX275">
        <f>+IF(BV275=BV274,"Same","Diff")</f>
        <v/>
      </c>
      <c r="BY275">
        <f>IF(BX275="Same",IF(BW275=BW274,"same","Diff"))</f>
        <v/>
      </c>
    </row>
    <row r="276" ht="17" customHeight="1">
      <c r="A276" s="59" t="inlineStr">
        <is>
          <t>Shane Cruickshank</t>
        </is>
      </c>
      <c r="B276" s="117" t="n"/>
      <c r="C276" s="117" t="n"/>
      <c r="D276" s="117" t="n"/>
      <c r="E276" s="117" t="n"/>
      <c r="F276" s="117" t="n"/>
      <c r="G276" s="117" t="n"/>
      <c r="H276" s="117" t="n"/>
      <c r="I276" s="117" t="n"/>
      <c r="J276" s="118" t="n"/>
      <c r="K276" s="118" t="n"/>
      <c r="L276" s="118" t="n"/>
      <c r="M276" s="118" t="n"/>
      <c r="N276" s="118" t="n"/>
      <c r="O276" s="118" t="n"/>
      <c r="P276" s="118" t="n"/>
      <c r="Q276" s="118" t="n"/>
      <c r="R276" s="118" t="n"/>
      <c r="S276" s="118" t="n"/>
      <c r="T276" s="118" t="n"/>
      <c r="U276" s="118" t="n"/>
      <c r="V276" s="118" t="n"/>
      <c r="W276" s="118" t="n"/>
      <c r="X276" s="118" t="n"/>
      <c r="Y276" s="118" t="n"/>
      <c r="Z276" s="118" t="n"/>
      <c r="AA276" s="118" t="n"/>
      <c r="AB276" s="118" t="n"/>
      <c r="AC276" s="118" t="n"/>
      <c r="AD276" s="118" t="n"/>
      <c r="AE276" s="118" t="n"/>
      <c r="AF276" s="118" t="n"/>
      <c r="AG276" s="118" t="n"/>
      <c r="AH276" s="118" t="n"/>
      <c r="AI276" s="118" t="n"/>
      <c r="AJ276" s="118" t="n"/>
      <c r="AK276" s="118" t="n"/>
      <c r="AL276" s="118" t="n"/>
      <c r="AM276" s="118" t="n"/>
      <c r="AN276" s="118" t="n"/>
      <c r="AO276" s="118" t="n">
        <v>1</v>
      </c>
      <c r="AP276" s="118" t="n"/>
      <c r="AQ276" s="118" t="n"/>
      <c r="AR276" s="118" t="n"/>
      <c r="AS276" s="118" t="n"/>
      <c r="AT276" s="118" t="n"/>
      <c r="AU276" s="118" t="n"/>
      <c r="AV276" s="118" t="n"/>
      <c r="AW276" s="118" t="n"/>
      <c r="AX276" s="118" t="n"/>
      <c r="AY276" s="118" t="n"/>
      <c r="AZ276" s="118" t="n"/>
      <c r="BA276" s="118" t="n"/>
      <c r="BB276" s="118" t="n"/>
      <c r="BC276" s="118" t="n"/>
      <c r="BD276" s="118" t="n"/>
      <c r="BE276" s="118" t="n"/>
      <c r="BF276" s="118" t="n"/>
      <c r="BG276" s="118" t="n"/>
      <c r="BH276" s="118" t="n"/>
      <c r="BI276" s="118" t="n"/>
      <c r="BJ276" s="118" t="n"/>
      <c r="BK276" s="118" t="n"/>
      <c r="BL276" s="118" t="n"/>
      <c r="BM276" s="118" t="n"/>
      <c r="BN276" s="118" t="n"/>
      <c r="BO276" s="118" t="n"/>
      <c r="BP276" s="118" t="n"/>
      <c r="BQ276" s="118" t="n"/>
      <c r="BR276" s="118" t="n"/>
      <c r="BS276" s="118" t="n"/>
      <c r="BT276" s="118">
        <f>COUNTIF(B276:BS276,1)</f>
        <v/>
      </c>
      <c r="BV276" s="76">
        <f>TRIM(RIGHT(A276, LEN(A276) - FIND("@", SUBSTITUTE(A276, " ", "@", LEN(A276)-LEN(SUBSTITUTE(A276," ",""))))))</f>
        <v/>
      </c>
      <c r="BW276" s="76">
        <f>TRIM(LEFT(A276,FIND(" ",A276&amp;" ")-1))</f>
        <v/>
      </c>
      <c r="BX276">
        <f>+IF(BV276=BV275,"Same","Diff")</f>
        <v/>
      </c>
      <c r="BY276">
        <f>IF(BX276="Same",IF(BW276=BW275,"same","Diff"))</f>
        <v/>
      </c>
    </row>
    <row r="277" ht="17" customHeight="1">
      <c r="A277" s="73" t="inlineStr">
        <is>
          <t>Brian Culceth</t>
        </is>
      </c>
      <c r="B277" s="119" t="n"/>
      <c r="C277" s="119" t="n"/>
      <c r="D277" s="119" t="n"/>
      <c r="E277" s="119" t="n"/>
      <c r="F277" s="119" t="n"/>
      <c r="G277" s="119" t="n"/>
      <c r="H277" s="119" t="n"/>
      <c r="I277" s="119" t="n"/>
      <c r="J277" s="118" t="n"/>
      <c r="K277" s="118" t="n"/>
      <c r="L277" s="118" t="n">
        <v>1</v>
      </c>
      <c r="M277" s="118" t="n"/>
      <c r="N277" s="118" t="n"/>
      <c r="O277" s="118" t="n"/>
      <c r="P277" s="118" t="n"/>
      <c r="Q277" s="118" t="n"/>
      <c r="R277" s="118" t="n"/>
      <c r="S277" s="118" t="n"/>
      <c r="T277" s="118" t="n"/>
      <c r="U277" s="118" t="n"/>
      <c r="V277" s="118" t="n"/>
      <c r="W277" s="118" t="n"/>
      <c r="X277" s="118" t="n"/>
      <c r="Y277" s="118" t="n"/>
      <c r="Z277" s="118" t="n"/>
      <c r="AA277" s="118" t="n"/>
      <c r="AB277" s="118" t="n"/>
      <c r="AC277" s="118" t="n"/>
      <c r="AD277" s="118" t="n"/>
      <c r="AE277" s="118" t="n"/>
      <c r="AF277" s="118" t="n"/>
      <c r="AG277" s="118" t="n"/>
      <c r="AH277" s="118" t="n"/>
      <c r="AI277" s="118" t="n"/>
      <c r="AJ277" s="118" t="n"/>
      <c r="AK277" s="118" t="n"/>
      <c r="AL277" s="118" t="n"/>
      <c r="AM277" s="118" t="n"/>
      <c r="AN277" s="118" t="n"/>
      <c r="AO277" s="118" t="n"/>
      <c r="AP277" s="118" t="n"/>
      <c r="AQ277" s="118" t="n"/>
      <c r="AR277" s="118" t="n"/>
      <c r="AS277" s="118" t="n"/>
      <c r="AT277" s="118" t="n"/>
      <c r="AU277" s="118" t="n"/>
      <c r="AV277" s="118" t="n"/>
      <c r="AW277" s="118" t="n"/>
      <c r="AX277" s="118" t="n"/>
      <c r="AY277" s="118" t="n"/>
      <c r="AZ277" s="118" t="n"/>
      <c r="BA277" s="118" t="n"/>
      <c r="BB277" s="118" t="n"/>
      <c r="BC277" s="118" t="n"/>
      <c r="BD277" s="118" t="n"/>
      <c r="BE277" s="118" t="n"/>
      <c r="BF277" s="118" t="n"/>
      <c r="BG277" s="118" t="n"/>
      <c r="BH277" s="118" t="n"/>
      <c r="BI277" s="118" t="n"/>
      <c r="BJ277" s="118" t="n"/>
      <c r="BK277" s="118" t="n"/>
      <c r="BL277" s="118" t="n"/>
      <c r="BM277" s="118" t="n"/>
      <c r="BN277" s="118" t="n"/>
      <c r="BO277" s="118" t="n"/>
      <c r="BP277" s="118" t="n"/>
      <c r="BQ277" s="118" t="n"/>
      <c r="BR277" s="118" t="n"/>
      <c r="BS277" s="118" t="n"/>
      <c r="BT277" s="118">
        <f>COUNTIF(B277:BS277,1)</f>
        <v/>
      </c>
      <c r="BV277" s="76">
        <f>TRIM(RIGHT(A277, LEN(A277) - FIND("@", SUBSTITUTE(A277, " ", "@", LEN(A277)-LEN(SUBSTITUTE(A277," ",""))))))</f>
        <v/>
      </c>
      <c r="BW277" s="76">
        <f>TRIM(LEFT(A277,FIND(" ",A277&amp;" ")-1))</f>
        <v/>
      </c>
      <c r="BX277">
        <f>+IF(BV277=BV276,"Same","Diff")</f>
        <v/>
      </c>
      <c r="BY277">
        <f>IF(BX277="Same",IF(BW277=BW276,"same","Diff"))</f>
        <v/>
      </c>
    </row>
    <row r="278" ht="17" customHeight="1">
      <c r="A278" s="59" t="inlineStr">
        <is>
          <t>Warren Cullen</t>
        </is>
      </c>
      <c r="B278" s="117" t="n"/>
      <c r="C278" s="117" t="n"/>
      <c r="D278" s="117" t="n"/>
      <c r="E278" s="117" t="n"/>
      <c r="F278" s="117" t="n"/>
      <c r="G278" s="117" t="n"/>
      <c r="H278" s="117" t="n"/>
      <c r="I278" s="117" t="n"/>
      <c r="J278" s="118" t="n"/>
      <c r="K278" s="118" t="n"/>
      <c r="L278" s="118" t="n"/>
      <c r="M278" s="118" t="n"/>
      <c r="N278" s="118" t="n"/>
      <c r="O278" s="118" t="n"/>
      <c r="P278" s="118" t="n"/>
      <c r="Q278" s="118" t="n"/>
      <c r="R278" s="118" t="n">
        <v>1</v>
      </c>
      <c r="S278" s="118" t="n">
        <v>1</v>
      </c>
      <c r="T278" s="118" t="n">
        <v>1</v>
      </c>
      <c r="U278" s="118" t="n">
        <v>1</v>
      </c>
      <c r="V278" s="118" t="n"/>
      <c r="W278" s="118" t="n">
        <v>1</v>
      </c>
      <c r="X278" s="118" t="n">
        <v>1</v>
      </c>
      <c r="Y278" s="118" t="n">
        <v>1</v>
      </c>
      <c r="Z278" s="118" t="n">
        <v>1</v>
      </c>
      <c r="AA278" s="118" t="n">
        <v>1</v>
      </c>
      <c r="AB278" s="118" t="n">
        <v>1</v>
      </c>
      <c r="AC278" s="118" t="n">
        <v>1</v>
      </c>
      <c r="AD278" s="118" t="n"/>
      <c r="AE278" s="118" t="n"/>
      <c r="AF278" s="118" t="n"/>
      <c r="AG278" s="118" t="n"/>
      <c r="AH278" s="118" t="n"/>
      <c r="AI278" s="118" t="n"/>
      <c r="AJ278" s="118" t="n"/>
      <c r="AK278" s="118" t="n"/>
      <c r="AL278" s="118" t="n"/>
      <c r="AM278" s="118" t="n"/>
      <c r="AN278" s="118" t="n"/>
      <c r="AO278" s="118" t="n"/>
      <c r="AP278" s="118" t="n"/>
      <c r="AQ278" s="118" t="n"/>
      <c r="AR278" s="118" t="n"/>
      <c r="AS278" s="118" t="n"/>
      <c r="AT278" s="118" t="n"/>
      <c r="AU278" s="118" t="n"/>
      <c r="AV278" s="118" t="n"/>
      <c r="AW278" s="118" t="n"/>
      <c r="AX278" s="118" t="n"/>
      <c r="AY278" s="118" t="n"/>
      <c r="AZ278" s="118" t="n"/>
      <c r="BA278" s="118" t="n"/>
      <c r="BB278" s="118" t="n"/>
      <c r="BC278" s="118" t="n"/>
      <c r="BD278" s="118" t="n"/>
      <c r="BE278" s="118" t="n"/>
      <c r="BF278" s="118" t="n"/>
      <c r="BG278" s="118" t="n"/>
      <c r="BH278" s="118" t="n"/>
      <c r="BI278" s="118" t="n"/>
      <c r="BJ278" s="118" t="n"/>
      <c r="BK278" s="118" t="n"/>
      <c r="BL278" s="118" t="n"/>
      <c r="BM278" s="118" t="n"/>
      <c r="BN278" s="118" t="n"/>
      <c r="BO278" s="118" t="n"/>
      <c r="BP278" s="118" t="n"/>
      <c r="BQ278" s="118" t="n"/>
      <c r="BR278" s="118" t="n"/>
      <c r="BS278" s="118" t="n"/>
      <c r="BT278" s="118">
        <f>COUNTIF(B278:BS278,1)</f>
        <v/>
      </c>
      <c r="BV278" s="76">
        <f>TRIM(RIGHT(A278, LEN(A278) - FIND("@", SUBSTITUTE(A278, " ", "@", LEN(A278)-LEN(SUBSTITUTE(A278," ",""))))))</f>
        <v/>
      </c>
      <c r="BW278" s="76">
        <f>TRIM(LEFT(A278,FIND(" ",A278&amp;" ")-1))</f>
        <v/>
      </c>
      <c r="BX278">
        <f>+IF(BV278=BV277,"Same","Diff")</f>
        <v/>
      </c>
      <c r="BY278">
        <f>IF(BX278="Same",IF(BW278=BW277,"same","Diff"))</f>
        <v/>
      </c>
    </row>
    <row r="279" ht="17" customHeight="1">
      <c r="A279" s="60" t="inlineStr">
        <is>
          <t>Bill Cunliffe</t>
        </is>
      </c>
      <c r="B279" s="119" t="n"/>
      <c r="C279" s="119" t="n"/>
      <c r="D279" s="119" t="n"/>
      <c r="E279" s="119" t="n">
        <v>1</v>
      </c>
      <c r="F279" s="119" t="n"/>
      <c r="G279" s="119" t="n"/>
      <c r="H279" s="119" t="n"/>
      <c r="I279" s="119" t="n"/>
      <c r="J279" s="118" t="n"/>
      <c r="K279" s="118" t="n"/>
      <c r="L279" s="118" t="n"/>
      <c r="M279" s="118" t="n"/>
      <c r="N279" s="118" t="n"/>
      <c r="O279" s="118" t="n"/>
      <c r="P279" s="118" t="n"/>
      <c r="Q279" s="118" t="n"/>
      <c r="R279" s="118" t="n"/>
      <c r="S279" s="118" t="n"/>
      <c r="T279" s="118" t="n"/>
      <c r="U279" s="118" t="n"/>
      <c r="V279" s="118" t="n"/>
      <c r="W279" s="118" t="n"/>
      <c r="X279" s="118" t="n"/>
      <c r="Y279" s="118" t="n"/>
      <c r="Z279" s="118" t="n"/>
      <c r="AA279" s="118" t="n"/>
      <c r="AB279" s="118" t="n"/>
      <c r="AC279" s="118" t="n"/>
      <c r="AD279" s="118" t="n"/>
      <c r="AE279" s="118" t="n"/>
      <c r="AF279" s="118" t="n"/>
      <c r="AG279" s="118" t="n"/>
      <c r="AH279" s="118" t="n"/>
      <c r="AI279" s="118" t="n"/>
      <c r="AJ279" s="118" t="n"/>
      <c r="AK279" s="118" t="n"/>
      <c r="AL279" s="118" t="n"/>
      <c r="AM279" s="118" t="n"/>
      <c r="AN279" s="118" t="n"/>
      <c r="AO279" s="118" t="n"/>
      <c r="AP279" s="118" t="n"/>
      <c r="AQ279" s="118" t="n"/>
      <c r="AR279" s="118" t="n"/>
      <c r="AS279" s="118" t="n"/>
      <c r="AT279" s="118" t="n"/>
      <c r="AU279" s="118" t="n"/>
      <c r="AV279" s="118" t="n"/>
      <c r="AW279" s="118" t="n"/>
      <c r="AX279" s="118" t="n"/>
      <c r="AY279" s="118" t="n"/>
      <c r="AZ279" s="118" t="n"/>
      <c r="BA279" s="118" t="n"/>
      <c r="BB279" s="118" t="n"/>
      <c r="BC279" s="118" t="n"/>
      <c r="BD279" s="118" t="n"/>
      <c r="BE279" s="118" t="n"/>
      <c r="BF279" s="118" t="n"/>
      <c r="BG279" s="118" t="n"/>
      <c r="BH279" s="118" t="n"/>
      <c r="BI279" s="118" t="n"/>
      <c r="BJ279" s="118" t="n"/>
      <c r="BK279" s="118" t="n"/>
      <c r="BL279" s="118" t="n"/>
      <c r="BM279" s="118" t="n"/>
      <c r="BN279" s="118" t="n"/>
      <c r="BO279" s="118" t="n"/>
      <c r="BP279" s="118" t="n"/>
      <c r="BQ279" s="118" t="n"/>
      <c r="BR279" s="118" t="n"/>
      <c r="BS279" s="118" t="n"/>
      <c r="BT279" s="118">
        <f>COUNTIF(B279:BS279,1)</f>
        <v/>
      </c>
      <c r="BV279" s="76">
        <f>TRIM(RIGHT(A279, LEN(A279) - FIND("@", SUBSTITUTE(A279, " ", "@", LEN(A279)-LEN(SUBSTITUTE(A279," ",""))))))</f>
        <v/>
      </c>
      <c r="BW279" s="76">
        <f>TRIM(LEFT(A279,FIND(" ",A279&amp;" ")-1))</f>
        <v/>
      </c>
      <c r="BX279">
        <f>+IF(BV279=BV278,"Same","Diff")</f>
        <v/>
      </c>
      <c r="BY279">
        <f>IF(BX279="Same",IF(BW279=BW278,"same","Diff"))</f>
        <v/>
      </c>
    </row>
    <row r="280" ht="17" customHeight="1">
      <c r="A280" s="61" t="inlineStr">
        <is>
          <t>Neil Cunningham</t>
        </is>
      </c>
      <c r="B280" s="120" t="n"/>
      <c r="C280" s="120" t="n"/>
      <c r="D280" s="120" t="n"/>
      <c r="E280" s="120" t="n"/>
      <c r="F280" s="120" t="n"/>
      <c r="G280" s="120" t="n"/>
      <c r="H280" s="120" t="n"/>
      <c r="I280" s="120" t="n"/>
      <c r="J280" s="118" t="n"/>
      <c r="K280" s="118" t="n"/>
      <c r="L280" s="118" t="n"/>
      <c r="M280" s="118" t="n"/>
      <c r="N280" s="118" t="n"/>
      <c r="O280" s="118" t="n"/>
      <c r="P280" s="118" t="n"/>
      <c r="Q280" s="118" t="n"/>
      <c r="R280" s="118" t="n"/>
      <c r="S280" s="118" t="n"/>
      <c r="T280" s="118" t="n"/>
      <c r="U280" s="118" t="n"/>
      <c r="V280" s="118" t="n"/>
      <c r="W280" s="130" t="n">
        <v>1</v>
      </c>
      <c r="X280" s="118" t="n"/>
      <c r="Y280" s="118" t="n"/>
      <c r="Z280" s="118" t="n"/>
      <c r="AA280" s="118" t="n"/>
      <c r="AB280" s="118" t="n"/>
      <c r="AC280" s="118" t="n"/>
      <c r="AD280" s="118" t="n"/>
      <c r="AE280" s="118" t="n"/>
      <c r="AF280" s="118" t="n"/>
      <c r="AG280" s="118" t="n"/>
      <c r="AH280" s="118" t="n"/>
      <c r="AI280" s="118" t="n"/>
      <c r="AJ280" s="118" t="n"/>
      <c r="AK280" s="118" t="n"/>
      <c r="AL280" s="118" t="n"/>
      <c r="AM280" s="118" t="n"/>
      <c r="AN280" s="118" t="n"/>
      <c r="AO280" s="118" t="n"/>
      <c r="AP280" s="118" t="n"/>
      <c r="AQ280" s="118" t="n"/>
      <c r="AR280" s="118" t="n"/>
      <c r="AS280" s="118" t="n"/>
      <c r="AT280" s="118" t="n"/>
      <c r="AU280" s="118" t="n"/>
      <c r="AV280" s="118" t="n"/>
      <c r="AW280" s="118" t="n"/>
      <c r="AX280" s="118" t="n"/>
      <c r="AY280" s="118" t="n"/>
      <c r="AZ280" s="118" t="n"/>
      <c r="BA280" s="118" t="n"/>
      <c r="BB280" s="118" t="n"/>
      <c r="BC280" s="118" t="n"/>
      <c r="BD280" s="118" t="n"/>
      <c r="BE280" s="118" t="n"/>
      <c r="BF280" s="118" t="n"/>
      <c r="BG280" s="118" t="n"/>
      <c r="BH280" s="118" t="n"/>
      <c r="BI280" s="118" t="n"/>
      <c r="BJ280" s="118" t="n"/>
      <c r="BK280" s="118" t="n"/>
      <c r="BL280" s="118" t="n"/>
      <c r="BM280" s="118" t="n"/>
      <c r="BN280" s="118" t="n"/>
      <c r="BO280" s="118" t="n"/>
      <c r="BP280" s="118" t="n"/>
      <c r="BQ280" s="118" t="n"/>
      <c r="BR280" s="118" t="n"/>
      <c r="BS280" s="118" t="n"/>
      <c r="BT280" s="118">
        <f>COUNTIF(B280:BS280,1)</f>
        <v/>
      </c>
      <c r="BV280" s="76">
        <f>TRIM(RIGHT(A280, LEN(A280) - FIND("@", SUBSTITUTE(A280, " ", "@", LEN(A280)-LEN(SUBSTITUTE(A280," ",""))))))</f>
        <v/>
      </c>
      <c r="BW280" s="76">
        <f>TRIM(LEFT(A280,FIND(" ",A280&amp;" ")-1))</f>
        <v/>
      </c>
      <c r="BX280">
        <f>+IF(BV280=BV279,"Same","Diff")</f>
        <v/>
      </c>
      <c r="BY280">
        <f>IF(BX280="Same",IF(BW280=BW279,"same","Diff"))</f>
        <v/>
      </c>
    </row>
    <row r="281" ht="17" customHeight="1">
      <c r="A281" s="63" t="inlineStr">
        <is>
          <t>Vern Curtin</t>
        </is>
      </c>
      <c r="B281" s="122" t="n"/>
      <c r="C281" s="122" t="n"/>
      <c r="D281" s="122" t="n">
        <v>1</v>
      </c>
      <c r="E281" s="122" t="n"/>
      <c r="F281" s="122" t="n"/>
      <c r="G281" s="122" t="n"/>
      <c r="H281" s="122" t="n"/>
      <c r="I281" s="122" t="n"/>
      <c r="J281" s="118" t="n"/>
      <c r="K281" s="118" t="n"/>
      <c r="L281" s="118" t="n"/>
      <c r="M281" s="118" t="n"/>
      <c r="N281" s="118" t="n"/>
      <c r="O281" s="118" t="n"/>
      <c r="P281" s="118" t="n"/>
      <c r="Q281" s="118" t="n"/>
      <c r="R281" s="118" t="n"/>
      <c r="S281" s="118" t="n"/>
      <c r="T281" s="118" t="n"/>
      <c r="U281" s="118" t="n"/>
      <c r="V281" s="118" t="n"/>
      <c r="W281" s="118" t="n"/>
      <c r="X281" s="118" t="n"/>
      <c r="Y281" s="118" t="n"/>
      <c r="Z281" s="118" t="n"/>
      <c r="AA281" s="118" t="n"/>
      <c r="AB281" s="118" t="n"/>
      <c r="AC281" s="118" t="n"/>
      <c r="AD281" s="118" t="n"/>
      <c r="AE281" s="118" t="n"/>
      <c r="AF281" s="118" t="n"/>
      <c r="AG281" s="118" t="n"/>
      <c r="AH281" s="118" t="n"/>
      <c r="AI281" s="118" t="n"/>
      <c r="AJ281" s="118" t="n"/>
      <c r="AK281" s="118" t="n"/>
      <c r="AL281" s="118" t="n"/>
      <c r="AM281" s="118" t="n"/>
      <c r="AN281" s="118" t="n"/>
      <c r="AO281" s="118" t="n"/>
      <c r="AP281" s="118" t="n"/>
      <c r="AQ281" s="118" t="n"/>
      <c r="AR281" s="118" t="n"/>
      <c r="AS281" s="118" t="n"/>
      <c r="AT281" s="118" t="n"/>
      <c r="AU281" s="118" t="n"/>
      <c r="AV281" s="118" t="n"/>
      <c r="AW281" s="118" t="n"/>
      <c r="AX281" s="118" t="n"/>
      <c r="AY281" s="118" t="n"/>
      <c r="AZ281" s="118" t="n"/>
      <c r="BA281" s="118" t="n"/>
      <c r="BB281" s="118" t="n"/>
      <c r="BC281" s="118" t="n"/>
      <c r="BD281" s="118" t="n"/>
      <c r="BE281" s="118" t="n"/>
      <c r="BF281" s="118" t="n"/>
      <c r="BG281" s="118" t="n"/>
      <c r="BH281" s="118" t="n"/>
      <c r="BI281" s="118" t="n"/>
      <c r="BJ281" s="118" t="n"/>
      <c r="BK281" s="118" t="n"/>
      <c r="BL281" s="118" t="n"/>
      <c r="BM281" s="118" t="n"/>
      <c r="BN281" s="118" t="n"/>
      <c r="BO281" s="118" t="n"/>
      <c r="BP281" s="118" t="n"/>
      <c r="BQ281" s="118" t="n"/>
      <c r="BR281" s="118" t="n"/>
      <c r="BS281" s="118" t="n"/>
      <c r="BT281" s="118">
        <f>COUNTIF(B281:BS281,1)</f>
        <v/>
      </c>
      <c r="BV281" s="76">
        <f>TRIM(RIGHT(A281, LEN(A281) - FIND("@", SUBSTITUTE(A281, " ", "@", LEN(A281)-LEN(SUBSTITUTE(A281," ",""))))))</f>
        <v/>
      </c>
      <c r="BW281" s="76">
        <f>TRIM(LEFT(A281,FIND(" ",A281&amp;" ")-1))</f>
        <v/>
      </c>
      <c r="BX281">
        <f>+IF(BV281=BV280,"Same","Diff")</f>
        <v/>
      </c>
      <c r="BY281">
        <f>IF(BX281="Same",IF(BW281=BW280,"same","Diff"))</f>
        <v/>
      </c>
    </row>
    <row r="282" ht="17" customHeight="1">
      <c r="A282" s="59" t="inlineStr">
        <is>
          <t>Greg Cusack</t>
        </is>
      </c>
      <c r="B282" s="117" t="n">
        <v>1</v>
      </c>
      <c r="C282" s="117" t="n">
        <v>1</v>
      </c>
      <c r="D282" s="117" t="n">
        <v>1</v>
      </c>
      <c r="E282" s="117" t="n">
        <v>1</v>
      </c>
      <c r="F282" s="117" t="n"/>
      <c r="G282" s="117" t="n">
        <v>1</v>
      </c>
      <c r="H282" s="117" t="n"/>
      <c r="I282" s="117" t="n">
        <v>1</v>
      </c>
      <c r="J282" s="118" t="n"/>
      <c r="K282" s="118" t="n"/>
      <c r="L282" s="118" t="n"/>
      <c r="M282" s="118" t="n"/>
      <c r="N282" s="118" t="n"/>
      <c r="O282" s="118" t="n"/>
      <c r="P282" s="118" t="n"/>
      <c r="Q282" s="118" t="n"/>
      <c r="R282" s="118" t="n"/>
      <c r="S282" s="118" t="n"/>
      <c r="T282" s="118" t="n"/>
      <c r="U282" s="118" t="n"/>
      <c r="V282" s="118" t="n"/>
      <c r="W282" s="118" t="n"/>
      <c r="X282" s="118" t="n"/>
      <c r="Y282" s="118" t="n"/>
      <c r="Z282" s="118" t="n"/>
      <c r="AA282" s="118" t="n"/>
      <c r="AB282" s="118" t="n"/>
      <c r="AC282" s="118" t="n"/>
      <c r="AD282" s="118" t="n"/>
      <c r="AE282" s="118" t="n"/>
      <c r="AF282" s="118" t="n"/>
      <c r="AG282" s="118" t="n"/>
      <c r="AH282" s="118" t="n"/>
      <c r="AI282" s="118" t="n"/>
      <c r="AJ282" s="118" t="n"/>
      <c r="AK282" s="118" t="n"/>
      <c r="AL282" s="118" t="n"/>
      <c r="AM282" s="118" t="n"/>
      <c r="AN282" s="118" t="n"/>
      <c r="AO282" s="118" t="n"/>
      <c r="AP282" s="118" t="n"/>
      <c r="AQ282" s="118" t="n"/>
      <c r="AR282" s="118" t="n"/>
      <c r="AS282" s="118" t="n"/>
      <c r="AT282" s="118" t="n"/>
      <c r="AU282" s="118" t="n"/>
      <c r="AV282" s="118" t="n"/>
      <c r="AW282" s="118" t="n"/>
      <c r="AX282" s="118" t="n"/>
      <c r="AY282" s="118" t="n"/>
      <c r="AZ282" s="118" t="n"/>
      <c r="BA282" s="118" t="n"/>
      <c r="BB282" s="118" t="n"/>
      <c r="BC282" s="118" t="n"/>
      <c r="BD282" s="118" t="n"/>
      <c r="BE282" s="118" t="n"/>
      <c r="BF282" s="118" t="n"/>
      <c r="BG282" s="118" t="n"/>
      <c r="BH282" s="118" t="n"/>
      <c r="BI282" s="118" t="n"/>
      <c r="BJ282" s="118" t="n"/>
      <c r="BK282" s="118" t="n"/>
      <c r="BL282" s="118" t="n"/>
      <c r="BM282" s="118" t="n"/>
      <c r="BN282" s="118" t="n"/>
      <c r="BO282" s="118" t="n"/>
      <c r="BP282" s="118" t="n"/>
      <c r="BQ282" s="118" t="n"/>
      <c r="BR282" s="118" t="n"/>
      <c r="BS282" s="118" t="n"/>
      <c r="BT282" s="118">
        <f>COUNTIF(B282:BS282,1)</f>
        <v/>
      </c>
      <c r="BV282" s="76">
        <f>TRIM(RIGHT(A282, LEN(A282) - FIND("@", SUBSTITUTE(A282, " ", "@", LEN(A282)-LEN(SUBSTITUTE(A282," ",""))))))</f>
        <v/>
      </c>
      <c r="BW282" s="76">
        <f>TRIM(LEFT(A282,FIND(" ",A282&amp;" ")-1))</f>
        <v/>
      </c>
      <c r="BX282">
        <f>+IF(BV282=BV281,"Same","Diff")</f>
        <v/>
      </c>
      <c r="BY282">
        <f>IF(BX282="Same",IF(BW282=BW281,"same","Diff"))</f>
        <v/>
      </c>
    </row>
    <row r="283" ht="17" customHeight="1">
      <c r="A283" s="60" t="inlineStr">
        <is>
          <t>Ray Cutchie</t>
        </is>
      </c>
      <c r="B283" s="119" t="n"/>
      <c r="C283" s="119" t="n"/>
      <c r="D283" s="119" t="n"/>
      <c r="E283" s="119" t="n"/>
      <c r="F283" s="119" t="n"/>
      <c r="G283" s="119" t="n"/>
      <c r="H283" s="119" t="n"/>
      <c r="I283" s="119" t="n"/>
      <c r="J283" s="118" t="n"/>
      <c r="K283" s="118" t="n"/>
      <c r="L283" s="118" t="n"/>
      <c r="M283" s="118" t="n"/>
      <c r="N283" s="118" t="n"/>
      <c r="O283" s="118" t="n"/>
      <c r="P283" s="118" t="n"/>
      <c r="Q283" s="118" t="n"/>
      <c r="R283" s="118" t="n">
        <v>1</v>
      </c>
      <c r="S283" s="118" t="n"/>
      <c r="T283" s="118" t="n"/>
      <c r="U283" s="130" t="n">
        <v>1</v>
      </c>
      <c r="V283" s="118" t="n">
        <v>1</v>
      </c>
      <c r="W283" s="118" t="n">
        <v>1</v>
      </c>
      <c r="X283" s="118" t="n"/>
      <c r="Y283" s="118" t="n"/>
      <c r="Z283" s="118" t="n"/>
      <c r="AA283" s="118" t="n">
        <v>1</v>
      </c>
      <c r="AB283" s="118" t="n"/>
      <c r="AC283" s="118" t="n"/>
      <c r="AD283" s="118" t="n"/>
      <c r="AE283" s="118" t="n"/>
      <c r="AF283" s="118" t="n"/>
      <c r="AG283" s="118" t="n"/>
      <c r="AH283" s="118" t="n"/>
      <c r="AI283" s="118" t="n"/>
      <c r="AJ283" s="118" t="n"/>
      <c r="AK283" s="118" t="n"/>
      <c r="AL283" s="118" t="n"/>
      <c r="AM283" s="118" t="n"/>
      <c r="AN283" s="118" t="n"/>
      <c r="AO283" s="118" t="n"/>
      <c r="AP283" s="118" t="n"/>
      <c r="AQ283" s="118" t="n"/>
      <c r="AR283" s="118" t="n"/>
      <c r="AS283" s="118" t="n"/>
      <c r="AT283" s="118" t="n"/>
      <c r="AU283" s="118" t="n"/>
      <c r="AV283" s="118" t="n"/>
      <c r="AW283" s="118" t="n"/>
      <c r="AX283" s="118" t="n"/>
      <c r="AY283" s="118" t="n"/>
      <c r="AZ283" s="118" t="n"/>
      <c r="BA283" s="118" t="n"/>
      <c r="BB283" s="118" t="n"/>
      <c r="BC283" s="118" t="n"/>
      <c r="BD283" s="118" t="n"/>
      <c r="BE283" s="118" t="n"/>
      <c r="BF283" s="118" t="n"/>
      <c r="BG283" s="118" t="n"/>
      <c r="BH283" s="118" t="n"/>
      <c r="BI283" s="118" t="n"/>
      <c r="BJ283" s="118" t="n"/>
      <c r="BK283" s="118" t="n"/>
      <c r="BL283" s="118" t="n"/>
      <c r="BM283" s="118" t="n"/>
      <c r="BN283" s="118" t="n"/>
      <c r="BO283" s="118" t="n"/>
      <c r="BP283" s="118" t="n"/>
      <c r="BQ283" s="118" t="n"/>
      <c r="BR283" s="118" t="n"/>
      <c r="BS283" s="118" t="n"/>
      <c r="BT283" s="118">
        <f>COUNTIF(B283:BS283,1)</f>
        <v/>
      </c>
      <c r="BV283" s="76">
        <f>TRIM(RIGHT(A283, LEN(A283) - FIND("@", SUBSTITUTE(A283, " ", "@", LEN(A283)-LEN(SUBSTITUTE(A283," ",""))))))</f>
        <v/>
      </c>
      <c r="BW283" s="76">
        <f>TRIM(LEFT(A283,FIND(" ",A283&amp;" ")-1))</f>
        <v/>
      </c>
      <c r="BX283">
        <f>+IF(BV283=BV282,"Same","Diff")</f>
        <v/>
      </c>
      <c r="BY283">
        <f>IF(BX283="Same",IF(BW283=BW282,"same","Diff"))</f>
        <v/>
      </c>
    </row>
    <row r="284" ht="17" customHeight="1">
      <c r="A284" s="59" t="inlineStr">
        <is>
          <t>Christian D'Agoshn</t>
        </is>
      </c>
      <c r="B284" s="117" t="n"/>
      <c r="C284" s="117" t="n"/>
      <c r="D284" s="117" t="n"/>
      <c r="E284" s="117" t="n"/>
      <c r="F284" s="117" t="n"/>
      <c r="G284" s="117" t="n"/>
      <c r="H284" s="117" t="n"/>
      <c r="I284" s="117" t="n"/>
      <c r="J284" s="118" t="n"/>
      <c r="K284" s="118" t="n"/>
      <c r="L284" s="118" t="n"/>
      <c r="M284" s="118" t="n"/>
      <c r="N284" s="118" t="n"/>
      <c r="O284" s="118" t="n"/>
      <c r="P284" s="118" t="n"/>
      <c r="Q284" s="118" t="n"/>
      <c r="R284" s="118" t="n"/>
      <c r="S284" s="118" t="n"/>
      <c r="T284" s="118" t="n"/>
      <c r="U284" s="118" t="n"/>
      <c r="V284" s="118" t="n"/>
      <c r="W284" s="118" t="n"/>
      <c r="X284" s="118" t="n"/>
      <c r="Y284" s="118" t="n"/>
      <c r="Z284" s="118" t="n"/>
      <c r="AA284" s="118" t="n"/>
      <c r="AB284" s="118" t="n"/>
      <c r="AC284" s="118" t="n"/>
      <c r="AD284" s="118" t="n"/>
      <c r="AE284" s="118" t="n"/>
      <c r="AF284" s="118" t="n"/>
      <c r="AG284" s="118" t="n"/>
      <c r="AH284" s="118" t="n"/>
      <c r="AI284" s="118" t="n"/>
      <c r="AJ284" s="118" t="n"/>
      <c r="AK284" s="118" t="n"/>
      <c r="AL284" s="118" t="n"/>
      <c r="AM284" s="118" t="n"/>
      <c r="AN284" s="118" t="n"/>
      <c r="AO284" s="118" t="n"/>
      <c r="AP284" s="118" t="n"/>
      <c r="AQ284" s="118" t="n"/>
      <c r="AR284" s="118" t="n"/>
      <c r="AS284" s="118" t="n"/>
      <c r="AT284" s="118" t="n">
        <v>1</v>
      </c>
      <c r="AU284" s="118" t="n"/>
      <c r="AV284" s="118" t="n"/>
      <c r="AW284" s="118" t="n"/>
      <c r="AX284" s="118" t="n"/>
      <c r="AY284" s="118" t="n"/>
      <c r="AZ284" s="118" t="n"/>
      <c r="BA284" s="118" t="n"/>
      <c r="BB284" s="118" t="n"/>
      <c r="BC284" s="118" t="n"/>
      <c r="BD284" s="118" t="n"/>
      <c r="BE284" s="118" t="n"/>
      <c r="BF284" s="118" t="n"/>
      <c r="BG284" s="118" t="n"/>
      <c r="BH284" s="118" t="n"/>
      <c r="BI284" s="118" t="n"/>
      <c r="BJ284" s="118" t="n"/>
      <c r="BK284" s="118" t="n"/>
      <c r="BL284" s="118" t="n"/>
      <c r="BM284" s="118" t="n"/>
      <c r="BN284" s="118" t="n"/>
      <c r="BO284" s="118" t="n"/>
      <c r="BP284" s="118" t="n"/>
      <c r="BQ284" s="118" t="n"/>
      <c r="BR284" s="118" t="n"/>
      <c r="BS284" s="118" t="n"/>
      <c r="BT284" s="118">
        <f>COUNTIF(B284:BS284,1)</f>
        <v/>
      </c>
      <c r="BV284" s="76">
        <f>TRIM(RIGHT(A284, LEN(A284) - FIND("@", SUBSTITUTE(A284, " ", "@", LEN(A284)-LEN(SUBSTITUTE(A284," ",""))))))</f>
        <v/>
      </c>
      <c r="BW284" s="76">
        <f>TRIM(LEFT(A284,FIND(" ",A284&amp;" ")-1))</f>
        <v/>
      </c>
      <c r="BX284">
        <f>+IF(BV284=BV283,"Same","Diff")</f>
        <v/>
      </c>
      <c r="BY284">
        <f>IF(BX284="Same",IF(BW284=BW283,"same","Diff"))</f>
        <v/>
      </c>
    </row>
    <row r="285" ht="17" customHeight="1">
      <c r="A285" s="59" t="inlineStr">
        <is>
          <t>Christian D'Agostin</t>
        </is>
      </c>
      <c r="B285" s="117" t="n"/>
      <c r="C285" s="117" t="n"/>
      <c r="D285" s="117" t="n"/>
      <c r="E285" s="117" t="n"/>
      <c r="F285" s="117" t="n"/>
      <c r="G285" s="117" t="n"/>
      <c r="H285" s="117" t="n"/>
      <c r="I285" s="117" t="n"/>
      <c r="J285" s="118" t="n"/>
      <c r="K285" s="118" t="n"/>
      <c r="L285" s="118" t="n"/>
      <c r="M285" s="118" t="n"/>
      <c r="N285" s="118" t="n"/>
      <c r="O285" s="118" t="n"/>
      <c r="P285" s="118" t="n"/>
      <c r="Q285" s="118" t="n"/>
      <c r="R285" s="118" t="n"/>
      <c r="S285" s="118" t="n"/>
      <c r="T285" s="118" t="n"/>
      <c r="U285" s="118" t="n"/>
      <c r="V285" s="118" t="n"/>
      <c r="W285" s="118" t="n"/>
      <c r="X285" s="118" t="n"/>
      <c r="Y285" s="118" t="n"/>
      <c r="Z285" s="118" t="n"/>
      <c r="AA285" s="118" t="n"/>
      <c r="AB285" s="118" t="n"/>
      <c r="AC285" s="118" t="n"/>
      <c r="AD285" s="118" t="n"/>
      <c r="AE285" s="118" t="n"/>
      <c r="AF285" s="118" t="n"/>
      <c r="AG285" s="118" t="n"/>
      <c r="AH285" s="118" t="n"/>
      <c r="AI285" s="118" t="n"/>
      <c r="AJ285" s="118" t="n"/>
      <c r="AK285" s="118" t="n"/>
      <c r="AL285" s="118" t="n"/>
      <c r="AM285" s="118" t="n"/>
      <c r="AN285" s="118" t="n"/>
      <c r="AO285" s="118" t="n"/>
      <c r="AP285" s="118" t="n"/>
      <c r="AQ285" s="118" t="n">
        <v>1</v>
      </c>
      <c r="AR285" s="118" t="n"/>
      <c r="AS285" s="118" t="n">
        <v>1</v>
      </c>
      <c r="AT285" s="118" t="n"/>
      <c r="AU285" s="118" t="n">
        <v>1</v>
      </c>
      <c r="AV285" s="118" t="n"/>
      <c r="AW285" s="118" t="n">
        <v>1</v>
      </c>
      <c r="AX285" s="118" t="n">
        <v>1</v>
      </c>
      <c r="AY285" s="118" t="n"/>
      <c r="AZ285" s="118" t="n"/>
      <c r="BA285" s="118" t="n"/>
      <c r="BB285" s="118" t="n"/>
      <c r="BC285" s="118" t="n"/>
      <c r="BD285" s="118" t="n"/>
      <c r="BE285" s="118" t="n"/>
      <c r="BF285" s="118" t="n"/>
      <c r="BG285" s="118" t="n"/>
      <c r="BH285" s="118" t="n"/>
      <c r="BI285" s="118" t="n"/>
      <c r="BJ285" s="118" t="n"/>
      <c r="BK285" s="118" t="n"/>
      <c r="BL285" s="118" t="n"/>
      <c r="BM285" s="118" t="n"/>
      <c r="BN285" s="118" t="n"/>
      <c r="BO285" s="118" t="n"/>
      <c r="BP285" s="118" t="n"/>
      <c r="BQ285" s="118" t="n"/>
      <c r="BR285" s="118" t="n"/>
      <c r="BS285" s="118" t="n"/>
      <c r="BT285" s="118">
        <f>COUNTIF(B285:BS285,1)</f>
        <v/>
      </c>
      <c r="BV285" s="76">
        <f>TRIM(RIGHT(A285, LEN(A285) - FIND("@", SUBSTITUTE(A285, " ", "@", LEN(A285)-LEN(SUBSTITUTE(A285," ",""))))))</f>
        <v/>
      </c>
      <c r="BW285" s="76">
        <f>TRIM(LEFT(A285,FIND(" ",A285&amp;" ")-1))</f>
        <v/>
      </c>
      <c r="BX285">
        <f>+IF(BV285=BV284,"Same","Diff")</f>
        <v/>
      </c>
      <c r="BY285">
        <f>IF(BX285="Same",IF(BW285=BW284,"same","Diff"))</f>
        <v/>
      </c>
    </row>
    <row r="286" ht="17" customHeight="1">
      <c r="A286" s="61" t="inlineStr">
        <is>
          <t>Tony D'Alberto</t>
        </is>
      </c>
      <c r="B286" s="120" t="n"/>
      <c r="C286" s="120" t="n"/>
      <c r="D286" s="120" t="n"/>
      <c r="E286" s="120" t="n"/>
      <c r="F286" s="120" t="n"/>
      <c r="G286" s="120" t="n"/>
      <c r="H286" s="120" t="n"/>
      <c r="I286" s="120" t="n"/>
      <c r="J286" s="118" t="n"/>
      <c r="K286" s="118" t="n"/>
      <c r="L286" s="118" t="n"/>
      <c r="M286" s="118" t="n"/>
      <c r="N286" s="118" t="n"/>
      <c r="O286" s="118" t="n"/>
      <c r="P286" s="118" t="n"/>
      <c r="Q286" s="118" t="n"/>
      <c r="R286" s="118" t="n"/>
      <c r="S286" s="118" t="n"/>
      <c r="T286" s="118" t="n"/>
      <c r="U286" s="118" t="n"/>
      <c r="V286" s="118" t="n"/>
      <c r="W286" s="118" t="n"/>
      <c r="X286" s="118" t="n"/>
      <c r="Y286" s="118" t="n"/>
      <c r="Z286" s="118" t="n"/>
      <c r="AA286" s="118" t="n"/>
      <c r="AB286" s="118" t="n"/>
      <c r="AC286" s="118" t="n"/>
      <c r="AD286" s="118" t="n"/>
      <c r="AE286" s="118" t="n"/>
      <c r="AF286" s="118" t="n"/>
      <c r="AG286" s="118" t="n"/>
      <c r="AH286" s="118" t="n"/>
      <c r="AI286" s="118" t="n"/>
      <c r="AJ286" s="118" t="n"/>
      <c r="AK286" s="118" t="n"/>
      <c r="AL286" s="118" t="n"/>
      <c r="AM286" s="118" t="n"/>
      <c r="AN286" s="118" t="n"/>
      <c r="AO286" s="118" t="n"/>
      <c r="AP286" s="118" t="n"/>
      <c r="AQ286" s="118" t="n"/>
      <c r="AR286" s="118" t="n"/>
      <c r="AS286" s="118" t="n"/>
      <c r="AT286" s="118" t="n"/>
      <c r="AU286" s="118" t="n"/>
      <c r="AV286" s="118" t="n"/>
      <c r="AW286" s="118" t="n"/>
      <c r="AX286" s="118" t="n">
        <v>1</v>
      </c>
      <c r="AY286" s="118" t="n">
        <v>1</v>
      </c>
      <c r="AZ286" s="118" t="n">
        <v>1</v>
      </c>
      <c r="BA286" s="118" t="n">
        <v>1</v>
      </c>
      <c r="BB286" s="118" t="n">
        <v>1</v>
      </c>
      <c r="BC286" s="118" t="n">
        <v>1</v>
      </c>
      <c r="BD286" s="118" t="n">
        <v>1</v>
      </c>
      <c r="BE286" s="118" t="n">
        <v>1</v>
      </c>
      <c r="BF286" s="118" t="n">
        <v>1</v>
      </c>
      <c r="BG286" s="118" t="n">
        <v>1</v>
      </c>
      <c r="BH286" s="118" t="n">
        <v>1</v>
      </c>
      <c r="BI286" s="118" t="n">
        <v>1</v>
      </c>
      <c r="BJ286" s="118" t="n">
        <v>1</v>
      </c>
      <c r="BK286" s="118" t="n">
        <v>1</v>
      </c>
      <c r="BL286" s="118" t="n">
        <v>1</v>
      </c>
      <c r="BM286" s="118" t="n">
        <v>1</v>
      </c>
      <c r="BN286" s="118" t="n">
        <v>1</v>
      </c>
      <c r="BO286" s="118" t="n">
        <v>1</v>
      </c>
      <c r="BP286" s="118" t="n">
        <v>1</v>
      </c>
      <c r="BQ286" s="118" t="n">
        <v>1</v>
      </c>
      <c r="BR286" s="118" t="n">
        <v>1</v>
      </c>
      <c r="BS286" s="118" t="n">
        <v>1</v>
      </c>
      <c r="BT286" s="118">
        <f>COUNTIF(B286:BS286,1)</f>
        <v/>
      </c>
      <c r="BV286" s="76">
        <f>TRIM(RIGHT(A286, LEN(A286) - FIND("@", SUBSTITUTE(A286, " ", "@", LEN(A286)-LEN(SUBSTITUTE(A286," ",""))))))</f>
        <v/>
      </c>
      <c r="BW286" s="76">
        <f>TRIM(LEFT(A286,FIND(" ",A286&amp;" ")-1))</f>
        <v/>
      </c>
      <c r="BX286">
        <f>+IF(BV286=BV285,"Same","Diff")</f>
        <v/>
      </c>
      <c r="BY286">
        <f>IF(BX286="Same",IF(BW286=BW285,"same","Diff"))</f>
        <v/>
      </c>
    </row>
    <row r="287" ht="17" customHeight="1">
      <c r="A287" s="59" t="inlineStr">
        <is>
          <t>Matt Daddo</t>
        </is>
      </c>
      <c r="B287" s="117" t="n"/>
      <c r="C287" s="117" t="n"/>
      <c r="D287" s="117" t="n"/>
      <c r="E287" s="117" t="n"/>
      <c r="F287" s="117" t="n">
        <v>1</v>
      </c>
      <c r="G287" s="117" t="n"/>
      <c r="H287" s="117" t="n"/>
      <c r="I287" s="117" t="n"/>
      <c r="J287" s="118" t="n">
        <v>1</v>
      </c>
      <c r="K287" s="118" t="n"/>
      <c r="L287" s="118" t="n"/>
      <c r="M287" s="118" t="n"/>
      <c r="N287" s="118" t="n"/>
      <c r="O287" s="118" t="n"/>
      <c r="P287" s="118" t="n"/>
      <c r="Q287" s="118" t="n"/>
      <c r="R287" s="118" t="n"/>
      <c r="S287" s="118" t="n"/>
      <c r="T287" s="118" t="n"/>
      <c r="U287" s="118" t="n"/>
      <c r="V287" s="118" t="n"/>
      <c r="W287" s="118" t="n"/>
      <c r="X287" s="118" t="n"/>
      <c r="Y287" s="118" t="n"/>
      <c r="Z287" s="118" t="n"/>
      <c r="AA287" s="118" t="n"/>
      <c r="AB287" s="118" t="n"/>
      <c r="AC287" s="118" t="n"/>
      <c r="AD287" s="118" t="n"/>
      <c r="AE287" s="118" t="n"/>
      <c r="AF287" s="118" t="n"/>
      <c r="AG287" s="118" t="n"/>
      <c r="AH287" s="118" t="n"/>
      <c r="AI287" s="118" t="n"/>
      <c r="AJ287" s="118" t="n"/>
      <c r="AK287" s="118" t="n"/>
      <c r="AL287" s="118" t="n"/>
      <c r="AM287" s="118" t="n"/>
      <c r="AN287" s="118" t="n"/>
      <c r="AO287" s="118" t="n"/>
      <c r="AP287" s="118" t="n"/>
      <c r="AQ287" s="118" t="n"/>
      <c r="AR287" s="118" t="n"/>
      <c r="AS287" s="118" t="n"/>
      <c r="AT287" s="118" t="n"/>
      <c r="AU287" s="118" t="n"/>
      <c r="AV287" s="118" t="n"/>
      <c r="AW287" s="118" t="n"/>
      <c r="AX287" s="118" t="n"/>
      <c r="AY287" s="118" t="n"/>
      <c r="AZ287" s="118" t="n"/>
      <c r="BA287" s="118" t="n"/>
      <c r="BB287" s="118" t="n"/>
      <c r="BC287" s="118" t="n"/>
      <c r="BD287" s="118" t="n"/>
      <c r="BE287" s="118" t="n"/>
      <c r="BF287" s="118" t="n"/>
      <c r="BG287" s="118" t="n"/>
      <c r="BH287" s="118" t="n"/>
      <c r="BI287" s="118" t="n"/>
      <c r="BJ287" s="118" t="n"/>
      <c r="BK287" s="118" t="n"/>
      <c r="BL287" s="118" t="n"/>
      <c r="BM287" s="118" t="n"/>
      <c r="BN287" s="118" t="n"/>
      <c r="BO287" s="118" t="n"/>
      <c r="BP287" s="118" t="n"/>
      <c r="BQ287" s="118" t="n"/>
      <c r="BR287" s="118" t="n"/>
      <c r="BS287" s="118" t="n"/>
      <c r="BT287" s="118">
        <f>COUNTIF(B287:BS287,1)</f>
        <v/>
      </c>
      <c r="BV287" s="76">
        <f>TRIM(RIGHT(A287, LEN(A287) - FIND("@", SUBSTITUTE(A287, " ", "@", LEN(A287)-LEN(SUBSTITUTE(A287," ",""))))))</f>
        <v/>
      </c>
      <c r="BW287" s="76">
        <f>TRIM(LEFT(A287,FIND(" ",A287&amp;" ")-1))</f>
        <v/>
      </c>
      <c r="BX287">
        <f>+IF(BV287=BV286,"Same","Diff")</f>
        <v/>
      </c>
      <c r="BY287">
        <f>IF(BX287="Same",IF(BW287=BW286,"same","Diff"))</f>
        <v/>
      </c>
    </row>
    <row r="288" ht="17" customHeight="1">
      <c r="A288" s="59" t="inlineStr">
        <is>
          <t>Robert Dahlgren</t>
        </is>
      </c>
      <c r="B288" s="117" t="n"/>
      <c r="C288" s="117" t="n"/>
      <c r="D288" s="117" t="n"/>
      <c r="E288" s="117" t="n"/>
      <c r="F288" s="117" t="n"/>
      <c r="G288" s="117" t="n"/>
      <c r="H288" s="117" t="n"/>
      <c r="I288" s="117" t="n"/>
      <c r="J288" s="118" t="n"/>
      <c r="K288" s="118" t="n"/>
      <c r="L288" s="118" t="n"/>
      <c r="M288" s="118" t="n"/>
      <c r="N288" s="118" t="n"/>
      <c r="O288" s="118" t="n"/>
      <c r="P288" s="118" t="n"/>
      <c r="Q288" s="118" t="n"/>
      <c r="R288" s="118" t="n"/>
      <c r="S288" s="118" t="n"/>
      <c r="T288" s="118" t="n"/>
      <c r="U288" s="118" t="n"/>
      <c r="V288" s="118" t="n"/>
      <c r="W288" s="118" t="n"/>
      <c r="X288" s="118" t="n"/>
      <c r="Y288" s="118" t="n"/>
      <c r="Z288" s="118" t="n"/>
      <c r="AA288" s="118" t="n"/>
      <c r="AB288" s="118" t="n"/>
      <c r="AC288" s="118" t="n"/>
      <c r="AD288" s="118" t="n"/>
      <c r="AE288" s="118" t="n"/>
      <c r="AF288" s="118" t="n"/>
      <c r="AG288" s="118" t="n"/>
      <c r="AH288" s="118" t="n"/>
      <c r="AI288" s="118" t="n"/>
      <c r="AJ288" s="118" t="n"/>
      <c r="AK288" s="118" t="n"/>
      <c r="AL288" s="118" t="n"/>
      <c r="AM288" s="118" t="n"/>
      <c r="AN288" s="118" t="n"/>
      <c r="AO288" s="118" t="n"/>
      <c r="AP288" s="118" t="n"/>
      <c r="AQ288" s="118" t="n"/>
      <c r="AR288" s="118" t="n"/>
      <c r="AS288" s="118" t="n"/>
      <c r="AT288" s="118" t="n"/>
      <c r="AU288" s="118" t="n"/>
      <c r="AV288" s="118" t="n"/>
      <c r="AW288" s="118" t="n"/>
      <c r="AX288" s="118" t="n"/>
      <c r="AY288" s="118" t="n"/>
      <c r="AZ288" s="118" t="n"/>
      <c r="BA288" s="118" t="n"/>
      <c r="BB288" s="118" t="n"/>
      <c r="BC288" s="118" t="n"/>
      <c r="BD288" s="118" t="n"/>
      <c r="BE288" s="118" t="n"/>
      <c r="BF288" s="118" t="n"/>
      <c r="BG288" s="118" t="n">
        <v>1</v>
      </c>
      <c r="BH288" s="118" t="n"/>
      <c r="BI288" s="118" t="n"/>
      <c r="BJ288" s="118" t="n"/>
      <c r="BK288" s="118" t="n"/>
      <c r="BL288" s="118" t="n"/>
      <c r="BM288" s="118" t="n"/>
      <c r="BN288" s="118" t="n"/>
      <c r="BO288" s="118" t="n"/>
      <c r="BP288" s="118" t="n"/>
      <c r="BQ288" s="118" t="n"/>
      <c r="BR288" s="118" t="n"/>
      <c r="BS288" s="118" t="n"/>
      <c r="BT288" s="118">
        <f>COUNTIF(B288:BS288,1)</f>
        <v/>
      </c>
      <c r="BV288" s="76">
        <f>TRIM(RIGHT(A288, LEN(A288) - FIND("@", SUBSTITUTE(A288, " ", "@", LEN(A288)-LEN(SUBSTITUTE(A288," ",""))))))</f>
        <v/>
      </c>
      <c r="BW288" s="76">
        <f>TRIM(LEFT(A288,FIND(" ",A288&amp;" ")-1))</f>
        <v/>
      </c>
      <c r="BX288">
        <f>+IF(BV288=BV287,"Same","Diff")</f>
        <v/>
      </c>
      <c r="BY288">
        <f>IF(BX288="Same",IF(BW288=BW287,"same","Diff"))</f>
        <v/>
      </c>
    </row>
    <row r="289" ht="17" customHeight="1">
      <c r="A289" s="73" t="inlineStr">
        <is>
          <t>Rudiger Dahlhauser</t>
        </is>
      </c>
      <c r="B289" s="119" t="n"/>
      <c r="C289" s="119" t="n"/>
      <c r="D289" s="119" t="n"/>
      <c r="E289" s="119" t="n"/>
      <c r="F289" s="119" t="n"/>
      <c r="G289" s="119" t="n"/>
      <c r="H289" s="119" t="n"/>
      <c r="I289" s="119" t="n"/>
      <c r="J289" s="118" t="n"/>
      <c r="K289" s="118" t="n"/>
      <c r="L289" s="118" t="n"/>
      <c r="M289" s="118" t="n"/>
      <c r="N289" s="118" t="n"/>
      <c r="O289" s="118" t="n"/>
      <c r="P289" s="118" t="n"/>
      <c r="Q289" s="118" t="n"/>
      <c r="R289" s="118" t="n"/>
      <c r="S289" s="118" t="n">
        <v>1</v>
      </c>
      <c r="T289" s="118" t="n">
        <v>1</v>
      </c>
      <c r="U289" s="118" t="n"/>
      <c r="V289" s="118" t="n"/>
      <c r="W289" s="118" t="n"/>
      <c r="X289" s="118" t="n"/>
      <c r="Y289" s="118" t="n"/>
      <c r="Z289" s="118" t="n"/>
      <c r="AA289" s="118" t="n"/>
      <c r="AB289" s="118" t="n"/>
      <c r="AC289" s="118" t="n"/>
      <c r="AD289" s="118" t="n"/>
      <c r="AE289" s="118" t="n"/>
      <c r="AF289" s="118" t="n"/>
      <c r="AG289" s="118" t="n"/>
      <c r="AH289" s="118" t="n"/>
      <c r="AI289" s="118" t="n"/>
      <c r="AJ289" s="118" t="n"/>
      <c r="AK289" s="118" t="n"/>
      <c r="AL289" s="118" t="n"/>
      <c r="AM289" s="118" t="n"/>
      <c r="AN289" s="118" t="n"/>
      <c r="AO289" s="118" t="n"/>
      <c r="AP289" s="118" t="n"/>
      <c r="AQ289" s="118" t="n"/>
      <c r="AR289" s="118" t="n"/>
      <c r="AS289" s="118" t="n"/>
      <c r="AT289" s="118" t="n"/>
      <c r="AU289" s="118" t="n"/>
      <c r="AV289" s="118" t="n"/>
      <c r="AW289" s="118" t="n"/>
      <c r="AX289" s="118" t="n"/>
      <c r="AY289" s="118" t="n"/>
      <c r="AZ289" s="118" t="n"/>
      <c r="BA289" s="118" t="n"/>
      <c r="BB289" s="118" t="n"/>
      <c r="BC289" s="118" t="n"/>
      <c r="BD289" s="118" t="n"/>
      <c r="BE289" s="118" t="n"/>
      <c r="BF289" s="118" t="n"/>
      <c r="BG289" s="118" t="n"/>
      <c r="BH289" s="118" t="n"/>
      <c r="BI289" s="118" t="n"/>
      <c r="BJ289" s="118" t="n"/>
      <c r="BK289" s="118" t="n"/>
      <c r="BL289" s="118" t="n"/>
      <c r="BM289" s="118" t="n"/>
      <c r="BN289" s="118" t="n"/>
      <c r="BO289" s="118" t="n"/>
      <c r="BP289" s="118" t="n"/>
      <c r="BQ289" s="118" t="n"/>
      <c r="BR289" s="118" t="n"/>
      <c r="BS289" s="118" t="n"/>
      <c r="BT289" s="118">
        <f>COUNTIF(B289:BS289,1)</f>
        <v/>
      </c>
      <c r="BV289" s="76">
        <f>TRIM(RIGHT(A289, LEN(A289) - FIND("@", SUBSTITUTE(A289, " ", "@", LEN(A289)-LEN(SUBSTITUTE(A289," ",""))))))</f>
        <v/>
      </c>
      <c r="BW289" s="76">
        <f>TRIM(LEFT(A289,FIND(" ",A289&amp;" ")-1))</f>
        <v/>
      </c>
      <c r="BX289">
        <f>+IF(BV289=BV288,"Same","Diff")</f>
        <v/>
      </c>
      <c r="BY289">
        <f>IF(BX289="Same",IF(BW289=BW288,"same","Diff"))</f>
        <v/>
      </c>
    </row>
    <row r="290" ht="17" customHeight="1">
      <c r="A290" s="60" t="inlineStr">
        <is>
          <t>Rod Dale</t>
        </is>
      </c>
      <c r="B290" s="119" t="n"/>
      <c r="C290" s="119" t="n"/>
      <c r="D290" s="119" t="n"/>
      <c r="E290" s="119" t="n"/>
      <c r="F290" s="119" t="n"/>
      <c r="G290" s="119" t="n"/>
      <c r="H290" s="119" t="n"/>
      <c r="I290" s="119" t="n"/>
      <c r="J290" s="118" t="n"/>
      <c r="K290" s="118" t="n"/>
      <c r="L290" s="118" t="n"/>
      <c r="M290" s="118" t="n"/>
      <c r="N290" s="118" t="n"/>
      <c r="O290" s="118" t="n">
        <v>1</v>
      </c>
      <c r="P290" s="118" t="n"/>
      <c r="Q290" s="118" t="n"/>
      <c r="R290" s="118" t="n"/>
      <c r="S290" s="118" t="n"/>
      <c r="T290" s="118" t="n"/>
      <c r="U290" s="118" t="n"/>
      <c r="V290" s="118" t="n"/>
      <c r="W290" s="118" t="n"/>
      <c r="X290" s="118" t="n"/>
      <c r="Y290" s="118" t="n"/>
      <c r="Z290" s="118" t="n"/>
      <c r="AA290" s="118" t="n"/>
      <c r="AB290" s="118" t="n"/>
      <c r="AC290" s="118" t="n"/>
      <c r="AD290" s="118" t="n"/>
      <c r="AE290" s="118" t="n"/>
      <c r="AF290" s="118" t="n"/>
      <c r="AG290" s="118" t="n"/>
      <c r="AH290" s="118" t="n"/>
      <c r="AI290" s="118" t="n"/>
      <c r="AJ290" s="118" t="n"/>
      <c r="AK290" s="118" t="n"/>
      <c r="AL290" s="118" t="n"/>
      <c r="AM290" s="118" t="n"/>
      <c r="AN290" s="118" t="n"/>
      <c r="AO290" s="118" t="n"/>
      <c r="AP290" s="118" t="n"/>
      <c r="AQ290" s="118" t="n"/>
      <c r="AR290" s="118" t="n"/>
      <c r="AS290" s="118" t="n"/>
      <c r="AT290" s="118" t="n"/>
      <c r="AU290" s="118" t="n"/>
      <c r="AV290" s="118" t="n"/>
      <c r="AW290" s="118" t="n"/>
      <c r="AX290" s="118" t="n"/>
      <c r="AY290" s="118" t="n"/>
      <c r="AZ290" s="118" t="n"/>
      <c r="BA290" s="118" t="n"/>
      <c r="BB290" s="118" t="n"/>
      <c r="BC290" s="118" t="n"/>
      <c r="BD290" s="118" t="n"/>
      <c r="BE290" s="118" t="n"/>
      <c r="BF290" s="118" t="n"/>
      <c r="BG290" s="118" t="n"/>
      <c r="BH290" s="118" t="n"/>
      <c r="BI290" s="118" t="n"/>
      <c r="BJ290" s="118" t="n"/>
      <c r="BK290" s="118" t="n"/>
      <c r="BL290" s="118" t="n"/>
      <c r="BM290" s="118" t="n"/>
      <c r="BN290" s="118" t="n"/>
      <c r="BO290" s="118" t="n"/>
      <c r="BP290" s="118" t="n"/>
      <c r="BQ290" s="118" t="n"/>
      <c r="BR290" s="118" t="n"/>
      <c r="BS290" s="118" t="n"/>
      <c r="BT290" s="118">
        <f>COUNTIF(B290:BS290,1)</f>
        <v/>
      </c>
      <c r="BV290" s="76">
        <f>TRIM(RIGHT(A290, LEN(A290) - FIND("@", SUBSTITUTE(A290, " ", "@", LEN(A290)-LEN(SUBSTITUTE(A290," ",""))))))</f>
        <v/>
      </c>
      <c r="BW290" s="76">
        <f>TRIM(LEFT(A290,FIND(" ",A290&amp;" ")-1))</f>
        <v/>
      </c>
      <c r="BX290">
        <f>+IF(BV290=BV289,"Same","Diff")</f>
        <v/>
      </c>
      <c r="BY290">
        <f>IF(BX290="Same",IF(BW290=BW289,"same","Diff"))</f>
        <v/>
      </c>
    </row>
    <row r="291" ht="17" customHeight="1">
      <c r="A291" s="61" t="inlineStr">
        <is>
          <t>Lochie Dalton</t>
        </is>
      </c>
      <c r="B291" s="120" t="n"/>
      <c r="C291" s="120" t="n"/>
      <c r="D291" s="120" t="n"/>
      <c r="E291" s="120" t="n"/>
      <c r="F291" s="120" t="n"/>
      <c r="G291" s="120" t="n"/>
      <c r="H291" s="120" t="n"/>
      <c r="I291" s="120" t="n"/>
      <c r="J291" s="118" t="n"/>
      <c r="K291" s="118" t="n"/>
      <c r="L291" s="118" t="n"/>
      <c r="M291" s="118" t="n"/>
      <c r="N291" s="118" t="n"/>
      <c r="O291" s="118" t="n"/>
      <c r="P291" s="118" t="n"/>
      <c r="Q291" s="118" t="n"/>
      <c r="R291" s="118" t="n"/>
      <c r="S291" s="118" t="n"/>
      <c r="T291" s="118" t="n"/>
      <c r="U291" s="118" t="n"/>
      <c r="V291" s="118" t="n"/>
      <c r="W291" s="118" t="n"/>
      <c r="X291" s="118" t="n"/>
      <c r="Y291" s="118" t="n"/>
      <c r="Z291" s="118" t="n"/>
      <c r="AA291" s="118" t="n"/>
      <c r="AB291" s="118" t="n"/>
      <c r="AC291" s="118" t="n"/>
      <c r="AD291" s="118" t="n"/>
      <c r="AE291" s="118" t="n"/>
      <c r="AF291" s="118" t="n"/>
      <c r="AG291" s="118" t="n"/>
      <c r="AH291" s="118" t="n"/>
      <c r="AI291" s="118" t="n"/>
      <c r="AJ291" s="118" t="n"/>
      <c r="AK291" s="118" t="n"/>
      <c r="AL291" s="118" t="n"/>
      <c r="AM291" s="118" t="n"/>
      <c r="AN291" s="118" t="n"/>
      <c r="AO291" s="118" t="n"/>
      <c r="AP291" s="118" t="n"/>
      <c r="AQ291" s="118" t="n"/>
      <c r="AR291" s="118" t="n"/>
      <c r="AS291" s="118" t="n"/>
      <c r="AT291" s="118" t="n"/>
      <c r="AU291" s="118" t="n"/>
      <c r="AV291" s="118" t="n"/>
      <c r="AW291" s="118" t="n"/>
      <c r="AX291" s="118" t="n"/>
      <c r="AY291" s="118" t="n"/>
      <c r="AZ291" s="118" t="n"/>
      <c r="BA291" s="118" t="n"/>
      <c r="BB291" s="118" t="n"/>
      <c r="BC291" s="118" t="n"/>
      <c r="BD291" s="118" t="n"/>
      <c r="BE291" s="118" t="n"/>
      <c r="BF291" s="118" t="n"/>
      <c r="BG291" s="118" t="n"/>
      <c r="BH291" s="118" t="n"/>
      <c r="BI291" s="118" t="n"/>
      <c r="BJ291" s="118" t="n"/>
      <c r="BK291" s="118" t="n"/>
      <c r="BL291" s="118" t="n"/>
      <c r="BM291" s="118" t="n"/>
      <c r="BN291" s="118" t="n"/>
      <c r="BO291" s="118" t="n"/>
      <c r="BP291" s="118" t="n"/>
      <c r="BQ291" s="118" t="n"/>
      <c r="BR291" s="118" t="n">
        <v>1</v>
      </c>
      <c r="BS291" s="118" t="n">
        <v>1</v>
      </c>
      <c r="BT291" s="118">
        <f>COUNTIF(B291:BS291,1)</f>
        <v/>
      </c>
      <c r="BU291" s="51" t="n"/>
      <c r="BV291" s="76">
        <f>TRIM(RIGHT(A291, LEN(A291) - FIND("@", SUBSTITUTE(A291, " ", "@", LEN(A291)-LEN(SUBSTITUTE(A291," ",""))))))</f>
        <v/>
      </c>
      <c r="BW291" s="76">
        <f>TRIM(LEFT(A291,FIND(" ",A291&amp;" ")-1))</f>
        <v/>
      </c>
      <c r="BX291">
        <f>+IF(BV291=BV290,"Same","Diff")</f>
        <v/>
      </c>
      <c r="BY291">
        <f>IF(BX291="Same",IF(BW291=BW290,"same","Diff"))</f>
        <v/>
      </c>
    </row>
    <row r="292" ht="17" customHeight="1">
      <c r="A292" s="60" t="inlineStr">
        <is>
          <t>Bill Daly</t>
        </is>
      </c>
      <c r="B292" s="119" t="n"/>
      <c r="C292" s="119" t="n"/>
      <c r="D292" s="119" t="n"/>
      <c r="E292" s="119" t="n"/>
      <c r="F292" s="119" t="n"/>
      <c r="G292" s="119" t="n">
        <v>1</v>
      </c>
      <c r="H292" s="119" t="n"/>
      <c r="I292" s="119" t="n">
        <v>1</v>
      </c>
      <c r="J292" s="118" t="n">
        <v>1</v>
      </c>
      <c r="K292" s="118" t="n"/>
      <c r="L292" s="118" t="n"/>
      <c r="M292" s="118" t="n"/>
      <c r="N292" s="118" t="n"/>
      <c r="O292" s="118" t="n"/>
      <c r="P292" s="118" t="n"/>
      <c r="Q292" s="118" t="n"/>
      <c r="R292" s="118" t="n"/>
      <c r="S292" s="118" t="n"/>
      <c r="T292" s="118" t="n"/>
      <c r="U292" s="118" t="n"/>
      <c r="V292" s="118" t="n"/>
      <c r="W292" s="118" t="n"/>
      <c r="X292" s="118" t="n"/>
      <c r="Y292" s="118" t="n"/>
      <c r="Z292" s="118" t="n"/>
      <c r="AA292" s="118" t="n"/>
      <c r="AB292" s="118" t="n"/>
      <c r="AC292" s="118" t="n"/>
      <c r="AD292" s="118" t="n"/>
      <c r="AE292" s="118" t="n"/>
      <c r="AF292" s="118" t="n"/>
      <c r="AG292" s="118" t="n"/>
      <c r="AH292" s="118" t="n"/>
      <c r="AI292" s="118" t="n"/>
      <c r="AJ292" s="118" t="n"/>
      <c r="AK292" s="118" t="n"/>
      <c r="AL292" s="118" t="n"/>
      <c r="AM292" s="118" t="n"/>
      <c r="AN292" s="118" t="n"/>
      <c r="AO292" s="118" t="n"/>
      <c r="AP292" s="118" t="n"/>
      <c r="AQ292" s="118" t="n"/>
      <c r="AR292" s="118" t="n"/>
      <c r="AS292" s="118" t="n"/>
      <c r="AT292" s="118" t="n"/>
      <c r="AU292" s="118" t="n"/>
      <c r="AV292" s="118" t="n"/>
      <c r="AW292" s="118" t="n"/>
      <c r="AX292" s="118" t="n"/>
      <c r="AY292" s="118" t="n"/>
      <c r="AZ292" s="118" t="n"/>
      <c r="BA292" s="118" t="n"/>
      <c r="BB292" s="118" t="n"/>
      <c r="BC292" s="118" t="n"/>
      <c r="BD292" s="118" t="n"/>
      <c r="BE292" s="118" t="n"/>
      <c r="BF292" s="118" t="n"/>
      <c r="BG292" s="118" t="n"/>
      <c r="BH292" s="118" t="n"/>
      <c r="BI292" s="118" t="n"/>
      <c r="BJ292" s="118" t="n"/>
      <c r="BK292" s="118" t="n"/>
      <c r="BL292" s="118" t="n"/>
      <c r="BM292" s="118" t="n"/>
      <c r="BN292" s="118" t="n"/>
      <c r="BO292" s="118" t="n"/>
      <c r="BP292" s="118" t="n"/>
      <c r="BQ292" s="118" t="n"/>
      <c r="BR292" s="118" t="n"/>
      <c r="BS292" s="118" t="n"/>
      <c r="BT292" s="118">
        <f>COUNTIF(B292:BS292,1)</f>
        <v/>
      </c>
      <c r="BV292" s="76">
        <f>TRIM(RIGHT(A292, LEN(A292) - FIND("@", SUBSTITUTE(A292, " ", "@", LEN(A292)-LEN(SUBSTITUTE(A292," ",""))))))</f>
        <v/>
      </c>
      <c r="BW292" s="76">
        <f>TRIM(LEFT(A292,FIND(" ",A292&amp;" ")-1))</f>
        <v/>
      </c>
      <c r="BX292">
        <f>+IF(BV292=BV291,"Same","Diff")</f>
        <v/>
      </c>
      <c r="BY292">
        <f>IF(BX292="Same",IF(BW292=BW291,"same","Diff"))</f>
        <v/>
      </c>
    </row>
    <row r="293" ht="17" customHeight="1">
      <c r="A293" s="60" t="inlineStr">
        <is>
          <t>Terry Daly</t>
        </is>
      </c>
      <c r="B293" s="119" t="n"/>
      <c r="C293" s="119" t="n"/>
      <c r="D293" s="119" t="n"/>
      <c r="E293" s="119" t="n"/>
      <c r="F293" s="119" t="n"/>
      <c r="G293" s="119" t="n"/>
      <c r="H293" s="119" t="n"/>
      <c r="I293" s="119" t="n"/>
      <c r="J293" s="118" t="n"/>
      <c r="K293" s="118" t="n"/>
      <c r="L293" s="118" t="n"/>
      <c r="M293" s="118" t="n"/>
      <c r="N293" s="118" t="n"/>
      <c r="O293" s="118" t="n"/>
      <c r="P293" s="118" t="n"/>
      <c r="Q293" s="118" t="n"/>
      <c r="R293" s="118" t="n">
        <v>1</v>
      </c>
      <c r="S293" s="118" t="n">
        <v>1</v>
      </c>
      <c r="T293" s="118" t="n">
        <v>1</v>
      </c>
      <c r="U293" s="118" t="n">
        <v>1</v>
      </c>
      <c r="V293" s="118" t="n">
        <v>1</v>
      </c>
      <c r="W293" s="118" t="n">
        <v>1</v>
      </c>
      <c r="X293" s="118" t="n"/>
      <c r="Y293" s="118" t="n"/>
      <c r="Z293" s="118" t="n"/>
      <c r="AA293" s="118" t="n"/>
      <c r="AB293" s="118" t="n"/>
      <c r="AC293" s="118" t="n"/>
      <c r="AD293" s="118" t="n"/>
      <c r="AE293" s="118" t="n"/>
      <c r="AF293" s="118" t="n"/>
      <c r="AG293" s="118" t="n"/>
      <c r="AH293" s="118" t="n"/>
      <c r="AI293" s="118" t="n"/>
      <c r="AJ293" s="118" t="n"/>
      <c r="AK293" s="118" t="n"/>
      <c r="AL293" s="118" t="n"/>
      <c r="AM293" s="118" t="n"/>
      <c r="AN293" s="118" t="n"/>
      <c r="AO293" s="118" t="n"/>
      <c r="AP293" s="118" t="n"/>
      <c r="AQ293" s="118" t="n"/>
      <c r="AR293" s="118" t="n"/>
      <c r="AS293" s="118" t="n"/>
      <c r="AT293" s="118" t="n"/>
      <c r="AU293" s="118" t="n"/>
      <c r="AV293" s="118" t="n"/>
      <c r="AW293" s="118" t="n"/>
      <c r="AX293" s="118" t="n"/>
      <c r="AY293" s="118" t="n"/>
      <c r="AZ293" s="118" t="n"/>
      <c r="BA293" s="118" t="n"/>
      <c r="BB293" s="118" t="n"/>
      <c r="BC293" s="118" t="n"/>
      <c r="BD293" s="118" t="n"/>
      <c r="BE293" s="118" t="n"/>
      <c r="BF293" s="118" t="n"/>
      <c r="BG293" s="118" t="n"/>
      <c r="BH293" s="118" t="n"/>
      <c r="BI293" s="118" t="n"/>
      <c r="BJ293" s="118" t="n"/>
      <c r="BK293" s="118" t="n"/>
      <c r="BL293" s="118" t="n"/>
      <c r="BM293" s="118" t="n"/>
      <c r="BN293" s="118" t="n"/>
      <c r="BO293" s="118" t="n"/>
      <c r="BP293" s="118" t="n"/>
      <c r="BQ293" s="118" t="n"/>
      <c r="BR293" s="118" t="n"/>
      <c r="BS293" s="118" t="n"/>
      <c r="BT293" s="118">
        <f>COUNTIF(B293:BS293,1)</f>
        <v/>
      </c>
      <c r="BV293" s="76">
        <f>TRIM(RIGHT(A293, LEN(A293) - FIND("@", SUBSTITUTE(A293, " ", "@", LEN(A293)-LEN(SUBSTITUTE(A293," ",""))))))</f>
        <v/>
      </c>
      <c r="BW293" s="76">
        <f>TRIM(LEFT(A293,FIND(" ",A293&amp;" ")-1))</f>
        <v/>
      </c>
      <c r="BX293">
        <f>+IF(BV293=BV292,"Same","Diff")</f>
        <v/>
      </c>
      <c r="BY293">
        <f>IF(BX293="Same",IF(BW293=BW292,"same","Diff"))</f>
        <v/>
      </c>
    </row>
    <row r="294" ht="17" customHeight="1">
      <c r="A294" s="60" t="inlineStr">
        <is>
          <t>John Dando</t>
        </is>
      </c>
      <c r="B294" s="119" t="n"/>
      <c r="C294" s="119" t="n"/>
      <c r="D294" s="119" t="n"/>
      <c r="E294" s="119" t="n"/>
      <c r="F294" s="119" t="n">
        <v>1</v>
      </c>
      <c r="G294" s="119" t="n"/>
      <c r="H294" s="119" t="n"/>
      <c r="I294" s="119" t="n"/>
      <c r="J294" s="118" t="n"/>
      <c r="K294" s="118" t="n"/>
      <c r="L294" s="118" t="n"/>
      <c r="M294" s="118" t="n"/>
      <c r="N294" s="118" t="n"/>
      <c r="O294" s="118" t="n"/>
      <c r="P294" s="118" t="n"/>
      <c r="Q294" s="118" t="n"/>
      <c r="R294" s="118" t="n"/>
      <c r="S294" s="118" t="n"/>
      <c r="T294" s="118" t="n"/>
      <c r="U294" s="118" t="n"/>
      <c r="V294" s="118" t="n"/>
      <c r="W294" s="118" t="n"/>
      <c r="X294" s="118" t="n"/>
      <c r="Y294" s="118" t="n"/>
      <c r="Z294" s="118" t="n"/>
      <c r="AA294" s="118" t="n"/>
      <c r="AB294" s="118" t="n"/>
      <c r="AC294" s="118" t="n"/>
      <c r="AD294" s="118" t="n"/>
      <c r="AE294" s="118" t="n"/>
      <c r="AF294" s="118" t="n"/>
      <c r="AG294" s="118" t="n"/>
      <c r="AH294" s="118" t="n"/>
      <c r="AI294" s="118" t="n"/>
      <c r="AJ294" s="118" t="n"/>
      <c r="AK294" s="118" t="n"/>
      <c r="AL294" s="118" t="n"/>
      <c r="AM294" s="118" t="n"/>
      <c r="AN294" s="118" t="n"/>
      <c r="AO294" s="118" t="n"/>
      <c r="AP294" s="118" t="n"/>
      <c r="AQ294" s="118" t="n"/>
      <c r="AR294" s="118" t="n"/>
      <c r="AS294" s="118" t="n"/>
      <c r="AT294" s="118" t="n"/>
      <c r="AU294" s="118" t="n"/>
      <c r="AV294" s="118" t="n"/>
      <c r="AW294" s="118" t="n"/>
      <c r="AX294" s="118" t="n"/>
      <c r="AY294" s="118" t="n"/>
      <c r="AZ294" s="118" t="n"/>
      <c r="BA294" s="118" t="n"/>
      <c r="BB294" s="118" t="n"/>
      <c r="BC294" s="118" t="n"/>
      <c r="BD294" s="118" t="n"/>
      <c r="BE294" s="118" t="n"/>
      <c r="BF294" s="118" t="n"/>
      <c r="BG294" s="118" t="n"/>
      <c r="BH294" s="118" t="n"/>
      <c r="BI294" s="118" t="n"/>
      <c r="BJ294" s="118" t="n"/>
      <c r="BK294" s="118" t="n"/>
      <c r="BL294" s="118" t="n"/>
      <c r="BM294" s="118" t="n"/>
      <c r="BN294" s="118" t="n"/>
      <c r="BO294" s="118" t="n"/>
      <c r="BP294" s="118" t="n"/>
      <c r="BQ294" s="118" t="n"/>
      <c r="BR294" s="118" t="n"/>
      <c r="BS294" s="118" t="n"/>
      <c r="BT294" s="118">
        <f>COUNTIF(B294:BS294,1)</f>
        <v/>
      </c>
      <c r="BV294" s="76">
        <f>TRIM(RIGHT(A294, LEN(A294) - FIND("@", SUBSTITUTE(A294, " ", "@", LEN(A294)-LEN(SUBSTITUTE(A294," ",""))))))</f>
        <v/>
      </c>
      <c r="BW294" s="76">
        <f>TRIM(LEFT(A294,FIND(" ",A294&amp;" ")-1))</f>
        <v/>
      </c>
      <c r="BX294">
        <f>+IF(BV294=BV293,"Same","Diff")</f>
        <v/>
      </c>
      <c r="BY294">
        <f>IF(BX294="Same",IF(BW294=BW293,"same","Diff"))</f>
        <v/>
      </c>
    </row>
    <row r="295" ht="17" customHeight="1">
      <c r="A295" s="59" t="inlineStr">
        <is>
          <t>Peter Dane</t>
        </is>
      </c>
      <c r="B295" s="117" t="n"/>
      <c r="C295" s="117" t="n"/>
      <c r="D295" s="117" t="n"/>
      <c r="E295" s="117" t="n"/>
      <c r="F295" s="117" t="n"/>
      <c r="G295" s="117" t="n"/>
      <c r="H295" s="117" t="n"/>
      <c r="I295" s="117" t="n"/>
      <c r="J295" s="118" t="n"/>
      <c r="K295" s="118" t="n"/>
      <c r="L295" s="118" t="n"/>
      <c r="M295" s="118" t="n"/>
      <c r="N295" s="118" t="n"/>
      <c r="O295" s="118" t="n"/>
      <c r="P295" s="118" t="n"/>
      <c r="Q295" s="118" t="n"/>
      <c r="R295" s="118" t="n"/>
      <c r="S295" s="118" t="n"/>
      <c r="T295" s="118" t="n"/>
      <c r="U295" s="118" t="n"/>
      <c r="V295" s="118" t="n">
        <v>1</v>
      </c>
      <c r="W295" s="118" t="n">
        <v>1</v>
      </c>
      <c r="X295" s="118" t="n">
        <v>1</v>
      </c>
      <c r="Y295" s="118" t="n"/>
      <c r="Z295" s="118" t="n"/>
      <c r="AA295" s="118" t="n"/>
      <c r="AB295" s="118" t="n"/>
      <c r="AC295" s="118" t="n"/>
      <c r="AD295" s="118" t="n"/>
      <c r="AE295" s="118" t="n"/>
      <c r="AF295" s="118" t="n"/>
      <c r="AG295" s="118" t="n"/>
      <c r="AH295" s="118" t="n"/>
      <c r="AI295" s="118" t="n"/>
      <c r="AJ295" s="118" t="n"/>
      <c r="AK295" s="118" t="n"/>
      <c r="AL295" s="118" t="n"/>
      <c r="AM295" s="118" t="n"/>
      <c r="AN295" s="118" t="n"/>
      <c r="AO295" s="118" t="n"/>
      <c r="AP295" s="118" t="n"/>
      <c r="AQ295" s="118" t="n"/>
      <c r="AR295" s="118" t="n"/>
      <c r="AS295" s="118" t="n"/>
      <c r="AT295" s="118" t="n"/>
      <c r="AU295" s="118" t="n"/>
      <c r="AV295" s="118" t="n"/>
      <c r="AW295" s="118" t="n"/>
      <c r="AX295" s="118" t="n"/>
      <c r="AY295" s="118" t="n"/>
      <c r="AZ295" s="118" t="n"/>
      <c r="BA295" s="118" t="n"/>
      <c r="BB295" s="118" t="n"/>
      <c r="BC295" s="118" t="n"/>
      <c r="BD295" s="118" t="n"/>
      <c r="BE295" s="118" t="n"/>
      <c r="BF295" s="118" t="n"/>
      <c r="BG295" s="118" t="n"/>
      <c r="BH295" s="118" t="n"/>
      <c r="BI295" s="118" t="n"/>
      <c r="BJ295" s="118" t="n"/>
      <c r="BK295" s="118" t="n"/>
      <c r="BL295" s="118" t="n"/>
      <c r="BM295" s="118" t="n"/>
      <c r="BN295" s="118" t="n"/>
      <c r="BO295" s="118" t="n"/>
      <c r="BP295" s="118" t="n"/>
      <c r="BQ295" s="118" t="n"/>
      <c r="BR295" s="118" t="n"/>
      <c r="BS295" s="118" t="n"/>
      <c r="BT295" s="118">
        <f>COUNTIF(B295:BS295,1)</f>
        <v/>
      </c>
      <c r="BV295" s="76">
        <f>TRIM(RIGHT(A295, LEN(A295) - FIND("@", SUBSTITUTE(A295, " ", "@", LEN(A295)-LEN(SUBSTITUTE(A295," ",""))))))</f>
        <v/>
      </c>
      <c r="BW295" s="76">
        <f>TRIM(LEFT(A295,FIND(" ",A295&amp;" ")-1))</f>
        <v/>
      </c>
      <c r="BX295">
        <f>+IF(BV295=BV294,"Same","Diff")</f>
        <v/>
      </c>
      <c r="BY295">
        <f>IF(BX295="Same",IF(BW295=BW294,"same","Diff"))</f>
        <v/>
      </c>
    </row>
    <row r="296" ht="17" customHeight="1">
      <c r="A296" s="59" t="inlineStr">
        <is>
          <t>Les Darcy</t>
        </is>
      </c>
      <c r="B296" s="117" t="n"/>
      <c r="C296" s="117" t="n"/>
      <c r="D296" s="117" t="n">
        <v>1</v>
      </c>
      <c r="E296" s="117" t="n"/>
      <c r="F296" s="117" t="n"/>
      <c r="G296" s="117" t="n"/>
      <c r="H296" s="117" t="n"/>
      <c r="I296" s="117" t="n"/>
      <c r="J296" s="118" t="n"/>
      <c r="K296" s="118" t="n"/>
      <c r="L296" s="118" t="n"/>
      <c r="M296" s="118" t="n"/>
      <c r="N296" s="118" t="n"/>
      <c r="O296" s="118" t="n"/>
      <c r="P296" s="118" t="n"/>
      <c r="Q296" s="118" t="n"/>
      <c r="R296" s="118" t="n"/>
      <c r="S296" s="118" t="n"/>
      <c r="T296" s="118" t="n"/>
      <c r="U296" s="118" t="n"/>
      <c r="V296" s="118" t="n"/>
      <c r="W296" s="118" t="n"/>
      <c r="X296" s="118" t="n"/>
      <c r="Y296" s="118" t="n"/>
      <c r="Z296" s="118" t="n"/>
      <c r="AA296" s="118" t="n"/>
      <c r="AB296" s="118" t="n"/>
      <c r="AC296" s="118" t="n"/>
      <c r="AD296" s="118" t="n"/>
      <c r="AE296" s="118" t="n"/>
      <c r="AF296" s="118" t="n"/>
      <c r="AG296" s="118" t="n"/>
      <c r="AH296" s="118" t="n"/>
      <c r="AI296" s="118" t="n"/>
      <c r="AJ296" s="118" t="n"/>
      <c r="AK296" s="118" t="n"/>
      <c r="AL296" s="118" t="n"/>
      <c r="AM296" s="118" t="n"/>
      <c r="AN296" s="118" t="n"/>
      <c r="AO296" s="118" t="n"/>
      <c r="AP296" s="118" t="n"/>
      <c r="AQ296" s="118" t="n"/>
      <c r="AR296" s="118" t="n"/>
      <c r="AS296" s="118" t="n"/>
      <c r="AT296" s="118" t="n"/>
      <c r="AU296" s="118" t="n"/>
      <c r="AV296" s="118" t="n"/>
      <c r="AW296" s="118" t="n"/>
      <c r="AX296" s="118" t="n"/>
      <c r="AY296" s="118" t="n"/>
      <c r="AZ296" s="118" t="n"/>
      <c r="BA296" s="118" t="n"/>
      <c r="BB296" s="118" t="n"/>
      <c r="BC296" s="118" t="n"/>
      <c r="BD296" s="118" t="n"/>
      <c r="BE296" s="118" t="n"/>
      <c r="BF296" s="118" t="n"/>
      <c r="BG296" s="118" t="n"/>
      <c r="BH296" s="118" t="n"/>
      <c r="BI296" s="118" t="n"/>
      <c r="BJ296" s="118" t="n"/>
      <c r="BK296" s="118" t="n"/>
      <c r="BL296" s="118" t="n"/>
      <c r="BM296" s="118" t="n"/>
      <c r="BN296" s="118" t="n"/>
      <c r="BO296" s="118" t="n"/>
      <c r="BP296" s="118" t="n"/>
      <c r="BQ296" s="118" t="n"/>
      <c r="BR296" s="118" t="n"/>
      <c r="BS296" s="118" t="n"/>
      <c r="BT296" s="118">
        <f>COUNTIF(B296:BS296,1)</f>
        <v/>
      </c>
      <c r="BV296" s="76">
        <f>TRIM(RIGHT(A296, LEN(A296) - FIND("@", SUBSTITUTE(A296, " ", "@", LEN(A296)-LEN(SUBSTITUTE(A296," ",""))))))</f>
        <v/>
      </c>
      <c r="BW296" s="76">
        <f>TRIM(LEFT(A296,FIND(" ",A296&amp;" ")-1))</f>
        <v/>
      </c>
      <c r="BX296">
        <f>+IF(BV296=BV295,"Same","Diff")</f>
        <v/>
      </c>
      <c r="BY296">
        <f>IF(BX296="Same",IF(BW296=BW295,"same","Diff"))</f>
        <v/>
      </c>
    </row>
    <row r="297" ht="17" customHeight="1">
      <c r="A297" s="60" t="inlineStr">
        <is>
          <t>Bruce Darke</t>
        </is>
      </c>
      <c r="B297" s="119" t="n"/>
      <c r="C297" s="119" t="n"/>
      <c r="D297" s="119" t="n"/>
      <c r="E297" s="119" t="n"/>
      <c r="F297" s="119" t="n"/>
      <c r="G297" s="119" t="n"/>
      <c r="H297" s="119" t="n">
        <v>1</v>
      </c>
      <c r="I297" s="119" t="n">
        <v>1</v>
      </c>
      <c r="J297" s="118" t="n">
        <v>1</v>
      </c>
      <c r="K297" s="118" t="n">
        <v>1</v>
      </c>
      <c r="L297" s="118" t="n"/>
      <c r="M297" s="118" t="n"/>
      <c r="N297" s="118" t="n"/>
      <c r="O297" s="118" t="n"/>
      <c r="P297" s="118" t="n"/>
      <c r="Q297" s="118" t="n"/>
      <c r="R297" s="118" t="n"/>
      <c r="S297" s="118" t="n"/>
      <c r="T297" s="118" t="n"/>
      <c r="U297" s="118" t="n"/>
      <c r="V297" s="118" t="n"/>
      <c r="W297" s="118" t="n"/>
      <c r="X297" s="118" t="n"/>
      <c r="Y297" s="118" t="n"/>
      <c r="Z297" s="118" t="n"/>
      <c r="AA297" s="118" t="n"/>
      <c r="AB297" s="118" t="n"/>
      <c r="AC297" s="118" t="n"/>
      <c r="AD297" s="118" t="n"/>
      <c r="AE297" s="118" t="n"/>
      <c r="AF297" s="118" t="n"/>
      <c r="AG297" s="118" t="n"/>
      <c r="AH297" s="118" t="n"/>
      <c r="AI297" s="118" t="n"/>
      <c r="AJ297" s="118" t="n"/>
      <c r="AK297" s="118" t="n"/>
      <c r="AL297" s="118" t="n"/>
      <c r="AM297" s="118" t="n"/>
      <c r="AN297" s="118" t="n"/>
      <c r="AO297" s="118" t="n"/>
      <c r="AP297" s="118" t="n"/>
      <c r="AQ297" s="118" t="n"/>
      <c r="AR297" s="118" t="n"/>
      <c r="AS297" s="118" t="n"/>
      <c r="AT297" s="118" t="n"/>
      <c r="AU297" s="118" t="n"/>
      <c r="AV297" s="118" t="n"/>
      <c r="AW297" s="118" t="n"/>
      <c r="AX297" s="118" t="n"/>
      <c r="AY297" s="118" t="n"/>
      <c r="AZ297" s="118" t="n"/>
      <c r="BA297" s="118" t="n"/>
      <c r="BB297" s="118" t="n"/>
      <c r="BC297" s="118" t="n"/>
      <c r="BD297" s="118" t="n"/>
      <c r="BE297" s="118" t="n"/>
      <c r="BF297" s="118" t="n"/>
      <c r="BG297" s="118" t="n"/>
      <c r="BH297" s="118" t="n"/>
      <c r="BI297" s="118" t="n"/>
      <c r="BJ297" s="118" t="n"/>
      <c r="BK297" s="118" t="n"/>
      <c r="BL297" s="118" t="n"/>
      <c r="BM297" s="118" t="n"/>
      <c r="BN297" s="118" t="n"/>
      <c r="BO297" s="118" t="n"/>
      <c r="BP297" s="118" t="n"/>
      <c r="BQ297" s="118" t="n"/>
      <c r="BR297" s="118" t="n"/>
      <c r="BS297" s="118" t="n"/>
      <c r="BT297" s="118">
        <f>COUNTIF(B297:BS297,1)</f>
        <v/>
      </c>
      <c r="BV297" s="76">
        <f>TRIM(RIGHT(A297, LEN(A297) - FIND("@", SUBSTITUTE(A297, " ", "@", LEN(A297)-LEN(SUBSTITUTE(A297," ",""))))))</f>
        <v/>
      </c>
      <c r="BW297" s="76">
        <f>TRIM(LEFT(A297,FIND(" ",A297&amp;" ")-1))</f>
        <v/>
      </c>
      <c r="BX297">
        <f>+IF(BV297=BV296,"Same","Diff")</f>
        <v/>
      </c>
      <c r="BY297">
        <f>IF(BX297="Same",IF(BW297=BW296,"same","Diff"))</f>
        <v/>
      </c>
    </row>
    <row r="298" ht="17" customHeight="1">
      <c r="A298" s="60" t="inlineStr">
        <is>
          <t>Frank Dartell</t>
        </is>
      </c>
      <c r="B298" s="119" t="n"/>
      <c r="C298" s="119" t="n"/>
      <c r="D298" s="119" t="n"/>
      <c r="E298" s="119" t="n"/>
      <c r="F298" s="119" t="n"/>
      <c r="G298" s="119" t="n"/>
      <c r="H298" s="119" t="n"/>
      <c r="I298" s="119" t="n"/>
      <c r="J298" s="118" t="n"/>
      <c r="K298" s="118" t="n"/>
      <c r="L298" s="118" t="n"/>
      <c r="M298" s="118" t="n"/>
      <c r="N298" s="118" t="n"/>
      <c r="O298" s="118" t="n"/>
      <c r="P298" s="118" t="n"/>
      <c r="Q298" s="118" t="n"/>
      <c r="R298" s="118" t="n"/>
      <c r="S298" s="118" t="n"/>
      <c r="T298" s="118" t="n"/>
      <c r="U298" s="118" t="n"/>
      <c r="V298" s="118" t="n"/>
      <c r="W298" s="118" t="n"/>
      <c r="X298" s="118" t="n"/>
      <c r="Y298" s="118" t="n"/>
      <c r="Z298" s="118" t="n"/>
      <c r="AA298" s="118" t="n"/>
      <c r="AB298" s="118" t="n"/>
      <c r="AC298" s="118" t="n"/>
      <c r="AD298" s="118" t="n"/>
      <c r="AE298" s="118" t="n"/>
      <c r="AF298" s="118" t="n"/>
      <c r="AG298" s="118" t="n"/>
      <c r="AH298" s="118" t="n"/>
      <c r="AI298" s="118" t="n">
        <v>1</v>
      </c>
      <c r="AJ298" s="118" t="n"/>
      <c r="AK298" s="118" t="n"/>
      <c r="AL298" s="118" t="n"/>
      <c r="AM298" s="118" t="n"/>
      <c r="AN298" s="118" t="n"/>
      <c r="AO298" s="118" t="n"/>
      <c r="AP298" s="118" t="n"/>
      <c r="AQ298" s="118" t="n"/>
      <c r="AR298" s="118" t="n"/>
      <c r="AS298" s="118" t="n"/>
      <c r="AT298" s="118" t="n"/>
      <c r="AU298" s="118" t="n"/>
      <c r="AV298" s="118" t="n"/>
      <c r="AW298" s="118" t="n"/>
      <c r="AX298" s="118" t="n"/>
      <c r="AY298" s="118" t="n"/>
      <c r="AZ298" s="118" t="n"/>
      <c r="BA298" s="118" t="n"/>
      <c r="BB298" s="118" t="n"/>
      <c r="BC298" s="118" t="n"/>
      <c r="BD298" s="118" t="n"/>
      <c r="BE298" s="118" t="n"/>
      <c r="BF298" s="118" t="n"/>
      <c r="BG298" s="118" t="n"/>
      <c r="BH298" s="118" t="n"/>
      <c r="BI298" s="118" t="n"/>
      <c r="BJ298" s="118" t="n"/>
      <c r="BK298" s="118" t="n"/>
      <c r="BL298" s="118" t="n"/>
      <c r="BM298" s="118" t="n"/>
      <c r="BN298" s="118" t="n"/>
      <c r="BO298" s="118" t="n"/>
      <c r="BP298" s="118" t="n"/>
      <c r="BQ298" s="118" t="n"/>
      <c r="BR298" s="118" t="n"/>
      <c r="BS298" s="118" t="n"/>
      <c r="BT298" s="118">
        <f>COUNTIF(B298:BS298,1)</f>
        <v/>
      </c>
      <c r="BV298" s="76">
        <f>TRIM(RIGHT(A298, LEN(A298) - FIND("@", SUBSTITUTE(A298, " ", "@", LEN(A298)-LEN(SUBSTITUTE(A298," ",""))))))</f>
        <v/>
      </c>
      <c r="BW298" s="76">
        <f>TRIM(LEFT(A298,FIND(" ",A298&amp;" ")-1))</f>
        <v/>
      </c>
      <c r="BX298">
        <f>+IF(BV298=BV297,"Same","Diff")</f>
        <v/>
      </c>
      <c r="BY298">
        <f>IF(BX298="Same",IF(BW298=BW297,"same","Diff"))</f>
        <v/>
      </c>
    </row>
    <row r="299" ht="17" customHeight="1">
      <c r="A299" s="60" t="inlineStr">
        <is>
          <t>Jim Davidson</t>
        </is>
      </c>
      <c r="B299" s="119" t="n"/>
      <c r="C299" s="119" t="n"/>
      <c r="D299" s="119" t="n"/>
      <c r="E299" s="119" t="n"/>
      <c r="F299" s="119" t="n"/>
      <c r="G299" s="119" t="n"/>
      <c r="H299" s="119" t="n"/>
      <c r="I299" s="119" t="n"/>
      <c r="J299" s="118" t="n"/>
      <c r="K299" s="118" t="n"/>
      <c r="L299" s="118" t="n"/>
      <c r="M299" s="118" t="n"/>
      <c r="N299" s="118" t="n"/>
      <c r="O299" s="118" t="n"/>
      <c r="P299" s="118" t="n"/>
      <c r="Q299" s="118" t="n"/>
      <c r="R299" s="118" t="n"/>
      <c r="S299" s="118" t="n"/>
      <c r="T299" s="118" t="n">
        <v>1</v>
      </c>
      <c r="U299" s="118" t="n"/>
      <c r="V299" s="118" t="n"/>
      <c r="W299" s="118" t="n"/>
      <c r="X299" s="118" t="n"/>
      <c r="Y299" s="118" t="n"/>
      <c r="Z299" s="118" t="n"/>
      <c r="AA299" s="118" t="n"/>
      <c r="AB299" s="118" t="n"/>
      <c r="AC299" s="118" t="n"/>
      <c r="AD299" s="118" t="n"/>
      <c r="AE299" s="118" t="n"/>
      <c r="AF299" s="118" t="n"/>
      <c r="AG299" s="118" t="n"/>
      <c r="AH299" s="118" t="n"/>
      <c r="AI299" s="118" t="n"/>
      <c r="AJ299" s="118" t="n"/>
      <c r="AK299" s="118" t="n"/>
      <c r="AL299" s="118" t="n"/>
      <c r="AM299" s="118" t="n"/>
      <c r="AN299" s="118" t="n"/>
      <c r="AO299" s="118" t="n"/>
      <c r="AP299" s="118" t="n"/>
      <c r="AQ299" s="118" t="n"/>
      <c r="AR299" s="118" t="n"/>
      <c r="AS299" s="118" t="n"/>
      <c r="AT299" s="118" t="n"/>
      <c r="AU299" s="118" t="n"/>
      <c r="AV299" s="118" t="n"/>
      <c r="AW299" s="118" t="n"/>
      <c r="AX299" s="118" t="n"/>
      <c r="AY299" s="118" t="n"/>
      <c r="AZ299" s="118" t="n"/>
      <c r="BA299" s="118" t="n"/>
      <c r="BB299" s="118" t="n"/>
      <c r="BC299" s="118" t="n"/>
      <c r="BD299" s="118" t="n"/>
      <c r="BE299" s="118" t="n"/>
      <c r="BF299" s="118" t="n"/>
      <c r="BG299" s="118" t="n"/>
      <c r="BH299" s="118" t="n"/>
      <c r="BI299" s="118" t="n"/>
      <c r="BJ299" s="118" t="n"/>
      <c r="BK299" s="118" t="n"/>
      <c r="BL299" s="118" t="n"/>
      <c r="BM299" s="118" t="n"/>
      <c r="BN299" s="118" t="n"/>
      <c r="BO299" s="118" t="n"/>
      <c r="BP299" s="118" t="n"/>
      <c r="BQ299" s="118" t="n"/>
      <c r="BR299" s="118" t="n"/>
      <c r="BS299" s="118" t="n"/>
      <c r="BT299" s="118">
        <f>COUNTIF(B299:BS299,1)</f>
        <v/>
      </c>
      <c r="BV299" s="76">
        <f>TRIM(RIGHT(A299, LEN(A299) - FIND("@", SUBSTITUTE(A299, " ", "@", LEN(A299)-LEN(SUBSTITUTE(A299," ",""))))))</f>
        <v/>
      </c>
      <c r="BW299" s="76">
        <f>TRIM(LEFT(A299,FIND(" ",A299&amp;" ")-1))</f>
        <v/>
      </c>
      <c r="BX299">
        <f>+IF(BV299=BV298,"Same","Diff")</f>
        <v/>
      </c>
      <c r="BY299">
        <f>IF(BX299="Same",IF(BW299=BW298,"same","Diff"))</f>
        <v/>
      </c>
    </row>
    <row r="300" ht="17" customHeight="1">
      <c r="A300" s="61" t="inlineStr">
        <is>
          <t>Shae Davies</t>
        </is>
      </c>
      <c r="B300" s="120" t="n"/>
      <c r="C300" s="120" t="n"/>
      <c r="D300" s="120" t="n"/>
      <c r="E300" s="120" t="n"/>
      <c r="F300" s="120" t="n"/>
      <c r="G300" s="120" t="n"/>
      <c r="H300" s="120" t="n"/>
      <c r="I300" s="120" t="n"/>
      <c r="J300" s="118" t="n"/>
      <c r="K300" s="118" t="n"/>
      <c r="L300" s="118" t="n"/>
      <c r="M300" s="118" t="n"/>
      <c r="N300" s="118" t="n"/>
      <c r="O300" s="118" t="n"/>
      <c r="P300" s="118" t="n"/>
      <c r="Q300" s="118" t="n"/>
      <c r="R300" s="118" t="n"/>
      <c r="S300" s="118" t="n"/>
      <c r="T300" s="118" t="n"/>
      <c r="U300" s="118" t="n"/>
      <c r="V300" s="118" t="n"/>
      <c r="W300" s="118" t="n"/>
      <c r="X300" s="118" t="n"/>
      <c r="Y300" s="118" t="n"/>
      <c r="Z300" s="118" t="n"/>
      <c r="AA300" s="118" t="n"/>
      <c r="AB300" s="118" t="n"/>
      <c r="AC300" s="118" t="n"/>
      <c r="AD300" s="118" t="n"/>
      <c r="AE300" s="118" t="n"/>
      <c r="AF300" s="118" t="n"/>
      <c r="AG300" s="118" t="n"/>
      <c r="AH300" s="118" t="n"/>
      <c r="AI300" s="118" t="n"/>
      <c r="AJ300" s="118" t="n"/>
      <c r="AK300" s="118" t="n"/>
      <c r="AL300" s="118" t="n"/>
      <c r="AM300" s="118" t="n"/>
      <c r="AN300" s="118" t="n"/>
      <c r="AO300" s="118" t="n"/>
      <c r="AP300" s="118" t="n"/>
      <c r="AQ300" s="118" t="n"/>
      <c r="AR300" s="118" t="n"/>
      <c r="AS300" s="118" t="n"/>
      <c r="AT300" s="118" t="n"/>
      <c r="AU300" s="118" t="n"/>
      <c r="AV300" s="118" t="n"/>
      <c r="AW300" s="118" t="n"/>
      <c r="AX300" s="118" t="n"/>
      <c r="AY300" s="118" t="n"/>
      <c r="AZ300" s="118" t="n"/>
      <c r="BA300" s="118" t="n"/>
      <c r="BB300" s="118" t="n"/>
      <c r="BC300" s="118" t="n"/>
      <c r="BD300" s="118" t="n"/>
      <c r="BE300" s="118" t="n"/>
      <c r="BF300" s="118" t="n"/>
      <c r="BG300" s="118" t="n"/>
      <c r="BH300" s="118" t="n"/>
      <c r="BI300" s="118" t="n">
        <v>1</v>
      </c>
      <c r="BJ300" s="118" t="n"/>
      <c r="BK300" s="118" t="n"/>
      <c r="BL300" s="118" t="n"/>
      <c r="BM300" s="118" t="n"/>
      <c r="BN300" s="118" t="n"/>
      <c r="BO300" s="118" t="n"/>
      <c r="BP300" s="118" t="n"/>
      <c r="BQ300" s="118" t="n"/>
      <c r="BR300" s="118" t="n"/>
      <c r="BS300" s="118" t="n"/>
      <c r="BT300" s="118">
        <f>COUNTIF(B300:BS300,1)</f>
        <v/>
      </c>
      <c r="BV300" s="76">
        <f>TRIM(RIGHT(A300, LEN(A300) - FIND("@", SUBSTITUTE(A300, " ", "@", LEN(A300)-LEN(SUBSTITUTE(A300," ",""))))))</f>
        <v/>
      </c>
      <c r="BW300" s="76">
        <f>TRIM(LEFT(A300,FIND(" ",A300&amp;" ")-1))</f>
        <v/>
      </c>
      <c r="BX300">
        <f>+IF(BV300=BV299,"Same","Diff")</f>
        <v/>
      </c>
      <c r="BY300">
        <f>IF(BX300="Same",IF(BW300=BW299,"same","Diff"))</f>
        <v/>
      </c>
    </row>
    <row r="301" ht="17" customHeight="1">
      <c r="A301" s="60" t="inlineStr">
        <is>
          <t>Arthur Davis</t>
        </is>
      </c>
      <c r="B301" s="119" t="n"/>
      <c r="C301" s="119" t="n"/>
      <c r="D301" s="119" t="n"/>
      <c r="E301" s="119" t="n"/>
      <c r="F301" s="119" t="n">
        <v>1</v>
      </c>
      <c r="G301" s="119" t="n">
        <v>1</v>
      </c>
      <c r="H301" s="119" t="n">
        <v>1</v>
      </c>
      <c r="I301" s="119" t="n">
        <v>1</v>
      </c>
      <c r="J301" s="118" t="n"/>
      <c r="K301" s="118" t="n"/>
      <c r="L301" s="118" t="n"/>
      <c r="M301" s="118" t="n"/>
      <c r="N301" s="118" t="n"/>
      <c r="O301" s="118" t="n"/>
      <c r="P301" s="118" t="n"/>
      <c r="Q301" s="118" t="n"/>
      <c r="R301" s="118" t="n"/>
      <c r="S301" s="118" t="n"/>
      <c r="T301" s="118" t="n"/>
      <c r="U301" s="118" t="n"/>
      <c r="V301" s="118" t="n"/>
      <c r="W301" s="118" t="n"/>
      <c r="X301" s="118" t="n"/>
      <c r="Y301" s="118" t="n"/>
      <c r="Z301" s="118" t="n"/>
      <c r="AA301" s="118" t="n"/>
      <c r="AB301" s="118" t="n"/>
      <c r="AC301" s="118" t="n"/>
      <c r="AD301" s="118" t="n"/>
      <c r="AE301" s="118" t="n"/>
      <c r="AF301" s="118" t="n"/>
      <c r="AG301" s="118" t="n"/>
      <c r="AH301" s="118" t="n"/>
      <c r="AI301" s="118" t="n"/>
      <c r="AJ301" s="118" t="n"/>
      <c r="AK301" s="118" t="n"/>
      <c r="AL301" s="118" t="n"/>
      <c r="AM301" s="118" t="n"/>
      <c r="AN301" s="118" t="n"/>
      <c r="AO301" s="118" t="n"/>
      <c r="AP301" s="118" t="n"/>
      <c r="AQ301" s="118" t="n"/>
      <c r="AR301" s="118" t="n"/>
      <c r="AS301" s="118" t="n"/>
      <c r="AT301" s="118" t="n"/>
      <c r="AU301" s="118" t="n"/>
      <c r="AV301" s="118" t="n"/>
      <c r="AW301" s="118" t="n"/>
      <c r="AX301" s="118" t="n"/>
      <c r="AY301" s="118" t="n"/>
      <c r="AZ301" s="118" t="n"/>
      <c r="BA301" s="118" t="n"/>
      <c r="BB301" s="118" t="n"/>
      <c r="BC301" s="118" t="n"/>
      <c r="BD301" s="118" t="n"/>
      <c r="BE301" s="118" t="n"/>
      <c r="BF301" s="118" t="n"/>
      <c r="BG301" s="118" t="n"/>
      <c r="BH301" s="118" t="n"/>
      <c r="BI301" s="118" t="n"/>
      <c r="BJ301" s="118" t="n"/>
      <c r="BK301" s="118" t="n"/>
      <c r="BL301" s="118" t="n"/>
      <c r="BM301" s="118" t="n"/>
      <c r="BN301" s="118" t="n"/>
      <c r="BO301" s="118" t="n"/>
      <c r="BP301" s="118" t="n"/>
      <c r="BQ301" s="118" t="n"/>
      <c r="BR301" s="118" t="n"/>
      <c r="BS301" s="118" t="n"/>
      <c r="BT301" s="118">
        <f>COUNTIF(B301:BS301,1)</f>
        <v/>
      </c>
      <c r="BV301" s="76">
        <f>TRIM(RIGHT(A301, LEN(A301) - FIND("@", SUBSTITUTE(A301, " ", "@", LEN(A301)-LEN(SUBSTITUTE(A301," ",""))))))</f>
        <v/>
      </c>
      <c r="BW301" s="76">
        <f>TRIM(LEFT(A301,FIND(" ",A301&amp;" ")-1))</f>
        <v/>
      </c>
      <c r="BX301">
        <f>+IF(BV301=BV300,"Same","Diff")</f>
        <v/>
      </c>
      <c r="BY301">
        <f>IF(BX301="Same",IF(BW301=BW300,"same","Diff"))</f>
        <v/>
      </c>
    </row>
    <row r="302" ht="17" customHeight="1">
      <c r="A302" s="74" t="inlineStr">
        <is>
          <t>Gil Davis</t>
        </is>
      </c>
      <c r="B302" s="121" t="n"/>
      <c r="C302" s="121" t="n"/>
      <c r="D302" s="121" t="n"/>
      <c r="E302" s="121" t="n"/>
      <c r="F302" s="121" t="n"/>
      <c r="G302" s="121" t="n"/>
      <c r="H302" s="121" t="n"/>
      <c r="I302" s="121" t="n"/>
      <c r="J302" s="118" t="n"/>
      <c r="K302" s="118" t="n"/>
      <c r="L302" s="118" t="n"/>
      <c r="M302" s="118" t="n"/>
      <c r="N302" s="118" t="n"/>
      <c r="O302" s="118" t="n"/>
      <c r="P302" s="118" t="n">
        <v>1</v>
      </c>
      <c r="Q302" s="118" t="n"/>
      <c r="R302" s="118" t="n"/>
      <c r="S302" s="118" t="n"/>
      <c r="T302" s="118" t="n"/>
      <c r="U302" s="118" t="n"/>
      <c r="V302" s="118" t="n"/>
      <c r="W302" s="118" t="n"/>
      <c r="X302" s="118" t="n"/>
      <c r="Y302" s="118" t="n"/>
      <c r="Z302" s="118" t="n"/>
      <c r="AA302" s="118" t="n"/>
      <c r="AB302" s="118" t="n"/>
      <c r="AC302" s="118" t="n"/>
      <c r="AD302" s="118" t="n"/>
      <c r="AE302" s="118" t="n"/>
      <c r="AF302" s="118" t="n"/>
      <c r="AG302" s="118" t="n"/>
      <c r="AH302" s="118" t="n"/>
      <c r="AI302" s="118" t="n"/>
      <c r="AJ302" s="118" t="n"/>
      <c r="AK302" s="118" t="n"/>
      <c r="AL302" s="118" t="n"/>
      <c r="AM302" s="118" t="n"/>
      <c r="AN302" s="118" t="n"/>
      <c r="AO302" s="118" t="n"/>
      <c r="AP302" s="118" t="n"/>
      <c r="AQ302" s="118" t="n"/>
      <c r="AR302" s="118" t="n"/>
      <c r="AS302" s="118" t="n"/>
      <c r="AT302" s="118" t="n"/>
      <c r="AU302" s="118" t="n"/>
      <c r="AV302" s="118" t="n"/>
      <c r="AW302" s="118" t="n"/>
      <c r="AX302" s="118" t="n"/>
      <c r="AY302" s="118" t="n"/>
      <c r="AZ302" s="118" t="n"/>
      <c r="BA302" s="118" t="n"/>
      <c r="BB302" s="118" t="n"/>
      <c r="BC302" s="118" t="n"/>
      <c r="BD302" s="118" t="n"/>
      <c r="BE302" s="118" t="n"/>
      <c r="BF302" s="118" t="n"/>
      <c r="BG302" s="118" t="n"/>
      <c r="BH302" s="118" t="n"/>
      <c r="BI302" s="118" t="n"/>
      <c r="BJ302" s="118" t="n"/>
      <c r="BK302" s="118" t="n"/>
      <c r="BL302" s="118" t="n"/>
      <c r="BM302" s="118" t="n"/>
      <c r="BN302" s="118" t="n"/>
      <c r="BO302" s="118" t="n"/>
      <c r="BP302" s="118" t="n"/>
      <c r="BQ302" s="118" t="n"/>
      <c r="BR302" s="118" t="n"/>
      <c r="BS302" s="118" t="n"/>
      <c r="BT302" s="118">
        <f>COUNTIF(B302:BS302,1)</f>
        <v/>
      </c>
      <c r="BV302" s="76">
        <f>TRIM(RIGHT(A302, LEN(A302) - FIND("@", SUBSTITUTE(A302, " ", "@", LEN(A302)-LEN(SUBSTITUTE(A302," ",""))))))</f>
        <v/>
      </c>
      <c r="BW302" s="76">
        <f>TRIM(LEFT(A302,FIND(" ",A302&amp;" ")-1))</f>
        <v/>
      </c>
      <c r="BX302">
        <f>+IF(BV302=BV301,"Same","Diff")</f>
        <v/>
      </c>
      <c r="BY302">
        <f>IF(BX302="Same",IF(BW302=BW301,"same","Diff"))</f>
        <v/>
      </c>
    </row>
    <row r="303" ht="17" customHeight="1">
      <c r="A303" s="61" t="inlineStr">
        <is>
          <t>Alex Davison</t>
        </is>
      </c>
      <c r="B303" s="120" t="n"/>
      <c r="C303" s="120" t="n"/>
      <c r="D303" s="120" t="n"/>
      <c r="E303" s="120" t="n"/>
      <c r="F303" s="120" t="n"/>
      <c r="G303" s="120" t="n"/>
      <c r="H303" s="120" t="n"/>
      <c r="I303" s="120" t="n"/>
      <c r="J303" s="118" t="n"/>
      <c r="K303" s="118" t="n"/>
      <c r="L303" s="118" t="n"/>
      <c r="M303" s="118" t="n"/>
      <c r="N303" s="118" t="n"/>
      <c r="O303" s="118" t="n"/>
      <c r="P303" s="118" t="n"/>
      <c r="Q303" s="118" t="n"/>
      <c r="R303" s="118" t="n"/>
      <c r="S303" s="118" t="n"/>
      <c r="T303" s="118" t="n"/>
      <c r="U303" s="118" t="n"/>
      <c r="V303" s="118" t="n"/>
      <c r="W303" s="118" t="n"/>
      <c r="X303" s="118" t="n"/>
      <c r="Y303" s="118" t="n"/>
      <c r="Z303" s="118" t="n"/>
      <c r="AA303" s="118" t="n"/>
      <c r="AB303" s="118" t="n"/>
      <c r="AC303" s="118" t="n"/>
      <c r="AD303" s="118" t="n"/>
      <c r="AE303" s="118" t="n"/>
      <c r="AF303" s="118" t="n"/>
      <c r="AG303" s="118" t="n"/>
      <c r="AH303" s="118" t="n"/>
      <c r="AI303" s="118" t="n"/>
      <c r="AJ303" s="118" t="n"/>
      <c r="AK303" s="118" t="n"/>
      <c r="AL303" s="118" t="n"/>
      <c r="AM303" s="118" t="n"/>
      <c r="AN303" s="118" t="n"/>
      <c r="AO303" s="118" t="n"/>
      <c r="AP303" s="118" t="n"/>
      <c r="AQ303" s="118" t="n"/>
      <c r="AR303" s="118" t="n"/>
      <c r="AS303" s="118" t="n"/>
      <c r="AT303" s="118" t="n"/>
      <c r="AU303" s="118" t="n"/>
      <c r="AV303" s="118" t="n"/>
      <c r="AW303" s="118" t="n">
        <v>1</v>
      </c>
      <c r="AX303" s="118" t="n">
        <v>1</v>
      </c>
      <c r="AY303" s="118" t="n">
        <v>1</v>
      </c>
      <c r="AZ303" s="118" t="n">
        <v>1</v>
      </c>
      <c r="BA303" s="118" t="n">
        <v>1</v>
      </c>
      <c r="BB303" s="118" t="n">
        <v>1</v>
      </c>
      <c r="BC303" s="118" t="n">
        <v>1</v>
      </c>
      <c r="BD303" s="118" t="n">
        <v>1</v>
      </c>
      <c r="BE303" s="118" t="n">
        <v>1</v>
      </c>
      <c r="BF303" s="118" t="n">
        <v>1</v>
      </c>
      <c r="BG303" s="118" t="n">
        <v>1</v>
      </c>
      <c r="BH303" s="118" t="n">
        <v>1</v>
      </c>
      <c r="BI303" s="118" t="n"/>
      <c r="BJ303" s="118" t="n">
        <v>1</v>
      </c>
      <c r="BK303" s="118" t="n">
        <v>1</v>
      </c>
      <c r="BL303" s="118" t="n">
        <v>1</v>
      </c>
      <c r="BM303" s="118" t="n">
        <v>1</v>
      </c>
      <c r="BN303" s="118" t="n">
        <v>1</v>
      </c>
      <c r="BO303" s="118" t="n">
        <v>1</v>
      </c>
      <c r="BP303" s="118" t="n">
        <v>1</v>
      </c>
      <c r="BQ303" s="118" t="n"/>
      <c r="BR303" s="118" t="n"/>
      <c r="BS303" s="118" t="n"/>
      <c r="BT303" s="118">
        <f>COUNTIF(B303:BS303,1)</f>
        <v/>
      </c>
      <c r="BV303" s="76">
        <f>TRIM(RIGHT(A303, LEN(A303) - FIND("@", SUBSTITUTE(A303, " ", "@", LEN(A303)-LEN(SUBSTITUTE(A303," ",""))))))</f>
        <v/>
      </c>
      <c r="BW303" s="76">
        <f>TRIM(LEFT(A303,FIND(" ",A303&amp;" ")-1))</f>
        <v/>
      </c>
      <c r="BX303">
        <f>+IF(BV303=BV302,"Same","Diff")</f>
        <v/>
      </c>
      <c r="BY303">
        <f>IF(BX303="Same",IF(BW303=BW302,"same","Diff"))</f>
        <v/>
      </c>
    </row>
    <row r="304" ht="17" customHeight="1">
      <c r="A304" s="59" t="inlineStr">
        <is>
          <t>Ken Davison</t>
        </is>
      </c>
      <c r="B304" s="117" t="n"/>
      <c r="C304" s="117" t="n"/>
      <c r="D304" s="117" t="n"/>
      <c r="E304" s="117" t="n"/>
      <c r="F304" s="117" t="n"/>
      <c r="G304" s="117" t="n"/>
      <c r="H304" s="117" t="n"/>
      <c r="I304" s="117" t="n"/>
      <c r="J304" s="118" t="n"/>
      <c r="K304" s="118" t="n"/>
      <c r="L304" s="118" t="n"/>
      <c r="M304" s="118" t="n"/>
      <c r="N304" s="118" t="n"/>
      <c r="O304" s="118" t="n"/>
      <c r="P304" s="118" t="n"/>
      <c r="Q304" s="118" t="n"/>
      <c r="R304" s="118" t="n"/>
      <c r="S304" s="118" t="n"/>
      <c r="T304" s="118" t="n"/>
      <c r="U304" s="118" t="n"/>
      <c r="V304" s="118" t="n"/>
      <c r="W304" s="118" t="n"/>
      <c r="X304" s="118" t="n"/>
      <c r="Y304" s="118" t="n"/>
      <c r="Z304" s="118" t="n"/>
      <c r="AA304" s="118" t="n">
        <v>1</v>
      </c>
      <c r="AB304" s="118" t="n">
        <v>1</v>
      </c>
      <c r="AC304" s="118" t="n"/>
      <c r="AD304" s="118" t="n"/>
      <c r="AE304" s="118" t="n"/>
      <c r="AF304" s="118" t="n"/>
      <c r="AG304" s="118" t="n"/>
      <c r="AH304" s="118" t="n"/>
      <c r="AI304" s="118" t="n"/>
      <c r="AJ304" s="118" t="n"/>
      <c r="AK304" s="118" t="n"/>
      <c r="AL304" s="118" t="n"/>
      <c r="AM304" s="118" t="n"/>
      <c r="AN304" s="118" t="n"/>
      <c r="AO304" s="118" t="n"/>
      <c r="AP304" s="118" t="n"/>
      <c r="AQ304" s="118" t="n"/>
      <c r="AR304" s="118" t="n"/>
      <c r="AS304" s="118" t="n"/>
      <c r="AT304" s="118" t="n"/>
      <c r="AU304" s="118" t="n"/>
      <c r="AV304" s="118" t="n"/>
      <c r="AW304" s="118" t="n"/>
      <c r="AX304" s="118" t="n"/>
      <c r="AY304" s="118" t="n"/>
      <c r="AZ304" s="118" t="n"/>
      <c r="BA304" s="118" t="n"/>
      <c r="BB304" s="118" t="n"/>
      <c r="BC304" s="118" t="n"/>
      <c r="BD304" s="118" t="n"/>
      <c r="BE304" s="118" t="n"/>
      <c r="BF304" s="118" t="n"/>
      <c r="BG304" s="118" t="n"/>
      <c r="BH304" s="118" t="n"/>
      <c r="BI304" s="118" t="n"/>
      <c r="BJ304" s="118" t="n"/>
      <c r="BK304" s="118" t="n"/>
      <c r="BL304" s="118" t="n"/>
      <c r="BM304" s="118" t="n"/>
      <c r="BN304" s="118" t="n"/>
      <c r="BO304" s="118" t="n"/>
      <c r="BP304" s="118" t="n"/>
      <c r="BQ304" s="118" t="n"/>
      <c r="BR304" s="118" t="n"/>
      <c r="BS304" s="118" t="n"/>
      <c r="BT304" s="118">
        <f>COUNTIF(B304:BS304,1)</f>
        <v/>
      </c>
      <c r="BV304" s="76">
        <f>TRIM(RIGHT(A304, LEN(A304) - FIND("@", SUBSTITUTE(A304, " ", "@", LEN(A304)-LEN(SUBSTITUTE(A304," ",""))))))</f>
        <v/>
      </c>
      <c r="BW304" s="76">
        <f>TRIM(LEFT(A304,FIND(" ",A304&amp;" ")-1))</f>
        <v/>
      </c>
      <c r="BX304">
        <f>+IF(BV304=BV303,"Same","Diff")</f>
        <v/>
      </c>
      <c r="BY304">
        <f>IF(BX304="Same",IF(BW304=BW303,"same","Diff"))</f>
        <v/>
      </c>
    </row>
    <row r="305" ht="17" customHeight="1">
      <c r="A305" s="61" t="inlineStr">
        <is>
          <t>Will Davison</t>
        </is>
      </c>
      <c r="B305" s="120" t="n"/>
      <c r="C305" s="120" t="n"/>
      <c r="D305" s="120" t="n"/>
      <c r="E305" s="120" t="n"/>
      <c r="F305" s="120" t="n"/>
      <c r="G305" s="120" t="n"/>
      <c r="H305" s="120" t="n"/>
      <c r="I305" s="120" t="n"/>
      <c r="J305" s="118" t="n"/>
      <c r="K305" s="118" t="n"/>
      <c r="L305" s="118" t="n"/>
      <c r="M305" s="118" t="n"/>
      <c r="N305" s="118" t="n"/>
      <c r="O305" s="118" t="n"/>
      <c r="P305" s="118" t="n"/>
      <c r="Q305" s="118" t="n"/>
      <c r="R305" s="118" t="n"/>
      <c r="S305" s="118" t="n"/>
      <c r="T305" s="118" t="n"/>
      <c r="U305" s="118" t="n"/>
      <c r="V305" s="118" t="n"/>
      <c r="W305" s="118" t="n"/>
      <c r="X305" s="118" t="n"/>
      <c r="Y305" s="118" t="n"/>
      <c r="Z305" s="118" t="n"/>
      <c r="AA305" s="118" t="n"/>
      <c r="AB305" s="118" t="n"/>
      <c r="AC305" s="118" t="n"/>
      <c r="AD305" s="118" t="n"/>
      <c r="AE305" s="118" t="n"/>
      <c r="AF305" s="118" t="n"/>
      <c r="AG305" s="118" t="n"/>
      <c r="AH305" s="118" t="n"/>
      <c r="AI305" s="118" t="n"/>
      <c r="AJ305" s="118" t="n"/>
      <c r="AK305" s="118" t="n"/>
      <c r="AL305" s="118" t="n"/>
      <c r="AM305" s="118" t="n"/>
      <c r="AN305" s="118" t="n"/>
      <c r="AO305" s="118" t="n"/>
      <c r="AP305" s="118" t="n"/>
      <c r="AQ305" s="118" t="n"/>
      <c r="AR305" s="118" t="n"/>
      <c r="AS305" s="118" t="n"/>
      <c r="AT305" s="118" t="n"/>
      <c r="AU305" s="118" t="n"/>
      <c r="AV305" s="118" t="n"/>
      <c r="AW305" s="118" t="n">
        <v>1</v>
      </c>
      <c r="AX305" s="118" t="n">
        <v>1</v>
      </c>
      <c r="AY305" s="118" t="n">
        <v>1</v>
      </c>
      <c r="AZ305" s="118" t="n">
        <v>1</v>
      </c>
      <c r="BA305" s="118" t="n">
        <v>1</v>
      </c>
      <c r="BB305" s="118" t="n">
        <v>1</v>
      </c>
      <c r="BC305" s="118" t="n">
        <v>1</v>
      </c>
      <c r="BD305" s="118" t="n">
        <v>1</v>
      </c>
      <c r="BE305" s="118" t="n">
        <v>1</v>
      </c>
      <c r="BF305" s="118" t="n">
        <v>1</v>
      </c>
      <c r="BG305" s="118" t="n">
        <v>1</v>
      </c>
      <c r="BH305" s="118" t="n">
        <v>1</v>
      </c>
      <c r="BI305" s="118" t="n">
        <v>1</v>
      </c>
      <c r="BJ305" s="118" t="n">
        <v>1</v>
      </c>
      <c r="BK305" s="118" t="n">
        <v>1</v>
      </c>
      <c r="BL305" s="118" t="n">
        <v>1</v>
      </c>
      <c r="BM305" s="118" t="n">
        <v>1</v>
      </c>
      <c r="BN305" s="118" t="n">
        <v>1</v>
      </c>
      <c r="BO305" s="118" t="n">
        <v>1</v>
      </c>
      <c r="BP305" s="118" t="n">
        <v>1</v>
      </c>
      <c r="BQ305" s="118" t="n">
        <v>1</v>
      </c>
      <c r="BR305" s="118" t="n">
        <v>1</v>
      </c>
      <c r="BS305" s="118" t="n">
        <v>1</v>
      </c>
      <c r="BT305" s="118">
        <f>COUNTIF(B305:BS305,1)</f>
        <v/>
      </c>
      <c r="BV305" s="76">
        <f>TRIM(RIGHT(A305, LEN(A305) - FIND("@", SUBSTITUTE(A305, " ", "@", LEN(A305)-LEN(SUBSTITUTE(A305," ",""))))))</f>
        <v/>
      </c>
      <c r="BW305" s="76">
        <f>TRIM(LEFT(A305,FIND(" ",A305&amp;" ")-1))</f>
        <v/>
      </c>
      <c r="BX305">
        <f>+IF(BV305=BV304,"Same","Diff")</f>
        <v/>
      </c>
      <c r="BY305">
        <f>IF(BX305="Same",IF(BW305=BW304,"same","Diff"))</f>
        <v/>
      </c>
    </row>
    <row r="306" ht="17" customHeight="1">
      <c r="A306" s="59" t="inlineStr">
        <is>
          <t>Michel Delcourt</t>
        </is>
      </c>
      <c r="B306" s="117" t="n"/>
      <c r="C306" s="117" t="n"/>
      <c r="D306" s="117" t="n"/>
      <c r="E306" s="117" t="n"/>
      <c r="F306" s="117" t="n"/>
      <c r="G306" s="117" t="n"/>
      <c r="H306" s="117" t="n"/>
      <c r="I306" s="117" t="n"/>
      <c r="J306" s="118" t="n"/>
      <c r="K306" s="118" t="n"/>
      <c r="L306" s="118" t="n"/>
      <c r="M306" s="118" t="n"/>
      <c r="N306" s="118" t="n"/>
      <c r="O306" s="118" t="n"/>
      <c r="P306" s="118" t="n"/>
      <c r="Q306" s="118" t="n"/>
      <c r="R306" s="118" t="n"/>
      <c r="S306" s="118" t="n"/>
      <c r="T306" s="118" t="n"/>
      <c r="U306" s="118" t="n"/>
      <c r="V306" s="118" t="n"/>
      <c r="W306" s="118" t="n"/>
      <c r="X306" s="118" t="n"/>
      <c r="Y306" s="118" t="n"/>
      <c r="Z306" s="118" t="n"/>
      <c r="AA306" s="130" t="n">
        <v>1</v>
      </c>
      <c r="AB306" s="118" t="n">
        <v>1</v>
      </c>
      <c r="AC306" s="118" t="n">
        <v>1</v>
      </c>
      <c r="AD306" s="118" t="n"/>
      <c r="AE306" s="118" t="n"/>
      <c r="AF306" s="118" t="n"/>
      <c r="AG306" s="118" t="n">
        <v>1</v>
      </c>
      <c r="AH306" s="118" t="n"/>
      <c r="AI306" s="118" t="n"/>
      <c r="AJ306" s="118" t="n"/>
      <c r="AK306" s="118" t="n"/>
      <c r="AL306" s="118" t="n"/>
      <c r="AM306" s="118" t="n"/>
      <c r="AN306" s="118" t="n"/>
      <c r="AO306" s="118" t="n"/>
      <c r="AP306" s="118" t="n"/>
      <c r="AQ306" s="118" t="n"/>
      <c r="AR306" s="118" t="n"/>
      <c r="AS306" s="118" t="n"/>
      <c r="AT306" s="118" t="n"/>
      <c r="AU306" s="118" t="n"/>
      <c r="AV306" s="118" t="n"/>
      <c r="AW306" s="118" t="n"/>
      <c r="AX306" s="118" t="n"/>
      <c r="AY306" s="118" t="n"/>
      <c r="AZ306" s="118" t="n"/>
      <c r="BA306" s="118" t="n"/>
      <c r="BB306" s="118" t="n"/>
      <c r="BC306" s="118" t="n"/>
      <c r="BD306" s="118" t="n"/>
      <c r="BE306" s="118" t="n"/>
      <c r="BF306" s="118" t="n"/>
      <c r="BG306" s="118" t="n"/>
      <c r="BH306" s="118" t="n"/>
      <c r="BI306" s="118" t="n"/>
      <c r="BJ306" s="118" t="n"/>
      <c r="BK306" s="118" t="n"/>
      <c r="BL306" s="118" t="n"/>
      <c r="BM306" s="118" t="n"/>
      <c r="BN306" s="118" t="n"/>
      <c r="BO306" s="118" t="n"/>
      <c r="BP306" s="118" t="n"/>
      <c r="BQ306" s="118" t="n"/>
      <c r="BR306" s="118" t="n"/>
      <c r="BS306" s="118" t="n"/>
      <c r="BT306" s="118">
        <f>COUNTIF(B306:BS306,1)</f>
        <v/>
      </c>
      <c r="BV306" s="76">
        <f>TRIM(RIGHT(A306, LEN(A306) - FIND("@", SUBSTITUTE(A306, " ", "@", LEN(A306)-LEN(SUBSTITUTE(A306," ",""))))))</f>
        <v/>
      </c>
      <c r="BW306" s="76">
        <f>TRIM(LEFT(A306,FIND(" ",A306&amp;" ")-1))</f>
        <v/>
      </c>
      <c r="BX306">
        <f>+IF(BV306=BV305,"Same","Diff")</f>
        <v/>
      </c>
      <c r="BY306">
        <f>IF(BX306="Same",IF(BW306=BW305,"same","Diff"))</f>
        <v/>
      </c>
    </row>
    <row r="307" ht="17" customHeight="1">
      <c r="A307" s="60" t="inlineStr">
        <is>
          <t>John Dellaca</t>
        </is>
      </c>
      <c r="B307" s="119" t="n"/>
      <c r="C307" s="119" t="n"/>
      <c r="D307" s="119" t="n"/>
      <c r="E307" s="119" t="n"/>
      <c r="F307" s="119" t="n"/>
      <c r="G307" s="119" t="n"/>
      <c r="H307" s="119" t="n"/>
      <c r="I307" s="119" t="n"/>
      <c r="J307" s="118" t="n"/>
      <c r="K307" s="118" t="n"/>
      <c r="L307" s="118" t="n"/>
      <c r="M307" s="118" t="n"/>
      <c r="N307" s="118" t="n"/>
      <c r="O307" s="118" t="n">
        <v>1</v>
      </c>
      <c r="P307" s="118" t="n">
        <v>1</v>
      </c>
      <c r="Q307" s="118" t="n">
        <v>1</v>
      </c>
      <c r="R307" s="118" t="n">
        <v>1</v>
      </c>
      <c r="S307" s="118" t="n"/>
      <c r="T307" s="118" t="n"/>
      <c r="U307" s="118" t="n"/>
      <c r="V307" s="118" t="n"/>
      <c r="W307" s="118" t="n"/>
      <c r="X307" s="118" t="n"/>
      <c r="Y307" s="118" t="n"/>
      <c r="Z307" s="118" t="n"/>
      <c r="AA307" s="118" t="n"/>
      <c r="AB307" s="118" t="n"/>
      <c r="AC307" s="118" t="n"/>
      <c r="AD307" s="118" t="n"/>
      <c r="AE307" s="118" t="n"/>
      <c r="AF307" s="118" t="n"/>
      <c r="AG307" s="118" t="n"/>
      <c r="AH307" s="118" t="n"/>
      <c r="AI307" s="118" t="n"/>
      <c r="AJ307" s="118" t="n"/>
      <c r="AK307" s="118" t="n"/>
      <c r="AL307" s="118" t="n"/>
      <c r="AM307" s="118" t="n"/>
      <c r="AN307" s="118" t="n"/>
      <c r="AO307" s="118" t="n"/>
      <c r="AP307" s="118" t="n"/>
      <c r="AQ307" s="118" t="n"/>
      <c r="AR307" s="118" t="n"/>
      <c r="AS307" s="118" t="n"/>
      <c r="AT307" s="118" t="n"/>
      <c r="AU307" s="118" t="n"/>
      <c r="AV307" s="118" t="n"/>
      <c r="AW307" s="118" t="n"/>
      <c r="AX307" s="118" t="n"/>
      <c r="AY307" s="118" t="n"/>
      <c r="AZ307" s="118" t="n"/>
      <c r="BA307" s="118" t="n"/>
      <c r="BB307" s="118" t="n"/>
      <c r="BC307" s="118" t="n"/>
      <c r="BD307" s="118" t="n"/>
      <c r="BE307" s="118" t="n"/>
      <c r="BF307" s="118" t="n"/>
      <c r="BG307" s="118" t="n"/>
      <c r="BH307" s="118" t="n"/>
      <c r="BI307" s="118" t="n"/>
      <c r="BJ307" s="118" t="n"/>
      <c r="BK307" s="118" t="n"/>
      <c r="BL307" s="118" t="n"/>
      <c r="BM307" s="118" t="n"/>
      <c r="BN307" s="118" t="n"/>
      <c r="BO307" s="118" t="n"/>
      <c r="BP307" s="118" t="n"/>
      <c r="BQ307" s="118" t="n"/>
      <c r="BR307" s="118" t="n"/>
      <c r="BS307" s="118" t="n"/>
      <c r="BT307" s="118">
        <f>COUNTIF(B307:BS307,1)</f>
        <v/>
      </c>
      <c r="BV307" s="76">
        <f>TRIM(RIGHT(A307, LEN(A307) - FIND("@", SUBSTITUTE(A307, " ", "@", LEN(A307)-LEN(SUBSTITUTE(A307," ",""))))))</f>
        <v/>
      </c>
      <c r="BW307" s="76">
        <f>TRIM(LEFT(A307,FIND(" ",A307&amp;" ")-1))</f>
        <v/>
      </c>
      <c r="BX307">
        <f>+IF(BV307=BV306,"Same","Diff")</f>
        <v/>
      </c>
      <c r="BY307">
        <f>IF(BX307="Same",IF(BW307=BW306,"same","Diff"))</f>
        <v/>
      </c>
    </row>
    <row r="308" ht="17" customHeight="1">
      <c r="A308" s="60" t="inlineStr">
        <is>
          <t>Lance DeLuca</t>
        </is>
      </c>
      <c r="B308" s="119" t="n"/>
      <c r="C308" s="119" t="n"/>
      <c r="D308" s="119" t="n"/>
      <c r="E308" s="119" t="n"/>
      <c r="F308" s="119" t="n"/>
      <c r="G308" s="119" t="n"/>
      <c r="H308" s="119" t="n"/>
      <c r="I308" s="119" t="n"/>
      <c r="J308" s="118" t="n"/>
      <c r="K308" s="118" t="n"/>
      <c r="L308" s="118" t="n"/>
      <c r="M308" s="118" t="n"/>
      <c r="N308" s="118" t="n"/>
      <c r="O308" s="118" t="n"/>
      <c r="P308" s="118" t="n"/>
      <c r="Q308" s="118" t="n">
        <v>1</v>
      </c>
      <c r="R308" s="118" t="n"/>
      <c r="S308" s="118" t="n"/>
      <c r="T308" s="118" t="n"/>
      <c r="U308" s="118" t="n"/>
      <c r="V308" s="118" t="n"/>
      <c r="W308" s="118" t="n"/>
      <c r="X308" s="118" t="n"/>
      <c r="Y308" s="118" t="n"/>
      <c r="Z308" s="118" t="n"/>
      <c r="AA308" s="118" t="n"/>
      <c r="AB308" s="118" t="n"/>
      <c r="AC308" s="118" t="n"/>
      <c r="AD308" s="118" t="n"/>
      <c r="AE308" s="118" t="n"/>
      <c r="AF308" s="118" t="n"/>
      <c r="AG308" s="118" t="n"/>
      <c r="AH308" s="118" t="n"/>
      <c r="AI308" s="118" t="n"/>
      <c r="AJ308" s="118" t="n"/>
      <c r="AK308" s="118" t="n"/>
      <c r="AL308" s="118" t="n"/>
      <c r="AM308" s="118" t="n"/>
      <c r="AN308" s="118" t="n"/>
      <c r="AO308" s="118" t="n"/>
      <c r="AP308" s="118" t="n"/>
      <c r="AQ308" s="118" t="n"/>
      <c r="AR308" s="118" t="n"/>
      <c r="AS308" s="118" t="n"/>
      <c r="AT308" s="118" t="n"/>
      <c r="AU308" s="118" t="n"/>
      <c r="AV308" s="118" t="n"/>
      <c r="AW308" s="118" t="n"/>
      <c r="AX308" s="118" t="n"/>
      <c r="AY308" s="118" t="n"/>
      <c r="AZ308" s="118" t="n"/>
      <c r="BA308" s="118" t="n"/>
      <c r="BB308" s="118" t="n"/>
      <c r="BC308" s="118" t="n"/>
      <c r="BD308" s="118" t="n"/>
      <c r="BE308" s="118" t="n"/>
      <c r="BF308" s="118" t="n"/>
      <c r="BG308" s="118" t="n"/>
      <c r="BH308" s="118" t="n"/>
      <c r="BI308" s="118" t="n"/>
      <c r="BJ308" s="118" t="n"/>
      <c r="BK308" s="118" t="n"/>
      <c r="BL308" s="118" t="n"/>
      <c r="BM308" s="118" t="n"/>
      <c r="BN308" s="118" t="n"/>
      <c r="BO308" s="118" t="n"/>
      <c r="BP308" s="118" t="n"/>
      <c r="BQ308" s="118" t="n"/>
      <c r="BR308" s="118" t="n"/>
      <c r="BS308" s="118" t="n"/>
      <c r="BT308" s="118">
        <f>COUNTIF(B308:BS308,1)</f>
        <v/>
      </c>
      <c r="BV308" s="76">
        <f>TRIM(RIGHT(A308, LEN(A308) - FIND("@", SUBSTITUTE(A308, " ", "@", LEN(A308)-LEN(SUBSTITUTE(A308," ",""))))))</f>
        <v/>
      </c>
      <c r="BW308" s="76">
        <f>TRIM(LEFT(A308,FIND(" ",A308&amp;" ")-1))</f>
        <v/>
      </c>
      <c r="BX308">
        <f>+IF(BV308=BV307,"Same","Diff")</f>
        <v/>
      </c>
      <c r="BY308">
        <f>IF(BX308="Same",IF(BW308=BW307,"same","Diff"))</f>
        <v/>
      </c>
    </row>
    <row r="309" ht="17" customHeight="1">
      <c r="A309" s="60" t="inlineStr">
        <is>
          <t>Bruce Demuth</t>
        </is>
      </c>
      <c r="B309" s="119" t="n"/>
      <c r="C309" s="119" t="n"/>
      <c r="D309" s="119" t="n"/>
      <c r="E309" s="119" t="n"/>
      <c r="F309" s="119" t="n"/>
      <c r="G309" s="119" t="n">
        <v>1</v>
      </c>
      <c r="H309" s="119" t="n">
        <v>1</v>
      </c>
      <c r="I309" s="119" t="n"/>
      <c r="J309" s="118" t="n"/>
      <c r="K309" s="118" t="n"/>
      <c r="L309" s="118" t="n"/>
      <c r="M309" s="118" t="n"/>
      <c r="N309" s="118" t="n"/>
      <c r="O309" s="118" t="n"/>
      <c r="P309" s="118" t="n"/>
      <c r="Q309" s="118" t="n"/>
      <c r="R309" s="118" t="n"/>
      <c r="S309" s="118" t="n"/>
      <c r="T309" s="118" t="n"/>
      <c r="U309" s="118" t="n"/>
      <c r="V309" s="118" t="n"/>
      <c r="W309" s="118" t="n"/>
      <c r="X309" s="118" t="n"/>
      <c r="Y309" s="118" t="n"/>
      <c r="Z309" s="118" t="n"/>
      <c r="AA309" s="118" t="n"/>
      <c r="AB309" s="118" t="n"/>
      <c r="AC309" s="118" t="n"/>
      <c r="AD309" s="118" t="n"/>
      <c r="AE309" s="118" t="n"/>
      <c r="AF309" s="118" t="n"/>
      <c r="AG309" s="118" t="n"/>
      <c r="AH309" s="118" t="n"/>
      <c r="AI309" s="118" t="n"/>
      <c r="AJ309" s="118" t="n"/>
      <c r="AK309" s="118" t="n"/>
      <c r="AL309" s="118" t="n"/>
      <c r="AM309" s="118" t="n"/>
      <c r="AN309" s="118" t="n"/>
      <c r="AO309" s="118" t="n"/>
      <c r="AP309" s="118" t="n"/>
      <c r="AQ309" s="118" t="n"/>
      <c r="AR309" s="118" t="n"/>
      <c r="AS309" s="118" t="n"/>
      <c r="AT309" s="118" t="n"/>
      <c r="AU309" s="118" t="n"/>
      <c r="AV309" s="118" t="n"/>
      <c r="AW309" s="118" t="n"/>
      <c r="AX309" s="118" t="n"/>
      <c r="AY309" s="118" t="n"/>
      <c r="AZ309" s="118" t="n"/>
      <c r="BA309" s="118" t="n"/>
      <c r="BB309" s="118" t="n"/>
      <c r="BC309" s="118" t="n"/>
      <c r="BD309" s="118" t="n"/>
      <c r="BE309" s="118" t="n"/>
      <c r="BF309" s="118" t="n"/>
      <c r="BG309" s="118" t="n"/>
      <c r="BH309" s="118" t="n"/>
      <c r="BI309" s="118" t="n"/>
      <c r="BJ309" s="118" t="n"/>
      <c r="BK309" s="118" t="n"/>
      <c r="BL309" s="118" t="n"/>
      <c r="BM309" s="118" t="n"/>
      <c r="BN309" s="118" t="n"/>
      <c r="BO309" s="118" t="n"/>
      <c r="BP309" s="118" t="n"/>
      <c r="BQ309" s="118" t="n"/>
      <c r="BR309" s="118" t="n"/>
      <c r="BS309" s="118" t="n"/>
      <c r="BT309" s="118">
        <f>COUNTIF(B309:BS309,1)</f>
        <v/>
      </c>
      <c r="BV309" s="76">
        <f>TRIM(RIGHT(A309, LEN(A309) - FIND("@", SUBSTITUTE(A309, " ", "@", LEN(A309)-LEN(SUBSTITUTE(A309," ",""))))))</f>
        <v/>
      </c>
      <c r="BW309" s="76">
        <f>TRIM(LEFT(A309,FIND(" ",A309&amp;" ")-1))</f>
        <v/>
      </c>
      <c r="BX309">
        <f>+IF(BV309=BV308,"Same","Diff")</f>
        <v/>
      </c>
      <c r="BY309">
        <f>IF(BX309="Same",IF(BW309=BW308,"same","Diff"))</f>
        <v/>
      </c>
    </row>
    <row r="310" ht="17" customHeight="1">
      <c r="A310" s="61" t="inlineStr">
        <is>
          <t>Grant Denyer</t>
        </is>
      </c>
      <c r="B310" s="120" t="n"/>
      <c r="C310" s="120" t="n"/>
      <c r="D310" s="120" t="n"/>
      <c r="E310" s="120" t="n"/>
      <c r="F310" s="120" t="n"/>
      <c r="G310" s="120" t="n"/>
      <c r="H310" s="120" t="n"/>
      <c r="I310" s="120" t="n"/>
      <c r="J310" s="118" t="n"/>
      <c r="K310" s="118" t="n"/>
      <c r="L310" s="118" t="n"/>
      <c r="M310" s="118" t="n"/>
      <c r="N310" s="118" t="n"/>
      <c r="O310" s="118" t="n"/>
      <c r="P310" s="118" t="n"/>
      <c r="Q310" s="118" t="n"/>
      <c r="R310" s="118" t="n"/>
      <c r="S310" s="118" t="n"/>
      <c r="T310" s="118" t="n"/>
      <c r="U310" s="118" t="n"/>
      <c r="V310" s="118" t="n"/>
      <c r="W310" s="118" t="n"/>
      <c r="X310" s="118" t="n"/>
      <c r="Y310" s="118" t="n"/>
      <c r="Z310" s="118" t="n"/>
      <c r="AA310" s="118" t="n"/>
      <c r="AB310" s="118" t="n"/>
      <c r="AC310" s="118" t="n"/>
      <c r="AD310" s="118" t="n"/>
      <c r="AE310" s="118" t="n"/>
      <c r="AF310" s="118" t="n"/>
      <c r="AG310" s="118" t="n"/>
      <c r="AH310" s="118" t="n"/>
      <c r="AI310" s="118" t="n"/>
      <c r="AJ310" s="118" t="n"/>
      <c r="AK310" s="118" t="n"/>
      <c r="AL310" s="118" t="n"/>
      <c r="AM310" s="118" t="n"/>
      <c r="AN310" s="118" t="n"/>
      <c r="AO310" s="118" t="n"/>
      <c r="AP310" s="118" t="n"/>
      <c r="AQ310" s="118" t="n"/>
      <c r="AR310" s="118" t="n"/>
      <c r="AS310" s="118" t="n"/>
      <c r="AT310" s="118" t="n"/>
      <c r="AU310" s="118" t="n"/>
      <c r="AV310" s="118" t="n"/>
      <c r="AW310" s="118" t="n"/>
      <c r="AX310" s="118" t="n"/>
      <c r="AY310" s="118" t="n">
        <v>1</v>
      </c>
      <c r="AZ310" s="118" t="n">
        <v>1</v>
      </c>
      <c r="BA310" s="118" t="n"/>
      <c r="BB310" s="118" t="n"/>
      <c r="BC310" s="118" t="n"/>
      <c r="BD310" s="118" t="n">
        <v>1</v>
      </c>
      <c r="BE310" s="118" t="n"/>
      <c r="BF310" s="118" t="n"/>
      <c r="BG310" s="118" t="n"/>
      <c r="BH310" s="118" t="n"/>
      <c r="BI310" s="118" t="n"/>
      <c r="BJ310" s="118" t="n"/>
      <c r="BK310" s="118" t="n"/>
      <c r="BL310" s="118" t="n"/>
      <c r="BM310" s="118" t="n"/>
      <c r="BN310" s="118" t="n"/>
      <c r="BO310" s="118" t="n"/>
      <c r="BP310" s="118" t="n"/>
      <c r="BQ310" s="118" t="n"/>
      <c r="BR310" s="118" t="n"/>
      <c r="BS310" s="118" t="n"/>
      <c r="BT310" s="118">
        <f>COUNTIF(B310:BS310,1)</f>
        <v/>
      </c>
      <c r="BV310" s="76">
        <f>TRIM(RIGHT(A310, LEN(A310) - FIND("@", SUBSTITUTE(A310, " ", "@", LEN(A310)-LEN(SUBSTITUTE(A310," ",""))))))</f>
        <v/>
      </c>
      <c r="BW310" s="76">
        <f>TRIM(LEFT(A310,FIND(" ",A310&amp;" ")-1))</f>
        <v/>
      </c>
      <c r="BX310">
        <f>+IF(BV310=BV309,"Same","Diff")</f>
        <v/>
      </c>
      <c r="BY310">
        <f>IF(BX310="Same",IF(BW310=BW309,"same","Diff"))</f>
        <v/>
      </c>
    </row>
    <row r="311" ht="17" customHeight="1">
      <c r="A311" s="59" t="inlineStr">
        <is>
          <t>Lindsay Derriman</t>
        </is>
      </c>
      <c r="B311" s="117" t="n"/>
      <c r="C311" s="117" t="n"/>
      <c r="D311" s="117" t="n"/>
      <c r="E311" s="117" t="n"/>
      <c r="F311" s="117" t="n"/>
      <c r="G311" s="117" t="n"/>
      <c r="H311" s="117" t="n"/>
      <c r="I311" s="117" t="n">
        <v>1</v>
      </c>
      <c r="J311" s="118" t="n"/>
      <c r="K311" s="118" t="n"/>
      <c r="L311" s="118" t="n"/>
      <c r="M311" s="118" t="n"/>
      <c r="N311" s="118" t="n"/>
      <c r="O311" s="118" t="n"/>
      <c r="P311" s="118" t="n"/>
      <c r="Q311" s="118" t="n"/>
      <c r="R311" s="118" t="n"/>
      <c r="S311" s="118" t="n"/>
      <c r="T311" s="118" t="n"/>
      <c r="U311" s="118" t="n"/>
      <c r="V311" s="118" t="n"/>
      <c r="W311" s="118" t="n"/>
      <c r="X311" s="118" t="n"/>
      <c r="Y311" s="118" t="n"/>
      <c r="Z311" s="118" t="n"/>
      <c r="AA311" s="118" t="n"/>
      <c r="AB311" s="118" t="n"/>
      <c r="AC311" s="118" t="n"/>
      <c r="AD311" s="118" t="n"/>
      <c r="AE311" s="118" t="n"/>
      <c r="AF311" s="118" t="n"/>
      <c r="AG311" s="118" t="n"/>
      <c r="AH311" s="118" t="n"/>
      <c r="AI311" s="118" t="n"/>
      <c r="AJ311" s="118" t="n"/>
      <c r="AK311" s="118" t="n"/>
      <c r="AL311" s="118" t="n"/>
      <c r="AM311" s="118" t="n"/>
      <c r="AN311" s="118" t="n"/>
      <c r="AO311" s="118" t="n"/>
      <c r="AP311" s="118" t="n"/>
      <c r="AQ311" s="118" t="n"/>
      <c r="AR311" s="118" t="n"/>
      <c r="AS311" s="118" t="n"/>
      <c r="AT311" s="118" t="n"/>
      <c r="AU311" s="118" t="n"/>
      <c r="AV311" s="118" t="n"/>
      <c r="AW311" s="118" t="n"/>
      <c r="AX311" s="118" t="n"/>
      <c r="AY311" s="118" t="n"/>
      <c r="AZ311" s="118" t="n"/>
      <c r="BA311" s="118" t="n"/>
      <c r="BB311" s="118" t="n"/>
      <c r="BC311" s="118" t="n"/>
      <c r="BD311" s="118" t="n"/>
      <c r="BE311" s="118" t="n"/>
      <c r="BF311" s="118" t="n"/>
      <c r="BG311" s="118" t="n"/>
      <c r="BH311" s="118" t="n"/>
      <c r="BI311" s="118" t="n"/>
      <c r="BJ311" s="118" t="n"/>
      <c r="BK311" s="118" t="n"/>
      <c r="BL311" s="118" t="n"/>
      <c r="BM311" s="118" t="n"/>
      <c r="BN311" s="118" t="n"/>
      <c r="BO311" s="118" t="n"/>
      <c r="BP311" s="118" t="n"/>
      <c r="BQ311" s="118" t="n"/>
      <c r="BR311" s="118" t="n"/>
      <c r="BS311" s="118" t="n"/>
      <c r="BT311" s="118">
        <f>COUNTIF(B311:BS311,1)</f>
        <v/>
      </c>
      <c r="BV311" s="76">
        <f>TRIM(RIGHT(A311, LEN(A311) - FIND("@", SUBSTITUTE(A311, " ", "@", LEN(A311)-LEN(SUBSTITUTE(A311," ",""))))))</f>
        <v/>
      </c>
      <c r="BW311" s="76">
        <f>TRIM(LEFT(A311,FIND(" ",A311&amp;" ")-1))</f>
        <v/>
      </c>
      <c r="BX311">
        <f>+IF(BV311=BV310,"Same","Diff")</f>
        <v/>
      </c>
      <c r="BY311">
        <f>IF(BX311="Same",IF(BW311=BW310,"same","Diff"))</f>
        <v/>
      </c>
    </row>
    <row r="312" ht="17" customHeight="1">
      <c r="A312" s="68" t="inlineStr">
        <is>
          <t>Brian Devlin</t>
        </is>
      </c>
      <c r="B312" s="127" t="n"/>
      <c r="C312" s="127" t="n">
        <v>1</v>
      </c>
      <c r="D312" s="127" t="n">
        <v>1</v>
      </c>
      <c r="E312" s="127" t="n"/>
      <c r="F312" s="127" t="n"/>
      <c r="G312" s="127" t="n"/>
      <c r="H312" s="127" t="n"/>
      <c r="I312" s="127" t="n"/>
      <c r="J312" s="118" t="n"/>
      <c r="K312" s="118" t="n"/>
      <c r="L312" s="118" t="n"/>
      <c r="M312" s="118" t="n"/>
      <c r="N312" s="118" t="n"/>
      <c r="O312" s="118" t="n"/>
      <c r="P312" s="118" t="n"/>
      <c r="Q312" s="118" t="n"/>
      <c r="R312" s="118" t="n"/>
      <c r="S312" s="118" t="n"/>
      <c r="T312" s="118" t="n"/>
      <c r="U312" s="118" t="n"/>
      <c r="V312" s="118" t="n"/>
      <c r="W312" s="118" t="n"/>
      <c r="X312" s="118" t="n"/>
      <c r="Y312" s="118" t="n"/>
      <c r="Z312" s="118" t="n"/>
      <c r="AA312" s="118" t="n"/>
      <c r="AB312" s="118" t="n"/>
      <c r="AC312" s="118" t="n"/>
      <c r="AD312" s="118" t="n"/>
      <c r="AE312" s="118" t="n"/>
      <c r="AF312" s="118" t="n"/>
      <c r="AG312" s="118" t="n"/>
      <c r="AH312" s="118" t="n"/>
      <c r="AI312" s="118" t="n"/>
      <c r="AJ312" s="118" t="n"/>
      <c r="AK312" s="118" t="n"/>
      <c r="AL312" s="118" t="n"/>
      <c r="AM312" s="118" t="n"/>
      <c r="AN312" s="118" t="n"/>
      <c r="AO312" s="118" t="n"/>
      <c r="AP312" s="118" t="n"/>
      <c r="AQ312" s="118" t="n"/>
      <c r="AR312" s="118" t="n"/>
      <c r="AS312" s="118" t="n"/>
      <c r="AT312" s="118" t="n"/>
      <c r="AU312" s="118" t="n"/>
      <c r="AV312" s="118" t="n"/>
      <c r="AW312" s="118" t="n"/>
      <c r="AX312" s="118" t="n"/>
      <c r="AY312" s="118" t="n"/>
      <c r="AZ312" s="118" t="n"/>
      <c r="BA312" s="118" t="n"/>
      <c r="BB312" s="118" t="n"/>
      <c r="BC312" s="118" t="n"/>
      <c r="BD312" s="118" t="n"/>
      <c r="BE312" s="118" t="n"/>
      <c r="BF312" s="118" t="n"/>
      <c r="BG312" s="118" t="n"/>
      <c r="BH312" s="118" t="n"/>
      <c r="BI312" s="118" t="n"/>
      <c r="BJ312" s="118" t="n"/>
      <c r="BK312" s="118" t="n"/>
      <c r="BL312" s="118" t="n"/>
      <c r="BM312" s="118" t="n"/>
      <c r="BN312" s="118" t="n"/>
      <c r="BO312" s="118" t="n"/>
      <c r="BP312" s="118" t="n"/>
      <c r="BQ312" s="118" t="n"/>
      <c r="BR312" s="118" t="n"/>
      <c r="BS312" s="118" t="n"/>
      <c r="BT312" s="118">
        <f>COUNTIF(B312:BS312,1)</f>
        <v/>
      </c>
      <c r="BV312" s="76">
        <f>TRIM(RIGHT(A312, LEN(A312) - FIND("@", SUBSTITUTE(A312, " ", "@", LEN(A312)-LEN(SUBSTITUTE(A312," ",""))))))</f>
        <v/>
      </c>
      <c r="BW312" s="76">
        <f>TRIM(LEFT(A312,FIND(" ",A312&amp;" ")-1))</f>
        <v/>
      </c>
      <c r="BX312">
        <f>+IF(BV312=BV311,"Same","Diff")</f>
        <v/>
      </c>
      <c r="BY312">
        <f>IF(BX312="Same",IF(BW312=BW311,"same","Diff"))</f>
        <v/>
      </c>
    </row>
    <row r="313" ht="17" customHeight="1">
      <c r="A313" s="68" t="inlineStr">
        <is>
          <t>Bill Dickson</t>
        </is>
      </c>
      <c r="B313" s="127" t="n"/>
      <c r="C313" s="127" t="n"/>
      <c r="D313" s="127" t="n"/>
      <c r="E313" s="127" t="n"/>
      <c r="F313" s="127" t="n"/>
      <c r="G313" s="127" t="n"/>
      <c r="H313" s="127" t="n"/>
      <c r="I313" s="127" t="n"/>
      <c r="J313" s="118" t="n"/>
      <c r="K313" s="118" t="n"/>
      <c r="L313" s="118" t="n"/>
      <c r="M313" s="118" t="n"/>
      <c r="N313" s="118" t="n"/>
      <c r="O313" s="118" t="n">
        <v>1</v>
      </c>
      <c r="P313" s="118" t="n"/>
      <c r="Q313" s="118" t="n"/>
      <c r="R313" s="118" t="n"/>
      <c r="S313" s="118" t="n"/>
      <c r="T313" s="118" t="n"/>
      <c r="U313" s="118" t="n"/>
      <c r="V313" s="118" t="n"/>
      <c r="W313" s="118" t="n"/>
      <c r="X313" s="118" t="n"/>
      <c r="Y313" s="118" t="n"/>
      <c r="Z313" s="118" t="n"/>
      <c r="AA313" s="118" t="n"/>
      <c r="AB313" s="118" t="n"/>
      <c r="AC313" s="118" t="n"/>
      <c r="AD313" s="118" t="n"/>
      <c r="AE313" s="118" t="n"/>
      <c r="AF313" s="118" t="n"/>
      <c r="AG313" s="118" t="n"/>
      <c r="AH313" s="118" t="n"/>
      <c r="AI313" s="118" t="n"/>
      <c r="AJ313" s="118" t="n"/>
      <c r="AK313" s="118" t="n"/>
      <c r="AL313" s="118" t="n"/>
      <c r="AM313" s="118" t="n"/>
      <c r="AN313" s="118" t="n"/>
      <c r="AO313" s="118" t="n"/>
      <c r="AP313" s="118" t="n"/>
      <c r="AQ313" s="118" t="n"/>
      <c r="AR313" s="118" t="n"/>
      <c r="AS313" s="118" t="n"/>
      <c r="AT313" s="118" t="n"/>
      <c r="AU313" s="118" t="n"/>
      <c r="AV313" s="118" t="n"/>
      <c r="AW313" s="118" t="n"/>
      <c r="AX313" s="118" t="n"/>
      <c r="AY313" s="118" t="n"/>
      <c r="AZ313" s="118" t="n"/>
      <c r="BA313" s="118" t="n"/>
      <c r="BB313" s="118" t="n"/>
      <c r="BC313" s="118" t="n"/>
      <c r="BD313" s="118" t="n"/>
      <c r="BE313" s="118" t="n"/>
      <c r="BF313" s="118" t="n"/>
      <c r="BG313" s="118" t="n"/>
      <c r="BH313" s="118" t="n"/>
      <c r="BI313" s="118" t="n"/>
      <c r="BJ313" s="118" t="n"/>
      <c r="BK313" s="118" t="n"/>
      <c r="BL313" s="118" t="n"/>
      <c r="BM313" s="118" t="n"/>
      <c r="BN313" s="118" t="n"/>
      <c r="BO313" s="118" t="n"/>
      <c r="BP313" s="118" t="n"/>
      <c r="BQ313" s="118" t="n"/>
      <c r="BR313" s="118" t="n"/>
      <c r="BS313" s="118" t="n"/>
      <c r="BT313" s="118">
        <f>COUNTIF(B313:BS313,1)</f>
        <v/>
      </c>
      <c r="BV313" s="76">
        <f>TRIM(RIGHT(A313, LEN(A313) - FIND("@", SUBSTITUTE(A313, " ", "@", LEN(A313)-LEN(SUBSTITUTE(A313," ",""))))))</f>
        <v/>
      </c>
      <c r="BW313" s="76">
        <f>TRIM(LEFT(A313,FIND(" ",A313&amp;" ")-1))</f>
        <v/>
      </c>
      <c r="BX313">
        <f>+IF(BV313=BV312,"Same","Diff")</f>
        <v/>
      </c>
      <c r="BY313">
        <f>IF(BX313="Same",IF(BW313=BW312,"same","Diff"))</f>
        <v/>
      </c>
    </row>
    <row r="314" ht="17" customHeight="1">
      <c r="A314" s="68" t="inlineStr">
        <is>
          <t>D. Dickson</t>
        </is>
      </c>
      <c r="B314" s="127" t="n"/>
      <c r="C314" s="127" t="n"/>
      <c r="D314" s="127" t="n"/>
      <c r="E314" s="127" t="n"/>
      <c r="F314" s="127" t="n"/>
      <c r="G314" s="127" t="n"/>
      <c r="H314" s="127" t="n"/>
      <c r="I314" s="127" t="n"/>
      <c r="J314" s="118" t="n"/>
      <c r="K314" s="118" t="n">
        <v>1</v>
      </c>
      <c r="L314" s="118" t="n"/>
      <c r="M314" s="118" t="n"/>
      <c r="N314" s="118" t="n"/>
      <c r="O314" s="118" t="n"/>
      <c r="P314" s="118" t="n"/>
      <c r="Q314" s="118" t="n"/>
      <c r="R314" s="118" t="n"/>
      <c r="S314" s="118" t="n"/>
      <c r="T314" s="118" t="n"/>
      <c r="U314" s="118" t="n"/>
      <c r="V314" s="118" t="n"/>
      <c r="W314" s="118" t="n"/>
      <c r="X314" s="118" t="n"/>
      <c r="Y314" s="118" t="n"/>
      <c r="Z314" s="118" t="n"/>
      <c r="AA314" s="118" t="n"/>
      <c r="AB314" s="118" t="n"/>
      <c r="AC314" s="118" t="n"/>
      <c r="AD314" s="118" t="n"/>
      <c r="AE314" s="118" t="n"/>
      <c r="AF314" s="118" t="n"/>
      <c r="AG314" s="118" t="n"/>
      <c r="AH314" s="118" t="n"/>
      <c r="AI314" s="118" t="n"/>
      <c r="AJ314" s="118" t="n"/>
      <c r="AK314" s="118" t="n"/>
      <c r="AL314" s="118" t="n"/>
      <c r="AM314" s="118" t="n"/>
      <c r="AN314" s="118" t="n"/>
      <c r="AO314" s="118" t="n"/>
      <c r="AP314" s="118" t="n"/>
      <c r="AQ314" s="118" t="n"/>
      <c r="AR314" s="118" t="n"/>
      <c r="AS314" s="118" t="n"/>
      <c r="AT314" s="118" t="n"/>
      <c r="AU314" s="118" t="n"/>
      <c r="AV314" s="118" t="n"/>
      <c r="AW314" s="118" t="n"/>
      <c r="AX314" s="118" t="n"/>
      <c r="AY314" s="118" t="n"/>
      <c r="AZ314" s="118" t="n"/>
      <c r="BA314" s="118" t="n"/>
      <c r="BB314" s="118" t="n"/>
      <c r="BC314" s="118" t="n"/>
      <c r="BD314" s="118" t="n"/>
      <c r="BE314" s="118" t="n"/>
      <c r="BF314" s="118" t="n"/>
      <c r="BG314" s="118" t="n"/>
      <c r="BH314" s="118" t="n"/>
      <c r="BI314" s="118" t="n"/>
      <c r="BJ314" s="118" t="n"/>
      <c r="BK314" s="118" t="n"/>
      <c r="BL314" s="118" t="n"/>
      <c r="BM314" s="118" t="n"/>
      <c r="BN314" s="118" t="n"/>
      <c r="BO314" s="118" t="n"/>
      <c r="BP314" s="118" t="n"/>
      <c r="BQ314" s="118" t="n"/>
      <c r="BR314" s="118" t="n"/>
      <c r="BS314" s="118" t="n"/>
      <c r="BT314" s="118">
        <f>COUNTIF(B314:BS314,1)</f>
        <v/>
      </c>
      <c r="BV314" s="76">
        <f>TRIM(RIGHT(A314, LEN(A314) - FIND("@", SUBSTITUTE(A314, " ", "@", LEN(A314)-LEN(SUBSTITUTE(A314," ",""))))))</f>
        <v/>
      </c>
      <c r="BW314" s="76">
        <f>TRIM(LEFT(A314,FIND(" ",A314&amp;" ")-1))</f>
        <v/>
      </c>
      <c r="BX314">
        <f>+IF(BV314=BV313,"Same","Diff")</f>
        <v/>
      </c>
      <c r="BY314">
        <f>IF(BX314="Same",IF(BW314=BW313,"same","Diff"))</f>
        <v/>
      </c>
    </row>
    <row r="315" ht="17" customHeight="1">
      <c r="A315" s="60" t="inlineStr">
        <is>
          <t>Diane Dickson</t>
        </is>
      </c>
      <c r="B315" s="119" t="n"/>
      <c r="C315" s="119" t="n"/>
      <c r="D315" s="119" t="n"/>
      <c r="E315" s="119" t="n"/>
      <c r="F315" s="119" t="n"/>
      <c r="G315" s="119" t="n"/>
      <c r="H315" s="119" t="n"/>
      <c r="I315" s="119" t="n"/>
      <c r="J315" s="118" t="n"/>
      <c r="K315" s="118" t="n">
        <v>1</v>
      </c>
      <c r="L315" s="118" t="n"/>
      <c r="M315" s="118" t="n"/>
      <c r="N315" s="118" t="n"/>
      <c r="O315" s="118" t="n"/>
      <c r="P315" s="118" t="n"/>
      <c r="Q315" s="118" t="n"/>
      <c r="R315" s="118" t="n"/>
      <c r="S315" s="118" t="n"/>
      <c r="T315" s="118" t="n"/>
      <c r="U315" s="118" t="n"/>
      <c r="V315" s="118" t="n"/>
      <c r="W315" s="118" t="n"/>
      <c r="X315" s="118" t="n"/>
      <c r="Y315" s="118" t="n"/>
      <c r="Z315" s="118" t="n"/>
      <c r="AA315" s="118" t="n"/>
      <c r="AB315" s="118" t="n"/>
      <c r="AC315" s="118" t="n"/>
      <c r="AD315" s="118" t="n"/>
      <c r="AE315" s="118" t="n"/>
      <c r="AF315" s="118" t="n"/>
      <c r="AG315" s="118" t="n"/>
      <c r="AH315" s="118" t="n"/>
      <c r="AI315" s="118" t="n"/>
      <c r="AJ315" s="118" t="n"/>
      <c r="AK315" s="118" t="n"/>
      <c r="AL315" s="118" t="n"/>
      <c r="AM315" s="118" t="n"/>
      <c r="AN315" s="118" t="n"/>
      <c r="AO315" s="118" t="n"/>
      <c r="AP315" s="118" t="n"/>
      <c r="AQ315" s="118" t="n"/>
      <c r="AR315" s="118" t="n"/>
      <c r="AS315" s="118" t="n"/>
      <c r="AT315" s="118" t="n"/>
      <c r="AU315" s="118" t="n"/>
      <c r="AV315" s="118" t="n"/>
      <c r="AW315" s="118" t="n"/>
      <c r="AX315" s="118" t="n"/>
      <c r="AY315" s="118" t="n"/>
      <c r="AZ315" s="118" t="n"/>
      <c r="BA315" s="118" t="n"/>
      <c r="BB315" s="118" t="n"/>
      <c r="BC315" s="118" t="n"/>
      <c r="BD315" s="118" t="n"/>
      <c r="BE315" s="118" t="n"/>
      <c r="BF315" s="118" t="n"/>
      <c r="BG315" s="118" t="n"/>
      <c r="BH315" s="118" t="n"/>
      <c r="BI315" s="118" t="n"/>
      <c r="BJ315" s="118" t="n"/>
      <c r="BK315" s="118" t="n"/>
      <c r="BL315" s="118" t="n"/>
      <c r="BM315" s="118" t="n"/>
      <c r="BN315" s="118" t="n"/>
      <c r="BO315" s="118" t="n"/>
      <c r="BP315" s="118" t="n"/>
      <c r="BQ315" s="118" t="n"/>
      <c r="BR315" s="118" t="n"/>
      <c r="BS315" s="118" t="n"/>
      <c r="BT315" s="118">
        <f>COUNTIF(B315:BS315,1)</f>
        <v/>
      </c>
      <c r="BV315" s="76">
        <f>TRIM(RIGHT(A315, LEN(A315) - FIND("@", SUBSTITUTE(A315, " ", "@", LEN(A315)-LEN(SUBSTITUTE(A315," ",""))))))</f>
        <v/>
      </c>
      <c r="BW315" s="76">
        <f>TRIM(LEFT(A315,FIND(" ",A315&amp;" ")-1))</f>
        <v/>
      </c>
      <c r="BX315">
        <f>+IF(BV315=BV314,"Same","Diff")</f>
        <v/>
      </c>
      <c r="BY315">
        <f>IF(BX315="Same",IF(BW315=BW314,"same","Diff"))</f>
        <v/>
      </c>
    </row>
    <row r="316" ht="17" customHeight="1">
      <c r="A316" s="59" t="inlineStr">
        <is>
          <t>Ron Dickson</t>
        </is>
      </c>
      <c r="B316" s="117" t="n"/>
      <c r="C316" s="117" t="n"/>
      <c r="D316" s="117" t="n"/>
      <c r="E316" s="117" t="n"/>
      <c r="F316" s="117" t="n"/>
      <c r="G316" s="117" t="n"/>
      <c r="H316" s="117" t="n"/>
      <c r="I316" s="117" t="n"/>
      <c r="J316" s="118" t="n"/>
      <c r="K316" s="118" t="n"/>
      <c r="L316" s="118" t="n"/>
      <c r="M316" s="118" t="n"/>
      <c r="N316" s="118" t="n"/>
      <c r="O316" s="118" t="n">
        <v>1</v>
      </c>
      <c r="P316" s="118" t="n">
        <v>1</v>
      </c>
      <c r="Q316" s="118" t="n">
        <v>1</v>
      </c>
      <c r="R316" s="118" t="n">
        <v>1</v>
      </c>
      <c r="S316" s="118" t="n">
        <v>1</v>
      </c>
      <c r="T316" s="118" t="n">
        <v>1</v>
      </c>
      <c r="U316" s="118" t="n">
        <v>1</v>
      </c>
      <c r="V316" s="118" t="n">
        <v>1</v>
      </c>
      <c r="W316" s="118" t="n">
        <v>1</v>
      </c>
      <c r="X316" s="118" t="n">
        <v>1</v>
      </c>
      <c r="Y316" s="118" t="n">
        <v>1</v>
      </c>
      <c r="Z316" s="118" t="n">
        <v>1</v>
      </c>
      <c r="AA316" s="118" t="n">
        <v>1</v>
      </c>
      <c r="AB316" s="118" t="n"/>
      <c r="AC316" s="118" t="n"/>
      <c r="AD316" s="118" t="n"/>
      <c r="AE316" s="118" t="n"/>
      <c r="AF316" s="118" t="n"/>
      <c r="AG316" s="118" t="n"/>
      <c r="AH316" s="118" t="n"/>
      <c r="AI316" s="118" t="n"/>
      <c r="AJ316" s="118" t="n"/>
      <c r="AK316" s="118" t="n"/>
      <c r="AL316" s="118" t="n"/>
      <c r="AM316" s="118" t="n"/>
      <c r="AN316" s="118" t="n"/>
      <c r="AO316" s="118" t="n"/>
      <c r="AP316" s="118" t="n"/>
      <c r="AQ316" s="118" t="n"/>
      <c r="AR316" s="118" t="n"/>
      <c r="AS316" s="118" t="n"/>
      <c r="AT316" s="118" t="n"/>
      <c r="AU316" s="118" t="n"/>
      <c r="AV316" s="118" t="n"/>
      <c r="AW316" s="118" t="n"/>
      <c r="AX316" s="118" t="n"/>
      <c r="AY316" s="118" t="n"/>
      <c r="AZ316" s="118" t="n"/>
      <c r="BA316" s="118" t="n"/>
      <c r="BB316" s="118" t="n"/>
      <c r="BC316" s="118" t="n"/>
      <c r="BD316" s="118" t="n"/>
      <c r="BE316" s="118" t="n"/>
      <c r="BF316" s="118" t="n"/>
      <c r="BG316" s="118" t="n"/>
      <c r="BH316" s="118" t="n"/>
      <c r="BI316" s="118" t="n"/>
      <c r="BJ316" s="118" t="n"/>
      <c r="BK316" s="118" t="n"/>
      <c r="BL316" s="118" t="n"/>
      <c r="BM316" s="118" t="n"/>
      <c r="BN316" s="118" t="n"/>
      <c r="BO316" s="118" t="n"/>
      <c r="BP316" s="118" t="n"/>
      <c r="BQ316" s="118" t="n"/>
      <c r="BR316" s="118" t="n"/>
      <c r="BS316" s="118" t="n"/>
      <c r="BT316" s="118">
        <f>COUNTIF(B316:BS316,1)</f>
        <v/>
      </c>
      <c r="BV316" s="76">
        <f>TRIM(RIGHT(A316, LEN(A316) - FIND("@", SUBSTITUTE(A316, " ", "@", LEN(A316)-LEN(SUBSTITUTE(A316," ",""))))))</f>
        <v/>
      </c>
      <c r="BW316" s="76">
        <f>TRIM(LEFT(A316,FIND(" ",A316&amp;" ")-1))</f>
        <v/>
      </c>
      <c r="BX316">
        <f>+IF(BV316=BV315,"Same","Diff")</f>
        <v/>
      </c>
      <c r="BY316">
        <f>IF(BX316="Same",IF(BW316=BW315,"same","Diff"))</f>
        <v/>
      </c>
    </row>
    <row r="317" ht="17" customHeight="1">
      <c r="A317" s="59" t="inlineStr">
        <is>
          <t>Pierre Dieudonné</t>
        </is>
      </c>
      <c r="B317" s="117" t="n"/>
      <c r="C317" s="117" t="n"/>
      <c r="D317" s="117" t="n"/>
      <c r="E317" s="117" t="n"/>
      <c r="F317" s="117" t="n"/>
      <c r="G317" s="117" t="n"/>
      <c r="H317" s="117" t="n"/>
      <c r="I317" s="117" t="n"/>
      <c r="J317" s="118" t="n"/>
      <c r="K317" s="118" t="n"/>
      <c r="L317" s="118" t="n"/>
      <c r="M317" s="118" t="n"/>
      <c r="N317" s="118" t="n"/>
      <c r="O317" s="118" t="n"/>
      <c r="P317" s="118" t="n"/>
      <c r="Q317" s="118" t="n"/>
      <c r="R317" s="118" t="n"/>
      <c r="S317" s="118" t="n"/>
      <c r="T317" s="118" t="n"/>
      <c r="U317" s="118" t="n"/>
      <c r="V317" s="118" t="n"/>
      <c r="W317" s="118" t="n"/>
      <c r="X317" s="118" t="n"/>
      <c r="Y317" s="118" t="n"/>
      <c r="Z317" s="118" t="n"/>
      <c r="AA317" s="118" t="n"/>
      <c r="AB317" s="118" t="n"/>
      <c r="AC317" s="118" t="n">
        <v>1</v>
      </c>
      <c r="AD317" s="118" t="n">
        <v>1</v>
      </c>
      <c r="AE317" s="118" t="n">
        <v>1</v>
      </c>
      <c r="AF317" s="118" t="n">
        <v>1</v>
      </c>
      <c r="AG317" s="118" t="n"/>
      <c r="AH317" s="118" t="n"/>
      <c r="AI317" s="118" t="n"/>
      <c r="AJ317" s="118" t="n"/>
      <c r="AK317" s="118" t="n"/>
      <c r="AL317" s="118" t="n"/>
      <c r="AM317" s="118" t="n"/>
      <c r="AN317" s="118" t="n"/>
      <c r="AO317" s="118" t="n"/>
      <c r="AP317" s="118" t="n"/>
      <c r="AQ317" s="118" t="n"/>
      <c r="AR317" s="118" t="n"/>
      <c r="AS317" s="118" t="n"/>
      <c r="AT317" s="118" t="n"/>
      <c r="AU317" s="118" t="n"/>
      <c r="AV317" s="118" t="n"/>
      <c r="AW317" s="118" t="n"/>
      <c r="AX317" s="118" t="n"/>
      <c r="AY317" s="118" t="n"/>
      <c r="AZ317" s="118" t="n"/>
      <c r="BA317" s="118" t="n"/>
      <c r="BB317" s="118" t="n"/>
      <c r="BC317" s="118" t="n"/>
      <c r="BD317" s="118" t="n"/>
      <c r="BE317" s="118" t="n"/>
      <c r="BF317" s="118" t="n"/>
      <c r="BG317" s="118" t="n"/>
      <c r="BH317" s="118" t="n"/>
      <c r="BI317" s="118" t="n"/>
      <c r="BJ317" s="118" t="n"/>
      <c r="BK317" s="118" t="n"/>
      <c r="BL317" s="118" t="n"/>
      <c r="BM317" s="118" t="n"/>
      <c r="BN317" s="118" t="n"/>
      <c r="BO317" s="118" t="n"/>
      <c r="BP317" s="118" t="n"/>
      <c r="BQ317" s="118" t="n"/>
      <c r="BR317" s="118" t="n"/>
      <c r="BS317" s="118" t="n"/>
      <c r="BT317" s="118">
        <f>COUNTIF(B317:BS317,1)</f>
        <v/>
      </c>
      <c r="BV317" s="76">
        <f>TRIM(RIGHT(A317, LEN(A317) - FIND("@", SUBSTITUTE(A317, " ", "@", LEN(A317)-LEN(SUBSTITUTE(A317," ",""))))))</f>
        <v/>
      </c>
      <c r="BW317" s="76">
        <f>TRIM(LEFT(A317,FIND(" ",A317&amp;" ")-1))</f>
        <v/>
      </c>
      <c r="BX317">
        <f>+IF(BV317=BV316,"Same","Diff")</f>
        <v/>
      </c>
      <c r="BY317">
        <f>IF(BX317="Same",IF(BW317=BW316,"same","Diff"))</f>
        <v/>
      </c>
    </row>
    <row r="318" ht="17" customHeight="1">
      <c r="A318" s="60" t="inlineStr">
        <is>
          <t>Ian Diffen</t>
        </is>
      </c>
      <c r="B318" s="119" t="n"/>
      <c r="C318" s="119" t="n"/>
      <c r="D318" s="119" t="n"/>
      <c r="E318" s="119" t="n"/>
      <c r="F318" s="119" t="n"/>
      <c r="G318" s="119" t="n"/>
      <c r="H318" s="119" t="n"/>
      <c r="I318" s="119" t="n"/>
      <c r="J318" s="118" t="n"/>
      <c r="K318" s="118" t="n"/>
      <c r="L318" s="118" t="n"/>
      <c r="M318" s="118" t="n"/>
      <c r="N318" s="118" t="n"/>
      <c r="O318" s="118" t="n"/>
      <c r="P318" s="118" t="n"/>
      <c r="Q318" s="118" t="n"/>
      <c r="R318" s="118" t="n"/>
      <c r="S318" s="118" t="n">
        <v>1</v>
      </c>
      <c r="T318" s="118" t="n"/>
      <c r="U318" s="118" t="n"/>
      <c r="V318" s="118" t="n"/>
      <c r="W318" s="118" t="n"/>
      <c r="X318" s="118" t="n"/>
      <c r="Y318" s="118" t="n"/>
      <c r="Z318" s="118" t="n"/>
      <c r="AA318" s="118" t="n"/>
      <c r="AB318" s="118" t="n"/>
      <c r="AC318" s="118" t="n"/>
      <c r="AD318" s="118" t="n"/>
      <c r="AE318" s="118" t="n"/>
      <c r="AF318" s="118" t="n"/>
      <c r="AG318" s="118" t="n"/>
      <c r="AH318" s="118" t="n"/>
      <c r="AI318" s="118" t="n"/>
      <c r="AJ318" s="118" t="n"/>
      <c r="AK318" s="118" t="n"/>
      <c r="AL318" s="118" t="n"/>
      <c r="AM318" s="118" t="n"/>
      <c r="AN318" s="118" t="n"/>
      <c r="AO318" s="118" t="n"/>
      <c r="AP318" s="118" t="n"/>
      <c r="AQ318" s="118" t="n"/>
      <c r="AR318" s="118" t="n"/>
      <c r="AS318" s="118" t="n"/>
      <c r="AT318" s="118" t="n"/>
      <c r="AU318" s="118" t="n"/>
      <c r="AV318" s="118" t="n"/>
      <c r="AW318" s="118" t="n"/>
      <c r="AX318" s="118" t="n"/>
      <c r="AY318" s="118" t="n"/>
      <c r="AZ318" s="118" t="n"/>
      <c r="BA318" s="118" t="n"/>
      <c r="BB318" s="118" t="n"/>
      <c r="BC318" s="118" t="n"/>
      <c r="BD318" s="118" t="n"/>
      <c r="BE318" s="118" t="n"/>
      <c r="BF318" s="118" t="n"/>
      <c r="BG318" s="118" t="n"/>
      <c r="BH318" s="118" t="n"/>
      <c r="BI318" s="118" t="n"/>
      <c r="BJ318" s="118" t="n"/>
      <c r="BK318" s="118" t="n"/>
      <c r="BL318" s="118" t="n"/>
      <c r="BM318" s="118" t="n"/>
      <c r="BN318" s="118" t="n"/>
      <c r="BO318" s="118" t="n"/>
      <c r="BP318" s="118" t="n"/>
      <c r="BQ318" s="118" t="n"/>
      <c r="BR318" s="118" t="n"/>
      <c r="BS318" s="118" t="n"/>
      <c r="BT318" s="118">
        <f>COUNTIF(B318:BS318,1)</f>
        <v/>
      </c>
      <c r="BV318" s="76">
        <f>TRIM(RIGHT(A318, LEN(A318) - FIND("@", SUBSTITUTE(A318, " ", "@", LEN(A318)-LEN(SUBSTITUTE(A318," ",""))))))</f>
        <v/>
      </c>
      <c r="BW318" s="76">
        <f>TRIM(LEFT(A318,FIND(" ",A318&amp;" ")-1))</f>
        <v/>
      </c>
      <c r="BX318">
        <f>+IF(BV318=BV317,"Same","Diff")</f>
        <v/>
      </c>
      <c r="BY318">
        <f>IF(BX318="Same",IF(BW318=BW317,"same","Diff"))</f>
        <v/>
      </c>
    </row>
    <row r="319" ht="17" customHeight="1">
      <c r="A319" s="59" t="inlineStr">
        <is>
          <t>Jesse Dixon</t>
        </is>
      </c>
      <c r="B319" s="117" t="n"/>
      <c r="C319" s="117" t="n"/>
      <c r="D319" s="117" t="n"/>
      <c r="E319" s="117" t="n"/>
      <c r="F319" s="117" t="n"/>
      <c r="G319" s="117" t="n"/>
      <c r="H319" s="117" t="n"/>
      <c r="I319" s="117" t="n"/>
      <c r="J319" s="118" t="n"/>
      <c r="K319" s="118" t="n"/>
      <c r="L319" s="118" t="n"/>
      <c r="M319" s="118" t="n"/>
      <c r="N319" s="118" t="n"/>
      <c r="O319" s="118" t="n"/>
      <c r="P319" s="118" t="n"/>
      <c r="Q319" s="118" t="n"/>
      <c r="R319" s="118" t="n"/>
      <c r="S319" s="118" t="n"/>
      <c r="T319" s="118" t="n"/>
      <c r="U319" s="118" t="n"/>
      <c r="V319" s="118" t="n"/>
      <c r="W319" s="118" t="n"/>
      <c r="X319" s="118" t="n"/>
      <c r="Y319" s="118" t="n"/>
      <c r="Z319" s="118" t="n"/>
      <c r="AA319" s="118" t="n"/>
      <c r="AB319" s="118" t="n"/>
      <c r="AC319" s="118" t="n"/>
      <c r="AD319" s="118" t="n"/>
      <c r="AE319" s="118" t="n"/>
      <c r="AF319" s="118" t="n"/>
      <c r="AG319" s="118" t="n"/>
      <c r="AH319" s="118" t="n"/>
      <c r="AI319" s="118" t="n"/>
      <c r="AJ319" s="118" t="n"/>
      <c r="AK319" s="118" t="n"/>
      <c r="AL319" s="118" t="n"/>
      <c r="AM319" s="118" t="n"/>
      <c r="AN319" s="118" t="n"/>
      <c r="AO319" s="118" t="n"/>
      <c r="AP319" s="118" t="n"/>
      <c r="AQ319" s="118" t="n"/>
      <c r="AR319" s="118" t="n"/>
      <c r="AS319" s="118" t="n"/>
      <c r="AT319" s="118" t="n"/>
      <c r="AU319" s="118" t="n"/>
      <c r="AV319" s="118" t="n"/>
      <c r="AW319" s="118" t="n"/>
      <c r="AX319" s="118" t="n"/>
      <c r="AY319" s="118" t="n"/>
      <c r="AZ319" s="118" t="n"/>
      <c r="BA319" s="118" t="n"/>
      <c r="BB319" s="118" t="n"/>
      <c r="BC319" s="118" t="n"/>
      <c r="BD319" s="118" t="n"/>
      <c r="BE319" s="118" t="n">
        <v>1</v>
      </c>
      <c r="BF319" s="118" t="n"/>
      <c r="BG319" s="118" t="n"/>
      <c r="BH319" s="118" t="n"/>
      <c r="BI319" s="118" t="n"/>
      <c r="BJ319" s="118" t="n"/>
      <c r="BK319" s="118" t="n"/>
      <c r="BL319" s="118" t="n"/>
      <c r="BM319" s="118" t="n"/>
      <c r="BN319" s="118" t="n"/>
      <c r="BO319" s="118" t="n"/>
      <c r="BP319" s="118" t="n"/>
      <c r="BQ319" s="118" t="n"/>
      <c r="BR319" s="118" t="n"/>
      <c r="BS319" s="118" t="n"/>
      <c r="BT319" s="118">
        <f>COUNTIF(B319:BS319,1)</f>
        <v/>
      </c>
      <c r="BV319" s="76">
        <f>TRIM(RIGHT(A319, LEN(A319) - FIND("@", SUBSTITUTE(A319, " ", "@", LEN(A319)-LEN(SUBSTITUTE(A319," ",""))))))</f>
        <v/>
      </c>
      <c r="BW319" s="76">
        <f>TRIM(LEFT(A319,FIND(" ",A319&amp;" ")-1))</f>
        <v/>
      </c>
      <c r="BX319">
        <f>+IF(BV319=BV318,"Same","Diff")</f>
        <v/>
      </c>
      <c r="BY319">
        <f>IF(BX319="Same",IF(BW319=BW318,"same","Diff"))</f>
        <v/>
      </c>
    </row>
    <row r="320" ht="17" customHeight="1">
      <c r="A320" s="60" t="inlineStr">
        <is>
          <t>Laurie Donaher</t>
        </is>
      </c>
      <c r="B320" s="119" t="n"/>
      <c r="C320" s="119" t="n"/>
      <c r="D320" s="119" t="n"/>
      <c r="E320" s="119" t="n"/>
      <c r="F320" s="119" t="n"/>
      <c r="G320" s="119" t="n"/>
      <c r="H320" s="119" t="n"/>
      <c r="I320" s="119" t="n"/>
      <c r="J320" s="118" t="n"/>
      <c r="K320" s="118" t="n"/>
      <c r="L320" s="118" t="n"/>
      <c r="M320" s="118" t="n"/>
      <c r="N320" s="118" t="n"/>
      <c r="O320" s="118" t="n"/>
      <c r="P320" s="118" t="n"/>
      <c r="Q320" s="118" t="n"/>
      <c r="R320" s="118" t="n"/>
      <c r="S320" s="118" t="n"/>
      <c r="T320" s="118" t="n"/>
      <c r="U320" s="118" t="n"/>
      <c r="V320" s="118" t="n"/>
      <c r="W320" s="118" t="n"/>
      <c r="X320" s="118" t="n"/>
      <c r="Y320" s="118" t="n"/>
      <c r="Z320" s="118" t="n"/>
      <c r="AA320" s="118" t="n"/>
      <c r="AB320" s="118" t="n"/>
      <c r="AC320" s="118" t="n"/>
      <c r="AD320" s="118" t="n"/>
      <c r="AE320" s="118" t="n"/>
      <c r="AF320" s="118" t="n">
        <v>1</v>
      </c>
      <c r="AG320" s="118" t="n">
        <v>1</v>
      </c>
      <c r="AH320" s="118" t="n"/>
      <c r="AI320" s="118" t="n">
        <v>1</v>
      </c>
      <c r="AJ320" s="118" t="n"/>
      <c r="AK320" s="118" t="n"/>
      <c r="AL320" s="118" t="n"/>
      <c r="AM320" s="118" t="n"/>
      <c r="AN320" s="118" t="n"/>
      <c r="AO320" s="118" t="n"/>
      <c r="AP320" s="118" t="n"/>
      <c r="AQ320" s="118" t="n"/>
      <c r="AR320" s="118" t="n"/>
      <c r="AS320" s="118" t="n"/>
      <c r="AT320" s="118" t="n"/>
      <c r="AU320" s="118" t="n"/>
      <c r="AV320" s="118" t="n"/>
      <c r="AW320" s="118" t="n"/>
      <c r="AX320" s="118" t="n"/>
      <c r="AY320" s="118" t="n"/>
      <c r="AZ320" s="118" t="n"/>
      <c r="BA320" s="118" t="n"/>
      <c r="BB320" s="118" t="n"/>
      <c r="BC320" s="118" t="n"/>
      <c r="BD320" s="118" t="n"/>
      <c r="BE320" s="118" t="n"/>
      <c r="BF320" s="118" t="n"/>
      <c r="BG320" s="118" t="n"/>
      <c r="BH320" s="118" t="n"/>
      <c r="BI320" s="118" t="n"/>
      <c r="BJ320" s="118" t="n"/>
      <c r="BK320" s="118" t="n"/>
      <c r="BL320" s="118" t="n"/>
      <c r="BM320" s="118" t="n"/>
      <c r="BN320" s="118" t="n"/>
      <c r="BO320" s="118" t="n"/>
      <c r="BP320" s="118" t="n"/>
      <c r="BQ320" s="118" t="n"/>
      <c r="BR320" s="118" t="n"/>
      <c r="BS320" s="118" t="n"/>
      <c r="BT320" s="118">
        <f>COUNTIF(B320:BS320,1)</f>
        <v/>
      </c>
      <c r="BV320" s="76">
        <f>TRIM(RIGHT(A320, LEN(A320) - FIND("@", SUBSTITUTE(A320, " ", "@", LEN(A320)-LEN(SUBSTITUTE(A320," ",""))))))</f>
        <v/>
      </c>
      <c r="BW320" s="76">
        <f>TRIM(LEFT(A320,FIND(" ",A320&amp;" ")-1))</f>
        <v/>
      </c>
      <c r="BX320">
        <f>+IF(BV320=BV319,"Same","Diff")</f>
        <v/>
      </c>
      <c r="BY320">
        <f>IF(BX320="Same",IF(BW320=BW319,"same","Diff"))</f>
        <v/>
      </c>
    </row>
    <row r="321" ht="17" customHeight="1">
      <c r="A321" s="59" t="inlineStr">
        <is>
          <t>Mick Donaher</t>
        </is>
      </c>
      <c r="B321" s="117" t="n"/>
      <c r="C321" s="117" t="n"/>
      <c r="D321" s="117" t="n"/>
      <c r="E321" s="117" t="n"/>
      <c r="F321" s="117" t="n"/>
      <c r="G321" s="117" t="n"/>
      <c r="H321" s="117" t="n"/>
      <c r="I321" s="117" t="n"/>
      <c r="J321" s="118" t="n"/>
      <c r="K321" s="118" t="n"/>
      <c r="L321" s="118" t="n"/>
      <c r="M321" s="118" t="n"/>
      <c r="N321" s="118" t="n"/>
      <c r="O321" s="118" t="n"/>
      <c r="P321" s="118" t="n"/>
      <c r="Q321" s="118" t="n"/>
      <c r="R321" s="118" t="n"/>
      <c r="S321" s="118" t="n"/>
      <c r="T321" s="118" t="n"/>
      <c r="U321" s="118" t="n"/>
      <c r="V321" s="118" t="n"/>
      <c r="W321" s="118" t="n"/>
      <c r="X321" s="118" t="n"/>
      <c r="Y321" s="118" t="n"/>
      <c r="Z321" s="118" t="n"/>
      <c r="AA321" s="118" t="n"/>
      <c r="AB321" s="118" t="n"/>
      <c r="AC321" s="118" t="n"/>
      <c r="AD321" s="118" t="n"/>
      <c r="AE321" s="118" t="n"/>
      <c r="AF321" s="118" t="n"/>
      <c r="AG321" s="118" t="n">
        <v>1</v>
      </c>
      <c r="AH321" s="118" t="n"/>
      <c r="AI321" s="118" t="n">
        <v>1</v>
      </c>
      <c r="AJ321" s="118" t="n"/>
      <c r="AK321" s="118" t="n"/>
      <c r="AL321" s="118" t="n"/>
      <c r="AM321" s="118" t="n"/>
      <c r="AN321" s="118" t="n"/>
      <c r="AO321" s="118" t="n">
        <v>1</v>
      </c>
      <c r="AP321" s="118" t="n"/>
      <c r="AQ321" s="118" t="n">
        <v>1</v>
      </c>
      <c r="AR321" s="118" t="n"/>
      <c r="AS321" s="118" t="n">
        <v>1</v>
      </c>
      <c r="AT321" s="118" t="n">
        <v>1</v>
      </c>
      <c r="AU321" s="118" t="n"/>
      <c r="AV321" s="118" t="n"/>
      <c r="AW321" s="118" t="n"/>
      <c r="AX321" s="118" t="n"/>
      <c r="AY321" s="118" t="n"/>
      <c r="AZ321" s="118" t="n"/>
      <c r="BA321" s="118" t="n"/>
      <c r="BB321" s="118" t="n"/>
      <c r="BC321" s="118" t="n"/>
      <c r="BD321" s="118" t="n"/>
      <c r="BE321" s="118" t="n"/>
      <c r="BF321" s="118" t="n"/>
      <c r="BG321" s="118" t="n"/>
      <c r="BH321" s="118" t="n"/>
      <c r="BI321" s="118" t="n"/>
      <c r="BJ321" s="118" t="n"/>
      <c r="BK321" s="118" t="n"/>
      <c r="BL321" s="118" t="n"/>
      <c r="BM321" s="118" t="n"/>
      <c r="BN321" s="118" t="n"/>
      <c r="BO321" s="118" t="n"/>
      <c r="BP321" s="118" t="n"/>
      <c r="BQ321" s="118" t="n"/>
      <c r="BR321" s="118" t="n"/>
      <c r="BS321" s="118" t="n"/>
      <c r="BT321" s="118">
        <f>COUNTIF(B321:BS321,1)</f>
        <v/>
      </c>
      <c r="BV321" s="76">
        <f>TRIM(RIGHT(A321, LEN(A321) - FIND("@", SUBSTITUTE(A321, " ", "@", LEN(A321)-LEN(SUBSTITUTE(A321," ",""))))))</f>
        <v/>
      </c>
      <c r="BW321" s="76">
        <f>TRIM(LEFT(A321,FIND(" ",A321&amp;" ")-1))</f>
        <v/>
      </c>
      <c r="BX321">
        <f>+IF(BV321=BV320,"Same","Diff")</f>
        <v/>
      </c>
      <c r="BY321">
        <f>IF(BX321="Same",IF(BW321=BW320,"same","Diff"))</f>
        <v/>
      </c>
    </row>
    <row r="322" ht="17" customHeight="1">
      <c r="A322" s="60" t="inlineStr">
        <is>
          <t>Hugh Donaldson</t>
        </is>
      </c>
      <c r="B322" s="119" t="n"/>
      <c r="C322" s="119" t="n"/>
      <c r="D322" s="119" t="n"/>
      <c r="E322" s="119" t="n"/>
      <c r="F322" s="119" t="n"/>
      <c r="G322" s="119" t="n"/>
      <c r="H322" s="119" t="n"/>
      <c r="I322" s="119" t="n"/>
      <c r="J322" s="118" t="n"/>
      <c r="K322" s="118" t="n"/>
      <c r="L322" s="118" t="n"/>
      <c r="M322" s="118" t="n"/>
      <c r="N322" s="118" t="n"/>
      <c r="O322" s="118" t="n"/>
      <c r="P322" s="118" t="n"/>
      <c r="Q322" s="118" t="n"/>
      <c r="R322" s="118" t="n">
        <v>1</v>
      </c>
      <c r="S322" s="118" t="n"/>
      <c r="T322" s="118" t="n"/>
      <c r="U322" s="118" t="n"/>
      <c r="V322" s="118" t="n"/>
      <c r="W322" s="118" t="n"/>
      <c r="X322" s="118" t="n"/>
      <c r="Y322" s="118" t="n"/>
      <c r="Z322" s="118" t="n"/>
      <c r="AA322" s="118" t="n"/>
      <c r="AB322" s="118" t="n"/>
      <c r="AC322" s="118" t="n"/>
      <c r="AD322" s="118" t="n"/>
      <c r="AE322" s="118" t="n"/>
      <c r="AF322" s="118" t="n"/>
      <c r="AG322" s="118" t="n"/>
      <c r="AH322" s="118" t="n"/>
      <c r="AI322" s="118" t="n"/>
      <c r="AJ322" s="118" t="n"/>
      <c r="AK322" s="118" t="n"/>
      <c r="AL322" s="118" t="n"/>
      <c r="AM322" s="118" t="n"/>
      <c r="AN322" s="118" t="n"/>
      <c r="AO322" s="118" t="n"/>
      <c r="AP322" s="118" t="n"/>
      <c r="AQ322" s="118" t="n"/>
      <c r="AR322" s="118" t="n"/>
      <c r="AS322" s="118" t="n"/>
      <c r="AT322" s="118" t="n"/>
      <c r="AU322" s="118" t="n"/>
      <c r="AV322" s="118" t="n"/>
      <c r="AW322" s="118" t="n"/>
      <c r="AX322" s="118" t="n"/>
      <c r="AY322" s="118" t="n"/>
      <c r="AZ322" s="118" t="n"/>
      <c r="BA322" s="118" t="n"/>
      <c r="BB322" s="118" t="n"/>
      <c r="BC322" s="118" t="n"/>
      <c r="BD322" s="118" t="n"/>
      <c r="BE322" s="118" t="n"/>
      <c r="BF322" s="118" t="n"/>
      <c r="BG322" s="118" t="n"/>
      <c r="BH322" s="118" t="n"/>
      <c r="BI322" s="118" t="n"/>
      <c r="BJ322" s="118" t="n"/>
      <c r="BK322" s="118" t="n"/>
      <c r="BL322" s="118" t="n"/>
      <c r="BM322" s="118" t="n"/>
      <c r="BN322" s="118" t="n"/>
      <c r="BO322" s="118" t="n"/>
      <c r="BP322" s="118" t="n"/>
      <c r="BQ322" s="118" t="n"/>
      <c r="BR322" s="118" t="n"/>
      <c r="BS322" s="118" t="n"/>
      <c r="BT322" s="118">
        <f>COUNTIF(B322:BS322,1)</f>
        <v/>
      </c>
      <c r="BV322" s="76">
        <f>TRIM(RIGHT(A322, LEN(A322) - FIND("@", SUBSTITUTE(A322, " ", "@", LEN(A322)-LEN(SUBSTITUTE(A322," ",""))))))</f>
        <v/>
      </c>
      <c r="BW322" s="76">
        <f>TRIM(LEFT(A322,FIND(" ",A322&amp;" ")-1))</f>
        <v/>
      </c>
      <c r="BX322">
        <f>+IF(BV322=BV321,"Same","Diff")</f>
        <v/>
      </c>
      <c r="BY322">
        <f>IF(BX322="Same",IF(BW322=BW321,"same","Diff"))</f>
        <v/>
      </c>
    </row>
    <row r="323" ht="17" customHeight="1">
      <c r="A323" s="59" t="inlineStr">
        <is>
          <t>John Donnelly</t>
        </is>
      </c>
      <c r="B323" s="117" t="n"/>
      <c r="C323" s="117" t="n"/>
      <c r="D323" s="117" t="n"/>
      <c r="E323" s="117" t="n"/>
      <c r="F323" s="117" t="n"/>
      <c r="G323" s="117" t="n"/>
      <c r="H323" s="117" t="n"/>
      <c r="I323" s="117" t="n"/>
      <c r="J323" s="118" t="n"/>
      <c r="K323" s="118" t="n"/>
      <c r="L323" s="118" t="n"/>
      <c r="M323" s="118" t="n"/>
      <c r="N323" s="118" t="n"/>
      <c r="O323" s="118" t="n"/>
      <c r="P323" s="118" t="n"/>
      <c r="Q323" s="118" t="n"/>
      <c r="R323" s="118" t="n"/>
      <c r="S323" s="118" t="n"/>
      <c r="T323" s="118" t="n"/>
      <c r="U323" s="118" t="n"/>
      <c r="V323" s="118" t="n"/>
      <c r="W323" s="118" t="n">
        <v>1</v>
      </c>
      <c r="X323" s="118" t="n">
        <v>1</v>
      </c>
      <c r="Y323" s="118" t="n">
        <v>1</v>
      </c>
      <c r="Z323" s="118" t="n">
        <v>1</v>
      </c>
      <c r="AA323" s="118" t="n"/>
      <c r="AB323" s="118" t="n">
        <v>1</v>
      </c>
      <c r="AC323" s="118" t="n"/>
      <c r="AD323" s="118" t="n"/>
      <c r="AE323" s="118" t="n"/>
      <c r="AF323" s="118" t="n"/>
      <c r="AG323" s="118" t="n"/>
      <c r="AH323" s="118" t="n"/>
      <c r="AI323" s="118" t="n"/>
      <c r="AJ323" s="118" t="n"/>
      <c r="AK323" s="118" t="n"/>
      <c r="AL323" s="118" t="n"/>
      <c r="AM323" s="118" t="n"/>
      <c r="AN323" s="118" t="n"/>
      <c r="AO323" s="118" t="n"/>
      <c r="AP323" s="118" t="n"/>
      <c r="AQ323" s="118" t="n"/>
      <c r="AR323" s="118" t="n"/>
      <c r="AS323" s="118" t="n"/>
      <c r="AT323" s="118" t="n"/>
      <c r="AU323" s="118" t="n"/>
      <c r="AV323" s="118" t="n"/>
      <c r="AW323" s="118" t="n"/>
      <c r="AX323" s="118" t="n"/>
      <c r="AY323" s="118" t="n"/>
      <c r="AZ323" s="118" t="n"/>
      <c r="BA323" s="118" t="n"/>
      <c r="BB323" s="118" t="n"/>
      <c r="BC323" s="118" t="n"/>
      <c r="BD323" s="118" t="n"/>
      <c r="BE323" s="118" t="n"/>
      <c r="BF323" s="118" t="n"/>
      <c r="BG323" s="118" t="n"/>
      <c r="BH323" s="118" t="n"/>
      <c r="BI323" s="118" t="n"/>
      <c r="BJ323" s="118" t="n"/>
      <c r="BK323" s="118" t="n"/>
      <c r="BL323" s="118" t="n"/>
      <c r="BM323" s="118" t="n"/>
      <c r="BN323" s="118" t="n"/>
      <c r="BO323" s="118" t="n"/>
      <c r="BP323" s="118" t="n"/>
      <c r="BQ323" s="118" t="n"/>
      <c r="BR323" s="118" t="n"/>
      <c r="BS323" s="118" t="n"/>
      <c r="BT323" s="118">
        <f>COUNTIF(B323:BS323,1)</f>
        <v/>
      </c>
      <c r="BV323" s="76">
        <f>TRIM(RIGHT(A323, LEN(A323) - FIND("@", SUBSTITUTE(A323, " ", "@", LEN(A323)-LEN(SUBSTITUTE(A323," ",""))))))</f>
        <v/>
      </c>
      <c r="BW323" s="76">
        <f>TRIM(LEFT(A323,FIND(" ",A323&amp;" ")-1))</f>
        <v/>
      </c>
      <c r="BX323">
        <f>+IF(BV323=BV322,"Same","Diff")</f>
        <v/>
      </c>
      <c r="BY323">
        <f>IF(BX323="Same",IF(BW323=BW322,"same","Diff"))</f>
        <v/>
      </c>
    </row>
    <row r="324" ht="17" customHeight="1">
      <c r="A324" s="60" t="inlineStr">
        <is>
          <t>Wal Donnelly</t>
        </is>
      </c>
      <c r="B324" s="119" t="n"/>
      <c r="C324" s="119" t="n"/>
      <c r="D324" s="119" t="n"/>
      <c r="E324" s="119" t="n">
        <v>1</v>
      </c>
      <c r="F324" s="119" t="n"/>
      <c r="G324" s="119" t="n"/>
      <c r="H324" s="119" t="n"/>
      <c r="I324" s="119" t="n"/>
      <c r="J324" s="118" t="n"/>
      <c r="K324" s="118" t="n"/>
      <c r="L324" s="118" t="n"/>
      <c r="M324" s="118" t="n"/>
      <c r="N324" s="118" t="n"/>
      <c r="O324" s="118" t="n"/>
      <c r="P324" s="118" t="n"/>
      <c r="Q324" s="118" t="n"/>
      <c r="R324" s="118" t="n"/>
      <c r="S324" s="118" t="n"/>
      <c r="T324" s="118" t="n"/>
      <c r="U324" s="118" t="n"/>
      <c r="V324" s="118" t="n"/>
      <c r="W324" s="118" t="n"/>
      <c r="X324" s="118" t="n"/>
      <c r="Y324" s="118" t="n"/>
      <c r="Z324" s="118" t="n"/>
      <c r="AA324" s="118" t="n"/>
      <c r="AB324" s="118" t="n"/>
      <c r="AC324" s="118" t="n"/>
      <c r="AD324" s="118" t="n"/>
      <c r="AE324" s="118" t="n"/>
      <c r="AF324" s="118" t="n"/>
      <c r="AG324" s="118" t="n"/>
      <c r="AH324" s="118" t="n"/>
      <c r="AI324" s="118" t="n"/>
      <c r="AJ324" s="118" t="n"/>
      <c r="AK324" s="118" t="n"/>
      <c r="AL324" s="118" t="n"/>
      <c r="AM324" s="118" t="n"/>
      <c r="AN324" s="118" t="n"/>
      <c r="AO324" s="118" t="n"/>
      <c r="AP324" s="118" t="n"/>
      <c r="AQ324" s="118" t="n"/>
      <c r="AR324" s="118" t="n"/>
      <c r="AS324" s="118" t="n"/>
      <c r="AT324" s="118" t="n"/>
      <c r="AU324" s="118" t="n"/>
      <c r="AV324" s="118" t="n"/>
      <c r="AW324" s="118" t="n"/>
      <c r="AX324" s="118" t="n"/>
      <c r="AY324" s="118" t="n"/>
      <c r="AZ324" s="118" t="n"/>
      <c r="BA324" s="118" t="n"/>
      <c r="BB324" s="118" t="n"/>
      <c r="BC324" s="118" t="n"/>
      <c r="BD324" s="118" t="n"/>
      <c r="BE324" s="118" t="n"/>
      <c r="BF324" s="118" t="n"/>
      <c r="BG324" s="118" t="n"/>
      <c r="BH324" s="118" t="n"/>
      <c r="BI324" s="118" t="n"/>
      <c r="BJ324" s="118" t="n"/>
      <c r="BK324" s="118" t="n"/>
      <c r="BL324" s="118" t="n"/>
      <c r="BM324" s="118" t="n"/>
      <c r="BN324" s="118" t="n"/>
      <c r="BO324" s="118" t="n"/>
      <c r="BP324" s="118" t="n"/>
      <c r="BQ324" s="118" t="n"/>
      <c r="BR324" s="118" t="n"/>
      <c r="BS324" s="118" t="n"/>
      <c r="BT324" s="118">
        <f>COUNTIF(B324:BS324,1)</f>
        <v/>
      </c>
      <c r="BV324" s="76">
        <f>TRIM(RIGHT(A324, LEN(A324) - FIND("@", SUBSTITUTE(A324, " ", "@", LEN(A324)-LEN(SUBSTITUTE(A324," ",""))))))</f>
        <v/>
      </c>
      <c r="BW324" s="76">
        <f>TRIM(LEFT(A324,FIND(" ",A324&amp;" ")-1))</f>
        <v/>
      </c>
      <c r="BX324">
        <f>+IF(BV324=BV323,"Same","Diff")</f>
        <v/>
      </c>
      <c r="BY324">
        <f>IF(BX324="Same",IF(BW324=BW323,"same","Diff"))</f>
        <v/>
      </c>
    </row>
    <row r="325" ht="17" customHeight="1">
      <c r="A325" s="60" t="inlineStr">
        <is>
          <t>Rod Donovan</t>
        </is>
      </c>
      <c r="B325" s="119" t="n"/>
      <c r="C325" s="119" t="n"/>
      <c r="D325" s="119" t="n"/>
      <c r="E325" s="119" t="n"/>
      <c r="F325" s="119" t="n"/>
      <c r="G325" s="119" t="n"/>
      <c r="H325" s="119" t="n"/>
      <c r="I325" s="119" t="n"/>
      <c r="J325" s="118" t="n"/>
      <c r="K325" s="118" t="n"/>
      <c r="L325" s="118" t="n"/>
      <c r="M325" s="118" t="n"/>
      <c r="N325" s="118" t="n"/>
      <c r="O325" s="118" t="n"/>
      <c r="P325" s="118" t="n"/>
      <c r="Q325" s="118" t="n"/>
      <c r="R325" s="118" t="n"/>
      <c r="S325" s="118" t="n">
        <v>1</v>
      </c>
      <c r="T325" s="118" t="n">
        <v>1</v>
      </c>
      <c r="U325" s="118" t="n"/>
      <c r="V325" s="118" t="n">
        <v>1</v>
      </c>
      <c r="W325" s="118" t="n"/>
      <c r="X325" s="118" t="n"/>
      <c r="Y325" s="118" t="n"/>
      <c r="Z325" s="118" t="n"/>
      <c r="AA325" s="118" t="n"/>
      <c r="AB325" s="118" t="n"/>
      <c r="AC325" s="118" t="n"/>
      <c r="AD325" s="118" t="n"/>
      <c r="AE325" s="118" t="n"/>
      <c r="AF325" s="118" t="n"/>
      <c r="AG325" s="118" t="n"/>
      <c r="AH325" s="118" t="n"/>
      <c r="AI325" s="118" t="n"/>
      <c r="AJ325" s="118" t="n"/>
      <c r="AK325" s="118" t="n"/>
      <c r="AL325" s="118" t="n"/>
      <c r="AM325" s="118" t="n"/>
      <c r="AN325" s="118" t="n"/>
      <c r="AO325" s="118" t="n"/>
      <c r="AP325" s="118" t="n"/>
      <c r="AQ325" s="118" t="n"/>
      <c r="AR325" s="118" t="n"/>
      <c r="AS325" s="118" t="n"/>
      <c r="AT325" s="118" t="n"/>
      <c r="AU325" s="118" t="n"/>
      <c r="AV325" s="118" t="n"/>
      <c r="AW325" s="118" t="n"/>
      <c r="AX325" s="118" t="n"/>
      <c r="AY325" s="118" t="n"/>
      <c r="AZ325" s="118" t="n"/>
      <c r="BA325" s="118" t="n"/>
      <c r="BB325" s="118" t="n"/>
      <c r="BC325" s="118" t="n"/>
      <c r="BD325" s="118" t="n"/>
      <c r="BE325" s="118" t="n"/>
      <c r="BF325" s="118" t="n"/>
      <c r="BG325" s="118" t="n"/>
      <c r="BH325" s="118" t="n"/>
      <c r="BI325" s="118" t="n"/>
      <c r="BJ325" s="118" t="n"/>
      <c r="BK325" s="118" t="n"/>
      <c r="BL325" s="118" t="n"/>
      <c r="BM325" s="118" t="n"/>
      <c r="BN325" s="118" t="n"/>
      <c r="BO325" s="118" t="n"/>
      <c r="BP325" s="118" t="n"/>
      <c r="BQ325" s="118" t="n"/>
      <c r="BR325" s="118" t="n"/>
      <c r="BS325" s="118" t="n"/>
      <c r="BT325" s="118">
        <f>COUNTIF(B325:BS325,1)</f>
        <v/>
      </c>
      <c r="BV325" s="76">
        <f>TRIM(RIGHT(A325, LEN(A325) - FIND("@", SUBSTITUTE(A325, " ", "@", LEN(A325)-LEN(SUBSTITUTE(A325," ",""))))))</f>
        <v/>
      </c>
      <c r="BW325" s="76">
        <f>TRIM(LEFT(A325,FIND(" ",A325&amp;" ")-1))</f>
        <v/>
      </c>
      <c r="BX325">
        <f>+IF(BV325=BV324,"Same","Diff")</f>
        <v/>
      </c>
      <c r="BY325">
        <f>IF(BX325="Same",IF(BW325=BW324,"same","Diff"))</f>
        <v/>
      </c>
    </row>
    <row r="326" ht="17" customHeight="1">
      <c r="A326" s="59" t="inlineStr">
        <is>
          <t>Ken Douglas</t>
        </is>
      </c>
      <c r="B326" s="117" t="n"/>
      <c r="C326" s="117" t="n"/>
      <c r="D326" s="117" t="n"/>
      <c r="E326" s="117" t="n"/>
      <c r="F326" s="117" t="n"/>
      <c r="G326" s="117" t="n"/>
      <c r="H326" s="117" t="n"/>
      <c r="I326" s="117" t="n"/>
      <c r="J326" s="118" t="n"/>
      <c r="K326" s="118" t="n"/>
      <c r="L326" s="118" t="n"/>
      <c r="M326" s="118" t="n"/>
      <c r="N326" s="118" t="n"/>
      <c r="O326" s="118" t="n"/>
      <c r="P326" s="118" t="n"/>
      <c r="Q326" s="118" t="n"/>
      <c r="R326" s="118" t="n"/>
      <c r="S326" s="118" t="n"/>
      <c r="T326" s="118" t="n"/>
      <c r="U326" s="118" t="n"/>
      <c r="V326" s="118" t="n"/>
      <c r="W326" s="118" t="n"/>
      <c r="X326" s="118" t="n"/>
      <c r="Y326" s="118" t="n"/>
      <c r="Z326" s="118" t="n"/>
      <c r="AA326" s="118" t="n"/>
      <c r="AB326" s="118" t="n"/>
      <c r="AC326" s="118" t="n"/>
      <c r="AD326" s="118" t="n"/>
      <c r="AE326" s="118" t="n"/>
      <c r="AF326" s="118" t="n"/>
      <c r="AG326" s="118" t="n"/>
      <c r="AH326" s="118" t="n"/>
      <c r="AI326" s="118" t="n"/>
      <c r="AJ326" s="118" t="n"/>
      <c r="AK326" s="118" t="n"/>
      <c r="AL326" s="118" t="n">
        <v>1</v>
      </c>
      <c r="AM326" s="118" t="n"/>
      <c r="AN326" s="118" t="n"/>
      <c r="AO326" s="118" t="n">
        <v>1</v>
      </c>
      <c r="AP326" s="118" t="n"/>
      <c r="AQ326" s="118" t="n"/>
      <c r="AR326" s="118" t="n"/>
      <c r="AS326" s="118" t="n"/>
      <c r="AT326" s="118" t="n"/>
      <c r="AU326" s="118" t="n"/>
      <c r="AV326" s="118" t="n"/>
      <c r="AW326" s="118" t="n"/>
      <c r="AX326" s="118" t="n"/>
      <c r="AY326" s="118" t="n"/>
      <c r="AZ326" s="118" t="n"/>
      <c r="BA326" s="118" t="n"/>
      <c r="BB326" s="118" t="n"/>
      <c r="BC326" s="118" t="n"/>
      <c r="BD326" s="118" t="n"/>
      <c r="BE326" s="118" t="n"/>
      <c r="BF326" s="118" t="n"/>
      <c r="BG326" s="118" t="n"/>
      <c r="BH326" s="118" t="n"/>
      <c r="BI326" s="118" t="n"/>
      <c r="BJ326" s="118" t="n"/>
      <c r="BK326" s="118" t="n"/>
      <c r="BL326" s="118" t="n"/>
      <c r="BM326" s="118" t="n"/>
      <c r="BN326" s="118" t="n"/>
      <c r="BO326" s="118" t="n"/>
      <c r="BP326" s="118" t="n"/>
      <c r="BQ326" s="118" t="n"/>
      <c r="BR326" s="118" t="n"/>
      <c r="BS326" s="118" t="n"/>
      <c r="BT326" s="118">
        <f>COUNTIF(B326:BS326,1)</f>
        <v/>
      </c>
      <c r="BV326" s="76">
        <f>TRIM(RIGHT(A326, LEN(A326) - FIND("@", SUBSTITUTE(A326, " ", "@", LEN(A326)-LEN(SUBSTITUTE(A326," ",""))))))</f>
        <v/>
      </c>
      <c r="BW326" s="76">
        <f>TRIM(LEFT(A326,FIND(" ",A326&amp;" ")-1))</f>
        <v/>
      </c>
      <c r="BX326">
        <f>+IF(BV326=BV325,"Same","Diff")</f>
        <v/>
      </c>
      <c r="BY326">
        <f>IF(BX326="Same",IF(BW326=BW325,"same","Diff"))</f>
        <v/>
      </c>
    </row>
    <row r="327" ht="17" customHeight="1">
      <c r="A327" s="59" t="inlineStr">
        <is>
          <t>Taz Douglas</t>
        </is>
      </c>
      <c r="B327" s="117" t="n"/>
      <c r="C327" s="117" t="n"/>
      <c r="D327" s="117" t="n"/>
      <c r="E327" s="117" t="n"/>
      <c r="F327" s="117" t="n"/>
      <c r="G327" s="117" t="n"/>
      <c r="H327" s="117" t="n"/>
      <c r="I327" s="117" t="n"/>
      <c r="J327" s="118" t="n"/>
      <c r="K327" s="118" t="n"/>
      <c r="L327" s="118" t="n"/>
      <c r="M327" s="118" t="n"/>
      <c r="N327" s="118" t="n"/>
      <c r="O327" s="118" t="n"/>
      <c r="P327" s="118" t="n"/>
      <c r="Q327" s="118" t="n"/>
      <c r="R327" s="118" t="n"/>
      <c r="S327" s="118" t="n"/>
      <c r="T327" s="118" t="n"/>
      <c r="U327" s="118" t="n"/>
      <c r="V327" s="118" t="n"/>
      <c r="W327" s="118" t="n"/>
      <c r="X327" s="118" t="n"/>
      <c r="Y327" s="118" t="n"/>
      <c r="Z327" s="118" t="n"/>
      <c r="AA327" s="118" t="n"/>
      <c r="AB327" s="118" t="n"/>
      <c r="AC327" s="118" t="n"/>
      <c r="AD327" s="118" t="n"/>
      <c r="AE327" s="118" t="n"/>
      <c r="AF327" s="118" t="n"/>
      <c r="AG327" s="118" t="n"/>
      <c r="AH327" s="118" t="n"/>
      <c r="AI327" s="118" t="n"/>
      <c r="AJ327" s="118" t="n"/>
      <c r="AK327" s="118" t="n"/>
      <c r="AL327" s="118" t="n"/>
      <c r="AM327" s="118" t="n"/>
      <c r="AN327" s="118" t="n"/>
      <c r="AO327" s="118" t="n"/>
      <c r="AP327" s="118" t="n"/>
      <c r="AQ327" s="118" t="n"/>
      <c r="AR327" s="118" t="n"/>
      <c r="AS327" s="118" t="n"/>
      <c r="AT327" s="118" t="n"/>
      <c r="AU327" s="118" t="n"/>
      <c r="AV327" s="118" t="n"/>
      <c r="AW327" s="118" t="n"/>
      <c r="AX327" s="118" t="n"/>
      <c r="AY327" s="118" t="n"/>
      <c r="AZ327" s="118" t="n"/>
      <c r="BA327" s="118" t="n"/>
      <c r="BB327" s="118" t="n">
        <v>1</v>
      </c>
      <c r="BC327" s="118" t="n">
        <v>1</v>
      </c>
      <c r="BD327" s="118" t="n"/>
      <c r="BE327" s="118" t="n">
        <v>1</v>
      </c>
      <c r="BF327" s="118" t="n">
        <v>1</v>
      </c>
      <c r="BG327" s="118" t="n">
        <v>1</v>
      </c>
      <c r="BH327" s="118" t="n">
        <v>1</v>
      </c>
      <c r="BI327" s="118" t="n"/>
      <c r="BJ327" s="118" t="n">
        <v>1</v>
      </c>
      <c r="BK327" s="118" t="n"/>
      <c r="BL327" s="118" t="n"/>
      <c r="BM327" s="118" t="n"/>
      <c r="BN327" s="118" t="n"/>
      <c r="BO327" s="118" t="n"/>
      <c r="BP327" s="118" t="n"/>
      <c r="BQ327" s="118" t="n"/>
      <c r="BR327" s="118" t="n"/>
      <c r="BS327" s="118" t="n"/>
      <c r="BT327" s="118">
        <f>COUNTIF(B327:BS327,1)</f>
        <v/>
      </c>
      <c r="BV327" s="76">
        <f>TRIM(RIGHT(A327, LEN(A327) - FIND("@", SUBSTITUTE(A327, " ", "@", LEN(A327)-LEN(SUBSTITUTE(A327," ",""))))))</f>
        <v/>
      </c>
      <c r="BW327" s="76">
        <f>TRIM(LEFT(A327,FIND(" ",A327&amp;" ")-1))</f>
        <v/>
      </c>
      <c r="BX327">
        <f>+IF(BV327=BV326,"Same","Diff")</f>
        <v/>
      </c>
      <c r="BY327">
        <f>IF(BX327="Same",IF(BW327=BW326,"same","Diff"))</f>
        <v/>
      </c>
    </row>
    <row r="328" ht="17" customHeight="1">
      <c r="A328" s="59" t="inlineStr">
        <is>
          <t>Peter Doulman</t>
        </is>
      </c>
      <c r="B328" s="117" t="n"/>
      <c r="C328" s="117" t="n"/>
      <c r="D328" s="117" t="n"/>
      <c r="E328" s="117" t="n"/>
      <c r="F328" s="117" t="n"/>
      <c r="G328" s="117" t="n"/>
      <c r="H328" s="117" t="n"/>
      <c r="I328" s="117" t="n"/>
      <c r="J328" s="118" t="n"/>
      <c r="K328" s="118" t="n"/>
      <c r="L328" s="118" t="n"/>
      <c r="M328" s="118" t="n"/>
      <c r="N328" s="118" t="n"/>
      <c r="O328" s="118" t="n"/>
      <c r="P328" s="118" t="n"/>
      <c r="Q328" s="118" t="n"/>
      <c r="R328" s="118" t="n"/>
      <c r="S328" s="118" t="n"/>
      <c r="T328" s="118" t="n"/>
      <c r="U328" s="118" t="n"/>
      <c r="V328" s="118" t="n"/>
      <c r="W328" s="118" t="n"/>
      <c r="X328" s="118" t="n"/>
      <c r="Y328" s="118" t="n"/>
      <c r="Z328" s="118" t="n"/>
      <c r="AA328" s="118" t="n"/>
      <c r="AB328" s="118" t="n"/>
      <c r="AC328" s="118" t="n"/>
      <c r="AD328" s="118" t="n"/>
      <c r="AE328" s="118" t="n">
        <v>1</v>
      </c>
      <c r="AF328" s="118" t="n">
        <v>1</v>
      </c>
      <c r="AG328" s="118" t="n">
        <v>1</v>
      </c>
      <c r="AH328" s="118" t="n">
        <v>1</v>
      </c>
      <c r="AI328" s="118" t="n">
        <v>1</v>
      </c>
      <c r="AJ328" s="118" t="n">
        <v>1</v>
      </c>
      <c r="AK328" s="118" t="n">
        <v>1</v>
      </c>
      <c r="AL328" s="118" t="n">
        <v>1</v>
      </c>
      <c r="AM328" s="118" t="n">
        <v>1</v>
      </c>
      <c r="AN328" s="118" t="n"/>
      <c r="AO328" s="118" t="n">
        <v>1</v>
      </c>
      <c r="AP328" s="118" t="n"/>
      <c r="AQ328" s="118" t="n">
        <v>1</v>
      </c>
      <c r="AR328" s="118" t="n"/>
      <c r="AS328" s="118" t="n">
        <v>1</v>
      </c>
      <c r="AT328" s="118" t="n">
        <v>1</v>
      </c>
      <c r="AU328" s="118" t="n">
        <v>1</v>
      </c>
      <c r="AV328" s="118" t="n">
        <v>1</v>
      </c>
      <c r="AW328" s="118" t="n"/>
      <c r="AX328" s="118" t="n"/>
      <c r="AY328" s="118" t="n"/>
      <c r="AZ328" s="118" t="n"/>
      <c r="BA328" s="118" t="n"/>
      <c r="BB328" s="118" t="n"/>
      <c r="BC328" s="118" t="n"/>
      <c r="BD328" s="118" t="n"/>
      <c r="BE328" s="118" t="n"/>
      <c r="BF328" s="118" t="n"/>
      <c r="BG328" s="118" t="n"/>
      <c r="BH328" s="118" t="n"/>
      <c r="BI328" s="118" t="n"/>
      <c r="BJ328" s="118" t="n"/>
      <c r="BK328" s="118" t="n"/>
      <c r="BL328" s="118" t="n"/>
      <c r="BM328" s="118" t="n"/>
      <c r="BN328" s="118" t="n"/>
      <c r="BO328" s="118" t="n"/>
      <c r="BP328" s="118" t="n"/>
      <c r="BQ328" s="118" t="n"/>
      <c r="BR328" s="118" t="n"/>
      <c r="BS328" s="118" t="n"/>
      <c r="BT328" s="118">
        <f>COUNTIF(B328:BS328,1)</f>
        <v/>
      </c>
      <c r="BV328" s="76">
        <f>TRIM(RIGHT(A328, LEN(A328) - FIND("@", SUBSTITUTE(A328, " ", "@", LEN(A328)-LEN(SUBSTITUTE(A328," ",""))))))</f>
        <v/>
      </c>
      <c r="BW328" s="76">
        <f>TRIM(LEFT(A328,FIND(" ",A328&amp;" ")-1))</f>
        <v/>
      </c>
      <c r="BX328">
        <f>+IF(BV328=BV327,"Same","Diff")</f>
        <v/>
      </c>
      <c r="BY328">
        <f>IF(BX328="Same",IF(BW328=BW327,"same","Diff"))</f>
        <v/>
      </c>
    </row>
    <row r="329" ht="17" customHeight="1">
      <c r="A329" s="59" t="inlineStr">
        <is>
          <t>Rod Downs</t>
        </is>
      </c>
      <c r="B329" s="117" t="n"/>
      <c r="C329" s="117" t="n"/>
      <c r="D329" s="117" t="n"/>
      <c r="E329" s="117" t="n"/>
      <c r="F329" s="117" t="n"/>
      <c r="G329" s="117" t="n"/>
      <c r="H329" s="117" t="n"/>
      <c r="I329" s="117" t="n"/>
      <c r="J329" s="118" t="n"/>
      <c r="K329" s="118" t="n"/>
      <c r="L329" s="118" t="n"/>
      <c r="M329" s="118" t="n"/>
      <c r="N329" s="118" t="n"/>
      <c r="O329" s="118" t="n"/>
      <c r="P329" s="118" t="n"/>
      <c r="Q329" s="118" t="n"/>
      <c r="R329" s="118" t="n"/>
      <c r="S329" s="118" t="n"/>
      <c r="T329" s="118" t="n"/>
      <c r="U329" s="118" t="n"/>
      <c r="V329" s="118" t="n"/>
      <c r="W329" s="118" t="n"/>
      <c r="X329" s="118" t="n"/>
      <c r="Y329" s="118" t="n"/>
      <c r="Z329" s="118" t="n"/>
      <c r="AA329" s="118" t="n"/>
      <c r="AB329" s="118" t="n">
        <v>1</v>
      </c>
      <c r="AC329" s="118" t="n"/>
      <c r="AD329" s="118" t="n"/>
      <c r="AE329" s="118" t="n"/>
      <c r="AF329" s="118" t="n"/>
      <c r="AG329" s="118" t="n"/>
      <c r="AH329" s="118" t="n"/>
      <c r="AI329" s="118" t="n"/>
      <c r="AJ329" s="118" t="n"/>
      <c r="AK329" s="118" t="n"/>
      <c r="AL329" s="118" t="n"/>
      <c r="AM329" s="118" t="n"/>
      <c r="AN329" s="118" t="n"/>
      <c r="AO329" s="118" t="n"/>
      <c r="AP329" s="118" t="n"/>
      <c r="AQ329" s="118" t="n"/>
      <c r="AR329" s="118" t="n"/>
      <c r="AS329" s="118" t="n"/>
      <c r="AT329" s="118" t="n"/>
      <c r="AU329" s="118" t="n"/>
      <c r="AV329" s="118" t="n"/>
      <c r="AW329" s="118" t="n"/>
      <c r="AX329" s="118" t="n"/>
      <c r="AY329" s="118" t="n"/>
      <c r="AZ329" s="118" t="n"/>
      <c r="BA329" s="118" t="n"/>
      <c r="BB329" s="118" t="n"/>
      <c r="BC329" s="118" t="n"/>
      <c r="BD329" s="118" t="n"/>
      <c r="BE329" s="118" t="n"/>
      <c r="BF329" s="118" t="n"/>
      <c r="BG329" s="118" t="n"/>
      <c r="BH329" s="118" t="n"/>
      <c r="BI329" s="118" t="n"/>
      <c r="BJ329" s="118" t="n"/>
      <c r="BK329" s="118" t="n"/>
      <c r="BL329" s="118" t="n"/>
      <c r="BM329" s="118" t="n"/>
      <c r="BN329" s="118" t="n"/>
      <c r="BO329" s="118" t="n"/>
      <c r="BP329" s="118" t="n"/>
      <c r="BQ329" s="118" t="n"/>
      <c r="BR329" s="118" t="n"/>
      <c r="BS329" s="118" t="n"/>
      <c r="BT329" s="118">
        <f>COUNTIF(B329:BS329,1)</f>
        <v/>
      </c>
      <c r="BV329" s="76">
        <f>TRIM(RIGHT(A329, LEN(A329) - FIND("@", SUBSTITUTE(A329, " ", "@", LEN(A329)-LEN(SUBSTITUTE(A329," ",""))))))</f>
        <v/>
      </c>
      <c r="BW329" s="76">
        <f>TRIM(LEFT(A329,FIND(" ",A329&amp;" ")-1))</f>
        <v/>
      </c>
      <c r="BX329">
        <f>+IF(BV329=BV328,"Same","Diff")</f>
        <v/>
      </c>
      <c r="BY329">
        <f>IF(BX329="Same",IF(BW329=BW328,"same","Diff"))</f>
        <v/>
      </c>
    </row>
    <row r="330" ht="17" customHeight="1">
      <c r="A330" s="59" t="inlineStr">
        <is>
          <t>Michael Dowson</t>
        </is>
      </c>
      <c r="B330" s="117" t="n"/>
      <c r="C330" s="117" t="n"/>
      <c r="D330" s="117" t="n"/>
      <c r="E330" s="117" t="n"/>
      <c r="F330" s="117" t="n"/>
      <c r="G330" s="117" t="n"/>
      <c r="H330" s="117" t="n"/>
      <c r="I330" s="117" t="n"/>
      <c r="J330" s="118" t="n"/>
      <c r="K330" s="118" t="n"/>
      <c r="L330" s="118" t="n"/>
      <c r="M330" s="118" t="n"/>
      <c r="N330" s="118" t="n"/>
      <c r="O330" s="118" t="n"/>
      <c r="P330" s="118" t="n"/>
      <c r="Q330" s="118" t="n"/>
      <c r="R330" s="118" t="n"/>
      <c r="S330" s="118" t="n"/>
      <c r="T330" s="118" t="n"/>
      <c r="U330" s="118" t="n"/>
      <c r="V330" s="118" t="n"/>
      <c r="W330" s="118" t="n"/>
      <c r="X330" s="118" t="n"/>
      <c r="Y330" s="118" t="n"/>
      <c r="Z330" s="118" t="n"/>
      <c r="AA330" s="118" t="n"/>
      <c r="AB330" s="118" t="n"/>
      <c r="AC330" s="118" t="n"/>
      <c r="AD330" s="118" t="n"/>
      <c r="AE330" s="118" t="n">
        <v>1</v>
      </c>
      <c r="AF330" s="118" t="n"/>
      <c r="AG330" s="118" t="n"/>
      <c r="AH330" s="118" t="n"/>
      <c r="AI330" s="118" t="n"/>
      <c r="AJ330" s="118" t="n"/>
      <c r="AK330" s="118" t="n"/>
      <c r="AL330" s="118" t="n"/>
      <c r="AM330" s="118" t="n"/>
      <c r="AN330" s="118" t="n"/>
      <c r="AO330" s="118" t="n"/>
      <c r="AP330" s="118" t="n"/>
      <c r="AQ330" s="118" t="n"/>
      <c r="AR330" s="118" t="n"/>
      <c r="AS330" s="118" t="n"/>
      <c r="AT330" s="118" t="n"/>
      <c r="AU330" s="118" t="n"/>
      <c r="AV330" s="118" t="n"/>
      <c r="AW330" s="118" t="n"/>
      <c r="AX330" s="118" t="n"/>
      <c r="AY330" s="118" t="n"/>
      <c r="AZ330" s="118" t="n"/>
      <c r="BA330" s="118" t="n"/>
      <c r="BB330" s="118" t="n"/>
      <c r="BC330" s="118" t="n"/>
      <c r="BD330" s="118" t="n"/>
      <c r="BE330" s="118" t="n"/>
      <c r="BF330" s="118" t="n"/>
      <c r="BG330" s="118" t="n"/>
      <c r="BH330" s="118" t="n"/>
      <c r="BI330" s="118" t="n"/>
      <c r="BJ330" s="118" t="n"/>
      <c r="BK330" s="118" t="n"/>
      <c r="BL330" s="118" t="n"/>
      <c r="BM330" s="118" t="n"/>
      <c r="BN330" s="118" t="n"/>
      <c r="BO330" s="118" t="n"/>
      <c r="BP330" s="118" t="n"/>
      <c r="BQ330" s="118" t="n"/>
      <c r="BR330" s="118" t="n"/>
      <c r="BS330" s="118" t="n"/>
      <c r="BT330" s="118">
        <f>COUNTIF(B330:BS330,1)</f>
        <v/>
      </c>
      <c r="BV330" s="76">
        <f>TRIM(RIGHT(A330, LEN(A330) - FIND("@", SUBSTITUTE(A330, " ", "@", LEN(A330)-LEN(SUBSTITUTE(A330," ",""))))))</f>
        <v/>
      </c>
      <c r="BW330" s="76">
        <f>TRIM(LEFT(A330,FIND(" ",A330&amp;" ")-1))</f>
        <v/>
      </c>
      <c r="BX330">
        <f>+IF(BV330=BV329,"Same","Diff")</f>
        <v/>
      </c>
      <c r="BY330">
        <f>IF(BX330="Same",IF(BW330=BW329,"same","Diff"))</f>
        <v/>
      </c>
    </row>
    <row r="331" ht="17" customHeight="1">
      <c r="A331" s="59" t="inlineStr">
        <is>
          <t>Mike Dowson</t>
        </is>
      </c>
      <c r="B331" s="117" t="n"/>
      <c r="C331" s="117" t="n"/>
      <c r="D331" s="117" t="n"/>
      <c r="E331" s="117" t="n"/>
      <c r="F331" s="117" t="n"/>
      <c r="G331" s="117" t="n"/>
      <c r="H331" s="117" t="n"/>
      <c r="I331" s="117" t="n"/>
      <c r="J331" s="118" t="n"/>
      <c r="K331" s="118" t="n"/>
      <c r="L331" s="118" t="n"/>
      <c r="M331" s="118" t="n"/>
      <c r="N331" s="118" t="n"/>
      <c r="O331" s="118" t="n"/>
      <c r="P331" s="118" t="n"/>
      <c r="Q331" s="118" t="n"/>
      <c r="R331" s="118" t="n"/>
      <c r="S331" s="118" t="n"/>
      <c r="T331" s="118" t="n"/>
      <c r="U331" s="118" t="n"/>
      <c r="V331" s="118" t="n"/>
      <c r="W331" s="118" t="n"/>
      <c r="X331" s="118" t="n"/>
      <c r="Y331" s="118" t="n"/>
      <c r="Z331" s="118" t="n"/>
      <c r="AA331" s="118" t="n"/>
      <c r="AB331" s="118" t="n"/>
      <c r="AC331" s="118" t="n"/>
      <c r="AD331" s="118" t="n"/>
      <c r="AE331" s="118" t="n"/>
      <c r="AF331" s="118" t="n">
        <v>1</v>
      </c>
      <c r="AG331" s="118" t="n"/>
      <c r="AH331" s="118" t="n"/>
      <c r="AI331" s="118" t="n"/>
      <c r="AJ331" s="118" t="n"/>
      <c r="AK331" s="118" t="n"/>
      <c r="AL331" s="118" t="n"/>
      <c r="AM331" s="118" t="n"/>
      <c r="AN331" s="118" t="n"/>
      <c r="AO331" s="118" t="n"/>
      <c r="AP331" s="118" t="n"/>
      <c r="AQ331" s="118" t="n"/>
      <c r="AR331" s="118" t="n"/>
      <c r="AS331" s="118" t="n"/>
      <c r="AT331" s="118" t="n"/>
      <c r="AU331" s="118" t="n"/>
      <c r="AV331" s="118" t="n"/>
      <c r="AW331" s="118" t="n"/>
      <c r="AX331" s="118" t="n"/>
      <c r="AY331" s="118" t="n"/>
      <c r="AZ331" s="118" t="n"/>
      <c r="BA331" s="118" t="n"/>
      <c r="BB331" s="118" t="n"/>
      <c r="BC331" s="118" t="n"/>
      <c r="BD331" s="118" t="n"/>
      <c r="BE331" s="118" t="n"/>
      <c r="BF331" s="118" t="n"/>
      <c r="BG331" s="118" t="n"/>
      <c r="BH331" s="118" t="n"/>
      <c r="BI331" s="118" t="n"/>
      <c r="BJ331" s="118" t="n"/>
      <c r="BK331" s="118" t="n"/>
      <c r="BL331" s="118" t="n"/>
      <c r="BM331" s="118" t="n"/>
      <c r="BN331" s="118" t="n"/>
      <c r="BO331" s="118" t="n"/>
      <c r="BP331" s="118" t="n"/>
      <c r="BQ331" s="118" t="n"/>
      <c r="BR331" s="118" t="n"/>
      <c r="BS331" s="118" t="n"/>
      <c r="BT331" s="118">
        <f>COUNTIF(B331:BS331,1)</f>
        <v/>
      </c>
      <c r="BV331" s="76">
        <f>TRIM(RIGHT(A331, LEN(A331) - FIND("@", SUBSTITUTE(A331, " ", "@", LEN(A331)-LEN(SUBSTITUTE(A331," ",""))))))</f>
        <v/>
      </c>
      <c r="BW331" s="76">
        <f>TRIM(LEFT(A331,FIND(" ",A331&amp;" ")-1))</f>
        <v/>
      </c>
      <c r="BX331">
        <f>+IF(BV331=BV330,"Same","Diff")</f>
        <v/>
      </c>
      <c r="BY331">
        <f>IF(BX331="Same",IF(BW331=BW330,"same","Diff"))</f>
        <v/>
      </c>
    </row>
    <row r="332" ht="17" customHeight="1">
      <c r="A332" s="60" t="inlineStr">
        <is>
          <t>Bob Drane</t>
        </is>
      </c>
      <c r="B332" s="119" t="n"/>
      <c r="C332" s="119" t="n"/>
      <c r="D332" s="119" t="n"/>
      <c r="E332" s="119" t="n"/>
      <c r="F332" s="119" t="n"/>
      <c r="G332" s="119" t="n"/>
      <c r="H332" s="119" t="n"/>
      <c r="I332" s="119" t="n"/>
      <c r="J332" s="118" t="n">
        <v>1</v>
      </c>
      <c r="K332" s="118" t="n"/>
      <c r="L332" s="118" t="n">
        <v>1</v>
      </c>
      <c r="M332" s="118" t="n"/>
      <c r="N332" s="118" t="n"/>
      <c r="O332" s="118" t="n"/>
      <c r="P332" s="118" t="n"/>
      <c r="Q332" s="118" t="n"/>
      <c r="R332" s="118" t="n"/>
      <c r="S332" s="118" t="n"/>
      <c r="T332" s="118" t="n"/>
      <c r="U332" s="118" t="n"/>
      <c r="V332" s="118" t="n"/>
      <c r="W332" s="118" t="n"/>
      <c r="X332" s="118" t="n"/>
      <c r="Y332" s="118" t="n"/>
      <c r="Z332" s="118" t="n"/>
      <c r="AA332" s="118" t="n"/>
      <c r="AB332" s="118" t="n"/>
      <c r="AC332" s="118" t="n"/>
      <c r="AD332" s="118" t="n"/>
      <c r="AE332" s="118" t="n"/>
      <c r="AF332" s="118" t="n"/>
      <c r="AG332" s="118" t="n"/>
      <c r="AH332" s="118" t="n"/>
      <c r="AI332" s="118" t="n"/>
      <c r="AJ332" s="118" t="n"/>
      <c r="AK332" s="118" t="n"/>
      <c r="AL332" s="118" t="n"/>
      <c r="AM332" s="118" t="n"/>
      <c r="AN332" s="118" t="n"/>
      <c r="AO332" s="118" t="n"/>
      <c r="AP332" s="118" t="n"/>
      <c r="AQ332" s="118" t="n"/>
      <c r="AR332" s="118" t="n"/>
      <c r="AS332" s="118" t="n"/>
      <c r="AT332" s="118" t="n"/>
      <c r="AU332" s="118" t="n"/>
      <c r="AV332" s="118" t="n"/>
      <c r="AW332" s="118" t="n"/>
      <c r="AX332" s="118" t="n"/>
      <c r="AY332" s="118" t="n"/>
      <c r="AZ332" s="118" t="n"/>
      <c r="BA332" s="118" t="n"/>
      <c r="BB332" s="118" t="n"/>
      <c r="BC332" s="118" t="n"/>
      <c r="BD332" s="118" t="n"/>
      <c r="BE332" s="118" t="n"/>
      <c r="BF332" s="118" t="n"/>
      <c r="BG332" s="118" t="n"/>
      <c r="BH332" s="118" t="n"/>
      <c r="BI332" s="118" t="n"/>
      <c r="BJ332" s="118" t="n"/>
      <c r="BK332" s="118" t="n"/>
      <c r="BL332" s="118" t="n"/>
      <c r="BM332" s="118" t="n"/>
      <c r="BN332" s="118" t="n"/>
      <c r="BO332" s="118" t="n"/>
      <c r="BP332" s="118" t="n"/>
      <c r="BQ332" s="118" t="n"/>
      <c r="BR332" s="118" t="n"/>
      <c r="BS332" s="118" t="n"/>
      <c r="BT332" s="118">
        <f>COUNTIF(B332:BS332,1)</f>
        <v/>
      </c>
      <c r="BV332" s="76">
        <f>TRIM(RIGHT(A332, LEN(A332) - FIND("@", SUBSTITUTE(A332, " ", "@", LEN(A332)-LEN(SUBSTITUTE(A332," ",""))))))</f>
        <v/>
      </c>
      <c r="BW332" s="76">
        <f>TRIM(LEFT(A332,FIND(" ",A332&amp;" ")-1))</f>
        <v/>
      </c>
      <c r="BX332">
        <f>+IF(BV332=BV331,"Same","Diff")</f>
        <v/>
      </c>
      <c r="BY332">
        <f>IF(BX332="Same",IF(BW332=BW331,"same","Diff"))</f>
        <v/>
      </c>
    </row>
    <row r="333" ht="17" customHeight="1">
      <c r="A333" s="60" t="inlineStr">
        <is>
          <t>Bob Draper</t>
        </is>
      </c>
      <c r="B333" s="119" t="n"/>
      <c r="C333" s="119" t="n"/>
      <c r="D333" s="119" t="n"/>
      <c r="E333" s="119" t="n">
        <v>1</v>
      </c>
      <c r="F333" s="119" t="n"/>
      <c r="G333" s="119" t="n"/>
      <c r="H333" s="119" t="n"/>
      <c r="I333" s="119" t="n"/>
      <c r="J333" s="118" t="n"/>
      <c r="K333" s="118" t="n"/>
      <c r="L333" s="118" t="n"/>
      <c r="M333" s="118" t="n"/>
      <c r="N333" s="118" t="n"/>
      <c r="O333" s="118" t="n"/>
      <c r="P333" s="118" t="n"/>
      <c r="Q333" s="118" t="n"/>
      <c r="R333" s="118" t="n"/>
      <c r="S333" s="118" t="n"/>
      <c r="T333" s="118" t="n"/>
      <c r="U333" s="118" t="n"/>
      <c r="V333" s="118" t="n"/>
      <c r="W333" s="118" t="n"/>
      <c r="X333" s="118" t="n"/>
      <c r="Y333" s="118" t="n"/>
      <c r="Z333" s="118" t="n"/>
      <c r="AA333" s="118" t="n"/>
      <c r="AB333" s="118" t="n"/>
      <c r="AC333" s="118" t="n"/>
      <c r="AD333" s="118" t="n"/>
      <c r="AE333" s="118" t="n"/>
      <c r="AF333" s="118" t="n"/>
      <c r="AG333" s="118" t="n"/>
      <c r="AH333" s="118" t="n"/>
      <c r="AI333" s="118" t="n"/>
      <c r="AJ333" s="118" t="n"/>
      <c r="AK333" s="118" t="n"/>
      <c r="AL333" s="118" t="n"/>
      <c r="AM333" s="118" t="n"/>
      <c r="AN333" s="118" t="n"/>
      <c r="AO333" s="118" t="n"/>
      <c r="AP333" s="118" t="n"/>
      <c r="AQ333" s="118" t="n"/>
      <c r="AR333" s="118" t="n"/>
      <c r="AS333" s="118" t="n"/>
      <c r="AT333" s="118" t="n"/>
      <c r="AU333" s="118" t="n"/>
      <c r="AV333" s="118" t="n"/>
      <c r="AW333" s="118" t="n"/>
      <c r="AX333" s="118" t="n"/>
      <c r="AY333" s="118" t="n"/>
      <c r="AZ333" s="118" t="n"/>
      <c r="BA333" s="118" t="n"/>
      <c r="BB333" s="118" t="n"/>
      <c r="BC333" s="118" t="n"/>
      <c r="BD333" s="118" t="n"/>
      <c r="BE333" s="118" t="n"/>
      <c r="BF333" s="118" t="n"/>
      <c r="BG333" s="118" t="n"/>
      <c r="BH333" s="118" t="n"/>
      <c r="BI333" s="118" t="n"/>
      <c r="BJ333" s="118" t="n"/>
      <c r="BK333" s="118" t="n"/>
      <c r="BL333" s="118" t="n"/>
      <c r="BM333" s="118" t="n"/>
      <c r="BN333" s="118" t="n"/>
      <c r="BO333" s="118" t="n"/>
      <c r="BP333" s="118" t="n"/>
      <c r="BQ333" s="118" t="n"/>
      <c r="BR333" s="118" t="n"/>
      <c r="BS333" s="118" t="n"/>
      <c r="BT333" s="118">
        <f>COUNTIF(B333:BS333,1)</f>
        <v/>
      </c>
      <c r="BV333" s="76">
        <f>TRIM(RIGHT(A333, LEN(A333) - FIND("@", SUBSTITUTE(A333, " ", "@", LEN(A333)-LEN(SUBSTITUTE(A333," ",""))))))</f>
        <v/>
      </c>
      <c r="BW333" s="76">
        <f>TRIM(LEFT(A333,FIND(" ",A333&amp;" ")-1))</f>
        <v/>
      </c>
      <c r="BX333">
        <f>+IF(BV333=BV332,"Same","Diff")</f>
        <v/>
      </c>
      <c r="BY333">
        <f>IF(BX333="Same",IF(BW333=BW332,"same","Diff"))</f>
        <v/>
      </c>
    </row>
    <row r="334" ht="17" customHeight="1">
      <c r="A334" s="59" t="inlineStr">
        <is>
          <t>Marc Ducquet</t>
        </is>
      </c>
      <c r="B334" s="117" t="n"/>
      <c r="C334" s="117" t="n"/>
      <c r="D334" s="117" t="n"/>
      <c r="E334" s="117" t="n"/>
      <c r="F334" s="117" t="n"/>
      <c r="G334" s="117" t="n"/>
      <c r="H334" s="117" t="n"/>
      <c r="I334" s="117" t="n"/>
      <c r="J334" s="118" t="n"/>
      <c r="K334" s="118" t="n"/>
      <c r="L334" s="118" t="n"/>
      <c r="M334" s="118" t="n"/>
      <c r="N334" s="118" t="n"/>
      <c r="O334" s="118" t="n"/>
      <c r="P334" s="118" t="n"/>
      <c r="Q334" s="118" t="n"/>
      <c r="R334" s="118" t="n"/>
      <c r="S334" s="118" t="n"/>
      <c r="T334" s="118" t="n"/>
      <c r="U334" s="118" t="n"/>
      <c r="V334" s="118" t="n"/>
      <c r="W334" s="118" t="n"/>
      <c r="X334" s="118" t="n"/>
      <c r="Y334" s="118" t="n"/>
      <c r="Z334" s="118" t="n"/>
      <c r="AA334" s="118" t="n"/>
      <c r="AB334" s="118" t="n"/>
      <c r="AC334" s="118" t="n"/>
      <c r="AD334" s="118" t="n">
        <v>1</v>
      </c>
      <c r="AE334" s="118" t="n">
        <v>1</v>
      </c>
      <c r="AF334" s="118" t="n">
        <v>1</v>
      </c>
      <c r="AG334" s="118" t="n"/>
      <c r="AH334" s="118" t="n"/>
      <c r="AI334" s="118" t="n"/>
      <c r="AJ334" s="118" t="n"/>
      <c r="AK334" s="118" t="n"/>
      <c r="AL334" s="118" t="n"/>
      <c r="AM334" s="118" t="n"/>
      <c r="AN334" s="118" t="n"/>
      <c r="AO334" s="118" t="n"/>
      <c r="AP334" s="118" t="n"/>
      <c r="AQ334" s="118" t="n"/>
      <c r="AR334" s="118" t="n"/>
      <c r="AS334" s="118" t="n"/>
      <c r="AT334" s="118" t="n"/>
      <c r="AU334" s="118" t="n"/>
      <c r="AV334" s="118" t="n"/>
      <c r="AW334" s="118" t="n"/>
      <c r="AX334" s="118" t="n"/>
      <c r="AY334" s="118" t="n"/>
      <c r="AZ334" s="118" t="n"/>
      <c r="BA334" s="118" t="n"/>
      <c r="BB334" s="118" t="n"/>
      <c r="BC334" s="118" t="n"/>
      <c r="BD334" s="118" t="n"/>
      <c r="BE334" s="118" t="n"/>
      <c r="BF334" s="118" t="n"/>
      <c r="BG334" s="118" t="n"/>
      <c r="BH334" s="118" t="n"/>
      <c r="BI334" s="118" t="n"/>
      <c r="BJ334" s="118" t="n"/>
      <c r="BK334" s="118" t="n"/>
      <c r="BL334" s="118" t="n"/>
      <c r="BM334" s="118" t="n"/>
      <c r="BN334" s="118" t="n"/>
      <c r="BO334" s="118" t="n"/>
      <c r="BP334" s="118" t="n"/>
      <c r="BQ334" s="118" t="n"/>
      <c r="BR334" s="118" t="n"/>
      <c r="BS334" s="118" t="n"/>
      <c r="BT334" s="118">
        <f>COUNTIF(B334:BS334,1)</f>
        <v/>
      </c>
      <c r="BV334" s="76">
        <f>TRIM(RIGHT(A334, LEN(A334) - FIND("@", SUBSTITUTE(A334, " ", "@", LEN(A334)-LEN(SUBSTITUTE(A334," ",""))))))</f>
        <v/>
      </c>
      <c r="BW334" s="76">
        <f>TRIM(LEFT(A334,FIND(" ",A334&amp;" ")-1))</f>
        <v/>
      </c>
      <c r="BX334">
        <f>+IF(BV334=BV333,"Same","Diff")</f>
        <v/>
      </c>
      <c r="BY334">
        <f>IF(BX334="Same",IF(BW334=BW333,"same","Diff"))</f>
        <v/>
      </c>
    </row>
    <row r="335" ht="17" customHeight="1">
      <c r="A335" s="60" t="inlineStr">
        <is>
          <t>Robin Dudfield</t>
        </is>
      </c>
      <c r="B335" s="119" t="n"/>
      <c r="C335" s="119" t="n"/>
      <c r="D335" s="119" t="n"/>
      <c r="E335" s="119" t="n"/>
      <c r="F335" s="119" t="n"/>
      <c r="G335" s="119" t="n"/>
      <c r="H335" s="119" t="n"/>
      <c r="I335" s="119" t="n"/>
      <c r="J335" s="118" t="n"/>
      <c r="K335" s="118" t="n"/>
      <c r="L335" s="118" t="n"/>
      <c r="M335" s="118" t="n"/>
      <c r="N335" s="118" t="n"/>
      <c r="O335" s="130" t="n">
        <v>1</v>
      </c>
      <c r="P335" s="118" t="n">
        <v>1</v>
      </c>
      <c r="Q335" s="118" t="n">
        <v>1</v>
      </c>
      <c r="R335" s="118" t="n">
        <v>1</v>
      </c>
      <c r="S335" s="118" t="n">
        <v>1</v>
      </c>
      <c r="T335" s="130" t="n">
        <v>1</v>
      </c>
      <c r="U335" s="118" t="n"/>
      <c r="V335" s="118" t="n"/>
      <c r="W335" s="118" t="n"/>
      <c r="X335" s="118" t="n"/>
      <c r="Y335" s="118" t="n"/>
      <c r="Z335" s="118" t="n"/>
      <c r="AA335" s="118" t="n"/>
      <c r="AB335" s="118" t="n"/>
      <c r="AC335" s="118" t="n"/>
      <c r="AD335" s="118" t="n"/>
      <c r="AE335" s="118" t="n"/>
      <c r="AF335" s="118" t="n"/>
      <c r="AG335" s="118" t="n"/>
      <c r="AH335" s="118" t="n"/>
      <c r="AI335" s="118" t="n"/>
      <c r="AJ335" s="118" t="n"/>
      <c r="AK335" s="118" t="n"/>
      <c r="AL335" s="118" t="n"/>
      <c r="AM335" s="118" t="n"/>
      <c r="AN335" s="118" t="n"/>
      <c r="AO335" s="118" t="n"/>
      <c r="AP335" s="118" t="n"/>
      <c r="AQ335" s="118" t="n"/>
      <c r="AR335" s="118" t="n"/>
      <c r="AS335" s="118" t="n"/>
      <c r="AT335" s="118" t="n"/>
      <c r="AU335" s="118" t="n"/>
      <c r="AV335" s="118" t="n"/>
      <c r="AW335" s="118" t="n"/>
      <c r="AX335" s="118" t="n"/>
      <c r="AY335" s="118" t="n"/>
      <c r="AZ335" s="118" t="n"/>
      <c r="BA335" s="118" t="n"/>
      <c r="BB335" s="118" t="n"/>
      <c r="BC335" s="118" t="n"/>
      <c r="BD335" s="118" t="n"/>
      <c r="BE335" s="118" t="n"/>
      <c r="BF335" s="118" t="n"/>
      <c r="BG335" s="118" t="n"/>
      <c r="BH335" s="118" t="n"/>
      <c r="BI335" s="118" t="n"/>
      <c r="BJ335" s="118" t="n"/>
      <c r="BK335" s="118" t="n"/>
      <c r="BL335" s="118" t="n"/>
      <c r="BM335" s="118" t="n"/>
      <c r="BN335" s="118" t="n"/>
      <c r="BO335" s="118" t="n"/>
      <c r="BP335" s="118" t="n"/>
      <c r="BQ335" s="118" t="n"/>
      <c r="BR335" s="118" t="n"/>
      <c r="BS335" s="118" t="n"/>
      <c r="BT335" s="118">
        <f>COUNTIF(B335:BS335,1)</f>
        <v/>
      </c>
      <c r="BV335" s="76">
        <f>TRIM(RIGHT(A335, LEN(A335) - FIND("@", SUBSTITUTE(A335, " ", "@", LEN(A335)-LEN(SUBSTITUTE(A335," ",""))))))</f>
        <v/>
      </c>
      <c r="BW335" s="76">
        <f>TRIM(LEFT(A335,FIND(" ",A335&amp;" ")-1))</f>
        <v/>
      </c>
      <c r="BX335">
        <f>+IF(BV335=BV334,"Same","Diff")</f>
        <v/>
      </c>
      <c r="BY335">
        <f>IF(BX335="Same",IF(BW335=BW334,"same","Diff"))</f>
        <v/>
      </c>
    </row>
    <row r="336" ht="17" customHeight="1">
      <c r="A336" s="60" t="inlineStr">
        <is>
          <t>John Duggan</t>
        </is>
      </c>
      <c r="B336" s="119" t="n"/>
      <c r="C336" s="119" t="n"/>
      <c r="D336" s="119" t="n"/>
      <c r="E336" s="119" t="n"/>
      <c r="F336" s="119" t="n"/>
      <c r="G336" s="119" t="n"/>
      <c r="H336" s="119" t="n"/>
      <c r="I336" s="119" t="n"/>
      <c r="J336" s="118" t="n"/>
      <c r="K336" s="118" t="n"/>
      <c r="L336" s="118" t="n"/>
      <c r="M336" s="118" t="n"/>
      <c r="N336" s="118" t="n"/>
      <c r="O336" s="130" t="n">
        <v>1</v>
      </c>
      <c r="P336" s="118" t="n"/>
      <c r="Q336" s="118" t="n"/>
      <c r="R336" s="118" t="n">
        <v>1</v>
      </c>
      <c r="S336" s="118" t="n">
        <v>1</v>
      </c>
      <c r="T336" s="118" t="n">
        <v>1</v>
      </c>
      <c r="U336" s="118" t="n">
        <v>1</v>
      </c>
      <c r="V336" s="118" t="n"/>
      <c r="W336" s="118" t="n">
        <v>1</v>
      </c>
      <c r="X336" s="118" t="n">
        <v>1</v>
      </c>
      <c r="Y336" s="118" t="n"/>
      <c r="Z336" s="118" t="n"/>
      <c r="AA336" s="118" t="n"/>
      <c r="AB336" s="118" t="n"/>
      <c r="AC336" s="118" t="n"/>
      <c r="AD336" s="118" t="n"/>
      <c r="AE336" s="118" t="n"/>
      <c r="AF336" s="118" t="n"/>
      <c r="AG336" s="118" t="n"/>
      <c r="AH336" s="118" t="n"/>
      <c r="AI336" s="118" t="n"/>
      <c r="AJ336" s="118" t="n"/>
      <c r="AK336" s="118" t="n"/>
      <c r="AL336" s="118" t="n"/>
      <c r="AM336" s="118" t="n"/>
      <c r="AN336" s="118" t="n"/>
      <c r="AO336" s="118" t="n"/>
      <c r="AP336" s="118" t="n"/>
      <c r="AQ336" s="118" t="n"/>
      <c r="AR336" s="118" t="n"/>
      <c r="AS336" s="118" t="n"/>
      <c r="AT336" s="118" t="n"/>
      <c r="AU336" s="118" t="n"/>
      <c r="AV336" s="118" t="n"/>
      <c r="AW336" s="118" t="n"/>
      <c r="AX336" s="118" t="n"/>
      <c r="AY336" s="118" t="n"/>
      <c r="AZ336" s="118" t="n"/>
      <c r="BA336" s="118" t="n"/>
      <c r="BB336" s="118" t="n"/>
      <c r="BC336" s="118" t="n"/>
      <c r="BD336" s="118" t="n"/>
      <c r="BE336" s="118" t="n"/>
      <c r="BF336" s="118" t="n"/>
      <c r="BG336" s="118" t="n"/>
      <c r="BH336" s="118" t="n"/>
      <c r="BI336" s="118" t="n"/>
      <c r="BJ336" s="118" t="n"/>
      <c r="BK336" s="118" t="n"/>
      <c r="BL336" s="118" t="n"/>
      <c r="BM336" s="118" t="n"/>
      <c r="BN336" s="118" t="n"/>
      <c r="BO336" s="118" t="n"/>
      <c r="BP336" s="118" t="n"/>
      <c r="BQ336" s="118" t="n"/>
      <c r="BR336" s="118" t="n"/>
      <c r="BS336" s="118" t="n"/>
      <c r="BT336" s="118">
        <f>COUNTIF(B336:BS336,1)</f>
        <v/>
      </c>
      <c r="BV336" s="76">
        <f>TRIM(RIGHT(A336, LEN(A336) - FIND("@", SUBSTITUTE(A336, " ", "@", LEN(A336)-LEN(SUBSTITUTE(A336," ",""))))))</f>
        <v/>
      </c>
      <c r="BW336" s="76">
        <f>TRIM(LEFT(A336,FIND(" ",A336&amp;" ")-1))</f>
        <v/>
      </c>
      <c r="BX336">
        <f>+IF(BV336=BV335,"Same","Diff")</f>
        <v/>
      </c>
      <c r="BY336">
        <f>IF(BX336="Same",IF(BW336=BW335,"same","Diff"))</f>
        <v/>
      </c>
    </row>
    <row r="337" ht="17" customHeight="1">
      <c r="A337" s="59" t="inlineStr">
        <is>
          <t>Garry Dumbrell</t>
        </is>
      </c>
      <c r="B337" s="117" t="n"/>
      <c r="C337" s="117" t="n"/>
      <c r="D337" s="117" t="n"/>
      <c r="E337" s="117" t="n"/>
      <c r="F337" s="117" t="n"/>
      <c r="G337" s="117" t="n"/>
      <c r="H337" s="117" t="n"/>
      <c r="I337" s="117" t="n"/>
      <c r="J337" s="118" t="n"/>
      <c r="K337" s="118" t="n"/>
      <c r="L337" s="118" t="n"/>
      <c r="M337" s="118" t="n"/>
      <c r="N337" s="118" t="n"/>
      <c r="O337" s="118" t="n"/>
      <c r="P337" s="118" t="n"/>
      <c r="Q337" s="118" t="n"/>
      <c r="R337" s="118" t="n"/>
      <c r="S337" s="118" t="n"/>
      <c r="T337" s="118" t="n"/>
      <c r="U337" s="118" t="n"/>
      <c r="V337" s="118" t="n">
        <v>1</v>
      </c>
      <c r="W337" s="118" t="n">
        <v>1</v>
      </c>
      <c r="X337" s="118" t="n"/>
      <c r="Y337" s="118" t="n"/>
      <c r="Z337" s="118" t="n"/>
      <c r="AA337" s="118" t="n"/>
      <c r="AB337" s="118" t="n"/>
      <c r="AC337" s="118" t="n"/>
      <c r="AD337" s="118" t="n"/>
      <c r="AE337" s="118" t="n"/>
      <c r="AF337" s="118" t="n"/>
      <c r="AG337" s="118" t="n"/>
      <c r="AH337" s="118" t="n"/>
      <c r="AI337" s="118" t="n"/>
      <c r="AJ337" s="118" t="n"/>
      <c r="AK337" s="118" t="n"/>
      <c r="AL337" s="118" t="n"/>
      <c r="AM337" s="118" t="n"/>
      <c r="AN337" s="118" t="n"/>
      <c r="AO337" s="118" t="n"/>
      <c r="AP337" s="118" t="n"/>
      <c r="AQ337" s="118" t="n"/>
      <c r="AR337" s="118" t="n"/>
      <c r="AS337" s="118" t="n"/>
      <c r="AT337" s="118" t="n"/>
      <c r="AU337" s="118" t="n"/>
      <c r="AV337" s="118" t="n"/>
      <c r="AW337" s="118" t="n"/>
      <c r="AX337" s="118" t="n"/>
      <c r="AY337" s="118" t="n"/>
      <c r="AZ337" s="118" t="n"/>
      <c r="BA337" s="118" t="n"/>
      <c r="BB337" s="118" t="n"/>
      <c r="BC337" s="118" t="n"/>
      <c r="BD337" s="118" t="n"/>
      <c r="BE337" s="118" t="n"/>
      <c r="BF337" s="118" t="n"/>
      <c r="BG337" s="118" t="n"/>
      <c r="BH337" s="118" t="n"/>
      <c r="BI337" s="118" t="n"/>
      <c r="BJ337" s="118" t="n"/>
      <c r="BK337" s="118" t="n"/>
      <c r="BL337" s="118" t="n"/>
      <c r="BM337" s="118" t="n"/>
      <c r="BN337" s="118" t="n"/>
      <c r="BO337" s="118" t="n"/>
      <c r="BP337" s="118" t="n"/>
      <c r="BQ337" s="118" t="n"/>
      <c r="BR337" s="118" t="n"/>
      <c r="BS337" s="118" t="n"/>
      <c r="BT337" s="118">
        <f>COUNTIF(B337:BS337,1)</f>
        <v/>
      </c>
      <c r="BV337" s="76">
        <f>TRIM(RIGHT(A337, LEN(A337) - FIND("@", SUBSTITUTE(A337, " ", "@", LEN(A337)-LEN(SUBSTITUTE(A337," ",""))))))</f>
        <v/>
      </c>
      <c r="BW337" s="76">
        <f>TRIM(LEFT(A337,FIND(" ",A337&amp;" ")-1))</f>
        <v/>
      </c>
      <c r="BX337">
        <f>+IF(BV337=BV336,"Same","Diff")</f>
        <v/>
      </c>
      <c r="BY337">
        <f>IF(BX337="Same",IF(BW337=BW336,"same","Diff"))</f>
        <v/>
      </c>
    </row>
    <row r="338" ht="17" customHeight="1">
      <c r="A338" s="59" t="inlineStr">
        <is>
          <t>Paul Dumbrell</t>
        </is>
      </c>
      <c r="B338" s="117" t="n"/>
      <c r="C338" s="117" t="n"/>
      <c r="D338" s="117" t="n"/>
      <c r="E338" s="117" t="n"/>
      <c r="F338" s="117" t="n"/>
      <c r="G338" s="117" t="n"/>
      <c r="H338" s="117" t="n"/>
      <c r="I338" s="117" t="n"/>
      <c r="J338" s="118" t="n"/>
      <c r="K338" s="118" t="n"/>
      <c r="L338" s="118" t="n"/>
      <c r="M338" s="118" t="n"/>
      <c r="N338" s="118" t="n"/>
      <c r="O338" s="118" t="n"/>
      <c r="P338" s="118" t="n"/>
      <c r="Q338" s="118" t="n"/>
      <c r="R338" s="118" t="n"/>
      <c r="S338" s="118" t="n"/>
      <c r="T338" s="118" t="n"/>
      <c r="U338" s="118" t="n"/>
      <c r="V338" s="118" t="n"/>
      <c r="W338" s="118" t="n"/>
      <c r="X338" s="118" t="n"/>
      <c r="Y338" s="118" t="n"/>
      <c r="Z338" s="118" t="n"/>
      <c r="AA338" s="118" t="n"/>
      <c r="AB338" s="118" t="n"/>
      <c r="AC338" s="118" t="n"/>
      <c r="AD338" s="118" t="n"/>
      <c r="AE338" s="118" t="n"/>
      <c r="AF338" s="118" t="n"/>
      <c r="AG338" s="118" t="n"/>
      <c r="AH338" s="118" t="n"/>
      <c r="AI338" s="118" t="n"/>
      <c r="AJ338" s="118" t="n"/>
      <c r="AK338" s="118" t="n"/>
      <c r="AL338" s="118" t="n"/>
      <c r="AM338" s="118" t="n"/>
      <c r="AN338" s="118" t="n"/>
      <c r="AO338" s="118" t="n"/>
      <c r="AP338" s="118" t="n"/>
      <c r="AQ338" s="118" t="n">
        <v>1</v>
      </c>
      <c r="AR338" s="118" t="n"/>
      <c r="AS338" s="118" t="n">
        <v>1</v>
      </c>
      <c r="AT338" s="118" t="n">
        <v>1</v>
      </c>
      <c r="AU338" s="118" t="n">
        <v>1</v>
      </c>
      <c r="AV338" s="118" t="n">
        <v>1</v>
      </c>
      <c r="AW338" s="118" t="n">
        <v>1</v>
      </c>
      <c r="AX338" s="118" t="n">
        <v>1</v>
      </c>
      <c r="AY338" s="118" t="n">
        <v>1</v>
      </c>
      <c r="AZ338" s="118" t="n">
        <v>1</v>
      </c>
      <c r="BA338" s="118" t="n">
        <v>1</v>
      </c>
      <c r="BB338" s="118" t="n">
        <v>1</v>
      </c>
      <c r="BC338" s="118" t="n">
        <v>1</v>
      </c>
      <c r="BD338" s="118" t="n">
        <v>1</v>
      </c>
      <c r="BE338" s="118" t="n">
        <v>1</v>
      </c>
      <c r="BF338" s="118" t="n">
        <v>1</v>
      </c>
      <c r="BG338" s="118" t="n">
        <v>1</v>
      </c>
      <c r="BH338" s="118" t="n">
        <v>1</v>
      </c>
      <c r="BI338" s="118" t="n">
        <v>1</v>
      </c>
      <c r="BJ338" s="118" t="n">
        <v>1</v>
      </c>
      <c r="BK338" s="118" t="n">
        <v>1</v>
      </c>
      <c r="BL338" s="118" t="n"/>
      <c r="BM338" s="118" t="n"/>
      <c r="BN338" s="118" t="n"/>
      <c r="BO338" s="118" t="n"/>
      <c r="BP338" s="118" t="n"/>
      <c r="BQ338" s="118" t="n"/>
      <c r="BR338" s="118" t="n"/>
      <c r="BS338" s="118" t="n"/>
      <c r="BT338" s="118">
        <f>COUNTIF(B338:BS338,1)</f>
        <v/>
      </c>
      <c r="BV338" s="76">
        <f>TRIM(RIGHT(A338, LEN(A338) - FIND("@", SUBSTITUTE(A338, " ", "@", LEN(A338)-LEN(SUBSTITUTE(A338," ",""))))))</f>
        <v/>
      </c>
      <c r="BW338" s="76">
        <f>TRIM(LEFT(A338,FIND(" ",A338&amp;" ")-1))</f>
        <v/>
      </c>
      <c r="BX338">
        <f>+IF(BV338=BV337,"Same","Diff")</f>
        <v/>
      </c>
      <c r="BY338">
        <f>IF(BX338="Same",IF(BW338=BW337,"same","Diff"))</f>
        <v/>
      </c>
    </row>
    <row r="339" ht="17" customHeight="1">
      <c r="A339" s="59" t="inlineStr">
        <is>
          <t>Max Dumesny</t>
        </is>
      </c>
      <c r="B339" s="117" t="n"/>
      <c r="C339" s="117" t="n"/>
      <c r="D339" s="117" t="n"/>
      <c r="E339" s="117" t="n"/>
      <c r="F339" s="117" t="n"/>
      <c r="G339" s="117" t="n"/>
      <c r="H339" s="117" t="n"/>
      <c r="I339" s="117" t="n"/>
      <c r="J339" s="118" t="n"/>
      <c r="K339" s="118" t="n"/>
      <c r="L339" s="118" t="n"/>
      <c r="M339" s="118" t="n"/>
      <c r="N339" s="118" t="n"/>
      <c r="O339" s="118" t="n"/>
      <c r="P339" s="118" t="n"/>
      <c r="Q339" s="118" t="n"/>
      <c r="R339" s="118" t="n"/>
      <c r="S339" s="118" t="n"/>
      <c r="T339" s="118" t="n"/>
      <c r="U339" s="118" t="n"/>
      <c r="V339" s="118" t="n"/>
      <c r="W339" s="118" t="n"/>
      <c r="X339" s="118" t="n"/>
      <c r="Y339" s="118" t="n"/>
      <c r="Z339" s="118" t="n"/>
      <c r="AA339" s="118" t="n"/>
      <c r="AB339" s="118" t="n"/>
      <c r="AC339" s="118" t="n"/>
      <c r="AD339" s="118" t="n"/>
      <c r="AE339" s="118" t="n"/>
      <c r="AF339" s="118" t="n"/>
      <c r="AG339" s="118" t="n"/>
      <c r="AH339" s="118" t="n"/>
      <c r="AI339" s="118" t="n"/>
      <c r="AJ339" s="118" t="n"/>
      <c r="AK339" s="118" t="n"/>
      <c r="AL339" s="118" t="n">
        <v>1</v>
      </c>
      <c r="AM339" s="118" t="n"/>
      <c r="AN339" s="118" t="n"/>
      <c r="AO339" s="118" t="n"/>
      <c r="AP339" s="118" t="n"/>
      <c r="AQ339" s="118" t="n"/>
      <c r="AR339" s="118" t="n"/>
      <c r="AS339" s="118" t="n"/>
      <c r="AT339" s="118" t="n"/>
      <c r="AU339" s="118" t="n"/>
      <c r="AV339" s="118" t="n"/>
      <c r="AW339" s="118" t="n"/>
      <c r="AX339" s="118" t="n"/>
      <c r="AY339" s="118" t="n"/>
      <c r="AZ339" s="118" t="n"/>
      <c r="BA339" s="118" t="n"/>
      <c r="BB339" s="118" t="n"/>
      <c r="BC339" s="118" t="n"/>
      <c r="BD339" s="118" t="n"/>
      <c r="BE339" s="118" t="n"/>
      <c r="BF339" s="118" t="n"/>
      <c r="BG339" s="118" t="n"/>
      <c r="BH339" s="118" t="n"/>
      <c r="BI339" s="118" t="n"/>
      <c r="BJ339" s="118" t="n"/>
      <c r="BK339" s="118" t="n"/>
      <c r="BL339" s="118" t="n"/>
      <c r="BM339" s="118" t="n"/>
      <c r="BN339" s="118" t="n"/>
      <c r="BO339" s="118" t="n"/>
      <c r="BP339" s="118" t="n"/>
      <c r="BQ339" s="118" t="n"/>
      <c r="BR339" s="118" t="n"/>
      <c r="BS339" s="118" t="n"/>
      <c r="BT339" s="118">
        <f>COUNTIF(B339:BS339,1)</f>
        <v/>
      </c>
      <c r="BV339" s="76">
        <f>TRIM(RIGHT(A339, LEN(A339) - FIND("@", SUBSTITUTE(A339, " ", "@", LEN(A339)-LEN(SUBSTITUTE(A339," ",""))))))</f>
        <v/>
      </c>
      <c r="BW339" s="76">
        <f>TRIM(LEFT(A339,FIND(" ",A339&amp;" ")-1))</f>
        <v/>
      </c>
      <c r="BX339">
        <f>+IF(BV339=BV338,"Same","Diff")</f>
        <v/>
      </c>
      <c r="BY339">
        <f>IF(BX339="Same",IF(BW339=BW338,"same","Diff"))</f>
        <v/>
      </c>
    </row>
    <row r="340" ht="17" customHeight="1">
      <c r="A340" s="59" t="inlineStr">
        <is>
          <t>Ted Dumford</t>
        </is>
      </c>
      <c r="B340" s="117" t="n"/>
      <c r="C340" s="117" t="n"/>
      <c r="D340" s="117" t="n"/>
      <c r="E340" s="117" t="n"/>
      <c r="F340" s="117" t="n"/>
      <c r="G340" s="117" t="n"/>
      <c r="H340" s="117" t="n"/>
      <c r="I340" s="117" t="n"/>
      <c r="J340" s="118" t="n"/>
      <c r="K340" s="118" t="n"/>
      <c r="L340" s="118" t="n"/>
      <c r="M340" s="118" t="n"/>
      <c r="N340" s="118" t="n"/>
      <c r="O340" s="118" t="n"/>
      <c r="P340" s="118" t="n"/>
      <c r="Q340" s="118" t="n"/>
      <c r="R340" s="118" t="n"/>
      <c r="S340" s="118" t="n"/>
      <c r="T340" s="118" t="n"/>
      <c r="U340" s="118" t="n"/>
      <c r="V340" s="118" t="n"/>
      <c r="W340" s="118" t="n"/>
      <c r="X340" s="118" t="n"/>
      <c r="Y340" s="118" t="n"/>
      <c r="Z340" s="118" t="n"/>
      <c r="AA340" s="118" t="n"/>
      <c r="AB340" s="118" t="n"/>
      <c r="AC340" s="118" t="n"/>
      <c r="AD340" s="118" t="n"/>
      <c r="AE340" s="118" t="n"/>
      <c r="AF340" s="118" t="n"/>
      <c r="AG340" s="118" t="n">
        <v>1</v>
      </c>
      <c r="AH340" s="118" t="n"/>
      <c r="AI340" s="118" t="n"/>
      <c r="AJ340" s="118" t="n"/>
      <c r="AK340" s="118" t="n"/>
      <c r="AL340" s="118" t="n"/>
      <c r="AM340" s="118" t="n"/>
      <c r="AN340" s="118" t="n"/>
      <c r="AO340" s="118" t="n"/>
      <c r="AP340" s="118" t="n"/>
      <c r="AQ340" s="118" t="n"/>
      <c r="AR340" s="118" t="n"/>
      <c r="AS340" s="118" t="n"/>
      <c r="AT340" s="118" t="n"/>
      <c r="AU340" s="118" t="n"/>
      <c r="AV340" s="118" t="n"/>
      <c r="AW340" s="118" t="n"/>
      <c r="AX340" s="118" t="n"/>
      <c r="AY340" s="118" t="n"/>
      <c r="AZ340" s="118" t="n"/>
      <c r="BA340" s="118" t="n"/>
      <c r="BB340" s="118" t="n"/>
      <c r="BC340" s="118" t="n"/>
      <c r="BD340" s="118" t="n"/>
      <c r="BE340" s="118" t="n"/>
      <c r="BF340" s="118" t="n"/>
      <c r="BG340" s="118" t="n"/>
      <c r="BH340" s="118" t="n"/>
      <c r="BI340" s="118" t="n"/>
      <c r="BJ340" s="118" t="n"/>
      <c r="BK340" s="118" t="n"/>
      <c r="BL340" s="118" t="n"/>
      <c r="BM340" s="118" t="n"/>
      <c r="BN340" s="118" t="n"/>
      <c r="BO340" s="118" t="n"/>
      <c r="BP340" s="118" t="n"/>
      <c r="BQ340" s="118" t="n"/>
      <c r="BR340" s="118" t="n"/>
      <c r="BS340" s="118" t="n"/>
      <c r="BT340" s="118">
        <f>COUNTIF(B340:BS340,1)</f>
        <v/>
      </c>
      <c r="BV340" s="76">
        <f>TRIM(RIGHT(A340, LEN(A340) - FIND("@", SUBSTITUTE(A340, " ", "@", LEN(A340)-LEN(SUBSTITUTE(A340," ",""))))))</f>
        <v/>
      </c>
      <c r="BW340" s="76">
        <f>TRIM(LEFT(A340,FIND(" ",A340&amp;" ")-1))</f>
        <v/>
      </c>
      <c r="BX340">
        <f>+IF(BV340=BV339,"Same","Diff")</f>
        <v/>
      </c>
      <c r="BY340">
        <f>IF(BX340="Same",IF(BW340=BW339,"same","Diff"))</f>
        <v/>
      </c>
    </row>
    <row r="341" ht="17" customHeight="1">
      <c r="A341" s="59" t="inlineStr">
        <is>
          <t>Ted Dunford</t>
        </is>
      </c>
      <c r="B341" s="117" t="n"/>
      <c r="C341" s="117" t="n"/>
      <c r="D341" s="117" t="n"/>
      <c r="E341" s="117" t="n"/>
      <c r="F341" s="117" t="n"/>
      <c r="G341" s="117" t="n"/>
      <c r="H341" s="117" t="n"/>
      <c r="I341" s="117" t="n"/>
      <c r="J341" s="118" t="n"/>
      <c r="K341" s="118" t="n"/>
      <c r="L341" s="118" t="n"/>
      <c r="M341" s="118" t="n"/>
      <c r="N341" s="118" t="n"/>
      <c r="O341" s="118" t="n"/>
      <c r="P341" s="118" t="n"/>
      <c r="Q341" s="118" t="n"/>
      <c r="R341" s="118" t="n"/>
      <c r="S341" s="118" t="n"/>
      <c r="T341" s="118" t="n"/>
      <c r="U341" s="118" t="n"/>
      <c r="V341" s="118" t="n"/>
      <c r="W341" s="118" t="n"/>
      <c r="X341" s="118" t="n"/>
      <c r="Y341" s="118" t="n"/>
      <c r="Z341" s="118" t="n"/>
      <c r="AA341" s="118" t="n"/>
      <c r="AB341" s="118" t="n"/>
      <c r="AC341" s="118" t="n"/>
      <c r="AD341" s="118" t="n"/>
      <c r="AE341" s="118" t="n"/>
      <c r="AF341" s="118" t="n"/>
      <c r="AG341" s="118" t="n"/>
      <c r="AH341" s="118" t="n">
        <v>1</v>
      </c>
      <c r="AI341" s="118" t="n"/>
      <c r="AJ341" s="118" t="n"/>
      <c r="AK341" s="118" t="n"/>
      <c r="AL341" s="118" t="n"/>
      <c r="AM341" s="118" t="n"/>
      <c r="AN341" s="118" t="n"/>
      <c r="AO341" s="118" t="n"/>
      <c r="AP341" s="118" t="n"/>
      <c r="AQ341" s="118" t="n"/>
      <c r="AR341" s="118" t="n"/>
      <c r="AS341" s="118" t="n"/>
      <c r="AT341" s="118" t="n"/>
      <c r="AU341" s="118" t="n"/>
      <c r="AV341" s="118" t="n"/>
      <c r="AW341" s="118" t="n"/>
      <c r="AX341" s="118" t="n"/>
      <c r="AY341" s="118" t="n"/>
      <c r="AZ341" s="118" t="n"/>
      <c r="BA341" s="118" t="n"/>
      <c r="BB341" s="118" t="n"/>
      <c r="BC341" s="118" t="n"/>
      <c r="BD341" s="118" t="n"/>
      <c r="BE341" s="118" t="n"/>
      <c r="BF341" s="118" t="n"/>
      <c r="BG341" s="118" t="n"/>
      <c r="BH341" s="118" t="n"/>
      <c r="BI341" s="118" t="n"/>
      <c r="BJ341" s="118" t="n"/>
      <c r="BK341" s="118" t="n"/>
      <c r="BL341" s="118" t="n"/>
      <c r="BM341" s="118" t="n"/>
      <c r="BN341" s="118" t="n"/>
      <c r="BO341" s="118" t="n"/>
      <c r="BP341" s="118" t="n"/>
      <c r="BQ341" s="118" t="n"/>
      <c r="BR341" s="118" t="n"/>
      <c r="BS341" s="118" t="n"/>
      <c r="BT341" s="118">
        <f>COUNTIF(B341:BS341,1)</f>
        <v/>
      </c>
      <c r="BV341" s="76">
        <f>TRIM(RIGHT(A341, LEN(A341) - FIND("@", SUBSTITUTE(A341, " ", "@", LEN(A341)-LEN(SUBSTITUTE(A341," ",""))))))</f>
        <v/>
      </c>
      <c r="BW341" s="76">
        <f>TRIM(LEFT(A341,FIND(" ",A341&amp;" ")-1))</f>
        <v/>
      </c>
      <c r="BX341">
        <f>+IF(BV341=BV340,"Same","Diff")</f>
        <v/>
      </c>
      <c r="BY341">
        <f>IF(BX341="Same",IF(BW341=BW340,"same","Diff"))</f>
        <v/>
      </c>
    </row>
    <row r="342" ht="17" customHeight="1">
      <c r="A342" s="59" t="inlineStr">
        <is>
          <t>Don Dunoon</t>
        </is>
      </c>
      <c r="B342" s="117" t="n">
        <v>1</v>
      </c>
      <c r="C342" s="117" t="n"/>
      <c r="D342" s="117" t="n">
        <v>1</v>
      </c>
      <c r="E342" s="117" t="n"/>
      <c r="F342" s="117" t="n"/>
      <c r="G342" s="117" t="n"/>
      <c r="H342" s="117" t="n"/>
      <c r="I342" s="117" t="n"/>
      <c r="J342" s="118" t="n"/>
      <c r="K342" s="118" t="n"/>
      <c r="L342" s="118" t="n"/>
      <c r="M342" s="118" t="n"/>
      <c r="N342" s="118" t="n"/>
      <c r="O342" s="118" t="n"/>
      <c r="P342" s="118" t="n"/>
      <c r="Q342" s="118" t="n"/>
      <c r="R342" s="118" t="n"/>
      <c r="S342" s="118" t="n"/>
      <c r="T342" s="118" t="n"/>
      <c r="U342" s="118" t="n"/>
      <c r="V342" s="118" t="n"/>
      <c r="W342" s="118" t="n"/>
      <c r="X342" s="118" t="n"/>
      <c r="Y342" s="118" t="n"/>
      <c r="Z342" s="118" t="n"/>
      <c r="AA342" s="118" t="n"/>
      <c r="AB342" s="118" t="n"/>
      <c r="AC342" s="118" t="n"/>
      <c r="AD342" s="118" t="n"/>
      <c r="AE342" s="118" t="n"/>
      <c r="AF342" s="118" t="n"/>
      <c r="AG342" s="118" t="n"/>
      <c r="AH342" s="118" t="n"/>
      <c r="AI342" s="118" t="n"/>
      <c r="AJ342" s="118" t="n"/>
      <c r="AK342" s="118" t="n"/>
      <c r="AL342" s="118" t="n"/>
      <c r="AM342" s="118" t="n"/>
      <c r="AN342" s="118" t="n"/>
      <c r="AO342" s="118" t="n"/>
      <c r="AP342" s="118" t="n"/>
      <c r="AQ342" s="118" t="n"/>
      <c r="AR342" s="118" t="n"/>
      <c r="AS342" s="118" t="n"/>
      <c r="AT342" s="118" t="n"/>
      <c r="AU342" s="118" t="n"/>
      <c r="AV342" s="118" t="n"/>
      <c r="AW342" s="118" t="n"/>
      <c r="AX342" s="118" t="n"/>
      <c r="AY342" s="118" t="n"/>
      <c r="AZ342" s="118" t="n"/>
      <c r="BA342" s="118" t="n"/>
      <c r="BB342" s="118" t="n"/>
      <c r="BC342" s="118" t="n"/>
      <c r="BD342" s="118" t="n"/>
      <c r="BE342" s="118" t="n"/>
      <c r="BF342" s="118" t="n"/>
      <c r="BG342" s="118" t="n"/>
      <c r="BH342" s="118" t="n"/>
      <c r="BI342" s="118" t="n"/>
      <c r="BJ342" s="118" t="n"/>
      <c r="BK342" s="118" t="n"/>
      <c r="BL342" s="118" t="n"/>
      <c r="BM342" s="118" t="n"/>
      <c r="BN342" s="118" t="n"/>
      <c r="BO342" s="118" t="n"/>
      <c r="BP342" s="118" t="n"/>
      <c r="BQ342" s="118" t="n"/>
      <c r="BR342" s="118" t="n"/>
      <c r="BS342" s="118" t="n"/>
      <c r="BT342" s="118">
        <f>COUNTIF(B342:BS342,1)</f>
        <v/>
      </c>
      <c r="BV342" s="76">
        <f>TRIM(RIGHT(A342, LEN(A342) - FIND("@", SUBSTITUTE(A342, " ", "@", LEN(A342)-LEN(SUBSTITUTE(A342," ",""))))))</f>
        <v/>
      </c>
      <c r="BW342" s="76">
        <f>TRIM(LEFT(A342,FIND(" ",A342&amp;" ")-1))</f>
        <v/>
      </c>
      <c r="BX342">
        <f>+IF(BV342=BV341,"Same","Diff")</f>
        <v/>
      </c>
      <c r="BY342">
        <f>IF(BX342="Same",IF(BW342=BW341,"same","Diff"))</f>
        <v/>
      </c>
    </row>
    <row r="343" ht="17" customHeight="1">
      <c r="A343" s="59" t="inlineStr">
        <is>
          <t>Troy Dunstan</t>
        </is>
      </c>
      <c r="B343" s="117" t="n"/>
      <c r="C343" s="117" t="n"/>
      <c r="D343" s="117" t="n"/>
      <c r="E343" s="117" t="n"/>
      <c r="F343" s="117" t="n"/>
      <c r="G343" s="117" t="n"/>
      <c r="H343" s="117" t="n"/>
      <c r="I343" s="117" t="n"/>
      <c r="J343" s="118" t="n"/>
      <c r="K343" s="118" t="n"/>
      <c r="L343" s="118" t="n"/>
      <c r="M343" s="118" t="n"/>
      <c r="N343" s="118" t="n"/>
      <c r="O343" s="118" t="n"/>
      <c r="P343" s="118" t="n"/>
      <c r="Q343" s="118" t="n"/>
      <c r="R343" s="118" t="n"/>
      <c r="S343" s="118" t="n"/>
      <c r="T343" s="118" t="n"/>
      <c r="U343" s="118" t="n"/>
      <c r="V343" s="118" t="n"/>
      <c r="W343" s="118" t="n"/>
      <c r="X343" s="118" t="n"/>
      <c r="Y343" s="118" t="n"/>
      <c r="Z343" s="118" t="n"/>
      <c r="AA343" s="118" t="n"/>
      <c r="AB343" s="118" t="n"/>
      <c r="AC343" s="118" t="n"/>
      <c r="AD343" s="118" t="n"/>
      <c r="AE343" s="118" t="n"/>
      <c r="AF343" s="118" t="n"/>
      <c r="AG343" s="118" t="n"/>
      <c r="AH343" s="118" t="n">
        <v>1</v>
      </c>
      <c r="AI343" s="118" t="n">
        <v>1</v>
      </c>
      <c r="AJ343" s="118" t="n">
        <v>1</v>
      </c>
      <c r="AK343" s="118" t="n">
        <v>1</v>
      </c>
      <c r="AL343" s="118" t="n"/>
      <c r="AM343" s="118" t="n"/>
      <c r="AN343" s="118" t="n"/>
      <c r="AO343" s="118" t="n"/>
      <c r="AP343" s="118" t="n"/>
      <c r="AQ343" s="118" t="n"/>
      <c r="AR343" s="118" t="n"/>
      <c r="AS343" s="118" t="n"/>
      <c r="AT343" s="118" t="n"/>
      <c r="AU343" s="118" t="n"/>
      <c r="AV343" s="118" t="n"/>
      <c r="AW343" s="118" t="n"/>
      <c r="AX343" s="118" t="n"/>
      <c r="AY343" s="118" t="n"/>
      <c r="AZ343" s="118" t="n"/>
      <c r="BA343" s="118" t="n"/>
      <c r="BB343" s="118" t="n"/>
      <c r="BC343" s="118" t="n"/>
      <c r="BD343" s="118" t="n"/>
      <c r="BE343" s="118" t="n"/>
      <c r="BF343" s="118" t="n"/>
      <c r="BG343" s="118" t="n"/>
      <c r="BH343" s="118" t="n"/>
      <c r="BI343" s="118" t="n"/>
      <c r="BJ343" s="118" t="n"/>
      <c r="BK343" s="118" t="n"/>
      <c r="BL343" s="118" t="n"/>
      <c r="BM343" s="118" t="n"/>
      <c r="BN343" s="118" t="n"/>
      <c r="BO343" s="118" t="n"/>
      <c r="BP343" s="118" t="n"/>
      <c r="BQ343" s="118" t="n"/>
      <c r="BR343" s="118" t="n"/>
      <c r="BS343" s="118" t="n"/>
      <c r="BT343" s="118">
        <f>COUNTIF(B343:BS343,1)</f>
        <v/>
      </c>
      <c r="BV343" s="76">
        <f>TRIM(RIGHT(A343, LEN(A343) - FIND("@", SUBSTITUTE(A343, " ", "@", LEN(A343)-LEN(SUBSTITUTE(A343," ",""))))))</f>
        <v/>
      </c>
      <c r="BW343" s="76">
        <f>TRIM(LEFT(A343,FIND(" ",A343&amp;" ")-1))</f>
        <v/>
      </c>
      <c r="BX343">
        <f>+IF(BV343=BV342,"Same","Diff")</f>
        <v/>
      </c>
      <c r="BY343">
        <f>IF(BX343="Same",IF(BW343=BW342,"same","Diff"))</f>
        <v/>
      </c>
    </row>
    <row r="344" ht="17" customHeight="1">
      <c r="A344" s="60" t="inlineStr">
        <is>
          <t>Steve Dymand</t>
        </is>
      </c>
      <c r="B344" s="119" t="n"/>
      <c r="C344" s="119" t="n"/>
      <c r="D344" s="119" t="n"/>
      <c r="E344" s="119" t="n"/>
      <c r="F344" s="119" t="n"/>
      <c r="G344" s="119" t="n"/>
      <c r="H344" s="119" t="n"/>
      <c r="I344" s="119" t="n"/>
      <c r="J344" s="118" t="n"/>
      <c r="K344" s="118" t="n"/>
      <c r="L344" s="118" t="n"/>
      <c r="M344" s="118" t="n"/>
      <c r="N344" s="118" t="n"/>
      <c r="O344" s="118" t="n"/>
      <c r="P344" s="118" t="n"/>
      <c r="Q344" s="118" t="n"/>
      <c r="R344" s="118" t="n"/>
      <c r="S344" s="118" t="n"/>
      <c r="T344" s="118" t="n"/>
      <c r="U344" s="118" t="n"/>
      <c r="V344" s="118" t="n"/>
      <c r="W344" s="118" t="n">
        <v>1</v>
      </c>
      <c r="X344" s="118" t="n"/>
      <c r="Y344" s="118" t="n"/>
      <c r="Z344" s="118" t="n"/>
      <c r="AA344" s="118" t="n"/>
      <c r="AB344" s="118" t="n"/>
      <c r="AC344" s="118" t="n"/>
      <c r="AD344" s="118" t="n"/>
      <c r="AE344" s="118" t="n"/>
      <c r="AF344" s="118" t="n"/>
      <c r="AG344" s="118" t="n"/>
      <c r="AH344" s="118" t="n"/>
      <c r="AI344" s="118" t="n"/>
      <c r="AJ344" s="118" t="n"/>
      <c r="AK344" s="118" t="n"/>
      <c r="AL344" s="118" t="n"/>
      <c r="AM344" s="118" t="n"/>
      <c r="AN344" s="118" t="n"/>
      <c r="AO344" s="118" t="n"/>
      <c r="AP344" s="118" t="n"/>
      <c r="AQ344" s="118" t="n"/>
      <c r="AR344" s="118" t="n"/>
      <c r="AS344" s="118" t="n"/>
      <c r="AT344" s="118" t="n"/>
      <c r="AU344" s="118" t="n"/>
      <c r="AV344" s="118" t="n"/>
      <c r="AW344" s="118" t="n"/>
      <c r="AX344" s="118" t="n"/>
      <c r="AY344" s="118" t="n"/>
      <c r="AZ344" s="118" t="n"/>
      <c r="BA344" s="118" t="n"/>
      <c r="BB344" s="118" t="n"/>
      <c r="BC344" s="118" t="n"/>
      <c r="BD344" s="118" t="n"/>
      <c r="BE344" s="118" t="n"/>
      <c r="BF344" s="118" t="n"/>
      <c r="BG344" s="118" t="n"/>
      <c r="BH344" s="118" t="n"/>
      <c r="BI344" s="118" t="n"/>
      <c r="BJ344" s="118" t="n"/>
      <c r="BK344" s="118" t="n"/>
      <c r="BL344" s="118" t="n"/>
      <c r="BM344" s="118" t="n"/>
      <c r="BN344" s="118" t="n"/>
      <c r="BO344" s="118" t="n"/>
      <c r="BP344" s="118" t="n"/>
      <c r="BQ344" s="118" t="n"/>
      <c r="BR344" s="118" t="n"/>
      <c r="BS344" s="118" t="n"/>
      <c r="BT344" s="118">
        <f>COUNTIF(B344:BS344,1)</f>
        <v/>
      </c>
      <c r="BV344" s="76">
        <f>TRIM(RIGHT(A344, LEN(A344) - FIND("@", SUBSTITUTE(A344, " ", "@", LEN(A344)-LEN(SUBSTITUTE(A344," ",""))))))</f>
        <v/>
      </c>
      <c r="BW344" s="76">
        <f>TRIM(LEFT(A344,FIND(" ",A344&amp;" ")-1))</f>
        <v/>
      </c>
      <c r="BX344">
        <f>+IF(BV344=BV343,"Same","Diff")</f>
        <v/>
      </c>
      <c r="BY344">
        <f>IF(BX344="Same",IF(BW344=BW343,"same","Diff"))</f>
        <v/>
      </c>
    </row>
    <row r="345" ht="17" customHeight="1">
      <c r="A345" s="60" t="inlineStr">
        <is>
          <t>David Earle</t>
        </is>
      </c>
      <c r="B345" s="119" t="n"/>
      <c r="C345" s="119" t="n"/>
      <c r="D345" s="119" t="n"/>
      <c r="E345" s="119" t="n"/>
      <c r="F345" s="119" t="n"/>
      <c r="G345" s="119" t="n"/>
      <c r="H345" s="119" t="n"/>
      <c r="I345" s="119" t="n"/>
      <c r="J345" s="118" t="n"/>
      <c r="K345" s="118" t="n"/>
      <c r="L345" s="118" t="n"/>
      <c r="M345" s="118" t="n"/>
      <c r="N345" s="118" t="n"/>
      <c r="O345" s="118" t="n"/>
      <c r="P345" s="118" t="n"/>
      <c r="Q345" s="118" t="n"/>
      <c r="R345" s="118" t="n"/>
      <c r="S345" s="118" t="n"/>
      <c r="T345" s="118" t="n"/>
      <c r="U345" s="118" t="n">
        <v>1</v>
      </c>
      <c r="V345" s="118" t="n">
        <v>1</v>
      </c>
      <c r="W345" s="118" t="n"/>
      <c r="X345" s="118" t="n"/>
      <c r="Y345" s="118" t="n"/>
      <c r="Z345" s="118" t="n"/>
      <c r="AA345" s="118" t="n"/>
      <c r="AB345" s="118" t="n"/>
      <c r="AC345" s="118" t="n"/>
      <c r="AD345" s="118" t="n"/>
      <c r="AE345" s="118" t="n"/>
      <c r="AF345" s="118" t="n"/>
      <c r="AG345" s="118" t="n"/>
      <c r="AH345" s="118" t="n"/>
      <c r="AI345" s="118" t="n"/>
      <c r="AJ345" s="118" t="n"/>
      <c r="AK345" s="118" t="n"/>
      <c r="AL345" s="118" t="n"/>
      <c r="AM345" s="118" t="n"/>
      <c r="AN345" s="118" t="n"/>
      <c r="AO345" s="118" t="n"/>
      <c r="AP345" s="118" t="n"/>
      <c r="AQ345" s="118" t="n"/>
      <c r="AR345" s="118" t="n"/>
      <c r="AS345" s="118" t="n"/>
      <c r="AT345" s="118" t="n"/>
      <c r="AU345" s="118" t="n"/>
      <c r="AV345" s="118" t="n"/>
      <c r="AW345" s="118" t="n"/>
      <c r="AX345" s="118" t="n"/>
      <c r="AY345" s="118" t="n"/>
      <c r="AZ345" s="118" t="n"/>
      <c r="BA345" s="118" t="n"/>
      <c r="BB345" s="118" t="n"/>
      <c r="BC345" s="118" t="n"/>
      <c r="BD345" s="118" t="n"/>
      <c r="BE345" s="118" t="n"/>
      <c r="BF345" s="118" t="n"/>
      <c r="BG345" s="118" t="n"/>
      <c r="BH345" s="118" t="n"/>
      <c r="BI345" s="118" t="n"/>
      <c r="BJ345" s="118" t="n"/>
      <c r="BK345" s="118" t="n"/>
      <c r="BL345" s="118" t="n"/>
      <c r="BM345" s="118" t="n"/>
      <c r="BN345" s="118" t="n"/>
      <c r="BO345" s="118" t="n"/>
      <c r="BP345" s="118" t="n"/>
      <c r="BQ345" s="118" t="n"/>
      <c r="BR345" s="118" t="n"/>
      <c r="BS345" s="118" t="n"/>
      <c r="BT345" s="118">
        <f>COUNTIF(B345:BS345,1)</f>
        <v/>
      </c>
      <c r="BV345" s="76">
        <f>TRIM(RIGHT(A345, LEN(A345) - FIND("@", SUBSTITUTE(A345, " ", "@", LEN(A345)-LEN(SUBSTITUTE(A345," ",""))))))</f>
        <v/>
      </c>
      <c r="BW345" s="76">
        <f>TRIM(LEFT(A345,FIND(" ",A345&amp;" ")-1))</f>
        <v/>
      </c>
      <c r="BX345">
        <f>+IF(BV345=BV344,"Same","Diff")</f>
        <v/>
      </c>
      <c r="BY345">
        <f>IF(BX345="Same",IF(BW345=BW344,"same","Diff"))</f>
        <v/>
      </c>
    </row>
    <row r="346" ht="17" customHeight="1">
      <c r="A346" s="59" t="inlineStr">
        <is>
          <t>Gregg Easton</t>
        </is>
      </c>
      <c r="B346" s="117" t="n"/>
      <c r="C346" s="117" t="n"/>
      <c r="D346" s="117" t="n"/>
      <c r="E346" s="117" t="n"/>
      <c r="F346" s="117" t="n"/>
      <c r="G346" s="117" t="n"/>
      <c r="H346" s="117" t="n"/>
      <c r="I346" s="117" t="n"/>
      <c r="J346" s="118" t="n"/>
      <c r="K346" s="118" t="n"/>
      <c r="L346" s="118" t="n"/>
      <c r="M346" s="118" t="n"/>
      <c r="N346" s="118" t="n"/>
      <c r="O346" s="118" t="n"/>
      <c r="P346" s="118" t="n"/>
      <c r="Q346" s="118" t="n"/>
      <c r="R346" s="118" t="n"/>
      <c r="S346" s="118" t="n"/>
      <c r="T346" s="118" t="n"/>
      <c r="U346" s="118" t="n"/>
      <c r="V346" s="118" t="n"/>
      <c r="W346" s="118" t="n"/>
      <c r="X346" s="118" t="n"/>
      <c r="Y346" s="118" t="n"/>
      <c r="Z346" s="118" t="n"/>
      <c r="AA346" s="118" t="n"/>
      <c r="AB346" s="118" t="n"/>
      <c r="AC346" s="118" t="n"/>
      <c r="AD346" s="118" t="n"/>
      <c r="AE346" s="118" t="n"/>
      <c r="AF346" s="118" t="n"/>
      <c r="AG346" s="118" t="n"/>
      <c r="AH346" s="118" t="n">
        <v>1</v>
      </c>
      <c r="AI346" s="118" t="n">
        <v>1</v>
      </c>
      <c r="AJ346" s="118" t="n"/>
      <c r="AK346" s="118" t="n"/>
      <c r="AL346" s="118" t="n"/>
      <c r="AM346" s="118" t="n"/>
      <c r="AN346" s="118" t="n"/>
      <c r="AO346" s="118" t="n"/>
      <c r="AP346" s="118" t="n"/>
      <c r="AQ346" s="118" t="n"/>
      <c r="AR346" s="118" t="n"/>
      <c r="AS346" s="118" t="n"/>
      <c r="AT346" s="118" t="n"/>
      <c r="AU346" s="118" t="n"/>
      <c r="AV346" s="118" t="n"/>
      <c r="AW346" s="118" t="n"/>
      <c r="AX346" s="118" t="n"/>
      <c r="AY346" s="118" t="n"/>
      <c r="AZ346" s="118" t="n"/>
      <c r="BA346" s="118" t="n"/>
      <c r="BB346" s="118" t="n"/>
      <c r="BC346" s="118" t="n"/>
      <c r="BD346" s="118" t="n"/>
      <c r="BE346" s="118" t="n"/>
      <c r="BF346" s="118" t="n"/>
      <c r="BG346" s="118" t="n"/>
      <c r="BH346" s="118" t="n"/>
      <c r="BI346" s="118" t="n"/>
      <c r="BJ346" s="118" t="n"/>
      <c r="BK346" s="118" t="n"/>
      <c r="BL346" s="118" t="n"/>
      <c r="BM346" s="118" t="n"/>
      <c r="BN346" s="118" t="n"/>
      <c r="BO346" s="118" t="n"/>
      <c r="BP346" s="118" t="n"/>
      <c r="BQ346" s="118" t="n"/>
      <c r="BR346" s="118" t="n"/>
      <c r="BS346" s="118" t="n"/>
      <c r="BT346" s="118">
        <f>COUNTIF(B346:BS346,1)</f>
        <v/>
      </c>
      <c r="BV346" s="76">
        <f>TRIM(RIGHT(A346, LEN(A346) - FIND("@", SUBSTITUTE(A346, " ", "@", LEN(A346)-LEN(SUBSTITUTE(A346," ",""))))))</f>
        <v/>
      </c>
      <c r="BW346" s="76">
        <f>TRIM(LEFT(A346,FIND(" ",A346&amp;" ")-1))</f>
        <v/>
      </c>
      <c r="BX346">
        <f>+IF(BV346=BV345,"Same","Diff")</f>
        <v/>
      </c>
      <c r="BY346">
        <f>IF(BX346="Same",IF(BW346=BW345,"same","Diff"))</f>
        <v/>
      </c>
    </row>
    <row r="347" ht="19" customHeight="1">
      <c r="A347" s="59" t="inlineStr">
        <is>
          <t>Gregg Easton2</t>
        </is>
      </c>
      <c r="B347" s="117" t="n"/>
      <c r="C347" s="117" t="n"/>
      <c r="D347" s="117" t="n"/>
      <c r="E347" s="117" t="n"/>
      <c r="F347" s="117" t="n"/>
      <c r="G347" s="117" t="n"/>
      <c r="H347" s="117" t="n"/>
      <c r="I347" s="117" t="n"/>
      <c r="J347" s="118" t="n"/>
      <c r="K347" s="118" t="n"/>
      <c r="L347" s="118" t="n"/>
      <c r="M347" s="118" t="n"/>
      <c r="N347" s="118" t="n"/>
      <c r="O347" s="118" t="n"/>
      <c r="P347" s="118" t="n"/>
      <c r="Q347" s="118" t="n"/>
      <c r="R347" s="118" t="n"/>
      <c r="S347" s="118" t="n"/>
      <c r="T347" s="118" t="n"/>
      <c r="U347" s="118" t="n"/>
      <c r="V347" s="118" t="n"/>
      <c r="W347" s="118" t="n"/>
      <c r="X347" s="118" t="n"/>
      <c r="Y347" s="118" t="n"/>
      <c r="Z347" s="118" t="n"/>
      <c r="AA347" s="118" t="n"/>
      <c r="AB347" s="118" t="n"/>
      <c r="AC347" s="118" t="n"/>
      <c r="AD347" s="118" t="n"/>
      <c r="AE347" s="118" t="n"/>
      <c r="AF347" s="118" t="n"/>
      <c r="AG347" s="118" t="n"/>
      <c r="AH347" s="118" t="n"/>
      <c r="AI347" s="118" t="n"/>
      <c r="AJ347" s="118" t="n">
        <v>1</v>
      </c>
      <c r="AK347" s="118" t="n"/>
      <c r="AL347" s="118" t="n"/>
      <c r="AM347" s="118" t="n"/>
      <c r="AN347" s="118" t="n"/>
      <c r="AO347" s="118" t="n"/>
      <c r="AP347" s="118" t="n"/>
      <c r="AQ347" s="118" t="n"/>
      <c r="AR347" s="118" t="n"/>
      <c r="AS347" s="118" t="n"/>
      <c r="AT347" s="118" t="n"/>
      <c r="AU347" s="118" t="n"/>
      <c r="AV347" s="118" t="n"/>
      <c r="AW347" s="118" t="n"/>
      <c r="AX347" s="118" t="n"/>
      <c r="AY347" s="118" t="n"/>
      <c r="AZ347" s="118" t="n"/>
      <c r="BA347" s="118" t="n"/>
      <c r="BB347" s="118" t="n"/>
      <c r="BC347" s="118" t="n"/>
      <c r="BD347" s="118" t="n"/>
      <c r="BE347" s="118" t="n"/>
      <c r="BF347" s="118" t="n"/>
      <c r="BG347" s="118" t="n"/>
      <c r="BH347" s="118" t="n"/>
      <c r="BI347" s="118" t="n"/>
      <c r="BJ347" s="118" t="n"/>
      <c r="BK347" s="118" t="n"/>
      <c r="BL347" s="118" t="n"/>
      <c r="BM347" s="118" t="n"/>
      <c r="BN347" s="118" t="n"/>
      <c r="BO347" s="118" t="n"/>
      <c r="BP347" s="118" t="n"/>
      <c r="BQ347" s="118" t="n"/>
      <c r="BR347" s="118" t="n"/>
      <c r="BS347" s="118" t="n"/>
      <c r="BT347" s="118">
        <f>COUNTIF(B347:BS347,1)</f>
        <v/>
      </c>
      <c r="BV347" s="76">
        <f>TRIM(RIGHT(A347, LEN(A347) - FIND("@", SUBSTITUTE(A347, " ", "@", LEN(A347)-LEN(SUBSTITUTE(A347," ",""))))))</f>
        <v/>
      </c>
      <c r="BW347" s="76">
        <f>TRIM(LEFT(A347,FIND(" ",A347&amp;" ")-1))</f>
        <v/>
      </c>
      <c r="BX347">
        <f>+IF(BV347=BV346,"Same","Diff")</f>
        <v/>
      </c>
      <c r="BY347">
        <f>IF(BX347="Same",IF(BW347=BW346,"same","Diff"))</f>
        <v/>
      </c>
    </row>
    <row r="348" ht="17" customHeight="1">
      <c r="A348" s="60" t="inlineStr">
        <is>
          <t>Bob Edgerton</t>
        </is>
      </c>
      <c r="B348" s="119" t="n"/>
      <c r="C348" s="119" t="n"/>
      <c r="D348" s="119" t="n"/>
      <c r="E348" s="119" t="n"/>
      <c r="F348" s="119" t="n"/>
      <c r="G348" s="119" t="n"/>
      <c r="H348" s="119" t="n">
        <v>1</v>
      </c>
      <c r="I348" s="119" t="n">
        <v>1</v>
      </c>
      <c r="J348" s="118" t="n"/>
      <c r="K348" s="118" t="n">
        <v>1</v>
      </c>
      <c r="L348" s="118" t="n"/>
      <c r="M348" s="118" t="n"/>
      <c r="N348" s="118" t="n"/>
      <c r="O348" s="118" t="n">
        <v>1</v>
      </c>
      <c r="P348" s="118" t="n"/>
      <c r="Q348" s="118" t="n"/>
      <c r="R348" s="118" t="n"/>
      <c r="S348" s="118" t="n"/>
      <c r="T348" s="118" t="n"/>
      <c r="U348" s="118" t="n"/>
      <c r="V348" s="118" t="n"/>
      <c r="W348" s="118" t="n"/>
      <c r="X348" s="118" t="n"/>
      <c r="Y348" s="118" t="n"/>
      <c r="Z348" s="118" t="n"/>
      <c r="AA348" s="118" t="n"/>
      <c r="AB348" s="118" t="n"/>
      <c r="AC348" s="118" t="n"/>
      <c r="AD348" s="118" t="n"/>
      <c r="AE348" s="118" t="n"/>
      <c r="AF348" s="118" t="n"/>
      <c r="AG348" s="118" t="n"/>
      <c r="AH348" s="118" t="n"/>
      <c r="AI348" s="118" t="n"/>
      <c r="AJ348" s="118" t="n"/>
      <c r="AK348" s="118" t="n"/>
      <c r="AL348" s="118" t="n"/>
      <c r="AM348" s="118" t="n"/>
      <c r="AN348" s="118" t="n"/>
      <c r="AO348" s="118" t="n"/>
      <c r="AP348" s="118" t="n"/>
      <c r="AQ348" s="118" t="n"/>
      <c r="AR348" s="118" t="n"/>
      <c r="AS348" s="118" t="n"/>
      <c r="AT348" s="118" t="n"/>
      <c r="AU348" s="118" t="n"/>
      <c r="AV348" s="118" t="n"/>
      <c r="AW348" s="118" t="n"/>
      <c r="AX348" s="118" t="n"/>
      <c r="AY348" s="118" t="n"/>
      <c r="AZ348" s="118" t="n"/>
      <c r="BA348" s="118" t="n"/>
      <c r="BB348" s="118" t="n"/>
      <c r="BC348" s="118" t="n"/>
      <c r="BD348" s="118" t="n"/>
      <c r="BE348" s="118" t="n"/>
      <c r="BF348" s="118" t="n"/>
      <c r="BG348" s="118" t="n"/>
      <c r="BH348" s="118" t="n"/>
      <c r="BI348" s="118" t="n"/>
      <c r="BJ348" s="118" t="n"/>
      <c r="BK348" s="118" t="n"/>
      <c r="BL348" s="118" t="n"/>
      <c r="BM348" s="118" t="n"/>
      <c r="BN348" s="118" t="n"/>
      <c r="BO348" s="118" t="n"/>
      <c r="BP348" s="118" t="n"/>
      <c r="BQ348" s="118" t="n"/>
      <c r="BR348" s="118" t="n"/>
      <c r="BS348" s="118" t="n"/>
      <c r="BT348" s="118">
        <f>COUNTIF(B348:BS348,1)</f>
        <v/>
      </c>
      <c r="BV348" s="76">
        <f>TRIM(RIGHT(A348, LEN(A348) - FIND("@", SUBSTITUTE(A348, " ", "@", LEN(A348)-LEN(SUBSTITUTE(A348," ",""))))))</f>
        <v/>
      </c>
      <c r="BW348" s="76">
        <f>TRIM(LEFT(A348,FIND(" ",A348&amp;" ")-1))</f>
        <v/>
      </c>
      <c r="BX348">
        <f>+IF(BV348=BV347,"Same","Diff")</f>
        <v/>
      </c>
      <c r="BY348">
        <f>IF(BX348="Same",IF(BW348=BW347,"same","Diff"))</f>
        <v/>
      </c>
    </row>
    <row r="349" ht="17" customHeight="1">
      <c r="A349" s="60" t="inlineStr">
        <is>
          <t>Ross Edgerton</t>
        </is>
      </c>
      <c r="B349" s="119" t="n"/>
      <c r="C349" s="119" t="n"/>
      <c r="D349" s="119" t="n"/>
      <c r="E349" s="119" t="n"/>
      <c r="F349" s="119" t="n"/>
      <c r="G349" s="119" t="n"/>
      <c r="H349" s="119" t="n">
        <v>1</v>
      </c>
      <c r="I349" s="119" t="n"/>
      <c r="J349" s="118" t="n"/>
      <c r="K349" s="118" t="n">
        <v>1</v>
      </c>
      <c r="L349" s="118" t="n"/>
      <c r="M349" s="118" t="n"/>
      <c r="N349" s="118" t="n"/>
      <c r="O349" s="118" t="n"/>
      <c r="P349" s="118" t="n"/>
      <c r="Q349" s="118" t="n"/>
      <c r="R349" s="118" t="n"/>
      <c r="S349" s="118" t="n"/>
      <c r="T349" s="118" t="n"/>
      <c r="U349" s="118" t="n"/>
      <c r="V349" s="118" t="n"/>
      <c r="W349" s="118" t="n"/>
      <c r="X349" s="118" t="n"/>
      <c r="Y349" s="118" t="n"/>
      <c r="Z349" s="118" t="n"/>
      <c r="AA349" s="118" t="n"/>
      <c r="AB349" s="118" t="n"/>
      <c r="AC349" s="118" t="n"/>
      <c r="AD349" s="118" t="n"/>
      <c r="AE349" s="118" t="n"/>
      <c r="AF349" s="118" t="n"/>
      <c r="AG349" s="118" t="n"/>
      <c r="AH349" s="118" t="n"/>
      <c r="AI349" s="118" t="n"/>
      <c r="AJ349" s="118" t="n"/>
      <c r="AK349" s="118" t="n"/>
      <c r="AL349" s="118" t="n"/>
      <c r="AM349" s="118" t="n"/>
      <c r="AN349" s="118" t="n"/>
      <c r="AO349" s="118" t="n"/>
      <c r="AP349" s="118" t="n"/>
      <c r="AQ349" s="118" t="n"/>
      <c r="AR349" s="118" t="n"/>
      <c r="AS349" s="118" t="n"/>
      <c r="AT349" s="118" t="n"/>
      <c r="AU349" s="118" t="n"/>
      <c r="AV349" s="118" t="n"/>
      <c r="AW349" s="118" t="n"/>
      <c r="AX349" s="118" t="n"/>
      <c r="AY349" s="118" t="n"/>
      <c r="AZ349" s="118" t="n"/>
      <c r="BA349" s="118" t="n"/>
      <c r="BB349" s="118" t="n"/>
      <c r="BC349" s="118" t="n"/>
      <c r="BD349" s="118" t="n"/>
      <c r="BE349" s="118" t="n"/>
      <c r="BF349" s="118" t="n"/>
      <c r="BG349" s="118" t="n"/>
      <c r="BH349" s="118" t="n"/>
      <c r="BI349" s="118" t="n"/>
      <c r="BJ349" s="118" t="n"/>
      <c r="BK349" s="118" t="n"/>
      <c r="BL349" s="118" t="n"/>
      <c r="BM349" s="118" t="n"/>
      <c r="BN349" s="118" t="n"/>
      <c r="BO349" s="118" t="n"/>
      <c r="BP349" s="118" t="n"/>
      <c r="BQ349" s="118" t="n"/>
      <c r="BR349" s="118" t="n"/>
      <c r="BS349" s="118" t="n"/>
      <c r="BT349" s="118">
        <f>COUNTIF(B349:BS349,1)</f>
        <v/>
      </c>
      <c r="BV349" s="76">
        <f>TRIM(RIGHT(A349, LEN(A349) - FIND("@", SUBSTITUTE(A349, " ", "@", LEN(A349)-LEN(SUBSTITUTE(A349," ",""))))))</f>
        <v/>
      </c>
      <c r="BW349" s="76">
        <f>TRIM(LEFT(A349,FIND(" ",A349&amp;" ")-1))</f>
        <v/>
      </c>
      <c r="BX349">
        <f>+IF(BV349=BV348,"Same","Diff")</f>
        <v/>
      </c>
      <c r="BY349">
        <f>IF(BX349="Same",IF(BW349=BW348,"same","Diff"))</f>
        <v/>
      </c>
    </row>
    <row r="350" ht="17" customHeight="1">
      <c r="A350" s="60" t="inlineStr">
        <is>
          <t>Tony Edmondson</t>
        </is>
      </c>
      <c r="B350" s="119" t="n"/>
      <c r="C350" s="119" t="n"/>
      <c r="D350" s="119" t="n"/>
      <c r="E350" s="119" t="n"/>
      <c r="F350" s="119" t="n"/>
      <c r="G350" s="119" t="n"/>
      <c r="H350" s="119" t="n"/>
      <c r="I350" s="119" t="n"/>
      <c r="J350" s="118" t="n"/>
      <c r="K350" s="118" t="n"/>
      <c r="L350" s="118" t="n"/>
      <c r="M350" s="118" t="n"/>
      <c r="N350" s="118" t="n"/>
      <c r="O350" s="118" t="n"/>
      <c r="P350" s="118" t="n"/>
      <c r="Q350" s="118" t="n"/>
      <c r="R350" s="118" t="n"/>
      <c r="S350" s="118" t="n"/>
      <c r="T350" s="118" t="n"/>
      <c r="U350" s="118" t="n"/>
      <c r="V350" s="118" t="n"/>
      <c r="W350" s="118" t="n">
        <v>1</v>
      </c>
      <c r="X350" s="118" t="n"/>
      <c r="Y350" s="118" t="n"/>
      <c r="Z350" s="118" t="n"/>
      <c r="AA350" s="118" t="n"/>
      <c r="AB350" s="118" t="n"/>
      <c r="AC350" s="118" t="n"/>
      <c r="AD350" s="118" t="n"/>
      <c r="AE350" s="118" t="n"/>
      <c r="AF350" s="118" t="n"/>
      <c r="AG350" s="118" t="n"/>
      <c r="AH350" s="118" t="n"/>
      <c r="AI350" s="118" t="n"/>
      <c r="AJ350" s="118" t="n"/>
      <c r="AK350" s="118" t="n"/>
      <c r="AL350" s="118" t="n"/>
      <c r="AM350" s="118" t="n"/>
      <c r="AN350" s="118" t="n"/>
      <c r="AO350" s="118" t="n"/>
      <c r="AP350" s="118" t="n"/>
      <c r="AQ350" s="118" t="n"/>
      <c r="AR350" s="118" t="n"/>
      <c r="AS350" s="118" t="n"/>
      <c r="AT350" s="118" t="n"/>
      <c r="AU350" s="118" t="n"/>
      <c r="AV350" s="118" t="n"/>
      <c r="AW350" s="118" t="n"/>
      <c r="AX350" s="118" t="n"/>
      <c r="AY350" s="118" t="n"/>
      <c r="AZ350" s="118" t="n"/>
      <c r="BA350" s="118" t="n"/>
      <c r="BB350" s="118" t="n"/>
      <c r="BC350" s="118" t="n"/>
      <c r="BD350" s="118" t="n"/>
      <c r="BE350" s="118" t="n"/>
      <c r="BF350" s="118" t="n"/>
      <c r="BG350" s="118" t="n"/>
      <c r="BH350" s="118" t="n"/>
      <c r="BI350" s="118" t="n"/>
      <c r="BJ350" s="118" t="n"/>
      <c r="BK350" s="118" t="n"/>
      <c r="BL350" s="118" t="n"/>
      <c r="BM350" s="118" t="n"/>
      <c r="BN350" s="118" t="n"/>
      <c r="BO350" s="118" t="n"/>
      <c r="BP350" s="118" t="n"/>
      <c r="BQ350" s="118" t="n"/>
      <c r="BR350" s="118" t="n"/>
      <c r="BS350" s="118" t="n"/>
      <c r="BT350" s="118">
        <f>COUNTIF(B350:BS350,1)</f>
        <v/>
      </c>
      <c r="BV350" s="76">
        <f>TRIM(RIGHT(A350, LEN(A350) - FIND("@", SUBSTITUTE(A350, " ", "@", LEN(A350)-LEN(SUBSTITUTE(A350," ",""))))))</f>
        <v/>
      </c>
      <c r="BW350" s="76">
        <f>TRIM(LEFT(A350,FIND(" ",A350&amp;" ")-1))</f>
        <v/>
      </c>
      <c r="BX350">
        <f>+IF(BV350=BV349,"Same","Diff")</f>
        <v/>
      </c>
      <c r="BY350">
        <f>IF(BX350="Same",IF(BW350=BW349,"same","Diff"))</f>
        <v/>
      </c>
    </row>
    <row r="351" ht="17" customHeight="1">
      <c r="A351" s="60" t="inlineStr">
        <is>
          <t>Alan Edney</t>
        </is>
      </c>
      <c r="B351" s="119" t="n">
        <v>1</v>
      </c>
      <c r="C351" s="119" t="n"/>
      <c r="D351" s="119" t="n">
        <v>1</v>
      </c>
      <c r="E351" s="119" t="n">
        <v>1</v>
      </c>
      <c r="F351" s="119" t="n"/>
      <c r="G351" s="119" t="n"/>
      <c r="H351" s="119" t="n"/>
      <c r="I351" s="119" t="n"/>
      <c r="J351" s="118" t="n"/>
      <c r="K351" s="118" t="n"/>
      <c r="L351" s="118" t="n"/>
      <c r="M351" s="118" t="n"/>
      <c r="N351" s="118" t="n"/>
      <c r="O351" s="118" t="n"/>
      <c r="P351" s="118" t="n"/>
      <c r="Q351" s="118" t="n"/>
      <c r="R351" s="118" t="n"/>
      <c r="S351" s="118" t="n"/>
      <c r="T351" s="118" t="n"/>
      <c r="U351" s="118" t="n"/>
      <c r="V351" s="118" t="n"/>
      <c r="W351" s="118" t="n"/>
      <c r="X351" s="118" t="n"/>
      <c r="Y351" s="118" t="n"/>
      <c r="Z351" s="118" t="n"/>
      <c r="AA351" s="118" t="n"/>
      <c r="AB351" s="118" t="n"/>
      <c r="AC351" s="118" t="n"/>
      <c r="AD351" s="118" t="n"/>
      <c r="AE351" s="118" t="n"/>
      <c r="AF351" s="118" t="n"/>
      <c r="AG351" s="118" t="n"/>
      <c r="AH351" s="118" t="n"/>
      <c r="AI351" s="118" t="n"/>
      <c r="AJ351" s="118" t="n"/>
      <c r="AK351" s="118" t="n"/>
      <c r="AL351" s="118" t="n"/>
      <c r="AM351" s="118" t="n"/>
      <c r="AN351" s="118" t="n"/>
      <c r="AO351" s="118" t="n"/>
      <c r="AP351" s="118" t="n"/>
      <c r="AQ351" s="118" t="n"/>
      <c r="AR351" s="118" t="n"/>
      <c r="AS351" s="118" t="n"/>
      <c r="AT351" s="118" t="n"/>
      <c r="AU351" s="118" t="n"/>
      <c r="AV351" s="118" t="n"/>
      <c r="AW351" s="118" t="n"/>
      <c r="AX351" s="118" t="n"/>
      <c r="AY351" s="118" t="n"/>
      <c r="AZ351" s="118" t="n"/>
      <c r="BA351" s="118" t="n"/>
      <c r="BB351" s="118" t="n"/>
      <c r="BC351" s="118" t="n"/>
      <c r="BD351" s="118" t="n"/>
      <c r="BE351" s="118" t="n"/>
      <c r="BF351" s="118" t="n"/>
      <c r="BG351" s="118" t="n"/>
      <c r="BH351" s="118" t="n"/>
      <c r="BI351" s="118" t="n"/>
      <c r="BJ351" s="118" t="n"/>
      <c r="BK351" s="118" t="n"/>
      <c r="BL351" s="118" t="n"/>
      <c r="BM351" s="118" t="n"/>
      <c r="BN351" s="118" t="n"/>
      <c r="BO351" s="118" t="n"/>
      <c r="BP351" s="118" t="n"/>
      <c r="BQ351" s="118" t="n"/>
      <c r="BR351" s="118" t="n"/>
      <c r="BS351" s="118" t="n"/>
      <c r="BT351" s="118">
        <f>COUNTIF(B351:BS351,1)</f>
        <v/>
      </c>
      <c r="BV351" s="76">
        <f>TRIM(RIGHT(A351, LEN(A351) - FIND("@", SUBSTITUTE(A351, " ", "@", LEN(A351)-LEN(SUBSTITUTE(A351," ",""))))))</f>
        <v/>
      </c>
      <c r="BW351" s="76">
        <f>TRIM(LEFT(A351,FIND(" ",A351&amp;" ")-1))</f>
        <v/>
      </c>
      <c r="BX351">
        <f>+IF(BV351=BV350,"Same","Diff")</f>
        <v/>
      </c>
      <c r="BY351">
        <f>IF(BX351="Same",IF(BW351=BW350,"same","Diff"))</f>
        <v/>
      </c>
    </row>
    <row r="352" ht="17" customHeight="1">
      <c r="A352" s="59" t="inlineStr">
        <is>
          <t>Darren Edwards</t>
        </is>
      </c>
      <c r="B352" s="117" t="n"/>
      <c r="C352" s="117" t="n"/>
      <c r="D352" s="117" t="n"/>
      <c r="E352" s="117" t="n"/>
      <c r="F352" s="117" t="n"/>
      <c r="G352" s="117" t="n"/>
      <c r="H352" s="117" t="n"/>
      <c r="I352" s="117" t="n"/>
      <c r="J352" s="118" t="n"/>
      <c r="K352" s="118" t="n"/>
      <c r="L352" s="118" t="n"/>
      <c r="M352" s="118" t="n"/>
      <c r="N352" s="118" t="n"/>
      <c r="O352" s="118" t="n"/>
      <c r="P352" s="118" t="n"/>
      <c r="Q352" s="118" t="n"/>
      <c r="R352" s="118" t="n"/>
      <c r="S352" s="118" t="n"/>
      <c r="T352" s="118" t="n"/>
      <c r="U352" s="118" t="n"/>
      <c r="V352" s="118" t="n"/>
      <c r="W352" s="118" t="n"/>
      <c r="X352" s="118" t="n"/>
      <c r="Y352" s="118" t="n"/>
      <c r="Z352" s="118" t="n"/>
      <c r="AA352" s="118" t="n"/>
      <c r="AB352" s="118" t="n"/>
      <c r="AC352" s="118" t="n"/>
      <c r="AD352" s="118" t="n"/>
      <c r="AE352" s="118" t="n"/>
      <c r="AF352" s="118" t="n"/>
      <c r="AG352" s="118" t="n"/>
      <c r="AH352" s="118" t="n"/>
      <c r="AI352" s="118" t="n"/>
      <c r="AJ352" s="118" t="n"/>
      <c r="AK352" s="118" t="n"/>
      <c r="AL352" s="118" t="n"/>
      <c r="AM352" s="118" t="n"/>
      <c r="AN352" s="118" t="n"/>
      <c r="AO352" s="118" t="n">
        <v>1</v>
      </c>
      <c r="AP352" s="118" t="n"/>
      <c r="AQ352" s="118" t="n"/>
      <c r="AR352" s="118" t="n"/>
      <c r="AS352" s="118" t="n"/>
      <c r="AT352" s="118" t="n"/>
      <c r="AU352" s="118" t="n"/>
      <c r="AV352" s="118" t="n"/>
      <c r="AW352" s="118" t="n"/>
      <c r="AX352" s="118" t="n"/>
      <c r="AY352" s="118" t="n"/>
      <c r="AZ352" s="118" t="n"/>
      <c r="BA352" s="118" t="n"/>
      <c r="BB352" s="118" t="n"/>
      <c r="BC352" s="118" t="n"/>
      <c r="BD352" s="118" t="n"/>
      <c r="BE352" s="118" t="n"/>
      <c r="BF352" s="118" t="n"/>
      <c r="BG352" s="118" t="n"/>
      <c r="BH352" s="118" t="n"/>
      <c r="BI352" s="118" t="n"/>
      <c r="BJ352" s="118" t="n"/>
      <c r="BK352" s="118" t="n"/>
      <c r="BL352" s="118" t="n"/>
      <c r="BM352" s="118" t="n"/>
      <c r="BN352" s="118" t="n"/>
      <c r="BO352" s="118" t="n"/>
      <c r="BP352" s="118" t="n"/>
      <c r="BQ352" s="118" t="n"/>
      <c r="BR352" s="118" t="n"/>
      <c r="BS352" s="118" t="n"/>
      <c r="BT352" s="118">
        <f>COUNTIF(B352:BS352,1)</f>
        <v/>
      </c>
      <c r="BV352" s="76">
        <f>TRIM(RIGHT(A352, LEN(A352) - FIND("@", SUBSTITUTE(A352, " ", "@", LEN(A352)-LEN(SUBSTITUTE(A352," ",""))))))</f>
        <v/>
      </c>
      <c r="BW352" s="76">
        <f>TRIM(LEFT(A352,FIND(" ",A352&amp;" ")-1))</f>
        <v/>
      </c>
      <c r="BX352">
        <f>+IF(BV352=BV351,"Same","Diff")</f>
        <v/>
      </c>
      <c r="BY352">
        <f>IF(BX352="Same",IF(BW352=BW351,"same","Diff"))</f>
        <v/>
      </c>
    </row>
    <row r="353" ht="17" customHeight="1">
      <c r="A353" s="65" t="inlineStr">
        <is>
          <t>J Edwards</t>
        </is>
      </c>
      <c r="B353" s="117" t="n"/>
      <c r="C353" s="117" t="n">
        <v>1</v>
      </c>
      <c r="D353" s="117" t="n"/>
      <c r="E353" s="117" t="n"/>
      <c r="F353" s="117" t="n"/>
      <c r="G353" s="117" t="n"/>
      <c r="H353" s="117" t="n"/>
      <c r="I353" s="117" t="n"/>
      <c r="J353" s="118" t="n"/>
      <c r="K353" s="118" t="n"/>
      <c r="L353" s="118" t="n"/>
      <c r="M353" s="118" t="n"/>
      <c r="N353" s="118" t="n"/>
      <c r="O353" s="118" t="n"/>
      <c r="P353" s="118" t="n"/>
      <c r="Q353" s="118" t="n"/>
      <c r="R353" s="118" t="n"/>
      <c r="S353" s="118" t="n"/>
      <c r="T353" s="118" t="n"/>
      <c r="U353" s="118" t="n"/>
      <c r="V353" s="118" t="n"/>
      <c r="W353" s="118" t="n"/>
      <c r="X353" s="118" t="n"/>
      <c r="Y353" s="118" t="n"/>
      <c r="Z353" s="118" t="n"/>
      <c r="AA353" s="118" t="n"/>
      <c r="AB353" s="118" t="n"/>
      <c r="AC353" s="118" t="n"/>
      <c r="AD353" s="118" t="n"/>
      <c r="AE353" s="118" t="n"/>
      <c r="AF353" s="118" t="n"/>
      <c r="AG353" s="118" t="n"/>
      <c r="AH353" s="118" t="n"/>
      <c r="AI353" s="118" t="n"/>
      <c r="AJ353" s="118" t="n"/>
      <c r="AK353" s="118" t="n"/>
      <c r="AL353" s="118" t="n"/>
      <c r="AM353" s="118" t="n"/>
      <c r="AN353" s="118" t="n"/>
      <c r="AO353" s="118" t="n"/>
      <c r="AP353" s="118" t="n"/>
      <c r="AQ353" s="118" t="n"/>
      <c r="AR353" s="118" t="n"/>
      <c r="AS353" s="118" t="n"/>
      <c r="AT353" s="118" t="n"/>
      <c r="AU353" s="118" t="n"/>
      <c r="AV353" s="118" t="n"/>
      <c r="AW353" s="118" t="n"/>
      <c r="AX353" s="118" t="n"/>
      <c r="AY353" s="118" t="n"/>
      <c r="AZ353" s="118" t="n"/>
      <c r="BA353" s="118" t="n"/>
      <c r="BB353" s="118" t="n"/>
      <c r="BC353" s="118" t="n"/>
      <c r="BD353" s="118" t="n"/>
      <c r="BE353" s="118" t="n"/>
      <c r="BF353" s="118" t="n"/>
      <c r="BG353" s="118" t="n"/>
      <c r="BH353" s="118" t="n"/>
      <c r="BI353" s="118" t="n"/>
      <c r="BJ353" s="118" t="n"/>
      <c r="BK353" s="118" t="n"/>
      <c r="BL353" s="118" t="n"/>
      <c r="BM353" s="118" t="n"/>
      <c r="BN353" s="118" t="n"/>
      <c r="BO353" s="118" t="n"/>
      <c r="BP353" s="118" t="n"/>
      <c r="BQ353" s="118" t="n"/>
      <c r="BR353" s="118" t="n"/>
      <c r="BS353" s="118" t="n"/>
      <c r="BT353" s="118">
        <f>COUNTIF(B353:BS353,1)</f>
        <v/>
      </c>
      <c r="BV353" s="76">
        <f>TRIM(RIGHT(A353, LEN(A353) - FIND("@", SUBSTITUTE(A353, " ", "@", LEN(A353)-LEN(SUBSTITUTE(A353," ",""))))))</f>
        <v/>
      </c>
      <c r="BW353" s="76">
        <f>TRIM(LEFT(A353,FIND(" ",A353&amp;" ")-1))</f>
        <v/>
      </c>
      <c r="BX353">
        <f>+IF(BV353=BV352,"Same","Diff")</f>
        <v/>
      </c>
      <c r="BY353">
        <f>IF(BX353="Same",IF(BW353=BW352,"same","Diff"))</f>
        <v/>
      </c>
    </row>
    <row r="354" ht="17" customHeight="1">
      <c r="A354" s="65" t="inlineStr">
        <is>
          <t>Jm Edwards</t>
        </is>
      </c>
      <c r="B354" s="117" t="n"/>
      <c r="C354" s="117" t="n"/>
      <c r="D354" s="117" t="n">
        <v>1</v>
      </c>
      <c r="E354" s="117" t="n"/>
      <c r="F354" s="117" t="n"/>
      <c r="G354" s="117" t="n"/>
      <c r="H354" s="117" t="n"/>
      <c r="I354" s="117" t="n"/>
      <c r="J354" s="118" t="n"/>
      <c r="K354" s="118" t="n"/>
      <c r="L354" s="118" t="n"/>
      <c r="M354" s="118" t="n"/>
      <c r="N354" s="118" t="n"/>
      <c r="O354" s="118" t="n"/>
      <c r="P354" s="118" t="n"/>
      <c r="Q354" s="118" t="n"/>
      <c r="R354" s="118" t="n"/>
      <c r="S354" s="118" t="n"/>
      <c r="T354" s="118" t="n"/>
      <c r="U354" s="118" t="n"/>
      <c r="V354" s="118" t="n"/>
      <c r="W354" s="118" t="n"/>
      <c r="X354" s="118" t="n"/>
      <c r="Y354" s="118" t="n"/>
      <c r="Z354" s="118" t="n"/>
      <c r="AA354" s="118" t="n"/>
      <c r="AB354" s="118" t="n"/>
      <c r="AC354" s="118" t="n"/>
      <c r="AD354" s="118" t="n"/>
      <c r="AE354" s="118" t="n"/>
      <c r="AF354" s="118" t="n"/>
      <c r="AG354" s="118" t="n"/>
      <c r="AH354" s="118" t="n"/>
      <c r="AI354" s="118" t="n"/>
      <c r="AJ354" s="118" t="n"/>
      <c r="AK354" s="118" t="n"/>
      <c r="AL354" s="118" t="n"/>
      <c r="AM354" s="118" t="n"/>
      <c r="AN354" s="118" t="n"/>
      <c r="AO354" s="118" t="n"/>
      <c r="AP354" s="118" t="n"/>
      <c r="AQ354" s="118" t="n"/>
      <c r="AR354" s="118" t="n"/>
      <c r="AS354" s="118" t="n"/>
      <c r="AT354" s="118" t="n"/>
      <c r="AU354" s="118" t="n"/>
      <c r="AV354" s="118" t="n"/>
      <c r="AW354" s="118" t="n"/>
      <c r="AX354" s="118" t="n"/>
      <c r="AY354" s="118" t="n"/>
      <c r="AZ354" s="118" t="n"/>
      <c r="BA354" s="118" t="n"/>
      <c r="BB354" s="118" t="n"/>
      <c r="BC354" s="118" t="n"/>
      <c r="BD354" s="118" t="n"/>
      <c r="BE354" s="118" t="n"/>
      <c r="BF354" s="118" t="n"/>
      <c r="BG354" s="118" t="n"/>
      <c r="BH354" s="118" t="n"/>
      <c r="BI354" s="118" t="n"/>
      <c r="BJ354" s="118" t="n"/>
      <c r="BK354" s="118" t="n"/>
      <c r="BL354" s="118" t="n"/>
      <c r="BM354" s="118" t="n"/>
      <c r="BN354" s="118" t="n"/>
      <c r="BO354" s="118" t="n"/>
      <c r="BP354" s="118" t="n"/>
      <c r="BQ354" s="118" t="n"/>
      <c r="BR354" s="118" t="n"/>
      <c r="BS354" s="118" t="n"/>
      <c r="BT354" s="118">
        <f>COUNTIF(B354:BS354,1)</f>
        <v/>
      </c>
      <c r="BV354" s="76">
        <f>TRIM(RIGHT(A354, LEN(A354) - FIND("@", SUBSTITUTE(A354, " ", "@", LEN(A354)-LEN(SUBSTITUTE(A354," ",""))))))</f>
        <v/>
      </c>
      <c r="BW354" s="76">
        <f>TRIM(LEFT(A354,FIND(" ",A354&amp;" ")-1))</f>
        <v/>
      </c>
      <c r="BX354">
        <f>+IF(BV354=BV353,"Same","Diff")</f>
        <v/>
      </c>
      <c r="BY354">
        <f>IF(BX354="Same",IF(BW354=BW353,"same","Diff"))</f>
        <v/>
      </c>
    </row>
    <row r="355" ht="17" customHeight="1">
      <c r="A355" s="60" t="inlineStr">
        <is>
          <t>Phil Edwards</t>
        </is>
      </c>
      <c r="B355" s="119" t="n"/>
      <c r="C355" s="119" t="n"/>
      <c r="D355" s="119" t="n"/>
      <c r="E355" s="119" t="n"/>
      <c r="F355" s="119" t="n"/>
      <c r="G355" s="119" t="n"/>
      <c r="H355" s="119" t="n"/>
      <c r="I355" s="119" t="n"/>
      <c r="J355" s="118" t="n"/>
      <c r="K355" s="118" t="n">
        <v>1</v>
      </c>
      <c r="L355" s="118" t="n"/>
      <c r="M355" s="118" t="n"/>
      <c r="N355" s="118" t="n"/>
      <c r="O355" s="118" t="n"/>
      <c r="P355" s="118" t="n"/>
      <c r="Q355" s="118" t="n"/>
      <c r="R355" s="118" t="n"/>
      <c r="S355" s="118" t="n"/>
      <c r="T355" s="118" t="n"/>
      <c r="U355" s="118" t="n"/>
      <c r="V355" s="118" t="n"/>
      <c r="W355" s="118" t="n"/>
      <c r="X355" s="118" t="n"/>
      <c r="Y355" s="118" t="n"/>
      <c r="Z355" s="118" t="n"/>
      <c r="AA355" s="118" t="n"/>
      <c r="AB355" s="118" t="n"/>
      <c r="AC355" s="118" t="n"/>
      <c r="AD355" s="118" t="n"/>
      <c r="AE355" s="118" t="n"/>
      <c r="AF355" s="118" t="n"/>
      <c r="AG355" s="118" t="n"/>
      <c r="AH355" s="118" t="n"/>
      <c r="AI355" s="118" t="n"/>
      <c r="AJ355" s="118" t="n"/>
      <c r="AK355" s="118" t="n"/>
      <c r="AL355" s="118" t="n"/>
      <c r="AM355" s="118" t="n"/>
      <c r="AN355" s="118" t="n"/>
      <c r="AO355" s="118" t="n"/>
      <c r="AP355" s="118" t="n"/>
      <c r="AQ355" s="118" t="n"/>
      <c r="AR355" s="118" t="n"/>
      <c r="AS355" s="118" t="n"/>
      <c r="AT355" s="118" t="n"/>
      <c r="AU355" s="118" t="n"/>
      <c r="AV355" s="118" t="n"/>
      <c r="AW355" s="118" t="n"/>
      <c r="AX355" s="118" t="n"/>
      <c r="AY355" s="118" t="n"/>
      <c r="AZ355" s="118" t="n"/>
      <c r="BA355" s="118" t="n"/>
      <c r="BB355" s="118" t="n"/>
      <c r="BC355" s="118" t="n"/>
      <c r="BD355" s="118" t="n"/>
      <c r="BE355" s="118" t="n"/>
      <c r="BF355" s="118" t="n"/>
      <c r="BG355" s="118" t="n"/>
      <c r="BH355" s="118" t="n"/>
      <c r="BI355" s="118" t="n"/>
      <c r="BJ355" s="118" t="n"/>
      <c r="BK355" s="118" t="n"/>
      <c r="BL355" s="118" t="n"/>
      <c r="BM355" s="118" t="n"/>
      <c r="BN355" s="118" t="n"/>
      <c r="BO355" s="118" t="n"/>
      <c r="BP355" s="118" t="n"/>
      <c r="BQ355" s="118" t="n"/>
      <c r="BR355" s="118" t="n"/>
      <c r="BS355" s="118" t="n"/>
      <c r="BT355" s="118">
        <f>COUNTIF(B355:BS355,1)</f>
        <v/>
      </c>
      <c r="BV355" s="76">
        <f>TRIM(RIGHT(A355, LEN(A355) - FIND("@", SUBSTITUTE(A355, " ", "@", LEN(A355)-LEN(SUBSTITUTE(A355," ",""))))))</f>
        <v/>
      </c>
      <c r="BW355" s="76">
        <f>TRIM(LEFT(A355,FIND(" ",A355&amp;" ")-1))</f>
        <v/>
      </c>
      <c r="BX355">
        <f>+IF(BV355=BV354,"Same","Diff")</f>
        <v/>
      </c>
      <c r="BY355">
        <f>IF(BX355="Same",IF(BW355=BW354,"same","Diff"))</f>
        <v/>
      </c>
    </row>
    <row r="356" ht="17" customHeight="1">
      <c r="A356" s="60" t="inlineStr">
        <is>
          <t>T. Egan</t>
        </is>
      </c>
      <c r="B356" s="119" t="n"/>
      <c r="C356" s="119" t="n"/>
      <c r="D356" s="119" t="n"/>
      <c r="E356" s="119" t="n"/>
      <c r="F356" s="119" t="n"/>
      <c r="G356" s="119" t="n">
        <v>1</v>
      </c>
      <c r="H356" s="119" t="n"/>
      <c r="I356" s="119" t="n"/>
      <c r="J356" s="118" t="n"/>
      <c r="K356" s="118" t="n"/>
      <c r="L356" s="118" t="n"/>
      <c r="M356" s="118" t="n"/>
      <c r="N356" s="118" t="n"/>
      <c r="O356" s="118" t="n"/>
      <c r="P356" s="118" t="n"/>
      <c r="Q356" s="118" t="n"/>
      <c r="R356" s="118" t="n"/>
      <c r="S356" s="118" t="n"/>
      <c r="T356" s="118" t="n"/>
      <c r="U356" s="118" t="n"/>
      <c r="V356" s="118" t="n"/>
      <c r="W356" s="118" t="n"/>
      <c r="X356" s="118" t="n"/>
      <c r="Y356" s="118" t="n"/>
      <c r="Z356" s="118" t="n"/>
      <c r="AA356" s="118" t="n"/>
      <c r="AB356" s="118" t="n"/>
      <c r="AC356" s="118" t="n"/>
      <c r="AD356" s="118" t="n"/>
      <c r="AE356" s="118" t="n"/>
      <c r="AF356" s="118" t="n"/>
      <c r="AG356" s="118" t="n"/>
      <c r="AH356" s="118" t="n"/>
      <c r="AI356" s="118" t="n"/>
      <c r="AJ356" s="118" t="n"/>
      <c r="AK356" s="118" t="n"/>
      <c r="AL356" s="118" t="n"/>
      <c r="AM356" s="118" t="n"/>
      <c r="AN356" s="118" t="n"/>
      <c r="AO356" s="118" t="n"/>
      <c r="AP356" s="118" t="n"/>
      <c r="AQ356" s="118" t="n"/>
      <c r="AR356" s="118" t="n"/>
      <c r="AS356" s="118" t="n"/>
      <c r="AT356" s="118" t="n"/>
      <c r="AU356" s="118" t="n"/>
      <c r="AV356" s="118" t="n"/>
      <c r="AW356" s="118" t="n"/>
      <c r="AX356" s="118" t="n"/>
      <c r="AY356" s="118" t="n"/>
      <c r="AZ356" s="118" t="n"/>
      <c r="BA356" s="118" t="n"/>
      <c r="BB356" s="118" t="n"/>
      <c r="BC356" s="118" t="n"/>
      <c r="BD356" s="118" t="n"/>
      <c r="BE356" s="118" t="n"/>
      <c r="BF356" s="118" t="n"/>
      <c r="BG356" s="118" t="n"/>
      <c r="BH356" s="118" t="n"/>
      <c r="BI356" s="118" t="n"/>
      <c r="BJ356" s="118" t="n"/>
      <c r="BK356" s="118" t="n"/>
      <c r="BL356" s="118" t="n"/>
      <c r="BM356" s="118" t="n"/>
      <c r="BN356" s="118" t="n"/>
      <c r="BO356" s="118" t="n"/>
      <c r="BP356" s="118" t="n"/>
      <c r="BQ356" s="118" t="n"/>
      <c r="BR356" s="118" t="n"/>
      <c r="BS356" s="118" t="n"/>
      <c r="BT356" s="118">
        <f>COUNTIF(B356:BS356,1)</f>
        <v/>
      </c>
      <c r="BV356" s="76">
        <f>TRIM(RIGHT(A356, LEN(A356) - FIND("@", SUBSTITUTE(A356, " ", "@", LEN(A356)-LEN(SUBSTITUTE(A356," ",""))))))</f>
        <v/>
      </c>
      <c r="BW356" s="76">
        <f>TRIM(LEFT(A356,FIND(" ",A356&amp;" ")-1))</f>
        <v/>
      </c>
      <c r="BX356">
        <f>+IF(BV356=BV355,"Same","Diff")</f>
        <v/>
      </c>
      <c r="BY356">
        <f>IF(BX356="Same",IF(BW356=BW355,"same","Diff"))</f>
        <v/>
      </c>
    </row>
    <row r="357" ht="17" customHeight="1">
      <c r="A357" s="59" t="inlineStr">
        <is>
          <t>Mattias Ekström</t>
        </is>
      </c>
      <c r="B357" s="117" t="n"/>
      <c r="C357" s="117" t="n"/>
      <c r="D357" s="117" t="n"/>
      <c r="E357" s="117" t="n"/>
      <c r="F357" s="117" t="n"/>
      <c r="G357" s="117" t="n"/>
      <c r="H357" s="117" t="n"/>
      <c r="I357" s="117" t="n"/>
      <c r="J357" s="118" t="n"/>
      <c r="K357" s="118" t="n"/>
      <c r="L357" s="118" t="n"/>
      <c r="M357" s="118" t="n"/>
      <c r="N357" s="118" t="n"/>
      <c r="O357" s="118" t="n"/>
      <c r="P357" s="118" t="n"/>
      <c r="Q357" s="118" t="n"/>
      <c r="R357" s="118" t="n"/>
      <c r="S357" s="118" t="n"/>
      <c r="T357" s="118" t="n"/>
      <c r="U357" s="118" t="n"/>
      <c r="V357" s="118" t="n"/>
      <c r="W357" s="118" t="n"/>
      <c r="X357" s="118" t="n"/>
      <c r="Y357" s="118" t="n"/>
      <c r="Z357" s="118" t="n"/>
      <c r="AA357" s="118" t="n"/>
      <c r="AB357" s="118" t="n"/>
      <c r="AC357" s="118" t="n"/>
      <c r="AD357" s="118" t="n"/>
      <c r="AE357" s="118" t="n"/>
      <c r="AF357" s="118" t="n"/>
      <c r="AG357" s="118" t="n"/>
      <c r="AH357" s="118" t="n"/>
      <c r="AI357" s="118" t="n"/>
      <c r="AJ357" s="118" t="n"/>
      <c r="AK357" s="118" t="n"/>
      <c r="AL357" s="118" t="n"/>
      <c r="AM357" s="118" t="n"/>
      <c r="AN357" s="118" t="n"/>
      <c r="AO357" s="118" t="n"/>
      <c r="AP357" s="118" t="n"/>
      <c r="AQ357" s="118" t="n"/>
      <c r="AR357" s="118" t="n"/>
      <c r="AS357" s="118" t="n"/>
      <c r="AT357" s="118" t="n"/>
      <c r="AU357" s="118" t="n"/>
      <c r="AV357" s="118" t="n"/>
      <c r="AW357" s="118" t="n"/>
      <c r="AX357" s="118" t="n"/>
      <c r="AY357" s="118" t="n"/>
      <c r="AZ357" s="118" t="n"/>
      <c r="BA357" s="118" t="n"/>
      <c r="BB357" s="118" t="n"/>
      <c r="BC357" s="118" t="n"/>
      <c r="BD357" s="118" t="n"/>
      <c r="BE357" s="118" t="n"/>
      <c r="BF357" s="118" t="n">
        <v>1</v>
      </c>
      <c r="BG357" s="118" t="n"/>
      <c r="BH357" s="118" t="n"/>
      <c r="BI357" s="118" t="n"/>
      <c r="BJ357" s="118" t="n"/>
      <c r="BK357" s="118" t="n"/>
      <c r="BL357" s="118" t="n"/>
      <c r="BM357" s="118" t="n"/>
      <c r="BN357" s="118" t="n"/>
      <c r="BO357" s="118" t="n"/>
      <c r="BP357" s="118" t="n"/>
      <c r="BQ357" s="118" t="n"/>
      <c r="BR357" s="118" t="n"/>
      <c r="BS357" s="118" t="n"/>
      <c r="BT357" s="118">
        <f>COUNTIF(B357:BS357,1)</f>
        <v/>
      </c>
      <c r="BV357" s="76">
        <f>TRIM(RIGHT(A357, LEN(A357) - FIND("@", SUBSTITUTE(A357, " ", "@", LEN(A357)-LEN(SUBSTITUTE(A357," ",""))))))</f>
        <v/>
      </c>
      <c r="BW357" s="76">
        <f>TRIM(LEFT(A357,FIND(" ",A357&amp;" ")-1))</f>
        <v/>
      </c>
      <c r="BX357">
        <f>+IF(BV357=BV356,"Same","Diff")</f>
        <v/>
      </c>
      <c r="BY357">
        <f>IF(BX357="Same",IF(BW357=BW356,"same","Diff"))</f>
        <v/>
      </c>
    </row>
    <row r="358" ht="17" customHeight="1">
      <c r="A358" s="61" t="inlineStr">
        <is>
          <t>Frank Elkins</t>
        </is>
      </c>
      <c r="B358" s="120" t="n">
        <v>1</v>
      </c>
      <c r="C358" s="120" t="n"/>
      <c r="D358" s="120" t="n"/>
      <c r="E358" s="120" t="n"/>
      <c r="F358" s="120" t="n"/>
      <c r="G358" s="120" t="n"/>
      <c r="H358" s="120" t="n"/>
      <c r="I358" s="120" t="n"/>
      <c r="J358" s="118" t="n"/>
      <c r="K358" s="118" t="n"/>
      <c r="L358" s="118" t="n"/>
      <c r="M358" s="118" t="n"/>
      <c r="N358" s="118" t="n"/>
      <c r="O358" s="118" t="n"/>
      <c r="P358" s="118" t="n"/>
      <c r="Q358" s="118" t="n"/>
      <c r="R358" s="118" t="n"/>
      <c r="S358" s="118" t="n"/>
      <c r="T358" s="118" t="n"/>
      <c r="U358" s="118" t="n"/>
      <c r="V358" s="118" t="n"/>
      <c r="W358" s="118" t="n"/>
      <c r="X358" s="118" t="n"/>
      <c r="Y358" s="118" t="n"/>
      <c r="Z358" s="118" t="n"/>
      <c r="AA358" s="118" t="n"/>
      <c r="AB358" s="118" t="n"/>
      <c r="AC358" s="118" t="n"/>
      <c r="AD358" s="118" t="n"/>
      <c r="AE358" s="118" t="n"/>
      <c r="AF358" s="118" t="n"/>
      <c r="AG358" s="118" t="n"/>
      <c r="AH358" s="118" t="n"/>
      <c r="AI358" s="118" t="n"/>
      <c r="AJ358" s="118" t="n"/>
      <c r="AK358" s="118" t="n"/>
      <c r="AL358" s="118" t="n"/>
      <c r="AM358" s="118" t="n"/>
      <c r="AN358" s="118" t="n"/>
      <c r="AO358" s="118" t="n"/>
      <c r="AP358" s="118" t="n"/>
      <c r="AQ358" s="118" t="n"/>
      <c r="AR358" s="118" t="n"/>
      <c r="AS358" s="118" t="n"/>
      <c r="AT358" s="118" t="n"/>
      <c r="AU358" s="118" t="n"/>
      <c r="AV358" s="118" t="n"/>
      <c r="AW358" s="118" t="n"/>
      <c r="AX358" s="118" t="n"/>
      <c r="AY358" s="118" t="n"/>
      <c r="AZ358" s="118" t="n"/>
      <c r="BA358" s="118" t="n"/>
      <c r="BB358" s="118" t="n"/>
      <c r="BC358" s="118" t="n"/>
      <c r="BD358" s="118" t="n"/>
      <c r="BE358" s="118" t="n"/>
      <c r="BF358" s="118" t="n"/>
      <c r="BG358" s="118" t="n"/>
      <c r="BH358" s="118" t="n"/>
      <c r="BI358" s="118" t="n"/>
      <c r="BJ358" s="118" t="n"/>
      <c r="BK358" s="118" t="n"/>
      <c r="BL358" s="118" t="n"/>
      <c r="BM358" s="118" t="n"/>
      <c r="BN358" s="118" t="n"/>
      <c r="BO358" s="118" t="n"/>
      <c r="BP358" s="118" t="n"/>
      <c r="BQ358" s="118" t="n"/>
      <c r="BR358" s="118" t="n"/>
      <c r="BS358" s="118" t="n"/>
      <c r="BT358" s="118">
        <f>COUNTIF(B358:BS358,1)</f>
        <v/>
      </c>
      <c r="BV358" s="76">
        <f>TRIM(RIGHT(A358, LEN(A358) - FIND("@", SUBSTITUTE(A358, " ", "@", LEN(A358)-LEN(SUBSTITUTE(A358," ",""))))))</f>
        <v/>
      </c>
      <c r="BW358" s="76">
        <f>TRIM(LEFT(A358,FIND(" ",A358&amp;" ")-1))</f>
        <v/>
      </c>
      <c r="BX358">
        <f>+IF(BV358=BV357,"Same","Diff")</f>
        <v/>
      </c>
      <c r="BY358">
        <f>IF(BX358="Same",IF(BW358=BW357,"same","Diff"))</f>
        <v/>
      </c>
    </row>
    <row r="359" ht="17" customHeight="1">
      <c r="A359" s="59" t="inlineStr">
        <is>
          <t>Steve Ellery</t>
        </is>
      </c>
      <c r="B359" s="117" t="n"/>
      <c r="C359" s="117" t="n"/>
      <c r="D359" s="117" t="n"/>
      <c r="E359" s="117" t="n"/>
      <c r="F359" s="117" t="n"/>
      <c r="G359" s="117" t="n"/>
      <c r="H359" s="117" t="n"/>
      <c r="I359" s="117" t="n"/>
      <c r="J359" s="118" t="n"/>
      <c r="K359" s="118" t="n"/>
      <c r="L359" s="118" t="n"/>
      <c r="M359" s="118" t="n"/>
      <c r="N359" s="118" t="n"/>
      <c r="O359" s="118" t="n"/>
      <c r="P359" s="118" t="n"/>
      <c r="Q359" s="118" t="n"/>
      <c r="R359" s="118" t="n"/>
      <c r="S359" s="118" t="n"/>
      <c r="T359" s="118" t="n"/>
      <c r="U359" s="118" t="n"/>
      <c r="V359" s="118" t="n"/>
      <c r="W359" s="118" t="n"/>
      <c r="X359" s="118" t="n"/>
      <c r="Y359" s="118" t="n"/>
      <c r="Z359" s="118" t="n"/>
      <c r="AA359" s="118" t="n"/>
      <c r="AB359" s="118" t="n"/>
      <c r="AC359" s="118" t="n"/>
      <c r="AD359" s="118" t="n"/>
      <c r="AE359" s="118" t="n"/>
      <c r="AF359" s="118" t="n"/>
      <c r="AG359" s="118" t="n"/>
      <c r="AH359" s="118" t="n"/>
      <c r="AI359" s="118" t="n">
        <v>1</v>
      </c>
      <c r="AJ359" s="118" t="n"/>
      <c r="AK359" s="118" t="n"/>
      <c r="AL359" s="118" t="n"/>
      <c r="AM359" s="118" t="n"/>
      <c r="AN359" s="118" t="n"/>
      <c r="AO359" s="118" t="n">
        <v>1</v>
      </c>
      <c r="AP359" s="118" t="n"/>
      <c r="AQ359" s="118" t="n"/>
      <c r="AR359" s="118" t="n"/>
      <c r="AS359" s="118" t="n">
        <v>1</v>
      </c>
      <c r="AT359" s="118" t="n">
        <v>1</v>
      </c>
      <c r="AU359" s="118" t="n">
        <v>1</v>
      </c>
      <c r="AV359" s="118" t="n"/>
      <c r="AW359" s="118" t="n"/>
      <c r="AX359" s="118" t="n">
        <v>1</v>
      </c>
      <c r="AY359" s="118" t="n">
        <v>1</v>
      </c>
      <c r="AZ359" s="118" t="n">
        <v>1</v>
      </c>
      <c r="BA359" s="118" t="n">
        <v>1</v>
      </c>
      <c r="BB359" s="118" t="n"/>
      <c r="BC359" s="118" t="n"/>
      <c r="BD359" s="118" t="n"/>
      <c r="BE359" s="118" t="n"/>
      <c r="BF359" s="118" t="n"/>
      <c r="BG359" s="118" t="n"/>
      <c r="BH359" s="118" t="n"/>
      <c r="BI359" s="118" t="n"/>
      <c r="BJ359" s="118" t="n"/>
      <c r="BK359" s="118" t="n"/>
      <c r="BL359" s="118" t="n"/>
      <c r="BM359" s="118" t="n"/>
      <c r="BN359" s="118" t="n"/>
      <c r="BO359" s="118" t="n"/>
      <c r="BP359" s="118" t="n"/>
      <c r="BQ359" s="118" t="n"/>
      <c r="BR359" s="118" t="n"/>
      <c r="BS359" s="118" t="n"/>
      <c r="BT359" s="118">
        <f>COUNTIF(B359:BS359,1)</f>
        <v/>
      </c>
      <c r="BV359" s="76">
        <f>TRIM(RIGHT(A359, LEN(A359) - FIND("@", SUBSTITUTE(A359, " ", "@", LEN(A359)-LEN(SUBSTITUTE(A359," ",""))))))</f>
        <v/>
      </c>
      <c r="BW359" s="76">
        <f>TRIM(LEFT(A359,FIND(" ",A359&amp;" ")-1))</f>
        <v/>
      </c>
      <c r="BX359">
        <f>+IF(BV359=BV358,"Same","Diff")</f>
        <v/>
      </c>
      <c r="BY359">
        <f>IF(BX359="Same",IF(BW359=BW358,"same","Diff"))</f>
        <v/>
      </c>
    </row>
    <row r="360" ht="17" customHeight="1">
      <c r="A360" s="59" t="inlineStr">
        <is>
          <t>Steven Ellery</t>
        </is>
      </c>
      <c r="B360" s="117" t="n"/>
      <c r="C360" s="117" t="n"/>
      <c r="D360" s="117" t="n"/>
      <c r="E360" s="117" t="n"/>
      <c r="F360" s="117" t="n"/>
      <c r="G360" s="117" t="n"/>
      <c r="H360" s="117" t="n"/>
      <c r="I360" s="117" t="n"/>
      <c r="J360" s="118" t="n"/>
      <c r="K360" s="118" t="n"/>
      <c r="L360" s="118" t="n"/>
      <c r="M360" s="118" t="n"/>
      <c r="N360" s="118" t="n"/>
      <c r="O360" s="118" t="n"/>
      <c r="P360" s="118" t="n"/>
      <c r="Q360" s="118" t="n"/>
      <c r="R360" s="118" t="n"/>
      <c r="S360" s="118" t="n"/>
      <c r="T360" s="118" t="n"/>
      <c r="U360" s="118" t="n"/>
      <c r="V360" s="118" t="n"/>
      <c r="W360" s="118" t="n"/>
      <c r="X360" s="118" t="n"/>
      <c r="Y360" s="118" t="n"/>
      <c r="Z360" s="118" t="n"/>
      <c r="AA360" s="118" t="n"/>
      <c r="AB360" s="118" t="n"/>
      <c r="AC360" s="118" t="n"/>
      <c r="AD360" s="118" t="n"/>
      <c r="AE360" s="118" t="n"/>
      <c r="AF360" s="118" t="n"/>
      <c r="AG360" s="118" t="n"/>
      <c r="AH360" s="118" t="n"/>
      <c r="AI360" s="118" t="n"/>
      <c r="AJ360" s="118" t="n">
        <v>1</v>
      </c>
      <c r="AK360" s="118" t="n"/>
      <c r="AL360" s="118" t="n">
        <v>1</v>
      </c>
      <c r="AM360" s="118" t="n">
        <v>1</v>
      </c>
      <c r="AN360" s="118" t="n"/>
      <c r="AO360" s="118" t="n"/>
      <c r="AP360" s="118" t="n"/>
      <c r="AQ360" s="118" t="n">
        <v>1</v>
      </c>
      <c r="AR360" s="118" t="n"/>
      <c r="AS360" s="118" t="n"/>
      <c r="AT360" s="118" t="n"/>
      <c r="AU360" s="118" t="n"/>
      <c r="AV360" s="118" t="n">
        <v>1</v>
      </c>
      <c r="AW360" s="118" t="n">
        <v>1</v>
      </c>
      <c r="AX360" s="118" t="n"/>
      <c r="AY360" s="118" t="n"/>
      <c r="AZ360" s="118" t="n"/>
      <c r="BA360" s="118" t="n"/>
      <c r="BB360" s="118" t="n"/>
      <c r="BC360" s="118" t="n"/>
      <c r="BD360" s="118" t="n"/>
      <c r="BE360" s="118" t="n"/>
      <c r="BF360" s="118" t="n"/>
      <c r="BG360" s="118" t="n"/>
      <c r="BH360" s="118" t="n"/>
      <c r="BI360" s="118" t="n"/>
      <c r="BJ360" s="118" t="n"/>
      <c r="BK360" s="118" t="n"/>
      <c r="BL360" s="118" t="n"/>
      <c r="BM360" s="118" t="n"/>
      <c r="BN360" s="118" t="n"/>
      <c r="BO360" s="118" t="n"/>
      <c r="BP360" s="118" t="n"/>
      <c r="BQ360" s="118" t="n"/>
      <c r="BR360" s="118" t="n"/>
      <c r="BS360" s="118" t="n"/>
      <c r="BT360" s="118">
        <f>COUNTIF(B360:BS360,1)</f>
        <v/>
      </c>
      <c r="BV360" s="76">
        <f>TRIM(RIGHT(A360, LEN(A360) - FIND("@", SUBSTITUTE(A360, " ", "@", LEN(A360)-LEN(SUBSTITUTE(A360," ",""))))))</f>
        <v/>
      </c>
      <c r="BW360" s="76">
        <f>TRIM(LEFT(A360,FIND(" ",A360&amp;" ")-1))</f>
        <v/>
      </c>
      <c r="BX360">
        <f>+IF(BV360=BV359,"Same","Diff")</f>
        <v/>
      </c>
      <c r="BY360">
        <f>IF(BX360="Same",IF(BW360=BW359,"same","Diff"))</f>
        <v/>
      </c>
    </row>
    <row r="361" ht="17" customHeight="1">
      <c r="A361" s="59" t="inlineStr">
        <is>
          <t>Grant Elliott</t>
        </is>
      </c>
      <c r="B361" s="117" t="n"/>
      <c r="C361" s="117" t="n"/>
      <c r="D361" s="117" t="n"/>
      <c r="E361" s="117" t="n"/>
      <c r="F361" s="117" t="n"/>
      <c r="G361" s="117" t="n"/>
      <c r="H361" s="117" t="n"/>
      <c r="I361" s="117" t="n"/>
      <c r="J361" s="118" t="n"/>
      <c r="K361" s="118" t="n"/>
      <c r="L361" s="118" t="n"/>
      <c r="M361" s="118" t="n"/>
      <c r="N361" s="118" t="n"/>
      <c r="O361" s="118" t="n"/>
      <c r="P361" s="118" t="n"/>
      <c r="Q361" s="118" t="n"/>
      <c r="R361" s="118" t="n"/>
      <c r="S361" s="118" t="n"/>
      <c r="T361" s="118" t="n"/>
      <c r="U361" s="118" t="n"/>
      <c r="V361" s="118" t="n"/>
      <c r="W361" s="118" t="n"/>
      <c r="X361" s="118" t="n"/>
      <c r="Y361" s="118" t="n"/>
      <c r="Z361" s="118" t="n"/>
      <c r="AA361" s="118" t="n"/>
      <c r="AB361" s="118" t="n"/>
      <c r="AC361" s="118" t="n"/>
      <c r="AD361" s="118" t="n"/>
      <c r="AE361" s="118" t="n"/>
      <c r="AF361" s="118" t="n"/>
      <c r="AG361" s="118" t="n"/>
      <c r="AH361" s="118" t="n"/>
      <c r="AI361" s="118" t="n"/>
      <c r="AJ361" s="118" t="n"/>
      <c r="AK361" s="118" t="n"/>
      <c r="AL361" s="118" t="n"/>
      <c r="AM361" s="118" t="n"/>
      <c r="AN361" s="118" t="n"/>
      <c r="AO361" s="118" t="n"/>
      <c r="AP361" s="118" t="n"/>
      <c r="AQ361" s="118" t="n"/>
      <c r="AR361" s="118" t="n"/>
      <c r="AS361" s="118" t="n"/>
      <c r="AT361" s="118" t="n"/>
      <c r="AU361" s="118" t="n"/>
      <c r="AV361" s="118" t="n">
        <v>1</v>
      </c>
      <c r="AW361" s="118" t="n">
        <v>1</v>
      </c>
      <c r="AX361" s="118" t="n"/>
      <c r="AY361" s="118" t="n"/>
      <c r="AZ361" s="118" t="n"/>
      <c r="BA361" s="118" t="n"/>
      <c r="BB361" s="118" t="n"/>
      <c r="BC361" s="118" t="n"/>
      <c r="BD361" s="118" t="n"/>
      <c r="BE361" s="118" t="n"/>
      <c r="BF361" s="118" t="n"/>
      <c r="BG361" s="118" t="n"/>
      <c r="BH361" s="118" t="n"/>
      <c r="BI361" s="118" t="n"/>
      <c r="BJ361" s="118" t="n"/>
      <c r="BK361" s="118" t="n"/>
      <c r="BL361" s="118" t="n"/>
      <c r="BM361" s="118" t="n"/>
      <c r="BN361" s="118" t="n"/>
      <c r="BO361" s="118" t="n"/>
      <c r="BP361" s="118" t="n"/>
      <c r="BQ361" s="118" t="n"/>
      <c r="BR361" s="118" t="n"/>
      <c r="BS361" s="118" t="n"/>
      <c r="BT361" s="118">
        <f>COUNTIF(B361:BS361,1)</f>
        <v/>
      </c>
      <c r="BV361" s="76">
        <f>TRIM(RIGHT(A361, LEN(A361) - FIND("@", SUBSTITUTE(A361, " ", "@", LEN(A361)-LEN(SUBSTITUTE(A361," ",""))))))</f>
        <v/>
      </c>
      <c r="BW361" s="76">
        <f>TRIM(LEFT(A361,FIND(" ",A361&amp;" ")-1))</f>
        <v/>
      </c>
      <c r="BX361">
        <f>+IF(BV361=BV360,"Same","Diff")</f>
        <v/>
      </c>
      <c r="BY361">
        <f>IF(BX361="Same",IF(BW361=BW360,"same","Diff"))</f>
        <v/>
      </c>
    </row>
    <row r="362" ht="17" customHeight="1">
      <c r="A362" s="59" t="inlineStr">
        <is>
          <t>Ray Ellis</t>
        </is>
      </c>
      <c r="B362" s="117" t="n"/>
      <c r="C362" s="117" t="n"/>
      <c r="D362" s="117" t="n"/>
      <c r="E362" s="117" t="n"/>
      <c r="F362" s="117" t="n"/>
      <c r="G362" s="117" t="n"/>
      <c r="H362" s="117" t="n"/>
      <c r="I362" s="117" t="n"/>
      <c r="J362" s="118" t="n"/>
      <c r="K362" s="118" t="n"/>
      <c r="L362" s="118" t="n"/>
      <c r="M362" s="118" t="n"/>
      <c r="N362" s="118" t="n"/>
      <c r="O362" s="118" t="n"/>
      <c r="P362" s="118" t="n"/>
      <c r="Q362" s="118" t="n"/>
      <c r="R362" s="118" t="n"/>
      <c r="S362" s="118" t="n"/>
      <c r="T362" s="118" t="n"/>
      <c r="U362" s="118" t="n"/>
      <c r="V362" s="118" t="n"/>
      <c r="W362" s="118" t="n"/>
      <c r="X362" s="118" t="n"/>
      <c r="Y362" s="118" t="n"/>
      <c r="Z362" s="118" t="n"/>
      <c r="AA362" s="118" t="n">
        <v>1</v>
      </c>
      <c r="AB362" s="118" t="n">
        <v>1</v>
      </c>
      <c r="AC362" s="118" t="n"/>
      <c r="AD362" s="118" t="n"/>
      <c r="AE362" s="118" t="n"/>
      <c r="AF362" s="118" t="n"/>
      <c r="AG362" s="118" t="n"/>
      <c r="AH362" s="118" t="n"/>
      <c r="AI362" s="118" t="n"/>
      <c r="AJ362" s="118" t="n"/>
      <c r="AK362" s="118" t="n"/>
      <c r="AL362" s="118" t="n"/>
      <c r="AM362" s="118" t="n"/>
      <c r="AN362" s="118" t="n"/>
      <c r="AO362" s="118" t="n"/>
      <c r="AP362" s="118" t="n"/>
      <c r="AQ362" s="118" t="n"/>
      <c r="AR362" s="118" t="n"/>
      <c r="AS362" s="118" t="n"/>
      <c r="AT362" s="118" t="n"/>
      <c r="AU362" s="118" t="n"/>
      <c r="AV362" s="118" t="n"/>
      <c r="AW362" s="118" t="n"/>
      <c r="AX362" s="118" t="n"/>
      <c r="AY362" s="118" t="n"/>
      <c r="AZ362" s="118" t="n"/>
      <c r="BA362" s="118" t="n"/>
      <c r="BB362" s="118" t="n"/>
      <c r="BC362" s="118" t="n"/>
      <c r="BD362" s="118" t="n"/>
      <c r="BE362" s="118" t="n"/>
      <c r="BF362" s="118" t="n"/>
      <c r="BG362" s="118" t="n"/>
      <c r="BH362" s="118" t="n"/>
      <c r="BI362" s="118" t="n"/>
      <c r="BJ362" s="118" t="n"/>
      <c r="BK362" s="118" t="n"/>
      <c r="BL362" s="118" t="n"/>
      <c r="BM362" s="118" t="n"/>
      <c r="BN362" s="118" t="n"/>
      <c r="BO362" s="118" t="n"/>
      <c r="BP362" s="118" t="n"/>
      <c r="BQ362" s="118" t="n"/>
      <c r="BR362" s="118" t="n"/>
      <c r="BS362" s="118" t="n"/>
      <c r="BT362" s="118">
        <f>COUNTIF(B362:BS362,1)</f>
        <v/>
      </c>
      <c r="BV362" s="76">
        <f>TRIM(RIGHT(A362, LEN(A362) - FIND("@", SUBSTITUTE(A362, " ", "@", LEN(A362)-LEN(SUBSTITUTE(A362," ",""))))))</f>
        <v/>
      </c>
      <c r="BW362" s="76">
        <f>TRIM(LEFT(A362,FIND(" ",A362&amp;" ")-1))</f>
        <v/>
      </c>
      <c r="BX362">
        <f>+IF(BV362=BV361,"Same","Diff")</f>
        <v/>
      </c>
      <c r="BY362">
        <f>IF(BX362="Same",IF(BW362=BW361,"same","Diff"))</f>
        <v/>
      </c>
    </row>
    <row r="363" ht="17" customHeight="1">
      <c r="A363" s="61" t="inlineStr">
        <is>
          <t>Geoff Emery</t>
        </is>
      </c>
      <c r="B363" s="120" t="n"/>
      <c r="C363" s="120" t="n"/>
      <c r="D363" s="120" t="n"/>
      <c r="E363" s="120" t="n"/>
      <c r="F363" s="120" t="n"/>
      <c r="G363" s="120" t="n"/>
      <c r="H363" s="120" t="n"/>
      <c r="I363" s="120" t="n"/>
      <c r="J363" s="118" t="n"/>
      <c r="K363" s="118" t="n"/>
      <c r="L363" s="118" t="n"/>
      <c r="M363" s="118" t="n"/>
      <c r="N363" s="118" t="n"/>
      <c r="O363" s="118" t="n"/>
      <c r="P363" s="118" t="n"/>
      <c r="Q363" s="118" t="n"/>
      <c r="R363" s="118" t="n"/>
      <c r="S363" s="118" t="n"/>
      <c r="T363" s="118" t="n"/>
      <c r="U363" s="118" t="n"/>
      <c r="V363" s="118" t="n"/>
      <c r="W363" s="118" t="n"/>
      <c r="X363" s="118" t="n"/>
      <c r="Y363" s="118" t="n"/>
      <c r="Z363" s="118" t="n"/>
      <c r="AA363" s="118" t="n"/>
      <c r="AB363" s="118" t="n"/>
      <c r="AC363" s="118" t="n"/>
      <c r="AD363" s="118" t="n"/>
      <c r="AE363" s="118" t="n"/>
      <c r="AF363" s="118" t="n"/>
      <c r="AG363" s="118" t="n"/>
      <c r="AH363" s="118" t="n"/>
      <c r="AI363" s="118" t="n"/>
      <c r="AJ363" s="118" t="n"/>
      <c r="AK363" s="118" t="n"/>
      <c r="AL363" s="118" t="n"/>
      <c r="AM363" s="118" t="n"/>
      <c r="AN363" s="118" t="n"/>
      <c r="AO363" s="118" t="n"/>
      <c r="AP363" s="118" t="n"/>
      <c r="AQ363" s="118" t="n"/>
      <c r="AR363" s="118" t="n"/>
      <c r="AS363" s="118" t="n"/>
      <c r="AT363" s="118" t="n"/>
      <c r="AU363" s="118" t="n"/>
      <c r="AV363" s="118" t="n"/>
      <c r="AW363" s="118" t="n"/>
      <c r="AX363" s="118" t="n"/>
      <c r="AY363" s="118" t="n"/>
      <c r="AZ363" s="118" t="n"/>
      <c r="BA363" s="118" t="n"/>
      <c r="BB363" s="118" t="n"/>
      <c r="BC363" s="118" t="n">
        <v>1</v>
      </c>
      <c r="BD363" s="118" t="n"/>
      <c r="BE363" s="118" t="n"/>
      <c r="BF363" s="118" t="n"/>
      <c r="BG363" s="118" t="n"/>
      <c r="BH363" s="118" t="n"/>
      <c r="BI363" s="118" t="n"/>
      <c r="BJ363" s="118" t="n"/>
      <c r="BK363" s="118" t="n"/>
      <c r="BL363" s="118" t="n"/>
      <c r="BM363" s="118" t="n"/>
      <c r="BN363" s="118" t="n"/>
      <c r="BO363" s="118" t="n"/>
      <c r="BP363" s="118" t="n"/>
      <c r="BQ363" s="118" t="n"/>
      <c r="BR363" s="118" t="n"/>
      <c r="BS363" s="118" t="n"/>
      <c r="BT363" s="118">
        <f>COUNTIF(B363:BS363,1)</f>
        <v/>
      </c>
      <c r="BV363" s="76">
        <f>TRIM(RIGHT(A363, LEN(A363) - FIND("@", SUBSTITUTE(A363, " ", "@", LEN(A363)-LEN(SUBSTITUTE(A363," ",""))))))</f>
        <v/>
      </c>
      <c r="BW363" s="76">
        <f>TRIM(LEFT(A363,FIND(" ",A363&amp;" ")-1))</f>
        <v/>
      </c>
      <c r="BX363">
        <f>+IF(BV363=BV362,"Same","Diff")</f>
        <v/>
      </c>
      <c r="BY363">
        <f>IF(BX363="Same",IF(BW363=BW362,"same","Diff"))</f>
        <v/>
      </c>
    </row>
    <row r="364" ht="17" customHeight="1">
      <c r="A364" s="59" t="inlineStr">
        <is>
          <t>Simon Emerzidis</t>
        </is>
      </c>
      <c r="B364" s="117" t="n"/>
      <c r="C364" s="117" t="n"/>
      <c r="D364" s="117" t="n"/>
      <c r="E364" s="117" t="n"/>
      <c r="F364" s="117" t="n"/>
      <c r="G364" s="117" t="n"/>
      <c r="H364" s="117" t="n"/>
      <c r="I364" s="117" t="n"/>
      <c r="J364" s="118" t="n"/>
      <c r="K364" s="118" t="n"/>
      <c r="L364" s="118" t="n"/>
      <c r="M364" s="118" t="n"/>
      <c r="N364" s="118" t="n"/>
      <c r="O364" s="118" t="n"/>
      <c r="P364" s="118" t="n"/>
      <c r="Q364" s="118" t="n"/>
      <c r="R364" s="118" t="n"/>
      <c r="S364" s="118" t="n"/>
      <c r="T364" s="118" t="n"/>
      <c r="U364" s="118" t="n"/>
      <c r="V364" s="118" t="n"/>
      <c r="W364" s="118" t="n"/>
      <c r="X364" s="118" t="n"/>
      <c r="Y364" s="118" t="n"/>
      <c r="Z364" s="118" t="n"/>
      <c r="AA364" s="118" t="n"/>
      <c r="AB364" s="118" t="n"/>
      <c r="AC364" s="118" t="n"/>
      <c r="AD364" s="118" t="n"/>
      <c r="AE364" s="118" t="n"/>
      <c r="AF364" s="118" t="n"/>
      <c r="AG364" s="118" t="n"/>
      <c r="AH364" s="118" t="n"/>
      <c r="AI364" s="118" t="n"/>
      <c r="AJ364" s="118" t="n"/>
      <c r="AK364" s="118" t="n"/>
      <c r="AL364" s="118" t="n"/>
      <c r="AM364" s="118" t="n"/>
      <c r="AN364" s="118" t="n"/>
      <c r="AO364" s="118" t="n">
        <v>1</v>
      </c>
      <c r="AP364" s="118" t="n"/>
      <c r="AQ364" s="118" t="n">
        <v>1</v>
      </c>
      <c r="AR364" s="118" t="n"/>
      <c r="AS364" s="118" t="n"/>
      <c r="AT364" s="118" t="n"/>
      <c r="AU364" s="118" t="n"/>
      <c r="AV364" s="118" t="n"/>
      <c r="AW364" s="118" t="n"/>
      <c r="AX364" s="118" t="n"/>
      <c r="AY364" s="118" t="n"/>
      <c r="AZ364" s="118" t="n"/>
      <c r="BA364" s="118" t="n"/>
      <c r="BB364" s="118" t="n"/>
      <c r="BC364" s="118" t="n"/>
      <c r="BD364" s="118" t="n"/>
      <c r="BE364" s="118" t="n"/>
      <c r="BF364" s="118" t="n"/>
      <c r="BG364" s="118" t="n"/>
      <c r="BH364" s="118" t="n"/>
      <c r="BI364" s="118" t="n"/>
      <c r="BJ364" s="118" t="n"/>
      <c r="BK364" s="118" t="n"/>
      <c r="BL364" s="118" t="n"/>
      <c r="BM364" s="118" t="n"/>
      <c r="BN364" s="118" t="n"/>
      <c r="BO364" s="118" t="n"/>
      <c r="BP364" s="118" t="n"/>
      <c r="BQ364" s="118" t="n"/>
      <c r="BR364" s="118" t="n"/>
      <c r="BS364" s="118" t="n"/>
      <c r="BT364" s="118">
        <f>COUNTIF(B364:BS364,1)</f>
        <v/>
      </c>
      <c r="BV364" s="76">
        <f>TRIM(RIGHT(A364, LEN(A364) - FIND("@", SUBSTITUTE(A364, " ", "@", LEN(A364)-LEN(SUBSTITUTE(A364," ",""))))))</f>
        <v/>
      </c>
      <c r="BW364" s="76">
        <f>TRIM(LEFT(A364,FIND(" ",A364&amp;" ")-1))</f>
        <v/>
      </c>
      <c r="BX364">
        <f>+IF(BV364=BV363,"Same","Diff")</f>
        <v/>
      </c>
      <c r="BY364">
        <f>IF(BX364="Same",IF(BW364=BW363,"same","Diff"))</f>
        <v/>
      </c>
    </row>
    <row r="365" ht="17" customHeight="1">
      <c r="A365" s="59" t="inlineStr">
        <is>
          <t>Simon Emmerling</t>
        </is>
      </c>
      <c r="B365" s="117" t="n"/>
      <c r="C365" s="117" t="n"/>
      <c r="D365" s="117" t="n"/>
      <c r="E365" s="117" t="n"/>
      <c r="F365" s="117" t="n"/>
      <c r="G365" s="117" t="n"/>
      <c r="H365" s="117" t="n"/>
      <c r="I365" s="117" t="n"/>
      <c r="J365" s="118" t="n"/>
      <c r="K365" s="118" t="n"/>
      <c r="L365" s="118" t="n"/>
      <c r="M365" s="118" t="n"/>
      <c r="N365" s="118" t="n"/>
      <c r="O365" s="118" t="n"/>
      <c r="P365" s="118" t="n"/>
      <c r="Q365" s="118" t="n"/>
      <c r="R365" s="118" t="n"/>
      <c r="S365" s="118" t="n"/>
      <c r="T365" s="118" t="n"/>
      <c r="U365" s="118" t="n"/>
      <c r="V365" s="118" t="n"/>
      <c r="W365" s="118" t="n"/>
      <c r="X365" s="118" t="n"/>
      <c r="Y365" s="118" t="n"/>
      <c r="Z365" s="118" t="n"/>
      <c r="AA365" s="118" t="n">
        <v>1</v>
      </c>
      <c r="AB365" s="118" t="n">
        <v>1</v>
      </c>
      <c r="AC365" s="118" t="n"/>
      <c r="AD365" s="118" t="n"/>
      <c r="AE365" s="118" t="n"/>
      <c r="AF365" s="118" t="n"/>
      <c r="AG365" s="118" t="n"/>
      <c r="AH365" s="118" t="n"/>
      <c r="AI365" s="118" t="n"/>
      <c r="AJ365" s="118" t="n"/>
      <c r="AK365" s="118" t="n"/>
      <c r="AL365" s="118" t="n"/>
      <c r="AM365" s="118" t="n"/>
      <c r="AN365" s="118" t="n"/>
      <c r="AO365" s="118" t="n"/>
      <c r="AP365" s="118" t="n"/>
      <c r="AQ365" s="118" t="n"/>
      <c r="AR365" s="118" t="n"/>
      <c r="AS365" s="118" t="n"/>
      <c r="AT365" s="118" t="n"/>
      <c r="AU365" s="118" t="n"/>
      <c r="AV365" s="118" t="n"/>
      <c r="AW365" s="118" t="n"/>
      <c r="AX365" s="118" t="n"/>
      <c r="AY365" s="118" t="n"/>
      <c r="AZ365" s="118" t="n"/>
      <c r="BA365" s="118" t="n"/>
      <c r="BB365" s="118" t="n"/>
      <c r="BC365" s="118" t="n"/>
      <c r="BD365" s="118" t="n"/>
      <c r="BE365" s="118" t="n"/>
      <c r="BF365" s="118" t="n"/>
      <c r="BG365" s="118" t="n"/>
      <c r="BH365" s="118" t="n"/>
      <c r="BI365" s="118" t="n"/>
      <c r="BJ365" s="118" t="n"/>
      <c r="BK365" s="118" t="n"/>
      <c r="BL365" s="118" t="n"/>
      <c r="BM365" s="118" t="n"/>
      <c r="BN365" s="118" t="n"/>
      <c r="BO365" s="118" t="n"/>
      <c r="BP365" s="118" t="n"/>
      <c r="BQ365" s="118" t="n"/>
      <c r="BR365" s="118" t="n"/>
      <c r="BS365" s="118" t="n"/>
      <c r="BT365" s="118">
        <f>COUNTIF(B365:BS365,1)</f>
        <v/>
      </c>
      <c r="BV365" s="76">
        <f>TRIM(RIGHT(A365, LEN(A365) - FIND("@", SUBSTITUTE(A365, " ", "@", LEN(A365)-LEN(SUBSTITUTE(A365," ",""))))))</f>
        <v/>
      </c>
      <c r="BW365" s="76">
        <f>TRIM(LEFT(A365,FIND(" ",A365&amp;" ")-1))</f>
        <v/>
      </c>
      <c r="BX365">
        <f>+IF(BV365=BV364,"Same","Diff")</f>
        <v/>
      </c>
      <c r="BY365">
        <f>IF(BX365="Same",IF(BW365=BW364,"same","Diff"))</f>
        <v/>
      </c>
    </row>
    <row r="366" ht="17" customHeight="1">
      <c r="A366" s="60" t="inlineStr">
        <is>
          <t>Rex Emmett</t>
        </is>
      </c>
      <c r="B366" s="119" t="n">
        <v>1</v>
      </c>
      <c r="C366" s="119" t="n"/>
      <c r="D366" s="119" t="n">
        <v>1</v>
      </c>
      <c r="E366" s="119" t="n"/>
      <c r="F366" s="119" t="n">
        <v>1</v>
      </c>
      <c r="G366" s="119" t="n">
        <v>1</v>
      </c>
      <c r="H366" s="119" t="n"/>
      <c r="I366" s="119" t="n"/>
      <c r="J366" s="118" t="n"/>
      <c r="K366" s="118" t="n"/>
      <c r="L366" s="118" t="n"/>
      <c r="M366" s="118" t="n"/>
      <c r="N366" s="118" t="n"/>
      <c r="O366" s="118" t="n"/>
      <c r="P366" s="118" t="n"/>
      <c r="Q366" s="118" t="n"/>
      <c r="R366" s="118" t="n"/>
      <c r="S366" s="118" t="n"/>
      <c r="T366" s="118" t="n"/>
      <c r="U366" s="118" t="n"/>
      <c r="V366" s="118" t="n"/>
      <c r="W366" s="118" t="n"/>
      <c r="X366" s="118" t="n"/>
      <c r="Y366" s="118" t="n"/>
      <c r="Z366" s="118" t="n"/>
      <c r="AA366" s="118" t="n"/>
      <c r="AB366" s="118" t="n"/>
      <c r="AC366" s="118" t="n"/>
      <c r="AD366" s="118" t="n"/>
      <c r="AE366" s="118" t="n"/>
      <c r="AF366" s="118" t="n"/>
      <c r="AG366" s="118" t="n"/>
      <c r="AH366" s="118" t="n"/>
      <c r="AI366" s="118" t="n"/>
      <c r="AJ366" s="118" t="n"/>
      <c r="AK366" s="118" t="n"/>
      <c r="AL366" s="118" t="n"/>
      <c r="AM366" s="118" t="n"/>
      <c r="AN366" s="118" t="n"/>
      <c r="AO366" s="118" t="n"/>
      <c r="AP366" s="118" t="n"/>
      <c r="AQ366" s="118" t="n"/>
      <c r="AR366" s="118" t="n"/>
      <c r="AS366" s="118" t="n"/>
      <c r="AT366" s="118" t="n"/>
      <c r="AU366" s="118" t="n"/>
      <c r="AV366" s="118" t="n"/>
      <c r="AW366" s="118" t="n"/>
      <c r="AX366" s="118" t="n"/>
      <c r="AY366" s="118" t="n"/>
      <c r="AZ366" s="118" t="n"/>
      <c r="BA366" s="118" t="n"/>
      <c r="BB366" s="118" t="n"/>
      <c r="BC366" s="118" t="n"/>
      <c r="BD366" s="118" t="n"/>
      <c r="BE366" s="118" t="n"/>
      <c r="BF366" s="118" t="n"/>
      <c r="BG366" s="118" t="n"/>
      <c r="BH366" s="118" t="n"/>
      <c r="BI366" s="118" t="n"/>
      <c r="BJ366" s="118" t="n"/>
      <c r="BK366" s="118" t="n"/>
      <c r="BL366" s="118" t="n"/>
      <c r="BM366" s="118" t="n"/>
      <c r="BN366" s="118" t="n"/>
      <c r="BO366" s="118" t="n"/>
      <c r="BP366" s="118" t="n"/>
      <c r="BQ366" s="118" t="n"/>
      <c r="BR366" s="118" t="n"/>
      <c r="BS366" s="118" t="n"/>
      <c r="BT366" s="118">
        <f>COUNTIF(B366:BS366,1)</f>
        <v/>
      </c>
      <c r="BV366" s="76">
        <f>TRIM(RIGHT(A366, LEN(A366) - FIND("@", SUBSTITUTE(A366, " ", "@", LEN(A366)-LEN(SUBSTITUTE(A366," ",""))))))</f>
        <v/>
      </c>
      <c r="BW366" s="76">
        <f>TRIM(LEFT(A366,FIND(" ",A366&amp;" ")-1))</f>
        <v/>
      </c>
      <c r="BX366">
        <f>+IF(BV366=BV365,"Same","Diff")</f>
        <v/>
      </c>
      <c r="BY366">
        <f>IF(BX366="Same",IF(BW366=BW365,"same","Diff"))</f>
        <v/>
      </c>
    </row>
    <row r="367" ht="17" customHeight="1">
      <c r="A367" s="61" t="inlineStr">
        <is>
          <t>Maro Engel</t>
        </is>
      </c>
      <c r="B367" s="120" t="n"/>
      <c r="C367" s="120" t="n"/>
      <c r="D367" s="120" t="n"/>
      <c r="E367" s="120" t="n"/>
      <c r="F367" s="120" t="n"/>
      <c r="G367" s="120" t="n"/>
      <c r="H367" s="120" t="n"/>
      <c r="I367" s="120" t="n"/>
      <c r="J367" s="118" t="n"/>
      <c r="K367" s="118" t="n"/>
      <c r="L367" s="118" t="n"/>
      <c r="M367" s="118" t="n"/>
      <c r="N367" s="118" t="n"/>
      <c r="O367" s="118" t="n"/>
      <c r="P367" s="118" t="n"/>
      <c r="Q367" s="118" t="n"/>
      <c r="R367" s="118" t="n"/>
      <c r="S367" s="118" t="n"/>
      <c r="T367" s="118" t="n"/>
      <c r="U367" s="118" t="n"/>
      <c r="V367" s="118" t="n"/>
      <c r="W367" s="118" t="n"/>
      <c r="X367" s="118" t="n"/>
      <c r="Y367" s="118" t="n"/>
      <c r="Z367" s="118" t="n"/>
      <c r="AA367" s="118" t="n"/>
      <c r="AB367" s="118" t="n"/>
      <c r="AC367" s="118" t="n"/>
      <c r="AD367" s="118" t="n"/>
      <c r="AE367" s="118" t="n"/>
      <c r="AF367" s="118" t="n"/>
      <c r="AG367" s="118" t="n"/>
      <c r="AH367" s="118" t="n"/>
      <c r="AI367" s="118" t="n"/>
      <c r="AJ367" s="118" t="n"/>
      <c r="AK367" s="118" t="n"/>
      <c r="AL367" s="118" t="n"/>
      <c r="AM367" s="118" t="n"/>
      <c r="AN367" s="118" t="n"/>
      <c r="AO367" s="118" t="n"/>
      <c r="AP367" s="118" t="n"/>
      <c r="AQ367" s="118" t="n"/>
      <c r="AR367" s="118" t="n"/>
      <c r="AS367" s="118" t="n"/>
      <c r="AT367" s="118" t="n"/>
      <c r="AU367" s="118" t="n"/>
      <c r="AV367" s="118" t="n"/>
      <c r="AW367" s="118" t="n"/>
      <c r="AX367" s="118" t="n"/>
      <c r="AY367" s="118" t="n"/>
      <c r="AZ367" s="118" t="n"/>
      <c r="BA367" s="118" t="n"/>
      <c r="BB367" s="118" t="n"/>
      <c r="BC367" s="118" t="n"/>
      <c r="BD367" s="118" t="n"/>
      <c r="BE367" s="118" t="n"/>
      <c r="BF367" s="118" t="n">
        <v>1</v>
      </c>
      <c r="BG367" s="118" t="n"/>
      <c r="BH367" s="118" t="n"/>
      <c r="BI367" s="118" t="n"/>
      <c r="BJ367" s="118" t="n"/>
      <c r="BK367" s="118" t="n"/>
      <c r="BL367" s="118" t="n"/>
      <c r="BM367" s="118" t="n"/>
      <c r="BN367" s="118" t="n"/>
      <c r="BO367" s="118" t="n"/>
      <c r="BP367" s="118" t="n"/>
      <c r="BQ367" s="118" t="n"/>
      <c r="BR367" s="118" t="n"/>
      <c r="BS367" s="118" t="n"/>
      <c r="BT367" s="118">
        <f>COUNTIF(B367:BS367,1)</f>
        <v/>
      </c>
      <c r="BV367" s="76">
        <f>TRIM(RIGHT(A367, LEN(A367) - FIND("@", SUBSTITUTE(A367, " ", "@", LEN(A367)-LEN(SUBSTITUTE(A367," ",""))))))</f>
        <v/>
      </c>
      <c r="BW367" s="76">
        <f>TRIM(LEFT(A367,FIND(" ",A367&amp;" ")-1))</f>
        <v/>
      </c>
      <c r="BX367">
        <f>+IF(BV367=BV366,"Same","Diff")</f>
        <v/>
      </c>
      <c r="BY367">
        <f>IF(BX367="Same",IF(BW367=BW366,"same","Diff"))</f>
        <v/>
      </c>
    </row>
    <row r="368" ht="17" customHeight="1">
      <c r="A368" s="61" t="inlineStr">
        <is>
          <t>Paul England</t>
        </is>
      </c>
      <c r="B368" s="120" t="n">
        <v>1</v>
      </c>
      <c r="C368" s="120" t="n">
        <v>1</v>
      </c>
      <c r="D368" s="120" t="n">
        <v>1</v>
      </c>
      <c r="E368" s="120" t="n"/>
      <c r="F368" s="120" t="n"/>
      <c r="G368" s="120" t="n"/>
      <c r="H368" s="120" t="n"/>
      <c r="I368" s="120" t="n"/>
      <c r="J368" s="118" t="n"/>
      <c r="K368" s="118" t="n"/>
      <c r="L368" s="118" t="n"/>
      <c r="M368" s="118" t="n"/>
      <c r="N368" s="118" t="n"/>
      <c r="O368" s="118" t="n"/>
      <c r="P368" s="118" t="n"/>
      <c r="Q368" s="118" t="n"/>
      <c r="R368" s="118" t="n"/>
      <c r="S368" s="118" t="n"/>
      <c r="T368" s="118" t="n"/>
      <c r="U368" s="118" t="n"/>
      <c r="V368" s="118" t="n"/>
      <c r="W368" s="118" t="n"/>
      <c r="X368" s="118" t="n"/>
      <c r="Y368" s="118" t="n"/>
      <c r="Z368" s="118" t="n"/>
      <c r="AA368" s="118" t="n"/>
      <c r="AB368" s="118" t="n"/>
      <c r="AC368" s="118" t="n"/>
      <c r="AD368" s="118" t="n"/>
      <c r="AE368" s="118" t="n"/>
      <c r="AF368" s="118" t="n"/>
      <c r="AG368" s="118" t="n"/>
      <c r="AH368" s="118" t="n"/>
      <c r="AI368" s="118" t="n"/>
      <c r="AJ368" s="118" t="n"/>
      <c r="AK368" s="118" t="n"/>
      <c r="AL368" s="118" t="n"/>
      <c r="AM368" s="118" t="n"/>
      <c r="AN368" s="118" t="n"/>
      <c r="AO368" s="118" t="n"/>
      <c r="AP368" s="118" t="n"/>
      <c r="AQ368" s="118" t="n"/>
      <c r="AR368" s="118" t="n"/>
      <c r="AS368" s="118" t="n"/>
      <c r="AT368" s="118" t="n"/>
      <c r="AU368" s="118" t="n"/>
      <c r="AV368" s="118" t="n"/>
      <c r="AW368" s="118" t="n"/>
      <c r="AX368" s="118" t="n"/>
      <c r="AY368" s="118" t="n"/>
      <c r="AZ368" s="118" t="n"/>
      <c r="BA368" s="118" t="n"/>
      <c r="BB368" s="118" t="n"/>
      <c r="BC368" s="118" t="n"/>
      <c r="BD368" s="118" t="n"/>
      <c r="BE368" s="118" t="n"/>
      <c r="BF368" s="118" t="n"/>
      <c r="BG368" s="118" t="n"/>
      <c r="BH368" s="118" t="n"/>
      <c r="BI368" s="118" t="n"/>
      <c r="BJ368" s="118" t="n"/>
      <c r="BK368" s="118" t="n"/>
      <c r="BL368" s="118" t="n"/>
      <c r="BM368" s="118" t="n"/>
      <c r="BN368" s="118" t="n"/>
      <c r="BO368" s="118" t="n"/>
      <c r="BP368" s="118" t="n"/>
      <c r="BQ368" s="118" t="n"/>
      <c r="BR368" s="118" t="n"/>
      <c r="BS368" s="118" t="n"/>
      <c r="BT368" s="118">
        <f>COUNTIF(B368:BS368,1)</f>
        <v/>
      </c>
      <c r="BV368" s="76">
        <f>TRIM(RIGHT(A368, LEN(A368) - FIND("@", SUBSTITUTE(A368, " ", "@", LEN(A368)-LEN(SUBSTITUTE(A368," ",""))))))</f>
        <v/>
      </c>
      <c r="BW368" s="76">
        <f>TRIM(LEFT(A368,FIND(" ",A368&amp;" ")-1))</f>
        <v/>
      </c>
      <c r="BX368">
        <f>+IF(BV368=BV367,"Same","Diff")</f>
        <v/>
      </c>
      <c r="BY368">
        <f>IF(BX368="Same",IF(BW368=BW367,"same","Diff"))</f>
        <v/>
      </c>
    </row>
    <row r="369" ht="17" customHeight="1">
      <c r="A369" s="59" t="inlineStr">
        <is>
          <t>John English</t>
        </is>
      </c>
      <c r="B369" s="117" t="n"/>
      <c r="C369" s="117" t="n"/>
      <c r="D369" s="117" t="n"/>
      <c r="E369" s="117" t="n"/>
      <c r="F369" s="117" t="n"/>
      <c r="G369" s="117" t="n"/>
      <c r="H369" s="117" t="n"/>
      <c r="I369" s="117" t="n"/>
      <c r="J369" s="118" t="n"/>
      <c r="K369" s="118" t="n"/>
      <c r="L369" s="118" t="n"/>
      <c r="M369" s="118" t="n"/>
      <c r="N369" s="118" t="n"/>
      <c r="O369" s="118" t="n"/>
      <c r="P369" s="118" t="n"/>
      <c r="Q369" s="118" t="n"/>
      <c r="R369" s="118" t="n"/>
      <c r="S369" s="118" t="n"/>
      <c r="T369" s="118" t="n">
        <v>1</v>
      </c>
      <c r="U369" s="118" t="n"/>
      <c r="V369" s="118" t="n"/>
      <c r="W369" s="118" t="n">
        <v>1</v>
      </c>
      <c r="X369" s="118" t="n">
        <v>1</v>
      </c>
      <c r="Y369" s="118" t="n">
        <v>1</v>
      </c>
      <c r="Z369" s="118" t="n">
        <v>1</v>
      </c>
      <c r="AA369" s="118" t="n">
        <v>1</v>
      </c>
      <c r="AB369" s="118" t="n">
        <v>1</v>
      </c>
      <c r="AC369" s="118" t="n"/>
      <c r="AD369" s="118" t="n"/>
      <c r="AE369" s="118" t="n">
        <v>1</v>
      </c>
      <c r="AF369" s="118" t="n">
        <v>1</v>
      </c>
      <c r="AG369" s="118" t="n">
        <v>1</v>
      </c>
      <c r="AH369" s="118" t="n">
        <v>1</v>
      </c>
      <c r="AI369" s="118" t="n">
        <v>1</v>
      </c>
      <c r="AJ369" s="118" t="n"/>
      <c r="AK369" s="118" t="n"/>
      <c r="AL369" s="118" t="n"/>
      <c r="AM369" s="118" t="n">
        <v>1</v>
      </c>
      <c r="AN369" s="118" t="n"/>
      <c r="AO369" s="118" t="n"/>
      <c r="AP369" s="118" t="n"/>
      <c r="AQ369" s="118" t="n"/>
      <c r="AR369" s="118" t="n"/>
      <c r="AS369" s="118" t="n"/>
      <c r="AT369" s="118" t="n"/>
      <c r="AU369" s="118" t="n"/>
      <c r="AV369" s="118" t="n"/>
      <c r="AW369" s="118" t="n"/>
      <c r="AX369" s="118" t="n"/>
      <c r="AY369" s="118" t="n"/>
      <c r="AZ369" s="118" t="n"/>
      <c r="BA369" s="118" t="n"/>
      <c r="BB369" s="118" t="n"/>
      <c r="BC369" s="118" t="n"/>
      <c r="BD369" s="118" t="n"/>
      <c r="BE369" s="118" t="n"/>
      <c r="BF369" s="118" t="n"/>
      <c r="BG369" s="118" t="n"/>
      <c r="BH369" s="118" t="n"/>
      <c r="BI369" s="118" t="n"/>
      <c r="BJ369" s="118" t="n"/>
      <c r="BK369" s="118" t="n"/>
      <c r="BL369" s="118" t="n"/>
      <c r="BM369" s="118" t="n"/>
      <c r="BN369" s="118" t="n"/>
      <c r="BO369" s="118" t="n"/>
      <c r="BP369" s="118" t="n"/>
      <c r="BQ369" s="118" t="n"/>
      <c r="BR369" s="118" t="n"/>
      <c r="BS369" s="118" t="n"/>
      <c r="BT369" s="118">
        <f>COUNTIF(B369:BS369,1)</f>
        <v/>
      </c>
      <c r="BV369" s="76">
        <f>TRIM(RIGHT(A369, LEN(A369) - FIND("@", SUBSTITUTE(A369, " ", "@", LEN(A369)-LEN(SUBSTITUTE(A369," ",""))))))</f>
        <v/>
      </c>
      <c r="BW369" s="76">
        <f>TRIM(LEFT(A369,FIND(" ",A369&amp;" ")-1))</f>
        <v/>
      </c>
      <c r="BX369">
        <f>+IF(BV369=BV368,"Same","Diff")</f>
        <v/>
      </c>
      <c r="BY369">
        <f>IF(BX369="Same",IF(BW369=BW368,"same","Diff"))</f>
        <v/>
      </c>
    </row>
    <row r="370" ht="17" customHeight="1">
      <c r="A370" s="61" t="inlineStr">
        <is>
          <t>Kévin Estre</t>
        </is>
      </c>
      <c r="B370" s="120" t="n"/>
      <c r="C370" s="120" t="n"/>
      <c r="D370" s="120" t="n"/>
      <c r="E370" s="120" t="n"/>
      <c r="F370" s="120" t="n"/>
      <c r="G370" s="120" t="n"/>
      <c r="H370" s="120" t="n"/>
      <c r="I370" s="120" t="n"/>
      <c r="J370" s="118" t="n"/>
      <c r="K370" s="118" t="n"/>
      <c r="L370" s="118" t="n"/>
      <c r="M370" s="118" t="n"/>
      <c r="N370" s="118" t="n"/>
      <c r="O370" s="118" t="n"/>
      <c r="P370" s="118" t="n"/>
      <c r="Q370" s="118" t="n"/>
      <c r="R370" s="118" t="n"/>
      <c r="S370" s="118" t="n"/>
      <c r="T370" s="118" t="n"/>
      <c r="U370" s="118" t="n"/>
      <c r="V370" s="118" t="n"/>
      <c r="W370" s="118" t="n"/>
      <c r="X370" s="118" t="n"/>
      <c r="Y370" s="118" t="n"/>
      <c r="Z370" s="118" t="n"/>
      <c r="AA370" s="118" t="n"/>
      <c r="AB370" s="118" t="n"/>
      <c r="AC370" s="118" t="n"/>
      <c r="AD370" s="118" t="n"/>
      <c r="AE370" s="118" t="n"/>
      <c r="AF370" s="118" t="n"/>
      <c r="AG370" s="118" t="n"/>
      <c r="AH370" s="118" t="n"/>
      <c r="AI370" s="118" t="n"/>
      <c r="AJ370" s="118" t="n"/>
      <c r="AK370" s="118" t="n"/>
      <c r="AL370" s="118" t="n"/>
      <c r="AM370" s="118" t="n"/>
      <c r="AN370" s="118" t="n"/>
      <c r="AO370" s="118" t="n"/>
      <c r="AP370" s="118" t="n"/>
      <c r="AQ370" s="118" t="n"/>
      <c r="AR370" s="118" t="n"/>
      <c r="AS370" s="118" t="n"/>
      <c r="AT370" s="118" t="n"/>
      <c r="AU370" s="118" t="n"/>
      <c r="AV370" s="118" t="n"/>
      <c r="AW370" s="118" t="n"/>
      <c r="AX370" s="118" t="n"/>
      <c r="AY370" s="118" t="n"/>
      <c r="AZ370" s="118" t="n"/>
      <c r="BA370" s="118" t="n"/>
      <c r="BB370" s="118" t="n"/>
      <c r="BC370" s="118" t="n"/>
      <c r="BD370" s="118" t="n"/>
      <c r="BE370" s="118" t="n"/>
      <c r="BF370" s="118" t="n"/>
      <c r="BG370" s="118" t="n"/>
      <c r="BH370" s="118" t="n"/>
      <c r="BI370" s="118" t="n"/>
      <c r="BJ370" s="118" t="n"/>
      <c r="BK370" s="118" t="n"/>
      <c r="BL370" s="118" t="n"/>
      <c r="BM370" s="118" t="n"/>
      <c r="BN370" s="118" t="n"/>
      <c r="BO370" s="118" t="n"/>
      <c r="BP370" s="118" t="n">
        <v>1</v>
      </c>
      <c r="BQ370" s="118" t="n"/>
      <c r="BR370" s="118" t="n"/>
      <c r="BS370" s="118" t="n"/>
      <c r="BT370" s="118">
        <f>COUNTIF(B370:BS370,1)</f>
        <v/>
      </c>
      <c r="BV370" s="76">
        <f>TRIM(RIGHT(A370, LEN(A370) - FIND("@", SUBSTITUTE(A370, " ", "@", LEN(A370)-LEN(SUBSTITUTE(A370," ",""))))))</f>
        <v/>
      </c>
      <c r="BW370" s="76">
        <f>TRIM(LEFT(A370,FIND(" ",A370&amp;" ")-1))</f>
        <v/>
      </c>
      <c r="BX370">
        <f>+IF(BV370=BV369,"Same","Diff")</f>
        <v/>
      </c>
      <c r="BY370">
        <f>IF(BX370="Same",IF(BW370=BW369,"same","Diff"))</f>
        <v/>
      </c>
    </row>
    <row r="371" ht="17" customHeight="1">
      <c r="A371" s="59" t="inlineStr">
        <is>
          <t>Tony Evangelou</t>
        </is>
      </c>
      <c r="B371" s="117" t="n"/>
      <c r="C371" s="117" t="n"/>
      <c r="D371" s="117" t="n"/>
      <c r="E371" s="117" t="n"/>
      <c r="F371" s="117" t="n"/>
      <c r="G371" s="117" t="n"/>
      <c r="H371" s="117" t="n"/>
      <c r="I371" s="117" t="n"/>
      <c r="J371" s="118" t="n"/>
      <c r="K371" s="118" t="n"/>
      <c r="L371" s="118" t="n"/>
      <c r="M371" s="118" t="n"/>
      <c r="N371" s="118" t="n"/>
      <c r="O371" s="118" t="n"/>
      <c r="P371" s="118" t="n"/>
      <c r="Q371" s="118" t="n"/>
      <c r="R371" s="118" t="n"/>
      <c r="S371" s="118" t="n"/>
      <c r="T371" s="118" t="n"/>
      <c r="U371" s="118" t="n"/>
      <c r="V371" s="118" t="n"/>
      <c r="W371" s="118" t="n"/>
      <c r="X371" s="118" t="n"/>
      <c r="Y371" s="118" t="n"/>
      <c r="Z371" s="118" t="n"/>
      <c r="AA371" s="118" t="n"/>
      <c r="AB371" s="118" t="n"/>
      <c r="AC371" s="118" t="n"/>
      <c r="AD371" s="118" t="n"/>
      <c r="AE371" s="118" t="n"/>
      <c r="AF371" s="118" t="n"/>
      <c r="AG371" s="118" t="n"/>
      <c r="AH371" s="118" t="n"/>
      <c r="AI371" s="118" t="n"/>
      <c r="AJ371" s="118" t="n"/>
      <c r="AK371" s="118" t="n"/>
      <c r="AL371" s="118" t="n"/>
      <c r="AM371" s="118" t="n"/>
      <c r="AN371" s="118" t="n"/>
      <c r="AO371" s="118" t="n"/>
      <c r="AP371" s="118" t="n"/>
      <c r="AQ371" s="118" t="n"/>
      <c r="AR371" s="118" t="n"/>
      <c r="AS371" s="118" t="n"/>
      <c r="AT371" s="118" t="n"/>
      <c r="AU371" s="118" t="n"/>
      <c r="AV371" s="118" t="n"/>
      <c r="AW371" s="118" t="n"/>
      <c r="AX371" s="118" t="n">
        <v>1</v>
      </c>
      <c r="AY371" s="118" t="n"/>
      <c r="AZ371" s="118" t="n"/>
      <c r="BA371" s="118" t="n"/>
      <c r="BB371" s="118" t="n"/>
      <c r="BC371" s="118" t="n"/>
      <c r="BD371" s="118" t="n"/>
      <c r="BE371" s="118" t="n"/>
      <c r="BF371" s="118" t="n"/>
      <c r="BG371" s="118" t="n"/>
      <c r="BH371" s="118" t="n"/>
      <c r="BI371" s="118" t="n"/>
      <c r="BJ371" s="118" t="n"/>
      <c r="BK371" s="118" t="n"/>
      <c r="BL371" s="118" t="n"/>
      <c r="BM371" s="118" t="n"/>
      <c r="BN371" s="118" t="n"/>
      <c r="BO371" s="118" t="n"/>
      <c r="BP371" s="118" t="n"/>
      <c r="BQ371" s="118" t="n"/>
      <c r="BR371" s="118" t="n"/>
      <c r="BS371" s="118" t="n"/>
      <c r="BT371" s="118">
        <f>COUNTIF(B371:BS371,1)</f>
        <v/>
      </c>
      <c r="BV371" s="76">
        <f>TRIM(RIGHT(A371, LEN(A371) - FIND("@", SUBSTITUTE(A371, " ", "@", LEN(A371)-LEN(SUBSTITUTE(A371," ",""))))))</f>
        <v/>
      </c>
      <c r="BW371" s="76">
        <f>TRIM(LEFT(A371,FIND(" ",A371&amp;" ")-1))</f>
        <v/>
      </c>
      <c r="BX371">
        <f>+IF(BV371=BV370,"Same","Diff")</f>
        <v/>
      </c>
      <c r="BY371">
        <f>IF(BX371="Same",IF(BW371=BW370,"same","Diff"))</f>
        <v/>
      </c>
    </row>
    <row r="372" ht="17" customHeight="1">
      <c r="A372" s="60" t="inlineStr">
        <is>
          <t>Bill Evans</t>
        </is>
      </c>
      <c r="B372" s="119" t="n"/>
      <c r="C372" s="119" t="n"/>
      <c r="D372" s="119" t="n"/>
      <c r="E372" s="119" t="n"/>
      <c r="F372" s="119" t="n"/>
      <c r="G372" s="119" t="n"/>
      <c r="H372" s="119" t="n"/>
      <c r="I372" s="119" t="n"/>
      <c r="J372" s="118" t="n">
        <v>1</v>
      </c>
      <c r="K372" s="118" t="n">
        <v>1</v>
      </c>
      <c r="L372" s="118" t="n">
        <v>1</v>
      </c>
      <c r="M372" s="118" t="n"/>
      <c r="N372" s="118" t="n">
        <v>1</v>
      </c>
      <c r="O372" s="118" t="n">
        <v>1</v>
      </c>
      <c r="P372" s="118" t="n">
        <v>1</v>
      </c>
      <c r="Q372" s="118" t="n">
        <v>1</v>
      </c>
      <c r="R372" s="118" t="n">
        <v>1</v>
      </c>
      <c r="S372" s="118" t="n">
        <v>1</v>
      </c>
      <c r="T372" s="118" t="n">
        <v>1</v>
      </c>
      <c r="U372" s="118" t="n">
        <v>1</v>
      </c>
      <c r="V372" s="118" t="n"/>
      <c r="W372" s="118" t="n"/>
      <c r="X372" s="118" t="n"/>
      <c r="Y372" s="118" t="n"/>
      <c r="Z372" s="118" t="n"/>
      <c r="AA372" s="118" t="n"/>
      <c r="AB372" s="118" t="n"/>
      <c r="AC372" s="118" t="n"/>
      <c r="AD372" s="118" t="n"/>
      <c r="AE372" s="118" t="n"/>
      <c r="AF372" s="118" t="n"/>
      <c r="AG372" s="118" t="n"/>
      <c r="AH372" s="118" t="n"/>
      <c r="AI372" s="118" t="n"/>
      <c r="AJ372" s="118" t="n"/>
      <c r="AK372" s="118" t="n"/>
      <c r="AL372" s="118" t="n"/>
      <c r="AM372" s="118" t="n"/>
      <c r="AN372" s="118" t="n"/>
      <c r="AO372" s="118" t="n"/>
      <c r="AP372" s="118" t="n"/>
      <c r="AQ372" s="118" t="n"/>
      <c r="AR372" s="118" t="n"/>
      <c r="AS372" s="118" t="n"/>
      <c r="AT372" s="118" t="n"/>
      <c r="AU372" s="118" t="n"/>
      <c r="AV372" s="118" t="n"/>
      <c r="AW372" s="118" t="n"/>
      <c r="AX372" s="118" t="n"/>
      <c r="AY372" s="118" t="n"/>
      <c r="AZ372" s="118" t="n"/>
      <c r="BA372" s="118" t="n"/>
      <c r="BB372" s="118" t="n"/>
      <c r="BC372" s="118" t="n"/>
      <c r="BD372" s="118" t="n"/>
      <c r="BE372" s="118" t="n"/>
      <c r="BF372" s="118" t="n"/>
      <c r="BG372" s="118" t="n"/>
      <c r="BH372" s="118" t="n"/>
      <c r="BI372" s="118" t="n"/>
      <c r="BJ372" s="118" t="n"/>
      <c r="BK372" s="118" t="n"/>
      <c r="BL372" s="118" t="n"/>
      <c r="BM372" s="118" t="n"/>
      <c r="BN372" s="118" t="n"/>
      <c r="BO372" s="118" t="n"/>
      <c r="BP372" s="118" t="n"/>
      <c r="BQ372" s="118" t="n"/>
      <c r="BR372" s="118" t="n"/>
      <c r="BS372" s="118" t="n"/>
      <c r="BT372" s="118">
        <f>COUNTIF(B372:BS372,1)</f>
        <v/>
      </c>
      <c r="BV372" s="76">
        <f>TRIM(RIGHT(A372, LEN(A372) - FIND("@", SUBSTITUTE(A372, " ", "@", LEN(A372)-LEN(SUBSTITUTE(A372," ",""))))))</f>
        <v/>
      </c>
      <c r="BW372" s="76">
        <f>TRIM(LEFT(A372,FIND(" ",A372&amp;" ")-1))</f>
        <v/>
      </c>
      <c r="BX372">
        <f>+IF(BV372=BV371,"Same","Diff")</f>
        <v/>
      </c>
      <c r="BY372">
        <f>IF(BX372="Same",IF(BW372=BW371,"same","Diff"))</f>
        <v/>
      </c>
    </row>
    <row r="373" ht="17" customHeight="1">
      <c r="A373" s="61" t="inlineStr">
        <is>
          <t>Jaxon Evans</t>
        </is>
      </c>
      <c r="B373" s="120" t="n"/>
      <c r="C373" s="120" t="n"/>
      <c r="D373" s="120" t="n"/>
      <c r="E373" s="120" t="n"/>
      <c r="F373" s="120" t="n"/>
      <c r="G373" s="120" t="n"/>
      <c r="H373" s="120" t="n"/>
      <c r="I373" s="120" t="n"/>
      <c r="J373" s="118" t="n"/>
      <c r="K373" s="118" t="n"/>
      <c r="L373" s="118" t="n"/>
      <c r="M373" s="118" t="n"/>
      <c r="N373" s="118" t="n"/>
      <c r="O373" s="118" t="n"/>
      <c r="P373" s="118" t="n"/>
      <c r="Q373" s="118" t="n"/>
      <c r="R373" s="118" t="n"/>
      <c r="S373" s="118" t="n"/>
      <c r="T373" s="118" t="n"/>
      <c r="U373" s="118" t="n"/>
      <c r="V373" s="118" t="n"/>
      <c r="W373" s="118" t="n"/>
      <c r="X373" s="118" t="n"/>
      <c r="Y373" s="118" t="n"/>
      <c r="Z373" s="118" t="n"/>
      <c r="AA373" s="118" t="n"/>
      <c r="AB373" s="118" t="n"/>
      <c r="AC373" s="118" t="n"/>
      <c r="AD373" s="118" t="n"/>
      <c r="AE373" s="118" t="n"/>
      <c r="AF373" s="118" t="n"/>
      <c r="AG373" s="118" t="n"/>
      <c r="AH373" s="118" t="n"/>
      <c r="AI373" s="118" t="n"/>
      <c r="AJ373" s="118" t="n"/>
      <c r="AK373" s="118" t="n"/>
      <c r="AL373" s="118" t="n"/>
      <c r="AM373" s="118" t="n"/>
      <c r="AN373" s="118" t="n"/>
      <c r="AO373" s="118" t="n"/>
      <c r="AP373" s="118" t="n"/>
      <c r="AQ373" s="118" t="n"/>
      <c r="AR373" s="118" t="n"/>
      <c r="AS373" s="118" t="n"/>
      <c r="AT373" s="118" t="n"/>
      <c r="AU373" s="118" t="n"/>
      <c r="AV373" s="118" t="n"/>
      <c r="AW373" s="118" t="n"/>
      <c r="AX373" s="118" t="n"/>
      <c r="AY373" s="118" t="n"/>
      <c r="AZ373" s="118" t="n"/>
      <c r="BA373" s="118" t="n"/>
      <c r="BB373" s="118" t="n"/>
      <c r="BC373" s="118" t="n"/>
      <c r="BD373" s="118" t="n"/>
      <c r="BE373" s="118" t="n"/>
      <c r="BF373" s="118" t="n"/>
      <c r="BG373" s="118" t="n"/>
      <c r="BH373" s="118" t="n"/>
      <c r="BI373" s="118" t="n"/>
      <c r="BJ373" s="118" t="n"/>
      <c r="BK373" s="118" t="n"/>
      <c r="BL373" s="118" t="n"/>
      <c r="BM373" s="118" t="n"/>
      <c r="BN373" s="118" t="n"/>
      <c r="BO373" s="118" t="n">
        <v>1</v>
      </c>
      <c r="BP373" s="118" t="n">
        <v>1</v>
      </c>
      <c r="BQ373" s="118" t="n">
        <v>1</v>
      </c>
      <c r="BR373" s="118" t="n">
        <v>1</v>
      </c>
      <c r="BS373" s="118" t="n">
        <v>1</v>
      </c>
      <c r="BT373" s="118">
        <f>COUNTIF(B373:BS373,1)</f>
        <v/>
      </c>
      <c r="BV373" s="76">
        <f>TRIM(RIGHT(A373, LEN(A373) - FIND("@", SUBSTITUTE(A373, " ", "@", LEN(A373)-LEN(SUBSTITUTE(A373," ",""))))))</f>
        <v/>
      </c>
      <c r="BW373" s="76">
        <f>TRIM(LEFT(A373,FIND(" ",A373&amp;" ")-1))</f>
        <v/>
      </c>
      <c r="BX373">
        <f>+IF(BV373=BV372,"Same","Diff")</f>
        <v/>
      </c>
      <c r="BY373">
        <f>IF(BX373="Same",IF(BW373=BW372,"same","Diff"))</f>
        <v/>
      </c>
    </row>
    <row r="374" ht="17" customHeight="1">
      <c r="A374" s="61" t="inlineStr">
        <is>
          <t>Tyler Everingham</t>
        </is>
      </c>
      <c r="B374" s="120" t="n"/>
      <c r="C374" s="120" t="n"/>
      <c r="D374" s="120" t="n"/>
      <c r="E374" s="120" t="n"/>
      <c r="F374" s="120" t="n"/>
      <c r="G374" s="120" t="n"/>
      <c r="H374" s="120" t="n"/>
      <c r="I374" s="120" t="n"/>
      <c r="J374" s="118" t="n"/>
      <c r="K374" s="118" t="n"/>
      <c r="L374" s="118" t="n"/>
      <c r="M374" s="118" t="n"/>
      <c r="N374" s="118" t="n"/>
      <c r="O374" s="118" t="n"/>
      <c r="P374" s="118" t="n"/>
      <c r="Q374" s="118" t="n"/>
      <c r="R374" s="118" t="n"/>
      <c r="S374" s="118" t="n"/>
      <c r="T374" s="118" t="n"/>
      <c r="U374" s="118" t="n"/>
      <c r="V374" s="118" t="n"/>
      <c r="W374" s="118" t="n"/>
      <c r="X374" s="118" t="n"/>
      <c r="Y374" s="118" t="n"/>
      <c r="Z374" s="118" t="n"/>
      <c r="AA374" s="118" t="n"/>
      <c r="AB374" s="118" t="n"/>
      <c r="AC374" s="118" t="n"/>
      <c r="AD374" s="118" t="n"/>
      <c r="AE374" s="118" t="n"/>
      <c r="AF374" s="118" t="n"/>
      <c r="AG374" s="118" t="n"/>
      <c r="AH374" s="118" t="n"/>
      <c r="AI374" s="118" t="n"/>
      <c r="AJ374" s="118" t="n"/>
      <c r="AK374" s="118" t="n"/>
      <c r="AL374" s="118" t="n"/>
      <c r="AM374" s="118" t="n"/>
      <c r="AN374" s="118" t="n"/>
      <c r="AO374" s="118" t="n"/>
      <c r="AP374" s="118" t="n"/>
      <c r="AQ374" s="118" t="n"/>
      <c r="AR374" s="118" t="n"/>
      <c r="AS374" s="118" t="n"/>
      <c r="AT374" s="118" t="n"/>
      <c r="AU374" s="118" t="n"/>
      <c r="AV374" s="118" t="n"/>
      <c r="AW374" s="118" t="n"/>
      <c r="AX374" s="118" t="n"/>
      <c r="AY374" s="118" t="n"/>
      <c r="AZ374" s="118" t="n"/>
      <c r="BA374" s="118" t="n"/>
      <c r="BB374" s="118" t="n"/>
      <c r="BC374" s="118" t="n"/>
      <c r="BD374" s="118" t="n"/>
      <c r="BE374" s="118" t="n"/>
      <c r="BF374" s="118" t="n"/>
      <c r="BG374" s="118" t="n"/>
      <c r="BH374" s="118" t="n"/>
      <c r="BI374" s="118" t="n"/>
      <c r="BJ374" s="118" t="n"/>
      <c r="BK374" s="118" t="n"/>
      <c r="BL374" s="118" t="n"/>
      <c r="BM374" s="118" t="n">
        <v>1</v>
      </c>
      <c r="BN374" s="118" t="n"/>
      <c r="BO374" s="118" t="n">
        <v>1</v>
      </c>
      <c r="BP374" s="118" t="n">
        <v>1</v>
      </c>
      <c r="BQ374" s="118" t="n">
        <v>1</v>
      </c>
      <c r="BR374" s="118" t="n"/>
      <c r="BS374" s="118" t="n"/>
      <c r="BT374" s="118">
        <f>COUNTIF(B374:BS374,1)</f>
        <v/>
      </c>
      <c r="BV374" s="76">
        <f>TRIM(RIGHT(A374, LEN(A374) - FIND("@", SUBSTITUTE(A374, " ", "@", LEN(A374)-LEN(SUBSTITUTE(A374," ",""))))))</f>
        <v/>
      </c>
      <c r="BW374" s="76">
        <f>TRIM(LEFT(A374,FIND(" ",A374&amp;" ")-1))</f>
        <v/>
      </c>
      <c r="BX374">
        <f>+IF(BV374=BV373,"Same","Diff")</f>
        <v/>
      </c>
      <c r="BY374">
        <f>IF(BX374="Same",IF(BW374=BW373,"same","Diff"))</f>
        <v/>
      </c>
    </row>
    <row r="375" ht="17" customHeight="1">
      <c r="A375" s="59" t="inlineStr">
        <is>
          <t>Greg Fahey</t>
        </is>
      </c>
      <c r="B375" s="117" t="n"/>
      <c r="C375" s="117" t="n"/>
      <c r="D375" s="117" t="n"/>
      <c r="E375" s="117" t="n"/>
      <c r="F375" s="117" t="n"/>
      <c r="G375" s="117" t="n"/>
      <c r="H375" s="117" t="n"/>
      <c r="I375" s="117" t="n"/>
      <c r="J375" s="118" t="n"/>
      <c r="K375" s="118" t="n"/>
      <c r="L375" s="118" t="n"/>
      <c r="M375" s="118" t="n"/>
      <c r="N375" s="118" t="n"/>
      <c r="O375" s="118" t="n"/>
      <c r="P375" s="118" t="n"/>
      <c r="Q375" s="118" t="n"/>
      <c r="R375" s="118" t="n"/>
      <c r="S375" s="118" t="n"/>
      <c r="T375" s="118" t="n"/>
      <c r="U375" s="118" t="n"/>
      <c r="V375" s="118" t="n"/>
      <c r="W375" s="118" t="n"/>
      <c r="X375" s="118" t="n"/>
      <c r="Y375" s="118" t="n"/>
      <c r="Z375" s="118" t="n"/>
      <c r="AA375" s="118" t="n"/>
      <c r="AB375" s="118" t="n"/>
      <c r="AC375" s="118" t="n"/>
      <c r="AD375" s="118" t="n"/>
      <c r="AE375" s="118" t="n"/>
      <c r="AF375" s="118" t="n"/>
      <c r="AG375" s="118" t="n"/>
      <c r="AH375" s="118" t="n"/>
      <c r="AI375" s="118" t="n"/>
      <c r="AJ375" s="118" t="n">
        <v>1</v>
      </c>
      <c r="AK375" s="118" t="n"/>
      <c r="AL375" s="118" t="n"/>
      <c r="AM375" s="118" t="n"/>
      <c r="AN375" s="118" t="n"/>
      <c r="AO375" s="118" t="n"/>
      <c r="AP375" s="118" t="n"/>
      <c r="AQ375" s="118" t="n"/>
      <c r="AR375" s="118" t="n"/>
      <c r="AS375" s="118" t="n"/>
      <c r="AT375" s="118" t="n"/>
      <c r="AU375" s="118" t="n"/>
      <c r="AV375" s="118" t="n"/>
      <c r="AW375" s="118" t="n"/>
      <c r="AX375" s="118" t="n"/>
      <c r="AY375" s="118" t="n"/>
      <c r="AZ375" s="118" t="n"/>
      <c r="BA375" s="118" t="n"/>
      <c r="BB375" s="118" t="n"/>
      <c r="BC375" s="118" t="n"/>
      <c r="BD375" s="118" t="n"/>
      <c r="BE375" s="118" t="n"/>
      <c r="BF375" s="118" t="n"/>
      <c r="BG375" s="118" t="n"/>
      <c r="BH375" s="118" t="n"/>
      <c r="BI375" s="118" t="n"/>
      <c r="BJ375" s="118" t="n"/>
      <c r="BK375" s="118" t="n"/>
      <c r="BL375" s="118" t="n"/>
      <c r="BM375" s="118" t="n"/>
      <c r="BN375" s="118" t="n"/>
      <c r="BO375" s="118" t="n"/>
      <c r="BP375" s="118" t="n"/>
      <c r="BQ375" s="118" t="n"/>
      <c r="BR375" s="118" t="n"/>
      <c r="BS375" s="118" t="n"/>
      <c r="BT375" s="118">
        <f>COUNTIF(B375:BS375,1)</f>
        <v/>
      </c>
      <c r="BV375" s="76">
        <f>TRIM(RIGHT(A375, LEN(A375) - FIND("@", SUBSTITUTE(A375, " ", "@", LEN(A375)-LEN(SUBSTITUTE(A375," ",""))))))</f>
        <v/>
      </c>
      <c r="BW375" s="76">
        <f>TRIM(LEFT(A375,FIND(" ",A375&amp;" ")-1))</f>
        <v/>
      </c>
      <c r="BX375">
        <f>+IF(BV375=BV374,"Same","Diff")</f>
        <v/>
      </c>
      <c r="BY375">
        <f>IF(BX375="Same",IF(BW375=BW374,"same","Diff"))</f>
        <v/>
      </c>
    </row>
    <row r="376" ht="17" customHeight="1">
      <c r="A376" s="59" t="inlineStr">
        <is>
          <t>Tony Fall</t>
        </is>
      </c>
      <c r="B376" s="117" t="n"/>
      <c r="C376" s="117" t="n"/>
      <c r="D376" s="117" t="n"/>
      <c r="E376" s="117" t="n"/>
      <c r="F376" s="117" t="n"/>
      <c r="G376" s="117" t="n"/>
      <c r="H376" s="117" t="n"/>
      <c r="I376" s="117" t="n">
        <v>1</v>
      </c>
      <c r="J376" s="118" t="n"/>
      <c r="K376" s="118" t="n"/>
      <c r="L376" s="118" t="n"/>
      <c r="M376" s="118" t="n"/>
      <c r="N376" s="118" t="n"/>
      <c r="O376" s="118" t="n"/>
      <c r="P376" s="118" t="n"/>
      <c r="Q376" s="118" t="n"/>
      <c r="R376" s="118" t="n"/>
      <c r="S376" s="118" t="n"/>
      <c r="T376" s="118" t="n"/>
      <c r="U376" s="118" t="n"/>
      <c r="V376" s="118" t="n"/>
      <c r="W376" s="118" t="n"/>
      <c r="X376" s="118" t="n"/>
      <c r="Y376" s="118" t="n"/>
      <c r="Z376" s="118" t="n"/>
      <c r="AA376" s="118" t="n"/>
      <c r="AB376" s="118" t="n"/>
      <c r="AC376" s="118" t="n"/>
      <c r="AD376" s="118" t="n"/>
      <c r="AE376" s="118" t="n"/>
      <c r="AF376" s="118" t="n"/>
      <c r="AG376" s="118" t="n"/>
      <c r="AH376" s="118" t="n"/>
      <c r="AI376" s="118" t="n"/>
      <c r="AJ376" s="118" t="n"/>
      <c r="AK376" s="118" t="n"/>
      <c r="AL376" s="118" t="n"/>
      <c r="AM376" s="118" t="n"/>
      <c r="AN376" s="118" t="n"/>
      <c r="AO376" s="118" t="n"/>
      <c r="AP376" s="118" t="n"/>
      <c r="AQ376" s="118" t="n"/>
      <c r="AR376" s="118" t="n"/>
      <c r="AS376" s="118" t="n"/>
      <c r="AT376" s="118" t="n"/>
      <c r="AU376" s="118" t="n"/>
      <c r="AV376" s="118" t="n"/>
      <c r="AW376" s="118" t="n"/>
      <c r="AX376" s="118" t="n"/>
      <c r="AY376" s="118" t="n"/>
      <c r="AZ376" s="118" t="n"/>
      <c r="BA376" s="118" t="n"/>
      <c r="BB376" s="118" t="n"/>
      <c r="BC376" s="118" t="n"/>
      <c r="BD376" s="118" t="n"/>
      <c r="BE376" s="118" t="n"/>
      <c r="BF376" s="118" t="n"/>
      <c r="BG376" s="118" t="n"/>
      <c r="BH376" s="118" t="n"/>
      <c r="BI376" s="118" t="n"/>
      <c r="BJ376" s="118" t="n"/>
      <c r="BK376" s="118" t="n"/>
      <c r="BL376" s="118" t="n"/>
      <c r="BM376" s="118" t="n"/>
      <c r="BN376" s="118" t="n"/>
      <c r="BO376" s="118" t="n"/>
      <c r="BP376" s="118" t="n"/>
      <c r="BQ376" s="118" t="n"/>
      <c r="BR376" s="118" t="n"/>
      <c r="BS376" s="118" t="n"/>
      <c r="BT376" s="118">
        <f>COUNTIF(B376:BS376,1)</f>
        <v/>
      </c>
      <c r="BV376" s="76">
        <f>TRIM(RIGHT(A376, LEN(A376) - FIND("@", SUBSTITUTE(A376, " ", "@", LEN(A376)-LEN(SUBSTITUTE(A376," ",""))))))</f>
        <v/>
      </c>
      <c r="BW376" s="76">
        <f>TRIM(LEFT(A376,FIND(" ",A376&amp;" ")-1))</f>
        <v/>
      </c>
      <c r="BX376">
        <f>+IF(BV376=BV375,"Same","Diff")</f>
        <v/>
      </c>
      <c r="BY376">
        <f>IF(BX376="Same",IF(BW376=BW375,"same","Diff"))</f>
        <v/>
      </c>
    </row>
    <row r="377" ht="17" customHeight="1">
      <c r="A377" s="59" t="inlineStr">
        <is>
          <t>Paul Fallu</t>
        </is>
      </c>
      <c r="B377" s="117" t="n"/>
      <c r="C377" s="117" t="n"/>
      <c r="D377" s="117" t="n"/>
      <c r="E377" s="117" t="n">
        <v>1</v>
      </c>
      <c r="F377" s="117" t="n"/>
      <c r="G377" s="117" t="n"/>
      <c r="H377" s="117" t="n"/>
      <c r="I377" s="117" t="n"/>
      <c r="J377" s="118" t="n"/>
      <c r="K377" s="118" t="n"/>
      <c r="L377" s="118" t="n"/>
      <c r="M377" s="118" t="n"/>
      <c r="N377" s="118" t="n"/>
      <c r="O377" s="118" t="n"/>
      <c r="P377" s="118" t="n"/>
      <c r="Q377" s="118" t="n"/>
      <c r="R377" s="118" t="n"/>
      <c r="S377" s="118" t="n"/>
      <c r="T377" s="118" t="n"/>
      <c r="U377" s="118" t="n"/>
      <c r="V377" s="118" t="n"/>
      <c r="W377" s="118" t="n"/>
      <c r="X377" s="118" t="n"/>
      <c r="Y377" s="118" t="n"/>
      <c r="Z377" s="118" t="n"/>
      <c r="AA377" s="118" t="n"/>
      <c r="AB377" s="118" t="n"/>
      <c r="AC377" s="118" t="n"/>
      <c r="AD377" s="118" t="n"/>
      <c r="AE377" s="118" t="n"/>
      <c r="AF377" s="118" t="n"/>
      <c r="AG377" s="118" t="n"/>
      <c r="AH377" s="118" t="n"/>
      <c r="AI377" s="118" t="n"/>
      <c r="AJ377" s="118" t="n"/>
      <c r="AK377" s="118" t="n"/>
      <c r="AL377" s="118" t="n"/>
      <c r="AM377" s="118" t="n"/>
      <c r="AN377" s="118" t="n"/>
      <c r="AO377" s="118" t="n"/>
      <c r="AP377" s="118" t="n"/>
      <c r="AQ377" s="118" t="n"/>
      <c r="AR377" s="118" t="n"/>
      <c r="AS377" s="118" t="n"/>
      <c r="AT377" s="118" t="n"/>
      <c r="AU377" s="118" t="n"/>
      <c r="AV377" s="118" t="n"/>
      <c r="AW377" s="118" t="n"/>
      <c r="AX377" s="118" t="n"/>
      <c r="AY377" s="118" t="n"/>
      <c r="AZ377" s="118" t="n"/>
      <c r="BA377" s="118" t="n"/>
      <c r="BB377" s="118" t="n"/>
      <c r="BC377" s="118" t="n"/>
      <c r="BD377" s="118" t="n"/>
      <c r="BE377" s="118" t="n"/>
      <c r="BF377" s="118" t="n"/>
      <c r="BG377" s="118" t="n"/>
      <c r="BH377" s="118" t="n"/>
      <c r="BI377" s="118" t="n"/>
      <c r="BJ377" s="118" t="n"/>
      <c r="BK377" s="118" t="n"/>
      <c r="BL377" s="118" t="n"/>
      <c r="BM377" s="118" t="n"/>
      <c r="BN377" s="118" t="n"/>
      <c r="BO377" s="118" t="n"/>
      <c r="BP377" s="118" t="n"/>
      <c r="BQ377" s="118" t="n"/>
      <c r="BR377" s="118" t="n"/>
      <c r="BS377" s="118" t="n"/>
      <c r="BT377" s="118">
        <f>COUNTIF(B377:BS377,1)</f>
        <v/>
      </c>
      <c r="BV377" s="76">
        <f>TRIM(RIGHT(A377, LEN(A377) - FIND("@", SUBSTITUTE(A377, " ", "@", LEN(A377)-LEN(SUBSTITUTE(A377," ",""))))))</f>
        <v/>
      </c>
      <c r="BW377" s="76">
        <f>TRIM(LEFT(A377,FIND(" ",A377&amp;" ")-1))</f>
        <v/>
      </c>
      <c r="BX377">
        <f>+IF(BV377=BV376,"Same","Diff")</f>
        <v/>
      </c>
      <c r="BY377">
        <f>IF(BX377="Same",IF(BW377=BW376,"same","Diff"))</f>
        <v/>
      </c>
    </row>
    <row r="378" ht="17" customHeight="1">
      <c r="A378" s="75" t="inlineStr">
        <is>
          <t>James Faneco</t>
        </is>
      </c>
      <c r="B378" s="132" t="n"/>
      <c r="C378" s="132" t="n"/>
      <c r="D378" s="132" t="n"/>
      <c r="E378" s="132" t="n"/>
      <c r="F378" s="132" t="n"/>
      <c r="G378" s="132" t="n"/>
      <c r="H378" s="132" t="n"/>
      <c r="I378" s="132" t="n"/>
      <c r="J378" s="118" t="n"/>
      <c r="K378" s="118" t="n"/>
      <c r="L378" s="118" t="n"/>
      <c r="M378" s="118" t="n"/>
      <c r="N378" s="118" t="n"/>
      <c r="O378" s="118" t="n"/>
      <c r="P378" s="118" t="n"/>
      <c r="Q378" s="118" t="n"/>
      <c r="R378" s="118" t="n"/>
      <c r="S378" s="118" t="n"/>
      <c r="T378" s="118" t="n"/>
      <c r="U378" s="118" t="n">
        <v>1</v>
      </c>
      <c r="V378" s="118" t="n">
        <v>1</v>
      </c>
      <c r="W378" s="118" t="n">
        <v>1</v>
      </c>
      <c r="X378" s="118" t="n">
        <v>1</v>
      </c>
      <c r="Y378" s="118" t="n">
        <v>1</v>
      </c>
      <c r="Z378" s="118" t="n"/>
      <c r="AA378" s="118" t="n"/>
      <c r="AB378" s="118" t="n"/>
      <c r="AC378" s="118" t="n"/>
      <c r="AD378" s="118" t="n">
        <v>1</v>
      </c>
      <c r="AE378" s="118" t="n"/>
      <c r="AF378" s="118" t="n"/>
      <c r="AG378" s="118" t="n"/>
      <c r="AH378" s="118" t="n"/>
      <c r="AI378" s="118" t="n"/>
      <c r="AJ378" s="118" t="n"/>
      <c r="AK378" s="118" t="n"/>
      <c r="AL378" s="118" t="n"/>
      <c r="AM378" s="118" t="n"/>
      <c r="AN378" s="118" t="n"/>
      <c r="AO378" s="118" t="n"/>
      <c r="AP378" s="118" t="n"/>
      <c r="AQ378" s="118" t="n"/>
      <c r="AR378" s="118" t="n"/>
      <c r="AS378" s="118" t="n"/>
      <c r="AT378" s="118" t="n"/>
      <c r="AU378" s="118" t="n"/>
      <c r="AV378" s="118" t="n"/>
      <c r="AW378" s="118" t="n"/>
      <c r="AX378" s="118" t="n"/>
      <c r="AY378" s="118" t="n"/>
      <c r="AZ378" s="118" t="n"/>
      <c r="BA378" s="118" t="n"/>
      <c r="BB378" s="118" t="n"/>
      <c r="BC378" s="118" t="n"/>
      <c r="BD378" s="118" t="n"/>
      <c r="BE378" s="118" t="n"/>
      <c r="BF378" s="118" t="n"/>
      <c r="BG378" s="118" t="n"/>
      <c r="BH378" s="118" t="n"/>
      <c r="BI378" s="118" t="n"/>
      <c r="BJ378" s="118" t="n"/>
      <c r="BK378" s="118" t="n"/>
      <c r="BL378" s="118" t="n"/>
      <c r="BM378" s="118" t="n"/>
      <c r="BN378" s="118" t="n"/>
      <c r="BO378" s="118" t="n"/>
      <c r="BP378" s="118" t="n"/>
      <c r="BQ378" s="118" t="n"/>
      <c r="BR378" s="118" t="n"/>
      <c r="BS378" s="118" t="n"/>
      <c r="BT378" s="118">
        <f>COUNTIF(B378:BS378,1)</f>
        <v/>
      </c>
      <c r="BV378" s="76">
        <f>TRIM(RIGHT(A378, LEN(A378) - FIND("@", SUBSTITUTE(A378, " ", "@", LEN(A378)-LEN(SUBSTITUTE(A378," ",""))))))</f>
        <v/>
      </c>
      <c r="BW378" s="76">
        <f>TRIM(LEFT(A378,FIND(" ",A378&amp;" ")-1))</f>
        <v/>
      </c>
      <c r="BX378">
        <f>+IF(BV378=BV377,"Same","Diff")</f>
        <v/>
      </c>
      <c r="BY378">
        <f>IF(BX378="Same",IF(BW378=BW377,"same","Diff"))</f>
        <v/>
      </c>
    </row>
    <row r="379" ht="17" customHeight="1">
      <c r="A379" s="60" t="inlineStr">
        <is>
          <t>Ray Farrar</t>
        </is>
      </c>
      <c r="B379" s="119" t="n"/>
      <c r="C379" s="119" t="n"/>
      <c r="D379" s="119" t="n"/>
      <c r="E379" s="119" t="n"/>
      <c r="F379" s="119" t="n"/>
      <c r="G379" s="119" t="n"/>
      <c r="H379" s="119" t="n"/>
      <c r="I379" s="119" t="n"/>
      <c r="J379" s="118" t="n"/>
      <c r="K379" s="118" t="n"/>
      <c r="L379" s="118" t="n"/>
      <c r="M379" s="118" t="n"/>
      <c r="N379" s="118" t="n"/>
      <c r="O379" s="118" t="n"/>
      <c r="P379" s="118" t="n"/>
      <c r="Q379" s="118" t="n"/>
      <c r="R379" s="118" t="n"/>
      <c r="S379" s="118" t="n">
        <v>1</v>
      </c>
      <c r="T379" s="118" t="n">
        <v>1</v>
      </c>
      <c r="U379" s="118" t="n"/>
      <c r="V379" s="118" t="n">
        <v>1</v>
      </c>
      <c r="W379" s="118" t="n">
        <v>1</v>
      </c>
      <c r="X379" s="118" t="n"/>
      <c r="Y379" s="118" t="n"/>
      <c r="Z379" s="118" t="n"/>
      <c r="AA379" s="118" t="n"/>
      <c r="AB379" s="118" t="n"/>
      <c r="AC379" s="118" t="n"/>
      <c r="AD379" s="118" t="n"/>
      <c r="AE379" s="118" t="n"/>
      <c r="AF379" s="118" t="n"/>
      <c r="AG379" s="118" t="n"/>
      <c r="AH379" s="118" t="n"/>
      <c r="AI379" s="118" t="n"/>
      <c r="AJ379" s="118" t="n"/>
      <c r="AK379" s="118" t="n"/>
      <c r="AL379" s="118" t="n"/>
      <c r="AM379" s="118" t="n"/>
      <c r="AN379" s="118" t="n"/>
      <c r="AO379" s="118" t="n"/>
      <c r="AP379" s="118" t="n"/>
      <c r="AQ379" s="118" t="n"/>
      <c r="AR379" s="118" t="n"/>
      <c r="AS379" s="118" t="n"/>
      <c r="AT379" s="118" t="n"/>
      <c r="AU379" s="118" t="n"/>
      <c r="AV379" s="118" t="n"/>
      <c r="AW379" s="118" t="n"/>
      <c r="AX379" s="118" t="n"/>
      <c r="AY379" s="118" t="n"/>
      <c r="AZ379" s="118" t="n"/>
      <c r="BA379" s="118" t="n"/>
      <c r="BB379" s="118" t="n"/>
      <c r="BC379" s="118" t="n"/>
      <c r="BD379" s="118" t="n"/>
      <c r="BE379" s="118" t="n"/>
      <c r="BF379" s="118" t="n"/>
      <c r="BG379" s="118" t="n"/>
      <c r="BH379" s="118" t="n"/>
      <c r="BI379" s="118" t="n"/>
      <c r="BJ379" s="118" t="n"/>
      <c r="BK379" s="118" t="n"/>
      <c r="BL379" s="118" t="n"/>
      <c r="BM379" s="118" t="n"/>
      <c r="BN379" s="118" t="n"/>
      <c r="BO379" s="118" t="n"/>
      <c r="BP379" s="118" t="n"/>
      <c r="BQ379" s="118" t="n"/>
      <c r="BR379" s="118" t="n"/>
      <c r="BS379" s="118" t="n"/>
      <c r="BT379" s="118">
        <f>COUNTIF(B379:BS379,1)</f>
        <v/>
      </c>
      <c r="BV379" s="76">
        <f>TRIM(RIGHT(A379, LEN(A379) - FIND("@", SUBSTITUTE(A379, " ", "@", LEN(A379)-LEN(SUBSTITUTE(A379," ",""))))))</f>
        <v/>
      </c>
      <c r="BW379" s="76">
        <f>TRIM(LEFT(A379,FIND(" ",A379&amp;" ")-1))</f>
        <v/>
      </c>
      <c r="BX379">
        <f>+IF(BV379=BV378,"Same","Diff")</f>
        <v/>
      </c>
      <c r="BY379">
        <f>IF(BX379="Same",IF(BW379=BW378,"same","Diff"))</f>
        <v/>
      </c>
    </row>
    <row r="380" ht="17" customHeight="1">
      <c r="A380" s="59" t="inlineStr">
        <is>
          <t>Tony Farrell</t>
        </is>
      </c>
      <c r="B380" s="117" t="n"/>
      <c r="C380" s="117" t="n"/>
      <c r="D380" s="117" t="n"/>
      <c r="E380" s="117" t="n"/>
      <c r="F380" s="117" t="n"/>
      <c r="G380" s="117" t="n"/>
      <c r="H380" s="117" t="n"/>
      <c r="I380" s="117" t="n"/>
      <c r="J380" s="118" t="n"/>
      <c r="K380" s="118" t="n"/>
      <c r="L380" s="118" t="n"/>
      <c r="M380" s="118" t="n"/>
      <c r="N380" s="118" t="n">
        <v>1</v>
      </c>
      <c r="O380" s="118" t="n">
        <v>1</v>
      </c>
      <c r="P380" s="118" t="n">
        <v>1</v>
      </c>
      <c r="Q380" s="118" t="n"/>
      <c r="R380" s="118" t="n"/>
      <c r="S380" s="118" t="n">
        <v>1</v>
      </c>
      <c r="T380" s="118" t="n"/>
      <c r="U380" s="118" t="n">
        <v>1</v>
      </c>
      <c r="V380" s="118" t="n">
        <v>1</v>
      </c>
      <c r="W380" s="118" t="n"/>
      <c r="X380" s="118" t="n"/>
      <c r="Y380" s="118" t="n"/>
      <c r="Z380" s="118" t="n"/>
      <c r="AA380" s="118" t="n"/>
      <c r="AB380" s="118" t="n">
        <v>1</v>
      </c>
      <c r="AC380" s="118" t="n"/>
      <c r="AD380" s="118" t="n"/>
      <c r="AE380" s="118" t="n"/>
      <c r="AF380" s="118" t="n"/>
      <c r="AG380" s="118" t="n"/>
      <c r="AH380" s="118" t="n"/>
      <c r="AI380" s="118" t="n"/>
      <c r="AJ380" s="118" t="n"/>
      <c r="AK380" s="118" t="n"/>
      <c r="AL380" s="118" t="n"/>
      <c r="AM380" s="118" t="n"/>
      <c r="AN380" s="118" t="n"/>
      <c r="AO380" s="118" t="n"/>
      <c r="AP380" s="118" t="n"/>
      <c r="AQ380" s="118" t="n"/>
      <c r="AR380" s="118" t="n"/>
      <c r="AS380" s="118" t="n"/>
      <c r="AT380" s="118" t="n"/>
      <c r="AU380" s="118" t="n"/>
      <c r="AV380" s="118" t="n"/>
      <c r="AW380" s="118" t="n"/>
      <c r="AX380" s="118" t="n"/>
      <c r="AY380" s="118" t="n"/>
      <c r="AZ380" s="118" t="n"/>
      <c r="BA380" s="118" t="n"/>
      <c r="BB380" s="118" t="n"/>
      <c r="BC380" s="118" t="n"/>
      <c r="BD380" s="118" t="n"/>
      <c r="BE380" s="118" t="n"/>
      <c r="BF380" s="118" t="n"/>
      <c r="BG380" s="118" t="n"/>
      <c r="BH380" s="118" t="n"/>
      <c r="BI380" s="118" t="n"/>
      <c r="BJ380" s="118" t="n"/>
      <c r="BK380" s="118" t="n"/>
      <c r="BL380" s="118" t="n"/>
      <c r="BM380" s="118" t="n"/>
      <c r="BN380" s="118" t="n"/>
      <c r="BO380" s="118" t="n"/>
      <c r="BP380" s="118" t="n"/>
      <c r="BQ380" s="118" t="n"/>
      <c r="BR380" s="118" t="n"/>
      <c r="BS380" s="118" t="n"/>
      <c r="BT380" s="118">
        <f>COUNTIF(B380:BS380,1)</f>
        <v/>
      </c>
      <c r="BV380" s="76">
        <f>TRIM(RIGHT(A380, LEN(A380) - FIND("@", SUBSTITUTE(A380, " ", "@", LEN(A380)-LEN(SUBSTITUTE(A380," ",""))))))</f>
        <v/>
      </c>
      <c r="BW380" s="76">
        <f>TRIM(LEFT(A380,FIND(" ",A380&amp;" ")-1))</f>
        <v/>
      </c>
      <c r="BX380">
        <f>+IF(BV380=BV379,"Same","Diff")</f>
        <v/>
      </c>
      <c r="BY380">
        <f>IF(BX380="Same",IF(BW380=BW379,"same","Diff"))</f>
        <v/>
      </c>
    </row>
    <row r="381" ht="17" customHeight="1">
      <c r="A381" s="59" t="inlineStr">
        <is>
          <t>John Faulkner</t>
        </is>
      </c>
      <c r="B381" s="117" t="n"/>
      <c r="C381" s="117" t="n"/>
      <c r="D381" s="117" t="n"/>
      <c r="E381" s="117" t="n"/>
      <c r="F381" s="117" t="n"/>
      <c r="G381" s="117" t="n"/>
      <c r="H381" s="117" t="n"/>
      <c r="I381" s="117" t="n"/>
      <c r="J381" s="118" t="n"/>
      <c r="K381" s="118" t="n"/>
      <c r="L381" s="118" t="n"/>
      <c r="M381" s="118" t="n"/>
      <c r="N381" s="118" t="n"/>
      <c r="O381" s="118" t="n"/>
      <c r="P381" s="118" t="n"/>
      <c r="Q381" s="118" t="n"/>
      <c r="R381" s="118" t="n"/>
      <c r="S381" s="118" t="n"/>
      <c r="T381" s="118" t="n"/>
      <c r="U381" s="118" t="n"/>
      <c r="V381" s="118" t="n">
        <v>1</v>
      </c>
      <c r="W381" s="118" t="n">
        <v>1</v>
      </c>
      <c r="X381" s="118" t="n"/>
      <c r="Y381" s="118" t="n"/>
      <c r="Z381" s="118" t="n">
        <v>1</v>
      </c>
      <c r="AA381" s="118" t="n">
        <v>1</v>
      </c>
      <c r="AB381" s="118" t="n">
        <v>1</v>
      </c>
      <c r="AC381" s="118" t="n">
        <v>1</v>
      </c>
      <c r="AD381" s="118" t="n">
        <v>1</v>
      </c>
      <c r="AE381" s="118" t="n">
        <v>1</v>
      </c>
      <c r="AF381" s="118" t="n">
        <v>1</v>
      </c>
      <c r="AG381" s="118" t="n"/>
      <c r="AH381" s="118" t="n"/>
      <c r="AI381" s="118" t="n"/>
      <c r="AJ381" s="118" t="n"/>
      <c r="AK381" s="118" t="n"/>
      <c r="AL381" s="118" t="n">
        <v>1</v>
      </c>
      <c r="AM381" s="118" t="n">
        <v>1</v>
      </c>
      <c r="AN381" s="118" t="n"/>
      <c r="AO381" s="118" t="n">
        <v>1</v>
      </c>
      <c r="AP381" s="118" t="n"/>
      <c r="AQ381" s="118" t="n">
        <v>1</v>
      </c>
      <c r="AR381" s="118" t="n"/>
      <c r="AS381" s="118" t="n">
        <v>1</v>
      </c>
      <c r="AT381" s="118" t="n">
        <v>1</v>
      </c>
      <c r="AU381" s="118" t="n">
        <v>1</v>
      </c>
      <c r="AV381" s="118" t="n">
        <v>1</v>
      </c>
      <c r="AW381" s="118" t="n"/>
      <c r="AX381" s="118" t="n">
        <v>1</v>
      </c>
      <c r="AY381" s="118" t="n"/>
      <c r="AZ381" s="118" t="n"/>
      <c r="BA381" s="118" t="n"/>
      <c r="BB381" s="118" t="n"/>
      <c r="BC381" s="118" t="n"/>
      <c r="BD381" s="118" t="n"/>
      <c r="BE381" s="118" t="n"/>
      <c r="BF381" s="118" t="n"/>
      <c r="BG381" s="118" t="n"/>
      <c r="BH381" s="118" t="n"/>
      <c r="BI381" s="118" t="n"/>
      <c r="BJ381" s="118" t="n"/>
      <c r="BK381" s="118" t="n"/>
      <c r="BL381" s="118" t="n"/>
      <c r="BM381" s="118" t="n"/>
      <c r="BN381" s="118" t="n"/>
      <c r="BO381" s="118" t="n"/>
      <c r="BP381" s="118" t="n"/>
      <c r="BQ381" s="118" t="n"/>
      <c r="BR381" s="118" t="n"/>
      <c r="BS381" s="118" t="n"/>
      <c r="BT381" s="118">
        <f>COUNTIF(B381:BS381,1)</f>
        <v/>
      </c>
      <c r="BV381" s="76">
        <f>TRIM(RIGHT(A381, LEN(A381) - FIND("@", SUBSTITUTE(A381, " ", "@", LEN(A381)-LEN(SUBSTITUTE(A381," ",""))))))</f>
        <v/>
      </c>
      <c r="BW381" s="76">
        <f>TRIM(LEFT(A381,FIND(" ",A381&amp;" ")-1))</f>
        <v/>
      </c>
      <c r="BX381">
        <f>+IF(BV381=BV380,"Same","Diff")</f>
        <v/>
      </c>
      <c r="BY381">
        <f>IF(BX381="Same",IF(BW381=BW380,"same","Diff"))</f>
        <v/>
      </c>
    </row>
    <row r="382" ht="17" customHeight="1">
      <c r="A382" s="62" t="inlineStr">
        <is>
          <t>Andrew Fawcet</t>
        </is>
      </c>
      <c r="B382" s="121" t="n"/>
      <c r="C382" s="121" t="n"/>
      <c r="D382" s="121" t="n"/>
      <c r="E382" s="121" t="n"/>
      <c r="F382" s="121" t="n"/>
      <c r="G382" s="121" t="n"/>
      <c r="H382" s="121" t="n"/>
      <c r="I382" s="121" t="n"/>
      <c r="J382" s="118" t="n"/>
      <c r="K382" s="118" t="n"/>
      <c r="L382" s="118" t="n"/>
      <c r="M382" s="118" t="n"/>
      <c r="N382" s="118" t="n"/>
      <c r="O382" s="118" t="n"/>
      <c r="P382" s="118" t="n"/>
      <c r="Q382" s="118" t="n"/>
      <c r="R382" s="118" t="n"/>
      <c r="S382" s="118" t="n"/>
      <c r="T382" s="118" t="n"/>
      <c r="U382" s="118" t="n"/>
      <c r="V382" s="118" t="n"/>
      <c r="W382" s="118" t="n"/>
      <c r="X382" s="118" t="n"/>
      <c r="Y382" s="118" t="n"/>
      <c r="Z382" s="118" t="n"/>
      <c r="AA382" s="118" t="n"/>
      <c r="AB382" s="118" t="n"/>
      <c r="AC382" s="118" t="n"/>
      <c r="AD382" s="118" t="n"/>
      <c r="AE382" s="118" t="n"/>
      <c r="AF382" s="118" t="n"/>
      <c r="AG382" s="118" t="n"/>
      <c r="AH382" s="118" t="n"/>
      <c r="AI382" s="118" t="n"/>
      <c r="AJ382" s="118" t="n"/>
      <c r="AK382" s="118" t="n"/>
      <c r="AL382" s="118" t="n"/>
      <c r="AM382" s="118" t="n"/>
      <c r="AN382" s="118" t="n"/>
      <c r="AO382" s="118" t="n"/>
      <c r="AP382" s="118" t="n"/>
      <c r="AQ382" s="118" t="n">
        <v>1</v>
      </c>
      <c r="AR382" s="118" t="n"/>
      <c r="AS382" s="118" t="n"/>
      <c r="AT382" s="118" t="n"/>
      <c r="AU382" s="118" t="n"/>
      <c r="AV382" s="118" t="n"/>
      <c r="AW382" s="118" t="n"/>
      <c r="AX382" s="118" t="n"/>
      <c r="AY382" s="118" t="n"/>
      <c r="AZ382" s="118" t="n"/>
      <c r="BA382" s="118" t="n"/>
      <c r="BB382" s="118" t="n"/>
      <c r="BC382" s="118" t="n"/>
      <c r="BD382" s="118" t="n"/>
      <c r="BE382" s="118" t="n"/>
      <c r="BF382" s="118" t="n"/>
      <c r="BG382" s="118" t="n"/>
      <c r="BH382" s="118" t="n"/>
      <c r="BI382" s="118" t="n"/>
      <c r="BJ382" s="118" t="n"/>
      <c r="BK382" s="118" t="n"/>
      <c r="BL382" s="118" t="n"/>
      <c r="BM382" s="118" t="n"/>
      <c r="BN382" s="118" t="n"/>
      <c r="BO382" s="118" t="n"/>
      <c r="BP382" s="118" t="n"/>
      <c r="BQ382" s="118" t="n"/>
      <c r="BR382" s="118" t="n"/>
      <c r="BS382" s="118" t="n"/>
      <c r="BT382" s="118">
        <f>COUNTIF(B382:BS382,1)</f>
        <v/>
      </c>
      <c r="BV382" s="76">
        <f>TRIM(RIGHT(A382, LEN(A382) - FIND("@", SUBSTITUTE(A382, " ", "@", LEN(A382)-LEN(SUBSTITUTE(A382," ",""))))))</f>
        <v/>
      </c>
      <c r="BW382" s="76">
        <f>TRIM(LEFT(A382,FIND(" ",A382&amp;" ")-1))</f>
        <v/>
      </c>
      <c r="BX382">
        <f>+IF(BV382=BV381,"Same","Diff")</f>
        <v/>
      </c>
      <c r="BY382">
        <f>IF(BX382="Same",IF(BW382=BW381,"same","Diff"))</f>
        <v/>
      </c>
    </row>
    <row r="383" ht="17" customHeight="1">
      <c r="A383" s="62" t="inlineStr">
        <is>
          <t>Greg Fayers</t>
        </is>
      </c>
      <c r="B383" s="121" t="n"/>
      <c r="C383" s="121" t="n"/>
      <c r="D383" s="121" t="n">
        <v>1</v>
      </c>
      <c r="E383" s="121" t="n"/>
      <c r="F383" s="121" t="n"/>
      <c r="G383" s="121" t="n"/>
      <c r="H383" s="121" t="n"/>
      <c r="I383" s="121" t="n"/>
      <c r="J383" s="118" t="n"/>
      <c r="K383" s="118" t="n"/>
      <c r="L383" s="118" t="n"/>
      <c r="M383" s="118" t="n"/>
      <c r="N383" s="118" t="n"/>
      <c r="O383" s="118" t="n"/>
      <c r="P383" s="118" t="n"/>
      <c r="Q383" s="118" t="n"/>
      <c r="R383" s="118" t="n"/>
      <c r="S383" s="118" t="n"/>
      <c r="T383" s="118" t="n"/>
      <c r="U383" s="118" t="n"/>
      <c r="V383" s="118" t="n"/>
      <c r="W383" s="118" t="n"/>
      <c r="X383" s="118" t="n"/>
      <c r="Y383" s="118" t="n"/>
      <c r="Z383" s="118" t="n"/>
      <c r="AA383" s="118" t="n"/>
      <c r="AB383" s="118" t="n"/>
      <c r="AC383" s="118" t="n"/>
      <c r="AD383" s="118" t="n"/>
      <c r="AE383" s="118" t="n"/>
      <c r="AF383" s="118" t="n"/>
      <c r="AG383" s="118" t="n"/>
      <c r="AH383" s="118" t="n"/>
      <c r="AI383" s="118" t="n"/>
      <c r="AJ383" s="118" t="n"/>
      <c r="AK383" s="118" t="n"/>
      <c r="AL383" s="118" t="n"/>
      <c r="AM383" s="118" t="n"/>
      <c r="AN383" s="118" t="n"/>
      <c r="AO383" s="118" t="n"/>
      <c r="AP383" s="118" t="n"/>
      <c r="AQ383" s="118" t="n"/>
      <c r="AR383" s="118" t="n"/>
      <c r="AS383" s="118" t="n"/>
      <c r="AT383" s="118" t="n"/>
      <c r="AU383" s="118" t="n"/>
      <c r="AV383" s="118" t="n"/>
      <c r="AW383" s="118" t="n"/>
      <c r="AX383" s="118" t="n"/>
      <c r="AY383" s="118" t="n"/>
      <c r="AZ383" s="118" t="n"/>
      <c r="BA383" s="118" t="n"/>
      <c r="BB383" s="118" t="n"/>
      <c r="BC383" s="118" t="n"/>
      <c r="BD383" s="118" t="n"/>
      <c r="BE383" s="118" t="n"/>
      <c r="BF383" s="118" t="n"/>
      <c r="BG383" s="118" t="n"/>
      <c r="BH383" s="118" t="n"/>
      <c r="BI383" s="118" t="n"/>
      <c r="BJ383" s="118" t="n"/>
      <c r="BK383" s="118" t="n"/>
      <c r="BL383" s="118" t="n"/>
      <c r="BM383" s="118" t="n"/>
      <c r="BN383" s="118" t="n"/>
      <c r="BO383" s="118" t="n"/>
      <c r="BP383" s="118" t="n"/>
      <c r="BQ383" s="118" t="n"/>
      <c r="BR383" s="118" t="n"/>
      <c r="BS383" s="118" t="n"/>
      <c r="BT383" s="118">
        <f>COUNTIF(B383:BS383,1)</f>
        <v/>
      </c>
      <c r="BV383" s="76">
        <f>TRIM(RIGHT(A383, LEN(A383) - FIND("@", SUBSTITUTE(A383, " ", "@", LEN(A383)-LEN(SUBSTITUTE(A383," ",""))))))</f>
        <v/>
      </c>
      <c r="BW383" s="76">
        <f>TRIM(LEFT(A383,FIND(" ",A383&amp;" ")-1))</f>
        <v/>
      </c>
      <c r="BX383">
        <f>+IF(BV383=BV382,"Same","Diff")</f>
        <v/>
      </c>
      <c r="BY383">
        <f>IF(BX383="Same",IF(BW383=BW382,"same","Diff"))</f>
        <v/>
      </c>
    </row>
    <row r="384" ht="17" customHeight="1">
      <c r="A384" s="61" t="inlineStr">
        <is>
          <t>Broc Feeney</t>
        </is>
      </c>
      <c r="B384" s="120" t="n"/>
      <c r="C384" s="120" t="n"/>
      <c r="D384" s="120" t="n"/>
      <c r="E384" s="120" t="n"/>
      <c r="F384" s="120" t="n"/>
      <c r="G384" s="120" t="n"/>
      <c r="H384" s="120" t="n"/>
      <c r="I384" s="120" t="n"/>
      <c r="J384" s="118" t="n"/>
      <c r="K384" s="118" t="n"/>
      <c r="L384" s="118" t="n"/>
      <c r="M384" s="118" t="n"/>
      <c r="N384" s="118" t="n"/>
      <c r="O384" s="118" t="n"/>
      <c r="P384" s="118" t="n"/>
      <c r="Q384" s="118" t="n"/>
      <c r="R384" s="118" t="n"/>
      <c r="S384" s="118" t="n"/>
      <c r="T384" s="118" t="n"/>
      <c r="U384" s="118" t="n"/>
      <c r="V384" s="118" t="n"/>
      <c r="W384" s="118" t="n"/>
      <c r="X384" s="118" t="n"/>
      <c r="Y384" s="118" t="n"/>
      <c r="Z384" s="118" t="n"/>
      <c r="AA384" s="118" t="n"/>
      <c r="AB384" s="118" t="n"/>
      <c r="AC384" s="118" t="n"/>
      <c r="AD384" s="118" t="n"/>
      <c r="AE384" s="118" t="n"/>
      <c r="AF384" s="118" t="n"/>
      <c r="AG384" s="118" t="n"/>
      <c r="AH384" s="118" t="n"/>
      <c r="AI384" s="118" t="n"/>
      <c r="AJ384" s="118" t="n"/>
      <c r="AK384" s="118" t="n"/>
      <c r="AL384" s="118" t="n"/>
      <c r="AM384" s="118" t="n"/>
      <c r="AN384" s="118" t="n"/>
      <c r="AO384" s="118" t="n"/>
      <c r="AP384" s="118" t="n"/>
      <c r="AQ384" s="118" t="n"/>
      <c r="AR384" s="118" t="n"/>
      <c r="AS384" s="118" t="n"/>
      <c r="AT384" s="118" t="n"/>
      <c r="AU384" s="118" t="n"/>
      <c r="AV384" s="118" t="n"/>
      <c r="AW384" s="118" t="n"/>
      <c r="AX384" s="118" t="n"/>
      <c r="AY384" s="118" t="n"/>
      <c r="AZ384" s="118" t="n"/>
      <c r="BA384" s="118" t="n"/>
      <c r="BB384" s="118" t="n"/>
      <c r="BC384" s="118" t="n"/>
      <c r="BD384" s="118" t="n"/>
      <c r="BE384" s="118" t="n"/>
      <c r="BF384" s="118" t="n"/>
      <c r="BG384" s="118" t="n"/>
      <c r="BH384" s="118" t="n"/>
      <c r="BI384" s="118" t="n"/>
      <c r="BJ384" s="118" t="n"/>
      <c r="BK384" s="118" t="n"/>
      <c r="BL384" s="118" t="n"/>
      <c r="BM384" s="118" t="n">
        <v>1</v>
      </c>
      <c r="BN384" s="118" t="n">
        <v>1</v>
      </c>
      <c r="BO384" s="118" t="n">
        <v>1</v>
      </c>
      <c r="BP384" s="118" t="n">
        <v>1</v>
      </c>
      <c r="BQ384" s="118" t="n">
        <v>1</v>
      </c>
      <c r="BR384" s="118" t="n">
        <v>1</v>
      </c>
      <c r="BS384" s="118" t="n">
        <v>1</v>
      </c>
      <c r="BT384" s="118">
        <f>COUNTIF(B384:BS384,1)</f>
        <v/>
      </c>
      <c r="BV384" s="76">
        <f>TRIM(RIGHT(A384, LEN(A384) - FIND("@", SUBSTITUTE(A384, " ", "@", LEN(A384)-LEN(SUBSTITUTE(A384," ",""))))))</f>
        <v/>
      </c>
      <c r="BW384" s="76">
        <f>TRIM(LEFT(A384,FIND(" ",A384&amp;" ")-1))</f>
        <v/>
      </c>
      <c r="BX384">
        <f>+IF(BV384=BV383,"Same","Diff")</f>
        <v/>
      </c>
      <c r="BY384">
        <f>IF(BX384="Same",IF(BW384=BW383,"same","Diff"))</f>
        <v/>
      </c>
    </row>
    <row r="385" ht="17" customHeight="1">
      <c r="A385" s="59" t="inlineStr">
        <is>
          <t>Paul Feltham</t>
        </is>
      </c>
      <c r="B385" s="117" t="n"/>
      <c r="C385" s="117" t="n"/>
      <c r="D385" s="117" t="n"/>
      <c r="E385" s="117" t="n"/>
      <c r="F385" s="117" t="n"/>
      <c r="G385" s="117" t="n"/>
      <c r="H385" s="117" t="n"/>
      <c r="I385" s="117" t="n"/>
      <c r="J385" s="118" t="n"/>
      <c r="K385" s="118" t="n"/>
      <c r="L385" s="118" t="n"/>
      <c r="M385" s="118" t="n"/>
      <c r="N385" s="118" t="n"/>
      <c r="O385" s="118" t="n"/>
      <c r="P385" s="130" t="n">
        <v>1</v>
      </c>
      <c r="Q385" s="118" t="n">
        <v>1</v>
      </c>
      <c r="R385" s="118" t="n"/>
      <c r="S385" s="118" t="n"/>
      <c r="T385" s="118" t="n"/>
      <c r="U385" s="118" t="n"/>
      <c r="V385" s="118" t="n"/>
      <c r="W385" s="118" t="n"/>
      <c r="X385" s="118" t="n"/>
      <c r="Y385" s="118" t="n"/>
      <c r="Z385" s="118" t="n"/>
      <c r="AA385" s="118" t="n"/>
      <c r="AB385" s="118" t="n"/>
      <c r="AC385" s="118" t="n"/>
      <c r="AD385" s="118" t="n"/>
      <c r="AE385" s="118" t="n"/>
      <c r="AF385" s="118" t="n"/>
      <c r="AG385" s="118" t="n"/>
      <c r="AH385" s="118" t="n"/>
      <c r="AI385" s="118" t="n"/>
      <c r="AJ385" s="118" t="n"/>
      <c r="AK385" s="118" t="n"/>
      <c r="AL385" s="118" t="n"/>
      <c r="AM385" s="118" t="n"/>
      <c r="AN385" s="118" t="n"/>
      <c r="AO385" s="118" t="n"/>
      <c r="AP385" s="118" t="n"/>
      <c r="AQ385" s="118" t="n"/>
      <c r="AR385" s="118" t="n"/>
      <c r="AS385" s="118" t="n"/>
      <c r="AT385" s="118" t="n"/>
      <c r="AU385" s="118" t="n"/>
      <c r="AV385" s="118" t="n"/>
      <c r="AW385" s="118" t="n"/>
      <c r="AX385" s="118" t="n"/>
      <c r="AY385" s="118" t="n"/>
      <c r="AZ385" s="118" t="n"/>
      <c r="BA385" s="118" t="n"/>
      <c r="BB385" s="118" t="n"/>
      <c r="BC385" s="118" t="n"/>
      <c r="BD385" s="118" t="n"/>
      <c r="BE385" s="118" t="n"/>
      <c r="BF385" s="118" t="n"/>
      <c r="BG385" s="118" t="n"/>
      <c r="BH385" s="118" t="n"/>
      <c r="BI385" s="118" t="n"/>
      <c r="BJ385" s="118" t="n"/>
      <c r="BK385" s="118" t="n"/>
      <c r="BL385" s="118" t="n"/>
      <c r="BM385" s="118" t="n"/>
      <c r="BN385" s="118" t="n"/>
      <c r="BO385" s="118" t="n"/>
      <c r="BP385" s="118" t="n"/>
      <c r="BQ385" s="118" t="n"/>
      <c r="BR385" s="118" t="n"/>
      <c r="BS385" s="118" t="n"/>
      <c r="BT385" s="118">
        <f>COUNTIF(B385:BS385,1)</f>
        <v/>
      </c>
      <c r="BV385" s="76">
        <f>TRIM(RIGHT(A385, LEN(A385) - FIND("@", SUBSTITUTE(A385, " ", "@", LEN(A385)-LEN(SUBSTITUTE(A385," ",""))))))</f>
        <v/>
      </c>
      <c r="BW385" s="76">
        <f>TRIM(LEFT(A385,FIND(" ",A385&amp;" ")-1))</f>
        <v/>
      </c>
      <c r="BX385">
        <f>+IF(BV385=BV384,"Same","Diff")</f>
        <v/>
      </c>
      <c r="BY385">
        <f>IF(BX385="Same",IF(BW385=BW384,"same","Diff"))</f>
        <v/>
      </c>
    </row>
    <row r="386" ht="17" customHeight="1">
      <c r="A386" s="60" t="inlineStr">
        <is>
          <t>Barry Ferguson</t>
        </is>
      </c>
      <c r="B386" s="119" t="n"/>
      <c r="C386" s="119" t="n"/>
      <c r="D386" s="119" t="n"/>
      <c r="E386" s="119" t="n">
        <v>1</v>
      </c>
      <c r="F386" s="119" t="n">
        <v>1</v>
      </c>
      <c r="G386" s="119" t="n">
        <v>1</v>
      </c>
      <c r="H386" s="119" t="n">
        <v>1</v>
      </c>
      <c r="I386" s="119" t="n">
        <v>1</v>
      </c>
      <c r="J386" s="118" t="n">
        <v>1</v>
      </c>
      <c r="K386" s="118" t="n">
        <v>1</v>
      </c>
      <c r="L386" s="118" t="n">
        <v>1</v>
      </c>
      <c r="M386" s="118" t="n"/>
      <c r="N386" s="118" t="n"/>
      <c r="O386" s="118" t="n"/>
      <c r="P386" s="118" t="n"/>
      <c r="Q386" s="118" t="n"/>
      <c r="R386" s="118" t="n"/>
      <c r="S386" s="118" t="n"/>
      <c r="T386" s="118" t="n"/>
      <c r="U386" s="118" t="n"/>
      <c r="V386" s="118" t="n"/>
      <c r="W386" s="118" t="n"/>
      <c r="X386" s="118" t="n"/>
      <c r="Y386" s="118" t="n"/>
      <c r="Z386" s="118" t="n"/>
      <c r="AA386" s="118" t="n"/>
      <c r="AB386" s="118" t="n"/>
      <c r="AC386" s="118" t="n"/>
      <c r="AD386" s="118" t="n"/>
      <c r="AE386" s="118" t="n"/>
      <c r="AF386" s="118" t="n"/>
      <c r="AG386" s="118" t="n"/>
      <c r="AH386" s="118" t="n"/>
      <c r="AI386" s="118" t="n"/>
      <c r="AJ386" s="118" t="n"/>
      <c r="AK386" s="118" t="n"/>
      <c r="AL386" s="118" t="n"/>
      <c r="AM386" s="118" t="n"/>
      <c r="AN386" s="118" t="n"/>
      <c r="AO386" s="118" t="n"/>
      <c r="AP386" s="118" t="n"/>
      <c r="AQ386" s="118" t="n"/>
      <c r="AR386" s="118" t="n"/>
      <c r="AS386" s="118" t="n"/>
      <c r="AT386" s="118" t="n"/>
      <c r="AU386" s="118" t="n"/>
      <c r="AV386" s="118" t="n"/>
      <c r="AW386" s="118" t="n"/>
      <c r="AX386" s="118" t="n"/>
      <c r="AY386" s="118" t="n"/>
      <c r="AZ386" s="118" t="n"/>
      <c r="BA386" s="118" t="n"/>
      <c r="BB386" s="118" t="n"/>
      <c r="BC386" s="118" t="n"/>
      <c r="BD386" s="118" t="n"/>
      <c r="BE386" s="118" t="n"/>
      <c r="BF386" s="118" t="n"/>
      <c r="BG386" s="118" t="n"/>
      <c r="BH386" s="118" t="n"/>
      <c r="BI386" s="118" t="n"/>
      <c r="BJ386" s="118" t="n"/>
      <c r="BK386" s="118" t="n"/>
      <c r="BL386" s="118" t="n"/>
      <c r="BM386" s="118" t="n"/>
      <c r="BN386" s="118" t="n"/>
      <c r="BO386" s="118" t="n"/>
      <c r="BP386" s="118" t="n"/>
      <c r="BQ386" s="118" t="n"/>
      <c r="BR386" s="118" t="n"/>
      <c r="BS386" s="118" t="n"/>
      <c r="BT386" s="118">
        <f>COUNTIF(B386:BS386,1)</f>
        <v/>
      </c>
      <c r="BV386" s="76">
        <f>TRIM(RIGHT(A386, LEN(A386) - FIND("@", SUBSTITUTE(A386, " ", "@", LEN(A386)-LEN(SUBSTITUTE(A386," ",""))))))</f>
        <v/>
      </c>
      <c r="BW386" s="76">
        <f>TRIM(LEFT(A386,FIND(" ",A386&amp;" ")-1))</f>
        <v/>
      </c>
      <c r="BX386">
        <f>+IF(BV386=BV385,"Same","Diff")</f>
        <v/>
      </c>
      <c r="BY386">
        <f>IF(BX386="Same",IF(BW386=BW385,"same","Diff"))</f>
        <v/>
      </c>
    </row>
    <row r="387" ht="17" customHeight="1">
      <c r="A387" s="60" t="inlineStr">
        <is>
          <t>Ian Ferguson</t>
        </is>
      </c>
      <c r="B387" s="119" t="n"/>
      <c r="C387" s="119" t="n"/>
      <c r="D387" s="119" t="n"/>
      <c r="E387" s="119" t="n">
        <v>1</v>
      </c>
      <c r="F387" s="119" t="n"/>
      <c r="G387" s="119" t="n"/>
      <c r="H387" s="119" t="n"/>
      <c r="I387" s="119" t="n"/>
      <c r="J387" s="118" t="n"/>
      <c r="K387" s="118" t="n"/>
      <c r="L387" s="118" t="n"/>
      <c r="M387" s="118" t="n"/>
      <c r="N387" s="118" t="n"/>
      <c r="O387" s="118" t="n"/>
      <c r="P387" s="118" t="n"/>
      <c r="Q387" s="118" t="n"/>
      <c r="R387" s="118" t="n"/>
      <c r="S387" s="118" t="n"/>
      <c r="T387" s="118" t="n"/>
      <c r="U387" s="118" t="n"/>
      <c r="V387" s="118" t="n"/>
      <c r="W387" s="118" t="n"/>
      <c r="X387" s="118" t="n"/>
      <c r="Y387" s="118" t="n"/>
      <c r="Z387" s="118" t="n"/>
      <c r="AA387" s="118" t="n"/>
      <c r="AB387" s="118" t="n"/>
      <c r="AC387" s="118" t="n"/>
      <c r="AD387" s="118" t="n"/>
      <c r="AE387" s="118" t="n"/>
      <c r="AF387" s="118" t="n"/>
      <c r="AG387" s="118" t="n"/>
      <c r="AH387" s="118" t="n"/>
      <c r="AI387" s="118" t="n"/>
      <c r="AJ387" s="118" t="n"/>
      <c r="AK387" s="118" t="n"/>
      <c r="AL387" s="118" t="n"/>
      <c r="AM387" s="118" t="n"/>
      <c r="AN387" s="118" t="n"/>
      <c r="AO387" s="118" t="n"/>
      <c r="AP387" s="118" t="n"/>
      <c r="AQ387" s="118" t="n"/>
      <c r="AR387" s="118" t="n"/>
      <c r="AS387" s="118" t="n"/>
      <c r="AT387" s="118" t="n"/>
      <c r="AU387" s="118" t="n"/>
      <c r="AV387" s="118" t="n"/>
      <c r="AW387" s="118" t="n"/>
      <c r="AX387" s="118" t="n"/>
      <c r="AY387" s="118" t="n"/>
      <c r="AZ387" s="118" t="n"/>
      <c r="BA387" s="118" t="n"/>
      <c r="BB387" s="118" t="n"/>
      <c r="BC387" s="118" t="n"/>
      <c r="BD387" s="118" t="n"/>
      <c r="BE387" s="118" t="n"/>
      <c r="BF387" s="118" t="n"/>
      <c r="BG387" s="118" t="n"/>
      <c r="BH387" s="118" t="n"/>
      <c r="BI387" s="118" t="n"/>
      <c r="BJ387" s="118" t="n"/>
      <c r="BK387" s="118" t="n"/>
      <c r="BL387" s="118" t="n"/>
      <c r="BM387" s="118" t="n"/>
      <c r="BN387" s="118" t="n"/>
      <c r="BO387" s="118" t="n"/>
      <c r="BP387" s="118" t="n"/>
      <c r="BQ387" s="118" t="n"/>
      <c r="BR387" s="118" t="n"/>
      <c r="BS387" s="118" t="n"/>
      <c r="BT387" s="118">
        <f>COUNTIF(B387:BS387,1)</f>
        <v/>
      </c>
      <c r="BV387" s="76">
        <f>TRIM(RIGHT(A387, LEN(A387) - FIND("@", SUBSTITUTE(A387, " ", "@", LEN(A387)-LEN(SUBSTITUTE(A387," ",""))))))</f>
        <v/>
      </c>
      <c r="BW387" s="76">
        <f>TRIM(LEFT(A387,FIND(" ",A387&amp;" ")-1))</f>
        <v/>
      </c>
      <c r="BX387">
        <f>+IF(BV387=BV386,"Same","Diff")</f>
        <v/>
      </c>
      <c r="BY387">
        <f>IF(BX387="Same",IF(BW387=BW386,"same","Diff"))</f>
        <v/>
      </c>
    </row>
    <row r="388" ht="17" customHeight="1">
      <c r="A388" s="59" t="inlineStr">
        <is>
          <t>José Fernández</t>
        </is>
      </c>
      <c r="B388" s="117" t="n"/>
      <c r="C388" s="117" t="n"/>
      <c r="D388" s="117" t="n"/>
      <c r="E388" s="117" t="n"/>
      <c r="F388" s="117" t="n"/>
      <c r="G388" s="117" t="n"/>
      <c r="H388" s="117" t="n"/>
      <c r="I388" s="117" t="n"/>
      <c r="J388" s="118" t="n"/>
      <c r="K388" s="118" t="n"/>
      <c r="L388" s="118" t="n"/>
      <c r="M388" s="118" t="n"/>
      <c r="N388" s="118" t="n"/>
      <c r="O388" s="118" t="n"/>
      <c r="P388" s="118" t="n"/>
      <c r="Q388" s="118" t="n"/>
      <c r="R388" s="118" t="n"/>
      <c r="S388" s="118" t="n"/>
      <c r="T388" s="118" t="n"/>
      <c r="U388" s="118" t="n"/>
      <c r="V388" s="118" t="n"/>
      <c r="W388" s="118" t="n"/>
      <c r="X388" s="118" t="n"/>
      <c r="Y388" s="118" t="n"/>
      <c r="Z388" s="118" t="n"/>
      <c r="AA388" s="118" t="n"/>
      <c r="AB388" s="118" t="n"/>
      <c r="AC388" s="118" t="n"/>
      <c r="AD388" s="118" t="n"/>
      <c r="AE388" s="118" t="n"/>
      <c r="AF388" s="118" t="n"/>
      <c r="AG388" s="118" t="n"/>
      <c r="AH388" s="118" t="n"/>
      <c r="AI388" s="118" t="n"/>
      <c r="AJ388" s="118" t="n"/>
      <c r="AK388" s="118" t="n"/>
      <c r="AL388" s="118" t="n"/>
      <c r="AM388" s="118" t="n"/>
      <c r="AN388" s="118" t="n"/>
      <c r="AO388" s="118" t="n"/>
      <c r="AP388" s="118" t="n"/>
      <c r="AQ388" s="118" t="n"/>
      <c r="AR388" s="118" t="n"/>
      <c r="AS388" s="118" t="n"/>
      <c r="AT388" s="118" t="n"/>
      <c r="AU388" s="118" t="n"/>
      <c r="AV388" s="118" t="n">
        <v>1</v>
      </c>
      <c r="AW388" s="118" t="n"/>
      <c r="AX388" s="118" t="n">
        <v>1</v>
      </c>
      <c r="AY388" s="118" t="n">
        <v>1</v>
      </c>
      <c r="AZ388" s="118" t="n"/>
      <c r="BA388" s="118" t="n"/>
      <c r="BB388" s="118" t="n"/>
      <c r="BC388" s="118" t="n"/>
      <c r="BD388" s="118" t="n"/>
      <c r="BE388" s="118" t="n"/>
      <c r="BF388" s="118" t="n"/>
      <c r="BG388" s="118" t="n"/>
      <c r="BH388" s="118" t="n"/>
      <c r="BI388" s="118" t="n"/>
      <c r="BJ388" s="118" t="n"/>
      <c r="BK388" s="118" t="n"/>
      <c r="BL388" s="118" t="n"/>
      <c r="BM388" s="118" t="n"/>
      <c r="BN388" s="118" t="n"/>
      <c r="BO388" s="118" t="n"/>
      <c r="BP388" s="118" t="n"/>
      <c r="BQ388" s="118" t="n"/>
      <c r="BR388" s="118" t="n"/>
      <c r="BS388" s="118" t="n"/>
      <c r="BT388" s="118">
        <f>COUNTIF(B388:BS388,1)</f>
        <v/>
      </c>
      <c r="BV388" s="76">
        <f>TRIM(RIGHT(A388, LEN(A388) - FIND("@", SUBSTITUTE(A388, " ", "@", LEN(A388)-LEN(SUBSTITUTE(A388," ",""))))))</f>
        <v/>
      </c>
      <c r="BW388" s="76">
        <f>TRIM(LEFT(A388,FIND(" ",A388&amp;" ")-1))</f>
        <v/>
      </c>
      <c r="BX388">
        <f>+IF(BV388=BV387,"Same","Diff")</f>
        <v/>
      </c>
      <c r="BY388">
        <f>IF(BX388="Same",IF(BW388=BW387,"same","Diff"))</f>
        <v/>
      </c>
    </row>
    <row r="389" ht="17" customHeight="1">
      <c r="A389" s="59" t="inlineStr">
        <is>
          <t>Leanne Ferrier</t>
        </is>
      </c>
      <c r="B389" s="117" t="n"/>
      <c r="C389" s="117" t="n"/>
      <c r="D389" s="117" t="n"/>
      <c r="E389" s="117" t="n"/>
      <c r="F389" s="117" t="n"/>
      <c r="G389" s="117" t="n"/>
      <c r="H389" s="117" t="n"/>
      <c r="I389" s="117" t="n"/>
      <c r="J389" s="118" t="n"/>
      <c r="K389" s="118" t="n"/>
      <c r="L389" s="118" t="n"/>
      <c r="M389" s="118" t="n"/>
      <c r="N389" s="118" t="n"/>
      <c r="O389" s="118" t="n"/>
      <c r="P389" s="118" t="n"/>
      <c r="Q389" s="118" t="n"/>
      <c r="R389" s="118" t="n"/>
      <c r="S389" s="118" t="n"/>
      <c r="T389" s="118" t="n"/>
      <c r="U389" s="118" t="n"/>
      <c r="V389" s="118" t="n"/>
      <c r="W389" s="118" t="n"/>
      <c r="X389" s="118" t="n"/>
      <c r="Y389" s="118" t="n"/>
      <c r="Z389" s="118" t="n"/>
      <c r="AA389" s="118" t="n"/>
      <c r="AB389" s="118" t="n"/>
      <c r="AC389" s="118" t="n"/>
      <c r="AD389" s="118" t="n"/>
      <c r="AE389" s="118" t="n"/>
      <c r="AF389" s="118" t="n"/>
      <c r="AG389" s="118" t="n"/>
      <c r="AH389" s="118" t="n"/>
      <c r="AI389" s="118" t="n"/>
      <c r="AJ389" s="118" t="n"/>
      <c r="AK389" s="118" t="n"/>
      <c r="AL389" s="118" t="n"/>
      <c r="AM389" s="118" t="n"/>
      <c r="AN389" s="118" t="n"/>
      <c r="AO389" s="118" t="n"/>
      <c r="AP389" s="118" t="n"/>
      <c r="AQ389" s="118" t="n"/>
      <c r="AR389" s="118" t="n"/>
      <c r="AS389" s="118" t="n"/>
      <c r="AT389" s="118" t="n">
        <v>1</v>
      </c>
      <c r="AU389" s="118" t="n"/>
      <c r="AV389" s="118" t="n"/>
      <c r="AW389" s="118" t="n"/>
      <c r="AX389" s="118" t="n"/>
      <c r="AY389" s="118" t="n"/>
      <c r="AZ389" s="118" t="n"/>
      <c r="BA389" s="118" t="n"/>
      <c r="BB389" s="118" t="n"/>
      <c r="BC389" s="118" t="n"/>
      <c r="BD389" s="118" t="n"/>
      <c r="BE389" s="118" t="n"/>
      <c r="BF389" s="118" t="n"/>
      <c r="BG389" s="118" t="n"/>
      <c r="BH389" s="118" t="n"/>
      <c r="BI389" s="118" t="n"/>
      <c r="BJ389" s="118" t="n"/>
      <c r="BK389" s="118" t="n"/>
      <c r="BL389" s="118" t="n"/>
      <c r="BM389" s="118" t="n"/>
      <c r="BN389" s="118" t="n"/>
      <c r="BO389" s="118" t="n"/>
      <c r="BP389" s="118" t="n"/>
      <c r="BQ389" s="118" t="n"/>
      <c r="BR389" s="118" t="n"/>
      <c r="BS389" s="118" t="n"/>
      <c r="BT389" s="118">
        <f>COUNTIF(B389:BS389,1)</f>
        <v/>
      </c>
      <c r="BV389" s="76">
        <f>TRIM(RIGHT(A389, LEN(A389) - FIND("@", SUBSTITUTE(A389, " ", "@", LEN(A389)-LEN(SUBSTITUTE(A389," ",""))))))</f>
        <v/>
      </c>
      <c r="BW389" s="76">
        <f>TRIM(LEFT(A389,FIND(" ",A389&amp;" ")-1))</f>
        <v/>
      </c>
      <c r="BX389">
        <f>+IF(BV389=BV388,"Same","Diff")</f>
        <v/>
      </c>
      <c r="BY389">
        <f>IF(BX389="Same",IF(BW389=BW388,"same","Diff"))</f>
        <v/>
      </c>
    </row>
    <row r="390" ht="17" customHeight="1">
      <c r="A390" s="59" t="inlineStr">
        <is>
          <t>Alain Ferte</t>
        </is>
      </c>
      <c r="B390" s="117" t="n"/>
      <c r="C390" s="117" t="n"/>
      <c r="D390" s="117" t="n"/>
      <c r="E390" s="117" t="n"/>
      <c r="F390" s="117" t="n"/>
      <c r="G390" s="117" t="n"/>
      <c r="H390" s="117" t="n"/>
      <c r="I390" s="117" t="n"/>
      <c r="J390" s="118" t="n"/>
      <c r="K390" s="118" t="n"/>
      <c r="L390" s="118" t="n"/>
      <c r="M390" s="118" t="n"/>
      <c r="N390" s="118" t="n"/>
      <c r="O390" s="118" t="n"/>
      <c r="P390" s="118" t="n"/>
      <c r="Q390" s="118" t="n"/>
      <c r="R390" s="118" t="n"/>
      <c r="S390" s="118" t="n"/>
      <c r="T390" s="118" t="n"/>
      <c r="U390" s="118" t="n"/>
      <c r="V390" s="118" t="n"/>
      <c r="W390" s="118" t="n"/>
      <c r="X390" s="118" t="n"/>
      <c r="Y390" s="118" t="n"/>
      <c r="Z390" s="118" t="n"/>
      <c r="AA390" s="118" t="n"/>
      <c r="AB390" s="118" t="n"/>
      <c r="AC390" s="118" t="n"/>
      <c r="AD390" s="118" t="n"/>
      <c r="AE390" s="118" t="n">
        <v>1</v>
      </c>
      <c r="AF390" s="118" t="n"/>
      <c r="AG390" s="118" t="n"/>
      <c r="AH390" s="118" t="n"/>
      <c r="AI390" s="118" t="n"/>
      <c r="AJ390" s="118" t="n"/>
      <c r="AK390" s="118" t="n"/>
      <c r="AL390" s="118" t="n"/>
      <c r="AM390" s="118" t="n"/>
      <c r="AN390" s="118" t="n"/>
      <c r="AO390" s="118" t="n"/>
      <c r="AP390" s="118" t="n"/>
      <c r="AQ390" s="118" t="n"/>
      <c r="AR390" s="118" t="n"/>
      <c r="AS390" s="118" t="n"/>
      <c r="AT390" s="118" t="n"/>
      <c r="AU390" s="118" t="n"/>
      <c r="AV390" s="118" t="n"/>
      <c r="AW390" s="118" t="n"/>
      <c r="AX390" s="118" t="n"/>
      <c r="AY390" s="118" t="n"/>
      <c r="AZ390" s="118" t="n"/>
      <c r="BA390" s="118" t="n"/>
      <c r="BB390" s="118" t="n"/>
      <c r="BC390" s="118" t="n"/>
      <c r="BD390" s="118" t="n"/>
      <c r="BE390" s="118" t="n"/>
      <c r="BF390" s="118" t="n"/>
      <c r="BG390" s="118" t="n"/>
      <c r="BH390" s="118" t="n"/>
      <c r="BI390" s="118" t="n"/>
      <c r="BJ390" s="118" t="n"/>
      <c r="BK390" s="118" t="n"/>
      <c r="BL390" s="118" t="n"/>
      <c r="BM390" s="118" t="n"/>
      <c r="BN390" s="118" t="n"/>
      <c r="BO390" s="118" t="n"/>
      <c r="BP390" s="118" t="n"/>
      <c r="BQ390" s="118" t="n"/>
      <c r="BR390" s="118" t="n"/>
      <c r="BS390" s="118" t="n"/>
      <c r="BT390" s="118">
        <f>COUNTIF(B390:BS390,1)</f>
        <v/>
      </c>
      <c r="BV390" s="76">
        <f>TRIM(RIGHT(A390, LEN(A390) - FIND("@", SUBSTITUTE(A390, " ", "@", LEN(A390)-LEN(SUBSTITUTE(A390," ",""))))))</f>
        <v/>
      </c>
      <c r="BW390" s="76">
        <f>TRIM(LEFT(A390,FIND(" ",A390&amp;" ")-1))</f>
        <v/>
      </c>
      <c r="BX390">
        <f>+IF(BV390=BV389,"Same","Diff")</f>
        <v/>
      </c>
      <c r="BY390">
        <f>IF(BX390="Same",IF(BW390=BW389,"same","Diff"))</f>
        <v/>
      </c>
    </row>
    <row r="391" ht="17" customHeight="1">
      <c r="A391" s="59" t="inlineStr">
        <is>
          <t>Peter Field</t>
        </is>
      </c>
      <c r="B391" s="117" t="n"/>
      <c r="C391" s="117" t="n"/>
      <c r="D391" s="117" t="n"/>
      <c r="E391" s="117" t="n"/>
      <c r="F391" s="117" t="n"/>
      <c r="G391" s="117" t="n"/>
      <c r="H391" s="117" t="n"/>
      <c r="I391" s="117" t="n"/>
      <c r="J391" s="118" t="n"/>
      <c r="K391" s="118" t="n"/>
      <c r="L391" s="118" t="n"/>
      <c r="M391" s="118" t="n"/>
      <c r="N391" s="118" t="n"/>
      <c r="O391" s="118" t="n"/>
      <c r="P391" s="118" t="n"/>
      <c r="Q391" s="118" t="n"/>
      <c r="R391" s="118" t="n"/>
      <c r="S391" s="118" t="n"/>
      <c r="T391" s="118" t="n"/>
      <c r="U391" s="118" t="n"/>
      <c r="V391" s="118" t="n"/>
      <c r="W391" s="118" t="n"/>
      <c r="X391" s="118" t="n"/>
      <c r="Y391" s="118" t="n"/>
      <c r="Z391" s="118" t="n"/>
      <c r="AA391" s="118" t="n"/>
      <c r="AB391" s="118" t="n"/>
      <c r="AC391" s="118" t="n"/>
      <c r="AD391" s="118" t="n"/>
      <c r="AE391" s="118" t="n"/>
      <c r="AF391" s="118" t="n"/>
      <c r="AG391" s="118" t="n"/>
      <c r="AH391" s="118" t="n"/>
      <c r="AI391" s="118" t="n"/>
      <c r="AJ391" s="118" t="n"/>
      <c r="AK391" s="118" t="n"/>
      <c r="AL391" s="118" t="n"/>
      <c r="AM391" s="118" t="n"/>
      <c r="AN391" s="118" t="n"/>
      <c r="AO391" s="118" t="n"/>
      <c r="AP391" s="118" t="n"/>
      <c r="AQ391" s="118" t="n">
        <v>1</v>
      </c>
      <c r="AR391" s="118" t="n"/>
      <c r="AS391" s="118" t="n">
        <v>1</v>
      </c>
      <c r="AT391" s="118" t="n"/>
      <c r="AU391" s="118" t="n"/>
      <c r="AV391" s="118" t="n"/>
      <c r="AW391" s="118" t="n"/>
      <c r="AX391" s="118" t="n"/>
      <c r="AY391" s="118" t="n"/>
      <c r="AZ391" s="118" t="n"/>
      <c r="BA391" s="118" t="n"/>
      <c r="BB391" s="118" t="n"/>
      <c r="BC391" s="118" t="n"/>
      <c r="BD391" s="118" t="n"/>
      <c r="BE391" s="118" t="n"/>
      <c r="BF391" s="118" t="n"/>
      <c r="BG391" s="118" t="n"/>
      <c r="BH391" s="118" t="n"/>
      <c r="BI391" s="118" t="n"/>
      <c r="BJ391" s="118" t="n"/>
      <c r="BK391" s="118" t="n"/>
      <c r="BL391" s="118" t="n"/>
      <c r="BM391" s="118" t="n"/>
      <c r="BN391" s="118" t="n"/>
      <c r="BO391" s="118" t="n"/>
      <c r="BP391" s="118" t="n"/>
      <c r="BQ391" s="118" t="n"/>
      <c r="BR391" s="118" t="n"/>
      <c r="BS391" s="118" t="n"/>
      <c r="BT391" s="118">
        <f>COUNTIF(B391:BS391,1)</f>
        <v/>
      </c>
      <c r="BV391" s="76">
        <f>TRIM(RIGHT(A391, LEN(A391) - FIND("@", SUBSTITUTE(A391, " ", "@", LEN(A391)-LEN(SUBSTITUTE(A391," ",""))))))</f>
        <v/>
      </c>
      <c r="BW391" s="76">
        <f>TRIM(LEFT(A391,FIND(" ",A391&amp;" ")-1))</f>
        <v/>
      </c>
      <c r="BX391">
        <f>+IF(BV391=BV390,"Same","Diff")</f>
        <v/>
      </c>
      <c r="BY391">
        <f>IF(BX391="Same",IF(BW391=BW390,"same","Diff"))</f>
        <v/>
      </c>
    </row>
    <row r="392" ht="17" customHeight="1">
      <c r="A392" s="59" t="inlineStr">
        <is>
          <t>Ludwig Finauer</t>
        </is>
      </c>
      <c r="B392" s="117" t="n"/>
      <c r="C392" s="117" t="n"/>
      <c r="D392" s="117" t="n"/>
      <c r="E392" s="117" t="n"/>
      <c r="F392" s="117" t="n"/>
      <c r="G392" s="117" t="n"/>
      <c r="H392" s="117" t="n"/>
      <c r="I392" s="117" t="n"/>
      <c r="J392" s="118" t="n"/>
      <c r="K392" s="118" t="n"/>
      <c r="L392" s="118" t="n"/>
      <c r="M392" s="118" t="n"/>
      <c r="N392" s="118" t="n"/>
      <c r="O392" s="118" t="n"/>
      <c r="P392" s="118" t="n"/>
      <c r="Q392" s="118" t="n"/>
      <c r="R392" s="118" t="n"/>
      <c r="S392" s="118" t="n"/>
      <c r="T392" s="118" t="n"/>
      <c r="U392" s="118" t="n"/>
      <c r="V392" s="118" t="n"/>
      <c r="W392" s="118" t="n"/>
      <c r="X392" s="118" t="n"/>
      <c r="Y392" s="118" t="n"/>
      <c r="Z392" s="118" t="n"/>
      <c r="AA392" s="118" t="n"/>
      <c r="AB392" s="118" t="n"/>
      <c r="AC392" s="118" t="n">
        <v>1</v>
      </c>
      <c r="AD392" s="118" t="n">
        <v>1</v>
      </c>
      <c r="AE392" s="118" t="n">
        <v>1</v>
      </c>
      <c r="AF392" s="118" t="n"/>
      <c r="AG392" s="118" t="n"/>
      <c r="AH392" s="118" t="n"/>
      <c r="AI392" s="118" t="n"/>
      <c r="AJ392" s="118" t="n"/>
      <c r="AK392" s="118" t="n"/>
      <c r="AL392" s="118" t="n"/>
      <c r="AM392" s="118" t="n"/>
      <c r="AN392" s="118" t="n"/>
      <c r="AO392" s="118" t="n"/>
      <c r="AP392" s="118" t="n"/>
      <c r="AQ392" s="118" t="n"/>
      <c r="AR392" s="118" t="n"/>
      <c r="AS392" s="118" t="n"/>
      <c r="AT392" s="118" t="n"/>
      <c r="AU392" s="118" t="n"/>
      <c r="AV392" s="118" t="n"/>
      <c r="AW392" s="118" t="n"/>
      <c r="AX392" s="118" t="n"/>
      <c r="AY392" s="118" t="n"/>
      <c r="AZ392" s="118" t="n"/>
      <c r="BA392" s="118" t="n"/>
      <c r="BB392" s="118" t="n"/>
      <c r="BC392" s="118" t="n"/>
      <c r="BD392" s="118" t="n"/>
      <c r="BE392" s="118" t="n"/>
      <c r="BF392" s="118" t="n"/>
      <c r="BG392" s="118" t="n"/>
      <c r="BH392" s="118" t="n"/>
      <c r="BI392" s="118" t="n"/>
      <c r="BJ392" s="118" t="n"/>
      <c r="BK392" s="118" t="n"/>
      <c r="BL392" s="118" t="n"/>
      <c r="BM392" s="118" t="n"/>
      <c r="BN392" s="118" t="n"/>
      <c r="BO392" s="118" t="n"/>
      <c r="BP392" s="118" t="n"/>
      <c r="BQ392" s="118" t="n"/>
      <c r="BR392" s="118" t="n"/>
      <c r="BS392" s="118" t="n"/>
      <c r="BT392" s="118">
        <f>COUNTIF(B392:BS392,1)</f>
        <v/>
      </c>
      <c r="BV392" s="76">
        <f>TRIM(RIGHT(A392, LEN(A392) - FIND("@", SUBSTITUTE(A392, " ", "@", LEN(A392)-LEN(SUBSTITUTE(A392," ",""))))))</f>
        <v/>
      </c>
      <c r="BW392" s="76">
        <f>TRIM(LEFT(A392,FIND(" ",A392&amp;" ")-1))</f>
        <v/>
      </c>
      <c r="BX392">
        <f>+IF(BV392=BV391,"Same","Diff")</f>
        <v/>
      </c>
      <c r="BY392">
        <f>IF(BX392="Same",IF(BW392=BW391,"same","Diff"))</f>
        <v/>
      </c>
    </row>
    <row r="393" ht="17" customHeight="1">
      <c r="A393" s="59" t="inlineStr">
        <is>
          <t>Peter Finlay</t>
        </is>
      </c>
      <c r="B393" s="117" t="n"/>
      <c r="C393" s="117" t="n"/>
      <c r="D393" s="117" t="n"/>
      <c r="E393" s="117" t="n"/>
      <c r="F393" s="117" t="n"/>
      <c r="G393" s="117" t="n"/>
      <c r="H393" s="117" t="n"/>
      <c r="I393" s="117" t="n"/>
      <c r="J393" s="118" t="n"/>
      <c r="K393" s="118" t="n">
        <v>1</v>
      </c>
      <c r="L393" s="118" t="n">
        <v>1</v>
      </c>
      <c r="M393" s="118" t="n"/>
      <c r="N393" s="118" t="n"/>
      <c r="O393" s="118" t="n"/>
      <c r="P393" s="118" t="n">
        <v>1</v>
      </c>
      <c r="Q393" s="118" t="n"/>
      <c r="R393" s="118" t="n"/>
      <c r="S393" s="118" t="n"/>
      <c r="T393" s="118" t="n"/>
      <c r="U393" s="118" t="n"/>
      <c r="V393" s="118" t="n"/>
      <c r="W393" s="118" t="n"/>
      <c r="X393" s="118" t="n"/>
      <c r="Y393" s="118" t="n"/>
      <c r="Z393" s="118" t="n"/>
      <c r="AA393" s="118" t="n"/>
      <c r="AB393" s="118" t="n"/>
      <c r="AC393" s="118" t="n"/>
      <c r="AD393" s="118" t="n"/>
      <c r="AE393" s="118" t="n"/>
      <c r="AF393" s="118" t="n"/>
      <c r="AG393" s="118" t="n"/>
      <c r="AH393" s="118" t="n"/>
      <c r="AI393" s="118" t="n"/>
      <c r="AJ393" s="118" t="n"/>
      <c r="AK393" s="118" t="n"/>
      <c r="AL393" s="118" t="n"/>
      <c r="AM393" s="118" t="n"/>
      <c r="AN393" s="118" t="n"/>
      <c r="AO393" s="118" t="n"/>
      <c r="AP393" s="118" t="n"/>
      <c r="AQ393" s="118" t="n"/>
      <c r="AR393" s="118" t="n"/>
      <c r="AS393" s="118" t="n"/>
      <c r="AT393" s="118" t="n"/>
      <c r="AU393" s="118" t="n"/>
      <c r="AV393" s="118" t="n"/>
      <c r="AW393" s="118" t="n"/>
      <c r="AX393" s="118" t="n"/>
      <c r="AY393" s="118" t="n"/>
      <c r="AZ393" s="118" t="n"/>
      <c r="BA393" s="118" t="n"/>
      <c r="BB393" s="118" t="n"/>
      <c r="BC393" s="118" t="n"/>
      <c r="BD393" s="118" t="n"/>
      <c r="BE393" s="118" t="n"/>
      <c r="BF393" s="118" t="n"/>
      <c r="BG393" s="118" t="n"/>
      <c r="BH393" s="118" t="n"/>
      <c r="BI393" s="118" t="n"/>
      <c r="BJ393" s="118" t="n"/>
      <c r="BK393" s="118" t="n"/>
      <c r="BL393" s="118" t="n"/>
      <c r="BM393" s="118" t="n"/>
      <c r="BN393" s="118" t="n"/>
      <c r="BO393" s="118" t="n"/>
      <c r="BP393" s="118" t="n"/>
      <c r="BQ393" s="118" t="n"/>
      <c r="BR393" s="118" t="n"/>
      <c r="BS393" s="118" t="n"/>
      <c r="BT393" s="118">
        <f>COUNTIF(B393:BS393,1)</f>
        <v/>
      </c>
      <c r="BV393" s="76">
        <f>TRIM(RIGHT(A393, LEN(A393) - FIND("@", SUBSTITUTE(A393, " ", "@", LEN(A393)-LEN(SUBSTITUTE(A393," ",""))))))</f>
        <v/>
      </c>
      <c r="BW393" s="76">
        <f>TRIM(LEFT(A393,FIND(" ",A393&amp;" ")-1))</f>
        <v/>
      </c>
      <c r="BX393">
        <f>+IF(BV393=BV392,"Same","Diff")</f>
        <v/>
      </c>
      <c r="BY393">
        <f>IF(BX393="Same",IF(BW393=BW392,"same","Diff"))</f>
        <v/>
      </c>
    </row>
    <row r="394" ht="17" customHeight="1">
      <c r="A394" s="59" t="inlineStr">
        <is>
          <t>Terry Finnigan</t>
        </is>
      </c>
      <c r="B394" s="117" t="n"/>
      <c r="C394" s="117" t="n"/>
      <c r="D394" s="117" t="n"/>
      <c r="E394" s="117" t="n"/>
      <c r="F394" s="117" t="n"/>
      <c r="G394" s="117" t="n"/>
      <c r="H394" s="117" t="n"/>
      <c r="I394" s="117" t="n"/>
      <c r="J394" s="118" t="n"/>
      <c r="K394" s="118" t="n"/>
      <c r="L394" s="118" t="n"/>
      <c r="M394" s="118" t="n"/>
      <c r="N394" s="118" t="n"/>
      <c r="O394" s="118" t="n">
        <v>1</v>
      </c>
      <c r="P394" s="118" t="n"/>
      <c r="Q394" s="118" t="n">
        <v>1</v>
      </c>
      <c r="R394" s="118" t="n"/>
      <c r="S394" s="118" t="n"/>
      <c r="T394" s="118" t="n">
        <v>1</v>
      </c>
      <c r="U394" s="118" t="n">
        <v>1</v>
      </c>
      <c r="V394" s="118" t="n">
        <v>1</v>
      </c>
      <c r="W394" s="118" t="n">
        <v>1</v>
      </c>
      <c r="X394" s="118" t="n">
        <v>1</v>
      </c>
      <c r="Y394" s="118" t="n">
        <v>1</v>
      </c>
      <c r="Z394" s="118" t="n">
        <v>1</v>
      </c>
      <c r="AA394" s="118" t="n">
        <v>1</v>
      </c>
      <c r="AB394" s="118" t="n">
        <v>1</v>
      </c>
      <c r="AC394" s="130" t="n">
        <v>1</v>
      </c>
      <c r="AD394" s="118" t="n">
        <v>1</v>
      </c>
      <c r="AE394" s="118" t="n">
        <v>1</v>
      </c>
      <c r="AF394" s="118" t="n">
        <v>1</v>
      </c>
      <c r="AG394" s="118" t="n">
        <v>1</v>
      </c>
      <c r="AH394" s="118" t="n">
        <v>1</v>
      </c>
      <c r="AI394" s="118" t="n">
        <v>1</v>
      </c>
      <c r="AJ394" s="118" t="n">
        <v>1</v>
      </c>
      <c r="AK394" s="118" t="n">
        <v>1</v>
      </c>
      <c r="AL394" s="118" t="n">
        <v>1</v>
      </c>
      <c r="AM394" s="118" t="n">
        <v>1</v>
      </c>
      <c r="AN394" s="118" t="n"/>
      <c r="AO394" s="118" t="n">
        <v>1</v>
      </c>
      <c r="AP394" s="118" t="n"/>
      <c r="AQ394" s="118" t="n">
        <v>1</v>
      </c>
      <c r="AR394" s="118" t="n"/>
      <c r="AS394" s="118" t="n">
        <v>1</v>
      </c>
      <c r="AT394" s="118" t="n"/>
      <c r="AU394" s="118" t="n"/>
      <c r="AV394" s="118" t="n"/>
      <c r="AW394" s="118" t="n"/>
      <c r="AX394" s="118" t="n"/>
      <c r="AY394" s="118" t="n"/>
      <c r="AZ394" s="118" t="n"/>
      <c r="BA394" s="118" t="n"/>
      <c r="BB394" s="118" t="n"/>
      <c r="BC394" s="118" t="n"/>
      <c r="BD394" s="118" t="n"/>
      <c r="BE394" s="118" t="n"/>
      <c r="BF394" s="118" t="n"/>
      <c r="BG394" s="118" t="n"/>
      <c r="BH394" s="118" t="n"/>
      <c r="BI394" s="118" t="n"/>
      <c r="BJ394" s="118" t="n"/>
      <c r="BK394" s="118" t="n"/>
      <c r="BL394" s="118" t="n"/>
      <c r="BM394" s="118" t="n"/>
      <c r="BN394" s="118" t="n"/>
      <c r="BO394" s="118" t="n"/>
      <c r="BP394" s="118" t="n"/>
      <c r="BQ394" s="118" t="n"/>
      <c r="BR394" s="118" t="n"/>
      <c r="BS394" s="118" t="n"/>
      <c r="BT394" s="118">
        <f>COUNTIF(B394:BS394,1)</f>
        <v/>
      </c>
      <c r="BV394" s="76">
        <f>TRIM(RIGHT(A394, LEN(A394) - FIND("@", SUBSTITUTE(A394, " ", "@", LEN(A394)-LEN(SUBSTITUTE(A394," ",""))))))</f>
        <v/>
      </c>
      <c r="BW394" s="76">
        <f>TRIM(LEFT(A394,FIND(" ",A394&amp;" ")-1))</f>
        <v/>
      </c>
      <c r="BX394">
        <f>+IF(BV394=BV393,"Same","Diff")</f>
        <v/>
      </c>
      <c r="BY394">
        <f>IF(BX394="Same",IF(BW394=BW393,"same","Diff"))</f>
        <v/>
      </c>
    </row>
    <row r="395" ht="17" customHeight="1">
      <c r="A395" s="61" t="inlineStr">
        <is>
          <t>Dean Fiore</t>
        </is>
      </c>
      <c r="B395" s="120" t="n"/>
      <c r="C395" s="120" t="n"/>
      <c r="D395" s="120" t="n"/>
      <c r="E395" s="120" t="n"/>
      <c r="F395" s="120" t="n"/>
      <c r="G395" s="120" t="n"/>
      <c r="H395" s="120" t="n"/>
      <c r="I395" s="120" t="n"/>
      <c r="J395" s="118" t="n"/>
      <c r="K395" s="118" t="n"/>
      <c r="L395" s="118" t="n"/>
      <c r="M395" s="118" t="n"/>
      <c r="N395" s="118" t="n"/>
      <c r="O395" s="118" t="n"/>
      <c r="P395" s="118" t="n"/>
      <c r="Q395" s="118" t="n"/>
      <c r="R395" s="118" t="n"/>
      <c r="S395" s="118" t="n"/>
      <c r="T395" s="118" t="n"/>
      <c r="U395" s="118" t="n"/>
      <c r="V395" s="118" t="n"/>
      <c r="W395" s="118" t="n"/>
      <c r="X395" s="118" t="n"/>
      <c r="Y395" s="118" t="n"/>
      <c r="Z395" s="118" t="n"/>
      <c r="AA395" s="118" t="n"/>
      <c r="AB395" s="118" t="n"/>
      <c r="AC395" s="118" t="n"/>
      <c r="AD395" s="118" t="n"/>
      <c r="AE395" s="118" t="n"/>
      <c r="AF395" s="118" t="n"/>
      <c r="AG395" s="118" t="n"/>
      <c r="AH395" s="118" t="n"/>
      <c r="AI395" s="118" t="n"/>
      <c r="AJ395" s="118" t="n"/>
      <c r="AK395" s="118" t="n"/>
      <c r="AL395" s="118" t="n"/>
      <c r="AM395" s="118" t="n"/>
      <c r="AN395" s="118" t="n"/>
      <c r="AO395" s="118" t="n"/>
      <c r="AP395" s="118" t="n"/>
      <c r="AQ395" s="118" t="n"/>
      <c r="AR395" s="118" t="n"/>
      <c r="AS395" s="118" t="n"/>
      <c r="AT395" s="118" t="n"/>
      <c r="AU395" s="118" t="n"/>
      <c r="AV395" s="118" t="n"/>
      <c r="AW395" s="118" t="n"/>
      <c r="AX395" s="118" t="n"/>
      <c r="AY395" s="118" t="n"/>
      <c r="AZ395" s="118" t="n"/>
      <c r="BA395" s="118" t="n"/>
      <c r="BB395" s="118" t="n">
        <v>1</v>
      </c>
      <c r="BC395" s="118" t="n">
        <v>1</v>
      </c>
      <c r="BD395" s="118" t="n">
        <v>1</v>
      </c>
      <c r="BE395" s="118" t="n">
        <v>1</v>
      </c>
      <c r="BF395" s="118" t="n">
        <v>1</v>
      </c>
      <c r="BG395" s="118" t="n">
        <v>1</v>
      </c>
      <c r="BH395" s="118" t="n">
        <v>1</v>
      </c>
      <c r="BI395" s="118" t="n">
        <v>1</v>
      </c>
      <c r="BJ395" s="118" t="n">
        <v>1</v>
      </c>
      <c r="BK395" s="118" t="n">
        <v>1</v>
      </c>
      <c r="BL395" s="118" t="n">
        <v>1</v>
      </c>
      <c r="BM395" s="118" t="n">
        <v>1</v>
      </c>
      <c r="BN395" s="118" t="n">
        <v>1</v>
      </c>
      <c r="BO395" s="118" t="n">
        <v>1</v>
      </c>
      <c r="BP395" s="118" t="n">
        <v>1</v>
      </c>
      <c r="BQ395" s="118" t="n">
        <v>1</v>
      </c>
      <c r="BR395" s="118" t="n"/>
      <c r="BS395" s="118" t="n"/>
      <c r="BT395" s="118">
        <f>COUNTIF(B395:BS395,1)</f>
        <v/>
      </c>
      <c r="BV395" s="76">
        <f>TRIM(RIGHT(A395, LEN(A395) - FIND("@", SUBSTITUTE(A395, " ", "@", LEN(A395)-LEN(SUBSTITUTE(A395," ",""))))))</f>
        <v/>
      </c>
      <c r="BW395" s="76">
        <f>TRIM(LEFT(A395,FIND(" ",A395&amp;" ")-1))</f>
        <v/>
      </c>
      <c r="BX395">
        <f>+IF(BV395=BV394,"Same","Diff")</f>
        <v/>
      </c>
      <c r="BY395">
        <f>IF(BX395="Same",IF(BW395=BW394,"same","Diff"))</f>
        <v/>
      </c>
    </row>
    <row r="396" ht="17" customHeight="1">
      <c r="A396" s="59" t="inlineStr">
        <is>
          <t>Harry Firth</t>
        </is>
      </c>
      <c r="B396" s="117" t="n">
        <v>1</v>
      </c>
      <c r="C396" s="117" t="n">
        <v>1</v>
      </c>
      <c r="D396" s="117" t="n">
        <v>1</v>
      </c>
      <c r="E396" s="117" t="n">
        <v>1</v>
      </c>
      <c r="F396" s="117" t="n">
        <v>1</v>
      </c>
      <c r="G396" s="117" t="n">
        <v>1</v>
      </c>
      <c r="H396" s="117" t="n">
        <v>1</v>
      </c>
      <c r="I396" s="117" t="n">
        <v>1</v>
      </c>
      <c r="J396" s="118" t="n"/>
      <c r="K396" s="118" t="n"/>
      <c r="L396" s="118" t="n"/>
      <c r="M396" s="118" t="n"/>
      <c r="N396" s="118" t="n"/>
      <c r="O396" s="118" t="n"/>
      <c r="P396" s="118" t="n"/>
      <c r="Q396" s="118" t="n"/>
      <c r="R396" s="118" t="n"/>
      <c r="S396" s="118" t="n"/>
      <c r="T396" s="118" t="n"/>
      <c r="U396" s="118" t="n"/>
      <c r="V396" s="118" t="n"/>
      <c r="W396" s="118" t="n"/>
      <c r="X396" s="118" t="n"/>
      <c r="Y396" s="118" t="n"/>
      <c r="Z396" s="118" t="n"/>
      <c r="AA396" s="118" t="n"/>
      <c r="AB396" s="118" t="n"/>
      <c r="AC396" s="118" t="n"/>
      <c r="AD396" s="118" t="n"/>
      <c r="AE396" s="118" t="n"/>
      <c r="AF396" s="118" t="n"/>
      <c r="AG396" s="118" t="n"/>
      <c r="AH396" s="118" t="n"/>
      <c r="AI396" s="118" t="n"/>
      <c r="AJ396" s="118" t="n"/>
      <c r="AK396" s="118" t="n"/>
      <c r="AL396" s="118" t="n"/>
      <c r="AM396" s="118" t="n"/>
      <c r="AN396" s="118" t="n"/>
      <c r="AO396" s="118" t="n"/>
      <c r="AP396" s="118" t="n"/>
      <c r="AQ396" s="118" t="n"/>
      <c r="AR396" s="118" t="n"/>
      <c r="AS396" s="118" t="n"/>
      <c r="AT396" s="118" t="n"/>
      <c r="AU396" s="118" t="n"/>
      <c r="AV396" s="118" t="n"/>
      <c r="AW396" s="118" t="n"/>
      <c r="AX396" s="118" t="n"/>
      <c r="AY396" s="118" t="n"/>
      <c r="AZ396" s="118" t="n"/>
      <c r="BA396" s="118" t="n"/>
      <c r="BB396" s="118" t="n"/>
      <c r="BC396" s="118" t="n"/>
      <c r="BD396" s="118" t="n"/>
      <c r="BE396" s="118" t="n"/>
      <c r="BF396" s="118" t="n"/>
      <c r="BG396" s="118" t="n"/>
      <c r="BH396" s="118" t="n"/>
      <c r="BI396" s="118" t="n"/>
      <c r="BJ396" s="118" t="n"/>
      <c r="BK396" s="118" t="n"/>
      <c r="BL396" s="118" t="n"/>
      <c r="BM396" s="118" t="n"/>
      <c r="BN396" s="118" t="n"/>
      <c r="BO396" s="118" t="n"/>
      <c r="BP396" s="118" t="n"/>
      <c r="BQ396" s="118" t="n"/>
      <c r="BR396" s="118" t="n"/>
      <c r="BS396" s="118" t="n"/>
      <c r="BT396" s="118">
        <f>COUNTIF(B396:BS396,1)</f>
        <v/>
      </c>
      <c r="BV396" s="76">
        <f>TRIM(RIGHT(A396, LEN(A396) - FIND("@", SUBSTITUTE(A396, " ", "@", LEN(A396)-LEN(SUBSTITUTE(A396," ",""))))))</f>
        <v/>
      </c>
      <c r="BW396" s="76">
        <f>TRIM(LEFT(A396,FIND(" ",A396&amp;" ")-1))</f>
        <v/>
      </c>
      <c r="BX396">
        <f>+IF(BV396=BV395,"Same","Diff")</f>
        <v/>
      </c>
      <c r="BY396">
        <f>IF(BX396="Same",IF(BW396=BW395,"same","Diff"))</f>
        <v/>
      </c>
    </row>
    <row r="397" ht="17" customHeight="1">
      <c r="A397" s="59" t="inlineStr">
        <is>
          <t>John Fish</t>
        </is>
      </c>
      <c r="B397" s="117" t="n"/>
      <c r="C397" s="117" t="n"/>
      <c r="D397" s="117" t="n">
        <v>1</v>
      </c>
      <c r="E397" s="117" t="n"/>
      <c r="F397" s="117" t="n"/>
      <c r="G397" s="117" t="n"/>
      <c r="H397" s="117" t="n"/>
      <c r="I397" s="117" t="n"/>
      <c r="J397" s="118" t="n"/>
      <c r="K397" s="118" t="n"/>
      <c r="L397" s="118" t="n"/>
      <c r="M397" s="118" t="n"/>
      <c r="N397" s="118" t="n"/>
      <c r="O397" s="118" t="n"/>
      <c r="P397" s="118" t="n"/>
      <c r="Q397" s="118" t="n"/>
      <c r="R397" s="118" t="n"/>
      <c r="S397" s="118" t="n"/>
      <c r="T397" s="118" t="n"/>
      <c r="U397" s="118" t="n"/>
      <c r="V397" s="118" t="n"/>
      <c r="W397" s="118" t="n"/>
      <c r="X397" s="118" t="n"/>
      <c r="Y397" s="118" t="n"/>
      <c r="Z397" s="118" t="n"/>
      <c r="AA397" s="118" t="n"/>
      <c r="AB397" s="118" t="n"/>
      <c r="AC397" s="118" t="n"/>
      <c r="AD397" s="118" t="n"/>
      <c r="AE397" s="118" t="n"/>
      <c r="AF397" s="118" t="n"/>
      <c r="AG397" s="118" t="n"/>
      <c r="AH397" s="118" t="n"/>
      <c r="AI397" s="118" t="n"/>
      <c r="AJ397" s="118" t="n"/>
      <c r="AK397" s="118" t="n"/>
      <c r="AL397" s="118" t="n"/>
      <c r="AM397" s="118" t="n"/>
      <c r="AN397" s="118" t="n"/>
      <c r="AO397" s="118" t="n"/>
      <c r="AP397" s="118" t="n"/>
      <c r="AQ397" s="118" t="n"/>
      <c r="AR397" s="118" t="n"/>
      <c r="AS397" s="118" t="n"/>
      <c r="AT397" s="118" t="n"/>
      <c r="AU397" s="118" t="n"/>
      <c r="AV397" s="118" t="n"/>
      <c r="AW397" s="118" t="n"/>
      <c r="AX397" s="118" t="n"/>
      <c r="AY397" s="118" t="n"/>
      <c r="AZ397" s="118" t="n"/>
      <c r="BA397" s="118" t="n"/>
      <c r="BB397" s="118" t="n"/>
      <c r="BC397" s="118" t="n"/>
      <c r="BD397" s="118" t="n"/>
      <c r="BE397" s="118" t="n"/>
      <c r="BF397" s="118" t="n"/>
      <c r="BG397" s="118" t="n"/>
      <c r="BH397" s="118" t="n"/>
      <c r="BI397" s="118" t="n"/>
      <c r="BJ397" s="118" t="n"/>
      <c r="BK397" s="118" t="n"/>
      <c r="BL397" s="118" t="n"/>
      <c r="BM397" s="118" t="n"/>
      <c r="BN397" s="118" t="n"/>
      <c r="BO397" s="118" t="n"/>
      <c r="BP397" s="118" t="n"/>
      <c r="BQ397" s="118" t="n"/>
      <c r="BR397" s="118" t="n"/>
      <c r="BS397" s="118" t="n"/>
      <c r="BT397" s="118">
        <f>COUNTIF(B397:BS397,1)</f>
        <v/>
      </c>
      <c r="BV397" s="76">
        <f>TRIM(RIGHT(A397, LEN(A397) - FIND("@", SUBSTITUTE(A397, " ", "@", LEN(A397)-LEN(SUBSTITUTE(A397," ",""))))))</f>
        <v/>
      </c>
      <c r="BW397" s="76">
        <f>TRIM(LEFT(A397,FIND(" ",A397&amp;" ")-1))</f>
        <v/>
      </c>
      <c r="BX397">
        <f>+IF(BV397=BV396,"Same","Diff")</f>
        <v/>
      </c>
      <c r="BY397">
        <f>IF(BX397="Same",IF(BW397=BW396,"same","Diff"))</f>
        <v/>
      </c>
    </row>
    <row r="398" ht="17" customHeight="1">
      <c r="A398" s="59" t="inlineStr">
        <is>
          <t>Andrew Fisher</t>
        </is>
      </c>
      <c r="B398" s="117" t="n"/>
      <c r="C398" s="117" t="n"/>
      <c r="D398" s="117" t="n"/>
      <c r="E398" s="117" t="n"/>
      <c r="F398" s="117" t="n"/>
      <c r="G398" s="117" t="n"/>
      <c r="H398" s="117" t="n"/>
      <c r="I398" s="117" t="n"/>
      <c r="J398" s="118" t="n"/>
      <c r="K398" s="118" t="n"/>
      <c r="L398" s="118" t="n"/>
      <c r="M398" s="118" t="n"/>
      <c r="N398" s="118" t="n"/>
      <c r="O398" s="118" t="n"/>
      <c r="P398" s="118" t="n"/>
      <c r="Q398" s="118" t="n"/>
      <c r="R398" s="118" t="n"/>
      <c r="S398" s="118" t="n"/>
      <c r="T398" s="118" t="n"/>
      <c r="U398" s="118" t="n"/>
      <c r="V398" s="118" t="n"/>
      <c r="W398" s="118" t="n"/>
      <c r="X398" s="118" t="n"/>
      <c r="Y398" s="118" t="n"/>
      <c r="Z398" s="118" t="n"/>
      <c r="AA398" s="118" t="n"/>
      <c r="AB398" s="118" t="n"/>
      <c r="AC398" s="118" t="n"/>
      <c r="AD398" s="118" t="n"/>
      <c r="AE398" s="118" t="n"/>
      <c r="AF398" s="118" t="n"/>
      <c r="AG398" s="118" t="n"/>
      <c r="AH398" s="118" t="n"/>
      <c r="AI398" s="118" t="n"/>
      <c r="AJ398" s="118" t="n"/>
      <c r="AK398" s="118" t="n"/>
      <c r="AL398" s="118" t="n"/>
      <c r="AM398" s="118" t="n"/>
      <c r="AN398" s="118" t="n"/>
      <c r="AO398" s="118" t="n"/>
      <c r="AP398" s="118" t="n"/>
      <c r="AQ398" s="118" t="n"/>
      <c r="AR398" s="118" t="n"/>
      <c r="AS398" s="118" t="n"/>
      <c r="AT398" s="118" t="n"/>
      <c r="AU398" s="118" t="n"/>
      <c r="AV398" s="118" t="n"/>
      <c r="AW398" s="118" t="n"/>
      <c r="AX398" s="118" t="n"/>
      <c r="AY398" s="118" t="n"/>
      <c r="AZ398" s="118" t="n"/>
      <c r="BA398" s="118" t="n"/>
      <c r="BB398" s="118" t="n">
        <v>1</v>
      </c>
      <c r="BC398" s="118" t="n"/>
      <c r="BD398" s="118" t="n"/>
      <c r="BE398" s="118" t="n"/>
      <c r="BF398" s="118" t="n"/>
      <c r="BG398" s="118" t="n"/>
      <c r="BH398" s="118" t="n"/>
      <c r="BI398" s="118" t="n"/>
      <c r="BJ398" s="118" t="n"/>
      <c r="BK398" s="118" t="n"/>
      <c r="BL398" s="118" t="n"/>
      <c r="BM398" s="118" t="n"/>
      <c r="BN398" s="118" t="n"/>
      <c r="BO398" s="118" t="n"/>
      <c r="BP398" s="118" t="n"/>
      <c r="BQ398" s="118" t="n"/>
      <c r="BR398" s="118" t="n"/>
      <c r="BS398" s="118" t="n"/>
      <c r="BT398" s="118">
        <f>COUNTIF(B398:BS398,1)</f>
        <v/>
      </c>
      <c r="BV398" s="76">
        <f>TRIM(RIGHT(A398, LEN(A398) - FIND("@", SUBSTITUTE(A398, " ", "@", LEN(A398)-LEN(SUBSTITUTE(A398," ",""))))))</f>
        <v/>
      </c>
      <c r="BW398" s="76">
        <f>TRIM(LEFT(A398,FIND(" ",A398&amp;" ")-1))</f>
        <v/>
      </c>
      <c r="BX398">
        <f>+IF(BV398=BV397,"Same","Diff")</f>
        <v/>
      </c>
      <c r="BY398">
        <f>IF(BX398="Same",IF(BW398=BW397,"same","Diff"))</f>
        <v/>
      </c>
    </row>
    <row r="399" ht="17" customHeight="1">
      <c r="A399" s="59" t="inlineStr">
        <is>
          <t>Syd Fisher</t>
        </is>
      </c>
      <c r="B399" s="117" t="n"/>
      <c r="C399" s="117" t="n">
        <v>1</v>
      </c>
      <c r="D399" s="117" t="n">
        <v>1</v>
      </c>
      <c r="E399" s="117" t="n">
        <v>1</v>
      </c>
      <c r="F399" s="117" t="n"/>
      <c r="G399" s="117" t="n"/>
      <c r="H399" s="117" t="n"/>
      <c r="I399" s="117" t="n">
        <v>1</v>
      </c>
      <c r="J399" s="118" t="n"/>
      <c r="K399" s="118" t="n"/>
      <c r="L399" s="118" t="n"/>
      <c r="M399" s="118" t="n"/>
      <c r="N399" s="118" t="n"/>
      <c r="O399" s="118" t="n"/>
      <c r="P399" s="118" t="n"/>
      <c r="Q399" s="118" t="n"/>
      <c r="R399" s="118" t="n"/>
      <c r="S399" s="118" t="n"/>
      <c r="T399" s="118" t="n"/>
      <c r="U399" s="118" t="n"/>
      <c r="V399" s="118" t="n"/>
      <c r="W399" s="118" t="n"/>
      <c r="X399" s="118" t="n"/>
      <c r="Y399" s="118" t="n"/>
      <c r="Z399" s="118" t="n"/>
      <c r="AA399" s="118" t="n"/>
      <c r="AB399" s="118" t="n"/>
      <c r="AC399" s="118" t="n"/>
      <c r="AD399" s="118" t="n"/>
      <c r="AE399" s="118" t="n"/>
      <c r="AF399" s="118" t="n"/>
      <c r="AG399" s="118" t="n"/>
      <c r="AH399" s="118" t="n"/>
      <c r="AI399" s="118" t="n"/>
      <c r="AJ399" s="118" t="n"/>
      <c r="AK399" s="118" t="n"/>
      <c r="AL399" s="118" t="n"/>
      <c r="AM399" s="118" t="n"/>
      <c r="AN399" s="118" t="n"/>
      <c r="AO399" s="118" t="n"/>
      <c r="AP399" s="118" t="n"/>
      <c r="AQ399" s="118" t="n"/>
      <c r="AR399" s="118" t="n"/>
      <c r="AS399" s="118" t="n"/>
      <c r="AT399" s="118" t="n"/>
      <c r="AU399" s="118" t="n"/>
      <c r="AV399" s="118" t="n"/>
      <c r="AW399" s="118" t="n"/>
      <c r="AX399" s="118" t="n"/>
      <c r="AY399" s="118" t="n"/>
      <c r="AZ399" s="118" t="n"/>
      <c r="BA399" s="118" t="n"/>
      <c r="BB399" s="118" t="n"/>
      <c r="BC399" s="118" t="n"/>
      <c r="BD399" s="118" t="n"/>
      <c r="BE399" s="118" t="n"/>
      <c r="BF399" s="118" t="n"/>
      <c r="BG399" s="118" t="n"/>
      <c r="BH399" s="118" t="n"/>
      <c r="BI399" s="118" t="n"/>
      <c r="BJ399" s="118" t="n"/>
      <c r="BK399" s="118" t="n"/>
      <c r="BL399" s="118" t="n"/>
      <c r="BM399" s="118" t="n"/>
      <c r="BN399" s="118" t="n"/>
      <c r="BO399" s="118" t="n"/>
      <c r="BP399" s="118" t="n"/>
      <c r="BQ399" s="118" t="n"/>
      <c r="BR399" s="118" t="n"/>
      <c r="BS399" s="118" t="n"/>
      <c r="BT399" s="118">
        <f>COUNTIF(B399:BS399,1)</f>
        <v/>
      </c>
      <c r="BV399" s="76">
        <f>TRIM(RIGHT(A399, LEN(A399) - FIND("@", SUBSTITUTE(A399, " ", "@", LEN(A399)-LEN(SUBSTITUTE(A399," ",""))))))</f>
        <v/>
      </c>
      <c r="BW399" s="76">
        <f>TRIM(LEFT(A399,FIND(" ",A399&amp;" ")-1))</f>
        <v/>
      </c>
      <c r="BX399">
        <f>+IF(BV399=BV398,"Same","Diff")</f>
        <v/>
      </c>
      <c r="BY399">
        <f>IF(BX399="Same",IF(BW399=BW398,"same","Diff"))</f>
        <v/>
      </c>
    </row>
    <row r="400" ht="17" customHeight="1">
      <c r="A400" s="62" t="inlineStr">
        <is>
          <t>Peter Fitzgerald</t>
        </is>
      </c>
      <c r="B400" s="121" t="n"/>
      <c r="C400" s="121" t="n"/>
      <c r="D400" s="121" t="n"/>
      <c r="E400" s="121" t="n"/>
      <c r="F400" s="121" t="n"/>
      <c r="G400" s="121" t="n"/>
      <c r="H400" s="121" t="n"/>
      <c r="I400" s="121" t="n"/>
      <c r="J400" s="118" t="n"/>
      <c r="K400" s="118" t="n"/>
      <c r="L400" s="118" t="n"/>
      <c r="M400" s="118" t="n"/>
      <c r="N400" s="118" t="n"/>
      <c r="O400" s="118" t="n"/>
      <c r="P400" s="118" t="n"/>
      <c r="Q400" s="118" t="n"/>
      <c r="R400" s="118" t="n"/>
      <c r="S400" s="118" t="n"/>
      <c r="T400" s="118" t="n"/>
      <c r="U400" s="118" t="n"/>
      <c r="V400" s="118" t="n"/>
      <c r="W400" s="118" t="n"/>
      <c r="X400" s="118" t="n">
        <v>1</v>
      </c>
      <c r="Y400" s="118" t="n"/>
      <c r="Z400" s="118" t="n">
        <v>1</v>
      </c>
      <c r="AA400" s="118" t="n">
        <v>1</v>
      </c>
      <c r="AB400" s="118" t="n">
        <v>1</v>
      </c>
      <c r="AC400" s="118" t="n">
        <v>1</v>
      </c>
      <c r="AD400" s="118" t="n"/>
      <c r="AE400" s="118" t="n"/>
      <c r="AF400" s="118" t="n"/>
      <c r="AG400" s="118" t="n">
        <v>1</v>
      </c>
      <c r="AH400" s="118" t="n"/>
      <c r="AI400" s="118" t="n">
        <v>1</v>
      </c>
      <c r="AJ400" s="118" t="n"/>
      <c r="AK400" s="118" t="n"/>
      <c r="AL400" s="118" t="n"/>
      <c r="AM400" s="118" t="n">
        <v>1</v>
      </c>
      <c r="AN400" s="118" t="n"/>
      <c r="AO400" s="118" t="n"/>
      <c r="AP400" s="118" t="n"/>
      <c r="AQ400" s="118" t="n"/>
      <c r="AR400" s="118" t="n"/>
      <c r="AS400" s="118" t="n"/>
      <c r="AT400" s="118" t="n"/>
      <c r="AU400" s="118" t="n"/>
      <c r="AV400" s="118" t="n"/>
      <c r="AW400" s="118" t="n"/>
      <c r="AX400" s="118" t="n"/>
      <c r="AY400" s="118" t="n"/>
      <c r="AZ400" s="118" t="n"/>
      <c r="BA400" s="118" t="n"/>
      <c r="BB400" s="118" t="n"/>
      <c r="BC400" s="118" t="n"/>
      <c r="BD400" s="118" t="n"/>
      <c r="BE400" s="118" t="n"/>
      <c r="BF400" s="118" t="n"/>
      <c r="BG400" s="118" t="n"/>
      <c r="BH400" s="118" t="n"/>
      <c r="BI400" s="118" t="n"/>
      <c r="BJ400" s="118" t="n"/>
      <c r="BK400" s="118" t="n"/>
      <c r="BL400" s="118" t="n"/>
      <c r="BM400" s="118" t="n"/>
      <c r="BN400" s="118" t="n"/>
      <c r="BO400" s="118" t="n"/>
      <c r="BP400" s="118" t="n"/>
      <c r="BQ400" s="118" t="n"/>
      <c r="BR400" s="118" t="n"/>
      <c r="BS400" s="118" t="n"/>
      <c r="BT400" s="118">
        <f>COUNTIF(B400:BS400,1)</f>
        <v/>
      </c>
      <c r="BV400" s="76">
        <f>TRIM(RIGHT(A400, LEN(A400) - FIND("@", SUBSTITUTE(A400, " ", "@", LEN(A400)-LEN(SUBSTITUTE(A400," ",""))))))</f>
        <v/>
      </c>
      <c r="BW400" s="76">
        <f>TRIM(LEFT(A400,FIND(" ",A400&amp;" ")-1))</f>
        <v/>
      </c>
      <c r="BX400">
        <f>+IF(BV400=BV399,"Same","Diff")</f>
        <v/>
      </c>
      <c r="BY400">
        <f>IF(BX400="Same",IF(BW400=BW399,"same","Diff"))</f>
        <v/>
      </c>
    </row>
    <row r="401" ht="17" customHeight="1">
      <c r="A401" s="59" t="inlineStr">
        <is>
          <t>John Fitzpatrick</t>
        </is>
      </c>
      <c r="B401" s="117" t="n"/>
      <c r="C401" s="117" t="n"/>
      <c r="D401" s="117" t="n"/>
      <c r="E401" s="117" t="n"/>
      <c r="F401" s="117" t="n"/>
      <c r="G401" s="117" t="n"/>
      <c r="H401" s="117" t="n"/>
      <c r="I401" s="117" t="n"/>
      <c r="J401" s="118" t="n"/>
      <c r="K401" s="118" t="n"/>
      <c r="L401" s="118" t="n"/>
      <c r="M401" s="118" t="n"/>
      <c r="N401" s="118" t="n"/>
      <c r="O401" s="118" t="n"/>
      <c r="P401" s="118" t="n"/>
      <c r="Q401" s="118" t="n">
        <v>1</v>
      </c>
      <c r="R401" s="118" t="n">
        <v>1</v>
      </c>
      <c r="S401" s="118" t="n">
        <v>1</v>
      </c>
      <c r="T401" s="118" t="n">
        <v>1</v>
      </c>
      <c r="U401" s="118" t="n">
        <v>1</v>
      </c>
      <c r="V401" s="118" t="n">
        <v>1</v>
      </c>
      <c r="W401" s="118" t="n">
        <v>1</v>
      </c>
      <c r="X401" s="130" t="n">
        <v>1</v>
      </c>
      <c r="Y401" s="118" t="n"/>
      <c r="Z401" s="118" t="n"/>
      <c r="AA401" s="118" t="n"/>
      <c r="AB401" s="118" t="n"/>
      <c r="AC401" s="118" t="n"/>
      <c r="AD401" s="118" t="n"/>
      <c r="AE401" s="118" t="n"/>
      <c r="AF401" s="118" t="n"/>
      <c r="AG401" s="118" t="n"/>
      <c r="AH401" s="118" t="n"/>
      <c r="AI401" s="118" t="n"/>
      <c r="AJ401" s="118" t="n"/>
      <c r="AK401" s="118" t="n"/>
      <c r="AL401" s="118" t="n"/>
      <c r="AM401" s="118" t="n"/>
      <c r="AN401" s="118" t="n"/>
      <c r="AO401" s="118" t="n"/>
      <c r="AP401" s="118" t="n"/>
      <c r="AQ401" s="118" t="n"/>
      <c r="AR401" s="118" t="n"/>
      <c r="AS401" s="118" t="n"/>
      <c r="AT401" s="118" t="n"/>
      <c r="AU401" s="118" t="n"/>
      <c r="AV401" s="118" t="n"/>
      <c r="AW401" s="118" t="n"/>
      <c r="AX401" s="118" t="n"/>
      <c r="AY401" s="118" t="n"/>
      <c r="AZ401" s="118" t="n"/>
      <c r="BA401" s="118" t="n"/>
      <c r="BB401" s="118" t="n"/>
      <c r="BC401" s="118" t="n"/>
      <c r="BD401" s="118" t="n"/>
      <c r="BE401" s="118" t="n"/>
      <c r="BF401" s="118" t="n"/>
      <c r="BG401" s="118" t="n"/>
      <c r="BH401" s="118" t="n"/>
      <c r="BI401" s="118" t="n"/>
      <c r="BJ401" s="118" t="n"/>
      <c r="BK401" s="118" t="n"/>
      <c r="BL401" s="118" t="n"/>
      <c r="BM401" s="118" t="n"/>
      <c r="BN401" s="118" t="n"/>
      <c r="BO401" s="118" t="n"/>
      <c r="BP401" s="118" t="n"/>
      <c r="BQ401" s="118" t="n"/>
      <c r="BR401" s="118" t="n"/>
      <c r="BS401" s="118" t="n"/>
      <c r="BT401" s="118">
        <f>COUNTIF(B401:BS401,1)</f>
        <v/>
      </c>
      <c r="BV401" s="76">
        <f>TRIM(RIGHT(A401, LEN(A401) - FIND("@", SUBSTITUTE(A401, " ", "@", LEN(A401)-LEN(SUBSTITUTE(A401," ",""))))))</f>
        <v/>
      </c>
      <c r="BW401" s="76">
        <f>TRIM(LEFT(A401,FIND(" ",A401&amp;" ")-1))</f>
        <v/>
      </c>
      <c r="BX401">
        <f>+IF(BV401=BV400,"Same","Diff")</f>
        <v/>
      </c>
      <c r="BY401">
        <f>IF(BX401="Same",IF(BW401=BW400,"same","Diff"))</f>
        <v/>
      </c>
    </row>
    <row r="402" ht="17" customHeight="1">
      <c r="A402" s="60" t="inlineStr">
        <is>
          <t>Brian Fleming</t>
        </is>
      </c>
      <c r="B402" s="119" t="n"/>
      <c r="C402" s="119" t="n"/>
      <c r="D402" s="119" t="n"/>
      <c r="E402" s="119" t="n"/>
      <c r="F402" s="119" t="n">
        <v>1</v>
      </c>
      <c r="G402" s="119" t="n"/>
      <c r="H402" s="119" t="n"/>
      <c r="I402" s="119" t="n"/>
      <c r="J402" s="118" t="n"/>
      <c r="K402" s="118" t="n"/>
      <c r="L402" s="118" t="n"/>
      <c r="M402" s="118" t="n"/>
      <c r="N402" s="118" t="n"/>
      <c r="O402" s="118" t="n"/>
      <c r="P402" s="118" t="n"/>
      <c r="Q402" s="118" t="n"/>
      <c r="R402" s="118" t="n"/>
      <c r="S402" s="118" t="n"/>
      <c r="T402" s="118" t="n"/>
      <c r="U402" s="118" t="n"/>
      <c r="V402" s="118" t="n"/>
      <c r="W402" s="118" t="n"/>
      <c r="X402" s="118" t="n"/>
      <c r="Y402" s="118" t="n"/>
      <c r="Z402" s="118" t="n"/>
      <c r="AA402" s="118" t="n"/>
      <c r="AB402" s="118" t="n"/>
      <c r="AC402" s="118" t="n"/>
      <c r="AD402" s="118" t="n"/>
      <c r="AE402" s="118" t="n"/>
      <c r="AF402" s="118" t="n"/>
      <c r="AG402" s="118" t="n"/>
      <c r="AH402" s="118" t="n"/>
      <c r="AI402" s="118" t="n"/>
      <c r="AJ402" s="118" t="n"/>
      <c r="AK402" s="118" t="n"/>
      <c r="AL402" s="118" t="n"/>
      <c r="AM402" s="118" t="n"/>
      <c r="AN402" s="118" t="n"/>
      <c r="AO402" s="118" t="n"/>
      <c r="AP402" s="118" t="n"/>
      <c r="AQ402" s="118" t="n"/>
      <c r="AR402" s="118" t="n"/>
      <c r="AS402" s="118" t="n"/>
      <c r="AT402" s="118" t="n"/>
      <c r="AU402" s="118" t="n"/>
      <c r="AV402" s="118" t="n"/>
      <c r="AW402" s="118" t="n"/>
      <c r="AX402" s="118" t="n"/>
      <c r="AY402" s="118" t="n"/>
      <c r="AZ402" s="118" t="n"/>
      <c r="BA402" s="118" t="n"/>
      <c r="BB402" s="118" t="n"/>
      <c r="BC402" s="118" t="n"/>
      <c r="BD402" s="118" t="n"/>
      <c r="BE402" s="118" t="n"/>
      <c r="BF402" s="118" t="n"/>
      <c r="BG402" s="118" t="n"/>
      <c r="BH402" s="118" t="n"/>
      <c r="BI402" s="118" t="n"/>
      <c r="BJ402" s="118" t="n"/>
      <c r="BK402" s="118" t="n"/>
      <c r="BL402" s="118" t="n"/>
      <c r="BM402" s="118" t="n"/>
      <c r="BN402" s="118" t="n"/>
      <c r="BO402" s="118" t="n"/>
      <c r="BP402" s="118" t="n"/>
      <c r="BQ402" s="118" t="n"/>
      <c r="BR402" s="118" t="n"/>
      <c r="BS402" s="118" t="n"/>
      <c r="BT402" s="118">
        <f>COUNTIF(B402:BS402,1)</f>
        <v/>
      </c>
      <c r="BV402" s="76">
        <f>TRIM(RIGHT(A402, LEN(A402) - FIND("@", SUBSTITUTE(A402, " ", "@", LEN(A402)-LEN(SUBSTITUTE(A402," ",""))))))</f>
        <v/>
      </c>
      <c r="BW402" s="76">
        <f>TRIM(LEFT(A402,FIND(" ",A402&amp;" ")-1))</f>
        <v/>
      </c>
      <c r="BX402">
        <f>+IF(BV402=BV401,"Same","Diff")</f>
        <v/>
      </c>
      <c r="BY402">
        <f>IF(BX402="Same",IF(BW402=BW401,"same","Diff"))</f>
        <v/>
      </c>
    </row>
    <row r="403" ht="17" customHeight="1">
      <c r="A403" s="59" t="inlineStr">
        <is>
          <t>Scott Fleming</t>
        </is>
      </c>
      <c r="B403" s="117" t="n"/>
      <c r="C403" s="117" t="n"/>
      <c r="D403" s="117" t="n"/>
      <c r="E403" s="117" t="n"/>
      <c r="F403" s="117" t="n"/>
      <c r="G403" s="117" t="n"/>
      <c r="H403" s="117" t="n"/>
      <c r="I403" s="117" t="n"/>
      <c r="J403" s="118" t="n"/>
      <c r="K403" s="118" t="n"/>
      <c r="L403" s="118" t="n"/>
      <c r="M403" s="118" t="n"/>
      <c r="N403" s="118" t="n"/>
      <c r="O403" s="118" t="n"/>
      <c r="P403" s="118" t="n"/>
      <c r="Q403" s="118" t="n"/>
      <c r="R403" s="118" t="n"/>
      <c r="S403" s="118" t="n"/>
      <c r="T403" s="118" t="n"/>
      <c r="U403" s="118" t="n"/>
      <c r="V403" s="118" t="n"/>
      <c r="W403" s="118" t="n"/>
      <c r="X403" s="118" t="n"/>
      <c r="Y403" s="118" t="n"/>
      <c r="Z403" s="118" t="n"/>
      <c r="AA403" s="118" t="n"/>
      <c r="AB403" s="118" t="n"/>
      <c r="AC403" s="118" t="n"/>
      <c r="AD403" s="118" t="n"/>
      <c r="AE403" s="118" t="n"/>
      <c r="AF403" s="118" t="n"/>
      <c r="AG403" s="118" t="n"/>
      <c r="AH403" s="118" t="n"/>
      <c r="AI403" s="118" t="n"/>
      <c r="AJ403" s="118" t="n"/>
      <c r="AK403" s="118" t="n"/>
      <c r="AL403" s="118" t="n"/>
      <c r="AM403" s="118" t="n"/>
      <c r="AN403" s="118" t="n"/>
      <c r="AO403" s="118" t="n"/>
      <c r="AP403" s="118" t="n"/>
      <c r="AQ403" s="118" t="n">
        <v>1</v>
      </c>
      <c r="AR403" s="118" t="n"/>
      <c r="AS403" s="118" t="n"/>
      <c r="AT403" s="118" t="n"/>
      <c r="AU403" s="118" t="n"/>
      <c r="AV403" s="118" t="n"/>
      <c r="AW403" s="118" t="n"/>
      <c r="AX403" s="118" t="n"/>
      <c r="AY403" s="118" t="n"/>
      <c r="AZ403" s="118" t="n"/>
      <c r="BA403" s="118" t="n"/>
      <c r="BB403" s="118" t="n"/>
      <c r="BC403" s="118" t="n"/>
      <c r="BD403" s="118" t="n"/>
      <c r="BE403" s="118" t="n"/>
      <c r="BF403" s="118" t="n"/>
      <c r="BG403" s="118" t="n"/>
      <c r="BH403" s="118" t="n"/>
      <c r="BI403" s="118" t="n"/>
      <c r="BJ403" s="118" t="n"/>
      <c r="BK403" s="118" t="n"/>
      <c r="BL403" s="118" t="n"/>
      <c r="BM403" s="118" t="n"/>
      <c r="BN403" s="118" t="n"/>
      <c r="BO403" s="118" t="n"/>
      <c r="BP403" s="118" t="n"/>
      <c r="BQ403" s="118" t="n"/>
      <c r="BR403" s="118" t="n"/>
      <c r="BS403" s="118" t="n"/>
      <c r="BT403" s="118">
        <f>COUNTIF(B403:BS403,1)</f>
        <v/>
      </c>
      <c r="BV403" s="76">
        <f>TRIM(RIGHT(A403, LEN(A403) - FIND("@", SUBSTITUTE(A403, " ", "@", LEN(A403)-LEN(SUBSTITUTE(A403," ",""))))))</f>
        <v/>
      </c>
      <c r="BW403" s="76">
        <f>TRIM(LEFT(A403,FIND(" ",A403&amp;" ")-1))</f>
        <v/>
      </c>
      <c r="BX403">
        <f>+IF(BV403=BV402,"Same","Diff")</f>
        <v/>
      </c>
      <c r="BY403">
        <f>IF(BX403="Same",IF(BW403=BW402,"same","Diff"))</f>
        <v/>
      </c>
    </row>
    <row r="404" ht="17" customHeight="1">
      <c r="A404" s="59" t="inlineStr">
        <is>
          <t>Angus Fogg</t>
        </is>
      </c>
      <c r="B404" s="117" t="n"/>
      <c r="C404" s="117" t="n"/>
      <c r="D404" s="117" t="n"/>
      <c r="E404" s="117" t="n"/>
      <c r="F404" s="117" t="n"/>
      <c r="G404" s="117" t="n"/>
      <c r="H404" s="117" t="n"/>
      <c r="I404" s="117" t="n"/>
      <c r="J404" s="118" t="n"/>
      <c r="K404" s="118" t="n"/>
      <c r="L404" s="118" t="n"/>
      <c r="M404" s="118" t="n"/>
      <c r="N404" s="118" t="n"/>
      <c r="O404" s="118" t="n"/>
      <c r="P404" s="118" t="n"/>
      <c r="Q404" s="118" t="n"/>
      <c r="R404" s="118" t="n"/>
      <c r="S404" s="118" t="n"/>
      <c r="T404" s="118" t="n"/>
      <c r="U404" s="118" t="n"/>
      <c r="V404" s="118" t="n"/>
      <c r="W404" s="118" t="n"/>
      <c r="X404" s="118" t="n"/>
      <c r="Y404" s="118" t="n"/>
      <c r="Z404" s="118" t="n"/>
      <c r="AA404" s="118" t="n"/>
      <c r="AB404" s="118" t="n"/>
      <c r="AC404" s="118" t="n"/>
      <c r="AD404" s="118" t="n"/>
      <c r="AE404" s="118" t="n"/>
      <c r="AF404" s="118" t="n"/>
      <c r="AG404" s="118" t="n"/>
      <c r="AH404" s="118" t="n"/>
      <c r="AI404" s="118" t="n"/>
      <c r="AJ404" s="118" t="n"/>
      <c r="AK404" s="118" t="n"/>
      <c r="AL404" s="118" t="n"/>
      <c r="AM404" s="118" t="n"/>
      <c r="AN404" s="118" t="n"/>
      <c r="AO404" s="118" t="n"/>
      <c r="AP404" s="118" t="n"/>
      <c r="AQ404" s="118" t="n"/>
      <c r="AR404" s="118" t="n"/>
      <c r="AS404" s="118" t="n">
        <v>1</v>
      </c>
      <c r="AT404" s="118" t="n">
        <v>1</v>
      </c>
      <c r="AU404" s="118" t="n"/>
      <c r="AV404" s="118" t="n"/>
      <c r="AW404" s="118" t="n"/>
      <c r="AX404" s="118" t="n"/>
      <c r="AY404" s="118" t="n"/>
      <c r="AZ404" s="118" t="n"/>
      <c r="BA404" s="118" t="n"/>
      <c r="BB404" s="118" t="n"/>
      <c r="BC404" s="118" t="n"/>
      <c r="BD404" s="118" t="n"/>
      <c r="BE404" s="118" t="n"/>
      <c r="BF404" s="118" t="n"/>
      <c r="BG404" s="118" t="n"/>
      <c r="BH404" s="118" t="n"/>
      <c r="BI404" s="118" t="n"/>
      <c r="BJ404" s="118" t="n"/>
      <c r="BK404" s="118" t="n"/>
      <c r="BL404" s="118" t="n"/>
      <c r="BM404" s="118" t="n"/>
      <c r="BN404" s="118" t="n"/>
      <c r="BO404" s="118" t="n"/>
      <c r="BP404" s="118" t="n"/>
      <c r="BQ404" s="118" t="n"/>
      <c r="BR404" s="118" t="n"/>
      <c r="BS404" s="118" t="n"/>
      <c r="BT404" s="118">
        <f>COUNTIF(B404:BS404,1)</f>
        <v/>
      </c>
      <c r="BV404" s="76">
        <f>TRIM(RIGHT(A404, LEN(A404) - FIND("@", SUBSTITUTE(A404, " ", "@", LEN(A404)-LEN(SUBSTITUTE(A404," ",""))))))</f>
        <v/>
      </c>
      <c r="BW404" s="76">
        <f>TRIM(LEFT(A404,FIND(" ",A404&amp;" ")-1))</f>
        <v/>
      </c>
      <c r="BX404">
        <f>+IF(BV404=BV403,"Same","Diff")</f>
        <v/>
      </c>
      <c r="BY404">
        <f>IF(BX404="Same",IF(BW404=BW403,"same","Diff"))</f>
        <v/>
      </c>
    </row>
    <row r="405" ht="17" customHeight="1">
      <c r="A405" s="60" t="inlineStr">
        <is>
          <t>Brian Foley</t>
        </is>
      </c>
      <c r="B405" s="119" t="n">
        <v>1</v>
      </c>
      <c r="C405" s="119" t="n">
        <v>1</v>
      </c>
      <c r="D405" s="119" t="n">
        <v>1</v>
      </c>
      <c r="E405" s="119" t="n">
        <v>1</v>
      </c>
      <c r="F405" s="119" t="n">
        <v>1</v>
      </c>
      <c r="G405" s="119" t="n">
        <v>1</v>
      </c>
      <c r="H405" s="119" t="n">
        <v>1</v>
      </c>
      <c r="I405" s="119" t="n">
        <v>1</v>
      </c>
      <c r="J405" s="118" t="n">
        <v>1</v>
      </c>
      <c r="K405" s="118" t="n">
        <v>1</v>
      </c>
      <c r="L405" s="118" t="n"/>
      <c r="M405" s="118" t="n">
        <v>1</v>
      </c>
      <c r="N405" s="118" t="n"/>
      <c r="O405" s="118" t="n"/>
      <c r="P405" s="118" t="n">
        <v>1</v>
      </c>
      <c r="Q405" s="118" t="n"/>
      <c r="R405" s="118" t="n"/>
      <c r="S405" s="118" t="n"/>
      <c r="T405" s="118" t="n"/>
      <c r="U405" s="118" t="n"/>
      <c r="V405" s="118" t="n"/>
      <c r="W405" s="118" t="n"/>
      <c r="X405" s="118" t="n"/>
      <c r="Y405" s="118" t="n"/>
      <c r="Z405" s="118" t="n"/>
      <c r="AA405" s="118" t="n"/>
      <c r="AB405" s="118" t="n"/>
      <c r="AC405" s="118" t="n"/>
      <c r="AD405" s="118" t="n"/>
      <c r="AE405" s="118" t="n"/>
      <c r="AF405" s="118" t="n"/>
      <c r="AG405" s="118" t="n"/>
      <c r="AH405" s="118" t="n"/>
      <c r="AI405" s="118" t="n"/>
      <c r="AJ405" s="118" t="n"/>
      <c r="AK405" s="118" t="n"/>
      <c r="AL405" s="118" t="n"/>
      <c r="AM405" s="118" t="n"/>
      <c r="AN405" s="118" t="n"/>
      <c r="AO405" s="118" t="n"/>
      <c r="AP405" s="118" t="n"/>
      <c r="AQ405" s="118" t="n"/>
      <c r="AR405" s="118" t="n"/>
      <c r="AS405" s="118" t="n"/>
      <c r="AT405" s="118" t="n"/>
      <c r="AU405" s="118" t="n"/>
      <c r="AV405" s="118" t="n"/>
      <c r="AW405" s="118" t="n"/>
      <c r="AX405" s="118" t="n"/>
      <c r="AY405" s="118" t="n"/>
      <c r="AZ405" s="118" t="n"/>
      <c r="BA405" s="118" t="n"/>
      <c r="BB405" s="118" t="n"/>
      <c r="BC405" s="118" t="n"/>
      <c r="BD405" s="118" t="n"/>
      <c r="BE405" s="118" t="n"/>
      <c r="BF405" s="118" t="n"/>
      <c r="BG405" s="118" t="n"/>
      <c r="BH405" s="118" t="n"/>
      <c r="BI405" s="118" t="n"/>
      <c r="BJ405" s="118" t="n"/>
      <c r="BK405" s="118" t="n"/>
      <c r="BL405" s="118" t="n"/>
      <c r="BM405" s="118" t="n"/>
      <c r="BN405" s="118" t="n"/>
      <c r="BO405" s="118" t="n"/>
      <c r="BP405" s="118" t="n"/>
      <c r="BQ405" s="118" t="n"/>
      <c r="BR405" s="118" t="n"/>
      <c r="BS405" s="118" t="n"/>
      <c r="BT405" s="118">
        <f>COUNTIF(B405:BS405,1)</f>
        <v/>
      </c>
      <c r="BV405" s="76">
        <f>TRIM(RIGHT(A405, LEN(A405) - FIND("@", SUBSTITUTE(A405, " ", "@", LEN(A405)-LEN(SUBSTITUTE(A405," ",""))))))</f>
        <v/>
      </c>
      <c r="BW405" s="76">
        <f>TRIM(LEFT(A405,FIND(" ",A405&amp;" ")-1))</f>
        <v/>
      </c>
      <c r="BX405">
        <f>+IF(BV405=BV404,"Same","Diff")</f>
        <v/>
      </c>
      <c r="BY405">
        <f>IF(BX405="Same",IF(BW405=BW404,"same","Diff"))</f>
        <v/>
      </c>
    </row>
    <row r="406" ht="17" customHeight="1">
      <c r="A406" s="60" t="inlineStr">
        <is>
          <t>Bob Forbes</t>
        </is>
      </c>
      <c r="B406" s="119" t="n"/>
      <c r="C406" s="119" t="n"/>
      <c r="D406" s="119" t="n"/>
      <c r="E406" s="119" t="n"/>
      <c r="F406" s="119" t="n"/>
      <c r="G406" s="119" t="n"/>
      <c r="H406" s="119" t="n"/>
      <c r="I406" s="119" t="n"/>
      <c r="J406" s="118" t="n"/>
      <c r="K406" s="118" t="n">
        <v>1</v>
      </c>
      <c r="L406" s="118" t="n">
        <v>1</v>
      </c>
      <c r="M406" s="118" t="n">
        <v>1</v>
      </c>
      <c r="N406" s="118" t="n">
        <v>1</v>
      </c>
      <c r="O406" s="118" t="n">
        <v>1</v>
      </c>
      <c r="P406" s="118" t="n">
        <v>1</v>
      </c>
      <c r="Q406" s="118" t="n">
        <v>1</v>
      </c>
      <c r="R406" s="118" t="n">
        <v>1</v>
      </c>
      <c r="S406" s="118" t="n">
        <v>1</v>
      </c>
      <c r="T406" s="118" t="n">
        <v>1</v>
      </c>
      <c r="U406" s="118" t="n">
        <v>1</v>
      </c>
      <c r="V406" s="118" t="n">
        <v>1</v>
      </c>
      <c r="W406" s="118" t="n">
        <v>1</v>
      </c>
      <c r="X406" s="118" t="n"/>
      <c r="Y406" s="118" t="n"/>
      <c r="Z406" s="118" t="n"/>
      <c r="AA406" s="118" t="n"/>
      <c r="AB406" s="118" t="n"/>
      <c r="AC406" s="118" t="n"/>
      <c r="AD406" s="118" t="n"/>
      <c r="AE406" s="118" t="n"/>
      <c r="AF406" s="118" t="n"/>
      <c r="AG406" s="118" t="n"/>
      <c r="AH406" s="118" t="n"/>
      <c r="AI406" s="118" t="n"/>
      <c r="AJ406" s="118" t="n"/>
      <c r="AK406" s="118" t="n"/>
      <c r="AL406" s="118" t="n"/>
      <c r="AM406" s="118" t="n"/>
      <c r="AN406" s="118" t="n"/>
      <c r="AO406" s="118" t="n"/>
      <c r="AP406" s="118" t="n"/>
      <c r="AQ406" s="118" t="n"/>
      <c r="AR406" s="118" t="n"/>
      <c r="AS406" s="118" t="n"/>
      <c r="AT406" s="118" t="n"/>
      <c r="AU406" s="118" t="n"/>
      <c r="AV406" s="118" t="n"/>
      <c r="AW406" s="118" t="n"/>
      <c r="AX406" s="118" t="n"/>
      <c r="AY406" s="118" t="n"/>
      <c r="AZ406" s="118" t="n"/>
      <c r="BA406" s="118" t="n"/>
      <c r="BB406" s="118" t="n"/>
      <c r="BC406" s="118" t="n"/>
      <c r="BD406" s="118" t="n"/>
      <c r="BE406" s="118" t="n"/>
      <c r="BF406" s="118" t="n"/>
      <c r="BG406" s="118" t="n"/>
      <c r="BH406" s="118" t="n"/>
      <c r="BI406" s="118" t="n"/>
      <c r="BJ406" s="118" t="n"/>
      <c r="BK406" s="118" t="n"/>
      <c r="BL406" s="118" t="n"/>
      <c r="BM406" s="118" t="n"/>
      <c r="BN406" s="118" t="n"/>
      <c r="BO406" s="118" t="n"/>
      <c r="BP406" s="118" t="n"/>
      <c r="BQ406" s="118" t="n"/>
      <c r="BR406" s="118" t="n"/>
      <c r="BS406" s="118" t="n"/>
      <c r="BT406" s="118">
        <f>COUNTIF(B406:BS406,1)</f>
        <v/>
      </c>
      <c r="BV406" s="76">
        <f>TRIM(RIGHT(A406, LEN(A406) - FIND("@", SUBSTITUTE(A406, " ", "@", LEN(A406)-LEN(SUBSTITUTE(A406," ",""))))))</f>
        <v/>
      </c>
      <c r="BW406" s="76">
        <f>TRIM(LEFT(A406,FIND(" ",A406&amp;" ")-1))</f>
        <v/>
      </c>
      <c r="BX406">
        <f>+IF(BV406=BV405,"Same","Diff")</f>
        <v/>
      </c>
      <c r="BY406">
        <f>IF(BX406="Same",IF(BW406=BW405,"same","Diff"))</f>
        <v/>
      </c>
    </row>
    <row r="407" ht="17" customHeight="1">
      <c r="A407" s="59" t="inlineStr">
        <is>
          <t>Rodney Forbes</t>
        </is>
      </c>
      <c r="B407" s="117" t="n"/>
      <c r="C407" s="117" t="n"/>
      <c r="D407" s="117" t="n"/>
      <c r="E407" s="117" t="n"/>
      <c r="F407" s="117" t="n"/>
      <c r="G407" s="117" t="n"/>
      <c r="H407" s="117" t="n"/>
      <c r="I407" s="117" t="n"/>
      <c r="J407" s="118" t="n"/>
      <c r="K407" s="118" t="n"/>
      <c r="L407" s="118" t="n"/>
      <c r="M407" s="118" t="n"/>
      <c r="N407" s="118" t="n"/>
      <c r="O407" s="118" t="n"/>
      <c r="P407" s="118" t="n"/>
      <c r="Q407" s="118" t="n"/>
      <c r="R407" s="118" t="n"/>
      <c r="S407" s="118" t="n"/>
      <c r="T407" s="118" t="n"/>
      <c r="U407" s="118" t="n"/>
      <c r="V407" s="118" t="n"/>
      <c r="W407" s="118" t="n"/>
      <c r="X407" s="118" t="n"/>
      <c r="Y407" s="118" t="n"/>
      <c r="Z407" s="118" t="n"/>
      <c r="AA407" s="118" t="n"/>
      <c r="AB407" s="118" t="n"/>
      <c r="AC407" s="118" t="n"/>
      <c r="AD407" s="118" t="n"/>
      <c r="AE407" s="118" t="n"/>
      <c r="AF407" s="118" t="n"/>
      <c r="AG407" s="118" t="n"/>
      <c r="AH407" s="118" t="n"/>
      <c r="AI407" s="118" t="n"/>
      <c r="AJ407" s="118" t="n"/>
      <c r="AK407" s="118" t="n"/>
      <c r="AL407" s="118" t="n"/>
      <c r="AM407" s="118" t="n"/>
      <c r="AN407" s="118" t="n"/>
      <c r="AO407" s="118" t="n"/>
      <c r="AP407" s="118" t="n"/>
      <c r="AQ407" s="118" t="n">
        <v>1</v>
      </c>
      <c r="AR407" s="118" t="n"/>
      <c r="AS407" s="118" t="n">
        <v>1</v>
      </c>
      <c r="AT407" s="118" t="n">
        <v>1</v>
      </c>
      <c r="AU407" s="118" t="n">
        <v>1</v>
      </c>
      <c r="AV407" s="118" t="n"/>
      <c r="AW407" s="118" t="n"/>
      <c r="AX407" s="118" t="n"/>
      <c r="AY407" s="118" t="n"/>
      <c r="AZ407" s="118" t="n"/>
      <c r="BA407" s="118" t="n"/>
      <c r="BB407" s="118" t="n"/>
      <c r="BC407" s="118" t="n"/>
      <c r="BD407" s="118" t="n"/>
      <c r="BE407" s="118" t="n"/>
      <c r="BF407" s="118" t="n"/>
      <c r="BG407" s="118" t="n"/>
      <c r="BH407" s="118" t="n"/>
      <c r="BI407" s="118" t="n"/>
      <c r="BJ407" s="118" t="n"/>
      <c r="BK407" s="118" t="n"/>
      <c r="BL407" s="118" t="n"/>
      <c r="BM407" s="118" t="n"/>
      <c r="BN407" s="118" t="n"/>
      <c r="BO407" s="118" t="n"/>
      <c r="BP407" s="118" t="n"/>
      <c r="BQ407" s="118" t="n"/>
      <c r="BR407" s="118" t="n"/>
      <c r="BS407" s="118" t="n"/>
      <c r="BT407" s="118">
        <f>COUNTIF(B407:BS407,1)</f>
        <v/>
      </c>
      <c r="BV407" s="76">
        <f>TRIM(RIGHT(A407, LEN(A407) - FIND("@", SUBSTITUTE(A407, " ", "@", LEN(A407)-LEN(SUBSTITUTE(A407," ",""))))))</f>
        <v/>
      </c>
      <c r="BW407" s="76">
        <f>TRIM(LEFT(A407,FIND(" ",A407&amp;" ")-1))</f>
        <v/>
      </c>
      <c r="BX407">
        <f>+IF(BV407=BV406,"Same","Diff")</f>
        <v/>
      </c>
      <c r="BY407">
        <f>IF(BX407="Same",IF(BW407=BW406,"same","Diff"))</f>
        <v/>
      </c>
    </row>
    <row r="408" ht="17" customHeight="1">
      <c r="A408" s="60" t="inlineStr">
        <is>
          <t>Bill Ford</t>
        </is>
      </c>
      <c r="B408" s="119" t="n"/>
      <c r="C408" s="119" t="n"/>
      <c r="D408" s="119" t="n"/>
      <c r="E408" s="119" t="n">
        <v>1</v>
      </c>
      <c r="F408" s="119" t="n">
        <v>1</v>
      </c>
      <c r="G408" s="119" t="n">
        <v>1</v>
      </c>
      <c r="H408" s="119" t="n">
        <v>1</v>
      </c>
      <c r="I408" s="119" t="n">
        <v>1</v>
      </c>
      <c r="J408" s="118" t="n">
        <v>1</v>
      </c>
      <c r="K408" s="118" t="n">
        <v>1</v>
      </c>
      <c r="L408" s="118" t="n">
        <v>1</v>
      </c>
      <c r="M408" s="118" t="n"/>
      <c r="N408" s="118" t="n"/>
      <c r="O408" s="118" t="n"/>
      <c r="P408" s="118" t="n"/>
      <c r="Q408" s="118" t="n"/>
      <c r="R408" s="118" t="n"/>
      <c r="S408" s="118" t="n"/>
      <c r="T408" s="118" t="n"/>
      <c r="U408" s="118" t="n"/>
      <c r="V408" s="118" t="n"/>
      <c r="W408" s="118" t="n"/>
      <c r="X408" s="118" t="n"/>
      <c r="Y408" s="118" t="n"/>
      <c r="Z408" s="118" t="n"/>
      <c r="AA408" s="118" t="n"/>
      <c r="AB408" s="118" t="n"/>
      <c r="AC408" s="118" t="n"/>
      <c r="AD408" s="118" t="n"/>
      <c r="AE408" s="118" t="n"/>
      <c r="AF408" s="118" t="n"/>
      <c r="AG408" s="118" t="n"/>
      <c r="AH408" s="118" t="n"/>
      <c r="AI408" s="118" t="n"/>
      <c r="AJ408" s="118" t="n"/>
      <c r="AK408" s="118" t="n"/>
      <c r="AL408" s="118" t="n"/>
      <c r="AM408" s="118" t="n"/>
      <c r="AN408" s="118" t="n"/>
      <c r="AO408" s="118" t="n"/>
      <c r="AP408" s="118" t="n"/>
      <c r="AQ408" s="118" t="n"/>
      <c r="AR408" s="118" t="n"/>
      <c r="AS408" s="118" t="n"/>
      <c r="AT408" s="118" t="n"/>
      <c r="AU408" s="118" t="n"/>
      <c r="AV408" s="118" t="n"/>
      <c r="AW408" s="118" t="n"/>
      <c r="AX408" s="118" t="n"/>
      <c r="AY408" s="118" t="n"/>
      <c r="AZ408" s="118" t="n"/>
      <c r="BA408" s="118" t="n"/>
      <c r="BB408" s="118" t="n"/>
      <c r="BC408" s="118" t="n"/>
      <c r="BD408" s="118" t="n"/>
      <c r="BE408" s="118" t="n"/>
      <c r="BF408" s="118" t="n"/>
      <c r="BG408" s="118" t="n"/>
      <c r="BH408" s="118" t="n"/>
      <c r="BI408" s="118" t="n"/>
      <c r="BJ408" s="118" t="n"/>
      <c r="BK408" s="118" t="n"/>
      <c r="BL408" s="118" t="n"/>
      <c r="BM408" s="118" t="n"/>
      <c r="BN408" s="118" t="n"/>
      <c r="BO408" s="118" t="n"/>
      <c r="BP408" s="118" t="n"/>
      <c r="BQ408" s="118" t="n"/>
      <c r="BR408" s="118" t="n"/>
      <c r="BS408" s="118" t="n"/>
      <c r="BT408" s="118">
        <f>COUNTIF(B408:BS408,1)</f>
        <v/>
      </c>
      <c r="BV408" s="76">
        <f>TRIM(RIGHT(A408, LEN(A408) - FIND("@", SUBSTITUTE(A408, " ", "@", LEN(A408)-LEN(SUBSTITUTE(A408," ",""))))))</f>
        <v/>
      </c>
      <c r="BW408" s="76">
        <f>TRIM(LEFT(A408,FIND(" ",A408&amp;" ")-1))</f>
        <v/>
      </c>
      <c r="BX408">
        <f>+IF(BV408=BV407,"Same","Diff")</f>
        <v/>
      </c>
      <c r="BY408">
        <f>IF(BX408="Same",IF(BW408=BW407,"same","Diff"))</f>
        <v/>
      </c>
    </row>
    <row r="409" ht="17" customHeight="1">
      <c r="A409" s="60" t="inlineStr">
        <is>
          <t>Bob Foreman</t>
        </is>
      </c>
      <c r="B409" s="119" t="n"/>
      <c r="C409" s="119" t="n"/>
      <c r="D409" s="119" t="n">
        <v>1</v>
      </c>
      <c r="E409" s="119" t="n"/>
      <c r="F409" s="119" t="n"/>
      <c r="G409" s="119" t="n"/>
      <c r="H409" s="119" t="n"/>
      <c r="I409" s="119" t="n"/>
      <c r="J409" s="118" t="n"/>
      <c r="K409" s="118" t="n"/>
      <c r="L409" s="118" t="n"/>
      <c r="M409" s="118" t="n"/>
      <c r="N409" s="118" t="n"/>
      <c r="O409" s="118" t="n"/>
      <c r="P409" s="118" t="n"/>
      <c r="Q409" s="118" t="n"/>
      <c r="R409" s="118" t="n"/>
      <c r="S409" s="118" t="n"/>
      <c r="T409" s="118" t="n"/>
      <c r="U409" s="118" t="n"/>
      <c r="V409" s="118" t="n"/>
      <c r="W409" s="118" t="n"/>
      <c r="X409" s="118" t="n"/>
      <c r="Y409" s="118" t="n"/>
      <c r="Z409" s="118" t="n"/>
      <c r="AA409" s="118" t="n"/>
      <c r="AB409" s="118" t="n"/>
      <c r="AC409" s="118" t="n"/>
      <c r="AD409" s="118" t="n"/>
      <c r="AE409" s="118" t="n"/>
      <c r="AF409" s="118" t="n"/>
      <c r="AG409" s="118" t="n"/>
      <c r="AH409" s="118" t="n"/>
      <c r="AI409" s="118" t="n"/>
      <c r="AJ409" s="118" t="n"/>
      <c r="AK409" s="118" t="n"/>
      <c r="AL409" s="118" t="n"/>
      <c r="AM409" s="118" t="n"/>
      <c r="AN409" s="118" t="n"/>
      <c r="AO409" s="118" t="n"/>
      <c r="AP409" s="118" t="n"/>
      <c r="AQ409" s="118" t="n"/>
      <c r="AR409" s="118" t="n"/>
      <c r="AS409" s="118" t="n"/>
      <c r="AT409" s="118" t="n"/>
      <c r="AU409" s="118" t="n"/>
      <c r="AV409" s="118" t="n"/>
      <c r="AW409" s="118" t="n"/>
      <c r="AX409" s="118" t="n"/>
      <c r="AY409" s="118" t="n"/>
      <c r="AZ409" s="118" t="n"/>
      <c r="BA409" s="118" t="n"/>
      <c r="BB409" s="118" t="n"/>
      <c r="BC409" s="118" t="n"/>
      <c r="BD409" s="118" t="n"/>
      <c r="BE409" s="118" t="n"/>
      <c r="BF409" s="118" t="n"/>
      <c r="BG409" s="118" t="n"/>
      <c r="BH409" s="118" t="n"/>
      <c r="BI409" s="118" t="n"/>
      <c r="BJ409" s="118" t="n"/>
      <c r="BK409" s="118" t="n"/>
      <c r="BL409" s="118" t="n"/>
      <c r="BM409" s="118" t="n"/>
      <c r="BN409" s="118" t="n"/>
      <c r="BO409" s="118" t="n"/>
      <c r="BP409" s="118" t="n"/>
      <c r="BQ409" s="118" t="n"/>
      <c r="BR409" s="118" t="n"/>
      <c r="BS409" s="118" t="n"/>
      <c r="BT409" s="118">
        <f>COUNTIF(B409:BS409,1)</f>
        <v/>
      </c>
      <c r="BV409" s="76">
        <f>TRIM(RIGHT(A409, LEN(A409) - FIND("@", SUBSTITUTE(A409, " ", "@", LEN(A409)-LEN(SUBSTITUTE(A409," ",""))))))</f>
        <v/>
      </c>
      <c r="BW409" s="76">
        <f>TRIM(LEFT(A409,FIND(" ",A409&amp;" ")-1))</f>
        <v/>
      </c>
      <c r="BX409">
        <f>+IF(BV409=BV408,"Same","Diff")</f>
        <v/>
      </c>
      <c r="BY409">
        <f>IF(BX409="Same",IF(BW409=BW408,"same","Diff"))</f>
        <v/>
      </c>
    </row>
    <row r="410" ht="17" customHeight="1">
      <c r="A410" s="60" t="inlineStr">
        <is>
          <t>George Forrest</t>
        </is>
      </c>
      <c r="B410" s="119" t="n"/>
      <c r="C410" s="119" t="n"/>
      <c r="D410" s="119" t="n"/>
      <c r="E410" s="119" t="n"/>
      <c r="F410" s="119" t="n">
        <v>1</v>
      </c>
      <c r="G410" s="119" t="n">
        <v>1</v>
      </c>
      <c r="H410" s="119" t="n">
        <v>1</v>
      </c>
      <c r="I410" s="119" t="n"/>
      <c r="J410" s="118" t="n"/>
      <c r="K410" s="118" t="n"/>
      <c r="L410" s="118" t="n"/>
      <c r="M410" s="118" t="n"/>
      <c r="N410" s="118" t="n"/>
      <c r="O410" s="118" t="n"/>
      <c r="P410" s="118" t="n"/>
      <c r="Q410" s="118" t="n"/>
      <c r="R410" s="118" t="n"/>
      <c r="S410" s="118" t="n"/>
      <c r="T410" s="118" t="n"/>
      <c r="U410" s="118" t="n"/>
      <c r="V410" s="118" t="n"/>
      <c r="W410" s="118" t="n"/>
      <c r="X410" s="118" t="n"/>
      <c r="Y410" s="118" t="n"/>
      <c r="Z410" s="118" t="n"/>
      <c r="AA410" s="118" t="n"/>
      <c r="AB410" s="118" t="n"/>
      <c r="AC410" s="118" t="n"/>
      <c r="AD410" s="118" t="n"/>
      <c r="AE410" s="118" t="n"/>
      <c r="AF410" s="118" t="n"/>
      <c r="AG410" s="118" t="n"/>
      <c r="AH410" s="118" t="n"/>
      <c r="AI410" s="118" t="n"/>
      <c r="AJ410" s="118" t="n"/>
      <c r="AK410" s="118" t="n"/>
      <c r="AL410" s="118" t="n"/>
      <c r="AM410" s="118" t="n"/>
      <c r="AN410" s="118" t="n"/>
      <c r="AO410" s="118" t="n"/>
      <c r="AP410" s="118" t="n"/>
      <c r="AQ410" s="118" t="n"/>
      <c r="AR410" s="118" t="n"/>
      <c r="AS410" s="118" t="n"/>
      <c r="AT410" s="118" t="n"/>
      <c r="AU410" s="118" t="n"/>
      <c r="AV410" s="118" t="n"/>
      <c r="AW410" s="118" t="n"/>
      <c r="AX410" s="118" t="n"/>
      <c r="AY410" s="118" t="n"/>
      <c r="AZ410" s="118" t="n"/>
      <c r="BA410" s="118" t="n"/>
      <c r="BB410" s="118" t="n"/>
      <c r="BC410" s="118" t="n"/>
      <c r="BD410" s="118" t="n"/>
      <c r="BE410" s="118" t="n"/>
      <c r="BF410" s="118" t="n"/>
      <c r="BG410" s="118" t="n"/>
      <c r="BH410" s="118" t="n"/>
      <c r="BI410" s="118" t="n"/>
      <c r="BJ410" s="118" t="n"/>
      <c r="BK410" s="118" t="n"/>
      <c r="BL410" s="118" t="n"/>
      <c r="BM410" s="118" t="n"/>
      <c r="BN410" s="118" t="n"/>
      <c r="BO410" s="118" t="n"/>
      <c r="BP410" s="118" t="n"/>
      <c r="BQ410" s="118" t="n"/>
      <c r="BR410" s="118" t="n"/>
      <c r="BS410" s="118" t="n"/>
      <c r="BT410" s="118">
        <f>COUNTIF(B410:BS410,1)</f>
        <v/>
      </c>
      <c r="BV410" s="76">
        <f>TRIM(RIGHT(A410, LEN(A410) - FIND("@", SUBSTITUTE(A410, " ", "@", LEN(A410)-LEN(SUBSTITUTE(A410," ",""))))))</f>
        <v/>
      </c>
      <c r="BW410" s="76">
        <f>TRIM(LEFT(A410,FIND(" ",A410&amp;" ")-1))</f>
        <v/>
      </c>
      <c r="BX410">
        <f>+IF(BV410=BV409,"Same","Diff")</f>
        <v/>
      </c>
      <c r="BY410">
        <f>IF(BX410="Same",IF(BW410=BW409,"same","Diff"))</f>
        <v/>
      </c>
    </row>
    <row r="411" ht="17" customHeight="1">
      <c r="A411" s="59" t="inlineStr">
        <is>
          <t>Graham Forrest</t>
        </is>
      </c>
      <c r="B411" s="117" t="n"/>
      <c r="C411" s="117" t="n"/>
      <c r="D411" s="117" t="n"/>
      <c r="E411" s="117" t="n">
        <v>1</v>
      </c>
      <c r="F411" s="117" t="n"/>
      <c r="G411" s="117" t="n"/>
      <c r="H411" s="117" t="n"/>
      <c r="I411" s="117" t="n"/>
      <c r="J411" s="118" t="n"/>
      <c r="K411" s="118" t="n"/>
      <c r="L411" s="118" t="n"/>
      <c r="M411" s="118" t="n"/>
      <c r="N411" s="118" t="n"/>
      <c r="O411" s="118" t="n"/>
      <c r="P411" s="118" t="n"/>
      <c r="Q411" s="118" t="n"/>
      <c r="R411" s="118" t="n"/>
      <c r="S411" s="118" t="n"/>
      <c r="T411" s="118" t="n"/>
      <c r="U411" s="118" t="n"/>
      <c r="V411" s="118" t="n"/>
      <c r="W411" s="118" t="n"/>
      <c r="X411" s="118" t="n"/>
      <c r="Y411" s="118" t="n"/>
      <c r="Z411" s="118" t="n"/>
      <c r="AA411" s="118" t="n"/>
      <c r="AB411" s="118" t="n"/>
      <c r="AC411" s="118" t="n"/>
      <c r="AD411" s="118" t="n"/>
      <c r="AE411" s="118" t="n"/>
      <c r="AF411" s="118" t="n"/>
      <c r="AG411" s="118" t="n"/>
      <c r="AH411" s="118" t="n"/>
      <c r="AI411" s="118" t="n"/>
      <c r="AJ411" s="118" t="n"/>
      <c r="AK411" s="118" t="n"/>
      <c r="AL411" s="118" t="n"/>
      <c r="AM411" s="118" t="n"/>
      <c r="AN411" s="118" t="n"/>
      <c r="AO411" s="118" t="n"/>
      <c r="AP411" s="118" t="n"/>
      <c r="AQ411" s="118" t="n"/>
      <c r="AR411" s="118" t="n"/>
      <c r="AS411" s="118" t="n"/>
      <c r="AT411" s="118" t="n"/>
      <c r="AU411" s="118" t="n"/>
      <c r="AV411" s="118" t="n"/>
      <c r="AW411" s="118" t="n"/>
      <c r="AX411" s="118" t="n"/>
      <c r="AY411" s="118" t="n"/>
      <c r="AZ411" s="118" t="n"/>
      <c r="BA411" s="118" t="n"/>
      <c r="BB411" s="118" t="n"/>
      <c r="BC411" s="118" t="n"/>
      <c r="BD411" s="118" t="n"/>
      <c r="BE411" s="118" t="n"/>
      <c r="BF411" s="118" t="n"/>
      <c r="BG411" s="118" t="n"/>
      <c r="BH411" s="118" t="n"/>
      <c r="BI411" s="118" t="n"/>
      <c r="BJ411" s="118" t="n"/>
      <c r="BK411" s="118" t="n"/>
      <c r="BL411" s="118" t="n"/>
      <c r="BM411" s="118" t="n"/>
      <c r="BN411" s="118" t="n"/>
      <c r="BO411" s="118" t="n"/>
      <c r="BP411" s="118" t="n"/>
      <c r="BQ411" s="118" t="n"/>
      <c r="BR411" s="118" t="n"/>
      <c r="BS411" s="118" t="n"/>
      <c r="BT411" s="118">
        <f>COUNTIF(B411:BS411,1)</f>
        <v/>
      </c>
      <c r="BV411" s="76">
        <f>TRIM(RIGHT(A411, LEN(A411) - FIND("@", SUBSTITUTE(A411, " ", "@", LEN(A411)-LEN(SUBSTITUTE(A411," ",""))))))</f>
        <v/>
      </c>
      <c r="BW411" s="76">
        <f>TRIM(LEFT(A411,FIND(" ",A411&amp;" ")-1))</f>
        <v/>
      </c>
      <c r="BX411">
        <f>+IF(BV411=BV410,"Same","Diff")</f>
        <v/>
      </c>
      <c r="BY411">
        <f>IF(BX411="Same",IF(BW411=BW410,"same","Diff"))</f>
        <v/>
      </c>
    </row>
    <row r="412" ht="17" customHeight="1">
      <c r="A412" s="59" t="inlineStr">
        <is>
          <t>Geoff Forshaw</t>
        </is>
      </c>
      <c r="B412" s="117" t="n"/>
      <c r="C412" s="117" t="n"/>
      <c r="D412" s="117" t="n"/>
      <c r="E412" s="117" t="n"/>
      <c r="F412" s="117" t="n"/>
      <c r="G412" s="117" t="n"/>
      <c r="H412" s="117" t="n"/>
      <c r="I412" s="117" t="n"/>
      <c r="J412" s="118" t="n"/>
      <c r="K412" s="118" t="n"/>
      <c r="L412" s="118" t="n"/>
      <c r="M412" s="118" t="n"/>
      <c r="N412" s="118" t="n"/>
      <c r="O412" s="118" t="n"/>
      <c r="P412" s="118" t="n"/>
      <c r="Q412" s="118" t="n"/>
      <c r="R412" s="118" t="n"/>
      <c r="S412" s="118" t="n"/>
      <c r="T412" s="118" t="n"/>
      <c r="U412" s="118" t="n"/>
      <c r="V412" s="118" t="n"/>
      <c r="W412" s="118" t="n"/>
      <c r="X412" s="118" t="n"/>
      <c r="Y412" s="118" t="n"/>
      <c r="Z412" s="118" t="n"/>
      <c r="AA412" s="118" t="n"/>
      <c r="AB412" s="118" t="n"/>
      <c r="AC412" s="118" t="n"/>
      <c r="AD412" s="118" t="n"/>
      <c r="AE412" s="118" t="n"/>
      <c r="AF412" s="118" t="n"/>
      <c r="AG412" s="118" t="n">
        <v>1</v>
      </c>
      <c r="AH412" s="118" t="n">
        <v>1</v>
      </c>
      <c r="AI412" s="118" t="n"/>
      <c r="AJ412" s="118" t="n"/>
      <c r="AK412" s="118" t="n"/>
      <c r="AL412" s="118" t="n"/>
      <c r="AM412" s="118" t="n"/>
      <c r="AN412" s="118" t="n"/>
      <c r="AO412" s="118" t="n"/>
      <c r="AP412" s="118" t="n"/>
      <c r="AQ412" s="118" t="n"/>
      <c r="AR412" s="118" t="n"/>
      <c r="AS412" s="118" t="n"/>
      <c r="AT412" s="118" t="n"/>
      <c r="AU412" s="118" t="n"/>
      <c r="AV412" s="118" t="n"/>
      <c r="AW412" s="118" t="n"/>
      <c r="AX412" s="118" t="n"/>
      <c r="AY412" s="118" t="n"/>
      <c r="AZ412" s="118" t="n"/>
      <c r="BA412" s="118" t="n"/>
      <c r="BB412" s="118" t="n"/>
      <c r="BC412" s="118" t="n"/>
      <c r="BD412" s="118" t="n"/>
      <c r="BE412" s="118" t="n"/>
      <c r="BF412" s="118" t="n"/>
      <c r="BG412" s="118" t="n"/>
      <c r="BH412" s="118" t="n"/>
      <c r="BI412" s="118" t="n"/>
      <c r="BJ412" s="118" t="n"/>
      <c r="BK412" s="118" t="n"/>
      <c r="BL412" s="118" t="n"/>
      <c r="BM412" s="118" t="n"/>
      <c r="BN412" s="118" t="n"/>
      <c r="BO412" s="118" t="n"/>
      <c r="BP412" s="118" t="n"/>
      <c r="BQ412" s="118" t="n"/>
      <c r="BR412" s="118" t="n"/>
      <c r="BS412" s="118" t="n"/>
      <c r="BT412" s="118">
        <f>COUNTIF(B412:BS412,1)</f>
        <v/>
      </c>
      <c r="BV412" s="76">
        <f>TRIM(RIGHT(A412, LEN(A412) - FIND("@", SUBSTITUTE(A412, " ", "@", LEN(A412)-LEN(SUBSTITUTE(A412," ",""))))))</f>
        <v/>
      </c>
      <c r="BW412" s="76">
        <f>TRIM(LEFT(A412,FIND(" ",A412&amp;" ")-1))</f>
        <v/>
      </c>
      <c r="BX412">
        <f>+IF(BV412=BV411,"Same","Diff")</f>
        <v/>
      </c>
      <c r="BY412">
        <f>IF(BX412="Same",IF(BW412=BW411,"same","Diff"))</f>
        <v/>
      </c>
    </row>
    <row r="413" ht="17" customHeight="1">
      <c r="A413" s="65" t="inlineStr">
        <is>
          <t>Barry Foster</t>
        </is>
      </c>
      <c r="B413" s="124" t="n"/>
      <c r="C413" s="124" t="n"/>
      <c r="D413" s="124" t="n">
        <v>1</v>
      </c>
      <c r="E413" s="124" t="n"/>
      <c r="F413" s="124" t="n"/>
      <c r="G413" s="124" t="n"/>
      <c r="H413" s="124" t="n"/>
      <c r="I413" s="124" t="n"/>
      <c r="J413" s="118" t="n"/>
      <c r="K413" s="118" t="n"/>
      <c r="L413" s="118" t="n"/>
      <c r="M413" s="118" t="n"/>
      <c r="N413" s="118" t="n"/>
      <c r="O413" s="118" t="n"/>
      <c r="P413" s="118" t="n"/>
      <c r="Q413" s="118" t="n"/>
      <c r="R413" s="118" t="n"/>
      <c r="S413" s="118" t="n"/>
      <c r="T413" s="118" t="n"/>
      <c r="U413" s="118" t="n"/>
      <c r="V413" s="118" t="n"/>
      <c r="W413" s="118" t="n"/>
      <c r="X413" s="118" t="n"/>
      <c r="Y413" s="118" t="n"/>
      <c r="Z413" s="118" t="n"/>
      <c r="AA413" s="118" t="n"/>
      <c r="AB413" s="118" t="n"/>
      <c r="AC413" s="118" t="n"/>
      <c r="AD413" s="118" t="n"/>
      <c r="AE413" s="118" t="n"/>
      <c r="AF413" s="118" t="n"/>
      <c r="AG413" s="118" t="n"/>
      <c r="AH413" s="118" t="n"/>
      <c r="AI413" s="118" t="n"/>
      <c r="AJ413" s="118" t="n"/>
      <c r="AK413" s="118" t="n"/>
      <c r="AL413" s="118" t="n"/>
      <c r="AM413" s="118" t="n"/>
      <c r="AN413" s="118" t="n"/>
      <c r="AO413" s="118" t="n"/>
      <c r="AP413" s="118" t="n"/>
      <c r="AQ413" s="118" t="n"/>
      <c r="AR413" s="118" t="n"/>
      <c r="AS413" s="118" t="n"/>
      <c r="AT413" s="118" t="n"/>
      <c r="AU413" s="118" t="n"/>
      <c r="AV413" s="118" t="n"/>
      <c r="AW413" s="118" t="n"/>
      <c r="AX413" s="118" t="n"/>
      <c r="AY413" s="118" t="n"/>
      <c r="AZ413" s="118" t="n"/>
      <c r="BA413" s="118" t="n"/>
      <c r="BB413" s="118" t="n"/>
      <c r="BC413" s="118" t="n"/>
      <c r="BD413" s="118" t="n"/>
      <c r="BE413" s="118" t="n"/>
      <c r="BF413" s="118" t="n"/>
      <c r="BG413" s="118" t="n"/>
      <c r="BH413" s="118" t="n"/>
      <c r="BI413" s="118" t="n"/>
      <c r="BJ413" s="118" t="n"/>
      <c r="BK413" s="118" t="n"/>
      <c r="BL413" s="118" t="n"/>
      <c r="BM413" s="118" t="n"/>
      <c r="BN413" s="118" t="n"/>
      <c r="BO413" s="118" t="n"/>
      <c r="BP413" s="118" t="n"/>
      <c r="BQ413" s="118" t="n"/>
      <c r="BR413" s="118" t="n"/>
      <c r="BS413" s="118" t="n"/>
      <c r="BT413" s="118">
        <f>COUNTIF(B413:BS413,1)</f>
        <v/>
      </c>
      <c r="BV413" s="76">
        <f>TRIM(RIGHT(A413, LEN(A413) - FIND("@", SUBSTITUTE(A413, " ", "@", LEN(A413)-LEN(SUBSTITUTE(A413," ",""))))))</f>
        <v/>
      </c>
      <c r="BW413" s="76">
        <f>TRIM(LEFT(A413,FIND(" ",A413&amp;" ")-1))</f>
        <v/>
      </c>
      <c r="BX413">
        <f>+IF(BV413=BV412,"Same","Diff")</f>
        <v/>
      </c>
      <c r="BY413">
        <f>IF(BX413="Same",IF(BW413=BW412,"same","Diff"))</f>
        <v/>
      </c>
    </row>
    <row r="414" ht="17" customHeight="1">
      <c r="A414" s="59" t="inlineStr">
        <is>
          <t>Robbie Francevic</t>
        </is>
      </c>
      <c r="B414" s="117" t="n"/>
      <c r="C414" s="117" t="n"/>
      <c r="D414" s="117" t="n"/>
      <c r="E414" s="117" t="n"/>
      <c r="F414" s="117" t="n"/>
      <c r="G414" s="117" t="n"/>
      <c r="H414" s="117" t="n"/>
      <c r="I414" s="117" t="n"/>
      <c r="J414" s="118" t="n"/>
      <c r="K414" s="118" t="n"/>
      <c r="L414" s="118" t="n"/>
      <c r="M414" s="118" t="n"/>
      <c r="N414" s="118" t="n"/>
      <c r="O414" s="118" t="n"/>
      <c r="P414" s="118" t="n"/>
      <c r="Q414" s="118" t="n"/>
      <c r="R414" s="118" t="n"/>
      <c r="S414" s="118" t="n"/>
      <c r="T414" s="118" t="n"/>
      <c r="U414" s="118" t="n"/>
      <c r="V414" s="118" t="n"/>
      <c r="W414" s="118" t="n"/>
      <c r="X414" s="118" t="n"/>
      <c r="Y414" s="118" t="n"/>
      <c r="Z414" s="118" t="n"/>
      <c r="AA414" s="118" t="n">
        <v>1</v>
      </c>
      <c r="AB414" s="118" t="n">
        <v>1</v>
      </c>
      <c r="AC414" s="118" t="n">
        <v>1</v>
      </c>
      <c r="AD414" s="118" t="n">
        <v>1</v>
      </c>
      <c r="AE414" s="118" t="n">
        <v>1</v>
      </c>
      <c r="AF414" s="118" t="n">
        <v>1</v>
      </c>
      <c r="AG414" s="118" t="n"/>
      <c r="AH414" s="118" t="n"/>
      <c r="AI414" s="118" t="n"/>
      <c r="AJ414" s="118" t="n"/>
      <c r="AK414" s="118" t="n"/>
      <c r="AL414" s="118" t="n"/>
      <c r="AM414" s="118" t="n"/>
      <c r="AN414" s="118" t="n"/>
      <c r="AO414" s="118" t="n"/>
      <c r="AP414" s="118" t="n"/>
      <c r="AQ414" s="118" t="n"/>
      <c r="AR414" s="118" t="n"/>
      <c r="AS414" s="118" t="n"/>
      <c r="AT414" s="118" t="n"/>
      <c r="AU414" s="118" t="n"/>
      <c r="AV414" s="118" t="n"/>
      <c r="AW414" s="118" t="n"/>
      <c r="AX414" s="118" t="n"/>
      <c r="AY414" s="118" t="n"/>
      <c r="AZ414" s="118" t="n"/>
      <c r="BA414" s="118" t="n"/>
      <c r="BB414" s="118" t="n"/>
      <c r="BC414" s="118" t="n"/>
      <c r="BD414" s="118" t="n"/>
      <c r="BE414" s="118" t="n"/>
      <c r="BF414" s="118" t="n"/>
      <c r="BG414" s="118" t="n"/>
      <c r="BH414" s="118" t="n"/>
      <c r="BI414" s="118" t="n"/>
      <c r="BJ414" s="118" t="n"/>
      <c r="BK414" s="118" t="n"/>
      <c r="BL414" s="118" t="n"/>
      <c r="BM414" s="118" t="n"/>
      <c r="BN414" s="118" t="n"/>
      <c r="BO414" s="118" t="n"/>
      <c r="BP414" s="118" t="n"/>
      <c r="BQ414" s="118" t="n"/>
      <c r="BR414" s="118" t="n"/>
      <c r="BS414" s="118" t="n"/>
      <c r="BT414" s="118">
        <f>COUNTIF(B414:BS414,1)</f>
        <v/>
      </c>
      <c r="BV414" s="76">
        <f>TRIM(RIGHT(A414, LEN(A414) - FIND("@", SUBSTITUTE(A414, " ", "@", LEN(A414)-LEN(SUBSTITUTE(A414," ",""))))))</f>
        <v/>
      </c>
      <c r="BW414" s="76">
        <f>TRIM(LEFT(A414,FIND(" ",A414&amp;" ")-1))</f>
        <v/>
      </c>
      <c r="BX414">
        <f>+IF(BV414=BV413,"Same","Diff")</f>
        <v/>
      </c>
      <c r="BY414">
        <f>IF(BX414="Same",IF(BW414=BW413,"same","Diff"))</f>
        <v/>
      </c>
    </row>
    <row r="415" ht="17" customHeight="1">
      <c r="A415" s="59" t="inlineStr">
        <is>
          <t>Giorgio Francia</t>
        </is>
      </c>
      <c r="B415" s="117" t="n"/>
      <c r="C415" s="117" t="n"/>
      <c r="D415" s="117" t="n"/>
      <c r="E415" s="117" t="n"/>
      <c r="F415" s="117" t="n"/>
      <c r="G415" s="117" t="n"/>
      <c r="H415" s="117" t="n"/>
      <c r="I415" s="117" t="n"/>
      <c r="J415" s="118" t="n"/>
      <c r="K415" s="118" t="n"/>
      <c r="L415" s="118" t="n"/>
      <c r="M415" s="118" t="n"/>
      <c r="N415" s="118" t="n"/>
      <c r="O415" s="118" t="n"/>
      <c r="P415" s="118" t="n"/>
      <c r="Q415" s="118" t="n"/>
      <c r="R415" s="118" t="n"/>
      <c r="S415" s="118" t="n"/>
      <c r="T415" s="118" t="n"/>
      <c r="U415" s="118" t="n"/>
      <c r="V415" s="118" t="n"/>
      <c r="W415" s="118" t="n"/>
      <c r="X415" s="118" t="n"/>
      <c r="Y415" s="118" t="n"/>
      <c r="Z415" s="118" t="n"/>
      <c r="AA415" s="118" t="n"/>
      <c r="AB415" s="118" t="n"/>
      <c r="AC415" s="118" t="n">
        <v>1</v>
      </c>
      <c r="AD415" s="118" t="n"/>
      <c r="AE415" s="118" t="n"/>
      <c r="AF415" s="118" t="n"/>
      <c r="AG415" s="118" t="n"/>
      <c r="AH415" s="118" t="n"/>
      <c r="AI415" s="118" t="n"/>
      <c r="AJ415" s="118" t="n"/>
      <c r="AK415" s="118" t="n"/>
      <c r="AL415" s="118" t="n"/>
      <c r="AM415" s="118" t="n"/>
      <c r="AN415" s="118" t="n"/>
      <c r="AO415" s="118" t="n"/>
      <c r="AP415" s="118" t="n"/>
      <c r="AQ415" s="118" t="n"/>
      <c r="AR415" s="118" t="n"/>
      <c r="AS415" s="118" t="n"/>
      <c r="AT415" s="118" t="n"/>
      <c r="AU415" s="118" t="n"/>
      <c r="AV415" s="118" t="n"/>
      <c r="AW415" s="118" t="n"/>
      <c r="AX415" s="118" t="n"/>
      <c r="AY415" s="118" t="n"/>
      <c r="AZ415" s="118" t="n"/>
      <c r="BA415" s="118" t="n"/>
      <c r="BB415" s="118" t="n"/>
      <c r="BC415" s="118" t="n"/>
      <c r="BD415" s="118" t="n"/>
      <c r="BE415" s="118" t="n"/>
      <c r="BF415" s="118" t="n"/>
      <c r="BG415" s="118" t="n"/>
      <c r="BH415" s="118" t="n"/>
      <c r="BI415" s="118" t="n"/>
      <c r="BJ415" s="118" t="n"/>
      <c r="BK415" s="118" t="n"/>
      <c r="BL415" s="118" t="n"/>
      <c r="BM415" s="118" t="n"/>
      <c r="BN415" s="118" t="n"/>
      <c r="BO415" s="118" t="n"/>
      <c r="BP415" s="118" t="n"/>
      <c r="BQ415" s="118" t="n"/>
      <c r="BR415" s="118" t="n"/>
      <c r="BS415" s="118" t="n"/>
      <c r="BT415" s="118">
        <f>COUNTIF(B415:BS415,1)</f>
        <v/>
      </c>
      <c r="BV415" s="76">
        <f>TRIM(RIGHT(A415, LEN(A415) - FIND("@", SUBSTITUTE(A415, " ", "@", LEN(A415)-LEN(SUBSTITUTE(A415," ",""))))))</f>
        <v/>
      </c>
      <c r="BW415" s="76">
        <f>TRIM(LEFT(A415,FIND(" ",A415&amp;" ")-1))</f>
        <v/>
      </c>
      <c r="BX415">
        <f>+IF(BV415=BV414,"Same","Diff")</f>
        <v/>
      </c>
      <c r="BY415">
        <f>IF(BX415="Same",IF(BW415=BW414,"same","Diff"))</f>
        <v/>
      </c>
    </row>
    <row r="416" ht="17" customHeight="1">
      <c r="A416" s="60" t="inlineStr">
        <is>
          <t>Andy Frankel</t>
        </is>
      </c>
      <c r="B416" s="119" t="n"/>
      <c r="C416" s="119" t="n"/>
      <c r="D416" s="119" t="n"/>
      <c r="E416" s="119" t="n"/>
      <c r="F416" s="119" t="n"/>
      <c r="G416" s="119" t="n"/>
      <c r="H416" s="119" t="n"/>
      <c r="I416" s="119" t="n">
        <v>1</v>
      </c>
      <c r="J416" s="118" t="n"/>
      <c r="K416" s="118" t="n"/>
      <c r="L416" s="118" t="n"/>
      <c r="M416" s="118" t="n"/>
      <c r="N416" s="118" t="n"/>
      <c r="O416" s="118" t="n"/>
      <c r="P416" s="118" t="n"/>
      <c r="Q416" s="118" t="n"/>
      <c r="R416" s="118" t="n"/>
      <c r="S416" s="118" t="n"/>
      <c r="T416" s="118" t="n"/>
      <c r="U416" s="118" t="n"/>
      <c r="V416" s="118" t="n"/>
      <c r="W416" s="118" t="n"/>
      <c r="X416" s="118" t="n"/>
      <c r="Y416" s="118" t="n"/>
      <c r="Z416" s="118" t="n"/>
      <c r="AA416" s="118" t="n"/>
      <c r="AB416" s="118" t="n"/>
      <c r="AC416" s="118" t="n"/>
      <c r="AD416" s="118" t="n"/>
      <c r="AE416" s="118" t="n"/>
      <c r="AF416" s="118" t="n"/>
      <c r="AG416" s="118" t="n"/>
      <c r="AH416" s="118" t="n"/>
      <c r="AI416" s="118" t="n"/>
      <c r="AJ416" s="118" t="n"/>
      <c r="AK416" s="118" t="n"/>
      <c r="AL416" s="118" t="n"/>
      <c r="AM416" s="118" t="n"/>
      <c r="AN416" s="118" t="n"/>
      <c r="AO416" s="118" t="n"/>
      <c r="AP416" s="118" t="n"/>
      <c r="AQ416" s="118" t="n"/>
      <c r="AR416" s="118" t="n"/>
      <c r="AS416" s="118" t="n"/>
      <c r="AT416" s="118" t="n"/>
      <c r="AU416" s="118" t="n"/>
      <c r="AV416" s="118" t="n"/>
      <c r="AW416" s="118" t="n"/>
      <c r="AX416" s="118" t="n"/>
      <c r="AY416" s="118" t="n"/>
      <c r="AZ416" s="118" t="n"/>
      <c r="BA416" s="118" t="n"/>
      <c r="BB416" s="118" t="n"/>
      <c r="BC416" s="118" t="n"/>
      <c r="BD416" s="118" t="n"/>
      <c r="BE416" s="118" t="n"/>
      <c r="BF416" s="118" t="n"/>
      <c r="BG416" s="118" t="n"/>
      <c r="BH416" s="118" t="n"/>
      <c r="BI416" s="118" t="n"/>
      <c r="BJ416" s="118" t="n"/>
      <c r="BK416" s="118" t="n"/>
      <c r="BL416" s="118" t="n"/>
      <c r="BM416" s="118" t="n"/>
      <c r="BN416" s="118" t="n"/>
      <c r="BO416" s="118" t="n"/>
      <c r="BP416" s="118" t="n"/>
      <c r="BQ416" s="118" t="n"/>
      <c r="BR416" s="118" t="n"/>
      <c r="BS416" s="118" t="n"/>
      <c r="BT416" s="118">
        <f>COUNTIF(B416:BS416,1)</f>
        <v/>
      </c>
      <c r="BV416" s="76">
        <f>TRIM(RIGHT(A416, LEN(A416) - FIND("@", SUBSTITUTE(A416, " ", "@", LEN(A416)-LEN(SUBSTITUTE(A416," ",""))))))</f>
        <v/>
      </c>
      <c r="BW416" s="76">
        <f>TRIM(LEFT(A416,FIND(" ",A416&amp;" ")-1))</f>
        <v/>
      </c>
      <c r="BX416">
        <f>+IF(BV416=BV415,"Same","Diff")</f>
        <v/>
      </c>
      <c r="BY416">
        <f>IF(BX416="Same",IF(BW416=BW415,"same","Diff"))</f>
        <v/>
      </c>
    </row>
    <row r="417" ht="17" customHeight="1">
      <c r="A417" s="61" t="inlineStr">
        <is>
          <t>Declan Fraser</t>
        </is>
      </c>
      <c r="B417" s="120" t="n"/>
      <c r="C417" s="120" t="n"/>
      <c r="D417" s="120" t="n"/>
      <c r="E417" s="120" t="n"/>
      <c r="F417" s="120" t="n"/>
      <c r="G417" s="120" t="n"/>
      <c r="H417" s="120" t="n"/>
      <c r="I417" s="120" t="n"/>
      <c r="J417" s="118" t="n"/>
      <c r="K417" s="118" t="n"/>
      <c r="L417" s="118" t="n"/>
      <c r="M417" s="118" t="n"/>
      <c r="N417" s="118" t="n"/>
      <c r="O417" s="118" t="n"/>
      <c r="P417" s="118" t="n"/>
      <c r="Q417" s="118" t="n"/>
      <c r="R417" s="118" t="n"/>
      <c r="S417" s="118" t="n"/>
      <c r="T417" s="118" t="n"/>
      <c r="U417" s="118" t="n"/>
      <c r="V417" s="118" t="n"/>
      <c r="W417" s="118" t="n"/>
      <c r="X417" s="118" t="n"/>
      <c r="Y417" s="118" t="n"/>
      <c r="Z417" s="118" t="n"/>
      <c r="AA417" s="118" t="n"/>
      <c r="AB417" s="118" t="n"/>
      <c r="AC417" s="118" t="n"/>
      <c r="AD417" s="118" t="n"/>
      <c r="AE417" s="118" t="n"/>
      <c r="AF417" s="118" t="n"/>
      <c r="AG417" s="118" t="n"/>
      <c r="AH417" s="118" t="n"/>
      <c r="AI417" s="118" t="n"/>
      <c r="AJ417" s="118" t="n"/>
      <c r="AK417" s="118" t="n"/>
      <c r="AL417" s="118" t="n"/>
      <c r="AM417" s="118" t="n"/>
      <c r="AN417" s="118" t="n"/>
      <c r="AO417" s="118" t="n"/>
      <c r="AP417" s="118" t="n"/>
      <c r="AQ417" s="118" t="n"/>
      <c r="AR417" s="118" t="n"/>
      <c r="AS417" s="118" t="n"/>
      <c r="AT417" s="118" t="n"/>
      <c r="AU417" s="118" t="n"/>
      <c r="AV417" s="118" t="n"/>
      <c r="AW417" s="118" t="n"/>
      <c r="AX417" s="118" t="n"/>
      <c r="AY417" s="118" t="n"/>
      <c r="AZ417" s="118" t="n"/>
      <c r="BA417" s="118" t="n"/>
      <c r="BB417" s="118" t="n"/>
      <c r="BC417" s="118" t="n"/>
      <c r="BD417" s="118" t="n"/>
      <c r="BE417" s="118" t="n"/>
      <c r="BF417" s="118" t="n"/>
      <c r="BG417" s="118" t="n"/>
      <c r="BH417" s="118" t="n"/>
      <c r="BI417" s="118" t="n"/>
      <c r="BJ417" s="118" t="n"/>
      <c r="BK417" s="118" t="n"/>
      <c r="BL417" s="118" t="n"/>
      <c r="BM417" s="118" t="n"/>
      <c r="BN417" s="118" t="n"/>
      <c r="BO417" s="118" t="n">
        <v>1</v>
      </c>
      <c r="BP417" s="118" t="n">
        <v>1</v>
      </c>
      <c r="BQ417" s="118" t="n">
        <v>1</v>
      </c>
      <c r="BR417" s="118" t="n">
        <v>1</v>
      </c>
      <c r="BS417" s="118" t="n">
        <v>1</v>
      </c>
      <c r="BT417" s="118">
        <f>COUNTIF(B417:BS417,1)</f>
        <v/>
      </c>
      <c r="BV417" s="76">
        <f>TRIM(RIGHT(A417, LEN(A417) - FIND("@", SUBSTITUTE(A417, " ", "@", LEN(A417)-LEN(SUBSTITUTE(A417," ",""))))))</f>
        <v/>
      </c>
      <c r="BW417" s="76">
        <f>TRIM(LEFT(A417,FIND(" ",A417&amp;" ")-1))</f>
        <v/>
      </c>
      <c r="BX417">
        <f>+IF(BV417=BV416,"Same","Diff")</f>
        <v/>
      </c>
      <c r="BY417">
        <f>IF(BX417="Same",IF(BW417=BW416,"same","Diff"))</f>
        <v/>
      </c>
    </row>
    <row r="418" ht="17" customHeight="1">
      <c r="A418" s="59" t="inlineStr">
        <is>
          <t>David Frazer</t>
        </is>
      </c>
      <c r="B418" s="117" t="n"/>
      <c r="C418" s="117" t="n"/>
      <c r="D418" s="117" t="n"/>
      <c r="E418" s="117" t="n"/>
      <c r="F418" s="117" t="n"/>
      <c r="G418" s="117" t="n">
        <v>1</v>
      </c>
      <c r="H418" s="117" t="n"/>
      <c r="I418" s="117" t="n">
        <v>1</v>
      </c>
      <c r="J418" s="118" t="n">
        <v>1</v>
      </c>
      <c r="K418" s="118" t="n">
        <v>1</v>
      </c>
      <c r="L418" s="118" t="n"/>
      <c r="M418" s="118" t="n"/>
      <c r="N418" s="118" t="n"/>
      <c r="O418" s="118" t="n">
        <v>1</v>
      </c>
      <c r="P418" s="118" t="n"/>
      <c r="Q418" s="118" t="n"/>
      <c r="R418" s="118" t="n"/>
      <c r="S418" s="118" t="n"/>
      <c r="T418" s="118" t="n"/>
      <c r="U418" s="118" t="n"/>
      <c r="V418" s="118" t="n"/>
      <c r="W418" s="118" t="n"/>
      <c r="X418" s="118" t="n"/>
      <c r="Y418" s="118" t="n"/>
      <c r="Z418" s="118" t="n"/>
      <c r="AA418" s="118" t="n"/>
      <c r="AB418" s="118" t="n"/>
      <c r="AC418" s="118" t="n"/>
      <c r="AD418" s="118" t="n"/>
      <c r="AE418" s="118" t="n"/>
      <c r="AF418" s="118" t="n"/>
      <c r="AG418" s="118" t="n"/>
      <c r="AH418" s="118" t="n"/>
      <c r="AI418" s="118" t="n"/>
      <c r="AJ418" s="118" t="n"/>
      <c r="AK418" s="118" t="n"/>
      <c r="AL418" s="118" t="n"/>
      <c r="AM418" s="118" t="n"/>
      <c r="AN418" s="118" t="n"/>
      <c r="AO418" s="118" t="n"/>
      <c r="AP418" s="118" t="n"/>
      <c r="AQ418" s="118" t="n"/>
      <c r="AR418" s="118" t="n"/>
      <c r="AS418" s="118" t="n"/>
      <c r="AT418" s="118" t="n"/>
      <c r="AU418" s="118" t="n"/>
      <c r="AV418" s="118" t="n"/>
      <c r="AW418" s="118" t="n"/>
      <c r="AX418" s="118" t="n"/>
      <c r="AY418" s="118" t="n"/>
      <c r="AZ418" s="118" t="n"/>
      <c r="BA418" s="118" t="n"/>
      <c r="BB418" s="118" t="n"/>
      <c r="BC418" s="118" t="n"/>
      <c r="BD418" s="118" t="n"/>
      <c r="BE418" s="118" t="n"/>
      <c r="BF418" s="118" t="n"/>
      <c r="BG418" s="118" t="n"/>
      <c r="BH418" s="118" t="n"/>
      <c r="BI418" s="118" t="n"/>
      <c r="BJ418" s="118" t="n"/>
      <c r="BK418" s="118" t="n"/>
      <c r="BL418" s="118" t="n"/>
      <c r="BM418" s="118" t="n"/>
      <c r="BN418" s="118" t="n"/>
      <c r="BO418" s="118" t="n"/>
      <c r="BP418" s="118" t="n"/>
      <c r="BQ418" s="118" t="n"/>
      <c r="BR418" s="118" t="n"/>
      <c r="BS418" s="118" t="n"/>
      <c r="BT418" s="118">
        <f>COUNTIF(B418:BS418,1)</f>
        <v/>
      </c>
      <c r="BV418" s="76">
        <f>TRIM(RIGHT(A418, LEN(A418) - FIND("@", SUBSTITUTE(A418, " ", "@", LEN(A418)-LEN(SUBSTITUTE(A418," ",""))))))</f>
        <v/>
      </c>
      <c r="BW418" s="76">
        <f>TRIM(LEFT(A418,FIND(" ",A418&amp;" ")-1))</f>
        <v/>
      </c>
      <c r="BX418">
        <f>+IF(BV418=BV417,"Same","Diff")</f>
        <v/>
      </c>
      <c r="BY418">
        <f>IF(BX418="Same",IF(BW418=BW417,"same","Diff"))</f>
        <v/>
      </c>
    </row>
    <row r="419" ht="17" customHeight="1">
      <c r="A419" s="59" t="inlineStr">
        <is>
          <t>Mike Freeman</t>
        </is>
      </c>
      <c r="B419" s="117" t="n"/>
      <c r="C419" s="117" t="n"/>
      <c r="D419" s="117" t="n"/>
      <c r="E419" s="117" t="n"/>
      <c r="F419" s="117" t="n"/>
      <c r="G419" s="117" t="n"/>
      <c r="H419" s="117" t="n"/>
      <c r="I419" s="117" t="n"/>
      <c r="J419" s="118" t="n"/>
      <c r="K419" s="118" t="n"/>
      <c r="L419" s="118" t="n"/>
      <c r="M419" s="118" t="n"/>
      <c r="N419" s="118" t="n"/>
      <c r="O419" s="118" t="n"/>
      <c r="P419" s="118" t="n"/>
      <c r="Q419" s="118" t="n"/>
      <c r="R419" s="118" t="n"/>
      <c r="S419" s="118" t="n"/>
      <c r="T419" s="118" t="n"/>
      <c r="U419" s="118" t="n"/>
      <c r="V419" s="118" t="n"/>
      <c r="W419" s="118" t="n"/>
      <c r="X419" s="118" t="n"/>
      <c r="Y419" s="118" t="n"/>
      <c r="Z419" s="118" t="n"/>
      <c r="AA419" s="118" t="n"/>
      <c r="AB419" s="118" t="n"/>
      <c r="AC419" s="118" t="n"/>
      <c r="AD419" s="118" t="n">
        <v>1</v>
      </c>
      <c r="AE419" s="118" t="n"/>
      <c r="AF419" s="118" t="n"/>
      <c r="AG419" s="118" t="n"/>
      <c r="AH419" s="118" t="n"/>
      <c r="AI419" s="118" t="n"/>
      <c r="AJ419" s="118" t="n"/>
      <c r="AK419" s="118" t="n"/>
      <c r="AL419" s="118" t="n"/>
      <c r="AM419" s="118" t="n"/>
      <c r="AN419" s="118" t="n"/>
      <c r="AO419" s="118" t="n"/>
      <c r="AP419" s="118" t="n"/>
      <c r="AQ419" s="118" t="n"/>
      <c r="AR419" s="118" t="n"/>
      <c r="AS419" s="118" t="n"/>
      <c r="AT419" s="118" t="n"/>
      <c r="AU419" s="118" t="n"/>
      <c r="AV419" s="118" t="n"/>
      <c r="AW419" s="118" t="n"/>
      <c r="AX419" s="118" t="n"/>
      <c r="AY419" s="118" t="n"/>
      <c r="AZ419" s="118" t="n"/>
      <c r="BA419" s="118" t="n"/>
      <c r="BB419" s="118" t="n"/>
      <c r="BC419" s="118" t="n"/>
      <c r="BD419" s="118" t="n"/>
      <c r="BE419" s="118" t="n"/>
      <c r="BF419" s="118" t="n"/>
      <c r="BG419" s="118" t="n"/>
      <c r="BH419" s="118" t="n"/>
      <c r="BI419" s="118" t="n"/>
      <c r="BJ419" s="118" t="n"/>
      <c r="BK419" s="118" t="n"/>
      <c r="BL419" s="118" t="n"/>
      <c r="BM419" s="118" t="n"/>
      <c r="BN419" s="118" t="n"/>
      <c r="BO419" s="118" t="n"/>
      <c r="BP419" s="118" t="n"/>
      <c r="BQ419" s="118" t="n"/>
      <c r="BR419" s="118" t="n"/>
      <c r="BS419" s="118" t="n"/>
      <c r="BT419" s="118">
        <f>COUNTIF(B419:BS419,1)</f>
        <v/>
      </c>
      <c r="BV419" s="76">
        <f>TRIM(RIGHT(A419, LEN(A419) - FIND("@", SUBSTITUTE(A419, " ", "@", LEN(A419)-LEN(SUBSTITUTE(A419," ",""))))))</f>
        <v/>
      </c>
      <c r="BW419" s="76">
        <f>TRIM(LEFT(A419,FIND(" ",A419&amp;" ")-1))</f>
        <v/>
      </c>
      <c r="BX419">
        <f>+IF(BV419=BV418,"Same","Diff")</f>
        <v/>
      </c>
      <c r="BY419">
        <f>IF(BX419="Same",IF(BW419=BW418,"same","Diff"))</f>
        <v/>
      </c>
    </row>
    <row r="420" ht="17" customHeight="1">
      <c r="A420" s="66" t="inlineStr">
        <is>
          <t>Jack (John) French</t>
        </is>
      </c>
      <c r="B420" s="125" t="n">
        <v>1</v>
      </c>
      <c r="C420" s="125" t="n"/>
      <c r="D420" s="125" t="n"/>
      <c r="E420" s="125" t="n"/>
      <c r="F420" s="125" t="n"/>
      <c r="G420" s="125" t="n"/>
      <c r="H420" s="125" t="n"/>
      <c r="I420" s="125" t="n"/>
      <c r="J420" s="118" t="n"/>
      <c r="K420" s="118" t="n"/>
      <c r="L420" s="118" t="n"/>
      <c r="M420" s="118" t="n"/>
      <c r="N420" s="118" t="n"/>
      <c r="O420" s="118" t="n"/>
      <c r="P420" s="118" t="n"/>
      <c r="Q420" s="118" t="n"/>
      <c r="R420" s="118" t="n"/>
      <c r="S420" s="118" t="n"/>
      <c r="T420" s="118" t="n"/>
      <c r="U420" s="118" t="n"/>
      <c r="V420" s="118" t="n"/>
      <c r="W420" s="118" t="n"/>
      <c r="X420" s="118" t="n"/>
      <c r="Y420" s="118" t="n"/>
      <c r="Z420" s="118" t="n"/>
      <c r="AA420" s="118" t="n"/>
      <c r="AB420" s="118" t="n"/>
      <c r="AC420" s="118" t="n"/>
      <c r="AD420" s="118" t="n"/>
      <c r="AE420" s="118" t="n"/>
      <c r="AF420" s="118" t="n"/>
      <c r="AG420" s="118" t="n"/>
      <c r="AH420" s="118" t="n"/>
      <c r="AI420" s="118" t="n"/>
      <c r="AJ420" s="118" t="n"/>
      <c r="AK420" s="118" t="n"/>
      <c r="AL420" s="118" t="n"/>
      <c r="AM420" s="118" t="n"/>
      <c r="AN420" s="118" t="n"/>
      <c r="AO420" s="118" t="n"/>
      <c r="AP420" s="118" t="n"/>
      <c r="AQ420" s="118" t="n"/>
      <c r="AR420" s="118" t="n"/>
      <c r="AS420" s="118" t="n"/>
      <c r="AT420" s="118" t="n"/>
      <c r="AU420" s="118" t="n"/>
      <c r="AV420" s="118" t="n"/>
      <c r="AW420" s="118" t="n"/>
      <c r="AX420" s="118" t="n"/>
      <c r="AY420" s="118" t="n"/>
      <c r="AZ420" s="118" t="n"/>
      <c r="BA420" s="118" t="n"/>
      <c r="BB420" s="118" t="n"/>
      <c r="BC420" s="118" t="n"/>
      <c r="BD420" s="118" t="n"/>
      <c r="BE420" s="118" t="n"/>
      <c r="BF420" s="118" t="n"/>
      <c r="BG420" s="118" t="n"/>
      <c r="BH420" s="118" t="n"/>
      <c r="BI420" s="118" t="n"/>
      <c r="BJ420" s="118" t="n"/>
      <c r="BK420" s="118" t="n"/>
      <c r="BL420" s="118" t="n"/>
      <c r="BM420" s="118" t="n"/>
      <c r="BN420" s="118" t="n"/>
      <c r="BO420" s="118" t="n"/>
      <c r="BP420" s="118" t="n"/>
      <c r="BQ420" s="118" t="n"/>
      <c r="BR420" s="118" t="n"/>
      <c r="BS420" s="118" t="n"/>
      <c r="BT420" s="118">
        <f>COUNTIF(B420:BS420,1)</f>
        <v/>
      </c>
      <c r="BV420" s="76">
        <f>TRIM(RIGHT(A420, LEN(A420) - FIND("@", SUBSTITUTE(A420, " ", "@", LEN(A420)-LEN(SUBSTITUTE(A420," ",""))))))</f>
        <v/>
      </c>
      <c r="BW420" s="76">
        <f>TRIM(LEFT(A420,FIND(" ",A420&amp;" ")-1))</f>
        <v/>
      </c>
      <c r="BX420">
        <f>+IF(BV420=BV419,"Same","Diff")</f>
        <v/>
      </c>
      <c r="BY420">
        <f>IF(BX420="Same",IF(BW420=BW419,"same","Diff"))</f>
        <v/>
      </c>
    </row>
    <row r="421" ht="17" customHeight="1">
      <c r="A421" s="59" t="inlineStr">
        <is>
          <t>John French</t>
        </is>
      </c>
      <c r="B421" s="117" t="n"/>
      <c r="C421" s="117" t="n"/>
      <c r="D421" s="117" t="n"/>
      <c r="E421" s="117" t="n"/>
      <c r="F421" s="117" t="n">
        <v>1</v>
      </c>
      <c r="G421" s="117" t="n">
        <v>1</v>
      </c>
      <c r="H421" s="117" t="n">
        <v>1</v>
      </c>
      <c r="I421" s="117" t="n">
        <v>1</v>
      </c>
      <c r="J421" s="118" t="n">
        <v>1</v>
      </c>
      <c r="K421" s="118" t="n">
        <v>1</v>
      </c>
      <c r="L421" s="118" t="n"/>
      <c r="M421" s="118" t="n">
        <v>1</v>
      </c>
      <c r="N421" s="118" t="n">
        <v>1</v>
      </c>
      <c r="O421" s="118" t="n">
        <v>1</v>
      </c>
      <c r="P421" s="118" t="n">
        <v>1</v>
      </c>
      <c r="Q421" s="118" t="n"/>
      <c r="R421" s="118" t="n"/>
      <c r="S421" s="118" t="n"/>
      <c r="T421" s="118" t="n">
        <v>1</v>
      </c>
      <c r="U421" s="118" t="n">
        <v>1</v>
      </c>
      <c r="V421" s="118" t="n">
        <v>1</v>
      </c>
      <c r="W421" s="118" t="n">
        <v>1</v>
      </c>
      <c r="X421" s="118" t="n">
        <v>1</v>
      </c>
      <c r="Y421" s="118" t="n">
        <v>1</v>
      </c>
      <c r="Z421" s="118" t="n">
        <v>1</v>
      </c>
      <c r="AA421" s="118" t="n">
        <v>1</v>
      </c>
      <c r="AB421" s="118" t="n">
        <v>1</v>
      </c>
      <c r="AC421" s="130" t="n">
        <v>1</v>
      </c>
      <c r="AD421" s="118" t="n"/>
      <c r="AE421" s="118" t="n"/>
      <c r="AF421" s="118" t="n"/>
      <c r="AG421" s="118" t="n"/>
      <c r="AH421" s="118" t="n"/>
      <c r="AI421" s="118" t="n"/>
      <c r="AJ421" s="118" t="n"/>
      <c r="AK421" s="118" t="n"/>
      <c r="AL421" s="118" t="n"/>
      <c r="AM421" s="118" t="n"/>
      <c r="AN421" s="118" t="n"/>
      <c r="AO421" s="118" t="n"/>
      <c r="AP421" s="118" t="n"/>
      <c r="AQ421" s="118" t="n"/>
      <c r="AR421" s="118" t="n"/>
      <c r="AS421" s="118" t="n"/>
      <c r="AT421" s="118" t="n"/>
      <c r="AU421" s="118" t="n"/>
      <c r="AV421" s="118" t="n"/>
      <c r="AW421" s="118" t="n"/>
      <c r="AX421" s="118" t="n"/>
      <c r="AY421" s="118" t="n"/>
      <c r="AZ421" s="118" t="n"/>
      <c r="BA421" s="118" t="n"/>
      <c r="BB421" s="118" t="n"/>
      <c r="BC421" s="118" t="n"/>
      <c r="BD421" s="118" t="n"/>
      <c r="BE421" s="118" t="n"/>
      <c r="BF421" s="118" t="n"/>
      <c r="BG421" s="118" t="n"/>
      <c r="BH421" s="118" t="n"/>
      <c r="BI421" s="118" t="n"/>
      <c r="BJ421" s="118" t="n"/>
      <c r="BK421" s="118" t="n"/>
      <c r="BL421" s="118" t="n"/>
      <c r="BM421" s="118" t="n"/>
      <c r="BN421" s="118" t="n"/>
      <c r="BO421" s="118" t="n"/>
      <c r="BP421" s="118" t="n"/>
      <c r="BQ421" s="118" t="n"/>
      <c r="BR421" s="118" t="n"/>
      <c r="BS421" s="118" t="n"/>
      <c r="BT421" s="118">
        <f>COUNTIF(B421:BS421,1)</f>
        <v/>
      </c>
      <c r="BV421" s="76">
        <f>TRIM(RIGHT(A421, LEN(A421) - FIND("@", SUBSTITUTE(A421, " ", "@", LEN(A421)-LEN(SUBSTITUTE(A421," ",""))))))</f>
        <v/>
      </c>
      <c r="BW421" s="76">
        <f>TRIM(LEFT(A421,FIND(" ",A421&amp;" ")-1))</f>
        <v/>
      </c>
      <c r="BX421">
        <f>+IF(BV421=BV420,"Same","Diff")</f>
        <v/>
      </c>
      <c r="BY421">
        <f>IF(BX421="Same",IF(BW421=BW420,"same","Diff"))</f>
        <v/>
      </c>
    </row>
    <row r="422" ht="17" customHeight="1">
      <c r="A422" s="59" t="inlineStr">
        <is>
          <t>Rusty French</t>
        </is>
      </c>
      <c r="B422" s="117" t="n"/>
      <c r="C422" s="117" t="n"/>
      <c r="D422" s="117" t="n"/>
      <c r="E422" s="117" t="n"/>
      <c r="F422" s="117" t="n"/>
      <c r="G422" s="117" t="n"/>
      <c r="H422" s="117" t="n"/>
      <c r="I422" s="117" t="n"/>
      <c r="J422" s="118" t="n">
        <v>1</v>
      </c>
      <c r="K422" s="118" t="n"/>
      <c r="L422" s="118" t="n"/>
      <c r="M422" s="118" t="n"/>
      <c r="N422" s="118" t="n"/>
      <c r="O422" s="118" t="n"/>
      <c r="P422" s="118" t="n"/>
      <c r="Q422" s="118" t="n"/>
      <c r="R422" s="118" t="n"/>
      <c r="S422" s="118" t="n">
        <v>1</v>
      </c>
      <c r="T422" s="118" t="n">
        <v>1</v>
      </c>
      <c r="U422" s="118" t="n">
        <v>1</v>
      </c>
      <c r="V422" s="118" t="n"/>
      <c r="W422" s="118" t="n">
        <v>1</v>
      </c>
      <c r="X422" s="118" t="n">
        <v>1</v>
      </c>
      <c r="Y422" s="118" t="n">
        <v>1</v>
      </c>
      <c r="Z422" s="118" t="n">
        <v>1</v>
      </c>
      <c r="AA422" s="118" t="n"/>
      <c r="AB422" s="118" t="n"/>
      <c r="AC422" s="118" t="n"/>
      <c r="AD422" s="118" t="n"/>
      <c r="AE422" s="118" t="n"/>
      <c r="AF422" s="118" t="n"/>
      <c r="AG422" s="118" t="n"/>
      <c r="AH422" s="118" t="n"/>
      <c r="AI422" s="118" t="n"/>
      <c r="AJ422" s="118" t="n"/>
      <c r="AK422" s="118" t="n"/>
      <c r="AL422" s="118" t="n"/>
      <c r="AM422" s="118" t="n"/>
      <c r="AN422" s="118" t="n"/>
      <c r="AO422" s="118" t="n"/>
      <c r="AP422" s="118" t="n"/>
      <c r="AQ422" s="118" t="n"/>
      <c r="AR422" s="118" t="n"/>
      <c r="AS422" s="118" t="n"/>
      <c r="AT422" s="118" t="n"/>
      <c r="AU422" s="118" t="n"/>
      <c r="AV422" s="118" t="n"/>
      <c r="AW422" s="118" t="n"/>
      <c r="AX422" s="118" t="n"/>
      <c r="AY422" s="118" t="n"/>
      <c r="AZ422" s="118" t="n"/>
      <c r="BA422" s="118" t="n"/>
      <c r="BB422" s="118" t="n"/>
      <c r="BC422" s="118" t="n"/>
      <c r="BD422" s="118" t="n"/>
      <c r="BE422" s="118" t="n"/>
      <c r="BF422" s="118" t="n"/>
      <c r="BG422" s="118" t="n"/>
      <c r="BH422" s="118" t="n"/>
      <c r="BI422" s="118" t="n"/>
      <c r="BJ422" s="118" t="n"/>
      <c r="BK422" s="118" t="n"/>
      <c r="BL422" s="118" t="n"/>
      <c r="BM422" s="118" t="n"/>
      <c r="BN422" s="118" t="n"/>
      <c r="BO422" s="118" t="n"/>
      <c r="BP422" s="118" t="n"/>
      <c r="BQ422" s="118" t="n"/>
      <c r="BR422" s="118" t="n"/>
      <c r="BS422" s="118" t="n"/>
      <c r="BT422" s="118">
        <f>COUNTIF(B422:BS422,1)</f>
        <v/>
      </c>
      <c r="BV422" s="76">
        <f>TRIM(RIGHT(A422, LEN(A422) - FIND("@", SUBSTITUTE(A422, " ", "@", LEN(A422)-LEN(SUBSTITUTE(A422," ",""))))))</f>
        <v/>
      </c>
      <c r="BW422" s="76">
        <f>TRIM(LEFT(A422,FIND(" ",A422&amp;" ")-1))</f>
        <v/>
      </c>
      <c r="BX422">
        <f>+IF(BV422=BV421,"Same","Diff")</f>
        <v/>
      </c>
      <c r="BY422">
        <f>IF(BX422="Same",IF(BW422=BW421,"same","Diff"))</f>
        <v/>
      </c>
    </row>
    <row r="423" ht="17" customHeight="1">
      <c r="A423" s="59" t="inlineStr">
        <is>
          <t>Geoff Full</t>
        </is>
      </c>
      <c r="B423" s="117" t="n"/>
      <c r="C423" s="117" t="n"/>
      <c r="D423" s="117" t="n"/>
      <c r="E423" s="117" t="n"/>
      <c r="F423" s="117" t="n"/>
      <c r="G423" s="117" t="n"/>
      <c r="H423" s="117" t="n"/>
      <c r="I423" s="117" t="n"/>
      <c r="J423" s="118" t="n"/>
      <c r="K423" s="118" t="n"/>
      <c r="L423" s="118" t="n"/>
      <c r="M423" s="118" t="n"/>
      <c r="N423" s="118" t="n"/>
      <c r="O423" s="118" t="n"/>
      <c r="P423" s="118" t="n"/>
      <c r="Q423" s="118" t="n"/>
      <c r="R423" s="118" t="n"/>
      <c r="S423" s="118" t="n"/>
      <c r="T423" s="118" t="n"/>
      <c r="U423" s="118" t="n"/>
      <c r="V423" s="118" t="n"/>
      <c r="W423" s="118" t="n"/>
      <c r="X423" s="118" t="n"/>
      <c r="Y423" s="118" t="n"/>
      <c r="Z423" s="118" t="n"/>
      <c r="AA423" s="118" t="n"/>
      <c r="AB423" s="118" t="n"/>
      <c r="AC423" s="118" t="n"/>
      <c r="AD423" s="118" t="n"/>
      <c r="AE423" s="118" t="n"/>
      <c r="AF423" s="118" t="n">
        <v>1</v>
      </c>
      <c r="AG423" s="118" t="n">
        <v>1</v>
      </c>
      <c r="AH423" s="118" t="n"/>
      <c r="AI423" s="118" t="n">
        <v>1</v>
      </c>
      <c r="AJ423" s="118" t="n">
        <v>1</v>
      </c>
      <c r="AK423" s="118" t="n"/>
      <c r="AL423" s="118" t="n"/>
      <c r="AM423" s="118" t="n"/>
      <c r="AN423" s="118" t="n"/>
      <c r="AO423" s="118" t="n"/>
      <c r="AP423" s="118" t="n"/>
      <c r="AQ423" s="118" t="n">
        <v>1</v>
      </c>
      <c r="AR423" s="118" t="n"/>
      <c r="AS423" s="118" t="n">
        <v>1</v>
      </c>
      <c r="AT423" s="118" t="n"/>
      <c r="AU423" s="118" t="n">
        <v>1</v>
      </c>
      <c r="AV423" s="118" t="n"/>
      <c r="AW423" s="118" t="n"/>
      <c r="AX423" s="118" t="n"/>
      <c r="AY423" s="118" t="n"/>
      <c r="AZ423" s="118" t="n"/>
      <c r="BA423" s="118" t="n"/>
      <c r="BB423" s="118" t="n"/>
      <c r="BC423" s="118" t="n"/>
      <c r="BD423" s="118" t="n"/>
      <c r="BE423" s="118" t="n"/>
      <c r="BF423" s="118" t="n"/>
      <c r="BG423" s="118" t="n"/>
      <c r="BH423" s="118" t="n"/>
      <c r="BI423" s="118" t="n"/>
      <c r="BJ423" s="118" t="n"/>
      <c r="BK423" s="118" t="n"/>
      <c r="BL423" s="118" t="n"/>
      <c r="BM423" s="118" t="n"/>
      <c r="BN423" s="118" t="n"/>
      <c r="BO423" s="118" t="n"/>
      <c r="BP423" s="118" t="n"/>
      <c r="BQ423" s="118" t="n"/>
      <c r="BR423" s="118" t="n"/>
      <c r="BS423" s="118" t="n"/>
      <c r="BT423" s="118">
        <f>COUNTIF(B423:BS423,1)</f>
        <v/>
      </c>
      <c r="BV423" s="76">
        <f>TRIM(RIGHT(A423, LEN(A423) - FIND("@", SUBSTITUTE(A423, " ", "@", LEN(A423)-LEN(SUBSTITUTE(A423," ",""))))))</f>
        <v/>
      </c>
      <c r="BW423" s="76">
        <f>TRIM(LEFT(A423,FIND(" ",A423&amp;" ")-1))</f>
        <v/>
      </c>
      <c r="BX423">
        <f>+IF(BV423=BV422,"Same","Diff")</f>
        <v/>
      </c>
      <c r="BY423">
        <f>IF(BX423="Same",IF(BW423=BW422,"same","Diff"))</f>
        <v/>
      </c>
    </row>
    <row r="424" ht="17" customHeight="1">
      <c r="A424" s="59" t="inlineStr">
        <is>
          <t>Geoffrey Full</t>
        </is>
      </c>
      <c r="B424" s="117" t="n"/>
      <c r="C424" s="117" t="n"/>
      <c r="D424" s="117" t="n"/>
      <c r="E424" s="117" t="n"/>
      <c r="F424" s="117" t="n"/>
      <c r="G424" s="117" t="n"/>
      <c r="H424" s="117" t="n"/>
      <c r="I424" s="117" t="n"/>
      <c r="J424" s="118" t="n"/>
      <c r="K424" s="118" t="n"/>
      <c r="L424" s="118" t="n"/>
      <c r="M424" s="118" t="n"/>
      <c r="N424" s="118" t="n"/>
      <c r="O424" s="118" t="n"/>
      <c r="P424" s="118" t="n"/>
      <c r="Q424" s="118" t="n"/>
      <c r="R424" s="118" t="n"/>
      <c r="S424" s="118" t="n"/>
      <c r="T424" s="118" t="n"/>
      <c r="U424" s="118" t="n"/>
      <c r="V424" s="118" t="n"/>
      <c r="W424" s="118" t="n"/>
      <c r="X424" s="118" t="n"/>
      <c r="Y424" s="118" t="n"/>
      <c r="Z424" s="118" t="n"/>
      <c r="AA424" s="118" t="n"/>
      <c r="AB424" s="118" t="n"/>
      <c r="AC424" s="118" t="n"/>
      <c r="AD424" s="118" t="n"/>
      <c r="AE424" s="118" t="n">
        <v>1</v>
      </c>
      <c r="AF424" s="118" t="n"/>
      <c r="AG424" s="118" t="n"/>
      <c r="AH424" s="118" t="n">
        <v>1</v>
      </c>
      <c r="AI424" s="118" t="n"/>
      <c r="AJ424" s="118" t="n"/>
      <c r="AK424" s="118" t="n"/>
      <c r="AL424" s="118" t="n"/>
      <c r="AM424" s="118" t="n"/>
      <c r="AN424" s="118" t="n"/>
      <c r="AO424" s="118" t="n"/>
      <c r="AP424" s="118" t="n"/>
      <c r="AQ424" s="118" t="n"/>
      <c r="AR424" s="118" t="n"/>
      <c r="AS424" s="118" t="n"/>
      <c r="AT424" s="118" t="n"/>
      <c r="AU424" s="118" t="n"/>
      <c r="AV424" s="118" t="n"/>
      <c r="AW424" s="118" t="n"/>
      <c r="AX424" s="118" t="n"/>
      <c r="AY424" s="118" t="n"/>
      <c r="AZ424" s="118" t="n"/>
      <c r="BA424" s="118" t="n"/>
      <c r="BB424" s="118" t="n"/>
      <c r="BC424" s="118" t="n"/>
      <c r="BD424" s="118" t="n"/>
      <c r="BE424" s="118" t="n"/>
      <c r="BF424" s="118" t="n"/>
      <c r="BG424" s="118" t="n"/>
      <c r="BH424" s="118" t="n"/>
      <c r="BI424" s="118" t="n"/>
      <c r="BJ424" s="118" t="n"/>
      <c r="BK424" s="118" t="n"/>
      <c r="BL424" s="118" t="n"/>
      <c r="BM424" s="118" t="n"/>
      <c r="BN424" s="118" t="n"/>
      <c r="BO424" s="118" t="n"/>
      <c r="BP424" s="118" t="n"/>
      <c r="BQ424" s="118" t="n"/>
      <c r="BR424" s="118" t="n"/>
      <c r="BS424" s="118" t="n"/>
      <c r="BT424" s="118">
        <f>COUNTIF(B424:BS424,1)</f>
        <v/>
      </c>
      <c r="BV424" s="76">
        <f>TRIM(RIGHT(A424, LEN(A424) - FIND("@", SUBSTITUTE(A424, " ", "@", LEN(A424)-LEN(SUBSTITUTE(A424," ",""))))))</f>
        <v/>
      </c>
      <c r="BW424" s="76">
        <f>TRIM(LEFT(A424,FIND(" ",A424&amp;" ")-1))</f>
        <v/>
      </c>
      <c r="BX424">
        <f>+IF(BV424=BV423,"Same","Diff")</f>
        <v/>
      </c>
      <c r="BY424">
        <f>IF(BX424="Same",IF(BW424=BW423,"same","Diff"))</f>
        <v/>
      </c>
    </row>
    <row r="425" ht="17" customHeight="1">
      <c r="A425" s="61" t="inlineStr">
        <is>
          <t>Bryce Fullwood</t>
        </is>
      </c>
      <c r="B425" s="120" t="n"/>
      <c r="C425" s="120" t="n"/>
      <c r="D425" s="120" t="n"/>
      <c r="E425" s="120" t="n"/>
      <c r="F425" s="120" t="n"/>
      <c r="G425" s="120" t="n"/>
      <c r="H425" s="120" t="n"/>
      <c r="I425" s="120" t="n"/>
      <c r="J425" s="118" t="n"/>
      <c r="K425" s="118" t="n"/>
      <c r="L425" s="118" t="n"/>
      <c r="M425" s="118" t="n"/>
      <c r="N425" s="118" t="n"/>
      <c r="O425" s="118" t="n"/>
      <c r="P425" s="118" t="n"/>
      <c r="Q425" s="118" t="n"/>
      <c r="R425" s="118" t="n"/>
      <c r="S425" s="118" t="n"/>
      <c r="T425" s="118" t="n"/>
      <c r="U425" s="118" t="n"/>
      <c r="V425" s="118" t="n"/>
      <c r="W425" s="118" t="n"/>
      <c r="X425" s="118" t="n"/>
      <c r="Y425" s="118" t="n"/>
      <c r="Z425" s="118" t="n"/>
      <c r="AA425" s="118" t="n"/>
      <c r="AB425" s="118" t="n"/>
      <c r="AC425" s="118" t="n"/>
      <c r="AD425" s="118" t="n"/>
      <c r="AE425" s="118" t="n"/>
      <c r="AF425" s="118" t="n"/>
      <c r="AG425" s="118" t="n"/>
      <c r="AH425" s="118" t="n"/>
      <c r="AI425" s="118" t="n"/>
      <c r="AJ425" s="118" t="n"/>
      <c r="AK425" s="118" t="n"/>
      <c r="AL425" s="118" t="n"/>
      <c r="AM425" s="118" t="n"/>
      <c r="AN425" s="118" t="n"/>
      <c r="AO425" s="118" t="n"/>
      <c r="AP425" s="118" t="n"/>
      <c r="AQ425" s="118" t="n"/>
      <c r="AR425" s="118" t="n"/>
      <c r="AS425" s="118" t="n"/>
      <c r="AT425" s="118" t="n"/>
      <c r="AU425" s="118" t="n"/>
      <c r="AV425" s="118" t="n"/>
      <c r="AW425" s="118" t="n"/>
      <c r="AX425" s="118" t="n"/>
      <c r="AY425" s="118" t="n"/>
      <c r="AZ425" s="118" t="n"/>
      <c r="BA425" s="118" t="n"/>
      <c r="BB425" s="118" t="n"/>
      <c r="BC425" s="118" t="n"/>
      <c r="BD425" s="118" t="n"/>
      <c r="BE425" s="118" t="n"/>
      <c r="BF425" s="118" t="n"/>
      <c r="BG425" s="118" t="n"/>
      <c r="BH425" s="118" t="n"/>
      <c r="BI425" s="118" t="n"/>
      <c r="BJ425" s="118" t="n"/>
      <c r="BK425" s="118" t="n">
        <v>1</v>
      </c>
      <c r="BL425" s="118" t="n">
        <v>1</v>
      </c>
      <c r="BM425" s="118" t="n">
        <v>1</v>
      </c>
      <c r="BN425" s="118" t="n">
        <v>1</v>
      </c>
      <c r="BO425" s="118" t="n">
        <v>1</v>
      </c>
      <c r="BP425" s="118" t="n">
        <v>1</v>
      </c>
      <c r="BQ425" s="118" t="n">
        <v>1</v>
      </c>
      <c r="BR425" s="118" t="n">
        <v>1</v>
      </c>
      <c r="BS425" s="118" t="n">
        <v>1</v>
      </c>
      <c r="BT425" s="118">
        <f>COUNTIF(B425:BS425,1)</f>
        <v/>
      </c>
      <c r="BV425" s="76">
        <f>TRIM(RIGHT(A425, LEN(A425) - FIND("@", SUBSTITUTE(A425, " ", "@", LEN(A425)-LEN(SUBSTITUTE(A425," ",""))))))</f>
        <v/>
      </c>
      <c r="BW425" s="76">
        <f>TRIM(LEFT(A425,FIND(" ",A425&amp;" ")-1))</f>
        <v/>
      </c>
      <c r="BX425">
        <f>+IF(BV425=BV424,"Same","Diff")</f>
        <v/>
      </c>
      <c r="BY425">
        <f>IF(BX425="Same",IF(BW425=BW424,"same","Diff"))</f>
        <v/>
      </c>
    </row>
    <row r="426" ht="17" customHeight="1">
      <c r="A426" s="59" t="inlineStr">
        <is>
          <t>George Fury</t>
        </is>
      </c>
      <c r="B426" s="117" t="n"/>
      <c r="C426" s="117" t="n"/>
      <c r="D426" s="117" t="n"/>
      <c r="E426" s="117" t="n"/>
      <c r="F426" s="117" t="n"/>
      <c r="G426" s="117" t="n"/>
      <c r="H426" s="117" t="n"/>
      <c r="I426" s="117" t="n"/>
      <c r="J426" s="118" t="n"/>
      <c r="K426" s="118" t="n"/>
      <c r="L426" s="118" t="n"/>
      <c r="M426" s="118" t="n"/>
      <c r="N426" s="118" t="n"/>
      <c r="O426" s="118" t="n"/>
      <c r="P426" s="118" t="n"/>
      <c r="Q426" s="118" t="n"/>
      <c r="R426" s="118" t="n"/>
      <c r="S426" s="118" t="n"/>
      <c r="T426" s="118" t="n"/>
      <c r="U426" s="118" t="n"/>
      <c r="V426" s="118" t="n"/>
      <c r="W426" s="118" t="n">
        <v>1</v>
      </c>
      <c r="X426" s="118" t="n">
        <v>1</v>
      </c>
      <c r="Y426" s="118" t="n">
        <v>1</v>
      </c>
      <c r="Z426" s="118" t="n">
        <v>1</v>
      </c>
      <c r="AA426" s="118" t="n">
        <v>1</v>
      </c>
      <c r="AB426" s="118" t="n">
        <v>1</v>
      </c>
      <c r="AC426" s="118" t="n">
        <v>1</v>
      </c>
      <c r="AD426" s="118" t="n">
        <v>1</v>
      </c>
      <c r="AE426" s="118" t="n">
        <v>1</v>
      </c>
      <c r="AF426" s="118" t="n">
        <v>1</v>
      </c>
      <c r="AG426" s="118" t="n"/>
      <c r="AH426" s="118" t="n"/>
      <c r="AI426" s="118" t="n"/>
      <c r="AJ426" s="118" t="n"/>
      <c r="AK426" s="118" t="n"/>
      <c r="AL426" s="118" t="n"/>
      <c r="AM426" s="118" t="n"/>
      <c r="AN426" s="118" t="n"/>
      <c r="AO426" s="118" t="n"/>
      <c r="AP426" s="118" t="n"/>
      <c r="AQ426" s="118" t="n"/>
      <c r="AR426" s="118" t="n"/>
      <c r="AS426" s="118" t="n"/>
      <c r="AT426" s="118" t="n"/>
      <c r="AU426" s="118" t="n"/>
      <c r="AV426" s="118" t="n"/>
      <c r="AW426" s="118" t="n"/>
      <c r="AX426" s="118" t="n"/>
      <c r="AY426" s="118" t="n"/>
      <c r="AZ426" s="118" t="n"/>
      <c r="BA426" s="118" t="n"/>
      <c r="BB426" s="118" t="n"/>
      <c r="BC426" s="118" t="n"/>
      <c r="BD426" s="118" t="n"/>
      <c r="BE426" s="118" t="n"/>
      <c r="BF426" s="118" t="n"/>
      <c r="BG426" s="118" t="n"/>
      <c r="BH426" s="118" t="n"/>
      <c r="BI426" s="118" t="n"/>
      <c r="BJ426" s="118" t="n"/>
      <c r="BK426" s="118" t="n"/>
      <c r="BL426" s="118" t="n"/>
      <c r="BM426" s="118" t="n"/>
      <c r="BN426" s="118" t="n"/>
      <c r="BO426" s="118" t="n"/>
      <c r="BP426" s="118" t="n"/>
      <c r="BQ426" s="118" t="n"/>
      <c r="BR426" s="118" t="n"/>
      <c r="BS426" s="118" t="n"/>
      <c r="BT426" s="118">
        <f>COUNTIF(B426:BS426,1)</f>
        <v/>
      </c>
      <c r="BV426" s="76">
        <f>TRIM(RIGHT(A426, LEN(A426) - FIND("@", SUBSTITUTE(A426, " ", "@", LEN(A426)-LEN(SUBSTITUTE(A426," ",""))))))</f>
        <v/>
      </c>
      <c r="BW426" s="76">
        <f>TRIM(LEFT(A426,FIND(" ",A426&amp;" ")-1))</f>
        <v/>
      </c>
      <c r="BX426">
        <f>+IF(BV426=BV425,"Same","Diff")</f>
        <v/>
      </c>
      <c r="BY426">
        <f>IF(BX426="Same",IF(BW426=BW425,"same","Diff"))</f>
        <v/>
      </c>
    </row>
    <row r="427" ht="17" customHeight="1">
      <c r="A427" s="59" t="inlineStr">
        <is>
          <t>Hiroshi Fushida</t>
        </is>
      </c>
      <c r="B427" s="117" t="n"/>
      <c r="C427" s="117" t="n"/>
      <c r="D427" s="117" t="n"/>
      <c r="E427" s="117" t="n"/>
      <c r="F427" s="117" t="n"/>
      <c r="G427" s="117" t="n"/>
      <c r="H427" s="117" t="n"/>
      <c r="I427" s="117" t="n"/>
      <c r="J427" s="118" t="n"/>
      <c r="K427" s="118" t="n"/>
      <c r="L427" s="118" t="n"/>
      <c r="M427" s="118" t="n"/>
      <c r="N427" s="118" t="n"/>
      <c r="O427" s="118" t="n"/>
      <c r="P427" s="118" t="n"/>
      <c r="Q427" s="118" t="n">
        <v>1</v>
      </c>
      <c r="R427" s="118" t="n"/>
      <c r="S427" s="118" t="n"/>
      <c r="T427" s="118" t="n"/>
      <c r="U427" s="118" t="n"/>
      <c r="V427" s="118" t="n"/>
      <c r="W427" s="118" t="n"/>
      <c r="X427" s="118" t="n"/>
      <c r="Y427" s="118" t="n"/>
      <c r="Z427" s="118" t="n"/>
      <c r="AA427" s="118" t="n"/>
      <c r="AB427" s="118" t="n"/>
      <c r="AC427" s="118" t="n"/>
      <c r="AD427" s="118" t="n"/>
      <c r="AE427" s="118" t="n"/>
      <c r="AF427" s="118" t="n"/>
      <c r="AG427" s="118" t="n"/>
      <c r="AH427" s="118" t="n"/>
      <c r="AI427" s="118" t="n"/>
      <c r="AJ427" s="118" t="n"/>
      <c r="AK427" s="118" t="n"/>
      <c r="AL427" s="118" t="n"/>
      <c r="AM427" s="118" t="n"/>
      <c r="AN427" s="118" t="n"/>
      <c r="AO427" s="118" t="n"/>
      <c r="AP427" s="118" t="n"/>
      <c r="AQ427" s="118" t="n"/>
      <c r="AR427" s="118" t="n"/>
      <c r="AS427" s="118" t="n"/>
      <c r="AT427" s="118" t="n"/>
      <c r="AU427" s="118" t="n"/>
      <c r="AV427" s="118" t="n"/>
      <c r="AW427" s="118" t="n"/>
      <c r="AX427" s="118" t="n"/>
      <c r="AY427" s="118" t="n"/>
      <c r="AZ427" s="118" t="n"/>
      <c r="BA427" s="118" t="n"/>
      <c r="BB427" s="118" t="n"/>
      <c r="BC427" s="118" t="n"/>
      <c r="BD427" s="118" t="n"/>
      <c r="BE427" s="118" t="n"/>
      <c r="BF427" s="118" t="n"/>
      <c r="BG427" s="118" t="n"/>
      <c r="BH427" s="118" t="n"/>
      <c r="BI427" s="118" t="n"/>
      <c r="BJ427" s="118" t="n"/>
      <c r="BK427" s="118" t="n"/>
      <c r="BL427" s="118" t="n"/>
      <c r="BM427" s="118" t="n"/>
      <c r="BN427" s="118" t="n"/>
      <c r="BO427" s="118" t="n"/>
      <c r="BP427" s="118" t="n"/>
      <c r="BQ427" s="118" t="n"/>
      <c r="BR427" s="118" t="n"/>
      <c r="BS427" s="118" t="n"/>
      <c r="BT427" s="118">
        <f>COUNTIF(B427:BS427,1)</f>
        <v/>
      </c>
      <c r="BV427" s="76">
        <f>TRIM(RIGHT(A427, LEN(A427) - FIND("@", SUBSTITUTE(A427, " ", "@", LEN(A427)-LEN(SUBSTITUTE(A427," ",""))))))</f>
        <v/>
      </c>
      <c r="BW427" s="76">
        <f>TRIM(LEFT(A427,FIND(" ",A427&amp;" ")-1))</f>
        <v/>
      </c>
      <c r="BX427">
        <f>+IF(BV427=BV426,"Same","Diff")</f>
        <v/>
      </c>
      <c r="BY427">
        <f>IF(BX427="Same",IF(BW427=BW426,"same","Diff"))</f>
        <v/>
      </c>
    </row>
    <row r="428" ht="17" customHeight="1">
      <c r="A428" s="60" t="inlineStr">
        <is>
          <t>Dean Gall</t>
        </is>
      </c>
      <c r="B428" s="119" t="n"/>
      <c r="C428" s="119" t="n"/>
      <c r="D428" s="119" t="n"/>
      <c r="E428" s="119" t="n"/>
      <c r="F428" s="119" t="n"/>
      <c r="G428" s="119" t="n"/>
      <c r="H428" s="119" t="n"/>
      <c r="I428" s="119" t="n"/>
      <c r="J428" s="118" t="n"/>
      <c r="K428" s="118" t="n"/>
      <c r="L428" s="118" t="n"/>
      <c r="M428" s="118" t="n"/>
      <c r="N428" s="118" t="n"/>
      <c r="O428" s="118" t="n"/>
      <c r="P428" s="118" t="n"/>
      <c r="Q428" s="118" t="n"/>
      <c r="R428" s="118" t="n"/>
      <c r="S428" s="118" t="n"/>
      <c r="T428" s="118" t="n">
        <v>1</v>
      </c>
      <c r="U428" s="118" t="n">
        <v>1</v>
      </c>
      <c r="V428" s="118" t="n"/>
      <c r="W428" s="118" t="n">
        <v>1</v>
      </c>
      <c r="X428" s="118" t="n"/>
      <c r="Y428" s="118" t="n"/>
      <c r="Z428" s="118" t="n"/>
      <c r="AA428" s="118" t="n"/>
      <c r="AB428" s="118" t="n"/>
      <c r="AC428" s="118" t="n"/>
      <c r="AD428" s="118" t="n"/>
      <c r="AE428" s="118" t="n"/>
      <c r="AF428" s="118" t="n"/>
      <c r="AG428" s="118" t="n"/>
      <c r="AH428" s="118" t="n"/>
      <c r="AI428" s="118" t="n"/>
      <c r="AJ428" s="118" t="n"/>
      <c r="AK428" s="118" t="n"/>
      <c r="AL428" s="118" t="n"/>
      <c r="AM428" s="118" t="n"/>
      <c r="AN428" s="118" t="n"/>
      <c r="AO428" s="118" t="n"/>
      <c r="AP428" s="118" t="n"/>
      <c r="AQ428" s="118" t="n"/>
      <c r="AR428" s="118" t="n"/>
      <c r="AS428" s="118" t="n"/>
      <c r="AT428" s="118" t="n"/>
      <c r="AU428" s="118" t="n"/>
      <c r="AV428" s="118" t="n"/>
      <c r="AW428" s="118" t="n"/>
      <c r="AX428" s="118" t="n"/>
      <c r="AY428" s="118" t="n"/>
      <c r="AZ428" s="118" t="n"/>
      <c r="BA428" s="118" t="n"/>
      <c r="BB428" s="118" t="n"/>
      <c r="BC428" s="118" t="n"/>
      <c r="BD428" s="118" t="n"/>
      <c r="BE428" s="118" t="n"/>
      <c r="BF428" s="118" t="n"/>
      <c r="BG428" s="118" t="n"/>
      <c r="BH428" s="118" t="n"/>
      <c r="BI428" s="118" t="n"/>
      <c r="BJ428" s="118" t="n"/>
      <c r="BK428" s="118" t="n"/>
      <c r="BL428" s="118" t="n"/>
      <c r="BM428" s="118" t="n"/>
      <c r="BN428" s="118" t="n"/>
      <c r="BO428" s="118" t="n"/>
      <c r="BP428" s="118" t="n"/>
      <c r="BQ428" s="118" t="n"/>
      <c r="BR428" s="118" t="n"/>
      <c r="BS428" s="118" t="n"/>
      <c r="BT428" s="118">
        <f>COUNTIF(B428:BS428,1)</f>
        <v/>
      </c>
      <c r="BV428" s="76">
        <f>TRIM(RIGHT(A428, LEN(A428) - FIND("@", SUBSTITUTE(A428, " ", "@", LEN(A428)-LEN(SUBSTITUTE(A428," ",""))))))</f>
        <v/>
      </c>
      <c r="BW428" s="76">
        <f>TRIM(LEFT(A428,FIND(" ",A428&amp;" ")-1))</f>
        <v/>
      </c>
      <c r="BX428">
        <f>+IF(BV428=BV427,"Same","Diff")</f>
        <v/>
      </c>
      <c r="BY428">
        <f>IF(BX428="Same",IF(BW428=BW427,"same","Diff"))</f>
        <v/>
      </c>
    </row>
    <row r="429" ht="19" customHeight="1">
      <c r="A429" s="60" t="inlineStr">
        <is>
          <t>Denis Gallagher[2]</t>
        </is>
      </c>
      <c r="B429" s="119" t="n"/>
      <c r="C429" s="119" t="n"/>
      <c r="D429" s="119" t="n"/>
      <c r="E429" s="119" t="n"/>
      <c r="F429" s="119" t="n"/>
      <c r="G429" s="119" t="n"/>
      <c r="H429" s="119" t="n"/>
      <c r="I429" s="119" t="n"/>
      <c r="J429" s="118" t="n"/>
      <c r="K429" s="118" t="n"/>
      <c r="L429" s="118" t="n"/>
      <c r="M429" s="118" t="n"/>
      <c r="N429" s="118" t="n"/>
      <c r="O429" s="118" t="n"/>
      <c r="P429" s="118" t="n">
        <v>1</v>
      </c>
      <c r="Q429" s="118" t="n"/>
      <c r="R429" s="118" t="n"/>
      <c r="S429" s="118" t="n"/>
      <c r="T429" s="118" t="n"/>
      <c r="U429" s="118" t="n"/>
      <c r="V429" s="118" t="n"/>
      <c r="W429" s="118" t="n"/>
      <c r="X429" s="118" t="n"/>
      <c r="Y429" s="118" t="n"/>
      <c r="Z429" s="118" t="n"/>
      <c r="AA429" s="118" t="n"/>
      <c r="AB429" s="118" t="n"/>
      <c r="AC429" s="118" t="n"/>
      <c r="AD429" s="118" t="n"/>
      <c r="AE429" s="118" t="n"/>
      <c r="AF429" s="118" t="n"/>
      <c r="AG429" s="118" t="n"/>
      <c r="AH429" s="118" t="n"/>
      <c r="AI429" s="118" t="n"/>
      <c r="AJ429" s="118" t="n"/>
      <c r="AK429" s="118" t="n"/>
      <c r="AL429" s="118" t="n"/>
      <c r="AM429" s="118" t="n"/>
      <c r="AN429" s="118" t="n"/>
      <c r="AO429" s="118" t="n"/>
      <c r="AP429" s="118" t="n"/>
      <c r="AQ429" s="118" t="n"/>
      <c r="AR429" s="118" t="n"/>
      <c r="AS429" s="118" t="n"/>
      <c r="AT429" s="118" t="n"/>
      <c r="AU429" s="118" t="n"/>
      <c r="AV429" s="118" t="n"/>
      <c r="AW429" s="118" t="n"/>
      <c r="AX429" s="118" t="n"/>
      <c r="AY429" s="118" t="n"/>
      <c r="AZ429" s="118" t="n"/>
      <c r="BA429" s="118" t="n"/>
      <c r="BB429" s="118" t="n"/>
      <c r="BC429" s="118" t="n"/>
      <c r="BD429" s="118" t="n"/>
      <c r="BE429" s="118" t="n"/>
      <c r="BF429" s="118" t="n"/>
      <c r="BG429" s="118" t="n"/>
      <c r="BH429" s="118" t="n"/>
      <c r="BI429" s="118" t="n"/>
      <c r="BJ429" s="118" t="n"/>
      <c r="BK429" s="118" t="n"/>
      <c r="BL429" s="118" t="n"/>
      <c r="BM429" s="118" t="n"/>
      <c r="BN429" s="118" t="n"/>
      <c r="BO429" s="118" t="n"/>
      <c r="BP429" s="118" t="n"/>
      <c r="BQ429" s="118" t="n"/>
      <c r="BR429" s="118" t="n"/>
      <c r="BS429" s="118" t="n"/>
      <c r="BT429" s="118">
        <f>COUNTIF(B429:BS429,1)</f>
        <v/>
      </c>
      <c r="BV429" s="76">
        <f>TRIM(RIGHT(A429, LEN(A429) - FIND("@", SUBSTITUTE(A429, " ", "@", LEN(A429)-LEN(SUBSTITUTE(A429," ",""))))))</f>
        <v/>
      </c>
      <c r="BW429" s="76">
        <f>TRIM(LEFT(A429,FIND(" ",A429&amp;" ")-1))</f>
        <v/>
      </c>
      <c r="BX429">
        <f>+IF(BV429=BV428,"Same","Diff")</f>
        <v/>
      </c>
      <c r="BY429">
        <f>IF(BX429="Same",IF(BW429=BW428,"same","Diff"))</f>
        <v/>
      </c>
    </row>
    <row r="430" ht="17" customHeight="1">
      <c r="A430" s="158" t="inlineStr">
        <is>
          <t>Murray Galt</t>
        </is>
      </c>
      <c r="B430" s="119" t="n">
        <v>1</v>
      </c>
      <c r="C430" s="119" t="n"/>
      <c r="D430" s="119" t="n"/>
      <c r="E430" s="119" t="n"/>
      <c r="F430" s="119" t="n"/>
      <c r="G430" s="119" t="n"/>
      <c r="H430" s="119" t="n"/>
      <c r="I430" s="119" t="n"/>
      <c r="J430" s="118" t="n"/>
      <c r="K430" s="118" t="n"/>
      <c r="L430" s="118" t="n"/>
      <c r="M430" s="118" t="n"/>
      <c r="N430" s="118" t="n"/>
      <c r="O430" s="118" t="n"/>
      <c r="P430" s="118" t="n"/>
      <c r="Q430" s="118" t="n"/>
      <c r="R430" s="118" t="n"/>
      <c r="S430" s="118" t="n"/>
      <c r="T430" s="118" t="n"/>
      <c r="U430" s="118" t="n"/>
      <c r="V430" s="118" t="n"/>
      <c r="W430" s="118" t="n"/>
      <c r="X430" s="118" t="n"/>
      <c r="Y430" s="118" t="n"/>
      <c r="Z430" s="118" t="n"/>
      <c r="AA430" s="118" t="n"/>
      <c r="AB430" s="118" t="n"/>
      <c r="AC430" s="118" t="n"/>
      <c r="AD430" s="118" t="n"/>
      <c r="AE430" s="118" t="n"/>
      <c r="AF430" s="118" t="n"/>
      <c r="AG430" s="118" t="n"/>
      <c r="AH430" s="118" t="n"/>
      <c r="AI430" s="118" t="n"/>
      <c r="AJ430" s="118" t="n"/>
      <c r="AK430" s="118" t="n"/>
      <c r="AL430" s="118" t="n"/>
      <c r="AM430" s="118" t="n"/>
      <c r="AN430" s="118" t="n"/>
      <c r="AO430" s="118" t="n"/>
      <c r="AP430" s="118" t="n"/>
      <c r="AQ430" s="118" t="n"/>
      <c r="AR430" s="118" t="n"/>
      <c r="AS430" s="118" t="n"/>
      <c r="AT430" s="118" t="n"/>
      <c r="AU430" s="118" t="n"/>
      <c r="AV430" s="118" t="n"/>
      <c r="AW430" s="118" t="n"/>
      <c r="AX430" s="118" t="n"/>
      <c r="AY430" s="118" t="n"/>
      <c r="AZ430" s="118" t="n"/>
      <c r="BA430" s="118" t="n"/>
      <c r="BB430" s="118" t="n"/>
      <c r="BC430" s="118" t="n"/>
      <c r="BD430" s="118" t="n"/>
      <c r="BE430" s="118" t="n"/>
      <c r="BF430" s="118" t="n"/>
      <c r="BG430" s="118" t="n"/>
      <c r="BH430" s="118" t="n"/>
      <c r="BI430" s="118" t="n"/>
      <c r="BJ430" s="118" t="n"/>
      <c r="BK430" s="118" t="n"/>
      <c r="BL430" s="118" t="n"/>
      <c r="BM430" s="118" t="n"/>
      <c r="BN430" s="118" t="n"/>
      <c r="BO430" s="118" t="n"/>
      <c r="BP430" s="118" t="n"/>
      <c r="BQ430" s="118" t="n"/>
      <c r="BR430" s="118" t="n"/>
      <c r="BS430" s="118" t="n"/>
      <c r="BT430" s="118">
        <f>COUNTIF(B430:BS430,1)</f>
        <v/>
      </c>
      <c r="BV430" s="76">
        <f>TRIM(RIGHT(A430, LEN(A430) - FIND("@", SUBSTITUTE(A430, " ", "@", LEN(A430)-LEN(SUBSTITUTE(A430," ",""))))))</f>
        <v/>
      </c>
      <c r="BW430" s="76">
        <f>TRIM(LEFT(A430,FIND(" ",A430&amp;" ")-1))</f>
        <v/>
      </c>
      <c r="BX430">
        <f>+IF(BV430=BV429,"Same","Diff")</f>
        <v/>
      </c>
      <c r="BY430">
        <f>IF(BX430="Same",IF(BW430=BW429,"same","Diff"))</f>
        <v/>
      </c>
    </row>
    <row r="431" ht="17" customHeight="1">
      <c r="A431" s="60" t="inlineStr">
        <is>
          <t>Harry Gapps</t>
        </is>
      </c>
      <c r="B431" s="119" t="n"/>
      <c r="C431" s="119" t="n"/>
      <c r="D431" s="119" t="n"/>
      <c r="E431" s="119" t="n"/>
      <c r="F431" s="119" t="n"/>
      <c r="G431" s="119" t="n"/>
      <c r="H431" s="119" t="n">
        <v>1</v>
      </c>
      <c r="I431" s="119" t="n"/>
      <c r="J431" s="118" t="n"/>
      <c r="K431" s="118" t="n">
        <v>1</v>
      </c>
      <c r="L431" s="118" t="n">
        <v>1</v>
      </c>
      <c r="M431" s="118" t="n"/>
      <c r="N431" s="118" t="n"/>
      <c r="O431" s="118" t="n"/>
      <c r="P431" s="118" t="n"/>
      <c r="Q431" s="118" t="n"/>
      <c r="R431" s="118" t="n"/>
      <c r="S431" s="118" t="n"/>
      <c r="T431" s="118" t="n"/>
      <c r="U431" s="118" t="n"/>
      <c r="V431" s="118" t="n"/>
      <c r="W431" s="118" t="n"/>
      <c r="X431" s="118" t="n"/>
      <c r="Y431" s="118" t="n"/>
      <c r="Z431" s="118" t="n"/>
      <c r="AA431" s="118" t="n"/>
      <c r="AB431" s="118" t="n"/>
      <c r="AC431" s="118" t="n"/>
      <c r="AD431" s="118" t="n"/>
      <c r="AE431" s="118" t="n"/>
      <c r="AF431" s="118" t="n"/>
      <c r="AG431" s="118" t="n"/>
      <c r="AH431" s="118" t="n"/>
      <c r="AI431" s="118" t="n"/>
      <c r="AJ431" s="118" t="n"/>
      <c r="AK431" s="118" t="n"/>
      <c r="AL431" s="118" t="n"/>
      <c r="AM431" s="118" t="n"/>
      <c r="AN431" s="118" t="n"/>
      <c r="AO431" s="118" t="n"/>
      <c r="AP431" s="118" t="n"/>
      <c r="AQ431" s="118" t="n"/>
      <c r="AR431" s="118" t="n"/>
      <c r="AS431" s="118" t="n"/>
      <c r="AT431" s="118" t="n"/>
      <c r="AU431" s="118" t="n"/>
      <c r="AV431" s="118" t="n"/>
      <c r="AW431" s="118" t="n"/>
      <c r="AX431" s="118" t="n"/>
      <c r="AY431" s="118" t="n"/>
      <c r="AZ431" s="118" t="n"/>
      <c r="BA431" s="118" t="n"/>
      <c r="BB431" s="118" t="n"/>
      <c r="BC431" s="118" t="n"/>
      <c r="BD431" s="118" t="n"/>
      <c r="BE431" s="118" t="n"/>
      <c r="BF431" s="118" t="n"/>
      <c r="BG431" s="118" t="n"/>
      <c r="BH431" s="118" t="n"/>
      <c r="BI431" s="118" t="n"/>
      <c r="BJ431" s="118" t="n"/>
      <c r="BK431" s="118" t="n"/>
      <c r="BL431" s="118" t="n"/>
      <c r="BM431" s="118" t="n"/>
      <c r="BN431" s="118" t="n"/>
      <c r="BO431" s="118" t="n"/>
      <c r="BP431" s="118" t="n"/>
      <c r="BQ431" s="118" t="n"/>
      <c r="BR431" s="118" t="n"/>
      <c r="BS431" s="118" t="n"/>
      <c r="BT431" s="118">
        <f>COUNTIF(B431:BS431,1)</f>
        <v/>
      </c>
      <c r="BV431" s="76">
        <f>TRIM(RIGHT(A431, LEN(A431) - FIND("@", SUBSTITUTE(A431, " ", "@", LEN(A431)-LEN(SUBSTITUTE(A431," ",""))))))</f>
        <v/>
      </c>
      <c r="BW431" s="76">
        <f>TRIM(LEFT(A431,FIND(" ",A431&amp;" ")-1))</f>
        <v/>
      </c>
      <c r="BX431">
        <f>+IF(BV431=BV430,"Same","Diff")</f>
        <v/>
      </c>
      <c r="BY431">
        <f>IF(BX431="Same",IF(BW431=BW430,"same","Diff"))</f>
        <v/>
      </c>
    </row>
    <row r="432" ht="17" customHeight="1">
      <c r="A432" s="160" t="inlineStr">
        <is>
          <t>Calvin Gardiner</t>
        </is>
      </c>
      <c r="B432" s="117" t="n"/>
      <c r="C432" s="117" t="n"/>
      <c r="D432" s="117" t="n"/>
      <c r="E432" s="117" t="n"/>
      <c r="F432" s="117" t="n"/>
      <c r="G432" s="117" t="n"/>
      <c r="H432" s="117" t="n"/>
      <c r="I432" s="117" t="n"/>
      <c r="J432" s="118" t="n"/>
      <c r="K432" s="118" t="n"/>
      <c r="L432" s="118" t="n"/>
      <c r="M432" s="118" t="n"/>
      <c r="N432" s="118" t="n"/>
      <c r="O432" s="118" t="n"/>
      <c r="P432" s="118" t="n"/>
      <c r="Q432" s="118" t="n"/>
      <c r="R432" s="118" t="n"/>
      <c r="S432" s="118" t="n"/>
      <c r="T432" s="118" t="n"/>
      <c r="U432" s="118" t="n"/>
      <c r="V432" s="118" t="n"/>
      <c r="W432" s="118" t="n"/>
      <c r="X432" s="118" t="n"/>
      <c r="Y432" s="118" t="n"/>
      <c r="Z432" s="118" t="n"/>
      <c r="AA432" s="118" t="n"/>
      <c r="AB432" s="118" t="n"/>
      <c r="AC432" s="118" t="n"/>
      <c r="AD432" s="118" t="n"/>
      <c r="AE432" s="118" t="n"/>
      <c r="AF432" s="118" t="n"/>
      <c r="AG432" s="118" t="n">
        <v>1</v>
      </c>
      <c r="AH432" s="118" t="n">
        <v>1</v>
      </c>
      <c r="AI432" s="118" t="n">
        <v>1</v>
      </c>
      <c r="AJ432" s="118" t="n"/>
      <c r="AK432" s="118" t="n"/>
      <c r="AL432" s="118" t="n"/>
      <c r="AM432" s="118" t="n"/>
      <c r="AN432" s="118" t="n"/>
      <c r="AO432" s="118" t="n"/>
      <c r="AP432" s="118" t="n"/>
      <c r="AQ432" s="118" t="n"/>
      <c r="AR432" s="118" t="n"/>
      <c r="AS432" s="118" t="n"/>
      <c r="AT432" s="118" t="n"/>
      <c r="AU432" s="118" t="n"/>
      <c r="AV432" s="118" t="n"/>
      <c r="AW432" s="118" t="n"/>
      <c r="AX432" s="118" t="n"/>
      <c r="AY432" s="118" t="n"/>
      <c r="AZ432" s="118" t="n"/>
      <c r="BA432" s="118" t="n"/>
      <c r="BB432" s="118" t="n"/>
      <c r="BC432" s="118" t="n"/>
      <c r="BD432" s="118" t="n"/>
      <c r="BE432" s="118" t="n"/>
      <c r="BF432" s="118" t="n"/>
      <c r="BG432" s="118" t="n"/>
      <c r="BH432" s="118" t="n"/>
      <c r="BI432" s="118" t="n"/>
      <c r="BJ432" s="118" t="n"/>
      <c r="BK432" s="118" t="n"/>
      <c r="BL432" s="118" t="n"/>
      <c r="BM432" s="118" t="n"/>
      <c r="BN432" s="118" t="n"/>
      <c r="BO432" s="118" t="n"/>
      <c r="BP432" s="118" t="n"/>
      <c r="BQ432" s="118" t="n"/>
      <c r="BR432" s="118" t="n"/>
      <c r="BS432" s="118" t="n"/>
      <c r="BT432" s="118">
        <f>COUNTIF(B432:BS432,1)</f>
        <v/>
      </c>
      <c r="BV432" s="76">
        <f>TRIM(RIGHT(A432, LEN(A432) - FIND("@", SUBSTITUTE(A432, " ", "@", LEN(A432)-LEN(SUBSTITUTE(A432," ",""))))))</f>
        <v/>
      </c>
      <c r="BW432" s="76">
        <f>TRIM(LEFT(A432,FIND(" ",A432&amp;" ")-1))</f>
        <v/>
      </c>
      <c r="BX432">
        <f>+IF(BV432=BV431,"Same","Diff")</f>
        <v/>
      </c>
      <c r="BY432">
        <f>IF(BX432="Same",IF(BW432=BW431,"same","Diff"))</f>
        <v/>
      </c>
    </row>
    <row r="433" ht="17" customHeight="1">
      <c r="A433" s="59" t="inlineStr">
        <is>
          <t>Frank Gardner</t>
        </is>
      </c>
      <c r="B433" s="117" t="n"/>
      <c r="C433" s="117" t="n"/>
      <c r="D433" s="117" t="n"/>
      <c r="E433" s="117" t="n"/>
      <c r="F433" s="117" t="n"/>
      <c r="G433" s="117" t="n"/>
      <c r="H433" s="117" t="n"/>
      <c r="I433" s="117" t="n"/>
      <c r="J433" s="118" t="n">
        <v>1</v>
      </c>
      <c r="K433" s="118" t="n"/>
      <c r="L433" s="118" t="n"/>
      <c r="M433" s="118" t="n"/>
      <c r="N433" s="118" t="n"/>
      <c r="O433" s="118" t="n"/>
      <c r="P433" s="118" t="n">
        <v>1</v>
      </c>
      <c r="Q433" s="118" t="n">
        <v>1</v>
      </c>
      <c r="R433" s="118" t="n">
        <v>1</v>
      </c>
      <c r="S433" s="118" t="n">
        <v>1</v>
      </c>
      <c r="T433" s="118" t="n"/>
      <c r="U433" s="118" t="n"/>
      <c r="V433" s="118" t="n"/>
      <c r="W433" s="118" t="n"/>
      <c r="X433" s="118" t="n"/>
      <c r="Y433" s="118" t="n">
        <v>1</v>
      </c>
      <c r="Z433" s="118" t="n"/>
      <c r="AA433" s="118" t="n"/>
      <c r="AB433" s="118" t="n"/>
      <c r="AC433" s="118" t="n"/>
      <c r="AD433" s="118" t="n"/>
      <c r="AE433" s="118" t="n"/>
      <c r="AF433" s="118" t="n"/>
      <c r="AG433" s="118" t="n"/>
      <c r="AH433" s="118" t="n"/>
      <c r="AI433" s="118" t="n"/>
      <c r="AJ433" s="118" t="n"/>
      <c r="AK433" s="118" t="n"/>
      <c r="AL433" s="118" t="n"/>
      <c r="AM433" s="118" t="n"/>
      <c r="AN433" s="118" t="n"/>
      <c r="AO433" s="118" t="n"/>
      <c r="AP433" s="118" t="n"/>
      <c r="AQ433" s="118" t="n"/>
      <c r="AR433" s="118" t="n"/>
      <c r="AS433" s="118" t="n"/>
      <c r="AT433" s="118" t="n"/>
      <c r="AU433" s="118" t="n"/>
      <c r="AV433" s="118" t="n"/>
      <c r="AW433" s="118" t="n"/>
      <c r="AX433" s="118" t="n"/>
      <c r="AY433" s="118" t="n"/>
      <c r="AZ433" s="118" t="n"/>
      <c r="BA433" s="118" t="n"/>
      <c r="BB433" s="118" t="n"/>
      <c r="BC433" s="118" t="n"/>
      <c r="BD433" s="118" t="n"/>
      <c r="BE433" s="118" t="n"/>
      <c r="BF433" s="118" t="n"/>
      <c r="BG433" s="118" t="n"/>
      <c r="BH433" s="118" t="n"/>
      <c r="BI433" s="118" t="n"/>
      <c r="BJ433" s="118" t="n"/>
      <c r="BK433" s="118" t="n"/>
      <c r="BL433" s="118" t="n"/>
      <c r="BM433" s="118" t="n"/>
      <c r="BN433" s="118" t="n"/>
      <c r="BO433" s="118" t="n"/>
      <c r="BP433" s="118" t="n"/>
      <c r="BQ433" s="118" t="n"/>
      <c r="BR433" s="118" t="n"/>
      <c r="BS433" s="118" t="n"/>
      <c r="BT433" s="118">
        <f>COUNTIF(B433:BS433,1)</f>
        <v/>
      </c>
      <c r="BV433" s="76">
        <f>TRIM(RIGHT(A433, LEN(A433) - FIND("@", SUBSTITUTE(A433, " ", "@", LEN(A433)-LEN(SUBSTITUTE(A433," ",""))))))</f>
        <v/>
      </c>
      <c r="BW433" s="76">
        <f>TRIM(LEFT(A433,FIND(" ",A433&amp;" ")-1))</f>
        <v/>
      </c>
      <c r="BX433">
        <f>+IF(BV433=BV432,"Same","Diff")</f>
        <v/>
      </c>
      <c r="BY433">
        <f>IF(BX433="Same",IF(BW433=BW432,"same","Diff"))</f>
        <v/>
      </c>
    </row>
    <row r="434" ht="17" customHeight="1">
      <c r="A434" s="59" t="inlineStr">
        <is>
          <t>Wayne Gardner</t>
        </is>
      </c>
      <c r="B434" s="117" t="n"/>
      <c r="C434" s="117" t="n"/>
      <c r="D434" s="117" t="n"/>
      <c r="E434" s="117" t="n"/>
      <c r="F434" s="117" t="n"/>
      <c r="G434" s="117" t="n"/>
      <c r="H434" s="117" t="n"/>
      <c r="I434" s="117" t="n"/>
      <c r="J434" s="118" t="n"/>
      <c r="K434" s="118" t="n"/>
      <c r="L434" s="118" t="n"/>
      <c r="M434" s="118" t="n"/>
      <c r="N434" s="118" t="n"/>
      <c r="O434" s="118" t="n"/>
      <c r="P434" s="118" t="n"/>
      <c r="Q434" s="118" t="n"/>
      <c r="R434" s="118" t="n"/>
      <c r="S434" s="118" t="n"/>
      <c r="T434" s="118" t="n"/>
      <c r="U434" s="118" t="n"/>
      <c r="V434" s="118" t="n"/>
      <c r="W434" s="118" t="n"/>
      <c r="X434" s="118" t="n"/>
      <c r="Y434" s="118" t="n"/>
      <c r="Z434" s="118" t="n"/>
      <c r="AA434" s="118" t="n"/>
      <c r="AB434" s="118" t="n"/>
      <c r="AC434" s="118" t="n"/>
      <c r="AD434" s="118" t="n"/>
      <c r="AE434" s="118" t="n"/>
      <c r="AF434" s="118" t="n"/>
      <c r="AG434" s="118" t="n"/>
      <c r="AH434" s="118" t="n">
        <v>1</v>
      </c>
      <c r="AI434" s="118" t="n">
        <v>1</v>
      </c>
      <c r="AJ434" s="118" t="n">
        <v>1</v>
      </c>
      <c r="AK434" s="118" t="n">
        <v>1</v>
      </c>
      <c r="AL434" s="118" t="n">
        <v>1</v>
      </c>
      <c r="AM434" s="118" t="n">
        <v>1</v>
      </c>
      <c r="AN434" s="118" t="n"/>
      <c r="AO434" s="118" t="n">
        <v>1</v>
      </c>
      <c r="AP434" s="118" t="n"/>
      <c r="AQ434" s="118" t="n">
        <v>1</v>
      </c>
      <c r="AR434" s="118" t="n"/>
      <c r="AS434" s="118" t="n">
        <v>1</v>
      </c>
      <c r="AT434" s="118" t="n">
        <v>1</v>
      </c>
      <c r="AU434" s="118" t="n"/>
      <c r="AV434" s="118" t="n"/>
      <c r="AW434" s="118" t="n"/>
      <c r="AX434" s="118" t="n"/>
      <c r="AY434" s="118" t="n"/>
      <c r="AZ434" s="118" t="n"/>
      <c r="BA434" s="118" t="n"/>
      <c r="BB434" s="118" t="n"/>
      <c r="BC434" s="118" t="n"/>
      <c r="BD434" s="118" t="n"/>
      <c r="BE434" s="118" t="n"/>
      <c r="BF434" s="118" t="n"/>
      <c r="BG434" s="118" t="n"/>
      <c r="BH434" s="118" t="n"/>
      <c r="BI434" s="118" t="n"/>
      <c r="BJ434" s="118" t="n"/>
      <c r="BK434" s="118" t="n"/>
      <c r="BL434" s="118" t="n"/>
      <c r="BM434" s="118" t="n"/>
      <c r="BN434" s="118" t="n"/>
      <c r="BO434" s="118" t="n"/>
      <c r="BP434" s="118" t="n"/>
      <c r="BQ434" s="118" t="n"/>
      <c r="BR434" s="118" t="n"/>
      <c r="BS434" s="118" t="n"/>
      <c r="BT434" s="118">
        <f>COUNTIF(B434:BS434,1)</f>
        <v/>
      </c>
      <c r="BV434" s="76">
        <f>TRIM(RIGHT(A434, LEN(A434) - FIND("@", SUBSTITUTE(A434, " ", "@", LEN(A434)-LEN(SUBSTITUTE(A434," ",""))))))</f>
        <v/>
      </c>
      <c r="BW434" s="76">
        <f>TRIM(LEFT(A434,FIND(" ",A434&amp;" ")-1))</f>
        <v/>
      </c>
      <c r="BX434">
        <f>+IF(BV434=BV433,"Same","Diff")</f>
        <v/>
      </c>
      <c r="BY434">
        <f>IF(BX434="Same",IF(BW434=BW433,"same","Diff"))</f>
        <v/>
      </c>
    </row>
    <row r="435" ht="17" customHeight="1">
      <c r="A435" s="60" t="inlineStr">
        <is>
          <t>George Garth</t>
        </is>
      </c>
      <c r="B435" s="119" t="n"/>
      <c r="C435" s="119" t="n"/>
      <c r="D435" s="119" t="n"/>
      <c r="E435" s="119" t="n"/>
      <c r="F435" s="119" t="n"/>
      <c r="G435" s="119" t="n"/>
      <c r="H435" s="119" t="n">
        <v>1</v>
      </c>
      <c r="I435" s="119" t="n">
        <v>1</v>
      </c>
      <c r="J435" s="118" t="n">
        <v>1</v>
      </c>
      <c r="K435" s="118" t="n">
        <v>1</v>
      </c>
      <c r="L435" s="118" t="n">
        <v>1</v>
      </c>
      <c r="M435" s="118" t="n">
        <v>1</v>
      </c>
      <c r="N435" s="118" t="n">
        <v>1</v>
      </c>
      <c r="O435" s="118" t="n">
        <v>1</v>
      </c>
      <c r="P435" s="118" t="n">
        <v>1</v>
      </c>
      <c r="Q435" s="118" t="n"/>
      <c r="R435" s="118" t="n"/>
      <c r="S435" s="118" t="n"/>
      <c r="T435" s="118" t="n"/>
      <c r="U435" s="118" t="n"/>
      <c r="V435" s="118" t="n"/>
      <c r="W435" s="118" t="n"/>
      <c r="X435" s="118" t="n"/>
      <c r="Y435" s="118" t="n"/>
      <c r="Z435" s="118" t="n"/>
      <c r="AA435" s="118" t="n"/>
      <c r="AB435" s="118" t="n"/>
      <c r="AC435" s="118" t="n"/>
      <c r="AD435" s="118" t="n"/>
      <c r="AE435" s="118" t="n"/>
      <c r="AF435" s="118" t="n"/>
      <c r="AG435" s="118" t="n"/>
      <c r="AH435" s="118" t="n"/>
      <c r="AI435" s="118" t="n"/>
      <c r="AJ435" s="118" t="n"/>
      <c r="AK435" s="118" t="n"/>
      <c r="AL435" s="118" t="n"/>
      <c r="AM435" s="118" t="n"/>
      <c r="AN435" s="118" t="n"/>
      <c r="AO435" s="118" t="n"/>
      <c r="AP435" s="118" t="n"/>
      <c r="AQ435" s="118" t="n"/>
      <c r="AR435" s="118" t="n"/>
      <c r="AS435" s="118" t="n"/>
      <c r="AT435" s="118" t="n"/>
      <c r="AU435" s="118" t="n"/>
      <c r="AV435" s="118" t="n"/>
      <c r="AW435" s="118" t="n"/>
      <c r="AX435" s="118" t="n"/>
      <c r="AY435" s="118" t="n"/>
      <c r="AZ435" s="118" t="n"/>
      <c r="BA435" s="118" t="n"/>
      <c r="BB435" s="118" t="n"/>
      <c r="BC435" s="118" t="n"/>
      <c r="BD435" s="118" t="n"/>
      <c r="BE435" s="118" t="n"/>
      <c r="BF435" s="118" t="n"/>
      <c r="BG435" s="118" t="n"/>
      <c r="BH435" s="118" t="n"/>
      <c r="BI435" s="118" t="n"/>
      <c r="BJ435" s="118" t="n"/>
      <c r="BK435" s="118" t="n"/>
      <c r="BL435" s="118" t="n"/>
      <c r="BM435" s="118" t="n"/>
      <c r="BN435" s="118" t="n"/>
      <c r="BO435" s="118" t="n"/>
      <c r="BP435" s="118" t="n"/>
      <c r="BQ435" s="118" t="n"/>
      <c r="BR435" s="118" t="n"/>
      <c r="BS435" s="118" t="n"/>
      <c r="BT435" s="118">
        <f>COUNTIF(B435:BS435,1)</f>
        <v/>
      </c>
      <c r="BV435" s="76">
        <f>TRIM(RIGHT(A435, LEN(A435) - FIND("@", SUBSTITUTE(A435, " ", "@", LEN(A435)-LEN(SUBSTITUTE(A435," ",""))))))</f>
        <v/>
      </c>
      <c r="BW435" s="76">
        <f>TRIM(LEFT(A435,FIND(" ",A435&amp;" ")-1))</f>
        <v/>
      </c>
      <c r="BX435">
        <f>+IF(BV435=BV434,"Same","Diff")</f>
        <v/>
      </c>
      <c r="BY435">
        <f>IF(BX435="Same",IF(BW435=BW434,"same","Diff"))</f>
        <v/>
      </c>
    </row>
    <row r="436" ht="17" customHeight="1">
      <c r="A436" s="60" t="inlineStr">
        <is>
          <t>Bill Gates</t>
        </is>
      </c>
      <c r="B436" s="119" t="n"/>
      <c r="C436" s="119" t="n"/>
      <c r="D436" s="119" t="n"/>
      <c r="E436" s="119" t="n"/>
      <c r="F436" s="119" t="n">
        <v>1</v>
      </c>
      <c r="G436" s="119" t="n"/>
      <c r="H436" s="119" t="n"/>
      <c r="I436" s="119" t="n"/>
      <c r="J436" s="118" t="n"/>
      <c r="K436" s="118" t="n"/>
      <c r="L436" s="118" t="n"/>
      <c r="M436" s="118" t="n"/>
      <c r="N436" s="118" t="n">
        <v>1</v>
      </c>
      <c r="O436" s="118" t="n"/>
      <c r="P436" s="118" t="n"/>
      <c r="Q436" s="118" t="n"/>
      <c r="R436" s="118" t="n"/>
      <c r="S436" s="118" t="n"/>
      <c r="T436" s="118" t="n"/>
      <c r="U436" s="118" t="n"/>
      <c r="V436" s="118" t="n"/>
      <c r="W436" s="118" t="n"/>
      <c r="X436" s="118" t="n"/>
      <c r="Y436" s="118" t="n"/>
      <c r="Z436" s="118" t="n"/>
      <c r="AA436" s="118" t="n"/>
      <c r="AB436" s="118" t="n"/>
      <c r="AC436" s="118" t="n"/>
      <c r="AD436" s="118" t="n"/>
      <c r="AE436" s="118" t="n"/>
      <c r="AF436" s="118" t="n"/>
      <c r="AG436" s="118" t="n"/>
      <c r="AH436" s="118" t="n"/>
      <c r="AI436" s="118" t="n"/>
      <c r="AJ436" s="118" t="n"/>
      <c r="AK436" s="118" t="n"/>
      <c r="AL436" s="118" t="n"/>
      <c r="AM436" s="118" t="n"/>
      <c r="AN436" s="118" t="n"/>
      <c r="AO436" s="118" t="n"/>
      <c r="AP436" s="118" t="n"/>
      <c r="AQ436" s="118" t="n"/>
      <c r="AR436" s="118" t="n"/>
      <c r="AS436" s="118" t="n"/>
      <c r="AT436" s="118" t="n"/>
      <c r="AU436" s="118" t="n"/>
      <c r="AV436" s="118" t="n"/>
      <c r="AW436" s="118" t="n"/>
      <c r="AX436" s="118" t="n"/>
      <c r="AY436" s="118" t="n"/>
      <c r="AZ436" s="118" t="n"/>
      <c r="BA436" s="118" t="n"/>
      <c r="BB436" s="118" t="n"/>
      <c r="BC436" s="118" t="n"/>
      <c r="BD436" s="118" t="n"/>
      <c r="BE436" s="118" t="n"/>
      <c r="BF436" s="118" t="n"/>
      <c r="BG436" s="118" t="n"/>
      <c r="BH436" s="118" t="n"/>
      <c r="BI436" s="118" t="n"/>
      <c r="BJ436" s="118" t="n"/>
      <c r="BK436" s="118" t="n"/>
      <c r="BL436" s="118" t="n"/>
      <c r="BM436" s="118" t="n"/>
      <c r="BN436" s="118" t="n"/>
      <c r="BO436" s="118" t="n"/>
      <c r="BP436" s="118" t="n"/>
      <c r="BQ436" s="118" t="n"/>
      <c r="BR436" s="118" t="n"/>
      <c r="BS436" s="118" t="n"/>
      <c r="BT436" s="118">
        <f>COUNTIF(B436:BS436,1)</f>
        <v/>
      </c>
      <c r="BV436" s="76">
        <f>TRIM(RIGHT(A436, LEN(A436) - FIND("@", SUBSTITUTE(A436, " ", "@", LEN(A436)-LEN(SUBSTITUTE(A436," ",""))))))</f>
        <v/>
      </c>
      <c r="BW436" s="76">
        <f>TRIM(LEFT(A436,FIND(" ",A436&amp;" ")-1))</f>
        <v/>
      </c>
      <c r="BX436">
        <f>+IF(BV436=BV435,"Same","Diff")</f>
        <v/>
      </c>
      <c r="BY436">
        <f>IF(BX436="Same",IF(BW436=BW435,"same","Diff"))</f>
        <v/>
      </c>
    </row>
    <row r="437" ht="17" customHeight="1">
      <c r="A437" s="60" t="inlineStr">
        <is>
          <t>Jack Gates</t>
        </is>
      </c>
      <c r="B437" s="119" t="n"/>
      <c r="C437" s="119" t="n"/>
      <c r="D437" s="119" t="n"/>
      <c r="E437" s="119" t="n"/>
      <c r="F437" s="119" t="n">
        <v>1</v>
      </c>
      <c r="G437" s="119" t="n"/>
      <c r="H437" s="119" t="n"/>
      <c r="I437" s="119" t="n"/>
      <c r="J437" s="118" t="n"/>
      <c r="K437" s="118" t="n"/>
      <c r="L437" s="118" t="n"/>
      <c r="M437" s="118" t="n"/>
      <c r="N437" s="118" t="n"/>
      <c r="O437" s="118" t="n"/>
      <c r="P437" s="118" t="n"/>
      <c r="Q437" s="118" t="n"/>
      <c r="R437" s="118" t="n"/>
      <c r="S437" s="118" t="n"/>
      <c r="T437" s="118" t="n"/>
      <c r="U437" s="118" t="n"/>
      <c r="V437" s="118" t="n"/>
      <c r="W437" s="118" t="n"/>
      <c r="X437" s="118" t="n"/>
      <c r="Y437" s="118" t="n"/>
      <c r="Z437" s="118" t="n"/>
      <c r="AA437" s="118" t="n"/>
      <c r="AB437" s="118" t="n"/>
      <c r="AC437" s="118" t="n"/>
      <c r="AD437" s="118" t="n"/>
      <c r="AE437" s="118" t="n"/>
      <c r="AF437" s="118" t="n"/>
      <c r="AG437" s="118" t="n"/>
      <c r="AH437" s="118" t="n"/>
      <c r="AI437" s="118" t="n"/>
      <c r="AJ437" s="118" t="n"/>
      <c r="AK437" s="118" t="n"/>
      <c r="AL437" s="118" t="n"/>
      <c r="AM437" s="118" t="n"/>
      <c r="AN437" s="118" t="n"/>
      <c r="AO437" s="118" t="n"/>
      <c r="AP437" s="118" t="n"/>
      <c r="AQ437" s="118" t="n"/>
      <c r="AR437" s="118" t="n"/>
      <c r="AS437" s="118" t="n"/>
      <c r="AT437" s="118" t="n"/>
      <c r="AU437" s="118" t="n"/>
      <c r="AV437" s="118" t="n"/>
      <c r="AW437" s="118" t="n"/>
      <c r="AX437" s="118" t="n"/>
      <c r="AY437" s="118" t="n"/>
      <c r="AZ437" s="118" t="n"/>
      <c r="BA437" s="118" t="n"/>
      <c r="BB437" s="118" t="n"/>
      <c r="BC437" s="118" t="n"/>
      <c r="BD437" s="118" t="n"/>
      <c r="BE437" s="118" t="n"/>
      <c r="BF437" s="118" t="n"/>
      <c r="BG437" s="118" t="n"/>
      <c r="BH437" s="118" t="n"/>
      <c r="BI437" s="118" t="n"/>
      <c r="BJ437" s="118" t="n"/>
      <c r="BK437" s="118" t="n"/>
      <c r="BL437" s="118" t="n"/>
      <c r="BM437" s="118" t="n"/>
      <c r="BN437" s="118" t="n"/>
      <c r="BO437" s="118" t="n"/>
      <c r="BP437" s="118" t="n"/>
      <c r="BQ437" s="118" t="n"/>
      <c r="BR437" s="118" t="n"/>
      <c r="BS437" s="118" t="n"/>
      <c r="BT437" s="118">
        <f>COUNTIF(B437:BS437,1)</f>
        <v/>
      </c>
      <c r="BV437" s="76">
        <f>TRIM(RIGHT(A437, LEN(A437) - FIND("@", SUBSTITUTE(A437, " ", "@", LEN(A437)-LEN(SUBSTITUTE(A437," ",""))))))</f>
        <v/>
      </c>
      <c r="BW437" s="76">
        <f>TRIM(LEFT(A437,FIND(" ",A437&amp;" ")-1))</f>
        <v/>
      </c>
      <c r="BX437">
        <f>+IF(BV437=BV436,"Same","Diff")</f>
        <v/>
      </c>
      <c r="BY437">
        <f>IF(BX437="Same",IF(BW437=BW436,"same","Diff"))</f>
        <v/>
      </c>
    </row>
    <row r="438" ht="17" customHeight="1">
      <c r="A438" s="60" t="inlineStr">
        <is>
          <t>Jim Gates</t>
        </is>
      </c>
      <c r="B438" s="119" t="n"/>
      <c r="C438" s="119" t="n"/>
      <c r="D438" s="119" t="n"/>
      <c r="E438" s="119" t="n">
        <v>1</v>
      </c>
      <c r="F438" s="119" t="n"/>
      <c r="G438" s="119" t="n"/>
      <c r="H438" s="119" t="n"/>
      <c r="I438" s="119" t="n"/>
      <c r="J438" s="118" t="n"/>
      <c r="K438" s="118" t="n"/>
      <c r="L438" s="118" t="n"/>
      <c r="M438" s="118" t="n"/>
      <c r="N438" s="118" t="n"/>
      <c r="O438" s="118" t="n"/>
      <c r="P438" s="118" t="n"/>
      <c r="Q438" s="118" t="n"/>
      <c r="R438" s="118" t="n"/>
      <c r="S438" s="118" t="n"/>
      <c r="T438" s="118" t="n"/>
      <c r="U438" s="118" t="n"/>
      <c r="V438" s="118" t="n"/>
      <c r="W438" s="118" t="n"/>
      <c r="X438" s="118" t="n"/>
      <c r="Y438" s="118" t="n"/>
      <c r="Z438" s="118" t="n"/>
      <c r="AA438" s="118" t="n"/>
      <c r="AB438" s="118" t="n"/>
      <c r="AC438" s="118" t="n"/>
      <c r="AD438" s="118" t="n"/>
      <c r="AE438" s="118" t="n"/>
      <c r="AF438" s="118" t="n"/>
      <c r="AG438" s="118" t="n"/>
      <c r="AH438" s="118" t="n"/>
      <c r="AI438" s="118" t="n"/>
      <c r="AJ438" s="118" t="n"/>
      <c r="AK438" s="118" t="n"/>
      <c r="AL438" s="118" t="n"/>
      <c r="AM438" s="118" t="n"/>
      <c r="AN438" s="118" t="n"/>
      <c r="AO438" s="118" t="n"/>
      <c r="AP438" s="118" t="n"/>
      <c r="AQ438" s="118" t="n"/>
      <c r="AR438" s="118" t="n"/>
      <c r="AS438" s="118" t="n"/>
      <c r="AT438" s="118" t="n"/>
      <c r="AU438" s="118" t="n"/>
      <c r="AV438" s="118" t="n"/>
      <c r="AW438" s="118" t="n"/>
      <c r="AX438" s="118" t="n"/>
      <c r="AY438" s="118" t="n"/>
      <c r="AZ438" s="118" t="n"/>
      <c r="BA438" s="118" t="n"/>
      <c r="BB438" s="118" t="n"/>
      <c r="BC438" s="118" t="n"/>
      <c r="BD438" s="118" t="n"/>
      <c r="BE438" s="118" t="n"/>
      <c r="BF438" s="118" t="n"/>
      <c r="BG438" s="118" t="n"/>
      <c r="BH438" s="118" t="n"/>
      <c r="BI438" s="118" t="n"/>
      <c r="BJ438" s="118" t="n"/>
      <c r="BK438" s="118" t="n"/>
      <c r="BL438" s="118" t="n"/>
      <c r="BM438" s="118" t="n"/>
      <c r="BN438" s="118" t="n"/>
      <c r="BO438" s="118" t="n"/>
      <c r="BP438" s="118" t="n"/>
      <c r="BQ438" s="118" t="n"/>
      <c r="BR438" s="118" t="n"/>
      <c r="BS438" s="118" t="n"/>
      <c r="BT438" s="118">
        <f>COUNTIF(B438:BS438,1)</f>
        <v/>
      </c>
      <c r="BV438" s="76">
        <f>TRIM(RIGHT(A438, LEN(A438) - FIND("@", SUBSTITUTE(A438, " ", "@", LEN(A438)-LEN(SUBSTITUTE(A438," ",""))))))</f>
        <v/>
      </c>
      <c r="BW438" s="76">
        <f>TRIM(LEFT(A438,FIND(" ",A438&amp;" ")-1))</f>
        <v/>
      </c>
      <c r="BX438">
        <f>+IF(BV438=BV437,"Same","Diff")</f>
        <v/>
      </c>
      <c r="BY438">
        <f>IF(BX438="Same",IF(BW438=BW437,"same","Diff"))</f>
        <v/>
      </c>
    </row>
    <row r="439" ht="17" customHeight="1">
      <c r="A439" s="60" t="inlineStr">
        <is>
          <t>John Gates</t>
        </is>
      </c>
      <c r="B439" s="119" t="n"/>
      <c r="C439" s="119" t="n"/>
      <c r="D439" s="119" t="n"/>
      <c r="E439" s="119" t="n"/>
      <c r="F439" s="119" t="n"/>
      <c r="G439" s="119" t="n"/>
      <c r="H439" s="119" t="n"/>
      <c r="I439" s="119" t="n"/>
      <c r="J439" s="118" t="n"/>
      <c r="K439" s="118" t="n"/>
      <c r="L439" s="118" t="n"/>
      <c r="M439" s="118" t="n"/>
      <c r="N439" s="118" t="n"/>
      <c r="O439" s="118" t="n"/>
      <c r="P439" s="118" t="n"/>
      <c r="Q439" s="118" t="n"/>
      <c r="R439" s="118" t="n"/>
      <c r="S439" s="118" t="n"/>
      <c r="T439" s="118" t="n"/>
      <c r="U439" s="118" t="n">
        <v>1</v>
      </c>
      <c r="V439" s="118" t="n">
        <v>1</v>
      </c>
      <c r="W439" s="118" t="n">
        <v>1</v>
      </c>
      <c r="X439" s="118" t="n">
        <v>1</v>
      </c>
      <c r="Y439" s="118" t="n"/>
      <c r="Z439" s="118" t="n"/>
      <c r="AA439" s="118" t="n"/>
      <c r="AB439" s="118" t="n"/>
      <c r="AC439" s="118" t="n"/>
      <c r="AD439" s="118" t="n"/>
      <c r="AE439" s="118" t="n"/>
      <c r="AF439" s="118" t="n"/>
      <c r="AG439" s="118" t="n"/>
      <c r="AH439" s="118" t="n"/>
      <c r="AI439" s="118" t="n"/>
      <c r="AJ439" s="118" t="n"/>
      <c r="AK439" s="118" t="n"/>
      <c r="AL439" s="118" t="n"/>
      <c r="AM439" s="118" t="n"/>
      <c r="AN439" s="118" t="n"/>
      <c r="AO439" s="118" t="n"/>
      <c r="AP439" s="118" t="n"/>
      <c r="AQ439" s="118" t="n"/>
      <c r="AR439" s="118" t="n"/>
      <c r="AS439" s="118" t="n"/>
      <c r="AT439" s="118" t="n"/>
      <c r="AU439" s="118" t="n"/>
      <c r="AV439" s="118" t="n"/>
      <c r="AW439" s="118" t="n"/>
      <c r="AX439" s="118" t="n"/>
      <c r="AY439" s="118" t="n"/>
      <c r="AZ439" s="118" t="n"/>
      <c r="BA439" s="118" t="n"/>
      <c r="BB439" s="118" t="n"/>
      <c r="BC439" s="118" t="n"/>
      <c r="BD439" s="118" t="n"/>
      <c r="BE439" s="118" t="n"/>
      <c r="BF439" s="118" t="n"/>
      <c r="BG439" s="118" t="n"/>
      <c r="BH439" s="118" t="n"/>
      <c r="BI439" s="118" t="n"/>
      <c r="BJ439" s="118" t="n"/>
      <c r="BK439" s="118" t="n"/>
      <c r="BL439" s="118" t="n"/>
      <c r="BM439" s="118" t="n"/>
      <c r="BN439" s="118" t="n"/>
      <c r="BO439" s="118" t="n"/>
      <c r="BP439" s="118" t="n"/>
      <c r="BQ439" s="118" t="n"/>
      <c r="BR439" s="118" t="n"/>
      <c r="BS439" s="118" t="n"/>
      <c r="BT439" s="118">
        <f>COUNTIF(B439:BS439,1)</f>
        <v/>
      </c>
      <c r="BV439" s="76">
        <f>TRIM(RIGHT(A439, LEN(A439) - FIND("@", SUBSTITUTE(A439, " ", "@", LEN(A439)-LEN(SUBSTITUTE(A439," ",""))))))</f>
        <v/>
      </c>
      <c r="BW439" s="76">
        <f>TRIM(LEFT(A439,FIND(" ",A439&amp;" ")-1))</f>
        <v/>
      </c>
      <c r="BX439">
        <f>+IF(BV439=BV438,"Same","Diff")</f>
        <v/>
      </c>
      <c r="BY439">
        <f>IF(BX439="Same",IF(BW439=BW438,"same","Diff"))</f>
        <v/>
      </c>
    </row>
    <row r="440" ht="17" customHeight="1">
      <c r="A440" s="61" t="inlineStr">
        <is>
          <t>Daniel Gaunt</t>
        </is>
      </c>
      <c r="B440" s="120" t="n"/>
      <c r="C440" s="120" t="n"/>
      <c r="D440" s="120" t="n"/>
      <c r="E440" s="120" t="n"/>
      <c r="F440" s="120" t="n"/>
      <c r="G440" s="120" t="n"/>
      <c r="H440" s="120" t="n"/>
      <c r="I440" s="120" t="n"/>
      <c r="J440" s="118" t="n"/>
      <c r="K440" s="118" t="n"/>
      <c r="L440" s="118" t="n"/>
      <c r="M440" s="118" t="n"/>
      <c r="N440" s="118" t="n"/>
      <c r="O440" s="118" t="n"/>
      <c r="P440" s="118" t="n"/>
      <c r="Q440" s="118" t="n"/>
      <c r="R440" s="118" t="n"/>
      <c r="S440" s="118" t="n"/>
      <c r="T440" s="118" t="n"/>
      <c r="U440" s="118" t="n"/>
      <c r="V440" s="118" t="n"/>
      <c r="W440" s="118" t="n"/>
      <c r="X440" s="118" t="n"/>
      <c r="Y440" s="118" t="n"/>
      <c r="Z440" s="118" t="n"/>
      <c r="AA440" s="118" t="n"/>
      <c r="AB440" s="118" t="n"/>
      <c r="AC440" s="118" t="n"/>
      <c r="AD440" s="118" t="n"/>
      <c r="AE440" s="118" t="n"/>
      <c r="AF440" s="118" t="n"/>
      <c r="AG440" s="118" t="n"/>
      <c r="AH440" s="118" t="n"/>
      <c r="AI440" s="118" t="n"/>
      <c r="AJ440" s="118" t="n"/>
      <c r="AK440" s="118" t="n"/>
      <c r="AL440" s="118" t="n"/>
      <c r="AM440" s="118" t="n"/>
      <c r="AN440" s="118" t="n"/>
      <c r="AO440" s="118" t="n"/>
      <c r="AP440" s="118" t="n"/>
      <c r="AQ440" s="118" t="n"/>
      <c r="AR440" s="118" t="n"/>
      <c r="AS440" s="118" t="n"/>
      <c r="AT440" s="118" t="n"/>
      <c r="AU440" s="118" t="n"/>
      <c r="AV440" s="118" t="n"/>
      <c r="AW440" s="118" t="n"/>
      <c r="AX440" s="118" t="n"/>
      <c r="AY440" s="118" t="n"/>
      <c r="AZ440" s="118" t="n"/>
      <c r="BA440" s="118" t="n"/>
      <c r="BB440" s="118" t="n">
        <v>1</v>
      </c>
      <c r="BC440" s="118" t="n"/>
      <c r="BD440" s="118" t="n">
        <v>1</v>
      </c>
      <c r="BE440" s="118" t="n">
        <v>1</v>
      </c>
      <c r="BF440" s="118" t="n">
        <v>1</v>
      </c>
      <c r="BG440" s="118" t="n"/>
      <c r="BH440" s="118" t="n"/>
      <c r="BI440" s="118" t="n"/>
      <c r="BJ440" s="118" t="n"/>
      <c r="BK440" s="118" t="n"/>
      <c r="BL440" s="118" t="n"/>
      <c r="BM440" s="118" t="n"/>
      <c r="BN440" s="118" t="n"/>
      <c r="BO440" s="118" t="n"/>
      <c r="BP440" s="118" t="n"/>
      <c r="BQ440" s="118" t="n"/>
      <c r="BR440" s="118" t="n"/>
      <c r="BS440" s="118" t="n"/>
      <c r="BT440" s="118">
        <f>COUNTIF(B440:BS440,1)</f>
        <v/>
      </c>
      <c r="BV440" s="76">
        <f>TRIM(RIGHT(A440, LEN(A440) - FIND("@", SUBSTITUTE(A440, " ", "@", LEN(A440)-LEN(SUBSTITUTE(A440," ",""))))))</f>
        <v/>
      </c>
      <c r="BW440" s="76">
        <f>TRIM(LEFT(A440,FIND(" ",A440&amp;" ")-1))</f>
        <v/>
      </c>
      <c r="BX440">
        <f>+IF(BV440=BV439,"Same","Diff")</f>
        <v/>
      </c>
      <c r="BY440">
        <f>IF(BX440="Same",IF(BW440=BW439,"same","Diff"))</f>
        <v/>
      </c>
    </row>
    <row r="441" ht="17" customHeight="1">
      <c r="A441" s="61" t="inlineStr">
        <is>
          <t>Oliver Gavin</t>
        </is>
      </c>
      <c r="B441" s="120" t="n"/>
      <c r="C441" s="120" t="n"/>
      <c r="D441" s="120" t="n"/>
      <c r="E441" s="120" t="n"/>
      <c r="F441" s="120" t="n"/>
      <c r="G441" s="120" t="n"/>
      <c r="H441" s="120" t="n"/>
      <c r="I441" s="120" t="n"/>
      <c r="J441" s="118" t="n"/>
      <c r="K441" s="118" t="n"/>
      <c r="L441" s="118" t="n"/>
      <c r="M441" s="118" t="n"/>
      <c r="N441" s="118" t="n"/>
      <c r="O441" s="118" t="n"/>
      <c r="P441" s="118" t="n"/>
      <c r="Q441" s="118" t="n"/>
      <c r="R441" s="118" t="n"/>
      <c r="S441" s="118" t="n"/>
      <c r="T441" s="118" t="n"/>
      <c r="U441" s="118" t="n"/>
      <c r="V441" s="118" t="n"/>
      <c r="W441" s="118" t="n"/>
      <c r="X441" s="118" t="n"/>
      <c r="Y441" s="118" t="n"/>
      <c r="Z441" s="118" t="n"/>
      <c r="AA441" s="118" t="n"/>
      <c r="AB441" s="118" t="n"/>
      <c r="AC441" s="118" t="n"/>
      <c r="AD441" s="118" t="n"/>
      <c r="AE441" s="118" t="n"/>
      <c r="AF441" s="118" t="n"/>
      <c r="AG441" s="118" t="n"/>
      <c r="AH441" s="118" t="n"/>
      <c r="AI441" s="118" t="n"/>
      <c r="AJ441" s="118" t="n"/>
      <c r="AK441" s="118" t="n"/>
      <c r="AL441" s="118" t="n"/>
      <c r="AM441" s="118" t="n"/>
      <c r="AN441" s="118" t="n"/>
      <c r="AO441" s="118" t="n"/>
      <c r="AP441" s="118" t="n"/>
      <c r="AQ441" s="118" t="n"/>
      <c r="AR441" s="118" t="n"/>
      <c r="AS441" s="118" t="n"/>
      <c r="AT441" s="118" t="n"/>
      <c r="AU441" s="118" t="n"/>
      <c r="AV441" s="118" t="n"/>
      <c r="AW441" s="118" t="n"/>
      <c r="AX441" s="118" t="n"/>
      <c r="AY441" s="118" t="n"/>
      <c r="AZ441" s="118" t="n"/>
      <c r="BA441" s="118" t="n"/>
      <c r="BB441" s="118" t="n"/>
      <c r="BC441" s="118" t="n"/>
      <c r="BD441" s="118" t="n"/>
      <c r="BE441" s="118" t="n"/>
      <c r="BF441" s="118" t="n"/>
      <c r="BG441" s="118" t="n">
        <v>1</v>
      </c>
      <c r="BH441" s="118" t="n">
        <v>1</v>
      </c>
      <c r="BI441" s="118" t="n"/>
      <c r="BJ441" s="118" t="n"/>
      <c r="BK441" s="118" t="n"/>
      <c r="BL441" s="118" t="n"/>
      <c r="BM441" s="118" t="n"/>
      <c r="BN441" s="118" t="n"/>
      <c r="BO441" s="118" t="n"/>
      <c r="BP441" s="118" t="n"/>
      <c r="BQ441" s="118" t="n"/>
      <c r="BR441" s="118" t="n"/>
      <c r="BS441" s="118" t="n"/>
      <c r="BT441" s="118">
        <f>COUNTIF(B441:BS441,1)</f>
        <v/>
      </c>
      <c r="BV441" s="76">
        <f>TRIM(RIGHT(A441, LEN(A441) - FIND("@", SUBSTITUTE(A441, " ", "@", LEN(A441)-LEN(SUBSTITUTE(A441," ",""))))))</f>
        <v/>
      </c>
      <c r="BW441" s="76">
        <f>TRIM(LEFT(A441,FIND(" ",A441&amp;" ")-1))</f>
        <v/>
      </c>
      <c r="BX441">
        <f>+IF(BV441=BV440,"Same","Diff")</f>
        <v/>
      </c>
      <c r="BY441">
        <f>IF(BX441="Same",IF(BW441=BW440,"same","Diff"))</f>
        <v/>
      </c>
    </row>
    <row r="442" ht="17" customHeight="1">
      <c r="A442" s="59" t="inlineStr">
        <is>
          <t>Peter Gazzard</t>
        </is>
      </c>
      <c r="B442" s="117" t="n"/>
      <c r="C442" s="117" t="n"/>
      <c r="D442" s="117" t="n"/>
      <c r="E442" s="117" t="n"/>
      <c r="F442" s="117" t="n"/>
      <c r="G442" s="117" t="n"/>
      <c r="H442" s="117" t="n"/>
      <c r="I442" s="117" t="n"/>
      <c r="J442" s="118" t="n"/>
      <c r="K442" s="118" t="n"/>
      <c r="L442" s="118" t="n"/>
      <c r="M442" s="118" t="n"/>
      <c r="N442" s="118" t="n"/>
      <c r="O442" s="118" t="n"/>
      <c r="P442" s="118" t="n"/>
      <c r="Q442" s="118" t="n"/>
      <c r="R442" s="118" t="n"/>
      <c r="S442" s="118" t="n"/>
      <c r="T442" s="118" t="n"/>
      <c r="U442" s="118" t="n"/>
      <c r="V442" s="118" t="n"/>
      <c r="W442" s="118" t="n"/>
      <c r="X442" s="118" t="n"/>
      <c r="Y442" s="118" t="n"/>
      <c r="Z442" s="118" t="n"/>
      <c r="AA442" s="118" t="n"/>
      <c r="AB442" s="118" t="n"/>
      <c r="AC442" s="118" t="n"/>
      <c r="AD442" s="118" t="n"/>
      <c r="AE442" s="118" t="n"/>
      <c r="AF442" s="118" t="n">
        <v>1</v>
      </c>
      <c r="AG442" s="118" t="n">
        <v>1</v>
      </c>
      <c r="AH442" s="118" t="n">
        <v>1</v>
      </c>
      <c r="AI442" s="118" t="n">
        <v>1</v>
      </c>
      <c r="AJ442" s="118" t="n">
        <v>1</v>
      </c>
      <c r="AK442" s="118" t="n">
        <v>1</v>
      </c>
      <c r="AL442" s="118" t="n">
        <v>1</v>
      </c>
      <c r="AM442" s="118" t="n">
        <v>1</v>
      </c>
      <c r="AN442" s="118" t="n"/>
      <c r="AO442" s="118" t="n">
        <v>1</v>
      </c>
      <c r="AP442" s="118" t="n"/>
      <c r="AQ442" s="118" t="n"/>
      <c r="AR442" s="118" t="n"/>
      <c r="AS442" s="118" t="n">
        <v>1</v>
      </c>
      <c r="AT442" s="118" t="n"/>
      <c r="AU442" s="118" t="n"/>
      <c r="AV442" s="118" t="n"/>
      <c r="AW442" s="118" t="n"/>
      <c r="AX442" s="118" t="n"/>
      <c r="AY442" s="118" t="n"/>
      <c r="AZ442" s="118" t="n"/>
      <c r="BA442" s="118" t="n"/>
      <c r="BB442" s="118" t="n"/>
      <c r="BC442" s="118" t="n"/>
      <c r="BD442" s="118" t="n"/>
      <c r="BE442" s="118" t="n"/>
      <c r="BF442" s="118" t="n"/>
      <c r="BG442" s="118" t="n"/>
      <c r="BH442" s="118" t="n"/>
      <c r="BI442" s="118" t="n"/>
      <c r="BJ442" s="118" t="n"/>
      <c r="BK442" s="118" t="n"/>
      <c r="BL442" s="118" t="n"/>
      <c r="BM442" s="118" t="n"/>
      <c r="BN442" s="118" t="n"/>
      <c r="BO442" s="118" t="n"/>
      <c r="BP442" s="118" t="n"/>
      <c r="BQ442" s="118" t="n"/>
      <c r="BR442" s="118" t="n"/>
      <c r="BS442" s="118" t="n"/>
      <c r="BT442" s="118">
        <f>COUNTIF(B442:BS442,1)</f>
        <v/>
      </c>
      <c r="BV442" s="76">
        <f>TRIM(RIGHT(A442, LEN(A442) - FIND("@", SUBSTITUTE(A442, " ", "@", LEN(A442)-LEN(SUBSTITUTE(A442," ",""))))))</f>
        <v/>
      </c>
      <c r="BW442" s="76">
        <f>TRIM(LEFT(A442,FIND(" ",A442&amp;" ")-1))</f>
        <v/>
      </c>
      <c r="BX442">
        <f>+IF(BV442=BV441,"Same","Diff")</f>
        <v/>
      </c>
      <c r="BY442">
        <f>IF(BX442="Same",IF(BW442=BW441,"same","Diff"))</f>
        <v/>
      </c>
    </row>
    <row r="443" ht="17" customHeight="1">
      <c r="A443" s="60" t="inlineStr">
        <is>
          <t>Denis Geary</t>
        </is>
      </c>
      <c r="B443" s="119" t="n"/>
      <c r="C443" s="119" t="n"/>
      <c r="D443" s="119" t="n"/>
      <c r="E443" s="119" t="n"/>
      <c r="F443" s="119" t="n"/>
      <c r="G443" s="119" t="n"/>
      <c r="H443" s="119" t="n">
        <v>1</v>
      </c>
      <c r="I443" s="119" t="n"/>
      <c r="J443" s="118" t="n"/>
      <c r="K443" s="118" t="n"/>
      <c r="L443" s="118" t="n"/>
      <c r="M443" s="118" t="n"/>
      <c r="N443" s="118" t="n"/>
      <c r="O443" s="118" t="n"/>
      <c r="P443" s="118" t="n">
        <v>1</v>
      </c>
      <c r="Q443" s="118" t="n"/>
      <c r="R443" s="118" t="n"/>
      <c r="S443" s="118" t="n"/>
      <c r="T443" s="118" t="n"/>
      <c r="U443" s="118" t="n"/>
      <c r="V443" s="118" t="n"/>
      <c r="W443" s="118" t="n"/>
      <c r="X443" s="118" t="n"/>
      <c r="Y443" s="118" t="n"/>
      <c r="Z443" s="118" t="n"/>
      <c r="AA443" s="118" t="n"/>
      <c r="AB443" s="118" t="n"/>
      <c r="AC443" s="118" t="n"/>
      <c r="AD443" s="118" t="n"/>
      <c r="AE443" s="118" t="n"/>
      <c r="AF443" s="118" t="n"/>
      <c r="AG443" s="118" t="n"/>
      <c r="AH443" s="118" t="n"/>
      <c r="AI443" s="118" t="n"/>
      <c r="AJ443" s="118" t="n"/>
      <c r="AK443" s="118" t="n"/>
      <c r="AL443" s="118" t="n"/>
      <c r="AM443" s="118" t="n"/>
      <c r="AN443" s="118" t="n"/>
      <c r="AO443" s="118" t="n"/>
      <c r="AP443" s="118" t="n"/>
      <c r="AQ443" s="118" t="n"/>
      <c r="AR443" s="118" t="n"/>
      <c r="AS443" s="118" t="n"/>
      <c r="AT443" s="118" t="n"/>
      <c r="AU443" s="118" t="n"/>
      <c r="AV443" s="118" t="n"/>
      <c r="AW443" s="118" t="n"/>
      <c r="AX443" s="118" t="n"/>
      <c r="AY443" s="118" t="n"/>
      <c r="AZ443" s="118" t="n"/>
      <c r="BA443" s="118" t="n"/>
      <c r="BB443" s="118" t="n"/>
      <c r="BC443" s="118" t="n"/>
      <c r="BD443" s="118" t="n"/>
      <c r="BE443" s="118" t="n"/>
      <c r="BF443" s="118" t="n"/>
      <c r="BG443" s="118" t="n"/>
      <c r="BH443" s="118" t="n"/>
      <c r="BI443" s="118" t="n"/>
      <c r="BJ443" s="118" t="n"/>
      <c r="BK443" s="118" t="n"/>
      <c r="BL443" s="118" t="n"/>
      <c r="BM443" s="118" t="n"/>
      <c r="BN443" s="118" t="n"/>
      <c r="BO443" s="118" t="n"/>
      <c r="BP443" s="118" t="n"/>
      <c r="BQ443" s="118" t="n"/>
      <c r="BR443" s="118" t="n"/>
      <c r="BS443" s="118" t="n"/>
      <c r="BT443" s="118">
        <f>COUNTIF(B443:BS443,1)</f>
        <v/>
      </c>
      <c r="BV443" s="76">
        <f>TRIM(RIGHT(A443, LEN(A443) - FIND("@", SUBSTITUTE(A443, " ", "@", LEN(A443)-LEN(SUBSTITUTE(A443," ",""))))))</f>
        <v/>
      </c>
      <c r="BW443" s="76">
        <f>TRIM(LEFT(A443,FIND(" ",A443&amp;" ")-1))</f>
        <v/>
      </c>
      <c r="BX443">
        <f>+IF(BV443=BV442,"Same","Diff")</f>
        <v/>
      </c>
      <c r="BY443">
        <f>IF(BX443="Same",IF(BW443=BW442,"same","Diff"))</f>
        <v/>
      </c>
    </row>
    <row r="444" ht="17" customHeight="1">
      <c r="A444" s="69" t="inlineStr">
        <is>
          <t>Dennis Geary</t>
        </is>
      </c>
      <c r="B444" s="128" t="n"/>
      <c r="C444" s="128" t="n"/>
      <c r="D444" s="128" t="n"/>
      <c r="E444" s="128" t="n"/>
      <c r="F444" s="128" t="n">
        <v>1</v>
      </c>
      <c r="G444" s="128" t="n"/>
      <c r="H444" s="128" t="n"/>
      <c r="I444" s="128" t="n"/>
      <c r="J444" s="133" t="n"/>
      <c r="K444" s="133" t="n"/>
      <c r="L444" s="133" t="n"/>
      <c r="M444" s="133" t="n"/>
      <c r="N444" s="133" t="n"/>
      <c r="O444" s="133" t="n"/>
      <c r="P444" s="133" t="n">
        <v>1</v>
      </c>
      <c r="Q444" s="133" t="n"/>
      <c r="R444" s="133" t="n"/>
      <c r="S444" s="133" t="n"/>
      <c r="T444" s="133" t="n"/>
      <c r="U444" s="133" t="n"/>
      <c r="V444" s="133" t="n"/>
      <c r="W444" s="133" t="n"/>
      <c r="X444" s="133" t="n"/>
      <c r="Y444" s="133" t="n"/>
      <c r="Z444" s="133" t="n"/>
      <c r="AA444" s="133" t="n"/>
      <c r="AB444" s="133" t="n"/>
      <c r="AC444" s="133" t="n"/>
      <c r="AD444" s="133" t="n"/>
      <c r="AE444" s="133" t="n"/>
      <c r="AF444" s="133" t="n"/>
      <c r="AG444" s="133" t="n"/>
      <c r="AH444" s="133" t="n"/>
      <c r="AI444" s="133" t="n"/>
      <c r="AJ444" s="133" t="n"/>
      <c r="AK444" s="133" t="n"/>
      <c r="AL444" s="133" t="n"/>
      <c r="AM444" s="133" t="n"/>
      <c r="AN444" s="133" t="n"/>
      <c r="AO444" s="133" t="n"/>
      <c r="AP444" s="133" t="n"/>
      <c r="AQ444" s="133" t="n"/>
      <c r="AR444" s="133" t="n"/>
      <c r="AS444" s="133" t="n"/>
      <c r="AT444" s="133" t="n"/>
      <c r="AU444" s="133" t="n"/>
      <c r="AV444" s="133" t="n"/>
      <c r="AW444" s="133" t="n"/>
      <c r="AX444" s="133" t="n"/>
      <c r="AY444" s="133" t="n"/>
      <c r="AZ444" s="133" t="n"/>
      <c r="BA444" s="133" t="n"/>
      <c r="BB444" s="133" t="n"/>
      <c r="BC444" s="133" t="n"/>
      <c r="BD444" s="133" t="n"/>
      <c r="BE444" s="133" t="n"/>
      <c r="BF444" s="133" t="n"/>
      <c r="BG444" s="133" t="n"/>
      <c r="BH444" s="133" t="n"/>
      <c r="BI444" s="133" t="n"/>
      <c r="BJ444" s="133" t="n"/>
      <c r="BK444" s="133" t="n"/>
      <c r="BL444" s="133" t="n"/>
      <c r="BM444" s="133" t="n"/>
      <c r="BN444" s="133" t="n"/>
      <c r="BO444" s="133" t="n"/>
      <c r="BP444" s="133" t="n"/>
      <c r="BQ444" s="133" t="n"/>
      <c r="BR444" s="118" t="n"/>
      <c r="BS444" s="133" t="n"/>
      <c r="BT444" s="118">
        <f>COUNTIF(B444:BS444,1)</f>
        <v/>
      </c>
      <c r="BU444" s="77" t="n"/>
      <c r="BV444" s="76">
        <f>TRIM(RIGHT(A444, LEN(A444) - FIND("@", SUBSTITUTE(A444, " ", "@", LEN(A444)-LEN(SUBSTITUTE(A444," ",""))))))</f>
        <v/>
      </c>
      <c r="BW444" s="76">
        <f>TRIM(LEFT(A444,FIND(" ",A444&amp;" ")-1))</f>
        <v/>
      </c>
      <c r="BX444">
        <f>+IF(BV444=BV443,"Same","Diff")</f>
        <v/>
      </c>
      <c r="BY444">
        <f>IF(BX444="Same",IF(BW444=BW443,"same","Diff"))</f>
        <v/>
      </c>
    </row>
    <row r="445" ht="17" customHeight="1">
      <c r="A445" s="59" t="inlineStr">
        <is>
          <t>Fred Geissler</t>
        </is>
      </c>
      <c r="B445" s="117" t="n"/>
      <c r="C445" s="117" t="n"/>
      <c r="D445" s="117" t="n"/>
      <c r="E445" s="117" t="n"/>
      <c r="F445" s="117" t="n"/>
      <c r="G445" s="117" t="n"/>
      <c r="H445" s="117" t="n"/>
      <c r="I445" s="117" t="n"/>
      <c r="J445" s="118" t="n"/>
      <c r="K445" s="118" t="n"/>
      <c r="L445" s="118" t="n"/>
      <c r="M445" s="118" t="n"/>
      <c r="N445" s="118" t="n"/>
      <c r="O445" s="118" t="n"/>
      <c r="P445" s="118" t="n"/>
      <c r="Q445" s="118" t="n"/>
      <c r="R445" s="118" t="n"/>
      <c r="S445" s="118" t="n"/>
      <c r="T445" s="118" t="n"/>
      <c r="U445" s="118" t="n"/>
      <c r="V445" s="118" t="n">
        <v>1</v>
      </c>
      <c r="W445" s="118" t="n">
        <v>1</v>
      </c>
      <c r="X445" s="118" t="n">
        <v>1</v>
      </c>
      <c r="Y445" s="118" t="n">
        <v>1</v>
      </c>
      <c r="Z445" s="118" t="n">
        <v>1</v>
      </c>
      <c r="AA445" s="118" t="n"/>
      <c r="AB445" s="118" t="n">
        <v>1</v>
      </c>
      <c r="AC445" s="118" t="n"/>
      <c r="AD445" s="118" t="n"/>
      <c r="AE445" s="118" t="n"/>
      <c r="AF445" s="118" t="n"/>
      <c r="AG445" s="118" t="n"/>
      <c r="AH445" s="118" t="n"/>
      <c r="AI445" s="118" t="n"/>
      <c r="AJ445" s="118" t="n"/>
      <c r="AK445" s="118" t="n"/>
      <c r="AL445" s="118" t="n"/>
      <c r="AM445" s="118" t="n"/>
      <c r="AN445" s="118" t="n"/>
      <c r="AO445" s="118" t="n"/>
      <c r="AP445" s="118" t="n"/>
      <c r="AQ445" s="118" t="n"/>
      <c r="AR445" s="118" t="n"/>
      <c r="AS445" s="118" t="n"/>
      <c r="AT445" s="118" t="n"/>
      <c r="AU445" s="118" t="n"/>
      <c r="AV445" s="118" t="n"/>
      <c r="AW445" s="118" t="n"/>
      <c r="AX445" s="118" t="n"/>
      <c r="AY445" s="118" t="n"/>
      <c r="AZ445" s="118" t="n"/>
      <c r="BA445" s="118" t="n"/>
      <c r="BB445" s="118" t="n"/>
      <c r="BC445" s="118" t="n"/>
      <c r="BD445" s="118" t="n"/>
      <c r="BE445" s="118" t="n"/>
      <c r="BF445" s="118" t="n"/>
      <c r="BG445" s="118" t="n"/>
      <c r="BH445" s="118" t="n"/>
      <c r="BI445" s="118" t="n"/>
      <c r="BJ445" s="118" t="n"/>
      <c r="BK445" s="118" t="n"/>
      <c r="BL445" s="118" t="n"/>
      <c r="BM445" s="118" t="n"/>
      <c r="BN445" s="118" t="n"/>
      <c r="BO445" s="118" t="n"/>
      <c r="BP445" s="118" t="n"/>
      <c r="BQ445" s="118" t="n"/>
      <c r="BR445" s="118" t="n"/>
      <c r="BS445" s="118" t="n"/>
      <c r="BT445" s="118">
        <f>COUNTIF(B445:BS445,1)</f>
        <v/>
      </c>
      <c r="BV445" s="76">
        <f>TRIM(RIGHT(A445, LEN(A445) - FIND("@", SUBSTITUTE(A445, " ", "@", LEN(A445)-LEN(SUBSTITUTE(A445," ",""))))))</f>
        <v/>
      </c>
      <c r="BW445" s="76">
        <f>TRIM(LEFT(A445,FIND(" ",A445&amp;" ")-1))</f>
        <v/>
      </c>
      <c r="BX445">
        <f>+IF(BV445=BV444,"Same","Diff")</f>
        <v/>
      </c>
      <c r="BY445">
        <f>IF(BX445="Same",IF(BW445=BW444,"same","Diff"))</f>
        <v/>
      </c>
    </row>
    <row r="446" ht="17" customHeight="1">
      <c r="A446" s="60" t="inlineStr">
        <is>
          <t>Bob Genders</t>
        </is>
      </c>
      <c r="B446" s="119" t="n"/>
      <c r="C446" s="119" t="n"/>
      <c r="D446" s="119" t="n"/>
      <c r="E446" s="119" t="n"/>
      <c r="F446" s="119" t="n"/>
      <c r="G446" s="119" t="n"/>
      <c r="H446" s="119" t="n"/>
      <c r="I446" s="119" t="n"/>
      <c r="J446" s="118" t="n">
        <v>1</v>
      </c>
      <c r="K446" s="118" t="n">
        <v>1</v>
      </c>
      <c r="L446" s="118" t="n">
        <v>1</v>
      </c>
      <c r="M446" s="118" t="n"/>
      <c r="N446" s="118" t="n"/>
      <c r="O446" s="118" t="n"/>
      <c r="P446" s="118" t="n"/>
      <c r="Q446" s="118" t="n"/>
      <c r="R446" s="118" t="n"/>
      <c r="S446" s="118" t="n"/>
      <c r="T446" s="118" t="n"/>
      <c r="U446" s="118" t="n"/>
      <c r="V446" s="118" t="n"/>
      <c r="W446" s="118" t="n"/>
      <c r="X446" s="118" t="n"/>
      <c r="Y446" s="118" t="n"/>
      <c r="Z446" s="118" t="n"/>
      <c r="AA446" s="118" t="n"/>
      <c r="AB446" s="118" t="n"/>
      <c r="AC446" s="118" t="n"/>
      <c r="AD446" s="118" t="n"/>
      <c r="AE446" s="118" t="n"/>
      <c r="AF446" s="118" t="n"/>
      <c r="AG446" s="118" t="n"/>
      <c r="AH446" s="118" t="n"/>
      <c r="AI446" s="118" t="n"/>
      <c r="AJ446" s="118" t="n"/>
      <c r="AK446" s="118" t="n"/>
      <c r="AL446" s="118" t="n"/>
      <c r="AM446" s="118" t="n"/>
      <c r="AN446" s="118" t="n"/>
      <c r="AO446" s="118" t="n"/>
      <c r="AP446" s="118" t="n"/>
      <c r="AQ446" s="118" t="n"/>
      <c r="AR446" s="118" t="n"/>
      <c r="AS446" s="118" t="n"/>
      <c r="AT446" s="118" t="n"/>
      <c r="AU446" s="118" t="n"/>
      <c r="AV446" s="118" t="n"/>
      <c r="AW446" s="118" t="n"/>
      <c r="AX446" s="118" t="n"/>
      <c r="AY446" s="118" t="n"/>
      <c r="AZ446" s="118" t="n"/>
      <c r="BA446" s="118" t="n"/>
      <c r="BB446" s="118" t="n"/>
      <c r="BC446" s="118" t="n"/>
      <c r="BD446" s="118" t="n"/>
      <c r="BE446" s="118" t="n"/>
      <c r="BF446" s="118" t="n"/>
      <c r="BG446" s="118" t="n"/>
      <c r="BH446" s="118" t="n"/>
      <c r="BI446" s="118" t="n"/>
      <c r="BJ446" s="118" t="n"/>
      <c r="BK446" s="118" t="n"/>
      <c r="BL446" s="118" t="n"/>
      <c r="BM446" s="118" t="n"/>
      <c r="BN446" s="118" t="n"/>
      <c r="BO446" s="118" t="n"/>
      <c r="BP446" s="118" t="n"/>
      <c r="BQ446" s="118" t="n"/>
      <c r="BR446" s="118" t="n"/>
      <c r="BS446" s="118" t="n"/>
      <c r="BT446" s="118">
        <f>COUNTIF(B446:BS446,1)</f>
        <v/>
      </c>
      <c r="BV446" s="76">
        <f>TRIM(RIGHT(A446, LEN(A446) - FIND("@", SUBSTITUTE(A446, " ", "@", LEN(A446)-LEN(SUBSTITUTE(A446," ",""))))))</f>
        <v/>
      </c>
      <c r="BW446" s="77">
        <f>TRIM(LEFT(A446,FIND(" ",A446&amp;" ")-1))</f>
        <v/>
      </c>
      <c r="BX446">
        <f>+IF(BV446=BV445,"Same","Diff")</f>
        <v/>
      </c>
      <c r="BY446">
        <f>IF(BX446="Same",IF(BW446=BW445,"same","Diff"))</f>
        <v/>
      </c>
    </row>
    <row r="447" ht="17" customFormat="1" customHeight="1" s="77">
      <c r="A447" s="59" t="inlineStr">
        <is>
          <t>Ian Geoghegan</t>
        </is>
      </c>
      <c r="B447" s="117" t="n">
        <v>1</v>
      </c>
      <c r="C447" s="117" t="n"/>
      <c r="D447" s="117" t="n"/>
      <c r="E447" s="117" t="n">
        <v>1</v>
      </c>
      <c r="F447" s="117" t="n">
        <v>1</v>
      </c>
      <c r="G447" s="117" t="n">
        <v>1</v>
      </c>
      <c r="H447" s="117" t="n"/>
      <c r="I447" s="117" t="n">
        <v>1</v>
      </c>
      <c r="J447" s="118" t="n">
        <v>1</v>
      </c>
      <c r="K447" s="118" t="n">
        <v>1</v>
      </c>
      <c r="L447" s="118" t="n"/>
      <c r="M447" s="118" t="n"/>
      <c r="N447" s="118" t="n"/>
      <c r="O447" s="118" t="n">
        <v>1</v>
      </c>
      <c r="P447" s="118" t="n"/>
      <c r="Q447" s="118" t="n">
        <v>1</v>
      </c>
      <c r="R447" s="118" t="n"/>
      <c r="S447" s="118" t="n">
        <v>1</v>
      </c>
      <c r="T447" s="118" t="n">
        <v>1</v>
      </c>
      <c r="U447" s="118" t="n"/>
      <c r="V447" s="118" t="n">
        <v>1</v>
      </c>
      <c r="W447" s="118" t="n">
        <v>1</v>
      </c>
      <c r="X447" s="118" t="n"/>
      <c r="Y447" s="118" t="n"/>
      <c r="Z447" s="118" t="n"/>
      <c r="AA447" s="118" t="n"/>
      <c r="AB447" s="118" t="n"/>
      <c r="AC447" s="118" t="n"/>
      <c r="AD447" s="118" t="n"/>
      <c r="AE447" s="118" t="n"/>
      <c r="AF447" s="118" t="n"/>
      <c r="AG447" s="118" t="n"/>
      <c r="AH447" s="118" t="n"/>
      <c r="AI447" s="118" t="n"/>
      <c r="AJ447" s="118" t="n"/>
      <c r="AK447" s="118" t="n"/>
      <c r="AL447" s="118" t="n"/>
      <c r="AM447" s="118" t="n"/>
      <c r="AN447" s="118" t="n"/>
      <c r="AO447" s="118" t="n"/>
      <c r="AP447" s="118" t="n"/>
      <c r="AQ447" s="118" t="n"/>
      <c r="AR447" s="118" t="n"/>
      <c r="AS447" s="118" t="n"/>
      <c r="AT447" s="118" t="n"/>
      <c r="AU447" s="118" t="n"/>
      <c r="AV447" s="118" t="n"/>
      <c r="AW447" s="118" t="n"/>
      <c r="AX447" s="118" t="n"/>
      <c r="AY447" s="118" t="n"/>
      <c r="AZ447" s="118" t="n"/>
      <c r="BA447" s="118" t="n"/>
      <c r="BB447" s="118" t="n"/>
      <c r="BC447" s="118" t="n"/>
      <c r="BD447" s="118" t="n"/>
      <c r="BE447" s="118" t="n"/>
      <c r="BF447" s="118" t="n"/>
      <c r="BG447" s="118" t="n"/>
      <c r="BH447" s="118" t="n"/>
      <c r="BI447" s="118" t="n"/>
      <c r="BJ447" s="118" t="n"/>
      <c r="BK447" s="118" t="n"/>
      <c r="BL447" s="118" t="n"/>
      <c r="BM447" s="118" t="n"/>
      <c r="BN447" s="118" t="n"/>
      <c r="BO447" s="118" t="n"/>
      <c r="BP447" s="118" t="n"/>
      <c r="BQ447" s="118" t="n"/>
      <c r="BR447" s="118" t="n"/>
      <c r="BS447" s="118" t="n"/>
      <c r="BT447" s="118">
        <f>COUNTIF(B447:BS447,1)</f>
        <v/>
      </c>
      <c r="BU447" s="76" t="n"/>
      <c r="BV447" s="76">
        <f>TRIM(RIGHT(A447, LEN(A447) - FIND("@", SUBSTITUTE(A447, " ", "@", LEN(A447)-LEN(SUBSTITUTE(A447," ",""))))))</f>
        <v/>
      </c>
      <c r="BW447" s="76">
        <f>TRIM(LEFT(A447,FIND(" ",A447&amp;" ")-1))</f>
        <v/>
      </c>
      <c r="BX447">
        <f>+IF(BV447=BV446,"Same","Diff")</f>
        <v/>
      </c>
      <c r="BY447">
        <f>IF(BX447="Same",IF(BW447=BW446,"same","Diff"))</f>
        <v/>
      </c>
    </row>
    <row r="448" ht="17" customHeight="1">
      <c r="A448" s="59" t="inlineStr">
        <is>
          <t>Leo Geoghegan</t>
        </is>
      </c>
      <c r="B448" s="117" t="n">
        <v>1</v>
      </c>
      <c r="C448" s="117" t="n"/>
      <c r="D448" s="117" t="n"/>
      <c r="E448" s="117" t="n">
        <v>1</v>
      </c>
      <c r="F448" s="117" t="n">
        <v>1</v>
      </c>
      <c r="G448" s="117" t="n">
        <v>1</v>
      </c>
      <c r="H448" s="117" t="n"/>
      <c r="I448" s="117" t="n">
        <v>1</v>
      </c>
      <c r="J448" s="118" t="n">
        <v>1</v>
      </c>
      <c r="K448" s="118" t="n">
        <v>1</v>
      </c>
      <c r="L448" s="118" t="n">
        <v>1</v>
      </c>
      <c r="M448" s="118" t="n">
        <v>1</v>
      </c>
      <c r="N448" s="118" t="n">
        <v>1</v>
      </c>
      <c r="O448" s="118" t="n">
        <v>1</v>
      </c>
      <c r="P448" s="118" t="n"/>
      <c r="Q448" s="118" t="n"/>
      <c r="R448" s="118" t="n"/>
      <c r="S448" s="118" t="n"/>
      <c r="T448" s="118" t="n"/>
      <c r="U448" s="118" t="n"/>
      <c r="V448" s="118" t="n"/>
      <c r="W448" s="118" t="n"/>
      <c r="X448" s="118" t="n"/>
      <c r="Y448" s="118" t="n"/>
      <c r="Z448" s="118" t="n"/>
      <c r="AA448" s="118" t="n"/>
      <c r="AB448" s="118" t="n"/>
      <c r="AC448" s="118" t="n"/>
      <c r="AD448" s="118" t="n"/>
      <c r="AE448" s="118" t="n"/>
      <c r="AF448" s="118" t="n"/>
      <c r="AG448" s="118" t="n"/>
      <c r="AH448" s="118" t="n"/>
      <c r="AI448" s="118" t="n"/>
      <c r="AJ448" s="118" t="n"/>
      <c r="AK448" s="118" t="n"/>
      <c r="AL448" s="118" t="n"/>
      <c r="AM448" s="118" t="n"/>
      <c r="AN448" s="118" t="n"/>
      <c r="AO448" s="118" t="n"/>
      <c r="AP448" s="118" t="n"/>
      <c r="AQ448" s="118" t="n"/>
      <c r="AR448" s="118" t="n"/>
      <c r="AS448" s="118" t="n"/>
      <c r="AT448" s="118" t="n"/>
      <c r="AU448" s="118" t="n"/>
      <c r="AV448" s="118" t="n"/>
      <c r="AW448" s="118" t="n"/>
      <c r="AX448" s="118" t="n"/>
      <c r="AY448" s="118" t="n"/>
      <c r="AZ448" s="118" t="n"/>
      <c r="BA448" s="118" t="n"/>
      <c r="BB448" s="118" t="n"/>
      <c r="BC448" s="118" t="n"/>
      <c r="BD448" s="118" t="n"/>
      <c r="BE448" s="118" t="n"/>
      <c r="BF448" s="118" t="n"/>
      <c r="BG448" s="118" t="n"/>
      <c r="BH448" s="118" t="n"/>
      <c r="BI448" s="118" t="n"/>
      <c r="BJ448" s="118" t="n"/>
      <c r="BK448" s="118" t="n"/>
      <c r="BL448" s="118" t="n"/>
      <c r="BM448" s="118" t="n"/>
      <c r="BN448" s="118" t="n"/>
      <c r="BO448" s="118" t="n"/>
      <c r="BP448" s="118" t="n"/>
      <c r="BQ448" s="118" t="n"/>
      <c r="BR448" s="118" t="n"/>
      <c r="BS448" s="118" t="n"/>
      <c r="BT448" s="118">
        <f>COUNTIF(B448:BS448,1)</f>
        <v/>
      </c>
      <c r="BV448" s="76">
        <f>TRIM(RIGHT(A448, LEN(A448) - FIND("@", SUBSTITUTE(A448, " ", "@", LEN(A448)-LEN(SUBSTITUTE(A448," ",""))))))</f>
        <v/>
      </c>
      <c r="BW448" s="76">
        <f>TRIM(LEFT(A448,FIND(" ",A448&amp;" ")-1))</f>
        <v/>
      </c>
      <c r="BX448">
        <f>+IF(BV448=BV447,"Same","Diff")</f>
        <v/>
      </c>
      <c r="BY448">
        <f>IF(BX448="Same",IF(BW448=BW447,"same","Diff"))</f>
        <v/>
      </c>
    </row>
    <row r="449" ht="17" customHeight="1">
      <c r="A449" s="60" t="inlineStr">
        <is>
          <t>John Gerwald</t>
        </is>
      </c>
      <c r="B449" s="119" t="n"/>
      <c r="C449" s="119" t="n"/>
      <c r="D449" s="119" t="n"/>
      <c r="E449" s="119" t="n"/>
      <c r="F449" s="119" t="n"/>
      <c r="G449" s="119" t="n"/>
      <c r="H449" s="119" t="n"/>
      <c r="I449" s="119" t="n"/>
      <c r="J449" s="118" t="n"/>
      <c r="K449" s="118" t="n"/>
      <c r="L449" s="118" t="n"/>
      <c r="M449" s="118" t="n"/>
      <c r="N449" s="118" t="n"/>
      <c r="O449" s="118" t="n"/>
      <c r="P449" s="118" t="n"/>
      <c r="Q449" s="118" t="n"/>
      <c r="R449" s="118" t="n"/>
      <c r="S449" s="118" t="n"/>
      <c r="T449" s="118" t="n"/>
      <c r="U449" s="118" t="n"/>
      <c r="V449" s="118" t="n"/>
      <c r="W449" s="118" t="n"/>
      <c r="X449" s="118" t="n"/>
      <c r="Y449" s="118" t="n"/>
      <c r="Z449" s="118" t="n"/>
      <c r="AA449" s="118" t="n"/>
      <c r="AB449" s="118" t="n"/>
      <c r="AC449" s="118" t="n"/>
      <c r="AD449" s="118" t="n"/>
      <c r="AE449" s="118" t="n"/>
      <c r="AF449" s="118" t="n">
        <v>1</v>
      </c>
      <c r="AG449" s="118" t="n"/>
      <c r="AH449" s="118" t="n"/>
      <c r="AI449" s="118" t="n"/>
      <c r="AJ449" s="118" t="n"/>
      <c r="AK449" s="118" t="n"/>
      <c r="AL449" s="118" t="n"/>
      <c r="AM449" s="118" t="n"/>
      <c r="AN449" s="118" t="n"/>
      <c r="AO449" s="118" t="n"/>
      <c r="AP449" s="118" t="n"/>
      <c r="AQ449" s="118" t="n"/>
      <c r="AR449" s="118" t="n"/>
      <c r="AS449" s="118" t="n"/>
      <c r="AT449" s="118" t="n"/>
      <c r="AU449" s="118" t="n"/>
      <c r="AV449" s="118" t="n"/>
      <c r="AW449" s="118" t="n"/>
      <c r="AX449" s="118" t="n"/>
      <c r="AY449" s="118" t="n"/>
      <c r="AZ449" s="118" t="n"/>
      <c r="BA449" s="118" t="n"/>
      <c r="BB449" s="118" t="n"/>
      <c r="BC449" s="118" t="n"/>
      <c r="BD449" s="118" t="n"/>
      <c r="BE449" s="118" t="n"/>
      <c r="BF449" s="118" t="n"/>
      <c r="BG449" s="118" t="n"/>
      <c r="BH449" s="118" t="n"/>
      <c r="BI449" s="118" t="n"/>
      <c r="BJ449" s="118" t="n"/>
      <c r="BK449" s="118" t="n"/>
      <c r="BL449" s="118" t="n"/>
      <c r="BM449" s="118" t="n"/>
      <c r="BN449" s="118" t="n"/>
      <c r="BO449" s="118" t="n"/>
      <c r="BP449" s="118" t="n"/>
      <c r="BQ449" s="118" t="n"/>
      <c r="BR449" s="118" t="n"/>
      <c r="BS449" s="118" t="n"/>
      <c r="BT449" s="118">
        <f>COUNTIF(B449:BS449,1)</f>
        <v/>
      </c>
      <c r="BV449" s="76">
        <f>TRIM(RIGHT(A449, LEN(A449) - FIND("@", SUBSTITUTE(A449, " ", "@", LEN(A449)-LEN(SUBSTITUTE(A449," ",""))))))</f>
        <v/>
      </c>
      <c r="BW449" s="76">
        <f>TRIM(LEFT(A449,FIND(" ",A449&amp;" ")-1))</f>
        <v/>
      </c>
      <c r="BX449">
        <f>+IF(BV449=BV448,"Same","Diff")</f>
        <v/>
      </c>
      <c r="BY449">
        <f>IF(BX449="Same",IF(BW449=BW448,"same","Diff"))</f>
        <v/>
      </c>
    </row>
    <row r="450" ht="17" customHeight="1">
      <c r="A450" s="60" t="inlineStr">
        <is>
          <t>George Geshopoulos</t>
        </is>
      </c>
      <c r="B450" s="119" t="n"/>
      <c r="C450" s="119" t="n"/>
      <c r="D450" s="119" t="n"/>
      <c r="E450" s="119" t="n"/>
      <c r="F450" s="119" t="n"/>
      <c r="G450" s="119" t="n"/>
      <c r="H450" s="119" t="n"/>
      <c r="I450" s="119" t="n"/>
      <c r="J450" s="118" t="n"/>
      <c r="K450" s="118" t="n">
        <v>1</v>
      </c>
      <c r="L450" s="118" t="n"/>
      <c r="M450" s="118" t="n"/>
      <c r="N450" s="118" t="n"/>
      <c r="O450" s="118" t="n"/>
      <c r="P450" s="118" t="n"/>
      <c r="Q450" s="118" t="n"/>
      <c r="R450" s="118" t="n"/>
      <c r="S450" s="118" t="n"/>
      <c r="T450" s="118" t="n"/>
      <c r="U450" s="118" t="n"/>
      <c r="V450" s="118" t="n"/>
      <c r="W450" s="118" t="n"/>
      <c r="X450" s="118" t="n"/>
      <c r="Y450" s="118" t="n"/>
      <c r="Z450" s="118" t="n"/>
      <c r="AA450" s="118" t="n"/>
      <c r="AB450" s="118" t="n"/>
      <c r="AC450" s="118" t="n"/>
      <c r="AD450" s="118" t="n"/>
      <c r="AE450" s="118" t="n"/>
      <c r="AF450" s="118" t="n"/>
      <c r="AG450" s="118" t="n"/>
      <c r="AH450" s="118" t="n"/>
      <c r="AI450" s="118" t="n"/>
      <c r="AJ450" s="118" t="n"/>
      <c r="AK450" s="118" t="n"/>
      <c r="AL450" s="118" t="n"/>
      <c r="AM450" s="118" t="n"/>
      <c r="AN450" s="118" t="n"/>
      <c r="AO450" s="118" t="n"/>
      <c r="AP450" s="118" t="n"/>
      <c r="AQ450" s="118" t="n"/>
      <c r="AR450" s="118" t="n"/>
      <c r="AS450" s="118" t="n"/>
      <c r="AT450" s="118" t="n"/>
      <c r="AU450" s="118" t="n"/>
      <c r="AV450" s="118" t="n"/>
      <c r="AW450" s="118" t="n"/>
      <c r="AX450" s="118" t="n"/>
      <c r="AY450" s="118" t="n"/>
      <c r="AZ450" s="118" t="n"/>
      <c r="BA450" s="118" t="n"/>
      <c r="BB450" s="118" t="n"/>
      <c r="BC450" s="118" t="n"/>
      <c r="BD450" s="118" t="n"/>
      <c r="BE450" s="118" t="n"/>
      <c r="BF450" s="118" t="n"/>
      <c r="BG450" s="118" t="n"/>
      <c r="BH450" s="118" t="n"/>
      <c r="BI450" s="118" t="n"/>
      <c r="BJ450" s="118" t="n"/>
      <c r="BK450" s="118" t="n"/>
      <c r="BL450" s="118" t="n"/>
      <c r="BM450" s="118" t="n"/>
      <c r="BN450" s="118" t="n"/>
      <c r="BO450" s="118" t="n"/>
      <c r="BP450" s="118" t="n"/>
      <c r="BQ450" s="118" t="n"/>
      <c r="BR450" s="118" t="n"/>
      <c r="BS450" s="118" t="n"/>
      <c r="BT450" s="118">
        <f>COUNTIF(B450:BS450,1)</f>
        <v/>
      </c>
      <c r="BV450" s="76">
        <f>TRIM(RIGHT(A450, LEN(A450) - FIND("@", SUBSTITUTE(A450, " ", "@", LEN(A450)-LEN(SUBSTITUTE(A450," ",""))))))</f>
        <v/>
      </c>
      <c r="BW450" s="76">
        <f>TRIM(LEFT(A450,FIND(" ",A450&amp;" ")-1))</f>
        <v/>
      </c>
      <c r="BX450">
        <f>+IF(BV450=BV449,"Same","Diff")</f>
        <v/>
      </c>
      <c r="BY450">
        <f>IF(BX450="Same",IF(BW450=BW449,"same","Diff"))</f>
        <v/>
      </c>
    </row>
    <row r="451" ht="17" customHeight="1">
      <c r="A451" s="72" t="inlineStr">
        <is>
          <t>Bruno Giacomelli</t>
        </is>
      </c>
      <c r="B451" s="134" t="n"/>
      <c r="C451" s="134" t="n"/>
      <c r="D451" s="134" t="n"/>
      <c r="E451" s="134" t="n"/>
      <c r="F451" s="134" t="n"/>
      <c r="G451" s="134" t="n"/>
      <c r="H451" s="134" t="n"/>
      <c r="I451" s="134" t="n"/>
      <c r="J451" s="118" t="n"/>
      <c r="K451" s="118" t="n"/>
      <c r="L451" s="118" t="n"/>
      <c r="M451" s="118" t="n"/>
      <c r="N451" s="118" t="n"/>
      <c r="O451" s="118" t="n"/>
      <c r="P451" s="118" t="n"/>
      <c r="Q451" s="118" t="n"/>
      <c r="R451" s="118" t="n"/>
      <c r="S451" s="118" t="n"/>
      <c r="T451" s="118" t="n"/>
      <c r="U451" s="118" t="n"/>
      <c r="V451" s="118" t="n"/>
      <c r="W451" s="118" t="n"/>
      <c r="X451" s="118" t="n"/>
      <c r="Y451" s="118" t="n"/>
      <c r="Z451" s="118" t="n"/>
      <c r="AA451" s="118" t="n"/>
      <c r="AB451" s="118" t="n"/>
      <c r="AC451" s="130" t="n">
        <v>1</v>
      </c>
      <c r="AD451" s="118" t="n"/>
      <c r="AE451" s="118" t="n"/>
      <c r="AF451" s="118" t="n"/>
      <c r="AG451" s="118" t="n"/>
      <c r="AH451" s="118" t="n"/>
      <c r="AI451" s="118" t="n"/>
      <c r="AJ451" s="118" t="n"/>
      <c r="AK451" s="118" t="n"/>
      <c r="AL451" s="118" t="n"/>
      <c r="AM451" s="118" t="n"/>
      <c r="AN451" s="118" t="n"/>
      <c r="AO451" s="118" t="n"/>
      <c r="AP451" s="118" t="n"/>
      <c r="AQ451" s="118" t="n"/>
      <c r="AR451" s="118" t="n"/>
      <c r="AS451" s="118" t="n"/>
      <c r="AT451" s="118" t="n"/>
      <c r="AU451" s="118" t="n"/>
      <c r="AV451" s="118" t="n"/>
      <c r="AW451" s="118" t="n"/>
      <c r="AX451" s="118" t="n"/>
      <c r="AY451" s="118" t="n"/>
      <c r="AZ451" s="118" t="n"/>
      <c r="BA451" s="118" t="n"/>
      <c r="BB451" s="118" t="n"/>
      <c r="BC451" s="118" t="n"/>
      <c r="BD451" s="118" t="n"/>
      <c r="BE451" s="118" t="n"/>
      <c r="BF451" s="118" t="n"/>
      <c r="BG451" s="118" t="n"/>
      <c r="BH451" s="118" t="n"/>
      <c r="BI451" s="118" t="n"/>
      <c r="BJ451" s="118" t="n"/>
      <c r="BK451" s="118" t="n"/>
      <c r="BL451" s="118" t="n"/>
      <c r="BM451" s="118" t="n"/>
      <c r="BN451" s="118" t="n"/>
      <c r="BO451" s="118" t="n"/>
      <c r="BP451" s="118" t="n"/>
      <c r="BQ451" s="118" t="n"/>
      <c r="BR451" s="118" t="n"/>
      <c r="BS451" s="118" t="n"/>
      <c r="BT451" s="118">
        <f>COUNTIF(B451:BS451,1)</f>
        <v/>
      </c>
      <c r="BV451" s="76">
        <f>TRIM(RIGHT(A451, LEN(A451) - FIND("@", SUBSTITUTE(A451, " ", "@", LEN(A451)-LEN(SUBSTITUTE(A451," ",""))))))</f>
        <v/>
      </c>
      <c r="BW451" s="76">
        <f>TRIM(LEFT(A451,FIND(" ",A451&amp;" ")-1))</f>
        <v/>
      </c>
      <c r="BX451">
        <f>+IF(BV451=BV450,"Same","Diff")</f>
        <v/>
      </c>
      <c r="BY451">
        <f>IF(BX451="Same",IF(BW451=BW450,"same","Diff"))</f>
        <v/>
      </c>
    </row>
    <row r="452" ht="17" customHeight="1">
      <c r="A452" s="59" t="inlineStr">
        <is>
          <t>Mark Gibbs</t>
        </is>
      </c>
      <c r="B452" s="117" t="n"/>
      <c r="C452" s="117" t="n"/>
      <c r="D452" s="117" t="n"/>
      <c r="E452" s="117" t="n"/>
      <c r="F452" s="117" t="n"/>
      <c r="G452" s="117" t="n"/>
      <c r="H452" s="117" t="n"/>
      <c r="I452" s="117" t="n"/>
      <c r="J452" s="118" t="n"/>
      <c r="K452" s="118" t="n"/>
      <c r="L452" s="118" t="n"/>
      <c r="M452" s="118" t="n"/>
      <c r="N452" s="118" t="n"/>
      <c r="O452" s="118" t="n"/>
      <c r="P452" s="118" t="n"/>
      <c r="Q452" s="118" t="n"/>
      <c r="R452" s="118" t="n"/>
      <c r="S452" s="118" t="n"/>
      <c r="T452" s="118" t="n"/>
      <c r="U452" s="118" t="n"/>
      <c r="V452" s="118" t="n"/>
      <c r="W452" s="118" t="n"/>
      <c r="X452" s="118" t="n"/>
      <c r="Y452" s="118" t="n"/>
      <c r="Z452" s="118" t="n">
        <v>1</v>
      </c>
      <c r="AA452" s="118" t="n"/>
      <c r="AB452" s="118" t="n"/>
      <c r="AC452" s="118" t="n">
        <v>1</v>
      </c>
      <c r="AD452" s="118" t="n"/>
      <c r="AE452" s="118" t="n">
        <v>1</v>
      </c>
      <c r="AF452" s="118" t="n">
        <v>1</v>
      </c>
      <c r="AG452" s="118" t="n">
        <v>1</v>
      </c>
      <c r="AH452" s="118" t="n">
        <v>1</v>
      </c>
      <c r="AI452" s="118" t="n">
        <v>1</v>
      </c>
      <c r="AJ452" s="118" t="n"/>
      <c r="AK452" s="118" t="n"/>
      <c r="AL452" s="118" t="n"/>
      <c r="AM452" s="118" t="n"/>
      <c r="AN452" s="118" t="n"/>
      <c r="AO452" s="118" t="n"/>
      <c r="AP452" s="118" t="n"/>
      <c r="AQ452" s="118" t="n"/>
      <c r="AR452" s="118" t="n"/>
      <c r="AS452" s="118" t="n"/>
      <c r="AT452" s="118" t="n"/>
      <c r="AU452" s="118" t="n"/>
      <c r="AV452" s="118" t="n"/>
      <c r="AW452" s="118" t="n"/>
      <c r="AX452" s="118" t="n"/>
      <c r="AY452" s="118" t="n"/>
      <c r="AZ452" s="118" t="n"/>
      <c r="BA452" s="118" t="n"/>
      <c r="BB452" s="118" t="n"/>
      <c r="BC452" s="118" t="n"/>
      <c r="BD452" s="118" t="n"/>
      <c r="BE452" s="118" t="n"/>
      <c r="BF452" s="118" t="n"/>
      <c r="BG452" s="118" t="n"/>
      <c r="BH452" s="118" t="n"/>
      <c r="BI452" s="118" t="n"/>
      <c r="BJ452" s="118" t="n"/>
      <c r="BK452" s="118" t="n"/>
      <c r="BL452" s="118" t="n"/>
      <c r="BM452" s="118" t="n"/>
      <c r="BN452" s="118" t="n"/>
      <c r="BO452" s="118" t="n"/>
      <c r="BP452" s="118" t="n"/>
      <c r="BQ452" s="118" t="n"/>
      <c r="BR452" s="118" t="n"/>
      <c r="BS452" s="118" t="n"/>
      <c r="BT452" s="118">
        <f>COUNTIF(B452:BS452,1)</f>
        <v/>
      </c>
      <c r="BV452" s="76">
        <f>TRIM(RIGHT(A452, LEN(A452) - FIND("@", SUBSTITUTE(A452, " ", "@", LEN(A452)-LEN(SUBSTITUTE(A452," ",""))))))</f>
        <v/>
      </c>
      <c r="BW452" s="76">
        <f>TRIM(LEFT(A452,FIND(" ",A452&amp;" ")-1))</f>
        <v/>
      </c>
      <c r="BX452">
        <f>+IF(BV452=BV451,"Same","Diff")</f>
        <v/>
      </c>
      <c r="BY452">
        <f>IF(BX452="Same",IF(BW452=BW451,"same","Diff"))</f>
        <v/>
      </c>
    </row>
    <row r="453" ht="17" customHeight="1">
      <c r="A453" s="59" t="inlineStr">
        <is>
          <t>Ray Gibbs</t>
        </is>
      </c>
      <c r="B453" s="117" t="n">
        <v>1</v>
      </c>
      <c r="C453" s="117" t="n"/>
      <c r="D453" s="117" t="n"/>
      <c r="E453" s="117" t="n"/>
      <c r="F453" s="117" t="n"/>
      <c r="G453" s="117" t="n"/>
      <c r="H453" s="117" t="n"/>
      <c r="I453" s="117" t="n"/>
      <c r="J453" s="118" t="n"/>
      <c r="K453" s="118" t="n"/>
      <c r="L453" s="118" t="n"/>
      <c r="M453" s="118" t="n"/>
      <c r="N453" s="118" t="n"/>
      <c r="O453" s="118" t="n"/>
      <c r="P453" s="118" t="n"/>
      <c r="Q453" s="118" t="n"/>
      <c r="R453" s="118" t="n"/>
      <c r="S453" s="118" t="n"/>
      <c r="T453" s="118" t="n"/>
      <c r="U453" s="118" t="n"/>
      <c r="V453" s="118" t="n"/>
      <c r="W453" s="118" t="n"/>
      <c r="X453" s="118" t="n"/>
      <c r="Y453" s="118" t="n"/>
      <c r="Z453" s="118" t="n"/>
      <c r="AA453" s="118" t="n"/>
      <c r="AB453" s="118" t="n"/>
      <c r="AC453" s="118" t="n"/>
      <c r="AD453" s="118" t="n"/>
      <c r="AE453" s="118" t="n"/>
      <c r="AF453" s="118" t="n"/>
      <c r="AG453" s="118" t="n"/>
      <c r="AH453" s="118" t="n"/>
      <c r="AI453" s="118" t="n"/>
      <c r="AJ453" s="118" t="n"/>
      <c r="AK453" s="118" t="n"/>
      <c r="AL453" s="118" t="n"/>
      <c r="AM453" s="118" t="n"/>
      <c r="AN453" s="118" t="n"/>
      <c r="AO453" s="118" t="n"/>
      <c r="AP453" s="118" t="n"/>
      <c r="AQ453" s="118" t="n"/>
      <c r="AR453" s="118" t="n"/>
      <c r="AS453" s="118" t="n"/>
      <c r="AT453" s="118" t="n"/>
      <c r="AU453" s="118" t="n"/>
      <c r="AV453" s="118" t="n"/>
      <c r="AW453" s="118" t="n"/>
      <c r="AX453" s="118" t="n"/>
      <c r="AY453" s="118" t="n"/>
      <c r="AZ453" s="118" t="n"/>
      <c r="BA453" s="118" t="n"/>
      <c r="BB453" s="118" t="n"/>
      <c r="BC453" s="118" t="n"/>
      <c r="BD453" s="118" t="n"/>
      <c r="BE453" s="118" t="n"/>
      <c r="BF453" s="118" t="n"/>
      <c r="BG453" s="118" t="n"/>
      <c r="BH453" s="118" t="n"/>
      <c r="BI453" s="118" t="n"/>
      <c r="BJ453" s="118" t="n"/>
      <c r="BK453" s="118" t="n"/>
      <c r="BL453" s="118" t="n"/>
      <c r="BM453" s="118" t="n"/>
      <c r="BN453" s="118" t="n"/>
      <c r="BO453" s="118" t="n"/>
      <c r="BP453" s="118" t="n"/>
      <c r="BQ453" s="118" t="n"/>
      <c r="BR453" s="118" t="n"/>
      <c r="BS453" s="118" t="n"/>
      <c r="BT453" s="118">
        <f>COUNTIF(B453:BS453,1)</f>
        <v/>
      </c>
      <c r="BV453" s="76">
        <f>TRIM(RIGHT(A453, LEN(A453) - FIND("@", SUBSTITUTE(A453, " ", "@", LEN(A453)-LEN(SUBSTITUTE(A453," ",""))))))</f>
        <v/>
      </c>
      <c r="BW453" s="76">
        <f>TRIM(LEFT(A453,FIND(" ",A453&amp;" ")-1))</f>
        <v/>
      </c>
      <c r="BX453">
        <f>+IF(BV453=BV452,"Same","Diff")</f>
        <v/>
      </c>
      <c r="BY453">
        <f>IF(BX453="Same",IF(BW453=BW452,"same","Diff"))</f>
        <v/>
      </c>
    </row>
    <row r="454" ht="17" customHeight="1">
      <c r="A454" s="59" t="inlineStr">
        <is>
          <t>Bevan Gibson</t>
        </is>
      </c>
      <c r="B454" s="117" t="n"/>
      <c r="C454" s="117" t="n"/>
      <c r="D454" s="117" t="n"/>
      <c r="E454" s="117" t="n"/>
      <c r="F454" s="117" t="n"/>
      <c r="G454" s="117" t="n"/>
      <c r="H454" s="117" t="n"/>
      <c r="I454" s="117" t="n">
        <v>1</v>
      </c>
      <c r="J454" s="118" t="n">
        <v>1</v>
      </c>
      <c r="K454" s="118" t="n"/>
      <c r="L454" s="118" t="n"/>
      <c r="M454" s="118" t="n"/>
      <c r="N454" s="118" t="n"/>
      <c r="O454" s="118" t="n"/>
      <c r="P454" s="118" t="n"/>
      <c r="Q454" s="118" t="n"/>
      <c r="R454" s="118" t="n"/>
      <c r="S454" s="118" t="n"/>
      <c r="T454" s="118" t="n"/>
      <c r="U454" s="118" t="n"/>
      <c r="V454" s="118" t="n"/>
      <c r="W454" s="118" t="n"/>
      <c r="X454" s="118" t="n"/>
      <c r="Y454" s="118" t="n"/>
      <c r="Z454" s="118" t="n"/>
      <c r="AA454" s="118" t="n"/>
      <c r="AB454" s="118" t="n"/>
      <c r="AC454" s="118" t="n"/>
      <c r="AD454" s="118" t="n"/>
      <c r="AE454" s="118" t="n"/>
      <c r="AF454" s="118" t="n"/>
      <c r="AG454" s="118" t="n"/>
      <c r="AH454" s="118" t="n"/>
      <c r="AI454" s="118" t="n"/>
      <c r="AJ454" s="118" t="n"/>
      <c r="AK454" s="118" t="n"/>
      <c r="AL454" s="118" t="n"/>
      <c r="AM454" s="118" t="n"/>
      <c r="AN454" s="118" t="n"/>
      <c r="AO454" s="118" t="n"/>
      <c r="AP454" s="118" t="n"/>
      <c r="AQ454" s="118" t="n"/>
      <c r="AR454" s="118" t="n"/>
      <c r="AS454" s="118" t="n"/>
      <c r="AT454" s="118" t="n"/>
      <c r="AU454" s="118" t="n"/>
      <c r="AV454" s="118" t="n"/>
      <c r="AW454" s="118" t="n"/>
      <c r="AX454" s="118" t="n"/>
      <c r="AY454" s="118" t="n"/>
      <c r="AZ454" s="118" t="n"/>
      <c r="BA454" s="118" t="n"/>
      <c r="BB454" s="118" t="n"/>
      <c r="BC454" s="118" t="n"/>
      <c r="BD454" s="118" t="n"/>
      <c r="BE454" s="118" t="n"/>
      <c r="BF454" s="118" t="n"/>
      <c r="BG454" s="118" t="n"/>
      <c r="BH454" s="118" t="n"/>
      <c r="BI454" s="118" t="n"/>
      <c r="BJ454" s="118" t="n"/>
      <c r="BK454" s="118" t="n"/>
      <c r="BL454" s="118" t="n"/>
      <c r="BM454" s="118" t="n"/>
      <c r="BN454" s="118" t="n"/>
      <c r="BO454" s="118" t="n"/>
      <c r="BP454" s="118" t="n"/>
      <c r="BQ454" s="118" t="n"/>
      <c r="BR454" s="118" t="n"/>
      <c r="BS454" s="118" t="n"/>
      <c r="BT454" s="118">
        <f>COUNTIF(B454:BS454,1)</f>
        <v/>
      </c>
      <c r="BV454" s="76">
        <f>TRIM(RIGHT(A454, LEN(A454) - FIND("@", SUBSTITUTE(A454, " ", "@", LEN(A454)-LEN(SUBSTITUTE(A454," ",""))))))</f>
        <v/>
      </c>
      <c r="BW454" s="76">
        <f>TRIM(LEFT(A454,FIND(" ",A454&amp;" ")-1))</f>
        <v/>
      </c>
      <c r="BX454">
        <f>+IF(BV454=BV453,"Same","Diff")</f>
        <v/>
      </c>
      <c r="BY454">
        <f>IF(BX454="Same",IF(BW454=BW453,"same","Diff"))</f>
        <v/>
      </c>
    </row>
    <row r="455" ht="17" customHeight="1">
      <c r="A455" s="60" t="inlineStr">
        <is>
          <t>Christine Gibson</t>
        </is>
      </c>
      <c r="B455" s="119" t="n"/>
      <c r="C455" s="119" t="n"/>
      <c r="D455" s="119" t="n"/>
      <c r="E455" s="119" t="n"/>
      <c r="F455" s="119" t="n"/>
      <c r="G455" s="119" t="n"/>
      <c r="H455" s="119" t="n"/>
      <c r="I455" s="119" t="n"/>
      <c r="J455" s="118" t="n"/>
      <c r="K455" s="118" t="n"/>
      <c r="L455" s="118" t="n"/>
      <c r="M455" s="118" t="n"/>
      <c r="N455" s="118" t="n"/>
      <c r="O455" s="118" t="n"/>
      <c r="P455" s="118" t="n"/>
      <c r="Q455" s="118" t="n"/>
      <c r="R455" s="118" t="n">
        <v>1</v>
      </c>
      <c r="S455" s="118" t="n"/>
      <c r="T455" s="118" t="n"/>
      <c r="U455" s="118" t="n"/>
      <c r="V455" s="118" t="n"/>
      <c r="W455" s="118" t="n">
        <v>1</v>
      </c>
      <c r="X455" s="118" t="n"/>
      <c r="Y455" s="118" t="n">
        <v>1</v>
      </c>
      <c r="Z455" s="118" t="n">
        <v>1</v>
      </c>
      <c r="AA455" s="118" t="n"/>
      <c r="AB455" s="118" t="n"/>
      <c r="AC455" s="118" t="n"/>
      <c r="AD455" s="118" t="n"/>
      <c r="AE455" s="118" t="n"/>
      <c r="AF455" s="118" t="n"/>
      <c r="AG455" s="118" t="n"/>
      <c r="AH455" s="118" t="n"/>
      <c r="AI455" s="118" t="n"/>
      <c r="AJ455" s="118" t="n"/>
      <c r="AK455" s="118" t="n"/>
      <c r="AL455" s="118" t="n"/>
      <c r="AM455" s="118" t="n"/>
      <c r="AN455" s="118" t="n"/>
      <c r="AO455" s="118" t="n"/>
      <c r="AP455" s="118" t="n"/>
      <c r="AQ455" s="118" t="n"/>
      <c r="AR455" s="118" t="n"/>
      <c r="AS455" s="118" t="n"/>
      <c r="AT455" s="118" t="n"/>
      <c r="AU455" s="118" t="n"/>
      <c r="AV455" s="118" t="n"/>
      <c r="AW455" s="118" t="n"/>
      <c r="AX455" s="118" t="n"/>
      <c r="AY455" s="118" t="n"/>
      <c r="AZ455" s="118" t="n"/>
      <c r="BA455" s="118" t="n"/>
      <c r="BB455" s="118" t="n"/>
      <c r="BC455" s="118" t="n"/>
      <c r="BD455" s="118" t="n"/>
      <c r="BE455" s="118" t="n"/>
      <c r="BF455" s="118" t="n"/>
      <c r="BG455" s="118" t="n"/>
      <c r="BH455" s="118" t="n"/>
      <c r="BI455" s="118" t="n"/>
      <c r="BJ455" s="118" t="n"/>
      <c r="BK455" s="118" t="n"/>
      <c r="BL455" s="118" t="n"/>
      <c r="BM455" s="118" t="n"/>
      <c r="BN455" s="118" t="n"/>
      <c r="BO455" s="118" t="n"/>
      <c r="BP455" s="118" t="n"/>
      <c r="BQ455" s="118" t="n"/>
      <c r="BR455" s="118" t="n"/>
      <c r="BS455" s="118" t="n"/>
      <c r="BT455" s="118">
        <f>COUNTIF(B455:BS455,1)</f>
        <v/>
      </c>
      <c r="BV455" s="76">
        <f>TRIM(RIGHT(A455, LEN(A455) - FIND("@", SUBSTITUTE(A455, " ", "@", LEN(A455)-LEN(SUBSTITUTE(A455," ",""))))))</f>
        <v/>
      </c>
      <c r="BW455" s="76">
        <f>TRIM(LEFT(A455,FIND(" ",A455&amp;" ")-1))</f>
        <v/>
      </c>
      <c r="BX455">
        <f>+IF(BV455=BV454,"Same","Diff")</f>
        <v/>
      </c>
      <c r="BY455">
        <f>IF(BX455="Same",IF(BW455=BW454,"same","Diff"))</f>
        <v/>
      </c>
    </row>
    <row r="456" ht="17" customHeight="1">
      <c r="A456" s="59" t="inlineStr">
        <is>
          <t>Fred Gibson</t>
        </is>
      </c>
      <c r="B456" s="117" t="n"/>
      <c r="C456" s="117" t="n"/>
      <c r="D456" s="117" t="n"/>
      <c r="E456" s="117" t="n">
        <v>1</v>
      </c>
      <c r="F456" s="117" t="n"/>
      <c r="G456" s="117" t="n"/>
      <c r="H456" s="117" t="n">
        <v>1</v>
      </c>
      <c r="I456" s="117" t="n">
        <v>1</v>
      </c>
      <c r="J456" s="118" t="n">
        <v>1</v>
      </c>
      <c r="K456" s="118" t="n">
        <v>1</v>
      </c>
      <c r="L456" s="118" t="n">
        <v>1</v>
      </c>
      <c r="M456" s="118" t="n">
        <v>1</v>
      </c>
      <c r="N456" s="118" t="n">
        <v>1</v>
      </c>
      <c r="O456" s="118" t="n">
        <v>1</v>
      </c>
      <c r="P456" s="118" t="n"/>
      <c r="Q456" s="118" t="n">
        <v>1</v>
      </c>
      <c r="R456" s="118" t="n"/>
      <c r="S456" s="118" t="n">
        <v>1</v>
      </c>
      <c r="T456" s="118" t="n">
        <v>1</v>
      </c>
      <c r="U456" s="118" t="n">
        <v>1</v>
      </c>
      <c r="V456" s="118" t="n">
        <v>1</v>
      </c>
      <c r="W456" s="118" t="n">
        <v>1</v>
      </c>
      <c r="X456" s="118" t="n">
        <v>1</v>
      </c>
      <c r="Y456" s="118" t="n">
        <v>1</v>
      </c>
      <c r="Z456" s="118" t="n"/>
      <c r="AA456" s="118" t="n"/>
      <c r="AB456" s="118" t="n"/>
      <c r="AC456" s="118" t="n"/>
      <c r="AD456" s="118" t="n"/>
      <c r="AE456" s="118" t="n"/>
      <c r="AF456" s="118" t="n"/>
      <c r="AG456" s="118" t="n"/>
      <c r="AH456" s="118" t="n"/>
      <c r="AI456" s="118" t="n"/>
      <c r="AJ456" s="118" t="n"/>
      <c r="AK456" s="118" t="n"/>
      <c r="AL456" s="118" t="n"/>
      <c r="AM456" s="118" t="n"/>
      <c r="AN456" s="118" t="n"/>
      <c r="AO456" s="118" t="n"/>
      <c r="AP456" s="118" t="n"/>
      <c r="AQ456" s="118" t="n"/>
      <c r="AR456" s="118" t="n"/>
      <c r="AS456" s="118" t="n"/>
      <c r="AT456" s="118" t="n"/>
      <c r="AU456" s="118" t="n"/>
      <c r="AV456" s="118" t="n"/>
      <c r="AW456" s="118" t="n"/>
      <c r="AX456" s="118" t="n"/>
      <c r="AY456" s="118" t="n"/>
      <c r="AZ456" s="118" t="n"/>
      <c r="BA456" s="118" t="n"/>
      <c r="BB456" s="118" t="n"/>
      <c r="BC456" s="118" t="n"/>
      <c r="BD456" s="118" t="n"/>
      <c r="BE456" s="118" t="n"/>
      <c r="BF456" s="118" t="n"/>
      <c r="BG456" s="118" t="n"/>
      <c r="BH456" s="118" t="n"/>
      <c r="BI456" s="118" t="n"/>
      <c r="BJ456" s="118" t="n"/>
      <c r="BK456" s="118" t="n"/>
      <c r="BL456" s="118" t="n"/>
      <c r="BM456" s="118" t="n"/>
      <c r="BN456" s="118" t="n"/>
      <c r="BO456" s="118" t="n"/>
      <c r="BP456" s="118" t="n"/>
      <c r="BQ456" s="118" t="n"/>
      <c r="BR456" s="118" t="n"/>
      <c r="BS456" s="118" t="n"/>
      <c r="BT456" s="118">
        <f>COUNTIF(B456:BS456,1)</f>
        <v/>
      </c>
      <c r="BV456" s="76">
        <f>TRIM(RIGHT(A456, LEN(A456) - FIND("@", SUBSTITUTE(A456, " ", "@", LEN(A456)-LEN(SUBSTITUTE(A456," ",""))))))</f>
        <v/>
      </c>
      <c r="BW456" s="76">
        <f>TRIM(LEFT(A456,FIND(" ",A456&amp;" ")-1))</f>
        <v/>
      </c>
      <c r="BX456">
        <f>+IF(BV456=BV455,"Same","Diff")</f>
        <v/>
      </c>
      <c r="BY456">
        <f>IF(BX456="Same",IF(BW456=BW455,"same","Diff"))</f>
        <v/>
      </c>
    </row>
    <row r="457" ht="17" customHeight="1">
      <c r="A457" s="59" t="inlineStr">
        <is>
          <t>Hoot Gibson</t>
        </is>
      </c>
      <c r="B457" s="117" t="n">
        <v>1</v>
      </c>
      <c r="C457" s="117" t="n">
        <v>1</v>
      </c>
      <c r="D457" s="117" t="n">
        <v>1</v>
      </c>
      <c r="E457" s="117" t="n"/>
      <c r="F457" s="117" t="n"/>
      <c r="G457" s="117" t="n"/>
      <c r="H457" s="117" t="n"/>
      <c r="I457" s="117" t="n"/>
      <c r="J457" s="118" t="n"/>
      <c r="K457" s="118" t="n"/>
      <c r="L457" s="118" t="n"/>
      <c r="M457" s="118" t="n"/>
      <c r="N457" s="118" t="n"/>
      <c r="O457" s="118" t="n"/>
      <c r="P457" s="118" t="n"/>
      <c r="Q457" s="118" t="n"/>
      <c r="R457" s="118" t="n"/>
      <c r="S457" s="118" t="n"/>
      <c r="T457" s="118" t="n"/>
      <c r="U457" s="118" t="n"/>
      <c r="V457" s="118" t="n"/>
      <c r="W457" s="118" t="n"/>
      <c r="X457" s="118" t="n"/>
      <c r="Y457" s="118" t="n"/>
      <c r="Z457" s="118" t="n"/>
      <c r="AA457" s="118" t="n"/>
      <c r="AB457" s="118" t="n"/>
      <c r="AC457" s="118" t="n"/>
      <c r="AD457" s="118" t="n"/>
      <c r="AE457" s="118" t="n"/>
      <c r="AF457" s="118" t="n"/>
      <c r="AG457" s="118" t="n"/>
      <c r="AH457" s="118" t="n"/>
      <c r="AI457" s="118" t="n"/>
      <c r="AJ457" s="118" t="n"/>
      <c r="AK457" s="118" t="n"/>
      <c r="AL457" s="118" t="n"/>
      <c r="AM457" s="118" t="n"/>
      <c r="AN457" s="118" t="n"/>
      <c r="AO457" s="118" t="n"/>
      <c r="AP457" s="118" t="n"/>
      <c r="AQ457" s="118" t="n"/>
      <c r="AR457" s="118" t="n"/>
      <c r="AS457" s="118" t="n"/>
      <c r="AT457" s="118" t="n"/>
      <c r="AU457" s="118" t="n"/>
      <c r="AV457" s="118" t="n"/>
      <c r="AW457" s="118" t="n"/>
      <c r="AX457" s="118" t="n"/>
      <c r="AY457" s="118" t="n"/>
      <c r="AZ457" s="118" t="n"/>
      <c r="BA457" s="118" t="n"/>
      <c r="BB457" s="118" t="n"/>
      <c r="BC457" s="118" t="n"/>
      <c r="BD457" s="118" t="n"/>
      <c r="BE457" s="118" t="n"/>
      <c r="BF457" s="118" t="n"/>
      <c r="BG457" s="118" t="n"/>
      <c r="BH457" s="118" t="n"/>
      <c r="BI457" s="118" t="n"/>
      <c r="BJ457" s="118" t="n"/>
      <c r="BK457" s="118" t="n"/>
      <c r="BL457" s="118" t="n"/>
      <c r="BM457" s="118" t="n"/>
      <c r="BN457" s="118" t="n"/>
      <c r="BO457" s="118" t="n"/>
      <c r="BP457" s="118" t="n"/>
      <c r="BQ457" s="118" t="n"/>
      <c r="BR457" s="118" t="n"/>
      <c r="BS457" s="118" t="n"/>
      <c r="BT457" s="118">
        <f>COUNTIF(B457:BS457,1)</f>
        <v/>
      </c>
      <c r="BV457" s="76">
        <f>TRIM(RIGHT(A457, LEN(A457) - FIND("@", SUBSTITUTE(A457, " ", "@", LEN(A457)-LEN(SUBSTITUTE(A457," ",""))))))</f>
        <v/>
      </c>
      <c r="BW457" s="76">
        <f>TRIM(LEFT(A457,FIND(" ",A457&amp;" ")-1))</f>
        <v/>
      </c>
      <c r="BX457">
        <f>+IF(BV457=BV456,"Same","Diff")</f>
        <v/>
      </c>
      <c r="BY457">
        <f>IF(BX457="Same",IF(BW457=BW456,"same","Diff"))</f>
        <v/>
      </c>
    </row>
    <row r="458" ht="17" customHeight="1">
      <c r="A458" s="59" t="inlineStr">
        <is>
          <t>John Giddings</t>
        </is>
      </c>
      <c r="B458" s="117" t="n"/>
      <c r="C458" s="117" t="n"/>
      <c r="D458" s="117" t="n"/>
      <c r="E458" s="117" t="n"/>
      <c r="F458" s="117" t="n"/>
      <c r="G458" s="117" t="n"/>
      <c r="H458" s="117" t="n"/>
      <c r="I458" s="117" t="n"/>
      <c r="J458" s="118" t="n"/>
      <c r="K458" s="118" t="n"/>
      <c r="L458" s="118" t="n"/>
      <c r="M458" s="118" t="n"/>
      <c r="N458" s="118" t="n"/>
      <c r="O458" s="118" t="n"/>
      <c r="P458" s="118" t="n"/>
      <c r="Q458" s="118" t="n"/>
      <c r="R458" s="118" t="n"/>
      <c r="S458" s="118" t="n"/>
      <c r="T458" s="118" t="n"/>
      <c r="U458" s="118" t="n"/>
      <c r="V458" s="118" t="n"/>
      <c r="W458" s="118" t="n"/>
      <c r="X458" s="118" t="n"/>
      <c r="Y458" s="118" t="n"/>
      <c r="Z458" s="118" t="n"/>
      <c r="AA458" s="118" t="n"/>
      <c r="AB458" s="118" t="n">
        <v>1</v>
      </c>
      <c r="AC458" s="118" t="n">
        <v>1</v>
      </c>
      <c r="AD458" s="118" t="n">
        <v>1</v>
      </c>
      <c r="AE458" s="118" t="n">
        <v>1</v>
      </c>
      <c r="AF458" s="118" t="n"/>
      <c r="AG458" s="118" t="n"/>
      <c r="AH458" s="118" t="n"/>
      <c r="AI458" s="118" t="n"/>
      <c r="AJ458" s="118" t="n"/>
      <c r="AK458" s="118" t="n"/>
      <c r="AL458" s="118" t="n"/>
      <c r="AM458" s="118" t="n"/>
      <c r="AN458" s="118" t="n"/>
      <c r="AO458" s="118" t="n"/>
      <c r="AP458" s="118" t="n"/>
      <c r="AQ458" s="118" t="n"/>
      <c r="AR458" s="118" t="n"/>
      <c r="AS458" s="118" t="n"/>
      <c r="AT458" s="118" t="n"/>
      <c r="AU458" s="118" t="n"/>
      <c r="AV458" s="118" t="n"/>
      <c r="AW458" s="118" t="n"/>
      <c r="AX458" s="118" t="n"/>
      <c r="AY458" s="118" t="n"/>
      <c r="AZ458" s="118" t="n"/>
      <c r="BA458" s="118" t="n"/>
      <c r="BB458" s="118" t="n"/>
      <c r="BC458" s="118" t="n"/>
      <c r="BD458" s="118" t="n"/>
      <c r="BE458" s="118" t="n"/>
      <c r="BF458" s="118" t="n"/>
      <c r="BG458" s="118" t="n"/>
      <c r="BH458" s="118" t="n"/>
      <c r="BI458" s="118" t="n"/>
      <c r="BJ458" s="118" t="n"/>
      <c r="BK458" s="118" t="n"/>
      <c r="BL458" s="118" t="n"/>
      <c r="BM458" s="118" t="n"/>
      <c r="BN458" s="118" t="n"/>
      <c r="BO458" s="118" t="n"/>
      <c r="BP458" s="118" t="n"/>
      <c r="BQ458" s="118" t="n"/>
      <c r="BR458" s="118" t="n"/>
      <c r="BS458" s="118" t="n"/>
      <c r="BT458" s="118">
        <f>COUNTIF(B458:BS458,1)</f>
        <v/>
      </c>
      <c r="BV458" s="76">
        <f>TRIM(RIGHT(A458, LEN(A458) - FIND("@", SUBSTITUTE(A458, " ", "@", LEN(A458)-LEN(SUBSTITUTE(A458," ",""))))))</f>
        <v/>
      </c>
      <c r="BW458" s="76">
        <f>TRIM(LEFT(A458,FIND(" ",A458&amp;" ")-1))</f>
        <v/>
      </c>
      <c r="BX458">
        <f>+IF(BV458=BV457,"Same","Diff")</f>
        <v/>
      </c>
      <c r="BY458">
        <f>IF(BX458="Same",IF(BW458=BW457,"same","Diff"))</f>
        <v/>
      </c>
    </row>
    <row r="459" ht="17" customHeight="1">
      <c r="A459" s="60" t="inlineStr">
        <is>
          <t>George Giesberts</t>
        </is>
      </c>
      <c r="B459" s="119" t="n"/>
      <c r="C459" s="119" t="n"/>
      <c r="D459" s="119" t="n"/>
      <c r="E459" s="119" t="n"/>
      <c r="F459" s="119" t="n"/>
      <c r="G459" s="119" t="n"/>
      <c r="H459" s="119" t="n"/>
      <c r="I459" s="119" t="n"/>
      <c r="J459" s="118" t="n"/>
      <c r="K459" s="118" t="n"/>
      <c r="L459" s="118" t="n"/>
      <c r="M459" s="118" t="n"/>
      <c r="N459" s="118" t="n">
        <v>1</v>
      </c>
      <c r="O459" s="118" t="n"/>
      <c r="P459" s="118" t="n"/>
      <c r="Q459" s="118" t="n"/>
      <c r="R459" s="118" t="n"/>
      <c r="S459" s="118" t="n"/>
      <c r="T459" s="118" t="n"/>
      <c r="U459" s="118" t="n"/>
      <c r="V459" s="118" t="n"/>
      <c r="W459" s="118" t="n"/>
      <c r="X459" s="118" t="n"/>
      <c r="Y459" s="118" t="n"/>
      <c r="Z459" s="118" t="n"/>
      <c r="AA459" s="118" t="n"/>
      <c r="AB459" s="118" t="n"/>
      <c r="AC459" s="118" t="n"/>
      <c r="AD459" s="118" t="n"/>
      <c r="AE459" s="118" t="n"/>
      <c r="AF459" s="118" t="n"/>
      <c r="AG459" s="118" t="n"/>
      <c r="AH459" s="118" t="n"/>
      <c r="AI459" s="118" t="n"/>
      <c r="AJ459" s="118" t="n"/>
      <c r="AK459" s="118" t="n"/>
      <c r="AL459" s="118" t="n"/>
      <c r="AM459" s="118" t="n"/>
      <c r="AN459" s="118" t="n"/>
      <c r="AO459" s="118" t="n"/>
      <c r="AP459" s="118" t="n"/>
      <c r="AQ459" s="118" t="n"/>
      <c r="AR459" s="118" t="n"/>
      <c r="AS459" s="118" t="n"/>
      <c r="AT459" s="118" t="n"/>
      <c r="AU459" s="118" t="n"/>
      <c r="AV459" s="118" t="n"/>
      <c r="AW459" s="118" t="n"/>
      <c r="AX459" s="118" t="n"/>
      <c r="AY459" s="118" t="n"/>
      <c r="AZ459" s="118" t="n"/>
      <c r="BA459" s="118" t="n"/>
      <c r="BB459" s="118" t="n"/>
      <c r="BC459" s="118" t="n"/>
      <c r="BD459" s="118" t="n"/>
      <c r="BE459" s="118" t="n"/>
      <c r="BF459" s="118" t="n"/>
      <c r="BG459" s="118" t="n"/>
      <c r="BH459" s="118" t="n"/>
      <c r="BI459" s="118" t="n"/>
      <c r="BJ459" s="118" t="n"/>
      <c r="BK459" s="118" t="n"/>
      <c r="BL459" s="118" t="n"/>
      <c r="BM459" s="118" t="n"/>
      <c r="BN459" s="118" t="n"/>
      <c r="BO459" s="118" t="n"/>
      <c r="BP459" s="118" t="n"/>
      <c r="BQ459" s="118" t="n"/>
      <c r="BR459" s="118" t="n"/>
      <c r="BS459" s="118" t="n"/>
      <c r="BT459" s="118">
        <f>COUNTIF(B459:BS459,1)</f>
        <v/>
      </c>
      <c r="BV459" s="76">
        <f>TRIM(RIGHT(A459, LEN(A459) - FIND("@", SUBSTITUTE(A459, " ", "@", LEN(A459)-LEN(SUBSTITUTE(A459," ",""))))))</f>
        <v/>
      </c>
      <c r="BW459" s="76">
        <f>TRIM(LEFT(A459,FIND(" ",A459&amp;" ")-1))</f>
        <v/>
      </c>
      <c r="BX459">
        <f>+IF(BV459=BV458,"Same","Diff")</f>
        <v/>
      </c>
      <c r="BY459">
        <f>IF(BX459="Same",IF(BW459=BW458,"same","Diff"))</f>
        <v/>
      </c>
    </row>
    <row r="460" ht="17" customHeight="1">
      <c r="A460" s="59" t="inlineStr">
        <is>
          <t>Ron Gillard</t>
        </is>
      </c>
      <c r="B460" s="117" t="n"/>
      <c r="C460" s="117" t="n"/>
      <c r="D460" s="117" t="n"/>
      <c r="E460" s="117" t="n"/>
      <c r="F460" s="117" t="n"/>
      <c r="G460" s="117" t="n"/>
      <c r="H460" s="117" t="n"/>
      <c r="I460" s="117" t="n"/>
      <c r="J460" s="118" t="n"/>
      <c r="K460" s="118" t="n">
        <v>1</v>
      </c>
      <c r="L460" s="118" t="n">
        <v>1</v>
      </c>
      <c r="M460" s="118" t="n"/>
      <c r="N460" s="118" t="n"/>
      <c r="O460" s="118" t="n">
        <v>1</v>
      </c>
      <c r="P460" s="118" t="n">
        <v>1</v>
      </c>
      <c r="Q460" s="118" t="n">
        <v>1</v>
      </c>
      <c r="R460" s="118" t="n">
        <v>1</v>
      </c>
      <c r="S460" s="130" t="n">
        <v>1</v>
      </c>
      <c r="T460" s="118" t="n"/>
      <c r="U460" s="118" t="n"/>
      <c r="V460" s="118" t="n">
        <v>1</v>
      </c>
      <c r="W460" s="118" t="n">
        <v>1</v>
      </c>
      <c r="X460" s="118" t="n">
        <v>1</v>
      </c>
      <c r="Y460" s="118" t="n">
        <v>1</v>
      </c>
      <c r="Z460" s="118" t="n">
        <v>1</v>
      </c>
      <c r="AA460" s="118" t="n"/>
      <c r="AB460" s="118" t="n"/>
      <c r="AC460" s="118" t="n"/>
      <c r="AD460" s="118" t="n"/>
      <c r="AE460" s="118" t="n"/>
      <c r="AF460" s="118" t="n"/>
      <c r="AG460" s="118" t="n"/>
      <c r="AH460" s="118" t="n"/>
      <c r="AI460" s="118" t="n"/>
      <c r="AJ460" s="118" t="n"/>
      <c r="AK460" s="118" t="n"/>
      <c r="AL460" s="118" t="n"/>
      <c r="AM460" s="118" t="n"/>
      <c r="AN460" s="118" t="n"/>
      <c r="AO460" s="118" t="n"/>
      <c r="AP460" s="118" t="n"/>
      <c r="AQ460" s="118" t="n"/>
      <c r="AR460" s="118" t="n"/>
      <c r="AS460" s="118" t="n"/>
      <c r="AT460" s="118" t="n"/>
      <c r="AU460" s="118" t="n"/>
      <c r="AV460" s="118" t="n"/>
      <c r="AW460" s="118" t="n"/>
      <c r="AX460" s="118" t="n"/>
      <c r="AY460" s="118" t="n"/>
      <c r="AZ460" s="118" t="n"/>
      <c r="BA460" s="118" t="n"/>
      <c r="BB460" s="118" t="n"/>
      <c r="BC460" s="118" t="n"/>
      <c r="BD460" s="118" t="n"/>
      <c r="BE460" s="118" t="n"/>
      <c r="BF460" s="118" t="n"/>
      <c r="BG460" s="118" t="n"/>
      <c r="BH460" s="118" t="n"/>
      <c r="BI460" s="118" t="n"/>
      <c r="BJ460" s="118" t="n"/>
      <c r="BK460" s="118" t="n"/>
      <c r="BL460" s="118" t="n"/>
      <c r="BM460" s="118" t="n"/>
      <c r="BN460" s="118" t="n"/>
      <c r="BO460" s="118" t="n"/>
      <c r="BP460" s="118" t="n"/>
      <c r="BQ460" s="118" t="n"/>
      <c r="BR460" s="118" t="n"/>
      <c r="BS460" s="118" t="n"/>
      <c r="BT460" s="118">
        <f>COUNTIF(B460:BS460,1)</f>
        <v/>
      </c>
      <c r="BV460" s="76">
        <f>TRIM(RIGHT(A460, LEN(A460) - FIND("@", SUBSTITUTE(A460, " ", "@", LEN(A460)-LEN(SUBSTITUTE(A460," ",""))))))</f>
        <v/>
      </c>
      <c r="BW460" s="76">
        <f>TRIM(LEFT(A460,FIND(" ",A460&amp;" ")-1))</f>
        <v/>
      </c>
      <c r="BX460">
        <f>+IF(BV460=BV459,"Same","Diff")</f>
        <v/>
      </c>
      <c r="BY460">
        <f>IF(BX460="Same",IF(BW460=BW459,"same","Diff"))</f>
        <v/>
      </c>
    </row>
    <row r="461" ht="17" customHeight="1">
      <c r="A461" s="63" t="inlineStr">
        <is>
          <t>Wal Gillespie</t>
        </is>
      </c>
      <c r="B461" s="122" t="n">
        <v>1</v>
      </c>
      <c r="C461" s="122" t="n"/>
      <c r="D461" s="122" t="n">
        <v>1</v>
      </c>
      <c r="E461" s="122" t="n"/>
      <c r="F461" s="122" t="n"/>
      <c r="G461" s="122" t="n"/>
      <c r="H461" s="122" t="n"/>
      <c r="I461" s="122" t="n"/>
      <c r="J461" s="118" t="n"/>
      <c r="K461" s="118" t="n"/>
      <c r="L461" s="118" t="n"/>
      <c r="M461" s="118" t="n"/>
      <c r="N461" s="118" t="n"/>
      <c r="O461" s="118" t="n"/>
      <c r="P461" s="118" t="n"/>
      <c r="Q461" s="118" t="n"/>
      <c r="R461" s="118" t="n"/>
      <c r="S461" s="118" t="n"/>
      <c r="T461" s="118" t="n"/>
      <c r="U461" s="118" t="n"/>
      <c r="V461" s="118" t="n"/>
      <c r="W461" s="118" t="n"/>
      <c r="X461" s="118" t="n"/>
      <c r="Y461" s="118" t="n"/>
      <c r="Z461" s="118" t="n"/>
      <c r="AA461" s="118" t="n"/>
      <c r="AB461" s="118" t="n"/>
      <c r="AC461" s="118" t="n"/>
      <c r="AD461" s="118" t="n"/>
      <c r="AE461" s="118" t="n"/>
      <c r="AF461" s="118" t="n"/>
      <c r="AG461" s="118" t="n"/>
      <c r="AH461" s="118" t="n"/>
      <c r="AI461" s="118" t="n"/>
      <c r="AJ461" s="118" t="n"/>
      <c r="AK461" s="118" t="n"/>
      <c r="AL461" s="118" t="n"/>
      <c r="AM461" s="118" t="n"/>
      <c r="AN461" s="118" t="n"/>
      <c r="AO461" s="118" t="n"/>
      <c r="AP461" s="118" t="n"/>
      <c r="AQ461" s="118" t="n"/>
      <c r="AR461" s="118" t="n"/>
      <c r="AS461" s="118" t="n"/>
      <c r="AT461" s="118" t="n"/>
      <c r="AU461" s="118" t="n"/>
      <c r="AV461" s="118" t="n"/>
      <c r="AW461" s="118" t="n"/>
      <c r="AX461" s="118" t="n"/>
      <c r="AY461" s="118" t="n"/>
      <c r="AZ461" s="118" t="n"/>
      <c r="BA461" s="118" t="n"/>
      <c r="BB461" s="118" t="n"/>
      <c r="BC461" s="118" t="n"/>
      <c r="BD461" s="118" t="n"/>
      <c r="BE461" s="118" t="n"/>
      <c r="BF461" s="118" t="n"/>
      <c r="BG461" s="118" t="n"/>
      <c r="BH461" s="118" t="n"/>
      <c r="BI461" s="118" t="n"/>
      <c r="BJ461" s="118" t="n"/>
      <c r="BK461" s="118" t="n"/>
      <c r="BL461" s="118" t="n"/>
      <c r="BM461" s="118" t="n"/>
      <c r="BN461" s="118" t="n"/>
      <c r="BO461" s="118" t="n"/>
      <c r="BP461" s="118" t="n"/>
      <c r="BQ461" s="118" t="n"/>
      <c r="BR461" s="118" t="n"/>
      <c r="BS461" s="118" t="n"/>
      <c r="BT461" s="118">
        <f>COUNTIF(B461:BS461,1)</f>
        <v/>
      </c>
      <c r="BV461" s="76">
        <f>TRIM(RIGHT(A461, LEN(A461) - FIND("@", SUBSTITUTE(A461, " ", "@", LEN(A461)-LEN(SUBSTITUTE(A461," ",""))))))</f>
        <v/>
      </c>
      <c r="BW461" s="76">
        <f>TRIM(LEFT(A461,FIND(" ",A461&amp;" ")-1))</f>
        <v/>
      </c>
      <c r="BX461">
        <f>+IF(BV461=BV460,"Same","Diff")</f>
        <v/>
      </c>
      <c r="BY461">
        <f>IF(BX461="Same",IF(BW461=BW460,"same","Diff"))</f>
        <v/>
      </c>
    </row>
    <row r="462" ht="17" customHeight="1">
      <c r="A462" s="60" t="inlineStr">
        <is>
          <t>Bernie Gillon</t>
        </is>
      </c>
      <c r="B462" s="119" t="n"/>
      <c r="C462" s="119" t="n"/>
      <c r="D462" s="119" t="n"/>
      <c r="E462" s="119" t="n"/>
      <c r="F462" s="119" t="n"/>
      <c r="G462" s="119" t="n"/>
      <c r="H462" s="119" t="n"/>
      <c r="I462" s="119" t="n"/>
      <c r="J462" s="118" t="n"/>
      <c r="K462" s="118" t="n"/>
      <c r="L462" s="118" t="n"/>
      <c r="M462" s="118" t="n"/>
      <c r="N462" s="118" t="n"/>
      <c r="O462" s="118" t="n"/>
      <c r="P462" s="118" t="n"/>
      <c r="Q462" s="118" t="n"/>
      <c r="R462" s="118" t="n"/>
      <c r="S462" s="118" t="n"/>
      <c r="T462" s="118" t="n"/>
      <c r="U462" s="118" t="n"/>
      <c r="V462" s="118" t="n"/>
      <c r="W462" s="118" t="n"/>
      <c r="X462" s="118" t="n"/>
      <c r="Y462" s="118" t="n"/>
      <c r="Z462" s="118" t="n"/>
      <c r="AA462" s="118" t="n"/>
      <c r="AB462" s="118" t="n"/>
      <c r="AC462" s="118" t="n"/>
      <c r="AD462" s="118" t="n"/>
      <c r="AE462" s="118" t="n"/>
      <c r="AF462" s="118" t="n"/>
      <c r="AG462" s="118" t="n"/>
      <c r="AH462" s="118" t="n"/>
      <c r="AI462" s="118" t="n"/>
      <c r="AJ462" s="118" t="n">
        <v>1</v>
      </c>
      <c r="AK462" s="118" t="n"/>
      <c r="AL462" s="118" t="n"/>
      <c r="AM462" s="118" t="n"/>
      <c r="AN462" s="118" t="n"/>
      <c r="AO462" s="118" t="n"/>
      <c r="AP462" s="118" t="n"/>
      <c r="AQ462" s="118" t="n"/>
      <c r="AR462" s="118" t="n"/>
      <c r="AS462" s="118" t="n"/>
      <c r="AT462" s="118" t="n"/>
      <c r="AU462" s="118" t="n"/>
      <c r="AV462" s="118" t="n"/>
      <c r="AW462" s="118" t="n"/>
      <c r="AX462" s="118" t="n"/>
      <c r="AY462" s="118" t="n"/>
      <c r="AZ462" s="118" t="n"/>
      <c r="BA462" s="118" t="n"/>
      <c r="BB462" s="118" t="n"/>
      <c r="BC462" s="118" t="n"/>
      <c r="BD462" s="118" t="n"/>
      <c r="BE462" s="118" t="n"/>
      <c r="BF462" s="118" t="n"/>
      <c r="BG462" s="118" t="n"/>
      <c r="BH462" s="118" t="n"/>
      <c r="BI462" s="118" t="n"/>
      <c r="BJ462" s="118" t="n"/>
      <c r="BK462" s="118" t="n"/>
      <c r="BL462" s="118" t="n"/>
      <c r="BM462" s="118" t="n"/>
      <c r="BN462" s="118" t="n"/>
      <c r="BO462" s="118" t="n"/>
      <c r="BP462" s="118" t="n"/>
      <c r="BQ462" s="118" t="n"/>
      <c r="BR462" s="118" t="n"/>
      <c r="BS462" s="118" t="n"/>
      <c r="BT462" s="118">
        <f>COUNTIF(B462:BS462,1)</f>
        <v/>
      </c>
      <c r="BV462" s="76">
        <f>TRIM(RIGHT(A462, LEN(A462) - FIND("@", SUBSTITUTE(A462, " ", "@", LEN(A462)-LEN(SUBSTITUTE(A462," ",""))))))</f>
        <v/>
      </c>
      <c r="BW462" s="76">
        <f>TRIM(LEFT(A462,FIND(" ",A462&amp;" ")-1))</f>
        <v/>
      </c>
      <c r="BX462">
        <f>+IF(BV462=BV461,"Same","Diff")</f>
        <v/>
      </c>
      <c r="BY462">
        <f>IF(BX462="Same",IF(BW462=BW461,"same","Diff"))</f>
        <v/>
      </c>
    </row>
    <row r="463" ht="17" customHeight="1">
      <c r="A463" s="59" t="inlineStr">
        <is>
          <t>Fabrizio Giovanardi</t>
        </is>
      </c>
      <c r="B463" s="117" t="n"/>
      <c r="C463" s="117" t="n"/>
      <c r="D463" s="117" t="n"/>
      <c r="E463" s="117" t="n"/>
      <c r="F463" s="117" t="n"/>
      <c r="G463" s="117" t="n"/>
      <c r="H463" s="117" t="n"/>
      <c r="I463" s="117" t="n"/>
      <c r="J463" s="118" t="n"/>
      <c r="K463" s="118" t="n"/>
      <c r="L463" s="118" t="n"/>
      <c r="M463" s="118" t="n"/>
      <c r="N463" s="118" t="n"/>
      <c r="O463" s="118" t="n"/>
      <c r="P463" s="118" t="n"/>
      <c r="Q463" s="118" t="n"/>
      <c r="R463" s="118" t="n"/>
      <c r="S463" s="118" t="n"/>
      <c r="T463" s="118" t="n"/>
      <c r="U463" s="118" t="n"/>
      <c r="V463" s="118" t="n"/>
      <c r="W463" s="118" t="n"/>
      <c r="X463" s="118" t="n"/>
      <c r="Y463" s="118" t="n"/>
      <c r="Z463" s="118" t="n"/>
      <c r="AA463" s="118" t="n"/>
      <c r="AB463" s="118" t="n"/>
      <c r="AC463" s="118" t="n"/>
      <c r="AD463" s="118" t="n"/>
      <c r="AE463" s="118" t="n"/>
      <c r="AF463" s="118" t="n"/>
      <c r="AG463" s="118" t="n"/>
      <c r="AH463" s="118" t="n"/>
      <c r="AI463" s="118" t="n"/>
      <c r="AJ463" s="118" t="n"/>
      <c r="AK463" s="118" t="n"/>
      <c r="AL463" s="118" t="n"/>
      <c r="AM463" s="118" t="n"/>
      <c r="AN463" s="118" t="n"/>
      <c r="AO463" s="118" t="n"/>
      <c r="AP463" s="118" t="n"/>
      <c r="AQ463" s="118" t="n"/>
      <c r="AR463" s="118" t="n"/>
      <c r="AS463" s="118" t="n"/>
      <c r="AT463" s="118" t="n"/>
      <c r="AU463" s="118" t="n"/>
      <c r="AV463" s="118" t="n"/>
      <c r="AW463" s="118" t="n"/>
      <c r="AX463" s="118" t="n"/>
      <c r="AY463" s="118" t="n"/>
      <c r="AZ463" s="118" t="n"/>
      <c r="BA463" s="118" t="n">
        <v>1</v>
      </c>
      <c r="BB463" s="118" t="n"/>
      <c r="BC463" s="118" t="n"/>
      <c r="BD463" s="118" t="n"/>
      <c r="BE463" s="118" t="n"/>
      <c r="BF463" s="118" t="n"/>
      <c r="BG463" s="118" t="n"/>
      <c r="BH463" s="118" t="n"/>
      <c r="BI463" s="118" t="n"/>
      <c r="BJ463" s="118" t="n"/>
      <c r="BK463" s="118" t="n"/>
      <c r="BL463" s="118" t="n"/>
      <c r="BM463" s="118" t="n"/>
      <c r="BN463" s="118" t="n"/>
      <c r="BO463" s="118" t="n"/>
      <c r="BP463" s="118" t="n"/>
      <c r="BQ463" s="118" t="n"/>
      <c r="BR463" s="118" t="n"/>
      <c r="BS463" s="118" t="n"/>
      <c r="BT463" s="118">
        <f>COUNTIF(B463:BS463,1)</f>
        <v/>
      </c>
      <c r="BV463" s="76">
        <f>TRIM(RIGHT(A463, LEN(A463) - FIND("@", SUBSTITUTE(A463, " ", "@", LEN(A463)-LEN(SUBSTITUTE(A463," ",""))))))</f>
        <v/>
      </c>
      <c r="BW463" s="76">
        <f>TRIM(LEFT(A463,FIND(" ",A463&amp;" ")-1))</f>
        <v/>
      </c>
      <c r="BX463">
        <f>+IF(BV463=BV462,"Same","Diff")</f>
        <v/>
      </c>
      <c r="BY463">
        <f>IF(BX463="Same",IF(BW463=BW462,"same","Diff"))</f>
        <v/>
      </c>
    </row>
    <row r="464" ht="17" customHeight="1">
      <c r="A464" s="61" t="inlineStr">
        <is>
          <t>Shane van Gisbergen</t>
        </is>
      </c>
      <c r="B464" s="120" t="n"/>
      <c r="C464" s="120" t="n"/>
      <c r="D464" s="120" t="n"/>
      <c r="E464" s="120" t="n"/>
      <c r="F464" s="120" t="n"/>
      <c r="G464" s="120" t="n"/>
      <c r="H464" s="120" t="n"/>
      <c r="I464" s="120" t="n"/>
      <c r="J464" s="118" t="n"/>
      <c r="K464" s="118" t="n"/>
      <c r="L464" s="118" t="n"/>
      <c r="M464" s="118" t="n"/>
      <c r="N464" s="118" t="n"/>
      <c r="O464" s="118" t="n"/>
      <c r="P464" s="118" t="n"/>
      <c r="Q464" s="118" t="n"/>
      <c r="R464" s="118" t="n"/>
      <c r="S464" s="118" t="n"/>
      <c r="T464" s="118" t="n"/>
      <c r="U464" s="118" t="n"/>
      <c r="V464" s="118" t="n"/>
      <c r="W464" s="118" t="n"/>
      <c r="X464" s="118" t="n"/>
      <c r="Y464" s="118" t="n"/>
      <c r="Z464" s="118" t="n"/>
      <c r="AA464" s="118" t="n"/>
      <c r="AB464" s="118" t="n"/>
      <c r="AC464" s="118" t="n"/>
      <c r="AD464" s="118" t="n"/>
      <c r="AE464" s="118" t="n"/>
      <c r="AF464" s="118" t="n"/>
      <c r="AG464" s="118" t="n"/>
      <c r="AH464" s="118" t="n"/>
      <c r="AI464" s="118" t="n"/>
      <c r="AJ464" s="118" t="n"/>
      <c r="AK464" s="118" t="n"/>
      <c r="AL464" s="118" t="n"/>
      <c r="AM464" s="118" t="n"/>
      <c r="AN464" s="118" t="n"/>
      <c r="AO464" s="118" t="n"/>
      <c r="AP464" s="118" t="n"/>
      <c r="AQ464" s="118" t="n"/>
      <c r="AR464" s="118" t="n"/>
      <c r="AS464" s="118" t="n"/>
      <c r="AT464" s="118" t="n"/>
      <c r="AU464" s="118" t="n"/>
      <c r="AV464" s="118" t="n"/>
      <c r="AW464" s="118" t="n"/>
      <c r="AX464" s="118" t="n"/>
      <c r="AY464" s="118" t="n"/>
      <c r="AZ464" s="118" t="n"/>
      <c r="BA464" s="118" t="n"/>
      <c r="BB464" s="118" t="n"/>
      <c r="BC464" s="118" t="n"/>
      <c r="BD464" s="118" t="n"/>
      <c r="BE464" s="118" t="n"/>
      <c r="BF464" s="118" t="n"/>
      <c r="BG464" s="118" t="n"/>
      <c r="BH464" s="118" t="n"/>
      <c r="BI464" s="118" t="n"/>
      <c r="BJ464" s="118" t="n"/>
      <c r="BK464" s="118" t="n"/>
      <c r="BL464" s="118" t="n"/>
      <c r="BM464" s="118" t="n">
        <v>1</v>
      </c>
      <c r="BN464" s="118" t="n">
        <v>1</v>
      </c>
      <c r="BO464" s="118" t="n">
        <v>1</v>
      </c>
      <c r="BP464" s="118" t="n">
        <v>1</v>
      </c>
      <c r="BQ464" s="118" t="n"/>
      <c r="BR464" s="118" t="n"/>
      <c r="BS464" s="118" t="n"/>
      <c r="BT464" s="118">
        <f>COUNTIF(B464:BS464,1)</f>
        <v/>
      </c>
      <c r="BV464" s="76">
        <f>TRIM(RIGHT(A464, LEN(A464) - FIND("@", SUBSTITUTE(A464, " ", "@", LEN(A464)-LEN(SUBSTITUTE(A464," ",""))))))</f>
        <v/>
      </c>
      <c r="BW464" s="76">
        <f>TRIM(LEFT(A464,FIND(" ",A464&amp;" ")-1))</f>
        <v/>
      </c>
      <c r="BX464">
        <f>+IF(BV464=BV463,"Same","Diff")</f>
        <v/>
      </c>
      <c r="BY464">
        <f>IF(BX464="Same",IF(BW464=BW463,"same","Diff"))</f>
        <v/>
      </c>
    </row>
    <row r="465" ht="17" customHeight="1">
      <c r="A465" s="59" t="inlineStr">
        <is>
          <t>Dieter Glemser</t>
        </is>
      </c>
      <c r="B465" s="117" t="n"/>
      <c r="C465" s="117" t="n"/>
      <c r="D465" s="117" t="n"/>
      <c r="E465" s="117" t="n"/>
      <c r="F465" s="117" t="n"/>
      <c r="G465" s="117" t="n"/>
      <c r="H465" s="117" t="n"/>
      <c r="I465" s="117" t="n"/>
      <c r="J465" s="118" t="n"/>
      <c r="K465" s="118" t="n"/>
      <c r="L465" s="118" t="n"/>
      <c r="M465" s="118" t="n"/>
      <c r="N465" s="118" t="n"/>
      <c r="O465" s="118" t="n"/>
      <c r="P465" s="118" t="n">
        <v>1</v>
      </c>
      <c r="Q465" s="118" t="n"/>
      <c r="R465" s="118" t="n"/>
      <c r="S465" s="118" t="n"/>
      <c r="T465" s="118" t="n"/>
      <c r="U465" s="118" t="n"/>
      <c r="V465" s="118" t="n"/>
      <c r="W465" s="118" t="n"/>
      <c r="X465" s="118" t="n"/>
      <c r="Y465" s="118" t="n"/>
      <c r="Z465" s="118" t="n"/>
      <c r="AA465" s="118" t="n"/>
      <c r="AB465" s="118" t="n"/>
      <c r="AC465" s="118" t="n"/>
      <c r="AD465" s="118" t="n"/>
      <c r="AE465" s="118" t="n"/>
      <c r="AF465" s="118" t="n"/>
      <c r="AG465" s="118" t="n"/>
      <c r="AH465" s="118" t="n"/>
      <c r="AI465" s="118" t="n"/>
      <c r="AJ465" s="118" t="n"/>
      <c r="AK465" s="118" t="n"/>
      <c r="AL465" s="118" t="n"/>
      <c r="AM465" s="118" t="n"/>
      <c r="AN465" s="118" t="n"/>
      <c r="AO465" s="118" t="n"/>
      <c r="AP465" s="118" t="n"/>
      <c r="AQ465" s="118" t="n"/>
      <c r="AR465" s="118" t="n"/>
      <c r="AS465" s="118" t="n"/>
      <c r="AT465" s="118" t="n"/>
      <c r="AU465" s="118" t="n"/>
      <c r="AV465" s="118" t="n"/>
      <c r="AW465" s="118" t="n"/>
      <c r="AX465" s="118" t="n"/>
      <c r="AY465" s="118" t="n"/>
      <c r="AZ465" s="118" t="n"/>
      <c r="BA465" s="118" t="n"/>
      <c r="BB465" s="118" t="n"/>
      <c r="BC465" s="118" t="n"/>
      <c r="BD465" s="118" t="n"/>
      <c r="BE465" s="118" t="n"/>
      <c r="BF465" s="118" t="n"/>
      <c r="BG465" s="118" t="n"/>
      <c r="BH465" s="118" t="n"/>
      <c r="BI465" s="118" t="n"/>
      <c r="BJ465" s="118" t="n"/>
      <c r="BK465" s="118" t="n"/>
      <c r="BL465" s="118" t="n"/>
      <c r="BM465" s="118" t="n"/>
      <c r="BN465" s="118" t="n"/>
      <c r="BO465" s="118" t="n"/>
      <c r="BP465" s="118" t="n"/>
      <c r="BQ465" s="118" t="n"/>
      <c r="BR465" s="118" t="n"/>
      <c r="BS465" s="118" t="n"/>
      <c r="BT465" s="118">
        <f>COUNTIF(B465:BS465,1)</f>
        <v/>
      </c>
      <c r="BV465" s="76">
        <f>TRIM(RIGHT(A465, LEN(A465) - FIND("@", SUBSTITUTE(A465, " ", "@", LEN(A465)-LEN(SUBSTITUTE(A465," ",""))))))</f>
        <v/>
      </c>
      <c r="BW465" s="76">
        <f>TRIM(LEFT(A465,FIND(" ",A465&amp;" ")-1))</f>
        <v/>
      </c>
      <c r="BX465">
        <f>+IF(BV465=BV464,"Same","Diff")</f>
        <v/>
      </c>
      <c r="BY465">
        <f>IF(BX465="Same",IF(BW465=BW464,"same","Diff"))</f>
        <v/>
      </c>
    </row>
    <row r="466" ht="17" customHeight="1">
      <c r="A466" s="61" t="inlineStr">
        <is>
          <t>Zane Goddard</t>
        </is>
      </c>
      <c r="B466" s="120" t="n"/>
      <c r="C466" s="120" t="n"/>
      <c r="D466" s="120" t="n"/>
      <c r="E466" s="120" t="n"/>
      <c r="F466" s="120" t="n"/>
      <c r="G466" s="120" t="n"/>
      <c r="H466" s="120" t="n"/>
      <c r="I466" s="120" t="n"/>
      <c r="J466" s="118" t="n"/>
      <c r="K466" s="118" t="n"/>
      <c r="L466" s="118" t="n"/>
      <c r="M466" s="118" t="n"/>
      <c r="N466" s="118" t="n"/>
      <c r="O466" s="118" t="n"/>
      <c r="P466" s="118" t="n"/>
      <c r="Q466" s="118" t="n"/>
      <c r="R466" s="118" t="n"/>
      <c r="S466" s="118" t="n"/>
      <c r="T466" s="118" t="n"/>
      <c r="U466" s="118" t="n"/>
      <c r="V466" s="118" t="n"/>
      <c r="W466" s="118" t="n"/>
      <c r="X466" s="118" t="n"/>
      <c r="Y466" s="118" t="n"/>
      <c r="Z466" s="118" t="n"/>
      <c r="AA466" s="118" t="n"/>
      <c r="AB466" s="118" t="n"/>
      <c r="AC466" s="118" t="n"/>
      <c r="AD466" s="118" t="n"/>
      <c r="AE466" s="118" t="n"/>
      <c r="AF466" s="118" t="n"/>
      <c r="AG466" s="118" t="n"/>
      <c r="AH466" s="118" t="n"/>
      <c r="AI466" s="118" t="n"/>
      <c r="AJ466" s="118" t="n"/>
      <c r="AK466" s="118" t="n"/>
      <c r="AL466" s="118" t="n"/>
      <c r="AM466" s="118" t="n"/>
      <c r="AN466" s="118" t="n"/>
      <c r="AO466" s="118" t="n"/>
      <c r="AP466" s="118" t="n"/>
      <c r="AQ466" s="118" t="n"/>
      <c r="AR466" s="118" t="n"/>
      <c r="AS466" s="118" t="n"/>
      <c r="AT466" s="118" t="n"/>
      <c r="AU466" s="118" t="n"/>
      <c r="AV466" s="118" t="n"/>
      <c r="AW466" s="118" t="n"/>
      <c r="AX466" s="118" t="n"/>
      <c r="AY466" s="118" t="n"/>
      <c r="AZ466" s="118" t="n"/>
      <c r="BA466" s="118" t="n"/>
      <c r="BB466" s="118" t="n"/>
      <c r="BC466" s="118" t="n"/>
      <c r="BD466" s="118" t="n"/>
      <c r="BE466" s="118" t="n"/>
      <c r="BF466" s="118" t="n"/>
      <c r="BG466" s="118" t="n"/>
      <c r="BH466" s="118" t="n"/>
      <c r="BI466" s="118" t="n"/>
      <c r="BJ466" s="118" t="n"/>
      <c r="BK466" s="118" t="n"/>
      <c r="BL466" s="118" t="n"/>
      <c r="BM466" s="118" t="n">
        <v>1</v>
      </c>
      <c r="BN466" s="118" t="n">
        <v>1</v>
      </c>
      <c r="BO466" s="118" t="n">
        <v>1</v>
      </c>
      <c r="BP466" s="118" t="n">
        <v>1</v>
      </c>
      <c r="BQ466" s="118" t="n"/>
      <c r="BR466" s="118" t="n"/>
      <c r="BS466" s="118" t="n"/>
      <c r="BT466" s="118">
        <f>COUNTIF(B466:BS466,1)</f>
        <v/>
      </c>
      <c r="BV466" s="76">
        <f>TRIM(RIGHT(A466, LEN(A466) - FIND("@", SUBSTITUTE(A466, " ", "@", LEN(A466)-LEN(SUBSTITUTE(A466," ",""))))))</f>
        <v/>
      </c>
      <c r="BW466" s="76">
        <f>TRIM(LEFT(A466,FIND(" ",A466&amp;" ")-1))</f>
        <v/>
      </c>
      <c r="BX466">
        <f>+IF(BV466=BV465,"Same","Diff")</f>
        <v/>
      </c>
      <c r="BY466">
        <f>IF(BX466="Same",IF(BW466=BW465,"same","Diff"))</f>
        <v/>
      </c>
    </row>
    <row r="467" ht="17" customHeight="1">
      <c r="A467" s="61" t="inlineStr">
        <is>
          <t>James Golding</t>
        </is>
      </c>
      <c r="B467" s="120" t="n"/>
      <c r="C467" s="120" t="n"/>
      <c r="D467" s="120" t="n"/>
      <c r="E467" s="120" t="n"/>
      <c r="F467" s="120" t="n"/>
      <c r="G467" s="120" t="n"/>
      <c r="H467" s="120" t="n"/>
      <c r="I467" s="120" t="n"/>
      <c r="J467" s="118" t="n"/>
      <c r="K467" s="118" t="n"/>
      <c r="L467" s="118" t="n"/>
      <c r="M467" s="118" t="n"/>
      <c r="N467" s="118" t="n"/>
      <c r="O467" s="118" t="n"/>
      <c r="P467" s="118" t="n"/>
      <c r="Q467" s="118" t="n"/>
      <c r="R467" s="118" t="n"/>
      <c r="S467" s="118" t="n"/>
      <c r="T467" s="118" t="n"/>
      <c r="U467" s="118" t="n"/>
      <c r="V467" s="118" t="n"/>
      <c r="W467" s="118" t="n"/>
      <c r="X467" s="118" t="n"/>
      <c r="Y467" s="118" t="n"/>
      <c r="Z467" s="118" t="n"/>
      <c r="AA467" s="118" t="n"/>
      <c r="AB467" s="118" t="n"/>
      <c r="AC467" s="118" t="n"/>
      <c r="AD467" s="118" t="n"/>
      <c r="AE467" s="118" t="n"/>
      <c r="AF467" s="118" t="n"/>
      <c r="AG467" s="118" t="n"/>
      <c r="AH467" s="118" t="n"/>
      <c r="AI467" s="118" t="n"/>
      <c r="AJ467" s="118" t="n"/>
      <c r="AK467" s="118" t="n"/>
      <c r="AL467" s="118" t="n"/>
      <c r="AM467" s="118" t="n"/>
      <c r="AN467" s="118" t="n"/>
      <c r="AO467" s="118" t="n"/>
      <c r="AP467" s="118" t="n"/>
      <c r="AQ467" s="118" t="n"/>
      <c r="AR467" s="118" t="n"/>
      <c r="AS467" s="118" t="n"/>
      <c r="AT467" s="118" t="n"/>
      <c r="AU467" s="118" t="n"/>
      <c r="AV467" s="118" t="n"/>
      <c r="AW467" s="118" t="n"/>
      <c r="AX467" s="118" t="n"/>
      <c r="AY467" s="118" t="n"/>
      <c r="AZ467" s="118" t="n"/>
      <c r="BA467" s="118" t="n"/>
      <c r="BB467" s="118" t="n"/>
      <c r="BC467" s="118" t="n"/>
      <c r="BD467" s="118" t="n"/>
      <c r="BE467" s="118" t="n"/>
      <c r="BF467" s="118" t="n"/>
      <c r="BG467" s="118" t="n"/>
      <c r="BH467" s="118" t="n"/>
      <c r="BI467" s="118" t="n">
        <v>1</v>
      </c>
      <c r="BJ467" s="118" t="n">
        <v>1</v>
      </c>
      <c r="BK467" s="118" t="n">
        <v>1</v>
      </c>
      <c r="BL467" s="118" t="n">
        <v>1</v>
      </c>
      <c r="BM467" s="118" t="n">
        <v>1</v>
      </c>
      <c r="BN467" s="118" t="n">
        <v>1</v>
      </c>
      <c r="BO467" s="118" t="n">
        <v>1</v>
      </c>
      <c r="BP467" s="118" t="n">
        <v>1</v>
      </c>
      <c r="BQ467" s="118" t="n">
        <v>1</v>
      </c>
      <c r="BR467" s="118" t="n">
        <v>1</v>
      </c>
      <c r="BS467" s="118" t="n">
        <v>1</v>
      </c>
      <c r="BT467" s="118">
        <f>COUNTIF(B467:BS467,1)</f>
        <v/>
      </c>
      <c r="BV467" s="76">
        <f>TRIM(RIGHT(A467, LEN(A467) - FIND("@", SUBSTITUTE(A467, " ", "@", LEN(A467)-LEN(SUBSTITUTE(A467," ",""))))))</f>
        <v/>
      </c>
      <c r="BW467" s="76">
        <f>TRIM(LEFT(A467,FIND(" ",A467&amp;" ")-1))</f>
        <v/>
      </c>
      <c r="BX467">
        <f>+IF(BV467=BV466,"Same","Diff")</f>
        <v/>
      </c>
      <c r="BY467">
        <f>IF(BX467="Same",IF(BW467=BW466,"same","Diff"))</f>
        <v/>
      </c>
    </row>
    <row r="468" ht="17" customHeight="1">
      <c r="A468" s="61" t="inlineStr">
        <is>
          <t>Reuban Goodall</t>
        </is>
      </c>
      <c r="B468" s="120" t="n"/>
      <c r="C468" s="120" t="n"/>
      <c r="D468" s="120" t="n"/>
      <c r="E468" s="120" t="n"/>
      <c r="F468" s="120" t="n"/>
      <c r="G468" s="120" t="n"/>
      <c r="H468" s="120" t="n"/>
      <c r="I468" s="120" t="n"/>
      <c r="J468" s="118" t="n"/>
      <c r="K468" s="118" t="n"/>
      <c r="L468" s="118" t="n"/>
      <c r="M468" s="118" t="n"/>
      <c r="N468" s="118" t="n"/>
      <c r="O468" s="118" t="n"/>
      <c r="P468" s="118" t="n"/>
      <c r="Q468" s="118" t="n"/>
      <c r="R468" s="118" t="n"/>
      <c r="S468" s="118" t="n"/>
      <c r="T468" s="118" t="n"/>
      <c r="U468" s="118" t="n"/>
      <c r="V468" s="118" t="n"/>
      <c r="W468" s="118" t="n"/>
      <c r="X468" s="118" t="n"/>
      <c r="Y468" s="118" t="n"/>
      <c r="Z468" s="118" t="n"/>
      <c r="AA468" s="118" t="n"/>
      <c r="AB468" s="118" t="n"/>
      <c r="AC468" s="118" t="n"/>
      <c r="AD468" s="118" t="n"/>
      <c r="AE468" s="118" t="n"/>
      <c r="AF468" s="118" t="n"/>
      <c r="AG468" s="118" t="n"/>
      <c r="AH468" s="118" t="n"/>
      <c r="AI468" s="118" t="n"/>
      <c r="AJ468" s="118" t="n"/>
      <c r="AK468" s="118" t="n"/>
      <c r="AL468" s="118" t="n"/>
      <c r="AM468" s="118" t="n"/>
      <c r="AN468" s="118" t="n"/>
      <c r="AO468" s="118" t="n"/>
      <c r="AP468" s="118" t="n"/>
      <c r="AQ468" s="118" t="n"/>
      <c r="AR468" s="118" t="n"/>
      <c r="AS468" s="118" t="n"/>
      <c r="AT468" s="118" t="n"/>
      <c r="AU468" s="118" t="n"/>
      <c r="AV468" s="118" t="n"/>
      <c r="AW468" s="118" t="n"/>
      <c r="AX468" s="118" t="n"/>
      <c r="AY468" s="118" t="n"/>
      <c r="AZ468" s="118" t="n"/>
      <c r="BA468" s="118" t="n"/>
      <c r="BB468" s="118" t="n"/>
      <c r="BC468" s="118" t="n"/>
      <c r="BD468" s="118" t="n"/>
      <c r="BE468" s="118" t="n"/>
      <c r="BF468" s="118" t="n"/>
      <c r="BG468" s="118" t="n"/>
      <c r="BH468" s="118" t="n"/>
      <c r="BI468" s="118" t="n"/>
      <c r="BJ468" s="118" t="n"/>
      <c r="BK468" s="118" t="n"/>
      <c r="BL468" s="118" t="n"/>
      <c r="BM468" s="118" t="n"/>
      <c r="BN468" s="118" t="n"/>
      <c r="BO468" s="118" t="n"/>
      <c r="BP468" s="118" t="n"/>
      <c r="BQ468" s="118" t="n"/>
      <c r="BR468" s="118" t="n"/>
      <c r="BS468" s="118" t="n">
        <v>1</v>
      </c>
      <c r="BT468" s="118">
        <f>COUNTIF(B468:BS468,1)</f>
        <v/>
      </c>
      <c r="BV468" s="76">
        <f>TRIM(RIGHT(A468, LEN(A468) - FIND("@", SUBSTITUTE(A468, " ", "@", LEN(A468)-LEN(SUBSTITUTE(A468," ",""))))))</f>
        <v/>
      </c>
      <c r="BW468" s="76">
        <f>TRIM(LEFT(A468,FIND(" ",A468&amp;" ")-1))</f>
        <v/>
      </c>
      <c r="BX468">
        <f>+IF(BV468=#REF!,"Same","Diff")</f>
        <v/>
      </c>
      <c r="BY468">
        <f>IF(BX468="Same",IF(BW468=#REF!,"same","Diff"))</f>
        <v/>
      </c>
    </row>
    <row r="469" ht="17" customHeight="1">
      <c r="A469" s="59" t="inlineStr">
        <is>
          <t>Len Goodwin</t>
        </is>
      </c>
      <c r="B469" s="117" t="n"/>
      <c r="C469" s="117" t="n"/>
      <c r="D469" s="117" t="n"/>
      <c r="E469" s="117" t="n"/>
      <c r="F469" s="117" t="n"/>
      <c r="G469" s="117" t="n"/>
      <c r="H469" s="117" t="n"/>
      <c r="I469" s="117" t="n"/>
      <c r="J469" s="118" t="n"/>
      <c r="K469" s="118" t="n">
        <v>1</v>
      </c>
      <c r="L469" s="118" t="n"/>
      <c r="M469" s="118" t="n"/>
      <c r="N469" s="118" t="n"/>
      <c r="O469" s="118" t="n"/>
      <c r="P469" s="118" t="n"/>
      <c r="Q469" s="118" t="n"/>
      <c r="R469" s="118" t="n"/>
      <c r="S469" s="118" t="n"/>
      <c r="T469" s="118" t="n"/>
      <c r="U469" s="118" t="n"/>
      <c r="V469" s="118" t="n"/>
      <c r="W469" s="118" t="n"/>
      <c r="X469" s="118" t="n"/>
      <c r="Y469" s="118" t="n"/>
      <c r="Z469" s="118" t="n"/>
      <c r="AA469" s="118" t="n"/>
      <c r="AB469" s="118" t="n"/>
      <c r="AC469" s="118" t="n"/>
      <c r="AD469" s="118" t="n"/>
      <c r="AE469" s="118" t="n"/>
      <c r="AF469" s="118" t="n"/>
      <c r="AG469" s="118" t="n"/>
      <c r="AH469" s="118" t="n"/>
      <c r="AI469" s="118" t="n"/>
      <c r="AJ469" s="118" t="n"/>
      <c r="AK469" s="118" t="n"/>
      <c r="AL469" s="118" t="n"/>
      <c r="AM469" s="118" t="n"/>
      <c r="AN469" s="118" t="n"/>
      <c r="AO469" s="118" t="n"/>
      <c r="AP469" s="118" t="n"/>
      <c r="AQ469" s="118" t="n"/>
      <c r="AR469" s="118" t="n"/>
      <c r="AS469" s="118" t="n"/>
      <c r="AT469" s="118" t="n"/>
      <c r="AU469" s="118" t="n"/>
      <c r="AV469" s="118" t="n"/>
      <c r="AW469" s="118" t="n"/>
      <c r="AX469" s="118" t="n"/>
      <c r="AY469" s="118" t="n"/>
      <c r="AZ469" s="118" t="n"/>
      <c r="BA469" s="118" t="n"/>
      <c r="BB469" s="118" t="n"/>
      <c r="BC469" s="118" t="n"/>
      <c r="BD469" s="118" t="n"/>
      <c r="BE469" s="118" t="n"/>
      <c r="BF469" s="118" t="n"/>
      <c r="BG469" s="118" t="n"/>
      <c r="BH469" s="118" t="n"/>
      <c r="BI469" s="118" t="n"/>
      <c r="BJ469" s="118" t="n"/>
      <c r="BK469" s="118" t="n"/>
      <c r="BL469" s="118" t="n"/>
      <c r="BM469" s="118" t="n"/>
      <c r="BN469" s="118" t="n"/>
      <c r="BO469" s="118" t="n"/>
      <c r="BP469" s="118" t="n"/>
      <c r="BQ469" s="118" t="n"/>
      <c r="BR469" s="118" t="n"/>
      <c r="BS469" s="118" t="n"/>
      <c r="BT469" s="118">
        <f>COUNTIF(B469:BS469,1)</f>
        <v/>
      </c>
      <c r="BV469" s="76">
        <f>TRIM(RIGHT(A469, LEN(A469) - FIND("@", SUBSTITUTE(A469, " ", "@", LEN(A469)-LEN(SUBSTITUTE(A469," ",""))))))</f>
        <v/>
      </c>
      <c r="BW469" s="76">
        <f>TRIM(LEFT(A469,FIND(" ",A469&amp;" ")-1))</f>
        <v/>
      </c>
      <c r="BX469">
        <f>+IF(BV469=BV468,"Same","Diff")</f>
        <v/>
      </c>
      <c r="BY469">
        <f>IF(BX469="Same",IF(BW469=BW468,"same","Diff"))</f>
        <v/>
      </c>
    </row>
    <row r="470" ht="17" customHeight="1">
      <c r="A470" s="59" t="inlineStr">
        <is>
          <t>Garry Gosatti</t>
        </is>
      </c>
      <c r="B470" s="117" t="n"/>
      <c r="C470" s="117" t="n"/>
      <c r="D470" s="117" t="n"/>
      <c r="E470" s="117" t="n"/>
      <c r="F470" s="117" t="n"/>
      <c r="G470" s="117" t="n"/>
      <c r="H470" s="117" t="n"/>
      <c r="I470" s="117" t="n"/>
      <c r="J470" s="118" t="n"/>
      <c r="K470" s="118" t="n"/>
      <c r="L470" s="118" t="n"/>
      <c r="M470" s="118" t="n"/>
      <c r="N470" s="118" t="n"/>
      <c r="O470" s="118" t="n"/>
      <c r="P470" s="118" t="n"/>
      <c r="Q470" s="118" t="n"/>
      <c r="R470" s="118" t="n"/>
      <c r="S470" s="118" t="n"/>
      <c r="T470" s="118" t="n"/>
      <c r="U470" s="118" t="n"/>
      <c r="V470" s="118" t="n"/>
      <c r="W470" s="118" t="n"/>
      <c r="X470" s="118" t="n"/>
      <c r="Y470" s="118" t="n"/>
      <c r="Z470" s="118" t="n"/>
      <c r="AA470" s="118" t="n"/>
      <c r="AB470" s="118" t="n"/>
      <c r="AC470" s="118" t="n"/>
      <c r="AD470" s="118" t="n"/>
      <c r="AE470" s="118" t="n"/>
      <c r="AF470" s="118" t="n"/>
      <c r="AG470" s="118" t="n"/>
      <c r="AH470" s="118" t="n"/>
      <c r="AI470" s="118" t="n">
        <v>1</v>
      </c>
      <c r="AJ470" s="118" t="n"/>
      <c r="AK470" s="118" t="n"/>
      <c r="AL470" s="118" t="n"/>
      <c r="AM470" s="118" t="n"/>
      <c r="AN470" s="118" t="n"/>
      <c r="AO470" s="118" t="n"/>
      <c r="AP470" s="118" t="n"/>
      <c r="AQ470" s="118" t="n"/>
      <c r="AR470" s="118" t="n"/>
      <c r="AS470" s="118" t="n"/>
      <c r="AT470" s="118" t="n"/>
      <c r="AU470" s="118" t="n"/>
      <c r="AV470" s="118" t="n"/>
      <c r="AW470" s="118" t="n"/>
      <c r="AX470" s="118" t="n"/>
      <c r="AY470" s="118" t="n"/>
      <c r="AZ470" s="118" t="n"/>
      <c r="BA470" s="118" t="n"/>
      <c r="BB470" s="118" t="n"/>
      <c r="BC470" s="118" t="n"/>
      <c r="BD470" s="118" t="n"/>
      <c r="BE470" s="118" t="n"/>
      <c r="BF470" s="118" t="n"/>
      <c r="BG470" s="118" t="n"/>
      <c r="BH470" s="118" t="n"/>
      <c r="BI470" s="118" t="n"/>
      <c r="BJ470" s="118" t="n"/>
      <c r="BK470" s="118" t="n"/>
      <c r="BL470" s="118" t="n"/>
      <c r="BM470" s="118" t="n"/>
      <c r="BN470" s="118" t="n"/>
      <c r="BO470" s="118" t="n"/>
      <c r="BP470" s="118" t="n"/>
      <c r="BQ470" s="118" t="n"/>
      <c r="BR470" s="118" t="n"/>
      <c r="BS470" s="118" t="n"/>
      <c r="BT470" s="118">
        <f>COUNTIF(B470:BS470,1)</f>
        <v/>
      </c>
      <c r="BV470" s="76">
        <f>TRIM(RIGHT(A470, LEN(A470) - FIND("@", SUBSTITUTE(A470, " ", "@", LEN(A470)-LEN(SUBSTITUTE(A470," ",""))))))</f>
        <v/>
      </c>
      <c r="BW470" s="76">
        <f>TRIM(LEFT(A470,FIND(" ",A470&amp;" ")-1))</f>
        <v/>
      </c>
      <c r="BX470">
        <f>+IF(BV470=BV469,"Same","Diff")</f>
        <v/>
      </c>
      <c r="BY470">
        <f>IF(BX470="Same",IF(BW470=BW469,"same","Diff"))</f>
        <v/>
      </c>
    </row>
    <row r="471" ht="17" customHeight="1">
      <c r="A471" s="59" t="inlineStr">
        <is>
          <t>John Goss</t>
        </is>
      </c>
      <c r="B471" s="117" t="n"/>
      <c r="C471" s="117" t="n"/>
      <c r="D471" s="117" t="n"/>
      <c r="E471" s="117" t="n"/>
      <c r="F471" s="117" t="n"/>
      <c r="G471" s="117" t="n"/>
      <c r="H471" s="117" t="n"/>
      <c r="I471" s="117" t="n"/>
      <c r="J471" s="118" t="n"/>
      <c r="K471" s="118" t="n">
        <v>1</v>
      </c>
      <c r="L471" s="118" t="n">
        <v>1</v>
      </c>
      <c r="M471" s="118" t="n">
        <v>1</v>
      </c>
      <c r="N471" s="118" t="n">
        <v>1</v>
      </c>
      <c r="O471" s="118" t="n">
        <v>1</v>
      </c>
      <c r="P471" s="118" t="n">
        <v>1</v>
      </c>
      <c r="Q471" s="118" t="n">
        <v>1</v>
      </c>
      <c r="R471" s="118" t="n">
        <v>1</v>
      </c>
      <c r="S471" s="118" t="n">
        <v>1</v>
      </c>
      <c r="T471" s="118" t="n">
        <v>1</v>
      </c>
      <c r="U471" s="118" t="n">
        <v>1</v>
      </c>
      <c r="V471" s="118" t="n">
        <v>1</v>
      </c>
      <c r="W471" s="118" t="n">
        <v>1</v>
      </c>
      <c r="X471" s="118" t="n">
        <v>1</v>
      </c>
      <c r="Y471" s="118" t="n"/>
      <c r="Z471" s="118" t="n">
        <v>1</v>
      </c>
      <c r="AA471" s="118" t="n">
        <v>1</v>
      </c>
      <c r="AB471" s="118" t="n">
        <v>1</v>
      </c>
      <c r="AC471" s="118" t="n"/>
      <c r="AD471" s="118" t="n"/>
      <c r="AE471" s="118" t="n">
        <v>1</v>
      </c>
      <c r="AF471" s="118" t="n">
        <v>1</v>
      </c>
      <c r="AG471" s="118" t="n"/>
      <c r="AH471" s="118" t="n"/>
      <c r="AI471" s="118" t="n"/>
      <c r="AJ471" s="118" t="n"/>
      <c r="AK471" s="118" t="n"/>
      <c r="AL471" s="118" t="n"/>
      <c r="AM471" s="118" t="n"/>
      <c r="AN471" s="118" t="n"/>
      <c r="AO471" s="118" t="n"/>
      <c r="AP471" s="118" t="n"/>
      <c r="AQ471" s="118" t="n"/>
      <c r="AR471" s="118" t="n"/>
      <c r="AS471" s="118" t="n"/>
      <c r="AT471" s="118" t="n"/>
      <c r="AU471" s="118" t="n"/>
      <c r="AV471" s="118" t="n"/>
      <c r="AW471" s="118" t="n"/>
      <c r="AX471" s="118" t="n"/>
      <c r="AY471" s="118" t="n"/>
      <c r="AZ471" s="118" t="n"/>
      <c r="BA471" s="118" t="n"/>
      <c r="BB471" s="118" t="n"/>
      <c r="BC471" s="118" t="n"/>
      <c r="BD471" s="118" t="n"/>
      <c r="BE471" s="118" t="n"/>
      <c r="BF471" s="118" t="n"/>
      <c r="BG471" s="118" t="n"/>
      <c r="BH471" s="118" t="n"/>
      <c r="BI471" s="118" t="n"/>
      <c r="BJ471" s="118" t="n"/>
      <c r="BK471" s="118" t="n"/>
      <c r="BL471" s="118" t="n"/>
      <c r="BM471" s="118" t="n"/>
      <c r="BN471" s="118" t="n"/>
      <c r="BO471" s="118" t="n"/>
      <c r="BP471" s="118" t="n"/>
      <c r="BQ471" s="118" t="n"/>
      <c r="BR471" s="118" t="n"/>
      <c r="BS471" s="118" t="n"/>
      <c r="BT471" s="118">
        <f>COUNTIF(B471:BS471,1)</f>
        <v/>
      </c>
      <c r="BV471" s="76">
        <f>TRIM(RIGHT(A471, LEN(A471) - FIND("@", SUBSTITUTE(A471, " ", "@", LEN(A471)-LEN(SUBSTITUTE(A471," ",""))))))</f>
        <v/>
      </c>
      <c r="BW471" s="76">
        <f>TRIM(LEFT(A471,FIND(" ",A471&amp;" ")-1))</f>
        <v/>
      </c>
      <c r="BX471">
        <f>+IF(BV471=BV470,"Same","Diff")</f>
        <v/>
      </c>
      <c r="BY471">
        <f>IF(BX471="Same",IF(BW471=BW470,"same","Diff"))</f>
        <v/>
      </c>
    </row>
    <row r="472" ht="17" customHeight="1">
      <c r="A472" s="73" t="inlineStr">
        <is>
          <t>Allan Gough</t>
        </is>
      </c>
      <c r="B472" s="135" t="n"/>
      <c r="C472" s="135" t="n"/>
      <c r="D472" s="135" t="n"/>
      <c r="E472" s="135" t="n"/>
      <c r="F472" s="135" t="n"/>
      <c r="G472" s="135" t="n"/>
      <c r="H472" s="135" t="n"/>
      <c r="I472" s="135" t="n"/>
      <c r="J472" s="118" t="n"/>
      <c r="K472" s="118" t="n"/>
      <c r="L472" s="118" t="n"/>
      <c r="M472" s="118" t="n"/>
      <c r="N472" s="118" t="n"/>
      <c r="O472" s="118" t="n"/>
      <c r="P472" s="118" t="n"/>
      <c r="Q472" s="118" t="n"/>
      <c r="R472" s="118" t="n"/>
      <c r="S472" s="118" t="n">
        <v>1</v>
      </c>
      <c r="T472" s="118" t="n">
        <v>1</v>
      </c>
      <c r="U472" s="118" t="n">
        <v>1</v>
      </c>
      <c r="V472" s="118" t="n">
        <v>1</v>
      </c>
      <c r="W472" s="118" t="n">
        <v>1</v>
      </c>
      <c r="X472" s="118" t="n">
        <v>1</v>
      </c>
      <c r="Y472" s="118" t="n"/>
      <c r="Z472" s="118" t="n"/>
      <c r="AA472" s="118" t="n"/>
      <c r="AB472" s="118" t="n"/>
      <c r="AC472" s="118" t="n"/>
      <c r="AD472" s="118" t="n"/>
      <c r="AE472" s="118" t="n"/>
      <c r="AF472" s="118" t="n"/>
      <c r="AG472" s="118" t="n"/>
      <c r="AH472" s="118" t="n"/>
      <c r="AI472" s="118" t="n"/>
      <c r="AJ472" s="118" t="n"/>
      <c r="AK472" s="118" t="n"/>
      <c r="AL472" s="118" t="n"/>
      <c r="AM472" s="118" t="n"/>
      <c r="AN472" s="118" t="n"/>
      <c r="AO472" s="118" t="n"/>
      <c r="AP472" s="118" t="n"/>
      <c r="AQ472" s="118" t="n"/>
      <c r="AR472" s="118" t="n"/>
      <c r="AS472" s="118" t="n"/>
      <c r="AT472" s="118" t="n"/>
      <c r="AU472" s="118" t="n"/>
      <c r="AV472" s="118" t="n"/>
      <c r="AW472" s="118" t="n"/>
      <c r="AX472" s="118" t="n"/>
      <c r="AY472" s="118" t="n"/>
      <c r="AZ472" s="118" t="n"/>
      <c r="BA472" s="118" t="n"/>
      <c r="BB472" s="118" t="n"/>
      <c r="BC472" s="118" t="n"/>
      <c r="BD472" s="118" t="n"/>
      <c r="BE472" s="118" t="n"/>
      <c r="BF472" s="118" t="n"/>
      <c r="BG472" s="118" t="n"/>
      <c r="BH472" s="118" t="n"/>
      <c r="BI472" s="118" t="n"/>
      <c r="BJ472" s="118" t="n"/>
      <c r="BK472" s="118" t="n"/>
      <c r="BL472" s="118" t="n"/>
      <c r="BM472" s="118" t="n"/>
      <c r="BN472" s="118" t="n"/>
      <c r="BO472" s="118" t="n"/>
      <c r="BP472" s="118" t="n"/>
      <c r="BQ472" s="118" t="n"/>
      <c r="BR472" s="118" t="n"/>
      <c r="BS472" s="118" t="n"/>
      <c r="BT472" s="118">
        <f>COUNTIF(B472:BS472,1)</f>
        <v/>
      </c>
      <c r="BV472" s="76">
        <f>TRIM(RIGHT(A472, LEN(A472) - FIND("@", SUBSTITUTE(A472, " ", "@", LEN(A472)-LEN(SUBSTITUTE(A472," ",""))))))</f>
        <v/>
      </c>
      <c r="BW472" s="76">
        <f>TRIM(LEFT(A472,FIND(" ",A472&amp;" ")-1))</f>
        <v/>
      </c>
      <c r="BX472">
        <f>+IF(BV472=BV471,"Same","Diff")</f>
        <v/>
      </c>
      <c r="BY472">
        <f>IF(BX472="Same",IF(BW472=BW471,"same","Diff"))</f>
        <v/>
      </c>
    </row>
    <row r="473" ht="17" customHeight="1">
      <c r="A473" s="60" t="inlineStr">
        <is>
          <t>Kel Gough</t>
        </is>
      </c>
      <c r="B473" s="119" t="n"/>
      <c r="C473" s="119" t="n"/>
      <c r="D473" s="119" t="n"/>
      <c r="E473" s="119" t="n"/>
      <c r="F473" s="119" t="n"/>
      <c r="G473" s="119" t="n"/>
      <c r="H473" s="119" t="n"/>
      <c r="I473" s="119" t="n"/>
      <c r="J473" s="118" t="n"/>
      <c r="K473" s="118" t="n"/>
      <c r="L473" s="118" t="n"/>
      <c r="M473" s="118" t="n"/>
      <c r="N473" s="118" t="n"/>
      <c r="O473" s="118" t="n"/>
      <c r="P473" s="118" t="n"/>
      <c r="Q473" s="118" t="n"/>
      <c r="R473" s="130" t="n">
        <v>1</v>
      </c>
      <c r="S473" s="118" t="n">
        <v>1</v>
      </c>
      <c r="T473" s="118" t="n">
        <v>1</v>
      </c>
      <c r="U473" s="118" t="n">
        <v>1</v>
      </c>
      <c r="V473" s="118" t="n"/>
      <c r="W473" s="118" t="n"/>
      <c r="X473" s="118" t="n"/>
      <c r="Y473" s="118" t="n"/>
      <c r="Z473" s="118" t="n"/>
      <c r="AA473" s="118" t="n"/>
      <c r="AB473" s="118" t="n"/>
      <c r="AC473" s="118" t="n"/>
      <c r="AD473" s="118" t="n"/>
      <c r="AE473" s="118" t="n"/>
      <c r="AF473" s="118" t="n"/>
      <c r="AG473" s="118" t="n"/>
      <c r="AH473" s="118" t="n"/>
      <c r="AI473" s="118" t="n"/>
      <c r="AJ473" s="118" t="n"/>
      <c r="AK473" s="118" t="n"/>
      <c r="AL473" s="118" t="n"/>
      <c r="AM473" s="118" t="n"/>
      <c r="AN473" s="118" t="n"/>
      <c r="AO473" s="118" t="n"/>
      <c r="AP473" s="118" t="n"/>
      <c r="AQ473" s="118" t="n"/>
      <c r="AR473" s="118" t="n"/>
      <c r="AS473" s="118" t="n"/>
      <c r="AT473" s="118" t="n"/>
      <c r="AU473" s="118" t="n"/>
      <c r="AV473" s="118" t="n"/>
      <c r="AW473" s="118" t="n"/>
      <c r="AX473" s="118" t="n"/>
      <c r="AY473" s="118" t="n"/>
      <c r="AZ473" s="118" t="n"/>
      <c r="BA473" s="118" t="n"/>
      <c r="BB473" s="118" t="n"/>
      <c r="BC473" s="118" t="n"/>
      <c r="BD473" s="118" t="n"/>
      <c r="BE473" s="118" t="n"/>
      <c r="BF473" s="118" t="n"/>
      <c r="BG473" s="118" t="n"/>
      <c r="BH473" s="118" t="n"/>
      <c r="BI473" s="118" t="n"/>
      <c r="BJ473" s="118" t="n"/>
      <c r="BK473" s="118" t="n"/>
      <c r="BL473" s="118" t="n"/>
      <c r="BM473" s="118" t="n"/>
      <c r="BN473" s="118" t="n"/>
      <c r="BO473" s="118" t="n"/>
      <c r="BP473" s="118" t="n"/>
      <c r="BQ473" s="118" t="n"/>
      <c r="BR473" s="118" t="n"/>
      <c r="BS473" s="118" t="n"/>
      <c r="BT473" s="118">
        <f>COUNTIF(B473:BS473,1)</f>
        <v/>
      </c>
      <c r="BV473" s="76">
        <f>TRIM(RIGHT(A473, LEN(A473) - FIND("@", SUBSTITUTE(A473, " ", "@", LEN(A473)-LEN(SUBSTITUTE(A473," ",""))))))</f>
        <v/>
      </c>
      <c r="BW473" s="76">
        <f>TRIM(LEFT(A473,FIND(" ",A473&amp;" ")-1))</f>
        <v/>
      </c>
      <c r="BX473">
        <f>+IF(BV473=BV472,"Same","Diff")</f>
        <v/>
      </c>
      <c r="BY473">
        <f>IF(BX473="Same",IF(BW473=BW472,"same","Diff"))</f>
        <v/>
      </c>
    </row>
    <row r="474" ht="17" customHeight="1">
      <c r="A474" s="59" t="inlineStr">
        <is>
          <t>Paul Gover</t>
        </is>
      </c>
      <c r="B474" s="117" t="n"/>
      <c r="C474" s="117" t="n"/>
      <c r="D474" s="117" t="n"/>
      <c r="E474" s="117" t="n"/>
      <c r="F474" s="117" t="n"/>
      <c r="G474" s="117" t="n"/>
      <c r="H474" s="117" t="n"/>
      <c r="I474" s="117" t="n"/>
      <c r="J474" s="118" t="n"/>
      <c r="K474" s="118" t="n"/>
      <c r="L474" s="118" t="n"/>
      <c r="M474" s="118" t="n"/>
      <c r="N474" s="118" t="n"/>
      <c r="O474" s="118" t="n"/>
      <c r="P474" s="118" t="n"/>
      <c r="Q474" s="118" t="n"/>
      <c r="R474" s="118" t="n"/>
      <c r="S474" s="118" t="n"/>
      <c r="T474" s="118" t="n"/>
      <c r="U474" s="118" t="n"/>
      <c r="V474" s="118" t="n"/>
      <c r="W474" s="118" t="n"/>
      <c r="X474" s="118" t="n"/>
      <c r="Y474" s="118" t="n"/>
      <c r="Z474" s="118" t="n"/>
      <c r="AA474" s="118" t="n"/>
      <c r="AB474" s="118" t="n"/>
      <c r="AC474" s="118" t="n"/>
      <c r="AD474" s="118" t="n"/>
      <c r="AE474" s="118" t="n"/>
      <c r="AF474" s="118" t="n"/>
      <c r="AG474" s="118" t="n"/>
      <c r="AH474" s="118" t="n"/>
      <c r="AI474" s="118" t="n"/>
      <c r="AJ474" s="118" t="n"/>
      <c r="AK474" s="118" t="n"/>
      <c r="AL474" s="118" t="n"/>
      <c r="AM474" s="118" t="n">
        <v>1</v>
      </c>
      <c r="AN474" s="118" t="n"/>
      <c r="AO474" s="118" t="n"/>
      <c r="AP474" s="118" t="n"/>
      <c r="AQ474" s="118" t="n"/>
      <c r="AR474" s="118" t="n"/>
      <c r="AS474" s="118" t="n"/>
      <c r="AT474" s="118" t="n"/>
      <c r="AU474" s="118" t="n"/>
      <c r="AV474" s="118" t="n"/>
      <c r="AW474" s="118" t="n"/>
      <c r="AX474" s="118" t="n"/>
      <c r="AY474" s="118" t="n"/>
      <c r="AZ474" s="118" t="n"/>
      <c r="BA474" s="118" t="n"/>
      <c r="BB474" s="118" t="n"/>
      <c r="BC474" s="118" t="n"/>
      <c r="BD474" s="118" t="n"/>
      <c r="BE474" s="118" t="n"/>
      <c r="BF474" s="118" t="n"/>
      <c r="BG474" s="118" t="n"/>
      <c r="BH474" s="118" t="n"/>
      <c r="BI474" s="118" t="n"/>
      <c r="BJ474" s="118" t="n"/>
      <c r="BK474" s="118" t="n"/>
      <c r="BL474" s="118" t="n"/>
      <c r="BM474" s="118" t="n"/>
      <c r="BN474" s="118" t="n"/>
      <c r="BO474" s="118" t="n"/>
      <c r="BP474" s="118" t="n"/>
      <c r="BQ474" s="118" t="n"/>
      <c r="BR474" s="118" t="n"/>
      <c r="BS474" s="118" t="n"/>
      <c r="BT474" s="118">
        <f>COUNTIF(B474:BS474,1)</f>
        <v/>
      </c>
      <c r="BV474" s="76">
        <f>TRIM(RIGHT(A474, LEN(A474) - FIND("@", SUBSTITUTE(A474, " ", "@", LEN(A474)-LEN(SUBSTITUTE(A474," ",""))))))</f>
        <v/>
      </c>
      <c r="BW474" s="76">
        <f>TRIM(LEFT(A474,FIND(" ",A474&amp;" ")-1))</f>
        <v/>
      </c>
      <c r="BX474">
        <f>+IF(BV474=BV473,"Same","Diff")</f>
        <v/>
      </c>
      <c r="BY474">
        <f>IF(BX474="Same",IF(BW474=BW473,"same","Diff"))</f>
        <v/>
      </c>
    </row>
    <row r="475" ht="17" customHeight="1">
      <c r="A475" s="59" t="inlineStr">
        <is>
          <t>Renee Gracie</t>
        </is>
      </c>
      <c r="B475" s="117" t="n"/>
      <c r="C475" s="117" t="n"/>
      <c r="D475" s="117" t="n"/>
      <c r="E475" s="117" t="n"/>
      <c r="F475" s="117" t="n"/>
      <c r="G475" s="117" t="n"/>
      <c r="H475" s="117" t="n"/>
      <c r="I475" s="117" t="n"/>
      <c r="J475" s="118" t="n"/>
      <c r="K475" s="118" t="n"/>
      <c r="L475" s="118" t="n"/>
      <c r="M475" s="118" t="n"/>
      <c r="N475" s="118" t="n"/>
      <c r="O475" s="118" t="n"/>
      <c r="P475" s="118" t="n"/>
      <c r="Q475" s="118" t="n"/>
      <c r="R475" s="118" t="n"/>
      <c r="S475" s="118" t="n"/>
      <c r="T475" s="118" t="n"/>
      <c r="U475" s="118" t="n"/>
      <c r="V475" s="118" t="n"/>
      <c r="W475" s="118" t="n"/>
      <c r="X475" s="118" t="n"/>
      <c r="Y475" s="118" t="n"/>
      <c r="Z475" s="118" t="n"/>
      <c r="AA475" s="118" t="n"/>
      <c r="AB475" s="118" t="n"/>
      <c r="AC475" s="118" t="n"/>
      <c r="AD475" s="118" t="n"/>
      <c r="AE475" s="118" t="n"/>
      <c r="AF475" s="118" t="n"/>
      <c r="AG475" s="118" t="n"/>
      <c r="AH475" s="118" t="n"/>
      <c r="AI475" s="118" t="n"/>
      <c r="AJ475" s="118" t="n"/>
      <c r="AK475" s="118" t="n"/>
      <c r="AL475" s="118" t="n"/>
      <c r="AM475" s="118" t="n"/>
      <c r="AN475" s="118" t="n"/>
      <c r="AO475" s="118" t="n"/>
      <c r="AP475" s="118" t="n"/>
      <c r="AQ475" s="118" t="n"/>
      <c r="AR475" s="118" t="n"/>
      <c r="AS475" s="118" t="n"/>
      <c r="AT475" s="118" t="n"/>
      <c r="AU475" s="118" t="n"/>
      <c r="AV475" s="118" t="n"/>
      <c r="AW475" s="118" t="n"/>
      <c r="AX475" s="118" t="n"/>
      <c r="AY475" s="118" t="n"/>
      <c r="AZ475" s="118" t="n"/>
      <c r="BA475" s="118" t="n"/>
      <c r="BB475" s="118" t="n"/>
      <c r="BC475" s="118" t="n"/>
      <c r="BD475" s="118" t="n"/>
      <c r="BE475" s="118" t="n"/>
      <c r="BF475" s="118" t="n"/>
      <c r="BG475" s="118" t="n"/>
      <c r="BH475" s="118" t="n">
        <v>1</v>
      </c>
      <c r="BI475" s="118" t="n">
        <v>1</v>
      </c>
      <c r="BJ475" s="118" t="n"/>
      <c r="BK475" s="118" t="n"/>
      <c r="BL475" s="118" t="n"/>
      <c r="BM475" s="118" t="n"/>
      <c r="BN475" s="118" t="n"/>
      <c r="BO475" s="118" t="n"/>
      <c r="BP475" s="118" t="n"/>
      <c r="BQ475" s="118" t="n"/>
      <c r="BR475" s="118" t="n"/>
      <c r="BS475" s="118" t="n"/>
      <c r="BT475" s="118">
        <f>COUNTIF(B475:BS475,1)</f>
        <v/>
      </c>
      <c r="BV475" s="76">
        <f>TRIM(RIGHT(A475, LEN(A475) - FIND("@", SUBSTITUTE(A475, " ", "@", LEN(A475)-LEN(SUBSTITUTE(A475," ",""))))))</f>
        <v/>
      </c>
      <c r="BW475" s="76">
        <f>TRIM(LEFT(A475,FIND(" ",A475&amp;" ")-1))</f>
        <v/>
      </c>
      <c r="BX475">
        <f>+IF(BV475=BV474,"Same","Diff")</f>
        <v/>
      </c>
      <c r="BY475">
        <f>IF(BX475="Same",IF(BW475=BW474,"same","Diff"))</f>
        <v/>
      </c>
    </row>
    <row r="476" ht="17" customHeight="1">
      <c r="A476" s="60" t="inlineStr">
        <is>
          <t>Warren Gracie</t>
        </is>
      </c>
      <c r="B476" s="119" t="n"/>
      <c r="C476" s="119" t="n"/>
      <c r="D476" s="119" t="n"/>
      <c r="E476" s="119" t="n"/>
      <c r="F476" s="119" t="n"/>
      <c r="G476" s="119" t="n"/>
      <c r="H476" s="119" t="n"/>
      <c r="I476" s="119" t="n"/>
      <c r="J476" s="118" t="n">
        <v>1</v>
      </c>
      <c r="K476" s="118" t="n">
        <v>1</v>
      </c>
      <c r="L476" s="118" t="n">
        <v>1</v>
      </c>
      <c r="M476" s="118" t="n"/>
      <c r="N476" s="118" t="n"/>
      <c r="O476" s="118" t="n"/>
      <c r="P476" s="118" t="n"/>
      <c r="Q476" s="118" t="n"/>
      <c r="R476" s="118" t="n"/>
      <c r="S476" s="118" t="n"/>
      <c r="T476" s="118" t="n"/>
      <c r="U476" s="118" t="n"/>
      <c r="V476" s="118" t="n"/>
      <c r="W476" s="118" t="n"/>
      <c r="X476" s="118" t="n"/>
      <c r="Y476" s="118" t="n"/>
      <c r="Z476" s="118" t="n"/>
      <c r="AA476" s="118" t="n"/>
      <c r="AB476" s="118" t="n"/>
      <c r="AC476" s="118" t="n"/>
      <c r="AD476" s="118" t="n"/>
      <c r="AE476" s="118" t="n"/>
      <c r="AF476" s="118" t="n"/>
      <c r="AG476" s="118" t="n"/>
      <c r="AH476" s="118" t="n"/>
      <c r="AI476" s="118" t="n"/>
      <c r="AJ476" s="118" t="n"/>
      <c r="AK476" s="118" t="n"/>
      <c r="AL476" s="118" t="n"/>
      <c r="AM476" s="118" t="n"/>
      <c r="AN476" s="118" t="n"/>
      <c r="AO476" s="118" t="n"/>
      <c r="AP476" s="118" t="n"/>
      <c r="AQ476" s="118" t="n"/>
      <c r="AR476" s="118" t="n"/>
      <c r="AS476" s="118" t="n"/>
      <c r="AT476" s="118" t="n"/>
      <c r="AU476" s="118" t="n"/>
      <c r="AV476" s="118" t="n"/>
      <c r="AW476" s="118" t="n"/>
      <c r="AX476" s="118" t="n"/>
      <c r="AY476" s="118" t="n"/>
      <c r="AZ476" s="118" t="n"/>
      <c r="BA476" s="118" t="n"/>
      <c r="BB476" s="118" t="n"/>
      <c r="BC476" s="118" t="n"/>
      <c r="BD476" s="118" t="n"/>
      <c r="BE476" s="118" t="n"/>
      <c r="BF476" s="118" t="n"/>
      <c r="BG476" s="118" t="n"/>
      <c r="BH476" s="118" t="n"/>
      <c r="BI476" s="118" t="n"/>
      <c r="BJ476" s="118" t="n"/>
      <c r="BK476" s="118" t="n"/>
      <c r="BL476" s="118" t="n"/>
      <c r="BM476" s="118" t="n"/>
      <c r="BN476" s="118" t="n"/>
      <c r="BO476" s="118" t="n"/>
      <c r="BP476" s="118" t="n"/>
      <c r="BQ476" s="118" t="n"/>
      <c r="BR476" s="118" t="n"/>
      <c r="BS476" s="118" t="n"/>
      <c r="BT476" s="118">
        <f>COUNTIF(B476:BS476,1)</f>
        <v/>
      </c>
      <c r="BV476" s="76">
        <f>TRIM(RIGHT(A476, LEN(A476) - FIND("@", SUBSTITUTE(A476, " ", "@", LEN(A476)-LEN(SUBSTITUTE(A476," ",""))))))</f>
        <v/>
      </c>
      <c r="BW476" s="76">
        <f>TRIM(LEFT(A476,FIND(" ",A476&amp;" ")-1))</f>
        <v/>
      </c>
      <c r="BX476">
        <f>+IF(BV476=BV475,"Same","Diff")</f>
        <v/>
      </c>
      <c r="BY476">
        <f>IF(BX476="Same",IF(BW476=BW475,"same","Diff"))</f>
        <v/>
      </c>
    </row>
    <row r="477" ht="17" customHeight="1">
      <c r="A477" s="59" t="inlineStr">
        <is>
          <t>Bill Graetz</t>
        </is>
      </c>
      <c r="B477" s="117" t="n">
        <v>1</v>
      </c>
      <c r="C477" s="117" t="n">
        <v>1</v>
      </c>
      <c r="D477" s="117" t="n">
        <v>1</v>
      </c>
      <c r="E477" s="117" t="n"/>
      <c r="F477" s="117" t="n"/>
      <c r="G477" s="117" t="n"/>
      <c r="H477" s="117" t="n"/>
      <c r="I477" s="117" t="n"/>
      <c r="J477" s="118" t="n"/>
      <c r="K477" s="118" t="n"/>
      <c r="L477" s="118" t="n"/>
      <c r="M477" s="118" t="n"/>
      <c r="N477" s="118" t="n"/>
      <c r="O477" s="118" t="n"/>
      <c r="P477" s="118" t="n"/>
      <c r="Q477" s="118" t="n"/>
      <c r="R477" s="118" t="n"/>
      <c r="S477" s="118" t="n"/>
      <c r="T477" s="118" t="n"/>
      <c r="U477" s="118" t="n"/>
      <c r="V477" s="118" t="n"/>
      <c r="W477" s="118" t="n"/>
      <c r="X477" s="118" t="n"/>
      <c r="Y477" s="118" t="n"/>
      <c r="Z477" s="118" t="n"/>
      <c r="AA477" s="118" t="n"/>
      <c r="AB477" s="118" t="n"/>
      <c r="AC477" s="118" t="n"/>
      <c r="AD477" s="118" t="n"/>
      <c r="AE477" s="118" t="n"/>
      <c r="AF477" s="118" t="n"/>
      <c r="AG477" s="118" t="n"/>
      <c r="AH477" s="118" t="n"/>
      <c r="AI477" s="118" t="n"/>
      <c r="AJ477" s="118" t="n"/>
      <c r="AK477" s="118" t="n"/>
      <c r="AL477" s="118" t="n"/>
      <c r="AM477" s="118" t="n"/>
      <c r="AN477" s="118" t="n"/>
      <c r="AO477" s="118" t="n"/>
      <c r="AP477" s="118" t="n"/>
      <c r="AQ477" s="118" t="n"/>
      <c r="AR477" s="118" t="n"/>
      <c r="AS477" s="118" t="n"/>
      <c r="AT477" s="118" t="n"/>
      <c r="AU477" s="118" t="n"/>
      <c r="AV477" s="118" t="n"/>
      <c r="AW477" s="118" t="n"/>
      <c r="AX477" s="118" t="n"/>
      <c r="AY477" s="118" t="n"/>
      <c r="AZ477" s="118" t="n"/>
      <c r="BA477" s="118" t="n"/>
      <c r="BB477" s="118" t="n"/>
      <c r="BC477" s="118" t="n"/>
      <c r="BD477" s="118" t="n"/>
      <c r="BE477" s="118" t="n"/>
      <c r="BF477" s="118" t="n"/>
      <c r="BG477" s="118" t="n"/>
      <c r="BH477" s="118" t="n"/>
      <c r="BI477" s="118" t="n"/>
      <c r="BJ477" s="118" t="n"/>
      <c r="BK477" s="118" t="n"/>
      <c r="BL477" s="118" t="n"/>
      <c r="BM477" s="118" t="n"/>
      <c r="BN477" s="118" t="n"/>
      <c r="BO477" s="118" t="n"/>
      <c r="BP477" s="118" t="n"/>
      <c r="BQ477" s="118" t="n"/>
      <c r="BR477" s="118" t="n"/>
      <c r="BS477" s="118" t="n"/>
      <c r="BT477" s="118">
        <f>COUNTIF(B477:BS477,1)</f>
        <v/>
      </c>
      <c r="BV477" s="76">
        <f>TRIM(RIGHT(A477, LEN(A477) - FIND("@", SUBSTITUTE(A477, " ", "@", LEN(A477)-LEN(SUBSTITUTE(A477," ",""))))))</f>
        <v/>
      </c>
      <c r="BW477" s="76">
        <f>TRIM(LEFT(A477,FIND(" ",A477&amp;" ")-1))</f>
        <v/>
      </c>
      <c r="BX477">
        <f>+IF(BV477=BV476,"Same","Diff")</f>
        <v/>
      </c>
      <c r="BY477">
        <f>IF(BX477="Same",IF(BW477=BW476,"same","Diff"))</f>
        <v/>
      </c>
    </row>
    <row r="478" ht="17" customHeight="1">
      <c r="A478" s="59" t="inlineStr">
        <is>
          <t>Barry Graham</t>
        </is>
      </c>
      <c r="B478" s="117" t="n"/>
      <c r="C478" s="117" t="n"/>
      <c r="D478" s="117" t="n"/>
      <c r="E478" s="117" t="n"/>
      <c r="F478" s="117" t="n"/>
      <c r="G478" s="117" t="n"/>
      <c r="H478" s="117" t="n"/>
      <c r="I478" s="117" t="n"/>
      <c r="J478" s="118" t="n"/>
      <c r="K478" s="118" t="n"/>
      <c r="L478" s="118" t="n"/>
      <c r="M478" s="118" t="n"/>
      <c r="N478" s="118" t="n"/>
      <c r="O478" s="118" t="n"/>
      <c r="P478" s="118" t="n"/>
      <c r="Q478" s="118" t="n"/>
      <c r="R478" s="118" t="n"/>
      <c r="S478" s="118" t="n"/>
      <c r="T478" s="118" t="n"/>
      <c r="U478" s="118" t="n"/>
      <c r="V478" s="118" t="n"/>
      <c r="W478" s="118" t="n"/>
      <c r="X478" s="118" t="n"/>
      <c r="Y478" s="118" t="n">
        <v>1</v>
      </c>
      <c r="Z478" s="118" t="n">
        <v>1</v>
      </c>
      <c r="AA478" s="118" t="n">
        <v>1</v>
      </c>
      <c r="AB478" s="118" t="n">
        <v>1</v>
      </c>
      <c r="AC478" s="118" t="n">
        <v>1</v>
      </c>
      <c r="AD478" s="118" t="n">
        <v>1</v>
      </c>
      <c r="AE478" s="118" t="n">
        <v>1</v>
      </c>
      <c r="AF478" s="118" t="n">
        <v>1</v>
      </c>
      <c r="AG478" s="118" t="n"/>
      <c r="AH478" s="118" t="n">
        <v>1</v>
      </c>
      <c r="AI478" s="118" t="n">
        <v>1</v>
      </c>
      <c r="AJ478" s="118" t="n">
        <v>1</v>
      </c>
      <c r="AK478" s="118" t="n"/>
      <c r="AL478" s="118" t="n"/>
      <c r="AM478" s="118" t="n"/>
      <c r="AN478" s="118" t="n"/>
      <c r="AO478" s="118" t="n"/>
      <c r="AP478" s="118" t="n"/>
      <c r="AQ478" s="118" t="n"/>
      <c r="AR478" s="118" t="n"/>
      <c r="AS478" s="118" t="n"/>
      <c r="AT478" s="118" t="n"/>
      <c r="AU478" s="118" t="n"/>
      <c r="AV478" s="118" t="n"/>
      <c r="AW478" s="118" t="n"/>
      <c r="AX478" s="118" t="n"/>
      <c r="AY478" s="118" t="n"/>
      <c r="AZ478" s="118" t="n"/>
      <c r="BA478" s="118" t="n"/>
      <c r="BB478" s="118" t="n"/>
      <c r="BC478" s="118" t="n"/>
      <c r="BD478" s="118" t="n"/>
      <c r="BE478" s="118" t="n"/>
      <c r="BF478" s="118" t="n"/>
      <c r="BG478" s="118" t="n"/>
      <c r="BH478" s="118" t="n"/>
      <c r="BI478" s="118" t="n"/>
      <c r="BJ478" s="118" t="n"/>
      <c r="BK478" s="118" t="n"/>
      <c r="BL478" s="118" t="n"/>
      <c r="BM478" s="118" t="n"/>
      <c r="BN478" s="118" t="n"/>
      <c r="BO478" s="118" t="n"/>
      <c r="BP478" s="118" t="n"/>
      <c r="BQ478" s="118" t="n"/>
      <c r="BR478" s="118" t="n"/>
      <c r="BS478" s="118" t="n"/>
      <c r="BT478" s="118">
        <f>COUNTIF(B478:BS478,1)</f>
        <v/>
      </c>
      <c r="BV478" s="76">
        <f>TRIM(RIGHT(A478, LEN(A478) - FIND("@", SUBSTITUTE(A478, " ", "@", LEN(A478)-LEN(SUBSTITUTE(A478," ",""))))))</f>
        <v/>
      </c>
      <c r="BW478" s="76">
        <f>TRIM(LEFT(A478,FIND(" ",A478&amp;" ")-1))</f>
        <v/>
      </c>
      <c r="BX478">
        <f>+IF(BV478=BV477,"Same","Diff")</f>
        <v/>
      </c>
      <c r="BY478">
        <f>IF(BX478="Same",IF(BW478=BW477,"same","Diff"))</f>
        <v/>
      </c>
    </row>
    <row r="479" ht="17" customHeight="1">
      <c r="A479" s="59" t="inlineStr">
        <is>
          <t>Ulf Granberg</t>
        </is>
      </c>
      <c r="B479" s="117" t="n"/>
      <c r="C479" s="117" t="n"/>
      <c r="D479" s="117" t="n"/>
      <c r="E479" s="117" t="n"/>
      <c r="F479" s="117" t="n"/>
      <c r="G479" s="117" t="n"/>
      <c r="H479" s="117" t="n"/>
      <c r="I479" s="117" t="n"/>
      <c r="J479" s="118" t="n"/>
      <c r="K479" s="118" t="n"/>
      <c r="L479" s="118" t="n"/>
      <c r="M479" s="118" t="n"/>
      <c r="N479" s="118" t="n"/>
      <c r="O479" s="118" t="n"/>
      <c r="P479" s="118" t="n"/>
      <c r="Q479" s="118" t="n"/>
      <c r="R479" s="118" t="n"/>
      <c r="S479" s="118" t="n"/>
      <c r="T479" s="118" t="n"/>
      <c r="U479" s="118" t="n"/>
      <c r="V479" s="118" t="n"/>
      <c r="W479" s="118" t="n"/>
      <c r="X479" s="118" t="n"/>
      <c r="Y479" s="118" t="n"/>
      <c r="Z479" s="118" t="n"/>
      <c r="AA479" s="118" t="n"/>
      <c r="AB479" s="118" t="n"/>
      <c r="AC479" s="118" t="n"/>
      <c r="AD479" s="118" t="n">
        <v>1</v>
      </c>
      <c r="AE479" s="118" t="n"/>
      <c r="AF479" s="118" t="n"/>
      <c r="AG479" s="118" t="n"/>
      <c r="AH479" s="118" t="n"/>
      <c r="AI479" s="118" t="n"/>
      <c r="AJ479" s="118" t="n"/>
      <c r="AK479" s="118" t="n"/>
      <c r="AL479" s="118" t="n"/>
      <c r="AM479" s="118" t="n"/>
      <c r="AN479" s="118" t="n"/>
      <c r="AO479" s="118" t="n"/>
      <c r="AP479" s="118" t="n"/>
      <c r="AQ479" s="118" t="n"/>
      <c r="AR479" s="118" t="n"/>
      <c r="AS479" s="118" t="n"/>
      <c r="AT479" s="118" t="n"/>
      <c r="AU479" s="118" t="n"/>
      <c r="AV479" s="118" t="n"/>
      <c r="AW479" s="118" t="n"/>
      <c r="AX479" s="118" t="n"/>
      <c r="AY479" s="118" t="n"/>
      <c r="AZ479" s="118" t="n"/>
      <c r="BA479" s="118" t="n"/>
      <c r="BB479" s="118" t="n"/>
      <c r="BC479" s="118" t="n"/>
      <c r="BD479" s="118" t="n"/>
      <c r="BE479" s="118" t="n"/>
      <c r="BF479" s="118" t="n"/>
      <c r="BG479" s="118" t="n"/>
      <c r="BH479" s="118" t="n"/>
      <c r="BI479" s="118" t="n"/>
      <c r="BJ479" s="118" t="n"/>
      <c r="BK479" s="118" t="n"/>
      <c r="BL479" s="118" t="n"/>
      <c r="BM479" s="118" t="n"/>
      <c r="BN479" s="118" t="n"/>
      <c r="BO479" s="118" t="n"/>
      <c r="BP479" s="118" t="n"/>
      <c r="BQ479" s="118" t="n"/>
      <c r="BR479" s="118" t="n"/>
      <c r="BS479" s="118" t="n"/>
      <c r="BT479" s="118">
        <f>COUNTIF(B479:BS479,1)</f>
        <v/>
      </c>
      <c r="BV479" s="76">
        <f>TRIM(RIGHT(A479, LEN(A479) - FIND("@", SUBSTITUTE(A479, " ", "@", LEN(A479)-LEN(SUBSTITUTE(A479," ",""))))))</f>
        <v/>
      </c>
      <c r="BW479" s="76">
        <f>TRIM(LEFT(A479,FIND(" ",A479&amp;" ")-1))</f>
        <v/>
      </c>
      <c r="BX479">
        <f>+IF(BV479=BV478,"Same","Diff")</f>
        <v/>
      </c>
      <c r="BY479">
        <f>IF(BX479="Same",IF(BW479=BW478,"same","Diff"))</f>
        <v/>
      </c>
    </row>
    <row r="480" ht="17" customHeight="1">
      <c r="A480" s="59" t="inlineStr">
        <is>
          <t>Peter Granger</t>
        </is>
      </c>
      <c r="B480" s="117" t="n"/>
      <c r="C480" s="117" t="n"/>
      <c r="D480" s="117" t="n"/>
      <c r="E480" s="117" t="n"/>
      <c r="F480" s="117" t="n"/>
      <c r="G480" s="117" t="n"/>
      <c r="H480" s="117" t="n"/>
      <c r="I480" s="117" t="n"/>
      <c r="J480" s="118" t="n"/>
      <c r="K480" s="118" t="n"/>
      <c r="L480" s="118" t="n"/>
      <c r="M480" s="118" t="n"/>
      <c r="N480" s="118" t="n"/>
      <c r="O480" s="118" t="n">
        <v>1</v>
      </c>
      <c r="P480" s="118" t="n"/>
      <c r="Q480" s="118" t="n"/>
      <c r="R480" s="118" t="n">
        <v>1</v>
      </c>
      <c r="S480" s="118" t="n">
        <v>1</v>
      </c>
      <c r="T480" s="118" t="n"/>
      <c r="U480" s="118" t="n"/>
      <c r="V480" s="118" t="n"/>
      <c r="W480" s="118" t="n"/>
      <c r="X480" s="118" t="n"/>
      <c r="Y480" s="118" t="n"/>
      <c r="Z480" s="118" t="n"/>
      <c r="AA480" s="118" t="n"/>
      <c r="AB480" s="118" t="n"/>
      <c r="AC480" s="118" t="n"/>
      <c r="AD480" s="118" t="n"/>
      <c r="AE480" s="118" t="n"/>
      <c r="AF480" s="118" t="n"/>
      <c r="AG480" s="118" t="n"/>
      <c r="AH480" s="118" t="n"/>
      <c r="AI480" s="118" t="n"/>
      <c r="AJ480" s="118" t="n"/>
      <c r="AK480" s="118" t="n"/>
      <c r="AL480" s="118" t="n"/>
      <c r="AM480" s="118" t="n"/>
      <c r="AN480" s="118" t="n"/>
      <c r="AO480" s="118" t="n"/>
      <c r="AP480" s="118" t="n"/>
      <c r="AQ480" s="118" t="n"/>
      <c r="AR480" s="118" t="n"/>
      <c r="AS480" s="118" t="n"/>
      <c r="AT480" s="118" t="n"/>
      <c r="AU480" s="118" t="n"/>
      <c r="AV480" s="118" t="n"/>
      <c r="AW480" s="118" t="n"/>
      <c r="AX480" s="118" t="n"/>
      <c r="AY480" s="118" t="n"/>
      <c r="AZ480" s="118" t="n"/>
      <c r="BA480" s="118" t="n"/>
      <c r="BB480" s="118" t="n"/>
      <c r="BC480" s="118" t="n"/>
      <c r="BD480" s="118" t="n"/>
      <c r="BE480" s="118" t="n"/>
      <c r="BF480" s="118" t="n"/>
      <c r="BG480" s="118" t="n"/>
      <c r="BH480" s="118" t="n"/>
      <c r="BI480" s="118" t="n"/>
      <c r="BJ480" s="118" t="n"/>
      <c r="BK480" s="118" t="n"/>
      <c r="BL480" s="118" t="n"/>
      <c r="BM480" s="118" t="n"/>
      <c r="BN480" s="118" t="n"/>
      <c r="BO480" s="118" t="n"/>
      <c r="BP480" s="118" t="n"/>
      <c r="BQ480" s="118" t="n"/>
      <c r="BR480" s="118" t="n"/>
      <c r="BS480" s="118" t="n"/>
      <c r="BT480" s="118">
        <f>COUNTIF(B480:BS480,1)</f>
        <v/>
      </c>
      <c r="BV480" s="76">
        <f>TRIM(RIGHT(A480, LEN(A480) - FIND("@", SUBSTITUTE(A480, " ", "@", LEN(A480)-LEN(SUBSTITUTE(A480," ",""))))))</f>
        <v/>
      </c>
      <c r="BW480" s="76">
        <f>TRIM(LEFT(A480,FIND(" ",A480&amp;" ")-1))</f>
        <v/>
      </c>
      <c r="BX480">
        <f>+IF(BV480=BV479,"Same","Diff")</f>
        <v/>
      </c>
      <c r="BY480">
        <f>IF(BX480="Same",IF(BW480=BW479,"same","Diff"))</f>
        <v/>
      </c>
    </row>
    <row r="481" ht="17" customHeight="1">
      <c r="A481" s="59" t="inlineStr">
        <is>
          <t>Alf Grant</t>
        </is>
      </c>
      <c r="B481" s="117" t="n"/>
      <c r="C481" s="117" t="n"/>
      <c r="D481" s="117" t="n"/>
      <c r="E481" s="117" t="n"/>
      <c r="F481" s="117" t="n"/>
      <c r="G481" s="117" t="n"/>
      <c r="H481" s="117" t="n"/>
      <c r="I481" s="117" t="n"/>
      <c r="J481" s="118" t="n"/>
      <c r="K481" s="118" t="n"/>
      <c r="L481" s="118" t="n"/>
      <c r="M481" s="118" t="n"/>
      <c r="N481" s="118" t="n"/>
      <c r="O481" s="118" t="n"/>
      <c r="P481" s="118" t="n"/>
      <c r="Q481" s="118" t="n"/>
      <c r="R481" s="118" t="n"/>
      <c r="S481" s="118" t="n"/>
      <c r="T481" s="118" t="n">
        <v>1</v>
      </c>
      <c r="U481" s="118" t="n"/>
      <c r="V481" s="118" t="n"/>
      <c r="W481" s="118" t="n"/>
      <c r="X481" s="118" t="n">
        <v>1</v>
      </c>
      <c r="Y481" s="118" t="n">
        <v>1</v>
      </c>
      <c r="Z481" s="118" t="n">
        <v>1</v>
      </c>
      <c r="AA481" s="118" t="n">
        <v>1</v>
      </c>
      <c r="AB481" s="118" t="n">
        <v>1</v>
      </c>
      <c r="AC481" s="130" t="n">
        <v>1</v>
      </c>
      <c r="AD481" s="118" t="n"/>
      <c r="AE481" s="118" t="n">
        <v>1</v>
      </c>
      <c r="AF481" s="118" t="n">
        <v>1</v>
      </c>
      <c r="AG481" s="118" t="n">
        <v>1</v>
      </c>
      <c r="AH481" s="118" t="n">
        <v>1</v>
      </c>
      <c r="AI481" s="118" t="n"/>
      <c r="AJ481" s="118" t="n"/>
      <c r="AK481" s="118" t="n"/>
      <c r="AL481" s="118" t="n"/>
      <c r="AM481" s="118" t="n"/>
      <c r="AN481" s="118" t="n"/>
      <c r="AO481" s="118" t="n"/>
      <c r="AP481" s="118" t="n"/>
      <c r="AQ481" s="118" t="n"/>
      <c r="AR481" s="118" t="n"/>
      <c r="AS481" s="118" t="n"/>
      <c r="AT481" s="118" t="n"/>
      <c r="AU481" s="118" t="n"/>
      <c r="AV481" s="118" t="n"/>
      <c r="AW481" s="118" t="n"/>
      <c r="AX481" s="118" t="n"/>
      <c r="AY481" s="118" t="n"/>
      <c r="AZ481" s="118" t="n"/>
      <c r="BA481" s="118" t="n"/>
      <c r="BB481" s="118" t="n"/>
      <c r="BC481" s="118" t="n"/>
      <c r="BD481" s="118" t="n"/>
      <c r="BE481" s="118" t="n"/>
      <c r="BF481" s="118" t="n"/>
      <c r="BG481" s="118" t="n"/>
      <c r="BH481" s="118" t="n"/>
      <c r="BI481" s="118" t="n"/>
      <c r="BJ481" s="118" t="n"/>
      <c r="BK481" s="118" t="n"/>
      <c r="BL481" s="118" t="n"/>
      <c r="BM481" s="118" t="n"/>
      <c r="BN481" s="118" t="n"/>
      <c r="BO481" s="118" t="n"/>
      <c r="BP481" s="118" t="n"/>
      <c r="BQ481" s="118" t="n"/>
      <c r="BR481" s="118" t="n"/>
      <c r="BS481" s="118" t="n"/>
      <c r="BT481" s="118">
        <f>COUNTIF(B481:BS481,1)</f>
        <v/>
      </c>
      <c r="BV481" s="76">
        <f>TRIM(RIGHT(A481, LEN(A481) - FIND("@", SUBSTITUTE(A481, " ", "@", LEN(A481)-LEN(SUBSTITUTE(A481," ",""))))))</f>
        <v/>
      </c>
      <c r="BW481" s="76">
        <f>TRIM(LEFT(A481,FIND(" ",A481&amp;" ")-1))</f>
        <v/>
      </c>
      <c r="BX481">
        <f>+IF(BV481=BV480,"Same","Diff")</f>
        <v/>
      </c>
      <c r="BY481">
        <f>IF(BX481="Same",IF(BW481=BW480,"same","Diff"))</f>
        <v/>
      </c>
    </row>
    <row r="482" ht="17" customHeight="1">
      <c r="A482" s="60" t="inlineStr">
        <is>
          <t>Ian Grant</t>
        </is>
      </c>
      <c r="B482" s="119" t="n"/>
      <c r="C482" s="119" t="n"/>
      <c r="D482" s="119" t="n"/>
      <c r="E482" s="119" t="n">
        <v>1</v>
      </c>
      <c r="F482" s="119" t="n">
        <v>1</v>
      </c>
      <c r="G482" s="119" t="n"/>
      <c r="H482" s="119" t="n"/>
      <c r="I482" s="119" t="n"/>
      <c r="J482" s="118" t="n"/>
      <c r="K482" s="118" t="n"/>
      <c r="L482" s="118" t="n"/>
      <c r="M482" s="118" t="n"/>
      <c r="N482" s="118" t="n"/>
      <c r="O482" s="118" t="n"/>
      <c r="P482" s="118" t="n"/>
      <c r="Q482" s="118" t="n"/>
      <c r="R482" s="118" t="n"/>
      <c r="S482" s="118" t="n"/>
      <c r="T482" s="118" t="n"/>
      <c r="U482" s="118" t="n"/>
      <c r="V482" s="118" t="n"/>
      <c r="W482" s="118" t="n"/>
      <c r="X482" s="118" t="n"/>
      <c r="Y482" s="118" t="n"/>
      <c r="Z482" s="118" t="n"/>
      <c r="AA482" s="118" t="n"/>
      <c r="AB482" s="118" t="n"/>
      <c r="AC482" s="118" t="n"/>
      <c r="AD482" s="118" t="n"/>
      <c r="AE482" s="118" t="n"/>
      <c r="AF482" s="118" t="n"/>
      <c r="AG482" s="118" t="n"/>
      <c r="AH482" s="118" t="n"/>
      <c r="AI482" s="118" t="n"/>
      <c r="AJ482" s="118" t="n"/>
      <c r="AK482" s="118" t="n"/>
      <c r="AL482" s="118" t="n"/>
      <c r="AM482" s="118" t="n"/>
      <c r="AN482" s="118" t="n"/>
      <c r="AO482" s="118" t="n"/>
      <c r="AP482" s="118" t="n"/>
      <c r="AQ482" s="118" t="n"/>
      <c r="AR482" s="118" t="n"/>
      <c r="AS482" s="118" t="n"/>
      <c r="AT482" s="118" t="n"/>
      <c r="AU482" s="118" t="n"/>
      <c r="AV482" s="118" t="n"/>
      <c r="AW482" s="118" t="n"/>
      <c r="AX482" s="118" t="n"/>
      <c r="AY482" s="118" t="n"/>
      <c r="AZ482" s="118" t="n"/>
      <c r="BA482" s="118" t="n"/>
      <c r="BB482" s="118" t="n"/>
      <c r="BC482" s="118" t="n"/>
      <c r="BD482" s="118" t="n"/>
      <c r="BE482" s="118" t="n"/>
      <c r="BF482" s="118" t="n"/>
      <c r="BG482" s="118" t="n"/>
      <c r="BH482" s="118" t="n"/>
      <c r="BI482" s="118" t="n"/>
      <c r="BJ482" s="118" t="n"/>
      <c r="BK482" s="118" t="n"/>
      <c r="BL482" s="118" t="n"/>
      <c r="BM482" s="118" t="n"/>
      <c r="BN482" s="118" t="n"/>
      <c r="BO482" s="118" t="n"/>
      <c r="BP482" s="118" t="n"/>
      <c r="BQ482" s="118" t="n"/>
      <c r="BR482" s="118" t="n"/>
      <c r="BS482" s="118" t="n"/>
      <c r="BT482" s="118">
        <f>COUNTIF(B482:BS482,1)</f>
        <v/>
      </c>
      <c r="BV482" s="76">
        <f>TRIM(RIGHT(A482, LEN(A482) - FIND("@", SUBSTITUTE(A482, " ", "@", LEN(A482)-LEN(SUBSTITUTE(A482," ",""))))))</f>
        <v/>
      </c>
      <c r="BW482" s="76">
        <f>TRIM(LEFT(A482,FIND(" ",A482&amp;" ")-1))</f>
        <v/>
      </c>
      <c r="BX482">
        <f>+IF(BV482=BV481,"Same","Diff")</f>
        <v/>
      </c>
      <c r="BY482">
        <f>IF(BX482="Same",IF(BW482=BW481,"same","Diff"))</f>
        <v/>
      </c>
    </row>
    <row r="483" ht="17" customHeight="1">
      <c r="A483" s="59" t="inlineStr">
        <is>
          <t>Tim Grant</t>
        </is>
      </c>
      <c r="B483" s="117" t="n"/>
      <c r="C483" s="117" t="n"/>
      <c r="D483" s="117" t="n"/>
      <c r="E483" s="117" t="n"/>
      <c r="F483" s="117" t="n"/>
      <c r="G483" s="117" t="n"/>
      <c r="H483" s="117" t="n"/>
      <c r="I483" s="117" t="n"/>
      <c r="J483" s="118" t="n"/>
      <c r="K483" s="118" t="n"/>
      <c r="L483" s="118" t="n"/>
      <c r="M483" s="118" t="n"/>
      <c r="N483" s="118" t="n"/>
      <c r="O483" s="118" t="n"/>
      <c r="P483" s="118" t="n"/>
      <c r="Q483" s="118" t="n"/>
      <c r="R483" s="118" t="n"/>
      <c r="S483" s="118" t="n"/>
      <c r="T483" s="118" t="n"/>
      <c r="U483" s="118" t="n"/>
      <c r="V483" s="118" t="n"/>
      <c r="W483" s="118" t="n"/>
      <c r="X483" s="118" t="n"/>
      <c r="Y483" s="118" t="n"/>
      <c r="Z483" s="118" t="n"/>
      <c r="AA483" s="118" t="n"/>
      <c r="AB483" s="118" t="n"/>
      <c r="AC483" s="118" t="n"/>
      <c r="AD483" s="118" t="n"/>
      <c r="AE483" s="118" t="n"/>
      <c r="AF483" s="118" t="n">
        <v>1</v>
      </c>
      <c r="AG483" s="118" t="n">
        <v>1</v>
      </c>
      <c r="AH483" s="118" t="n">
        <v>1</v>
      </c>
      <c r="AI483" s="118" t="n"/>
      <c r="AJ483" s="118" t="n"/>
      <c r="AK483" s="118" t="n"/>
      <c r="AL483" s="118" t="n"/>
      <c r="AM483" s="118" t="n"/>
      <c r="AN483" s="118" t="n"/>
      <c r="AO483" s="118" t="n"/>
      <c r="AP483" s="118" t="n"/>
      <c r="AQ483" s="118" t="n"/>
      <c r="AR483" s="118" t="n"/>
      <c r="AS483" s="118" t="n"/>
      <c r="AT483" s="118" t="n"/>
      <c r="AU483" s="118" t="n"/>
      <c r="AV483" s="118" t="n"/>
      <c r="AW483" s="118" t="n"/>
      <c r="AX483" s="118" t="n"/>
      <c r="AY483" s="118" t="n"/>
      <c r="AZ483" s="118" t="n"/>
      <c r="BA483" s="118" t="n"/>
      <c r="BB483" s="118" t="n"/>
      <c r="BC483" s="118" t="n"/>
      <c r="BD483" s="118" t="n"/>
      <c r="BE483" s="118" t="n"/>
      <c r="BF483" s="118" t="n"/>
      <c r="BG483" s="118" t="n"/>
      <c r="BH483" s="118" t="n"/>
      <c r="BI483" s="118" t="n"/>
      <c r="BJ483" s="118" t="n"/>
      <c r="BK483" s="118" t="n"/>
      <c r="BL483" s="118" t="n"/>
      <c r="BM483" s="118" t="n"/>
      <c r="BN483" s="118" t="n"/>
      <c r="BO483" s="118" t="n"/>
      <c r="BP483" s="118" t="n"/>
      <c r="BQ483" s="118" t="n"/>
      <c r="BR483" s="118" t="n"/>
      <c r="BS483" s="118" t="n"/>
      <c r="BT483" s="118">
        <f>COUNTIF(B483:BS483,1)</f>
        <v/>
      </c>
      <c r="BV483" s="76">
        <f>TRIM(RIGHT(A483, LEN(A483) - FIND("@", SUBSTITUTE(A483, " ", "@", LEN(A483)-LEN(SUBSTITUTE(A483," ",""))))))</f>
        <v/>
      </c>
      <c r="BW483" s="76">
        <f>TRIM(LEFT(A483,FIND(" ",A483&amp;" ")-1))</f>
        <v/>
      </c>
      <c r="BX483">
        <f>+IF(BV483=BV482,"Same","Diff")</f>
        <v/>
      </c>
      <c r="BY483">
        <f>IF(BX483="Same",IF(BW483=BW482,"same","Diff"))</f>
        <v/>
      </c>
    </row>
    <row r="484" ht="17" customHeight="1">
      <c r="A484" s="59" t="inlineStr">
        <is>
          <t>Robb Gravett</t>
        </is>
      </c>
      <c r="B484" s="117" t="n"/>
      <c r="C484" s="117" t="n"/>
      <c r="D484" s="117" t="n"/>
      <c r="E484" s="117" t="n"/>
      <c r="F484" s="117" t="n"/>
      <c r="G484" s="117" t="n"/>
      <c r="H484" s="117" t="n"/>
      <c r="I484" s="117" t="n"/>
      <c r="J484" s="118" t="n"/>
      <c r="K484" s="118" t="n"/>
      <c r="L484" s="118" t="n"/>
      <c r="M484" s="118" t="n"/>
      <c r="N484" s="118" t="n"/>
      <c r="O484" s="118" t="n"/>
      <c r="P484" s="118" t="n"/>
      <c r="Q484" s="118" t="n"/>
      <c r="R484" s="118" t="n"/>
      <c r="S484" s="118" t="n"/>
      <c r="T484" s="118" t="n"/>
      <c r="U484" s="118" t="n"/>
      <c r="V484" s="118" t="n"/>
      <c r="W484" s="118" t="n"/>
      <c r="X484" s="118" t="n"/>
      <c r="Y484" s="118" t="n"/>
      <c r="Z484" s="118" t="n"/>
      <c r="AA484" s="118" t="n"/>
      <c r="AB484" s="118" t="n"/>
      <c r="AC484" s="118" t="n"/>
      <c r="AD484" s="118" t="n">
        <v>1</v>
      </c>
      <c r="AE484" s="118" t="n">
        <v>1</v>
      </c>
      <c r="AF484" s="118" t="n">
        <v>1</v>
      </c>
      <c r="AG484" s="118" t="n"/>
      <c r="AH484" s="118" t="n"/>
      <c r="AI484" s="118" t="n"/>
      <c r="AJ484" s="118" t="n"/>
      <c r="AK484" s="118" t="n"/>
      <c r="AL484" s="118" t="n"/>
      <c r="AM484" s="118" t="n"/>
      <c r="AN484" s="118" t="n"/>
      <c r="AO484" s="118" t="n"/>
      <c r="AP484" s="118" t="n"/>
      <c r="AQ484" s="118" t="n"/>
      <c r="AR484" s="118" t="n"/>
      <c r="AS484" s="118" t="n"/>
      <c r="AT484" s="118" t="n"/>
      <c r="AU484" s="118" t="n"/>
      <c r="AV484" s="118" t="n"/>
      <c r="AW484" s="118" t="n"/>
      <c r="AX484" s="118" t="n"/>
      <c r="AY484" s="118" t="n"/>
      <c r="AZ484" s="118" t="n"/>
      <c r="BA484" s="118" t="n"/>
      <c r="BB484" s="118" t="n"/>
      <c r="BC484" s="118" t="n"/>
      <c r="BD484" s="118" t="n"/>
      <c r="BE484" s="118" t="n"/>
      <c r="BF484" s="118" t="n"/>
      <c r="BG484" s="118" t="n"/>
      <c r="BH484" s="118" t="n"/>
      <c r="BI484" s="118" t="n"/>
      <c r="BJ484" s="118" t="n"/>
      <c r="BK484" s="118" t="n"/>
      <c r="BL484" s="118" t="n"/>
      <c r="BM484" s="118" t="n"/>
      <c r="BN484" s="118" t="n"/>
      <c r="BO484" s="118" t="n"/>
      <c r="BP484" s="118" t="n"/>
      <c r="BQ484" s="118" t="n"/>
      <c r="BR484" s="118" t="n"/>
      <c r="BS484" s="118" t="n"/>
      <c r="BT484" s="118">
        <f>COUNTIF(B484:BS484,1)</f>
        <v/>
      </c>
      <c r="BV484" s="76">
        <f>TRIM(RIGHT(A484, LEN(A484) - FIND("@", SUBSTITUTE(A484, " ", "@", LEN(A484)-LEN(SUBSTITUTE(A484," ",""))))))</f>
        <v/>
      </c>
      <c r="BW484" s="76">
        <f>TRIM(LEFT(A484,FIND(" ",A484&amp;" ")-1))</f>
        <v/>
      </c>
      <c r="BX484">
        <f>+IF(BV484=BV483,"Same","Diff")</f>
        <v/>
      </c>
      <c r="BY484">
        <f>IF(BX484="Same",IF(BW484=BW483,"same","Diff"))</f>
        <v/>
      </c>
    </row>
    <row r="485" ht="17" customHeight="1">
      <c r="A485" s="59" t="inlineStr">
        <is>
          <t>Jim Gray</t>
        </is>
      </c>
      <c r="B485" s="117" t="n"/>
      <c r="C485" s="117" t="n">
        <v>1</v>
      </c>
      <c r="D485" s="117" t="n"/>
      <c r="E485" s="117" t="n"/>
      <c r="F485" s="117" t="n"/>
      <c r="G485" s="117" t="n"/>
      <c r="H485" s="117" t="n"/>
      <c r="I485" s="117" t="n"/>
      <c r="J485" s="118" t="n"/>
      <c r="K485" s="118" t="n"/>
      <c r="L485" s="118" t="n"/>
      <c r="M485" s="118" t="n"/>
      <c r="N485" s="118" t="n"/>
      <c r="O485" s="118" t="n"/>
      <c r="P485" s="118" t="n"/>
      <c r="Q485" s="118" t="n"/>
      <c r="R485" s="118" t="n"/>
      <c r="S485" s="118" t="n"/>
      <c r="T485" s="118" t="n"/>
      <c r="U485" s="118" t="n"/>
      <c r="V485" s="118" t="n"/>
      <c r="W485" s="118" t="n"/>
      <c r="X485" s="118" t="n"/>
      <c r="Y485" s="118" t="n"/>
      <c r="Z485" s="118" t="n"/>
      <c r="AA485" s="118" t="n"/>
      <c r="AB485" s="118" t="n"/>
      <c r="AC485" s="118" t="n"/>
      <c r="AD485" s="118" t="n"/>
      <c r="AE485" s="118" t="n"/>
      <c r="AF485" s="118" t="n"/>
      <c r="AG485" s="118" t="n"/>
      <c r="AH485" s="118" t="n"/>
      <c r="AI485" s="118" t="n"/>
      <c r="AJ485" s="118" t="n"/>
      <c r="AK485" s="118" t="n"/>
      <c r="AL485" s="118" t="n"/>
      <c r="AM485" s="118" t="n"/>
      <c r="AN485" s="118" t="n"/>
      <c r="AO485" s="118" t="n"/>
      <c r="AP485" s="118" t="n"/>
      <c r="AQ485" s="118" t="n"/>
      <c r="AR485" s="118" t="n"/>
      <c r="AS485" s="118" t="n"/>
      <c r="AT485" s="118" t="n"/>
      <c r="AU485" s="118" t="n"/>
      <c r="AV485" s="118" t="n"/>
      <c r="AW485" s="118" t="n"/>
      <c r="AX485" s="118" t="n"/>
      <c r="AY485" s="118" t="n"/>
      <c r="AZ485" s="118" t="n"/>
      <c r="BA485" s="118" t="n"/>
      <c r="BB485" s="118" t="n"/>
      <c r="BC485" s="118" t="n"/>
      <c r="BD485" s="118" t="n"/>
      <c r="BE485" s="118" t="n"/>
      <c r="BF485" s="118" t="n"/>
      <c r="BG485" s="118" t="n"/>
      <c r="BH485" s="118" t="n"/>
      <c r="BI485" s="118" t="n"/>
      <c r="BJ485" s="118" t="n"/>
      <c r="BK485" s="118" t="n"/>
      <c r="BL485" s="118" t="n"/>
      <c r="BM485" s="118" t="n"/>
      <c r="BN485" s="118" t="n"/>
      <c r="BO485" s="118" t="n"/>
      <c r="BP485" s="118" t="n"/>
      <c r="BQ485" s="118" t="n"/>
      <c r="BR485" s="118" t="n"/>
      <c r="BS485" s="118" t="n"/>
      <c r="BT485" s="118">
        <f>COUNTIF(B485:BS485,1)</f>
        <v/>
      </c>
      <c r="BV485" s="76">
        <f>TRIM(RIGHT(A485, LEN(A485) - FIND("@", SUBSTITUTE(A485, " ", "@", LEN(A485)-LEN(SUBSTITUTE(A485," ",""))))))</f>
        <v/>
      </c>
      <c r="BW485" s="76">
        <f>TRIM(LEFT(A485,FIND(" ",A485&amp;" ")-1))</f>
        <v/>
      </c>
      <c r="BX485">
        <f>+IF(BV485=BV484,"Same","Diff")</f>
        <v/>
      </c>
      <c r="BY485">
        <f>IF(BX485="Same",IF(BW485=BW484,"same","Diff"))</f>
        <v/>
      </c>
    </row>
    <row r="486" ht="17" customHeight="1">
      <c r="A486" s="59" t="inlineStr">
        <is>
          <t>Rylan Gray</t>
        </is>
      </c>
      <c r="B486" s="117" t="n"/>
      <c r="C486" s="117" t="n"/>
      <c r="D486" s="117" t="n"/>
      <c r="E486" s="117" t="n"/>
      <c r="F486" s="117" t="n"/>
      <c r="G486" s="117" t="n"/>
      <c r="H486" s="117" t="n"/>
      <c r="I486" s="117" t="n"/>
      <c r="J486" s="118" t="n"/>
      <c r="K486" s="118" t="n"/>
      <c r="L486" s="118" t="n"/>
      <c r="M486" s="118" t="n"/>
      <c r="N486" s="118" t="n"/>
      <c r="O486" s="118" t="n"/>
      <c r="P486" s="118" t="n"/>
      <c r="Q486" s="118" t="n"/>
      <c r="R486" s="118" t="n"/>
      <c r="S486" s="118" t="n"/>
      <c r="T486" s="118" t="n"/>
      <c r="U486" s="118" t="n"/>
      <c r="V486" s="118" t="n"/>
      <c r="W486" s="118" t="n"/>
      <c r="X486" s="118" t="n"/>
      <c r="Y486" s="118" t="n"/>
      <c r="Z486" s="118" t="n"/>
      <c r="AA486" s="118" t="n"/>
      <c r="AB486" s="118" t="n"/>
      <c r="AC486" s="118" t="n"/>
      <c r="AD486" s="118" t="n"/>
      <c r="AE486" s="118" t="n"/>
      <c r="AF486" s="118" t="n"/>
      <c r="AG486" s="118" t="n"/>
      <c r="AH486" s="118" t="n"/>
      <c r="AI486" s="118" t="n"/>
      <c r="AJ486" s="118" t="n"/>
      <c r="AK486" s="118" t="n"/>
      <c r="AL486" s="118" t="n"/>
      <c r="AM486" s="118" t="n"/>
      <c r="AN486" s="118" t="n"/>
      <c r="AO486" s="118" t="n"/>
      <c r="AP486" s="118" t="n"/>
      <c r="AQ486" s="118" t="n"/>
      <c r="AR486" s="118" t="n"/>
      <c r="AS486" s="118" t="n"/>
      <c r="AT486" s="118" t="n"/>
      <c r="AU486" s="118" t="n"/>
      <c r="AV486" s="118" t="n"/>
      <c r="AW486" s="118" t="n"/>
      <c r="AX486" s="118" t="n"/>
      <c r="AY486" s="118" t="n"/>
      <c r="AZ486" s="118" t="n"/>
      <c r="BA486" s="118" t="n"/>
      <c r="BB486" s="118" t="n"/>
      <c r="BC486" s="118" t="n"/>
      <c r="BD486" s="118" t="n"/>
      <c r="BE486" s="118" t="n"/>
      <c r="BF486" s="118" t="n"/>
      <c r="BG486" s="118" t="n"/>
      <c r="BH486" s="118" t="n"/>
      <c r="BI486" s="118" t="n"/>
      <c r="BJ486" s="118" t="n"/>
      <c r="BK486" s="118" t="n"/>
      <c r="BL486" s="118" t="n"/>
      <c r="BM486" s="118" t="n"/>
      <c r="BN486" s="118" t="n"/>
      <c r="BO486" s="118" t="n"/>
      <c r="BP486" s="118" t="n"/>
      <c r="BQ486" s="118" t="n"/>
      <c r="BR486" s="118" t="n">
        <v>1</v>
      </c>
      <c r="BS486" s="118" t="n">
        <v>1</v>
      </c>
      <c r="BT486" s="118">
        <f>COUNTIF(B486:BS486,1)</f>
        <v/>
      </c>
      <c r="BV486" s="76">
        <f>TRIM(RIGHT(A486, LEN(A486) - FIND("@", SUBSTITUTE(A486, " ", "@", LEN(A486)-LEN(SUBSTITUTE(A486," ",""))))))</f>
        <v/>
      </c>
      <c r="BW486" s="76">
        <f>TRIM(LEFT(A486,FIND(" ",A486&amp;" ")-1))</f>
        <v/>
      </c>
      <c r="BX486">
        <f>+IF(BV486=BV485,"Same","Diff")</f>
        <v/>
      </c>
      <c r="BY486">
        <f>IF(BX486="Same",IF(BW486=BW485,"same","Diff"))</f>
        <v/>
      </c>
    </row>
    <row r="487" ht="17" customHeight="1">
      <c r="A487" s="59" t="inlineStr">
        <is>
          <t>Max Grayson</t>
        </is>
      </c>
      <c r="B487" s="117" t="n"/>
      <c r="C487" s="117" t="n"/>
      <c r="D487" s="117" t="n"/>
      <c r="E487" s="117" t="n"/>
      <c r="F487" s="117" t="n"/>
      <c r="G487" s="117" t="n"/>
      <c r="H487" s="117" t="n"/>
      <c r="I487" s="117" t="n"/>
      <c r="J487" s="118" t="n"/>
      <c r="K487" s="118" t="n"/>
      <c r="L487" s="118" t="n"/>
      <c r="M487" s="118" t="n"/>
      <c r="N487" s="118" t="n">
        <v>1</v>
      </c>
      <c r="O487" s="118" t="n"/>
      <c r="P487" s="118" t="n"/>
      <c r="Q487" s="118" t="n"/>
      <c r="R487" s="118" t="n"/>
      <c r="S487" s="118" t="n"/>
      <c r="T487" s="118" t="n"/>
      <c r="U487" s="118" t="n"/>
      <c r="V487" s="118" t="n"/>
      <c r="W487" s="118" t="n"/>
      <c r="X487" s="118" t="n"/>
      <c r="Y487" s="118" t="n"/>
      <c r="Z487" s="118" t="n"/>
      <c r="AA487" s="118" t="n"/>
      <c r="AB487" s="118" t="n"/>
      <c r="AC487" s="118" t="n"/>
      <c r="AD487" s="118" t="n"/>
      <c r="AE487" s="118" t="n"/>
      <c r="AF487" s="118" t="n"/>
      <c r="AG487" s="118" t="n"/>
      <c r="AH487" s="118" t="n"/>
      <c r="AI487" s="118" t="n"/>
      <c r="AJ487" s="118" t="n"/>
      <c r="AK487" s="118" t="n"/>
      <c r="AL487" s="118" t="n"/>
      <c r="AM487" s="118" t="n"/>
      <c r="AN487" s="118" t="n"/>
      <c r="AO487" s="118" t="n"/>
      <c r="AP487" s="118" t="n"/>
      <c r="AQ487" s="118" t="n"/>
      <c r="AR487" s="118" t="n"/>
      <c r="AS487" s="118" t="n"/>
      <c r="AT487" s="118" t="n"/>
      <c r="AU487" s="118" t="n"/>
      <c r="AV487" s="118" t="n"/>
      <c r="AW487" s="118" t="n"/>
      <c r="AX487" s="118" t="n"/>
      <c r="AY487" s="118" t="n"/>
      <c r="AZ487" s="118" t="n"/>
      <c r="BA487" s="118" t="n"/>
      <c r="BB487" s="118" t="n"/>
      <c r="BC487" s="118" t="n"/>
      <c r="BD487" s="118" t="n"/>
      <c r="BE487" s="118" t="n"/>
      <c r="BF487" s="118" t="n"/>
      <c r="BG487" s="118" t="n"/>
      <c r="BH487" s="118" t="n"/>
      <c r="BI487" s="118" t="n"/>
      <c r="BJ487" s="118" t="n"/>
      <c r="BK487" s="118" t="n"/>
      <c r="BL487" s="118" t="n"/>
      <c r="BM487" s="118" t="n"/>
      <c r="BN487" s="118" t="n"/>
      <c r="BO487" s="118" t="n"/>
      <c r="BP487" s="118" t="n"/>
      <c r="BQ487" s="118" t="n"/>
      <c r="BR487" s="118" t="n"/>
      <c r="BS487" s="118" t="n"/>
      <c r="BT487" s="118">
        <f>COUNTIF(B487:BS487,1)</f>
        <v/>
      </c>
      <c r="BV487" s="76">
        <f>TRIM(RIGHT(A487, LEN(A487) - FIND("@", SUBSTITUTE(A487, " ", "@", LEN(A487)-LEN(SUBSTITUTE(A487," ",""))))))</f>
        <v/>
      </c>
      <c r="BW487" s="76">
        <f>TRIM(LEFT(A487,FIND(" ",A487&amp;" ")-1))</f>
        <v/>
      </c>
      <c r="BX487">
        <f>+IF(BV487=BV486,"Same","Diff")</f>
        <v/>
      </c>
      <c r="BY487">
        <f>IF(BX487="Same",IF(BW487=BW486,"same","Diff"))</f>
        <v/>
      </c>
    </row>
    <row r="488" ht="17" customHeight="1">
      <c r="A488" s="60" t="inlineStr">
        <is>
          <t>Ian Green</t>
        </is>
      </c>
      <c r="B488" s="119" t="n"/>
      <c r="C488" s="119" t="n"/>
      <c r="D488" s="119" t="n"/>
      <c r="E488" s="119" t="n"/>
      <c r="F488" s="119" t="n"/>
      <c r="G488" s="119" t="n"/>
      <c r="H488" s="119" t="n"/>
      <c r="I488" s="119" t="n"/>
      <c r="J488" s="118" t="n"/>
      <c r="K488" s="118" t="n"/>
      <c r="L488" s="118" t="n"/>
      <c r="M488" s="118" t="n"/>
      <c r="N488" s="118" t="n"/>
      <c r="O488" s="118" t="n"/>
      <c r="P488" s="118" t="n"/>
      <c r="Q488" s="118" t="n"/>
      <c r="R488" s="118" t="n"/>
      <c r="S488" s="118" t="n"/>
      <c r="T488" s="118" t="n"/>
      <c r="U488" s="118" t="n"/>
      <c r="V488" s="118" t="n"/>
      <c r="W488" s="118" t="n"/>
      <c r="X488" s="118" t="n"/>
      <c r="Y488" s="118" t="n"/>
      <c r="Z488" s="118" t="n"/>
      <c r="AA488" s="118" t="n"/>
      <c r="AB488" s="118" t="n"/>
      <c r="AC488" s="118" t="n"/>
      <c r="AD488" s="118" t="n"/>
      <c r="AE488" s="118" t="n">
        <v>1</v>
      </c>
      <c r="AF488" s="118" t="n"/>
      <c r="AG488" s="118" t="n"/>
      <c r="AH488" s="118" t="n"/>
      <c r="AI488" s="118" t="n"/>
      <c r="AJ488" s="118" t="n"/>
      <c r="AK488" s="118" t="n"/>
      <c r="AL488" s="118" t="n"/>
      <c r="AM488" s="118" t="n"/>
      <c r="AN488" s="118" t="n"/>
      <c r="AO488" s="118" t="n"/>
      <c r="AP488" s="118" t="n"/>
      <c r="AQ488" s="118" t="n"/>
      <c r="AR488" s="118" t="n"/>
      <c r="AS488" s="118" t="n"/>
      <c r="AT488" s="118" t="n"/>
      <c r="AU488" s="118" t="n"/>
      <c r="AV488" s="118" t="n"/>
      <c r="AW488" s="118" t="n"/>
      <c r="AX488" s="118" t="n"/>
      <c r="AY488" s="118" t="n"/>
      <c r="AZ488" s="118" t="n"/>
      <c r="BA488" s="118" t="n"/>
      <c r="BB488" s="118" t="n"/>
      <c r="BC488" s="118" t="n"/>
      <c r="BD488" s="118" t="n"/>
      <c r="BE488" s="118" t="n"/>
      <c r="BF488" s="118" t="n"/>
      <c r="BG488" s="118" t="n"/>
      <c r="BH488" s="118" t="n"/>
      <c r="BI488" s="118" t="n"/>
      <c r="BJ488" s="118" t="n"/>
      <c r="BK488" s="118" t="n"/>
      <c r="BL488" s="118" t="n"/>
      <c r="BM488" s="118" t="n"/>
      <c r="BN488" s="118" t="n"/>
      <c r="BO488" s="118" t="n"/>
      <c r="BP488" s="118" t="n"/>
      <c r="BQ488" s="118" t="n"/>
      <c r="BR488" s="118" t="n"/>
      <c r="BS488" s="118" t="n"/>
      <c r="BT488" s="118">
        <f>COUNTIF(B488:BS488,1)</f>
        <v/>
      </c>
      <c r="BV488" s="76">
        <f>TRIM(RIGHT(A488, LEN(A488) - FIND("@", SUBSTITUTE(A488, " ", "@", LEN(A488)-LEN(SUBSTITUTE(A488," ",""))))))</f>
        <v/>
      </c>
      <c r="BW488" s="76">
        <f>TRIM(LEFT(A488,FIND(" ",A488&amp;" ")-1))</f>
        <v/>
      </c>
      <c r="BX488">
        <f>+IF(BV488=BV487,"Same","Diff")</f>
        <v/>
      </c>
      <c r="BY488">
        <f>IF(BX488="Same",IF(BW488=BW487,"same","Diff"))</f>
        <v/>
      </c>
    </row>
    <row r="489" ht="17" customHeight="1">
      <c r="A489" s="59" t="inlineStr">
        <is>
          <t>Dennis Gregory</t>
        </is>
      </c>
      <c r="B489" s="117" t="n"/>
      <c r="C489" s="117" t="n"/>
      <c r="D489" s="117" t="n"/>
      <c r="E489" s="117" t="n"/>
      <c r="F489" s="117" t="n"/>
      <c r="G489" s="117" t="n"/>
      <c r="H489" s="117" t="n">
        <v>1</v>
      </c>
      <c r="I489" s="117" t="n"/>
      <c r="J489" s="118" t="n"/>
      <c r="K489" s="118" t="n"/>
      <c r="L489" s="118" t="n"/>
      <c r="M489" s="118" t="n"/>
      <c r="N489" s="118" t="n"/>
      <c r="O489" s="118" t="n"/>
      <c r="P489" s="118" t="n"/>
      <c r="Q489" s="118" t="n"/>
      <c r="R489" s="118" t="n"/>
      <c r="S489" s="118" t="n"/>
      <c r="T489" s="118" t="n"/>
      <c r="U489" s="118" t="n"/>
      <c r="V489" s="118" t="n"/>
      <c r="W489" s="118" t="n"/>
      <c r="X489" s="118" t="n"/>
      <c r="Y489" s="118" t="n"/>
      <c r="Z489" s="118" t="n"/>
      <c r="AA489" s="118" t="n"/>
      <c r="AB489" s="118" t="n"/>
      <c r="AC489" s="118" t="n"/>
      <c r="AD489" s="118" t="n"/>
      <c r="AE489" s="118" t="n"/>
      <c r="AF489" s="118" t="n"/>
      <c r="AG489" s="118" t="n"/>
      <c r="AH489" s="118" t="n"/>
      <c r="AI489" s="118" t="n"/>
      <c r="AJ489" s="118" t="n"/>
      <c r="AK489" s="118" t="n"/>
      <c r="AL489" s="118" t="n"/>
      <c r="AM489" s="118" t="n"/>
      <c r="AN489" s="118" t="n"/>
      <c r="AO489" s="118" t="n"/>
      <c r="AP489" s="118" t="n"/>
      <c r="AQ489" s="118" t="n"/>
      <c r="AR489" s="118" t="n"/>
      <c r="AS489" s="118" t="n"/>
      <c r="AT489" s="118" t="n"/>
      <c r="AU489" s="118" t="n"/>
      <c r="AV489" s="118" t="n"/>
      <c r="AW489" s="118" t="n"/>
      <c r="AX489" s="118" t="n"/>
      <c r="AY489" s="118" t="n"/>
      <c r="AZ489" s="118" t="n"/>
      <c r="BA489" s="118" t="n"/>
      <c r="BB489" s="118" t="n"/>
      <c r="BC489" s="118" t="n"/>
      <c r="BD489" s="118" t="n"/>
      <c r="BE489" s="118" t="n"/>
      <c r="BF489" s="118" t="n"/>
      <c r="BG489" s="118" t="n"/>
      <c r="BH489" s="118" t="n"/>
      <c r="BI489" s="118" t="n"/>
      <c r="BJ489" s="118" t="n"/>
      <c r="BK489" s="118" t="n"/>
      <c r="BL489" s="118" t="n"/>
      <c r="BM489" s="118" t="n"/>
      <c r="BN489" s="118" t="n"/>
      <c r="BO489" s="118" t="n"/>
      <c r="BP489" s="118" t="n"/>
      <c r="BQ489" s="118" t="n"/>
      <c r="BR489" s="118" t="n"/>
      <c r="BS489" s="118" t="n"/>
      <c r="BT489" s="118">
        <f>COUNTIF(B489:BS489,1)</f>
        <v/>
      </c>
      <c r="BV489" s="76">
        <f>TRIM(RIGHT(A489, LEN(A489) - FIND("@", SUBSTITUTE(A489, " ", "@", LEN(A489)-LEN(SUBSTITUTE(A489," ",""))))))</f>
        <v/>
      </c>
      <c r="BW489" s="76">
        <f>TRIM(LEFT(A489,FIND(" ",A489&amp;" ")-1))</f>
        <v/>
      </c>
      <c r="BX489">
        <f>+IF(BV489=BV488,"Same","Diff")</f>
        <v/>
      </c>
      <c r="BY489">
        <f>IF(BX489="Same",IF(BW489=BW488,"same","Diff"))</f>
        <v/>
      </c>
    </row>
    <row r="490" ht="17" customHeight="1">
      <c r="A490" s="61" t="inlineStr">
        <is>
          <t>Syd Grevett</t>
        </is>
      </c>
      <c r="B490" s="120" t="n"/>
      <c r="C490" s="120" t="n"/>
      <c r="D490" s="120" t="n">
        <v>1</v>
      </c>
      <c r="E490" s="120" t="n"/>
      <c r="F490" s="120" t="n"/>
      <c r="G490" s="120" t="n"/>
      <c r="H490" s="120" t="n"/>
      <c r="I490" s="120" t="n"/>
      <c r="J490" s="118" t="n"/>
      <c r="K490" s="118" t="n"/>
      <c r="L490" s="118" t="n"/>
      <c r="M490" s="118" t="n"/>
      <c r="N490" s="118" t="n"/>
      <c r="O490" s="118" t="n"/>
      <c r="P490" s="118" t="n"/>
      <c r="Q490" s="118" t="n"/>
      <c r="R490" s="118" t="n"/>
      <c r="S490" s="118" t="n"/>
      <c r="T490" s="118" t="n"/>
      <c r="U490" s="118" t="n"/>
      <c r="V490" s="118" t="n"/>
      <c r="W490" s="118" t="n"/>
      <c r="X490" s="118" t="n"/>
      <c r="Y490" s="118" t="n"/>
      <c r="Z490" s="118" t="n"/>
      <c r="AA490" s="118" t="n"/>
      <c r="AB490" s="118" t="n"/>
      <c r="AC490" s="118" t="n"/>
      <c r="AD490" s="118" t="n"/>
      <c r="AE490" s="118" t="n"/>
      <c r="AF490" s="118" t="n"/>
      <c r="AG490" s="118" t="n"/>
      <c r="AH490" s="118" t="n"/>
      <c r="AI490" s="118" t="n"/>
      <c r="AJ490" s="118" t="n"/>
      <c r="AK490" s="118" t="n"/>
      <c r="AL490" s="118" t="n"/>
      <c r="AM490" s="118" t="n"/>
      <c r="AN490" s="118" t="n"/>
      <c r="AO490" s="118" t="n"/>
      <c r="AP490" s="118" t="n"/>
      <c r="AQ490" s="118" t="n"/>
      <c r="AR490" s="118" t="n"/>
      <c r="AS490" s="118" t="n"/>
      <c r="AT490" s="118" t="n"/>
      <c r="AU490" s="118" t="n"/>
      <c r="AV490" s="118" t="n"/>
      <c r="AW490" s="118" t="n"/>
      <c r="AX490" s="118" t="n"/>
      <c r="AY490" s="118" t="n"/>
      <c r="AZ490" s="118" t="n"/>
      <c r="BA490" s="118" t="n"/>
      <c r="BB490" s="118" t="n"/>
      <c r="BC490" s="118" t="n"/>
      <c r="BD490" s="118" t="n"/>
      <c r="BE490" s="118" t="n"/>
      <c r="BF490" s="118" t="n"/>
      <c r="BG490" s="118" t="n"/>
      <c r="BH490" s="118" t="n"/>
      <c r="BI490" s="118" t="n"/>
      <c r="BJ490" s="118" t="n"/>
      <c r="BK490" s="118" t="n"/>
      <c r="BL490" s="118" t="n"/>
      <c r="BM490" s="118" t="n"/>
      <c r="BN490" s="118" t="n"/>
      <c r="BO490" s="118" t="n"/>
      <c r="BP490" s="118" t="n"/>
      <c r="BQ490" s="118" t="n"/>
      <c r="BR490" s="118" t="n"/>
      <c r="BS490" s="118" t="n"/>
      <c r="BT490" s="118">
        <f>COUNTIF(B490:BS490,1)</f>
        <v/>
      </c>
      <c r="BV490" s="76">
        <f>TRIM(RIGHT(A490, LEN(A490) - FIND("@", SUBSTITUTE(A490, " ", "@", LEN(A490)-LEN(SUBSTITUTE(A490," ",""))))))</f>
        <v/>
      </c>
      <c r="BW490" s="76">
        <f>TRIM(LEFT(A490,FIND(" ",A490&amp;" ")-1))</f>
        <v/>
      </c>
      <c r="BX490">
        <f>+IF(BV490=BV489,"Same","Diff")</f>
        <v/>
      </c>
      <c r="BY490">
        <f>IF(BX490="Same",IF(BW490=BW489,"same","Diff"))</f>
        <v/>
      </c>
    </row>
    <row r="491" ht="17" customHeight="1">
      <c r="A491" s="59" t="inlineStr">
        <is>
          <t>Allan Grice</t>
        </is>
      </c>
      <c r="B491" s="117" t="n"/>
      <c r="C491" s="117" t="n"/>
      <c r="D491" s="117" t="n"/>
      <c r="E491" s="117" t="n"/>
      <c r="F491" s="117" t="n"/>
      <c r="G491" s="117" t="n"/>
      <c r="H491" s="117" t="n"/>
      <c r="I491" s="117" t="n"/>
      <c r="J491" s="118" t="n">
        <v>1</v>
      </c>
      <c r="K491" s="118" t="n"/>
      <c r="L491" s="118" t="n"/>
      <c r="M491" s="118" t="n"/>
      <c r="N491" s="130" t="n">
        <v>1</v>
      </c>
      <c r="O491" s="118" t="n">
        <v>1</v>
      </c>
      <c r="P491" s="118" t="n">
        <v>1</v>
      </c>
      <c r="Q491" s="118" t="n">
        <v>1</v>
      </c>
      <c r="R491" s="118" t="n">
        <v>1</v>
      </c>
      <c r="S491" s="118" t="n">
        <v>1</v>
      </c>
      <c r="T491" s="118" t="n">
        <v>1</v>
      </c>
      <c r="U491" s="118" t="n">
        <v>1</v>
      </c>
      <c r="V491" s="118" t="n">
        <v>1</v>
      </c>
      <c r="W491" s="118" t="n">
        <v>1</v>
      </c>
      <c r="X491" s="118" t="n">
        <v>1</v>
      </c>
      <c r="Y491" s="118" t="n">
        <v>1</v>
      </c>
      <c r="Z491" s="118" t="n">
        <v>1</v>
      </c>
      <c r="AA491" s="118" t="n">
        <v>1</v>
      </c>
      <c r="AB491" s="118" t="n">
        <v>1</v>
      </c>
      <c r="AC491" s="118" t="n">
        <v>1</v>
      </c>
      <c r="AD491" s="118" t="n">
        <v>1</v>
      </c>
      <c r="AE491" s="118" t="n">
        <v>1</v>
      </c>
      <c r="AF491" s="118" t="n">
        <v>1</v>
      </c>
      <c r="AG491" s="118" t="n">
        <v>1</v>
      </c>
      <c r="AH491" s="118" t="n">
        <v>1</v>
      </c>
      <c r="AI491" s="118" t="n"/>
      <c r="AJ491" s="118" t="n">
        <v>1</v>
      </c>
      <c r="AK491" s="118" t="n">
        <v>1</v>
      </c>
      <c r="AL491" s="118" t="n">
        <v>1</v>
      </c>
      <c r="AM491" s="118" t="n">
        <v>1</v>
      </c>
      <c r="AN491" s="118" t="n"/>
      <c r="AO491" s="118" t="n"/>
      <c r="AP491" s="118" t="n"/>
      <c r="AQ491" s="118" t="n"/>
      <c r="AR491" s="118" t="n"/>
      <c r="AS491" s="118" t="n"/>
      <c r="AT491" s="118" t="n"/>
      <c r="AU491" s="118" t="n">
        <v>1</v>
      </c>
      <c r="AV491" s="118" t="n"/>
      <c r="AW491" s="118" t="n"/>
      <c r="AX491" s="118" t="n"/>
      <c r="AY491" s="118" t="n"/>
      <c r="AZ491" s="118" t="n"/>
      <c r="BA491" s="118" t="n"/>
      <c r="BB491" s="118" t="n"/>
      <c r="BC491" s="118" t="n"/>
      <c r="BD491" s="118" t="n"/>
      <c r="BE491" s="118" t="n"/>
      <c r="BF491" s="118" t="n"/>
      <c r="BG491" s="118" t="n"/>
      <c r="BH491" s="118" t="n"/>
      <c r="BI491" s="118" t="n"/>
      <c r="BJ491" s="118" t="n"/>
      <c r="BK491" s="118" t="n"/>
      <c r="BL491" s="118" t="n"/>
      <c r="BM491" s="118" t="n"/>
      <c r="BN491" s="118" t="n"/>
      <c r="BO491" s="118" t="n"/>
      <c r="BP491" s="118" t="n"/>
      <c r="BQ491" s="118" t="n"/>
      <c r="BR491" s="118" t="n"/>
      <c r="BS491" s="118" t="n"/>
      <c r="BT491" s="118">
        <f>COUNTIF(B491:BS491,1)</f>
        <v/>
      </c>
      <c r="BV491" s="76">
        <f>TRIM(RIGHT(A491, LEN(A491) - FIND("@", SUBSTITUTE(A491, " ", "@", LEN(A491)-LEN(SUBSTITUTE(A491," ",""))))))</f>
        <v/>
      </c>
      <c r="BW491" s="76">
        <f>TRIM(LEFT(A491,FIND(" ",A491&amp;" ")-1))</f>
        <v/>
      </c>
      <c r="BX491">
        <f>+IF(BV491=BV490,"Same","Diff")</f>
        <v/>
      </c>
      <c r="BY491">
        <f>IF(BX491="Same",IF(BW491=BW490,"same","Diff"))</f>
        <v/>
      </c>
    </row>
    <row r="492" ht="17" customHeight="1">
      <c r="A492" s="59" t="inlineStr">
        <is>
          <t>Mike Griffin</t>
        </is>
      </c>
      <c r="B492" s="117" t="n"/>
      <c r="C492" s="117" t="n"/>
      <c r="D492" s="117" t="n"/>
      <c r="E492" s="117" t="n"/>
      <c r="F492" s="117" t="n"/>
      <c r="G492" s="117" t="n"/>
      <c r="H492" s="117" t="n"/>
      <c r="I492" s="117" t="n"/>
      <c r="J492" s="118" t="n"/>
      <c r="K492" s="118" t="n"/>
      <c r="L492" s="118" t="n"/>
      <c r="M492" s="118" t="n"/>
      <c r="N492" s="118" t="n"/>
      <c r="O492" s="118" t="n"/>
      <c r="P492" s="118" t="n"/>
      <c r="Q492" s="118" t="n"/>
      <c r="R492" s="118" t="n"/>
      <c r="S492" s="118" t="n"/>
      <c r="T492" s="118" t="n"/>
      <c r="U492" s="118" t="n"/>
      <c r="V492" s="118" t="n"/>
      <c r="W492" s="118" t="n">
        <v>1</v>
      </c>
      <c r="X492" s="118" t="n">
        <v>1</v>
      </c>
      <c r="Y492" s="118" t="n">
        <v>1</v>
      </c>
      <c r="Z492" s="118" t="n">
        <v>1</v>
      </c>
      <c r="AA492" s="118" t="n"/>
      <c r="AB492" s="118" t="n"/>
      <c r="AC492" s="118" t="n"/>
      <c r="AD492" s="118" t="n"/>
      <c r="AE492" s="118" t="n"/>
      <c r="AF492" s="118" t="n"/>
      <c r="AG492" s="118" t="n"/>
      <c r="AH492" s="118" t="n"/>
      <c r="AI492" s="118" t="n"/>
      <c r="AJ492" s="118" t="n"/>
      <c r="AK492" s="118" t="n"/>
      <c r="AL492" s="118" t="n"/>
      <c r="AM492" s="118" t="n"/>
      <c r="AN492" s="118" t="n"/>
      <c r="AO492" s="118" t="n"/>
      <c r="AP492" s="118" t="n"/>
      <c r="AQ492" s="118" t="n"/>
      <c r="AR492" s="118" t="n"/>
      <c r="AS492" s="118" t="n"/>
      <c r="AT492" s="118" t="n"/>
      <c r="AU492" s="118" t="n"/>
      <c r="AV492" s="118" t="n"/>
      <c r="AW492" s="118" t="n"/>
      <c r="AX492" s="118" t="n"/>
      <c r="AY492" s="118" t="n"/>
      <c r="AZ492" s="118" t="n"/>
      <c r="BA492" s="118" t="n"/>
      <c r="BB492" s="118" t="n"/>
      <c r="BC492" s="118" t="n"/>
      <c r="BD492" s="118" t="n"/>
      <c r="BE492" s="118" t="n"/>
      <c r="BF492" s="118" t="n"/>
      <c r="BG492" s="118" t="n"/>
      <c r="BH492" s="118" t="n"/>
      <c r="BI492" s="118" t="n"/>
      <c r="BJ492" s="118" t="n"/>
      <c r="BK492" s="118" t="n"/>
      <c r="BL492" s="118" t="n"/>
      <c r="BM492" s="118" t="n"/>
      <c r="BN492" s="118" t="n"/>
      <c r="BO492" s="118" t="n"/>
      <c r="BP492" s="118" t="n"/>
      <c r="BQ492" s="118" t="n"/>
      <c r="BR492" s="118" t="n"/>
      <c r="BS492" s="118" t="n"/>
      <c r="BT492" s="118">
        <f>COUNTIF(B492:BS492,1)</f>
        <v/>
      </c>
      <c r="BV492" s="76">
        <f>TRIM(RIGHT(A492, LEN(A492) - FIND("@", SUBSTITUTE(A492, " ", "@", LEN(A492)-LEN(SUBSTITUTE(A492," ",""))))))</f>
        <v/>
      </c>
      <c r="BW492" s="76">
        <f>TRIM(LEFT(A492,FIND(" ",A492&amp;" ")-1))</f>
        <v/>
      </c>
      <c r="BX492">
        <f>+IF(BV492=BV491,"Same","Diff")</f>
        <v/>
      </c>
      <c r="BY492">
        <f>IF(BX492="Same",IF(BW492=BW491,"same","Diff"))</f>
        <v/>
      </c>
    </row>
    <row r="493" ht="17" customHeight="1">
      <c r="A493" s="60" t="inlineStr">
        <is>
          <t>Don Griffiths</t>
        </is>
      </c>
      <c r="B493" s="119" t="n"/>
      <c r="C493" s="119" t="n"/>
      <c r="D493" s="119" t="n"/>
      <c r="E493" s="119" t="n"/>
      <c r="F493" s="119" t="n"/>
      <c r="G493" s="119" t="n"/>
      <c r="H493" s="119" t="n"/>
      <c r="I493" s="119" t="n"/>
      <c r="J493" s="118" t="n"/>
      <c r="K493" s="118" t="n"/>
      <c r="L493" s="118" t="n"/>
      <c r="M493" s="118" t="n"/>
      <c r="N493" s="118" t="n"/>
      <c r="O493" s="118" t="n"/>
      <c r="P493" s="118" t="n"/>
      <c r="Q493" s="118" t="n"/>
      <c r="R493" s="118" t="n"/>
      <c r="S493" s="118" t="n"/>
      <c r="T493" s="118" t="n"/>
      <c r="U493" s="118" t="n"/>
      <c r="V493" s="118" t="n"/>
      <c r="W493" s="118" t="n"/>
      <c r="X493" s="118" t="n"/>
      <c r="Y493" s="118" t="n"/>
      <c r="Z493" s="118" t="n"/>
      <c r="AA493" s="118" t="n"/>
      <c r="AB493" s="118" t="n"/>
      <c r="AC493" s="118" t="n"/>
      <c r="AD493" s="118" t="n"/>
      <c r="AE493" s="118" t="n"/>
      <c r="AF493" s="118" t="n"/>
      <c r="AG493" s="118" t="n">
        <v>1</v>
      </c>
      <c r="AH493" s="118" t="n"/>
      <c r="AI493" s="118" t="n"/>
      <c r="AJ493" s="118" t="n"/>
      <c r="AK493" s="118" t="n"/>
      <c r="AL493" s="118" t="n"/>
      <c r="AM493" s="118" t="n"/>
      <c r="AN493" s="118" t="n"/>
      <c r="AO493" s="118" t="n"/>
      <c r="AP493" s="118" t="n"/>
      <c r="AQ493" s="118" t="n"/>
      <c r="AR493" s="118" t="n"/>
      <c r="AS493" s="118" t="n"/>
      <c r="AT493" s="118" t="n"/>
      <c r="AU493" s="118" t="n"/>
      <c r="AV493" s="118" t="n"/>
      <c r="AW493" s="118" t="n"/>
      <c r="AX493" s="118" t="n"/>
      <c r="AY493" s="118" t="n"/>
      <c r="AZ493" s="118" t="n"/>
      <c r="BA493" s="118" t="n"/>
      <c r="BB493" s="118" t="n"/>
      <c r="BC493" s="118" t="n"/>
      <c r="BD493" s="118" t="n"/>
      <c r="BE493" s="118" t="n"/>
      <c r="BF493" s="118" t="n"/>
      <c r="BG493" s="118" t="n"/>
      <c r="BH493" s="118" t="n"/>
      <c r="BI493" s="118" t="n"/>
      <c r="BJ493" s="118" t="n"/>
      <c r="BK493" s="118" t="n"/>
      <c r="BL493" s="118" t="n"/>
      <c r="BM493" s="118" t="n"/>
      <c r="BN493" s="118" t="n"/>
      <c r="BO493" s="118" t="n"/>
      <c r="BP493" s="118" t="n"/>
      <c r="BQ493" s="118" t="n"/>
      <c r="BR493" s="118" t="n"/>
      <c r="BS493" s="118" t="n"/>
      <c r="BT493" s="118">
        <f>COUNTIF(B493:BS493,1)</f>
        <v/>
      </c>
      <c r="BV493" s="76">
        <f>TRIM(RIGHT(A493, LEN(A493) - FIND("@", SUBSTITUTE(A493, " ", "@", LEN(A493)-LEN(SUBSTITUTE(A493," ",""))))))</f>
        <v/>
      </c>
      <c r="BW493" s="76">
        <f>TRIM(LEFT(A493,FIND(" ",A493&amp;" ")-1))</f>
        <v/>
      </c>
      <c r="BX493">
        <f>+IF(BV493=BV492,"Same","Diff")</f>
        <v/>
      </c>
      <c r="BY493">
        <f>IF(BX493="Same",IF(BW493=BW492,"same","Diff"))</f>
        <v/>
      </c>
    </row>
    <row r="494" ht="17" customHeight="1">
      <c r="A494" s="60" t="inlineStr">
        <is>
          <t>Roy Griffiths</t>
        </is>
      </c>
      <c r="B494" s="119" t="n"/>
      <c r="C494" s="119" t="n"/>
      <c r="D494" s="119" t="n"/>
      <c r="E494" s="119" t="n"/>
      <c r="F494" s="119" t="n"/>
      <c r="G494" s="119" t="n"/>
      <c r="H494" s="119" t="n"/>
      <c r="I494" s="119" t="n"/>
      <c r="J494" s="118" t="n"/>
      <c r="K494" s="118" t="n">
        <v>1</v>
      </c>
      <c r="L494" s="118" t="n"/>
      <c r="M494" s="118" t="n"/>
      <c r="N494" s="118" t="n"/>
      <c r="O494" s="118" t="n"/>
      <c r="P494" s="118" t="n"/>
      <c r="Q494" s="118" t="n"/>
      <c r="R494" s="118" t="n"/>
      <c r="S494" s="118" t="n"/>
      <c r="T494" s="118" t="n"/>
      <c r="U494" s="118" t="n"/>
      <c r="V494" s="118" t="n"/>
      <c r="W494" s="118" t="n"/>
      <c r="X494" s="118" t="n"/>
      <c r="Y494" s="118" t="n"/>
      <c r="Z494" s="118" t="n"/>
      <c r="AA494" s="118" t="n"/>
      <c r="AB494" s="118" t="n"/>
      <c r="AC494" s="118" t="n"/>
      <c r="AD494" s="118" t="n"/>
      <c r="AE494" s="118" t="n"/>
      <c r="AF494" s="118" t="n"/>
      <c r="AG494" s="118" t="n"/>
      <c r="AH494" s="118" t="n"/>
      <c r="AI494" s="118" t="n"/>
      <c r="AJ494" s="118" t="n"/>
      <c r="AK494" s="118" t="n"/>
      <c r="AL494" s="118" t="n"/>
      <c r="AM494" s="118" t="n"/>
      <c r="AN494" s="118" t="n"/>
      <c r="AO494" s="118" t="n"/>
      <c r="AP494" s="118" t="n"/>
      <c r="AQ494" s="118" t="n"/>
      <c r="AR494" s="118" t="n"/>
      <c r="AS494" s="118" t="n"/>
      <c r="AT494" s="118" t="n"/>
      <c r="AU494" s="118" t="n"/>
      <c r="AV494" s="118" t="n"/>
      <c r="AW494" s="118" t="n"/>
      <c r="AX494" s="118" t="n"/>
      <c r="AY494" s="118" t="n"/>
      <c r="AZ494" s="118" t="n"/>
      <c r="BA494" s="118" t="n"/>
      <c r="BB494" s="118" t="n"/>
      <c r="BC494" s="118" t="n"/>
      <c r="BD494" s="118" t="n"/>
      <c r="BE494" s="118" t="n"/>
      <c r="BF494" s="118" t="n"/>
      <c r="BG494" s="118" t="n"/>
      <c r="BH494" s="118" t="n"/>
      <c r="BI494" s="118" t="n"/>
      <c r="BJ494" s="118" t="n"/>
      <c r="BK494" s="118" t="n"/>
      <c r="BL494" s="118" t="n"/>
      <c r="BM494" s="118" t="n"/>
      <c r="BN494" s="118" t="n"/>
      <c r="BO494" s="118" t="n"/>
      <c r="BP494" s="118" t="n"/>
      <c r="BQ494" s="118" t="n"/>
      <c r="BR494" s="118" t="n"/>
      <c r="BS494" s="118" t="n"/>
      <c r="BT494" s="118">
        <f>COUNTIF(B494:BS494,1)</f>
        <v/>
      </c>
      <c r="BV494" s="76">
        <f>TRIM(RIGHT(A494, LEN(A494) - FIND("@", SUBSTITUTE(A494, " ", "@", LEN(A494)-LEN(SUBSTITUTE(A494," ",""))))))</f>
        <v/>
      </c>
      <c r="BW494" s="76">
        <f>TRIM(LEFT(A494,FIND(" ",A494&amp;" ")-1))</f>
        <v/>
      </c>
      <c r="BX494">
        <f>+IF(BV494=BV493,"Same","Diff")</f>
        <v/>
      </c>
      <c r="BY494">
        <f>IF(BX494="Same",IF(BW494=BW493,"same","Diff"))</f>
        <v/>
      </c>
    </row>
    <row r="495" ht="17" customHeight="1">
      <c r="A495" s="59" t="inlineStr">
        <is>
          <t>Neville Grigsby</t>
        </is>
      </c>
      <c r="B495" s="117" t="n"/>
      <c r="C495" s="117" t="n"/>
      <c r="D495" s="117" t="n"/>
      <c r="E495" s="117" t="n"/>
      <c r="F495" s="117" t="n"/>
      <c r="G495" s="117" t="n"/>
      <c r="H495" s="117" t="n"/>
      <c r="I495" s="117" t="n"/>
      <c r="J495" s="118" t="n"/>
      <c r="K495" s="118" t="n"/>
      <c r="L495" s="118" t="n"/>
      <c r="M495" s="118" t="n"/>
      <c r="N495" s="118" t="n">
        <v>1</v>
      </c>
      <c r="O495" s="118" t="n"/>
      <c r="P495" s="118" t="n"/>
      <c r="Q495" s="118" t="n"/>
      <c r="R495" s="118" t="n"/>
      <c r="S495" s="118" t="n"/>
      <c r="T495" s="118" t="n"/>
      <c r="U495" s="118" t="n"/>
      <c r="V495" s="118" t="n"/>
      <c r="W495" s="118" t="n"/>
      <c r="X495" s="118" t="n"/>
      <c r="Y495" s="118" t="n"/>
      <c r="Z495" s="118" t="n"/>
      <c r="AA495" s="118" t="n"/>
      <c r="AB495" s="118" t="n"/>
      <c r="AC495" s="118" t="n"/>
      <c r="AD495" s="118" t="n"/>
      <c r="AE495" s="118" t="n"/>
      <c r="AF495" s="118" t="n"/>
      <c r="AG495" s="118" t="n"/>
      <c r="AH495" s="118" t="n"/>
      <c r="AI495" s="118" t="n"/>
      <c r="AJ495" s="118" t="n"/>
      <c r="AK495" s="118" t="n"/>
      <c r="AL495" s="118" t="n"/>
      <c r="AM495" s="118" t="n"/>
      <c r="AN495" s="118" t="n"/>
      <c r="AO495" s="118" t="n"/>
      <c r="AP495" s="118" t="n"/>
      <c r="AQ495" s="118" t="n"/>
      <c r="AR495" s="118" t="n"/>
      <c r="AS495" s="118" t="n"/>
      <c r="AT495" s="118" t="n"/>
      <c r="AU495" s="118" t="n"/>
      <c r="AV495" s="118" t="n"/>
      <c r="AW495" s="118" t="n"/>
      <c r="AX495" s="118" t="n"/>
      <c r="AY495" s="118" t="n"/>
      <c r="AZ495" s="118" t="n"/>
      <c r="BA495" s="118" t="n"/>
      <c r="BB495" s="118" t="n"/>
      <c r="BC495" s="118" t="n"/>
      <c r="BD495" s="118" t="n"/>
      <c r="BE495" s="118" t="n"/>
      <c r="BF495" s="118" t="n"/>
      <c r="BG495" s="118" t="n"/>
      <c r="BH495" s="118" t="n"/>
      <c r="BI495" s="118" t="n"/>
      <c r="BJ495" s="118" t="n"/>
      <c r="BK495" s="118" t="n"/>
      <c r="BL495" s="118" t="n"/>
      <c r="BM495" s="118" t="n"/>
      <c r="BN495" s="118" t="n"/>
      <c r="BO495" s="118" t="n"/>
      <c r="BP495" s="118" t="n"/>
      <c r="BQ495" s="118" t="n"/>
      <c r="BR495" s="118" t="n"/>
      <c r="BS495" s="118" t="n"/>
      <c r="BT495" s="118">
        <f>COUNTIF(B495:BS495,1)</f>
        <v/>
      </c>
      <c r="BV495" s="76">
        <f>TRIM(RIGHT(A495, LEN(A495) - FIND("@", SUBSTITUTE(A495, " ", "@", LEN(A495)-LEN(SUBSTITUTE(A495," ",""))))))</f>
        <v/>
      </c>
      <c r="BW495" s="76">
        <f>TRIM(LEFT(A495,FIND(" ",A495&amp;" ")-1))</f>
        <v/>
      </c>
      <c r="BX495">
        <f>+IF(BV495=BV494,"Same","Diff")</f>
        <v/>
      </c>
      <c r="BY495">
        <f>IF(BX495="Same",IF(BW495=BW494,"same","Diff"))</f>
        <v/>
      </c>
    </row>
    <row r="496" ht="17" customHeight="1">
      <c r="A496" s="60" t="inlineStr">
        <is>
          <t>Doug Grimson</t>
        </is>
      </c>
      <c r="B496" s="119" t="n"/>
      <c r="C496" s="119" t="n"/>
      <c r="D496" s="119" t="n"/>
      <c r="E496" s="119" t="n"/>
      <c r="F496" s="119" t="n"/>
      <c r="G496" s="119" t="n"/>
      <c r="H496" s="119" t="n"/>
      <c r="I496" s="119" t="n"/>
      <c r="J496" s="118" t="n"/>
      <c r="K496" s="118" t="n"/>
      <c r="L496" s="118" t="n"/>
      <c r="M496" s="118" t="n"/>
      <c r="N496" s="118" t="n">
        <v>1</v>
      </c>
      <c r="O496" s="118" t="n"/>
      <c r="P496" s="118" t="n"/>
      <c r="Q496" s="118" t="n"/>
      <c r="R496" s="118" t="n"/>
      <c r="S496" s="118" t="n"/>
      <c r="T496" s="118" t="n"/>
      <c r="U496" s="118" t="n"/>
      <c r="V496" s="118" t="n"/>
      <c r="W496" s="118" t="n"/>
      <c r="X496" s="118" t="n"/>
      <c r="Y496" s="118" t="n"/>
      <c r="Z496" s="118" t="n"/>
      <c r="AA496" s="118" t="n"/>
      <c r="AB496" s="118" t="n"/>
      <c r="AC496" s="118" t="n"/>
      <c r="AD496" s="118" t="n"/>
      <c r="AE496" s="118" t="n"/>
      <c r="AF496" s="118" t="n"/>
      <c r="AG496" s="118" t="n"/>
      <c r="AH496" s="118" t="n"/>
      <c r="AI496" s="118" t="n"/>
      <c r="AJ496" s="118" t="n"/>
      <c r="AK496" s="118" t="n"/>
      <c r="AL496" s="118" t="n"/>
      <c r="AM496" s="118" t="n"/>
      <c r="AN496" s="118" t="n"/>
      <c r="AO496" s="118" t="n"/>
      <c r="AP496" s="118" t="n"/>
      <c r="AQ496" s="118" t="n"/>
      <c r="AR496" s="118" t="n"/>
      <c r="AS496" s="118" t="n"/>
      <c r="AT496" s="118" t="n"/>
      <c r="AU496" s="118" t="n"/>
      <c r="AV496" s="118" t="n"/>
      <c r="AW496" s="118" t="n"/>
      <c r="AX496" s="118" t="n"/>
      <c r="AY496" s="118" t="n"/>
      <c r="AZ496" s="118" t="n"/>
      <c r="BA496" s="118" t="n"/>
      <c r="BB496" s="118" t="n"/>
      <c r="BC496" s="118" t="n"/>
      <c r="BD496" s="118" t="n"/>
      <c r="BE496" s="118" t="n"/>
      <c r="BF496" s="118" t="n"/>
      <c r="BG496" s="118" t="n"/>
      <c r="BH496" s="118" t="n"/>
      <c r="BI496" s="118" t="n"/>
      <c r="BJ496" s="118" t="n"/>
      <c r="BK496" s="118" t="n"/>
      <c r="BL496" s="118" t="n"/>
      <c r="BM496" s="118" t="n"/>
      <c r="BN496" s="118" t="n"/>
      <c r="BO496" s="118" t="n"/>
      <c r="BP496" s="118" t="n"/>
      <c r="BQ496" s="118" t="n"/>
      <c r="BR496" s="118" t="n"/>
      <c r="BS496" s="118" t="n"/>
      <c r="BT496" s="118">
        <f>COUNTIF(B496:BS496,1)</f>
        <v/>
      </c>
      <c r="BV496" s="76">
        <f>TRIM(RIGHT(A496, LEN(A496) - FIND("@", SUBSTITUTE(A496, " ", "@", LEN(A496)-LEN(SUBSTITUTE(A496," ",""))))))</f>
        <v/>
      </c>
      <c r="BW496" s="76">
        <f>TRIM(LEFT(A496,FIND(" ",A496&amp;" ")-1))</f>
        <v/>
      </c>
      <c r="BX496">
        <f>+IF(BV496=BV495,"Same","Diff")</f>
        <v/>
      </c>
      <c r="BY496">
        <f>IF(BX496="Same",IF(BW496=BW495,"same","Diff"))</f>
        <v/>
      </c>
    </row>
    <row r="497" ht="17" customHeight="1">
      <c r="A497" s="59" t="inlineStr">
        <is>
          <t>David Grose</t>
        </is>
      </c>
      <c r="B497" s="117" t="n"/>
      <c r="C497" s="117" t="n"/>
      <c r="D497" s="117" t="n"/>
      <c r="E497" s="117" t="n"/>
      <c r="F497" s="117" t="n"/>
      <c r="G497" s="117" t="n"/>
      <c r="H497" s="117" t="n"/>
      <c r="I497" s="117" t="n"/>
      <c r="J497" s="118" t="n"/>
      <c r="K497" s="118" t="n"/>
      <c r="L497" s="118" t="n"/>
      <c r="M497" s="118" t="n"/>
      <c r="N497" s="118" t="n"/>
      <c r="O497" s="118" t="n"/>
      <c r="P497" s="118" t="n"/>
      <c r="Q497" s="118" t="n"/>
      <c r="R497" s="118" t="n"/>
      <c r="S497" s="118" t="n"/>
      <c r="T497" s="118" t="n"/>
      <c r="U497" s="118" t="n"/>
      <c r="V497" s="118" t="n"/>
      <c r="W497" s="118" t="n"/>
      <c r="X497" s="118" t="n"/>
      <c r="Y497" s="118" t="n">
        <v>1</v>
      </c>
      <c r="Z497" s="118" t="n">
        <v>1</v>
      </c>
      <c r="AA497" s="118" t="n"/>
      <c r="AB497" s="118" t="n"/>
      <c r="AC497" s="118" t="n"/>
      <c r="AD497" s="118" t="n"/>
      <c r="AE497" s="118" t="n"/>
      <c r="AF497" s="118" t="n"/>
      <c r="AG497" s="118" t="n"/>
      <c r="AH497" s="118" t="n"/>
      <c r="AI497" s="118" t="n"/>
      <c r="AJ497" s="118" t="n"/>
      <c r="AK497" s="118" t="n"/>
      <c r="AL497" s="118" t="n"/>
      <c r="AM497" s="118" t="n"/>
      <c r="AN497" s="118" t="n"/>
      <c r="AO497" s="118" t="n"/>
      <c r="AP497" s="118" t="n"/>
      <c r="AQ497" s="118" t="n"/>
      <c r="AR497" s="118" t="n"/>
      <c r="AS497" s="118" t="n"/>
      <c r="AT497" s="118" t="n"/>
      <c r="AU497" s="118" t="n"/>
      <c r="AV497" s="118" t="n"/>
      <c r="AW497" s="118" t="n"/>
      <c r="AX497" s="118" t="n"/>
      <c r="AY497" s="118" t="n"/>
      <c r="AZ497" s="118" t="n"/>
      <c r="BA497" s="118" t="n"/>
      <c r="BB497" s="118" t="n"/>
      <c r="BC497" s="118" t="n"/>
      <c r="BD497" s="118" t="n"/>
      <c r="BE497" s="118" t="n"/>
      <c r="BF497" s="118" t="n"/>
      <c r="BG497" s="118" t="n"/>
      <c r="BH497" s="118" t="n"/>
      <c r="BI497" s="118" t="n"/>
      <c r="BJ497" s="118" t="n"/>
      <c r="BK497" s="118" t="n"/>
      <c r="BL497" s="118" t="n"/>
      <c r="BM497" s="118" t="n"/>
      <c r="BN497" s="118" t="n"/>
      <c r="BO497" s="118" t="n"/>
      <c r="BP497" s="118" t="n"/>
      <c r="BQ497" s="118" t="n"/>
      <c r="BR497" s="118" t="n"/>
      <c r="BS497" s="118" t="n"/>
      <c r="BT497" s="118">
        <f>COUNTIF(B497:BS497,1)</f>
        <v/>
      </c>
      <c r="BV497" s="76">
        <f>TRIM(RIGHT(A497, LEN(A497) - FIND("@", SUBSTITUTE(A497, " ", "@", LEN(A497)-LEN(SUBSTITUTE(A497," ",""))))))</f>
        <v/>
      </c>
      <c r="BW497" s="76">
        <f>TRIM(LEFT(A497,FIND(" ",A497&amp;" ")-1))</f>
        <v/>
      </c>
      <c r="BX497">
        <f>+IF(BV497=BV496,"Same","Diff")</f>
        <v/>
      </c>
      <c r="BY497">
        <f>IF(BX497="Same",IF(BW497=BW496,"same","Diff"))</f>
        <v/>
      </c>
    </row>
    <row r="498" ht="17" customHeight="1">
      <c r="A498" s="73" t="inlineStr">
        <is>
          <t>Ken Grose</t>
        </is>
      </c>
      <c r="B498" s="135" t="n"/>
      <c r="C498" s="135" t="n"/>
      <c r="D498" s="135" t="n"/>
      <c r="E498" s="135" t="n"/>
      <c r="F498" s="135" t="n"/>
      <c r="G498" s="135" t="n"/>
      <c r="H498" s="135" t="n"/>
      <c r="I498" s="135" t="n"/>
      <c r="J498" s="130" t="n"/>
      <c r="K498" s="118" t="n">
        <v>1</v>
      </c>
      <c r="L498" s="118" t="n">
        <v>1</v>
      </c>
      <c r="M498" s="118" t="n"/>
      <c r="N498" s="118" t="n"/>
      <c r="O498" s="118" t="n"/>
      <c r="P498" s="118" t="n"/>
      <c r="Q498" s="118" t="n"/>
      <c r="R498" s="118" t="n"/>
      <c r="S498" s="118" t="n"/>
      <c r="T498" s="118" t="n"/>
      <c r="U498" s="118" t="n"/>
      <c r="V498" s="118" t="n"/>
      <c r="W498" s="118" t="n"/>
      <c r="X498" s="118" t="n"/>
      <c r="Y498" s="118" t="n"/>
      <c r="Z498" s="118" t="n"/>
      <c r="AA498" s="118" t="n"/>
      <c r="AB498" s="118" t="n"/>
      <c r="AC498" s="118" t="n"/>
      <c r="AD498" s="118" t="n"/>
      <c r="AE498" s="118" t="n"/>
      <c r="AF498" s="118" t="n"/>
      <c r="AG498" s="118" t="n"/>
      <c r="AH498" s="118" t="n"/>
      <c r="AI498" s="118" t="n"/>
      <c r="AJ498" s="118" t="n"/>
      <c r="AK498" s="118" t="n"/>
      <c r="AL498" s="118" t="n"/>
      <c r="AM498" s="118" t="n"/>
      <c r="AN498" s="118" t="n"/>
      <c r="AO498" s="118" t="n"/>
      <c r="AP498" s="118" t="n"/>
      <c r="AQ498" s="118" t="n"/>
      <c r="AR498" s="118" t="n"/>
      <c r="AS498" s="118" t="n"/>
      <c r="AT498" s="118" t="n"/>
      <c r="AU498" s="118" t="n"/>
      <c r="AV498" s="118" t="n"/>
      <c r="AW498" s="118" t="n"/>
      <c r="AX498" s="118" t="n"/>
      <c r="AY498" s="118" t="n"/>
      <c r="AZ498" s="118" t="n"/>
      <c r="BA498" s="118" t="n"/>
      <c r="BB498" s="118" t="n"/>
      <c r="BC498" s="118" t="n"/>
      <c r="BD498" s="118" t="n"/>
      <c r="BE498" s="118" t="n"/>
      <c r="BF498" s="118" t="n"/>
      <c r="BG498" s="118" t="n"/>
      <c r="BH498" s="118" t="n"/>
      <c r="BI498" s="118" t="n"/>
      <c r="BJ498" s="118" t="n"/>
      <c r="BK498" s="118" t="n"/>
      <c r="BL498" s="118" t="n"/>
      <c r="BM498" s="118" t="n"/>
      <c r="BN498" s="118" t="n"/>
      <c r="BO498" s="118" t="n"/>
      <c r="BP498" s="118" t="n"/>
      <c r="BQ498" s="118" t="n"/>
      <c r="BR498" s="118" t="n"/>
      <c r="BS498" s="118" t="n"/>
      <c r="BT498" s="118">
        <f>COUNTIF(B498:BS498,1)</f>
        <v/>
      </c>
      <c r="BV498" s="76">
        <f>TRIM(RIGHT(A498, LEN(A498) - FIND("@", SUBSTITUTE(A498, " ", "@", LEN(A498)-LEN(SUBSTITUTE(A498," ",""))))))</f>
        <v/>
      </c>
      <c r="BW498" s="76">
        <f>TRIM(LEFT(A498,FIND(" ",A498&amp;" ")-1))</f>
        <v/>
      </c>
      <c r="BX498">
        <f>+IF(BV498=BV497,"Same","Diff")</f>
        <v/>
      </c>
      <c r="BY498">
        <f>IF(BX498="Same",IF(BW498=BW497,"same","Diff"))</f>
        <v/>
      </c>
    </row>
    <row r="499" ht="17" customHeight="1">
      <c r="A499" s="59" t="inlineStr">
        <is>
          <t>Les Grose</t>
        </is>
      </c>
      <c r="B499" s="117" t="n"/>
      <c r="C499" s="117" t="n"/>
      <c r="D499" s="117" t="n"/>
      <c r="E499" s="117" t="n"/>
      <c r="F499" s="117" t="n"/>
      <c r="G499" s="117" t="n"/>
      <c r="H499" s="117" t="n"/>
      <c r="I499" s="117" t="n"/>
      <c r="J499" s="130" t="n"/>
      <c r="K499" s="118" t="n">
        <v>1</v>
      </c>
      <c r="L499" s="118" t="n">
        <v>1</v>
      </c>
      <c r="M499" s="118" t="n"/>
      <c r="N499" s="118" t="n">
        <v>1</v>
      </c>
      <c r="O499" s="118" t="n"/>
      <c r="P499" s="118" t="n">
        <v>1</v>
      </c>
      <c r="Q499" s="118" t="n"/>
      <c r="R499" s="118" t="n"/>
      <c r="S499" s="118" t="n">
        <v>1</v>
      </c>
      <c r="T499" s="118" t="n"/>
      <c r="U499" s="118" t="n"/>
      <c r="V499" s="118" t="n"/>
      <c r="W499" s="130" t="n">
        <v>1</v>
      </c>
      <c r="X499" s="118" t="n">
        <v>1</v>
      </c>
      <c r="Y499" s="118" t="n">
        <v>1</v>
      </c>
      <c r="Z499" s="118" t="n">
        <v>1</v>
      </c>
      <c r="AA499" s="118" t="n"/>
      <c r="AB499" s="118" t="n"/>
      <c r="AC499" s="118" t="n"/>
      <c r="AD499" s="118" t="n"/>
      <c r="AE499" s="118" t="n"/>
      <c r="AF499" s="118" t="n"/>
      <c r="AG499" s="118" t="n"/>
      <c r="AH499" s="118" t="n"/>
      <c r="AI499" s="118" t="n"/>
      <c r="AJ499" s="118" t="n"/>
      <c r="AK499" s="118" t="n"/>
      <c r="AL499" s="118" t="n"/>
      <c r="AM499" s="118" t="n"/>
      <c r="AN499" s="118" t="n"/>
      <c r="AO499" s="118" t="n"/>
      <c r="AP499" s="118" t="n"/>
      <c r="AQ499" s="118" t="n"/>
      <c r="AR499" s="118" t="n"/>
      <c r="AS499" s="118" t="n"/>
      <c r="AT499" s="118" t="n"/>
      <c r="AU499" s="118" t="n"/>
      <c r="AV499" s="118" t="n"/>
      <c r="AW499" s="118" t="n"/>
      <c r="AX499" s="118" t="n"/>
      <c r="AY499" s="118" t="n"/>
      <c r="AZ499" s="118" t="n"/>
      <c r="BA499" s="118" t="n"/>
      <c r="BB499" s="118" t="n"/>
      <c r="BC499" s="118" t="n"/>
      <c r="BD499" s="118" t="n"/>
      <c r="BE499" s="118" t="n"/>
      <c r="BF499" s="118" t="n"/>
      <c r="BG499" s="118" t="n"/>
      <c r="BH499" s="118" t="n"/>
      <c r="BI499" s="118" t="n"/>
      <c r="BJ499" s="118" t="n"/>
      <c r="BK499" s="118" t="n"/>
      <c r="BL499" s="118" t="n"/>
      <c r="BM499" s="118" t="n"/>
      <c r="BN499" s="118" t="n"/>
      <c r="BO499" s="118" t="n"/>
      <c r="BP499" s="118" t="n"/>
      <c r="BQ499" s="118" t="n"/>
      <c r="BR499" s="118" t="n"/>
      <c r="BS499" s="118" t="n"/>
      <c r="BT499" s="118">
        <f>COUNTIF(B499:BS499,1)</f>
        <v/>
      </c>
      <c r="BV499" s="76">
        <f>TRIM(RIGHT(A499, LEN(A499) - FIND("@", SUBSTITUTE(A499, " ", "@", LEN(A499)-LEN(SUBSTITUTE(A499," ",""))))))</f>
        <v/>
      </c>
      <c r="BW499" s="76">
        <f>TRIM(LEFT(A499,FIND(" ",A499&amp;" ")-1))</f>
        <v/>
      </c>
      <c r="BX499">
        <f>+IF(BV499=BV498,"Same","Diff")</f>
        <v/>
      </c>
      <c r="BY499">
        <f>IF(BX499="Same",IF(BW499=BW498,"same","Diff"))</f>
        <v/>
      </c>
    </row>
    <row r="500" ht="17" customHeight="1">
      <c r="A500" s="60" t="inlineStr">
        <is>
          <t>Ron Grose</t>
        </is>
      </c>
      <c r="B500" s="119" t="n"/>
      <c r="C500" s="119" t="n"/>
      <c r="D500" s="119" t="n"/>
      <c r="E500" s="119" t="n"/>
      <c r="F500" s="119" t="n"/>
      <c r="G500" s="119" t="n"/>
      <c r="H500" s="119" t="n"/>
      <c r="I500" s="119" t="n"/>
      <c r="J500" s="118" t="n"/>
      <c r="K500" s="118" t="n"/>
      <c r="L500" s="118" t="n"/>
      <c r="M500" s="118" t="n"/>
      <c r="N500" s="118" t="n"/>
      <c r="O500" s="118" t="n"/>
      <c r="P500" s="118" t="n"/>
      <c r="Q500" s="118" t="n"/>
      <c r="R500" s="118" t="n"/>
      <c r="S500" s="118" t="n"/>
      <c r="T500" s="118" t="n"/>
      <c r="U500" s="118" t="n"/>
      <c r="V500" s="118" t="n"/>
      <c r="W500" s="118" t="n"/>
      <c r="X500" s="118" t="n"/>
      <c r="Y500" s="118" t="n">
        <v>1</v>
      </c>
      <c r="Z500" s="118" t="n"/>
      <c r="AA500" s="118" t="n"/>
      <c r="AB500" s="118" t="n"/>
      <c r="AC500" s="118" t="n"/>
      <c r="AD500" s="118" t="n"/>
      <c r="AE500" s="118" t="n"/>
      <c r="AF500" s="118" t="n"/>
      <c r="AG500" s="118" t="n"/>
      <c r="AH500" s="118" t="n"/>
      <c r="AI500" s="118" t="n"/>
      <c r="AJ500" s="118" t="n"/>
      <c r="AK500" s="118" t="n"/>
      <c r="AL500" s="118" t="n"/>
      <c r="AM500" s="118" t="n"/>
      <c r="AN500" s="118" t="n"/>
      <c r="AO500" s="118" t="n"/>
      <c r="AP500" s="118" t="n"/>
      <c r="AQ500" s="118" t="n"/>
      <c r="AR500" s="118" t="n"/>
      <c r="AS500" s="118" t="n"/>
      <c r="AT500" s="118" t="n"/>
      <c r="AU500" s="118" t="n"/>
      <c r="AV500" s="118" t="n"/>
      <c r="AW500" s="118" t="n"/>
      <c r="AX500" s="118" t="n"/>
      <c r="AY500" s="118" t="n"/>
      <c r="AZ500" s="118" t="n"/>
      <c r="BA500" s="118" t="n"/>
      <c r="BB500" s="118" t="n"/>
      <c r="BC500" s="118" t="n"/>
      <c r="BD500" s="118" t="n"/>
      <c r="BE500" s="118" t="n"/>
      <c r="BF500" s="118" t="n"/>
      <c r="BG500" s="118" t="n"/>
      <c r="BH500" s="118" t="n"/>
      <c r="BI500" s="118" t="n"/>
      <c r="BJ500" s="118" t="n"/>
      <c r="BK500" s="118" t="n"/>
      <c r="BL500" s="118" t="n"/>
      <c r="BM500" s="118" t="n"/>
      <c r="BN500" s="118" t="n"/>
      <c r="BO500" s="118" t="n"/>
      <c r="BP500" s="118" t="n"/>
      <c r="BQ500" s="118" t="n"/>
      <c r="BR500" s="118" t="n"/>
      <c r="BS500" s="118" t="n"/>
      <c r="BT500" s="118">
        <f>COUNTIF(B500:BS500,1)</f>
        <v/>
      </c>
      <c r="BV500" s="76">
        <f>TRIM(RIGHT(A500, LEN(A500) - FIND("@", SUBSTITUTE(A500, " ", "@", LEN(A500)-LEN(SUBSTITUTE(A500," ",""))))))</f>
        <v/>
      </c>
      <c r="BW500" s="76">
        <f>TRIM(LEFT(A500,FIND(" ",A500&amp;" ")-1))</f>
        <v/>
      </c>
      <c r="BX500">
        <f>+IF(BV500=BV499,"Same","Diff")</f>
        <v/>
      </c>
      <c r="BY500">
        <f>IF(BX500="Same",IF(BW500=BW499,"same","Diff"))</f>
        <v/>
      </c>
    </row>
    <row r="501" ht="17" customHeight="1">
      <c r="A501" s="59" t="inlineStr">
        <is>
          <t>Olivier Grouillard</t>
        </is>
      </c>
      <c r="B501" s="117" t="n"/>
      <c r="C501" s="117" t="n"/>
      <c r="D501" s="117" t="n"/>
      <c r="E501" s="117" t="n"/>
      <c r="F501" s="117" t="n"/>
      <c r="G501" s="117" t="n"/>
      <c r="H501" s="117" t="n"/>
      <c r="I501" s="117" t="n"/>
      <c r="J501" s="118" t="n"/>
      <c r="K501" s="118" t="n"/>
      <c r="L501" s="118" t="n"/>
      <c r="M501" s="118" t="n"/>
      <c r="N501" s="118" t="n"/>
      <c r="O501" s="118" t="n"/>
      <c r="P501" s="118" t="n"/>
      <c r="Q501" s="118" t="n"/>
      <c r="R501" s="118" t="n"/>
      <c r="S501" s="118" t="n"/>
      <c r="T501" s="118" t="n"/>
      <c r="U501" s="118" t="n"/>
      <c r="V501" s="118" t="n"/>
      <c r="W501" s="118" t="n"/>
      <c r="X501" s="118" t="n"/>
      <c r="Y501" s="118" t="n"/>
      <c r="Z501" s="118" t="n"/>
      <c r="AA501" s="118" t="n"/>
      <c r="AB501" s="118" t="n"/>
      <c r="AC501" s="118" t="n">
        <v>1</v>
      </c>
      <c r="AD501" s="118" t="n"/>
      <c r="AE501" s="118" t="n"/>
      <c r="AF501" s="118" t="n"/>
      <c r="AG501" s="118" t="n"/>
      <c r="AH501" s="118" t="n"/>
      <c r="AI501" s="118" t="n"/>
      <c r="AJ501" s="118" t="n"/>
      <c r="AK501" s="118" t="n"/>
      <c r="AL501" s="118" t="n"/>
      <c r="AM501" s="118" t="n"/>
      <c r="AN501" s="118" t="n"/>
      <c r="AO501" s="118" t="n"/>
      <c r="AP501" s="118" t="n"/>
      <c r="AQ501" s="118" t="n"/>
      <c r="AR501" s="118" t="n"/>
      <c r="AS501" s="118" t="n"/>
      <c r="AT501" s="118" t="n"/>
      <c r="AU501" s="118" t="n"/>
      <c r="AV501" s="118" t="n"/>
      <c r="AW501" s="118" t="n"/>
      <c r="AX501" s="118" t="n"/>
      <c r="AY501" s="118" t="n"/>
      <c r="AZ501" s="118" t="n"/>
      <c r="BA501" s="118" t="n"/>
      <c r="BB501" s="118" t="n"/>
      <c r="BC501" s="118" t="n"/>
      <c r="BD501" s="118" t="n"/>
      <c r="BE501" s="118" t="n"/>
      <c r="BF501" s="118" t="n"/>
      <c r="BG501" s="118" t="n"/>
      <c r="BH501" s="118" t="n"/>
      <c r="BI501" s="118" t="n"/>
      <c r="BJ501" s="118" t="n"/>
      <c r="BK501" s="118" t="n"/>
      <c r="BL501" s="118" t="n"/>
      <c r="BM501" s="118" t="n"/>
      <c r="BN501" s="118" t="n"/>
      <c r="BO501" s="118" t="n"/>
      <c r="BP501" s="118" t="n"/>
      <c r="BQ501" s="118" t="n"/>
      <c r="BR501" s="118" t="n"/>
      <c r="BS501" s="118" t="n"/>
      <c r="BT501" s="118">
        <f>COUNTIF(B501:BS501,1)</f>
        <v/>
      </c>
      <c r="BV501" s="76">
        <f>TRIM(RIGHT(A501, LEN(A501) - FIND("@", SUBSTITUTE(A501, " ", "@", LEN(A501)-LEN(SUBSTITUTE(A501," ",""))))))</f>
        <v/>
      </c>
      <c r="BW501" s="76">
        <f>TRIM(LEFT(A501,FIND(" ",A501&amp;" ")-1))</f>
        <v/>
      </c>
      <c r="BX501">
        <f>+IF(BV501=BV500,"Same","Diff")</f>
        <v/>
      </c>
      <c r="BY501">
        <f>IF(BX501="Same",IF(BW501=BW500,"same","Diff"))</f>
        <v/>
      </c>
    </row>
    <row r="502" ht="17" customHeight="1">
      <c r="A502" s="59" t="inlineStr">
        <is>
          <t>Jim Gullan</t>
        </is>
      </c>
      <c r="B502" s="117" t="n">
        <v>1</v>
      </c>
      <c r="C502" s="117" t="n">
        <v>1</v>
      </c>
      <c r="D502" s="117" t="n"/>
      <c r="E502" s="117" t="n"/>
      <c r="F502" s="117" t="n"/>
      <c r="G502" s="117" t="n"/>
      <c r="H502" s="117" t="n"/>
      <c r="I502" s="117" t="n"/>
      <c r="J502" s="118" t="n"/>
      <c r="K502" s="118" t="n"/>
      <c r="L502" s="118" t="n"/>
      <c r="M502" s="118" t="n"/>
      <c r="N502" s="118" t="n"/>
      <c r="O502" s="118" t="n"/>
      <c r="P502" s="118" t="n"/>
      <c r="Q502" s="118" t="n"/>
      <c r="R502" s="118" t="n"/>
      <c r="S502" s="118" t="n"/>
      <c r="T502" s="118" t="n"/>
      <c r="U502" s="118" t="n"/>
      <c r="V502" s="118" t="n"/>
      <c r="W502" s="130" t="n"/>
      <c r="X502" s="118" t="n"/>
      <c r="Y502" s="118" t="n"/>
      <c r="Z502" s="118" t="n"/>
      <c r="AA502" s="118" t="n"/>
      <c r="AB502" s="118" t="n"/>
      <c r="AC502" s="118" t="n"/>
      <c r="AD502" s="118" t="n"/>
      <c r="AE502" s="118" t="n"/>
      <c r="AF502" s="118" t="n"/>
      <c r="AG502" s="118" t="n"/>
      <c r="AH502" s="118" t="n"/>
      <c r="AI502" s="118" t="n"/>
      <c r="AJ502" s="118" t="n"/>
      <c r="AK502" s="118" t="n"/>
      <c r="AL502" s="118" t="n"/>
      <c r="AM502" s="118" t="n"/>
      <c r="AN502" s="118" t="n"/>
      <c r="AO502" s="118" t="n"/>
      <c r="AP502" s="118" t="n"/>
      <c r="AQ502" s="118" t="n"/>
      <c r="AR502" s="118" t="n"/>
      <c r="AS502" s="118" t="n"/>
      <c r="AT502" s="118" t="n"/>
      <c r="AU502" s="118" t="n"/>
      <c r="AV502" s="118" t="n"/>
      <c r="AW502" s="118" t="n"/>
      <c r="AX502" s="118" t="n"/>
      <c r="AY502" s="118" t="n"/>
      <c r="AZ502" s="118" t="n"/>
      <c r="BA502" s="118" t="n"/>
      <c r="BB502" s="118" t="n"/>
      <c r="BC502" s="118" t="n"/>
      <c r="BD502" s="118" t="n"/>
      <c r="BE502" s="118" t="n"/>
      <c r="BF502" s="118" t="n"/>
      <c r="BG502" s="118" t="n"/>
      <c r="BH502" s="118" t="n"/>
      <c r="BI502" s="118" t="n"/>
      <c r="BJ502" s="118" t="n"/>
      <c r="BK502" s="118" t="n"/>
      <c r="BL502" s="118" t="n"/>
      <c r="BM502" s="118" t="n"/>
      <c r="BN502" s="118" t="n"/>
      <c r="BO502" s="118" t="n"/>
      <c r="BP502" s="118" t="n"/>
      <c r="BQ502" s="118" t="n"/>
      <c r="BR502" s="118" t="n"/>
      <c r="BS502" s="118" t="n"/>
      <c r="BT502" s="118">
        <f>COUNTIF(B502:BS502,1)</f>
        <v/>
      </c>
      <c r="BV502" s="76">
        <f>TRIM(RIGHT(A502, LEN(A502) - FIND("@", SUBSTITUTE(A502, " ", "@", LEN(A502)-LEN(SUBSTITUTE(A502," ",""))))))</f>
        <v/>
      </c>
      <c r="BW502" s="76">
        <f>TRIM(LEFT(A502,FIND(" ",A502&amp;" ")-1))</f>
        <v/>
      </c>
      <c r="BX502">
        <f>+IF(BV502=BV501,"Same","Diff")</f>
        <v/>
      </c>
      <c r="BY502">
        <f>IF(BX502="Same",IF(BW502=BW501,"same","Diff"))</f>
        <v/>
      </c>
    </row>
    <row r="503" ht="17" customHeight="1">
      <c r="A503" s="59" t="inlineStr">
        <is>
          <t>Graham Gulson</t>
        </is>
      </c>
      <c r="B503" s="117" t="n"/>
      <c r="C503" s="117" t="n"/>
      <c r="D503" s="117" t="n"/>
      <c r="E503" s="117" t="n"/>
      <c r="F503" s="117" t="n"/>
      <c r="G503" s="117" t="n"/>
      <c r="H503" s="117" t="n"/>
      <c r="I503" s="117" t="n"/>
      <c r="J503" s="118" t="n"/>
      <c r="K503" s="118" t="n"/>
      <c r="L503" s="118" t="n"/>
      <c r="M503" s="118" t="n"/>
      <c r="N503" s="118" t="n"/>
      <c r="O503" s="118" t="n"/>
      <c r="P503" s="118" t="n"/>
      <c r="Q503" s="118" t="n"/>
      <c r="R503" s="118" t="n"/>
      <c r="S503" s="118" t="n"/>
      <c r="T503" s="118" t="n"/>
      <c r="U503" s="118" t="n"/>
      <c r="V503" s="118" t="n"/>
      <c r="W503" s="118" t="n"/>
      <c r="X503" s="118" t="n"/>
      <c r="Y503" s="118" t="n"/>
      <c r="Z503" s="118" t="n"/>
      <c r="AA503" s="118" t="n"/>
      <c r="AB503" s="118" t="n"/>
      <c r="AC503" s="118" t="n">
        <v>1</v>
      </c>
      <c r="AD503" s="118" t="n"/>
      <c r="AE503" s="118" t="n">
        <v>1</v>
      </c>
      <c r="AF503" s="118" t="n">
        <v>1</v>
      </c>
      <c r="AG503" s="118" t="n">
        <v>1</v>
      </c>
      <c r="AH503" s="118" t="n">
        <v>1</v>
      </c>
      <c r="AI503" s="118" t="n">
        <v>1</v>
      </c>
      <c r="AJ503" s="118" t="n">
        <v>1</v>
      </c>
      <c r="AK503" s="118" t="n">
        <v>1</v>
      </c>
      <c r="AL503" s="118" t="n"/>
      <c r="AM503" s="118" t="n"/>
      <c r="AN503" s="118" t="n"/>
      <c r="AO503" s="118" t="n"/>
      <c r="AP503" s="118" t="n"/>
      <c r="AQ503" s="118" t="n"/>
      <c r="AR503" s="118" t="n"/>
      <c r="AS503" s="118" t="n"/>
      <c r="AT503" s="118" t="n"/>
      <c r="AU503" s="118" t="n"/>
      <c r="AV503" s="118" t="n"/>
      <c r="AW503" s="118" t="n"/>
      <c r="AX503" s="118" t="n"/>
      <c r="AY503" s="118" t="n"/>
      <c r="AZ503" s="118" t="n"/>
      <c r="BA503" s="118" t="n"/>
      <c r="BB503" s="118" t="n"/>
      <c r="BC503" s="118" t="n"/>
      <c r="BD503" s="118" t="n"/>
      <c r="BE503" s="118" t="n"/>
      <c r="BF503" s="118" t="n"/>
      <c r="BG503" s="118" t="n"/>
      <c r="BH503" s="118" t="n"/>
      <c r="BI503" s="118" t="n"/>
      <c r="BJ503" s="118" t="n"/>
      <c r="BK503" s="118" t="n"/>
      <c r="BL503" s="118" t="n"/>
      <c r="BM503" s="118" t="n"/>
      <c r="BN503" s="118" t="n"/>
      <c r="BO503" s="118" t="n"/>
      <c r="BP503" s="118" t="n"/>
      <c r="BQ503" s="118" t="n"/>
      <c r="BR503" s="118" t="n"/>
      <c r="BS503" s="118" t="n"/>
      <c r="BT503" s="118">
        <f>COUNTIF(B503:BS503,1)</f>
        <v/>
      </c>
      <c r="BV503" s="76">
        <f>TRIM(RIGHT(A503, LEN(A503) - FIND("@", SUBSTITUTE(A503, " ", "@", LEN(A503)-LEN(SUBSTITUTE(A503," ",""))))))</f>
        <v/>
      </c>
      <c r="BW503" s="76">
        <f>TRIM(LEFT(A503,FIND(" ",A503&amp;" ")-1))</f>
        <v/>
      </c>
      <c r="BX503">
        <f>+IF(BV503=BV502,"Same","Diff")</f>
        <v/>
      </c>
      <c r="BY503">
        <f>IF(BX503="Same",IF(BW503=BW502,"same","Diff"))</f>
        <v/>
      </c>
    </row>
    <row r="504" ht="17" customHeight="1">
      <c r="A504" s="59" t="inlineStr">
        <is>
          <t>Paul Gulson</t>
        </is>
      </c>
      <c r="B504" s="117" t="n"/>
      <c r="C504" s="117" t="n"/>
      <c r="D504" s="117" t="n"/>
      <c r="E504" s="117" t="n"/>
      <c r="F504" s="117" t="n"/>
      <c r="G504" s="117" t="n"/>
      <c r="H504" s="117" t="n"/>
      <c r="I504" s="117" t="n"/>
      <c r="J504" s="118" t="n"/>
      <c r="K504" s="118" t="n"/>
      <c r="L504" s="118" t="n"/>
      <c r="M504" s="118" t="n"/>
      <c r="N504" s="118" t="n">
        <v>1</v>
      </c>
      <c r="O504" s="118" t="n"/>
      <c r="P504" s="118" t="n">
        <v>1</v>
      </c>
      <c r="Q504" s="118" t="n">
        <v>1</v>
      </c>
      <c r="R504" s="118" t="n">
        <v>1</v>
      </c>
      <c r="S504" s="118" t="n">
        <v>1</v>
      </c>
      <c r="T504" s="118" t="n">
        <v>1</v>
      </c>
      <c r="U504" s="118" t="n">
        <v>1</v>
      </c>
      <c r="V504" s="118" t="n">
        <v>1</v>
      </c>
      <c r="W504" s="118" t="n">
        <v>1</v>
      </c>
      <c r="X504" s="118" t="n">
        <v>1</v>
      </c>
      <c r="Y504" s="118" t="n">
        <v>1</v>
      </c>
      <c r="Z504" s="118" t="n">
        <v>1</v>
      </c>
      <c r="AA504" s="118" t="n"/>
      <c r="AB504" s="118" t="n"/>
      <c r="AC504" s="118" t="n"/>
      <c r="AD504" s="118" t="n"/>
      <c r="AE504" s="118" t="n"/>
      <c r="AF504" s="118" t="n"/>
      <c r="AG504" s="118" t="n"/>
      <c r="AH504" s="118" t="n"/>
      <c r="AI504" s="118" t="n"/>
      <c r="AJ504" s="118" t="n"/>
      <c r="AK504" s="118" t="n"/>
      <c r="AL504" s="118" t="n"/>
      <c r="AM504" s="118" t="n"/>
      <c r="AN504" s="118" t="n"/>
      <c r="AO504" s="118" t="n"/>
      <c r="AP504" s="118" t="n"/>
      <c r="AQ504" s="118" t="n"/>
      <c r="AR504" s="118" t="n"/>
      <c r="AS504" s="118" t="n"/>
      <c r="AT504" s="118" t="n"/>
      <c r="AU504" s="118" t="n"/>
      <c r="AV504" s="118" t="n"/>
      <c r="AW504" s="118" t="n"/>
      <c r="AX504" s="118" t="n"/>
      <c r="AY504" s="118" t="n"/>
      <c r="AZ504" s="118" t="n"/>
      <c r="BA504" s="118" t="n"/>
      <c r="BB504" s="118" t="n"/>
      <c r="BC504" s="118" t="n"/>
      <c r="BD504" s="118" t="n"/>
      <c r="BE504" s="118" t="n"/>
      <c r="BF504" s="118" t="n"/>
      <c r="BG504" s="118" t="n"/>
      <c r="BH504" s="118" t="n"/>
      <c r="BI504" s="118" t="n"/>
      <c r="BJ504" s="118" t="n"/>
      <c r="BK504" s="118" t="n"/>
      <c r="BL504" s="118" t="n"/>
      <c r="BM504" s="118" t="n"/>
      <c r="BN504" s="118" t="n"/>
      <c r="BO504" s="118" t="n"/>
      <c r="BP504" s="118" t="n"/>
      <c r="BQ504" s="118" t="n"/>
      <c r="BR504" s="118" t="n"/>
      <c r="BS504" s="118" t="n"/>
      <c r="BT504" s="118">
        <f>COUNTIF(B504:BS504,1)</f>
        <v/>
      </c>
      <c r="BV504" s="76">
        <f>TRIM(RIGHT(A504, LEN(A504) - FIND("@", SUBSTITUTE(A504, " ", "@", LEN(A504)-LEN(SUBSTITUTE(A504," ",""))))))</f>
        <v/>
      </c>
      <c r="BW504" s="76">
        <f>TRIM(LEFT(A504,FIND(" ",A504&amp;" ")-1))</f>
        <v/>
      </c>
      <c r="BX504">
        <f>+IF(BV504=BV503,"Same","Diff")</f>
        <v/>
      </c>
      <c r="BY504">
        <f>IF(BX504="Same",IF(BW504=BW503,"same","Diff"))</f>
        <v/>
      </c>
    </row>
    <row r="505" ht="17" customHeight="1">
      <c r="A505" s="59" t="inlineStr">
        <is>
          <t>Ray Gulson</t>
        </is>
      </c>
      <c r="B505" s="117" t="n"/>
      <c r="C505" s="117" t="n"/>
      <c r="D505" s="117" t="n"/>
      <c r="E505" s="117" t="n"/>
      <c r="F505" s="117" t="n">
        <v>1</v>
      </c>
      <c r="G505" s="117" t="n">
        <v>1</v>
      </c>
      <c r="H505" s="117" t="n"/>
      <c r="I505" s="117" t="n"/>
      <c r="J505" s="118" t="n">
        <v>1</v>
      </c>
      <c r="K505" s="118" t="n">
        <v>1</v>
      </c>
      <c r="L505" s="118" t="n"/>
      <c r="M505" s="118" t="n"/>
      <c r="N505" s="118" t="n">
        <v>1</v>
      </c>
      <c r="O505" s="118" t="n">
        <v>1</v>
      </c>
      <c r="P505" s="118" t="n">
        <v>1</v>
      </c>
      <c r="Q505" s="118" t="n">
        <v>1</v>
      </c>
      <c r="R505" s="118" t="n"/>
      <c r="S505" s="118" t="n">
        <v>1</v>
      </c>
      <c r="T505" s="118" t="n">
        <v>1</v>
      </c>
      <c r="U505" s="118" t="n">
        <v>1</v>
      </c>
      <c r="V505" s="118" t="n">
        <v>1</v>
      </c>
      <c r="W505" s="130" t="n">
        <v>1</v>
      </c>
      <c r="X505" s="118" t="n">
        <v>1</v>
      </c>
      <c r="Y505" s="118" t="n">
        <v>1</v>
      </c>
      <c r="Z505" s="118" t="n">
        <v>1</v>
      </c>
      <c r="AA505" s="118" t="n">
        <v>1</v>
      </c>
      <c r="AB505" s="118" t="n">
        <v>1</v>
      </c>
      <c r="AC505" s="118" t="n">
        <v>1</v>
      </c>
      <c r="AD505" s="118" t="n"/>
      <c r="AE505" s="118" t="n">
        <v>1</v>
      </c>
      <c r="AF505" s="118" t="n">
        <v>1</v>
      </c>
      <c r="AG505" s="118" t="n">
        <v>1</v>
      </c>
      <c r="AH505" s="118" t="n">
        <v>1</v>
      </c>
      <c r="AI505" s="118" t="n">
        <v>1</v>
      </c>
      <c r="AJ505" s="118" t="n"/>
      <c r="AK505" s="118" t="n"/>
      <c r="AL505" s="118" t="n"/>
      <c r="AM505" s="118" t="n"/>
      <c r="AN505" s="118" t="n"/>
      <c r="AO505" s="118" t="n"/>
      <c r="AP505" s="118" t="n"/>
      <c r="AQ505" s="118" t="n"/>
      <c r="AR505" s="118" t="n"/>
      <c r="AS505" s="118" t="n"/>
      <c r="AT505" s="118" t="n"/>
      <c r="AU505" s="118" t="n"/>
      <c r="AV505" s="118" t="n"/>
      <c r="AW505" s="118" t="n"/>
      <c r="AX505" s="118" t="n"/>
      <c r="AY505" s="118" t="n"/>
      <c r="AZ505" s="118" t="n"/>
      <c r="BA505" s="118" t="n"/>
      <c r="BB505" s="118" t="n"/>
      <c r="BC505" s="118" t="n"/>
      <c r="BD505" s="118" t="n"/>
      <c r="BE505" s="118" t="n"/>
      <c r="BF505" s="118" t="n"/>
      <c r="BG505" s="118" t="n"/>
      <c r="BH505" s="118" t="n"/>
      <c r="BI505" s="118" t="n"/>
      <c r="BJ505" s="118" t="n"/>
      <c r="BK505" s="118" t="n"/>
      <c r="BL505" s="118" t="n"/>
      <c r="BM505" s="118" t="n"/>
      <c r="BN505" s="118" t="n"/>
      <c r="BO505" s="118" t="n"/>
      <c r="BP505" s="118" t="n"/>
      <c r="BQ505" s="118" t="n"/>
      <c r="BR505" s="118" t="n"/>
      <c r="BS505" s="118" t="n"/>
      <c r="BT505" s="118">
        <f>COUNTIF(B505:BS505,1)</f>
        <v/>
      </c>
      <c r="BV505" s="76">
        <f>TRIM(RIGHT(A505, LEN(A505) - FIND("@", SUBSTITUTE(A505, " ", "@", LEN(A505)-LEN(SUBSTITUTE(A505," ",""))))))</f>
        <v/>
      </c>
      <c r="BW505" s="76">
        <f>TRIM(LEFT(A505,FIND(" ",A505&amp;" ")-1))</f>
        <v/>
      </c>
      <c r="BX505">
        <f>+IF(BV505=BV504,"Same","Diff")</f>
        <v/>
      </c>
      <c r="BY505">
        <f>IF(BX505="Same",IF(BW505=BW504,"same","Diff"))</f>
        <v/>
      </c>
    </row>
    <row r="506" ht="17" customHeight="1">
      <c r="A506" s="60" t="inlineStr">
        <is>
          <t>Barry Gurdon</t>
        </is>
      </c>
      <c r="B506" s="119" t="n">
        <v>1</v>
      </c>
      <c r="C506" s="119" t="n"/>
      <c r="D506" s="119" t="n"/>
      <c r="E506" s="119" t="n">
        <v>1</v>
      </c>
      <c r="F506" s="119" t="n"/>
      <c r="G506" s="119" t="n"/>
      <c r="H506" s="119" t="n"/>
      <c r="I506" s="119" t="n"/>
      <c r="J506" s="118" t="n"/>
      <c r="K506" s="118" t="n"/>
      <c r="L506" s="118" t="n"/>
      <c r="M506" s="118" t="n"/>
      <c r="N506" s="118" t="n"/>
      <c r="O506" s="118" t="n"/>
      <c r="P506" s="118" t="n"/>
      <c r="Q506" s="118" t="n"/>
      <c r="R506" s="118" t="n"/>
      <c r="S506" s="118" t="n"/>
      <c r="T506" s="118" t="n"/>
      <c r="U506" s="118" t="n"/>
      <c r="V506" s="118" t="n"/>
      <c r="W506" s="118" t="n"/>
      <c r="X506" s="118" t="n"/>
      <c r="Y506" s="118" t="n"/>
      <c r="Z506" s="118" t="n"/>
      <c r="AA506" s="118" t="n"/>
      <c r="AB506" s="118" t="n"/>
      <c r="AC506" s="118" t="n"/>
      <c r="AD506" s="118" t="n"/>
      <c r="AE506" s="118" t="n"/>
      <c r="AF506" s="118" t="n"/>
      <c r="AG506" s="118" t="n"/>
      <c r="AH506" s="118" t="n"/>
      <c r="AI506" s="118" t="n"/>
      <c r="AJ506" s="118" t="n"/>
      <c r="AK506" s="118" t="n"/>
      <c r="AL506" s="118" t="n"/>
      <c r="AM506" s="118" t="n"/>
      <c r="AN506" s="118" t="n"/>
      <c r="AO506" s="118" t="n"/>
      <c r="AP506" s="118" t="n"/>
      <c r="AQ506" s="118" t="n"/>
      <c r="AR506" s="118" t="n"/>
      <c r="AS506" s="118" t="n"/>
      <c r="AT506" s="118" t="n"/>
      <c r="AU506" s="118" t="n"/>
      <c r="AV506" s="118" t="n"/>
      <c r="AW506" s="118" t="n"/>
      <c r="AX506" s="118" t="n"/>
      <c r="AY506" s="118" t="n"/>
      <c r="AZ506" s="118" t="n"/>
      <c r="BA506" s="118" t="n"/>
      <c r="BB506" s="118" t="n"/>
      <c r="BC506" s="118" t="n"/>
      <c r="BD506" s="118" t="n"/>
      <c r="BE506" s="118" t="n"/>
      <c r="BF506" s="118" t="n"/>
      <c r="BG506" s="118" t="n"/>
      <c r="BH506" s="118" t="n"/>
      <c r="BI506" s="118" t="n"/>
      <c r="BJ506" s="118" t="n"/>
      <c r="BK506" s="118" t="n"/>
      <c r="BL506" s="118" t="n"/>
      <c r="BM506" s="118" t="n"/>
      <c r="BN506" s="118" t="n"/>
      <c r="BO506" s="118" t="n"/>
      <c r="BP506" s="118" t="n"/>
      <c r="BQ506" s="118" t="n"/>
      <c r="BR506" s="118" t="n"/>
      <c r="BS506" s="118" t="n"/>
      <c r="BT506" s="118">
        <f>COUNTIF(B506:BS506,1)</f>
        <v/>
      </c>
      <c r="BV506" s="76">
        <f>TRIM(RIGHT(A506, LEN(A506) - FIND("@", SUBSTITUTE(A506, " ", "@", LEN(A506)-LEN(SUBSTITUTE(A506," ",""))))))</f>
        <v/>
      </c>
      <c r="BW506" s="76">
        <f>TRIM(LEFT(A506,FIND(" ",A506&amp;" ")-1))</f>
        <v/>
      </c>
      <c r="BX506">
        <f>+IF(BV506=BV505,"Same","Diff")</f>
        <v/>
      </c>
      <c r="BY506">
        <f>IF(BX506="Same",IF(BW506=BW505,"same","Diff"))</f>
        <v/>
      </c>
    </row>
    <row r="507" ht="17" customHeight="1">
      <c r="A507" s="59" t="inlineStr">
        <is>
          <t>Alan Gurr</t>
        </is>
      </c>
      <c r="B507" s="117" t="n"/>
      <c r="C507" s="117" t="n"/>
      <c r="D507" s="117" t="n"/>
      <c r="E507" s="117" t="n"/>
      <c r="F507" s="117" t="n"/>
      <c r="G507" s="117" t="n"/>
      <c r="H507" s="117" t="n"/>
      <c r="I507" s="117" t="n"/>
      <c r="J507" s="118" t="n"/>
      <c r="K507" s="118" t="n"/>
      <c r="L507" s="118" t="n"/>
      <c r="M507" s="118" t="n"/>
      <c r="N507" s="118" t="n"/>
      <c r="O507" s="118" t="n"/>
      <c r="P507" s="118" t="n"/>
      <c r="Q507" s="118" t="n"/>
      <c r="R507" s="118" t="n"/>
      <c r="S507" s="118" t="n"/>
      <c r="T507" s="118" t="n"/>
      <c r="U507" s="118" t="n"/>
      <c r="V507" s="118" t="n"/>
      <c r="W507" s="118" t="n"/>
      <c r="X507" s="118" t="n"/>
      <c r="Y507" s="118" t="n"/>
      <c r="Z507" s="118" t="n"/>
      <c r="AA507" s="118" t="n"/>
      <c r="AB507" s="118" t="n"/>
      <c r="AC507" s="118" t="n"/>
      <c r="AD507" s="118" t="n"/>
      <c r="AE507" s="118" t="n"/>
      <c r="AF507" s="118" t="n"/>
      <c r="AG507" s="118" t="n"/>
      <c r="AH507" s="118" t="n"/>
      <c r="AI507" s="118" t="n"/>
      <c r="AJ507" s="118" t="n"/>
      <c r="AK507" s="118" t="n"/>
      <c r="AL507" s="118" t="n"/>
      <c r="AM507" s="118" t="n"/>
      <c r="AN507" s="118" t="n"/>
      <c r="AO507" s="118" t="n"/>
      <c r="AP507" s="118" t="n"/>
      <c r="AQ507" s="118" t="n"/>
      <c r="AR507" s="118" t="n"/>
      <c r="AS507" s="118" t="n"/>
      <c r="AT507" s="118" t="n"/>
      <c r="AU507" s="118" t="n"/>
      <c r="AV507" s="118" t="n">
        <v>1</v>
      </c>
      <c r="AW507" s="118" t="n">
        <v>1</v>
      </c>
      <c r="AX507" s="118" t="n">
        <v>1</v>
      </c>
      <c r="AY507" s="118" t="n">
        <v>1</v>
      </c>
      <c r="AZ507" s="118" t="n">
        <v>1</v>
      </c>
      <c r="BA507" s="118" t="n"/>
      <c r="BB507" s="118" t="n"/>
      <c r="BC507" s="118" t="n"/>
      <c r="BD507" s="118" t="n"/>
      <c r="BE507" s="118" t="n"/>
      <c r="BF507" s="118" t="n"/>
      <c r="BG507" s="118" t="n"/>
      <c r="BH507" s="118" t="n"/>
      <c r="BI507" s="118" t="n"/>
      <c r="BJ507" s="118" t="n"/>
      <c r="BK507" s="118" t="n"/>
      <c r="BL507" s="118" t="n"/>
      <c r="BM507" s="118" t="n"/>
      <c r="BN507" s="118" t="n"/>
      <c r="BO507" s="118" t="n"/>
      <c r="BP507" s="118" t="n"/>
      <c r="BQ507" s="118" t="n"/>
      <c r="BR507" s="118" t="n"/>
      <c r="BS507" s="118" t="n"/>
      <c r="BT507" s="118">
        <f>COUNTIF(B507:BS507,1)</f>
        <v/>
      </c>
      <c r="BV507" s="76">
        <f>TRIM(RIGHT(A507, LEN(A507) - FIND("@", SUBSTITUTE(A507, " ", "@", LEN(A507)-LEN(SUBSTITUTE(A507," ",""))))))</f>
        <v/>
      </c>
      <c r="BW507" s="76">
        <f>TRIM(LEFT(A507,FIND(" ",A507&amp;" ")-1))</f>
        <v/>
      </c>
      <c r="BX507">
        <f>+IF(BV507=BV506,"Same","Diff")</f>
        <v/>
      </c>
      <c r="BY507">
        <f>IF(BX507="Same",IF(BW507=BW506,"same","Diff"))</f>
        <v/>
      </c>
    </row>
    <row r="508" ht="17" customHeight="1">
      <c r="A508" s="59" t="inlineStr">
        <is>
          <t>Allan Gurr</t>
        </is>
      </c>
      <c r="B508" s="117" t="n"/>
      <c r="C508" s="117" t="n"/>
      <c r="D508" s="117" t="n"/>
      <c r="E508" s="117" t="n"/>
      <c r="F508" s="117" t="n"/>
      <c r="G508" s="117" t="n"/>
      <c r="H508" s="117" t="n"/>
      <c r="I508" s="117" t="n"/>
      <c r="J508" s="118" t="n"/>
      <c r="K508" s="118" t="n"/>
      <c r="L508" s="118" t="n"/>
      <c r="M508" s="118" t="n"/>
      <c r="N508" s="118" t="n"/>
      <c r="O508" s="118" t="n"/>
      <c r="P508" s="118" t="n"/>
      <c r="Q508" s="118" t="n"/>
      <c r="R508" s="118" t="n"/>
      <c r="S508" s="118" t="n"/>
      <c r="T508" s="118" t="n"/>
      <c r="U508" s="118" t="n"/>
      <c r="V508" s="118" t="n"/>
      <c r="W508" s="118" t="n"/>
      <c r="X508" s="118" t="n"/>
      <c r="Y508" s="118" t="n"/>
      <c r="Z508" s="118" t="n"/>
      <c r="AA508" s="118" t="n"/>
      <c r="AB508" s="118" t="n"/>
      <c r="AC508" s="118" t="n"/>
      <c r="AD508" s="118" t="n"/>
      <c r="AE508" s="118" t="n"/>
      <c r="AF508" s="118" t="n"/>
      <c r="AG508" s="118" t="n"/>
      <c r="AH508" s="118" t="n"/>
      <c r="AI508" s="118" t="n"/>
      <c r="AJ508" s="118" t="n"/>
      <c r="AK508" s="118" t="n"/>
      <c r="AL508" s="118" t="n"/>
      <c r="AM508" s="118" t="n"/>
      <c r="AN508" s="118" t="n"/>
      <c r="AO508" s="118" t="n"/>
      <c r="AP508" s="118" t="n"/>
      <c r="AQ508" s="118" t="n"/>
      <c r="AR508" s="118" t="n"/>
      <c r="AS508" s="118" t="n"/>
      <c r="AT508" s="118" t="n"/>
      <c r="AU508" s="118" t="n">
        <v>1</v>
      </c>
      <c r="AV508" s="118" t="n"/>
      <c r="AW508" s="118" t="n"/>
      <c r="AX508" s="118" t="n"/>
      <c r="AY508" s="118" t="n"/>
      <c r="AZ508" s="118" t="n"/>
      <c r="BA508" s="118" t="n"/>
      <c r="BB508" s="118" t="n"/>
      <c r="BC508" s="118" t="n"/>
      <c r="BD508" s="118" t="n"/>
      <c r="BE508" s="118" t="n"/>
      <c r="BF508" s="118" t="n"/>
      <c r="BG508" s="118" t="n"/>
      <c r="BH508" s="118" t="n"/>
      <c r="BI508" s="118" t="n"/>
      <c r="BJ508" s="118" t="n"/>
      <c r="BK508" s="118" t="n"/>
      <c r="BL508" s="118" t="n"/>
      <c r="BM508" s="118" t="n"/>
      <c r="BN508" s="118" t="n"/>
      <c r="BO508" s="118" t="n"/>
      <c r="BP508" s="118" t="n"/>
      <c r="BQ508" s="118" t="n"/>
      <c r="BR508" s="118" t="n"/>
      <c r="BS508" s="118" t="n"/>
      <c r="BT508" s="118">
        <f>COUNTIF(B508:BS508,1)</f>
        <v/>
      </c>
      <c r="BV508" s="76">
        <f>TRIM(RIGHT(A508, LEN(A508) - FIND("@", SUBSTITUTE(A508, " ", "@", LEN(A508)-LEN(SUBSTITUTE(A508," ",""))))))</f>
        <v/>
      </c>
      <c r="BW508" s="76">
        <f>TRIM(LEFT(A508,FIND(" ",A508&amp;" ")-1))</f>
        <v/>
      </c>
      <c r="BX508">
        <f>+IF(BV508=BV507,"Same","Diff")</f>
        <v/>
      </c>
      <c r="BY508">
        <f>IF(BX508="Same",IF(BW508=BW507,"same","Diff"))</f>
        <v/>
      </c>
    </row>
    <row r="509" ht="17" customHeight="1">
      <c r="A509" s="59" t="inlineStr">
        <is>
          <t>Janet Guthrie</t>
        </is>
      </c>
      <c r="B509" s="117" t="n"/>
      <c r="C509" s="117" t="n"/>
      <c r="D509" s="117" t="n"/>
      <c r="E509" s="117" t="n"/>
      <c r="F509" s="117" t="n"/>
      <c r="G509" s="117" t="n"/>
      <c r="H509" s="117" t="n"/>
      <c r="I509" s="117" t="n"/>
      <c r="J509" s="118" t="n"/>
      <c r="K509" s="118" t="n"/>
      <c r="L509" s="118" t="n"/>
      <c r="M509" s="118" t="n"/>
      <c r="N509" s="118" t="n"/>
      <c r="O509" s="118" t="n"/>
      <c r="P509" s="118" t="n"/>
      <c r="Q509" s="118" t="n"/>
      <c r="R509" s="118" t="n"/>
      <c r="S509" s="118" t="n">
        <v>1</v>
      </c>
      <c r="T509" s="118" t="n"/>
      <c r="U509" s="118" t="n"/>
      <c r="V509" s="118" t="n"/>
      <c r="W509" s="118" t="n"/>
      <c r="X509" s="118" t="n"/>
      <c r="Y509" s="118" t="n"/>
      <c r="Z509" s="118" t="n"/>
      <c r="AA509" s="118" t="n"/>
      <c r="AB509" s="118" t="n"/>
      <c r="AC509" s="118" t="n"/>
      <c r="AD509" s="118" t="n"/>
      <c r="AE509" s="118" t="n"/>
      <c r="AF509" s="118" t="n"/>
      <c r="AG509" s="118" t="n"/>
      <c r="AH509" s="118" t="n"/>
      <c r="AI509" s="118" t="n"/>
      <c r="AJ509" s="118" t="n"/>
      <c r="AK509" s="118" t="n"/>
      <c r="AL509" s="118" t="n"/>
      <c r="AM509" s="118" t="n"/>
      <c r="AN509" s="118" t="n"/>
      <c r="AO509" s="118" t="n"/>
      <c r="AP509" s="118" t="n"/>
      <c r="AQ509" s="118" t="n"/>
      <c r="AR509" s="118" t="n"/>
      <c r="AS509" s="118" t="n"/>
      <c r="AT509" s="118" t="n"/>
      <c r="AU509" s="118" t="n"/>
      <c r="AV509" s="118" t="n"/>
      <c r="AW509" s="118" t="n"/>
      <c r="AX509" s="118" t="n"/>
      <c r="AY509" s="118" t="n"/>
      <c r="AZ509" s="118" t="n"/>
      <c r="BA509" s="118" t="n"/>
      <c r="BB509" s="118" t="n"/>
      <c r="BC509" s="118" t="n"/>
      <c r="BD509" s="118" t="n"/>
      <c r="BE509" s="118" t="n"/>
      <c r="BF509" s="118" t="n"/>
      <c r="BG509" s="118" t="n"/>
      <c r="BH509" s="118" t="n"/>
      <c r="BI509" s="118" t="n"/>
      <c r="BJ509" s="118" t="n"/>
      <c r="BK509" s="118" t="n"/>
      <c r="BL509" s="118" t="n"/>
      <c r="BM509" s="118" t="n"/>
      <c r="BN509" s="118" t="n"/>
      <c r="BO509" s="118" t="n"/>
      <c r="BP509" s="118" t="n"/>
      <c r="BQ509" s="118" t="n"/>
      <c r="BR509" s="118" t="n"/>
      <c r="BS509" s="118" t="n"/>
      <c r="BT509" s="118">
        <f>COUNTIF(B509:BS509,1)</f>
        <v/>
      </c>
      <c r="BV509" s="76">
        <f>TRIM(RIGHT(A509, LEN(A509) - FIND("@", SUBSTITUTE(A509, " ", "@", LEN(A509)-LEN(SUBSTITUTE(A509," ",""))))))</f>
        <v/>
      </c>
      <c r="BW509" s="76">
        <f>TRIM(LEFT(A509,FIND(" ",A509&amp;" ")-1))</f>
        <v/>
      </c>
      <c r="BX509">
        <f>+IF(BV509=BV508,"Same","Diff")</f>
        <v/>
      </c>
      <c r="BY509">
        <f>IF(BX509="Same",IF(BW509=BW508,"same","Diff"))</f>
        <v/>
      </c>
    </row>
    <row r="510" ht="17" customHeight="1">
      <c r="A510" s="60" t="inlineStr">
        <is>
          <t>Bernie Haehnle</t>
        </is>
      </c>
      <c r="B510" s="119" t="n"/>
      <c r="C510" s="119" t="n"/>
      <c r="D510" s="119" t="n"/>
      <c r="E510" s="119" t="n"/>
      <c r="F510" s="119" t="n">
        <v>1</v>
      </c>
      <c r="G510" s="119" t="n"/>
      <c r="H510" s="119" t="n"/>
      <c r="I510" s="119" t="n"/>
      <c r="J510" s="118" t="n"/>
      <c r="K510" s="118" t="n">
        <v>1</v>
      </c>
      <c r="L510" s="118" t="n">
        <v>1</v>
      </c>
      <c r="M510" s="118" t="n">
        <v>1</v>
      </c>
      <c r="N510" s="118" t="n">
        <v>1</v>
      </c>
      <c r="O510" s="118" t="n">
        <v>1</v>
      </c>
      <c r="P510" s="118" t="n">
        <v>1</v>
      </c>
      <c r="Q510" s="118" t="n">
        <v>1</v>
      </c>
      <c r="R510" s="118" t="n"/>
      <c r="S510" s="118" t="n"/>
      <c r="T510" s="118" t="n"/>
      <c r="U510" s="118" t="n"/>
      <c r="V510" s="118" t="n"/>
      <c r="W510" s="118" t="n"/>
      <c r="X510" s="118" t="n"/>
      <c r="Y510" s="118" t="n"/>
      <c r="Z510" s="118" t="n"/>
      <c r="AA510" s="118" t="n"/>
      <c r="AB510" s="118" t="n"/>
      <c r="AC510" s="118" t="n"/>
      <c r="AD510" s="118" t="n"/>
      <c r="AE510" s="118" t="n"/>
      <c r="AF510" s="118" t="n"/>
      <c r="AG510" s="118" t="n"/>
      <c r="AH510" s="118" t="n"/>
      <c r="AI510" s="118" t="n"/>
      <c r="AJ510" s="118" t="n"/>
      <c r="AK510" s="118" t="n"/>
      <c r="AL510" s="118" t="n"/>
      <c r="AM510" s="118" t="n"/>
      <c r="AN510" s="118" t="n"/>
      <c r="AO510" s="118" t="n"/>
      <c r="AP510" s="118" t="n"/>
      <c r="AQ510" s="118" t="n"/>
      <c r="AR510" s="118" t="n"/>
      <c r="AS510" s="118" t="n"/>
      <c r="AT510" s="118" t="n"/>
      <c r="AU510" s="118" t="n"/>
      <c r="AV510" s="118" t="n"/>
      <c r="AW510" s="118" t="n"/>
      <c r="AX510" s="118" t="n"/>
      <c r="AY510" s="118" t="n"/>
      <c r="AZ510" s="118" t="n"/>
      <c r="BA510" s="118" t="n"/>
      <c r="BB510" s="118" t="n"/>
      <c r="BC510" s="118" t="n"/>
      <c r="BD510" s="118" t="n"/>
      <c r="BE510" s="118" t="n"/>
      <c r="BF510" s="118" t="n"/>
      <c r="BG510" s="118" t="n"/>
      <c r="BH510" s="118" t="n"/>
      <c r="BI510" s="118" t="n"/>
      <c r="BJ510" s="118" t="n"/>
      <c r="BK510" s="118" t="n"/>
      <c r="BL510" s="118" t="n"/>
      <c r="BM510" s="118" t="n"/>
      <c r="BN510" s="118" t="n"/>
      <c r="BO510" s="118" t="n"/>
      <c r="BP510" s="118" t="n"/>
      <c r="BQ510" s="118" t="n"/>
      <c r="BR510" s="118" t="n"/>
      <c r="BS510" s="118" t="n"/>
      <c r="BT510" s="118">
        <f>COUNTIF(B510:BS510,1)</f>
        <v/>
      </c>
      <c r="BV510" s="76">
        <f>TRIM(RIGHT(A510, LEN(A510) - FIND("@", SUBSTITUTE(A510, " ", "@", LEN(A510)-LEN(SUBSTITUTE(A510," ",""))))))</f>
        <v/>
      </c>
      <c r="BW510" s="76">
        <f>TRIM(LEFT(A510,FIND(" ",A510&amp;" ")-1))</f>
        <v/>
      </c>
      <c r="BX510">
        <f>+IF(BV510=BV509,"Same","Diff")</f>
        <v/>
      </c>
      <c r="BY510">
        <f>IF(BX510="Same",IF(BW510=BW509,"same","Diff"))</f>
        <v/>
      </c>
    </row>
    <row r="511" ht="17" customHeight="1">
      <c r="A511" s="59" t="inlineStr">
        <is>
          <t>Armin Hahne</t>
        </is>
      </c>
      <c r="B511" s="117" t="n"/>
      <c r="C511" s="117" t="n"/>
      <c r="D511" s="117" t="n"/>
      <c r="E511" s="117" t="n"/>
      <c r="F511" s="117" t="n"/>
      <c r="G511" s="117" t="n"/>
      <c r="H511" s="117" t="n"/>
      <c r="I511" s="117" t="n"/>
      <c r="J511" s="118" t="n"/>
      <c r="K511" s="118" t="n"/>
      <c r="L511" s="118" t="n"/>
      <c r="M511" s="118" t="n"/>
      <c r="N511" s="118" t="n"/>
      <c r="O511" s="118" t="n"/>
      <c r="P511" s="118" t="n"/>
      <c r="Q511" s="118" t="n"/>
      <c r="R511" s="118" t="n"/>
      <c r="S511" s="118" t="n"/>
      <c r="T511" s="118" t="n"/>
      <c r="U511" s="118" t="n"/>
      <c r="V511" s="118" t="n"/>
      <c r="W511" s="118" t="n"/>
      <c r="X511" s="118" t="n"/>
      <c r="Y511" s="118" t="n"/>
      <c r="Z511" s="118" t="n">
        <v>1</v>
      </c>
      <c r="AA511" s="118" t="n">
        <v>1</v>
      </c>
      <c r="AB511" s="118" t="n"/>
      <c r="AC511" s="118" t="n">
        <v>1</v>
      </c>
      <c r="AD511" s="118" t="n">
        <v>1</v>
      </c>
      <c r="AE511" s="118" t="n"/>
      <c r="AF511" s="118" t="n"/>
      <c r="AG511" s="118" t="n"/>
      <c r="AH511" s="118" t="n"/>
      <c r="AI511" s="118" t="n"/>
      <c r="AJ511" s="118" t="n"/>
      <c r="AK511" s="118" t="n"/>
      <c r="AL511" s="118" t="n"/>
      <c r="AM511" s="118" t="n"/>
      <c r="AN511" s="118" t="n"/>
      <c r="AO511" s="118" t="n"/>
      <c r="AP511" s="118" t="n"/>
      <c r="AQ511" s="118" t="n"/>
      <c r="AR511" s="118" t="n"/>
      <c r="AS511" s="118" t="n"/>
      <c r="AT511" s="118" t="n"/>
      <c r="AU511" s="118" t="n"/>
      <c r="AV511" s="118" t="n"/>
      <c r="AW511" s="118" t="n"/>
      <c r="AX511" s="118" t="n"/>
      <c r="AY511" s="118" t="n"/>
      <c r="AZ511" s="118" t="n"/>
      <c r="BA511" s="118" t="n"/>
      <c r="BB511" s="118" t="n"/>
      <c r="BC511" s="118" t="n"/>
      <c r="BD511" s="118" t="n"/>
      <c r="BE511" s="118" t="n"/>
      <c r="BF511" s="118" t="n"/>
      <c r="BG511" s="118" t="n"/>
      <c r="BH511" s="118" t="n"/>
      <c r="BI511" s="118" t="n"/>
      <c r="BJ511" s="118" t="n"/>
      <c r="BK511" s="118" t="n"/>
      <c r="BL511" s="118" t="n"/>
      <c r="BM511" s="118" t="n"/>
      <c r="BN511" s="118" t="n"/>
      <c r="BO511" s="118" t="n"/>
      <c r="BP511" s="118" t="n"/>
      <c r="BQ511" s="118" t="n"/>
      <c r="BR511" s="118" t="n"/>
      <c r="BS511" s="118" t="n"/>
      <c r="BT511" s="118">
        <f>COUNTIF(B511:BS511,1)</f>
        <v/>
      </c>
      <c r="BV511" s="76">
        <f>TRIM(RIGHT(A511, LEN(A511) - FIND("@", SUBSTITUTE(A511, " ", "@", LEN(A511)-LEN(SUBSTITUTE(A511," ",""))))))</f>
        <v/>
      </c>
      <c r="BW511" s="76">
        <f>TRIM(LEFT(A511,FIND(" ",A511&amp;" ")-1))</f>
        <v/>
      </c>
      <c r="BX511">
        <f>+IF(BV511=BV510,"Same","Diff")</f>
        <v/>
      </c>
      <c r="BY511">
        <f>IF(BX511="Same",IF(BW511=BW510,"same","Diff"))</f>
        <v/>
      </c>
    </row>
    <row r="512" ht="17" customHeight="1">
      <c r="A512" s="59" t="inlineStr">
        <is>
          <t>Bayley Hall</t>
        </is>
      </c>
      <c r="B512" s="117" t="n"/>
      <c r="C512" s="117" t="n"/>
      <c r="D512" s="117" t="n"/>
      <c r="E512" s="117" t="n"/>
      <c r="F512" s="117" t="n"/>
      <c r="G512" s="117" t="n"/>
      <c r="H512" s="117" t="n"/>
      <c r="I512" s="117" t="n"/>
      <c r="J512" s="118" t="n"/>
      <c r="K512" s="118" t="n"/>
      <c r="L512" s="118" t="n"/>
      <c r="M512" s="118" t="n"/>
      <c r="N512" s="118" t="n"/>
      <c r="O512" s="118" t="n"/>
      <c r="P512" s="118" t="n"/>
      <c r="Q512" s="118" t="n"/>
      <c r="R512" s="118" t="n"/>
      <c r="S512" s="118" t="n"/>
      <c r="T512" s="118" t="n"/>
      <c r="U512" s="118" t="n"/>
      <c r="V512" s="118" t="n"/>
      <c r="W512" s="118" t="n"/>
      <c r="X512" s="118" t="n"/>
      <c r="Y512" s="118" t="n"/>
      <c r="Z512" s="118" t="n"/>
      <c r="AA512" s="118" t="n"/>
      <c r="AB512" s="118" t="n"/>
      <c r="AC512" s="118" t="n"/>
      <c r="AD512" s="118" t="n"/>
      <c r="AE512" s="118" t="n"/>
      <c r="AF512" s="118" t="n"/>
      <c r="AG512" s="118" t="n"/>
      <c r="AH512" s="118" t="n"/>
      <c r="AI512" s="118" t="n"/>
      <c r="AJ512" s="118" t="n"/>
      <c r="AK512" s="118" t="n"/>
      <c r="AL512" s="118" t="n"/>
      <c r="AM512" s="118" t="n"/>
      <c r="AN512" s="118" t="n"/>
      <c r="AO512" s="118" t="n"/>
      <c r="AP512" s="118" t="n"/>
      <c r="AQ512" s="118" t="n"/>
      <c r="AR512" s="118" t="n"/>
      <c r="AS512" s="118" t="n"/>
      <c r="AT512" s="118" t="n"/>
      <c r="AU512" s="118" t="n"/>
      <c r="AV512" s="118" t="n"/>
      <c r="AW512" s="118" t="n"/>
      <c r="AX512" s="118" t="n"/>
      <c r="AY512" s="118" t="n"/>
      <c r="AZ512" s="118" t="n"/>
      <c r="BA512" s="118" t="n"/>
      <c r="BB512" s="118" t="n"/>
      <c r="BC512" s="118" t="n"/>
      <c r="BD512" s="118" t="n"/>
      <c r="BE512" s="118" t="n"/>
      <c r="BF512" s="118" t="n"/>
      <c r="BG512" s="118" t="n"/>
      <c r="BH512" s="118" t="n"/>
      <c r="BI512" s="118" t="n"/>
      <c r="BJ512" s="118" t="n"/>
      <c r="BK512" s="118" t="n"/>
      <c r="BL512" s="118" t="n"/>
      <c r="BM512" s="118" t="n"/>
      <c r="BN512" s="118" t="n"/>
      <c r="BO512" s="118" t="n"/>
      <c r="BP512" s="118" t="n"/>
      <c r="BQ512" s="118" t="n"/>
      <c r="BR512" s="118" t="n"/>
      <c r="BS512" s="118" t="n">
        <v>1</v>
      </c>
      <c r="BT512" s="118">
        <f>COUNTIF(B512:BS512,1)</f>
        <v/>
      </c>
      <c r="BV512" s="76">
        <f>TRIM(RIGHT(A512, LEN(A512) - FIND("@", SUBSTITUTE(A512, " ", "@", LEN(A512)-LEN(SUBSTITUTE(A512," ",""))))))</f>
        <v/>
      </c>
      <c r="BW512" s="76">
        <f>TRIM(LEFT(A512,FIND(" ",A512&amp;" ")-1))</f>
        <v/>
      </c>
      <c r="BX512">
        <f>+IF(BV512=BV511,"Same","Diff")</f>
        <v/>
      </c>
      <c r="BY512">
        <f>IF(BX512="Same",IF(BW512=BW511,"same","Diff"))</f>
        <v/>
      </c>
    </row>
    <row r="513" ht="17" customHeight="1">
      <c r="A513" s="59" t="inlineStr">
        <is>
          <t>Colin Hall</t>
        </is>
      </c>
      <c r="B513" s="117" t="n"/>
      <c r="C513" s="117" t="n"/>
      <c r="D513" s="117" t="n"/>
      <c r="E513" s="117" t="n"/>
      <c r="F513" s="117" t="n"/>
      <c r="G513" s="117" t="n"/>
      <c r="H513" s="117" t="n"/>
      <c r="I513" s="117" t="n"/>
      <c r="J513" s="118" t="n"/>
      <c r="K513" s="118" t="n"/>
      <c r="L513" s="118" t="n"/>
      <c r="M513" s="118" t="n"/>
      <c r="N513" s="118" t="n"/>
      <c r="O513" s="118" t="n"/>
      <c r="P513" s="118" t="n"/>
      <c r="Q513" s="118" t="n"/>
      <c r="R513" s="118" t="n"/>
      <c r="S513" s="118" t="n"/>
      <c r="T513" s="118" t="n">
        <v>1</v>
      </c>
      <c r="U513" s="118" t="n">
        <v>1</v>
      </c>
      <c r="V513" s="118" t="n"/>
      <c r="W513" s="118" t="n"/>
      <c r="X513" s="118" t="n"/>
      <c r="Y513" s="118" t="n"/>
      <c r="Z513" s="118" t="n"/>
      <c r="AA513" s="118" t="n"/>
      <c r="AB513" s="118" t="n"/>
      <c r="AC513" s="118" t="n"/>
      <c r="AD513" s="118" t="n"/>
      <c r="AE513" s="118" t="n"/>
      <c r="AF513" s="118" t="n"/>
      <c r="AG513" s="118" t="n"/>
      <c r="AH513" s="118" t="n"/>
      <c r="AI513" s="118" t="n"/>
      <c r="AJ513" s="118" t="n"/>
      <c r="AK513" s="118" t="n"/>
      <c r="AL513" s="118" t="n"/>
      <c r="AM513" s="118" t="n"/>
      <c r="AN513" s="118" t="n"/>
      <c r="AO513" s="118" t="n"/>
      <c r="AP513" s="118" t="n"/>
      <c r="AQ513" s="118" t="n"/>
      <c r="AR513" s="118" t="n"/>
      <c r="AS513" s="118" t="n"/>
      <c r="AT513" s="118" t="n"/>
      <c r="AU513" s="118" t="n"/>
      <c r="AV513" s="118" t="n"/>
      <c r="AW513" s="118" t="n"/>
      <c r="AX513" s="118" t="n"/>
      <c r="AY513" s="118" t="n"/>
      <c r="AZ513" s="118" t="n"/>
      <c r="BA513" s="118" t="n"/>
      <c r="BB513" s="118" t="n"/>
      <c r="BC513" s="118" t="n"/>
      <c r="BD513" s="118" t="n"/>
      <c r="BE513" s="118" t="n"/>
      <c r="BF513" s="118" t="n"/>
      <c r="BG513" s="118" t="n"/>
      <c r="BH513" s="118" t="n"/>
      <c r="BI513" s="118" t="n"/>
      <c r="BJ513" s="118" t="n"/>
      <c r="BK513" s="118" t="n"/>
      <c r="BL513" s="118" t="n"/>
      <c r="BM513" s="118" t="n"/>
      <c r="BN513" s="118" t="n"/>
      <c r="BO513" s="118" t="n"/>
      <c r="BP513" s="118" t="n"/>
      <c r="BQ513" s="118" t="n"/>
      <c r="BR513" s="118" t="n"/>
      <c r="BS513" s="118" t="n"/>
      <c r="BT513" s="118">
        <f>COUNTIF(B513:BS513,1)</f>
        <v/>
      </c>
      <c r="BV513" s="76">
        <f>TRIM(RIGHT(A513, LEN(A513) - FIND("@", SUBSTITUTE(A513, " ", "@", LEN(A513)-LEN(SUBSTITUTE(A513," ",""))))))</f>
        <v/>
      </c>
      <c r="BW513" s="76">
        <f>TRIM(LEFT(A513,FIND(" ",A513&amp;" ")-1))</f>
        <v/>
      </c>
      <c r="BX513">
        <f>+IF(BV513=BV512,"Same","Diff")</f>
        <v/>
      </c>
      <c r="BY513">
        <f>IF(BX513="Same",IF(BW513=BW512,"same","Diff"))</f>
        <v/>
      </c>
    </row>
    <row r="514" ht="17" customHeight="1">
      <c r="A514" s="59" t="inlineStr">
        <is>
          <t>John Hall</t>
        </is>
      </c>
      <c r="B514" s="117" t="n"/>
      <c r="C514" s="117" t="n"/>
      <c r="D514" s="117" t="n"/>
      <c r="E514" s="117" t="n"/>
      <c r="F514" s="117" t="n"/>
      <c r="G514" s="117" t="n">
        <v>1</v>
      </c>
      <c r="H514" s="117" t="n"/>
      <c r="I514" s="117" t="n">
        <v>1</v>
      </c>
      <c r="J514" s="118" t="n">
        <v>1</v>
      </c>
      <c r="K514" s="118" t="n"/>
      <c r="L514" s="118" t="n">
        <v>1</v>
      </c>
      <c r="M514" s="118" t="n">
        <v>1</v>
      </c>
      <c r="N514" s="118" t="n"/>
      <c r="O514" s="118" t="n"/>
      <c r="P514" s="118" t="n"/>
      <c r="Q514" s="118" t="n"/>
      <c r="R514" s="118" t="n"/>
      <c r="S514" s="118" t="n"/>
      <c r="T514" s="118" t="n"/>
      <c r="U514" s="118" t="n"/>
      <c r="V514" s="118" t="n"/>
      <c r="W514" s="118" t="n"/>
      <c r="X514" s="118" t="n"/>
      <c r="Y514" s="118" t="n"/>
      <c r="Z514" s="118" t="n"/>
      <c r="AA514" s="118" t="n"/>
      <c r="AB514" s="118" t="n"/>
      <c r="AC514" s="118" t="n"/>
      <c r="AD514" s="118" t="n"/>
      <c r="AE514" s="118" t="n"/>
      <c r="AF514" s="118" t="n"/>
      <c r="AG514" s="118" t="n"/>
      <c r="AH514" s="118" t="n"/>
      <c r="AI514" s="118" t="n"/>
      <c r="AJ514" s="118" t="n"/>
      <c r="AK514" s="118" t="n"/>
      <c r="AL514" s="118" t="n"/>
      <c r="AM514" s="118" t="n"/>
      <c r="AN514" s="118" t="n"/>
      <c r="AO514" s="118" t="n"/>
      <c r="AP514" s="118" t="n"/>
      <c r="AQ514" s="118" t="n"/>
      <c r="AR514" s="118" t="n"/>
      <c r="AS514" s="118" t="n"/>
      <c r="AT514" s="118" t="n"/>
      <c r="AU514" s="118" t="n"/>
      <c r="AV514" s="118" t="n"/>
      <c r="AW514" s="118" t="n"/>
      <c r="AX514" s="118" t="n"/>
      <c r="AY514" s="118" t="n"/>
      <c r="AZ514" s="118" t="n"/>
      <c r="BA514" s="118" t="n"/>
      <c r="BB514" s="118" t="n"/>
      <c r="BC514" s="118" t="n"/>
      <c r="BD514" s="118" t="n"/>
      <c r="BE514" s="118" t="n"/>
      <c r="BF514" s="118" t="n"/>
      <c r="BG514" s="118" t="n"/>
      <c r="BH514" s="118" t="n"/>
      <c r="BI514" s="118" t="n"/>
      <c r="BJ514" s="118" t="n"/>
      <c r="BK514" s="118" t="n"/>
      <c r="BL514" s="118" t="n"/>
      <c r="BM514" s="118" t="n"/>
      <c r="BN514" s="118" t="n"/>
      <c r="BO514" s="118" t="n"/>
      <c r="BP514" s="118" t="n"/>
      <c r="BQ514" s="118" t="n"/>
      <c r="BR514" s="118" t="n"/>
      <c r="BS514" s="118" t="n"/>
      <c r="BT514" s="118">
        <f>COUNTIF(B514:BS514,1)</f>
        <v/>
      </c>
      <c r="BV514" s="76">
        <f>TRIM(RIGHT(A514, LEN(A514) - FIND("@", SUBSTITUTE(A514, " ", "@", LEN(A514)-LEN(SUBSTITUTE(A514," ",""))))))</f>
        <v/>
      </c>
      <c r="BW514" s="76">
        <f>TRIM(LEFT(A514,FIND(" ",A514&amp;" ")-1))</f>
        <v/>
      </c>
      <c r="BX514">
        <f>+IF(BV514=BV513,"Same","Diff")</f>
        <v/>
      </c>
      <c r="BY514">
        <f>IF(BX514="Same",IF(BW514=BW513,"same","Diff"))</f>
        <v/>
      </c>
    </row>
    <row r="515" ht="17" customHeight="1">
      <c r="A515" s="60" t="inlineStr">
        <is>
          <t>Tim Hall</t>
        </is>
      </c>
      <c r="B515" s="119" t="n"/>
      <c r="C515" s="119" t="n"/>
      <c r="D515" s="119" t="n"/>
      <c r="E515" s="119" t="n"/>
      <c r="F515" s="119" t="n"/>
      <c r="G515" s="119" t="n"/>
      <c r="H515" s="119" t="n"/>
      <c r="I515" s="119" t="n"/>
      <c r="J515" s="118" t="n"/>
      <c r="K515" s="118" t="n"/>
      <c r="L515" s="118" t="n"/>
      <c r="M515" s="118" t="n"/>
      <c r="N515" s="118" t="n"/>
      <c r="O515" s="118" t="n"/>
      <c r="P515" s="118" t="n"/>
      <c r="Q515" s="118" t="n"/>
      <c r="R515" s="118" t="n"/>
      <c r="S515" s="118" t="n"/>
      <c r="T515" s="118" t="n"/>
      <c r="U515" s="118" t="n"/>
      <c r="V515" s="118" t="n"/>
      <c r="W515" s="118" t="n"/>
      <c r="X515" s="118" t="n"/>
      <c r="Y515" s="118" t="n"/>
      <c r="Z515" s="118" t="n"/>
      <c r="AA515" s="118" t="n"/>
      <c r="AB515" s="118" t="n"/>
      <c r="AC515" s="118" t="n"/>
      <c r="AD515" s="118" t="n"/>
      <c r="AE515" s="118" t="n">
        <v>1</v>
      </c>
      <c r="AF515" s="118" t="n"/>
      <c r="AG515" s="118" t="n"/>
      <c r="AH515" s="118" t="n"/>
      <c r="AI515" s="118" t="n"/>
      <c r="AJ515" s="118" t="n"/>
      <c r="AK515" s="118" t="n"/>
      <c r="AL515" s="118" t="n"/>
      <c r="AM515" s="118" t="n"/>
      <c r="AN515" s="118" t="n"/>
      <c r="AO515" s="118" t="n"/>
      <c r="AP515" s="118" t="n"/>
      <c r="AQ515" s="118" t="n"/>
      <c r="AR515" s="118" t="n"/>
      <c r="AS515" s="118" t="n"/>
      <c r="AT515" s="118" t="n"/>
      <c r="AU515" s="118" t="n"/>
      <c r="AV515" s="118" t="n"/>
      <c r="AW515" s="118" t="n"/>
      <c r="AX515" s="118" t="n"/>
      <c r="AY515" s="118" t="n"/>
      <c r="AZ515" s="118" t="n"/>
      <c r="BA515" s="118" t="n"/>
      <c r="BB515" s="118" t="n"/>
      <c r="BC515" s="118" t="n"/>
      <c r="BD515" s="118" t="n"/>
      <c r="BE515" s="118" t="n"/>
      <c r="BF515" s="118" t="n"/>
      <c r="BG515" s="118" t="n"/>
      <c r="BH515" s="118" t="n"/>
      <c r="BI515" s="118" t="n"/>
      <c r="BJ515" s="118" t="n"/>
      <c r="BK515" s="118" t="n"/>
      <c r="BL515" s="118" t="n"/>
      <c r="BM515" s="118" t="n"/>
      <c r="BN515" s="118" t="n"/>
      <c r="BO515" s="118" t="n"/>
      <c r="BP515" s="118" t="n"/>
      <c r="BQ515" s="118" t="n"/>
      <c r="BR515" s="118" t="n"/>
      <c r="BS515" s="118" t="n"/>
      <c r="BT515" s="118">
        <f>COUNTIF(B515:BS515,1)</f>
        <v/>
      </c>
      <c r="BV515" s="76">
        <f>TRIM(RIGHT(A515, LEN(A515) - FIND("@", SUBSTITUTE(A515, " ", "@", LEN(A515)-LEN(SUBSTITUTE(A515," ",""))))))</f>
        <v/>
      </c>
      <c r="BW515" s="76">
        <f>TRIM(LEFT(A515,FIND(" ",A515&amp;" ")-1))</f>
        <v/>
      </c>
      <c r="BX515">
        <f>+IF(BV515=BV514,"Same","Diff")</f>
        <v/>
      </c>
      <c r="BY515">
        <f>IF(BX515="Same",IF(BW515=BW514,"same","Diff"))</f>
        <v/>
      </c>
    </row>
    <row r="516" ht="17" customHeight="1">
      <c r="A516" s="61" t="inlineStr">
        <is>
          <t>Matt Halliday</t>
        </is>
      </c>
      <c r="B516" s="120" t="n"/>
      <c r="C516" s="120" t="n"/>
      <c r="D516" s="120" t="n"/>
      <c r="E516" s="120" t="n"/>
      <c r="F516" s="120" t="n"/>
      <c r="G516" s="120" t="n"/>
      <c r="H516" s="120" t="n"/>
      <c r="I516" s="120" t="n"/>
      <c r="J516" s="118" t="n"/>
      <c r="K516" s="118" t="n"/>
      <c r="L516" s="118" t="n"/>
      <c r="M516" s="118" t="n"/>
      <c r="N516" s="118" t="n"/>
      <c r="O516" s="118" t="n"/>
      <c r="P516" s="118" t="n"/>
      <c r="Q516" s="118" t="n"/>
      <c r="R516" s="118" t="n"/>
      <c r="S516" s="118" t="n"/>
      <c r="T516" s="118" t="n"/>
      <c r="U516" s="118" t="n"/>
      <c r="V516" s="118" t="n"/>
      <c r="W516" s="118" t="n"/>
      <c r="X516" s="118" t="n"/>
      <c r="Y516" s="118" t="n"/>
      <c r="Z516" s="118" t="n"/>
      <c r="AA516" s="118" t="n"/>
      <c r="AB516" s="118" t="n"/>
      <c r="AC516" s="118" t="n"/>
      <c r="AD516" s="118" t="n"/>
      <c r="AE516" s="118" t="n"/>
      <c r="AF516" s="118" t="n"/>
      <c r="AG516" s="118" t="n"/>
      <c r="AH516" s="118" t="n"/>
      <c r="AI516" s="118" t="n"/>
      <c r="AJ516" s="118" t="n"/>
      <c r="AK516" s="118" t="n"/>
      <c r="AL516" s="118" t="n"/>
      <c r="AM516" s="118" t="n"/>
      <c r="AN516" s="118" t="n"/>
      <c r="AO516" s="118" t="n"/>
      <c r="AP516" s="118" t="n"/>
      <c r="AQ516" s="118" t="n"/>
      <c r="AR516" s="118" t="n"/>
      <c r="AS516" s="118" t="n"/>
      <c r="AT516" s="118" t="n"/>
      <c r="AU516" s="118" t="n"/>
      <c r="AV516" s="118" t="n"/>
      <c r="AW516" s="118" t="n">
        <v>1</v>
      </c>
      <c r="AX516" s="118" t="n">
        <v>1</v>
      </c>
      <c r="AY516" s="118" t="n">
        <v>1</v>
      </c>
      <c r="AZ516" s="118" t="n">
        <v>1</v>
      </c>
      <c r="BA516" s="118" t="n">
        <v>1</v>
      </c>
      <c r="BB516" s="118" t="n"/>
      <c r="BC516" s="118" t="n">
        <v>1</v>
      </c>
      <c r="BD516" s="118" t="n">
        <v>1</v>
      </c>
      <c r="BE516" s="118" t="n">
        <v>1</v>
      </c>
      <c r="BF516" s="118" t="n">
        <v>1</v>
      </c>
      <c r="BG516" s="118" t="n"/>
      <c r="BH516" s="118" t="n"/>
      <c r="BI516" s="118" t="n"/>
      <c r="BJ516" s="118" t="n"/>
      <c r="BK516" s="118" t="n"/>
      <c r="BL516" s="118" t="n"/>
      <c r="BM516" s="118" t="n"/>
      <c r="BN516" s="118" t="n"/>
      <c r="BO516" s="118" t="n"/>
      <c r="BP516" s="118" t="n"/>
      <c r="BQ516" s="118" t="n"/>
      <c r="BR516" s="118" t="n"/>
      <c r="BS516" s="118" t="n"/>
      <c r="BT516" s="118">
        <f>COUNTIF(B516:BS516,1)</f>
        <v/>
      </c>
      <c r="BV516" s="76">
        <f>TRIM(RIGHT(A516, LEN(A516) - FIND("@", SUBSTITUTE(A516, " ", "@", LEN(A516)-LEN(SUBSTITUTE(A516," ",""))))))</f>
        <v/>
      </c>
      <c r="BW516" s="76">
        <f>TRIM(LEFT(A516,FIND(" ",A516&amp;" ")-1))</f>
        <v/>
      </c>
      <c r="BX516">
        <f>+IF(BV516=BV515,"Same","Diff")</f>
        <v/>
      </c>
      <c r="BY516">
        <f>IF(BX516="Same",IF(BW516=BW515,"same","Diff"))</f>
        <v/>
      </c>
    </row>
    <row r="517" ht="17" customHeight="1">
      <c r="A517" s="59" t="inlineStr">
        <is>
          <t>Ross Halliday</t>
        </is>
      </c>
      <c r="B517" s="117" t="n"/>
      <c r="C517" s="117" t="n"/>
      <c r="D517" s="117" t="n"/>
      <c r="E517" s="117" t="n"/>
      <c r="F517" s="117" t="n"/>
      <c r="G517" s="117" t="n"/>
      <c r="H517" s="117" t="n"/>
      <c r="I517" s="117" t="n"/>
      <c r="J517" s="118" t="n"/>
      <c r="K517" s="118" t="n"/>
      <c r="L517" s="118" t="n"/>
      <c r="M517" s="118" t="n"/>
      <c r="N517" s="118" t="n"/>
      <c r="O517" s="118" t="n"/>
      <c r="P517" s="118" t="n"/>
      <c r="Q517" s="118" t="n"/>
      <c r="R517" s="118" t="n"/>
      <c r="S517" s="118" t="n"/>
      <c r="T517" s="118" t="n"/>
      <c r="U517" s="118" t="n"/>
      <c r="V517" s="118" t="n"/>
      <c r="W517" s="118" t="n"/>
      <c r="X517" s="118" t="n"/>
      <c r="Y517" s="118" t="n"/>
      <c r="Z517" s="118" t="n"/>
      <c r="AA517" s="118" t="n"/>
      <c r="AB517" s="118" t="n"/>
      <c r="AC517" s="118" t="n"/>
      <c r="AD517" s="118" t="n"/>
      <c r="AE517" s="118" t="n"/>
      <c r="AF517" s="118" t="n"/>
      <c r="AG517" s="118" t="n"/>
      <c r="AH517" s="118" t="n"/>
      <c r="AI517" s="118" t="n"/>
      <c r="AJ517" s="118" t="n"/>
      <c r="AK517" s="118" t="n"/>
      <c r="AL517" s="118" t="n"/>
      <c r="AM517" s="118" t="n"/>
      <c r="AN517" s="118" t="n"/>
      <c r="AO517" s="118" t="n"/>
      <c r="AP517" s="118" t="n"/>
      <c r="AQ517" s="118" t="n"/>
      <c r="AR517" s="118" t="n"/>
      <c r="AS517" s="118" t="n">
        <v>1</v>
      </c>
      <c r="AT517" s="118" t="n">
        <v>1</v>
      </c>
      <c r="AU517" s="118" t="n"/>
      <c r="AV517" s="118" t="n"/>
      <c r="AW517" s="118" t="n"/>
      <c r="AX517" s="118" t="n"/>
      <c r="AY517" s="118" t="n"/>
      <c r="AZ517" s="118" t="n"/>
      <c r="BA517" s="118" t="n"/>
      <c r="BB517" s="118" t="n"/>
      <c r="BC517" s="118" t="n"/>
      <c r="BD517" s="118" t="n"/>
      <c r="BE517" s="118" t="n"/>
      <c r="BF517" s="118" t="n"/>
      <c r="BG517" s="118" t="n"/>
      <c r="BH517" s="118" t="n"/>
      <c r="BI517" s="118" t="n"/>
      <c r="BJ517" s="118" t="n"/>
      <c r="BK517" s="118" t="n"/>
      <c r="BL517" s="118" t="n"/>
      <c r="BM517" s="118" t="n"/>
      <c r="BN517" s="118" t="n"/>
      <c r="BO517" s="118" t="n"/>
      <c r="BP517" s="118" t="n"/>
      <c r="BQ517" s="118" t="n"/>
      <c r="BR517" s="118" t="n"/>
      <c r="BS517" s="118" t="n"/>
      <c r="BT517" s="118">
        <f>COUNTIF(B517:BS517,1)</f>
        <v/>
      </c>
      <c r="BV517" s="76">
        <f>TRIM(RIGHT(A517, LEN(A517) - FIND("@", SUBSTITUTE(A517, " ", "@", LEN(A517)-LEN(SUBSTITUTE(A517," ",""))))))</f>
        <v/>
      </c>
      <c r="BW517" s="76">
        <f>TRIM(LEFT(A517,FIND(" ",A517&amp;" ")-1))</f>
        <v/>
      </c>
      <c r="BX517">
        <f>+IF(BV517=BV516,"Same","Diff")</f>
        <v/>
      </c>
      <c r="BY517">
        <f>IF(BX517="Same",IF(BW517=BW516,"same","Diff"))</f>
        <v/>
      </c>
    </row>
    <row r="518" ht="17" customHeight="1">
      <c r="A518" s="59" t="inlineStr">
        <is>
          <t>Alan Hamilton</t>
        </is>
      </c>
      <c r="B518" s="117" t="n"/>
      <c r="C518" s="117" t="n"/>
      <c r="D518" s="117" t="n"/>
      <c r="E518" s="117" t="n"/>
      <c r="F518" s="117" t="n"/>
      <c r="G518" s="117" t="n"/>
      <c r="H518" s="117" t="n"/>
      <c r="I518" s="117" t="n"/>
      <c r="J518" s="118" t="n"/>
      <c r="K518" s="118" t="n">
        <v>1</v>
      </c>
      <c r="L518" s="118" t="n"/>
      <c r="M518" s="118" t="n"/>
      <c r="N518" s="118" t="n"/>
      <c r="O518" s="118" t="n"/>
      <c r="P518" s="118" t="n"/>
      <c r="Q518" s="118" t="n"/>
      <c r="R518" s="118" t="n">
        <v>1</v>
      </c>
      <c r="S518" s="118" t="n">
        <v>1</v>
      </c>
      <c r="T518" s="118" t="n"/>
      <c r="U518" s="118" t="n"/>
      <c r="V518" s="118" t="n"/>
      <c r="W518" s="118" t="n"/>
      <c r="X518" s="118" t="n"/>
      <c r="Y518" s="118" t="n"/>
      <c r="Z518" s="118" t="n"/>
      <c r="AA518" s="118" t="n"/>
      <c r="AB518" s="118" t="n"/>
      <c r="AC518" s="118" t="n"/>
      <c r="AD518" s="118" t="n"/>
      <c r="AE518" s="118" t="n"/>
      <c r="AF518" s="118" t="n"/>
      <c r="AG518" s="118" t="n"/>
      <c r="AH518" s="118" t="n"/>
      <c r="AI518" s="118" t="n"/>
      <c r="AJ518" s="118" t="n"/>
      <c r="AK518" s="118" t="n"/>
      <c r="AL518" s="118" t="n"/>
      <c r="AM518" s="118" t="n"/>
      <c r="AN518" s="118" t="n"/>
      <c r="AO518" s="118" t="n"/>
      <c r="AP518" s="118" t="n"/>
      <c r="AQ518" s="118" t="n"/>
      <c r="AR518" s="118" t="n"/>
      <c r="AS518" s="118" t="n"/>
      <c r="AT518" s="118" t="n"/>
      <c r="AU518" s="118" t="n"/>
      <c r="AV518" s="118" t="n"/>
      <c r="AW518" s="118" t="n"/>
      <c r="AX518" s="118" t="n"/>
      <c r="AY518" s="118" t="n"/>
      <c r="AZ518" s="118" t="n"/>
      <c r="BA518" s="118" t="n"/>
      <c r="BB518" s="118" t="n"/>
      <c r="BC518" s="118" t="n"/>
      <c r="BD518" s="118" t="n"/>
      <c r="BE518" s="118" t="n"/>
      <c r="BF518" s="118" t="n"/>
      <c r="BG518" s="118" t="n"/>
      <c r="BH518" s="118" t="n"/>
      <c r="BI518" s="118" t="n"/>
      <c r="BJ518" s="118" t="n"/>
      <c r="BK518" s="118" t="n"/>
      <c r="BL518" s="118" t="n"/>
      <c r="BM518" s="118" t="n"/>
      <c r="BN518" s="118" t="n"/>
      <c r="BO518" s="118" t="n"/>
      <c r="BP518" s="118" t="n"/>
      <c r="BQ518" s="118" t="n"/>
      <c r="BR518" s="118" t="n"/>
      <c r="BS518" s="118" t="n"/>
      <c r="BT518" s="118">
        <f>COUNTIF(B518:BS518,1)</f>
        <v/>
      </c>
      <c r="BV518" s="76">
        <f>TRIM(RIGHT(A518, LEN(A518) - FIND("@", SUBSTITUTE(A518, " ", "@", LEN(A518)-LEN(SUBSTITUTE(A518," ",""))))))</f>
        <v/>
      </c>
      <c r="BW518" s="76">
        <f>TRIM(LEFT(A518,FIND(" ",A518&amp;" ")-1))</f>
        <v/>
      </c>
      <c r="BX518">
        <f>+IF(BV518=BV517,"Same","Diff")</f>
        <v/>
      </c>
      <c r="BY518">
        <f>IF(BX518="Same",IF(BW518=BW517,"same","Diff"))</f>
        <v/>
      </c>
    </row>
    <row r="519" ht="17" customHeight="1">
      <c r="A519" s="59" t="inlineStr">
        <is>
          <t>Paul Hamilton</t>
        </is>
      </c>
      <c r="B519" s="117" t="n"/>
      <c r="C519" s="117" t="n"/>
      <c r="D519" s="117" t="n"/>
      <c r="E519" s="117" t="n"/>
      <c r="F519" s="117" t="n"/>
      <c r="G519" s="117" t="n"/>
      <c r="H519" s="117" t="n"/>
      <c r="I519" s="117" t="n"/>
      <c r="J519" s="118" t="n"/>
      <c r="K519" s="118" t="n"/>
      <c r="L519" s="118" t="n"/>
      <c r="M519" s="118" t="n"/>
      <c r="N519" s="118" t="n"/>
      <c r="O519" s="118" t="n">
        <v>1</v>
      </c>
      <c r="P519" s="118" t="n">
        <v>1</v>
      </c>
      <c r="Q519" s="118" t="n"/>
      <c r="R519" s="118" t="n"/>
      <c r="S519" s="118" t="n"/>
      <c r="T519" s="118" t="n"/>
      <c r="U519" s="118" t="n"/>
      <c r="V519" s="118" t="n"/>
      <c r="W519" s="118" t="n"/>
      <c r="X519" s="118" t="n"/>
      <c r="Y519" s="118" t="n"/>
      <c r="Z519" s="118" t="n"/>
      <c r="AA519" s="118" t="n"/>
      <c r="AB519" s="118" t="n"/>
      <c r="AC519" s="118" t="n"/>
      <c r="AD519" s="118" t="n"/>
      <c r="AE519" s="118" t="n"/>
      <c r="AF519" s="118" t="n"/>
      <c r="AG519" s="118" t="n"/>
      <c r="AH519" s="118" t="n"/>
      <c r="AI519" s="118" t="n"/>
      <c r="AJ519" s="118" t="n"/>
      <c r="AK519" s="118" t="n"/>
      <c r="AL519" s="118" t="n"/>
      <c r="AM519" s="118" t="n"/>
      <c r="AN519" s="118" t="n"/>
      <c r="AO519" s="118" t="n"/>
      <c r="AP519" s="118" t="n"/>
      <c r="AQ519" s="118" t="n"/>
      <c r="AR519" s="118" t="n"/>
      <c r="AS519" s="118" t="n"/>
      <c r="AT519" s="118" t="n"/>
      <c r="AU519" s="118" t="n"/>
      <c r="AV519" s="118" t="n"/>
      <c r="AW519" s="118" t="n"/>
      <c r="AX519" s="118" t="n"/>
      <c r="AY519" s="118" t="n"/>
      <c r="AZ519" s="118" t="n"/>
      <c r="BA519" s="118" t="n"/>
      <c r="BB519" s="118" t="n"/>
      <c r="BC519" s="118" t="n"/>
      <c r="BD519" s="118" t="n"/>
      <c r="BE519" s="118" t="n"/>
      <c r="BF519" s="118" t="n"/>
      <c r="BG519" s="118" t="n"/>
      <c r="BH519" s="118" t="n"/>
      <c r="BI519" s="118" t="n"/>
      <c r="BJ519" s="118" t="n"/>
      <c r="BK519" s="118" t="n"/>
      <c r="BL519" s="118" t="n"/>
      <c r="BM519" s="118" t="n"/>
      <c r="BN519" s="118" t="n"/>
      <c r="BO519" s="118" t="n"/>
      <c r="BP519" s="118" t="n"/>
      <c r="BQ519" s="118" t="n"/>
      <c r="BR519" s="118" t="n"/>
      <c r="BS519" s="118" t="n"/>
      <c r="BT519" s="118">
        <f>COUNTIF(B519:BS519,1)</f>
        <v/>
      </c>
      <c r="BV519" s="76">
        <f>TRIM(RIGHT(A519, LEN(A519) - FIND("@", SUBSTITUTE(A519, " ", "@", LEN(A519)-LEN(SUBSTITUTE(A519," ",""))))))</f>
        <v/>
      </c>
      <c r="BW519" s="76">
        <f>TRIM(LEFT(A519,FIND(" ",A519&amp;" ")-1))</f>
        <v/>
      </c>
      <c r="BX519">
        <f>+IF(BV519=BV518,"Same","Diff")</f>
        <v/>
      </c>
      <c r="BY519">
        <f>IF(BX519="Same",IF(BW519=BW518,"same","Diff"))</f>
        <v/>
      </c>
    </row>
    <row r="520" ht="17" customHeight="1">
      <c r="A520" s="60" t="inlineStr">
        <is>
          <t>Robyn Hamilton</t>
        </is>
      </c>
      <c r="B520" s="119" t="n"/>
      <c r="C520" s="119" t="n"/>
      <c r="D520" s="119" t="n"/>
      <c r="E520" s="119" t="n"/>
      <c r="F520" s="119" t="n"/>
      <c r="G520" s="119" t="n"/>
      <c r="H520" s="119" t="n"/>
      <c r="I520" s="119" t="n"/>
      <c r="J520" s="118" t="n"/>
      <c r="K520" s="118" t="n"/>
      <c r="L520" s="118" t="n"/>
      <c r="M520" s="118" t="n"/>
      <c r="N520" s="118" t="n"/>
      <c r="O520" s="118" t="n"/>
      <c r="P520" s="118" t="n"/>
      <c r="Q520" s="118" t="n"/>
      <c r="R520" s="118" t="n"/>
      <c r="S520" s="118" t="n"/>
      <c r="T520" s="118" t="n">
        <v>1</v>
      </c>
      <c r="U520" s="118" t="n"/>
      <c r="V520" s="118" t="n"/>
      <c r="W520" s="118" t="n"/>
      <c r="X520" s="118" t="n"/>
      <c r="Y520" s="118" t="n"/>
      <c r="Z520" s="118" t="n"/>
      <c r="AA520" s="118" t="n"/>
      <c r="AB520" s="118" t="n"/>
      <c r="AC520" s="118" t="n"/>
      <c r="AD520" s="118" t="n"/>
      <c r="AE520" s="118" t="n"/>
      <c r="AF520" s="118" t="n"/>
      <c r="AG520" s="118" t="n"/>
      <c r="AH520" s="118" t="n"/>
      <c r="AI520" s="118" t="n"/>
      <c r="AJ520" s="118" t="n"/>
      <c r="AK520" s="118" t="n"/>
      <c r="AL520" s="118" t="n"/>
      <c r="AM520" s="118" t="n"/>
      <c r="AN520" s="118" t="n"/>
      <c r="AO520" s="118" t="n"/>
      <c r="AP520" s="118" t="n"/>
      <c r="AQ520" s="118" t="n"/>
      <c r="AR520" s="118" t="n"/>
      <c r="AS520" s="118" t="n"/>
      <c r="AT520" s="118" t="n"/>
      <c r="AU520" s="118" t="n"/>
      <c r="AV520" s="118" t="n"/>
      <c r="AW520" s="118" t="n"/>
      <c r="AX520" s="118" t="n"/>
      <c r="AY520" s="118" t="n"/>
      <c r="AZ520" s="118" t="n"/>
      <c r="BA520" s="118" t="n"/>
      <c r="BB520" s="118" t="n"/>
      <c r="BC520" s="118" t="n"/>
      <c r="BD520" s="118" t="n"/>
      <c r="BE520" s="118" t="n"/>
      <c r="BF520" s="118" t="n"/>
      <c r="BG520" s="118" t="n"/>
      <c r="BH520" s="118" t="n"/>
      <c r="BI520" s="118" t="n"/>
      <c r="BJ520" s="118" t="n"/>
      <c r="BK520" s="118" t="n"/>
      <c r="BL520" s="118" t="n"/>
      <c r="BM520" s="118" t="n"/>
      <c r="BN520" s="118" t="n"/>
      <c r="BO520" s="118" t="n"/>
      <c r="BP520" s="118" t="n"/>
      <c r="BQ520" s="118" t="n"/>
      <c r="BR520" s="118" t="n"/>
      <c r="BS520" s="118" t="n"/>
      <c r="BT520" s="118">
        <f>COUNTIF(B520:BS520,1)</f>
        <v/>
      </c>
      <c r="BV520" s="76">
        <f>TRIM(RIGHT(A520, LEN(A520) - FIND("@", SUBSTITUTE(A520, " ", "@", LEN(A520)-LEN(SUBSTITUTE(A520," ",""))))))</f>
        <v/>
      </c>
      <c r="BW520" s="76">
        <f>TRIM(LEFT(A520,FIND(" ",A520&amp;" ")-1))</f>
        <v/>
      </c>
      <c r="BX520">
        <f>+IF(BV520=BV519,"Same","Diff")</f>
        <v/>
      </c>
      <c r="BY520">
        <f>IF(BX520="Same",IF(BW520=BW519,"same","Diff"))</f>
        <v/>
      </c>
    </row>
    <row r="521" ht="17" customHeight="1">
      <c r="A521" s="60" t="inlineStr">
        <is>
          <t>Ray Hanger</t>
        </is>
      </c>
      <c r="B521" s="119" t="n"/>
      <c r="C521" s="119" t="n"/>
      <c r="D521" s="119" t="n"/>
      <c r="E521" s="119" t="n"/>
      <c r="F521" s="119" t="n"/>
      <c r="G521" s="119" t="n"/>
      <c r="H521" s="119" t="n"/>
      <c r="I521" s="119" t="n"/>
      <c r="J521" s="118" t="n"/>
      <c r="K521" s="118" t="n"/>
      <c r="L521" s="118" t="n"/>
      <c r="M521" s="118" t="n"/>
      <c r="N521" s="118" t="n">
        <v>1</v>
      </c>
      <c r="O521" s="118" t="n"/>
      <c r="P521" s="118" t="n"/>
      <c r="Q521" s="118" t="n"/>
      <c r="R521" s="118" t="n"/>
      <c r="S521" s="118" t="n"/>
      <c r="T521" s="118" t="n"/>
      <c r="U521" s="118" t="n"/>
      <c r="V521" s="118" t="n"/>
      <c r="W521" s="118" t="n"/>
      <c r="X521" s="118" t="n"/>
      <c r="Y521" s="118" t="n"/>
      <c r="Z521" s="118" t="n"/>
      <c r="AA521" s="118" t="n"/>
      <c r="AB521" s="118" t="n"/>
      <c r="AC521" s="118" t="n"/>
      <c r="AD521" s="118" t="n"/>
      <c r="AE521" s="118" t="n"/>
      <c r="AF521" s="118" t="n"/>
      <c r="AG521" s="118" t="n"/>
      <c r="AH521" s="118" t="n"/>
      <c r="AI521" s="118" t="n"/>
      <c r="AJ521" s="118" t="n"/>
      <c r="AK521" s="118" t="n"/>
      <c r="AL521" s="118" t="n"/>
      <c r="AM521" s="118" t="n"/>
      <c r="AN521" s="118" t="n"/>
      <c r="AO521" s="118" t="n"/>
      <c r="AP521" s="118" t="n"/>
      <c r="AQ521" s="118" t="n"/>
      <c r="AR521" s="118" t="n"/>
      <c r="AS521" s="118" t="n"/>
      <c r="AT521" s="118" t="n"/>
      <c r="AU521" s="118" t="n"/>
      <c r="AV521" s="118" t="n"/>
      <c r="AW521" s="118" t="n"/>
      <c r="AX521" s="118" t="n"/>
      <c r="AY521" s="118" t="n"/>
      <c r="AZ521" s="118" t="n"/>
      <c r="BA521" s="118" t="n"/>
      <c r="BB521" s="118" t="n"/>
      <c r="BC521" s="118" t="n"/>
      <c r="BD521" s="118" t="n"/>
      <c r="BE521" s="118" t="n"/>
      <c r="BF521" s="118" t="n"/>
      <c r="BG521" s="118" t="n"/>
      <c r="BH521" s="118" t="n"/>
      <c r="BI521" s="118" t="n"/>
      <c r="BJ521" s="118" t="n"/>
      <c r="BK521" s="118" t="n"/>
      <c r="BL521" s="118" t="n"/>
      <c r="BM521" s="118" t="n"/>
      <c r="BN521" s="118" t="n"/>
      <c r="BO521" s="118" t="n"/>
      <c r="BP521" s="118" t="n"/>
      <c r="BQ521" s="118" t="n"/>
      <c r="BR521" s="118" t="n"/>
      <c r="BS521" s="118" t="n"/>
      <c r="BT521" s="118">
        <f>COUNTIF(B521:BS521,1)</f>
        <v/>
      </c>
      <c r="BV521" s="76">
        <f>TRIM(RIGHT(A521, LEN(A521) - FIND("@", SUBSTITUTE(A521, " ", "@", LEN(A521)-LEN(SUBSTITUTE(A521," ",""))))))</f>
        <v/>
      </c>
      <c r="BW521" s="76">
        <f>TRIM(LEFT(A521,FIND(" ",A521&amp;" ")-1))</f>
        <v/>
      </c>
      <c r="BX521">
        <f>+IF(BV521=BV520,"Same","Diff")</f>
        <v/>
      </c>
      <c r="BY521">
        <f>IF(BX521="Same",IF(BW521=BW520,"same","Diff"))</f>
        <v/>
      </c>
    </row>
    <row r="522" ht="17" customHeight="1">
      <c r="A522" s="60" t="inlineStr">
        <is>
          <t>Frank Hann</t>
        </is>
      </c>
      <c r="B522" s="119" t="n"/>
      <c r="C522" s="119" t="n"/>
      <c r="D522" s="119" t="n"/>
      <c r="E522" s="119" t="n">
        <v>1</v>
      </c>
      <c r="F522" s="119" t="n">
        <v>1</v>
      </c>
      <c r="G522" s="119" t="n">
        <v>1</v>
      </c>
      <c r="H522" s="119" t="n">
        <v>1</v>
      </c>
      <c r="I522" s="119" t="n"/>
      <c r="J522" s="118" t="n"/>
      <c r="K522" s="118" t="n">
        <v>1</v>
      </c>
      <c r="L522" s="118" t="n">
        <v>1</v>
      </c>
      <c r="M522" s="118" t="n"/>
      <c r="N522" s="118" t="n"/>
      <c r="O522" s="118" t="n"/>
      <c r="P522" s="118" t="n"/>
      <c r="Q522" s="118" t="n"/>
      <c r="R522" s="118" t="n"/>
      <c r="S522" s="118" t="n"/>
      <c r="T522" s="118" t="n"/>
      <c r="U522" s="118" t="n"/>
      <c r="V522" s="118" t="n"/>
      <c r="W522" s="118" t="n"/>
      <c r="X522" s="118" t="n"/>
      <c r="Y522" s="118" t="n"/>
      <c r="Z522" s="118" t="n"/>
      <c r="AA522" s="118" t="n"/>
      <c r="AB522" s="118" t="n"/>
      <c r="AC522" s="118" t="n"/>
      <c r="AD522" s="118" t="n"/>
      <c r="AE522" s="118" t="n"/>
      <c r="AF522" s="118" t="n"/>
      <c r="AG522" s="118" t="n"/>
      <c r="AH522" s="118" t="n"/>
      <c r="AI522" s="118" t="n"/>
      <c r="AJ522" s="118" t="n"/>
      <c r="AK522" s="118" t="n"/>
      <c r="AL522" s="118" t="n"/>
      <c r="AM522" s="118" t="n"/>
      <c r="AN522" s="118" t="n"/>
      <c r="AO522" s="118" t="n"/>
      <c r="AP522" s="118" t="n"/>
      <c r="AQ522" s="118" t="n"/>
      <c r="AR522" s="118" t="n"/>
      <c r="AS522" s="118" t="n"/>
      <c r="AT522" s="118" t="n"/>
      <c r="AU522" s="118" t="n"/>
      <c r="AV522" s="118" t="n"/>
      <c r="AW522" s="118" t="n"/>
      <c r="AX522" s="118" t="n"/>
      <c r="AY522" s="118" t="n"/>
      <c r="AZ522" s="118" t="n"/>
      <c r="BA522" s="118" t="n"/>
      <c r="BB522" s="118" t="n"/>
      <c r="BC522" s="118" t="n"/>
      <c r="BD522" s="118" t="n"/>
      <c r="BE522" s="118" t="n"/>
      <c r="BF522" s="118" t="n"/>
      <c r="BG522" s="118" t="n"/>
      <c r="BH522" s="118" t="n"/>
      <c r="BI522" s="118" t="n"/>
      <c r="BJ522" s="118" t="n"/>
      <c r="BK522" s="118" t="n"/>
      <c r="BL522" s="118" t="n"/>
      <c r="BM522" s="118" t="n"/>
      <c r="BN522" s="118" t="n"/>
      <c r="BO522" s="118" t="n"/>
      <c r="BP522" s="118" t="n"/>
      <c r="BQ522" s="118" t="n"/>
      <c r="BR522" s="118" t="n"/>
      <c r="BS522" s="118" t="n"/>
      <c r="BT522" s="118">
        <f>COUNTIF(B522:BS522,1)</f>
        <v/>
      </c>
      <c r="BV522" s="76">
        <f>TRIM(RIGHT(A522, LEN(A522) - FIND("@", SUBSTITUTE(A522, " ", "@", LEN(A522)-LEN(SUBSTITUTE(A522," ",""))))))</f>
        <v/>
      </c>
      <c r="BW522" s="76">
        <f>TRIM(LEFT(A522,FIND(" ",A522&amp;" ")-1))</f>
        <v/>
      </c>
      <c r="BX522">
        <f>+IF(BV522=BV521,"Same","Diff")</f>
        <v/>
      </c>
      <c r="BY522">
        <f>IF(BX522="Same",IF(BW522=BW521,"same","Diff"))</f>
        <v/>
      </c>
    </row>
    <row r="523" ht="17" customHeight="1">
      <c r="A523" s="59" t="inlineStr">
        <is>
          <t>Gregg Hansford</t>
        </is>
      </c>
      <c r="B523" s="117" t="n"/>
      <c r="C523" s="117" t="n"/>
      <c r="D523" s="117" t="n"/>
      <c r="E523" s="117" t="n"/>
      <c r="F523" s="117" t="n"/>
      <c r="G523" s="117" t="n"/>
      <c r="H523" s="117" t="n"/>
      <c r="I523" s="117" t="n"/>
      <c r="J523" s="118" t="n"/>
      <c r="K523" s="118" t="n"/>
      <c r="L523" s="118" t="n"/>
      <c r="M523" s="118" t="n"/>
      <c r="N523" s="118" t="n"/>
      <c r="O523" s="118" t="n"/>
      <c r="P523" s="118" t="n"/>
      <c r="Q523" s="118" t="n"/>
      <c r="R523" s="118" t="n"/>
      <c r="S523" s="118" t="n"/>
      <c r="T523" s="118" t="n"/>
      <c r="U523" s="118" t="n"/>
      <c r="V523" s="118" t="n"/>
      <c r="W523" s="118" t="n"/>
      <c r="X523" s="130" t="n">
        <v>1</v>
      </c>
      <c r="Y523" s="118" t="n">
        <v>1</v>
      </c>
      <c r="Z523" s="118" t="n">
        <v>1</v>
      </c>
      <c r="AA523" s="118" t="n">
        <v>1</v>
      </c>
      <c r="AB523" s="118" t="n">
        <v>1</v>
      </c>
      <c r="AC523" s="118" t="n">
        <v>1</v>
      </c>
      <c r="AD523" s="118" t="n">
        <v>1</v>
      </c>
      <c r="AE523" s="118" t="n">
        <v>1</v>
      </c>
      <c r="AF523" s="118" t="n">
        <v>1</v>
      </c>
      <c r="AG523" s="118" t="n">
        <v>1</v>
      </c>
      <c r="AH523" s="118" t="n">
        <v>1</v>
      </c>
      <c r="AI523" s="118" t="n">
        <v>1</v>
      </c>
      <c r="AJ523" s="118" t="n">
        <v>1</v>
      </c>
      <c r="AK523" s="118" t="n"/>
      <c r="AL523" s="118" t="n"/>
      <c r="AM523" s="118" t="n"/>
      <c r="AN523" s="118" t="n"/>
      <c r="AO523" s="118" t="n"/>
      <c r="AP523" s="118" t="n"/>
      <c r="AQ523" s="118" t="n"/>
      <c r="AR523" s="118" t="n"/>
      <c r="AS523" s="118" t="n"/>
      <c r="AT523" s="118" t="n"/>
      <c r="AU523" s="118" t="n"/>
      <c r="AV523" s="118" t="n"/>
      <c r="AW523" s="118" t="n"/>
      <c r="AX523" s="118" t="n"/>
      <c r="AY523" s="118" t="n"/>
      <c r="AZ523" s="118" t="n"/>
      <c r="BA523" s="118" t="n"/>
      <c r="BB523" s="118" t="n"/>
      <c r="BC523" s="118" t="n"/>
      <c r="BD523" s="118" t="n"/>
      <c r="BE523" s="118" t="n"/>
      <c r="BF523" s="118" t="n"/>
      <c r="BG523" s="118" t="n"/>
      <c r="BH523" s="118" t="n"/>
      <c r="BI523" s="118" t="n"/>
      <c r="BJ523" s="118" t="n"/>
      <c r="BK523" s="118" t="n"/>
      <c r="BL523" s="118" t="n"/>
      <c r="BM523" s="118" t="n"/>
      <c r="BN523" s="118" t="n"/>
      <c r="BO523" s="118" t="n"/>
      <c r="BP523" s="118" t="n"/>
      <c r="BQ523" s="118" t="n"/>
      <c r="BR523" s="118" t="n"/>
      <c r="BS523" s="118" t="n"/>
      <c r="BT523" s="118">
        <f>COUNTIF(B523:BS523,1)</f>
        <v/>
      </c>
      <c r="BV523" s="76">
        <f>TRIM(RIGHT(A523, LEN(A523) - FIND("@", SUBSTITUTE(A523, " ", "@", LEN(A523)-LEN(SUBSTITUTE(A523," ",""))))))</f>
        <v/>
      </c>
      <c r="BW523" s="76">
        <f>TRIM(LEFT(A523,FIND(" ",A523&amp;" ")-1))</f>
        <v/>
      </c>
      <c r="BX523">
        <f>+IF(BV523=BV522,"Same","Diff")</f>
        <v/>
      </c>
      <c r="BY523">
        <f>IF(BX523="Same",IF(BW523=BW522,"same","Diff"))</f>
        <v/>
      </c>
    </row>
    <row r="524" ht="17" customHeight="1">
      <c r="A524" s="60" t="inlineStr">
        <is>
          <t>Chris Harding</t>
        </is>
      </c>
      <c r="B524" s="119" t="n"/>
      <c r="C524" s="119" t="n"/>
      <c r="D524" s="119" t="n"/>
      <c r="E524" s="119" t="n">
        <v>1</v>
      </c>
      <c r="F524" s="119" t="n"/>
      <c r="G524" s="119" t="n"/>
      <c r="H524" s="119" t="n"/>
      <c r="I524" s="119" t="n"/>
      <c r="J524" s="118" t="n"/>
      <c r="K524" s="118" t="n"/>
      <c r="L524" s="118" t="n"/>
      <c r="M524" s="118" t="n"/>
      <c r="N524" s="118" t="n"/>
      <c r="O524" s="118" t="n"/>
      <c r="P524" s="118" t="n"/>
      <c r="Q524" s="118" t="n"/>
      <c r="R524" s="118" t="n"/>
      <c r="S524" s="118" t="n"/>
      <c r="T524" s="118" t="n"/>
      <c r="U524" s="118" t="n"/>
      <c r="V524" s="118" t="n"/>
      <c r="W524" s="118" t="n"/>
      <c r="X524" s="118" t="n"/>
      <c r="Y524" s="118" t="n"/>
      <c r="Z524" s="118" t="n"/>
      <c r="AA524" s="118" t="n"/>
      <c r="AB524" s="118" t="n"/>
      <c r="AC524" s="118" t="n"/>
      <c r="AD524" s="118" t="n"/>
      <c r="AE524" s="118" t="n"/>
      <c r="AF524" s="118" t="n"/>
      <c r="AG524" s="118" t="n"/>
      <c r="AH524" s="118" t="n"/>
      <c r="AI524" s="118" t="n"/>
      <c r="AJ524" s="118" t="n"/>
      <c r="AK524" s="118" t="n"/>
      <c r="AL524" s="118" t="n"/>
      <c r="AM524" s="118" t="n"/>
      <c r="AN524" s="118" t="n"/>
      <c r="AO524" s="118" t="n"/>
      <c r="AP524" s="118" t="n"/>
      <c r="AQ524" s="118" t="n"/>
      <c r="AR524" s="118" t="n"/>
      <c r="AS524" s="118" t="n"/>
      <c r="AT524" s="118" t="n"/>
      <c r="AU524" s="118" t="n"/>
      <c r="AV524" s="118" t="n"/>
      <c r="AW524" s="118" t="n"/>
      <c r="AX524" s="118" t="n"/>
      <c r="AY524" s="118" t="n"/>
      <c r="AZ524" s="118" t="n"/>
      <c r="BA524" s="118" t="n"/>
      <c r="BB524" s="118" t="n"/>
      <c r="BC524" s="118" t="n"/>
      <c r="BD524" s="118" t="n"/>
      <c r="BE524" s="118" t="n"/>
      <c r="BF524" s="118" t="n"/>
      <c r="BG524" s="118" t="n"/>
      <c r="BH524" s="118" t="n"/>
      <c r="BI524" s="118" t="n"/>
      <c r="BJ524" s="118" t="n"/>
      <c r="BK524" s="118" t="n"/>
      <c r="BL524" s="118" t="n"/>
      <c r="BM524" s="118" t="n"/>
      <c r="BN524" s="118" t="n"/>
      <c r="BO524" s="118" t="n"/>
      <c r="BP524" s="118" t="n"/>
      <c r="BQ524" s="118" t="n"/>
      <c r="BR524" s="118" t="n"/>
      <c r="BS524" s="118" t="n"/>
      <c r="BT524" s="118">
        <f>COUNTIF(B524:BS524,1)</f>
        <v/>
      </c>
      <c r="BV524" s="76">
        <f>TRIM(RIGHT(A524, LEN(A524) - FIND("@", SUBSTITUTE(A524, " ", "@", LEN(A524)-LEN(SUBSTITUTE(A524," ",""))))))</f>
        <v/>
      </c>
      <c r="BW524" s="76">
        <f>TRIM(LEFT(A524,FIND(" ",A524&amp;" ")-1))</f>
        <v/>
      </c>
      <c r="BX524">
        <f>+IF(BV524=BV523,"Same","Diff")</f>
        <v/>
      </c>
      <c r="BY524">
        <f>IF(BX524="Same",IF(BW524=BW523,"same","Diff"))</f>
        <v/>
      </c>
    </row>
    <row r="525" ht="17" customHeight="1">
      <c r="A525" s="59" t="inlineStr">
        <is>
          <t>Peter Harding</t>
        </is>
      </c>
      <c r="B525" s="117" t="n"/>
      <c r="C525" s="117" t="n"/>
      <c r="D525" s="117" t="n"/>
      <c r="E525" s="117" t="n"/>
      <c r="F525" s="117" t="n"/>
      <c r="G525" s="117" t="n"/>
      <c r="H525" s="117" t="n"/>
      <c r="I525" s="117" t="n"/>
      <c r="J525" s="118" t="n"/>
      <c r="K525" s="118" t="n"/>
      <c r="L525" s="118" t="n"/>
      <c r="M525" s="118" t="n"/>
      <c r="N525" s="118" t="n"/>
      <c r="O525" s="118" t="n"/>
      <c r="P525" s="118" t="n">
        <v>1</v>
      </c>
      <c r="Q525" s="118" t="n"/>
      <c r="R525" s="118" t="n"/>
      <c r="S525" s="118" t="n"/>
      <c r="T525" s="118" t="n"/>
      <c r="U525" s="118" t="n"/>
      <c r="V525" s="118" t="n"/>
      <c r="W525" s="118" t="n"/>
      <c r="X525" s="118" t="n"/>
      <c r="Y525" s="118" t="n"/>
      <c r="Z525" s="118" t="n"/>
      <c r="AA525" s="118" t="n"/>
      <c r="AB525" s="118" t="n"/>
      <c r="AC525" s="118" t="n"/>
      <c r="AD525" s="118" t="n"/>
      <c r="AE525" s="118" t="n"/>
      <c r="AF525" s="118" t="n"/>
      <c r="AG525" s="118" t="n"/>
      <c r="AH525" s="118" t="n"/>
      <c r="AI525" s="118" t="n"/>
      <c r="AJ525" s="118" t="n"/>
      <c r="AK525" s="118" t="n"/>
      <c r="AL525" s="118" t="n"/>
      <c r="AM525" s="118" t="n"/>
      <c r="AN525" s="118" t="n"/>
      <c r="AO525" s="118" t="n"/>
      <c r="AP525" s="118" t="n"/>
      <c r="AQ525" s="118" t="n"/>
      <c r="AR525" s="118" t="n"/>
      <c r="AS525" s="118" t="n"/>
      <c r="AT525" s="118" t="n"/>
      <c r="AU525" s="118" t="n"/>
      <c r="AV525" s="118" t="n"/>
      <c r="AW525" s="118" t="n"/>
      <c r="AX525" s="118" t="n"/>
      <c r="AY525" s="118" t="n"/>
      <c r="AZ525" s="118" t="n"/>
      <c r="BA525" s="118" t="n"/>
      <c r="BB525" s="118" t="n"/>
      <c r="BC525" s="118" t="n"/>
      <c r="BD525" s="118" t="n"/>
      <c r="BE525" s="118" t="n"/>
      <c r="BF525" s="118" t="n"/>
      <c r="BG525" s="118" t="n"/>
      <c r="BH525" s="118" t="n"/>
      <c r="BI525" s="118" t="n"/>
      <c r="BJ525" s="118" t="n"/>
      <c r="BK525" s="118" t="n"/>
      <c r="BL525" s="118" t="n"/>
      <c r="BM525" s="118" t="n"/>
      <c r="BN525" s="118" t="n"/>
      <c r="BO525" s="118" t="n"/>
      <c r="BP525" s="118" t="n"/>
      <c r="BQ525" s="118" t="n"/>
      <c r="BR525" s="118" t="n"/>
      <c r="BS525" s="118" t="n"/>
      <c r="BT525" s="118">
        <f>COUNTIF(B525:BS525,1)</f>
        <v/>
      </c>
      <c r="BV525" s="76">
        <f>TRIM(RIGHT(A525, LEN(A525) - FIND("@", SUBSTITUTE(A525, " ", "@", LEN(A525)-LEN(SUBSTITUTE(A525," ",""))))))</f>
        <v/>
      </c>
      <c r="BW525" s="76">
        <f>TRIM(LEFT(A525,FIND(" ",A525&amp;" ")-1))</f>
        <v/>
      </c>
      <c r="BX525">
        <f>+IF(BV525=BV524,"Same","Diff")</f>
        <v/>
      </c>
      <c r="BY525">
        <f>IF(BX525="Same",IF(BW525=BW524,"same","Diff"))</f>
        <v/>
      </c>
    </row>
    <row r="526" ht="17" customHeight="1">
      <c r="A526" s="60" t="inlineStr">
        <is>
          <t>Steve Hardman</t>
        </is>
      </c>
      <c r="B526" s="119" t="n"/>
      <c r="C526" s="119" t="n"/>
      <c r="D526" s="119" t="n"/>
      <c r="E526" s="119" t="n"/>
      <c r="F526" s="119" t="n"/>
      <c r="G526" s="119" t="n"/>
      <c r="H526" s="119" t="n"/>
      <c r="I526" s="119" t="n"/>
      <c r="J526" s="118" t="n"/>
      <c r="K526" s="118" t="n"/>
      <c r="L526" s="118" t="n"/>
      <c r="M526" s="118" t="n"/>
      <c r="N526" s="118" t="n"/>
      <c r="O526" s="118" t="n"/>
      <c r="P526" s="118" t="n"/>
      <c r="Q526" s="118" t="n"/>
      <c r="R526" s="118" t="n"/>
      <c r="S526" s="118" t="n"/>
      <c r="T526" s="118" t="n"/>
      <c r="U526" s="118" t="n"/>
      <c r="V526" s="118" t="n"/>
      <c r="W526" s="118" t="n"/>
      <c r="X526" s="118" t="n"/>
      <c r="Y526" s="118" t="n"/>
      <c r="Z526" s="118" t="n"/>
      <c r="AA526" s="118" t="n"/>
      <c r="AB526" s="118" t="n"/>
      <c r="AC526" s="118" t="n"/>
      <c r="AD526" s="118" t="n"/>
      <c r="AE526" s="118" t="n"/>
      <c r="AF526" s="118" t="n"/>
      <c r="AG526" s="118" t="n"/>
      <c r="AH526" s="118" t="n"/>
      <c r="AI526" s="118" t="n"/>
      <c r="AJ526" s="118" t="n">
        <v>1</v>
      </c>
      <c r="AK526" s="118" t="n"/>
      <c r="AL526" s="118" t="n"/>
      <c r="AM526" s="118" t="n"/>
      <c r="AN526" s="118" t="n"/>
      <c r="AO526" s="118" t="n"/>
      <c r="AP526" s="118" t="n"/>
      <c r="AQ526" s="118" t="n"/>
      <c r="AR526" s="118" t="n"/>
      <c r="AS526" s="118" t="n"/>
      <c r="AT526" s="118" t="n"/>
      <c r="AU526" s="118" t="n"/>
      <c r="AV526" s="118" t="n"/>
      <c r="AW526" s="118" t="n"/>
      <c r="AX526" s="118" t="n"/>
      <c r="AY526" s="118" t="n"/>
      <c r="AZ526" s="118" t="n"/>
      <c r="BA526" s="118" t="n"/>
      <c r="BB526" s="118" t="n"/>
      <c r="BC526" s="118" t="n"/>
      <c r="BD526" s="118" t="n"/>
      <c r="BE526" s="118" t="n"/>
      <c r="BF526" s="118" t="n"/>
      <c r="BG526" s="118" t="n"/>
      <c r="BH526" s="118" t="n"/>
      <c r="BI526" s="118" t="n"/>
      <c r="BJ526" s="118" t="n"/>
      <c r="BK526" s="118" t="n"/>
      <c r="BL526" s="118" t="n"/>
      <c r="BM526" s="118" t="n"/>
      <c r="BN526" s="118" t="n"/>
      <c r="BO526" s="118" t="n"/>
      <c r="BP526" s="118" t="n"/>
      <c r="BQ526" s="118" t="n"/>
      <c r="BR526" s="118" t="n"/>
      <c r="BS526" s="118" t="n"/>
      <c r="BT526" s="118">
        <f>COUNTIF(B526:BS526,1)</f>
        <v/>
      </c>
      <c r="BV526" s="76">
        <f>TRIM(RIGHT(A526, LEN(A526) - FIND("@", SUBSTITUTE(A526, " ", "@", LEN(A526)-LEN(SUBSTITUTE(A526," ",""))))))</f>
        <v/>
      </c>
      <c r="BW526" s="76">
        <f>TRIM(LEFT(A526,FIND(" ",A526&amp;" ")-1))</f>
        <v/>
      </c>
      <c r="BX526">
        <f>+IF(BV526=BV525,"Same","Diff")</f>
        <v/>
      </c>
      <c r="BY526">
        <f>IF(BX526="Same",IF(BW526=BW525,"same","Diff"))</f>
        <v/>
      </c>
    </row>
    <row r="527" ht="17" customHeight="1">
      <c r="A527" s="60" t="inlineStr">
        <is>
          <t>Arthur Hardwick</t>
        </is>
      </c>
      <c r="B527" s="119" t="n"/>
      <c r="C527" s="119" t="n"/>
      <c r="D527" s="119" t="n"/>
      <c r="E527" s="119" t="n"/>
      <c r="F527" s="119" t="n"/>
      <c r="G527" s="119" t="n"/>
      <c r="H527" s="119" t="n"/>
      <c r="I527" s="119" t="n"/>
      <c r="J527" s="118" t="n"/>
      <c r="K527" s="118" t="n"/>
      <c r="L527" s="118" t="n"/>
      <c r="M527" s="118" t="n"/>
      <c r="N527" s="118" t="n"/>
      <c r="O527" s="118" t="n"/>
      <c r="P527" s="118" t="n"/>
      <c r="Q527" s="118" t="n"/>
      <c r="R527" s="118" t="n">
        <v>1</v>
      </c>
      <c r="S527" s="118" t="n"/>
      <c r="T527" s="118" t="n">
        <v>1</v>
      </c>
      <c r="U527" s="118" t="n"/>
      <c r="V527" s="118" t="n"/>
      <c r="W527" s="118" t="n"/>
      <c r="X527" s="118" t="n"/>
      <c r="Y527" s="118" t="n"/>
      <c r="Z527" s="118" t="n"/>
      <c r="AA527" s="118" t="n"/>
      <c r="AB527" s="118" t="n"/>
      <c r="AC527" s="118" t="n"/>
      <c r="AD527" s="118" t="n"/>
      <c r="AE527" s="118" t="n"/>
      <c r="AF527" s="118" t="n"/>
      <c r="AG527" s="118" t="n"/>
      <c r="AH527" s="118" t="n"/>
      <c r="AI527" s="118" t="n"/>
      <c r="AJ527" s="118" t="n"/>
      <c r="AK527" s="118" t="n"/>
      <c r="AL527" s="118" t="n"/>
      <c r="AM527" s="118" t="n"/>
      <c r="AN527" s="118" t="n"/>
      <c r="AO527" s="118" t="n"/>
      <c r="AP527" s="118" t="n"/>
      <c r="AQ527" s="118" t="n"/>
      <c r="AR527" s="118" t="n"/>
      <c r="AS527" s="118" t="n"/>
      <c r="AT527" s="118" t="n"/>
      <c r="AU527" s="118" t="n"/>
      <c r="AV527" s="118" t="n"/>
      <c r="AW527" s="118" t="n"/>
      <c r="AX527" s="118" t="n"/>
      <c r="AY527" s="118" t="n"/>
      <c r="AZ527" s="118" t="n"/>
      <c r="BA527" s="118" t="n"/>
      <c r="BB527" s="118" t="n"/>
      <c r="BC527" s="118" t="n"/>
      <c r="BD527" s="118" t="n"/>
      <c r="BE527" s="118" t="n"/>
      <c r="BF527" s="118" t="n"/>
      <c r="BG527" s="118" t="n"/>
      <c r="BH527" s="118" t="n"/>
      <c r="BI527" s="118" t="n"/>
      <c r="BJ527" s="118" t="n"/>
      <c r="BK527" s="118" t="n"/>
      <c r="BL527" s="118" t="n"/>
      <c r="BM527" s="118" t="n"/>
      <c r="BN527" s="118" t="n"/>
      <c r="BO527" s="118" t="n"/>
      <c r="BP527" s="118" t="n"/>
      <c r="BQ527" s="118" t="n"/>
      <c r="BR527" s="118" t="n"/>
      <c r="BS527" s="118" t="n"/>
      <c r="BT527" s="118">
        <f>COUNTIF(B527:BS527,1)</f>
        <v/>
      </c>
      <c r="BV527" s="76">
        <f>TRIM(RIGHT(A527, LEN(A527) - FIND("@", SUBSTITUTE(A527, " ", "@", LEN(A527)-LEN(SUBSTITUTE(A527," ",""))))))</f>
        <v/>
      </c>
      <c r="BW527" s="76">
        <f>TRIM(LEFT(A527,FIND(" ",A527&amp;" ")-1))</f>
        <v/>
      </c>
      <c r="BX527">
        <f>+IF(BV527=BV526,"Same","Diff")</f>
        <v/>
      </c>
      <c r="BY527">
        <f>IF(BX527="Same",IF(BW527=BW526,"same","Diff"))</f>
        <v/>
      </c>
    </row>
    <row r="528" ht="17" customHeight="1">
      <c r="A528" s="60" t="inlineStr">
        <is>
          <t>Ken Harper</t>
        </is>
      </c>
      <c r="B528" s="119" t="n"/>
      <c r="C528" s="119" t="n">
        <v>1</v>
      </c>
      <c r="D528" s="119" t="n">
        <v>1</v>
      </c>
      <c r="E528" s="119" t="n"/>
      <c r="F528" s="119" t="n"/>
      <c r="G528" s="119" t="n"/>
      <c r="H528" s="119" t="n"/>
      <c r="I528" s="119" t="n"/>
      <c r="J528" s="118" t="n"/>
      <c r="K528" s="118" t="n"/>
      <c r="L528" s="118" t="n"/>
      <c r="M528" s="118" t="n"/>
      <c r="N528" s="118" t="n"/>
      <c r="O528" s="118" t="n"/>
      <c r="P528" s="118" t="n"/>
      <c r="Q528" s="118" t="n"/>
      <c r="R528" s="118" t="n"/>
      <c r="S528" s="118" t="n"/>
      <c r="T528" s="118" t="n"/>
      <c r="U528" s="118" t="n"/>
      <c r="V528" s="118" t="n"/>
      <c r="W528" s="118" t="n"/>
      <c r="X528" s="118" t="n"/>
      <c r="Y528" s="118" t="n"/>
      <c r="Z528" s="118" t="n"/>
      <c r="AA528" s="118" t="n"/>
      <c r="AB528" s="118" t="n"/>
      <c r="AC528" s="118" t="n"/>
      <c r="AD528" s="118" t="n"/>
      <c r="AE528" s="118" t="n"/>
      <c r="AF528" s="118" t="n"/>
      <c r="AG528" s="118" t="n"/>
      <c r="AH528" s="118" t="n"/>
      <c r="AI528" s="118" t="n"/>
      <c r="AJ528" s="118" t="n"/>
      <c r="AK528" s="118" t="n"/>
      <c r="AL528" s="118" t="n"/>
      <c r="AM528" s="118" t="n"/>
      <c r="AN528" s="118" t="n"/>
      <c r="AO528" s="118" t="n"/>
      <c r="AP528" s="118" t="n"/>
      <c r="AQ528" s="118" t="n"/>
      <c r="AR528" s="118" t="n"/>
      <c r="AS528" s="118" t="n"/>
      <c r="AT528" s="118" t="n"/>
      <c r="AU528" s="118" t="n"/>
      <c r="AV528" s="118" t="n"/>
      <c r="AW528" s="118" t="n"/>
      <c r="AX528" s="118" t="n"/>
      <c r="AY528" s="118" t="n"/>
      <c r="AZ528" s="118" t="n"/>
      <c r="BA528" s="118" t="n"/>
      <c r="BB528" s="118" t="n"/>
      <c r="BC528" s="118" t="n"/>
      <c r="BD528" s="118" t="n"/>
      <c r="BE528" s="118" t="n"/>
      <c r="BF528" s="118" t="n"/>
      <c r="BG528" s="118" t="n"/>
      <c r="BH528" s="118" t="n"/>
      <c r="BI528" s="118" t="n"/>
      <c r="BJ528" s="118" t="n"/>
      <c r="BK528" s="118" t="n"/>
      <c r="BL528" s="118" t="n"/>
      <c r="BM528" s="118" t="n"/>
      <c r="BN528" s="118" t="n"/>
      <c r="BO528" s="118" t="n"/>
      <c r="BP528" s="118" t="n"/>
      <c r="BQ528" s="118" t="n"/>
      <c r="BR528" s="118" t="n"/>
      <c r="BS528" s="118" t="n"/>
      <c r="BT528" s="118">
        <f>COUNTIF(B528:BS528,1)</f>
        <v/>
      </c>
      <c r="BV528" s="76">
        <f>TRIM(RIGHT(A528, LEN(A528) - FIND("@", SUBSTITUTE(A528, " ", "@", LEN(A528)-LEN(SUBSTITUTE(A528," ",""))))))</f>
        <v/>
      </c>
      <c r="BW528" s="76">
        <f>TRIM(LEFT(A528,FIND(" ",A528&amp;" ")-1))</f>
        <v/>
      </c>
      <c r="BX528">
        <f>+IF(BV528=BV527,"Same","Diff")</f>
        <v/>
      </c>
      <c r="BY528">
        <f>IF(BX528="Same",IF(BW528=BW527,"same","Diff"))</f>
        <v/>
      </c>
    </row>
    <row r="529" ht="17" customHeight="1">
      <c r="A529" s="59" t="inlineStr">
        <is>
          <t>Simon Harrex</t>
        </is>
      </c>
      <c r="B529" s="117" t="n"/>
      <c r="C529" s="117" t="n"/>
      <c r="D529" s="117" t="n"/>
      <c r="E529" s="117" t="n"/>
      <c r="F529" s="117" t="n"/>
      <c r="G529" s="117" t="n"/>
      <c r="H529" s="117" t="n"/>
      <c r="I529" s="117" t="n"/>
      <c r="J529" s="118" t="n"/>
      <c r="K529" s="118" t="n"/>
      <c r="L529" s="118" t="n"/>
      <c r="M529" s="118" t="n"/>
      <c r="N529" s="118" t="n"/>
      <c r="O529" s="118" t="n"/>
      <c r="P529" s="118" t="n"/>
      <c r="Q529" s="118" t="n"/>
      <c r="R529" s="118" t="n"/>
      <c r="S529" s="118" t="n"/>
      <c r="T529" s="118" t="n"/>
      <c r="U529" s="118" t="n"/>
      <c r="V529" s="118" t="n"/>
      <c r="W529" s="118" t="n"/>
      <c r="X529" s="118" t="n"/>
      <c r="Y529" s="118" t="n"/>
      <c r="Z529" s="118" t="n">
        <v>1</v>
      </c>
      <c r="AA529" s="118" t="n"/>
      <c r="AB529" s="118" t="n">
        <v>1</v>
      </c>
      <c r="AC529" s="118" t="n"/>
      <c r="AD529" s="118" t="n"/>
      <c r="AE529" s="118" t="n"/>
      <c r="AF529" s="118" t="n"/>
      <c r="AG529" s="118" t="n"/>
      <c r="AH529" s="118" t="n"/>
      <c r="AI529" s="118" t="n"/>
      <c r="AJ529" s="118" t="n"/>
      <c r="AK529" s="118" t="n"/>
      <c r="AL529" s="118" t="n"/>
      <c r="AM529" s="118" t="n"/>
      <c r="AN529" s="118" t="n"/>
      <c r="AO529" s="118" t="n"/>
      <c r="AP529" s="118" t="n"/>
      <c r="AQ529" s="118" t="n"/>
      <c r="AR529" s="118" t="n"/>
      <c r="AS529" s="118" t="n"/>
      <c r="AT529" s="118" t="n"/>
      <c r="AU529" s="118" t="n"/>
      <c r="AV529" s="118" t="n"/>
      <c r="AW529" s="118" t="n"/>
      <c r="AX529" s="118" t="n"/>
      <c r="AY529" s="118" t="n"/>
      <c r="AZ529" s="118" t="n"/>
      <c r="BA529" s="118" t="n"/>
      <c r="BB529" s="118" t="n"/>
      <c r="BC529" s="118" t="n"/>
      <c r="BD529" s="118" t="n"/>
      <c r="BE529" s="118" t="n"/>
      <c r="BF529" s="118" t="n"/>
      <c r="BG529" s="118" t="n"/>
      <c r="BH529" s="118" t="n"/>
      <c r="BI529" s="118" t="n"/>
      <c r="BJ529" s="118" t="n"/>
      <c r="BK529" s="118" t="n"/>
      <c r="BL529" s="118" t="n"/>
      <c r="BM529" s="118" t="n"/>
      <c r="BN529" s="118" t="n"/>
      <c r="BO529" s="118" t="n"/>
      <c r="BP529" s="118" t="n"/>
      <c r="BQ529" s="118" t="n"/>
      <c r="BR529" s="118" t="n"/>
      <c r="BS529" s="118" t="n"/>
      <c r="BT529" s="118">
        <f>COUNTIF(B529:BS529,1)</f>
        <v/>
      </c>
      <c r="BV529" s="76">
        <f>TRIM(RIGHT(A529, LEN(A529) - FIND("@", SUBSTITUTE(A529, " ", "@", LEN(A529)-LEN(SUBSTITUTE(A529," ",""))))))</f>
        <v/>
      </c>
      <c r="BW529" s="76">
        <f>TRIM(LEFT(A529,FIND(" ",A529&amp;" ")-1))</f>
        <v/>
      </c>
      <c r="BX529">
        <f>+IF(BV529=BV528,"Same","Diff")</f>
        <v/>
      </c>
      <c r="BY529">
        <f>IF(BX529="Same",IF(BW529=BW528,"same","Diff"))</f>
        <v/>
      </c>
    </row>
    <row r="530" ht="17" customHeight="1">
      <c r="A530" s="59" t="inlineStr">
        <is>
          <t>Steve Harrington</t>
        </is>
      </c>
      <c r="B530" s="117" t="n"/>
      <c r="C530" s="117" t="n"/>
      <c r="D530" s="117" t="n"/>
      <c r="E530" s="117" t="n"/>
      <c r="F530" s="117" t="n"/>
      <c r="G530" s="117" t="n"/>
      <c r="H530" s="117" t="n"/>
      <c r="I530" s="117" t="n"/>
      <c r="J530" s="118" t="n"/>
      <c r="K530" s="118" t="n"/>
      <c r="L530" s="118" t="n"/>
      <c r="M530" s="118" t="n"/>
      <c r="N530" s="118" t="n"/>
      <c r="O530" s="118" t="n"/>
      <c r="P530" s="118" t="n"/>
      <c r="Q530" s="118" t="n"/>
      <c r="R530" s="118" t="n"/>
      <c r="S530" s="118" t="n"/>
      <c r="T530" s="118" t="n"/>
      <c r="U530" s="118" t="n"/>
      <c r="V530" s="118" t="n"/>
      <c r="W530" s="118" t="n">
        <v>1</v>
      </c>
      <c r="X530" s="118" t="n">
        <v>1</v>
      </c>
      <c r="Y530" s="118" t="n">
        <v>1</v>
      </c>
      <c r="Z530" s="118" t="n">
        <v>1</v>
      </c>
      <c r="AA530" s="118" t="n"/>
      <c r="AB530" s="118" t="n"/>
      <c r="AC530" s="118" t="n"/>
      <c r="AD530" s="118" t="n">
        <v>1</v>
      </c>
      <c r="AE530" s="118" t="n"/>
      <c r="AF530" s="118" t="n"/>
      <c r="AG530" s="118" t="n"/>
      <c r="AH530" s="118" t="n">
        <v>1</v>
      </c>
      <c r="AI530" s="118" t="n">
        <v>1</v>
      </c>
      <c r="AJ530" s="118" t="n"/>
      <c r="AK530" s="118" t="n"/>
      <c r="AL530" s="118" t="n">
        <v>1</v>
      </c>
      <c r="AM530" s="118" t="n"/>
      <c r="AN530" s="118" t="n"/>
      <c r="AO530" s="118" t="n"/>
      <c r="AP530" s="118" t="n"/>
      <c r="AQ530" s="118" t="n"/>
      <c r="AR530" s="118" t="n"/>
      <c r="AS530" s="118" t="n"/>
      <c r="AT530" s="118" t="n"/>
      <c r="AU530" s="118" t="n"/>
      <c r="AV530" s="118" t="n"/>
      <c r="AW530" s="118" t="n"/>
      <c r="AX530" s="118" t="n"/>
      <c r="AY530" s="118" t="n"/>
      <c r="AZ530" s="118" t="n"/>
      <c r="BA530" s="118" t="n"/>
      <c r="BB530" s="118" t="n"/>
      <c r="BC530" s="118" t="n"/>
      <c r="BD530" s="118" t="n"/>
      <c r="BE530" s="118" t="n"/>
      <c r="BF530" s="118" t="n"/>
      <c r="BG530" s="118" t="n"/>
      <c r="BH530" s="118" t="n"/>
      <c r="BI530" s="118" t="n"/>
      <c r="BJ530" s="118" t="n"/>
      <c r="BK530" s="118" t="n"/>
      <c r="BL530" s="118" t="n"/>
      <c r="BM530" s="118" t="n"/>
      <c r="BN530" s="118" t="n"/>
      <c r="BO530" s="118" t="n"/>
      <c r="BP530" s="118" t="n"/>
      <c r="BQ530" s="118" t="n"/>
      <c r="BR530" s="118" t="n"/>
      <c r="BS530" s="118" t="n"/>
      <c r="BT530" s="118">
        <f>COUNTIF(B530:BS530,1)</f>
        <v/>
      </c>
      <c r="BV530" s="76">
        <f>TRIM(RIGHT(A530, LEN(A530) - FIND("@", SUBSTITUTE(A530, " ", "@", LEN(A530)-LEN(SUBSTITUTE(A530," ",""))))))</f>
        <v/>
      </c>
      <c r="BW530" s="76">
        <f>TRIM(LEFT(A530,FIND(" ",A530&amp;" ")-1))</f>
        <v/>
      </c>
      <c r="BX530">
        <f>+IF(BV530=BV529,"Same","Diff")</f>
        <v/>
      </c>
      <c r="BY530">
        <f>IF(BX530="Same",IF(BW530=BW529,"same","Diff"))</f>
        <v/>
      </c>
    </row>
    <row r="531" ht="17" customHeight="1">
      <c r="A531" s="59" t="inlineStr">
        <is>
          <t>Andrew Harris</t>
        </is>
      </c>
      <c r="B531" s="117" t="n"/>
      <c r="C531" s="117" t="n"/>
      <c r="D531" s="117" t="n"/>
      <c r="E531" s="117" t="n"/>
      <c r="F531" s="117" t="n"/>
      <c r="G531" s="117" t="n"/>
      <c r="H531" s="117" t="n"/>
      <c r="I531" s="117" t="n"/>
      <c r="J531" s="118" t="n"/>
      <c r="K531" s="118" t="n"/>
      <c r="L531" s="118" t="n"/>
      <c r="M531" s="118" t="n"/>
      <c r="N531" s="118" t="n"/>
      <c r="O531" s="118" t="n"/>
      <c r="P531" s="118" t="n"/>
      <c r="Q531" s="118" t="n"/>
      <c r="R531" s="118" t="n"/>
      <c r="S531" s="118" t="n"/>
      <c r="T531" s="118" t="n"/>
      <c r="U531" s="118" t="n"/>
      <c r="V531" s="118" t="n"/>
      <c r="W531" s="118" t="n"/>
      <c r="X531" s="118" t="n"/>
      <c r="Y531" s="118" t="n">
        <v>1</v>
      </c>
      <c r="Z531" s="118" t="n">
        <v>1</v>
      </c>
      <c r="AA531" s="118" t="n">
        <v>1</v>
      </c>
      <c r="AB531" s="118" t="n"/>
      <c r="AC531" s="118" t="n"/>
      <c r="AD531" s="118" t="n"/>
      <c r="AE531" s="118" t="n"/>
      <c r="AF531" s="118" t="n"/>
      <c r="AG531" s="118" t="n"/>
      <c r="AH531" s="118" t="n">
        <v>1</v>
      </c>
      <c r="AI531" s="118" t="n">
        <v>1</v>
      </c>
      <c r="AJ531" s="118" t="n"/>
      <c r="AK531" s="118" t="n"/>
      <c r="AL531" s="118" t="n"/>
      <c r="AM531" s="118" t="n"/>
      <c r="AN531" s="118" t="n"/>
      <c r="AO531" s="118" t="n"/>
      <c r="AP531" s="118" t="n"/>
      <c r="AQ531" s="118" t="n"/>
      <c r="AR531" s="118" t="n"/>
      <c r="AS531" s="118" t="n"/>
      <c r="AT531" s="118" t="n"/>
      <c r="AU531" s="118" t="n"/>
      <c r="AV531" s="118" t="n"/>
      <c r="AW531" s="118" t="n"/>
      <c r="AX531" s="118" t="n"/>
      <c r="AY531" s="118" t="n"/>
      <c r="AZ531" s="118" t="n"/>
      <c r="BA531" s="118" t="n"/>
      <c r="BB531" s="118" t="n"/>
      <c r="BC531" s="118" t="n"/>
      <c r="BD531" s="118" t="n"/>
      <c r="BE531" s="118" t="n"/>
      <c r="BF531" s="118" t="n"/>
      <c r="BG531" s="118" t="n"/>
      <c r="BH531" s="118" t="n"/>
      <c r="BI531" s="118" t="n"/>
      <c r="BJ531" s="118" t="n"/>
      <c r="BK531" s="118" t="n"/>
      <c r="BL531" s="118" t="n"/>
      <c r="BM531" s="118" t="n"/>
      <c r="BN531" s="118" t="n"/>
      <c r="BO531" s="118" t="n"/>
      <c r="BP531" s="118" t="n"/>
      <c r="BQ531" s="118" t="n"/>
      <c r="BR531" s="118" t="n"/>
      <c r="BS531" s="118" t="n"/>
      <c r="BT531" s="118">
        <f>COUNTIF(B531:BS531,1)</f>
        <v/>
      </c>
      <c r="BV531" s="76">
        <f>TRIM(RIGHT(A531, LEN(A531) - FIND("@", SUBSTITUTE(A531, " ", "@", LEN(A531)-LEN(SUBSTITUTE(A531," ",""))))))</f>
        <v/>
      </c>
      <c r="BW531" s="76">
        <f>TRIM(LEFT(A531,FIND(" ",A531&amp;" ")-1))</f>
        <v/>
      </c>
      <c r="BX531">
        <f>+IF(BV531=BV530,"Same","Diff")</f>
        <v/>
      </c>
      <c r="BY531">
        <f>IF(BX531="Same",IF(BW531=BW530,"same","Diff"))</f>
        <v/>
      </c>
    </row>
    <row r="532" ht="17" customHeight="1">
      <c r="A532" s="59" t="inlineStr">
        <is>
          <t>Craig Harris</t>
        </is>
      </c>
      <c r="B532" s="117" t="n"/>
      <c r="C532" s="117" t="n"/>
      <c r="D532" s="117" t="n"/>
      <c r="E532" s="117" t="n"/>
      <c r="F532" s="117" t="n"/>
      <c r="G532" s="117" t="n"/>
      <c r="H532" s="117" t="n"/>
      <c r="I532" s="117" t="n"/>
      <c r="J532" s="118" t="n"/>
      <c r="K532" s="118" t="n"/>
      <c r="L532" s="118" t="n"/>
      <c r="M532" s="118" t="n"/>
      <c r="N532" s="118" t="n"/>
      <c r="O532" s="118" t="n"/>
      <c r="P532" s="118" t="n"/>
      <c r="Q532" s="118" t="n"/>
      <c r="R532" s="118" t="n"/>
      <c r="S532" s="118" t="n"/>
      <c r="T532" s="118" t="n"/>
      <c r="U532" s="118" t="n"/>
      <c r="V532" s="118" t="n"/>
      <c r="W532" s="118" t="n"/>
      <c r="X532" s="118" t="n"/>
      <c r="Y532" s="118" t="n"/>
      <c r="Z532" s="118" t="n">
        <v>1</v>
      </c>
      <c r="AA532" s="118" t="n"/>
      <c r="AB532" s="118" t="n"/>
      <c r="AC532" s="118" t="n"/>
      <c r="AD532" s="118" t="n"/>
      <c r="AE532" s="118" t="n"/>
      <c r="AF532" s="118" t="n"/>
      <c r="AG532" s="118" t="n"/>
      <c r="AH532" s="118" t="n"/>
      <c r="AI532" s="118" t="n"/>
      <c r="AJ532" s="118" t="n"/>
      <c r="AK532" s="118" t="n"/>
      <c r="AL532" s="118" t="n"/>
      <c r="AM532" s="118" t="n"/>
      <c r="AN532" s="118" t="n"/>
      <c r="AO532" s="118" t="n"/>
      <c r="AP532" s="118" t="n"/>
      <c r="AQ532" s="118" t="n">
        <v>1</v>
      </c>
      <c r="AR532" s="118" t="n"/>
      <c r="AS532" s="118" t="n">
        <v>1</v>
      </c>
      <c r="AT532" s="118" t="n">
        <v>1</v>
      </c>
      <c r="AU532" s="118" t="n"/>
      <c r="AV532" s="118" t="n"/>
      <c r="AW532" s="118" t="n"/>
      <c r="AX532" s="118" t="n"/>
      <c r="AY532" s="118" t="n"/>
      <c r="AZ532" s="118" t="n"/>
      <c r="BA532" s="118" t="n"/>
      <c r="BB532" s="118" t="n"/>
      <c r="BC532" s="118" t="n"/>
      <c r="BD532" s="118" t="n"/>
      <c r="BE532" s="118" t="n"/>
      <c r="BF532" s="118" t="n"/>
      <c r="BG532" s="118" t="n"/>
      <c r="BH532" s="118" t="n"/>
      <c r="BI532" s="118" t="n"/>
      <c r="BJ532" s="118" t="n"/>
      <c r="BK532" s="118" t="n"/>
      <c r="BL532" s="118" t="n"/>
      <c r="BM532" s="118" t="n"/>
      <c r="BN532" s="118" t="n"/>
      <c r="BO532" s="118" t="n"/>
      <c r="BP532" s="118" t="n"/>
      <c r="BQ532" s="118" t="n"/>
      <c r="BR532" s="118" t="n"/>
      <c r="BS532" s="118" t="n"/>
      <c r="BT532" s="118">
        <f>COUNTIF(B532:BS532,1)</f>
        <v/>
      </c>
      <c r="BV532" s="76">
        <f>TRIM(RIGHT(A532, LEN(A532) - FIND("@", SUBSTITUTE(A532, " ", "@", LEN(A532)-LEN(SUBSTITUTE(A532," ",""))))))</f>
        <v/>
      </c>
      <c r="BW532" s="76">
        <f>TRIM(LEFT(A532,FIND(" ",A532&amp;" ")-1))</f>
        <v/>
      </c>
      <c r="BX532">
        <f>+IF(BV532=BV531,"Same","Diff")</f>
        <v/>
      </c>
      <c r="BY532">
        <f>IF(BX532="Same",IF(BW532=BW531,"same","Diff"))</f>
        <v/>
      </c>
    </row>
    <row r="533" ht="17" customHeight="1">
      <c r="A533" s="60" t="inlineStr">
        <is>
          <t>Jeff Harris</t>
        </is>
      </c>
      <c r="B533" s="119" t="n"/>
      <c r="C533" s="119" t="n"/>
      <c r="D533" s="119" t="n"/>
      <c r="E533" s="119" t="n"/>
      <c r="F533" s="119" t="n"/>
      <c r="G533" s="119" t="n"/>
      <c r="H533" s="119" t="n"/>
      <c r="I533" s="119" t="n"/>
      <c r="J533" s="118" t="n"/>
      <c r="K533" s="118" t="n"/>
      <c r="L533" s="118" t="n"/>
      <c r="M533" s="118" t="n"/>
      <c r="N533" s="118" t="n"/>
      <c r="O533" s="118" t="n"/>
      <c r="P533" s="118" t="n"/>
      <c r="Q533" s="118" t="n"/>
      <c r="R533" s="118" t="n">
        <v>1</v>
      </c>
      <c r="S533" s="118" t="n"/>
      <c r="T533" s="118" t="n">
        <v>1</v>
      </c>
      <c r="U533" s="118" t="n"/>
      <c r="V533" s="118" t="n"/>
      <c r="W533" s="118" t="n"/>
      <c r="X533" s="118" t="n"/>
      <c r="Y533" s="118" t="n"/>
      <c r="Z533" s="118" t="n"/>
      <c r="AA533" s="118" t="n"/>
      <c r="AB533" s="118" t="n"/>
      <c r="AC533" s="118" t="n"/>
      <c r="AD533" s="118" t="n"/>
      <c r="AE533" s="118" t="n"/>
      <c r="AF533" s="118" t="n"/>
      <c r="AG533" s="118" t="n"/>
      <c r="AH533" s="118" t="n"/>
      <c r="AI533" s="118" t="n"/>
      <c r="AJ533" s="118" t="n"/>
      <c r="AK533" s="118" t="n"/>
      <c r="AL533" s="118" t="n"/>
      <c r="AM533" s="118" t="n"/>
      <c r="AN533" s="118" t="n"/>
      <c r="AO533" s="118" t="n"/>
      <c r="AP533" s="118" t="n"/>
      <c r="AQ533" s="118" t="n"/>
      <c r="AR533" s="118" t="n"/>
      <c r="AS533" s="118" t="n"/>
      <c r="AT533" s="118" t="n"/>
      <c r="AU533" s="118" t="n"/>
      <c r="AV533" s="118" t="n"/>
      <c r="AW533" s="118" t="n"/>
      <c r="AX533" s="118" t="n"/>
      <c r="AY533" s="118" t="n"/>
      <c r="AZ533" s="118" t="n"/>
      <c r="BA533" s="118" t="n"/>
      <c r="BB533" s="118" t="n"/>
      <c r="BC533" s="118" t="n"/>
      <c r="BD533" s="118" t="n"/>
      <c r="BE533" s="118" t="n"/>
      <c r="BF533" s="118" t="n"/>
      <c r="BG533" s="118" t="n"/>
      <c r="BH533" s="118" t="n"/>
      <c r="BI533" s="118" t="n"/>
      <c r="BJ533" s="118" t="n"/>
      <c r="BK533" s="118" t="n"/>
      <c r="BL533" s="118" t="n"/>
      <c r="BM533" s="118" t="n"/>
      <c r="BN533" s="118" t="n"/>
      <c r="BO533" s="118" t="n"/>
      <c r="BP533" s="118" t="n"/>
      <c r="BQ533" s="118" t="n"/>
      <c r="BR533" s="118" t="n"/>
      <c r="BS533" s="118" t="n"/>
      <c r="BT533" s="118">
        <f>COUNTIF(B533:BS533,1)</f>
        <v/>
      </c>
      <c r="BV533" s="76">
        <f>TRIM(RIGHT(A533, LEN(A533) - FIND("@", SUBSTITUTE(A533, " ", "@", LEN(A533)-LEN(SUBSTITUTE(A533," ",""))))))</f>
        <v/>
      </c>
      <c r="BW533" s="76">
        <f>TRIM(LEFT(A533,FIND(" ",A533&amp;" ")-1))</f>
        <v/>
      </c>
      <c r="BX533">
        <f>+IF(BV533=BV532,"Same","Diff")</f>
        <v/>
      </c>
      <c r="BY533">
        <f>IF(BX533="Same",IF(BW533=BW532,"same","Diff"))</f>
        <v/>
      </c>
    </row>
    <row r="534" ht="17" customHeight="1">
      <c r="A534" s="59" t="inlineStr">
        <is>
          <t>John Harris</t>
        </is>
      </c>
      <c r="B534" s="117" t="n"/>
      <c r="C534" s="117" t="n"/>
      <c r="D534" s="117" t="n"/>
      <c r="E534" s="117" t="n"/>
      <c r="F534" s="117" t="n"/>
      <c r="G534" s="117" t="n"/>
      <c r="H534" s="117" t="n"/>
      <c r="I534" s="117" t="n"/>
      <c r="J534" s="118" t="n"/>
      <c r="K534" s="118" t="n"/>
      <c r="L534" s="118" t="n"/>
      <c r="M534" s="118" t="n"/>
      <c r="N534" s="118" t="n"/>
      <c r="O534" s="118" t="n"/>
      <c r="P534" s="118" t="n"/>
      <c r="Q534" s="118" t="n">
        <v>1</v>
      </c>
      <c r="R534" s="118" t="n"/>
      <c r="S534" s="118" t="n"/>
      <c r="T534" s="118" t="n"/>
      <c r="U534" s="118" t="n"/>
      <c r="V534" s="118" t="n"/>
      <c r="W534" s="118" t="n"/>
      <c r="X534" s="118" t="n"/>
      <c r="Y534" s="118" t="n"/>
      <c r="Z534" s="118" t="n"/>
      <c r="AA534" s="118" t="n"/>
      <c r="AB534" s="118" t="n"/>
      <c r="AC534" s="118" t="n"/>
      <c r="AD534" s="118" t="n"/>
      <c r="AE534" s="118" t="n"/>
      <c r="AF534" s="118" t="n"/>
      <c r="AG534" s="118" t="n"/>
      <c r="AH534" s="118" t="n"/>
      <c r="AI534" s="118" t="n"/>
      <c r="AJ534" s="118" t="n"/>
      <c r="AK534" s="118" t="n"/>
      <c r="AL534" s="118" t="n"/>
      <c r="AM534" s="118" t="n"/>
      <c r="AN534" s="118" t="n"/>
      <c r="AO534" s="118" t="n"/>
      <c r="AP534" s="118" t="n"/>
      <c r="AQ534" s="118" t="n"/>
      <c r="AR534" s="118" t="n"/>
      <c r="AS534" s="118" t="n"/>
      <c r="AT534" s="118" t="n"/>
      <c r="AU534" s="118" t="n"/>
      <c r="AV534" s="118" t="n"/>
      <c r="AW534" s="118" t="n"/>
      <c r="AX534" s="118" t="n"/>
      <c r="AY534" s="118" t="n"/>
      <c r="AZ534" s="118" t="n"/>
      <c r="BA534" s="118" t="n"/>
      <c r="BB534" s="118" t="n"/>
      <c r="BC534" s="118" t="n"/>
      <c r="BD534" s="118" t="n"/>
      <c r="BE534" s="118" t="n"/>
      <c r="BF534" s="118" t="n"/>
      <c r="BG534" s="118" t="n"/>
      <c r="BH534" s="118" t="n"/>
      <c r="BI534" s="118" t="n"/>
      <c r="BJ534" s="118" t="n"/>
      <c r="BK534" s="118" t="n"/>
      <c r="BL534" s="118" t="n"/>
      <c r="BM534" s="118" t="n"/>
      <c r="BN534" s="118" t="n"/>
      <c r="BO534" s="118" t="n"/>
      <c r="BP534" s="118" t="n"/>
      <c r="BQ534" s="118" t="n"/>
      <c r="BR534" s="118" t="n"/>
      <c r="BS534" s="118" t="n"/>
      <c r="BT534" s="118">
        <f>COUNTIF(B534:BS534,1)</f>
        <v/>
      </c>
      <c r="BV534" s="76">
        <f>TRIM(RIGHT(A534, LEN(A534) - FIND("@", SUBSTITUTE(A534, " ", "@", LEN(A534)-LEN(SUBSTITUTE(A534," ",""))))))</f>
        <v/>
      </c>
      <c r="BW534" s="76">
        <f>TRIM(LEFT(A534,FIND(" ",A534&amp;" ")-1))</f>
        <v/>
      </c>
      <c r="BX534">
        <f>+IF(BV534=BV533,"Same","Diff")</f>
        <v/>
      </c>
      <c r="BY534">
        <f>IF(BX534="Same",IF(BW534=BW533,"same","Diff"))</f>
        <v/>
      </c>
    </row>
    <row r="535" ht="17" customHeight="1">
      <c r="A535" s="60" t="inlineStr">
        <is>
          <t>Graham Harrison</t>
        </is>
      </c>
      <c r="B535" s="119" t="n"/>
      <c r="C535" s="119" t="n"/>
      <c r="D535" s="119" t="n"/>
      <c r="E535" s="119" t="n"/>
      <c r="F535" s="119" t="n"/>
      <c r="G535" s="119" t="n"/>
      <c r="H535" s="119" t="n"/>
      <c r="I535" s="119" t="n"/>
      <c r="J535" s="118" t="n"/>
      <c r="K535" s="118" t="n"/>
      <c r="L535" s="118" t="n"/>
      <c r="M535" s="118" t="n"/>
      <c r="N535" s="118" t="n"/>
      <c r="O535" s="118" t="n"/>
      <c r="P535" s="118" t="n"/>
      <c r="Q535" s="118" t="n"/>
      <c r="R535" s="118" t="n">
        <v>1</v>
      </c>
      <c r="S535" s="118" t="n"/>
      <c r="T535" s="118" t="n"/>
      <c r="U535" s="118" t="n"/>
      <c r="V535" s="118" t="n">
        <v>1</v>
      </c>
      <c r="W535" s="118" t="n"/>
      <c r="X535" s="130" t="n">
        <v>1</v>
      </c>
      <c r="Y535" s="118" t="n"/>
      <c r="Z535" s="118" t="n"/>
      <c r="AA535" s="118" t="n"/>
      <c r="AB535" s="118" t="n"/>
      <c r="AC535" s="118" t="n"/>
      <c r="AD535" s="118" t="n"/>
      <c r="AE535" s="118" t="n"/>
      <c r="AF535" s="118" t="n"/>
      <c r="AG535" s="118" t="n"/>
      <c r="AH535" s="118" t="n"/>
      <c r="AI535" s="118" t="n"/>
      <c r="AJ535" s="118" t="n"/>
      <c r="AK535" s="118" t="n"/>
      <c r="AL535" s="118" t="n"/>
      <c r="AM535" s="118" t="n"/>
      <c r="AN535" s="118" t="n"/>
      <c r="AO535" s="118" t="n"/>
      <c r="AP535" s="118" t="n"/>
      <c r="AQ535" s="118" t="n"/>
      <c r="AR535" s="118" t="n"/>
      <c r="AS535" s="118" t="n"/>
      <c r="AT535" s="118" t="n"/>
      <c r="AU535" s="118" t="n"/>
      <c r="AV535" s="118" t="n"/>
      <c r="AW535" s="118" t="n"/>
      <c r="AX535" s="118" t="n"/>
      <c r="AY535" s="118" t="n"/>
      <c r="AZ535" s="118" t="n"/>
      <c r="BA535" s="118" t="n"/>
      <c r="BB535" s="118" t="n"/>
      <c r="BC535" s="118" t="n"/>
      <c r="BD535" s="118" t="n"/>
      <c r="BE535" s="118" t="n"/>
      <c r="BF535" s="118" t="n"/>
      <c r="BG535" s="118" t="n"/>
      <c r="BH535" s="118" t="n"/>
      <c r="BI535" s="118" t="n"/>
      <c r="BJ535" s="118" t="n"/>
      <c r="BK535" s="118" t="n"/>
      <c r="BL535" s="118" t="n"/>
      <c r="BM535" s="118" t="n"/>
      <c r="BN535" s="118" t="n"/>
      <c r="BO535" s="118" t="n"/>
      <c r="BP535" s="118" t="n"/>
      <c r="BQ535" s="118" t="n"/>
      <c r="BR535" s="118" t="n"/>
      <c r="BS535" s="118" t="n"/>
      <c r="BT535" s="118">
        <f>COUNTIF(B535:BS535,1)</f>
        <v/>
      </c>
      <c r="BV535" s="76">
        <f>TRIM(RIGHT(A535, LEN(A535) - FIND("@", SUBSTITUTE(A535, " ", "@", LEN(A535)-LEN(SUBSTITUTE(A535," ",""))))))</f>
        <v/>
      </c>
      <c r="BW535" s="76">
        <f>TRIM(LEFT(A535,FIND(" ",A535&amp;" ")-1))</f>
        <v/>
      </c>
      <c r="BX535">
        <f>+IF(BV535=BV534,"Same","Diff")</f>
        <v/>
      </c>
      <c r="BY535">
        <f>IF(BX535="Same",IF(BW535=BW534,"same","Diff"))</f>
        <v/>
      </c>
    </row>
    <row r="536" ht="17" customHeight="1">
      <c r="A536" s="59" t="inlineStr">
        <is>
          <t>Ken Harrison</t>
        </is>
      </c>
      <c r="B536" s="117" t="n"/>
      <c r="C536" s="117" t="n"/>
      <c r="D536" s="117" t="n"/>
      <c r="E536" s="117" t="n"/>
      <c r="F536" s="117" t="n"/>
      <c r="G536" s="117" t="n">
        <v>1</v>
      </c>
      <c r="H536" s="117" t="n"/>
      <c r="I536" s="117" t="n"/>
      <c r="J536" s="118" t="n"/>
      <c r="K536" s="118" t="n"/>
      <c r="L536" s="118" t="n"/>
      <c r="M536" s="118" t="n"/>
      <c r="N536" s="118" t="n"/>
      <c r="O536" s="118" t="n"/>
      <c r="P536" s="118" t="n"/>
      <c r="Q536" s="118" t="n"/>
      <c r="R536" s="118" t="n">
        <v>1</v>
      </c>
      <c r="S536" s="118" t="n"/>
      <c r="T536" s="118" t="n"/>
      <c r="U536" s="130" t="n">
        <v>1</v>
      </c>
      <c r="V536" s="118" t="n">
        <v>1</v>
      </c>
      <c r="W536" s="130" t="n">
        <v>1</v>
      </c>
      <c r="X536" s="118" t="n"/>
      <c r="Y536" s="118" t="n"/>
      <c r="Z536" s="118" t="n"/>
      <c r="AA536" s="118" t="n"/>
      <c r="AB536" s="118" t="n"/>
      <c r="AC536" s="118" t="n"/>
      <c r="AD536" s="118" t="n"/>
      <c r="AE536" s="118" t="n"/>
      <c r="AF536" s="118" t="n"/>
      <c r="AG536" s="118" t="n"/>
      <c r="AH536" s="118" t="n"/>
      <c r="AI536" s="118" t="n"/>
      <c r="AJ536" s="118" t="n"/>
      <c r="AK536" s="118" t="n"/>
      <c r="AL536" s="118" t="n"/>
      <c r="AM536" s="118" t="n"/>
      <c r="AN536" s="118" t="n"/>
      <c r="AO536" s="118" t="n"/>
      <c r="AP536" s="118" t="n"/>
      <c r="AQ536" s="118" t="n"/>
      <c r="AR536" s="118" t="n"/>
      <c r="AS536" s="118" t="n"/>
      <c r="AT536" s="118" t="n"/>
      <c r="AU536" s="118" t="n"/>
      <c r="AV536" s="118" t="n"/>
      <c r="AW536" s="118" t="n"/>
      <c r="AX536" s="118" t="n"/>
      <c r="AY536" s="118" t="n"/>
      <c r="AZ536" s="118" t="n"/>
      <c r="BA536" s="118" t="n"/>
      <c r="BB536" s="118" t="n"/>
      <c r="BC536" s="118" t="n"/>
      <c r="BD536" s="118" t="n"/>
      <c r="BE536" s="118" t="n"/>
      <c r="BF536" s="118" t="n"/>
      <c r="BG536" s="118" t="n"/>
      <c r="BH536" s="118" t="n"/>
      <c r="BI536" s="118" t="n"/>
      <c r="BJ536" s="118" t="n"/>
      <c r="BK536" s="118" t="n"/>
      <c r="BL536" s="118" t="n"/>
      <c r="BM536" s="118" t="n"/>
      <c r="BN536" s="118" t="n"/>
      <c r="BO536" s="118" t="n"/>
      <c r="BP536" s="118" t="n"/>
      <c r="BQ536" s="118" t="n"/>
      <c r="BR536" s="118" t="n"/>
      <c r="BS536" s="118" t="n"/>
      <c r="BT536" s="118">
        <f>COUNTIF(B536:BS536,1)</f>
        <v/>
      </c>
      <c r="BV536" s="76">
        <f>TRIM(RIGHT(A536, LEN(A536) - FIND("@", SUBSTITUTE(A536, " ", "@", LEN(A536)-LEN(SUBSTITUTE(A536," ",""))))))</f>
        <v/>
      </c>
      <c r="BW536" s="76">
        <f>TRIM(LEFT(A536,FIND(" ",A536&amp;" ")-1))</f>
        <v/>
      </c>
      <c r="BX536">
        <f>+IF(BV536=BV535,"Same","Diff")</f>
        <v/>
      </c>
      <c r="BY536">
        <f>IF(BX536="Same",IF(BW536=BW535,"same","Diff"))</f>
        <v/>
      </c>
    </row>
    <row r="537" ht="17" customHeight="1">
      <c r="A537" s="60" t="inlineStr">
        <is>
          <t>Ray Harrison</t>
        </is>
      </c>
      <c r="B537" s="119" t="n"/>
      <c r="C537" s="119" t="n"/>
      <c r="D537" s="119" t="n"/>
      <c r="E537" s="119" t="n"/>
      <c r="F537" s="119" t="n"/>
      <c r="G537" s="119" t="n"/>
      <c r="H537" s="119" t="n"/>
      <c r="I537" s="119" t="n"/>
      <c r="J537" s="118" t="n"/>
      <c r="K537" s="118" t="n"/>
      <c r="L537" s="118" t="n"/>
      <c r="M537" s="118" t="n"/>
      <c r="N537" s="118" t="n">
        <v>1</v>
      </c>
      <c r="O537" s="118" t="n">
        <v>1</v>
      </c>
      <c r="P537" s="118" t="n">
        <v>1</v>
      </c>
      <c r="Q537" s="118" t="n">
        <v>1</v>
      </c>
      <c r="R537" s="118" t="n"/>
      <c r="S537" s="118" t="n"/>
      <c r="T537" s="118" t="n"/>
      <c r="U537" s="118" t="n"/>
      <c r="V537" s="118" t="n"/>
      <c r="W537" s="118" t="n"/>
      <c r="X537" s="118" t="n"/>
      <c r="Y537" s="118" t="n"/>
      <c r="Z537" s="118" t="n"/>
      <c r="AA537" s="118" t="n"/>
      <c r="AB537" s="118" t="n"/>
      <c r="AC537" s="118" t="n"/>
      <c r="AD537" s="118" t="n"/>
      <c r="AE537" s="118" t="n"/>
      <c r="AF537" s="118" t="n"/>
      <c r="AG537" s="118" t="n"/>
      <c r="AH537" s="118" t="n"/>
      <c r="AI537" s="118" t="n"/>
      <c r="AJ537" s="118" t="n"/>
      <c r="AK537" s="118" t="n"/>
      <c r="AL537" s="118" t="n"/>
      <c r="AM537" s="118" t="n"/>
      <c r="AN537" s="118" t="n"/>
      <c r="AO537" s="118" t="n"/>
      <c r="AP537" s="118" t="n"/>
      <c r="AQ537" s="118" t="n"/>
      <c r="AR537" s="118" t="n"/>
      <c r="AS537" s="118" t="n"/>
      <c r="AT537" s="118" t="n"/>
      <c r="AU537" s="118" t="n"/>
      <c r="AV537" s="118" t="n"/>
      <c r="AW537" s="118" t="n"/>
      <c r="AX537" s="118" t="n"/>
      <c r="AY537" s="118" t="n"/>
      <c r="AZ537" s="118" t="n"/>
      <c r="BA537" s="118" t="n"/>
      <c r="BB537" s="118" t="n"/>
      <c r="BC537" s="118" t="n"/>
      <c r="BD537" s="118" t="n"/>
      <c r="BE537" s="118" t="n"/>
      <c r="BF537" s="118" t="n"/>
      <c r="BG537" s="118" t="n"/>
      <c r="BH537" s="118" t="n"/>
      <c r="BI537" s="118" t="n"/>
      <c r="BJ537" s="118" t="n"/>
      <c r="BK537" s="118" t="n"/>
      <c r="BL537" s="118" t="n"/>
      <c r="BM537" s="118" t="n"/>
      <c r="BN537" s="118" t="n"/>
      <c r="BO537" s="118" t="n"/>
      <c r="BP537" s="118" t="n"/>
      <c r="BQ537" s="118" t="n"/>
      <c r="BR537" s="118" t="n"/>
      <c r="BS537" s="118" t="n"/>
      <c r="BT537" s="118">
        <f>COUNTIF(B537:BS537,1)</f>
        <v/>
      </c>
      <c r="BV537" s="76">
        <f>TRIM(RIGHT(A537, LEN(A537) - FIND("@", SUBSTITUTE(A537, " ", "@", LEN(A537)-LEN(SUBSTITUTE(A537," ",""))))))</f>
        <v/>
      </c>
      <c r="BW537" s="76">
        <f>TRIM(LEFT(A537,FIND(" ",A537&amp;" ")-1))</f>
        <v/>
      </c>
      <c r="BX537">
        <f>+IF(BV537=BV536,"Same","Diff")</f>
        <v/>
      </c>
      <c r="BY537">
        <f>IF(BX537="Same",IF(BW537=BW536,"same","Diff"))</f>
        <v/>
      </c>
    </row>
    <row r="538" ht="17" customHeight="1">
      <c r="A538" s="59" t="inlineStr">
        <is>
          <t>Murray Harrod</t>
        </is>
      </c>
      <c r="B538" s="117" t="n"/>
      <c r="C538" s="117" t="n"/>
      <c r="D538" s="117" t="n"/>
      <c r="E538" s="117" t="n"/>
      <c r="F538" s="117" t="n"/>
      <c r="G538" s="117" t="n"/>
      <c r="H538" s="117" t="n"/>
      <c r="I538" s="117" t="n"/>
      <c r="J538" s="118" t="n">
        <v>1</v>
      </c>
      <c r="K538" s="118" t="n"/>
      <c r="L538" s="118" t="n"/>
      <c r="M538" s="118" t="n"/>
      <c r="N538" s="118" t="n"/>
      <c r="O538" s="118" t="n"/>
      <c r="P538" s="118" t="n"/>
      <c r="Q538" s="118" t="n"/>
      <c r="R538" s="118" t="n"/>
      <c r="S538" s="118" t="n"/>
      <c r="T538" s="118" t="n"/>
      <c r="U538" s="118" t="n"/>
      <c r="V538" s="118" t="n"/>
      <c r="W538" s="118" t="n"/>
      <c r="X538" s="118" t="n"/>
      <c r="Y538" s="118" t="n"/>
      <c r="Z538" s="118" t="n"/>
      <c r="AA538" s="118" t="n"/>
      <c r="AB538" s="118" t="n"/>
      <c r="AC538" s="118" t="n"/>
      <c r="AD538" s="118" t="n"/>
      <c r="AE538" s="118" t="n"/>
      <c r="AF538" s="118" t="n"/>
      <c r="AG538" s="118" t="n"/>
      <c r="AH538" s="118" t="n"/>
      <c r="AI538" s="118" t="n"/>
      <c r="AJ538" s="118" t="n"/>
      <c r="AK538" s="118" t="n"/>
      <c r="AL538" s="118" t="n"/>
      <c r="AM538" s="118" t="n"/>
      <c r="AN538" s="118" t="n"/>
      <c r="AO538" s="118" t="n"/>
      <c r="AP538" s="118" t="n"/>
      <c r="AQ538" s="118" t="n"/>
      <c r="AR538" s="118" t="n"/>
      <c r="AS538" s="118" t="n"/>
      <c r="AT538" s="118" t="n"/>
      <c r="AU538" s="118" t="n"/>
      <c r="AV538" s="118" t="n"/>
      <c r="AW538" s="118" t="n"/>
      <c r="AX538" s="118" t="n"/>
      <c r="AY538" s="118" t="n"/>
      <c r="AZ538" s="118" t="n"/>
      <c r="BA538" s="118" t="n"/>
      <c r="BB538" s="118" t="n"/>
      <c r="BC538" s="118" t="n"/>
      <c r="BD538" s="118" t="n"/>
      <c r="BE538" s="118" t="n"/>
      <c r="BF538" s="118" t="n"/>
      <c r="BG538" s="118" t="n"/>
      <c r="BH538" s="118" t="n"/>
      <c r="BI538" s="118" t="n"/>
      <c r="BJ538" s="118" t="n"/>
      <c r="BK538" s="118" t="n"/>
      <c r="BL538" s="118" t="n"/>
      <c r="BM538" s="118" t="n"/>
      <c r="BN538" s="118" t="n"/>
      <c r="BO538" s="118" t="n"/>
      <c r="BP538" s="118" t="n"/>
      <c r="BQ538" s="118" t="n"/>
      <c r="BR538" s="118" t="n"/>
      <c r="BS538" s="118" t="n"/>
      <c r="BT538" s="118">
        <f>COUNTIF(B538:BS538,1)</f>
        <v/>
      </c>
      <c r="BV538" s="76">
        <f>TRIM(RIGHT(A538, LEN(A538) - FIND("@", SUBSTITUTE(A538, " ", "@", LEN(A538)-LEN(SUBSTITUTE(A538," ",""))))))</f>
        <v/>
      </c>
      <c r="BW538" s="76">
        <f>TRIM(LEFT(A538,FIND(" ",A538&amp;" ")-1))</f>
        <v/>
      </c>
      <c r="BX538">
        <f>+IF(BV538=BV537,"Same","Diff")</f>
        <v/>
      </c>
      <c r="BY538">
        <f>IF(BX538="Same",IF(BW538=BW537,"same","Diff"))</f>
        <v/>
      </c>
    </row>
    <row r="539" ht="17" customHeight="1">
      <c r="A539" s="60" t="inlineStr">
        <is>
          <t>Ron Harrop</t>
        </is>
      </c>
      <c r="B539" s="119" t="n"/>
      <c r="C539" s="119" t="n"/>
      <c r="D539" s="119" t="n"/>
      <c r="E539" s="119" t="n"/>
      <c r="F539" s="119" t="n"/>
      <c r="G539" s="119" t="n"/>
      <c r="H539" s="119" t="n"/>
      <c r="I539" s="119" t="n"/>
      <c r="J539" s="118" t="n"/>
      <c r="K539" s="118" t="n"/>
      <c r="L539" s="118" t="n"/>
      <c r="M539" s="118" t="n"/>
      <c r="N539" s="118" t="n"/>
      <c r="O539" s="118" t="n"/>
      <c r="P539" s="118" t="n"/>
      <c r="Q539" s="118" t="n"/>
      <c r="R539" s="118" t="n"/>
      <c r="S539" s="118" t="n">
        <v>1</v>
      </c>
      <c r="T539" s="118" t="n"/>
      <c r="U539" s="118" t="n">
        <v>1</v>
      </c>
      <c r="V539" s="118" t="n">
        <v>1</v>
      </c>
      <c r="W539" s="118" t="n"/>
      <c r="X539" s="118" t="n"/>
      <c r="Y539" s="118" t="n">
        <v>1</v>
      </c>
      <c r="Z539" s="118" t="n">
        <v>1</v>
      </c>
      <c r="AA539" s="118" t="n"/>
      <c r="AB539" s="118" t="n"/>
      <c r="AC539" s="118" t="n"/>
      <c r="AD539" s="118" t="n"/>
      <c r="AE539" s="118" t="n"/>
      <c r="AF539" s="118" t="n"/>
      <c r="AG539" s="118" t="n"/>
      <c r="AH539" s="118" t="n"/>
      <c r="AI539" s="118" t="n"/>
      <c r="AJ539" s="118" t="n"/>
      <c r="AK539" s="118" t="n"/>
      <c r="AL539" s="118" t="n"/>
      <c r="AM539" s="118" t="n"/>
      <c r="AN539" s="118" t="n"/>
      <c r="AO539" s="118" t="n"/>
      <c r="AP539" s="118" t="n"/>
      <c r="AQ539" s="118" t="n"/>
      <c r="AR539" s="118" t="n"/>
      <c r="AS539" s="118" t="n"/>
      <c r="AT539" s="118" t="n"/>
      <c r="AU539" s="118" t="n"/>
      <c r="AV539" s="118" t="n"/>
      <c r="AW539" s="118" t="n"/>
      <c r="AX539" s="118" t="n"/>
      <c r="AY539" s="118" t="n"/>
      <c r="AZ539" s="118" t="n"/>
      <c r="BA539" s="118" t="n"/>
      <c r="BB539" s="118" t="n"/>
      <c r="BC539" s="118" t="n"/>
      <c r="BD539" s="118" t="n"/>
      <c r="BE539" s="118" t="n"/>
      <c r="BF539" s="118" t="n"/>
      <c r="BG539" s="118" t="n"/>
      <c r="BH539" s="118" t="n"/>
      <c r="BI539" s="118" t="n"/>
      <c r="BJ539" s="118" t="n"/>
      <c r="BK539" s="118" t="n"/>
      <c r="BL539" s="118" t="n"/>
      <c r="BM539" s="118" t="n"/>
      <c r="BN539" s="118" t="n"/>
      <c r="BO539" s="118" t="n"/>
      <c r="BP539" s="118" t="n"/>
      <c r="BQ539" s="118" t="n"/>
      <c r="BR539" s="118" t="n"/>
      <c r="BS539" s="118" t="n"/>
      <c r="BT539" s="118">
        <f>COUNTIF(B539:BS539,1)</f>
        <v/>
      </c>
      <c r="BV539" s="76">
        <f>TRIM(RIGHT(A539, LEN(A539) - FIND("@", SUBSTITUTE(A539, " ", "@", LEN(A539)-LEN(SUBSTITUTE(A539," ",""))))))</f>
        <v/>
      </c>
      <c r="BW539" s="76">
        <f>TRIM(LEFT(A539,FIND(" ",A539&amp;" ")-1))</f>
        <v/>
      </c>
      <c r="BX539">
        <f>+IF(BV539=BV538,"Same","Diff")</f>
        <v/>
      </c>
      <c r="BY539">
        <f>IF(BX539="Same",IF(BW539=BW538,"same","Diff"))</f>
        <v/>
      </c>
    </row>
    <row r="540" ht="17" customHeight="1">
      <c r="A540" s="59" t="inlineStr">
        <is>
          <t>Michael Hart</t>
        </is>
      </c>
      <c r="B540" s="117" t="n"/>
      <c r="C540" s="117" t="n"/>
      <c r="D540" s="117" t="n"/>
      <c r="E540" s="117" t="n"/>
      <c r="F540" s="117" t="n"/>
      <c r="G540" s="117" t="n"/>
      <c r="H540" s="117" t="n"/>
      <c r="I540" s="117" t="n"/>
      <c r="J540" s="118" t="n"/>
      <c r="K540" s="118" t="n"/>
      <c r="L540" s="118" t="n"/>
      <c r="M540" s="118" t="n"/>
      <c r="N540" s="118" t="n"/>
      <c r="O540" s="118" t="n"/>
      <c r="P540" s="118" t="n"/>
      <c r="Q540" s="118" t="n"/>
      <c r="R540" s="118" t="n"/>
      <c r="S540" s="118" t="n"/>
      <c r="T540" s="118" t="n"/>
      <c r="U540" s="118" t="n"/>
      <c r="V540" s="118" t="n"/>
      <c r="W540" s="118" t="n"/>
      <c r="X540" s="118" t="n"/>
      <c r="Y540" s="118" t="n"/>
      <c r="Z540" s="118" t="n"/>
      <c r="AA540" s="118" t="n"/>
      <c r="AB540" s="118" t="n"/>
      <c r="AC540" s="118" t="n"/>
      <c r="AD540" s="118" t="n"/>
      <c r="AE540" s="118" t="n"/>
      <c r="AF540" s="118" t="n"/>
      <c r="AG540" s="118" t="n"/>
      <c r="AH540" s="118" t="n"/>
      <c r="AI540" s="118" t="n"/>
      <c r="AJ540" s="118" t="n"/>
      <c r="AK540" s="118" t="n"/>
      <c r="AL540" s="118" t="n"/>
      <c r="AM540" s="118" t="n">
        <v>1</v>
      </c>
      <c r="AN540" s="118" t="n"/>
      <c r="AO540" s="118" t="n"/>
      <c r="AP540" s="118" t="n"/>
      <c r="AQ540" s="118" t="n"/>
      <c r="AR540" s="118" t="n"/>
      <c r="AS540" s="118" t="n"/>
      <c r="AT540" s="118" t="n"/>
      <c r="AU540" s="118" t="n"/>
      <c r="AV540" s="118" t="n"/>
      <c r="AW540" s="118" t="n"/>
      <c r="AX540" s="118" t="n"/>
      <c r="AY540" s="118" t="n"/>
      <c r="AZ540" s="118" t="n"/>
      <c r="BA540" s="118" t="n"/>
      <c r="BB540" s="118" t="n"/>
      <c r="BC540" s="118" t="n"/>
      <c r="BD540" s="118" t="n"/>
      <c r="BE540" s="118" t="n"/>
      <c r="BF540" s="118" t="n"/>
      <c r="BG540" s="118" t="n"/>
      <c r="BH540" s="118" t="n"/>
      <c r="BI540" s="118" t="n"/>
      <c r="BJ540" s="118" t="n"/>
      <c r="BK540" s="118" t="n"/>
      <c r="BL540" s="118" t="n"/>
      <c r="BM540" s="118" t="n"/>
      <c r="BN540" s="118" t="n"/>
      <c r="BO540" s="118" t="n"/>
      <c r="BP540" s="118" t="n"/>
      <c r="BQ540" s="118" t="n"/>
      <c r="BR540" s="118" t="n"/>
      <c r="BS540" s="118" t="n"/>
      <c r="BT540" s="118">
        <f>COUNTIF(B540:BS540,1)</f>
        <v/>
      </c>
      <c r="BV540" s="76">
        <f>TRIM(RIGHT(A540, LEN(A540) - FIND("@", SUBSTITUTE(A540, " ", "@", LEN(A540)-LEN(SUBSTITUTE(A540," ",""))))))</f>
        <v/>
      </c>
      <c r="BW540" s="76">
        <f>TRIM(LEFT(A540,FIND(" ",A540&amp;" ")-1))</f>
        <v/>
      </c>
      <c r="BX540">
        <f>+IF(BV540=BV539,"Same","Diff")</f>
        <v/>
      </c>
      <c r="BY540">
        <f>IF(BX540="Same",IF(BW540=BW539,"same","Diff"))</f>
        <v/>
      </c>
    </row>
    <row r="541" ht="17" customHeight="1">
      <c r="A541" s="65" t="inlineStr">
        <is>
          <t>John Hartnett</t>
        </is>
      </c>
      <c r="B541" s="124" t="n"/>
      <c r="C541" s="124" t="n"/>
      <c r="D541" s="124" t="n">
        <v>1</v>
      </c>
      <c r="E541" s="124" t="n"/>
      <c r="F541" s="124" t="n"/>
      <c r="G541" s="124" t="n"/>
      <c r="H541" s="124" t="n"/>
      <c r="I541" s="124" t="n"/>
      <c r="J541" s="118" t="n"/>
      <c r="K541" s="118" t="n"/>
      <c r="L541" s="118" t="n"/>
      <c r="M541" s="118" t="n"/>
      <c r="N541" s="118" t="n"/>
      <c r="O541" s="118" t="n"/>
      <c r="P541" s="118" t="n"/>
      <c r="Q541" s="118" t="n"/>
      <c r="R541" s="118" t="n"/>
      <c r="S541" s="118" t="n"/>
      <c r="T541" s="118" t="n"/>
      <c r="U541" s="118" t="n"/>
      <c r="V541" s="118" t="n"/>
      <c r="W541" s="118" t="n"/>
      <c r="X541" s="118" t="n"/>
      <c r="Y541" s="118" t="n"/>
      <c r="Z541" s="118" t="n"/>
      <c r="AA541" s="118" t="n"/>
      <c r="AB541" s="118" t="n"/>
      <c r="AC541" s="118" t="n"/>
      <c r="AD541" s="118" t="n"/>
      <c r="AE541" s="118" t="n"/>
      <c r="AF541" s="118" t="n"/>
      <c r="AG541" s="118" t="n"/>
      <c r="AH541" s="118" t="n"/>
      <c r="AI541" s="118" t="n"/>
      <c r="AJ541" s="118" t="n"/>
      <c r="AK541" s="118" t="n"/>
      <c r="AL541" s="118" t="n"/>
      <c r="AM541" s="118" t="n"/>
      <c r="AN541" s="118" t="n"/>
      <c r="AO541" s="118" t="n"/>
      <c r="AP541" s="118" t="n"/>
      <c r="AQ541" s="118" t="n"/>
      <c r="AR541" s="118" t="n"/>
      <c r="AS541" s="118" t="n"/>
      <c r="AT541" s="118" t="n"/>
      <c r="AU541" s="118" t="n"/>
      <c r="AV541" s="118" t="n"/>
      <c r="AW541" s="118" t="n"/>
      <c r="AX541" s="118" t="n"/>
      <c r="AY541" s="118" t="n"/>
      <c r="AZ541" s="118" t="n"/>
      <c r="BA541" s="118" t="n"/>
      <c r="BB541" s="118" t="n"/>
      <c r="BC541" s="118" t="n"/>
      <c r="BD541" s="118" t="n"/>
      <c r="BE541" s="118" t="n"/>
      <c r="BF541" s="118" t="n"/>
      <c r="BG541" s="118" t="n"/>
      <c r="BH541" s="118" t="n"/>
      <c r="BI541" s="118" t="n"/>
      <c r="BJ541" s="118" t="n"/>
      <c r="BK541" s="118" t="n"/>
      <c r="BL541" s="118" t="n"/>
      <c r="BM541" s="118" t="n"/>
      <c r="BN541" s="118" t="n"/>
      <c r="BO541" s="118" t="n"/>
      <c r="BP541" s="118" t="n"/>
      <c r="BQ541" s="118" t="n"/>
      <c r="BR541" s="118" t="n"/>
      <c r="BS541" s="118" t="n"/>
      <c r="BT541" s="118">
        <f>COUNTIF(B541:BS541,1)</f>
        <v/>
      </c>
      <c r="BV541" s="76">
        <f>TRIM(RIGHT(A541, LEN(A541) - FIND("@", SUBSTITUTE(A541, " ", "@", LEN(A541)-LEN(SUBSTITUTE(A541," ",""))))))</f>
        <v/>
      </c>
      <c r="BW541" s="76">
        <f>TRIM(LEFT(A541,FIND(" ",A541&amp;" ")-1))</f>
        <v/>
      </c>
      <c r="BX541">
        <f>+IF(BV541=BV540,"Same","Diff")</f>
        <v/>
      </c>
      <c r="BY541">
        <f>IF(BX541="Same",IF(BW541=BW540,"same","Diff"))</f>
        <v/>
      </c>
    </row>
    <row r="542" ht="17" customHeight="1">
      <c r="A542" s="60" t="inlineStr">
        <is>
          <t>Geoff Harvey</t>
        </is>
      </c>
      <c r="B542" s="119" t="n"/>
      <c r="C542" s="119" t="n"/>
      <c r="D542" s="119" t="n"/>
      <c r="E542" s="119" t="n"/>
      <c r="F542" s="119" t="n"/>
      <c r="G542" s="119" t="n"/>
      <c r="H542" s="119" t="n"/>
      <c r="I542" s="119" t="n"/>
      <c r="J542" s="118" t="n"/>
      <c r="K542" s="118" t="n"/>
      <c r="L542" s="118" t="n"/>
      <c r="M542" s="118" t="n">
        <v>1</v>
      </c>
      <c r="N542" s="118" t="n"/>
      <c r="O542" s="118" t="n"/>
      <c r="P542" s="118" t="n"/>
      <c r="Q542" s="118" t="n"/>
      <c r="R542" s="118" t="n"/>
      <c r="S542" s="118" t="n"/>
      <c r="T542" s="118" t="n"/>
      <c r="U542" s="118" t="n"/>
      <c r="V542" s="118" t="n"/>
      <c r="W542" s="118" t="n"/>
      <c r="X542" s="118" t="n"/>
      <c r="Y542" s="118" t="n"/>
      <c r="Z542" s="118" t="n"/>
      <c r="AA542" s="118" t="n"/>
      <c r="AB542" s="118" t="n"/>
      <c r="AC542" s="118" t="n"/>
      <c r="AD542" s="118" t="n"/>
      <c r="AE542" s="118" t="n"/>
      <c r="AF542" s="118" t="n"/>
      <c r="AG542" s="118" t="n"/>
      <c r="AH542" s="118" t="n"/>
      <c r="AI542" s="118" t="n"/>
      <c r="AJ542" s="118" t="n"/>
      <c r="AK542" s="118" t="n"/>
      <c r="AL542" s="118" t="n"/>
      <c r="AM542" s="118" t="n"/>
      <c r="AN542" s="118" t="n"/>
      <c r="AO542" s="118" t="n"/>
      <c r="AP542" s="118" t="n"/>
      <c r="AQ542" s="118" t="n"/>
      <c r="AR542" s="118" t="n"/>
      <c r="AS542" s="118" t="n"/>
      <c r="AT542" s="118" t="n"/>
      <c r="AU542" s="118" t="n"/>
      <c r="AV542" s="118" t="n"/>
      <c r="AW542" s="118" t="n"/>
      <c r="AX542" s="118" t="n"/>
      <c r="AY542" s="118" t="n"/>
      <c r="AZ542" s="118" t="n"/>
      <c r="BA542" s="118" t="n"/>
      <c r="BB542" s="118" t="n"/>
      <c r="BC542" s="118" t="n"/>
      <c r="BD542" s="118" t="n"/>
      <c r="BE542" s="118" t="n"/>
      <c r="BF542" s="118" t="n"/>
      <c r="BG542" s="118" t="n"/>
      <c r="BH542" s="118" t="n"/>
      <c r="BI542" s="118" t="n"/>
      <c r="BJ542" s="118" t="n"/>
      <c r="BK542" s="118" t="n"/>
      <c r="BL542" s="118" t="n"/>
      <c r="BM542" s="118" t="n"/>
      <c r="BN542" s="118" t="n"/>
      <c r="BO542" s="118" t="n"/>
      <c r="BP542" s="118" t="n"/>
      <c r="BQ542" s="118" t="n"/>
      <c r="BR542" s="118" t="n"/>
      <c r="BS542" s="118" t="n"/>
      <c r="BT542" s="118">
        <f>COUNTIF(B542:BS542,1)</f>
        <v/>
      </c>
      <c r="BV542" s="76">
        <f>TRIM(RIGHT(A542, LEN(A542) - FIND("@", SUBSTITUTE(A542, " ", "@", LEN(A542)-LEN(SUBSTITUTE(A542," ",""))))))</f>
        <v/>
      </c>
      <c r="BW542" s="76">
        <f>TRIM(LEFT(A542,FIND(" ",A542&amp;" ")-1))</f>
        <v/>
      </c>
      <c r="BX542">
        <f>+IF(BV542=BV541,"Same","Diff")</f>
        <v/>
      </c>
      <c r="BY542">
        <f>IF(BX542="Same",IF(BW542=BW541,"same","Diff"))</f>
        <v/>
      </c>
    </row>
    <row r="543" ht="17" customHeight="1">
      <c r="A543" s="59" t="inlineStr">
        <is>
          <t>John Harvey</t>
        </is>
      </c>
      <c r="B543" s="117" t="n"/>
      <c r="C543" s="117" t="n"/>
      <c r="D543" s="117" t="n"/>
      <c r="E543" s="117" t="n"/>
      <c r="F543" s="117" t="n"/>
      <c r="G543" s="117" t="n">
        <v>1</v>
      </c>
      <c r="H543" s="117" t="n">
        <v>1</v>
      </c>
      <c r="I543" s="117" t="n"/>
      <c r="J543" s="118" t="n"/>
      <c r="K543" s="118" t="n"/>
      <c r="L543" s="118" t="n"/>
      <c r="M543" s="118" t="n">
        <v>1</v>
      </c>
      <c r="N543" s="118" t="n"/>
      <c r="O543" s="118" t="n">
        <v>1</v>
      </c>
      <c r="P543" s="118" t="n">
        <v>1</v>
      </c>
      <c r="Q543" s="118" t="n">
        <v>1</v>
      </c>
      <c r="R543" s="118" t="n">
        <v>1</v>
      </c>
      <c r="S543" s="118" t="n">
        <v>1</v>
      </c>
      <c r="T543" s="118" t="n">
        <v>1</v>
      </c>
      <c r="U543" s="118" t="n">
        <v>1</v>
      </c>
      <c r="V543" s="118" t="n">
        <v>1</v>
      </c>
      <c r="W543" s="118" t="n">
        <v>1</v>
      </c>
      <c r="X543" s="118" t="n">
        <v>1</v>
      </c>
      <c r="Y543" s="118" t="n">
        <v>1</v>
      </c>
      <c r="Z543" s="118" t="n">
        <v>1</v>
      </c>
      <c r="AA543" s="118" t="n">
        <v>1</v>
      </c>
      <c r="AB543" s="118" t="n">
        <v>1</v>
      </c>
      <c r="AC543" s="118" t="n"/>
      <c r="AD543" s="118" t="n">
        <v>1</v>
      </c>
      <c r="AE543" s="118" t="n"/>
      <c r="AF543" s="118" t="n"/>
      <c r="AG543" s="118" t="n"/>
      <c r="AH543" s="118" t="n"/>
      <c r="AI543" s="118" t="n"/>
      <c r="AJ543" s="118" t="n"/>
      <c r="AK543" s="118" t="n"/>
      <c r="AL543" s="118" t="n"/>
      <c r="AM543" s="118" t="n"/>
      <c r="AN543" s="118" t="n"/>
      <c r="AO543" s="118" t="n"/>
      <c r="AP543" s="118" t="n"/>
      <c r="AQ543" s="118" t="n"/>
      <c r="AR543" s="118" t="n"/>
      <c r="AS543" s="118" t="n"/>
      <c r="AT543" s="118" t="n"/>
      <c r="AU543" s="118" t="n"/>
      <c r="AV543" s="118" t="n"/>
      <c r="AW543" s="118" t="n"/>
      <c r="AX543" s="118" t="n"/>
      <c r="AY543" s="118" t="n"/>
      <c r="AZ543" s="118" t="n"/>
      <c r="BA543" s="118" t="n"/>
      <c r="BB543" s="118" t="n"/>
      <c r="BC543" s="118" t="n"/>
      <c r="BD543" s="118" t="n"/>
      <c r="BE543" s="118" t="n"/>
      <c r="BF543" s="118" t="n"/>
      <c r="BG543" s="118" t="n"/>
      <c r="BH543" s="118" t="n"/>
      <c r="BI543" s="118" t="n"/>
      <c r="BJ543" s="118" t="n"/>
      <c r="BK543" s="118" t="n"/>
      <c r="BL543" s="118" t="n"/>
      <c r="BM543" s="118" t="n"/>
      <c r="BN543" s="118" t="n"/>
      <c r="BO543" s="118" t="n"/>
      <c r="BP543" s="118" t="n"/>
      <c r="BQ543" s="118" t="n"/>
      <c r="BR543" s="118" t="n"/>
      <c r="BS543" s="118" t="n"/>
      <c r="BT543" s="118">
        <f>COUNTIF(B543:BS543,1)</f>
        <v/>
      </c>
      <c r="BV543" s="76">
        <f>TRIM(RIGHT(A543, LEN(A543) - FIND("@", SUBSTITUTE(A543, " ", "@", LEN(A543)-LEN(SUBSTITUTE(A543," ",""))))))</f>
        <v/>
      </c>
      <c r="BW543" s="76">
        <f>TRIM(LEFT(A543,FIND(" ",A543&amp;" ")-1))</f>
        <v/>
      </c>
      <c r="BX543">
        <f>+IF(BV543=BV542,"Same","Diff")</f>
        <v/>
      </c>
      <c r="BY543">
        <f>IF(BX543="Same",IF(BW543=BW542,"same","Diff"))</f>
        <v/>
      </c>
    </row>
    <row r="544" ht="17" customHeight="1">
      <c r="A544" s="60" t="inlineStr">
        <is>
          <t>Steve Harvey</t>
        </is>
      </c>
      <c r="B544" s="119" t="n"/>
      <c r="C544" s="119" t="n"/>
      <c r="D544" s="119" t="n"/>
      <c r="E544" s="119" t="n"/>
      <c r="F544" s="119" t="n">
        <v>1</v>
      </c>
      <c r="G544" s="119" t="n">
        <v>1</v>
      </c>
      <c r="H544" s="119" t="n">
        <v>1</v>
      </c>
      <c r="I544" s="119" t="n"/>
      <c r="J544" s="118" t="n"/>
      <c r="K544" s="118" t="n"/>
      <c r="L544" s="118" t="n"/>
      <c r="M544" s="118" t="n"/>
      <c r="N544" s="118" t="n"/>
      <c r="O544" s="118" t="n"/>
      <c r="P544" s="118" t="n"/>
      <c r="Q544" s="118" t="n"/>
      <c r="R544" s="118" t="n"/>
      <c r="S544" s="118" t="n"/>
      <c r="T544" s="118" t="n"/>
      <c r="U544" s="118" t="n"/>
      <c r="V544" s="118" t="n"/>
      <c r="W544" s="118" t="n"/>
      <c r="X544" s="118" t="n"/>
      <c r="Y544" s="118" t="n"/>
      <c r="Z544" s="118" t="n"/>
      <c r="AA544" s="118" t="n"/>
      <c r="AB544" s="118" t="n"/>
      <c r="AC544" s="118" t="n"/>
      <c r="AD544" s="118" t="n"/>
      <c r="AE544" s="118" t="n"/>
      <c r="AF544" s="118" t="n"/>
      <c r="AG544" s="118" t="n"/>
      <c r="AH544" s="118" t="n"/>
      <c r="AI544" s="118" t="n"/>
      <c r="AJ544" s="118" t="n"/>
      <c r="AK544" s="118" t="n"/>
      <c r="AL544" s="118" t="n"/>
      <c r="AM544" s="118" t="n"/>
      <c r="AN544" s="118" t="n"/>
      <c r="AO544" s="118" t="n"/>
      <c r="AP544" s="118" t="n"/>
      <c r="AQ544" s="118" t="n"/>
      <c r="AR544" s="118" t="n"/>
      <c r="AS544" s="118" t="n"/>
      <c r="AT544" s="118" t="n"/>
      <c r="AU544" s="118" t="n"/>
      <c r="AV544" s="118" t="n"/>
      <c r="AW544" s="118" t="n"/>
      <c r="AX544" s="118" t="n"/>
      <c r="AY544" s="118" t="n"/>
      <c r="AZ544" s="118" t="n"/>
      <c r="BA544" s="118" t="n"/>
      <c r="BB544" s="118" t="n"/>
      <c r="BC544" s="118" t="n"/>
      <c r="BD544" s="118" t="n"/>
      <c r="BE544" s="118" t="n"/>
      <c r="BF544" s="118" t="n"/>
      <c r="BG544" s="118" t="n"/>
      <c r="BH544" s="118" t="n"/>
      <c r="BI544" s="118" t="n"/>
      <c r="BJ544" s="118" t="n"/>
      <c r="BK544" s="118" t="n"/>
      <c r="BL544" s="118" t="n"/>
      <c r="BM544" s="118" t="n"/>
      <c r="BN544" s="118" t="n"/>
      <c r="BO544" s="118" t="n"/>
      <c r="BP544" s="118" t="n"/>
      <c r="BQ544" s="118" t="n"/>
      <c r="BR544" s="118" t="n"/>
      <c r="BS544" s="118" t="n"/>
      <c r="BT544" s="118">
        <f>COUNTIF(B544:BS544,1)</f>
        <v/>
      </c>
      <c r="BV544" s="76">
        <f>TRIM(RIGHT(A544, LEN(A544) - FIND("@", SUBSTITUTE(A544, " ", "@", LEN(A544)-LEN(SUBSTITUTE(A544," ",""))))))</f>
        <v/>
      </c>
      <c r="BW544" s="76">
        <f>TRIM(LEFT(A544,FIND(" ",A544&amp;" ")-1))</f>
        <v/>
      </c>
      <c r="BX544">
        <f>+IF(BV544=BV543,"Same","Diff")</f>
        <v/>
      </c>
      <c r="BY544">
        <f>IF(BX544="Same",IF(BW544=BW543,"same","Diff"))</f>
        <v/>
      </c>
    </row>
    <row r="545" ht="17" customHeight="1">
      <c r="A545" s="59" t="inlineStr">
        <is>
          <t>Masahiro Hasemi</t>
        </is>
      </c>
      <c r="B545" s="117" t="n"/>
      <c r="C545" s="117" t="n"/>
      <c r="D545" s="117" t="n"/>
      <c r="E545" s="117" t="n"/>
      <c r="F545" s="117" t="n"/>
      <c r="G545" s="117" t="n"/>
      <c r="H545" s="117" t="n"/>
      <c r="I545" s="117" t="n"/>
      <c r="J545" s="118" t="n"/>
      <c r="K545" s="118" t="n"/>
      <c r="L545" s="118" t="n"/>
      <c r="M545" s="118" t="n"/>
      <c r="N545" s="118" t="n"/>
      <c r="O545" s="118" t="n"/>
      <c r="P545" s="118" t="n"/>
      <c r="Q545" s="118" t="n"/>
      <c r="R545" s="118" t="n"/>
      <c r="S545" s="118" t="n"/>
      <c r="T545" s="118" t="n"/>
      <c r="U545" s="118" t="n"/>
      <c r="V545" s="118" t="n"/>
      <c r="W545" s="118" t="n">
        <v>1</v>
      </c>
      <c r="X545" s="118" t="n">
        <v>1</v>
      </c>
      <c r="Y545" s="118" t="n"/>
      <c r="Z545" s="118" t="n"/>
      <c r="AA545" s="118" t="n"/>
      <c r="AB545" s="118" t="n"/>
      <c r="AC545" s="118" t="n"/>
      <c r="AD545" s="118" t="n"/>
      <c r="AE545" s="118" t="n"/>
      <c r="AF545" s="118" t="n"/>
      <c r="AG545" s="118" t="n"/>
      <c r="AH545" s="118" t="n"/>
      <c r="AI545" s="118" t="n"/>
      <c r="AJ545" s="118" t="n"/>
      <c r="AK545" s="118" t="n"/>
      <c r="AL545" s="118" t="n"/>
      <c r="AM545" s="118" t="n"/>
      <c r="AN545" s="118" t="n"/>
      <c r="AO545" s="118" t="n"/>
      <c r="AP545" s="118" t="n"/>
      <c r="AQ545" s="118" t="n"/>
      <c r="AR545" s="118" t="n"/>
      <c r="AS545" s="118" t="n"/>
      <c r="AT545" s="118" t="n"/>
      <c r="AU545" s="118" t="n"/>
      <c r="AV545" s="118" t="n"/>
      <c r="AW545" s="118" t="n"/>
      <c r="AX545" s="118" t="n"/>
      <c r="AY545" s="118" t="n"/>
      <c r="AZ545" s="118" t="n"/>
      <c r="BA545" s="118" t="n"/>
      <c r="BB545" s="118" t="n"/>
      <c r="BC545" s="118" t="n"/>
      <c r="BD545" s="118" t="n"/>
      <c r="BE545" s="118" t="n"/>
      <c r="BF545" s="118" t="n"/>
      <c r="BG545" s="118" t="n"/>
      <c r="BH545" s="118" t="n"/>
      <c r="BI545" s="118" t="n"/>
      <c r="BJ545" s="118" t="n"/>
      <c r="BK545" s="118" t="n"/>
      <c r="BL545" s="118" t="n"/>
      <c r="BM545" s="118" t="n"/>
      <c r="BN545" s="118" t="n"/>
      <c r="BO545" s="118" t="n"/>
      <c r="BP545" s="118" t="n"/>
      <c r="BQ545" s="118" t="n"/>
      <c r="BR545" s="118" t="n"/>
      <c r="BS545" s="118" t="n"/>
      <c r="BT545" s="118">
        <f>COUNTIF(B545:BS545,1)</f>
        <v/>
      </c>
      <c r="BV545" s="76">
        <f>TRIM(RIGHT(A545, LEN(A545) - FIND("@", SUBSTITUTE(A545, " ", "@", LEN(A545)-LEN(SUBSTITUTE(A545," ",""))))))</f>
        <v/>
      </c>
      <c r="BW545" s="76">
        <f>TRIM(LEFT(A545,FIND(" ",A545&amp;" ")-1))</f>
        <v/>
      </c>
      <c r="BX545">
        <f>+IF(BV545=BV544,"Same","Diff")</f>
        <v/>
      </c>
      <c r="BY545">
        <f>IF(BX545="Same",IF(BW545=BW544,"same","Diff"))</f>
        <v/>
      </c>
    </row>
    <row r="546" ht="17" customHeight="1">
      <c r="A546" s="59" t="inlineStr">
        <is>
          <t>Ken Hastings</t>
        </is>
      </c>
      <c r="B546" s="117" t="n"/>
      <c r="C546" s="117" t="n"/>
      <c r="D546" s="117" t="n"/>
      <c r="E546" s="117" t="n"/>
      <c r="F546" s="117" t="n"/>
      <c r="G546" s="117" t="n"/>
      <c r="H546" s="117" t="n"/>
      <c r="I546" s="117" t="n"/>
      <c r="J546" s="118" t="n"/>
      <c r="K546" s="118" t="n"/>
      <c r="L546" s="118" t="n"/>
      <c r="M546" s="118" t="n"/>
      <c r="N546" s="118" t="n"/>
      <c r="O546" s="118" t="n"/>
      <c r="P546" s="118" t="n">
        <v>1</v>
      </c>
      <c r="Q546" s="118" t="n"/>
      <c r="R546" s="118" t="n"/>
      <c r="S546" s="118" t="n"/>
      <c r="T546" s="118" t="n"/>
      <c r="U546" s="118" t="n"/>
      <c r="V546" s="118" t="n"/>
      <c r="W546" s="118" t="n"/>
      <c r="X546" s="118" t="n"/>
      <c r="Y546" s="118" t="n"/>
      <c r="Z546" s="118" t="n"/>
      <c r="AA546" s="118" t="n"/>
      <c r="AB546" s="118" t="n"/>
      <c r="AC546" s="118" t="n"/>
      <c r="AD546" s="118" t="n"/>
      <c r="AE546" s="118" t="n"/>
      <c r="AF546" s="118" t="n"/>
      <c r="AG546" s="118" t="n"/>
      <c r="AH546" s="118" t="n"/>
      <c r="AI546" s="118" t="n"/>
      <c r="AJ546" s="118" t="n"/>
      <c r="AK546" s="118" t="n"/>
      <c r="AL546" s="118" t="n"/>
      <c r="AM546" s="118" t="n"/>
      <c r="AN546" s="118" t="n"/>
      <c r="AO546" s="118" t="n"/>
      <c r="AP546" s="118" t="n"/>
      <c r="AQ546" s="118" t="n"/>
      <c r="AR546" s="118" t="n"/>
      <c r="AS546" s="118" t="n"/>
      <c r="AT546" s="118" t="n"/>
      <c r="AU546" s="118" t="n"/>
      <c r="AV546" s="118" t="n"/>
      <c r="AW546" s="118" t="n"/>
      <c r="AX546" s="118" t="n"/>
      <c r="AY546" s="118" t="n"/>
      <c r="AZ546" s="118" t="n"/>
      <c r="BA546" s="118" t="n"/>
      <c r="BB546" s="118" t="n"/>
      <c r="BC546" s="118" t="n"/>
      <c r="BD546" s="118" t="n"/>
      <c r="BE546" s="118" t="n"/>
      <c r="BF546" s="118" t="n"/>
      <c r="BG546" s="118" t="n"/>
      <c r="BH546" s="118" t="n"/>
      <c r="BI546" s="118" t="n"/>
      <c r="BJ546" s="118" t="n"/>
      <c r="BK546" s="118" t="n"/>
      <c r="BL546" s="118" t="n"/>
      <c r="BM546" s="118" t="n"/>
      <c r="BN546" s="118" t="n"/>
      <c r="BO546" s="118" t="n"/>
      <c r="BP546" s="118" t="n"/>
      <c r="BQ546" s="118" t="n"/>
      <c r="BR546" s="118" t="n"/>
      <c r="BS546" s="118" t="n"/>
      <c r="BT546" s="118">
        <f>COUNTIF(B546:BS546,1)</f>
        <v/>
      </c>
      <c r="BV546" s="76">
        <f>TRIM(RIGHT(A546, LEN(A546) - FIND("@", SUBSTITUTE(A546, " ", "@", LEN(A546)-LEN(SUBSTITUTE(A546," ",""))))))</f>
        <v/>
      </c>
      <c r="BW546" s="76">
        <f>TRIM(LEFT(A546,FIND(" ",A546&amp;" ")-1))</f>
        <v/>
      </c>
      <c r="BX546">
        <f>+IF(BV546=BV545,"Same","Diff")</f>
        <v/>
      </c>
      <c r="BY546">
        <f>IF(BX546="Same",IF(BW546=BW545,"same","Diff"))</f>
        <v/>
      </c>
    </row>
    <row r="547" ht="17" customHeight="1">
      <c r="A547" s="59" t="inlineStr">
        <is>
          <t>Am Hawkins</t>
        </is>
      </c>
      <c r="B547" s="117" t="n">
        <v>1</v>
      </c>
      <c r="C547" s="117" t="n"/>
      <c r="D547" s="117" t="n"/>
      <c r="E547" s="117" t="n"/>
      <c r="F547" s="117" t="n"/>
      <c r="G547" s="117" t="n"/>
      <c r="H547" s="117" t="n"/>
      <c r="I547" s="117" t="n"/>
      <c r="J547" s="118" t="n"/>
      <c r="K547" s="118" t="n"/>
      <c r="L547" s="118" t="n"/>
      <c r="M547" s="118" t="n"/>
      <c r="N547" s="118" t="n"/>
      <c r="O547" s="118" t="n"/>
      <c r="P547" s="118" t="n"/>
      <c r="Q547" s="118" t="n"/>
      <c r="R547" s="118" t="n"/>
      <c r="S547" s="118" t="n"/>
      <c r="T547" s="118" t="n"/>
      <c r="U547" s="118" t="n"/>
      <c r="V547" s="118" t="n"/>
      <c r="W547" s="118" t="n"/>
      <c r="X547" s="118" t="n"/>
      <c r="Y547" s="118" t="n"/>
      <c r="Z547" s="118" t="n"/>
      <c r="AA547" s="118" t="n"/>
      <c r="AB547" s="118" t="n"/>
      <c r="AC547" s="118" t="n"/>
      <c r="AD547" s="118" t="n"/>
      <c r="AE547" s="118" t="n"/>
      <c r="AF547" s="118" t="n"/>
      <c r="AG547" s="118" t="n"/>
      <c r="AH547" s="118" t="n"/>
      <c r="AI547" s="118" t="n"/>
      <c r="AJ547" s="118" t="n"/>
      <c r="AK547" s="118" t="n"/>
      <c r="AL547" s="118" t="n"/>
      <c r="AM547" s="118" t="n"/>
      <c r="AN547" s="118" t="n"/>
      <c r="AO547" s="118" t="n"/>
      <c r="AP547" s="118" t="n"/>
      <c r="AQ547" s="118" t="n"/>
      <c r="AR547" s="118" t="n"/>
      <c r="AS547" s="118" t="n"/>
      <c r="AT547" s="118" t="n"/>
      <c r="AU547" s="118" t="n"/>
      <c r="AV547" s="118" t="n"/>
      <c r="AW547" s="118" t="n"/>
      <c r="AX547" s="118" t="n"/>
      <c r="AY547" s="118" t="n"/>
      <c r="AZ547" s="118" t="n"/>
      <c r="BA547" s="118" t="n"/>
      <c r="BB547" s="118" t="n"/>
      <c r="BC547" s="118" t="n"/>
      <c r="BD547" s="118" t="n"/>
      <c r="BE547" s="118" t="n"/>
      <c r="BF547" s="118" t="n"/>
      <c r="BG547" s="118" t="n"/>
      <c r="BH547" s="118" t="n"/>
      <c r="BI547" s="118" t="n"/>
      <c r="BJ547" s="118" t="n"/>
      <c r="BK547" s="118" t="n"/>
      <c r="BL547" s="118" t="n"/>
      <c r="BM547" s="118" t="n"/>
      <c r="BN547" s="118" t="n"/>
      <c r="BO547" s="118" t="n"/>
      <c r="BP547" s="118" t="n"/>
      <c r="BQ547" s="118" t="n"/>
      <c r="BR547" s="118" t="n"/>
      <c r="BS547" s="118" t="n"/>
      <c r="BT547" s="118">
        <f>COUNTIF(B547:BS547,1)</f>
        <v/>
      </c>
      <c r="BV547" s="76">
        <f>TRIM(RIGHT(A547, LEN(A547) - FIND("@", SUBSTITUTE(A547, " ", "@", LEN(A547)-LEN(SUBSTITUTE(A547," ",""))))))</f>
        <v/>
      </c>
      <c r="BW547" s="76">
        <f>TRIM(LEFT(A547,FIND(" ",A547&amp;" ")-1))</f>
        <v/>
      </c>
      <c r="BX547">
        <f>+IF(BV547=BV546,"Same","Diff")</f>
        <v/>
      </c>
      <c r="BY547">
        <f>IF(BX547="Same",IF(BW547=BW546,"same","Diff"))</f>
        <v/>
      </c>
    </row>
    <row r="548" ht="17" customHeight="1">
      <c r="A548" s="59" t="inlineStr">
        <is>
          <t>Paul Hawkins</t>
        </is>
      </c>
      <c r="B548" s="117" t="n"/>
      <c r="C548" s="117" t="n"/>
      <c r="D548" s="117" t="n"/>
      <c r="E548" s="117" t="n"/>
      <c r="F548" s="117" t="n"/>
      <c r="G548" s="117" t="n"/>
      <c r="H548" s="117" t="n"/>
      <c r="I548" s="117" t="n">
        <v>1</v>
      </c>
      <c r="J548" s="118" t="n">
        <v>1</v>
      </c>
      <c r="K548" s="118" t="n"/>
      <c r="L548" s="118" t="n"/>
      <c r="M548" s="118" t="n"/>
      <c r="N548" s="118" t="n"/>
      <c r="O548" s="118" t="n"/>
      <c r="P548" s="118" t="n"/>
      <c r="Q548" s="118" t="n"/>
      <c r="R548" s="118" t="n"/>
      <c r="S548" s="118" t="n"/>
      <c r="T548" s="118" t="n"/>
      <c r="U548" s="118" t="n"/>
      <c r="V548" s="118" t="n"/>
      <c r="W548" s="118" t="n"/>
      <c r="X548" s="118" t="n"/>
      <c r="Y548" s="118" t="n"/>
      <c r="Z548" s="118" t="n"/>
      <c r="AA548" s="118" t="n"/>
      <c r="AB548" s="118" t="n"/>
      <c r="AC548" s="118" t="n"/>
      <c r="AD548" s="118" t="n"/>
      <c r="AE548" s="118" t="n"/>
      <c r="AF548" s="118" t="n"/>
      <c r="AG548" s="118" t="n"/>
      <c r="AH548" s="118" t="n"/>
      <c r="AI548" s="118" t="n"/>
      <c r="AJ548" s="118" t="n"/>
      <c r="AK548" s="118" t="n"/>
      <c r="AL548" s="118" t="n"/>
      <c r="AM548" s="118" t="n"/>
      <c r="AN548" s="118" t="n"/>
      <c r="AO548" s="118" t="n"/>
      <c r="AP548" s="118" t="n"/>
      <c r="AQ548" s="118" t="n"/>
      <c r="AR548" s="118" t="n"/>
      <c r="AS548" s="118" t="n"/>
      <c r="AT548" s="118" t="n"/>
      <c r="AU548" s="118" t="n"/>
      <c r="AV548" s="118" t="n"/>
      <c r="AW548" s="118" t="n"/>
      <c r="AX548" s="118" t="n"/>
      <c r="AY548" s="118" t="n"/>
      <c r="AZ548" s="118" t="n"/>
      <c r="BA548" s="118" t="n"/>
      <c r="BB548" s="118" t="n"/>
      <c r="BC548" s="118" t="n"/>
      <c r="BD548" s="118" t="n"/>
      <c r="BE548" s="118" t="n"/>
      <c r="BF548" s="118" t="n"/>
      <c r="BG548" s="118" t="n"/>
      <c r="BH548" s="118" t="n"/>
      <c r="BI548" s="118" t="n"/>
      <c r="BJ548" s="118" t="n"/>
      <c r="BK548" s="118" t="n"/>
      <c r="BL548" s="118" t="n"/>
      <c r="BM548" s="118" t="n"/>
      <c r="BN548" s="118" t="n"/>
      <c r="BO548" s="118" t="n"/>
      <c r="BP548" s="118" t="n"/>
      <c r="BQ548" s="118" t="n"/>
      <c r="BR548" s="118" t="n"/>
      <c r="BS548" s="118" t="n"/>
      <c r="BT548" s="118">
        <f>COUNTIF(B548:BS548,1)</f>
        <v/>
      </c>
      <c r="BV548" s="76">
        <f>TRIM(RIGHT(A548, LEN(A548) - FIND("@", SUBSTITUTE(A548, " ", "@", LEN(A548)-LEN(SUBSTITUTE(A548," ",""))))))</f>
        <v/>
      </c>
      <c r="BW548" s="76">
        <f>TRIM(LEFT(A548,FIND(" ",A548&amp;" ")-1))</f>
        <v/>
      </c>
      <c r="BX548">
        <f>+IF(BV548=BV547,"Same","Diff")</f>
        <v/>
      </c>
      <c r="BY548">
        <f>IF(BX548="Same",IF(BW548=BW547,"same","Diff"))</f>
        <v/>
      </c>
    </row>
    <row r="549" ht="17" customHeight="1">
      <c r="A549" s="59" t="inlineStr">
        <is>
          <t>Pat Hawthorn</t>
        </is>
      </c>
      <c r="B549" s="117" t="n"/>
      <c r="C549" s="117" t="n"/>
      <c r="D549" s="117" t="n">
        <v>1</v>
      </c>
      <c r="E549" s="117" t="n"/>
      <c r="F549" s="117" t="n"/>
      <c r="G549" s="117" t="n"/>
      <c r="H549" s="117" t="n"/>
      <c r="I549" s="117" t="n"/>
      <c r="J549" s="118" t="n"/>
      <c r="K549" s="118" t="n"/>
      <c r="L549" s="118" t="n"/>
      <c r="M549" s="118" t="n"/>
      <c r="N549" s="118" t="n"/>
      <c r="O549" s="118" t="n"/>
      <c r="P549" s="118" t="n"/>
      <c r="Q549" s="118" t="n"/>
      <c r="R549" s="118" t="n"/>
      <c r="S549" s="118" t="n"/>
      <c r="T549" s="118" t="n"/>
      <c r="U549" s="118" t="n"/>
      <c r="V549" s="118" t="n"/>
      <c r="W549" s="118" t="n"/>
      <c r="X549" s="118" t="n"/>
      <c r="Y549" s="118" t="n"/>
      <c r="Z549" s="118" t="n"/>
      <c r="AA549" s="118" t="n"/>
      <c r="AB549" s="118" t="n"/>
      <c r="AC549" s="118" t="n"/>
      <c r="AD549" s="118" t="n"/>
      <c r="AE549" s="118" t="n"/>
      <c r="AF549" s="118" t="n"/>
      <c r="AG549" s="118" t="n"/>
      <c r="AH549" s="118" t="n"/>
      <c r="AI549" s="118" t="n"/>
      <c r="AJ549" s="118" t="n"/>
      <c r="AK549" s="118" t="n"/>
      <c r="AL549" s="118" t="n"/>
      <c r="AM549" s="118" t="n"/>
      <c r="AN549" s="118" t="n"/>
      <c r="AO549" s="118" t="n"/>
      <c r="AP549" s="118" t="n"/>
      <c r="AQ549" s="118" t="n"/>
      <c r="AR549" s="118" t="n"/>
      <c r="AS549" s="118" t="n"/>
      <c r="AT549" s="118" t="n"/>
      <c r="AU549" s="118" t="n"/>
      <c r="AV549" s="118" t="n"/>
      <c r="AW549" s="118" t="n"/>
      <c r="AX549" s="118" t="n"/>
      <c r="AY549" s="118" t="n"/>
      <c r="AZ549" s="118" t="n"/>
      <c r="BA549" s="118" t="n"/>
      <c r="BB549" s="118" t="n"/>
      <c r="BC549" s="118" t="n"/>
      <c r="BD549" s="118" t="n"/>
      <c r="BE549" s="118" t="n"/>
      <c r="BF549" s="118" t="n"/>
      <c r="BG549" s="118" t="n"/>
      <c r="BH549" s="118" t="n"/>
      <c r="BI549" s="118" t="n"/>
      <c r="BJ549" s="118" t="n"/>
      <c r="BK549" s="118" t="n"/>
      <c r="BL549" s="118" t="n"/>
      <c r="BM549" s="118" t="n"/>
      <c r="BN549" s="118" t="n"/>
      <c r="BO549" s="118" t="n"/>
      <c r="BP549" s="118" t="n"/>
      <c r="BQ549" s="118" t="n"/>
      <c r="BR549" s="118" t="n"/>
      <c r="BS549" s="118" t="n"/>
      <c r="BT549" s="118">
        <f>COUNTIF(B549:BS549,1)</f>
        <v/>
      </c>
      <c r="BV549" s="76">
        <f>TRIM(RIGHT(A549, LEN(A549) - FIND("@", SUBSTITUTE(A549, " ", "@", LEN(A549)-LEN(SUBSTITUTE(A549," ",""))))))</f>
        <v/>
      </c>
      <c r="BW549" s="76">
        <f>TRIM(LEFT(A549,FIND(" ",A549&amp;" ")-1))</f>
        <v/>
      </c>
      <c r="BX549">
        <f>+IF(BV549=BV548,"Same","Diff")</f>
        <v/>
      </c>
      <c r="BY549">
        <f>IF(BX549="Same",IF(BW549=BW548,"same","Diff"))</f>
        <v/>
      </c>
    </row>
    <row r="550" ht="17" customHeight="1">
      <c r="A550" s="60" t="inlineStr">
        <is>
          <t>Ron Haylen</t>
        </is>
      </c>
      <c r="B550" s="119" t="n"/>
      <c r="C550" s="119" t="n"/>
      <c r="D550" s="119" t="n"/>
      <c r="E550" s="119" t="n"/>
      <c r="F550" s="119" t="n"/>
      <c r="G550" s="119" t="n">
        <v>1</v>
      </c>
      <c r="H550" s="119" t="n">
        <v>1</v>
      </c>
      <c r="I550" s="119" t="n"/>
      <c r="J550" s="118" t="n">
        <v>1</v>
      </c>
      <c r="K550" s="118" t="n"/>
      <c r="L550" s="118" t="n"/>
      <c r="M550" s="118" t="n"/>
      <c r="N550" s="118" t="n"/>
      <c r="O550" s="118" t="n"/>
      <c r="P550" s="118" t="n"/>
      <c r="Q550" s="118" t="n"/>
      <c r="R550" s="118" t="n"/>
      <c r="S550" s="118" t="n"/>
      <c r="T550" s="118" t="n"/>
      <c r="U550" s="118" t="n"/>
      <c r="V550" s="118" t="n"/>
      <c r="W550" s="118" t="n"/>
      <c r="X550" s="118" t="n"/>
      <c r="Y550" s="118" t="n"/>
      <c r="Z550" s="118" t="n"/>
      <c r="AA550" s="118" t="n"/>
      <c r="AB550" s="118" t="n"/>
      <c r="AC550" s="118" t="n"/>
      <c r="AD550" s="118" t="n"/>
      <c r="AE550" s="118" t="n"/>
      <c r="AF550" s="118" t="n"/>
      <c r="AG550" s="118" t="n"/>
      <c r="AH550" s="118" t="n"/>
      <c r="AI550" s="118" t="n"/>
      <c r="AJ550" s="118" t="n"/>
      <c r="AK550" s="118" t="n"/>
      <c r="AL550" s="118" t="n"/>
      <c r="AM550" s="118" t="n"/>
      <c r="AN550" s="118" t="n"/>
      <c r="AO550" s="118" t="n"/>
      <c r="AP550" s="118" t="n"/>
      <c r="AQ550" s="118" t="n"/>
      <c r="AR550" s="118" t="n"/>
      <c r="AS550" s="118" t="n"/>
      <c r="AT550" s="118" t="n"/>
      <c r="AU550" s="118" t="n"/>
      <c r="AV550" s="118" t="n"/>
      <c r="AW550" s="118" t="n"/>
      <c r="AX550" s="118" t="n"/>
      <c r="AY550" s="118" t="n"/>
      <c r="AZ550" s="118" t="n"/>
      <c r="BA550" s="118" t="n"/>
      <c r="BB550" s="118" t="n"/>
      <c r="BC550" s="118" t="n"/>
      <c r="BD550" s="118" t="n"/>
      <c r="BE550" s="118" t="n"/>
      <c r="BF550" s="118" t="n"/>
      <c r="BG550" s="118" t="n"/>
      <c r="BH550" s="118" t="n"/>
      <c r="BI550" s="118" t="n"/>
      <c r="BJ550" s="118" t="n"/>
      <c r="BK550" s="118" t="n"/>
      <c r="BL550" s="118" t="n"/>
      <c r="BM550" s="118" t="n"/>
      <c r="BN550" s="118" t="n"/>
      <c r="BO550" s="118" t="n"/>
      <c r="BP550" s="118" t="n"/>
      <c r="BQ550" s="118" t="n"/>
      <c r="BR550" s="118" t="n"/>
      <c r="BS550" s="118" t="n"/>
      <c r="BT550" s="118">
        <f>COUNTIF(B550:BS550,1)</f>
        <v/>
      </c>
      <c r="BV550" s="76">
        <f>TRIM(RIGHT(A550, LEN(A550) - FIND("@", SUBSTITUTE(A550, " ", "@", LEN(A550)-LEN(SUBSTITUTE(A550," ",""))))))</f>
        <v/>
      </c>
      <c r="BW550" s="76">
        <f>TRIM(LEFT(A550,FIND(" ",A550&amp;" ")-1))</f>
        <v/>
      </c>
      <c r="BX550">
        <f>+IF(BV550=BV549,"Same","Diff")</f>
        <v/>
      </c>
      <c r="BY550">
        <f>IF(BX550="Same",IF(BW550=BW549,"same","Diff"))</f>
        <v/>
      </c>
    </row>
    <row r="551" ht="17" customHeight="1">
      <c r="A551" s="60" t="inlineStr">
        <is>
          <t>Ian Haynes</t>
        </is>
      </c>
      <c r="B551" s="119" t="n"/>
      <c r="C551" s="119" t="n"/>
      <c r="D551" s="119" t="n"/>
      <c r="E551" s="119" t="n"/>
      <c r="F551" s="119" t="n"/>
      <c r="G551" s="119" t="n"/>
      <c r="H551" s="119" t="n"/>
      <c r="I551" s="119" t="n"/>
      <c r="J551" s="118" t="n">
        <v>1</v>
      </c>
      <c r="K551" s="118" t="n"/>
      <c r="L551" s="118" t="n"/>
      <c r="M551" s="118" t="n"/>
      <c r="N551" s="118" t="n"/>
      <c r="O551" s="118" t="n"/>
      <c r="P551" s="118" t="n"/>
      <c r="Q551" s="118" t="n"/>
      <c r="R551" s="118" t="n"/>
      <c r="S551" s="118" t="n"/>
      <c r="T551" s="118" t="n"/>
      <c r="U551" s="118" t="n"/>
      <c r="V551" s="118" t="n"/>
      <c r="W551" s="118" t="n"/>
      <c r="X551" s="118" t="n"/>
      <c r="Y551" s="118" t="n"/>
      <c r="Z551" s="118" t="n"/>
      <c r="AA551" s="118" t="n"/>
      <c r="AB551" s="118" t="n"/>
      <c r="AC551" s="118" t="n"/>
      <c r="AD551" s="118" t="n"/>
      <c r="AE551" s="118" t="n"/>
      <c r="AF551" s="118" t="n"/>
      <c r="AG551" s="118" t="n"/>
      <c r="AH551" s="118" t="n"/>
      <c r="AI551" s="118" t="n"/>
      <c r="AJ551" s="118" t="n"/>
      <c r="AK551" s="118" t="n"/>
      <c r="AL551" s="118" t="n"/>
      <c r="AM551" s="118" t="n"/>
      <c r="AN551" s="118" t="n"/>
      <c r="AO551" s="118" t="n"/>
      <c r="AP551" s="118" t="n"/>
      <c r="AQ551" s="118" t="n"/>
      <c r="AR551" s="118" t="n"/>
      <c r="AS551" s="118" t="n"/>
      <c r="AT551" s="118" t="n"/>
      <c r="AU551" s="118" t="n"/>
      <c r="AV551" s="118" t="n"/>
      <c r="AW551" s="118" t="n"/>
      <c r="AX551" s="118" t="n"/>
      <c r="AY551" s="118" t="n"/>
      <c r="AZ551" s="118" t="n"/>
      <c r="BA551" s="118" t="n"/>
      <c r="BB551" s="118" t="n"/>
      <c r="BC551" s="118" t="n"/>
      <c r="BD551" s="118" t="n"/>
      <c r="BE551" s="118" t="n"/>
      <c r="BF551" s="118" t="n"/>
      <c r="BG551" s="118" t="n"/>
      <c r="BH551" s="118" t="n"/>
      <c r="BI551" s="118" t="n"/>
      <c r="BJ551" s="118" t="n"/>
      <c r="BK551" s="118" t="n"/>
      <c r="BL551" s="118" t="n"/>
      <c r="BM551" s="118" t="n"/>
      <c r="BN551" s="118" t="n"/>
      <c r="BO551" s="118" t="n"/>
      <c r="BP551" s="118" t="n"/>
      <c r="BQ551" s="118" t="n"/>
      <c r="BR551" s="118" t="n"/>
      <c r="BS551" s="118" t="n"/>
      <c r="BT551" s="118">
        <f>COUNTIF(B551:BS551,1)</f>
        <v/>
      </c>
      <c r="BV551" s="76">
        <f>TRIM(RIGHT(A551, LEN(A551) - FIND("@", SUBSTITUTE(A551, " ", "@", LEN(A551)-LEN(SUBSTITUTE(A551," ",""))))))</f>
        <v/>
      </c>
      <c r="BW551" s="76">
        <f>TRIM(LEFT(A551,FIND(" ",A551&amp;" ")-1))</f>
        <v/>
      </c>
      <c r="BX551">
        <f>+IF(BV551=BV550,"Same","Diff")</f>
        <v/>
      </c>
      <c r="BY551">
        <f>IF(BX551="Same",IF(BW551=BW550,"same","Diff"))</f>
        <v/>
      </c>
    </row>
    <row r="552" ht="17" customHeight="1">
      <c r="A552" s="59" t="inlineStr">
        <is>
          <t>M Hayson</t>
        </is>
      </c>
      <c r="B552" s="117" t="n"/>
      <c r="C552" s="117" t="n"/>
      <c r="D552" s="117" t="n"/>
      <c r="E552" s="117" t="n"/>
      <c r="F552" s="117" t="n"/>
      <c r="G552" s="117" t="n"/>
      <c r="H552" s="117" t="n"/>
      <c r="I552" s="117" t="n"/>
      <c r="J552" s="118" t="n"/>
      <c r="K552" s="118" t="n"/>
      <c r="L552" s="118" t="n"/>
      <c r="M552" s="118" t="n"/>
      <c r="N552" s="118" t="n">
        <v>1</v>
      </c>
      <c r="O552" s="118" t="n"/>
      <c r="P552" s="118" t="n"/>
      <c r="Q552" s="118" t="n"/>
      <c r="R552" s="118" t="n"/>
      <c r="S552" s="118" t="n"/>
      <c r="T552" s="118" t="n"/>
      <c r="U552" s="118" t="n"/>
      <c r="V552" s="118" t="n"/>
      <c r="W552" s="118" t="n"/>
      <c r="X552" s="118" t="n"/>
      <c r="Y552" s="118" t="n"/>
      <c r="Z552" s="118" t="n"/>
      <c r="AA552" s="118" t="n"/>
      <c r="AB552" s="118" t="n"/>
      <c r="AC552" s="118" t="n"/>
      <c r="AD552" s="118" t="n"/>
      <c r="AE552" s="118" t="n"/>
      <c r="AF552" s="118" t="n"/>
      <c r="AG552" s="118" t="n"/>
      <c r="AH552" s="118" t="n"/>
      <c r="AI552" s="118" t="n"/>
      <c r="AJ552" s="118" t="n"/>
      <c r="AK552" s="118" t="n"/>
      <c r="AL552" s="118" t="n"/>
      <c r="AM552" s="118" t="n"/>
      <c r="AN552" s="118" t="n"/>
      <c r="AO552" s="118" t="n"/>
      <c r="AP552" s="118" t="n"/>
      <c r="AQ552" s="118" t="n"/>
      <c r="AR552" s="118" t="n"/>
      <c r="AS552" s="118" t="n"/>
      <c r="AT552" s="118" t="n"/>
      <c r="AU552" s="118" t="n"/>
      <c r="AV552" s="118" t="n"/>
      <c r="AW552" s="118" t="n"/>
      <c r="AX552" s="118" t="n"/>
      <c r="AY552" s="118" t="n"/>
      <c r="AZ552" s="118" t="n"/>
      <c r="BA552" s="118" t="n"/>
      <c r="BB552" s="118" t="n"/>
      <c r="BC552" s="118" t="n"/>
      <c r="BD552" s="118" t="n"/>
      <c r="BE552" s="118" t="n"/>
      <c r="BF552" s="118" t="n"/>
      <c r="BG552" s="118" t="n"/>
      <c r="BH552" s="118" t="n"/>
      <c r="BI552" s="118" t="n"/>
      <c r="BJ552" s="118" t="n"/>
      <c r="BK552" s="118" t="n"/>
      <c r="BL552" s="118" t="n"/>
      <c r="BM552" s="118" t="n"/>
      <c r="BN552" s="118" t="n"/>
      <c r="BO552" s="118" t="n"/>
      <c r="BP552" s="118" t="n"/>
      <c r="BQ552" s="118" t="n"/>
      <c r="BR552" s="118" t="n"/>
      <c r="BS552" s="118" t="n"/>
      <c r="BT552" s="118">
        <f>COUNTIF(B552:BS552,1)</f>
        <v/>
      </c>
      <c r="BV552" s="76">
        <f>TRIM(RIGHT(A552, LEN(A552) - FIND("@", SUBSTITUTE(A552, " ", "@", LEN(A552)-LEN(SUBSTITUTE(A552," ",""))))))</f>
        <v/>
      </c>
      <c r="BW552" s="76">
        <f>TRIM(LEFT(A552,FIND(" ",A552&amp;" ")-1))</f>
        <v/>
      </c>
      <c r="BX552">
        <f>+IF(BV552=BV551,"Same","Diff")</f>
        <v/>
      </c>
      <c r="BY552">
        <f>IF(BX552="Same",IF(BW552=BW551,"same","Diff"))</f>
        <v/>
      </c>
    </row>
    <row r="553" ht="17" customHeight="1">
      <c r="A553" s="59" t="inlineStr">
        <is>
          <t>Laurie Hazelton</t>
        </is>
      </c>
      <c r="B553" s="117" t="n"/>
      <c r="C553" s="117" t="n"/>
      <c r="D553" s="117" t="n"/>
      <c r="E553" s="117" t="n"/>
      <c r="F553" s="117" t="n"/>
      <c r="G553" s="117" t="n"/>
      <c r="H553" s="117" t="n"/>
      <c r="I553" s="117" t="n"/>
      <c r="J553" s="118" t="n"/>
      <c r="K553" s="118" t="n"/>
      <c r="L553" s="118" t="n"/>
      <c r="M553" s="118" t="n"/>
      <c r="N553" s="118" t="n"/>
      <c r="O553" s="118" t="n"/>
      <c r="P553" s="118" t="n"/>
      <c r="Q553" s="118" t="n"/>
      <c r="R553" s="118" t="n"/>
      <c r="S553" s="118" t="n"/>
      <c r="T553" s="118" t="n"/>
      <c r="U553" s="118" t="n"/>
      <c r="V553" s="118" t="n"/>
      <c r="W553" s="118" t="n"/>
      <c r="X553" s="118" t="n"/>
      <c r="Y553" s="118" t="n">
        <v>1</v>
      </c>
      <c r="Z553" s="118" t="n">
        <v>1</v>
      </c>
      <c r="AA553" s="118" t="n"/>
      <c r="AB553" s="118" t="n"/>
      <c r="AC553" s="118" t="n"/>
      <c r="AD553" s="118" t="n"/>
      <c r="AE553" s="118" t="n"/>
      <c r="AF553" s="118" t="n"/>
      <c r="AG553" s="118" t="n"/>
      <c r="AH553" s="118" t="n"/>
      <c r="AI553" s="118" t="n"/>
      <c r="AJ553" s="118" t="n"/>
      <c r="AK553" s="118" t="n"/>
      <c r="AL553" s="118" t="n"/>
      <c r="AM553" s="118" t="n"/>
      <c r="AN553" s="118" t="n"/>
      <c r="AO553" s="118" t="n"/>
      <c r="AP553" s="118" t="n"/>
      <c r="AQ553" s="118" t="n"/>
      <c r="AR553" s="118" t="n"/>
      <c r="AS553" s="118" t="n"/>
      <c r="AT553" s="118" t="n"/>
      <c r="AU553" s="118" t="n"/>
      <c r="AV553" s="118" t="n"/>
      <c r="AW553" s="118" t="n"/>
      <c r="AX553" s="118" t="n"/>
      <c r="AY553" s="118" t="n"/>
      <c r="AZ553" s="118" t="n"/>
      <c r="BA553" s="118" t="n"/>
      <c r="BB553" s="118" t="n"/>
      <c r="BC553" s="118" t="n"/>
      <c r="BD553" s="118" t="n"/>
      <c r="BE553" s="118" t="n"/>
      <c r="BF553" s="118" t="n"/>
      <c r="BG553" s="118" t="n"/>
      <c r="BH553" s="118" t="n"/>
      <c r="BI553" s="118" t="n"/>
      <c r="BJ553" s="118" t="n"/>
      <c r="BK553" s="118" t="n"/>
      <c r="BL553" s="118" t="n"/>
      <c r="BM553" s="118" t="n"/>
      <c r="BN553" s="118" t="n"/>
      <c r="BO553" s="118" t="n"/>
      <c r="BP553" s="118" t="n"/>
      <c r="BQ553" s="118" t="n"/>
      <c r="BR553" s="118" t="n"/>
      <c r="BS553" s="118" t="n"/>
      <c r="BT553" s="118">
        <f>COUNTIF(B553:BS553,1)</f>
        <v/>
      </c>
      <c r="BV553" s="76">
        <f>TRIM(RIGHT(A553, LEN(A553) - FIND("@", SUBSTITUTE(A553, " ", "@", LEN(A553)-LEN(SUBSTITUTE(A553," ",""))))))</f>
        <v/>
      </c>
      <c r="BW553" s="76">
        <f>TRIM(LEFT(A553,FIND(" ",A553&amp;" ")-1))</f>
        <v/>
      </c>
      <c r="BX553">
        <f>+IF(BV553=BV552,"Same","Diff")</f>
        <v/>
      </c>
      <c r="BY553">
        <f>IF(BX553="Same",IF(BW553=BW552,"same","Diff"))</f>
        <v/>
      </c>
    </row>
    <row r="554" ht="17" customHeight="1">
      <c r="A554" s="61" t="inlineStr">
        <is>
          <t>Todd Hazelwood</t>
        </is>
      </c>
      <c r="B554" s="120" t="n"/>
      <c r="C554" s="120" t="n"/>
      <c r="D554" s="120" t="n"/>
      <c r="E554" s="120" t="n"/>
      <c r="F554" s="120" t="n"/>
      <c r="G554" s="120" t="n"/>
      <c r="H554" s="120" t="n"/>
      <c r="I554" s="120" t="n"/>
      <c r="J554" s="118" t="n"/>
      <c r="K554" s="118" t="n"/>
      <c r="L554" s="118" t="n"/>
      <c r="M554" s="118" t="n"/>
      <c r="N554" s="118" t="n"/>
      <c r="O554" s="118" t="n"/>
      <c r="P554" s="118" t="n"/>
      <c r="Q554" s="118" t="n"/>
      <c r="R554" s="118" t="n"/>
      <c r="S554" s="118" t="n"/>
      <c r="T554" s="118" t="n"/>
      <c r="U554" s="118" t="n"/>
      <c r="V554" s="118" t="n"/>
      <c r="W554" s="118" t="n"/>
      <c r="X554" s="118" t="n"/>
      <c r="Y554" s="118" t="n"/>
      <c r="Z554" s="118" t="n"/>
      <c r="AA554" s="118" t="n"/>
      <c r="AB554" s="118" t="n"/>
      <c r="AC554" s="118" t="n"/>
      <c r="AD554" s="118" t="n"/>
      <c r="AE554" s="118" t="n"/>
      <c r="AF554" s="118" t="n"/>
      <c r="AG554" s="118" t="n"/>
      <c r="AH554" s="118" t="n"/>
      <c r="AI554" s="118" t="n"/>
      <c r="AJ554" s="118" t="n"/>
      <c r="AK554" s="118" t="n"/>
      <c r="AL554" s="118" t="n"/>
      <c r="AM554" s="118" t="n"/>
      <c r="AN554" s="118" t="n"/>
      <c r="AO554" s="118" t="n"/>
      <c r="AP554" s="118" t="n"/>
      <c r="AQ554" s="118" t="n"/>
      <c r="AR554" s="118" t="n"/>
      <c r="AS554" s="118" t="n"/>
      <c r="AT554" s="118" t="n"/>
      <c r="AU554" s="118" t="n"/>
      <c r="AV554" s="118" t="n"/>
      <c r="AW554" s="118" t="n"/>
      <c r="AX554" s="118" t="n"/>
      <c r="AY554" s="118" t="n"/>
      <c r="AZ554" s="118" t="n"/>
      <c r="BA554" s="118" t="n"/>
      <c r="BB554" s="118" t="n"/>
      <c r="BC554" s="118" t="n"/>
      <c r="BD554" s="118" t="n"/>
      <c r="BE554" s="118" t="n"/>
      <c r="BF554" s="118" t="n"/>
      <c r="BG554" s="118" t="n"/>
      <c r="BH554" s="118" t="n"/>
      <c r="BI554" s="118" t="n"/>
      <c r="BJ554" s="118" t="n">
        <v>1</v>
      </c>
      <c r="BK554" s="118" t="n">
        <v>1</v>
      </c>
      <c r="BL554" s="118" t="n">
        <v>1</v>
      </c>
      <c r="BM554" s="118" t="n">
        <v>1</v>
      </c>
      <c r="BN554" s="118" t="n">
        <v>1</v>
      </c>
      <c r="BO554" s="118" t="n">
        <v>1</v>
      </c>
      <c r="BP554" s="118" t="n">
        <v>1</v>
      </c>
      <c r="BQ554" s="118" t="n">
        <v>1</v>
      </c>
      <c r="BR554" s="118" t="n">
        <v>1</v>
      </c>
      <c r="BS554" s="118" t="n">
        <v>1</v>
      </c>
      <c r="BT554" s="118">
        <f>COUNTIF(B554:BS554,1)</f>
        <v/>
      </c>
      <c r="BV554" s="76">
        <f>TRIM(RIGHT(A554, LEN(A554) - FIND("@", SUBSTITUTE(A554, " ", "@", LEN(A554)-LEN(SUBSTITUTE(A554," ",""))))))</f>
        <v/>
      </c>
      <c r="BW554" s="76">
        <f>TRIM(LEFT(A554,FIND(" ",A554&amp;" ")-1))</f>
        <v/>
      </c>
      <c r="BX554">
        <f>+IF(BV554=BV553,"Same","Diff")</f>
        <v/>
      </c>
      <c r="BY554">
        <f>IF(BX554="Same",IF(BW554=BW553,"same","Diff"))</f>
        <v/>
      </c>
    </row>
    <row r="555" ht="17" customHeight="1">
      <c r="A555" s="61" t="inlineStr">
        <is>
          <t>Clarrie Head</t>
        </is>
      </c>
      <c r="B555" s="120" t="n"/>
      <c r="C555" s="120" t="n"/>
      <c r="D555" s="120" t="n">
        <v>1</v>
      </c>
      <c r="E555" s="120" t="n"/>
      <c r="F555" s="120" t="n"/>
      <c r="G555" s="120" t="n"/>
      <c r="H555" s="120" t="n"/>
      <c r="I555" s="120" t="n"/>
      <c r="J555" s="118" t="n"/>
      <c r="K555" s="118" t="n"/>
      <c r="L555" s="118" t="n"/>
      <c r="M555" s="118" t="n"/>
      <c r="N555" s="118" t="n"/>
      <c r="O555" s="118" t="n"/>
      <c r="P555" s="118" t="n"/>
      <c r="Q555" s="118" t="n"/>
      <c r="R555" s="118" t="n"/>
      <c r="S555" s="118" t="n"/>
      <c r="T555" s="118" t="n"/>
      <c r="U555" s="118" t="n"/>
      <c r="V555" s="118" t="n"/>
      <c r="W555" s="118" t="n"/>
      <c r="X555" s="118" t="n"/>
      <c r="Y555" s="118" t="n"/>
      <c r="Z555" s="118" t="n"/>
      <c r="AA555" s="118" t="n"/>
      <c r="AB555" s="118" t="n"/>
      <c r="AC555" s="118" t="n"/>
      <c r="AD555" s="118" t="n"/>
      <c r="AE555" s="118" t="n"/>
      <c r="AF555" s="118" t="n"/>
      <c r="AG555" s="118" t="n"/>
      <c r="AH555" s="118" t="n"/>
      <c r="AI555" s="118" t="n"/>
      <c r="AJ555" s="118" t="n"/>
      <c r="AK555" s="118" t="n"/>
      <c r="AL555" s="118" t="n"/>
      <c r="AM555" s="118" t="n"/>
      <c r="AN555" s="118" t="n"/>
      <c r="AO555" s="118" t="n"/>
      <c r="AP555" s="118" t="n"/>
      <c r="AQ555" s="118" t="n"/>
      <c r="AR555" s="118" t="n"/>
      <c r="AS555" s="118" t="n"/>
      <c r="AT555" s="118" t="n"/>
      <c r="AU555" s="118" t="n"/>
      <c r="AV555" s="118" t="n"/>
      <c r="AW555" s="118" t="n"/>
      <c r="AX555" s="118" t="n"/>
      <c r="AY555" s="118" t="n"/>
      <c r="AZ555" s="118" t="n"/>
      <c r="BA555" s="118" t="n"/>
      <c r="BB555" s="118" t="n"/>
      <c r="BC555" s="118" t="n"/>
      <c r="BD555" s="118" t="n"/>
      <c r="BE555" s="118" t="n"/>
      <c r="BF555" s="118" t="n"/>
      <c r="BG555" s="118" t="n"/>
      <c r="BH555" s="118" t="n"/>
      <c r="BI555" s="118" t="n"/>
      <c r="BJ555" s="118" t="n"/>
      <c r="BK555" s="118" t="n"/>
      <c r="BL555" s="118" t="n"/>
      <c r="BM555" s="118" t="n"/>
      <c r="BN555" s="118" t="n"/>
      <c r="BO555" s="118" t="n"/>
      <c r="BP555" s="118" t="n"/>
      <c r="BQ555" s="118" t="n"/>
      <c r="BR555" s="118" t="n"/>
      <c r="BS555" s="118" t="n"/>
      <c r="BT555" s="118">
        <f>COUNTIF(B555:BS555,1)</f>
        <v/>
      </c>
      <c r="BV555" s="76">
        <f>TRIM(RIGHT(A555, LEN(A555) - FIND("@", SUBSTITUTE(A555, " ", "@", LEN(A555)-LEN(SUBSTITUTE(A555," ",""))))))</f>
        <v/>
      </c>
      <c r="BW555" s="76">
        <f>TRIM(LEFT(A555,FIND(" ",A555&amp;" ")-1))</f>
        <v/>
      </c>
      <c r="BX555">
        <f>+IF(BV555=BV554,"Same","Diff")</f>
        <v/>
      </c>
      <c r="BY555">
        <f>IF(BX555="Same",IF(BW555=BW554,"same","Diff"))</f>
        <v/>
      </c>
    </row>
    <row r="556" ht="17" customHeight="1">
      <c r="A556" s="59" t="inlineStr">
        <is>
          <t>Alan Heath</t>
        </is>
      </c>
      <c r="B556" s="117" t="n"/>
      <c r="C556" s="117" t="n"/>
      <c r="D556" s="117" t="n"/>
      <c r="E556" s="117" t="n"/>
      <c r="F556" s="117" t="n"/>
      <c r="G556" s="117" t="n"/>
      <c r="H556" s="117" t="n"/>
      <c r="I556" s="117" t="n"/>
      <c r="J556" s="118" t="n"/>
      <c r="K556" s="118" t="n"/>
      <c r="L556" s="118" t="n"/>
      <c r="M556" s="118" t="n"/>
      <c r="N556" s="118" t="n"/>
      <c r="O556" s="118" t="n"/>
      <c r="P556" s="118" t="n"/>
      <c r="Q556" s="118" t="n"/>
      <c r="R556" s="118" t="n"/>
      <c r="S556" s="118" t="n"/>
      <c r="T556" s="118" t="n"/>
      <c r="U556" s="118" t="n"/>
      <c r="V556" s="118" t="n"/>
      <c r="W556" s="118" t="n"/>
      <c r="X556" s="118" t="n"/>
      <c r="Y556" s="118" t="n"/>
      <c r="Z556" s="118" t="n"/>
      <c r="AA556" s="118" t="n"/>
      <c r="AB556" s="118" t="n"/>
      <c r="AC556" s="118" t="n"/>
      <c r="AD556" s="118" t="n"/>
      <c r="AE556" s="118" t="n"/>
      <c r="AF556" s="118" t="n"/>
      <c r="AG556" s="118" t="n"/>
      <c r="AH556" s="118" t="n"/>
      <c r="AI556" s="118" t="n"/>
      <c r="AJ556" s="118" t="n"/>
      <c r="AK556" s="118" t="n"/>
      <c r="AL556" s="118" t="n"/>
      <c r="AM556" s="118" t="n"/>
      <c r="AN556" s="118" t="n"/>
      <c r="AO556" s="118" t="n">
        <v>1</v>
      </c>
      <c r="AP556" s="118" t="n"/>
      <c r="AQ556" s="118" t="n">
        <v>1</v>
      </c>
      <c r="AR556" s="118" t="n"/>
      <c r="AS556" s="118" t="n">
        <v>1</v>
      </c>
      <c r="AT556" s="118" t="n">
        <v>1</v>
      </c>
      <c r="AU556" s="118" t="n"/>
      <c r="AV556" s="118" t="n"/>
      <c r="AW556" s="118" t="n"/>
      <c r="AX556" s="118" t="n"/>
      <c r="AY556" s="118" t="n"/>
      <c r="AZ556" s="118" t="n"/>
      <c r="BA556" s="118" t="n"/>
      <c r="BB556" s="118" t="n"/>
      <c r="BC556" s="118" t="n"/>
      <c r="BD556" s="118" t="n"/>
      <c r="BE556" s="118" t="n"/>
      <c r="BF556" s="118" t="n"/>
      <c r="BG556" s="118" t="n"/>
      <c r="BH556" s="118" t="n"/>
      <c r="BI556" s="118" t="n"/>
      <c r="BJ556" s="118" t="n"/>
      <c r="BK556" s="118" t="n"/>
      <c r="BL556" s="118" t="n"/>
      <c r="BM556" s="118" t="n"/>
      <c r="BN556" s="118" t="n"/>
      <c r="BO556" s="118" t="n"/>
      <c r="BP556" s="118" t="n"/>
      <c r="BQ556" s="118" t="n"/>
      <c r="BR556" s="118" t="n"/>
      <c r="BS556" s="118" t="n"/>
      <c r="BT556" s="118">
        <f>COUNTIF(B556:BS556,1)</f>
        <v/>
      </c>
      <c r="BV556" s="76">
        <f>TRIM(RIGHT(A556, LEN(A556) - FIND("@", SUBSTITUTE(A556, " ", "@", LEN(A556)-LEN(SUBSTITUTE(A556," ",""))))))</f>
        <v/>
      </c>
      <c r="BW556" s="76">
        <f>TRIM(LEFT(A556,FIND(" ",A556&amp;" ")-1))</f>
        <v/>
      </c>
      <c r="BX556">
        <f>+IF(BV556=BV555,"Same","Diff")</f>
        <v/>
      </c>
      <c r="BY556">
        <f>IF(BX556="Same",IF(BW556=BW555,"same","Diff"))</f>
        <v/>
      </c>
    </row>
    <row r="557" ht="17" customHeight="1">
      <c r="A557" s="59" t="inlineStr">
        <is>
          <t>Kevin Heffernan</t>
        </is>
      </c>
      <c r="B557" s="117" t="n"/>
      <c r="C557" s="117" t="n"/>
      <c r="D557" s="117" t="n"/>
      <c r="E557" s="117" t="n"/>
      <c r="F557" s="117" t="n"/>
      <c r="G557" s="117" t="n"/>
      <c r="H557" s="117" t="n"/>
      <c r="I557" s="117" t="n"/>
      <c r="J557" s="118" t="n"/>
      <c r="K557" s="118" t="n"/>
      <c r="L557" s="118" t="n"/>
      <c r="M557" s="118" t="n"/>
      <c r="N557" s="118" t="n"/>
      <c r="O557" s="118" t="n"/>
      <c r="P557" s="118" t="n"/>
      <c r="Q557" s="118" t="n"/>
      <c r="R557" s="118" t="n"/>
      <c r="S557" s="118" t="n"/>
      <c r="T557" s="118" t="n"/>
      <c r="U557" s="118" t="n"/>
      <c r="V557" s="118" t="n"/>
      <c r="W557" s="118" t="n"/>
      <c r="X557" s="118" t="n"/>
      <c r="Y557" s="118" t="n"/>
      <c r="Z557" s="118" t="n"/>
      <c r="AA557" s="118" t="n"/>
      <c r="AB557" s="118" t="n"/>
      <c r="AC557" s="118" t="n"/>
      <c r="AD557" s="118" t="n"/>
      <c r="AE557" s="118" t="n"/>
      <c r="AF557" s="118" t="n"/>
      <c r="AG557" s="118" t="n"/>
      <c r="AH557" s="118" t="n"/>
      <c r="AI557" s="118" t="n">
        <v>1</v>
      </c>
      <c r="AJ557" s="118" t="n">
        <v>1</v>
      </c>
      <c r="AK557" s="118" t="n">
        <v>1</v>
      </c>
      <c r="AL557" s="118" t="n"/>
      <c r="AM557" s="118" t="n">
        <v>1</v>
      </c>
      <c r="AN557" s="118" t="n"/>
      <c r="AO557" s="118" t="n"/>
      <c r="AP557" s="118" t="n"/>
      <c r="AQ557" s="118" t="n">
        <v>1</v>
      </c>
      <c r="AR557" s="118" t="n"/>
      <c r="AS557" s="118" t="n"/>
      <c r="AT557" s="118" t="n"/>
      <c r="AU557" s="118" t="n"/>
      <c r="AV557" s="118" t="n"/>
      <c r="AW557" s="118" t="n"/>
      <c r="AX557" s="118" t="n"/>
      <c r="AY557" s="118" t="n"/>
      <c r="AZ557" s="118" t="n"/>
      <c r="BA557" s="118" t="n"/>
      <c r="BB557" s="118" t="n"/>
      <c r="BC557" s="118" t="n"/>
      <c r="BD557" s="118" t="n"/>
      <c r="BE557" s="118" t="n"/>
      <c r="BF557" s="118" t="n"/>
      <c r="BG557" s="118" t="n"/>
      <c r="BH557" s="118" t="n"/>
      <c r="BI557" s="118" t="n"/>
      <c r="BJ557" s="118" t="n"/>
      <c r="BK557" s="118" t="n"/>
      <c r="BL557" s="118" t="n"/>
      <c r="BM557" s="118" t="n"/>
      <c r="BN557" s="118" t="n"/>
      <c r="BO557" s="118" t="n"/>
      <c r="BP557" s="118" t="n"/>
      <c r="BQ557" s="118" t="n"/>
      <c r="BR557" s="118" t="n"/>
      <c r="BS557" s="118" t="n"/>
      <c r="BT557" s="118">
        <f>COUNTIF(B557:BS557,1)</f>
        <v/>
      </c>
      <c r="BV557" s="76">
        <f>TRIM(RIGHT(A557, LEN(A557) - FIND("@", SUBSTITUTE(A557, " ", "@", LEN(A557)-LEN(SUBSTITUTE(A557," ",""))))))</f>
        <v/>
      </c>
      <c r="BW557" s="76">
        <f>TRIM(LEFT(A557,FIND(" ",A557&amp;" ")-1))</f>
        <v/>
      </c>
      <c r="BX557">
        <f>+IF(BV557=BV556,"Same","Diff")</f>
        <v/>
      </c>
      <c r="BY557">
        <f>IF(BX557="Same",IF(BW557=BW556,"same","Diff"))</f>
        <v/>
      </c>
    </row>
    <row r="558" ht="17" customHeight="1">
      <c r="A558" s="60" t="inlineStr">
        <is>
          <t>Ray Heffernan</t>
        </is>
      </c>
      <c r="B558" s="119" t="n"/>
      <c r="C558" s="119" t="n"/>
      <c r="D558" s="119" t="n"/>
      <c r="E558" s="119" t="n"/>
      <c r="F558" s="119" t="n"/>
      <c r="G558" s="119" t="n">
        <v>1</v>
      </c>
      <c r="H558" s="119" t="n"/>
      <c r="I558" s="119" t="n"/>
      <c r="J558" s="118" t="n"/>
      <c r="K558" s="118" t="n"/>
      <c r="L558" s="118" t="n"/>
      <c r="M558" s="118" t="n"/>
      <c r="N558" s="118" t="n"/>
      <c r="O558" s="118" t="n"/>
      <c r="P558" s="118" t="n"/>
      <c r="Q558" s="118" t="n"/>
      <c r="R558" s="118" t="n"/>
      <c r="S558" s="118" t="n"/>
      <c r="T558" s="118" t="n"/>
      <c r="U558" s="118" t="n"/>
      <c r="V558" s="118" t="n"/>
      <c r="W558" s="118" t="n"/>
      <c r="X558" s="118" t="n"/>
      <c r="Y558" s="118" t="n"/>
      <c r="Z558" s="118" t="n"/>
      <c r="AA558" s="118" t="n"/>
      <c r="AB558" s="118" t="n"/>
      <c r="AC558" s="118" t="n"/>
      <c r="AD558" s="118" t="n"/>
      <c r="AE558" s="118" t="n"/>
      <c r="AF558" s="118" t="n"/>
      <c r="AG558" s="118" t="n"/>
      <c r="AH558" s="118" t="n"/>
      <c r="AI558" s="118" t="n"/>
      <c r="AJ558" s="118" t="n"/>
      <c r="AK558" s="118" t="n"/>
      <c r="AL558" s="118" t="n"/>
      <c r="AM558" s="118" t="n"/>
      <c r="AN558" s="118" t="n"/>
      <c r="AO558" s="118" t="n"/>
      <c r="AP558" s="118" t="n"/>
      <c r="AQ558" s="118" t="n"/>
      <c r="AR558" s="118" t="n"/>
      <c r="AS558" s="118" t="n"/>
      <c r="AT558" s="118" t="n"/>
      <c r="AU558" s="118" t="n"/>
      <c r="AV558" s="118" t="n"/>
      <c r="AW558" s="118" t="n"/>
      <c r="AX558" s="118" t="n"/>
      <c r="AY558" s="118" t="n"/>
      <c r="AZ558" s="118" t="n"/>
      <c r="BA558" s="118" t="n"/>
      <c r="BB558" s="118" t="n"/>
      <c r="BC558" s="118" t="n"/>
      <c r="BD558" s="118" t="n"/>
      <c r="BE558" s="118" t="n"/>
      <c r="BF558" s="118" t="n"/>
      <c r="BG558" s="118" t="n"/>
      <c r="BH558" s="118" t="n"/>
      <c r="BI558" s="118" t="n"/>
      <c r="BJ558" s="118" t="n"/>
      <c r="BK558" s="118" t="n"/>
      <c r="BL558" s="118" t="n"/>
      <c r="BM558" s="118" t="n"/>
      <c r="BN558" s="118" t="n"/>
      <c r="BO558" s="118" t="n"/>
      <c r="BP558" s="118" t="n"/>
      <c r="BQ558" s="118" t="n"/>
      <c r="BR558" s="118" t="n"/>
      <c r="BS558" s="118" t="n"/>
      <c r="BT558" s="118">
        <f>COUNTIF(B558:BS558,1)</f>
        <v/>
      </c>
      <c r="BV558" s="76">
        <f>TRIM(RIGHT(A558, LEN(A558) - FIND("@", SUBSTITUTE(A558, " ", "@", LEN(A558)-LEN(SUBSTITUTE(A558," ",""))))))</f>
        <v/>
      </c>
      <c r="BW558" s="76">
        <f>TRIM(LEFT(A558,FIND(" ",A558&amp;" ")-1))</f>
        <v/>
      </c>
      <c r="BX558">
        <f>+IF(BV558=BV557,"Same","Diff")</f>
        <v/>
      </c>
      <c r="BY558">
        <f>IF(BX558="Same",IF(BW558=BW557,"same","Diff"))</f>
        <v/>
      </c>
    </row>
    <row r="559" ht="17" customHeight="1">
      <c r="A559" s="59" t="inlineStr">
        <is>
          <t>Altfrid Heger</t>
        </is>
      </c>
      <c r="B559" s="117" t="n"/>
      <c r="C559" s="117" t="n"/>
      <c r="D559" s="117" t="n"/>
      <c r="E559" s="117" t="n"/>
      <c r="F559" s="117" t="n"/>
      <c r="G559" s="117" t="n"/>
      <c r="H559" s="117" t="n"/>
      <c r="I559" s="117" t="n"/>
      <c r="J559" s="118" t="n"/>
      <c r="K559" s="118" t="n"/>
      <c r="L559" s="118" t="n"/>
      <c r="M559" s="118" t="n"/>
      <c r="N559" s="118" t="n"/>
      <c r="O559" s="118" t="n"/>
      <c r="P559" s="118" t="n"/>
      <c r="Q559" s="118" t="n"/>
      <c r="R559" s="118" t="n"/>
      <c r="S559" s="118" t="n"/>
      <c r="T559" s="118" t="n"/>
      <c r="U559" s="118" t="n"/>
      <c r="V559" s="118" t="n"/>
      <c r="W559" s="118" t="n"/>
      <c r="X559" s="118" t="n"/>
      <c r="Y559" s="118" t="n"/>
      <c r="Z559" s="118" t="n"/>
      <c r="AA559" s="118" t="n"/>
      <c r="AB559" s="118" t="n"/>
      <c r="AC559" s="118" t="n">
        <v>1</v>
      </c>
      <c r="AD559" s="118" t="n"/>
      <c r="AE559" s="118" t="n"/>
      <c r="AF559" s="118" t="n"/>
      <c r="AG559" s="118" t="n"/>
      <c r="AH559" s="118" t="n"/>
      <c r="AI559" s="118" t="n"/>
      <c r="AJ559" s="118" t="n">
        <v>1</v>
      </c>
      <c r="AK559" s="118" t="n"/>
      <c r="AL559" s="118" t="n"/>
      <c r="AM559" s="118" t="n"/>
      <c r="AN559" s="118" t="n"/>
      <c r="AO559" s="118" t="n"/>
      <c r="AP559" s="118" t="n"/>
      <c r="AQ559" s="118" t="n"/>
      <c r="AR559" s="118" t="n"/>
      <c r="AS559" s="118" t="n"/>
      <c r="AT559" s="118" t="n"/>
      <c r="AU559" s="118" t="n"/>
      <c r="AV559" s="118" t="n"/>
      <c r="AW559" s="118" t="n"/>
      <c r="AX559" s="118" t="n"/>
      <c r="AY559" s="118" t="n"/>
      <c r="AZ559" s="118" t="n"/>
      <c r="BA559" s="118" t="n"/>
      <c r="BB559" s="118" t="n"/>
      <c r="BC559" s="118" t="n"/>
      <c r="BD559" s="118" t="n"/>
      <c r="BE559" s="118" t="n"/>
      <c r="BF559" s="118" t="n"/>
      <c r="BG559" s="118" t="n"/>
      <c r="BH559" s="118" t="n"/>
      <c r="BI559" s="118" t="n"/>
      <c r="BJ559" s="118" t="n"/>
      <c r="BK559" s="118" t="n"/>
      <c r="BL559" s="118" t="n"/>
      <c r="BM559" s="118" t="n"/>
      <c r="BN559" s="118" t="n"/>
      <c r="BO559" s="118" t="n"/>
      <c r="BP559" s="118" t="n"/>
      <c r="BQ559" s="118" t="n"/>
      <c r="BR559" s="118" t="n"/>
      <c r="BS559" s="118" t="n"/>
      <c r="BT559" s="118">
        <f>COUNTIF(B559:BS559,1)</f>
        <v/>
      </c>
      <c r="BV559" s="76">
        <f>TRIM(RIGHT(A559, LEN(A559) - FIND("@", SUBSTITUTE(A559, " ", "@", LEN(A559)-LEN(SUBSTITUTE(A559," ",""))))))</f>
        <v/>
      </c>
      <c r="BW559" s="76">
        <f>TRIM(LEFT(A559,FIND(" ",A559&amp;" ")-1))</f>
        <v/>
      </c>
      <c r="BX559">
        <f>+IF(BV559=BV558,"Same","Diff")</f>
        <v/>
      </c>
      <c r="BY559">
        <f>IF(BX559="Same",IF(BW559=BW558,"same","Diff"))</f>
        <v/>
      </c>
    </row>
    <row r="560" ht="17" customHeight="1">
      <c r="A560" s="59" t="inlineStr">
        <is>
          <t>Andre Heimgartner</t>
        </is>
      </c>
      <c r="B560" s="117" t="n"/>
      <c r="C560" s="117" t="n"/>
      <c r="D560" s="117" t="n"/>
      <c r="E560" s="117" t="n"/>
      <c r="F560" s="117" t="n"/>
      <c r="G560" s="117" t="n"/>
      <c r="H560" s="117" t="n"/>
      <c r="I560" s="117" t="n"/>
      <c r="J560" s="118" t="n"/>
      <c r="K560" s="118" t="n"/>
      <c r="L560" s="118" t="n"/>
      <c r="M560" s="118" t="n"/>
      <c r="N560" s="118" t="n"/>
      <c r="O560" s="118" t="n"/>
      <c r="P560" s="118" t="n"/>
      <c r="Q560" s="118" t="n"/>
      <c r="R560" s="118" t="n"/>
      <c r="S560" s="118" t="n"/>
      <c r="T560" s="118" t="n"/>
      <c r="U560" s="118" t="n"/>
      <c r="V560" s="118" t="n"/>
      <c r="W560" s="118" t="n"/>
      <c r="X560" s="118" t="n"/>
      <c r="Y560" s="118" t="n"/>
      <c r="Z560" s="118" t="n"/>
      <c r="AA560" s="118" t="n"/>
      <c r="AB560" s="118" t="n"/>
      <c r="AC560" s="118" t="n"/>
      <c r="AD560" s="118" t="n"/>
      <c r="AE560" s="118" t="n"/>
      <c r="AF560" s="118" t="n"/>
      <c r="AG560" s="118" t="n"/>
      <c r="AH560" s="118" t="n"/>
      <c r="AI560" s="118" t="n"/>
      <c r="AJ560" s="118" t="n"/>
      <c r="AK560" s="118" t="n"/>
      <c r="AL560" s="118" t="n"/>
      <c r="AM560" s="118" t="n"/>
      <c r="AN560" s="118" t="n"/>
      <c r="AO560" s="118" t="n"/>
      <c r="AP560" s="118" t="n"/>
      <c r="AQ560" s="118" t="n"/>
      <c r="AR560" s="118" t="n"/>
      <c r="AS560" s="118" t="n"/>
      <c r="AT560" s="118" t="n"/>
      <c r="AU560" s="118" t="n"/>
      <c r="AV560" s="118" t="n"/>
      <c r="AW560" s="118" t="n"/>
      <c r="AX560" s="118" t="n"/>
      <c r="AY560" s="118" t="n"/>
      <c r="AZ560" s="118" t="n"/>
      <c r="BA560" s="118" t="n"/>
      <c r="BB560" s="118" t="n"/>
      <c r="BC560" s="118" t="n"/>
      <c r="BD560" s="118" t="n"/>
      <c r="BE560" s="118" t="n"/>
      <c r="BF560" s="118" t="n"/>
      <c r="BG560" s="118" t="n">
        <v>1</v>
      </c>
      <c r="BH560" s="118" t="n">
        <v>1</v>
      </c>
      <c r="BI560" s="118" t="n">
        <v>1</v>
      </c>
      <c r="BJ560" s="118" t="n">
        <v>1</v>
      </c>
      <c r="BK560" s="118" t="n">
        <v>1</v>
      </c>
      <c r="BL560" s="118" t="n">
        <v>1</v>
      </c>
      <c r="BM560" s="118" t="n">
        <v>1</v>
      </c>
      <c r="BN560" s="118" t="n">
        <v>1</v>
      </c>
      <c r="BO560" s="118" t="n">
        <v>1</v>
      </c>
      <c r="BP560" s="118" t="n">
        <v>1</v>
      </c>
      <c r="BQ560" s="118" t="n">
        <v>1</v>
      </c>
      <c r="BR560" s="118" t="n">
        <v>1</v>
      </c>
      <c r="BS560" s="118" t="n">
        <v>1</v>
      </c>
      <c r="BT560" s="118">
        <f>COUNTIF(B560:BS560,1)</f>
        <v/>
      </c>
      <c r="BV560" s="76">
        <f>TRIM(RIGHT(A560, LEN(A560) - FIND("@", SUBSTITUTE(A560, " ", "@", LEN(A560)-LEN(SUBSTITUTE(A560," ",""))))))</f>
        <v/>
      </c>
      <c r="BW560" s="76">
        <f>TRIM(LEFT(A560,FIND(" ",A560&amp;" ")-1))</f>
        <v/>
      </c>
      <c r="BX560">
        <f>+IF(BV560=BV559,"Same","Diff")</f>
        <v/>
      </c>
      <c r="BY560">
        <f>IF(BX560="Same",IF(BW560=BW559,"same","Diff"))</f>
        <v/>
      </c>
    </row>
    <row r="561" ht="17" customHeight="1">
      <c r="A561" s="59" t="inlineStr">
        <is>
          <t>Mal Henderson</t>
        </is>
      </c>
      <c r="B561" s="117" t="n"/>
      <c r="C561" s="117" t="n"/>
      <c r="D561" s="117" t="n"/>
      <c r="E561" s="117" t="n"/>
      <c r="F561" s="117" t="n"/>
      <c r="G561" s="117" t="n"/>
      <c r="H561" s="117" t="n">
        <v>1</v>
      </c>
      <c r="I561" s="117" t="n"/>
      <c r="J561" s="118" t="n"/>
      <c r="K561" s="118" t="n"/>
      <c r="L561" s="118" t="n"/>
      <c r="M561" s="118" t="n"/>
      <c r="N561" s="118" t="n"/>
      <c r="O561" s="118" t="n"/>
      <c r="P561" s="118" t="n"/>
      <c r="Q561" s="118" t="n"/>
      <c r="R561" s="118" t="n"/>
      <c r="S561" s="118" t="n"/>
      <c r="T561" s="118" t="n"/>
      <c r="U561" s="118" t="n"/>
      <c r="V561" s="118" t="n"/>
      <c r="W561" s="118" t="n"/>
      <c r="X561" s="118" t="n"/>
      <c r="Y561" s="118" t="n"/>
      <c r="Z561" s="118" t="n"/>
      <c r="AA561" s="118" t="n"/>
      <c r="AB561" s="118" t="n"/>
      <c r="AC561" s="118" t="n"/>
      <c r="AD561" s="118" t="n"/>
      <c r="AE561" s="118" t="n"/>
      <c r="AF561" s="118" t="n"/>
      <c r="AG561" s="118" t="n"/>
      <c r="AH561" s="118" t="n"/>
      <c r="AI561" s="118" t="n"/>
      <c r="AJ561" s="118" t="n"/>
      <c r="AK561" s="118" t="n"/>
      <c r="AL561" s="118" t="n"/>
      <c r="AM561" s="118" t="n"/>
      <c r="AN561" s="118" t="n"/>
      <c r="AO561" s="118" t="n"/>
      <c r="AP561" s="118" t="n"/>
      <c r="AQ561" s="118" t="n"/>
      <c r="AR561" s="118" t="n"/>
      <c r="AS561" s="118" t="n"/>
      <c r="AT561" s="118" t="n"/>
      <c r="AU561" s="118" t="n"/>
      <c r="AV561" s="118" t="n"/>
      <c r="AW561" s="118" t="n"/>
      <c r="AX561" s="118" t="n"/>
      <c r="AY561" s="118" t="n"/>
      <c r="AZ561" s="118" t="n"/>
      <c r="BA561" s="118" t="n"/>
      <c r="BB561" s="118" t="n"/>
      <c r="BC561" s="118" t="n"/>
      <c r="BD561" s="118" t="n"/>
      <c r="BE561" s="118" t="n"/>
      <c r="BF561" s="118" t="n"/>
      <c r="BG561" s="118" t="n"/>
      <c r="BH561" s="118" t="n"/>
      <c r="BI561" s="118" t="n"/>
      <c r="BJ561" s="118" t="n"/>
      <c r="BK561" s="118" t="n"/>
      <c r="BL561" s="118" t="n"/>
      <c r="BM561" s="118" t="n"/>
      <c r="BN561" s="118" t="n"/>
      <c r="BO561" s="118" t="n"/>
      <c r="BP561" s="118" t="n"/>
      <c r="BQ561" s="118" t="n"/>
      <c r="BR561" s="118" t="n"/>
      <c r="BS561" s="118" t="n"/>
      <c r="BT561" s="118">
        <f>COUNTIF(B561:BS561,1)</f>
        <v/>
      </c>
      <c r="BV561" s="76">
        <f>TRIM(RIGHT(A561, LEN(A561) - FIND("@", SUBSTITUTE(A561, " ", "@", LEN(A561)-LEN(SUBSTITUTE(A561," ",""))))))</f>
        <v/>
      </c>
      <c r="BW561" s="76">
        <f>TRIM(LEFT(A561,FIND(" ",A561&amp;" ")-1))</f>
        <v/>
      </c>
      <c r="BX561">
        <f>+IF(BV561=BV560,"Same","Diff")</f>
        <v/>
      </c>
      <c r="BY561">
        <f>IF(BX561="Same",IF(BW561=BW560,"same","Diff"))</f>
        <v/>
      </c>
    </row>
    <row r="562" ht="17" customHeight="1">
      <c r="A562" s="60" t="inlineStr">
        <is>
          <t>Warwick Henderson</t>
        </is>
      </c>
      <c r="B562" s="119" t="n"/>
      <c r="C562" s="119" t="n"/>
      <c r="D562" s="119" t="n"/>
      <c r="E562" s="119" t="n"/>
      <c r="F562" s="119" t="n"/>
      <c r="G562" s="119" t="n"/>
      <c r="H562" s="119" t="n"/>
      <c r="I562" s="119" t="n"/>
      <c r="J562" s="118" t="n"/>
      <c r="K562" s="118" t="n"/>
      <c r="L562" s="118" t="n"/>
      <c r="M562" s="118" t="n"/>
      <c r="N562" s="118" t="n"/>
      <c r="O562" s="118" t="n"/>
      <c r="P562" s="118" t="n"/>
      <c r="Q562" s="118" t="n"/>
      <c r="R562" s="118" t="n"/>
      <c r="S562" s="118" t="n">
        <v>1</v>
      </c>
      <c r="T562" s="118" t="n"/>
      <c r="U562" s="118" t="n"/>
      <c r="V562" s="118" t="n">
        <v>1</v>
      </c>
      <c r="W562" s="118" t="n"/>
      <c r="X562" s="118" t="n"/>
      <c r="Y562" s="118" t="n"/>
      <c r="Z562" s="118" t="n"/>
      <c r="AA562" s="118" t="n"/>
      <c r="AB562" s="118" t="n"/>
      <c r="AC562" s="118" t="n"/>
      <c r="AD562" s="118" t="n"/>
      <c r="AE562" s="118" t="n"/>
      <c r="AF562" s="118" t="n"/>
      <c r="AG562" s="118" t="n"/>
      <c r="AH562" s="118" t="n"/>
      <c r="AI562" s="118" t="n"/>
      <c r="AJ562" s="118" t="n"/>
      <c r="AK562" s="118" t="n"/>
      <c r="AL562" s="118" t="n"/>
      <c r="AM562" s="118" t="n"/>
      <c r="AN562" s="118" t="n"/>
      <c r="AO562" s="118" t="n"/>
      <c r="AP562" s="118" t="n"/>
      <c r="AQ562" s="118" t="n"/>
      <c r="AR562" s="118" t="n"/>
      <c r="AS562" s="118" t="n"/>
      <c r="AT562" s="118" t="n"/>
      <c r="AU562" s="118" t="n"/>
      <c r="AV562" s="118" t="n"/>
      <c r="AW562" s="118" t="n"/>
      <c r="AX562" s="118" t="n"/>
      <c r="AY562" s="118" t="n"/>
      <c r="AZ562" s="118" t="n"/>
      <c r="BA562" s="118" t="n"/>
      <c r="BB562" s="118" t="n"/>
      <c r="BC562" s="118" t="n"/>
      <c r="BD562" s="118" t="n"/>
      <c r="BE562" s="118" t="n"/>
      <c r="BF562" s="118" t="n"/>
      <c r="BG562" s="118" t="n"/>
      <c r="BH562" s="118" t="n"/>
      <c r="BI562" s="118" t="n"/>
      <c r="BJ562" s="118" t="n"/>
      <c r="BK562" s="118" t="n"/>
      <c r="BL562" s="118" t="n"/>
      <c r="BM562" s="118" t="n"/>
      <c r="BN562" s="118" t="n"/>
      <c r="BO562" s="118" t="n"/>
      <c r="BP562" s="118" t="n"/>
      <c r="BQ562" s="118" t="n"/>
      <c r="BR562" s="118" t="n"/>
      <c r="BS562" s="118" t="n"/>
      <c r="BT562" s="118">
        <f>COUNTIF(B562:BS562,1)</f>
        <v/>
      </c>
      <c r="BV562" s="76">
        <f>TRIM(RIGHT(A562, LEN(A562) - FIND("@", SUBSTITUTE(A562, " ", "@", LEN(A562)-LEN(SUBSTITUTE(A562," ",""))))))</f>
        <v/>
      </c>
      <c r="BW562" s="76">
        <f>TRIM(LEFT(A562,FIND(" ",A562&amp;" ")-1))</f>
        <v/>
      </c>
      <c r="BX562">
        <f>+IF(BV562=BV561,"Same","Diff")</f>
        <v/>
      </c>
      <c r="BY562">
        <f>IF(BX562="Same",IF(BW562=BW561,"same","Diff"))</f>
        <v/>
      </c>
    </row>
    <row r="563" ht="17" customHeight="1">
      <c r="A563" s="59" t="inlineStr">
        <is>
          <t>Daryl Hendrick</t>
        </is>
      </c>
      <c r="B563" s="117" t="n"/>
      <c r="C563" s="117" t="n"/>
      <c r="D563" s="117" t="n"/>
      <c r="E563" s="117" t="n"/>
      <c r="F563" s="117" t="n"/>
      <c r="G563" s="117" t="n"/>
      <c r="H563" s="117" t="n"/>
      <c r="I563" s="117" t="n"/>
      <c r="J563" s="118" t="n"/>
      <c r="K563" s="118" t="n"/>
      <c r="L563" s="118" t="n"/>
      <c r="M563" s="118" t="n"/>
      <c r="N563" s="118" t="n"/>
      <c r="O563" s="118" t="n"/>
      <c r="P563" s="118" t="n"/>
      <c r="Q563" s="118" t="n"/>
      <c r="R563" s="118" t="n"/>
      <c r="S563" s="118" t="n"/>
      <c r="T563" s="118" t="n"/>
      <c r="U563" s="118" t="n"/>
      <c r="V563" s="118" t="n"/>
      <c r="W563" s="118" t="n"/>
      <c r="X563" s="118" t="n"/>
      <c r="Y563" s="118" t="n"/>
      <c r="Z563" s="118" t="n"/>
      <c r="AA563" s="118" t="n"/>
      <c r="AB563" s="118" t="n"/>
      <c r="AC563" s="118" t="n"/>
      <c r="AD563" s="118" t="n"/>
      <c r="AE563" s="118" t="n"/>
      <c r="AF563" s="118" t="n"/>
      <c r="AG563" s="118" t="n">
        <v>1</v>
      </c>
      <c r="AH563" s="118" t="n">
        <v>1</v>
      </c>
      <c r="AI563" s="118" t="n"/>
      <c r="AJ563" s="118" t="n"/>
      <c r="AK563" s="118" t="n"/>
      <c r="AL563" s="118" t="n"/>
      <c r="AM563" s="118" t="n"/>
      <c r="AN563" s="118" t="n"/>
      <c r="AO563" s="118" t="n"/>
      <c r="AP563" s="118" t="n"/>
      <c r="AQ563" s="118" t="n"/>
      <c r="AR563" s="118" t="n"/>
      <c r="AS563" s="118" t="n"/>
      <c r="AT563" s="118" t="n"/>
      <c r="AU563" s="118" t="n"/>
      <c r="AV563" s="118" t="n"/>
      <c r="AW563" s="118" t="n"/>
      <c r="AX563" s="118" t="n"/>
      <c r="AY563" s="118" t="n"/>
      <c r="AZ563" s="118" t="n"/>
      <c r="BA563" s="118" t="n"/>
      <c r="BB563" s="118" t="n"/>
      <c r="BC563" s="118" t="n"/>
      <c r="BD563" s="118" t="n"/>
      <c r="BE563" s="118" t="n"/>
      <c r="BF563" s="118" t="n"/>
      <c r="BG563" s="118" t="n"/>
      <c r="BH563" s="118" t="n"/>
      <c r="BI563" s="118" t="n"/>
      <c r="BJ563" s="118" t="n"/>
      <c r="BK563" s="118" t="n"/>
      <c r="BL563" s="118" t="n"/>
      <c r="BM563" s="118" t="n"/>
      <c r="BN563" s="118" t="n"/>
      <c r="BO563" s="118" t="n"/>
      <c r="BP563" s="118" t="n"/>
      <c r="BQ563" s="118" t="n"/>
      <c r="BR563" s="118" t="n"/>
      <c r="BS563" s="118" t="n"/>
      <c r="BT563" s="118">
        <f>COUNTIF(B563:BS563,1)</f>
        <v/>
      </c>
      <c r="BV563" s="76">
        <f>TRIM(RIGHT(A563, LEN(A563) - FIND("@", SUBSTITUTE(A563, " ", "@", LEN(A563)-LEN(SUBSTITUTE(A563," ",""))))))</f>
        <v/>
      </c>
      <c r="BW563" s="76">
        <f>TRIM(LEFT(A563,FIND(" ",A563&amp;" ")-1))</f>
        <v/>
      </c>
      <c r="BX563">
        <f>+IF(BV563=BV562,"Same","Diff")</f>
        <v/>
      </c>
      <c r="BY563">
        <f>IF(BX563="Same",IF(BW563=BW562,"same","Diff"))</f>
        <v/>
      </c>
    </row>
    <row r="564" ht="17" customHeight="1">
      <c r="A564" s="67" t="inlineStr">
        <is>
          <t>Norm Henthorn</t>
        </is>
      </c>
      <c r="B564" s="126" t="n"/>
      <c r="C564" s="126" t="n">
        <v>1</v>
      </c>
      <c r="D564" s="126" t="n"/>
      <c r="E564" s="126" t="n"/>
      <c r="F564" s="126" t="n"/>
      <c r="G564" s="126" t="n"/>
      <c r="H564" s="126" t="n"/>
      <c r="I564" s="126" t="n"/>
      <c r="J564" s="118" t="n"/>
      <c r="K564" s="118" t="n"/>
      <c r="L564" s="118" t="n"/>
      <c r="M564" s="118" t="n"/>
      <c r="N564" s="118" t="n"/>
      <c r="O564" s="118" t="n"/>
      <c r="P564" s="118" t="n"/>
      <c r="Q564" s="118" t="n"/>
      <c r="R564" s="118" t="n"/>
      <c r="S564" s="118" t="n"/>
      <c r="T564" s="118" t="n"/>
      <c r="U564" s="118" t="n"/>
      <c r="V564" s="118" t="n"/>
      <c r="W564" s="118" t="n"/>
      <c r="X564" s="118" t="n"/>
      <c r="Y564" s="118" t="n"/>
      <c r="Z564" s="118" t="n"/>
      <c r="AA564" s="118" t="n"/>
      <c r="AB564" s="118" t="n"/>
      <c r="AC564" s="118" t="n"/>
      <c r="AD564" s="118" t="n"/>
      <c r="AE564" s="118" t="n"/>
      <c r="AF564" s="118" t="n"/>
      <c r="AG564" s="118" t="n"/>
      <c r="AH564" s="118" t="n"/>
      <c r="AI564" s="118" t="n"/>
      <c r="AJ564" s="118" t="n"/>
      <c r="AK564" s="118" t="n"/>
      <c r="AL564" s="118" t="n"/>
      <c r="AM564" s="118" t="n"/>
      <c r="AN564" s="118" t="n"/>
      <c r="AO564" s="118" t="n"/>
      <c r="AP564" s="118" t="n"/>
      <c r="AQ564" s="118" t="n"/>
      <c r="AR564" s="118" t="n"/>
      <c r="AS564" s="118" t="n"/>
      <c r="AT564" s="118" t="n"/>
      <c r="AU564" s="118" t="n"/>
      <c r="AV564" s="118" t="n"/>
      <c r="AW564" s="118" t="n"/>
      <c r="AX564" s="118" t="n"/>
      <c r="AY564" s="118" t="n"/>
      <c r="AZ564" s="118" t="n"/>
      <c r="BA564" s="118" t="n"/>
      <c r="BB564" s="118" t="n"/>
      <c r="BC564" s="118" t="n"/>
      <c r="BD564" s="118" t="n"/>
      <c r="BE564" s="118" t="n"/>
      <c r="BF564" s="118" t="n"/>
      <c r="BG564" s="118" t="n"/>
      <c r="BH564" s="118" t="n"/>
      <c r="BI564" s="118" t="n"/>
      <c r="BJ564" s="118" t="n"/>
      <c r="BK564" s="118" t="n"/>
      <c r="BL564" s="118" t="n"/>
      <c r="BM564" s="118" t="n"/>
      <c r="BN564" s="118" t="n"/>
      <c r="BO564" s="118" t="n"/>
      <c r="BP564" s="118" t="n"/>
      <c r="BQ564" s="118" t="n"/>
      <c r="BR564" s="118" t="n"/>
      <c r="BS564" s="118" t="n"/>
      <c r="BT564" s="118">
        <f>COUNTIF(B564:BS564,1)</f>
        <v/>
      </c>
      <c r="BV564" s="76">
        <f>TRIM(RIGHT(A564, LEN(A564) - FIND("@", SUBSTITUTE(A564, " ", "@", LEN(A564)-LEN(SUBSTITUTE(A564," ",""))))))</f>
        <v/>
      </c>
      <c r="BW564" s="76">
        <f>TRIM(LEFT(A564,FIND(" ",A564&amp;" ")-1))</f>
        <v/>
      </c>
      <c r="BX564">
        <f>+IF(BV564=BV563,"Same","Diff")</f>
        <v/>
      </c>
      <c r="BY564">
        <f>IF(BX564="Same",IF(BW564=BW563,"same","Diff"))</f>
        <v/>
      </c>
    </row>
    <row r="565" ht="17" customHeight="1">
      <c r="A565" s="67" t="inlineStr">
        <is>
          <t>Nathan Herne</t>
        </is>
      </c>
      <c r="B565" s="126" t="n"/>
      <c r="C565" s="126" t="n"/>
      <c r="D565" s="126" t="n"/>
      <c r="E565" s="126" t="n"/>
      <c r="F565" s="126" t="n"/>
      <c r="G565" s="126" t="n"/>
      <c r="H565" s="126" t="n"/>
      <c r="I565" s="126" t="n"/>
      <c r="J565" s="118" t="n"/>
      <c r="K565" s="118" t="n"/>
      <c r="L565" s="118" t="n"/>
      <c r="M565" s="118" t="n"/>
      <c r="N565" s="118" t="n"/>
      <c r="O565" s="118" t="n"/>
      <c r="P565" s="118" t="n"/>
      <c r="Q565" s="118" t="n"/>
      <c r="R565" s="118" t="n"/>
      <c r="S565" s="118" t="n"/>
      <c r="T565" s="118" t="n"/>
      <c r="U565" s="118" t="n"/>
      <c r="V565" s="118" t="n"/>
      <c r="W565" s="118" t="n"/>
      <c r="X565" s="118" t="n"/>
      <c r="Y565" s="118" t="n"/>
      <c r="Z565" s="118" t="n"/>
      <c r="AA565" s="118" t="n"/>
      <c r="AB565" s="118" t="n"/>
      <c r="AC565" s="118" t="n"/>
      <c r="AD565" s="118" t="n"/>
      <c r="AE565" s="118" t="n"/>
      <c r="AF565" s="118" t="n"/>
      <c r="AG565" s="118" t="n"/>
      <c r="AH565" s="118" t="n"/>
      <c r="AI565" s="118" t="n"/>
      <c r="AJ565" s="118" t="n"/>
      <c r="AK565" s="118" t="n"/>
      <c r="AL565" s="118" t="n"/>
      <c r="AM565" s="118" t="n"/>
      <c r="AN565" s="118" t="n"/>
      <c r="AO565" s="118" t="n"/>
      <c r="AP565" s="118" t="n"/>
      <c r="AQ565" s="118" t="n"/>
      <c r="AR565" s="118" t="n"/>
      <c r="AS565" s="118" t="n"/>
      <c r="AT565" s="118" t="n"/>
      <c r="AU565" s="118" t="n"/>
      <c r="AV565" s="118" t="n"/>
      <c r="AW565" s="118" t="n"/>
      <c r="AX565" s="118" t="n"/>
      <c r="AY565" s="118" t="n"/>
      <c r="AZ565" s="118" t="n"/>
      <c r="BA565" s="118" t="n"/>
      <c r="BB565" s="118" t="n"/>
      <c r="BC565" s="118" t="n"/>
      <c r="BD565" s="118" t="n"/>
      <c r="BE565" s="118" t="n"/>
      <c r="BF565" s="118" t="n"/>
      <c r="BG565" s="118" t="n"/>
      <c r="BH565" s="118" t="n"/>
      <c r="BI565" s="118" t="n"/>
      <c r="BJ565" s="118" t="n"/>
      <c r="BK565" s="118" t="n"/>
      <c r="BL565" s="118" t="n"/>
      <c r="BM565" s="118" t="n"/>
      <c r="BN565" s="118" t="n"/>
      <c r="BO565" s="118" t="n"/>
      <c r="BP565" s="118" t="n"/>
      <c r="BQ565" s="118" t="n"/>
      <c r="BR565" s="118" t="n"/>
      <c r="BS565" s="118" t="n">
        <v>1</v>
      </c>
      <c r="BT565" s="118">
        <f>COUNTIF(B565:BS565,1)</f>
        <v/>
      </c>
      <c r="BV565" s="76">
        <f>TRIM(RIGHT(A565, LEN(A565) - FIND("@", SUBSTITUTE(A565, " ", "@", LEN(A565)-LEN(SUBSTITUTE(A565," ",""))))))</f>
        <v/>
      </c>
      <c r="BW565" s="76">
        <f>TRIM(LEFT(A565,FIND(" ",A565&amp;" ")-1))</f>
        <v/>
      </c>
      <c r="BX565">
        <f>+IF(BV565=BV564,"Same","Diff")</f>
        <v/>
      </c>
      <c r="BY565">
        <f>IF(BX565="Same",IF(BW565=BW564,"same","Diff"))</f>
        <v/>
      </c>
    </row>
    <row r="566" ht="17" customHeight="1">
      <c r="A566" s="60" t="inlineStr">
        <is>
          <t>Ross Hewison</t>
        </is>
      </c>
      <c r="B566" s="119" t="n"/>
      <c r="C566" s="119" t="n"/>
      <c r="D566" s="119" t="n"/>
      <c r="E566" s="119" t="n"/>
      <c r="F566" s="119" t="n"/>
      <c r="G566" s="119" t="n"/>
      <c r="H566" s="119" t="n"/>
      <c r="I566" s="119" t="n"/>
      <c r="J566" s="118" t="n"/>
      <c r="K566" s="118" t="n"/>
      <c r="L566" s="118" t="n">
        <v>1</v>
      </c>
      <c r="M566" s="118" t="n">
        <v>1</v>
      </c>
      <c r="N566" s="118" t="n"/>
      <c r="O566" s="118" t="n"/>
      <c r="P566" s="118" t="n"/>
      <c r="Q566" s="118" t="n"/>
      <c r="R566" s="118" t="n"/>
      <c r="S566" s="118" t="n"/>
      <c r="T566" s="118" t="n"/>
      <c r="U566" s="118" t="n"/>
      <c r="V566" s="118" t="n"/>
      <c r="W566" s="118" t="n"/>
      <c r="X566" s="118" t="n"/>
      <c r="Y566" s="118" t="n"/>
      <c r="Z566" s="118" t="n"/>
      <c r="AA566" s="118" t="n"/>
      <c r="AB566" s="118" t="n"/>
      <c r="AC566" s="118" t="n"/>
      <c r="AD566" s="118" t="n"/>
      <c r="AE566" s="118" t="n"/>
      <c r="AF566" s="118" t="n"/>
      <c r="AG566" s="118" t="n"/>
      <c r="AH566" s="118" t="n"/>
      <c r="AI566" s="118" t="n"/>
      <c r="AJ566" s="118" t="n"/>
      <c r="AK566" s="118" t="n"/>
      <c r="AL566" s="118" t="n"/>
      <c r="AM566" s="118" t="n"/>
      <c r="AN566" s="118" t="n"/>
      <c r="AO566" s="118" t="n"/>
      <c r="AP566" s="118" t="n"/>
      <c r="AQ566" s="118" t="n"/>
      <c r="AR566" s="118" t="n"/>
      <c r="AS566" s="118" t="n"/>
      <c r="AT566" s="118" t="n"/>
      <c r="AU566" s="118" t="n"/>
      <c r="AV566" s="118" t="n"/>
      <c r="AW566" s="118" t="n"/>
      <c r="AX566" s="118" t="n"/>
      <c r="AY566" s="118" t="n"/>
      <c r="AZ566" s="118" t="n"/>
      <c r="BA566" s="118" t="n"/>
      <c r="BB566" s="118" t="n"/>
      <c r="BC566" s="118" t="n"/>
      <c r="BD566" s="118" t="n"/>
      <c r="BE566" s="118" t="n"/>
      <c r="BF566" s="118" t="n"/>
      <c r="BG566" s="118" t="n"/>
      <c r="BH566" s="118" t="n"/>
      <c r="BI566" s="118" t="n"/>
      <c r="BJ566" s="118" t="n"/>
      <c r="BK566" s="118" t="n"/>
      <c r="BL566" s="118" t="n"/>
      <c r="BM566" s="118" t="n"/>
      <c r="BN566" s="118" t="n"/>
      <c r="BO566" s="118" t="n"/>
      <c r="BP566" s="118" t="n"/>
      <c r="BQ566" s="118" t="n"/>
      <c r="BR566" s="118" t="n"/>
      <c r="BS566" s="118" t="n"/>
      <c r="BT566" s="118">
        <f>COUNTIF(B566:BS566,1)</f>
        <v/>
      </c>
      <c r="BV566" s="76">
        <f>TRIM(RIGHT(A566, LEN(A566) - FIND("@", SUBSTITUTE(A566, " ", "@", LEN(A566)-LEN(SUBSTITUTE(A566," ",""))))))</f>
        <v/>
      </c>
      <c r="BW566" s="76">
        <f>TRIM(LEFT(A566,FIND(" ",A566&amp;" ")-1))</f>
        <v/>
      </c>
      <c r="BX566">
        <f>+IF(BV566=BV565,"Same","Diff")</f>
        <v/>
      </c>
      <c r="BY566">
        <f>IF(BX566="Same",IF(BW566=BW565,"same","Diff"))</f>
        <v/>
      </c>
    </row>
    <row r="567" ht="17" customHeight="1">
      <c r="A567" s="59" t="inlineStr">
        <is>
          <t>Chris Heyer</t>
        </is>
      </c>
      <c r="B567" s="117" t="n"/>
      <c r="C567" s="117" t="n"/>
      <c r="D567" s="117" t="n"/>
      <c r="E567" s="117" t="n"/>
      <c r="F567" s="117" t="n"/>
      <c r="G567" s="117" t="n"/>
      <c r="H567" s="117" t="n"/>
      <c r="I567" s="117" t="n"/>
      <c r="J567" s="118" t="n"/>
      <c r="K567" s="118" t="n"/>
      <c r="L567" s="118" t="n"/>
      <c r="M567" s="118" t="n"/>
      <c r="N567" s="118" t="n"/>
      <c r="O567" s="118" t="n">
        <v>1</v>
      </c>
      <c r="P567" s="118" t="n"/>
      <c r="Q567" s="118" t="n">
        <v>1</v>
      </c>
      <c r="R567" s="118" t="n">
        <v>1</v>
      </c>
      <c r="S567" s="118" t="n">
        <v>1</v>
      </c>
      <c r="T567" s="118" t="n">
        <v>1</v>
      </c>
      <c r="U567" s="118" t="n">
        <v>1</v>
      </c>
      <c r="V567" s="118" t="n">
        <v>1</v>
      </c>
      <c r="W567" s="130" t="n">
        <v>1</v>
      </c>
      <c r="X567" s="118" t="n">
        <v>1</v>
      </c>
      <c r="Y567" s="118" t="n">
        <v>1</v>
      </c>
      <c r="Z567" s="118" t="n">
        <v>1</v>
      </c>
      <c r="AA567" s="118" t="n">
        <v>1</v>
      </c>
      <c r="AB567" s="118" t="n"/>
      <c r="AC567" s="118" t="n"/>
      <c r="AD567" s="118" t="n"/>
      <c r="AE567" s="118" t="n"/>
      <c r="AF567" s="118" t="n"/>
      <c r="AG567" s="118" t="n"/>
      <c r="AH567" s="118" t="n"/>
      <c r="AI567" s="118" t="n"/>
      <c r="AJ567" s="118" t="n"/>
      <c r="AK567" s="118" t="n"/>
      <c r="AL567" s="118" t="n"/>
      <c r="AM567" s="118" t="n"/>
      <c r="AN567" s="118" t="n"/>
      <c r="AO567" s="118" t="n"/>
      <c r="AP567" s="118" t="n"/>
      <c r="AQ567" s="118" t="n"/>
      <c r="AR567" s="118" t="n"/>
      <c r="AS567" s="118" t="n"/>
      <c r="AT567" s="118" t="n"/>
      <c r="AU567" s="118" t="n"/>
      <c r="AV567" s="118" t="n"/>
      <c r="AW567" s="118" t="n"/>
      <c r="AX567" s="118" t="n"/>
      <c r="AY567" s="118" t="n"/>
      <c r="AZ567" s="118" t="n"/>
      <c r="BA567" s="118" t="n"/>
      <c r="BB567" s="118" t="n"/>
      <c r="BC567" s="118" t="n"/>
      <c r="BD567" s="118" t="n"/>
      <c r="BE567" s="118" t="n"/>
      <c r="BF567" s="118" t="n"/>
      <c r="BG567" s="118" t="n"/>
      <c r="BH567" s="118" t="n"/>
      <c r="BI567" s="118" t="n"/>
      <c r="BJ567" s="118" t="n"/>
      <c r="BK567" s="118" t="n"/>
      <c r="BL567" s="118" t="n"/>
      <c r="BM567" s="118" t="n"/>
      <c r="BN567" s="118" t="n"/>
      <c r="BO567" s="118" t="n"/>
      <c r="BP567" s="118" t="n"/>
      <c r="BQ567" s="118" t="n"/>
      <c r="BR567" s="118" t="n"/>
      <c r="BS567" s="118" t="n"/>
      <c r="BT567" s="118">
        <f>COUNTIF(B567:BS567,1)</f>
        <v/>
      </c>
      <c r="BV567" s="76">
        <f>TRIM(RIGHT(A567, LEN(A567) - FIND("@", SUBSTITUTE(A567, " ", "@", LEN(A567)-LEN(SUBSTITUTE(A567," ",""))))))</f>
        <v/>
      </c>
      <c r="BW567" s="76">
        <f>TRIM(LEFT(A567,FIND(" ",A567&amp;" ")-1))</f>
        <v/>
      </c>
      <c r="BX567">
        <f>+IF(BV567=BV566,"Same","Diff")</f>
        <v/>
      </c>
      <c r="BY567">
        <f>IF(BX567="Same",IF(BW567=BW566,"same","Diff"))</f>
        <v/>
      </c>
    </row>
    <row r="568" ht="17" customHeight="1">
      <c r="A568" s="59" t="inlineStr">
        <is>
          <t>Kingsley Hibbard</t>
        </is>
      </c>
      <c r="B568" s="117" t="n"/>
      <c r="C568" s="117" t="n"/>
      <c r="D568" s="117" t="n">
        <v>1</v>
      </c>
      <c r="E568" s="117" t="n"/>
      <c r="F568" s="117" t="n"/>
      <c r="G568" s="117" t="n"/>
      <c r="H568" s="117" t="n"/>
      <c r="I568" s="117" t="n"/>
      <c r="J568" s="118" t="n"/>
      <c r="K568" s="118" t="n"/>
      <c r="L568" s="118" t="n"/>
      <c r="M568" s="118" t="n"/>
      <c r="N568" s="118" t="n"/>
      <c r="O568" s="130" t="n">
        <v>1</v>
      </c>
      <c r="P568" s="118" t="n"/>
      <c r="Q568" s="118" t="n"/>
      <c r="R568" s="118" t="n"/>
      <c r="S568" s="118" t="n"/>
      <c r="T568" s="118" t="n"/>
      <c r="U568" s="118" t="n"/>
      <c r="V568" s="118" t="n">
        <v>1</v>
      </c>
      <c r="W568" s="118" t="n"/>
      <c r="X568" s="118" t="n"/>
      <c r="Y568" s="118" t="n"/>
      <c r="Z568" s="118" t="n"/>
      <c r="AA568" s="118" t="n"/>
      <c r="AB568" s="118" t="n"/>
      <c r="AC568" s="118" t="n"/>
      <c r="AD568" s="118" t="n"/>
      <c r="AE568" s="118" t="n"/>
      <c r="AF568" s="118" t="n"/>
      <c r="AG568" s="118" t="n"/>
      <c r="AH568" s="118" t="n"/>
      <c r="AI568" s="118" t="n"/>
      <c r="AJ568" s="118" t="n"/>
      <c r="AK568" s="118" t="n"/>
      <c r="AL568" s="118" t="n"/>
      <c r="AM568" s="118" t="n"/>
      <c r="AN568" s="118" t="n"/>
      <c r="AO568" s="118" t="n"/>
      <c r="AP568" s="118" t="n"/>
      <c r="AQ568" s="118" t="n"/>
      <c r="AR568" s="118" t="n"/>
      <c r="AS568" s="118" t="n"/>
      <c r="AT568" s="118" t="n"/>
      <c r="AU568" s="118" t="n"/>
      <c r="AV568" s="118" t="n"/>
      <c r="AW568" s="118" t="n"/>
      <c r="AX568" s="118" t="n"/>
      <c r="AY568" s="118" t="n"/>
      <c r="AZ568" s="118" t="n"/>
      <c r="BA568" s="118" t="n"/>
      <c r="BB568" s="118" t="n"/>
      <c r="BC568" s="118" t="n"/>
      <c r="BD568" s="118" t="n"/>
      <c r="BE568" s="118" t="n"/>
      <c r="BF568" s="118" t="n"/>
      <c r="BG568" s="118" t="n"/>
      <c r="BH568" s="118" t="n"/>
      <c r="BI568" s="118" t="n"/>
      <c r="BJ568" s="118" t="n"/>
      <c r="BK568" s="118" t="n"/>
      <c r="BL568" s="118" t="n"/>
      <c r="BM568" s="118" t="n"/>
      <c r="BN568" s="118" t="n"/>
      <c r="BO568" s="118" t="n"/>
      <c r="BP568" s="118" t="n"/>
      <c r="BQ568" s="118" t="n"/>
      <c r="BR568" s="118" t="n"/>
      <c r="BS568" s="118" t="n"/>
      <c r="BT568" s="118">
        <f>COUNTIF(B568:BS568,1)</f>
        <v/>
      </c>
      <c r="BV568" s="76">
        <f>TRIM(RIGHT(A568, LEN(A568) - FIND("@", SUBSTITUTE(A568, " ", "@", LEN(A568)-LEN(SUBSTITUTE(A568," ",""))))))</f>
        <v/>
      </c>
      <c r="BW568" s="76">
        <f>TRIM(LEFT(A568,FIND(" ",A568&amp;" ")-1))</f>
        <v/>
      </c>
      <c r="BX568">
        <f>+IF(BV568=BV567,"Same","Diff")</f>
        <v/>
      </c>
      <c r="BY568">
        <f>IF(BX568="Same",IF(BW568=BW567,"same","Diff"))</f>
        <v/>
      </c>
    </row>
    <row r="569" ht="17" customHeight="1">
      <c r="A569" s="59" t="inlineStr">
        <is>
          <t>John Hicks</t>
        </is>
      </c>
      <c r="B569" s="117" t="n"/>
      <c r="C569" s="117" t="n"/>
      <c r="D569" s="117" t="n"/>
      <c r="E569" s="117" t="n"/>
      <c r="F569" s="117" t="n"/>
      <c r="G569" s="117" t="n"/>
      <c r="H569" s="117" t="n">
        <v>1</v>
      </c>
      <c r="I569" s="117" t="n">
        <v>1</v>
      </c>
      <c r="J569" s="118" t="n"/>
      <c r="K569" s="118" t="n"/>
      <c r="L569" s="118" t="n"/>
      <c r="M569" s="118" t="n"/>
      <c r="N569" s="118" t="n"/>
      <c r="O569" s="118" t="n"/>
      <c r="P569" s="118" t="n"/>
      <c r="Q569" s="118" t="n"/>
      <c r="R569" s="118" t="n"/>
      <c r="S569" s="118" t="n"/>
      <c r="T569" s="118" t="n"/>
      <c r="U569" s="118" t="n"/>
      <c r="V569" s="118" t="n"/>
      <c r="W569" s="118" t="n"/>
      <c r="X569" s="118" t="n"/>
      <c r="Y569" s="118" t="n"/>
      <c r="Z569" s="118" t="n"/>
      <c r="AA569" s="118" t="n"/>
      <c r="AB569" s="118" t="n"/>
      <c r="AC569" s="118" t="n"/>
      <c r="AD569" s="118" t="n"/>
      <c r="AE569" s="118" t="n"/>
      <c r="AF569" s="118" t="n"/>
      <c r="AG569" s="118" t="n"/>
      <c r="AH569" s="118" t="n"/>
      <c r="AI569" s="118" t="n"/>
      <c r="AJ569" s="118" t="n"/>
      <c r="AK569" s="118" t="n"/>
      <c r="AL569" s="118" t="n"/>
      <c r="AM569" s="118" t="n"/>
      <c r="AN569" s="118" t="n"/>
      <c r="AO569" s="118" t="n"/>
      <c r="AP569" s="118" t="n"/>
      <c r="AQ569" s="118" t="n"/>
      <c r="AR569" s="118" t="n"/>
      <c r="AS569" s="118" t="n"/>
      <c r="AT569" s="118" t="n"/>
      <c r="AU569" s="118" t="n"/>
      <c r="AV569" s="118" t="n"/>
      <c r="AW569" s="118" t="n"/>
      <c r="AX569" s="118" t="n"/>
      <c r="AY569" s="118" t="n"/>
      <c r="AZ569" s="118" t="n"/>
      <c r="BA569" s="118" t="n"/>
      <c r="BB569" s="118" t="n"/>
      <c r="BC569" s="118" t="n"/>
      <c r="BD569" s="118" t="n"/>
      <c r="BE569" s="118" t="n"/>
      <c r="BF569" s="118" t="n"/>
      <c r="BG569" s="118" t="n"/>
      <c r="BH569" s="118" t="n"/>
      <c r="BI569" s="118" t="n"/>
      <c r="BJ569" s="118" t="n"/>
      <c r="BK569" s="118" t="n"/>
      <c r="BL569" s="118" t="n"/>
      <c r="BM569" s="118" t="n"/>
      <c r="BN569" s="118" t="n"/>
      <c r="BO569" s="118" t="n"/>
      <c r="BP569" s="118" t="n"/>
      <c r="BQ569" s="118" t="n"/>
      <c r="BR569" s="118" t="n"/>
      <c r="BS569" s="118" t="n"/>
      <c r="BT569" s="118">
        <f>COUNTIF(B569:BS569,1)</f>
        <v/>
      </c>
      <c r="BV569" s="76">
        <f>TRIM(RIGHT(A569, LEN(A569) - FIND("@", SUBSTITUTE(A569, " ", "@", LEN(A569)-LEN(SUBSTITUTE(A569," ",""))))))</f>
        <v/>
      </c>
      <c r="BW569" s="76">
        <f>TRIM(LEFT(A569,FIND(" ",A569&amp;" ")-1))</f>
        <v/>
      </c>
      <c r="BX569">
        <f>+IF(BV569=BV568,"Same","Diff")</f>
        <v/>
      </c>
      <c r="BY569">
        <f>IF(BX569="Same",IF(BW569=BW568,"same","Diff"))</f>
        <v/>
      </c>
    </row>
    <row r="570" ht="17" customHeight="1">
      <c r="A570" s="61" t="inlineStr">
        <is>
          <t>Cameron Hill</t>
        </is>
      </c>
      <c r="B570" s="120" t="n"/>
      <c r="C570" s="120" t="n"/>
      <c r="D570" s="120" t="n"/>
      <c r="E570" s="120" t="n"/>
      <c r="F570" s="120" t="n"/>
      <c r="G570" s="120" t="n"/>
      <c r="H570" s="120" t="n"/>
      <c r="I570" s="120" t="n"/>
      <c r="J570" s="118" t="n"/>
      <c r="K570" s="118" t="n"/>
      <c r="L570" s="118" t="n"/>
      <c r="M570" s="118" t="n"/>
      <c r="N570" s="118" t="n"/>
      <c r="O570" s="118" t="n"/>
      <c r="P570" s="118" t="n"/>
      <c r="Q570" s="118" t="n"/>
      <c r="R570" s="118" t="n"/>
      <c r="S570" s="118" t="n"/>
      <c r="T570" s="118" t="n"/>
      <c r="U570" s="118" t="n"/>
      <c r="V570" s="118" t="n"/>
      <c r="W570" s="118" t="n"/>
      <c r="X570" s="118" t="n"/>
      <c r="Y570" s="118" t="n"/>
      <c r="Z570" s="118" t="n"/>
      <c r="AA570" s="118" t="n"/>
      <c r="AB570" s="118" t="n"/>
      <c r="AC570" s="118" t="n"/>
      <c r="AD570" s="118" t="n"/>
      <c r="AE570" s="118" t="n"/>
      <c r="AF570" s="118" t="n"/>
      <c r="AG570" s="118" t="n"/>
      <c r="AH570" s="118" t="n"/>
      <c r="AI570" s="118" t="n"/>
      <c r="AJ570" s="118" t="n"/>
      <c r="AK570" s="118" t="n"/>
      <c r="AL570" s="118" t="n"/>
      <c r="AM570" s="118" t="n"/>
      <c r="AN570" s="118" t="n"/>
      <c r="AO570" s="118" t="n"/>
      <c r="AP570" s="118" t="n"/>
      <c r="AQ570" s="118" t="n"/>
      <c r="AR570" s="118" t="n"/>
      <c r="AS570" s="118" t="n"/>
      <c r="AT570" s="118" t="n"/>
      <c r="AU570" s="118" t="n"/>
      <c r="AV570" s="118" t="n"/>
      <c r="AW570" s="118" t="n"/>
      <c r="AX570" s="118" t="n"/>
      <c r="AY570" s="118" t="n"/>
      <c r="AZ570" s="118" t="n"/>
      <c r="BA570" s="118" t="n"/>
      <c r="BB570" s="118" t="n"/>
      <c r="BC570" s="118" t="n"/>
      <c r="BD570" s="118" t="n"/>
      <c r="BE570" s="118" t="n"/>
      <c r="BF570" s="118" t="n"/>
      <c r="BG570" s="118" t="n"/>
      <c r="BH570" s="118" t="n"/>
      <c r="BI570" s="118" t="n"/>
      <c r="BJ570" s="118" t="n"/>
      <c r="BK570" s="118" t="n"/>
      <c r="BL570" s="118" t="n"/>
      <c r="BM570" s="118" t="n"/>
      <c r="BN570" s="118" t="n"/>
      <c r="BO570" s="118" t="n">
        <v>1</v>
      </c>
      <c r="BP570" s="118" t="n">
        <v>1</v>
      </c>
      <c r="BQ570" s="118" t="n">
        <v>1</v>
      </c>
      <c r="BR570" s="118" t="n">
        <v>1</v>
      </c>
      <c r="BS570" s="118" t="n">
        <v>1</v>
      </c>
      <c r="BT570" s="118">
        <f>COUNTIF(B570:BS570,1)</f>
        <v/>
      </c>
      <c r="BV570" s="76">
        <f>TRIM(RIGHT(A570, LEN(A570) - FIND("@", SUBSTITUTE(A570, " ", "@", LEN(A570)-LEN(SUBSTITUTE(A570," ",""))))))</f>
        <v/>
      </c>
      <c r="BW570" s="76">
        <f>TRIM(LEFT(A570,FIND(" ",A570&amp;" ")-1))</f>
        <v/>
      </c>
      <c r="BX570">
        <f>+IF(BV570=BV569,"Same","Diff")</f>
        <v/>
      </c>
      <c r="BY570">
        <f>IF(BX570="Same",IF(BW570=BW569,"same","Diff"))</f>
        <v/>
      </c>
    </row>
    <row r="571" ht="17" customHeight="1">
      <c r="A571" s="62" t="inlineStr">
        <is>
          <t>Deane Hill</t>
        </is>
      </c>
      <c r="B571" s="121" t="n"/>
      <c r="C571" s="121" t="n"/>
      <c r="D571" s="121" t="n"/>
      <c r="E571" s="121" t="n"/>
      <c r="F571" s="121" t="n"/>
      <c r="G571" s="121" t="n"/>
      <c r="H571" s="121" t="n"/>
      <c r="I571" s="121" t="n"/>
      <c r="J571" s="118" t="n"/>
      <c r="K571" s="118" t="n"/>
      <c r="L571" s="118" t="n"/>
      <c r="M571" s="118" t="n"/>
      <c r="N571" s="118" t="n"/>
      <c r="O571" s="118" t="n"/>
      <c r="P571" s="118" t="n"/>
      <c r="Q571" s="118" t="n"/>
      <c r="R571" s="118" t="n"/>
      <c r="S571" s="130" t="n">
        <v>1</v>
      </c>
      <c r="T571" s="118" t="n"/>
      <c r="U571" s="118" t="n"/>
      <c r="V571" s="118" t="n"/>
      <c r="W571" s="118" t="n"/>
      <c r="X571" s="118" t="n"/>
      <c r="Y571" s="118" t="n"/>
      <c r="Z571" s="118" t="n"/>
      <c r="AA571" s="118" t="n"/>
      <c r="AB571" s="118" t="n"/>
      <c r="AC571" s="118" t="n"/>
      <c r="AD571" s="118" t="n"/>
      <c r="AE571" s="118" t="n"/>
      <c r="AF571" s="118" t="n"/>
      <c r="AG571" s="118" t="n"/>
      <c r="AH571" s="118" t="n"/>
      <c r="AI571" s="118" t="n"/>
      <c r="AJ571" s="118" t="n"/>
      <c r="AK571" s="118" t="n"/>
      <c r="AL571" s="118" t="n"/>
      <c r="AM571" s="118" t="n"/>
      <c r="AN571" s="118" t="n"/>
      <c r="AO571" s="118" t="n"/>
      <c r="AP571" s="118" t="n"/>
      <c r="AQ571" s="118" t="n"/>
      <c r="AR571" s="118" t="n"/>
      <c r="AS571" s="118" t="n"/>
      <c r="AT571" s="118" t="n"/>
      <c r="AU571" s="118" t="n"/>
      <c r="AV571" s="118" t="n"/>
      <c r="AW571" s="118" t="n"/>
      <c r="AX571" s="118" t="n"/>
      <c r="AY571" s="118" t="n"/>
      <c r="AZ571" s="118" t="n"/>
      <c r="BA571" s="118" t="n"/>
      <c r="BB571" s="118" t="n"/>
      <c r="BC571" s="118" t="n"/>
      <c r="BD571" s="118" t="n"/>
      <c r="BE571" s="118" t="n"/>
      <c r="BF571" s="118" t="n"/>
      <c r="BG571" s="118" t="n"/>
      <c r="BH571" s="118" t="n"/>
      <c r="BI571" s="118" t="n"/>
      <c r="BJ571" s="118" t="n"/>
      <c r="BK571" s="118" t="n"/>
      <c r="BL571" s="118" t="n"/>
      <c r="BM571" s="118" t="n"/>
      <c r="BN571" s="118" t="n"/>
      <c r="BO571" s="118" t="n"/>
      <c r="BP571" s="118" t="n"/>
      <c r="BQ571" s="118" t="n"/>
      <c r="BR571" s="118" t="n"/>
      <c r="BS571" s="118" t="n"/>
      <c r="BT571" s="118">
        <f>COUNTIF(B571:BS571,1)</f>
        <v/>
      </c>
      <c r="BV571" s="76">
        <f>TRIM(RIGHT(A571, LEN(A571) - FIND("@", SUBSTITUTE(A571, " ", "@", LEN(A571)-LEN(SUBSTITUTE(A571," ",""))))))</f>
        <v/>
      </c>
      <c r="BW571" s="76">
        <f>TRIM(LEFT(A571,FIND(" ",A571&amp;" ")-1))</f>
        <v/>
      </c>
      <c r="BX571">
        <f>+IF(BV571=BV570,"Same","Diff")</f>
        <v/>
      </c>
      <c r="BY571">
        <f>IF(BX571="Same",IF(BW571=BW570,"same","Diff"))</f>
        <v/>
      </c>
    </row>
    <row r="572" ht="17" customHeight="1">
      <c r="A572" s="59" t="inlineStr">
        <is>
          <t>Lorraine Hill</t>
        </is>
      </c>
      <c r="B572" s="117" t="n"/>
      <c r="C572" s="117" t="n"/>
      <c r="D572" s="117" t="n"/>
      <c r="E572" s="117" t="n">
        <v>1</v>
      </c>
      <c r="F572" s="117" t="n">
        <v>1</v>
      </c>
      <c r="G572" s="117" t="n"/>
      <c r="H572" s="117" t="n"/>
      <c r="I572" s="117" t="n"/>
      <c r="J572" s="118" t="n"/>
      <c r="K572" s="118" t="n"/>
      <c r="L572" s="118" t="n"/>
      <c r="M572" s="118" t="n"/>
      <c r="N572" s="118" t="n"/>
      <c r="O572" s="118" t="n"/>
      <c r="P572" s="118" t="n"/>
      <c r="Q572" s="118" t="n"/>
      <c r="R572" s="118" t="n"/>
      <c r="S572" s="118" t="n"/>
      <c r="T572" s="118" t="n"/>
      <c r="U572" s="118" t="n"/>
      <c r="V572" s="118" t="n"/>
      <c r="W572" s="118" t="n"/>
      <c r="X572" s="118" t="n"/>
      <c r="Y572" s="118" t="n"/>
      <c r="Z572" s="118" t="n"/>
      <c r="AA572" s="118" t="n"/>
      <c r="AB572" s="118" t="n"/>
      <c r="AC572" s="118" t="n"/>
      <c r="AD572" s="118" t="n"/>
      <c r="AE572" s="118" t="n"/>
      <c r="AF572" s="118" t="n"/>
      <c r="AG572" s="118" t="n"/>
      <c r="AH572" s="118" t="n"/>
      <c r="AI572" s="118" t="n"/>
      <c r="AJ572" s="118" t="n"/>
      <c r="AK572" s="118" t="n"/>
      <c r="AL572" s="118" t="n"/>
      <c r="AM572" s="118" t="n"/>
      <c r="AN572" s="118" t="n"/>
      <c r="AO572" s="118" t="n"/>
      <c r="AP572" s="118" t="n"/>
      <c r="AQ572" s="118" t="n"/>
      <c r="AR572" s="118" t="n"/>
      <c r="AS572" s="118" t="n"/>
      <c r="AT572" s="118" t="n"/>
      <c r="AU572" s="118" t="n"/>
      <c r="AV572" s="118" t="n"/>
      <c r="AW572" s="118" t="n"/>
      <c r="AX572" s="118" t="n"/>
      <c r="AY572" s="118" t="n"/>
      <c r="AZ572" s="118" t="n"/>
      <c r="BA572" s="118" t="n"/>
      <c r="BB572" s="118" t="n"/>
      <c r="BC572" s="118" t="n"/>
      <c r="BD572" s="118" t="n"/>
      <c r="BE572" s="118" t="n"/>
      <c r="BF572" s="118" t="n"/>
      <c r="BG572" s="118" t="n"/>
      <c r="BH572" s="118" t="n"/>
      <c r="BI572" s="118" t="n"/>
      <c r="BJ572" s="118" t="n"/>
      <c r="BK572" s="118" t="n"/>
      <c r="BL572" s="118" t="n"/>
      <c r="BM572" s="118" t="n"/>
      <c r="BN572" s="118" t="n"/>
      <c r="BO572" s="118" t="n"/>
      <c r="BP572" s="118" t="n"/>
      <c r="BQ572" s="118" t="n"/>
      <c r="BR572" s="118" t="n"/>
      <c r="BS572" s="118" t="n"/>
      <c r="BT572" s="118">
        <f>COUNTIF(B572:BS572,1)</f>
        <v/>
      </c>
      <c r="BV572" s="76">
        <f>TRIM(RIGHT(A572, LEN(A572) - FIND("@", SUBSTITUTE(A572, " ", "@", LEN(A572)-LEN(SUBSTITUTE(A572," ",""))))))</f>
        <v/>
      </c>
      <c r="BW572" s="76">
        <f>TRIM(LEFT(A572,FIND(" ",A572&amp;" ")-1))</f>
        <v/>
      </c>
      <c r="BX572">
        <f>+IF(BV572=BV571,"Same","Diff")</f>
        <v/>
      </c>
      <c r="BY572">
        <f>IF(BX572="Same",IF(BW572=BW571,"same","Diff"))</f>
        <v/>
      </c>
    </row>
    <row r="573" ht="17" customHeight="1">
      <c r="A573" s="60" t="inlineStr">
        <is>
          <t>Tony Hill</t>
        </is>
      </c>
      <c r="B573" s="119" t="n"/>
      <c r="C573" s="119" t="n"/>
      <c r="D573" s="119" t="n"/>
      <c r="E573" s="119" t="n">
        <v>1</v>
      </c>
      <c r="F573" s="119" t="n"/>
      <c r="G573" s="119" t="n"/>
      <c r="H573" s="119" t="n"/>
      <c r="I573" s="119" t="n"/>
      <c r="J573" s="118" t="n"/>
      <c r="K573" s="118" t="n"/>
      <c r="L573" s="118" t="n"/>
      <c r="M573" s="118" t="n"/>
      <c r="N573" s="118" t="n"/>
      <c r="O573" s="118" t="n"/>
      <c r="P573" s="118" t="n"/>
      <c r="Q573" s="118" t="n"/>
      <c r="R573" s="118" t="n"/>
      <c r="S573" s="118" t="n"/>
      <c r="T573" s="118" t="n"/>
      <c r="U573" s="118" t="n"/>
      <c r="V573" s="118" t="n"/>
      <c r="W573" s="118" t="n"/>
      <c r="X573" s="118" t="n"/>
      <c r="Y573" s="118" t="n"/>
      <c r="Z573" s="118" t="n"/>
      <c r="AA573" s="118" t="n"/>
      <c r="AB573" s="118" t="n"/>
      <c r="AC573" s="118" t="n"/>
      <c r="AD573" s="118" t="n"/>
      <c r="AE573" s="118" t="n"/>
      <c r="AF573" s="118" t="n"/>
      <c r="AG573" s="118" t="n"/>
      <c r="AH573" s="118" t="n"/>
      <c r="AI573" s="118" t="n"/>
      <c r="AJ573" s="118" t="n"/>
      <c r="AK573" s="118" t="n"/>
      <c r="AL573" s="118" t="n"/>
      <c r="AM573" s="118" t="n"/>
      <c r="AN573" s="118" t="n"/>
      <c r="AO573" s="118" t="n"/>
      <c r="AP573" s="118" t="n"/>
      <c r="AQ573" s="118" t="n"/>
      <c r="AR573" s="118" t="n"/>
      <c r="AS573" s="118" t="n"/>
      <c r="AT573" s="118" t="n"/>
      <c r="AU573" s="118" t="n"/>
      <c r="AV573" s="118" t="n"/>
      <c r="AW573" s="118" t="n"/>
      <c r="AX573" s="118" t="n"/>
      <c r="AY573" s="118" t="n"/>
      <c r="AZ573" s="118" t="n"/>
      <c r="BA573" s="118" t="n"/>
      <c r="BB573" s="118" t="n"/>
      <c r="BC573" s="118" t="n"/>
      <c r="BD573" s="118" t="n"/>
      <c r="BE573" s="118" t="n"/>
      <c r="BF573" s="118" t="n"/>
      <c r="BG573" s="118" t="n"/>
      <c r="BH573" s="118" t="n"/>
      <c r="BI573" s="118" t="n"/>
      <c r="BJ573" s="118" t="n"/>
      <c r="BK573" s="118" t="n"/>
      <c r="BL573" s="118" t="n"/>
      <c r="BM573" s="118" t="n"/>
      <c r="BN573" s="118" t="n"/>
      <c r="BO573" s="118" t="n"/>
      <c r="BP573" s="118" t="n"/>
      <c r="BQ573" s="118" t="n"/>
      <c r="BR573" s="118" t="n"/>
      <c r="BS573" s="118" t="n"/>
      <c r="BT573" s="118">
        <f>COUNTIF(B573:BS573,1)</f>
        <v/>
      </c>
      <c r="BV573" s="76">
        <f>TRIM(RIGHT(A573, LEN(A573) - FIND("@", SUBSTITUTE(A573, " ", "@", LEN(A573)-LEN(SUBSTITUTE(A573," ",""))))))</f>
        <v/>
      </c>
      <c r="BW573" s="76">
        <f>TRIM(LEFT(A573,FIND(" ",A573&amp;" ")-1))</f>
        <v/>
      </c>
      <c r="BX573">
        <f>+IF(BV573=BV572,"Same","Diff")</f>
        <v/>
      </c>
      <c r="BY573">
        <f>IF(BX573="Same",IF(BW573=BW572,"same","Diff"))</f>
        <v/>
      </c>
    </row>
    <row r="574" ht="17" customHeight="1">
      <c r="A574" s="60" t="inlineStr">
        <is>
          <t>Joe Hills</t>
        </is>
      </c>
      <c r="B574" s="119" t="n"/>
      <c r="C574" s="119" t="n"/>
      <c r="D574" s="119" t="n"/>
      <c r="E574" s="119" t="n"/>
      <c r="F574" s="119" t="n">
        <v>1</v>
      </c>
      <c r="G574" s="119" t="n"/>
      <c r="H574" s="119" t="n"/>
      <c r="I574" s="119" t="n"/>
      <c r="J574" s="118" t="n"/>
      <c r="K574" s="118" t="n"/>
      <c r="L574" s="118" t="n"/>
      <c r="M574" s="118" t="n"/>
      <c r="N574" s="118" t="n"/>
      <c r="O574" s="118" t="n"/>
      <c r="P574" s="118" t="n"/>
      <c r="Q574" s="118" t="n"/>
      <c r="R574" s="118" t="n"/>
      <c r="S574" s="118" t="n"/>
      <c r="T574" s="118" t="n"/>
      <c r="U574" s="118" t="n"/>
      <c r="V574" s="118" t="n"/>
      <c r="W574" s="118" t="n"/>
      <c r="X574" s="118" t="n"/>
      <c r="Y574" s="118" t="n"/>
      <c r="Z574" s="118" t="n"/>
      <c r="AA574" s="118" t="n"/>
      <c r="AB574" s="118" t="n"/>
      <c r="AC574" s="118" t="n"/>
      <c r="AD574" s="118" t="n"/>
      <c r="AE574" s="118" t="n"/>
      <c r="AF574" s="118" t="n"/>
      <c r="AG574" s="118" t="n"/>
      <c r="AH574" s="118" t="n"/>
      <c r="AI574" s="118" t="n"/>
      <c r="AJ574" s="118" t="n"/>
      <c r="AK574" s="118" t="n"/>
      <c r="AL574" s="118" t="n"/>
      <c r="AM574" s="118" t="n"/>
      <c r="AN574" s="118" t="n"/>
      <c r="AO574" s="118" t="n"/>
      <c r="AP574" s="118" t="n"/>
      <c r="AQ574" s="118" t="n"/>
      <c r="AR574" s="118" t="n"/>
      <c r="AS574" s="118" t="n"/>
      <c r="AT574" s="118" t="n"/>
      <c r="AU574" s="118" t="n"/>
      <c r="AV574" s="118" t="n"/>
      <c r="AW574" s="118" t="n"/>
      <c r="AX574" s="118" t="n"/>
      <c r="AY574" s="118" t="n"/>
      <c r="AZ574" s="118" t="n"/>
      <c r="BA574" s="118" t="n"/>
      <c r="BB574" s="118" t="n"/>
      <c r="BC574" s="118" t="n"/>
      <c r="BD574" s="118" t="n"/>
      <c r="BE574" s="118" t="n"/>
      <c r="BF574" s="118" t="n"/>
      <c r="BG574" s="118" t="n"/>
      <c r="BH574" s="118" t="n"/>
      <c r="BI574" s="118" t="n"/>
      <c r="BJ574" s="118" t="n"/>
      <c r="BK574" s="118" t="n"/>
      <c r="BL574" s="118" t="n"/>
      <c r="BM574" s="118" t="n"/>
      <c r="BN574" s="118" t="n"/>
      <c r="BO574" s="118" t="n"/>
      <c r="BP574" s="118" t="n"/>
      <c r="BQ574" s="118" t="n"/>
      <c r="BR574" s="118" t="n"/>
      <c r="BS574" s="118" t="n"/>
      <c r="BT574" s="118">
        <f>COUNTIF(B574:BS574,1)</f>
        <v/>
      </c>
      <c r="BV574" s="76">
        <f>TRIM(RIGHT(A574, LEN(A574) - FIND("@", SUBSTITUTE(A574, " ", "@", LEN(A574)-LEN(SUBSTITUTE(A574," ",""))))))</f>
        <v/>
      </c>
      <c r="BW574" s="76">
        <f>TRIM(LEFT(A574,FIND(" ",A574&amp;" ")-1))</f>
        <v/>
      </c>
      <c r="BX574">
        <f>+IF(BV574=BV573,"Same","Diff")</f>
        <v/>
      </c>
      <c r="BY574">
        <f>IF(BX574="Same",IF(BW574=BW573,"same","Diff"))</f>
        <v/>
      </c>
    </row>
    <row r="575" ht="17" customHeight="1">
      <c r="A575" s="59" t="inlineStr">
        <is>
          <t>Peter Hills</t>
        </is>
      </c>
      <c r="B575" s="117" t="n"/>
      <c r="C575" s="117" t="n"/>
      <c r="D575" s="117" t="n"/>
      <c r="E575" s="117" t="n"/>
      <c r="F575" s="117" t="n"/>
      <c r="G575" s="117" t="n"/>
      <c r="H575" s="117" t="n"/>
      <c r="I575" s="117" t="n"/>
      <c r="J575" s="118" t="n"/>
      <c r="K575" s="118" t="n"/>
      <c r="L575" s="118" t="n"/>
      <c r="M575" s="118" t="n"/>
      <c r="N575" s="118" t="n"/>
      <c r="O575" s="118" t="n"/>
      <c r="P575" s="118" t="n"/>
      <c r="Q575" s="118" t="n"/>
      <c r="R575" s="118" t="n"/>
      <c r="S575" s="118" t="n"/>
      <c r="T575" s="118" t="n"/>
      <c r="U575" s="118" t="n"/>
      <c r="V575" s="118" t="n"/>
      <c r="W575" s="118" t="n"/>
      <c r="X575" s="118" t="n"/>
      <c r="Y575" s="118" t="n"/>
      <c r="Z575" s="118" t="n"/>
      <c r="AA575" s="118" t="n"/>
      <c r="AB575" s="118" t="n"/>
      <c r="AC575" s="118" t="n"/>
      <c r="AD575" s="118" t="n"/>
      <c r="AE575" s="118" t="n"/>
      <c r="AF575" s="118" t="n"/>
      <c r="AG575" s="118" t="n"/>
      <c r="AH575" s="118" t="n"/>
      <c r="AI575" s="118" t="n">
        <v>1</v>
      </c>
      <c r="AJ575" s="118" t="n">
        <v>1</v>
      </c>
      <c r="AK575" s="118" t="n"/>
      <c r="AL575" s="118" t="n"/>
      <c r="AM575" s="118" t="n"/>
      <c r="AN575" s="118" t="n"/>
      <c r="AO575" s="118" t="n"/>
      <c r="AP575" s="118" t="n"/>
      <c r="AQ575" s="118" t="n"/>
      <c r="AR575" s="118" t="n"/>
      <c r="AS575" s="118" t="n"/>
      <c r="AT575" s="118" t="n"/>
      <c r="AU575" s="118" t="n"/>
      <c r="AV575" s="118" t="n"/>
      <c r="AW575" s="118" t="n"/>
      <c r="AX575" s="118" t="n"/>
      <c r="AY575" s="118" t="n"/>
      <c r="AZ575" s="118" t="n"/>
      <c r="BA575" s="118" t="n"/>
      <c r="BB575" s="118" t="n"/>
      <c r="BC575" s="118" t="n"/>
      <c r="BD575" s="118" t="n"/>
      <c r="BE575" s="118" t="n"/>
      <c r="BF575" s="118" t="n"/>
      <c r="BG575" s="118" t="n"/>
      <c r="BH575" s="118" t="n"/>
      <c r="BI575" s="118" t="n"/>
      <c r="BJ575" s="118" t="n"/>
      <c r="BK575" s="118" t="n"/>
      <c r="BL575" s="118" t="n"/>
      <c r="BM575" s="118" t="n"/>
      <c r="BN575" s="118" t="n"/>
      <c r="BO575" s="118" t="n"/>
      <c r="BP575" s="118" t="n"/>
      <c r="BQ575" s="118" t="n"/>
      <c r="BR575" s="118" t="n"/>
      <c r="BS575" s="118" t="n"/>
      <c r="BT575" s="118">
        <f>COUNTIF(B575:BS575,1)</f>
        <v/>
      </c>
      <c r="BV575" s="76">
        <f>TRIM(RIGHT(A575, LEN(A575) - FIND("@", SUBSTITUTE(A575, " ", "@", LEN(A575)-LEN(SUBSTITUTE(A575," ",""))))))</f>
        <v/>
      </c>
      <c r="BW575" s="76">
        <f>TRIM(LEFT(A575,FIND(" ",A575&amp;" ")-1))</f>
        <v/>
      </c>
      <c r="BX575">
        <f>+IF(BV575=BV574,"Same","Diff")</f>
        <v/>
      </c>
      <c r="BY575">
        <f>IF(BX575="Same",IF(BW575=BW574,"same","Diff"))</f>
        <v/>
      </c>
    </row>
    <row r="576" ht="17" customHeight="1">
      <c r="A576" s="59" t="inlineStr">
        <is>
          <t>James Hinchcliffe</t>
        </is>
      </c>
      <c r="B576" s="117" t="n"/>
      <c r="C576" s="117" t="n"/>
      <c r="D576" s="117" t="n"/>
      <c r="E576" s="117" t="n"/>
      <c r="F576" s="117" t="n"/>
      <c r="G576" s="117" t="n"/>
      <c r="H576" s="117" t="n"/>
      <c r="I576" s="117" t="n"/>
      <c r="J576" s="118" t="n"/>
      <c r="K576" s="118" t="n"/>
      <c r="L576" s="118" t="n"/>
      <c r="M576" s="118" t="n"/>
      <c r="N576" s="118" t="n"/>
      <c r="O576" s="118" t="n"/>
      <c r="P576" s="118" t="n"/>
      <c r="Q576" s="118" t="n"/>
      <c r="R576" s="118" t="n"/>
      <c r="S576" s="118" t="n"/>
      <c r="T576" s="118" t="n"/>
      <c r="U576" s="118" t="n"/>
      <c r="V576" s="118" t="n"/>
      <c r="W576" s="118" t="n"/>
      <c r="X576" s="118" t="n"/>
      <c r="Y576" s="118" t="n"/>
      <c r="Z576" s="118" t="n"/>
      <c r="AA576" s="118" t="n"/>
      <c r="AB576" s="118" t="n"/>
      <c r="AC576" s="118" t="n"/>
      <c r="AD576" s="118" t="n"/>
      <c r="AE576" s="118" t="n"/>
      <c r="AF576" s="118" t="n"/>
      <c r="AG576" s="118" t="n"/>
      <c r="AH576" s="118" t="n"/>
      <c r="AI576" s="118" t="n"/>
      <c r="AJ576" s="118" t="n"/>
      <c r="AK576" s="118" t="n"/>
      <c r="AL576" s="118" t="n"/>
      <c r="AM576" s="118" t="n"/>
      <c r="AN576" s="118" t="n"/>
      <c r="AO576" s="118" t="n"/>
      <c r="AP576" s="118" t="n"/>
      <c r="AQ576" s="118" t="n"/>
      <c r="AR576" s="118" t="n"/>
      <c r="AS576" s="118" t="n"/>
      <c r="AT576" s="118" t="n"/>
      <c r="AU576" s="118" t="n"/>
      <c r="AV576" s="118" t="n"/>
      <c r="AW576" s="118" t="n"/>
      <c r="AX576" s="118" t="n"/>
      <c r="AY576" s="118" t="n"/>
      <c r="AZ576" s="118" t="n"/>
      <c r="BA576" s="118" t="n"/>
      <c r="BB576" s="118" t="n"/>
      <c r="BC576" s="118" t="n"/>
      <c r="BD576" s="118" t="n"/>
      <c r="BE576" s="118" t="n"/>
      <c r="BF576" s="118" t="n"/>
      <c r="BG576" s="118" t="n"/>
      <c r="BH576" s="118" t="n"/>
      <c r="BI576" s="118" t="n"/>
      <c r="BJ576" s="118" t="n"/>
      <c r="BK576" s="118" t="n"/>
      <c r="BL576" s="118" t="n">
        <v>1</v>
      </c>
      <c r="BM576" s="118" t="n"/>
      <c r="BN576" s="118" t="n"/>
      <c r="BO576" s="118" t="n"/>
      <c r="BP576" s="118" t="n"/>
      <c r="BQ576" s="118" t="n"/>
      <c r="BR576" s="118" t="n"/>
      <c r="BS576" s="118" t="n"/>
      <c r="BT576" s="118">
        <f>COUNTIF(B576:BS576,1)</f>
        <v/>
      </c>
      <c r="BV576" s="76">
        <f>TRIM(RIGHT(A576, LEN(A576) - FIND("@", SUBSTITUTE(A576, " ", "@", LEN(A576)-LEN(SUBSTITUTE(A576," ",""))))))</f>
        <v/>
      </c>
      <c r="BW576" s="76">
        <f>TRIM(LEFT(A576,FIND(" ",A576&amp;" ")-1))</f>
        <v/>
      </c>
      <c r="BX576">
        <f>+IF(BV576=BV575,"Same","Diff")</f>
        <v/>
      </c>
      <c r="BY576">
        <f>IF(BX576="Same",IF(BW576=BW575,"same","Diff"))</f>
        <v/>
      </c>
    </row>
    <row r="577" ht="17" customHeight="1">
      <c r="A577" s="60" t="inlineStr">
        <is>
          <t>Bruce Hindhaugh</t>
        </is>
      </c>
      <c r="B577" s="119" t="n"/>
      <c r="C577" s="119" t="n"/>
      <c r="D577" s="119" t="n"/>
      <c r="E577" s="119" t="n"/>
      <c r="F577" s="119" t="n"/>
      <c r="G577" s="119" t="n"/>
      <c r="H577" s="119" t="n"/>
      <c r="I577" s="119" t="n">
        <v>1</v>
      </c>
      <c r="J577" s="118" t="n">
        <v>1</v>
      </c>
      <c r="K577" s="118" t="n"/>
      <c r="L577" s="118" t="n">
        <v>1</v>
      </c>
      <c r="M577" s="118" t="n"/>
      <c r="N577" s="118" t="n"/>
      <c r="O577" s="118" t="n">
        <v>1</v>
      </c>
      <c r="P577" s="118" t="n">
        <v>1</v>
      </c>
      <c r="Q577" s="118" t="n"/>
      <c r="R577" s="118" t="n">
        <v>1</v>
      </c>
      <c r="S577" s="118" t="n">
        <v>1</v>
      </c>
      <c r="T577" s="118" t="n"/>
      <c r="U577" s="118" t="n"/>
      <c r="V577" s="118" t="n"/>
      <c r="W577" s="118" t="n"/>
      <c r="X577" s="118" t="n"/>
      <c r="Y577" s="118" t="n"/>
      <c r="Z577" s="118" t="n"/>
      <c r="AA577" s="118" t="n"/>
      <c r="AB577" s="118" t="n"/>
      <c r="AC577" s="118" t="n"/>
      <c r="AD577" s="118" t="n"/>
      <c r="AE577" s="118" t="n"/>
      <c r="AF577" s="118" t="n"/>
      <c r="AG577" s="118" t="n"/>
      <c r="AH577" s="118" t="n"/>
      <c r="AI577" s="118" t="n"/>
      <c r="AJ577" s="118" t="n"/>
      <c r="AK577" s="118" t="n"/>
      <c r="AL577" s="118" t="n"/>
      <c r="AM577" s="118" t="n"/>
      <c r="AN577" s="118" t="n"/>
      <c r="AO577" s="118" t="n"/>
      <c r="AP577" s="118" t="n"/>
      <c r="AQ577" s="118" t="n"/>
      <c r="AR577" s="118" t="n"/>
      <c r="AS577" s="118" t="n"/>
      <c r="AT577" s="118" t="n"/>
      <c r="AU577" s="118" t="n"/>
      <c r="AV577" s="118" t="n"/>
      <c r="AW577" s="118" t="n"/>
      <c r="AX577" s="118" t="n"/>
      <c r="AY577" s="118" t="n"/>
      <c r="AZ577" s="118" t="n"/>
      <c r="BA577" s="118" t="n"/>
      <c r="BB577" s="118" t="n"/>
      <c r="BC577" s="118" t="n"/>
      <c r="BD577" s="118" t="n"/>
      <c r="BE577" s="118" t="n"/>
      <c r="BF577" s="118" t="n"/>
      <c r="BG577" s="118" t="n"/>
      <c r="BH577" s="118" t="n"/>
      <c r="BI577" s="118" t="n"/>
      <c r="BJ577" s="118" t="n"/>
      <c r="BK577" s="118" t="n"/>
      <c r="BL577" s="118" t="n"/>
      <c r="BM577" s="118" t="n"/>
      <c r="BN577" s="118" t="n"/>
      <c r="BO577" s="118" t="n"/>
      <c r="BP577" s="118" t="n"/>
      <c r="BQ577" s="118" t="n"/>
      <c r="BR577" s="118" t="n"/>
      <c r="BS577" s="118" t="n"/>
      <c r="BT577" s="118">
        <f>COUNTIF(B577:BS577,1)</f>
        <v/>
      </c>
      <c r="BV577" s="76">
        <f>TRIM(RIGHT(A577, LEN(A577) - FIND("@", SUBSTITUTE(A577, " ", "@", LEN(A577)-LEN(SUBSTITUTE(A577," ",""))))))</f>
        <v/>
      </c>
      <c r="BW577" s="76">
        <f>TRIM(LEFT(A577,FIND(" ",A577&amp;" ")-1))</f>
        <v/>
      </c>
      <c r="BX577">
        <f>+IF(BV577=BV576,"Same","Diff")</f>
        <v/>
      </c>
      <c r="BY577">
        <f>IF(BX577="Same",IF(BW577=BW576,"same","Diff"))</f>
        <v/>
      </c>
    </row>
    <row r="578" ht="17" customHeight="1">
      <c r="A578" s="60" t="inlineStr">
        <is>
          <t>Ian Hindmarsh</t>
        </is>
      </c>
      <c r="B578" s="119" t="n"/>
      <c r="C578" s="119" t="n"/>
      <c r="D578" s="119" t="n"/>
      <c r="E578" s="119" t="n"/>
      <c r="F578" s="119" t="n"/>
      <c r="G578" s="119" t="n"/>
      <c r="H578" s="119" t="n">
        <v>1</v>
      </c>
      <c r="I578" s="119" t="n"/>
      <c r="J578" s="118" t="n"/>
      <c r="K578" s="118" t="n">
        <v>1</v>
      </c>
      <c r="L578" s="118" t="n"/>
      <c r="M578" s="118" t="n"/>
      <c r="N578" s="118" t="n"/>
      <c r="O578" s="118" t="n"/>
      <c r="P578" s="118" t="n"/>
      <c r="Q578" s="118" t="n"/>
      <c r="R578" s="118" t="n"/>
      <c r="S578" s="118" t="n"/>
      <c r="T578" s="118" t="n"/>
      <c r="U578" s="118" t="n"/>
      <c r="V578" s="118" t="n"/>
      <c r="W578" s="118" t="n"/>
      <c r="X578" s="118" t="n"/>
      <c r="Y578" s="118" t="n"/>
      <c r="Z578" s="118" t="n"/>
      <c r="AA578" s="118" t="n"/>
      <c r="AB578" s="118" t="n"/>
      <c r="AC578" s="118" t="n"/>
      <c r="AD578" s="118" t="n"/>
      <c r="AE578" s="118" t="n"/>
      <c r="AF578" s="118" t="n"/>
      <c r="AG578" s="118" t="n"/>
      <c r="AH578" s="118" t="n"/>
      <c r="AI578" s="118" t="n"/>
      <c r="AJ578" s="118" t="n"/>
      <c r="AK578" s="118" t="n"/>
      <c r="AL578" s="118" t="n"/>
      <c r="AM578" s="118" t="n"/>
      <c r="AN578" s="118" t="n"/>
      <c r="AO578" s="118" t="n"/>
      <c r="AP578" s="118" t="n"/>
      <c r="AQ578" s="118" t="n"/>
      <c r="AR578" s="118" t="n"/>
      <c r="AS578" s="118" t="n"/>
      <c r="AT578" s="118" t="n"/>
      <c r="AU578" s="118" t="n"/>
      <c r="AV578" s="118" t="n"/>
      <c r="AW578" s="118" t="n"/>
      <c r="AX578" s="118" t="n"/>
      <c r="AY578" s="118" t="n"/>
      <c r="AZ578" s="118" t="n"/>
      <c r="BA578" s="118" t="n"/>
      <c r="BB578" s="118" t="n"/>
      <c r="BC578" s="118" t="n"/>
      <c r="BD578" s="118" t="n"/>
      <c r="BE578" s="118" t="n"/>
      <c r="BF578" s="118" t="n"/>
      <c r="BG578" s="118" t="n"/>
      <c r="BH578" s="118" t="n"/>
      <c r="BI578" s="118" t="n"/>
      <c r="BJ578" s="118" t="n"/>
      <c r="BK578" s="118" t="n"/>
      <c r="BL578" s="118" t="n"/>
      <c r="BM578" s="118" t="n"/>
      <c r="BN578" s="118" t="n"/>
      <c r="BO578" s="118" t="n"/>
      <c r="BP578" s="118" t="n"/>
      <c r="BQ578" s="118" t="n"/>
      <c r="BR578" s="118" t="n"/>
      <c r="BS578" s="118" t="n"/>
      <c r="BT578" s="118">
        <f>COUNTIF(B578:BS578,1)</f>
        <v/>
      </c>
      <c r="BV578" s="76">
        <f>TRIM(RIGHT(A578, LEN(A578) - FIND("@", SUBSTITUTE(A578, " ", "@", LEN(A578)-LEN(SUBSTITUTE(A578," ",""))))))</f>
        <v/>
      </c>
      <c r="BW578" s="76">
        <f>TRIM(LEFT(A578,FIND(" ",A578&amp;" ")-1))</f>
        <v/>
      </c>
      <c r="BX578">
        <f>+IF(BV578=BV577,"Same","Diff")</f>
        <v/>
      </c>
      <c r="BY578">
        <f>IF(BX578="Same",IF(BW578=BW577,"same","Diff"))</f>
        <v/>
      </c>
    </row>
    <row r="579" ht="17" customHeight="1">
      <c r="A579" s="59" t="inlineStr">
        <is>
          <t>Trevor Hine</t>
        </is>
      </c>
      <c r="B579" s="117" t="n"/>
      <c r="C579" s="117" t="n"/>
      <c r="D579" s="117" t="n"/>
      <c r="E579" s="117" t="n"/>
      <c r="F579" s="117" t="n"/>
      <c r="G579" s="117" t="n"/>
      <c r="H579" s="117" t="n"/>
      <c r="I579" s="117" t="n"/>
      <c r="J579" s="118" t="n"/>
      <c r="K579" s="118" t="n"/>
      <c r="L579" s="118" t="n"/>
      <c r="M579" s="118" t="n"/>
      <c r="N579" s="118" t="n"/>
      <c r="O579" s="118" t="n"/>
      <c r="P579" s="118" t="n"/>
      <c r="Q579" s="118" t="n"/>
      <c r="R579" s="118" t="n"/>
      <c r="S579" s="118" t="n"/>
      <c r="T579" s="118" t="n"/>
      <c r="U579" s="118" t="n"/>
      <c r="V579" s="118" t="n">
        <v>1</v>
      </c>
      <c r="W579" s="118" t="n"/>
      <c r="X579" s="118" t="n"/>
      <c r="Y579" s="118" t="n"/>
      <c r="Z579" s="118" t="n"/>
      <c r="AA579" s="118" t="n">
        <v>1</v>
      </c>
      <c r="AB579" s="118" t="n">
        <v>1</v>
      </c>
      <c r="AC579" s="118" t="n"/>
      <c r="AD579" s="118" t="n"/>
      <c r="AE579" s="118" t="n"/>
      <c r="AF579" s="118" t="n"/>
      <c r="AG579" s="118" t="n"/>
      <c r="AH579" s="118" t="n"/>
      <c r="AI579" s="118" t="n"/>
      <c r="AJ579" s="118" t="n"/>
      <c r="AK579" s="118" t="n"/>
      <c r="AL579" s="118" t="n"/>
      <c r="AM579" s="118" t="n"/>
      <c r="AN579" s="118" t="n"/>
      <c r="AO579" s="118" t="n"/>
      <c r="AP579" s="118" t="n"/>
      <c r="AQ579" s="118" t="n"/>
      <c r="AR579" s="118" t="n"/>
      <c r="AS579" s="118" t="n"/>
      <c r="AT579" s="118" t="n"/>
      <c r="AU579" s="118" t="n"/>
      <c r="AV579" s="118" t="n"/>
      <c r="AW579" s="118" t="n"/>
      <c r="AX579" s="118" t="n"/>
      <c r="AY579" s="118" t="n"/>
      <c r="AZ579" s="118" t="n"/>
      <c r="BA579" s="118" t="n"/>
      <c r="BB579" s="118" t="n"/>
      <c r="BC579" s="118" t="n"/>
      <c r="BD579" s="118" t="n"/>
      <c r="BE579" s="118" t="n"/>
      <c r="BF579" s="118" t="n"/>
      <c r="BG579" s="118" t="n"/>
      <c r="BH579" s="118" t="n"/>
      <c r="BI579" s="118" t="n"/>
      <c r="BJ579" s="118" t="n"/>
      <c r="BK579" s="118" t="n"/>
      <c r="BL579" s="118" t="n"/>
      <c r="BM579" s="118" t="n"/>
      <c r="BN579" s="118" t="n"/>
      <c r="BO579" s="118" t="n"/>
      <c r="BP579" s="118" t="n"/>
      <c r="BQ579" s="118" t="n"/>
      <c r="BR579" s="118" t="n"/>
      <c r="BS579" s="118" t="n"/>
      <c r="BT579" s="118">
        <f>COUNTIF(B579:BS579,1)</f>
        <v/>
      </c>
      <c r="BV579" s="76">
        <f>TRIM(RIGHT(A579, LEN(A579) - FIND("@", SUBSTITUTE(A579, " ", "@", LEN(A579)-LEN(SUBSTITUTE(A579," ",""))))))</f>
        <v/>
      </c>
      <c r="BW579" s="76">
        <f>TRIM(LEFT(A579,FIND(" ",A579&amp;" ")-1))</f>
        <v/>
      </c>
      <c r="BX579">
        <f>+IF(BV579=BV578,"Same","Diff")</f>
        <v/>
      </c>
      <c r="BY579">
        <f>IF(BX579="Same",IF(BW579=BW578,"same","Diff"))</f>
        <v/>
      </c>
    </row>
    <row r="580" ht="17" customHeight="1">
      <c r="A580" s="59" t="inlineStr">
        <is>
          <t>Gary Hinton</t>
        </is>
      </c>
      <c r="B580" s="117" t="n"/>
      <c r="C580" s="117" t="n"/>
      <c r="D580" s="117" t="n"/>
      <c r="E580" s="117" t="n"/>
      <c r="F580" s="117" t="n"/>
      <c r="G580" s="117" t="n"/>
      <c r="H580" s="117" t="n"/>
      <c r="I580" s="117" t="n"/>
      <c r="J580" s="118" t="n"/>
      <c r="K580" s="118" t="n"/>
      <c r="L580" s="118" t="n"/>
      <c r="M580" s="118" t="n"/>
      <c r="N580" s="118" t="n"/>
      <c r="O580" s="118" t="n"/>
      <c r="P580" s="118" t="n"/>
      <c r="Q580" s="118" t="n"/>
      <c r="R580" s="118" t="n"/>
      <c r="S580" s="118" t="n"/>
      <c r="T580" s="118" t="n"/>
      <c r="U580" s="118" t="n"/>
      <c r="V580" s="118" t="n"/>
      <c r="W580" s="118" t="n"/>
      <c r="X580" s="118" t="n"/>
      <c r="Y580" s="118" t="n">
        <v>1</v>
      </c>
      <c r="Z580" s="118" t="n"/>
      <c r="AA580" s="118" t="n"/>
      <c r="AB580" s="118" t="n"/>
      <c r="AC580" s="118" t="n"/>
      <c r="AD580" s="118" t="n"/>
      <c r="AE580" s="118" t="n">
        <v>1</v>
      </c>
      <c r="AF580" s="118" t="n"/>
      <c r="AG580" s="118" t="n"/>
      <c r="AH580" s="118" t="n"/>
      <c r="AI580" s="118" t="n"/>
      <c r="AJ580" s="118" t="n"/>
      <c r="AK580" s="118" t="n"/>
      <c r="AL580" s="118" t="n"/>
      <c r="AM580" s="118" t="n"/>
      <c r="AN580" s="118" t="n"/>
      <c r="AO580" s="118" t="n"/>
      <c r="AP580" s="118" t="n"/>
      <c r="AQ580" s="118" t="n"/>
      <c r="AR580" s="118" t="n"/>
      <c r="AS580" s="118" t="n"/>
      <c r="AT580" s="118" t="n"/>
      <c r="AU580" s="118" t="n"/>
      <c r="AV580" s="118" t="n"/>
      <c r="AW580" s="118" t="n"/>
      <c r="AX580" s="118" t="n"/>
      <c r="AY580" s="118" t="n"/>
      <c r="AZ580" s="118" t="n"/>
      <c r="BA580" s="118" t="n"/>
      <c r="BB580" s="118" t="n"/>
      <c r="BC580" s="118" t="n"/>
      <c r="BD580" s="118" t="n"/>
      <c r="BE580" s="118" t="n"/>
      <c r="BF580" s="118" t="n"/>
      <c r="BG580" s="118" t="n"/>
      <c r="BH580" s="118" t="n"/>
      <c r="BI580" s="118" t="n"/>
      <c r="BJ580" s="118" t="n"/>
      <c r="BK580" s="118" t="n"/>
      <c r="BL580" s="118" t="n"/>
      <c r="BM580" s="118" t="n"/>
      <c r="BN580" s="118" t="n"/>
      <c r="BO580" s="118" t="n"/>
      <c r="BP580" s="118" t="n"/>
      <c r="BQ580" s="118" t="n"/>
      <c r="BR580" s="118" t="n"/>
      <c r="BS580" s="118" t="n"/>
      <c r="BT580" s="118">
        <f>COUNTIF(B580:BS580,1)</f>
        <v/>
      </c>
      <c r="BV580" s="76">
        <f>TRIM(RIGHT(A580, LEN(A580) - FIND("@", SUBSTITUTE(A580, " ", "@", LEN(A580)-LEN(SUBSTITUTE(A580," ",""))))))</f>
        <v/>
      </c>
      <c r="BW580" s="76">
        <f>TRIM(LEFT(A580,FIND(" ",A580&amp;" ")-1))</f>
        <v/>
      </c>
      <c r="BX580">
        <f>+IF(BV580=BV579,"Same","Diff")</f>
        <v/>
      </c>
      <c r="BY580">
        <f>IF(BX580="Same",IF(BW580=BW579,"same","Diff"))</f>
        <v/>
      </c>
    </row>
    <row r="581" ht="17" customHeight="1">
      <c r="A581" s="67" t="inlineStr">
        <is>
          <t>Ray Hislop</t>
        </is>
      </c>
      <c r="B581" s="126" t="n"/>
      <c r="C581" s="126" t="n"/>
      <c r="D581" s="126" t="n"/>
      <c r="E581" s="126" t="n"/>
      <c r="F581" s="126" t="n"/>
      <c r="G581" s="126" t="n"/>
      <c r="H581" s="126" t="n"/>
      <c r="I581" s="126" t="n"/>
      <c r="J581" s="118" t="n"/>
      <c r="K581" s="118" t="n"/>
      <c r="L581" s="118" t="n"/>
      <c r="M581" s="118" t="n"/>
      <c r="N581" s="118" t="n"/>
      <c r="O581" s="118" t="n"/>
      <c r="P581" s="118" t="n"/>
      <c r="Q581" s="118" t="n"/>
      <c r="R581" s="118" t="n"/>
      <c r="S581" s="118" t="n"/>
      <c r="T581" s="118" t="n"/>
      <c r="U581" s="118" t="n"/>
      <c r="V581" s="118" t="n"/>
      <c r="W581" s="118" t="n"/>
      <c r="X581" s="118" t="n"/>
      <c r="Y581" s="118" t="n"/>
      <c r="Z581" s="118" t="n"/>
      <c r="AA581" s="118" t="n"/>
      <c r="AB581" s="118" t="n"/>
      <c r="AC581" s="118" t="n"/>
      <c r="AD581" s="118" t="n"/>
      <c r="AE581" s="118" t="n"/>
      <c r="AF581" s="118" t="n"/>
      <c r="AG581" s="118" t="n"/>
      <c r="AH581" s="118" t="n"/>
      <c r="AI581" s="118" t="n"/>
      <c r="AJ581" s="118" t="n"/>
      <c r="AK581" s="118" t="n"/>
      <c r="AL581" s="118" t="n"/>
      <c r="AM581" s="118" t="n">
        <v>1</v>
      </c>
      <c r="AN581" s="118" t="n"/>
      <c r="AO581" s="118" t="n">
        <v>1</v>
      </c>
      <c r="AP581" s="118" t="n"/>
      <c r="AQ581" s="118" t="n"/>
      <c r="AR581" s="118" t="n"/>
      <c r="AS581" s="118" t="n"/>
      <c r="AT581" s="118" t="n"/>
      <c r="AU581" s="118" t="n"/>
      <c r="AV581" s="118" t="n"/>
      <c r="AW581" s="118" t="n"/>
      <c r="AX581" s="118" t="n"/>
      <c r="AY581" s="118" t="n"/>
      <c r="AZ581" s="118" t="n"/>
      <c r="BA581" s="118" t="n"/>
      <c r="BB581" s="118" t="n"/>
      <c r="BC581" s="118" t="n"/>
      <c r="BD581" s="118" t="n"/>
      <c r="BE581" s="118" t="n"/>
      <c r="BF581" s="118" t="n"/>
      <c r="BG581" s="118" t="n"/>
      <c r="BH581" s="118" t="n"/>
      <c r="BI581" s="118" t="n"/>
      <c r="BJ581" s="118" t="n"/>
      <c r="BK581" s="118" t="n"/>
      <c r="BL581" s="118" t="n"/>
      <c r="BM581" s="118" t="n"/>
      <c r="BN581" s="118" t="n"/>
      <c r="BO581" s="118" t="n"/>
      <c r="BP581" s="118" t="n"/>
      <c r="BQ581" s="118" t="n"/>
      <c r="BR581" s="118" t="n"/>
      <c r="BS581" s="118" t="n"/>
      <c r="BT581" s="118">
        <f>COUNTIF(B581:BS581,1)</f>
        <v/>
      </c>
      <c r="BV581" s="76">
        <f>TRIM(RIGHT(A581, LEN(A581) - FIND("@", SUBSTITUTE(A581, " ", "@", LEN(A581)-LEN(SUBSTITUTE(A581," ",""))))))</f>
        <v/>
      </c>
      <c r="BW581" s="76">
        <f>TRIM(LEFT(A581,FIND(" ",A581&amp;" ")-1))</f>
        <v/>
      </c>
      <c r="BX581">
        <f>+IF(BV581=BV580,"Same","Diff")</f>
        <v/>
      </c>
      <c r="BY581">
        <f>IF(BX581="Same",IF(BW581=BW580,"same","Diff"))</f>
        <v/>
      </c>
    </row>
    <row r="582" ht="17" customHeight="1">
      <c r="A582" s="59" t="inlineStr">
        <is>
          <t>David Hobbs</t>
        </is>
      </c>
      <c r="B582" s="117" t="n"/>
      <c r="C582" s="117" t="n"/>
      <c r="D582" s="117" t="n"/>
      <c r="E582" s="117" t="n"/>
      <c r="F582" s="117" t="n"/>
      <c r="G582" s="117" t="n"/>
      <c r="H582" s="117" t="n"/>
      <c r="I582" s="117" t="n"/>
      <c r="J582" s="118" t="n"/>
      <c r="K582" s="118" t="n"/>
      <c r="L582" s="118" t="n"/>
      <c r="M582" s="118" t="n"/>
      <c r="N582" s="118" t="n"/>
      <c r="O582" s="118" t="n"/>
      <c r="P582" s="118" t="n"/>
      <c r="Q582" s="118" t="n"/>
      <c r="R582" s="118" t="n"/>
      <c r="S582" s="118" t="n"/>
      <c r="T582" s="118" t="n"/>
      <c r="U582" s="118" t="n"/>
      <c r="V582" s="118" t="n"/>
      <c r="W582" s="118" t="n">
        <v>1</v>
      </c>
      <c r="X582" s="118" t="n">
        <v>1</v>
      </c>
      <c r="Y582" s="118" t="n"/>
      <c r="Z582" s="118" t="n"/>
      <c r="AA582" s="118" t="n"/>
      <c r="AB582" s="118" t="n"/>
      <c r="AC582" s="118" t="n"/>
      <c r="AD582" s="118" t="n"/>
      <c r="AE582" s="118" t="n"/>
      <c r="AF582" s="118" t="n"/>
      <c r="AG582" s="118" t="n"/>
      <c r="AH582" s="118" t="n"/>
      <c r="AI582" s="118" t="n"/>
      <c r="AJ582" s="118" t="n"/>
      <c r="AK582" s="118" t="n"/>
      <c r="AL582" s="118" t="n"/>
      <c r="AM582" s="118" t="n"/>
      <c r="AN582" s="118" t="n"/>
      <c r="AO582" s="118" t="n"/>
      <c r="AP582" s="118" t="n"/>
      <c r="AQ582" s="118" t="n"/>
      <c r="AR582" s="118" t="n"/>
      <c r="AS582" s="118" t="n"/>
      <c r="AT582" s="118" t="n"/>
      <c r="AU582" s="118" t="n"/>
      <c r="AV582" s="118" t="n"/>
      <c r="AW582" s="118" t="n"/>
      <c r="AX582" s="118" t="n"/>
      <c r="AY582" s="118" t="n"/>
      <c r="AZ582" s="118" t="n"/>
      <c r="BA582" s="118" t="n"/>
      <c r="BB582" s="118" t="n"/>
      <c r="BC582" s="118" t="n"/>
      <c r="BD582" s="118" t="n"/>
      <c r="BE582" s="118" t="n"/>
      <c r="BF582" s="118" t="n"/>
      <c r="BG582" s="118" t="n"/>
      <c r="BH582" s="118" t="n"/>
      <c r="BI582" s="118" t="n"/>
      <c r="BJ582" s="118" t="n"/>
      <c r="BK582" s="118" t="n"/>
      <c r="BL582" s="118" t="n"/>
      <c r="BM582" s="118" t="n"/>
      <c r="BN582" s="118" t="n"/>
      <c r="BO582" s="118" t="n"/>
      <c r="BP582" s="118" t="n"/>
      <c r="BQ582" s="118" t="n"/>
      <c r="BR582" s="118" t="n"/>
      <c r="BS582" s="118" t="n"/>
      <c r="BT582" s="118">
        <f>COUNTIF(B582:BS582,1)</f>
        <v/>
      </c>
      <c r="BV582" s="76">
        <f>TRIM(RIGHT(A582, LEN(A582) - FIND("@", SUBSTITUTE(A582, " ", "@", LEN(A582)-LEN(SUBSTITUTE(A582," ",""))))))</f>
        <v/>
      </c>
      <c r="BW582" s="76">
        <f>TRIM(LEFT(A582,FIND(" ",A582&amp;" ")-1))</f>
        <v/>
      </c>
      <c r="BX582">
        <f>+IF(BV582=BV581,"Same","Diff")</f>
        <v/>
      </c>
      <c r="BY582">
        <f>IF(BX582="Same",IF(BW582=BW581,"same","Diff"))</f>
        <v/>
      </c>
    </row>
    <row r="583" ht="17" customHeight="1">
      <c r="A583" s="60" t="inlineStr">
        <is>
          <t>Gary Hodge</t>
        </is>
      </c>
      <c r="B583" s="119" t="n"/>
      <c r="C583" s="119" t="n"/>
      <c r="D583" s="119" t="n"/>
      <c r="E583" s="119" t="n"/>
      <c r="F583" s="119" t="n"/>
      <c r="G583" s="119" t="n"/>
      <c r="H583" s="119" t="n">
        <v>1</v>
      </c>
      <c r="I583" s="119" t="n">
        <v>1</v>
      </c>
      <c r="J583" s="118" t="n">
        <v>1</v>
      </c>
      <c r="K583" s="118" t="n"/>
      <c r="L583" s="118" t="n">
        <v>1</v>
      </c>
      <c r="M583" s="118" t="n"/>
      <c r="N583" s="118" t="n"/>
      <c r="O583" s="118" t="n"/>
      <c r="P583" s="118" t="n"/>
      <c r="Q583" s="118" t="n"/>
      <c r="R583" s="118" t="n"/>
      <c r="S583" s="118" t="n"/>
      <c r="T583" s="118" t="n"/>
      <c r="U583" s="118" t="n"/>
      <c r="V583" s="118" t="n"/>
      <c r="W583" s="118" t="n"/>
      <c r="X583" s="118" t="n"/>
      <c r="Y583" s="118" t="n"/>
      <c r="Z583" s="118" t="n"/>
      <c r="AA583" s="118" t="n"/>
      <c r="AB583" s="118" t="n"/>
      <c r="AC583" s="118" t="n"/>
      <c r="AD583" s="118" t="n"/>
      <c r="AE583" s="118" t="n"/>
      <c r="AF583" s="118" t="n"/>
      <c r="AG583" s="118" t="n"/>
      <c r="AH583" s="118" t="n"/>
      <c r="AI583" s="118" t="n"/>
      <c r="AJ583" s="118" t="n"/>
      <c r="AK583" s="118" t="n"/>
      <c r="AL583" s="118" t="n"/>
      <c r="AM583" s="118" t="n"/>
      <c r="AN583" s="118" t="n"/>
      <c r="AO583" s="118" t="n"/>
      <c r="AP583" s="118" t="n"/>
      <c r="AQ583" s="118" t="n"/>
      <c r="AR583" s="118" t="n"/>
      <c r="AS583" s="118" t="n"/>
      <c r="AT583" s="118" t="n"/>
      <c r="AU583" s="118" t="n"/>
      <c r="AV583" s="118" t="n"/>
      <c r="AW583" s="118" t="n"/>
      <c r="AX583" s="118" t="n"/>
      <c r="AY583" s="118" t="n"/>
      <c r="AZ583" s="118" t="n"/>
      <c r="BA583" s="118" t="n"/>
      <c r="BB583" s="118" t="n"/>
      <c r="BC583" s="118" t="n"/>
      <c r="BD583" s="118" t="n"/>
      <c r="BE583" s="118" t="n"/>
      <c r="BF583" s="118" t="n"/>
      <c r="BG583" s="118" t="n"/>
      <c r="BH583" s="118" t="n"/>
      <c r="BI583" s="118" t="n"/>
      <c r="BJ583" s="118" t="n"/>
      <c r="BK583" s="118" t="n"/>
      <c r="BL583" s="118" t="n"/>
      <c r="BM583" s="118" t="n"/>
      <c r="BN583" s="118" t="n"/>
      <c r="BO583" s="118" t="n"/>
      <c r="BP583" s="118" t="n"/>
      <c r="BQ583" s="118" t="n"/>
      <c r="BR583" s="118" t="n"/>
      <c r="BS583" s="118" t="n"/>
      <c r="BT583" s="118">
        <f>COUNTIF(B583:BS583,1)</f>
        <v/>
      </c>
      <c r="BV583" s="76">
        <f>TRIM(RIGHT(A583, LEN(A583) - FIND("@", SUBSTITUTE(A583, " ", "@", LEN(A583)-LEN(SUBSTITUTE(A583," ",""))))))</f>
        <v/>
      </c>
      <c r="BW583" s="76">
        <f>TRIM(LEFT(A583,FIND(" ",A583&amp;" ")-1))</f>
        <v/>
      </c>
      <c r="BX583">
        <f>+IF(BV583=BV582,"Same","Diff")</f>
        <v/>
      </c>
      <c r="BY583">
        <f>IF(BX583="Same",IF(BW583=BW582,"same","Diff"))</f>
        <v/>
      </c>
    </row>
    <row r="584" ht="17" customHeight="1">
      <c r="A584" s="59" t="inlineStr">
        <is>
          <t>Chris Hodgetts</t>
        </is>
      </c>
      <c r="B584" s="117" t="n"/>
      <c r="C584" s="117" t="n"/>
      <c r="D584" s="117" t="n"/>
      <c r="E584" s="117" t="n"/>
      <c r="F584" s="117" t="n"/>
      <c r="G584" s="117" t="n"/>
      <c r="H584" s="117" t="n"/>
      <c r="I584" s="117" t="n"/>
      <c r="J584" s="118" t="n"/>
      <c r="K584" s="118" t="n"/>
      <c r="L584" s="118" t="n"/>
      <c r="M584" s="118" t="n"/>
      <c r="N584" s="118" t="n"/>
      <c r="O584" s="118" t="n"/>
      <c r="P584" s="118" t="n"/>
      <c r="Q584" s="118" t="n"/>
      <c r="R584" s="118" t="n"/>
      <c r="S584" s="118" t="n"/>
      <c r="T584" s="118" t="n"/>
      <c r="U584" s="118" t="n"/>
      <c r="V584" s="118" t="n"/>
      <c r="W584" s="118" t="n"/>
      <c r="X584" s="118" t="n"/>
      <c r="Y584" s="118" t="n"/>
      <c r="Z584" s="118" t="n"/>
      <c r="AA584" s="118" t="n"/>
      <c r="AB584" s="118" t="n"/>
      <c r="AC584" s="118" t="n">
        <v>1</v>
      </c>
      <c r="AD584" s="118" t="n"/>
      <c r="AE584" s="118" t="n"/>
      <c r="AF584" s="118" t="n"/>
      <c r="AG584" s="118" t="n"/>
      <c r="AH584" s="118" t="n"/>
      <c r="AI584" s="118" t="n"/>
      <c r="AJ584" s="118" t="n"/>
      <c r="AK584" s="118" t="n"/>
      <c r="AL584" s="118" t="n"/>
      <c r="AM584" s="118" t="n"/>
      <c r="AN584" s="118" t="n"/>
      <c r="AO584" s="118" t="n"/>
      <c r="AP584" s="118" t="n"/>
      <c r="AQ584" s="118" t="n"/>
      <c r="AR584" s="118" t="n"/>
      <c r="AS584" s="118" t="n"/>
      <c r="AT584" s="118" t="n"/>
      <c r="AU584" s="118" t="n"/>
      <c r="AV584" s="118" t="n"/>
      <c r="AW584" s="118" t="n"/>
      <c r="AX584" s="118" t="n"/>
      <c r="AY584" s="118" t="n"/>
      <c r="AZ584" s="118" t="n"/>
      <c r="BA584" s="118" t="n"/>
      <c r="BB584" s="118" t="n"/>
      <c r="BC584" s="118" t="n"/>
      <c r="BD584" s="118" t="n"/>
      <c r="BE584" s="118" t="n"/>
      <c r="BF584" s="118" t="n"/>
      <c r="BG584" s="118" t="n"/>
      <c r="BH584" s="118" t="n"/>
      <c r="BI584" s="118" t="n"/>
      <c r="BJ584" s="118" t="n"/>
      <c r="BK584" s="118" t="n"/>
      <c r="BL584" s="118" t="n"/>
      <c r="BM584" s="118" t="n"/>
      <c r="BN584" s="118" t="n"/>
      <c r="BO584" s="118" t="n"/>
      <c r="BP584" s="118" t="n"/>
      <c r="BQ584" s="118" t="n"/>
      <c r="BR584" s="118" t="n"/>
      <c r="BS584" s="118" t="n"/>
      <c r="BT584" s="118">
        <f>COUNTIF(B584:BS584,1)</f>
        <v/>
      </c>
      <c r="BV584" s="76">
        <f>TRIM(RIGHT(A584, LEN(A584) - FIND("@", SUBSTITUTE(A584, " ", "@", LEN(A584)-LEN(SUBSTITUTE(A584," ",""))))))</f>
        <v/>
      </c>
      <c r="BW584" s="76">
        <f>TRIM(LEFT(A584,FIND(" ",A584&amp;" ")-1))</f>
        <v/>
      </c>
      <c r="BX584">
        <f>+IF(BV584=BV583,"Same","Diff")</f>
        <v/>
      </c>
      <c r="BY584">
        <f>IF(BX584="Same",IF(BW584=BW583,"same","Diff"))</f>
        <v/>
      </c>
    </row>
    <row r="585" ht="17" customHeight="1">
      <c r="A585" s="60" t="inlineStr">
        <is>
          <t>Clyde Hodgins</t>
        </is>
      </c>
      <c r="B585" s="119" t="n"/>
      <c r="C585" s="119" t="n"/>
      <c r="D585" s="119" t="n"/>
      <c r="E585" s="119" t="n"/>
      <c r="F585" s="119" t="n"/>
      <c r="G585" s="119" t="n"/>
      <c r="H585" s="119" t="n"/>
      <c r="I585" s="119" t="n">
        <v>1</v>
      </c>
      <c r="J585" s="118" t="n">
        <v>1</v>
      </c>
      <c r="K585" s="118" t="n"/>
      <c r="L585" s="118" t="n">
        <v>1</v>
      </c>
      <c r="M585" s="118" t="n"/>
      <c r="N585" s="118" t="n"/>
      <c r="O585" s="118" t="n"/>
      <c r="P585" s="118" t="n"/>
      <c r="Q585" s="118" t="n"/>
      <c r="R585" s="118" t="n"/>
      <c r="S585" s="118" t="n"/>
      <c r="T585" s="118" t="n"/>
      <c r="U585" s="118" t="n"/>
      <c r="V585" s="118" t="n"/>
      <c r="W585" s="118" t="n"/>
      <c r="X585" s="118" t="n"/>
      <c r="Y585" s="118" t="n"/>
      <c r="Z585" s="118" t="n"/>
      <c r="AA585" s="118" t="n"/>
      <c r="AB585" s="118" t="n"/>
      <c r="AC585" s="118" t="n"/>
      <c r="AD585" s="118" t="n"/>
      <c r="AE585" s="118" t="n"/>
      <c r="AF585" s="118" t="n"/>
      <c r="AG585" s="118" t="n"/>
      <c r="AH585" s="118" t="n"/>
      <c r="AI585" s="118" t="n"/>
      <c r="AJ585" s="118" t="n"/>
      <c r="AK585" s="118" t="n"/>
      <c r="AL585" s="118" t="n"/>
      <c r="AM585" s="118" t="n"/>
      <c r="AN585" s="118" t="n"/>
      <c r="AO585" s="118" t="n"/>
      <c r="AP585" s="118" t="n"/>
      <c r="AQ585" s="118" t="n"/>
      <c r="AR585" s="118" t="n"/>
      <c r="AS585" s="118" t="n"/>
      <c r="AT585" s="118" t="n"/>
      <c r="AU585" s="118" t="n"/>
      <c r="AV585" s="118" t="n"/>
      <c r="AW585" s="118" t="n"/>
      <c r="AX585" s="118" t="n"/>
      <c r="AY585" s="118" t="n"/>
      <c r="AZ585" s="118" t="n"/>
      <c r="BA585" s="118" t="n"/>
      <c r="BB585" s="118" t="n"/>
      <c r="BC585" s="118" t="n"/>
      <c r="BD585" s="118" t="n"/>
      <c r="BE585" s="118" t="n"/>
      <c r="BF585" s="118" t="n"/>
      <c r="BG585" s="118" t="n"/>
      <c r="BH585" s="118" t="n"/>
      <c r="BI585" s="118" t="n"/>
      <c r="BJ585" s="118" t="n"/>
      <c r="BK585" s="118" t="n"/>
      <c r="BL585" s="118" t="n"/>
      <c r="BM585" s="118" t="n"/>
      <c r="BN585" s="118" t="n"/>
      <c r="BO585" s="118" t="n"/>
      <c r="BP585" s="118" t="n"/>
      <c r="BQ585" s="118" t="n"/>
      <c r="BR585" s="118" t="n"/>
      <c r="BS585" s="118" t="n"/>
      <c r="BT585" s="118">
        <f>COUNTIF(B585:BS585,1)</f>
        <v/>
      </c>
      <c r="BV585" s="76">
        <f>TRIM(RIGHT(A585, LEN(A585) - FIND("@", SUBSTITUTE(A585, " ", "@", LEN(A585)-LEN(SUBSTITUTE(A585," ",""))))))</f>
        <v/>
      </c>
      <c r="BW585" s="76">
        <f>TRIM(LEFT(A585,FIND(" ",A585&amp;" ")-1))</f>
        <v/>
      </c>
      <c r="BX585">
        <f>+IF(BV585=BV584,"Same","Diff")</f>
        <v/>
      </c>
      <c r="BY585">
        <f>IF(BX585="Same",IF(BW585=BW584,"same","Diff"))</f>
        <v/>
      </c>
    </row>
    <row r="586" ht="17" customHeight="1">
      <c r="A586" s="60" t="inlineStr">
        <is>
          <t>Bruce Hodgson</t>
        </is>
      </c>
      <c r="B586" s="119" t="n"/>
      <c r="C586" s="119" t="n"/>
      <c r="D586" s="119" t="n"/>
      <c r="E586" s="119" t="n"/>
      <c r="F586" s="119" t="n"/>
      <c r="G586" s="119" t="n">
        <v>1</v>
      </c>
      <c r="H586" s="119" t="n"/>
      <c r="I586" s="119" t="n"/>
      <c r="J586" s="118" t="n"/>
      <c r="K586" s="118" t="n"/>
      <c r="L586" s="118" t="n">
        <v>1</v>
      </c>
      <c r="M586" s="118" t="n"/>
      <c r="N586" s="118" t="n"/>
      <c r="O586" s="118" t="n"/>
      <c r="P586" s="118" t="n"/>
      <c r="Q586" s="118" t="n">
        <v>1</v>
      </c>
      <c r="R586" s="118" t="n">
        <v>1</v>
      </c>
      <c r="S586" s="118" t="n">
        <v>1</v>
      </c>
      <c r="T586" s="118" t="n">
        <v>1</v>
      </c>
      <c r="U586" s="118" t="n"/>
      <c r="V586" s="118" t="n"/>
      <c r="W586" s="118" t="n"/>
      <c r="X586" s="118" t="n"/>
      <c r="Y586" s="118" t="n"/>
      <c r="Z586" s="118" t="n"/>
      <c r="AA586" s="118" t="n"/>
      <c r="AB586" s="118" t="n"/>
      <c r="AC586" s="118" t="n"/>
      <c r="AD586" s="118" t="n"/>
      <c r="AE586" s="118" t="n"/>
      <c r="AF586" s="118" t="n"/>
      <c r="AG586" s="118" t="n"/>
      <c r="AH586" s="118" t="n"/>
      <c r="AI586" s="118" t="n"/>
      <c r="AJ586" s="118" t="n"/>
      <c r="AK586" s="118" t="n"/>
      <c r="AL586" s="118" t="n"/>
      <c r="AM586" s="118" t="n"/>
      <c r="AN586" s="118" t="n"/>
      <c r="AO586" s="118" t="n"/>
      <c r="AP586" s="118" t="n"/>
      <c r="AQ586" s="118" t="n"/>
      <c r="AR586" s="118" t="n"/>
      <c r="AS586" s="118" t="n"/>
      <c r="AT586" s="118" t="n"/>
      <c r="AU586" s="118" t="n"/>
      <c r="AV586" s="118" t="n"/>
      <c r="AW586" s="118" t="n"/>
      <c r="AX586" s="118" t="n"/>
      <c r="AY586" s="118" t="n"/>
      <c r="AZ586" s="118" t="n"/>
      <c r="BA586" s="118" t="n"/>
      <c r="BB586" s="118" t="n"/>
      <c r="BC586" s="118" t="n"/>
      <c r="BD586" s="118" t="n"/>
      <c r="BE586" s="118" t="n"/>
      <c r="BF586" s="118" t="n"/>
      <c r="BG586" s="118" t="n"/>
      <c r="BH586" s="118" t="n"/>
      <c r="BI586" s="118" t="n"/>
      <c r="BJ586" s="118" t="n"/>
      <c r="BK586" s="118" t="n"/>
      <c r="BL586" s="118" t="n"/>
      <c r="BM586" s="118" t="n"/>
      <c r="BN586" s="118" t="n"/>
      <c r="BO586" s="118" t="n"/>
      <c r="BP586" s="118" t="n"/>
      <c r="BQ586" s="118" t="n"/>
      <c r="BR586" s="118" t="n"/>
      <c r="BS586" s="118" t="n"/>
      <c r="BT586" s="118">
        <f>COUNTIF(B586:BS586,1)</f>
        <v/>
      </c>
      <c r="BV586" s="76">
        <f>TRIM(RIGHT(A586, LEN(A586) - FIND("@", SUBSTITUTE(A586, " ", "@", LEN(A586)-LEN(SUBSTITUTE(A586," ",""))))))</f>
        <v/>
      </c>
      <c r="BW586" s="76">
        <f>TRIM(LEFT(A586,FIND(" ",A586&amp;" ")-1))</f>
        <v/>
      </c>
      <c r="BX586">
        <f>+IF(BV586=BV585,"Same","Diff")</f>
        <v/>
      </c>
      <c r="BY586">
        <f>IF(BX586="Same",IF(BW586=BW585,"same","Diff"))</f>
        <v/>
      </c>
    </row>
    <row r="587" ht="17" customHeight="1">
      <c r="A587" s="60" t="inlineStr">
        <is>
          <t>Ron Hodgson</t>
        </is>
      </c>
      <c r="B587" s="119" t="n"/>
      <c r="C587" s="119" t="n"/>
      <c r="D587" s="119" t="n"/>
      <c r="E587" s="119" t="n">
        <v>1</v>
      </c>
      <c r="F587" s="119" t="n">
        <v>1</v>
      </c>
      <c r="G587" s="119" t="n">
        <v>1</v>
      </c>
      <c r="H587" s="119" t="n">
        <v>1</v>
      </c>
      <c r="I587" s="119" t="n"/>
      <c r="J587" s="118" t="n"/>
      <c r="K587" s="118" t="n"/>
      <c r="L587" s="118" t="n"/>
      <c r="M587" s="118" t="n"/>
      <c r="N587" s="118" t="n"/>
      <c r="O587" s="118" t="n"/>
      <c r="P587" s="118" t="n"/>
      <c r="Q587" s="118" t="n"/>
      <c r="R587" s="118" t="n"/>
      <c r="S587" s="118" t="n"/>
      <c r="T587" s="118" t="n"/>
      <c r="U587" s="118" t="n"/>
      <c r="V587" s="118" t="n"/>
      <c r="W587" s="118" t="n"/>
      <c r="X587" s="118" t="n"/>
      <c r="Y587" s="118" t="n"/>
      <c r="Z587" s="118" t="n"/>
      <c r="AA587" s="118" t="n"/>
      <c r="AB587" s="118" t="n"/>
      <c r="AC587" s="118" t="n"/>
      <c r="AD587" s="118" t="n"/>
      <c r="AE587" s="118" t="n"/>
      <c r="AF587" s="118" t="n"/>
      <c r="AG587" s="118" t="n"/>
      <c r="AH587" s="118" t="n"/>
      <c r="AI587" s="118" t="n"/>
      <c r="AJ587" s="118" t="n"/>
      <c r="AK587" s="118" t="n"/>
      <c r="AL587" s="118" t="n"/>
      <c r="AM587" s="118" t="n"/>
      <c r="AN587" s="118" t="n"/>
      <c r="AO587" s="118" t="n"/>
      <c r="AP587" s="118" t="n"/>
      <c r="AQ587" s="118" t="n"/>
      <c r="AR587" s="118" t="n"/>
      <c r="AS587" s="118" t="n"/>
      <c r="AT587" s="118" t="n"/>
      <c r="AU587" s="118" t="n"/>
      <c r="AV587" s="118" t="n"/>
      <c r="AW587" s="118" t="n"/>
      <c r="AX587" s="118" t="n"/>
      <c r="AY587" s="118" t="n"/>
      <c r="AZ587" s="118" t="n"/>
      <c r="BA587" s="118" t="n"/>
      <c r="BB587" s="118" t="n"/>
      <c r="BC587" s="118" t="n"/>
      <c r="BD587" s="118" t="n"/>
      <c r="BE587" s="118" t="n"/>
      <c r="BF587" s="118" t="n"/>
      <c r="BG587" s="118" t="n"/>
      <c r="BH587" s="118" t="n"/>
      <c r="BI587" s="118" t="n"/>
      <c r="BJ587" s="118" t="n"/>
      <c r="BK587" s="118" t="n"/>
      <c r="BL587" s="118" t="n"/>
      <c r="BM587" s="118" t="n"/>
      <c r="BN587" s="118" t="n"/>
      <c r="BO587" s="118" t="n"/>
      <c r="BP587" s="118" t="n"/>
      <c r="BQ587" s="118" t="n"/>
      <c r="BR587" s="118" t="n"/>
      <c r="BS587" s="118" t="n"/>
      <c r="BT587" s="118">
        <f>COUNTIF(B587:BS587,1)</f>
        <v/>
      </c>
      <c r="BV587" s="76">
        <f>TRIM(RIGHT(A587, LEN(A587) - FIND("@", SUBSTITUTE(A587, " ", "@", LEN(A587)-LEN(SUBSTITUTE(A587," ",""))))))</f>
        <v/>
      </c>
      <c r="BW587" s="76">
        <f>TRIM(LEFT(A587,FIND(" ",A587&amp;" ")-1))</f>
        <v/>
      </c>
      <c r="BX587">
        <f>+IF(BV587=BV586,"Same","Diff")</f>
        <v/>
      </c>
      <c r="BY587">
        <f>IF(BX587="Same",IF(BW587=BW586,"same","Diff"))</f>
        <v/>
      </c>
    </row>
    <row r="588" ht="17" customHeight="1">
      <c r="A588" s="60" t="inlineStr">
        <is>
          <t>Pat Hogan</t>
        </is>
      </c>
      <c r="B588" s="119" t="n"/>
      <c r="C588" s="119" t="n"/>
      <c r="D588" s="119" t="n"/>
      <c r="E588" s="119" t="n"/>
      <c r="F588" s="119" t="n"/>
      <c r="G588" s="119" t="n"/>
      <c r="H588" s="119" t="n"/>
      <c r="I588" s="119" t="n"/>
      <c r="J588" s="118" t="n"/>
      <c r="K588" s="118" t="n"/>
      <c r="L588" s="118" t="n"/>
      <c r="M588" s="118" t="n"/>
      <c r="N588" s="118" t="n">
        <v>1</v>
      </c>
      <c r="O588" s="118" t="n"/>
      <c r="P588" s="118" t="n"/>
      <c r="Q588" s="118" t="n"/>
      <c r="R588" s="118" t="n"/>
      <c r="S588" s="118" t="n"/>
      <c r="T588" s="118" t="n"/>
      <c r="U588" s="118" t="n"/>
      <c r="V588" s="118" t="n"/>
      <c r="W588" s="118" t="n"/>
      <c r="X588" s="118" t="n"/>
      <c r="Y588" s="118" t="n"/>
      <c r="Z588" s="118" t="n"/>
      <c r="AA588" s="118" t="n"/>
      <c r="AB588" s="118" t="n"/>
      <c r="AC588" s="118" t="n"/>
      <c r="AD588" s="118" t="n"/>
      <c r="AE588" s="118" t="n"/>
      <c r="AF588" s="118" t="n"/>
      <c r="AG588" s="118" t="n"/>
      <c r="AH588" s="118" t="n"/>
      <c r="AI588" s="118" t="n"/>
      <c r="AJ588" s="118" t="n"/>
      <c r="AK588" s="118" t="n"/>
      <c r="AL588" s="118" t="n"/>
      <c r="AM588" s="118" t="n"/>
      <c r="AN588" s="118" t="n"/>
      <c r="AO588" s="118" t="n"/>
      <c r="AP588" s="118" t="n"/>
      <c r="AQ588" s="118" t="n"/>
      <c r="AR588" s="118" t="n"/>
      <c r="AS588" s="118" t="n"/>
      <c r="AT588" s="118" t="n"/>
      <c r="AU588" s="118" t="n"/>
      <c r="AV588" s="118" t="n"/>
      <c r="AW588" s="118" t="n"/>
      <c r="AX588" s="118" t="n"/>
      <c r="AY588" s="118" t="n"/>
      <c r="AZ588" s="118" t="n"/>
      <c r="BA588" s="118" t="n"/>
      <c r="BB588" s="118" t="n"/>
      <c r="BC588" s="118" t="n"/>
      <c r="BD588" s="118" t="n"/>
      <c r="BE588" s="118" t="n"/>
      <c r="BF588" s="118" t="n"/>
      <c r="BG588" s="118" t="n"/>
      <c r="BH588" s="118" t="n"/>
      <c r="BI588" s="118" t="n"/>
      <c r="BJ588" s="118" t="n"/>
      <c r="BK588" s="118" t="n"/>
      <c r="BL588" s="118" t="n"/>
      <c r="BM588" s="118" t="n"/>
      <c r="BN588" s="118" t="n"/>
      <c r="BO588" s="118" t="n"/>
      <c r="BP588" s="118" t="n"/>
      <c r="BQ588" s="118" t="n"/>
      <c r="BR588" s="118" t="n"/>
      <c r="BS588" s="118" t="n"/>
      <c r="BT588" s="118">
        <f>COUNTIF(B588:BS588,1)</f>
        <v/>
      </c>
      <c r="BV588" s="76">
        <f>TRIM(RIGHT(A588, LEN(A588) - FIND("@", SUBSTITUTE(A588, " ", "@", LEN(A588)-LEN(SUBSTITUTE(A588," ",""))))))</f>
        <v/>
      </c>
      <c r="BW588" s="76">
        <f>TRIM(LEFT(A588,FIND(" ",A588&amp;" ")-1))</f>
        <v/>
      </c>
      <c r="BX588">
        <f>+IF(BV588=BV587,"Same","Diff")</f>
        <v/>
      </c>
      <c r="BY588">
        <f>IF(BX588="Same",IF(BW588=BW587,"same","Diff"))</f>
        <v/>
      </c>
    </row>
    <row r="589" ht="17" customHeight="1">
      <c r="A589" s="60" t="inlineStr">
        <is>
          <t>Graham Hoinville</t>
        </is>
      </c>
      <c r="B589" s="119" t="n">
        <v>1</v>
      </c>
      <c r="C589" s="119" t="n"/>
      <c r="D589" s="119" t="n">
        <v>1</v>
      </c>
      <c r="E589" s="119" t="n"/>
      <c r="F589" s="119" t="n"/>
      <c r="G589" s="119" t="n"/>
      <c r="H589" s="119" t="n"/>
      <c r="I589" s="119" t="n"/>
      <c r="J589" s="118" t="n"/>
      <c r="K589" s="118" t="n"/>
      <c r="L589" s="118" t="n"/>
      <c r="M589" s="118" t="n"/>
      <c r="N589" s="118" t="n"/>
      <c r="O589" s="118" t="n"/>
      <c r="P589" s="118" t="n"/>
      <c r="Q589" s="118" t="n"/>
      <c r="R589" s="118" t="n"/>
      <c r="S589" s="118" t="n"/>
      <c r="T589" s="118" t="n"/>
      <c r="U589" s="118" t="n"/>
      <c r="V589" s="118" t="n"/>
      <c r="W589" s="118" t="n"/>
      <c r="X589" s="118" t="n"/>
      <c r="Y589" s="118" t="n"/>
      <c r="Z589" s="118" t="n"/>
      <c r="AA589" s="118" t="n"/>
      <c r="AB589" s="118" t="n"/>
      <c r="AC589" s="118" t="n"/>
      <c r="AD589" s="118" t="n"/>
      <c r="AE589" s="118" t="n"/>
      <c r="AF589" s="118" t="n"/>
      <c r="AG589" s="118" t="n"/>
      <c r="AH589" s="118" t="n"/>
      <c r="AI589" s="118" t="n"/>
      <c r="AJ589" s="118" t="n"/>
      <c r="AK589" s="118" t="n"/>
      <c r="AL589" s="118" t="n"/>
      <c r="AM589" s="118" t="n"/>
      <c r="AN589" s="118" t="n"/>
      <c r="AO589" s="118" t="n"/>
      <c r="AP589" s="118" t="n"/>
      <c r="AQ589" s="118" t="n"/>
      <c r="AR589" s="118" t="n"/>
      <c r="AS589" s="118" t="n"/>
      <c r="AT589" s="118" t="n"/>
      <c r="AU589" s="118" t="n"/>
      <c r="AV589" s="118" t="n"/>
      <c r="AW589" s="118" t="n"/>
      <c r="AX589" s="118" t="n"/>
      <c r="AY589" s="118" t="n"/>
      <c r="AZ589" s="118" t="n"/>
      <c r="BA589" s="118" t="n"/>
      <c r="BB589" s="118" t="n"/>
      <c r="BC589" s="118" t="n"/>
      <c r="BD589" s="118" t="n"/>
      <c r="BE589" s="118" t="n"/>
      <c r="BF589" s="118" t="n"/>
      <c r="BG589" s="118" t="n"/>
      <c r="BH589" s="118" t="n"/>
      <c r="BI589" s="118" t="n"/>
      <c r="BJ589" s="118" t="n"/>
      <c r="BK589" s="118" t="n"/>
      <c r="BL589" s="118" t="n"/>
      <c r="BM589" s="118" t="n"/>
      <c r="BN589" s="118" t="n"/>
      <c r="BO589" s="118" t="n"/>
      <c r="BP589" s="118" t="n"/>
      <c r="BQ589" s="118" t="n"/>
      <c r="BR589" s="118" t="n"/>
      <c r="BS589" s="118" t="n"/>
      <c r="BT589" s="118">
        <f>COUNTIF(B589:BS589,1)</f>
        <v/>
      </c>
      <c r="BV589" s="76">
        <f>TRIM(RIGHT(A589, LEN(A589) - FIND("@", SUBSTITUTE(A589, " ", "@", LEN(A589)-LEN(SUBSTITUTE(A589," ",""))))))</f>
        <v/>
      </c>
      <c r="BW589" s="76">
        <f>TRIM(LEFT(A589,FIND(" ",A589&amp;" ")-1))</f>
        <v/>
      </c>
      <c r="BX589">
        <f>+IF(BV589=BV588,"Same","Diff")</f>
        <v/>
      </c>
      <c r="BY589">
        <f>IF(BX589="Same",IF(BW589=BW588,"same","Diff"))</f>
        <v/>
      </c>
    </row>
    <row r="590" ht="17" customHeight="1">
      <c r="A590" s="59" t="inlineStr">
        <is>
          <t>Bob Holden</t>
        </is>
      </c>
      <c r="B590" s="117" t="n">
        <v>1</v>
      </c>
      <c r="C590" s="117" t="n">
        <v>1</v>
      </c>
      <c r="D590" s="117" t="n"/>
      <c r="E590" s="117" t="n">
        <v>1</v>
      </c>
      <c r="F590" s="117" t="n">
        <v>1</v>
      </c>
      <c r="G590" s="117" t="n">
        <v>1</v>
      </c>
      <c r="H590" s="117" t="n">
        <v>1</v>
      </c>
      <c r="I590" s="117" t="n">
        <v>1</v>
      </c>
      <c r="J590" s="118" t="n"/>
      <c r="K590" s="130" t="n">
        <v>1</v>
      </c>
      <c r="L590" s="118" t="n">
        <v>1</v>
      </c>
      <c r="M590" s="118" t="n"/>
      <c r="N590" s="118" t="n">
        <v>1</v>
      </c>
      <c r="O590" s="118" t="n">
        <v>1</v>
      </c>
      <c r="P590" s="118" t="n">
        <v>1</v>
      </c>
      <c r="Q590" s="118" t="n">
        <v>1</v>
      </c>
      <c r="R590" s="118" t="n">
        <v>1</v>
      </c>
      <c r="S590" s="118" t="n">
        <v>1</v>
      </c>
      <c r="T590" s="118" t="n">
        <v>1</v>
      </c>
      <c r="U590" s="118" t="n">
        <v>1</v>
      </c>
      <c r="V590" s="118" t="n">
        <v>1</v>
      </c>
      <c r="W590" s="118" t="n">
        <v>1</v>
      </c>
      <c r="X590" s="118" t="n">
        <v>1</v>
      </c>
      <c r="Y590" s="130" t="n">
        <v>1</v>
      </c>
      <c r="Z590" s="118" t="n">
        <v>1</v>
      </c>
      <c r="AA590" s="118" t="n">
        <v>1</v>
      </c>
      <c r="AB590" s="118" t="n">
        <v>1</v>
      </c>
      <c r="AC590" s="118" t="n">
        <v>1</v>
      </c>
      <c r="AD590" s="118" t="n">
        <v>1</v>
      </c>
      <c r="AE590" s="118" t="n">
        <v>1</v>
      </c>
      <c r="AF590" s="118" t="n">
        <v>1</v>
      </c>
      <c r="AG590" s="118" t="n">
        <v>1</v>
      </c>
      <c r="AH590" s="118" t="n">
        <v>1</v>
      </c>
      <c r="AI590" s="118" t="n"/>
      <c r="AJ590" s="118" t="n"/>
      <c r="AK590" s="118" t="n"/>
      <c r="AL590" s="118" t="n"/>
      <c r="AM590" s="118" t="n"/>
      <c r="AN590" s="118" t="n"/>
      <c r="AO590" s="118" t="n"/>
      <c r="AP590" s="118" t="n"/>
      <c r="AQ590" s="118" t="n"/>
      <c r="AR590" s="118" t="n"/>
      <c r="AS590" s="118" t="n"/>
      <c r="AT590" s="118" t="n"/>
      <c r="AU590" s="118" t="n"/>
      <c r="AV590" s="118" t="n"/>
      <c r="AW590" s="118" t="n"/>
      <c r="AX590" s="118" t="n"/>
      <c r="AY590" s="118" t="n"/>
      <c r="AZ590" s="118" t="n"/>
      <c r="BA590" s="118" t="n"/>
      <c r="BB590" s="118" t="n"/>
      <c r="BC590" s="118" t="n"/>
      <c r="BD590" s="118" t="n"/>
      <c r="BE590" s="118" t="n"/>
      <c r="BF590" s="118" t="n"/>
      <c r="BG590" s="118" t="n"/>
      <c r="BH590" s="118" t="n"/>
      <c r="BI590" s="118" t="n"/>
      <c r="BJ590" s="118" t="n"/>
      <c r="BK590" s="118" t="n"/>
      <c r="BL590" s="118" t="n"/>
      <c r="BM590" s="118" t="n"/>
      <c r="BN590" s="118" t="n"/>
      <c r="BO590" s="118" t="n"/>
      <c r="BP590" s="118" t="n"/>
      <c r="BQ590" s="118" t="n"/>
      <c r="BR590" s="118" t="n"/>
      <c r="BS590" s="118" t="n"/>
      <c r="BT590" s="118">
        <f>COUNTIF(B590:BS590,1)</f>
        <v/>
      </c>
      <c r="BV590" s="76">
        <f>TRIM(RIGHT(A590, LEN(A590) - FIND("@", SUBSTITUTE(A590, " ", "@", LEN(A590)-LEN(SUBSTITUTE(A590," ",""))))))</f>
        <v/>
      </c>
      <c r="BW590" s="76">
        <f>TRIM(LEFT(A590,FIND(" ",A590&amp;" ")-1))</f>
        <v/>
      </c>
      <c r="BX590">
        <f>+IF(BV590=BV589,"Same","Diff")</f>
        <v/>
      </c>
      <c r="BY590">
        <f>IF(BX590="Same",IF(BW590=BW589,"same","Diff"))</f>
        <v/>
      </c>
    </row>
    <row r="591" ht="17" customHeight="1">
      <c r="A591" s="61" t="inlineStr">
        <is>
          <t>Lee Holdsworth</t>
        </is>
      </c>
      <c r="B591" s="120" t="n"/>
      <c r="C591" s="120" t="n"/>
      <c r="D591" s="120" t="n"/>
      <c r="E591" s="120" t="n"/>
      <c r="F591" s="120" t="n"/>
      <c r="G591" s="120" t="n"/>
      <c r="H591" s="120" t="n"/>
      <c r="I591" s="120" t="n"/>
      <c r="J591" s="118" t="n"/>
      <c r="K591" s="118" t="n"/>
      <c r="L591" s="118" t="n"/>
      <c r="M591" s="118" t="n"/>
      <c r="N591" s="118" t="n"/>
      <c r="O591" s="118" t="n"/>
      <c r="P591" s="118" t="n"/>
      <c r="Q591" s="118" t="n"/>
      <c r="R591" s="118" t="n"/>
      <c r="S591" s="118" t="n"/>
      <c r="T591" s="118" t="n"/>
      <c r="U591" s="118" t="n"/>
      <c r="V591" s="118" t="n"/>
      <c r="W591" s="118" t="n"/>
      <c r="X591" s="118" t="n"/>
      <c r="Y591" s="118" t="n"/>
      <c r="Z591" s="118" t="n"/>
      <c r="AA591" s="118" t="n"/>
      <c r="AB591" s="118" t="n"/>
      <c r="AC591" s="118" t="n"/>
      <c r="AD591" s="118" t="n"/>
      <c r="AE591" s="118" t="n"/>
      <c r="AF591" s="118" t="n"/>
      <c r="AG591" s="118" t="n"/>
      <c r="AH591" s="118" t="n"/>
      <c r="AI591" s="118" t="n"/>
      <c r="AJ591" s="118" t="n"/>
      <c r="AK591" s="118" t="n"/>
      <c r="AL591" s="118" t="n"/>
      <c r="AM591" s="118" t="n"/>
      <c r="AN591" s="118" t="n"/>
      <c r="AO591" s="118" t="n"/>
      <c r="AP591" s="118" t="n"/>
      <c r="AQ591" s="118" t="n"/>
      <c r="AR591" s="118" t="n"/>
      <c r="AS591" s="118" t="n"/>
      <c r="AT591" s="118" t="n"/>
      <c r="AU591" s="118" t="n"/>
      <c r="AV591" s="118" t="n"/>
      <c r="AW591" s="118" t="n">
        <v>1</v>
      </c>
      <c r="AX591" s="118" t="n">
        <v>1</v>
      </c>
      <c r="AY591" s="118" t="n">
        <v>1</v>
      </c>
      <c r="AZ591" s="118" t="n"/>
      <c r="BA591" s="118" t="n">
        <v>1</v>
      </c>
      <c r="BB591" s="118" t="n">
        <v>1</v>
      </c>
      <c r="BC591" s="118" t="n">
        <v>1</v>
      </c>
      <c r="BD591" s="118" t="n">
        <v>1</v>
      </c>
      <c r="BE591" s="118" t="n">
        <v>1</v>
      </c>
      <c r="BF591" s="118" t="n">
        <v>1</v>
      </c>
      <c r="BG591" s="118" t="n">
        <v>1</v>
      </c>
      <c r="BH591" s="118" t="n">
        <v>1</v>
      </c>
      <c r="BI591" s="118" t="n">
        <v>1</v>
      </c>
      <c r="BJ591" s="118" t="n">
        <v>1</v>
      </c>
      <c r="BK591" s="118" t="n">
        <v>1</v>
      </c>
      <c r="BL591" s="118" t="n">
        <v>1</v>
      </c>
      <c r="BM591" s="118" t="n">
        <v>1</v>
      </c>
      <c r="BN591" s="118" t="n">
        <v>1</v>
      </c>
      <c r="BO591" s="118" t="n">
        <v>1</v>
      </c>
      <c r="BP591" s="118" t="n">
        <v>1</v>
      </c>
      <c r="BQ591" s="118" t="n">
        <v>1</v>
      </c>
      <c r="BR591" s="118" t="n">
        <v>1</v>
      </c>
      <c r="BS591" s="118" t="n">
        <v>1</v>
      </c>
      <c r="BT591" s="118">
        <f>COUNTIF(B591:BS591,1)</f>
        <v/>
      </c>
      <c r="BV591" s="76">
        <f>TRIM(RIGHT(A591, LEN(A591) - FIND("@", SUBSTITUTE(A591, " ", "@", LEN(A591)-LEN(SUBSTITUTE(A591," ",""))))))</f>
        <v/>
      </c>
      <c r="BW591" s="76">
        <f>TRIM(LEFT(A591,FIND(" ",A591&amp;" ")-1))</f>
        <v/>
      </c>
      <c r="BX591">
        <f>+IF(BV591=BV590,"Same","Diff")</f>
        <v/>
      </c>
      <c r="BY591">
        <f>IF(BX591="Same",IF(BW591=BW590,"same","Diff"))</f>
        <v/>
      </c>
    </row>
    <row r="592" ht="17" customHeight="1">
      <c r="A592" s="60" t="inlineStr">
        <is>
          <t>Don Holland</t>
        </is>
      </c>
      <c r="B592" s="119" t="n"/>
      <c r="C592" s="119" t="n"/>
      <c r="D592" s="119" t="n"/>
      <c r="E592" s="119" t="n">
        <v>1</v>
      </c>
      <c r="F592" s="119" t="n">
        <v>1</v>
      </c>
      <c r="G592" s="119" t="n">
        <v>1</v>
      </c>
      <c r="H592" s="119" t="n">
        <v>1</v>
      </c>
      <c r="I592" s="119" t="n">
        <v>1</v>
      </c>
      <c r="J592" s="118" t="n">
        <v>1</v>
      </c>
      <c r="K592" s="130" t="n">
        <v>1</v>
      </c>
      <c r="L592" s="118" t="n">
        <v>1</v>
      </c>
      <c r="M592" s="118" t="n">
        <v>1</v>
      </c>
      <c r="N592" s="118" t="n">
        <v>1</v>
      </c>
      <c r="O592" s="118" t="n">
        <v>1</v>
      </c>
      <c r="P592" s="118" t="n">
        <v>1</v>
      </c>
      <c r="Q592" s="118" t="n">
        <v>1</v>
      </c>
      <c r="R592" s="118" t="n">
        <v>1</v>
      </c>
      <c r="S592" s="118" t="n">
        <v>1</v>
      </c>
      <c r="T592" s="118" t="n">
        <v>1</v>
      </c>
      <c r="U592" s="118" t="n">
        <v>1</v>
      </c>
      <c r="V592" s="118" t="n"/>
      <c r="W592" s="118" t="n">
        <v>1</v>
      </c>
      <c r="X592" s="118" t="n"/>
      <c r="Y592" s="118" t="n"/>
      <c r="Z592" s="118" t="n"/>
      <c r="AA592" s="118" t="n"/>
      <c r="AB592" s="118" t="n"/>
      <c r="AC592" s="118" t="n"/>
      <c r="AD592" s="118" t="n"/>
      <c r="AE592" s="118" t="n"/>
      <c r="AF592" s="118" t="n"/>
      <c r="AG592" s="118" t="n"/>
      <c r="AH592" s="118" t="n"/>
      <c r="AI592" s="118" t="n"/>
      <c r="AJ592" s="118" t="n"/>
      <c r="AK592" s="118" t="n"/>
      <c r="AL592" s="118" t="n"/>
      <c r="AM592" s="118" t="n"/>
      <c r="AN592" s="118" t="n"/>
      <c r="AO592" s="118" t="n"/>
      <c r="AP592" s="118" t="n"/>
      <c r="AQ592" s="118" t="n"/>
      <c r="AR592" s="118" t="n"/>
      <c r="AS592" s="118" t="n"/>
      <c r="AT592" s="118" t="n"/>
      <c r="AU592" s="118" t="n"/>
      <c r="AV592" s="118" t="n"/>
      <c r="AW592" s="118" t="n"/>
      <c r="AX592" s="118" t="n"/>
      <c r="AY592" s="118" t="n"/>
      <c r="AZ592" s="118" t="n"/>
      <c r="BA592" s="118" t="n"/>
      <c r="BB592" s="118" t="n"/>
      <c r="BC592" s="118" t="n"/>
      <c r="BD592" s="118" t="n"/>
      <c r="BE592" s="118" t="n"/>
      <c r="BF592" s="118" t="n"/>
      <c r="BG592" s="118" t="n"/>
      <c r="BH592" s="118" t="n"/>
      <c r="BI592" s="118" t="n"/>
      <c r="BJ592" s="118" t="n"/>
      <c r="BK592" s="118" t="n"/>
      <c r="BL592" s="118" t="n"/>
      <c r="BM592" s="118" t="n"/>
      <c r="BN592" s="118" t="n"/>
      <c r="BO592" s="118" t="n"/>
      <c r="BP592" s="118" t="n"/>
      <c r="BQ592" s="118" t="n"/>
      <c r="BR592" s="118" t="n"/>
      <c r="BS592" s="118" t="n"/>
      <c r="BT592" s="118">
        <f>COUNTIF(B592:BS592,1)</f>
        <v/>
      </c>
      <c r="BV592" s="76">
        <f>TRIM(RIGHT(A592, LEN(A592) - FIND("@", SUBSTITUTE(A592, " ", "@", LEN(A592)-LEN(SUBSTITUTE(A592," ",""))))))</f>
        <v/>
      </c>
      <c r="BW592" s="76">
        <f>TRIM(LEFT(A592,FIND(" ",A592&amp;" ")-1))</f>
        <v/>
      </c>
      <c r="BX592">
        <f>+IF(BV592=BV591,"Same","Diff")</f>
        <v/>
      </c>
      <c r="BY592">
        <f>IF(BX592="Same",IF(BW592=BW591,"same","Diff"))</f>
        <v/>
      </c>
    </row>
    <row r="593" ht="17" customHeight="1">
      <c r="A593" s="60" t="inlineStr">
        <is>
          <t>Jan Holland</t>
        </is>
      </c>
      <c r="B593" s="119" t="n"/>
      <c r="C593" s="119" t="n"/>
      <c r="D593" s="119" t="n"/>
      <c r="E593" s="119" t="n"/>
      <c r="F593" s="119" t="n"/>
      <c r="G593" s="119" t="n"/>
      <c r="H593" s="119" t="n"/>
      <c r="I593" s="119" t="n"/>
      <c r="J593" s="118" t="n"/>
      <c r="K593" s="118" t="n"/>
      <c r="L593" s="118" t="n"/>
      <c r="M593" s="118" t="n">
        <v>1</v>
      </c>
      <c r="N593" s="118" t="n">
        <v>1</v>
      </c>
      <c r="O593" s="118" t="n"/>
      <c r="P593" s="118" t="n"/>
      <c r="Q593" s="118" t="n"/>
      <c r="R593" s="118" t="n"/>
      <c r="S593" s="118" t="n"/>
      <c r="T593" s="118" t="n"/>
      <c r="U593" s="118" t="n"/>
      <c r="V593" s="118" t="n"/>
      <c r="W593" s="118" t="n"/>
      <c r="X593" s="118" t="n"/>
      <c r="Y593" s="118" t="n"/>
      <c r="Z593" s="118" t="n"/>
      <c r="AA593" s="118" t="n"/>
      <c r="AB593" s="118" t="n"/>
      <c r="AC593" s="118" t="n"/>
      <c r="AD593" s="118" t="n"/>
      <c r="AE593" s="118" t="n"/>
      <c r="AF593" s="118" t="n"/>
      <c r="AG593" s="118" t="n"/>
      <c r="AH593" s="118" t="n"/>
      <c r="AI593" s="118" t="n"/>
      <c r="AJ593" s="118" t="n"/>
      <c r="AK593" s="118" t="n"/>
      <c r="AL593" s="118" t="n"/>
      <c r="AM593" s="118" t="n"/>
      <c r="AN593" s="118" t="n"/>
      <c r="AO593" s="118" t="n"/>
      <c r="AP593" s="118" t="n"/>
      <c r="AQ593" s="118" t="n"/>
      <c r="AR593" s="118" t="n"/>
      <c r="AS593" s="118" t="n"/>
      <c r="AT593" s="118" t="n"/>
      <c r="AU593" s="118" t="n"/>
      <c r="AV593" s="118" t="n"/>
      <c r="AW593" s="118" t="n"/>
      <c r="AX593" s="118" t="n"/>
      <c r="AY593" s="118" t="n"/>
      <c r="AZ593" s="118" t="n"/>
      <c r="BA593" s="118" t="n"/>
      <c r="BB593" s="118" t="n"/>
      <c r="BC593" s="118" t="n"/>
      <c r="BD593" s="118" t="n"/>
      <c r="BE593" s="118" t="n"/>
      <c r="BF593" s="118" t="n"/>
      <c r="BG593" s="118" t="n"/>
      <c r="BH593" s="118" t="n"/>
      <c r="BI593" s="118" t="n"/>
      <c r="BJ593" s="118" t="n"/>
      <c r="BK593" s="118" t="n"/>
      <c r="BL593" s="118" t="n"/>
      <c r="BM593" s="118" t="n"/>
      <c r="BN593" s="118" t="n"/>
      <c r="BO593" s="118" t="n"/>
      <c r="BP593" s="118" t="n"/>
      <c r="BQ593" s="118" t="n"/>
      <c r="BR593" s="118" t="n"/>
      <c r="BS593" s="118" t="n"/>
      <c r="BT593" s="118">
        <f>COUNTIF(B593:BS593,1)</f>
        <v/>
      </c>
      <c r="BV593" s="76">
        <f>TRIM(RIGHT(A593, LEN(A593) - FIND("@", SUBSTITUTE(A593, " ", "@", LEN(A593)-LEN(SUBSTITUTE(A593," ",""))))))</f>
        <v/>
      </c>
      <c r="BW593" s="76">
        <f>TRIM(LEFT(A593,FIND(" ",A593&amp;" ")-1))</f>
        <v/>
      </c>
      <c r="BX593">
        <f>+IF(BV593=BV592,"Same","Diff")</f>
        <v/>
      </c>
      <c r="BY593">
        <f>IF(BX593="Same",IF(BW593=BW592,"same","Diff"))</f>
        <v/>
      </c>
    </row>
    <row r="594" ht="17" customHeight="1">
      <c r="A594" s="66" t="inlineStr">
        <is>
          <t>Garry Holmes</t>
        </is>
      </c>
      <c r="B594" s="125" t="n"/>
      <c r="C594" s="125" t="n"/>
      <c r="D594" s="125" t="n"/>
      <c r="E594" s="125" t="n"/>
      <c r="F594" s="125" t="n"/>
      <c r="G594" s="125" t="n"/>
      <c r="H594" s="125" t="n"/>
      <c r="I594" s="125" t="n"/>
      <c r="J594" s="118" t="n"/>
      <c r="K594" s="118" t="n"/>
      <c r="L594" s="118" t="n"/>
      <c r="M594" s="130" t="n">
        <v>1</v>
      </c>
      <c r="N594" s="118" t="n"/>
      <c r="O594" s="118" t="n"/>
      <c r="P594" s="118" t="n"/>
      <c r="Q594" s="118" t="n"/>
      <c r="R594" s="118" t="n"/>
      <c r="S594" s="118" t="n"/>
      <c r="T594" s="118" t="n"/>
      <c r="U594" s="118" t="n"/>
      <c r="V594" s="118" t="n"/>
      <c r="W594" s="118" t="n"/>
      <c r="X594" s="118" t="n"/>
      <c r="Y594" s="118" t="n"/>
      <c r="Z594" s="118" t="n"/>
      <c r="AA594" s="118" t="n"/>
      <c r="AB594" s="118" t="n"/>
      <c r="AC594" s="118" t="n"/>
      <c r="AD594" s="118" t="n"/>
      <c r="AE594" s="118" t="n"/>
      <c r="AF594" s="118" t="n"/>
      <c r="AG594" s="118" t="n"/>
      <c r="AH594" s="118" t="n"/>
      <c r="AI594" s="118" t="n"/>
      <c r="AJ594" s="118" t="n"/>
      <c r="AK594" s="118" t="n"/>
      <c r="AL594" s="118" t="n"/>
      <c r="AM594" s="118" t="n"/>
      <c r="AN594" s="118" t="n"/>
      <c r="AO594" s="118" t="n"/>
      <c r="AP594" s="118" t="n"/>
      <c r="AQ594" s="118" t="n"/>
      <c r="AR594" s="118" t="n"/>
      <c r="AS594" s="118" t="n"/>
      <c r="AT594" s="118" t="n"/>
      <c r="AU594" s="118" t="n"/>
      <c r="AV594" s="118" t="n"/>
      <c r="AW594" s="118" t="n"/>
      <c r="AX594" s="118" t="n"/>
      <c r="AY594" s="118" t="n"/>
      <c r="AZ594" s="118" t="n"/>
      <c r="BA594" s="118" t="n"/>
      <c r="BB594" s="118" t="n"/>
      <c r="BC594" s="118" t="n"/>
      <c r="BD594" s="118" t="n"/>
      <c r="BE594" s="118" t="n"/>
      <c r="BF594" s="118" t="n"/>
      <c r="BG594" s="118" t="n"/>
      <c r="BH594" s="118" t="n"/>
      <c r="BI594" s="118" t="n"/>
      <c r="BJ594" s="118" t="n"/>
      <c r="BK594" s="118" t="n"/>
      <c r="BL594" s="118" t="n"/>
      <c r="BM594" s="118" t="n"/>
      <c r="BN594" s="118" t="n"/>
      <c r="BO594" s="118" t="n"/>
      <c r="BP594" s="118" t="n"/>
      <c r="BQ594" s="118" t="n"/>
      <c r="BR594" s="118" t="n"/>
      <c r="BS594" s="118" t="n"/>
      <c r="BT594" s="118">
        <f>COUNTIF(B594:BS594,1)</f>
        <v/>
      </c>
      <c r="BV594" s="76">
        <f>TRIM(RIGHT(A594, LEN(A594) - FIND("@", SUBSTITUTE(A594, " ", "@", LEN(A594)-LEN(SUBSTITUTE(A594," ",""))))))</f>
        <v/>
      </c>
      <c r="BW594" s="76">
        <f>TRIM(LEFT(A594,FIND(" ",A594&amp;" ")-1))</f>
        <v/>
      </c>
      <c r="BX594">
        <f>+IF(BV594=BV593,"Same","Diff")</f>
        <v/>
      </c>
      <c r="BY594">
        <f>IF(BX594="Same",IF(BW594=BW593,"same","Diff"))</f>
        <v/>
      </c>
    </row>
    <row r="595" ht="17" customHeight="1">
      <c r="A595" s="60" t="inlineStr">
        <is>
          <t>Pat Holmes</t>
        </is>
      </c>
      <c r="B595" s="119" t="n"/>
      <c r="C595" s="119" t="n"/>
      <c r="D595" s="119" t="n"/>
      <c r="E595" s="119" t="n"/>
      <c r="F595" s="119" t="n"/>
      <c r="G595" s="119" t="n">
        <v>1</v>
      </c>
      <c r="H595" s="119" t="n"/>
      <c r="I595" s="119" t="n"/>
      <c r="J595" s="118" t="n"/>
      <c r="K595" s="118" t="n"/>
      <c r="L595" s="118" t="n"/>
      <c r="M595" s="118" t="n"/>
      <c r="N595" s="118" t="n"/>
      <c r="O595" s="118" t="n"/>
      <c r="P595" s="118" t="n"/>
      <c r="Q595" s="118" t="n"/>
      <c r="R595" s="118" t="n"/>
      <c r="S595" s="118" t="n"/>
      <c r="T595" s="118" t="n"/>
      <c r="U595" s="118" t="n"/>
      <c r="V595" s="118" t="n"/>
      <c r="W595" s="118" t="n"/>
      <c r="X595" s="118" t="n"/>
      <c r="Y595" s="118" t="n"/>
      <c r="Z595" s="118" t="n"/>
      <c r="AA595" s="118" t="n"/>
      <c r="AB595" s="118" t="n"/>
      <c r="AC595" s="118" t="n"/>
      <c r="AD595" s="118" t="n"/>
      <c r="AE595" s="118" t="n"/>
      <c r="AF595" s="118" t="n"/>
      <c r="AG595" s="118" t="n"/>
      <c r="AH595" s="118" t="n"/>
      <c r="AI595" s="118" t="n"/>
      <c r="AJ595" s="118" t="n"/>
      <c r="AK595" s="118" t="n"/>
      <c r="AL595" s="118" t="n"/>
      <c r="AM595" s="118" t="n"/>
      <c r="AN595" s="118" t="n"/>
      <c r="AO595" s="118" t="n"/>
      <c r="AP595" s="118" t="n"/>
      <c r="AQ595" s="118" t="n"/>
      <c r="AR595" s="118" t="n"/>
      <c r="AS595" s="118" t="n"/>
      <c r="AT595" s="118" t="n"/>
      <c r="AU595" s="118" t="n"/>
      <c r="AV595" s="118" t="n"/>
      <c r="AW595" s="118" t="n"/>
      <c r="AX595" s="118" t="n"/>
      <c r="AY595" s="118" t="n"/>
      <c r="AZ595" s="118" t="n"/>
      <c r="BA595" s="118" t="n"/>
      <c r="BB595" s="118" t="n"/>
      <c r="BC595" s="118" t="n"/>
      <c r="BD595" s="118" t="n"/>
      <c r="BE595" s="118" t="n"/>
      <c r="BF595" s="118" t="n"/>
      <c r="BG595" s="118" t="n"/>
      <c r="BH595" s="118" t="n"/>
      <c r="BI595" s="118" t="n"/>
      <c r="BJ595" s="118" t="n"/>
      <c r="BK595" s="118" t="n"/>
      <c r="BL595" s="118" t="n"/>
      <c r="BM595" s="118" t="n"/>
      <c r="BN595" s="118" t="n"/>
      <c r="BO595" s="118" t="n"/>
      <c r="BP595" s="118" t="n"/>
      <c r="BQ595" s="118" t="n"/>
      <c r="BR595" s="118" t="n"/>
      <c r="BS595" s="118" t="n"/>
      <c r="BT595" s="118">
        <f>COUNTIF(B595:BS595,1)</f>
        <v/>
      </c>
      <c r="BV595" s="76">
        <f>TRIM(RIGHT(A595, LEN(A595) - FIND("@", SUBSTITUTE(A595, " ", "@", LEN(A595)-LEN(SUBSTITUTE(A595," ",""))))))</f>
        <v/>
      </c>
      <c r="BW595" s="76">
        <f>TRIM(LEFT(A595,FIND(" ",A595&amp;" ")-1))</f>
        <v/>
      </c>
      <c r="BX595">
        <f>+IF(BV595=BV594,"Same","Diff")</f>
        <v/>
      </c>
      <c r="BY595">
        <f>IF(BX595="Same",IF(BW595=BW594,"same","Diff"))</f>
        <v/>
      </c>
    </row>
    <row r="596" ht="17" customHeight="1">
      <c r="A596" s="59" t="inlineStr">
        <is>
          <t>Garry Holt</t>
        </is>
      </c>
      <c r="B596" s="117" t="n"/>
      <c r="C596" s="117" t="n"/>
      <c r="D596" s="117" t="n"/>
      <c r="E596" s="117" t="n"/>
      <c r="F596" s="117" t="n"/>
      <c r="G596" s="117" t="n"/>
      <c r="H596" s="117" t="n"/>
      <c r="I596" s="117" t="n"/>
      <c r="J596" s="118" t="n"/>
      <c r="K596" s="118" t="n"/>
      <c r="L596" s="118" t="n"/>
      <c r="M596" s="118" t="n"/>
      <c r="N596" s="118" t="n"/>
      <c r="O596" s="118" t="n"/>
      <c r="P596" s="118" t="n"/>
      <c r="Q596" s="118" t="n"/>
      <c r="R596" s="118" t="n"/>
      <c r="S596" s="118" t="n"/>
      <c r="T596" s="118" t="n"/>
      <c r="U596" s="118" t="n"/>
      <c r="V596" s="118" t="n"/>
      <c r="W596" s="118" t="n"/>
      <c r="X596" s="118" t="n"/>
      <c r="Y596" s="118" t="n"/>
      <c r="Z596" s="118" t="n"/>
      <c r="AA596" s="118" t="n"/>
      <c r="AB596" s="118" t="n"/>
      <c r="AC596" s="118" t="n"/>
      <c r="AD596" s="118" t="n"/>
      <c r="AE596" s="118" t="n"/>
      <c r="AF596" s="118" t="n"/>
      <c r="AG596" s="118" t="n"/>
      <c r="AH596" s="118" t="n"/>
      <c r="AI596" s="118" t="n"/>
      <c r="AJ596" s="118" t="n"/>
      <c r="AK596" s="118" t="n"/>
      <c r="AL596" s="118" t="n"/>
      <c r="AM596" s="118" t="n"/>
      <c r="AN596" s="118" t="n"/>
      <c r="AO596" s="118" t="n"/>
      <c r="AP596" s="118" t="n"/>
      <c r="AQ596" s="118" t="n">
        <v>1</v>
      </c>
      <c r="AR596" s="118" t="n"/>
      <c r="AS596" s="118" t="n">
        <v>1</v>
      </c>
      <c r="AT596" s="118" t="n">
        <v>1</v>
      </c>
      <c r="AU596" s="118" t="n"/>
      <c r="AV596" s="118" t="n"/>
      <c r="AW596" s="118" t="n"/>
      <c r="AX596" s="118" t="n"/>
      <c r="AY596" s="118" t="n"/>
      <c r="AZ596" s="118" t="n"/>
      <c r="BA596" s="118" t="n"/>
      <c r="BB596" s="118" t="n"/>
      <c r="BC596" s="118" t="n"/>
      <c r="BD596" s="118" t="n"/>
      <c r="BE596" s="118" t="n"/>
      <c r="BF596" s="118" t="n"/>
      <c r="BG596" s="118" t="n"/>
      <c r="BH596" s="118" t="n"/>
      <c r="BI596" s="118" t="n"/>
      <c r="BJ596" s="118" t="n"/>
      <c r="BK596" s="118" t="n"/>
      <c r="BL596" s="118" t="n"/>
      <c r="BM596" s="118" t="n"/>
      <c r="BN596" s="118" t="n"/>
      <c r="BO596" s="118" t="n"/>
      <c r="BP596" s="118" t="n"/>
      <c r="BQ596" s="118" t="n"/>
      <c r="BR596" s="118" t="n"/>
      <c r="BS596" s="118" t="n"/>
      <c r="BT596" s="118">
        <f>COUNTIF(B596:BS596,1)</f>
        <v/>
      </c>
      <c r="BV596" s="76">
        <f>TRIM(RIGHT(A596, LEN(A596) - FIND("@", SUBSTITUTE(A596, " ", "@", LEN(A596)-LEN(SUBSTITUTE(A596," ",""))))))</f>
        <v/>
      </c>
      <c r="BW596" s="76">
        <f>TRIM(LEFT(A596,FIND(" ",A596&amp;" ")-1))</f>
        <v/>
      </c>
      <c r="BX596">
        <f>+IF(BV596=BV595,"Same","Diff")</f>
        <v/>
      </c>
      <c r="BY596">
        <f>IF(BX596="Same",IF(BW596=BW595,"same","Diff"))</f>
        <v/>
      </c>
    </row>
    <row r="597" ht="17" customHeight="1">
      <c r="A597" s="60" t="inlineStr">
        <is>
          <t>Brian Hones</t>
        </is>
      </c>
      <c r="B597" s="119" t="n"/>
      <c r="C597" s="119" t="n"/>
      <c r="D597" s="119" t="n"/>
      <c r="E597" s="119" t="n"/>
      <c r="F597" s="119" t="n"/>
      <c r="G597" s="119" t="n"/>
      <c r="H597" s="119" t="n"/>
      <c r="I597" s="119" t="n"/>
      <c r="J597" s="118" t="n"/>
      <c r="K597" s="118" t="n"/>
      <c r="L597" s="118" t="n">
        <v>1</v>
      </c>
      <c r="M597" s="118" t="n">
        <v>1</v>
      </c>
      <c r="N597" s="118" t="n"/>
      <c r="O597" s="118" t="n"/>
      <c r="P597" s="118" t="n"/>
      <c r="Q597" s="118" t="n"/>
      <c r="R597" s="118" t="n"/>
      <c r="S597" s="118" t="n"/>
      <c r="T597" s="118" t="n"/>
      <c r="U597" s="118" t="n"/>
      <c r="V597" s="118" t="n"/>
      <c r="W597" s="118" t="n"/>
      <c r="X597" s="118" t="n"/>
      <c r="Y597" s="118" t="n"/>
      <c r="Z597" s="118" t="n"/>
      <c r="AA597" s="118" t="n"/>
      <c r="AB597" s="118" t="n"/>
      <c r="AC597" s="118" t="n"/>
      <c r="AD597" s="118" t="n"/>
      <c r="AE597" s="118" t="n"/>
      <c r="AF597" s="118" t="n"/>
      <c r="AG597" s="118" t="n"/>
      <c r="AH597" s="118" t="n"/>
      <c r="AI597" s="118" t="n"/>
      <c r="AJ597" s="118" t="n"/>
      <c r="AK597" s="118" t="n"/>
      <c r="AL597" s="118" t="n"/>
      <c r="AM597" s="118" t="n"/>
      <c r="AN597" s="118" t="n"/>
      <c r="AO597" s="118" t="n"/>
      <c r="AP597" s="118" t="n"/>
      <c r="AQ597" s="118" t="n"/>
      <c r="AR597" s="118" t="n"/>
      <c r="AS597" s="118" t="n"/>
      <c r="AT597" s="118" t="n"/>
      <c r="AU597" s="118" t="n"/>
      <c r="AV597" s="118" t="n"/>
      <c r="AW597" s="118" t="n"/>
      <c r="AX597" s="118" t="n"/>
      <c r="AY597" s="118" t="n"/>
      <c r="AZ597" s="118" t="n"/>
      <c r="BA597" s="118" t="n"/>
      <c r="BB597" s="118" t="n"/>
      <c r="BC597" s="118" t="n"/>
      <c r="BD597" s="118" t="n"/>
      <c r="BE597" s="118" t="n"/>
      <c r="BF597" s="118" t="n"/>
      <c r="BG597" s="118" t="n"/>
      <c r="BH597" s="118" t="n"/>
      <c r="BI597" s="118" t="n"/>
      <c r="BJ597" s="118" t="n"/>
      <c r="BK597" s="118" t="n"/>
      <c r="BL597" s="118" t="n"/>
      <c r="BM597" s="118" t="n"/>
      <c r="BN597" s="118" t="n"/>
      <c r="BO597" s="118" t="n"/>
      <c r="BP597" s="118" t="n"/>
      <c r="BQ597" s="118" t="n"/>
      <c r="BR597" s="118" t="n"/>
      <c r="BS597" s="118" t="n"/>
      <c r="BT597" s="118">
        <f>COUNTIF(B597:BS597,1)</f>
        <v/>
      </c>
      <c r="BV597" s="76">
        <f>TRIM(RIGHT(A597, LEN(A597) - FIND("@", SUBSTITUTE(A597, " ", "@", LEN(A597)-LEN(SUBSTITUTE(A597," ",""))))))</f>
        <v/>
      </c>
      <c r="BW597" s="76">
        <f>TRIM(LEFT(A597,FIND(" ",A597&amp;" ")-1))</f>
        <v/>
      </c>
      <c r="BX597">
        <f>+IF(BV597=BV596,"Same","Diff")</f>
        <v/>
      </c>
      <c r="BY597">
        <f>IF(BX597="Same",IF(BW597=BW596,"same","Diff"))</f>
        <v/>
      </c>
    </row>
    <row r="598" ht="17" customHeight="1">
      <c r="A598" s="59" t="inlineStr">
        <is>
          <t>Chris Hones</t>
        </is>
      </c>
      <c r="B598" s="117" t="n"/>
      <c r="C598" s="117" t="n"/>
      <c r="D598" s="117" t="n"/>
      <c r="E598" s="117" t="n"/>
      <c r="F598" s="117" t="n"/>
      <c r="G598" s="117" t="n"/>
      <c r="H598" s="117" t="n"/>
      <c r="I598" s="117" t="n"/>
      <c r="J598" s="118" t="n"/>
      <c r="K598" s="118" t="n"/>
      <c r="L598" s="118" t="n"/>
      <c r="M598" s="118" t="n"/>
      <c r="N598" s="118" t="n"/>
      <c r="O598" s="118" t="n"/>
      <c r="P598" s="118" t="n"/>
      <c r="Q598" s="118" t="n"/>
      <c r="R598" s="118" t="n"/>
      <c r="S598" s="118" t="n"/>
      <c r="T598" s="118" t="n"/>
      <c r="U598" s="118" t="n"/>
      <c r="V598" s="118" t="n"/>
      <c r="W598" s="118" t="n"/>
      <c r="X598" s="130" t="n">
        <v>1</v>
      </c>
      <c r="Y598" s="118" t="n"/>
      <c r="Z598" s="118" t="n"/>
      <c r="AA598" s="118" t="n"/>
      <c r="AB598" s="118" t="n"/>
      <c r="AC598" s="118" t="n"/>
      <c r="AD598" s="118" t="n"/>
      <c r="AE598" s="118" t="n"/>
      <c r="AF598" s="118" t="n"/>
      <c r="AG598" s="118" t="n"/>
      <c r="AH598" s="118" t="n"/>
      <c r="AI598" s="118" t="n"/>
      <c r="AJ598" s="118" t="n"/>
      <c r="AK598" s="118" t="n"/>
      <c r="AL598" s="118" t="n"/>
      <c r="AM598" s="118" t="n"/>
      <c r="AN598" s="118" t="n"/>
      <c r="AO598" s="118" t="n">
        <v>1</v>
      </c>
      <c r="AP598" s="118" t="n"/>
      <c r="AQ598" s="118" t="n"/>
      <c r="AR598" s="118" t="n"/>
      <c r="AS598" s="118" t="n"/>
      <c r="AT598" s="118" t="n"/>
      <c r="AU598" s="118" t="n"/>
      <c r="AV598" s="118" t="n"/>
      <c r="AW598" s="118" t="n"/>
      <c r="AX598" s="118" t="n"/>
      <c r="AY598" s="118" t="n"/>
      <c r="AZ598" s="118" t="n"/>
      <c r="BA598" s="118" t="n"/>
      <c r="BB598" s="118" t="n"/>
      <c r="BC598" s="118" t="n"/>
      <c r="BD598" s="118" t="n"/>
      <c r="BE598" s="118" t="n"/>
      <c r="BF598" s="118" t="n"/>
      <c r="BG598" s="118" t="n"/>
      <c r="BH598" s="118" t="n"/>
      <c r="BI598" s="118" t="n"/>
      <c r="BJ598" s="118" t="n"/>
      <c r="BK598" s="118" t="n"/>
      <c r="BL598" s="118" t="n"/>
      <c r="BM598" s="118" t="n"/>
      <c r="BN598" s="118" t="n"/>
      <c r="BO598" s="118" t="n"/>
      <c r="BP598" s="118" t="n"/>
      <c r="BQ598" s="118" t="n"/>
      <c r="BR598" s="118" t="n"/>
      <c r="BS598" s="118" t="n"/>
      <c r="BT598" s="118">
        <f>COUNTIF(B598:BS598,1)</f>
        <v/>
      </c>
      <c r="BV598" s="76">
        <f>TRIM(RIGHT(A598, LEN(A598) - FIND("@", SUBSTITUTE(A598, " ", "@", LEN(A598)-LEN(SUBSTITUTE(A598," ",""))))))</f>
        <v/>
      </c>
      <c r="BW598" s="76">
        <f>TRIM(LEFT(A598,FIND(" ",A598&amp;" ")-1))</f>
        <v/>
      </c>
      <c r="BX598">
        <f>+IF(BV598=BV597,"Same","Diff")</f>
        <v/>
      </c>
      <c r="BY598">
        <f>IF(BX598="Same",IF(BW598=BW597,"same","Diff"))</f>
        <v/>
      </c>
    </row>
    <row r="599" ht="17" customHeight="1">
      <c r="A599" s="59" t="inlineStr">
        <is>
          <t>Paddy Hopkirk</t>
        </is>
      </c>
      <c r="B599" s="117" t="n"/>
      <c r="C599" s="117" t="n"/>
      <c r="D599" s="117" t="n"/>
      <c r="E599" s="117" t="n"/>
      <c r="F599" s="117" t="n"/>
      <c r="G599" s="117" t="n">
        <v>1</v>
      </c>
      <c r="H599" s="117" t="n">
        <v>1</v>
      </c>
      <c r="I599" s="117" t="n">
        <v>1</v>
      </c>
      <c r="J599" s="118" t="n"/>
      <c r="K599" s="118" t="n"/>
      <c r="L599" s="118" t="n"/>
      <c r="M599" s="118" t="n"/>
      <c r="N599" s="118" t="n"/>
      <c r="O599" s="118" t="n"/>
      <c r="P599" s="118" t="n"/>
      <c r="Q599" s="118" t="n"/>
      <c r="R599" s="118" t="n"/>
      <c r="S599" s="118" t="n"/>
      <c r="T599" s="118" t="n"/>
      <c r="U599" s="118" t="n"/>
      <c r="V599" s="118" t="n"/>
      <c r="W599" s="118" t="n"/>
      <c r="X599" s="118" t="n"/>
      <c r="Y599" s="118" t="n"/>
      <c r="Z599" s="118" t="n"/>
      <c r="AA599" s="118" t="n"/>
      <c r="AB599" s="118" t="n"/>
      <c r="AC599" s="118" t="n"/>
      <c r="AD599" s="118" t="n"/>
      <c r="AE599" s="118" t="n"/>
      <c r="AF599" s="118" t="n"/>
      <c r="AG599" s="118" t="n"/>
      <c r="AH599" s="118" t="n"/>
      <c r="AI599" s="118" t="n"/>
      <c r="AJ599" s="118" t="n"/>
      <c r="AK599" s="118" t="n"/>
      <c r="AL599" s="118" t="n"/>
      <c r="AM599" s="118" t="n"/>
      <c r="AN599" s="118" t="n"/>
      <c r="AO599" s="118" t="n"/>
      <c r="AP599" s="118" t="n"/>
      <c r="AQ599" s="118" t="n"/>
      <c r="AR599" s="118" t="n"/>
      <c r="AS599" s="118" t="n"/>
      <c r="AT599" s="118" t="n"/>
      <c r="AU599" s="118" t="n"/>
      <c r="AV599" s="118" t="n"/>
      <c r="AW599" s="118" t="n"/>
      <c r="AX599" s="118" t="n"/>
      <c r="AY599" s="118" t="n"/>
      <c r="AZ599" s="118" t="n"/>
      <c r="BA599" s="118" t="n"/>
      <c r="BB599" s="118" t="n"/>
      <c r="BC599" s="118" t="n"/>
      <c r="BD599" s="118" t="n"/>
      <c r="BE599" s="118" t="n"/>
      <c r="BF599" s="118" t="n"/>
      <c r="BG599" s="118" t="n"/>
      <c r="BH599" s="118" t="n"/>
      <c r="BI599" s="118" t="n"/>
      <c r="BJ599" s="118" t="n"/>
      <c r="BK599" s="118" t="n"/>
      <c r="BL599" s="118" t="n"/>
      <c r="BM599" s="118" t="n"/>
      <c r="BN599" s="118" t="n"/>
      <c r="BO599" s="118" t="n"/>
      <c r="BP599" s="118" t="n"/>
      <c r="BQ599" s="118" t="n"/>
      <c r="BR599" s="118" t="n"/>
      <c r="BS599" s="118" t="n"/>
      <c r="BT599" s="118">
        <f>COUNTIF(B599:BS599,1)</f>
        <v/>
      </c>
      <c r="BV599" s="76">
        <f>TRIM(RIGHT(A599, LEN(A599) - FIND("@", SUBSTITUTE(A599, " ", "@", LEN(A599)-LEN(SUBSTITUTE(A599," ",""))))))</f>
        <v/>
      </c>
      <c r="BW599" s="76">
        <f>TRIM(LEFT(A599,FIND(" ",A599&amp;" ")-1))</f>
        <v/>
      </c>
      <c r="BX599">
        <f>+IF(BV599=BV598,"Same","Diff")</f>
        <v/>
      </c>
      <c r="BY599">
        <f>IF(BX599="Same",IF(BW599=BW598,"same","Diff"))</f>
        <v/>
      </c>
    </row>
    <row r="600" ht="17" customHeight="1">
      <c r="A600" s="59" t="inlineStr">
        <is>
          <t>Peter Hopwood</t>
        </is>
      </c>
      <c r="B600" s="117" t="n"/>
      <c r="C600" s="117" t="n"/>
      <c r="D600" s="117" t="n"/>
      <c r="E600" s="117" t="n"/>
      <c r="F600" s="117" t="n"/>
      <c r="G600" s="117" t="n"/>
      <c r="H600" s="117" t="n"/>
      <c r="I600" s="117" t="n"/>
      <c r="J600" s="118" t="n"/>
      <c r="K600" s="118" t="n"/>
      <c r="L600" s="118" t="n"/>
      <c r="M600" s="118" t="n"/>
      <c r="N600" s="118" t="n"/>
      <c r="O600" s="118" t="n"/>
      <c r="P600" s="118" t="n"/>
      <c r="Q600" s="118" t="n"/>
      <c r="R600" s="118" t="n">
        <v>1</v>
      </c>
      <c r="S600" s="118" t="n">
        <v>1</v>
      </c>
      <c r="T600" s="118" t="n">
        <v>1</v>
      </c>
      <c r="U600" s="118" t="n">
        <v>1</v>
      </c>
      <c r="V600" s="118" t="n">
        <v>1</v>
      </c>
      <c r="W600" s="118" t="n">
        <v>1</v>
      </c>
      <c r="X600" s="118" t="n">
        <v>1</v>
      </c>
      <c r="Y600" s="118" t="n"/>
      <c r="Z600" s="118" t="n">
        <v>1</v>
      </c>
      <c r="AA600" s="118" t="n"/>
      <c r="AB600" s="118" t="n"/>
      <c r="AC600" s="118" t="n"/>
      <c r="AD600" s="118" t="n"/>
      <c r="AE600" s="118" t="n"/>
      <c r="AF600" s="118" t="n"/>
      <c r="AG600" s="118" t="n"/>
      <c r="AH600" s="118" t="n">
        <v>1</v>
      </c>
      <c r="AI600" s="118" t="n">
        <v>1</v>
      </c>
      <c r="AJ600" s="118" t="n"/>
      <c r="AK600" s="118" t="n"/>
      <c r="AL600" s="118" t="n"/>
      <c r="AM600" s="118" t="n"/>
      <c r="AN600" s="118" t="n"/>
      <c r="AO600" s="118" t="n"/>
      <c r="AP600" s="118" t="n"/>
      <c r="AQ600" s="118" t="n"/>
      <c r="AR600" s="118" t="n"/>
      <c r="AS600" s="118" t="n"/>
      <c r="AT600" s="118" t="n"/>
      <c r="AU600" s="118" t="n"/>
      <c r="AV600" s="118" t="n"/>
      <c r="AW600" s="118" t="n"/>
      <c r="AX600" s="118" t="n"/>
      <c r="AY600" s="118" t="n"/>
      <c r="AZ600" s="118" t="n"/>
      <c r="BA600" s="118" t="n"/>
      <c r="BB600" s="118" t="n"/>
      <c r="BC600" s="118" t="n"/>
      <c r="BD600" s="118" t="n"/>
      <c r="BE600" s="118" t="n"/>
      <c r="BF600" s="118" t="n"/>
      <c r="BG600" s="118" t="n"/>
      <c r="BH600" s="118" t="n"/>
      <c r="BI600" s="118" t="n"/>
      <c r="BJ600" s="118" t="n"/>
      <c r="BK600" s="118" t="n"/>
      <c r="BL600" s="118" t="n"/>
      <c r="BM600" s="118" t="n"/>
      <c r="BN600" s="118" t="n"/>
      <c r="BO600" s="118" t="n"/>
      <c r="BP600" s="118" t="n"/>
      <c r="BQ600" s="118" t="n"/>
      <c r="BR600" s="118" t="n"/>
      <c r="BS600" s="118" t="n"/>
      <c r="BT600" s="118">
        <f>COUNTIF(B600:BS600,1)</f>
        <v/>
      </c>
      <c r="BV600" s="76">
        <f>TRIM(RIGHT(A600, LEN(A600) - FIND("@", SUBSTITUTE(A600, " ", "@", LEN(A600)-LEN(SUBSTITUTE(A600," ",""))))))</f>
        <v/>
      </c>
      <c r="BW600" s="76">
        <f>TRIM(LEFT(A600,FIND(" ",A600&amp;" ")-1))</f>
        <v/>
      </c>
      <c r="BX600">
        <f>+IF(BV600=BV599,"Same","Diff")</f>
        <v/>
      </c>
      <c r="BY600">
        <f>IF(BX600="Same",IF(BW600=BW599,"same","Diff"))</f>
        <v/>
      </c>
    </row>
    <row r="601" ht="17" customHeight="1">
      <c r="A601" s="59" t="inlineStr">
        <is>
          <t>Kerry Horgan</t>
        </is>
      </c>
      <c r="B601" s="117" t="n"/>
      <c r="C601" s="117" t="n"/>
      <c r="D601" s="117" t="n"/>
      <c r="E601" s="117" t="n"/>
      <c r="F601" s="117" t="n"/>
      <c r="G601" s="117" t="n"/>
      <c r="H601" s="117" t="n"/>
      <c r="I601" s="117" t="n"/>
      <c r="J601" s="118" t="n"/>
      <c r="K601" s="118" t="n"/>
      <c r="L601" s="118" t="n"/>
      <c r="M601" s="118" t="n"/>
      <c r="N601" s="118" t="n"/>
      <c r="O601" s="118" t="n"/>
      <c r="P601" s="118" t="n"/>
      <c r="Q601" s="118" t="n">
        <v>1</v>
      </c>
      <c r="R601" s="118" t="n"/>
      <c r="S601" s="118" t="n"/>
      <c r="T601" s="118" t="n"/>
      <c r="U601" s="118" t="n"/>
      <c r="V601" s="118" t="n"/>
      <c r="W601" s="118" t="n"/>
      <c r="X601" s="118" t="n"/>
      <c r="Y601" s="118" t="n"/>
      <c r="Z601" s="118" t="n"/>
      <c r="AA601" s="118" t="n"/>
      <c r="AB601" s="118" t="n"/>
      <c r="AC601" s="118" t="n"/>
      <c r="AD601" s="118" t="n"/>
      <c r="AE601" s="118" t="n"/>
      <c r="AF601" s="118" t="n"/>
      <c r="AG601" s="118" t="n"/>
      <c r="AH601" s="118" t="n"/>
      <c r="AI601" s="118" t="n"/>
      <c r="AJ601" s="118" t="n"/>
      <c r="AK601" s="118" t="n"/>
      <c r="AL601" s="118" t="n"/>
      <c r="AM601" s="118" t="n"/>
      <c r="AN601" s="118" t="n"/>
      <c r="AO601" s="118" t="n"/>
      <c r="AP601" s="118" t="n"/>
      <c r="AQ601" s="118" t="n"/>
      <c r="AR601" s="118" t="n"/>
      <c r="AS601" s="118" t="n"/>
      <c r="AT601" s="118" t="n"/>
      <c r="AU601" s="118" t="n"/>
      <c r="AV601" s="118" t="n"/>
      <c r="AW601" s="118" t="n"/>
      <c r="AX601" s="118" t="n"/>
      <c r="AY601" s="118" t="n"/>
      <c r="AZ601" s="118" t="n"/>
      <c r="BA601" s="118" t="n"/>
      <c r="BB601" s="118" t="n"/>
      <c r="BC601" s="118" t="n"/>
      <c r="BD601" s="118" t="n"/>
      <c r="BE601" s="118" t="n"/>
      <c r="BF601" s="118" t="n"/>
      <c r="BG601" s="118" t="n"/>
      <c r="BH601" s="118" t="n"/>
      <c r="BI601" s="118" t="n"/>
      <c r="BJ601" s="118" t="n"/>
      <c r="BK601" s="118" t="n"/>
      <c r="BL601" s="118" t="n"/>
      <c r="BM601" s="118" t="n"/>
      <c r="BN601" s="118" t="n"/>
      <c r="BO601" s="118" t="n"/>
      <c r="BP601" s="118" t="n"/>
      <c r="BQ601" s="118" t="n"/>
      <c r="BR601" s="118" t="n"/>
      <c r="BS601" s="118" t="n"/>
      <c r="BT601" s="118">
        <f>COUNTIF(B601:BS601,1)</f>
        <v/>
      </c>
      <c r="BV601" s="76">
        <f>TRIM(RIGHT(A601, LEN(A601) - FIND("@", SUBSTITUTE(A601, " ", "@", LEN(A601)-LEN(SUBSTITUTE(A601," ",""))))))</f>
        <v/>
      </c>
      <c r="BW601" s="76">
        <f>TRIM(LEFT(A601,FIND(" ",A601&amp;" ")-1))</f>
        <v/>
      </c>
      <c r="BX601">
        <f>+IF(BV601=BV600,"Same","Diff")</f>
        <v/>
      </c>
      <c r="BY601">
        <f>IF(BX601="Same",IF(BW601=BW600,"same","Diff"))</f>
        <v/>
      </c>
    </row>
    <row r="602" ht="19" customHeight="1">
      <c r="A602" s="64" t="inlineStr">
        <is>
          <t>Denis Horley[4]</t>
        </is>
      </c>
      <c r="B602" s="123" t="n"/>
      <c r="C602" s="123" t="n"/>
      <c r="D602" s="123" t="n"/>
      <c r="E602" s="123" t="n"/>
      <c r="F602" s="123" t="n"/>
      <c r="G602" s="123" t="n"/>
      <c r="H602" s="123" t="n"/>
      <c r="I602" s="123" t="n"/>
      <c r="J602" s="118" t="n"/>
      <c r="K602" s="118" t="n"/>
      <c r="L602" s="118" t="n"/>
      <c r="M602" s="118" t="n"/>
      <c r="N602" s="118" t="n"/>
      <c r="O602" s="118" t="n"/>
      <c r="P602" s="118" t="n"/>
      <c r="Q602" s="118" t="n"/>
      <c r="R602" s="118" t="n"/>
      <c r="S602" s="118" t="n"/>
      <c r="T602" s="118" t="n"/>
      <c r="U602" s="118" t="n"/>
      <c r="V602" s="118" t="n"/>
      <c r="W602" s="118" t="n"/>
      <c r="X602" s="118" t="n"/>
      <c r="Y602" s="118" t="n"/>
      <c r="Z602" s="118" t="n"/>
      <c r="AA602" s="118" t="n"/>
      <c r="AB602" s="118" t="n"/>
      <c r="AC602" s="130" t="n">
        <v>1</v>
      </c>
      <c r="AD602" s="118" t="n"/>
      <c r="AE602" s="118" t="n"/>
      <c r="AF602" s="118" t="n"/>
      <c r="AG602" s="118" t="n"/>
      <c r="AH602" s="118" t="n"/>
      <c r="AI602" s="118" t="n"/>
      <c r="AJ602" s="118" t="n"/>
      <c r="AK602" s="118" t="n"/>
      <c r="AL602" s="118" t="n"/>
      <c r="AM602" s="118" t="n"/>
      <c r="AN602" s="118" t="n"/>
      <c r="AO602" s="118" t="n"/>
      <c r="AP602" s="118" t="n"/>
      <c r="AQ602" s="118" t="n"/>
      <c r="AR602" s="118" t="n"/>
      <c r="AS602" s="118" t="n"/>
      <c r="AT602" s="118" t="n"/>
      <c r="AU602" s="118" t="n"/>
      <c r="AV602" s="118" t="n"/>
      <c r="AW602" s="118" t="n"/>
      <c r="AX602" s="118" t="n"/>
      <c r="AY602" s="118" t="n"/>
      <c r="AZ602" s="118" t="n"/>
      <c r="BA602" s="118" t="n"/>
      <c r="BB602" s="118" t="n"/>
      <c r="BC602" s="118" t="n"/>
      <c r="BD602" s="118" t="n"/>
      <c r="BE602" s="118" t="n"/>
      <c r="BF602" s="118" t="n"/>
      <c r="BG602" s="118" t="n"/>
      <c r="BH602" s="118" t="n"/>
      <c r="BI602" s="118" t="n"/>
      <c r="BJ602" s="118" t="n"/>
      <c r="BK602" s="118" t="n"/>
      <c r="BL602" s="118" t="n"/>
      <c r="BM602" s="118" t="n"/>
      <c r="BN602" s="118" t="n"/>
      <c r="BO602" s="118" t="n"/>
      <c r="BP602" s="118" t="n"/>
      <c r="BQ602" s="118" t="n"/>
      <c r="BR602" s="118" t="n"/>
      <c r="BS602" s="118" t="n"/>
      <c r="BT602" s="118">
        <f>COUNTIF(B602:BS602,1)</f>
        <v/>
      </c>
      <c r="BV602" s="76">
        <f>TRIM(RIGHT(A602, LEN(A602) - FIND("@", SUBSTITUTE(A602, " ", "@", LEN(A602)-LEN(SUBSTITUTE(A602," ",""))))))</f>
        <v/>
      </c>
      <c r="BW602" s="76">
        <f>TRIM(LEFT(A602,FIND(" ",A602&amp;" ")-1))</f>
        <v/>
      </c>
      <c r="BX602">
        <f>+IF(BV602=BV601,"Same","Diff")</f>
        <v/>
      </c>
      <c r="BY602">
        <f>IF(BX602="Same",IF(BW602=BW601,"same","Diff"))</f>
        <v/>
      </c>
    </row>
    <row r="603" ht="17" customHeight="1">
      <c r="A603" s="59" t="inlineStr">
        <is>
          <t>Kazuyoshi Hoshino</t>
        </is>
      </c>
      <c r="B603" s="117" t="n"/>
      <c r="C603" s="117" t="n"/>
      <c r="D603" s="117" t="n"/>
      <c r="E603" s="117" t="n"/>
      <c r="F603" s="117" t="n"/>
      <c r="G603" s="117" t="n"/>
      <c r="H603" s="117" t="n"/>
      <c r="I603" s="117" t="n"/>
      <c r="J603" s="118" t="n"/>
      <c r="K603" s="118" t="n"/>
      <c r="L603" s="118" t="n"/>
      <c r="M603" s="118" t="n"/>
      <c r="N603" s="118" t="n"/>
      <c r="O603" s="118" t="n"/>
      <c r="P603" s="118" t="n"/>
      <c r="Q603" s="118" t="n"/>
      <c r="R603" s="118" t="n"/>
      <c r="S603" s="118" t="n"/>
      <c r="T603" s="118" t="n"/>
      <c r="U603" s="118" t="n"/>
      <c r="V603" s="118" t="n"/>
      <c r="W603" s="118" t="n">
        <v>1</v>
      </c>
      <c r="X603" s="118" t="n">
        <v>1</v>
      </c>
      <c r="Y603" s="118" t="n"/>
      <c r="Z603" s="118" t="n"/>
      <c r="AA603" s="118" t="n"/>
      <c r="AB603" s="118" t="n"/>
      <c r="AC603" s="118" t="n"/>
      <c r="AD603" s="118" t="n"/>
      <c r="AE603" s="118" t="n"/>
      <c r="AF603" s="118" t="n"/>
      <c r="AG603" s="118" t="n"/>
      <c r="AH603" s="118" t="n"/>
      <c r="AI603" s="118" t="n"/>
      <c r="AJ603" s="118" t="n"/>
      <c r="AK603" s="118" t="n"/>
      <c r="AL603" s="118" t="n"/>
      <c r="AM603" s="118" t="n"/>
      <c r="AN603" s="118" t="n"/>
      <c r="AO603" s="118" t="n"/>
      <c r="AP603" s="118" t="n"/>
      <c r="AQ603" s="118" t="n"/>
      <c r="AR603" s="118" t="n"/>
      <c r="AS603" s="118" t="n"/>
      <c r="AT603" s="118" t="n"/>
      <c r="AU603" s="118" t="n"/>
      <c r="AV603" s="118" t="n"/>
      <c r="AW603" s="118" t="n"/>
      <c r="AX603" s="118" t="n"/>
      <c r="AY603" s="118" t="n"/>
      <c r="AZ603" s="118" t="n"/>
      <c r="BA603" s="118" t="n"/>
      <c r="BB603" s="118" t="n"/>
      <c r="BC603" s="118" t="n"/>
      <c r="BD603" s="118" t="n"/>
      <c r="BE603" s="118" t="n"/>
      <c r="BF603" s="118" t="n"/>
      <c r="BG603" s="118" t="n"/>
      <c r="BH603" s="118" t="n"/>
      <c r="BI603" s="118" t="n"/>
      <c r="BJ603" s="118" t="n"/>
      <c r="BK603" s="118" t="n"/>
      <c r="BL603" s="118" t="n"/>
      <c r="BM603" s="118" t="n"/>
      <c r="BN603" s="118" t="n"/>
      <c r="BO603" s="118" t="n"/>
      <c r="BP603" s="118" t="n"/>
      <c r="BQ603" s="118" t="n"/>
      <c r="BR603" s="118" t="n"/>
      <c r="BS603" s="118" t="n"/>
      <c r="BT603" s="118">
        <f>COUNTIF(B603:BS603,1)</f>
        <v/>
      </c>
      <c r="BV603" s="76">
        <f>TRIM(RIGHT(A603, LEN(A603) - FIND("@", SUBSTITUTE(A603, " ", "@", LEN(A603)-LEN(SUBSTITUTE(A603," ",""))))))</f>
        <v/>
      </c>
      <c r="BW603" s="76">
        <f>TRIM(LEFT(A603,FIND(" ",A603&amp;" ")-1))</f>
        <v/>
      </c>
      <c r="BX603">
        <f>+IF(BV603=BV602,"Same","Diff")</f>
        <v/>
      </c>
      <c r="BY603">
        <f>IF(BX603="Same",IF(BW603=BW602,"same","Diff"))</f>
        <v/>
      </c>
    </row>
    <row r="604" ht="17" customHeight="1">
      <c r="A604" s="59" t="inlineStr">
        <is>
          <t>Darren Hossack</t>
        </is>
      </c>
      <c r="B604" s="117" t="n"/>
      <c r="C604" s="117" t="n"/>
      <c r="D604" s="117" t="n"/>
      <c r="E604" s="117" t="n"/>
      <c r="F604" s="117" t="n"/>
      <c r="G604" s="117" t="n"/>
      <c r="H604" s="117" t="n"/>
      <c r="I604" s="117" t="n"/>
      <c r="J604" s="118" t="n"/>
      <c r="K604" s="118" t="n"/>
      <c r="L604" s="118" t="n"/>
      <c r="M604" s="118" t="n"/>
      <c r="N604" s="118" t="n"/>
      <c r="O604" s="118" t="n"/>
      <c r="P604" s="118" t="n"/>
      <c r="Q604" s="118" t="n"/>
      <c r="R604" s="118" t="n"/>
      <c r="S604" s="118" t="n"/>
      <c r="T604" s="118" t="n"/>
      <c r="U604" s="118" t="n"/>
      <c r="V604" s="118" t="n"/>
      <c r="W604" s="118" t="n"/>
      <c r="X604" s="118" t="n"/>
      <c r="Y604" s="118" t="n"/>
      <c r="Z604" s="118" t="n"/>
      <c r="AA604" s="118" t="n"/>
      <c r="AB604" s="118" t="n"/>
      <c r="AC604" s="118" t="n"/>
      <c r="AD604" s="118" t="n"/>
      <c r="AE604" s="118" t="n"/>
      <c r="AF604" s="118" t="n"/>
      <c r="AG604" s="118" t="n"/>
      <c r="AH604" s="118" t="n"/>
      <c r="AI604" s="118" t="n"/>
      <c r="AJ604" s="118" t="n"/>
      <c r="AK604" s="118" t="n"/>
      <c r="AL604" s="118" t="n"/>
      <c r="AM604" s="118" t="n">
        <v>1</v>
      </c>
      <c r="AN604" s="118" t="n"/>
      <c r="AO604" s="118" t="n">
        <v>1</v>
      </c>
      <c r="AP604" s="118" t="n"/>
      <c r="AQ604" s="118" t="n">
        <v>1</v>
      </c>
      <c r="AR604" s="118" t="n"/>
      <c r="AS604" s="118" t="n">
        <v>1</v>
      </c>
      <c r="AT604" s="118" t="n"/>
      <c r="AU604" s="118" t="n"/>
      <c r="AV604" s="118" t="n">
        <v>1</v>
      </c>
      <c r="AW604" s="118" t="n"/>
      <c r="AX604" s="118" t="n"/>
      <c r="AY604" s="118" t="n"/>
      <c r="AZ604" s="118" t="n"/>
      <c r="BA604" s="118" t="n"/>
      <c r="BB604" s="118" t="n"/>
      <c r="BC604" s="118" t="n"/>
      <c r="BD604" s="118" t="n"/>
      <c r="BE604" s="118" t="n"/>
      <c r="BF604" s="118" t="n"/>
      <c r="BG604" s="118" t="n"/>
      <c r="BH604" s="118" t="n"/>
      <c r="BI604" s="118" t="n"/>
      <c r="BJ604" s="118" t="n"/>
      <c r="BK604" s="118" t="n"/>
      <c r="BL604" s="118" t="n"/>
      <c r="BM604" s="118" t="n"/>
      <c r="BN604" s="118" t="n"/>
      <c r="BO604" s="118" t="n"/>
      <c r="BP604" s="118" t="n"/>
      <c r="BQ604" s="118" t="n"/>
      <c r="BR604" s="118" t="n"/>
      <c r="BS604" s="118" t="n"/>
      <c r="BT604" s="118">
        <f>COUNTIF(B604:BS604,1)</f>
        <v/>
      </c>
      <c r="BV604" s="76">
        <f>TRIM(RIGHT(A604, LEN(A604) - FIND("@", SUBSTITUTE(A604, " ", "@", LEN(A604)-LEN(SUBSTITUTE(A604," ",""))))))</f>
        <v/>
      </c>
      <c r="BW604" s="76">
        <f>TRIM(LEFT(A604,FIND(" ",A604&amp;" ")-1))</f>
        <v/>
      </c>
      <c r="BX604">
        <f>+IF(BV604=BV603,"Same","Diff")</f>
        <v/>
      </c>
      <c r="BY604">
        <f>IF(BX604="Same",IF(BW604=BW603,"same","Diff"))</f>
        <v/>
      </c>
    </row>
    <row r="605" ht="17" customHeight="1">
      <c r="A605" s="59" t="inlineStr">
        <is>
          <t>Les Howard</t>
        </is>
      </c>
      <c r="B605" s="117" t="n"/>
      <c r="C605" s="117" t="n"/>
      <c r="D605" s="117" t="n"/>
      <c r="E605" s="117" t="n">
        <v>1</v>
      </c>
      <c r="F605" s="117" t="n"/>
      <c r="G605" s="117" t="n"/>
      <c r="H605" s="117" t="n"/>
      <c r="I605" s="117" t="n"/>
      <c r="J605" s="118" t="n"/>
      <c r="K605" s="118" t="n"/>
      <c r="L605" s="118" t="n"/>
      <c r="M605" s="118" t="n"/>
      <c r="N605" s="118" t="n"/>
      <c r="O605" s="118" t="n"/>
      <c r="P605" s="118" t="n"/>
      <c r="Q605" s="118" t="n"/>
      <c r="R605" s="118" t="n"/>
      <c r="S605" s="118" t="n"/>
      <c r="T605" s="118" t="n"/>
      <c r="U605" s="118" t="n"/>
      <c r="V605" s="118" t="n"/>
      <c r="W605" s="118" t="n"/>
      <c r="X605" s="118" t="n"/>
      <c r="Y605" s="118" t="n"/>
      <c r="Z605" s="118" t="n"/>
      <c r="AA605" s="118" t="n"/>
      <c r="AB605" s="118" t="n"/>
      <c r="AC605" s="118" t="n"/>
      <c r="AD605" s="118" t="n"/>
      <c r="AE605" s="118" t="n"/>
      <c r="AF605" s="118" t="n"/>
      <c r="AG605" s="118" t="n"/>
      <c r="AH605" s="118" t="n"/>
      <c r="AI605" s="118" t="n"/>
      <c r="AJ605" s="118" t="n"/>
      <c r="AK605" s="118" t="n"/>
      <c r="AL605" s="118" t="n"/>
      <c r="AM605" s="118" t="n"/>
      <c r="AN605" s="118" t="n"/>
      <c r="AO605" s="118" t="n"/>
      <c r="AP605" s="118" t="n"/>
      <c r="AQ605" s="118" t="n"/>
      <c r="AR605" s="118" t="n"/>
      <c r="AS605" s="118" t="n"/>
      <c r="AT605" s="118" t="n"/>
      <c r="AU605" s="118" t="n"/>
      <c r="AV605" s="118" t="n"/>
      <c r="AW605" s="118" t="n"/>
      <c r="AX605" s="118" t="n"/>
      <c r="AY605" s="118" t="n"/>
      <c r="AZ605" s="118" t="n"/>
      <c r="BA605" s="118" t="n"/>
      <c r="BB605" s="118" t="n"/>
      <c r="BC605" s="118" t="n"/>
      <c r="BD605" s="118" t="n"/>
      <c r="BE605" s="118" t="n"/>
      <c r="BF605" s="118" t="n"/>
      <c r="BG605" s="118" t="n"/>
      <c r="BH605" s="118" t="n"/>
      <c r="BI605" s="118" t="n"/>
      <c r="BJ605" s="118" t="n"/>
      <c r="BK605" s="118" t="n"/>
      <c r="BL605" s="118" t="n"/>
      <c r="BM605" s="118" t="n"/>
      <c r="BN605" s="118" t="n"/>
      <c r="BO605" s="118" t="n"/>
      <c r="BP605" s="118" t="n"/>
      <c r="BQ605" s="118" t="n"/>
      <c r="BR605" s="118" t="n"/>
      <c r="BS605" s="118" t="n"/>
      <c r="BT605" s="118">
        <f>COUNTIF(B605:BS605,1)</f>
        <v/>
      </c>
      <c r="BV605" s="76">
        <f>TRIM(RIGHT(A605, LEN(A605) - FIND("@", SUBSTITUTE(A605, " ", "@", LEN(A605)-LEN(SUBSTITUTE(A605," ",""))))))</f>
        <v/>
      </c>
      <c r="BW605" s="76">
        <f>TRIM(LEFT(A605,FIND(" ",A605&amp;" ")-1))</f>
        <v/>
      </c>
      <c r="BX605">
        <f>+IF(BV605=BV604,"Same","Diff")</f>
        <v/>
      </c>
      <c r="BY605">
        <f>IF(BX605="Same",IF(BW605=BW604,"same","Diff"))</f>
        <v/>
      </c>
    </row>
    <row r="606" ht="17" customHeight="1">
      <c r="A606" s="60" t="inlineStr">
        <is>
          <t>Sid Howard</t>
        </is>
      </c>
      <c r="B606" s="119" t="n"/>
      <c r="C606" s="119" t="n"/>
      <c r="D606" s="119" t="n"/>
      <c r="E606" s="119" t="n">
        <v>1</v>
      </c>
      <c r="F606" s="119" t="n"/>
      <c r="G606" s="119" t="n"/>
      <c r="H606" s="119" t="n"/>
      <c r="I606" s="119" t="n"/>
      <c r="J606" s="118" t="n"/>
      <c r="K606" s="118" t="n"/>
      <c r="L606" s="118" t="n"/>
      <c r="M606" s="118" t="n"/>
      <c r="N606" s="118" t="n"/>
      <c r="O606" s="118" t="n"/>
      <c r="P606" s="118" t="n"/>
      <c r="Q606" s="118" t="n"/>
      <c r="R606" s="118" t="n"/>
      <c r="S606" s="118" t="n"/>
      <c r="T606" s="118" t="n"/>
      <c r="U606" s="118" t="n"/>
      <c r="V606" s="118" t="n"/>
      <c r="W606" s="118" t="n"/>
      <c r="X606" s="118" t="n"/>
      <c r="Y606" s="118" t="n"/>
      <c r="Z606" s="118" t="n"/>
      <c r="AA606" s="118" t="n"/>
      <c r="AB606" s="118" t="n"/>
      <c r="AC606" s="118" t="n"/>
      <c r="AD606" s="118" t="n"/>
      <c r="AE606" s="118" t="n"/>
      <c r="AF606" s="118" t="n"/>
      <c r="AG606" s="118" t="n"/>
      <c r="AH606" s="118" t="n"/>
      <c r="AI606" s="118" t="n"/>
      <c r="AJ606" s="118" t="n"/>
      <c r="AK606" s="118" t="n"/>
      <c r="AL606" s="118" t="n"/>
      <c r="AM606" s="118" t="n"/>
      <c r="AN606" s="118" t="n"/>
      <c r="AO606" s="118" t="n"/>
      <c r="AP606" s="118" t="n"/>
      <c r="AQ606" s="118" t="n"/>
      <c r="AR606" s="118" t="n"/>
      <c r="AS606" s="118" t="n"/>
      <c r="AT606" s="118" t="n"/>
      <c r="AU606" s="118" t="n"/>
      <c r="AV606" s="118" t="n"/>
      <c r="AW606" s="118" t="n"/>
      <c r="AX606" s="118" t="n"/>
      <c r="AY606" s="118" t="n"/>
      <c r="AZ606" s="118" t="n"/>
      <c r="BA606" s="118" t="n"/>
      <c r="BB606" s="118" t="n"/>
      <c r="BC606" s="118" t="n"/>
      <c r="BD606" s="118" t="n"/>
      <c r="BE606" s="118" t="n"/>
      <c r="BF606" s="118" t="n"/>
      <c r="BG606" s="118" t="n"/>
      <c r="BH606" s="118" t="n"/>
      <c r="BI606" s="118" t="n"/>
      <c r="BJ606" s="118" t="n"/>
      <c r="BK606" s="118" t="n"/>
      <c r="BL606" s="118" t="n"/>
      <c r="BM606" s="118" t="n"/>
      <c r="BN606" s="118" t="n"/>
      <c r="BO606" s="118" t="n"/>
      <c r="BP606" s="118" t="n"/>
      <c r="BQ606" s="118" t="n"/>
      <c r="BR606" s="118" t="n"/>
      <c r="BS606" s="118" t="n"/>
      <c r="BT606" s="118">
        <f>COUNTIF(B606:BS606,1)</f>
        <v/>
      </c>
      <c r="BV606" s="76">
        <f>TRIM(RIGHT(A606, LEN(A606) - FIND("@", SUBSTITUTE(A606, " ", "@", LEN(A606)-LEN(SUBSTITUTE(A606," ",""))))))</f>
        <v/>
      </c>
      <c r="BW606" s="76">
        <f>TRIM(LEFT(A606,FIND(" ",A606&amp;" ")-1))</f>
        <v/>
      </c>
      <c r="BX606">
        <f>+IF(BV606=BV605,"Same","Diff")</f>
        <v/>
      </c>
      <c r="BY606">
        <f>IF(BX606="Same",IF(BW606=BW605,"same","Diff"))</f>
        <v/>
      </c>
    </row>
    <row r="607" ht="17" customHeight="1">
      <c r="A607" s="59" t="inlineStr">
        <is>
          <t>Shane Howison</t>
        </is>
      </c>
      <c r="B607" s="117" t="n"/>
      <c r="C607" s="117" t="n"/>
      <c r="D607" s="117" t="n"/>
      <c r="E607" s="117" t="n"/>
      <c r="F607" s="117" t="n"/>
      <c r="G607" s="117" t="n"/>
      <c r="H607" s="117" t="n"/>
      <c r="I607" s="117" t="n"/>
      <c r="J607" s="118" t="n"/>
      <c r="K607" s="118" t="n"/>
      <c r="L607" s="118" t="n"/>
      <c r="M607" s="118" t="n"/>
      <c r="N607" s="118" t="n"/>
      <c r="O607" s="118" t="n"/>
      <c r="P607" s="118" t="n"/>
      <c r="Q607" s="118" t="n"/>
      <c r="R607" s="118" t="n"/>
      <c r="S607" s="118" t="n"/>
      <c r="T607" s="118" t="n"/>
      <c r="U607" s="118" t="n"/>
      <c r="V607" s="118" t="n"/>
      <c r="W607" s="118" t="n"/>
      <c r="X607" s="118" t="n"/>
      <c r="Y607" s="118" t="n"/>
      <c r="Z607" s="118" t="n"/>
      <c r="AA607" s="118" t="n"/>
      <c r="AB607" s="118" t="n"/>
      <c r="AC607" s="118" t="n"/>
      <c r="AD607" s="118" t="n"/>
      <c r="AE607" s="118" t="n"/>
      <c r="AF607" s="118" t="n"/>
      <c r="AG607" s="118" t="n"/>
      <c r="AH607" s="118" t="n"/>
      <c r="AI607" s="118" t="n"/>
      <c r="AJ607" s="118" t="n"/>
      <c r="AK607" s="118" t="n"/>
      <c r="AL607" s="118" t="n"/>
      <c r="AM607" s="118" t="n"/>
      <c r="AN607" s="118" t="n"/>
      <c r="AO607" s="118" t="n"/>
      <c r="AP607" s="118" t="n"/>
      <c r="AQ607" s="118" t="n">
        <v>1</v>
      </c>
      <c r="AR607" s="118" t="n"/>
      <c r="AS607" s="118" t="n">
        <v>1</v>
      </c>
      <c r="AT607" s="118" t="n"/>
      <c r="AU607" s="118" t="n"/>
      <c r="AV607" s="118" t="n"/>
      <c r="AW607" s="118" t="n"/>
      <c r="AX607" s="118" t="n"/>
      <c r="AY607" s="118" t="n"/>
      <c r="AZ607" s="118" t="n"/>
      <c r="BA607" s="118" t="n"/>
      <c r="BB607" s="118" t="n"/>
      <c r="BC607" s="118" t="n"/>
      <c r="BD607" s="118" t="n"/>
      <c r="BE607" s="118" t="n"/>
      <c r="BF607" s="118" t="n"/>
      <c r="BG607" s="118" t="n"/>
      <c r="BH607" s="118" t="n"/>
      <c r="BI607" s="118" t="n"/>
      <c r="BJ607" s="118" t="n"/>
      <c r="BK607" s="118" t="n"/>
      <c r="BL607" s="118" t="n"/>
      <c r="BM607" s="118" t="n"/>
      <c r="BN607" s="118" t="n"/>
      <c r="BO607" s="118" t="n"/>
      <c r="BP607" s="118" t="n"/>
      <c r="BQ607" s="118" t="n"/>
      <c r="BR607" s="118" t="n"/>
      <c r="BS607" s="118" t="n"/>
      <c r="BT607" s="118">
        <f>COUNTIF(B607:BS607,1)</f>
        <v/>
      </c>
      <c r="BV607" s="76">
        <f>TRIM(RIGHT(A607, LEN(A607) - FIND("@", SUBSTITUTE(A607, " ", "@", LEN(A607)-LEN(SUBSTITUTE(A607," ",""))))))</f>
        <v/>
      </c>
      <c r="BW607" s="76">
        <f>TRIM(LEFT(A607,FIND(" ",A607&amp;" ")-1))</f>
        <v/>
      </c>
      <c r="BX607">
        <f>+IF(BV607=BV606,"Same","Diff")</f>
        <v/>
      </c>
      <c r="BY607">
        <f>IF(BX607="Same",IF(BW607=BW606,"same","Diff"))</f>
        <v/>
      </c>
    </row>
    <row r="608" ht="17" customHeight="1">
      <c r="A608" s="59" t="inlineStr">
        <is>
          <t>Tony Hubbard</t>
        </is>
      </c>
      <c r="B608" s="117" t="n"/>
      <c r="C608" s="117" t="n"/>
      <c r="D608" s="117" t="n"/>
      <c r="E608" s="117" t="n"/>
      <c r="F608" s="117" t="n"/>
      <c r="G608" s="117" t="n"/>
      <c r="H608" s="117" t="n"/>
      <c r="I608" s="117" t="n"/>
      <c r="J608" s="118" t="n"/>
      <c r="K608" s="118" t="n"/>
      <c r="L608" s="118" t="n"/>
      <c r="M608" s="118" t="n"/>
      <c r="N608" s="118" t="n"/>
      <c r="O608" s="118" t="n"/>
      <c r="P608" s="118" t="n"/>
      <c r="Q608" s="118" t="n"/>
      <c r="R608" s="118" t="n"/>
      <c r="S608" s="118" t="n"/>
      <c r="T608" s="118" t="n"/>
      <c r="U608" s="118" t="n"/>
      <c r="V608" s="118" t="n"/>
      <c r="W608" s="118" t="n"/>
      <c r="X608" s="118" t="n"/>
      <c r="Y608" s="118" t="n">
        <v>1</v>
      </c>
      <c r="Z608" s="118" t="n"/>
      <c r="AA608" s="118" t="n"/>
      <c r="AB608" s="118" t="n"/>
      <c r="AC608" s="118" t="n"/>
      <c r="AD608" s="118" t="n"/>
      <c r="AE608" s="118" t="n"/>
      <c r="AF608" s="118" t="n"/>
      <c r="AG608" s="118" t="n"/>
      <c r="AH608" s="118" t="n"/>
      <c r="AI608" s="118" t="n"/>
      <c r="AJ608" s="118" t="n"/>
      <c r="AK608" s="118" t="n"/>
      <c r="AL608" s="118" t="n"/>
      <c r="AM608" s="118" t="n"/>
      <c r="AN608" s="118" t="n"/>
      <c r="AO608" s="118" t="n"/>
      <c r="AP608" s="118" t="n"/>
      <c r="AQ608" s="118" t="n"/>
      <c r="AR608" s="118" t="n"/>
      <c r="AS608" s="118" t="n"/>
      <c r="AT608" s="118" t="n"/>
      <c r="AU608" s="118" t="n"/>
      <c r="AV608" s="118" t="n"/>
      <c r="AW608" s="118" t="n"/>
      <c r="AX608" s="118" t="n"/>
      <c r="AY608" s="118" t="n"/>
      <c r="AZ608" s="118" t="n"/>
      <c r="BA608" s="118" t="n"/>
      <c r="BB608" s="118" t="n"/>
      <c r="BC608" s="118" t="n"/>
      <c r="BD608" s="118" t="n"/>
      <c r="BE608" s="118" t="n"/>
      <c r="BF608" s="118" t="n"/>
      <c r="BG608" s="118" t="n"/>
      <c r="BH608" s="118" t="n"/>
      <c r="BI608" s="118" t="n"/>
      <c r="BJ608" s="118" t="n"/>
      <c r="BK608" s="118" t="n"/>
      <c r="BL608" s="118" t="n"/>
      <c r="BM608" s="118" t="n"/>
      <c r="BN608" s="118" t="n"/>
      <c r="BO608" s="118" t="n"/>
      <c r="BP608" s="118" t="n"/>
      <c r="BQ608" s="118" t="n"/>
      <c r="BR608" s="118" t="n"/>
      <c r="BS608" s="118" t="n"/>
      <c r="BT608" s="118">
        <f>COUNTIF(B608:BS608,1)</f>
        <v/>
      </c>
      <c r="BV608" s="76">
        <f>TRIM(RIGHT(A608, LEN(A608) - FIND("@", SUBSTITUTE(A608, " ", "@", LEN(A608)-LEN(SUBSTITUTE(A608," ",""))))))</f>
        <v/>
      </c>
      <c r="BW608" s="76">
        <f>TRIM(LEFT(A608,FIND(" ",A608&amp;" ")-1))</f>
        <v/>
      </c>
      <c r="BX608">
        <f>+IF(BV608=BV607,"Same","Diff")</f>
        <v/>
      </c>
      <c r="BY608">
        <f>IF(BX608="Same",IF(BW608=BW607,"same","Diff"))</f>
        <v/>
      </c>
    </row>
    <row r="609" ht="17" customHeight="1">
      <c r="A609" s="68" t="inlineStr">
        <is>
          <t>George Hughes</t>
        </is>
      </c>
      <c r="B609" s="127" t="n">
        <v>1</v>
      </c>
      <c r="C609" s="127" t="n"/>
      <c r="D609" s="127" t="n"/>
      <c r="E609" s="127" t="n"/>
      <c r="F609" s="127" t="n"/>
      <c r="G609" s="127" t="n"/>
      <c r="H609" s="127" t="n"/>
      <c r="I609" s="127" t="n"/>
      <c r="J609" s="118" t="n"/>
      <c r="K609" s="118" t="n"/>
      <c r="L609" s="118" t="n"/>
      <c r="M609" s="118" t="n"/>
      <c r="N609" s="118" t="n"/>
      <c r="O609" s="118" t="n"/>
      <c r="P609" s="118" t="n"/>
      <c r="Q609" s="118" t="n"/>
      <c r="R609" s="118" t="n"/>
      <c r="S609" s="118" t="n"/>
      <c r="T609" s="118" t="n"/>
      <c r="U609" s="118" t="n"/>
      <c r="V609" s="118" t="n"/>
      <c r="W609" s="118" t="n"/>
      <c r="X609" s="118" t="n"/>
      <c r="Y609" s="118" t="n"/>
      <c r="Z609" s="118" t="n"/>
      <c r="AA609" s="118" t="n"/>
      <c r="AB609" s="118" t="n"/>
      <c r="AC609" s="118" t="n"/>
      <c r="AD609" s="118" t="n"/>
      <c r="AE609" s="118" t="n"/>
      <c r="AF609" s="118" t="n"/>
      <c r="AG609" s="118" t="n"/>
      <c r="AH609" s="118" t="n"/>
      <c r="AI609" s="118" t="n"/>
      <c r="AJ609" s="118" t="n"/>
      <c r="AK609" s="118" t="n"/>
      <c r="AL609" s="118" t="n"/>
      <c r="AM609" s="118" t="n"/>
      <c r="AN609" s="118" t="n"/>
      <c r="AO609" s="118" t="n"/>
      <c r="AP609" s="118" t="n"/>
      <c r="AQ609" s="118" t="n"/>
      <c r="AR609" s="118" t="n"/>
      <c r="AS609" s="118" t="n"/>
      <c r="AT609" s="118" t="n"/>
      <c r="AU609" s="118" t="n"/>
      <c r="AV609" s="118" t="n"/>
      <c r="AW609" s="118" t="n"/>
      <c r="AX609" s="118" t="n"/>
      <c r="AY609" s="118" t="n"/>
      <c r="AZ609" s="118" t="n"/>
      <c r="BA609" s="118" t="n"/>
      <c r="BB609" s="118" t="n"/>
      <c r="BC609" s="118" t="n"/>
      <c r="BD609" s="118" t="n"/>
      <c r="BE609" s="118" t="n"/>
      <c r="BF609" s="118" t="n"/>
      <c r="BG609" s="118" t="n"/>
      <c r="BH609" s="118" t="n"/>
      <c r="BI609" s="118" t="n"/>
      <c r="BJ609" s="118" t="n"/>
      <c r="BK609" s="118" t="n"/>
      <c r="BL609" s="118" t="n"/>
      <c r="BM609" s="118" t="n"/>
      <c r="BN609" s="118" t="n"/>
      <c r="BO609" s="118" t="n"/>
      <c r="BP609" s="118" t="n"/>
      <c r="BQ609" s="118" t="n"/>
      <c r="BR609" s="118" t="n"/>
      <c r="BS609" s="118" t="n"/>
      <c r="BT609" s="118">
        <f>COUNTIF(B609:BS609,1)</f>
        <v/>
      </c>
      <c r="BV609" s="76">
        <f>TRIM(RIGHT(A609, LEN(A609) - FIND("@", SUBSTITUTE(A609, " ", "@", LEN(A609)-LEN(SUBSTITUTE(A609," ",""))))))</f>
        <v/>
      </c>
      <c r="BW609" s="76">
        <f>TRIM(LEFT(A609,FIND(" ",A609&amp;" ")-1))</f>
        <v/>
      </c>
      <c r="BX609">
        <f>+IF(BV609=BV608,"Same","Diff")</f>
        <v/>
      </c>
      <c r="BY609">
        <f>IF(BX609="Same",IF(BW609=BW608,"same","Diff"))</f>
        <v/>
      </c>
    </row>
    <row r="610" ht="17" customHeight="1">
      <c r="A610" s="59" t="inlineStr">
        <is>
          <t>Jarrod Hughes</t>
        </is>
      </c>
      <c r="B610" s="117" t="n"/>
      <c r="C610" s="117" t="n"/>
      <c r="D610" s="117" t="n"/>
      <c r="E610" s="117" t="n"/>
      <c r="F610" s="117" t="n"/>
      <c r="G610" s="117" t="n"/>
      <c r="H610" s="117" t="n"/>
      <c r="I610" s="117" t="n"/>
      <c r="J610" s="118" t="n"/>
      <c r="K610" s="118" t="n"/>
      <c r="L610" s="118" t="n"/>
      <c r="M610" s="118" t="n"/>
      <c r="N610" s="118" t="n"/>
      <c r="O610" s="118" t="n"/>
      <c r="P610" s="118" t="n"/>
      <c r="Q610" s="118" t="n"/>
      <c r="R610" s="118" t="n"/>
      <c r="S610" s="118" t="n"/>
      <c r="T610" s="118" t="n"/>
      <c r="U610" s="118" t="n"/>
      <c r="V610" s="118" t="n"/>
      <c r="W610" s="118" t="n"/>
      <c r="X610" s="118" t="n"/>
      <c r="Y610" s="118" t="n"/>
      <c r="Z610" s="118" t="n"/>
      <c r="AA610" s="118" t="n"/>
      <c r="AB610" s="118" t="n"/>
      <c r="AC610" s="118" t="n"/>
      <c r="AD610" s="118" t="n"/>
      <c r="AE610" s="118" t="n"/>
      <c r="AF610" s="118" t="n"/>
      <c r="AG610" s="118" t="n"/>
      <c r="AH610" s="118" t="n"/>
      <c r="AI610" s="118" t="n"/>
      <c r="AJ610" s="118" t="n"/>
      <c r="AK610" s="118" t="n"/>
      <c r="AL610" s="118" t="n"/>
      <c r="AM610" s="118" t="n"/>
      <c r="AN610" s="118" t="n"/>
      <c r="AO610" s="118" t="n"/>
      <c r="AP610" s="118" t="n"/>
      <c r="AQ610" s="118" t="n"/>
      <c r="AR610" s="118" t="n"/>
      <c r="AS610" s="118" t="n"/>
      <c r="AT610" s="118" t="n"/>
      <c r="AU610" s="118" t="n"/>
      <c r="AV610" s="118" t="n"/>
      <c r="AW610" s="118" t="n"/>
      <c r="AX610" s="118" t="n"/>
      <c r="AY610" s="118" t="n"/>
      <c r="AZ610" s="118" t="n"/>
      <c r="BA610" s="118" t="n"/>
      <c r="BB610" s="118" t="n"/>
      <c r="BC610" s="118" t="n"/>
      <c r="BD610" s="118" t="n"/>
      <c r="BE610" s="118" t="n"/>
      <c r="BF610" s="118" t="n"/>
      <c r="BG610" s="118" t="n"/>
      <c r="BH610" s="118" t="n"/>
      <c r="BI610" s="118" t="n"/>
      <c r="BJ610" s="118" t="n"/>
      <c r="BK610" s="118" t="n"/>
      <c r="BL610" s="118" t="n"/>
      <c r="BM610" s="118" t="n"/>
      <c r="BN610" s="118" t="n"/>
      <c r="BO610" s="118" t="n"/>
      <c r="BP610" s="118" t="n"/>
      <c r="BQ610" s="118" t="n"/>
      <c r="BR610" s="118" t="n">
        <v>1</v>
      </c>
      <c r="BS610" s="118" t="n">
        <v>1</v>
      </c>
      <c r="BT610" s="118">
        <f>COUNTIF(B610:BS610,1)</f>
        <v/>
      </c>
      <c r="BV610" s="76">
        <f>TRIM(RIGHT(A610, LEN(A610) - FIND("@", SUBSTITUTE(A610, " ", "@", LEN(A610)-LEN(SUBSTITUTE(A610," ",""))))))</f>
        <v/>
      </c>
      <c r="BW610" s="76">
        <f>TRIM(LEFT(A610,FIND(" ",A610&amp;" ")-1))</f>
        <v/>
      </c>
      <c r="BX610">
        <f>+IF(BV610=BV609,"Same","Diff")</f>
        <v/>
      </c>
      <c r="BY610">
        <f>IF(BX610="Same",IF(BW610=BW609,"same","Diff"))</f>
        <v/>
      </c>
    </row>
    <row r="611" ht="17" customHeight="1">
      <c r="A611" s="60" t="inlineStr">
        <is>
          <t>Darrylyn Huitt</t>
        </is>
      </c>
      <c r="B611" s="119" t="n"/>
      <c r="C611" s="119" t="n"/>
      <c r="D611" s="119" t="n"/>
      <c r="E611" s="119" t="n"/>
      <c r="F611" s="119" t="n"/>
      <c r="G611" s="119" t="n"/>
      <c r="H611" s="119" t="n"/>
      <c r="I611" s="119" t="n"/>
      <c r="J611" s="118" t="n"/>
      <c r="K611" s="118" t="n"/>
      <c r="L611" s="118" t="n"/>
      <c r="M611" s="118" t="n"/>
      <c r="N611" s="118" t="n"/>
      <c r="O611" s="118" t="n">
        <v>1</v>
      </c>
      <c r="P611" s="118" t="n"/>
      <c r="Q611" s="118" t="n"/>
      <c r="R611" s="118" t="n"/>
      <c r="S611" s="118" t="n"/>
      <c r="T611" s="118" t="n"/>
      <c r="U611" s="118" t="n"/>
      <c r="V611" s="118" t="n"/>
      <c r="W611" s="118" t="n"/>
      <c r="X611" s="118" t="n"/>
      <c r="Y611" s="118" t="n"/>
      <c r="Z611" s="118" t="n"/>
      <c r="AA611" s="118" t="n"/>
      <c r="AB611" s="118" t="n"/>
      <c r="AC611" s="118" t="n"/>
      <c r="AD611" s="118" t="n"/>
      <c r="AE611" s="118" t="n"/>
      <c r="AF611" s="118" t="n"/>
      <c r="AG611" s="118" t="n"/>
      <c r="AH611" s="118" t="n"/>
      <c r="AI611" s="118" t="n"/>
      <c r="AJ611" s="118" t="n"/>
      <c r="AK611" s="118" t="n"/>
      <c r="AL611" s="118" t="n"/>
      <c r="AM611" s="118" t="n"/>
      <c r="AN611" s="118" t="n"/>
      <c r="AO611" s="118" t="n"/>
      <c r="AP611" s="118" t="n"/>
      <c r="AQ611" s="118" t="n"/>
      <c r="AR611" s="118" t="n"/>
      <c r="AS611" s="118" t="n"/>
      <c r="AT611" s="118" t="n"/>
      <c r="AU611" s="118" t="n"/>
      <c r="AV611" s="118" t="n"/>
      <c r="AW611" s="118" t="n"/>
      <c r="AX611" s="118" t="n"/>
      <c r="AY611" s="118" t="n"/>
      <c r="AZ611" s="118" t="n"/>
      <c r="BA611" s="118" t="n"/>
      <c r="BB611" s="118" t="n"/>
      <c r="BC611" s="118" t="n"/>
      <c r="BD611" s="118" t="n"/>
      <c r="BE611" s="118" t="n"/>
      <c r="BF611" s="118" t="n"/>
      <c r="BG611" s="118" t="n"/>
      <c r="BH611" s="118" t="n"/>
      <c r="BI611" s="118" t="n"/>
      <c r="BJ611" s="118" t="n"/>
      <c r="BK611" s="118" t="n"/>
      <c r="BL611" s="118" t="n"/>
      <c r="BM611" s="118" t="n"/>
      <c r="BN611" s="118" t="n"/>
      <c r="BO611" s="118" t="n"/>
      <c r="BP611" s="118" t="n"/>
      <c r="BQ611" s="118" t="n"/>
      <c r="BR611" s="118" t="n"/>
      <c r="BS611" s="118" t="n"/>
      <c r="BT611" s="118">
        <f>COUNTIF(B611:BS611,1)</f>
        <v/>
      </c>
      <c r="BU611" s="73" t="inlineStr">
        <is>
          <t>Darrilyn Huitt</t>
        </is>
      </c>
      <c r="BV611" s="76">
        <f>TRIM(RIGHT(A611, LEN(A611) - FIND("@", SUBSTITUTE(A611, " ", "@", LEN(A611)-LEN(SUBSTITUTE(A611," ",""))))))</f>
        <v/>
      </c>
      <c r="BW611" s="76">
        <f>TRIM(LEFT(A611,FIND(" ",A611&amp;" ")-1))</f>
        <v/>
      </c>
      <c r="BX611">
        <f>+IF(BV611=BV610,"Same","Diff")</f>
        <v/>
      </c>
      <c r="BY611">
        <f>IF(BX611="Same",IF(BW611=BW610,"same","Diff"))</f>
        <v/>
      </c>
    </row>
    <row r="612" ht="17" customHeight="1">
      <c r="A612" s="59" t="inlineStr">
        <is>
          <t>Denny Hulme</t>
        </is>
      </c>
      <c r="B612" s="117" t="n"/>
      <c r="C612" s="117" t="n"/>
      <c r="D612" s="117" t="n"/>
      <c r="E612" s="117" t="n"/>
      <c r="F612" s="117" t="n"/>
      <c r="G612" s="117" t="n"/>
      <c r="H612" s="117" t="n"/>
      <c r="I612" s="117" t="n"/>
      <c r="J612" s="118" t="n"/>
      <c r="K612" s="118" t="n"/>
      <c r="L612" s="118" t="n"/>
      <c r="M612" s="118" t="n"/>
      <c r="N612" s="118" t="n"/>
      <c r="O612" s="118" t="n"/>
      <c r="P612" s="118" t="n"/>
      <c r="Q612" s="118" t="n"/>
      <c r="R612" s="118" t="n"/>
      <c r="S612" s="118" t="n"/>
      <c r="T612" s="118" t="n"/>
      <c r="U612" s="118" t="n"/>
      <c r="V612" s="118" t="n"/>
      <c r="W612" s="118" t="n"/>
      <c r="X612" s="118" t="n">
        <v>1</v>
      </c>
      <c r="Y612" s="118" t="n"/>
      <c r="Z612" s="118" t="n">
        <v>1</v>
      </c>
      <c r="AA612" s="118" t="n">
        <v>1</v>
      </c>
      <c r="AB612" s="118" t="n">
        <v>1</v>
      </c>
      <c r="AC612" s="118" t="n">
        <v>1</v>
      </c>
      <c r="AD612" s="118" t="n">
        <v>1</v>
      </c>
      <c r="AE612" s="118" t="n">
        <v>1</v>
      </c>
      <c r="AF612" s="118" t="n">
        <v>1</v>
      </c>
      <c r="AG612" s="118" t="n">
        <v>1</v>
      </c>
      <c r="AH612" s="118" t="n">
        <v>1</v>
      </c>
      <c r="AI612" s="118" t="n"/>
      <c r="AJ612" s="118" t="n"/>
      <c r="AK612" s="118" t="n"/>
      <c r="AL612" s="118" t="n"/>
      <c r="AM612" s="118" t="n"/>
      <c r="AN612" s="118" t="n"/>
      <c r="AO612" s="118" t="n"/>
      <c r="AP612" s="118" t="n"/>
      <c r="AQ612" s="118" t="n"/>
      <c r="AR612" s="118" t="n"/>
      <c r="AS612" s="118" t="n"/>
      <c r="AT612" s="118" t="n"/>
      <c r="AU612" s="118" t="n"/>
      <c r="AV612" s="118" t="n"/>
      <c r="AW612" s="118" t="n"/>
      <c r="AX612" s="118" t="n"/>
      <c r="AY612" s="118" t="n"/>
      <c r="AZ612" s="118" t="n"/>
      <c r="BA612" s="118" t="n"/>
      <c r="BB612" s="118" t="n"/>
      <c r="BC612" s="118" t="n"/>
      <c r="BD612" s="118" t="n"/>
      <c r="BE612" s="118" t="n"/>
      <c r="BF612" s="118" t="n"/>
      <c r="BG612" s="118" t="n"/>
      <c r="BH612" s="118" t="n"/>
      <c r="BI612" s="118" t="n"/>
      <c r="BJ612" s="118" t="n"/>
      <c r="BK612" s="118" t="n"/>
      <c r="BL612" s="118" t="n"/>
      <c r="BM612" s="118" t="n"/>
      <c r="BN612" s="118" t="n"/>
      <c r="BO612" s="118" t="n"/>
      <c r="BP612" s="118" t="n"/>
      <c r="BQ612" s="118" t="n"/>
      <c r="BR612" s="118" t="n"/>
      <c r="BS612" s="118" t="n"/>
      <c r="BT612" s="118">
        <f>COUNTIF(B612:BS612,1)</f>
        <v/>
      </c>
      <c r="BV612" s="76">
        <f>TRIM(RIGHT(A612, LEN(A612) - FIND("@", SUBSTITUTE(A612, " ", "@", LEN(A612)-LEN(SUBSTITUTE(A612," ",""))))))</f>
        <v/>
      </c>
      <c r="BW612" s="76">
        <f>TRIM(LEFT(A612,FIND(" ",A612&amp;" ")-1))</f>
        <v/>
      </c>
      <c r="BX612">
        <f>+IF(BV612=BV611,"Same","Diff")</f>
        <v/>
      </c>
      <c r="BY612">
        <f>IF(BX612="Same",IF(BW612=BW611,"same","Diff"))</f>
        <v/>
      </c>
    </row>
    <row r="613" ht="17" customHeight="1">
      <c r="A613" s="60" t="inlineStr">
        <is>
          <t>Dave Humphries</t>
        </is>
      </c>
      <c r="B613" s="119" t="n"/>
      <c r="C613" s="119" t="n"/>
      <c r="D613" s="119" t="n"/>
      <c r="E613" s="119" t="n">
        <v>1</v>
      </c>
      <c r="F613" s="119" t="n"/>
      <c r="G613" s="119" t="n"/>
      <c r="H613" s="119" t="n"/>
      <c r="I613" s="119" t="n"/>
      <c r="J613" s="118" t="n"/>
      <c r="K613" s="118" t="n"/>
      <c r="L613" s="118" t="n"/>
      <c r="M613" s="118" t="n"/>
      <c r="N613" s="118" t="n"/>
      <c r="O613" s="118" t="n"/>
      <c r="P613" s="118" t="n"/>
      <c r="Q613" s="118" t="n"/>
      <c r="R613" s="118" t="n"/>
      <c r="S613" s="118" t="n"/>
      <c r="T613" s="118" t="n"/>
      <c r="U613" s="118" t="n"/>
      <c r="V613" s="118" t="n"/>
      <c r="W613" s="118" t="n"/>
      <c r="X613" s="118" t="n"/>
      <c r="Y613" s="118" t="n"/>
      <c r="Z613" s="118" t="n"/>
      <c r="AA613" s="118" t="n"/>
      <c r="AB613" s="118" t="n"/>
      <c r="AC613" s="118" t="n"/>
      <c r="AD613" s="118" t="n"/>
      <c r="AE613" s="118" t="n"/>
      <c r="AF613" s="118" t="n"/>
      <c r="AG613" s="118" t="n"/>
      <c r="AH613" s="118" t="n"/>
      <c r="AI613" s="118" t="n"/>
      <c r="AJ613" s="118" t="n"/>
      <c r="AK613" s="118" t="n"/>
      <c r="AL613" s="118" t="n"/>
      <c r="AM613" s="118" t="n"/>
      <c r="AN613" s="118" t="n"/>
      <c r="AO613" s="118" t="n"/>
      <c r="AP613" s="118" t="n"/>
      <c r="AQ613" s="118" t="n"/>
      <c r="AR613" s="118" t="n"/>
      <c r="AS613" s="118" t="n"/>
      <c r="AT613" s="118" t="n"/>
      <c r="AU613" s="118" t="n"/>
      <c r="AV613" s="118" t="n"/>
      <c r="AW613" s="118" t="n"/>
      <c r="AX613" s="118" t="n"/>
      <c r="AY613" s="118" t="n"/>
      <c r="AZ613" s="118" t="n"/>
      <c r="BA613" s="118" t="n"/>
      <c r="BB613" s="118" t="n"/>
      <c r="BC613" s="118" t="n"/>
      <c r="BD613" s="118" t="n"/>
      <c r="BE613" s="118" t="n"/>
      <c r="BF613" s="118" t="n"/>
      <c r="BG613" s="118" t="n"/>
      <c r="BH613" s="118" t="n"/>
      <c r="BI613" s="118" t="n"/>
      <c r="BJ613" s="118" t="n"/>
      <c r="BK613" s="118" t="n"/>
      <c r="BL613" s="118" t="n"/>
      <c r="BM613" s="118" t="n"/>
      <c r="BN613" s="118" t="n"/>
      <c r="BO613" s="118" t="n"/>
      <c r="BP613" s="118" t="n"/>
      <c r="BQ613" s="118" t="n"/>
      <c r="BR613" s="118" t="n"/>
      <c r="BS613" s="118" t="n"/>
      <c r="BT613" s="118">
        <f>COUNTIF(B613:BS613,1)</f>
        <v/>
      </c>
      <c r="BV613" s="76">
        <f>TRIM(RIGHT(A613, LEN(A613) - FIND("@", SUBSTITUTE(A613, " ", "@", LEN(A613)-LEN(SUBSTITUTE(A613," ",""))))))</f>
        <v/>
      </c>
      <c r="BW613" s="76">
        <f>TRIM(LEFT(A613,FIND(" ",A613&amp;" ")-1))</f>
        <v/>
      </c>
      <c r="BX613">
        <f>+IF(BV613=BV612,"Same","Diff")</f>
        <v/>
      </c>
      <c r="BY613">
        <f>IF(BX613="Same",IF(BW613=BW612,"same","Diff"))</f>
        <v/>
      </c>
    </row>
    <row r="614" ht="17" customHeight="1">
      <c r="A614" s="60" t="inlineStr">
        <is>
          <t>Jack Hunnam</t>
        </is>
      </c>
      <c r="B614" s="119" t="n"/>
      <c r="C614" s="119" t="n"/>
      <c r="D614" s="119" t="n">
        <v>1</v>
      </c>
      <c r="E614" s="119" t="n"/>
      <c r="F614" s="119" t="n"/>
      <c r="G614" s="119" t="n"/>
      <c r="H614" s="119" t="n"/>
      <c r="I614" s="119" t="n"/>
      <c r="J614" s="118" t="n"/>
      <c r="K614" s="118" t="n"/>
      <c r="L614" s="118" t="n"/>
      <c r="M614" s="118" t="n"/>
      <c r="N614" s="118" t="n"/>
      <c r="O614" s="118" t="n"/>
      <c r="P614" s="118" t="n"/>
      <c r="Q614" s="118" t="n"/>
      <c r="R614" s="118" t="n"/>
      <c r="S614" s="118" t="n"/>
      <c r="T614" s="118" t="n"/>
      <c r="U614" s="118" t="n"/>
      <c r="V614" s="118" t="n"/>
      <c r="W614" s="118" t="n"/>
      <c r="X614" s="118" t="n"/>
      <c r="Y614" s="118" t="n"/>
      <c r="Z614" s="118" t="n"/>
      <c r="AA614" s="118" t="n"/>
      <c r="AB614" s="118" t="n"/>
      <c r="AC614" s="118" t="n"/>
      <c r="AD614" s="118" t="n"/>
      <c r="AE614" s="118" t="n"/>
      <c r="AF614" s="118" t="n"/>
      <c r="AG614" s="118" t="n"/>
      <c r="AH614" s="118" t="n"/>
      <c r="AI614" s="118" t="n"/>
      <c r="AJ614" s="118" t="n"/>
      <c r="AK614" s="118" t="n"/>
      <c r="AL614" s="118" t="n"/>
      <c r="AM614" s="118" t="n"/>
      <c r="AN614" s="118" t="n"/>
      <c r="AO614" s="118" t="n"/>
      <c r="AP614" s="118" t="n"/>
      <c r="AQ614" s="118" t="n"/>
      <c r="AR614" s="118" t="n"/>
      <c r="AS614" s="118" t="n"/>
      <c r="AT614" s="118" t="n"/>
      <c r="AU614" s="118" t="n"/>
      <c r="AV614" s="118" t="n"/>
      <c r="AW614" s="118" t="n"/>
      <c r="AX614" s="118" t="n"/>
      <c r="AY614" s="118" t="n"/>
      <c r="AZ614" s="118" t="n"/>
      <c r="BA614" s="118" t="n"/>
      <c r="BB614" s="118" t="n"/>
      <c r="BC614" s="118" t="n"/>
      <c r="BD614" s="118" t="n"/>
      <c r="BE614" s="118" t="n"/>
      <c r="BF614" s="118" t="n"/>
      <c r="BG614" s="118" t="n"/>
      <c r="BH614" s="118" t="n"/>
      <c r="BI614" s="118" t="n"/>
      <c r="BJ614" s="118" t="n"/>
      <c r="BK614" s="118" t="n"/>
      <c r="BL614" s="118" t="n"/>
      <c r="BM614" s="118" t="n"/>
      <c r="BN614" s="118" t="n"/>
      <c r="BO614" s="118" t="n"/>
      <c r="BP614" s="118" t="n"/>
      <c r="BQ614" s="118" t="n"/>
      <c r="BR614" s="118" t="n"/>
      <c r="BS614" s="118" t="n"/>
      <c r="BT614" s="118">
        <f>COUNTIF(B614:BS614,1)</f>
        <v/>
      </c>
      <c r="BV614" s="76">
        <f>TRIM(RIGHT(A614, LEN(A614) - FIND("@", SUBSTITUTE(A614, " ", "@", LEN(A614)-LEN(SUBSTITUTE(A614," ",""))))))</f>
        <v/>
      </c>
      <c r="BW614" s="76">
        <f>TRIM(LEFT(A614,FIND(" ",A614&amp;" ")-1))</f>
        <v/>
      </c>
      <c r="BX614">
        <f>+IF(BV614=BV613,"Same","Diff")</f>
        <v/>
      </c>
      <c r="BY614">
        <f>IF(BX614="Same",IF(BW614=BW613,"same","Diff"))</f>
        <v/>
      </c>
    </row>
    <row r="615" ht="17" customHeight="1">
      <c r="A615" s="60" t="inlineStr">
        <is>
          <t>Geoff Hunter</t>
        </is>
      </c>
      <c r="B615" s="119" t="n"/>
      <c r="C615" s="119" t="n"/>
      <c r="D615" s="119" t="n"/>
      <c r="E615" s="119" t="n"/>
      <c r="F615" s="119" t="n"/>
      <c r="G615" s="119" t="n"/>
      <c r="H615" s="119" t="n"/>
      <c r="I615" s="119" t="n"/>
      <c r="J615" s="118" t="n"/>
      <c r="K615" s="118" t="n"/>
      <c r="L615" s="118" t="n"/>
      <c r="M615" s="118" t="n">
        <v>1</v>
      </c>
      <c r="N615" s="118" t="n"/>
      <c r="O615" s="118" t="n"/>
      <c r="P615" s="118" t="n"/>
      <c r="Q615" s="118" t="n"/>
      <c r="R615" s="118" t="n"/>
      <c r="S615" s="118" t="n"/>
      <c r="T615" s="118" t="n"/>
      <c r="U615" s="118" t="n"/>
      <c r="V615" s="118" t="n"/>
      <c r="W615" s="118" t="n"/>
      <c r="X615" s="118" t="n"/>
      <c r="Y615" s="118" t="n"/>
      <c r="Z615" s="118" t="n"/>
      <c r="AA615" s="118" t="n"/>
      <c r="AB615" s="118" t="n"/>
      <c r="AC615" s="118" t="n"/>
      <c r="AD615" s="118" t="n"/>
      <c r="AE615" s="118" t="n"/>
      <c r="AF615" s="118" t="n"/>
      <c r="AG615" s="118" t="n"/>
      <c r="AH615" s="118" t="n"/>
      <c r="AI615" s="118" t="n"/>
      <c r="AJ615" s="118" t="n"/>
      <c r="AK615" s="118" t="n"/>
      <c r="AL615" s="118" t="n"/>
      <c r="AM615" s="118" t="n"/>
      <c r="AN615" s="118" t="n"/>
      <c r="AO615" s="118" t="n"/>
      <c r="AP615" s="118" t="n"/>
      <c r="AQ615" s="118" t="n"/>
      <c r="AR615" s="118" t="n"/>
      <c r="AS615" s="118" t="n"/>
      <c r="AT615" s="118" t="n"/>
      <c r="AU615" s="118" t="n"/>
      <c r="AV615" s="118" t="n"/>
      <c r="AW615" s="118" t="n"/>
      <c r="AX615" s="118" t="n"/>
      <c r="AY615" s="118" t="n"/>
      <c r="AZ615" s="118" t="n"/>
      <c r="BA615" s="118" t="n"/>
      <c r="BB615" s="118" t="n"/>
      <c r="BC615" s="118" t="n"/>
      <c r="BD615" s="118" t="n"/>
      <c r="BE615" s="118" t="n"/>
      <c r="BF615" s="118" t="n"/>
      <c r="BG615" s="118" t="n"/>
      <c r="BH615" s="118" t="n"/>
      <c r="BI615" s="118" t="n"/>
      <c r="BJ615" s="118" t="n"/>
      <c r="BK615" s="118" t="n"/>
      <c r="BL615" s="118" t="n"/>
      <c r="BM615" s="118" t="n"/>
      <c r="BN615" s="118" t="n"/>
      <c r="BO615" s="118" t="n"/>
      <c r="BP615" s="118" t="n"/>
      <c r="BQ615" s="118" t="n"/>
      <c r="BR615" s="118" t="n"/>
      <c r="BS615" s="118" t="n"/>
      <c r="BT615" s="118">
        <f>COUNTIF(B615:BS615,1)</f>
        <v/>
      </c>
      <c r="BV615" s="76">
        <f>TRIM(RIGHT(A615, LEN(A615) - FIND("@", SUBSTITUTE(A615, " ", "@", LEN(A615)-LEN(SUBSTITUTE(A615," ",""))))))</f>
        <v/>
      </c>
      <c r="BW615" s="76">
        <f>TRIM(LEFT(A615,FIND(" ",A615&amp;" ")-1))</f>
        <v/>
      </c>
      <c r="BX615">
        <f>+IF(BV615=BV614,"Same","Diff")</f>
        <v/>
      </c>
      <c r="BY615">
        <f>IF(BX615="Same",IF(BW615=BW614,"same","Diff"))</f>
        <v/>
      </c>
    </row>
    <row r="616" ht="17" customHeight="1">
      <c r="A616" s="60" t="inlineStr">
        <is>
          <t>Jim Hunter</t>
        </is>
      </c>
      <c r="B616" s="119" t="n"/>
      <c r="C616" s="119" t="n"/>
      <c r="D616" s="119" t="n"/>
      <c r="E616" s="119" t="n"/>
      <c r="F616" s="119" t="n"/>
      <c r="G616" s="119" t="n"/>
      <c r="H616" s="119" t="n"/>
      <c r="I616" s="119" t="n"/>
      <c r="J616" s="118" t="n"/>
      <c r="K616" s="118" t="n"/>
      <c r="L616" s="118" t="n"/>
      <c r="M616" s="118" t="n"/>
      <c r="N616" s="118" t="n"/>
      <c r="O616" s="118" t="n">
        <v>1</v>
      </c>
      <c r="P616" s="118" t="n">
        <v>1</v>
      </c>
      <c r="Q616" s="118" t="n">
        <v>1</v>
      </c>
      <c r="R616" s="118" t="n">
        <v>1</v>
      </c>
      <c r="S616" s="118" t="n">
        <v>1</v>
      </c>
      <c r="T616" s="118" t="n">
        <v>1</v>
      </c>
      <c r="U616" s="118" t="n"/>
      <c r="V616" s="118" t="n"/>
      <c r="W616" s="118" t="n"/>
      <c r="X616" s="118" t="n"/>
      <c r="Y616" s="118" t="n"/>
      <c r="Z616" s="118" t="n"/>
      <c r="AA616" s="118" t="n"/>
      <c r="AB616" s="118" t="n"/>
      <c r="AC616" s="118" t="n"/>
      <c r="AD616" s="118" t="n"/>
      <c r="AE616" s="118" t="n"/>
      <c r="AF616" s="118" t="n"/>
      <c r="AG616" s="118" t="n"/>
      <c r="AH616" s="118" t="n"/>
      <c r="AI616" s="118" t="n"/>
      <c r="AJ616" s="118" t="n"/>
      <c r="AK616" s="118" t="n"/>
      <c r="AL616" s="118" t="n"/>
      <c r="AM616" s="118" t="n"/>
      <c r="AN616" s="118" t="n"/>
      <c r="AO616" s="118" t="n"/>
      <c r="AP616" s="118" t="n"/>
      <c r="AQ616" s="118" t="n"/>
      <c r="AR616" s="118" t="n"/>
      <c r="AS616" s="118" t="n"/>
      <c r="AT616" s="118" t="n"/>
      <c r="AU616" s="118" t="n"/>
      <c r="AV616" s="118" t="n"/>
      <c r="AW616" s="118" t="n"/>
      <c r="AX616" s="118" t="n"/>
      <c r="AY616" s="118" t="n"/>
      <c r="AZ616" s="118" t="n"/>
      <c r="BA616" s="118" t="n"/>
      <c r="BB616" s="118" t="n"/>
      <c r="BC616" s="118" t="n"/>
      <c r="BD616" s="118" t="n"/>
      <c r="BE616" s="118" t="n"/>
      <c r="BF616" s="118" t="n"/>
      <c r="BG616" s="118" t="n"/>
      <c r="BH616" s="118" t="n"/>
      <c r="BI616" s="118" t="n"/>
      <c r="BJ616" s="118" t="n"/>
      <c r="BK616" s="118" t="n"/>
      <c r="BL616" s="118" t="n"/>
      <c r="BM616" s="118" t="n"/>
      <c r="BN616" s="118" t="n"/>
      <c r="BO616" s="118" t="n"/>
      <c r="BP616" s="118" t="n"/>
      <c r="BQ616" s="118" t="n"/>
      <c r="BR616" s="118" t="n"/>
      <c r="BS616" s="118" t="n"/>
      <c r="BT616" s="118">
        <f>COUNTIF(B616:BS616,1)</f>
        <v/>
      </c>
      <c r="BV616" s="76">
        <f>TRIM(RIGHT(A616, LEN(A616) - FIND("@", SUBSTITUTE(A616, " ", "@", LEN(A616)-LEN(SUBSTITUTE(A616," ",""))))))</f>
        <v/>
      </c>
      <c r="BW616" s="76">
        <f>TRIM(LEFT(A616,FIND(" ",A616&amp;" ")-1))</f>
        <v/>
      </c>
      <c r="BX616">
        <f>+IF(BV616=BV615,"Same","Diff")</f>
        <v/>
      </c>
      <c r="BY616">
        <f>IF(BX616="Same",IF(BW616=BW615,"same","Diff"))</f>
        <v/>
      </c>
    </row>
    <row r="617" ht="17" customHeight="1">
      <c r="A617" s="59" t="inlineStr">
        <is>
          <t>Tony Hunter</t>
        </is>
      </c>
      <c r="B617" s="117" t="n"/>
      <c r="C617" s="117" t="n"/>
      <c r="D617" s="117" t="n"/>
      <c r="E617" s="117" t="n"/>
      <c r="F617" s="117" t="n"/>
      <c r="G617" s="117" t="n"/>
      <c r="H617" s="117" t="n"/>
      <c r="I617" s="117" t="n"/>
      <c r="J617" s="118" t="n"/>
      <c r="K617" s="118" t="n"/>
      <c r="L617" s="118" t="n"/>
      <c r="M617" s="118" t="n"/>
      <c r="N617" s="118" t="n"/>
      <c r="O617" s="118" t="n"/>
      <c r="P617" s="118" t="n"/>
      <c r="Q617" s="118" t="n"/>
      <c r="R617" s="118" t="n"/>
      <c r="S617" s="118" t="n"/>
      <c r="T617" s="118" t="n"/>
      <c r="U617" s="118" t="n"/>
      <c r="V617" s="118" t="n"/>
      <c r="W617" s="118" t="n"/>
      <c r="X617" s="118" t="n"/>
      <c r="Y617" s="118" t="n"/>
      <c r="Z617" s="118" t="n"/>
      <c r="AA617" s="118" t="n"/>
      <c r="AB617" s="118" t="n"/>
      <c r="AC617" s="118" t="n"/>
      <c r="AD617" s="118" t="n">
        <v>1</v>
      </c>
      <c r="AE617" s="118" t="n"/>
      <c r="AF617" s="118" t="n"/>
      <c r="AG617" s="118" t="n"/>
      <c r="AH617" s="118" t="n"/>
      <c r="AI617" s="118" t="n"/>
      <c r="AJ617" s="118" t="n"/>
      <c r="AK617" s="118" t="n"/>
      <c r="AL617" s="118" t="n"/>
      <c r="AM617" s="118" t="n"/>
      <c r="AN617" s="118" t="n"/>
      <c r="AO617" s="118" t="n"/>
      <c r="AP617" s="118" t="n"/>
      <c r="AQ617" s="118" t="n"/>
      <c r="AR617" s="118" t="n"/>
      <c r="AS617" s="118" t="n"/>
      <c r="AT617" s="118" t="n"/>
      <c r="AU617" s="118" t="n"/>
      <c r="AV617" s="118" t="n"/>
      <c r="AW617" s="118" t="n"/>
      <c r="AX617" s="118" t="n"/>
      <c r="AY617" s="118" t="n"/>
      <c r="AZ617" s="118" t="n"/>
      <c r="BA617" s="118" t="n"/>
      <c r="BB617" s="118" t="n"/>
      <c r="BC617" s="118" t="n"/>
      <c r="BD617" s="118" t="n"/>
      <c r="BE617" s="118" t="n"/>
      <c r="BF617" s="118" t="n"/>
      <c r="BG617" s="118" t="n"/>
      <c r="BH617" s="118" t="n"/>
      <c r="BI617" s="118" t="n"/>
      <c r="BJ617" s="118" t="n"/>
      <c r="BK617" s="118" t="n"/>
      <c r="BL617" s="118" t="n"/>
      <c r="BM617" s="118" t="n"/>
      <c r="BN617" s="118" t="n"/>
      <c r="BO617" s="118" t="n"/>
      <c r="BP617" s="118" t="n"/>
      <c r="BQ617" s="118" t="n"/>
      <c r="BR617" s="118" t="n"/>
      <c r="BS617" s="118" t="n"/>
      <c r="BT617" s="118">
        <f>COUNTIF(B617:BS617,1)</f>
        <v/>
      </c>
      <c r="BV617" s="76">
        <f>TRIM(RIGHT(A617, LEN(A617) - FIND("@", SUBSTITUTE(A617, " ", "@", LEN(A617)-LEN(SUBSTITUTE(A617," ",""))))))</f>
        <v/>
      </c>
      <c r="BW617" s="76">
        <f>TRIM(LEFT(A617,FIND(" ",A617&amp;" ")-1))</f>
        <v/>
      </c>
      <c r="BX617">
        <f>+IF(BV617=BV616,"Same","Diff")</f>
        <v/>
      </c>
      <c r="BY617">
        <f>IF(BX617="Same",IF(BW617=BW616,"same","Diff"))</f>
        <v/>
      </c>
    </row>
    <row r="618" ht="17" customHeight="1">
      <c r="A618" s="59" t="inlineStr">
        <is>
          <t>Roger Hurd</t>
        </is>
      </c>
      <c r="B618" s="117" t="n"/>
      <c r="C618" s="117" t="n"/>
      <c r="D618" s="117" t="n"/>
      <c r="E618" s="117" t="n"/>
      <c r="F618" s="117" t="n"/>
      <c r="G618" s="117" t="n"/>
      <c r="H618" s="117" t="n"/>
      <c r="I618" s="117" t="n"/>
      <c r="J618" s="118" t="n"/>
      <c r="K618" s="118" t="n"/>
      <c r="L618" s="118" t="n"/>
      <c r="M618" s="118" t="n"/>
      <c r="N618" s="118" t="n"/>
      <c r="O618" s="118" t="n"/>
      <c r="P618" s="118" t="n"/>
      <c r="Q618" s="118" t="n"/>
      <c r="R618" s="118" t="n"/>
      <c r="S618" s="118" t="n"/>
      <c r="T618" s="118" t="n"/>
      <c r="U618" s="118" t="n"/>
      <c r="V618" s="118" t="n"/>
      <c r="W618" s="118" t="n"/>
      <c r="X618" s="118" t="n"/>
      <c r="Y618" s="118" t="n"/>
      <c r="Z618" s="118" t="n"/>
      <c r="AA618" s="118" t="n"/>
      <c r="AB618" s="118" t="n"/>
      <c r="AC618" s="118" t="n"/>
      <c r="AD618" s="118" t="n"/>
      <c r="AE618" s="118" t="n">
        <v>1</v>
      </c>
      <c r="AF618" s="118" t="n"/>
      <c r="AG618" s="118" t="n"/>
      <c r="AH618" s="118" t="n"/>
      <c r="AI618" s="118" t="n"/>
      <c r="AJ618" s="118" t="n">
        <v>1</v>
      </c>
      <c r="AK618" s="118" t="n">
        <v>1</v>
      </c>
      <c r="AL618" s="118" t="n"/>
      <c r="AM618" s="118" t="n"/>
      <c r="AN618" s="118" t="n"/>
      <c r="AO618" s="118" t="n"/>
      <c r="AP618" s="118" t="n"/>
      <c r="AQ618" s="118" t="n"/>
      <c r="AR618" s="118" t="n"/>
      <c r="AS618" s="118" t="n">
        <v>1</v>
      </c>
      <c r="AT618" s="118" t="n"/>
      <c r="AU618" s="118" t="n"/>
      <c r="AV618" s="118" t="n"/>
      <c r="AW618" s="118" t="n"/>
      <c r="AX618" s="118" t="n"/>
      <c r="AY618" s="118" t="n"/>
      <c r="AZ618" s="118" t="n"/>
      <c r="BA618" s="118" t="n"/>
      <c r="BB618" s="118" t="n"/>
      <c r="BC618" s="118" t="n"/>
      <c r="BD618" s="118" t="n"/>
      <c r="BE618" s="118" t="n"/>
      <c r="BF618" s="118" t="n"/>
      <c r="BG618" s="118" t="n"/>
      <c r="BH618" s="118" t="n"/>
      <c r="BI618" s="118" t="n"/>
      <c r="BJ618" s="118" t="n"/>
      <c r="BK618" s="118" t="n"/>
      <c r="BL618" s="118" t="n"/>
      <c r="BM618" s="118" t="n"/>
      <c r="BN618" s="118" t="n"/>
      <c r="BO618" s="118" t="n"/>
      <c r="BP618" s="118" t="n"/>
      <c r="BQ618" s="118" t="n"/>
      <c r="BR618" s="118" t="n"/>
      <c r="BS618" s="118" t="n"/>
      <c r="BT618" s="118">
        <f>COUNTIF(B618:BS618,1)</f>
        <v/>
      </c>
      <c r="BV618" s="76">
        <f>TRIM(RIGHT(A618, LEN(A618) - FIND("@", SUBSTITUTE(A618, " ", "@", LEN(A618)-LEN(SUBSTITUTE(A618," ",""))))))</f>
        <v/>
      </c>
      <c r="BW618" s="76">
        <f>TRIM(LEFT(A618,FIND(" ",A618&amp;" ")-1))</f>
        <v/>
      </c>
      <c r="BX618">
        <f>+IF(BV618=BV617,"Same","Diff")</f>
        <v/>
      </c>
      <c r="BY618">
        <f>IF(BX618="Same",IF(BW618=BW617,"same","Diff"))</f>
        <v/>
      </c>
    </row>
    <row r="619" ht="17" customHeight="1">
      <c r="A619" s="59" t="inlineStr">
        <is>
          <t>George Huse</t>
        </is>
      </c>
      <c r="B619" s="117" t="n"/>
      <c r="C619" s="117" t="n"/>
      <c r="D619" s="117" t="n">
        <v>1</v>
      </c>
      <c r="E619" s="117" t="n"/>
      <c r="F619" s="117" t="n"/>
      <c r="G619" s="117" t="n"/>
      <c r="H619" s="117" t="n"/>
      <c r="I619" s="117" t="n"/>
      <c r="J619" s="118" t="n"/>
      <c r="K619" s="118" t="n"/>
      <c r="L619" s="118" t="n"/>
      <c r="M619" s="118" t="n"/>
      <c r="N619" s="118" t="n"/>
      <c r="O619" s="118" t="n"/>
      <c r="P619" s="118" t="n"/>
      <c r="Q619" s="118" t="n"/>
      <c r="R619" s="118" t="n"/>
      <c r="S619" s="118" t="n"/>
      <c r="T619" s="118" t="n"/>
      <c r="U619" s="118" t="n"/>
      <c r="V619" s="118" t="n"/>
      <c r="W619" s="118" t="n"/>
      <c r="X619" s="118" t="n"/>
      <c r="Y619" s="118" t="n"/>
      <c r="Z619" s="118" t="n"/>
      <c r="AA619" s="118" t="n"/>
      <c r="AB619" s="118" t="n"/>
      <c r="AC619" s="118" t="n"/>
      <c r="AD619" s="118" t="n"/>
      <c r="AE619" s="118" t="n"/>
      <c r="AF619" s="118" t="n"/>
      <c r="AG619" s="118" t="n"/>
      <c r="AH619" s="118" t="n"/>
      <c r="AI619" s="118" t="n"/>
      <c r="AJ619" s="118" t="n"/>
      <c r="AK619" s="118" t="n"/>
      <c r="AL619" s="118" t="n"/>
      <c r="AM619" s="118" t="n"/>
      <c r="AN619" s="118" t="n"/>
      <c r="AO619" s="118" t="n"/>
      <c r="AP619" s="118" t="n"/>
      <c r="AQ619" s="118" t="n"/>
      <c r="AR619" s="118" t="n"/>
      <c r="AS619" s="118" t="n"/>
      <c r="AT619" s="118" t="n"/>
      <c r="AU619" s="118" t="n"/>
      <c r="AV619" s="118" t="n"/>
      <c r="AW619" s="118" t="n"/>
      <c r="AX619" s="118" t="n"/>
      <c r="AY619" s="118" t="n"/>
      <c r="AZ619" s="118" t="n"/>
      <c r="BA619" s="118" t="n"/>
      <c r="BB619" s="118" t="n"/>
      <c r="BC619" s="118" t="n"/>
      <c r="BD619" s="118" t="n"/>
      <c r="BE619" s="118" t="n"/>
      <c r="BF619" s="118" t="n"/>
      <c r="BG619" s="118" t="n"/>
      <c r="BH619" s="118" t="n"/>
      <c r="BI619" s="118" t="n"/>
      <c r="BJ619" s="118" t="n"/>
      <c r="BK619" s="118" t="n"/>
      <c r="BL619" s="118" t="n"/>
      <c r="BM619" s="118" t="n"/>
      <c r="BN619" s="118" t="n"/>
      <c r="BO619" s="118" t="n"/>
      <c r="BP619" s="118" t="n"/>
      <c r="BQ619" s="118" t="n"/>
      <c r="BR619" s="118" t="n"/>
      <c r="BS619" s="118" t="n"/>
      <c r="BT619" s="118">
        <f>COUNTIF(B619:BS619,1)</f>
        <v/>
      </c>
      <c r="BV619" s="76">
        <f>TRIM(RIGHT(A619, LEN(A619) - FIND("@", SUBSTITUTE(A619, " ", "@", LEN(A619)-LEN(SUBSTITUTE(A619," ",""))))))</f>
        <v/>
      </c>
      <c r="BW619" s="76">
        <f>TRIM(LEFT(A619,FIND(" ",A619&amp;" ")-1))</f>
        <v/>
      </c>
      <c r="BX619">
        <f>+IF(BV619=BV618,"Same","Diff")</f>
        <v/>
      </c>
      <c r="BY619">
        <f>IF(BX619="Same",IF(BW619=BW618,"same","Diff"))</f>
        <v/>
      </c>
    </row>
    <row r="620" ht="17" customHeight="1">
      <c r="A620" s="59" t="inlineStr">
        <is>
          <t>Marc Hynes</t>
        </is>
      </c>
      <c r="B620" s="117" t="n"/>
      <c r="C620" s="117" t="n"/>
      <c r="D620" s="117" t="n"/>
      <c r="E620" s="117" t="n"/>
      <c r="F620" s="117" t="n"/>
      <c r="G620" s="117" t="n"/>
      <c r="H620" s="117" t="n"/>
      <c r="I620" s="117" t="n"/>
      <c r="J620" s="118" t="n"/>
      <c r="K620" s="118" t="n"/>
      <c r="L620" s="118" t="n"/>
      <c r="M620" s="118" t="n"/>
      <c r="N620" s="118" t="n"/>
      <c r="O620" s="118" t="n"/>
      <c r="P620" s="118" t="n"/>
      <c r="Q620" s="118" t="n"/>
      <c r="R620" s="118" t="n"/>
      <c r="S620" s="118" t="n"/>
      <c r="T620" s="118" t="n"/>
      <c r="U620" s="118" t="n"/>
      <c r="V620" s="118" t="n"/>
      <c r="W620" s="118" t="n"/>
      <c r="X620" s="118" t="n"/>
      <c r="Y620" s="118" t="n"/>
      <c r="Z620" s="118" t="n"/>
      <c r="AA620" s="118" t="n"/>
      <c r="AB620" s="118" t="n"/>
      <c r="AC620" s="118" t="n"/>
      <c r="AD620" s="118" t="n"/>
      <c r="AE620" s="118" t="n"/>
      <c r="AF620" s="118" t="n"/>
      <c r="AG620" s="118" t="n"/>
      <c r="AH620" s="118" t="n"/>
      <c r="AI620" s="118" t="n"/>
      <c r="AJ620" s="118" t="n"/>
      <c r="AK620" s="118" t="n"/>
      <c r="AL620" s="118" t="n"/>
      <c r="AM620" s="118" t="n"/>
      <c r="AN620" s="118" t="n"/>
      <c r="AO620" s="118" t="n"/>
      <c r="AP620" s="118" t="n"/>
      <c r="AQ620" s="118" t="n"/>
      <c r="AR620" s="118" t="n"/>
      <c r="AS620" s="118" t="n"/>
      <c r="AT620" s="118" t="n"/>
      <c r="AU620" s="118" t="n"/>
      <c r="AV620" s="118" t="n"/>
      <c r="AW620" s="118" t="n"/>
      <c r="AX620" s="118" t="n"/>
      <c r="AY620" s="118" t="n"/>
      <c r="AZ620" s="118" t="n"/>
      <c r="BA620" s="118" t="n">
        <v>1</v>
      </c>
      <c r="BB620" s="118" t="n"/>
      <c r="BC620" s="118" t="n"/>
      <c r="BD620" s="118" t="n"/>
      <c r="BE620" s="118" t="n"/>
      <c r="BF620" s="118" t="n"/>
      <c r="BG620" s="118" t="n"/>
      <c r="BH620" s="118" t="n"/>
      <c r="BI620" s="118" t="n"/>
      <c r="BJ620" s="118" t="n"/>
      <c r="BK620" s="118" t="n"/>
      <c r="BL620" s="118" t="n"/>
      <c r="BM620" s="118" t="n"/>
      <c r="BN620" s="118" t="n"/>
      <c r="BO620" s="118" t="n"/>
      <c r="BP620" s="118" t="n"/>
      <c r="BQ620" s="118" t="n"/>
      <c r="BR620" s="118" t="n"/>
      <c r="BS620" s="118" t="n"/>
      <c r="BT620" s="118">
        <f>COUNTIF(B620:BS620,1)</f>
        <v/>
      </c>
      <c r="BV620" s="76">
        <f>TRIM(RIGHT(A620, LEN(A620) - FIND("@", SUBSTITUTE(A620, " ", "@", LEN(A620)-LEN(SUBSTITUTE(A620," ",""))))))</f>
        <v/>
      </c>
      <c r="BW620" s="76">
        <f>TRIM(LEFT(A620,FIND(" ",A620&amp;" ")-1))</f>
        <v/>
      </c>
      <c r="BX620">
        <f>+IF(BV620=BV619,"Same","Diff")</f>
        <v/>
      </c>
      <c r="BY620">
        <f>IF(BX620="Same",IF(BW620=BW619,"same","Diff"))</f>
        <v/>
      </c>
    </row>
    <row r="621" ht="17" customHeight="1">
      <c r="A621" s="59" t="inlineStr">
        <is>
          <t>Graeme Ibbotson</t>
        </is>
      </c>
      <c r="B621" s="117" t="n"/>
      <c r="C621" s="117" t="n"/>
      <c r="D621" s="117" t="n"/>
      <c r="E621" s="117" t="n"/>
      <c r="F621" s="117" t="n"/>
      <c r="G621" s="117" t="n"/>
      <c r="H621" s="117" t="n"/>
      <c r="I621" s="117" t="n"/>
      <c r="J621" s="118" t="n"/>
      <c r="K621" s="118" t="n"/>
      <c r="L621" s="118" t="n"/>
      <c r="M621" s="118" t="n"/>
      <c r="N621" s="118" t="n"/>
      <c r="O621" s="118" t="n"/>
      <c r="P621" s="118" t="n"/>
      <c r="Q621" s="118" t="n"/>
      <c r="R621" s="130" t="n">
        <v>1</v>
      </c>
      <c r="S621" s="118" t="n"/>
      <c r="T621" s="118" t="n"/>
      <c r="U621" s="118" t="n"/>
      <c r="V621" s="118" t="n"/>
      <c r="W621" s="118" t="n"/>
      <c r="X621" s="118" t="n"/>
      <c r="Y621" s="118" t="n"/>
      <c r="Z621" s="118" t="n"/>
      <c r="AA621" s="118" t="n"/>
      <c r="AB621" s="118" t="n"/>
      <c r="AC621" s="118" t="n"/>
      <c r="AD621" s="118" t="n"/>
      <c r="AE621" s="118" t="n"/>
      <c r="AF621" s="118" t="n"/>
      <c r="AG621" s="118" t="n"/>
      <c r="AH621" s="118" t="n"/>
      <c r="AI621" s="118" t="n"/>
      <c r="AJ621" s="118" t="n"/>
      <c r="AK621" s="118" t="n"/>
      <c r="AL621" s="118" t="n"/>
      <c r="AM621" s="118" t="n"/>
      <c r="AN621" s="118" t="n"/>
      <c r="AO621" s="118" t="n"/>
      <c r="AP621" s="118" t="n"/>
      <c r="AQ621" s="118" t="n"/>
      <c r="AR621" s="118" t="n"/>
      <c r="AS621" s="118" t="n"/>
      <c r="AT621" s="118" t="n"/>
      <c r="AU621" s="118" t="n"/>
      <c r="AV621" s="118" t="n"/>
      <c r="AW621" s="118" t="n"/>
      <c r="AX621" s="118" t="n"/>
      <c r="AY621" s="118" t="n"/>
      <c r="AZ621" s="118" t="n"/>
      <c r="BA621" s="118" t="n"/>
      <c r="BB621" s="118" t="n"/>
      <c r="BC621" s="118" t="n"/>
      <c r="BD621" s="118" t="n"/>
      <c r="BE621" s="118" t="n"/>
      <c r="BF621" s="118" t="n"/>
      <c r="BG621" s="118" t="n"/>
      <c r="BH621" s="118" t="n"/>
      <c r="BI621" s="118" t="n"/>
      <c r="BJ621" s="118" t="n"/>
      <c r="BK621" s="118" t="n"/>
      <c r="BL621" s="118" t="n"/>
      <c r="BM621" s="118" t="n"/>
      <c r="BN621" s="118" t="n"/>
      <c r="BO621" s="118" t="n"/>
      <c r="BP621" s="118" t="n"/>
      <c r="BQ621" s="118" t="n"/>
      <c r="BR621" s="118" t="n"/>
      <c r="BS621" s="118" t="n"/>
      <c r="BT621" s="118">
        <f>COUNTIF(B621:BS621,1)</f>
        <v/>
      </c>
      <c r="BV621" s="76">
        <f>TRIM(RIGHT(A621, LEN(A621) - FIND("@", SUBSTITUTE(A621, " ", "@", LEN(A621)-LEN(SUBSTITUTE(A621," ",""))))))</f>
        <v/>
      </c>
      <c r="BW621" s="76">
        <f>TRIM(LEFT(A621,FIND(" ",A621&amp;" ")-1))</f>
        <v/>
      </c>
      <c r="BX621">
        <f>+IF(BV621=BV620,"Same","Diff")</f>
        <v/>
      </c>
      <c r="BY621">
        <f>IF(BX621="Same",IF(BW621=BW620,"same","Diff"))</f>
        <v/>
      </c>
    </row>
    <row r="622" ht="17" customHeight="1">
      <c r="A622" s="59" t="inlineStr">
        <is>
          <t>Jacky Ickx</t>
        </is>
      </c>
      <c r="B622" s="117" t="n"/>
      <c r="C622" s="117" t="n"/>
      <c r="D622" s="117" t="n"/>
      <c r="E622" s="117" t="n"/>
      <c r="F622" s="117" t="n"/>
      <c r="G622" s="117" t="n"/>
      <c r="H622" s="117" t="n"/>
      <c r="I622" s="117" t="n"/>
      <c r="J622" s="118" t="n"/>
      <c r="K622" s="118" t="n"/>
      <c r="L622" s="118" t="n"/>
      <c r="M622" s="118" t="n"/>
      <c r="N622" s="118" t="n"/>
      <c r="O622" s="118" t="n"/>
      <c r="P622" s="118" t="n"/>
      <c r="Q622" s="118" t="n"/>
      <c r="R622" s="118" t="n"/>
      <c r="S622" s="118" t="n">
        <v>1</v>
      </c>
      <c r="T622" s="118" t="n">
        <v>1</v>
      </c>
      <c r="U622" s="118" t="n"/>
      <c r="V622" s="118" t="n"/>
      <c r="W622" s="118" t="n"/>
      <c r="X622" s="118" t="n"/>
      <c r="Y622" s="118" t="n"/>
      <c r="Z622" s="118" t="n"/>
      <c r="AA622" s="118" t="n"/>
      <c r="AB622" s="118" t="n"/>
      <c r="AC622" s="118" t="n"/>
      <c r="AD622" s="118" t="n"/>
      <c r="AE622" s="118" t="n"/>
      <c r="AF622" s="118" t="n"/>
      <c r="AG622" s="118" t="n"/>
      <c r="AH622" s="118" t="n"/>
      <c r="AI622" s="118" t="n"/>
      <c r="AJ622" s="118" t="n"/>
      <c r="AK622" s="118" t="n"/>
      <c r="AL622" s="118" t="n"/>
      <c r="AM622" s="118" t="n"/>
      <c r="AN622" s="118" t="n"/>
      <c r="AO622" s="118" t="n"/>
      <c r="AP622" s="118" t="n"/>
      <c r="AQ622" s="118" t="n"/>
      <c r="AR622" s="118" t="n"/>
      <c r="AS622" s="118" t="n"/>
      <c r="AT622" s="118" t="n"/>
      <c r="AU622" s="118" t="n"/>
      <c r="AV622" s="118" t="n"/>
      <c r="AW622" s="118" t="n"/>
      <c r="AX622" s="118" t="n"/>
      <c r="AY622" s="118" t="n"/>
      <c r="AZ622" s="118" t="n"/>
      <c r="BA622" s="118" t="n"/>
      <c r="BB622" s="118" t="n"/>
      <c r="BC622" s="118" t="n"/>
      <c r="BD622" s="118" t="n"/>
      <c r="BE622" s="118" t="n"/>
      <c r="BF622" s="118" t="n"/>
      <c r="BG622" s="118" t="n"/>
      <c r="BH622" s="118" t="n"/>
      <c r="BI622" s="118" t="n"/>
      <c r="BJ622" s="118" t="n"/>
      <c r="BK622" s="118" t="n"/>
      <c r="BL622" s="118" t="n"/>
      <c r="BM622" s="118" t="n"/>
      <c r="BN622" s="118" t="n"/>
      <c r="BO622" s="118" t="n"/>
      <c r="BP622" s="118" t="n"/>
      <c r="BQ622" s="118" t="n"/>
      <c r="BR622" s="118" t="n"/>
      <c r="BS622" s="118" t="n"/>
      <c r="BT622" s="118">
        <f>COUNTIF(B622:BS622,1)</f>
        <v/>
      </c>
      <c r="BV622" s="76">
        <f>TRIM(RIGHT(A622, LEN(A622) - FIND("@", SUBSTITUTE(A622, " ", "@", LEN(A622)-LEN(SUBSTITUTE(A622," ",""))))))</f>
        <v/>
      </c>
      <c r="BW622" s="76">
        <f>TRIM(LEFT(A622,FIND(" ",A622&amp;" ")-1))</f>
        <v/>
      </c>
      <c r="BX622">
        <f>+IF(BV622=BV621,"Same","Diff")</f>
        <v/>
      </c>
      <c r="BY622">
        <f>IF(BX622="Same",IF(BW622=BW621,"same","Diff"))</f>
        <v/>
      </c>
    </row>
    <row r="623" ht="17" customHeight="1">
      <c r="A623" s="59" t="inlineStr">
        <is>
          <t>Mike Ide</t>
        </is>
      </c>
      <c r="B623" s="117" t="n"/>
      <c r="C623" s="117" t="n"/>
      <c r="D623" s="117" t="n">
        <v>1</v>
      </c>
      <c r="E623" s="117" t="n"/>
      <c r="F623" s="117" t="n"/>
      <c r="G623" s="117" t="n"/>
      <c r="H623" s="117" t="n"/>
      <c r="I623" s="117" t="n"/>
      <c r="J623" s="118" t="n"/>
      <c r="K623" s="118" t="n"/>
      <c r="L623" s="118" t="n"/>
      <c r="M623" s="118" t="n"/>
      <c r="N623" s="118" t="n"/>
      <c r="O623" s="118" t="n"/>
      <c r="P623" s="118" t="n"/>
      <c r="Q623" s="118" t="n"/>
      <c r="R623" s="118" t="n"/>
      <c r="S623" s="118" t="n"/>
      <c r="T623" s="118" t="n"/>
      <c r="U623" s="118" t="n"/>
      <c r="V623" s="118" t="n"/>
      <c r="W623" s="118" t="n"/>
      <c r="X623" s="118" t="n"/>
      <c r="Y623" s="118" t="n"/>
      <c r="Z623" s="118" t="n"/>
      <c r="AA623" s="118" t="n"/>
      <c r="AB623" s="118" t="n"/>
      <c r="AC623" s="118" t="n"/>
      <c r="AD623" s="118" t="n"/>
      <c r="AE623" s="118" t="n"/>
      <c r="AF623" s="118" t="n"/>
      <c r="AG623" s="118" t="n"/>
      <c r="AH623" s="118" t="n"/>
      <c r="AI623" s="118" t="n"/>
      <c r="AJ623" s="118" t="n"/>
      <c r="AK623" s="118" t="n"/>
      <c r="AL623" s="118" t="n"/>
      <c r="AM623" s="118" t="n"/>
      <c r="AN623" s="118" t="n"/>
      <c r="AO623" s="118" t="n"/>
      <c r="AP623" s="118" t="n"/>
      <c r="AQ623" s="118" t="n"/>
      <c r="AR623" s="118" t="n"/>
      <c r="AS623" s="118" t="n"/>
      <c r="AT623" s="118" t="n"/>
      <c r="AU623" s="118" t="n"/>
      <c r="AV623" s="118" t="n"/>
      <c r="AW623" s="118" t="n"/>
      <c r="AX623" s="118" t="n"/>
      <c r="AY623" s="118" t="n"/>
      <c r="AZ623" s="118" t="n"/>
      <c r="BA623" s="118" t="n"/>
      <c r="BB623" s="118" t="n"/>
      <c r="BC623" s="118" t="n"/>
      <c r="BD623" s="118" t="n"/>
      <c r="BE623" s="118" t="n"/>
      <c r="BF623" s="118" t="n"/>
      <c r="BG623" s="118" t="n"/>
      <c r="BH623" s="118" t="n"/>
      <c r="BI623" s="118" t="n"/>
      <c r="BJ623" s="118" t="n"/>
      <c r="BK623" s="118" t="n"/>
      <c r="BL623" s="118" t="n"/>
      <c r="BM623" s="118" t="n"/>
      <c r="BN623" s="118" t="n"/>
      <c r="BO623" s="118" t="n"/>
      <c r="BP623" s="118" t="n"/>
      <c r="BQ623" s="118" t="n"/>
      <c r="BR623" s="118" t="n"/>
      <c r="BS623" s="118" t="n"/>
      <c r="BT623" s="118">
        <f>COUNTIF(B623:BS623,1)</f>
        <v/>
      </c>
      <c r="BV623" s="76">
        <f>TRIM(RIGHT(A623, LEN(A623) - FIND("@", SUBSTITUTE(A623, " ", "@", LEN(A623)-LEN(SUBSTITUTE(A623," ",""))))))</f>
        <v/>
      </c>
      <c r="BW623" s="76">
        <f>TRIM(LEFT(A623,FIND(" ",A623&amp;" ")-1))</f>
        <v/>
      </c>
      <c r="BX623">
        <f>+IF(BV623=BV622,"Same","Diff")</f>
        <v/>
      </c>
      <c r="BY623">
        <f>IF(BX623="Same",IF(BW623=BW622,"same","Diff"))</f>
        <v/>
      </c>
    </row>
    <row r="624" ht="17" customHeight="1">
      <c r="A624" s="59" t="inlineStr">
        <is>
          <t>Juan Manuel Fangio II</t>
        </is>
      </c>
      <c r="B624" s="117" t="n"/>
      <c r="C624" s="117" t="n"/>
      <c r="D624" s="117" t="n"/>
      <c r="E624" s="117" t="n"/>
      <c r="F624" s="117" t="n"/>
      <c r="G624" s="117" t="n"/>
      <c r="H624" s="117" t="n"/>
      <c r="I624" s="117" t="n"/>
      <c r="J624" s="118" t="n"/>
      <c r="K624" s="118" t="n"/>
      <c r="L624" s="118" t="n"/>
      <c r="M624" s="118" t="n"/>
      <c r="N624" s="118" t="n"/>
      <c r="O624" s="118" t="n"/>
      <c r="P624" s="118" t="n"/>
      <c r="Q624" s="118" t="n"/>
      <c r="R624" s="118" t="n"/>
      <c r="S624" s="118" t="n"/>
      <c r="T624" s="118" t="n"/>
      <c r="U624" s="118" t="n"/>
      <c r="V624" s="118" t="n"/>
      <c r="W624" s="118" t="n"/>
      <c r="X624" s="118" t="n"/>
      <c r="Y624" s="118" t="n"/>
      <c r="Z624" s="118" t="n"/>
      <c r="AA624" s="118" t="n"/>
      <c r="AB624" s="118" t="n"/>
      <c r="AC624" s="118" t="n">
        <v>1</v>
      </c>
      <c r="AD624" s="118" t="n"/>
      <c r="AE624" s="118" t="n"/>
      <c r="AF624" s="118" t="n"/>
      <c r="AG624" s="118" t="n"/>
      <c r="AH624" s="118" t="n"/>
      <c r="AI624" s="118" t="n"/>
      <c r="AJ624" s="118" t="n"/>
      <c r="AK624" s="118" t="n"/>
      <c r="AL624" s="118" t="n"/>
      <c r="AM624" s="118" t="n"/>
      <c r="AN624" s="118" t="n"/>
      <c r="AO624" s="118" t="n"/>
      <c r="AP624" s="118" t="n"/>
      <c r="AQ624" s="118" t="n"/>
      <c r="AR624" s="118" t="n"/>
      <c r="AS624" s="118" t="n"/>
      <c r="AT624" s="118" t="n"/>
      <c r="AU624" s="118" t="n"/>
      <c r="AV624" s="118" t="n"/>
      <c r="AW624" s="118" t="n"/>
      <c r="AX624" s="118" t="n"/>
      <c r="AY624" s="118" t="n"/>
      <c r="AZ624" s="118" t="n"/>
      <c r="BA624" s="118" t="n"/>
      <c r="BB624" s="118" t="n"/>
      <c r="BC624" s="118" t="n"/>
      <c r="BD624" s="118" t="n"/>
      <c r="BE624" s="118" t="n"/>
      <c r="BF624" s="118" t="n"/>
      <c r="BG624" s="118" t="n"/>
      <c r="BH624" s="118" t="n"/>
      <c r="BI624" s="118" t="n"/>
      <c r="BJ624" s="118" t="n"/>
      <c r="BK624" s="118" t="n"/>
      <c r="BL624" s="118" t="n"/>
      <c r="BM624" s="118" t="n"/>
      <c r="BN624" s="118" t="n"/>
      <c r="BO624" s="118" t="n"/>
      <c r="BP624" s="118" t="n"/>
      <c r="BQ624" s="118" t="n"/>
      <c r="BR624" s="118" t="n"/>
      <c r="BS624" s="118" t="n"/>
      <c r="BT624" s="118">
        <f>COUNTIF(B624:BS624,1)</f>
        <v/>
      </c>
      <c r="BV624" s="76">
        <f>TRIM(RIGHT(A624, LEN(A624) - FIND("@", SUBSTITUTE(A624, " ", "@", LEN(A624)-LEN(SUBSTITUTE(A624," ",""))))))</f>
        <v/>
      </c>
      <c r="BW624" s="76">
        <f>TRIM(LEFT(A624,FIND(" ",A624&amp;" ")-1))</f>
        <v/>
      </c>
      <c r="BX624">
        <f>+IF(BV624=BV623,"Same","Diff")</f>
        <v/>
      </c>
      <c r="BY624">
        <f>IF(BX624="Same",IF(BW624=BW623,"same","Diff"))</f>
        <v/>
      </c>
    </row>
    <row r="625" ht="17" customHeight="1">
      <c r="A625" s="59" t="inlineStr">
        <is>
          <t>Mike Imrie</t>
        </is>
      </c>
      <c r="B625" s="117" t="n"/>
      <c r="C625" s="117" t="n"/>
      <c r="D625" s="117" t="n"/>
      <c r="E625" s="117" t="n"/>
      <c r="F625" s="117" t="n"/>
      <c r="G625" s="117" t="n"/>
      <c r="H625" s="117" t="n"/>
      <c r="I625" s="117" t="n"/>
      <c r="J625" s="118" t="n"/>
      <c r="K625" s="118" t="n"/>
      <c r="L625" s="118" t="n"/>
      <c r="M625" s="118" t="n"/>
      <c r="N625" s="118" t="n"/>
      <c r="O625" s="118" t="n"/>
      <c r="P625" s="118" t="n"/>
      <c r="Q625" s="118" t="n"/>
      <c r="R625" s="118" t="n"/>
      <c r="S625" s="118" t="n"/>
      <c r="T625" s="118" t="n"/>
      <c r="U625" s="118" t="n"/>
      <c r="V625" s="118" t="n"/>
      <c r="W625" s="118" t="n"/>
      <c r="X625" s="118" t="n"/>
      <c r="Y625" s="118" t="n"/>
      <c r="Z625" s="118" t="n"/>
      <c r="AA625" s="118" t="n"/>
      <c r="AB625" s="118" t="n"/>
      <c r="AC625" s="118" t="n"/>
      <c r="AD625" s="118" t="n"/>
      <c r="AE625" s="118" t="n"/>
      <c r="AF625" s="118" t="n"/>
      <c r="AG625" s="118" t="n">
        <v>1</v>
      </c>
      <c r="AH625" s="118" t="n"/>
      <c r="AI625" s="118" t="n"/>
      <c r="AJ625" s="118" t="n"/>
      <c r="AK625" s="118" t="n"/>
      <c r="AL625" s="118" t="n"/>
      <c r="AM625" s="118" t="n"/>
      <c r="AN625" s="118" t="n"/>
      <c r="AO625" s="118" t="n">
        <v>1</v>
      </c>
      <c r="AP625" s="118" t="n"/>
      <c r="AQ625" s="118" t="n">
        <v>1</v>
      </c>
      <c r="AR625" s="118" t="n"/>
      <c r="AS625" s="118" t="n"/>
      <c r="AT625" s="118" t="n"/>
      <c r="AU625" s="118" t="n"/>
      <c r="AV625" s="118" t="n"/>
      <c r="AW625" s="118" t="n"/>
      <c r="AX625" s="118" t="n"/>
      <c r="AY625" s="118" t="n"/>
      <c r="AZ625" s="118" t="n"/>
      <c r="BA625" s="118" t="n"/>
      <c r="BB625" s="118" t="n"/>
      <c r="BC625" s="118" t="n"/>
      <c r="BD625" s="118" t="n"/>
      <c r="BE625" s="118" t="n"/>
      <c r="BF625" s="118" t="n"/>
      <c r="BG625" s="118" t="n"/>
      <c r="BH625" s="118" t="n"/>
      <c r="BI625" s="118" t="n"/>
      <c r="BJ625" s="118" t="n"/>
      <c r="BK625" s="118" t="n"/>
      <c r="BL625" s="118" t="n"/>
      <c r="BM625" s="118" t="n"/>
      <c r="BN625" s="118" t="n"/>
      <c r="BO625" s="118" t="n"/>
      <c r="BP625" s="118" t="n"/>
      <c r="BQ625" s="118" t="n"/>
      <c r="BR625" s="118" t="n"/>
      <c r="BS625" s="118" t="n"/>
      <c r="BT625" s="118">
        <f>COUNTIF(B625:BS625,1)</f>
        <v/>
      </c>
      <c r="BV625" s="76">
        <f>TRIM(RIGHT(A625, LEN(A625) - FIND("@", SUBSTITUTE(A625, " ", "@", LEN(A625)-LEN(SUBSTITUTE(A625," ",""))))))</f>
        <v/>
      </c>
      <c r="BW625" s="76">
        <f>TRIM(LEFT(A625,FIND(" ",A625&amp;" ")-1))</f>
        <v/>
      </c>
      <c r="BX625">
        <f>+IF(BV625=BV624,"Same","Diff")</f>
        <v/>
      </c>
      <c r="BY625">
        <f>IF(BX625="Same",IF(BW625=BW624,"same","Diff"))</f>
        <v/>
      </c>
    </row>
    <row r="626" ht="17" customHeight="1">
      <c r="A626" s="61" t="inlineStr">
        <is>
          <t>Russell Ingall</t>
        </is>
      </c>
      <c r="B626" s="120" t="n"/>
      <c r="C626" s="120" t="n"/>
      <c r="D626" s="120" t="n"/>
      <c r="E626" s="120" t="n"/>
      <c r="F626" s="120" t="n"/>
      <c r="G626" s="120" t="n"/>
      <c r="H626" s="120" t="n"/>
      <c r="I626" s="120" t="n"/>
      <c r="J626" s="118" t="n"/>
      <c r="K626" s="118" t="n"/>
      <c r="L626" s="118" t="n"/>
      <c r="M626" s="118" t="n"/>
      <c r="N626" s="118" t="n"/>
      <c r="O626" s="118" t="n"/>
      <c r="P626" s="118" t="n"/>
      <c r="Q626" s="118" t="n"/>
      <c r="R626" s="118" t="n"/>
      <c r="S626" s="118" t="n"/>
      <c r="T626" s="118" t="n"/>
      <c r="U626" s="118" t="n"/>
      <c r="V626" s="118" t="n"/>
      <c r="W626" s="118" t="n"/>
      <c r="X626" s="118" t="n"/>
      <c r="Y626" s="118" t="n"/>
      <c r="Z626" s="118" t="n"/>
      <c r="AA626" s="118" t="n"/>
      <c r="AB626" s="118" t="n"/>
      <c r="AC626" s="118" t="n"/>
      <c r="AD626" s="118" t="n"/>
      <c r="AE626" s="118" t="n"/>
      <c r="AF626" s="118" t="n">
        <v>1</v>
      </c>
      <c r="AG626" s="118" t="n"/>
      <c r="AH626" s="118" t="n"/>
      <c r="AI626" s="118" t="n"/>
      <c r="AJ626" s="118" t="n">
        <v>1</v>
      </c>
      <c r="AK626" s="118" t="n">
        <v>1</v>
      </c>
      <c r="AL626" s="118" t="n">
        <v>1</v>
      </c>
      <c r="AM626" s="118" t="n">
        <v>1</v>
      </c>
      <c r="AN626" s="118" t="n"/>
      <c r="AO626" s="118" t="n">
        <v>1</v>
      </c>
      <c r="AP626" s="118" t="n"/>
      <c r="AQ626" s="118" t="n">
        <v>1</v>
      </c>
      <c r="AR626" s="118" t="n"/>
      <c r="AS626" s="118" t="n">
        <v>1</v>
      </c>
      <c r="AT626" s="118" t="n">
        <v>1</v>
      </c>
      <c r="AU626" s="118" t="n">
        <v>1</v>
      </c>
      <c r="AV626" s="118" t="n">
        <v>1</v>
      </c>
      <c r="AW626" s="118" t="n">
        <v>1</v>
      </c>
      <c r="AX626" s="118" t="n">
        <v>1</v>
      </c>
      <c r="AY626" s="118" t="n">
        <v>1</v>
      </c>
      <c r="AZ626" s="118" t="n">
        <v>1</v>
      </c>
      <c r="BA626" s="118" t="n">
        <v>1</v>
      </c>
      <c r="BB626" s="118" t="n">
        <v>1</v>
      </c>
      <c r="BC626" s="118" t="n">
        <v>1</v>
      </c>
      <c r="BD626" s="118" t="n">
        <v>1</v>
      </c>
      <c r="BE626" s="118" t="n">
        <v>1</v>
      </c>
      <c r="BF626" s="118" t="n">
        <v>1</v>
      </c>
      <c r="BG626" s="118" t="n">
        <v>1</v>
      </c>
      <c r="BH626" s="118" t="n">
        <v>1</v>
      </c>
      <c r="BI626" s="118" t="n">
        <v>1</v>
      </c>
      <c r="BJ626" s="118" t="n"/>
      <c r="BK626" s="118" t="n"/>
      <c r="BL626" s="118" t="n"/>
      <c r="BM626" s="118" t="n"/>
      <c r="BN626" s="118" t="n">
        <v>1</v>
      </c>
      <c r="BO626" s="118" t="n"/>
      <c r="BP626" s="118" t="n"/>
      <c r="BQ626" s="118" t="n"/>
      <c r="BR626" s="118" t="n"/>
      <c r="BS626" s="118" t="n"/>
      <c r="BT626" s="118">
        <f>COUNTIF(B626:BS626,1)</f>
        <v/>
      </c>
      <c r="BV626" s="76">
        <f>TRIM(RIGHT(A626, LEN(A626) - FIND("@", SUBSTITUTE(A626, " ", "@", LEN(A626)-LEN(SUBSTITUTE(A626," ",""))))))</f>
        <v/>
      </c>
      <c r="BW626" s="76">
        <f>TRIM(LEFT(A626,FIND(" ",A626&amp;" ")-1))</f>
        <v/>
      </c>
      <c r="BX626">
        <f>+IF(BV626=BV625,"Same","Diff")</f>
        <v/>
      </c>
      <c r="BY626">
        <f>IF(BX626="Same",IF(BW626=BW625,"same","Diff"))</f>
        <v/>
      </c>
    </row>
    <row r="627" ht="17" customHeight="1">
      <c r="A627" s="60" t="inlineStr">
        <is>
          <t>Bob Inglis</t>
        </is>
      </c>
      <c r="B627" s="119" t="n"/>
      <c r="C627" s="119" t="n"/>
      <c r="D627" s="119" t="n"/>
      <c r="E627" s="119" t="n"/>
      <c r="F627" s="119" t="n"/>
      <c r="G627" s="119" t="n"/>
      <c r="H627" s="119" t="n"/>
      <c r="I627" s="119" t="n"/>
      <c r="J627" s="118" t="n"/>
      <c r="K627" s="118" t="n"/>
      <c r="L627" s="130" t="n">
        <v>1</v>
      </c>
      <c r="M627" s="118" t="n"/>
      <c r="N627" s="118" t="n"/>
      <c r="O627" s="118" t="n"/>
      <c r="P627" s="118" t="n"/>
      <c r="Q627" s="118" t="n"/>
      <c r="R627" s="118" t="n"/>
      <c r="S627" s="118" t="n"/>
      <c r="T627" s="118" t="n"/>
      <c r="U627" s="118" t="n"/>
      <c r="V627" s="118" t="n"/>
      <c r="W627" s="118" t="n"/>
      <c r="X627" s="118" t="n"/>
      <c r="Y627" s="118" t="n"/>
      <c r="Z627" s="118" t="n"/>
      <c r="AA627" s="118" t="n"/>
      <c r="AB627" s="118" t="n"/>
      <c r="AC627" s="118" t="n"/>
      <c r="AD627" s="118" t="n"/>
      <c r="AE627" s="118" t="n"/>
      <c r="AF627" s="118" t="n"/>
      <c r="AG627" s="118" t="n"/>
      <c r="AH627" s="118" t="n"/>
      <c r="AI627" s="118" t="n"/>
      <c r="AJ627" s="118" t="n"/>
      <c r="AK627" s="118" t="n"/>
      <c r="AL627" s="118" t="n"/>
      <c r="AM627" s="118" t="n"/>
      <c r="AN627" s="118" t="n"/>
      <c r="AO627" s="118" t="n"/>
      <c r="AP627" s="118" t="n"/>
      <c r="AQ627" s="118" t="n"/>
      <c r="AR627" s="118" t="n"/>
      <c r="AS627" s="118" t="n"/>
      <c r="AT627" s="118" t="n"/>
      <c r="AU627" s="118" t="n"/>
      <c r="AV627" s="118" t="n"/>
      <c r="AW627" s="118" t="n"/>
      <c r="AX627" s="118" t="n"/>
      <c r="AY627" s="118" t="n"/>
      <c r="AZ627" s="118" t="n"/>
      <c r="BA627" s="118" t="n"/>
      <c r="BB627" s="118" t="n"/>
      <c r="BC627" s="118" t="n"/>
      <c r="BD627" s="118" t="n"/>
      <c r="BE627" s="118" t="n"/>
      <c r="BF627" s="118" t="n"/>
      <c r="BG627" s="118" t="n"/>
      <c r="BH627" s="118" t="n"/>
      <c r="BI627" s="118" t="n"/>
      <c r="BJ627" s="118" t="n"/>
      <c r="BK627" s="118" t="n"/>
      <c r="BL627" s="118" t="n"/>
      <c r="BM627" s="118" t="n"/>
      <c r="BN627" s="118" t="n"/>
      <c r="BO627" s="118" t="n"/>
      <c r="BP627" s="118" t="n"/>
      <c r="BQ627" s="118" t="n"/>
      <c r="BR627" s="118" t="n"/>
      <c r="BS627" s="118" t="n"/>
      <c r="BT627" s="118">
        <f>COUNTIF(B627:BS627,1)</f>
        <v/>
      </c>
      <c r="BV627" s="76">
        <f>TRIM(RIGHT(A627, LEN(A627) - FIND("@", SUBSTITUTE(A627, " ", "@", LEN(A627)-LEN(SUBSTITUTE(A627," ",""))))))</f>
        <v/>
      </c>
      <c r="BW627" s="76">
        <f>TRIM(LEFT(A627,FIND(" ",A627&amp;" ")-1))</f>
        <v/>
      </c>
      <c r="BX627">
        <f>+IF(BV627=BV626,"Same","Diff")</f>
        <v/>
      </c>
      <c r="BY627">
        <f>IF(BX627="Same",IF(BW627=BW626,"same","Diff"))</f>
        <v/>
      </c>
    </row>
    <row r="628" ht="17" customHeight="1">
      <c r="A628" s="60" t="inlineStr">
        <is>
          <t>Phil Ismay</t>
        </is>
      </c>
      <c r="B628" s="119" t="n"/>
      <c r="C628" s="119" t="n"/>
      <c r="D628" s="119" t="n"/>
      <c r="E628" s="119" t="n"/>
      <c r="F628" s="119" t="n">
        <v>1</v>
      </c>
      <c r="G628" s="119" t="n"/>
      <c r="H628" s="119" t="n"/>
      <c r="I628" s="119" t="n"/>
      <c r="J628" s="118" t="n"/>
      <c r="K628" s="118" t="n"/>
      <c r="L628" s="118" t="n"/>
      <c r="M628" s="118" t="n"/>
      <c r="N628" s="118" t="n"/>
      <c r="O628" s="118" t="n"/>
      <c r="P628" s="118" t="n"/>
      <c r="Q628" s="118" t="n"/>
      <c r="R628" s="118" t="n"/>
      <c r="S628" s="118" t="n"/>
      <c r="T628" s="118" t="n"/>
      <c r="U628" s="118" t="n"/>
      <c r="V628" s="118" t="n"/>
      <c r="W628" s="118" t="n"/>
      <c r="X628" s="118" t="n"/>
      <c r="Y628" s="118" t="n"/>
      <c r="Z628" s="118" t="n"/>
      <c r="AA628" s="118" t="n"/>
      <c r="AB628" s="118" t="n"/>
      <c r="AC628" s="118" t="n"/>
      <c r="AD628" s="118" t="n"/>
      <c r="AE628" s="118" t="n"/>
      <c r="AF628" s="118" t="n"/>
      <c r="AG628" s="118" t="n"/>
      <c r="AH628" s="118" t="n"/>
      <c r="AI628" s="118" t="n"/>
      <c r="AJ628" s="118" t="n"/>
      <c r="AK628" s="118" t="n"/>
      <c r="AL628" s="118" t="n"/>
      <c r="AM628" s="118" t="n"/>
      <c r="AN628" s="118" t="n"/>
      <c r="AO628" s="118" t="n"/>
      <c r="AP628" s="118" t="n"/>
      <c r="AQ628" s="118" t="n"/>
      <c r="AR628" s="118" t="n"/>
      <c r="AS628" s="118" t="n"/>
      <c r="AT628" s="118" t="n"/>
      <c r="AU628" s="118" t="n"/>
      <c r="AV628" s="118" t="n"/>
      <c r="AW628" s="118" t="n"/>
      <c r="AX628" s="118" t="n"/>
      <c r="AY628" s="118" t="n"/>
      <c r="AZ628" s="118" t="n"/>
      <c r="BA628" s="118" t="n"/>
      <c r="BB628" s="118" t="n"/>
      <c r="BC628" s="118" t="n"/>
      <c r="BD628" s="118" t="n"/>
      <c r="BE628" s="118" t="n"/>
      <c r="BF628" s="118" t="n"/>
      <c r="BG628" s="118" t="n"/>
      <c r="BH628" s="118" t="n"/>
      <c r="BI628" s="118" t="n"/>
      <c r="BJ628" s="118" t="n"/>
      <c r="BK628" s="118" t="n"/>
      <c r="BL628" s="118" t="n"/>
      <c r="BM628" s="118" t="n"/>
      <c r="BN628" s="118" t="n"/>
      <c r="BO628" s="118" t="n"/>
      <c r="BP628" s="118" t="n"/>
      <c r="BQ628" s="118" t="n"/>
      <c r="BR628" s="118" t="n"/>
      <c r="BS628" s="118" t="n"/>
      <c r="BT628" s="118">
        <f>COUNTIF(B628:BS628,1)</f>
        <v/>
      </c>
      <c r="BV628" s="76">
        <f>TRIM(RIGHT(A628, LEN(A628) - FIND("@", SUBSTITUTE(A628, " ", "@", LEN(A628)-LEN(SUBSTITUTE(A628," ",""))))))</f>
        <v/>
      </c>
      <c r="BW628" s="76">
        <f>TRIM(LEFT(A628,FIND(" ",A628&amp;" ")-1))</f>
        <v/>
      </c>
      <c r="BX628">
        <f>+IF(BV628=BV627,"Same","Diff")</f>
        <v/>
      </c>
      <c r="BY628">
        <f>IF(BX628="Same",IF(BW628=BW627,"same","Diff"))</f>
        <v/>
      </c>
    </row>
    <row r="629" ht="17" customHeight="1">
      <c r="A629" s="61" t="inlineStr">
        <is>
          <t>Garry Jacobson</t>
        </is>
      </c>
      <c r="B629" s="120" t="n"/>
      <c r="C629" s="120" t="n"/>
      <c r="D629" s="120" t="n"/>
      <c r="E629" s="120" t="n"/>
      <c r="F629" s="120" t="n"/>
      <c r="G629" s="120" t="n"/>
      <c r="H629" s="120" t="n"/>
      <c r="I629" s="120" t="n"/>
      <c r="J629" s="118" t="n"/>
      <c r="K629" s="118" t="n"/>
      <c r="L629" s="118" t="n"/>
      <c r="M629" s="118" t="n"/>
      <c r="N629" s="118" t="n"/>
      <c r="O629" s="118" t="n"/>
      <c r="P629" s="118" t="n"/>
      <c r="Q629" s="118" t="n"/>
      <c r="R629" s="118" t="n"/>
      <c r="S629" s="118" t="n"/>
      <c r="T629" s="118" t="n"/>
      <c r="U629" s="118" t="n"/>
      <c r="V629" s="118" t="n"/>
      <c r="W629" s="118" t="n"/>
      <c r="X629" s="118" t="n"/>
      <c r="Y629" s="118" t="n"/>
      <c r="Z629" s="118" t="n"/>
      <c r="AA629" s="118" t="n"/>
      <c r="AB629" s="118" t="n"/>
      <c r="AC629" s="118" t="n"/>
      <c r="AD629" s="118" t="n"/>
      <c r="AE629" s="118" t="n"/>
      <c r="AF629" s="118" t="n"/>
      <c r="AG629" s="118" t="n"/>
      <c r="AH629" s="118" t="n"/>
      <c r="AI629" s="118" t="n"/>
      <c r="AJ629" s="118" t="n"/>
      <c r="AK629" s="118" t="n"/>
      <c r="AL629" s="118" t="n"/>
      <c r="AM629" s="118" t="n"/>
      <c r="AN629" s="118" t="n"/>
      <c r="AO629" s="118" t="n"/>
      <c r="AP629" s="118" t="n"/>
      <c r="AQ629" s="118" t="n"/>
      <c r="AR629" s="118" t="n"/>
      <c r="AS629" s="118" t="n"/>
      <c r="AT629" s="118" t="n"/>
      <c r="AU629" s="118" t="n"/>
      <c r="AV629" s="118" t="n"/>
      <c r="AW629" s="118" t="n"/>
      <c r="AX629" s="118" t="n"/>
      <c r="AY629" s="118" t="n"/>
      <c r="AZ629" s="118" t="n"/>
      <c r="BA629" s="118" t="n"/>
      <c r="BB629" s="118" t="n"/>
      <c r="BC629" s="118" t="n"/>
      <c r="BD629" s="118" t="n"/>
      <c r="BE629" s="118" t="n"/>
      <c r="BF629" s="118" t="n"/>
      <c r="BG629" s="118" t="n"/>
      <c r="BH629" s="118" t="n"/>
      <c r="BI629" s="118" t="n"/>
      <c r="BJ629" s="118" t="n">
        <v>1</v>
      </c>
      <c r="BK629" s="118" t="n">
        <v>1</v>
      </c>
      <c r="BL629" s="118" t="n">
        <v>1</v>
      </c>
      <c r="BM629" s="118" t="n">
        <v>1</v>
      </c>
      <c r="BN629" s="118" t="n">
        <v>1</v>
      </c>
      <c r="BO629" s="118" t="n"/>
      <c r="BP629" s="118" t="n">
        <v>1</v>
      </c>
      <c r="BQ629" s="118" t="n"/>
      <c r="BR629" s="118" t="n"/>
      <c r="BS629" s="118" t="n"/>
      <c r="BT629" s="118">
        <f>COUNTIF(B629:BS629,1)</f>
        <v/>
      </c>
      <c r="BV629" s="76">
        <f>TRIM(RIGHT(A629, LEN(A629) - FIND("@", SUBSTITUTE(A629, " ", "@", LEN(A629)-LEN(SUBSTITUTE(A629," ",""))))))</f>
        <v/>
      </c>
      <c r="BW629" s="76">
        <f>TRIM(LEFT(A629,FIND(" ",A629&amp;" ")-1))</f>
        <v/>
      </c>
      <c r="BX629">
        <f>+IF(BV629=BV628,"Same","Diff")</f>
        <v/>
      </c>
      <c r="BY629">
        <f>IF(BX629="Same",IF(BW629=BW628,"same","Diff"))</f>
        <v/>
      </c>
    </row>
    <row r="630" ht="17" customHeight="1">
      <c r="A630" s="60" t="inlineStr">
        <is>
          <t>Don James</t>
        </is>
      </c>
      <c r="B630" s="119" t="n"/>
      <c r="C630" s="119" t="n"/>
      <c r="D630" s="119" t="n"/>
      <c r="E630" s="119" t="n"/>
      <c r="F630" s="119" t="n"/>
      <c r="G630" s="119" t="n"/>
      <c r="H630" s="119" t="n">
        <v>1</v>
      </c>
      <c r="I630" s="119" t="n"/>
      <c r="J630" s="118" t="n">
        <v>1</v>
      </c>
      <c r="K630" s="118" t="n"/>
      <c r="L630" s="118" t="n"/>
      <c r="M630" s="118" t="n"/>
      <c r="N630" s="118" t="n"/>
      <c r="O630" s="118" t="n"/>
      <c r="P630" s="118" t="n"/>
      <c r="Q630" s="118" t="n"/>
      <c r="R630" s="118" t="n"/>
      <c r="S630" s="118" t="n"/>
      <c r="T630" s="118" t="n"/>
      <c r="U630" s="118" t="n"/>
      <c r="V630" s="118" t="n"/>
      <c r="W630" s="118" t="n"/>
      <c r="X630" s="118" t="n"/>
      <c r="Y630" s="118" t="n"/>
      <c r="Z630" s="118" t="n"/>
      <c r="AA630" s="118" t="n"/>
      <c r="AB630" s="118" t="n"/>
      <c r="AC630" s="118" t="n"/>
      <c r="AD630" s="118" t="n"/>
      <c r="AE630" s="118" t="n"/>
      <c r="AF630" s="118" t="n"/>
      <c r="AG630" s="118" t="n"/>
      <c r="AH630" s="118" t="n"/>
      <c r="AI630" s="118" t="n"/>
      <c r="AJ630" s="118" t="n"/>
      <c r="AK630" s="118" t="n"/>
      <c r="AL630" s="118" t="n"/>
      <c r="AM630" s="118" t="n"/>
      <c r="AN630" s="118" t="n"/>
      <c r="AO630" s="118" t="n"/>
      <c r="AP630" s="118" t="n"/>
      <c r="AQ630" s="118" t="n"/>
      <c r="AR630" s="118" t="n"/>
      <c r="AS630" s="118" t="n"/>
      <c r="AT630" s="118" t="n"/>
      <c r="AU630" s="118" t="n"/>
      <c r="AV630" s="118" t="n"/>
      <c r="AW630" s="118" t="n"/>
      <c r="AX630" s="118" t="n"/>
      <c r="AY630" s="118" t="n"/>
      <c r="AZ630" s="118" t="n"/>
      <c r="BA630" s="118" t="n"/>
      <c r="BB630" s="118" t="n"/>
      <c r="BC630" s="118" t="n"/>
      <c r="BD630" s="118" t="n"/>
      <c r="BE630" s="118" t="n"/>
      <c r="BF630" s="118" t="n"/>
      <c r="BG630" s="118" t="n"/>
      <c r="BH630" s="118" t="n"/>
      <c r="BI630" s="118" t="n"/>
      <c r="BJ630" s="118" t="n"/>
      <c r="BK630" s="118" t="n"/>
      <c r="BL630" s="118" t="n"/>
      <c r="BM630" s="118" t="n"/>
      <c r="BN630" s="118" t="n"/>
      <c r="BO630" s="118" t="n"/>
      <c r="BP630" s="118" t="n"/>
      <c r="BQ630" s="118" t="n"/>
      <c r="BR630" s="118" t="n"/>
      <c r="BS630" s="118" t="n"/>
      <c r="BT630" s="118">
        <f>COUNTIF(B630:BS630,1)</f>
        <v/>
      </c>
      <c r="BV630" s="76">
        <f>TRIM(RIGHT(A630, LEN(A630) - FIND("@", SUBSTITUTE(A630, " ", "@", LEN(A630)-LEN(SUBSTITUTE(A630," ",""))))))</f>
        <v/>
      </c>
      <c r="BW630" s="76">
        <f>TRIM(LEFT(A630,FIND(" ",A630&amp;" ")-1))</f>
        <v/>
      </c>
      <c r="BX630">
        <f>+IF(BV630=BV629,"Same","Diff")</f>
        <v/>
      </c>
      <c r="BY630">
        <f>IF(BX630="Same",IF(BW630=BW629,"same","Diff"))</f>
        <v/>
      </c>
    </row>
    <row r="631" ht="17" customHeight="1">
      <c r="A631" s="60" t="inlineStr">
        <is>
          <t>Bill Jamieson</t>
        </is>
      </c>
      <c r="B631" s="119" t="n"/>
      <c r="C631" s="119" t="n"/>
      <c r="D631" s="119" t="n"/>
      <c r="E631" s="119" t="n"/>
      <c r="F631" s="119" t="n"/>
      <c r="G631" s="119" t="n"/>
      <c r="H631" s="119" t="n">
        <v>1</v>
      </c>
      <c r="I631" s="119" t="n"/>
      <c r="J631" s="118" t="n"/>
      <c r="K631" s="118" t="n"/>
      <c r="L631" s="118" t="n"/>
      <c r="M631" s="118" t="n"/>
      <c r="N631" s="118" t="n"/>
      <c r="O631" s="118" t="n"/>
      <c r="P631" s="118" t="n"/>
      <c r="Q631" s="118" t="n"/>
      <c r="R631" s="118" t="n"/>
      <c r="S631" s="118" t="n"/>
      <c r="T631" s="118" t="n"/>
      <c r="U631" s="118" t="n"/>
      <c r="V631" s="118" t="n"/>
      <c r="W631" s="118" t="n"/>
      <c r="X631" s="118" t="n"/>
      <c r="Y631" s="118" t="n"/>
      <c r="Z631" s="118" t="n"/>
      <c r="AA631" s="118" t="n"/>
      <c r="AB631" s="118" t="n"/>
      <c r="AC631" s="118" t="n"/>
      <c r="AD631" s="118" t="n"/>
      <c r="AE631" s="118" t="n"/>
      <c r="AF631" s="118" t="n"/>
      <c r="AG631" s="118" t="n"/>
      <c r="AH631" s="118" t="n"/>
      <c r="AI631" s="118" t="n"/>
      <c r="AJ631" s="118" t="n"/>
      <c r="AK631" s="118" t="n"/>
      <c r="AL631" s="118" t="n"/>
      <c r="AM631" s="118" t="n"/>
      <c r="AN631" s="118" t="n"/>
      <c r="AO631" s="118" t="n"/>
      <c r="AP631" s="118" t="n"/>
      <c r="AQ631" s="118" t="n"/>
      <c r="AR631" s="118" t="n"/>
      <c r="AS631" s="118" t="n"/>
      <c r="AT631" s="118" t="n"/>
      <c r="AU631" s="118" t="n"/>
      <c r="AV631" s="118" t="n"/>
      <c r="AW631" s="118" t="n"/>
      <c r="AX631" s="118" t="n"/>
      <c r="AY631" s="118" t="n"/>
      <c r="AZ631" s="118" t="n"/>
      <c r="BA631" s="118" t="n"/>
      <c r="BB631" s="118" t="n"/>
      <c r="BC631" s="118" t="n"/>
      <c r="BD631" s="118" t="n"/>
      <c r="BE631" s="118" t="n"/>
      <c r="BF631" s="118" t="n"/>
      <c r="BG631" s="118" t="n"/>
      <c r="BH631" s="118" t="n"/>
      <c r="BI631" s="118" t="n"/>
      <c r="BJ631" s="118" t="n"/>
      <c r="BK631" s="118" t="n"/>
      <c r="BL631" s="118" t="n"/>
      <c r="BM631" s="118" t="n"/>
      <c r="BN631" s="118" t="n"/>
      <c r="BO631" s="118" t="n"/>
      <c r="BP631" s="118" t="n"/>
      <c r="BQ631" s="118" t="n"/>
      <c r="BR631" s="118" t="n"/>
      <c r="BS631" s="118" t="n"/>
      <c r="BT631" s="118">
        <f>COUNTIF(B631:BS631,1)</f>
        <v/>
      </c>
      <c r="BV631" s="76">
        <f>TRIM(RIGHT(A631, LEN(A631) - FIND("@", SUBSTITUTE(A631, " ", "@", LEN(A631)-LEN(SUBSTITUTE(A631," ",""))))))</f>
        <v/>
      </c>
      <c r="BW631" s="76">
        <f>TRIM(LEFT(A631,FIND(" ",A631&amp;" ")-1))</f>
        <v/>
      </c>
      <c r="BX631">
        <f>+IF(BV631=BV630,"Same","Diff")</f>
        <v/>
      </c>
      <c r="BY631">
        <f>IF(BX631="Same",IF(BW631=BW630,"same","Diff"))</f>
        <v/>
      </c>
    </row>
    <row r="632" ht="17" customHeight="1">
      <c r="A632" s="61" t="inlineStr">
        <is>
          <t>Bill Jane</t>
        </is>
      </c>
      <c r="B632" s="120" t="n"/>
      <c r="C632" s="120" t="n">
        <v>1</v>
      </c>
      <c r="D632" s="120" t="n"/>
      <c r="E632" s="120" t="n"/>
      <c r="F632" s="120" t="n"/>
      <c r="G632" s="120" t="n"/>
      <c r="H632" s="120" t="n"/>
      <c r="I632" s="120" t="n"/>
      <c r="J632" s="118" t="n"/>
      <c r="K632" s="118" t="n"/>
      <c r="L632" s="118" t="n"/>
      <c r="M632" s="118" t="n"/>
      <c r="N632" s="118" t="n"/>
      <c r="O632" s="118" t="n"/>
      <c r="P632" s="118" t="n"/>
      <c r="Q632" s="118" t="n"/>
      <c r="R632" s="118" t="n"/>
      <c r="S632" s="118" t="n"/>
      <c r="T632" s="118" t="n"/>
      <c r="U632" s="118" t="n"/>
      <c r="V632" s="118" t="n"/>
      <c r="W632" s="118" t="n"/>
      <c r="X632" s="118" t="n"/>
      <c r="Y632" s="118" t="n"/>
      <c r="Z632" s="118" t="n"/>
      <c r="AA632" s="118" t="n"/>
      <c r="AB632" s="118" t="n"/>
      <c r="AC632" s="118" t="n"/>
      <c r="AD632" s="118" t="n"/>
      <c r="AE632" s="118" t="n"/>
      <c r="AF632" s="118" t="n"/>
      <c r="AG632" s="118" t="n"/>
      <c r="AH632" s="118" t="n"/>
      <c r="AI632" s="118" t="n"/>
      <c r="AJ632" s="118" t="n"/>
      <c r="AK632" s="118" t="n"/>
      <c r="AL632" s="118" t="n"/>
      <c r="AM632" s="118" t="n"/>
      <c r="AN632" s="118" t="n"/>
      <c r="AO632" s="118" t="n"/>
      <c r="AP632" s="118" t="n"/>
      <c r="AQ632" s="118" t="n"/>
      <c r="AR632" s="118" t="n"/>
      <c r="AS632" s="118" t="n"/>
      <c r="AT632" s="118" t="n"/>
      <c r="AU632" s="118" t="n"/>
      <c r="AV632" s="118" t="n"/>
      <c r="AW632" s="118" t="n"/>
      <c r="AX632" s="118" t="n"/>
      <c r="AY632" s="118" t="n"/>
      <c r="AZ632" s="118" t="n"/>
      <c r="BA632" s="118" t="n"/>
      <c r="BB632" s="118" t="n"/>
      <c r="BC632" s="118" t="n"/>
      <c r="BD632" s="118" t="n"/>
      <c r="BE632" s="118" t="n"/>
      <c r="BF632" s="118" t="n"/>
      <c r="BG632" s="118" t="n"/>
      <c r="BH632" s="118" t="n"/>
      <c r="BI632" s="118" t="n"/>
      <c r="BJ632" s="118" t="n"/>
      <c r="BK632" s="118" t="n"/>
      <c r="BL632" s="118" t="n"/>
      <c r="BM632" s="118" t="n"/>
      <c r="BN632" s="118" t="n"/>
      <c r="BO632" s="118" t="n"/>
      <c r="BP632" s="118" t="n"/>
      <c r="BQ632" s="118" t="n"/>
      <c r="BR632" s="118" t="n"/>
      <c r="BS632" s="118" t="n"/>
      <c r="BT632" s="118">
        <f>COUNTIF(B632:BS632,1)</f>
        <v/>
      </c>
      <c r="BV632" s="76">
        <f>TRIM(RIGHT(A632, LEN(A632) - FIND("@", SUBSTITUTE(A632, " ", "@", LEN(A632)-LEN(SUBSTITUTE(A632," ",""))))))</f>
        <v/>
      </c>
      <c r="BW632" s="76">
        <f>TRIM(LEFT(A632,FIND(" ",A632&amp;" ")-1))</f>
        <v/>
      </c>
      <c r="BX632">
        <f>+IF(BV632=BV631,"Same","Diff")</f>
        <v/>
      </c>
      <c r="BY632">
        <f>IF(BX632="Same",IF(BW632=BW631,"same","Diff"))</f>
        <v/>
      </c>
    </row>
    <row r="633" ht="17" customHeight="1">
      <c r="A633" s="59" t="inlineStr">
        <is>
          <t>Bob Jane</t>
        </is>
      </c>
      <c r="B633" s="117" t="n">
        <v>1</v>
      </c>
      <c r="C633" s="117" t="n">
        <v>1</v>
      </c>
      <c r="D633" s="117" t="n">
        <v>1</v>
      </c>
      <c r="E633" s="117" t="n">
        <v>1</v>
      </c>
      <c r="F633" s="117" t="n">
        <v>1</v>
      </c>
      <c r="G633" s="117" t="n">
        <v>1</v>
      </c>
      <c r="H633" s="117" t="n"/>
      <c r="I633" s="117" t="n">
        <v>1</v>
      </c>
      <c r="J633" s="118" t="n"/>
      <c r="K633" s="118" t="n"/>
      <c r="L633" s="118" t="n"/>
      <c r="M633" s="118" t="n">
        <v>1</v>
      </c>
      <c r="N633" s="118" t="n"/>
      <c r="O633" s="118" t="n">
        <v>1</v>
      </c>
      <c r="P633" s="118" t="n">
        <v>1</v>
      </c>
      <c r="Q633" s="118" t="n"/>
      <c r="R633" s="118" t="n"/>
      <c r="S633" s="118" t="n">
        <v>1</v>
      </c>
      <c r="T633" s="118" t="n"/>
      <c r="U633" s="118" t="n"/>
      <c r="V633" s="118" t="n"/>
      <c r="W633" s="118" t="n"/>
      <c r="X633" s="118" t="n"/>
      <c r="Y633" s="118" t="n"/>
      <c r="Z633" s="118" t="n"/>
      <c r="AA633" s="118" t="n"/>
      <c r="AB633" s="118" t="n"/>
      <c r="AC633" s="118" t="n"/>
      <c r="AD633" s="118" t="n"/>
      <c r="AE633" s="118" t="n"/>
      <c r="AF633" s="118" t="n"/>
      <c r="AG633" s="118" t="n"/>
      <c r="AH633" s="118" t="n"/>
      <c r="AI633" s="118" t="n"/>
      <c r="AJ633" s="118" t="n"/>
      <c r="AK633" s="118" t="n"/>
      <c r="AL633" s="118" t="n"/>
      <c r="AM633" s="118" t="n"/>
      <c r="AN633" s="118" t="n"/>
      <c r="AO633" s="118" t="n"/>
      <c r="AP633" s="118" t="n"/>
      <c r="AQ633" s="118" t="n"/>
      <c r="AR633" s="118" t="n"/>
      <c r="AS633" s="118" t="n"/>
      <c r="AT633" s="118" t="n"/>
      <c r="AU633" s="118" t="n"/>
      <c r="AV633" s="118" t="n"/>
      <c r="AW633" s="118" t="n"/>
      <c r="AX633" s="118" t="n"/>
      <c r="AY633" s="118" t="n"/>
      <c r="AZ633" s="118" t="n"/>
      <c r="BA633" s="118" t="n"/>
      <c r="BB633" s="118" t="n"/>
      <c r="BC633" s="118" t="n"/>
      <c r="BD633" s="118" t="n"/>
      <c r="BE633" s="118" t="n"/>
      <c r="BF633" s="118" t="n"/>
      <c r="BG633" s="118" t="n"/>
      <c r="BH633" s="118" t="n"/>
      <c r="BI633" s="118" t="n"/>
      <c r="BJ633" s="118" t="n"/>
      <c r="BK633" s="118" t="n"/>
      <c r="BL633" s="118" t="n"/>
      <c r="BM633" s="118" t="n"/>
      <c r="BN633" s="118" t="n"/>
      <c r="BO633" s="118" t="n"/>
      <c r="BP633" s="118" t="n"/>
      <c r="BQ633" s="118" t="n"/>
      <c r="BR633" s="118" t="n"/>
      <c r="BS633" s="118" t="n"/>
      <c r="BT633" s="118">
        <f>COUNTIF(B633:BS633,1)</f>
        <v/>
      </c>
      <c r="BV633" s="76">
        <f>TRIM(RIGHT(A633, LEN(A633) - FIND("@", SUBSTITUTE(A633, " ", "@", LEN(A633)-LEN(SUBSTITUTE(A633," ",""))))))</f>
        <v/>
      </c>
      <c r="BW633" s="76">
        <f>TRIM(LEFT(A633,FIND(" ",A633&amp;" ")-1))</f>
        <v/>
      </c>
      <c r="BX633">
        <f>+IF(BV633=BV632,"Same","Diff")</f>
        <v/>
      </c>
      <c r="BY633">
        <f>IF(BX633="Same",IF(BW633=BW632,"same","Diff"))</f>
        <v/>
      </c>
    </row>
    <row r="634" ht="17" customHeight="1">
      <c r="A634" s="59" t="inlineStr">
        <is>
          <t>Peter Janson</t>
        </is>
      </c>
      <c r="B634" s="117" t="n"/>
      <c r="C634" s="117" t="n"/>
      <c r="D634" s="117" t="n"/>
      <c r="E634" s="117" t="n"/>
      <c r="F634" s="117" t="n"/>
      <c r="G634" s="117" t="n"/>
      <c r="H634" s="117" t="n"/>
      <c r="I634" s="117" t="n"/>
      <c r="J634" s="118" t="n"/>
      <c r="K634" s="118" t="n"/>
      <c r="L634" s="118" t="n"/>
      <c r="M634" s="118" t="n"/>
      <c r="N634" s="118" t="n"/>
      <c r="O634" s="118" t="n">
        <v>1</v>
      </c>
      <c r="P634" s="130" t="n">
        <v>1</v>
      </c>
      <c r="Q634" s="118" t="n">
        <v>1</v>
      </c>
      <c r="R634" s="118" t="n">
        <v>1</v>
      </c>
      <c r="S634" s="118" t="n">
        <v>1</v>
      </c>
      <c r="T634" s="118" t="n">
        <v>1</v>
      </c>
      <c r="U634" s="118" t="n">
        <v>1</v>
      </c>
      <c r="V634" s="118" t="n">
        <v>1</v>
      </c>
      <c r="W634" s="118" t="n">
        <v>1</v>
      </c>
      <c r="X634" s="118" t="n">
        <v>1</v>
      </c>
      <c r="Y634" s="118" t="n">
        <v>1</v>
      </c>
      <c r="Z634" s="118" t="n">
        <v>1</v>
      </c>
      <c r="AA634" s="118" t="n">
        <v>1</v>
      </c>
      <c r="AB634" s="118" t="n">
        <v>1</v>
      </c>
      <c r="AC634" s="118" t="n">
        <v>1</v>
      </c>
      <c r="AD634" s="118" t="n">
        <v>1</v>
      </c>
      <c r="AE634" s="118" t="n">
        <v>1</v>
      </c>
      <c r="AF634" s="118" t="n">
        <v>1</v>
      </c>
      <c r="AG634" s="118" t="n">
        <v>1</v>
      </c>
      <c r="AH634" s="118" t="n">
        <v>1</v>
      </c>
      <c r="AI634" s="118" t="n"/>
      <c r="AJ634" s="118" t="n"/>
      <c r="AK634" s="118" t="n"/>
      <c r="AL634" s="118" t="n"/>
      <c r="AM634" s="118" t="n"/>
      <c r="AN634" s="118" t="n"/>
      <c r="AO634" s="118" t="n"/>
      <c r="AP634" s="118" t="n"/>
      <c r="AQ634" s="118" t="n"/>
      <c r="AR634" s="118" t="n"/>
      <c r="AS634" s="118" t="n"/>
      <c r="AT634" s="118" t="n"/>
      <c r="AU634" s="118" t="n"/>
      <c r="AV634" s="118" t="n"/>
      <c r="AW634" s="118" t="n"/>
      <c r="AX634" s="118" t="n"/>
      <c r="AY634" s="118" t="n"/>
      <c r="AZ634" s="118" t="n"/>
      <c r="BA634" s="118" t="n"/>
      <c r="BB634" s="118" t="n"/>
      <c r="BC634" s="118" t="n"/>
      <c r="BD634" s="118" t="n"/>
      <c r="BE634" s="118" t="n"/>
      <c r="BF634" s="118" t="n"/>
      <c r="BG634" s="118" t="n"/>
      <c r="BH634" s="118" t="n"/>
      <c r="BI634" s="118" t="n"/>
      <c r="BJ634" s="118" t="n"/>
      <c r="BK634" s="118" t="n"/>
      <c r="BL634" s="118" t="n"/>
      <c r="BM634" s="118" t="n"/>
      <c r="BN634" s="118" t="n"/>
      <c r="BO634" s="118" t="n"/>
      <c r="BP634" s="118" t="n"/>
      <c r="BQ634" s="118" t="n"/>
      <c r="BR634" s="118" t="n"/>
      <c r="BS634" s="118" t="n"/>
      <c r="BT634" s="118">
        <f>COUNTIF(B634:BS634,1)</f>
        <v/>
      </c>
      <c r="BV634" s="76">
        <f>TRIM(RIGHT(A634, LEN(A634) - FIND("@", SUBSTITUTE(A634, " ", "@", LEN(A634)-LEN(SUBSTITUTE(A634," ",""))))))</f>
        <v/>
      </c>
      <c r="BW634" s="76">
        <f>TRIM(LEFT(A634,FIND(" ",A634&amp;" ")-1))</f>
        <v/>
      </c>
      <c r="BX634">
        <f>+IF(BV634=BV633,"Same","Diff")</f>
        <v/>
      </c>
      <c r="BY634">
        <f>IF(BX634="Same",IF(BW634=BW633,"same","Diff"))</f>
        <v/>
      </c>
    </row>
    <row r="635" ht="17" customHeight="1">
      <c r="A635" s="59" t="inlineStr">
        <is>
          <t>Grant Jarrett</t>
        </is>
      </c>
      <c r="B635" s="117" t="n"/>
      <c r="C635" s="117" t="n"/>
      <c r="D635" s="117" t="n"/>
      <c r="E635" s="117" t="n"/>
      <c r="F635" s="117" t="n"/>
      <c r="G635" s="117" t="n"/>
      <c r="H635" s="117" t="n"/>
      <c r="I635" s="117" t="n"/>
      <c r="J635" s="118" t="n"/>
      <c r="K635" s="118" t="n"/>
      <c r="L635" s="118" t="n"/>
      <c r="M635" s="118" t="n"/>
      <c r="N635" s="118" t="n"/>
      <c r="O635" s="118" t="n"/>
      <c r="P635" s="118" t="n"/>
      <c r="Q635" s="118" t="n"/>
      <c r="R635" s="118" t="n"/>
      <c r="S635" s="118" t="n"/>
      <c r="T635" s="118" t="n"/>
      <c r="U635" s="118" t="n"/>
      <c r="V635" s="118" t="n"/>
      <c r="W635" s="118" t="n"/>
      <c r="X635" s="118" t="n"/>
      <c r="Y635" s="118" t="n"/>
      <c r="Z635" s="118" t="n"/>
      <c r="AA635" s="118" t="n"/>
      <c r="AB635" s="118" t="n"/>
      <c r="AC635" s="118" t="n">
        <v>1</v>
      </c>
      <c r="AD635" s="118" t="n"/>
      <c r="AE635" s="118" t="n"/>
      <c r="AF635" s="118" t="n"/>
      <c r="AG635" s="118" t="n"/>
      <c r="AH635" s="118" t="n"/>
      <c r="AI635" s="118" t="n"/>
      <c r="AJ635" s="118" t="n"/>
      <c r="AK635" s="118" t="n"/>
      <c r="AL635" s="118" t="n"/>
      <c r="AM635" s="118" t="n"/>
      <c r="AN635" s="118" t="n"/>
      <c r="AO635" s="118" t="n"/>
      <c r="AP635" s="118" t="n"/>
      <c r="AQ635" s="118" t="n"/>
      <c r="AR635" s="118" t="n"/>
      <c r="AS635" s="118" t="n"/>
      <c r="AT635" s="118" t="n"/>
      <c r="AU635" s="118" t="n"/>
      <c r="AV635" s="118" t="n"/>
      <c r="AW635" s="118" t="n"/>
      <c r="AX635" s="118" t="n"/>
      <c r="AY635" s="118" t="n"/>
      <c r="AZ635" s="118" t="n"/>
      <c r="BA635" s="118" t="n"/>
      <c r="BB635" s="118" t="n"/>
      <c r="BC635" s="118" t="n"/>
      <c r="BD635" s="118" t="n"/>
      <c r="BE635" s="118" t="n"/>
      <c r="BF635" s="118" t="n"/>
      <c r="BG635" s="118" t="n"/>
      <c r="BH635" s="118" t="n"/>
      <c r="BI635" s="118" t="n"/>
      <c r="BJ635" s="118" t="n"/>
      <c r="BK635" s="118" t="n"/>
      <c r="BL635" s="118" t="n"/>
      <c r="BM635" s="118" t="n"/>
      <c r="BN635" s="118" t="n"/>
      <c r="BO635" s="118" t="n"/>
      <c r="BP635" s="118" t="n"/>
      <c r="BQ635" s="118" t="n"/>
      <c r="BR635" s="118" t="n"/>
      <c r="BS635" s="118" t="n"/>
      <c r="BT635" s="118">
        <f>COUNTIF(B635:BS635,1)</f>
        <v/>
      </c>
      <c r="BV635" s="76">
        <f>TRIM(RIGHT(A635, LEN(A635) - FIND("@", SUBSTITUTE(A635, " ", "@", LEN(A635)-LEN(SUBSTITUTE(A635," ",""))))))</f>
        <v/>
      </c>
      <c r="BW635" s="76">
        <f>TRIM(LEFT(A635,FIND(" ",A635&amp;" ")-1))</f>
        <v/>
      </c>
      <c r="BX635">
        <f>+IF(BV635=BV634,"Same","Diff")</f>
        <v/>
      </c>
      <c r="BY635">
        <f>IF(BX635="Same",IF(BW635=BW634,"same","Diff"))</f>
        <v/>
      </c>
    </row>
    <row r="636" ht="17" customHeight="1">
      <c r="A636" s="59" t="inlineStr">
        <is>
          <t>Ted Jarvis</t>
        </is>
      </c>
      <c r="B636" s="117" t="n"/>
      <c r="C636" s="117" t="n"/>
      <c r="D636" s="117" t="n"/>
      <c r="E636" s="117" t="n"/>
      <c r="F636" s="117" t="n"/>
      <c r="G636" s="117" t="n"/>
      <c r="H636" s="117" t="n"/>
      <c r="I636" s="117" t="n"/>
      <c r="J636" s="118" t="n"/>
      <c r="K636" s="118" t="n"/>
      <c r="L636" s="118" t="n"/>
      <c r="M636" s="118" t="n"/>
      <c r="N636" s="118" t="n"/>
      <c r="O636" s="118" t="n"/>
      <c r="P636" s="118" t="n"/>
      <c r="Q636" s="118" t="n"/>
      <c r="R636" s="118" t="n"/>
      <c r="S636" s="118" t="n"/>
      <c r="T636" s="118" t="n"/>
      <c r="U636" s="118" t="n"/>
      <c r="V636" s="118" t="n"/>
      <c r="W636" s="118" t="n"/>
      <c r="X636" s="118" t="n"/>
      <c r="Y636" s="118" t="n"/>
      <c r="Z636" s="118" t="n"/>
      <c r="AA636" s="118" t="n"/>
      <c r="AB636" s="118" t="n">
        <v>1</v>
      </c>
      <c r="AC636" s="118" t="n"/>
      <c r="AD636" s="118" t="n"/>
      <c r="AE636" s="118" t="n"/>
      <c r="AF636" s="118" t="n"/>
      <c r="AG636" s="118" t="n"/>
      <c r="AH636" s="118" t="n"/>
      <c r="AI636" s="118" t="n"/>
      <c r="AJ636" s="118" t="n"/>
      <c r="AK636" s="118" t="n"/>
      <c r="AL636" s="118" t="n"/>
      <c r="AM636" s="118" t="n"/>
      <c r="AN636" s="118" t="n"/>
      <c r="AO636" s="118" t="n"/>
      <c r="AP636" s="118" t="n"/>
      <c r="AQ636" s="118" t="n"/>
      <c r="AR636" s="118" t="n"/>
      <c r="AS636" s="118" t="n"/>
      <c r="AT636" s="118" t="n"/>
      <c r="AU636" s="118" t="n"/>
      <c r="AV636" s="118" t="n"/>
      <c r="AW636" s="118" t="n"/>
      <c r="AX636" s="118" t="n"/>
      <c r="AY636" s="118" t="n"/>
      <c r="AZ636" s="118" t="n"/>
      <c r="BA636" s="118" t="n"/>
      <c r="BB636" s="118" t="n"/>
      <c r="BC636" s="118" t="n"/>
      <c r="BD636" s="118" t="n"/>
      <c r="BE636" s="118" t="n"/>
      <c r="BF636" s="118" t="n"/>
      <c r="BG636" s="118" t="n"/>
      <c r="BH636" s="118" t="n"/>
      <c r="BI636" s="118" t="n"/>
      <c r="BJ636" s="118" t="n"/>
      <c r="BK636" s="118" t="n"/>
      <c r="BL636" s="118" t="n"/>
      <c r="BM636" s="118" t="n"/>
      <c r="BN636" s="118" t="n"/>
      <c r="BO636" s="118" t="n"/>
      <c r="BP636" s="118" t="n"/>
      <c r="BQ636" s="118" t="n"/>
      <c r="BR636" s="118" t="n"/>
      <c r="BS636" s="118" t="n"/>
      <c r="BT636" s="118">
        <f>COUNTIF(B636:BS636,1)</f>
        <v/>
      </c>
      <c r="BV636" s="76">
        <f>TRIM(RIGHT(A636, LEN(A636) - FIND("@", SUBSTITUTE(A636, " ", "@", LEN(A636)-LEN(SUBSTITUTE(A636," ",""))))))</f>
        <v/>
      </c>
      <c r="BW636" s="76">
        <f>TRIM(LEFT(A636,FIND(" ",A636&amp;" ")-1))</f>
        <v/>
      </c>
      <c r="BX636">
        <f>+IF(BV636=BV635,"Same","Diff")</f>
        <v/>
      </c>
      <c r="BY636">
        <f>IF(BX636="Same",IF(BW636=BW635,"same","Diff"))</f>
        <v/>
      </c>
    </row>
    <row r="637" ht="17" customHeight="1">
      <c r="A637" s="59" t="inlineStr">
        <is>
          <t>John Jeffries</t>
        </is>
      </c>
      <c r="B637" s="117" t="n"/>
      <c r="C637" s="117" t="n"/>
      <c r="D637" s="117" t="n"/>
      <c r="E637" s="117" t="n"/>
      <c r="F637" s="117" t="n"/>
      <c r="G637" s="117" t="n"/>
      <c r="H637" s="117" t="n"/>
      <c r="I637" s="117" t="n"/>
      <c r="J637" s="118" t="n"/>
      <c r="K637" s="118" t="n"/>
      <c r="L637" s="118" t="n"/>
      <c r="M637" s="118" t="n"/>
      <c r="N637" s="118" t="n"/>
      <c r="O637" s="118" t="n"/>
      <c r="P637" s="118" t="n"/>
      <c r="Q637" s="118" t="n"/>
      <c r="R637" s="118" t="n"/>
      <c r="S637" s="118" t="n"/>
      <c r="T637" s="118" t="n"/>
      <c r="U637" s="118" t="n"/>
      <c r="V637" s="118" t="n"/>
      <c r="W637" s="118" t="n"/>
      <c r="X637" s="118" t="n"/>
      <c r="Y637" s="118" t="n"/>
      <c r="Z637" s="118" t="n"/>
      <c r="AA637" s="118" t="n">
        <v>1</v>
      </c>
      <c r="AB637" s="118" t="n"/>
      <c r="AC637" s="118" t="n"/>
      <c r="AD637" s="118" t="n"/>
      <c r="AE637" s="118" t="n"/>
      <c r="AF637" s="118" t="n"/>
      <c r="AG637" s="118" t="n"/>
      <c r="AH637" s="118" t="n"/>
      <c r="AI637" s="118" t="n"/>
      <c r="AJ637" s="118" t="n"/>
      <c r="AK637" s="118" t="n"/>
      <c r="AL637" s="118" t="n"/>
      <c r="AM637" s="118" t="n"/>
      <c r="AN637" s="118" t="n"/>
      <c r="AO637" s="118" t="n"/>
      <c r="AP637" s="118" t="n"/>
      <c r="AQ637" s="118" t="n"/>
      <c r="AR637" s="118" t="n"/>
      <c r="AS637" s="118" t="n"/>
      <c r="AT637" s="118" t="n"/>
      <c r="AU637" s="118" t="n"/>
      <c r="AV637" s="118" t="n"/>
      <c r="AW637" s="118" t="n"/>
      <c r="AX637" s="118" t="n"/>
      <c r="AY637" s="118" t="n"/>
      <c r="AZ637" s="118" t="n"/>
      <c r="BA637" s="118" t="n"/>
      <c r="BB637" s="118" t="n"/>
      <c r="BC637" s="118" t="n"/>
      <c r="BD637" s="118" t="n"/>
      <c r="BE637" s="118" t="n"/>
      <c r="BF637" s="118" t="n"/>
      <c r="BG637" s="118" t="n"/>
      <c r="BH637" s="118" t="n"/>
      <c r="BI637" s="118" t="n"/>
      <c r="BJ637" s="118" t="n"/>
      <c r="BK637" s="118" t="n"/>
      <c r="BL637" s="118" t="n"/>
      <c r="BM637" s="118" t="n"/>
      <c r="BN637" s="118" t="n"/>
      <c r="BO637" s="118" t="n"/>
      <c r="BP637" s="118" t="n"/>
      <c r="BQ637" s="118" t="n"/>
      <c r="BR637" s="118" t="n"/>
      <c r="BS637" s="118" t="n"/>
      <c r="BT637" s="118">
        <f>COUNTIF(B637:BS637,1)</f>
        <v/>
      </c>
      <c r="BV637" s="76">
        <f>TRIM(RIGHT(A637, LEN(A637) - FIND("@", SUBSTITUTE(A637, " ", "@", LEN(A637)-LEN(SUBSTITUTE(A637," ",""))))))</f>
        <v/>
      </c>
      <c r="BW637" s="76">
        <f>TRIM(LEFT(A637,FIND(" ",A637&amp;" ")-1))</f>
        <v/>
      </c>
      <c r="BX637">
        <f>+IF(BV637=BV636,"Same","Diff")</f>
        <v/>
      </c>
      <c r="BY637">
        <f>IF(BX637="Same",IF(BW637=BW636,"same","Diff"))</f>
        <v/>
      </c>
    </row>
    <row r="638" ht="17" customHeight="1">
      <c r="A638" s="60" t="inlineStr">
        <is>
          <t>Bob Jennings</t>
        </is>
      </c>
      <c r="B638" s="119" t="n"/>
      <c r="C638" s="119" t="n"/>
      <c r="D638" s="119" t="n"/>
      <c r="E638" s="119" t="n"/>
      <c r="F638" s="119" t="n"/>
      <c r="G638" s="119" t="n"/>
      <c r="H638" s="119" t="n"/>
      <c r="I638" s="119" t="n"/>
      <c r="J638" s="118" t="n"/>
      <c r="K638" s="118" t="n"/>
      <c r="L638" s="118" t="n"/>
      <c r="M638" s="118" t="n"/>
      <c r="N638" s="118" t="n"/>
      <c r="O638" s="118" t="n"/>
      <c r="P638" s="118" t="n"/>
      <c r="Q638" s="118" t="n"/>
      <c r="R638" s="118" t="n"/>
      <c r="S638" s="118" t="n"/>
      <c r="T638" s="118" t="n"/>
      <c r="U638" s="118" t="n"/>
      <c r="V638" s="118" t="n"/>
      <c r="W638" s="118" t="n"/>
      <c r="X638" s="118" t="n"/>
      <c r="Y638" s="118" t="n">
        <v>1</v>
      </c>
      <c r="Z638" s="118" t="n"/>
      <c r="AA638" s="118" t="n"/>
      <c r="AB638" s="118" t="n"/>
      <c r="AC638" s="118" t="n"/>
      <c r="AD638" s="118" t="n"/>
      <c r="AE638" s="118" t="n"/>
      <c r="AF638" s="118" t="n"/>
      <c r="AG638" s="118" t="n"/>
      <c r="AH638" s="118" t="n"/>
      <c r="AI638" s="118" t="n"/>
      <c r="AJ638" s="118" t="n"/>
      <c r="AK638" s="118" t="n"/>
      <c r="AL638" s="118" t="n"/>
      <c r="AM638" s="118" t="n"/>
      <c r="AN638" s="118" t="n"/>
      <c r="AO638" s="118" t="n"/>
      <c r="AP638" s="118" t="n"/>
      <c r="AQ638" s="118" t="n"/>
      <c r="AR638" s="118" t="n"/>
      <c r="AS638" s="118" t="n"/>
      <c r="AT638" s="118" t="n"/>
      <c r="AU638" s="118" t="n"/>
      <c r="AV638" s="118" t="n"/>
      <c r="AW638" s="118" t="n"/>
      <c r="AX638" s="118" t="n"/>
      <c r="AY638" s="118" t="n"/>
      <c r="AZ638" s="118" t="n"/>
      <c r="BA638" s="118" t="n"/>
      <c r="BB638" s="118" t="n"/>
      <c r="BC638" s="118" t="n"/>
      <c r="BD638" s="118" t="n"/>
      <c r="BE638" s="118" t="n"/>
      <c r="BF638" s="118" t="n"/>
      <c r="BG638" s="118" t="n"/>
      <c r="BH638" s="118" t="n"/>
      <c r="BI638" s="118" t="n"/>
      <c r="BJ638" s="118" t="n"/>
      <c r="BK638" s="118" t="n"/>
      <c r="BL638" s="118" t="n"/>
      <c r="BM638" s="118" t="n"/>
      <c r="BN638" s="118" t="n"/>
      <c r="BO638" s="118" t="n"/>
      <c r="BP638" s="118" t="n"/>
      <c r="BQ638" s="118" t="n"/>
      <c r="BR638" s="118" t="n"/>
      <c r="BS638" s="118" t="n"/>
      <c r="BT638" s="118">
        <f>COUNTIF(B638:BS638,1)</f>
        <v/>
      </c>
      <c r="BV638" s="76">
        <f>TRIM(RIGHT(A638, LEN(A638) - FIND("@", SUBSTITUTE(A638, " ", "@", LEN(A638)-LEN(SUBSTITUTE(A638," ",""))))))</f>
        <v/>
      </c>
      <c r="BW638" s="76">
        <f>TRIM(LEFT(A638,FIND(" ",A638&amp;" ")-1))</f>
        <v/>
      </c>
      <c r="BX638">
        <f>+IF(BV638=BV637,"Same","Diff")</f>
        <v/>
      </c>
      <c r="BY638">
        <f>IF(BX638="Same",IF(BW638=BW637,"same","Diff"))</f>
        <v/>
      </c>
    </row>
    <row r="639" ht="17" customHeight="1">
      <c r="A639" s="59" t="inlineStr">
        <is>
          <t>Mark Jennings</t>
        </is>
      </c>
      <c r="B639" s="117" t="n"/>
      <c r="C639" s="117" t="n"/>
      <c r="D639" s="117" t="n"/>
      <c r="E639" s="117" t="n"/>
      <c r="F639" s="117" t="n"/>
      <c r="G639" s="117" t="n"/>
      <c r="H639" s="117" t="n"/>
      <c r="I639" s="117" t="n"/>
      <c r="J639" s="118" t="n"/>
      <c r="K639" s="118" t="n"/>
      <c r="L639" s="118" t="n"/>
      <c r="M639" s="118" t="n"/>
      <c r="N639" s="118" t="n"/>
      <c r="O639" s="118" t="n"/>
      <c r="P639" s="118" t="n"/>
      <c r="Q639" s="118" t="n"/>
      <c r="R639" s="118" t="n"/>
      <c r="S639" s="118" t="n"/>
      <c r="T639" s="118" t="n"/>
      <c r="U639" s="118" t="n"/>
      <c r="V639" s="118" t="n"/>
      <c r="W639" s="118" t="n"/>
      <c r="X639" s="118" t="n"/>
      <c r="Y639" s="118" t="n"/>
      <c r="Z639" s="118" t="n"/>
      <c r="AA639" s="118" t="n"/>
      <c r="AB639" s="118" t="n"/>
      <c r="AC639" s="118" t="n">
        <v>1</v>
      </c>
      <c r="AD639" s="118" t="n"/>
      <c r="AE639" s="118" t="n"/>
      <c r="AF639" s="118" t="n"/>
      <c r="AG639" s="118" t="n"/>
      <c r="AH639" s="118" t="n"/>
      <c r="AI639" s="118" t="n"/>
      <c r="AJ639" s="118" t="n"/>
      <c r="AK639" s="118" t="n"/>
      <c r="AL639" s="118" t="n"/>
      <c r="AM639" s="118" t="n"/>
      <c r="AN639" s="118" t="n"/>
      <c r="AO639" s="118" t="n"/>
      <c r="AP639" s="118" t="n"/>
      <c r="AQ639" s="118" t="n"/>
      <c r="AR639" s="118" t="n"/>
      <c r="AS639" s="118" t="n"/>
      <c r="AT639" s="118" t="n"/>
      <c r="AU639" s="118" t="n"/>
      <c r="AV639" s="118" t="n"/>
      <c r="AW639" s="118" t="n"/>
      <c r="AX639" s="118" t="n"/>
      <c r="AY639" s="118" t="n"/>
      <c r="AZ639" s="118" t="n"/>
      <c r="BA639" s="118" t="n"/>
      <c r="BB639" s="118" t="n"/>
      <c r="BC639" s="118" t="n"/>
      <c r="BD639" s="118" t="n"/>
      <c r="BE639" s="118" t="n"/>
      <c r="BF639" s="118" t="n"/>
      <c r="BG639" s="118" t="n"/>
      <c r="BH639" s="118" t="n"/>
      <c r="BI639" s="118" t="n"/>
      <c r="BJ639" s="118" t="n"/>
      <c r="BK639" s="118" t="n"/>
      <c r="BL639" s="118" t="n"/>
      <c r="BM639" s="118" t="n"/>
      <c r="BN639" s="118" t="n"/>
      <c r="BO639" s="118" t="n"/>
      <c r="BP639" s="118" t="n"/>
      <c r="BQ639" s="118" t="n"/>
      <c r="BR639" s="118" t="n"/>
      <c r="BS639" s="118" t="n"/>
      <c r="BT639" s="118">
        <f>COUNTIF(B639:BS639,1)</f>
        <v/>
      </c>
      <c r="BV639" s="76">
        <f>TRIM(RIGHT(A639, LEN(A639) - FIND("@", SUBSTITUTE(A639, " ", "@", LEN(A639)-LEN(SUBSTITUTE(A639," ",""))))))</f>
        <v/>
      </c>
      <c r="BW639" s="76">
        <f>TRIM(LEFT(A639,FIND(" ",A639&amp;" ")-1))</f>
        <v/>
      </c>
      <c r="BX639">
        <f>+IF(BV639=BV638,"Same","Diff")</f>
        <v/>
      </c>
      <c r="BY639">
        <f>IF(BX639="Same",IF(BW639=BW638,"same","Diff"))</f>
        <v/>
      </c>
    </row>
    <row r="640" ht="17" customHeight="1">
      <c r="A640" s="67" t="inlineStr">
        <is>
          <t>Neil Johannesen</t>
        </is>
      </c>
      <c r="B640" s="126" t="n"/>
      <c r="C640" s="126" t="n">
        <v>1</v>
      </c>
      <c r="D640" s="126" t="n"/>
      <c r="E640" s="126" t="n"/>
      <c r="F640" s="126" t="n"/>
      <c r="G640" s="126" t="n"/>
      <c r="H640" s="126" t="n"/>
      <c r="I640" s="126" t="n"/>
      <c r="J640" s="118" t="n"/>
      <c r="K640" s="118" t="n"/>
      <c r="L640" s="118" t="n"/>
      <c r="M640" s="118" t="n"/>
      <c r="N640" s="118" t="n"/>
      <c r="O640" s="118" t="n"/>
      <c r="P640" s="118" t="n"/>
      <c r="Q640" s="118" t="n"/>
      <c r="R640" s="118" t="n"/>
      <c r="S640" s="118" t="n"/>
      <c r="T640" s="118" t="n"/>
      <c r="U640" s="118" t="n"/>
      <c r="V640" s="118" t="n"/>
      <c r="W640" s="118" t="n"/>
      <c r="X640" s="118" t="n"/>
      <c r="Y640" s="118" t="n"/>
      <c r="Z640" s="118" t="n"/>
      <c r="AA640" s="118" t="n"/>
      <c r="AB640" s="118" t="n"/>
      <c r="AC640" s="118" t="n"/>
      <c r="AD640" s="118" t="n"/>
      <c r="AE640" s="118" t="n"/>
      <c r="AF640" s="118" t="n"/>
      <c r="AG640" s="118" t="n"/>
      <c r="AH640" s="118" t="n"/>
      <c r="AI640" s="118" t="n"/>
      <c r="AJ640" s="118" t="n"/>
      <c r="AK640" s="118" t="n"/>
      <c r="AL640" s="118" t="n"/>
      <c r="AM640" s="118" t="n"/>
      <c r="AN640" s="118" t="n"/>
      <c r="AO640" s="118" t="n"/>
      <c r="AP640" s="118" t="n"/>
      <c r="AQ640" s="118" t="n"/>
      <c r="AR640" s="118" t="n"/>
      <c r="AS640" s="118" t="n"/>
      <c r="AT640" s="118" t="n"/>
      <c r="AU640" s="118" t="n"/>
      <c r="AV640" s="118" t="n"/>
      <c r="AW640" s="118" t="n"/>
      <c r="AX640" s="118" t="n"/>
      <c r="AY640" s="118" t="n"/>
      <c r="AZ640" s="118" t="n"/>
      <c r="BA640" s="118" t="n"/>
      <c r="BB640" s="118" t="n"/>
      <c r="BC640" s="118" t="n"/>
      <c r="BD640" s="118" t="n"/>
      <c r="BE640" s="118" t="n"/>
      <c r="BF640" s="118" t="n"/>
      <c r="BG640" s="118" t="n"/>
      <c r="BH640" s="118" t="n"/>
      <c r="BI640" s="118" t="n"/>
      <c r="BJ640" s="118" t="n"/>
      <c r="BK640" s="118" t="n"/>
      <c r="BL640" s="118" t="n"/>
      <c r="BM640" s="118" t="n"/>
      <c r="BN640" s="118" t="n"/>
      <c r="BO640" s="118" t="n"/>
      <c r="BP640" s="118" t="n"/>
      <c r="BQ640" s="118" t="n"/>
      <c r="BR640" s="118" t="n"/>
      <c r="BS640" s="118" t="n"/>
      <c r="BT640" s="118">
        <f>COUNTIF(B640:BS640,1)</f>
        <v/>
      </c>
      <c r="BV640" s="76">
        <f>TRIM(RIGHT(A640, LEN(A640) - FIND("@", SUBSTITUTE(A640, " ", "@", LEN(A640)-LEN(SUBSTITUTE(A640," ",""))))))</f>
        <v/>
      </c>
      <c r="BW640" s="76">
        <f>TRIM(LEFT(A640,FIND(" ",A640&amp;" ")-1))</f>
        <v/>
      </c>
      <c r="BX640">
        <f>+IF(BV640=BV639,"Same","Diff")</f>
        <v/>
      </c>
      <c r="BY640">
        <f>IF(BX640="Same",IF(BW640=BW639,"same","Diff"))</f>
        <v/>
      </c>
    </row>
    <row r="641" ht="17" customHeight="1">
      <c r="A641" s="60" t="inlineStr">
        <is>
          <t>Allan Johns</t>
        </is>
      </c>
      <c r="B641" s="119" t="n"/>
      <c r="C641" s="119" t="n"/>
      <c r="D641" s="119" t="n"/>
      <c r="E641" s="119" t="n"/>
      <c r="F641" s="119" t="n"/>
      <c r="G641" s="119" t="n"/>
      <c r="H641" s="119" t="n"/>
      <c r="I641" s="119" t="n"/>
      <c r="J641" s="118" t="n">
        <v>1</v>
      </c>
      <c r="K641" s="118" t="n">
        <v>1</v>
      </c>
      <c r="L641" s="118" t="n"/>
      <c r="M641" s="118" t="n"/>
      <c r="N641" s="118" t="n"/>
      <c r="O641" s="118" t="n"/>
      <c r="P641" s="118" t="n"/>
      <c r="Q641" s="118" t="n"/>
      <c r="R641" s="118" t="n"/>
      <c r="S641" s="118" t="n"/>
      <c r="T641" s="118" t="n"/>
      <c r="U641" s="118" t="n"/>
      <c r="V641" s="118" t="n"/>
      <c r="W641" s="118" t="n"/>
      <c r="X641" s="118" t="n"/>
      <c r="Y641" s="118" t="n"/>
      <c r="Z641" s="118" t="n"/>
      <c r="AA641" s="118" t="n"/>
      <c r="AB641" s="118" t="n"/>
      <c r="AC641" s="118" t="n"/>
      <c r="AD641" s="118" t="n"/>
      <c r="AE641" s="118" t="n"/>
      <c r="AF641" s="118" t="n"/>
      <c r="AG641" s="118" t="n"/>
      <c r="AH641" s="118" t="n"/>
      <c r="AI641" s="118" t="n"/>
      <c r="AJ641" s="118" t="n"/>
      <c r="AK641" s="118" t="n"/>
      <c r="AL641" s="118" t="n"/>
      <c r="AM641" s="118" t="n"/>
      <c r="AN641" s="118" t="n"/>
      <c r="AO641" s="118" t="n"/>
      <c r="AP641" s="118" t="n"/>
      <c r="AQ641" s="118" t="n"/>
      <c r="AR641" s="118" t="n"/>
      <c r="AS641" s="118" t="n"/>
      <c r="AT641" s="118" t="n"/>
      <c r="AU641" s="118" t="n"/>
      <c r="AV641" s="118" t="n"/>
      <c r="AW641" s="118" t="n"/>
      <c r="AX641" s="118" t="n"/>
      <c r="AY641" s="118" t="n"/>
      <c r="AZ641" s="118" t="n"/>
      <c r="BA641" s="118" t="n"/>
      <c r="BB641" s="118" t="n"/>
      <c r="BC641" s="118" t="n"/>
      <c r="BD641" s="118" t="n"/>
      <c r="BE641" s="118" t="n"/>
      <c r="BF641" s="118" t="n"/>
      <c r="BG641" s="118" t="n"/>
      <c r="BH641" s="118" t="n"/>
      <c r="BI641" s="118" t="n"/>
      <c r="BJ641" s="118" t="n"/>
      <c r="BK641" s="118" t="n"/>
      <c r="BL641" s="118" t="n"/>
      <c r="BM641" s="118" t="n"/>
      <c r="BN641" s="118" t="n"/>
      <c r="BO641" s="118" t="n"/>
      <c r="BP641" s="118" t="n"/>
      <c r="BQ641" s="118" t="n"/>
      <c r="BR641" s="118" t="n"/>
      <c r="BS641" s="118" t="n"/>
      <c r="BT641" s="118">
        <f>COUNTIF(B641:BS641,1)</f>
        <v/>
      </c>
      <c r="BV641" s="76">
        <f>TRIM(RIGHT(A641, LEN(A641) - FIND("@", SUBSTITUTE(A641, " ", "@", LEN(A641)-LEN(SUBSTITUTE(A641," ",""))))))</f>
        <v/>
      </c>
      <c r="BW641" s="76">
        <f>TRIM(LEFT(A641,FIND(" ",A641&amp;" ")-1))</f>
        <v/>
      </c>
      <c r="BX641">
        <f>+IF(BV641=BV640,"Same","Diff")</f>
        <v/>
      </c>
      <c r="BY641">
        <f>IF(BX641="Same",IF(BW641=BW640,"same","Diff"))</f>
        <v/>
      </c>
    </row>
    <row r="642" ht="17" customHeight="1">
      <c r="A642" s="59" t="inlineStr">
        <is>
          <t>Dick Johnson</t>
        </is>
      </c>
      <c r="B642" s="117" t="n"/>
      <c r="C642" s="117" t="n"/>
      <c r="D642" s="117" t="n"/>
      <c r="E642" s="117" t="n"/>
      <c r="F642" s="117" t="n"/>
      <c r="G642" s="117" t="n"/>
      <c r="H642" s="117" t="n"/>
      <c r="I642" s="117" t="n"/>
      <c r="J642" s="118" t="n"/>
      <c r="K642" s="118" t="n"/>
      <c r="L642" s="118" t="n"/>
      <c r="M642" s="118" t="n"/>
      <c r="N642" s="118" t="n"/>
      <c r="O642" s="118" t="n">
        <v>1</v>
      </c>
      <c r="P642" s="118" t="n">
        <v>1</v>
      </c>
      <c r="Q642" s="118" t="n"/>
      <c r="R642" s="118" t="n">
        <v>1</v>
      </c>
      <c r="S642" s="118" t="n">
        <v>1</v>
      </c>
      <c r="T642" s="118" t="n">
        <v>1</v>
      </c>
      <c r="U642" s="118" t="n">
        <v>1</v>
      </c>
      <c r="V642" s="118" t="n">
        <v>1</v>
      </c>
      <c r="W642" s="118" t="n">
        <v>1</v>
      </c>
      <c r="X642" s="118" t="n">
        <v>1</v>
      </c>
      <c r="Y642" s="118" t="n">
        <v>1</v>
      </c>
      <c r="Z642" s="118" t="n">
        <v>1</v>
      </c>
      <c r="AA642" s="118" t="n">
        <v>1</v>
      </c>
      <c r="AB642" s="118" t="n">
        <v>1</v>
      </c>
      <c r="AC642" s="118" t="n">
        <v>1</v>
      </c>
      <c r="AD642" s="118" t="n">
        <v>1</v>
      </c>
      <c r="AE642" s="118" t="n">
        <v>1</v>
      </c>
      <c r="AF642" s="118" t="n">
        <v>1</v>
      </c>
      <c r="AG642" s="118" t="n">
        <v>1</v>
      </c>
      <c r="AH642" s="118" t="n">
        <v>1</v>
      </c>
      <c r="AI642" s="118" t="n">
        <v>1</v>
      </c>
      <c r="AJ642" s="118" t="n">
        <v>1</v>
      </c>
      <c r="AK642" s="118" t="n">
        <v>1</v>
      </c>
      <c r="AL642" s="118" t="n">
        <v>1</v>
      </c>
      <c r="AM642" s="118" t="n">
        <v>1</v>
      </c>
      <c r="AN642" s="118" t="n"/>
      <c r="AO642" s="118" t="n">
        <v>1</v>
      </c>
      <c r="AP642" s="118" t="n"/>
      <c r="AQ642" s="118" t="n">
        <v>1</v>
      </c>
      <c r="AR642" s="118" t="n"/>
      <c r="AS642" s="118" t="n"/>
      <c r="AT642" s="118" t="n"/>
      <c r="AU642" s="118" t="n"/>
      <c r="AV642" s="118" t="n"/>
      <c r="AW642" s="118" t="n"/>
      <c r="AX642" s="118" t="n"/>
      <c r="AY642" s="118" t="n"/>
      <c r="AZ642" s="118" t="n"/>
      <c r="BA642" s="118" t="n"/>
      <c r="BB642" s="118" t="n"/>
      <c r="BC642" s="118" t="n"/>
      <c r="BD642" s="118" t="n"/>
      <c r="BE642" s="118" t="n"/>
      <c r="BF642" s="118" t="n"/>
      <c r="BG642" s="118" t="n"/>
      <c r="BH642" s="118" t="n"/>
      <c r="BI642" s="118" t="n"/>
      <c r="BJ642" s="118" t="n"/>
      <c r="BK642" s="118" t="n"/>
      <c r="BL642" s="118" t="n"/>
      <c r="BM642" s="118" t="n"/>
      <c r="BN642" s="118" t="n"/>
      <c r="BO642" s="118" t="n"/>
      <c r="BP642" s="118" t="n"/>
      <c r="BQ642" s="118" t="n"/>
      <c r="BR642" s="118" t="n"/>
      <c r="BS642" s="118" t="n"/>
      <c r="BT642" s="118">
        <f>COUNTIF(B642:BS642,1)</f>
        <v/>
      </c>
      <c r="BV642" s="76">
        <f>TRIM(RIGHT(A642, LEN(A642) - FIND("@", SUBSTITUTE(A642, " ", "@", LEN(A642)-LEN(SUBSTITUTE(A642," ",""))))))</f>
        <v/>
      </c>
      <c r="BW642" s="76">
        <f>TRIM(LEFT(A642,FIND(" ",A642&amp;" ")-1))</f>
        <v/>
      </c>
      <c r="BX642">
        <f>+IF(BV642=BV641,"Same","Diff")</f>
        <v/>
      </c>
      <c r="BY642">
        <f>IF(BX642="Same",IF(BW642=BW641,"same","Diff"))</f>
        <v/>
      </c>
    </row>
    <row r="643" ht="17" customHeight="1">
      <c r="A643" s="60" t="inlineStr">
        <is>
          <t>Ernie Johnson</t>
        </is>
      </c>
      <c r="B643" s="119" t="n"/>
      <c r="C643" s="119" t="n"/>
      <c r="D643" s="119" t="n"/>
      <c r="E643" s="119" t="n"/>
      <c r="F643" s="119" t="n"/>
      <c r="G643" s="119" t="n"/>
      <c r="H643" s="119" t="n"/>
      <c r="I643" s="119" t="n"/>
      <c r="J643" s="118" t="n">
        <v>1</v>
      </c>
      <c r="K643" s="118" t="n">
        <v>1</v>
      </c>
      <c r="L643" s="118" t="n"/>
      <c r="M643" s="118" t="n"/>
      <c r="N643" s="118" t="n"/>
      <c r="O643" s="118" t="n"/>
      <c r="P643" s="118" t="n"/>
      <c r="Q643" s="118" t="n"/>
      <c r="R643" s="118" t="n"/>
      <c r="S643" s="118" t="n"/>
      <c r="T643" s="118" t="n"/>
      <c r="U643" s="118" t="n"/>
      <c r="V643" s="118" t="n"/>
      <c r="W643" s="118" t="n"/>
      <c r="X643" s="118" t="n"/>
      <c r="Y643" s="118" t="n"/>
      <c r="Z643" s="118" t="n"/>
      <c r="AA643" s="118" t="n"/>
      <c r="AB643" s="118" t="n"/>
      <c r="AC643" s="118" t="n"/>
      <c r="AD643" s="118" t="n"/>
      <c r="AE643" s="118" t="n"/>
      <c r="AF643" s="118" t="n"/>
      <c r="AG643" s="118" t="n"/>
      <c r="AH643" s="118" t="n"/>
      <c r="AI643" s="118" t="n"/>
      <c r="AJ643" s="118" t="n"/>
      <c r="AK643" s="118" t="n"/>
      <c r="AL643" s="118" t="n"/>
      <c r="AM643" s="118" t="n"/>
      <c r="AN643" s="118" t="n"/>
      <c r="AO643" s="118" t="n"/>
      <c r="AP643" s="118" t="n"/>
      <c r="AQ643" s="118" t="n"/>
      <c r="AR643" s="118" t="n"/>
      <c r="AS643" s="118" t="n"/>
      <c r="AT643" s="118" t="n"/>
      <c r="AU643" s="118" t="n"/>
      <c r="AV643" s="118" t="n"/>
      <c r="AW643" s="118" t="n"/>
      <c r="AX643" s="118" t="n"/>
      <c r="AY643" s="118" t="n"/>
      <c r="AZ643" s="118" t="n"/>
      <c r="BA643" s="118" t="n"/>
      <c r="BB643" s="118" t="n"/>
      <c r="BC643" s="118" t="n"/>
      <c r="BD643" s="118" t="n"/>
      <c r="BE643" s="118" t="n"/>
      <c r="BF643" s="118" t="n"/>
      <c r="BG643" s="118" t="n"/>
      <c r="BH643" s="118" t="n"/>
      <c r="BI643" s="118" t="n"/>
      <c r="BJ643" s="118" t="n"/>
      <c r="BK643" s="118" t="n"/>
      <c r="BL643" s="118" t="n"/>
      <c r="BM643" s="118" t="n"/>
      <c r="BN643" s="118" t="n"/>
      <c r="BO643" s="118" t="n"/>
      <c r="BP643" s="118" t="n"/>
      <c r="BQ643" s="118" t="n"/>
      <c r="BR643" s="118" t="n"/>
      <c r="BS643" s="118" t="n"/>
      <c r="BT643" s="118">
        <f>COUNTIF(B643:BS643,1)</f>
        <v/>
      </c>
      <c r="BV643" s="76">
        <f>TRIM(RIGHT(A643, LEN(A643) - FIND("@", SUBSTITUTE(A643, " ", "@", LEN(A643)-LEN(SUBSTITUTE(A643," ",""))))))</f>
        <v/>
      </c>
      <c r="BW643" s="76">
        <f>TRIM(LEFT(A643,FIND(" ",A643&amp;" ")-1))</f>
        <v/>
      </c>
      <c r="BX643">
        <f>+IF(BV643=BV642,"Same","Diff")</f>
        <v/>
      </c>
      <c r="BY643">
        <f>IF(BX643="Same",IF(BW643=BW642,"same","Diff"))</f>
        <v/>
      </c>
    </row>
    <row r="644" ht="17" customHeight="1">
      <c r="A644" s="59" t="inlineStr">
        <is>
          <t>Grant Johnson</t>
        </is>
      </c>
      <c r="B644" s="117" t="n"/>
      <c r="C644" s="117" t="n"/>
      <c r="D644" s="117" t="n"/>
      <c r="E644" s="117" t="n"/>
      <c r="F644" s="117" t="n"/>
      <c r="G644" s="117" t="n"/>
      <c r="H644" s="117" t="n"/>
      <c r="I644" s="117" t="n"/>
      <c r="J644" s="118" t="n"/>
      <c r="K644" s="118" t="n"/>
      <c r="L644" s="118" t="n"/>
      <c r="M644" s="118" t="n"/>
      <c r="N644" s="118" t="n"/>
      <c r="O644" s="118" t="n"/>
      <c r="P644" s="118" t="n"/>
      <c r="Q644" s="118" t="n"/>
      <c r="R644" s="118" t="n"/>
      <c r="S644" s="118" t="n"/>
      <c r="T644" s="118" t="n"/>
      <c r="U644" s="118" t="n"/>
      <c r="V644" s="118" t="n"/>
      <c r="W644" s="118" t="n"/>
      <c r="X644" s="118" t="n"/>
      <c r="Y644" s="118" t="n"/>
      <c r="Z644" s="118" t="n"/>
      <c r="AA644" s="118" t="n"/>
      <c r="AB644" s="118" t="n"/>
      <c r="AC644" s="118" t="n"/>
      <c r="AD644" s="118" t="n"/>
      <c r="AE644" s="118" t="n"/>
      <c r="AF644" s="118" t="n"/>
      <c r="AG644" s="118" t="n"/>
      <c r="AH644" s="118" t="n"/>
      <c r="AI644" s="118" t="n"/>
      <c r="AJ644" s="118" t="n"/>
      <c r="AK644" s="118" t="n"/>
      <c r="AL644" s="118" t="n"/>
      <c r="AM644" s="118" t="n"/>
      <c r="AN644" s="118" t="n"/>
      <c r="AO644" s="118" t="n">
        <v>1</v>
      </c>
      <c r="AP644" s="118" t="n"/>
      <c r="AQ644" s="118" t="n">
        <v>1</v>
      </c>
      <c r="AR644" s="118" t="n"/>
      <c r="AS644" s="118" t="n"/>
      <c r="AT644" s="118" t="n"/>
      <c r="AU644" s="118" t="n"/>
      <c r="AV644" s="118" t="n">
        <v>1</v>
      </c>
      <c r="AW644" s="118" t="n"/>
      <c r="AX644" s="118" t="n"/>
      <c r="AY644" s="118" t="n"/>
      <c r="AZ644" s="118" t="n"/>
      <c r="BA644" s="118" t="n"/>
      <c r="BB644" s="118" t="n"/>
      <c r="BC644" s="118" t="n"/>
      <c r="BD644" s="118" t="n"/>
      <c r="BE644" s="118" t="n"/>
      <c r="BF644" s="118" t="n"/>
      <c r="BG644" s="118" t="n"/>
      <c r="BH644" s="118" t="n"/>
      <c r="BI644" s="118" t="n"/>
      <c r="BJ644" s="118" t="n"/>
      <c r="BK644" s="118" t="n"/>
      <c r="BL644" s="118" t="n"/>
      <c r="BM644" s="118" t="n"/>
      <c r="BN644" s="118" t="n"/>
      <c r="BO644" s="118" t="n"/>
      <c r="BP644" s="118" t="n"/>
      <c r="BQ644" s="118" t="n"/>
      <c r="BR644" s="118" t="n"/>
      <c r="BS644" s="118" t="n"/>
      <c r="BT644" s="118">
        <f>COUNTIF(B644:BS644,1)</f>
        <v/>
      </c>
      <c r="BV644" s="76">
        <f>TRIM(RIGHT(A644, LEN(A644) - FIND("@", SUBSTITUTE(A644, " ", "@", LEN(A644)-LEN(SUBSTITUTE(A644," ",""))))))</f>
        <v/>
      </c>
      <c r="BW644" s="76">
        <f>TRIM(LEFT(A644,FIND(" ",A644&amp;" ")-1))</f>
        <v/>
      </c>
      <c r="BX644">
        <f>+IF(BV644=BV643,"Same","Diff")</f>
        <v/>
      </c>
      <c r="BY644">
        <f>IF(BX644="Same",IF(BW644=BW643,"same","Diff"))</f>
        <v/>
      </c>
    </row>
    <row r="645" ht="17" customHeight="1">
      <c r="A645" s="59" t="inlineStr">
        <is>
          <t>Steve Johnson</t>
        </is>
      </c>
      <c r="B645" s="117" t="n"/>
      <c r="C645" s="117" t="n"/>
      <c r="D645" s="117" t="n"/>
      <c r="E645" s="117" t="n"/>
      <c r="F645" s="117" t="n"/>
      <c r="G645" s="117" t="n"/>
      <c r="H645" s="117" t="n"/>
      <c r="I645" s="117" t="n"/>
      <c r="J645" s="118" t="n"/>
      <c r="K645" s="118" t="n"/>
      <c r="L645" s="118" t="n"/>
      <c r="M645" s="118" t="n"/>
      <c r="N645" s="118" t="n"/>
      <c r="O645" s="118" t="n"/>
      <c r="P645" s="118" t="n"/>
      <c r="Q645" s="118" t="n"/>
      <c r="R645" s="118" t="n"/>
      <c r="S645" s="118" t="n"/>
      <c r="T645" s="118" t="n"/>
      <c r="U645" s="118" t="n"/>
      <c r="V645" s="118" t="n"/>
      <c r="W645" s="118" t="n"/>
      <c r="X645" s="118" t="n"/>
      <c r="Y645" s="118" t="n"/>
      <c r="Z645" s="118" t="n"/>
      <c r="AA645" s="118" t="n"/>
      <c r="AB645" s="118" t="n"/>
      <c r="AC645" s="118" t="n"/>
      <c r="AD645" s="118" t="n"/>
      <c r="AE645" s="118" t="n"/>
      <c r="AF645" s="118" t="n"/>
      <c r="AG645" s="118" t="n"/>
      <c r="AH645" s="118" t="n"/>
      <c r="AI645" s="118" t="n"/>
      <c r="AJ645" s="118" t="n">
        <v>1</v>
      </c>
      <c r="AK645" s="118" t="n"/>
      <c r="AL645" s="118" t="n"/>
      <c r="AM645" s="118" t="n"/>
      <c r="AN645" s="118" t="n"/>
      <c r="AO645" s="118" t="n"/>
      <c r="AP645" s="118" t="n"/>
      <c r="AQ645" s="118" t="n"/>
      <c r="AR645" s="118" t="n"/>
      <c r="AS645" s="118" t="n"/>
      <c r="AT645" s="118" t="n"/>
      <c r="AU645" s="118" t="n"/>
      <c r="AV645" s="118" t="n"/>
      <c r="AW645" s="118" t="n"/>
      <c r="AX645" s="118" t="n"/>
      <c r="AY645" s="118" t="n"/>
      <c r="AZ645" s="118" t="n"/>
      <c r="BA645" s="118" t="n"/>
      <c r="BB645" s="118" t="n"/>
      <c r="BC645" s="118" t="n"/>
      <c r="BD645" s="118" t="n"/>
      <c r="BE645" s="118" t="n"/>
      <c r="BF645" s="118" t="n"/>
      <c r="BG645" s="118" t="n"/>
      <c r="BH645" s="118" t="n"/>
      <c r="BI645" s="118" t="n"/>
      <c r="BJ645" s="118" t="n"/>
      <c r="BK645" s="118" t="n"/>
      <c r="BL645" s="118" t="n"/>
      <c r="BM645" s="118" t="n"/>
      <c r="BN645" s="118" t="n"/>
      <c r="BO645" s="118" t="n"/>
      <c r="BP645" s="118" t="n"/>
      <c r="BQ645" s="118" t="n"/>
      <c r="BR645" s="118" t="n"/>
      <c r="BS645" s="118" t="n"/>
      <c r="BT645" s="118">
        <f>COUNTIF(B645:BS645,1)</f>
        <v/>
      </c>
      <c r="BV645" s="76">
        <f>TRIM(RIGHT(A645, LEN(A645) - FIND("@", SUBSTITUTE(A645, " ", "@", LEN(A645)-LEN(SUBSTITUTE(A645," ",""))))))</f>
        <v/>
      </c>
      <c r="BW645" s="76">
        <f>TRIM(LEFT(A645,FIND(" ",A645&amp;" ")-1))</f>
        <v/>
      </c>
      <c r="BX645">
        <f>+IF(BV645=BV644,"Same","Diff")</f>
        <v/>
      </c>
      <c r="BY645">
        <f>IF(BX645="Same",IF(BW645=BW644,"same","Diff"))</f>
        <v/>
      </c>
    </row>
    <row r="646" ht="17" customHeight="1">
      <c r="A646" s="59" t="inlineStr">
        <is>
          <t>Steven Johnson</t>
        </is>
      </c>
      <c r="B646" s="117" t="n"/>
      <c r="C646" s="117" t="n"/>
      <c r="D646" s="117" t="n"/>
      <c r="E646" s="117" t="n"/>
      <c r="F646" s="117" t="n"/>
      <c r="G646" s="117" t="n"/>
      <c r="H646" s="117" t="n"/>
      <c r="I646" s="117" t="n"/>
      <c r="J646" s="118" t="n"/>
      <c r="K646" s="118" t="n"/>
      <c r="L646" s="118" t="n"/>
      <c r="M646" s="118" t="n"/>
      <c r="N646" s="118" t="n"/>
      <c r="O646" s="118" t="n"/>
      <c r="P646" s="118" t="n"/>
      <c r="Q646" s="118" t="n"/>
      <c r="R646" s="118" t="n"/>
      <c r="S646" s="118" t="n"/>
      <c r="T646" s="118" t="n"/>
      <c r="U646" s="118" t="n"/>
      <c r="V646" s="118" t="n"/>
      <c r="W646" s="118" t="n"/>
      <c r="X646" s="118" t="n"/>
      <c r="Y646" s="118" t="n"/>
      <c r="Z646" s="118" t="n"/>
      <c r="AA646" s="118" t="n"/>
      <c r="AB646" s="118" t="n"/>
      <c r="AC646" s="118" t="n"/>
      <c r="AD646" s="118" t="n"/>
      <c r="AE646" s="118" t="n"/>
      <c r="AF646" s="118" t="n"/>
      <c r="AG646" s="118" t="n"/>
      <c r="AH646" s="118" t="n"/>
      <c r="AI646" s="118" t="n"/>
      <c r="AJ646" s="118" t="n"/>
      <c r="AK646" s="118" t="n">
        <v>1</v>
      </c>
      <c r="AL646" s="118" t="n">
        <v>1</v>
      </c>
      <c r="AM646" s="118" t="n">
        <v>1</v>
      </c>
      <c r="AN646" s="118" t="n"/>
      <c r="AO646" s="118" t="n">
        <v>1</v>
      </c>
      <c r="AP646" s="118" t="n"/>
      <c r="AQ646" s="118" t="n">
        <v>1</v>
      </c>
      <c r="AR646" s="118" t="n"/>
      <c r="AS646" s="118" t="n">
        <v>1</v>
      </c>
      <c r="AT646" s="118" t="n">
        <v>1</v>
      </c>
      <c r="AU646" s="118" t="n">
        <v>1</v>
      </c>
      <c r="AV646" s="118" t="n">
        <v>1</v>
      </c>
      <c r="AW646" s="118" t="n">
        <v>1</v>
      </c>
      <c r="AX646" s="118" t="n">
        <v>1</v>
      </c>
      <c r="AY646" s="118" t="n">
        <v>1</v>
      </c>
      <c r="AZ646" s="118" t="n">
        <v>1</v>
      </c>
      <c r="BA646" s="118" t="n">
        <v>1</v>
      </c>
      <c r="BB646" s="118" t="n">
        <v>1</v>
      </c>
      <c r="BC646" s="118" t="n">
        <v>1</v>
      </c>
      <c r="BD646" s="118" t="n">
        <v>1</v>
      </c>
      <c r="BE646" s="118" t="n">
        <v>1</v>
      </c>
      <c r="BF646" s="118" t="n">
        <v>1</v>
      </c>
      <c r="BG646" s="118" t="n">
        <v>1</v>
      </c>
      <c r="BH646" s="118" t="n"/>
      <c r="BI646" s="118" t="n"/>
      <c r="BJ646" s="118" t="n"/>
      <c r="BK646" s="118" t="n"/>
      <c r="BL646" s="118" t="n"/>
      <c r="BM646" s="118" t="n"/>
      <c r="BN646" s="118" t="n"/>
      <c r="BO646" s="118" t="n"/>
      <c r="BP646" s="118" t="n"/>
      <c r="BQ646" s="118" t="n"/>
      <c r="BR646" s="118" t="n"/>
      <c r="BS646" s="118" t="n"/>
      <c r="BT646" s="118">
        <f>COUNTIF(B646:BS646,1)</f>
        <v/>
      </c>
      <c r="BV646" s="76">
        <f>TRIM(RIGHT(A646, LEN(A646) - FIND("@", SUBSTITUTE(A646, " ", "@", LEN(A646)-LEN(SUBSTITUTE(A646," ",""))))))</f>
        <v/>
      </c>
      <c r="BW646" s="76">
        <f>TRIM(LEFT(A646,FIND(" ",A646&amp;" ")-1))</f>
        <v/>
      </c>
      <c r="BX646">
        <f>+IF(BV646=BV645,"Same","Diff")</f>
        <v/>
      </c>
      <c r="BY646">
        <f>IF(BX646="Same",IF(BW646=BW645,"same","Diff"))</f>
        <v/>
      </c>
    </row>
    <row r="647" ht="17" customHeight="1">
      <c r="A647" s="60" t="inlineStr">
        <is>
          <t>Don Johnston</t>
        </is>
      </c>
      <c r="B647" s="119" t="n"/>
      <c r="C647" s="119" t="n"/>
      <c r="D647" s="119" t="n"/>
      <c r="E647" s="119" t="n"/>
      <c r="F647" s="119" t="n">
        <v>1</v>
      </c>
      <c r="G647" s="119" t="n">
        <v>1</v>
      </c>
      <c r="H647" s="119" t="n"/>
      <c r="I647" s="119" t="n"/>
      <c r="J647" s="118" t="n"/>
      <c r="K647" s="118" t="n"/>
      <c r="L647" s="118" t="n"/>
      <c r="M647" s="118" t="n"/>
      <c r="N647" s="118" t="n"/>
      <c r="O647" s="118" t="n"/>
      <c r="P647" s="118" t="n"/>
      <c r="Q647" s="118" t="n"/>
      <c r="R647" s="118" t="n"/>
      <c r="S647" s="118" t="n"/>
      <c r="T647" s="118" t="n"/>
      <c r="U647" s="118" t="n"/>
      <c r="V647" s="118" t="n"/>
      <c r="W647" s="118" t="n"/>
      <c r="X647" s="118" t="n"/>
      <c r="Y647" s="118" t="n"/>
      <c r="Z647" s="118" t="n"/>
      <c r="AA647" s="118" t="n"/>
      <c r="AB647" s="118" t="n"/>
      <c r="AC647" s="118" t="n"/>
      <c r="AD647" s="118" t="n"/>
      <c r="AE647" s="118" t="n"/>
      <c r="AF647" s="118" t="n"/>
      <c r="AG647" s="118" t="n"/>
      <c r="AH647" s="118" t="n"/>
      <c r="AI647" s="118" t="n"/>
      <c r="AJ647" s="118" t="n"/>
      <c r="AK647" s="118" t="n"/>
      <c r="AL647" s="118" t="n"/>
      <c r="AM647" s="118" t="n"/>
      <c r="AN647" s="118" t="n"/>
      <c r="AO647" s="118" t="n"/>
      <c r="AP647" s="118" t="n"/>
      <c r="AQ647" s="118" t="n"/>
      <c r="AR647" s="118" t="n"/>
      <c r="AS647" s="118" t="n"/>
      <c r="AT647" s="118" t="n"/>
      <c r="AU647" s="118" t="n"/>
      <c r="AV647" s="118" t="n"/>
      <c r="AW647" s="118" t="n"/>
      <c r="AX647" s="118" t="n"/>
      <c r="AY647" s="118" t="n"/>
      <c r="AZ647" s="118" t="n"/>
      <c r="BA647" s="118" t="n"/>
      <c r="BB647" s="118" t="n"/>
      <c r="BC647" s="118" t="n"/>
      <c r="BD647" s="118" t="n"/>
      <c r="BE647" s="118" t="n"/>
      <c r="BF647" s="118" t="n"/>
      <c r="BG647" s="118" t="n"/>
      <c r="BH647" s="118" t="n"/>
      <c r="BI647" s="118" t="n"/>
      <c r="BJ647" s="118" t="n"/>
      <c r="BK647" s="118" t="n"/>
      <c r="BL647" s="118" t="n"/>
      <c r="BM647" s="118" t="n"/>
      <c r="BN647" s="118" t="n"/>
      <c r="BO647" s="118" t="n"/>
      <c r="BP647" s="118" t="n"/>
      <c r="BQ647" s="118" t="n"/>
      <c r="BR647" s="118" t="n"/>
      <c r="BS647" s="118" t="n"/>
      <c r="BT647" s="118">
        <f>COUNTIF(B647:BS647,1)</f>
        <v/>
      </c>
      <c r="BV647" s="76">
        <f>TRIM(RIGHT(A647, LEN(A647) - FIND("@", SUBSTITUTE(A647, " ", "@", LEN(A647)-LEN(SUBSTITUTE(A647," ",""))))))</f>
        <v/>
      </c>
      <c r="BW647" s="76">
        <f>TRIM(LEFT(A647,FIND(" ",A647&amp;" ")-1))</f>
        <v/>
      </c>
      <c r="BX647">
        <f>+IF(BV647=BV646,"Same","Diff")</f>
        <v/>
      </c>
      <c r="BY647">
        <f>IF(BX647="Same",IF(BW647=BW646,"same","Diff"))</f>
        <v/>
      </c>
    </row>
    <row r="648" ht="17" customHeight="1">
      <c r="A648" s="60" t="inlineStr">
        <is>
          <t>Steve Jonas</t>
        </is>
      </c>
      <c r="B648" s="119" t="n"/>
      <c r="C648" s="119" t="n"/>
      <c r="D648" s="119" t="n"/>
      <c r="E648" s="119" t="n"/>
      <c r="F648" s="119" t="n"/>
      <c r="G648" s="119" t="n"/>
      <c r="H648" s="119" t="n"/>
      <c r="I648" s="119" t="n"/>
      <c r="J648" s="118" t="n"/>
      <c r="K648" s="118" t="n"/>
      <c r="L648" s="118" t="n"/>
      <c r="M648" s="118" t="n"/>
      <c r="N648" s="118" t="n"/>
      <c r="O648" s="118" t="n"/>
      <c r="P648" s="118" t="n"/>
      <c r="Q648" s="118" t="n"/>
      <c r="R648" s="118" t="n"/>
      <c r="S648" s="118" t="n"/>
      <c r="T648" s="118" t="n"/>
      <c r="U648" s="118" t="n"/>
      <c r="V648" s="118" t="n">
        <v>1</v>
      </c>
      <c r="W648" s="130" t="n">
        <v>1</v>
      </c>
      <c r="X648" s="118" t="n"/>
      <c r="Y648" s="118" t="n"/>
      <c r="Z648" s="118" t="n"/>
      <c r="AA648" s="118" t="n"/>
      <c r="AB648" s="118" t="n"/>
      <c r="AC648" s="118" t="n"/>
      <c r="AD648" s="118" t="n"/>
      <c r="AE648" s="118" t="n"/>
      <c r="AF648" s="118" t="n"/>
      <c r="AG648" s="118" t="n"/>
      <c r="AH648" s="118" t="n"/>
      <c r="AI648" s="118" t="n"/>
      <c r="AJ648" s="118" t="n"/>
      <c r="AK648" s="118" t="n"/>
      <c r="AL648" s="118" t="n"/>
      <c r="AM648" s="118" t="n"/>
      <c r="AN648" s="118" t="n"/>
      <c r="AO648" s="118" t="n"/>
      <c r="AP648" s="118" t="n"/>
      <c r="AQ648" s="118" t="n"/>
      <c r="AR648" s="118" t="n"/>
      <c r="AS648" s="118" t="n"/>
      <c r="AT648" s="118" t="n"/>
      <c r="AU648" s="118" t="n"/>
      <c r="AV648" s="118" t="n"/>
      <c r="AW648" s="118" t="n"/>
      <c r="AX648" s="118" t="n"/>
      <c r="AY648" s="118" t="n"/>
      <c r="AZ648" s="118" t="n"/>
      <c r="BA648" s="118" t="n"/>
      <c r="BB648" s="118" t="n"/>
      <c r="BC648" s="118" t="n"/>
      <c r="BD648" s="118" t="n"/>
      <c r="BE648" s="118" t="n"/>
      <c r="BF648" s="118" t="n"/>
      <c r="BG648" s="118" t="n"/>
      <c r="BH648" s="118" t="n"/>
      <c r="BI648" s="118" t="n"/>
      <c r="BJ648" s="118" t="n"/>
      <c r="BK648" s="118" t="n"/>
      <c r="BL648" s="118" t="n"/>
      <c r="BM648" s="118" t="n"/>
      <c r="BN648" s="118" t="n"/>
      <c r="BO648" s="118" t="n"/>
      <c r="BP648" s="118" t="n"/>
      <c r="BQ648" s="118" t="n"/>
      <c r="BR648" s="118" t="n"/>
      <c r="BS648" s="118" t="n"/>
      <c r="BT648" s="118">
        <f>COUNTIF(B648:BS648,1)</f>
        <v/>
      </c>
      <c r="BV648" s="76">
        <f>TRIM(RIGHT(A648, LEN(A648) - FIND("@", SUBSTITUTE(A648, " ", "@", LEN(A648)-LEN(SUBSTITUTE(A648," ",""))))))</f>
        <v/>
      </c>
      <c r="BW648" s="76">
        <f>TRIM(LEFT(A648,FIND(" ",A648&amp;" ")-1))</f>
        <v/>
      </c>
      <c r="BX648">
        <f>+IF(BV648=BV647,"Same","Diff")</f>
        <v/>
      </c>
      <c r="BY648">
        <f>IF(BX648="Same",IF(BW648=BW647,"same","Diff"))</f>
        <v/>
      </c>
    </row>
    <row r="649" ht="17" customHeight="1">
      <c r="A649" s="59" t="inlineStr">
        <is>
          <t>Alan Jones</t>
        </is>
      </c>
      <c r="B649" s="117" t="n"/>
      <c r="C649" s="117" t="n"/>
      <c r="D649" s="117" t="n"/>
      <c r="E649" s="117" t="n"/>
      <c r="F649" s="117" t="n"/>
      <c r="G649" s="117" t="n"/>
      <c r="H649" s="117" t="n"/>
      <c r="I649" s="117" t="n"/>
      <c r="J649" s="118" t="n"/>
      <c r="K649" s="118" t="n"/>
      <c r="L649" s="118" t="n"/>
      <c r="M649" s="118" t="n"/>
      <c r="N649" s="118" t="n"/>
      <c r="O649" s="118" t="n"/>
      <c r="P649" s="118" t="n"/>
      <c r="Q649" s="118" t="n"/>
      <c r="R649" s="118" t="n"/>
      <c r="S649" s="118" t="n"/>
      <c r="T649" s="118" t="n"/>
      <c r="U649" s="118" t="n"/>
      <c r="V649" s="118" t="n"/>
      <c r="W649" s="118" t="n">
        <v>1</v>
      </c>
      <c r="X649" s="118" t="n">
        <v>1</v>
      </c>
      <c r="Y649" s="118" t="n"/>
      <c r="Z649" s="118" t="n">
        <v>1</v>
      </c>
      <c r="AA649" s="118" t="n"/>
      <c r="AB649" s="118" t="n"/>
      <c r="AC649" s="118" t="n"/>
      <c r="AD649" s="118" t="n">
        <v>1</v>
      </c>
      <c r="AE649" s="118" t="n">
        <v>1</v>
      </c>
      <c r="AF649" s="118" t="n">
        <v>1</v>
      </c>
      <c r="AG649" s="118" t="n">
        <v>1</v>
      </c>
      <c r="AH649" s="118" t="n">
        <v>1</v>
      </c>
      <c r="AI649" s="118" t="n">
        <v>1</v>
      </c>
      <c r="AJ649" s="118" t="n">
        <v>1</v>
      </c>
      <c r="AK649" s="118" t="n">
        <v>1</v>
      </c>
      <c r="AL649" s="118" t="n">
        <v>1</v>
      </c>
      <c r="AM649" s="118" t="n">
        <v>1</v>
      </c>
      <c r="AN649" s="118" t="n"/>
      <c r="AO649" s="118" t="n">
        <v>1</v>
      </c>
      <c r="AP649" s="118" t="n"/>
      <c r="AQ649" s="118" t="n">
        <v>1</v>
      </c>
      <c r="AR649" s="118" t="n"/>
      <c r="AS649" s="118" t="n">
        <v>1</v>
      </c>
      <c r="AT649" s="118" t="n">
        <v>1</v>
      </c>
      <c r="AU649" s="118" t="n">
        <v>1</v>
      </c>
      <c r="AV649" s="118" t="n"/>
      <c r="AW649" s="118" t="n"/>
      <c r="AX649" s="118" t="n"/>
      <c r="AY649" s="118" t="n"/>
      <c r="AZ649" s="118" t="n"/>
      <c r="BA649" s="118" t="n"/>
      <c r="BB649" s="118" t="n"/>
      <c r="BC649" s="118" t="n"/>
      <c r="BD649" s="118" t="n"/>
      <c r="BE649" s="118" t="n"/>
      <c r="BF649" s="118" t="n"/>
      <c r="BG649" s="118" t="n"/>
      <c r="BH649" s="118" t="n"/>
      <c r="BI649" s="118" t="n"/>
      <c r="BJ649" s="118" t="n"/>
      <c r="BK649" s="118" t="n"/>
      <c r="BL649" s="118" t="n"/>
      <c r="BM649" s="118" t="n"/>
      <c r="BN649" s="118" t="n"/>
      <c r="BO649" s="118" t="n"/>
      <c r="BP649" s="118" t="n"/>
      <c r="BQ649" s="118" t="n"/>
      <c r="BR649" s="118" t="n"/>
      <c r="BS649" s="118" t="n"/>
      <c r="BT649" s="118">
        <f>COUNTIF(B649:BS649,1)</f>
        <v/>
      </c>
      <c r="BV649" s="76">
        <f>TRIM(RIGHT(A649, LEN(A649) - FIND("@", SUBSTITUTE(A649, " ", "@", LEN(A649)-LEN(SUBSTITUTE(A649," ",""))))))</f>
        <v/>
      </c>
      <c r="BW649" s="76">
        <f>TRIM(LEFT(A649,FIND(" ",A649&amp;" ")-1))</f>
        <v/>
      </c>
      <c r="BX649">
        <f>+IF(BV649=BV648,"Same","Diff")</f>
        <v/>
      </c>
      <c r="BY649">
        <f>IF(BX649="Same",IF(BW649=BW648,"same","Diff"))</f>
        <v/>
      </c>
    </row>
    <row r="650" ht="17" customHeight="1">
      <c r="A650" s="59" t="inlineStr">
        <is>
          <t>Andrew Jones</t>
        </is>
      </c>
      <c r="B650" s="117" t="n"/>
      <c r="C650" s="117" t="n"/>
      <c r="D650" s="117" t="n"/>
      <c r="E650" s="117" t="n"/>
      <c r="F650" s="117" t="n"/>
      <c r="G650" s="117" t="n"/>
      <c r="H650" s="117" t="n"/>
      <c r="I650" s="117" t="n"/>
      <c r="J650" s="118" t="n"/>
      <c r="K650" s="118" t="n"/>
      <c r="L650" s="118" t="n"/>
      <c r="M650" s="118" t="n"/>
      <c r="N650" s="118" t="n"/>
      <c r="O650" s="118" t="n"/>
      <c r="P650" s="118" t="n"/>
      <c r="Q650" s="118" t="n"/>
      <c r="R650" s="118" t="n"/>
      <c r="S650" s="118" t="n"/>
      <c r="T650" s="118" t="n"/>
      <c r="U650" s="118" t="n"/>
      <c r="V650" s="118" t="n"/>
      <c r="W650" s="118" t="n"/>
      <c r="X650" s="118" t="n"/>
      <c r="Y650" s="118" t="n"/>
      <c r="Z650" s="118" t="n"/>
      <c r="AA650" s="118" t="n"/>
      <c r="AB650" s="118" t="n"/>
      <c r="AC650" s="118" t="n"/>
      <c r="AD650" s="118" t="n"/>
      <c r="AE650" s="118" t="n"/>
      <c r="AF650" s="118" t="n"/>
      <c r="AG650" s="118" t="n"/>
      <c r="AH650" s="118" t="n"/>
      <c r="AI650" s="118" t="n"/>
      <c r="AJ650" s="118" t="n"/>
      <c r="AK650" s="118" t="n"/>
      <c r="AL650" s="118" t="n"/>
      <c r="AM650" s="118" t="n"/>
      <c r="AN650" s="118" t="n"/>
      <c r="AO650" s="118" t="n"/>
      <c r="AP650" s="118" t="n"/>
      <c r="AQ650" s="118" t="n"/>
      <c r="AR650" s="118" t="n"/>
      <c r="AS650" s="118" t="n"/>
      <c r="AT650" s="118" t="n"/>
      <c r="AU650" s="118" t="n">
        <v>1</v>
      </c>
      <c r="AV650" s="118" t="n">
        <v>1</v>
      </c>
      <c r="AW650" s="118" t="n">
        <v>1</v>
      </c>
      <c r="AX650" s="118" t="n">
        <v>1</v>
      </c>
      <c r="AY650" s="118" t="n">
        <v>1</v>
      </c>
      <c r="AZ650" s="118" t="n">
        <v>1</v>
      </c>
      <c r="BA650" s="118" t="n">
        <v>1</v>
      </c>
      <c r="BB650" s="118" t="n">
        <v>1</v>
      </c>
      <c r="BC650" s="118" t="n">
        <v>1</v>
      </c>
      <c r="BD650" s="118" t="n">
        <v>1</v>
      </c>
      <c r="BE650" s="118" t="n">
        <v>1</v>
      </c>
      <c r="BF650" s="118" t="n">
        <v>1</v>
      </c>
      <c r="BG650" s="118" t="n">
        <v>1</v>
      </c>
      <c r="BH650" s="118" t="n">
        <v>1</v>
      </c>
      <c r="BI650" s="118" t="n">
        <v>1</v>
      </c>
      <c r="BJ650" s="118" t="n"/>
      <c r="BK650" s="118" t="n"/>
      <c r="BL650" s="118" t="n"/>
      <c r="BM650" s="118" t="n"/>
      <c r="BN650" s="118" t="n"/>
      <c r="BO650" s="118" t="n"/>
      <c r="BP650" s="118" t="n"/>
      <c r="BQ650" s="118" t="n"/>
      <c r="BR650" s="118" t="n"/>
      <c r="BS650" s="118" t="n"/>
      <c r="BT650" s="118">
        <f>COUNTIF(B650:BS650,1)</f>
        <v/>
      </c>
      <c r="BV650" s="76">
        <f>TRIM(RIGHT(A650, LEN(A650) - FIND("@", SUBSTITUTE(A650, " ", "@", LEN(A650)-LEN(SUBSTITUTE(A650," ",""))))))</f>
        <v/>
      </c>
      <c r="BW650" s="76">
        <f>TRIM(LEFT(A650,FIND(" ",A650&amp;" ")-1))</f>
        <v/>
      </c>
      <c r="BX650">
        <f>+IF(BV650=BV649,"Same","Diff")</f>
        <v/>
      </c>
      <c r="BY650">
        <f>IF(BX650="Same",IF(BW650=BW649,"same","Diff"))</f>
        <v/>
      </c>
    </row>
    <row r="651" ht="17" customHeight="1">
      <c r="A651" s="59" t="inlineStr">
        <is>
          <t>Barry Jones</t>
        </is>
      </c>
      <c r="B651" s="117" t="n"/>
      <c r="C651" s="117" t="n"/>
      <c r="D651" s="117" t="n"/>
      <c r="E651" s="117" t="n"/>
      <c r="F651" s="117" t="n"/>
      <c r="G651" s="117" t="n"/>
      <c r="H651" s="117" t="n"/>
      <c r="I651" s="117" t="n"/>
      <c r="J651" s="118" t="n"/>
      <c r="K651" s="118" t="n"/>
      <c r="L651" s="118" t="n"/>
      <c r="M651" s="118" t="n"/>
      <c r="N651" s="118" t="n"/>
      <c r="O651" s="118" t="n"/>
      <c r="P651" s="118" t="n"/>
      <c r="Q651" s="118" t="n"/>
      <c r="R651" s="118" t="n">
        <v>1</v>
      </c>
      <c r="S651" s="118" t="n">
        <v>1</v>
      </c>
      <c r="T651" s="118" t="n">
        <v>1</v>
      </c>
      <c r="U651" s="118" t="n">
        <v>1</v>
      </c>
      <c r="V651" s="118" t="n">
        <v>1</v>
      </c>
      <c r="W651" s="118" t="n">
        <v>1</v>
      </c>
      <c r="X651" s="118" t="n">
        <v>1</v>
      </c>
      <c r="Y651" s="118" t="n">
        <v>1</v>
      </c>
      <c r="Z651" s="118" t="n">
        <v>1</v>
      </c>
      <c r="AA651" s="118" t="n">
        <v>1</v>
      </c>
      <c r="AB651" s="118" t="n"/>
      <c r="AC651" s="130" t="n">
        <v>1</v>
      </c>
      <c r="AD651" s="118" t="n"/>
      <c r="AE651" s="118" t="n"/>
      <c r="AF651" s="118" t="n"/>
      <c r="AG651" s="118" t="n"/>
      <c r="AH651" s="118" t="n"/>
      <c r="AI651" s="118" t="n"/>
      <c r="AJ651" s="118" t="n"/>
      <c r="AK651" s="118" t="n"/>
      <c r="AL651" s="118" t="n"/>
      <c r="AM651" s="118" t="n"/>
      <c r="AN651" s="118" t="n"/>
      <c r="AO651" s="118" t="n"/>
      <c r="AP651" s="118" t="n"/>
      <c r="AQ651" s="118" t="n"/>
      <c r="AR651" s="118" t="n"/>
      <c r="AS651" s="118" t="n"/>
      <c r="AT651" s="118" t="n"/>
      <c r="AU651" s="118" t="n"/>
      <c r="AV651" s="118" t="n"/>
      <c r="AW651" s="118" t="n"/>
      <c r="AX651" s="118" t="n"/>
      <c r="AY651" s="118" t="n"/>
      <c r="AZ651" s="118" t="n"/>
      <c r="BA651" s="118" t="n"/>
      <c r="BB651" s="118" t="n"/>
      <c r="BC651" s="118" t="n"/>
      <c r="BD651" s="118" t="n"/>
      <c r="BE651" s="118" t="n"/>
      <c r="BF651" s="118" t="n"/>
      <c r="BG651" s="118" t="n"/>
      <c r="BH651" s="118" t="n"/>
      <c r="BI651" s="118" t="n"/>
      <c r="BJ651" s="118" t="n"/>
      <c r="BK651" s="118" t="n"/>
      <c r="BL651" s="118" t="n"/>
      <c r="BM651" s="118" t="n"/>
      <c r="BN651" s="118" t="n"/>
      <c r="BO651" s="118" t="n"/>
      <c r="BP651" s="118" t="n"/>
      <c r="BQ651" s="118" t="n"/>
      <c r="BR651" s="118" t="n"/>
      <c r="BS651" s="118" t="n"/>
      <c r="BT651" s="118">
        <f>COUNTIF(B651:BS651,1)</f>
        <v/>
      </c>
      <c r="BV651" s="76">
        <f>TRIM(RIGHT(A651, LEN(A651) - FIND("@", SUBSTITUTE(A651, " ", "@", LEN(A651)-LEN(SUBSTITUTE(A651," ",""))))))</f>
        <v/>
      </c>
      <c r="BW651" s="76">
        <f>TRIM(LEFT(A651,FIND(" ",A651&amp;" ")-1))</f>
        <v/>
      </c>
      <c r="BX651">
        <f>+IF(BV651=BV650,"Same","Diff")</f>
        <v/>
      </c>
      <c r="BY651">
        <f>IF(BX651="Same",IF(BW651=BW650,"same","Diff"))</f>
        <v/>
      </c>
    </row>
    <row r="652" ht="17" customHeight="1">
      <c r="A652" s="60" t="inlineStr">
        <is>
          <t>Bob Jones</t>
        </is>
      </c>
      <c r="B652" s="119" t="n"/>
      <c r="C652" s="119" t="n"/>
      <c r="D652" s="119" t="n"/>
      <c r="E652" s="119" t="n"/>
      <c r="F652" s="119" t="n"/>
      <c r="G652" s="119" t="n"/>
      <c r="H652" s="119" t="n"/>
      <c r="I652" s="119" t="n"/>
      <c r="J652" s="118" t="n"/>
      <c r="K652" s="118" t="n"/>
      <c r="L652" s="118" t="n"/>
      <c r="M652" s="118" t="n"/>
      <c r="N652" s="118" t="n"/>
      <c r="O652" s="118" t="n"/>
      <c r="P652" s="118" t="n"/>
      <c r="Q652" s="118" t="n"/>
      <c r="R652" s="118" t="n"/>
      <c r="S652" s="118" t="n"/>
      <c r="T652" s="118" t="n"/>
      <c r="U652" s="118" t="n"/>
      <c r="V652" s="118" t="n"/>
      <c r="W652" s="118" t="n"/>
      <c r="X652" s="118" t="n"/>
      <c r="Y652" s="118" t="n"/>
      <c r="Z652" s="118" t="n"/>
      <c r="AA652" s="118" t="n"/>
      <c r="AB652" s="118" t="n"/>
      <c r="AC652" s="118" t="n"/>
      <c r="AD652" s="118" t="n"/>
      <c r="AE652" s="118" t="n"/>
      <c r="AF652" s="118" t="n">
        <v>1</v>
      </c>
      <c r="AG652" s="118" t="n">
        <v>1</v>
      </c>
      <c r="AH652" s="118" t="n">
        <v>1</v>
      </c>
      <c r="AI652" s="118" t="n">
        <v>1</v>
      </c>
      <c r="AJ652" s="118" t="n">
        <v>1</v>
      </c>
      <c r="AK652" s="118" t="n"/>
      <c r="AL652" s="118" t="n"/>
      <c r="AM652" s="118" t="n"/>
      <c r="AN652" s="118" t="n"/>
      <c r="AO652" s="118" t="n"/>
      <c r="AP652" s="118" t="n"/>
      <c r="AQ652" s="118" t="n"/>
      <c r="AR652" s="118" t="n"/>
      <c r="AS652" s="118" t="n"/>
      <c r="AT652" s="118" t="n"/>
      <c r="AU652" s="118" t="n"/>
      <c r="AV652" s="118" t="n"/>
      <c r="AW652" s="118" t="n"/>
      <c r="AX652" s="118" t="n"/>
      <c r="AY652" s="118" t="n"/>
      <c r="AZ652" s="118" t="n"/>
      <c r="BA652" s="118" t="n"/>
      <c r="BB652" s="118" t="n"/>
      <c r="BC652" s="118" t="n"/>
      <c r="BD652" s="118" t="n"/>
      <c r="BE652" s="118" t="n"/>
      <c r="BF652" s="118" t="n"/>
      <c r="BG652" s="118" t="n"/>
      <c r="BH652" s="118" t="n"/>
      <c r="BI652" s="118" t="n"/>
      <c r="BJ652" s="118" t="n"/>
      <c r="BK652" s="118" t="n"/>
      <c r="BL652" s="118" t="n"/>
      <c r="BM652" s="118" t="n"/>
      <c r="BN652" s="118" t="n"/>
      <c r="BO652" s="118" t="n"/>
      <c r="BP652" s="118" t="n"/>
      <c r="BQ652" s="118" t="n"/>
      <c r="BR652" s="118" t="n"/>
      <c r="BS652" s="118" t="n"/>
      <c r="BT652" s="118">
        <f>COUNTIF(B652:BS652,1)</f>
        <v/>
      </c>
      <c r="BV652" s="76">
        <f>TRIM(RIGHT(A652, LEN(A652) - FIND("@", SUBSTITUTE(A652, " ", "@", LEN(A652)-LEN(SUBSTITUTE(A652," ",""))))))</f>
        <v/>
      </c>
      <c r="BW652" s="76">
        <f>TRIM(LEFT(A652,FIND(" ",A652&amp;" ")-1))</f>
        <v/>
      </c>
      <c r="BX652">
        <f>+IF(BV652=BV651,"Same","Diff")</f>
        <v/>
      </c>
      <c r="BY652">
        <f>IF(BX652="Same",IF(BW652=BW651,"same","Diff"))</f>
        <v/>
      </c>
    </row>
    <row r="653" ht="17" customHeight="1">
      <c r="A653" s="59" t="inlineStr">
        <is>
          <t>Brad Jones</t>
        </is>
      </c>
      <c r="B653" s="117" t="n"/>
      <c r="C653" s="117" t="n"/>
      <c r="D653" s="117" t="n"/>
      <c r="E653" s="117" t="n"/>
      <c r="F653" s="117" t="n"/>
      <c r="G653" s="117" t="n"/>
      <c r="H653" s="117" t="n"/>
      <c r="I653" s="117" t="n"/>
      <c r="J653" s="118" t="n"/>
      <c r="K653" s="118" t="n"/>
      <c r="L653" s="118" t="n"/>
      <c r="M653" s="118" t="n"/>
      <c r="N653" s="118" t="n"/>
      <c r="O653" s="118" t="n"/>
      <c r="P653" s="118" t="n"/>
      <c r="Q653" s="118" t="n"/>
      <c r="R653" s="118" t="n"/>
      <c r="S653" s="118" t="n"/>
      <c r="T653" s="118" t="n"/>
      <c r="U653" s="118" t="n"/>
      <c r="V653" s="118" t="n"/>
      <c r="W653" s="118" t="n"/>
      <c r="X653" s="118" t="n"/>
      <c r="Y653" s="118" t="n"/>
      <c r="Z653" s="118" t="n"/>
      <c r="AA653" s="118" t="n">
        <v>1</v>
      </c>
      <c r="AB653" s="118" t="n">
        <v>1</v>
      </c>
      <c r="AC653" s="118" t="n"/>
      <c r="AD653" s="118" t="n">
        <v>1</v>
      </c>
      <c r="AE653" s="118" t="n">
        <v>1</v>
      </c>
      <c r="AF653" s="118" t="n">
        <v>1</v>
      </c>
      <c r="AG653" s="118" t="n">
        <v>1</v>
      </c>
      <c r="AH653" s="118" t="n">
        <v>1</v>
      </c>
      <c r="AI653" s="118" t="n">
        <v>1</v>
      </c>
      <c r="AJ653" s="118" t="n">
        <v>1</v>
      </c>
      <c r="AK653" s="118" t="n">
        <v>1</v>
      </c>
      <c r="AL653" s="118" t="n">
        <v>1</v>
      </c>
      <c r="AM653" s="118" t="n"/>
      <c r="AN653" s="118" t="n"/>
      <c r="AO653" s="118" t="n">
        <v>1</v>
      </c>
      <c r="AP653" s="118" t="n"/>
      <c r="AQ653" s="118" t="n">
        <v>1</v>
      </c>
      <c r="AR653" s="118" t="n"/>
      <c r="AS653" s="118" t="n">
        <v>1</v>
      </c>
      <c r="AT653" s="118" t="n">
        <v>1</v>
      </c>
      <c r="AU653" s="118" t="n">
        <v>1</v>
      </c>
      <c r="AV653" s="118" t="n">
        <v>1</v>
      </c>
      <c r="AW653" s="118" t="n">
        <v>1</v>
      </c>
      <c r="AX653" s="118" t="n">
        <v>1</v>
      </c>
      <c r="AY653" s="118" t="n">
        <v>1</v>
      </c>
      <c r="AZ653" s="118" t="n"/>
      <c r="BA653" s="118" t="n">
        <v>1</v>
      </c>
      <c r="BB653" s="118" t="n">
        <v>1</v>
      </c>
      <c r="BC653" s="118" t="n"/>
      <c r="BD653" s="118" t="n"/>
      <c r="BE653" s="118" t="n"/>
      <c r="BF653" s="118" t="n"/>
      <c r="BG653" s="118" t="n"/>
      <c r="BH653" s="118" t="n"/>
      <c r="BI653" s="118" t="n"/>
      <c r="BJ653" s="118" t="n"/>
      <c r="BK653" s="118" t="n"/>
      <c r="BL653" s="118" t="n"/>
      <c r="BM653" s="118" t="n"/>
      <c r="BN653" s="118" t="n"/>
      <c r="BO653" s="118" t="n"/>
      <c r="BP653" s="118" t="n"/>
      <c r="BQ653" s="118" t="n"/>
      <c r="BR653" s="118" t="n"/>
      <c r="BS653" s="118" t="n"/>
      <c r="BT653" s="118">
        <f>COUNTIF(B653:BS653,1)</f>
        <v/>
      </c>
      <c r="BV653" s="76">
        <f>TRIM(RIGHT(A653, LEN(A653) - FIND("@", SUBSTITUTE(A653, " ", "@", LEN(A653)-LEN(SUBSTITUTE(A653," ",""))))))</f>
        <v/>
      </c>
      <c r="BW653" s="76">
        <f>TRIM(LEFT(A653,FIND(" ",A653&amp;" ")-1))</f>
        <v/>
      </c>
      <c r="BX653">
        <f>+IF(BV653=BV652,"Same","Diff")</f>
        <v/>
      </c>
      <c r="BY653">
        <f>IF(BX653="Same",IF(BW653=BW652,"same","Diff"))</f>
        <v/>
      </c>
    </row>
    <row r="654" ht="17" customHeight="1">
      <c r="A654" s="60" t="inlineStr">
        <is>
          <t>David Jones</t>
        </is>
      </c>
      <c r="B654" s="119" t="n"/>
      <c r="C654" s="119" t="n"/>
      <c r="D654" s="119" t="n"/>
      <c r="E654" s="119" t="n"/>
      <c r="F654" s="119" t="n"/>
      <c r="G654" s="119" t="n"/>
      <c r="H654" s="119" t="n"/>
      <c r="I654" s="119" t="n"/>
      <c r="J654" s="118" t="n"/>
      <c r="K654" s="118" t="n"/>
      <c r="L654" s="118" t="n"/>
      <c r="M654" s="118" t="n"/>
      <c r="N654" s="118" t="n"/>
      <c r="O654" s="118" t="n"/>
      <c r="P654" s="118" t="n"/>
      <c r="Q654" s="118" t="n"/>
      <c r="R654" s="118" t="n">
        <v>1</v>
      </c>
      <c r="S654" s="118" t="n"/>
      <c r="T654" s="118" t="n"/>
      <c r="U654" s="118" t="n"/>
      <c r="V654" s="118" t="n"/>
      <c r="W654" s="118" t="n"/>
      <c r="X654" s="118" t="n"/>
      <c r="Y654" s="118" t="n"/>
      <c r="Z654" s="118" t="n"/>
      <c r="AA654" s="118" t="n"/>
      <c r="AB654" s="118" t="n"/>
      <c r="AC654" s="118" t="n"/>
      <c r="AD654" s="118" t="n"/>
      <c r="AE654" s="118" t="n"/>
      <c r="AF654" s="118" t="n"/>
      <c r="AG654" s="118" t="n"/>
      <c r="AH654" s="118" t="n"/>
      <c r="AI654" s="118" t="n"/>
      <c r="AJ654" s="118" t="n"/>
      <c r="AK654" s="118" t="n"/>
      <c r="AL654" s="118" t="n"/>
      <c r="AM654" s="118" t="n"/>
      <c r="AN654" s="118" t="n"/>
      <c r="AO654" s="118" t="n"/>
      <c r="AP654" s="118" t="n"/>
      <c r="AQ654" s="118" t="n"/>
      <c r="AR654" s="118" t="n"/>
      <c r="AS654" s="118" t="n"/>
      <c r="AT654" s="118" t="n"/>
      <c r="AU654" s="118" t="n"/>
      <c r="AV654" s="118" t="n"/>
      <c r="AW654" s="118" t="n"/>
      <c r="AX654" s="118" t="n"/>
      <c r="AY654" s="118" t="n"/>
      <c r="AZ654" s="118" t="n"/>
      <c r="BA654" s="118" t="n"/>
      <c r="BB654" s="118" t="n"/>
      <c r="BC654" s="118" t="n"/>
      <c r="BD654" s="118" t="n"/>
      <c r="BE654" s="118" t="n"/>
      <c r="BF654" s="118" t="n"/>
      <c r="BG654" s="118" t="n"/>
      <c r="BH654" s="118" t="n"/>
      <c r="BI654" s="118" t="n"/>
      <c r="BJ654" s="118" t="n"/>
      <c r="BK654" s="118" t="n"/>
      <c r="BL654" s="118" t="n"/>
      <c r="BM654" s="118" t="n"/>
      <c r="BN654" s="118" t="n"/>
      <c r="BO654" s="118" t="n"/>
      <c r="BP654" s="118" t="n"/>
      <c r="BQ654" s="118" t="n"/>
      <c r="BR654" s="118" t="n"/>
      <c r="BS654" s="118" t="n"/>
      <c r="BT654" s="118">
        <f>COUNTIF(B654:BS654,1)</f>
        <v/>
      </c>
      <c r="BV654" s="76">
        <f>TRIM(RIGHT(A654, LEN(A654) - FIND("@", SUBSTITUTE(A654, " ", "@", LEN(A654)-LEN(SUBSTITUTE(A654," ",""))))))</f>
        <v/>
      </c>
      <c r="BW654" s="76">
        <f>TRIM(LEFT(A654,FIND(" ",A654&amp;" ")-1))</f>
        <v/>
      </c>
      <c r="BX654">
        <f>+IF(BV654=BV653,"Same","Diff")</f>
        <v/>
      </c>
      <c r="BY654">
        <f>IF(BX654="Same",IF(BW654=BW653,"same","Diff"))</f>
        <v/>
      </c>
    </row>
    <row r="655" ht="17" customHeight="1">
      <c r="A655" s="59" t="inlineStr">
        <is>
          <t>Garry Jones</t>
        </is>
      </c>
      <c r="B655" s="117" t="n"/>
      <c r="C655" s="117" t="n"/>
      <c r="D655" s="117" t="n"/>
      <c r="E655" s="117" t="n"/>
      <c r="F655" s="117" t="n"/>
      <c r="G655" s="117" t="n"/>
      <c r="H655" s="117" t="n"/>
      <c r="I655" s="117" t="n"/>
      <c r="J655" s="118" t="n"/>
      <c r="K655" s="118" t="n"/>
      <c r="L655" s="118" t="n"/>
      <c r="M655" s="118" t="n"/>
      <c r="N655" s="118" t="n"/>
      <c r="O655" s="118" t="n"/>
      <c r="P655" s="118" t="n"/>
      <c r="Q655" s="118" t="n"/>
      <c r="R655" s="118" t="n"/>
      <c r="S655" s="118" t="n"/>
      <c r="T655" s="118" t="n"/>
      <c r="U655" s="118" t="n"/>
      <c r="V655" s="118" t="n"/>
      <c r="W655" s="118" t="n"/>
      <c r="X655" s="118" t="n"/>
      <c r="Y655" s="118" t="n"/>
      <c r="Z655" s="118" t="n"/>
      <c r="AA655" s="118" t="n"/>
      <c r="AB655" s="118" t="n"/>
      <c r="AC655" s="118" t="n"/>
      <c r="AD655" s="118" t="n">
        <v>1</v>
      </c>
      <c r="AE655" s="118" t="n"/>
      <c r="AF655" s="118" t="n">
        <v>1</v>
      </c>
      <c r="AG655" s="118" t="n"/>
      <c r="AH655" s="118" t="n">
        <v>1</v>
      </c>
      <c r="AI655" s="118" t="n"/>
      <c r="AJ655" s="118" t="n">
        <v>1</v>
      </c>
      <c r="AK655" s="118" t="n"/>
      <c r="AL655" s="118" t="n"/>
      <c r="AM655" s="118" t="n"/>
      <c r="AN655" s="118" t="n"/>
      <c r="AO655" s="118" t="n"/>
      <c r="AP655" s="118" t="n"/>
      <c r="AQ655" s="118" t="n"/>
      <c r="AR655" s="118" t="n"/>
      <c r="AS655" s="118" t="n"/>
      <c r="AT655" s="118" t="n"/>
      <c r="AU655" s="118" t="n"/>
      <c r="AV655" s="118" t="n"/>
      <c r="AW655" s="118" t="n"/>
      <c r="AX655" s="118" t="n"/>
      <c r="AY655" s="118" t="n"/>
      <c r="AZ655" s="118" t="n"/>
      <c r="BA655" s="118" t="n"/>
      <c r="BB655" s="118" t="n"/>
      <c r="BC655" s="118" t="n"/>
      <c r="BD655" s="118" t="n"/>
      <c r="BE655" s="118" t="n"/>
      <c r="BF655" s="118" t="n"/>
      <c r="BG655" s="118" t="n"/>
      <c r="BH655" s="118" t="n"/>
      <c r="BI655" s="118" t="n"/>
      <c r="BJ655" s="118" t="n"/>
      <c r="BK655" s="118" t="n"/>
      <c r="BL655" s="118" t="n"/>
      <c r="BM655" s="118" t="n"/>
      <c r="BN655" s="118" t="n"/>
      <c r="BO655" s="118" t="n"/>
      <c r="BP655" s="118" t="n"/>
      <c r="BQ655" s="118" t="n"/>
      <c r="BR655" s="118" t="n"/>
      <c r="BS655" s="118" t="n"/>
      <c r="BT655" s="118">
        <f>COUNTIF(B655:BS655,1)</f>
        <v/>
      </c>
      <c r="BV655" s="76">
        <f>TRIM(RIGHT(A655, LEN(A655) - FIND("@", SUBSTITUTE(A655, " ", "@", LEN(A655)-LEN(SUBSTITUTE(A655," ",""))))))</f>
        <v/>
      </c>
      <c r="BW655" s="76">
        <f>TRIM(LEFT(A655,FIND(" ",A655&amp;" ")-1))</f>
        <v/>
      </c>
      <c r="BX655">
        <f>+IF(BV655=BV654,"Same","Diff")</f>
        <v/>
      </c>
      <c r="BY655">
        <f>IF(BX655="Same",IF(BW655=BW654,"same","Diff"))</f>
        <v/>
      </c>
    </row>
    <row r="656" ht="17" customHeight="1">
      <c r="A656" s="61" t="inlineStr">
        <is>
          <t>Harri Jones</t>
        </is>
      </c>
      <c r="B656" s="120" t="n"/>
      <c r="C656" s="120" t="n"/>
      <c r="D656" s="120" t="n"/>
      <c r="E656" s="120" t="n"/>
      <c r="F656" s="120" t="n"/>
      <c r="G656" s="120" t="n"/>
      <c r="H656" s="120" t="n"/>
      <c r="I656" s="120" t="n"/>
      <c r="J656" s="118" t="n"/>
      <c r="K656" s="118" t="n"/>
      <c r="L656" s="118" t="n"/>
      <c r="M656" s="118" t="n"/>
      <c r="N656" s="118" t="n"/>
      <c r="O656" s="118" t="n"/>
      <c r="P656" s="118" t="n"/>
      <c r="Q656" s="118" t="n"/>
      <c r="R656" s="118" t="n"/>
      <c r="S656" s="118" t="n"/>
      <c r="T656" s="118" t="n"/>
      <c r="U656" s="118" t="n"/>
      <c r="V656" s="118" t="n"/>
      <c r="W656" s="118" t="n"/>
      <c r="X656" s="118" t="n"/>
      <c r="Y656" s="118" t="n"/>
      <c r="Z656" s="118" t="n"/>
      <c r="AA656" s="118" t="n"/>
      <c r="AB656" s="118" t="n"/>
      <c r="AC656" s="118" t="n"/>
      <c r="AD656" s="118" t="n"/>
      <c r="AE656" s="118" t="n"/>
      <c r="AF656" s="118" t="n"/>
      <c r="AG656" s="118" t="n"/>
      <c r="AH656" s="118" t="n"/>
      <c r="AI656" s="118" t="n"/>
      <c r="AJ656" s="118" t="n"/>
      <c r="AK656" s="118" t="n"/>
      <c r="AL656" s="118" t="n"/>
      <c r="AM656" s="118" t="n"/>
      <c r="AN656" s="118" t="n"/>
      <c r="AO656" s="118" t="n"/>
      <c r="AP656" s="118" t="n"/>
      <c r="AQ656" s="118" t="n"/>
      <c r="AR656" s="118" t="n"/>
      <c r="AS656" s="118" t="n"/>
      <c r="AT656" s="118" t="n"/>
      <c r="AU656" s="118" t="n"/>
      <c r="AV656" s="118" t="n"/>
      <c r="AW656" s="118" t="n"/>
      <c r="AX656" s="118" t="n"/>
      <c r="AY656" s="118" t="n"/>
      <c r="AZ656" s="118" t="n"/>
      <c r="BA656" s="118" t="n"/>
      <c r="BB656" s="118" t="n"/>
      <c r="BC656" s="118" t="n"/>
      <c r="BD656" s="118" t="n"/>
      <c r="BE656" s="118" t="n"/>
      <c r="BF656" s="118" t="n"/>
      <c r="BG656" s="118" t="n"/>
      <c r="BH656" s="118" t="n"/>
      <c r="BI656" s="118" t="n"/>
      <c r="BJ656" s="118" t="n"/>
      <c r="BK656" s="118" t="n"/>
      <c r="BL656" s="118" t="n"/>
      <c r="BM656" s="118" t="n"/>
      <c r="BN656" s="118" t="n"/>
      <c r="BO656" s="118" t="n"/>
      <c r="BP656" s="118" t="n"/>
      <c r="BQ656" s="118" t="n"/>
      <c r="BR656" s="118" t="n">
        <v>1</v>
      </c>
      <c r="BS656" s="118" t="n">
        <v>1</v>
      </c>
      <c r="BT656" s="118">
        <f>COUNTIF(B656:BS656,1)</f>
        <v/>
      </c>
      <c r="BV656" s="76">
        <f>TRIM(RIGHT(A656, LEN(A656) - FIND("@", SUBSTITUTE(A656, " ", "@", LEN(A656)-LEN(SUBSTITUTE(A656," ",""))))))</f>
        <v/>
      </c>
      <c r="BW656" s="76">
        <f>TRIM(LEFT(A656,FIND(" ",A656&amp;" ")-1))</f>
        <v/>
      </c>
      <c r="BX656">
        <f>+IF(BV656=BV655,"Same","Diff")</f>
        <v/>
      </c>
      <c r="BY656">
        <f>IF(BX656="Same",IF(BW656=BW655,"same","Diff"))</f>
        <v/>
      </c>
    </row>
    <row r="657" ht="17" customHeight="1">
      <c r="A657" s="59" t="inlineStr">
        <is>
          <t>Macauley Jones</t>
        </is>
      </c>
      <c r="B657" s="117" t="n"/>
      <c r="C657" s="117" t="n"/>
      <c r="D657" s="117" t="n"/>
      <c r="E657" s="117" t="n"/>
      <c r="F657" s="117" t="n"/>
      <c r="G657" s="117" t="n"/>
      <c r="H657" s="117" t="n"/>
      <c r="I657" s="117" t="n"/>
      <c r="J657" s="118" t="n"/>
      <c r="K657" s="118" t="n"/>
      <c r="L657" s="118" t="n"/>
      <c r="M657" s="118" t="n"/>
      <c r="N657" s="118" t="n"/>
      <c r="O657" s="118" t="n"/>
      <c r="P657" s="118" t="n"/>
      <c r="Q657" s="118" t="n"/>
      <c r="R657" s="118" t="n"/>
      <c r="S657" s="118" t="n"/>
      <c r="T657" s="118" t="n"/>
      <c r="U657" s="118" t="n"/>
      <c r="V657" s="118" t="n"/>
      <c r="W657" s="118" t="n"/>
      <c r="X657" s="118" t="n"/>
      <c r="Y657" s="118" t="n"/>
      <c r="Z657" s="118" t="n"/>
      <c r="AA657" s="118" t="n"/>
      <c r="AB657" s="118" t="n"/>
      <c r="AC657" s="118" t="n"/>
      <c r="AD657" s="118" t="n"/>
      <c r="AE657" s="118" t="n"/>
      <c r="AF657" s="118" t="n"/>
      <c r="AG657" s="118" t="n"/>
      <c r="AH657" s="118" t="n"/>
      <c r="AI657" s="118" t="n"/>
      <c r="AJ657" s="118" t="n"/>
      <c r="AK657" s="118" t="n"/>
      <c r="AL657" s="118" t="n"/>
      <c r="AM657" s="118" t="n"/>
      <c r="AN657" s="118" t="n"/>
      <c r="AO657" s="118" t="n"/>
      <c r="AP657" s="118" t="n"/>
      <c r="AQ657" s="118" t="n"/>
      <c r="AR657" s="118" t="n"/>
      <c r="AS657" s="118" t="n"/>
      <c r="AT657" s="118" t="n"/>
      <c r="AU657" s="118" t="n"/>
      <c r="AV657" s="118" t="n"/>
      <c r="AW657" s="118" t="n"/>
      <c r="AX657" s="118" t="n"/>
      <c r="AY657" s="118" t="n"/>
      <c r="AZ657" s="118" t="n"/>
      <c r="BA657" s="118" t="n"/>
      <c r="BB657" s="118" t="n"/>
      <c r="BC657" s="118" t="n"/>
      <c r="BD657" s="118" t="n"/>
      <c r="BE657" s="118" t="n"/>
      <c r="BF657" s="118" t="n"/>
      <c r="BG657" s="118" t="n"/>
      <c r="BH657" s="118" t="n">
        <v>1</v>
      </c>
      <c r="BI657" s="118" t="n">
        <v>1</v>
      </c>
      <c r="BJ657" s="118" t="n">
        <v>1</v>
      </c>
      <c r="BK657" s="118" t="n">
        <v>1</v>
      </c>
      <c r="BL657" s="118" t="n">
        <v>1</v>
      </c>
      <c r="BM657" s="118" t="n">
        <v>1</v>
      </c>
      <c r="BN657" s="118" t="n">
        <v>1</v>
      </c>
      <c r="BO657" s="118" t="n">
        <v>1</v>
      </c>
      <c r="BP657" s="118" t="n">
        <v>1</v>
      </c>
      <c r="BQ657" s="118" t="n">
        <v>1</v>
      </c>
      <c r="BR657" s="118" t="n">
        <v>1</v>
      </c>
      <c r="BS657" s="118" t="n">
        <v>1</v>
      </c>
      <c r="BT657" s="118">
        <f>COUNTIF(B657:BS657,1)</f>
        <v/>
      </c>
      <c r="BV657" s="76">
        <f>TRIM(RIGHT(A657, LEN(A657) - FIND("@", SUBSTITUTE(A657, " ", "@", LEN(A657)-LEN(SUBSTITUTE(A657," ",""))))))</f>
        <v/>
      </c>
      <c r="BW657" s="76">
        <f>TRIM(LEFT(A657,FIND(" ",A657&amp;" ")-1))</f>
        <v/>
      </c>
      <c r="BX657">
        <f>+IF(BV657=BV656,"Same","Diff")</f>
        <v/>
      </c>
      <c r="BY657">
        <f>IF(BX657="Same",IF(BW657=BW656,"same","Diff"))</f>
        <v/>
      </c>
    </row>
    <row r="658" ht="17" customHeight="1">
      <c r="A658" s="59" t="inlineStr">
        <is>
          <t>Paul Jones</t>
        </is>
      </c>
      <c r="B658" s="117" t="n"/>
      <c r="C658" s="117" t="n"/>
      <c r="D658" s="117" t="n"/>
      <c r="E658" s="117" t="n"/>
      <c r="F658" s="117" t="n"/>
      <c r="G658" s="117" t="n"/>
      <c r="H658" s="117" t="n"/>
      <c r="I658" s="117" t="n"/>
      <c r="J658" s="118" t="n"/>
      <c r="K658" s="118" t="n"/>
      <c r="L658" s="118" t="n"/>
      <c r="M658" s="118" t="n"/>
      <c r="N658" s="118" t="n"/>
      <c r="O658" s="118" t="n"/>
      <c r="P658" s="118" t="n"/>
      <c r="Q658" s="118" t="n"/>
      <c r="R658" s="118" t="n"/>
      <c r="S658" s="118" t="n"/>
      <c r="T658" s="118" t="n"/>
      <c r="U658" s="118" t="n"/>
      <c r="V658" s="118" t="n">
        <v>1</v>
      </c>
      <c r="W658" s="118" t="n"/>
      <c r="X658" s="118" t="n">
        <v>1</v>
      </c>
      <c r="Y658" s="130" t="n">
        <v>1</v>
      </c>
      <c r="Z658" s="118" t="n">
        <v>1</v>
      </c>
      <c r="AA658" s="118" t="n"/>
      <c r="AB658" s="118" t="n"/>
      <c r="AC658" s="118" t="n"/>
      <c r="AD658" s="118" t="n"/>
      <c r="AE658" s="118" t="n"/>
      <c r="AF658" s="118" t="n"/>
      <c r="AG658" s="118" t="n"/>
      <c r="AH658" s="118" t="n"/>
      <c r="AI658" s="118" t="n"/>
      <c r="AJ658" s="118" t="n"/>
      <c r="AK658" s="118" t="n"/>
      <c r="AL658" s="118" t="n"/>
      <c r="AM658" s="118" t="n"/>
      <c r="AN658" s="118" t="n"/>
      <c r="AO658" s="118" t="n"/>
      <c r="AP658" s="118" t="n"/>
      <c r="AQ658" s="118" t="n"/>
      <c r="AR658" s="118" t="n"/>
      <c r="AS658" s="118" t="n"/>
      <c r="AT658" s="118" t="n"/>
      <c r="AU658" s="118" t="n"/>
      <c r="AV658" s="118" t="n"/>
      <c r="AW658" s="118" t="n"/>
      <c r="AX658" s="118" t="n"/>
      <c r="AY658" s="118" t="n"/>
      <c r="AZ658" s="118" t="n"/>
      <c r="BA658" s="118" t="n"/>
      <c r="BB658" s="118" t="n"/>
      <c r="BC658" s="118" t="n"/>
      <c r="BD658" s="118" t="n"/>
      <c r="BE658" s="118" t="n"/>
      <c r="BF658" s="118" t="n"/>
      <c r="BG658" s="118" t="n"/>
      <c r="BH658" s="118" t="n"/>
      <c r="BI658" s="118" t="n"/>
      <c r="BJ658" s="118" t="n"/>
      <c r="BK658" s="118" t="n"/>
      <c r="BL658" s="118" t="n"/>
      <c r="BM658" s="118" t="n"/>
      <c r="BN658" s="118" t="n"/>
      <c r="BO658" s="118" t="n"/>
      <c r="BP658" s="118" t="n"/>
      <c r="BQ658" s="118" t="n"/>
      <c r="BR658" s="118" t="n"/>
      <c r="BS658" s="118" t="n"/>
      <c r="BT658" s="118">
        <f>COUNTIF(B658:BS658,1)</f>
        <v/>
      </c>
      <c r="BV658" s="76">
        <f>TRIM(RIGHT(A658, LEN(A658) - FIND("@", SUBSTITUTE(A658, " ", "@", LEN(A658)-LEN(SUBSTITUTE(A658," ",""))))))</f>
        <v/>
      </c>
      <c r="BW658" s="76">
        <f>TRIM(LEFT(A658,FIND(" ",A658&amp;" ")-1))</f>
        <v/>
      </c>
      <c r="BX658">
        <f>+IF(BV658=BV657,"Same","Diff")</f>
        <v/>
      </c>
      <c r="BY658">
        <f>IF(BX658="Same",IF(BW658=BW657,"same","Diff"))</f>
        <v/>
      </c>
    </row>
    <row r="659" ht="17" customHeight="1">
      <c r="A659" s="59" t="inlineStr">
        <is>
          <t>Peter Jones</t>
        </is>
      </c>
      <c r="B659" s="117" t="n"/>
      <c r="C659" s="117" t="n"/>
      <c r="D659" s="117" t="n"/>
      <c r="E659" s="117" t="n"/>
      <c r="F659" s="117" t="n"/>
      <c r="G659" s="117" t="n"/>
      <c r="H659" s="117" t="n"/>
      <c r="I659" s="117" t="n"/>
      <c r="J659" s="118" t="n"/>
      <c r="K659" s="118" t="n"/>
      <c r="L659" s="118" t="n"/>
      <c r="M659" s="118" t="n"/>
      <c r="N659" s="118" t="n"/>
      <c r="O659" s="118" t="n"/>
      <c r="P659" s="118" t="n"/>
      <c r="Q659" s="118" t="n"/>
      <c r="R659" s="118" t="n"/>
      <c r="S659" s="118" t="n"/>
      <c r="T659" s="118" t="n"/>
      <c r="U659" s="118" t="n"/>
      <c r="V659" s="118" t="n"/>
      <c r="W659" s="118" t="n">
        <v>1</v>
      </c>
      <c r="X659" s="118" t="n">
        <v>1</v>
      </c>
      <c r="Y659" s="118" t="n">
        <v>1</v>
      </c>
      <c r="Z659" s="118" t="n">
        <v>1</v>
      </c>
      <c r="AA659" s="118" t="n"/>
      <c r="AB659" s="118" t="n"/>
      <c r="AC659" s="118" t="n"/>
      <c r="AD659" s="118" t="n"/>
      <c r="AE659" s="118" t="n"/>
      <c r="AF659" s="118" t="n"/>
      <c r="AG659" s="118" t="n"/>
      <c r="AH659" s="118" t="n"/>
      <c r="AI659" s="118" t="n"/>
      <c r="AJ659" s="118" t="n"/>
      <c r="AK659" s="118" t="n"/>
      <c r="AL659" s="118" t="n"/>
      <c r="AM659" s="118" t="n"/>
      <c r="AN659" s="118" t="n"/>
      <c r="AO659" s="118" t="n"/>
      <c r="AP659" s="118" t="n"/>
      <c r="AQ659" s="118" t="n"/>
      <c r="AR659" s="118" t="n"/>
      <c r="AS659" s="118" t="n"/>
      <c r="AT659" s="118" t="n"/>
      <c r="AU659" s="118" t="n"/>
      <c r="AV659" s="118" t="n"/>
      <c r="AW659" s="118" t="n"/>
      <c r="AX659" s="118" t="n"/>
      <c r="AY659" s="118" t="n"/>
      <c r="AZ659" s="118" t="n"/>
      <c r="BA659" s="118" t="n"/>
      <c r="BB659" s="118" t="n"/>
      <c r="BC659" s="118" t="n"/>
      <c r="BD659" s="118" t="n"/>
      <c r="BE659" s="118" t="n"/>
      <c r="BF659" s="118" t="n"/>
      <c r="BG659" s="118" t="n"/>
      <c r="BH659" s="118" t="n"/>
      <c r="BI659" s="118" t="n"/>
      <c r="BJ659" s="118" t="n"/>
      <c r="BK659" s="118" t="n"/>
      <c r="BL659" s="118" t="n"/>
      <c r="BM659" s="118" t="n"/>
      <c r="BN659" s="118" t="n"/>
      <c r="BO659" s="118" t="n"/>
      <c r="BP659" s="118" t="n"/>
      <c r="BQ659" s="118" t="n"/>
      <c r="BR659" s="118" t="n"/>
      <c r="BS659" s="118" t="n"/>
      <c r="BT659" s="118">
        <f>COUNTIF(B659:BS659,1)</f>
        <v/>
      </c>
      <c r="BV659" s="76">
        <f>TRIM(RIGHT(A659, LEN(A659) - FIND("@", SUBSTITUTE(A659, " ", "@", LEN(A659)-LEN(SUBSTITUTE(A659," ",""))))))</f>
        <v/>
      </c>
      <c r="BW659" s="76">
        <f>TRIM(LEFT(A659,FIND(" ",A659&amp;" ")-1))</f>
        <v/>
      </c>
      <c r="BX659">
        <f>+IF(BV659=BV658,"Same","Diff")</f>
        <v/>
      </c>
      <c r="BY659">
        <f>IF(BX659="Same",IF(BW659=BW658,"same","Diff"))</f>
        <v/>
      </c>
    </row>
    <row r="660" ht="17" customHeight="1">
      <c r="A660" s="60" t="inlineStr">
        <is>
          <t>Robert Jones</t>
        </is>
      </c>
      <c r="B660" s="119" t="n"/>
      <c r="C660" s="119" t="n"/>
      <c r="D660" s="119" t="n"/>
      <c r="E660" s="119" t="n"/>
      <c r="F660" s="119" t="n"/>
      <c r="G660" s="119" t="n"/>
      <c r="H660" s="119" t="n"/>
      <c r="I660" s="119" t="n"/>
      <c r="J660" s="118" t="n"/>
      <c r="K660" s="118" t="n"/>
      <c r="L660" s="118" t="n"/>
      <c r="M660" s="118" t="n"/>
      <c r="N660" s="118" t="n"/>
      <c r="O660" s="118" t="n"/>
      <c r="P660" s="118" t="n"/>
      <c r="Q660" s="118" t="n"/>
      <c r="R660" s="118" t="n"/>
      <c r="S660" s="118" t="n"/>
      <c r="T660" s="118" t="n"/>
      <c r="U660" s="118" t="n"/>
      <c r="V660" s="118" t="n"/>
      <c r="W660" s="118" t="n"/>
      <c r="X660" s="118" t="n"/>
      <c r="Y660" s="118" t="n"/>
      <c r="Z660" s="118" t="n"/>
      <c r="AA660" s="118" t="n"/>
      <c r="AB660" s="118" t="n"/>
      <c r="AC660" s="118" t="n"/>
      <c r="AD660" s="118" t="n"/>
      <c r="AE660" s="118" t="n"/>
      <c r="AF660" s="118" t="n"/>
      <c r="AG660" s="118" t="n"/>
      <c r="AH660" s="118" t="n"/>
      <c r="AI660" s="118" t="n"/>
      <c r="AJ660" s="118" t="n"/>
      <c r="AK660" s="118" t="n"/>
      <c r="AL660" s="118" t="n"/>
      <c r="AM660" s="118" t="n"/>
      <c r="AN660" s="118" t="n"/>
      <c r="AO660" s="118" t="n">
        <v>1</v>
      </c>
      <c r="AP660" s="118" t="n"/>
      <c r="AQ660" s="118" t="n"/>
      <c r="AR660" s="118" t="n"/>
      <c r="AS660" s="118" t="n"/>
      <c r="AT660" s="118" t="n"/>
      <c r="AU660" s="118" t="n"/>
      <c r="AV660" s="118" t="n">
        <v>1</v>
      </c>
      <c r="AW660" s="118" t="n"/>
      <c r="AX660" s="118" t="n"/>
      <c r="AY660" s="118" t="n"/>
      <c r="AZ660" s="118" t="n"/>
      <c r="BA660" s="118" t="n"/>
      <c r="BB660" s="118" t="n"/>
      <c r="BC660" s="118" t="n"/>
      <c r="BD660" s="118" t="n"/>
      <c r="BE660" s="118" t="n"/>
      <c r="BF660" s="118" t="n"/>
      <c r="BG660" s="118" t="n"/>
      <c r="BH660" s="118" t="n"/>
      <c r="BI660" s="118" t="n"/>
      <c r="BJ660" s="118" t="n"/>
      <c r="BK660" s="118" t="n"/>
      <c r="BL660" s="118" t="n"/>
      <c r="BM660" s="118" t="n"/>
      <c r="BN660" s="118" t="n"/>
      <c r="BO660" s="118" t="n"/>
      <c r="BP660" s="118" t="n"/>
      <c r="BQ660" s="118" t="n"/>
      <c r="BR660" s="118" t="n"/>
      <c r="BS660" s="118" t="n"/>
      <c r="BT660" s="118">
        <f>COUNTIF(B660:BS660,1)</f>
        <v/>
      </c>
      <c r="BV660" s="76">
        <f>TRIM(RIGHT(A660, LEN(A660) - FIND("@", SUBSTITUTE(A660, " ", "@", LEN(A660)-LEN(SUBSTITUTE(A660," ",""))))))</f>
        <v/>
      </c>
      <c r="BW660" s="76">
        <f>TRIM(LEFT(A660,FIND(" ",A660&amp;" ")-1))</f>
        <v/>
      </c>
      <c r="BX660">
        <f>+IF(BV660=BV659,"Same","Diff")</f>
        <v/>
      </c>
      <c r="BY660">
        <f>IF(BX660="Same",IF(BW660=BW659,"same","Diff"))</f>
        <v/>
      </c>
    </row>
    <row r="661" ht="17" customHeight="1">
      <c r="A661" s="60" t="inlineStr">
        <is>
          <t>Rodney Jones</t>
        </is>
      </c>
      <c r="B661" s="119" t="n"/>
      <c r="C661" s="119" t="n"/>
      <c r="D661" s="119" t="n"/>
      <c r="E661" s="119" t="n"/>
      <c r="F661" s="119" t="n"/>
      <c r="G661" s="119" t="n"/>
      <c r="H661" s="119" t="n"/>
      <c r="I661" s="119" t="n"/>
      <c r="J661" s="118" t="n"/>
      <c r="K661" s="118" t="n"/>
      <c r="L661" s="118" t="n"/>
      <c r="M661" s="118" t="n"/>
      <c r="N661" s="118" t="n"/>
      <c r="O661" s="118" t="n"/>
      <c r="P661" s="118" t="n"/>
      <c r="Q661" s="118" t="n"/>
      <c r="R661" s="118" t="n"/>
      <c r="S661" s="118" t="n"/>
      <c r="T661" s="118" t="n"/>
      <c r="U661" s="118" t="n"/>
      <c r="V661" s="118" t="n"/>
      <c r="W661" s="118" t="n"/>
      <c r="X661" s="118" t="n"/>
      <c r="Y661" s="118" t="n"/>
      <c r="Z661" s="118" t="n"/>
      <c r="AA661" s="118" t="n"/>
      <c r="AB661" s="118" t="n"/>
      <c r="AC661" s="118" t="n"/>
      <c r="AD661" s="118" t="n"/>
      <c r="AE661" s="118" t="n"/>
      <c r="AF661" s="118" t="n"/>
      <c r="AG661" s="118" t="n"/>
      <c r="AH661" s="118" t="n">
        <v>1</v>
      </c>
      <c r="AI661" s="118" t="n"/>
      <c r="AJ661" s="118" t="n"/>
      <c r="AK661" s="118" t="n"/>
      <c r="AL661" s="118" t="n"/>
      <c r="AM661" s="118" t="n"/>
      <c r="AN661" s="118" t="n"/>
      <c r="AO661" s="118" t="n"/>
      <c r="AP661" s="118" t="n"/>
      <c r="AQ661" s="118" t="n"/>
      <c r="AR661" s="118" t="n"/>
      <c r="AS661" s="118" t="n"/>
      <c r="AT661" s="118" t="n"/>
      <c r="AU661" s="118" t="n"/>
      <c r="AV661" s="118" t="n"/>
      <c r="AW661" s="118" t="n"/>
      <c r="AX661" s="118" t="n"/>
      <c r="AY661" s="118" t="n"/>
      <c r="AZ661" s="118" t="n"/>
      <c r="BA661" s="118" t="n"/>
      <c r="BB661" s="118" t="n"/>
      <c r="BC661" s="118" t="n"/>
      <c r="BD661" s="118" t="n"/>
      <c r="BE661" s="118" t="n"/>
      <c r="BF661" s="118" t="n"/>
      <c r="BG661" s="118" t="n"/>
      <c r="BH661" s="118" t="n"/>
      <c r="BI661" s="118" t="n"/>
      <c r="BJ661" s="118" t="n"/>
      <c r="BK661" s="118" t="n"/>
      <c r="BL661" s="118" t="n"/>
      <c r="BM661" s="118" t="n"/>
      <c r="BN661" s="118" t="n"/>
      <c r="BO661" s="118" t="n"/>
      <c r="BP661" s="118" t="n"/>
      <c r="BQ661" s="118" t="n"/>
      <c r="BR661" s="118" t="n"/>
      <c r="BS661" s="118" t="n"/>
      <c r="BT661" s="118">
        <f>COUNTIF(B661:BS661,1)</f>
        <v/>
      </c>
      <c r="BV661" s="76">
        <f>TRIM(RIGHT(A661, LEN(A661) - FIND("@", SUBSTITUTE(A661, " ", "@", LEN(A661)-LEN(SUBSTITUTE(A661," ",""))))))</f>
        <v/>
      </c>
      <c r="BW661" s="76">
        <f>TRIM(LEFT(A661,FIND(" ",A661&amp;" ")-1))</f>
        <v/>
      </c>
      <c r="BX661">
        <f>+IF(BV661=BV660,"Same","Diff")</f>
        <v/>
      </c>
      <c r="BY661">
        <f>IF(BX661="Same",IF(BW661=BW660,"same","Diff"))</f>
        <v/>
      </c>
    </row>
    <row r="662" ht="17" customHeight="1">
      <c r="A662" s="60" t="inlineStr">
        <is>
          <t>Graham Jonsson</t>
        </is>
      </c>
      <c r="B662" s="119" t="n"/>
      <c r="C662" s="119" t="n"/>
      <c r="D662" s="119" t="n"/>
      <c r="E662" s="119" t="n"/>
      <c r="F662" s="119" t="n"/>
      <c r="G662" s="119" t="n"/>
      <c r="H662" s="119" t="n"/>
      <c r="I662" s="119" t="n"/>
      <c r="J662" s="118" t="n"/>
      <c r="K662" s="118" t="n"/>
      <c r="L662" s="118" t="n"/>
      <c r="M662" s="118" t="n"/>
      <c r="N662" s="118" t="n"/>
      <c r="O662" s="118" t="n"/>
      <c r="P662" s="118" t="n"/>
      <c r="Q662" s="118" t="n"/>
      <c r="R662" s="118" t="n"/>
      <c r="S662" s="118" t="n"/>
      <c r="T662" s="118" t="n"/>
      <c r="U662" s="118" t="n"/>
      <c r="V662" s="118" t="n"/>
      <c r="W662" s="118" t="n"/>
      <c r="X662" s="118" t="n"/>
      <c r="Y662" s="118" t="n"/>
      <c r="Z662" s="118" t="n"/>
      <c r="AA662" s="118" t="n"/>
      <c r="AB662" s="118" t="n"/>
      <c r="AC662" s="118" t="n"/>
      <c r="AD662" s="118" t="n"/>
      <c r="AE662" s="118" t="n"/>
      <c r="AF662" s="118" t="n">
        <v>1</v>
      </c>
      <c r="AG662" s="118" t="n">
        <v>1</v>
      </c>
      <c r="AH662" s="118" t="n"/>
      <c r="AI662" s="118" t="n"/>
      <c r="AJ662" s="118" t="n"/>
      <c r="AK662" s="118" t="n"/>
      <c r="AL662" s="118" t="n"/>
      <c r="AM662" s="118" t="n"/>
      <c r="AN662" s="118" t="n"/>
      <c r="AO662" s="118" t="n"/>
      <c r="AP662" s="118" t="n"/>
      <c r="AQ662" s="118" t="n"/>
      <c r="AR662" s="118" t="n"/>
      <c r="AS662" s="118" t="n"/>
      <c r="AT662" s="118" t="n"/>
      <c r="AU662" s="118" t="n"/>
      <c r="AV662" s="118" t="n"/>
      <c r="AW662" s="118" t="n"/>
      <c r="AX662" s="118" t="n"/>
      <c r="AY662" s="118" t="n"/>
      <c r="AZ662" s="118" t="n"/>
      <c r="BA662" s="118" t="n"/>
      <c r="BB662" s="118" t="n"/>
      <c r="BC662" s="118" t="n"/>
      <c r="BD662" s="118" t="n"/>
      <c r="BE662" s="118" t="n"/>
      <c r="BF662" s="118" t="n"/>
      <c r="BG662" s="118" t="n"/>
      <c r="BH662" s="118" t="n"/>
      <c r="BI662" s="118" t="n"/>
      <c r="BJ662" s="118" t="n"/>
      <c r="BK662" s="118" t="n"/>
      <c r="BL662" s="118" t="n"/>
      <c r="BM662" s="118" t="n"/>
      <c r="BN662" s="118" t="n"/>
      <c r="BO662" s="118" t="n"/>
      <c r="BP662" s="118" t="n"/>
      <c r="BQ662" s="118" t="n"/>
      <c r="BR662" s="118" t="n"/>
      <c r="BS662" s="118" t="n"/>
      <c r="BT662" s="118">
        <f>COUNTIF(B662:BS662,1)</f>
        <v/>
      </c>
      <c r="BV662" s="76">
        <f>TRIM(RIGHT(A662, LEN(A662) - FIND("@", SUBSTITUTE(A662, " ", "@", LEN(A662)-LEN(SUBSTITUTE(A662," ",""))))))</f>
        <v/>
      </c>
      <c r="BW662" s="76">
        <f>TRIM(LEFT(A662,FIND(" ",A662&amp;" ")-1))</f>
        <v/>
      </c>
      <c r="BX662">
        <f>+IF(BV662=BV661,"Same","Diff")</f>
        <v/>
      </c>
      <c r="BY662">
        <f>IF(BX662="Same",IF(BW662=BW661,"same","Diff"))</f>
        <v/>
      </c>
    </row>
    <row r="663" ht="17" customHeight="1">
      <c r="A663" s="59" t="inlineStr">
        <is>
          <t>Warren Jonsson</t>
        </is>
      </c>
      <c r="B663" s="117" t="n"/>
      <c r="C663" s="117" t="n"/>
      <c r="D663" s="117" t="n"/>
      <c r="E663" s="117" t="n"/>
      <c r="F663" s="117" t="n"/>
      <c r="G663" s="117" t="n"/>
      <c r="H663" s="117" t="n"/>
      <c r="I663" s="117" t="n"/>
      <c r="J663" s="118" t="n"/>
      <c r="K663" s="118" t="n"/>
      <c r="L663" s="118" t="n"/>
      <c r="M663" s="118" t="n"/>
      <c r="N663" s="118" t="n"/>
      <c r="O663" s="118" t="n"/>
      <c r="P663" s="118" t="n"/>
      <c r="Q663" s="118" t="n"/>
      <c r="R663" s="118" t="n"/>
      <c r="S663" s="118" t="n"/>
      <c r="T663" s="118" t="n"/>
      <c r="U663" s="118" t="n"/>
      <c r="V663" s="118" t="n"/>
      <c r="W663" s="118" t="n"/>
      <c r="X663" s="118" t="n"/>
      <c r="Y663" s="118" t="n"/>
      <c r="Z663" s="118" t="n"/>
      <c r="AA663" s="118" t="n"/>
      <c r="AB663" s="118" t="n"/>
      <c r="AC663" s="118" t="n"/>
      <c r="AD663" s="118" t="n"/>
      <c r="AE663" s="118" t="n"/>
      <c r="AF663" s="118" t="n"/>
      <c r="AG663" s="118" t="n">
        <v>1</v>
      </c>
      <c r="AH663" s="118" t="n">
        <v>1</v>
      </c>
      <c r="AI663" s="118" t="n">
        <v>1</v>
      </c>
      <c r="AJ663" s="118" t="n"/>
      <c r="AK663" s="118" t="n"/>
      <c r="AL663" s="118" t="n"/>
      <c r="AM663" s="118" t="n"/>
      <c r="AN663" s="118" t="n"/>
      <c r="AO663" s="118" t="n"/>
      <c r="AP663" s="118" t="n"/>
      <c r="AQ663" s="118" t="n"/>
      <c r="AR663" s="118" t="n"/>
      <c r="AS663" s="118" t="n"/>
      <c r="AT663" s="118" t="n"/>
      <c r="AU663" s="118" t="n"/>
      <c r="AV663" s="118" t="n"/>
      <c r="AW663" s="118" t="n"/>
      <c r="AX663" s="118" t="n"/>
      <c r="AY663" s="118" t="n"/>
      <c r="AZ663" s="118" t="n"/>
      <c r="BA663" s="118" t="n"/>
      <c r="BB663" s="118" t="n"/>
      <c r="BC663" s="118" t="n"/>
      <c r="BD663" s="118" t="n"/>
      <c r="BE663" s="118" t="n"/>
      <c r="BF663" s="118" t="n"/>
      <c r="BG663" s="118" t="n"/>
      <c r="BH663" s="118" t="n"/>
      <c r="BI663" s="118" t="n"/>
      <c r="BJ663" s="118" t="n"/>
      <c r="BK663" s="118" t="n"/>
      <c r="BL663" s="118" t="n"/>
      <c r="BM663" s="118" t="n"/>
      <c r="BN663" s="118" t="n"/>
      <c r="BO663" s="118" t="n"/>
      <c r="BP663" s="118" t="n"/>
      <c r="BQ663" s="118" t="n"/>
      <c r="BR663" s="118" t="n"/>
      <c r="BS663" s="118" t="n"/>
      <c r="BT663" s="118">
        <f>COUNTIF(B663:BS663,1)</f>
        <v/>
      </c>
      <c r="BV663" s="76">
        <f>TRIM(RIGHT(A663, LEN(A663) - FIND("@", SUBSTITUTE(A663, " ", "@", LEN(A663)-LEN(SUBSTITUTE(A663," ",""))))))</f>
        <v/>
      </c>
      <c r="BW663" s="76">
        <f>TRIM(LEFT(A663,FIND(" ",A663&amp;" ")-1))</f>
        <v/>
      </c>
      <c r="BX663">
        <f>+IF(BV663=BV662,"Same","Diff")</f>
        <v/>
      </c>
      <c r="BY663">
        <f>IF(BX663="Same",IF(BW663=BW662,"same","Diff"))</f>
        <v/>
      </c>
    </row>
    <row r="664" ht="17" customHeight="1">
      <c r="A664" s="59" t="inlineStr">
        <is>
          <t>Mike Kable</t>
        </is>
      </c>
      <c r="B664" s="117" t="n"/>
      <c r="C664" s="117" t="n"/>
      <c r="D664" s="117" t="n"/>
      <c r="E664" s="117" t="n"/>
      <c r="F664" s="117" t="n"/>
      <c r="G664" s="117" t="n"/>
      <c r="H664" s="117" t="n"/>
      <c r="I664" s="117" t="n">
        <v>1</v>
      </c>
      <c r="J664" s="118" t="n">
        <v>1</v>
      </c>
      <c r="K664" s="118" t="n">
        <v>1</v>
      </c>
      <c r="L664" s="118" t="n">
        <v>1</v>
      </c>
      <c r="M664" s="118" t="n">
        <v>1</v>
      </c>
      <c r="N664" s="118" t="n"/>
      <c r="O664" s="118" t="n"/>
      <c r="P664" s="118" t="n"/>
      <c r="Q664" s="118" t="n"/>
      <c r="R664" s="118" t="n"/>
      <c r="S664" s="118" t="n"/>
      <c r="T664" s="118" t="n"/>
      <c r="U664" s="118" t="n"/>
      <c r="V664" s="118" t="n"/>
      <c r="W664" s="118" t="n"/>
      <c r="X664" s="118" t="n"/>
      <c r="Y664" s="118" t="n"/>
      <c r="Z664" s="118" t="n"/>
      <c r="AA664" s="118" t="n"/>
      <c r="AB664" s="118" t="n"/>
      <c r="AC664" s="118" t="n"/>
      <c r="AD664" s="118" t="n"/>
      <c r="AE664" s="118" t="n"/>
      <c r="AF664" s="118" t="n"/>
      <c r="AG664" s="118" t="n"/>
      <c r="AH664" s="118" t="n"/>
      <c r="AI664" s="118" t="n"/>
      <c r="AJ664" s="118" t="n"/>
      <c r="AK664" s="118" t="n"/>
      <c r="AL664" s="118" t="n"/>
      <c r="AM664" s="118" t="n"/>
      <c r="AN664" s="118" t="n"/>
      <c r="AO664" s="118" t="n"/>
      <c r="AP664" s="118" t="n"/>
      <c r="AQ664" s="118" t="n"/>
      <c r="AR664" s="118" t="n"/>
      <c r="AS664" s="118" t="n"/>
      <c r="AT664" s="118" t="n"/>
      <c r="AU664" s="118" t="n"/>
      <c r="AV664" s="118" t="n"/>
      <c r="AW664" s="118" t="n"/>
      <c r="AX664" s="118" t="n"/>
      <c r="AY664" s="118" t="n"/>
      <c r="AZ664" s="118" t="n"/>
      <c r="BA664" s="118" t="n"/>
      <c r="BB664" s="118" t="n"/>
      <c r="BC664" s="118" t="n"/>
      <c r="BD664" s="118" t="n"/>
      <c r="BE664" s="118" t="n"/>
      <c r="BF664" s="118" t="n"/>
      <c r="BG664" s="118" t="n"/>
      <c r="BH664" s="118" t="n"/>
      <c r="BI664" s="118" t="n"/>
      <c r="BJ664" s="118" t="n"/>
      <c r="BK664" s="118" t="n"/>
      <c r="BL664" s="118" t="n"/>
      <c r="BM664" s="118" t="n"/>
      <c r="BN664" s="118" t="n"/>
      <c r="BO664" s="118" t="n"/>
      <c r="BP664" s="118" t="n"/>
      <c r="BQ664" s="118" t="n"/>
      <c r="BR664" s="118" t="n"/>
      <c r="BS664" s="118" t="n"/>
      <c r="BT664" s="118">
        <f>COUNTIF(B664:BS664,1)</f>
        <v/>
      </c>
      <c r="BV664" s="76">
        <f>TRIM(RIGHT(A664, LEN(A664) - FIND("@", SUBSTITUTE(A664, " ", "@", LEN(A664)-LEN(SUBSTITUTE(A664," ",""))))))</f>
        <v/>
      </c>
      <c r="BW664" s="76">
        <f>TRIM(LEFT(A664,FIND(" ",A664&amp;" ")-1))</f>
        <v/>
      </c>
      <c r="BX664">
        <f>+IF(BV664=BV663,"Same","Diff")</f>
        <v/>
      </c>
      <c r="BY664">
        <f>IF(BX664="Same",IF(BW664=BW663,"same","Diff"))</f>
        <v/>
      </c>
    </row>
    <row r="665" ht="17" customHeight="1">
      <c r="A665" s="59" t="inlineStr">
        <is>
          <t>Ray Kaleda</t>
        </is>
      </c>
      <c r="B665" s="117" t="n"/>
      <c r="C665" s="117" t="n"/>
      <c r="D665" s="117" t="n"/>
      <c r="E665" s="117" t="n"/>
      <c r="F665" s="117" t="n">
        <v>1</v>
      </c>
      <c r="G665" s="117" t="n">
        <v>1</v>
      </c>
      <c r="H665" s="117" t="n"/>
      <c r="I665" s="117" t="n"/>
      <c r="J665" s="118" t="n"/>
      <c r="K665" s="118" t="n"/>
      <c r="L665" s="118" t="n">
        <v>1</v>
      </c>
      <c r="M665" s="118" t="n">
        <v>1</v>
      </c>
      <c r="N665" s="118" t="n">
        <v>1</v>
      </c>
      <c r="O665" s="118" t="n"/>
      <c r="P665" s="118" t="n"/>
      <c r="Q665" s="118" t="n"/>
      <c r="R665" s="118" t="n"/>
      <c r="S665" s="118" t="n"/>
      <c r="T665" s="118" t="n"/>
      <c r="U665" s="118" t="n"/>
      <c r="V665" s="118" t="n"/>
      <c r="W665" s="118" t="n"/>
      <c r="X665" s="118" t="n"/>
      <c r="Y665" s="118" t="n"/>
      <c r="Z665" s="118" t="n"/>
      <c r="AA665" s="118" t="n"/>
      <c r="AB665" s="118" t="n"/>
      <c r="AC665" s="118" t="n"/>
      <c r="AD665" s="118" t="n"/>
      <c r="AE665" s="118" t="n"/>
      <c r="AF665" s="118" t="n"/>
      <c r="AG665" s="118" t="n"/>
      <c r="AH665" s="118" t="n"/>
      <c r="AI665" s="118" t="n"/>
      <c r="AJ665" s="118" t="n"/>
      <c r="AK665" s="118" t="n"/>
      <c r="AL665" s="118" t="n"/>
      <c r="AM665" s="118" t="n"/>
      <c r="AN665" s="118" t="n"/>
      <c r="AO665" s="118" t="n"/>
      <c r="AP665" s="118" t="n"/>
      <c r="AQ665" s="118" t="n"/>
      <c r="AR665" s="118" t="n"/>
      <c r="AS665" s="118" t="n"/>
      <c r="AT665" s="118" t="n"/>
      <c r="AU665" s="118" t="n"/>
      <c r="AV665" s="118" t="n"/>
      <c r="AW665" s="118" t="n"/>
      <c r="AX665" s="118" t="n"/>
      <c r="AY665" s="118" t="n"/>
      <c r="AZ665" s="118" t="n"/>
      <c r="BA665" s="118" t="n"/>
      <c r="BB665" s="118" t="n"/>
      <c r="BC665" s="118" t="n"/>
      <c r="BD665" s="118" t="n"/>
      <c r="BE665" s="118" t="n"/>
      <c r="BF665" s="118" t="n"/>
      <c r="BG665" s="118" t="n"/>
      <c r="BH665" s="118" t="n"/>
      <c r="BI665" s="118" t="n"/>
      <c r="BJ665" s="118" t="n"/>
      <c r="BK665" s="118" t="n"/>
      <c r="BL665" s="118" t="n"/>
      <c r="BM665" s="118" t="n"/>
      <c r="BN665" s="118" t="n"/>
      <c r="BO665" s="118" t="n"/>
      <c r="BP665" s="118" t="n"/>
      <c r="BQ665" s="118" t="n"/>
      <c r="BR665" s="118" t="n"/>
      <c r="BS665" s="118" t="n"/>
      <c r="BT665" s="118">
        <f>COUNTIF(B665:BS665,1)</f>
        <v/>
      </c>
      <c r="BV665" s="76">
        <f>TRIM(RIGHT(A665, LEN(A665) - FIND("@", SUBSTITUTE(A665, " ", "@", LEN(A665)-LEN(SUBSTITUTE(A665," ",""))))))</f>
        <v/>
      </c>
      <c r="BW665" s="76">
        <f>TRIM(LEFT(A665,FIND(" ",A665&amp;" ")-1))</f>
        <v/>
      </c>
      <c r="BX665">
        <f>+IF(BV665=BV664,"Same","Diff")</f>
        <v/>
      </c>
      <c r="BY665">
        <f>IF(BX665="Same",IF(BW665=BW664,"same","Diff"))</f>
        <v/>
      </c>
    </row>
    <row r="666" ht="17" customHeight="1">
      <c r="A666" s="59" t="inlineStr">
        <is>
          <t>Adam Kaplan</t>
        </is>
      </c>
      <c r="B666" s="117" t="n"/>
      <c r="C666" s="117" t="n"/>
      <c r="D666" s="117" t="n"/>
      <c r="E666" s="117" t="n"/>
      <c r="F666" s="117" t="n"/>
      <c r="G666" s="117" t="n"/>
      <c r="H666" s="117" t="n"/>
      <c r="I666" s="117" t="n"/>
      <c r="J666" s="118" t="n"/>
      <c r="K666" s="118" t="n"/>
      <c r="L666" s="118" t="n"/>
      <c r="M666" s="118" t="n"/>
      <c r="N666" s="118" t="n"/>
      <c r="O666" s="118" t="n"/>
      <c r="P666" s="118" t="n"/>
      <c r="Q666" s="118" t="n"/>
      <c r="R666" s="118" t="n"/>
      <c r="S666" s="118" t="n"/>
      <c r="T666" s="118" t="n"/>
      <c r="U666" s="118" t="n"/>
      <c r="V666" s="118" t="n"/>
      <c r="W666" s="118" t="n"/>
      <c r="X666" s="118" t="n"/>
      <c r="Y666" s="118" t="n"/>
      <c r="Z666" s="118" t="n"/>
      <c r="AA666" s="118" t="n"/>
      <c r="AB666" s="118" t="n"/>
      <c r="AC666" s="118" t="n"/>
      <c r="AD666" s="118" t="n"/>
      <c r="AE666" s="118" t="n"/>
      <c r="AF666" s="118" t="n"/>
      <c r="AG666" s="118" t="n"/>
      <c r="AH666" s="118" t="n"/>
      <c r="AI666" s="118" t="n"/>
      <c r="AJ666" s="118" t="n"/>
      <c r="AK666" s="118" t="n"/>
      <c r="AL666" s="118" t="n">
        <v>1</v>
      </c>
      <c r="AM666" s="118" t="n"/>
      <c r="AN666" s="118" t="n"/>
      <c r="AO666" s="118" t="n"/>
      <c r="AP666" s="118" t="n"/>
      <c r="AQ666" s="118" t="n"/>
      <c r="AR666" s="118" t="n"/>
      <c r="AS666" s="118" t="n"/>
      <c r="AT666" s="118" t="n"/>
      <c r="AU666" s="118" t="n"/>
      <c r="AV666" s="118" t="n"/>
      <c r="AW666" s="118" t="n"/>
      <c r="AX666" s="118" t="n"/>
      <c r="AY666" s="118" t="n"/>
      <c r="AZ666" s="118" t="n"/>
      <c r="BA666" s="118" t="n"/>
      <c r="BB666" s="118" t="n"/>
      <c r="BC666" s="118" t="n"/>
      <c r="BD666" s="118" t="n"/>
      <c r="BE666" s="118" t="n"/>
      <c r="BF666" s="118" t="n"/>
      <c r="BG666" s="118" t="n"/>
      <c r="BH666" s="118" t="n"/>
      <c r="BI666" s="118" t="n"/>
      <c r="BJ666" s="118" t="n"/>
      <c r="BK666" s="118" t="n"/>
      <c r="BL666" s="118" t="n"/>
      <c r="BM666" s="118" t="n"/>
      <c r="BN666" s="118" t="n"/>
      <c r="BO666" s="118" t="n"/>
      <c r="BP666" s="118" t="n"/>
      <c r="BQ666" s="118" t="n"/>
      <c r="BR666" s="118" t="n"/>
      <c r="BS666" s="118" t="n"/>
      <c r="BT666" s="118">
        <f>COUNTIF(B666:BS666,1)</f>
        <v/>
      </c>
      <c r="BV666" s="76">
        <f>TRIM(RIGHT(A666, LEN(A666) - FIND("@", SUBSTITUTE(A666, " ", "@", LEN(A666)-LEN(SUBSTITUTE(A666," ",""))))))</f>
        <v/>
      </c>
      <c r="BW666" s="76">
        <f>TRIM(LEFT(A666,FIND(" ",A666&amp;" ")-1))</f>
        <v/>
      </c>
      <c r="BX666">
        <f>+IF(BV666=BV665,"Same","Diff")</f>
        <v/>
      </c>
      <c r="BY666">
        <f>IF(BX666="Same",IF(BW666=BW665,"same","Diff"))</f>
        <v/>
      </c>
    </row>
    <row r="667" ht="17" customHeight="1">
      <c r="A667" s="59" t="inlineStr">
        <is>
          <t>Yoshimi Katayama</t>
        </is>
      </c>
      <c r="B667" s="117" t="n"/>
      <c r="C667" s="117" t="n"/>
      <c r="D667" s="117" t="n"/>
      <c r="E667" s="117" t="n"/>
      <c r="F667" s="117" t="n"/>
      <c r="G667" s="117" t="n"/>
      <c r="H667" s="117" t="n"/>
      <c r="I667" s="117" t="n"/>
      <c r="J667" s="118" t="n"/>
      <c r="K667" s="118" t="n"/>
      <c r="L667" s="118" t="n"/>
      <c r="M667" s="118" t="n"/>
      <c r="N667" s="118" t="n"/>
      <c r="O667" s="118" t="n"/>
      <c r="P667" s="118" t="n"/>
      <c r="Q667" s="118" t="n"/>
      <c r="R667" s="118" t="n"/>
      <c r="S667" s="118" t="n">
        <v>1</v>
      </c>
      <c r="T667" s="118" t="n"/>
      <c r="U667" s="118" t="n"/>
      <c r="V667" s="118" t="n"/>
      <c r="W667" s="118" t="n"/>
      <c r="X667" s="118" t="n">
        <v>1</v>
      </c>
      <c r="Y667" s="118" t="n">
        <v>1</v>
      </c>
      <c r="Z667" s="118" t="n"/>
      <c r="AA667" s="118" t="n"/>
      <c r="AB667" s="118" t="n"/>
      <c r="AC667" s="118" t="n"/>
      <c r="AD667" s="118" t="n"/>
      <c r="AE667" s="118" t="n"/>
      <c r="AF667" s="118" t="n"/>
      <c r="AG667" s="118" t="n"/>
      <c r="AH667" s="118" t="n"/>
      <c r="AI667" s="118" t="n"/>
      <c r="AJ667" s="118" t="n"/>
      <c r="AK667" s="118" t="n"/>
      <c r="AL667" s="118" t="n"/>
      <c r="AM667" s="118" t="n"/>
      <c r="AN667" s="118" t="n"/>
      <c r="AO667" s="118" t="n"/>
      <c r="AP667" s="118" t="n"/>
      <c r="AQ667" s="118" t="n"/>
      <c r="AR667" s="118" t="n"/>
      <c r="AS667" s="118" t="n"/>
      <c r="AT667" s="118" t="n"/>
      <c r="AU667" s="118" t="n"/>
      <c r="AV667" s="118" t="n"/>
      <c r="AW667" s="118" t="n"/>
      <c r="AX667" s="118" t="n"/>
      <c r="AY667" s="118" t="n"/>
      <c r="AZ667" s="118" t="n"/>
      <c r="BA667" s="118" t="n"/>
      <c r="BB667" s="118" t="n"/>
      <c r="BC667" s="118" t="n"/>
      <c r="BD667" s="118" t="n"/>
      <c r="BE667" s="118" t="n"/>
      <c r="BF667" s="118" t="n"/>
      <c r="BG667" s="118" t="n"/>
      <c r="BH667" s="118" t="n"/>
      <c r="BI667" s="118" t="n"/>
      <c r="BJ667" s="118" t="n"/>
      <c r="BK667" s="118" t="n"/>
      <c r="BL667" s="118" t="n"/>
      <c r="BM667" s="118" t="n"/>
      <c r="BN667" s="118" t="n"/>
      <c r="BO667" s="118" t="n"/>
      <c r="BP667" s="118" t="n"/>
      <c r="BQ667" s="118" t="n"/>
      <c r="BR667" s="118" t="n"/>
      <c r="BS667" s="118" t="n"/>
      <c r="BT667" s="118">
        <f>COUNTIF(B667:BS667,1)</f>
        <v/>
      </c>
      <c r="BV667" s="76">
        <f>TRIM(RIGHT(A667, LEN(A667) - FIND("@", SUBSTITUTE(A667, " ", "@", LEN(A667)-LEN(SUBSTITUTE(A667," ",""))))))</f>
        <v/>
      </c>
      <c r="BW667" s="76">
        <f>TRIM(LEFT(A667,FIND(" ",A667&amp;" ")-1))</f>
        <v/>
      </c>
      <c r="BX667">
        <f>+IF(BV667=BV666,"Same","Diff")</f>
        <v/>
      </c>
      <c r="BY667">
        <f>IF(BX667="Same",IF(BW667=BW666,"same","Diff"))</f>
        <v/>
      </c>
    </row>
    <row r="668" ht="17" customHeight="1">
      <c r="A668" s="60" t="inlineStr">
        <is>
          <t>Tony Kavanagh</t>
        </is>
      </c>
      <c r="B668" s="119" t="n"/>
      <c r="C668" s="119" t="n"/>
      <c r="D668" s="119" t="n"/>
      <c r="E668" s="119" t="n"/>
      <c r="F668" s="119" t="n"/>
      <c r="G668" s="119" t="n">
        <v>1</v>
      </c>
      <c r="H668" s="119" t="n"/>
      <c r="I668" s="119" t="n"/>
      <c r="J668" s="118" t="n"/>
      <c r="K668" s="118" t="n"/>
      <c r="L668" s="118" t="n"/>
      <c r="M668" s="118" t="n"/>
      <c r="N668" s="118" t="n"/>
      <c r="O668" s="118" t="n"/>
      <c r="P668" s="118" t="n"/>
      <c r="Q668" s="118" t="n"/>
      <c r="R668" s="118" t="n"/>
      <c r="S668" s="118" t="n"/>
      <c r="T668" s="118" t="n"/>
      <c r="U668" s="118" t="n"/>
      <c r="V668" s="118" t="n"/>
      <c r="W668" s="118" t="n"/>
      <c r="X668" s="118" t="n"/>
      <c r="Y668" s="118" t="n"/>
      <c r="Z668" s="118" t="n"/>
      <c r="AA668" s="118" t="n"/>
      <c r="AB668" s="118" t="n"/>
      <c r="AC668" s="118" t="n"/>
      <c r="AD668" s="118" t="n"/>
      <c r="AE668" s="118" t="n"/>
      <c r="AF668" s="118" t="n"/>
      <c r="AG668" s="118" t="n"/>
      <c r="AH668" s="118" t="n"/>
      <c r="AI668" s="118" t="n"/>
      <c r="AJ668" s="118" t="n"/>
      <c r="AK668" s="118" t="n"/>
      <c r="AL668" s="118" t="n"/>
      <c r="AM668" s="118" t="n"/>
      <c r="AN668" s="118" t="n"/>
      <c r="AO668" s="118" t="n"/>
      <c r="AP668" s="118" t="n"/>
      <c r="AQ668" s="118" t="n"/>
      <c r="AR668" s="118" t="n"/>
      <c r="AS668" s="118" t="n"/>
      <c r="AT668" s="118" t="n"/>
      <c r="AU668" s="118" t="n"/>
      <c r="AV668" s="118" t="n"/>
      <c r="AW668" s="118" t="n"/>
      <c r="AX668" s="118" t="n"/>
      <c r="AY668" s="118" t="n"/>
      <c r="AZ668" s="118" t="n"/>
      <c r="BA668" s="118" t="n"/>
      <c r="BB668" s="118" t="n"/>
      <c r="BC668" s="118" t="n"/>
      <c r="BD668" s="118" t="n"/>
      <c r="BE668" s="118" t="n"/>
      <c r="BF668" s="118" t="n"/>
      <c r="BG668" s="118" t="n"/>
      <c r="BH668" s="118" t="n"/>
      <c r="BI668" s="118" t="n"/>
      <c r="BJ668" s="118" t="n"/>
      <c r="BK668" s="118" t="n"/>
      <c r="BL668" s="118" t="n"/>
      <c r="BM668" s="118" t="n"/>
      <c r="BN668" s="118" t="n"/>
      <c r="BO668" s="118" t="n"/>
      <c r="BP668" s="118" t="n"/>
      <c r="BQ668" s="118" t="n"/>
      <c r="BR668" s="118" t="n"/>
      <c r="BS668" s="118" t="n"/>
      <c r="BT668" s="118">
        <f>COUNTIF(B668:BS668,1)</f>
        <v/>
      </c>
      <c r="BV668" s="76">
        <f>TRIM(RIGHT(A668, LEN(A668) - FIND("@", SUBSTITUTE(A668, " ", "@", LEN(A668)-LEN(SUBSTITUTE(A668," ",""))))))</f>
        <v/>
      </c>
      <c r="BW668" s="76">
        <f>TRIM(LEFT(A668,FIND(" ",A668&amp;" ")-1))</f>
        <v/>
      </c>
      <c r="BX668">
        <f>+IF(BV668=BV667,"Same","Diff")</f>
        <v/>
      </c>
      <c r="BY668">
        <f>IF(BX668="Same",IF(BW668=BW667,"same","Diff"))</f>
        <v/>
      </c>
    </row>
    <row r="669" ht="17" customHeight="1">
      <c r="A669" s="59" t="inlineStr">
        <is>
          <t>Tony Kavich</t>
        </is>
      </c>
      <c r="B669" s="117" t="n"/>
      <c r="C669" s="117" t="n"/>
      <c r="D669" s="117" t="n"/>
      <c r="E669" s="117" t="n"/>
      <c r="F669" s="117" t="n"/>
      <c r="G669" s="117" t="n"/>
      <c r="H669" s="117" t="n"/>
      <c r="I669" s="117" t="n"/>
      <c r="J669" s="118" t="n"/>
      <c r="K669" s="118" t="n"/>
      <c r="L669" s="118" t="n"/>
      <c r="M669" s="118" t="n"/>
      <c r="N669" s="118" t="n"/>
      <c r="O669" s="118" t="n"/>
      <c r="P669" s="118" t="n"/>
      <c r="Q669" s="118" t="n"/>
      <c r="R669" s="118" t="n"/>
      <c r="S669" s="118" t="n"/>
      <c r="T669" s="118" t="n"/>
      <c r="U669" s="118" t="n"/>
      <c r="V669" s="118" t="n"/>
      <c r="W669" s="118" t="n"/>
      <c r="X669" s="118" t="n">
        <v>1</v>
      </c>
      <c r="Y669" s="130" t="n">
        <v>1</v>
      </c>
      <c r="Z669" s="118" t="n">
        <v>1</v>
      </c>
      <c r="AA669" s="118" t="n">
        <v>1</v>
      </c>
      <c r="AB669" s="118" t="n">
        <v>1</v>
      </c>
      <c r="AC669" s="118" t="n">
        <v>1</v>
      </c>
      <c r="AD669" s="118" t="n"/>
      <c r="AE669" s="118" t="n"/>
      <c r="AF669" s="118" t="n"/>
      <c r="AG669" s="118" t="n"/>
      <c r="AH669" s="118" t="n"/>
      <c r="AI669" s="118" t="n"/>
      <c r="AJ669" s="118" t="n"/>
      <c r="AK669" s="118" t="n"/>
      <c r="AL669" s="118" t="n"/>
      <c r="AM669" s="118" t="n"/>
      <c r="AN669" s="118" t="n"/>
      <c r="AO669" s="118" t="n"/>
      <c r="AP669" s="118" t="n"/>
      <c r="AQ669" s="118" t="n"/>
      <c r="AR669" s="118" t="n"/>
      <c r="AS669" s="118" t="n"/>
      <c r="AT669" s="118" t="n"/>
      <c r="AU669" s="118" t="n"/>
      <c r="AV669" s="118" t="n"/>
      <c r="AW669" s="118" t="n"/>
      <c r="AX669" s="118" t="n"/>
      <c r="AY669" s="118" t="n"/>
      <c r="AZ669" s="118" t="n"/>
      <c r="BA669" s="118" t="n"/>
      <c r="BB669" s="118" t="n"/>
      <c r="BC669" s="118" t="n"/>
      <c r="BD669" s="118" t="n"/>
      <c r="BE669" s="118" t="n"/>
      <c r="BF669" s="118" t="n"/>
      <c r="BG669" s="118" t="n"/>
      <c r="BH669" s="118" t="n"/>
      <c r="BI669" s="118" t="n"/>
      <c r="BJ669" s="118" t="n"/>
      <c r="BK669" s="118" t="n"/>
      <c r="BL669" s="118" t="n"/>
      <c r="BM669" s="118" t="n"/>
      <c r="BN669" s="118" t="n"/>
      <c r="BO669" s="118" t="n"/>
      <c r="BP669" s="118" t="n"/>
      <c r="BQ669" s="118" t="n"/>
      <c r="BR669" s="118" t="n"/>
      <c r="BS669" s="118" t="n"/>
      <c r="BT669" s="118">
        <f>COUNTIF(B669:BS669,1)</f>
        <v/>
      </c>
      <c r="BV669" s="76">
        <f>TRIM(RIGHT(A669, LEN(A669) - FIND("@", SUBSTITUTE(A669, " ", "@", LEN(A669)-LEN(SUBSTITUTE(A669," ",""))))))</f>
        <v/>
      </c>
      <c r="BW669" s="76">
        <f>TRIM(LEFT(A669,FIND(" ",A669&amp;" ")-1))</f>
        <v/>
      </c>
      <c r="BX669">
        <f>+IF(BV669=BV668,"Same","Diff")</f>
        <v/>
      </c>
      <c r="BY669">
        <f>IF(BX669="Same",IF(BW669=BW668,"same","Diff"))</f>
        <v/>
      </c>
    </row>
    <row r="670" ht="17" customHeight="1">
      <c r="A670" s="59" t="inlineStr">
        <is>
          <t>Gerald Kay</t>
        </is>
      </c>
      <c r="B670" s="117" t="n"/>
      <c r="C670" s="117" t="n"/>
      <c r="D670" s="117" t="n"/>
      <c r="E670" s="117" t="n"/>
      <c r="F670" s="117" t="n"/>
      <c r="G670" s="117" t="n"/>
      <c r="H670" s="117" t="n"/>
      <c r="I670" s="117" t="n"/>
      <c r="J670" s="118" t="n"/>
      <c r="K670" s="118" t="n"/>
      <c r="L670" s="118" t="n"/>
      <c r="M670" s="118" t="n"/>
      <c r="N670" s="118" t="n"/>
      <c r="O670" s="118" t="n"/>
      <c r="P670" s="118" t="n"/>
      <c r="Q670" s="118" t="n"/>
      <c r="R670" s="118" t="n"/>
      <c r="S670" s="118" t="n"/>
      <c r="T670" s="118" t="n"/>
      <c r="U670" s="118" t="n">
        <v>1</v>
      </c>
      <c r="V670" s="118" t="n">
        <v>1</v>
      </c>
      <c r="W670" s="118" t="n"/>
      <c r="X670" s="118" t="n"/>
      <c r="Y670" s="118" t="n"/>
      <c r="Z670" s="118" t="n"/>
      <c r="AA670" s="118" t="n">
        <v>1</v>
      </c>
      <c r="AB670" s="118" t="n">
        <v>1</v>
      </c>
      <c r="AC670" s="130" t="n">
        <v>1</v>
      </c>
      <c r="AD670" s="118" t="n">
        <v>1</v>
      </c>
      <c r="AE670" s="118" t="n">
        <v>1</v>
      </c>
      <c r="AF670" s="118" t="n"/>
      <c r="AG670" s="118" t="n"/>
      <c r="AH670" s="118" t="n"/>
      <c r="AI670" s="118" t="n"/>
      <c r="AJ670" s="118" t="n"/>
      <c r="AK670" s="118" t="n"/>
      <c r="AL670" s="118" t="n"/>
      <c r="AM670" s="118" t="n"/>
      <c r="AN670" s="118" t="n"/>
      <c r="AO670" s="118" t="n"/>
      <c r="AP670" s="118" t="n"/>
      <c r="AQ670" s="118" t="n"/>
      <c r="AR670" s="118" t="n"/>
      <c r="AS670" s="118" t="n"/>
      <c r="AT670" s="118" t="n"/>
      <c r="AU670" s="118" t="n"/>
      <c r="AV670" s="118" t="n"/>
      <c r="AW670" s="118" t="n"/>
      <c r="AX670" s="118" t="n"/>
      <c r="AY670" s="118" t="n"/>
      <c r="AZ670" s="118" t="n"/>
      <c r="BA670" s="118" t="n"/>
      <c r="BB670" s="118" t="n"/>
      <c r="BC670" s="118" t="n"/>
      <c r="BD670" s="118" t="n"/>
      <c r="BE670" s="118" t="n"/>
      <c r="BF670" s="118" t="n"/>
      <c r="BG670" s="118" t="n"/>
      <c r="BH670" s="118" t="n"/>
      <c r="BI670" s="118" t="n"/>
      <c r="BJ670" s="118" t="n"/>
      <c r="BK670" s="118" t="n"/>
      <c r="BL670" s="118" t="n"/>
      <c r="BM670" s="118" t="n"/>
      <c r="BN670" s="118" t="n"/>
      <c r="BO670" s="118" t="n"/>
      <c r="BP670" s="118" t="n"/>
      <c r="BQ670" s="118" t="n"/>
      <c r="BR670" s="118" t="n"/>
      <c r="BS670" s="118" t="n"/>
      <c r="BT670" s="118">
        <f>COUNTIF(B670:BS670,1)</f>
        <v/>
      </c>
      <c r="BV670" s="76">
        <f>TRIM(RIGHT(A670, LEN(A670) - FIND("@", SUBSTITUTE(A670, " ", "@", LEN(A670)-LEN(SUBSTITUTE(A670," ",""))))))</f>
        <v/>
      </c>
      <c r="BW670" s="76">
        <f>TRIM(LEFT(A670,FIND(" ",A670&amp;" ")-1))</f>
        <v/>
      </c>
      <c r="BX670">
        <f>+IF(BV670=BV669,"Same","Diff")</f>
        <v/>
      </c>
      <c r="BY670">
        <f>IF(BX670="Same",IF(BW670=BW669,"same","Diff"))</f>
        <v/>
      </c>
    </row>
    <row r="671" ht="17" customHeight="1">
      <c r="A671" s="61" t="inlineStr">
        <is>
          <t>James Kaye</t>
        </is>
      </c>
      <c r="B671" s="120" t="n"/>
      <c r="C671" s="120" t="n"/>
      <c r="D671" s="120" t="n"/>
      <c r="E671" s="120" t="n"/>
      <c r="F671" s="120" t="n"/>
      <c r="G671" s="120" t="n"/>
      <c r="H671" s="120" t="n"/>
      <c r="I671" s="120" t="n"/>
      <c r="J671" s="118" t="n"/>
      <c r="K671" s="118" t="n"/>
      <c r="L671" s="118" t="n"/>
      <c r="M671" s="118" t="n"/>
      <c r="N671" s="118" t="n"/>
      <c r="O671" s="118" t="n"/>
      <c r="P671" s="118" t="n"/>
      <c r="Q671" s="118" t="n"/>
      <c r="R671" s="118" t="n"/>
      <c r="S671" s="118" t="n"/>
      <c r="T671" s="118" t="n"/>
      <c r="U671" s="118" t="n"/>
      <c r="V671" s="118" t="n"/>
      <c r="W671" s="118" t="n"/>
      <c r="X671" s="118" t="n"/>
      <c r="Y671" s="118" t="n"/>
      <c r="Z671" s="118" t="n"/>
      <c r="AA671" s="118" t="n"/>
      <c r="AB671" s="118" t="n"/>
      <c r="AC671" s="118" t="n"/>
      <c r="AD671" s="118" t="n"/>
      <c r="AE671" s="118" t="n"/>
      <c r="AF671" s="118" t="n"/>
      <c r="AG671" s="118" t="n"/>
      <c r="AH671" s="118" t="n"/>
      <c r="AI671" s="118" t="n"/>
      <c r="AJ671" s="118" t="n">
        <v>1</v>
      </c>
      <c r="AK671" s="118" t="n"/>
      <c r="AL671" s="118" t="n"/>
      <c r="AM671" s="118" t="n"/>
      <c r="AN671" s="118" t="n"/>
      <c r="AO671" s="118" t="n"/>
      <c r="AP671" s="118" t="n"/>
      <c r="AQ671" s="118" t="n"/>
      <c r="AR671" s="118" t="n"/>
      <c r="AS671" s="118" t="n"/>
      <c r="AT671" s="118" t="n"/>
      <c r="AU671" s="118" t="n"/>
      <c r="AV671" s="118" t="n"/>
      <c r="AW671" s="118" t="n"/>
      <c r="AX671" s="118" t="n"/>
      <c r="AY671" s="118" t="n"/>
      <c r="AZ671" s="118" t="n"/>
      <c r="BA671" s="118" t="n"/>
      <c r="BB671" s="118" t="n"/>
      <c r="BC671" s="118" t="n"/>
      <c r="BD671" s="118" t="n"/>
      <c r="BE671" s="118" t="n"/>
      <c r="BF671" s="118" t="n"/>
      <c r="BG671" s="118" t="n"/>
      <c r="BH671" s="118" t="n"/>
      <c r="BI671" s="118" t="n"/>
      <c r="BJ671" s="118" t="n"/>
      <c r="BK671" s="118" t="n"/>
      <c r="BL671" s="118" t="n"/>
      <c r="BM671" s="118" t="n"/>
      <c r="BN671" s="118" t="n"/>
      <c r="BO671" s="118" t="n"/>
      <c r="BP671" s="118" t="n"/>
      <c r="BQ671" s="118" t="n"/>
      <c r="BR671" s="118" t="n"/>
      <c r="BS671" s="118" t="n"/>
      <c r="BT671" s="118">
        <f>COUNTIF(B671:BS671,1)</f>
        <v/>
      </c>
      <c r="BV671" s="76">
        <f>TRIM(RIGHT(A671, LEN(A671) - FIND("@", SUBSTITUTE(A671, " ", "@", LEN(A671)-LEN(SUBSTITUTE(A671," ",""))))))</f>
        <v/>
      </c>
      <c r="BW671" s="76">
        <f>TRIM(LEFT(A671,FIND(" ",A671&amp;" ")-1))</f>
        <v/>
      </c>
      <c r="BX671">
        <f>+IF(BV671=BV670,"Same","Diff")</f>
        <v/>
      </c>
      <c r="BY671">
        <f>IF(BX671="Same",IF(BW671=BW670,"same","Diff"))</f>
        <v/>
      </c>
    </row>
    <row r="672" ht="17" customHeight="1">
      <c r="A672" s="60" t="inlineStr">
        <is>
          <t>Ron Kearns</t>
        </is>
      </c>
      <c r="B672" s="119" t="n"/>
      <c r="C672" s="119" t="n"/>
      <c r="D672" s="119" t="n"/>
      <c r="E672" s="119" t="n"/>
      <c r="F672" s="119" t="n"/>
      <c r="G672" s="119" t="n"/>
      <c r="H672" s="119" t="n">
        <v>1</v>
      </c>
      <c r="I672" s="119" t="n"/>
      <c r="J672" s="118" t="n">
        <v>1</v>
      </c>
      <c r="K672" s="118" t="n">
        <v>1</v>
      </c>
      <c r="L672" s="118" t="n">
        <v>1</v>
      </c>
      <c r="M672" s="118" t="n">
        <v>1</v>
      </c>
      <c r="N672" s="118" t="n">
        <v>1</v>
      </c>
      <c r="O672" s="118" t="n"/>
      <c r="P672" s="118" t="n"/>
      <c r="Q672" s="118" t="n"/>
      <c r="R672" s="118" t="n"/>
      <c r="S672" s="118" t="n"/>
      <c r="T672" s="118" t="n"/>
      <c r="U672" s="118" t="n"/>
      <c r="V672" s="118" t="n"/>
      <c r="W672" s="118" t="n"/>
      <c r="X672" s="118" t="n"/>
      <c r="Y672" s="118" t="n"/>
      <c r="Z672" s="118" t="n"/>
      <c r="AA672" s="118" t="n"/>
      <c r="AB672" s="118" t="n"/>
      <c r="AC672" s="118" t="n"/>
      <c r="AD672" s="118" t="n"/>
      <c r="AE672" s="118" t="n"/>
      <c r="AF672" s="118" t="n"/>
      <c r="AG672" s="118" t="n"/>
      <c r="AH672" s="118" t="n"/>
      <c r="AI672" s="118" t="n"/>
      <c r="AJ672" s="118" t="n"/>
      <c r="AK672" s="118" t="n"/>
      <c r="AL672" s="118" t="n"/>
      <c r="AM672" s="118" t="n"/>
      <c r="AN672" s="118" t="n"/>
      <c r="AO672" s="118" t="n"/>
      <c r="AP672" s="118" t="n"/>
      <c r="AQ672" s="118" t="n"/>
      <c r="AR672" s="118" t="n"/>
      <c r="AS672" s="118" t="n"/>
      <c r="AT672" s="118" t="n"/>
      <c r="AU672" s="118" t="n"/>
      <c r="AV672" s="118" t="n"/>
      <c r="AW672" s="118" t="n"/>
      <c r="AX672" s="118" t="n"/>
      <c r="AY672" s="118" t="n"/>
      <c r="AZ672" s="118" t="n"/>
      <c r="BA672" s="118" t="n"/>
      <c r="BB672" s="118" t="n"/>
      <c r="BC672" s="118" t="n"/>
      <c r="BD672" s="118" t="n"/>
      <c r="BE672" s="118" t="n"/>
      <c r="BF672" s="118" t="n"/>
      <c r="BG672" s="118" t="n"/>
      <c r="BH672" s="118" t="n"/>
      <c r="BI672" s="118" t="n"/>
      <c r="BJ672" s="118" t="n"/>
      <c r="BK672" s="118" t="n"/>
      <c r="BL672" s="118" t="n"/>
      <c r="BM672" s="118" t="n"/>
      <c r="BN672" s="118" t="n"/>
      <c r="BO672" s="118" t="n"/>
      <c r="BP672" s="118" t="n"/>
      <c r="BQ672" s="118" t="n"/>
      <c r="BR672" s="118" t="n"/>
      <c r="BS672" s="118" t="n"/>
      <c r="BT672" s="118">
        <f>COUNTIF(B672:BS672,1)</f>
        <v/>
      </c>
      <c r="BV672" s="76">
        <f>TRIM(RIGHT(A672, LEN(A672) - FIND("@", SUBSTITUTE(A672, " ", "@", LEN(A672)-LEN(SUBSTITUTE(A672," ",""))))))</f>
        <v/>
      </c>
      <c r="BW672" s="76">
        <f>TRIM(LEFT(A672,FIND(" ",A672&amp;" ")-1))</f>
        <v/>
      </c>
      <c r="BX672">
        <f>+IF(BV672=BV671,"Same","Diff")</f>
        <v/>
      </c>
      <c r="BY672">
        <f>IF(BX672="Same",IF(BW672=BW671,"same","Diff"))</f>
        <v/>
      </c>
    </row>
    <row r="673" ht="17" customHeight="1">
      <c r="A673" s="59" t="inlineStr">
        <is>
          <t>Lynne Keefe</t>
        </is>
      </c>
      <c r="B673" s="117" t="n"/>
      <c r="C673" s="117" t="n"/>
      <c r="D673" s="117" t="n"/>
      <c r="E673" s="117" t="n"/>
      <c r="F673" s="117" t="n"/>
      <c r="G673" s="117" t="n"/>
      <c r="H673" s="117" t="n"/>
      <c r="I673" s="117" t="n"/>
      <c r="J673" s="118" t="n"/>
      <c r="K673" s="118" t="n">
        <v>1</v>
      </c>
      <c r="L673" s="118" t="n">
        <v>1</v>
      </c>
      <c r="M673" s="118" t="n"/>
      <c r="N673" s="118" t="n"/>
      <c r="O673" s="118" t="n"/>
      <c r="P673" s="118" t="n"/>
      <c r="Q673" s="118" t="n"/>
      <c r="R673" s="118" t="n"/>
      <c r="S673" s="118" t="n"/>
      <c r="T673" s="118" t="n"/>
      <c r="U673" s="118" t="n"/>
      <c r="V673" s="118" t="n"/>
      <c r="W673" s="118" t="n"/>
      <c r="X673" s="118" t="n"/>
      <c r="Y673" s="118" t="n"/>
      <c r="Z673" s="118" t="n"/>
      <c r="AA673" s="118" t="n"/>
      <c r="AB673" s="118" t="n"/>
      <c r="AC673" s="118" t="n"/>
      <c r="AD673" s="118" t="n"/>
      <c r="AE673" s="118" t="n"/>
      <c r="AF673" s="118" t="n"/>
      <c r="AG673" s="118" t="n"/>
      <c r="AH673" s="118" t="n"/>
      <c r="AI673" s="118" t="n"/>
      <c r="AJ673" s="118" t="n"/>
      <c r="AK673" s="118" t="n"/>
      <c r="AL673" s="118" t="n"/>
      <c r="AM673" s="118" t="n"/>
      <c r="AN673" s="118" t="n"/>
      <c r="AO673" s="118" t="n"/>
      <c r="AP673" s="118" t="n"/>
      <c r="AQ673" s="118" t="n"/>
      <c r="AR673" s="118" t="n"/>
      <c r="AS673" s="118" t="n"/>
      <c r="AT673" s="118" t="n"/>
      <c r="AU673" s="118" t="n"/>
      <c r="AV673" s="118" t="n"/>
      <c r="AW673" s="118" t="n"/>
      <c r="AX673" s="118" t="n"/>
      <c r="AY673" s="118" t="n"/>
      <c r="AZ673" s="118" t="n"/>
      <c r="BA673" s="118" t="n"/>
      <c r="BB673" s="118" t="n"/>
      <c r="BC673" s="118" t="n"/>
      <c r="BD673" s="118" t="n"/>
      <c r="BE673" s="118" t="n"/>
      <c r="BF673" s="118" t="n"/>
      <c r="BG673" s="118" t="n"/>
      <c r="BH673" s="118" t="n"/>
      <c r="BI673" s="118" t="n"/>
      <c r="BJ673" s="118" t="n"/>
      <c r="BK673" s="118" t="n"/>
      <c r="BL673" s="118" t="n"/>
      <c r="BM673" s="118" t="n"/>
      <c r="BN673" s="118" t="n"/>
      <c r="BO673" s="118" t="n"/>
      <c r="BP673" s="118" t="n"/>
      <c r="BQ673" s="118" t="n"/>
      <c r="BR673" s="118" t="n"/>
      <c r="BS673" s="118" t="n"/>
      <c r="BT673" s="118">
        <f>COUNTIF(B673:BS673,1)</f>
        <v/>
      </c>
      <c r="BV673" s="76">
        <f>TRIM(RIGHT(A673, LEN(A673) - FIND("@", SUBSTITUTE(A673, " ", "@", LEN(A673)-LEN(SUBSTITUTE(A673," ",""))))))</f>
        <v/>
      </c>
      <c r="BW673" s="76">
        <f>TRIM(LEFT(A673,FIND(" ",A673&amp;" ")-1))</f>
        <v/>
      </c>
      <c r="BX673">
        <f>+IF(BV673=BV672,"Same","Diff")</f>
        <v/>
      </c>
      <c r="BY673">
        <f>IF(BX673="Same",IF(BW673=BW672,"same","Diff"))</f>
        <v/>
      </c>
    </row>
    <row r="674" ht="17" customHeight="1">
      <c r="A674" s="60" t="inlineStr">
        <is>
          <t>Gary Keen</t>
        </is>
      </c>
      <c r="B674" s="119" t="n"/>
      <c r="C674" s="119" t="n"/>
      <c r="D674" s="119" t="n"/>
      <c r="E674" s="119" t="n"/>
      <c r="F674" s="119" t="n"/>
      <c r="G674" s="119" t="n"/>
      <c r="H674" s="119" t="n"/>
      <c r="I674" s="119" t="n"/>
      <c r="J674" s="118" t="n"/>
      <c r="K674" s="118" t="n"/>
      <c r="L674" s="118" t="n"/>
      <c r="M674" s="118" t="n"/>
      <c r="N674" s="130" t="n">
        <v>1</v>
      </c>
      <c r="O674" s="118" t="n"/>
      <c r="P674" s="118" t="n">
        <v>1</v>
      </c>
      <c r="Q674" s="118" t="n"/>
      <c r="R674" s="118" t="n"/>
      <c r="S674" s="118" t="n"/>
      <c r="T674" s="118" t="n"/>
      <c r="U674" s="118" t="n"/>
      <c r="V674" s="118" t="n"/>
      <c r="W674" s="118" t="n"/>
      <c r="X674" s="118" t="n"/>
      <c r="Y674" s="118" t="n"/>
      <c r="Z674" s="118" t="n"/>
      <c r="AA674" s="118" t="n"/>
      <c r="AB674" s="118" t="n"/>
      <c r="AC674" s="118" t="n"/>
      <c r="AD674" s="118" t="n"/>
      <c r="AE674" s="118" t="n"/>
      <c r="AF674" s="118" t="n"/>
      <c r="AG674" s="118" t="n"/>
      <c r="AH674" s="118" t="n"/>
      <c r="AI674" s="118" t="n"/>
      <c r="AJ674" s="118" t="n"/>
      <c r="AK674" s="118" t="n"/>
      <c r="AL674" s="118" t="n"/>
      <c r="AM674" s="118" t="n"/>
      <c r="AN674" s="118" t="n"/>
      <c r="AO674" s="118" t="n"/>
      <c r="AP674" s="118" t="n"/>
      <c r="AQ674" s="118" t="n"/>
      <c r="AR674" s="118" t="n"/>
      <c r="AS674" s="118" t="n"/>
      <c r="AT674" s="118" t="n"/>
      <c r="AU674" s="118" t="n"/>
      <c r="AV674" s="118" t="n"/>
      <c r="AW674" s="118" t="n"/>
      <c r="AX674" s="118" t="n"/>
      <c r="AY674" s="118" t="n"/>
      <c r="AZ674" s="118" t="n"/>
      <c r="BA674" s="118" t="n"/>
      <c r="BB674" s="118" t="n"/>
      <c r="BC674" s="118" t="n"/>
      <c r="BD674" s="118" t="n"/>
      <c r="BE674" s="118" t="n"/>
      <c r="BF674" s="118" t="n"/>
      <c r="BG674" s="118" t="n"/>
      <c r="BH674" s="118" t="n"/>
      <c r="BI674" s="118" t="n"/>
      <c r="BJ674" s="118" t="n"/>
      <c r="BK674" s="118" t="n"/>
      <c r="BL674" s="118" t="n"/>
      <c r="BM674" s="118" t="n"/>
      <c r="BN674" s="118" t="n"/>
      <c r="BO674" s="118" t="n"/>
      <c r="BP674" s="118" t="n"/>
      <c r="BQ674" s="118" t="n"/>
      <c r="BR674" s="118" t="n"/>
      <c r="BS674" s="118" t="n"/>
      <c r="BT674" s="118">
        <f>COUNTIF(B674:BS674,1)</f>
        <v/>
      </c>
      <c r="BV674" s="76">
        <f>TRIM(RIGHT(A674, LEN(A674) - FIND("@", SUBSTITUTE(A674, " ", "@", LEN(A674)-LEN(SUBSTITUTE(A674," ",""))))))</f>
        <v/>
      </c>
      <c r="BW674" s="76">
        <f>TRIM(LEFT(A674,FIND(" ",A674&amp;" ")-1))</f>
        <v/>
      </c>
      <c r="BX674">
        <f>+IF(BV674=BV673,"Same","Diff")</f>
        <v/>
      </c>
      <c r="BY674">
        <f>IF(BX674="Same",IF(BW674=BW673,"same","Diff"))</f>
        <v/>
      </c>
    </row>
    <row r="675" ht="17" customHeight="1">
      <c r="A675" s="60" t="inlineStr">
        <is>
          <t>Alan Keith</t>
        </is>
      </c>
      <c r="B675" s="119" t="n"/>
      <c r="C675" s="119" t="n"/>
      <c r="D675" s="119" t="n"/>
      <c r="E675" s="119" t="n"/>
      <c r="F675" s="119" t="n"/>
      <c r="G675" s="119" t="n"/>
      <c r="H675" s="119" t="n"/>
      <c r="I675" s="119" t="n"/>
      <c r="J675" s="118" t="n"/>
      <c r="K675" s="118" t="n"/>
      <c r="L675" s="118" t="n"/>
      <c r="M675" s="118" t="n"/>
      <c r="N675" s="118" t="n">
        <v>1</v>
      </c>
      <c r="O675" s="118" t="n"/>
      <c r="P675" s="118" t="n"/>
      <c r="Q675" s="118" t="n"/>
      <c r="R675" s="118" t="n"/>
      <c r="S675" s="118" t="n"/>
      <c r="T675" s="118" t="n"/>
      <c r="U675" s="118" t="n"/>
      <c r="V675" s="118" t="n"/>
      <c r="W675" s="118" t="n"/>
      <c r="X675" s="118" t="n"/>
      <c r="Y675" s="118" t="n"/>
      <c r="Z675" s="118" t="n"/>
      <c r="AA675" s="118" t="n"/>
      <c r="AB675" s="118" t="n"/>
      <c r="AC675" s="118" t="n"/>
      <c r="AD675" s="118" t="n"/>
      <c r="AE675" s="118" t="n"/>
      <c r="AF675" s="118" t="n"/>
      <c r="AG675" s="118" t="n"/>
      <c r="AH675" s="118" t="n"/>
      <c r="AI675" s="118" t="n"/>
      <c r="AJ675" s="118" t="n"/>
      <c r="AK675" s="118" t="n"/>
      <c r="AL675" s="118" t="n"/>
      <c r="AM675" s="118" t="n"/>
      <c r="AN675" s="118" t="n"/>
      <c r="AO675" s="118" t="n"/>
      <c r="AP675" s="118" t="n"/>
      <c r="AQ675" s="118" t="n"/>
      <c r="AR675" s="118" t="n"/>
      <c r="AS675" s="118" t="n"/>
      <c r="AT675" s="118" t="n"/>
      <c r="AU675" s="118" t="n"/>
      <c r="AV675" s="118" t="n"/>
      <c r="AW675" s="118" t="n"/>
      <c r="AX675" s="118" t="n"/>
      <c r="AY675" s="118" t="n"/>
      <c r="AZ675" s="118" t="n"/>
      <c r="BA675" s="118" t="n"/>
      <c r="BB675" s="118" t="n"/>
      <c r="BC675" s="118" t="n"/>
      <c r="BD675" s="118" t="n"/>
      <c r="BE675" s="118" t="n"/>
      <c r="BF675" s="118" t="n"/>
      <c r="BG675" s="118" t="n"/>
      <c r="BH675" s="118" t="n"/>
      <c r="BI675" s="118" t="n"/>
      <c r="BJ675" s="118" t="n"/>
      <c r="BK675" s="118" t="n"/>
      <c r="BL675" s="118" t="n"/>
      <c r="BM675" s="118" t="n"/>
      <c r="BN675" s="118" t="n"/>
      <c r="BO675" s="118" t="n"/>
      <c r="BP675" s="118" t="n"/>
      <c r="BQ675" s="118" t="n"/>
      <c r="BR675" s="118" t="n"/>
      <c r="BS675" s="118" t="n"/>
      <c r="BT675" s="118">
        <f>COUNTIF(B675:BS675,1)</f>
        <v/>
      </c>
      <c r="BV675" s="76">
        <f>TRIM(RIGHT(A675, LEN(A675) - FIND("@", SUBSTITUTE(A675, " ", "@", LEN(A675)-LEN(SUBSTITUTE(A675," ",""))))))</f>
        <v/>
      </c>
      <c r="BW675" s="76">
        <f>TRIM(LEFT(A675,FIND(" ",A675&amp;" ")-1))</f>
        <v/>
      </c>
      <c r="BX675">
        <f>+IF(BV675=BV674,"Same","Diff")</f>
        <v/>
      </c>
      <c r="BY675">
        <f>IF(BX675="Same",IF(BW675=BW674,"same","Diff"))</f>
        <v/>
      </c>
    </row>
    <row r="676" ht="17" customHeight="1">
      <c r="A676" s="60" t="inlineStr">
        <is>
          <t>Doug Kelley</t>
        </is>
      </c>
      <c r="B676" s="119" t="n"/>
      <c r="C676" s="119" t="n"/>
      <c r="D676" s="119" t="n"/>
      <c r="E676" s="119" t="n">
        <v>1</v>
      </c>
      <c r="F676" s="119" t="n"/>
      <c r="G676" s="119" t="n"/>
      <c r="H676" s="119" t="n"/>
      <c r="I676" s="119" t="n"/>
      <c r="J676" s="118" t="n"/>
      <c r="K676" s="118" t="n"/>
      <c r="L676" s="118" t="n"/>
      <c r="M676" s="118" t="n"/>
      <c r="N676" s="118" t="n"/>
      <c r="O676" s="118" t="n"/>
      <c r="P676" s="118" t="n"/>
      <c r="Q676" s="118" t="n"/>
      <c r="R676" s="118" t="n"/>
      <c r="S676" s="118" t="n"/>
      <c r="T676" s="118" t="n"/>
      <c r="U676" s="118" t="n"/>
      <c r="V676" s="118" t="n"/>
      <c r="W676" s="118" t="n"/>
      <c r="X676" s="118" t="n"/>
      <c r="Y676" s="118" t="n"/>
      <c r="Z676" s="118" t="n"/>
      <c r="AA676" s="118" t="n"/>
      <c r="AB676" s="118" t="n"/>
      <c r="AC676" s="118" t="n"/>
      <c r="AD676" s="118" t="n"/>
      <c r="AE676" s="118" t="n"/>
      <c r="AF676" s="118" t="n"/>
      <c r="AG676" s="118" t="n"/>
      <c r="AH676" s="118" t="n"/>
      <c r="AI676" s="118" t="n"/>
      <c r="AJ676" s="118" t="n"/>
      <c r="AK676" s="118" t="n"/>
      <c r="AL676" s="118" t="n"/>
      <c r="AM676" s="118" t="n"/>
      <c r="AN676" s="118" t="n"/>
      <c r="AO676" s="118" t="n"/>
      <c r="AP676" s="118" t="n"/>
      <c r="AQ676" s="118" t="n"/>
      <c r="AR676" s="118" t="n"/>
      <c r="AS676" s="118" t="n"/>
      <c r="AT676" s="118" t="n"/>
      <c r="AU676" s="118" t="n"/>
      <c r="AV676" s="118" t="n"/>
      <c r="AW676" s="118" t="n"/>
      <c r="AX676" s="118" t="n"/>
      <c r="AY676" s="118" t="n"/>
      <c r="AZ676" s="118" t="n"/>
      <c r="BA676" s="118" t="n"/>
      <c r="BB676" s="118" t="n"/>
      <c r="BC676" s="118" t="n"/>
      <c r="BD676" s="118" t="n"/>
      <c r="BE676" s="118" t="n"/>
      <c r="BF676" s="118" t="n"/>
      <c r="BG676" s="118" t="n"/>
      <c r="BH676" s="118" t="n"/>
      <c r="BI676" s="118" t="n"/>
      <c r="BJ676" s="118" t="n"/>
      <c r="BK676" s="118" t="n"/>
      <c r="BL676" s="118" t="n"/>
      <c r="BM676" s="118" t="n"/>
      <c r="BN676" s="118" t="n"/>
      <c r="BO676" s="118" t="n"/>
      <c r="BP676" s="118" t="n"/>
      <c r="BQ676" s="118" t="n"/>
      <c r="BR676" s="118" t="n"/>
      <c r="BS676" s="118" t="n"/>
      <c r="BT676" s="118">
        <f>COUNTIF(B676:BS676,1)</f>
        <v/>
      </c>
      <c r="BV676" s="76">
        <f>TRIM(RIGHT(A676, LEN(A676) - FIND("@", SUBSTITUTE(A676, " ", "@", LEN(A676)-LEN(SUBSTITUTE(A676," ",""))))))</f>
        <v/>
      </c>
      <c r="BW676" s="76">
        <f>TRIM(LEFT(A676,FIND(" ",A676&amp;" ")-1))</f>
        <v/>
      </c>
      <c r="BX676">
        <f>+IF(BV676=BV675,"Same","Diff")</f>
        <v/>
      </c>
      <c r="BY676">
        <f>IF(BX676="Same",IF(BW676=BW675,"same","Diff"))</f>
        <v/>
      </c>
    </row>
    <row r="677" ht="17" customHeight="1">
      <c r="A677" s="60" t="inlineStr">
        <is>
          <t>Graham Kelley</t>
        </is>
      </c>
      <c r="B677" s="119" t="n"/>
      <c r="C677" s="119" t="n"/>
      <c r="D677" s="119" t="n"/>
      <c r="E677" s="119" t="n">
        <v>1</v>
      </c>
      <c r="F677" s="119" t="n"/>
      <c r="G677" s="119" t="n"/>
      <c r="H677" s="119" t="n"/>
      <c r="I677" s="119" t="n"/>
      <c r="J677" s="118" t="n"/>
      <c r="K677" s="118" t="n"/>
      <c r="L677" s="118" t="n"/>
      <c r="M677" s="118" t="n"/>
      <c r="N677" s="118" t="n"/>
      <c r="O677" s="118" t="n"/>
      <c r="P677" s="118" t="n"/>
      <c r="Q677" s="118" t="n"/>
      <c r="R677" s="118" t="n"/>
      <c r="S677" s="118" t="n"/>
      <c r="T677" s="118" t="n"/>
      <c r="U677" s="118" t="n"/>
      <c r="V677" s="118" t="n"/>
      <c r="W677" s="118" t="n"/>
      <c r="X677" s="118" t="n"/>
      <c r="Y677" s="118" t="n"/>
      <c r="Z677" s="118" t="n"/>
      <c r="AA677" s="118" t="n"/>
      <c r="AB677" s="118" t="n"/>
      <c r="AC677" s="118" t="n"/>
      <c r="AD677" s="118" t="n"/>
      <c r="AE677" s="118" t="n"/>
      <c r="AF677" s="118" t="n"/>
      <c r="AG677" s="118" t="n"/>
      <c r="AH677" s="118" t="n"/>
      <c r="AI677" s="118" t="n"/>
      <c r="AJ677" s="118" t="n"/>
      <c r="AK677" s="118" t="n"/>
      <c r="AL677" s="118" t="n"/>
      <c r="AM677" s="118" t="n"/>
      <c r="AN677" s="118" t="n"/>
      <c r="AO677" s="118" t="n"/>
      <c r="AP677" s="118" t="n"/>
      <c r="AQ677" s="118" t="n"/>
      <c r="AR677" s="118" t="n"/>
      <c r="AS677" s="118" t="n"/>
      <c r="AT677" s="118" t="n"/>
      <c r="AU677" s="118" t="n"/>
      <c r="AV677" s="118" t="n"/>
      <c r="AW677" s="118" t="n"/>
      <c r="AX677" s="118" t="n"/>
      <c r="AY677" s="118" t="n"/>
      <c r="AZ677" s="118" t="n"/>
      <c r="BA677" s="118" t="n"/>
      <c r="BB677" s="118" t="n"/>
      <c r="BC677" s="118" t="n"/>
      <c r="BD677" s="118" t="n"/>
      <c r="BE677" s="118" t="n"/>
      <c r="BF677" s="118" t="n"/>
      <c r="BG677" s="118" t="n"/>
      <c r="BH677" s="118" t="n"/>
      <c r="BI677" s="118" t="n"/>
      <c r="BJ677" s="118" t="n"/>
      <c r="BK677" s="118" t="n"/>
      <c r="BL677" s="118" t="n"/>
      <c r="BM677" s="118" t="n"/>
      <c r="BN677" s="118" t="n"/>
      <c r="BO677" s="118" t="n"/>
      <c r="BP677" s="118" t="n"/>
      <c r="BQ677" s="118" t="n"/>
      <c r="BR677" s="118" t="n"/>
      <c r="BS677" s="118" t="n"/>
      <c r="BT677" s="118">
        <f>COUNTIF(B677:BS677,1)</f>
        <v/>
      </c>
      <c r="BV677" s="76">
        <f>TRIM(RIGHT(A677, LEN(A677) - FIND("@", SUBSTITUTE(A677, " ", "@", LEN(A677)-LEN(SUBSTITUTE(A677," ",""))))))</f>
        <v/>
      </c>
      <c r="BW677" s="76">
        <f>TRIM(LEFT(A677,FIND(" ",A677&amp;" ")-1))</f>
        <v/>
      </c>
      <c r="BX677">
        <f>+IF(BV677=BV676,"Same","Diff")</f>
        <v/>
      </c>
      <c r="BY677">
        <f>IF(BX677="Same",IF(BW677=BW676,"same","Diff"))</f>
        <v/>
      </c>
    </row>
    <row r="678" ht="17" customHeight="1">
      <c r="A678" s="60" t="inlineStr">
        <is>
          <t>Des Kelly</t>
        </is>
      </c>
      <c r="B678" s="119" t="n"/>
      <c r="C678" s="119" t="n"/>
      <c r="D678" s="119" t="n"/>
      <c r="E678" s="119" t="n"/>
      <c r="F678" s="119" t="n"/>
      <c r="G678" s="119" t="n">
        <v>1</v>
      </c>
      <c r="H678" s="119" t="n">
        <v>1</v>
      </c>
      <c r="I678" s="119" t="n"/>
      <c r="J678" s="118" t="n"/>
      <c r="K678" s="118" t="n"/>
      <c r="L678" s="118" t="n"/>
      <c r="M678" s="118" t="n"/>
      <c r="N678" s="118" t="n"/>
      <c r="O678" s="118" t="n"/>
      <c r="P678" s="118" t="n"/>
      <c r="Q678" s="118" t="n"/>
      <c r="R678" s="118" t="n"/>
      <c r="S678" s="118" t="n"/>
      <c r="T678" s="118" t="n"/>
      <c r="U678" s="118" t="n"/>
      <c r="V678" s="118" t="n"/>
      <c r="W678" s="118" t="n"/>
      <c r="X678" s="118" t="n"/>
      <c r="Y678" s="118" t="n"/>
      <c r="Z678" s="118" t="n"/>
      <c r="AA678" s="118" t="n"/>
      <c r="AB678" s="118" t="n"/>
      <c r="AC678" s="118" t="n"/>
      <c r="AD678" s="118" t="n"/>
      <c r="AE678" s="118" t="n"/>
      <c r="AF678" s="118" t="n"/>
      <c r="AG678" s="118" t="n"/>
      <c r="AH678" s="118" t="n"/>
      <c r="AI678" s="118" t="n"/>
      <c r="AJ678" s="118" t="n"/>
      <c r="AK678" s="118" t="n"/>
      <c r="AL678" s="118" t="n"/>
      <c r="AM678" s="118" t="n"/>
      <c r="AN678" s="118" t="n"/>
      <c r="AO678" s="118" t="n"/>
      <c r="AP678" s="118" t="n"/>
      <c r="AQ678" s="118" t="n"/>
      <c r="AR678" s="118" t="n"/>
      <c r="AS678" s="118" t="n"/>
      <c r="AT678" s="118" t="n"/>
      <c r="AU678" s="118" t="n"/>
      <c r="AV678" s="118" t="n"/>
      <c r="AW678" s="118" t="n"/>
      <c r="AX678" s="118" t="n"/>
      <c r="AY678" s="118" t="n"/>
      <c r="AZ678" s="118" t="n"/>
      <c r="BA678" s="118" t="n"/>
      <c r="BB678" s="118" t="n"/>
      <c r="BC678" s="118" t="n"/>
      <c r="BD678" s="118" t="n"/>
      <c r="BE678" s="118" t="n"/>
      <c r="BF678" s="118" t="n"/>
      <c r="BG678" s="118" t="n"/>
      <c r="BH678" s="118" t="n"/>
      <c r="BI678" s="118" t="n"/>
      <c r="BJ678" s="118" t="n"/>
      <c r="BK678" s="118" t="n"/>
      <c r="BL678" s="118" t="n"/>
      <c r="BM678" s="118" t="n"/>
      <c r="BN678" s="118" t="n"/>
      <c r="BO678" s="118" t="n"/>
      <c r="BP678" s="118" t="n"/>
      <c r="BQ678" s="118" t="n"/>
      <c r="BR678" s="118" t="n"/>
      <c r="BS678" s="118" t="n"/>
      <c r="BT678" s="118">
        <f>COUNTIF(B678:BS678,1)</f>
        <v/>
      </c>
      <c r="BV678" s="76">
        <f>TRIM(RIGHT(A678, LEN(A678) - FIND("@", SUBSTITUTE(A678, " ", "@", LEN(A678)-LEN(SUBSTITUTE(A678," ",""))))))</f>
        <v/>
      </c>
      <c r="BW678" s="76">
        <f>TRIM(LEFT(A678,FIND(" ",A678&amp;" ")-1))</f>
        <v/>
      </c>
      <c r="BX678">
        <f>+IF(BV678=BV677,"Same","Diff")</f>
        <v/>
      </c>
      <c r="BY678">
        <f>IF(BX678="Same",IF(BW678=BW677,"same","Diff"))</f>
        <v/>
      </c>
    </row>
    <row r="679" ht="17" customHeight="1">
      <c r="A679" s="59" t="inlineStr">
        <is>
          <t>Owen Kelly</t>
        </is>
      </c>
      <c r="B679" s="117" t="n"/>
      <c r="C679" s="117" t="n"/>
      <c r="D679" s="117" t="n"/>
      <c r="E679" s="117" t="n"/>
      <c r="F679" s="117" t="n"/>
      <c r="G679" s="117" t="n"/>
      <c r="H679" s="117" t="n"/>
      <c r="I679" s="117" t="n"/>
      <c r="J679" s="118" t="n"/>
      <c r="K679" s="118" t="n"/>
      <c r="L679" s="118" t="n"/>
      <c r="M679" s="118" t="n"/>
      <c r="N679" s="118" t="n"/>
      <c r="O679" s="118" t="n"/>
      <c r="P679" s="118" t="n"/>
      <c r="Q679" s="118" t="n"/>
      <c r="R679" s="118" t="n"/>
      <c r="S679" s="118" t="n"/>
      <c r="T679" s="118" t="n"/>
      <c r="U679" s="118" t="n"/>
      <c r="V679" s="118" t="n"/>
      <c r="W679" s="118" t="n"/>
      <c r="X679" s="118" t="n"/>
      <c r="Y679" s="118" t="n"/>
      <c r="Z679" s="118" t="n"/>
      <c r="AA679" s="118" t="n"/>
      <c r="AB679" s="118" t="n"/>
      <c r="AC679" s="118" t="n"/>
      <c r="AD679" s="118" t="n"/>
      <c r="AE679" s="118" t="n"/>
      <c r="AF679" s="118" t="n"/>
      <c r="AG679" s="118" t="n"/>
      <c r="AH679" s="118" t="n"/>
      <c r="AI679" s="118" t="n"/>
      <c r="AJ679" s="118" t="n"/>
      <c r="AK679" s="118" t="n"/>
      <c r="AL679" s="118" t="n"/>
      <c r="AM679" s="118" t="n"/>
      <c r="AN679" s="118" t="n"/>
      <c r="AO679" s="118" t="n"/>
      <c r="AP679" s="118" t="n"/>
      <c r="AQ679" s="118" t="n"/>
      <c r="AR679" s="118" t="n"/>
      <c r="AS679" s="118" t="n">
        <v>1</v>
      </c>
      <c r="AT679" s="118" t="n">
        <v>1</v>
      </c>
      <c r="AU679" s="118" t="n"/>
      <c r="AV679" s="118" t="n">
        <v>1</v>
      </c>
      <c r="AW679" s="118" t="n">
        <v>1</v>
      </c>
      <c r="AX679" s="118" t="n">
        <v>1</v>
      </c>
      <c r="AY679" s="118" t="n">
        <v>1</v>
      </c>
      <c r="AZ679" s="118" t="n">
        <v>1</v>
      </c>
      <c r="BA679" s="118" t="n"/>
      <c r="BB679" s="118" t="n">
        <v>1</v>
      </c>
      <c r="BC679" s="118" t="n">
        <v>1</v>
      </c>
      <c r="BD679" s="118" t="n">
        <v>1</v>
      </c>
      <c r="BE679" s="118" t="n">
        <v>1</v>
      </c>
      <c r="BF679" s="118" t="n"/>
      <c r="BG679" s="118" t="n"/>
      <c r="BH679" s="118" t="n"/>
      <c r="BI679" s="118" t="n"/>
      <c r="BJ679" s="118" t="n"/>
      <c r="BK679" s="118" t="n"/>
      <c r="BL679" s="118" t="n"/>
      <c r="BM679" s="118" t="n"/>
      <c r="BN679" s="118" t="n"/>
      <c r="BO679" s="118" t="n"/>
      <c r="BP679" s="118" t="n"/>
      <c r="BQ679" s="118" t="n"/>
      <c r="BR679" s="118" t="n"/>
      <c r="BS679" s="118" t="n"/>
      <c r="BT679" s="118">
        <f>COUNTIF(B679:BS679,1)</f>
        <v/>
      </c>
      <c r="BV679" s="76">
        <f>TRIM(RIGHT(A679, LEN(A679) - FIND("@", SUBSTITUTE(A679, " ", "@", LEN(A679)-LEN(SUBSTITUTE(A679," ",""))))))</f>
        <v/>
      </c>
      <c r="BW679" s="76">
        <f>TRIM(LEFT(A679,FIND(" ",A679&amp;" ")-1))</f>
        <v/>
      </c>
      <c r="BX679">
        <f>+IF(BV679=BV678,"Same","Diff")</f>
        <v/>
      </c>
      <c r="BY679">
        <f>IF(BX679="Same",IF(BW679=BW678,"same","Diff"))</f>
        <v/>
      </c>
    </row>
    <row r="680" ht="17" customHeight="1">
      <c r="A680" s="61" t="inlineStr">
        <is>
          <t>Rick Kelly</t>
        </is>
      </c>
      <c r="B680" s="120" t="n"/>
      <c r="C680" s="120" t="n"/>
      <c r="D680" s="120" t="n"/>
      <c r="E680" s="120" t="n"/>
      <c r="F680" s="120" t="n"/>
      <c r="G680" s="120" t="n"/>
      <c r="H680" s="120" t="n"/>
      <c r="I680" s="120" t="n"/>
      <c r="J680" s="118" t="n"/>
      <c r="K680" s="118" t="n"/>
      <c r="L680" s="118" t="n"/>
      <c r="M680" s="118" t="n"/>
      <c r="N680" s="118" t="n"/>
      <c r="O680" s="118" t="n"/>
      <c r="P680" s="118" t="n"/>
      <c r="Q680" s="118" t="n"/>
      <c r="R680" s="118" t="n"/>
      <c r="S680" s="118" t="n"/>
      <c r="T680" s="118" t="n"/>
      <c r="U680" s="118" t="n"/>
      <c r="V680" s="118" t="n"/>
      <c r="W680" s="118" t="n"/>
      <c r="X680" s="118" t="n"/>
      <c r="Y680" s="118" t="n"/>
      <c r="Z680" s="118" t="n"/>
      <c r="AA680" s="118" t="n"/>
      <c r="AB680" s="118" t="n"/>
      <c r="AC680" s="118" t="n"/>
      <c r="AD680" s="118" t="n"/>
      <c r="AE680" s="118" t="n"/>
      <c r="AF680" s="118" t="n"/>
      <c r="AG680" s="118" t="n"/>
      <c r="AH680" s="118" t="n"/>
      <c r="AI680" s="118" t="n"/>
      <c r="AJ680" s="118" t="n"/>
      <c r="AK680" s="118" t="n"/>
      <c r="AL680" s="118" t="n"/>
      <c r="AM680" s="118" t="n"/>
      <c r="AN680" s="118" t="n"/>
      <c r="AO680" s="118" t="n"/>
      <c r="AP680" s="118" t="n"/>
      <c r="AQ680" s="118" t="n"/>
      <c r="AR680" s="118" t="n"/>
      <c r="AS680" s="118" t="n"/>
      <c r="AT680" s="118" t="n">
        <v>1</v>
      </c>
      <c r="AU680" s="118" t="n">
        <v>1</v>
      </c>
      <c r="AV680" s="118" t="n">
        <v>1</v>
      </c>
      <c r="AW680" s="118" t="n">
        <v>1</v>
      </c>
      <c r="AX680" s="118" t="n">
        <v>1</v>
      </c>
      <c r="AY680" s="118" t="n">
        <v>1</v>
      </c>
      <c r="AZ680" s="118" t="n"/>
      <c r="BA680" s="118" t="n">
        <v>1</v>
      </c>
      <c r="BB680" s="118" t="n">
        <v>1</v>
      </c>
      <c r="BC680" s="118" t="n">
        <v>1</v>
      </c>
      <c r="BD680" s="118" t="n">
        <v>1</v>
      </c>
      <c r="BE680" s="118" t="n">
        <v>1</v>
      </c>
      <c r="BF680" s="118" t="n">
        <v>1</v>
      </c>
      <c r="BG680" s="118" t="n">
        <v>1</v>
      </c>
      <c r="BH680" s="118" t="n">
        <v>1</v>
      </c>
      <c r="BI680" s="118" t="n">
        <v>1</v>
      </c>
      <c r="BJ680" s="118" t="n">
        <v>1</v>
      </c>
      <c r="BK680" s="118" t="n">
        <v>1</v>
      </c>
      <c r="BL680" s="118" t="n">
        <v>1</v>
      </c>
      <c r="BM680" s="118" t="n">
        <v>1</v>
      </c>
      <c r="BN680" s="118" t="n"/>
      <c r="BO680" s="118" t="n"/>
      <c r="BP680" s="118" t="n"/>
      <c r="BQ680" s="118" t="n"/>
      <c r="BR680" s="118" t="n"/>
      <c r="BS680" s="118" t="n"/>
      <c r="BT680" s="118">
        <f>COUNTIF(B680:BS680,1)</f>
        <v/>
      </c>
      <c r="BV680" s="76">
        <f>TRIM(RIGHT(A680, LEN(A680) - FIND("@", SUBSTITUTE(A680, " ", "@", LEN(A680)-LEN(SUBSTITUTE(A680," ",""))))))</f>
        <v/>
      </c>
      <c r="BW680" s="76">
        <f>TRIM(LEFT(A680,FIND(" ",A680&amp;" ")-1))</f>
        <v/>
      </c>
      <c r="BX680">
        <f>+IF(BV680=BV679,"Same","Diff")</f>
        <v/>
      </c>
      <c r="BY680">
        <f>IF(BX680="Same",IF(BW680=BW679,"same","Diff"))</f>
        <v/>
      </c>
    </row>
    <row r="681" ht="17" customHeight="1">
      <c r="A681" s="61" t="inlineStr">
        <is>
          <t>Todd Kelly</t>
        </is>
      </c>
      <c r="B681" s="120" t="n"/>
      <c r="C681" s="120" t="n"/>
      <c r="D681" s="120" t="n"/>
      <c r="E681" s="120" t="n"/>
      <c r="F681" s="120" t="n"/>
      <c r="G681" s="120" t="n"/>
      <c r="H681" s="120" t="n"/>
      <c r="I681" s="120" t="n"/>
      <c r="J681" s="118" t="n"/>
      <c r="K681" s="118" t="n"/>
      <c r="L681" s="118" t="n"/>
      <c r="M681" s="118" t="n"/>
      <c r="N681" s="118" t="n"/>
      <c r="O681" s="118" t="n"/>
      <c r="P681" s="118" t="n"/>
      <c r="Q681" s="118" t="n"/>
      <c r="R681" s="118" t="n"/>
      <c r="S681" s="118" t="n"/>
      <c r="T681" s="118" t="n"/>
      <c r="U681" s="118" t="n"/>
      <c r="V681" s="118" t="n"/>
      <c r="W681" s="118" t="n"/>
      <c r="X681" s="118" t="n"/>
      <c r="Y681" s="118" t="n"/>
      <c r="Z681" s="118" t="n"/>
      <c r="AA681" s="118" t="n"/>
      <c r="AB681" s="118" t="n"/>
      <c r="AC681" s="118" t="n"/>
      <c r="AD681" s="118" t="n"/>
      <c r="AE681" s="118" t="n"/>
      <c r="AF681" s="118" t="n"/>
      <c r="AG681" s="118" t="n"/>
      <c r="AH681" s="118" t="n"/>
      <c r="AI681" s="118" t="n"/>
      <c r="AJ681" s="118" t="n"/>
      <c r="AK681" s="118" t="n"/>
      <c r="AL681" s="118" t="n"/>
      <c r="AM681" s="118" t="n"/>
      <c r="AN681" s="118" t="n"/>
      <c r="AO681" s="118" t="n">
        <v>1</v>
      </c>
      <c r="AP681" s="118" t="n"/>
      <c r="AQ681" s="118" t="n">
        <v>1</v>
      </c>
      <c r="AR681" s="118" t="n"/>
      <c r="AS681" s="118" t="n">
        <v>1</v>
      </c>
      <c r="AT681" s="118" t="n">
        <v>1</v>
      </c>
      <c r="AU681" s="118" t="n">
        <v>1</v>
      </c>
      <c r="AV681" s="118" t="n">
        <v>1</v>
      </c>
      <c r="AW681" s="118" t="n">
        <v>1</v>
      </c>
      <c r="AX681" s="118" t="n">
        <v>1</v>
      </c>
      <c r="AY681" s="118" t="n">
        <v>1</v>
      </c>
      <c r="AZ681" s="118" t="n">
        <v>1</v>
      </c>
      <c r="BA681" s="118" t="n">
        <v>1</v>
      </c>
      <c r="BB681" s="118" t="n">
        <v>1</v>
      </c>
      <c r="BC681" s="118" t="n">
        <v>1</v>
      </c>
      <c r="BD681" s="118" t="n">
        <v>1</v>
      </c>
      <c r="BE681" s="118" t="n">
        <v>1</v>
      </c>
      <c r="BF681" s="118" t="n">
        <v>1</v>
      </c>
      <c r="BG681" s="118" t="n">
        <v>1</v>
      </c>
      <c r="BH681" s="118" t="n">
        <v>1</v>
      </c>
      <c r="BI681" s="118" t="n">
        <v>1</v>
      </c>
      <c r="BJ681" s="118" t="n">
        <v>1</v>
      </c>
      <c r="BK681" s="118" t="n"/>
      <c r="BL681" s="118" t="n"/>
      <c r="BM681" s="118" t="n"/>
      <c r="BN681" s="118" t="n"/>
      <c r="BO681" s="118" t="n"/>
      <c r="BP681" s="118" t="n"/>
      <c r="BQ681" s="118" t="n"/>
      <c r="BR681" s="118" t="n"/>
      <c r="BS681" s="118" t="n"/>
      <c r="BT681" s="118">
        <f>COUNTIF(B681:BS681,1)</f>
        <v/>
      </c>
      <c r="BV681" s="76">
        <f>TRIM(RIGHT(A681, LEN(A681) - FIND("@", SUBSTITUTE(A681, " ", "@", LEN(A681)-LEN(SUBSTITUTE(A681," ",""))))))</f>
        <v/>
      </c>
      <c r="BW681" s="76">
        <f>TRIM(LEFT(A681,FIND(" ",A681&amp;" ")-1))</f>
        <v/>
      </c>
      <c r="BX681">
        <f>+IF(BV681=BV680,"Same","Diff")</f>
        <v/>
      </c>
      <c r="BY681">
        <f>IF(BX681="Same",IF(BW681=BW680,"same","Diff"))</f>
        <v/>
      </c>
    </row>
    <row r="682" ht="17" customHeight="1">
      <c r="A682" s="59" t="inlineStr">
        <is>
          <t>Tom Kendall</t>
        </is>
      </c>
      <c r="B682" s="117" t="n"/>
      <c r="C682" s="117" t="n"/>
      <c r="D682" s="117" t="n"/>
      <c r="E682" s="117" t="n"/>
      <c r="F682" s="117" t="n"/>
      <c r="G682" s="117" t="n"/>
      <c r="H682" s="117" t="n"/>
      <c r="I682" s="117" t="n"/>
      <c r="J682" s="118" t="n"/>
      <c r="K682" s="118" t="n"/>
      <c r="L682" s="118" t="n"/>
      <c r="M682" s="118" t="n"/>
      <c r="N682" s="118" t="n"/>
      <c r="O682" s="118" t="n"/>
      <c r="P682" s="118" t="n"/>
      <c r="Q682" s="118" t="n"/>
      <c r="R682" s="118" t="n"/>
      <c r="S682" s="118" t="n"/>
      <c r="T682" s="118" t="n"/>
      <c r="U682" s="118" t="n"/>
      <c r="V682" s="118" t="n"/>
      <c r="W682" s="118" t="n"/>
      <c r="X682" s="118" t="n"/>
      <c r="Y682" s="118" t="n"/>
      <c r="Z682" s="118" t="n"/>
      <c r="AA682" s="118" t="n"/>
      <c r="AB682" s="118" t="n"/>
      <c r="AC682" s="118" t="n"/>
      <c r="AD682" s="118" t="n"/>
      <c r="AE682" s="118" t="n"/>
      <c r="AF682" s="118" t="n"/>
      <c r="AG682" s="118" t="n"/>
      <c r="AH682" s="118" t="n"/>
      <c r="AI682" s="118" t="n"/>
      <c r="AJ682" s="118" t="n"/>
      <c r="AK682" s="118" t="n"/>
      <c r="AL682" s="118" t="n">
        <v>1</v>
      </c>
      <c r="AM682" s="118" t="n"/>
      <c r="AN682" s="118" t="n"/>
      <c r="AO682" s="118" t="n"/>
      <c r="AP682" s="118" t="n"/>
      <c r="AQ682" s="118" t="n"/>
      <c r="AR682" s="118" t="n"/>
      <c r="AS682" s="118" t="n"/>
      <c r="AT682" s="118" t="n"/>
      <c r="AU682" s="118" t="n"/>
      <c r="AV682" s="118" t="n"/>
      <c r="AW682" s="118" t="n"/>
      <c r="AX682" s="118" t="n"/>
      <c r="AY682" s="118" t="n"/>
      <c r="AZ682" s="118" t="n"/>
      <c r="BA682" s="118" t="n"/>
      <c r="BB682" s="118" t="n"/>
      <c r="BC682" s="118" t="n"/>
      <c r="BD682" s="118" t="n"/>
      <c r="BE682" s="118" t="n"/>
      <c r="BF682" s="118" t="n"/>
      <c r="BG682" s="118" t="n"/>
      <c r="BH682" s="118" t="n"/>
      <c r="BI682" s="118" t="n"/>
      <c r="BJ682" s="118" t="n"/>
      <c r="BK682" s="118" t="n"/>
      <c r="BL682" s="118" t="n"/>
      <c r="BM682" s="118" t="n"/>
      <c r="BN682" s="118" t="n"/>
      <c r="BO682" s="118" t="n"/>
      <c r="BP682" s="118" t="n"/>
      <c r="BQ682" s="118" t="n"/>
      <c r="BR682" s="118" t="n"/>
      <c r="BS682" s="118" t="n"/>
      <c r="BT682" s="118">
        <f>COUNTIF(B682:BS682,1)</f>
        <v/>
      </c>
      <c r="BV682" s="76">
        <f>TRIM(RIGHT(A682, LEN(A682) - FIND("@", SUBSTITUTE(A682, " ", "@", LEN(A682)-LEN(SUBSTITUTE(A682," ",""))))))</f>
        <v/>
      </c>
      <c r="BW682" s="76">
        <f>TRIM(LEFT(A682,FIND(" ",A682&amp;" ")-1))</f>
        <v/>
      </c>
      <c r="BX682">
        <f>+IF(BV682=BV681,"Same","Diff")</f>
        <v/>
      </c>
      <c r="BY682">
        <f>IF(BX682="Same",IF(BW682=BW681,"same","Diff"))</f>
        <v/>
      </c>
    </row>
    <row r="683" ht="17" customHeight="1">
      <c r="A683" s="59" t="inlineStr">
        <is>
          <t>Geoff Kendrick</t>
        </is>
      </c>
      <c r="B683" s="117" t="n"/>
      <c r="C683" s="117" t="n"/>
      <c r="D683" s="117" t="n"/>
      <c r="E683" s="117" t="n"/>
      <c r="F683" s="117" t="n"/>
      <c r="G683" s="117" t="n"/>
      <c r="H683" s="117" t="n"/>
      <c r="I683" s="117" t="n"/>
      <c r="J683" s="118" t="n"/>
      <c r="K683" s="118" t="n"/>
      <c r="L683" s="118" t="n"/>
      <c r="M683" s="118" t="n"/>
      <c r="N683" s="118" t="n"/>
      <c r="O683" s="118" t="n"/>
      <c r="P683" s="118" t="n"/>
      <c r="Q683" s="118" t="n"/>
      <c r="R683" s="118" t="n"/>
      <c r="S683" s="118" t="n"/>
      <c r="T683" s="118" t="n"/>
      <c r="U683" s="118" t="n"/>
      <c r="V683" s="118" t="n"/>
      <c r="W683" s="118" t="n"/>
      <c r="X683" s="118" t="n"/>
      <c r="Y683" s="118" t="n"/>
      <c r="Z683" s="118" t="n"/>
      <c r="AA683" s="118" t="n"/>
      <c r="AB683" s="118" t="n"/>
      <c r="AC683" s="118" t="n"/>
      <c r="AD683" s="118" t="n"/>
      <c r="AE683" s="118" t="n"/>
      <c r="AF683" s="118" t="n"/>
      <c r="AG683" s="118" t="n"/>
      <c r="AH683" s="118" t="n"/>
      <c r="AI683" s="118" t="n"/>
      <c r="AJ683" s="118" t="n"/>
      <c r="AK683" s="118" t="n"/>
      <c r="AL683" s="118" t="n"/>
      <c r="AM683" s="118" t="n"/>
      <c r="AN683" s="118" t="n"/>
      <c r="AO683" s="118" t="n"/>
      <c r="AP683" s="118" t="n"/>
      <c r="AQ683" s="118" t="n">
        <v>1</v>
      </c>
      <c r="AR683" s="118" t="n"/>
      <c r="AS683" s="118" t="n"/>
      <c r="AT683" s="118" t="n"/>
      <c r="AU683" s="118" t="n"/>
      <c r="AV683" s="118" t="n"/>
      <c r="AW683" s="118" t="n"/>
      <c r="AX683" s="118" t="n"/>
      <c r="AY683" s="118" t="n"/>
      <c r="AZ683" s="118" t="n"/>
      <c r="BA683" s="118" t="n"/>
      <c r="BB683" s="118" t="n"/>
      <c r="BC683" s="118" t="n"/>
      <c r="BD683" s="118" t="n"/>
      <c r="BE683" s="118" t="n"/>
      <c r="BF683" s="118" t="n"/>
      <c r="BG683" s="118" t="n"/>
      <c r="BH683" s="118" t="n"/>
      <c r="BI683" s="118" t="n"/>
      <c r="BJ683" s="118" t="n"/>
      <c r="BK683" s="118" t="n"/>
      <c r="BL683" s="118" t="n"/>
      <c r="BM683" s="118" t="n"/>
      <c r="BN683" s="118" t="n"/>
      <c r="BO683" s="118" t="n"/>
      <c r="BP683" s="118" t="n"/>
      <c r="BQ683" s="118" t="n"/>
      <c r="BR683" s="118" t="n"/>
      <c r="BS683" s="118" t="n"/>
      <c r="BT683" s="118">
        <f>COUNTIF(B683:BS683,1)</f>
        <v/>
      </c>
      <c r="BV683" s="76">
        <f>TRIM(RIGHT(A683, LEN(A683) - FIND("@", SUBSTITUTE(A683, " ", "@", LEN(A683)-LEN(SUBSTITUTE(A683," ",""))))))</f>
        <v/>
      </c>
      <c r="BW683" s="76">
        <f>TRIM(LEFT(A683,FIND(" ",A683&amp;" ")-1))</f>
        <v/>
      </c>
      <c r="BX683">
        <f>+IF(BV683=BV682,"Same","Diff")</f>
        <v/>
      </c>
      <c r="BY683">
        <f>IF(BX683="Same",IF(BW683=BW682,"same","Diff"))</f>
        <v/>
      </c>
    </row>
    <row r="684" ht="17" customHeight="1">
      <c r="A684" s="60" t="inlineStr">
        <is>
          <t>Carl Kennedy</t>
        </is>
      </c>
      <c r="B684" s="119" t="n"/>
      <c r="C684" s="119" t="n"/>
      <c r="D684" s="119" t="n"/>
      <c r="E684" s="119" t="n">
        <v>1</v>
      </c>
      <c r="F684" s="119" t="n"/>
      <c r="G684" s="119" t="n">
        <v>1</v>
      </c>
      <c r="H684" s="119" t="n">
        <v>1</v>
      </c>
      <c r="I684" s="119" t="n">
        <v>1</v>
      </c>
      <c r="J684" s="118" t="n">
        <v>1</v>
      </c>
      <c r="K684" s="118" t="n"/>
      <c r="L684" s="118" t="n">
        <v>1</v>
      </c>
      <c r="M684" s="118" t="n">
        <v>1</v>
      </c>
      <c r="N684" s="118" t="n"/>
      <c r="O684" s="118" t="n"/>
      <c r="P684" s="118" t="n"/>
      <c r="Q684" s="118" t="n"/>
      <c r="R684" s="118" t="n"/>
      <c r="S684" s="118" t="n"/>
      <c r="T684" s="118" t="n"/>
      <c r="U684" s="118" t="n"/>
      <c r="V684" s="118" t="n"/>
      <c r="W684" s="118" t="n"/>
      <c r="X684" s="118" t="n"/>
      <c r="Y684" s="118" t="n"/>
      <c r="Z684" s="118" t="n"/>
      <c r="AA684" s="118" t="n"/>
      <c r="AB684" s="118" t="n"/>
      <c r="AC684" s="118" t="n"/>
      <c r="AD684" s="118" t="n"/>
      <c r="AE684" s="118" t="n"/>
      <c r="AF684" s="118" t="n"/>
      <c r="AG684" s="118" t="n"/>
      <c r="AH684" s="118" t="n"/>
      <c r="AI684" s="118" t="n"/>
      <c r="AJ684" s="118" t="n"/>
      <c r="AK684" s="118" t="n"/>
      <c r="AL684" s="118" t="n"/>
      <c r="AM684" s="118" t="n"/>
      <c r="AN684" s="118" t="n"/>
      <c r="AO684" s="118" t="n"/>
      <c r="AP684" s="118" t="n"/>
      <c r="AQ684" s="118" t="n"/>
      <c r="AR684" s="118" t="n"/>
      <c r="AS684" s="118" t="n"/>
      <c r="AT684" s="118" t="n"/>
      <c r="AU684" s="118" t="n"/>
      <c r="AV684" s="118" t="n"/>
      <c r="AW684" s="118" t="n"/>
      <c r="AX684" s="118" t="n"/>
      <c r="AY684" s="118" t="n"/>
      <c r="AZ684" s="118" t="n"/>
      <c r="BA684" s="118" t="n"/>
      <c r="BB684" s="118" t="n"/>
      <c r="BC684" s="118" t="n"/>
      <c r="BD684" s="118" t="n"/>
      <c r="BE684" s="118" t="n"/>
      <c r="BF684" s="118" t="n"/>
      <c r="BG684" s="118" t="n"/>
      <c r="BH684" s="118" t="n"/>
      <c r="BI684" s="118" t="n"/>
      <c r="BJ684" s="118" t="n"/>
      <c r="BK684" s="118" t="n"/>
      <c r="BL684" s="118" t="n"/>
      <c r="BM684" s="118" t="n"/>
      <c r="BN684" s="118" t="n"/>
      <c r="BO684" s="118" t="n"/>
      <c r="BP684" s="118" t="n"/>
      <c r="BQ684" s="118" t="n"/>
      <c r="BR684" s="118" t="n"/>
      <c r="BS684" s="118" t="n"/>
      <c r="BT684" s="118">
        <f>COUNTIF(B684:BS684,1)</f>
        <v/>
      </c>
      <c r="BV684" s="76">
        <f>TRIM(RIGHT(A684, LEN(A684) - FIND("@", SUBSTITUTE(A684, " ", "@", LEN(A684)-LEN(SUBSTITUTE(A684," ",""))))))</f>
        <v/>
      </c>
      <c r="BW684" s="76">
        <f>TRIM(LEFT(A684,FIND(" ",A684&amp;" ")-1))</f>
        <v/>
      </c>
      <c r="BX684">
        <f>+IF(BV684=BV683,"Same","Diff")</f>
        <v/>
      </c>
      <c r="BY684">
        <f>IF(BX684="Same",IF(BW684=BW683,"same","Diff"))</f>
        <v/>
      </c>
    </row>
    <row r="685" ht="17" customHeight="1">
      <c r="A685" s="59" t="inlineStr">
        <is>
          <t>Kevin Kennedy</t>
        </is>
      </c>
      <c r="B685" s="117" t="n"/>
      <c r="C685" s="117" t="n"/>
      <c r="D685" s="117" t="n"/>
      <c r="E685" s="117" t="n"/>
      <c r="F685" s="117" t="n"/>
      <c r="G685" s="117" t="n"/>
      <c r="H685" s="117" t="n"/>
      <c r="I685" s="117" t="n"/>
      <c r="J685" s="118" t="n"/>
      <c r="K685" s="118" t="n"/>
      <c r="L685" s="118" t="n"/>
      <c r="M685" s="118" t="n"/>
      <c r="N685" s="118" t="n"/>
      <c r="O685" s="118" t="n">
        <v>1</v>
      </c>
      <c r="P685" s="118" t="n">
        <v>1</v>
      </c>
      <c r="Q685" s="118" t="n">
        <v>1</v>
      </c>
      <c r="R685" s="118" t="n"/>
      <c r="S685" s="118" t="n">
        <v>1</v>
      </c>
      <c r="T685" s="118" t="n">
        <v>1</v>
      </c>
      <c r="U685" s="118" t="n">
        <v>1</v>
      </c>
      <c r="V685" s="118" t="n">
        <v>1</v>
      </c>
      <c r="W685" s="118" t="n">
        <v>1</v>
      </c>
      <c r="X685" s="118" t="n">
        <v>1</v>
      </c>
      <c r="Y685" s="118" t="n">
        <v>1</v>
      </c>
      <c r="Z685" s="118" t="n">
        <v>1</v>
      </c>
      <c r="AA685" s="118" t="n">
        <v>1</v>
      </c>
      <c r="AB685" s="118" t="n">
        <v>1</v>
      </c>
      <c r="AC685" s="118" t="n"/>
      <c r="AD685" s="118" t="n"/>
      <c r="AE685" s="118" t="n"/>
      <c r="AF685" s="118" t="n"/>
      <c r="AG685" s="118" t="n"/>
      <c r="AH685" s="118" t="n"/>
      <c r="AI685" s="118" t="n"/>
      <c r="AJ685" s="118" t="n"/>
      <c r="AK685" s="118" t="n"/>
      <c r="AL685" s="118" t="n"/>
      <c r="AM685" s="118" t="n"/>
      <c r="AN685" s="118" t="n"/>
      <c r="AO685" s="118" t="n"/>
      <c r="AP685" s="118" t="n"/>
      <c r="AQ685" s="118" t="n"/>
      <c r="AR685" s="118" t="n"/>
      <c r="AS685" s="118" t="n"/>
      <c r="AT685" s="118" t="n"/>
      <c r="AU685" s="118" t="n"/>
      <c r="AV685" s="118" t="n"/>
      <c r="AW685" s="118" t="n"/>
      <c r="AX685" s="118" t="n"/>
      <c r="AY685" s="118" t="n"/>
      <c r="AZ685" s="118" t="n"/>
      <c r="BA685" s="118" t="n"/>
      <c r="BB685" s="118" t="n"/>
      <c r="BC685" s="118" t="n"/>
      <c r="BD685" s="118" t="n"/>
      <c r="BE685" s="118" t="n"/>
      <c r="BF685" s="118" t="n"/>
      <c r="BG685" s="118" t="n"/>
      <c r="BH685" s="118" t="n"/>
      <c r="BI685" s="118" t="n"/>
      <c r="BJ685" s="118" t="n"/>
      <c r="BK685" s="118" t="n"/>
      <c r="BL685" s="118" t="n"/>
      <c r="BM685" s="118" t="n"/>
      <c r="BN685" s="118" t="n"/>
      <c r="BO685" s="118" t="n"/>
      <c r="BP685" s="118" t="n"/>
      <c r="BQ685" s="118" t="n"/>
      <c r="BR685" s="118" t="n"/>
      <c r="BS685" s="118" t="n"/>
      <c r="BT685" s="118">
        <f>COUNTIF(B685:BS685,1)</f>
        <v/>
      </c>
      <c r="BV685" s="76">
        <f>TRIM(RIGHT(A685, LEN(A685) - FIND("@", SUBSTITUTE(A685, " ", "@", LEN(A685)-LEN(SUBSTITUTE(A685," ",""))))))</f>
        <v/>
      </c>
      <c r="BW685" s="76">
        <f>TRIM(LEFT(A685,FIND(" ",A685&amp;" ")-1))</f>
        <v/>
      </c>
      <c r="BX685">
        <f>+IF(BV685=BV684,"Same","Diff")</f>
        <v/>
      </c>
      <c r="BY685">
        <f>IF(BX685="Same",IF(BW685=BW684,"same","Diff"))</f>
        <v/>
      </c>
    </row>
    <row r="686" ht="17" customHeight="1">
      <c r="A686" s="59" t="inlineStr">
        <is>
          <t>Jim Keogh</t>
        </is>
      </c>
      <c r="B686" s="117" t="n"/>
      <c r="C686" s="117" t="n"/>
      <c r="D686" s="117" t="n"/>
      <c r="E686" s="117" t="n"/>
      <c r="F686" s="117" t="n"/>
      <c r="G686" s="117" t="n"/>
      <c r="H686" s="117" t="n"/>
      <c r="I686" s="117" t="n"/>
      <c r="J686" s="118" t="n"/>
      <c r="K686" s="118" t="n"/>
      <c r="L686" s="118" t="n"/>
      <c r="M686" s="118" t="n"/>
      <c r="N686" s="118" t="n"/>
      <c r="O686" s="118" t="n"/>
      <c r="P686" s="118" t="n"/>
      <c r="Q686" s="118" t="n"/>
      <c r="R686" s="118" t="n"/>
      <c r="S686" s="118" t="n">
        <v>1</v>
      </c>
      <c r="T686" s="118" t="n">
        <v>1</v>
      </c>
      <c r="U686" s="118" t="n">
        <v>1</v>
      </c>
      <c r="V686" s="118" t="n">
        <v>1</v>
      </c>
      <c r="W686" s="130" t="n">
        <v>1</v>
      </c>
      <c r="X686" s="118" t="n"/>
      <c r="Y686" s="118" t="n">
        <v>1</v>
      </c>
      <c r="Z686" s="118" t="n">
        <v>1</v>
      </c>
      <c r="AA686" s="118" t="n">
        <v>1</v>
      </c>
      <c r="AB686" s="118" t="n">
        <v>1</v>
      </c>
      <c r="AC686" s="118" t="n"/>
      <c r="AD686" s="118" t="n">
        <v>1</v>
      </c>
      <c r="AE686" s="118" t="n"/>
      <c r="AF686" s="118" t="n"/>
      <c r="AG686" s="118" t="n"/>
      <c r="AH686" s="118" t="n"/>
      <c r="AI686" s="118" t="n"/>
      <c r="AJ686" s="118" t="n"/>
      <c r="AK686" s="118" t="n"/>
      <c r="AL686" s="118" t="n"/>
      <c r="AM686" s="118" t="n"/>
      <c r="AN686" s="118" t="n"/>
      <c r="AO686" s="118" t="n"/>
      <c r="AP686" s="118" t="n"/>
      <c r="AQ686" s="118" t="n"/>
      <c r="AR686" s="118" t="n"/>
      <c r="AS686" s="118" t="n"/>
      <c r="AT686" s="118" t="n"/>
      <c r="AU686" s="118" t="n"/>
      <c r="AV686" s="118" t="n"/>
      <c r="AW686" s="118" t="n"/>
      <c r="AX686" s="118" t="n"/>
      <c r="AY686" s="118" t="n"/>
      <c r="AZ686" s="118" t="n"/>
      <c r="BA686" s="118" t="n"/>
      <c r="BB686" s="118" t="n"/>
      <c r="BC686" s="118" t="n"/>
      <c r="BD686" s="118" t="n"/>
      <c r="BE686" s="118" t="n"/>
      <c r="BF686" s="118" t="n"/>
      <c r="BG686" s="118" t="n"/>
      <c r="BH686" s="118" t="n"/>
      <c r="BI686" s="118" t="n"/>
      <c r="BJ686" s="118" t="n"/>
      <c r="BK686" s="118" t="n"/>
      <c r="BL686" s="118" t="n"/>
      <c r="BM686" s="118" t="n"/>
      <c r="BN686" s="118" t="n"/>
      <c r="BO686" s="118" t="n"/>
      <c r="BP686" s="118" t="n"/>
      <c r="BQ686" s="118" t="n"/>
      <c r="BR686" s="118" t="n"/>
      <c r="BS686" s="118" t="n"/>
      <c r="BT686" s="118">
        <f>COUNTIF(B686:BS686,1)</f>
        <v/>
      </c>
      <c r="BV686" s="76">
        <f>TRIM(RIGHT(A686, LEN(A686) - FIND("@", SUBSTITUTE(A686, " ", "@", LEN(A686)-LEN(SUBSTITUTE(A686," ",""))))))</f>
        <v/>
      </c>
      <c r="BW686" s="76">
        <f>TRIM(LEFT(A686,FIND(" ",A686&amp;" ")-1))</f>
        <v/>
      </c>
      <c r="BX686">
        <f>+IF(BV686=BV685,"Same","Diff")</f>
        <v/>
      </c>
      <c r="BY686">
        <f>IF(BX686="Same",IF(BW686=BW685,"same","Diff"))</f>
        <v/>
      </c>
    </row>
    <row r="687" ht="17" customHeight="1">
      <c r="A687" s="60" t="inlineStr">
        <is>
          <t>Robbie Ker</t>
        </is>
      </c>
      <c r="B687" s="119" t="n"/>
      <c r="C687" s="119" t="n"/>
      <c r="D687" s="119" t="n"/>
      <c r="E687" s="119" t="n"/>
      <c r="F687" s="119" t="n"/>
      <c r="G687" s="119" t="n"/>
      <c r="H687" s="119" t="n"/>
      <c r="I687" s="119" t="n"/>
      <c r="J687" s="118" t="n"/>
      <c r="K687" s="118" t="n"/>
      <c r="L687" s="118" t="n"/>
      <c r="M687" s="118" t="n"/>
      <c r="N687" s="118" t="n"/>
      <c r="O687" s="118" t="n"/>
      <c r="P687" s="118" t="n"/>
      <c r="Q687" s="118" t="n"/>
      <c r="R687" s="118" t="n"/>
      <c r="S687" s="118" t="n"/>
      <c r="T687" s="118" t="n"/>
      <c r="U687" s="118" t="n"/>
      <c r="V687" s="118" t="n"/>
      <c r="W687" s="118" t="n"/>
      <c r="X687" s="118" t="n"/>
      <c r="Y687" s="118" t="n"/>
      <c r="Z687" s="118" t="n"/>
      <c r="AA687" s="118" t="n"/>
      <c r="AB687" s="118" t="n"/>
      <c r="AC687" s="118" t="n"/>
      <c r="AD687" s="118" t="n"/>
      <c r="AE687" s="118" t="n"/>
      <c r="AF687" s="118" t="n"/>
      <c r="AG687" s="118" t="n"/>
      <c r="AH687" s="118" t="n">
        <v>1</v>
      </c>
      <c r="AI687" s="118" t="n"/>
      <c r="AJ687" s="118" t="n"/>
      <c r="AK687" s="118" t="n"/>
      <c r="AL687" s="118" t="n"/>
      <c r="AM687" s="118" t="n"/>
      <c r="AN687" s="118" t="n"/>
      <c r="AO687" s="118" t="n"/>
      <c r="AP687" s="118" t="n"/>
      <c r="AQ687" s="118" t="n"/>
      <c r="AR687" s="118" t="n"/>
      <c r="AS687" s="118" t="n"/>
      <c r="AT687" s="118" t="n"/>
      <c r="AU687" s="118" t="n"/>
      <c r="AV687" s="118" t="n"/>
      <c r="AW687" s="118" t="n"/>
      <c r="AX687" s="118" t="n"/>
      <c r="AY687" s="118" t="n"/>
      <c r="AZ687" s="118" t="n"/>
      <c r="BA687" s="118" t="n"/>
      <c r="BB687" s="118" t="n"/>
      <c r="BC687" s="118" t="n"/>
      <c r="BD687" s="118" t="n"/>
      <c r="BE687" s="118" t="n"/>
      <c r="BF687" s="118" t="n"/>
      <c r="BG687" s="118" t="n"/>
      <c r="BH687" s="118" t="n"/>
      <c r="BI687" s="118" t="n"/>
      <c r="BJ687" s="118" t="n"/>
      <c r="BK687" s="118" t="n"/>
      <c r="BL687" s="118" t="n"/>
      <c r="BM687" s="118" t="n"/>
      <c r="BN687" s="118" t="n"/>
      <c r="BO687" s="118" t="n"/>
      <c r="BP687" s="118" t="n"/>
      <c r="BQ687" s="118" t="n"/>
      <c r="BR687" s="118" t="n"/>
      <c r="BS687" s="118" t="n"/>
      <c r="BT687" s="118">
        <f>COUNTIF(B687:BS687,1)</f>
        <v/>
      </c>
      <c r="BV687" s="76">
        <f>TRIM(RIGHT(A687, LEN(A687) - FIND("@", SUBSTITUTE(A687, " ", "@", LEN(A687)-LEN(SUBSTITUTE(A687," ",""))))))</f>
        <v/>
      </c>
      <c r="BW687" s="76">
        <f>TRIM(LEFT(A687,FIND(" ",A687&amp;" ")-1))</f>
        <v/>
      </c>
      <c r="BX687">
        <f>+IF(BV687=BV686,"Same","Diff")</f>
        <v/>
      </c>
      <c r="BY687">
        <f>IF(BX687="Same",IF(BW687=BW686,"same","Diff"))</f>
        <v/>
      </c>
    </row>
    <row r="688" ht="17" customHeight="1">
      <c r="A688" s="60" t="inlineStr">
        <is>
          <t>John Keran</t>
        </is>
      </c>
      <c r="B688" s="119" t="n"/>
      <c r="C688" s="119" t="n"/>
      <c r="D688" s="119" t="n"/>
      <c r="E688" s="119" t="n"/>
      <c r="F688" s="119" t="n"/>
      <c r="G688" s="119" t="n"/>
      <c r="H688" s="119" t="n"/>
      <c r="I688" s="119" t="n"/>
      <c r="J688" s="118" t="n"/>
      <c r="K688" s="118" t="n"/>
      <c r="L688" s="118" t="n">
        <v>1</v>
      </c>
      <c r="M688" s="118" t="n"/>
      <c r="N688" s="118" t="n"/>
      <c r="O688" s="118" t="n"/>
      <c r="P688" s="118" t="n"/>
      <c r="Q688" s="118" t="n"/>
      <c r="R688" s="118" t="n"/>
      <c r="S688" s="118" t="n"/>
      <c r="T688" s="118" t="n"/>
      <c r="U688" s="118" t="n"/>
      <c r="V688" s="118" t="n"/>
      <c r="W688" s="118" t="n"/>
      <c r="X688" s="118" t="n"/>
      <c r="Y688" s="118" t="n"/>
      <c r="Z688" s="118" t="n"/>
      <c r="AA688" s="118" t="n"/>
      <c r="AB688" s="118" t="n"/>
      <c r="AC688" s="118" t="n"/>
      <c r="AD688" s="118" t="n"/>
      <c r="AE688" s="118" t="n"/>
      <c r="AF688" s="118" t="n"/>
      <c r="AG688" s="118" t="n"/>
      <c r="AH688" s="118" t="n"/>
      <c r="AI688" s="118" t="n"/>
      <c r="AJ688" s="118" t="n"/>
      <c r="AK688" s="118" t="n"/>
      <c r="AL688" s="118" t="n"/>
      <c r="AM688" s="118" t="n"/>
      <c r="AN688" s="118" t="n"/>
      <c r="AO688" s="118" t="n"/>
      <c r="AP688" s="118" t="n"/>
      <c r="AQ688" s="118" t="n"/>
      <c r="AR688" s="118" t="n"/>
      <c r="AS688" s="118" t="n"/>
      <c r="AT688" s="118" t="n"/>
      <c r="AU688" s="118" t="n"/>
      <c r="AV688" s="118" t="n"/>
      <c r="AW688" s="118" t="n"/>
      <c r="AX688" s="118" t="n"/>
      <c r="AY688" s="118" t="n"/>
      <c r="AZ688" s="118" t="n"/>
      <c r="BA688" s="118" t="n"/>
      <c r="BB688" s="118" t="n"/>
      <c r="BC688" s="118" t="n"/>
      <c r="BD688" s="118" t="n"/>
      <c r="BE688" s="118" t="n"/>
      <c r="BF688" s="118" t="n"/>
      <c r="BG688" s="118" t="n"/>
      <c r="BH688" s="118" t="n"/>
      <c r="BI688" s="118" t="n"/>
      <c r="BJ688" s="118" t="n"/>
      <c r="BK688" s="118" t="n"/>
      <c r="BL688" s="118" t="n"/>
      <c r="BM688" s="118" t="n"/>
      <c r="BN688" s="118" t="n"/>
      <c r="BO688" s="118" t="n"/>
      <c r="BP688" s="118" t="n"/>
      <c r="BQ688" s="118" t="n"/>
      <c r="BR688" s="118" t="n"/>
      <c r="BS688" s="118" t="n"/>
      <c r="BT688" s="118">
        <f>COUNTIF(B688:BS688,1)</f>
        <v/>
      </c>
      <c r="BV688" s="76">
        <f>TRIM(RIGHT(A688, LEN(A688) - FIND("@", SUBSTITUTE(A688, " ", "@", LEN(A688)-LEN(SUBSTITUTE(A688," ",""))))))</f>
        <v/>
      </c>
      <c r="BW688" s="76">
        <f>TRIM(LEFT(A688,FIND(" ",A688&amp;" ")-1))</f>
        <v/>
      </c>
      <c r="BX688">
        <f>+IF(BV688=BV687,"Same","Diff")</f>
        <v/>
      </c>
      <c r="BY688">
        <f>IF(BX688="Same",IF(BW688=BW687,"same","Diff"))</f>
        <v/>
      </c>
    </row>
    <row r="689" ht="17" customHeight="1">
      <c r="A689" s="74" t="inlineStr">
        <is>
          <t>Ahmed Khan</t>
        </is>
      </c>
      <c r="B689" s="136" t="n"/>
      <c r="C689" s="136" t="n"/>
      <c r="D689" s="136" t="n"/>
      <c r="E689" s="136" t="n"/>
      <c r="F689" s="136" t="n"/>
      <c r="G689" s="136" t="n"/>
      <c r="H689" s="136" t="n"/>
      <c r="I689" s="136" t="n"/>
      <c r="J689" s="118" t="n"/>
      <c r="K689" s="118" t="n"/>
      <c r="L689" s="118" t="n"/>
      <c r="M689" s="118" t="n"/>
      <c r="N689" s="118" t="n"/>
      <c r="O689" s="118" t="n"/>
      <c r="P689" s="118" t="n"/>
      <c r="Q689" s="118" t="n"/>
      <c r="R689" s="118" t="n"/>
      <c r="S689" s="118" t="n"/>
      <c r="T689" s="118" t="n"/>
      <c r="U689" s="130" t="n">
        <v>1</v>
      </c>
      <c r="V689" s="118" t="n"/>
      <c r="W689" s="118" t="n"/>
      <c r="X689" s="118" t="n"/>
      <c r="Y689" s="118" t="n"/>
      <c r="Z689" s="118" t="n"/>
      <c r="AA689" s="118" t="n"/>
      <c r="AB689" s="118" t="n"/>
      <c r="AC689" s="118" t="n"/>
      <c r="AD689" s="118" t="n"/>
      <c r="AE689" s="118" t="n"/>
      <c r="AF689" s="118" t="n"/>
      <c r="AG689" s="118" t="n"/>
      <c r="AH689" s="118" t="n"/>
      <c r="AI689" s="118" t="n"/>
      <c r="AJ689" s="118" t="n"/>
      <c r="AK689" s="118" t="n"/>
      <c r="AL689" s="118" t="n"/>
      <c r="AM689" s="118" t="n"/>
      <c r="AN689" s="118" t="n"/>
      <c r="AO689" s="118" t="n"/>
      <c r="AP689" s="118" t="n"/>
      <c r="AQ689" s="118" t="n"/>
      <c r="AR689" s="118" t="n"/>
      <c r="AS689" s="118" t="n"/>
      <c r="AT689" s="118" t="n"/>
      <c r="AU689" s="118" t="n"/>
      <c r="AV689" s="118" t="n"/>
      <c r="AW689" s="118" t="n"/>
      <c r="AX689" s="118" t="n"/>
      <c r="AY689" s="118" t="n"/>
      <c r="AZ689" s="118" t="n"/>
      <c r="BA689" s="118" t="n"/>
      <c r="BB689" s="118" t="n"/>
      <c r="BC689" s="118" t="n"/>
      <c r="BD689" s="118" t="n"/>
      <c r="BE689" s="118" t="n"/>
      <c r="BF689" s="118" t="n"/>
      <c r="BG689" s="118" t="n"/>
      <c r="BH689" s="118" t="n"/>
      <c r="BI689" s="118" t="n"/>
      <c r="BJ689" s="118" t="n"/>
      <c r="BK689" s="118" t="n"/>
      <c r="BL689" s="118" t="n"/>
      <c r="BM689" s="118" t="n"/>
      <c r="BN689" s="118" t="n"/>
      <c r="BO689" s="118" t="n"/>
      <c r="BP689" s="118" t="n"/>
      <c r="BQ689" s="118" t="n"/>
      <c r="BR689" s="118" t="n"/>
      <c r="BS689" s="118" t="n"/>
      <c r="BT689" s="118">
        <f>COUNTIF(B689:BS689,1)</f>
        <v/>
      </c>
      <c r="BV689" s="76">
        <f>TRIM(RIGHT(A689, LEN(A689) - FIND("@", SUBSTITUTE(A689, " ", "@", LEN(A689)-LEN(SUBSTITUTE(A689," ",""))))))</f>
        <v/>
      </c>
      <c r="BW689" s="76">
        <f>TRIM(LEFT(A689,FIND(" ",A689&amp;" ")-1))</f>
        <v/>
      </c>
      <c r="BX689">
        <f>+IF(BV689=BV688,"Same","Diff")</f>
        <v/>
      </c>
      <c r="BY689">
        <f>IF(BX689="Same",IF(BW689=BW688,"same","Diff"))</f>
        <v/>
      </c>
    </row>
    <row r="690" ht="17" customHeight="1">
      <c r="A690" s="62" t="inlineStr">
        <is>
          <t>Frank Kilfoyle</t>
        </is>
      </c>
      <c r="B690" s="121" t="n">
        <v>1</v>
      </c>
      <c r="C690" s="121" t="n"/>
      <c r="D690" s="121" t="n"/>
      <c r="E690" s="121" t="n"/>
      <c r="F690" s="121" t="n"/>
      <c r="G690" s="121" t="n"/>
      <c r="H690" s="121" t="n"/>
      <c r="I690" s="121" t="n"/>
      <c r="J690" s="118" t="n"/>
      <c r="K690" s="118" t="n"/>
      <c r="L690" s="118" t="n"/>
      <c r="M690" s="118" t="n"/>
      <c r="N690" s="118" t="n"/>
      <c r="O690" s="118" t="n"/>
      <c r="P690" s="118" t="n"/>
      <c r="Q690" s="118" t="n"/>
      <c r="R690" s="118" t="n"/>
      <c r="S690" s="118" t="n"/>
      <c r="T690" s="118" t="n"/>
      <c r="U690" s="118" t="n"/>
      <c r="V690" s="118" t="n"/>
      <c r="W690" s="118" t="n"/>
      <c r="X690" s="118" t="n"/>
      <c r="Y690" s="118" t="n"/>
      <c r="Z690" s="118" t="n"/>
      <c r="AA690" s="118" t="n"/>
      <c r="AB690" s="118" t="n"/>
      <c r="AC690" s="118" t="n"/>
      <c r="AD690" s="118" t="n"/>
      <c r="AE690" s="118" t="n"/>
      <c r="AF690" s="118" t="n"/>
      <c r="AG690" s="118" t="n"/>
      <c r="AH690" s="118" t="n"/>
      <c r="AI690" s="118" t="n"/>
      <c r="AJ690" s="118" t="n"/>
      <c r="AK690" s="118" t="n"/>
      <c r="AL690" s="118" t="n"/>
      <c r="AM690" s="118" t="n"/>
      <c r="AN690" s="118" t="n"/>
      <c r="AO690" s="118" t="n"/>
      <c r="AP690" s="118" t="n"/>
      <c r="AQ690" s="118" t="n"/>
      <c r="AR690" s="118" t="n"/>
      <c r="AS690" s="118" t="n"/>
      <c r="AT690" s="118" t="n"/>
      <c r="AU690" s="118" t="n"/>
      <c r="AV690" s="118" t="n"/>
      <c r="AW690" s="118" t="n"/>
      <c r="AX690" s="118" t="n"/>
      <c r="AY690" s="118" t="n"/>
      <c r="AZ690" s="118" t="n"/>
      <c r="BA690" s="118" t="n"/>
      <c r="BB690" s="118" t="n"/>
      <c r="BC690" s="118" t="n"/>
      <c r="BD690" s="118" t="n"/>
      <c r="BE690" s="118" t="n"/>
      <c r="BF690" s="118" t="n"/>
      <c r="BG690" s="118" t="n"/>
      <c r="BH690" s="118" t="n"/>
      <c r="BI690" s="118" t="n"/>
      <c r="BJ690" s="118" t="n"/>
      <c r="BK690" s="118" t="n"/>
      <c r="BL690" s="118" t="n"/>
      <c r="BM690" s="118" t="n"/>
      <c r="BN690" s="118" t="n"/>
      <c r="BO690" s="118" t="n"/>
      <c r="BP690" s="118" t="n"/>
      <c r="BQ690" s="118" t="n"/>
      <c r="BR690" s="118" t="n"/>
      <c r="BS690" s="118" t="n"/>
      <c r="BT690" s="118">
        <f>COUNTIF(B690:BS690,1)</f>
        <v/>
      </c>
      <c r="BV690" s="76">
        <f>TRIM(RIGHT(A690, LEN(A690) - FIND("@", SUBSTITUTE(A690, " ", "@", LEN(A690)-LEN(SUBSTITUTE(A690," ",""))))))</f>
        <v/>
      </c>
      <c r="BW690" s="76">
        <f>TRIM(LEFT(A690,FIND(" ",A690&amp;" ")-1))</f>
        <v/>
      </c>
      <c r="BX690">
        <f>+IF(BV690=BV689,"Same","Diff")</f>
        <v/>
      </c>
      <c r="BY690">
        <f>IF(BX690="Same",IF(BW690=BW689,"same","Diff"))</f>
        <v/>
      </c>
    </row>
    <row r="691" ht="17" customHeight="1">
      <c r="A691" s="59" t="inlineStr">
        <is>
          <t>Peter Kilmore</t>
        </is>
      </c>
      <c r="B691" s="117" t="n"/>
      <c r="C691" s="117" t="n"/>
      <c r="D691" s="117" t="n"/>
      <c r="E691" s="117" t="n"/>
      <c r="F691" s="117" t="n"/>
      <c r="G691" s="117" t="n"/>
      <c r="H691" s="117" t="n"/>
      <c r="I691" s="117" t="n"/>
      <c r="J691" s="118" t="n"/>
      <c r="K691" s="118" t="n"/>
      <c r="L691" s="118" t="n"/>
      <c r="M691" s="118" t="n"/>
      <c r="N691" s="118" t="n"/>
      <c r="O691" s="118" t="n">
        <v>1</v>
      </c>
      <c r="P691" s="118" t="n"/>
      <c r="Q691" s="118" t="n"/>
      <c r="R691" s="118" t="n"/>
      <c r="S691" s="118" t="n"/>
      <c r="T691" s="118" t="n"/>
      <c r="U691" s="118" t="n"/>
      <c r="V691" s="118" t="n"/>
      <c r="W691" s="118" t="n"/>
      <c r="X691" s="118" t="n"/>
      <c r="Y691" s="118" t="n"/>
      <c r="Z691" s="118" t="n"/>
      <c r="AA691" s="118" t="n"/>
      <c r="AB691" s="118" t="n"/>
      <c r="AC691" s="118" t="n"/>
      <c r="AD691" s="118" t="n"/>
      <c r="AE691" s="118" t="n"/>
      <c r="AF691" s="118" t="n"/>
      <c r="AG691" s="118" t="n"/>
      <c r="AH691" s="118" t="n"/>
      <c r="AI691" s="118" t="n"/>
      <c r="AJ691" s="118" t="n"/>
      <c r="AK691" s="118" t="n"/>
      <c r="AL691" s="118" t="n"/>
      <c r="AM691" s="118" t="n"/>
      <c r="AN691" s="118" t="n"/>
      <c r="AO691" s="118" t="n"/>
      <c r="AP691" s="118" t="n"/>
      <c r="AQ691" s="118" t="n"/>
      <c r="AR691" s="118" t="n"/>
      <c r="AS691" s="118" t="n"/>
      <c r="AT691" s="118" t="n"/>
      <c r="AU691" s="118" t="n"/>
      <c r="AV691" s="118" t="n"/>
      <c r="AW691" s="118" t="n"/>
      <c r="AX691" s="118" t="n"/>
      <c r="AY691" s="118" t="n"/>
      <c r="AZ691" s="118" t="n"/>
      <c r="BA691" s="118" t="n"/>
      <c r="BB691" s="118" t="n"/>
      <c r="BC691" s="118" t="n"/>
      <c r="BD691" s="118" t="n"/>
      <c r="BE691" s="118" t="n"/>
      <c r="BF691" s="118" t="n"/>
      <c r="BG691" s="118" t="n"/>
      <c r="BH691" s="118" t="n"/>
      <c r="BI691" s="118" t="n"/>
      <c r="BJ691" s="118" t="n"/>
      <c r="BK691" s="118" t="n"/>
      <c r="BL691" s="118" t="n"/>
      <c r="BM691" s="118" t="n"/>
      <c r="BN691" s="118" t="n"/>
      <c r="BO691" s="118" t="n"/>
      <c r="BP691" s="118" t="n"/>
      <c r="BQ691" s="118" t="n"/>
      <c r="BR691" s="118" t="n"/>
      <c r="BS691" s="118" t="n"/>
      <c r="BT691" s="118">
        <f>COUNTIF(B691:BS691,1)</f>
        <v/>
      </c>
      <c r="BV691" s="76">
        <f>TRIM(RIGHT(A691, LEN(A691) - FIND("@", SUBSTITUTE(A691, " ", "@", LEN(A691)-LEN(SUBSTITUTE(A691," ",""))))))</f>
        <v/>
      </c>
      <c r="BW691" s="76">
        <f>TRIM(LEFT(A691,FIND(" ",A691&amp;" ")-1))</f>
        <v/>
      </c>
      <c r="BX691">
        <f>+IF(BV691=BV690,"Same","Diff")</f>
        <v/>
      </c>
      <c r="BY691">
        <f>IF(BX691="Same",IF(BW691=BW690,"same","Diff"))</f>
        <v/>
      </c>
    </row>
    <row r="692" ht="17" customHeight="1">
      <c r="A692" s="59" t="inlineStr">
        <is>
          <t>Geoff Kimber-Smith</t>
        </is>
      </c>
      <c r="B692" s="117" t="n"/>
      <c r="C692" s="117" t="n"/>
      <c r="D692" s="117" t="n"/>
      <c r="E692" s="117" t="n"/>
      <c r="F692" s="117" t="n"/>
      <c r="G692" s="117" t="n"/>
      <c r="H692" s="117" t="n"/>
      <c r="I692" s="117" t="n"/>
      <c r="J692" s="118" t="n"/>
      <c r="K692" s="118" t="n"/>
      <c r="L692" s="118" t="n"/>
      <c r="M692" s="118" t="n"/>
      <c r="N692" s="118" t="n"/>
      <c r="O692" s="118" t="n"/>
      <c r="P692" s="118" t="n"/>
      <c r="Q692" s="118" t="n"/>
      <c r="R692" s="118" t="n"/>
      <c r="S692" s="118" t="n"/>
      <c r="T692" s="118" t="n"/>
      <c r="U692" s="118" t="n"/>
      <c r="V692" s="118" t="n"/>
      <c r="W692" s="118" t="n"/>
      <c r="X692" s="118" t="n"/>
      <c r="Y692" s="118" t="n"/>
      <c r="Z692" s="118" t="n"/>
      <c r="AA692" s="118" t="n"/>
      <c r="AB692" s="118" t="n">
        <v>1</v>
      </c>
      <c r="AC692" s="118" t="n"/>
      <c r="AD692" s="118" t="n"/>
      <c r="AE692" s="118" t="n"/>
      <c r="AF692" s="118" t="n"/>
      <c r="AG692" s="118" t="n"/>
      <c r="AH692" s="118" t="n"/>
      <c r="AI692" s="118" t="n"/>
      <c r="AJ692" s="118" t="n"/>
      <c r="AK692" s="118" t="n"/>
      <c r="AL692" s="118" t="n"/>
      <c r="AM692" s="118" t="n"/>
      <c r="AN692" s="118" t="n"/>
      <c r="AO692" s="118" t="n"/>
      <c r="AP692" s="118" t="n"/>
      <c r="AQ692" s="118" t="n"/>
      <c r="AR692" s="118" t="n"/>
      <c r="AS692" s="118" t="n"/>
      <c r="AT692" s="118" t="n"/>
      <c r="AU692" s="118" t="n"/>
      <c r="AV692" s="118" t="n"/>
      <c r="AW692" s="118" t="n"/>
      <c r="AX692" s="118" t="n"/>
      <c r="AY692" s="118" t="n"/>
      <c r="AZ692" s="118" t="n"/>
      <c r="BA692" s="118" t="n"/>
      <c r="BB692" s="118" t="n"/>
      <c r="BC692" s="118" t="n"/>
      <c r="BD692" s="118" t="n"/>
      <c r="BE692" s="118" t="n"/>
      <c r="BF692" s="118" t="n"/>
      <c r="BG692" s="118" t="n"/>
      <c r="BH692" s="118" t="n"/>
      <c r="BI692" s="118" t="n"/>
      <c r="BJ692" s="118" t="n"/>
      <c r="BK692" s="118" t="n"/>
      <c r="BL692" s="118" t="n"/>
      <c r="BM692" s="118" t="n"/>
      <c r="BN692" s="118" t="n"/>
      <c r="BO692" s="118" t="n"/>
      <c r="BP692" s="118" t="n"/>
      <c r="BQ692" s="118" t="n"/>
      <c r="BR692" s="118" t="n"/>
      <c r="BS692" s="118" t="n"/>
      <c r="BT692" s="118">
        <f>COUNTIF(B692:BS692,1)</f>
        <v/>
      </c>
      <c r="BV692" s="76">
        <f>TRIM(RIGHT(A692, LEN(A692) - FIND("@", SUBSTITUTE(A692, " ", "@", LEN(A692)-LEN(SUBSTITUTE(A692," ",""))))))</f>
        <v/>
      </c>
      <c r="BW692" s="76">
        <f>TRIM(LEFT(A692,FIND(" ",A692&amp;" ")-1))</f>
        <v/>
      </c>
      <c r="BX692">
        <f>+IF(BV692=BV691,"Same","Diff")</f>
        <v/>
      </c>
      <c r="BY692">
        <f>IF(BX692="Same",IF(BW692=BW691,"same","Diff"))</f>
        <v/>
      </c>
    </row>
    <row r="693" ht="17" customHeight="1">
      <c r="A693" s="59" t="inlineStr">
        <is>
          <t>Mike King</t>
        </is>
      </c>
      <c r="B693" s="117" t="n"/>
      <c r="C693" s="117" t="n"/>
      <c r="D693" s="117" t="n"/>
      <c r="E693" s="117" t="n"/>
      <c r="F693" s="117" t="n"/>
      <c r="G693" s="117" t="n"/>
      <c r="H693" s="117" t="n"/>
      <c r="I693" s="117" t="n"/>
      <c r="J693" s="118" t="n"/>
      <c r="K693" s="118" t="n"/>
      <c r="L693" s="118" t="n"/>
      <c r="M693" s="118" t="n"/>
      <c r="N693" s="118" t="n"/>
      <c r="O693" s="118" t="n"/>
      <c r="P693" s="118" t="n"/>
      <c r="Q693" s="118" t="n"/>
      <c r="R693" s="118" t="n"/>
      <c r="S693" s="118" t="n"/>
      <c r="T693" s="118" t="n"/>
      <c r="U693" s="118" t="n"/>
      <c r="V693" s="118" t="n"/>
      <c r="W693" s="118" t="n"/>
      <c r="X693" s="118" t="n"/>
      <c r="Y693" s="118" t="n"/>
      <c r="Z693" s="118" t="n"/>
      <c r="AA693" s="118" t="n"/>
      <c r="AB693" s="118" t="n"/>
      <c r="AC693" s="118" t="n"/>
      <c r="AD693" s="118" t="n"/>
      <c r="AE693" s="118" t="n">
        <v>1</v>
      </c>
      <c r="AF693" s="118" t="n"/>
      <c r="AG693" s="118" t="n"/>
      <c r="AH693" s="118" t="n"/>
      <c r="AI693" s="118" t="n"/>
      <c r="AJ693" s="118" t="n"/>
      <c r="AK693" s="118" t="n"/>
      <c r="AL693" s="118" t="n"/>
      <c r="AM693" s="118" t="n"/>
      <c r="AN693" s="118" t="n"/>
      <c r="AO693" s="118" t="n"/>
      <c r="AP693" s="118" t="n"/>
      <c r="AQ693" s="118" t="n"/>
      <c r="AR693" s="118" t="n"/>
      <c r="AS693" s="118" t="n"/>
      <c r="AT693" s="118" t="n"/>
      <c r="AU693" s="118" t="n"/>
      <c r="AV693" s="118" t="n"/>
      <c r="AW693" s="118" t="n"/>
      <c r="AX693" s="118" t="n"/>
      <c r="AY693" s="118" t="n"/>
      <c r="AZ693" s="118" t="n"/>
      <c r="BA693" s="118" t="n"/>
      <c r="BB693" s="118" t="n"/>
      <c r="BC693" s="118" t="n"/>
      <c r="BD693" s="118" t="n"/>
      <c r="BE693" s="118" t="n"/>
      <c r="BF693" s="118" t="n"/>
      <c r="BG693" s="118" t="n"/>
      <c r="BH693" s="118" t="n"/>
      <c r="BI693" s="118" t="n"/>
      <c r="BJ693" s="118" t="n"/>
      <c r="BK693" s="118" t="n"/>
      <c r="BL693" s="118" t="n"/>
      <c r="BM693" s="118" t="n"/>
      <c r="BN693" s="118" t="n"/>
      <c r="BO693" s="118" t="n"/>
      <c r="BP693" s="118" t="n"/>
      <c r="BQ693" s="118" t="n"/>
      <c r="BR693" s="118" t="n"/>
      <c r="BS693" s="118" t="n"/>
      <c r="BT693" s="118">
        <f>COUNTIF(B693:BS693,1)</f>
        <v/>
      </c>
      <c r="BV693" s="76">
        <f>TRIM(RIGHT(A693, LEN(A693) - FIND("@", SUBSTITUTE(A693, " ", "@", LEN(A693)-LEN(SUBSTITUTE(A693," ",""))))))</f>
        <v/>
      </c>
      <c r="BW693" s="76">
        <f>TRIM(LEFT(A693,FIND(" ",A693&amp;" ")-1))</f>
        <v/>
      </c>
      <c r="BX693">
        <f>+IF(BV693=BV692,"Same","Diff")</f>
        <v/>
      </c>
      <c r="BY693">
        <f>IF(BX693="Same",IF(BW693=BW692,"same","Diff"))</f>
        <v/>
      </c>
    </row>
    <row r="694" ht="17" customHeight="1">
      <c r="A694" s="59" t="inlineStr">
        <is>
          <t>Paul King</t>
        </is>
      </c>
      <c r="B694" s="117" t="n"/>
      <c r="C694" s="117" t="n"/>
      <c r="D694" s="117" t="n"/>
      <c r="E694" s="117" t="n"/>
      <c r="F694" s="117" t="n"/>
      <c r="G694" s="117" t="n"/>
      <c r="H694" s="117" t="n"/>
      <c r="I694" s="117" t="n"/>
      <c r="J694" s="118" t="n"/>
      <c r="K694" s="118" t="n"/>
      <c r="L694" s="118" t="n"/>
      <c r="M694" s="118" t="n"/>
      <c r="N694" s="118" t="n"/>
      <c r="O694" s="118" t="n"/>
      <c r="P694" s="118" t="n"/>
      <c r="Q694" s="118" t="n">
        <v>1</v>
      </c>
      <c r="R694" s="118" t="n"/>
      <c r="S694" s="118" t="n"/>
      <c r="T694" s="118" t="n"/>
      <c r="U694" s="118" t="n"/>
      <c r="V694" s="118" t="n"/>
      <c r="W694" s="118" t="n"/>
      <c r="X694" s="118" t="n"/>
      <c r="Y694" s="118" t="n"/>
      <c r="Z694" s="118" t="n"/>
      <c r="AA694" s="118" t="n"/>
      <c r="AB694" s="118" t="n"/>
      <c r="AC694" s="118" t="n"/>
      <c r="AD694" s="118" t="n"/>
      <c r="AE694" s="118" t="n"/>
      <c r="AF694" s="118" t="n"/>
      <c r="AG694" s="118" t="n"/>
      <c r="AH694" s="118" t="n"/>
      <c r="AI694" s="118" t="n"/>
      <c r="AJ694" s="118" t="n"/>
      <c r="AK694" s="118" t="n"/>
      <c r="AL694" s="118" t="n"/>
      <c r="AM694" s="118" t="n"/>
      <c r="AN694" s="118" t="n"/>
      <c r="AO694" s="118" t="n"/>
      <c r="AP694" s="118" t="n"/>
      <c r="AQ694" s="118" t="n"/>
      <c r="AR694" s="118" t="n"/>
      <c r="AS694" s="118" t="n"/>
      <c r="AT694" s="118" t="n"/>
      <c r="AU694" s="118" t="n"/>
      <c r="AV694" s="118" t="n"/>
      <c r="AW694" s="118" t="n"/>
      <c r="AX694" s="118" t="n"/>
      <c r="AY694" s="118" t="n"/>
      <c r="AZ694" s="118" t="n"/>
      <c r="BA694" s="118" t="n"/>
      <c r="BB694" s="118" t="n"/>
      <c r="BC694" s="118" t="n"/>
      <c r="BD694" s="118" t="n"/>
      <c r="BE694" s="118" t="n"/>
      <c r="BF694" s="118" t="n"/>
      <c r="BG694" s="118" t="n"/>
      <c r="BH694" s="118" t="n"/>
      <c r="BI694" s="118" t="n"/>
      <c r="BJ694" s="118" t="n"/>
      <c r="BK694" s="118" t="n"/>
      <c r="BL694" s="118" t="n"/>
      <c r="BM694" s="118" t="n"/>
      <c r="BN694" s="118" t="n"/>
      <c r="BO694" s="118" t="n"/>
      <c r="BP694" s="118" t="n"/>
      <c r="BQ694" s="118" t="n"/>
      <c r="BR694" s="118" t="n"/>
      <c r="BS694" s="118" t="n"/>
      <c r="BT694" s="118">
        <f>COUNTIF(B694:BS694,1)</f>
        <v/>
      </c>
      <c r="BV694" s="76">
        <f>TRIM(RIGHT(A694, LEN(A694) - FIND("@", SUBSTITUTE(A694, " ", "@", LEN(A694)-LEN(SUBSTITUTE(A694," ",""))))))</f>
        <v/>
      </c>
      <c r="BW694" s="76">
        <f>TRIM(LEFT(A694,FIND(" ",A694&amp;" ")-1))</f>
        <v/>
      </c>
      <c r="BX694">
        <f>+IF(BV694=BV693,"Same","Diff")</f>
        <v/>
      </c>
      <c r="BY694">
        <f>IF(BX694="Same",IF(BW694=BW693,"same","Diff"))</f>
        <v/>
      </c>
    </row>
    <row r="695" ht="17" customHeight="1">
      <c r="A695" s="60" t="inlineStr">
        <is>
          <t>Craig Kinmonth</t>
        </is>
      </c>
      <c r="B695" s="119" t="n"/>
      <c r="C695" s="119" t="n"/>
      <c r="D695" s="119" t="n"/>
      <c r="E695" s="119" t="n"/>
      <c r="F695" s="119" t="n"/>
      <c r="G695" s="119" t="n"/>
      <c r="H695" s="119" t="n"/>
      <c r="I695" s="119" t="n"/>
      <c r="J695" s="118" t="n"/>
      <c r="K695" s="118" t="n"/>
      <c r="L695" s="118" t="n"/>
      <c r="M695" s="118" t="n"/>
      <c r="N695" s="118" t="n"/>
      <c r="O695" s="118" t="n"/>
      <c r="P695" s="118" t="n"/>
      <c r="Q695" s="118" t="n"/>
      <c r="R695" s="118" t="n"/>
      <c r="S695" s="118" t="n"/>
      <c r="T695" s="118" t="n"/>
      <c r="U695" s="118" t="n"/>
      <c r="V695" s="118" t="n"/>
      <c r="W695" s="118" t="n"/>
      <c r="X695" s="118" t="n">
        <v>1</v>
      </c>
      <c r="Y695" s="118" t="n"/>
      <c r="Z695" s="118" t="n"/>
      <c r="AA695" s="118" t="n"/>
      <c r="AB695" s="118" t="n"/>
      <c r="AC695" s="118" t="n"/>
      <c r="AD695" s="118" t="n"/>
      <c r="AE695" s="118" t="n"/>
      <c r="AF695" s="118" t="n"/>
      <c r="AG695" s="118" t="n"/>
      <c r="AH695" s="118" t="n"/>
      <c r="AI695" s="118" t="n"/>
      <c r="AJ695" s="118" t="n"/>
      <c r="AK695" s="118" t="n"/>
      <c r="AL695" s="118" t="n"/>
      <c r="AM695" s="118" t="n"/>
      <c r="AN695" s="118" t="n"/>
      <c r="AO695" s="118" t="n"/>
      <c r="AP695" s="118" t="n"/>
      <c r="AQ695" s="118" t="n"/>
      <c r="AR695" s="118" t="n"/>
      <c r="AS695" s="118" t="n"/>
      <c r="AT695" s="118" t="n"/>
      <c r="AU695" s="118" t="n"/>
      <c r="AV695" s="118" t="n"/>
      <c r="AW695" s="118" t="n"/>
      <c r="AX695" s="118" t="n"/>
      <c r="AY695" s="118" t="n"/>
      <c r="AZ695" s="118" t="n"/>
      <c r="BA695" s="118" t="n"/>
      <c r="BB695" s="118" t="n"/>
      <c r="BC695" s="118" t="n"/>
      <c r="BD695" s="118" t="n"/>
      <c r="BE695" s="118" t="n"/>
      <c r="BF695" s="118" t="n"/>
      <c r="BG695" s="118" t="n"/>
      <c r="BH695" s="118" t="n"/>
      <c r="BI695" s="118" t="n"/>
      <c r="BJ695" s="118" t="n"/>
      <c r="BK695" s="118" t="n"/>
      <c r="BL695" s="118" t="n"/>
      <c r="BM695" s="118" t="n"/>
      <c r="BN695" s="118" t="n"/>
      <c r="BO695" s="118" t="n"/>
      <c r="BP695" s="118" t="n"/>
      <c r="BQ695" s="118" t="n"/>
      <c r="BR695" s="118" t="n"/>
      <c r="BS695" s="118" t="n"/>
      <c r="BT695" s="118">
        <f>COUNTIF(B695:BS695,1)</f>
        <v/>
      </c>
      <c r="BV695" s="76">
        <f>TRIM(RIGHT(A695, LEN(A695) - FIND("@", SUBSTITUTE(A695, " ", "@", LEN(A695)-LEN(SUBSTITUTE(A695," ",""))))))</f>
        <v/>
      </c>
      <c r="BW695" s="76">
        <f>TRIM(LEFT(A695,FIND(" ",A695&amp;" ")-1))</f>
        <v/>
      </c>
      <c r="BX695">
        <f>+IF(BV695=BV694,"Same","Diff")</f>
        <v/>
      </c>
      <c r="BY695">
        <f>IF(BX695="Same",IF(BW695=BW694,"same","Diff"))</f>
        <v/>
      </c>
    </row>
    <row r="696" ht="17" customHeight="1">
      <c r="A696" s="59" t="inlineStr">
        <is>
          <t>Moto Kitano</t>
        </is>
      </c>
      <c r="B696" s="117" t="n"/>
      <c r="C696" s="117" t="n"/>
      <c r="D696" s="117" t="n"/>
      <c r="E696" s="117" t="n"/>
      <c r="F696" s="117" t="n"/>
      <c r="G696" s="117" t="n"/>
      <c r="H696" s="117" t="n">
        <v>1</v>
      </c>
      <c r="I696" s="117" t="n"/>
      <c r="J696" s="118" t="n"/>
      <c r="K696" s="118" t="n"/>
      <c r="L696" s="118" t="n"/>
      <c r="M696" s="118" t="n"/>
      <c r="N696" s="118" t="n"/>
      <c r="O696" s="118" t="n"/>
      <c r="P696" s="118" t="n"/>
      <c r="Q696" s="118" t="n"/>
      <c r="R696" s="118" t="n"/>
      <c r="S696" s="118" t="n"/>
      <c r="T696" s="118" t="n"/>
      <c r="U696" s="118" t="n"/>
      <c r="V696" s="118" t="n"/>
      <c r="W696" s="118" t="n"/>
      <c r="X696" s="118" t="n"/>
      <c r="Y696" s="118" t="n"/>
      <c r="Z696" s="118" t="n"/>
      <c r="AA696" s="118" t="n"/>
      <c r="AB696" s="118" t="n"/>
      <c r="AC696" s="118" t="n"/>
      <c r="AD696" s="118" t="n"/>
      <c r="AE696" s="118" t="n"/>
      <c r="AF696" s="118" t="n"/>
      <c r="AG696" s="118" t="n"/>
      <c r="AH696" s="118" t="n"/>
      <c r="AI696" s="118" t="n"/>
      <c r="AJ696" s="118" t="n"/>
      <c r="AK696" s="118" t="n"/>
      <c r="AL696" s="118" t="n"/>
      <c r="AM696" s="118" t="n"/>
      <c r="AN696" s="118" t="n"/>
      <c r="AO696" s="118" t="n"/>
      <c r="AP696" s="118" t="n"/>
      <c r="AQ696" s="118" t="n"/>
      <c r="AR696" s="118" t="n"/>
      <c r="AS696" s="118" t="n"/>
      <c r="AT696" s="118" t="n"/>
      <c r="AU696" s="118" t="n"/>
      <c r="AV696" s="118" t="n"/>
      <c r="AW696" s="118" t="n"/>
      <c r="AX696" s="118" t="n"/>
      <c r="AY696" s="118" t="n"/>
      <c r="AZ696" s="118" t="n"/>
      <c r="BA696" s="118" t="n"/>
      <c r="BB696" s="118" t="n"/>
      <c r="BC696" s="118" t="n"/>
      <c r="BD696" s="118" t="n"/>
      <c r="BE696" s="118" t="n"/>
      <c r="BF696" s="118" t="n"/>
      <c r="BG696" s="118" t="n"/>
      <c r="BH696" s="118" t="n"/>
      <c r="BI696" s="118" t="n"/>
      <c r="BJ696" s="118" t="n"/>
      <c r="BK696" s="118" t="n"/>
      <c r="BL696" s="118" t="n"/>
      <c r="BM696" s="118" t="n"/>
      <c r="BN696" s="118" t="n"/>
      <c r="BO696" s="118" t="n"/>
      <c r="BP696" s="118" t="n"/>
      <c r="BQ696" s="118" t="n"/>
      <c r="BR696" s="118" t="n"/>
      <c r="BS696" s="118" t="n"/>
      <c r="BT696" s="118">
        <f>COUNTIF(B696:BS696,1)</f>
        <v/>
      </c>
      <c r="BV696" s="76">
        <f>TRIM(RIGHT(A696, LEN(A696) - FIND("@", SUBSTITUTE(A696, " ", "@", LEN(A696)-LEN(SUBSTITUTE(A696," ",""))))))</f>
        <v/>
      </c>
      <c r="BW696" s="76">
        <f>TRIM(LEFT(A696,FIND(" ",A696&amp;" ")-1))</f>
        <v/>
      </c>
      <c r="BX696">
        <f>+IF(BV696=BV695,"Same","Diff")</f>
        <v/>
      </c>
      <c r="BY696">
        <f>IF(BX696="Same",IF(BW696=BW695,"same","Diff"))</f>
        <v/>
      </c>
    </row>
    <row r="697" ht="17" customHeight="1">
      <c r="A697" s="59" t="inlineStr">
        <is>
          <t>Franz Klammer</t>
        </is>
      </c>
      <c r="B697" s="117" t="n"/>
      <c r="C697" s="117" t="n"/>
      <c r="D697" s="117" t="n"/>
      <c r="E697" s="117" t="n"/>
      <c r="F697" s="117" t="n"/>
      <c r="G697" s="117" t="n"/>
      <c r="H697" s="117" t="n"/>
      <c r="I697" s="117" t="n"/>
      <c r="J697" s="118" t="n"/>
      <c r="K697" s="118" t="n"/>
      <c r="L697" s="118" t="n"/>
      <c r="M697" s="118" t="n"/>
      <c r="N697" s="118" t="n"/>
      <c r="O697" s="118" t="n"/>
      <c r="P697" s="118" t="n"/>
      <c r="Q697" s="118" t="n"/>
      <c r="R697" s="118" t="n"/>
      <c r="S697" s="118" t="n"/>
      <c r="T697" s="118" t="n"/>
      <c r="U697" s="118" t="n"/>
      <c r="V697" s="118" t="n"/>
      <c r="W697" s="118" t="n"/>
      <c r="X697" s="118" t="n"/>
      <c r="Y697" s="118" t="n"/>
      <c r="Z697" s="118" t="n"/>
      <c r="AA697" s="118" t="n"/>
      <c r="AB697" s="118" t="n">
        <v>1</v>
      </c>
      <c r="AC697" s="118" t="n"/>
      <c r="AD697" s="118" t="n"/>
      <c r="AE697" s="118" t="n"/>
      <c r="AF697" s="118" t="n"/>
      <c r="AG697" s="118" t="n"/>
      <c r="AH697" s="118" t="n"/>
      <c r="AI697" s="118" t="n"/>
      <c r="AJ697" s="118" t="n"/>
      <c r="AK697" s="118" t="n"/>
      <c r="AL697" s="118" t="n"/>
      <c r="AM697" s="118" t="n"/>
      <c r="AN697" s="118" t="n"/>
      <c r="AO697" s="118" t="n"/>
      <c r="AP697" s="118" t="n"/>
      <c r="AQ697" s="118" t="n"/>
      <c r="AR697" s="118" t="n"/>
      <c r="AS697" s="118" t="n"/>
      <c r="AT697" s="118" t="n"/>
      <c r="AU697" s="118" t="n"/>
      <c r="AV697" s="118" t="n"/>
      <c r="AW697" s="118" t="n"/>
      <c r="AX697" s="118" t="n"/>
      <c r="AY697" s="118" t="n"/>
      <c r="AZ697" s="118" t="n"/>
      <c r="BA697" s="118" t="n"/>
      <c r="BB697" s="118" t="n"/>
      <c r="BC697" s="118" t="n"/>
      <c r="BD697" s="118" t="n"/>
      <c r="BE697" s="118" t="n"/>
      <c r="BF697" s="118" t="n"/>
      <c r="BG697" s="118" t="n"/>
      <c r="BH697" s="118" t="n"/>
      <c r="BI697" s="118" t="n"/>
      <c r="BJ697" s="118" t="n"/>
      <c r="BK697" s="118" t="n"/>
      <c r="BL697" s="118" t="n"/>
      <c r="BM697" s="118" t="n"/>
      <c r="BN697" s="118" t="n"/>
      <c r="BO697" s="118" t="n"/>
      <c r="BP697" s="118" t="n"/>
      <c r="BQ697" s="118" t="n"/>
      <c r="BR697" s="118" t="n"/>
      <c r="BS697" s="118" t="n"/>
      <c r="BT697" s="118">
        <f>COUNTIF(B697:BS697,1)</f>
        <v/>
      </c>
      <c r="BV697" s="76">
        <f>TRIM(RIGHT(A697, LEN(A697) - FIND("@", SUBSTITUTE(A697, " ", "@", LEN(A697)-LEN(SUBSTITUTE(A697," ",""))))))</f>
        <v/>
      </c>
      <c r="BW697" s="76">
        <f>TRIM(LEFT(A697,FIND(" ",A697&amp;" ")-1))</f>
        <v/>
      </c>
      <c r="BX697">
        <f>+IF(BV697=BV696,"Same","Diff")</f>
        <v/>
      </c>
      <c r="BY697">
        <f>IF(BX697="Same",IF(BW697=BW696,"same","Diff"))</f>
        <v/>
      </c>
    </row>
    <row r="698" ht="17" customHeight="1">
      <c r="A698" s="60" t="inlineStr">
        <is>
          <t>Frank Kleinig</t>
        </is>
      </c>
      <c r="B698" s="119" t="n"/>
      <c r="C698" s="119" t="n"/>
      <c r="D698" s="119" t="n"/>
      <c r="E698" s="119" t="n">
        <v>1</v>
      </c>
      <c r="F698" s="119" t="n"/>
      <c r="G698" s="119" t="n"/>
      <c r="H698" s="119" t="n"/>
      <c r="I698" s="119" t="n"/>
      <c r="J698" s="118" t="n"/>
      <c r="K698" s="118" t="n"/>
      <c r="L698" s="118" t="n"/>
      <c r="M698" s="118" t="n"/>
      <c r="N698" s="118" t="n"/>
      <c r="O698" s="118" t="n"/>
      <c r="P698" s="118" t="n"/>
      <c r="Q698" s="118" t="n"/>
      <c r="R698" s="118" t="n"/>
      <c r="S698" s="118" t="n"/>
      <c r="T698" s="118" t="n"/>
      <c r="U698" s="118" t="n"/>
      <c r="V698" s="118" t="n"/>
      <c r="W698" s="118" t="n"/>
      <c r="X698" s="118" t="n"/>
      <c r="Y698" s="118" t="n"/>
      <c r="Z698" s="118" t="n"/>
      <c r="AA698" s="118" t="n"/>
      <c r="AB698" s="118" t="n"/>
      <c r="AC698" s="118" t="n"/>
      <c r="AD698" s="118" t="n"/>
      <c r="AE698" s="118" t="n"/>
      <c r="AF698" s="118" t="n"/>
      <c r="AG698" s="118" t="n"/>
      <c r="AH698" s="118" t="n"/>
      <c r="AI698" s="118" t="n"/>
      <c r="AJ698" s="118" t="n"/>
      <c r="AK698" s="118" t="n"/>
      <c r="AL698" s="118" t="n"/>
      <c r="AM698" s="118" t="n"/>
      <c r="AN698" s="118" t="n"/>
      <c r="AO698" s="118" t="n"/>
      <c r="AP698" s="118" t="n"/>
      <c r="AQ698" s="118" t="n"/>
      <c r="AR698" s="118" t="n"/>
      <c r="AS698" s="118" t="n"/>
      <c r="AT698" s="118" t="n"/>
      <c r="AU698" s="118" t="n"/>
      <c r="AV698" s="118" t="n"/>
      <c r="AW698" s="118" t="n"/>
      <c r="AX698" s="118" t="n"/>
      <c r="AY698" s="118" t="n"/>
      <c r="AZ698" s="118" t="n"/>
      <c r="BA698" s="118" t="n"/>
      <c r="BB698" s="118" t="n"/>
      <c r="BC698" s="118" t="n"/>
      <c r="BD698" s="118" t="n"/>
      <c r="BE698" s="118" t="n"/>
      <c r="BF698" s="118" t="n"/>
      <c r="BG698" s="118" t="n"/>
      <c r="BH698" s="118" t="n"/>
      <c r="BI698" s="118" t="n"/>
      <c r="BJ698" s="118" t="n"/>
      <c r="BK698" s="118" t="n"/>
      <c r="BL698" s="118" t="n"/>
      <c r="BM698" s="118" t="n"/>
      <c r="BN698" s="118" t="n"/>
      <c r="BO698" s="118" t="n"/>
      <c r="BP698" s="118" t="n"/>
      <c r="BQ698" s="118" t="n"/>
      <c r="BR698" s="118" t="n"/>
      <c r="BS698" s="118" t="n"/>
      <c r="BT698" s="118">
        <f>COUNTIF(B698:BS698,1)</f>
        <v/>
      </c>
      <c r="BV698" s="76">
        <f>TRIM(RIGHT(A698, LEN(A698) - FIND("@", SUBSTITUTE(A698, " ", "@", LEN(A698)-LEN(SUBSTITUTE(A698," ",""))))))</f>
        <v/>
      </c>
      <c r="BW698" s="76">
        <f>TRIM(LEFT(A698,FIND(" ",A698&amp;" ")-1))</f>
        <v/>
      </c>
      <c r="BX698">
        <f>+IF(BV698=BV697,"Same","Diff")</f>
        <v/>
      </c>
      <c r="BY698">
        <f>IF(BX698="Same",IF(BW698=BW697,"same","Diff"))</f>
        <v/>
      </c>
    </row>
    <row r="699" ht="17" customHeight="1">
      <c r="A699" s="59" t="inlineStr">
        <is>
          <t>Christian Klien</t>
        </is>
      </c>
      <c r="B699" s="117" t="n"/>
      <c r="C699" s="117" t="n"/>
      <c r="D699" s="117" t="n"/>
      <c r="E699" s="117" t="n"/>
      <c r="F699" s="117" t="n"/>
      <c r="G699" s="117" t="n"/>
      <c r="H699" s="117" t="n"/>
      <c r="I699" s="117" t="n"/>
      <c r="J699" s="118" t="n"/>
      <c r="K699" s="118" t="n"/>
      <c r="L699" s="118" t="n"/>
      <c r="M699" s="118" t="n"/>
      <c r="N699" s="118" t="n"/>
      <c r="O699" s="118" t="n"/>
      <c r="P699" s="118" t="n"/>
      <c r="Q699" s="118" t="n"/>
      <c r="R699" s="118" t="n"/>
      <c r="S699" s="118" t="n"/>
      <c r="T699" s="118" t="n"/>
      <c r="U699" s="118" t="n"/>
      <c r="V699" s="118" t="n"/>
      <c r="W699" s="118" t="n"/>
      <c r="X699" s="118" t="n"/>
      <c r="Y699" s="118" t="n"/>
      <c r="Z699" s="118" t="n"/>
      <c r="AA699" s="118" t="n"/>
      <c r="AB699" s="118" t="n"/>
      <c r="AC699" s="118" t="n"/>
      <c r="AD699" s="118" t="n"/>
      <c r="AE699" s="118" t="n"/>
      <c r="AF699" s="118" t="n"/>
      <c r="AG699" s="118" t="n"/>
      <c r="AH699" s="118" t="n"/>
      <c r="AI699" s="118" t="n"/>
      <c r="AJ699" s="118" t="n"/>
      <c r="AK699" s="118" t="n"/>
      <c r="AL699" s="118" t="n"/>
      <c r="AM699" s="118" t="n"/>
      <c r="AN699" s="118" t="n"/>
      <c r="AO699" s="118" t="n"/>
      <c r="AP699" s="118" t="n"/>
      <c r="AQ699" s="118" t="n"/>
      <c r="AR699" s="118" t="n"/>
      <c r="AS699" s="118" t="n"/>
      <c r="AT699" s="118" t="n"/>
      <c r="AU699" s="118" t="n"/>
      <c r="AV699" s="118" t="n"/>
      <c r="AW699" s="118" t="n"/>
      <c r="AX699" s="118" t="n"/>
      <c r="AY699" s="118" t="n"/>
      <c r="AZ699" s="118" t="n"/>
      <c r="BA699" s="118" t="n"/>
      <c r="BB699" s="118" t="n"/>
      <c r="BC699" s="118" t="n"/>
      <c r="BD699" s="118" t="n"/>
      <c r="BE699" s="118" t="n">
        <v>1</v>
      </c>
      <c r="BF699" s="118" t="n"/>
      <c r="BG699" s="118" t="n"/>
      <c r="BH699" s="118" t="n"/>
      <c r="BI699" s="118" t="n"/>
      <c r="BJ699" s="118" t="n"/>
      <c r="BK699" s="118" t="n"/>
      <c r="BL699" s="118" t="n"/>
      <c r="BM699" s="118" t="n"/>
      <c r="BN699" s="118" t="n"/>
      <c r="BO699" s="118" t="n"/>
      <c r="BP699" s="118" t="n"/>
      <c r="BQ699" s="118" t="n"/>
      <c r="BR699" s="118" t="n"/>
      <c r="BS699" s="118" t="n"/>
      <c r="BT699" s="118">
        <f>COUNTIF(B699:BS699,1)</f>
        <v/>
      </c>
      <c r="BV699" s="76">
        <f>TRIM(RIGHT(A699, LEN(A699) - FIND("@", SUBSTITUTE(A699, " ", "@", LEN(A699)-LEN(SUBSTITUTE(A699," ",""))))))</f>
        <v/>
      </c>
      <c r="BW699" s="76">
        <f>TRIM(LEFT(A699,FIND(" ",A699&amp;" ")-1))</f>
        <v/>
      </c>
      <c r="BX699">
        <f>+IF(BV699=BV698,"Same","Diff")</f>
        <v/>
      </c>
      <c r="BY699">
        <f>IF(BX699="Same",IF(BW699=BW698,"same","Diff"))</f>
        <v/>
      </c>
    </row>
    <row r="700" ht="17" customHeight="1">
      <c r="A700" s="60" t="inlineStr">
        <is>
          <t>Richard Knight</t>
        </is>
      </c>
      <c r="B700" s="119" t="n"/>
      <c r="C700" s="119" t="n"/>
      <c r="D700" s="119" t="n"/>
      <c r="E700" s="119" t="n"/>
      <c r="F700" s="119" t="n"/>
      <c r="G700" s="119" t="n"/>
      <c r="H700" s="119" t="n"/>
      <c r="I700" s="119" t="n"/>
      <c r="J700" s="118" t="n"/>
      <c r="K700" s="118" t="n"/>
      <c r="L700" s="118" t="n">
        <v>1</v>
      </c>
      <c r="M700" s="118" t="n"/>
      <c r="N700" s="118" t="n"/>
      <c r="O700" s="118" t="n"/>
      <c r="P700" s="118" t="n"/>
      <c r="Q700" s="118" t="n"/>
      <c r="R700" s="118" t="n"/>
      <c r="S700" s="118" t="n"/>
      <c r="T700" s="118" t="n"/>
      <c r="U700" s="118" t="n"/>
      <c r="V700" s="118" t="n"/>
      <c r="W700" s="118" t="n"/>
      <c r="X700" s="118" t="n"/>
      <c r="Y700" s="118" t="n"/>
      <c r="Z700" s="118" t="n"/>
      <c r="AA700" s="118" t="n"/>
      <c r="AB700" s="118" t="n"/>
      <c r="AC700" s="118" t="n"/>
      <c r="AD700" s="118" t="n"/>
      <c r="AE700" s="118" t="n"/>
      <c r="AF700" s="118" t="n"/>
      <c r="AG700" s="118" t="n"/>
      <c r="AH700" s="118" t="n"/>
      <c r="AI700" s="118" t="n"/>
      <c r="AJ700" s="118" t="n"/>
      <c r="AK700" s="118" t="n"/>
      <c r="AL700" s="118" t="n"/>
      <c r="AM700" s="118" t="n"/>
      <c r="AN700" s="118" t="n"/>
      <c r="AO700" s="118" t="n"/>
      <c r="AP700" s="118" t="n"/>
      <c r="AQ700" s="118" t="n"/>
      <c r="AR700" s="118" t="n"/>
      <c r="AS700" s="118" t="n"/>
      <c r="AT700" s="118" t="n"/>
      <c r="AU700" s="118" t="n"/>
      <c r="AV700" s="118" t="n"/>
      <c r="AW700" s="118" t="n"/>
      <c r="AX700" s="118" t="n"/>
      <c r="AY700" s="118" t="n"/>
      <c r="AZ700" s="118" t="n"/>
      <c r="BA700" s="118" t="n"/>
      <c r="BB700" s="118" t="n"/>
      <c r="BC700" s="118" t="n"/>
      <c r="BD700" s="118" t="n"/>
      <c r="BE700" s="118" t="n"/>
      <c r="BF700" s="118" t="n"/>
      <c r="BG700" s="118" t="n"/>
      <c r="BH700" s="118" t="n"/>
      <c r="BI700" s="118" t="n"/>
      <c r="BJ700" s="118" t="n"/>
      <c r="BK700" s="118" t="n"/>
      <c r="BL700" s="118" t="n"/>
      <c r="BM700" s="118" t="n"/>
      <c r="BN700" s="118" t="n"/>
      <c r="BO700" s="118" t="n"/>
      <c r="BP700" s="118" t="n"/>
      <c r="BQ700" s="118" t="n"/>
      <c r="BR700" s="118" t="n"/>
      <c r="BS700" s="118" t="n"/>
      <c r="BT700" s="118">
        <f>COUNTIF(B700:BS700,1)</f>
        <v/>
      </c>
      <c r="BV700" s="76">
        <f>TRIM(RIGHT(A700, LEN(A700) - FIND("@", SUBSTITUTE(A700, " ", "@", LEN(A700)-LEN(SUBSTITUTE(A700," ",""))))))</f>
        <v/>
      </c>
      <c r="BW700" s="76">
        <f>TRIM(LEFT(A700,FIND(" ",A700&amp;" ")-1))</f>
        <v/>
      </c>
      <c r="BX700">
        <f>+IF(BV700=BV699,"Same","Diff")</f>
        <v/>
      </c>
      <c r="BY700">
        <f>IF(BX700="Same",IF(BW700=BW699,"same","Diff"))</f>
        <v/>
      </c>
    </row>
    <row r="701" ht="17" customHeight="1">
      <c r="A701" s="59" t="inlineStr">
        <is>
          <t>Brodie Kostecki</t>
        </is>
      </c>
      <c r="B701" s="117" t="n"/>
      <c r="C701" s="117" t="n"/>
      <c r="D701" s="117" t="n"/>
      <c r="E701" s="117" t="n"/>
      <c r="F701" s="117" t="n"/>
      <c r="G701" s="117" t="n"/>
      <c r="H701" s="117" t="n"/>
      <c r="I701" s="117" t="n"/>
      <c r="J701" s="118" t="n"/>
      <c r="K701" s="118" t="n"/>
      <c r="L701" s="118" t="n"/>
      <c r="M701" s="118" t="n"/>
      <c r="N701" s="118" t="n"/>
      <c r="O701" s="118" t="n"/>
      <c r="P701" s="118" t="n"/>
      <c r="Q701" s="118" t="n"/>
      <c r="R701" s="118" t="n"/>
      <c r="S701" s="118" t="n"/>
      <c r="T701" s="118" t="n"/>
      <c r="U701" s="118" t="n"/>
      <c r="V701" s="118" t="n"/>
      <c r="W701" s="118" t="n"/>
      <c r="X701" s="118" t="n"/>
      <c r="Y701" s="118" t="n"/>
      <c r="Z701" s="118" t="n"/>
      <c r="AA701" s="118" t="n"/>
      <c r="AB701" s="118" t="n"/>
      <c r="AC701" s="118" t="n"/>
      <c r="AD701" s="118" t="n"/>
      <c r="AE701" s="118" t="n"/>
      <c r="AF701" s="118" t="n"/>
      <c r="AG701" s="118" t="n"/>
      <c r="AH701" s="118" t="n"/>
      <c r="AI701" s="118" t="n"/>
      <c r="AJ701" s="118" t="n"/>
      <c r="AK701" s="118" t="n"/>
      <c r="AL701" s="118" t="n"/>
      <c r="AM701" s="118" t="n"/>
      <c r="AN701" s="118" t="n"/>
      <c r="AO701" s="118" t="n"/>
      <c r="AP701" s="118" t="n"/>
      <c r="AQ701" s="118" t="n"/>
      <c r="AR701" s="118" t="n"/>
      <c r="AS701" s="118" t="n"/>
      <c r="AT701" s="118" t="n"/>
      <c r="AU701" s="118" t="n"/>
      <c r="AV701" s="118" t="n"/>
      <c r="AW701" s="118" t="n"/>
      <c r="AX701" s="118" t="n"/>
      <c r="AY701" s="118" t="n"/>
      <c r="AZ701" s="118" t="n"/>
      <c r="BA701" s="118" t="n"/>
      <c r="BB701" s="118" t="n"/>
      <c r="BC701" s="118" t="n"/>
      <c r="BD701" s="118" t="n"/>
      <c r="BE701" s="118" t="n"/>
      <c r="BF701" s="118" t="n"/>
      <c r="BG701" s="118" t="n"/>
      <c r="BH701" s="118" t="n"/>
      <c r="BI701" s="118" t="n"/>
      <c r="BJ701" s="118" t="n"/>
      <c r="BK701" s="118" t="n"/>
      <c r="BL701" s="118" t="n">
        <v>1</v>
      </c>
      <c r="BM701" s="118" t="n">
        <v>1</v>
      </c>
      <c r="BN701" s="118" t="n">
        <v>1</v>
      </c>
      <c r="BO701" s="118" t="n">
        <v>1</v>
      </c>
      <c r="BP701" s="118" t="n">
        <v>1</v>
      </c>
      <c r="BQ701" s="118" t="n">
        <v>1</v>
      </c>
      <c r="BR701" s="118" t="n">
        <v>1</v>
      </c>
      <c r="BS701" s="118" t="n">
        <v>1</v>
      </c>
      <c r="BT701" s="118">
        <f>COUNTIF(B701:BS701,1)</f>
        <v/>
      </c>
      <c r="BV701" s="76">
        <f>TRIM(RIGHT(A701, LEN(A701) - FIND("@", SUBSTITUTE(A701, " ", "@", LEN(A701)-LEN(SUBSTITUTE(A701," ",""))))))</f>
        <v/>
      </c>
      <c r="BW701" s="76">
        <f>TRIM(LEFT(A701,FIND(" ",A701&amp;" ")-1))</f>
        <v/>
      </c>
      <c r="BX701">
        <f>+IF(BV701=BV700,"Same","Diff")</f>
        <v/>
      </c>
      <c r="BY701">
        <f>IF(BX701="Same",IF(BW701=BW700,"same","Diff"))</f>
        <v/>
      </c>
    </row>
    <row r="702" ht="17" customHeight="1">
      <c r="A702" s="59" t="inlineStr">
        <is>
          <t>Jake Kostecki</t>
        </is>
      </c>
      <c r="B702" s="117" t="n"/>
      <c r="C702" s="117" t="n"/>
      <c r="D702" s="117" t="n"/>
      <c r="E702" s="117" t="n"/>
      <c r="F702" s="117" t="n"/>
      <c r="G702" s="117" t="n"/>
      <c r="H702" s="117" t="n"/>
      <c r="I702" s="117" t="n"/>
      <c r="J702" s="118" t="n"/>
      <c r="K702" s="118" t="n"/>
      <c r="L702" s="118" t="n"/>
      <c r="M702" s="118" t="n"/>
      <c r="N702" s="118" t="n"/>
      <c r="O702" s="118" t="n"/>
      <c r="P702" s="118" t="n"/>
      <c r="Q702" s="118" t="n"/>
      <c r="R702" s="118" t="n"/>
      <c r="S702" s="118" t="n"/>
      <c r="T702" s="118" t="n"/>
      <c r="U702" s="118" t="n"/>
      <c r="V702" s="118" t="n"/>
      <c r="W702" s="118" t="n"/>
      <c r="X702" s="118" t="n"/>
      <c r="Y702" s="118" t="n"/>
      <c r="Z702" s="118" t="n"/>
      <c r="AA702" s="118" t="n"/>
      <c r="AB702" s="118" t="n"/>
      <c r="AC702" s="118" t="n"/>
      <c r="AD702" s="118" t="n"/>
      <c r="AE702" s="118" t="n"/>
      <c r="AF702" s="118" t="n"/>
      <c r="AG702" s="118" t="n"/>
      <c r="AH702" s="118" t="n"/>
      <c r="AI702" s="118" t="n"/>
      <c r="AJ702" s="118" t="n"/>
      <c r="AK702" s="118" t="n"/>
      <c r="AL702" s="118" t="n"/>
      <c r="AM702" s="118" t="n"/>
      <c r="AN702" s="118" t="n"/>
      <c r="AO702" s="118" t="n"/>
      <c r="AP702" s="118" t="n"/>
      <c r="AQ702" s="118" t="n"/>
      <c r="AR702" s="118" t="n"/>
      <c r="AS702" s="118" t="n"/>
      <c r="AT702" s="118" t="n"/>
      <c r="AU702" s="118" t="n"/>
      <c r="AV702" s="118" t="n"/>
      <c r="AW702" s="118" t="n"/>
      <c r="AX702" s="118" t="n"/>
      <c r="AY702" s="118" t="n"/>
      <c r="AZ702" s="118" t="n"/>
      <c r="BA702" s="118" t="n"/>
      <c r="BB702" s="118" t="n"/>
      <c r="BC702" s="118" t="n"/>
      <c r="BD702" s="118" t="n"/>
      <c r="BE702" s="118" t="n"/>
      <c r="BF702" s="118" t="n"/>
      <c r="BG702" s="118" t="n"/>
      <c r="BH702" s="118" t="n"/>
      <c r="BI702" s="118" t="n"/>
      <c r="BJ702" s="118" t="n"/>
      <c r="BK702" s="118" t="n"/>
      <c r="BL702" s="118" t="n">
        <v>1</v>
      </c>
      <c r="BM702" s="118" t="n">
        <v>1</v>
      </c>
      <c r="BN702" s="118" t="n">
        <v>1</v>
      </c>
      <c r="BO702" s="118" t="n">
        <v>1</v>
      </c>
      <c r="BP702" s="118" t="n">
        <v>1</v>
      </c>
      <c r="BQ702" s="118" t="n"/>
      <c r="BR702" s="118" t="n"/>
      <c r="BS702" s="118" t="n"/>
      <c r="BT702" s="118">
        <f>COUNTIF(B702:BS702,1)</f>
        <v/>
      </c>
      <c r="BV702" s="76">
        <f>TRIM(RIGHT(A702, LEN(A702) - FIND("@", SUBSTITUTE(A702, " ", "@", LEN(A702)-LEN(SUBSTITUTE(A702," ",""))))))</f>
        <v/>
      </c>
      <c r="BW702" s="76">
        <f>TRIM(LEFT(A702,FIND(" ",A702&amp;" ")-1))</f>
        <v/>
      </c>
      <c r="BX702">
        <f>+IF(BV702=BV701,"Same","Diff")</f>
        <v/>
      </c>
      <c r="BY702">
        <f>IF(BX702="Same",IF(BW702=BW701,"same","Diff"))</f>
        <v/>
      </c>
    </row>
    <row r="703" ht="17" customHeight="1">
      <c r="A703" s="61" t="inlineStr">
        <is>
          <t>Kurt Kostecki</t>
        </is>
      </c>
      <c r="B703" s="120" t="n"/>
      <c r="C703" s="120" t="n"/>
      <c r="D703" s="120" t="n"/>
      <c r="E703" s="120" t="n"/>
      <c r="F703" s="120" t="n"/>
      <c r="G703" s="120" t="n"/>
      <c r="H703" s="120" t="n"/>
      <c r="I703" s="120" t="n"/>
      <c r="J703" s="118" t="n"/>
      <c r="K703" s="118" t="n"/>
      <c r="L703" s="118" t="n"/>
      <c r="M703" s="118" t="n"/>
      <c r="N703" s="118" t="n"/>
      <c r="O703" s="118" t="n"/>
      <c r="P703" s="118" t="n"/>
      <c r="Q703" s="118" t="n"/>
      <c r="R703" s="118" t="n"/>
      <c r="S703" s="118" t="n"/>
      <c r="T703" s="118" t="n"/>
      <c r="U703" s="118" t="n"/>
      <c r="V703" s="118" t="n"/>
      <c r="W703" s="118" t="n"/>
      <c r="X703" s="118" t="n"/>
      <c r="Y703" s="118" t="n"/>
      <c r="Z703" s="118" t="n"/>
      <c r="AA703" s="118" t="n"/>
      <c r="AB703" s="118" t="n"/>
      <c r="AC703" s="118" t="n"/>
      <c r="AD703" s="118" t="n"/>
      <c r="AE703" s="118" t="n"/>
      <c r="AF703" s="118" t="n"/>
      <c r="AG703" s="118" t="n"/>
      <c r="AH703" s="118" t="n"/>
      <c r="AI703" s="118" t="n"/>
      <c r="AJ703" s="118" t="n"/>
      <c r="AK703" s="118" t="n"/>
      <c r="AL703" s="118" t="n"/>
      <c r="AM703" s="118" t="n"/>
      <c r="AN703" s="118" t="n"/>
      <c r="AO703" s="118" t="n"/>
      <c r="AP703" s="118" t="n"/>
      <c r="AQ703" s="118" t="n"/>
      <c r="AR703" s="118" t="n"/>
      <c r="AS703" s="118" t="n"/>
      <c r="AT703" s="118" t="n"/>
      <c r="AU703" s="118" t="n"/>
      <c r="AV703" s="118" t="n"/>
      <c r="AW703" s="118" t="n"/>
      <c r="AX703" s="118" t="n"/>
      <c r="AY703" s="118" t="n"/>
      <c r="AZ703" s="118" t="n"/>
      <c r="BA703" s="118" t="n"/>
      <c r="BB703" s="118" t="n"/>
      <c r="BC703" s="118" t="n"/>
      <c r="BD703" s="118" t="n"/>
      <c r="BE703" s="118" t="n"/>
      <c r="BF703" s="118" t="n"/>
      <c r="BG703" s="118" t="n"/>
      <c r="BH703" s="118" t="n"/>
      <c r="BI703" s="118" t="n"/>
      <c r="BJ703" s="118" t="n"/>
      <c r="BK703" s="118" t="n"/>
      <c r="BL703" s="118" t="n"/>
      <c r="BM703" s="118" t="n">
        <v>1</v>
      </c>
      <c r="BN703" s="118" t="n">
        <v>1</v>
      </c>
      <c r="BO703" s="118" t="n">
        <v>1</v>
      </c>
      <c r="BP703" s="118" t="n"/>
      <c r="BQ703" s="118" t="n"/>
      <c r="BR703" s="118" t="n"/>
      <c r="BS703" s="118" t="n"/>
      <c r="BT703" s="118">
        <f>COUNTIF(B703:BS703,1)</f>
        <v/>
      </c>
      <c r="BV703" s="76">
        <f>TRIM(RIGHT(A703, LEN(A703) - FIND("@", SUBSTITUTE(A703, " ", "@", LEN(A703)-LEN(SUBSTITUTE(A703," ",""))))))</f>
        <v/>
      </c>
      <c r="BW703" s="76">
        <f>TRIM(LEFT(A703,FIND(" ",A703&amp;" ")-1))</f>
        <v/>
      </c>
      <c r="BX703">
        <f>+IF(BV703=BV702,"Same","Diff")</f>
        <v/>
      </c>
      <c r="BY703">
        <f>IF(BX703="Same",IF(BW703=BW702,"same","Diff"))</f>
        <v/>
      </c>
    </row>
    <row r="704" ht="17" customHeight="1">
      <c r="A704" s="59" t="inlineStr">
        <is>
          <t>Wally Kramer</t>
        </is>
      </c>
      <c r="B704" s="117" t="n"/>
      <c r="C704" s="117" t="n"/>
      <c r="D704" s="117" t="n"/>
      <c r="E704" s="117" t="n"/>
      <c r="F704" s="117" t="n"/>
      <c r="G704" s="117" t="n"/>
      <c r="H704" s="117" t="n"/>
      <c r="I704" s="117" t="n"/>
      <c r="J704" s="118" t="n"/>
      <c r="K704" s="118" t="n"/>
      <c r="L704" s="118" t="n"/>
      <c r="M704" s="118" t="n"/>
      <c r="N704" s="118" t="n"/>
      <c r="O704" s="118" t="n"/>
      <c r="P704" s="118" t="n"/>
      <c r="Q704" s="118" t="n"/>
      <c r="R704" s="118" t="n"/>
      <c r="S704" s="118" t="n"/>
      <c r="T704" s="118" t="n"/>
      <c r="U704" s="118" t="n"/>
      <c r="V704" s="118" t="n"/>
      <c r="W704" s="118" t="n"/>
      <c r="X704" s="118" t="n"/>
      <c r="Y704" s="118" t="n"/>
      <c r="Z704" s="118" t="n"/>
      <c r="AA704" s="118" t="n">
        <v>1</v>
      </c>
      <c r="AB704" s="118" t="n">
        <v>1</v>
      </c>
      <c r="AC704" s="118" t="n"/>
      <c r="AD704" s="118" t="n"/>
      <c r="AE704" s="118" t="n"/>
      <c r="AF704" s="118" t="n"/>
      <c r="AG704" s="118" t="n"/>
      <c r="AH704" s="118" t="n"/>
      <c r="AI704" s="118" t="n"/>
      <c r="AJ704" s="118" t="n"/>
      <c r="AK704" s="118" t="n"/>
      <c r="AL704" s="118" t="n"/>
      <c r="AM704" s="118" t="n"/>
      <c r="AN704" s="118" t="n"/>
      <c r="AO704" s="118" t="n"/>
      <c r="AP704" s="118" t="n"/>
      <c r="AQ704" s="118" t="n"/>
      <c r="AR704" s="118" t="n"/>
      <c r="AS704" s="118" t="n"/>
      <c r="AT704" s="118" t="n"/>
      <c r="AU704" s="118" t="n"/>
      <c r="AV704" s="118" t="n"/>
      <c r="AW704" s="118" t="n"/>
      <c r="AX704" s="118" t="n"/>
      <c r="AY704" s="118" t="n"/>
      <c r="AZ704" s="118" t="n"/>
      <c r="BA704" s="118" t="n"/>
      <c r="BB704" s="118" t="n"/>
      <c r="BC704" s="118" t="n"/>
      <c r="BD704" s="118" t="n"/>
      <c r="BE704" s="118" t="n"/>
      <c r="BF704" s="118" t="n"/>
      <c r="BG704" s="118" t="n"/>
      <c r="BH704" s="118" t="n"/>
      <c r="BI704" s="118" t="n"/>
      <c r="BJ704" s="118" t="n"/>
      <c r="BK704" s="118" t="n"/>
      <c r="BL704" s="118" t="n"/>
      <c r="BM704" s="118" t="n"/>
      <c r="BN704" s="118" t="n"/>
      <c r="BO704" s="118" t="n"/>
      <c r="BP704" s="118" t="n"/>
      <c r="BQ704" s="118" t="n"/>
      <c r="BR704" s="118" t="n"/>
      <c r="BS704" s="118" t="n"/>
      <c r="BT704" s="118">
        <f>COUNTIF(B704:BS704,1)</f>
        <v/>
      </c>
      <c r="BV704" s="76">
        <f>TRIM(RIGHT(A704, LEN(A704) - FIND("@", SUBSTITUTE(A704, " ", "@", LEN(A704)-LEN(SUBSTITUTE(A704," ",""))))))</f>
        <v/>
      </c>
      <c r="BW704" s="76">
        <f>TRIM(LEFT(A704,FIND(" ",A704&amp;" ")-1))</f>
        <v/>
      </c>
      <c r="BX704">
        <f>+IF(BV704=BV703,"Same","Diff")</f>
        <v/>
      </c>
      <c r="BY704">
        <f>IF(BX704="Same",IF(BW704=BW703,"same","Diff"))</f>
        <v/>
      </c>
    </row>
    <row r="705" ht="17" customHeight="1">
      <c r="A705" s="59" t="inlineStr">
        <is>
          <t>Kurt Kratzmann</t>
        </is>
      </c>
      <c r="B705" s="117" t="n"/>
      <c r="C705" s="117" t="n"/>
      <c r="D705" s="117" t="n"/>
      <c r="E705" s="117" t="n"/>
      <c r="F705" s="117" t="n"/>
      <c r="G705" s="117" t="n"/>
      <c r="H705" s="117" t="n"/>
      <c r="I705" s="117" t="n"/>
      <c r="J705" s="118" t="n"/>
      <c r="K705" s="118" t="n"/>
      <c r="L705" s="118" t="n"/>
      <c r="M705" s="118" t="n"/>
      <c r="N705" s="118" t="n"/>
      <c r="O705" s="118" t="n"/>
      <c r="P705" s="118" t="n"/>
      <c r="Q705" s="118" t="n"/>
      <c r="R705" s="118" t="n"/>
      <c r="S705" s="118" t="n"/>
      <c r="T705" s="118" t="n"/>
      <c r="U705" s="118" t="n"/>
      <c r="V705" s="118" t="n"/>
      <c r="W705" s="118" t="n"/>
      <c r="X705" s="118" t="n"/>
      <c r="Y705" s="118" t="n"/>
      <c r="Z705" s="118" t="n"/>
      <c r="AA705" s="118" t="n"/>
      <c r="AB705" s="118" t="n"/>
      <c r="AC705" s="118" t="n"/>
      <c r="AD705" s="118" t="n"/>
      <c r="AE705" s="118" t="n"/>
      <c r="AF705" s="118" t="n"/>
      <c r="AG705" s="118" t="n"/>
      <c r="AH705" s="118" t="n"/>
      <c r="AI705" s="118" t="n">
        <v>1</v>
      </c>
      <c r="AJ705" s="118" t="n"/>
      <c r="AK705" s="118" t="n"/>
      <c r="AL705" s="118" t="n"/>
      <c r="AM705" s="118" t="n"/>
      <c r="AN705" s="118" t="n"/>
      <c r="AO705" s="118" t="n"/>
      <c r="AP705" s="118" t="n"/>
      <c r="AQ705" s="118" t="n"/>
      <c r="AR705" s="118" t="n"/>
      <c r="AS705" s="118" t="n"/>
      <c r="AT705" s="118" t="n"/>
      <c r="AU705" s="118" t="n"/>
      <c r="AV705" s="118" t="n"/>
      <c r="AW705" s="118" t="n"/>
      <c r="AX705" s="118" t="n"/>
      <c r="AY705" s="118" t="n"/>
      <c r="AZ705" s="118" t="n"/>
      <c r="BA705" s="118" t="n"/>
      <c r="BB705" s="118" t="n"/>
      <c r="BC705" s="118" t="n"/>
      <c r="BD705" s="118" t="n"/>
      <c r="BE705" s="118" t="n"/>
      <c r="BF705" s="118" t="n"/>
      <c r="BG705" s="118" t="n"/>
      <c r="BH705" s="118" t="n"/>
      <c r="BI705" s="118" t="n"/>
      <c r="BJ705" s="118" t="n"/>
      <c r="BK705" s="118" t="n"/>
      <c r="BL705" s="118" t="n"/>
      <c r="BM705" s="118" t="n"/>
      <c r="BN705" s="118" t="n"/>
      <c r="BO705" s="118" t="n"/>
      <c r="BP705" s="118" t="n"/>
      <c r="BQ705" s="118" t="n"/>
      <c r="BR705" s="118" t="n"/>
      <c r="BS705" s="118" t="n"/>
      <c r="BT705" s="118">
        <f>COUNTIF(B705:BS705,1)</f>
        <v/>
      </c>
      <c r="BV705" s="76">
        <f>TRIM(RIGHT(A705, LEN(A705) - FIND("@", SUBSTITUTE(A705, " ", "@", LEN(A705)-LEN(SUBSTITUTE(A705," ",""))))))</f>
        <v/>
      </c>
      <c r="BW705" s="76">
        <f>TRIM(LEFT(A705,FIND(" ",A705&amp;" ")-1))</f>
        <v/>
      </c>
      <c r="BX705">
        <f>+IF(BV705=BV704,"Same","Diff")</f>
        <v/>
      </c>
      <c r="BY705">
        <f>IF(BX705="Same",IF(BW705=BW704,"same","Diff"))</f>
        <v/>
      </c>
    </row>
    <row r="706" ht="17" customHeight="1">
      <c r="A706" s="60" t="inlineStr">
        <is>
          <t>Terry Kratzmann</t>
        </is>
      </c>
      <c r="B706" s="119" t="n"/>
      <c r="C706" s="119" t="n"/>
      <c r="D706" s="119" t="n"/>
      <c r="E706" s="119" t="n">
        <v>1</v>
      </c>
      <c r="F706" s="119" t="n"/>
      <c r="G706" s="119" t="n"/>
      <c r="H706" s="119" t="n"/>
      <c r="I706" s="119" t="n"/>
      <c r="J706" s="118" t="n"/>
      <c r="K706" s="118" t="n"/>
      <c r="L706" s="118" t="n"/>
      <c r="M706" s="118" t="n"/>
      <c r="N706" s="118" t="n"/>
      <c r="O706" s="118" t="n"/>
      <c r="P706" s="118" t="n"/>
      <c r="Q706" s="118" t="n"/>
      <c r="R706" s="118" t="n"/>
      <c r="S706" s="118" t="n"/>
      <c r="T706" s="118" t="n"/>
      <c r="U706" s="118" t="n"/>
      <c r="V706" s="118" t="n"/>
      <c r="W706" s="118" t="n"/>
      <c r="X706" s="118" t="n"/>
      <c r="Y706" s="118" t="n"/>
      <c r="Z706" s="118" t="n"/>
      <c r="AA706" s="118" t="n"/>
      <c r="AB706" s="118" t="n"/>
      <c r="AC706" s="118" t="n"/>
      <c r="AD706" s="118" t="n"/>
      <c r="AE706" s="118" t="n"/>
      <c r="AF706" s="118" t="n"/>
      <c r="AG706" s="118" t="n"/>
      <c r="AH706" s="118" t="n"/>
      <c r="AI706" s="118" t="n"/>
      <c r="AJ706" s="118" t="n"/>
      <c r="AK706" s="118" t="n"/>
      <c r="AL706" s="118" t="n"/>
      <c r="AM706" s="118" t="n"/>
      <c r="AN706" s="118" t="n"/>
      <c r="AO706" s="118" t="n"/>
      <c r="AP706" s="118" t="n"/>
      <c r="AQ706" s="118" t="n"/>
      <c r="AR706" s="118" t="n"/>
      <c r="AS706" s="118" t="n"/>
      <c r="AT706" s="118" t="n"/>
      <c r="AU706" s="118" t="n"/>
      <c r="AV706" s="118" t="n"/>
      <c r="AW706" s="118" t="n"/>
      <c r="AX706" s="118" t="n"/>
      <c r="AY706" s="118" t="n"/>
      <c r="AZ706" s="118" t="n"/>
      <c r="BA706" s="118" t="n"/>
      <c r="BB706" s="118" t="n"/>
      <c r="BC706" s="118" t="n"/>
      <c r="BD706" s="118" t="n"/>
      <c r="BE706" s="118" t="n"/>
      <c r="BF706" s="118" t="n"/>
      <c r="BG706" s="118" t="n"/>
      <c r="BH706" s="118" t="n"/>
      <c r="BI706" s="118" t="n"/>
      <c r="BJ706" s="118" t="n"/>
      <c r="BK706" s="118" t="n"/>
      <c r="BL706" s="118" t="n"/>
      <c r="BM706" s="118" t="n"/>
      <c r="BN706" s="118" t="n"/>
      <c r="BO706" s="118" t="n"/>
      <c r="BP706" s="118" t="n"/>
      <c r="BQ706" s="118" t="n"/>
      <c r="BR706" s="118" t="n"/>
      <c r="BS706" s="118" t="n"/>
      <c r="BT706" s="118">
        <f>COUNTIF(B706:BS706,1)</f>
        <v/>
      </c>
      <c r="BV706" s="76">
        <f>TRIM(RIGHT(A706, LEN(A706) - FIND("@", SUBSTITUTE(A706, " ", "@", LEN(A706)-LEN(SUBSTITUTE(A706," ",""))))))</f>
        <v/>
      </c>
      <c r="BW706" s="76">
        <f>TRIM(LEFT(A706,FIND(" ",A706&amp;" ")-1))</f>
        <v/>
      </c>
      <c r="BX706">
        <f>+IF(BV706=BV705,"Same","Diff")</f>
        <v/>
      </c>
      <c r="BY706">
        <f>IF(BX706="Same",IF(BW706=BW705,"same","Diff"))</f>
        <v/>
      </c>
    </row>
    <row r="707" ht="17" customHeight="1">
      <c r="A707" s="59" t="inlineStr">
        <is>
          <t>David Krause</t>
        </is>
      </c>
      <c r="B707" s="117" t="n"/>
      <c r="C707" s="117" t="n"/>
      <c r="D707" s="117" t="n"/>
      <c r="E707" s="117" t="n"/>
      <c r="F707" s="117" t="n"/>
      <c r="G707" s="117" t="n"/>
      <c r="H707" s="117" t="n"/>
      <c r="I707" s="117" t="n"/>
      <c r="J707" s="118" t="n"/>
      <c r="K707" s="118" t="n"/>
      <c r="L707" s="118" t="n"/>
      <c r="M707" s="118" t="n"/>
      <c r="N707" s="118" t="n"/>
      <c r="O707" s="118" t="n"/>
      <c r="P707" s="118" t="n"/>
      <c r="Q707" s="118" t="n"/>
      <c r="R707" s="118" t="n"/>
      <c r="S707" s="118" t="n"/>
      <c r="T707" s="118" t="n"/>
      <c r="U707" s="118" t="n"/>
      <c r="V707" s="118" t="n"/>
      <c r="W707" s="118" t="n"/>
      <c r="X707" s="118" t="n"/>
      <c r="Y707" s="118" t="n"/>
      <c r="Z707" s="118" t="n"/>
      <c r="AA707" s="118" t="n"/>
      <c r="AB707" s="118" t="n"/>
      <c r="AC707" s="118" t="n"/>
      <c r="AD707" s="118" t="n"/>
      <c r="AE707" s="118" t="n"/>
      <c r="AF707" s="118" t="n"/>
      <c r="AG707" s="118" t="n"/>
      <c r="AH707" s="118" t="n"/>
      <c r="AI707" s="118" t="n"/>
      <c r="AJ707" s="118" t="n"/>
      <c r="AK707" s="118" t="n"/>
      <c r="AL707" s="118" t="n"/>
      <c r="AM707" s="118" t="n"/>
      <c r="AN707" s="118" t="n"/>
      <c r="AO707" s="118" t="n"/>
      <c r="AP707" s="118" t="n"/>
      <c r="AQ707" s="118" t="n"/>
      <c r="AR707" s="118" t="n"/>
      <c r="AS707" s="118" t="n"/>
      <c r="AT707" s="118" t="n"/>
      <c r="AU707" s="118" t="n">
        <v>1</v>
      </c>
      <c r="AV707" s="118" t="n"/>
      <c r="AW707" s="118" t="n"/>
      <c r="AX707" s="118" t="n"/>
      <c r="AY707" s="118" t="n"/>
      <c r="AZ707" s="118" t="n"/>
      <c r="BA707" s="118" t="n"/>
      <c r="BB707" s="118" t="n"/>
      <c r="BC707" s="118" t="n"/>
      <c r="BD707" s="118" t="n"/>
      <c r="BE707" s="118" t="n"/>
      <c r="BF707" s="118" t="n"/>
      <c r="BG707" s="118" t="n"/>
      <c r="BH707" s="118" t="n"/>
      <c r="BI707" s="118" t="n"/>
      <c r="BJ707" s="118" t="n"/>
      <c r="BK707" s="118" t="n"/>
      <c r="BL707" s="118" t="n"/>
      <c r="BM707" s="118" t="n"/>
      <c r="BN707" s="118" t="n"/>
      <c r="BO707" s="118" t="n"/>
      <c r="BP707" s="118" t="n"/>
      <c r="BQ707" s="118" t="n"/>
      <c r="BR707" s="118" t="n"/>
      <c r="BS707" s="118" t="n"/>
      <c r="BT707" s="118">
        <f>COUNTIF(B707:BS707,1)</f>
        <v/>
      </c>
      <c r="BV707" s="76">
        <f>TRIM(RIGHT(A707, LEN(A707) - FIND("@", SUBSTITUTE(A707, " ", "@", LEN(A707)-LEN(SUBSTITUTE(A707," ",""))))))</f>
        <v/>
      </c>
      <c r="BW707" s="76">
        <f>TRIM(LEFT(A707,FIND(" ",A707&amp;" ")-1))</f>
        <v/>
      </c>
      <c r="BX707">
        <f>+IF(BV707=BV706,"Same","Diff")</f>
        <v/>
      </c>
      <c r="BY707">
        <f>IF(BX707="Same",IF(BW707=BW706,"same","Diff"))</f>
        <v/>
      </c>
    </row>
    <row r="708" ht="17" customHeight="1">
      <c r="A708" s="60" t="inlineStr">
        <is>
          <t>Peter Kuebler</t>
        </is>
      </c>
      <c r="B708" s="119" t="n"/>
      <c r="C708" s="119" t="n"/>
      <c r="D708" s="119" t="n"/>
      <c r="E708" s="119" t="n"/>
      <c r="F708" s="119" t="n"/>
      <c r="G708" s="119" t="n"/>
      <c r="H708" s="119" t="n"/>
      <c r="I708" s="119" t="n"/>
      <c r="J708" s="118" t="n"/>
      <c r="K708" s="118" t="n"/>
      <c r="L708" s="118" t="n"/>
      <c r="M708" s="118" t="n"/>
      <c r="N708" s="118" t="n"/>
      <c r="O708" s="118" t="n"/>
      <c r="P708" s="118" t="n"/>
      <c r="Q708" s="118" t="n"/>
      <c r="R708" s="118" t="n"/>
      <c r="S708" s="118" t="n"/>
      <c r="T708" s="130" t="n">
        <v>1</v>
      </c>
      <c r="U708" s="118" t="n">
        <v>1</v>
      </c>
      <c r="V708" s="118" t="n"/>
      <c r="W708" s="118" t="n"/>
      <c r="X708" s="118" t="n"/>
      <c r="Y708" s="118" t="n"/>
      <c r="Z708" s="118" t="n"/>
      <c r="AA708" s="118" t="n"/>
      <c r="AB708" s="118" t="n"/>
      <c r="AC708" s="118" t="n"/>
      <c r="AD708" s="118" t="n"/>
      <c r="AE708" s="118" t="n"/>
      <c r="AF708" s="118" t="n"/>
      <c r="AG708" s="118" t="n"/>
      <c r="AH708" s="118" t="n"/>
      <c r="AI708" s="118" t="n"/>
      <c r="AJ708" s="118" t="n"/>
      <c r="AK708" s="118" t="n"/>
      <c r="AL708" s="118" t="n"/>
      <c r="AM708" s="118" t="n"/>
      <c r="AN708" s="118" t="n"/>
      <c r="AO708" s="118" t="n"/>
      <c r="AP708" s="118" t="n"/>
      <c r="AQ708" s="118" t="n"/>
      <c r="AR708" s="118" t="n"/>
      <c r="AS708" s="118" t="n"/>
      <c r="AT708" s="118" t="n"/>
      <c r="AU708" s="118" t="n"/>
      <c r="AV708" s="118" t="n"/>
      <c r="AW708" s="118" t="n"/>
      <c r="AX708" s="118" t="n"/>
      <c r="AY708" s="118" t="n"/>
      <c r="AZ708" s="118" t="n"/>
      <c r="BA708" s="118" t="n"/>
      <c r="BB708" s="118" t="n"/>
      <c r="BC708" s="118" t="n"/>
      <c r="BD708" s="118" t="n"/>
      <c r="BE708" s="118" t="n"/>
      <c r="BF708" s="118" t="n"/>
      <c r="BG708" s="118" t="n"/>
      <c r="BH708" s="118" t="n"/>
      <c r="BI708" s="118" t="n"/>
      <c r="BJ708" s="118" t="n"/>
      <c r="BK708" s="118" t="n"/>
      <c r="BL708" s="118" t="n"/>
      <c r="BM708" s="118" t="n"/>
      <c r="BN708" s="118" t="n"/>
      <c r="BO708" s="118" t="n"/>
      <c r="BP708" s="118" t="n"/>
      <c r="BQ708" s="118" t="n"/>
      <c r="BR708" s="118" t="n"/>
      <c r="BS708" s="118" t="n"/>
      <c r="BT708" s="118">
        <f>COUNTIF(B708:BS708,1)</f>
        <v/>
      </c>
      <c r="BV708" s="76">
        <f>TRIM(RIGHT(A708, LEN(A708) - FIND("@", SUBSTITUTE(A708, " ", "@", LEN(A708)-LEN(SUBSTITUTE(A708," ",""))))))</f>
        <v/>
      </c>
      <c r="BW708" s="76">
        <f>TRIM(LEFT(A708,FIND(" ",A708&amp;" ")-1))</f>
        <v/>
      </c>
      <c r="BX708">
        <f>+IF(BV708=BV707,"Same","Diff")</f>
        <v/>
      </c>
      <c r="BY708">
        <f>IF(BX708="Same",IF(BW708=BW707,"same","Diff"))</f>
        <v/>
      </c>
    </row>
    <row r="709" ht="17" customHeight="1">
      <c r="A709" s="60" t="inlineStr">
        <is>
          <t>James Laing-Peach</t>
        </is>
      </c>
      <c r="B709" s="119" t="n"/>
      <c r="C709" s="119" t="n"/>
      <c r="D709" s="119" t="n"/>
      <c r="E709" s="119" t="n"/>
      <c r="F709" s="119" t="n"/>
      <c r="G709" s="119" t="n"/>
      <c r="H709" s="119" t="n"/>
      <c r="I709" s="119" t="n"/>
      <c r="J709" s="118" t="n">
        <v>1</v>
      </c>
      <c r="K709" s="118" t="n">
        <v>1</v>
      </c>
      <c r="L709" s="118" t="n">
        <v>1</v>
      </c>
      <c r="M709" s="118" t="n">
        <v>1</v>
      </c>
      <c r="N709" s="118" t="n"/>
      <c r="O709" s="118" t="n">
        <v>1</v>
      </c>
      <c r="P709" s="118" t="n">
        <v>1</v>
      </c>
      <c r="Q709" s="118" t="n">
        <v>1</v>
      </c>
      <c r="R709" s="118" t="n">
        <v>1</v>
      </c>
      <c r="S709" s="118" t="n">
        <v>1</v>
      </c>
      <c r="T709" s="118" t="n"/>
      <c r="U709" s="118" t="n"/>
      <c r="V709" s="118" t="n"/>
      <c r="W709" s="118" t="n"/>
      <c r="X709" s="118" t="n"/>
      <c r="Y709" s="118" t="n"/>
      <c r="Z709" s="118" t="n"/>
      <c r="AA709" s="118" t="n"/>
      <c r="AB709" s="118" t="n"/>
      <c r="AC709" s="118" t="n"/>
      <c r="AD709" s="118" t="n"/>
      <c r="AE709" s="118" t="n"/>
      <c r="AF709" s="118" t="n"/>
      <c r="AG709" s="118" t="n"/>
      <c r="AH709" s="118" t="n"/>
      <c r="AI709" s="118" t="n"/>
      <c r="AJ709" s="118" t="n"/>
      <c r="AK709" s="118" t="n"/>
      <c r="AL709" s="118" t="n"/>
      <c r="AM709" s="118" t="n"/>
      <c r="AN709" s="118" t="n"/>
      <c r="AO709" s="118" t="n"/>
      <c r="AP709" s="118" t="n"/>
      <c r="AQ709" s="118" t="n"/>
      <c r="AR709" s="118" t="n"/>
      <c r="AS709" s="118" t="n"/>
      <c r="AT709" s="118" t="n"/>
      <c r="AU709" s="118" t="n"/>
      <c r="AV709" s="118" t="n"/>
      <c r="AW709" s="118" t="n"/>
      <c r="AX709" s="118" t="n"/>
      <c r="AY709" s="118" t="n"/>
      <c r="AZ709" s="118" t="n"/>
      <c r="BA709" s="118" t="n"/>
      <c r="BB709" s="118" t="n"/>
      <c r="BC709" s="118" t="n"/>
      <c r="BD709" s="118" t="n"/>
      <c r="BE709" s="118" t="n"/>
      <c r="BF709" s="118" t="n"/>
      <c r="BG709" s="118" t="n"/>
      <c r="BH709" s="118" t="n"/>
      <c r="BI709" s="118" t="n"/>
      <c r="BJ709" s="118" t="n"/>
      <c r="BK709" s="118" t="n"/>
      <c r="BL709" s="118" t="n"/>
      <c r="BM709" s="118" t="n"/>
      <c r="BN709" s="118" t="n"/>
      <c r="BO709" s="118" t="n"/>
      <c r="BP709" s="118" t="n"/>
      <c r="BQ709" s="118" t="n"/>
      <c r="BR709" s="118" t="n"/>
      <c r="BS709" s="118" t="n"/>
      <c r="BT709" s="118">
        <f>COUNTIF(B709:BS709,1)</f>
        <v/>
      </c>
      <c r="BV709" s="76">
        <f>TRIM(RIGHT(A709, LEN(A709) - FIND("@", SUBSTITUTE(A709, " ", "@", LEN(A709)-LEN(SUBSTITUTE(A709," ",""))))))</f>
        <v/>
      </c>
      <c r="BW709" s="76">
        <f>TRIM(LEFT(A709,FIND(" ",A709&amp;" ")-1))</f>
        <v/>
      </c>
      <c r="BX709">
        <f>+IF(BV709=BV708,"Same","Diff")</f>
        <v/>
      </c>
      <c r="BY709">
        <f>IF(BX709="Same",IF(BW709=BW708,"same","Diff"))</f>
        <v/>
      </c>
    </row>
    <row r="710" ht="17" customHeight="1">
      <c r="A710" s="59" t="inlineStr">
        <is>
          <t>Barry Lake</t>
        </is>
      </c>
      <c r="B710" s="117" t="n"/>
      <c r="C710" s="117" t="n"/>
      <c r="D710" s="117" t="n"/>
      <c r="E710" s="117" t="n"/>
      <c r="F710" s="117" t="n"/>
      <c r="G710" s="117" t="n"/>
      <c r="H710" s="117" t="n"/>
      <c r="I710" s="117" t="n"/>
      <c r="J710" s="118" t="n"/>
      <c r="K710" s="118" t="n"/>
      <c r="L710" s="118" t="n"/>
      <c r="M710" s="118" t="n"/>
      <c r="N710" s="118" t="n"/>
      <c r="O710" s="118" t="n"/>
      <c r="P710" s="118" t="n"/>
      <c r="Q710" s="118" t="n"/>
      <c r="R710" s="118" t="n">
        <v>1</v>
      </c>
      <c r="S710" s="118" t="n"/>
      <c r="T710" s="118" t="n">
        <v>1</v>
      </c>
      <c r="U710" s="118" t="n"/>
      <c r="V710" s="118" t="n"/>
      <c r="W710" s="118" t="n"/>
      <c r="X710" s="118" t="n"/>
      <c r="Y710" s="118" t="n"/>
      <c r="Z710" s="118" t="n"/>
      <c r="AA710" s="118" t="n"/>
      <c r="AB710" s="118" t="n"/>
      <c r="AC710" s="118" t="n"/>
      <c r="AD710" s="118" t="n"/>
      <c r="AE710" s="118" t="n"/>
      <c r="AF710" s="118" t="n"/>
      <c r="AG710" s="118" t="n"/>
      <c r="AH710" s="118" t="n"/>
      <c r="AI710" s="118" t="n"/>
      <c r="AJ710" s="118" t="n"/>
      <c r="AK710" s="118" t="n"/>
      <c r="AL710" s="118" t="n"/>
      <c r="AM710" s="118" t="n"/>
      <c r="AN710" s="118" t="n"/>
      <c r="AO710" s="118" t="n"/>
      <c r="AP710" s="118" t="n"/>
      <c r="AQ710" s="118" t="n"/>
      <c r="AR710" s="118" t="n"/>
      <c r="AS710" s="118" t="n"/>
      <c r="AT710" s="118" t="n"/>
      <c r="AU710" s="118" t="n"/>
      <c r="AV710" s="118" t="n"/>
      <c r="AW710" s="118" t="n"/>
      <c r="AX710" s="118" t="n"/>
      <c r="AY710" s="118" t="n"/>
      <c r="AZ710" s="118" t="n"/>
      <c r="BA710" s="118" t="n"/>
      <c r="BB710" s="118" t="n"/>
      <c r="BC710" s="118" t="n"/>
      <c r="BD710" s="118" t="n"/>
      <c r="BE710" s="118" t="n"/>
      <c r="BF710" s="118" t="n"/>
      <c r="BG710" s="118" t="n"/>
      <c r="BH710" s="118" t="n"/>
      <c r="BI710" s="118" t="n"/>
      <c r="BJ710" s="118" t="n"/>
      <c r="BK710" s="118" t="n"/>
      <c r="BL710" s="118" t="n"/>
      <c r="BM710" s="118" t="n"/>
      <c r="BN710" s="118" t="n"/>
      <c r="BO710" s="118" t="n"/>
      <c r="BP710" s="118" t="n"/>
      <c r="BQ710" s="118" t="n"/>
      <c r="BR710" s="118" t="n"/>
      <c r="BS710" s="118" t="n"/>
      <c r="BT710" s="118">
        <f>COUNTIF(B710:BS710,1)</f>
        <v/>
      </c>
      <c r="BV710" s="76">
        <f>TRIM(RIGHT(A710, LEN(A710) - FIND("@", SUBSTITUTE(A710, " ", "@", LEN(A710)-LEN(SUBSTITUTE(A710," ",""))))))</f>
        <v/>
      </c>
      <c r="BW710" s="76">
        <f>TRIM(LEFT(A710,FIND(" ",A710&amp;" ")-1))</f>
        <v/>
      </c>
      <c r="BX710">
        <f>+IF(BV710=BV709,"Same","Diff")</f>
        <v/>
      </c>
      <c r="BY710">
        <f>IF(BX710="Same",IF(BW710=BW709,"same","Diff"))</f>
        <v/>
      </c>
    </row>
    <row r="711" ht="17" customHeight="1">
      <c r="A711" s="59" t="inlineStr">
        <is>
          <t>Chris Lambden</t>
        </is>
      </c>
      <c r="B711" s="117" t="n"/>
      <c r="C711" s="117" t="n"/>
      <c r="D711" s="117" t="n"/>
      <c r="E711" s="117" t="n"/>
      <c r="F711" s="117" t="n"/>
      <c r="G711" s="117" t="n"/>
      <c r="H711" s="117" t="n"/>
      <c r="I711" s="117" t="n"/>
      <c r="J711" s="118" t="n"/>
      <c r="K711" s="118" t="n"/>
      <c r="L711" s="118" t="n"/>
      <c r="M711" s="118" t="n"/>
      <c r="N711" s="118" t="n"/>
      <c r="O711" s="118" t="n"/>
      <c r="P711" s="118" t="n"/>
      <c r="Q711" s="118" t="n"/>
      <c r="R711" s="118" t="n"/>
      <c r="S711" s="118" t="n"/>
      <c r="T711" s="118" t="n"/>
      <c r="U711" s="118" t="n"/>
      <c r="V711" s="118" t="n"/>
      <c r="W711" s="118" t="n"/>
      <c r="X711" s="118" t="n"/>
      <c r="Y711" s="118" t="n"/>
      <c r="Z711" s="118" t="n"/>
      <c r="AA711" s="118" t="n"/>
      <c r="AB711" s="118" t="n"/>
      <c r="AC711" s="118" t="n"/>
      <c r="AD711" s="118" t="n">
        <v>1</v>
      </c>
      <c r="AE711" s="118" t="n">
        <v>1</v>
      </c>
      <c r="AF711" s="118" t="n">
        <v>1</v>
      </c>
      <c r="AG711" s="118" t="n">
        <v>1</v>
      </c>
      <c r="AH711" s="118" t="n"/>
      <c r="AI711" s="118" t="n"/>
      <c r="AJ711" s="118" t="n"/>
      <c r="AK711" s="118" t="n"/>
      <c r="AL711" s="118" t="n"/>
      <c r="AM711" s="118" t="n"/>
      <c r="AN711" s="118" t="n"/>
      <c r="AO711" s="118" t="n"/>
      <c r="AP711" s="118" t="n"/>
      <c r="AQ711" s="118" t="n"/>
      <c r="AR711" s="118" t="n"/>
      <c r="AS711" s="118" t="n"/>
      <c r="AT711" s="118" t="n"/>
      <c r="AU711" s="118" t="n"/>
      <c r="AV711" s="118" t="n"/>
      <c r="AW711" s="118" t="n"/>
      <c r="AX711" s="118" t="n"/>
      <c r="AY711" s="118" t="n"/>
      <c r="AZ711" s="118" t="n"/>
      <c r="BA711" s="118" t="n"/>
      <c r="BB711" s="118" t="n"/>
      <c r="BC711" s="118" t="n"/>
      <c r="BD711" s="118" t="n"/>
      <c r="BE711" s="118" t="n"/>
      <c r="BF711" s="118" t="n"/>
      <c r="BG711" s="118" t="n"/>
      <c r="BH711" s="118" t="n"/>
      <c r="BI711" s="118" t="n"/>
      <c r="BJ711" s="118" t="n"/>
      <c r="BK711" s="118" t="n"/>
      <c r="BL711" s="118" t="n"/>
      <c r="BM711" s="118" t="n"/>
      <c r="BN711" s="118" t="n"/>
      <c r="BO711" s="118" t="n"/>
      <c r="BP711" s="118" t="n"/>
      <c r="BQ711" s="118" t="n"/>
      <c r="BR711" s="118" t="n"/>
      <c r="BS711" s="118" t="n"/>
      <c r="BT711" s="118">
        <f>COUNTIF(B711:BS711,1)</f>
        <v/>
      </c>
      <c r="BV711" s="76">
        <f>TRIM(RIGHT(A711, LEN(A711) - FIND("@", SUBSTITUTE(A711, " ", "@", LEN(A711)-LEN(SUBSTITUTE(A711," ",""))))))</f>
        <v/>
      </c>
      <c r="BW711" s="76">
        <f>TRIM(LEFT(A711,FIND(" ",A711&amp;" ")-1))</f>
        <v/>
      </c>
      <c r="BX711">
        <f>+IF(BV711=BV710,"Same","Diff")</f>
        <v/>
      </c>
      <c r="BY711">
        <f>IF(BX711="Same",IF(BW711=BW710,"same","Diff"))</f>
        <v/>
      </c>
    </row>
    <row r="712" ht="17" customHeight="1">
      <c r="A712" s="59" t="inlineStr">
        <is>
          <t>Ed Lamont</t>
        </is>
      </c>
      <c r="B712" s="117" t="n"/>
      <c r="C712" s="117" t="n"/>
      <c r="D712" s="117" t="n"/>
      <c r="E712" s="117" t="n"/>
      <c r="F712" s="117" t="n"/>
      <c r="G712" s="117" t="n"/>
      <c r="H712" s="117" t="n"/>
      <c r="I712" s="117" t="n"/>
      <c r="J712" s="118" t="n"/>
      <c r="K712" s="118" t="n"/>
      <c r="L712" s="118" t="n"/>
      <c r="M712" s="118" t="n"/>
      <c r="N712" s="118" t="n"/>
      <c r="O712" s="118" t="n"/>
      <c r="P712" s="118" t="n"/>
      <c r="Q712" s="118" t="n"/>
      <c r="R712" s="118" t="n"/>
      <c r="S712" s="118" t="n"/>
      <c r="T712" s="118" t="n"/>
      <c r="U712" s="118" t="n"/>
      <c r="V712" s="118" t="n"/>
      <c r="W712" s="118" t="n"/>
      <c r="X712" s="118" t="n"/>
      <c r="Y712" s="118" t="n"/>
      <c r="Z712" s="118" t="n"/>
      <c r="AA712" s="118" t="n"/>
      <c r="AB712" s="118" t="n"/>
      <c r="AC712" s="118" t="n"/>
      <c r="AD712" s="118" t="n"/>
      <c r="AE712" s="118" t="n"/>
      <c r="AF712" s="118" t="n"/>
      <c r="AG712" s="118" t="n"/>
      <c r="AH712" s="118" t="n">
        <v>1</v>
      </c>
      <c r="AI712" s="118" t="n"/>
      <c r="AJ712" s="118" t="n">
        <v>1</v>
      </c>
      <c r="AK712" s="118" t="n">
        <v>1</v>
      </c>
      <c r="AL712" s="118" t="n"/>
      <c r="AM712" s="118" t="n"/>
      <c r="AN712" s="118" t="n"/>
      <c r="AO712" s="118" t="n"/>
      <c r="AP712" s="118" t="n"/>
      <c r="AQ712" s="118" t="n"/>
      <c r="AR712" s="118" t="n"/>
      <c r="AS712" s="118" t="n"/>
      <c r="AT712" s="118" t="n"/>
      <c r="AU712" s="118" t="n"/>
      <c r="AV712" s="118" t="n"/>
      <c r="AW712" s="118" t="n"/>
      <c r="AX712" s="118" t="n"/>
      <c r="AY712" s="118" t="n"/>
      <c r="AZ712" s="118" t="n"/>
      <c r="BA712" s="118" t="n"/>
      <c r="BB712" s="118" t="n"/>
      <c r="BC712" s="118" t="n"/>
      <c r="BD712" s="118" t="n"/>
      <c r="BE712" s="118" t="n"/>
      <c r="BF712" s="118" t="n"/>
      <c r="BG712" s="118" t="n"/>
      <c r="BH712" s="118" t="n"/>
      <c r="BI712" s="118" t="n"/>
      <c r="BJ712" s="118" t="n"/>
      <c r="BK712" s="118" t="n"/>
      <c r="BL712" s="118" t="n"/>
      <c r="BM712" s="118" t="n"/>
      <c r="BN712" s="118" t="n"/>
      <c r="BO712" s="118" t="n"/>
      <c r="BP712" s="118" t="n"/>
      <c r="BQ712" s="118" t="n"/>
      <c r="BR712" s="118" t="n"/>
      <c r="BS712" s="118" t="n"/>
      <c r="BT712" s="118">
        <f>COUNTIF(B712:BS712,1)</f>
        <v/>
      </c>
      <c r="BV712" s="76">
        <f>TRIM(RIGHT(A712, LEN(A712) - FIND("@", SUBSTITUTE(A712, " ", "@", LEN(A712)-LEN(SUBSTITUTE(A712," ",""))))))</f>
        <v/>
      </c>
      <c r="BW712" s="76">
        <f>TRIM(LEFT(A712,FIND(" ",A712&amp;" ")-1))</f>
        <v/>
      </c>
      <c r="BX712">
        <f>+IF(BV712=BV711,"Same","Diff")</f>
        <v/>
      </c>
      <c r="BY712">
        <f>IF(BX712="Same",IF(BW712=BW711,"same","Diff"))</f>
        <v/>
      </c>
    </row>
    <row r="713" ht="17" customHeight="1">
      <c r="A713" s="60" t="inlineStr">
        <is>
          <t>Steve Land</t>
        </is>
      </c>
      <c r="B713" s="119" t="n"/>
      <c r="C713" s="119" t="n"/>
      <c r="D713" s="119" t="n"/>
      <c r="E713" s="119" t="n"/>
      <c r="F713" s="119" t="n"/>
      <c r="G713" s="119" t="n"/>
      <c r="H713" s="119" t="n"/>
      <c r="I713" s="119" t="n"/>
      <c r="J713" s="118" t="n"/>
      <c r="K713" s="118" t="n"/>
      <c r="L713" s="118" t="n"/>
      <c r="M713" s="118" t="n"/>
      <c r="N713" s="118" t="n"/>
      <c r="O713" s="118" t="n"/>
      <c r="P713" s="118" t="n">
        <v>1</v>
      </c>
      <c r="Q713" s="118" t="n">
        <v>1</v>
      </c>
      <c r="R713" s="118" t="n"/>
      <c r="S713" s="118" t="n"/>
      <c r="T713" s="118" t="n"/>
      <c r="U713" s="118" t="n"/>
      <c r="V713" s="118" t="n"/>
      <c r="W713" s="118" t="n">
        <v>1</v>
      </c>
      <c r="X713" s="118" t="n">
        <v>1</v>
      </c>
      <c r="Y713" s="118" t="n"/>
      <c r="Z713" s="118" t="n"/>
      <c r="AA713" s="118" t="n"/>
      <c r="AB713" s="118" t="n"/>
      <c r="AC713" s="118" t="n"/>
      <c r="AD713" s="118" t="n"/>
      <c r="AE713" s="118" t="n"/>
      <c r="AF713" s="118" t="n"/>
      <c r="AG713" s="118" t="n"/>
      <c r="AH713" s="118" t="n"/>
      <c r="AI713" s="118" t="n"/>
      <c r="AJ713" s="118" t="n"/>
      <c r="AK713" s="118" t="n"/>
      <c r="AL713" s="118" t="n"/>
      <c r="AM713" s="118" t="n"/>
      <c r="AN713" s="118" t="n"/>
      <c r="AO713" s="118" t="n"/>
      <c r="AP713" s="118" t="n"/>
      <c r="AQ713" s="118" t="n"/>
      <c r="AR713" s="118" t="n"/>
      <c r="AS713" s="118" t="n"/>
      <c r="AT713" s="118" t="n"/>
      <c r="AU713" s="118" t="n"/>
      <c r="AV713" s="118" t="n"/>
      <c r="AW713" s="118" t="n"/>
      <c r="AX713" s="118" t="n"/>
      <c r="AY713" s="118" t="n"/>
      <c r="AZ713" s="118" t="n"/>
      <c r="BA713" s="118" t="n"/>
      <c r="BB713" s="118" t="n"/>
      <c r="BC713" s="118" t="n"/>
      <c r="BD713" s="118" t="n"/>
      <c r="BE713" s="118" t="n"/>
      <c r="BF713" s="118" t="n"/>
      <c r="BG713" s="118" t="n"/>
      <c r="BH713" s="118" t="n"/>
      <c r="BI713" s="118" t="n"/>
      <c r="BJ713" s="118" t="n"/>
      <c r="BK713" s="118" t="n"/>
      <c r="BL713" s="118" t="n"/>
      <c r="BM713" s="118" t="n"/>
      <c r="BN713" s="118" t="n"/>
      <c r="BO713" s="118" t="n"/>
      <c r="BP713" s="118" t="n"/>
      <c r="BQ713" s="118" t="n"/>
      <c r="BR713" s="118" t="n"/>
      <c r="BS713" s="118" t="n"/>
      <c r="BT713" s="118">
        <f>COUNTIF(B713:BS713,1)</f>
        <v/>
      </c>
      <c r="BV713" s="76">
        <f>TRIM(RIGHT(A713, LEN(A713) - FIND("@", SUBSTITUTE(A713, " ", "@", LEN(A713)-LEN(SUBSTITUTE(A713," ",""))))))</f>
        <v/>
      </c>
      <c r="BW713" s="76">
        <f>TRIM(LEFT(A713,FIND(" ",A713&amp;" ")-1))</f>
        <v/>
      </c>
      <c r="BX713">
        <f>+IF(BV713=BV712,"Same","Diff")</f>
        <v/>
      </c>
      <c r="BY713">
        <f>IF(BX713="Same",IF(BW713=BW712,"same","Diff"))</f>
        <v/>
      </c>
    </row>
    <row r="714" ht="17" customHeight="1">
      <c r="A714" s="60" t="inlineStr">
        <is>
          <t>Peter Lander</t>
        </is>
      </c>
      <c r="B714" s="119" t="n"/>
      <c r="C714" s="119" t="n"/>
      <c r="D714" s="119" t="n"/>
      <c r="E714" s="119" t="n"/>
      <c r="F714" s="119" t="n"/>
      <c r="G714" s="119" t="n"/>
      <c r="H714" s="119" t="n"/>
      <c r="I714" s="119" t="n"/>
      <c r="J714" s="118" t="n"/>
      <c r="K714" s="118" t="n"/>
      <c r="L714" s="118" t="n"/>
      <c r="M714" s="118" t="n"/>
      <c r="N714" s="118" t="n"/>
      <c r="O714" s="118" t="n">
        <v>1</v>
      </c>
      <c r="P714" s="118" t="n">
        <v>1</v>
      </c>
      <c r="Q714" s="118" t="n">
        <v>1</v>
      </c>
      <c r="R714" s="118" t="n">
        <v>1</v>
      </c>
      <c r="S714" s="118" t="n"/>
      <c r="T714" s="118" t="n"/>
      <c r="U714" s="118" t="n">
        <v>1</v>
      </c>
      <c r="V714" s="118" t="n">
        <v>1</v>
      </c>
      <c r="W714" s="130" t="n">
        <v>1</v>
      </c>
      <c r="X714" s="118" t="n">
        <v>1</v>
      </c>
      <c r="Y714" s="118" t="n"/>
      <c r="Z714" s="118" t="n"/>
      <c r="AA714" s="118" t="n"/>
      <c r="AB714" s="118" t="n"/>
      <c r="AC714" s="118" t="n"/>
      <c r="AD714" s="118" t="n"/>
      <c r="AE714" s="118" t="n"/>
      <c r="AF714" s="118" t="n"/>
      <c r="AG714" s="118" t="n"/>
      <c r="AH714" s="118" t="n"/>
      <c r="AI714" s="118" t="n"/>
      <c r="AJ714" s="118" t="n"/>
      <c r="AK714" s="118" t="n"/>
      <c r="AL714" s="118" t="n"/>
      <c r="AM714" s="118" t="n"/>
      <c r="AN714" s="118" t="n"/>
      <c r="AO714" s="118" t="n"/>
      <c r="AP714" s="118" t="n"/>
      <c r="AQ714" s="118" t="n"/>
      <c r="AR714" s="118" t="n"/>
      <c r="AS714" s="118" t="n"/>
      <c r="AT714" s="118" t="n"/>
      <c r="AU714" s="118" t="n"/>
      <c r="AV714" s="118" t="n"/>
      <c r="AW714" s="118" t="n"/>
      <c r="AX714" s="118" t="n"/>
      <c r="AY714" s="118" t="n"/>
      <c r="AZ714" s="118" t="n"/>
      <c r="BA714" s="118" t="n"/>
      <c r="BB714" s="118" t="n"/>
      <c r="BC714" s="118" t="n"/>
      <c r="BD714" s="118" t="n"/>
      <c r="BE714" s="118" t="n"/>
      <c r="BF714" s="118" t="n"/>
      <c r="BG714" s="118" t="n"/>
      <c r="BH714" s="118" t="n"/>
      <c r="BI714" s="118" t="n"/>
      <c r="BJ714" s="118" t="n"/>
      <c r="BK714" s="118" t="n"/>
      <c r="BL714" s="118" t="n"/>
      <c r="BM714" s="118" t="n"/>
      <c r="BN714" s="118" t="n"/>
      <c r="BO714" s="118" t="n"/>
      <c r="BP714" s="118" t="n"/>
      <c r="BQ714" s="118" t="n"/>
      <c r="BR714" s="118" t="n"/>
      <c r="BS714" s="118" t="n"/>
      <c r="BT714" s="118">
        <f>COUNTIF(B714:BS714,1)</f>
        <v/>
      </c>
      <c r="BV714" s="76">
        <f>TRIM(RIGHT(A714, LEN(A714) - FIND("@", SUBSTITUTE(A714, " ", "@", LEN(A714)-LEN(SUBSTITUTE(A714," ",""))))))</f>
        <v/>
      </c>
      <c r="BW714" s="76">
        <f>TRIM(LEFT(A714,FIND(" ",A714&amp;" ")-1))</f>
        <v/>
      </c>
      <c r="BX714">
        <f>+IF(BV714=BV713,"Same","Diff")</f>
        <v/>
      </c>
      <c r="BY714">
        <f>IF(BX714="Same",IF(BW714=BW713,"same","Diff"))</f>
        <v/>
      </c>
    </row>
    <row r="715" ht="17" customHeight="1">
      <c r="A715" s="60" t="inlineStr">
        <is>
          <t>Eric Lane</t>
        </is>
      </c>
      <c r="B715" s="119" t="n"/>
      <c r="C715" s="119" t="n"/>
      <c r="D715" s="119" t="n"/>
      <c r="E715" s="119" t="n"/>
      <c r="F715" s="119" t="n">
        <v>1</v>
      </c>
      <c r="G715" s="119" t="n"/>
      <c r="H715" s="119" t="n"/>
      <c r="I715" s="119" t="n"/>
      <c r="J715" s="118" t="n"/>
      <c r="K715" s="118" t="n"/>
      <c r="L715" s="118" t="n"/>
      <c r="M715" s="118" t="n"/>
      <c r="N715" s="118" t="n"/>
      <c r="O715" s="118" t="n"/>
      <c r="P715" s="118" t="n"/>
      <c r="Q715" s="118" t="n"/>
      <c r="R715" s="118" t="n"/>
      <c r="S715" s="118" t="n"/>
      <c r="T715" s="118" t="n"/>
      <c r="U715" s="118" t="n"/>
      <c r="V715" s="118" t="n"/>
      <c r="W715" s="118" t="n"/>
      <c r="X715" s="118" t="n"/>
      <c r="Y715" s="118" t="n"/>
      <c r="Z715" s="118" t="n"/>
      <c r="AA715" s="118" t="n"/>
      <c r="AB715" s="118" t="n"/>
      <c r="AC715" s="118" t="n"/>
      <c r="AD715" s="118" t="n"/>
      <c r="AE715" s="118" t="n"/>
      <c r="AF715" s="118" t="n"/>
      <c r="AG715" s="118" t="n"/>
      <c r="AH715" s="118" t="n"/>
      <c r="AI715" s="118" t="n"/>
      <c r="AJ715" s="118" t="n"/>
      <c r="AK715" s="118" t="n"/>
      <c r="AL715" s="118" t="n"/>
      <c r="AM715" s="118" t="n"/>
      <c r="AN715" s="118" t="n"/>
      <c r="AO715" s="118" t="n"/>
      <c r="AP715" s="118" t="n"/>
      <c r="AQ715" s="118" t="n"/>
      <c r="AR715" s="118" t="n"/>
      <c r="AS715" s="118" t="n"/>
      <c r="AT715" s="118" t="n"/>
      <c r="AU715" s="118" t="n"/>
      <c r="AV715" s="118" t="n"/>
      <c r="AW715" s="118" t="n"/>
      <c r="AX715" s="118" t="n"/>
      <c r="AY715" s="118" t="n"/>
      <c r="AZ715" s="118" t="n"/>
      <c r="BA715" s="118" t="n"/>
      <c r="BB715" s="118" t="n"/>
      <c r="BC715" s="118" t="n"/>
      <c r="BD715" s="118" t="n"/>
      <c r="BE715" s="118" t="n"/>
      <c r="BF715" s="118" t="n"/>
      <c r="BG715" s="118" t="n"/>
      <c r="BH715" s="118" t="n"/>
      <c r="BI715" s="118" t="n"/>
      <c r="BJ715" s="118" t="n"/>
      <c r="BK715" s="118" t="n"/>
      <c r="BL715" s="118" t="n"/>
      <c r="BM715" s="118" t="n"/>
      <c r="BN715" s="118" t="n"/>
      <c r="BO715" s="118" t="n"/>
      <c r="BP715" s="118" t="n"/>
      <c r="BQ715" s="118" t="n"/>
      <c r="BR715" s="118" t="n"/>
      <c r="BS715" s="118" t="n"/>
      <c r="BT715" s="118">
        <f>COUNTIF(B715:BS715,1)</f>
        <v/>
      </c>
      <c r="BV715" s="76">
        <f>TRIM(RIGHT(A715, LEN(A715) - FIND("@", SUBSTITUTE(A715, " ", "@", LEN(A715)-LEN(SUBSTITUTE(A715," ",""))))))</f>
        <v/>
      </c>
      <c r="BW715" s="76">
        <f>TRIM(LEFT(A715,FIND(" ",A715&amp;" ")-1))</f>
        <v/>
      </c>
      <c r="BX715">
        <f>+IF(BV715=BV714,"Same","Diff")</f>
        <v/>
      </c>
      <c r="BY715">
        <f>IF(BX715="Same",IF(BW715=BW714,"same","Diff"))</f>
        <v/>
      </c>
    </row>
    <row r="716" ht="17" customHeight="1">
      <c r="A716" s="60" t="inlineStr">
        <is>
          <t>David Langman</t>
        </is>
      </c>
      <c r="B716" s="119" t="n"/>
      <c r="C716" s="119" t="n"/>
      <c r="D716" s="119" t="n"/>
      <c r="E716" s="119" t="n"/>
      <c r="F716" s="119" t="n"/>
      <c r="G716" s="119" t="n"/>
      <c r="H716" s="119" t="n"/>
      <c r="I716" s="119" t="n"/>
      <c r="J716" s="118" t="n"/>
      <c r="K716" s="118" t="n"/>
      <c r="L716" s="118" t="n"/>
      <c r="M716" s="118" t="n"/>
      <c r="N716" s="118" t="n"/>
      <c r="O716" s="118" t="n"/>
      <c r="P716" s="118" t="n"/>
      <c r="Q716" s="118" t="n"/>
      <c r="R716" s="118" t="n"/>
      <c r="S716" s="118" t="n"/>
      <c r="T716" s="118" t="n">
        <v>1</v>
      </c>
      <c r="U716" s="130" t="n">
        <v>1</v>
      </c>
      <c r="V716" s="118" t="n">
        <v>1</v>
      </c>
      <c r="W716" s="118" t="n"/>
      <c r="X716" s="118" t="n"/>
      <c r="Y716" s="118" t="n"/>
      <c r="Z716" s="118" t="n"/>
      <c r="AA716" s="118" t="n"/>
      <c r="AB716" s="118" t="n"/>
      <c r="AC716" s="118" t="n"/>
      <c r="AD716" s="118" t="n"/>
      <c r="AE716" s="118" t="n"/>
      <c r="AF716" s="118" t="n"/>
      <c r="AG716" s="118" t="n"/>
      <c r="AH716" s="118" t="n"/>
      <c r="AI716" s="118" t="n"/>
      <c r="AJ716" s="118" t="n"/>
      <c r="AK716" s="118" t="n"/>
      <c r="AL716" s="118" t="n"/>
      <c r="AM716" s="118" t="n"/>
      <c r="AN716" s="118" t="n"/>
      <c r="AO716" s="118" t="n"/>
      <c r="AP716" s="118" t="n"/>
      <c r="AQ716" s="118" t="n"/>
      <c r="AR716" s="118" t="n"/>
      <c r="AS716" s="118" t="n"/>
      <c r="AT716" s="118" t="n"/>
      <c r="AU716" s="118" t="n"/>
      <c r="AV716" s="118" t="n"/>
      <c r="AW716" s="118" t="n"/>
      <c r="AX716" s="118" t="n"/>
      <c r="AY716" s="118" t="n"/>
      <c r="AZ716" s="118" t="n"/>
      <c r="BA716" s="118" t="n"/>
      <c r="BB716" s="118" t="n"/>
      <c r="BC716" s="118" t="n"/>
      <c r="BD716" s="118" t="n"/>
      <c r="BE716" s="118" t="n"/>
      <c r="BF716" s="118" t="n"/>
      <c r="BG716" s="118" t="n"/>
      <c r="BH716" s="118" t="n"/>
      <c r="BI716" s="118" t="n"/>
      <c r="BJ716" s="118" t="n"/>
      <c r="BK716" s="118" t="n"/>
      <c r="BL716" s="118" t="n"/>
      <c r="BM716" s="118" t="n"/>
      <c r="BN716" s="118" t="n"/>
      <c r="BO716" s="118" t="n"/>
      <c r="BP716" s="118" t="n"/>
      <c r="BQ716" s="118" t="n"/>
      <c r="BR716" s="118" t="n"/>
      <c r="BS716" s="118" t="n"/>
      <c r="BT716" s="118">
        <f>COUNTIF(B716:BS716,1)</f>
        <v/>
      </c>
      <c r="BV716" s="76">
        <f>TRIM(RIGHT(A716, LEN(A716) - FIND("@", SUBSTITUTE(A716, " ", "@", LEN(A716)-LEN(SUBSTITUTE(A716," ",""))))))</f>
        <v/>
      </c>
      <c r="BW716" s="76">
        <f>TRIM(LEFT(A716,FIND(" ",A716&amp;" ")-1))</f>
        <v/>
      </c>
      <c r="BX716">
        <f>+IF(BV716=BV715,"Same","Diff")</f>
        <v/>
      </c>
      <c r="BY716">
        <f>IF(BX716="Same",IF(BW716=BW715,"same","Diff"))</f>
        <v/>
      </c>
    </row>
    <row r="717" ht="17" customHeight="1">
      <c r="A717" s="60" t="inlineStr">
        <is>
          <t>John Lanyon</t>
        </is>
      </c>
      <c r="B717" s="119" t="n"/>
      <c r="C717" s="119" t="n">
        <v>1</v>
      </c>
      <c r="D717" s="119" t="n"/>
      <c r="E717" s="119" t="n"/>
      <c r="F717" s="119" t="n"/>
      <c r="G717" s="119" t="n"/>
      <c r="H717" s="119" t="n"/>
      <c r="I717" s="119" t="n"/>
      <c r="J717" s="118" t="n"/>
      <c r="K717" s="118" t="n"/>
      <c r="L717" s="118" t="n"/>
      <c r="M717" s="118" t="n"/>
      <c r="N717" s="118" t="n"/>
      <c r="O717" s="118" t="n"/>
      <c r="P717" s="118" t="n"/>
      <c r="Q717" s="118" t="n"/>
      <c r="R717" s="118" t="n"/>
      <c r="S717" s="118" t="n"/>
      <c r="T717" s="118" t="n"/>
      <c r="U717" s="130" t="n"/>
      <c r="V717" s="118" t="n"/>
      <c r="W717" s="118" t="n"/>
      <c r="X717" s="118" t="n"/>
      <c r="Y717" s="118" t="n"/>
      <c r="Z717" s="118" t="n"/>
      <c r="AA717" s="118" t="n"/>
      <c r="AB717" s="118" t="n"/>
      <c r="AC717" s="118" t="n"/>
      <c r="AD717" s="118" t="n"/>
      <c r="AE717" s="118" t="n"/>
      <c r="AF717" s="118" t="n"/>
      <c r="AG717" s="118" t="n"/>
      <c r="AH717" s="118" t="n"/>
      <c r="AI717" s="118" t="n"/>
      <c r="AJ717" s="118" t="n"/>
      <c r="AK717" s="118" t="n"/>
      <c r="AL717" s="118" t="n"/>
      <c r="AM717" s="118" t="n"/>
      <c r="AN717" s="118" t="n"/>
      <c r="AO717" s="118" t="n"/>
      <c r="AP717" s="118" t="n"/>
      <c r="AQ717" s="118" t="n"/>
      <c r="AR717" s="118" t="n"/>
      <c r="AS717" s="118" t="n"/>
      <c r="AT717" s="118" t="n"/>
      <c r="AU717" s="118" t="n"/>
      <c r="AV717" s="118" t="n"/>
      <c r="AW717" s="118" t="n"/>
      <c r="AX717" s="118" t="n"/>
      <c r="AY717" s="118" t="n"/>
      <c r="AZ717" s="118" t="n"/>
      <c r="BA717" s="118" t="n"/>
      <c r="BB717" s="118" t="n"/>
      <c r="BC717" s="118" t="n"/>
      <c r="BD717" s="118" t="n"/>
      <c r="BE717" s="118" t="n"/>
      <c r="BF717" s="118" t="n"/>
      <c r="BG717" s="118" t="n"/>
      <c r="BH717" s="118" t="n"/>
      <c r="BI717" s="118" t="n"/>
      <c r="BJ717" s="118" t="n"/>
      <c r="BK717" s="118" t="n"/>
      <c r="BL717" s="118" t="n"/>
      <c r="BM717" s="118" t="n"/>
      <c r="BN717" s="118" t="n"/>
      <c r="BO717" s="118" t="n"/>
      <c r="BP717" s="118" t="n"/>
      <c r="BQ717" s="118" t="n"/>
      <c r="BR717" s="118" t="n"/>
      <c r="BS717" s="118" t="n"/>
      <c r="BT717" s="118">
        <f>COUNTIF(B717:BS717,1)</f>
        <v/>
      </c>
      <c r="BV717" s="76">
        <f>TRIM(RIGHT(A717, LEN(A717) - FIND("@", SUBSTITUTE(A717, " ", "@", LEN(A717)-LEN(SUBSTITUTE(A717," ",""))))))</f>
        <v/>
      </c>
      <c r="BW717" s="76">
        <f>TRIM(LEFT(A717,FIND(" ",A717&amp;" ")-1))</f>
        <v/>
      </c>
      <c r="BX717">
        <f>+IF(BV717=BV716,"Same","Diff")</f>
        <v/>
      </c>
      <c r="BY717">
        <f>IF(BX717="Same",IF(BW717=BW716,"same","Diff"))</f>
        <v/>
      </c>
    </row>
    <row r="718" ht="17" customHeight="1">
      <c r="A718" s="59" t="inlineStr">
        <is>
          <t>Mark Larkham</t>
        </is>
      </c>
      <c r="B718" s="117" t="n"/>
      <c r="C718" s="117" t="n"/>
      <c r="D718" s="117" t="n"/>
      <c r="E718" s="117" t="n"/>
      <c r="F718" s="117" t="n"/>
      <c r="G718" s="117" t="n"/>
      <c r="H718" s="117" t="n"/>
      <c r="I718" s="117" t="n"/>
      <c r="J718" s="118" t="n"/>
      <c r="K718" s="118" t="n"/>
      <c r="L718" s="118" t="n"/>
      <c r="M718" s="118" t="n"/>
      <c r="N718" s="118" t="n"/>
      <c r="O718" s="118" t="n"/>
      <c r="P718" s="118" t="n"/>
      <c r="Q718" s="118" t="n"/>
      <c r="R718" s="118" t="n"/>
      <c r="S718" s="118" t="n"/>
      <c r="T718" s="118" t="n"/>
      <c r="U718" s="118" t="n"/>
      <c r="V718" s="118" t="n"/>
      <c r="W718" s="118" t="n"/>
      <c r="X718" s="118" t="n"/>
      <c r="Y718" s="118" t="n"/>
      <c r="Z718" s="118" t="n"/>
      <c r="AA718" s="118" t="n"/>
      <c r="AB718" s="118" t="n"/>
      <c r="AC718" s="118" t="n"/>
      <c r="AD718" s="118" t="n"/>
      <c r="AE718" s="118" t="n"/>
      <c r="AF718" s="118" t="n"/>
      <c r="AG718" s="118" t="n"/>
      <c r="AH718" s="118" t="n"/>
      <c r="AI718" s="118" t="n"/>
      <c r="AJ718" s="118" t="n"/>
      <c r="AK718" s="118" t="n">
        <v>1</v>
      </c>
      <c r="AL718" s="118" t="n">
        <v>1</v>
      </c>
      <c r="AM718" s="118" t="n">
        <v>1</v>
      </c>
      <c r="AN718" s="118" t="n"/>
      <c r="AO718" s="118" t="n">
        <v>1</v>
      </c>
      <c r="AP718" s="118" t="n"/>
      <c r="AQ718" s="118" t="n">
        <v>1</v>
      </c>
      <c r="AR718" s="118" t="n"/>
      <c r="AS718" s="118" t="n">
        <v>1</v>
      </c>
      <c r="AT718" s="118" t="n">
        <v>1</v>
      </c>
      <c r="AU718" s="118" t="n">
        <v>1</v>
      </c>
      <c r="AV718" s="118" t="n">
        <v>1</v>
      </c>
      <c r="AW718" s="118" t="n">
        <v>1</v>
      </c>
      <c r="AX718" s="118" t="n"/>
      <c r="AY718" s="118" t="n"/>
      <c r="AZ718" s="118" t="n"/>
      <c r="BA718" s="118" t="n"/>
      <c r="BB718" s="118" t="n"/>
      <c r="BC718" s="118" t="n"/>
      <c r="BD718" s="118" t="n"/>
      <c r="BE718" s="118" t="n"/>
      <c r="BF718" s="118" t="n"/>
      <c r="BG718" s="118" t="n"/>
      <c r="BH718" s="118" t="n"/>
      <c r="BI718" s="118" t="n"/>
      <c r="BJ718" s="118" t="n"/>
      <c r="BK718" s="118" t="n"/>
      <c r="BL718" s="118" t="n"/>
      <c r="BM718" s="118" t="n"/>
      <c r="BN718" s="118" t="n"/>
      <c r="BO718" s="118" t="n"/>
      <c r="BP718" s="118" t="n"/>
      <c r="BQ718" s="118" t="n"/>
      <c r="BR718" s="118" t="n"/>
      <c r="BS718" s="118" t="n"/>
      <c r="BT718" s="118">
        <f>COUNTIF(B718:BS718,1)</f>
        <v/>
      </c>
      <c r="BV718" s="76">
        <f>TRIM(RIGHT(A718, LEN(A718) - FIND("@", SUBSTITUTE(A718, " ", "@", LEN(A718)-LEN(SUBSTITUTE(A718," ",""))))))</f>
        <v/>
      </c>
      <c r="BW718" s="76">
        <f>TRIM(LEFT(A718,FIND(" ",A718&amp;" ")-1))</f>
        <v/>
      </c>
      <c r="BX718">
        <f>+IF(BV718=BV717,"Same","Diff")</f>
        <v/>
      </c>
      <c r="BY718">
        <f>IF(BX718="Same",IF(BW718=BW717,"same","Diff"))</f>
        <v/>
      </c>
    </row>
    <row r="719" ht="17" customHeight="1">
      <c r="A719" s="60" t="inlineStr">
        <is>
          <t>Brian Lawler</t>
        </is>
      </c>
      <c r="B719" s="119" t="n"/>
      <c r="C719" s="119" t="n"/>
      <c r="D719" s="119" t="n"/>
      <c r="E719" s="119" t="n">
        <v>1</v>
      </c>
      <c r="F719" s="119" t="n">
        <v>1</v>
      </c>
      <c r="G719" s="119" t="n">
        <v>1</v>
      </c>
      <c r="H719" s="119" t="n">
        <v>1</v>
      </c>
      <c r="I719" s="119" t="n"/>
      <c r="J719" s="118" t="n"/>
      <c r="K719" s="118" t="n"/>
      <c r="L719" s="118" t="n"/>
      <c r="M719" s="118" t="n"/>
      <c r="N719" s="118" t="n"/>
      <c r="O719" s="118" t="n"/>
      <c r="P719" s="118" t="n"/>
      <c r="Q719" s="118" t="n"/>
      <c r="R719" s="118" t="n"/>
      <c r="S719" s="118" t="n"/>
      <c r="T719" s="118" t="n"/>
      <c r="U719" s="118" t="n"/>
      <c r="V719" s="118" t="n"/>
      <c r="W719" s="118" t="n"/>
      <c r="X719" s="118" t="n"/>
      <c r="Y719" s="118" t="n"/>
      <c r="Z719" s="118" t="n"/>
      <c r="AA719" s="118" t="n"/>
      <c r="AB719" s="118" t="n"/>
      <c r="AC719" s="118" t="n"/>
      <c r="AD719" s="118" t="n"/>
      <c r="AE719" s="118" t="n"/>
      <c r="AF719" s="118" t="n"/>
      <c r="AG719" s="118" t="n"/>
      <c r="AH719" s="118" t="n"/>
      <c r="AI719" s="118" t="n"/>
      <c r="AJ719" s="118" t="n"/>
      <c r="AK719" s="118" t="n"/>
      <c r="AL719" s="118" t="n"/>
      <c r="AM719" s="118" t="n"/>
      <c r="AN719" s="118" t="n"/>
      <c r="AO719" s="118" t="n"/>
      <c r="AP719" s="118" t="n"/>
      <c r="AQ719" s="118" t="n"/>
      <c r="AR719" s="118" t="n"/>
      <c r="AS719" s="118" t="n"/>
      <c r="AT719" s="118" t="n"/>
      <c r="AU719" s="118" t="n"/>
      <c r="AV719" s="118" t="n"/>
      <c r="AW719" s="118" t="n"/>
      <c r="AX719" s="118" t="n"/>
      <c r="AY719" s="118" t="n"/>
      <c r="AZ719" s="118" t="n"/>
      <c r="BA719" s="118" t="n"/>
      <c r="BB719" s="118" t="n"/>
      <c r="BC719" s="118" t="n"/>
      <c r="BD719" s="118" t="n"/>
      <c r="BE719" s="118" t="n"/>
      <c r="BF719" s="118" t="n"/>
      <c r="BG719" s="118" t="n"/>
      <c r="BH719" s="118" t="n"/>
      <c r="BI719" s="118" t="n"/>
      <c r="BJ719" s="118" t="n"/>
      <c r="BK719" s="118" t="n"/>
      <c r="BL719" s="118" t="n"/>
      <c r="BM719" s="118" t="n"/>
      <c r="BN719" s="118" t="n"/>
      <c r="BO719" s="118" t="n"/>
      <c r="BP719" s="118" t="n"/>
      <c r="BQ719" s="118" t="n"/>
      <c r="BR719" s="118" t="n"/>
      <c r="BS719" s="118" t="n"/>
      <c r="BT719" s="118">
        <f>COUNTIF(B719:BS719,1)</f>
        <v/>
      </c>
      <c r="BV719" s="76">
        <f>TRIM(RIGHT(A719, LEN(A719) - FIND("@", SUBSTITUTE(A719, " ", "@", LEN(A719)-LEN(SUBSTITUTE(A719," ",""))))))</f>
        <v/>
      </c>
      <c r="BW719" s="76">
        <f>TRIM(LEFT(A719,FIND(" ",A719&amp;" ")-1))</f>
        <v/>
      </c>
      <c r="BX719">
        <f>+IF(BV719=BV718,"Same","Diff")</f>
        <v/>
      </c>
      <c r="BY719">
        <f>IF(BX719="Same",IF(BW719=BW718,"same","Diff"))</f>
        <v/>
      </c>
    </row>
    <row r="720" ht="17" customHeight="1">
      <c r="A720" s="59" t="inlineStr">
        <is>
          <t>Barry Lawrence</t>
        </is>
      </c>
      <c r="B720" s="117" t="n"/>
      <c r="C720" s="117" t="n"/>
      <c r="D720" s="117" t="n"/>
      <c r="E720" s="117" t="n"/>
      <c r="F720" s="117" t="n"/>
      <c r="G720" s="117" t="n"/>
      <c r="H720" s="117" t="n"/>
      <c r="I720" s="117" t="n"/>
      <c r="J720" s="118" t="n"/>
      <c r="K720" s="118" t="n"/>
      <c r="L720" s="118" t="n"/>
      <c r="M720" s="118" t="n"/>
      <c r="N720" s="118" t="n"/>
      <c r="O720" s="118" t="n"/>
      <c r="P720" s="118" t="n"/>
      <c r="Q720" s="118" t="n"/>
      <c r="R720" s="118" t="n"/>
      <c r="S720" s="118" t="n"/>
      <c r="T720" s="118" t="n"/>
      <c r="U720" s="118" t="n"/>
      <c r="V720" s="118" t="n"/>
      <c r="W720" s="118" t="n"/>
      <c r="X720" s="118" t="n">
        <v>1</v>
      </c>
      <c r="Y720" s="130" t="n">
        <v>1</v>
      </c>
      <c r="Z720" s="118" t="n">
        <v>1</v>
      </c>
      <c r="AA720" s="118" t="n">
        <v>1</v>
      </c>
      <c r="AB720" s="118" t="n"/>
      <c r="AC720" s="118" t="n"/>
      <c r="AD720" s="118" t="n"/>
      <c r="AE720" s="118" t="n"/>
      <c r="AF720" s="118" t="n"/>
      <c r="AG720" s="118" t="n"/>
      <c r="AH720" s="118" t="n"/>
      <c r="AI720" s="118" t="n"/>
      <c r="AJ720" s="118" t="n"/>
      <c r="AK720" s="118" t="n"/>
      <c r="AL720" s="118" t="n"/>
      <c r="AM720" s="118" t="n"/>
      <c r="AN720" s="118" t="n"/>
      <c r="AO720" s="118" t="n"/>
      <c r="AP720" s="118" t="n"/>
      <c r="AQ720" s="118" t="n"/>
      <c r="AR720" s="118" t="n"/>
      <c r="AS720" s="118" t="n"/>
      <c r="AT720" s="118" t="n"/>
      <c r="AU720" s="118" t="n"/>
      <c r="AV720" s="118" t="n"/>
      <c r="AW720" s="118" t="n"/>
      <c r="AX720" s="118" t="n"/>
      <c r="AY720" s="118" t="n"/>
      <c r="AZ720" s="118" t="n"/>
      <c r="BA720" s="118" t="n"/>
      <c r="BB720" s="118" t="n"/>
      <c r="BC720" s="118" t="n"/>
      <c r="BD720" s="118" t="n"/>
      <c r="BE720" s="118" t="n"/>
      <c r="BF720" s="118" t="n"/>
      <c r="BG720" s="118" t="n"/>
      <c r="BH720" s="118" t="n"/>
      <c r="BI720" s="118" t="n"/>
      <c r="BJ720" s="118" t="n"/>
      <c r="BK720" s="118" t="n"/>
      <c r="BL720" s="118" t="n"/>
      <c r="BM720" s="118" t="n"/>
      <c r="BN720" s="118" t="n"/>
      <c r="BO720" s="118" t="n"/>
      <c r="BP720" s="118" t="n"/>
      <c r="BQ720" s="118" t="n"/>
      <c r="BR720" s="118" t="n"/>
      <c r="BS720" s="118" t="n"/>
      <c r="BT720" s="118">
        <f>COUNTIF(B720:BS720,1)</f>
        <v/>
      </c>
      <c r="BV720" s="76">
        <f>TRIM(RIGHT(A720, LEN(A720) - FIND("@", SUBSTITUTE(A720, " ", "@", LEN(A720)-LEN(SUBSTITUTE(A720," ",""))))))</f>
        <v/>
      </c>
      <c r="BW720" s="76">
        <f>TRIM(LEFT(A720,FIND(" ",A720&amp;" ")-1))</f>
        <v/>
      </c>
      <c r="BX720">
        <f>+IF(BV720=BV719,"Same","Diff")</f>
        <v/>
      </c>
      <c r="BY720">
        <f>IF(BX720="Same",IF(BW720=BW719,"same","Diff"))</f>
        <v/>
      </c>
    </row>
    <row r="721" ht="17" customHeight="1">
      <c r="A721" s="59" t="inlineStr">
        <is>
          <t>Graeme Lawrence</t>
        </is>
      </c>
      <c r="B721" s="117" t="n"/>
      <c r="C721" s="117" t="n"/>
      <c r="D721" s="117" t="n"/>
      <c r="E721" s="117" t="n"/>
      <c r="F721" s="117" t="n"/>
      <c r="G721" s="117" t="n"/>
      <c r="H721" s="117" t="n"/>
      <c r="I721" s="117" t="n"/>
      <c r="J721" s="118" t="n"/>
      <c r="K721" s="118" t="n"/>
      <c r="L721" s="118" t="n"/>
      <c r="M721" s="118" t="n"/>
      <c r="N721" s="118" t="n"/>
      <c r="O721" s="118" t="n"/>
      <c r="P721" s="118" t="n"/>
      <c r="Q721" s="118" t="n"/>
      <c r="R721" s="118" t="n">
        <v>1</v>
      </c>
      <c r="S721" s="130" t="n">
        <v>1</v>
      </c>
      <c r="T721" s="118" t="n">
        <v>1</v>
      </c>
      <c r="U721" s="118" t="n">
        <v>1</v>
      </c>
      <c r="V721" s="118" t="n">
        <v>1</v>
      </c>
      <c r="W721" s="118" t="n">
        <v>1</v>
      </c>
      <c r="X721" s="118" t="n"/>
      <c r="Y721" s="118" t="n"/>
      <c r="Z721" s="118" t="n"/>
      <c r="AA721" s="118" t="n"/>
      <c r="AB721" s="118" t="n"/>
      <c r="AC721" s="118" t="n"/>
      <c r="AD721" s="118" t="n"/>
      <c r="AE721" s="118" t="n"/>
      <c r="AF721" s="118" t="n"/>
      <c r="AG721" s="118" t="n"/>
      <c r="AH721" s="118" t="n"/>
      <c r="AI721" s="118" t="n"/>
      <c r="AJ721" s="118" t="n"/>
      <c r="AK721" s="118" t="n"/>
      <c r="AL721" s="118" t="n"/>
      <c r="AM721" s="118" t="n"/>
      <c r="AN721" s="118" t="n"/>
      <c r="AO721" s="118" t="n"/>
      <c r="AP721" s="118" t="n"/>
      <c r="AQ721" s="118" t="n"/>
      <c r="AR721" s="118" t="n"/>
      <c r="AS721" s="118" t="n"/>
      <c r="AT721" s="118" t="n"/>
      <c r="AU721" s="118" t="n"/>
      <c r="AV721" s="118" t="n"/>
      <c r="AW721" s="118" t="n"/>
      <c r="AX721" s="118" t="n"/>
      <c r="AY721" s="118" t="n"/>
      <c r="AZ721" s="118" t="n"/>
      <c r="BA721" s="118" t="n"/>
      <c r="BB721" s="118" t="n"/>
      <c r="BC721" s="118" t="n"/>
      <c r="BD721" s="118" t="n"/>
      <c r="BE721" s="118" t="n"/>
      <c r="BF721" s="118" t="n"/>
      <c r="BG721" s="118" t="n"/>
      <c r="BH721" s="118" t="n"/>
      <c r="BI721" s="118" t="n"/>
      <c r="BJ721" s="118" t="n"/>
      <c r="BK721" s="118" t="n"/>
      <c r="BL721" s="118" t="n"/>
      <c r="BM721" s="118" t="n"/>
      <c r="BN721" s="118" t="n"/>
      <c r="BO721" s="118" t="n"/>
      <c r="BP721" s="118" t="n"/>
      <c r="BQ721" s="118" t="n"/>
      <c r="BR721" s="118" t="n"/>
      <c r="BS721" s="118" t="n"/>
      <c r="BT721" s="118">
        <f>COUNTIF(B721:BS721,1)</f>
        <v/>
      </c>
      <c r="BV721" s="76">
        <f>TRIM(RIGHT(A721, LEN(A721) - FIND("@", SUBSTITUTE(A721, " ", "@", LEN(A721)-LEN(SUBSTITUTE(A721," ",""))))))</f>
        <v/>
      </c>
      <c r="BW721" s="76">
        <f>TRIM(LEFT(A721,FIND(" ",A721&amp;" ")-1))</f>
        <v/>
      </c>
      <c r="BX721">
        <f>+IF(BV721=BV720,"Same","Diff")</f>
        <v/>
      </c>
      <c r="BY721">
        <f>IF(BX721="Same",IF(BW721=BW720,"same","Diff"))</f>
        <v/>
      </c>
    </row>
    <row r="722" ht="17" customHeight="1">
      <c r="A722" s="59" t="inlineStr">
        <is>
          <t>Peter Lawrence</t>
        </is>
      </c>
      <c r="B722" s="117" t="n"/>
      <c r="C722" s="117" t="n"/>
      <c r="D722" s="117" t="n"/>
      <c r="E722" s="117" t="n"/>
      <c r="F722" s="117" t="n"/>
      <c r="G722" s="117" t="n"/>
      <c r="H722" s="117" t="n"/>
      <c r="I722" s="117" t="n"/>
      <c r="J722" s="118" t="n"/>
      <c r="K722" s="118" t="n"/>
      <c r="L722" s="118" t="n"/>
      <c r="M722" s="118" t="n"/>
      <c r="N722" s="118" t="n"/>
      <c r="O722" s="118" t="n"/>
      <c r="P722" s="118" t="n"/>
      <c r="Q722" s="118" t="n"/>
      <c r="R722" s="118" t="n"/>
      <c r="S722" s="118" t="n"/>
      <c r="T722" s="118" t="n"/>
      <c r="U722" s="118" t="n"/>
      <c r="V722" s="118" t="n"/>
      <c r="W722" s="118" t="n"/>
      <c r="X722" s="118" t="n"/>
      <c r="Y722" s="118" t="n"/>
      <c r="Z722" s="118" t="n"/>
      <c r="AA722" s="118" t="n"/>
      <c r="AB722" s="118" t="n"/>
      <c r="AC722" s="118" t="n"/>
      <c r="AD722" s="118" t="n"/>
      <c r="AE722" s="118" t="n"/>
      <c r="AF722" s="118" t="n"/>
      <c r="AG722" s="118" t="n"/>
      <c r="AH722" s="118" t="n"/>
      <c r="AI722" s="118" t="n"/>
      <c r="AJ722" s="118" t="n"/>
      <c r="AK722" s="118" t="n"/>
      <c r="AL722" s="118" t="n"/>
      <c r="AM722" s="118" t="n">
        <v>1</v>
      </c>
      <c r="AN722" s="118" t="n"/>
      <c r="AO722" s="118" t="n"/>
      <c r="AP722" s="118" t="n"/>
      <c r="AQ722" s="118" t="n"/>
      <c r="AR722" s="118" t="n"/>
      <c r="AS722" s="118" t="n"/>
      <c r="AT722" s="118" t="n"/>
      <c r="AU722" s="118" t="n"/>
      <c r="AV722" s="118" t="n"/>
      <c r="AW722" s="118" t="n"/>
      <c r="AX722" s="118" t="n"/>
      <c r="AY722" s="118" t="n"/>
      <c r="AZ722" s="118" t="n"/>
      <c r="BA722" s="118" t="n"/>
      <c r="BB722" s="118" t="n"/>
      <c r="BC722" s="118" t="n"/>
      <c r="BD722" s="118" t="n"/>
      <c r="BE722" s="118" t="n"/>
      <c r="BF722" s="118" t="n"/>
      <c r="BG722" s="118" t="n"/>
      <c r="BH722" s="118" t="n"/>
      <c r="BI722" s="118" t="n"/>
      <c r="BJ722" s="118" t="n"/>
      <c r="BK722" s="118" t="n"/>
      <c r="BL722" s="118" t="n"/>
      <c r="BM722" s="118" t="n"/>
      <c r="BN722" s="118" t="n"/>
      <c r="BO722" s="118" t="n"/>
      <c r="BP722" s="118" t="n"/>
      <c r="BQ722" s="118" t="n"/>
      <c r="BR722" s="118" t="n"/>
      <c r="BS722" s="118" t="n"/>
      <c r="BT722" s="118">
        <f>COUNTIF(B722:BS722,1)</f>
        <v/>
      </c>
      <c r="BV722" s="76">
        <f>TRIM(RIGHT(A722, LEN(A722) - FIND("@", SUBSTITUTE(A722, " ", "@", LEN(A722)-LEN(SUBSTITUTE(A722," ",""))))))</f>
        <v/>
      </c>
      <c r="BW722" s="76">
        <f>TRIM(LEFT(A722,FIND(" ",A722&amp;" ")-1))</f>
        <v/>
      </c>
      <c r="BX722">
        <f>+IF(BV722=BV721,"Same","Diff")</f>
        <v/>
      </c>
      <c r="BY722">
        <f>IF(BX722="Same",IF(BW722=BW721,"same","Diff"))</f>
        <v/>
      </c>
    </row>
    <row r="723" ht="17" customHeight="1">
      <c r="A723" s="60" t="inlineStr">
        <is>
          <t>Alex Lazich</t>
        </is>
      </c>
      <c r="B723" s="119" t="n"/>
      <c r="C723" s="119" t="n"/>
      <c r="D723" s="119" t="n"/>
      <c r="E723" s="119" t="n"/>
      <c r="F723" s="119" t="n"/>
      <c r="G723" s="119" t="n"/>
      <c r="H723" s="119" t="n">
        <v>1</v>
      </c>
      <c r="I723" s="119" t="n"/>
      <c r="J723" s="118" t="n"/>
      <c r="K723" s="118" t="n"/>
      <c r="L723" s="118" t="n"/>
      <c r="M723" s="118" t="n"/>
      <c r="N723" s="118" t="n"/>
      <c r="O723" s="118" t="n"/>
      <c r="P723" s="118" t="n"/>
      <c r="Q723" s="118" t="n"/>
      <c r="R723" s="118" t="n"/>
      <c r="S723" s="118" t="n"/>
      <c r="T723" s="118" t="n"/>
      <c r="U723" s="118" t="n"/>
      <c r="V723" s="118" t="n"/>
      <c r="W723" s="118" t="n"/>
      <c r="X723" s="118" t="n"/>
      <c r="Y723" s="118" t="n"/>
      <c r="Z723" s="118" t="n"/>
      <c r="AA723" s="118" t="n"/>
      <c r="AB723" s="118" t="n"/>
      <c r="AC723" s="118" t="n"/>
      <c r="AD723" s="118" t="n"/>
      <c r="AE723" s="118" t="n"/>
      <c r="AF723" s="118" t="n"/>
      <c r="AG723" s="118" t="n"/>
      <c r="AH723" s="118" t="n"/>
      <c r="AI723" s="118" t="n"/>
      <c r="AJ723" s="118" t="n"/>
      <c r="AK723" s="118" t="n"/>
      <c r="AL723" s="118" t="n"/>
      <c r="AM723" s="118" t="n"/>
      <c r="AN723" s="118" t="n"/>
      <c r="AO723" s="118" t="n"/>
      <c r="AP723" s="118" t="n"/>
      <c r="AQ723" s="118" t="n"/>
      <c r="AR723" s="118" t="n"/>
      <c r="AS723" s="118" t="n"/>
      <c r="AT723" s="118" t="n"/>
      <c r="AU723" s="118" t="n"/>
      <c r="AV723" s="118" t="n"/>
      <c r="AW723" s="118" t="n"/>
      <c r="AX723" s="118" t="n"/>
      <c r="AY723" s="118" t="n"/>
      <c r="AZ723" s="118" t="n"/>
      <c r="BA723" s="118" t="n"/>
      <c r="BB723" s="118" t="n"/>
      <c r="BC723" s="118" t="n"/>
      <c r="BD723" s="118" t="n"/>
      <c r="BE723" s="118" t="n"/>
      <c r="BF723" s="118" t="n"/>
      <c r="BG723" s="118" t="n"/>
      <c r="BH723" s="118" t="n"/>
      <c r="BI723" s="118" t="n"/>
      <c r="BJ723" s="118" t="n"/>
      <c r="BK723" s="118" t="n"/>
      <c r="BL723" s="118" t="n"/>
      <c r="BM723" s="118" t="n"/>
      <c r="BN723" s="118" t="n"/>
      <c r="BO723" s="118" t="n"/>
      <c r="BP723" s="118" t="n"/>
      <c r="BQ723" s="118" t="n"/>
      <c r="BR723" s="118" t="n"/>
      <c r="BS723" s="118" t="n"/>
      <c r="BT723" s="118">
        <f>COUNTIF(B723:BS723,1)</f>
        <v/>
      </c>
      <c r="BV723" s="76">
        <f>TRIM(RIGHT(A723, LEN(A723) - FIND("@", SUBSTITUTE(A723, " ", "@", LEN(A723)-LEN(SUBSTITUTE(A723," ",""))))))</f>
        <v/>
      </c>
      <c r="BW723" s="76">
        <f>TRIM(LEFT(A723,FIND(" ",A723&amp;" ")-1))</f>
        <v/>
      </c>
      <c r="BX723">
        <f>+IF(BV723=BV722,"Same","Diff")</f>
        <v/>
      </c>
      <c r="BY723">
        <f>IF(BX723="Same",IF(BW723=BW722,"same","Diff"))</f>
        <v/>
      </c>
    </row>
    <row r="724" ht="17" customHeight="1">
      <c r="A724" s="62" t="inlineStr">
        <is>
          <t>Tim Leahey</t>
        </is>
      </c>
      <c r="B724" s="121" t="n"/>
      <c r="C724" s="121" t="n"/>
      <c r="D724" s="121" t="n"/>
      <c r="E724" s="121" t="n"/>
      <c r="F724" s="121" t="n"/>
      <c r="G724" s="121" t="n"/>
      <c r="H724" s="121" t="n"/>
      <c r="I724" s="121" t="n"/>
      <c r="J724" s="118" t="n"/>
      <c r="K724" s="118" t="n"/>
      <c r="L724" s="118" t="n"/>
      <c r="M724" s="118" t="n"/>
      <c r="N724" s="118" t="n"/>
      <c r="O724" s="118" t="n"/>
      <c r="P724" s="118" t="n"/>
      <c r="Q724" s="118" t="n"/>
      <c r="R724" s="118" t="n"/>
      <c r="S724" s="118" t="n"/>
      <c r="T724" s="118" t="n"/>
      <c r="U724" s="118" t="n"/>
      <c r="V724" s="118" t="n"/>
      <c r="W724" s="118" t="n"/>
      <c r="X724" s="118" t="n"/>
      <c r="Y724" s="118" t="n"/>
      <c r="Z724" s="118" t="n"/>
      <c r="AA724" s="118" t="n"/>
      <c r="AB724" s="118" t="n"/>
      <c r="AC724" s="118" t="n"/>
      <c r="AD724" s="118" t="n"/>
      <c r="AE724" s="118" t="n"/>
      <c r="AF724" s="118" t="n"/>
      <c r="AG724" s="118" t="n"/>
      <c r="AH724" s="118" t="n"/>
      <c r="AI724" s="118" t="n"/>
      <c r="AJ724" s="118" t="n"/>
      <c r="AK724" s="118" t="n"/>
      <c r="AL724" s="118" t="n"/>
      <c r="AM724" s="118" t="n"/>
      <c r="AN724" s="118" t="n"/>
      <c r="AO724" s="118" t="n"/>
      <c r="AP724" s="118" t="n"/>
      <c r="AQ724" s="118" t="n">
        <v>1</v>
      </c>
      <c r="AR724" s="118" t="n"/>
      <c r="AS724" s="118" t="n">
        <v>1</v>
      </c>
      <c r="AT724" s="118" t="n">
        <v>1</v>
      </c>
      <c r="AU724" s="118" t="n">
        <v>1</v>
      </c>
      <c r="AV724" s="118" t="n">
        <v>1</v>
      </c>
      <c r="AW724" s="118" t="n">
        <v>1</v>
      </c>
      <c r="AX724" s="118" t="n">
        <v>1</v>
      </c>
      <c r="AY724" s="118" t="n"/>
      <c r="AZ724" s="118" t="n"/>
      <c r="BA724" s="118" t="n"/>
      <c r="BB724" s="118" t="n"/>
      <c r="BC724" s="118" t="n"/>
      <c r="BD724" s="118" t="n"/>
      <c r="BE724" s="118" t="n"/>
      <c r="BF724" s="118" t="n"/>
      <c r="BG724" s="118" t="n"/>
      <c r="BH724" s="118" t="n"/>
      <c r="BI724" s="118" t="n"/>
      <c r="BJ724" s="118" t="n"/>
      <c r="BK724" s="118" t="n"/>
      <c r="BL724" s="118" t="n"/>
      <c r="BM724" s="118" t="n"/>
      <c r="BN724" s="118" t="n"/>
      <c r="BO724" s="118" t="n"/>
      <c r="BP724" s="118" t="n"/>
      <c r="BQ724" s="118" t="n"/>
      <c r="BR724" s="118" t="n"/>
      <c r="BS724" s="118" t="n"/>
      <c r="BT724" s="118">
        <f>COUNTIF(B724:BS724,1)</f>
        <v/>
      </c>
      <c r="BV724" s="76">
        <f>TRIM(RIGHT(A724, LEN(A724) - FIND("@", SUBSTITUTE(A724, " ", "@", LEN(A724)-LEN(SUBSTITUTE(A724," ",""))))))</f>
        <v/>
      </c>
      <c r="BW724" s="76">
        <f>TRIM(LEFT(A724,FIND(" ",A724&amp;" ")-1))</f>
        <v/>
      </c>
      <c r="BX724">
        <f>+IF(BV724=BV723,"Same","Diff")</f>
        <v/>
      </c>
      <c r="BY724">
        <f>IF(BX724="Same",IF(BW724=BW723,"same","Diff"))</f>
        <v/>
      </c>
    </row>
    <row r="725" ht="17" customHeight="1">
      <c r="A725" s="59" t="inlineStr">
        <is>
          <t>Nick Ledingham</t>
        </is>
      </c>
      <c r="B725" s="117" t="n"/>
      <c r="C725" s="117" t="n"/>
      <c r="D725" s="117" t="n"/>
      <c r="E725" s="117" t="n"/>
      <c r="F725" s="117" t="n"/>
      <c r="G725" s="117" t="n"/>
      <c r="H725" s="117" t="n"/>
      <c r="I725" s="117" t="n"/>
      <c r="J725" s="118" t="n"/>
      <c r="K725" s="118" t="n">
        <v>1</v>
      </c>
      <c r="L725" s="118" t="n">
        <v>1</v>
      </c>
      <c r="M725" s="118" t="n"/>
      <c r="N725" s="118" t="n"/>
      <c r="O725" s="118" t="n"/>
      <c r="P725" s="118" t="n"/>
      <c r="Q725" s="118" t="n"/>
      <c r="R725" s="118" t="n"/>
      <c r="S725" s="118" t="n"/>
      <c r="T725" s="118" t="n"/>
      <c r="U725" s="118" t="n"/>
      <c r="V725" s="118" t="n"/>
      <c r="W725" s="118" t="n"/>
      <c r="X725" s="118" t="n"/>
      <c r="Y725" s="118" t="n"/>
      <c r="Z725" s="118" t="n"/>
      <c r="AA725" s="118" t="n"/>
      <c r="AB725" s="118" t="n"/>
      <c r="AC725" s="118" t="n"/>
      <c r="AD725" s="118" t="n"/>
      <c r="AE725" s="118" t="n"/>
      <c r="AF725" s="118" t="n"/>
      <c r="AG725" s="118" t="n"/>
      <c r="AH725" s="118" t="n"/>
      <c r="AI725" s="118" t="n"/>
      <c r="AJ725" s="118" t="n"/>
      <c r="AK725" s="118" t="n"/>
      <c r="AL725" s="118" t="n"/>
      <c r="AM725" s="118" t="n"/>
      <c r="AN725" s="118" t="n"/>
      <c r="AO725" s="118" t="n"/>
      <c r="AP725" s="118" t="n"/>
      <c r="AQ725" s="118" t="n"/>
      <c r="AR725" s="118" t="n"/>
      <c r="AS725" s="118" t="n"/>
      <c r="AT725" s="118" t="n"/>
      <c r="AU725" s="118" t="n"/>
      <c r="AV725" s="118" t="n"/>
      <c r="AW725" s="118" t="n"/>
      <c r="AX725" s="118" t="n"/>
      <c r="AY725" s="118" t="n"/>
      <c r="AZ725" s="118" t="n"/>
      <c r="BA725" s="118" t="n"/>
      <c r="BB725" s="118" t="n"/>
      <c r="BC725" s="118" t="n"/>
      <c r="BD725" s="118" t="n"/>
      <c r="BE725" s="118" t="n"/>
      <c r="BF725" s="118" t="n"/>
      <c r="BG725" s="118" t="n"/>
      <c r="BH725" s="118" t="n"/>
      <c r="BI725" s="118" t="n"/>
      <c r="BJ725" s="118" t="n"/>
      <c r="BK725" s="118" t="n"/>
      <c r="BL725" s="118" t="n"/>
      <c r="BM725" s="118" t="n"/>
      <c r="BN725" s="118" t="n"/>
      <c r="BO725" s="118" t="n"/>
      <c r="BP725" s="118" t="n"/>
      <c r="BQ725" s="118" t="n"/>
      <c r="BR725" s="118" t="n"/>
      <c r="BS725" s="118" t="n"/>
      <c r="BT725" s="118">
        <f>COUNTIF(B725:BS725,1)</f>
        <v/>
      </c>
      <c r="BV725" s="76">
        <f>TRIM(RIGHT(A725, LEN(A725) - FIND("@", SUBSTITUTE(A725, " ", "@", LEN(A725)-LEN(SUBSTITUTE(A725," ",""))))))</f>
        <v/>
      </c>
      <c r="BW725" s="76">
        <f>TRIM(LEFT(A725,FIND(" ",A725&amp;" ")-1))</f>
        <v/>
      </c>
      <c r="BX725">
        <f>+IF(BV725=BV724,"Same","Diff")</f>
        <v/>
      </c>
      <c r="BY725">
        <f>IF(BX725="Same",IF(BW725=BW724,"same","Diff"))</f>
        <v/>
      </c>
    </row>
    <row r="726" ht="17" customHeight="1">
      <c r="A726" s="60" t="inlineStr">
        <is>
          <t>Barry Lee</t>
        </is>
      </c>
      <c r="B726" s="119" t="n"/>
      <c r="C726" s="119" t="n"/>
      <c r="D726" s="119" t="n"/>
      <c r="E726" s="119" t="n"/>
      <c r="F726" s="119" t="n"/>
      <c r="G726" s="119" t="n"/>
      <c r="H726" s="119" t="n"/>
      <c r="I726" s="119" t="n"/>
      <c r="J726" s="118" t="n"/>
      <c r="K726" s="118" t="n"/>
      <c r="L726" s="118" t="n"/>
      <c r="M726" s="118" t="n"/>
      <c r="N726" s="118" t="n"/>
      <c r="O726" s="130" t="n">
        <v>1</v>
      </c>
      <c r="P726" s="118" t="n"/>
      <c r="Q726" s="118" t="n"/>
      <c r="R726" s="118" t="n"/>
      <c r="S726" s="118" t="n"/>
      <c r="T726" s="118" t="n">
        <v>1</v>
      </c>
      <c r="U726" s="118" t="n">
        <v>1</v>
      </c>
      <c r="V726" s="118" t="n"/>
      <c r="W726" s="118" t="n"/>
      <c r="X726" s="118" t="n"/>
      <c r="Y726" s="118" t="n"/>
      <c r="Z726" s="118" t="n"/>
      <c r="AA726" s="118" t="n"/>
      <c r="AB726" s="118" t="n"/>
      <c r="AC726" s="118" t="n"/>
      <c r="AD726" s="118" t="n"/>
      <c r="AE726" s="118" t="n"/>
      <c r="AF726" s="118" t="n"/>
      <c r="AG726" s="118" t="n"/>
      <c r="AH726" s="118" t="n"/>
      <c r="AI726" s="118" t="n"/>
      <c r="AJ726" s="118" t="n"/>
      <c r="AK726" s="118" t="n"/>
      <c r="AL726" s="118" t="n"/>
      <c r="AM726" s="118" t="n"/>
      <c r="AN726" s="118" t="n"/>
      <c r="AO726" s="118" t="n"/>
      <c r="AP726" s="118" t="n"/>
      <c r="AQ726" s="118" t="n"/>
      <c r="AR726" s="118" t="n"/>
      <c r="AS726" s="118" t="n"/>
      <c r="AT726" s="118" t="n"/>
      <c r="AU726" s="118" t="n"/>
      <c r="AV726" s="118" t="n"/>
      <c r="AW726" s="118" t="n"/>
      <c r="AX726" s="118" t="n"/>
      <c r="AY726" s="118" t="n"/>
      <c r="AZ726" s="118" t="n"/>
      <c r="BA726" s="118" t="n"/>
      <c r="BB726" s="118" t="n"/>
      <c r="BC726" s="118" t="n"/>
      <c r="BD726" s="118" t="n"/>
      <c r="BE726" s="118" t="n"/>
      <c r="BF726" s="118" t="n"/>
      <c r="BG726" s="118" t="n"/>
      <c r="BH726" s="118" t="n"/>
      <c r="BI726" s="118" t="n"/>
      <c r="BJ726" s="118" t="n"/>
      <c r="BK726" s="118" t="n"/>
      <c r="BL726" s="118" t="n"/>
      <c r="BM726" s="118" t="n"/>
      <c r="BN726" s="118" t="n"/>
      <c r="BO726" s="118" t="n"/>
      <c r="BP726" s="118" t="n"/>
      <c r="BQ726" s="118" t="n"/>
      <c r="BR726" s="118" t="n"/>
      <c r="BS726" s="118" t="n"/>
      <c r="BT726" s="118">
        <f>COUNTIF(B726:BS726,1)</f>
        <v/>
      </c>
      <c r="BV726" s="76">
        <f>TRIM(RIGHT(A726, LEN(A726) - FIND("@", SUBSTITUTE(A726, " ", "@", LEN(A726)-LEN(SUBSTITUTE(A726," ",""))))))</f>
        <v/>
      </c>
      <c r="BW726" s="76">
        <f>TRIM(LEFT(A726,FIND(" ",A726&amp;" ")-1))</f>
        <v/>
      </c>
      <c r="BX726">
        <f>+IF(BV726=BV725,"Same","Diff")</f>
        <v/>
      </c>
      <c r="BY726">
        <f>IF(BX726="Same",IF(BW726=BW725,"same","Diff"))</f>
        <v/>
      </c>
    </row>
    <row r="727" ht="17" customHeight="1">
      <c r="A727" s="59" t="inlineStr">
        <is>
          <t>Geoff Leeds</t>
        </is>
      </c>
      <c r="B727" s="117" t="n"/>
      <c r="C727" s="117" t="n"/>
      <c r="D727" s="117" t="n"/>
      <c r="E727" s="117" t="n"/>
      <c r="F727" s="117" t="n"/>
      <c r="G727" s="117" t="n"/>
      <c r="H727" s="117" t="n">
        <v>1</v>
      </c>
      <c r="I727" s="117" t="n"/>
      <c r="J727" s="130" t="n"/>
      <c r="K727" s="118" t="n"/>
      <c r="L727" s="118" t="n">
        <v>1</v>
      </c>
      <c r="M727" s="118" t="n">
        <v>1</v>
      </c>
      <c r="N727" s="118" t="n">
        <v>1</v>
      </c>
      <c r="O727" s="118" t="n">
        <v>1</v>
      </c>
      <c r="P727" s="118" t="n">
        <v>1</v>
      </c>
      <c r="Q727" s="118" t="n"/>
      <c r="R727" s="118" t="n">
        <v>1</v>
      </c>
      <c r="S727" s="118" t="n">
        <v>1</v>
      </c>
      <c r="T727" s="118" t="n">
        <v>1</v>
      </c>
      <c r="U727" s="118" t="n">
        <v>1</v>
      </c>
      <c r="V727" s="118" t="n">
        <v>1</v>
      </c>
      <c r="W727" s="118" t="n">
        <v>1</v>
      </c>
      <c r="X727" s="118" t="n">
        <v>1</v>
      </c>
      <c r="Y727" s="118" t="n">
        <v>1</v>
      </c>
      <c r="Z727" s="118" t="n">
        <v>1</v>
      </c>
      <c r="AA727" s="118" t="n">
        <v>1</v>
      </c>
      <c r="AB727" s="118" t="n">
        <v>1</v>
      </c>
      <c r="AC727" s="130" t="n">
        <v>1</v>
      </c>
      <c r="AD727" s="118" t="n">
        <v>1</v>
      </c>
      <c r="AE727" s="118" t="n">
        <v>1</v>
      </c>
      <c r="AF727" s="118" t="n">
        <v>1</v>
      </c>
      <c r="AG727" s="118" t="n">
        <v>1</v>
      </c>
      <c r="AH727" s="118" t="n"/>
      <c r="AI727" s="118" t="n"/>
      <c r="AJ727" s="118" t="n"/>
      <c r="AK727" s="118" t="n"/>
      <c r="AL727" s="118" t="n"/>
      <c r="AM727" s="118" t="n"/>
      <c r="AN727" s="118" t="n"/>
      <c r="AO727" s="118" t="n"/>
      <c r="AP727" s="118" t="n"/>
      <c r="AQ727" s="118" t="n"/>
      <c r="AR727" s="118" t="n"/>
      <c r="AS727" s="118" t="n"/>
      <c r="AT727" s="118" t="n"/>
      <c r="AU727" s="118" t="n"/>
      <c r="AV727" s="118" t="n"/>
      <c r="AW727" s="118" t="n"/>
      <c r="AX727" s="118" t="n"/>
      <c r="AY727" s="118" t="n"/>
      <c r="AZ727" s="118" t="n"/>
      <c r="BA727" s="118" t="n"/>
      <c r="BB727" s="118" t="n"/>
      <c r="BC727" s="118" t="n"/>
      <c r="BD727" s="118" t="n"/>
      <c r="BE727" s="118" t="n"/>
      <c r="BF727" s="118" t="n"/>
      <c r="BG727" s="118" t="n"/>
      <c r="BH727" s="118" t="n"/>
      <c r="BI727" s="118" t="n"/>
      <c r="BJ727" s="118" t="n"/>
      <c r="BK727" s="118" t="n"/>
      <c r="BL727" s="118" t="n"/>
      <c r="BM727" s="118" t="n"/>
      <c r="BN727" s="118" t="n"/>
      <c r="BO727" s="118" t="n"/>
      <c r="BP727" s="118" t="n"/>
      <c r="BQ727" s="118" t="n"/>
      <c r="BR727" s="118" t="n"/>
      <c r="BS727" s="118" t="n"/>
      <c r="BT727" s="118">
        <f>COUNTIF(B727:BS727,1)</f>
        <v/>
      </c>
      <c r="BV727" s="76">
        <f>TRIM(RIGHT(A727, LEN(A727) - FIND("@", SUBSTITUTE(A727, " ", "@", LEN(A727)-LEN(SUBSTITUTE(A727," ",""))))))</f>
        <v/>
      </c>
      <c r="BW727" s="76">
        <f>TRIM(LEFT(A727,FIND(" ",A727&amp;" ")-1))</f>
        <v/>
      </c>
      <c r="BX727">
        <f>+IF(BV727=BV726,"Same","Diff")</f>
        <v/>
      </c>
      <c r="BY727">
        <f>IF(BX727="Same",IF(BW727=BW726,"same","Diff"))</f>
        <v/>
      </c>
    </row>
    <row r="728" ht="17" customHeight="1">
      <c r="A728" s="59" t="inlineStr">
        <is>
          <t>John Leeson</t>
        </is>
      </c>
      <c r="B728" s="117" t="n"/>
      <c r="C728" s="117" t="n"/>
      <c r="D728" s="117" t="n"/>
      <c r="E728" s="117" t="n"/>
      <c r="F728" s="117" t="n"/>
      <c r="G728" s="117" t="n"/>
      <c r="H728" s="117" t="n"/>
      <c r="I728" s="117" t="n"/>
      <c r="J728" s="118" t="n"/>
      <c r="K728" s="118" t="n"/>
      <c r="L728" s="118" t="n"/>
      <c r="M728" s="118" t="n"/>
      <c r="N728" s="118" t="n"/>
      <c r="O728" s="118" t="n"/>
      <c r="P728" s="118" t="n"/>
      <c r="Q728" s="118" t="n"/>
      <c r="R728" s="118" t="n"/>
      <c r="S728" s="118" t="n"/>
      <c r="T728" s="118" t="n"/>
      <c r="U728" s="118" t="n"/>
      <c r="V728" s="118" t="n"/>
      <c r="W728" s="118" t="n"/>
      <c r="X728" s="118" t="n"/>
      <c r="Y728" s="118" t="n"/>
      <c r="Z728" s="118" t="n"/>
      <c r="AA728" s="118" t="n"/>
      <c r="AB728" s="118" t="n"/>
      <c r="AC728" s="118" t="n"/>
      <c r="AD728" s="118" t="n">
        <v>1</v>
      </c>
      <c r="AE728" s="118" t="n">
        <v>1</v>
      </c>
      <c r="AF728" s="118" t="n"/>
      <c r="AG728" s="118" t="n"/>
      <c r="AH728" s="118" t="n"/>
      <c r="AI728" s="118" t="n"/>
      <c r="AJ728" s="118" t="n"/>
      <c r="AK728" s="118" t="n"/>
      <c r="AL728" s="118" t="n"/>
      <c r="AM728" s="118" t="n"/>
      <c r="AN728" s="118" t="n"/>
      <c r="AO728" s="118" t="n"/>
      <c r="AP728" s="118" t="n"/>
      <c r="AQ728" s="118" t="n"/>
      <c r="AR728" s="118" t="n"/>
      <c r="AS728" s="118" t="n"/>
      <c r="AT728" s="118" t="n"/>
      <c r="AU728" s="118" t="n"/>
      <c r="AV728" s="118" t="n"/>
      <c r="AW728" s="118" t="n"/>
      <c r="AX728" s="118" t="n"/>
      <c r="AY728" s="118" t="n"/>
      <c r="AZ728" s="118" t="n"/>
      <c r="BA728" s="118" t="n"/>
      <c r="BB728" s="118" t="n"/>
      <c r="BC728" s="118" t="n"/>
      <c r="BD728" s="118" t="n"/>
      <c r="BE728" s="118" t="n"/>
      <c r="BF728" s="118" t="n"/>
      <c r="BG728" s="118" t="n"/>
      <c r="BH728" s="118" t="n"/>
      <c r="BI728" s="118" t="n"/>
      <c r="BJ728" s="118" t="n"/>
      <c r="BK728" s="118" t="n"/>
      <c r="BL728" s="118" t="n"/>
      <c r="BM728" s="118" t="n"/>
      <c r="BN728" s="118" t="n"/>
      <c r="BO728" s="118" t="n"/>
      <c r="BP728" s="118" t="n"/>
      <c r="BQ728" s="118" t="n"/>
      <c r="BR728" s="118" t="n"/>
      <c r="BS728" s="118" t="n"/>
      <c r="BT728" s="118">
        <f>COUNTIF(B728:BS728,1)</f>
        <v/>
      </c>
      <c r="BV728" s="76">
        <f>TRIM(RIGHT(A728, LEN(A728) - FIND("@", SUBSTITUTE(A728, " ", "@", LEN(A728)-LEN(SUBSTITUTE(A728," ",""))))))</f>
        <v/>
      </c>
      <c r="BW728" s="76">
        <f>TRIM(LEFT(A728,FIND(" ",A728&amp;" ")-1))</f>
        <v/>
      </c>
      <c r="BX728">
        <f>+IF(BV728=BV727,"Same","Diff")</f>
        <v/>
      </c>
      <c r="BY728">
        <f>IF(BX728="Same",IF(BW728=BW727,"same","Diff"))</f>
        <v/>
      </c>
    </row>
    <row r="729" ht="17" customHeight="1">
      <c r="A729" s="59" t="inlineStr">
        <is>
          <t>John Leffler</t>
        </is>
      </c>
      <c r="B729" s="117" t="n"/>
      <c r="C729" s="117" t="n"/>
      <c r="D729" s="117" t="n"/>
      <c r="E729" s="117" t="n"/>
      <c r="F729" s="117" t="n"/>
      <c r="G729" s="117" t="n"/>
      <c r="H729" s="117" t="n">
        <v>1</v>
      </c>
      <c r="I729" s="117" t="n">
        <v>1</v>
      </c>
      <c r="J729" s="118" t="n"/>
      <c r="K729" s="118" t="n"/>
      <c r="L729" s="118" t="n">
        <v>1</v>
      </c>
      <c r="M729" s="118" t="n">
        <v>1</v>
      </c>
      <c r="N729" s="118" t="n">
        <v>1</v>
      </c>
      <c r="O729" s="118" t="n">
        <v>1</v>
      </c>
      <c r="P729" s="118" t="n">
        <v>1</v>
      </c>
      <c r="Q729" s="118" t="n">
        <v>1</v>
      </c>
      <c r="R729" s="118" t="n">
        <v>1</v>
      </c>
      <c r="S729" s="130" t="n">
        <v>1</v>
      </c>
      <c r="T729" s="118" t="n">
        <v>1</v>
      </c>
      <c r="U729" s="118" t="n"/>
      <c r="V729" s="118" t="n"/>
      <c r="W729" s="118" t="n"/>
      <c r="X729" s="118" t="n"/>
      <c r="Y729" s="118" t="n"/>
      <c r="Z729" s="118" t="n"/>
      <c r="AA729" s="118" t="n"/>
      <c r="AB729" s="118" t="n"/>
      <c r="AC729" s="118" t="n"/>
      <c r="AD729" s="118" t="n"/>
      <c r="AE729" s="118" t="n"/>
      <c r="AF729" s="118" t="n"/>
      <c r="AG729" s="118" t="n"/>
      <c r="AH729" s="118" t="n"/>
      <c r="AI729" s="118" t="n"/>
      <c r="AJ729" s="118" t="n"/>
      <c r="AK729" s="118" t="n"/>
      <c r="AL729" s="118" t="n"/>
      <c r="AM729" s="118" t="n"/>
      <c r="AN729" s="118" t="n"/>
      <c r="AO729" s="118" t="n"/>
      <c r="AP729" s="118" t="n"/>
      <c r="AQ729" s="118" t="n"/>
      <c r="AR729" s="118" t="n"/>
      <c r="AS729" s="118" t="n"/>
      <c r="AT729" s="118" t="n"/>
      <c r="AU729" s="118" t="n"/>
      <c r="AV729" s="118" t="n"/>
      <c r="AW729" s="118" t="n"/>
      <c r="AX729" s="118" t="n"/>
      <c r="AY729" s="118" t="n"/>
      <c r="AZ729" s="118" t="n"/>
      <c r="BA729" s="118" t="n"/>
      <c r="BB729" s="118" t="n"/>
      <c r="BC729" s="118" t="n"/>
      <c r="BD729" s="118" t="n"/>
      <c r="BE729" s="118" t="n"/>
      <c r="BF729" s="118" t="n"/>
      <c r="BG729" s="118" t="n"/>
      <c r="BH729" s="118" t="n"/>
      <c r="BI729" s="118" t="n"/>
      <c r="BJ729" s="118" t="n"/>
      <c r="BK729" s="118" t="n"/>
      <c r="BL729" s="118" t="n"/>
      <c r="BM729" s="118" t="n"/>
      <c r="BN729" s="118" t="n"/>
      <c r="BO729" s="118" t="n"/>
      <c r="BP729" s="118" t="n"/>
      <c r="BQ729" s="118" t="n"/>
      <c r="BR729" s="118" t="n"/>
      <c r="BS729" s="118" t="n"/>
      <c r="BT729" s="118">
        <f>COUNTIF(B729:BS729,1)</f>
        <v/>
      </c>
      <c r="BV729" s="76">
        <f>TRIM(RIGHT(A729, LEN(A729) - FIND("@", SUBSTITUTE(A729, " ", "@", LEN(A729)-LEN(SUBSTITUTE(A729," ",""))))))</f>
        <v/>
      </c>
      <c r="BW729" s="76">
        <f>TRIM(LEFT(A729,FIND(" ",A729&amp;" ")-1))</f>
        <v/>
      </c>
      <c r="BX729">
        <f>+IF(BV729=BV728,"Same","Diff")</f>
        <v/>
      </c>
      <c r="BY729">
        <f>IF(BX729="Same",IF(BW729=BW728,"same","Diff"))</f>
        <v/>
      </c>
    </row>
    <row r="730" ht="17" customHeight="1">
      <c r="A730" s="73" t="inlineStr">
        <is>
          <t>Gary Leggatt</t>
        </is>
      </c>
      <c r="B730" s="135" t="n"/>
      <c r="C730" s="135" t="n"/>
      <c r="D730" s="135" t="n"/>
      <c r="E730" s="135" t="n"/>
      <c r="F730" s="135" t="n"/>
      <c r="G730" s="135" t="n"/>
      <c r="H730" s="135" t="n"/>
      <c r="I730" s="135" t="n"/>
      <c r="J730" s="118" t="n">
        <v>1</v>
      </c>
      <c r="K730" s="118" t="n"/>
      <c r="L730" s="118" t="n"/>
      <c r="M730" s="118" t="n"/>
      <c r="N730" s="118" t="n">
        <v>1</v>
      </c>
      <c r="O730" s="118" t="n">
        <v>1</v>
      </c>
      <c r="P730" s="118" t="n">
        <v>1</v>
      </c>
      <c r="Q730" s="118" t="n">
        <v>1</v>
      </c>
      <c r="R730" s="118" t="n">
        <v>1</v>
      </c>
      <c r="S730" s="118" t="n">
        <v>1</v>
      </c>
      <c r="T730" s="118" t="n">
        <v>1</v>
      </c>
      <c r="U730" s="118" t="n">
        <v>1</v>
      </c>
      <c r="V730" s="118" t="n">
        <v>1</v>
      </c>
      <c r="W730" s="118" t="n">
        <v>1</v>
      </c>
      <c r="X730" s="130" t="n">
        <v>1</v>
      </c>
      <c r="Y730" s="118" t="n"/>
      <c r="Z730" s="118" t="n"/>
      <c r="AA730" s="118" t="n"/>
      <c r="AB730" s="118" t="n"/>
      <c r="AC730" s="118" t="n"/>
      <c r="AD730" s="118" t="n"/>
      <c r="AE730" s="118" t="n"/>
      <c r="AF730" s="118" t="n"/>
      <c r="AG730" s="118" t="n"/>
      <c r="AH730" s="118" t="n"/>
      <c r="AI730" s="118" t="n"/>
      <c r="AJ730" s="118" t="n"/>
      <c r="AK730" s="118" t="n"/>
      <c r="AL730" s="118" t="n"/>
      <c r="AM730" s="118" t="n"/>
      <c r="AN730" s="118" t="n"/>
      <c r="AO730" s="118" t="n"/>
      <c r="AP730" s="118" t="n"/>
      <c r="AQ730" s="118" t="n"/>
      <c r="AR730" s="118" t="n"/>
      <c r="AS730" s="118" t="n"/>
      <c r="AT730" s="118" t="n"/>
      <c r="AU730" s="118" t="n"/>
      <c r="AV730" s="118" t="n"/>
      <c r="AW730" s="118" t="n"/>
      <c r="AX730" s="118" t="n"/>
      <c r="AY730" s="118" t="n"/>
      <c r="AZ730" s="118" t="n"/>
      <c r="BA730" s="118" t="n"/>
      <c r="BB730" s="118" t="n"/>
      <c r="BC730" s="118" t="n"/>
      <c r="BD730" s="118" t="n"/>
      <c r="BE730" s="118" t="n"/>
      <c r="BF730" s="118" t="n"/>
      <c r="BG730" s="118" t="n"/>
      <c r="BH730" s="118" t="n"/>
      <c r="BI730" s="118" t="n"/>
      <c r="BJ730" s="118" t="n"/>
      <c r="BK730" s="118" t="n"/>
      <c r="BL730" s="118" t="n"/>
      <c r="BM730" s="118" t="n"/>
      <c r="BN730" s="118" t="n"/>
      <c r="BO730" s="118" t="n"/>
      <c r="BP730" s="118" t="n"/>
      <c r="BQ730" s="118" t="n"/>
      <c r="BR730" s="118" t="n"/>
      <c r="BS730" s="118" t="n"/>
      <c r="BT730" s="118">
        <f>COUNTIF(B730:BS730,1)</f>
        <v/>
      </c>
      <c r="BV730" s="76">
        <f>TRIM(RIGHT(A730, LEN(A730) - FIND("@", SUBSTITUTE(A730, " ", "@", LEN(A730)-LEN(SUBSTITUTE(A730," ",""))))))</f>
        <v/>
      </c>
      <c r="BW730" s="76">
        <f>TRIM(LEFT(A730,FIND(" ",A730&amp;" ")-1))</f>
        <v/>
      </c>
      <c r="BX730">
        <f>+IF(BV730=BV729,"Same","Diff")</f>
        <v/>
      </c>
      <c r="BY730">
        <f>IF(BX730="Same",IF(BW730=BW729,"same","Diff"))</f>
        <v/>
      </c>
    </row>
    <row r="731" ht="17" customHeight="1">
      <c r="A731" s="64" t="inlineStr">
        <is>
          <t>Diane Leighton</t>
        </is>
      </c>
      <c r="B731" s="123" t="n"/>
      <c r="C731" s="123" t="n"/>
      <c r="D731" s="123" t="n">
        <v>1</v>
      </c>
      <c r="E731" s="123" t="n"/>
      <c r="F731" s="123" t="n"/>
      <c r="G731" s="123" t="n"/>
      <c r="H731" s="123" t="n"/>
      <c r="I731" s="123" t="n"/>
      <c r="J731" s="118" t="n"/>
      <c r="K731" s="118" t="n"/>
      <c r="L731" s="118" t="n"/>
      <c r="M731" s="118" t="n"/>
      <c r="N731" s="118" t="n"/>
      <c r="O731" s="118" t="n"/>
      <c r="P731" s="118" t="n"/>
      <c r="Q731" s="118" t="n"/>
      <c r="R731" s="118" t="n"/>
      <c r="S731" s="118" t="n"/>
      <c r="T731" s="118" t="n"/>
      <c r="U731" s="118" t="n"/>
      <c r="V731" s="118" t="n"/>
      <c r="W731" s="118" t="n"/>
      <c r="X731" s="118" t="n"/>
      <c r="Y731" s="118" t="n"/>
      <c r="Z731" s="118" t="n"/>
      <c r="AA731" s="118" t="n"/>
      <c r="AB731" s="118" t="n"/>
      <c r="AC731" s="118" t="n"/>
      <c r="AD731" s="118" t="n"/>
      <c r="AE731" s="118" t="n"/>
      <c r="AF731" s="118" t="n"/>
      <c r="AG731" s="118" t="n"/>
      <c r="AH731" s="118" t="n"/>
      <c r="AI731" s="118" t="n"/>
      <c r="AJ731" s="118" t="n"/>
      <c r="AK731" s="118" t="n"/>
      <c r="AL731" s="118" t="n"/>
      <c r="AM731" s="118" t="n"/>
      <c r="AN731" s="118" t="n"/>
      <c r="AO731" s="118" t="n"/>
      <c r="AP731" s="118" t="n"/>
      <c r="AQ731" s="118" t="n"/>
      <c r="AR731" s="118" t="n"/>
      <c r="AS731" s="118" t="n"/>
      <c r="AT731" s="118" t="n"/>
      <c r="AU731" s="118" t="n"/>
      <c r="AV731" s="118" t="n"/>
      <c r="AW731" s="118" t="n"/>
      <c r="AX731" s="118" t="n"/>
      <c r="AY731" s="118" t="n"/>
      <c r="AZ731" s="118" t="n"/>
      <c r="BA731" s="118" t="n"/>
      <c r="BB731" s="118" t="n"/>
      <c r="BC731" s="118" t="n"/>
      <c r="BD731" s="118" t="n"/>
      <c r="BE731" s="118" t="n"/>
      <c r="BF731" s="118" t="n"/>
      <c r="BG731" s="118" t="n"/>
      <c r="BH731" s="118" t="n"/>
      <c r="BI731" s="118" t="n"/>
      <c r="BJ731" s="118" t="n"/>
      <c r="BK731" s="118" t="n"/>
      <c r="BL731" s="118" t="n"/>
      <c r="BM731" s="118" t="n"/>
      <c r="BN731" s="118" t="n"/>
      <c r="BO731" s="118" t="n"/>
      <c r="BP731" s="118" t="n"/>
      <c r="BQ731" s="118" t="n"/>
      <c r="BR731" s="118" t="n"/>
      <c r="BS731" s="118" t="n"/>
      <c r="BT731" s="118">
        <f>COUNTIF(B731:BS731,1)</f>
        <v/>
      </c>
      <c r="BV731" s="76">
        <f>TRIM(RIGHT(A731, LEN(A731) - FIND("@", SUBSTITUTE(A731, " ", "@", LEN(A731)-LEN(SUBSTITUTE(A731," ",""))))))</f>
        <v/>
      </c>
      <c r="BW731" s="76">
        <f>TRIM(LEFT(A731,FIND(" ",A731&amp;" ")-1))</f>
        <v/>
      </c>
      <c r="BX731">
        <f>+IF(BV731=BV730,"Same","Diff")</f>
        <v/>
      </c>
      <c r="BY731">
        <f>IF(BX731="Same",IF(BW731=BW730,"same","Diff"))</f>
        <v/>
      </c>
    </row>
    <row r="732" ht="17" customHeight="1">
      <c r="A732" s="60" t="inlineStr">
        <is>
          <t>Jm Leighton</t>
        </is>
      </c>
      <c r="B732" s="123" t="n">
        <v>1</v>
      </c>
      <c r="C732" s="123" t="n"/>
      <c r="D732" s="123" t="n"/>
      <c r="E732" s="123" t="n"/>
      <c r="F732" s="123" t="n"/>
      <c r="G732" s="123" t="n"/>
      <c r="H732" s="123" t="n"/>
      <c r="I732" s="123" t="n"/>
      <c r="J732" s="118" t="n"/>
      <c r="K732" s="118" t="n"/>
      <c r="L732" s="118" t="n"/>
      <c r="M732" s="118" t="n"/>
      <c r="N732" s="118" t="n"/>
      <c r="O732" s="118" t="n"/>
      <c r="P732" s="118" t="n"/>
      <c r="Q732" s="118" t="n"/>
      <c r="R732" s="118" t="n"/>
      <c r="S732" s="118" t="n"/>
      <c r="T732" s="118" t="n"/>
      <c r="U732" s="118" t="n"/>
      <c r="V732" s="118" t="n"/>
      <c r="W732" s="118" t="n"/>
      <c r="X732" s="118" t="n"/>
      <c r="Y732" s="118" t="n"/>
      <c r="Z732" s="118" t="n"/>
      <c r="AA732" s="118" t="n"/>
      <c r="AB732" s="118" t="n"/>
      <c r="AC732" s="118" t="n"/>
      <c r="AD732" s="118" t="n"/>
      <c r="AE732" s="118" t="n"/>
      <c r="AF732" s="118" t="n"/>
      <c r="AG732" s="118" t="n"/>
      <c r="AH732" s="118" t="n"/>
      <c r="AI732" s="118" t="n"/>
      <c r="AJ732" s="118" t="n"/>
      <c r="AK732" s="118" t="n"/>
      <c r="AL732" s="118" t="n"/>
      <c r="AM732" s="118" t="n"/>
      <c r="AN732" s="118" t="n"/>
      <c r="AO732" s="118" t="n"/>
      <c r="AP732" s="118" t="n"/>
      <c r="AQ732" s="118" t="n"/>
      <c r="AR732" s="118" t="n"/>
      <c r="AS732" s="118" t="n"/>
      <c r="AT732" s="118" t="n"/>
      <c r="AU732" s="118" t="n"/>
      <c r="AV732" s="118" t="n"/>
      <c r="AW732" s="118" t="n"/>
      <c r="AX732" s="118" t="n"/>
      <c r="AY732" s="118" t="n"/>
      <c r="AZ732" s="118" t="n"/>
      <c r="BA732" s="118" t="n"/>
      <c r="BB732" s="118" t="n"/>
      <c r="BC732" s="118" t="n"/>
      <c r="BD732" s="118" t="n"/>
      <c r="BE732" s="118" t="n"/>
      <c r="BF732" s="118" t="n"/>
      <c r="BG732" s="118" t="n"/>
      <c r="BH732" s="118" t="n"/>
      <c r="BI732" s="118" t="n"/>
      <c r="BJ732" s="118" t="n"/>
      <c r="BK732" s="118" t="n"/>
      <c r="BL732" s="118" t="n"/>
      <c r="BM732" s="118" t="n"/>
      <c r="BN732" s="118" t="n"/>
      <c r="BO732" s="118" t="n"/>
      <c r="BP732" s="118" t="n"/>
      <c r="BQ732" s="118" t="n"/>
      <c r="BR732" s="118" t="n"/>
      <c r="BS732" s="118" t="n"/>
      <c r="BT732" s="118">
        <f>COUNTIF(B732:BS732,1)</f>
        <v/>
      </c>
      <c r="BV732" s="76">
        <f>TRIM(RIGHT(A732, LEN(A732) - FIND("@", SUBSTITUTE(A732, " ", "@", LEN(A732)-LEN(SUBSTITUTE(A732," ",""))))))</f>
        <v/>
      </c>
      <c r="BW732" s="76">
        <f>TRIM(LEFT(A732,FIND(" ",A732&amp;" ")-1))</f>
        <v/>
      </c>
      <c r="BX732">
        <f>+IF(BV732=BV731,"Same","Diff")</f>
        <v/>
      </c>
      <c r="BY732">
        <f>IF(BX732="Same",IF(BW732=BW731,"same","Diff"))</f>
        <v/>
      </c>
    </row>
    <row r="733" ht="17" customHeight="1">
      <c r="A733" s="60" t="inlineStr">
        <is>
          <t>Jon Leighton</t>
        </is>
      </c>
      <c r="B733" s="119" t="n"/>
      <c r="C733" s="119" t="n"/>
      <c r="D733" s="119" t="n"/>
      <c r="E733" s="119" t="n"/>
      <c r="F733" s="119" t="n"/>
      <c r="G733" s="119" t="n"/>
      <c r="H733" s="119" t="n"/>
      <c r="I733" s="119" t="n"/>
      <c r="J733" s="118" t="n"/>
      <c r="K733" s="118" t="n">
        <v>1</v>
      </c>
      <c r="L733" s="118" t="n">
        <v>1</v>
      </c>
      <c r="M733" s="118" t="n">
        <v>1</v>
      </c>
      <c r="N733" s="118" t="n">
        <v>1</v>
      </c>
      <c r="O733" s="118" t="n">
        <v>1</v>
      </c>
      <c r="P733" s="118" t="n"/>
      <c r="Q733" s="130" t="n">
        <v>1</v>
      </c>
      <c r="R733" s="118" t="n"/>
      <c r="S733" s="118" t="n"/>
      <c r="T733" s="118" t="n"/>
      <c r="U733" s="118" t="n"/>
      <c r="V733" s="118" t="n"/>
      <c r="W733" s="118" t="n"/>
      <c r="X733" s="118" t="n"/>
      <c r="Y733" s="118" t="n"/>
      <c r="Z733" s="118" t="n"/>
      <c r="AA733" s="118" t="n"/>
      <c r="AB733" s="118" t="n"/>
      <c r="AC733" s="118" t="n"/>
      <c r="AD733" s="118" t="n"/>
      <c r="AE733" s="118" t="n"/>
      <c r="AF733" s="118" t="n"/>
      <c r="AG733" s="118" t="n"/>
      <c r="AH733" s="118" t="n"/>
      <c r="AI733" s="118" t="n"/>
      <c r="AJ733" s="118" t="n"/>
      <c r="AK733" s="118" t="n"/>
      <c r="AL733" s="118" t="n"/>
      <c r="AM733" s="118" t="n"/>
      <c r="AN733" s="118" t="n"/>
      <c r="AO733" s="118" t="n"/>
      <c r="AP733" s="118" t="n"/>
      <c r="AQ733" s="118" t="n"/>
      <c r="AR733" s="118" t="n"/>
      <c r="AS733" s="118" t="n"/>
      <c r="AT733" s="118" t="n"/>
      <c r="AU733" s="118" t="n"/>
      <c r="AV733" s="118" t="n"/>
      <c r="AW733" s="118" t="n"/>
      <c r="AX733" s="118" t="n"/>
      <c r="AY733" s="118" t="n"/>
      <c r="AZ733" s="118" t="n"/>
      <c r="BA733" s="118" t="n"/>
      <c r="BB733" s="118" t="n"/>
      <c r="BC733" s="118" t="n"/>
      <c r="BD733" s="118" t="n"/>
      <c r="BE733" s="118" t="n"/>
      <c r="BF733" s="118" t="n"/>
      <c r="BG733" s="118" t="n"/>
      <c r="BH733" s="118" t="n"/>
      <c r="BI733" s="118" t="n"/>
      <c r="BJ733" s="118" t="n"/>
      <c r="BK733" s="118" t="n"/>
      <c r="BL733" s="118" t="n"/>
      <c r="BM733" s="118" t="n"/>
      <c r="BN733" s="118" t="n"/>
      <c r="BO733" s="118" t="n"/>
      <c r="BP733" s="118" t="n"/>
      <c r="BQ733" s="118" t="n"/>
      <c r="BR733" s="118" t="n"/>
      <c r="BS733" s="118" t="n"/>
      <c r="BT733" s="118">
        <f>COUNTIF(B733:BS733,1)</f>
        <v/>
      </c>
      <c r="BV733" s="76">
        <f>TRIM(RIGHT(A733, LEN(A733) - FIND("@", SUBSTITUTE(A733, " ", "@", LEN(A733)-LEN(SUBSTITUTE(A733," ",""))))))</f>
        <v/>
      </c>
      <c r="BW733" s="76">
        <f>TRIM(LEFT(A733,FIND(" ",A733&amp;" ")-1))</f>
        <v/>
      </c>
      <c r="BX733">
        <f>+IF(BV733=BV732,"Same","Diff")</f>
        <v/>
      </c>
      <c r="BY733">
        <f>IF(BX733="Same",IF(BW733=BW732,"same","Diff"))</f>
        <v/>
      </c>
    </row>
    <row r="734" ht="17" customHeight="1">
      <c r="A734" s="61" t="inlineStr">
        <is>
          <t>Michael Lempriere</t>
        </is>
      </c>
      <c r="B734" s="120" t="n">
        <v>1</v>
      </c>
      <c r="C734" s="120" t="n">
        <v>1</v>
      </c>
      <c r="D734" s="120" t="n"/>
      <c r="E734" s="120" t="n"/>
      <c r="F734" s="120" t="n"/>
      <c r="G734" s="120" t="n"/>
      <c r="H734" s="120" t="n"/>
      <c r="I734" s="120" t="n"/>
      <c r="J734" s="118" t="n"/>
      <c r="K734" s="118" t="n"/>
      <c r="L734" s="118" t="n"/>
      <c r="M734" s="118" t="n"/>
      <c r="N734" s="118" t="n"/>
      <c r="O734" s="118" t="n"/>
      <c r="P734" s="118" t="n"/>
      <c r="Q734" s="118" t="n"/>
      <c r="R734" s="118" t="n"/>
      <c r="S734" s="118" t="n"/>
      <c r="T734" s="118" t="n"/>
      <c r="U734" s="118" t="n"/>
      <c r="V734" s="118" t="n"/>
      <c r="W734" s="118" t="n"/>
      <c r="X734" s="118" t="n"/>
      <c r="Y734" s="118" t="n"/>
      <c r="Z734" s="118" t="n"/>
      <c r="AA734" s="118" t="n"/>
      <c r="AB734" s="118" t="n"/>
      <c r="AC734" s="118" t="n"/>
      <c r="AD734" s="118" t="n"/>
      <c r="AE734" s="118" t="n"/>
      <c r="AF734" s="118" t="n"/>
      <c r="AG734" s="118" t="n"/>
      <c r="AH734" s="118" t="n"/>
      <c r="AI734" s="118" t="n"/>
      <c r="AJ734" s="118" t="n"/>
      <c r="AK734" s="118" t="n"/>
      <c r="AL734" s="118" t="n"/>
      <c r="AM734" s="118" t="n"/>
      <c r="AN734" s="118" t="n"/>
      <c r="AO734" s="118" t="n"/>
      <c r="AP734" s="118" t="n"/>
      <c r="AQ734" s="118" t="n"/>
      <c r="AR734" s="118" t="n"/>
      <c r="AS734" s="118" t="n"/>
      <c r="AT734" s="118" t="n"/>
      <c r="AU734" s="118" t="n"/>
      <c r="AV734" s="118" t="n"/>
      <c r="AW734" s="118" t="n"/>
      <c r="AX734" s="118" t="n"/>
      <c r="AY734" s="118" t="n"/>
      <c r="AZ734" s="118" t="n"/>
      <c r="BA734" s="118" t="n"/>
      <c r="BB734" s="118" t="n"/>
      <c r="BC734" s="118" t="n"/>
      <c r="BD734" s="118" t="n"/>
      <c r="BE734" s="118" t="n"/>
      <c r="BF734" s="118" t="n"/>
      <c r="BG734" s="118" t="n"/>
      <c r="BH734" s="118" t="n"/>
      <c r="BI734" s="118" t="n"/>
      <c r="BJ734" s="118" t="n"/>
      <c r="BK734" s="118" t="n"/>
      <c r="BL734" s="118" t="n"/>
      <c r="BM734" s="118" t="n"/>
      <c r="BN734" s="118" t="n"/>
      <c r="BO734" s="118" t="n"/>
      <c r="BP734" s="118" t="n"/>
      <c r="BQ734" s="118" t="n"/>
      <c r="BR734" s="118" t="n"/>
      <c r="BS734" s="118" t="n"/>
      <c r="BT734" s="118">
        <f>COUNTIF(B734:BS734,1)</f>
        <v/>
      </c>
      <c r="BV734" s="76">
        <f>TRIM(RIGHT(A734, LEN(A734) - FIND("@", SUBSTITUTE(A734, " ", "@", LEN(A734)-LEN(SUBSTITUTE(A734," ",""))))))</f>
        <v/>
      </c>
      <c r="BW734" s="76">
        <f>TRIM(LEFT(A734,FIND(" ",A734&amp;" ")-1))</f>
        <v/>
      </c>
      <c r="BX734">
        <f>+IF(BV734=BV733,"Same","Diff")</f>
        <v/>
      </c>
      <c r="BY734">
        <f>IF(BX734="Same",IF(BW734=BW733,"same","Diff"))</f>
        <v/>
      </c>
    </row>
    <row r="735" ht="17" customHeight="1">
      <c r="A735" s="59" t="inlineStr">
        <is>
          <t>Leo Leonard</t>
        </is>
      </c>
      <c r="B735" s="117" t="n"/>
      <c r="C735" s="117" t="n"/>
      <c r="D735" s="117" t="n"/>
      <c r="E735" s="117" t="n"/>
      <c r="F735" s="117" t="n"/>
      <c r="G735" s="117" t="n"/>
      <c r="H735" s="117" t="n"/>
      <c r="I735" s="117" t="n"/>
      <c r="J735" s="118" t="n"/>
      <c r="K735" s="118" t="n"/>
      <c r="L735" s="118" t="n"/>
      <c r="M735" s="118" t="n"/>
      <c r="N735" s="118" t="n"/>
      <c r="O735" s="118" t="n">
        <v>1</v>
      </c>
      <c r="P735" s="118" t="n"/>
      <c r="Q735" s="118" t="n"/>
      <c r="R735" s="118" t="n"/>
      <c r="S735" s="118" t="n">
        <v>1</v>
      </c>
      <c r="T735" s="118" t="n">
        <v>1</v>
      </c>
      <c r="U735" s="118" t="n">
        <v>1</v>
      </c>
      <c r="V735" s="118" t="n"/>
      <c r="W735" s="118" t="n">
        <v>1</v>
      </c>
      <c r="X735" s="118" t="n">
        <v>1</v>
      </c>
      <c r="Y735" s="118" t="n">
        <v>1</v>
      </c>
      <c r="Z735" s="118" t="n"/>
      <c r="AA735" s="118" t="n"/>
      <c r="AB735" s="118" t="n">
        <v>1</v>
      </c>
      <c r="AC735" s="118" t="n"/>
      <c r="AD735" s="118" t="n"/>
      <c r="AE735" s="118" t="n"/>
      <c r="AF735" s="118" t="n"/>
      <c r="AG735" s="118" t="n"/>
      <c r="AH735" s="118" t="n"/>
      <c r="AI735" s="118" t="n"/>
      <c r="AJ735" s="118" t="n"/>
      <c r="AK735" s="118" t="n"/>
      <c r="AL735" s="118" t="n"/>
      <c r="AM735" s="118" t="n"/>
      <c r="AN735" s="118" t="n"/>
      <c r="AO735" s="118" t="n"/>
      <c r="AP735" s="118" t="n"/>
      <c r="AQ735" s="118" t="n"/>
      <c r="AR735" s="118" t="n"/>
      <c r="AS735" s="118" t="n"/>
      <c r="AT735" s="118" t="n"/>
      <c r="AU735" s="118" t="n"/>
      <c r="AV735" s="118" t="n"/>
      <c r="AW735" s="118" t="n"/>
      <c r="AX735" s="118" t="n"/>
      <c r="AY735" s="118" t="n"/>
      <c r="AZ735" s="118" t="n"/>
      <c r="BA735" s="118" t="n"/>
      <c r="BB735" s="118" t="n"/>
      <c r="BC735" s="118" t="n"/>
      <c r="BD735" s="118" t="n"/>
      <c r="BE735" s="118" t="n"/>
      <c r="BF735" s="118" t="n"/>
      <c r="BG735" s="118" t="n"/>
      <c r="BH735" s="118" t="n"/>
      <c r="BI735" s="118" t="n"/>
      <c r="BJ735" s="118" t="n"/>
      <c r="BK735" s="118" t="n"/>
      <c r="BL735" s="118" t="n"/>
      <c r="BM735" s="118" t="n"/>
      <c r="BN735" s="118" t="n"/>
      <c r="BO735" s="118" t="n"/>
      <c r="BP735" s="118" t="n"/>
      <c r="BQ735" s="118" t="n"/>
      <c r="BR735" s="118" t="n"/>
      <c r="BS735" s="118" t="n"/>
      <c r="BT735" s="118">
        <f>COUNTIF(B735:BS735,1)</f>
        <v/>
      </c>
      <c r="BV735" s="76">
        <f>TRIM(RIGHT(A735, LEN(A735) - FIND("@", SUBSTITUTE(A735, " ", "@", LEN(A735)-LEN(SUBSTITUTE(A735," ",""))))))</f>
        <v/>
      </c>
      <c r="BW735" s="76">
        <f>TRIM(LEFT(A735,FIND(" ",A735&amp;" ")-1))</f>
        <v/>
      </c>
      <c r="BX735">
        <f>+IF(BV735=BV734,"Same","Diff")</f>
        <v/>
      </c>
      <c r="BY735">
        <f>IF(BX735="Same",IF(BW735=BW734,"same","Diff"))</f>
        <v/>
      </c>
    </row>
    <row r="736" ht="17" customHeight="1">
      <c r="A736" s="59" t="inlineStr">
        <is>
          <t>Allan Letcher</t>
        </is>
      </c>
      <c r="B736" s="117" t="n"/>
      <c r="C736" s="117" t="n"/>
      <c r="D736" s="117" t="n"/>
      <c r="E736" s="117" t="n"/>
      <c r="F736" s="117" t="n"/>
      <c r="G736" s="117" t="n"/>
      <c r="H736" s="117" t="n"/>
      <c r="I736" s="117" t="n"/>
      <c r="J736" s="118" t="n"/>
      <c r="K736" s="118" t="n"/>
      <c r="L736" s="118" t="n"/>
      <c r="M736" s="118" t="n"/>
      <c r="N736" s="118" t="n"/>
      <c r="O736" s="118" t="n"/>
      <c r="P736" s="118" t="n"/>
      <c r="Q736" s="118" t="n"/>
      <c r="R736" s="118" t="n"/>
      <c r="S736" s="118" t="n"/>
      <c r="T736" s="118" t="n"/>
      <c r="U736" s="118" t="n"/>
      <c r="V736" s="118" t="n"/>
      <c r="W736" s="118" t="n"/>
      <c r="X736" s="118" t="n"/>
      <c r="Y736" s="118" t="n"/>
      <c r="Z736" s="118" t="n"/>
      <c r="AA736" s="118" t="n"/>
      <c r="AB736" s="118" t="n"/>
      <c r="AC736" s="118" t="n"/>
      <c r="AD736" s="118" t="n"/>
      <c r="AE736" s="118" t="n"/>
      <c r="AF736" s="118" t="n"/>
      <c r="AG736" s="118" t="n"/>
      <c r="AH736" s="118" t="n"/>
      <c r="AI736" s="118" t="n"/>
      <c r="AJ736" s="118" t="n">
        <v>1</v>
      </c>
      <c r="AK736" s="118" t="n"/>
      <c r="AL736" s="118" t="n"/>
      <c r="AM736" s="118" t="n"/>
      <c r="AN736" s="118" t="n"/>
      <c r="AO736" s="118" t="n"/>
      <c r="AP736" s="118" t="n"/>
      <c r="AQ736" s="118" t="n"/>
      <c r="AR736" s="118" t="n"/>
      <c r="AS736" s="118" t="n"/>
      <c r="AT736" s="118" t="n"/>
      <c r="AU736" s="118" t="n"/>
      <c r="AV736" s="118" t="n"/>
      <c r="AW736" s="118" t="n"/>
      <c r="AX736" s="118" t="n"/>
      <c r="AY736" s="118" t="n"/>
      <c r="AZ736" s="118" t="n"/>
      <c r="BA736" s="118" t="n"/>
      <c r="BB736" s="118" t="n"/>
      <c r="BC736" s="118" t="n"/>
      <c r="BD736" s="118" t="n"/>
      <c r="BE736" s="118" t="n"/>
      <c r="BF736" s="118" t="n"/>
      <c r="BG736" s="118" t="n"/>
      <c r="BH736" s="118" t="n"/>
      <c r="BI736" s="118" t="n"/>
      <c r="BJ736" s="118" t="n"/>
      <c r="BK736" s="118" t="n"/>
      <c r="BL736" s="118" t="n"/>
      <c r="BM736" s="118" t="n"/>
      <c r="BN736" s="118" t="n"/>
      <c r="BO736" s="118" t="n"/>
      <c r="BP736" s="118" t="n"/>
      <c r="BQ736" s="118" t="n"/>
      <c r="BR736" s="118" t="n"/>
      <c r="BS736" s="118" t="n"/>
      <c r="BT736" s="118">
        <f>COUNTIF(B736:BS736,1)</f>
        <v/>
      </c>
      <c r="BV736" s="76">
        <f>TRIM(RIGHT(A736, LEN(A736) - FIND("@", SUBSTITUTE(A736, " ", "@", LEN(A736)-LEN(SUBSTITUTE(A736," ",""))))))</f>
        <v/>
      </c>
      <c r="BW736" s="76">
        <f>TRIM(LEFT(A736,FIND(" ",A736&amp;" ")-1))</f>
        <v/>
      </c>
      <c r="BX736">
        <f>+IF(BV736=BV735,"Same","Diff")</f>
        <v/>
      </c>
      <c r="BY736">
        <f>IF(BX736="Same",IF(BW736=BW735,"same","Diff"))</f>
        <v/>
      </c>
    </row>
    <row r="737" ht="17" customHeight="1">
      <c r="A737" s="63" t="inlineStr">
        <is>
          <t>Graham Levingston</t>
        </is>
      </c>
      <c r="B737" s="122" t="n">
        <v>1</v>
      </c>
      <c r="C737" s="122" t="n"/>
      <c r="D737" s="122" t="n"/>
      <c r="E737" s="122" t="n"/>
      <c r="F737" s="122" t="n"/>
      <c r="G737" s="122" t="n"/>
      <c r="H737" s="122" t="n"/>
      <c r="I737" s="122" t="n"/>
      <c r="J737" s="118" t="n"/>
      <c r="K737" s="118" t="n"/>
      <c r="L737" s="118" t="n"/>
      <c r="M737" s="118" t="n"/>
      <c r="N737" s="118" t="n"/>
      <c r="O737" s="118" t="n"/>
      <c r="P737" s="118" t="n"/>
      <c r="Q737" s="118" t="n"/>
      <c r="R737" s="118" t="n"/>
      <c r="S737" s="118" t="n"/>
      <c r="T737" s="118" t="n"/>
      <c r="U737" s="118" t="n"/>
      <c r="V737" s="118" t="n"/>
      <c r="W737" s="118" t="n"/>
      <c r="X737" s="118" t="n"/>
      <c r="Y737" s="118" t="n"/>
      <c r="Z737" s="118" t="n"/>
      <c r="AA737" s="118" t="n"/>
      <c r="AB737" s="118" t="n"/>
      <c r="AC737" s="118" t="n"/>
      <c r="AD737" s="118" t="n"/>
      <c r="AE737" s="118" t="n"/>
      <c r="AF737" s="118" t="n"/>
      <c r="AG737" s="118" t="n"/>
      <c r="AH737" s="118" t="n"/>
      <c r="AI737" s="118" t="n"/>
      <c r="AJ737" s="118" t="n"/>
      <c r="AK737" s="118" t="n"/>
      <c r="AL737" s="118" t="n"/>
      <c r="AM737" s="118" t="n"/>
      <c r="AN737" s="118" t="n"/>
      <c r="AO737" s="118" t="n"/>
      <c r="AP737" s="118" t="n"/>
      <c r="AQ737" s="118" t="n"/>
      <c r="AR737" s="118" t="n"/>
      <c r="AS737" s="118" t="n"/>
      <c r="AT737" s="118" t="n"/>
      <c r="AU737" s="118" t="n"/>
      <c r="AV737" s="118" t="n"/>
      <c r="AW737" s="118" t="n"/>
      <c r="AX737" s="118" t="n"/>
      <c r="AY737" s="118" t="n"/>
      <c r="AZ737" s="118" t="n"/>
      <c r="BA737" s="118" t="n"/>
      <c r="BB737" s="118" t="n"/>
      <c r="BC737" s="118" t="n"/>
      <c r="BD737" s="118" t="n"/>
      <c r="BE737" s="118" t="n"/>
      <c r="BF737" s="118" t="n"/>
      <c r="BG737" s="118" t="n"/>
      <c r="BH737" s="118" t="n"/>
      <c r="BI737" s="118" t="n"/>
      <c r="BJ737" s="118" t="n"/>
      <c r="BK737" s="118" t="n"/>
      <c r="BL737" s="118" t="n"/>
      <c r="BM737" s="118" t="n"/>
      <c r="BN737" s="118" t="n"/>
      <c r="BO737" s="118" t="n"/>
      <c r="BP737" s="118" t="n"/>
      <c r="BQ737" s="118" t="n"/>
      <c r="BR737" s="118" t="n"/>
      <c r="BS737" s="118" t="n"/>
      <c r="BT737" s="118">
        <f>COUNTIF(B737:BS737,1)</f>
        <v/>
      </c>
      <c r="BV737" s="76">
        <f>TRIM(RIGHT(A737, LEN(A737) - FIND("@", SUBSTITUTE(A737, " ", "@", LEN(A737)-LEN(SUBSTITUTE(A737," ",""))))))</f>
        <v/>
      </c>
      <c r="BW737" s="76">
        <f>TRIM(LEFT(A737,FIND(" ",A737&amp;" ")-1))</f>
        <v/>
      </c>
      <c r="BX737">
        <f>+IF(BV737=BV736,"Same","Diff")</f>
        <v/>
      </c>
      <c r="BY737">
        <f>IF(BX737="Same",IF(BW737=BW736,"same","Diff"))</f>
        <v/>
      </c>
    </row>
    <row r="738" ht="17" customHeight="1">
      <c r="A738" s="59" t="inlineStr">
        <is>
          <t>John Lewis</t>
        </is>
      </c>
      <c r="B738" s="117" t="n"/>
      <c r="C738" s="117" t="n"/>
      <c r="D738" s="117" t="n"/>
      <c r="E738" s="117" t="n"/>
      <c r="F738" s="117" t="n"/>
      <c r="G738" s="117" t="n"/>
      <c r="H738" s="117" t="n"/>
      <c r="I738" s="117" t="n"/>
      <c r="J738" s="118" t="n"/>
      <c r="K738" s="118" t="n"/>
      <c r="L738" s="118" t="n"/>
      <c r="M738" s="118" t="n"/>
      <c r="N738" s="118" t="n"/>
      <c r="O738" s="130" t="n">
        <v>1</v>
      </c>
      <c r="P738" s="118" t="n">
        <v>1</v>
      </c>
      <c r="Q738" s="118" t="n"/>
      <c r="R738" s="118" t="n"/>
      <c r="S738" s="118" t="n"/>
      <c r="T738" s="118" t="n"/>
      <c r="U738" s="118" t="n"/>
      <c r="V738" s="118" t="n"/>
      <c r="W738" s="118" t="n"/>
      <c r="X738" s="118" t="n"/>
      <c r="Y738" s="118" t="n"/>
      <c r="Z738" s="118" t="n"/>
      <c r="AA738" s="118" t="n"/>
      <c r="AB738" s="118" t="n"/>
      <c r="AC738" s="118" t="n"/>
      <c r="AD738" s="118" t="n"/>
      <c r="AE738" s="118" t="n"/>
      <c r="AF738" s="118" t="n"/>
      <c r="AG738" s="118" t="n"/>
      <c r="AH738" s="118" t="n"/>
      <c r="AI738" s="118" t="n"/>
      <c r="AJ738" s="118" t="n"/>
      <c r="AK738" s="118" t="n"/>
      <c r="AL738" s="118" t="n"/>
      <c r="AM738" s="118" t="n"/>
      <c r="AN738" s="118" t="n"/>
      <c r="AO738" s="118" t="n"/>
      <c r="AP738" s="118" t="n"/>
      <c r="AQ738" s="118" t="n"/>
      <c r="AR738" s="118" t="n"/>
      <c r="AS738" s="118" t="n"/>
      <c r="AT738" s="118" t="n"/>
      <c r="AU738" s="118" t="n"/>
      <c r="AV738" s="118" t="n"/>
      <c r="AW738" s="118" t="n"/>
      <c r="AX738" s="118" t="n"/>
      <c r="AY738" s="118" t="n"/>
      <c r="AZ738" s="118" t="n"/>
      <c r="BA738" s="118" t="n"/>
      <c r="BB738" s="118" t="n"/>
      <c r="BC738" s="118" t="n"/>
      <c r="BD738" s="118" t="n"/>
      <c r="BE738" s="118" t="n"/>
      <c r="BF738" s="118" t="n"/>
      <c r="BG738" s="118" t="n"/>
      <c r="BH738" s="118" t="n"/>
      <c r="BI738" s="118" t="n"/>
      <c r="BJ738" s="118" t="n"/>
      <c r="BK738" s="118" t="n"/>
      <c r="BL738" s="118" t="n"/>
      <c r="BM738" s="118" t="n"/>
      <c r="BN738" s="118" t="n"/>
      <c r="BO738" s="118" t="n"/>
      <c r="BP738" s="118" t="n"/>
      <c r="BQ738" s="118" t="n"/>
      <c r="BR738" s="118" t="n"/>
      <c r="BS738" s="118" t="n"/>
      <c r="BT738" s="118">
        <f>COUNTIF(B738:BS738,1)</f>
        <v/>
      </c>
      <c r="BV738" s="76">
        <f>TRIM(RIGHT(A738, LEN(A738) - FIND("@", SUBSTITUTE(A738, " ", "@", LEN(A738)-LEN(SUBSTITUTE(A738," ",""))))))</f>
        <v/>
      </c>
      <c r="BW738" s="76">
        <f>TRIM(LEFT(A738,FIND(" ",A738&amp;" ")-1))</f>
        <v/>
      </c>
      <c r="BX738">
        <f>+IF(BV738=BV737,"Same","Diff")</f>
        <v/>
      </c>
      <c r="BY738">
        <f>IF(BX738="Same",IF(BW738=BW737,"same","Diff"))</f>
        <v/>
      </c>
    </row>
    <row r="739" ht="17" customHeight="1">
      <c r="A739" s="61" t="inlineStr">
        <is>
          <t>Marc Lieb</t>
        </is>
      </c>
      <c r="B739" s="120" t="n"/>
      <c r="C739" s="120" t="n"/>
      <c r="D739" s="120" t="n"/>
      <c r="E739" s="120" t="n"/>
      <c r="F739" s="120" t="n"/>
      <c r="G739" s="120" t="n"/>
      <c r="H739" s="120" t="n"/>
      <c r="I739" s="120" t="n"/>
      <c r="J739" s="118" t="n"/>
      <c r="K739" s="118" t="n"/>
      <c r="L739" s="118" t="n"/>
      <c r="M739" s="118" t="n"/>
      <c r="N739" s="118" t="n"/>
      <c r="O739" s="118" t="n"/>
      <c r="P739" s="118" t="n"/>
      <c r="Q739" s="118" t="n"/>
      <c r="R739" s="118" t="n"/>
      <c r="S739" s="118" t="n"/>
      <c r="T739" s="118" t="n"/>
      <c r="U739" s="118" t="n"/>
      <c r="V739" s="118" t="n"/>
      <c r="W739" s="118" t="n"/>
      <c r="X739" s="118" t="n"/>
      <c r="Y739" s="118" t="n"/>
      <c r="Z739" s="118" t="n"/>
      <c r="AA739" s="118" t="n"/>
      <c r="AB739" s="118" t="n"/>
      <c r="AC739" s="118" t="n"/>
      <c r="AD739" s="118" t="n"/>
      <c r="AE739" s="118" t="n"/>
      <c r="AF739" s="118" t="n"/>
      <c r="AG739" s="118" t="n"/>
      <c r="AH739" s="118" t="n"/>
      <c r="AI739" s="118" t="n"/>
      <c r="AJ739" s="118" t="n"/>
      <c r="AK739" s="118" t="n"/>
      <c r="AL739" s="118" t="n"/>
      <c r="AM739" s="118" t="n"/>
      <c r="AN739" s="118" t="n"/>
      <c r="AO739" s="118" t="n"/>
      <c r="AP739" s="118" t="n"/>
      <c r="AQ739" s="118" t="n"/>
      <c r="AR739" s="118" t="n"/>
      <c r="AS739" s="118" t="n"/>
      <c r="AT739" s="118" t="n"/>
      <c r="AU739" s="118" t="n"/>
      <c r="AV739" s="118" t="n"/>
      <c r="AW739" s="118" t="n"/>
      <c r="AX739" s="118" t="n"/>
      <c r="AY739" s="118" t="n"/>
      <c r="AZ739" s="118" t="n"/>
      <c r="BA739" s="118" t="n"/>
      <c r="BB739" s="118" t="n"/>
      <c r="BC739" s="118" t="n"/>
      <c r="BD739" s="118" t="n"/>
      <c r="BE739" s="118" t="n"/>
      <c r="BF739" s="118" t="n">
        <v>1</v>
      </c>
      <c r="BG739" s="118" t="n"/>
      <c r="BH739" s="118" t="n"/>
      <c r="BI739" s="118" t="n"/>
      <c r="BJ739" s="118" t="n"/>
      <c r="BK739" s="118" t="n"/>
      <c r="BL739" s="118" t="n"/>
      <c r="BM739" s="118" t="n"/>
      <c r="BN739" s="118" t="n"/>
      <c r="BO739" s="118" t="n"/>
      <c r="BP739" s="118" t="n"/>
      <c r="BQ739" s="118" t="n"/>
      <c r="BR739" s="118" t="n"/>
      <c r="BS739" s="118" t="n"/>
      <c r="BT739" s="118">
        <f>COUNTIF(B739:BS739,1)</f>
        <v/>
      </c>
      <c r="BV739" s="76">
        <f>TRIM(RIGHT(A739, LEN(A739) - FIND("@", SUBSTITUTE(A739, " ", "@", LEN(A739)-LEN(SUBSTITUTE(A739," ",""))))))</f>
        <v/>
      </c>
      <c r="BW739" s="76">
        <f>TRIM(LEFT(A739,FIND(" ",A739&amp;" ")-1))</f>
        <v/>
      </c>
      <c r="BX739">
        <f>+IF(BV739=BV738,"Same","Diff")</f>
        <v/>
      </c>
      <c r="BY739">
        <f>IF(BX739="Same",IF(BW739=BW738,"same","Diff"))</f>
        <v/>
      </c>
    </row>
    <row r="740" ht="17" customHeight="1">
      <c r="A740" s="61" t="inlineStr">
        <is>
          <t>Ron Lilley</t>
        </is>
      </c>
      <c r="B740" s="120" t="n">
        <v>1</v>
      </c>
      <c r="C740" s="120" t="n">
        <v>1</v>
      </c>
      <c r="D740" s="120" t="n"/>
      <c r="E740" s="120" t="n"/>
      <c r="F740" s="120" t="n"/>
      <c r="G740" s="120" t="n"/>
      <c r="H740" s="120" t="n"/>
      <c r="I740" s="120" t="n"/>
      <c r="J740" s="118" t="n"/>
      <c r="K740" s="118" t="n"/>
      <c r="L740" s="118" t="n"/>
      <c r="M740" s="118" t="n"/>
      <c r="N740" s="118" t="n"/>
      <c r="O740" s="118" t="n"/>
      <c r="P740" s="118" t="n"/>
      <c r="Q740" s="118" t="n"/>
      <c r="R740" s="118" t="n"/>
      <c r="S740" s="118" t="n"/>
      <c r="T740" s="118" t="n"/>
      <c r="U740" s="118" t="n"/>
      <c r="V740" s="118" t="n"/>
      <c r="W740" s="118" t="n"/>
      <c r="X740" s="118" t="n"/>
      <c r="Y740" s="118" t="n"/>
      <c r="Z740" s="118" t="n"/>
      <c r="AA740" s="118" t="n"/>
      <c r="AB740" s="118" t="n"/>
      <c r="AC740" s="118" t="n"/>
      <c r="AD740" s="118" t="n"/>
      <c r="AE740" s="118" t="n"/>
      <c r="AF740" s="118" t="n"/>
      <c r="AG740" s="118" t="n"/>
      <c r="AH740" s="118" t="n"/>
      <c r="AI740" s="118" t="n"/>
      <c r="AJ740" s="118" t="n"/>
      <c r="AK740" s="118" t="n"/>
      <c r="AL740" s="118" t="n"/>
      <c r="AM740" s="118" t="n"/>
      <c r="AN740" s="118" t="n"/>
      <c r="AO740" s="118" t="n"/>
      <c r="AP740" s="118" t="n"/>
      <c r="AQ740" s="118" t="n"/>
      <c r="AR740" s="118" t="n"/>
      <c r="AS740" s="118" t="n"/>
      <c r="AT740" s="118" t="n"/>
      <c r="AU740" s="118" t="n"/>
      <c r="AV740" s="118" t="n"/>
      <c r="AW740" s="118" t="n"/>
      <c r="AX740" s="118" t="n"/>
      <c r="AY740" s="118" t="n"/>
      <c r="AZ740" s="118" t="n"/>
      <c r="BA740" s="118" t="n"/>
      <c r="BB740" s="118" t="n"/>
      <c r="BC740" s="118" t="n"/>
      <c r="BD740" s="118" t="n"/>
      <c r="BE740" s="118" t="n"/>
      <c r="BF740" s="118" t="n"/>
      <c r="BG740" s="118" t="n"/>
      <c r="BH740" s="118" t="n"/>
      <c r="BI740" s="118" t="n"/>
      <c r="BJ740" s="118" t="n"/>
      <c r="BK740" s="118" t="n"/>
      <c r="BL740" s="118" t="n"/>
      <c r="BM740" s="118" t="n"/>
      <c r="BN740" s="118" t="n"/>
      <c r="BO740" s="118" t="n"/>
      <c r="BP740" s="118" t="n"/>
      <c r="BQ740" s="118" t="n"/>
      <c r="BR740" s="118" t="n"/>
      <c r="BS740" s="118" t="n"/>
      <c r="BT740" s="118">
        <f>COUNTIF(B740:BS740,1)</f>
        <v/>
      </c>
      <c r="BV740" s="76">
        <f>TRIM(RIGHT(A740, LEN(A740) - FIND("@", SUBSTITUTE(A740, " ", "@", LEN(A740)-LEN(SUBSTITUTE(A740," ",""))))))</f>
        <v/>
      </c>
      <c r="BW740" s="76">
        <f>TRIM(LEFT(A740,FIND(" ",A740&amp;" ")-1))</f>
        <v/>
      </c>
      <c r="BX740">
        <f>+IF(BV740=BV739,"Same","Diff")</f>
        <v/>
      </c>
      <c r="BY740">
        <f>IF(BX740="Same",IF(BW740=BW739,"same","Diff"))</f>
        <v/>
      </c>
    </row>
    <row r="741" ht="17" customHeight="1">
      <c r="A741" s="60" t="inlineStr">
        <is>
          <t>Ron Lindau</t>
        </is>
      </c>
      <c r="B741" s="119" t="n"/>
      <c r="C741" s="119" t="n"/>
      <c r="D741" s="119" t="n"/>
      <c r="E741" s="119" t="n"/>
      <c r="F741" s="119" t="n"/>
      <c r="G741" s="119" t="n"/>
      <c r="H741" s="119" t="n"/>
      <c r="I741" s="119" t="n"/>
      <c r="J741" s="118" t="n"/>
      <c r="K741" s="118" t="n"/>
      <c r="L741" s="118" t="n"/>
      <c r="M741" s="118" t="n"/>
      <c r="N741" s="118" t="n"/>
      <c r="O741" s="118" t="n"/>
      <c r="P741" s="118" t="n"/>
      <c r="Q741" s="118" t="n"/>
      <c r="R741" s="118" t="n"/>
      <c r="S741" s="118" t="n">
        <v>1</v>
      </c>
      <c r="T741" s="118" t="n"/>
      <c r="U741" s="118" t="n"/>
      <c r="V741" s="118" t="n"/>
      <c r="W741" s="118" t="n"/>
      <c r="X741" s="118" t="n"/>
      <c r="Y741" s="118" t="n"/>
      <c r="Z741" s="118" t="n"/>
      <c r="AA741" s="118" t="n"/>
      <c r="AB741" s="118" t="n"/>
      <c r="AC741" s="118" t="n"/>
      <c r="AD741" s="118" t="n"/>
      <c r="AE741" s="118" t="n"/>
      <c r="AF741" s="118" t="n"/>
      <c r="AG741" s="118" t="n"/>
      <c r="AH741" s="118" t="n"/>
      <c r="AI741" s="118" t="n"/>
      <c r="AJ741" s="118" t="n"/>
      <c r="AK741" s="118" t="n"/>
      <c r="AL741" s="118" t="n"/>
      <c r="AM741" s="118" t="n"/>
      <c r="AN741" s="118" t="n"/>
      <c r="AO741" s="118" t="n"/>
      <c r="AP741" s="118" t="n"/>
      <c r="AQ741" s="118" t="n"/>
      <c r="AR741" s="118" t="n"/>
      <c r="AS741" s="118" t="n"/>
      <c r="AT741" s="118" t="n"/>
      <c r="AU741" s="118" t="n"/>
      <c r="AV741" s="118" t="n"/>
      <c r="AW741" s="118" t="n"/>
      <c r="AX741" s="118" t="n"/>
      <c r="AY741" s="118" t="n"/>
      <c r="AZ741" s="118" t="n"/>
      <c r="BA741" s="118" t="n"/>
      <c r="BB741" s="118" t="n"/>
      <c r="BC741" s="118" t="n"/>
      <c r="BD741" s="118" t="n"/>
      <c r="BE741" s="118" t="n"/>
      <c r="BF741" s="118" t="n"/>
      <c r="BG741" s="118" t="n"/>
      <c r="BH741" s="118" t="n"/>
      <c r="BI741" s="118" t="n"/>
      <c r="BJ741" s="118" t="n"/>
      <c r="BK741" s="118" t="n"/>
      <c r="BL741" s="118" t="n"/>
      <c r="BM741" s="118" t="n"/>
      <c r="BN741" s="118" t="n"/>
      <c r="BO741" s="118" t="n"/>
      <c r="BP741" s="118" t="n"/>
      <c r="BQ741" s="118" t="n"/>
      <c r="BR741" s="118" t="n"/>
      <c r="BS741" s="118" t="n"/>
      <c r="BT741" s="118">
        <f>COUNTIF(B741:BS741,1)</f>
        <v/>
      </c>
      <c r="BV741" s="76">
        <f>TRIM(RIGHT(A741, LEN(A741) - FIND("@", SUBSTITUTE(A741, " ", "@", LEN(A741)-LEN(SUBSTITUTE(A741," ",""))))))</f>
        <v/>
      </c>
      <c r="BW741" s="76">
        <f>TRIM(LEFT(A741,FIND(" ",A741&amp;" ")-1))</f>
        <v/>
      </c>
      <c r="BX741">
        <f>+IF(BV741=BV740,"Same","Diff")</f>
        <v/>
      </c>
      <c r="BY741">
        <f>IF(BX741="Same",IF(BW741=BW740,"same","Diff"))</f>
        <v/>
      </c>
    </row>
    <row r="742" ht="17" customHeight="1">
      <c r="A742" s="59" t="inlineStr">
        <is>
          <t>Ken Lindsay</t>
        </is>
      </c>
      <c r="B742" s="117" t="n"/>
      <c r="C742" s="117" t="n"/>
      <c r="D742" s="117" t="n"/>
      <c r="E742" s="117" t="n"/>
      <c r="F742" s="117" t="n"/>
      <c r="G742" s="117" t="n">
        <v>1</v>
      </c>
      <c r="H742" s="117" t="n">
        <v>1</v>
      </c>
      <c r="I742" s="117" t="n"/>
      <c r="J742" s="118" t="n"/>
      <c r="K742" s="118" t="n"/>
      <c r="L742" s="118" t="n"/>
      <c r="M742" s="118" t="n"/>
      <c r="N742" s="118" t="n"/>
      <c r="O742" s="118" t="n"/>
      <c r="P742" s="118" t="n"/>
      <c r="Q742" s="118" t="n"/>
      <c r="R742" s="118" t="n"/>
      <c r="S742" s="118" t="n"/>
      <c r="T742" s="118" t="n"/>
      <c r="U742" s="118" t="n"/>
      <c r="V742" s="118" t="n"/>
      <c r="W742" s="118" t="n"/>
      <c r="X742" s="118" t="n"/>
      <c r="Y742" s="118" t="n"/>
      <c r="Z742" s="118" t="n"/>
      <c r="AA742" s="118" t="n"/>
      <c r="AB742" s="118" t="n"/>
      <c r="AC742" s="118" t="n"/>
      <c r="AD742" s="118" t="n"/>
      <c r="AE742" s="118" t="n"/>
      <c r="AF742" s="118" t="n"/>
      <c r="AG742" s="118" t="n"/>
      <c r="AH742" s="118" t="n"/>
      <c r="AI742" s="118" t="n"/>
      <c r="AJ742" s="118" t="n"/>
      <c r="AK742" s="118" t="n"/>
      <c r="AL742" s="118" t="n"/>
      <c r="AM742" s="118" t="n"/>
      <c r="AN742" s="118" t="n"/>
      <c r="AO742" s="118" t="n"/>
      <c r="AP742" s="118" t="n"/>
      <c r="AQ742" s="118" t="n"/>
      <c r="AR742" s="118" t="n"/>
      <c r="AS742" s="118" t="n"/>
      <c r="AT742" s="118" t="n"/>
      <c r="AU742" s="118" t="n"/>
      <c r="AV742" s="118" t="n"/>
      <c r="AW742" s="118" t="n"/>
      <c r="AX742" s="118" t="n"/>
      <c r="AY742" s="118" t="n"/>
      <c r="AZ742" s="118" t="n"/>
      <c r="BA742" s="118" t="n"/>
      <c r="BB742" s="118" t="n"/>
      <c r="BC742" s="118" t="n"/>
      <c r="BD742" s="118" t="n"/>
      <c r="BE742" s="118" t="n"/>
      <c r="BF742" s="118" t="n"/>
      <c r="BG742" s="118" t="n"/>
      <c r="BH742" s="118" t="n"/>
      <c r="BI742" s="118" t="n"/>
      <c r="BJ742" s="118" t="n"/>
      <c r="BK742" s="118" t="n"/>
      <c r="BL742" s="118" t="n"/>
      <c r="BM742" s="118" t="n"/>
      <c r="BN742" s="118" t="n"/>
      <c r="BO742" s="118" t="n"/>
      <c r="BP742" s="118" t="n"/>
      <c r="BQ742" s="118" t="n"/>
      <c r="BR742" s="118" t="n"/>
      <c r="BS742" s="118" t="n"/>
      <c r="BT742" s="118">
        <f>COUNTIF(B742:BS742,1)</f>
        <v/>
      </c>
      <c r="BV742" s="76">
        <f>TRIM(RIGHT(A742, LEN(A742) - FIND("@", SUBSTITUTE(A742, " ", "@", LEN(A742)-LEN(SUBSTITUTE(A742," ",""))))))</f>
        <v/>
      </c>
      <c r="BW742" s="76">
        <f>TRIM(LEFT(A742,FIND(" ",A742&amp;" ")-1))</f>
        <v/>
      </c>
      <c r="BX742">
        <f>+IF(BV742=BV741,"Same","Diff")</f>
        <v/>
      </c>
      <c r="BY742">
        <f>IF(BX742="Same",IF(BW742=BW741,"same","Diff"))</f>
        <v/>
      </c>
    </row>
    <row r="743" ht="17" customHeight="1">
      <c r="A743" s="59" t="inlineStr">
        <is>
          <t>Dean Lindstrom</t>
        </is>
      </c>
      <c r="B743" s="117" t="n"/>
      <c r="C743" s="117" t="n"/>
      <c r="D743" s="117" t="n"/>
      <c r="E743" s="117" t="n"/>
      <c r="F743" s="117" t="n"/>
      <c r="G743" s="117" t="n"/>
      <c r="H743" s="117" t="n"/>
      <c r="I743" s="117" t="n"/>
      <c r="J743" s="118" t="n"/>
      <c r="K743" s="118" t="n"/>
      <c r="L743" s="118" t="n"/>
      <c r="M743" s="118" t="n"/>
      <c r="N743" s="118" t="n"/>
      <c r="O743" s="118" t="n"/>
      <c r="P743" s="118" t="n"/>
      <c r="Q743" s="118" t="n"/>
      <c r="R743" s="118" t="n"/>
      <c r="S743" s="118" t="n"/>
      <c r="T743" s="118" t="n"/>
      <c r="U743" s="118" t="n"/>
      <c r="V743" s="118" t="n"/>
      <c r="W743" s="118" t="n"/>
      <c r="X743" s="118" t="n"/>
      <c r="Y743" s="118" t="n"/>
      <c r="Z743" s="118" t="n"/>
      <c r="AA743" s="118" t="n"/>
      <c r="AB743" s="118" t="n"/>
      <c r="AC743" s="118" t="n"/>
      <c r="AD743" s="118" t="n"/>
      <c r="AE743" s="118" t="n"/>
      <c r="AF743" s="118" t="n"/>
      <c r="AG743" s="118" t="n"/>
      <c r="AH743" s="118" t="n"/>
      <c r="AI743" s="118" t="n"/>
      <c r="AJ743" s="118" t="n"/>
      <c r="AK743" s="118" t="n"/>
      <c r="AL743" s="118" t="n"/>
      <c r="AM743" s="118" t="n"/>
      <c r="AN743" s="118" t="n"/>
      <c r="AO743" s="118" t="n">
        <v>1</v>
      </c>
      <c r="AP743" s="118" t="n"/>
      <c r="AQ743" s="118" t="n">
        <v>1</v>
      </c>
      <c r="AR743" s="118" t="n"/>
      <c r="AS743" s="118" t="n">
        <v>1</v>
      </c>
      <c r="AT743" s="118" t="n"/>
      <c r="AU743" s="118" t="n"/>
      <c r="AV743" s="118" t="n"/>
      <c r="AW743" s="118" t="n"/>
      <c r="AX743" s="118" t="n"/>
      <c r="AY743" s="118" t="n"/>
      <c r="AZ743" s="118" t="n"/>
      <c r="BA743" s="118" t="n"/>
      <c r="BB743" s="118" t="n"/>
      <c r="BC743" s="118" t="n"/>
      <c r="BD743" s="118" t="n"/>
      <c r="BE743" s="118" t="n"/>
      <c r="BF743" s="118" t="n"/>
      <c r="BG743" s="118" t="n"/>
      <c r="BH743" s="118" t="n"/>
      <c r="BI743" s="118" t="n"/>
      <c r="BJ743" s="118" t="n"/>
      <c r="BK743" s="118" t="n"/>
      <c r="BL743" s="118" t="n"/>
      <c r="BM743" s="118" t="n"/>
      <c r="BN743" s="118" t="n"/>
      <c r="BO743" s="118" t="n"/>
      <c r="BP743" s="118" t="n"/>
      <c r="BQ743" s="118" t="n"/>
      <c r="BR743" s="118" t="n"/>
      <c r="BS743" s="118" t="n"/>
      <c r="BT743" s="118">
        <f>COUNTIF(B743:BS743,1)</f>
        <v/>
      </c>
      <c r="BV743" s="76">
        <f>TRIM(RIGHT(A743, LEN(A743) - FIND("@", SUBSTITUTE(A743, " ", "@", LEN(A743)-LEN(SUBSTITUTE(A743," ",""))))))</f>
        <v/>
      </c>
      <c r="BW743" s="76">
        <f>TRIM(LEFT(A743,FIND(" ",A743&amp;" ")-1))</f>
        <v/>
      </c>
      <c r="BX743">
        <f>+IF(BV743=BV742,"Same","Diff")</f>
        <v/>
      </c>
      <c r="BY743">
        <f>IF(BX743="Same",IF(BW743=BW742,"same","Diff"))</f>
        <v/>
      </c>
    </row>
    <row r="744" ht="17" customHeight="1">
      <c r="A744" s="59" t="inlineStr">
        <is>
          <t>Alan Ling</t>
        </is>
      </c>
      <c r="B744" s="117" t="n">
        <v>1</v>
      </c>
      <c r="C744" s="117" t="n"/>
      <c r="D744" s="117" t="n"/>
      <c r="E744" s="117" t="n"/>
      <c r="F744" s="117" t="n"/>
      <c r="G744" s="117" t="n"/>
      <c r="H744" s="117" t="n"/>
      <c r="I744" s="117" t="n"/>
      <c r="J744" s="118" t="n"/>
      <c r="K744" s="118" t="n"/>
      <c r="L744" s="118" t="n"/>
      <c r="M744" s="118" t="n"/>
      <c r="N744" s="118" t="n"/>
      <c r="O744" s="118" t="n"/>
      <c r="P744" s="118" t="n"/>
      <c r="Q744" s="118" t="n"/>
      <c r="R744" s="118" t="n"/>
      <c r="S744" s="118" t="n"/>
      <c r="T744" s="118" t="n"/>
      <c r="U744" s="118" t="n"/>
      <c r="V744" s="118" t="n"/>
      <c r="W744" s="118" t="n"/>
      <c r="X744" s="118" t="n"/>
      <c r="Y744" s="118" t="n"/>
      <c r="Z744" s="118" t="n"/>
      <c r="AA744" s="118" t="n"/>
      <c r="AB744" s="118" t="n"/>
      <c r="AC744" s="118" t="n"/>
      <c r="AD744" s="118" t="n"/>
      <c r="AE744" s="118" t="n"/>
      <c r="AF744" s="118" t="n"/>
      <c r="AG744" s="118" t="n"/>
      <c r="AH744" s="118" t="n"/>
      <c r="AI744" s="118" t="n"/>
      <c r="AJ744" s="118" t="n"/>
      <c r="AK744" s="118" t="n"/>
      <c r="AL744" s="118" t="n"/>
      <c r="AM744" s="118" t="n"/>
      <c r="AN744" s="118" t="n"/>
      <c r="AO744" s="118" t="n"/>
      <c r="AP744" s="118" t="n"/>
      <c r="AQ744" s="118" t="n"/>
      <c r="AR744" s="118" t="n"/>
      <c r="AS744" s="118" t="n"/>
      <c r="AT744" s="118" t="n"/>
      <c r="AU744" s="118" t="n"/>
      <c r="AV744" s="118" t="n"/>
      <c r="AW744" s="118" t="n"/>
      <c r="AX744" s="118" t="n"/>
      <c r="AY744" s="118" t="n"/>
      <c r="AZ744" s="118" t="n"/>
      <c r="BA744" s="118" t="n"/>
      <c r="BB744" s="118" t="n"/>
      <c r="BC744" s="118" t="n"/>
      <c r="BD744" s="118" t="n"/>
      <c r="BE744" s="118" t="n"/>
      <c r="BF744" s="118" t="n"/>
      <c r="BG744" s="118" t="n"/>
      <c r="BH744" s="118" t="n"/>
      <c r="BI744" s="118" t="n"/>
      <c r="BJ744" s="118" t="n"/>
      <c r="BK744" s="118" t="n"/>
      <c r="BL744" s="118" t="n"/>
      <c r="BM744" s="118" t="n"/>
      <c r="BN744" s="118" t="n"/>
      <c r="BO744" s="118" t="n"/>
      <c r="BP744" s="118" t="n"/>
      <c r="BQ744" s="118" t="n"/>
      <c r="BR744" s="118" t="n"/>
      <c r="BS744" s="118" t="n"/>
      <c r="BT744" s="118">
        <f>COUNTIF(B744:BS744,1)</f>
        <v/>
      </c>
      <c r="BV744" s="76">
        <f>TRIM(RIGHT(A744, LEN(A744) - FIND("@", SUBSTITUTE(A744, " ", "@", LEN(A744)-LEN(SUBSTITUTE(A744," ",""))))))</f>
        <v/>
      </c>
      <c r="BW744" s="76">
        <f>TRIM(LEFT(A744,FIND(" ",A744&amp;" ")-1))</f>
        <v/>
      </c>
      <c r="BX744">
        <f>+IF(BV744=BV743,"Same","Diff")</f>
        <v/>
      </c>
      <c r="BY744">
        <f>IF(BX744="Same",IF(BW744=BW743,"same","Diff"))</f>
        <v/>
      </c>
    </row>
    <row r="745" ht="17" customHeight="1">
      <c r="A745" s="59" t="inlineStr">
        <is>
          <t>Ray Lintott</t>
        </is>
      </c>
      <c r="B745" s="117" t="n"/>
      <c r="C745" s="117" t="n"/>
      <c r="D745" s="117" t="n"/>
      <c r="E745" s="117" t="n"/>
      <c r="F745" s="117" t="n"/>
      <c r="G745" s="117" t="n"/>
      <c r="H745" s="117" t="n"/>
      <c r="I745" s="117" t="n"/>
      <c r="J745" s="118" t="n"/>
      <c r="K745" s="118" t="n"/>
      <c r="L745" s="118" t="n"/>
      <c r="M745" s="118" t="n"/>
      <c r="N745" s="118" t="n">
        <v>1</v>
      </c>
      <c r="O745" s="118" t="n">
        <v>1</v>
      </c>
      <c r="P745" s="118" t="n"/>
      <c r="Q745" s="118" t="n"/>
      <c r="R745" s="118" t="n"/>
      <c r="S745" s="118" t="n"/>
      <c r="T745" s="118" t="n"/>
      <c r="U745" s="118" t="n"/>
      <c r="V745" s="118" t="n"/>
      <c r="W745" s="118" t="n"/>
      <c r="X745" s="118" t="n"/>
      <c r="Y745" s="118" t="n"/>
      <c r="Z745" s="118" t="n"/>
      <c r="AA745" s="118" t="n"/>
      <c r="AB745" s="118" t="n"/>
      <c r="AC745" s="118" t="n"/>
      <c r="AD745" s="118" t="n">
        <v>1</v>
      </c>
      <c r="AE745" s="118" t="n">
        <v>1</v>
      </c>
      <c r="AF745" s="118" t="n">
        <v>1</v>
      </c>
      <c r="AG745" s="118" t="n">
        <v>1</v>
      </c>
      <c r="AH745" s="118" t="n"/>
      <c r="AI745" s="118" t="n"/>
      <c r="AJ745" s="118" t="n"/>
      <c r="AK745" s="118" t="n"/>
      <c r="AL745" s="118" t="n"/>
      <c r="AM745" s="118" t="n"/>
      <c r="AN745" s="118" t="n"/>
      <c r="AO745" s="118" t="n"/>
      <c r="AP745" s="118" t="n"/>
      <c r="AQ745" s="118" t="n"/>
      <c r="AR745" s="118" t="n"/>
      <c r="AS745" s="118" t="n"/>
      <c r="AT745" s="118" t="n"/>
      <c r="AU745" s="118" t="n"/>
      <c r="AV745" s="118" t="n"/>
      <c r="AW745" s="118" t="n"/>
      <c r="AX745" s="118" t="n"/>
      <c r="AY745" s="118" t="n"/>
      <c r="AZ745" s="118" t="n"/>
      <c r="BA745" s="118" t="n"/>
      <c r="BB745" s="118" t="n"/>
      <c r="BC745" s="118" t="n"/>
      <c r="BD745" s="118" t="n"/>
      <c r="BE745" s="118" t="n"/>
      <c r="BF745" s="118" t="n"/>
      <c r="BG745" s="118" t="n"/>
      <c r="BH745" s="118" t="n"/>
      <c r="BI745" s="118" t="n"/>
      <c r="BJ745" s="118" t="n"/>
      <c r="BK745" s="118" t="n"/>
      <c r="BL745" s="118" t="n"/>
      <c r="BM745" s="118" t="n"/>
      <c r="BN745" s="118" t="n"/>
      <c r="BO745" s="118" t="n"/>
      <c r="BP745" s="118" t="n"/>
      <c r="BQ745" s="118" t="n"/>
      <c r="BR745" s="118" t="n"/>
      <c r="BS745" s="118" t="n"/>
      <c r="BT745" s="118">
        <f>COUNTIF(B745:BS745,1)</f>
        <v/>
      </c>
      <c r="BV745" s="76">
        <f>TRIM(RIGHT(A745, LEN(A745) - FIND("@", SUBSTITUTE(A745, " ", "@", LEN(A745)-LEN(SUBSTITUTE(A745," ",""))))))</f>
        <v/>
      </c>
      <c r="BW745" s="76">
        <f>TRIM(LEFT(A745,FIND(" ",A745&amp;" ")-1))</f>
        <v/>
      </c>
      <c r="BX745">
        <f>+IF(BV745=BV744,"Same","Diff")</f>
        <v/>
      </c>
      <c r="BY745">
        <f>IF(BX745="Same",IF(BW745=BW744,"same","Diff"))</f>
        <v/>
      </c>
    </row>
    <row r="746" ht="17" customHeight="1">
      <c r="A746" s="60" t="inlineStr">
        <is>
          <t>Gerry Lister</t>
        </is>
      </c>
      <c r="B746" s="119" t="n"/>
      <c r="C746" s="119" t="n"/>
      <c r="D746" s="119" t="n"/>
      <c r="E746" s="119" t="n"/>
      <c r="F746" s="119" t="n"/>
      <c r="G746" s="119" t="n"/>
      <c r="H746" s="119" t="n">
        <v>1</v>
      </c>
      <c r="I746" s="119" t="n">
        <v>1</v>
      </c>
      <c r="J746" s="118" t="n"/>
      <c r="K746" s="118" t="n">
        <v>1</v>
      </c>
      <c r="L746" s="118" t="n">
        <v>1</v>
      </c>
      <c r="M746" s="118" t="n">
        <v>1</v>
      </c>
      <c r="N746" s="118" t="n">
        <v>1</v>
      </c>
      <c r="O746" s="118" t="n"/>
      <c r="P746" s="118" t="n"/>
      <c r="Q746" s="118" t="n"/>
      <c r="R746" s="118" t="n"/>
      <c r="S746" s="118" t="n"/>
      <c r="T746" s="118" t="n"/>
      <c r="U746" s="118" t="n"/>
      <c r="V746" s="118" t="n"/>
      <c r="W746" s="118" t="n"/>
      <c r="X746" s="118" t="n"/>
      <c r="Y746" s="118" t="n"/>
      <c r="Z746" s="118" t="n"/>
      <c r="AA746" s="118" t="n"/>
      <c r="AB746" s="118" t="n"/>
      <c r="AC746" s="118" t="n"/>
      <c r="AD746" s="118" t="n"/>
      <c r="AE746" s="118" t="n"/>
      <c r="AF746" s="118" t="n"/>
      <c r="AG746" s="118" t="n"/>
      <c r="AH746" s="118" t="n"/>
      <c r="AI746" s="118" t="n"/>
      <c r="AJ746" s="118" t="n"/>
      <c r="AK746" s="118" t="n"/>
      <c r="AL746" s="118" t="n"/>
      <c r="AM746" s="118" t="n"/>
      <c r="AN746" s="118" t="n"/>
      <c r="AO746" s="118" t="n"/>
      <c r="AP746" s="118" t="n"/>
      <c r="AQ746" s="118" t="n"/>
      <c r="AR746" s="118" t="n"/>
      <c r="AS746" s="118" t="n"/>
      <c r="AT746" s="118" t="n"/>
      <c r="AU746" s="118" t="n"/>
      <c r="AV746" s="118" t="n"/>
      <c r="AW746" s="118" t="n"/>
      <c r="AX746" s="118" t="n"/>
      <c r="AY746" s="118" t="n"/>
      <c r="AZ746" s="118" t="n"/>
      <c r="BA746" s="118" t="n"/>
      <c r="BB746" s="118" t="n"/>
      <c r="BC746" s="118" t="n"/>
      <c r="BD746" s="118" t="n"/>
      <c r="BE746" s="118" t="n"/>
      <c r="BF746" s="118" t="n"/>
      <c r="BG746" s="118" t="n"/>
      <c r="BH746" s="118" t="n"/>
      <c r="BI746" s="118" t="n"/>
      <c r="BJ746" s="118" t="n"/>
      <c r="BK746" s="118" t="n"/>
      <c r="BL746" s="118" t="n"/>
      <c r="BM746" s="118" t="n"/>
      <c r="BN746" s="118" t="n"/>
      <c r="BO746" s="118" t="n"/>
      <c r="BP746" s="118" t="n"/>
      <c r="BQ746" s="118" t="n"/>
      <c r="BR746" s="118" t="n"/>
      <c r="BS746" s="118" t="n"/>
      <c r="BT746" s="118">
        <f>COUNTIF(B746:BS746,1)</f>
        <v/>
      </c>
      <c r="BV746" s="76">
        <f>TRIM(RIGHT(A746, LEN(A746) - FIND("@", SUBSTITUTE(A746, " ", "@", LEN(A746)-LEN(SUBSTITUTE(A746," ",""))))))</f>
        <v/>
      </c>
      <c r="BW746" s="76">
        <f>TRIM(LEFT(A746,FIND(" ",A746&amp;" ")-1))</f>
        <v/>
      </c>
      <c r="BX746">
        <f>+IF(BV746=BV745,"Same","Diff")</f>
        <v/>
      </c>
      <c r="BY746">
        <f>IF(BX746="Same",IF(BW746=BW745,"same","Diff"))</f>
        <v/>
      </c>
    </row>
    <row r="747" ht="17" customHeight="1">
      <c r="A747" s="59" t="inlineStr">
        <is>
          <t>Lindsay Little</t>
        </is>
      </c>
      <c r="B747" s="117" t="n"/>
      <c r="C747" s="117" t="n"/>
      <c r="D747" s="117" t="n"/>
      <c r="E747" s="117" t="n">
        <v>1</v>
      </c>
      <c r="F747" s="117" t="n"/>
      <c r="G747" s="117" t="n">
        <v>1</v>
      </c>
      <c r="H747" s="117" t="n"/>
      <c r="I747" s="117" t="n">
        <v>1</v>
      </c>
      <c r="J747" s="118" t="n"/>
      <c r="K747" s="118" t="n"/>
      <c r="L747" s="130" t="n">
        <v>1</v>
      </c>
      <c r="M747" s="118" t="n"/>
      <c r="N747" s="118" t="n"/>
      <c r="O747" s="118" t="n"/>
      <c r="P747" s="118" t="n"/>
      <c r="Q747" s="118" t="n"/>
      <c r="R747" s="118" t="n"/>
      <c r="S747" s="118" t="n"/>
      <c r="T747" s="118" t="n"/>
      <c r="U747" s="118" t="n"/>
      <c r="V747" s="118" t="n"/>
      <c r="W747" s="118" t="n"/>
      <c r="X747" s="118" t="n"/>
      <c r="Y747" s="118" t="n"/>
      <c r="Z747" s="118" t="n"/>
      <c r="AA747" s="118" t="n"/>
      <c r="AB747" s="118" t="n"/>
      <c r="AC747" s="118" t="n"/>
      <c r="AD747" s="118" t="n"/>
      <c r="AE747" s="118" t="n"/>
      <c r="AF747" s="118" t="n"/>
      <c r="AG747" s="118" t="n"/>
      <c r="AH747" s="118" t="n"/>
      <c r="AI747" s="118" t="n"/>
      <c r="AJ747" s="118" t="n"/>
      <c r="AK747" s="118" t="n"/>
      <c r="AL747" s="118" t="n"/>
      <c r="AM747" s="118" t="n"/>
      <c r="AN747" s="118" t="n"/>
      <c r="AO747" s="118" t="n"/>
      <c r="AP747" s="118" t="n"/>
      <c r="AQ747" s="118" t="n"/>
      <c r="AR747" s="118" t="n"/>
      <c r="AS747" s="118" t="n"/>
      <c r="AT747" s="118" t="n"/>
      <c r="AU747" s="118" t="n"/>
      <c r="AV747" s="118" t="n"/>
      <c r="AW747" s="118" t="n"/>
      <c r="AX747" s="118" t="n"/>
      <c r="AY747" s="118" t="n"/>
      <c r="AZ747" s="118" t="n"/>
      <c r="BA747" s="118" t="n"/>
      <c r="BB747" s="118" t="n"/>
      <c r="BC747" s="118" t="n"/>
      <c r="BD747" s="118" t="n"/>
      <c r="BE747" s="118" t="n"/>
      <c r="BF747" s="118" t="n"/>
      <c r="BG747" s="118" t="n"/>
      <c r="BH747" s="118" t="n"/>
      <c r="BI747" s="118" t="n"/>
      <c r="BJ747" s="118" t="n"/>
      <c r="BK747" s="118" t="n"/>
      <c r="BL747" s="118" t="n"/>
      <c r="BM747" s="118" t="n"/>
      <c r="BN747" s="118" t="n"/>
      <c r="BO747" s="118" t="n"/>
      <c r="BP747" s="118" t="n"/>
      <c r="BQ747" s="118" t="n"/>
      <c r="BR747" s="118" t="n"/>
      <c r="BS747" s="118" t="n"/>
      <c r="BT747" s="118">
        <f>COUNTIF(B747:BS747,1)</f>
        <v/>
      </c>
      <c r="BV747" s="76">
        <f>TRIM(RIGHT(A747, LEN(A747) - FIND("@", SUBSTITUTE(A747, " ", "@", LEN(A747)-LEN(SUBSTITUTE(A747," ",""))))))</f>
        <v/>
      </c>
      <c r="BW747" s="76">
        <f>TRIM(LEFT(A747,FIND(" ",A747&amp;" ")-1))</f>
        <v/>
      </c>
      <c r="BX747">
        <f>+IF(BV747=BV746,"Same","Diff")</f>
        <v/>
      </c>
      <c r="BY747">
        <f>IF(BX747="Same",IF(BW747=BW746,"same","Diff"))</f>
        <v/>
      </c>
    </row>
    <row r="748" ht="17" customHeight="1">
      <c r="A748" s="60" t="inlineStr">
        <is>
          <t>Andrew Lloyd</t>
        </is>
      </c>
      <c r="B748" s="119" t="n"/>
      <c r="C748" s="119" t="n"/>
      <c r="D748" s="119" t="n"/>
      <c r="E748" s="119" t="n"/>
      <c r="F748" s="119" t="n"/>
      <c r="G748" s="119" t="n"/>
      <c r="H748" s="119" t="n"/>
      <c r="I748" s="119" t="n"/>
      <c r="J748" s="118" t="n"/>
      <c r="K748" s="118" t="n"/>
      <c r="L748" s="118" t="n"/>
      <c r="M748" s="118" t="n"/>
      <c r="N748" s="118" t="n"/>
      <c r="O748" s="118" t="n"/>
      <c r="P748" s="118" t="n"/>
      <c r="Q748" s="118" t="n"/>
      <c r="R748" s="118" t="n"/>
      <c r="S748" s="118" t="n"/>
      <c r="T748" s="118" t="n"/>
      <c r="U748" s="118" t="n"/>
      <c r="V748" s="118" t="n"/>
      <c r="W748" s="118" t="n"/>
      <c r="X748" s="118" t="n"/>
      <c r="Y748" s="118" t="n"/>
      <c r="Z748" s="118" t="n"/>
      <c r="AA748" s="118" t="n"/>
      <c r="AB748" s="118" t="n"/>
      <c r="AC748" s="118" t="n"/>
      <c r="AD748" s="118" t="n"/>
      <c r="AE748" s="118" t="n"/>
      <c r="AF748" s="118" t="n"/>
      <c r="AG748" s="118" t="n"/>
      <c r="AH748" s="118" t="n"/>
      <c r="AI748" s="118" t="n"/>
      <c r="AJ748" s="118" t="n"/>
      <c r="AK748" s="118" t="n"/>
      <c r="AL748" s="118" t="n"/>
      <c r="AM748" s="118" t="n"/>
      <c r="AN748" s="118" t="n"/>
      <c r="AO748" s="118" t="n">
        <v>1</v>
      </c>
      <c r="AP748" s="118" t="n"/>
      <c r="AQ748" s="118" t="n"/>
      <c r="AR748" s="118" t="n"/>
      <c r="AS748" s="118" t="n"/>
      <c r="AT748" s="118" t="n"/>
      <c r="AU748" s="118" t="n"/>
      <c r="AV748" s="118" t="n"/>
      <c r="AW748" s="118" t="n"/>
      <c r="AX748" s="118" t="n"/>
      <c r="AY748" s="118" t="n"/>
      <c r="AZ748" s="118" t="n"/>
      <c r="BA748" s="118" t="n"/>
      <c r="BB748" s="118" t="n"/>
      <c r="BC748" s="118" t="n"/>
      <c r="BD748" s="118" t="n"/>
      <c r="BE748" s="118" t="n"/>
      <c r="BF748" s="118" t="n"/>
      <c r="BG748" s="118" t="n"/>
      <c r="BH748" s="118" t="n"/>
      <c r="BI748" s="118" t="n"/>
      <c r="BJ748" s="118" t="n"/>
      <c r="BK748" s="118" t="n"/>
      <c r="BL748" s="118" t="n"/>
      <c r="BM748" s="118" t="n"/>
      <c r="BN748" s="118" t="n"/>
      <c r="BO748" s="118" t="n"/>
      <c r="BP748" s="118" t="n"/>
      <c r="BQ748" s="118" t="n"/>
      <c r="BR748" s="118" t="n"/>
      <c r="BS748" s="118" t="n"/>
      <c r="BT748" s="118">
        <f>COUNTIF(B748:BS748,1)</f>
        <v/>
      </c>
      <c r="BV748" s="76">
        <f>TRIM(RIGHT(A748, LEN(A748) - FIND("@", SUBSTITUTE(A748, " ", "@", LEN(A748)-LEN(SUBSTITUTE(A748," ",""))))))</f>
        <v/>
      </c>
      <c r="BW748" s="76">
        <f>TRIM(LEFT(A748,FIND(" ",A748&amp;" ")-1))</f>
        <v/>
      </c>
      <c r="BX748">
        <f>+IF(BV748=BV747,"Same","Diff")</f>
        <v/>
      </c>
      <c r="BY748">
        <f>IF(BX748="Same",IF(BW748=BW747,"same","Diff"))</f>
        <v/>
      </c>
    </row>
    <row r="749" ht="17" customHeight="1">
      <c r="A749" s="61" t="inlineStr">
        <is>
          <t>Tony Longhurst</t>
        </is>
      </c>
      <c r="B749" s="120" t="n"/>
      <c r="C749" s="120" t="n"/>
      <c r="D749" s="120" t="n"/>
      <c r="E749" s="120" t="n"/>
      <c r="F749" s="120" t="n"/>
      <c r="G749" s="120" t="n"/>
      <c r="H749" s="120" t="n"/>
      <c r="I749" s="120" t="n"/>
      <c r="J749" s="118" t="n"/>
      <c r="K749" s="118" t="n"/>
      <c r="L749" s="118" t="n"/>
      <c r="M749" s="118" t="n"/>
      <c r="N749" s="118" t="n"/>
      <c r="O749" s="118" t="n"/>
      <c r="P749" s="118" t="n"/>
      <c r="Q749" s="118" t="n"/>
      <c r="R749" s="118" t="n"/>
      <c r="S749" s="118" t="n"/>
      <c r="T749" s="118" t="n"/>
      <c r="U749" s="118" t="n"/>
      <c r="V749" s="118" t="n"/>
      <c r="W749" s="118" t="n"/>
      <c r="X749" s="118" t="n"/>
      <c r="Y749" s="118" t="n">
        <v>1</v>
      </c>
      <c r="Z749" s="118" t="n">
        <v>1</v>
      </c>
      <c r="AA749" s="118" t="n">
        <v>1</v>
      </c>
      <c r="AB749" s="118" t="n">
        <v>1</v>
      </c>
      <c r="AC749" s="118" t="n">
        <v>1</v>
      </c>
      <c r="AD749" s="118" t="n">
        <v>1</v>
      </c>
      <c r="AE749" s="118" t="n">
        <v>1</v>
      </c>
      <c r="AF749" s="118" t="n">
        <v>1</v>
      </c>
      <c r="AG749" s="118" t="n">
        <v>1</v>
      </c>
      <c r="AH749" s="118" t="n">
        <v>1</v>
      </c>
      <c r="AI749" s="118" t="n">
        <v>1</v>
      </c>
      <c r="AJ749" s="118" t="n">
        <v>1</v>
      </c>
      <c r="AK749" s="118" t="n">
        <v>1</v>
      </c>
      <c r="AL749" s="118" t="n">
        <v>1</v>
      </c>
      <c r="AM749" s="118" t="n">
        <v>1</v>
      </c>
      <c r="AN749" s="118" t="n"/>
      <c r="AO749" s="118" t="n">
        <v>1</v>
      </c>
      <c r="AP749" s="118" t="n"/>
      <c r="AQ749" s="118" t="n">
        <v>1</v>
      </c>
      <c r="AR749" s="118" t="n"/>
      <c r="AS749" s="118" t="n">
        <v>1</v>
      </c>
      <c r="AT749" s="118" t="n">
        <v>1</v>
      </c>
      <c r="AU749" s="118" t="n">
        <v>1</v>
      </c>
      <c r="AV749" s="118" t="n">
        <v>1</v>
      </c>
      <c r="AW749" s="118" t="n">
        <v>1</v>
      </c>
      <c r="AX749" s="118" t="n">
        <v>1</v>
      </c>
      <c r="AY749" s="118" t="n">
        <v>1</v>
      </c>
      <c r="AZ749" s="118" t="n"/>
      <c r="BA749" s="118" t="n"/>
      <c r="BB749" s="118" t="n"/>
      <c r="BC749" s="118" t="n"/>
      <c r="BD749" s="118" t="n"/>
      <c r="BE749" s="118" t="n"/>
      <c r="BF749" s="118" t="n"/>
      <c r="BG749" s="118" t="n"/>
      <c r="BH749" s="118" t="n"/>
      <c r="BI749" s="118" t="n"/>
      <c r="BJ749" s="118" t="n"/>
      <c r="BK749" s="118" t="n"/>
      <c r="BL749" s="118" t="n"/>
      <c r="BM749" s="118" t="n"/>
      <c r="BN749" s="118" t="n"/>
      <c r="BO749" s="118" t="n"/>
      <c r="BP749" s="118" t="n"/>
      <c r="BQ749" s="118" t="n"/>
      <c r="BR749" s="118" t="n"/>
      <c r="BS749" s="118" t="n"/>
      <c r="BT749" s="118">
        <f>COUNTIF(B749:BS749,1)</f>
        <v/>
      </c>
      <c r="BV749" s="76">
        <f>TRIM(RIGHT(A749, LEN(A749) - FIND("@", SUBSTITUTE(A749, " ", "@", LEN(A749)-LEN(SUBSTITUTE(A749," ",""))))))</f>
        <v/>
      </c>
      <c r="BW749" s="76">
        <f>TRIM(LEFT(A749,FIND(" ",A749&amp;" ")-1))</f>
        <v/>
      </c>
      <c r="BX749">
        <f>+IF(BV749=#REF!,"Same","Diff")</f>
        <v/>
      </c>
      <c r="BY749">
        <f>IF(BX749="Same",IF(BW749=#REF!,"same","Diff"))</f>
        <v/>
      </c>
    </row>
    <row r="750" ht="17" customHeight="1">
      <c r="A750" s="59" t="inlineStr">
        <is>
          <t>John Lord</t>
        </is>
      </c>
      <c r="B750" s="117" t="n"/>
      <c r="C750" s="117" t="n"/>
      <c r="D750" s="117" t="n"/>
      <c r="E750" s="117" t="n"/>
      <c r="F750" s="117" t="n"/>
      <c r="G750" s="117" t="n"/>
      <c r="H750" s="117" t="n"/>
      <c r="I750" s="117" t="n"/>
      <c r="J750" s="118" t="n"/>
      <c r="K750" s="118" t="n"/>
      <c r="L750" s="118" t="n"/>
      <c r="M750" s="118" t="n"/>
      <c r="N750" s="118" t="n"/>
      <c r="O750" s="118" t="n">
        <v>1</v>
      </c>
      <c r="P750" s="118" t="n">
        <v>1</v>
      </c>
      <c r="Q750" s="118" t="n">
        <v>1</v>
      </c>
      <c r="R750" s="118" t="n"/>
      <c r="S750" s="118" t="n"/>
      <c r="T750" s="118" t="n"/>
      <c r="U750" s="118" t="n"/>
      <c r="V750" s="118" t="n"/>
      <c r="W750" s="118" t="n"/>
      <c r="X750" s="118" t="n"/>
      <c r="Y750" s="118" t="n"/>
      <c r="Z750" s="118" t="n"/>
      <c r="AA750" s="118" t="n"/>
      <c r="AB750" s="118" t="n"/>
      <c r="AC750" s="118" t="n"/>
      <c r="AD750" s="118" t="n"/>
      <c r="AE750" s="118" t="n"/>
      <c r="AF750" s="118" t="n"/>
      <c r="AG750" s="118" t="n"/>
      <c r="AH750" s="118" t="n"/>
      <c r="AI750" s="118" t="n"/>
      <c r="AJ750" s="118" t="n"/>
      <c r="AK750" s="118" t="n"/>
      <c r="AL750" s="118" t="n"/>
      <c r="AM750" s="118" t="n"/>
      <c r="AN750" s="118" t="n"/>
      <c r="AO750" s="118" t="n"/>
      <c r="AP750" s="118" t="n"/>
      <c r="AQ750" s="118" t="n"/>
      <c r="AR750" s="118" t="n"/>
      <c r="AS750" s="118" t="n"/>
      <c r="AT750" s="118" t="n"/>
      <c r="AU750" s="118" t="n"/>
      <c r="AV750" s="118" t="n"/>
      <c r="AW750" s="118" t="n"/>
      <c r="AX750" s="118" t="n"/>
      <c r="AY750" s="118" t="n"/>
      <c r="AZ750" s="118" t="n"/>
      <c r="BA750" s="118" t="n"/>
      <c r="BB750" s="118" t="n"/>
      <c r="BC750" s="118" t="n"/>
      <c r="BD750" s="118" t="n"/>
      <c r="BE750" s="118" t="n"/>
      <c r="BF750" s="118" t="n"/>
      <c r="BG750" s="118" t="n"/>
      <c r="BH750" s="118" t="n"/>
      <c r="BI750" s="118" t="n"/>
      <c r="BJ750" s="118" t="n"/>
      <c r="BK750" s="118" t="n"/>
      <c r="BL750" s="118" t="n"/>
      <c r="BM750" s="118" t="n"/>
      <c r="BN750" s="118" t="n"/>
      <c r="BO750" s="118" t="n"/>
      <c r="BP750" s="118" t="n"/>
      <c r="BQ750" s="118" t="n"/>
      <c r="BR750" s="118" t="n"/>
      <c r="BS750" s="118" t="n"/>
      <c r="BT750" s="118">
        <f>COUNTIF(B750:BS750,1)</f>
        <v/>
      </c>
      <c r="BV750" s="76">
        <f>TRIM(RIGHT(A750, LEN(A750) - FIND("@", SUBSTITUTE(A750, " ", "@", LEN(A750)-LEN(SUBSTITUTE(A750," ",""))))))</f>
        <v/>
      </c>
      <c r="BW750" s="76">
        <f>TRIM(LEFT(A750,FIND(" ",A750&amp;" ")-1))</f>
        <v/>
      </c>
      <c r="BX750">
        <f>+IF(BV750=BV749,"Same","Diff")</f>
        <v/>
      </c>
      <c r="BY750">
        <f>IF(BX750="Same",IF(BW750=BW749,"same","Diff"))</f>
        <v/>
      </c>
    </row>
    <row r="751" ht="17" customHeight="1">
      <c r="A751" s="60" t="inlineStr">
        <is>
          <t>Graham Lorimer</t>
        </is>
      </c>
      <c r="B751" s="119" t="n"/>
      <c r="C751" s="119" t="n"/>
      <c r="D751" s="119" t="n"/>
      <c r="E751" s="119" t="n"/>
      <c r="F751" s="119" t="n"/>
      <c r="G751" s="119" t="n"/>
      <c r="H751" s="119" t="n"/>
      <c r="I751" s="119" t="n"/>
      <c r="J751" s="118" t="n"/>
      <c r="K751" s="118" t="n"/>
      <c r="L751" s="118" t="n"/>
      <c r="M751" s="118" t="n"/>
      <c r="N751" s="118" t="n"/>
      <c r="O751" s="118" t="n"/>
      <c r="P751" s="118" t="n"/>
      <c r="Q751" s="118" t="n"/>
      <c r="R751" s="118" t="n"/>
      <c r="S751" s="118" t="n"/>
      <c r="T751" s="118" t="n"/>
      <c r="U751" s="118" t="n"/>
      <c r="V751" s="118" t="n"/>
      <c r="W751" s="118" t="n"/>
      <c r="X751" s="118" t="n"/>
      <c r="Y751" s="118" t="n"/>
      <c r="Z751" s="118" t="n"/>
      <c r="AA751" s="118" t="n"/>
      <c r="AB751" s="118" t="n">
        <v>1</v>
      </c>
      <c r="AC751" s="118" t="n"/>
      <c r="AD751" s="118" t="n"/>
      <c r="AE751" s="118" t="n">
        <v>1</v>
      </c>
      <c r="AF751" s="118" t="n"/>
      <c r="AG751" s="118" t="n"/>
      <c r="AH751" s="118" t="n"/>
      <c r="AI751" s="118" t="n"/>
      <c r="AJ751" s="118" t="n"/>
      <c r="AK751" s="118" t="n"/>
      <c r="AL751" s="118" t="n"/>
      <c r="AM751" s="118" t="n"/>
      <c r="AN751" s="118" t="n"/>
      <c r="AO751" s="118" t="n"/>
      <c r="AP751" s="118" t="n"/>
      <c r="AQ751" s="118" t="n"/>
      <c r="AR751" s="118" t="n"/>
      <c r="AS751" s="118" t="n"/>
      <c r="AT751" s="118" t="n"/>
      <c r="AU751" s="118" t="n"/>
      <c r="AV751" s="118" t="n"/>
      <c r="AW751" s="118" t="n"/>
      <c r="AX751" s="118" t="n"/>
      <c r="AY751" s="118" t="n"/>
      <c r="AZ751" s="118" t="n"/>
      <c r="BA751" s="118" t="n"/>
      <c r="BB751" s="118" t="n"/>
      <c r="BC751" s="118" t="n"/>
      <c r="BD751" s="118" t="n"/>
      <c r="BE751" s="118" t="n"/>
      <c r="BF751" s="118" t="n"/>
      <c r="BG751" s="118" t="n"/>
      <c r="BH751" s="118" t="n"/>
      <c r="BI751" s="118" t="n"/>
      <c r="BJ751" s="118" t="n"/>
      <c r="BK751" s="118" t="n"/>
      <c r="BL751" s="118" t="n"/>
      <c r="BM751" s="118" t="n"/>
      <c r="BN751" s="118" t="n"/>
      <c r="BO751" s="118" t="n"/>
      <c r="BP751" s="118" t="n"/>
      <c r="BQ751" s="118" t="n"/>
      <c r="BR751" s="118" t="n"/>
      <c r="BS751" s="118" t="n"/>
      <c r="BT751" s="118">
        <f>COUNTIF(B751:BS751,1)</f>
        <v/>
      </c>
      <c r="BV751" s="76">
        <f>TRIM(RIGHT(A751, LEN(A751) - FIND("@", SUBSTITUTE(A751, " ", "@", LEN(A751)-LEN(SUBSTITUTE(A751," ",""))))))</f>
        <v/>
      </c>
      <c r="BW751" s="76">
        <f>TRIM(LEFT(A751,FIND(" ",A751&amp;" ")-1))</f>
        <v/>
      </c>
      <c r="BX751">
        <f>+IF(BV751=BV750,"Same","Diff")</f>
        <v/>
      </c>
      <c r="BY751">
        <f>IF(BX751="Same",IF(BW751=BW750,"same","Diff"))</f>
        <v/>
      </c>
    </row>
    <row r="752" ht="17" customHeight="1">
      <c r="A752" s="59" t="inlineStr">
        <is>
          <t>Kevin Lott</t>
        </is>
      </c>
      <c r="B752" s="117" t="n">
        <v>1</v>
      </c>
      <c r="C752" s="117" t="n">
        <v>1</v>
      </c>
      <c r="D752" s="117" t="n">
        <v>1</v>
      </c>
      <c r="E752" s="117" t="n"/>
      <c r="F752" s="117" t="n"/>
      <c r="G752" s="117" t="n"/>
      <c r="H752" s="117" t="n"/>
      <c r="I752" s="117" t="n"/>
      <c r="J752" s="118" t="n"/>
      <c r="K752" s="118" t="n"/>
      <c r="L752" s="118" t="n"/>
      <c r="M752" s="118" t="n"/>
      <c r="N752" s="118" t="n"/>
      <c r="O752" s="118" t="n"/>
      <c r="P752" s="118" t="n"/>
      <c r="Q752" s="118" t="n"/>
      <c r="R752" s="118" t="n"/>
      <c r="S752" s="118" t="n"/>
      <c r="T752" s="118" t="n"/>
      <c r="U752" s="118" t="n"/>
      <c r="V752" s="118" t="n"/>
      <c r="W752" s="118" t="n"/>
      <c r="X752" s="118" t="n"/>
      <c r="Y752" s="118" t="n"/>
      <c r="Z752" s="118" t="n"/>
      <c r="AA752" s="118" t="n"/>
      <c r="AB752" s="118" t="n"/>
      <c r="AC752" s="118" t="n"/>
      <c r="AD752" s="118" t="n"/>
      <c r="AE752" s="118" t="n"/>
      <c r="AF752" s="118" t="n"/>
      <c r="AG752" s="118" t="n"/>
      <c r="AH752" s="118" t="n"/>
      <c r="AI752" s="118" t="n"/>
      <c r="AJ752" s="118" t="n"/>
      <c r="AK752" s="118" t="n"/>
      <c r="AL752" s="118" t="n"/>
      <c r="AM752" s="118" t="n"/>
      <c r="AN752" s="118" t="n"/>
      <c r="AO752" s="118" t="n"/>
      <c r="AP752" s="118" t="n"/>
      <c r="AQ752" s="118" t="n"/>
      <c r="AR752" s="118" t="n"/>
      <c r="AS752" s="118" t="n"/>
      <c r="AT752" s="118" t="n"/>
      <c r="AU752" s="118" t="n"/>
      <c r="AV752" s="118" t="n"/>
      <c r="AW752" s="118" t="n"/>
      <c r="AX752" s="118" t="n"/>
      <c r="AY752" s="118" t="n"/>
      <c r="AZ752" s="118" t="n"/>
      <c r="BA752" s="118" t="n"/>
      <c r="BB752" s="118" t="n"/>
      <c r="BC752" s="118" t="n"/>
      <c r="BD752" s="118" t="n"/>
      <c r="BE752" s="118" t="n"/>
      <c r="BF752" s="118" t="n"/>
      <c r="BG752" s="118" t="n"/>
      <c r="BH752" s="118" t="n"/>
      <c r="BI752" s="118" t="n"/>
      <c r="BJ752" s="118" t="n"/>
      <c r="BK752" s="118" t="n"/>
      <c r="BL752" s="118" t="n"/>
      <c r="BM752" s="118" t="n"/>
      <c r="BN752" s="118" t="n"/>
      <c r="BO752" s="118" t="n"/>
      <c r="BP752" s="118" t="n"/>
      <c r="BQ752" s="118" t="n"/>
      <c r="BR752" s="118" t="n"/>
      <c r="BS752" s="118" t="n"/>
      <c r="BT752" s="118">
        <f>COUNTIF(B752:BS752,1)</f>
        <v/>
      </c>
      <c r="BV752" s="76">
        <f>TRIM(RIGHT(A752, LEN(A752) - FIND("@", SUBSTITUTE(A752, " ", "@", LEN(A752)-LEN(SUBSTITUTE(A752," ",""))))))</f>
        <v/>
      </c>
      <c r="BW752" s="76">
        <f>TRIM(LEFT(A752,FIND(" ",A752&amp;" ")-1))</f>
        <v/>
      </c>
      <c r="BX752">
        <f>+IF(BV752=BV751,"Same","Diff")</f>
        <v/>
      </c>
      <c r="BY752">
        <f>IF(BX752="Same",IF(BW752=BW751,"same","Diff"))</f>
        <v/>
      </c>
    </row>
    <row r="753" ht="17" customHeight="1">
      <c r="A753" s="59" t="inlineStr">
        <is>
          <t>Nick Louis</t>
        </is>
      </c>
      <c r="B753" s="117" t="n"/>
      <c r="C753" s="117" t="n"/>
      <c r="D753" s="117" t="n"/>
      <c r="E753" s="117" t="n"/>
      <c r="F753" s="117" t="n"/>
      <c r="G753" s="117" t="n"/>
      <c r="H753" s="117" t="n"/>
      <c r="I753" s="117" t="n"/>
      <c r="J753" s="118" t="n"/>
      <c r="K753" s="118" t="n"/>
      <c r="L753" s="118" t="n"/>
      <c r="M753" s="118" t="n"/>
      <c r="N753" s="118" t="n"/>
      <c r="O753" s="118" t="n"/>
      <c r="P753" s="118" t="n">
        <v>1</v>
      </c>
      <c r="Q753" s="118" t="n">
        <v>1</v>
      </c>
      <c r="R753" s="118" t="n">
        <v>1</v>
      </c>
      <c r="S753" s="118" t="n">
        <v>1</v>
      </c>
      <c r="T753" s="118" t="n">
        <v>1</v>
      </c>
      <c r="U753" s="118" t="n"/>
      <c r="V753" s="118" t="n"/>
      <c r="W753" s="118" t="n"/>
      <c r="X753" s="118" t="n"/>
      <c r="Y753" s="118" t="n"/>
      <c r="Z753" s="118" t="n"/>
      <c r="AA753" s="118" t="n"/>
      <c r="AB753" s="118" t="n"/>
      <c r="AC753" s="118" t="n"/>
      <c r="AD753" s="118" t="n"/>
      <c r="AE753" s="118" t="n"/>
      <c r="AF753" s="118" t="n"/>
      <c r="AG753" s="118" t="n"/>
      <c r="AH753" s="118" t="n"/>
      <c r="AI753" s="118" t="n"/>
      <c r="AJ753" s="118" t="n"/>
      <c r="AK753" s="118" t="n"/>
      <c r="AL753" s="118" t="n"/>
      <c r="AM753" s="118" t="n"/>
      <c r="AN753" s="118" t="n"/>
      <c r="AO753" s="118" t="n"/>
      <c r="AP753" s="118" t="n"/>
      <c r="AQ753" s="118" t="n"/>
      <c r="AR753" s="118" t="n"/>
      <c r="AS753" s="118" t="n"/>
      <c r="AT753" s="118" t="n"/>
      <c r="AU753" s="118" t="n"/>
      <c r="AV753" s="118" t="n"/>
      <c r="AW753" s="118" t="n"/>
      <c r="AX753" s="118" t="n"/>
      <c r="AY753" s="118" t="n"/>
      <c r="AZ753" s="118" t="n"/>
      <c r="BA753" s="118" t="n"/>
      <c r="BB753" s="118" t="n"/>
      <c r="BC753" s="118" t="n"/>
      <c r="BD753" s="118" t="n"/>
      <c r="BE753" s="118" t="n"/>
      <c r="BF753" s="118" t="n"/>
      <c r="BG753" s="118" t="n"/>
      <c r="BH753" s="118" t="n"/>
      <c r="BI753" s="118" t="n"/>
      <c r="BJ753" s="118" t="n"/>
      <c r="BK753" s="118" t="n"/>
      <c r="BL753" s="118" t="n"/>
      <c r="BM753" s="118" t="n"/>
      <c r="BN753" s="118" t="n"/>
      <c r="BO753" s="118" t="n"/>
      <c r="BP753" s="118" t="n"/>
      <c r="BQ753" s="118" t="n"/>
      <c r="BR753" s="118" t="n"/>
      <c r="BS753" s="118" t="n"/>
      <c r="BT753" s="118">
        <f>COUNTIF(B753:BS753,1)</f>
        <v/>
      </c>
      <c r="BV753" s="76">
        <f>TRIM(RIGHT(A753, LEN(A753) - FIND("@", SUBSTITUTE(A753, " ", "@", LEN(A753)-LEN(SUBSTITUTE(A753," ",""))))))</f>
        <v/>
      </c>
      <c r="BW753" s="76">
        <f>TRIM(LEFT(A753,FIND(" ",A753&amp;" ")-1))</f>
        <v/>
      </c>
      <c r="BX753">
        <f>+IF(BV753=BV752,"Same","Diff")</f>
        <v/>
      </c>
      <c r="BY753">
        <f>IF(BX753="Same",IF(BW753=BW752,"same","Diff"))</f>
        <v/>
      </c>
    </row>
    <row r="754" ht="17" customHeight="1">
      <c r="A754" s="61" t="inlineStr">
        <is>
          <t>Aaron Love</t>
        </is>
      </c>
      <c r="B754" s="120" t="n"/>
      <c r="C754" s="120" t="n"/>
      <c r="D754" s="120" t="n"/>
      <c r="E754" s="120" t="n"/>
      <c r="F754" s="120" t="n"/>
      <c r="G754" s="120" t="n"/>
      <c r="H754" s="120" t="n"/>
      <c r="I754" s="120" t="n"/>
      <c r="J754" s="118" t="n"/>
      <c r="K754" s="118" t="n"/>
      <c r="L754" s="118" t="n"/>
      <c r="M754" s="118" t="n"/>
      <c r="N754" s="118" t="n"/>
      <c r="O754" s="118" t="n"/>
      <c r="P754" s="118" t="n"/>
      <c r="Q754" s="118" t="n"/>
      <c r="R754" s="118" t="n"/>
      <c r="S754" s="118" t="n"/>
      <c r="T754" s="118" t="n"/>
      <c r="U754" s="118" t="n"/>
      <c r="V754" s="118" t="n"/>
      <c r="W754" s="118" t="n"/>
      <c r="X754" s="118" t="n"/>
      <c r="Y754" s="118" t="n"/>
      <c r="Z754" s="118" t="n"/>
      <c r="AA754" s="118" t="n"/>
      <c r="AB754" s="118" t="n"/>
      <c r="AC754" s="118" t="n"/>
      <c r="AD754" s="118" t="n"/>
      <c r="AE754" s="118" t="n"/>
      <c r="AF754" s="118" t="n"/>
      <c r="AG754" s="118" t="n"/>
      <c r="AH754" s="118" t="n"/>
      <c r="AI754" s="118" t="n"/>
      <c r="AJ754" s="118" t="n"/>
      <c r="AK754" s="118" t="n"/>
      <c r="AL754" s="118" t="n"/>
      <c r="AM754" s="118" t="n"/>
      <c r="AN754" s="118" t="n"/>
      <c r="AO754" s="118" t="n"/>
      <c r="AP754" s="118" t="n"/>
      <c r="AQ754" s="118" t="n"/>
      <c r="AR754" s="118" t="n"/>
      <c r="AS754" s="118" t="n"/>
      <c r="AT754" s="118" t="n"/>
      <c r="AU754" s="118" t="n"/>
      <c r="AV754" s="118" t="n"/>
      <c r="AW754" s="118" t="n"/>
      <c r="AX754" s="118" t="n"/>
      <c r="AY754" s="118" t="n"/>
      <c r="AZ754" s="118" t="n"/>
      <c r="BA754" s="118" t="n"/>
      <c r="BB754" s="118" t="n"/>
      <c r="BC754" s="118" t="n"/>
      <c r="BD754" s="118" t="n"/>
      <c r="BE754" s="118" t="n"/>
      <c r="BF754" s="118" t="n"/>
      <c r="BG754" s="118" t="n"/>
      <c r="BH754" s="118" t="n"/>
      <c r="BI754" s="118" t="n"/>
      <c r="BJ754" s="118" t="n"/>
      <c r="BK754" s="118" t="n"/>
      <c r="BL754" s="118" t="n"/>
      <c r="BM754" s="118" t="n"/>
      <c r="BN754" s="118" t="n"/>
      <c r="BO754" s="118" t="n"/>
      <c r="BP754" s="118" t="n">
        <v>1</v>
      </c>
      <c r="BQ754" s="118" t="n">
        <v>1</v>
      </c>
      <c r="BR754" s="118" t="n"/>
      <c r="BS754" s="118" t="n"/>
      <c r="BT754" s="118">
        <f>COUNTIF(B754:BS754,1)</f>
        <v/>
      </c>
      <c r="BV754" s="76">
        <f>TRIM(RIGHT(A754, LEN(A754) - FIND("@", SUBSTITUTE(A754, " ", "@", LEN(A754)-LEN(SUBSTITUTE(A754," ",""))))))</f>
        <v/>
      </c>
      <c r="BW754" s="76">
        <f>TRIM(LEFT(A754,FIND(" ",A754&amp;" ")-1))</f>
        <v/>
      </c>
      <c r="BX754">
        <f>+IF(BV754=BV753,"Same","Diff")</f>
        <v/>
      </c>
      <c r="BY754">
        <f>IF(BX754="Same",IF(BW754=BW753,"same","Diff"))</f>
        <v/>
      </c>
    </row>
    <row r="755" ht="17" customHeight="1">
      <c r="A755" s="60" t="inlineStr">
        <is>
          <t>Ian Love</t>
        </is>
      </c>
      <c r="B755" s="119" t="n"/>
      <c r="C755" s="119" t="n"/>
      <c r="D755" s="119" t="n"/>
      <c r="E755" s="119" t="n"/>
      <c r="F755" s="119" t="n"/>
      <c r="G755" s="119" t="n"/>
      <c r="H755" s="119" t="n"/>
      <c r="I755" s="119" t="n"/>
      <c r="J755" s="118" t="n"/>
      <c r="K755" s="118" t="n"/>
      <c r="L755" s="118" t="n"/>
      <c r="M755" s="118" t="n"/>
      <c r="N755" s="118" t="n"/>
      <c r="O755" s="118" t="n"/>
      <c r="P755" s="118" t="n"/>
      <c r="Q755" s="118" t="n"/>
      <c r="R755" s="118" t="n"/>
      <c r="S755" s="118" t="n"/>
      <c r="T755" s="118" t="n"/>
      <c r="U755" s="118" t="n"/>
      <c r="V755" s="118" t="n"/>
      <c r="W755" s="118" t="n"/>
      <c r="X755" s="118" t="n"/>
      <c r="Y755" s="118" t="n"/>
      <c r="Z755" s="118" t="n"/>
      <c r="AA755" s="118" t="n"/>
      <c r="AB755" s="118" t="n"/>
      <c r="AC755" s="118" t="n"/>
      <c r="AD755" s="118" t="n"/>
      <c r="AE755" s="118" t="n"/>
      <c r="AF755" s="118" t="n"/>
      <c r="AG755" s="118" t="n"/>
      <c r="AH755" s="118" t="n"/>
      <c r="AI755" s="118" t="n"/>
      <c r="AJ755" s="118" t="n">
        <v>1</v>
      </c>
      <c r="AK755" s="118" t="n"/>
      <c r="AL755" s="118" t="n"/>
      <c r="AM755" s="118" t="n"/>
      <c r="AN755" s="118" t="n"/>
      <c r="AO755" s="118" t="n"/>
      <c r="AP755" s="118" t="n"/>
      <c r="AQ755" s="118" t="n"/>
      <c r="AR755" s="118" t="n"/>
      <c r="AS755" s="118" t="n"/>
      <c r="AT755" s="118" t="n"/>
      <c r="AU755" s="118" t="n"/>
      <c r="AV755" s="118" t="n"/>
      <c r="AW755" s="118" t="n"/>
      <c r="AX755" s="118" t="n"/>
      <c r="AY755" s="118" t="n"/>
      <c r="AZ755" s="118" t="n"/>
      <c r="BA755" s="118" t="n"/>
      <c r="BB755" s="118" t="n"/>
      <c r="BC755" s="118" t="n"/>
      <c r="BD755" s="118" t="n"/>
      <c r="BE755" s="118" t="n"/>
      <c r="BF755" s="118" t="n"/>
      <c r="BG755" s="118" t="n"/>
      <c r="BH755" s="118" t="n"/>
      <c r="BI755" s="118" t="n"/>
      <c r="BJ755" s="118" t="n"/>
      <c r="BK755" s="118" t="n"/>
      <c r="BL755" s="118" t="n"/>
      <c r="BM755" s="118" t="n"/>
      <c r="BN755" s="118" t="n"/>
      <c r="BO755" s="118" t="n"/>
      <c r="BP755" s="118" t="n"/>
      <c r="BQ755" s="118" t="n"/>
      <c r="BR755" s="118" t="n"/>
      <c r="BS755" s="118" t="n"/>
      <c r="BT755" s="118">
        <f>COUNTIF(B755:BS755,1)</f>
        <v/>
      </c>
      <c r="BV755" s="76">
        <f>TRIM(RIGHT(A755, LEN(A755) - FIND("@", SUBSTITUTE(A755, " ", "@", LEN(A755)-LEN(SUBSTITUTE(A755," ",""))))))</f>
        <v/>
      </c>
      <c r="BW755" s="76">
        <f>TRIM(LEFT(A755,FIND(" ",A755&amp;" ")-1))</f>
        <v/>
      </c>
      <c r="BX755">
        <f>+IF(BV755=BV754,"Same","Diff")</f>
        <v/>
      </c>
      <c r="BY755">
        <f>IF(BX755="Same",IF(BW755=BW754,"same","Diff"))</f>
        <v/>
      </c>
    </row>
    <row r="756" ht="17" customHeight="1">
      <c r="A756" s="59" t="inlineStr">
        <is>
          <t>Brad Lowe</t>
        </is>
      </c>
      <c r="B756" s="117" t="n"/>
      <c r="C756" s="117" t="n"/>
      <c r="D756" s="117" t="n"/>
      <c r="E756" s="117" t="n"/>
      <c r="F756" s="117" t="n"/>
      <c r="G756" s="117" t="n"/>
      <c r="H756" s="117" t="n"/>
      <c r="I756" s="117" t="n"/>
      <c r="J756" s="118" t="n"/>
      <c r="K756" s="118" t="n"/>
      <c r="L756" s="118" t="n"/>
      <c r="M756" s="118" t="n"/>
      <c r="N756" s="118" t="n"/>
      <c r="O756" s="118" t="n"/>
      <c r="P756" s="118" t="n"/>
      <c r="Q756" s="118" t="n"/>
      <c r="R756" s="118" t="n"/>
      <c r="S756" s="118" t="n"/>
      <c r="T756" s="118" t="n"/>
      <c r="U756" s="118" t="n"/>
      <c r="V756" s="118" t="n"/>
      <c r="W756" s="118" t="n"/>
      <c r="X756" s="118" t="n"/>
      <c r="Y756" s="118" t="n"/>
      <c r="Z756" s="118" t="n"/>
      <c r="AA756" s="118" t="n"/>
      <c r="AB756" s="118" t="n"/>
      <c r="AC756" s="118" t="n"/>
      <c r="AD756" s="118" t="n"/>
      <c r="AE756" s="118" t="n"/>
      <c r="AF756" s="118" t="n"/>
      <c r="AG756" s="118" t="n"/>
      <c r="AH756" s="118" t="n"/>
      <c r="AI756" s="118" t="n"/>
      <c r="AJ756" s="118" t="n"/>
      <c r="AK756" s="118" t="n"/>
      <c r="AL756" s="118" t="n"/>
      <c r="AM756" s="118" t="n"/>
      <c r="AN756" s="118" t="n"/>
      <c r="AO756" s="118" t="n"/>
      <c r="AP756" s="118" t="n"/>
      <c r="AQ756" s="118" t="n"/>
      <c r="AR756" s="118" t="n"/>
      <c r="AS756" s="118" t="n"/>
      <c r="AT756" s="118" t="n"/>
      <c r="AU756" s="118" t="n"/>
      <c r="AV756" s="118" t="n"/>
      <c r="AW756" s="118" t="n"/>
      <c r="AX756" s="118" t="n"/>
      <c r="AY756" s="118" t="n"/>
      <c r="AZ756" s="118" t="n"/>
      <c r="BA756" s="118" t="n"/>
      <c r="BB756" s="118" t="n">
        <v>1</v>
      </c>
      <c r="BC756" s="118" t="n"/>
      <c r="BD756" s="118" t="n"/>
      <c r="BE756" s="118" t="n"/>
      <c r="BF756" s="118" t="n"/>
      <c r="BG756" s="118" t="n"/>
      <c r="BH756" s="118" t="n"/>
      <c r="BI756" s="118" t="n"/>
      <c r="BJ756" s="118" t="n"/>
      <c r="BK756" s="118" t="n"/>
      <c r="BL756" s="118" t="n"/>
      <c r="BM756" s="118" t="n"/>
      <c r="BN756" s="118" t="n"/>
      <c r="BO756" s="118" t="n"/>
      <c r="BP756" s="118" t="n"/>
      <c r="BQ756" s="118" t="n"/>
      <c r="BR756" s="118" t="n"/>
      <c r="BS756" s="118" t="n"/>
      <c r="BT756" s="118">
        <f>COUNTIF(B756:BS756,1)</f>
        <v/>
      </c>
      <c r="BV756" s="76">
        <f>TRIM(RIGHT(A756, LEN(A756) - FIND("@", SUBSTITUTE(A756, " ", "@", LEN(A756)-LEN(SUBSTITUTE(A756," ",""))))))</f>
        <v/>
      </c>
      <c r="BW756" s="76">
        <f>TRIM(LEFT(A756,FIND(" ",A756&amp;" ")-1))</f>
        <v/>
      </c>
      <c r="BX756">
        <f>+IF(BV756=BV755,"Same","Diff")</f>
        <v/>
      </c>
      <c r="BY756">
        <f>IF(BX756="Same",IF(BW756=BW755,"same","Diff"))</f>
        <v/>
      </c>
    </row>
    <row r="757" ht="17" customHeight="1">
      <c r="A757" s="59" t="inlineStr">
        <is>
          <t>Neal Lowe</t>
        </is>
      </c>
      <c r="B757" s="117" t="n"/>
      <c r="C757" s="117" t="n"/>
      <c r="D757" s="117" t="n"/>
      <c r="E757" s="117" t="n"/>
      <c r="F757" s="117" t="n"/>
      <c r="G757" s="117" t="n"/>
      <c r="H757" s="117" t="n"/>
      <c r="I757" s="117" t="n"/>
      <c r="J757" s="118" t="n"/>
      <c r="K757" s="118" t="n"/>
      <c r="L757" s="118" t="n"/>
      <c r="M757" s="118" t="n"/>
      <c r="N757" s="118" t="n"/>
      <c r="O757" s="118" t="n"/>
      <c r="P757" s="118" t="n"/>
      <c r="Q757" s="118" t="n"/>
      <c r="R757" s="118" t="n"/>
      <c r="S757" s="118" t="n"/>
      <c r="T757" s="118" t="n"/>
      <c r="U757" s="118" t="n"/>
      <c r="V757" s="118" t="n"/>
      <c r="W757" s="118" t="n"/>
      <c r="X757" s="118" t="n"/>
      <c r="Y757" s="118" t="n"/>
      <c r="Z757" s="118" t="n"/>
      <c r="AA757" s="118" t="n">
        <v>1</v>
      </c>
      <c r="AB757" s="118" t="n">
        <v>1</v>
      </c>
      <c r="AC757" s="118" t="n"/>
      <c r="AD757" s="118" t="n"/>
      <c r="AE757" s="118" t="n"/>
      <c r="AF757" s="118" t="n"/>
      <c r="AG757" s="118" t="n"/>
      <c r="AH757" s="118" t="n"/>
      <c r="AI757" s="118" t="n"/>
      <c r="AJ757" s="118" t="n"/>
      <c r="AK757" s="118" t="n"/>
      <c r="AL757" s="118" t="n"/>
      <c r="AM757" s="118" t="n"/>
      <c r="AN757" s="118" t="n"/>
      <c r="AO757" s="118" t="n"/>
      <c r="AP757" s="118" t="n"/>
      <c r="AQ757" s="118" t="n"/>
      <c r="AR757" s="118" t="n"/>
      <c r="AS757" s="118" t="n"/>
      <c r="AT757" s="118" t="n"/>
      <c r="AU757" s="118" t="n"/>
      <c r="AV757" s="118" t="n"/>
      <c r="AW757" s="118" t="n"/>
      <c r="AX757" s="118" t="n"/>
      <c r="AY757" s="118" t="n"/>
      <c r="AZ757" s="118" t="n"/>
      <c r="BA757" s="118" t="n"/>
      <c r="BB757" s="118" t="n"/>
      <c r="BC757" s="118" t="n"/>
      <c r="BD757" s="118" t="n"/>
      <c r="BE757" s="118" t="n"/>
      <c r="BF757" s="118" t="n"/>
      <c r="BG757" s="118" t="n"/>
      <c r="BH757" s="118" t="n"/>
      <c r="BI757" s="118" t="n"/>
      <c r="BJ757" s="118" t="n"/>
      <c r="BK757" s="118" t="n"/>
      <c r="BL757" s="118" t="n"/>
      <c r="BM757" s="118" t="n"/>
      <c r="BN757" s="118" t="n"/>
      <c r="BO757" s="118" t="n"/>
      <c r="BP757" s="118" t="n"/>
      <c r="BQ757" s="118" t="n"/>
      <c r="BR757" s="118" t="n"/>
      <c r="BS757" s="118" t="n"/>
      <c r="BT757" s="118">
        <f>COUNTIF(B757:BS757,1)</f>
        <v/>
      </c>
      <c r="BV757" s="76">
        <f>TRIM(RIGHT(A757, LEN(A757) - FIND("@", SUBSTITUTE(A757, " ", "@", LEN(A757)-LEN(SUBSTITUTE(A757," ",""))))))</f>
        <v/>
      </c>
      <c r="BW757" s="76">
        <f>TRIM(LEFT(A757,FIND(" ",A757&amp;" ")-1))</f>
        <v/>
      </c>
      <c r="BX757">
        <f>+IF(BV757=BV756,"Same","Diff")</f>
        <v/>
      </c>
      <c r="BY757">
        <f>IF(BX757="Same",IF(BW757=BW756,"same","Diff"))</f>
        <v/>
      </c>
    </row>
    <row r="758" ht="17" customHeight="1">
      <c r="A758" s="61" t="inlineStr">
        <is>
          <t>Craig Lowndes</t>
        </is>
      </c>
      <c r="B758" s="120" t="n"/>
      <c r="C758" s="120" t="n"/>
      <c r="D758" s="120" t="n"/>
      <c r="E758" s="120" t="n"/>
      <c r="F758" s="120" t="n"/>
      <c r="G758" s="120" t="n"/>
      <c r="H758" s="120" t="n"/>
      <c r="I758" s="120" t="n"/>
      <c r="J758" s="118" t="n"/>
      <c r="K758" s="118" t="n"/>
      <c r="L758" s="118" t="n"/>
      <c r="M758" s="118" t="n"/>
      <c r="N758" s="118" t="n"/>
      <c r="O758" s="118" t="n"/>
      <c r="P758" s="118" t="n"/>
      <c r="Q758" s="118" t="n"/>
      <c r="R758" s="118" t="n"/>
      <c r="S758" s="118" t="n"/>
      <c r="T758" s="118" t="n"/>
      <c r="U758" s="118" t="n"/>
      <c r="V758" s="118" t="n"/>
      <c r="W758" s="118" t="n"/>
      <c r="X758" s="118" t="n"/>
      <c r="Y758" s="118" t="n"/>
      <c r="Z758" s="118" t="n"/>
      <c r="AA758" s="118" t="n"/>
      <c r="AB758" s="118" t="n"/>
      <c r="AC758" s="118" t="n"/>
      <c r="AD758" s="118" t="n"/>
      <c r="AE758" s="118" t="n"/>
      <c r="AF758" s="118" t="n"/>
      <c r="AG758" s="118" t="n"/>
      <c r="AH758" s="118" t="n"/>
      <c r="AI758" s="118" t="n"/>
      <c r="AJ758" s="118" t="n">
        <v>1</v>
      </c>
      <c r="AK758" s="118" t="n">
        <v>1</v>
      </c>
      <c r="AL758" s="118" t="n">
        <v>1</v>
      </c>
      <c r="AM758" s="118" t="n">
        <v>1</v>
      </c>
      <c r="AN758" s="118" t="n"/>
      <c r="AO758" s="118" t="n">
        <v>1</v>
      </c>
      <c r="AP758" s="118" t="n"/>
      <c r="AQ758" s="118" t="n">
        <v>1</v>
      </c>
      <c r="AR758" s="118" t="n"/>
      <c r="AS758" s="118" t="n">
        <v>1</v>
      </c>
      <c r="AT758" s="118" t="n">
        <v>1</v>
      </c>
      <c r="AU758" s="118" t="n">
        <v>1</v>
      </c>
      <c r="AV758" s="118" t="n">
        <v>1</v>
      </c>
      <c r="AW758" s="118" t="n">
        <v>1</v>
      </c>
      <c r="AX758" s="118" t="n">
        <v>1</v>
      </c>
      <c r="AY758" s="118" t="n">
        <v>1</v>
      </c>
      <c r="AZ758" s="118" t="n">
        <v>1</v>
      </c>
      <c r="BA758" s="118" t="n">
        <v>1</v>
      </c>
      <c r="BB758" s="118" t="n">
        <v>1</v>
      </c>
      <c r="BC758" s="118" t="n">
        <v>1</v>
      </c>
      <c r="BD758" s="118" t="n">
        <v>1</v>
      </c>
      <c r="BE758" s="118" t="n">
        <v>1</v>
      </c>
      <c r="BF758" s="118" t="n">
        <v>1</v>
      </c>
      <c r="BG758" s="118" t="n">
        <v>1</v>
      </c>
      <c r="BH758" s="118" t="n">
        <v>1</v>
      </c>
      <c r="BI758" s="118" t="n">
        <v>1</v>
      </c>
      <c r="BJ758" s="118" t="n">
        <v>1</v>
      </c>
      <c r="BK758" s="118" t="n">
        <v>1</v>
      </c>
      <c r="BL758" s="118" t="n">
        <v>1</v>
      </c>
      <c r="BM758" s="118" t="n">
        <v>1</v>
      </c>
      <c r="BN758" s="118" t="n">
        <v>1</v>
      </c>
      <c r="BO758" s="118" t="n">
        <v>1</v>
      </c>
      <c r="BP758" s="118" t="n">
        <v>1</v>
      </c>
      <c r="BQ758" s="118" t="n">
        <v>1</v>
      </c>
      <c r="BR758" s="118" t="n">
        <v>1</v>
      </c>
      <c r="BS758" s="118" t="n">
        <v>1</v>
      </c>
      <c r="BT758" s="118">
        <f>COUNTIF(B758:BS758,1)</f>
        <v/>
      </c>
      <c r="BV758" s="76">
        <f>TRIM(RIGHT(A758, LEN(A758) - FIND("@", SUBSTITUTE(A758, " ", "@", LEN(A758)-LEN(SUBSTITUTE(A758," ",""))))))</f>
        <v/>
      </c>
      <c r="BW758" s="76">
        <f>TRIM(LEFT(A758,FIND(" ",A758&amp;" ")-1))</f>
        <v/>
      </c>
      <c r="BX758">
        <f>+IF(BV758=BV757,"Same","Diff")</f>
        <v/>
      </c>
      <c r="BY758">
        <f>IF(BX758="Same",IF(BW758=BW757,"same","Diff"))</f>
        <v/>
      </c>
    </row>
    <row r="759" ht="17" customHeight="1">
      <c r="A759" s="59" t="inlineStr">
        <is>
          <t>Tony Loxton</t>
        </is>
      </c>
      <c r="B759" s="117" t="n">
        <v>1</v>
      </c>
      <c r="C759" s="117" t="n"/>
      <c r="D759" s="117" t="n"/>
      <c r="E759" s="117" t="n"/>
      <c r="F759" s="117" t="n"/>
      <c r="G759" s="117" t="n"/>
      <c r="H759" s="117" t="n"/>
      <c r="I759" s="117" t="n"/>
      <c r="J759" s="118" t="n"/>
      <c r="K759" s="118" t="n"/>
      <c r="L759" s="118" t="n"/>
      <c r="M759" s="118" t="n"/>
      <c r="N759" s="118" t="n"/>
      <c r="O759" s="118" t="n"/>
      <c r="P759" s="118" t="n"/>
      <c r="Q759" s="118" t="n"/>
      <c r="R759" s="118" t="n"/>
      <c r="S759" s="118" t="n"/>
      <c r="T759" s="118" t="n"/>
      <c r="U759" s="118" t="n"/>
      <c r="V759" s="118" t="n"/>
      <c r="W759" s="118" t="n"/>
      <c r="X759" s="118" t="n"/>
      <c r="Y759" s="118" t="n"/>
      <c r="Z759" s="118" t="n"/>
      <c r="AA759" s="118" t="n"/>
      <c r="AB759" s="118" t="n"/>
      <c r="AC759" s="118" t="n"/>
      <c r="AD759" s="118" t="n"/>
      <c r="AE759" s="118" t="n"/>
      <c r="AF759" s="118" t="n"/>
      <c r="AG759" s="118" t="n"/>
      <c r="AH759" s="118" t="n"/>
      <c r="AI759" s="118" t="n"/>
      <c r="AJ759" s="118" t="n"/>
      <c r="AK759" s="118" t="n"/>
      <c r="AL759" s="118" t="n"/>
      <c r="AM759" s="118" t="n"/>
      <c r="AN759" s="118" t="n"/>
      <c r="AO759" s="118" t="n"/>
      <c r="AP759" s="118" t="n"/>
      <c r="AQ759" s="118" t="n"/>
      <c r="AR759" s="118" t="n"/>
      <c r="AS759" s="118" t="n"/>
      <c r="AT759" s="118" t="n"/>
      <c r="AU759" s="118" t="n"/>
      <c r="AV759" s="118" t="n"/>
      <c r="AW759" s="118" t="n"/>
      <c r="AX759" s="118" t="n"/>
      <c r="AY759" s="118" t="n"/>
      <c r="AZ759" s="118" t="n"/>
      <c r="BA759" s="118" t="n"/>
      <c r="BB759" s="118" t="n"/>
      <c r="BC759" s="118" t="n"/>
      <c r="BD759" s="118" t="n"/>
      <c r="BE759" s="118" t="n"/>
      <c r="BF759" s="118" t="n"/>
      <c r="BG759" s="118" t="n"/>
      <c r="BH759" s="118" t="n"/>
      <c r="BI759" s="118" t="n"/>
      <c r="BJ759" s="118" t="n"/>
      <c r="BK759" s="118" t="n"/>
      <c r="BL759" s="118" t="n"/>
      <c r="BM759" s="118" t="n"/>
      <c r="BN759" s="118" t="n"/>
      <c r="BO759" s="118" t="n"/>
      <c r="BP759" s="118" t="n"/>
      <c r="BQ759" s="118" t="n"/>
      <c r="BR759" s="118" t="n"/>
      <c r="BS759" s="118" t="n"/>
      <c r="BT759" s="118">
        <f>COUNTIF(B759:BS759,1)</f>
        <v/>
      </c>
      <c r="BV759" s="76">
        <f>TRIM(RIGHT(A759, LEN(A759) - FIND("@", SUBSTITUTE(A759, " ", "@", LEN(A759)-LEN(SUBSTITUTE(A759," ",""))))))</f>
        <v/>
      </c>
      <c r="BW759" s="76">
        <f>TRIM(LEFT(A759,FIND(" ",A759&amp;" ")-1))</f>
        <v/>
      </c>
      <c r="BX759">
        <f>+IF(BV759=BV758,"Same","Diff")</f>
        <v/>
      </c>
      <c r="BY759">
        <f>IF(BX759="Same",IF(BW759=BW758,"same","Diff"))</f>
        <v/>
      </c>
    </row>
    <row r="760" ht="17" customHeight="1">
      <c r="A760" s="60" t="inlineStr">
        <is>
          <t>Phil Lucas</t>
        </is>
      </c>
      <c r="B760" s="119" t="n"/>
      <c r="C760" s="119" t="n"/>
      <c r="D760" s="119" t="n"/>
      <c r="E760" s="119" t="n"/>
      <c r="F760" s="119" t="n"/>
      <c r="G760" s="119" t="n"/>
      <c r="H760" s="119" t="n"/>
      <c r="I760" s="119" t="n"/>
      <c r="J760" s="118" t="n"/>
      <c r="K760" s="118" t="n"/>
      <c r="L760" s="118" t="n"/>
      <c r="M760" s="118" t="n"/>
      <c r="N760" s="118" t="n"/>
      <c r="O760" s="118" t="n"/>
      <c r="P760" s="118" t="n"/>
      <c r="Q760" s="118" t="n"/>
      <c r="R760" s="118" t="n"/>
      <c r="S760" s="118" t="n">
        <v>1</v>
      </c>
      <c r="T760" s="118" t="n">
        <v>1</v>
      </c>
      <c r="U760" s="118" t="n">
        <v>1</v>
      </c>
      <c r="V760" s="118" t="n"/>
      <c r="W760" s="118" t="n"/>
      <c r="X760" s="118" t="n"/>
      <c r="Y760" s="118" t="n"/>
      <c r="Z760" s="118" t="n"/>
      <c r="AA760" s="118" t="n"/>
      <c r="AB760" s="118" t="n"/>
      <c r="AC760" s="118" t="n"/>
      <c r="AD760" s="118" t="n"/>
      <c r="AE760" s="118" t="n"/>
      <c r="AF760" s="118" t="n"/>
      <c r="AG760" s="118" t="n"/>
      <c r="AH760" s="118" t="n"/>
      <c r="AI760" s="118" t="n"/>
      <c r="AJ760" s="118" t="n"/>
      <c r="AK760" s="118" t="n"/>
      <c r="AL760" s="118" t="n"/>
      <c r="AM760" s="118" t="n"/>
      <c r="AN760" s="118" t="n"/>
      <c r="AO760" s="118" t="n"/>
      <c r="AP760" s="118" t="n"/>
      <c r="AQ760" s="118" t="n"/>
      <c r="AR760" s="118" t="n"/>
      <c r="AS760" s="118" t="n"/>
      <c r="AT760" s="118" t="n"/>
      <c r="AU760" s="118" t="n"/>
      <c r="AV760" s="118" t="n"/>
      <c r="AW760" s="118" t="n"/>
      <c r="AX760" s="118" t="n"/>
      <c r="AY760" s="118" t="n"/>
      <c r="AZ760" s="118" t="n"/>
      <c r="BA760" s="118" t="n"/>
      <c r="BB760" s="118" t="n"/>
      <c r="BC760" s="118" t="n"/>
      <c r="BD760" s="118" t="n"/>
      <c r="BE760" s="118" t="n"/>
      <c r="BF760" s="118" t="n"/>
      <c r="BG760" s="118" t="n"/>
      <c r="BH760" s="118" t="n"/>
      <c r="BI760" s="118" t="n"/>
      <c r="BJ760" s="118" t="n"/>
      <c r="BK760" s="118" t="n"/>
      <c r="BL760" s="118" t="n"/>
      <c r="BM760" s="118" t="n"/>
      <c r="BN760" s="118" t="n"/>
      <c r="BO760" s="118" t="n"/>
      <c r="BP760" s="118" t="n"/>
      <c r="BQ760" s="118" t="n"/>
      <c r="BR760" s="118" t="n"/>
      <c r="BS760" s="118" t="n"/>
      <c r="BT760" s="118">
        <f>COUNTIF(B760:BS760,1)</f>
        <v/>
      </c>
      <c r="BV760" s="76">
        <f>TRIM(RIGHT(A760, LEN(A760) - FIND("@", SUBSTITUTE(A760, " ", "@", LEN(A760)-LEN(SUBSTITUTE(A760," ",""))))))</f>
        <v/>
      </c>
      <c r="BW760" s="76">
        <f>TRIM(LEFT(A760,FIND(" ",A760&amp;" ")-1))</f>
        <v/>
      </c>
      <c r="BX760">
        <f>+IF(BV760=BV759,"Same","Diff")</f>
        <v/>
      </c>
      <c r="BY760">
        <f>IF(BX760="Same",IF(BW760=BW759,"same","Diff"))</f>
        <v/>
      </c>
    </row>
    <row r="761" ht="17" customHeight="1">
      <c r="A761" s="59" t="inlineStr">
        <is>
          <t>Klaus Ludwig</t>
        </is>
      </c>
      <c r="B761" s="117" t="n"/>
      <c r="C761" s="117" t="n"/>
      <c r="D761" s="117" t="n"/>
      <c r="E761" s="117" t="n"/>
      <c r="F761" s="117" t="n"/>
      <c r="G761" s="117" t="n"/>
      <c r="H761" s="117" t="n"/>
      <c r="I761" s="117" t="n"/>
      <c r="J761" s="118" t="n"/>
      <c r="K761" s="118" t="n"/>
      <c r="L761" s="118" t="n"/>
      <c r="M761" s="118" t="n"/>
      <c r="N761" s="118" t="n"/>
      <c r="O761" s="118" t="n"/>
      <c r="P761" s="118" t="n"/>
      <c r="Q761" s="118" t="n"/>
      <c r="R761" s="118" t="n"/>
      <c r="S761" s="118" t="n"/>
      <c r="T761" s="118" t="n"/>
      <c r="U761" s="118" t="n"/>
      <c r="V761" s="118" t="n"/>
      <c r="W761" s="118" t="n"/>
      <c r="X761" s="118" t="n"/>
      <c r="Y761" s="118" t="n"/>
      <c r="Z761" s="118" t="n"/>
      <c r="AA761" s="118" t="n"/>
      <c r="AB761" s="118" t="n"/>
      <c r="AC761" s="118" t="n">
        <v>1</v>
      </c>
      <c r="AD761" s="118" t="n"/>
      <c r="AE761" s="118" t="n"/>
      <c r="AF761" s="118" t="n"/>
      <c r="AG761" s="118" t="n"/>
      <c r="AH761" s="118" t="n"/>
      <c r="AI761" s="118" t="n"/>
      <c r="AJ761" s="118" t="n"/>
      <c r="AK761" s="118" t="n"/>
      <c r="AL761" s="118" t="n"/>
      <c r="AM761" s="118" t="n"/>
      <c r="AN761" s="118" t="n"/>
      <c r="AO761" s="118" t="n"/>
      <c r="AP761" s="118" t="n"/>
      <c r="AQ761" s="118" t="n"/>
      <c r="AR761" s="118" t="n"/>
      <c r="AS761" s="118" t="n"/>
      <c r="AT761" s="118" t="n"/>
      <c r="AU761" s="118" t="n"/>
      <c r="AV761" s="118" t="n"/>
      <c r="AW761" s="118" t="n"/>
      <c r="AX761" s="118" t="n"/>
      <c r="AY761" s="118" t="n"/>
      <c r="AZ761" s="118" t="n"/>
      <c r="BA761" s="118" t="n"/>
      <c r="BB761" s="118" t="n"/>
      <c r="BC761" s="118" t="n"/>
      <c r="BD761" s="118" t="n"/>
      <c r="BE761" s="118" t="n"/>
      <c r="BF761" s="118" t="n"/>
      <c r="BG761" s="118" t="n"/>
      <c r="BH761" s="118" t="n"/>
      <c r="BI761" s="118" t="n"/>
      <c r="BJ761" s="118" t="n"/>
      <c r="BK761" s="118" t="n"/>
      <c r="BL761" s="118" t="n"/>
      <c r="BM761" s="118" t="n"/>
      <c r="BN761" s="118" t="n"/>
      <c r="BO761" s="118" t="n"/>
      <c r="BP761" s="118" t="n"/>
      <c r="BQ761" s="118" t="n"/>
      <c r="BR761" s="118" t="n"/>
      <c r="BS761" s="118" t="n"/>
      <c r="BT761" s="118">
        <f>COUNTIF(B761:BS761,1)</f>
        <v/>
      </c>
      <c r="BV761" s="76">
        <f>TRIM(RIGHT(A761, LEN(A761) - FIND("@", SUBSTITUTE(A761, " ", "@", LEN(A761)-LEN(SUBSTITUTE(A761," ",""))))))</f>
        <v/>
      </c>
      <c r="BW761" s="76">
        <f>TRIM(LEFT(A761,FIND(" ",A761&amp;" ")-1))</f>
        <v/>
      </c>
      <c r="BX761">
        <f>+IF(BV761=BV760,"Same","Diff")</f>
        <v/>
      </c>
      <c r="BY761">
        <f>IF(BX761="Same",IF(BW761=BW760,"same","Diff"))</f>
        <v/>
      </c>
    </row>
    <row r="762" ht="17" customHeight="1">
      <c r="A762" s="59" t="inlineStr">
        <is>
          <t>Ian Luff</t>
        </is>
      </c>
      <c r="B762" s="117" t="n"/>
      <c r="C762" s="117" t="n"/>
      <c r="D762" s="117" t="n"/>
      <c r="E762" s="117" t="n"/>
      <c r="F762" s="117" t="n"/>
      <c r="G762" s="117" t="n"/>
      <c r="H762" s="117" t="n"/>
      <c r="I762" s="117" t="n"/>
      <c r="J762" s="118" t="n"/>
      <c r="K762" s="118" t="n"/>
      <c r="L762" s="118" t="n"/>
      <c r="M762" s="118" t="n"/>
      <c r="N762" s="118" t="n"/>
      <c r="O762" s="118" t="n"/>
      <c r="P762" s="118" t="n"/>
      <c r="Q762" s="118" t="n"/>
      <c r="R762" s="118" t="n"/>
      <c r="S762" s="118" t="n"/>
      <c r="T762" s="118" t="n"/>
      <c r="U762" s="118" t="n"/>
      <c r="V762" s="118" t="n"/>
      <c r="W762" s="118" t="n"/>
      <c r="X762" s="118" t="n"/>
      <c r="Y762" s="118" t="n"/>
      <c r="Z762" s="118" t="n"/>
      <c r="AA762" s="118" t="n"/>
      <c r="AB762" s="118" t="n"/>
      <c r="AC762" s="118" t="n"/>
      <c r="AD762" s="118" t="n"/>
      <c r="AE762" s="118" t="n"/>
      <c r="AF762" s="118" t="n"/>
      <c r="AG762" s="118" t="n"/>
      <c r="AH762" s="118" t="n"/>
      <c r="AI762" s="118" t="n"/>
      <c r="AJ762" s="118" t="n"/>
      <c r="AK762" s="118" t="n"/>
      <c r="AL762" s="118" t="n"/>
      <c r="AM762" s="118" t="n">
        <v>1</v>
      </c>
      <c r="AN762" s="118" t="n"/>
      <c r="AO762" s="118" t="n"/>
      <c r="AP762" s="118" t="n"/>
      <c r="AQ762" s="118" t="n"/>
      <c r="AR762" s="118" t="n"/>
      <c r="AS762" s="118" t="n"/>
      <c r="AT762" s="118" t="n"/>
      <c r="AU762" s="118" t="n"/>
      <c r="AV762" s="118" t="n"/>
      <c r="AW762" s="118" t="n"/>
      <c r="AX762" s="118" t="n"/>
      <c r="AY762" s="118" t="n"/>
      <c r="AZ762" s="118" t="n"/>
      <c r="BA762" s="118" t="n"/>
      <c r="BB762" s="118" t="n"/>
      <c r="BC762" s="118" t="n"/>
      <c r="BD762" s="118" t="n"/>
      <c r="BE762" s="118" t="n"/>
      <c r="BF762" s="118" t="n"/>
      <c r="BG762" s="118" t="n"/>
      <c r="BH762" s="118" t="n"/>
      <c r="BI762" s="118" t="n"/>
      <c r="BJ762" s="118" t="n"/>
      <c r="BK762" s="118" t="n"/>
      <c r="BL762" s="118" t="n"/>
      <c r="BM762" s="118" t="n"/>
      <c r="BN762" s="118" t="n"/>
      <c r="BO762" s="118" t="n"/>
      <c r="BP762" s="118" t="n"/>
      <c r="BQ762" s="118" t="n"/>
      <c r="BR762" s="118" t="n"/>
      <c r="BS762" s="118" t="n"/>
      <c r="BT762" s="118">
        <f>COUNTIF(B762:BS762,1)</f>
        <v/>
      </c>
      <c r="BV762" s="76">
        <f>TRIM(RIGHT(A762, LEN(A762) - FIND("@", SUBSTITUTE(A762, " ", "@", LEN(A762)-LEN(SUBSTITUTE(A762," ",""))))))</f>
        <v/>
      </c>
      <c r="BW762" s="76">
        <f>TRIM(LEFT(A762,FIND(" ",A762&amp;" ")-1))</f>
        <v/>
      </c>
      <c r="BX762">
        <f>+IF(BV762=BV761,"Same","Diff")</f>
        <v/>
      </c>
      <c r="BY762">
        <f>IF(BX762="Same",IF(BW762=BW761,"same","Diff"))</f>
        <v/>
      </c>
    </row>
    <row r="763" ht="17" customHeight="1">
      <c r="A763" s="61" t="inlineStr">
        <is>
          <t>Warren Luff</t>
        </is>
      </c>
      <c r="B763" s="120" t="n"/>
      <c r="C763" s="120" t="n"/>
      <c r="D763" s="120" t="n"/>
      <c r="E763" s="120" t="n"/>
      <c r="F763" s="120" t="n"/>
      <c r="G763" s="120" t="n"/>
      <c r="H763" s="120" t="n"/>
      <c r="I763" s="120" t="n"/>
      <c r="J763" s="118" t="n"/>
      <c r="K763" s="118" t="n"/>
      <c r="L763" s="118" t="n"/>
      <c r="M763" s="118" t="n"/>
      <c r="N763" s="118" t="n"/>
      <c r="O763" s="118" t="n"/>
      <c r="P763" s="118" t="n"/>
      <c r="Q763" s="118" t="n"/>
      <c r="R763" s="118" t="n"/>
      <c r="S763" s="118" t="n"/>
      <c r="T763" s="118" t="n"/>
      <c r="U763" s="118" t="n"/>
      <c r="V763" s="118" t="n"/>
      <c r="W763" s="118" t="n"/>
      <c r="X763" s="118" t="n"/>
      <c r="Y763" s="118" t="n"/>
      <c r="Z763" s="118" t="n"/>
      <c r="AA763" s="118" t="n"/>
      <c r="AB763" s="118" t="n"/>
      <c r="AC763" s="118" t="n"/>
      <c r="AD763" s="118" t="n"/>
      <c r="AE763" s="118" t="n"/>
      <c r="AF763" s="118" t="n"/>
      <c r="AG763" s="118" t="n"/>
      <c r="AH763" s="118" t="n"/>
      <c r="AI763" s="118" t="n"/>
      <c r="AJ763" s="118" t="n"/>
      <c r="AK763" s="118" t="n"/>
      <c r="AL763" s="118" t="n"/>
      <c r="AM763" s="118" t="n"/>
      <c r="AN763" s="118" t="n"/>
      <c r="AO763" s="118" t="n"/>
      <c r="AP763" s="118" t="n"/>
      <c r="AQ763" s="118" t="n"/>
      <c r="AR763" s="118" t="n"/>
      <c r="AS763" s="118" t="n"/>
      <c r="AT763" s="118" t="n"/>
      <c r="AU763" s="118" t="n">
        <v>1</v>
      </c>
      <c r="AV763" s="118" t="n">
        <v>1</v>
      </c>
      <c r="AW763" s="118" t="n">
        <v>1</v>
      </c>
      <c r="AX763" s="118" t="n">
        <v>1</v>
      </c>
      <c r="AY763" s="118" t="n">
        <v>1</v>
      </c>
      <c r="AZ763" s="118" t="n">
        <v>1</v>
      </c>
      <c r="BA763" s="118" t="n">
        <v>1</v>
      </c>
      <c r="BB763" s="118" t="n">
        <v>1</v>
      </c>
      <c r="BC763" s="118" t="n">
        <v>1</v>
      </c>
      <c r="BD763" s="118" t="n">
        <v>1</v>
      </c>
      <c r="BE763" s="118" t="n">
        <v>1</v>
      </c>
      <c r="BF763" s="118" t="n">
        <v>1</v>
      </c>
      <c r="BG763" s="118" t="n">
        <v>1</v>
      </c>
      <c r="BH763" s="118" t="n">
        <v>1</v>
      </c>
      <c r="BI763" s="118" t="n">
        <v>1</v>
      </c>
      <c r="BJ763" s="118" t="n">
        <v>1</v>
      </c>
      <c r="BK763" s="118" t="n">
        <v>1</v>
      </c>
      <c r="BL763" s="118" t="n">
        <v>1</v>
      </c>
      <c r="BM763" s="118" t="n">
        <v>1</v>
      </c>
      <c r="BN763" s="118" t="n">
        <v>1</v>
      </c>
      <c r="BO763" s="118" t="n">
        <v>1</v>
      </c>
      <c r="BP763" s="118" t="n">
        <v>1</v>
      </c>
      <c r="BQ763" s="118" t="n">
        <v>1</v>
      </c>
      <c r="BR763" s="118" t="n"/>
      <c r="BS763" s="118" t="n"/>
      <c r="BT763" s="118">
        <f>COUNTIF(B763:BS763,1)</f>
        <v/>
      </c>
      <c r="BV763" s="76">
        <f>TRIM(RIGHT(A763, LEN(A763) - FIND("@", SUBSTITUTE(A763, " ", "@", LEN(A763)-LEN(SUBSTITUTE(A763," ",""))))))</f>
        <v/>
      </c>
      <c r="BW763" s="76">
        <f>TRIM(LEFT(A763,FIND(" ",A763&amp;" ")-1))</f>
        <v/>
      </c>
      <c r="BX763">
        <f>+IF(BV763=BV762,"Same","Diff")</f>
        <v/>
      </c>
      <c r="BY763">
        <f>IF(BX763="Same",IF(BW763=BW762,"same","Diff"))</f>
        <v/>
      </c>
    </row>
    <row r="764" ht="17" customHeight="1">
      <c r="A764" s="59" t="inlineStr">
        <is>
          <t>Reg Lunn</t>
        </is>
      </c>
      <c r="B764" s="117" t="n"/>
      <c r="C764" s="117" t="n"/>
      <c r="D764" s="117" t="n">
        <v>1</v>
      </c>
      <c r="E764" s="117" t="n"/>
      <c r="F764" s="117" t="n"/>
      <c r="G764" s="117" t="n"/>
      <c r="H764" s="117" t="n"/>
      <c r="I764" s="117" t="n"/>
      <c r="J764" s="118" t="n"/>
      <c r="K764" s="118" t="n"/>
      <c r="L764" s="118" t="n"/>
      <c r="M764" s="118" t="n"/>
      <c r="N764" s="118" t="n"/>
      <c r="O764" s="118" t="n"/>
      <c r="P764" s="118" t="n"/>
      <c r="Q764" s="118" t="n"/>
      <c r="R764" s="118" t="n"/>
      <c r="S764" s="118" t="n"/>
      <c r="T764" s="118" t="n"/>
      <c r="U764" s="118" t="n"/>
      <c r="V764" s="118" t="n"/>
      <c r="W764" s="118" t="n"/>
      <c r="X764" s="118" t="n"/>
      <c r="Y764" s="118" t="n"/>
      <c r="Z764" s="118" t="n"/>
      <c r="AA764" s="118" t="n"/>
      <c r="AB764" s="118" t="n"/>
      <c r="AC764" s="118" t="n"/>
      <c r="AD764" s="118" t="n"/>
      <c r="AE764" s="118" t="n"/>
      <c r="AF764" s="118" t="n"/>
      <c r="AG764" s="118" t="n"/>
      <c r="AH764" s="118" t="n"/>
      <c r="AI764" s="118" t="n"/>
      <c r="AJ764" s="118" t="n"/>
      <c r="AK764" s="118" t="n"/>
      <c r="AL764" s="118" t="n"/>
      <c r="AM764" s="118" t="n"/>
      <c r="AN764" s="118" t="n"/>
      <c r="AO764" s="118" t="n"/>
      <c r="AP764" s="118" t="n"/>
      <c r="AQ764" s="118" t="n"/>
      <c r="AR764" s="118" t="n"/>
      <c r="AS764" s="118" t="n"/>
      <c r="AT764" s="118" t="n"/>
      <c r="AU764" s="118" t="n"/>
      <c r="AV764" s="118" t="n"/>
      <c r="AW764" s="118" t="n"/>
      <c r="AX764" s="118" t="n"/>
      <c r="AY764" s="118" t="n"/>
      <c r="AZ764" s="118" t="n"/>
      <c r="BA764" s="118" t="n"/>
      <c r="BB764" s="118" t="n"/>
      <c r="BC764" s="118" t="n"/>
      <c r="BD764" s="118" t="n"/>
      <c r="BE764" s="118" t="n"/>
      <c r="BF764" s="118" t="n"/>
      <c r="BG764" s="118" t="n"/>
      <c r="BH764" s="118" t="n"/>
      <c r="BI764" s="118" t="n"/>
      <c r="BJ764" s="118" t="n"/>
      <c r="BK764" s="118" t="n"/>
      <c r="BL764" s="118" t="n"/>
      <c r="BM764" s="118" t="n"/>
      <c r="BN764" s="118" t="n"/>
      <c r="BO764" s="118" t="n"/>
      <c r="BP764" s="118" t="n"/>
      <c r="BQ764" s="118" t="n"/>
      <c r="BR764" s="118" t="n"/>
      <c r="BS764" s="118" t="n"/>
      <c r="BT764" s="118">
        <f>COUNTIF(B764:BS764,1)</f>
        <v/>
      </c>
      <c r="BV764" s="76">
        <f>TRIM(RIGHT(A764, LEN(A764) - FIND("@", SUBSTITUTE(A764, " ", "@", LEN(A764)-LEN(SUBSTITUTE(A764," ",""))))))</f>
        <v/>
      </c>
      <c r="BW764" s="76">
        <f>TRIM(LEFT(A764,FIND(" ",A764&amp;" ")-1))</f>
        <v/>
      </c>
      <c r="BX764">
        <f>+IF(BV764=BV763,"Same","Diff")</f>
        <v/>
      </c>
      <c r="BY764">
        <f>IF(BX764="Same",IF(BW764=BW763,"same","Diff"))</f>
        <v/>
      </c>
    </row>
    <row r="765" ht="17" customHeight="1">
      <c r="A765" s="59" t="inlineStr">
        <is>
          <t>Graham Lusty</t>
        </is>
      </c>
      <c r="B765" s="117" t="n"/>
      <c r="C765" s="117" t="n"/>
      <c r="D765" s="117" t="n"/>
      <c r="E765" s="117" t="n"/>
      <c r="F765" s="117" t="n"/>
      <c r="G765" s="117" t="n"/>
      <c r="H765" s="117" t="n"/>
      <c r="I765" s="117" t="n"/>
      <c r="J765" s="118" t="n"/>
      <c r="K765" s="118" t="n"/>
      <c r="L765" s="118" t="n"/>
      <c r="M765" s="118" t="n"/>
      <c r="N765" s="118" t="n"/>
      <c r="O765" s="118" t="n"/>
      <c r="P765" s="118" t="n"/>
      <c r="Q765" s="118" t="n"/>
      <c r="R765" s="118" t="n"/>
      <c r="S765" s="118" t="n"/>
      <c r="T765" s="118" t="n"/>
      <c r="U765" s="118" t="n"/>
      <c r="V765" s="118" t="n"/>
      <c r="W765" s="118" t="n"/>
      <c r="X765" s="118" t="n"/>
      <c r="Y765" s="118" t="n"/>
      <c r="Z765" s="118" t="n">
        <v>1</v>
      </c>
      <c r="AA765" s="118" t="n">
        <v>1</v>
      </c>
      <c r="AB765" s="118" t="n">
        <v>1</v>
      </c>
      <c r="AC765" s="118" t="n">
        <v>1</v>
      </c>
      <c r="AD765" s="118" t="n">
        <v>1</v>
      </c>
      <c r="AE765" s="118" t="n">
        <v>1</v>
      </c>
      <c r="AF765" s="118" t="n">
        <v>1</v>
      </c>
      <c r="AG765" s="118" t="n">
        <v>1</v>
      </c>
      <c r="AH765" s="118" t="n"/>
      <c r="AI765" s="118" t="n">
        <v>1</v>
      </c>
      <c r="AJ765" s="118" t="n"/>
      <c r="AK765" s="118" t="n"/>
      <c r="AL765" s="118" t="n"/>
      <c r="AM765" s="118" t="n"/>
      <c r="AN765" s="118" t="n"/>
      <c r="AO765" s="118" t="n"/>
      <c r="AP765" s="118" t="n"/>
      <c r="AQ765" s="118" t="n"/>
      <c r="AR765" s="118" t="n"/>
      <c r="AS765" s="118" t="n"/>
      <c r="AT765" s="118" t="n"/>
      <c r="AU765" s="118" t="n"/>
      <c r="AV765" s="118" t="n"/>
      <c r="AW765" s="118" t="n"/>
      <c r="AX765" s="118" t="n"/>
      <c r="AY765" s="118" t="n"/>
      <c r="AZ765" s="118" t="n"/>
      <c r="BA765" s="118" t="n"/>
      <c r="BB765" s="118" t="n"/>
      <c r="BC765" s="118" t="n"/>
      <c r="BD765" s="118" t="n"/>
      <c r="BE765" s="118" t="n"/>
      <c r="BF765" s="118" t="n"/>
      <c r="BG765" s="118" t="n"/>
      <c r="BH765" s="118" t="n"/>
      <c r="BI765" s="118" t="n"/>
      <c r="BJ765" s="118" t="n"/>
      <c r="BK765" s="118" t="n"/>
      <c r="BL765" s="118" t="n"/>
      <c r="BM765" s="118" t="n"/>
      <c r="BN765" s="118" t="n"/>
      <c r="BO765" s="118" t="n"/>
      <c r="BP765" s="118" t="n"/>
      <c r="BQ765" s="118" t="n"/>
      <c r="BR765" s="118" t="n"/>
      <c r="BS765" s="118" t="n"/>
      <c r="BT765" s="118">
        <f>COUNTIF(B765:BS765,1)</f>
        <v/>
      </c>
      <c r="BV765" s="76">
        <f>TRIM(RIGHT(A765, LEN(A765) - FIND("@", SUBSTITUTE(A765, " ", "@", LEN(A765)-LEN(SUBSTITUTE(A765," ",""))))))</f>
        <v/>
      </c>
      <c r="BW765" s="76">
        <f>TRIM(LEFT(A765,FIND(" ",A765&amp;" ")-1))</f>
        <v/>
      </c>
      <c r="BX765">
        <f>+IF(BV765=BV764,"Same","Diff")</f>
        <v/>
      </c>
      <c r="BY765">
        <f>IF(BX765="Same",IF(BW765=BW764,"same","Diff"))</f>
        <v/>
      </c>
    </row>
    <row r="766" ht="17" customHeight="1">
      <c r="A766" s="59" t="inlineStr">
        <is>
          <t>John Lusty</t>
        </is>
      </c>
      <c r="B766" s="117" t="n"/>
      <c r="C766" s="117" t="n"/>
      <c r="D766" s="117" t="n"/>
      <c r="E766" s="117" t="n"/>
      <c r="F766" s="117" t="n"/>
      <c r="G766" s="117" t="n"/>
      <c r="H766" s="117" t="n"/>
      <c r="I766" s="117" t="n"/>
      <c r="J766" s="118" t="n"/>
      <c r="K766" s="118" t="n"/>
      <c r="L766" s="118" t="n"/>
      <c r="M766" s="118" t="n"/>
      <c r="N766" s="118" t="n"/>
      <c r="O766" s="118" t="n"/>
      <c r="P766" s="118" t="n"/>
      <c r="Q766" s="118" t="n"/>
      <c r="R766" s="118" t="n"/>
      <c r="S766" s="118" t="n"/>
      <c r="T766" s="118" t="n"/>
      <c r="U766" s="118" t="n"/>
      <c r="V766" s="118" t="n"/>
      <c r="W766" s="118" t="n"/>
      <c r="X766" s="118" t="n"/>
      <c r="Y766" s="118" t="n"/>
      <c r="Z766" s="118" t="n">
        <v>1</v>
      </c>
      <c r="AA766" s="118" t="n"/>
      <c r="AB766" s="118" t="n">
        <v>1</v>
      </c>
      <c r="AC766" s="118" t="n">
        <v>1</v>
      </c>
      <c r="AD766" s="118" t="n">
        <v>1</v>
      </c>
      <c r="AE766" s="118" t="n"/>
      <c r="AF766" s="118" t="n">
        <v>1</v>
      </c>
      <c r="AG766" s="118" t="n"/>
      <c r="AH766" s="118" t="n"/>
      <c r="AI766" s="118" t="n">
        <v>1</v>
      </c>
      <c r="AJ766" s="118" t="n"/>
      <c r="AK766" s="118" t="n"/>
      <c r="AL766" s="118" t="n"/>
      <c r="AM766" s="118" t="n"/>
      <c r="AN766" s="118" t="n"/>
      <c r="AO766" s="118" t="n"/>
      <c r="AP766" s="118" t="n"/>
      <c r="AQ766" s="118" t="n"/>
      <c r="AR766" s="118" t="n"/>
      <c r="AS766" s="118" t="n"/>
      <c r="AT766" s="118" t="n"/>
      <c r="AU766" s="118" t="n"/>
      <c r="AV766" s="118" t="n"/>
      <c r="AW766" s="118" t="n"/>
      <c r="AX766" s="118" t="n"/>
      <c r="AY766" s="118" t="n"/>
      <c r="AZ766" s="118" t="n"/>
      <c r="BA766" s="118" t="n"/>
      <c r="BB766" s="118" t="n"/>
      <c r="BC766" s="118" t="n"/>
      <c r="BD766" s="118" t="n"/>
      <c r="BE766" s="118" t="n"/>
      <c r="BF766" s="118" t="n"/>
      <c r="BG766" s="118" t="n"/>
      <c r="BH766" s="118" t="n"/>
      <c r="BI766" s="118" t="n"/>
      <c r="BJ766" s="118" t="n"/>
      <c r="BK766" s="118" t="n"/>
      <c r="BL766" s="118" t="n"/>
      <c r="BM766" s="118" t="n"/>
      <c r="BN766" s="118" t="n"/>
      <c r="BO766" s="118" t="n"/>
      <c r="BP766" s="118" t="n"/>
      <c r="BQ766" s="118" t="n"/>
      <c r="BR766" s="118" t="n"/>
      <c r="BS766" s="118" t="n"/>
      <c r="BT766" s="118">
        <f>COUNTIF(B766:BS766,1)</f>
        <v/>
      </c>
      <c r="BV766" s="76">
        <f>TRIM(RIGHT(A766, LEN(A766) - FIND("@", SUBSTITUTE(A766, " ", "@", LEN(A766)-LEN(SUBSTITUTE(A766," ",""))))))</f>
        <v/>
      </c>
      <c r="BW766" s="76">
        <f>TRIM(LEFT(A766,FIND(" ",A766&amp;" ")-1))</f>
        <v/>
      </c>
      <c r="BX766">
        <f>+IF(BV766=BV765,"Same","Diff")</f>
        <v/>
      </c>
      <c r="BY766">
        <f>IF(BX766="Same",IF(BW766=BW765,"same","Diff"))</f>
        <v/>
      </c>
    </row>
    <row r="767" ht="17" customHeight="1">
      <c r="A767" s="59" t="inlineStr">
        <is>
          <t>Ken Lusty</t>
        </is>
      </c>
      <c r="B767" s="117" t="n"/>
      <c r="C767" s="117" t="n"/>
      <c r="D767" s="117" t="n"/>
      <c r="E767" s="117" t="n"/>
      <c r="F767" s="117" t="n"/>
      <c r="G767" s="117" t="n"/>
      <c r="H767" s="117" t="n"/>
      <c r="I767" s="117" t="n"/>
      <c r="J767" s="118" t="n"/>
      <c r="K767" s="118" t="n"/>
      <c r="L767" s="118" t="n"/>
      <c r="M767" s="118" t="n"/>
      <c r="N767" s="118" t="n"/>
      <c r="O767" s="118" t="n"/>
      <c r="P767" s="118" t="n"/>
      <c r="Q767" s="118" t="n"/>
      <c r="R767" s="118" t="n"/>
      <c r="S767" s="118" t="n"/>
      <c r="T767" s="118" t="n"/>
      <c r="U767" s="118" t="n"/>
      <c r="V767" s="118" t="n"/>
      <c r="W767" s="118" t="n"/>
      <c r="X767" s="118" t="n"/>
      <c r="Y767" s="118" t="n"/>
      <c r="Z767" s="118" t="n"/>
      <c r="AA767" s="118" t="n">
        <v>1</v>
      </c>
      <c r="AB767" s="118" t="n"/>
      <c r="AC767" s="118" t="n"/>
      <c r="AD767" s="118" t="n"/>
      <c r="AE767" s="118" t="n"/>
      <c r="AF767" s="118" t="n"/>
      <c r="AG767" s="118" t="n"/>
      <c r="AH767" s="118" t="n"/>
      <c r="AI767" s="118" t="n"/>
      <c r="AJ767" s="118" t="n"/>
      <c r="AK767" s="118" t="n"/>
      <c r="AL767" s="118" t="n"/>
      <c r="AM767" s="118" t="n"/>
      <c r="AN767" s="118" t="n"/>
      <c r="AO767" s="118" t="n"/>
      <c r="AP767" s="118" t="n"/>
      <c r="AQ767" s="118" t="n"/>
      <c r="AR767" s="118" t="n"/>
      <c r="AS767" s="118" t="n"/>
      <c r="AT767" s="118" t="n"/>
      <c r="AU767" s="118" t="n"/>
      <c r="AV767" s="118" t="n"/>
      <c r="AW767" s="118" t="n"/>
      <c r="AX767" s="118" t="n"/>
      <c r="AY767" s="118" t="n"/>
      <c r="AZ767" s="118" t="n"/>
      <c r="BA767" s="118" t="n"/>
      <c r="BB767" s="118" t="n"/>
      <c r="BC767" s="118" t="n"/>
      <c r="BD767" s="118" t="n"/>
      <c r="BE767" s="118" t="n"/>
      <c r="BF767" s="118" t="n"/>
      <c r="BG767" s="118" t="n"/>
      <c r="BH767" s="118" t="n"/>
      <c r="BI767" s="118" t="n"/>
      <c r="BJ767" s="118" t="n"/>
      <c r="BK767" s="118" t="n"/>
      <c r="BL767" s="118" t="n"/>
      <c r="BM767" s="118" t="n"/>
      <c r="BN767" s="118" t="n"/>
      <c r="BO767" s="118" t="n"/>
      <c r="BP767" s="118" t="n"/>
      <c r="BQ767" s="118" t="n"/>
      <c r="BR767" s="118" t="n"/>
      <c r="BS767" s="118" t="n"/>
      <c r="BT767" s="118">
        <f>COUNTIF(B767:BS767,1)</f>
        <v/>
      </c>
      <c r="BV767" s="76">
        <f>TRIM(RIGHT(A767, LEN(A767) - FIND("@", SUBSTITUTE(A767, " ", "@", LEN(A767)-LEN(SUBSTITUTE(A767," ",""))))))</f>
        <v/>
      </c>
      <c r="BW767" s="76">
        <f>TRIM(LEFT(A767,FIND(" ",A767&amp;" ")-1))</f>
        <v/>
      </c>
      <c r="BX767">
        <f>+IF(BV767=BV766,"Same","Diff")</f>
        <v/>
      </c>
      <c r="BY767">
        <f>IF(BX767="Same",IF(BW767=BW766,"same","Diff"))</f>
        <v/>
      </c>
    </row>
    <row r="768" ht="17" customHeight="1">
      <c r="A768" s="60" t="inlineStr">
        <is>
          <t>Bruce Lynton</t>
        </is>
      </c>
      <c r="B768" s="119" t="n"/>
      <c r="C768" s="119" t="n"/>
      <c r="D768" s="119" t="n"/>
      <c r="E768" s="119" t="n"/>
      <c r="F768" s="119" t="n"/>
      <c r="G768" s="119" t="n"/>
      <c r="H768" s="119" t="n"/>
      <c r="I768" s="119" t="n"/>
      <c r="J768" s="118" t="n"/>
      <c r="K768" s="118" t="n"/>
      <c r="L768" s="118" t="n"/>
      <c r="M768" s="118" t="n"/>
      <c r="N768" s="118" t="n"/>
      <c r="O768" s="118" t="n"/>
      <c r="P768" s="118" t="n"/>
      <c r="Q768" s="118" t="n"/>
      <c r="R768" s="118" t="n"/>
      <c r="S768" s="118" t="n"/>
      <c r="T768" s="118" t="n"/>
      <c r="U768" s="118" t="n"/>
      <c r="V768" s="118" t="n"/>
      <c r="W768" s="118" t="n"/>
      <c r="X768" s="118" t="n">
        <v>1</v>
      </c>
      <c r="Y768" s="118" t="n"/>
      <c r="Z768" s="118" t="n"/>
      <c r="AA768" s="118" t="n"/>
      <c r="AB768" s="118" t="n"/>
      <c r="AC768" s="118" t="n"/>
      <c r="AD768" s="118" t="n"/>
      <c r="AE768" s="118" t="n"/>
      <c r="AF768" s="118" t="n"/>
      <c r="AG768" s="118" t="n"/>
      <c r="AH768" s="118" t="n"/>
      <c r="AI768" s="118" t="n"/>
      <c r="AJ768" s="118" t="n"/>
      <c r="AK768" s="118" t="n"/>
      <c r="AL768" s="118" t="n"/>
      <c r="AM768" s="118" t="n"/>
      <c r="AN768" s="118" t="n"/>
      <c r="AO768" s="118" t="n"/>
      <c r="AP768" s="118" t="n"/>
      <c r="AQ768" s="118" t="n"/>
      <c r="AR768" s="118" t="n"/>
      <c r="AS768" s="118" t="n"/>
      <c r="AT768" s="118" t="n"/>
      <c r="AU768" s="118" t="n"/>
      <c r="AV768" s="118" t="n"/>
      <c r="AW768" s="118" t="n"/>
      <c r="AX768" s="118" t="n"/>
      <c r="AY768" s="118" t="n"/>
      <c r="AZ768" s="118" t="n"/>
      <c r="BA768" s="118" t="n"/>
      <c r="BB768" s="118" t="n"/>
      <c r="BC768" s="118" t="n"/>
      <c r="BD768" s="118" t="n"/>
      <c r="BE768" s="118" t="n"/>
      <c r="BF768" s="118" t="n"/>
      <c r="BG768" s="118" t="n"/>
      <c r="BH768" s="118" t="n"/>
      <c r="BI768" s="118" t="n"/>
      <c r="BJ768" s="118" t="n"/>
      <c r="BK768" s="118" t="n"/>
      <c r="BL768" s="118" t="n"/>
      <c r="BM768" s="118" t="n"/>
      <c r="BN768" s="118" t="n"/>
      <c r="BO768" s="118" t="n"/>
      <c r="BP768" s="118" t="n"/>
      <c r="BQ768" s="118" t="n"/>
      <c r="BR768" s="118" t="n"/>
      <c r="BS768" s="118" t="n"/>
      <c r="BT768" s="118">
        <f>COUNTIF(B768:BS768,1)</f>
        <v/>
      </c>
      <c r="BV768" s="76">
        <f>TRIM(RIGHT(A768, LEN(A768) - FIND("@", SUBSTITUTE(A768, " ", "@", LEN(A768)-LEN(SUBSTITUTE(A768," ",""))))))</f>
        <v/>
      </c>
      <c r="BW768" s="76">
        <f>TRIM(LEFT(A768,FIND(" ",A768&amp;" ")-1))</f>
        <v/>
      </c>
      <c r="BX768">
        <f>+IF(BV768=BV767,"Same","Diff")</f>
        <v/>
      </c>
      <c r="BY768">
        <f>IF(BX768="Same",IF(BW768=BW767,"same","Diff"))</f>
        <v/>
      </c>
    </row>
    <row r="769" ht="17" customHeight="1">
      <c r="A769" s="60" t="inlineStr">
        <is>
          <t>Phil Lyon</t>
        </is>
      </c>
      <c r="B769" s="119" t="n"/>
      <c r="C769" s="119" t="n"/>
      <c r="D769" s="119" t="n"/>
      <c r="E769" s="119" t="n"/>
      <c r="F769" s="119" t="n"/>
      <c r="G769" s="119" t="n"/>
      <c r="H769" s="119" t="n"/>
      <c r="I769" s="119" t="n"/>
      <c r="J769" s="118" t="n"/>
      <c r="K769" s="118" t="n"/>
      <c r="L769" s="118" t="n"/>
      <c r="M769" s="118" t="n"/>
      <c r="N769" s="118" t="n"/>
      <c r="O769" s="118" t="n"/>
      <c r="P769" s="118" t="n"/>
      <c r="Q769" s="118" t="n"/>
      <c r="R769" s="118" t="n"/>
      <c r="S769" s="118" t="n"/>
      <c r="T769" s="118" t="n"/>
      <c r="U769" s="118" t="n"/>
      <c r="V769" s="118" t="n">
        <v>1</v>
      </c>
      <c r="W769" s="118" t="n"/>
      <c r="X769" s="118" t="n"/>
      <c r="Y769" s="118" t="n"/>
      <c r="Z769" s="118" t="n"/>
      <c r="AA769" s="118" t="n"/>
      <c r="AB769" s="118" t="n"/>
      <c r="AC769" s="118" t="n"/>
      <c r="AD769" s="118" t="n"/>
      <c r="AE769" s="118" t="n"/>
      <c r="AF769" s="118" t="n"/>
      <c r="AG769" s="118" t="n"/>
      <c r="AH769" s="118" t="n"/>
      <c r="AI769" s="118" t="n"/>
      <c r="AJ769" s="118" t="n"/>
      <c r="AK769" s="118" t="n"/>
      <c r="AL769" s="118" t="n"/>
      <c r="AM769" s="118" t="n"/>
      <c r="AN769" s="118" t="n"/>
      <c r="AO769" s="118" t="n"/>
      <c r="AP769" s="118" t="n"/>
      <c r="AQ769" s="118" t="n"/>
      <c r="AR769" s="118" t="n"/>
      <c r="AS769" s="118" t="n"/>
      <c r="AT769" s="118" t="n"/>
      <c r="AU769" s="118" t="n"/>
      <c r="AV769" s="118" t="n"/>
      <c r="AW769" s="118" t="n"/>
      <c r="AX769" s="118" t="n"/>
      <c r="AY769" s="118" t="n"/>
      <c r="AZ769" s="118" t="n"/>
      <c r="BA769" s="118" t="n"/>
      <c r="BB769" s="118" t="n"/>
      <c r="BC769" s="118" t="n"/>
      <c r="BD769" s="118" t="n"/>
      <c r="BE769" s="118" t="n"/>
      <c r="BF769" s="118" t="n"/>
      <c r="BG769" s="118" t="n"/>
      <c r="BH769" s="118" t="n"/>
      <c r="BI769" s="118" t="n"/>
      <c r="BJ769" s="118" t="n"/>
      <c r="BK769" s="118" t="n"/>
      <c r="BL769" s="118" t="n"/>
      <c r="BM769" s="118" t="n"/>
      <c r="BN769" s="118" t="n"/>
      <c r="BO769" s="118" t="n"/>
      <c r="BP769" s="118" t="n"/>
      <c r="BQ769" s="118" t="n"/>
      <c r="BR769" s="118" t="n"/>
      <c r="BS769" s="118" t="n"/>
      <c r="BT769" s="118">
        <f>COUNTIF(B769:BS769,1)</f>
        <v/>
      </c>
      <c r="BV769" s="76">
        <f>TRIM(RIGHT(A769, LEN(A769) - FIND("@", SUBSTITUTE(A769, " ", "@", LEN(A769)-LEN(SUBSTITUTE(A769," ",""))))))</f>
        <v/>
      </c>
      <c r="BW769" s="76">
        <f>TRIM(LEFT(A769,FIND(" ",A769&amp;" ")-1))</f>
        <v/>
      </c>
      <c r="BX769">
        <f>+IF(BV769=BV768,"Same","Diff")</f>
        <v/>
      </c>
      <c r="BY769">
        <f>IF(BX769="Same",IF(BW769=BW768,"same","Diff"))</f>
        <v/>
      </c>
    </row>
    <row r="770" ht="17" customHeight="1">
      <c r="A770" s="60" t="inlineStr">
        <is>
          <t>Richard Lyons</t>
        </is>
      </c>
      <c r="B770" s="119" t="n"/>
      <c r="C770" s="119" t="n"/>
      <c r="D770" s="119" t="n"/>
      <c r="E770" s="119" t="n"/>
      <c r="F770" s="119" t="n"/>
      <c r="G770" s="119" t="n"/>
      <c r="H770" s="119" t="n"/>
      <c r="I770" s="119" t="n"/>
      <c r="J770" s="118" t="n"/>
      <c r="K770" s="118" t="n"/>
      <c r="L770" s="118" t="n"/>
      <c r="M770" s="118" t="n"/>
      <c r="N770" s="118" t="n"/>
      <c r="O770" s="118" t="n"/>
      <c r="P770" s="118" t="n"/>
      <c r="Q770" s="118" t="n"/>
      <c r="R770" s="118" t="n"/>
      <c r="S770" s="118" t="n"/>
      <c r="T770" s="118" t="n"/>
      <c r="U770" s="118" t="n"/>
      <c r="V770" s="118" t="n"/>
      <c r="W770" s="118" t="n"/>
      <c r="X770" s="118" t="n"/>
      <c r="Y770" s="118" t="n"/>
      <c r="Z770" s="118" t="n"/>
      <c r="AA770" s="118" t="n"/>
      <c r="AB770" s="118" t="n"/>
      <c r="AC770" s="118" t="n"/>
      <c r="AD770" s="118" t="n"/>
      <c r="AE770" s="118" t="n"/>
      <c r="AF770" s="118" t="n"/>
      <c r="AG770" s="118" t="n"/>
      <c r="AH770" s="118" t="n"/>
      <c r="AI770" s="118" t="n"/>
      <c r="AJ770" s="118" t="n"/>
      <c r="AK770" s="118" t="n"/>
      <c r="AL770" s="118" t="n"/>
      <c r="AM770" s="118" t="n"/>
      <c r="AN770" s="118" t="n"/>
      <c r="AO770" s="118" t="n"/>
      <c r="AP770" s="118" t="n"/>
      <c r="AQ770" s="118" t="n"/>
      <c r="AR770" s="118" t="n"/>
      <c r="AS770" s="118" t="n"/>
      <c r="AT770" s="118" t="n"/>
      <c r="AU770" s="118" t="n"/>
      <c r="AV770" s="118" t="n"/>
      <c r="AW770" s="118" t="n"/>
      <c r="AX770" s="118" t="n"/>
      <c r="AY770" s="118" t="n">
        <v>1</v>
      </c>
      <c r="AZ770" s="118" t="n">
        <v>1</v>
      </c>
      <c r="BA770" s="118" t="n"/>
      <c r="BB770" s="118" t="n"/>
      <c r="BC770" s="118" t="n"/>
      <c r="BD770" s="118" t="n">
        <v>1</v>
      </c>
      <c r="BE770" s="118" t="n"/>
      <c r="BF770" s="118" t="n"/>
      <c r="BG770" s="118" t="n"/>
      <c r="BH770" s="118" t="n"/>
      <c r="BI770" s="118" t="n"/>
      <c r="BJ770" s="118" t="n"/>
      <c r="BK770" s="118" t="n"/>
      <c r="BL770" s="118" t="n"/>
      <c r="BM770" s="118" t="n"/>
      <c r="BN770" s="118" t="n"/>
      <c r="BO770" s="118" t="n"/>
      <c r="BP770" s="118" t="n"/>
      <c r="BQ770" s="118" t="n"/>
      <c r="BR770" s="118" t="n"/>
      <c r="BS770" s="118" t="n"/>
      <c r="BT770" s="118">
        <f>COUNTIF(B770:BS770,1)</f>
        <v/>
      </c>
      <c r="BV770" s="76">
        <f>TRIM(RIGHT(A770, LEN(A770) - FIND("@", SUBSTITUTE(A770, " ", "@", LEN(A770)-LEN(SUBSTITUTE(A770," ",""))))))</f>
        <v/>
      </c>
      <c r="BW770" s="76">
        <f>TRIM(LEFT(A770,FIND(" ",A770&amp;" ")-1))</f>
        <v/>
      </c>
      <c r="BX770">
        <f>+IF(BV770=BV769,"Same","Diff")</f>
        <v/>
      </c>
      <c r="BY770">
        <f>IF(BX770="Same",IF(BW770=BW769,"same","Diff"))</f>
        <v/>
      </c>
    </row>
    <row r="771" ht="17" customHeight="1">
      <c r="A771" s="60" t="inlineStr">
        <is>
          <t>Alex Macarthur</t>
        </is>
      </c>
      <c r="B771" s="119" t="n"/>
      <c r="C771" s="119" t="n"/>
      <c r="D771" s="119" t="n"/>
      <c r="E771" s="119" t="n"/>
      <c r="F771" s="119" t="n"/>
      <c r="G771" s="119" t="n"/>
      <c r="H771" s="119" t="n">
        <v>1</v>
      </c>
      <c r="I771" s="119" t="n">
        <v>1</v>
      </c>
      <c r="J771" s="118" t="n"/>
      <c r="K771" s="118" t="n"/>
      <c r="L771" s="118" t="n"/>
      <c r="M771" s="118" t="n"/>
      <c r="N771" s="118" t="n"/>
      <c r="O771" s="118" t="n"/>
      <c r="P771" s="118" t="n"/>
      <c r="Q771" s="118" t="n"/>
      <c r="R771" s="118" t="n"/>
      <c r="S771" s="118" t="n"/>
      <c r="T771" s="118" t="n"/>
      <c r="U771" s="118" t="n"/>
      <c r="V771" s="118" t="n"/>
      <c r="W771" s="118" t="n"/>
      <c r="X771" s="118" t="n"/>
      <c r="Y771" s="118" t="n"/>
      <c r="Z771" s="118" t="n"/>
      <c r="AA771" s="118" t="n"/>
      <c r="AB771" s="118" t="n"/>
      <c r="AC771" s="118" t="n"/>
      <c r="AD771" s="118" t="n"/>
      <c r="AE771" s="118" t="n"/>
      <c r="AF771" s="118" t="n"/>
      <c r="AG771" s="118" t="n"/>
      <c r="AH771" s="118" t="n"/>
      <c r="AI771" s="118" t="n"/>
      <c r="AJ771" s="118" t="n"/>
      <c r="AK771" s="118" t="n"/>
      <c r="AL771" s="118" t="n"/>
      <c r="AM771" s="118" t="n"/>
      <c r="AN771" s="118" t="n"/>
      <c r="AO771" s="118" t="n"/>
      <c r="AP771" s="118" t="n"/>
      <c r="AQ771" s="118" t="n"/>
      <c r="AR771" s="118" t="n"/>
      <c r="AS771" s="118" t="n"/>
      <c r="AT771" s="118" t="n"/>
      <c r="AU771" s="118" t="n"/>
      <c r="AV771" s="118" t="n"/>
      <c r="AW771" s="118" t="n"/>
      <c r="AX771" s="118" t="n"/>
      <c r="AY771" s="118" t="n"/>
      <c r="AZ771" s="118" t="n"/>
      <c r="BA771" s="118" t="n"/>
      <c r="BB771" s="118" t="n"/>
      <c r="BC771" s="118" t="n"/>
      <c r="BD771" s="118" t="n"/>
      <c r="BE771" s="118" t="n"/>
      <c r="BF771" s="118" t="n"/>
      <c r="BG771" s="118" t="n"/>
      <c r="BH771" s="118" t="n"/>
      <c r="BI771" s="118" t="n"/>
      <c r="BJ771" s="118" t="n"/>
      <c r="BK771" s="118" t="n"/>
      <c r="BL771" s="118" t="n"/>
      <c r="BM771" s="118" t="n"/>
      <c r="BN771" s="118" t="n"/>
      <c r="BO771" s="118" t="n"/>
      <c r="BP771" s="118" t="n"/>
      <c r="BQ771" s="118" t="n"/>
      <c r="BR771" s="118" t="n"/>
      <c r="BS771" s="118" t="n"/>
      <c r="BT771" s="118">
        <f>COUNTIF(B771:BS771,1)</f>
        <v/>
      </c>
      <c r="BV771" s="76">
        <f>TRIM(RIGHT(A771, LEN(A771) - FIND("@", SUBSTITUTE(A771, " ", "@", LEN(A771)-LEN(SUBSTITUTE(A771," ",""))))))</f>
        <v/>
      </c>
      <c r="BW771" s="76">
        <f>TRIM(LEFT(A771,FIND(" ",A771&amp;" ")-1))</f>
        <v/>
      </c>
      <c r="BX771">
        <f>+IF(BV771=BV770,"Same","Diff")</f>
        <v/>
      </c>
      <c r="BY771">
        <f>IF(BX771="Same",IF(BW771=BW770,"same","Diff"))</f>
        <v/>
      </c>
    </row>
    <row r="772" ht="17" customHeight="1">
      <c r="A772" s="60" t="inlineStr">
        <is>
          <t>Doug Macarthur</t>
        </is>
      </c>
      <c r="B772" s="119" t="n"/>
      <c r="C772" s="119" t="n"/>
      <c r="D772" s="119" t="n"/>
      <c r="E772" s="119" t="n"/>
      <c r="F772" s="119" t="n"/>
      <c r="G772" s="119" t="n"/>
      <c r="H772" s="119" t="n"/>
      <c r="I772" s="119" t="n">
        <v>1</v>
      </c>
      <c r="J772" s="118" t="n"/>
      <c r="K772" s="118" t="n"/>
      <c r="L772" s="118" t="n"/>
      <c r="M772" s="118" t="n"/>
      <c r="N772" s="118" t="n"/>
      <c r="O772" s="118" t="n"/>
      <c r="P772" s="118" t="n"/>
      <c r="Q772" s="118" t="n"/>
      <c r="R772" s="118" t="n"/>
      <c r="S772" s="118" t="n"/>
      <c r="T772" s="118" t="n"/>
      <c r="U772" s="118" t="n"/>
      <c r="V772" s="118" t="n"/>
      <c r="W772" s="118" t="n"/>
      <c r="X772" s="118" t="n"/>
      <c r="Y772" s="118" t="n"/>
      <c r="Z772" s="118" t="n"/>
      <c r="AA772" s="118" t="n"/>
      <c r="AB772" s="118" t="n"/>
      <c r="AC772" s="118" t="n"/>
      <c r="AD772" s="118" t="n"/>
      <c r="AE772" s="118" t="n"/>
      <c r="AF772" s="118" t="n"/>
      <c r="AG772" s="118" t="n"/>
      <c r="AH772" s="118" t="n"/>
      <c r="AI772" s="118" t="n"/>
      <c r="AJ772" s="118" t="n"/>
      <c r="AK772" s="118" t="n"/>
      <c r="AL772" s="118" t="n"/>
      <c r="AM772" s="118" t="n"/>
      <c r="AN772" s="118" t="n"/>
      <c r="AO772" s="118" t="n"/>
      <c r="AP772" s="118" t="n"/>
      <c r="AQ772" s="118" t="n"/>
      <c r="AR772" s="118" t="n"/>
      <c r="AS772" s="118" t="n"/>
      <c r="AT772" s="118" t="n"/>
      <c r="AU772" s="118" t="n"/>
      <c r="AV772" s="118" t="n"/>
      <c r="AW772" s="118" t="n"/>
      <c r="AX772" s="118" t="n"/>
      <c r="AY772" s="118" t="n"/>
      <c r="AZ772" s="118" t="n"/>
      <c r="BA772" s="118" t="n"/>
      <c r="BB772" s="118" t="n"/>
      <c r="BC772" s="118" t="n"/>
      <c r="BD772" s="118" t="n"/>
      <c r="BE772" s="118" t="n"/>
      <c r="BF772" s="118" t="n"/>
      <c r="BG772" s="118" t="n"/>
      <c r="BH772" s="118" t="n"/>
      <c r="BI772" s="118" t="n"/>
      <c r="BJ772" s="118" t="n"/>
      <c r="BK772" s="118" t="n"/>
      <c r="BL772" s="118" t="n"/>
      <c r="BM772" s="118" t="n"/>
      <c r="BN772" s="118" t="n"/>
      <c r="BO772" s="118" t="n"/>
      <c r="BP772" s="118" t="n"/>
      <c r="BQ772" s="118" t="n"/>
      <c r="BR772" s="118" t="n"/>
      <c r="BS772" s="118" t="n"/>
      <c r="BT772" s="118">
        <f>COUNTIF(B772:BS772,1)</f>
        <v/>
      </c>
      <c r="BV772" s="76">
        <f>TRIM(RIGHT(A772, LEN(A772) - FIND("@", SUBSTITUTE(A772, " ", "@", LEN(A772)-LEN(SUBSTITUTE(A772," ",""))))))</f>
        <v/>
      </c>
      <c r="BW772" s="76">
        <f>TRIM(LEFT(A772,FIND(" ",A772&amp;" ")-1))</f>
        <v/>
      </c>
      <c r="BX772">
        <f>+IF(BV772=BV771,"Same","Diff")</f>
        <v/>
      </c>
      <c r="BY772">
        <f>IF(BX772="Same",IF(BW772=BW771,"same","Diff"))</f>
        <v/>
      </c>
    </row>
    <row r="773" ht="17" customHeight="1">
      <c r="A773" s="59" t="inlineStr">
        <is>
          <t>Greg Mackie</t>
        </is>
      </c>
      <c r="B773" s="117" t="n"/>
      <c r="C773" s="117" t="n"/>
      <c r="D773" s="117" t="n"/>
      <c r="E773" s="117" t="n">
        <v>1</v>
      </c>
      <c r="F773" s="117" t="n"/>
      <c r="G773" s="117" t="n"/>
      <c r="H773" s="117" t="n"/>
      <c r="I773" s="117" t="n"/>
      <c r="J773" s="118" t="n"/>
      <c r="K773" s="118" t="n"/>
      <c r="L773" s="118" t="n"/>
      <c r="M773" s="118" t="n"/>
      <c r="N773" s="118" t="n"/>
      <c r="O773" s="118" t="n"/>
      <c r="P773" s="118" t="n"/>
      <c r="Q773" s="118" t="n"/>
      <c r="R773" s="118" t="n"/>
      <c r="S773" s="118" t="n"/>
      <c r="T773" s="118" t="n"/>
      <c r="U773" s="118" t="n"/>
      <c r="V773" s="118" t="n"/>
      <c r="W773" s="118" t="n"/>
      <c r="X773" s="118" t="n"/>
      <c r="Y773" s="118" t="n"/>
      <c r="Z773" s="118" t="n"/>
      <c r="AA773" s="118" t="n"/>
      <c r="AB773" s="118" t="n"/>
      <c r="AC773" s="118" t="n"/>
      <c r="AD773" s="118" t="n"/>
      <c r="AE773" s="118" t="n"/>
      <c r="AF773" s="118" t="n"/>
      <c r="AG773" s="118" t="n"/>
      <c r="AH773" s="118" t="n"/>
      <c r="AI773" s="118" t="n"/>
      <c r="AJ773" s="118" t="n"/>
      <c r="AK773" s="118" t="n"/>
      <c r="AL773" s="118" t="n"/>
      <c r="AM773" s="118" t="n"/>
      <c r="AN773" s="118" t="n"/>
      <c r="AO773" s="118" t="n"/>
      <c r="AP773" s="118" t="n"/>
      <c r="AQ773" s="118" t="n"/>
      <c r="AR773" s="118" t="n"/>
      <c r="AS773" s="118" t="n"/>
      <c r="AT773" s="118" t="n"/>
      <c r="AU773" s="118" t="n"/>
      <c r="AV773" s="118" t="n"/>
      <c r="AW773" s="118" t="n"/>
      <c r="AX773" s="118" t="n"/>
      <c r="AY773" s="118" t="n"/>
      <c r="AZ773" s="118" t="n"/>
      <c r="BA773" s="118" t="n"/>
      <c r="BB773" s="118" t="n"/>
      <c r="BC773" s="118" t="n"/>
      <c r="BD773" s="118" t="n"/>
      <c r="BE773" s="118" t="n"/>
      <c r="BF773" s="118" t="n"/>
      <c r="BG773" s="118" t="n"/>
      <c r="BH773" s="118" t="n"/>
      <c r="BI773" s="118" t="n"/>
      <c r="BJ773" s="118" t="n"/>
      <c r="BK773" s="118" t="n"/>
      <c r="BL773" s="118" t="n"/>
      <c r="BM773" s="118" t="n"/>
      <c r="BN773" s="118" t="n"/>
      <c r="BO773" s="118" t="n"/>
      <c r="BP773" s="118" t="n"/>
      <c r="BQ773" s="118" t="n"/>
      <c r="BR773" s="118" t="n"/>
      <c r="BS773" s="118" t="n"/>
      <c r="BT773" s="118">
        <f>COUNTIF(B773:BS773,1)</f>
        <v/>
      </c>
      <c r="BV773" s="76">
        <f>TRIM(RIGHT(A773, LEN(A773) - FIND("@", SUBSTITUTE(A773, " ", "@", LEN(A773)-LEN(SUBSTITUTE(A773," ",""))))))</f>
        <v/>
      </c>
      <c r="BW773" s="76">
        <f>TRIM(LEFT(A773,FIND(" ",A773&amp;" ")-1))</f>
        <v/>
      </c>
      <c r="BX773">
        <f>+IF(BV773=BV772,"Same","Diff")</f>
        <v/>
      </c>
      <c r="BY773">
        <f>IF(BX773="Same",IF(BW773=BW772,"same","Diff"))</f>
        <v/>
      </c>
    </row>
    <row r="774" ht="17" customHeight="1">
      <c r="A774" s="74" t="inlineStr">
        <is>
          <t>Gordan Mackinlay</t>
        </is>
      </c>
      <c r="B774" s="136" t="n"/>
      <c r="C774" s="136" t="n"/>
      <c r="D774" s="136" t="n"/>
      <c r="E774" s="136" t="n"/>
      <c r="F774" s="136" t="n"/>
      <c r="G774" s="136" t="n"/>
      <c r="H774" s="136" t="n"/>
      <c r="I774" s="136" t="n"/>
      <c r="J774" s="118" t="n"/>
      <c r="K774" s="118" t="n"/>
      <c r="L774" s="118" t="n"/>
      <c r="M774" s="118" t="n"/>
      <c r="N774" s="118" t="n"/>
      <c r="O774" s="118" t="n"/>
      <c r="P774" s="118" t="n"/>
      <c r="Q774" s="118" t="n"/>
      <c r="R774" s="118" t="n"/>
      <c r="S774" s="118" t="n"/>
      <c r="T774" s="118" t="n"/>
      <c r="U774" s="118" t="n"/>
      <c r="V774" s="118" t="n"/>
      <c r="W774" s="130" t="n">
        <v>1</v>
      </c>
      <c r="X774" s="118" t="n"/>
      <c r="Y774" s="118" t="n"/>
      <c r="Z774" s="118" t="n"/>
      <c r="AA774" s="118" t="n"/>
      <c r="AB774" s="118" t="n"/>
      <c r="AC774" s="118" t="n"/>
      <c r="AD774" s="118" t="n"/>
      <c r="AE774" s="118" t="n"/>
      <c r="AF774" s="118" t="n"/>
      <c r="AG774" s="118" t="n"/>
      <c r="AH774" s="118" t="n"/>
      <c r="AI774" s="118" t="n"/>
      <c r="AJ774" s="118" t="n"/>
      <c r="AK774" s="118" t="n"/>
      <c r="AL774" s="118" t="n"/>
      <c r="AM774" s="118" t="n"/>
      <c r="AN774" s="118" t="n"/>
      <c r="AO774" s="118" t="n"/>
      <c r="AP774" s="118" t="n"/>
      <c r="AQ774" s="118" t="n"/>
      <c r="AR774" s="118" t="n"/>
      <c r="AS774" s="118" t="n"/>
      <c r="AT774" s="118" t="n"/>
      <c r="AU774" s="118" t="n"/>
      <c r="AV774" s="118" t="n"/>
      <c r="AW774" s="118" t="n"/>
      <c r="AX774" s="118" t="n"/>
      <c r="AY774" s="118" t="n"/>
      <c r="AZ774" s="118" t="n"/>
      <c r="BA774" s="118" t="n"/>
      <c r="BB774" s="118" t="n"/>
      <c r="BC774" s="118" t="n"/>
      <c r="BD774" s="118" t="n"/>
      <c r="BE774" s="118" t="n"/>
      <c r="BF774" s="118" t="n"/>
      <c r="BG774" s="118" t="n"/>
      <c r="BH774" s="118" t="n"/>
      <c r="BI774" s="118" t="n"/>
      <c r="BJ774" s="118" t="n"/>
      <c r="BK774" s="118" t="n"/>
      <c r="BL774" s="118" t="n"/>
      <c r="BM774" s="118" t="n"/>
      <c r="BN774" s="118" t="n"/>
      <c r="BO774" s="118" t="n"/>
      <c r="BP774" s="118" t="n"/>
      <c r="BQ774" s="118" t="n"/>
      <c r="BR774" s="118" t="n"/>
      <c r="BS774" s="118" t="n"/>
      <c r="BT774" s="118">
        <f>COUNTIF(B774:BS774,1)</f>
        <v/>
      </c>
      <c r="BV774" s="76">
        <f>TRIM(RIGHT(A774, LEN(A774) - FIND("@", SUBSTITUTE(A774, " ", "@", LEN(A774)-LEN(SUBSTITUTE(A774," ",""))))))</f>
        <v/>
      </c>
      <c r="BW774" s="76">
        <f>TRIM(LEFT(A774,FIND(" ",A774&amp;" ")-1))</f>
        <v/>
      </c>
      <c r="BX774">
        <f>+IF(BV774=BV773,"Same","Diff")</f>
        <v/>
      </c>
      <c r="BY774">
        <f>IF(BX774="Same",IF(BW774=BW773,"same","Diff"))</f>
        <v/>
      </c>
    </row>
    <row r="775" ht="17" customHeight="1">
      <c r="A775" s="60" t="inlineStr">
        <is>
          <t>Glen Mackinnon</t>
        </is>
      </c>
      <c r="B775" s="119" t="n"/>
      <c r="C775" s="119" t="n"/>
      <c r="D775" s="119" t="n"/>
      <c r="E775" s="119" t="n"/>
      <c r="F775" s="119" t="n"/>
      <c r="G775" s="119" t="n"/>
      <c r="H775" s="119" t="n"/>
      <c r="I775" s="119" t="n">
        <v>1</v>
      </c>
      <c r="J775" s="118" t="n"/>
      <c r="K775" s="118" t="n"/>
      <c r="L775" s="118" t="n"/>
      <c r="M775" s="118" t="n"/>
      <c r="N775" s="118" t="n"/>
      <c r="O775" s="118" t="n"/>
      <c r="P775" s="118" t="n"/>
      <c r="Q775" s="118" t="n"/>
      <c r="R775" s="118" t="n"/>
      <c r="S775" s="118" t="n"/>
      <c r="T775" s="118" t="n"/>
      <c r="U775" s="118" t="n"/>
      <c r="V775" s="118" t="n"/>
      <c r="W775" s="118" t="n"/>
      <c r="X775" s="118" t="n"/>
      <c r="Y775" s="118" t="n"/>
      <c r="Z775" s="118" t="n"/>
      <c r="AA775" s="118" t="n"/>
      <c r="AB775" s="118" t="n"/>
      <c r="AC775" s="118" t="n"/>
      <c r="AD775" s="118" t="n"/>
      <c r="AE775" s="118" t="n"/>
      <c r="AF775" s="118" t="n"/>
      <c r="AG775" s="118" t="n"/>
      <c r="AH775" s="118" t="n"/>
      <c r="AI775" s="118" t="n"/>
      <c r="AJ775" s="118" t="n"/>
      <c r="AK775" s="118" t="n"/>
      <c r="AL775" s="118" t="n"/>
      <c r="AM775" s="118" t="n"/>
      <c r="AN775" s="118" t="n"/>
      <c r="AO775" s="118" t="n"/>
      <c r="AP775" s="118" t="n"/>
      <c r="AQ775" s="118" t="n"/>
      <c r="AR775" s="118" t="n"/>
      <c r="AS775" s="118" t="n"/>
      <c r="AT775" s="118" t="n"/>
      <c r="AU775" s="118" t="n"/>
      <c r="AV775" s="118" t="n"/>
      <c r="AW775" s="118" t="n"/>
      <c r="AX775" s="118" t="n"/>
      <c r="AY775" s="118" t="n"/>
      <c r="AZ775" s="118" t="n"/>
      <c r="BA775" s="118" t="n"/>
      <c r="BB775" s="118" t="n"/>
      <c r="BC775" s="118" t="n"/>
      <c r="BD775" s="118" t="n"/>
      <c r="BE775" s="118" t="n"/>
      <c r="BF775" s="118" t="n"/>
      <c r="BG775" s="118" t="n"/>
      <c r="BH775" s="118" t="n"/>
      <c r="BI775" s="118" t="n"/>
      <c r="BJ775" s="118" t="n"/>
      <c r="BK775" s="118" t="n"/>
      <c r="BL775" s="118" t="n"/>
      <c r="BM775" s="118" t="n"/>
      <c r="BN775" s="118" t="n"/>
      <c r="BO775" s="118" t="n"/>
      <c r="BP775" s="118" t="n"/>
      <c r="BQ775" s="118" t="n"/>
      <c r="BR775" s="118" t="n"/>
      <c r="BS775" s="118" t="n"/>
      <c r="BT775" s="118">
        <f>COUNTIF(B775:BS775,1)</f>
        <v/>
      </c>
      <c r="BV775" s="76">
        <f>TRIM(RIGHT(A775, LEN(A775) - FIND("@", SUBSTITUTE(A775, " ", "@", LEN(A775)-LEN(SUBSTITUTE(A775," ",""))))))</f>
        <v/>
      </c>
      <c r="BW775" s="76">
        <f>TRIM(LEFT(A775,FIND(" ",A775&amp;" ")-1))</f>
        <v/>
      </c>
      <c r="BX775">
        <f>+IF(BV775=BV774,"Same","Diff")</f>
        <v/>
      </c>
      <c r="BY775">
        <f>IF(BX775="Same",IF(BW775=BW774,"same","Diff"))</f>
        <v/>
      </c>
    </row>
    <row r="776" ht="17" customHeight="1">
      <c r="A776" s="61" t="inlineStr">
        <is>
          <t>Adam Macrow</t>
        </is>
      </c>
      <c r="B776" s="120" t="n"/>
      <c r="C776" s="120" t="n"/>
      <c r="D776" s="120" t="n"/>
      <c r="E776" s="120" t="n"/>
      <c r="F776" s="120" t="n"/>
      <c r="G776" s="120" t="n"/>
      <c r="H776" s="120" t="n"/>
      <c r="I776" s="120" t="n"/>
      <c r="J776" s="118" t="n"/>
      <c r="K776" s="118" t="n"/>
      <c r="L776" s="118" t="n"/>
      <c r="M776" s="118" t="n"/>
      <c r="N776" s="118" t="n"/>
      <c r="O776" s="118" t="n"/>
      <c r="P776" s="118" t="n"/>
      <c r="Q776" s="118" t="n"/>
      <c r="R776" s="118" t="n"/>
      <c r="S776" s="118" t="n"/>
      <c r="T776" s="118" t="n"/>
      <c r="U776" s="118" t="n"/>
      <c r="V776" s="118" t="n"/>
      <c r="W776" s="118" t="n"/>
      <c r="X776" s="118" t="n"/>
      <c r="Y776" s="118" t="n"/>
      <c r="Z776" s="118" t="n"/>
      <c r="AA776" s="118" t="n"/>
      <c r="AB776" s="118" t="n"/>
      <c r="AC776" s="118" t="n"/>
      <c r="AD776" s="118" t="n"/>
      <c r="AE776" s="118" t="n"/>
      <c r="AF776" s="118" t="n"/>
      <c r="AG776" s="118" t="n"/>
      <c r="AH776" s="118" t="n"/>
      <c r="AI776" s="118" t="n"/>
      <c r="AJ776" s="118" t="n"/>
      <c r="AK776" s="118" t="n"/>
      <c r="AL776" s="118" t="n"/>
      <c r="AM776" s="118" t="n"/>
      <c r="AN776" s="118" t="n"/>
      <c r="AO776" s="118" t="n">
        <v>1</v>
      </c>
      <c r="AP776" s="118" t="n"/>
      <c r="AQ776" s="118" t="n">
        <v>1</v>
      </c>
      <c r="AR776" s="118" t="n"/>
      <c r="AS776" s="118" t="n">
        <v>1</v>
      </c>
      <c r="AT776" s="118" t="n">
        <v>1</v>
      </c>
      <c r="AU776" s="118" t="n"/>
      <c r="AV776" s="118" t="n">
        <v>1</v>
      </c>
      <c r="AW776" s="118" t="n">
        <v>1</v>
      </c>
      <c r="AX776" s="118" t="n">
        <v>1</v>
      </c>
      <c r="AY776" s="118" t="n">
        <v>1</v>
      </c>
      <c r="AZ776" s="118" t="n"/>
      <c r="BA776" s="118" t="n">
        <v>1</v>
      </c>
      <c r="BB776" s="118" t="n"/>
      <c r="BC776" s="118" t="n"/>
      <c r="BD776" s="118" t="n"/>
      <c r="BE776" s="118" t="n"/>
      <c r="BF776" s="118" t="n"/>
      <c r="BG776" s="118" t="n"/>
      <c r="BH776" s="118" t="n"/>
      <c r="BI776" s="118" t="n"/>
      <c r="BJ776" s="118" t="n"/>
      <c r="BK776" s="118" t="n"/>
      <c r="BL776" s="118" t="n"/>
      <c r="BM776" s="118" t="n"/>
      <c r="BN776" s="118" t="n"/>
      <c r="BO776" s="118" t="n"/>
      <c r="BP776" s="118" t="n"/>
      <c r="BQ776" s="118" t="n"/>
      <c r="BR776" s="118" t="n"/>
      <c r="BS776" s="118" t="n"/>
      <c r="BT776" s="118">
        <f>COUNTIF(B776:BS776,1)</f>
        <v/>
      </c>
      <c r="BV776" s="76">
        <f>TRIM(RIGHT(A776, LEN(A776) - FIND("@", SUBSTITUTE(A776, " ", "@", LEN(A776)-LEN(SUBSTITUTE(A776," ",""))))))</f>
        <v/>
      </c>
      <c r="BW776" s="76">
        <f>TRIM(LEFT(A776,FIND(" ",A776&amp;" ")-1))</f>
        <v/>
      </c>
      <c r="BX776">
        <f>+IF(BV776=BV775,"Same","Diff")</f>
        <v/>
      </c>
      <c r="BY776">
        <f>IF(BX776="Same",IF(BW776=BW775,"same","Diff"))</f>
        <v/>
      </c>
    </row>
    <row r="777" ht="17" customHeight="1">
      <c r="A777" s="60" t="inlineStr">
        <is>
          <t>Peter Macrow</t>
        </is>
      </c>
      <c r="B777" s="119" t="n"/>
      <c r="C777" s="119" t="n"/>
      <c r="D777" s="119" t="n">
        <v>1</v>
      </c>
      <c r="E777" s="119" t="n"/>
      <c r="F777" s="119" t="n"/>
      <c r="G777" s="119" t="n"/>
      <c r="H777" s="119" t="n"/>
      <c r="I777" s="119" t="n">
        <v>1</v>
      </c>
      <c r="J777" s="118" t="n"/>
      <c r="K777" s="118" t="n">
        <v>1</v>
      </c>
      <c r="L777" s="118" t="n"/>
      <c r="M777" s="118" t="n"/>
      <c r="N777" s="118" t="n"/>
      <c r="O777" s="118" t="n"/>
      <c r="P777" s="118" t="n"/>
      <c r="Q777" s="118" t="n"/>
      <c r="R777" s="118" t="n"/>
      <c r="S777" s="118" t="n"/>
      <c r="T777" s="118" t="n"/>
      <c r="U777" s="118" t="n"/>
      <c r="V777" s="118" t="n"/>
      <c r="W777" s="118" t="n"/>
      <c r="X777" s="118" t="n"/>
      <c r="Y777" s="118" t="n"/>
      <c r="Z777" s="118" t="n"/>
      <c r="AA777" s="118" t="n"/>
      <c r="AB777" s="118" t="n"/>
      <c r="AC777" s="118" t="n"/>
      <c r="AD777" s="118" t="n"/>
      <c r="AE777" s="118" t="n"/>
      <c r="AF777" s="118" t="n"/>
      <c r="AG777" s="118" t="n"/>
      <c r="AH777" s="118" t="n"/>
      <c r="AI777" s="118" t="n"/>
      <c r="AJ777" s="118" t="n"/>
      <c r="AK777" s="118" t="n"/>
      <c r="AL777" s="118" t="n"/>
      <c r="AM777" s="118" t="n"/>
      <c r="AN777" s="118" t="n"/>
      <c r="AO777" s="118" t="n"/>
      <c r="AP777" s="118" t="n"/>
      <c r="AQ777" s="118" t="n"/>
      <c r="AR777" s="118" t="n"/>
      <c r="AS777" s="118" t="n"/>
      <c r="AT777" s="118" t="n"/>
      <c r="AU777" s="118" t="n"/>
      <c r="AV777" s="118" t="n"/>
      <c r="AW777" s="118" t="n"/>
      <c r="AX777" s="118" t="n"/>
      <c r="AY777" s="118" t="n"/>
      <c r="AZ777" s="118" t="n"/>
      <c r="BA777" s="118" t="n"/>
      <c r="BB777" s="118" t="n"/>
      <c r="BC777" s="118" t="n"/>
      <c r="BD777" s="118" t="n"/>
      <c r="BE777" s="118" t="n"/>
      <c r="BF777" s="118" t="n"/>
      <c r="BG777" s="118" t="n"/>
      <c r="BH777" s="118" t="n"/>
      <c r="BI777" s="118" t="n"/>
      <c r="BJ777" s="118" t="n"/>
      <c r="BK777" s="118" t="n"/>
      <c r="BL777" s="118" t="n"/>
      <c r="BM777" s="118" t="n"/>
      <c r="BN777" s="118" t="n"/>
      <c r="BO777" s="118" t="n"/>
      <c r="BP777" s="118" t="n"/>
      <c r="BQ777" s="118" t="n"/>
      <c r="BR777" s="118" t="n"/>
      <c r="BS777" s="118" t="n"/>
      <c r="BT777" s="118">
        <f>COUNTIF(B777:BS777,1)</f>
        <v/>
      </c>
      <c r="BV777" s="76">
        <f>TRIM(RIGHT(A777, LEN(A777) - FIND("@", SUBSTITUTE(A777, " ", "@", LEN(A777)-LEN(SUBSTITUTE(A777," ",""))))))</f>
        <v/>
      </c>
      <c r="BW777" s="76">
        <f>TRIM(LEFT(A777,FIND(" ",A777&amp;" ")-1))</f>
        <v/>
      </c>
      <c r="BX777">
        <f>+IF(BV777=BV776,"Same","Diff")</f>
        <v/>
      </c>
      <c r="BY777">
        <f>IF(BX777="Same",IF(BW777=BW776,"same","Diff"))</f>
        <v/>
      </c>
    </row>
    <row r="778" ht="17" customHeight="1">
      <c r="A778" s="60" t="inlineStr">
        <is>
          <t>Chris Madden</t>
        </is>
      </c>
      <c r="B778" s="119" t="n"/>
      <c r="C778" s="119" t="n"/>
      <c r="D778" s="119" t="n"/>
      <c r="E778" s="119" t="n"/>
      <c r="F778" s="119" t="n"/>
      <c r="G778" s="119" t="n"/>
      <c r="H778" s="119" t="n"/>
      <c r="I778" s="119" t="n"/>
      <c r="J778" s="118" t="n"/>
      <c r="K778" s="118" t="n"/>
      <c r="L778" s="118" t="n"/>
      <c r="M778" s="118" t="n"/>
      <c r="N778" s="118" t="n"/>
      <c r="O778" s="118" t="n"/>
      <c r="P778" s="118" t="n"/>
      <c r="Q778" s="118" t="n"/>
      <c r="R778" s="118" t="n"/>
      <c r="S778" s="118" t="n"/>
      <c r="T778" s="118" t="n"/>
      <c r="U778" s="118" t="n"/>
      <c r="V778" s="118" t="n"/>
      <c r="W778" s="118" t="n"/>
      <c r="X778" s="118" t="n"/>
      <c r="Y778" s="118" t="n"/>
      <c r="Z778" s="118" t="n"/>
      <c r="AA778" s="118" t="n"/>
      <c r="AB778" s="118" t="n"/>
      <c r="AC778" s="118" t="n"/>
      <c r="AD778" s="118" t="n"/>
      <c r="AE778" s="118" t="n"/>
      <c r="AF778" s="118" t="n"/>
      <c r="AG778" s="118" t="n"/>
      <c r="AH778" s="118" t="n"/>
      <c r="AI778" s="118" t="n">
        <v>1</v>
      </c>
      <c r="AJ778" s="118" t="n"/>
      <c r="AK778" s="118" t="n"/>
      <c r="AL778" s="118" t="n"/>
      <c r="AM778" s="118" t="n"/>
      <c r="AN778" s="118" t="n"/>
      <c r="AO778" s="118" t="n"/>
      <c r="AP778" s="118" t="n"/>
      <c r="AQ778" s="118" t="n"/>
      <c r="AR778" s="118" t="n"/>
      <c r="AS778" s="118" t="n"/>
      <c r="AT778" s="118" t="n"/>
      <c r="AU778" s="118" t="n"/>
      <c r="AV778" s="118" t="n"/>
      <c r="AW778" s="118" t="n"/>
      <c r="AX778" s="118" t="n"/>
      <c r="AY778" s="118" t="n"/>
      <c r="AZ778" s="118" t="n"/>
      <c r="BA778" s="118" t="n"/>
      <c r="BB778" s="118" t="n"/>
      <c r="BC778" s="118" t="n"/>
      <c r="BD778" s="118" t="n"/>
      <c r="BE778" s="118" t="n"/>
      <c r="BF778" s="118" t="n"/>
      <c r="BG778" s="118" t="n"/>
      <c r="BH778" s="118" t="n"/>
      <c r="BI778" s="118" t="n"/>
      <c r="BJ778" s="118" t="n"/>
      <c r="BK778" s="118" t="n"/>
      <c r="BL778" s="118" t="n"/>
      <c r="BM778" s="118" t="n"/>
      <c r="BN778" s="118" t="n"/>
      <c r="BO778" s="118" t="n"/>
      <c r="BP778" s="118" t="n"/>
      <c r="BQ778" s="118" t="n"/>
      <c r="BR778" s="118" t="n"/>
      <c r="BS778" s="118" t="n"/>
      <c r="BT778" s="118">
        <f>COUNTIF(B778:BS778,1)</f>
        <v/>
      </c>
      <c r="BV778" s="76">
        <f>TRIM(RIGHT(A778, LEN(A778) - FIND("@", SUBSTITUTE(A778, " ", "@", LEN(A778)-LEN(SUBSTITUTE(A778," ",""))))))</f>
        <v/>
      </c>
      <c r="BW778" s="76">
        <f>TRIM(LEFT(A778,FIND(" ",A778&amp;" ")-1))</f>
        <v/>
      </c>
      <c r="BX778">
        <f>+IF(BV778=BV777,"Same","Diff")</f>
        <v/>
      </c>
      <c r="BY778">
        <f>IF(BX778="Same",IF(BW778=BW777,"same","Diff"))</f>
        <v/>
      </c>
    </row>
    <row r="779" ht="17" customHeight="1">
      <c r="A779" s="60" t="inlineStr">
        <is>
          <t>Jack Madden</t>
        </is>
      </c>
      <c r="B779" s="119" t="n"/>
      <c r="C779" s="119" t="n"/>
      <c r="D779" s="119" t="n">
        <v>1</v>
      </c>
      <c r="E779" s="119" t="n"/>
      <c r="F779" s="119" t="n"/>
      <c r="G779" s="119" t="n"/>
      <c r="H779" s="119" t="n"/>
      <c r="I779" s="119" t="n"/>
      <c r="J779" s="118" t="n"/>
      <c r="K779" s="118" t="n"/>
      <c r="L779" s="118" t="n"/>
      <c r="M779" s="118" t="n"/>
      <c r="N779" s="118" t="n"/>
      <c r="O779" s="118" t="n"/>
      <c r="P779" s="118" t="n"/>
      <c r="Q779" s="118" t="n"/>
      <c r="R779" s="118" t="n"/>
      <c r="S779" s="118" t="n"/>
      <c r="T779" s="118" t="n"/>
      <c r="U779" s="118" t="n"/>
      <c r="V779" s="118" t="n"/>
      <c r="W779" s="118" t="n"/>
      <c r="X779" s="118" t="n"/>
      <c r="Y779" s="118" t="n"/>
      <c r="Z779" s="118" t="n"/>
      <c r="AA779" s="118" t="n"/>
      <c r="AB779" s="118" t="n"/>
      <c r="AC779" s="118" t="n"/>
      <c r="AD779" s="118" t="n"/>
      <c r="AE779" s="118" t="n"/>
      <c r="AF779" s="118" t="n"/>
      <c r="AG779" s="118" t="n"/>
      <c r="AH779" s="118" t="n"/>
      <c r="AI779" s="118" t="n"/>
      <c r="AJ779" s="118" t="n"/>
      <c r="AK779" s="118" t="n"/>
      <c r="AL779" s="118" t="n"/>
      <c r="AM779" s="118" t="n"/>
      <c r="AN779" s="118" t="n"/>
      <c r="AO779" s="118" t="n"/>
      <c r="AP779" s="118" t="n"/>
      <c r="AQ779" s="118" t="n"/>
      <c r="AR779" s="118" t="n"/>
      <c r="AS779" s="118" t="n"/>
      <c r="AT779" s="118" t="n"/>
      <c r="AU779" s="118" t="n"/>
      <c r="AV779" s="118" t="n"/>
      <c r="AW779" s="118" t="n"/>
      <c r="AX779" s="118" t="n"/>
      <c r="AY779" s="118" t="n"/>
      <c r="AZ779" s="118" t="n"/>
      <c r="BA779" s="118" t="n"/>
      <c r="BB779" s="118" t="n"/>
      <c r="BC779" s="118" t="n"/>
      <c r="BD779" s="118" t="n"/>
      <c r="BE779" s="118" t="n"/>
      <c r="BF779" s="118" t="n"/>
      <c r="BG779" s="118" t="n"/>
      <c r="BH779" s="118" t="n"/>
      <c r="BI779" s="118" t="n"/>
      <c r="BJ779" s="118" t="n"/>
      <c r="BK779" s="118" t="n"/>
      <c r="BL779" s="118" t="n"/>
      <c r="BM779" s="118" t="n"/>
      <c r="BN779" s="118" t="n"/>
      <c r="BO779" s="118" t="n"/>
      <c r="BP779" s="118" t="n"/>
      <c r="BQ779" s="118" t="n"/>
      <c r="BR779" s="118" t="n"/>
      <c r="BS779" s="118" t="n"/>
      <c r="BT779" s="118">
        <f>COUNTIF(B779:BS779,1)</f>
        <v/>
      </c>
      <c r="BV779" s="76">
        <f>TRIM(RIGHT(A779, LEN(A779) - FIND("@", SUBSTITUTE(A779, " ", "@", LEN(A779)-LEN(SUBSTITUTE(A779," ",""))))))</f>
        <v/>
      </c>
      <c r="BW779" s="76">
        <f>TRIM(LEFT(A779,FIND(" ",A779&amp;" ")-1))</f>
        <v/>
      </c>
      <c r="BX779">
        <f>+IF(BV779=BV778,"Same","Diff")</f>
        <v/>
      </c>
      <c r="BY779">
        <f>IF(BX779="Same",IF(BW779=BW778,"same","Diff"))</f>
        <v/>
      </c>
    </row>
    <row r="780" ht="17" customHeight="1">
      <c r="A780" s="59" t="inlineStr">
        <is>
          <t>Jan Magnussen</t>
        </is>
      </c>
      <c r="B780" s="117" t="n"/>
      <c r="C780" s="117" t="n"/>
      <c r="D780" s="117" t="n"/>
      <c r="E780" s="117" t="n"/>
      <c r="F780" s="117" t="n"/>
      <c r="G780" s="117" t="n"/>
      <c r="H780" s="117" t="n"/>
      <c r="I780" s="117" t="n"/>
      <c r="J780" s="118" t="n"/>
      <c r="K780" s="118" t="n"/>
      <c r="L780" s="118" t="n"/>
      <c r="M780" s="118" t="n"/>
      <c r="N780" s="118" t="n"/>
      <c r="O780" s="118" t="n"/>
      <c r="P780" s="118" t="n"/>
      <c r="Q780" s="118" t="n"/>
      <c r="R780" s="118" t="n"/>
      <c r="S780" s="118" t="n"/>
      <c r="T780" s="118" t="n"/>
      <c r="U780" s="118" t="n"/>
      <c r="V780" s="118" t="n"/>
      <c r="W780" s="118" t="n"/>
      <c r="X780" s="118" t="n"/>
      <c r="Y780" s="118" t="n"/>
      <c r="Z780" s="118" t="n"/>
      <c r="AA780" s="118" t="n"/>
      <c r="AB780" s="118" t="n"/>
      <c r="AC780" s="118" t="n"/>
      <c r="AD780" s="118" t="n"/>
      <c r="AE780" s="118" t="n"/>
      <c r="AF780" s="118" t="n"/>
      <c r="AG780" s="118" t="n"/>
      <c r="AH780" s="118" t="n"/>
      <c r="AI780" s="118" t="n"/>
      <c r="AJ780" s="118" t="n"/>
      <c r="AK780" s="118" t="n"/>
      <c r="AL780" s="118" t="n"/>
      <c r="AM780" s="118" t="n"/>
      <c r="AN780" s="118" t="n"/>
      <c r="AO780" s="118" t="n"/>
      <c r="AP780" s="118" t="n"/>
      <c r="AQ780" s="118" t="n"/>
      <c r="AR780" s="118" t="n"/>
      <c r="AS780" s="118" t="n"/>
      <c r="AT780" s="118" t="n"/>
      <c r="AU780" s="118" t="n"/>
      <c r="AV780" s="118" t="n">
        <v>1</v>
      </c>
      <c r="AW780" s="118" t="n"/>
      <c r="AX780" s="118" t="n"/>
      <c r="AY780" s="118" t="n"/>
      <c r="AZ780" s="118" t="n"/>
      <c r="BA780" s="118" t="n"/>
      <c r="BB780" s="118" t="n"/>
      <c r="BC780" s="118" t="n"/>
      <c r="BD780" s="118" t="n"/>
      <c r="BE780" s="118" t="n"/>
      <c r="BF780" s="118" t="n"/>
      <c r="BG780" s="118" t="n"/>
      <c r="BH780" s="118" t="n"/>
      <c r="BI780" s="118" t="n"/>
      <c r="BJ780" s="118" t="n"/>
      <c r="BK780" s="118" t="n"/>
      <c r="BL780" s="118" t="n"/>
      <c r="BM780" s="118" t="n"/>
      <c r="BN780" s="118" t="n"/>
      <c r="BO780" s="118" t="n"/>
      <c r="BP780" s="118" t="n"/>
      <c r="BQ780" s="118" t="n"/>
      <c r="BR780" s="118" t="n"/>
      <c r="BS780" s="118" t="n"/>
      <c r="BT780" s="118">
        <f>COUNTIF(B780:BS780,1)</f>
        <v/>
      </c>
      <c r="BV780" s="76">
        <f>TRIM(RIGHT(A780, LEN(A780) - FIND("@", SUBSTITUTE(A780, " ", "@", LEN(A780)-LEN(SUBSTITUTE(A780," ",""))))))</f>
        <v/>
      </c>
      <c r="BW780" s="76">
        <f>TRIM(LEFT(A780,FIND(" ",A780&amp;" ")-1))</f>
        <v/>
      </c>
      <c r="BX780">
        <f>+IF(BV780=BV779,"Same","Diff")</f>
        <v/>
      </c>
      <c r="BY780">
        <f>IF(BX780="Same",IF(BW780=BW779,"same","Diff"))</f>
        <v/>
      </c>
    </row>
    <row r="781" ht="17" customHeight="1">
      <c r="A781" s="60" t="inlineStr">
        <is>
          <t>Andrew Maher</t>
        </is>
      </c>
      <c r="B781" s="119" t="n"/>
      <c r="C781" s="119" t="n"/>
      <c r="D781" s="119" t="n"/>
      <c r="E781" s="119" t="n"/>
      <c r="F781" s="119" t="n"/>
      <c r="G781" s="119" t="n"/>
      <c r="H781" s="119" t="n"/>
      <c r="I781" s="119" t="n"/>
      <c r="J781" s="118" t="n"/>
      <c r="K781" s="118" t="n"/>
      <c r="L781" s="118" t="n"/>
      <c r="M781" s="118" t="n"/>
      <c r="N781" s="118" t="n"/>
      <c r="O781" s="118" t="n"/>
      <c r="P781" s="118" t="n"/>
      <c r="Q781" s="118" t="n"/>
      <c r="R781" s="118" t="n"/>
      <c r="S781" s="118" t="n"/>
      <c r="T781" s="118" t="n"/>
      <c r="U781" s="118" t="n"/>
      <c r="V781" s="118" t="n"/>
      <c r="W781" s="118" t="n"/>
      <c r="X781" s="118" t="n"/>
      <c r="Y781" s="118" t="n"/>
      <c r="Z781" s="118" t="n"/>
      <c r="AA781" s="118" t="n"/>
      <c r="AB781" s="118" t="n"/>
      <c r="AC781" s="118" t="n"/>
      <c r="AD781" s="118" t="n">
        <v>1</v>
      </c>
      <c r="AE781" s="118" t="n"/>
      <c r="AF781" s="118" t="n"/>
      <c r="AG781" s="118" t="n"/>
      <c r="AH781" s="118" t="n"/>
      <c r="AI781" s="118" t="n"/>
      <c r="AJ781" s="118" t="n"/>
      <c r="AK781" s="118" t="n"/>
      <c r="AL781" s="118" t="n"/>
      <c r="AM781" s="118" t="n"/>
      <c r="AN781" s="118" t="n"/>
      <c r="AO781" s="118" t="n"/>
      <c r="AP781" s="118" t="n"/>
      <c r="AQ781" s="118" t="n"/>
      <c r="AR781" s="118" t="n"/>
      <c r="AS781" s="118" t="n"/>
      <c r="AT781" s="118" t="n"/>
      <c r="AU781" s="118" t="n"/>
      <c r="AV781" s="118" t="n"/>
      <c r="AW781" s="118" t="n"/>
      <c r="AX781" s="118" t="n"/>
      <c r="AY781" s="118" t="n"/>
      <c r="AZ781" s="118" t="n"/>
      <c r="BA781" s="118" t="n"/>
      <c r="BB781" s="118" t="n"/>
      <c r="BC781" s="118" t="n"/>
      <c r="BD781" s="118" t="n"/>
      <c r="BE781" s="118" t="n"/>
      <c r="BF781" s="118" t="n"/>
      <c r="BG781" s="118" t="n"/>
      <c r="BH781" s="118" t="n"/>
      <c r="BI781" s="118" t="n"/>
      <c r="BJ781" s="118" t="n"/>
      <c r="BK781" s="118" t="n"/>
      <c r="BL781" s="118" t="n"/>
      <c r="BM781" s="118" t="n"/>
      <c r="BN781" s="118" t="n"/>
      <c r="BO781" s="118" t="n"/>
      <c r="BP781" s="118" t="n"/>
      <c r="BQ781" s="118" t="n"/>
      <c r="BR781" s="118" t="n"/>
      <c r="BS781" s="118" t="n"/>
      <c r="BT781" s="118">
        <f>COUNTIF(B781:BS781,1)</f>
        <v/>
      </c>
      <c r="BV781" s="76">
        <f>TRIM(RIGHT(A781, LEN(A781) - FIND("@", SUBSTITUTE(A781, " ", "@", LEN(A781)-LEN(SUBSTITUTE(A781," ",""))))))</f>
        <v/>
      </c>
      <c r="BW781" s="76">
        <f>TRIM(LEFT(A781,FIND(" ",A781&amp;" ")-1))</f>
        <v/>
      </c>
      <c r="BX781">
        <f>+IF(BV781=BV780,"Same","Diff")</f>
        <v/>
      </c>
      <c r="BY781">
        <f>IF(BX781="Same",IF(BW781=BW780,"same","Diff"))</f>
        <v/>
      </c>
    </row>
    <row r="782" ht="17" customHeight="1">
      <c r="A782" s="60" t="inlineStr">
        <is>
          <t>Bruce Maher</t>
        </is>
      </c>
      <c r="B782" s="119" t="n"/>
      <c r="C782" s="119" t="n">
        <v>1</v>
      </c>
      <c r="D782" s="119" t="n">
        <v>1</v>
      </c>
      <c r="E782" s="119" t="n"/>
      <c r="F782" s="119" t="n">
        <v>1</v>
      </c>
      <c r="G782" s="119" t="n">
        <v>1</v>
      </c>
      <c r="H782" s="119" t="n"/>
      <c r="I782" s="119" t="n"/>
      <c r="J782" s="118" t="n"/>
      <c r="K782" s="118" t="n"/>
      <c r="L782" s="118" t="n"/>
      <c r="M782" s="118" t="n"/>
      <c r="N782" s="118" t="n"/>
      <c r="O782" s="118" t="n"/>
      <c r="P782" s="118" t="n"/>
      <c r="Q782" s="118" t="n"/>
      <c r="R782" s="118" t="n"/>
      <c r="S782" s="118" t="n"/>
      <c r="T782" s="118" t="n"/>
      <c r="U782" s="118" t="n"/>
      <c r="V782" s="118" t="n"/>
      <c r="W782" s="118" t="n"/>
      <c r="X782" s="118" t="n"/>
      <c r="Y782" s="118" t="n"/>
      <c r="Z782" s="118" t="n"/>
      <c r="AA782" s="118" t="n"/>
      <c r="AB782" s="118" t="n"/>
      <c r="AC782" s="118" t="n"/>
      <c r="AD782" s="118" t="n"/>
      <c r="AE782" s="118" t="n"/>
      <c r="AF782" s="118" t="n"/>
      <c r="AG782" s="118" t="n"/>
      <c r="AH782" s="118" t="n"/>
      <c r="AI782" s="118" t="n"/>
      <c r="AJ782" s="118" t="n"/>
      <c r="AK782" s="118" t="n"/>
      <c r="AL782" s="118" t="n"/>
      <c r="AM782" s="118" t="n"/>
      <c r="AN782" s="118" t="n"/>
      <c r="AO782" s="118" t="n"/>
      <c r="AP782" s="118" t="n"/>
      <c r="AQ782" s="118" t="n"/>
      <c r="AR782" s="118" t="n"/>
      <c r="AS782" s="118" t="n"/>
      <c r="AT782" s="118" t="n"/>
      <c r="AU782" s="118" t="n"/>
      <c r="AV782" s="118" t="n"/>
      <c r="AW782" s="118" t="n"/>
      <c r="AX782" s="118" t="n"/>
      <c r="AY782" s="118" t="n"/>
      <c r="AZ782" s="118" t="n"/>
      <c r="BA782" s="118" t="n"/>
      <c r="BB782" s="118" t="n"/>
      <c r="BC782" s="118" t="n"/>
      <c r="BD782" s="118" t="n"/>
      <c r="BE782" s="118" t="n"/>
      <c r="BF782" s="118" t="n"/>
      <c r="BG782" s="118" t="n"/>
      <c r="BH782" s="118" t="n"/>
      <c r="BI782" s="118" t="n"/>
      <c r="BJ782" s="118" t="n"/>
      <c r="BK782" s="118" t="n"/>
      <c r="BL782" s="118" t="n"/>
      <c r="BM782" s="118" t="n"/>
      <c r="BN782" s="118" t="n"/>
      <c r="BO782" s="118" t="n"/>
      <c r="BP782" s="118" t="n"/>
      <c r="BQ782" s="118" t="n"/>
      <c r="BR782" s="118" t="n"/>
      <c r="BS782" s="118" t="n"/>
      <c r="BT782" s="118">
        <f>COUNTIF(B782:BS782,1)</f>
        <v/>
      </c>
      <c r="BV782" s="76">
        <f>TRIM(RIGHT(A782, LEN(A782) - FIND("@", SUBSTITUTE(A782, " ", "@", LEN(A782)-LEN(SUBSTITUTE(A782," ",""))))))</f>
        <v/>
      </c>
      <c r="BW782" s="76">
        <f>TRIM(LEFT(A782,FIND(" ",A782&amp;" ")-1))</f>
        <v/>
      </c>
      <c r="BX782">
        <f>+IF(BV782=BV781,"Same","Diff")</f>
        <v/>
      </c>
      <c r="BY782">
        <f>IF(BX782="Same",IF(BW782=BW781,"same","Diff"))</f>
        <v/>
      </c>
    </row>
    <row r="783" ht="17" customHeight="1">
      <c r="A783" s="60" t="inlineStr">
        <is>
          <t>Roger Mahoney</t>
        </is>
      </c>
      <c r="B783" s="119" t="n"/>
      <c r="C783" s="119" t="n"/>
      <c r="D783" s="119" t="n"/>
      <c r="E783" s="119" t="n"/>
      <c r="F783" s="119" t="n"/>
      <c r="G783" s="119" t="n"/>
      <c r="H783" s="119" t="n"/>
      <c r="I783" s="119" t="n"/>
      <c r="J783" s="118" t="n"/>
      <c r="K783" s="118" t="n"/>
      <c r="L783" s="118" t="n"/>
      <c r="M783" s="118" t="n"/>
      <c r="N783" s="118" t="n"/>
      <c r="O783" s="118" t="n"/>
      <c r="P783" s="118" t="n">
        <v>1</v>
      </c>
      <c r="Q783" s="118" t="n"/>
      <c r="R783" s="118" t="n"/>
      <c r="S783" s="118" t="n"/>
      <c r="T783" s="118" t="n"/>
      <c r="U783" s="118" t="n"/>
      <c r="V783" s="118" t="n"/>
      <c r="W783" s="118" t="n"/>
      <c r="X783" s="118" t="n"/>
      <c r="Y783" s="118" t="n"/>
      <c r="Z783" s="118" t="n"/>
      <c r="AA783" s="118" t="n"/>
      <c r="AB783" s="118" t="n"/>
      <c r="AC783" s="118" t="n"/>
      <c r="AD783" s="118" t="n"/>
      <c r="AE783" s="118" t="n"/>
      <c r="AF783" s="118" t="n"/>
      <c r="AG783" s="118" t="n"/>
      <c r="AH783" s="118" t="n"/>
      <c r="AI783" s="118" t="n"/>
      <c r="AJ783" s="118" t="n"/>
      <c r="AK783" s="118" t="n"/>
      <c r="AL783" s="118" t="n"/>
      <c r="AM783" s="118" t="n"/>
      <c r="AN783" s="118" t="n"/>
      <c r="AO783" s="118" t="n"/>
      <c r="AP783" s="118" t="n"/>
      <c r="AQ783" s="118" t="n"/>
      <c r="AR783" s="118" t="n"/>
      <c r="AS783" s="118" t="n"/>
      <c r="AT783" s="118" t="n"/>
      <c r="AU783" s="118" t="n"/>
      <c r="AV783" s="118" t="n"/>
      <c r="AW783" s="118" t="n"/>
      <c r="AX783" s="118" t="n"/>
      <c r="AY783" s="118" t="n"/>
      <c r="AZ783" s="118" t="n"/>
      <c r="BA783" s="118" t="n"/>
      <c r="BB783" s="118" t="n"/>
      <c r="BC783" s="118" t="n"/>
      <c r="BD783" s="118" t="n"/>
      <c r="BE783" s="118" t="n"/>
      <c r="BF783" s="118" t="n"/>
      <c r="BG783" s="118" t="n"/>
      <c r="BH783" s="118" t="n"/>
      <c r="BI783" s="118" t="n"/>
      <c r="BJ783" s="118" t="n"/>
      <c r="BK783" s="118" t="n"/>
      <c r="BL783" s="118" t="n"/>
      <c r="BM783" s="118" t="n"/>
      <c r="BN783" s="118" t="n"/>
      <c r="BO783" s="118" t="n"/>
      <c r="BP783" s="118" t="n"/>
      <c r="BQ783" s="118" t="n"/>
      <c r="BR783" s="118" t="n"/>
      <c r="BS783" s="118" t="n"/>
      <c r="BT783" s="118">
        <f>COUNTIF(B783:BS783,1)</f>
        <v/>
      </c>
      <c r="BV783" s="76">
        <f>TRIM(RIGHT(A783, LEN(A783) - FIND("@", SUBSTITUTE(A783, " ", "@", LEN(A783)-LEN(SUBSTITUTE(A783," ",""))))))</f>
        <v/>
      </c>
      <c r="BW783" s="76">
        <f>TRIM(LEFT(A783,FIND(" ",A783&amp;" ")-1))</f>
        <v/>
      </c>
      <c r="BX783">
        <f>+IF(BV783=BV782,"Same","Diff")</f>
        <v/>
      </c>
      <c r="BY783">
        <f>IF(BX783="Same",IF(BW783=BW782,"same","Diff"))</f>
        <v/>
      </c>
    </row>
    <row r="784" ht="17" customHeight="1">
      <c r="A784" s="59" t="inlineStr">
        <is>
          <t>Timo Mäkinen</t>
        </is>
      </c>
      <c r="B784" s="117" t="n"/>
      <c r="C784" s="117" t="n"/>
      <c r="D784" s="117" t="n"/>
      <c r="E784" s="117" t="n"/>
      <c r="F784" s="117" t="n"/>
      <c r="G784" s="117" t="n">
        <v>1</v>
      </c>
      <c r="H784" s="117" t="n"/>
      <c r="I784" s="117" t="n">
        <v>1</v>
      </c>
      <c r="J784" s="118" t="n"/>
      <c r="K784" s="118" t="n"/>
      <c r="L784" s="118" t="n"/>
      <c r="M784" s="118" t="n"/>
      <c r="N784" s="118" t="n"/>
      <c r="O784" s="118" t="n"/>
      <c r="P784" s="118" t="n"/>
      <c r="Q784" s="118" t="n"/>
      <c r="R784" s="118" t="n"/>
      <c r="S784" s="118" t="n"/>
      <c r="T784" s="118" t="n"/>
      <c r="U784" s="118" t="n"/>
      <c r="V784" s="118" t="n"/>
      <c r="W784" s="118" t="n"/>
      <c r="X784" s="118" t="n"/>
      <c r="Y784" s="118" t="n"/>
      <c r="Z784" s="118" t="n"/>
      <c r="AA784" s="118" t="n"/>
      <c r="AB784" s="118" t="n"/>
      <c r="AC784" s="118" t="n"/>
      <c r="AD784" s="118" t="n"/>
      <c r="AE784" s="118" t="n"/>
      <c r="AF784" s="118" t="n"/>
      <c r="AG784" s="118" t="n"/>
      <c r="AH784" s="118" t="n"/>
      <c r="AI784" s="118" t="n"/>
      <c r="AJ784" s="118" t="n"/>
      <c r="AK784" s="118" t="n"/>
      <c r="AL784" s="118" t="n"/>
      <c r="AM784" s="118" t="n"/>
      <c r="AN784" s="118" t="n"/>
      <c r="AO784" s="118" t="n"/>
      <c r="AP784" s="118" t="n"/>
      <c r="AQ784" s="118" t="n"/>
      <c r="AR784" s="118" t="n"/>
      <c r="AS784" s="118" t="n"/>
      <c r="AT784" s="118" t="n"/>
      <c r="AU784" s="118" t="n"/>
      <c r="AV784" s="118" t="n"/>
      <c r="AW784" s="118" t="n"/>
      <c r="AX784" s="118" t="n"/>
      <c r="AY784" s="118" t="n"/>
      <c r="AZ784" s="118" t="n"/>
      <c r="BA784" s="118" t="n"/>
      <c r="BB784" s="118" t="n"/>
      <c r="BC784" s="118" t="n"/>
      <c r="BD784" s="118" t="n"/>
      <c r="BE784" s="118" t="n"/>
      <c r="BF784" s="118" t="n"/>
      <c r="BG784" s="118" t="n"/>
      <c r="BH784" s="118" t="n"/>
      <c r="BI784" s="118" t="n"/>
      <c r="BJ784" s="118" t="n"/>
      <c r="BK784" s="118" t="n"/>
      <c r="BL784" s="118" t="n"/>
      <c r="BM784" s="118" t="n"/>
      <c r="BN784" s="118" t="n"/>
      <c r="BO784" s="118" t="n"/>
      <c r="BP784" s="118" t="n"/>
      <c r="BQ784" s="118" t="n"/>
      <c r="BR784" s="118" t="n"/>
      <c r="BS784" s="118" t="n"/>
      <c r="BT784" s="118">
        <f>COUNTIF(B784:BS784,1)</f>
        <v/>
      </c>
      <c r="BV784" s="76">
        <f>TRIM(RIGHT(A784, LEN(A784) - FIND("@", SUBSTITUTE(A784, " ", "@", LEN(A784)-LEN(SUBSTITUTE(A784," ",""))))))</f>
        <v/>
      </c>
      <c r="BW784" s="76">
        <f>TRIM(LEFT(A784,FIND(" ",A784&amp;" ")-1))</f>
        <v/>
      </c>
      <c r="BX784">
        <f>+IF(BV784=BV783,"Same","Diff")</f>
        <v/>
      </c>
      <c r="BY784">
        <f>IF(BX784="Same",IF(BW784=BW783,"same","Diff"))</f>
        <v/>
      </c>
    </row>
    <row r="785" ht="17" customHeight="1">
      <c r="A785" s="59" t="inlineStr">
        <is>
          <t>Paul Mander</t>
        </is>
      </c>
      <c r="B785" s="117" t="n"/>
      <c r="C785" s="117" t="n"/>
      <c r="D785" s="117" t="n"/>
      <c r="E785" s="117" t="n"/>
      <c r="F785" s="117" t="n">
        <v>1</v>
      </c>
      <c r="G785" s="117" t="n">
        <v>1</v>
      </c>
      <c r="H785" s="117" t="n">
        <v>1</v>
      </c>
      <c r="I785" s="117" t="n">
        <v>1</v>
      </c>
      <c r="J785" s="118" t="n"/>
      <c r="K785" s="118" t="n">
        <v>1</v>
      </c>
      <c r="L785" s="118" t="n"/>
      <c r="M785" s="118" t="n"/>
      <c r="N785" s="118" t="n"/>
      <c r="O785" s="118" t="n"/>
      <c r="P785" s="118" t="n"/>
      <c r="Q785" s="118" t="n"/>
      <c r="R785" s="118" t="n"/>
      <c r="S785" s="118" t="n"/>
      <c r="T785" s="118" t="n"/>
      <c r="U785" s="118" t="n"/>
      <c r="V785" s="118" t="n"/>
      <c r="W785" s="118" t="n"/>
      <c r="X785" s="118" t="n"/>
      <c r="Y785" s="118" t="n"/>
      <c r="Z785" s="118" t="n"/>
      <c r="AA785" s="118" t="n"/>
      <c r="AB785" s="118" t="n"/>
      <c r="AC785" s="118" t="n"/>
      <c r="AD785" s="118" t="n"/>
      <c r="AE785" s="118" t="n"/>
      <c r="AF785" s="118" t="n"/>
      <c r="AG785" s="118" t="n"/>
      <c r="AH785" s="118" t="n"/>
      <c r="AI785" s="118" t="n"/>
      <c r="AJ785" s="118" t="n"/>
      <c r="AK785" s="118" t="n"/>
      <c r="AL785" s="118" t="n"/>
      <c r="AM785" s="118" t="n"/>
      <c r="AN785" s="118" t="n"/>
      <c r="AO785" s="118" t="n"/>
      <c r="AP785" s="118" t="n"/>
      <c r="AQ785" s="118" t="n"/>
      <c r="AR785" s="118" t="n"/>
      <c r="AS785" s="118" t="n"/>
      <c r="AT785" s="118" t="n"/>
      <c r="AU785" s="118" t="n"/>
      <c r="AV785" s="118" t="n"/>
      <c r="AW785" s="118" t="n"/>
      <c r="AX785" s="118" t="n"/>
      <c r="AY785" s="118" t="n"/>
      <c r="AZ785" s="118" t="n"/>
      <c r="BA785" s="118" t="n"/>
      <c r="BB785" s="118" t="n"/>
      <c r="BC785" s="118" t="n"/>
      <c r="BD785" s="118" t="n"/>
      <c r="BE785" s="118" t="n"/>
      <c r="BF785" s="118" t="n"/>
      <c r="BG785" s="118" t="n"/>
      <c r="BH785" s="118" t="n"/>
      <c r="BI785" s="118" t="n"/>
      <c r="BJ785" s="118" t="n"/>
      <c r="BK785" s="118" t="n"/>
      <c r="BL785" s="118" t="n"/>
      <c r="BM785" s="118" t="n"/>
      <c r="BN785" s="118" t="n"/>
      <c r="BO785" s="118" t="n"/>
      <c r="BP785" s="118" t="n"/>
      <c r="BQ785" s="118" t="n"/>
      <c r="BR785" s="118" t="n"/>
      <c r="BS785" s="118" t="n"/>
      <c r="BT785" s="118">
        <f>COUNTIF(B785:BS785,1)</f>
        <v/>
      </c>
      <c r="BV785" s="76">
        <f>TRIM(RIGHT(A785, LEN(A785) - FIND("@", SUBSTITUTE(A785, " ", "@", LEN(A785)-LEN(SUBSTITUTE(A785," ",""))))))</f>
        <v/>
      </c>
      <c r="BW785" s="76">
        <f>TRIM(LEFT(A785,FIND(" ",A785&amp;" ")-1))</f>
        <v/>
      </c>
      <c r="BX785">
        <f>+IF(BV785=BV784,"Same","Diff")</f>
        <v/>
      </c>
      <c r="BY785">
        <f>IF(BX785="Same",IF(BW785=BW784,"same","Diff"))</f>
        <v/>
      </c>
    </row>
    <row r="786" ht="17" customHeight="1">
      <c r="A786" s="59" t="inlineStr">
        <is>
          <t>Roger Mandeville</t>
        </is>
      </c>
      <c r="B786" s="117" t="n"/>
      <c r="C786" s="117" t="n"/>
      <c r="D786" s="117" t="n"/>
      <c r="E786" s="117" t="n"/>
      <c r="F786" s="117" t="n"/>
      <c r="G786" s="117" t="n"/>
      <c r="H786" s="117" t="n"/>
      <c r="I786" s="117" t="n"/>
      <c r="J786" s="118" t="n"/>
      <c r="K786" s="118" t="n"/>
      <c r="L786" s="118" t="n"/>
      <c r="M786" s="118" t="n"/>
      <c r="N786" s="118" t="n"/>
      <c r="O786" s="118" t="n"/>
      <c r="P786" s="118" t="n"/>
      <c r="Q786" s="118" t="n"/>
      <c r="R786" s="118" t="n"/>
      <c r="S786" s="118" t="n"/>
      <c r="T786" s="118" t="n"/>
      <c r="U786" s="118" t="n"/>
      <c r="V786" s="118" t="n"/>
      <c r="W786" s="118" t="n"/>
      <c r="X786" s="118" t="n"/>
      <c r="Y786" s="118" t="n">
        <v>1</v>
      </c>
      <c r="Z786" s="118" t="n"/>
      <c r="AA786" s="118" t="n"/>
      <c r="AB786" s="118" t="n"/>
      <c r="AC786" s="118" t="n"/>
      <c r="AD786" s="118" t="n"/>
      <c r="AE786" s="118" t="n"/>
      <c r="AF786" s="118" t="n"/>
      <c r="AG786" s="118" t="n"/>
      <c r="AH786" s="118" t="n"/>
      <c r="AI786" s="118" t="n"/>
      <c r="AJ786" s="118" t="n"/>
      <c r="AK786" s="118" t="n"/>
      <c r="AL786" s="118" t="n"/>
      <c r="AM786" s="118" t="n"/>
      <c r="AN786" s="118" t="n"/>
      <c r="AO786" s="118" t="n"/>
      <c r="AP786" s="118" t="n"/>
      <c r="AQ786" s="118" t="n"/>
      <c r="AR786" s="118" t="n"/>
      <c r="AS786" s="118" t="n"/>
      <c r="AT786" s="118" t="n"/>
      <c r="AU786" s="118" t="n"/>
      <c r="AV786" s="118" t="n"/>
      <c r="AW786" s="118" t="n"/>
      <c r="AX786" s="118" t="n"/>
      <c r="AY786" s="118" t="n"/>
      <c r="AZ786" s="118" t="n"/>
      <c r="BA786" s="118" t="n"/>
      <c r="BB786" s="118" t="n"/>
      <c r="BC786" s="118" t="n"/>
      <c r="BD786" s="118" t="n"/>
      <c r="BE786" s="118" t="n"/>
      <c r="BF786" s="118" t="n"/>
      <c r="BG786" s="118" t="n"/>
      <c r="BH786" s="118" t="n"/>
      <c r="BI786" s="118" t="n"/>
      <c r="BJ786" s="118" t="n"/>
      <c r="BK786" s="118" t="n"/>
      <c r="BL786" s="118" t="n"/>
      <c r="BM786" s="118" t="n"/>
      <c r="BN786" s="118" t="n"/>
      <c r="BO786" s="118" t="n"/>
      <c r="BP786" s="118" t="n"/>
      <c r="BQ786" s="118" t="n"/>
      <c r="BR786" s="118" t="n"/>
      <c r="BS786" s="118" t="n"/>
      <c r="BT786" s="118">
        <f>COUNTIF(B786:BS786,1)</f>
        <v/>
      </c>
      <c r="BV786" s="76">
        <f>TRIM(RIGHT(A786, LEN(A786) - FIND("@", SUBSTITUTE(A786, " ", "@", LEN(A786)-LEN(SUBSTITUTE(A786," ",""))))))</f>
        <v/>
      </c>
      <c r="BW786" s="76">
        <f>TRIM(LEFT(A786,FIND(" ",A786&amp;" ")-1))</f>
        <v/>
      </c>
      <c r="BX786">
        <f>+IF(BV786=BV785,"Same","Diff")</f>
        <v/>
      </c>
      <c r="BY786">
        <f>IF(BX786="Same",IF(BW786=BW785,"same","Diff"))</f>
        <v/>
      </c>
    </row>
    <row r="787" ht="17" customHeight="1">
      <c r="A787" s="59" t="inlineStr">
        <is>
          <t>John Mann</t>
        </is>
      </c>
      <c r="B787" s="117" t="n"/>
      <c r="C787" s="117" t="n"/>
      <c r="D787" s="117" t="n"/>
      <c r="E787" s="117" t="n"/>
      <c r="F787" s="117" t="n"/>
      <c r="G787" s="117" t="n"/>
      <c r="H787" s="117" t="n"/>
      <c r="I787" s="117" t="n"/>
      <c r="J787" s="118" t="n"/>
      <c r="K787" s="118" t="n"/>
      <c r="L787" s="118" t="n"/>
      <c r="M787" s="118" t="n">
        <v>1</v>
      </c>
      <c r="N787" s="118" t="n"/>
      <c r="O787" s="118" t="n"/>
      <c r="P787" s="118" t="n"/>
      <c r="Q787" s="118" t="n"/>
      <c r="R787" s="118" t="n"/>
      <c r="S787" s="118" t="n"/>
      <c r="T787" s="118" t="n"/>
      <c r="U787" s="118" t="n">
        <v>1</v>
      </c>
      <c r="V787" s="118" t="n"/>
      <c r="W787" s="118" t="n"/>
      <c r="X787" s="118" t="n"/>
      <c r="Y787" s="118" t="n"/>
      <c r="Z787" s="118" t="n">
        <v>1</v>
      </c>
      <c r="AA787" s="118" t="n"/>
      <c r="AB787" s="118" t="n"/>
      <c r="AC787" s="118" t="n"/>
      <c r="AD787" s="118" t="n"/>
      <c r="AE787" s="118" t="n">
        <v>1</v>
      </c>
      <c r="AF787" s="118" t="n"/>
      <c r="AG787" s="118" t="n"/>
      <c r="AH787" s="118" t="n"/>
      <c r="AI787" s="118" t="n"/>
      <c r="AJ787" s="118" t="n"/>
      <c r="AK787" s="118" t="n"/>
      <c r="AL787" s="118" t="n"/>
      <c r="AM787" s="118" t="n"/>
      <c r="AN787" s="118" t="n"/>
      <c r="AO787" s="118" t="n"/>
      <c r="AP787" s="118" t="n"/>
      <c r="AQ787" s="118" t="n"/>
      <c r="AR787" s="118" t="n"/>
      <c r="AS787" s="118" t="n"/>
      <c r="AT787" s="118" t="n"/>
      <c r="AU787" s="118" t="n"/>
      <c r="AV787" s="118" t="n"/>
      <c r="AW787" s="118" t="n"/>
      <c r="AX787" s="118" t="n"/>
      <c r="AY787" s="118" t="n"/>
      <c r="AZ787" s="118" t="n"/>
      <c r="BA787" s="118" t="n"/>
      <c r="BB787" s="118" t="n"/>
      <c r="BC787" s="118" t="n"/>
      <c r="BD787" s="118" t="n"/>
      <c r="BE787" s="118" t="n"/>
      <c r="BF787" s="118" t="n"/>
      <c r="BG787" s="118" t="n"/>
      <c r="BH787" s="118" t="n"/>
      <c r="BI787" s="118" t="n"/>
      <c r="BJ787" s="118" t="n"/>
      <c r="BK787" s="118" t="n"/>
      <c r="BL787" s="118" t="n"/>
      <c r="BM787" s="118" t="n"/>
      <c r="BN787" s="118" t="n"/>
      <c r="BO787" s="118" t="n"/>
      <c r="BP787" s="118" t="n"/>
      <c r="BQ787" s="118" t="n"/>
      <c r="BR787" s="118" t="n"/>
      <c r="BS787" s="118" t="n"/>
      <c r="BT787" s="118">
        <f>COUNTIF(B787:BS787,1)</f>
        <v/>
      </c>
      <c r="BV787" s="76">
        <f>TRIM(RIGHT(A787, LEN(A787) - FIND("@", SUBSTITUTE(A787, " ", "@", LEN(A787)-LEN(SUBSTITUTE(A787," ",""))))))</f>
        <v/>
      </c>
      <c r="BW787" s="76">
        <f>TRIM(LEFT(A787,FIND(" ",A787&amp;" ")-1))</f>
        <v/>
      </c>
      <c r="BX787">
        <f>+IF(BV787=BV786,"Same","Diff")</f>
        <v/>
      </c>
      <c r="BY787">
        <f>IF(BX787="Same",IF(BW787=BW786,"same","Diff"))</f>
        <v/>
      </c>
    </row>
    <row r="788" ht="17" customHeight="1">
      <c r="A788" s="59" t="inlineStr">
        <is>
          <t>Andrew Manson</t>
        </is>
      </c>
      <c r="B788" s="117" t="n"/>
      <c r="C788" s="117" t="n"/>
      <c r="D788" s="117" t="n"/>
      <c r="E788" s="117" t="n"/>
      <c r="F788" s="117" t="n"/>
      <c r="G788" s="117" t="n"/>
      <c r="H788" s="117" t="n"/>
      <c r="I788" s="117" t="n"/>
      <c r="J788" s="118" t="n"/>
      <c r="K788" s="118" t="n"/>
      <c r="L788" s="118" t="n"/>
      <c r="M788" s="118" t="n"/>
      <c r="N788" s="118" t="n"/>
      <c r="O788" s="118" t="n"/>
      <c r="P788" s="118" t="n"/>
      <c r="Q788" s="118" t="n"/>
      <c r="R788" s="118" t="n"/>
      <c r="S788" s="118" t="n"/>
      <c r="T788" s="118" t="n"/>
      <c r="U788" s="118" t="n"/>
      <c r="V788" s="118" t="n"/>
      <c r="W788" s="118" t="n"/>
      <c r="X788" s="118" t="n"/>
      <c r="Y788" s="118" t="n">
        <v>1</v>
      </c>
      <c r="Z788" s="118" t="n"/>
      <c r="AA788" s="118" t="n"/>
      <c r="AB788" s="118" t="n"/>
      <c r="AC788" s="118" t="n"/>
      <c r="AD788" s="118" t="n"/>
      <c r="AE788" s="118" t="n"/>
      <c r="AF788" s="118" t="n"/>
      <c r="AG788" s="118" t="n"/>
      <c r="AH788" s="118" t="n"/>
      <c r="AI788" s="118" t="n"/>
      <c r="AJ788" s="118" t="n"/>
      <c r="AK788" s="118" t="n"/>
      <c r="AL788" s="118" t="n"/>
      <c r="AM788" s="118" t="n"/>
      <c r="AN788" s="118" t="n"/>
      <c r="AO788" s="118" t="n"/>
      <c r="AP788" s="118" t="n"/>
      <c r="AQ788" s="118" t="n"/>
      <c r="AR788" s="118" t="n"/>
      <c r="AS788" s="118" t="n"/>
      <c r="AT788" s="118" t="n"/>
      <c r="AU788" s="118" t="n"/>
      <c r="AV788" s="118" t="n"/>
      <c r="AW788" s="118" t="n"/>
      <c r="AX788" s="118" t="n"/>
      <c r="AY788" s="118" t="n"/>
      <c r="AZ788" s="118" t="n"/>
      <c r="BA788" s="118" t="n"/>
      <c r="BB788" s="118" t="n"/>
      <c r="BC788" s="118" t="n"/>
      <c r="BD788" s="118" t="n"/>
      <c r="BE788" s="118" t="n"/>
      <c r="BF788" s="118" t="n"/>
      <c r="BG788" s="118" t="n"/>
      <c r="BH788" s="118" t="n"/>
      <c r="BI788" s="118" t="n"/>
      <c r="BJ788" s="118" t="n"/>
      <c r="BK788" s="118" t="n"/>
      <c r="BL788" s="118" t="n"/>
      <c r="BM788" s="118" t="n"/>
      <c r="BN788" s="118" t="n"/>
      <c r="BO788" s="118" t="n"/>
      <c r="BP788" s="118" t="n"/>
      <c r="BQ788" s="118" t="n"/>
      <c r="BR788" s="118" t="n"/>
      <c r="BS788" s="118" t="n"/>
      <c r="BT788" s="118">
        <f>COUNTIF(B788:BS788,1)</f>
        <v/>
      </c>
      <c r="BV788" s="76">
        <f>TRIM(RIGHT(A788, LEN(A788) - FIND("@", SUBSTITUTE(A788, " ", "@", LEN(A788)-LEN(SUBSTITUTE(A788," ",""))))))</f>
        <v/>
      </c>
      <c r="BW788" s="76">
        <f>TRIM(LEFT(A788,FIND(" ",A788&amp;" ")-1))</f>
        <v/>
      </c>
      <c r="BX788">
        <f>+IF(BV788=BV787,"Same","Diff")</f>
        <v/>
      </c>
      <c r="BY788">
        <f>IF(BX788="Same",IF(BW788=BW787,"same","Diff"))</f>
        <v/>
      </c>
    </row>
    <row r="789" ht="17" customHeight="1">
      <c r="A789" s="59" t="inlineStr">
        <is>
          <t>Geoffrey Manson</t>
        </is>
      </c>
      <c r="B789" s="117" t="n"/>
      <c r="C789" s="117" t="n"/>
      <c r="D789" s="117" t="n"/>
      <c r="E789" s="117" t="n"/>
      <c r="F789" s="117" t="n"/>
      <c r="G789" s="117" t="n"/>
      <c r="H789" s="117" t="n"/>
      <c r="I789" s="117" t="n"/>
      <c r="J789" s="118" t="n"/>
      <c r="K789" s="118" t="n"/>
      <c r="L789" s="118" t="n"/>
      <c r="M789" s="118" t="n"/>
      <c r="N789" s="118" t="n"/>
      <c r="O789" s="118" t="n"/>
      <c r="P789" s="118" t="n"/>
      <c r="Q789" s="118" t="n"/>
      <c r="R789" s="118" t="n"/>
      <c r="S789" s="118" t="n"/>
      <c r="T789" s="118" t="n"/>
      <c r="U789" s="118" t="n"/>
      <c r="V789" s="118" t="n"/>
      <c r="W789" s="118" t="n"/>
      <c r="X789" s="118" t="n"/>
      <c r="Y789" s="118" t="n">
        <v>1</v>
      </c>
      <c r="Z789" s="118" t="n"/>
      <c r="AA789" s="118" t="n"/>
      <c r="AB789" s="118" t="n"/>
      <c r="AC789" s="118" t="n"/>
      <c r="AD789" s="118" t="n"/>
      <c r="AE789" s="118" t="n"/>
      <c r="AF789" s="118" t="n"/>
      <c r="AG789" s="118" t="n"/>
      <c r="AH789" s="118" t="n"/>
      <c r="AI789" s="118" t="n"/>
      <c r="AJ789" s="118" t="n"/>
      <c r="AK789" s="118" t="n"/>
      <c r="AL789" s="118" t="n"/>
      <c r="AM789" s="118" t="n"/>
      <c r="AN789" s="118" t="n"/>
      <c r="AO789" s="118" t="n"/>
      <c r="AP789" s="118" t="n"/>
      <c r="AQ789" s="118" t="n"/>
      <c r="AR789" s="118" t="n"/>
      <c r="AS789" s="118" t="n"/>
      <c r="AT789" s="118" t="n"/>
      <c r="AU789" s="118" t="n"/>
      <c r="AV789" s="118" t="n"/>
      <c r="AW789" s="118" t="n"/>
      <c r="AX789" s="118" t="n"/>
      <c r="AY789" s="118" t="n"/>
      <c r="AZ789" s="118" t="n"/>
      <c r="BA789" s="118" t="n"/>
      <c r="BB789" s="118" t="n"/>
      <c r="BC789" s="118" t="n"/>
      <c r="BD789" s="118" t="n"/>
      <c r="BE789" s="118" t="n"/>
      <c r="BF789" s="118" t="n"/>
      <c r="BG789" s="118" t="n"/>
      <c r="BH789" s="118" t="n"/>
      <c r="BI789" s="118" t="n"/>
      <c r="BJ789" s="118" t="n"/>
      <c r="BK789" s="118" t="n"/>
      <c r="BL789" s="118" t="n"/>
      <c r="BM789" s="118" t="n"/>
      <c r="BN789" s="118" t="n"/>
      <c r="BO789" s="118" t="n"/>
      <c r="BP789" s="118" t="n"/>
      <c r="BQ789" s="118" t="n"/>
      <c r="BR789" s="118" t="n"/>
      <c r="BS789" s="118" t="n"/>
      <c r="BT789" s="118">
        <f>COUNTIF(B789:BS789,1)</f>
        <v/>
      </c>
      <c r="BV789" s="76">
        <f>TRIM(RIGHT(A789, LEN(A789) - FIND("@", SUBSTITUTE(A789, " ", "@", LEN(A789)-LEN(SUBSTITUTE(A789," ",""))))))</f>
        <v/>
      </c>
      <c r="BW789" s="76">
        <f>TRIM(LEFT(A789,FIND(" ",A789&amp;" ")-1))</f>
        <v/>
      </c>
      <c r="BX789">
        <f>+IF(BV789=BV788,"Same","Diff")</f>
        <v/>
      </c>
      <c r="BY789">
        <f>IF(BX789="Same",IF(BW789=BW788,"same","Diff"))</f>
        <v/>
      </c>
    </row>
    <row r="790" ht="17" customHeight="1">
      <c r="A790" s="60" t="inlineStr">
        <is>
          <t>Lakis Manticas</t>
        </is>
      </c>
      <c r="B790" s="119" t="n"/>
      <c r="C790" s="119" t="n"/>
      <c r="D790" s="119" t="n"/>
      <c r="E790" s="119" t="n"/>
      <c r="F790" s="119" t="n"/>
      <c r="G790" s="119" t="n"/>
      <c r="H790" s="119" t="n"/>
      <c r="I790" s="119" t="n">
        <v>1</v>
      </c>
      <c r="J790" s="118" t="n"/>
      <c r="K790" s="118" t="n"/>
      <c r="L790" s="118" t="n"/>
      <c r="M790" s="118" t="n"/>
      <c r="N790" s="118" t="n">
        <v>1</v>
      </c>
      <c r="O790" s="118" t="n">
        <v>1</v>
      </c>
      <c r="P790" s="118" t="n">
        <v>1</v>
      </c>
      <c r="Q790" s="118" t="n">
        <v>1</v>
      </c>
      <c r="R790" s="118" t="n">
        <v>1</v>
      </c>
      <c r="S790" s="118" t="n">
        <v>1</v>
      </c>
      <c r="T790" s="118" t="n"/>
      <c r="U790" s="118" t="n">
        <v>1</v>
      </c>
      <c r="V790" s="118" t="n"/>
      <c r="W790" s="118" t="n"/>
      <c r="X790" s="118" t="n"/>
      <c r="Y790" s="118" t="n"/>
      <c r="Z790" s="118" t="n"/>
      <c r="AA790" s="118" t="n"/>
      <c r="AB790" s="118" t="n"/>
      <c r="AC790" s="118" t="n"/>
      <c r="AD790" s="118" t="n"/>
      <c r="AE790" s="118" t="n"/>
      <c r="AF790" s="118" t="n"/>
      <c r="AG790" s="118" t="n"/>
      <c r="AH790" s="118" t="n"/>
      <c r="AI790" s="118" t="n"/>
      <c r="AJ790" s="118" t="n"/>
      <c r="AK790" s="118" t="n"/>
      <c r="AL790" s="118" t="n"/>
      <c r="AM790" s="118" t="n"/>
      <c r="AN790" s="118" t="n"/>
      <c r="AO790" s="118" t="n"/>
      <c r="AP790" s="118" t="n"/>
      <c r="AQ790" s="118" t="n"/>
      <c r="AR790" s="118" t="n"/>
      <c r="AS790" s="118" t="n"/>
      <c r="AT790" s="118" t="n"/>
      <c r="AU790" s="118" t="n"/>
      <c r="AV790" s="118" t="n"/>
      <c r="AW790" s="118" t="n"/>
      <c r="AX790" s="118" t="n"/>
      <c r="AY790" s="118" t="n"/>
      <c r="AZ790" s="118" t="n"/>
      <c r="BA790" s="118" t="n"/>
      <c r="BB790" s="118" t="n"/>
      <c r="BC790" s="118" t="n"/>
      <c r="BD790" s="118" t="n"/>
      <c r="BE790" s="118" t="n"/>
      <c r="BF790" s="118" t="n"/>
      <c r="BG790" s="118" t="n"/>
      <c r="BH790" s="118" t="n"/>
      <c r="BI790" s="118" t="n"/>
      <c r="BJ790" s="118" t="n"/>
      <c r="BK790" s="118" t="n"/>
      <c r="BL790" s="118" t="n"/>
      <c r="BM790" s="118" t="n"/>
      <c r="BN790" s="118" t="n"/>
      <c r="BO790" s="118" t="n"/>
      <c r="BP790" s="118" t="n"/>
      <c r="BQ790" s="118" t="n"/>
      <c r="BR790" s="118" t="n"/>
      <c r="BS790" s="118" t="n"/>
      <c r="BT790" s="118">
        <f>COUNTIF(B790:BS790,1)</f>
        <v/>
      </c>
      <c r="BV790" s="76">
        <f>TRIM(RIGHT(A790, LEN(A790) - FIND("@", SUBSTITUTE(A790, " ", "@", LEN(A790)-LEN(SUBSTITUTE(A790," ",""))))))</f>
        <v/>
      </c>
      <c r="BW790" s="76">
        <f>TRIM(LEFT(A790,FIND(" ",A790&amp;" ")-1))</f>
        <v/>
      </c>
      <c r="BX790">
        <f>+IF(BV790=BV789,"Same","Diff")</f>
        <v/>
      </c>
      <c r="BY790">
        <f>IF(BX790="Same",IF(BW790=BW789,"same","Diff"))</f>
        <v/>
      </c>
    </row>
    <row r="791" ht="17" customHeight="1">
      <c r="A791" s="59" t="inlineStr">
        <is>
          <t>Peter Manton</t>
        </is>
      </c>
      <c r="B791" s="117" t="n">
        <v>1</v>
      </c>
      <c r="C791" s="117" t="n"/>
      <c r="D791" s="117" t="n"/>
      <c r="E791" s="117" t="n">
        <v>1</v>
      </c>
      <c r="F791" s="117" t="n"/>
      <c r="G791" s="117" t="n">
        <v>1</v>
      </c>
      <c r="H791" s="117" t="n"/>
      <c r="I791" s="117" t="n"/>
      <c r="J791" s="118" t="n"/>
      <c r="K791" s="118" t="n"/>
      <c r="L791" s="118" t="n"/>
      <c r="M791" s="118" t="n"/>
      <c r="N791" s="118" t="n"/>
      <c r="O791" s="118" t="n"/>
      <c r="P791" s="118" t="n"/>
      <c r="Q791" s="118" t="n"/>
      <c r="R791" s="118" t="n"/>
      <c r="S791" s="118" t="n"/>
      <c r="T791" s="118" t="n"/>
      <c r="U791" s="118" t="n"/>
      <c r="V791" s="118" t="n"/>
      <c r="W791" s="118" t="n"/>
      <c r="X791" s="118" t="n"/>
      <c r="Y791" s="118" t="n"/>
      <c r="Z791" s="118" t="n"/>
      <c r="AA791" s="118" t="n"/>
      <c r="AB791" s="118" t="n"/>
      <c r="AC791" s="118" t="n"/>
      <c r="AD791" s="118" t="n"/>
      <c r="AE791" s="118" t="n"/>
      <c r="AF791" s="118" t="n"/>
      <c r="AG791" s="118" t="n"/>
      <c r="AH791" s="118" t="n"/>
      <c r="AI791" s="118" t="n"/>
      <c r="AJ791" s="118" t="n"/>
      <c r="AK791" s="118" t="n"/>
      <c r="AL791" s="118" t="n"/>
      <c r="AM791" s="118" t="n"/>
      <c r="AN791" s="118" t="n"/>
      <c r="AO791" s="118" t="n"/>
      <c r="AP791" s="118" t="n"/>
      <c r="AQ791" s="118" t="n"/>
      <c r="AR791" s="118" t="n"/>
      <c r="AS791" s="118" t="n"/>
      <c r="AT791" s="118" t="n"/>
      <c r="AU791" s="118" t="n"/>
      <c r="AV791" s="118" t="n"/>
      <c r="AW791" s="118" t="n"/>
      <c r="AX791" s="118" t="n"/>
      <c r="AY791" s="118" t="n"/>
      <c r="AZ791" s="118" t="n"/>
      <c r="BA791" s="118" t="n"/>
      <c r="BB791" s="118" t="n"/>
      <c r="BC791" s="118" t="n"/>
      <c r="BD791" s="118" t="n"/>
      <c r="BE791" s="118" t="n"/>
      <c r="BF791" s="118" t="n"/>
      <c r="BG791" s="118" t="n"/>
      <c r="BH791" s="118" t="n"/>
      <c r="BI791" s="118" t="n"/>
      <c r="BJ791" s="118" t="n"/>
      <c r="BK791" s="118" t="n"/>
      <c r="BL791" s="118" t="n"/>
      <c r="BM791" s="118" t="n"/>
      <c r="BN791" s="118" t="n"/>
      <c r="BO791" s="118" t="n"/>
      <c r="BP791" s="118" t="n"/>
      <c r="BQ791" s="118" t="n"/>
      <c r="BR791" s="118" t="n"/>
      <c r="BS791" s="118" t="n"/>
      <c r="BT791" s="118">
        <f>COUNTIF(B791:BS791,1)</f>
        <v/>
      </c>
      <c r="BV791" s="76">
        <f>TRIM(RIGHT(A791, LEN(A791) - FIND("@", SUBSTITUTE(A791, " ", "@", LEN(A791)-LEN(SUBSTITUTE(A791," ",""))))))</f>
        <v/>
      </c>
      <c r="BW791" s="76">
        <f>TRIM(LEFT(A791,FIND(" ",A791&amp;" ")-1))</f>
        <v/>
      </c>
      <c r="BX791">
        <f>+IF(BV791=BV790,"Same","Diff")</f>
        <v/>
      </c>
      <c r="BY791">
        <f>IF(BX791="Same",IF(BW791=BW790,"same","Diff"))</f>
        <v/>
      </c>
    </row>
    <row r="792" ht="17" customHeight="1">
      <c r="A792" s="60" t="inlineStr">
        <is>
          <t>Bill March</t>
        </is>
      </c>
      <c r="B792" s="119" t="n">
        <v>1</v>
      </c>
      <c r="C792" s="119" t="n">
        <v>1</v>
      </c>
      <c r="D792" s="119" t="n"/>
      <c r="E792" s="119" t="n">
        <v>1</v>
      </c>
      <c r="F792" s="119" t="n">
        <v>1</v>
      </c>
      <c r="G792" s="119" t="n"/>
      <c r="H792" s="119" t="n"/>
      <c r="I792" s="119" t="n"/>
      <c r="J792" s="118" t="n"/>
      <c r="K792" s="118" t="n"/>
      <c r="L792" s="118" t="n"/>
      <c r="M792" s="118" t="n"/>
      <c r="N792" s="118" t="n"/>
      <c r="O792" s="118" t="n"/>
      <c r="P792" s="118" t="n"/>
      <c r="Q792" s="118" t="n"/>
      <c r="R792" s="118" t="n"/>
      <c r="S792" s="118" t="n"/>
      <c r="T792" s="118" t="n"/>
      <c r="U792" s="118" t="n"/>
      <c r="V792" s="118" t="n"/>
      <c r="W792" s="118" t="n"/>
      <c r="X792" s="118" t="n"/>
      <c r="Y792" s="118" t="n"/>
      <c r="Z792" s="118" t="n"/>
      <c r="AA792" s="118" t="n"/>
      <c r="AB792" s="118" t="n"/>
      <c r="AC792" s="118" t="n"/>
      <c r="AD792" s="118" t="n"/>
      <c r="AE792" s="118" t="n"/>
      <c r="AF792" s="118" t="n"/>
      <c r="AG792" s="118" t="n"/>
      <c r="AH792" s="118" t="n"/>
      <c r="AI792" s="118" t="n"/>
      <c r="AJ792" s="118" t="n"/>
      <c r="AK792" s="118" t="n"/>
      <c r="AL792" s="118" t="n"/>
      <c r="AM792" s="118" t="n"/>
      <c r="AN792" s="118" t="n"/>
      <c r="AO792" s="118" t="n"/>
      <c r="AP792" s="118" t="n"/>
      <c r="AQ792" s="118" t="n"/>
      <c r="AR792" s="118" t="n"/>
      <c r="AS792" s="118" t="n"/>
      <c r="AT792" s="118" t="n"/>
      <c r="AU792" s="118" t="n"/>
      <c r="AV792" s="118" t="n"/>
      <c r="AW792" s="118" t="n"/>
      <c r="AX792" s="118" t="n"/>
      <c r="AY792" s="118" t="n"/>
      <c r="AZ792" s="118" t="n"/>
      <c r="BA792" s="118" t="n"/>
      <c r="BB792" s="118" t="n"/>
      <c r="BC792" s="118" t="n"/>
      <c r="BD792" s="118" t="n"/>
      <c r="BE792" s="118" t="n"/>
      <c r="BF792" s="118" t="n"/>
      <c r="BG792" s="118" t="n"/>
      <c r="BH792" s="118" t="n"/>
      <c r="BI792" s="118" t="n"/>
      <c r="BJ792" s="118" t="n"/>
      <c r="BK792" s="118" t="n"/>
      <c r="BL792" s="118" t="n"/>
      <c r="BM792" s="118" t="n"/>
      <c r="BN792" s="118" t="n"/>
      <c r="BO792" s="118" t="n"/>
      <c r="BP792" s="118" t="n"/>
      <c r="BQ792" s="118" t="n"/>
      <c r="BR792" s="118" t="n"/>
      <c r="BS792" s="118" t="n"/>
      <c r="BT792" s="118">
        <f>COUNTIF(B792:BS792,1)</f>
        <v/>
      </c>
      <c r="BV792" s="76">
        <f>TRIM(RIGHT(A792, LEN(A792) - FIND("@", SUBSTITUTE(A792, " ", "@", LEN(A792)-LEN(SUBSTITUTE(A792," ",""))))))</f>
        <v/>
      </c>
      <c r="BW792" s="76">
        <f>TRIM(LEFT(A792,FIND(" ",A792&amp;" ")-1))</f>
        <v/>
      </c>
      <c r="BX792">
        <f>+IF(BV792=BV791,"Same","Diff")</f>
        <v/>
      </c>
      <c r="BY792">
        <f>IF(BX792="Same",IF(BW792=BW791,"same","Diff"))</f>
        <v/>
      </c>
    </row>
    <row r="793" ht="17" customHeight="1">
      <c r="A793" s="59" t="inlineStr">
        <is>
          <t>John Marchiori</t>
        </is>
      </c>
      <c r="B793" s="117" t="n"/>
      <c r="C793" s="117" t="n"/>
      <c r="D793" s="117" t="n"/>
      <c r="E793" s="117" t="n">
        <v>1</v>
      </c>
      <c r="F793" s="117" t="n">
        <v>1</v>
      </c>
      <c r="G793" s="117" t="n">
        <v>1</v>
      </c>
      <c r="H793" s="117" t="n"/>
      <c r="I793" s="117" t="n"/>
      <c r="J793" s="118" t="n"/>
      <c r="K793" s="118" t="n"/>
      <c r="L793" s="118" t="n"/>
      <c r="M793" s="118" t="n"/>
      <c r="N793" s="118" t="n"/>
      <c r="O793" s="118" t="n"/>
      <c r="P793" s="118" t="n"/>
      <c r="Q793" s="118" t="n"/>
      <c r="R793" s="118" t="n"/>
      <c r="S793" s="118" t="n"/>
      <c r="T793" s="118" t="n"/>
      <c r="U793" s="118" t="n"/>
      <c r="V793" s="118" t="n"/>
      <c r="W793" s="118" t="n"/>
      <c r="X793" s="118" t="n"/>
      <c r="Y793" s="118" t="n"/>
      <c r="Z793" s="118" t="n"/>
      <c r="AA793" s="118" t="n"/>
      <c r="AB793" s="118" t="n"/>
      <c r="AC793" s="118" t="n"/>
      <c r="AD793" s="118" t="n"/>
      <c r="AE793" s="118" t="n"/>
      <c r="AF793" s="118" t="n"/>
      <c r="AG793" s="118" t="n"/>
      <c r="AH793" s="118" t="n"/>
      <c r="AI793" s="118" t="n"/>
      <c r="AJ793" s="118" t="n"/>
      <c r="AK793" s="118" t="n"/>
      <c r="AL793" s="118" t="n"/>
      <c r="AM793" s="118" t="n"/>
      <c r="AN793" s="118" t="n"/>
      <c r="AO793" s="118" t="n"/>
      <c r="AP793" s="118" t="n"/>
      <c r="AQ793" s="118" t="n"/>
      <c r="AR793" s="118" t="n"/>
      <c r="AS793" s="118" t="n"/>
      <c r="AT793" s="118" t="n"/>
      <c r="AU793" s="118" t="n"/>
      <c r="AV793" s="118" t="n"/>
      <c r="AW793" s="118" t="n"/>
      <c r="AX793" s="118" t="n"/>
      <c r="AY793" s="118" t="n"/>
      <c r="AZ793" s="118" t="n"/>
      <c r="BA793" s="118" t="n"/>
      <c r="BB793" s="118" t="n"/>
      <c r="BC793" s="118" t="n"/>
      <c r="BD793" s="118" t="n"/>
      <c r="BE793" s="118" t="n"/>
      <c r="BF793" s="118" t="n"/>
      <c r="BG793" s="118" t="n"/>
      <c r="BH793" s="118" t="n"/>
      <c r="BI793" s="118" t="n"/>
      <c r="BJ793" s="118" t="n"/>
      <c r="BK793" s="118" t="n"/>
      <c r="BL793" s="118" t="n"/>
      <c r="BM793" s="118" t="n"/>
      <c r="BN793" s="118" t="n"/>
      <c r="BO793" s="118" t="n"/>
      <c r="BP793" s="118" t="n"/>
      <c r="BQ793" s="118" t="n"/>
      <c r="BR793" s="118" t="n"/>
      <c r="BS793" s="118" t="n"/>
      <c r="BT793" s="118">
        <f>COUNTIF(B793:BS793,1)</f>
        <v/>
      </c>
      <c r="BV793" s="76">
        <f>TRIM(RIGHT(A793, LEN(A793) - FIND("@", SUBSTITUTE(A793, " ", "@", LEN(A793)-LEN(SUBSTITUTE(A793," ",""))))))</f>
        <v/>
      </c>
      <c r="BW793" s="76">
        <f>TRIM(LEFT(A793,FIND(" ",A793&amp;" ")-1))</f>
        <v/>
      </c>
      <c r="BX793">
        <f>+IF(BV793=BV792,"Same","Diff")</f>
        <v/>
      </c>
      <c r="BY793">
        <f>IF(BX793="Same",IF(BW793=BW792,"same","Diff"))</f>
        <v/>
      </c>
    </row>
    <row r="794" ht="17" customHeight="1">
      <c r="A794" s="60" t="inlineStr">
        <is>
          <t>Trevor Marden</t>
        </is>
      </c>
      <c r="B794" s="119" t="n"/>
      <c r="C794" s="119" t="n"/>
      <c r="D794" s="119" t="n"/>
      <c r="E794" s="119" t="n">
        <v>1</v>
      </c>
      <c r="F794" s="119" t="n"/>
      <c r="G794" s="119" t="n"/>
      <c r="H794" s="119" t="n"/>
      <c r="I794" s="119" t="n"/>
      <c r="J794" s="118" t="n"/>
      <c r="K794" s="118" t="n"/>
      <c r="L794" s="118" t="n"/>
      <c r="M794" s="118" t="n"/>
      <c r="N794" s="118" t="n"/>
      <c r="O794" s="118" t="n"/>
      <c r="P794" s="118" t="n"/>
      <c r="Q794" s="118" t="n"/>
      <c r="R794" s="118" t="n"/>
      <c r="S794" s="118" t="n"/>
      <c r="T794" s="118" t="n"/>
      <c r="U794" s="118" t="n"/>
      <c r="V794" s="118" t="n"/>
      <c r="W794" s="118" t="n"/>
      <c r="X794" s="118" t="n"/>
      <c r="Y794" s="118" t="n"/>
      <c r="Z794" s="118" t="n"/>
      <c r="AA794" s="118" t="n"/>
      <c r="AB794" s="118" t="n"/>
      <c r="AC794" s="118" t="n"/>
      <c r="AD794" s="118" t="n"/>
      <c r="AE794" s="118" t="n"/>
      <c r="AF794" s="118" t="n"/>
      <c r="AG794" s="118" t="n"/>
      <c r="AH794" s="118" t="n"/>
      <c r="AI794" s="118" t="n"/>
      <c r="AJ794" s="118" t="n"/>
      <c r="AK794" s="118" t="n"/>
      <c r="AL794" s="118" t="n"/>
      <c r="AM794" s="118" t="n"/>
      <c r="AN794" s="118" t="n"/>
      <c r="AO794" s="118" t="n"/>
      <c r="AP794" s="118" t="n"/>
      <c r="AQ794" s="118" t="n"/>
      <c r="AR794" s="118" t="n"/>
      <c r="AS794" s="118" t="n"/>
      <c r="AT794" s="118" t="n"/>
      <c r="AU794" s="118" t="n"/>
      <c r="AV794" s="118" t="n"/>
      <c r="AW794" s="118" t="n"/>
      <c r="AX794" s="118" t="n"/>
      <c r="AY794" s="118" t="n"/>
      <c r="AZ794" s="118" t="n"/>
      <c r="BA794" s="118" t="n"/>
      <c r="BB794" s="118" t="n"/>
      <c r="BC794" s="118" t="n"/>
      <c r="BD794" s="118" t="n"/>
      <c r="BE794" s="118" t="n"/>
      <c r="BF794" s="118" t="n"/>
      <c r="BG794" s="118" t="n"/>
      <c r="BH794" s="118" t="n"/>
      <c r="BI794" s="118" t="n"/>
      <c r="BJ794" s="118" t="n"/>
      <c r="BK794" s="118" t="n"/>
      <c r="BL794" s="118" t="n"/>
      <c r="BM794" s="118" t="n"/>
      <c r="BN794" s="118" t="n"/>
      <c r="BO794" s="118" t="n"/>
      <c r="BP794" s="118" t="n"/>
      <c r="BQ794" s="118" t="n"/>
      <c r="BR794" s="118" t="n"/>
      <c r="BS794" s="118" t="n"/>
      <c r="BT794" s="118">
        <f>COUNTIF(B794:BS794,1)</f>
        <v/>
      </c>
      <c r="BV794" s="76">
        <f>TRIM(RIGHT(A794, LEN(A794) - FIND("@", SUBSTITUTE(A794, " ", "@", LEN(A794)-LEN(SUBSTITUTE(A794," ",""))))))</f>
        <v/>
      </c>
      <c r="BW794" s="76">
        <f>TRIM(LEFT(A794,FIND(" ",A794&amp;" ")-1))</f>
        <v/>
      </c>
      <c r="BX794">
        <f>+IF(BV794=BV793,"Same","Diff")</f>
        <v/>
      </c>
      <c r="BY794">
        <f>IF(BX794="Same",IF(BW794=BW793,"same","Diff"))</f>
        <v/>
      </c>
    </row>
    <row r="795" ht="17" customHeight="1">
      <c r="A795" s="60" t="inlineStr">
        <is>
          <t>Ron Marks</t>
        </is>
      </c>
      <c r="B795" s="119" t="n"/>
      <c r="C795" s="119" t="n"/>
      <c r="D795" s="119" t="n"/>
      <c r="E795" s="119" t="n"/>
      <c r="F795" s="119" t="n"/>
      <c r="G795" s="119" t="n"/>
      <c r="H795" s="119" t="n"/>
      <c r="I795" s="119" t="n"/>
      <c r="J795" s="118" t="n">
        <v>1</v>
      </c>
      <c r="K795" s="118" t="n"/>
      <c r="L795" s="118" t="n"/>
      <c r="M795" s="118" t="n"/>
      <c r="N795" s="118" t="n"/>
      <c r="O795" s="118" t="n"/>
      <c r="P795" s="118" t="n"/>
      <c r="Q795" s="118" t="n"/>
      <c r="R795" s="118" t="n"/>
      <c r="S795" s="118" t="n"/>
      <c r="T795" s="118" t="n"/>
      <c r="U795" s="118" t="n"/>
      <c r="V795" s="118" t="n"/>
      <c r="W795" s="118" t="n"/>
      <c r="X795" s="118" t="n"/>
      <c r="Y795" s="118" t="n"/>
      <c r="Z795" s="118" t="n"/>
      <c r="AA795" s="118" t="n"/>
      <c r="AB795" s="118" t="n"/>
      <c r="AC795" s="118" t="n"/>
      <c r="AD795" s="118" t="n"/>
      <c r="AE795" s="118" t="n"/>
      <c r="AF795" s="118" t="n"/>
      <c r="AG795" s="118" t="n"/>
      <c r="AH795" s="118" t="n"/>
      <c r="AI795" s="118" t="n"/>
      <c r="AJ795" s="118" t="n"/>
      <c r="AK795" s="118" t="n"/>
      <c r="AL795" s="118" t="n"/>
      <c r="AM795" s="118" t="n"/>
      <c r="AN795" s="118" t="n"/>
      <c r="AO795" s="118" t="n"/>
      <c r="AP795" s="118" t="n"/>
      <c r="AQ795" s="118" t="n"/>
      <c r="AR795" s="118" t="n"/>
      <c r="AS795" s="118" t="n"/>
      <c r="AT795" s="118" t="n"/>
      <c r="AU795" s="118" t="n"/>
      <c r="AV795" s="118" t="n"/>
      <c r="AW795" s="118" t="n"/>
      <c r="AX795" s="118" t="n"/>
      <c r="AY795" s="118" t="n"/>
      <c r="AZ795" s="118" t="n"/>
      <c r="BA795" s="118" t="n"/>
      <c r="BB795" s="118" t="n"/>
      <c r="BC795" s="118" t="n"/>
      <c r="BD795" s="118" t="n"/>
      <c r="BE795" s="118" t="n"/>
      <c r="BF795" s="118" t="n"/>
      <c r="BG795" s="118" t="n"/>
      <c r="BH795" s="118" t="n"/>
      <c r="BI795" s="118" t="n"/>
      <c r="BJ795" s="118" t="n"/>
      <c r="BK795" s="118" t="n"/>
      <c r="BL795" s="118" t="n"/>
      <c r="BM795" s="118" t="n"/>
      <c r="BN795" s="118" t="n"/>
      <c r="BO795" s="118" t="n"/>
      <c r="BP795" s="118" t="n"/>
      <c r="BQ795" s="118" t="n"/>
      <c r="BR795" s="118" t="n"/>
      <c r="BS795" s="118" t="n"/>
      <c r="BT795" s="118">
        <f>COUNTIF(B795:BS795,1)</f>
        <v/>
      </c>
      <c r="BV795" s="76">
        <f>TRIM(RIGHT(A795, LEN(A795) - FIND("@", SUBSTITUTE(A795, " ", "@", LEN(A795)-LEN(SUBSTITUTE(A795," ",""))))))</f>
        <v/>
      </c>
      <c r="BW795" s="76">
        <f>TRIM(LEFT(A795,FIND(" ",A795&amp;" ")-1))</f>
        <v/>
      </c>
      <c r="BX795">
        <f>+IF(BV795=BV794,"Same","Diff")</f>
        <v/>
      </c>
      <c r="BY795">
        <f>IF(BX795="Same",IF(BW795=BW794,"same","Diff"))</f>
        <v/>
      </c>
    </row>
    <row r="796" ht="17" customHeight="1">
      <c r="A796" s="60" t="inlineStr">
        <is>
          <t>Ray Marquet</t>
        </is>
      </c>
      <c r="B796" s="119" t="n"/>
      <c r="C796" s="119" t="n"/>
      <c r="D796" s="119" t="n"/>
      <c r="E796" s="119" t="n"/>
      <c r="F796" s="119" t="n"/>
      <c r="G796" s="119" t="n"/>
      <c r="H796" s="119" t="n">
        <v>1</v>
      </c>
      <c r="I796" s="119" t="n"/>
      <c r="J796" s="118" t="n">
        <v>1</v>
      </c>
      <c r="K796" s="118" t="n"/>
      <c r="L796" s="118" t="n">
        <v>1</v>
      </c>
      <c r="M796" s="118" t="n"/>
      <c r="N796" s="118" t="n"/>
      <c r="O796" s="118" t="n"/>
      <c r="P796" s="118" t="n"/>
      <c r="Q796" s="118" t="n"/>
      <c r="R796" s="118" t="n"/>
      <c r="S796" s="118" t="n"/>
      <c r="T796" s="118" t="n"/>
      <c r="U796" s="118" t="n"/>
      <c r="V796" s="118" t="n"/>
      <c r="W796" s="118" t="n"/>
      <c r="X796" s="118" t="n"/>
      <c r="Y796" s="118" t="n"/>
      <c r="Z796" s="118" t="n"/>
      <c r="AA796" s="118" t="n"/>
      <c r="AB796" s="118" t="n"/>
      <c r="AC796" s="118" t="n"/>
      <c r="AD796" s="118" t="n"/>
      <c r="AE796" s="118" t="n"/>
      <c r="AF796" s="118" t="n"/>
      <c r="AG796" s="118" t="n"/>
      <c r="AH796" s="118" t="n"/>
      <c r="AI796" s="118" t="n"/>
      <c r="AJ796" s="118" t="n"/>
      <c r="AK796" s="118" t="n"/>
      <c r="AL796" s="118" t="n"/>
      <c r="AM796" s="118" t="n"/>
      <c r="AN796" s="118" t="n"/>
      <c r="AO796" s="118" t="n"/>
      <c r="AP796" s="118" t="n"/>
      <c r="AQ796" s="118" t="n"/>
      <c r="AR796" s="118" t="n"/>
      <c r="AS796" s="118" t="n"/>
      <c r="AT796" s="118" t="n"/>
      <c r="AU796" s="118" t="n"/>
      <c r="AV796" s="118" t="n"/>
      <c r="AW796" s="118" t="n"/>
      <c r="AX796" s="118" t="n"/>
      <c r="AY796" s="118" t="n"/>
      <c r="AZ796" s="118" t="n"/>
      <c r="BA796" s="118" t="n"/>
      <c r="BB796" s="118" t="n"/>
      <c r="BC796" s="118" t="n"/>
      <c r="BD796" s="118" t="n"/>
      <c r="BE796" s="118" t="n"/>
      <c r="BF796" s="118" t="n"/>
      <c r="BG796" s="118" t="n"/>
      <c r="BH796" s="118" t="n"/>
      <c r="BI796" s="118" t="n"/>
      <c r="BJ796" s="118" t="n"/>
      <c r="BK796" s="118" t="n"/>
      <c r="BL796" s="118" t="n"/>
      <c r="BM796" s="118" t="n"/>
      <c r="BN796" s="118" t="n"/>
      <c r="BO796" s="118" t="n"/>
      <c r="BP796" s="118" t="n"/>
      <c r="BQ796" s="118" t="n"/>
      <c r="BR796" s="118" t="n"/>
      <c r="BS796" s="118" t="n"/>
      <c r="BT796" s="118">
        <f>COUNTIF(B796:BS796,1)</f>
        <v/>
      </c>
      <c r="BV796" s="76">
        <f>TRIM(RIGHT(A796, LEN(A796) - FIND("@", SUBSTITUTE(A796, " ", "@", LEN(A796)-LEN(SUBSTITUTE(A796," ",""))))))</f>
        <v/>
      </c>
      <c r="BW796" s="76">
        <f>TRIM(LEFT(A796,FIND(" ",A796&amp;" ")-1))</f>
        <v/>
      </c>
      <c r="BX796">
        <f>+IF(BV796=BV795,"Same","Diff")</f>
        <v/>
      </c>
      <c r="BY796">
        <f>IF(BX796="Same",IF(BW796=BW795,"same","Diff"))</f>
        <v/>
      </c>
    </row>
    <row r="797" ht="17" customHeight="1">
      <c r="A797" s="60" t="inlineStr">
        <is>
          <t>Lionel Marsh</t>
        </is>
      </c>
      <c r="B797" s="119" t="n">
        <v>1</v>
      </c>
      <c r="C797" s="119" t="n">
        <v>1</v>
      </c>
      <c r="D797" s="119" t="n">
        <v>1</v>
      </c>
      <c r="E797" s="119" t="n"/>
      <c r="F797" s="119" t="n"/>
      <c r="G797" s="119" t="n"/>
      <c r="H797" s="119" t="n"/>
      <c r="I797" s="119" t="n"/>
      <c r="J797" s="118" t="n"/>
      <c r="K797" s="118" t="n"/>
      <c r="L797" s="118" t="n"/>
      <c r="M797" s="118" t="n"/>
      <c r="N797" s="118" t="n"/>
      <c r="O797" s="118" t="n"/>
      <c r="P797" s="118" t="n"/>
      <c r="Q797" s="118" t="n"/>
      <c r="R797" s="118" t="n"/>
      <c r="S797" s="118" t="n"/>
      <c r="T797" s="118" t="n"/>
      <c r="U797" s="118" t="n"/>
      <c r="V797" s="118" t="n"/>
      <c r="W797" s="118" t="n"/>
      <c r="X797" s="118" t="n"/>
      <c r="Y797" s="118" t="n"/>
      <c r="Z797" s="118" t="n"/>
      <c r="AA797" s="118" t="n"/>
      <c r="AB797" s="118" t="n"/>
      <c r="AC797" s="118" t="n"/>
      <c r="AD797" s="118" t="n"/>
      <c r="AE797" s="118" t="n"/>
      <c r="AF797" s="118" t="n"/>
      <c r="AG797" s="118" t="n"/>
      <c r="AH797" s="118" t="n"/>
      <c r="AI797" s="118" t="n"/>
      <c r="AJ797" s="118" t="n"/>
      <c r="AK797" s="118" t="n"/>
      <c r="AL797" s="118" t="n"/>
      <c r="AM797" s="118" t="n"/>
      <c r="AN797" s="118" t="n"/>
      <c r="AO797" s="118" t="n"/>
      <c r="AP797" s="118" t="n"/>
      <c r="AQ797" s="118" t="n"/>
      <c r="AR797" s="118" t="n"/>
      <c r="AS797" s="118" t="n"/>
      <c r="AT797" s="118" t="n"/>
      <c r="AU797" s="118" t="n"/>
      <c r="AV797" s="118" t="n"/>
      <c r="AW797" s="118" t="n"/>
      <c r="AX797" s="118" t="n"/>
      <c r="AY797" s="118" t="n"/>
      <c r="AZ797" s="118" t="n"/>
      <c r="BA797" s="118" t="n"/>
      <c r="BB797" s="118" t="n"/>
      <c r="BC797" s="118" t="n"/>
      <c r="BD797" s="118" t="n"/>
      <c r="BE797" s="118" t="n"/>
      <c r="BF797" s="118" t="n"/>
      <c r="BG797" s="118" t="n"/>
      <c r="BH797" s="118" t="n"/>
      <c r="BI797" s="118" t="n"/>
      <c r="BJ797" s="118" t="n"/>
      <c r="BK797" s="118" t="n"/>
      <c r="BL797" s="118" t="n"/>
      <c r="BM797" s="118" t="n"/>
      <c r="BN797" s="118" t="n"/>
      <c r="BO797" s="118" t="n"/>
      <c r="BP797" s="118" t="n"/>
      <c r="BQ797" s="118" t="n"/>
      <c r="BR797" s="118" t="n"/>
      <c r="BS797" s="118" t="n"/>
      <c r="BT797" s="118">
        <f>COUNTIF(B797:BS797,1)</f>
        <v/>
      </c>
      <c r="BV797" s="76">
        <f>TRIM(RIGHT(A797, LEN(A797) - FIND("@", SUBSTITUTE(A797, " ", "@", LEN(A797)-LEN(SUBSTITUTE(A797," ",""))))))</f>
        <v/>
      </c>
      <c r="BW797" s="76">
        <f>TRIM(LEFT(A797,FIND(" ",A797&amp;" ")-1))</f>
        <v/>
      </c>
      <c r="BX797">
        <f>+IF(BV797=BV796,"Same","Diff")</f>
        <v/>
      </c>
      <c r="BY797">
        <f>IF(BX797="Same",IF(BW797=BW796,"same","Diff"))</f>
        <v/>
      </c>
    </row>
    <row r="798" ht="17" customHeight="1">
      <c r="A798" s="59" t="inlineStr">
        <is>
          <t>Gerry Marshall</t>
        </is>
      </c>
      <c r="B798" s="117" t="n"/>
      <c r="C798" s="117" t="n"/>
      <c r="D798" s="117" t="n"/>
      <c r="E798" s="117" t="n"/>
      <c r="F798" s="117" t="n"/>
      <c r="G798" s="117" t="n"/>
      <c r="H798" s="117" t="n"/>
      <c r="I798" s="117" t="n"/>
      <c r="J798" s="118" t="n"/>
      <c r="K798" s="118" t="n"/>
      <c r="L798" s="118" t="n"/>
      <c r="M798" s="118" t="n"/>
      <c r="N798" s="118" t="n"/>
      <c r="O798" s="118" t="n"/>
      <c r="P798" s="118" t="n"/>
      <c r="Q798" s="118" t="n"/>
      <c r="R798" s="118" t="n"/>
      <c r="S798" s="118" t="n">
        <v>1</v>
      </c>
      <c r="T798" s="118" t="n"/>
      <c r="U798" s="118" t="n"/>
      <c r="V798" s="118" t="n"/>
      <c r="W798" s="118" t="n"/>
      <c r="X798" s="118" t="n"/>
      <c r="Y798" s="118" t="n"/>
      <c r="Z798" s="118" t="n"/>
      <c r="AA798" s="118" t="n"/>
      <c r="AB798" s="118" t="n"/>
      <c r="AC798" s="118" t="n"/>
      <c r="AD798" s="118" t="n"/>
      <c r="AE798" s="118" t="n"/>
      <c r="AF798" s="118" t="n"/>
      <c r="AG798" s="118" t="n"/>
      <c r="AH798" s="118" t="n"/>
      <c r="AI798" s="118" t="n"/>
      <c r="AJ798" s="118" t="n"/>
      <c r="AK798" s="118" t="n"/>
      <c r="AL798" s="118" t="n"/>
      <c r="AM798" s="118" t="n"/>
      <c r="AN798" s="118" t="n"/>
      <c r="AO798" s="118" t="n"/>
      <c r="AP798" s="118" t="n"/>
      <c r="AQ798" s="118" t="n"/>
      <c r="AR798" s="118" t="n"/>
      <c r="AS798" s="118" t="n"/>
      <c r="AT798" s="118" t="n"/>
      <c r="AU798" s="118" t="n"/>
      <c r="AV798" s="118" t="n"/>
      <c r="AW798" s="118" t="n"/>
      <c r="AX798" s="118" t="n"/>
      <c r="AY798" s="118" t="n"/>
      <c r="AZ798" s="118" t="n"/>
      <c r="BA798" s="118" t="n"/>
      <c r="BB798" s="118" t="n"/>
      <c r="BC798" s="118" t="n"/>
      <c r="BD798" s="118" t="n"/>
      <c r="BE798" s="118" t="n"/>
      <c r="BF798" s="118" t="n"/>
      <c r="BG798" s="118" t="n"/>
      <c r="BH798" s="118" t="n"/>
      <c r="BI798" s="118" t="n"/>
      <c r="BJ798" s="118" t="n"/>
      <c r="BK798" s="118" t="n"/>
      <c r="BL798" s="118" t="n"/>
      <c r="BM798" s="118" t="n"/>
      <c r="BN798" s="118" t="n"/>
      <c r="BO798" s="118" t="n"/>
      <c r="BP798" s="118" t="n"/>
      <c r="BQ798" s="118" t="n"/>
      <c r="BR798" s="118" t="n"/>
      <c r="BS798" s="118" t="n"/>
      <c r="BT798" s="118">
        <f>COUNTIF(B798:BS798,1)</f>
        <v/>
      </c>
      <c r="BV798" s="76">
        <f>TRIM(RIGHT(A798, LEN(A798) - FIND("@", SUBSTITUTE(A798, " ", "@", LEN(A798)-LEN(SUBSTITUTE(A798," ",""))))))</f>
        <v/>
      </c>
      <c r="BW798" s="76">
        <f>TRIM(LEFT(A798,FIND(" ",A798&amp;" ")-1))</f>
        <v/>
      </c>
      <c r="BX798">
        <f>+IF(BV798=BV797,"Same","Diff")</f>
        <v/>
      </c>
      <c r="BY798">
        <f>IF(BX798="Same",IF(BW798=BW797,"same","Diff"))</f>
        <v/>
      </c>
    </row>
    <row r="799" ht="17" customHeight="1">
      <c r="A799" s="59" t="inlineStr">
        <is>
          <t>Lew Marshall</t>
        </is>
      </c>
      <c r="B799" s="117" t="n"/>
      <c r="C799" s="117" t="n"/>
      <c r="D799" s="117" t="n"/>
      <c r="E799" s="117" t="n"/>
      <c r="F799" s="117" t="n"/>
      <c r="G799" s="117" t="n"/>
      <c r="H799" s="117" t="n">
        <v>1</v>
      </c>
      <c r="I799" s="117" t="n"/>
      <c r="J799" s="118" t="n"/>
      <c r="K799" s="118" t="n"/>
      <c r="L799" s="118" t="n"/>
      <c r="M799" s="118" t="n"/>
      <c r="N799" s="118" t="n"/>
      <c r="O799" s="118" t="n"/>
      <c r="P799" s="118" t="n"/>
      <c r="Q799" s="118" t="n"/>
      <c r="R799" s="118" t="n"/>
      <c r="S799" s="118" t="n"/>
      <c r="T799" s="118" t="n"/>
      <c r="U799" s="118" t="n"/>
      <c r="V799" s="118" t="n"/>
      <c r="W799" s="118" t="n"/>
      <c r="X799" s="118" t="n"/>
      <c r="Y799" s="118" t="n"/>
      <c r="Z799" s="118" t="n"/>
      <c r="AA799" s="118" t="n"/>
      <c r="AB799" s="118" t="n"/>
      <c r="AC799" s="118" t="n"/>
      <c r="AD799" s="118" t="n"/>
      <c r="AE799" s="118" t="n"/>
      <c r="AF799" s="118" t="n"/>
      <c r="AG799" s="118" t="n"/>
      <c r="AH799" s="118" t="n"/>
      <c r="AI799" s="118" t="n"/>
      <c r="AJ799" s="118" t="n"/>
      <c r="AK799" s="118" t="n"/>
      <c r="AL799" s="118" t="n"/>
      <c r="AM799" s="118" t="n"/>
      <c r="AN799" s="118" t="n"/>
      <c r="AO799" s="118" t="n"/>
      <c r="AP799" s="118" t="n"/>
      <c r="AQ799" s="118" t="n"/>
      <c r="AR799" s="118" t="n"/>
      <c r="AS799" s="118" t="n"/>
      <c r="AT799" s="118" t="n"/>
      <c r="AU799" s="118" t="n"/>
      <c r="AV799" s="118" t="n"/>
      <c r="AW799" s="118" t="n"/>
      <c r="AX799" s="118" t="n"/>
      <c r="AY799" s="118" t="n"/>
      <c r="AZ799" s="118" t="n"/>
      <c r="BA799" s="118" t="n"/>
      <c r="BB799" s="118" t="n"/>
      <c r="BC799" s="118" t="n"/>
      <c r="BD799" s="118" t="n"/>
      <c r="BE799" s="118" t="n"/>
      <c r="BF799" s="118" t="n"/>
      <c r="BG799" s="118" t="n"/>
      <c r="BH799" s="118" t="n"/>
      <c r="BI799" s="118" t="n"/>
      <c r="BJ799" s="118" t="n"/>
      <c r="BK799" s="118" t="n"/>
      <c r="BL799" s="118" t="n"/>
      <c r="BM799" s="118" t="n"/>
      <c r="BN799" s="118" t="n"/>
      <c r="BO799" s="118" t="n"/>
      <c r="BP799" s="118" t="n"/>
      <c r="BQ799" s="118" t="n"/>
      <c r="BR799" s="118" t="n"/>
      <c r="BS799" s="118" t="n"/>
      <c r="BT799" s="118">
        <f>COUNTIF(B799:BS799,1)</f>
        <v/>
      </c>
      <c r="BV799" s="76">
        <f>TRIM(RIGHT(A799, LEN(A799) - FIND("@", SUBSTITUTE(A799, " ", "@", LEN(A799)-LEN(SUBSTITUTE(A799," ",""))))))</f>
        <v/>
      </c>
      <c r="BW799" s="76">
        <f>TRIM(LEFT(A799,FIND(" ",A799&amp;" ")-1))</f>
        <v/>
      </c>
      <c r="BX799">
        <f>+IF(BV799=BV798,"Same","Diff")</f>
        <v/>
      </c>
      <c r="BY799">
        <f>IF(BX799="Same",IF(BW799=BW798,"same","Diff"))</f>
        <v/>
      </c>
    </row>
    <row r="800" ht="17" customHeight="1">
      <c r="A800" s="61" t="inlineStr">
        <is>
          <t>Marcus Marshall</t>
        </is>
      </c>
      <c r="B800" s="120" t="n"/>
      <c r="C800" s="120" t="n"/>
      <c r="D800" s="120" t="n"/>
      <c r="E800" s="120" t="n"/>
      <c r="F800" s="120" t="n"/>
      <c r="G800" s="120" t="n"/>
      <c r="H800" s="120" t="n"/>
      <c r="I800" s="120" t="n"/>
      <c r="J800" s="118" t="n"/>
      <c r="K800" s="118" t="n"/>
      <c r="L800" s="118" t="n"/>
      <c r="M800" s="118" t="n"/>
      <c r="N800" s="118" t="n"/>
      <c r="O800" s="118" t="n"/>
      <c r="P800" s="118" t="n"/>
      <c r="Q800" s="118" t="n"/>
      <c r="R800" s="118" t="n"/>
      <c r="S800" s="118" t="n"/>
      <c r="T800" s="118" t="n"/>
      <c r="U800" s="118" t="n"/>
      <c r="V800" s="118" t="n"/>
      <c r="W800" s="118" t="n"/>
      <c r="X800" s="118" t="n"/>
      <c r="Y800" s="118" t="n"/>
      <c r="Z800" s="118" t="n"/>
      <c r="AA800" s="118" t="n"/>
      <c r="AB800" s="118" t="n"/>
      <c r="AC800" s="118" t="n"/>
      <c r="AD800" s="118" t="n"/>
      <c r="AE800" s="118" t="n"/>
      <c r="AF800" s="118" t="n"/>
      <c r="AG800" s="118" t="n"/>
      <c r="AH800" s="118" t="n"/>
      <c r="AI800" s="118" t="n"/>
      <c r="AJ800" s="118" t="n"/>
      <c r="AK800" s="118" t="n"/>
      <c r="AL800" s="118" t="n"/>
      <c r="AM800" s="118" t="n"/>
      <c r="AN800" s="118" t="n"/>
      <c r="AO800" s="118" t="n"/>
      <c r="AP800" s="118" t="n"/>
      <c r="AQ800" s="118" t="n"/>
      <c r="AR800" s="118" t="n"/>
      <c r="AS800" s="118" t="n"/>
      <c r="AT800" s="118" t="n"/>
      <c r="AU800" s="118" t="n"/>
      <c r="AV800" s="118" t="n">
        <v>1</v>
      </c>
      <c r="AW800" s="118" t="n">
        <v>1</v>
      </c>
      <c r="AX800" s="118" t="n">
        <v>1</v>
      </c>
      <c r="AY800" s="118" t="n">
        <v>1</v>
      </c>
      <c r="AZ800" s="118" t="n"/>
      <c r="BA800" s="118" t="n">
        <v>1</v>
      </c>
      <c r="BB800" s="118" t="n"/>
      <c r="BC800" s="118" t="n">
        <v>1</v>
      </c>
      <c r="BD800" s="118" t="n">
        <v>1</v>
      </c>
      <c r="BE800" s="118" t="n"/>
      <c r="BF800" s="118" t="n"/>
      <c r="BG800" s="118" t="n"/>
      <c r="BH800" s="118" t="n"/>
      <c r="BI800" s="118" t="n"/>
      <c r="BJ800" s="118" t="n"/>
      <c r="BK800" s="118" t="n"/>
      <c r="BL800" s="118" t="n"/>
      <c r="BM800" s="118" t="n"/>
      <c r="BN800" s="118" t="n"/>
      <c r="BO800" s="118" t="n"/>
      <c r="BP800" s="118" t="n"/>
      <c r="BQ800" s="118" t="n"/>
      <c r="BR800" s="118" t="n"/>
      <c r="BS800" s="118" t="n"/>
      <c r="BT800" s="118">
        <f>COUNTIF(B800:BS800,1)</f>
        <v/>
      </c>
      <c r="BV800" s="76">
        <f>TRIM(RIGHT(A800, LEN(A800) - FIND("@", SUBSTITUTE(A800, " ", "@", LEN(A800)-LEN(SUBSTITUTE(A800," ",""))))))</f>
        <v/>
      </c>
      <c r="BW800" s="76">
        <f>TRIM(LEFT(A800,FIND(" ",A800&amp;" ")-1))</f>
        <v/>
      </c>
      <c r="BX800">
        <f>+IF(BV800=BV799,"Same","Diff")</f>
        <v/>
      </c>
      <c r="BY800">
        <f>IF(BX800="Same",IF(BW800=BW799,"same","Diff"))</f>
        <v/>
      </c>
    </row>
    <row r="801" ht="17" customHeight="1">
      <c r="A801" s="60" t="inlineStr">
        <is>
          <t>Ron Marshall</t>
        </is>
      </c>
      <c r="B801" s="119" t="n"/>
      <c r="C801" s="119" t="n"/>
      <c r="D801" s="119" t="n"/>
      <c r="E801" s="119" t="n">
        <v>1</v>
      </c>
      <c r="F801" s="119" t="n"/>
      <c r="G801" s="119" t="n"/>
      <c r="H801" s="119" t="n"/>
      <c r="I801" s="119" t="n"/>
      <c r="J801" s="118" t="n"/>
      <c r="K801" s="118" t="n"/>
      <c r="L801" s="118" t="n"/>
      <c r="M801" s="118" t="n"/>
      <c r="N801" s="118" t="n"/>
      <c r="O801" s="118" t="n"/>
      <c r="P801" s="118" t="n"/>
      <c r="Q801" s="118" t="n"/>
      <c r="R801" s="118" t="n"/>
      <c r="S801" s="118" t="n"/>
      <c r="T801" s="118" t="n"/>
      <c r="U801" s="118" t="n"/>
      <c r="V801" s="118" t="n"/>
      <c r="W801" s="118" t="n"/>
      <c r="X801" s="118" t="n"/>
      <c r="Y801" s="118" t="n"/>
      <c r="Z801" s="118" t="n"/>
      <c r="AA801" s="118" t="n"/>
      <c r="AB801" s="118" t="n"/>
      <c r="AC801" s="118" t="n"/>
      <c r="AD801" s="118" t="n"/>
      <c r="AE801" s="118" t="n"/>
      <c r="AF801" s="118" t="n"/>
      <c r="AG801" s="118" t="n"/>
      <c r="AH801" s="118" t="n"/>
      <c r="AI801" s="118" t="n"/>
      <c r="AJ801" s="118" t="n"/>
      <c r="AK801" s="118" t="n"/>
      <c r="AL801" s="118" t="n"/>
      <c r="AM801" s="118" t="n"/>
      <c r="AN801" s="118" t="n"/>
      <c r="AO801" s="118" t="n"/>
      <c r="AP801" s="118" t="n"/>
      <c r="AQ801" s="118" t="n"/>
      <c r="AR801" s="118" t="n"/>
      <c r="AS801" s="118" t="n"/>
      <c r="AT801" s="118" t="n"/>
      <c r="AU801" s="118" t="n"/>
      <c r="AV801" s="118" t="n"/>
      <c r="AW801" s="118" t="n"/>
      <c r="AX801" s="118" t="n"/>
      <c r="AY801" s="118" t="n"/>
      <c r="AZ801" s="118" t="n"/>
      <c r="BA801" s="118" t="n"/>
      <c r="BB801" s="118" t="n"/>
      <c r="BC801" s="118" t="n"/>
      <c r="BD801" s="118" t="n"/>
      <c r="BE801" s="118" t="n"/>
      <c r="BF801" s="118" t="n"/>
      <c r="BG801" s="118" t="n"/>
      <c r="BH801" s="118" t="n"/>
      <c r="BI801" s="118" t="n"/>
      <c r="BJ801" s="118" t="n"/>
      <c r="BK801" s="118" t="n"/>
      <c r="BL801" s="118" t="n"/>
      <c r="BM801" s="118" t="n"/>
      <c r="BN801" s="118" t="n"/>
      <c r="BO801" s="118" t="n"/>
      <c r="BP801" s="118" t="n"/>
      <c r="BQ801" s="118" t="n"/>
      <c r="BR801" s="118" t="n"/>
      <c r="BS801" s="118" t="n"/>
      <c r="BT801" s="118">
        <f>COUNTIF(B801:BS801,1)</f>
        <v/>
      </c>
      <c r="BV801" s="76">
        <f>TRIM(RIGHT(A801, LEN(A801) - FIND("@", SUBSTITUTE(A801, " ", "@", LEN(A801)-LEN(SUBSTITUTE(A801," ",""))))))</f>
        <v/>
      </c>
      <c r="BW801" s="76">
        <f>TRIM(LEFT(A801,FIND(" ",A801&amp;" ")-1))</f>
        <v/>
      </c>
      <c r="BX801">
        <f>+IF(BV801=BV800,"Same","Diff")</f>
        <v/>
      </c>
      <c r="BY801">
        <f>IF(BX801="Same",IF(BW801=BW800,"same","Diff"))</f>
        <v/>
      </c>
    </row>
    <row r="802" ht="17" customHeight="1">
      <c r="A802" s="60" t="inlineStr">
        <is>
          <t>Bob Martin</t>
        </is>
      </c>
      <c r="B802" s="119" t="n"/>
      <c r="C802" s="119" t="n"/>
      <c r="D802" s="119" t="n"/>
      <c r="E802" s="119" t="n"/>
      <c r="F802" s="119" t="n"/>
      <c r="G802" s="119" t="n"/>
      <c r="H802" s="119" t="n"/>
      <c r="I802" s="119" t="n"/>
      <c r="J802" s="118" t="n"/>
      <c r="K802" s="118" t="n"/>
      <c r="L802" s="118" t="n">
        <v>1</v>
      </c>
      <c r="M802" s="118" t="n"/>
      <c r="N802" s="118" t="n"/>
      <c r="O802" s="118" t="n"/>
      <c r="P802" s="118" t="n"/>
      <c r="Q802" s="118" t="n">
        <v>1</v>
      </c>
      <c r="R802" s="118" t="n">
        <v>1</v>
      </c>
      <c r="S802" s="118" t="n"/>
      <c r="T802" s="118" t="n"/>
      <c r="U802" s="118" t="n"/>
      <c r="V802" s="118" t="n"/>
      <c r="W802" s="118" t="n"/>
      <c r="X802" s="118" t="n"/>
      <c r="Y802" s="118" t="n"/>
      <c r="Z802" s="118" t="n"/>
      <c r="AA802" s="118" t="n"/>
      <c r="AB802" s="118" t="n"/>
      <c r="AC802" s="118" t="n"/>
      <c r="AD802" s="118" t="n"/>
      <c r="AE802" s="118" t="n"/>
      <c r="AF802" s="118" t="n"/>
      <c r="AG802" s="118" t="n"/>
      <c r="AH802" s="118" t="n"/>
      <c r="AI802" s="118" t="n"/>
      <c r="AJ802" s="118" t="n"/>
      <c r="AK802" s="118" t="n"/>
      <c r="AL802" s="118" t="n"/>
      <c r="AM802" s="118" t="n"/>
      <c r="AN802" s="118" t="n"/>
      <c r="AO802" s="118" t="n"/>
      <c r="AP802" s="118" t="n"/>
      <c r="AQ802" s="118" t="n"/>
      <c r="AR802" s="118" t="n"/>
      <c r="AS802" s="118" t="n"/>
      <c r="AT802" s="118" t="n"/>
      <c r="AU802" s="118" t="n"/>
      <c r="AV802" s="118" t="n"/>
      <c r="AW802" s="118" t="n"/>
      <c r="AX802" s="118" t="n"/>
      <c r="AY802" s="118" t="n"/>
      <c r="AZ802" s="118" t="n"/>
      <c r="BA802" s="118" t="n"/>
      <c r="BB802" s="118" t="n"/>
      <c r="BC802" s="118" t="n"/>
      <c r="BD802" s="118" t="n"/>
      <c r="BE802" s="118" t="n"/>
      <c r="BF802" s="118" t="n"/>
      <c r="BG802" s="118" t="n"/>
      <c r="BH802" s="118" t="n"/>
      <c r="BI802" s="118" t="n"/>
      <c r="BJ802" s="118" t="n"/>
      <c r="BK802" s="118" t="n"/>
      <c r="BL802" s="118" t="n"/>
      <c r="BM802" s="118" t="n"/>
      <c r="BN802" s="118" t="n"/>
      <c r="BO802" s="118" t="n"/>
      <c r="BP802" s="118" t="n"/>
      <c r="BQ802" s="118" t="n"/>
      <c r="BR802" s="118" t="n"/>
      <c r="BS802" s="118" t="n"/>
      <c r="BT802" s="118">
        <f>COUNTIF(B802:BS802,1)</f>
        <v/>
      </c>
      <c r="BV802" s="76">
        <f>TRIM(RIGHT(A802, LEN(A802) - FIND("@", SUBSTITUTE(A802, " ", "@", LEN(A802)-LEN(SUBSTITUTE(A802," ",""))))))</f>
        <v/>
      </c>
      <c r="BW802" s="76">
        <f>TRIM(LEFT(A802,FIND(" ",A802&amp;" ")-1))</f>
        <v/>
      </c>
      <c r="BX802">
        <f>+IF(BV802=BV801,"Same","Diff")</f>
        <v/>
      </c>
      <c r="BY802">
        <f>IF(BX802="Same",IF(BW802=BW801,"same","Diff"))</f>
        <v/>
      </c>
    </row>
    <row r="803" ht="17" customHeight="1">
      <c r="A803" s="60" t="inlineStr">
        <is>
          <t>Dennis Martin</t>
        </is>
      </c>
      <c r="B803" s="119" t="n"/>
      <c r="C803" s="119" t="n"/>
      <c r="D803" s="119" t="n"/>
      <c r="E803" s="119" t="n"/>
      <c r="F803" s="119" t="n"/>
      <c r="G803" s="119" t="n"/>
      <c r="H803" s="119" t="n"/>
      <c r="I803" s="119" t="n"/>
      <c r="J803" s="118" t="n"/>
      <c r="K803" s="118" t="n"/>
      <c r="L803" s="118" t="n"/>
      <c r="M803" s="118" t="n"/>
      <c r="N803" s="118" t="n"/>
      <c r="O803" s="118" t="n">
        <v>1</v>
      </c>
      <c r="P803" s="118" t="n">
        <v>1</v>
      </c>
      <c r="Q803" s="118" t="n"/>
      <c r="R803" s="118" t="n"/>
      <c r="S803" s="118" t="n"/>
      <c r="T803" s="118" t="n"/>
      <c r="U803" s="118" t="n"/>
      <c r="V803" s="118" t="n"/>
      <c r="W803" s="118" t="n"/>
      <c r="X803" s="118" t="n"/>
      <c r="Y803" s="118" t="n"/>
      <c r="Z803" s="118" t="n"/>
      <c r="AA803" s="118" t="n"/>
      <c r="AB803" s="118" t="n"/>
      <c r="AC803" s="118" t="n"/>
      <c r="AD803" s="118" t="n"/>
      <c r="AE803" s="118" t="n"/>
      <c r="AF803" s="118" t="n"/>
      <c r="AG803" s="118" t="n"/>
      <c r="AH803" s="118" t="n"/>
      <c r="AI803" s="118" t="n"/>
      <c r="AJ803" s="118" t="n"/>
      <c r="AK803" s="118" t="n"/>
      <c r="AL803" s="118" t="n"/>
      <c r="AM803" s="118" t="n"/>
      <c r="AN803" s="118" t="n"/>
      <c r="AO803" s="118" t="n"/>
      <c r="AP803" s="118" t="n"/>
      <c r="AQ803" s="118" t="n"/>
      <c r="AR803" s="118" t="n"/>
      <c r="AS803" s="118" t="n"/>
      <c r="AT803" s="118" t="n"/>
      <c r="AU803" s="118" t="n"/>
      <c r="AV803" s="118" t="n"/>
      <c r="AW803" s="118" t="n"/>
      <c r="AX803" s="118" t="n"/>
      <c r="AY803" s="118" t="n"/>
      <c r="AZ803" s="118" t="n"/>
      <c r="BA803" s="118" t="n"/>
      <c r="BB803" s="118" t="n"/>
      <c r="BC803" s="118" t="n"/>
      <c r="BD803" s="118" t="n"/>
      <c r="BE803" s="118" t="n"/>
      <c r="BF803" s="118" t="n"/>
      <c r="BG803" s="118" t="n"/>
      <c r="BH803" s="118" t="n"/>
      <c r="BI803" s="118" t="n"/>
      <c r="BJ803" s="118" t="n"/>
      <c r="BK803" s="118" t="n"/>
      <c r="BL803" s="118" t="n"/>
      <c r="BM803" s="118" t="n"/>
      <c r="BN803" s="118" t="n"/>
      <c r="BO803" s="118" t="n"/>
      <c r="BP803" s="118" t="n"/>
      <c r="BQ803" s="118" t="n"/>
      <c r="BR803" s="118" t="n"/>
      <c r="BS803" s="118" t="n"/>
      <c r="BT803" s="118">
        <f>COUNTIF(B803:BS803,1)</f>
        <v/>
      </c>
      <c r="BV803" s="76">
        <f>TRIM(RIGHT(A803, LEN(A803) - FIND("@", SUBSTITUTE(A803, " ", "@", LEN(A803)-LEN(SUBSTITUTE(A803," ",""))))))</f>
        <v/>
      </c>
      <c r="BW803" s="76">
        <f>TRIM(LEFT(A803,FIND(" ",A803&amp;" ")-1))</f>
        <v/>
      </c>
      <c r="BX803">
        <f>+IF(BV803=BV802,"Same","Diff")</f>
        <v/>
      </c>
      <c r="BY803">
        <f>IF(BX803="Same",IF(BW803=BW802,"same","Diff"))</f>
        <v/>
      </c>
    </row>
    <row r="804" ht="17" customHeight="1">
      <c r="A804" s="61" t="inlineStr">
        <is>
          <t>John Martin</t>
        </is>
      </c>
      <c r="B804" s="120" t="n"/>
      <c r="C804" s="120" t="n"/>
      <c r="D804" s="120" t="n"/>
      <c r="E804" s="120" t="n">
        <v>1</v>
      </c>
      <c r="F804" s="120" t="n"/>
      <c r="G804" s="120" t="n"/>
      <c r="H804" s="120" t="n"/>
      <c r="I804" s="120" t="n"/>
      <c r="J804" s="118" t="n"/>
      <c r="K804" s="118" t="n"/>
      <c r="L804" s="118" t="n"/>
      <c r="M804" s="118" t="n"/>
      <c r="N804" s="118" t="n"/>
      <c r="O804" s="118" t="n"/>
      <c r="P804" s="118" t="n"/>
      <c r="Q804" s="118" t="n"/>
      <c r="R804" s="118" t="n"/>
      <c r="S804" s="118" t="n"/>
      <c r="T804" s="118" t="n"/>
      <c r="U804" s="118" t="n"/>
      <c r="V804" s="118" t="n"/>
      <c r="W804" s="118" t="n"/>
      <c r="X804" s="118" t="n"/>
      <c r="Y804" s="118" t="n"/>
      <c r="Z804" s="118" t="n"/>
      <c r="AA804" s="118" t="n"/>
      <c r="AB804" s="118" t="n"/>
      <c r="AC804" s="118" t="n"/>
      <c r="AD804" s="118" t="n"/>
      <c r="AE804" s="118" t="n"/>
      <c r="AF804" s="118" t="n"/>
      <c r="AG804" s="118" t="n"/>
      <c r="AH804" s="118" t="n"/>
      <c r="AI804" s="118" t="n"/>
      <c r="AJ804" s="118" t="n"/>
      <c r="AK804" s="118" t="n"/>
      <c r="AL804" s="118" t="n"/>
      <c r="AM804" s="118" t="n"/>
      <c r="AN804" s="118" t="n"/>
      <c r="AO804" s="118" t="n"/>
      <c r="AP804" s="118" t="n"/>
      <c r="AQ804" s="118" t="n"/>
      <c r="AR804" s="118" t="n"/>
      <c r="AS804" s="118" t="n"/>
      <c r="AT804" s="118" t="n"/>
      <c r="AU804" s="118" t="n"/>
      <c r="AV804" s="118" t="n"/>
      <c r="AW804" s="118" t="n"/>
      <c r="AX804" s="118" t="n"/>
      <c r="AY804" s="118" t="n"/>
      <c r="AZ804" s="118" t="n"/>
      <c r="BA804" s="118" t="n"/>
      <c r="BB804" s="118" t="n"/>
      <c r="BC804" s="118" t="n"/>
      <c r="BD804" s="118" t="n"/>
      <c r="BE804" s="118" t="n"/>
      <c r="BF804" s="118" t="n"/>
      <c r="BG804" s="118" t="n"/>
      <c r="BH804" s="118" t="n"/>
      <c r="BI804" s="118" t="n"/>
      <c r="BJ804" s="118" t="n"/>
      <c r="BK804" s="118" t="n"/>
      <c r="BL804" s="118" t="n"/>
      <c r="BM804" s="118" t="n"/>
      <c r="BN804" s="118" t="n"/>
      <c r="BO804" s="118" t="n"/>
      <c r="BP804" s="118" t="n"/>
      <c r="BQ804" s="118" t="n"/>
      <c r="BR804" s="118" t="n"/>
      <c r="BS804" s="118" t="n"/>
      <c r="BT804" s="118">
        <f>COUNTIF(B804:BS804,1)</f>
        <v/>
      </c>
      <c r="BV804" s="76">
        <f>TRIM(RIGHT(A804, LEN(A804) - FIND("@", SUBSTITUTE(A804, " ", "@", LEN(A804)-LEN(SUBSTITUTE(A804," ",""))))))</f>
        <v/>
      </c>
      <c r="BW804" s="76">
        <f>TRIM(LEFT(A804,FIND(" ",A804&amp;" ")-1))</f>
        <v/>
      </c>
      <c r="BX804">
        <f>+IF(BV804=BV803,"Same","Diff")</f>
        <v/>
      </c>
      <c r="BY804">
        <f>IF(BX804="Same",IF(BW804=BW803,"same","Diff"))</f>
        <v/>
      </c>
    </row>
    <row r="805" ht="17" customHeight="1">
      <c r="A805" s="59" t="inlineStr">
        <is>
          <t>Matthew Martin</t>
        </is>
      </c>
      <c r="B805" s="117" t="n"/>
      <c r="C805" s="117" t="n"/>
      <c r="D805" s="117" t="n"/>
      <c r="E805" s="117" t="n"/>
      <c r="F805" s="117" t="n"/>
      <c r="G805" s="117" t="n"/>
      <c r="H805" s="117" t="n"/>
      <c r="I805" s="117" t="n"/>
      <c r="J805" s="118" t="n"/>
      <c r="K805" s="118" t="n"/>
      <c r="L805" s="118" t="n"/>
      <c r="M805" s="118" t="n"/>
      <c r="N805" s="118" t="n"/>
      <c r="O805" s="118" t="n"/>
      <c r="P805" s="118" t="n"/>
      <c r="Q805" s="118" t="n"/>
      <c r="R805" s="118" t="n"/>
      <c r="S805" s="118" t="n"/>
      <c r="T805" s="118" t="n"/>
      <c r="U805" s="118" t="n"/>
      <c r="V805" s="118" t="n"/>
      <c r="W805" s="118" t="n"/>
      <c r="X805" s="118" t="n"/>
      <c r="Y805" s="118" t="n"/>
      <c r="Z805" s="118" t="n"/>
      <c r="AA805" s="118" t="n"/>
      <c r="AB805" s="118" t="n"/>
      <c r="AC805" s="118" t="n"/>
      <c r="AD805" s="118" t="n"/>
      <c r="AE805" s="118" t="n"/>
      <c r="AF805" s="118" t="n"/>
      <c r="AG805" s="118" t="n"/>
      <c r="AH805" s="118" t="n"/>
      <c r="AI805" s="118" t="n">
        <v>1</v>
      </c>
      <c r="AJ805" s="118" t="n">
        <v>1</v>
      </c>
      <c r="AK805" s="118" t="n"/>
      <c r="AL805" s="118" t="n"/>
      <c r="AM805" s="118" t="n"/>
      <c r="AN805" s="118" t="n"/>
      <c r="AO805" s="118" t="n"/>
      <c r="AP805" s="118" t="n"/>
      <c r="AQ805" s="118" t="n"/>
      <c r="AR805" s="118" t="n"/>
      <c r="AS805" s="118" t="n"/>
      <c r="AT805" s="118" t="n"/>
      <c r="AU805" s="118" t="n"/>
      <c r="AV805" s="118" t="n"/>
      <c r="AW805" s="118" t="n"/>
      <c r="AX805" s="118" t="n"/>
      <c r="AY805" s="118" t="n"/>
      <c r="AZ805" s="118" t="n"/>
      <c r="BA805" s="118" t="n"/>
      <c r="BB805" s="118" t="n"/>
      <c r="BC805" s="118" t="n"/>
      <c r="BD805" s="118" t="n"/>
      <c r="BE805" s="118" t="n"/>
      <c r="BF805" s="118" t="n"/>
      <c r="BG805" s="118" t="n"/>
      <c r="BH805" s="118" t="n"/>
      <c r="BI805" s="118" t="n"/>
      <c r="BJ805" s="118" t="n"/>
      <c r="BK805" s="118" t="n"/>
      <c r="BL805" s="118" t="n"/>
      <c r="BM805" s="118" t="n"/>
      <c r="BN805" s="118" t="n"/>
      <c r="BO805" s="118" t="n"/>
      <c r="BP805" s="118" t="n"/>
      <c r="BQ805" s="118" t="n"/>
      <c r="BR805" s="118" t="n"/>
      <c r="BS805" s="118" t="n"/>
      <c r="BT805" s="118">
        <f>COUNTIF(B805:BS805,1)</f>
        <v/>
      </c>
      <c r="BV805" s="76">
        <f>TRIM(RIGHT(A805, LEN(A805) - FIND("@", SUBSTITUTE(A805, " ", "@", LEN(A805)-LEN(SUBSTITUTE(A805," ",""))))))</f>
        <v/>
      </c>
      <c r="BW805" s="76">
        <f>TRIM(LEFT(A805,FIND(" ",A805&amp;" ")-1))</f>
        <v/>
      </c>
      <c r="BX805">
        <f>+IF(BV805=BV804,"Same","Diff")</f>
        <v/>
      </c>
      <c r="BY805">
        <f>IF(BX805="Same",IF(BW805=BW804,"same","Diff"))</f>
        <v/>
      </c>
    </row>
    <row r="806" ht="17" customHeight="1">
      <c r="A806" s="59" t="inlineStr">
        <is>
          <t>Mike Martin</t>
        </is>
      </c>
      <c r="B806" s="117" t="n"/>
      <c r="C806" s="117" t="n"/>
      <c r="D806" s="117" t="n"/>
      <c r="E806" s="117" t="n">
        <v>1</v>
      </c>
      <c r="F806" s="117" t="n">
        <v>1</v>
      </c>
      <c r="G806" s="117" t="n"/>
      <c r="H806" s="117" t="n">
        <v>1</v>
      </c>
      <c r="I806" s="117" t="n"/>
      <c r="J806" s="118" t="n"/>
      <c r="K806" s="118" t="n"/>
      <c r="L806" s="118" t="n"/>
      <c r="M806" s="118" t="n"/>
      <c r="N806" s="118" t="n"/>
      <c r="O806" s="118" t="n"/>
      <c r="P806" s="118" t="n"/>
      <c r="Q806" s="118" t="n"/>
      <c r="R806" s="118" t="n"/>
      <c r="S806" s="118" t="n"/>
      <c r="T806" s="118" t="n"/>
      <c r="U806" s="118" t="n"/>
      <c r="V806" s="118" t="n"/>
      <c r="W806" s="118" t="n"/>
      <c r="X806" s="118" t="n"/>
      <c r="Y806" s="118" t="n"/>
      <c r="Z806" s="118" t="n"/>
      <c r="AA806" s="118" t="n"/>
      <c r="AB806" s="118" t="n"/>
      <c r="AC806" s="118" t="n"/>
      <c r="AD806" s="118" t="n"/>
      <c r="AE806" s="118" t="n"/>
      <c r="AF806" s="118" t="n"/>
      <c r="AG806" s="118" t="n"/>
      <c r="AH806" s="118" t="n"/>
      <c r="AI806" s="118" t="n"/>
      <c r="AJ806" s="118" t="n"/>
      <c r="AK806" s="118" t="n"/>
      <c r="AL806" s="118" t="n"/>
      <c r="AM806" s="118" t="n"/>
      <c r="AN806" s="118" t="n"/>
      <c r="AO806" s="118" t="n"/>
      <c r="AP806" s="118" t="n"/>
      <c r="AQ806" s="118" t="n"/>
      <c r="AR806" s="118" t="n"/>
      <c r="AS806" s="118" t="n"/>
      <c r="AT806" s="118" t="n"/>
      <c r="AU806" s="118" t="n"/>
      <c r="AV806" s="118" t="n"/>
      <c r="AW806" s="118" t="n"/>
      <c r="AX806" s="118" t="n"/>
      <c r="AY806" s="118" t="n"/>
      <c r="AZ806" s="118" t="n"/>
      <c r="BA806" s="118" t="n"/>
      <c r="BB806" s="118" t="n"/>
      <c r="BC806" s="118" t="n"/>
      <c r="BD806" s="118" t="n"/>
      <c r="BE806" s="118" t="n"/>
      <c r="BF806" s="118" t="n"/>
      <c r="BG806" s="118" t="n"/>
      <c r="BH806" s="118" t="n"/>
      <c r="BI806" s="118" t="n"/>
      <c r="BJ806" s="118" t="n"/>
      <c r="BK806" s="118" t="n"/>
      <c r="BL806" s="118" t="n"/>
      <c r="BM806" s="118" t="n"/>
      <c r="BN806" s="118" t="n"/>
      <c r="BO806" s="118" t="n"/>
      <c r="BP806" s="118" t="n"/>
      <c r="BQ806" s="118" t="n"/>
      <c r="BR806" s="118" t="n"/>
      <c r="BS806" s="118" t="n"/>
      <c r="BT806" s="118">
        <f>COUNTIF(B806:BS806,1)</f>
        <v/>
      </c>
      <c r="BV806" s="76">
        <f>TRIM(RIGHT(A806, LEN(A806) - FIND("@", SUBSTITUTE(A806, " ", "@", LEN(A806)-LEN(SUBSTITUTE(A806," ",""))))))</f>
        <v/>
      </c>
      <c r="BW806" s="76">
        <f>TRIM(LEFT(A806,FIND(" ",A806&amp;" ")-1))</f>
        <v/>
      </c>
      <c r="BX806">
        <f>+IF(BV806=BV805,"Same","Diff")</f>
        <v/>
      </c>
      <c r="BY806">
        <f>IF(BX806="Same",IF(BW806=BW805,"same","Diff"))</f>
        <v/>
      </c>
    </row>
    <row r="807" ht="17" customHeight="1">
      <c r="A807" s="59" t="inlineStr">
        <is>
          <t>Spencer Martin</t>
        </is>
      </c>
      <c r="B807" s="117" t="n"/>
      <c r="C807" s="117" t="n"/>
      <c r="D807" s="117" t="n"/>
      <c r="E807" s="117" t="n">
        <v>1</v>
      </c>
      <c r="F807" s="117" t="n">
        <v>1</v>
      </c>
      <c r="G807" s="117" t="n">
        <v>1</v>
      </c>
      <c r="H807" s="117" t="n"/>
      <c r="I807" s="117" t="n">
        <v>1</v>
      </c>
      <c r="J807" s="118" t="n">
        <v>1</v>
      </c>
      <c r="K807" s="118" t="n"/>
      <c r="L807" s="118" t="n">
        <v>1</v>
      </c>
      <c r="M807" s="118" t="n"/>
      <c r="N807" s="118" t="n"/>
      <c r="O807" s="118" t="n"/>
      <c r="P807" s="118" t="n"/>
      <c r="Q807" s="118" t="n"/>
      <c r="R807" s="118" t="n"/>
      <c r="S807" s="118" t="n"/>
      <c r="T807" s="118" t="n"/>
      <c r="U807" s="118" t="n">
        <v>1</v>
      </c>
      <c r="V807" s="118" t="n"/>
      <c r="W807" s="118" t="n"/>
      <c r="X807" s="118" t="n"/>
      <c r="Y807" s="118" t="n"/>
      <c r="Z807" s="118" t="n"/>
      <c r="AA807" s="118" t="n"/>
      <c r="AB807" s="118" t="n"/>
      <c r="AC807" s="118" t="n"/>
      <c r="AD807" s="118" t="n"/>
      <c r="AE807" s="118" t="n"/>
      <c r="AF807" s="118" t="n"/>
      <c r="AG807" s="118" t="n"/>
      <c r="AH807" s="118" t="n"/>
      <c r="AI807" s="118" t="n">
        <v>1</v>
      </c>
      <c r="AJ807" s="118" t="n"/>
      <c r="AK807" s="118" t="n"/>
      <c r="AL807" s="118" t="n"/>
      <c r="AM807" s="118" t="n"/>
      <c r="AN807" s="118" t="n"/>
      <c r="AO807" s="118" t="n"/>
      <c r="AP807" s="118" t="n"/>
      <c r="AQ807" s="118" t="n"/>
      <c r="AR807" s="118" t="n"/>
      <c r="AS807" s="118" t="n"/>
      <c r="AT807" s="118" t="n"/>
      <c r="AU807" s="118" t="n"/>
      <c r="AV807" s="118" t="n"/>
      <c r="AW807" s="118" t="n"/>
      <c r="AX807" s="118" t="n"/>
      <c r="AY807" s="118" t="n"/>
      <c r="AZ807" s="118" t="n"/>
      <c r="BA807" s="118" t="n"/>
      <c r="BB807" s="118" t="n"/>
      <c r="BC807" s="118" t="n"/>
      <c r="BD807" s="118" t="n"/>
      <c r="BE807" s="118" t="n"/>
      <c r="BF807" s="118" t="n"/>
      <c r="BG807" s="118" t="n"/>
      <c r="BH807" s="118" t="n"/>
      <c r="BI807" s="118" t="n"/>
      <c r="BJ807" s="118" t="n"/>
      <c r="BK807" s="118" t="n"/>
      <c r="BL807" s="118" t="n"/>
      <c r="BM807" s="118" t="n"/>
      <c r="BN807" s="118" t="n"/>
      <c r="BO807" s="118" t="n"/>
      <c r="BP807" s="118" t="n"/>
      <c r="BQ807" s="118" t="n"/>
      <c r="BR807" s="118" t="n"/>
      <c r="BS807" s="118" t="n"/>
      <c r="BT807" s="118">
        <f>COUNTIF(B807:BS807,1)</f>
        <v/>
      </c>
      <c r="BV807" s="76">
        <f>TRIM(RIGHT(A807, LEN(A807) - FIND("@", SUBSTITUTE(A807, " ", "@", LEN(A807)-LEN(SUBSTITUTE(A807," ",""))))))</f>
        <v/>
      </c>
      <c r="BW807" s="76">
        <f>TRIM(LEFT(A807,FIND(" ",A807&amp;" ")-1))</f>
        <v/>
      </c>
      <c r="BX807">
        <f>+IF(BV807=BV806,"Same","Diff")</f>
        <v/>
      </c>
      <c r="BY807">
        <f>IF(BX807="Same",IF(BW807=BW806,"same","Diff"))</f>
        <v/>
      </c>
    </row>
    <row r="808" ht="17" customHeight="1">
      <c r="A808" s="59" t="inlineStr">
        <is>
          <t>Stan Martin</t>
        </is>
      </c>
      <c r="B808" s="117" t="n"/>
      <c r="C808" s="117" t="n">
        <v>1</v>
      </c>
      <c r="D808" s="117" t="n">
        <v>1</v>
      </c>
      <c r="E808" s="117" t="n"/>
      <c r="F808" s="117" t="n"/>
      <c r="G808" s="117" t="n"/>
      <c r="H808" s="117" t="n"/>
      <c r="I808" s="117" t="n"/>
      <c r="J808" s="118" t="n"/>
      <c r="K808" s="118" t="n"/>
      <c r="L808" s="118" t="n"/>
      <c r="M808" s="118" t="n"/>
      <c r="N808" s="118" t="n"/>
      <c r="O808" s="118" t="n"/>
      <c r="P808" s="118" t="n"/>
      <c r="Q808" s="118" t="n"/>
      <c r="R808" s="118" t="n"/>
      <c r="S808" s="118" t="n"/>
      <c r="T808" s="118" t="n"/>
      <c r="U808" s="118" t="n"/>
      <c r="V808" s="118" t="n"/>
      <c r="W808" s="118" t="n"/>
      <c r="X808" s="118" t="n"/>
      <c r="Y808" s="118" t="n"/>
      <c r="Z808" s="118" t="n"/>
      <c r="AA808" s="118" t="n"/>
      <c r="AB808" s="118" t="n"/>
      <c r="AC808" s="118" t="n"/>
      <c r="AD808" s="118" t="n"/>
      <c r="AE808" s="118" t="n"/>
      <c r="AF808" s="118" t="n"/>
      <c r="AG808" s="118" t="n"/>
      <c r="AH808" s="118" t="n"/>
      <c r="AI808" s="118" t="n"/>
      <c r="AJ808" s="118" t="n"/>
      <c r="AK808" s="118" t="n"/>
      <c r="AL808" s="118" t="n"/>
      <c r="AM808" s="118" t="n"/>
      <c r="AN808" s="118" t="n"/>
      <c r="AO808" s="118" t="n"/>
      <c r="AP808" s="118" t="n"/>
      <c r="AQ808" s="118" t="n"/>
      <c r="AR808" s="118" t="n"/>
      <c r="AS808" s="118" t="n"/>
      <c r="AT808" s="118" t="n"/>
      <c r="AU808" s="118" t="n"/>
      <c r="AV808" s="118" t="n"/>
      <c r="AW808" s="118" t="n"/>
      <c r="AX808" s="118" t="n"/>
      <c r="AY808" s="118" t="n"/>
      <c r="AZ808" s="118" t="n"/>
      <c r="BA808" s="118" t="n"/>
      <c r="BB808" s="118" t="n"/>
      <c r="BC808" s="118" t="n"/>
      <c r="BD808" s="118" t="n"/>
      <c r="BE808" s="118" t="n"/>
      <c r="BF808" s="118" t="n"/>
      <c r="BG808" s="118" t="n"/>
      <c r="BH808" s="118" t="n"/>
      <c r="BI808" s="118" t="n"/>
      <c r="BJ808" s="118" t="n"/>
      <c r="BK808" s="118" t="n"/>
      <c r="BL808" s="118" t="n"/>
      <c r="BM808" s="118" t="n"/>
      <c r="BN808" s="118" t="n"/>
      <c r="BO808" s="118" t="n"/>
      <c r="BP808" s="118" t="n"/>
      <c r="BQ808" s="118" t="n"/>
      <c r="BR808" s="118" t="n"/>
      <c r="BS808" s="118" t="n"/>
      <c r="BT808" s="118">
        <f>COUNTIF(B808:BS808,1)</f>
        <v/>
      </c>
      <c r="BV808" s="76">
        <f>TRIM(RIGHT(A808, LEN(A808) - FIND("@", SUBSTITUTE(A808, " ", "@", LEN(A808)-LEN(SUBSTITUTE(A808," ",""))))))</f>
        <v/>
      </c>
      <c r="BW808" s="76">
        <f>TRIM(LEFT(A808,FIND(" ",A808&amp;" ")-1))</f>
        <v/>
      </c>
      <c r="BX808">
        <f>+IF(BV808=BV807,"Same","Diff")</f>
        <v/>
      </c>
      <c r="BY808">
        <f>IF(BX808="Same",IF(BW808=BW807,"same","Diff"))</f>
        <v/>
      </c>
    </row>
    <row r="809" ht="17" customHeight="1">
      <c r="A809" s="60" t="inlineStr">
        <is>
          <t>Glenn Mason</t>
        </is>
      </c>
      <c r="B809" s="119" t="n"/>
      <c r="C809" s="119" t="n"/>
      <c r="D809" s="119" t="n"/>
      <c r="E809" s="119" t="n"/>
      <c r="F809" s="119" t="n"/>
      <c r="G809" s="119" t="n"/>
      <c r="H809" s="119" t="n"/>
      <c r="I809" s="119" t="n"/>
      <c r="J809" s="118" t="n"/>
      <c r="K809" s="118" t="n"/>
      <c r="L809" s="118" t="n"/>
      <c r="M809" s="118" t="n"/>
      <c r="N809" s="118" t="n"/>
      <c r="O809" s="118" t="n"/>
      <c r="P809" s="118" t="n"/>
      <c r="Q809" s="118" t="n"/>
      <c r="R809" s="118" t="n"/>
      <c r="S809" s="118" t="n"/>
      <c r="T809" s="118" t="n"/>
      <c r="U809" s="118" t="n"/>
      <c r="V809" s="118" t="n"/>
      <c r="W809" s="118" t="n"/>
      <c r="X809" s="118" t="n"/>
      <c r="Y809" s="118" t="n"/>
      <c r="Z809" s="118" t="n"/>
      <c r="AA809" s="118" t="n"/>
      <c r="AB809" s="118" t="n"/>
      <c r="AC809" s="118" t="n"/>
      <c r="AD809" s="118" t="n"/>
      <c r="AE809" s="118" t="n"/>
      <c r="AF809" s="118" t="n"/>
      <c r="AG809" s="118" t="n"/>
      <c r="AH809" s="118" t="n"/>
      <c r="AI809" s="118" t="n">
        <v>1</v>
      </c>
      <c r="AJ809" s="118" t="n"/>
      <c r="AK809" s="118" t="n"/>
      <c r="AL809" s="118" t="n"/>
      <c r="AM809" s="118" t="n"/>
      <c r="AN809" s="118" t="n"/>
      <c r="AO809" s="118" t="n"/>
      <c r="AP809" s="118" t="n"/>
      <c r="AQ809" s="118" t="n"/>
      <c r="AR809" s="118" t="n"/>
      <c r="AS809" s="118" t="n"/>
      <c r="AT809" s="118" t="n"/>
      <c r="AU809" s="118" t="n"/>
      <c r="AV809" s="118" t="n"/>
      <c r="AW809" s="118" t="n"/>
      <c r="AX809" s="118" t="n"/>
      <c r="AY809" s="118" t="n"/>
      <c r="AZ809" s="118" t="n"/>
      <c r="BA809" s="118" t="n"/>
      <c r="BB809" s="118" t="n"/>
      <c r="BC809" s="118" t="n"/>
      <c r="BD809" s="118" t="n"/>
      <c r="BE809" s="118" t="n"/>
      <c r="BF809" s="118" t="n"/>
      <c r="BG809" s="118" t="n"/>
      <c r="BH809" s="118" t="n"/>
      <c r="BI809" s="118" t="n"/>
      <c r="BJ809" s="118" t="n"/>
      <c r="BK809" s="118" t="n"/>
      <c r="BL809" s="118" t="n"/>
      <c r="BM809" s="118" t="n"/>
      <c r="BN809" s="118" t="n"/>
      <c r="BO809" s="118" t="n"/>
      <c r="BP809" s="118" t="n"/>
      <c r="BQ809" s="118" t="n"/>
      <c r="BR809" s="118" t="n"/>
      <c r="BS809" s="118" t="n"/>
      <c r="BT809" s="118">
        <f>COUNTIF(B809:BS809,1)</f>
        <v/>
      </c>
      <c r="BV809" s="76">
        <f>TRIM(RIGHT(A809, LEN(A809) - FIND("@", SUBSTITUTE(A809, " ", "@", LEN(A809)-LEN(SUBSTITUTE(A809," ",""))))))</f>
        <v/>
      </c>
      <c r="BW809" s="76">
        <f>TRIM(LEFT(A809,FIND(" ",A809&amp;" ")-1))</f>
        <v/>
      </c>
      <c r="BX809">
        <f>+IF(BV809=BV808,"Same","Diff")</f>
        <v/>
      </c>
      <c r="BY809">
        <f>IF(BX809="Same",IF(BW809=BW808,"same","Diff"))</f>
        <v/>
      </c>
    </row>
    <row r="810" ht="17" customHeight="1">
      <c r="A810" s="59" t="inlineStr">
        <is>
          <t>Neil Mason</t>
        </is>
      </c>
      <c r="B810" s="117" t="n"/>
      <c r="C810" s="117" t="n"/>
      <c r="D810" s="117" t="n"/>
      <c r="E810" s="117" t="n"/>
      <c r="F810" s="117" t="n"/>
      <c r="G810" s="117" t="n"/>
      <c r="H810" s="117" t="n"/>
      <c r="I810" s="117" t="n"/>
      <c r="J810" s="118" t="n">
        <v>1</v>
      </c>
      <c r="K810" s="118" t="n">
        <v>1</v>
      </c>
      <c r="L810" s="118" t="n">
        <v>1</v>
      </c>
      <c r="M810" s="118" t="n"/>
      <c r="N810" s="118" t="n"/>
      <c r="O810" s="118" t="n">
        <v>1</v>
      </c>
      <c r="P810" s="118" t="n">
        <v>1</v>
      </c>
      <c r="Q810" s="118" t="n"/>
      <c r="R810" s="118" t="n">
        <v>1</v>
      </c>
      <c r="S810" s="118" t="n"/>
      <c r="T810" s="118" t="n"/>
      <c r="U810" s="118" t="n"/>
      <c r="V810" s="118" t="n"/>
      <c r="W810" s="118" t="n"/>
      <c r="X810" s="118" t="n"/>
      <c r="Y810" s="118" t="n"/>
      <c r="Z810" s="118" t="n"/>
      <c r="AA810" s="118" t="n"/>
      <c r="AB810" s="118" t="n"/>
      <c r="AC810" s="118" t="n"/>
      <c r="AD810" s="118" t="n"/>
      <c r="AE810" s="118" t="n"/>
      <c r="AF810" s="118" t="n"/>
      <c r="AG810" s="118" t="n"/>
      <c r="AH810" s="118" t="n"/>
      <c r="AI810" s="118" t="n"/>
      <c r="AJ810" s="118" t="n"/>
      <c r="AK810" s="118" t="n"/>
      <c r="AL810" s="118" t="n"/>
      <c r="AM810" s="118" t="n"/>
      <c r="AN810" s="118" t="n"/>
      <c r="AO810" s="118" t="n"/>
      <c r="AP810" s="118" t="n"/>
      <c r="AQ810" s="118" t="n"/>
      <c r="AR810" s="118" t="n"/>
      <c r="AS810" s="118" t="n"/>
      <c r="AT810" s="118" t="n"/>
      <c r="AU810" s="118" t="n"/>
      <c r="AV810" s="118" t="n"/>
      <c r="AW810" s="118" t="n"/>
      <c r="AX810" s="118" t="n"/>
      <c r="AY810" s="118" t="n"/>
      <c r="AZ810" s="118" t="n"/>
      <c r="BA810" s="118" t="n"/>
      <c r="BB810" s="118" t="n"/>
      <c r="BC810" s="118" t="n"/>
      <c r="BD810" s="118" t="n"/>
      <c r="BE810" s="118" t="n"/>
      <c r="BF810" s="118" t="n"/>
      <c r="BG810" s="118" t="n"/>
      <c r="BH810" s="118" t="n"/>
      <c r="BI810" s="118" t="n"/>
      <c r="BJ810" s="118" t="n"/>
      <c r="BK810" s="118" t="n"/>
      <c r="BL810" s="118" t="n"/>
      <c r="BM810" s="118" t="n"/>
      <c r="BN810" s="118" t="n"/>
      <c r="BO810" s="118" t="n"/>
      <c r="BP810" s="118" t="n"/>
      <c r="BQ810" s="118" t="n"/>
      <c r="BR810" s="118" t="n"/>
      <c r="BS810" s="118" t="n"/>
      <c r="BT810" s="118">
        <f>COUNTIF(B810:BS810,1)</f>
        <v/>
      </c>
      <c r="BV810" s="76">
        <f>TRIM(RIGHT(A810, LEN(A810) - FIND("@", SUBSTITUTE(A810, " ", "@", LEN(A810)-LEN(SUBSTITUTE(A810," ",""))))))</f>
        <v/>
      </c>
      <c r="BW810" s="76">
        <f>TRIM(LEFT(A810,FIND(" ",A810&amp;" ")-1))</f>
        <v/>
      </c>
      <c r="BX810">
        <f>+IF(BV810=BV809,"Same","Diff")</f>
        <v/>
      </c>
      <c r="BY810">
        <f>IF(BX810="Same",IF(BW810=BW809,"same","Diff"))</f>
        <v/>
      </c>
    </row>
    <row r="811" ht="17" customHeight="1">
      <c r="A811" s="60" t="inlineStr">
        <is>
          <t>Trevor Mason</t>
        </is>
      </c>
      <c r="B811" s="119" t="n"/>
      <c r="C811" s="119" t="n"/>
      <c r="D811" s="119" t="n"/>
      <c r="E811" s="119" t="n"/>
      <c r="F811" s="119" t="n"/>
      <c r="G811" s="119" t="n"/>
      <c r="H811" s="119" t="n"/>
      <c r="I811" s="119" t="n"/>
      <c r="J811" s="118" t="n">
        <v>1</v>
      </c>
      <c r="K811" s="118" t="n">
        <v>1</v>
      </c>
      <c r="L811" s="118" t="n">
        <v>1</v>
      </c>
      <c r="M811" s="118" t="n"/>
      <c r="N811" s="118" t="n"/>
      <c r="O811" s="118" t="n"/>
      <c r="P811" s="118" t="n"/>
      <c r="Q811" s="118" t="n"/>
      <c r="R811" s="118" t="n"/>
      <c r="S811" s="118" t="n"/>
      <c r="T811" s="118" t="n"/>
      <c r="U811" s="118" t="n"/>
      <c r="V811" s="118" t="n"/>
      <c r="W811" s="118" t="n"/>
      <c r="X811" s="118" t="n"/>
      <c r="Y811" s="118" t="n"/>
      <c r="Z811" s="118" t="n"/>
      <c r="AA811" s="118" t="n"/>
      <c r="AB811" s="118" t="n"/>
      <c r="AC811" s="118" t="n"/>
      <c r="AD811" s="118" t="n"/>
      <c r="AE811" s="118" t="n"/>
      <c r="AF811" s="118" t="n"/>
      <c r="AG811" s="118" t="n"/>
      <c r="AH811" s="118" t="n"/>
      <c r="AI811" s="118" t="n"/>
      <c r="AJ811" s="118" t="n"/>
      <c r="AK811" s="118" t="n"/>
      <c r="AL811" s="118" t="n"/>
      <c r="AM811" s="118" t="n"/>
      <c r="AN811" s="118" t="n"/>
      <c r="AO811" s="118" t="n"/>
      <c r="AP811" s="118" t="n"/>
      <c r="AQ811" s="118" t="n"/>
      <c r="AR811" s="118" t="n"/>
      <c r="AS811" s="118" t="n"/>
      <c r="AT811" s="118" t="n"/>
      <c r="AU811" s="118" t="n"/>
      <c r="AV811" s="118" t="n"/>
      <c r="AW811" s="118" t="n"/>
      <c r="AX811" s="118" t="n"/>
      <c r="AY811" s="118" t="n"/>
      <c r="AZ811" s="118" t="n"/>
      <c r="BA811" s="118" t="n"/>
      <c r="BB811" s="118" t="n"/>
      <c r="BC811" s="118" t="n"/>
      <c r="BD811" s="118" t="n"/>
      <c r="BE811" s="118" t="n"/>
      <c r="BF811" s="118" t="n"/>
      <c r="BG811" s="118" t="n"/>
      <c r="BH811" s="118" t="n"/>
      <c r="BI811" s="118" t="n"/>
      <c r="BJ811" s="118" t="n"/>
      <c r="BK811" s="118" t="n"/>
      <c r="BL811" s="118" t="n"/>
      <c r="BM811" s="118" t="n"/>
      <c r="BN811" s="118" t="n"/>
      <c r="BO811" s="118" t="n"/>
      <c r="BP811" s="118" t="n"/>
      <c r="BQ811" s="118" t="n"/>
      <c r="BR811" s="118" t="n"/>
      <c r="BS811" s="118" t="n"/>
      <c r="BT811" s="118">
        <f>COUNTIF(B811:BS811,1)</f>
        <v/>
      </c>
      <c r="BV811" s="76">
        <f>TRIM(RIGHT(A811, LEN(A811) - FIND("@", SUBSTITUTE(A811, " ", "@", LEN(A811)-LEN(SUBSTITUTE(A811," ",""))))))</f>
        <v/>
      </c>
      <c r="BW811" s="76">
        <f>TRIM(LEFT(A811,FIND(" ",A811&amp;" ")-1))</f>
        <v/>
      </c>
      <c r="BX811">
        <f>+IF(BV811=BV810,"Same","Diff")</f>
        <v/>
      </c>
      <c r="BY811">
        <f>IF(BX811="Same",IF(BW811=BW810,"same","Diff"))</f>
        <v/>
      </c>
    </row>
    <row r="812" ht="17" customHeight="1">
      <c r="A812" s="59" t="inlineStr">
        <is>
          <t>Steve Masterton</t>
        </is>
      </c>
      <c r="B812" s="117" t="n"/>
      <c r="C812" s="117" t="n"/>
      <c r="D812" s="117" t="n"/>
      <c r="E812" s="117" t="n"/>
      <c r="F812" s="117" t="n"/>
      <c r="G812" s="117" t="n"/>
      <c r="H812" s="117" t="n"/>
      <c r="I812" s="117" t="n"/>
      <c r="J812" s="118" t="n"/>
      <c r="K812" s="118" t="n"/>
      <c r="L812" s="118" t="n"/>
      <c r="M812" s="118" t="n"/>
      <c r="N812" s="118" t="n"/>
      <c r="O812" s="118" t="n"/>
      <c r="P812" s="118" t="n"/>
      <c r="Q812" s="118" t="n"/>
      <c r="R812" s="118" t="n"/>
      <c r="S812" s="118" t="n"/>
      <c r="T812" s="118" t="n">
        <v>1</v>
      </c>
      <c r="U812" s="118" t="n">
        <v>1</v>
      </c>
      <c r="V812" s="118" t="n">
        <v>1</v>
      </c>
      <c r="W812" s="118" t="n">
        <v>1</v>
      </c>
      <c r="X812" s="118" t="n">
        <v>1</v>
      </c>
      <c r="Y812" s="118" t="n">
        <v>1</v>
      </c>
      <c r="Z812" s="118" t="n">
        <v>1</v>
      </c>
      <c r="AA812" s="118" t="n">
        <v>1</v>
      </c>
      <c r="AB812" s="118" t="n"/>
      <c r="AC812" s="118" t="n">
        <v>1</v>
      </c>
      <c r="AD812" s="118" t="n">
        <v>1</v>
      </c>
      <c r="AE812" s="118" t="n"/>
      <c r="AF812" s="118" t="n"/>
      <c r="AG812" s="118" t="n"/>
      <c r="AH812" s="118" t="n"/>
      <c r="AI812" s="118" t="n">
        <v>1</v>
      </c>
      <c r="AJ812" s="118" t="n"/>
      <c r="AK812" s="118" t="n"/>
      <c r="AL812" s="118" t="n"/>
      <c r="AM812" s="118" t="n"/>
      <c r="AN812" s="118" t="n"/>
      <c r="AO812" s="118" t="n"/>
      <c r="AP812" s="118" t="n"/>
      <c r="AQ812" s="118" t="n"/>
      <c r="AR812" s="118" t="n"/>
      <c r="AS812" s="118" t="n"/>
      <c r="AT812" s="118" t="n"/>
      <c r="AU812" s="118" t="n"/>
      <c r="AV812" s="118" t="n"/>
      <c r="AW812" s="118" t="n"/>
      <c r="AX812" s="118" t="n"/>
      <c r="AY812" s="118" t="n"/>
      <c r="AZ812" s="118" t="n"/>
      <c r="BA812" s="118" t="n"/>
      <c r="BB812" s="118" t="n"/>
      <c r="BC812" s="118" t="n"/>
      <c r="BD812" s="118" t="n"/>
      <c r="BE812" s="118" t="n"/>
      <c r="BF812" s="118" t="n"/>
      <c r="BG812" s="118" t="n"/>
      <c r="BH812" s="118" t="n"/>
      <c r="BI812" s="118" t="n"/>
      <c r="BJ812" s="118" t="n"/>
      <c r="BK812" s="118" t="n"/>
      <c r="BL812" s="118" t="n"/>
      <c r="BM812" s="118" t="n"/>
      <c r="BN812" s="118" t="n"/>
      <c r="BO812" s="118" t="n"/>
      <c r="BP812" s="118" t="n"/>
      <c r="BQ812" s="118" t="n"/>
      <c r="BR812" s="118" t="n"/>
      <c r="BS812" s="118" t="n"/>
      <c r="BT812" s="118">
        <f>COUNTIF(B812:BS812,1)</f>
        <v/>
      </c>
      <c r="BV812" s="76">
        <f>TRIM(RIGHT(A812, LEN(A812) - FIND("@", SUBSTITUTE(A812, " ", "@", LEN(A812)-LEN(SUBSTITUTE(A812," ",""))))))</f>
        <v/>
      </c>
      <c r="BW812" s="76">
        <f>TRIM(LEFT(A812,FIND(" ",A812&amp;" ")-1))</f>
        <v/>
      </c>
      <c r="BX812">
        <f>+IF(BV812=BV811,"Same","Diff")</f>
        <v/>
      </c>
      <c r="BY812">
        <f>IF(BX812="Same",IF(BW812=BW811,"same","Diff"))</f>
        <v/>
      </c>
    </row>
    <row r="813" ht="17" customHeight="1">
      <c r="A813" s="59" t="inlineStr">
        <is>
          <t>John Mathews</t>
        </is>
      </c>
      <c r="B813" s="117" t="n"/>
      <c r="C813" s="117" t="n"/>
      <c r="D813" s="117" t="n"/>
      <c r="E813" s="117" t="n"/>
      <c r="F813" s="117" t="n"/>
      <c r="G813" s="117" t="n"/>
      <c r="H813" s="117" t="n"/>
      <c r="I813" s="117" t="n"/>
      <c r="J813" s="118" t="n"/>
      <c r="K813" s="118" t="n"/>
      <c r="L813" s="118" t="n"/>
      <c r="M813" s="118" t="n"/>
      <c r="N813" s="118" t="n"/>
      <c r="O813" s="118" t="n"/>
      <c r="P813" s="118" t="n"/>
      <c r="Q813" s="118" t="n"/>
      <c r="R813" s="118" t="n"/>
      <c r="S813" s="118" t="n"/>
      <c r="T813" s="118" t="n"/>
      <c r="U813" s="118" t="n"/>
      <c r="V813" s="118" t="n"/>
      <c r="W813" s="118" t="n"/>
      <c r="X813" s="118" t="n"/>
      <c r="Y813" s="118" t="n"/>
      <c r="Z813" s="118" t="n"/>
      <c r="AA813" s="118" t="n"/>
      <c r="AB813" s="118" t="n"/>
      <c r="AC813" s="118" t="n"/>
      <c r="AD813" s="118" t="n"/>
      <c r="AE813" s="118" t="n"/>
      <c r="AF813" s="118" t="n"/>
      <c r="AG813" s="118" t="n"/>
      <c r="AH813" s="118" t="n"/>
      <c r="AI813" s="118" t="n">
        <v>1</v>
      </c>
      <c r="AJ813" s="118" t="n"/>
      <c r="AK813" s="118" t="n"/>
      <c r="AL813" s="118" t="n"/>
      <c r="AM813" s="118" t="n"/>
      <c r="AN813" s="118" t="n"/>
      <c r="AO813" s="118" t="n"/>
      <c r="AP813" s="118" t="n"/>
      <c r="AQ813" s="118" t="n"/>
      <c r="AR813" s="118" t="n"/>
      <c r="AS813" s="118" t="n"/>
      <c r="AT813" s="118" t="n"/>
      <c r="AU813" s="118" t="n"/>
      <c r="AV813" s="118" t="n"/>
      <c r="AW813" s="118" t="n"/>
      <c r="AX813" s="118" t="n"/>
      <c r="AY813" s="118" t="n"/>
      <c r="AZ813" s="118" t="n"/>
      <c r="BA813" s="118" t="n"/>
      <c r="BB813" s="118" t="n"/>
      <c r="BC813" s="118" t="n"/>
      <c r="BD813" s="118" t="n"/>
      <c r="BE813" s="118" t="n"/>
      <c r="BF813" s="118" t="n"/>
      <c r="BG813" s="118" t="n"/>
      <c r="BH813" s="118" t="n"/>
      <c r="BI813" s="118" t="n"/>
      <c r="BJ813" s="118" t="n"/>
      <c r="BK813" s="118" t="n"/>
      <c r="BL813" s="118" t="n"/>
      <c r="BM813" s="118" t="n"/>
      <c r="BN813" s="118" t="n"/>
      <c r="BO813" s="118" t="n"/>
      <c r="BP813" s="118" t="n"/>
      <c r="BQ813" s="118" t="n"/>
      <c r="BR813" s="118" t="n"/>
      <c r="BS813" s="118" t="n"/>
      <c r="BT813" s="118">
        <f>COUNTIF(B813:BS813,1)</f>
        <v/>
      </c>
      <c r="BV813" s="76">
        <f>TRIM(RIGHT(A813, LEN(A813) - FIND("@", SUBSTITUTE(A813, " ", "@", LEN(A813)-LEN(SUBSTITUTE(A813," ",""))))))</f>
        <v/>
      </c>
      <c r="BW813" s="76">
        <f>TRIM(LEFT(A813,FIND(" ",A813&amp;" ")-1))</f>
        <v/>
      </c>
      <c r="BX813">
        <f>+IF(BV813=BV812,"Same","Diff")</f>
        <v/>
      </c>
      <c r="BY813">
        <f>IF(BX813="Same",IF(BW813=BW812,"same","Diff"))</f>
        <v/>
      </c>
    </row>
    <row r="814" ht="17" customHeight="1">
      <c r="A814" s="59" t="inlineStr">
        <is>
          <t>Ken Mathews</t>
        </is>
      </c>
      <c r="B814" s="117" t="n"/>
      <c r="C814" s="117" t="n"/>
      <c r="D814" s="117" t="n"/>
      <c r="E814" s="117" t="n"/>
      <c r="F814" s="117" t="n"/>
      <c r="G814" s="117" t="n"/>
      <c r="H814" s="117" t="n"/>
      <c r="I814" s="117" t="n"/>
      <c r="J814" s="118" t="n"/>
      <c r="K814" s="118" t="n"/>
      <c r="L814" s="118" t="n"/>
      <c r="M814" s="118" t="n"/>
      <c r="N814" s="118" t="n"/>
      <c r="O814" s="118" t="n"/>
      <c r="P814" s="118" t="n"/>
      <c r="Q814" s="118" t="n"/>
      <c r="R814" s="118" t="n"/>
      <c r="S814" s="118" t="n"/>
      <c r="T814" s="118" t="n"/>
      <c r="U814" s="118" t="n"/>
      <c r="V814" s="118" t="n"/>
      <c r="W814" s="118" t="n"/>
      <c r="X814" s="118" t="n">
        <v>1</v>
      </c>
      <c r="Y814" s="118" t="n">
        <v>1</v>
      </c>
      <c r="Z814" s="118" t="n">
        <v>1</v>
      </c>
      <c r="AA814" s="118" t="n">
        <v>1</v>
      </c>
      <c r="AB814" s="118" t="n">
        <v>1</v>
      </c>
      <c r="AC814" s="118" t="n">
        <v>1</v>
      </c>
      <c r="AD814" s="118" t="n">
        <v>1</v>
      </c>
      <c r="AE814" s="118" t="n">
        <v>1</v>
      </c>
      <c r="AF814" s="118" t="n"/>
      <c r="AG814" s="118" t="n"/>
      <c r="AH814" s="118" t="n">
        <v>1</v>
      </c>
      <c r="AI814" s="118" t="n">
        <v>1</v>
      </c>
      <c r="AJ814" s="118" t="n">
        <v>1</v>
      </c>
      <c r="AK814" s="118" t="n"/>
      <c r="AL814" s="118" t="n"/>
      <c r="AM814" s="118" t="n"/>
      <c r="AN814" s="118" t="n"/>
      <c r="AO814" s="118" t="n"/>
      <c r="AP814" s="118" t="n"/>
      <c r="AQ814" s="118" t="n"/>
      <c r="AR814" s="118" t="n"/>
      <c r="AS814" s="118" t="n"/>
      <c r="AT814" s="118" t="n"/>
      <c r="AU814" s="118" t="n"/>
      <c r="AV814" s="118" t="n"/>
      <c r="AW814" s="118" t="n"/>
      <c r="AX814" s="118" t="n"/>
      <c r="AY814" s="118" t="n"/>
      <c r="AZ814" s="118" t="n"/>
      <c r="BA814" s="118" t="n"/>
      <c r="BB814" s="118" t="n"/>
      <c r="BC814" s="118" t="n"/>
      <c r="BD814" s="118" t="n"/>
      <c r="BE814" s="118" t="n"/>
      <c r="BF814" s="118" t="n"/>
      <c r="BG814" s="118" t="n"/>
      <c r="BH814" s="118" t="n"/>
      <c r="BI814" s="118" t="n"/>
      <c r="BJ814" s="118" t="n"/>
      <c r="BK814" s="118" t="n"/>
      <c r="BL814" s="118" t="n"/>
      <c r="BM814" s="118" t="n"/>
      <c r="BN814" s="118" t="n"/>
      <c r="BO814" s="118" t="n"/>
      <c r="BP814" s="118" t="n"/>
      <c r="BQ814" s="118" t="n"/>
      <c r="BR814" s="118" t="n"/>
      <c r="BS814" s="118" t="n"/>
      <c r="BT814" s="118">
        <f>COUNTIF(B814:BS814,1)</f>
        <v/>
      </c>
      <c r="BV814" s="76">
        <f>TRIM(RIGHT(A814, LEN(A814) - FIND("@", SUBSTITUTE(A814, " ", "@", LEN(A814)-LEN(SUBSTITUTE(A814," ",""))))))</f>
        <v/>
      </c>
      <c r="BW814" s="76">
        <f>TRIM(LEFT(A814,FIND(" ",A814&amp;" ")-1))</f>
        <v/>
      </c>
      <c r="BX814">
        <f>+IF(BV814=BV813,"Same","Diff")</f>
        <v/>
      </c>
      <c r="BY814">
        <f>IF(BX814="Same",IF(BW814=BW813,"same","Diff"))</f>
        <v/>
      </c>
    </row>
    <row r="815" ht="17" customHeight="1">
      <c r="A815" s="60" t="inlineStr">
        <is>
          <t>Ross Mathiesen</t>
        </is>
      </c>
      <c r="B815" s="119" t="n"/>
      <c r="C815" s="119" t="n"/>
      <c r="D815" s="119" t="n"/>
      <c r="E815" s="119" t="n"/>
      <c r="F815" s="119" t="n"/>
      <c r="G815" s="119" t="n"/>
      <c r="H815" s="119" t="n"/>
      <c r="I815" s="119" t="n"/>
      <c r="J815" s="118" t="n"/>
      <c r="K815" s="118" t="n"/>
      <c r="L815" s="118" t="n"/>
      <c r="M815" s="118" t="n"/>
      <c r="N815" s="118" t="n"/>
      <c r="O815" s="118" t="n"/>
      <c r="P815" s="118" t="n"/>
      <c r="Q815" s="118" t="n"/>
      <c r="R815" s="118" t="n"/>
      <c r="S815" s="118" t="n"/>
      <c r="T815" s="118" t="n"/>
      <c r="U815" s="118" t="n"/>
      <c r="V815" s="118" t="n">
        <v>1</v>
      </c>
      <c r="W815" s="118" t="n"/>
      <c r="X815" s="130" t="n">
        <v>1</v>
      </c>
      <c r="Y815" s="118" t="n"/>
      <c r="Z815" s="118" t="n"/>
      <c r="AA815" s="118" t="n"/>
      <c r="AB815" s="118" t="n"/>
      <c r="AC815" s="118" t="n"/>
      <c r="AD815" s="118" t="n"/>
      <c r="AE815" s="118" t="n"/>
      <c r="AF815" s="118" t="n"/>
      <c r="AG815" s="118" t="n"/>
      <c r="AH815" s="118" t="n"/>
      <c r="AI815" s="118" t="n"/>
      <c r="AJ815" s="118" t="n"/>
      <c r="AK815" s="118" t="n"/>
      <c r="AL815" s="118" t="n"/>
      <c r="AM815" s="118" t="n"/>
      <c r="AN815" s="118" t="n"/>
      <c r="AO815" s="118" t="n"/>
      <c r="AP815" s="118" t="n"/>
      <c r="AQ815" s="118" t="n"/>
      <c r="AR815" s="118" t="n"/>
      <c r="AS815" s="118" t="n"/>
      <c r="AT815" s="118" t="n"/>
      <c r="AU815" s="118" t="n"/>
      <c r="AV815" s="118" t="n"/>
      <c r="AW815" s="118" t="n"/>
      <c r="AX815" s="118" t="n"/>
      <c r="AY815" s="118" t="n"/>
      <c r="AZ815" s="118" t="n"/>
      <c r="BA815" s="118" t="n"/>
      <c r="BB815" s="118" t="n"/>
      <c r="BC815" s="118" t="n"/>
      <c r="BD815" s="118" t="n"/>
      <c r="BE815" s="118" t="n"/>
      <c r="BF815" s="118" t="n"/>
      <c r="BG815" s="118" t="n"/>
      <c r="BH815" s="118" t="n"/>
      <c r="BI815" s="118" t="n"/>
      <c r="BJ815" s="118" t="n"/>
      <c r="BK815" s="118" t="n"/>
      <c r="BL815" s="118" t="n"/>
      <c r="BM815" s="118" t="n"/>
      <c r="BN815" s="118" t="n"/>
      <c r="BO815" s="118" t="n"/>
      <c r="BP815" s="118" t="n"/>
      <c r="BQ815" s="118" t="n"/>
      <c r="BR815" s="118" t="n"/>
      <c r="BS815" s="118" t="n"/>
      <c r="BT815" s="118">
        <f>COUNTIF(B815:BS815,1)</f>
        <v/>
      </c>
      <c r="BV815" s="76">
        <f>TRIM(RIGHT(A815, LEN(A815) - FIND("@", SUBSTITUTE(A815, " ", "@", LEN(A815)-LEN(SUBSTITUTE(A815," ",""))))))</f>
        <v/>
      </c>
      <c r="BW815" s="76">
        <f>TRIM(LEFT(A815,FIND(" ",A815&amp;" ")-1))</f>
        <v/>
      </c>
      <c r="BX815">
        <f>+IF(BV815=BV814,"Same","Diff")</f>
        <v/>
      </c>
      <c r="BY815">
        <f>IF(BX815="Same",IF(BW815=BW814,"same","Diff"))</f>
        <v/>
      </c>
    </row>
    <row r="816" ht="17" customHeight="1">
      <c r="A816" s="59" t="inlineStr">
        <is>
          <t>Frank Matich</t>
        </is>
      </c>
      <c r="B816" s="117" t="n"/>
      <c r="C816" s="117" t="n"/>
      <c r="D816" s="117" t="n"/>
      <c r="E816" s="117" t="n">
        <v>1</v>
      </c>
      <c r="F816" s="117" t="n"/>
      <c r="G816" s="117" t="n"/>
      <c r="H816" s="117" t="n">
        <v>1</v>
      </c>
      <c r="I816" s="117" t="n"/>
      <c r="J816" s="118" t="n"/>
      <c r="K816" s="118" t="n"/>
      <c r="L816" s="118" t="n"/>
      <c r="M816" s="118" t="n"/>
      <c r="N816" s="118" t="n"/>
      <c r="O816" s="118" t="n"/>
      <c r="P816" s="118" t="n"/>
      <c r="Q816" s="118" t="n"/>
      <c r="R816" s="118" t="n"/>
      <c r="S816" s="118" t="n"/>
      <c r="T816" s="118" t="n"/>
      <c r="U816" s="118" t="n"/>
      <c r="V816" s="118" t="n"/>
      <c r="W816" s="118" t="n"/>
      <c r="X816" s="118" t="n"/>
      <c r="Y816" s="118" t="n"/>
      <c r="Z816" s="118" t="n"/>
      <c r="AA816" s="118" t="n"/>
      <c r="AB816" s="118" t="n"/>
      <c r="AC816" s="118" t="n"/>
      <c r="AD816" s="118" t="n"/>
      <c r="AE816" s="118" t="n"/>
      <c r="AF816" s="118" t="n"/>
      <c r="AG816" s="118" t="n"/>
      <c r="AH816" s="118" t="n"/>
      <c r="AI816" s="118" t="n"/>
      <c r="AJ816" s="118" t="n"/>
      <c r="AK816" s="118" t="n"/>
      <c r="AL816" s="118" t="n"/>
      <c r="AM816" s="118" t="n"/>
      <c r="AN816" s="118" t="n"/>
      <c r="AO816" s="118" t="n"/>
      <c r="AP816" s="118" t="n"/>
      <c r="AQ816" s="118" t="n"/>
      <c r="AR816" s="118" t="n"/>
      <c r="AS816" s="118" t="n"/>
      <c r="AT816" s="118" t="n"/>
      <c r="AU816" s="118" t="n"/>
      <c r="AV816" s="118" t="n"/>
      <c r="AW816" s="118" t="n"/>
      <c r="AX816" s="118" t="n"/>
      <c r="AY816" s="118" t="n"/>
      <c r="AZ816" s="118" t="n"/>
      <c r="BA816" s="118" t="n"/>
      <c r="BB816" s="118" t="n"/>
      <c r="BC816" s="118" t="n"/>
      <c r="BD816" s="118" t="n"/>
      <c r="BE816" s="118" t="n"/>
      <c r="BF816" s="118" t="n"/>
      <c r="BG816" s="118" t="n"/>
      <c r="BH816" s="118" t="n"/>
      <c r="BI816" s="118" t="n"/>
      <c r="BJ816" s="118" t="n"/>
      <c r="BK816" s="118" t="n"/>
      <c r="BL816" s="118" t="n"/>
      <c r="BM816" s="118" t="n"/>
      <c r="BN816" s="118" t="n"/>
      <c r="BO816" s="118" t="n"/>
      <c r="BP816" s="118" t="n"/>
      <c r="BQ816" s="118" t="n"/>
      <c r="BR816" s="118" t="n"/>
      <c r="BS816" s="118" t="n"/>
      <c r="BT816" s="118">
        <f>COUNTIF(B816:BS816,1)</f>
        <v/>
      </c>
      <c r="BV816" s="76">
        <f>TRIM(RIGHT(A816, LEN(A816) - FIND("@", SUBSTITUTE(A816, " ", "@", LEN(A816)-LEN(SUBSTITUTE(A816," ",""))))))</f>
        <v/>
      </c>
      <c r="BW816" s="76">
        <f>TRIM(LEFT(A816,FIND(" ",A816&amp;" ")-1))</f>
        <v/>
      </c>
      <c r="BX816">
        <f>+IF(BV816=BV815,"Same","Diff")</f>
        <v/>
      </c>
      <c r="BY816">
        <f>IF(BX816="Same",IF(BW816=BW815,"same","Diff"))</f>
        <v/>
      </c>
    </row>
    <row r="817" ht="17" customHeight="1">
      <c r="A817" s="60" t="inlineStr">
        <is>
          <t>Richard Matthews</t>
        </is>
      </c>
      <c r="B817" s="119" t="n"/>
      <c r="C817" s="119" t="n"/>
      <c r="D817" s="119" t="n"/>
      <c r="E817" s="119" t="n"/>
      <c r="F817" s="119" t="n"/>
      <c r="G817" s="119" t="n"/>
      <c r="H817" s="119" t="n"/>
      <c r="I817" s="119" t="n"/>
      <c r="J817" s="118" t="n"/>
      <c r="K817" s="118" t="n"/>
      <c r="L817" s="118" t="n"/>
      <c r="M817" s="118" t="n"/>
      <c r="N817" s="118" t="n"/>
      <c r="O817" s="118" t="n"/>
      <c r="P817" s="130" t="n">
        <v>1</v>
      </c>
      <c r="Q817" s="118" t="n"/>
      <c r="R817" s="118" t="n"/>
      <c r="S817" s="118" t="n"/>
      <c r="T817" s="118" t="n"/>
      <c r="U817" s="118" t="n"/>
      <c r="V817" s="118" t="n"/>
      <c r="W817" s="118" t="n"/>
      <c r="X817" s="118" t="n"/>
      <c r="Y817" s="118" t="n"/>
      <c r="Z817" s="118" t="n"/>
      <c r="AA817" s="118" t="n"/>
      <c r="AB817" s="118" t="n"/>
      <c r="AC817" s="118" t="n"/>
      <c r="AD817" s="118" t="n"/>
      <c r="AE817" s="118" t="n"/>
      <c r="AF817" s="118" t="n"/>
      <c r="AG817" s="118" t="n"/>
      <c r="AH817" s="118" t="n"/>
      <c r="AI817" s="118" t="n"/>
      <c r="AJ817" s="118" t="n"/>
      <c r="AK817" s="118" t="n"/>
      <c r="AL817" s="118" t="n"/>
      <c r="AM817" s="118" t="n"/>
      <c r="AN817" s="118" t="n"/>
      <c r="AO817" s="118" t="n"/>
      <c r="AP817" s="118" t="n"/>
      <c r="AQ817" s="118" t="n"/>
      <c r="AR817" s="118" t="n"/>
      <c r="AS817" s="118" t="n"/>
      <c r="AT817" s="118" t="n"/>
      <c r="AU817" s="118" t="n"/>
      <c r="AV817" s="118" t="n"/>
      <c r="AW817" s="118" t="n"/>
      <c r="AX817" s="118" t="n"/>
      <c r="AY817" s="118" t="n"/>
      <c r="AZ817" s="118" t="n"/>
      <c r="BA817" s="118" t="n"/>
      <c r="BB817" s="118" t="n"/>
      <c r="BC817" s="118" t="n"/>
      <c r="BD817" s="118" t="n"/>
      <c r="BE817" s="118" t="n"/>
      <c r="BF817" s="118" t="n"/>
      <c r="BG817" s="118" t="n"/>
      <c r="BH817" s="118" t="n"/>
      <c r="BI817" s="118" t="n"/>
      <c r="BJ817" s="118" t="n"/>
      <c r="BK817" s="118" t="n"/>
      <c r="BL817" s="118" t="n"/>
      <c r="BM817" s="118" t="n"/>
      <c r="BN817" s="118" t="n"/>
      <c r="BO817" s="118" t="n"/>
      <c r="BP817" s="118" t="n"/>
      <c r="BQ817" s="118" t="n"/>
      <c r="BR817" s="118" t="n"/>
      <c r="BS817" s="118" t="n"/>
      <c r="BT817" s="118">
        <f>COUNTIF(B817:BS817,1)</f>
        <v/>
      </c>
      <c r="BV817" s="76">
        <f>TRIM(RIGHT(A817, LEN(A817) - FIND("@", SUBSTITUTE(A817, " ", "@", LEN(A817)-LEN(SUBSTITUTE(A817," ",""))))))</f>
        <v/>
      </c>
      <c r="BW817" s="76">
        <f>TRIM(LEFT(A817,FIND(" ",A817&amp;" ")-1))</f>
        <v/>
      </c>
      <c r="BX817">
        <f>+IF(BV817=BV816,"Same","Diff")</f>
        <v/>
      </c>
      <c r="BY817">
        <f>IF(BX817="Same",IF(BW817=BW816,"same","Diff"))</f>
        <v/>
      </c>
    </row>
    <row r="818" ht="17" customHeight="1">
      <c r="A818" s="60" t="inlineStr">
        <is>
          <t>Jack Maurer</t>
        </is>
      </c>
      <c r="B818" s="119" t="n">
        <v>1</v>
      </c>
      <c r="C818" s="119" t="n"/>
      <c r="D818" s="119" t="n"/>
      <c r="E818" s="119" t="n"/>
      <c r="F818" s="119" t="n"/>
      <c r="G818" s="119" t="n"/>
      <c r="H818" s="119" t="n"/>
      <c r="I818" s="119" t="n"/>
      <c r="J818" s="118" t="n"/>
      <c r="K818" s="118" t="n"/>
      <c r="L818" s="118" t="n"/>
      <c r="M818" s="118" t="n"/>
      <c r="N818" s="118" t="n"/>
      <c r="O818" s="118" t="n"/>
      <c r="P818" s="130" t="n"/>
      <c r="Q818" s="118" t="n"/>
      <c r="R818" s="118" t="n"/>
      <c r="S818" s="118" t="n"/>
      <c r="T818" s="118" t="n"/>
      <c r="U818" s="118" t="n"/>
      <c r="V818" s="118" t="n"/>
      <c r="W818" s="118" t="n"/>
      <c r="X818" s="118" t="n"/>
      <c r="Y818" s="118" t="n"/>
      <c r="Z818" s="118" t="n"/>
      <c r="AA818" s="118" t="n"/>
      <c r="AB818" s="118" t="n"/>
      <c r="AC818" s="118" t="n"/>
      <c r="AD818" s="118" t="n"/>
      <c r="AE818" s="118" t="n"/>
      <c r="AF818" s="118" t="n"/>
      <c r="AG818" s="118" t="n"/>
      <c r="AH818" s="118" t="n"/>
      <c r="AI818" s="118" t="n"/>
      <c r="AJ818" s="118" t="n"/>
      <c r="AK818" s="118" t="n"/>
      <c r="AL818" s="118" t="n"/>
      <c r="AM818" s="118" t="n"/>
      <c r="AN818" s="118" t="n"/>
      <c r="AO818" s="118" t="n"/>
      <c r="AP818" s="118" t="n"/>
      <c r="AQ818" s="118" t="n"/>
      <c r="AR818" s="118" t="n"/>
      <c r="AS818" s="118" t="n"/>
      <c r="AT818" s="118" t="n"/>
      <c r="AU818" s="118" t="n"/>
      <c r="AV818" s="118" t="n"/>
      <c r="AW818" s="118" t="n"/>
      <c r="AX818" s="118" t="n"/>
      <c r="AY818" s="118" t="n"/>
      <c r="AZ818" s="118" t="n"/>
      <c r="BA818" s="118" t="n"/>
      <c r="BB818" s="118" t="n"/>
      <c r="BC818" s="118" t="n"/>
      <c r="BD818" s="118" t="n"/>
      <c r="BE818" s="118" t="n"/>
      <c r="BF818" s="118" t="n"/>
      <c r="BG818" s="118" t="n"/>
      <c r="BH818" s="118" t="n"/>
      <c r="BI818" s="118" t="n"/>
      <c r="BJ818" s="118" t="n"/>
      <c r="BK818" s="118" t="n"/>
      <c r="BL818" s="118" t="n"/>
      <c r="BM818" s="118" t="n"/>
      <c r="BN818" s="118" t="n"/>
      <c r="BO818" s="118" t="n"/>
      <c r="BP818" s="118" t="n"/>
      <c r="BQ818" s="118" t="n"/>
      <c r="BR818" s="118" t="n"/>
      <c r="BS818" s="118" t="n"/>
      <c r="BT818" s="118">
        <f>COUNTIF(B818:BS818,1)</f>
        <v/>
      </c>
      <c r="BV818" s="76">
        <f>TRIM(RIGHT(A818, LEN(A818) - FIND("@", SUBSTITUTE(A818, " ", "@", LEN(A818)-LEN(SUBSTITUTE(A818," ",""))))))</f>
        <v/>
      </c>
      <c r="BW818" s="76">
        <f>TRIM(LEFT(A818,FIND(" ",A818&amp;" ")-1))</f>
        <v/>
      </c>
      <c r="BX818">
        <f>+IF(BV818=BV817,"Same","Diff")</f>
        <v/>
      </c>
      <c r="BY818">
        <f>IF(BX818="Same",IF(BW818=BW817,"same","Diff"))</f>
        <v/>
      </c>
    </row>
    <row r="819" ht="17" customHeight="1">
      <c r="A819" s="60" t="inlineStr">
        <is>
          <t>Tony Maw</t>
        </is>
      </c>
      <c r="B819" s="119" t="n"/>
      <c r="C819" s="119" t="n"/>
      <c r="D819" s="119" t="n"/>
      <c r="E819" s="119" t="n"/>
      <c r="F819" s="119" t="n"/>
      <c r="G819" s="119" t="n"/>
      <c r="H819" s="119" t="n"/>
      <c r="I819" s="119" t="n"/>
      <c r="J819" s="118" t="n"/>
      <c r="K819" s="118" t="n"/>
      <c r="L819" s="118" t="n"/>
      <c r="M819" s="118" t="n"/>
      <c r="N819" s="118" t="n"/>
      <c r="O819" s="130" t="n">
        <v>1</v>
      </c>
      <c r="P819" s="118" t="n"/>
      <c r="Q819" s="118" t="n"/>
      <c r="R819" s="118" t="n"/>
      <c r="S819" s="118" t="n"/>
      <c r="T819" s="118" t="n"/>
      <c r="U819" s="118" t="n"/>
      <c r="V819" s="118" t="n"/>
      <c r="W819" s="118" t="n"/>
      <c r="X819" s="118" t="n"/>
      <c r="Y819" s="118" t="n"/>
      <c r="Z819" s="118" t="n"/>
      <c r="AA819" s="118" t="n"/>
      <c r="AB819" s="118" t="n"/>
      <c r="AC819" s="118" t="n"/>
      <c r="AD819" s="118" t="n"/>
      <c r="AE819" s="118" t="n"/>
      <c r="AF819" s="118" t="n"/>
      <c r="AG819" s="118" t="n"/>
      <c r="AH819" s="118" t="n"/>
      <c r="AI819" s="118" t="n"/>
      <c r="AJ819" s="118" t="n"/>
      <c r="AK819" s="118" t="n"/>
      <c r="AL819" s="118" t="n"/>
      <c r="AM819" s="118" t="n"/>
      <c r="AN819" s="118" t="n"/>
      <c r="AO819" s="118" t="n"/>
      <c r="AP819" s="118" t="n"/>
      <c r="AQ819" s="118" t="n"/>
      <c r="AR819" s="118" t="n"/>
      <c r="AS819" s="118" t="n"/>
      <c r="AT819" s="118" t="n"/>
      <c r="AU819" s="118" t="n"/>
      <c r="AV819" s="118" t="n"/>
      <c r="AW819" s="118" t="n"/>
      <c r="AX819" s="118" t="n"/>
      <c r="AY819" s="118" t="n"/>
      <c r="AZ819" s="118" t="n"/>
      <c r="BA819" s="118" t="n"/>
      <c r="BB819" s="118" t="n"/>
      <c r="BC819" s="118" t="n"/>
      <c r="BD819" s="118" t="n"/>
      <c r="BE819" s="118" t="n"/>
      <c r="BF819" s="118" t="n"/>
      <c r="BG819" s="118" t="n"/>
      <c r="BH819" s="118" t="n"/>
      <c r="BI819" s="118" t="n"/>
      <c r="BJ819" s="118" t="n"/>
      <c r="BK819" s="118" t="n"/>
      <c r="BL819" s="118" t="n"/>
      <c r="BM819" s="118" t="n"/>
      <c r="BN819" s="118" t="n"/>
      <c r="BO819" s="118" t="n"/>
      <c r="BP819" s="118" t="n"/>
      <c r="BQ819" s="118" t="n"/>
      <c r="BR819" s="118" t="n"/>
      <c r="BS819" s="118" t="n"/>
      <c r="BT819" s="118">
        <f>COUNTIF(B819:BS819,1)</f>
        <v/>
      </c>
      <c r="BV819" s="76">
        <f>TRIM(RIGHT(A819, LEN(A819) - FIND("@", SUBSTITUTE(A819, " ", "@", LEN(A819)-LEN(SUBSTITUTE(A819," ",""))))))</f>
        <v/>
      </c>
      <c r="BW819" s="76">
        <f>TRIM(LEFT(A819,FIND(" ",A819&amp;" ")-1))</f>
        <v/>
      </c>
      <c r="BX819">
        <f>+IF(BV819=BV818,"Same","Diff")</f>
        <v/>
      </c>
      <c r="BY819">
        <f>IF(BX819="Same",IF(BW819=BW818,"same","Diff"))</f>
        <v/>
      </c>
    </row>
    <row r="820" ht="17" customHeight="1">
      <c r="A820" s="60" t="inlineStr">
        <is>
          <t>Alan Mayne</t>
        </is>
      </c>
      <c r="B820" s="119" t="n"/>
      <c r="C820" s="119" t="n"/>
      <c r="D820" s="119" t="n"/>
      <c r="E820" s="119" t="n"/>
      <c r="F820" s="119" t="n"/>
      <c r="G820" s="119" t="n"/>
      <c r="H820" s="119" t="n"/>
      <c r="I820" s="119" t="n"/>
      <c r="J820" s="118" t="n"/>
      <c r="K820" s="118" t="n"/>
      <c r="L820" s="118" t="n"/>
      <c r="M820" s="118" t="n">
        <v>1</v>
      </c>
      <c r="N820" s="118" t="n"/>
      <c r="O820" s="118" t="n"/>
      <c r="P820" s="118" t="n"/>
      <c r="Q820" s="118" t="n"/>
      <c r="R820" s="118" t="n"/>
      <c r="S820" s="118" t="n"/>
      <c r="T820" s="118" t="n"/>
      <c r="U820" s="118" t="n"/>
      <c r="V820" s="118" t="n"/>
      <c r="W820" s="118" t="n"/>
      <c r="X820" s="118" t="n"/>
      <c r="Y820" s="118" t="n"/>
      <c r="Z820" s="118" t="n"/>
      <c r="AA820" s="118" t="n"/>
      <c r="AB820" s="118" t="n"/>
      <c r="AC820" s="118" t="n"/>
      <c r="AD820" s="118" t="n"/>
      <c r="AE820" s="118" t="n"/>
      <c r="AF820" s="118" t="n"/>
      <c r="AG820" s="118" t="n"/>
      <c r="AH820" s="118" t="n"/>
      <c r="AI820" s="118" t="n"/>
      <c r="AJ820" s="118" t="n"/>
      <c r="AK820" s="118" t="n"/>
      <c r="AL820" s="118" t="n"/>
      <c r="AM820" s="118" t="n"/>
      <c r="AN820" s="118" t="n"/>
      <c r="AO820" s="118" t="n"/>
      <c r="AP820" s="118" t="n"/>
      <c r="AQ820" s="118" t="n"/>
      <c r="AR820" s="118" t="n"/>
      <c r="AS820" s="118" t="n"/>
      <c r="AT820" s="118" t="n"/>
      <c r="AU820" s="118" t="n"/>
      <c r="AV820" s="118" t="n"/>
      <c r="AW820" s="118" t="n"/>
      <c r="AX820" s="118" t="n"/>
      <c r="AY820" s="118" t="n"/>
      <c r="AZ820" s="118" t="n"/>
      <c r="BA820" s="118" t="n"/>
      <c r="BB820" s="118" t="n"/>
      <c r="BC820" s="118" t="n"/>
      <c r="BD820" s="118" t="n"/>
      <c r="BE820" s="118" t="n"/>
      <c r="BF820" s="118" t="n"/>
      <c r="BG820" s="118" t="n"/>
      <c r="BH820" s="118" t="n"/>
      <c r="BI820" s="118" t="n"/>
      <c r="BJ820" s="118" t="n"/>
      <c r="BK820" s="118" t="n"/>
      <c r="BL820" s="118" t="n"/>
      <c r="BM820" s="118" t="n"/>
      <c r="BN820" s="118" t="n"/>
      <c r="BO820" s="118" t="n"/>
      <c r="BP820" s="118" t="n"/>
      <c r="BQ820" s="118" t="n"/>
      <c r="BR820" s="118" t="n"/>
      <c r="BS820" s="118" t="n"/>
      <c r="BT820" s="118">
        <f>COUNTIF(B820:BS820,1)</f>
        <v/>
      </c>
      <c r="BV820" s="76">
        <f>TRIM(RIGHT(A820, LEN(A820) - FIND("@", SUBSTITUTE(A820, " ", "@", LEN(A820)-LEN(SUBSTITUTE(A820," ",""))))))</f>
        <v/>
      </c>
      <c r="BW820" s="76">
        <f>TRIM(LEFT(A820,FIND(" ",A820&amp;" ")-1))</f>
        <v/>
      </c>
      <c r="BX820">
        <f>+IF(BV820=BV819,"Same","Diff")</f>
        <v/>
      </c>
      <c r="BY820">
        <f>IF(BX820="Same",IF(BW820=BW819,"same","Diff"))</f>
        <v/>
      </c>
    </row>
    <row r="821" ht="17" customHeight="1">
      <c r="A821" s="60" t="inlineStr">
        <is>
          <t>Craig McAllister</t>
        </is>
      </c>
      <c r="B821" s="119" t="n"/>
      <c r="C821" s="119" t="n"/>
      <c r="D821" s="119" t="n"/>
      <c r="E821" s="119" t="n"/>
      <c r="F821" s="119" t="n"/>
      <c r="G821" s="119" t="n"/>
      <c r="H821" s="119" t="n"/>
      <c r="I821" s="119" t="n"/>
      <c r="J821" s="118" t="n"/>
      <c r="K821" s="118" t="n"/>
      <c r="L821" s="118" t="n"/>
      <c r="M821" s="118" t="n"/>
      <c r="N821" s="118" t="n"/>
      <c r="O821" s="118" t="n"/>
      <c r="P821" s="118" t="n"/>
      <c r="Q821" s="118" t="n"/>
      <c r="R821" s="118" t="n"/>
      <c r="S821" s="118" t="n"/>
      <c r="T821" s="118" t="n">
        <v>1</v>
      </c>
      <c r="U821" s="118" t="n"/>
      <c r="V821" s="118" t="n"/>
      <c r="W821" s="118" t="n"/>
      <c r="X821" s="118" t="n"/>
      <c r="Y821" s="118" t="n"/>
      <c r="Z821" s="118" t="n"/>
      <c r="AA821" s="118" t="n"/>
      <c r="AB821" s="118" t="n"/>
      <c r="AC821" s="118" t="n"/>
      <c r="AD821" s="118" t="n"/>
      <c r="AE821" s="118" t="n"/>
      <c r="AF821" s="118" t="n"/>
      <c r="AG821" s="118" t="n"/>
      <c r="AH821" s="118" t="n"/>
      <c r="AI821" s="118" t="n"/>
      <c r="AJ821" s="118" t="n"/>
      <c r="AK821" s="118" t="n"/>
      <c r="AL821" s="118" t="n"/>
      <c r="AM821" s="118" t="n"/>
      <c r="AN821" s="118" t="n"/>
      <c r="AO821" s="118" t="n"/>
      <c r="AP821" s="118" t="n"/>
      <c r="AQ821" s="118" t="n"/>
      <c r="AR821" s="118" t="n"/>
      <c r="AS821" s="118" t="n"/>
      <c r="AT821" s="118" t="n"/>
      <c r="AU821" s="118" t="n"/>
      <c r="AV821" s="118" t="n"/>
      <c r="AW821" s="118" t="n"/>
      <c r="AX821" s="118" t="n"/>
      <c r="AY821" s="118" t="n"/>
      <c r="AZ821" s="118" t="n"/>
      <c r="BA821" s="118" t="n"/>
      <c r="BB821" s="118" t="n"/>
      <c r="BC821" s="118" t="n"/>
      <c r="BD821" s="118" t="n"/>
      <c r="BE821" s="118" t="n"/>
      <c r="BF821" s="118" t="n"/>
      <c r="BG821" s="118" t="n"/>
      <c r="BH821" s="118" t="n"/>
      <c r="BI821" s="118" t="n"/>
      <c r="BJ821" s="118" t="n"/>
      <c r="BK821" s="118" t="n"/>
      <c r="BL821" s="118" t="n"/>
      <c r="BM821" s="118" t="n"/>
      <c r="BN821" s="118" t="n"/>
      <c r="BO821" s="118" t="n"/>
      <c r="BP821" s="118" t="n"/>
      <c r="BQ821" s="118" t="n"/>
      <c r="BR821" s="118" t="n"/>
      <c r="BS821" s="118" t="n"/>
      <c r="BT821" s="118">
        <f>COUNTIF(B821:BS821,1)</f>
        <v/>
      </c>
      <c r="BV821" s="76">
        <f>TRIM(RIGHT(A821, LEN(A821) - FIND("@", SUBSTITUTE(A821, " ", "@", LEN(A821)-LEN(SUBSTITUTE(A821," ",""))))))</f>
        <v/>
      </c>
      <c r="BW821" s="76">
        <f>TRIM(LEFT(A821,FIND(" ",A821&amp;" ")-1))</f>
        <v/>
      </c>
      <c r="BX821">
        <f>+IF(BV821=BV820,"Same","Diff")</f>
        <v/>
      </c>
      <c r="BY821">
        <f>IF(BX821="Same",IF(BW821=BW820,"same","Diff"))</f>
        <v/>
      </c>
    </row>
    <row r="822" ht="17" customHeight="1">
      <c r="A822" s="60" t="inlineStr">
        <is>
          <t>Joe McAndrew</t>
        </is>
      </c>
      <c r="B822" s="119" t="n"/>
      <c r="C822" s="119" t="n"/>
      <c r="D822" s="119" t="n"/>
      <c r="E822" s="119" t="n"/>
      <c r="F822" s="119" t="n"/>
      <c r="G822" s="119" t="n"/>
      <c r="H822" s="119" t="n"/>
      <c r="I822" s="119" t="n"/>
      <c r="J822" s="118" t="n"/>
      <c r="K822" s="118" t="n"/>
      <c r="L822" s="118" t="n"/>
      <c r="M822" s="118" t="n"/>
      <c r="N822" s="118" t="n"/>
      <c r="O822" s="118" t="n"/>
      <c r="P822" s="118" t="n"/>
      <c r="Q822" s="118" t="n"/>
      <c r="R822" s="118" t="n"/>
      <c r="S822" s="118" t="n"/>
      <c r="T822" s="118" t="n"/>
      <c r="U822" s="118" t="n"/>
      <c r="V822" s="118" t="n"/>
      <c r="W822" s="118" t="n"/>
      <c r="X822" s="118" t="n"/>
      <c r="Y822" s="118" t="n"/>
      <c r="Z822" s="118" t="n"/>
      <c r="AA822" s="118" t="n"/>
      <c r="AB822" s="118" t="n"/>
      <c r="AC822" s="118" t="n"/>
      <c r="AD822" s="118" t="n"/>
      <c r="AE822" s="118" t="n">
        <v>1</v>
      </c>
      <c r="AF822" s="118" t="n"/>
      <c r="AG822" s="118" t="n"/>
      <c r="AH822" s="118" t="n"/>
      <c r="AI822" s="118" t="n"/>
      <c r="AJ822" s="118" t="n"/>
      <c r="AK822" s="118" t="n"/>
      <c r="AL822" s="118" t="n"/>
      <c r="AM822" s="118" t="n"/>
      <c r="AN822" s="118" t="n"/>
      <c r="AO822" s="118" t="n"/>
      <c r="AP822" s="118" t="n"/>
      <c r="AQ822" s="118" t="n"/>
      <c r="AR822" s="118" t="n"/>
      <c r="AS822" s="118" t="n"/>
      <c r="AT822" s="118" t="n"/>
      <c r="AU822" s="118" t="n"/>
      <c r="AV822" s="118" t="n"/>
      <c r="AW822" s="118" t="n"/>
      <c r="AX822" s="118" t="n"/>
      <c r="AY822" s="118" t="n"/>
      <c r="AZ822" s="118" t="n"/>
      <c r="BA822" s="118" t="n"/>
      <c r="BB822" s="118" t="n"/>
      <c r="BC822" s="118" t="n"/>
      <c r="BD822" s="118" t="n"/>
      <c r="BE822" s="118" t="n"/>
      <c r="BF822" s="118" t="n"/>
      <c r="BG822" s="118" t="n"/>
      <c r="BH822" s="118" t="n"/>
      <c r="BI822" s="118" t="n"/>
      <c r="BJ822" s="118" t="n"/>
      <c r="BK822" s="118" t="n"/>
      <c r="BL822" s="118" t="n"/>
      <c r="BM822" s="118" t="n"/>
      <c r="BN822" s="118" t="n"/>
      <c r="BO822" s="118" t="n"/>
      <c r="BP822" s="118" t="n"/>
      <c r="BQ822" s="118" t="n"/>
      <c r="BR822" s="118" t="n"/>
      <c r="BS822" s="118" t="n"/>
      <c r="BT822" s="118">
        <f>COUNTIF(B822:BS822,1)</f>
        <v/>
      </c>
      <c r="BV822" s="76">
        <f>TRIM(RIGHT(A822, LEN(A822) - FIND("@", SUBSTITUTE(A822, " ", "@", LEN(A822)-LEN(SUBSTITUTE(A822," ",""))))))</f>
        <v/>
      </c>
      <c r="BW822" s="76">
        <f>TRIM(LEFT(A822,FIND(" ",A822&amp;" ")-1))</f>
        <v/>
      </c>
      <c r="BX822">
        <f>+IF(BV822=BV821,"Same","Diff")</f>
        <v/>
      </c>
      <c r="BY822">
        <f>IF(BX822="Same",IF(BW822=BW821,"same","Diff"))</f>
        <v/>
      </c>
    </row>
    <row r="823" ht="17" customHeight="1">
      <c r="A823" s="59" t="inlineStr">
        <is>
          <t>Allan McCarthy</t>
        </is>
      </c>
      <c r="B823" s="117" t="n"/>
      <c r="C823" s="117" t="n"/>
      <c r="D823" s="117" t="n"/>
      <c r="E823" s="117" t="n"/>
      <c r="F823" s="117" t="n"/>
      <c r="G823" s="117" t="n"/>
      <c r="H823" s="117" t="n"/>
      <c r="I823" s="117" t="n"/>
      <c r="J823" s="118" t="n"/>
      <c r="K823" s="118" t="n"/>
      <c r="L823" s="118" t="n"/>
      <c r="M823" s="118" t="n"/>
      <c r="N823" s="118" t="n"/>
      <c r="O823" s="118" t="n"/>
      <c r="P823" s="118" t="n"/>
      <c r="Q823" s="118" t="n"/>
      <c r="R823" s="118" t="n"/>
      <c r="S823" s="118" t="n"/>
      <c r="T823" s="118" t="n"/>
      <c r="U823" s="118" t="n"/>
      <c r="V823" s="118" t="n"/>
      <c r="W823" s="118" t="n"/>
      <c r="X823" s="118" t="n"/>
      <c r="Y823" s="118" t="n"/>
      <c r="Z823" s="118" t="n"/>
      <c r="AA823" s="118" t="n"/>
      <c r="AB823" s="118" t="n">
        <v>1</v>
      </c>
      <c r="AC823" s="118" t="n"/>
      <c r="AD823" s="118" t="n"/>
      <c r="AE823" s="118" t="n"/>
      <c r="AF823" s="118" t="n"/>
      <c r="AG823" s="118" t="n"/>
      <c r="AH823" s="118" t="n"/>
      <c r="AI823" s="118" t="n"/>
      <c r="AJ823" s="118" t="n"/>
      <c r="AK823" s="118" t="n"/>
      <c r="AL823" s="118" t="n"/>
      <c r="AM823" s="118" t="n">
        <v>1</v>
      </c>
      <c r="AN823" s="118" t="n"/>
      <c r="AO823" s="118" t="n">
        <v>1</v>
      </c>
      <c r="AP823" s="118" t="n"/>
      <c r="AQ823" s="118" t="n"/>
      <c r="AR823" s="118" t="n"/>
      <c r="AS823" s="118" t="n"/>
      <c r="AT823" s="118" t="n"/>
      <c r="AU823" s="118" t="n"/>
      <c r="AV823" s="118" t="n"/>
      <c r="AW823" s="118" t="n"/>
      <c r="AX823" s="118" t="n"/>
      <c r="AY823" s="118" t="n"/>
      <c r="AZ823" s="118" t="n"/>
      <c r="BA823" s="118" t="n"/>
      <c r="BB823" s="118" t="n"/>
      <c r="BC823" s="118" t="n"/>
      <c r="BD823" s="118" t="n"/>
      <c r="BE823" s="118" t="n"/>
      <c r="BF823" s="118" t="n"/>
      <c r="BG823" s="118" t="n"/>
      <c r="BH823" s="118" t="n"/>
      <c r="BI823" s="118" t="n"/>
      <c r="BJ823" s="118" t="n"/>
      <c r="BK823" s="118" t="n"/>
      <c r="BL823" s="118" t="n"/>
      <c r="BM823" s="118" t="n"/>
      <c r="BN823" s="118" t="n"/>
      <c r="BO823" s="118" t="n"/>
      <c r="BP823" s="118" t="n"/>
      <c r="BQ823" s="118" t="n"/>
      <c r="BR823" s="118" t="n"/>
      <c r="BS823" s="118" t="n"/>
      <c r="BT823" s="118">
        <f>COUNTIF(B823:BS823,1)</f>
        <v/>
      </c>
      <c r="BV823" s="76">
        <f>TRIM(RIGHT(A823, LEN(A823) - FIND("@", SUBSTITUTE(A823, " ", "@", LEN(A823)-LEN(SUBSTITUTE(A823," ",""))))))</f>
        <v/>
      </c>
      <c r="BW823" s="76">
        <f>TRIM(LEFT(A823,FIND(" ",A823&amp;" ")-1))</f>
        <v/>
      </c>
      <c r="BX823">
        <f>+IF(BV823=BV822,"Same","Diff")</f>
        <v/>
      </c>
      <c r="BY823">
        <f>IF(BX823="Same",IF(BW823=BW822,"same","Diff"))</f>
        <v/>
      </c>
    </row>
    <row r="824" ht="17" customHeight="1">
      <c r="A824" s="59" t="inlineStr">
        <is>
          <t>Keith McClelland</t>
        </is>
      </c>
      <c r="B824" s="117" t="n"/>
      <c r="C824" s="117" t="n"/>
      <c r="D824" s="117" t="n"/>
      <c r="E824" s="117" t="n"/>
      <c r="F824" s="117" t="n"/>
      <c r="G824" s="117" t="n"/>
      <c r="H824" s="117" t="n"/>
      <c r="I824" s="117" t="n"/>
      <c r="J824" s="118" t="n"/>
      <c r="K824" s="118" t="n"/>
      <c r="L824" s="118" t="n"/>
      <c r="M824" s="118" t="n"/>
      <c r="N824" s="118" t="n"/>
      <c r="O824" s="118" t="n"/>
      <c r="P824" s="118" t="n"/>
      <c r="Q824" s="118" t="n"/>
      <c r="R824" s="118" t="n"/>
      <c r="S824" s="118" t="n"/>
      <c r="T824" s="118" t="n"/>
      <c r="U824" s="118" t="n"/>
      <c r="V824" s="118" t="n"/>
      <c r="W824" s="118" t="n"/>
      <c r="X824" s="118" t="n"/>
      <c r="Y824" s="118" t="n"/>
      <c r="Z824" s="118" t="n"/>
      <c r="AA824" s="118" t="n"/>
      <c r="AB824" s="118" t="n">
        <v>1</v>
      </c>
      <c r="AC824" s="118" t="n"/>
      <c r="AD824" s="118" t="n"/>
      <c r="AE824" s="118" t="n"/>
      <c r="AF824" s="118" t="n"/>
      <c r="AG824" s="118" t="n"/>
      <c r="AH824" s="118" t="n"/>
      <c r="AI824" s="118" t="n"/>
      <c r="AJ824" s="118" t="n"/>
      <c r="AK824" s="118" t="n"/>
      <c r="AL824" s="118" t="n"/>
      <c r="AM824" s="118" t="n"/>
      <c r="AN824" s="118" t="n"/>
      <c r="AO824" s="118" t="n"/>
      <c r="AP824" s="118" t="n"/>
      <c r="AQ824" s="118" t="n"/>
      <c r="AR824" s="118" t="n"/>
      <c r="AS824" s="118" t="n"/>
      <c r="AT824" s="118" t="n"/>
      <c r="AU824" s="118" t="n"/>
      <c r="AV824" s="118" t="n"/>
      <c r="AW824" s="118" t="n"/>
      <c r="AX824" s="118" t="n"/>
      <c r="AY824" s="118" t="n"/>
      <c r="AZ824" s="118" t="n"/>
      <c r="BA824" s="118" t="n"/>
      <c r="BB824" s="118" t="n"/>
      <c r="BC824" s="118" t="n"/>
      <c r="BD824" s="118" t="n"/>
      <c r="BE824" s="118" t="n"/>
      <c r="BF824" s="118" t="n"/>
      <c r="BG824" s="118" t="n"/>
      <c r="BH824" s="118" t="n"/>
      <c r="BI824" s="118" t="n"/>
      <c r="BJ824" s="118" t="n"/>
      <c r="BK824" s="118" t="n"/>
      <c r="BL824" s="118" t="n"/>
      <c r="BM824" s="118" t="n"/>
      <c r="BN824" s="118" t="n"/>
      <c r="BO824" s="118" t="n"/>
      <c r="BP824" s="118" t="n"/>
      <c r="BQ824" s="118" t="n"/>
      <c r="BR824" s="118" t="n"/>
      <c r="BS824" s="118" t="n"/>
      <c r="BT824" s="118">
        <f>COUNTIF(B824:BS824,1)</f>
        <v/>
      </c>
      <c r="BV824" s="76">
        <f>TRIM(RIGHT(A824, LEN(A824) - FIND("@", SUBSTITUTE(A824, " ", "@", LEN(A824)-LEN(SUBSTITUTE(A824," ",""))))))</f>
        <v/>
      </c>
      <c r="BW824" s="76">
        <f>TRIM(LEFT(A824,FIND(" ",A824&amp;" ")-1))</f>
        <v/>
      </c>
      <c r="BX824">
        <f>+IF(BV824=BV823,"Same","Diff")</f>
        <v/>
      </c>
      <c r="BY824">
        <f>IF(BX824="Same",IF(BW824=BW823,"same","Diff"))</f>
        <v/>
      </c>
    </row>
    <row r="825" ht="17" customHeight="1">
      <c r="A825" s="59" t="inlineStr">
        <is>
          <t>Bernie McClure</t>
        </is>
      </c>
      <c r="B825" s="117" t="n"/>
      <c r="C825" s="117" t="n"/>
      <c r="D825" s="117" t="n"/>
      <c r="E825" s="117" t="n"/>
      <c r="F825" s="117" t="n"/>
      <c r="G825" s="117" t="n"/>
      <c r="H825" s="117" t="n"/>
      <c r="I825" s="117" t="n"/>
      <c r="J825" s="118" t="n"/>
      <c r="K825" s="118" t="n"/>
      <c r="L825" s="118" t="n"/>
      <c r="M825" s="118" t="n"/>
      <c r="N825" s="118" t="n"/>
      <c r="O825" s="118" t="n"/>
      <c r="P825" s="118" t="n"/>
      <c r="Q825" s="118" t="n"/>
      <c r="R825" s="118" t="n"/>
      <c r="S825" s="118" t="n"/>
      <c r="T825" s="130" t="n">
        <v>1</v>
      </c>
      <c r="U825" s="118" t="n">
        <v>1</v>
      </c>
      <c r="V825" s="118" t="n">
        <v>1</v>
      </c>
      <c r="W825" s="118" t="n"/>
      <c r="X825" s="118" t="n"/>
      <c r="Y825" s="118" t="n">
        <v>1</v>
      </c>
      <c r="Z825" s="118" t="n"/>
      <c r="AA825" s="118" t="n">
        <v>1</v>
      </c>
      <c r="AB825" s="118" t="n"/>
      <c r="AC825" s="118" t="n"/>
      <c r="AD825" s="118" t="n"/>
      <c r="AE825" s="118" t="n"/>
      <c r="AF825" s="118" t="n"/>
      <c r="AG825" s="118" t="n"/>
      <c r="AH825" s="118" t="n"/>
      <c r="AI825" s="118" t="n"/>
      <c r="AJ825" s="118" t="n"/>
      <c r="AK825" s="118" t="n"/>
      <c r="AL825" s="118" t="n"/>
      <c r="AM825" s="118" t="n"/>
      <c r="AN825" s="118" t="n"/>
      <c r="AO825" s="118" t="n"/>
      <c r="AP825" s="118" t="n"/>
      <c r="AQ825" s="118" t="n"/>
      <c r="AR825" s="118" t="n"/>
      <c r="AS825" s="118" t="n"/>
      <c r="AT825" s="118" t="n"/>
      <c r="AU825" s="118" t="n"/>
      <c r="AV825" s="118" t="n"/>
      <c r="AW825" s="118" t="n"/>
      <c r="AX825" s="118" t="n"/>
      <c r="AY825" s="118" t="n"/>
      <c r="AZ825" s="118" t="n"/>
      <c r="BA825" s="118" t="n"/>
      <c r="BB825" s="118" t="n"/>
      <c r="BC825" s="118" t="n"/>
      <c r="BD825" s="118" t="n"/>
      <c r="BE825" s="118" t="n"/>
      <c r="BF825" s="118" t="n"/>
      <c r="BG825" s="118" t="n"/>
      <c r="BH825" s="118" t="n"/>
      <c r="BI825" s="118" t="n"/>
      <c r="BJ825" s="118" t="n"/>
      <c r="BK825" s="118" t="n"/>
      <c r="BL825" s="118" t="n"/>
      <c r="BM825" s="118" t="n"/>
      <c r="BN825" s="118" t="n"/>
      <c r="BO825" s="118" t="n"/>
      <c r="BP825" s="118" t="n"/>
      <c r="BQ825" s="118" t="n"/>
      <c r="BR825" s="118" t="n"/>
      <c r="BS825" s="118" t="n"/>
      <c r="BT825" s="118">
        <f>COUNTIF(B825:BS825,1)</f>
        <v/>
      </c>
      <c r="BV825" s="76">
        <f>TRIM(RIGHT(A825, LEN(A825) - FIND("@", SUBSTITUTE(A825, " ", "@", LEN(A825)-LEN(SUBSTITUTE(A825," ",""))))))</f>
        <v/>
      </c>
      <c r="BW825" s="76">
        <f>TRIM(LEFT(A825,FIND(" ",A825&amp;" ")-1))</f>
        <v/>
      </c>
      <c r="BX825">
        <f>+IF(BV825=BV824,"Same","Diff")</f>
        <v/>
      </c>
      <c r="BY825">
        <f>IF(BX825="Same",IF(BW825=BW824,"same","Diff"))</f>
        <v/>
      </c>
    </row>
    <row r="826" ht="17" customHeight="1">
      <c r="A826" s="59" t="inlineStr">
        <is>
          <t>Stuart McColl</t>
        </is>
      </c>
      <c r="B826" s="117" t="n"/>
      <c r="C826" s="117" t="n"/>
      <c r="D826" s="117" t="n"/>
      <c r="E826" s="117" t="n"/>
      <c r="F826" s="117" t="n"/>
      <c r="G826" s="117" t="n"/>
      <c r="H826" s="117" t="n"/>
      <c r="I826" s="117" t="n"/>
      <c r="J826" s="118" t="n"/>
      <c r="K826" s="118" t="n"/>
      <c r="L826" s="118" t="n"/>
      <c r="M826" s="118" t="n"/>
      <c r="N826" s="118" t="n"/>
      <c r="O826" s="118" t="n"/>
      <c r="P826" s="118" t="n"/>
      <c r="Q826" s="118" t="n"/>
      <c r="R826" s="118" t="n"/>
      <c r="S826" s="118" t="n"/>
      <c r="T826" s="118" t="n"/>
      <c r="U826" s="118" t="n"/>
      <c r="V826" s="118" t="n"/>
      <c r="W826" s="118" t="n"/>
      <c r="X826" s="118" t="n"/>
      <c r="Y826" s="118" t="n"/>
      <c r="Z826" s="118" t="n"/>
      <c r="AA826" s="118" t="n"/>
      <c r="AB826" s="118" t="n"/>
      <c r="AC826" s="118" t="n"/>
      <c r="AD826" s="118" t="n"/>
      <c r="AE826" s="118" t="n"/>
      <c r="AF826" s="118" t="n"/>
      <c r="AG826" s="118" t="n"/>
      <c r="AH826" s="118" t="n">
        <v>1</v>
      </c>
      <c r="AI826" s="118" t="n">
        <v>1</v>
      </c>
      <c r="AJ826" s="118" t="n">
        <v>1</v>
      </c>
      <c r="AK826" s="118" t="n"/>
      <c r="AL826" s="118" t="n">
        <v>1</v>
      </c>
      <c r="AM826" s="118" t="n"/>
      <c r="AN826" s="118" t="n"/>
      <c r="AO826" s="118" t="n"/>
      <c r="AP826" s="118" t="n"/>
      <c r="AQ826" s="118" t="n"/>
      <c r="AR826" s="118" t="n"/>
      <c r="AS826" s="118" t="n"/>
      <c r="AT826" s="118" t="n"/>
      <c r="AU826" s="118" t="n"/>
      <c r="AV826" s="118" t="n"/>
      <c r="AW826" s="118" t="n"/>
      <c r="AX826" s="118" t="n"/>
      <c r="AY826" s="118" t="n"/>
      <c r="AZ826" s="118" t="n"/>
      <c r="BA826" s="118" t="n"/>
      <c r="BB826" s="118" t="n"/>
      <c r="BC826" s="118" t="n"/>
      <c r="BD826" s="118" t="n"/>
      <c r="BE826" s="118" t="n"/>
      <c r="BF826" s="118" t="n"/>
      <c r="BG826" s="118" t="n"/>
      <c r="BH826" s="118" t="n"/>
      <c r="BI826" s="118" t="n"/>
      <c r="BJ826" s="118" t="n"/>
      <c r="BK826" s="118" t="n"/>
      <c r="BL826" s="118" t="n"/>
      <c r="BM826" s="118" t="n"/>
      <c r="BN826" s="118" t="n"/>
      <c r="BO826" s="118" t="n"/>
      <c r="BP826" s="118" t="n"/>
      <c r="BQ826" s="118" t="n"/>
      <c r="BR826" s="118" t="n"/>
      <c r="BS826" s="118" t="n"/>
      <c r="BT826" s="118">
        <f>COUNTIF(B826:BS826,1)</f>
        <v/>
      </c>
      <c r="BV826" s="76">
        <f>TRIM(RIGHT(A826, LEN(A826) - FIND("@", SUBSTITUTE(A826, " ", "@", LEN(A826)-LEN(SUBSTITUTE(A826," ",""))))))</f>
        <v/>
      </c>
      <c r="BW826" s="76">
        <f>TRIM(LEFT(A826,FIND(" ",A826&amp;" ")-1))</f>
        <v/>
      </c>
      <c r="BX826">
        <f>+IF(BV826=BV825,"Same","Diff")</f>
        <v/>
      </c>
      <c r="BY826">
        <f>IF(BX826="Same",IF(BW826=BW825,"same","Diff"))</f>
        <v/>
      </c>
    </row>
    <row r="827" ht="17" customHeight="1">
      <c r="A827" s="59" t="inlineStr">
        <is>
          <t>Greg McCombie</t>
        </is>
      </c>
      <c r="B827" s="117" t="n"/>
      <c r="C827" s="117" t="n"/>
      <c r="D827" s="117" t="n"/>
      <c r="E827" s="117" t="n"/>
      <c r="F827" s="117" t="n"/>
      <c r="G827" s="117" t="n"/>
      <c r="H827" s="117" t="n"/>
      <c r="I827" s="117" t="n"/>
      <c r="J827" s="118" t="n"/>
      <c r="K827" s="118" t="n"/>
      <c r="L827" s="118" t="n"/>
      <c r="M827" s="118" t="n"/>
      <c r="N827" s="118" t="n"/>
      <c r="O827" s="118" t="n"/>
      <c r="P827" s="118" t="n"/>
      <c r="Q827" s="118" t="n"/>
      <c r="R827" s="118" t="n"/>
      <c r="S827" s="118" t="n"/>
      <c r="T827" s="118" t="n">
        <v>1</v>
      </c>
      <c r="U827" s="118" t="n"/>
      <c r="V827" s="118" t="n"/>
      <c r="W827" s="118" t="n"/>
      <c r="X827" s="118" t="n"/>
      <c r="Y827" s="118" t="n"/>
      <c r="Z827" s="118" t="n"/>
      <c r="AA827" s="118" t="n"/>
      <c r="AB827" s="118" t="n"/>
      <c r="AC827" s="118" t="n"/>
      <c r="AD827" s="118" t="n"/>
      <c r="AE827" s="118" t="n"/>
      <c r="AF827" s="118" t="n"/>
      <c r="AG827" s="118" t="n"/>
      <c r="AH827" s="118" t="n"/>
      <c r="AI827" s="118" t="n"/>
      <c r="AJ827" s="118" t="n"/>
      <c r="AK827" s="118" t="n"/>
      <c r="AL827" s="118" t="n"/>
      <c r="AM827" s="118" t="n"/>
      <c r="AN827" s="118" t="n"/>
      <c r="AO827" s="118" t="n"/>
      <c r="AP827" s="118" t="n"/>
      <c r="AQ827" s="118" t="n"/>
      <c r="AR827" s="118" t="n"/>
      <c r="AS827" s="118" t="n"/>
      <c r="AT827" s="118" t="n"/>
      <c r="AU827" s="118" t="n"/>
      <c r="AV827" s="118" t="n"/>
      <c r="AW827" s="118" t="n"/>
      <c r="AX827" s="118" t="n"/>
      <c r="AY827" s="118" t="n"/>
      <c r="AZ827" s="118" t="n"/>
      <c r="BA827" s="118" t="n"/>
      <c r="BB827" s="118" t="n"/>
      <c r="BC827" s="118" t="n"/>
      <c r="BD827" s="118" t="n"/>
      <c r="BE827" s="118" t="n"/>
      <c r="BF827" s="118" t="n"/>
      <c r="BG827" s="118" t="n"/>
      <c r="BH827" s="118" t="n"/>
      <c r="BI827" s="118" t="n"/>
      <c r="BJ827" s="118" t="n"/>
      <c r="BK827" s="118" t="n"/>
      <c r="BL827" s="118" t="n"/>
      <c r="BM827" s="118" t="n"/>
      <c r="BN827" s="118" t="n"/>
      <c r="BO827" s="118" t="n"/>
      <c r="BP827" s="118" t="n"/>
      <c r="BQ827" s="118" t="n"/>
      <c r="BR827" s="118" t="n"/>
      <c r="BS827" s="118" t="n"/>
      <c r="BT827" s="118">
        <f>COUNTIF(B827:BS827,1)</f>
        <v/>
      </c>
      <c r="BV827" s="76">
        <f>TRIM(RIGHT(A827, LEN(A827) - FIND("@", SUBSTITUTE(A827, " ", "@", LEN(A827)-LEN(SUBSTITUTE(A827," ",""))))))</f>
        <v/>
      </c>
      <c r="BW827" s="76">
        <f>TRIM(LEFT(A827,FIND(" ",A827&amp;" ")-1))</f>
        <v/>
      </c>
      <c r="BX827">
        <f>+IF(BV827=BV826,"Same","Diff")</f>
        <v/>
      </c>
      <c r="BY827">
        <f>IF(BX827="Same",IF(BW827=BW826,"same","Diff"))</f>
        <v/>
      </c>
    </row>
    <row r="828" ht="17" customHeight="1">
      <c r="A828" s="61" t="inlineStr">
        <is>
          <t>Cameron McConville</t>
        </is>
      </c>
      <c r="B828" s="120" t="n"/>
      <c r="C828" s="120" t="n"/>
      <c r="D828" s="120" t="n"/>
      <c r="E828" s="120" t="n"/>
      <c r="F828" s="120" t="n"/>
      <c r="G828" s="120" t="n"/>
      <c r="H828" s="120" t="n"/>
      <c r="I828" s="120" t="n"/>
      <c r="J828" s="118" t="n"/>
      <c r="K828" s="118" t="n"/>
      <c r="L828" s="118" t="n"/>
      <c r="M828" s="118" t="n"/>
      <c r="N828" s="118" t="n"/>
      <c r="O828" s="118" t="n"/>
      <c r="P828" s="118" t="n"/>
      <c r="Q828" s="118" t="n"/>
      <c r="R828" s="118" t="n"/>
      <c r="S828" s="118" t="n"/>
      <c r="T828" s="118" t="n"/>
      <c r="U828" s="118" t="n"/>
      <c r="V828" s="118" t="n"/>
      <c r="W828" s="118" t="n"/>
      <c r="X828" s="118" t="n"/>
      <c r="Y828" s="118" t="n"/>
      <c r="Z828" s="118" t="n"/>
      <c r="AA828" s="118" t="n"/>
      <c r="AB828" s="118" t="n"/>
      <c r="AC828" s="118" t="n"/>
      <c r="AD828" s="118" t="n"/>
      <c r="AE828" s="118" t="n"/>
      <c r="AF828" s="118" t="n"/>
      <c r="AG828" s="118" t="n"/>
      <c r="AH828" s="118" t="n"/>
      <c r="AI828" s="118" t="n">
        <v>1</v>
      </c>
      <c r="AJ828" s="118" t="n">
        <v>1</v>
      </c>
      <c r="AK828" s="118" t="n"/>
      <c r="AL828" s="118" t="n">
        <v>1</v>
      </c>
      <c r="AM828" s="118" t="n"/>
      <c r="AN828" s="118" t="n"/>
      <c r="AO828" s="118" t="n">
        <v>1</v>
      </c>
      <c r="AP828" s="118" t="n"/>
      <c r="AQ828" s="118" t="n">
        <v>1</v>
      </c>
      <c r="AR828" s="118" t="n"/>
      <c r="AS828" s="118" t="n">
        <v>1</v>
      </c>
      <c r="AT828" s="118" t="n">
        <v>1</v>
      </c>
      <c r="AU828" s="118" t="n">
        <v>1</v>
      </c>
      <c r="AV828" s="118" t="n">
        <v>1</v>
      </c>
      <c r="AW828" s="118" t="n">
        <v>1</v>
      </c>
      <c r="AX828" s="118" t="n">
        <v>1</v>
      </c>
      <c r="AY828" s="118" t="n">
        <v>1</v>
      </c>
      <c r="AZ828" s="118" t="n"/>
      <c r="BA828" s="118" t="n">
        <v>1</v>
      </c>
      <c r="BB828" s="118" t="n">
        <v>1</v>
      </c>
      <c r="BC828" s="118" t="n">
        <v>1</v>
      </c>
      <c r="BD828" s="118" t="n">
        <v>1</v>
      </c>
      <c r="BE828" s="118" t="n">
        <v>1</v>
      </c>
      <c r="BF828" s="118" t="n"/>
      <c r="BG828" s="118" t="n"/>
      <c r="BH828" s="118" t="n"/>
      <c r="BI828" s="118" t="n">
        <v>1</v>
      </c>
      <c r="BJ828" s="118" t="n"/>
      <c r="BK828" s="118" t="n"/>
      <c r="BL828" s="118" t="n"/>
      <c r="BM828" s="118" t="n"/>
      <c r="BN828" s="118" t="n"/>
      <c r="BO828" s="118" t="n"/>
      <c r="BP828" s="118" t="n"/>
      <c r="BQ828" s="118" t="n"/>
      <c r="BR828" s="118" t="n"/>
      <c r="BS828" s="118" t="n"/>
      <c r="BT828" s="118">
        <f>COUNTIF(B828:BS828,1)</f>
        <v/>
      </c>
      <c r="BV828" s="76">
        <f>TRIM(RIGHT(A828, LEN(A828) - FIND("@", SUBSTITUTE(A828, " ", "@", LEN(A828)-LEN(SUBSTITUTE(A828," ",""))))))</f>
        <v/>
      </c>
      <c r="BW828" s="76">
        <f>TRIM(LEFT(A828,FIND(" ",A828&amp;" ")-1))</f>
        <v/>
      </c>
      <c r="BX828">
        <f>+IF(BV828=BV827,"Same","Diff")</f>
        <v/>
      </c>
      <c r="BY828">
        <f>IF(BX828="Same",IF(BW828=BW827,"same","Diff"))</f>
        <v/>
      </c>
    </row>
    <row r="829" ht="17" customHeight="1">
      <c r="A829" s="59" t="inlineStr">
        <is>
          <t>John McCormack</t>
        </is>
      </c>
      <c r="B829" s="117" t="n"/>
      <c r="C829" s="117" t="n"/>
      <c r="D829" s="117" t="n"/>
      <c r="E829" s="117" t="n"/>
      <c r="F829" s="117" t="n"/>
      <c r="G829" s="117" t="n"/>
      <c r="H829" s="117" t="n"/>
      <c r="I829" s="117" t="n"/>
      <c r="J829" s="118" t="n"/>
      <c r="K829" s="118" t="n"/>
      <c r="L829" s="118" t="n"/>
      <c r="M829" s="118" t="n"/>
      <c r="N829" s="118" t="n"/>
      <c r="O829" s="118" t="n"/>
      <c r="P829" s="118" t="n"/>
      <c r="Q829" s="118" t="n"/>
      <c r="R829" s="118" t="n"/>
      <c r="S829" s="118" t="n"/>
      <c r="T829" s="118" t="n">
        <v>1</v>
      </c>
      <c r="U829" s="118" t="n">
        <v>1</v>
      </c>
      <c r="V829" s="118" t="n"/>
      <c r="W829" s="118" t="n"/>
      <c r="X829" s="118" t="n"/>
      <c r="Y829" s="118" t="n"/>
      <c r="Z829" s="118" t="n"/>
      <c r="AA829" s="118" t="n"/>
      <c r="AB829" s="118" t="n"/>
      <c r="AC829" s="118" t="n"/>
      <c r="AD829" s="118" t="n"/>
      <c r="AE829" s="118" t="n"/>
      <c r="AF829" s="118" t="n"/>
      <c r="AG829" s="118" t="n"/>
      <c r="AH829" s="118" t="n"/>
      <c r="AI829" s="118" t="n"/>
      <c r="AJ829" s="118" t="n"/>
      <c r="AK829" s="118" t="n"/>
      <c r="AL829" s="118" t="n"/>
      <c r="AM829" s="118" t="n"/>
      <c r="AN829" s="118" t="n"/>
      <c r="AO829" s="118" t="n"/>
      <c r="AP829" s="118" t="n"/>
      <c r="AQ829" s="118" t="n"/>
      <c r="AR829" s="118" t="n"/>
      <c r="AS829" s="118" t="n"/>
      <c r="AT829" s="118" t="n"/>
      <c r="AU829" s="118" t="n"/>
      <c r="AV829" s="118" t="n"/>
      <c r="AW829" s="118" t="n"/>
      <c r="AX829" s="118" t="n"/>
      <c r="AY829" s="118" t="n"/>
      <c r="AZ829" s="118" t="n"/>
      <c r="BA829" s="118" t="n"/>
      <c r="BB829" s="118" t="n"/>
      <c r="BC829" s="118" t="n"/>
      <c r="BD829" s="118" t="n"/>
      <c r="BE829" s="118" t="n"/>
      <c r="BF829" s="118" t="n"/>
      <c r="BG829" s="118" t="n"/>
      <c r="BH829" s="118" t="n"/>
      <c r="BI829" s="118" t="n"/>
      <c r="BJ829" s="118" t="n"/>
      <c r="BK829" s="118" t="n"/>
      <c r="BL829" s="118" t="n"/>
      <c r="BM829" s="118" t="n"/>
      <c r="BN829" s="118" t="n"/>
      <c r="BO829" s="118" t="n"/>
      <c r="BP829" s="118" t="n"/>
      <c r="BQ829" s="118" t="n"/>
      <c r="BR829" s="118" t="n"/>
      <c r="BS829" s="118" t="n"/>
      <c r="BT829" s="118">
        <f>COUNTIF(B829:BS829,1)</f>
        <v/>
      </c>
      <c r="BV829" s="76">
        <f>TRIM(RIGHT(A829, LEN(A829) - FIND("@", SUBSTITUTE(A829, " ", "@", LEN(A829)-LEN(SUBSTITUTE(A829," ",""))))))</f>
        <v/>
      </c>
      <c r="BW829" s="76">
        <f>TRIM(LEFT(A829,FIND(" ",A829&amp;" ")-1))</f>
        <v/>
      </c>
      <c r="BX829">
        <f>+IF(BV829=BV828,"Same","Diff")</f>
        <v/>
      </c>
      <c r="BY829">
        <f>IF(BX829="Same",IF(BW829=BW828,"same","Diff"))</f>
        <v/>
      </c>
    </row>
    <row r="830" ht="17" customHeight="1">
      <c r="A830" s="60" t="inlineStr">
        <is>
          <t>Phil McCumisky</t>
        </is>
      </c>
      <c r="B830" s="119" t="n"/>
      <c r="C830" s="119" t="n"/>
      <c r="D830" s="119" t="n"/>
      <c r="E830" s="119" t="n">
        <v>1</v>
      </c>
      <c r="F830" s="119" t="n"/>
      <c r="G830" s="119" t="n"/>
      <c r="H830" s="119" t="n"/>
      <c r="I830" s="119" t="n"/>
      <c r="J830" s="118" t="n"/>
      <c r="K830" s="118" t="n"/>
      <c r="L830" s="118" t="n"/>
      <c r="M830" s="118" t="n"/>
      <c r="N830" s="118" t="n"/>
      <c r="O830" s="118" t="n"/>
      <c r="P830" s="118" t="n"/>
      <c r="Q830" s="118" t="n"/>
      <c r="R830" s="118" t="n"/>
      <c r="S830" s="118" t="n"/>
      <c r="T830" s="118" t="n"/>
      <c r="U830" s="118" t="n"/>
      <c r="V830" s="118" t="n"/>
      <c r="W830" s="118" t="n"/>
      <c r="X830" s="118" t="n"/>
      <c r="Y830" s="118" t="n"/>
      <c r="Z830" s="118" t="n"/>
      <c r="AA830" s="118" t="n"/>
      <c r="AB830" s="118" t="n"/>
      <c r="AC830" s="118" t="n"/>
      <c r="AD830" s="118" t="n"/>
      <c r="AE830" s="118" t="n"/>
      <c r="AF830" s="118" t="n"/>
      <c r="AG830" s="118" t="n"/>
      <c r="AH830" s="118" t="n"/>
      <c r="AI830" s="118" t="n"/>
      <c r="AJ830" s="118" t="n"/>
      <c r="AK830" s="118" t="n"/>
      <c r="AL830" s="118" t="n"/>
      <c r="AM830" s="118" t="n"/>
      <c r="AN830" s="118" t="n"/>
      <c r="AO830" s="118" t="n"/>
      <c r="AP830" s="118" t="n"/>
      <c r="AQ830" s="118" t="n"/>
      <c r="AR830" s="118" t="n"/>
      <c r="AS830" s="118" t="n"/>
      <c r="AT830" s="118" t="n"/>
      <c r="AU830" s="118" t="n"/>
      <c r="AV830" s="118" t="n"/>
      <c r="AW830" s="118" t="n"/>
      <c r="AX830" s="118" t="n"/>
      <c r="AY830" s="118" t="n"/>
      <c r="AZ830" s="118" t="n"/>
      <c r="BA830" s="118" t="n"/>
      <c r="BB830" s="118" t="n"/>
      <c r="BC830" s="118" t="n"/>
      <c r="BD830" s="118" t="n"/>
      <c r="BE830" s="118" t="n"/>
      <c r="BF830" s="118" t="n"/>
      <c r="BG830" s="118" t="n"/>
      <c r="BH830" s="118" t="n"/>
      <c r="BI830" s="118" t="n"/>
      <c r="BJ830" s="118" t="n"/>
      <c r="BK830" s="118" t="n"/>
      <c r="BL830" s="118" t="n"/>
      <c r="BM830" s="118" t="n"/>
      <c r="BN830" s="118" t="n"/>
      <c r="BO830" s="118" t="n"/>
      <c r="BP830" s="118" t="n"/>
      <c r="BQ830" s="118" t="n"/>
      <c r="BR830" s="118" t="n"/>
      <c r="BS830" s="118" t="n"/>
      <c r="BT830" s="118">
        <f>COUNTIF(B830:BS830,1)</f>
        <v/>
      </c>
      <c r="BV830" s="76">
        <f>TRIM(RIGHT(A830, LEN(A830) - FIND("@", SUBSTITUTE(A830, " ", "@", LEN(A830)-LEN(SUBSTITUTE(A830," ",""))))))</f>
        <v/>
      </c>
      <c r="BW830" s="76">
        <f>TRIM(LEFT(A830,FIND(" ",A830&amp;" ")-1))</f>
        <v/>
      </c>
      <c r="BX830">
        <f>+IF(BV830=BV829,"Same","Diff")</f>
        <v/>
      </c>
      <c r="BY830">
        <f>IF(BX830="Same",IF(BW830=BW829,"same","Diff"))</f>
        <v/>
      </c>
    </row>
    <row r="831" ht="17" customHeight="1">
      <c r="A831" s="59" t="inlineStr">
        <is>
          <t>John McDonald</t>
        </is>
      </c>
      <c r="B831" s="117" t="n"/>
      <c r="C831" s="117" t="n"/>
      <c r="D831" s="117" t="n"/>
      <c r="E831" s="117" t="n"/>
      <c r="F831" s="117" t="n"/>
      <c r="G831" s="117" t="n"/>
      <c r="H831" s="117" t="n"/>
      <c r="I831" s="117" t="n"/>
      <c r="J831" s="118" t="n"/>
      <c r="K831" s="118" t="n"/>
      <c r="L831" s="118" t="n"/>
      <c r="M831" s="118" t="n"/>
      <c r="N831" s="118" t="n"/>
      <c r="O831" s="118" t="n"/>
      <c r="P831" s="118" t="n"/>
      <c r="Q831" s="118" t="n">
        <v>1</v>
      </c>
      <c r="R831" s="118" t="n"/>
      <c r="S831" s="118" t="n"/>
      <c r="T831" s="118" t="n"/>
      <c r="U831" s="118" t="n"/>
      <c r="V831" s="118" t="n"/>
      <c r="W831" s="118" t="n"/>
      <c r="X831" s="118" t="n"/>
      <c r="Y831" s="118" t="n"/>
      <c r="Z831" s="118" t="n"/>
      <c r="AA831" s="118" t="n"/>
      <c r="AB831" s="118" t="n"/>
      <c r="AC831" s="118" t="n"/>
      <c r="AD831" s="118" t="n"/>
      <c r="AE831" s="118" t="n"/>
      <c r="AF831" s="118" t="n"/>
      <c r="AG831" s="118" t="n"/>
      <c r="AH831" s="118" t="n"/>
      <c r="AI831" s="118" t="n"/>
      <c r="AJ831" s="118" t="n"/>
      <c r="AK831" s="118" t="n"/>
      <c r="AL831" s="118" t="n"/>
      <c r="AM831" s="118" t="n"/>
      <c r="AN831" s="118" t="n"/>
      <c r="AO831" s="118" t="n"/>
      <c r="AP831" s="118" t="n"/>
      <c r="AQ831" s="118" t="n"/>
      <c r="AR831" s="118" t="n"/>
      <c r="AS831" s="118" t="n"/>
      <c r="AT831" s="118" t="n"/>
      <c r="AU831" s="118" t="n"/>
      <c r="AV831" s="118" t="n"/>
      <c r="AW831" s="118" t="n"/>
      <c r="AX831" s="118" t="n"/>
      <c r="AY831" s="118" t="n"/>
      <c r="AZ831" s="118" t="n"/>
      <c r="BA831" s="118" t="n"/>
      <c r="BB831" s="118" t="n"/>
      <c r="BC831" s="118" t="n"/>
      <c r="BD831" s="118" t="n"/>
      <c r="BE831" s="118" t="n"/>
      <c r="BF831" s="118" t="n"/>
      <c r="BG831" s="118" t="n"/>
      <c r="BH831" s="118" t="n"/>
      <c r="BI831" s="118" t="n"/>
      <c r="BJ831" s="118" t="n"/>
      <c r="BK831" s="118" t="n"/>
      <c r="BL831" s="118" t="n"/>
      <c r="BM831" s="118" t="n"/>
      <c r="BN831" s="118" t="n"/>
      <c r="BO831" s="118" t="n"/>
      <c r="BP831" s="118" t="n"/>
      <c r="BQ831" s="118" t="n"/>
      <c r="BR831" s="118" t="n"/>
      <c r="BS831" s="118" t="n"/>
      <c r="BT831" s="118">
        <f>COUNTIF(B831:BS831,1)</f>
        <v/>
      </c>
      <c r="BV831" s="76">
        <f>TRIM(RIGHT(A831, LEN(A831) - FIND("@", SUBSTITUTE(A831, " ", "@", LEN(A831)-LEN(SUBSTITUTE(A831," ",""))))))</f>
        <v/>
      </c>
      <c r="BW831" s="76">
        <f>TRIM(LEFT(A831,FIND(" ",A831&amp;" ")-1))</f>
        <v/>
      </c>
      <c r="BX831">
        <f>+IF(BV831=BV830,"Same","Diff")</f>
        <v/>
      </c>
      <c r="BY831">
        <f>IF(BX831="Same",IF(BW831=BW830,"same","Diff"))</f>
        <v/>
      </c>
    </row>
    <row r="832" ht="17" customHeight="1">
      <c r="A832" s="60" t="inlineStr">
        <is>
          <t>Phil McDonnell</t>
        </is>
      </c>
      <c r="B832" s="119" t="n"/>
      <c r="C832" s="119" t="n"/>
      <c r="D832" s="119" t="n"/>
      <c r="E832" s="119" t="n"/>
      <c r="F832" s="119" t="n"/>
      <c r="G832" s="119" t="n"/>
      <c r="H832" s="119" t="n"/>
      <c r="I832" s="119" t="n"/>
      <c r="J832" s="118" t="n"/>
      <c r="K832" s="118" t="n"/>
      <c r="L832" s="118" t="n"/>
      <c r="M832" s="118" t="n"/>
      <c r="N832" s="118" t="n"/>
      <c r="O832" s="118" t="n"/>
      <c r="P832" s="118" t="n"/>
      <c r="Q832" s="118" t="n"/>
      <c r="R832" s="118" t="n">
        <v>1</v>
      </c>
      <c r="S832" s="118" t="n">
        <v>1</v>
      </c>
      <c r="T832" s="118" t="n">
        <v>1</v>
      </c>
      <c r="U832" s="118" t="n">
        <v>1</v>
      </c>
      <c r="V832" s="118" t="n">
        <v>1</v>
      </c>
      <c r="W832" s="118" t="n">
        <v>1</v>
      </c>
      <c r="X832" s="130" t="n">
        <v>1</v>
      </c>
      <c r="Y832" s="118" t="n"/>
      <c r="Z832" s="118" t="n"/>
      <c r="AA832" s="118" t="n"/>
      <c r="AB832" s="118" t="n"/>
      <c r="AC832" s="118" t="n"/>
      <c r="AD832" s="118" t="n"/>
      <c r="AE832" s="118" t="n"/>
      <c r="AF832" s="118" t="n"/>
      <c r="AG832" s="118" t="n"/>
      <c r="AH832" s="118" t="n"/>
      <c r="AI832" s="118" t="n"/>
      <c r="AJ832" s="118" t="n"/>
      <c r="AK832" s="118" t="n"/>
      <c r="AL832" s="118" t="n"/>
      <c r="AM832" s="118" t="n"/>
      <c r="AN832" s="118" t="n"/>
      <c r="AO832" s="118" t="n"/>
      <c r="AP832" s="118" t="n"/>
      <c r="AQ832" s="118" t="n"/>
      <c r="AR832" s="118" t="n"/>
      <c r="AS832" s="118" t="n"/>
      <c r="AT832" s="118" t="n"/>
      <c r="AU832" s="118" t="n"/>
      <c r="AV832" s="118" t="n"/>
      <c r="AW832" s="118" t="n"/>
      <c r="AX832" s="118" t="n"/>
      <c r="AY832" s="118" t="n"/>
      <c r="AZ832" s="118" t="n"/>
      <c r="BA832" s="118" t="n"/>
      <c r="BB832" s="118" t="n"/>
      <c r="BC832" s="118" t="n"/>
      <c r="BD832" s="118" t="n"/>
      <c r="BE832" s="118" t="n"/>
      <c r="BF832" s="118" t="n"/>
      <c r="BG832" s="118" t="n"/>
      <c r="BH832" s="118" t="n"/>
      <c r="BI832" s="118" t="n"/>
      <c r="BJ832" s="118" t="n"/>
      <c r="BK832" s="118" t="n"/>
      <c r="BL832" s="118" t="n"/>
      <c r="BM832" s="118" t="n"/>
      <c r="BN832" s="118" t="n"/>
      <c r="BO832" s="118" t="n"/>
      <c r="BP832" s="118" t="n"/>
      <c r="BQ832" s="118" t="n"/>
      <c r="BR832" s="118" t="n"/>
      <c r="BS832" s="118" t="n"/>
      <c r="BT832" s="118">
        <f>COUNTIF(B832:BS832,1)</f>
        <v/>
      </c>
      <c r="BV832" s="76">
        <f>TRIM(RIGHT(A832, LEN(A832) - FIND("@", SUBSTITUTE(A832, " ", "@", LEN(A832)-LEN(SUBSTITUTE(A832," ",""))))))</f>
        <v/>
      </c>
      <c r="BW832" s="76">
        <f>TRIM(LEFT(A832,FIND(" ",A832&amp;" ")-1))</f>
        <v/>
      </c>
      <c r="BX832">
        <f>+IF(BV832=BV831,"Same","Diff")</f>
        <v/>
      </c>
      <c r="BY832">
        <f>IF(BX832="Same",IF(BW832=BW831,"same","Diff"))</f>
        <v/>
      </c>
    </row>
    <row r="833" ht="17" customHeight="1">
      <c r="A833" s="59" t="inlineStr">
        <is>
          <t>Dugal McDougall</t>
        </is>
      </c>
      <c r="B833" s="117" t="n"/>
      <c r="C833" s="117" t="n"/>
      <c r="D833" s="117" t="n"/>
      <c r="E833" s="117" t="n"/>
      <c r="F833" s="117" t="n"/>
      <c r="G833" s="117" t="n"/>
      <c r="H833" s="117" t="n"/>
      <c r="I833" s="117" t="n"/>
      <c r="J833" s="118" t="n"/>
      <c r="K833" s="118" t="n"/>
      <c r="L833" s="118" t="n"/>
      <c r="M833" s="118" t="n"/>
      <c r="N833" s="118" t="n"/>
      <c r="O833" s="118" t="n"/>
      <c r="P833" s="118" t="n"/>
      <c r="Q833" s="118" t="n"/>
      <c r="R833" s="118" t="n"/>
      <c r="S833" s="118" t="n"/>
      <c r="T833" s="118" t="n"/>
      <c r="U833" s="118" t="n"/>
      <c r="V833" s="118" t="n"/>
      <c r="W833" s="118" t="n"/>
      <c r="X833" s="118" t="n"/>
      <c r="Y833" s="118" t="n"/>
      <c r="Z833" s="118" t="n"/>
      <c r="AA833" s="118" t="n"/>
      <c r="AB833" s="118" t="n"/>
      <c r="AC833" s="118" t="n"/>
      <c r="AD833" s="118" t="n"/>
      <c r="AE833" s="118" t="n"/>
      <c r="AF833" s="118" t="n"/>
      <c r="AG833" s="118" t="n"/>
      <c r="AH833" s="118" t="n"/>
      <c r="AI833" s="118" t="n"/>
      <c r="AJ833" s="118" t="n"/>
      <c r="AK833" s="118" t="n"/>
      <c r="AL833" s="118" t="n"/>
      <c r="AM833" s="118" t="n"/>
      <c r="AN833" s="118" t="n"/>
      <c r="AO833" s="118" t="n"/>
      <c r="AP833" s="118" t="n"/>
      <c r="AQ833" s="118" t="n">
        <v>1</v>
      </c>
      <c r="AR833" s="118" t="n"/>
      <c r="AS833" s="118" t="n">
        <v>1</v>
      </c>
      <c r="AT833" s="118" t="n">
        <v>1</v>
      </c>
      <c r="AU833" s="118" t="n">
        <v>1</v>
      </c>
      <c r="AV833" s="118" t="n"/>
      <c r="AW833" s="118" t="n"/>
      <c r="AX833" s="118" t="n"/>
      <c r="AY833" s="118" t="n"/>
      <c r="AZ833" s="118" t="n"/>
      <c r="BA833" s="118" t="n"/>
      <c r="BB833" s="118" t="n"/>
      <c r="BC833" s="118" t="n"/>
      <c r="BD833" s="118" t="n"/>
      <c r="BE833" s="118" t="n"/>
      <c r="BF833" s="118" t="n"/>
      <c r="BG833" s="118" t="n"/>
      <c r="BH833" s="118" t="n"/>
      <c r="BI833" s="118" t="n"/>
      <c r="BJ833" s="118" t="n"/>
      <c r="BK833" s="118" t="n"/>
      <c r="BL833" s="118" t="n"/>
      <c r="BM833" s="118" t="n"/>
      <c r="BN833" s="118" t="n"/>
      <c r="BO833" s="118" t="n"/>
      <c r="BP833" s="118" t="n"/>
      <c r="BQ833" s="118" t="n"/>
      <c r="BR833" s="118" t="n"/>
      <c r="BS833" s="118" t="n"/>
      <c r="BT833" s="118">
        <f>COUNTIF(B833:BS833,1)</f>
        <v/>
      </c>
      <c r="BV833" s="76">
        <f>TRIM(RIGHT(A833, LEN(A833) - FIND("@", SUBSTITUTE(A833, " ", "@", LEN(A833)-LEN(SUBSTITUTE(A833," ",""))))))</f>
        <v/>
      </c>
      <c r="BW833" s="76">
        <f>TRIM(LEFT(A833,FIND(" ",A833&amp;" ")-1))</f>
        <v/>
      </c>
      <c r="BX833">
        <f>+IF(BV833=BV832,"Same","Diff")</f>
        <v/>
      </c>
      <c r="BY833">
        <f>IF(BX833="Same",IF(BW833=BW832,"same","Diff"))</f>
        <v/>
      </c>
    </row>
    <row r="834" ht="17" customHeight="1">
      <c r="A834" s="60" t="inlineStr">
        <is>
          <t>Andrew McDowell</t>
        </is>
      </c>
      <c r="B834" s="119" t="n"/>
      <c r="C834" s="119" t="n"/>
      <c r="D834" s="119" t="n"/>
      <c r="E834" s="119" t="n"/>
      <c r="F834" s="119" t="n"/>
      <c r="G834" s="119" t="n"/>
      <c r="H834" s="119" t="n"/>
      <c r="I834" s="119" t="n"/>
      <c r="J834" s="118" t="n"/>
      <c r="K834" s="118" t="n"/>
      <c r="L834" s="118" t="n"/>
      <c r="M834" s="118" t="n"/>
      <c r="N834" s="118" t="n"/>
      <c r="O834" s="118" t="n"/>
      <c r="P834" s="118" t="n"/>
      <c r="Q834" s="118" t="n"/>
      <c r="R834" s="118" t="n"/>
      <c r="S834" s="118" t="n"/>
      <c r="T834" s="118" t="n"/>
      <c r="U834" s="118" t="n"/>
      <c r="V834" s="118" t="n"/>
      <c r="W834" s="118" t="n"/>
      <c r="X834" s="118" t="n"/>
      <c r="Y834" s="118" t="n"/>
      <c r="Z834" s="118" t="n"/>
      <c r="AA834" s="118" t="n"/>
      <c r="AB834" s="118" t="n"/>
      <c r="AC834" s="118" t="n"/>
      <c r="AD834" s="118" t="n"/>
      <c r="AE834" s="118" t="n"/>
      <c r="AF834" s="118" t="n">
        <v>1</v>
      </c>
      <c r="AG834" s="118" t="n"/>
      <c r="AH834" s="118" t="n"/>
      <c r="AI834" s="118" t="n"/>
      <c r="AJ834" s="118" t="n"/>
      <c r="AK834" s="118" t="n"/>
      <c r="AL834" s="118" t="n"/>
      <c r="AM834" s="118" t="n"/>
      <c r="AN834" s="118" t="n"/>
      <c r="AO834" s="118" t="n"/>
      <c r="AP834" s="118" t="n"/>
      <c r="AQ834" s="118" t="n"/>
      <c r="AR834" s="118" t="n"/>
      <c r="AS834" s="118" t="n"/>
      <c r="AT834" s="118" t="n"/>
      <c r="AU834" s="118" t="n"/>
      <c r="AV834" s="118" t="n"/>
      <c r="AW834" s="118" t="n"/>
      <c r="AX834" s="118" t="n"/>
      <c r="AY834" s="118" t="n"/>
      <c r="AZ834" s="118" t="n"/>
      <c r="BA834" s="118" t="n"/>
      <c r="BB834" s="118" t="n"/>
      <c r="BC834" s="118" t="n"/>
      <c r="BD834" s="118" t="n"/>
      <c r="BE834" s="118" t="n"/>
      <c r="BF834" s="118" t="n"/>
      <c r="BG834" s="118" t="n"/>
      <c r="BH834" s="118" t="n"/>
      <c r="BI834" s="118" t="n"/>
      <c r="BJ834" s="118" t="n"/>
      <c r="BK834" s="118" t="n"/>
      <c r="BL834" s="118" t="n"/>
      <c r="BM834" s="118" t="n"/>
      <c r="BN834" s="118" t="n"/>
      <c r="BO834" s="118" t="n"/>
      <c r="BP834" s="118" t="n"/>
      <c r="BQ834" s="118" t="n"/>
      <c r="BR834" s="118" t="n"/>
      <c r="BS834" s="118" t="n"/>
      <c r="BT834" s="118">
        <f>COUNTIF(B834:BS834,1)</f>
        <v/>
      </c>
      <c r="BV834" s="76">
        <f>TRIM(RIGHT(A834, LEN(A834) - FIND("@", SUBSTITUTE(A834, " ", "@", LEN(A834)-LEN(SUBSTITUTE(A834," ",""))))))</f>
        <v/>
      </c>
      <c r="BW834" s="76">
        <f>TRIM(LEFT(A834,FIND(" ",A834&amp;" ")-1))</f>
        <v/>
      </c>
      <c r="BX834">
        <f>+IF(BV834=BV833,"Same","Diff")</f>
        <v/>
      </c>
      <c r="BY834">
        <f>IF(BX834="Same",IF(BW834=BW833,"same","Diff"))</f>
        <v/>
      </c>
    </row>
    <row r="835" ht="17" customHeight="1">
      <c r="A835" s="59" t="inlineStr">
        <is>
          <t>Frank McEnroe</t>
        </is>
      </c>
      <c r="B835" s="117" t="n"/>
      <c r="C835" s="117" t="n"/>
      <c r="D835" s="117" t="n">
        <v>1</v>
      </c>
      <c r="E835" s="117" t="n"/>
      <c r="F835" s="117" t="n"/>
      <c r="G835" s="117" t="n"/>
      <c r="H835" s="117" t="n"/>
      <c r="I835" s="117" t="n"/>
      <c r="J835" s="118" t="n"/>
      <c r="K835" s="118" t="n"/>
      <c r="L835" s="118" t="n"/>
      <c r="M835" s="118" t="n"/>
      <c r="N835" s="118" t="n"/>
      <c r="O835" s="118" t="n"/>
      <c r="P835" s="118" t="n"/>
      <c r="Q835" s="118" t="n"/>
      <c r="R835" s="118" t="n"/>
      <c r="S835" s="118" t="n"/>
      <c r="T835" s="118" t="n"/>
      <c r="U835" s="118" t="n"/>
      <c r="V835" s="118" t="n"/>
      <c r="W835" s="118" t="n"/>
      <c r="X835" s="118" t="n"/>
      <c r="Y835" s="118" t="n"/>
      <c r="Z835" s="118" t="n"/>
      <c r="AA835" s="118" t="n"/>
      <c r="AB835" s="118" t="n"/>
      <c r="AC835" s="118" t="n"/>
      <c r="AD835" s="118" t="n"/>
      <c r="AE835" s="118" t="n"/>
      <c r="AF835" s="118" t="n"/>
      <c r="AG835" s="118" t="n"/>
      <c r="AH835" s="118" t="n"/>
      <c r="AI835" s="118" t="n"/>
      <c r="AJ835" s="118" t="n"/>
      <c r="AK835" s="118" t="n"/>
      <c r="AL835" s="118" t="n"/>
      <c r="AM835" s="118" t="n"/>
      <c r="AN835" s="118" t="n"/>
      <c r="AO835" s="118" t="n"/>
      <c r="AP835" s="118" t="n"/>
      <c r="AQ835" s="118" t="n"/>
      <c r="AR835" s="118" t="n"/>
      <c r="AS835" s="118" t="n"/>
      <c r="AT835" s="118" t="n"/>
      <c r="AU835" s="118" t="n"/>
      <c r="AV835" s="118" t="n"/>
      <c r="AW835" s="118" t="n"/>
      <c r="AX835" s="118" t="n"/>
      <c r="AY835" s="118" t="n"/>
      <c r="AZ835" s="118" t="n"/>
      <c r="BA835" s="118" t="n"/>
      <c r="BB835" s="118" t="n"/>
      <c r="BC835" s="118" t="n"/>
      <c r="BD835" s="118" t="n"/>
      <c r="BE835" s="118" t="n"/>
      <c r="BF835" s="118" t="n"/>
      <c r="BG835" s="118" t="n"/>
      <c r="BH835" s="118" t="n"/>
      <c r="BI835" s="118" t="n"/>
      <c r="BJ835" s="118" t="n"/>
      <c r="BK835" s="118" t="n"/>
      <c r="BL835" s="118" t="n"/>
      <c r="BM835" s="118" t="n"/>
      <c r="BN835" s="118" t="n"/>
      <c r="BO835" s="118" t="n"/>
      <c r="BP835" s="118" t="n"/>
      <c r="BQ835" s="118" t="n"/>
      <c r="BR835" s="118" t="n"/>
      <c r="BS835" s="118" t="n"/>
      <c r="BT835" s="118">
        <f>COUNTIF(B835:BS835,1)</f>
        <v/>
      </c>
      <c r="BV835" s="76">
        <f>TRIM(RIGHT(A835, LEN(A835) - FIND("@", SUBSTITUTE(A835, " ", "@", LEN(A835)-LEN(SUBSTITUTE(A835," ",""))))))</f>
        <v/>
      </c>
      <c r="BW835" s="76">
        <f>TRIM(LEFT(A835,FIND(" ",A835&amp;" ")-1))</f>
        <v/>
      </c>
      <c r="BX835">
        <f>+IF(BV835=BV834,"Same","Diff")</f>
        <v/>
      </c>
      <c r="BY835">
        <f>IF(BX835="Same",IF(BW835=BW834,"same","Diff"))</f>
        <v/>
      </c>
    </row>
    <row r="836" ht="17" customHeight="1">
      <c r="A836" s="59" t="inlineStr">
        <is>
          <t>Neil McFadyen</t>
        </is>
      </c>
      <c r="B836" s="117" t="n"/>
      <c r="C836" s="117" t="n"/>
      <c r="D836" s="117" t="n"/>
      <c r="E836" s="117" t="n"/>
      <c r="F836" s="117" t="n"/>
      <c r="G836" s="117" t="n"/>
      <c r="H836" s="117" t="n"/>
      <c r="I836" s="117" t="n"/>
      <c r="J836" s="118" t="n"/>
      <c r="K836" s="118" t="n"/>
      <c r="L836" s="118" t="n"/>
      <c r="M836" s="118" t="n"/>
      <c r="N836" s="118" t="n"/>
      <c r="O836" s="118" t="n"/>
      <c r="P836" s="118" t="n"/>
      <c r="Q836" s="118" t="n"/>
      <c r="R836" s="118" t="n"/>
      <c r="S836" s="118" t="n"/>
      <c r="T836" s="118" t="n"/>
      <c r="U836" s="118" t="n"/>
      <c r="V836" s="118" t="n"/>
      <c r="W836" s="118" t="n"/>
      <c r="X836" s="118" t="n"/>
      <c r="Y836" s="118" t="n"/>
      <c r="Z836" s="118" t="n"/>
      <c r="AA836" s="118" t="n"/>
      <c r="AB836" s="118" t="n"/>
      <c r="AC836" s="118" t="n"/>
      <c r="AD836" s="118" t="n"/>
      <c r="AE836" s="118" t="n"/>
      <c r="AF836" s="118" t="n"/>
      <c r="AG836" s="118" t="n"/>
      <c r="AH836" s="118" t="n"/>
      <c r="AI836" s="118" t="n"/>
      <c r="AJ836" s="118" t="n"/>
      <c r="AK836" s="118" t="n"/>
      <c r="AL836" s="118" t="n"/>
      <c r="AM836" s="118" t="n"/>
      <c r="AN836" s="118" t="n"/>
      <c r="AO836" s="118" t="n"/>
      <c r="AP836" s="118" t="n"/>
      <c r="AQ836" s="118" t="n"/>
      <c r="AR836" s="118" t="n"/>
      <c r="AS836" s="118" t="n"/>
      <c r="AT836" s="118" t="n"/>
      <c r="AU836" s="118" t="n"/>
      <c r="AV836" s="118" t="n"/>
      <c r="AW836" s="118" t="n">
        <v>1</v>
      </c>
      <c r="AX836" s="118" t="n"/>
      <c r="AY836" s="118" t="n"/>
      <c r="AZ836" s="118" t="n"/>
      <c r="BA836" s="118" t="n"/>
      <c r="BB836" s="118" t="n"/>
      <c r="BC836" s="118" t="n"/>
      <c r="BD836" s="118" t="n"/>
      <c r="BE836" s="118" t="n"/>
      <c r="BF836" s="118" t="n"/>
      <c r="BG836" s="118" t="n"/>
      <c r="BH836" s="118" t="n"/>
      <c r="BI836" s="118" t="n"/>
      <c r="BJ836" s="118" t="n"/>
      <c r="BK836" s="118" t="n"/>
      <c r="BL836" s="118" t="n"/>
      <c r="BM836" s="118" t="n"/>
      <c r="BN836" s="118" t="n"/>
      <c r="BO836" s="118" t="n"/>
      <c r="BP836" s="118" t="n"/>
      <c r="BQ836" s="118" t="n"/>
      <c r="BR836" s="118" t="n"/>
      <c r="BS836" s="118" t="n"/>
      <c r="BT836" s="118">
        <f>COUNTIF(B836:BS836,1)</f>
        <v/>
      </c>
      <c r="BV836" s="76">
        <f>TRIM(RIGHT(A836, LEN(A836) - FIND("@", SUBSTITUTE(A836, " ", "@", LEN(A836)-LEN(SUBSTITUTE(A836," ",""))))))</f>
        <v/>
      </c>
      <c r="BW836" s="76">
        <f>TRIM(LEFT(A836,FIND(" ",A836&amp;" ")-1))</f>
        <v/>
      </c>
      <c r="BX836">
        <f>+IF(BV836=BV835,"Same","Diff")</f>
        <v/>
      </c>
      <c r="BY836">
        <f>IF(BX836="Same",IF(BW836=BW835,"same","Diff"))</f>
        <v/>
      </c>
    </row>
    <row r="837" ht="17" customHeight="1">
      <c r="A837" s="60" t="inlineStr">
        <is>
          <t>Ian McGee</t>
        </is>
      </c>
      <c r="B837" s="119" t="n"/>
      <c r="C837" s="119" t="n"/>
      <c r="D837" s="119" t="n"/>
      <c r="E837" s="119" t="n"/>
      <c r="F837" s="119" t="n"/>
      <c r="G837" s="119" t="n"/>
      <c r="H837" s="119" t="n"/>
      <c r="I837" s="119" t="n"/>
      <c r="J837" s="118" t="n"/>
      <c r="K837" s="118" t="n"/>
      <c r="L837" s="118" t="n"/>
      <c r="M837" s="118" t="n"/>
      <c r="N837" s="118" t="n"/>
      <c r="O837" s="118" t="n"/>
      <c r="P837" s="118" t="n"/>
      <c r="Q837" s="118" t="n"/>
      <c r="R837" s="118" t="n"/>
      <c r="S837" s="118" t="n"/>
      <c r="T837" s="118" t="n"/>
      <c r="U837" s="118" t="n"/>
      <c r="V837" s="118" t="n"/>
      <c r="W837" s="118" t="n"/>
      <c r="X837" s="118" t="n">
        <v>1</v>
      </c>
      <c r="Y837" s="118" t="n"/>
      <c r="Z837" s="118" t="n"/>
      <c r="AA837" s="118" t="n"/>
      <c r="AB837" s="118" t="n"/>
      <c r="AC837" s="118" t="n"/>
      <c r="AD837" s="118" t="n"/>
      <c r="AE837" s="118" t="n"/>
      <c r="AF837" s="118" t="n"/>
      <c r="AG837" s="118" t="n"/>
      <c r="AH837" s="118" t="n"/>
      <c r="AI837" s="118" t="n"/>
      <c r="AJ837" s="118" t="n"/>
      <c r="AK837" s="118" t="n"/>
      <c r="AL837" s="118" t="n"/>
      <c r="AM837" s="118" t="n"/>
      <c r="AN837" s="118" t="n"/>
      <c r="AO837" s="118" t="n"/>
      <c r="AP837" s="118" t="n"/>
      <c r="AQ837" s="118" t="n"/>
      <c r="AR837" s="118" t="n"/>
      <c r="AS837" s="118" t="n"/>
      <c r="AT837" s="118" t="n"/>
      <c r="AU837" s="118" t="n"/>
      <c r="AV837" s="118" t="n"/>
      <c r="AW837" s="118" t="n"/>
      <c r="AX837" s="118" t="n"/>
      <c r="AY837" s="118" t="n"/>
      <c r="AZ837" s="118" t="n"/>
      <c r="BA837" s="118" t="n"/>
      <c r="BB837" s="118" t="n"/>
      <c r="BC837" s="118" t="n"/>
      <c r="BD837" s="118" t="n"/>
      <c r="BE837" s="118" t="n"/>
      <c r="BF837" s="118" t="n"/>
      <c r="BG837" s="118" t="n"/>
      <c r="BH837" s="118" t="n"/>
      <c r="BI837" s="118" t="n"/>
      <c r="BJ837" s="118" t="n"/>
      <c r="BK837" s="118" t="n"/>
      <c r="BL837" s="118" t="n"/>
      <c r="BM837" s="118" t="n"/>
      <c r="BN837" s="118" t="n"/>
      <c r="BO837" s="118" t="n"/>
      <c r="BP837" s="118" t="n"/>
      <c r="BQ837" s="118" t="n"/>
      <c r="BR837" s="118" t="n"/>
      <c r="BS837" s="118" t="n"/>
      <c r="BT837" s="118">
        <f>COUNTIF(B837:BS837,1)</f>
        <v/>
      </c>
      <c r="BV837" s="76">
        <f>TRIM(RIGHT(A837, LEN(A837) - FIND("@", SUBSTITUTE(A837, " ", "@", LEN(A837)-LEN(SUBSTITUTE(A837," ",""))))))</f>
        <v/>
      </c>
      <c r="BW837" s="76">
        <f>TRIM(LEFT(A837,FIND(" ",A837&amp;" ")-1))</f>
        <v/>
      </c>
      <c r="BX837">
        <f>+IF(BV837=BV836,"Same","Diff")</f>
        <v/>
      </c>
      <c r="BY837">
        <f>IF(BX837="Same",IF(BW837=BW836,"same","Diff"))</f>
        <v/>
      </c>
    </row>
    <row r="838" ht="17" customHeight="1">
      <c r="A838" s="59" t="inlineStr">
        <is>
          <t>Aaron McGill</t>
        </is>
      </c>
      <c r="B838" s="117" t="n"/>
      <c r="C838" s="117" t="n"/>
      <c r="D838" s="117" t="n"/>
      <c r="E838" s="117" t="n"/>
      <c r="F838" s="117" t="n"/>
      <c r="G838" s="117" t="n"/>
      <c r="H838" s="117" t="n"/>
      <c r="I838" s="117" t="n"/>
      <c r="J838" s="118" t="n"/>
      <c r="K838" s="118" t="n"/>
      <c r="L838" s="118" t="n"/>
      <c r="M838" s="118" t="n"/>
      <c r="N838" s="118" t="n"/>
      <c r="O838" s="118" t="n"/>
      <c r="P838" s="118" t="n"/>
      <c r="Q838" s="118" t="n"/>
      <c r="R838" s="118" t="n"/>
      <c r="S838" s="118" t="n"/>
      <c r="T838" s="118" t="n"/>
      <c r="U838" s="118" t="n"/>
      <c r="V838" s="118" t="n"/>
      <c r="W838" s="118" t="n"/>
      <c r="X838" s="118" t="n"/>
      <c r="Y838" s="118" t="n"/>
      <c r="Z838" s="118" t="n"/>
      <c r="AA838" s="118" t="n"/>
      <c r="AB838" s="118" t="n"/>
      <c r="AC838" s="118" t="n"/>
      <c r="AD838" s="118" t="n"/>
      <c r="AE838" s="118" t="n"/>
      <c r="AF838" s="118" t="n"/>
      <c r="AG838" s="118" t="n"/>
      <c r="AH838" s="118" t="n"/>
      <c r="AI838" s="118" t="n"/>
      <c r="AJ838" s="118" t="n"/>
      <c r="AK838" s="118" t="n"/>
      <c r="AL838" s="118" t="n"/>
      <c r="AM838" s="118" t="n"/>
      <c r="AN838" s="118" t="n"/>
      <c r="AO838" s="118" t="n"/>
      <c r="AP838" s="118" t="n"/>
      <c r="AQ838" s="118" t="n"/>
      <c r="AR838" s="118" t="n"/>
      <c r="AS838" s="118" t="n">
        <v>1</v>
      </c>
      <c r="AT838" s="118" t="n"/>
      <c r="AU838" s="118" t="n"/>
      <c r="AV838" s="118" t="n"/>
      <c r="AW838" s="118" t="n"/>
      <c r="AX838" s="118" t="n"/>
      <c r="AY838" s="118" t="n"/>
      <c r="AZ838" s="118" t="n"/>
      <c r="BA838" s="118" t="n"/>
      <c r="BB838" s="118" t="n"/>
      <c r="BC838" s="118" t="n"/>
      <c r="BD838" s="118" t="n"/>
      <c r="BE838" s="118" t="n"/>
      <c r="BF838" s="118" t="n"/>
      <c r="BG838" s="118" t="n"/>
      <c r="BH838" s="118" t="n"/>
      <c r="BI838" s="118" t="n"/>
      <c r="BJ838" s="118" t="n"/>
      <c r="BK838" s="118" t="n"/>
      <c r="BL838" s="118" t="n"/>
      <c r="BM838" s="118" t="n"/>
      <c r="BN838" s="118" t="n"/>
      <c r="BO838" s="118" t="n"/>
      <c r="BP838" s="118" t="n"/>
      <c r="BQ838" s="118" t="n"/>
      <c r="BR838" s="118" t="n"/>
      <c r="BS838" s="118" t="n"/>
      <c r="BT838" s="118">
        <f>COUNTIF(B838:BS838,1)</f>
        <v/>
      </c>
      <c r="BV838" s="76">
        <f>TRIM(RIGHT(A838, LEN(A838) - FIND("@", SUBSTITUTE(A838, " ", "@", LEN(A838)-LEN(SUBSTITUTE(A838," ",""))))))</f>
        <v/>
      </c>
      <c r="BW838" s="76">
        <f>TRIM(LEFT(A838,FIND(" ",A838&amp;" ")-1))</f>
        <v/>
      </c>
      <c r="BX838">
        <f>+IF(BV838=BV837,"Same","Diff")</f>
        <v/>
      </c>
      <c r="BY838">
        <f>IF(BX838="Same",IF(BW838=BW837,"same","Diff"))</f>
        <v/>
      </c>
    </row>
    <row r="839" ht="17" customHeight="1">
      <c r="A839" s="59" t="inlineStr">
        <is>
          <t>Max McGinley</t>
        </is>
      </c>
      <c r="B839" s="117" t="n"/>
      <c r="C839" s="117" t="n"/>
      <c r="D839" s="117" t="n"/>
      <c r="E839" s="117" t="n"/>
      <c r="F839" s="117" t="n"/>
      <c r="G839" s="117" t="n"/>
      <c r="H839" s="117" t="n"/>
      <c r="I839" s="117" t="n"/>
      <c r="J839" s="118" t="n"/>
      <c r="K839" s="118" t="n"/>
      <c r="L839" s="118" t="n"/>
      <c r="M839" s="118" t="n"/>
      <c r="N839" s="118" t="n"/>
      <c r="O839" s="118" t="n">
        <v>1</v>
      </c>
      <c r="P839" s="118" t="n">
        <v>1</v>
      </c>
      <c r="Q839" s="118" t="n">
        <v>1</v>
      </c>
      <c r="R839" s="118" t="n"/>
      <c r="S839" s="118" t="n"/>
      <c r="T839" s="118" t="n"/>
      <c r="U839" s="118" t="n"/>
      <c r="V839" s="118" t="n"/>
      <c r="W839" s="118" t="n"/>
      <c r="X839" s="118" t="n"/>
      <c r="Y839" s="118" t="n"/>
      <c r="Z839" s="118" t="n"/>
      <c r="AA839" s="118" t="n"/>
      <c r="AB839" s="118" t="n"/>
      <c r="AC839" s="118" t="n"/>
      <c r="AD839" s="118" t="n"/>
      <c r="AE839" s="118" t="n"/>
      <c r="AF839" s="118" t="n"/>
      <c r="AG839" s="118" t="n"/>
      <c r="AH839" s="118" t="n"/>
      <c r="AI839" s="118" t="n"/>
      <c r="AJ839" s="118" t="n"/>
      <c r="AK839" s="118" t="n"/>
      <c r="AL839" s="118" t="n"/>
      <c r="AM839" s="118" t="n"/>
      <c r="AN839" s="118" t="n"/>
      <c r="AO839" s="118" t="n"/>
      <c r="AP839" s="118" t="n"/>
      <c r="AQ839" s="118" t="n"/>
      <c r="AR839" s="118" t="n"/>
      <c r="AS839" s="118" t="n"/>
      <c r="AT839" s="118" t="n"/>
      <c r="AU839" s="118" t="n"/>
      <c r="AV839" s="118" t="n"/>
      <c r="AW839" s="118" t="n"/>
      <c r="AX839" s="118" t="n"/>
      <c r="AY839" s="118" t="n"/>
      <c r="AZ839" s="118" t="n"/>
      <c r="BA839" s="118" t="n"/>
      <c r="BB839" s="118" t="n"/>
      <c r="BC839" s="118" t="n"/>
      <c r="BD839" s="118" t="n"/>
      <c r="BE839" s="118" t="n"/>
      <c r="BF839" s="118" t="n"/>
      <c r="BG839" s="118" t="n"/>
      <c r="BH839" s="118" t="n"/>
      <c r="BI839" s="118" t="n"/>
      <c r="BJ839" s="118" t="n"/>
      <c r="BK839" s="118" t="n"/>
      <c r="BL839" s="118" t="n"/>
      <c r="BM839" s="118" t="n"/>
      <c r="BN839" s="118" t="n"/>
      <c r="BO839" s="118" t="n"/>
      <c r="BP839" s="118" t="n"/>
      <c r="BQ839" s="118" t="n"/>
      <c r="BR839" s="118" t="n"/>
      <c r="BS839" s="118" t="n"/>
      <c r="BT839" s="118">
        <f>COUNTIF(B839:BS839,1)</f>
        <v/>
      </c>
      <c r="BV839" s="76">
        <f>TRIM(RIGHT(A839, LEN(A839) - FIND("@", SUBSTITUTE(A839, " ", "@", LEN(A839)-LEN(SUBSTITUTE(A839," ",""))))))</f>
        <v/>
      </c>
      <c r="BW839" s="76">
        <f>TRIM(LEFT(A839,FIND(" ",A839&amp;" ")-1))</f>
        <v/>
      </c>
      <c r="BX839">
        <f>+IF(BV839=BV838,"Same","Diff")</f>
        <v/>
      </c>
      <c r="BY839">
        <f>IF(BX839="Same",IF(BW839=BW838,"same","Diff"))</f>
        <v/>
      </c>
    </row>
    <row r="840" ht="17" customHeight="1">
      <c r="A840" s="60" t="inlineStr">
        <is>
          <t>Brian McGrath</t>
        </is>
      </c>
      <c r="B840" s="119" t="n"/>
      <c r="C840" s="119" t="n"/>
      <c r="D840" s="119" t="n"/>
      <c r="E840" s="119" t="n"/>
      <c r="F840" s="119" t="n">
        <v>1</v>
      </c>
      <c r="G840" s="119" t="n">
        <v>1</v>
      </c>
      <c r="H840" s="119" t="n"/>
      <c r="I840" s="119" t="n"/>
      <c r="J840" s="118" t="n"/>
      <c r="K840" s="118" t="n"/>
      <c r="L840" s="118" t="n"/>
      <c r="M840" s="118" t="n"/>
      <c r="N840" s="118" t="n"/>
      <c r="O840" s="118" t="n"/>
      <c r="P840" s="118" t="n"/>
      <c r="Q840" s="118" t="n"/>
      <c r="R840" s="118" t="n"/>
      <c r="S840" s="118" t="n"/>
      <c r="T840" s="118" t="n"/>
      <c r="U840" s="118" t="n"/>
      <c r="V840" s="118" t="n"/>
      <c r="W840" s="118" t="n"/>
      <c r="X840" s="118" t="n"/>
      <c r="Y840" s="118" t="n"/>
      <c r="Z840" s="118" t="n"/>
      <c r="AA840" s="118" t="n"/>
      <c r="AB840" s="118" t="n"/>
      <c r="AC840" s="118" t="n"/>
      <c r="AD840" s="118" t="n"/>
      <c r="AE840" s="118" t="n"/>
      <c r="AF840" s="118" t="n"/>
      <c r="AG840" s="118" t="n"/>
      <c r="AH840" s="118" t="n"/>
      <c r="AI840" s="118" t="n"/>
      <c r="AJ840" s="118" t="n"/>
      <c r="AK840" s="118" t="n"/>
      <c r="AL840" s="118" t="n"/>
      <c r="AM840" s="118" t="n"/>
      <c r="AN840" s="118" t="n"/>
      <c r="AO840" s="118" t="n"/>
      <c r="AP840" s="118" t="n"/>
      <c r="AQ840" s="118" t="n"/>
      <c r="AR840" s="118" t="n"/>
      <c r="AS840" s="118" t="n"/>
      <c r="AT840" s="118" t="n"/>
      <c r="AU840" s="118" t="n"/>
      <c r="AV840" s="118" t="n"/>
      <c r="AW840" s="118" t="n"/>
      <c r="AX840" s="118" t="n"/>
      <c r="AY840" s="118" t="n"/>
      <c r="AZ840" s="118" t="n"/>
      <c r="BA840" s="118" t="n"/>
      <c r="BB840" s="118" t="n"/>
      <c r="BC840" s="118" t="n"/>
      <c r="BD840" s="118" t="n"/>
      <c r="BE840" s="118" t="n"/>
      <c r="BF840" s="118" t="n"/>
      <c r="BG840" s="118" t="n"/>
      <c r="BH840" s="118" t="n"/>
      <c r="BI840" s="118" t="n"/>
      <c r="BJ840" s="118" t="n"/>
      <c r="BK840" s="118" t="n"/>
      <c r="BL840" s="118" t="n"/>
      <c r="BM840" s="118" t="n"/>
      <c r="BN840" s="118" t="n"/>
      <c r="BO840" s="118" t="n"/>
      <c r="BP840" s="118" t="n"/>
      <c r="BQ840" s="118" t="n"/>
      <c r="BR840" s="118" t="n"/>
      <c r="BS840" s="118" t="n"/>
      <c r="BT840" s="118">
        <f>COUNTIF(B840:BS840,1)</f>
        <v/>
      </c>
      <c r="BV840" s="76">
        <f>TRIM(RIGHT(A840, LEN(A840) - FIND("@", SUBSTITUTE(A840, " ", "@", LEN(A840)-LEN(SUBSTITUTE(A840," ",""))))))</f>
        <v/>
      </c>
      <c r="BW840" s="76">
        <f>TRIM(LEFT(A840,FIND(" ",A840&amp;" ")-1))</f>
        <v/>
      </c>
      <c r="BX840">
        <f>+IF(BV840=BV839,"Same","Diff")</f>
        <v/>
      </c>
      <c r="BY840">
        <f>IF(BX840="Same",IF(BW840=BW839,"same","Diff"))</f>
        <v/>
      </c>
    </row>
    <row r="841" ht="17" customHeight="1">
      <c r="A841" s="59" t="inlineStr">
        <is>
          <t>Graham McGregor</t>
        </is>
      </c>
      <c r="B841" s="117" t="n"/>
      <c r="C841" s="117" t="n"/>
      <c r="D841" s="117" t="n"/>
      <c r="E841" s="117" t="n"/>
      <c r="F841" s="117" t="n"/>
      <c r="G841" s="117" t="n"/>
      <c r="H841" s="117" t="n"/>
      <c r="I841" s="117" t="n"/>
      <c r="J841" s="118" t="n"/>
      <c r="K841" s="118" t="n"/>
      <c r="L841" s="118" t="n"/>
      <c r="M841" s="118" t="n"/>
      <c r="N841" s="118" t="n"/>
      <c r="O841" s="118" t="n"/>
      <c r="P841" s="118" t="n"/>
      <c r="Q841" s="118" t="n"/>
      <c r="R841" s="118" t="n"/>
      <c r="S841" s="118" t="n"/>
      <c r="T841" s="118" t="n"/>
      <c r="U841" s="118" t="n"/>
      <c r="V841" s="118" t="n"/>
      <c r="W841" s="118" t="n"/>
      <c r="X841" s="118" t="n"/>
      <c r="Y841" s="118" t="n"/>
      <c r="Z841" s="118" t="n"/>
      <c r="AA841" s="118" t="n">
        <v>1</v>
      </c>
      <c r="AB841" s="118" t="n"/>
      <c r="AC841" s="118" t="n"/>
      <c r="AD841" s="118" t="n"/>
      <c r="AE841" s="118" t="n"/>
      <c r="AF841" s="118" t="n"/>
      <c r="AG841" s="118" t="n"/>
      <c r="AH841" s="118" t="n"/>
      <c r="AI841" s="118" t="n"/>
      <c r="AJ841" s="118" t="n"/>
      <c r="AK841" s="118" t="n"/>
      <c r="AL841" s="118" t="n"/>
      <c r="AM841" s="118" t="n"/>
      <c r="AN841" s="118" t="n"/>
      <c r="AO841" s="118" t="n"/>
      <c r="AP841" s="118" t="n"/>
      <c r="AQ841" s="118" t="n"/>
      <c r="AR841" s="118" t="n"/>
      <c r="AS841" s="118" t="n"/>
      <c r="AT841" s="118" t="n"/>
      <c r="AU841" s="118" t="n"/>
      <c r="AV841" s="118" t="n"/>
      <c r="AW841" s="118" t="n"/>
      <c r="AX841" s="118" t="n"/>
      <c r="AY841" s="118" t="n"/>
      <c r="AZ841" s="118" t="n"/>
      <c r="BA841" s="118" t="n"/>
      <c r="BB841" s="118" t="n"/>
      <c r="BC841" s="118" t="n"/>
      <c r="BD841" s="118" t="n"/>
      <c r="BE841" s="118" t="n"/>
      <c r="BF841" s="118" t="n"/>
      <c r="BG841" s="118" t="n"/>
      <c r="BH841" s="118" t="n"/>
      <c r="BI841" s="118" t="n"/>
      <c r="BJ841" s="118" t="n"/>
      <c r="BK841" s="118" t="n"/>
      <c r="BL841" s="118" t="n"/>
      <c r="BM841" s="118" t="n"/>
      <c r="BN841" s="118" t="n"/>
      <c r="BO841" s="118" t="n"/>
      <c r="BP841" s="118" t="n"/>
      <c r="BQ841" s="118" t="n"/>
      <c r="BR841" s="118" t="n"/>
      <c r="BS841" s="118" t="n"/>
      <c r="BT841" s="118">
        <f>COUNTIF(B841:BS841,1)</f>
        <v/>
      </c>
      <c r="BV841" s="76">
        <f>TRIM(RIGHT(A841, LEN(A841) - FIND("@", SUBSTITUTE(A841, " ", "@", LEN(A841)-LEN(SUBSTITUTE(A841," ",""))))))</f>
        <v/>
      </c>
      <c r="BW841" s="76">
        <f>TRIM(LEFT(A841,FIND(" ",A841&amp;" ")-1))</f>
        <v/>
      </c>
      <c r="BX841">
        <f>+IF(BV841=BV840,"Same","Diff")</f>
        <v/>
      </c>
      <c r="BY841">
        <f>IF(BX841="Same",IF(BW841=BW840,"same","Diff"))</f>
        <v/>
      </c>
    </row>
    <row r="842" ht="17" customHeight="1">
      <c r="A842" s="60" t="inlineStr">
        <is>
          <t>Bruce McIntyre</t>
        </is>
      </c>
      <c r="B842" s="119" t="n"/>
      <c r="C842" s="119" t="n"/>
      <c r="D842" s="119" t="n"/>
      <c r="E842" s="119" t="n"/>
      <c r="F842" s="119" t="n"/>
      <c r="G842" s="119" t="n"/>
      <c r="H842" s="119" t="n"/>
      <c r="I842" s="119" t="n">
        <v>1</v>
      </c>
      <c r="J842" s="118" t="n">
        <v>1</v>
      </c>
      <c r="K842" s="118" t="n"/>
      <c r="L842" s="118" t="n"/>
      <c r="M842" s="118" t="n"/>
      <c r="N842" s="118" t="n"/>
      <c r="O842" s="118" t="n"/>
      <c r="P842" s="118" t="n"/>
      <c r="Q842" s="118" t="n"/>
      <c r="R842" s="118" t="n"/>
      <c r="S842" s="118" t="n"/>
      <c r="T842" s="118" t="n"/>
      <c r="U842" s="118" t="n"/>
      <c r="V842" s="118" t="n"/>
      <c r="W842" s="118" t="n"/>
      <c r="X842" s="118" t="n"/>
      <c r="Y842" s="118" t="n"/>
      <c r="Z842" s="118" t="n"/>
      <c r="AA842" s="118" t="n"/>
      <c r="AB842" s="118" t="n"/>
      <c r="AC842" s="118" t="n"/>
      <c r="AD842" s="118" t="n"/>
      <c r="AE842" s="118" t="n"/>
      <c r="AF842" s="118" t="n"/>
      <c r="AG842" s="118" t="n"/>
      <c r="AH842" s="118" t="n"/>
      <c r="AI842" s="118" t="n"/>
      <c r="AJ842" s="118" t="n"/>
      <c r="AK842" s="118" t="n"/>
      <c r="AL842" s="118" t="n"/>
      <c r="AM842" s="118" t="n"/>
      <c r="AN842" s="118" t="n"/>
      <c r="AO842" s="118" t="n"/>
      <c r="AP842" s="118" t="n"/>
      <c r="AQ842" s="118" t="n"/>
      <c r="AR842" s="118" t="n"/>
      <c r="AS842" s="118" t="n"/>
      <c r="AT842" s="118" t="n"/>
      <c r="AU842" s="118" t="n"/>
      <c r="AV842" s="118" t="n"/>
      <c r="AW842" s="118" t="n"/>
      <c r="AX842" s="118" t="n"/>
      <c r="AY842" s="118" t="n"/>
      <c r="AZ842" s="118" t="n"/>
      <c r="BA842" s="118" t="n"/>
      <c r="BB842" s="118" t="n"/>
      <c r="BC842" s="118" t="n"/>
      <c r="BD842" s="118" t="n"/>
      <c r="BE842" s="118" t="n"/>
      <c r="BF842" s="118" t="n"/>
      <c r="BG842" s="118" t="n"/>
      <c r="BH842" s="118" t="n"/>
      <c r="BI842" s="118" t="n"/>
      <c r="BJ842" s="118" t="n"/>
      <c r="BK842" s="118" t="n"/>
      <c r="BL842" s="118" t="n"/>
      <c r="BM842" s="118" t="n"/>
      <c r="BN842" s="118" t="n"/>
      <c r="BO842" s="118" t="n"/>
      <c r="BP842" s="118" t="n"/>
      <c r="BQ842" s="118" t="n"/>
      <c r="BR842" s="118" t="n"/>
      <c r="BS842" s="118" t="n"/>
      <c r="BT842" s="118">
        <f>COUNTIF(B842:BS842,1)</f>
        <v/>
      </c>
      <c r="BV842" s="76">
        <f>TRIM(RIGHT(A842, LEN(A842) - FIND("@", SUBSTITUTE(A842, " ", "@", LEN(A842)-LEN(SUBSTITUTE(A842," ",""))))))</f>
        <v/>
      </c>
      <c r="BW842" s="76">
        <f>TRIM(LEFT(A842,FIND(" ",A842&amp;" ")-1))</f>
        <v/>
      </c>
      <c r="BX842">
        <f>+IF(BV842=BV841,"Same","Diff")</f>
        <v/>
      </c>
      <c r="BY842">
        <f>IF(BX842="Same",IF(BW842=BW841,"same","Diff"))</f>
        <v/>
      </c>
    </row>
    <row r="843" ht="17" customHeight="1">
      <c r="A843" s="59" t="inlineStr">
        <is>
          <t>Glenn McIntyre</t>
        </is>
      </c>
      <c r="B843" s="117" t="n"/>
      <c r="C843" s="117" t="n"/>
      <c r="D843" s="117" t="n"/>
      <c r="E843" s="117" t="n"/>
      <c r="F843" s="117" t="n"/>
      <c r="G843" s="117" t="n"/>
      <c r="H843" s="117" t="n"/>
      <c r="I843" s="117" t="n"/>
      <c r="J843" s="118" t="n"/>
      <c r="K843" s="118" t="n"/>
      <c r="L843" s="118" t="n"/>
      <c r="M843" s="118" t="n"/>
      <c r="N843" s="118" t="n"/>
      <c r="O843" s="118" t="n"/>
      <c r="P843" s="118" t="n"/>
      <c r="Q843" s="118" t="n"/>
      <c r="R843" s="118" t="n"/>
      <c r="S843" s="118" t="n"/>
      <c r="T843" s="118" t="n"/>
      <c r="U843" s="118" t="n"/>
      <c r="V843" s="118" t="n"/>
      <c r="W843" s="118" t="n"/>
      <c r="X843" s="118" t="n"/>
      <c r="Y843" s="118" t="n"/>
      <c r="Z843" s="118" t="n"/>
      <c r="AA843" s="118" t="n"/>
      <c r="AB843" s="118" t="n">
        <v>1</v>
      </c>
      <c r="AC843" s="118" t="n"/>
      <c r="AD843" s="118" t="n"/>
      <c r="AE843" s="118" t="n">
        <v>1</v>
      </c>
      <c r="AF843" s="118" t="n">
        <v>1</v>
      </c>
      <c r="AG843" s="118" t="n">
        <v>1</v>
      </c>
      <c r="AH843" s="118" t="n"/>
      <c r="AI843" s="118" t="n"/>
      <c r="AJ843" s="118" t="n"/>
      <c r="AK843" s="118" t="n"/>
      <c r="AL843" s="118" t="n"/>
      <c r="AM843" s="118" t="n"/>
      <c r="AN843" s="118" t="n"/>
      <c r="AO843" s="118" t="n"/>
      <c r="AP843" s="118" t="n"/>
      <c r="AQ843" s="118" t="n"/>
      <c r="AR843" s="118" t="n"/>
      <c r="AS843" s="118" t="n"/>
      <c r="AT843" s="118" t="n"/>
      <c r="AU843" s="118" t="n"/>
      <c r="AV843" s="118" t="n"/>
      <c r="AW843" s="118" t="n"/>
      <c r="AX843" s="118" t="n"/>
      <c r="AY843" s="118" t="n"/>
      <c r="AZ843" s="118" t="n"/>
      <c r="BA843" s="118" t="n"/>
      <c r="BB843" s="118" t="n"/>
      <c r="BC843" s="118" t="n"/>
      <c r="BD843" s="118" t="n"/>
      <c r="BE843" s="118" t="n"/>
      <c r="BF843" s="118" t="n"/>
      <c r="BG843" s="118" t="n"/>
      <c r="BH843" s="118" t="n"/>
      <c r="BI843" s="118" t="n"/>
      <c r="BJ843" s="118" t="n"/>
      <c r="BK843" s="118" t="n"/>
      <c r="BL843" s="118" t="n"/>
      <c r="BM843" s="118" t="n"/>
      <c r="BN843" s="118" t="n"/>
      <c r="BO843" s="118" t="n"/>
      <c r="BP843" s="118" t="n"/>
      <c r="BQ843" s="118" t="n"/>
      <c r="BR843" s="118" t="n"/>
      <c r="BS843" s="118" t="n"/>
      <c r="BT843" s="118">
        <f>COUNTIF(B843:BS843,1)</f>
        <v/>
      </c>
      <c r="BV843" s="76">
        <f>TRIM(RIGHT(A843, LEN(A843) - FIND("@", SUBSTITUTE(A843, " ", "@", LEN(A843)-LEN(SUBSTITUTE(A843," ",""))))))</f>
        <v/>
      </c>
      <c r="BW843" s="76">
        <f>TRIM(LEFT(A843,FIND(" ",A843&amp;" ")-1))</f>
        <v/>
      </c>
      <c r="BX843">
        <f>+IF(BV843=BV842,"Same","Diff")</f>
        <v/>
      </c>
      <c r="BY843">
        <f>IF(BX843="Same",IF(BW843=BW842,"same","Diff"))</f>
        <v/>
      </c>
    </row>
    <row r="844" ht="17" customHeight="1">
      <c r="A844" s="61" t="inlineStr">
        <is>
          <t>John McIntyre</t>
        </is>
      </c>
      <c r="B844" s="120" t="n"/>
      <c r="C844" s="120" t="n"/>
      <c r="D844" s="120" t="n"/>
      <c r="E844" s="120" t="n"/>
      <c r="F844" s="120" t="n"/>
      <c r="G844" s="120" t="n"/>
      <c r="H844" s="120" t="n"/>
      <c r="I844" s="120" t="n"/>
      <c r="J844" s="118" t="n"/>
      <c r="K844" s="118" t="n"/>
      <c r="L844" s="118" t="n"/>
      <c r="M844" s="118" t="n"/>
      <c r="N844" s="118" t="n"/>
      <c r="O844" s="118" t="n"/>
      <c r="P844" s="118" t="n"/>
      <c r="Q844" s="118" t="n"/>
      <c r="R844" s="118" t="n"/>
      <c r="S844" s="118" t="n"/>
      <c r="T844" s="118" t="n"/>
      <c r="U844" s="118" t="n"/>
      <c r="V844" s="118" t="n"/>
      <c r="W844" s="118" t="n"/>
      <c r="X844" s="118" t="n"/>
      <c r="Y844" s="118" t="n"/>
      <c r="Z844" s="118" t="n"/>
      <c r="AA844" s="118" t="n"/>
      <c r="AB844" s="118" t="n"/>
      <c r="AC844" s="118" t="n"/>
      <c r="AD844" s="118" t="n"/>
      <c r="AE844" s="118" t="n"/>
      <c r="AF844" s="118" t="n"/>
      <c r="AG844" s="118" t="n"/>
      <c r="AH844" s="118" t="n"/>
      <c r="AI844" s="118" t="n"/>
      <c r="AJ844" s="118" t="n"/>
      <c r="AK844" s="118" t="n"/>
      <c r="AL844" s="118" t="n"/>
      <c r="AM844" s="118" t="n"/>
      <c r="AN844" s="118" t="n"/>
      <c r="AO844" s="118" t="n"/>
      <c r="AP844" s="118" t="n"/>
      <c r="AQ844" s="118" t="n"/>
      <c r="AR844" s="118" t="n"/>
      <c r="AS844" s="118" t="n"/>
      <c r="AT844" s="118" t="n"/>
      <c r="AU844" s="118" t="n"/>
      <c r="AV844" s="118" t="n"/>
      <c r="AW844" s="118" t="n">
        <v>1</v>
      </c>
      <c r="AX844" s="118" t="n"/>
      <c r="AY844" s="118" t="n"/>
      <c r="AZ844" s="118" t="n"/>
      <c r="BA844" s="118" t="n"/>
      <c r="BB844" s="118" t="n">
        <v>1</v>
      </c>
      <c r="BC844" s="118" t="n">
        <v>1</v>
      </c>
      <c r="BD844" s="118" t="n">
        <v>1</v>
      </c>
      <c r="BE844" s="118" t="n">
        <v>1</v>
      </c>
      <c r="BF844" s="118" t="n">
        <v>1</v>
      </c>
      <c r="BG844" s="118" t="n"/>
      <c r="BH844" s="118" t="n"/>
      <c r="BI844" s="118" t="n"/>
      <c r="BJ844" s="118" t="n"/>
      <c r="BK844" s="118" t="n"/>
      <c r="BL844" s="118" t="n"/>
      <c r="BM844" s="118" t="n"/>
      <c r="BN844" s="118" t="n"/>
      <c r="BO844" s="118" t="n"/>
      <c r="BP844" s="118" t="n"/>
      <c r="BQ844" s="118" t="n"/>
      <c r="BR844" s="118" t="n"/>
      <c r="BS844" s="118" t="n"/>
      <c r="BT844" s="118">
        <f>COUNTIF(B844:BS844,1)</f>
        <v/>
      </c>
      <c r="BV844" s="76">
        <f>TRIM(RIGHT(A844, LEN(A844) - FIND("@", SUBSTITUTE(A844, " ", "@", LEN(A844)-LEN(SUBSTITUTE(A844," ",""))))))</f>
        <v/>
      </c>
      <c r="BW844" s="76">
        <f>TRIM(LEFT(A844,FIND(" ",A844&amp;" ")-1))</f>
        <v/>
      </c>
      <c r="BX844">
        <f>+IF(BV844=BV843,"Same","Diff")</f>
        <v/>
      </c>
      <c r="BY844">
        <f>IF(BX844="Same",IF(BW844=BW843,"same","Diff"))</f>
        <v/>
      </c>
    </row>
    <row r="845" ht="17" customHeight="1">
      <c r="A845" s="60" t="inlineStr">
        <is>
          <t>David McKay</t>
        </is>
      </c>
      <c r="B845" s="119" t="n">
        <v>1</v>
      </c>
      <c r="C845" s="119" t="n">
        <v>1</v>
      </c>
      <c r="D845" s="119" t="n"/>
      <c r="E845" s="119" t="n">
        <v>1</v>
      </c>
      <c r="F845" s="119" t="n"/>
      <c r="G845" s="119" t="n"/>
      <c r="H845" s="119" t="n"/>
      <c r="I845" s="119" t="n">
        <v>1</v>
      </c>
      <c r="J845" s="118" t="n"/>
      <c r="K845" s="118" t="n">
        <v>1</v>
      </c>
      <c r="L845" s="118" t="n">
        <v>1</v>
      </c>
      <c r="M845" s="118" t="n">
        <v>1</v>
      </c>
      <c r="N845" s="118" t="n"/>
      <c r="O845" s="118" t="n"/>
      <c r="P845" s="118" t="n"/>
      <c r="Q845" s="118" t="n"/>
      <c r="R845" s="118" t="n"/>
      <c r="S845" s="118" t="n"/>
      <c r="T845" s="118" t="n"/>
      <c r="U845" s="118" t="n">
        <v>1</v>
      </c>
      <c r="V845" s="118" t="n"/>
      <c r="W845" s="118" t="n"/>
      <c r="X845" s="118" t="n"/>
      <c r="Y845" s="118" t="n"/>
      <c r="Z845" s="118" t="n"/>
      <c r="AA845" s="118" t="n"/>
      <c r="AB845" s="118" t="n"/>
      <c r="AC845" s="118" t="n"/>
      <c r="AD845" s="118" t="n"/>
      <c r="AE845" s="118" t="n"/>
      <c r="AF845" s="118" t="n"/>
      <c r="AG845" s="118" t="n"/>
      <c r="AH845" s="118" t="n"/>
      <c r="AI845" s="118" t="n"/>
      <c r="AJ845" s="118" t="n"/>
      <c r="AK845" s="118" t="n"/>
      <c r="AL845" s="118" t="n"/>
      <c r="AM845" s="118" t="n"/>
      <c r="AN845" s="118" t="n"/>
      <c r="AO845" s="118" t="n"/>
      <c r="AP845" s="118" t="n"/>
      <c r="AQ845" s="118" t="n"/>
      <c r="AR845" s="118" t="n"/>
      <c r="AS845" s="118" t="n"/>
      <c r="AT845" s="118" t="n"/>
      <c r="AU845" s="118" t="n"/>
      <c r="AV845" s="118" t="n"/>
      <c r="AW845" s="118" t="n"/>
      <c r="AX845" s="118" t="n"/>
      <c r="AY845" s="118" t="n"/>
      <c r="AZ845" s="118" t="n"/>
      <c r="BA845" s="118" t="n"/>
      <c r="BB845" s="118" t="n"/>
      <c r="BC845" s="118" t="n"/>
      <c r="BD845" s="118" t="n"/>
      <c r="BE845" s="118" t="n"/>
      <c r="BF845" s="118" t="n"/>
      <c r="BG845" s="118" t="n"/>
      <c r="BH845" s="118" t="n"/>
      <c r="BI845" s="118" t="n"/>
      <c r="BJ845" s="118" t="n"/>
      <c r="BK845" s="118" t="n"/>
      <c r="BL845" s="118" t="n"/>
      <c r="BM845" s="118" t="n"/>
      <c r="BN845" s="118" t="n"/>
      <c r="BO845" s="118" t="n"/>
      <c r="BP845" s="118" t="n"/>
      <c r="BQ845" s="118" t="n"/>
      <c r="BR845" s="118" t="n"/>
      <c r="BS845" s="118" t="n"/>
      <c r="BT845" s="118">
        <f>COUNTIF(B845:BS845,1)</f>
        <v/>
      </c>
      <c r="BV845" s="76">
        <f>TRIM(RIGHT(A845, LEN(A845) - FIND("@", SUBSTITUTE(A845, " ", "@", LEN(A845)-LEN(SUBSTITUTE(A845," ",""))))))</f>
        <v/>
      </c>
      <c r="BW845" s="76">
        <f>TRIM(LEFT(A845,FIND(" ",A845&amp;" ")-1))</f>
        <v/>
      </c>
      <c r="BX845">
        <f>+IF(BV845=BV844,"Same","Diff")</f>
        <v/>
      </c>
      <c r="BY845">
        <f>IF(BX845="Same",IF(BW845=BW844,"same","Diff"))</f>
        <v/>
      </c>
    </row>
    <row r="846" ht="17" customHeight="1">
      <c r="A846" s="59" t="inlineStr">
        <is>
          <t>Neil McKay</t>
        </is>
      </c>
      <c r="B846" s="117" t="n"/>
      <c r="C846" s="117" t="n"/>
      <c r="D846" s="117" t="n"/>
      <c r="E846" s="117" t="n"/>
      <c r="F846" s="117" t="n">
        <v>1</v>
      </c>
      <c r="G846" s="117" t="n">
        <v>1</v>
      </c>
      <c r="H846" s="117" t="n"/>
      <c r="I846" s="117" t="n"/>
      <c r="J846" s="118" t="n"/>
      <c r="K846" s="118" t="n"/>
      <c r="L846" s="118" t="n"/>
      <c r="M846" s="118" t="n"/>
      <c r="N846" s="118" t="n"/>
      <c r="O846" s="118" t="n"/>
      <c r="P846" s="118" t="n"/>
      <c r="Q846" s="118" t="n"/>
      <c r="R846" s="118" t="n"/>
      <c r="S846" s="118" t="n"/>
      <c r="T846" s="118" t="n"/>
      <c r="U846" s="118" t="n"/>
      <c r="V846" s="118" t="n"/>
      <c r="W846" s="118" t="n"/>
      <c r="X846" s="118" t="n"/>
      <c r="Y846" s="118" t="n"/>
      <c r="Z846" s="118" t="n"/>
      <c r="AA846" s="118" t="n"/>
      <c r="AB846" s="118" t="n"/>
      <c r="AC846" s="118" t="n"/>
      <c r="AD846" s="118" t="n"/>
      <c r="AE846" s="118" t="n"/>
      <c r="AF846" s="118" t="n"/>
      <c r="AG846" s="118" t="n"/>
      <c r="AH846" s="118" t="n"/>
      <c r="AI846" s="118" t="n"/>
      <c r="AJ846" s="118" t="n"/>
      <c r="AK846" s="118" t="n"/>
      <c r="AL846" s="118" t="n"/>
      <c r="AM846" s="118" t="n"/>
      <c r="AN846" s="118" t="n"/>
      <c r="AO846" s="118" t="n"/>
      <c r="AP846" s="118" t="n"/>
      <c r="AQ846" s="118" t="n"/>
      <c r="AR846" s="118" t="n"/>
      <c r="AS846" s="118" t="n"/>
      <c r="AT846" s="118" t="n"/>
      <c r="AU846" s="118" t="n"/>
      <c r="AV846" s="118" t="n"/>
      <c r="AW846" s="118" t="n"/>
      <c r="AX846" s="118" t="n"/>
      <c r="AY846" s="118" t="n"/>
      <c r="AZ846" s="118" t="n"/>
      <c r="BA846" s="118" t="n"/>
      <c r="BB846" s="118" t="n"/>
      <c r="BC846" s="118" t="n"/>
      <c r="BD846" s="118" t="n"/>
      <c r="BE846" s="118" t="n"/>
      <c r="BF846" s="118" t="n"/>
      <c r="BG846" s="118" t="n"/>
      <c r="BH846" s="118" t="n"/>
      <c r="BI846" s="118" t="n"/>
      <c r="BJ846" s="118" t="n"/>
      <c r="BK846" s="118" t="n"/>
      <c r="BL846" s="118" t="n"/>
      <c r="BM846" s="118" t="n"/>
      <c r="BN846" s="118" t="n"/>
      <c r="BO846" s="118" t="n"/>
      <c r="BP846" s="118" t="n"/>
      <c r="BQ846" s="118" t="n"/>
      <c r="BR846" s="118" t="n"/>
      <c r="BS846" s="118" t="n"/>
      <c r="BT846" s="118">
        <f>COUNTIF(B846:BS846,1)</f>
        <v/>
      </c>
      <c r="BV846" s="76">
        <f>TRIM(RIGHT(A846, LEN(A846) - FIND("@", SUBSTITUTE(A846, " ", "@", LEN(A846)-LEN(SUBSTITUTE(A846," ",""))))))</f>
        <v/>
      </c>
      <c r="BW846" s="76">
        <f>TRIM(LEFT(A846,FIND(" ",A846&amp;" ")-1))</f>
        <v/>
      </c>
      <c r="BX846">
        <f>+IF(BV846=BV845,"Same","Diff")</f>
        <v/>
      </c>
      <c r="BY846">
        <f>IF(BX846="Same",IF(BW846=BW845,"same","Diff"))</f>
        <v/>
      </c>
    </row>
    <row r="847" ht="17" customHeight="1">
      <c r="A847" s="59" t="inlineStr">
        <is>
          <t>Peter McKay</t>
        </is>
      </c>
      <c r="B847" s="117" t="n"/>
      <c r="C847" s="117" t="n"/>
      <c r="D847" s="117" t="n"/>
      <c r="E847" s="117" t="n"/>
      <c r="F847" s="117" t="n"/>
      <c r="G847" s="117" t="n"/>
      <c r="H847" s="117" t="n"/>
      <c r="I847" s="117" t="n"/>
      <c r="J847" s="118" t="n"/>
      <c r="K847" s="118" t="n"/>
      <c r="L847" s="118" t="n"/>
      <c r="M847" s="118" t="n"/>
      <c r="N847" s="118" t="n"/>
      <c r="O847" s="118" t="n"/>
      <c r="P847" s="118" t="n"/>
      <c r="Q847" s="118" t="n"/>
      <c r="R847" s="118" t="n"/>
      <c r="S847" s="118" t="n"/>
      <c r="T847" s="118" t="n"/>
      <c r="U847" s="118" t="n"/>
      <c r="V847" s="118" t="n"/>
      <c r="W847" s="118" t="n">
        <v>1</v>
      </c>
      <c r="X847" s="118" t="n"/>
      <c r="Y847" s="118" t="n"/>
      <c r="Z847" s="118" t="n">
        <v>1</v>
      </c>
      <c r="AA847" s="118" t="n">
        <v>1</v>
      </c>
      <c r="AB847" s="118" t="n"/>
      <c r="AC847" s="118" t="n"/>
      <c r="AD847" s="118" t="n">
        <v>1</v>
      </c>
      <c r="AE847" s="118" t="n">
        <v>1</v>
      </c>
      <c r="AF847" s="118" t="n">
        <v>1</v>
      </c>
      <c r="AG847" s="118" t="n"/>
      <c r="AH847" s="118" t="n"/>
      <c r="AI847" s="118" t="n"/>
      <c r="AJ847" s="118" t="n">
        <v>1</v>
      </c>
      <c r="AK847" s="118" t="n"/>
      <c r="AL847" s="118" t="n"/>
      <c r="AM847" s="118" t="n"/>
      <c r="AN847" s="118" t="n"/>
      <c r="AO847" s="118" t="n"/>
      <c r="AP847" s="118" t="n"/>
      <c r="AQ847" s="118" t="n"/>
      <c r="AR847" s="118" t="n"/>
      <c r="AS847" s="118" t="n"/>
      <c r="AT847" s="118" t="n"/>
      <c r="AU847" s="118" t="n"/>
      <c r="AV847" s="118" t="n"/>
      <c r="AW847" s="118" t="n"/>
      <c r="AX847" s="118" t="n"/>
      <c r="AY847" s="118" t="n"/>
      <c r="AZ847" s="118" t="n"/>
      <c r="BA847" s="118" t="n"/>
      <c r="BB847" s="118" t="n"/>
      <c r="BC847" s="118" t="n"/>
      <c r="BD847" s="118" t="n"/>
      <c r="BE847" s="118" t="n"/>
      <c r="BF847" s="118" t="n"/>
      <c r="BG847" s="118" t="n"/>
      <c r="BH847" s="118" t="n"/>
      <c r="BI847" s="118" t="n"/>
      <c r="BJ847" s="118" t="n"/>
      <c r="BK847" s="118" t="n"/>
      <c r="BL847" s="118" t="n"/>
      <c r="BM847" s="118" t="n"/>
      <c r="BN847" s="118" t="n"/>
      <c r="BO847" s="118" t="n"/>
      <c r="BP847" s="118" t="n"/>
      <c r="BQ847" s="118" t="n"/>
      <c r="BR847" s="118" t="n"/>
      <c r="BS847" s="118" t="n"/>
      <c r="BT847" s="118">
        <f>COUNTIF(B847:BS847,1)</f>
        <v/>
      </c>
      <c r="BV847" s="76">
        <f>TRIM(RIGHT(A847, LEN(A847) - FIND("@", SUBSTITUTE(A847, " ", "@", LEN(A847)-LEN(SUBSTITUTE(A847," ",""))))))</f>
        <v/>
      </c>
      <c r="BW847" s="76">
        <f>TRIM(LEFT(A847,FIND(" ",A847&amp;" ")-1))</f>
        <v/>
      </c>
      <c r="BX847">
        <f>+IF(BV847=BV846,"Same","Diff")</f>
        <v/>
      </c>
      <c r="BY847">
        <f>IF(BX847="Same",IF(BW847=BW846,"same","Diff"))</f>
        <v/>
      </c>
    </row>
    <row r="848" ht="17" customHeight="1">
      <c r="A848" s="60" t="inlineStr">
        <is>
          <t>Warren McKellar</t>
        </is>
      </c>
      <c r="B848" s="119" t="n"/>
      <c r="C848" s="119" t="n"/>
      <c r="D848" s="119" t="n"/>
      <c r="E848" s="119" t="n"/>
      <c r="F848" s="119" t="n"/>
      <c r="G848" s="119" t="n"/>
      <c r="H848" s="119" t="n"/>
      <c r="I848" s="119" t="n"/>
      <c r="J848" s="118" t="n"/>
      <c r="K848" s="118" t="n"/>
      <c r="L848" s="118" t="n"/>
      <c r="M848" s="118" t="n"/>
      <c r="N848" s="118" t="n"/>
      <c r="O848" s="118" t="n"/>
      <c r="P848" s="118" t="n"/>
      <c r="Q848" s="118" t="n"/>
      <c r="R848" s="118" t="n"/>
      <c r="S848" s="118" t="n"/>
      <c r="T848" s="118" t="n"/>
      <c r="U848" s="118" t="n"/>
      <c r="V848" s="118" t="n"/>
      <c r="W848" s="118" t="n"/>
      <c r="X848" s="118" t="n"/>
      <c r="Y848" s="118" t="n"/>
      <c r="Z848" s="118" t="n"/>
      <c r="AA848" s="118" t="n"/>
      <c r="AB848" s="118" t="n"/>
      <c r="AC848" s="118" t="n"/>
      <c r="AD848" s="118" t="n"/>
      <c r="AE848" s="118" t="n">
        <v>1</v>
      </c>
      <c r="AF848" s="118" t="n"/>
      <c r="AG848" s="118" t="n"/>
      <c r="AH848" s="118" t="n"/>
      <c r="AI848" s="118" t="n"/>
      <c r="AJ848" s="118" t="n"/>
      <c r="AK848" s="118" t="n"/>
      <c r="AL848" s="118" t="n"/>
      <c r="AM848" s="118" t="n"/>
      <c r="AN848" s="118" t="n"/>
      <c r="AO848" s="118" t="n"/>
      <c r="AP848" s="118" t="n"/>
      <c r="AQ848" s="118" t="n"/>
      <c r="AR848" s="118" t="n"/>
      <c r="AS848" s="118" t="n"/>
      <c r="AT848" s="118" t="n"/>
      <c r="AU848" s="118" t="n"/>
      <c r="AV848" s="118" t="n"/>
      <c r="AW848" s="118" t="n"/>
      <c r="AX848" s="118" t="n"/>
      <c r="AY848" s="118" t="n"/>
      <c r="AZ848" s="118" t="n"/>
      <c r="BA848" s="118" t="n"/>
      <c r="BB848" s="118" t="n"/>
      <c r="BC848" s="118" t="n"/>
      <c r="BD848" s="118" t="n"/>
      <c r="BE848" s="118" t="n"/>
      <c r="BF848" s="118" t="n"/>
      <c r="BG848" s="118" t="n"/>
      <c r="BH848" s="118" t="n"/>
      <c r="BI848" s="118" t="n"/>
      <c r="BJ848" s="118" t="n"/>
      <c r="BK848" s="118" t="n"/>
      <c r="BL848" s="118" t="n"/>
      <c r="BM848" s="118" t="n"/>
      <c r="BN848" s="118" t="n"/>
      <c r="BO848" s="118" t="n"/>
      <c r="BP848" s="118" t="n"/>
      <c r="BQ848" s="118" t="n"/>
      <c r="BR848" s="118" t="n"/>
      <c r="BS848" s="118" t="n"/>
      <c r="BT848" s="118">
        <f>COUNTIF(B848:BS848,1)</f>
        <v/>
      </c>
      <c r="BV848" s="76">
        <f>TRIM(RIGHT(A848, LEN(A848) - FIND("@", SUBSTITUTE(A848, " ", "@", LEN(A848)-LEN(SUBSTITUTE(A848," ",""))))))</f>
        <v/>
      </c>
      <c r="BW848" s="76">
        <f>TRIM(LEFT(A848,FIND(" ",A848&amp;" ")-1))</f>
        <v/>
      </c>
      <c r="BX848">
        <f>+IF(BV848=BV847,"Same","Diff")</f>
        <v/>
      </c>
      <c r="BY848">
        <f>IF(BX848="Same",IF(BW848=BW847,"same","Diff"))</f>
        <v/>
      </c>
    </row>
    <row r="849" ht="17" customHeight="1">
      <c r="A849" s="59" t="inlineStr">
        <is>
          <t>Jim McKeown</t>
        </is>
      </c>
      <c r="B849" s="117" t="n"/>
      <c r="C849" s="117" t="n"/>
      <c r="D849" s="117" t="n">
        <v>1</v>
      </c>
      <c r="E849" s="117" t="n">
        <v>1</v>
      </c>
      <c r="F849" s="117" t="n"/>
      <c r="G849" s="117" t="n"/>
      <c r="H849" s="117" t="n"/>
      <c r="I849" s="117" t="n"/>
      <c r="J849" s="118" t="n">
        <v>1</v>
      </c>
      <c r="K849" s="118" t="n"/>
      <c r="L849" s="118" t="n"/>
      <c r="M849" s="118" t="n">
        <v>1</v>
      </c>
      <c r="N849" s="118" t="n"/>
      <c r="O849" s="118" t="n"/>
      <c r="P849" s="118" t="n"/>
      <c r="Q849" s="118" t="n"/>
      <c r="R849" s="118" t="n">
        <v>1</v>
      </c>
      <c r="S849" s="118" t="n"/>
      <c r="T849" s="118" t="n"/>
      <c r="U849" s="118" t="n"/>
      <c r="V849" s="118" t="n"/>
      <c r="W849" s="118" t="n"/>
      <c r="X849" s="118" t="n"/>
      <c r="Y849" s="118" t="n"/>
      <c r="Z849" s="118" t="n"/>
      <c r="AA849" s="118" t="n"/>
      <c r="AB849" s="118" t="n"/>
      <c r="AC849" s="118" t="n"/>
      <c r="AD849" s="118" t="n"/>
      <c r="AE849" s="118" t="n"/>
      <c r="AF849" s="118" t="n"/>
      <c r="AG849" s="118" t="n"/>
      <c r="AH849" s="118" t="n"/>
      <c r="AI849" s="118" t="n"/>
      <c r="AJ849" s="118" t="n"/>
      <c r="AK849" s="118" t="n"/>
      <c r="AL849" s="118" t="n"/>
      <c r="AM849" s="118" t="n"/>
      <c r="AN849" s="118" t="n"/>
      <c r="AO849" s="118" t="n"/>
      <c r="AP849" s="118" t="n"/>
      <c r="AQ849" s="118" t="n"/>
      <c r="AR849" s="118" t="n"/>
      <c r="AS849" s="118" t="n"/>
      <c r="AT849" s="118" t="n"/>
      <c r="AU849" s="118" t="n"/>
      <c r="AV849" s="118" t="n"/>
      <c r="AW849" s="118" t="n"/>
      <c r="AX849" s="118" t="n"/>
      <c r="AY849" s="118" t="n"/>
      <c r="AZ849" s="118" t="n"/>
      <c r="BA849" s="118" t="n"/>
      <c r="BB849" s="118" t="n"/>
      <c r="BC849" s="118" t="n"/>
      <c r="BD849" s="118" t="n"/>
      <c r="BE849" s="118" t="n"/>
      <c r="BF849" s="118" t="n"/>
      <c r="BG849" s="118" t="n"/>
      <c r="BH849" s="118" t="n"/>
      <c r="BI849" s="118" t="n"/>
      <c r="BJ849" s="118" t="n"/>
      <c r="BK849" s="118" t="n"/>
      <c r="BL849" s="118" t="n"/>
      <c r="BM849" s="118" t="n"/>
      <c r="BN849" s="118" t="n"/>
      <c r="BO849" s="118" t="n"/>
      <c r="BP849" s="118" t="n"/>
      <c r="BQ849" s="118" t="n"/>
      <c r="BR849" s="118" t="n"/>
      <c r="BS849" s="118" t="n"/>
      <c r="BT849" s="118">
        <f>COUNTIF(B849:BS849,1)</f>
        <v/>
      </c>
      <c r="BV849" s="76">
        <f>TRIM(RIGHT(A849, LEN(A849) - FIND("@", SUBSTITUTE(A849, " ", "@", LEN(A849)-LEN(SUBSTITUTE(A849," ",""))))))</f>
        <v/>
      </c>
      <c r="BW849" s="76">
        <f>TRIM(LEFT(A849,FIND(" ",A849&amp;" ")-1))</f>
        <v/>
      </c>
      <c r="BX849">
        <f>+IF(BV849=BV848,"Same","Diff")</f>
        <v/>
      </c>
      <c r="BY849">
        <f>IF(BX849="Same",IF(BW849=BW848,"same","Diff"))</f>
        <v/>
      </c>
    </row>
    <row r="850" ht="17" customHeight="1">
      <c r="A850" s="60" t="inlineStr">
        <is>
          <t>Bill McLachlan</t>
        </is>
      </c>
      <c r="B850" s="119" t="n"/>
      <c r="C850" s="119" t="n"/>
      <c r="D850" s="119" t="n"/>
      <c r="E850" s="119" t="n"/>
      <c r="F850" s="119" t="n"/>
      <c r="G850" s="119" t="n">
        <v>1</v>
      </c>
      <c r="H850" s="119" t="n"/>
      <c r="I850" s="119" t="n"/>
      <c r="J850" s="118" t="n"/>
      <c r="K850" s="118" t="n"/>
      <c r="L850" s="118" t="n"/>
      <c r="M850" s="118" t="n"/>
      <c r="N850" s="118" t="n"/>
      <c r="O850" s="118" t="n"/>
      <c r="P850" s="118" t="n"/>
      <c r="Q850" s="118" t="n"/>
      <c r="R850" s="118" t="n"/>
      <c r="S850" s="118" t="n"/>
      <c r="T850" s="118" t="n"/>
      <c r="U850" s="118" t="n"/>
      <c r="V850" s="118" t="n"/>
      <c r="W850" s="118" t="n"/>
      <c r="X850" s="118" t="n"/>
      <c r="Y850" s="118" t="n"/>
      <c r="Z850" s="118" t="n"/>
      <c r="AA850" s="118" t="n"/>
      <c r="AB850" s="118" t="n"/>
      <c r="AC850" s="118" t="n"/>
      <c r="AD850" s="118" t="n"/>
      <c r="AE850" s="118" t="n"/>
      <c r="AF850" s="118" t="n"/>
      <c r="AG850" s="118" t="n"/>
      <c r="AH850" s="118" t="n"/>
      <c r="AI850" s="118" t="n"/>
      <c r="AJ850" s="118" t="n"/>
      <c r="AK850" s="118" t="n"/>
      <c r="AL850" s="118" t="n"/>
      <c r="AM850" s="118" t="n"/>
      <c r="AN850" s="118" t="n"/>
      <c r="AO850" s="118" t="n"/>
      <c r="AP850" s="118" t="n"/>
      <c r="AQ850" s="118" t="n"/>
      <c r="AR850" s="118" t="n"/>
      <c r="AS850" s="118" t="n"/>
      <c r="AT850" s="118" t="n"/>
      <c r="AU850" s="118" t="n"/>
      <c r="AV850" s="118" t="n"/>
      <c r="AW850" s="118" t="n"/>
      <c r="AX850" s="118" t="n"/>
      <c r="AY850" s="118" t="n"/>
      <c r="AZ850" s="118" t="n"/>
      <c r="BA850" s="118" t="n"/>
      <c r="BB850" s="118" t="n"/>
      <c r="BC850" s="118" t="n"/>
      <c r="BD850" s="118" t="n"/>
      <c r="BE850" s="118" t="n"/>
      <c r="BF850" s="118" t="n"/>
      <c r="BG850" s="118" t="n"/>
      <c r="BH850" s="118" t="n"/>
      <c r="BI850" s="118" t="n"/>
      <c r="BJ850" s="118" t="n"/>
      <c r="BK850" s="118" t="n"/>
      <c r="BL850" s="118" t="n"/>
      <c r="BM850" s="118" t="n"/>
      <c r="BN850" s="118" t="n"/>
      <c r="BO850" s="118" t="n"/>
      <c r="BP850" s="118" t="n"/>
      <c r="BQ850" s="118" t="n"/>
      <c r="BR850" s="118" t="n"/>
      <c r="BS850" s="118" t="n"/>
      <c r="BT850" s="118">
        <f>COUNTIF(B850:BS850,1)</f>
        <v/>
      </c>
      <c r="BV850" s="76">
        <f>TRIM(RIGHT(A850, LEN(A850) - FIND("@", SUBSTITUTE(A850, " ", "@", LEN(A850)-LEN(SUBSTITUTE(A850," ",""))))))</f>
        <v/>
      </c>
      <c r="BW850" s="76">
        <f>TRIM(LEFT(A850,FIND(" ",A850&amp;" ")-1))</f>
        <v/>
      </c>
      <c r="BX850">
        <f>+IF(BV850=BV849,"Same","Diff")</f>
        <v/>
      </c>
      <c r="BY850">
        <f>IF(BX850="Same",IF(BW850=BW849,"same","Diff"))</f>
        <v/>
      </c>
    </row>
    <row r="851" ht="17" customHeight="1">
      <c r="A851" s="60" t="inlineStr">
        <is>
          <t>Eugene McLaoughlin</t>
        </is>
      </c>
      <c r="B851" s="119" t="n"/>
      <c r="C851" s="119" t="n"/>
      <c r="D851" s="119" t="n"/>
      <c r="E851" s="119" t="n"/>
      <c r="F851" s="119" t="n"/>
      <c r="G851" s="119" t="n"/>
      <c r="H851" s="119" t="n"/>
      <c r="I851" s="119" t="n"/>
      <c r="J851" s="118" t="n"/>
      <c r="K851" s="118" t="n"/>
      <c r="L851" s="118" t="n"/>
      <c r="M851" s="118" t="n"/>
      <c r="N851" s="118" t="n"/>
      <c r="O851" s="118" t="n"/>
      <c r="P851" s="118" t="n"/>
      <c r="Q851" s="118" t="n">
        <v>1</v>
      </c>
      <c r="R851" s="118" t="n"/>
      <c r="S851" s="118" t="n"/>
      <c r="T851" s="118" t="n"/>
      <c r="U851" s="118" t="n"/>
      <c r="V851" s="118" t="n"/>
      <c r="W851" s="118" t="n"/>
      <c r="X851" s="118" t="n"/>
      <c r="Y851" s="118" t="n"/>
      <c r="Z851" s="118" t="n"/>
      <c r="AA851" s="118" t="n"/>
      <c r="AB851" s="118" t="n"/>
      <c r="AC851" s="118" t="n"/>
      <c r="AD851" s="118" t="n"/>
      <c r="AE851" s="118" t="n"/>
      <c r="AF851" s="118" t="n"/>
      <c r="AG851" s="118" t="n"/>
      <c r="AH851" s="118" t="n"/>
      <c r="AI851" s="118" t="n"/>
      <c r="AJ851" s="118" t="n"/>
      <c r="AK851" s="118" t="n"/>
      <c r="AL851" s="118" t="n"/>
      <c r="AM851" s="118" t="n"/>
      <c r="AN851" s="118" t="n"/>
      <c r="AO851" s="118" t="n"/>
      <c r="AP851" s="118" t="n"/>
      <c r="AQ851" s="118" t="n"/>
      <c r="AR851" s="118" t="n"/>
      <c r="AS851" s="118" t="n"/>
      <c r="AT851" s="118" t="n"/>
      <c r="AU851" s="118" t="n"/>
      <c r="AV851" s="118" t="n"/>
      <c r="AW851" s="118" t="n"/>
      <c r="AX851" s="118" t="n"/>
      <c r="AY851" s="118" t="n"/>
      <c r="AZ851" s="118" t="n"/>
      <c r="BA851" s="118" t="n"/>
      <c r="BB851" s="118" t="n"/>
      <c r="BC851" s="118" t="n"/>
      <c r="BD851" s="118" t="n"/>
      <c r="BE851" s="118" t="n"/>
      <c r="BF851" s="118" t="n"/>
      <c r="BG851" s="118" t="n"/>
      <c r="BH851" s="118" t="n"/>
      <c r="BI851" s="118" t="n"/>
      <c r="BJ851" s="118" t="n"/>
      <c r="BK851" s="118" t="n"/>
      <c r="BL851" s="118" t="n"/>
      <c r="BM851" s="118" t="n"/>
      <c r="BN851" s="118" t="n"/>
      <c r="BO851" s="118" t="n"/>
      <c r="BP851" s="118" t="n"/>
      <c r="BQ851" s="118" t="n"/>
      <c r="BR851" s="118" t="n"/>
      <c r="BS851" s="118" t="n"/>
      <c r="BT851" s="118">
        <f>COUNTIF(B851:BS851,1)</f>
        <v/>
      </c>
      <c r="BU851" s="73" t="inlineStr">
        <is>
          <t>Eugene McLoughlin</t>
        </is>
      </c>
      <c r="BV851" s="76">
        <f>TRIM(RIGHT(A851, LEN(A851) - FIND("@", SUBSTITUTE(A851, " ", "@", LEN(A851)-LEN(SUBSTITUTE(A851," ",""))))))</f>
        <v/>
      </c>
      <c r="BW851" s="76">
        <f>TRIM(LEFT(A851,FIND(" ",A851&amp;" ")-1))</f>
        <v/>
      </c>
      <c r="BX851">
        <f>+IF(BV851=BV850,"Same","Diff")</f>
        <v/>
      </c>
      <c r="BY851">
        <f>IF(BX851="Same",IF(BW851=BW850,"same","Diff"))</f>
        <v/>
      </c>
    </row>
    <row r="852" ht="17" customHeight="1">
      <c r="A852" s="59" t="inlineStr">
        <is>
          <t>Mark McLaughlin</t>
        </is>
      </c>
      <c r="B852" s="117" t="n"/>
      <c r="C852" s="117" t="n"/>
      <c r="D852" s="117" t="n"/>
      <c r="E852" s="117" t="n"/>
      <c r="F852" s="117" t="n"/>
      <c r="G852" s="117" t="n"/>
      <c r="H852" s="117" t="n"/>
      <c r="I852" s="117" t="n"/>
      <c r="J852" s="118" t="n"/>
      <c r="K852" s="118" t="n"/>
      <c r="L852" s="118" t="n"/>
      <c r="M852" s="118" t="n"/>
      <c r="N852" s="118" t="n"/>
      <c r="O852" s="118" t="n"/>
      <c r="P852" s="118" t="n"/>
      <c r="Q852" s="118" t="n"/>
      <c r="R852" s="118" t="n"/>
      <c r="S852" s="118" t="n"/>
      <c r="T852" s="118" t="n"/>
      <c r="U852" s="118" t="n"/>
      <c r="V852" s="118" t="n"/>
      <c r="W852" s="118" t="n"/>
      <c r="X852" s="118" t="n"/>
      <c r="Y852" s="118" t="n"/>
      <c r="Z852" s="118" t="n"/>
      <c r="AA852" s="118" t="n"/>
      <c r="AB852" s="118" t="n"/>
      <c r="AC852" s="118" t="n"/>
      <c r="AD852" s="118" t="n"/>
      <c r="AE852" s="118" t="n"/>
      <c r="AF852" s="118" t="n">
        <v>1</v>
      </c>
      <c r="AG852" s="118" t="n"/>
      <c r="AH852" s="118" t="n"/>
      <c r="AI852" s="118" t="n"/>
      <c r="AJ852" s="118" t="n"/>
      <c r="AK852" s="118" t="n">
        <v>1</v>
      </c>
      <c r="AL852" s="118" t="n"/>
      <c r="AM852" s="118" t="n"/>
      <c r="AN852" s="118" t="n"/>
      <c r="AO852" s="118" t="n">
        <v>1</v>
      </c>
      <c r="AP852" s="118" t="n"/>
      <c r="AQ852" s="118" t="n"/>
      <c r="AR852" s="118" t="n"/>
      <c r="AS852" s="118" t="n"/>
      <c r="AT852" s="118" t="n"/>
      <c r="AU852" s="118" t="n"/>
      <c r="AV852" s="118" t="n"/>
      <c r="AW852" s="118" t="n"/>
      <c r="AX852" s="118" t="n"/>
      <c r="AY852" s="118" t="n"/>
      <c r="AZ852" s="118" t="n"/>
      <c r="BA852" s="118" t="n"/>
      <c r="BB852" s="118" t="n"/>
      <c r="BC852" s="118" t="n"/>
      <c r="BD852" s="118" t="n"/>
      <c r="BE852" s="118" t="n"/>
      <c r="BF852" s="118" t="n"/>
      <c r="BG852" s="118" t="n"/>
      <c r="BH852" s="118" t="n"/>
      <c r="BI852" s="118" t="n"/>
      <c r="BJ852" s="118" t="n"/>
      <c r="BK852" s="118" t="n"/>
      <c r="BL852" s="118" t="n"/>
      <c r="BM852" s="118" t="n"/>
      <c r="BN852" s="118" t="n"/>
      <c r="BO852" s="118" t="n"/>
      <c r="BP852" s="118" t="n"/>
      <c r="BQ852" s="118" t="n"/>
      <c r="BR852" s="118" t="n"/>
      <c r="BS852" s="118" t="n"/>
      <c r="BT852" s="118">
        <f>COUNTIF(B852:BS852,1)</f>
        <v/>
      </c>
      <c r="BV852" s="76">
        <f>TRIM(RIGHT(A852, LEN(A852) - FIND("@", SUBSTITUTE(A852, " ", "@", LEN(A852)-LEN(SUBSTITUTE(A852," ",""))))))</f>
        <v/>
      </c>
      <c r="BW852" s="76">
        <f>TRIM(LEFT(A852,FIND(" ",A852&amp;" ")-1))</f>
        <v/>
      </c>
      <c r="BX852">
        <f>+IF(BV852=BV851,"Same","Diff")</f>
        <v/>
      </c>
      <c r="BY852">
        <f>IF(BX852="Same",IF(BW852=BW851,"same","Diff"))</f>
        <v/>
      </c>
    </row>
    <row r="853" ht="17" customHeight="1">
      <c r="A853" s="61" t="inlineStr">
        <is>
          <t>Scott McLaughlin</t>
        </is>
      </c>
      <c r="B853" s="120" t="n"/>
      <c r="C853" s="120" t="n"/>
      <c r="D853" s="120" t="n"/>
      <c r="E853" s="120" t="n"/>
      <c r="F853" s="120" t="n"/>
      <c r="G853" s="120" t="n"/>
      <c r="H853" s="120" t="n"/>
      <c r="I853" s="120" t="n"/>
      <c r="J853" s="118" t="n"/>
      <c r="K853" s="118" t="n"/>
      <c r="L853" s="118" t="n"/>
      <c r="M853" s="118" t="n"/>
      <c r="N853" s="118" t="n"/>
      <c r="O853" s="118" t="n"/>
      <c r="P853" s="118" t="n"/>
      <c r="Q853" s="118" t="n"/>
      <c r="R853" s="118" t="n"/>
      <c r="S853" s="118" t="n"/>
      <c r="T853" s="118" t="n"/>
      <c r="U853" s="118" t="n"/>
      <c r="V853" s="118" t="n"/>
      <c r="W853" s="118" t="n"/>
      <c r="X853" s="118" t="n"/>
      <c r="Y853" s="118" t="n"/>
      <c r="Z853" s="118" t="n"/>
      <c r="AA853" s="118" t="n"/>
      <c r="AB853" s="118" t="n"/>
      <c r="AC853" s="118" t="n"/>
      <c r="AD853" s="118" t="n"/>
      <c r="AE853" s="118" t="n"/>
      <c r="AF853" s="118" t="n"/>
      <c r="AG853" s="118" t="n"/>
      <c r="AH853" s="118" t="n"/>
      <c r="AI853" s="118" t="n"/>
      <c r="AJ853" s="118" t="n"/>
      <c r="AK853" s="118" t="n"/>
      <c r="AL853" s="118" t="n"/>
      <c r="AM853" s="118" t="n"/>
      <c r="AN853" s="118" t="n"/>
      <c r="AO853" s="118" t="n"/>
      <c r="AP853" s="118" t="n"/>
      <c r="AQ853" s="118" t="n"/>
      <c r="AR853" s="118" t="n"/>
      <c r="AS853" s="118" t="n"/>
      <c r="AT853" s="118" t="n"/>
      <c r="AU853" s="118" t="n"/>
      <c r="AV853" s="118" t="n"/>
      <c r="AW853" s="118" t="n"/>
      <c r="AX853" s="118" t="n"/>
      <c r="AY853" s="118" t="n"/>
      <c r="AZ853" s="118" t="n"/>
      <c r="BA853" s="118" t="n"/>
      <c r="BB853" s="118" t="n"/>
      <c r="BC853" s="118" t="n"/>
      <c r="BD853" s="118" t="n"/>
      <c r="BE853" s="118" t="n">
        <v>1</v>
      </c>
      <c r="BF853" s="118" t="n">
        <v>1</v>
      </c>
      <c r="BG853" s="118" t="n">
        <v>1</v>
      </c>
      <c r="BH853" s="118" t="n">
        <v>1</v>
      </c>
      <c r="BI853" s="118" t="n">
        <v>1</v>
      </c>
      <c r="BJ853" s="118" t="n">
        <v>1</v>
      </c>
      <c r="BK853" s="118" t="n">
        <v>1</v>
      </c>
      <c r="BL853" s="118" t="n">
        <v>1</v>
      </c>
      <c r="BM853" s="118" t="n">
        <v>1</v>
      </c>
      <c r="BN853" s="118" t="n"/>
      <c r="BO853" s="118" t="n"/>
      <c r="BP853" s="118" t="n"/>
      <c r="BQ853" s="118" t="n"/>
      <c r="BR853" s="118" t="n"/>
      <c r="BS853" s="118" t="n"/>
      <c r="BT853" s="118">
        <f>COUNTIF(B853:BS853,1)</f>
        <v/>
      </c>
      <c r="BV853" s="76">
        <f>TRIM(RIGHT(A853, LEN(A853) - FIND("@", SUBSTITUTE(A853, " ", "@", LEN(A853)-LEN(SUBSTITUTE(A853," ",""))))))</f>
        <v/>
      </c>
      <c r="BW853" s="76">
        <f>TRIM(LEFT(A853,FIND(" ",A853&amp;" ")-1))</f>
        <v/>
      </c>
      <c r="BX853">
        <f>+IF(BV853=BV852,"Same","Diff")</f>
        <v/>
      </c>
      <c r="BY853">
        <f>IF(BX853="Same",IF(BW853=BW852,"same","Diff"))</f>
        <v/>
      </c>
    </row>
    <row r="854" ht="17" customHeight="1">
      <c r="A854" s="60" t="inlineStr">
        <is>
          <t>C. McLean</t>
        </is>
      </c>
      <c r="B854" s="119" t="n"/>
      <c r="C854" s="119" t="n"/>
      <c r="D854" s="119" t="n"/>
      <c r="E854" s="119" t="n"/>
      <c r="F854" s="119" t="n">
        <v>1</v>
      </c>
      <c r="G854" s="119" t="n"/>
      <c r="H854" s="119" t="n"/>
      <c r="I854" s="119" t="n"/>
      <c r="J854" s="118" t="n"/>
      <c r="K854" s="118" t="n"/>
      <c r="L854" s="118" t="n"/>
      <c r="M854" s="118" t="n"/>
      <c r="N854" s="118" t="n"/>
      <c r="O854" s="118" t="n"/>
      <c r="P854" s="118" t="n"/>
      <c r="Q854" s="118" t="n"/>
      <c r="R854" s="118" t="n"/>
      <c r="S854" s="118" t="n"/>
      <c r="T854" s="118" t="n"/>
      <c r="U854" s="118" t="n"/>
      <c r="V854" s="118" t="n"/>
      <c r="W854" s="118" t="n"/>
      <c r="X854" s="118" t="n"/>
      <c r="Y854" s="118" t="n"/>
      <c r="Z854" s="118" t="n"/>
      <c r="AA854" s="118" t="n"/>
      <c r="AB854" s="118" t="n"/>
      <c r="AC854" s="118" t="n"/>
      <c r="AD854" s="118" t="n"/>
      <c r="AE854" s="118" t="n"/>
      <c r="AF854" s="118" t="n"/>
      <c r="AG854" s="118" t="n"/>
      <c r="AH854" s="118" t="n"/>
      <c r="AI854" s="118" t="n"/>
      <c r="AJ854" s="118" t="n"/>
      <c r="AK854" s="118" t="n"/>
      <c r="AL854" s="118" t="n"/>
      <c r="AM854" s="118" t="n"/>
      <c r="AN854" s="118" t="n"/>
      <c r="AO854" s="118" t="n"/>
      <c r="AP854" s="118" t="n"/>
      <c r="AQ854" s="118" t="n"/>
      <c r="AR854" s="118" t="n"/>
      <c r="AS854" s="118" t="n"/>
      <c r="AT854" s="118" t="n"/>
      <c r="AU854" s="118" t="n"/>
      <c r="AV854" s="118" t="n"/>
      <c r="AW854" s="118" t="n"/>
      <c r="AX854" s="118" t="n"/>
      <c r="AY854" s="118" t="n"/>
      <c r="AZ854" s="118" t="n"/>
      <c r="BA854" s="118" t="n"/>
      <c r="BB854" s="118" t="n"/>
      <c r="BC854" s="118" t="n"/>
      <c r="BD854" s="118" t="n"/>
      <c r="BE854" s="118" t="n"/>
      <c r="BF854" s="118" t="n"/>
      <c r="BG854" s="118" t="n"/>
      <c r="BH854" s="118" t="n"/>
      <c r="BI854" s="118" t="n"/>
      <c r="BJ854" s="118" t="n"/>
      <c r="BK854" s="118" t="n"/>
      <c r="BL854" s="118" t="n"/>
      <c r="BM854" s="118" t="n"/>
      <c r="BN854" s="118" t="n"/>
      <c r="BO854" s="118" t="n"/>
      <c r="BP854" s="118" t="n"/>
      <c r="BQ854" s="118" t="n"/>
      <c r="BR854" s="118" t="n"/>
      <c r="BS854" s="118" t="n"/>
      <c r="BT854" s="118">
        <f>COUNTIF(B854:BS854,1)</f>
        <v/>
      </c>
      <c r="BV854" s="76">
        <f>TRIM(RIGHT(A854, LEN(A854) - FIND("@", SUBSTITUTE(A854, " ", "@", LEN(A854)-LEN(SUBSTITUTE(A854," ",""))))))</f>
        <v/>
      </c>
      <c r="BW854" s="76">
        <f>TRIM(LEFT(A854,FIND(" ",A854&amp;" ")-1))</f>
        <v/>
      </c>
      <c r="BX854">
        <f>+IF(BV854=BV853,"Same","Diff")</f>
        <v/>
      </c>
      <c r="BY854">
        <f>IF(BX854="Same",IF(BW854=BW853,"same","Diff"))</f>
        <v/>
      </c>
    </row>
    <row r="855" ht="17" customHeight="1">
      <c r="A855" s="59" t="inlineStr">
        <is>
          <t>Cameron McLean</t>
        </is>
      </c>
      <c r="B855" s="117" t="n"/>
      <c r="C855" s="117" t="n"/>
      <c r="D855" s="117" t="n"/>
      <c r="E855" s="117" t="n"/>
      <c r="F855" s="117" t="n"/>
      <c r="G855" s="117" t="n"/>
      <c r="H855" s="117" t="n"/>
      <c r="I855" s="117" t="n"/>
      <c r="J855" s="118" t="n"/>
      <c r="K855" s="118" t="n"/>
      <c r="L855" s="118" t="n"/>
      <c r="M855" s="118" t="n"/>
      <c r="N855" s="118" t="n"/>
      <c r="O855" s="118" t="n"/>
      <c r="P855" s="118" t="n"/>
      <c r="Q855" s="118" t="n"/>
      <c r="R855" s="118" t="n"/>
      <c r="S855" s="118" t="n"/>
      <c r="T855" s="118" t="n"/>
      <c r="U855" s="118" t="n"/>
      <c r="V855" s="118" t="n"/>
      <c r="W855" s="118" t="n"/>
      <c r="X855" s="118" t="n"/>
      <c r="Y855" s="118" t="n"/>
      <c r="Z855" s="118" t="n"/>
      <c r="AA855" s="118" t="n"/>
      <c r="AB855" s="118" t="n"/>
      <c r="AC855" s="118" t="n"/>
      <c r="AD855" s="118" t="n"/>
      <c r="AE855" s="118" t="n"/>
      <c r="AF855" s="118" t="n"/>
      <c r="AG855" s="118" t="n"/>
      <c r="AH855" s="118" t="n"/>
      <c r="AI855" s="118" t="n"/>
      <c r="AJ855" s="118" t="n"/>
      <c r="AK855" s="118" t="n"/>
      <c r="AL855" s="118" t="n"/>
      <c r="AM855" s="118" t="n"/>
      <c r="AN855" s="118" t="n"/>
      <c r="AO855" s="118" t="n">
        <v>1</v>
      </c>
      <c r="AP855" s="118" t="n"/>
      <c r="AQ855" s="118" t="n">
        <v>1</v>
      </c>
      <c r="AR855" s="118" t="n"/>
      <c r="AS855" s="118" t="n">
        <v>1</v>
      </c>
      <c r="AT855" s="118" t="n">
        <v>1</v>
      </c>
      <c r="AU855" s="118" t="n">
        <v>1</v>
      </c>
      <c r="AV855" s="118" t="n">
        <v>1</v>
      </c>
      <c r="AW855" s="118" t="n">
        <v>1</v>
      </c>
      <c r="AX855" s="118" t="n">
        <v>1</v>
      </c>
      <c r="AY855" s="118" t="n">
        <v>1</v>
      </c>
      <c r="AZ855" s="118" t="n">
        <v>1</v>
      </c>
      <c r="BA855" s="118" t="n"/>
      <c r="BB855" s="118" t="n"/>
      <c r="BC855" s="118" t="n"/>
      <c r="BD855" s="118" t="n"/>
      <c r="BE855" s="118" t="n"/>
      <c r="BF855" s="118" t="n"/>
      <c r="BG855" s="118" t="n"/>
      <c r="BH855" s="118" t="n"/>
      <c r="BI855" s="118" t="n"/>
      <c r="BJ855" s="118" t="n"/>
      <c r="BK855" s="118" t="n"/>
      <c r="BL855" s="118" t="n"/>
      <c r="BM855" s="118" t="n"/>
      <c r="BN855" s="118" t="n"/>
      <c r="BO855" s="118" t="n"/>
      <c r="BP855" s="118" t="n"/>
      <c r="BQ855" s="118" t="n"/>
      <c r="BR855" s="118" t="n"/>
      <c r="BS855" s="118" t="n"/>
      <c r="BT855" s="118">
        <f>COUNTIF(B855:BS855,1)</f>
        <v/>
      </c>
      <c r="BV855" s="76">
        <f>TRIM(RIGHT(A855, LEN(A855) - FIND("@", SUBSTITUTE(A855, " ", "@", LEN(A855)-LEN(SUBSTITUTE(A855," ",""))))))</f>
        <v/>
      </c>
      <c r="BW855" s="76">
        <f>TRIM(LEFT(A855,FIND(" ",A855&amp;" ")-1))</f>
        <v/>
      </c>
      <c r="BX855">
        <f>+IF(BV855=BV854,"Same","Diff")</f>
        <v/>
      </c>
      <c r="BY855">
        <f>IF(BX855="Same",IF(BW855=BW854,"same","Diff"))</f>
        <v/>
      </c>
    </row>
    <row r="856" ht="17" customHeight="1">
      <c r="A856" s="59" t="inlineStr">
        <is>
          <t>Trevor McLean</t>
        </is>
      </c>
      <c r="B856" s="117" t="n"/>
      <c r="C856" s="117" t="n"/>
      <c r="D856" s="117" t="n"/>
      <c r="E856" s="117" t="n"/>
      <c r="F856" s="117" t="n"/>
      <c r="G856" s="117" t="n"/>
      <c r="H856" s="117" t="n"/>
      <c r="I856" s="117" t="n"/>
      <c r="J856" s="118" t="n"/>
      <c r="K856" s="118" t="n"/>
      <c r="L856" s="118" t="n"/>
      <c r="M856" s="118" t="n"/>
      <c r="N856" s="118" t="n"/>
      <c r="O856" s="118" t="n"/>
      <c r="P856" s="118" t="n"/>
      <c r="Q856" s="118" t="n"/>
      <c r="R856" s="118" t="n"/>
      <c r="S856" s="118" t="n"/>
      <c r="T856" s="118" t="n"/>
      <c r="U856" s="118" t="n"/>
      <c r="V856" s="118" t="n"/>
      <c r="W856" s="118" t="n"/>
      <c r="X856" s="118" t="n"/>
      <c r="Y856" s="118" t="n"/>
      <c r="Z856" s="118" t="n"/>
      <c r="AA856" s="118" t="n"/>
      <c r="AB856" s="118" t="n">
        <v>1</v>
      </c>
      <c r="AC856" s="118" t="n"/>
      <c r="AD856" s="118" t="n"/>
      <c r="AE856" s="118" t="n"/>
      <c r="AF856" s="118" t="n"/>
      <c r="AG856" s="118" t="n"/>
      <c r="AH856" s="118" t="n"/>
      <c r="AI856" s="118" t="n"/>
      <c r="AJ856" s="118" t="n"/>
      <c r="AK856" s="118" t="n"/>
      <c r="AL856" s="118" t="n"/>
      <c r="AM856" s="118" t="n"/>
      <c r="AN856" s="118" t="n"/>
      <c r="AO856" s="118" t="n"/>
      <c r="AP856" s="118" t="n"/>
      <c r="AQ856" s="118" t="n"/>
      <c r="AR856" s="118" t="n"/>
      <c r="AS856" s="118" t="n"/>
      <c r="AT856" s="118" t="n"/>
      <c r="AU856" s="118" t="n"/>
      <c r="AV856" s="118" t="n"/>
      <c r="AW856" s="118" t="n"/>
      <c r="AX856" s="118" t="n"/>
      <c r="AY856" s="118" t="n"/>
      <c r="AZ856" s="118" t="n"/>
      <c r="BA856" s="118" t="n"/>
      <c r="BB856" s="118" t="n"/>
      <c r="BC856" s="118" t="n"/>
      <c r="BD856" s="118" t="n"/>
      <c r="BE856" s="118" t="n"/>
      <c r="BF856" s="118" t="n"/>
      <c r="BG856" s="118" t="n"/>
      <c r="BH856" s="118" t="n"/>
      <c r="BI856" s="118" t="n"/>
      <c r="BJ856" s="118" t="n"/>
      <c r="BK856" s="118" t="n"/>
      <c r="BL856" s="118" t="n"/>
      <c r="BM856" s="118" t="n"/>
      <c r="BN856" s="118" t="n"/>
      <c r="BO856" s="118" t="n"/>
      <c r="BP856" s="118" t="n"/>
      <c r="BQ856" s="118" t="n"/>
      <c r="BR856" s="118" t="n"/>
      <c r="BS856" s="118" t="n"/>
      <c r="BT856" s="118">
        <f>COUNTIF(B856:BS856,1)</f>
        <v/>
      </c>
      <c r="BV856" s="76">
        <f>TRIM(RIGHT(A856, LEN(A856) - FIND("@", SUBSTITUTE(A856, " ", "@", LEN(A856)-LEN(SUBSTITUTE(A856," ",""))))))</f>
        <v/>
      </c>
      <c r="BW856" s="76">
        <f>TRIM(LEFT(A856,FIND(" ",A856&amp;" ")-1))</f>
        <v/>
      </c>
      <c r="BX856">
        <f>+IF(BV856=BV855,"Same","Diff")</f>
        <v/>
      </c>
      <c r="BY856">
        <f>IF(BX856="Same",IF(BW856=BW855,"same","Diff"))</f>
        <v/>
      </c>
    </row>
    <row r="857" ht="17" customHeight="1">
      <c r="A857" s="59" t="inlineStr">
        <is>
          <t>Cameron McLeod</t>
        </is>
      </c>
      <c r="B857" s="117" t="n"/>
      <c r="C857" s="117" t="n"/>
      <c r="D857" s="117" t="n"/>
      <c r="E857" s="117" t="n"/>
      <c r="F857" s="117" t="n"/>
      <c r="G857" s="117" t="n"/>
      <c r="H857" s="117" t="n"/>
      <c r="I857" s="117" t="n"/>
      <c r="J857" s="118" t="n"/>
      <c r="K857" s="118" t="n"/>
      <c r="L857" s="118" t="n"/>
      <c r="M857" s="118" t="n"/>
      <c r="N857" s="118" t="n"/>
      <c r="O857" s="118" t="n"/>
      <c r="P857" s="118" t="n"/>
      <c r="Q857" s="118" t="n"/>
      <c r="R857" s="118" t="n"/>
      <c r="S857" s="118" t="n"/>
      <c r="T857" s="118" t="n"/>
      <c r="U857" s="118" t="n"/>
      <c r="V857" s="118" t="n"/>
      <c r="W857" s="118" t="n"/>
      <c r="X857" s="118" t="n"/>
      <c r="Y857" s="118" t="n"/>
      <c r="Z857" s="118" t="n"/>
      <c r="AA857" s="118" t="n"/>
      <c r="AB857" s="118" t="n"/>
      <c r="AC857" s="118" t="n"/>
      <c r="AD857" s="118" t="n"/>
      <c r="AE857" s="118" t="n"/>
      <c r="AF857" s="118" t="n"/>
      <c r="AG857" s="118" t="n"/>
      <c r="AH857" s="118" t="n"/>
      <c r="AI857" s="118" t="n"/>
      <c r="AJ857" s="118" t="n"/>
      <c r="AK857" s="118" t="n"/>
      <c r="AL857" s="118" t="n"/>
      <c r="AM857" s="118" t="n"/>
      <c r="AN857" s="118" t="n"/>
      <c r="AO857" s="118" t="n"/>
      <c r="AP857" s="118" t="n"/>
      <c r="AQ857" s="118" t="n"/>
      <c r="AR857" s="118" t="n"/>
      <c r="AS857" s="118" t="n"/>
      <c r="AT857" s="118" t="n"/>
      <c r="AU857" s="118" t="n"/>
      <c r="AV857" s="118" t="n"/>
      <c r="AW857" s="118" t="n"/>
      <c r="AX857" s="118" t="n"/>
      <c r="AY857" s="118" t="n"/>
      <c r="AZ857" s="118" t="n"/>
      <c r="BA857" s="118" t="n"/>
      <c r="BB857" s="118" t="n"/>
      <c r="BC857" s="118" t="n"/>
      <c r="BD857" s="118" t="n"/>
      <c r="BE857" s="118" t="n"/>
      <c r="BF857" s="118" t="n"/>
      <c r="BG857" s="118" t="n"/>
      <c r="BH857" s="118" t="n"/>
      <c r="BI857" s="118" t="n"/>
      <c r="BJ857" s="118" t="n"/>
      <c r="BK857" s="118" t="n"/>
      <c r="BL857" s="118" t="n"/>
      <c r="BM857" s="118" t="n"/>
      <c r="BN857" s="118" t="n"/>
      <c r="BO857" s="118" t="n"/>
      <c r="BP857" s="118" t="n"/>
      <c r="BQ857" s="118" t="n">
        <v>1</v>
      </c>
      <c r="BR857" s="118" t="n">
        <v>1</v>
      </c>
      <c r="BS857" s="118" t="n"/>
      <c r="BT857" s="118">
        <f>COUNTIF(B857:BS857,1)</f>
        <v/>
      </c>
      <c r="BV857" s="76">
        <f>TRIM(RIGHT(A857, LEN(A857) - FIND("@", SUBSTITUTE(A857, " ", "@", LEN(A857)-LEN(SUBSTITUTE(A857," ",""))))))</f>
        <v/>
      </c>
      <c r="BW857" s="76">
        <f>TRIM(LEFT(A857,FIND(" ",A857&amp;" ")-1))</f>
        <v/>
      </c>
      <c r="BX857">
        <f>+IF(BV857=BV856,"Same","Diff")</f>
        <v/>
      </c>
      <c r="BY857">
        <f>IF(BX857="Same",IF(BW857=BW856,"same","Diff"))</f>
        <v/>
      </c>
    </row>
    <row r="858" ht="17" customHeight="1">
      <c r="A858" s="59" t="inlineStr">
        <is>
          <t>Lyndon McLeod</t>
        </is>
      </c>
      <c r="B858" s="117" t="n"/>
      <c r="C858" s="117" t="n"/>
      <c r="D858" s="117" t="n"/>
      <c r="E858" s="117" t="n"/>
      <c r="F858" s="117" t="n">
        <v>1</v>
      </c>
      <c r="G858" s="117" t="n"/>
      <c r="H858" s="117" t="n"/>
      <c r="I858" s="117" t="n"/>
      <c r="J858" s="118" t="n"/>
      <c r="K858" s="118" t="n"/>
      <c r="L858" s="118" t="n">
        <v>1</v>
      </c>
      <c r="M858" s="118" t="n"/>
      <c r="N858" s="118" t="n"/>
      <c r="O858" s="118" t="n"/>
      <c r="P858" s="118" t="n"/>
      <c r="Q858" s="118" t="n"/>
      <c r="R858" s="118" t="n"/>
      <c r="S858" s="118" t="n"/>
      <c r="T858" s="118" t="n"/>
      <c r="U858" s="118" t="n"/>
      <c r="V858" s="118" t="n"/>
      <c r="W858" s="118" t="n"/>
      <c r="X858" s="118" t="n"/>
      <c r="Y858" s="118" t="n"/>
      <c r="Z858" s="118" t="n"/>
      <c r="AA858" s="118" t="n"/>
      <c r="AB858" s="118" t="n"/>
      <c r="AC858" s="118" t="n"/>
      <c r="AD858" s="118" t="n"/>
      <c r="AE858" s="118" t="n"/>
      <c r="AF858" s="118" t="n"/>
      <c r="AG858" s="118" t="n"/>
      <c r="AH858" s="118" t="n"/>
      <c r="AI858" s="118" t="n"/>
      <c r="AJ858" s="118" t="n"/>
      <c r="AK858" s="118" t="n"/>
      <c r="AL858" s="118" t="n"/>
      <c r="AM858" s="118" t="n"/>
      <c r="AN858" s="118" t="n"/>
      <c r="AO858" s="118" t="n"/>
      <c r="AP858" s="118" t="n"/>
      <c r="AQ858" s="118" t="n"/>
      <c r="AR858" s="118" t="n"/>
      <c r="AS858" s="118" t="n"/>
      <c r="AT858" s="118" t="n"/>
      <c r="AU858" s="118" t="n"/>
      <c r="AV858" s="118" t="n"/>
      <c r="AW858" s="118" t="n"/>
      <c r="AX858" s="118" t="n"/>
      <c r="AY858" s="118" t="n"/>
      <c r="AZ858" s="118" t="n"/>
      <c r="BA858" s="118" t="n"/>
      <c r="BB858" s="118" t="n"/>
      <c r="BC858" s="118" t="n"/>
      <c r="BD858" s="118" t="n"/>
      <c r="BE858" s="118" t="n"/>
      <c r="BF858" s="118" t="n"/>
      <c r="BG858" s="118" t="n"/>
      <c r="BH858" s="118" t="n"/>
      <c r="BI858" s="118" t="n"/>
      <c r="BJ858" s="118" t="n"/>
      <c r="BK858" s="118" t="n"/>
      <c r="BL858" s="118" t="n"/>
      <c r="BM858" s="118" t="n"/>
      <c r="BN858" s="118" t="n"/>
      <c r="BO858" s="118" t="n"/>
      <c r="BP858" s="118" t="n"/>
      <c r="BQ858" s="118" t="n"/>
      <c r="BR858" s="118" t="n"/>
      <c r="BS858" s="118" t="n"/>
      <c r="BT858" s="118">
        <f>COUNTIF(B858:BS858,1)</f>
        <v/>
      </c>
      <c r="BV858" s="76">
        <f>TRIM(RIGHT(A858, LEN(A858) - FIND("@", SUBSTITUTE(A858, " ", "@", LEN(A858)-LEN(SUBSTITUTE(A858," ",""))))))</f>
        <v/>
      </c>
      <c r="BW858" s="76">
        <f>TRIM(LEFT(A858,FIND(" ",A858&amp;" ")-1))</f>
        <v/>
      </c>
      <c r="BX858">
        <f>+IF(BV858=BV857,"Same","Diff")</f>
        <v/>
      </c>
      <c r="BY858">
        <f>IF(BX858="Same",IF(BW858=BW857,"same","Diff"))</f>
        <v/>
      </c>
    </row>
    <row r="859" ht="17" customHeight="1">
      <c r="A859" s="59" t="inlineStr">
        <is>
          <t>Peter McLeod</t>
        </is>
      </c>
      <c r="B859" s="117" t="n"/>
      <c r="C859" s="117" t="n"/>
      <c r="D859" s="117" t="n"/>
      <c r="E859" s="117" t="n"/>
      <c r="F859" s="117" t="n"/>
      <c r="G859" s="117" t="n"/>
      <c r="H859" s="117" t="n"/>
      <c r="I859" s="117" t="n"/>
      <c r="J859" s="118" t="n"/>
      <c r="K859" s="118" t="n"/>
      <c r="L859" s="118" t="n"/>
      <c r="M859" s="118" t="n"/>
      <c r="N859" s="118" t="n"/>
      <c r="O859" s="118" t="n"/>
      <c r="P859" s="118" t="n"/>
      <c r="Q859" s="118" t="n"/>
      <c r="R859" s="118" t="n"/>
      <c r="S859" s="118" t="n"/>
      <c r="T859" s="118" t="n"/>
      <c r="U859" s="118" t="n"/>
      <c r="V859" s="118" t="n">
        <v>1</v>
      </c>
      <c r="W859" s="118" t="n">
        <v>1</v>
      </c>
      <c r="X859" s="118" t="n">
        <v>1</v>
      </c>
      <c r="Y859" s="118" t="n">
        <v>1</v>
      </c>
      <c r="Z859" s="118" t="n">
        <v>1</v>
      </c>
      <c r="AA859" s="118" t="n">
        <v>1</v>
      </c>
      <c r="AB859" s="118" t="n">
        <v>1</v>
      </c>
      <c r="AC859" s="118" t="n">
        <v>1</v>
      </c>
      <c r="AD859" s="118" t="n">
        <v>1</v>
      </c>
      <c r="AE859" s="118" t="n"/>
      <c r="AF859" s="118" t="n"/>
      <c r="AG859" s="118" t="n"/>
      <c r="AH859" s="118" t="n"/>
      <c r="AI859" s="118" t="n"/>
      <c r="AJ859" s="118" t="n">
        <v>1</v>
      </c>
      <c r="AK859" s="118" t="n">
        <v>1</v>
      </c>
      <c r="AL859" s="118" t="n">
        <v>1</v>
      </c>
      <c r="AM859" s="118" t="n"/>
      <c r="AN859" s="118" t="n"/>
      <c r="AO859" s="118" t="n"/>
      <c r="AP859" s="118" t="n"/>
      <c r="AQ859" s="118" t="n"/>
      <c r="AR859" s="118" t="n"/>
      <c r="AS859" s="118" t="n"/>
      <c r="AT859" s="118" t="n"/>
      <c r="AU859" s="118" t="n"/>
      <c r="AV859" s="118" t="n"/>
      <c r="AW859" s="118" t="n"/>
      <c r="AX859" s="118" t="n"/>
      <c r="AY859" s="118" t="n"/>
      <c r="AZ859" s="118" t="n"/>
      <c r="BA859" s="118" t="n"/>
      <c r="BB859" s="118" t="n"/>
      <c r="BC859" s="118" t="n"/>
      <c r="BD859" s="118" t="n"/>
      <c r="BE859" s="118" t="n"/>
      <c r="BF859" s="118" t="n"/>
      <c r="BG859" s="118" t="n"/>
      <c r="BH859" s="118" t="n"/>
      <c r="BI859" s="118" t="n"/>
      <c r="BJ859" s="118" t="n"/>
      <c r="BK859" s="118" t="n"/>
      <c r="BL859" s="118" t="n"/>
      <c r="BM859" s="118" t="n"/>
      <c r="BN859" s="118" t="n"/>
      <c r="BO859" s="118" t="n"/>
      <c r="BP859" s="118" t="n"/>
      <c r="BQ859" s="118" t="n"/>
      <c r="BR859" s="118" t="n"/>
      <c r="BS859" s="118" t="n"/>
      <c r="BT859" s="118">
        <f>COUNTIF(B859:BS859,1)</f>
        <v/>
      </c>
      <c r="BV859" s="76">
        <f>TRIM(RIGHT(A859, LEN(A859) - FIND("@", SUBSTITUTE(A859, " ", "@", LEN(A859)-LEN(SUBSTITUTE(A859," ",""))))))</f>
        <v/>
      </c>
      <c r="BW859" s="76">
        <f>TRIM(LEFT(A859,FIND(" ",A859&amp;" ")-1))</f>
        <v/>
      </c>
      <c r="BX859">
        <f>+IF(BV859=BV858,"Same","Diff")</f>
        <v/>
      </c>
      <c r="BY859">
        <f>IF(BX859="Same",IF(BW859=BW858,"same","Diff"))</f>
        <v/>
      </c>
    </row>
    <row r="860" ht="17" customHeight="1">
      <c r="A860" s="59" t="inlineStr">
        <is>
          <t>Ryan McLeod</t>
        </is>
      </c>
      <c r="B860" s="117" t="n"/>
      <c r="C860" s="117" t="n"/>
      <c r="D860" s="117" t="n"/>
      <c r="E860" s="117" t="n"/>
      <c r="F860" s="117" t="n"/>
      <c r="G860" s="117" t="n"/>
      <c r="H860" s="117" t="n"/>
      <c r="I860" s="117" t="n"/>
      <c r="J860" s="118" t="n"/>
      <c r="K860" s="118" t="n"/>
      <c r="L860" s="118" t="n"/>
      <c r="M860" s="118" t="n"/>
      <c r="N860" s="118" t="n"/>
      <c r="O860" s="118" t="n"/>
      <c r="P860" s="118" t="n"/>
      <c r="Q860" s="118" t="n"/>
      <c r="R860" s="118" t="n"/>
      <c r="S860" s="118" t="n"/>
      <c r="T860" s="118" t="n"/>
      <c r="U860" s="118" t="n"/>
      <c r="V860" s="118" t="n"/>
      <c r="W860" s="118" t="n"/>
      <c r="X860" s="118" t="n"/>
      <c r="Y860" s="118" t="n"/>
      <c r="Z860" s="118" t="n"/>
      <c r="AA860" s="118" t="n"/>
      <c r="AB860" s="118" t="n"/>
      <c r="AC860" s="118" t="n"/>
      <c r="AD860" s="118" t="n"/>
      <c r="AE860" s="118" t="n"/>
      <c r="AF860" s="118" t="n"/>
      <c r="AG860" s="118" t="n"/>
      <c r="AH860" s="118" t="n"/>
      <c r="AI860" s="118" t="n"/>
      <c r="AJ860" s="118" t="n">
        <v>1</v>
      </c>
      <c r="AK860" s="118" t="n">
        <v>1</v>
      </c>
      <c r="AL860" s="118" t="n">
        <v>1</v>
      </c>
      <c r="AM860" s="118" t="n">
        <v>1</v>
      </c>
      <c r="AN860" s="118" t="n"/>
      <c r="AO860" s="118" t="n"/>
      <c r="AP860" s="118" t="n"/>
      <c r="AQ860" s="118" t="n"/>
      <c r="AR860" s="118" t="n"/>
      <c r="AS860" s="118" t="n">
        <v>1</v>
      </c>
      <c r="AT860" s="118" t="n"/>
      <c r="AU860" s="118" t="n"/>
      <c r="AV860" s="118" t="n"/>
      <c r="AW860" s="118" t="n"/>
      <c r="AX860" s="118" t="n"/>
      <c r="AY860" s="118" t="n"/>
      <c r="AZ860" s="118" t="n"/>
      <c r="BA860" s="118" t="n"/>
      <c r="BB860" s="118" t="n"/>
      <c r="BC860" s="118" t="n"/>
      <c r="BD860" s="118" t="n"/>
      <c r="BE860" s="118" t="n"/>
      <c r="BF860" s="118" t="n"/>
      <c r="BG860" s="118" t="n"/>
      <c r="BH860" s="118" t="n"/>
      <c r="BI860" s="118" t="n"/>
      <c r="BJ860" s="118" t="n"/>
      <c r="BK860" s="118" t="n"/>
      <c r="BL860" s="118" t="n"/>
      <c r="BM860" s="118" t="n"/>
      <c r="BN860" s="118" t="n"/>
      <c r="BO860" s="118" t="n"/>
      <c r="BP860" s="118" t="n"/>
      <c r="BQ860" s="118" t="n"/>
      <c r="BR860" s="118" t="n"/>
      <c r="BS860" s="118" t="n"/>
      <c r="BT860" s="118">
        <f>COUNTIF(B860:BS860,1)</f>
        <v/>
      </c>
      <c r="BV860" s="76">
        <f>TRIM(RIGHT(A860, LEN(A860) - FIND("@", SUBSTITUTE(A860, " ", "@", LEN(A860)-LEN(SUBSTITUTE(A860," ",""))))))</f>
        <v/>
      </c>
      <c r="BW860" s="76">
        <f>TRIM(LEFT(A860,FIND(" ",A860&amp;" ")-1))</f>
        <v/>
      </c>
      <c r="BX860">
        <f>+IF(BV860=BV859,"Same","Diff")</f>
        <v/>
      </c>
      <c r="BY860">
        <f>IF(BX860="Same",IF(BW860=BW859,"same","Diff"))</f>
        <v/>
      </c>
    </row>
    <row r="861" ht="17" customHeight="1">
      <c r="A861" s="60" t="inlineStr">
        <is>
          <t>Stewart McLeod</t>
        </is>
      </c>
      <c r="B861" s="119" t="n"/>
      <c r="C861" s="119" t="n"/>
      <c r="D861" s="119" t="n"/>
      <c r="E861" s="119" t="n"/>
      <c r="F861" s="119" t="n"/>
      <c r="G861" s="119" t="n"/>
      <c r="H861" s="119" t="n"/>
      <c r="I861" s="119" t="n"/>
      <c r="J861" s="118" t="n"/>
      <c r="K861" s="118" t="n"/>
      <c r="L861" s="118" t="n"/>
      <c r="M861" s="118" t="n"/>
      <c r="N861" s="118" t="n"/>
      <c r="O861" s="118" t="n"/>
      <c r="P861" s="118" t="n">
        <v>1</v>
      </c>
      <c r="Q861" s="118" t="n"/>
      <c r="R861" s="118" t="n"/>
      <c r="S861" s="118" t="n"/>
      <c r="T861" s="118" t="n"/>
      <c r="U861" s="118" t="n"/>
      <c r="V861" s="118" t="n"/>
      <c r="W861" s="118" t="n"/>
      <c r="X861" s="118" t="n"/>
      <c r="Y861" s="118" t="n"/>
      <c r="Z861" s="118" t="n"/>
      <c r="AA861" s="118" t="n"/>
      <c r="AB861" s="118" t="n"/>
      <c r="AC861" s="118" t="n"/>
      <c r="AD861" s="118" t="n"/>
      <c r="AE861" s="118" t="n"/>
      <c r="AF861" s="118" t="n"/>
      <c r="AG861" s="118" t="n"/>
      <c r="AH861" s="118" t="n"/>
      <c r="AI861" s="118" t="n"/>
      <c r="AJ861" s="118" t="n"/>
      <c r="AK861" s="118" t="n"/>
      <c r="AL861" s="118" t="n"/>
      <c r="AM861" s="118" t="n"/>
      <c r="AN861" s="118" t="n"/>
      <c r="AO861" s="118" t="n"/>
      <c r="AP861" s="118" t="n"/>
      <c r="AQ861" s="118" t="n"/>
      <c r="AR861" s="118" t="n"/>
      <c r="AS861" s="118" t="n"/>
      <c r="AT861" s="118" t="n"/>
      <c r="AU861" s="118" t="n"/>
      <c r="AV861" s="118" t="n"/>
      <c r="AW861" s="118" t="n"/>
      <c r="AX861" s="118" t="n"/>
      <c r="AY861" s="118" t="n"/>
      <c r="AZ861" s="118" t="n"/>
      <c r="BA861" s="118" t="n"/>
      <c r="BB861" s="118" t="n"/>
      <c r="BC861" s="118" t="n"/>
      <c r="BD861" s="118" t="n"/>
      <c r="BE861" s="118" t="n"/>
      <c r="BF861" s="118" t="n"/>
      <c r="BG861" s="118" t="n"/>
      <c r="BH861" s="118" t="n"/>
      <c r="BI861" s="118" t="n"/>
      <c r="BJ861" s="118" t="n"/>
      <c r="BK861" s="118" t="n"/>
      <c r="BL861" s="118" t="n"/>
      <c r="BM861" s="118" t="n"/>
      <c r="BN861" s="118" t="n"/>
      <c r="BO861" s="118" t="n"/>
      <c r="BP861" s="118" t="n"/>
      <c r="BQ861" s="118" t="n"/>
      <c r="BR861" s="118" t="n"/>
      <c r="BS861" s="118" t="n"/>
      <c r="BT861" s="118">
        <f>COUNTIF(B861:BS861,1)</f>
        <v/>
      </c>
      <c r="BV861" s="76">
        <f>TRIM(RIGHT(A861, LEN(A861) - FIND("@", SUBSTITUTE(A861, " ", "@", LEN(A861)-LEN(SUBSTITUTE(A861," ",""))))))</f>
        <v/>
      </c>
      <c r="BW861" s="76">
        <f>TRIM(LEFT(A861,FIND(" ",A861&amp;" ")-1))</f>
        <v/>
      </c>
      <c r="BX861">
        <f>+IF(BV861=BV860,"Same","Diff")</f>
        <v/>
      </c>
      <c r="BY861">
        <f>IF(BX861="Same",IF(BW861=BW860,"same","Diff"))</f>
        <v/>
      </c>
    </row>
    <row r="862" ht="17" customHeight="1">
      <c r="A862" s="60" t="inlineStr">
        <is>
          <t>David McMillan</t>
        </is>
      </c>
      <c r="B862" s="119" t="n"/>
      <c r="C862" s="119" t="n"/>
      <c r="D862" s="119" t="n"/>
      <c r="E862" s="119" t="n"/>
      <c r="F862" s="119" t="n"/>
      <c r="G862" s="119" t="n"/>
      <c r="H862" s="119" t="n"/>
      <c r="I862" s="119" t="n"/>
      <c r="J862" s="118" t="n"/>
      <c r="K862" s="118" t="n"/>
      <c r="L862" s="118" t="n"/>
      <c r="M862" s="118" t="n"/>
      <c r="N862" s="118" t="n"/>
      <c r="O862" s="118" t="n"/>
      <c r="P862" s="118" t="n"/>
      <c r="Q862" s="118" t="n"/>
      <c r="R862" s="118" t="n"/>
      <c r="S862" s="118" t="n"/>
      <c r="T862" s="118" t="n"/>
      <c r="U862" s="118" t="n"/>
      <c r="V862" s="118" t="n"/>
      <c r="W862" s="118" t="n"/>
      <c r="X862" s="118" t="n"/>
      <c r="Y862" s="118" t="n"/>
      <c r="Z862" s="118" t="n"/>
      <c r="AA862" s="118" t="n"/>
      <c r="AB862" s="118" t="n"/>
      <c r="AC862" s="118" t="n"/>
      <c r="AD862" s="118" t="n"/>
      <c r="AE862" s="118" t="n"/>
      <c r="AF862" s="118" t="n"/>
      <c r="AG862" s="118" t="n"/>
      <c r="AH862" s="118" t="n"/>
      <c r="AI862" s="118" t="n">
        <v>1</v>
      </c>
      <c r="AJ862" s="118" t="n"/>
      <c r="AK862" s="118" t="n"/>
      <c r="AL862" s="118" t="n"/>
      <c r="AM862" s="118" t="n"/>
      <c r="AN862" s="118" t="n"/>
      <c r="AO862" s="118" t="n"/>
      <c r="AP862" s="118" t="n"/>
      <c r="AQ862" s="118" t="n"/>
      <c r="AR862" s="118" t="n"/>
      <c r="AS862" s="118" t="n"/>
      <c r="AT862" s="118" t="n"/>
      <c r="AU862" s="118" t="n"/>
      <c r="AV862" s="118" t="n"/>
      <c r="AW862" s="118" t="n"/>
      <c r="AX862" s="118" t="n"/>
      <c r="AY862" s="118" t="n"/>
      <c r="AZ862" s="118" t="n"/>
      <c r="BA862" s="118" t="n"/>
      <c r="BB862" s="118" t="n"/>
      <c r="BC862" s="118" t="n"/>
      <c r="BD862" s="118" t="n"/>
      <c r="BE862" s="118" t="n"/>
      <c r="BF862" s="118" t="n"/>
      <c r="BG862" s="118" t="n"/>
      <c r="BH862" s="118" t="n"/>
      <c r="BI862" s="118" t="n"/>
      <c r="BJ862" s="118" t="n"/>
      <c r="BK862" s="118" t="n"/>
      <c r="BL862" s="118" t="n"/>
      <c r="BM862" s="118" t="n"/>
      <c r="BN862" s="118" t="n"/>
      <c r="BO862" s="118" t="n"/>
      <c r="BP862" s="118" t="n"/>
      <c r="BQ862" s="118" t="n"/>
      <c r="BR862" s="118" t="n"/>
      <c r="BS862" s="118" t="n"/>
      <c r="BT862" s="118">
        <f>COUNTIF(B862:BS862,1)</f>
        <v/>
      </c>
      <c r="BV862" s="76">
        <f>TRIM(RIGHT(A862, LEN(A862) - FIND("@", SUBSTITUTE(A862, " ", "@", LEN(A862)-LEN(SUBSTITUTE(A862," ",""))))))</f>
        <v/>
      </c>
      <c r="BW862" s="76">
        <f>TRIM(LEFT(A862,FIND(" ",A862&amp;" ")-1))</f>
        <v/>
      </c>
      <c r="BX862">
        <f>+IF(BV862=BV861,"Same","Diff")</f>
        <v/>
      </c>
      <c r="BY862">
        <f>IF(BX862="Same",IF(BW862=BW861,"same","Diff"))</f>
        <v/>
      </c>
    </row>
    <row r="863" ht="17" customHeight="1">
      <c r="A863" s="59" t="inlineStr">
        <is>
          <t>Mark McNally</t>
        </is>
      </c>
      <c r="B863" s="117" t="n"/>
      <c r="C863" s="117" t="n"/>
      <c r="D863" s="117" t="n"/>
      <c r="E863" s="117" t="n"/>
      <c r="F863" s="117" t="n"/>
      <c r="G863" s="117" t="n"/>
      <c r="H863" s="117" t="n"/>
      <c r="I863" s="117" t="n"/>
      <c r="J863" s="118" t="n"/>
      <c r="K863" s="118" t="n"/>
      <c r="L863" s="118" t="n"/>
      <c r="M863" s="118" t="n"/>
      <c r="N863" s="118" t="n"/>
      <c r="O863" s="118" t="n"/>
      <c r="P863" s="118" t="n"/>
      <c r="Q863" s="118" t="n"/>
      <c r="R863" s="118" t="n"/>
      <c r="S863" s="118" t="n"/>
      <c r="T863" s="118" t="n"/>
      <c r="U863" s="118" t="n"/>
      <c r="V863" s="118" t="n"/>
      <c r="W863" s="118" t="n"/>
      <c r="X863" s="118" t="n"/>
      <c r="Y863" s="118" t="n"/>
      <c r="Z863" s="118" t="n"/>
      <c r="AA863" s="118" t="n"/>
      <c r="AB863" s="118" t="n"/>
      <c r="AC863" s="118" t="n"/>
      <c r="AD863" s="118" t="n"/>
      <c r="AE863" s="118" t="n"/>
      <c r="AF863" s="118" t="n"/>
      <c r="AG863" s="118" t="n"/>
      <c r="AH863" s="118" t="n"/>
      <c r="AI863" s="118" t="n"/>
      <c r="AJ863" s="118" t="n"/>
      <c r="AK863" s="118" t="n"/>
      <c r="AL863" s="118" t="n"/>
      <c r="AM863" s="118" t="n"/>
      <c r="AN863" s="118" t="n"/>
      <c r="AO863" s="118" t="n"/>
      <c r="AP863" s="118" t="n"/>
      <c r="AQ863" s="118" t="n"/>
      <c r="AR863" s="118" t="n"/>
      <c r="AS863" s="118" t="n"/>
      <c r="AT863" s="118" t="n"/>
      <c r="AU863" s="118" t="n"/>
      <c r="AV863" s="118" t="n"/>
      <c r="AW863" s="118" t="n"/>
      <c r="AX863" s="118" t="n"/>
      <c r="AY863" s="118" t="n"/>
      <c r="AZ863" s="118" t="n"/>
      <c r="BA863" s="118" t="n"/>
      <c r="BB863" s="118" t="n">
        <v>1</v>
      </c>
      <c r="BC863" s="118" t="n"/>
      <c r="BD863" s="118" t="n"/>
      <c r="BE863" s="118" t="n"/>
      <c r="BF863" s="118" t="n"/>
      <c r="BG863" s="118" t="n"/>
      <c r="BH863" s="118" t="n"/>
      <c r="BI863" s="118" t="n"/>
      <c r="BJ863" s="118" t="n"/>
      <c r="BK863" s="118" t="n"/>
      <c r="BL863" s="118" t="n"/>
      <c r="BM863" s="118" t="n"/>
      <c r="BN863" s="118" t="n"/>
      <c r="BO863" s="118" t="n"/>
      <c r="BP863" s="118" t="n"/>
      <c r="BQ863" s="118" t="n"/>
      <c r="BR863" s="118" t="n"/>
      <c r="BS863" s="118" t="n"/>
      <c r="BT863" s="118">
        <f>COUNTIF(B863:BS863,1)</f>
        <v/>
      </c>
      <c r="BV863" s="76">
        <f>TRIM(RIGHT(A863, LEN(A863) - FIND("@", SUBSTITUTE(A863, " ", "@", LEN(A863)-LEN(SUBSTITUTE(A863," ",""))))))</f>
        <v/>
      </c>
      <c r="BW863" s="76">
        <f>TRIM(LEFT(A863,FIND(" ",A863&amp;" ")-1))</f>
        <v/>
      </c>
      <c r="BX863">
        <f>+IF(BV863=BV862,"Same","Diff")</f>
        <v/>
      </c>
      <c r="BY863">
        <f>IF(BX863="Same",IF(BW863=BW862,"same","Diff"))</f>
        <v/>
      </c>
    </row>
    <row r="864" ht="17" customHeight="1">
      <c r="A864" s="60" t="inlineStr">
        <is>
          <t>Scott McNaughton</t>
        </is>
      </c>
      <c r="B864" s="119" t="n"/>
      <c r="C864" s="119" t="n"/>
      <c r="D864" s="119" t="n"/>
      <c r="E864" s="119" t="n"/>
      <c r="F864" s="119" t="n"/>
      <c r="G864" s="119" t="n"/>
      <c r="H864" s="119" t="n"/>
      <c r="I864" s="119" t="n"/>
      <c r="J864" s="118" t="n"/>
      <c r="K864" s="118" t="n"/>
      <c r="L864" s="130" t="n">
        <v>1</v>
      </c>
      <c r="M864" s="118" t="n">
        <v>1</v>
      </c>
      <c r="N864" s="118" t="n"/>
      <c r="O864" s="118" t="n"/>
      <c r="P864" s="118" t="n"/>
      <c r="Q864" s="118" t="n"/>
      <c r="R864" s="118" t="n"/>
      <c r="S864" s="118" t="n"/>
      <c r="T864" s="118" t="n"/>
      <c r="U864" s="118" t="n"/>
      <c r="V864" s="118" t="n"/>
      <c r="W864" s="118" t="n"/>
      <c r="X864" s="118" t="n"/>
      <c r="Y864" s="118" t="n"/>
      <c r="Z864" s="118" t="n"/>
      <c r="AA864" s="118" t="n"/>
      <c r="AB864" s="118" t="n"/>
      <c r="AC864" s="118" t="n"/>
      <c r="AD864" s="118" t="n"/>
      <c r="AE864" s="118" t="n"/>
      <c r="AF864" s="118" t="n"/>
      <c r="AG864" s="118" t="n"/>
      <c r="AH864" s="118" t="n"/>
      <c r="AI864" s="118" t="n"/>
      <c r="AJ864" s="118" t="n"/>
      <c r="AK864" s="118" t="n"/>
      <c r="AL864" s="118" t="n"/>
      <c r="AM864" s="118" t="n"/>
      <c r="AN864" s="118" t="n"/>
      <c r="AO864" s="118" t="n"/>
      <c r="AP864" s="118" t="n"/>
      <c r="AQ864" s="118" t="n"/>
      <c r="AR864" s="118" t="n"/>
      <c r="AS864" s="118" t="n"/>
      <c r="AT864" s="118" t="n"/>
      <c r="AU864" s="118" t="n"/>
      <c r="AV864" s="118" t="n"/>
      <c r="AW864" s="118" t="n"/>
      <c r="AX864" s="118" t="n"/>
      <c r="AY864" s="118" t="n"/>
      <c r="AZ864" s="118" t="n"/>
      <c r="BA864" s="118" t="n"/>
      <c r="BB864" s="118" t="n"/>
      <c r="BC864" s="118" t="n"/>
      <c r="BD864" s="118" t="n"/>
      <c r="BE864" s="118" t="n"/>
      <c r="BF864" s="118" t="n"/>
      <c r="BG864" s="118" t="n"/>
      <c r="BH864" s="118" t="n"/>
      <c r="BI864" s="118" t="n"/>
      <c r="BJ864" s="118" t="n"/>
      <c r="BK864" s="118" t="n"/>
      <c r="BL864" s="118" t="n"/>
      <c r="BM864" s="118" t="n"/>
      <c r="BN864" s="118" t="n"/>
      <c r="BO864" s="118" t="n"/>
      <c r="BP864" s="118" t="n"/>
      <c r="BQ864" s="118" t="n"/>
      <c r="BR864" s="118" t="n"/>
      <c r="BS864" s="118" t="n"/>
      <c r="BT864" s="118">
        <f>COUNTIF(B864:BS864,1)</f>
        <v/>
      </c>
      <c r="BV864" s="76">
        <f>TRIM(RIGHT(A864, LEN(A864) - FIND("@", SUBSTITUTE(A864, " ", "@", LEN(A864)-LEN(SUBSTITUTE(A864," ",""))))))</f>
        <v/>
      </c>
      <c r="BW864" s="76">
        <f>TRIM(LEFT(A864,FIND(" ",A864&amp;" ")-1))</f>
        <v/>
      </c>
      <c r="BX864">
        <f>+IF(BV864=BV863,"Same","Diff")</f>
        <v/>
      </c>
      <c r="BY864">
        <f>IF(BX864="Same",IF(BW864=BW863,"same","Diff"))</f>
        <v/>
      </c>
    </row>
    <row r="865" ht="17" customHeight="1">
      <c r="A865" s="60" t="inlineStr">
        <is>
          <t>Ron McPhail</t>
        </is>
      </c>
      <c r="B865" s="119" t="n"/>
      <c r="C865" s="119" t="n"/>
      <c r="D865" s="119" t="n"/>
      <c r="E865" s="119" t="n"/>
      <c r="F865" s="119" t="n"/>
      <c r="G865" s="119" t="n"/>
      <c r="H865" s="119" t="n"/>
      <c r="I865" s="119" t="n"/>
      <c r="J865" s="118" t="n"/>
      <c r="K865" s="118" t="n"/>
      <c r="L865" s="118" t="n"/>
      <c r="M865" s="118" t="n"/>
      <c r="N865" s="118" t="n"/>
      <c r="O865" s="130" t="n">
        <v>1</v>
      </c>
      <c r="P865" s="118" t="n"/>
      <c r="Q865" s="118" t="n"/>
      <c r="R865" s="118" t="n"/>
      <c r="S865" s="118" t="n"/>
      <c r="T865" s="118" t="n"/>
      <c r="U865" s="118" t="n"/>
      <c r="V865" s="118" t="n"/>
      <c r="W865" s="118" t="n"/>
      <c r="X865" s="118" t="n"/>
      <c r="Y865" s="118" t="n"/>
      <c r="Z865" s="118" t="n"/>
      <c r="AA865" s="118" t="n"/>
      <c r="AB865" s="118" t="n"/>
      <c r="AC865" s="118" t="n"/>
      <c r="AD865" s="118" t="n"/>
      <c r="AE865" s="118" t="n"/>
      <c r="AF865" s="118" t="n"/>
      <c r="AG865" s="118" t="n"/>
      <c r="AH865" s="118" t="n"/>
      <c r="AI865" s="118" t="n"/>
      <c r="AJ865" s="118" t="n"/>
      <c r="AK865" s="118" t="n"/>
      <c r="AL865" s="118" t="n"/>
      <c r="AM865" s="118" t="n"/>
      <c r="AN865" s="118" t="n"/>
      <c r="AO865" s="118" t="n"/>
      <c r="AP865" s="118" t="n"/>
      <c r="AQ865" s="118" t="n"/>
      <c r="AR865" s="118" t="n"/>
      <c r="AS865" s="118" t="n"/>
      <c r="AT865" s="118" t="n"/>
      <c r="AU865" s="118" t="n"/>
      <c r="AV865" s="118" t="n"/>
      <c r="AW865" s="118" t="n"/>
      <c r="AX865" s="118" t="n"/>
      <c r="AY865" s="118" t="n"/>
      <c r="AZ865" s="118" t="n"/>
      <c r="BA865" s="118" t="n"/>
      <c r="BB865" s="118" t="n"/>
      <c r="BC865" s="118" t="n"/>
      <c r="BD865" s="118" t="n"/>
      <c r="BE865" s="118" t="n"/>
      <c r="BF865" s="118" t="n"/>
      <c r="BG865" s="118" t="n"/>
      <c r="BH865" s="118" t="n"/>
      <c r="BI865" s="118" t="n"/>
      <c r="BJ865" s="118" t="n"/>
      <c r="BK865" s="118" t="n"/>
      <c r="BL865" s="118" t="n"/>
      <c r="BM865" s="118" t="n"/>
      <c r="BN865" s="118" t="n"/>
      <c r="BO865" s="118" t="n"/>
      <c r="BP865" s="118" t="n"/>
      <c r="BQ865" s="118" t="n"/>
      <c r="BR865" s="118" t="n"/>
      <c r="BS865" s="118" t="n"/>
      <c r="BT865" s="118">
        <f>COUNTIF(B865:BS865,1)</f>
        <v/>
      </c>
      <c r="BV865" s="76">
        <f>TRIM(RIGHT(A865, LEN(A865) - FIND("@", SUBSTITUTE(A865, " ", "@", LEN(A865)-LEN(SUBSTITUTE(A865," ",""))))))</f>
        <v/>
      </c>
      <c r="BW865" s="76">
        <f>TRIM(LEFT(A865,FIND(" ",A865&amp;" ")-1))</f>
        <v/>
      </c>
      <c r="BX865">
        <f>+IF(BV865=BV864,"Same","Diff")</f>
        <v/>
      </c>
      <c r="BY865">
        <f>IF(BX865="Same",IF(BW865=BW864,"same","Diff"))</f>
        <v/>
      </c>
    </row>
    <row r="866" ht="17" customHeight="1">
      <c r="A866" s="59" t="inlineStr">
        <is>
          <t>Bruce McPhee</t>
        </is>
      </c>
      <c r="B866" s="117" t="n"/>
      <c r="C866" s="117" t="n"/>
      <c r="D866" s="117" t="n"/>
      <c r="E866" s="117" t="n">
        <v>1</v>
      </c>
      <c r="F866" s="117" t="n">
        <v>1</v>
      </c>
      <c r="G866" s="117" t="n">
        <v>1</v>
      </c>
      <c r="H866" s="117" t="n">
        <v>1</v>
      </c>
      <c r="I866" s="117" t="n"/>
      <c r="J866" s="118" t="n">
        <v>1</v>
      </c>
      <c r="K866" s="118" t="n">
        <v>1</v>
      </c>
      <c r="L866" s="118" t="n">
        <v>1</v>
      </c>
      <c r="M866" s="118" t="n">
        <v>1</v>
      </c>
      <c r="N866" s="118" t="n">
        <v>1</v>
      </c>
      <c r="O866" s="118" t="n">
        <v>1</v>
      </c>
      <c r="P866" s="118" t="n">
        <v>1</v>
      </c>
      <c r="Q866" s="118" t="n"/>
      <c r="R866" s="118" t="n"/>
      <c r="S866" s="118" t="n"/>
      <c r="T866" s="118" t="n"/>
      <c r="U866" s="118" t="n"/>
      <c r="V866" s="118" t="n"/>
      <c r="W866" s="118" t="n"/>
      <c r="X866" s="118" t="n"/>
      <c r="Y866" s="118" t="n"/>
      <c r="Z866" s="118" t="n"/>
      <c r="AA866" s="118" t="n"/>
      <c r="AB866" s="118" t="n"/>
      <c r="AC866" s="118" t="n"/>
      <c r="AD866" s="118" t="n"/>
      <c r="AE866" s="118" t="n"/>
      <c r="AF866" s="118" t="n"/>
      <c r="AG866" s="118" t="n"/>
      <c r="AH866" s="118" t="n"/>
      <c r="AI866" s="118" t="n"/>
      <c r="AJ866" s="118" t="n"/>
      <c r="AK866" s="118" t="n"/>
      <c r="AL866" s="118" t="n"/>
      <c r="AM866" s="118" t="n"/>
      <c r="AN866" s="118" t="n"/>
      <c r="AO866" s="118" t="n"/>
      <c r="AP866" s="118" t="n"/>
      <c r="AQ866" s="118" t="n"/>
      <c r="AR866" s="118" t="n"/>
      <c r="AS866" s="118" t="n"/>
      <c r="AT866" s="118" t="n"/>
      <c r="AU866" s="118" t="n"/>
      <c r="AV866" s="118" t="n"/>
      <c r="AW866" s="118" t="n"/>
      <c r="AX866" s="118" t="n"/>
      <c r="AY866" s="118" t="n"/>
      <c r="AZ866" s="118" t="n"/>
      <c r="BA866" s="118" t="n"/>
      <c r="BB866" s="118" t="n"/>
      <c r="BC866" s="118" t="n"/>
      <c r="BD866" s="118" t="n"/>
      <c r="BE866" s="118" t="n"/>
      <c r="BF866" s="118" t="n"/>
      <c r="BG866" s="118" t="n"/>
      <c r="BH866" s="118" t="n"/>
      <c r="BI866" s="118" t="n"/>
      <c r="BJ866" s="118" t="n"/>
      <c r="BK866" s="118" t="n"/>
      <c r="BL866" s="118" t="n"/>
      <c r="BM866" s="118" t="n"/>
      <c r="BN866" s="118" t="n"/>
      <c r="BO866" s="118" t="n"/>
      <c r="BP866" s="118" t="n"/>
      <c r="BQ866" s="118" t="n"/>
      <c r="BR866" s="118" t="n"/>
      <c r="BS866" s="118" t="n"/>
      <c r="BT866" s="118">
        <f>COUNTIF(B866:BS866,1)</f>
        <v/>
      </c>
      <c r="BV866" s="76">
        <f>TRIM(RIGHT(A866, LEN(A866) - FIND("@", SUBSTITUTE(A866, " ", "@", LEN(A866)-LEN(SUBSTITUTE(A866," ",""))))))</f>
        <v/>
      </c>
      <c r="BW866" s="76">
        <f>TRIM(LEFT(A866,FIND(" ",A866&amp;" ")-1))</f>
        <v/>
      </c>
      <c r="BX866">
        <f>+IF(BV866=BV865,"Same","Diff")</f>
        <v/>
      </c>
      <c r="BY866">
        <f>IF(BX866="Same",IF(BW866=BW865,"same","Diff"))</f>
        <v/>
      </c>
    </row>
    <row r="867" ht="17" customHeight="1">
      <c r="A867" s="59" t="inlineStr">
        <is>
          <t>Max McPherson</t>
        </is>
      </c>
      <c r="B867" s="117" t="n">
        <v>1</v>
      </c>
      <c r="C867" s="117" t="n"/>
      <c r="D867" s="117" t="n"/>
      <c r="E867" s="117" t="n"/>
      <c r="F867" s="117" t="n"/>
      <c r="G867" s="117" t="n"/>
      <c r="H867" s="117" t="n"/>
      <c r="I867" s="117" t="n"/>
      <c r="J867" s="118" t="n"/>
      <c r="K867" s="118" t="n"/>
      <c r="L867" s="118" t="n"/>
      <c r="M867" s="118" t="n"/>
      <c r="N867" s="118" t="n"/>
      <c r="O867" s="118" t="n"/>
      <c r="P867" s="118" t="n"/>
      <c r="Q867" s="118" t="n"/>
      <c r="R867" s="118" t="n"/>
      <c r="S867" s="118" t="n"/>
      <c r="T867" s="118" t="n"/>
      <c r="U867" s="118" t="n"/>
      <c r="V867" s="118" t="n"/>
      <c r="W867" s="118" t="n"/>
      <c r="X867" s="118" t="n"/>
      <c r="Y867" s="118" t="n"/>
      <c r="Z867" s="118" t="n"/>
      <c r="AA867" s="118" t="n"/>
      <c r="AB867" s="118" t="n"/>
      <c r="AC867" s="118" t="n"/>
      <c r="AD867" s="118" t="n"/>
      <c r="AE867" s="118" t="n"/>
      <c r="AF867" s="118" t="n"/>
      <c r="AG867" s="118" t="n"/>
      <c r="AH867" s="118" t="n"/>
      <c r="AI867" s="118" t="n"/>
      <c r="AJ867" s="118" t="n"/>
      <c r="AK867" s="118" t="n"/>
      <c r="AL867" s="118" t="n"/>
      <c r="AM867" s="118" t="n"/>
      <c r="AN867" s="118" t="n"/>
      <c r="AO867" s="118" t="n"/>
      <c r="AP867" s="118" t="n"/>
      <c r="AQ867" s="118" t="n"/>
      <c r="AR867" s="118" t="n"/>
      <c r="AS867" s="118" t="n"/>
      <c r="AT867" s="118" t="n"/>
      <c r="AU867" s="118" t="n"/>
      <c r="AV867" s="118" t="n"/>
      <c r="AW867" s="118" t="n"/>
      <c r="AX867" s="118" t="n"/>
      <c r="AY867" s="118" t="n"/>
      <c r="AZ867" s="118" t="n"/>
      <c r="BA867" s="118" t="n"/>
      <c r="BB867" s="118" t="n"/>
      <c r="BC867" s="118" t="n"/>
      <c r="BD867" s="118" t="n"/>
      <c r="BE867" s="118" t="n"/>
      <c r="BF867" s="118" t="n"/>
      <c r="BG867" s="118" t="n"/>
      <c r="BH867" s="118" t="n"/>
      <c r="BI867" s="118" t="n"/>
      <c r="BJ867" s="118" t="n"/>
      <c r="BK867" s="118" t="n"/>
      <c r="BL867" s="118" t="n"/>
      <c r="BM867" s="118" t="n"/>
      <c r="BN867" s="118" t="n"/>
      <c r="BO867" s="118" t="n"/>
      <c r="BP867" s="118" t="n"/>
      <c r="BQ867" s="118" t="n"/>
      <c r="BR867" s="118" t="n"/>
      <c r="BS867" s="118" t="n"/>
      <c r="BT867" s="118">
        <f>COUNTIF(B867:BS867,1)</f>
        <v/>
      </c>
      <c r="BV867" s="76">
        <f>TRIM(RIGHT(A867, LEN(A867) - FIND("@", SUBSTITUTE(A867, " ", "@", LEN(A867)-LEN(SUBSTITUTE(A867," ",""))))))</f>
        <v/>
      </c>
      <c r="BW867" s="76">
        <f>TRIM(LEFT(A867,FIND(" ",A867&amp;" ")-1))</f>
        <v/>
      </c>
      <c r="BX867">
        <f>+IF(BV867=BV866,"Same","Diff")</f>
        <v/>
      </c>
      <c r="BY867">
        <f>IF(BX867="Same",IF(BW867=BW866,"same","Diff"))</f>
        <v/>
      </c>
    </row>
    <row r="868" ht="17" customHeight="1">
      <c r="A868" s="59" t="inlineStr">
        <is>
          <t>Graham McRae</t>
        </is>
      </c>
      <c r="B868" s="117" t="n"/>
      <c r="C868" s="117" t="n"/>
      <c r="D868" s="117" t="n"/>
      <c r="E868" s="117" t="n"/>
      <c r="F868" s="117" t="n"/>
      <c r="G868" s="117" t="n"/>
      <c r="H868" s="117" t="n"/>
      <c r="I868" s="117" t="n"/>
      <c r="J868" s="118" t="n"/>
      <c r="K868" s="118" t="n"/>
      <c r="L868" s="118" t="n"/>
      <c r="M868" s="118" t="n"/>
      <c r="N868" s="118" t="n"/>
      <c r="O868" s="118" t="n"/>
      <c r="P868" s="118" t="n"/>
      <c r="Q868" s="118" t="n"/>
      <c r="R868" s="118" t="n"/>
      <c r="S868" s="118" t="n"/>
      <c r="T868" s="118" t="n"/>
      <c r="U868" s="118" t="n">
        <v>1</v>
      </c>
      <c r="V868" s="118" t="n"/>
      <c r="W868" s="118" t="n"/>
      <c r="X868" s="118" t="n"/>
      <c r="Y868" s="118" t="n"/>
      <c r="Z868" s="118" t="n"/>
      <c r="AA868" s="118" t="n"/>
      <c r="AB868" s="118" t="n">
        <v>1</v>
      </c>
      <c r="AC868" s="118" t="n"/>
      <c r="AD868" s="118" t="n"/>
      <c r="AE868" s="118" t="n"/>
      <c r="AF868" s="118" t="n"/>
      <c r="AG868" s="118" t="n"/>
      <c r="AH868" s="118" t="n"/>
      <c r="AI868" s="118" t="n"/>
      <c r="AJ868" s="118" t="n"/>
      <c r="AK868" s="118" t="n"/>
      <c r="AL868" s="118" t="n"/>
      <c r="AM868" s="118" t="n"/>
      <c r="AN868" s="118" t="n"/>
      <c r="AO868" s="118" t="n"/>
      <c r="AP868" s="118" t="n"/>
      <c r="AQ868" s="118" t="n"/>
      <c r="AR868" s="118" t="n"/>
      <c r="AS868" s="118" t="n"/>
      <c r="AT868" s="118" t="n"/>
      <c r="AU868" s="118" t="n"/>
      <c r="AV868" s="118" t="n"/>
      <c r="AW868" s="118" t="n"/>
      <c r="AX868" s="118" t="n"/>
      <c r="AY868" s="118" t="n"/>
      <c r="AZ868" s="118" t="n"/>
      <c r="BA868" s="118" t="n"/>
      <c r="BB868" s="118" t="n"/>
      <c r="BC868" s="118" t="n"/>
      <c r="BD868" s="118" t="n"/>
      <c r="BE868" s="118" t="n"/>
      <c r="BF868" s="118" t="n"/>
      <c r="BG868" s="118" t="n"/>
      <c r="BH868" s="118" t="n"/>
      <c r="BI868" s="118" t="n"/>
      <c r="BJ868" s="118" t="n"/>
      <c r="BK868" s="118" t="n"/>
      <c r="BL868" s="118" t="n"/>
      <c r="BM868" s="118" t="n"/>
      <c r="BN868" s="118" t="n"/>
      <c r="BO868" s="118" t="n"/>
      <c r="BP868" s="118" t="n"/>
      <c r="BQ868" s="118" t="n"/>
      <c r="BR868" s="118" t="n"/>
      <c r="BS868" s="118" t="n"/>
      <c r="BT868" s="118">
        <f>COUNTIF(B868:BS868,1)</f>
        <v/>
      </c>
      <c r="BV868" s="76">
        <f>TRIM(RIGHT(A868, LEN(A868) - FIND("@", SUBSTITUTE(A868, " ", "@", LEN(A868)-LEN(SUBSTITUTE(A868," ",""))))))</f>
        <v/>
      </c>
      <c r="BW868" s="76">
        <f>TRIM(LEFT(A868,FIND(" ",A868&amp;" ")-1))</f>
        <v/>
      </c>
      <c r="BX868">
        <f>+IF(BV868=BV867,"Same","Diff")</f>
        <v/>
      </c>
      <c r="BY868">
        <f>IF(BX868="Same",IF(BW868=BW867,"same","Diff"))</f>
        <v/>
      </c>
    </row>
    <row r="869" ht="17" customHeight="1">
      <c r="A869" s="60" t="inlineStr">
        <is>
          <t>Rod McRae</t>
        </is>
      </c>
      <c r="B869" s="119" t="n"/>
      <c r="C869" s="119" t="n"/>
      <c r="D869" s="119" t="n"/>
      <c r="E869" s="119" t="n"/>
      <c r="F869" s="119" t="n"/>
      <c r="G869" s="119" t="n"/>
      <c r="H869" s="119" t="n"/>
      <c r="I869" s="119" t="n"/>
      <c r="J869" s="118" t="n"/>
      <c r="K869" s="118" t="n"/>
      <c r="L869" s="118" t="n"/>
      <c r="M869" s="118" t="n"/>
      <c r="N869" s="118" t="n"/>
      <c r="O869" s="118" t="n">
        <v>1</v>
      </c>
      <c r="P869" s="118" t="n">
        <v>1</v>
      </c>
      <c r="Q869" s="118" t="n">
        <v>1</v>
      </c>
      <c r="R869" s="118" t="n"/>
      <c r="S869" s="118" t="n"/>
      <c r="T869" s="118" t="n"/>
      <c r="U869" s="118" t="n"/>
      <c r="V869" s="118" t="n"/>
      <c r="W869" s="118" t="n"/>
      <c r="X869" s="118" t="n"/>
      <c r="Y869" s="118" t="n"/>
      <c r="Z869" s="118" t="n"/>
      <c r="AA869" s="118" t="n"/>
      <c r="AB869" s="118" t="n"/>
      <c r="AC869" s="118" t="n"/>
      <c r="AD869" s="118" t="n"/>
      <c r="AE869" s="118" t="n"/>
      <c r="AF869" s="118" t="n"/>
      <c r="AG869" s="118" t="n"/>
      <c r="AH869" s="118" t="n"/>
      <c r="AI869" s="118" t="n"/>
      <c r="AJ869" s="118" t="n"/>
      <c r="AK869" s="118" t="n"/>
      <c r="AL869" s="118" t="n"/>
      <c r="AM869" s="118" t="n"/>
      <c r="AN869" s="118" t="n"/>
      <c r="AO869" s="118" t="n"/>
      <c r="AP869" s="118" t="n"/>
      <c r="AQ869" s="118" t="n"/>
      <c r="AR869" s="118" t="n"/>
      <c r="AS869" s="118" t="n"/>
      <c r="AT869" s="118" t="n"/>
      <c r="AU869" s="118" t="n"/>
      <c r="AV869" s="118" t="n"/>
      <c r="AW869" s="118" t="n"/>
      <c r="AX869" s="118" t="n"/>
      <c r="AY869" s="118" t="n"/>
      <c r="AZ869" s="118" t="n"/>
      <c r="BA869" s="118" t="n"/>
      <c r="BB869" s="118" t="n"/>
      <c r="BC869" s="118" t="n"/>
      <c r="BD869" s="118" t="n"/>
      <c r="BE869" s="118" t="n"/>
      <c r="BF869" s="118" t="n"/>
      <c r="BG869" s="118" t="n"/>
      <c r="BH869" s="118" t="n"/>
      <c r="BI869" s="118" t="n"/>
      <c r="BJ869" s="118" t="n"/>
      <c r="BK869" s="118" t="n"/>
      <c r="BL869" s="118" t="n"/>
      <c r="BM869" s="118" t="n"/>
      <c r="BN869" s="118" t="n"/>
      <c r="BO869" s="118" t="n"/>
      <c r="BP869" s="118" t="n"/>
      <c r="BQ869" s="118" t="n"/>
      <c r="BR869" s="118" t="n"/>
      <c r="BS869" s="118" t="n"/>
      <c r="BT869" s="118">
        <f>COUNTIF(B869:BS869,1)</f>
        <v/>
      </c>
      <c r="BV869" s="76">
        <f>TRIM(RIGHT(A869, LEN(A869) - FIND("@", SUBSTITUTE(A869, " ", "@", LEN(A869)-LEN(SUBSTITUTE(A869," ",""))))))</f>
        <v/>
      </c>
      <c r="BW869" s="76">
        <f>TRIM(LEFT(A869,FIND(" ",A869&amp;" ")-1))</f>
        <v/>
      </c>
      <c r="BX869">
        <f>+IF(BV869=BV868,"Same","Diff")</f>
        <v/>
      </c>
      <c r="BY869">
        <f>IF(BX869="Same",IF(BW869=BW868,"same","Diff"))</f>
        <v/>
      </c>
    </row>
    <row r="870" ht="17" customHeight="1">
      <c r="A870" s="60" t="inlineStr">
        <is>
          <t>Russ McRae</t>
        </is>
      </c>
      <c r="B870" s="119" t="n"/>
      <c r="C870" s="119" t="n"/>
      <c r="D870" s="119" t="n"/>
      <c r="E870" s="119" t="n"/>
      <c r="F870" s="119" t="n"/>
      <c r="G870" s="119" t="n"/>
      <c r="H870" s="119" t="n"/>
      <c r="I870" s="119" t="n"/>
      <c r="J870" s="118" t="n"/>
      <c r="K870" s="118" t="n"/>
      <c r="L870" s="118" t="n"/>
      <c r="M870" s="118" t="n"/>
      <c r="N870" s="118" t="n"/>
      <c r="O870" s="118" t="n"/>
      <c r="P870" s="118" t="n">
        <v>1</v>
      </c>
      <c r="Q870" s="118" t="n">
        <v>1</v>
      </c>
      <c r="R870" s="118" t="n">
        <v>1</v>
      </c>
      <c r="S870" s="130" t="n">
        <v>1</v>
      </c>
      <c r="T870" s="118" t="n"/>
      <c r="U870" s="118" t="n"/>
      <c r="V870" s="118" t="n"/>
      <c r="W870" s="118" t="n"/>
      <c r="X870" s="118" t="n"/>
      <c r="Y870" s="118" t="n"/>
      <c r="Z870" s="118" t="n"/>
      <c r="AA870" s="118" t="n"/>
      <c r="AB870" s="118" t="n"/>
      <c r="AC870" s="118" t="n"/>
      <c r="AD870" s="118" t="n"/>
      <c r="AE870" s="118" t="n"/>
      <c r="AF870" s="118" t="n"/>
      <c r="AG870" s="118" t="n"/>
      <c r="AH870" s="118" t="n"/>
      <c r="AI870" s="118" t="n"/>
      <c r="AJ870" s="118" t="n"/>
      <c r="AK870" s="118" t="n"/>
      <c r="AL870" s="118" t="n"/>
      <c r="AM870" s="118" t="n"/>
      <c r="AN870" s="118" t="n"/>
      <c r="AO870" s="118" t="n"/>
      <c r="AP870" s="118" t="n"/>
      <c r="AQ870" s="118" t="n"/>
      <c r="AR870" s="118" t="n"/>
      <c r="AS870" s="118" t="n"/>
      <c r="AT870" s="118" t="n"/>
      <c r="AU870" s="118" t="n"/>
      <c r="AV870" s="118" t="n"/>
      <c r="AW870" s="118" t="n"/>
      <c r="AX870" s="118" t="n"/>
      <c r="AY870" s="118" t="n"/>
      <c r="AZ870" s="118" t="n"/>
      <c r="BA870" s="118" t="n"/>
      <c r="BB870" s="118" t="n"/>
      <c r="BC870" s="118" t="n"/>
      <c r="BD870" s="118" t="n"/>
      <c r="BE870" s="118" t="n"/>
      <c r="BF870" s="118" t="n"/>
      <c r="BG870" s="118" t="n"/>
      <c r="BH870" s="118" t="n"/>
      <c r="BI870" s="118" t="n"/>
      <c r="BJ870" s="118" t="n"/>
      <c r="BK870" s="118" t="n"/>
      <c r="BL870" s="118" t="n"/>
      <c r="BM870" s="118" t="n"/>
      <c r="BN870" s="118" t="n"/>
      <c r="BO870" s="118" t="n"/>
      <c r="BP870" s="118" t="n"/>
      <c r="BQ870" s="118" t="n"/>
      <c r="BR870" s="118" t="n"/>
      <c r="BS870" s="118" t="n"/>
      <c r="BT870" s="118">
        <f>COUNTIF(B870:BS870,1)</f>
        <v/>
      </c>
      <c r="BV870" s="76">
        <f>TRIM(RIGHT(A870, LEN(A870) - FIND("@", SUBSTITUTE(A870, " ", "@", LEN(A870)-LEN(SUBSTITUTE(A870," ",""))))))</f>
        <v/>
      </c>
      <c r="BW870" s="76">
        <f>TRIM(LEFT(A870,FIND(" ",A870&amp;" ")-1))</f>
        <v/>
      </c>
      <c r="BX870">
        <f>+IF(BV870=BV869,"Same","Diff")</f>
        <v/>
      </c>
      <c r="BY870">
        <f>IF(BX870="Same",IF(BW870=BW869,"same","Diff"))</f>
        <v/>
      </c>
    </row>
    <row r="871" ht="17" customHeight="1">
      <c r="A871" s="60" t="inlineStr">
        <is>
          <t>Gregg McShane</t>
        </is>
      </c>
      <c r="B871" s="119" t="n"/>
      <c r="C871" s="119" t="n"/>
      <c r="D871" s="119" t="n"/>
      <c r="E871" s="119" t="n"/>
      <c r="F871" s="119" t="n"/>
      <c r="G871" s="119" t="n"/>
      <c r="H871" s="119" t="n"/>
      <c r="I871" s="119" t="n"/>
      <c r="J871" s="118" t="n"/>
      <c r="K871" s="118" t="n"/>
      <c r="L871" s="118" t="n"/>
      <c r="M871" s="118" t="n"/>
      <c r="N871" s="118" t="n"/>
      <c r="O871" s="118" t="n"/>
      <c r="P871" s="118" t="n"/>
      <c r="Q871" s="118" t="n"/>
      <c r="R871" s="118" t="n"/>
      <c r="S871" s="118" t="n"/>
      <c r="T871" s="118" t="n"/>
      <c r="U871" s="118" t="n"/>
      <c r="V871" s="118" t="n"/>
      <c r="W871" s="118" t="n"/>
      <c r="X871" s="118" t="n"/>
      <c r="Y871" s="118" t="n"/>
      <c r="Z871" s="118" t="n"/>
      <c r="AA871" s="118" t="n"/>
      <c r="AB871" s="118" t="n"/>
      <c r="AC871" s="118" t="n"/>
      <c r="AD871" s="118" t="n"/>
      <c r="AE871" s="118" t="n"/>
      <c r="AF871" s="118" t="n"/>
      <c r="AG871" s="118" t="n"/>
      <c r="AH871" s="118" t="n"/>
      <c r="AI871" s="118" t="n">
        <v>1</v>
      </c>
      <c r="AJ871" s="118" t="n"/>
      <c r="AK871" s="118" t="n"/>
      <c r="AL871" s="118" t="n"/>
      <c r="AM871" s="118" t="n"/>
      <c r="AN871" s="118" t="n"/>
      <c r="AO871" s="118" t="n"/>
      <c r="AP871" s="118" t="n"/>
      <c r="AQ871" s="118" t="n"/>
      <c r="AR871" s="118" t="n"/>
      <c r="AS871" s="118" t="n"/>
      <c r="AT871" s="118" t="n"/>
      <c r="AU871" s="118" t="n"/>
      <c r="AV871" s="118" t="n"/>
      <c r="AW871" s="118" t="n"/>
      <c r="AX871" s="118" t="n"/>
      <c r="AY871" s="118" t="n"/>
      <c r="AZ871" s="118" t="n"/>
      <c r="BA871" s="118" t="n"/>
      <c r="BB871" s="118" t="n"/>
      <c r="BC871" s="118" t="n"/>
      <c r="BD871" s="118" t="n"/>
      <c r="BE871" s="118" t="n"/>
      <c r="BF871" s="118" t="n"/>
      <c r="BG871" s="118" t="n"/>
      <c r="BH871" s="118" t="n"/>
      <c r="BI871" s="118" t="n"/>
      <c r="BJ871" s="118" t="n"/>
      <c r="BK871" s="118" t="n"/>
      <c r="BL871" s="118" t="n"/>
      <c r="BM871" s="118" t="n"/>
      <c r="BN871" s="118" t="n"/>
      <c r="BO871" s="118" t="n"/>
      <c r="BP871" s="118" t="n"/>
      <c r="BQ871" s="118" t="n"/>
      <c r="BR871" s="118" t="n"/>
      <c r="BS871" s="118" t="n"/>
      <c r="BT871" s="118">
        <f>COUNTIF(B871:BS871,1)</f>
        <v/>
      </c>
      <c r="BV871" s="76">
        <f>TRIM(RIGHT(A871, LEN(A871) - FIND("@", SUBSTITUTE(A871, " ", "@", LEN(A871)-LEN(SUBSTITUTE(A871," ",""))))))</f>
        <v/>
      </c>
      <c r="BW871" s="76">
        <f>TRIM(LEFT(A871,FIND(" ",A871&amp;" ")-1))</f>
        <v/>
      </c>
      <c r="BX871">
        <f>+IF(BV871=BV870,"Same","Diff")</f>
        <v/>
      </c>
      <c r="BY871">
        <f>IF(BX871="Same",IF(BW871=BW870,"same","Diff"))</f>
        <v/>
      </c>
    </row>
    <row r="872" ht="17" customHeight="1">
      <c r="A872" s="60" t="inlineStr">
        <is>
          <t>Chris McSorley</t>
        </is>
      </c>
      <c r="B872" s="119" t="n"/>
      <c r="C872" s="119" t="n"/>
      <c r="D872" s="119" t="n"/>
      <c r="E872" s="119" t="n"/>
      <c r="F872" s="119" t="n">
        <v>1</v>
      </c>
      <c r="G872" s="119" t="n"/>
      <c r="H872" s="119" t="n"/>
      <c r="I872" s="119" t="n"/>
      <c r="J872" s="118" t="n"/>
      <c r="K872" s="118" t="n"/>
      <c r="L872" s="118" t="n"/>
      <c r="M872" s="118" t="n"/>
      <c r="N872" s="118" t="n"/>
      <c r="O872" s="118" t="n"/>
      <c r="P872" s="118" t="n"/>
      <c r="Q872" s="118" t="n"/>
      <c r="R872" s="118" t="n"/>
      <c r="S872" s="118" t="n"/>
      <c r="T872" s="118" t="n"/>
      <c r="U872" s="118" t="n"/>
      <c r="V872" s="118" t="n"/>
      <c r="W872" s="118" t="n"/>
      <c r="X872" s="118" t="n"/>
      <c r="Y872" s="118" t="n"/>
      <c r="Z872" s="118" t="n"/>
      <c r="AA872" s="118" t="n"/>
      <c r="AB872" s="118" t="n"/>
      <c r="AC872" s="118" t="n"/>
      <c r="AD872" s="118" t="n"/>
      <c r="AE872" s="118" t="n"/>
      <c r="AF872" s="118" t="n"/>
      <c r="AG872" s="118" t="n"/>
      <c r="AH872" s="118" t="n"/>
      <c r="AI872" s="118" t="n"/>
      <c r="AJ872" s="118" t="n"/>
      <c r="AK872" s="118" t="n"/>
      <c r="AL872" s="118" t="n"/>
      <c r="AM872" s="118" t="n"/>
      <c r="AN872" s="118" t="n"/>
      <c r="AO872" s="118" t="n"/>
      <c r="AP872" s="118" t="n"/>
      <c r="AQ872" s="118" t="n"/>
      <c r="AR872" s="118" t="n"/>
      <c r="AS872" s="118" t="n"/>
      <c r="AT872" s="118" t="n"/>
      <c r="AU872" s="118" t="n"/>
      <c r="AV872" s="118" t="n"/>
      <c r="AW872" s="118" t="n"/>
      <c r="AX872" s="118" t="n"/>
      <c r="AY872" s="118" t="n"/>
      <c r="AZ872" s="118" t="n"/>
      <c r="BA872" s="118" t="n"/>
      <c r="BB872" s="118" t="n"/>
      <c r="BC872" s="118" t="n"/>
      <c r="BD872" s="118" t="n"/>
      <c r="BE872" s="118" t="n"/>
      <c r="BF872" s="118" t="n"/>
      <c r="BG872" s="118" t="n"/>
      <c r="BH872" s="118" t="n"/>
      <c r="BI872" s="118" t="n"/>
      <c r="BJ872" s="118" t="n"/>
      <c r="BK872" s="118" t="n"/>
      <c r="BL872" s="118" t="n"/>
      <c r="BM872" s="118" t="n"/>
      <c r="BN872" s="118" t="n"/>
      <c r="BO872" s="118" t="n"/>
      <c r="BP872" s="118" t="n"/>
      <c r="BQ872" s="118" t="n"/>
      <c r="BR872" s="118" t="n"/>
      <c r="BS872" s="118" t="n"/>
      <c r="BT872" s="118">
        <f>COUNTIF(B872:BS872,1)</f>
        <v/>
      </c>
      <c r="BV872" s="76">
        <f>TRIM(RIGHT(A872, LEN(A872) - FIND("@", SUBSTITUTE(A872, " ", "@", LEN(A872)-LEN(SUBSTITUTE(A872," ",""))))))</f>
        <v/>
      </c>
      <c r="BW872" s="76">
        <f>TRIM(LEFT(A872,FIND(" ",A872&amp;" ")-1))</f>
        <v/>
      </c>
      <c r="BX872">
        <f>+IF(BV872=BV871,"Same","Diff")</f>
        <v/>
      </c>
      <c r="BY872">
        <f>IF(BX872="Same",IF(BW872=BW871,"same","Diff"))</f>
        <v/>
      </c>
    </row>
    <row r="873" ht="17" customHeight="1">
      <c r="A873" s="59" t="inlineStr">
        <is>
          <t>Tyler Mecklem</t>
        </is>
      </c>
      <c r="B873" s="117" t="n"/>
      <c r="C873" s="117" t="n"/>
      <c r="D873" s="117" t="n"/>
      <c r="E873" s="117" t="n"/>
      <c r="F873" s="117" t="n"/>
      <c r="G873" s="117" t="n"/>
      <c r="H873" s="117" t="n"/>
      <c r="I873" s="117" t="n"/>
      <c r="J873" s="118" t="n"/>
      <c r="K873" s="118" t="n"/>
      <c r="L873" s="118" t="n"/>
      <c r="M873" s="118" t="n"/>
      <c r="N873" s="118" t="n"/>
      <c r="O873" s="118" t="n"/>
      <c r="P873" s="118" t="n"/>
      <c r="Q873" s="118" t="n"/>
      <c r="R873" s="118" t="n"/>
      <c r="S873" s="118" t="n"/>
      <c r="T873" s="118" t="n"/>
      <c r="U873" s="118" t="n"/>
      <c r="V873" s="118" t="n"/>
      <c r="W873" s="118" t="n"/>
      <c r="X873" s="118" t="n"/>
      <c r="Y873" s="118" t="n"/>
      <c r="Z873" s="118" t="n"/>
      <c r="AA873" s="118" t="n"/>
      <c r="AB873" s="118" t="n"/>
      <c r="AC873" s="118" t="n"/>
      <c r="AD873" s="118" t="n"/>
      <c r="AE873" s="118" t="n"/>
      <c r="AF873" s="118" t="n"/>
      <c r="AG873" s="118" t="n"/>
      <c r="AH873" s="118" t="n"/>
      <c r="AI873" s="118" t="n"/>
      <c r="AJ873" s="118" t="n"/>
      <c r="AK873" s="118" t="n"/>
      <c r="AL873" s="118" t="n"/>
      <c r="AM873" s="118" t="n"/>
      <c r="AN873" s="118" t="n"/>
      <c r="AO873" s="118" t="n"/>
      <c r="AP873" s="118" t="n"/>
      <c r="AQ873" s="118" t="n"/>
      <c r="AR873" s="118" t="n"/>
      <c r="AS873" s="118" t="n">
        <v>1</v>
      </c>
      <c r="AT873" s="118" t="n"/>
      <c r="AU873" s="118" t="n">
        <v>1</v>
      </c>
      <c r="AV873" s="118" t="n"/>
      <c r="AW873" s="118" t="n"/>
      <c r="AX873" s="118" t="n"/>
      <c r="AY873" s="118" t="n"/>
      <c r="AZ873" s="118" t="n"/>
      <c r="BA873" s="118" t="n"/>
      <c r="BB873" s="118" t="n"/>
      <c r="BC873" s="118" t="n"/>
      <c r="BD873" s="118" t="n"/>
      <c r="BE873" s="118" t="n"/>
      <c r="BF873" s="118" t="n"/>
      <c r="BG873" s="118" t="n"/>
      <c r="BH873" s="118" t="n"/>
      <c r="BI873" s="118" t="n"/>
      <c r="BJ873" s="118" t="n"/>
      <c r="BK873" s="118" t="n"/>
      <c r="BL873" s="118" t="n"/>
      <c r="BM873" s="118" t="n"/>
      <c r="BN873" s="118" t="n"/>
      <c r="BO873" s="118" t="n"/>
      <c r="BP873" s="118" t="n"/>
      <c r="BQ873" s="118" t="n"/>
      <c r="BR873" s="118" t="n"/>
      <c r="BS873" s="118" t="n"/>
      <c r="BT873" s="118">
        <f>COUNTIF(B873:BS873,1)</f>
        <v/>
      </c>
      <c r="BV873" s="76">
        <f>TRIM(RIGHT(A873, LEN(A873) - FIND("@", SUBSTITUTE(A873, " ", "@", LEN(A873)-LEN(SUBSTITUTE(A873," ",""))))))</f>
        <v/>
      </c>
      <c r="BW873" s="76">
        <f>TRIM(LEFT(A873,FIND(" ",A873&amp;" ")-1))</f>
        <v/>
      </c>
      <c r="BX873">
        <f>+IF(BV873=BV872,"Same","Diff")</f>
        <v/>
      </c>
      <c r="BY873">
        <f>IF(BX873="Same",IF(BW873=BW872,"same","Diff"))</f>
        <v/>
      </c>
    </row>
    <row r="874" ht="17" customHeight="1">
      <c r="A874" s="60" t="inlineStr">
        <is>
          <t>Trevor Meehan</t>
        </is>
      </c>
      <c r="B874" s="119" t="n"/>
      <c r="C874" s="119" t="n"/>
      <c r="D874" s="119" t="n"/>
      <c r="E874" s="119" t="n"/>
      <c r="F874" s="119" t="n"/>
      <c r="G874" s="119" t="n">
        <v>1</v>
      </c>
      <c r="H874" s="119" t="n">
        <v>1</v>
      </c>
      <c r="I874" s="119" t="n">
        <v>1</v>
      </c>
      <c r="J874" s="130" t="n"/>
      <c r="K874" s="118" t="n">
        <v>1</v>
      </c>
      <c r="L874" s="118" t="n">
        <v>1</v>
      </c>
      <c r="M874" s="118" t="n">
        <v>1</v>
      </c>
      <c r="N874" s="118" t="n"/>
      <c r="O874" s="118" t="n"/>
      <c r="P874" s="118" t="n"/>
      <c r="Q874" s="118" t="n"/>
      <c r="R874" s="118" t="n"/>
      <c r="S874" s="118" t="n"/>
      <c r="T874" s="118" t="n"/>
      <c r="U874" s="118" t="n"/>
      <c r="V874" s="118" t="n"/>
      <c r="W874" s="118" t="n"/>
      <c r="X874" s="118" t="n"/>
      <c r="Y874" s="118" t="n"/>
      <c r="Z874" s="118" t="n"/>
      <c r="AA874" s="118" t="n"/>
      <c r="AB874" s="118" t="n"/>
      <c r="AC874" s="118" t="n"/>
      <c r="AD874" s="118" t="n"/>
      <c r="AE874" s="118" t="n"/>
      <c r="AF874" s="118" t="n"/>
      <c r="AG874" s="118" t="n"/>
      <c r="AH874" s="118" t="n"/>
      <c r="AI874" s="118" t="n"/>
      <c r="AJ874" s="118" t="n"/>
      <c r="AK874" s="118" t="n"/>
      <c r="AL874" s="118" t="n"/>
      <c r="AM874" s="118" t="n"/>
      <c r="AN874" s="118" t="n"/>
      <c r="AO874" s="118" t="n"/>
      <c r="AP874" s="118" t="n"/>
      <c r="AQ874" s="118" t="n"/>
      <c r="AR874" s="118" t="n"/>
      <c r="AS874" s="118" t="n"/>
      <c r="AT874" s="118" t="n"/>
      <c r="AU874" s="118" t="n"/>
      <c r="AV874" s="118" t="n"/>
      <c r="AW874" s="118" t="n"/>
      <c r="AX874" s="118" t="n"/>
      <c r="AY874" s="118" t="n"/>
      <c r="AZ874" s="118" t="n"/>
      <c r="BA874" s="118" t="n"/>
      <c r="BB874" s="118" t="n"/>
      <c r="BC874" s="118" t="n"/>
      <c r="BD874" s="118" t="n"/>
      <c r="BE874" s="118" t="n"/>
      <c r="BF874" s="118" t="n"/>
      <c r="BG874" s="118" t="n"/>
      <c r="BH874" s="118" t="n"/>
      <c r="BI874" s="118" t="n"/>
      <c r="BJ874" s="118" t="n"/>
      <c r="BK874" s="118" t="n"/>
      <c r="BL874" s="118" t="n"/>
      <c r="BM874" s="118" t="n"/>
      <c r="BN874" s="118" t="n"/>
      <c r="BO874" s="118" t="n"/>
      <c r="BP874" s="118" t="n"/>
      <c r="BQ874" s="118" t="n"/>
      <c r="BR874" s="118" t="n"/>
      <c r="BS874" s="118" t="n"/>
      <c r="BT874" s="118">
        <f>COUNTIF(B874:BS874,1)</f>
        <v/>
      </c>
      <c r="BV874" s="76">
        <f>TRIM(RIGHT(A874, LEN(A874) - FIND("@", SUBSTITUTE(A874, " ", "@", LEN(A874)-LEN(SUBSTITUTE(A874," ",""))))))</f>
        <v/>
      </c>
      <c r="BW874" s="76">
        <f>TRIM(LEFT(A874,FIND(" ",A874&amp;" ")-1))</f>
        <v/>
      </c>
      <c r="BX874">
        <f>+IF(BV874=BV873,"Same","Diff")</f>
        <v/>
      </c>
      <c r="BY874">
        <f>IF(BX874="Same",IF(BW874=BW873,"same","Diff"))</f>
        <v/>
      </c>
    </row>
    <row r="875" ht="17" customHeight="1">
      <c r="A875" s="59" t="inlineStr">
        <is>
          <t>Anette Meeuvissen</t>
        </is>
      </c>
      <c r="B875" s="117" t="n"/>
      <c r="C875" s="117" t="n"/>
      <c r="D875" s="117" t="n"/>
      <c r="E875" s="117" t="n"/>
      <c r="F875" s="117" t="n"/>
      <c r="G875" s="117" t="n"/>
      <c r="H875" s="117" t="n"/>
      <c r="I875" s="117" t="n"/>
      <c r="J875" s="118" t="n"/>
      <c r="K875" s="118" t="n"/>
      <c r="L875" s="118" t="n"/>
      <c r="M875" s="118" t="n"/>
      <c r="N875" s="118" t="n"/>
      <c r="O875" s="118" t="n"/>
      <c r="P875" s="118" t="n"/>
      <c r="Q875" s="118" t="n"/>
      <c r="R875" s="118" t="n"/>
      <c r="S875" s="118" t="n"/>
      <c r="T875" s="118" t="n"/>
      <c r="U875" s="118" t="n"/>
      <c r="V875" s="118" t="n"/>
      <c r="W875" s="118" t="n"/>
      <c r="X875" s="118" t="n"/>
      <c r="Y875" s="118" t="n"/>
      <c r="Z875" s="118" t="n"/>
      <c r="AA875" s="118" t="n"/>
      <c r="AB875" s="118" t="n"/>
      <c r="AC875" s="118" t="n">
        <v>1</v>
      </c>
      <c r="AD875" s="118" t="n"/>
      <c r="AE875" s="118" t="n"/>
      <c r="AF875" s="118" t="n"/>
      <c r="AG875" s="118" t="n"/>
      <c r="AH875" s="118" t="n"/>
      <c r="AI875" s="118" t="n"/>
      <c r="AJ875" s="118" t="n"/>
      <c r="AK875" s="118" t="n"/>
      <c r="AL875" s="118" t="n"/>
      <c r="AM875" s="118" t="n"/>
      <c r="AN875" s="118" t="n"/>
      <c r="AO875" s="118" t="n"/>
      <c r="AP875" s="118" t="n"/>
      <c r="AQ875" s="118" t="n"/>
      <c r="AR875" s="118" t="n"/>
      <c r="AS875" s="118" t="n"/>
      <c r="AT875" s="118" t="n"/>
      <c r="AU875" s="118" t="n"/>
      <c r="AV875" s="118" t="n"/>
      <c r="AW875" s="118" t="n"/>
      <c r="AX875" s="118" t="n"/>
      <c r="AY875" s="118" t="n"/>
      <c r="AZ875" s="118" t="n"/>
      <c r="BA875" s="118" t="n"/>
      <c r="BB875" s="118" t="n"/>
      <c r="BC875" s="118" t="n"/>
      <c r="BD875" s="118" t="n"/>
      <c r="BE875" s="118" t="n"/>
      <c r="BF875" s="118" t="n"/>
      <c r="BG875" s="118" t="n"/>
      <c r="BH875" s="118" t="n"/>
      <c r="BI875" s="118" t="n"/>
      <c r="BJ875" s="118" t="n"/>
      <c r="BK875" s="118" t="n"/>
      <c r="BL875" s="118" t="n"/>
      <c r="BM875" s="118" t="n"/>
      <c r="BN875" s="118" t="n"/>
      <c r="BO875" s="118" t="n"/>
      <c r="BP875" s="118" t="n"/>
      <c r="BQ875" s="118" t="n"/>
      <c r="BR875" s="118" t="n"/>
      <c r="BS875" s="118" t="n"/>
      <c r="BT875" s="118">
        <f>COUNTIF(B875:BS875,1)</f>
        <v/>
      </c>
      <c r="BV875" s="76">
        <f>TRIM(RIGHT(A875, LEN(A875) - FIND("@", SUBSTITUTE(A875, " ", "@", LEN(A875)-LEN(SUBSTITUTE(A875," ",""))))))</f>
        <v/>
      </c>
      <c r="BW875" s="76">
        <f>TRIM(LEFT(A875,FIND(" ",A875&amp;" ")-1))</f>
        <v/>
      </c>
      <c r="BX875">
        <f>+IF(BV875=BV874,"Same","Diff")</f>
        <v/>
      </c>
      <c r="BY875">
        <f>IF(BX875="Same",IF(BW875=BW874,"same","Diff"))</f>
        <v/>
      </c>
    </row>
    <row r="876" ht="17" customHeight="1">
      <c r="A876" s="60" t="inlineStr">
        <is>
          <t>Graham Mein</t>
        </is>
      </c>
      <c r="B876" s="119" t="n"/>
      <c r="C876" s="119" t="n"/>
      <c r="D876" s="119" t="n"/>
      <c r="E876" s="119" t="n"/>
      <c r="F876" s="119" t="n"/>
      <c r="G876" s="119" t="n"/>
      <c r="H876" s="119" t="n"/>
      <c r="I876" s="119" t="n"/>
      <c r="J876" s="118" t="n"/>
      <c r="K876" s="118" t="n"/>
      <c r="L876" s="118" t="n"/>
      <c r="M876" s="118" t="n"/>
      <c r="N876" s="118" t="n"/>
      <c r="O876" s="118" t="n"/>
      <c r="P876" s="118" t="n"/>
      <c r="Q876" s="118" t="n"/>
      <c r="R876" s="118" t="n"/>
      <c r="S876" s="118" t="n"/>
      <c r="T876" s="118" t="n"/>
      <c r="U876" s="118" t="n">
        <v>1</v>
      </c>
      <c r="V876" s="118" t="n">
        <v>1</v>
      </c>
      <c r="W876" s="118" t="n">
        <v>1</v>
      </c>
      <c r="X876" s="118" t="n"/>
      <c r="Y876" s="118" t="n"/>
      <c r="Z876" s="118" t="n"/>
      <c r="AA876" s="118" t="n"/>
      <c r="AB876" s="118" t="n"/>
      <c r="AC876" s="118" t="n"/>
      <c r="AD876" s="118" t="n"/>
      <c r="AE876" s="118" t="n"/>
      <c r="AF876" s="118" t="n"/>
      <c r="AG876" s="118" t="n"/>
      <c r="AH876" s="118" t="n"/>
      <c r="AI876" s="118" t="n"/>
      <c r="AJ876" s="118" t="n"/>
      <c r="AK876" s="118" t="n"/>
      <c r="AL876" s="118" t="n"/>
      <c r="AM876" s="118" t="n"/>
      <c r="AN876" s="118" t="n"/>
      <c r="AO876" s="118" t="n"/>
      <c r="AP876" s="118" t="n"/>
      <c r="AQ876" s="118" t="n"/>
      <c r="AR876" s="118" t="n"/>
      <c r="AS876" s="118" t="n"/>
      <c r="AT876" s="118" t="n"/>
      <c r="AU876" s="118" t="n"/>
      <c r="AV876" s="118" t="n"/>
      <c r="AW876" s="118" t="n"/>
      <c r="AX876" s="118" t="n"/>
      <c r="AY876" s="118" t="n"/>
      <c r="AZ876" s="118" t="n"/>
      <c r="BA876" s="118" t="n"/>
      <c r="BB876" s="118" t="n"/>
      <c r="BC876" s="118" t="n"/>
      <c r="BD876" s="118" t="n"/>
      <c r="BE876" s="118" t="n"/>
      <c r="BF876" s="118" t="n"/>
      <c r="BG876" s="118" t="n"/>
      <c r="BH876" s="118" t="n"/>
      <c r="BI876" s="118" t="n"/>
      <c r="BJ876" s="118" t="n"/>
      <c r="BK876" s="118" t="n"/>
      <c r="BL876" s="118" t="n"/>
      <c r="BM876" s="118" t="n"/>
      <c r="BN876" s="118" t="n"/>
      <c r="BO876" s="118" t="n"/>
      <c r="BP876" s="118" t="n"/>
      <c r="BQ876" s="118" t="n"/>
      <c r="BR876" s="118" t="n"/>
      <c r="BS876" s="118" t="n"/>
      <c r="BT876" s="118">
        <f>COUNTIF(B876:BS876,1)</f>
        <v/>
      </c>
      <c r="BV876" s="76">
        <f>TRIM(RIGHT(A876, LEN(A876) - FIND("@", SUBSTITUTE(A876, " ", "@", LEN(A876)-LEN(SUBSTITUTE(A876," ",""))))))</f>
        <v/>
      </c>
      <c r="BW876" s="76">
        <f>TRIM(LEFT(A876,FIND(" ",A876&amp;" ")-1))</f>
        <v/>
      </c>
      <c r="BX876">
        <f>+IF(BV876=BV875,"Same","Diff")</f>
        <v/>
      </c>
      <c r="BY876">
        <f>IF(BX876="Same",IF(BW876=BW875,"same","Diff"))</f>
        <v/>
      </c>
    </row>
    <row r="877" ht="17" customHeight="1">
      <c r="A877" s="59" t="inlineStr">
        <is>
          <t>Alain Menu</t>
        </is>
      </c>
      <c r="B877" s="117" t="n"/>
      <c r="C877" s="117" t="n"/>
      <c r="D877" s="117" t="n"/>
      <c r="E877" s="117" t="n"/>
      <c r="F877" s="117" t="n"/>
      <c r="G877" s="117" t="n"/>
      <c r="H877" s="117" t="n"/>
      <c r="I877" s="117" t="n"/>
      <c r="J877" s="118" t="n"/>
      <c r="K877" s="118" t="n"/>
      <c r="L877" s="118" t="n"/>
      <c r="M877" s="118" t="n"/>
      <c r="N877" s="118" t="n"/>
      <c r="O877" s="118" t="n"/>
      <c r="P877" s="118" t="n"/>
      <c r="Q877" s="118" t="n"/>
      <c r="R877" s="118" t="n"/>
      <c r="S877" s="118" t="n"/>
      <c r="T877" s="118" t="n"/>
      <c r="U877" s="118" t="n"/>
      <c r="V877" s="118" t="n"/>
      <c r="W877" s="118" t="n"/>
      <c r="X877" s="118" t="n"/>
      <c r="Y877" s="118" t="n"/>
      <c r="Z877" s="118" t="n"/>
      <c r="AA877" s="118" t="n"/>
      <c r="AB877" s="118" t="n"/>
      <c r="AC877" s="118" t="n"/>
      <c r="AD877" s="118" t="n"/>
      <c r="AE877" s="118" t="n"/>
      <c r="AF877" s="118" t="n"/>
      <c r="AG877" s="118" t="n"/>
      <c r="AH877" s="118" t="n"/>
      <c r="AI877" s="118" t="n"/>
      <c r="AJ877" s="118" t="n"/>
      <c r="AK877" s="118" t="n"/>
      <c r="AL877" s="118" t="n"/>
      <c r="AM877" s="118" t="n"/>
      <c r="AN877" s="118" t="n"/>
      <c r="AO877" s="118" t="n">
        <v>1</v>
      </c>
      <c r="AP877" s="118" t="n"/>
      <c r="AQ877" s="118" t="n"/>
      <c r="AR877" s="118" t="n"/>
      <c r="AS877" s="118" t="n">
        <v>1</v>
      </c>
      <c r="AT877" s="118" t="n"/>
      <c r="AU877" s="118" t="n"/>
      <c r="AV877" s="118" t="n"/>
      <c r="AW877" s="118" t="n">
        <v>1</v>
      </c>
      <c r="AX877" s="118" t="n">
        <v>1</v>
      </c>
      <c r="AY877" s="118" t="n"/>
      <c r="AZ877" s="118" t="n"/>
      <c r="BA877" s="118" t="n"/>
      <c r="BB877" s="118" t="n"/>
      <c r="BC877" s="118" t="n"/>
      <c r="BD877" s="118" t="n"/>
      <c r="BE877" s="118" t="n"/>
      <c r="BF877" s="118" t="n"/>
      <c r="BG877" s="118" t="n"/>
      <c r="BH877" s="118" t="n"/>
      <c r="BI877" s="118" t="n"/>
      <c r="BJ877" s="118" t="n"/>
      <c r="BK877" s="118" t="n"/>
      <c r="BL877" s="118" t="n"/>
      <c r="BM877" s="118" t="n"/>
      <c r="BN877" s="118" t="n"/>
      <c r="BO877" s="118" t="n"/>
      <c r="BP877" s="118" t="n"/>
      <c r="BQ877" s="118" t="n"/>
      <c r="BR877" s="118" t="n"/>
      <c r="BS877" s="118" t="n"/>
      <c r="BT877" s="118">
        <f>COUNTIF(B877:BS877,1)</f>
        <v/>
      </c>
      <c r="BV877" s="76">
        <f>TRIM(RIGHT(A877, LEN(A877) - FIND("@", SUBSTITUTE(A877, " ", "@", LEN(A877)-LEN(SUBSTITUTE(A877," ",""))))))</f>
        <v/>
      </c>
      <c r="BW877" s="76">
        <f>TRIM(LEFT(A877,FIND(" ",A877&amp;" ")-1))</f>
        <v/>
      </c>
      <c r="BX877">
        <f>+IF(BV877=BV876,"Same","Diff")</f>
        <v/>
      </c>
      <c r="BY877">
        <f>IF(BX877="Same",IF(BW877=BW876,"same","Diff"))</f>
        <v/>
      </c>
    </row>
    <row r="878" ht="17" customHeight="1">
      <c r="A878" s="60" t="inlineStr">
        <is>
          <t>Ian Messner</t>
        </is>
      </c>
      <c r="B878" s="119" t="n"/>
      <c r="C878" s="119" t="n"/>
      <c r="D878" s="119" t="n"/>
      <c r="E878" s="119" t="n"/>
      <c r="F878" s="119" t="n"/>
      <c r="G878" s="119" t="n"/>
      <c r="H878" s="119" t="n"/>
      <c r="I878" s="119" t="n"/>
      <c r="J878" s="118" t="n"/>
      <c r="K878" s="118" t="n"/>
      <c r="L878" s="118" t="n"/>
      <c r="M878" s="118" t="n"/>
      <c r="N878" s="118" t="n"/>
      <c r="O878" s="118" t="n"/>
      <c r="P878" s="118" t="n"/>
      <c r="Q878" s="118" t="n"/>
      <c r="R878" s="118" t="n"/>
      <c r="S878" s="118" t="n">
        <v>1</v>
      </c>
      <c r="T878" s="118" t="n">
        <v>1</v>
      </c>
      <c r="U878" s="118" t="n">
        <v>1</v>
      </c>
      <c r="V878" s="118" t="n"/>
      <c r="W878" s="118" t="n"/>
      <c r="X878" s="118" t="n"/>
      <c r="Y878" s="118" t="n"/>
      <c r="Z878" s="118" t="n"/>
      <c r="AA878" s="118" t="n"/>
      <c r="AB878" s="118" t="n"/>
      <c r="AC878" s="118" t="n"/>
      <c r="AD878" s="118" t="n"/>
      <c r="AE878" s="118" t="n"/>
      <c r="AF878" s="118" t="n"/>
      <c r="AG878" s="118" t="n"/>
      <c r="AH878" s="118" t="n"/>
      <c r="AI878" s="118" t="n"/>
      <c r="AJ878" s="118" t="n"/>
      <c r="AK878" s="118" t="n"/>
      <c r="AL878" s="118" t="n"/>
      <c r="AM878" s="118" t="n"/>
      <c r="AN878" s="118" t="n"/>
      <c r="AO878" s="118" t="n"/>
      <c r="AP878" s="118" t="n"/>
      <c r="AQ878" s="118" t="n"/>
      <c r="AR878" s="118" t="n"/>
      <c r="AS878" s="118" t="n"/>
      <c r="AT878" s="118" t="n"/>
      <c r="AU878" s="118" t="n"/>
      <c r="AV878" s="118" t="n"/>
      <c r="AW878" s="118" t="n"/>
      <c r="AX878" s="118" t="n"/>
      <c r="AY878" s="118" t="n"/>
      <c r="AZ878" s="118" t="n"/>
      <c r="BA878" s="118" t="n"/>
      <c r="BB878" s="118" t="n"/>
      <c r="BC878" s="118" t="n"/>
      <c r="BD878" s="118" t="n"/>
      <c r="BE878" s="118" t="n"/>
      <c r="BF878" s="118" t="n"/>
      <c r="BG878" s="118" t="n"/>
      <c r="BH878" s="118" t="n"/>
      <c r="BI878" s="118" t="n"/>
      <c r="BJ878" s="118" t="n"/>
      <c r="BK878" s="118" t="n"/>
      <c r="BL878" s="118" t="n"/>
      <c r="BM878" s="118" t="n"/>
      <c r="BN878" s="118" t="n"/>
      <c r="BO878" s="118" t="n"/>
      <c r="BP878" s="118" t="n"/>
      <c r="BQ878" s="118" t="n"/>
      <c r="BR878" s="118" t="n"/>
      <c r="BS878" s="118" t="n"/>
      <c r="BT878" s="118">
        <f>COUNTIF(B878:BS878,1)</f>
        <v/>
      </c>
      <c r="BV878" s="76">
        <f>TRIM(RIGHT(A878, LEN(A878) - FIND("@", SUBSTITUTE(A878, " ", "@", LEN(A878)-LEN(SUBSTITUTE(A878," ",""))))))</f>
        <v/>
      </c>
      <c r="BW878" s="76">
        <f>TRIM(LEFT(A878,FIND(" ",A878&amp;" ")-1))</f>
        <v/>
      </c>
      <c r="BX878">
        <f>+IF(BV878=BV877,"Same","Diff")</f>
        <v/>
      </c>
      <c r="BY878">
        <f>IF(BX878="Same",IF(BW878=BW877,"same","Diff"))</f>
        <v/>
      </c>
    </row>
    <row r="879" ht="17" customHeight="1">
      <c r="A879" s="59" t="inlineStr">
        <is>
          <t>Tomas Mezera</t>
        </is>
      </c>
      <c r="B879" s="117" t="n"/>
      <c r="C879" s="117" t="n"/>
      <c r="D879" s="117" t="n"/>
      <c r="E879" s="117" t="n"/>
      <c r="F879" s="117" t="n"/>
      <c r="G879" s="117" t="n"/>
      <c r="H879" s="117" t="n"/>
      <c r="I879" s="117" t="n"/>
      <c r="J879" s="118" t="n"/>
      <c r="K879" s="118" t="n"/>
      <c r="L879" s="118" t="n"/>
      <c r="M879" s="118" t="n"/>
      <c r="N879" s="118" t="n"/>
      <c r="O879" s="118" t="n"/>
      <c r="P879" s="118" t="n"/>
      <c r="Q879" s="118" t="n"/>
      <c r="R879" s="118" t="n"/>
      <c r="S879" s="118" t="n"/>
      <c r="T879" s="118" t="n"/>
      <c r="U879" s="118" t="n"/>
      <c r="V879" s="118" t="n"/>
      <c r="W879" s="118" t="n"/>
      <c r="X879" s="118" t="n"/>
      <c r="Y879" s="118" t="n"/>
      <c r="Z879" s="118" t="n"/>
      <c r="AA879" s="118" t="n">
        <v>1</v>
      </c>
      <c r="AB879" s="118" t="n"/>
      <c r="AC879" s="118" t="n"/>
      <c r="AD879" s="118" t="n">
        <v>1</v>
      </c>
      <c r="AE879" s="118" t="n">
        <v>1</v>
      </c>
      <c r="AF879" s="118" t="n">
        <v>1</v>
      </c>
      <c r="AG879" s="118" t="n">
        <v>1</v>
      </c>
      <c r="AH879" s="118" t="n">
        <v>1</v>
      </c>
      <c r="AI879" s="118" t="n">
        <v>1</v>
      </c>
      <c r="AJ879" s="118" t="n">
        <v>1</v>
      </c>
      <c r="AK879" s="118" t="n">
        <v>1</v>
      </c>
      <c r="AL879" s="118" t="n">
        <v>1</v>
      </c>
      <c r="AM879" s="118" t="n">
        <v>1</v>
      </c>
      <c r="AN879" s="118" t="n"/>
      <c r="AO879" s="118" t="n">
        <v>1</v>
      </c>
      <c r="AP879" s="118" t="n"/>
      <c r="AQ879" s="118" t="n">
        <v>1</v>
      </c>
      <c r="AR879" s="118" t="n"/>
      <c r="AS879" s="118" t="n">
        <v>1</v>
      </c>
      <c r="AT879" s="118" t="n">
        <v>1</v>
      </c>
      <c r="AU879" s="118" t="n">
        <v>1</v>
      </c>
      <c r="AV879" s="118" t="n">
        <v>1</v>
      </c>
      <c r="AW879" s="118" t="n">
        <v>1</v>
      </c>
      <c r="AX879" s="118" t="n"/>
      <c r="AY879" s="118" t="n"/>
      <c r="AZ879" s="118" t="n"/>
      <c r="BA879" s="118" t="n"/>
      <c r="BB879" s="118" t="n"/>
      <c r="BC879" s="118" t="n"/>
      <c r="BD879" s="118" t="n"/>
      <c r="BE879" s="118" t="n"/>
      <c r="BF879" s="118" t="n"/>
      <c r="BG879" s="118" t="n"/>
      <c r="BH879" s="118" t="n"/>
      <c r="BI879" s="118" t="n"/>
      <c r="BJ879" s="118" t="n"/>
      <c r="BK879" s="118" t="n"/>
      <c r="BL879" s="118" t="n"/>
      <c r="BM879" s="118" t="n"/>
      <c r="BN879" s="118" t="n"/>
      <c r="BO879" s="118" t="n"/>
      <c r="BP879" s="118" t="n"/>
      <c r="BQ879" s="118" t="n"/>
      <c r="BR879" s="118" t="n"/>
      <c r="BS879" s="118" t="n"/>
      <c r="BT879" s="118">
        <f>COUNTIF(B879:BS879,1)</f>
        <v/>
      </c>
      <c r="BV879" s="76">
        <f>TRIM(RIGHT(A879, LEN(A879) - FIND("@", SUBSTITUTE(A879, " ", "@", LEN(A879)-LEN(SUBSTITUTE(A879," ",""))))))</f>
        <v/>
      </c>
      <c r="BW879" s="76">
        <f>TRIM(LEFT(A879,FIND(" ",A879&amp;" ")-1))</f>
        <v/>
      </c>
      <c r="BX879">
        <f>+IF(BV879=BV878,"Same","Diff")</f>
        <v/>
      </c>
      <c r="BY879">
        <f>IF(BX879="Same",IF(BW879=BW878,"same","Diff"))</f>
        <v/>
      </c>
    </row>
    <row r="880" ht="17" customHeight="1">
      <c r="A880" s="59" t="inlineStr">
        <is>
          <t>Phil Mhyre</t>
        </is>
      </c>
      <c r="B880" s="117" t="n"/>
      <c r="C880" s="117" t="n"/>
      <c r="D880" s="117" t="n"/>
      <c r="E880" s="117" t="n"/>
      <c r="F880" s="117" t="n"/>
      <c r="G880" s="117" t="n"/>
      <c r="H880" s="117" t="n"/>
      <c r="I880" s="117" t="n"/>
      <c r="J880" s="118" t="n"/>
      <c r="K880" s="118" t="n"/>
      <c r="L880" s="118" t="n"/>
      <c r="M880" s="118" t="n"/>
      <c r="N880" s="118" t="n"/>
      <c r="O880" s="118" t="n"/>
      <c r="P880" s="118" t="n"/>
      <c r="Q880" s="118" t="n"/>
      <c r="R880" s="118" t="n"/>
      <c r="S880" s="118" t="n"/>
      <c r="T880" s="118" t="n"/>
      <c r="U880" s="118" t="n"/>
      <c r="V880" s="118" t="n"/>
      <c r="W880" s="118" t="n"/>
      <c r="X880" s="118" t="n"/>
      <c r="Y880" s="118" t="n"/>
      <c r="Z880" s="118" t="n"/>
      <c r="AA880" s="118" t="n"/>
      <c r="AB880" s="118" t="n">
        <v>1</v>
      </c>
      <c r="AC880" s="118" t="n"/>
      <c r="AD880" s="118" t="n"/>
      <c r="AE880" s="118" t="n"/>
      <c r="AF880" s="118" t="n"/>
      <c r="AG880" s="118" t="n"/>
      <c r="AH880" s="118" t="n"/>
      <c r="AI880" s="118" t="n"/>
      <c r="AJ880" s="118" t="n"/>
      <c r="AK880" s="118" t="n"/>
      <c r="AL880" s="118" t="n"/>
      <c r="AM880" s="118" t="n"/>
      <c r="AN880" s="118" t="n"/>
      <c r="AO880" s="118" t="n"/>
      <c r="AP880" s="118" t="n"/>
      <c r="AQ880" s="118" t="n"/>
      <c r="AR880" s="118" t="n"/>
      <c r="AS880" s="118" t="n"/>
      <c r="AT880" s="118" t="n"/>
      <c r="AU880" s="118" t="n"/>
      <c r="AV880" s="118" t="n"/>
      <c r="AW880" s="118" t="n"/>
      <c r="AX880" s="118" t="n"/>
      <c r="AY880" s="118" t="n"/>
      <c r="AZ880" s="118" t="n"/>
      <c r="BA880" s="118" t="n"/>
      <c r="BB880" s="118" t="n"/>
      <c r="BC880" s="118" t="n"/>
      <c r="BD880" s="118" t="n"/>
      <c r="BE880" s="118" t="n"/>
      <c r="BF880" s="118" t="n"/>
      <c r="BG880" s="118" t="n"/>
      <c r="BH880" s="118" t="n"/>
      <c r="BI880" s="118" t="n"/>
      <c r="BJ880" s="118" t="n"/>
      <c r="BK880" s="118" t="n"/>
      <c r="BL880" s="118" t="n"/>
      <c r="BM880" s="118" t="n"/>
      <c r="BN880" s="118" t="n"/>
      <c r="BO880" s="118" t="n"/>
      <c r="BP880" s="118" t="n"/>
      <c r="BQ880" s="118" t="n"/>
      <c r="BR880" s="118" t="n"/>
      <c r="BS880" s="118" t="n"/>
      <c r="BT880" s="118">
        <f>COUNTIF(B880:BS880,1)</f>
        <v/>
      </c>
      <c r="BV880" s="76">
        <f>TRIM(RIGHT(A880, LEN(A880) - FIND("@", SUBSTITUTE(A880, " ", "@", LEN(A880)-LEN(SUBSTITUTE(A880," ",""))))))</f>
        <v/>
      </c>
      <c r="BW880" s="76">
        <f>TRIM(LEFT(A880,FIND(" ",A880&amp;" ")-1))</f>
        <v/>
      </c>
      <c r="BX880">
        <f>+IF(BV880=BV879,"Same","Diff")</f>
        <v/>
      </c>
      <c r="BY880">
        <f>IF(BX880="Same",IF(BW880=BW879,"same","Diff"))</f>
        <v/>
      </c>
    </row>
    <row r="881" ht="17" customHeight="1">
      <c r="A881" s="60" t="inlineStr">
        <is>
          <t>Brian Michelmore</t>
        </is>
      </c>
      <c r="B881" s="119" t="n"/>
      <c r="C881" s="119" t="n"/>
      <c r="D881" s="119" t="n"/>
      <c r="E881" s="119" t="n"/>
      <c r="F881" s="119" t="n"/>
      <c r="G881" s="119" t="n"/>
      <c r="H881" s="119" t="n"/>
      <c r="I881" s="119" t="n"/>
      <c r="J881" s="118" t="n"/>
      <c r="K881" s="118" t="n">
        <v>1</v>
      </c>
      <c r="L881" s="118" t="n"/>
      <c r="M881" s="118" t="n"/>
      <c r="N881" s="118" t="n"/>
      <c r="O881" s="118" t="n"/>
      <c r="P881" s="118" t="n"/>
      <c r="Q881" s="118" t="n"/>
      <c r="R881" s="118" t="n"/>
      <c r="S881" s="118" t="n"/>
      <c r="T881" s="118" t="n"/>
      <c r="U881" s="118" t="n"/>
      <c r="V881" s="118" t="n"/>
      <c r="W881" s="118" t="n"/>
      <c r="X881" s="118" t="n"/>
      <c r="Y881" s="118" t="n"/>
      <c r="Z881" s="118" t="n"/>
      <c r="AA881" s="118" t="n"/>
      <c r="AB881" s="118" t="n"/>
      <c r="AC881" s="118" t="n"/>
      <c r="AD881" s="118" t="n"/>
      <c r="AE881" s="118" t="n"/>
      <c r="AF881" s="118" t="n"/>
      <c r="AG881" s="118" t="n"/>
      <c r="AH881" s="118" t="n"/>
      <c r="AI881" s="118" t="n"/>
      <c r="AJ881" s="118" t="n"/>
      <c r="AK881" s="118" t="n"/>
      <c r="AL881" s="118" t="n"/>
      <c r="AM881" s="118" t="n"/>
      <c r="AN881" s="118" t="n"/>
      <c r="AO881" s="118" t="n"/>
      <c r="AP881" s="118" t="n"/>
      <c r="AQ881" s="118" t="n"/>
      <c r="AR881" s="118" t="n"/>
      <c r="AS881" s="118" t="n"/>
      <c r="AT881" s="118" t="n"/>
      <c r="AU881" s="118" t="n"/>
      <c r="AV881" s="118" t="n"/>
      <c r="AW881" s="118" t="n"/>
      <c r="AX881" s="118" t="n"/>
      <c r="AY881" s="118" t="n"/>
      <c r="AZ881" s="118" t="n"/>
      <c r="BA881" s="118" t="n"/>
      <c r="BB881" s="118" t="n"/>
      <c r="BC881" s="118" t="n"/>
      <c r="BD881" s="118" t="n"/>
      <c r="BE881" s="118" t="n"/>
      <c r="BF881" s="118" t="n"/>
      <c r="BG881" s="118" t="n"/>
      <c r="BH881" s="118" t="n"/>
      <c r="BI881" s="118" t="n"/>
      <c r="BJ881" s="118" t="n"/>
      <c r="BK881" s="118" t="n"/>
      <c r="BL881" s="118" t="n"/>
      <c r="BM881" s="118" t="n"/>
      <c r="BN881" s="118" t="n"/>
      <c r="BO881" s="118" t="n"/>
      <c r="BP881" s="118" t="n"/>
      <c r="BQ881" s="118" t="n"/>
      <c r="BR881" s="118" t="n"/>
      <c r="BS881" s="118" t="n"/>
      <c r="BT881" s="118">
        <f>COUNTIF(B881:BS881,1)</f>
        <v/>
      </c>
      <c r="BV881" s="76">
        <f>TRIM(RIGHT(A881, LEN(A881) - FIND("@", SUBSTITUTE(A881, " ", "@", LEN(A881)-LEN(SUBSTITUTE(A881," ",""))))))</f>
        <v/>
      </c>
      <c r="BW881" s="76">
        <f>TRIM(LEFT(A881,FIND(" ",A881&amp;" ")-1))</f>
        <v/>
      </c>
      <c r="BX881">
        <f>+IF(BV881=BV880,"Same","Diff")</f>
        <v/>
      </c>
      <c r="BY881">
        <f>IF(BX881="Same",IF(BW881=BW880,"same","Diff"))</f>
        <v/>
      </c>
    </row>
    <row r="882" ht="17" customHeight="1">
      <c r="A882" s="59" t="inlineStr">
        <is>
          <t>Andrew Miedecke</t>
        </is>
      </c>
      <c r="B882" s="117" t="n"/>
      <c r="C882" s="117" t="n"/>
      <c r="D882" s="117" t="n"/>
      <c r="E882" s="117" t="n"/>
      <c r="F882" s="117" t="n"/>
      <c r="G882" s="117" t="n"/>
      <c r="H882" s="117" t="n"/>
      <c r="I882" s="117" t="n"/>
      <c r="J882" s="118" t="n"/>
      <c r="K882" s="118" t="n"/>
      <c r="L882" s="118" t="n"/>
      <c r="M882" s="118" t="n"/>
      <c r="N882" s="118" t="n"/>
      <c r="O882" s="118" t="n"/>
      <c r="P882" s="118" t="n"/>
      <c r="Q882" s="118" t="n"/>
      <c r="R882" s="118" t="n"/>
      <c r="S882" s="118" t="n"/>
      <c r="T882" s="118" t="n"/>
      <c r="U882" s="118" t="n"/>
      <c r="V882" s="118" t="n"/>
      <c r="W882" s="118" t="n"/>
      <c r="X882" s="118" t="n"/>
      <c r="Y882" s="118" t="n"/>
      <c r="Z882" s="118" t="n"/>
      <c r="AA882" s="118" t="n"/>
      <c r="AB882" s="118" t="n">
        <v>1</v>
      </c>
      <c r="AC882" s="118" t="n">
        <v>1</v>
      </c>
      <c r="AD882" s="118" t="n">
        <v>1</v>
      </c>
      <c r="AE882" s="118" t="n">
        <v>1</v>
      </c>
      <c r="AF882" s="118" t="n">
        <v>1</v>
      </c>
      <c r="AG882" s="118" t="n">
        <v>1</v>
      </c>
      <c r="AH882" s="118" t="n">
        <v>1</v>
      </c>
      <c r="AI882" s="118" t="n">
        <v>1</v>
      </c>
      <c r="AJ882" s="118" t="n">
        <v>1</v>
      </c>
      <c r="AK882" s="118" t="n">
        <v>1</v>
      </c>
      <c r="AL882" s="118" t="n">
        <v>1</v>
      </c>
      <c r="AM882" s="118" t="n">
        <v>1</v>
      </c>
      <c r="AN882" s="118" t="n"/>
      <c r="AO882" s="118" t="n"/>
      <c r="AP882" s="118" t="n"/>
      <c r="AQ882" s="118" t="n">
        <v>1</v>
      </c>
      <c r="AR882" s="118" t="n"/>
      <c r="AS882" s="118" t="n">
        <v>1</v>
      </c>
      <c r="AT882" s="118" t="n">
        <v>1</v>
      </c>
      <c r="AU882" s="118" t="n"/>
      <c r="AV882" s="118" t="n"/>
      <c r="AW882" s="118" t="n"/>
      <c r="AX882" s="118" t="n"/>
      <c r="AY882" s="118" t="n"/>
      <c r="AZ882" s="118" t="n"/>
      <c r="BA882" s="118" t="n"/>
      <c r="BB882" s="118" t="n"/>
      <c r="BC882" s="118" t="n"/>
      <c r="BD882" s="118" t="n"/>
      <c r="BE882" s="118" t="n"/>
      <c r="BF882" s="118" t="n"/>
      <c r="BG882" s="118" t="n"/>
      <c r="BH882" s="118" t="n"/>
      <c r="BI882" s="118" t="n"/>
      <c r="BJ882" s="118" t="n"/>
      <c r="BK882" s="118" t="n"/>
      <c r="BL882" s="118" t="n"/>
      <c r="BM882" s="118" t="n"/>
      <c r="BN882" s="118" t="n"/>
      <c r="BO882" s="118" t="n"/>
      <c r="BP882" s="118" t="n"/>
      <c r="BQ882" s="118" t="n"/>
      <c r="BR882" s="118" t="n"/>
      <c r="BS882" s="118" t="n"/>
      <c r="BT882" s="118">
        <f>COUNTIF(B882:BS882,1)</f>
        <v/>
      </c>
      <c r="BV882" s="76">
        <f>TRIM(RIGHT(A882, LEN(A882) - FIND("@", SUBSTITUTE(A882, " ", "@", LEN(A882)-LEN(SUBSTITUTE(A882," ",""))))))</f>
        <v/>
      </c>
      <c r="BW882" s="76">
        <f>TRIM(LEFT(A882,FIND(" ",A882&amp;" ")-1))</f>
        <v/>
      </c>
      <c r="BX882">
        <f>+IF(BV882=BV881,"Same","Diff")</f>
        <v/>
      </c>
      <c r="BY882">
        <f>IF(BX882="Same",IF(BW882=BW881,"same","Diff"))</f>
        <v/>
      </c>
    </row>
    <row r="883" ht="17" customHeight="1">
      <c r="A883" s="60" t="inlineStr">
        <is>
          <t>Peter Mill</t>
        </is>
      </c>
      <c r="B883" s="119" t="n"/>
      <c r="C883" s="119" t="n"/>
      <c r="D883" s="119" t="n"/>
      <c r="E883" s="119" t="n"/>
      <c r="F883" s="119" t="n"/>
      <c r="G883" s="119" t="n"/>
      <c r="H883" s="119" t="n"/>
      <c r="I883" s="119" t="n"/>
      <c r="J883" s="118" t="n"/>
      <c r="K883" s="118" t="n"/>
      <c r="L883" s="118" t="n"/>
      <c r="M883" s="118" t="n"/>
      <c r="N883" s="118" t="n"/>
      <c r="O883" s="118" t="n">
        <v>1</v>
      </c>
      <c r="P883" s="118" t="n"/>
      <c r="Q883" s="118" t="n"/>
      <c r="R883" s="118" t="n"/>
      <c r="S883" s="118" t="n"/>
      <c r="T883" s="118" t="n"/>
      <c r="U883" s="118" t="n"/>
      <c r="V883" s="118" t="n"/>
      <c r="W883" s="118" t="n"/>
      <c r="X883" s="118" t="n"/>
      <c r="Y883" s="118" t="n"/>
      <c r="Z883" s="118" t="n"/>
      <c r="AA883" s="118" t="n"/>
      <c r="AB883" s="118" t="n"/>
      <c r="AC883" s="118" t="n"/>
      <c r="AD883" s="118" t="n"/>
      <c r="AE883" s="118" t="n"/>
      <c r="AF883" s="118" t="n"/>
      <c r="AG883" s="118" t="n"/>
      <c r="AH883" s="118" t="n"/>
      <c r="AI883" s="118" t="n"/>
      <c r="AJ883" s="118" t="n"/>
      <c r="AK883" s="118" t="n"/>
      <c r="AL883" s="118" t="n"/>
      <c r="AM883" s="118" t="n"/>
      <c r="AN883" s="118" t="n"/>
      <c r="AO883" s="118" t="n"/>
      <c r="AP883" s="118" t="n"/>
      <c r="AQ883" s="118" t="n"/>
      <c r="AR883" s="118" t="n"/>
      <c r="AS883" s="118" t="n"/>
      <c r="AT883" s="118" t="n"/>
      <c r="AU883" s="118" t="n"/>
      <c r="AV883" s="118" t="n"/>
      <c r="AW883" s="118" t="n"/>
      <c r="AX883" s="118" t="n"/>
      <c r="AY883" s="118" t="n"/>
      <c r="AZ883" s="118" t="n"/>
      <c r="BA883" s="118" t="n"/>
      <c r="BB883" s="118" t="n"/>
      <c r="BC883" s="118" t="n"/>
      <c r="BD883" s="118" t="n"/>
      <c r="BE883" s="118" t="n"/>
      <c r="BF883" s="118" t="n"/>
      <c r="BG883" s="118" t="n"/>
      <c r="BH883" s="118" t="n"/>
      <c r="BI883" s="118" t="n"/>
      <c r="BJ883" s="118" t="n"/>
      <c r="BK883" s="118" t="n"/>
      <c r="BL883" s="118" t="n"/>
      <c r="BM883" s="118" t="n"/>
      <c r="BN883" s="118" t="n"/>
      <c r="BO883" s="118" t="n"/>
      <c r="BP883" s="118" t="n"/>
      <c r="BQ883" s="118" t="n"/>
      <c r="BR883" s="118" t="n"/>
      <c r="BS883" s="118" t="n"/>
      <c r="BT883" s="118">
        <f>COUNTIF(B883:BS883,1)</f>
        <v/>
      </c>
      <c r="BV883" s="76">
        <f>TRIM(RIGHT(A883, LEN(A883) - FIND("@", SUBSTITUTE(A883, " ", "@", LEN(A883)-LEN(SUBSTITUTE(A883," ",""))))))</f>
        <v/>
      </c>
      <c r="BW883" s="76">
        <f>TRIM(LEFT(A883,FIND(" ",A883&amp;" ")-1))</f>
        <v/>
      </c>
      <c r="BX883">
        <f>+IF(BV883=BV882,"Same","Diff")</f>
        <v/>
      </c>
      <c r="BY883">
        <f>IF(BX883="Same",IF(BW883=BW882,"same","Diff"))</f>
        <v/>
      </c>
    </row>
    <row r="884" ht="17" customHeight="1">
      <c r="A884" s="59" t="inlineStr">
        <is>
          <t>Rod Millen</t>
        </is>
      </c>
      <c r="B884" s="117" t="n"/>
      <c r="C884" s="117" t="n"/>
      <c r="D884" s="117" t="n"/>
      <c r="E884" s="117" t="n"/>
      <c r="F884" s="117" t="n"/>
      <c r="G884" s="117" t="n"/>
      <c r="H884" s="117" t="n"/>
      <c r="I884" s="117" t="n"/>
      <c r="J884" s="118" t="n"/>
      <c r="K884" s="118" t="n"/>
      <c r="L884" s="118" t="n"/>
      <c r="M884" s="118" t="n"/>
      <c r="N884" s="118" t="n"/>
      <c r="O884" s="118" t="n"/>
      <c r="P884" s="118" t="n"/>
      <c r="Q884" s="118" t="n"/>
      <c r="R884" s="118" t="n"/>
      <c r="S884" s="118" t="n"/>
      <c r="T884" s="118" t="n"/>
      <c r="U884" s="118" t="n"/>
      <c r="V884" s="118" t="n"/>
      <c r="W884" s="118" t="n"/>
      <c r="X884" s="118" t="n"/>
      <c r="Y884" s="118" t="n">
        <v>1</v>
      </c>
      <c r="Z884" s="118" t="n"/>
      <c r="AA884" s="118" t="n"/>
      <c r="AB884" s="118" t="n"/>
      <c r="AC884" s="118" t="n"/>
      <c r="AD884" s="118" t="n"/>
      <c r="AE884" s="118" t="n"/>
      <c r="AF884" s="118" t="n"/>
      <c r="AG884" s="118" t="n"/>
      <c r="AH884" s="118" t="n"/>
      <c r="AI884" s="118" t="n"/>
      <c r="AJ884" s="118" t="n"/>
      <c r="AK884" s="118" t="n"/>
      <c r="AL884" s="118" t="n"/>
      <c r="AM884" s="118" t="n"/>
      <c r="AN884" s="118" t="n"/>
      <c r="AO884" s="118" t="n"/>
      <c r="AP884" s="118" t="n"/>
      <c r="AQ884" s="118" t="n"/>
      <c r="AR884" s="118" t="n"/>
      <c r="AS884" s="118" t="n"/>
      <c r="AT884" s="118" t="n"/>
      <c r="AU884" s="118" t="n"/>
      <c r="AV884" s="118" t="n"/>
      <c r="AW884" s="118" t="n"/>
      <c r="AX884" s="118" t="n"/>
      <c r="AY884" s="118" t="n"/>
      <c r="AZ884" s="118" t="n"/>
      <c r="BA884" s="118" t="n"/>
      <c r="BB884" s="118" t="n"/>
      <c r="BC884" s="118" t="n"/>
      <c r="BD884" s="118" t="n"/>
      <c r="BE884" s="118" t="n"/>
      <c r="BF884" s="118" t="n"/>
      <c r="BG884" s="118" t="n"/>
      <c r="BH884" s="118" t="n"/>
      <c r="BI884" s="118" t="n"/>
      <c r="BJ884" s="118" t="n"/>
      <c r="BK884" s="118" t="n"/>
      <c r="BL884" s="118" t="n"/>
      <c r="BM884" s="118" t="n"/>
      <c r="BN884" s="118" t="n"/>
      <c r="BO884" s="118" t="n"/>
      <c r="BP884" s="118" t="n"/>
      <c r="BQ884" s="118" t="n"/>
      <c r="BR884" s="118" t="n"/>
      <c r="BS884" s="118" t="n"/>
      <c r="BT884" s="118">
        <f>COUNTIF(B884:BS884,1)</f>
        <v/>
      </c>
      <c r="BV884" s="76">
        <f>TRIM(RIGHT(A884, LEN(A884) - FIND("@", SUBSTITUTE(A884, " ", "@", LEN(A884)-LEN(SUBSTITUTE(A884," ",""))))))</f>
        <v/>
      </c>
      <c r="BW884" s="76">
        <f>TRIM(LEFT(A884,FIND(" ",A884&amp;" ")-1))</f>
        <v/>
      </c>
      <c r="BX884">
        <f>+IF(BV884=BV883,"Same","Diff")</f>
        <v/>
      </c>
      <c r="BY884">
        <f>IF(BX884="Same",IF(BW884=BW883,"same","Diff"))</f>
        <v/>
      </c>
    </row>
    <row r="885" ht="17" customHeight="1">
      <c r="A885" s="59" t="inlineStr">
        <is>
          <t>Steve Millen</t>
        </is>
      </c>
      <c r="B885" s="117" t="n"/>
      <c r="C885" s="117" t="n"/>
      <c r="D885" s="117" t="n"/>
      <c r="E885" s="117" t="n"/>
      <c r="F885" s="117" t="n"/>
      <c r="G885" s="117" t="n"/>
      <c r="H885" s="117" t="n"/>
      <c r="I885" s="117" t="n"/>
      <c r="J885" s="118" t="n"/>
      <c r="K885" s="118" t="n"/>
      <c r="L885" s="118" t="n"/>
      <c r="M885" s="118" t="n"/>
      <c r="N885" s="118" t="n"/>
      <c r="O885" s="118" t="n"/>
      <c r="P885" s="118" t="n"/>
      <c r="Q885" s="118" t="n"/>
      <c r="R885" s="118" t="n"/>
      <c r="S885" s="118" t="n"/>
      <c r="T885" s="118" t="n"/>
      <c r="U885" s="118" t="n"/>
      <c r="V885" s="118" t="n"/>
      <c r="W885" s="118" t="n"/>
      <c r="X885" s="118" t="n"/>
      <c r="Y885" s="118" t="n"/>
      <c r="Z885" s="118" t="n"/>
      <c r="AA885" s="118" t="n"/>
      <c r="AB885" s="118" t="n"/>
      <c r="AC885" s="118" t="n"/>
      <c r="AD885" s="118" t="n"/>
      <c r="AE885" s="118" t="n"/>
      <c r="AF885" s="118" t="n"/>
      <c r="AG885" s="118" t="n">
        <v>1</v>
      </c>
      <c r="AH885" s="118" t="n"/>
      <c r="AI885" s="118" t="n"/>
      <c r="AJ885" s="118" t="n"/>
      <c r="AK885" s="118" t="n"/>
      <c r="AL885" s="118" t="n"/>
      <c r="AM885" s="118" t="n"/>
      <c r="AN885" s="118" t="n"/>
      <c r="AO885" s="118" t="n"/>
      <c r="AP885" s="118" t="n"/>
      <c r="AQ885" s="118" t="n"/>
      <c r="AR885" s="118" t="n"/>
      <c r="AS885" s="118" t="n"/>
      <c r="AT885" s="118" t="n"/>
      <c r="AU885" s="118" t="n"/>
      <c r="AV885" s="118" t="n"/>
      <c r="AW885" s="118" t="n"/>
      <c r="AX885" s="118" t="n"/>
      <c r="AY885" s="118" t="n"/>
      <c r="AZ885" s="118" t="n"/>
      <c r="BA885" s="118" t="n"/>
      <c r="BB885" s="118" t="n"/>
      <c r="BC885" s="118" t="n"/>
      <c r="BD885" s="118" t="n"/>
      <c r="BE885" s="118" t="n"/>
      <c r="BF885" s="118" t="n"/>
      <c r="BG885" s="118" t="n"/>
      <c r="BH885" s="118" t="n"/>
      <c r="BI885" s="118" t="n"/>
      <c r="BJ885" s="118" t="n"/>
      <c r="BK885" s="118" t="n"/>
      <c r="BL885" s="118" t="n"/>
      <c r="BM885" s="118" t="n"/>
      <c r="BN885" s="118" t="n"/>
      <c r="BO885" s="118" t="n"/>
      <c r="BP885" s="118" t="n"/>
      <c r="BQ885" s="118" t="n"/>
      <c r="BR885" s="118" t="n"/>
      <c r="BS885" s="118" t="n"/>
      <c r="BT885" s="118">
        <f>COUNTIF(B885:BS885,1)</f>
        <v/>
      </c>
      <c r="BV885" s="76">
        <f>TRIM(RIGHT(A885, LEN(A885) - FIND("@", SUBSTITUTE(A885, " ", "@", LEN(A885)-LEN(SUBSTITUTE(A885," ",""))))))</f>
        <v/>
      </c>
      <c r="BW885" s="76">
        <f>TRIM(LEFT(A885,FIND(" ",A885&amp;" ")-1))</f>
        <v/>
      </c>
      <c r="BX885">
        <f>+IF(BV885=BV884,"Same","Diff")</f>
        <v/>
      </c>
      <c r="BY885">
        <f>IF(BX885="Same",IF(BW885=BW884,"same","Diff"))</f>
        <v/>
      </c>
    </row>
    <row r="886" ht="17" customHeight="1">
      <c r="A886" s="59" t="inlineStr">
        <is>
          <t>Austin Miller</t>
        </is>
      </c>
      <c r="B886" s="117" t="n">
        <v>1</v>
      </c>
      <c r="C886" s="117" t="n"/>
      <c r="D886" s="117" t="n"/>
      <c r="E886" s="117" t="n"/>
      <c r="F886" s="117" t="n"/>
      <c r="G886" s="117" t="n"/>
      <c r="H886" s="117" t="n"/>
      <c r="I886" s="117" t="n"/>
      <c r="J886" s="118" t="n"/>
      <c r="K886" s="118" t="n"/>
      <c r="L886" s="118" t="n"/>
      <c r="M886" s="118" t="n"/>
      <c r="N886" s="118" t="n"/>
      <c r="O886" s="118" t="n"/>
      <c r="P886" s="118" t="n"/>
      <c r="Q886" s="118" t="n"/>
      <c r="R886" s="118" t="n"/>
      <c r="S886" s="118" t="n"/>
      <c r="T886" s="118" t="n"/>
      <c r="U886" s="118" t="n"/>
      <c r="V886" s="118" t="n"/>
      <c r="W886" s="118" t="n"/>
      <c r="X886" s="118" t="n"/>
      <c r="Y886" s="118" t="n"/>
      <c r="Z886" s="118" t="n"/>
      <c r="AA886" s="118" t="n"/>
      <c r="AB886" s="118" t="n"/>
      <c r="AC886" s="118" t="n"/>
      <c r="AD886" s="118" t="n"/>
      <c r="AE886" s="118" t="n"/>
      <c r="AF886" s="118" t="n"/>
      <c r="AG886" s="118" t="n"/>
      <c r="AH886" s="118" t="n"/>
      <c r="AI886" s="118" t="n"/>
      <c r="AJ886" s="118" t="n"/>
      <c r="AK886" s="118" t="n"/>
      <c r="AL886" s="118" t="n"/>
      <c r="AM886" s="118" t="n"/>
      <c r="AN886" s="118" t="n"/>
      <c r="AO886" s="118" t="n"/>
      <c r="AP886" s="118" t="n"/>
      <c r="AQ886" s="118" t="n"/>
      <c r="AR886" s="118" t="n"/>
      <c r="AS886" s="118" t="n"/>
      <c r="AT886" s="118" t="n"/>
      <c r="AU886" s="118" t="n"/>
      <c r="AV886" s="118" t="n"/>
      <c r="AW886" s="118" t="n"/>
      <c r="AX886" s="118" t="n"/>
      <c r="AY886" s="118" t="n"/>
      <c r="AZ886" s="118" t="n"/>
      <c r="BA886" s="118" t="n"/>
      <c r="BB886" s="118" t="n"/>
      <c r="BC886" s="118" t="n"/>
      <c r="BD886" s="118" t="n"/>
      <c r="BE886" s="118" t="n"/>
      <c r="BF886" s="118" t="n"/>
      <c r="BG886" s="118" t="n"/>
      <c r="BH886" s="118" t="n"/>
      <c r="BI886" s="118" t="n"/>
      <c r="BJ886" s="118" t="n"/>
      <c r="BK886" s="118" t="n"/>
      <c r="BL886" s="118" t="n"/>
      <c r="BM886" s="118" t="n"/>
      <c r="BN886" s="118" t="n"/>
      <c r="BO886" s="118" t="n"/>
      <c r="BP886" s="118" t="n"/>
      <c r="BQ886" s="118" t="n"/>
      <c r="BR886" s="118" t="n"/>
      <c r="BS886" s="118" t="n"/>
      <c r="BT886" s="118">
        <f>COUNTIF(B886:BS886,1)</f>
        <v/>
      </c>
      <c r="BV886" s="76">
        <f>TRIM(RIGHT(A886, LEN(A886) - FIND("@", SUBSTITUTE(A886, " ", "@", LEN(A886)-LEN(SUBSTITUTE(A886," ",""))))))</f>
        <v/>
      </c>
      <c r="BW886" s="76">
        <f>TRIM(LEFT(A886,FIND(" ",A886&amp;" ")-1))</f>
        <v/>
      </c>
      <c r="BX886">
        <f>+IF(BV886=BV885,"Same","Diff")</f>
        <v/>
      </c>
      <c r="BY886">
        <f>IF(BX886="Same",IF(BW886=BW885,"same","Diff"))</f>
        <v/>
      </c>
    </row>
    <row r="887" ht="17" customHeight="1">
      <c r="A887" s="59" t="inlineStr">
        <is>
          <t>Clyde Miller</t>
        </is>
      </c>
      <c r="B887" s="117" t="n">
        <v>1</v>
      </c>
      <c r="C887" s="117" t="n"/>
      <c r="D887" s="117" t="n"/>
      <c r="E887" s="117" t="n"/>
      <c r="F887" s="117" t="n"/>
      <c r="G887" s="117" t="n"/>
      <c r="H887" s="117" t="n"/>
      <c r="I887" s="117" t="n"/>
      <c r="J887" s="118" t="n"/>
      <c r="K887" s="118" t="n"/>
      <c r="L887" s="118" t="n"/>
      <c r="M887" s="118" t="n"/>
      <c r="N887" s="118" t="n"/>
      <c r="O887" s="118" t="n"/>
      <c r="P887" s="118" t="n"/>
      <c r="Q887" s="118" t="n"/>
      <c r="R887" s="118" t="n"/>
      <c r="S887" s="118" t="n"/>
      <c r="T887" s="118" t="n"/>
      <c r="U887" s="118" t="n"/>
      <c r="V887" s="118" t="n"/>
      <c r="W887" s="118" t="n"/>
      <c r="X887" s="118" t="n"/>
      <c r="Y887" s="118" t="n"/>
      <c r="Z887" s="118" t="n"/>
      <c r="AA887" s="118" t="n"/>
      <c r="AB887" s="118" t="n"/>
      <c r="AC887" s="118" t="n"/>
      <c r="AD887" s="118" t="n"/>
      <c r="AE887" s="118" t="n"/>
      <c r="AF887" s="118" t="n"/>
      <c r="AG887" s="118" t="n"/>
      <c r="AH887" s="118" t="n"/>
      <c r="AI887" s="118" t="n"/>
      <c r="AJ887" s="118" t="n"/>
      <c r="AK887" s="118" t="n"/>
      <c r="AL887" s="118" t="n"/>
      <c r="AM887" s="118" t="n"/>
      <c r="AN887" s="118" t="n"/>
      <c r="AO887" s="118" t="n"/>
      <c r="AP887" s="118" t="n"/>
      <c r="AQ887" s="118" t="n"/>
      <c r="AR887" s="118" t="n"/>
      <c r="AS887" s="118" t="n"/>
      <c r="AT887" s="118" t="n"/>
      <c r="AU887" s="118" t="n"/>
      <c r="AV887" s="118" t="n"/>
      <c r="AW887" s="118" t="n"/>
      <c r="AX887" s="118" t="n"/>
      <c r="AY887" s="118" t="n"/>
      <c r="AZ887" s="118" t="n"/>
      <c r="BA887" s="118" t="n"/>
      <c r="BB887" s="118" t="n"/>
      <c r="BC887" s="118" t="n"/>
      <c r="BD887" s="118" t="n"/>
      <c r="BE887" s="118" t="n"/>
      <c r="BF887" s="118" t="n"/>
      <c r="BG887" s="118" t="n"/>
      <c r="BH887" s="118" t="n"/>
      <c r="BI887" s="118" t="n"/>
      <c r="BJ887" s="118" t="n"/>
      <c r="BK887" s="118" t="n"/>
      <c r="BL887" s="118" t="n"/>
      <c r="BM887" s="118" t="n"/>
      <c r="BN887" s="118" t="n"/>
      <c r="BO887" s="118" t="n"/>
      <c r="BP887" s="118" t="n"/>
      <c r="BQ887" s="118" t="n"/>
      <c r="BR887" s="118" t="n"/>
      <c r="BS887" s="118" t="n"/>
      <c r="BT887" s="118">
        <f>COUNTIF(B887:BS887,1)</f>
        <v/>
      </c>
      <c r="BV887" s="76">
        <f>TRIM(RIGHT(A887, LEN(A887) - FIND("@", SUBSTITUTE(A887, " ", "@", LEN(A887)-LEN(SUBSTITUTE(A887," ",""))))))</f>
        <v/>
      </c>
      <c r="BW887" s="76">
        <f>TRIM(LEFT(A887,FIND(" ",A887&amp;" ")-1))</f>
        <v/>
      </c>
      <c r="BX887">
        <f>+IF(BV887=BV886,"Same","Diff")</f>
        <v/>
      </c>
      <c r="BY887">
        <f>IF(BX887="Same",IF(BW887=BW886,"same","Diff"))</f>
        <v/>
      </c>
    </row>
    <row r="888" ht="17" customHeight="1">
      <c r="A888" s="59" t="inlineStr">
        <is>
          <t>Daniel Miller</t>
        </is>
      </c>
      <c r="B888" s="117" t="n"/>
      <c r="C888" s="117" t="n"/>
      <c r="D888" s="117" t="n"/>
      <c r="E888" s="117" t="n"/>
      <c r="F888" s="117" t="n"/>
      <c r="G888" s="117" t="n"/>
      <c r="H888" s="117" t="n"/>
      <c r="I888" s="117" t="n"/>
      <c r="J888" s="118" t="n"/>
      <c r="K888" s="118" t="n"/>
      <c r="L888" s="118" t="n"/>
      <c r="M888" s="118" t="n"/>
      <c r="N888" s="118" t="n">
        <v>1</v>
      </c>
      <c r="O888" s="118" t="n"/>
      <c r="P888" s="118" t="n"/>
      <c r="Q888" s="118" t="n"/>
      <c r="R888" s="118" t="n"/>
      <c r="S888" s="118" t="n"/>
      <c r="T888" s="118" t="n"/>
      <c r="U888" s="118" t="n"/>
      <c r="V888" s="118" t="n"/>
      <c r="W888" s="118" t="n"/>
      <c r="X888" s="118" t="n"/>
      <c r="Y888" s="118" t="n"/>
      <c r="Z888" s="118" t="n"/>
      <c r="AA888" s="118" t="n"/>
      <c r="AB888" s="118" t="n"/>
      <c r="AC888" s="118" t="n"/>
      <c r="AD888" s="118" t="n"/>
      <c r="AE888" s="118" t="n"/>
      <c r="AF888" s="118" t="n"/>
      <c r="AG888" s="118" t="n"/>
      <c r="AH888" s="118" t="n"/>
      <c r="AI888" s="118" t="n"/>
      <c r="AJ888" s="118" t="n"/>
      <c r="AK888" s="118" t="n"/>
      <c r="AL888" s="118" t="n"/>
      <c r="AM888" s="118" t="n"/>
      <c r="AN888" s="118" t="n"/>
      <c r="AO888" s="118" t="n"/>
      <c r="AP888" s="118" t="n"/>
      <c r="AQ888" s="118" t="n">
        <v>1</v>
      </c>
      <c r="AR888" s="118" t="n"/>
      <c r="AS888" s="118" t="n"/>
      <c r="AT888" s="118" t="n"/>
      <c r="AU888" s="118" t="n"/>
      <c r="AV888" s="118" t="n"/>
      <c r="AW888" s="118" t="n"/>
      <c r="AX888" s="118" t="n"/>
      <c r="AY888" s="118" t="n"/>
      <c r="AZ888" s="118" t="n"/>
      <c r="BA888" s="118" t="n"/>
      <c r="BB888" s="118" t="n"/>
      <c r="BC888" s="118" t="n"/>
      <c r="BD888" s="118" t="n"/>
      <c r="BE888" s="118" t="n"/>
      <c r="BF888" s="118" t="n"/>
      <c r="BG888" s="118" t="n"/>
      <c r="BH888" s="118" t="n"/>
      <c r="BI888" s="118" t="n"/>
      <c r="BJ888" s="118" t="n"/>
      <c r="BK888" s="118" t="n"/>
      <c r="BL888" s="118" t="n"/>
      <c r="BM888" s="118" t="n"/>
      <c r="BN888" s="118" t="n"/>
      <c r="BO888" s="118" t="n"/>
      <c r="BP888" s="118" t="n"/>
      <c r="BQ888" s="118" t="n"/>
      <c r="BR888" s="118" t="n"/>
      <c r="BS888" s="118" t="n"/>
      <c r="BT888" s="118">
        <f>COUNTIF(B888:BS888,1)</f>
        <v/>
      </c>
      <c r="BV888" s="76">
        <f>TRIM(RIGHT(A888, LEN(A888) - FIND("@", SUBSTITUTE(A888, " ", "@", LEN(A888)-LEN(SUBSTITUTE(A888," ",""))))))</f>
        <v/>
      </c>
      <c r="BW888" s="76">
        <f>TRIM(LEFT(A888,FIND(" ",A888&amp;" ")-1))</f>
        <v/>
      </c>
      <c r="BX888">
        <f>+IF(BV888=BV887,"Same","Diff")</f>
        <v/>
      </c>
      <c r="BY888">
        <f>IF(BX888="Same",IF(BW888=BW887,"same","Diff"))</f>
        <v/>
      </c>
    </row>
    <row r="889" ht="17" customHeight="1">
      <c r="A889" s="59" t="inlineStr">
        <is>
          <t>Jamie Miller</t>
        </is>
      </c>
      <c r="B889" s="117" t="n"/>
      <c r="C889" s="117" t="n"/>
      <c r="D889" s="117" t="n"/>
      <c r="E889" s="117" t="n"/>
      <c r="F889" s="117" t="n"/>
      <c r="G889" s="117" t="n"/>
      <c r="H889" s="117" t="n"/>
      <c r="I889" s="117" t="n"/>
      <c r="J889" s="118" t="n"/>
      <c r="K889" s="118" t="n"/>
      <c r="L889" s="118" t="n"/>
      <c r="M889" s="118" t="n"/>
      <c r="N889" s="118" t="n"/>
      <c r="O889" s="118" t="n"/>
      <c r="P889" s="118" t="n"/>
      <c r="Q889" s="118" t="n"/>
      <c r="R889" s="118" t="n"/>
      <c r="S889" s="118" t="n"/>
      <c r="T889" s="118" t="n"/>
      <c r="U889" s="118" t="n"/>
      <c r="V889" s="118" t="n"/>
      <c r="W889" s="118" t="n"/>
      <c r="X889" s="118" t="n"/>
      <c r="Y889" s="118" t="n"/>
      <c r="Z889" s="118" t="n"/>
      <c r="AA889" s="118" t="n"/>
      <c r="AB889" s="118" t="n"/>
      <c r="AC889" s="118" t="n"/>
      <c r="AD889" s="118" t="n"/>
      <c r="AE889" s="118" t="n"/>
      <c r="AF889" s="118" t="n"/>
      <c r="AG889" s="118" t="n"/>
      <c r="AH889" s="118" t="n"/>
      <c r="AI889" s="118" t="n"/>
      <c r="AJ889" s="118" t="n">
        <v>1</v>
      </c>
      <c r="AK889" s="118" t="n"/>
      <c r="AL889" s="118" t="n"/>
      <c r="AM889" s="118" t="n"/>
      <c r="AN889" s="118" t="n"/>
      <c r="AO889" s="118" t="n"/>
      <c r="AP889" s="118" t="n"/>
      <c r="AQ889" s="118" t="n"/>
      <c r="AR889" s="118" t="n"/>
      <c r="AS889" s="118" t="n"/>
      <c r="AT889" s="118" t="n"/>
      <c r="AU889" s="118" t="n">
        <v>1</v>
      </c>
      <c r="AV889" s="118" t="n">
        <v>1</v>
      </c>
      <c r="AW889" s="118" t="n"/>
      <c r="AX889" s="118" t="n"/>
      <c r="AY889" s="118" t="n"/>
      <c r="AZ889" s="118" t="n"/>
      <c r="BA889" s="118" t="n"/>
      <c r="BB889" s="118" t="n"/>
      <c r="BC889" s="118" t="n"/>
      <c r="BD889" s="118" t="n"/>
      <c r="BE889" s="118" t="n"/>
      <c r="BF889" s="118" t="n"/>
      <c r="BG889" s="118" t="n"/>
      <c r="BH889" s="118" t="n"/>
      <c r="BI889" s="118" t="n"/>
      <c r="BJ889" s="118" t="n"/>
      <c r="BK889" s="118" t="n"/>
      <c r="BL889" s="118" t="n"/>
      <c r="BM889" s="118" t="n"/>
      <c r="BN889" s="118" t="n"/>
      <c r="BO889" s="118" t="n"/>
      <c r="BP889" s="118" t="n"/>
      <c r="BQ889" s="118" t="n"/>
      <c r="BR889" s="118" t="n"/>
      <c r="BS889" s="118" t="n"/>
      <c r="BT889" s="118">
        <f>COUNTIF(B889:BS889,1)</f>
        <v/>
      </c>
      <c r="BV889" s="76">
        <f>TRIM(RIGHT(A889, LEN(A889) - FIND("@", SUBSTITUTE(A889, " ", "@", LEN(A889)-LEN(SUBSTITUTE(A889," ",""))))))</f>
        <v/>
      </c>
      <c r="BW889" s="76">
        <f>TRIM(LEFT(A889,FIND(" ",A889&amp;" ")-1))</f>
        <v/>
      </c>
      <c r="BX889">
        <f>+IF(BV889=BV888,"Same","Diff")</f>
        <v/>
      </c>
      <c r="BY889">
        <f>IF(BX889="Same",IF(BW889=BW888,"same","Diff"))</f>
        <v/>
      </c>
    </row>
    <row r="890" ht="17" customHeight="1">
      <c r="A890" s="67" t="inlineStr">
        <is>
          <t>Graham Mills</t>
        </is>
      </c>
      <c r="B890" s="126" t="n"/>
      <c r="C890" s="126" t="n">
        <v>1</v>
      </c>
      <c r="D890" s="126" t="n"/>
      <c r="E890" s="126" t="n"/>
      <c r="F890" s="126" t="n"/>
      <c r="G890" s="126" t="n"/>
      <c r="H890" s="126" t="n"/>
      <c r="I890" s="126" t="n"/>
      <c r="J890" s="118" t="n"/>
      <c r="K890" s="118" t="n"/>
      <c r="L890" s="118" t="n"/>
      <c r="M890" s="118" t="n"/>
      <c r="N890" s="118" t="n"/>
      <c r="O890" s="118" t="n"/>
      <c r="P890" s="118" t="n"/>
      <c r="Q890" s="118" t="n"/>
      <c r="R890" s="118" t="n"/>
      <c r="S890" s="118" t="n"/>
      <c r="T890" s="118" t="n"/>
      <c r="U890" s="118" t="n"/>
      <c r="V890" s="118" t="n"/>
      <c r="W890" s="118" t="n"/>
      <c r="X890" s="118" t="n"/>
      <c r="Y890" s="118" t="n"/>
      <c r="Z890" s="118" t="n"/>
      <c r="AA890" s="118" t="n"/>
      <c r="AB890" s="118" t="n"/>
      <c r="AC890" s="118" t="n"/>
      <c r="AD890" s="118" t="n"/>
      <c r="AE890" s="118" t="n"/>
      <c r="AF890" s="118" t="n"/>
      <c r="AG890" s="118" t="n"/>
      <c r="AH890" s="118" t="n"/>
      <c r="AI890" s="118" t="n"/>
      <c r="AJ890" s="118" t="n"/>
      <c r="AK890" s="118" t="n"/>
      <c r="AL890" s="118" t="n"/>
      <c r="AM890" s="118" t="n"/>
      <c r="AN890" s="118" t="n"/>
      <c r="AO890" s="118" t="n"/>
      <c r="AP890" s="118" t="n"/>
      <c r="AQ890" s="118" t="n"/>
      <c r="AR890" s="118" t="n"/>
      <c r="AS890" s="118" t="n"/>
      <c r="AT890" s="118" t="n"/>
      <c r="AU890" s="118" t="n"/>
      <c r="AV890" s="118" t="n"/>
      <c r="AW890" s="118" t="n"/>
      <c r="AX890" s="118" t="n"/>
      <c r="AY890" s="118" t="n"/>
      <c r="AZ890" s="118" t="n"/>
      <c r="BA890" s="118" t="n"/>
      <c r="BB890" s="118" t="n"/>
      <c r="BC890" s="118" t="n"/>
      <c r="BD890" s="118" t="n"/>
      <c r="BE890" s="118" t="n"/>
      <c r="BF890" s="118" t="n"/>
      <c r="BG890" s="118" t="n"/>
      <c r="BH890" s="118" t="n"/>
      <c r="BI890" s="118" t="n"/>
      <c r="BJ890" s="118" t="n"/>
      <c r="BK890" s="118" t="n"/>
      <c r="BL890" s="118" t="n"/>
      <c r="BM890" s="118" t="n"/>
      <c r="BN890" s="118" t="n"/>
      <c r="BO890" s="118" t="n"/>
      <c r="BP890" s="118" t="n"/>
      <c r="BQ890" s="118" t="n"/>
      <c r="BR890" s="118" t="n"/>
      <c r="BS890" s="118" t="n"/>
      <c r="BT890" s="118">
        <f>COUNTIF(B890:BS890,1)</f>
        <v/>
      </c>
      <c r="BV890" s="76">
        <f>TRIM(RIGHT(A890, LEN(A890) - FIND("@", SUBSTITUTE(A890, " ", "@", LEN(A890)-LEN(SUBSTITUTE(A890," ",""))))))</f>
        <v/>
      </c>
      <c r="BW890" s="76">
        <f>TRIM(LEFT(A890,FIND(" ",A890&amp;" ")-1))</f>
        <v/>
      </c>
      <c r="BX890">
        <f>+IF(BV890=BV889,"Same","Diff")</f>
        <v/>
      </c>
      <c r="BY890">
        <f>IF(BX890="Same",IF(BW890=BW889,"same","Diff"))</f>
        <v/>
      </c>
    </row>
    <row r="891" ht="17" customHeight="1">
      <c r="A891" s="59" t="inlineStr">
        <is>
          <t>John Millyard</t>
        </is>
      </c>
      <c r="B891" s="117" t="n"/>
      <c r="C891" s="117" t="n"/>
      <c r="D891" s="117" t="n"/>
      <c r="E891" s="117" t="n"/>
      <c r="F891" s="117" t="n"/>
      <c r="G891" s="117" t="n"/>
      <c r="H891" s="117" t="n"/>
      <c r="I891" s="117" t="n">
        <v>1</v>
      </c>
      <c r="J891" s="118" t="n"/>
      <c r="K891" s="118" t="n"/>
      <c r="L891" s="118" t="n"/>
      <c r="M891" s="118" t="n">
        <v>1</v>
      </c>
      <c r="N891" s="118" t="n"/>
      <c r="O891" s="118" t="n"/>
      <c r="P891" s="118" t="n"/>
      <c r="Q891" s="118" t="n"/>
      <c r="R891" s="118" t="n"/>
      <c r="S891" s="118" t="n"/>
      <c r="T891" s="118" t="n"/>
      <c r="U891" s="118" t="n"/>
      <c r="V891" s="118" t="n"/>
      <c r="W891" s="118" t="n"/>
      <c r="X891" s="118" t="n"/>
      <c r="Y891" s="118" t="n"/>
      <c r="Z891" s="118" t="n"/>
      <c r="AA891" s="118" t="n"/>
      <c r="AB891" s="118" t="n"/>
      <c r="AC891" s="118" t="n"/>
      <c r="AD891" s="118" t="n"/>
      <c r="AE891" s="118" t="n"/>
      <c r="AF891" s="118" t="n"/>
      <c r="AG891" s="118" t="n"/>
      <c r="AH891" s="118" t="n"/>
      <c r="AI891" s="118" t="n"/>
      <c r="AJ891" s="118" t="n"/>
      <c r="AK891" s="118" t="n"/>
      <c r="AL891" s="118" t="n"/>
      <c r="AM891" s="118" t="n"/>
      <c r="AN891" s="118" t="n"/>
      <c r="AO891" s="118" t="n"/>
      <c r="AP891" s="118" t="n"/>
      <c r="AQ891" s="118" t="n"/>
      <c r="AR891" s="118" t="n"/>
      <c r="AS891" s="118" t="n"/>
      <c r="AT891" s="118" t="n"/>
      <c r="AU891" s="118" t="n"/>
      <c r="AV891" s="118" t="n"/>
      <c r="AW891" s="118" t="n"/>
      <c r="AX891" s="118" t="n"/>
      <c r="AY891" s="118" t="n"/>
      <c r="AZ891" s="118" t="n"/>
      <c r="BA891" s="118" t="n"/>
      <c r="BB891" s="118" t="n"/>
      <c r="BC891" s="118" t="n"/>
      <c r="BD891" s="118" t="n"/>
      <c r="BE891" s="118" t="n"/>
      <c r="BF891" s="118" t="n"/>
      <c r="BG891" s="118" t="n"/>
      <c r="BH891" s="118" t="n"/>
      <c r="BI891" s="118" t="n"/>
      <c r="BJ891" s="118" t="n"/>
      <c r="BK891" s="118" t="n"/>
      <c r="BL891" s="118" t="n"/>
      <c r="BM891" s="118" t="n"/>
      <c r="BN891" s="118" t="n"/>
      <c r="BO891" s="118" t="n"/>
      <c r="BP891" s="118" t="n"/>
      <c r="BQ891" s="118" t="n"/>
      <c r="BR891" s="118" t="n"/>
      <c r="BS891" s="118" t="n"/>
      <c r="BT891" s="118">
        <f>COUNTIF(B891:BS891,1)</f>
        <v/>
      </c>
      <c r="BV891" s="76">
        <f>TRIM(RIGHT(A891, LEN(A891) - FIND("@", SUBSTITUTE(A891, " ", "@", LEN(A891)-LEN(SUBSTITUTE(A891," ",""))))))</f>
        <v/>
      </c>
      <c r="BW891" s="76">
        <f>TRIM(LEFT(A891,FIND(" ",A891&amp;" ")-1))</f>
        <v/>
      </c>
      <c r="BX891">
        <f>+IF(BV891=BV890,"Same","Diff")</f>
        <v/>
      </c>
      <c r="BY891">
        <f>IF(BX891="Same",IF(BW891=BW890,"same","Diff"))</f>
        <v/>
      </c>
    </row>
    <row r="892" ht="17" customHeight="1">
      <c r="A892" s="60" t="inlineStr">
        <is>
          <t>Brian Milton</t>
        </is>
      </c>
      <c r="B892" s="119" t="n"/>
      <c r="C892" s="119" t="n"/>
      <c r="D892" s="119" t="n"/>
      <c r="E892" s="119" t="n"/>
      <c r="F892" s="119" t="n">
        <v>1</v>
      </c>
      <c r="G892" s="119" t="n"/>
      <c r="H892" s="119" t="n"/>
      <c r="I892" s="119" t="n"/>
      <c r="J892" s="118" t="n"/>
      <c r="K892" s="118" t="n"/>
      <c r="L892" s="118" t="n"/>
      <c r="M892" s="118" t="n"/>
      <c r="N892" s="118" t="n"/>
      <c r="O892" s="118" t="n"/>
      <c r="P892" s="118" t="n"/>
      <c r="Q892" s="118" t="n"/>
      <c r="R892" s="118" t="n"/>
      <c r="S892" s="118" t="n"/>
      <c r="T892" s="118" t="n"/>
      <c r="U892" s="118" t="n"/>
      <c r="V892" s="118" t="n"/>
      <c r="W892" s="118" t="n"/>
      <c r="X892" s="118" t="n"/>
      <c r="Y892" s="118" t="n"/>
      <c r="Z892" s="118" t="n"/>
      <c r="AA892" s="118" t="n"/>
      <c r="AB892" s="118" t="n"/>
      <c r="AC892" s="118" t="n"/>
      <c r="AD892" s="118" t="n"/>
      <c r="AE892" s="118" t="n"/>
      <c r="AF892" s="118" t="n"/>
      <c r="AG892" s="118" t="n"/>
      <c r="AH892" s="118" t="n"/>
      <c r="AI892" s="118" t="n"/>
      <c r="AJ892" s="118" t="n"/>
      <c r="AK892" s="118" t="n"/>
      <c r="AL892" s="118" t="n"/>
      <c r="AM892" s="118" t="n"/>
      <c r="AN892" s="118" t="n"/>
      <c r="AO892" s="118" t="n"/>
      <c r="AP892" s="118" t="n"/>
      <c r="AQ892" s="118" t="n"/>
      <c r="AR892" s="118" t="n"/>
      <c r="AS892" s="118" t="n"/>
      <c r="AT892" s="118" t="n"/>
      <c r="AU892" s="118" t="n"/>
      <c r="AV892" s="118" t="n"/>
      <c r="AW892" s="118" t="n"/>
      <c r="AX892" s="118" t="n"/>
      <c r="AY892" s="118" t="n"/>
      <c r="AZ892" s="118" t="n"/>
      <c r="BA892" s="118" t="n"/>
      <c r="BB892" s="118" t="n"/>
      <c r="BC892" s="118" t="n"/>
      <c r="BD892" s="118" t="n"/>
      <c r="BE892" s="118" t="n"/>
      <c r="BF892" s="118" t="n"/>
      <c r="BG892" s="118" t="n"/>
      <c r="BH892" s="118" t="n"/>
      <c r="BI892" s="118" t="n"/>
      <c r="BJ892" s="118" t="n"/>
      <c r="BK892" s="118" t="n"/>
      <c r="BL892" s="118" t="n"/>
      <c r="BM892" s="118" t="n"/>
      <c r="BN892" s="118" t="n"/>
      <c r="BO892" s="118" t="n"/>
      <c r="BP892" s="118" t="n"/>
      <c r="BQ892" s="118" t="n"/>
      <c r="BR892" s="118" t="n"/>
      <c r="BS892" s="118" t="n"/>
      <c r="BT892" s="118">
        <f>COUNTIF(B892:BS892,1)</f>
        <v/>
      </c>
      <c r="BV892" s="76">
        <f>TRIM(RIGHT(A892, LEN(A892) - FIND("@", SUBSTITUTE(A892, " ", "@", LEN(A892)-LEN(SUBSTITUTE(A892," ",""))))))</f>
        <v/>
      </c>
      <c r="BW892" s="76">
        <f>TRIM(LEFT(A892,FIND(" ",A892&amp;" ")-1))</f>
        <v/>
      </c>
      <c r="BX892">
        <f>+IF(BV892=BV891,"Same","Diff")</f>
        <v/>
      </c>
      <c r="BY892">
        <f>IF(BX892="Same",IF(BW892=BW891,"same","Diff"))</f>
        <v/>
      </c>
    </row>
    <row r="893" ht="17" customHeight="1">
      <c r="A893" s="59" t="inlineStr">
        <is>
          <t>Nicolas Minassian</t>
        </is>
      </c>
      <c r="B893" s="117" t="n"/>
      <c r="C893" s="117" t="n"/>
      <c r="D893" s="117" t="n"/>
      <c r="E893" s="117" t="n"/>
      <c r="F893" s="117" t="n"/>
      <c r="G893" s="117" t="n"/>
      <c r="H893" s="117" t="n"/>
      <c r="I893" s="117" t="n"/>
      <c r="J893" s="118" t="n"/>
      <c r="K893" s="118" t="n"/>
      <c r="L893" s="118" t="n"/>
      <c r="M893" s="118" t="n"/>
      <c r="N893" s="118" t="n"/>
      <c r="O893" s="118" t="n"/>
      <c r="P893" s="118" t="n"/>
      <c r="Q893" s="118" t="n"/>
      <c r="R893" s="118" t="n"/>
      <c r="S893" s="118" t="n"/>
      <c r="T893" s="118" t="n"/>
      <c r="U893" s="118" t="n"/>
      <c r="V893" s="118" t="n"/>
      <c r="W893" s="118" t="n"/>
      <c r="X893" s="118" t="n"/>
      <c r="Y893" s="118" t="n"/>
      <c r="Z893" s="118" t="n"/>
      <c r="AA893" s="118" t="n"/>
      <c r="AB893" s="118" t="n"/>
      <c r="AC893" s="118" t="n"/>
      <c r="AD893" s="118" t="n"/>
      <c r="AE893" s="118" t="n"/>
      <c r="AF893" s="118" t="n"/>
      <c r="AG893" s="118" t="n"/>
      <c r="AH893" s="118" t="n"/>
      <c r="AI893" s="118" t="n"/>
      <c r="AJ893" s="118" t="n"/>
      <c r="AK893" s="118" t="n"/>
      <c r="AL893" s="118" t="n"/>
      <c r="AM893" s="118" t="n"/>
      <c r="AN893" s="118" t="n"/>
      <c r="AO893" s="118" t="n"/>
      <c r="AP893" s="118" t="n"/>
      <c r="AQ893" s="118" t="n"/>
      <c r="AR893" s="118" t="n"/>
      <c r="AS893" s="118" t="n"/>
      <c r="AT893" s="118" t="n"/>
      <c r="AU893" s="118" t="n"/>
      <c r="AV893" s="118" t="n">
        <v>1</v>
      </c>
      <c r="AW893" s="118" t="n"/>
      <c r="AX893" s="118" t="n"/>
      <c r="AY893" s="118" t="n"/>
      <c r="AZ893" s="118" t="n"/>
      <c r="BA893" s="118" t="n"/>
      <c r="BB893" s="118" t="n"/>
      <c r="BC893" s="118" t="n"/>
      <c r="BD893" s="118" t="n"/>
      <c r="BE893" s="118" t="n"/>
      <c r="BF893" s="118" t="n"/>
      <c r="BG893" s="118" t="n"/>
      <c r="BH893" s="118" t="n"/>
      <c r="BI893" s="118" t="n"/>
      <c r="BJ893" s="118" t="n"/>
      <c r="BK893" s="118" t="n"/>
      <c r="BL893" s="118" t="n"/>
      <c r="BM893" s="118" t="n"/>
      <c r="BN893" s="118" t="n"/>
      <c r="BO893" s="118" t="n"/>
      <c r="BP893" s="118" t="n"/>
      <c r="BQ893" s="118" t="n"/>
      <c r="BR893" s="118" t="n"/>
      <c r="BS893" s="118" t="n"/>
      <c r="BT893" s="118">
        <f>COUNTIF(B893:BS893,1)</f>
        <v/>
      </c>
      <c r="BV893" s="76">
        <f>TRIM(RIGHT(A893, LEN(A893) - FIND("@", SUBSTITUTE(A893, " ", "@", LEN(A893)-LEN(SUBSTITUTE(A893," ",""))))))</f>
        <v/>
      </c>
      <c r="BW893" s="76">
        <f>TRIM(LEFT(A893,FIND(" ",A893&amp;" ")-1))</f>
        <v/>
      </c>
      <c r="BX893">
        <f>+IF(BV893=BV892,"Same","Diff")</f>
        <v/>
      </c>
      <c r="BY893">
        <f>IF(BX893="Same",IF(BW893=BW892,"same","Diff"))</f>
        <v/>
      </c>
    </row>
    <row r="894" ht="17" customHeight="1">
      <c r="A894" s="59" t="inlineStr">
        <is>
          <t>Mike Minear</t>
        </is>
      </c>
      <c r="B894" s="117" t="n"/>
      <c r="C894" s="117" t="n"/>
      <c r="D894" s="117" t="n"/>
      <c r="E894" s="117" t="n"/>
      <c r="F894" s="117" t="n"/>
      <c r="G894" s="117" t="n"/>
      <c r="H894" s="117" t="n"/>
      <c r="I894" s="117" t="n"/>
      <c r="J894" s="118" t="n"/>
      <c r="K894" s="118" t="n"/>
      <c r="L894" s="118" t="n"/>
      <c r="M894" s="118" t="n"/>
      <c r="N894" s="118" t="n"/>
      <c r="O894" s="118" t="n"/>
      <c r="P894" s="118" t="n"/>
      <c r="Q894" s="118" t="n"/>
      <c r="R894" s="118" t="n"/>
      <c r="S894" s="130" t="n">
        <v>1</v>
      </c>
      <c r="T894" s="118" t="n"/>
      <c r="U894" s="118" t="n"/>
      <c r="V894" s="118" t="n"/>
      <c r="W894" s="118" t="n"/>
      <c r="X894" s="118" t="n"/>
      <c r="Y894" s="118" t="n"/>
      <c r="Z894" s="118" t="n"/>
      <c r="AA894" s="118" t="n"/>
      <c r="AB894" s="118" t="n"/>
      <c r="AC894" s="118" t="n"/>
      <c r="AD894" s="118" t="n"/>
      <c r="AE894" s="118" t="n"/>
      <c r="AF894" s="118" t="n"/>
      <c r="AG894" s="118" t="n"/>
      <c r="AH894" s="118" t="n"/>
      <c r="AI894" s="118" t="n"/>
      <c r="AJ894" s="118" t="n"/>
      <c r="AK894" s="118" t="n"/>
      <c r="AL894" s="118" t="n"/>
      <c r="AM894" s="118" t="n"/>
      <c r="AN894" s="118" t="n"/>
      <c r="AO894" s="118" t="n"/>
      <c r="AP894" s="118" t="n"/>
      <c r="AQ894" s="118" t="n"/>
      <c r="AR894" s="118" t="n"/>
      <c r="AS894" s="118" t="n"/>
      <c r="AT894" s="118" t="n"/>
      <c r="AU894" s="118" t="n"/>
      <c r="AV894" s="118" t="n"/>
      <c r="AW894" s="118" t="n"/>
      <c r="AX894" s="118" t="n"/>
      <c r="AY894" s="118" t="n"/>
      <c r="AZ894" s="118" t="n"/>
      <c r="BA894" s="118" t="n"/>
      <c r="BB894" s="118" t="n"/>
      <c r="BC894" s="118" t="n"/>
      <c r="BD894" s="118" t="n"/>
      <c r="BE894" s="118" t="n"/>
      <c r="BF894" s="118" t="n"/>
      <c r="BG894" s="118" t="n"/>
      <c r="BH894" s="118" t="n"/>
      <c r="BI894" s="118" t="n"/>
      <c r="BJ894" s="118" t="n"/>
      <c r="BK894" s="118" t="n"/>
      <c r="BL894" s="118" t="n"/>
      <c r="BM894" s="118" t="n"/>
      <c r="BN894" s="118" t="n"/>
      <c r="BO894" s="118" t="n"/>
      <c r="BP894" s="118" t="n"/>
      <c r="BQ894" s="118" t="n"/>
      <c r="BR894" s="118" t="n"/>
      <c r="BS894" s="118" t="n"/>
      <c r="BT894" s="118">
        <f>COUNTIF(B894:BS894,1)</f>
        <v/>
      </c>
      <c r="BV894" s="76">
        <f>TRIM(RIGHT(A894, LEN(A894) - FIND("@", SUBSTITUTE(A894, " ", "@", LEN(A894)-LEN(SUBSTITUTE(A894," ",""))))))</f>
        <v/>
      </c>
      <c r="BW894" s="76">
        <f>TRIM(LEFT(A894,FIND(" ",A894&amp;" ")-1))</f>
        <v/>
      </c>
      <c r="BX894">
        <f>+IF(BV894=BV893,"Same","Diff")</f>
        <v/>
      </c>
      <c r="BY894">
        <f>IF(BX894="Same",IF(BW894=BW893,"same","Diff"))</f>
        <v/>
      </c>
    </row>
    <row r="895" ht="17" customHeight="1">
      <c r="A895" s="59" t="inlineStr">
        <is>
          <t>Kiyoshi Misaki</t>
        </is>
      </c>
      <c r="B895" s="117" t="n"/>
      <c r="C895" s="117" t="n"/>
      <c r="D895" s="117" t="n"/>
      <c r="E895" s="117" t="n"/>
      <c r="F895" s="117" t="n"/>
      <c r="G895" s="117" t="n"/>
      <c r="H895" s="117" t="n"/>
      <c r="I895" s="117" t="n"/>
      <c r="J895" s="118" t="n"/>
      <c r="K895" s="118" t="n"/>
      <c r="L895" s="118" t="n"/>
      <c r="M895" s="118" t="n"/>
      <c r="N895" s="118" t="n"/>
      <c r="O895" s="118" t="n"/>
      <c r="P895" s="118" t="n"/>
      <c r="Q895" s="118" t="n"/>
      <c r="R895" s="118" t="n"/>
      <c r="S895" s="118" t="n"/>
      <c r="T895" s="118" t="n"/>
      <c r="U895" s="118" t="n">
        <v>1</v>
      </c>
      <c r="V895" s="118" t="n"/>
      <c r="W895" s="118" t="n"/>
      <c r="X895" s="118" t="n"/>
      <c r="Y895" s="118" t="n"/>
      <c r="Z895" s="118" t="n"/>
      <c r="AA895" s="118" t="n"/>
      <c r="AB895" s="118" t="n"/>
      <c r="AC895" s="118" t="n"/>
      <c r="AD895" s="118" t="n"/>
      <c r="AE895" s="118" t="n"/>
      <c r="AF895" s="118" t="n"/>
      <c r="AG895" s="118" t="n"/>
      <c r="AH895" s="118" t="n"/>
      <c r="AI895" s="118" t="n"/>
      <c r="AJ895" s="118" t="n"/>
      <c r="AK895" s="118" t="n"/>
      <c r="AL895" s="118" t="n"/>
      <c r="AM895" s="118" t="n"/>
      <c r="AN895" s="118" t="n"/>
      <c r="AO895" s="118" t="n"/>
      <c r="AP895" s="118" t="n"/>
      <c r="AQ895" s="118" t="n"/>
      <c r="AR895" s="118" t="n"/>
      <c r="AS895" s="118" t="n"/>
      <c r="AT895" s="118" t="n"/>
      <c r="AU895" s="118" t="n"/>
      <c r="AV895" s="118" t="n"/>
      <c r="AW895" s="118" t="n"/>
      <c r="AX895" s="118" t="n"/>
      <c r="AY895" s="118" t="n"/>
      <c r="AZ895" s="118" t="n"/>
      <c r="BA895" s="118" t="n"/>
      <c r="BB895" s="118" t="n"/>
      <c r="BC895" s="118" t="n"/>
      <c r="BD895" s="118" t="n"/>
      <c r="BE895" s="118" t="n"/>
      <c r="BF895" s="118" t="n"/>
      <c r="BG895" s="118" t="n"/>
      <c r="BH895" s="118" t="n"/>
      <c r="BI895" s="118" t="n"/>
      <c r="BJ895" s="118" t="n"/>
      <c r="BK895" s="118" t="n"/>
      <c r="BL895" s="118" t="n"/>
      <c r="BM895" s="118" t="n"/>
      <c r="BN895" s="118" t="n"/>
      <c r="BO895" s="118" t="n"/>
      <c r="BP895" s="118" t="n"/>
      <c r="BQ895" s="118" t="n"/>
      <c r="BR895" s="118" t="n"/>
      <c r="BS895" s="118" t="n"/>
      <c r="BT895" s="118">
        <f>COUNTIF(B895:BS895,1)</f>
        <v/>
      </c>
      <c r="BV895" s="76">
        <f>TRIM(RIGHT(A895, LEN(A895) - FIND("@", SUBSTITUTE(A895, " ", "@", LEN(A895)-LEN(SUBSTITUTE(A895," ",""))))))</f>
        <v/>
      </c>
      <c r="BW895" s="76">
        <f>TRIM(LEFT(A895,FIND(" ",A895&amp;" ")-1))</f>
        <v/>
      </c>
      <c r="BX895">
        <f>+IF(BV895=BV894,"Same","Diff")</f>
        <v/>
      </c>
      <c r="BY895">
        <f>IF(BX895="Same",IF(BW895=BW894,"same","Diff"))</f>
        <v/>
      </c>
    </row>
    <row r="896" ht="17" customHeight="1">
      <c r="A896" s="59" t="inlineStr">
        <is>
          <t>Gordon Mitchell</t>
        </is>
      </c>
      <c r="B896" s="117" t="n"/>
      <c r="C896" s="117" t="n"/>
      <c r="D896" s="117" t="n"/>
      <c r="E896" s="117" t="n"/>
      <c r="F896" s="117" t="n"/>
      <c r="G896" s="117" t="n"/>
      <c r="H896" s="117" t="n"/>
      <c r="I896" s="117" t="n"/>
      <c r="J896" s="118" t="n"/>
      <c r="K896" s="118" t="n"/>
      <c r="L896" s="118" t="n"/>
      <c r="M896" s="118" t="n"/>
      <c r="N896" s="118" t="n"/>
      <c r="O896" s="118" t="n"/>
      <c r="P896" s="118" t="n"/>
      <c r="Q896" s="118" t="n"/>
      <c r="R896" s="118" t="n"/>
      <c r="S896" s="118" t="n"/>
      <c r="T896" s="118" t="n"/>
      <c r="U896" s="118" t="n"/>
      <c r="V896" s="118" t="n"/>
      <c r="W896" s="118" t="n"/>
      <c r="X896" s="118" t="n"/>
      <c r="Y896" s="118" t="n"/>
      <c r="Z896" s="118" t="n"/>
      <c r="AA896" s="118" t="n"/>
      <c r="AB896" s="118" t="n">
        <v>1</v>
      </c>
      <c r="AC896" s="118" t="n"/>
      <c r="AD896" s="118" t="n"/>
      <c r="AE896" s="118" t="n"/>
      <c r="AF896" s="118" t="n"/>
      <c r="AG896" s="118" t="n"/>
      <c r="AH896" s="118" t="n"/>
      <c r="AI896" s="118" t="n"/>
      <c r="AJ896" s="118" t="n"/>
      <c r="AK896" s="118" t="n"/>
      <c r="AL896" s="118" t="n"/>
      <c r="AM896" s="118" t="n"/>
      <c r="AN896" s="118" t="n"/>
      <c r="AO896" s="118" t="n"/>
      <c r="AP896" s="118" t="n"/>
      <c r="AQ896" s="118" t="n"/>
      <c r="AR896" s="118" t="n"/>
      <c r="AS896" s="118" t="n"/>
      <c r="AT896" s="118" t="n"/>
      <c r="AU896" s="118" t="n"/>
      <c r="AV896" s="118" t="n"/>
      <c r="AW896" s="118" t="n"/>
      <c r="AX896" s="118" t="n"/>
      <c r="AY896" s="118" t="n"/>
      <c r="AZ896" s="118" t="n"/>
      <c r="BA896" s="118" t="n"/>
      <c r="BB896" s="118" t="n"/>
      <c r="BC896" s="118" t="n"/>
      <c r="BD896" s="118" t="n"/>
      <c r="BE896" s="118" t="n"/>
      <c r="BF896" s="118" t="n"/>
      <c r="BG896" s="118" t="n"/>
      <c r="BH896" s="118" t="n"/>
      <c r="BI896" s="118" t="n"/>
      <c r="BJ896" s="118" t="n"/>
      <c r="BK896" s="118" t="n"/>
      <c r="BL896" s="118" t="n"/>
      <c r="BM896" s="118" t="n"/>
      <c r="BN896" s="118" t="n"/>
      <c r="BO896" s="118" t="n"/>
      <c r="BP896" s="118" t="n"/>
      <c r="BQ896" s="118" t="n"/>
      <c r="BR896" s="118" t="n"/>
      <c r="BS896" s="118" t="n"/>
      <c r="BT896" s="118">
        <f>COUNTIF(B896:BS896,1)</f>
        <v/>
      </c>
      <c r="BV896" s="76">
        <f>TRIM(RIGHT(A896, LEN(A896) - FIND("@", SUBSTITUTE(A896, " ", "@", LEN(A896)-LEN(SUBSTITUTE(A896," ",""))))))</f>
        <v/>
      </c>
      <c r="BW896" s="76">
        <f>TRIM(LEFT(A896,FIND(" ",A896&amp;" ")-1))</f>
        <v/>
      </c>
      <c r="BX896">
        <f>+IF(BV896=BV895,"Same","Diff")</f>
        <v/>
      </c>
      <c r="BY896">
        <f>IF(BX896="Same",IF(BW896=BW895,"same","Diff"))</f>
        <v/>
      </c>
    </row>
    <row r="897" ht="17" customHeight="1">
      <c r="A897" s="59" t="inlineStr">
        <is>
          <t>Allan Moffat</t>
        </is>
      </c>
      <c r="B897" s="117" t="n"/>
      <c r="C897" s="117" t="n"/>
      <c r="D897" s="117" t="n"/>
      <c r="E897" s="117" t="n"/>
      <c r="F897" s="117" t="n"/>
      <c r="G897" s="117" t="n"/>
      <c r="H897" s="117" t="n"/>
      <c r="I897" s="117" t="n"/>
      <c r="J897" s="118" t="n"/>
      <c r="K897" s="118" t="n">
        <v>1</v>
      </c>
      <c r="L897" s="118" t="n">
        <v>1</v>
      </c>
      <c r="M897" s="118" t="n">
        <v>1</v>
      </c>
      <c r="N897" s="118" t="n">
        <v>1</v>
      </c>
      <c r="O897" s="118" t="n">
        <v>1</v>
      </c>
      <c r="P897" s="118" t="n">
        <v>1</v>
      </c>
      <c r="Q897" s="118" t="n">
        <v>1</v>
      </c>
      <c r="R897" s="118" t="n">
        <v>1</v>
      </c>
      <c r="S897" s="118" t="n">
        <v>1</v>
      </c>
      <c r="T897" s="118" t="n">
        <v>1</v>
      </c>
      <c r="U897" s="118" t="n">
        <v>1</v>
      </c>
      <c r="V897" s="118" t="n">
        <v>1</v>
      </c>
      <c r="W897" s="118" t="n">
        <v>1</v>
      </c>
      <c r="X897" s="118" t="n">
        <v>1</v>
      </c>
      <c r="Y897" s="118" t="n">
        <v>1</v>
      </c>
      <c r="Z897" s="118" t="n">
        <v>1</v>
      </c>
      <c r="AA897" s="118" t="n"/>
      <c r="AB897" s="118" t="n">
        <v>1</v>
      </c>
      <c r="AC897" s="118" t="n">
        <v>1</v>
      </c>
      <c r="AD897" s="118" t="n">
        <v>1</v>
      </c>
      <c r="AE897" s="118" t="n"/>
      <c r="AF897" s="118" t="n"/>
      <c r="AG897" s="118" t="n"/>
      <c r="AH897" s="118" t="n"/>
      <c r="AI897" s="118" t="n"/>
      <c r="AJ897" s="118" t="n"/>
      <c r="AK897" s="118" t="n"/>
      <c r="AL897" s="118" t="n"/>
      <c r="AM897" s="118" t="n"/>
      <c r="AN897" s="118" t="n"/>
      <c r="AO897" s="118" t="n"/>
      <c r="AP897" s="118" t="n"/>
      <c r="AQ897" s="118" t="n"/>
      <c r="AR897" s="118" t="n"/>
      <c r="AS897" s="118" t="n"/>
      <c r="AT897" s="118" t="n"/>
      <c r="AU897" s="118" t="n"/>
      <c r="AV897" s="118" t="n"/>
      <c r="AW897" s="118" t="n"/>
      <c r="AX897" s="118" t="n"/>
      <c r="AY897" s="118" t="n"/>
      <c r="AZ897" s="118" t="n"/>
      <c r="BA897" s="118" t="n"/>
      <c r="BB897" s="118" t="n"/>
      <c r="BC897" s="118" t="n"/>
      <c r="BD897" s="118" t="n"/>
      <c r="BE897" s="118" t="n"/>
      <c r="BF897" s="118" t="n"/>
      <c r="BG897" s="118" t="n"/>
      <c r="BH897" s="118" t="n"/>
      <c r="BI897" s="118" t="n"/>
      <c r="BJ897" s="118" t="n"/>
      <c r="BK897" s="118" t="n"/>
      <c r="BL897" s="118" t="n"/>
      <c r="BM897" s="118" t="n"/>
      <c r="BN897" s="118" t="n"/>
      <c r="BO897" s="118" t="n"/>
      <c r="BP897" s="118" t="n"/>
      <c r="BQ897" s="118" t="n"/>
      <c r="BR897" s="118" t="n"/>
      <c r="BS897" s="118" t="n"/>
      <c r="BT897" s="118">
        <f>COUNTIF(B897:BS897,1)</f>
        <v/>
      </c>
      <c r="BV897" s="76">
        <f>TRIM(RIGHT(A897, LEN(A897) - FIND("@", SUBSTITUTE(A897, " ", "@", LEN(A897)-LEN(SUBSTITUTE(A897," ",""))))))</f>
        <v/>
      </c>
      <c r="BW897" s="76">
        <f>TRIM(LEFT(A897,FIND(" ",A897&amp;" ")-1))</f>
        <v/>
      </c>
      <c r="BX897">
        <f>+IF(BV897=BV896,"Same","Diff")</f>
        <v/>
      </c>
      <c r="BY897">
        <f>IF(BX897="Same",IF(BW897=BW896,"same","Diff"))</f>
        <v/>
      </c>
    </row>
    <row r="898" ht="17" customHeight="1">
      <c r="A898" s="59" t="inlineStr">
        <is>
          <t>James Moffat</t>
        </is>
      </c>
      <c r="B898" s="117" t="n"/>
      <c r="C898" s="117" t="n"/>
      <c r="D898" s="117" t="n"/>
      <c r="E898" s="117" t="n"/>
      <c r="F898" s="117" t="n"/>
      <c r="G898" s="117" t="n"/>
      <c r="H898" s="117" t="n"/>
      <c r="I898" s="117" t="n"/>
      <c r="J898" s="118" t="n"/>
      <c r="K898" s="118" t="n"/>
      <c r="L898" s="118" t="n"/>
      <c r="M898" s="118" t="n"/>
      <c r="N898" s="118" t="n"/>
      <c r="O898" s="118" t="n"/>
      <c r="P898" s="118" t="n"/>
      <c r="Q898" s="118" t="n"/>
      <c r="R898" s="118" t="n"/>
      <c r="S898" s="118" t="n"/>
      <c r="T898" s="118" t="n"/>
      <c r="U898" s="118" t="n"/>
      <c r="V898" s="118" t="n"/>
      <c r="W898" s="118" t="n"/>
      <c r="X898" s="118" t="n"/>
      <c r="Y898" s="118" t="n"/>
      <c r="Z898" s="118" t="n"/>
      <c r="AA898" s="118" t="n"/>
      <c r="AB898" s="118" t="n"/>
      <c r="AC898" s="118" t="n"/>
      <c r="AD898" s="118" t="n"/>
      <c r="AE898" s="118" t="n"/>
      <c r="AF898" s="118" t="n"/>
      <c r="AG898" s="118" t="n"/>
      <c r="AH898" s="118" t="n"/>
      <c r="AI898" s="118" t="n"/>
      <c r="AJ898" s="118" t="n"/>
      <c r="AK898" s="118" t="n"/>
      <c r="AL898" s="118" t="n"/>
      <c r="AM898" s="118" t="n"/>
      <c r="AN898" s="118" t="n"/>
      <c r="AO898" s="118" t="n"/>
      <c r="AP898" s="118" t="n"/>
      <c r="AQ898" s="118" t="n"/>
      <c r="AR898" s="118" t="n"/>
      <c r="AS898" s="118" t="n"/>
      <c r="AT898" s="118" t="n"/>
      <c r="AU898" s="118" t="n"/>
      <c r="AV898" s="118" t="n"/>
      <c r="AW898" s="118" t="n"/>
      <c r="AX898" s="118" t="n"/>
      <c r="AY898" s="118" t="n"/>
      <c r="AZ898" s="118" t="n"/>
      <c r="BA898" s="118" t="n"/>
      <c r="BB898" s="118" t="n"/>
      <c r="BC898" s="118" t="n">
        <v>1</v>
      </c>
      <c r="BD898" s="118" t="n">
        <v>1</v>
      </c>
      <c r="BE898" s="118" t="n">
        <v>1</v>
      </c>
      <c r="BF898" s="118" t="n">
        <v>1</v>
      </c>
      <c r="BG898" s="118" t="n">
        <v>1</v>
      </c>
      <c r="BH898" s="118" t="n">
        <v>1</v>
      </c>
      <c r="BI898" s="118" t="n">
        <v>1</v>
      </c>
      <c r="BJ898" s="118" t="n">
        <v>1</v>
      </c>
      <c r="BK898" s="118" t="n">
        <v>1</v>
      </c>
      <c r="BL898" s="118" t="n">
        <v>1</v>
      </c>
      <c r="BM898" s="118" t="n">
        <v>1</v>
      </c>
      <c r="BN898" s="118" t="n">
        <v>1</v>
      </c>
      <c r="BO898" s="118" t="n">
        <v>1</v>
      </c>
      <c r="BP898" s="118" t="n">
        <v>1</v>
      </c>
      <c r="BQ898" s="118" t="n">
        <v>1</v>
      </c>
      <c r="BR898" s="118" t="n">
        <v>1</v>
      </c>
      <c r="BS898" s="118" t="n">
        <v>1</v>
      </c>
      <c r="BT898" s="118">
        <f>COUNTIF(B898:BS898,1)</f>
        <v/>
      </c>
      <c r="BV898" s="76">
        <f>TRIM(RIGHT(A898, LEN(A898) - FIND("@", SUBSTITUTE(A898, " ", "@", LEN(A898)-LEN(SUBSTITUTE(A898," ",""))))))</f>
        <v/>
      </c>
      <c r="BW898" s="76">
        <f>TRIM(LEFT(A898,FIND(" ",A898&amp;" ")-1))</f>
        <v/>
      </c>
      <c r="BX898">
        <f>+IF(BV898=BV897,"Same","Diff")</f>
        <v/>
      </c>
      <c r="BY898">
        <f>IF(BX898="Same",IF(BW898=BW897,"same","Diff"))</f>
        <v/>
      </c>
    </row>
    <row r="899" ht="17" customHeight="1">
      <c r="A899" s="60" t="inlineStr">
        <is>
          <t>Peter Molesworth</t>
        </is>
      </c>
      <c r="B899" s="119" t="n"/>
      <c r="C899" s="119" t="n"/>
      <c r="D899" s="119" t="n"/>
      <c r="E899" s="119" t="n"/>
      <c r="F899" s="119" t="n"/>
      <c r="G899" s="119" t="n"/>
      <c r="H899" s="119" t="n"/>
      <c r="I899" s="119" t="n"/>
      <c r="J899" s="118" t="n"/>
      <c r="K899" s="118" t="n"/>
      <c r="L899" s="118" t="n"/>
      <c r="M899" s="118" t="n"/>
      <c r="N899" s="118" t="n"/>
      <c r="O899" s="118" t="n"/>
      <c r="P899" s="118" t="n">
        <v>1</v>
      </c>
      <c r="Q899" s="118" t="n"/>
      <c r="R899" s="118" t="n"/>
      <c r="S899" s="118" t="n"/>
      <c r="T899" s="118" t="n"/>
      <c r="U899" s="118" t="n"/>
      <c r="V899" s="118" t="n"/>
      <c r="W899" s="118" t="n"/>
      <c r="X899" s="118" t="n"/>
      <c r="Y899" s="118" t="n"/>
      <c r="Z899" s="118" t="n"/>
      <c r="AA899" s="118" t="n"/>
      <c r="AB899" s="118" t="n"/>
      <c r="AC899" s="118" t="n"/>
      <c r="AD899" s="118" t="n"/>
      <c r="AE899" s="118" t="n"/>
      <c r="AF899" s="118" t="n"/>
      <c r="AG899" s="118" t="n"/>
      <c r="AH899" s="118" t="n"/>
      <c r="AI899" s="118" t="n"/>
      <c r="AJ899" s="118" t="n"/>
      <c r="AK899" s="118" t="n"/>
      <c r="AL899" s="118" t="n"/>
      <c r="AM899" s="118" t="n"/>
      <c r="AN899" s="118" t="n"/>
      <c r="AO899" s="118" t="n"/>
      <c r="AP899" s="118" t="n"/>
      <c r="AQ899" s="118" t="n"/>
      <c r="AR899" s="118" t="n"/>
      <c r="AS899" s="118" t="n"/>
      <c r="AT899" s="118" t="n"/>
      <c r="AU899" s="118" t="n"/>
      <c r="AV899" s="118" t="n"/>
      <c r="AW899" s="118" t="n"/>
      <c r="AX899" s="118" t="n"/>
      <c r="AY899" s="118" t="n"/>
      <c r="AZ899" s="118" t="n"/>
      <c r="BA899" s="118" t="n"/>
      <c r="BB899" s="118" t="n"/>
      <c r="BC899" s="118" t="n"/>
      <c r="BD899" s="118" t="n"/>
      <c r="BE899" s="118" t="n"/>
      <c r="BF899" s="118" t="n"/>
      <c r="BG899" s="118" t="n"/>
      <c r="BH899" s="118" t="n"/>
      <c r="BI899" s="118" t="n"/>
      <c r="BJ899" s="118" t="n"/>
      <c r="BK899" s="118" t="n"/>
      <c r="BL899" s="118" t="n"/>
      <c r="BM899" s="118" t="n"/>
      <c r="BN899" s="118" t="n"/>
      <c r="BO899" s="118" t="n"/>
      <c r="BP899" s="118" t="n"/>
      <c r="BQ899" s="118" t="n"/>
      <c r="BR899" s="118" t="n"/>
      <c r="BS899" s="118" t="n"/>
      <c r="BT899" s="118">
        <f>COUNTIF(B899:BS899,1)</f>
        <v/>
      </c>
      <c r="BV899" s="76">
        <f>TRIM(RIGHT(A899, LEN(A899) - FIND("@", SUBSTITUTE(A899, " ", "@", LEN(A899)-LEN(SUBSTITUTE(A899," ",""))))))</f>
        <v/>
      </c>
      <c r="BW899" s="76">
        <f>TRIM(LEFT(A899,FIND(" ",A899&amp;" ")-1))</f>
        <v/>
      </c>
      <c r="BX899">
        <f>+IF(BV899=BV898,"Same","Diff")</f>
        <v/>
      </c>
      <c r="BY899">
        <f>IF(BX899="Same",IF(BW899=BW898,"same","Diff"))</f>
        <v/>
      </c>
    </row>
    <row r="900" ht="17" customHeight="1">
      <c r="A900" s="62" t="inlineStr">
        <is>
          <t>Lou Molina</t>
        </is>
      </c>
      <c r="B900" s="121" t="n">
        <v>1</v>
      </c>
      <c r="C900" s="121" t="n">
        <v>1</v>
      </c>
      <c r="D900" s="121" t="n">
        <v>1</v>
      </c>
      <c r="E900" s="121" t="n"/>
      <c r="F900" s="121" t="n"/>
      <c r="G900" s="121" t="n"/>
      <c r="H900" s="121" t="n"/>
      <c r="I900" s="121" t="n"/>
      <c r="J900" s="118" t="n"/>
      <c r="K900" s="118" t="n"/>
      <c r="L900" s="118" t="n"/>
      <c r="M900" s="118" t="n"/>
      <c r="N900" s="118" t="n"/>
      <c r="O900" s="118" t="n"/>
      <c r="P900" s="118" t="n"/>
      <c r="Q900" s="118" t="n"/>
      <c r="R900" s="118" t="n"/>
      <c r="S900" s="118" t="n"/>
      <c r="T900" s="118" t="n"/>
      <c r="U900" s="118" t="n"/>
      <c r="V900" s="118" t="n"/>
      <c r="W900" s="118" t="n"/>
      <c r="X900" s="118" t="n"/>
      <c r="Y900" s="118" t="n"/>
      <c r="Z900" s="118" t="n"/>
      <c r="AA900" s="118" t="n"/>
      <c r="AB900" s="118" t="n"/>
      <c r="AC900" s="118" t="n"/>
      <c r="AD900" s="118" t="n"/>
      <c r="AE900" s="118" t="n"/>
      <c r="AF900" s="118" t="n"/>
      <c r="AG900" s="118" t="n"/>
      <c r="AH900" s="118" t="n"/>
      <c r="AI900" s="118" t="n"/>
      <c r="AJ900" s="118" t="n"/>
      <c r="AK900" s="118" t="n"/>
      <c r="AL900" s="118" t="n"/>
      <c r="AM900" s="118" t="n"/>
      <c r="AN900" s="118" t="n"/>
      <c r="AO900" s="118" t="n"/>
      <c r="AP900" s="118" t="n"/>
      <c r="AQ900" s="118" t="n"/>
      <c r="AR900" s="118" t="n"/>
      <c r="AS900" s="118" t="n"/>
      <c r="AT900" s="118" t="n"/>
      <c r="AU900" s="118" t="n"/>
      <c r="AV900" s="118" t="n"/>
      <c r="AW900" s="118" t="n"/>
      <c r="AX900" s="118" t="n"/>
      <c r="AY900" s="118" t="n"/>
      <c r="AZ900" s="118" t="n"/>
      <c r="BA900" s="118" t="n"/>
      <c r="BB900" s="118" t="n"/>
      <c r="BC900" s="118" t="n"/>
      <c r="BD900" s="118" t="n"/>
      <c r="BE900" s="118" t="n"/>
      <c r="BF900" s="118" t="n"/>
      <c r="BG900" s="118" t="n"/>
      <c r="BH900" s="118" t="n"/>
      <c r="BI900" s="118" t="n"/>
      <c r="BJ900" s="118" t="n"/>
      <c r="BK900" s="118" t="n"/>
      <c r="BL900" s="118" t="n"/>
      <c r="BM900" s="118" t="n"/>
      <c r="BN900" s="118" t="n"/>
      <c r="BO900" s="118" t="n"/>
      <c r="BP900" s="118" t="n"/>
      <c r="BQ900" s="118" t="n"/>
      <c r="BR900" s="118" t="n"/>
      <c r="BS900" s="118" t="n"/>
      <c r="BT900" s="118">
        <f>COUNTIF(B900:BS900,1)</f>
        <v/>
      </c>
      <c r="BV900" s="76">
        <f>TRIM(RIGHT(A900, LEN(A900) - FIND("@", SUBSTITUTE(A900, " ", "@", LEN(A900)-LEN(SUBSTITUTE(A900," ",""))))))</f>
        <v/>
      </c>
      <c r="BW900" s="76">
        <f>TRIM(LEFT(A900,FIND(" ",A900&amp;" ")-1))</f>
        <v/>
      </c>
      <c r="BX900">
        <f>+IF(BV900=BV899,"Same","Diff")</f>
        <v/>
      </c>
      <c r="BY900">
        <f>IF(BX900="Same",IF(BW900=BW899,"same","Diff"))</f>
        <v/>
      </c>
    </row>
    <row r="901" ht="17" customHeight="1">
      <c r="A901" s="59" t="inlineStr">
        <is>
          <t>Mel Mollison</t>
        </is>
      </c>
      <c r="B901" s="117" t="n"/>
      <c r="C901" s="117" t="n"/>
      <c r="D901" s="117" t="n"/>
      <c r="E901" s="117" t="n"/>
      <c r="F901" s="117" t="n"/>
      <c r="G901" s="117" t="n"/>
      <c r="H901" s="117" t="n"/>
      <c r="I901" s="117" t="n"/>
      <c r="J901" s="118" t="n">
        <v>1</v>
      </c>
      <c r="K901" s="118" t="n">
        <v>1</v>
      </c>
      <c r="L901" s="118" t="n"/>
      <c r="M901" s="118" t="n"/>
      <c r="N901" s="118" t="n">
        <v>1</v>
      </c>
      <c r="O901" s="118" t="n">
        <v>1</v>
      </c>
      <c r="P901" s="118" t="n">
        <v>1</v>
      </c>
      <c r="Q901" s="118" t="n">
        <v>1</v>
      </c>
      <c r="R901" s="118" t="n"/>
      <c r="S901" s="118" t="n"/>
      <c r="T901" s="118" t="n"/>
      <c r="U901" s="118" t="n"/>
      <c r="V901" s="118" t="n"/>
      <c r="W901" s="118" t="n"/>
      <c r="X901" s="118" t="n"/>
      <c r="Y901" s="118" t="n"/>
      <c r="Z901" s="118" t="n"/>
      <c r="AA901" s="118" t="n"/>
      <c r="AB901" s="118" t="n"/>
      <c r="AC901" s="118" t="n"/>
      <c r="AD901" s="118" t="n"/>
      <c r="AE901" s="118" t="n"/>
      <c r="AF901" s="118" t="n"/>
      <c r="AG901" s="118" t="n"/>
      <c r="AH901" s="118" t="n"/>
      <c r="AI901" s="118" t="n"/>
      <c r="AJ901" s="118" t="n"/>
      <c r="AK901" s="118" t="n"/>
      <c r="AL901" s="118" t="n"/>
      <c r="AM901" s="118" t="n"/>
      <c r="AN901" s="118" t="n"/>
      <c r="AO901" s="118" t="n"/>
      <c r="AP901" s="118" t="n"/>
      <c r="AQ901" s="118" t="n"/>
      <c r="AR901" s="118" t="n"/>
      <c r="AS901" s="118" t="n"/>
      <c r="AT901" s="118" t="n"/>
      <c r="AU901" s="118" t="n"/>
      <c r="AV901" s="118" t="n"/>
      <c r="AW901" s="118" t="n"/>
      <c r="AX901" s="118" t="n"/>
      <c r="AY901" s="118" t="n"/>
      <c r="AZ901" s="118" t="n"/>
      <c r="BA901" s="118" t="n"/>
      <c r="BB901" s="118" t="n"/>
      <c r="BC901" s="118" t="n"/>
      <c r="BD901" s="118" t="n"/>
      <c r="BE901" s="118" t="n"/>
      <c r="BF901" s="118" t="n"/>
      <c r="BG901" s="118" t="n"/>
      <c r="BH901" s="118" t="n"/>
      <c r="BI901" s="118" t="n"/>
      <c r="BJ901" s="118" t="n"/>
      <c r="BK901" s="118" t="n"/>
      <c r="BL901" s="118" t="n"/>
      <c r="BM901" s="118" t="n"/>
      <c r="BN901" s="118" t="n"/>
      <c r="BO901" s="118" t="n"/>
      <c r="BP901" s="118" t="n"/>
      <c r="BQ901" s="118" t="n"/>
      <c r="BR901" s="118" t="n"/>
      <c r="BS901" s="118" t="n"/>
      <c r="BT901" s="118">
        <f>COUNTIF(B901:BS901,1)</f>
        <v/>
      </c>
      <c r="BV901" s="76">
        <f>TRIM(RIGHT(A901, LEN(A901) - FIND("@", SUBSTITUTE(A901, " ", "@", LEN(A901)-LEN(SUBSTITUTE(A901," ",""))))))</f>
        <v/>
      </c>
      <c r="BW901" s="76">
        <f>TRIM(LEFT(A901,FIND(" ",A901&amp;" ")-1))</f>
        <v/>
      </c>
      <c r="BX901">
        <f>+IF(BV901=BV900,"Same","Diff")</f>
        <v/>
      </c>
      <c r="BY901">
        <f>IF(BX901="Same",IF(BW901=BW900,"same","Diff"))</f>
        <v/>
      </c>
    </row>
    <row r="902" ht="17" customHeight="1">
      <c r="A902" s="60" t="inlineStr">
        <is>
          <t>Ray Molloy</t>
        </is>
      </c>
      <c r="B902" s="119" t="n"/>
      <c r="C902" s="119" t="n"/>
      <c r="D902" s="119" t="n"/>
      <c r="E902" s="119" t="n"/>
      <c r="F902" s="119" t="n"/>
      <c r="G902" s="119" t="n"/>
      <c r="H902" s="119" t="n"/>
      <c r="I902" s="119" t="n"/>
      <c r="J902" s="118" t="n"/>
      <c r="K902" s="118" t="n"/>
      <c r="L902" s="118" t="n"/>
      <c r="M902" s="118" t="n"/>
      <c r="N902" s="118" t="n"/>
      <c r="O902" s="118" t="n"/>
      <c r="P902" s="118" t="n">
        <v>1</v>
      </c>
      <c r="Q902" s="118" t="n">
        <v>1</v>
      </c>
      <c r="R902" s="118" t="n">
        <v>1</v>
      </c>
      <c r="S902" s="118" t="n"/>
      <c r="T902" s="118" t="n"/>
      <c r="U902" s="118" t="n"/>
      <c r="V902" s="118" t="n"/>
      <c r="W902" s="118" t="n"/>
      <c r="X902" s="118" t="n"/>
      <c r="Y902" s="118" t="n"/>
      <c r="Z902" s="118" t="n"/>
      <c r="AA902" s="118" t="n"/>
      <c r="AB902" s="118" t="n"/>
      <c r="AC902" s="118" t="n"/>
      <c r="AD902" s="118" t="n"/>
      <c r="AE902" s="118" t="n"/>
      <c r="AF902" s="118" t="n"/>
      <c r="AG902" s="118" t="n"/>
      <c r="AH902" s="118" t="n"/>
      <c r="AI902" s="118" t="n"/>
      <c r="AJ902" s="118" t="n"/>
      <c r="AK902" s="118" t="n"/>
      <c r="AL902" s="118" t="n"/>
      <c r="AM902" s="118" t="n"/>
      <c r="AN902" s="118" t="n"/>
      <c r="AO902" s="118" t="n"/>
      <c r="AP902" s="118" t="n"/>
      <c r="AQ902" s="118" t="n"/>
      <c r="AR902" s="118" t="n"/>
      <c r="AS902" s="118" t="n"/>
      <c r="AT902" s="118" t="n"/>
      <c r="AU902" s="118" t="n"/>
      <c r="AV902" s="118" t="n"/>
      <c r="AW902" s="118" t="n"/>
      <c r="AX902" s="118" t="n"/>
      <c r="AY902" s="118" t="n"/>
      <c r="AZ902" s="118" t="n"/>
      <c r="BA902" s="118" t="n"/>
      <c r="BB902" s="118" t="n"/>
      <c r="BC902" s="118" t="n"/>
      <c r="BD902" s="118" t="n"/>
      <c r="BE902" s="118" t="n"/>
      <c r="BF902" s="118" t="n"/>
      <c r="BG902" s="118" t="n"/>
      <c r="BH902" s="118" t="n"/>
      <c r="BI902" s="118" t="n"/>
      <c r="BJ902" s="118" t="n"/>
      <c r="BK902" s="118" t="n"/>
      <c r="BL902" s="118" t="n"/>
      <c r="BM902" s="118" t="n"/>
      <c r="BN902" s="118" t="n"/>
      <c r="BO902" s="118" t="n"/>
      <c r="BP902" s="118" t="n"/>
      <c r="BQ902" s="118" t="n"/>
      <c r="BR902" s="118" t="n"/>
      <c r="BS902" s="118" t="n"/>
      <c r="BT902" s="118">
        <f>COUNTIF(B902:BS902,1)</f>
        <v/>
      </c>
      <c r="BV902" s="76">
        <f>TRIM(RIGHT(A902, LEN(A902) - FIND("@", SUBSTITUTE(A902, " ", "@", LEN(A902)-LEN(SUBSTITUTE(A902," ",""))))))</f>
        <v/>
      </c>
      <c r="BW902" s="76">
        <f>TRIM(LEFT(A902,FIND(" ",A902&amp;" ")-1))</f>
        <v/>
      </c>
      <c r="BX902">
        <f>+IF(BV902=BV901,"Same","Diff")</f>
        <v/>
      </c>
      <c r="BY902">
        <f>IF(BX902="Same",IF(BW902=BW901,"same","Diff"))</f>
        <v/>
      </c>
    </row>
    <row r="903" ht="17" customHeight="1">
      <c r="A903" s="59" t="inlineStr">
        <is>
          <t>Gavin Monaghan</t>
        </is>
      </c>
      <c r="B903" s="117" t="n"/>
      <c r="C903" s="117" t="n"/>
      <c r="D903" s="117" t="n"/>
      <c r="E903" s="117" t="n"/>
      <c r="F903" s="117" t="n"/>
      <c r="G903" s="117" t="n"/>
      <c r="H903" s="117" t="n"/>
      <c r="I903" s="117" t="n"/>
      <c r="J903" s="118" t="n"/>
      <c r="K903" s="118" t="n"/>
      <c r="L903" s="118" t="n"/>
      <c r="M903" s="118" t="n"/>
      <c r="N903" s="118" t="n"/>
      <c r="O903" s="118" t="n"/>
      <c r="P903" s="118" t="n"/>
      <c r="Q903" s="118" t="n"/>
      <c r="R903" s="118" t="n"/>
      <c r="S903" s="118" t="n"/>
      <c r="T903" s="118" t="n"/>
      <c r="U903" s="118" t="n"/>
      <c r="V903" s="118" t="n"/>
      <c r="W903" s="118" t="n"/>
      <c r="X903" s="118" t="n"/>
      <c r="Y903" s="118" t="n"/>
      <c r="Z903" s="118" t="n"/>
      <c r="AA903" s="118" t="n"/>
      <c r="AB903" s="118" t="n"/>
      <c r="AC903" s="118" t="n"/>
      <c r="AD903" s="118" t="n"/>
      <c r="AE903" s="118" t="n"/>
      <c r="AF903" s="118" t="n"/>
      <c r="AG903" s="118" t="n"/>
      <c r="AH903" s="118" t="n"/>
      <c r="AI903" s="118" t="n">
        <v>1</v>
      </c>
      <c r="AJ903" s="118" t="n"/>
      <c r="AK903" s="118" t="n"/>
      <c r="AL903" s="118" t="n"/>
      <c r="AM903" s="118" t="n">
        <v>1</v>
      </c>
      <c r="AN903" s="118" t="n"/>
      <c r="AO903" s="118" t="n"/>
      <c r="AP903" s="118" t="n"/>
      <c r="AQ903" s="118" t="n"/>
      <c r="AR903" s="118" t="n"/>
      <c r="AS903" s="118" t="n"/>
      <c r="AT903" s="118" t="n"/>
      <c r="AU903" s="118" t="n"/>
      <c r="AV903" s="118" t="n"/>
      <c r="AW903" s="118" t="n"/>
      <c r="AX903" s="118" t="n"/>
      <c r="AY903" s="118" t="n"/>
      <c r="AZ903" s="118" t="n"/>
      <c r="BA903" s="118" t="n"/>
      <c r="BB903" s="118" t="n"/>
      <c r="BC903" s="118" t="n"/>
      <c r="BD903" s="118" t="n"/>
      <c r="BE903" s="118" t="n"/>
      <c r="BF903" s="118" t="n"/>
      <c r="BG903" s="118" t="n"/>
      <c r="BH903" s="118" t="n"/>
      <c r="BI903" s="118" t="n"/>
      <c r="BJ903" s="118" t="n"/>
      <c r="BK903" s="118" t="n"/>
      <c r="BL903" s="118" t="n"/>
      <c r="BM903" s="118" t="n"/>
      <c r="BN903" s="118" t="n"/>
      <c r="BO903" s="118" t="n"/>
      <c r="BP903" s="118" t="n"/>
      <c r="BQ903" s="118" t="n"/>
      <c r="BR903" s="118" t="n"/>
      <c r="BS903" s="118" t="n"/>
      <c r="BT903" s="118">
        <f>COUNTIF(B903:BS903,1)</f>
        <v/>
      </c>
      <c r="BV903" s="76">
        <f>TRIM(RIGHT(A903, LEN(A903) - FIND("@", SUBSTITUTE(A903, " ", "@", LEN(A903)-LEN(SUBSTITUTE(A903," ",""))))))</f>
        <v/>
      </c>
      <c r="BW903" s="76">
        <f>TRIM(LEFT(A903,FIND(" ",A903&amp;" ")-1))</f>
        <v/>
      </c>
      <c r="BX903">
        <f>+IF(BV903=BV902,"Same","Diff")</f>
        <v/>
      </c>
      <c r="BY903">
        <f>IF(BX903="Same",IF(BW903=BW902,"same","Diff"))</f>
        <v/>
      </c>
    </row>
    <row r="904" ht="17" customHeight="1">
      <c r="A904" s="59" t="inlineStr">
        <is>
          <t>Ian Moncrieff</t>
        </is>
      </c>
      <c r="B904" s="117" t="n"/>
      <c r="C904" s="117" t="n"/>
      <c r="D904" s="117" t="n"/>
      <c r="E904" s="117" t="n"/>
      <c r="F904" s="117" t="n"/>
      <c r="G904" s="117" t="n"/>
      <c r="H904" s="117" t="n"/>
      <c r="I904" s="117" t="n"/>
      <c r="J904" s="118" t="n"/>
      <c r="K904" s="118" t="n"/>
      <c r="L904" s="118" t="n"/>
      <c r="M904" s="118" t="n"/>
      <c r="N904" s="118" t="n"/>
      <c r="O904" s="118" t="n"/>
      <c r="P904" s="118" t="n"/>
      <c r="Q904" s="118" t="n"/>
      <c r="R904" s="118" t="n"/>
      <c r="S904" s="118" t="n"/>
      <c r="T904" s="118" t="n"/>
      <c r="U904" s="118" t="n"/>
      <c r="V904" s="118" t="n"/>
      <c r="W904" s="118" t="n"/>
      <c r="X904" s="118" t="n"/>
      <c r="Y904" s="118" t="n"/>
      <c r="Z904" s="118" t="n"/>
      <c r="AA904" s="118" t="n"/>
      <c r="AB904" s="118" t="n"/>
      <c r="AC904" s="118" t="n"/>
      <c r="AD904" s="118" t="n"/>
      <c r="AE904" s="118" t="n"/>
      <c r="AF904" s="118" t="n"/>
      <c r="AG904" s="118" t="n"/>
      <c r="AH904" s="118" t="n"/>
      <c r="AI904" s="118" t="n"/>
      <c r="AJ904" s="118" t="n"/>
      <c r="AK904" s="118" t="n"/>
      <c r="AL904" s="118" t="n"/>
      <c r="AM904" s="118" t="n"/>
      <c r="AN904" s="118" t="n"/>
      <c r="AO904" s="118" t="n"/>
      <c r="AP904" s="118" t="n"/>
      <c r="AQ904" s="118" t="n"/>
      <c r="AR904" s="118" t="n"/>
      <c r="AS904" s="118" t="n">
        <v>1</v>
      </c>
      <c r="AT904" s="118" t="n"/>
      <c r="AU904" s="118" t="n"/>
      <c r="AV904" s="118" t="n"/>
      <c r="AW904" s="118" t="n"/>
      <c r="AX904" s="118" t="n"/>
      <c r="AY904" s="118" t="n"/>
      <c r="AZ904" s="118" t="n"/>
      <c r="BA904" s="118" t="n"/>
      <c r="BB904" s="118" t="n"/>
      <c r="BC904" s="118" t="n"/>
      <c r="BD904" s="118" t="n"/>
      <c r="BE904" s="118" t="n"/>
      <c r="BF904" s="118" t="n"/>
      <c r="BG904" s="118" t="n"/>
      <c r="BH904" s="118" t="n"/>
      <c r="BI904" s="118" t="n"/>
      <c r="BJ904" s="118" t="n"/>
      <c r="BK904" s="118" t="n"/>
      <c r="BL904" s="118" t="n"/>
      <c r="BM904" s="118" t="n"/>
      <c r="BN904" s="118" t="n"/>
      <c r="BO904" s="118" t="n"/>
      <c r="BP904" s="118" t="n"/>
      <c r="BQ904" s="118" t="n"/>
      <c r="BR904" s="118" t="n"/>
      <c r="BS904" s="118" t="n"/>
      <c r="BT904" s="118">
        <f>COUNTIF(B904:BS904,1)</f>
        <v/>
      </c>
      <c r="BV904" s="76">
        <f>TRIM(RIGHT(A904, LEN(A904) - FIND("@", SUBSTITUTE(A904, " ", "@", LEN(A904)-LEN(SUBSTITUTE(A904," ",""))))))</f>
        <v/>
      </c>
      <c r="BW904" s="76">
        <f>TRIM(LEFT(A904,FIND(" ",A904&amp;" ")-1))</f>
        <v/>
      </c>
      <c r="BX904">
        <f>+IF(BV904=BV903,"Same","Diff")</f>
        <v/>
      </c>
      <c r="BY904">
        <f>IF(BX904="Same",IF(BW904=BW903,"same","Diff"))</f>
        <v/>
      </c>
    </row>
    <row r="905" ht="17" customHeight="1">
      <c r="A905" s="59" t="inlineStr">
        <is>
          <t>Graham Moore</t>
        </is>
      </c>
      <c r="B905" s="117" t="n"/>
      <c r="C905" s="117" t="n"/>
      <c r="D905" s="117" t="n"/>
      <c r="E905" s="117" t="n"/>
      <c r="F905" s="117" t="n"/>
      <c r="G905" s="117" t="n">
        <v>1</v>
      </c>
      <c r="H905" s="117" t="n"/>
      <c r="I905" s="117" t="n"/>
      <c r="J905" s="118" t="n"/>
      <c r="K905" s="118" t="n">
        <v>1</v>
      </c>
      <c r="L905" s="118" t="n">
        <v>1</v>
      </c>
      <c r="M905" s="118" t="n">
        <v>1</v>
      </c>
      <c r="N905" s="118" t="n">
        <v>1</v>
      </c>
      <c r="O905" s="118" t="n"/>
      <c r="P905" s="118" t="n">
        <v>1</v>
      </c>
      <c r="Q905" s="118" t="n">
        <v>1</v>
      </c>
      <c r="R905" s="118" t="n">
        <v>1</v>
      </c>
      <c r="S905" s="118" t="n">
        <v>1</v>
      </c>
      <c r="T905" s="118" t="n">
        <v>1</v>
      </c>
      <c r="U905" s="118" t="n">
        <v>1</v>
      </c>
      <c r="V905" s="118" t="n"/>
      <c r="W905" s="118" t="n">
        <v>1</v>
      </c>
      <c r="X905" s="118" t="n">
        <v>1</v>
      </c>
      <c r="Y905" s="118" t="n">
        <v>1</v>
      </c>
      <c r="Z905" s="118" t="n">
        <v>1</v>
      </c>
      <c r="AA905" s="130" t="n">
        <v>1</v>
      </c>
      <c r="AB905" s="118" t="n">
        <v>1</v>
      </c>
      <c r="AC905" s="118" t="n">
        <v>1</v>
      </c>
      <c r="AD905" s="118" t="n">
        <v>1</v>
      </c>
      <c r="AE905" s="118" t="n">
        <v>1</v>
      </c>
      <c r="AF905" s="118" t="n">
        <v>1</v>
      </c>
      <c r="AG905" s="118" t="n">
        <v>1</v>
      </c>
      <c r="AH905" s="118" t="n">
        <v>1</v>
      </c>
      <c r="AI905" s="118" t="n"/>
      <c r="AJ905" s="118" t="n"/>
      <c r="AK905" s="118" t="n">
        <v>1</v>
      </c>
      <c r="AL905" s="118" t="n"/>
      <c r="AM905" s="118" t="n"/>
      <c r="AN905" s="118" t="n"/>
      <c r="AO905" s="118" t="n"/>
      <c r="AP905" s="118" t="n"/>
      <c r="AQ905" s="118" t="n"/>
      <c r="AR905" s="118" t="n"/>
      <c r="AS905" s="118" t="n"/>
      <c r="AT905" s="118" t="n"/>
      <c r="AU905" s="118" t="n"/>
      <c r="AV905" s="118" t="n"/>
      <c r="AW905" s="118" t="n"/>
      <c r="AX905" s="118" t="n"/>
      <c r="AY905" s="118" t="n"/>
      <c r="AZ905" s="118" t="n"/>
      <c r="BA905" s="118" t="n"/>
      <c r="BB905" s="118" t="n"/>
      <c r="BC905" s="118" t="n"/>
      <c r="BD905" s="118" t="n"/>
      <c r="BE905" s="118" t="n"/>
      <c r="BF905" s="118" t="n"/>
      <c r="BG905" s="118" t="n"/>
      <c r="BH905" s="118" t="n"/>
      <c r="BI905" s="118" t="n"/>
      <c r="BJ905" s="118" t="n"/>
      <c r="BK905" s="118" t="n"/>
      <c r="BL905" s="118" t="n"/>
      <c r="BM905" s="118" t="n"/>
      <c r="BN905" s="118" t="n"/>
      <c r="BO905" s="118" t="n"/>
      <c r="BP905" s="118" t="n"/>
      <c r="BQ905" s="118" t="n"/>
      <c r="BR905" s="118" t="n"/>
      <c r="BS905" s="118" t="n"/>
      <c r="BT905" s="118">
        <f>COUNTIF(B905:BS905,1)</f>
        <v/>
      </c>
      <c r="BV905" s="76">
        <f>TRIM(RIGHT(A905, LEN(A905) - FIND("@", SUBSTITUTE(A905, " ", "@", LEN(A905)-LEN(SUBSTITUTE(A905," ",""))))))</f>
        <v/>
      </c>
      <c r="BW905" s="76">
        <f>TRIM(LEFT(A905,FIND(" ",A905&amp;" ")-1))</f>
        <v/>
      </c>
      <c r="BX905">
        <f>+IF(BV905=BV904,"Same","Diff")</f>
        <v/>
      </c>
      <c r="BY905">
        <f>IF(BX905="Same",IF(BW905=BW904,"same","Diff"))</f>
        <v/>
      </c>
    </row>
    <row r="906" ht="17" customHeight="1">
      <c r="A906" s="59" t="inlineStr">
        <is>
          <t>Joe Moore</t>
        </is>
      </c>
      <c r="B906" s="117" t="n"/>
      <c r="C906" s="117" t="n"/>
      <c r="D906" s="117" t="n"/>
      <c r="E906" s="117" t="n"/>
      <c r="F906" s="117" t="n"/>
      <c r="G906" s="117" t="n"/>
      <c r="H906" s="117" t="n"/>
      <c r="I906" s="117" t="n"/>
      <c r="J906" s="118" t="n"/>
      <c r="K906" s="118" t="n"/>
      <c r="L906" s="118" t="n"/>
      <c r="M906" s="118" t="n"/>
      <c r="N906" s="118" t="n"/>
      <c r="O906" s="118" t="n"/>
      <c r="P906" s="118" t="n"/>
      <c r="Q906" s="118" t="n"/>
      <c r="R906" s="118" t="n"/>
      <c r="S906" s="118" t="n"/>
      <c r="T906" s="118" t="n"/>
      <c r="U906" s="118" t="n">
        <v>1</v>
      </c>
      <c r="V906" s="118" t="n">
        <v>1</v>
      </c>
      <c r="W906" s="118" t="n">
        <v>1</v>
      </c>
      <c r="X906" s="118" t="n">
        <v>1</v>
      </c>
      <c r="Y906" s="118" t="n">
        <v>1</v>
      </c>
      <c r="Z906" s="118" t="n">
        <v>1</v>
      </c>
      <c r="AA906" s="118" t="n"/>
      <c r="AB906" s="118" t="n"/>
      <c r="AC906" s="118" t="n"/>
      <c r="AD906" s="118" t="n"/>
      <c r="AE906" s="118" t="n"/>
      <c r="AF906" s="118" t="n"/>
      <c r="AG906" s="118" t="n"/>
      <c r="AH906" s="118" t="n"/>
      <c r="AI906" s="118" t="n"/>
      <c r="AJ906" s="118" t="n"/>
      <c r="AK906" s="118" t="n"/>
      <c r="AL906" s="118" t="n"/>
      <c r="AM906" s="118" t="n"/>
      <c r="AN906" s="118" t="n"/>
      <c r="AO906" s="118" t="n"/>
      <c r="AP906" s="118" t="n"/>
      <c r="AQ906" s="118" t="n"/>
      <c r="AR906" s="118" t="n"/>
      <c r="AS906" s="118" t="n"/>
      <c r="AT906" s="118" t="n"/>
      <c r="AU906" s="118" t="n"/>
      <c r="AV906" s="118" t="n"/>
      <c r="AW906" s="118" t="n"/>
      <c r="AX906" s="118" t="n"/>
      <c r="AY906" s="118" t="n"/>
      <c r="AZ906" s="118" t="n"/>
      <c r="BA906" s="118" t="n"/>
      <c r="BB906" s="118" t="n"/>
      <c r="BC906" s="118" t="n"/>
      <c r="BD906" s="118" t="n"/>
      <c r="BE906" s="118" t="n"/>
      <c r="BF906" s="118" t="n"/>
      <c r="BG906" s="118" t="n"/>
      <c r="BH906" s="118" t="n"/>
      <c r="BI906" s="118" t="n"/>
      <c r="BJ906" s="118" t="n"/>
      <c r="BK906" s="118" t="n"/>
      <c r="BL906" s="118" t="n"/>
      <c r="BM906" s="118" t="n"/>
      <c r="BN906" s="118" t="n"/>
      <c r="BO906" s="118" t="n"/>
      <c r="BP906" s="118" t="n"/>
      <c r="BQ906" s="118" t="n"/>
      <c r="BR906" s="118" t="n"/>
      <c r="BS906" s="118" t="n"/>
      <c r="BT906" s="118">
        <f>COUNTIF(B906:BS906,1)</f>
        <v/>
      </c>
      <c r="BV906" s="76">
        <f>TRIM(RIGHT(A906, LEN(A906) - FIND("@", SUBSTITUTE(A906, " ", "@", LEN(A906)-LEN(SUBSTITUTE(A906," ",""))))))</f>
        <v/>
      </c>
      <c r="BW906" s="76">
        <f>TRIM(LEFT(A906,FIND(" ",A906&amp;" ")-1))</f>
        <v/>
      </c>
      <c r="BX906">
        <f>+IF(BV906=BV905,"Same","Diff")</f>
        <v/>
      </c>
      <c r="BY906">
        <f>IF(BX906="Same",IF(BW906=BW905,"same","Diff"))</f>
        <v/>
      </c>
    </row>
    <row r="907" ht="17" customHeight="1">
      <c r="A907" s="60" t="inlineStr">
        <is>
          <t>Geoff Moran</t>
        </is>
      </c>
      <c r="B907" s="119" t="n"/>
      <c r="C907" s="119" t="n"/>
      <c r="D907" s="119" t="n"/>
      <c r="E907" s="119" t="n"/>
      <c r="F907" s="119" t="n"/>
      <c r="G907" s="119" t="n"/>
      <c r="H907" s="119" t="n"/>
      <c r="I907" s="119" t="n"/>
      <c r="J907" s="118" t="n"/>
      <c r="K907" s="118" t="n"/>
      <c r="L907" s="118" t="n"/>
      <c r="M907" s="118" t="n"/>
      <c r="N907" s="118" t="n"/>
      <c r="O907" s="118" t="n"/>
      <c r="P907" s="118" t="n"/>
      <c r="Q907" s="118" t="n">
        <v>1</v>
      </c>
      <c r="R907" s="130" t="n">
        <v>1</v>
      </c>
      <c r="S907" s="118" t="n"/>
      <c r="T907" s="118" t="n"/>
      <c r="U907" s="118" t="n"/>
      <c r="V907" s="118" t="n"/>
      <c r="W907" s="118" t="n"/>
      <c r="X907" s="118" t="n"/>
      <c r="Y907" s="118" t="n"/>
      <c r="Z907" s="118" t="n"/>
      <c r="AA907" s="118" t="n"/>
      <c r="AB907" s="118" t="n"/>
      <c r="AC907" s="118" t="n"/>
      <c r="AD907" s="118" t="n"/>
      <c r="AE907" s="118" t="n"/>
      <c r="AF907" s="118" t="n"/>
      <c r="AG907" s="118" t="n"/>
      <c r="AH907" s="118" t="n"/>
      <c r="AI907" s="118" t="n"/>
      <c r="AJ907" s="118" t="n"/>
      <c r="AK907" s="118" t="n"/>
      <c r="AL907" s="118" t="n"/>
      <c r="AM907" s="118" t="n"/>
      <c r="AN907" s="118" t="n"/>
      <c r="AO907" s="118" t="n"/>
      <c r="AP907" s="118" t="n"/>
      <c r="AQ907" s="118" t="n"/>
      <c r="AR907" s="118" t="n"/>
      <c r="AS907" s="118" t="n"/>
      <c r="AT907" s="118" t="n"/>
      <c r="AU907" s="118" t="n"/>
      <c r="AV907" s="118" t="n"/>
      <c r="AW907" s="118" t="n"/>
      <c r="AX907" s="118" t="n"/>
      <c r="AY907" s="118" t="n"/>
      <c r="AZ907" s="118" t="n"/>
      <c r="BA907" s="118" t="n"/>
      <c r="BB907" s="118" t="n"/>
      <c r="BC907" s="118" t="n"/>
      <c r="BD907" s="118" t="n"/>
      <c r="BE907" s="118" t="n"/>
      <c r="BF907" s="118" t="n"/>
      <c r="BG907" s="118" t="n"/>
      <c r="BH907" s="118" t="n"/>
      <c r="BI907" s="118" t="n"/>
      <c r="BJ907" s="118" t="n"/>
      <c r="BK907" s="118" t="n"/>
      <c r="BL907" s="118" t="n"/>
      <c r="BM907" s="118" t="n"/>
      <c r="BN907" s="118" t="n"/>
      <c r="BO907" s="118" t="n"/>
      <c r="BP907" s="118" t="n"/>
      <c r="BQ907" s="118" t="n"/>
      <c r="BR907" s="118" t="n"/>
      <c r="BS907" s="118" t="n"/>
      <c r="BT907" s="118">
        <f>COUNTIF(B907:BS907,1)</f>
        <v/>
      </c>
      <c r="BV907" s="76">
        <f>TRIM(RIGHT(A907, LEN(A907) - FIND("@", SUBSTITUTE(A907, " ", "@", LEN(A907)-LEN(SUBSTITUTE(A907," ",""))))))</f>
        <v/>
      </c>
      <c r="BW907" s="76">
        <f>TRIM(LEFT(A907,FIND(" ",A907&amp;" ")-1))</f>
        <v/>
      </c>
      <c r="BX907">
        <f>+IF(BV907=BV906,"Same","Diff")</f>
        <v/>
      </c>
      <c r="BY907">
        <f>IF(BX907="Same",IF(BW907=BW906,"same","Diff"))</f>
        <v/>
      </c>
    </row>
    <row r="908" ht="51" customHeight="1">
      <c r="A908" s="60" t="inlineStr">
        <is>
          <t>Frederick George "Fearless Fred" Morgan</t>
        </is>
      </c>
      <c r="B908" s="119" t="n"/>
      <c r="C908" s="119" t="n"/>
      <c r="D908" s="119" t="n"/>
      <c r="E908" s="119" t="n">
        <v>1</v>
      </c>
      <c r="F908" s="119" t="n"/>
      <c r="G908" s="119" t="n"/>
      <c r="H908" s="119" t="n"/>
      <c r="I908" s="119" t="n"/>
      <c r="J908" s="118" t="n"/>
      <c r="K908" s="118" t="n"/>
      <c r="L908" s="118" t="n"/>
      <c r="M908" s="118" t="n"/>
      <c r="N908" s="118" t="n"/>
      <c r="O908" s="118" t="n"/>
      <c r="P908" s="118" t="n"/>
      <c r="Q908" s="118" t="n"/>
      <c r="R908" s="118" t="n"/>
      <c r="S908" s="118" t="n"/>
      <c r="T908" s="118" t="n"/>
      <c r="U908" s="118" t="n"/>
      <c r="V908" s="118" t="n"/>
      <c r="W908" s="118" t="n"/>
      <c r="X908" s="118" t="n"/>
      <c r="Y908" s="118" t="n"/>
      <c r="Z908" s="118" t="n"/>
      <c r="AA908" s="118" t="n"/>
      <c r="AB908" s="118" t="n"/>
      <c r="AC908" s="118" t="n"/>
      <c r="AD908" s="118" t="n"/>
      <c r="AE908" s="118" t="n"/>
      <c r="AF908" s="118" t="n"/>
      <c r="AG908" s="118" t="n"/>
      <c r="AH908" s="118" t="n"/>
      <c r="AI908" s="118" t="n"/>
      <c r="AJ908" s="118" t="n"/>
      <c r="AK908" s="118" t="n"/>
      <c r="AL908" s="118" t="n"/>
      <c r="AM908" s="118" t="n"/>
      <c r="AN908" s="118" t="n"/>
      <c r="AO908" s="118" t="n"/>
      <c r="AP908" s="118" t="n"/>
      <c r="AQ908" s="118" t="n"/>
      <c r="AR908" s="118" t="n"/>
      <c r="AS908" s="118" t="n"/>
      <c r="AT908" s="118" t="n"/>
      <c r="AU908" s="118" t="n"/>
      <c r="AV908" s="118" t="n"/>
      <c r="AW908" s="118" t="n"/>
      <c r="AX908" s="118" t="n"/>
      <c r="AY908" s="118" t="n"/>
      <c r="AZ908" s="118" t="n"/>
      <c r="BA908" s="118" t="n"/>
      <c r="BB908" s="118" t="n"/>
      <c r="BC908" s="118" t="n"/>
      <c r="BD908" s="118" t="n"/>
      <c r="BE908" s="118" t="n"/>
      <c r="BF908" s="118" t="n"/>
      <c r="BG908" s="118" t="n"/>
      <c r="BH908" s="118" t="n"/>
      <c r="BI908" s="118" t="n"/>
      <c r="BJ908" s="118" t="n"/>
      <c r="BK908" s="118" t="n"/>
      <c r="BL908" s="118" t="n"/>
      <c r="BM908" s="118" t="n"/>
      <c r="BN908" s="118" t="n"/>
      <c r="BO908" s="118" t="n"/>
      <c r="BP908" s="118" t="n"/>
      <c r="BQ908" s="118" t="n"/>
      <c r="BR908" s="118" t="n"/>
      <c r="BS908" s="118" t="n"/>
      <c r="BT908" s="118">
        <f>COUNTIF(B908:BS908,1)</f>
        <v/>
      </c>
      <c r="BV908" s="76">
        <f>TRIM(RIGHT(A908, LEN(A908) - FIND("@", SUBSTITUTE(A908, " ", "@", LEN(A908)-LEN(SUBSTITUTE(A908," ",""))))))</f>
        <v/>
      </c>
      <c r="BW908" s="76">
        <f>TRIM(LEFT(A908,FIND(" ",A908&amp;" ")-1))</f>
        <v/>
      </c>
      <c r="BX908">
        <f>+IF(BV908=BV907,"Same","Diff")</f>
        <v/>
      </c>
      <c r="BY908">
        <f>IF(BX908="Same",IF(BW908=BW907,"same","Diff"))</f>
        <v/>
      </c>
    </row>
    <row r="909" ht="17" customHeight="1">
      <c r="A909" s="60" t="inlineStr">
        <is>
          <t>Geoff Morgan</t>
        </is>
      </c>
      <c r="B909" s="119" t="n"/>
      <c r="C909" s="119" t="n"/>
      <c r="D909" s="119" t="n"/>
      <c r="E909" s="119" t="n"/>
      <c r="F909" s="119" t="n"/>
      <c r="G909" s="119" t="n"/>
      <c r="H909" s="119" t="n"/>
      <c r="I909" s="119" t="n"/>
      <c r="J909" s="118" t="n"/>
      <c r="K909" s="118" t="n"/>
      <c r="L909" s="118" t="n"/>
      <c r="M909" s="118" t="n"/>
      <c r="N909" s="118" t="n"/>
      <c r="O909" s="118" t="n"/>
      <c r="P909" s="118" t="n"/>
      <c r="Q909" s="118" t="n"/>
      <c r="R909" s="118" t="n"/>
      <c r="S909" s="118" t="n"/>
      <c r="T909" s="118" t="n"/>
      <c r="U909" s="118" t="n"/>
      <c r="V909" s="118" t="n"/>
      <c r="W909" s="118" t="n"/>
      <c r="X909" s="118" t="n"/>
      <c r="Y909" s="118" t="n"/>
      <c r="Z909" s="118" t="n"/>
      <c r="AA909" s="118" t="n"/>
      <c r="AB909" s="118" t="n"/>
      <c r="AC909" s="118" t="n"/>
      <c r="AD909" s="118" t="n"/>
      <c r="AE909" s="118" t="n"/>
      <c r="AF909" s="118" t="n"/>
      <c r="AG909" s="118" t="n">
        <v>1</v>
      </c>
      <c r="AH909" s="118" t="n"/>
      <c r="AI909" s="118" t="n"/>
      <c r="AJ909" s="118" t="n"/>
      <c r="AK909" s="118" t="n"/>
      <c r="AL909" s="118" t="n"/>
      <c r="AM909" s="118" t="n"/>
      <c r="AN909" s="118" t="n"/>
      <c r="AO909" s="118" t="n"/>
      <c r="AP909" s="118" t="n"/>
      <c r="AQ909" s="118" t="n"/>
      <c r="AR909" s="118" t="n"/>
      <c r="AS909" s="118" t="n"/>
      <c r="AT909" s="118" t="n"/>
      <c r="AU909" s="118" t="n"/>
      <c r="AV909" s="118" t="n"/>
      <c r="AW909" s="118" t="n"/>
      <c r="AX909" s="118" t="n"/>
      <c r="AY909" s="118" t="n"/>
      <c r="AZ909" s="118" t="n"/>
      <c r="BA909" s="118" t="n"/>
      <c r="BB909" s="118" t="n"/>
      <c r="BC909" s="118" t="n"/>
      <c r="BD909" s="118" t="n"/>
      <c r="BE909" s="118" t="n"/>
      <c r="BF909" s="118" t="n"/>
      <c r="BG909" s="118" t="n"/>
      <c r="BH909" s="118" t="n"/>
      <c r="BI909" s="118" t="n"/>
      <c r="BJ909" s="118" t="n"/>
      <c r="BK909" s="118" t="n"/>
      <c r="BL909" s="118" t="n"/>
      <c r="BM909" s="118" t="n"/>
      <c r="BN909" s="118" t="n"/>
      <c r="BO909" s="118" t="n"/>
      <c r="BP909" s="118" t="n"/>
      <c r="BQ909" s="118" t="n"/>
      <c r="BR909" s="118" t="n"/>
      <c r="BS909" s="118" t="n"/>
      <c r="BT909" s="118">
        <f>COUNTIF(B909:BS909,1)</f>
        <v/>
      </c>
      <c r="BV909" s="76">
        <f>TRIM(RIGHT(A909, LEN(A909) - FIND("@", SUBSTITUTE(A909, " ", "@", LEN(A909)-LEN(SUBSTITUTE(A909," ",""))))))</f>
        <v/>
      </c>
      <c r="BW909" s="76">
        <f>TRIM(LEFT(A909,FIND(" ",A909&amp;" ")-1))</f>
        <v/>
      </c>
      <c r="BX909">
        <f>+IF(BV909=BV908,"Same","Diff")</f>
        <v/>
      </c>
      <c r="BY909">
        <f>IF(BX909="Same",IF(BW909=BW908,"same","Diff"))</f>
        <v/>
      </c>
    </row>
    <row r="910" ht="17" customHeight="1">
      <c r="A910" s="59" t="inlineStr">
        <is>
          <t>Richard Mork</t>
        </is>
      </c>
      <c r="B910" s="117" t="n"/>
      <c r="C910" s="117" t="n"/>
      <c r="D910" s="117" t="n"/>
      <c r="E910" s="117" t="n"/>
      <c r="F910" s="117" t="n"/>
      <c r="G910" s="117" t="n"/>
      <c r="H910" s="117" t="n"/>
      <c r="I910" s="117" t="n"/>
      <c r="J910" s="118" t="n"/>
      <c r="K910" s="118" t="n"/>
      <c r="L910" s="118" t="n"/>
      <c r="M910" s="118" t="n"/>
      <c r="N910" s="118" t="n"/>
      <c r="O910" s="118" t="n"/>
      <c r="P910" s="118" t="n"/>
      <c r="Q910" s="118" t="n"/>
      <c r="R910" s="118" t="n"/>
      <c r="S910" s="118" t="n"/>
      <c r="T910" s="118" t="n"/>
      <c r="U910" s="118" t="n"/>
      <c r="V910" s="118" t="n"/>
      <c r="W910" s="118" t="n"/>
      <c r="X910" s="118" t="n"/>
      <c r="Y910" s="118" t="n"/>
      <c r="Z910" s="118" t="n"/>
      <c r="AA910" s="118" t="n"/>
      <c r="AB910" s="118" t="n"/>
      <c r="AC910" s="118" t="n"/>
      <c r="AD910" s="118" t="n"/>
      <c r="AE910" s="118" t="n"/>
      <c r="AF910" s="118" t="n"/>
      <c r="AG910" s="118" t="n"/>
      <c r="AH910" s="118" t="n"/>
      <c r="AI910" s="118" t="n"/>
      <c r="AJ910" s="118" t="n"/>
      <c r="AK910" s="118" t="n"/>
      <c r="AL910" s="118" t="n"/>
      <c r="AM910" s="118" t="n"/>
      <c r="AN910" s="118" t="n"/>
      <c r="AO910" s="118" t="n">
        <v>1</v>
      </c>
      <c r="AP910" s="118" t="n"/>
      <c r="AQ910" s="118" t="n">
        <v>1</v>
      </c>
      <c r="AR910" s="118" t="n"/>
      <c r="AS910" s="118" t="n">
        <v>1</v>
      </c>
      <c r="AT910" s="118" t="n"/>
      <c r="AU910" s="118" t="n"/>
      <c r="AV910" s="118" t="n"/>
      <c r="AW910" s="118" t="n"/>
      <c r="AX910" s="118" t="n"/>
      <c r="AY910" s="118" t="n"/>
      <c r="AZ910" s="118" t="n"/>
      <c r="BA910" s="118" t="n"/>
      <c r="BB910" s="118" t="n"/>
      <c r="BC910" s="118" t="n"/>
      <c r="BD910" s="118" t="n"/>
      <c r="BE910" s="118" t="n"/>
      <c r="BF910" s="118" t="n"/>
      <c r="BG910" s="118" t="n"/>
      <c r="BH910" s="118" t="n"/>
      <c r="BI910" s="118" t="n"/>
      <c r="BJ910" s="118" t="n"/>
      <c r="BK910" s="118" t="n"/>
      <c r="BL910" s="118" t="n"/>
      <c r="BM910" s="118" t="n"/>
      <c r="BN910" s="118" t="n"/>
      <c r="BO910" s="118" t="n"/>
      <c r="BP910" s="118" t="n"/>
      <c r="BQ910" s="118" t="n"/>
      <c r="BR910" s="118" t="n"/>
      <c r="BS910" s="118" t="n"/>
      <c r="BT910" s="118">
        <f>COUNTIF(B910:BS910,1)</f>
        <v/>
      </c>
      <c r="BV910" s="76">
        <f>TRIM(RIGHT(A910, LEN(A910) - FIND("@", SUBSTITUTE(A910, " ", "@", LEN(A910)-LEN(SUBSTITUTE(A910," ",""))))))</f>
        <v/>
      </c>
      <c r="BW910" s="76">
        <f>TRIM(LEFT(A910,FIND(" ",A910&amp;" ")-1))</f>
        <v/>
      </c>
      <c r="BX910">
        <f>+IF(BV910=BV909,"Same","Diff")</f>
        <v/>
      </c>
      <c r="BY910">
        <f>IF(BX910="Same",IF(BW910=BW909,"same","Diff"))</f>
        <v/>
      </c>
    </row>
    <row r="911" ht="17" customHeight="1">
      <c r="A911" s="60" t="inlineStr">
        <is>
          <t>George Morrell</t>
        </is>
      </c>
      <c r="B911" s="119" t="n"/>
      <c r="C911" s="119" t="n"/>
      <c r="D911" s="119" t="n"/>
      <c r="E911" s="119" t="n"/>
      <c r="F911" s="119" t="n"/>
      <c r="G911" s="119" t="n"/>
      <c r="H911" s="119" t="n"/>
      <c r="I911" s="119" t="n"/>
      <c r="J911" s="118" t="n"/>
      <c r="K911" s="118" t="n"/>
      <c r="L911" s="118" t="n"/>
      <c r="M911" s="118" t="n"/>
      <c r="N911" s="118" t="n"/>
      <c r="O911" s="118" t="n"/>
      <c r="P911" s="118" t="n">
        <v>1</v>
      </c>
      <c r="Q911" s="118" t="n">
        <v>1</v>
      </c>
      <c r="R911" s="118" t="n">
        <v>1</v>
      </c>
      <c r="S911" s="118" t="n"/>
      <c r="T911" s="118" t="n"/>
      <c r="U911" s="118" t="n"/>
      <c r="V911" s="118" t="n"/>
      <c r="W911" s="118" t="n"/>
      <c r="X911" s="118" t="n"/>
      <c r="Y911" s="118" t="n"/>
      <c r="Z911" s="118" t="n"/>
      <c r="AA911" s="118" t="n"/>
      <c r="AB911" s="118" t="n"/>
      <c r="AC911" s="118" t="n"/>
      <c r="AD911" s="118" t="n"/>
      <c r="AE911" s="118" t="n"/>
      <c r="AF911" s="118" t="n"/>
      <c r="AG911" s="118" t="n"/>
      <c r="AH911" s="118" t="n"/>
      <c r="AI911" s="118" t="n"/>
      <c r="AJ911" s="118" t="n"/>
      <c r="AK911" s="118" t="n"/>
      <c r="AL911" s="118" t="n"/>
      <c r="AM911" s="118" t="n"/>
      <c r="AN911" s="118" t="n"/>
      <c r="AO911" s="118" t="n"/>
      <c r="AP911" s="118" t="n"/>
      <c r="AQ911" s="118" t="n"/>
      <c r="AR911" s="118" t="n"/>
      <c r="AS911" s="118" t="n"/>
      <c r="AT911" s="118" t="n"/>
      <c r="AU911" s="118" t="n"/>
      <c r="AV911" s="118" t="n"/>
      <c r="AW911" s="118" t="n"/>
      <c r="AX911" s="118" t="n"/>
      <c r="AY911" s="118" t="n"/>
      <c r="AZ911" s="118" t="n"/>
      <c r="BA911" s="118" t="n"/>
      <c r="BB911" s="118" t="n"/>
      <c r="BC911" s="118" t="n"/>
      <c r="BD911" s="118" t="n"/>
      <c r="BE911" s="118" t="n"/>
      <c r="BF911" s="118" t="n"/>
      <c r="BG911" s="118" t="n"/>
      <c r="BH911" s="118" t="n"/>
      <c r="BI911" s="118" t="n"/>
      <c r="BJ911" s="118" t="n"/>
      <c r="BK911" s="118" t="n"/>
      <c r="BL911" s="118" t="n"/>
      <c r="BM911" s="118" t="n"/>
      <c r="BN911" s="118" t="n"/>
      <c r="BO911" s="118" t="n"/>
      <c r="BP911" s="118" t="n"/>
      <c r="BQ911" s="118" t="n"/>
      <c r="BR911" s="118" t="n"/>
      <c r="BS911" s="118" t="n"/>
      <c r="BT911" s="118">
        <f>COUNTIF(B911:BS911,1)</f>
        <v/>
      </c>
      <c r="BV911" s="76">
        <f>TRIM(RIGHT(A911, LEN(A911) - FIND("@", SUBSTITUTE(A911, " ", "@", LEN(A911)-LEN(SUBSTITUTE(A911," ",""))))))</f>
        <v/>
      </c>
      <c r="BW911" s="76">
        <f>TRIM(LEFT(A911,FIND(" ",A911&amp;" ")-1))</f>
        <v/>
      </c>
      <c r="BX911">
        <f>+IF(BV911=BV910,"Same","Diff")</f>
        <v/>
      </c>
      <c r="BY911">
        <f>IF(BX911="Same",IF(BW911=BW910,"same","Diff"))</f>
        <v/>
      </c>
    </row>
    <row r="912" ht="17" customHeight="1">
      <c r="A912" s="59" t="inlineStr">
        <is>
          <t>Bob Morris</t>
        </is>
      </c>
      <c r="B912" s="117" t="n"/>
      <c r="C912" s="117" t="n"/>
      <c r="D912" s="117" t="n"/>
      <c r="E912" s="117" t="n"/>
      <c r="F912" s="117" t="n"/>
      <c r="G912" s="117" t="n"/>
      <c r="H912" s="117" t="n"/>
      <c r="I912" s="117" t="n"/>
      <c r="J912" s="118" t="n">
        <v>1</v>
      </c>
      <c r="K912" s="118" t="n">
        <v>1</v>
      </c>
      <c r="L912" s="118" t="n">
        <v>1</v>
      </c>
      <c r="M912" s="118" t="n">
        <v>1</v>
      </c>
      <c r="N912" s="118" t="n"/>
      <c r="O912" s="118" t="n">
        <v>1</v>
      </c>
      <c r="P912" s="118" t="n">
        <v>1</v>
      </c>
      <c r="Q912" s="118" t="n">
        <v>1</v>
      </c>
      <c r="R912" s="118" t="n">
        <v>1</v>
      </c>
      <c r="S912" s="118" t="n">
        <v>1</v>
      </c>
      <c r="T912" s="118" t="n">
        <v>1</v>
      </c>
      <c r="U912" s="118" t="n">
        <v>1</v>
      </c>
      <c r="V912" s="118" t="n">
        <v>1</v>
      </c>
      <c r="W912" s="118" t="n">
        <v>1</v>
      </c>
      <c r="X912" s="130" t="n">
        <v>1</v>
      </c>
      <c r="Y912" s="118" t="n">
        <v>1</v>
      </c>
      <c r="Z912" s="118" t="n">
        <v>1</v>
      </c>
      <c r="AA912" s="118" t="n"/>
      <c r="AB912" s="118" t="n"/>
      <c r="AC912" s="118" t="n"/>
      <c r="AD912" s="118" t="n"/>
      <c r="AE912" s="118" t="n"/>
      <c r="AF912" s="118" t="n"/>
      <c r="AG912" s="118" t="n"/>
      <c r="AH912" s="118" t="n"/>
      <c r="AI912" s="118" t="n"/>
      <c r="AJ912" s="118" t="n"/>
      <c r="AK912" s="118" t="n"/>
      <c r="AL912" s="118" t="n"/>
      <c r="AM912" s="118" t="n"/>
      <c r="AN912" s="118" t="n"/>
      <c r="AO912" s="118" t="n"/>
      <c r="AP912" s="118" t="n"/>
      <c r="AQ912" s="118" t="n"/>
      <c r="AR912" s="118" t="n"/>
      <c r="AS912" s="118" t="n"/>
      <c r="AT912" s="118" t="n"/>
      <c r="AU912" s="118" t="n"/>
      <c r="AV912" s="118" t="n"/>
      <c r="AW912" s="118" t="n"/>
      <c r="AX912" s="118" t="n"/>
      <c r="AY912" s="118" t="n"/>
      <c r="AZ912" s="118" t="n"/>
      <c r="BA912" s="118" t="n"/>
      <c r="BB912" s="118" t="n"/>
      <c r="BC912" s="118" t="n"/>
      <c r="BD912" s="118" t="n"/>
      <c r="BE912" s="118" t="n"/>
      <c r="BF912" s="118" t="n"/>
      <c r="BG912" s="118" t="n"/>
      <c r="BH912" s="118" t="n"/>
      <c r="BI912" s="118" t="n"/>
      <c r="BJ912" s="118" t="n"/>
      <c r="BK912" s="118" t="n"/>
      <c r="BL912" s="118" t="n"/>
      <c r="BM912" s="118" t="n"/>
      <c r="BN912" s="118" t="n"/>
      <c r="BO912" s="118" t="n"/>
      <c r="BP912" s="118" t="n"/>
      <c r="BQ912" s="118" t="n"/>
      <c r="BR912" s="118" t="n"/>
      <c r="BS912" s="118" t="n"/>
      <c r="BT912" s="118">
        <f>COUNTIF(B912:BS912,1)</f>
        <v/>
      </c>
      <c r="BV912" s="76">
        <f>TRIM(RIGHT(A912, LEN(A912) - FIND("@", SUBSTITUTE(A912, " ", "@", LEN(A912)-LEN(SUBSTITUTE(A912," ",""))))))</f>
        <v/>
      </c>
      <c r="BW912" s="76">
        <f>TRIM(LEFT(A912,FIND(" ",A912&amp;" ")-1))</f>
        <v/>
      </c>
      <c r="BX912">
        <f>+IF(BV912=BV911,"Same","Diff")</f>
        <v/>
      </c>
      <c r="BY912">
        <f>IF(BX912="Same",IF(BW912=BW911,"same","Diff"))</f>
        <v/>
      </c>
    </row>
    <row r="913" ht="17" customHeight="1">
      <c r="A913" s="59" t="inlineStr">
        <is>
          <t>Nash Morris</t>
        </is>
      </c>
      <c r="B913" s="117" t="n"/>
      <c r="C913" s="117" t="n"/>
      <c r="D913" s="117" t="n"/>
      <c r="E913" s="117" t="n"/>
      <c r="F913" s="117" t="n"/>
      <c r="G913" s="117" t="n"/>
      <c r="H913" s="117" t="n"/>
      <c r="I913" s="117" t="n"/>
      <c r="J913" s="118" t="n"/>
      <c r="K913" s="118" t="n"/>
      <c r="L913" s="118" t="n"/>
      <c r="M913" s="118" t="n"/>
      <c r="N913" s="118" t="n"/>
      <c r="O913" s="118" t="n"/>
      <c r="P913" s="118" t="n"/>
      <c r="Q913" s="118" t="n"/>
      <c r="R913" s="118" t="n"/>
      <c r="S913" s="118" t="n"/>
      <c r="T913" s="118" t="n"/>
      <c r="U913" s="118" t="n"/>
      <c r="V913" s="118" t="n"/>
      <c r="W913" s="118" t="n"/>
      <c r="X913" s="130" t="n"/>
      <c r="Y913" s="118" t="n"/>
      <c r="Z913" s="118" t="n"/>
      <c r="AA913" s="118" t="n"/>
      <c r="AB913" s="118" t="n"/>
      <c r="AC913" s="118" t="n"/>
      <c r="AD913" s="118" t="n"/>
      <c r="AE913" s="118" t="n"/>
      <c r="AF913" s="118" t="n"/>
      <c r="AG913" s="118" t="n"/>
      <c r="AH913" s="118" t="n"/>
      <c r="AI913" s="118" t="n"/>
      <c r="AJ913" s="118" t="n"/>
      <c r="AK913" s="118" t="n"/>
      <c r="AL913" s="118" t="n"/>
      <c r="AM913" s="118" t="n"/>
      <c r="AN913" s="118" t="n"/>
      <c r="AO913" s="118" t="n"/>
      <c r="AP913" s="118" t="n"/>
      <c r="AQ913" s="118" t="n"/>
      <c r="AR913" s="118" t="n"/>
      <c r="AS913" s="118" t="n"/>
      <c r="AT913" s="118" t="n"/>
      <c r="AU913" s="118" t="n"/>
      <c r="AV913" s="118" t="n"/>
      <c r="AW913" s="118" t="n"/>
      <c r="AX913" s="118" t="n"/>
      <c r="AY913" s="118" t="n"/>
      <c r="AZ913" s="118" t="n"/>
      <c r="BA913" s="118" t="n"/>
      <c r="BB913" s="118" t="n"/>
      <c r="BC913" s="118" t="n"/>
      <c r="BD913" s="118" t="n"/>
      <c r="BE913" s="118" t="n"/>
      <c r="BF913" s="118" t="n"/>
      <c r="BG913" s="118" t="n"/>
      <c r="BH913" s="118" t="n"/>
      <c r="BI913" s="118" t="n"/>
      <c r="BJ913" s="118" t="n"/>
      <c r="BK913" s="118" t="n"/>
      <c r="BL913" s="118" t="n"/>
      <c r="BM913" s="118" t="n"/>
      <c r="BN913" s="118" t="n"/>
      <c r="BO913" s="118" t="n"/>
      <c r="BP913" s="118" t="n"/>
      <c r="BQ913" s="118" t="n"/>
      <c r="BR913" s="118" t="n">
        <v>1</v>
      </c>
      <c r="BS913" s="118" t="n">
        <v>1</v>
      </c>
      <c r="BT913" s="118">
        <f>COUNTIF(B913:BS913,1)</f>
        <v/>
      </c>
      <c r="BV913" s="76">
        <f>TRIM(RIGHT(A913, LEN(A913) - FIND("@", SUBSTITUTE(A913, " ", "@", LEN(A913)-LEN(SUBSTITUTE(A913," ",""))))))</f>
        <v/>
      </c>
      <c r="BW913" s="76">
        <f>TRIM(LEFT(A913,FIND(" ",A913&amp;" ")-1))</f>
        <v/>
      </c>
      <c r="BX913">
        <f>+IF(BV913=BV912,"Same","Diff")</f>
        <v/>
      </c>
      <c r="BY913">
        <f>IF(BX913="Same",IF(BW913=BW912,"same","Diff"))</f>
        <v/>
      </c>
    </row>
    <row r="914" ht="17" customHeight="1">
      <c r="A914" s="61" t="inlineStr">
        <is>
          <t>Paul Morris</t>
        </is>
      </c>
      <c r="B914" s="120" t="n"/>
      <c r="C914" s="120" t="n"/>
      <c r="D914" s="120" t="n"/>
      <c r="E914" s="120" t="n"/>
      <c r="F914" s="120" t="n"/>
      <c r="G914" s="120" t="n"/>
      <c r="H914" s="120" t="n"/>
      <c r="I914" s="120" t="n"/>
      <c r="J914" s="118" t="n"/>
      <c r="K914" s="118" t="n"/>
      <c r="L914" s="118" t="n"/>
      <c r="M914" s="118" t="n"/>
      <c r="N914" s="118" t="n"/>
      <c r="O914" s="118" t="n"/>
      <c r="P914" s="118" t="n"/>
      <c r="Q914" s="118" t="n"/>
      <c r="R914" s="118" t="n"/>
      <c r="S914" s="118" t="n"/>
      <c r="T914" s="118" t="n"/>
      <c r="U914" s="118" t="n"/>
      <c r="V914" s="118" t="n"/>
      <c r="W914" s="118" t="n"/>
      <c r="X914" s="118" t="n"/>
      <c r="Y914" s="118" t="n"/>
      <c r="Z914" s="118" t="n"/>
      <c r="AA914" s="118" t="n"/>
      <c r="AB914" s="118" t="n"/>
      <c r="AC914" s="118" t="n"/>
      <c r="AD914" s="118" t="n"/>
      <c r="AE914" s="118" t="n"/>
      <c r="AF914" s="118" t="n"/>
      <c r="AG914" s="118" t="n">
        <v>1</v>
      </c>
      <c r="AH914" s="118" t="n">
        <v>1</v>
      </c>
      <c r="AI914" s="118" t="n">
        <v>1</v>
      </c>
      <c r="AJ914" s="118" t="n">
        <v>1</v>
      </c>
      <c r="AK914" s="118" t="n"/>
      <c r="AL914" s="118" t="n"/>
      <c r="AM914" s="118" t="n"/>
      <c r="AN914" s="118" t="n"/>
      <c r="AO914" s="118" t="n"/>
      <c r="AP914" s="118" t="n"/>
      <c r="AQ914" s="118" t="n">
        <v>1</v>
      </c>
      <c r="AR914" s="118" t="n"/>
      <c r="AS914" s="118" t="n">
        <v>1</v>
      </c>
      <c r="AT914" s="118" t="n">
        <v>1</v>
      </c>
      <c r="AU914" s="118" t="n">
        <v>1</v>
      </c>
      <c r="AV914" s="118" t="n">
        <v>1</v>
      </c>
      <c r="AW914" s="118" t="n">
        <v>1</v>
      </c>
      <c r="AX914" s="118" t="n">
        <v>1</v>
      </c>
      <c r="AY914" s="118" t="n">
        <v>1</v>
      </c>
      <c r="AZ914" s="118" t="n">
        <v>1</v>
      </c>
      <c r="BA914" s="118" t="n">
        <v>1</v>
      </c>
      <c r="BB914" s="118" t="n">
        <v>1</v>
      </c>
      <c r="BC914" s="118" t="n">
        <v>1</v>
      </c>
      <c r="BD914" s="118" t="n">
        <v>1</v>
      </c>
      <c r="BE914" s="118" t="n">
        <v>1</v>
      </c>
      <c r="BF914" s="118" t="n">
        <v>1</v>
      </c>
      <c r="BG914" s="118" t="n">
        <v>1</v>
      </c>
      <c r="BH914" s="118" t="n"/>
      <c r="BI914" s="118" t="n"/>
      <c r="BJ914" s="118" t="n"/>
      <c r="BK914" s="118" t="n"/>
      <c r="BL914" s="118" t="n"/>
      <c r="BM914" s="118" t="n"/>
      <c r="BN914" s="118" t="n"/>
      <c r="BO914" s="118" t="n"/>
      <c r="BP914" s="118" t="n"/>
      <c r="BQ914" s="118" t="n"/>
      <c r="BR914" s="118" t="n"/>
      <c r="BS914" s="118" t="n"/>
      <c r="BT914" s="118">
        <f>COUNTIF(B914:BS914,1)</f>
        <v/>
      </c>
      <c r="BV914" s="76">
        <f>TRIM(RIGHT(A914, LEN(A914) - FIND("@", SUBSTITUTE(A914, " ", "@", LEN(A914)-LEN(SUBSTITUTE(A914," ",""))))))</f>
        <v/>
      </c>
      <c r="BW914" s="76">
        <f>TRIM(LEFT(A914,FIND(" ",A914&amp;" ")-1))</f>
        <v/>
      </c>
      <c r="BX914">
        <f>+IF(BV914=BV913,"Same","Diff")</f>
        <v/>
      </c>
      <c r="BY914">
        <f>IF(BX914="Same",IF(BW914=BW913,"same","Diff"))</f>
        <v/>
      </c>
    </row>
    <row r="915" ht="17" customHeight="1">
      <c r="A915" s="60" t="inlineStr">
        <is>
          <t>Ray Morris</t>
        </is>
      </c>
      <c r="B915" s="119" t="n"/>
      <c r="C915" s="119" t="n"/>
      <c r="D915" s="119" t="n"/>
      <c r="E915" s="119" t="n"/>
      <c r="F915" s="119" t="n"/>
      <c r="G915" s="119" t="n">
        <v>1</v>
      </c>
      <c r="H915" s="119" t="n">
        <v>1</v>
      </c>
      <c r="I915" s="119" t="n"/>
      <c r="J915" s="118" t="n">
        <v>1</v>
      </c>
      <c r="K915" s="118" t="n"/>
      <c r="L915" s="118" t="n">
        <v>1</v>
      </c>
      <c r="M915" s="118" t="n">
        <v>1</v>
      </c>
      <c r="N915" s="118" t="n"/>
      <c r="O915" s="118" t="n"/>
      <c r="P915" s="118" t="n"/>
      <c r="Q915" s="118" t="n"/>
      <c r="R915" s="118" t="n"/>
      <c r="S915" s="118" t="n"/>
      <c r="T915" s="118" t="n"/>
      <c r="U915" s="118" t="n"/>
      <c r="V915" s="118" t="n"/>
      <c r="W915" s="118" t="n"/>
      <c r="X915" s="118" t="n"/>
      <c r="Y915" s="118" t="n"/>
      <c r="Z915" s="118" t="n"/>
      <c r="AA915" s="118" t="n"/>
      <c r="AB915" s="118" t="n"/>
      <c r="AC915" s="118" t="n"/>
      <c r="AD915" s="118" t="n"/>
      <c r="AE915" s="118" t="n"/>
      <c r="AF915" s="118" t="n"/>
      <c r="AG915" s="118" t="n"/>
      <c r="AH915" s="118" t="n"/>
      <c r="AI915" s="118" t="n"/>
      <c r="AJ915" s="118" t="n"/>
      <c r="AK915" s="118" t="n"/>
      <c r="AL915" s="118" t="n"/>
      <c r="AM915" s="118" t="n"/>
      <c r="AN915" s="118" t="n"/>
      <c r="AO915" s="118" t="n"/>
      <c r="AP915" s="118" t="n"/>
      <c r="AQ915" s="118" t="n"/>
      <c r="AR915" s="118" t="n"/>
      <c r="AS915" s="118" t="n"/>
      <c r="AT915" s="118" t="n"/>
      <c r="AU915" s="118" t="n"/>
      <c r="AV915" s="118" t="n"/>
      <c r="AW915" s="118" t="n"/>
      <c r="AX915" s="118" t="n"/>
      <c r="AY915" s="118" t="n"/>
      <c r="AZ915" s="118" t="n"/>
      <c r="BA915" s="118" t="n"/>
      <c r="BB915" s="118" t="n"/>
      <c r="BC915" s="118" t="n"/>
      <c r="BD915" s="118" t="n"/>
      <c r="BE915" s="118" t="n"/>
      <c r="BF915" s="118" t="n"/>
      <c r="BG915" s="118" t="n"/>
      <c r="BH915" s="118" t="n"/>
      <c r="BI915" s="118" t="n"/>
      <c r="BJ915" s="118" t="n"/>
      <c r="BK915" s="118" t="n"/>
      <c r="BL915" s="118" t="n"/>
      <c r="BM915" s="118" t="n"/>
      <c r="BN915" s="118" t="n"/>
      <c r="BO915" s="118" t="n"/>
      <c r="BP915" s="118" t="n"/>
      <c r="BQ915" s="118" t="n"/>
      <c r="BR915" s="118" t="n"/>
      <c r="BS915" s="118" t="n"/>
      <c r="BT915" s="118">
        <f>COUNTIF(B915:BS915,1)</f>
        <v/>
      </c>
      <c r="BV915" s="76">
        <f>TRIM(RIGHT(A915, LEN(A915) - FIND("@", SUBSTITUTE(A915, " ", "@", LEN(A915)-LEN(SUBSTITUTE(A915," ",""))))))</f>
        <v/>
      </c>
      <c r="BW915" s="76">
        <f>TRIM(LEFT(A915,FIND(" ",A915&amp;" ")-1))</f>
        <v/>
      </c>
      <c r="BX915">
        <f>+IF(BV915=BV914,"Same","Diff")</f>
        <v/>
      </c>
      <c r="BY915">
        <f>IF(BX915="Same",IF(BW915=BW914,"same","Diff"))</f>
        <v/>
      </c>
    </row>
    <row r="916" ht="17" customHeight="1">
      <c r="A916" s="60" t="inlineStr">
        <is>
          <t>Rod Morris</t>
        </is>
      </c>
      <c r="B916" s="119" t="n"/>
      <c r="C916" s="119" t="n"/>
      <c r="D916" s="119" t="n"/>
      <c r="E916" s="119" t="n"/>
      <c r="F916" s="119" t="n"/>
      <c r="G916" s="119" t="n"/>
      <c r="H916" s="119" t="n"/>
      <c r="I916" s="119" t="n"/>
      <c r="J916" s="118" t="n"/>
      <c r="K916" s="118" t="n"/>
      <c r="L916" s="118" t="n"/>
      <c r="M916" s="118" t="n"/>
      <c r="N916" s="118" t="n"/>
      <c r="O916" s="118" t="n"/>
      <c r="P916" s="118" t="n"/>
      <c r="Q916" s="118" t="n">
        <v>1</v>
      </c>
      <c r="R916" s="118" t="n"/>
      <c r="S916" s="118" t="n">
        <v>1</v>
      </c>
      <c r="T916" s="118" t="n">
        <v>1</v>
      </c>
      <c r="U916" s="118" t="n"/>
      <c r="V916" s="118" t="n"/>
      <c r="W916" s="118" t="n"/>
      <c r="X916" s="118" t="n"/>
      <c r="Y916" s="118" t="n"/>
      <c r="Z916" s="118" t="n"/>
      <c r="AA916" s="118" t="n"/>
      <c r="AB916" s="118" t="n"/>
      <c r="AC916" s="118" t="n"/>
      <c r="AD916" s="118" t="n"/>
      <c r="AE916" s="118" t="n"/>
      <c r="AF916" s="118" t="n"/>
      <c r="AG916" s="118" t="n"/>
      <c r="AH916" s="118" t="n"/>
      <c r="AI916" s="118" t="n"/>
      <c r="AJ916" s="118" t="n"/>
      <c r="AK916" s="118" t="n"/>
      <c r="AL916" s="118" t="n"/>
      <c r="AM916" s="118" t="n"/>
      <c r="AN916" s="118" t="n"/>
      <c r="AO916" s="118" t="n"/>
      <c r="AP916" s="118" t="n"/>
      <c r="AQ916" s="118" t="n"/>
      <c r="AR916" s="118" t="n"/>
      <c r="AS916" s="118" t="n"/>
      <c r="AT916" s="118" t="n"/>
      <c r="AU916" s="118" t="n"/>
      <c r="AV916" s="118" t="n"/>
      <c r="AW916" s="118" t="n"/>
      <c r="AX916" s="118" t="n"/>
      <c r="AY916" s="118" t="n"/>
      <c r="AZ916" s="118" t="n"/>
      <c r="BA916" s="118" t="n"/>
      <c r="BB916" s="118" t="n"/>
      <c r="BC916" s="118" t="n"/>
      <c r="BD916" s="118" t="n"/>
      <c r="BE916" s="118" t="n"/>
      <c r="BF916" s="118" t="n"/>
      <c r="BG916" s="118" t="n"/>
      <c r="BH916" s="118" t="n"/>
      <c r="BI916" s="118" t="n"/>
      <c r="BJ916" s="118" t="n"/>
      <c r="BK916" s="118" t="n"/>
      <c r="BL916" s="118" t="n"/>
      <c r="BM916" s="118" t="n"/>
      <c r="BN916" s="118" t="n"/>
      <c r="BO916" s="118" t="n"/>
      <c r="BP916" s="118" t="n"/>
      <c r="BQ916" s="118" t="n"/>
      <c r="BR916" s="118" t="n"/>
      <c r="BS916" s="118" t="n"/>
      <c r="BT916" s="118">
        <f>COUNTIF(B916:BS916,1)</f>
        <v/>
      </c>
      <c r="BV916" s="76">
        <f>TRIM(RIGHT(A916, LEN(A916) - FIND("@", SUBSTITUTE(A916, " ", "@", LEN(A916)-LEN(SUBSTITUTE(A916," ",""))))))</f>
        <v/>
      </c>
      <c r="BW916" s="76">
        <f>TRIM(LEFT(A916,FIND(" ",A916&amp;" ")-1))</f>
        <v/>
      </c>
      <c r="BX916">
        <f>+IF(BV916=BV915,"Same","Diff")</f>
        <v/>
      </c>
      <c r="BY916">
        <f>IF(BX916="Same",IF(BW916=BW915,"same","Diff"))</f>
        <v/>
      </c>
    </row>
    <row r="917" ht="17" customHeight="1">
      <c r="A917" s="73" t="inlineStr">
        <is>
          <t>Dave Morrow</t>
        </is>
      </c>
      <c r="B917" s="135" t="n"/>
      <c r="C917" s="135" t="n"/>
      <c r="D917" s="135" t="n"/>
      <c r="E917" s="135" t="n"/>
      <c r="F917" s="135" t="n"/>
      <c r="G917" s="135" t="n"/>
      <c r="H917" s="135" t="n"/>
      <c r="I917" s="135" t="n"/>
      <c r="J917" s="118" t="n"/>
      <c r="K917" s="118" t="n">
        <v>1</v>
      </c>
      <c r="L917" s="118" t="n"/>
      <c r="M917" s="118" t="n"/>
      <c r="N917" s="118" t="n"/>
      <c r="O917" s="118" t="n"/>
      <c r="P917" s="118" t="n"/>
      <c r="Q917" s="118" t="n">
        <v>1</v>
      </c>
      <c r="R917" s="118" t="n">
        <v>1</v>
      </c>
      <c r="S917" s="118" t="n">
        <v>1</v>
      </c>
      <c r="T917" s="118" t="n">
        <v>1</v>
      </c>
      <c r="U917" s="118" t="n"/>
      <c r="V917" s="118" t="n"/>
      <c r="W917" s="118" t="n"/>
      <c r="X917" s="118" t="n"/>
      <c r="Y917" s="118" t="n"/>
      <c r="Z917" s="118" t="n"/>
      <c r="AA917" s="118" t="n"/>
      <c r="AB917" s="118" t="n"/>
      <c r="AC917" s="118" t="n"/>
      <c r="AD917" s="118" t="n"/>
      <c r="AE917" s="118" t="n"/>
      <c r="AF917" s="118" t="n"/>
      <c r="AG917" s="118" t="n"/>
      <c r="AH917" s="118" t="n"/>
      <c r="AI917" s="118" t="n"/>
      <c r="AJ917" s="118" t="n"/>
      <c r="AK917" s="118" t="n"/>
      <c r="AL917" s="118" t="n"/>
      <c r="AM917" s="118" t="n"/>
      <c r="AN917" s="118" t="n"/>
      <c r="AO917" s="118" t="n"/>
      <c r="AP917" s="118" t="n"/>
      <c r="AQ917" s="118" t="n"/>
      <c r="AR917" s="118" t="n"/>
      <c r="AS917" s="118" t="n"/>
      <c r="AT917" s="118" t="n"/>
      <c r="AU917" s="118" t="n"/>
      <c r="AV917" s="118" t="n"/>
      <c r="AW917" s="118" t="n"/>
      <c r="AX917" s="118" t="n"/>
      <c r="AY917" s="118" t="n"/>
      <c r="AZ917" s="118" t="n"/>
      <c r="BA917" s="118" t="n"/>
      <c r="BB917" s="118" t="n"/>
      <c r="BC917" s="118" t="n"/>
      <c r="BD917" s="118" t="n"/>
      <c r="BE917" s="118" t="n"/>
      <c r="BF917" s="118" t="n"/>
      <c r="BG917" s="118" t="n"/>
      <c r="BH917" s="118" t="n"/>
      <c r="BI917" s="118" t="n"/>
      <c r="BJ917" s="118" t="n"/>
      <c r="BK917" s="118" t="n"/>
      <c r="BL917" s="118" t="n"/>
      <c r="BM917" s="118" t="n"/>
      <c r="BN917" s="118" t="n"/>
      <c r="BO917" s="118" t="n"/>
      <c r="BP917" s="118" t="n"/>
      <c r="BQ917" s="118" t="n"/>
      <c r="BR917" s="118" t="n"/>
      <c r="BS917" s="118" t="n"/>
      <c r="BT917" s="118">
        <f>COUNTIF(B917:BS917,1)</f>
        <v/>
      </c>
      <c r="BV917" s="76">
        <f>TRIM(RIGHT(A917, LEN(A917) - FIND("@", SUBSTITUTE(A917, " ", "@", LEN(A917)-LEN(SUBSTITUTE(A917," ",""))))))</f>
        <v/>
      </c>
      <c r="BW917" s="76">
        <f>TRIM(LEFT(A917,FIND(" ",A917&amp;" ")-1))</f>
        <v/>
      </c>
      <c r="BX917">
        <f>+IF(BV917=BV916,"Same","Diff")</f>
        <v/>
      </c>
      <c r="BY917">
        <f>IF(BX917="Same",IF(BW917=BW916,"same","Diff"))</f>
        <v/>
      </c>
    </row>
    <row r="918" ht="17" customHeight="1">
      <c r="A918" s="59" t="inlineStr">
        <is>
          <t>Michael Mortimer</t>
        </is>
      </c>
      <c r="B918" s="117" t="n"/>
      <c r="C918" s="117" t="n"/>
      <c r="D918" s="117" t="n"/>
      <c r="E918" s="117" t="n"/>
      <c r="F918" s="117" t="n"/>
      <c r="G918" s="117" t="n"/>
      <c r="H918" s="117" t="n"/>
      <c r="I918" s="117" t="n"/>
      <c r="J918" s="118" t="n"/>
      <c r="K918" s="118" t="n"/>
      <c r="L918" s="118" t="n"/>
      <c r="M918" s="118" t="n"/>
      <c r="N918" s="118" t="n"/>
      <c r="O918" s="118" t="n"/>
      <c r="P918" s="118" t="n"/>
      <c r="Q918" s="118" t="n"/>
      <c r="R918" s="118" t="n"/>
      <c r="S918" s="118" t="n"/>
      <c r="T918" s="118" t="n"/>
      <c r="U918" s="118" t="n"/>
      <c r="V918" s="118" t="n"/>
      <c r="W918" s="118" t="n"/>
      <c r="X918" s="118" t="n"/>
      <c r="Y918" s="118" t="n"/>
      <c r="Z918" s="118" t="n"/>
      <c r="AA918" s="118" t="n"/>
      <c r="AB918" s="118" t="n"/>
      <c r="AC918" s="118" t="n"/>
      <c r="AD918" s="118" t="n">
        <v>1</v>
      </c>
      <c r="AE918" s="118" t="n"/>
      <c r="AF918" s="118" t="n"/>
      <c r="AG918" s="118" t="n"/>
      <c r="AH918" s="118" t="n"/>
      <c r="AI918" s="118" t="n"/>
      <c r="AJ918" s="118" t="n"/>
      <c r="AK918" s="118" t="n"/>
      <c r="AL918" s="118" t="n"/>
      <c r="AM918" s="118" t="n"/>
      <c r="AN918" s="118" t="n"/>
      <c r="AO918" s="118" t="n"/>
      <c r="AP918" s="118" t="n"/>
      <c r="AQ918" s="118" t="n"/>
      <c r="AR918" s="118" t="n"/>
      <c r="AS918" s="118" t="n"/>
      <c r="AT918" s="118" t="n"/>
      <c r="AU918" s="118" t="n"/>
      <c r="AV918" s="118" t="n"/>
      <c r="AW918" s="118" t="n"/>
      <c r="AX918" s="118" t="n"/>
      <c r="AY918" s="118" t="n"/>
      <c r="AZ918" s="118" t="n"/>
      <c r="BA918" s="118" t="n"/>
      <c r="BB918" s="118" t="n"/>
      <c r="BC918" s="118" t="n"/>
      <c r="BD918" s="118" t="n"/>
      <c r="BE918" s="118" t="n"/>
      <c r="BF918" s="118" t="n"/>
      <c r="BG918" s="118" t="n"/>
      <c r="BH918" s="118" t="n"/>
      <c r="BI918" s="118" t="n"/>
      <c r="BJ918" s="118" t="n"/>
      <c r="BK918" s="118" t="n"/>
      <c r="BL918" s="118" t="n"/>
      <c r="BM918" s="118" t="n"/>
      <c r="BN918" s="118" t="n"/>
      <c r="BO918" s="118" t="n"/>
      <c r="BP918" s="118" t="n"/>
      <c r="BQ918" s="118" t="n"/>
      <c r="BR918" s="118" t="n"/>
      <c r="BS918" s="118" t="n"/>
      <c r="BT918" s="118">
        <f>COUNTIF(B918:BS918,1)</f>
        <v/>
      </c>
      <c r="BV918" s="76">
        <f>TRIM(RIGHT(A918, LEN(A918) - FIND("@", SUBSTITUTE(A918, " ", "@", LEN(A918)-LEN(SUBSTITUTE(A918," ",""))))))</f>
        <v/>
      </c>
      <c r="BW918" s="76">
        <f>TRIM(LEFT(A918,FIND(" ",A918&amp;" ")-1))</f>
        <v/>
      </c>
      <c r="BX918">
        <f>+IF(BV918=BV917,"Same","Diff")</f>
        <v/>
      </c>
      <c r="BY918">
        <f>IF(BX918="Same",IF(BW918=BW917,"same","Diff"))</f>
        <v/>
      </c>
    </row>
    <row r="919" ht="17" customHeight="1">
      <c r="A919" s="59" t="inlineStr">
        <is>
          <t>Stirling Moss</t>
        </is>
      </c>
      <c r="B919" s="117" t="n"/>
      <c r="C919" s="117" t="n"/>
      <c r="D919" s="117" t="n"/>
      <c r="E919" s="117" t="n"/>
      <c r="F919" s="117" t="n"/>
      <c r="G919" s="117" t="n"/>
      <c r="H919" s="117" t="n"/>
      <c r="I919" s="117" t="n"/>
      <c r="J919" s="118" t="n"/>
      <c r="K919" s="118" t="n"/>
      <c r="L919" s="118" t="n"/>
      <c r="M919" s="118" t="n"/>
      <c r="N919" s="118" t="n"/>
      <c r="O919" s="118" t="n"/>
      <c r="P919" s="118" t="n"/>
      <c r="Q919" s="118" t="n"/>
      <c r="R919" s="118" t="n">
        <v>1</v>
      </c>
      <c r="S919" s="118" t="n"/>
      <c r="T919" s="118" t="n"/>
      <c r="U919" s="118" t="n"/>
      <c r="V919" s="118" t="n"/>
      <c r="W919" s="118" t="n"/>
      <c r="X919" s="118" t="n"/>
      <c r="Y919" s="118" t="n"/>
      <c r="Z919" s="118" t="n"/>
      <c r="AA919" s="118" t="n"/>
      <c r="AB919" s="118" t="n"/>
      <c r="AC919" s="118" t="n"/>
      <c r="AD919" s="118" t="n"/>
      <c r="AE919" s="118" t="n"/>
      <c r="AF919" s="118" t="n"/>
      <c r="AG919" s="118" t="n"/>
      <c r="AH919" s="118" t="n"/>
      <c r="AI919" s="118" t="n"/>
      <c r="AJ919" s="118" t="n"/>
      <c r="AK919" s="118" t="n"/>
      <c r="AL919" s="118" t="n"/>
      <c r="AM919" s="118" t="n"/>
      <c r="AN919" s="118" t="n"/>
      <c r="AO919" s="118" t="n"/>
      <c r="AP919" s="118" t="n"/>
      <c r="AQ919" s="118" t="n"/>
      <c r="AR919" s="118" t="n"/>
      <c r="AS919" s="118" t="n"/>
      <c r="AT919" s="118" t="n"/>
      <c r="AU919" s="118" t="n"/>
      <c r="AV919" s="118" t="n"/>
      <c r="AW919" s="118" t="n"/>
      <c r="AX919" s="118" t="n"/>
      <c r="AY919" s="118" t="n"/>
      <c r="AZ919" s="118" t="n"/>
      <c r="BA919" s="118" t="n"/>
      <c r="BB919" s="118" t="n"/>
      <c r="BC919" s="118" t="n"/>
      <c r="BD919" s="118" t="n"/>
      <c r="BE919" s="118" t="n"/>
      <c r="BF919" s="118" t="n"/>
      <c r="BG919" s="118" t="n"/>
      <c r="BH919" s="118" t="n"/>
      <c r="BI919" s="118" t="n"/>
      <c r="BJ919" s="118" t="n"/>
      <c r="BK919" s="118" t="n"/>
      <c r="BL919" s="118" t="n"/>
      <c r="BM919" s="118" t="n"/>
      <c r="BN919" s="118" t="n"/>
      <c r="BO919" s="118" t="n"/>
      <c r="BP919" s="118" t="n"/>
      <c r="BQ919" s="118" t="n"/>
      <c r="BR919" s="118" t="n"/>
      <c r="BS919" s="118" t="n"/>
      <c r="BT919" s="118">
        <f>COUNTIF(B919:BS919,1)</f>
        <v/>
      </c>
      <c r="BV919" s="76">
        <f>TRIM(RIGHT(A919, LEN(A919) - FIND("@", SUBSTITUTE(A919, " ", "@", LEN(A919)-LEN(SUBSTITUTE(A919," ",""))))))</f>
        <v/>
      </c>
      <c r="BW919" s="76">
        <f>TRIM(LEFT(A919,FIND(" ",A919&amp;" ")-1))</f>
        <v/>
      </c>
      <c r="BX919">
        <f>+IF(BV919=BV918,"Same","Diff")</f>
        <v/>
      </c>
      <c r="BY919">
        <f>IF(BX919="Same",IF(BW919=BW918,"same","Diff"))</f>
        <v/>
      </c>
    </row>
    <row r="920" ht="17" customHeight="1">
      <c r="A920" s="61" t="inlineStr">
        <is>
          <t>Chaz Mostert</t>
        </is>
      </c>
      <c r="B920" s="120" t="n"/>
      <c r="C920" s="120" t="n"/>
      <c r="D920" s="120" t="n"/>
      <c r="E920" s="120" t="n"/>
      <c r="F920" s="120" t="n"/>
      <c r="G920" s="120" t="n"/>
      <c r="H920" s="120" t="n"/>
      <c r="I920" s="120" t="n"/>
      <c r="J920" s="118" t="n"/>
      <c r="K920" s="118" t="n"/>
      <c r="L920" s="118" t="n"/>
      <c r="M920" s="118" t="n"/>
      <c r="N920" s="118" t="n"/>
      <c r="O920" s="118" t="n"/>
      <c r="P920" s="118" t="n"/>
      <c r="Q920" s="118" t="n"/>
      <c r="R920" s="118" t="n"/>
      <c r="S920" s="118" t="n"/>
      <c r="T920" s="118" t="n"/>
      <c r="U920" s="118" t="n"/>
      <c r="V920" s="118" t="n"/>
      <c r="W920" s="118" t="n"/>
      <c r="X920" s="118" t="n"/>
      <c r="Y920" s="118" t="n"/>
      <c r="Z920" s="118" t="n"/>
      <c r="AA920" s="118" t="n"/>
      <c r="AB920" s="118" t="n"/>
      <c r="AC920" s="118" t="n"/>
      <c r="AD920" s="118" t="n"/>
      <c r="AE920" s="118" t="n"/>
      <c r="AF920" s="118" t="n"/>
      <c r="AG920" s="118" t="n"/>
      <c r="AH920" s="118" t="n"/>
      <c r="AI920" s="118" t="n"/>
      <c r="AJ920" s="118" t="n"/>
      <c r="AK920" s="118" t="n"/>
      <c r="AL920" s="118" t="n"/>
      <c r="AM920" s="118" t="n"/>
      <c r="AN920" s="118" t="n"/>
      <c r="AO920" s="118" t="n"/>
      <c r="AP920" s="118" t="n"/>
      <c r="AQ920" s="118" t="n"/>
      <c r="AR920" s="118" t="n"/>
      <c r="AS920" s="118" t="n"/>
      <c r="AT920" s="118" t="n"/>
      <c r="AU920" s="118" t="n"/>
      <c r="AV920" s="118" t="n"/>
      <c r="AW920" s="118" t="n"/>
      <c r="AX920" s="118" t="n"/>
      <c r="AY920" s="118" t="n"/>
      <c r="AZ920" s="118" t="n"/>
      <c r="BA920" s="118" t="n"/>
      <c r="BB920" s="118" t="n"/>
      <c r="BC920" s="118" t="n"/>
      <c r="BD920" s="118" t="n"/>
      <c r="BE920" s="118" t="n"/>
      <c r="BF920" s="118" t="n">
        <v>1</v>
      </c>
      <c r="BG920" s="118" t="n">
        <v>1</v>
      </c>
      <c r="BH920" s="118" t="n">
        <v>1</v>
      </c>
      <c r="BI920" s="118" t="n">
        <v>1</v>
      </c>
      <c r="BJ920" s="118" t="n">
        <v>1</v>
      </c>
      <c r="BK920" s="118" t="n">
        <v>1</v>
      </c>
      <c r="BL920" s="118" t="n">
        <v>1</v>
      </c>
      <c r="BM920" s="118" t="n">
        <v>1</v>
      </c>
      <c r="BN920" s="118" t="n">
        <v>1</v>
      </c>
      <c r="BO920" s="118" t="n">
        <v>1</v>
      </c>
      <c r="BP920" s="118" t="n">
        <v>1</v>
      </c>
      <c r="BQ920" s="118" t="n">
        <v>1</v>
      </c>
      <c r="BR920" s="118" t="n">
        <v>1</v>
      </c>
      <c r="BS920" s="118" t="n">
        <v>1</v>
      </c>
      <c r="BT920" s="118">
        <f>COUNTIF(B920:BS920,1)</f>
        <v/>
      </c>
      <c r="BV920" s="76">
        <f>TRIM(RIGHT(A920, LEN(A920) - FIND("@", SUBSTITUTE(A920, " ", "@", LEN(A920)-LEN(SUBSTITUTE(A920," ",""))))))</f>
        <v/>
      </c>
      <c r="BW920" s="76">
        <f>TRIM(LEFT(A920,FIND(" ",A920&amp;" ")-1))</f>
        <v/>
      </c>
      <c r="BX920">
        <f>+IF(BV920=BV919,"Same","Diff")</f>
        <v/>
      </c>
      <c r="BY920">
        <f>IF(BX920="Same",IF(BW920=BW919,"same","Diff"))</f>
        <v/>
      </c>
    </row>
    <row r="921" ht="17" customHeight="1">
      <c r="A921" s="60" t="inlineStr">
        <is>
          <t>Allan Mottram</t>
        </is>
      </c>
      <c r="B921" s="119" t="n"/>
      <c r="C921" s="119" t="n"/>
      <c r="D921" s="119" t="n"/>
      <c r="E921" s="119" t="n"/>
      <c r="F921" s="119" t="n">
        <v>1</v>
      </c>
      <c r="G921" s="119" t="n">
        <v>1</v>
      </c>
      <c r="H921" s="119" t="n">
        <v>1</v>
      </c>
      <c r="I921" s="119" t="n">
        <v>1</v>
      </c>
      <c r="J921" s="118" t="n"/>
      <c r="K921" s="118" t="n"/>
      <c r="L921" s="118" t="n"/>
      <c r="M921" s="118" t="n"/>
      <c r="N921" s="118" t="n"/>
      <c r="O921" s="118" t="n"/>
      <c r="P921" s="118" t="n"/>
      <c r="Q921" s="118" t="n"/>
      <c r="R921" s="118" t="n"/>
      <c r="S921" s="118" t="n"/>
      <c r="T921" s="118" t="n"/>
      <c r="U921" s="118" t="n"/>
      <c r="V921" s="118" t="n"/>
      <c r="W921" s="118" t="n"/>
      <c r="X921" s="118" t="n"/>
      <c r="Y921" s="118" t="n"/>
      <c r="Z921" s="118" t="n"/>
      <c r="AA921" s="118" t="n"/>
      <c r="AB921" s="118" t="n"/>
      <c r="AC921" s="118" t="n"/>
      <c r="AD921" s="118" t="n"/>
      <c r="AE921" s="118" t="n"/>
      <c r="AF921" s="118" t="n"/>
      <c r="AG921" s="118" t="n"/>
      <c r="AH921" s="118" t="n"/>
      <c r="AI921" s="118" t="n"/>
      <c r="AJ921" s="118" t="n"/>
      <c r="AK921" s="118" t="n"/>
      <c r="AL921" s="118" t="n"/>
      <c r="AM921" s="118" t="n"/>
      <c r="AN921" s="118" t="n"/>
      <c r="AO921" s="118" t="n"/>
      <c r="AP921" s="118" t="n"/>
      <c r="AQ921" s="118" t="n"/>
      <c r="AR921" s="118" t="n"/>
      <c r="AS921" s="118" t="n"/>
      <c r="AT921" s="118" t="n"/>
      <c r="AU921" s="118" t="n"/>
      <c r="AV921" s="118" t="n"/>
      <c r="AW921" s="118" t="n"/>
      <c r="AX921" s="118" t="n"/>
      <c r="AY921" s="118" t="n"/>
      <c r="AZ921" s="118" t="n"/>
      <c r="BA921" s="118" t="n"/>
      <c r="BB921" s="118" t="n"/>
      <c r="BC921" s="118" t="n"/>
      <c r="BD921" s="118" t="n"/>
      <c r="BE921" s="118" t="n"/>
      <c r="BF921" s="118" t="n"/>
      <c r="BG921" s="118" t="n"/>
      <c r="BH921" s="118" t="n"/>
      <c r="BI921" s="118" t="n"/>
      <c r="BJ921" s="118" t="n"/>
      <c r="BK921" s="118" t="n"/>
      <c r="BL921" s="118" t="n"/>
      <c r="BM921" s="118" t="n"/>
      <c r="BN921" s="118" t="n"/>
      <c r="BO921" s="118" t="n"/>
      <c r="BP921" s="118" t="n"/>
      <c r="BQ921" s="118" t="n"/>
      <c r="BR921" s="118" t="n"/>
      <c r="BS921" s="118" t="n"/>
      <c r="BT921" s="118">
        <f>COUNTIF(B921:BS921,1)</f>
        <v/>
      </c>
      <c r="BV921" s="76">
        <f>TRIM(RIGHT(A921, LEN(A921) - FIND("@", SUBSTITUTE(A921, " ", "@", LEN(A921)-LEN(SUBSTITUTE(A921," ",""))))))</f>
        <v/>
      </c>
      <c r="BW921" s="76">
        <f>TRIM(LEFT(A921,FIND(" ",A921&amp;" ")-1))</f>
        <v/>
      </c>
      <c r="BX921">
        <f>+IF(BV921=BV920,"Same","Diff")</f>
        <v/>
      </c>
      <c r="BY921">
        <f>IF(BX921="Same",IF(BW921=BW920,"same","Diff"))</f>
        <v/>
      </c>
    </row>
    <row r="922" ht="17" customHeight="1">
      <c r="A922" s="60" t="inlineStr">
        <is>
          <t>Don Mudd</t>
        </is>
      </c>
      <c r="B922" s="119" t="n"/>
      <c r="C922" s="119" t="n"/>
      <c r="D922" s="119" t="n"/>
      <c r="E922" s="119" t="n"/>
      <c r="F922" s="119" t="n"/>
      <c r="G922" s="119" t="n">
        <v>1</v>
      </c>
      <c r="H922" s="119" t="n"/>
      <c r="I922" s="119" t="n"/>
      <c r="J922" s="118" t="n"/>
      <c r="K922" s="118" t="n"/>
      <c r="L922" s="118" t="n"/>
      <c r="M922" s="118" t="n"/>
      <c r="N922" s="118" t="n"/>
      <c r="O922" s="118" t="n"/>
      <c r="P922" s="118" t="n"/>
      <c r="Q922" s="118" t="n"/>
      <c r="R922" s="118" t="n"/>
      <c r="S922" s="118" t="n"/>
      <c r="T922" s="118" t="n"/>
      <c r="U922" s="118" t="n"/>
      <c r="V922" s="118" t="n"/>
      <c r="W922" s="118" t="n"/>
      <c r="X922" s="118" t="n"/>
      <c r="Y922" s="118" t="n"/>
      <c r="Z922" s="118" t="n"/>
      <c r="AA922" s="118" t="n"/>
      <c r="AB922" s="118" t="n"/>
      <c r="AC922" s="118" t="n"/>
      <c r="AD922" s="118" t="n"/>
      <c r="AE922" s="118" t="n"/>
      <c r="AF922" s="118" t="n"/>
      <c r="AG922" s="118" t="n"/>
      <c r="AH922" s="118" t="n"/>
      <c r="AI922" s="118" t="n"/>
      <c r="AJ922" s="118" t="n"/>
      <c r="AK922" s="118" t="n"/>
      <c r="AL922" s="118" t="n"/>
      <c r="AM922" s="118" t="n"/>
      <c r="AN922" s="118" t="n"/>
      <c r="AO922" s="118" t="n"/>
      <c r="AP922" s="118" t="n"/>
      <c r="AQ922" s="118" t="n"/>
      <c r="AR922" s="118" t="n"/>
      <c r="AS922" s="118" t="n"/>
      <c r="AT922" s="118" t="n"/>
      <c r="AU922" s="118" t="n"/>
      <c r="AV922" s="118" t="n"/>
      <c r="AW922" s="118" t="n"/>
      <c r="AX922" s="118" t="n"/>
      <c r="AY922" s="118" t="n"/>
      <c r="AZ922" s="118" t="n"/>
      <c r="BA922" s="118" t="n"/>
      <c r="BB922" s="118" t="n"/>
      <c r="BC922" s="118" t="n"/>
      <c r="BD922" s="118" t="n"/>
      <c r="BE922" s="118" t="n"/>
      <c r="BF922" s="118" t="n"/>
      <c r="BG922" s="118" t="n"/>
      <c r="BH922" s="118" t="n"/>
      <c r="BI922" s="118" t="n"/>
      <c r="BJ922" s="118" t="n"/>
      <c r="BK922" s="118" t="n"/>
      <c r="BL922" s="118" t="n"/>
      <c r="BM922" s="118" t="n"/>
      <c r="BN922" s="118" t="n"/>
      <c r="BO922" s="118" t="n"/>
      <c r="BP922" s="118" t="n"/>
      <c r="BQ922" s="118" t="n"/>
      <c r="BR922" s="118" t="n"/>
      <c r="BS922" s="118" t="n"/>
      <c r="BT922" s="118">
        <f>COUNTIF(B922:BS922,1)</f>
        <v/>
      </c>
      <c r="BV922" s="76">
        <f>TRIM(RIGHT(A922, LEN(A922) - FIND("@", SUBSTITUTE(A922, " ", "@", LEN(A922)-LEN(SUBSTITUTE(A922," ",""))))))</f>
        <v/>
      </c>
      <c r="BW922" s="76">
        <f>TRIM(LEFT(A922,FIND(" ",A922&amp;" ")-1))</f>
        <v/>
      </c>
      <c r="BX922">
        <f>+IF(BV922=BV921,"Same","Diff")</f>
        <v/>
      </c>
      <c r="BY922">
        <f>IF(BX922="Same",IF(BW922=BW921,"same","Diff"))</f>
        <v/>
      </c>
    </row>
    <row r="923" ht="17" customHeight="1">
      <c r="A923" s="59" t="inlineStr">
        <is>
          <t>Bob Muir</t>
        </is>
      </c>
      <c r="B923" s="117" t="n"/>
      <c r="C923" s="117" t="n"/>
      <c r="D923" s="117" t="n"/>
      <c r="E923" s="117" t="n"/>
      <c r="F923" s="117" t="n"/>
      <c r="G923" s="117" t="n"/>
      <c r="H923" s="117" t="n"/>
      <c r="I923" s="117" t="n"/>
      <c r="J923" s="118" t="n">
        <v>1</v>
      </c>
      <c r="K923" s="118" t="n">
        <v>1</v>
      </c>
      <c r="L923" s="118" t="n">
        <v>1</v>
      </c>
      <c r="M923" s="118" t="n"/>
      <c r="N923" s="118" t="n"/>
      <c r="O923" s="118" t="n"/>
      <c r="P923" s="118" t="n"/>
      <c r="Q923" s="118" t="n"/>
      <c r="R923" s="118" t="n"/>
      <c r="S923" s="118" t="n"/>
      <c r="T923" s="118" t="n"/>
      <c r="U923" s="118" t="n"/>
      <c r="V923" s="118" t="n">
        <v>1</v>
      </c>
      <c r="W923" s="118" t="n">
        <v>1</v>
      </c>
      <c r="X923" s="118" t="n">
        <v>1</v>
      </c>
      <c r="Y923" s="118" t="n">
        <v>1</v>
      </c>
      <c r="Z923" s="118" t="n">
        <v>1</v>
      </c>
      <c r="AA923" s="118" t="n">
        <v>1</v>
      </c>
      <c r="AB923" s="118" t="n">
        <v>1</v>
      </c>
      <c r="AC923" s="118" t="n"/>
      <c r="AD923" s="118" t="n"/>
      <c r="AE923" s="118" t="n"/>
      <c r="AF923" s="118" t="n"/>
      <c r="AG923" s="118" t="n"/>
      <c r="AH923" s="118" t="n"/>
      <c r="AI923" s="118" t="n"/>
      <c r="AJ923" s="118" t="n"/>
      <c r="AK923" s="118" t="n"/>
      <c r="AL923" s="118" t="n"/>
      <c r="AM923" s="118" t="n"/>
      <c r="AN923" s="118" t="n"/>
      <c r="AO923" s="118" t="n"/>
      <c r="AP923" s="118" t="n"/>
      <c r="AQ923" s="118" t="n"/>
      <c r="AR923" s="118" t="n"/>
      <c r="AS923" s="118" t="n"/>
      <c r="AT923" s="118" t="n"/>
      <c r="AU923" s="118" t="n"/>
      <c r="AV923" s="118" t="n"/>
      <c r="AW923" s="118" t="n"/>
      <c r="AX923" s="118" t="n"/>
      <c r="AY923" s="118" t="n"/>
      <c r="AZ923" s="118" t="n"/>
      <c r="BA923" s="118" t="n"/>
      <c r="BB923" s="118" t="n"/>
      <c r="BC923" s="118" t="n"/>
      <c r="BD923" s="118" t="n"/>
      <c r="BE923" s="118" t="n"/>
      <c r="BF923" s="118" t="n"/>
      <c r="BG923" s="118" t="n"/>
      <c r="BH923" s="118" t="n"/>
      <c r="BI923" s="118" t="n"/>
      <c r="BJ923" s="118" t="n"/>
      <c r="BK923" s="118" t="n"/>
      <c r="BL923" s="118" t="n"/>
      <c r="BM923" s="118" t="n"/>
      <c r="BN923" s="118" t="n"/>
      <c r="BO923" s="118" t="n"/>
      <c r="BP923" s="118" t="n"/>
      <c r="BQ923" s="118" t="n"/>
      <c r="BR923" s="118" t="n"/>
      <c r="BS923" s="118" t="n"/>
      <c r="BT923" s="118">
        <f>COUNTIF(B923:BS923,1)</f>
        <v/>
      </c>
      <c r="BV923" s="76">
        <f>TRIM(RIGHT(A923, LEN(A923) - FIND("@", SUBSTITUTE(A923, " ", "@", LEN(A923)-LEN(SUBSTITUTE(A923," ",""))))))</f>
        <v/>
      </c>
      <c r="BW923" s="76">
        <f>TRIM(LEFT(A923,FIND(" ",A923&amp;" ")-1))</f>
        <v/>
      </c>
      <c r="BX923">
        <f>+IF(BV923=BV922,"Same","Diff")</f>
        <v/>
      </c>
      <c r="BY923">
        <f>IF(BX923="Same",IF(BW923=BW922,"same","Diff"))</f>
        <v/>
      </c>
    </row>
    <row r="924" ht="17" customHeight="1">
      <c r="A924" s="59" t="inlineStr">
        <is>
          <t>Brian Muir</t>
        </is>
      </c>
      <c r="B924" s="117" t="n">
        <v>1</v>
      </c>
      <c r="C924" s="117" t="n"/>
      <c r="D924" s="117" t="n"/>
      <c r="E924" s="117" t="n">
        <v>1</v>
      </c>
      <c r="F924" s="117" t="n">
        <v>1</v>
      </c>
      <c r="G924" s="117" t="n"/>
      <c r="H924" s="117" t="n"/>
      <c r="I924" s="117" t="n"/>
      <c r="J924" s="118" t="n">
        <v>1</v>
      </c>
      <c r="K924" s="118" t="n"/>
      <c r="L924" s="118" t="n"/>
      <c r="M924" s="118" t="n"/>
      <c r="N924" s="118" t="n"/>
      <c r="O924" s="118" t="n"/>
      <c r="P924" s="118" t="n"/>
      <c r="Q924" s="118" t="n"/>
      <c r="R924" s="118" t="n"/>
      <c r="S924" s="118" t="n"/>
      <c r="T924" s="118" t="n">
        <v>1</v>
      </c>
      <c r="U924" s="118" t="n"/>
      <c r="V924" s="118" t="n"/>
      <c r="W924" s="118" t="n"/>
      <c r="X924" s="118" t="n"/>
      <c r="Y924" s="118" t="n"/>
      <c r="Z924" s="118" t="n"/>
      <c r="AA924" s="118" t="n"/>
      <c r="AB924" s="118" t="n"/>
      <c r="AC924" s="118" t="n"/>
      <c r="AD924" s="118" t="n"/>
      <c r="AE924" s="118" t="n"/>
      <c r="AF924" s="118" t="n"/>
      <c r="AG924" s="118" t="n"/>
      <c r="AH924" s="118" t="n"/>
      <c r="AI924" s="118" t="n"/>
      <c r="AJ924" s="118" t="n"/>
      <c r="AK924" s="118" t="n"/>
      <c r="AL924" s="118" t="n"/>
      <c r="AM924" s="118" t="n"/>
      <c r="AN924" s="118" t="n"/>
      <c r="AO924" s="118" t="n"/>
      <c r="AP924" s="118" t="n"/>
      <c r="AQ924" s="118" t="n"/>
      <c r="AR924" s="118" t="n"/>
      <c r="AS924" s="118" t="n"/>
      <c r="AT924" s="118" t="n"/>
      <c r="AU924" s="118" t="n"/>
      <c r="AV924" s="118" t="n"/>
      <c r="AW924" s="118" t="n"/>
      <c r="AX924" s="118" t="n"/>
      <c r="AY924" s="118" t="n"/>
      <c r="AZ924" s="118" t="n"/>
      <c r="BA924" s="118" t="n"/>
      <c r="BB924" s="118" t="n"/>
      <c r="BC924" s="118" t="n"/>
      <c r="BD924" s="118" t="n"/>
      <c r="BE924" s="118" t="n"/>
      <c r="BF924" s="118" t="n"/>
      <c r="BG924" s="118" t="n"/>
      <c r="BH924" s="118" t="n"/>
      <c r="BI924" s="118" t="n"/>
      <c r="BJ924" s="118" t="n"/>
      <c r="BK924" s="118" t="n"/>
      <c r="BL924" s="118" t="n"/>
      <c r="BM924" s="118" t="n"/>
      <c r="BN924" s="118" t="n"/>
      <c r="BO924" s="118" t="n"/>
      <c r="BP924" s="118" t="n"/>
      <c r="BQ924" s="118" t="n"/>
      <c r="BR924" s="118" t="n"/>
      <c r="BS924" s="118" t="n"/>
      <c r="BT924" s="118">
        <f>COUNTIF(B924:BS924,1)</f>
        <v/>
      </c>
      <c r="BV924" s="76">
        <f>TRIM(RIGHT(A924, LEN(A924) - FIND("@", SUBSTITUTE(A924, " ", "@", LEN(A924)-LEN(SUBSTITUTE(A924," ",""))))))</f>
        <v/>
      </c>
      <c r="BW924" s="76">
        <f>TRIM(LEFT(A924,FIND(" ",A924&amp;" ")-1))</f>
        <v/>
      </c>
      <c r="BX924">
        <f>+IF(BV924=BV923,"Same","Diff")</f>
        <v/>
      </c>
      <c r="BY924">
        <f>IF(BX924="Same",IF(BW924=BW923,"same","Diff"))</f>
        <v/>
      </c>
    </row>
    <row r="925" ht="17" customHeight="1">
      <c r="A925" s="59" t="inlineStr">
        <is>
          <t>Barry Mulholland</t>
        </is>
      </c>
      <c r="B925" s="117" t="n"/>
      <c r="C925" s="117" t="n"/>
      <c r="D925" s="117" t="n"/>
      <c r="E925" s="117" t="n"/>
      <c r="F925" s="117" t="n">
        <v>1</v>
      </c>
      <c r="G925" s="117" t="n">
        <v>1</v>
      </c>
      <c r="H925" s="117" t="n">
        <v>1</v>
      </c>
      <c r="I925" s="117" t="n"/>
      <c r="J925" s="118" t="n">
        <v>1</v>
      </c>
      <c r="K925" s="118" t="n">
        <v>1</v>
      </c>
      <c r="L925" s="118" t="n"/>
      <c r="M925" s="118" t="n"/>
      <c r="N925" s="118" t="n"/>
      <c r="O925" s="118" t="n"/>
      <c r="P925" s="118" t="n"/>
      <c r="Q925" s="118" t="n"/>
      <c r="R925" s="118" t="n"/>
      <c r="S925" s="118" t="n"/>
      <c r="T925" s="118" t="n"/>
      <c r="U925" s="118" t="n"/>
      <c r="V925" s="118" t="n"/>
      <c r="W925" s="118" t="n"/>
      <c r="X925" s="118" t="n"/>
      <c r="Y925" s="118" t="n"/>
      <c r="Z925" s="118" t="n"/>
      <c r="AA925" s="118" t="n"/>
      <c r="AB925" s="118" t="n"/>
      <c r="AC925" s="118" t="n"/>
      <c r="AD925" s="118" t="n"/>
      <c r="AE925" s="118" t="n"/>
      <c r="AF925" s="118" t="n"/>
      <c r="AG925" s="118" t="n"/>
      <c r="AH925" s="118" t="n"/>
      <c r="AI925" s="118" t="n"/>
      <c r="AJ925" s="118" t="n"/>
      <c r="AK925" s="118" t="n"/>
      <c r="AL925" s="118" t="n"/>
      <c r="AM925" s="118" t="n"/>
      <c r="AN925" s="118" t="n"/>
      <c r="AO925" s="118" t="n"/>
      <c r="AP925" s="118" t="n"/>
      <c r="AQ925" s="118" t="n"/>
      <c r="AR925" s="118" t="n"/>
      <c r="AS925" s="118" t="n"/>
      <c r="AT925" s="118" t="n"/>
      <c r="AU925" s="118" t="n"/>
      <c r="AV925" s="118" t="n"/>
      <c r="AW925" s="118" t="n"/>
      <c r="AX925" s="118" t="n"/>
      <c r="AY925" s="118" t="n"/>
      <c r="AZ925" s="118" t="n"/>
      <c r="BA925" s="118" t="n"/>
      <c r="BB925" s="118" t="n"/>
      <c r="BC925" s="118" t="n"/>
      <c r="BD925" s="118" t="n"/>
      <c r="BE925" s="118" t="n"/>
      <c r="BF925" s="118" t="n"/>
      <c r="BG925" s="118" t="n"/>
      <c r="BH925" s="118" t="n"/>
      <c r="BI925" s="118" t="n"/>
      <c r="BJ925" s="118" t="n"/>
      <c r="BK925" s="118" t="n"/>
      <c r="BL925" s="118" t="n"/>
      <c r="BM925" s="118" t="n"/>
      <c r="BN925" s="118" t="n"/>
      <c r="BO925" s="118" t="n"/>
      <c r="BP925" s="118" t="n"/>
      <c r="BQ925" s="118" t="n"/>
      <c r="BR925" s="118" t="n"/>
      <c r="BS925" s="118" t="n"/>
      <c r="BT925" s="118">
        <f>COUNTIF(B925:BS925,1)</f>
        <v/>
      </c>
      <c r="BV925" s="76">
        <f>TRIM(RIGHT(A925, LEN(A925) - FIND("@", SUBSTITUTE(A925, " ", "@", LEN(A925)-LEN(SUBSTITUTE(A925," ",""))))))</f>
        <v/>
      </c>
      <c r="BW925" s="76">
        <f>TRIM(LEFT(A925,FIND(" ",A925&amp;" ")-1))</f>
        <v/>
      </c>
      <c r="BX925">
        <f>+IF(BV925=BV924,"Same","Diff")</f>
        <v/>
      </c>
      <c r="BY925">
        <f>IF(BX925="Same",IF(BW925=BW924,"same","Diff"))</f>
        <v/>
      </c>
    </row>
    <row r="926" ht="17" customHeight="1">
      <c r="A926" s="59" t="inlineStr">
        <is>
          <t>Yvan Muller</t>
        </is>
      </c>
      <c r="B926" s="117" t="n"/>
      <c r="C926" s="117" t="n"/>
      <c r="D926" s="117" t="n"/>
      <c r="E926" s="117" t="n"/>
      <c r="F926" s="117" t="n"/>
      <c r="G926" s="117" t="n"/>
      <c r="H926" s="117" t="n"/>
      <c r="I926" s="117" t="n"/>
      <c r="J926" s="118" t="n"/>
      <c r="K926" s="118" t="n"/>
      <c r="L926" s="118" t="n"/>
      <c r="M926" s="118" t="n"/>
      <c r="N926" s="118" t="n"/>
      <c r="O926" s="118" t="n"/>
      <c r="P926" s="118" t="n"/>
      <c r="Q926" s="118" t="n"/>
      <c r="R926" s="118" t="n"/>
      <c r="S926" s="118" t="n"/>
      <c r="T926" s="118" t="n"/>
      <c r="U926" s="118" t="n"/>
      <c r="V926" s="118" t="n"/>
      <c r="W926" s="118" t="n"/>
      <c r="X926" s="118" t="n"/>
      <c r="Y926" s="118" t="n"/>
      <c r="Z926" s="118" t="n"/>
      <c r="AA926" s="118" t="n"/>
      <c r="AB926" s="118" t="n"/>
      <c r="AC926" s="118" t="n"/>
      <c r="AD926" s="118" t="n"/>
      <c r="AE926" s="118" t="n"/>
      <c r="AF926" s="118" t="n"/>
      <c r="AG926" s="118" t="n"/>
      <c r="AH926" s="118" t="n"/>
      <c r="AI926" s="118" t="n"/>
      <c r="AJ926" s="118" t="n"/>
      <c r="AK926" s="118" t="n"/>
      <c r="AL926" s="118" t="n"/>
      <c r="AM926" s="118" t="n"/>
      <c r="AN926" s="118" t="n"/>
      <c r="AO926" s="118" t="n"/>
      <c r="AP926" s="118" t="n"/>
      <c r="AQ926" s="118" t="n"/>
      <c r="AR926" s="118" t="n"/>
      <c r="AS926" s="118" t="n">
        <v>1</v>
      </c>
      <c r="AT926" s="118" t="n"/>
      <c r="AU926" s="118" t="n">
        <v>1</v>
      </c>
      <c r="AV926" s="118" t="n"/>
      <c r="AW926" s="118" t="n">
        <v>1</v>
      </c>
      <c r="AX926" s="118" t="n">
        <v>1</v>
      </c>
      <c r="AY926" s="118" t="n"/>
      <c r="AZ926" s="118" t="n"/>
      <c r="BA926" s="118" t="n"/>
      <c r="BB926" s="118" t="n"/>
      <c r="BC926" s="118" t="n"/>
      <c r="BD926" s="118" t="n"/>
      <c r="BE926" s="118" t="n"/>
      <c r="BF926" s="118" t="n"/>
      <c r="BG926" s="118" t="n"/>
      <c r="BH926" s="118" t="n"/>
      <c r="BI926" s="118" t="n"/>
      <c r="BJ926" s="118" t="n"/>
      <c r="BK926" s="118" t="n"/>
      <c r="BL926" s="118" t="n"/>
      <c r="BM926" s="118" t="n"/>
      <c r="BN926" s="118" t="n"/>
      <c r="BO926" s="118" t="n"/>
      <c r="BP926" s="118" t="n"/>
      <c r="BQ926" s="118" t="n"/>
      <c r="BR926" s="118" t="n"/>
      <c r="BS926" s="118" t="n"/>
      <c r="BT926" s="118">
        <f>COUNTIF(B926:BS926,1)</f>
        <v/>
      </c>
      <c r="BV926" s="76">
        <f>TRIM(RIGHT(A926, LEN(A926) - FIND("@", SUBSTITUTE(A926, " ", "@", LEN(A926)-LEN(SUBSTITUTE(A926," ",""))))))</f>
        <v/>
      </c>
      <c r="BW926" s="76">
        <f>TRIM(LEFT(A926,FIND(" ",A926&amp;" ")-1))</f>
        <v/>
      </c>
      <c r="BX926">
        <f>+IF(BV926=BV925,"Same","Diff")</f>
        <v/>
      </c>
      <c r="BY926">
        <f>IF(BX926="Same",IF(BW926=BW925,"same","Diff"))</f>
        <v/>
      </c>
    </row>
    <row r="927" ht="17" customHeight="1">
      <c r="A927" s="60" t="inlineStr">
        <is>
          <t>Jack Mullins</t>
        </is>
      </c>
      <c r="B927" s="119" t="n"/>
      <c r="C927" s="119" t="n"/>
      <c r="D927" s="119" t="n"/>
      <c r="E927" s="119" t="n"/>
      <c r="F927" s="119" t="n"/>
      <c r="G927" s="119" t="n"/>
      <c r="H927" s="119" t="n"/>
      <c r="I927" s="119" t="n"/>
      <c r="J927" s="118" t="n">
        <v>1</v>
      </c>
      <c r="K927" s="118" t="n"/>
      <c r="L927" s="118" t="n"/>
      <c r="M927" s="118" t="n"/>
      <c r="N927" s="118" t="n"/>
      <c r="O927" s="118" t="n"/>
      <c r="P927" s="118" t="n"/>
      <c r="Q927" s="118" t="n"/>
      <c r="R927" s="118" t="n"/>
      <c r="S927" s="118" t="n"/>
      <c r="T927" s="118" t="n"/>
      <c r="U927" s="118" t="n"/>
      <c r="V927" s="118" t="n"/>
      <c r="W927" s="118" t="n"/>
      <c r="X927" s="118" t="n"/>
      <c r="Y927" s="118" t="n"/>
      <c r="Z927" s="118" t="n"/>
      <c r="AA927" s="118" t="n"/>
      <c r="AB927" s="118" t="n"/>
      <c r="AC927" s="118" t="n"/>
      <c r="AD927" s="118" t="n"/>
      <c r="AE927" s="118" t="n"/>
      <c r="AF927" s="118" t="n"/>
      <c r="AG927" s="118" t="n"/>
      <c r="AH927" s="118" t="n"/>
      <c r="AI927" s="118" t="n"/>
      <c r="AJ927" s="118" t="n"/>
      <c r="AK927" s="118" t="n"/>
      <c r="AL927" s="118" t="n"/>
      <c r="AM927" s="118" t="n"/>
      <c r="AN927" s="118" t="n"/>
      <c r="AO927" s="118" t="n"/>
      <c r="AP927" s="118" t="n"/>
      <c r="AQ927" s="118" t="n"/>
      <c r="AR927" s="118" t="n"/>
      <c r="AS927" s="118" t="n"/>
      <c r="AT927" s="118" t="n"/>
      <c r="AU927" s="118" t="n"/>
      <c r="AV927" s="118" t="n"/>
      <c r="AW927" s="118" t="n"/>
      <c r="AX927" s="118" t="n"/>
      <c r="AY927" s="118" t="n"/>
      <c r="AZ927" s="118" t="n"/>
      <c r="BA927" s="118" t="n"/>
      <c r="BB927" s="118" t="n"/>
      <c r="BC927" s="118" t="n"/>
      <c r="BD927" s="118" t="n"/>
      <c r="BE927" s="118" t="n"/>
      <c r="BF927" s="118" t="n"/>
      <c r="BG927" s="118" t="n"/>
      <c r="BH927" s="118" t="n"/>
      <c r="BI927" s="118" t="n"/>
      <c r="BJ927" s="118" t="n"/>
      <c r="BK927" s="118" t="n"/>
      <c r="BL927" s="118" t="n"/>
      <c r="BM927" s="118" t="n"/>
      <c r="BN927" s="118" t="n"/>
      <c r="BO927" s="118" t="n"/>
      <c r="BP927" s="118" t="n"/>
      <c r="BQ927" s="118" t="n"/>
      <c r="BR927" s="118" t="n"/>
      <c r="BS927" s="118" t="n"/>
      <c r="BT927" s="118">
        <f>COUNTIF(B927:BS927,1)</f>
        <v/>
      </c>
      <c r="BV927" s="76">
        <f>TRIM(RIGHT(A927, LEN(A927) - FIND("@", SUBSTITUTE(A927, " ", "@", LEN(A927)-LEN(SUBSTITUTE(A927," ",""))))))</f>
        <v/>
      </c>
      <c r="BW927" s="76">
        <f>TRIM(LEFT(A927,FIND(" ",A927&amp;" ")-1))</f>
        <v/>
      </c>
      <c r="BX927">
        <f>+IF(BV927=BV926,"Same","Diff")</f>
        <v/>
      </c>
      <c r="BY927">
        <f>IF(BX927="Same",IF(BW927=BW926,"same","Diff"))</f>
        <v/>
      </c>
    </row>
    <row r="928" ht="17" customHeight="1">
      <c r="A928" s="59" t="inlineStr">
        <is>
          <t>Tony Mulvihill</t>
        </is>
      </c>
      <c r="B928" s="117" t="n"/>
      <c r="C928" s="117" t="n"/>
      <c r="D928" s="117" t="n"/>
      <c r="E928" s="117" t="n"/>
      <c r="F928" s="117" t="n"/>
      <c r="G928" s="117" t="n"/>
      <c r="H928" s="117" t="n"/>
      <c r="I928" s="117" t="n"/>
      <c r="J928" s="118" t="n"/>
      <c r="K928" s="118" t="n"/>
      <c r="L928" s="118" t="n"/>
      <c r="M928" s="118" t="n"/>
      <c r="N928" s="118" t="n"/>
      <c r="O928" s="118" t="n"/>
      <c r="P928" s="118" t="n"/>
      <c r="Q928" s="118" t="n"/>
      <c r="R928" s="118" t="n"/>
      <c r="S928" s="118" t="n"/>
      <c r="T928" s="118" t="n"/>
      <c r="U928" s="118" t="n"/>
      <c r="V928" s="118" t="n">
        <v>1</v>
      </c>
      <c r="W928" s="118" t="n">
        <v>1</v>
      </c>
      <c r="X928" s="118" t="n">
        <v>1</v>
      </c>
      <c r="Y928" s="118" t="n">
        <v>1</v>
      </c>
      <c r="Z928" s="118" t="n">
        <v>1</v>
      </c>
      <c r="AA928" s="118" t="n">
        <v>1</v>
      </c>
      <c r="AB928" s="118" t="n">
        <v>1</v>
      </c>
      <c r="AC928" s="118" t="n">
        <v>1</v>
      </c>
      <c r="AD928" s="118" t="n">
        <v>1</v>
      </c>
      <c r="AE928" s="118" t="n">
        <v>1</v>
      </c>
      <c r="AF928" s="118" t="n">
        <v>1</v>
      </c>
      <c r="AG928" s="118" t="n"/>
      <c r="AH928" s="118" t="n"/>
      <c r="AI928" s="118" t="n">
        <v>1</v>
      </c>
      <c r="AJ928" s="118" t="n"/>
      <c r="AK928" s="118" t="n"/>
      <c r="AL928" s="118" t="n"/>
      <c r="AM928" s="118" t="n"/>
      <c r="AN928" s="118" t="n"/>
      <c r="AO928" s="118" t="n"/>
      <c r="AP928" s="118" t="n"/>
      <c r="AQ928" s="118" t="n"/>
      <c r="AR928" s="118" t="n"/>
      <c r="AS928" s="118" t="n"/>
      <c r="AT928" s="118" t="n"/>
      <c r="AU928" s="118" t="n"/>
      <c r="AV928" s="118" t="n"/>
      <c r="AW928" s="118" t="n"/>
      <c r="AX928" s="118" t="n"/>
      <c r="AY928" s="118" t="n"/>
      <c r="AZ928" s="118" t="n"/>
      <c r="BA928" s="118" t="n"/>
      <c r="BB928" s="118" t="n"/>
      <c r="BC928" s="118" t="n"/>
      <c r="BD928" s="118" t="n"/>
      <c r="BE928" s="118" t="n"/>
      <c r="BF928" s="118" t="n"/>
      <c r="BG928" s="118" t="n"/>
      <c r="BH928" s="118" t="n"/>
      <c r="BI928" s="118" t="n"/>
      <c r="BJ928" s="118" t="n"/>
      <c r="BK928" s="118" t="n"/>
      <c r="BL928" s="118" t="n"/>
      <c r="BM928" s="118" t="n"/>
      <c r="BN928" s="118" t="n"/>
      <c r="BO928" s="118" t="n"/>
      <c r="BP928" s="118" t="n"/>
      <c r="BQ928" s="118" t="n"/>
      <c r="BR928" s="118" t="n"/>
      <c r="BS928" s="118" t="n"/>
      <c r="BT928" s="118">
        <f>COUNTIF(B928:BS928,1)</f>
        <v/>
      </c>
      <c r="BV928" s="76">
        <f>TRIM(RIGHT(A928, LEN(A928) - FIND("@", SUBSTITUTE(A928, " ", "@", LEN(A928)-LEN(SUBSTITUTE(A928," ",""))))))</f>
        <v/>
      </c>
      <c r="BW928" s="76">
        <f>TRIM(LEFT(A928,FIND(" ",A928&amp;" ")-1))</f>
        <v/>
      </c>
      <c r="BX928">
        <f>+IF(BV928=BV927,"Same","Diff")</f>
        <v/>
      </c>
      <c r="BY928">
        <f>IF(BX928="Same",IF(BW928=BW927,"same","Diff"))</f>
        <v/>
      </c>
    </row>
    <row r="929" ht="17" customHeight="1">
      <c r="A929" s="59" t="inlineStr">
        <is>
          <t>Geoff Munday</t>
        </is>
      </c>
      <c r="B929" s="117" t="n"/>
      <c r="C929" s="117" t="n"/>
      <c r="D929" s="117" t="n"/>
      <c r="E929" s="117" t="n"/>
      <c r="F929" s="117" t="n"/>
      <c r="G929" s="117" t="n"/>
      <c r="H929" s="117" t="n"/>
      <c r="I929" s="117" t="n"/>
      <c r="J929" s="118" t="n"/>
      <c r="K929" s="118" t="n"/>
      <c r="L929" s="118" t="n"/>
      <c r="M929" s="118" t="n"/>
      <c r="N929" s="118" t="n"/>
      <c r="O929" s="118" t="n"/>
      <c r="P929" s="118" t="n"/>
      <c r="Q929" s="118" t="n"/>
      <c r="R929" s="118" t="n"/>
      <c r="S929" s="118" t="n"/>
      <c r="T929" s="118" t="n"/>
      <c r="U929" s="118" t="n"/>
      <c r="V929" s="118" t="n"/>
      <c r="W929" s="118" t="n"/>
      <c r="X929" s="118" t="n"/>
      <c r="Y929" s="118" t="n"/>
      <c r="Z929" s="118" t="n"/>
      <c r="AA929" s="118" t="n"/>
      <c r="AB929" s="118" t="n"/>
      <c r="AC929" s="118" t="n"/>
      <c r="AD929" s="118" t="n">
        <v>1</v>
      </c>
      <c r="AE929" s="118" t="n"/>
      <c r="AF929" s="118" t="n"/>
      <c r="AG929" s="118" t="n"/>
      <c r="AH929" s="118" t="n"/>
      <c r="AI929" s="118" t="n"/>
      <c r="AJ929" s="118" t="n"/>
      <c r="AK929" s="118" t="n"/>
      <c r="AL929" s="118" t="n"/>
      <c r="AM929" s="118" t="n"/>
      <c r="AN929" s="118" t="n"/>
      <c r="AO929" s="118" t="n"/>
      <c r="AP929" s="118" t="n"/>
      <c r="AQ929" s="118" t="n"/>
      <c r="AR929" s="118" t="n"/>
      <c r="AS929" s="118" t="n"/>
      <c r="AT929" s="118" t="n"/>
      <c r="AU929" s="118" t="n"/>
      <c r="AV929" s="118" t="n"/>
      <c r="AW929" s="118" t="n"/>
      <c r="AX929" s="118" t="n"/>
      <c r="AY929" s="118" t="n"/>
      <c r="AZ929" s="118" t="n"/>
      <c r="BA929" s="118" t="n"/>
      <c r="BB929" s="118" t="n"/>
      <c r="BC929" s="118" t="n"/>
      <c r="BD929" s="118" t="n"/>
      <c r="BE929" s="118" t="n"/>
      <c r="BF929" s="118" t="n"/>
      <c r="BG929" s="118" t="n"/>
      <c r="BH929" s="118" t="n"/>
      <c r="BI929" s="118" t="n"/>
      <c r="BJ929" s="118" t="n"/>
      <c r="BK929" s="118" t="n"/>
      <c r="BL929" s="118" t="n"/>
      <c r="BM929" s="118" t="n"/>
      <c r="BN929" s="118" t="n"/>
      <c r="BO929" s="118" t="n"/>
      <c r="BP929" s="118" t="n"/>
      <c r="BQ929" s="118" t="n"/>
      <c r="BR929" s="118" t="n"/>
      <c r="BS929" s="118" t="n"/>
      <c r="BT929" s="118">
        <f>COUNTIF(B929:BS929,1)</f>
        <v/>
      </c>
      <c r="BV929" s="76">
        <f>TRIM(RIGHT(A929, LEN(A929) - FIND("@", SUBSTITUTE(A929, " ", "@", LEN(A929)-LEN(SUBSTITUTE(A929," ",""))))))</f>
        <v/>
      </c>
      <c r="BW929" s="76">
        <f>TRIM(LEFT(A929,FIND(" ",A929&amp;" ")-1))</f>
        <v/>
      </c>
      <c r="BX929">
        <f>+IF(BV929=BV928,"Same","Diff")</f>
        <v/>
      </c>
      <c r="BY929">
        <f>IF(BX929="Same",IF(BW929=BW928,"same","Diff"))</f>
        <v/>
      </c>
    </row>
    <row r="930" ht="17" customHeight="1">
      <c r="A930" s="59" t="inlineStr">
        <is>
          <t>Kevin Mundy</t>
        </is>
      </c>
      <c r="B930" s="117" t="n"/>
      <c r="C930" s="117" t="n"/>
      <c r="D930" s="117" t="n"/>
      <c r="E930" s="117" t="n"/>
      <c r="F930" s="117" t="n"/>
      <c r="G930" s="117" t="n"/>
      <c r="H930" s="117" t="n"/>
      <c r="I930" s="117" t="n"/>
      <c r="J930" s="118" t="n"/>
      <c r="K930" s="118" t="n"/>
      <c r="L930" s="118" t="n"/>
      <c r="M930" s="118" t="n"/>
      <c r="N930" s="118" t="n"/>
      <c r="O930" s="118" t="n"/>
      <c r="P930" s="118" t="n"/>
      <c r="Q930" s="118" t="n"/>
      <c r="R930" s="118" t="n"/>
      <c r="S930" s="118" t="n"/>
      <c r="T930" s="118" t="n"/>
      <c r="U930" s="118" t="n"/>
      <c r="V930" s="118" t="n"/>
      <c r="W930" s="118" t="n"/>
      <c r="X930" s="118" t="n"/>
      <c r="Y930" s="118" t="n"/>
      <c r="Z930" s="118" t="n"/>
      <c r="AA930" s="118" t="n"/>
      <c r="AB930" s="118" t="n"/>
      <c r="AC930" s="118" t="n"/>
      <c r="AD930" s="118" t="n"/>
      <c r="AE930" s="118" t="n"/>
      <c r="AF930" s="118" t="n"/>
      <c r="AG930" s="118" t="n"/>
      <c r="AH930" s="118" t="n"/>
      <c r="AI930" s="118" t="n"/>
      <c r="AJ930" s="118" t="n"/>
      <c r="AK930" s="118" t="n"/>
      <c r="AL930" s="118" t="n"/>
      <c r="AM930" s="118" t="n"/>
      <c r="AN930" s="118" t="n"/>
      <c r="AO930" s="118" t="n"/>
      <c r="AP930" s="118" t="n"/>
      <c r="AQ930" s="118" t="n"/>
      <c r="AR930" s="118" t="n"/>
      <c r="AS930" s="118" t="n"/>
      <c r="AT930" s="118" t="n">
        <v>1</v>
      </c>
      <c r="AU930" s="118" t="n">
        <v>1</v>
      </c>
      <c r="AV930" s="118" t="n"/>
      <c r="AW930" s="118" t="n"/>
      <c r="AX930" s="118" t="n"/>
      <c r="AY930" s="118" t="n"/>
      <c r="AZ930" s="118" t="n"/>
      <c r="BA930" s="118" t="n"/>
      <c r="BB930" s="118" t="n"/>
      <c r="BC930" s="118" t="n"/>
      <c r="BD930" s="118" t="n"/>
      <c r="BE930" s="118" t="n"/>
      <c r="BF930" s="118" t="n"/>
      <c r="BG930" s="118" t="n"/>
      <c r="BH930" s="118" t="n"/>
      <c r="BI930" s="118" t="n"/>
      <c r="BJ930" s="118" t="n"/>
      <c r="BK930" s="118" t="n"/>
      <c r="BL930" s="118" t="n"/>
      <c r="BM930" s="118" t="n"/>
      <c r="BN930" s="118" t="n"/>
      <c r="BO930" s="118" t="n"/>
      <c r="BP930" s="118" t="n"/>
      <c r="BQ930" s="118" t="n"/>
      <c r="BR930" s="118" t="n"/>
      <c r="BS930" s="118" t="n"/>
      <c r="BT930" s="118">
        <f>COUNTIF(B930:BS930,1)</f>
        <v/>
      </c>
      <c r="BV930" s="76">
        <f>TRIM(RIGHT(A930, LEN(A930) - FIND("@", SUBSTITUTE(A930, " ", "@", LEN(A930)-LEN(SUBSTITUTE(A930," ",""))))))</f>
        <v/>
      </c>
      <c r="BW930" s="76">
        <f>TRIM(LEFT(A930,FIND(" ",A930&amp;" ")-1))</f>
        <v/>
      </c>
      <c r="BX930">
        <f>+IF(BV930=BV929,"Same","Diff")</f>
        <v/>
      </c>
      <c r="BY930">
        <f>IF(BX930="Same",IF(BW930=BW929,"same","Diff"))</f>
        <v/>
      </c>
    </row>
    <row r="931" ht="17" customHeight="1">
      <c r="A931" s="59" t="inlineStr">
        <is>
          <t>Christian Murchison</t>
        </is>
      </c>
      <c r="B931" s="117" t="n"/>
      <c r="C931" s="117" t="n"/>
      <c r="D931" s="117" t="n"/>
      <c r="E931" s="117" t="n"/>
      <c r="F931" s="117" t="n"/>
      <c r="G931" s="117" t="n"/>
      <c r="H931" s="117" t="n"/>
      <c r="I931" s="117" t="n"/>
      <c r="J931" s="118" t="n"/>
      <c r="K931" s="118" t="n"/>
      <c r="L931" s="118" t="n"/>
      <c r="M931" s="118" t="n"/>
      <c r="N931" s="118" t="n"/>
      <c r="O931" s="118" t="n"/>
      <c r="P931" s="118" t="n"/>
      <c r="Q931" s="118" t="n"/>
      <c r="R931" s="118" t="n"/>
      <c r="S931" s="118" t="n"/>
      <c r="T931" s="118" t="n"/>
      <c r="U931" s="118" t="n"/>
      <c r="V931" s="118" t="n"/>
      <c r="W931" s="118" t="n"/>
      <c r="X931" s="118" t="n"/>
      <c r="Y931" s="118" t="n"/>
      <c r="Z931" s="118" t="n"/>
      <c r="AA931" s="118" t="n"/>
      <c r="AB931" s="118" t="n"/>
      <c r="AC931" s="118" t="n"/>
      <c r="AD931" s="118" t="n"/>
      <c r="AE931" s="118" t="n"/>
      <c r="AF931" s="118" t="n"/>
      <c r="AG931" s="118" t="n"/>
      <c r="AH931" s="118" t="n"/>
      <c r="AI931" s="118" t="n"/>
      <c r="AJ931" s="118" t="n"/>
      <c r="AK931" s="118" t="n"/>
      <c r="AL931" s="118" t="n"/>
      <c r="AM931" s="118" t="n"/>
      <c r="AN931" s="118" t="n"/>
      <c r="AO931" s="118" t="n"/>
      <c r="AP931" s="118" t="n"/>
      <c r="AQ931" s="118" t="n"/>
      <c r="AR931" s="118" t="n"/>
      <c r="AS931" s="118" t="n">
        <v>1</v>
      </c>
      <c r="AT931" s="118" t="n"/>
      <c r="AU931" s="118" t="n"/>
      <c r="AV931" s="118" t="n"/>
      <c r="AW931" s="118" t="n"/>
      <c r="AX931" s="118" t="n"/>
      <c r="AY931" s="118" t="n"/>
      <c r="AZ931" s="118" t="n">
        <v>1</v>
      </c>
      <c r="BA931" s="118" t="n"/>
      <c r="BB931" s="118" t="n"/>
      <c r="BC931" s="118" t="n"/>
      <c r="BD931" s="118" t="n"/>
      <c r="BE931" s="118" t="n"/>
      <c r="BF931" s="118" t="n"/>
      <c r="BG931" s="118" t="n"/>
      <c r="BH931" s="118" t="n"/>
      <c r="BI931" s="118" t="n"/>
      <c r="BJ931" s="118" t="n"/>
      <c r="BK931" s="118" t="n"/>
      <c r="BL931" s="118" t="n"/>
      <c r="BM931" s="118" t="n"/>
      <c r="BN931" s="118" t="n"/>
      <c r="BO931" s="118" t="n"/>
      <c r="BP931" s="118" t="n"/>
      <c r="BQ931" s="118" t="n"/>
      <c r="BR931" s="118" t="n"/>
      <c r="BS931" s="118" t="n"/>
      <c r="BT931" s="118">
        <f>COUNTIF(B931:BS931,1)</f>
        <v/>
      </c>
      <c r="BV931" s="76">
        <f>TRIM(RIGHT(A931, LEN(A931) - FIND("@", SUBSTITUTE(A931, " ", "@", LEN(A931)-LEN(SUBSTITUTE(A931," ",""))))))</f>
        <v/>
      </c>
      <c r="BW931" s="76">
        <f>TRIM(LEFT(A931,FIND(" ",A931&amp;" ")-1))</f>
        <v/>
      </c>
      <c r="BX931">
        <f>+IF(BV931=BV930,"Same","Diff")</f>
        <v/>
      </c>
      <c r="BY931">
        <f>IF(BX931="Same",IF(BW931=BW930,"same","Diff"))</f>
        <v/>
      </c>
    </row>
    <row r="932" ht="17" customHeight="1">
      <c r="A932" s="60" t="inlineStr">
        <is>
          <t>Jim Murcott</t>
        </is>
      </c>
      <c r="B932" s="119" t="n"/>
      <c r="C932" s="119" t="n"/>
      <c r="D932" s="119" t="n"/>
      <c r="E932" s="119" t="n"/>
      <c r="F932" s="119" t="n"/>
      <c r="G932" s="119" t="n"/>
      <c r="H932" s="119" t="n"/>
      <c r="I932" s="119" t="n"/>
      <c r="J932" s="118" t="n"/>
      <c r="K932" s="118" t="n"/>
      <c r="L932" s="118" t="n"/>
      <c r="M932" s="118" t="n"/>
      <c r="N932" s="118" t="n">
        <v>1</v>
      </c>
      <c r="O932" s="118" t="n">
        <v>1</v>
      </c>
      <c r="P932" s="118" t="n">
        <v>1</v>
      </c>
      <c r="Q932" s="118" t="n">
        <v>1</v>
      </c>
      <c r="R932" s="118" t="n">
        <v>1</v>
      </c>
      <c r="S932" s="118" t="n">
        <v>1</v>
      </c>
      <c r="T932" s="118" t="n"/>
      <c r="U932" s="118" t="n"/>
      <c r="V932" s="118" t="n"/>
      <c r="W932" s="118" t="n"/>
      <c r="X932" s="118" t="n"/>
      <c r="Y932" s="118" t="n"/>
      <c r="Z932" s="118" t="n"/>
      <c r="AA932" s="118" t="n"/>
      <c r="AB932" s="118" t="n"/>
      <c r="AC932" s="118" t="n"/>
      <c r="AD932" s="118" t="n"/>
      <c r="AE932" s="118" t="n"/>
      <c r="AF932" s="118" t="n"/>
      <c r="AG932" s="118" t="n"/>
      <c r="AH932" s="118" t="n"/>
      <c r="AI932" s="118" t="n"/>
      <c r="AJ932" s="118" t="n"/>
      <c r="AK932" s="118" t="n"/>
      <c r="AL932" s="118" t="n"/>
      <c r="AM932" s="118" t="n"/>
      <c r="AN932" s="118" t="n"/>
      <c r="AO932" s="118" t="n"/>
      <c r="AP932" s="118" t="n"/>
      <c r="AQ932" s="118" t="n"/>
      <c r="AR932" s="118" t="n"/>
      <c r="AS932" s="118" t="n"/>
      <c r="AT932" s="118" t="n"/>
      <c r="AU932" s="118" t="n"/>
      <c r="AV932" s="118" t="n"/>
      <c r="AW932" s="118" t="n"/>
      <c r="AX932" s="118" t="n"/>
      <c r="AY932" s="118" t="n"/>
      <c r="AZ932" s="118" t="n"/>
      <c r="BA932" s="118" t="n"/>
      <c r="BB932" s="118" t="n"/>
      <c r="BC932" s="118" t="n"/>
      <c r="BD932" s="118" t="n"/>
      <c r="BE932" s="118" t="n"/>
      <c r="BF932" s="118" t="n"/>
      <c r="BG932" s="118" t="n"/>
      <c r="BH932" s="118" t="n"/>
      <c r="BI932" s="118" t="n"/>
      <c r="BJ932" s="118" t="n"/>
      <c r="BK932" s="118" t="n"/>
      <c r="BL932" s="118" t="n"/>
      <c r="BM932" s="118" t="n"/>
      <c r="BN932" s="118" t="n"/>
      <c r="BO932" s="118" t="n"/>
      <c r="BP932" s="118" t="n"/>
      <c r="BQ932" s="118" t="n"/>
      <c r="BR932" s="118" t="n"/>
      <c r="BS932" s="118" t="n"/>
      <c r="BT932" s="118">
        <f>COUNTIF(B932:BS932,1)</f>
        <v/>
      </c>
      <c r="BV932" s="76">
        <f>TRIM(RIGHT(A932, LEN(A932) - FIND("@", SUBSTITUTE(A932, " ", "@", LEN(A932)-LEN(SUBSTITUTE(A932," ",""))))))</f>
        <v/>
      </c>
      <c r="BW932" s="76">
        <f>TRIM(LEFT(A932,FIND(" ",A932&amp;" ")-1))</f>
        <v/>
      </c>
      <c r="BX932">
        <f>+IF(BV932=BV931,"Same","Diff")</f>
        <v/>
      </c>
      <c r="BY932">
        <f>IF(BX932="Same",IF(BW932=BW931,"same","Diff"))</f>
        <v/>
      </c>
    </row>
    <row r="933" ht="17" customHeight="1">
      <c r="A933" s="59" t="inlineStr">
        <is>
          <t>John Murden</t>
        </is>
      </c>
      <c r="B933" s="117" t="n"/>
      <c r="C933" s="117" t="n"/>
      <c r="D933" s="117" t="n"/>
      <c r="E933" s="117" t="n"/>
      <c r="F933" s="117" t="n"/>
      <c r="G933" s="117" t="n"/>
      <c r="H933" s="117" t="n"/>
      <c r="I933" s="117" t="n"/>
      <c r="J933" s="118" t="n"/>
      <c r="K933" s="118" t="n"/>
      <c r="L933" s="118" t="n"/>
      <c r="M933" s="118" t="n"/>
      <c r="N933" s="118" t="n"/>
      <c r="O933" s="118" t="n"/>
      <c r="P933" s="118" t="n"/>
      <c r="Q933" s="118" t="n"/>
      <c r="R933" s="118" t="n"/>
      <c r="S933" s="118" t="n"/>
      <c r="T933" s="118" t="n"/>
      <c r="U933" s="118" t="n"/>
      <c r="V933" s="118" t="n"/>
      <c r="W933" s="118" t="n"/>
      <c r="X933" s="118" t="n"/>
      <c r="Y933" s="118" t="n">
        <v>1</v>
      </c>
      <c r="Z933" s="118" t="n">
        <v>1</v>
      </c>
      <c r="AA933" s="118" t="n"/>
      <c r="AB933" s="118" t="n"/>
      <c r="AC933" s="118" t="n"/>
      <c r="AD933" s="118" t="n"/>
      <c r="AE933" s="118" t="n"/>
      <c r="AF933" s="118" t="n"/>
      <c r="AG933" s="118" t="n"/>
      <c r="AH933" s="118" t="n"/>
      <c r="AI933" s="118" t="n"/>
      <c r="AJ933" s="118" t="n"/>
      <c r="AK933" s="118" t="n"/>
      <c r="AL933" s="118" t="n"/>
      <c r="AM933" s="118" t="n"/>
      <c r="AN933" s="118" t="n"/>
      <c r="AO933" s="118" t="n"/>
      <c r="AP933" s="118" t="n"/>
      <c r="AQ933" s="118" t="n"/>
      <c r="AR933" s="118" t="n"/>
      <c r="AS933" s="118" t="n"/>
      <c r="AT933" s="118" t="n"/>
      <c r="AU933" s="118" t="n"/>
      <c r="AV933" s="118" t="n"/>
      <c r="AW933" s="118" t="n"/>
      <c r="AX933" s="118" t="n"/>
      <c r="AY933" s="118" t="n"/>
      <c r="AZ933" s="118" t="n"/>
      <c r="BA933" s="118" t="n"/>
      <c r="BB933" s="118" t="n"/>
      <c r="BC933" s="118" t="n"/>
      <c r="BD933" s="118" t="n"/>
      <c r="BE933" s="118" t="n"/>
      <c r="BF933" s="118" t="n"/>
      <c r="BG933" s="118" t="n"/>
      <c r="BH933" s="118" t="n"/>
      <c r="BI933" s="118" t="n"/>
      <c r="BJ933" s="118" t="n"/>
      <c r="BK933" s="118" t="n"/>
      <c r="BL933" s="118" t="n"/>
      <c r="BM933" s="118" t="n"/>
      <c r="BN933" s="118" t="n"/>
      <c r="BO933" s="118" t="n"/>
      <c r="BP933" s="118" t="n"/>
      <c r="BQ933" s="118" t="n"/>
      <c r="BR933" s="118" t="n"/>
      <c r="BS933" s="118" t="n"/>
      <c r="BT933" s="118">
        <f>COUNTIF(B933:BS933,1)</f>
        <v/>
      </c>
      <c r="BV933" s="76">
        <f>TRIM(RIGHT(A933, LEN(A933) - FIND("@", SUBSTITUTE(A933, " ", "@", LEN(A933)-LEN(SUBSTITUTE(A933," ",""))))))</f>
        <v/>
      </c>
      <c r="BW933" s="76">
        <f>TRIM(LEFT(A933,FIND(" ",A933&amp;" ")-1))</f>
        <v/>
      </c>
      <c r="BX933">
        <f>+IF(BV933=BV932,"Same","Diff")</f>
        <v/>
      </c>
      <c r="BY933">
        <f>IF(BX933="Same",IF(BW933=BW932,"same","Diff"))</f>
        <v/>
      </c>
    </row>
    <row r="934" ht="17" customHeight="1">
      <c r="A934" s="60" t="inlineStr">
        <is>
          <t>Pam Murison</t>
        </is>
      </c>
      <c r="B934" s="119" t="n"/>
      <c r="C934" s="119" t="n"/>
      <c r="D934" s="119" t="n">
        <v>1</v>
      </c>
      <c r="E934" s="119" t="n"/>
      <c r="F934" s="119" t="n"/>
      <c r="G934" s="119" t="n"/>
      <c r="H934" s="119" t="n"/>
      <c r="I934" s="119" t="n"/>
      <c r="J934" s="118" t="n"/>
      <c r="K934" s="118" t="n"/>
      <c r="L934" s="118" t="n"/>
      <c r="M934" s="118" t="n"/>
      <c r="N934" s="118" t="n"/>
      <c r="O934" s="118" t="n"/>
      <c r="P934" s="118" t="n"/>
      <c r="Q934" s="118" t="n"/>
      <c r="R934" s="118" t="n"/>
      <c r="S934" s="118" t="n"/>
      <c r="T934" s="118" t="n"/>
      <c r="U934" s="118" t="n"/>
      <c r="V934" s="118" t="n"/>
      <c r="W934" s="118" t="n"/>
      <c r="X934" s="118" t="n"/>
      <c r="Y934" s="118" t="n"/>
      <c r="Z934" s="118" t="n"/>
      <c r="AA934" s="118" t="n"/>
      <c r="AB934" s="118" t="n"/>
      <c r="AC934" s="118" t="n"/>
      <c r="AD934" s="118" t="n"/>
      <c r="AE934" s="118" t="n"/>
      <c r="AF934" s="118" t="n"/>
      <c r="AG934" s="118" t="n"/>
      <c r="AH934" s="118" t="n"/>
      <c r="AI934" s="118" t="n"/>
      <c r="AJ934" s="118" t="n"/>
      <c r="AK934" s="118" t="n"/>
      <c r="AL934" s="118" t="n"/>
      <c r="AM934" s="118" t="n"/>
      <c r="AN934" s="118" t="n"/>
      <c r="AO934" s="118" t="n"/>
      <c r="AP934" s="118" t="n"/>
      <c r="AQ934" s="118" t="n"/>
      <c r="AR934" s="118" t="n"/>
      <c r="AS934" s="118" t="n"/>
      <c r="AT934" s="118" t="n"/>
      <c r="AU934" s="118" t="n"/>
      <c r="AV934" s="118" t="n"/>
      <c r="AW934" s="118" t="n"/>
      <c r="AX934" s="118" t="n"/>
      <c r="AY934" s="118" t="n"/>
      <c r="AZ934" s="118" t="n"/>
      <c r="BA934" s="118" t="n"/>
      <c r="BB934" s="118" t="n"/>
      <c r="BC934" s="118" t="n"/>
      <c r="BD934" s="118" t="n"/>
      <c r="BE934" s="118" t="n"/>
      <c r="BF934" s="118" t="n"/>
      <c r="BG934" s="118" t="n"/>
      <c r="BH934" s="118" t="n"/>
      <c r="BI934" s="118" t="n"/>
      <c r="BJ934" s="118" t="n"/>
      <c r="BK934" s="118" t="n"/>
      <c r="BL934" s="118" t="n"/>
      <c r="BM934" s="118" t="n"/>
      <c r="BN934" s="118" t="n"/>
      <c r="BO934" s="118" t="n"/>
      <c r="BP934" s="118" t="n"/>
      <c r="BQ934" s="118" t="n"/>
      <c r="BR934" s="118" t="n"/>
      <c r="BS934" s="118" t="n"/>
      <c r="BT934" s="118">
        <f>COUNTIF(B934:BS934,1)</f>
        <v/>
      </c>
      <c r="BV934" s="76">
        <f>TRIM(RIGHT(A934, LEN(A934) - FIND("@", SUBSTITUTE(A934, " ", "@", LEN(A934)-LEN(SUBSTITUTE(A934," ",""))))))</f>
        <v/>
      </c>
      <c r="BW934" s="76">
        <f>TRIM(LEFT(A934,FIND(" ",A934&amp;" ")-1))</f>
        <v/>
      </c>
      <c r="BX934">
        <f>+IF(BV934=BV933,"Same","Diff")</f>
        <v/>
      </c>
      <c r="BY934">
        <f>IF(BX934="Same",IF(BW934=BW933,"same","Diff"))</f>
        <v/>
      </c>
    </row>
    <row r="935" ht="17" customHeight="1">
      <c r="A935" s="60" t="inlineStr">
        <is>
          <t>Gerard Murphy</t>
        </is>
      </c>
      <c r="B935" s="119" t="n"/>
      <c r="C935" s="119" t="n"/>
      <c r="D935" s="119" t="n"/>
      <c r="E935" s="119" t="n"/>
      <c r="F935" s="119" t="n"/>
      <c r="G935" s="119" t="n"/>
      <c r="H935" s="119" t="n"/>
      <c r="I935" s="119" t="n"/>
      <c r="J935" s="118" t="n"/>
      <c r="K935" s="118" t="n">
        <v>1</v>
      </c>
      <c r="L935" s="118" t="n"/>
      <c r="M935" s="118" t="n"/>
      <c r="N935" s="118" t="n"/>
      <c r="O935" s="118" t="n"/>
      <c r="P935" s="118" t="n"/>
      <c r="Q935" s="118" t="n"/>
      <c r="R935" s="118" t="n"/>
      <c r="S935" s="118" t="n"/>
      <c r="T935" s="118" t="n"/>
      <c r="U935" s="118" t="n"/>
      <c r="V935" s="118" t="n"/>
      <c r="W935" s="118" t="n"/>
      <c r="X935" s="118" t="n"/>
      <c r="Y935" s="118" t="n"/>
      <c r="Z935" s="118" t="n"/>
      <c r="AA935" s="118" t="n"/>
      <c r="AB935" s="118" t="n"/>
      <c r="AC935" s="118" t="n"/>
      <c r="AD935" s="118" t="n"/>
      <c r="AE935" s="118" t="n"/>
      <c r="AF935" s="118" t="n"/>
      <c r="AG935" s="118" t="n"/>
      <c r="AH935" s="118" t="n"/>
      <c r="AI935" s="118" t="n"/>
      <c r="AJ935" s="118" t="n"/>
      <c r="AK935" s="118" t="n"/>
      <c r="AL935" s="118" t="n"/>
      <c r="AM935" s="118" t="n"/>
      <c r="AN935" s="118" t="n"/>
      <c r="AO935" s="118" t="n"/>
      <c r="AP935" s="118" t="n"/>
      <c r="AQ935" s="118" t="n"/>
      <c r="AR935" s="118" t="n"/>
      <c r="AS935" s="118" t="n"/>
      <c r="AT935" s="118" t="n"/>
      <c r="AU935" s="118" t="n"/>
      <c r="AV935" s="118" t="n"/>
      <c r="AW935" s="118" t="n"/>
      <c r="AX935" s="118" t="n"/>
      <c r="AY935" s="118" t="n"/>
      <c r="AZ935" s="118" t="n"/>
      <c r="BA935" s="118" t="n"/>
      <c r="BB935" s="118" t="n"/>
      <c r="BC935" s="118" t="n"/>
      <c r="BD935" s="118" t="n"/>
      <c r="BE935" s="118" t="n"/>
      <c r="BF935" s="118" t="n"/>
      <c r="BG935" s="118" t="n"/>
      <c r="BH935" s="118" t="n"/>
      <c r="BI935" s="118" t="n"/>
      <c r="BJ935" s="118" t="n"/>
      <c r="BK935" s="118" t="n"/>
      <c r="BL935" s="118" t="n"/>
      <c r="BM935" s="118" t="n"/>
      <c r="BN935" s="118" t="n"/>
      <c r="BO935" s="118" t="n"/>
      <c r="BP935" s="118" t="n"/>
      <c r="BQ935" s="118" t="n"/>
      <c r="BR935" s="118" t="n"/>
      <c r="BS935" s="118" t="n"/>
      <c r="BT935" s="118">
        <f>COUNTIF(B935:BS935,1)</f>
        <v/>
      </c>
      <c r="BV935" s="76">
        <f>TRIM(RIGHT(A935, LEN(A935) - FIND("@", SUBSTITUTE(A935, " ", "@", LEN(A935)-LEN(SUBSTITUTE(A935," ",""))))))</f>
        <v/>
      </c>
      <c r="BW935" s="76">
        <f>TRIM(LEFT(A935,FIND(" ",A935&amp;" ")-1))</f>
        <v/>
      </c>
      <c r="BX935">
        <f>+IF(BV935=BV934,"Same","Diff")</f>
        <v/>
      </c>
      <c r="BY935">
        <f>IF(BX935="Same",IF(BW935=BW934,"same","Diff"))</f>
        <v/>
      </c>
    </row>
    <row r="936" ht="17" customHeight="1">
      <c r="A936" s="60" t="inlineStr">
        <is>
          <t>Gerry Murphy</t>
        </is>
      </c>
      <c r="B936" s="119" t="n"/>
      <c r="C936" s="119" t="n"/>
      <c r="D936" s="119" t="n"/>
      <c r="E936" s="119" t="n"/>
      <c r="F936" s="119" t="n"/>
      <c r="G936" s="119" t="n"/>
      <c r="H936" s="119" t="n"/>
      <c r="I936" s="119" t="n"/>
      <c r="J936" s="118" t="n"/>
      <c r="K936" s="118" t="n"/>
      <c r="L936" s="118" t="n"/>
      <c r="M936" s="118" t="n"/>
      <c r="N936" s="118" t="n"/>
      <c r="O936" s="118" t="n"/>
      <c r="P936" s="118" t="n"/>
      <c r="Q936" s="118" t="n"/>
      <c r="R936" s="118" t="n">
        <v>1</v>
      </c>
      <c r="S936" s="118" t="n"/>
      <c r="T936" s="118" t="n"/>
      <c r="U936" s="118" t="n"/>
      <c r="V936" s="118" t="n"/>
      <c r="W936" s="118" t="n"/>
      <c r="X936" s="118" t="n"/>
      <c r="Y936" s="118" t="n">
        <v>1</v>
      </c>
      <c r="Z936" s="118" t="n">
        <v>1</v>
      </c>
      <c r="AA936" s="118" t="n"/>
      <c r="AB936" s="118" t="n"/>
      <c r="AC936" s="118" t="n"/>
      <c r="AD936" s="118" t="n"/>
      <c r="AE936" s="118" t="n"/>
      <c r="AF936" s="118" t="n"/>
      <c r="AG936" s="118" t="n"/>
      <c r="AH936" s="118" t="n"/>
      <c r="AI936" s="118" t="n"/>
      <c r="AJ936" s="118" t="n"/>
      <c r="AK936" s="118" t="n"/>
      <c r="AL936" s="118" t="n"/>
      <c r="AM936" s="118" t="n"/>
      <c r="AN936" s="118" t="n"/>
      <c r="AO936" s="118" t="n"/>
      <c r="AP936" s="118" t="n"/>
      <c r="AQ936" s="118" t="n"/>
      <c r="AR936" s="118" t="n"/>
      <c r="AS936" s="118" t="n"/>
      <c r="AT936" s="118" t="n"/>
      <c r="AU936" s="118" t="n"/>
      <c r="AV936" s="118" t="n"/>
      <c r="AW936" s="118" t="n"/>
      <c r="AX936" s="118" t="n"/>
      <c r="AY936" s="118" t="n"/>
      <c r="AZ936" s="118" t="n"/>
      <c r="BA936" s="118" t="n"/>
      <c r="BB936" s="118" t="n"/>
      <c r="BC936" s="118" t="n"/>
      <c r="BD936" s="118" t="n"/>
      <c r="BE936" s="118" t="n"/>
      <c r="BF936" s="118" t="n"/>
      <c r="BG936" s="118" t="n"/>
      <c r="BH936" s="118" t="n"/>
      <c r="BI936" s="118" t="n"/>
      <c r="BJ936" s="118" t="n"/>
      <c r="BK936" s="118" t="n"/>
      <c r="BL936" s="118" t="n"/>
      <c r="BM936" s="118" t="n"/>
      <c r="BN936" s="118" t="n"/>
      <c r="BO936" s="118" t="n"/>
      <c r="BP936" s="118" t="n"/>
      <c r="BQ936" s="118" t="n"/>
      <c r="BR936" s="118" t="n"/>
      <c r="BS936" s="118" t="n"/>
      <c r="BT936" s="118">
        <f>COUNTIF(B936:BS936,1)</f>
        <v/>
      </c>
      <c r="BV936" s="76">
        <f>TRIM(RIGHT(A936, LEN(A936) - FIND("@", SUBSTITUTE(A936, " ", "@", LEN(A936)-LEN(SUBSTITUTE(A936," ",""))))))</f>
        <v/>
      </c>
      <c r="BW936" s="76">
        <f>TRIM(LEFT(A936,FIND(" ",A936&amp;" ")-1))</f>
        <v/>
      </c>
      <c r="BX936">
        <f>+IF(BV936=BV935,"Same","Diff")</f>
        <v/>
      </c>
      <c r="BY936">
        <f>IF(BX936="Same",IF(BW936=BW935,"same","Diff"))</f>
        <v/>
      </c>
    </row>
    <row r="937" ht="17" customHeight="1">
      <c r="A937" s="59" t="inlineStr">
        <is>
          <t>Greg Murphy</t>
        </is>
      </c>
      <c r="B937" s="117" t="n"/>
      <c r="C937" s="117" t="n"/>
      <c r="D937" s="117" t="n"/>
      <c r="E937" s="117" t="n"/>
      <c r="F937" s="117" t="n"/>
      <c r="G937" s="117" t="n"/>
      <c r="H937" s="117" t="n"/>
      <c r="I937" s="117" t="n"/>
      <c r="J937" s="118" t="n"/>
      <c r="K937" s="118" t="n"/>
      <c r="L937" s="118" t="n"/>
      <c r="M937" s="118" t="n"/>
      <c r="N937" s="118" t="n"/>
      <c r="O937" s="118" t="n"/>
      <c r="P937" s="118" t="n"/>
      <c r="Q937" s="118" t="n"/>
      <c r="R937" s="118" t="n"/>
      <c r="S937" s="118" t="n"/>
      <c r="T937" s="118" t="n"/>
      <c r="U937" s="118" t="n"/>
      <c r="V937" s="118" t="n"/>
      <c r="W937" s="118" t="n"/>
      <c r="X937" s="118" t="n"/>
      <c r="Y937" s="118" t="n"/>
      <c r="Z937" s="118" t="n"/>
      <c r="AA937" s="118" t="n"/>
      <c r="AB937" s="118" t="n"/>
      <c r="AC937" s="118" t="n"/>
      <c r="AD937" s="118" t="n"/>
      <c r="AE937" s="118" t="n"/>
      <c r="AF937" s="118" t="n"/>
      <c r="AG937" s="118" t="n"/>
      <c r="AH937" s="118" t="n"/>
      <c r="AI937" s="118" t="n"/>
      <c r="AJ937" s="118" t="n">
        <v>1</v>
      </c>
      <c r="AK937" s="118" t="n">
        <v>1</v>
      </c>
      <c r="AL937" s="118" t="n">
        <v>1</v>
      </c>
      <c r="AM937" s="118" t="n">
        <v>1</v>
      </c>
      <c r="AN937" s="118" t="n"/>
      <c r="AO937" s="118" t="n">
        <v>1</v>
      </c>
      <c r="AP937" s="118" t="n"/>
      <c r="AQ937" s="118" t="n">
        <v>1</v>
      </c>
      <c r="AR937" s="118" t="n"/>
      <c r="AS937" s="118" t="n">
        <v>1</v>
      </c>
      <c r="AT937" s="118" t="n">
        <v>1</v>
      </c>
      <c r="AU937" s="118" t="n">
        <v>1</v>
      </c>
      <c r="AV937" s="118" t="n">
        <v>1</v>
      </c>
      <c r="AW937" s="118" t="n">
        <v>1</v>
      </c>
      <c r="AX937" s="118" t="n">
        <v>1</v>
      </c>
      <c r="AY937" s="118" t="n">
        <v>1</v>
      </c>
      <c r="AZ937" s="118" t="n">
        <v>1</v>
      </c>
      <c r="BA937" s="118" t="n">
        <v>1</v>
      </c>
      <c r="BB937" s="118" t="n">
        <v>1</v>
      </c>
      <c r="BC937" s="118" t="n">
        <v>1</v>
      </c>
      <c r="BD937" s="118" t="n">
        <v>1</v>
      </c>
      <c r="BE937" s="118" t="n">
        <v>1</v>
      </c>
      <c r="BF937" s="118" t="n">
        <v>1</v>
      </c>
      <c r="BG937" s="118" t="n">
        <v>1</v>
      </c>
      <c r="BH937" s="118" t="n"/>
      <c r="BI937" s="118" t="n"/>
      <c r="BJ937" s="118" t="n"/>
      <c r="BK937" s="118" t="n"/>
      <c r="BL937" s="118" t="n"/>
      <c r="BM937" s="118" t="n"/>
      <c r="BN937" s="118" t="n"/>
      <c r="BO937" s="118" t="n">
        <v>1</v>
      </c>
      <c r="BP937" s="118" t="n"/>
      <c r="BQ937" s="118" t="n"/>
      <c r="BR937" s="118" t="n"/>
      <c r="BS937" s="118" t="n"/>
      <c r="BT937" s="118">
        <f>COUNTIF(B937:BS937,1)</f>
        <v/>
      </c>
      <c r="BV937" s="76">
        <f>TRIM(RIGHT(A937, LEN(A937) - FIND("@", SUBSTITUTE(A937, " ", "@", LEN(A937)-LEN(SUBSTITUTE(A937," ",""))))))</f>
        <v/>
      </c>
      <c r="BW937" s="76">
        <f>TRIM(LEFT(A937,FIND(" ",A937&amp;" ")-1))</f>
        <v/>
      </c>
      <c r="BX937">
        <f>+IF(BV937=BV936,"Same","Diff")</f>
        <v/>
      </c>
      <c r="BY937">
        <f>IF(BX937="Same",IF(BW937=BW936,"same","Diff"))</f>
        <v/>
      </c>
    </row>
    <row r="938" ht="17" customHeight="1">
      <c r="A938" s="59" t="inlineStr">
        <is>
          <t>Rod Murphy</t>
        </is>
      </c>
      <c r="B938" s="117" t="n">
        <v>1</v>
      </c>
      <c r="C938" s="117" t="n"/>
      <c r="D938" s="117" t="n"/>
      <c r="E938" s="117" t="n"/>
      <c r="F938" s="117" t="n"/>
      <c r="G938" s="117" t="n"/>
      <c r="H938" s="117" t="n"/>
      <c r="I938" s="117" t="n"/>
      <c r="J938" s="118" t="n"/>
      <c r="K938" s="118" t="n"/>
      <c r="L938" s="118" t="n"/>
      <c r="M938" s="118" t="n"/>
      <c r="N938" s="118" t="n"/>
      <c r="O938" s="118" t="n"/>
      <c r="P938" s="118" t="n"/>
      <c r="Q938" s="118" t="n"/>
      <c r="R938" s="118" t="n"/>
      <c r="S938" s="118" t="n"/>
      <c r="T938" s="118" t="n"/>
      <c r="U938" s="118" t="n"/>
      <c r="V938" s="118" t="n"/>
      <c r="W938" s="118" t="n"/>
      <c r="X938" s="118" t="n"/>
      <c r="Y938" s="118" t="n"/>
      <c r="Z938" s="118" t="n"/>
      <c r="AA938" s="118" t="n"/>
      <c r="AB938" s="118" t="n"/>
      <c r="AC938" s="118" t="n"/>
      <c r="AD938" s="118" t="n"/>
      <c r="AE938" s="118" t="n"/>
      <c r="AF938" s="118" t="n"/>
      <c r="AG938" s="118" t="n"/>
      <c r="AH938" s="118" t="n"/>
      <c r="AI938" s="118" t="n"/>
      <c r="AJ938" s="118" t="n"/>
      <c r="AK938" s="118" t="n"/>
      <c r="AL938" s="118" t="n"/>
      <c r="AM938" s="118" t="n"/>
      <c r="AN938" s="118" t="n"/>
      <c r="AO938" s="118" t="n"/>
      <c r="AP938" s="118" t="n"/>
      <c r="AQ938" s="118" t="n"/>
      <c r="AR938" s="118" t="n"/>
      <c r="AS938" s="118" t="n"/>
      <c r="AT938" s="118" t="n"/>
      <c r="AU938" s="118" t="n"/>
      <c r="AV938" s="118" t="n"/>
      <c r="AW938" s="118" t="n"/>
      <c r="AX938" s="118" t="n"/>
      <c r="AY938" s="118" t="n"/>
      <c r="AZ938" s="118" t="n"/>
      <c r="BA938" s="118" t="n"/>
      <c r="BB938" s="118" t="n"/>
      <c r="BC938" s="118" t="n"/>
      <c r="BD938" s="118" t="n"/>
      <c r="BE938" s="118" t="n"/>
      <c r="BF938" s="118" t="n"/>
      <c r="BG938" s="118" t="n"/>
      <c r="BH938" s="118" t="n"/>
      <c r="BI938" s="118" t="n"/>
      <c r="BJ938" s="118" t="n"/>
      <c r="BK938" s="118" t="n"/>
      <c r="BL938" s="118" t="n"/>
      <c r="BM938" s="118" t="n"/>
      <c r="BN938" s="118" t="n"/>
      <c r="BO938" s="118" t="n"/>
      <c r="BP938" s="118" t="n"/>
      <c r="BQ938" s="118" t="n"/>
      <c r="BR938" s="118" t="n"/>
      <c r="BS938" s="118" t="n"/>
      <c r="BT938" s="118">
        <f>COUNTIF(B938:BS938,1)</f>
        <v/>
      </c>
      <c r="BV938" s="76">
        <f>TRIM(RIGHT(A938, LEN(A938) - FIND("@", SUBSTITUTE(A938, " ", "@", LEN(A938)-LEN(SUBSTITUTE(A938," ",""))))))</f>
        <v/>
      </c>
      <c r="BW938" s="76">
        <f>TRIM(LEFT(A938,FIND(" ",A938&amp;" ")-1))</f>
        <v/>
      </c>
      <c r="BX938">
        <f>+IF(BV938=BV937,"Same","Diff")</f>
        <v/>
      </c>
      <c r="BY938">
        <f>IF(BX938="Same",IF(BW938=BW937,"same","Diff"))</f>
        <v/>
      </c>
    </row>
    <row r="939" ht="17" customHeight="1">
      <c r="A939" s="59" t="inlineStr">
        <is>
          <t>Stuart Murphy</t>
        </is>
      </c>
      <c r="B939" s="117" t="n"/>
      <c r="C939" s="117" t="n"/>
      <c r="D939" s="117" t="n"/>
      <c r="E939" s="117" t="n"/>
      <c r="F939" s="117" t="n"/>
      <c r="G939" s="117" t="n"/>
      <c r="H939" s="117" t="n"/>
      <c r="I939" s="117" t="n"/>
      <c r="J939" s="118" t="n"/>
      <c r="K939" s="118" t="n"/>
      <c r="L939" s="118" t="n"/>
      <c r="M939" s="118" t="n"/>
      <c r="N939" s="118" t="n"/>
      <c r="O939" s="118" t="n"/>
      <c r="P939" s="118" t="n"/>
      <c r="Q939" s="118" t="n"/>
      <c r="R939" s="118" t="n"/>
      <c r="S939" s="118" t="n"/>
      <c r="T939" s="118" t="n"/>
      <c r="U939" s="118" t="n"/>
      <c r="V939" s="118" t="n"/>
      <c r="W939" s="118" t="n"/>
      <c r="X939" s="118" t="n"/>
      <c r="Y939" s="118" t="n"/>
      <c r="Z939" s="118" t="n"/>
      <c r="AA939" s="118" t="n"/>
      <c r="AB939" s="118" t="n"/>
      <c r="AC939" s="118" t="n"/>
      <c r="AD939" s="118" t="n"/>
      <c r="AE939" s="118" t="n"/>
      <c r="AF939" s="118" t="n"/>
      <c r="AG939" s="118" t="n"/>
      <c r="AH939" s="118" t="n">
        <v>1</v>
      </c>
      <c r="AI939" s="118" t="n"/>
      <c r="AJ939" s="118" t="n"/>
      <c r="AK939" s="118" t="n"/>
      <c r="AL939" s="118" t="n"/>
      <c r="AM939" s="118" t="n"/>
      <c r="AN939" s="118" t="n"/>
      <c r="AO939" s="118" t="n"/>
      <c r="AP939" s="118" t="n"/>
      <c r="AQ939" s="118" t="n"/>
      <c r="AR939" s="118" t="n"/>
      <c r="AS939" s="118" t="n"/>
      <c r="AT939" s="118" t="n"/>
      <c r="AU939" s="118" t="n"/>
      <c r="AV939" s="118" t="n"/>
      <c r="AW939" s="118" t="n"/>
      <c r="AX939" s="118" t="n"/>
      <c r="AY939" s="118" t="n"/>
      <c r="AZ939" s="118" t="n"/>
      <c r="BA939" s="118" t="n"/>
      <c r="BB939" s="118" t="n"/>
      <c r="BC939" s="118" t="n"/>
      <c r="BD939" s="118" t="n"/>
      <c r="BE939" s="118" t="n"/>
      <c r="BF939" s="118" t="n"/>
      <c r="BG939" s="118" t="n"/>
      <c r="BH939" s="118" t="n"/>
      <c r="BI939" s="118" t="n"/>
      <c r="BJ939" s="118" t="n"/>
      <c r="BK939" s="118" t="n"/>
      <c r="BL939" s="118" t="n"/>
      <c r="BM939" s="118" t="n"/>
      <c r="BN939" s="118" t="n"/>
      <c r="BO939" s="118" t="n"/>
      <c r="BP939" s="118" t="n"/>
      <c r="BQ939" s="118" t="n"/>
      <c r="BR939" s="118" t="n"/>
      <c r="BS939" s="118" t="n"/>
      <c r="BT939" s="118">
        <f>COUNTIF(B939:BS939,1)</f>
        <v/>
      </c>
      <c r="BV939" s="76">
        <f>TRIM(RIGHT(A939, LEN(A939) - FIND("@", SUBSTITUTE(A939, " ", "@", LEN(A939)-LEN(SUBSTITUTE(A939," ",""))))))</f>
        <v/>
      </c>
      <c r="BW939" s="76">
        <f>TRIM(LEFT(A939,FIND(" ",A939&amp;" ")-1))</f>
        <v/>
      </c>
      <c r="BX939">
        <f>+IF(BV939=BV938,"Same","Diff")</f>
        <v/>
      </c>
      <c r="BY939">
        <f>IF(BX939="Same",IF(BW939=BW938,"same","Diff"))</f>
        <v/>
      </c>
    </row>
    <row r="940" ht="17" customHeight="1">
      <c r="A940" s="60" t="inlineStr">
        <is>
          <t>Bill Murray</t>
        </is>
      </c>
      <c r="B940" s="119" t="n">
        <v>1</v>
      </c>
      <c r="C940" s="119" t="n"/>
      <c r="D940" s="119" t="n"/>
      <c r="E940" s="119" t="n"/>
      <c r="F940" s="119" t="n"/>
      <c r="G940" s="119" t="n"/>
      <c r="H940" s="119" t="n"/>
      <c r="I940" s="119" t="n"/>
      <c r="J940" s="118" t="n"/>
      <c r="K940" s="118" t="n"/>
      <c r="L940" s="118" t="n"/>
      <c r="M940" s="118" t="n"/>
      <c r="N940" s="118" t="n"/>
      <c r="O940" s="118" t="n"/>
      <c r="P940" s="118" t="n"/>
      <c r="Q940" s="118" t="n"/>
      <c r="R940" s="118" t="n"/>
      <c r="S940" s="118" t="n"/>
      <c r="T940" s="118" t="n"/>
      <c r="U940" s="118" t="n"/>
      <c r="V940" s="118" t="n"/>
      <c r="W940" s="118" t="n"/>
      <c r="X940" s="118" t="n"/>
      <c r="Y940" s="118" t="n"/>
      <c r="Z940" s="118" t="n"/>
      <c r="AA940" s="118" t="n"/>
      <c r="AB940" s="118" t="n"/>
      <c r="AC940" s="118" t="n"/>
      <c r="AD940" s="118" t="n"/>
      <c r="AE940" s="118" t="n"/>
      <c r="AF940" s="118" t="n"/>
      <c r="AG940" s="118" t="n"/>
      <c r="AH940" s="118" t="n"/>
      <c r="AI940" s="118" t="n"/>
      <c r="AJ940" s="118" t="n"/>
      <c r="AK940" s="118" t="n"/>
      <c r="AL940" s="118" t="n"/>
      <c r="AM940" s="118" t="n"/>
      <c r="AN940" s="118" t="n"/>
      <c r="AO940" s="118" t="n"/>
      <c r="AP940" s="118" t="n"/>
      <c r="AQ940" s="118" t="n"/>
      <c r="AR940" s="118" t="n"/>
      <c r="AS940" s="118" t="n"/>
      <c r="AT940" s="118" t="n"/>
      <c r="AU940" s="118" t="n"/>
      <c r="AV940" s="118" t="n"/>
      <c r="AW940" s="118" t="n"/>
      <c r="AX940" s="118" t="n"/>
      <c r="AY940" s="118" t="n"/>
      <c r="AZ940" s="118" t="n"/>
      <c r="BA940" s="118" t="n"/>
      <c r="BB940" s="118" t="n"/>
      <c r="BC940" s="118" t="n"/>
      <c r="BD940" s="118" t="n"/>
      <c r="BE940" s="118" t="n"/>
      <c r="BF940" s="118" t="n"/>
      <c r="BG940" s="118" t="n"/>
      <c r="BH940" s="118" t="n"/>
      <c r="BI940" s="118" t="n"/>
      <c r="BJ940" s="118" t="n"/>
      <c r="BK940" s="118" t="n"/>
      <c r="BL940" s="118" t="n"/>
      <c r="BM940" s="118" t="n"/>
      <c r="BN940" s="118" t="n"/>
      <c r="BO940" s="118" t="n"/>
      <c r="BP940" s="118" t="n"/>
      <c r="BQ940" s="118" t="n"/>
      <c r="BR940" s="118" t="n"/>
      <c r="BS940" s="118" t="n"/>
      <c r="BT940" s="118">
        <f>COUNTIF(B940:BS940,1)</f>
        <v/>
      </c>
      <c r="BV940" s="76">
        <f>TRIM(RIGHT(A940, LEN(A940) - FIND("@", SUBSTITUTE(A940, " ", "@", LEN(A940)-LEN(SUBSTITUTE(A940," ",""))))))</f>
        <v/>
      </c>
      <c r="BW940" s="76">
        <f>TRIM(LEFT(A940,FIND(" ",A940&amp;" ")-1))</f>
        <v/>
      </c>
      <c r="BX940">
        <f>+IF(BV940=BV939,"Same","Diff")</f>
        <v/>
      </c>
      <c r="BY940">
        <f>IF(BX940="Same",IF(BW940=BW939,"same","Diff"))</f>
        <v/>
      </c>
    </row>
    <row r="941" ht="17" customHeight="1">
      <c r="A941" s="59" t="inlineStr">
        <is>
          <t>Cooper Murray</t>
        </is>
      </c>
      <c r="B941" s="117" t="n"/>
      <c r="C941" s="117" t="n"/>
      <c r="D941" s="117" t="n"/>
      <c r="E941" s="117" t="n"/>
      <c r="F941" s="117" t="n"/>
      <c r="G941" s="117" t="n"/>
      <c r="H941" s="117" t="n"/>
      <c r="I941" s="117" t="n"/>
      <c r="J941" s="118" t="n"/>
      <c r="K941" s="118" t="n"/>
      <c r="L941" s="118" t="n"/>
      <c r="M941" s="118" t="n"/>
      <c r="N941" s="118" t="n"/>
      <c r="O941" s="118" t="n"/>
      <c r="P941" s="118" t="n"/>
      <c r="Q941" s="118" t="n"/>
      <c r="R941" s="118" t="n"/>
      <c r="S941" s="118" t="n"/>
      <c r="T941" s="118" t="n"/>
      <c r="U941" s="118" t="n"/>
      <c r="V941" s="118" t="n"/>
      <c r="W941" s="118" t="n"/>
      <c r="X941" s="118" t="n"/>
      <c r="Y941" s="118" t="n"/>
      <c r="Z941" s="118" t="n"/>
      <c r="AA941" s="118" t="n"/>
      <c r="AB941" s="118" t="n"/>
      <c r="AC941" s="118" t="n"/>
      <c r="AD941" s="118" t="n"/>
      <c r="AE941" s="118" t="n"/>
      <c r="AF941" s="118" t="n"/>
      <c r="AG941" s="118" t="n"/>
      <c r="AH941" s="118" t="n"/>
      <c r="AI941" s="118" t="n"/>
      <c r="AJ941" s="118" t="n"/>
      <c r="AK941" s="118" t="n"/>
      <c r="AL941" s="118" t="n"/>
      <c r="AM941" s="118" t="n"/>
      <c r="AN941" s="118" t="n"/>
      <c r="AO941" s="118" t="n"/>
      <c r="AP941" s="118" t="n"/>
      <c r="AQ941" s="118" t="n"/>
      <c r="AR941" s="118" t="n"/>
      <c r="AS941" s="118" t="n"/>
      <c r="AT941" s="118" t="n"/>
      <c r="AU941" s="118" t="n"/>
      <c r="AV941" s="118" t="n"/>
      <c r="AW941" s="118" t="n"/>
      <c r="AX941" s="118" t="n"/>
      <c r="AY941" s="118" t="n"/>
      <c r="AZ941" s="118" t="n"/>
      <c r="BA941" s="118" t="n"/>
      <c r="BB941" s="118" t="n"/>
      <c r="BC941" s="118" t="n"/>
      <c r="BD941" s="118" t="n"/>
      <c r="BE941" s="118" t="n"/>
      <c r="BF941" s="118" t="n"/>
      <c r="BG941" s="118" t="n"/>
      <c r="BH941" s="118" t="n"/>
      <c r="BI941" s="118" t="n"/>
      <c r="BJ941" s="118" t="n"/>
      <c r="BK941" s="118" t="n"/>
      <c r="BL941" s="118" t="n"/>
      <c r="BM941" s="118" t="n"/>
      <c r="BN941" s="118" t="n"/>
      <c r="BO941" s="118" t="n"/>
      <c r="BP941" s="118" t="n"/>
      <c r="BQ941" s="118" t="n">
        <v>1</v>
      </c>
      <c r="BR941" s="118" t="n">
        <v>1</v>
      </c>
      <c r="BS941" s="118" t="n">
        <v>1</v>
      </c>
      <c r="BT941" s="118">
        <f>COUNTIF(B941:BS941,1)</f>
        <v/>
      </c>
      <c r="BV941" s="76">
        <f>TRIM(RIGHT(A941, LEN(A941) - FIND("@", SUBSTITUTE(A941, " ", "@", LEN(A941)-LEN(SUBSTITUTE(A941," ",""))))))</f>
        <v/>
      </c>
      <c r="BW941" s="76">
        <f>TRIM(LEFT(A941,FIND(" ",A941&amp;" ")-1))</f>
        <v/>
      </c>
      <c r="BX941">
        <f>+IF(BV941=BV940,"Same","Diff")</f>
        <v/>
      </c>
      <c r="BY941">
        <f>IF(BX941="Same",IF(BW941=BW940,"same","Diff"))</f>
        <v/>
      </c>
    </row>
    <row r="942" ht="17" customHeight="1">
      <c r="A942" s="60" t="inlineStr">
        <is>
          <t>George Murray</t>
        </is>
      </c>
      <c r="B942" s="119" t="n"/>
      <c r="C942" s="119" t="n"/>
      <c r="D942" s="119" t="n"/>
      <c r="E942" s="119" t="n">
        <v>1</v>
      </c>
      <c r="F942" s="119" t="n">
        <v>1</v>
      </c>
      <c r="G942" s="119" t="n"/>
      <c r="H942" s="119" t="n"/>
      <c r="I942" s="119" t="n">
        <v>1</v>
      </c>
      <c r="J942" s="118" t="n"/>
      <c r="K942" s="118" t="n"/>
      <c r="L942" s="118" t="n"/>
      <c r="M942" s="118" t="n"/>
      <c r="N942" s="118" t="n"/>
      <c r="O942" s="118" t="n"/>
      <c r="P942" s="118" t="n"/>
      <c r="Q942" s="118" t="n"/>
      <c r="R942" s="118" t="n"/>
      <c r="S942" s="118" t="n"/>
      <c r="T942" s="118" t="n"/>
      <c r="U942" s="118" t="n"/>
      <c r="V942" s="118" t="n"/>
      <c r="W942" s="118" t="n"/>
      <c r="X942" s="118" t="n"/>
      <c r="Y942" s="118" t="n"/>
      <c r="Z942" s="118" t="n"/>
      <c r="AA942" s="118" t="n"/>
      <c r="AB942" s="118" t="n"/>
      <c r="AC942" s="118" t="n"/>
      <c r="AD942" s="118" t="n"/>
      <c r="AE942" s="118" t="n"/>
      <c r="AF942" s="118" t="n"/>
      <c r="AG942" s="118" t="n"/>
      <c r="AH942" s="118" t="n"/>
      <c r="AI942" s="118" t="n"/>
      <c r="AJ942" s="118" t="n"/>
      <c r="AK942" s="118" t="n"/>
      <c r="AL942" s="118" t="n"/>
      <c r="AM942" s="118" t="n"/>
      <c r="AN942" s="118" t="n"/>
      <c r="AO942" s="118" t="n"/>
      <c r="AP942" s="118" t="n"/>
      <c r="AQ942" s="118" t="n"/>
      <c r="AR942" s="118" t="n"/>
      <c r="AS942" s="118" t="n"/>
      <c r="AT942" s="118" t="n"/>
      <c r="AU942" s="118" t="n"/>
      <c r="AV942" s="118" t="n"/>
      <c r="AW942" s="118" t="n"/>
      <c r="AX942" s="118" t="n"/>
      <c r="AY942" s="118" t="n"/>
      <c r="AZ942" s="118" t="n"/>
      <c r="BA942" s="118" t="n"/>
      <c r="BB942" s="118" t="n"/>
      <c r="BC942" s="118" t="n"/>
      <c r="BD942" s="118" t="n"/>
      <c r="BE942" s="118" t="n"/>
      <c r="BF942" s="118" t="n"/>
      <c r="BG942" s="118" t="n"/>
      <c r="BH942" s="118" t="n"/>
      <c r="BI942" s="118" t="n"/>
      <c r="BJ942" s="118" t="n"/>
      <c r="BK942" s="118" t="n"/>
      <c r="BL942" s="118" t="n"/>
      <c r="BM942" s="118" t="n"/>
      <c r="BN942" s="118" t="n"/>
      <c r="BO942" s="118" t="n"/>
      <c r="BP942" s="118" t="n"/>
      <c r="BQ942" s="118" t="n"/>
      <c r="BR942" s="118" t="n"/>
      <c r="BS942" s="118" t="n"/>
      <c r="BT942" s="118">
        <f>COUNTIF(B942:BS942,1)</f>
        <v/>
      </c>
      <c r="BV942" s="76">
        <f>TRIM(RIGHT(A942, LEN(A942) - FIND("@", SUBSTITUTE(A942, " ", "@", LEN(A942)-LEN(SUBSTITUTE(A942," ",""))))))</f>
        <v/>
      </c>
      <c r="BW942" s="76">
        <f>TRIM(LEFT(A942,FIND(" ",A942&amp;" ")-1))</f>
        <v/>
      </c>
      <c r="BX942">
        <f>+IF(BV942=BV941,"Same","Diff")</f>
        <v/>
      </c>
      <c r="BY942">
        <f>IF(BX942="Same",IF(BW942=BW941,"same","Diff"))</f>
        <v/>
      </c>
    </row>
    <row r="943" ht="17" customHeight="1">
      <c r="A943" s="59" t="inlineStr">
        <is>
          <t>Jack Murray</t>
        </is>
      </c>
      <c r="B943" s="117" t="n">
        <v>1</v>
      </c>
      <c r="C943" s="117" t="n"/>
      <c r="D943" s="117" t="n"/>
      <c r="E943" s="117" t="n">
        <v>1</v>
      </c>
      <c r="F943" s="117" t="n"/>
      <c r="G943" s="117" t="n">
        <v>1</v>
      </c>
      <c r="H943" s="117" t="n">
        <v>1</v>
      </c>
      <c r="I943" s="117" t="n">
        <v>1</v>
      </c>
      <c r="J943" s="118" t="n"/>
      <c r="K943" s="118" t="n"/>
      <c r="L943" s="118" t="n"/>
      <c r="M943" s="118" t="n"/>
      <c r="N943" s="118" t="n"/>
      <c r="O943" s="118" t="n"/>
      <c r="P943" s="118" t="n"/>
      <c r="Q943" s="118" t="n"/>
      <c r="R943" s="118" t="n"/>
      <c r="S943" s="118" t="n"/>
      <c r="T943" s="118" t="n"/>
      <c r="U943" s="118" t="n"/>
      <c r="V943" s="118" t="n"/>
      <c r="W943" s="118" t="n"/>
      <c r="X943" s="118" t="n"/>
      <c r="Y943" s="118" t="n"/>
      <c r="Z943" s="118" t="n"/>
      <c r="AA943" s="118" t="n"/>
      <c r="AB943" s="118" t="n"/>
      <c r="AC943" s="118" t="n"/>
      <c r="AD943" s="118" t="n"/>
      <c r="AE943" s="118" t="n"/>
      <c r="AF943" s="118" t="n"/>
      <c r="AG943" s="118" t="n"/>
      <c r="AH943" s="118" t="n"/>
      <c r="AI943" s="118" t="n"/>
      <c r="AJ943" s="118" t="n"/>
      <c r="AK943" s="118" t="n"/>
      <c r="AL943" s="118" t="n"/>
      <c r="AM943" s="118" t="n"/>
      <c r="AN943" s="118" t="n"/>
      <c r="AO943" s="118" t="n"/>
      <c r="AP943" s="118" t="n"/>
      <c r="AQ943" s="118" t="n"/>
      <c r="AR943" s="118" t="n"/>
      <c r="AS943" s="118" t="n"/>
      <c r="AT943" s="118" t="n"/>
      <c r="AU943" s="118" t="n"/>
      <c r="AV943" s="118" t="n"/>
      <c r="AW943" s="118" t="n"/>
      <c r="AX943" s="118" t="n"/>
      <c r="AY943" s="118" t="n"/>
      <c r="AZ943" s="118" t="n"/>
      <c r="BA943" s="118" t="n"/>
      <c r="BB943" s="118" t="n"/>
      <c r="BC943" s="118" t="n"/>
      <c r="BD943" s="118" t="n"/>
      <c r="BE943" s="118" t="n"/>
      <c r="BF943" s="118" t="n"/>
      <c r="BG943" s="118" t="n"/>
      <c r="BH943" s="118" t="n"/>
      <c r="BI943" s="118" t="n"/>
      <c r="BJ943" s="118" t="n"/>
      <c r="BK943" s="118" t="n"/>
      <c r="BL943" s="118" t="n"/>
      <c r="BM943" s="118" t="n"/>
      <c r="BN943" s="118" t="n"/>
      <c r="BO943" s="118" t="n"/>
      <c r="BP943" s="118" t="n"/>
      <c r="BQ943" s="118" t="n"/>
      <c r="BR943" s="118" t="n"/>
      <c r="BS943" s="118" t="n"/>
      <c r="BT943" s="118">
        <f>COUNTIF(B943:BS943,1)</f>
        <v/>
      </c>
      <c r="BV943" s="76">
        <f>TRIM(RIGHT(A943, LEN(A943) - FIND("@", SUBSTITUTE(A943, " ", "@", LEN(A943)-LEN(SUBSTITUTE(A943," ",""))))))</f>
        <v/>
      </c>
      <c r="BW943" s="76">
        <f>TRIM(LEFT(A943,FIND(" ",A943&amp;" ")-1))</f>
        <v/>
      </c>
      <c r="BX943">
        <f>+IF(BV943=BV942,"Same","Diff")</f>
        <v/>
      </c>
      <c r="BY943">
        <f>IF(BX943="Same",IF(BW943=BW942,"same","Diff"))</f>
        <v/>
      </c>
    </row>
    <row r="944" ht="17" customHeight="1">
      <c r="A944" s="60" t="inlineStr">
        <is>
          <t>Keith Murray</t>
        </is>
      </c>
      <c r="B944" s="119" t="n"/>
      <c r="C944" s="119" t="n"/>
      <c r="D944" s="119" t="n"/>
      <c r="E944" s="119" t="n"/>
      <c r="F944" s="119" t="n"/>
      <c r="G944" s="119" t="n"/>
      <c r="H944" s="119" t="n"/>
      <c r="I944" s="119" t="n"/>
      <c r="J944" s="118" t="n"/>
      <c r="K944" s="118" t="n"/>
      <c r="L944" s="118" t="n"/>
      <c r="M944" s="118" t="n"/>
      <c r="N944" s="118" t="n"/>
      <c r="O944" s="118" t="n">
        <v>1</v>
      </c>
      <c r="P944" s="118" t="n"/>
      <c r="Q944" s="118" t="n"/>
      <c r="R944" s="118" t="n"/>
      <c r="S944" s="118" t="n"/>
      <c r="T944" s="118" t="n"/>
      <c r="U944" s="118" t="n"/>
      <c r="V944" s="118" t="n"/>
      <c r="W944" s="118" t="n"/>
      <c r="X944" s="118" t="n"/>
      <c r="Y944" s="118" t="n"/>
      <c r="Z944" s="118" t="n"/>
      <c r="AA944" s="118" t="n"/>
      <c r="AB944" s="118" t="n"/>
      <c r="AC944" s="118" t="n"/>
      <c r="AD944" s="118" t="n"/>
      <c r="AE944" s="118" t="n"/>
      <c r="AF944" s="118" t="n"/>
      <c r="AG944" s="118" t="n"/>
      <c r="AH944" s="118" t="n"/>
      <c r="AI944" s="118" t="n"/>
      <c r="AJ944" s="118" t="n"/>
      <c r="AK944" s="118" t="n"/>
      <c r="AL944" s="118" t="n"/>
      <c r="AM944" s="118" t="n"/>
      <c r="AN944" s="118" t="n"/>
      <c r="AO944" s="118" t="n"/>
      <c r="AP944" s="118" t="n"/>
      <c r="AQ944" s="118" t="n"/>
      <c r="AR944" s="118" t="n"/>
      <c r="AS944" s="118" t="n"/>
      <c r="AT944" s="118" t="n"/>
      <c r="AU944" s="118" t="n"/>
      <c r="AV944" s="118" t="n"/>
      <c r="AW944" s="118" t="n"/>
      <c r="AX944" s="118" t="n"/>
      <c r="AY944" s="118" t="n"/>
      <c r="AZ944" s="118" t="n"/>
      <c r="BA944" s="118" t="n"/>
      <c r="BB944" s="118" t="n"/>
      <c r="BC944" s="118" t="n"/>
      <c r="BD944" s="118" t="n"/>
      <c r="BE944" s="118" t="n"/>
      <c r="BF944" s="118" t="n"/>
      <c r="BG944" s="118" t="n"/>
      <c r="BH944" s="118" t="n"/>
      <c r="BI944" s="118" t="n"/>
      <c r="BJ944" s="118" t="n"/>
      <c r="BK944" s="118" t="n"/>
      <c r="BL944" s="118" t="n"/>
      <c r="BM944" s="118" t="n"/>
      <c r="BN944" s="118" t="n"/>
      <c r="BO944" s="118" t="n"/>
      <c r="BP944" s="118" t="n"/>
      <c r="BQ944" s="118" t="n"/>
      <c r="BR944" s="118" t="n"/>
      <c r="BS944" s="118" t="n"/>
      <c r="BT944" s="118">
        <f>COUNTIF(B944:BS944,1)</f>
        <v/>
      </c>
      <c r="BV944" s="76">
        <f>TRIM(RIGHT(A944, LEN(A944) - FIND("@", SUBSTITUTE(A944, " ", "@", LEN(A944)-LEN(SUBSTITUTE(A944," ",""))))))</f>
        <v/>
      </c>
      <c r="BW944" s="76">
        <f>TRIM(LEFT(A944,FIND(" ",A944&amp;" ")-1))</f>
        <v/>
      </c>
      <c r="BX944">
        <f>+IF(BV944=BV943,"Same","Diff")</f>
        <v/>
      </c>
      <c r="BY944">
        <f>IF(BX944="Same",IF(BW944=BW943,"same","Diff"))</f>
        <v/>
      </c>
    </row>
    <row r="945" ht="17" customHeight="1">
      <c r="A945" s="61" t="inlineStr">
        <is>
          <t>Richard Muscat</t>
        </is>
      </c>
      <c r="B945" s="120" t="n"/>
      <c r="C945" s="120" t="n"/>
      <c r="D945" s="120" t="n"/>
      <c r="E945" s="120" t="n"/>
      <c r="F945" s="120" t="n"/>
      <c r="G945" s="120" t="n"/>
      <c r="H945" s="120" t="n"/>
      <c r="I945" s="120" t="n"/>
      <c r="J945" s="118" t="n"/>
      <c r="K945" s="118" t="n"/>
      <c r="L945" s="118" t="n"/>
      <c r="M945" s="118" t="n"/>
      <c r="N945" s="118" t="n"/>
      <c r="O945" s="118" t="n"/>
      <c r="P945" s="118" t="n"/>
      <c r="Q945" s="118" t="n"/>
      <c r="R945" s="118" t="n"/>
      <c r="S945" s="118" t="n"/>
      <c r="T945" s="118" t="n"/>
      <c r="U945" s="118" t="n"/>
      <c r="V945" s="118" t="n"/>
      <c r="W945" s="118" t="n"/>
      <c r="X945" s="118" t="n"/>
      <c r="Y945" s="118" t="n"/>
      <c r="Z945" s="118" t="n"/>
      <c r="AA945" s="118" t="n"/>
      <c r="AB945" s="118" t="n"/>
      <c r="AC945" s="118" t="n"/>
      <c r="AD945" s="118" t="n"/>
      <c r="AE945" s="118" t="n"/>
      <c r="AF945" s="118" t="n"/>
      <c r="AG945" s="118" t="n"/>
      <c r="AH945" s="118" t="n"/>
      <c r="AI945" s="118" t="n"/>
      <c r="AJ945" s="118" t="n"/>
      <c r="AK945" s="118" t="n"/>
      <c r="AL945" s="118" t="n"/>
      <c r="AM945" s="118" t="n"/>
      <c r="AN945" s="118" t="n"/>
      <c r="AO945" s="118" t="n"/>
      <c r="AP945" s="118" t="n"/>
      <c r="AQ945" s="118" t="n"/>
      <c r="AR945" s="118" t="n"/>
      <c r="AS945" s="118" t="n"/>
      <c r="AT945" s="118" t="n"/>
      <c r="AU945" s="118" t="n"/>
      <c r="AV945" s="118" t="n"/>
      <c r="AW945" s="118" t="n"/>
      <c r="AX945" s="118" t="n"/>
      <c r="AY945" s="118" t="n"/>
      <c r="AZ945" s="118" t="n"/>
      <c r="BA945" s="118" t="n"/>
      <c r="BB945" s="118" t="n"/>
      <c r="BC945" s="118" t="n"/>
      <c r="BD945" s="118" t="n"/>
      <c r="BE945" s="118" t="n"/>
      <c r="BF945" s="118" t="n"/>
      <c r="BG945" s="118" t="n"/>
      <c r="BH945" s="118" t="n"/>
      <c r="BI945" s="118" t="n"/>
      <c r="BJ945" s="118" t="n">
        <v>1</v>
      </c>
      <c r="BK945" s="118" t="n">
        <v>1</v>
      </c>
      <c r="BL945" s="118" t="n">
        <v>1</v>
      </c>
      <c r="BM945" s="118" t="n"/>
      <c r="BN945" s="118" t="n"/>
      <c r="BO945" s="118" t="n"/>
      <c r="BP945" s="118" t="n"/>
      <c r="BQ945" s="118" t="n"/>
      <c r="BR945" s="118" t="n"/>
      <c r="BS945" s="118" t="n"/>
      <c r="BT945" s="118">
        <f>COUNTIF(B945:BS945,1)</f>
        <v/>
      </c>
      <c r="BV945" s="76">
        <f>TRIM(RIGHT(A945, LEN(A945) - FIND("@", SUBSTITUTE(A945, " ", "@", LEN(A945)-LEN(SUBSTITUTE(A945," ",""))))))</f>
        <v/>
      </c>
      <c r="BW945" s="76">
        <f>TRIM(LEFT(A945,FIND(" ",A945&amp;" ")-1))</f>
        <v/>
      </c>
      <c r="BX945">
        <f>+IF(BV945=BV944,"Same","Diff")</f>
        <v/>
      </c>
      <c r="BY945">
        <f>IF(BX945="Same",IF(BW945=BW944,"same","Diff"))</f>
        <v/>
      </c>
    </row>
    <row r="946" ht="17" customHeight="1">
      <c r="A946" s="59" t="inlineStr">
        <is>
          <t>John Myers</t>
        </is>
      </c>
      <c r="B946" s="117" t="n"/>
      <c r="C946" s="117" t="n"/>
      <c r="D946" s="117" t="n"/>
      <c r="E946" s="117" t="n"/>
      <c r="F946" s="117" t="n"/>
      <c r="G946" s="117" t="n"/>
      <c r="H946" s="117" t="n"/>
      <c r="I946" s="117" t="n"/>
      <c r="J946" s="118" t="n"/>
      <c r="K946" s="118" t="n"/>
      <c r="L946" s="118" t="n"/>
      <c r="M946" s="118" t="n"/>
      <c r="N946" s="118" t="n"/>
      <c r="O946" s="118" t="n"/>
      <c r="P946" s="118" t="n"/>
      <c r="Q946" s="118" t="n"/>
      <c r="R946" s="118" t="n"/>
      <c r="S946" s="118" t="n"/>
      <c r="T946" s="118" t="n">
        <v>1</v>
      </c>
      <c r="U946" s="118" t="n"/>
      <c r="V946" s="118" t="n"/>
      <c r="W946" s="118" t="n"/>
      <c r="X946" s="118" t="n"/>
      <c r="Y946" s="118" t="n"/>
      <c r="Z946" s="118" t="n"/>
      <c r="AA946" s="118" t="n"/>
      <c r="AB946" s="118" t="n"/>
      <c r="AC946" s="118" t="n"/>
      <c r="AD946" s="118" t="n"/>
      <c r="AE946" s="118" t="n"/>
      <c r="AF946" s="118" t="n"/>
      <c r="AG946" s="118" t="n"/>
      <c r="AH946" s="118" t="n"/>
      <c r="AI946" s="118" t="n"/>
      <c r="AJ946" s="118" t="n"/>
      <c r="AK946" s="118" t="n"/>
      <c r="AL946" s="118" t="n"/>
      <c r="AM946" s="118" t="n"/>
      <c r="AN946" s="118" t="n"/>
      <c r="AO946" s="118" t="n"/>
      <c r="AP946" s="118" t="n"/>
      <c r="AQ946" s="118" t="n"/>
      <c r="AR946" s="118" t="n"/>
      <c r="AS946" s="118" t="n"/>
      <c r="AT946" s="118" t="n"/>
      <c r="AU946" s="118" t="n"/>
      <c r="AV946" s="118" t="n"/>
      <c r="AW946" s="118" t="n"/>
      <c r="AX946" s="118" t="n"/>
      <c r="AY946" s="118" t="n"/>
      <c r="AZ946" s="118" t="n"/>
      <c r="BA946" s="118" t="n"/>
      <c r="BB946" s="118" t="n"/>
      <c r="BC946" s="118" t="n"/>
      <c r="BD946" s="118" t="n"/>
      <c r="BE946" s="118" t="n"/>
      <c r="BF946" s="118" t="n"/>
      <c r="BG946" s="118" t="n"/>
      <c r="BH946" s="118" t="n"/>
      <c r="BI946" s="118" t="n"/>
      <c r="BJ946" s="118" t="n"/>
      <c r="BK946" s="118" t="n"/>
      <c r="BL946" s="118" t="n"/>
      <c r="BM946" s="118" t="n"/>
      <c r="BN946" s="118" t="n"/>
      <c r="BO946" s="118" t="n"/>
      <c r="BP946" s="118" t="n"/>
      <c r="BQ946" s="118" t="n"/>
      <c r="BR946" s="118" t="n"/>
      <c r="BS946" s="118" t="n"/>
      <c r="BT946" s="118">
        <f>COUNTIF(B946:BS946,1)</f>
        <v/>
      </c>
      <c r="BV946" s="76">
        <f>TRIM(RIGHT(A946, LEN(A946) - FIND("@", SUBSTITUTE(A946, " ", "@", LEN(A946)-LEN(SUBSTITUTE(A946," ",""))))))</f>
        <v/>
      </c>
      <c r="BW946" s="76">
        <f>TRIM(LEFT(A946,FIND(" ",A946&amp;" ")-1))</f>
        <v/>
      </c>
      <c r="BX946">
        <f>+IF(BV946=BV945,"Same","Diff")</f>
        <v/>
      </c>
      <c r="BY946">
        <f>IF(BX946="Same",IF(BW946=BW945,"same","Diff"))</f>
        <v/>
      </c>
    </row>
    <row r="947" ht="17" customHeight="1">
      <c r="A947" s="60" t="inlineStr">
        <is>
          <t>Tom Nailard</t>
        </is>
      </c>
      <c r="B947" s="119" t="n"/>
      <c r="C947" s="119" t="n"/>
      <c r="D947" s="119" t="n"/>
      <c r="E947" s="119" t="n"/>
      <c r="F947" s="119" t="n"/>
      <c r="G947" s="119" t="n"/>
      <c r="H947" s="119" t="n"/>
      <c r="I947" s="119" t="n"/>
      <c r="J947" s="118" t="n"/>
      <c r="K947" s="118" t="n"/>
      <c r="L947" s="118" t="n"/>
      <c r="M947" s="118" t="n"/>
      <c r="N947" s="118" t="n"/>
      <c r="O947" s="118" t="n">
        <v>1</v>
      </c>
      <c r="P947" s="118" t="n"/>
      <c r="Q947" s="118" t="n"/>
      <c r="R947" s="118" t="n"/>
      <c r="S947" s="118" t="n"/>
      <c r="T947" s="118" t="n"/>
      <c r="U947" s="118" t="n"/>
      <c r="V947" s="118" t="n"/>
      <c r="W947" s="118" t="n"/>
      <c r="X947" s="118" t="n"/>
      <c r="Y947" s="118" t="n"/>
      <c r="Z947" s="118" t="n"/>
      <c r="AA947" s="118" t="n"/>
      <c r="AB947" s="118" t="n"/>
      <c r="AC947" s="118" t="n"/>
      <c r="AD947" s="118" t="n"/>
      <c r="AE947" s="118" t="n"/>
      <c r="AF947" s="118" t="n"/>
      <c r="AG947" s="118" t="n"/>
      <c r="AH947" s="118" t="n"/>
      <c r="AI947" s="118" t="n"/>
      <c r="AJ947" s="118" t="n"/>
      <c r="AK947" s="118" t="n"/>
      <c r="AL947" s="118" t="n"/>
      <c r="AM947" s="118" t="n"/>
      <c r="AN947" s="118" t="n"/>
      <c r="AO947" s="118" t="n"/>
      <c r="AP947" s="118" t="n"/>
      <c r="AQ947" s="118" t="n"/>
      <c r="AR947" s="118" t="n"/>
      <c r="AS947" s="118" t="n"/>
      <c r="AT947" s="118" t="n"/>
      <c r="AU947" s="118" t="n"/>
      <c r="AV947" s="118" t="n"/>
      <c r="AW947" s="118" t="n"/>
      <c r="AX947" s="118" t="n"/>
      <c r="AY947" s="118" t="n"/>
      <c r="AZ947" s="118" t="n"/>
      <c r="BA947" s="118" t="n"/>
      <c r="BB947" s="118" t="n"/>
      <c r="BC947" s="118" t="n"/>
      <c r="BD947" s="118" t="n"/>
      <c r="BE947" s="118" t="n"/>
      <c r="BF947" s="118" t="n"/>
      <c r="BG947" s="118" t="n"/>
      <c r="BH947" s="118" t="n"/>
      <c r="BI947" s="118" t="n"/>
      <c r="BJ947" s="118" t="n"/>
      <c r="BK947" s="118" t="n"/>
      <c r="BL947" s="118" t="n"/>
      <c r="BM947" s="118" t="n"/>
      <c r="BN947" s="118" t="n"/>
      <c r="BO947" s="118" t="n"/>
      <c r="BP947" s="118" t="n"/>
      <c r="BQ947" s="118" t="n"/>
      <c r="BR947" s="118" t="n"/>
      <c r="BS947" s="118" t="n"/>
      <c r="BT947" s="118">
        <f>COUNTIF(B947:BS947,1)</f>
        <v/>
      </c>
      <c r="BV947" s="76">
        <f>TRIM(RIGHT(A947, LEN(A947) - FIND("@", SUBSTITUTE(A947, " ", "@", LEN(A947)-LEN(SUBSTITUTE(A947," ",""))))))</f>
        <v/>
      </c>
      <c r="BW947" s="76">
        <f>TRIM(LEFT(A947,FIND(" ",A947&amp;" ")-1))</f>
        <v/>
      </c>
      <c r="BX947">
        <f>+IF(BV947=BV946,"Same","Diff")</f>
        <v/>
      </c>
      <c r="BY947">
        <f>IF(BX947="Same",IF(BW947=BW946,"same","Diff"))</f>
        <v/>
      </c>
    </row>
    <row r="948" ht="17" customHeight="1">
      <c r="A948" s="59" t="inlineStr">
        <is>
          <t>Satoru Nakajima</t>
        </is>
      </c>
      <c r="B948" s="117" t="n"/>
      <c r="C948" s="117" t="n"/>
      <c r="D948" s="117" t="n"/>
      <c r="E948" s="117" t="n"/>
      <c r="F948" s="117" t="n"/>
      <c r="G948" s="117" t="n"/>
      <c r="H948" s="117" t="n"/>
      <c r="I948" s="117" t="n"/>
      <c r="J948" s="118" t="n"/>
      <c r="K948" s="118" t="n"/>
      <c r="L948" s="118" t="n"/>
      <c r="M948" s="118" t="n"/>
      <c r="N948" s="118" t="n"/>
      <c r="O948" s="118" t="n"/>
      <c r="P948" s="118" t="n"/>
      <c r="Q948" s="118" t="n"/>
      <c r="R948" s="118" t="n"/>
      <c r="S948" s="118" t="n">
        <v>1</v>
      </c>
      <c r="T948" s="118" t="n"/>
      <c r="U948" s="118" t="n"/>
      <c r="V948" s="118" t="n"/>
      <c r="W948" s="118" t="n"/>
      <c r="X948" s="118" t="n"/>
      <c r="Y948" s="118" t="n"/>
      <c r="Z948" s="118" t="n"/>
      <c r="AA948" s="118" t="n"/>
      <c r="AB948" s="118" t="n"/>
      <c r="AC948" s="118" t="n"/>
      <c r="AD948" s="118" t="n"/>
      <c r="AE948" s="118" t="n"/>
      <c r="AF948" s="118" t="n"/>
      <c r="AG948" s="118" t="n"/>
      <c r="AH948" s="118" t="n"/>
      <c r="AI948" s="118" t="n"/>
      <c r="AJ948" s="118" t="n"/>
      <c r="AK948" s="118" t="n"/>
      <c r="AL948" s="118" t="n"/>
      <c r="AM948" s="118" t="n"/>
      <c r="AN948" s="118" t="n"/>
      <c r="AO948" s="118" t="n"/>
      <c r="AP948" s="118" t="n"/>
      <c r="AQ948" s="118" t="n"/>
      <c r="AR948" s="118" t="n"/>
      <c r="AS948" s="118" t="n"/>
      <c r="AT948" s="118" t="n"/>
      <c r="AU948" s="118" t="n"/>
      <c r="AV948" s="118" t="n"/>
      <c r="AW948" s="118" t="n"/>
      <c r="AX948" s="118" t="n"/>
      <c r="AY948" s="118" t="n"/>
      <c r="AZ948" s="118" t="n"/>
      <c r="BA948" s="118" t="n"/>
      <c r="BB948" s="118" t="n"/>
      <c r="BC948" s="118" t="n"/>
      <c r="BD948" s="118" t="n"/>
      <c r="BE948" s="118" t="n"/>
      <c r="BF948" s="118" t="n"/>
      <c r="BG948" s="118" t="n"/>
      <c r="BH948" s="118" t="n"/>
      <c r="BI948" s="118" t="n"/>
      <c r="BJ948" s="118" t="n"/>
      <c r="BK948" s="118" t="n"/>
      <c r="BL948" s="118" t="n"/>
      <c r="BM948" s="118" t="n"/>
      <c r="BN948" s="118" t="n"/>
      <c r="BO948" s="118" t="n"/>
      <c r="BP948" s="118" t="n"/>
      <c r="BQ948" s="118" t="n"/>
      <c r="BR948" s="118" t="n"/>
      <c r="BS948" s="118" t="n"/>
      <c r="BT948" s="118">
        <f>COUNTIF(B948:BS948,1)</f>
        <v/>
      </c>
      <c r="BV948" s="76">
        <f>TRIM(RIGHT(A948, LEN(A948) - FIND("@", SUBSTITUTE(A948, " ", "@", LEN(A948)-LEN(SUBSTITUTE(A948," ",""))))))</f>
        <v/>
      </c>
      <c r="BW948" s="76">
        <f>TRIM(LEFT(A948,FIND(" ",A948&amp;" ")-1))</f>
        <v/>
      </c>
      <c r="BX948">
        <f>+IF(BV948=BV947,"Same","Diff")</f>
        <v/>
      </c>
      <c r="BY948">
        <f>IF(BX948="Same",IF(BW948=BW947,"same","Diff"))</f>
        <v/>
      </c>
    </row>
    <row r="949" ht="17" customHeight="1">
      <c r="A949" s="59" t="inlineStr">
        <is>
          <t>Akihiko Nakaya</t>
        </is>
      </c>
      <c r="B949" s="117" t="n"/>
      <c r="C949" s="117" t="n"/>
      <c r="D949" s="117" t="n"/>
      <c r="E949" s="117" t="n"/>
      <c r="F949" s="117" t="n"/>
      <c r="G949" s="117" t="n"/>
      <c r="H949" s="117" t="n"/>
      <c r="I949" s="117" t="n"/>
      <c r="J949" s="118" t="n"/>
      <c r="K949" s="118" t="n"/>
      <c r="L949" s="118" t="n"/>
      <c r="M949" s="118" t="n"/>
      <c r="N949" s="118" t="n"/>
      <c r="O949" s="118" t="n"/>
      <c r="P949" s="118" t="n"/>
      <c r="Q949" s="118" t="n"/>
      <c r="R949" s="118" t="n"/>
      <c r="S949" s="118" t="n"/>
      <c r="T949" s="118" t="n"/>
      <c r="U949" s="118" t="n"/>
      <c r="V949" s="118" t="n"/>
      <c r="W949" s="118" t="n"/>
      <c r="X949" s="118" t="n"/>
      <c r="Y949" s="118" t="n"/>
      <c r="Z949" s="118" t="n"/>
      <c r="AA949" s="118" t="n"/>
      <c r="AB949" s="118" t="n">
        <v>1</v>
      </c>
      <c r="AC949" s="118" t="n">
        <v>1</v>
      </c>
      <c r="AD949" s="118" t="n">
        <v>1</v>
      </c>
      <c r="AE949" s="118" t="n"/>
      <c r="AF949" s="118" t="n"/>
      <c r="AG949" s="118" t="n"/>
      <c r="AH949" s="118" t="n"/>
      <c r="AI949" s="118" t="n"/>
      <c r="AJ949" s="118" t="n"/>
      <c r="AK949" s="118" t="n"/>
      <c r="AL949" s="118" t="n"/>
      <c r="AM949" s="118" t="n"/>
      <c r="AN949" s="118" t="n"/>
      <c r="AO949" s="118" t="n"/>
      <c r="AP949" s="118" t="n"/>
      <c r="AQ949" s="118" t="n"/>
      <c r="AR949" s="118" t="n"/>
      <c r="AS949" s="118" t="n"/>
      <c r="AT949" s="118" t="n"/>
      <c r="AU949" s="118" t="n"/>
      <c r="AV949" s="118" t="n"/>
      <c r="AW949" s="118" t="n"/>
      <c r="AX949" s="118" t="n"/>
      <c r="AY949" s="118" t="n"/>
      <c r="AZ949" s="118" t="n"/>
      <c r="BA949" s="118" t="n"/>
      <c r="BB949" s="118" t="n"/>
      <c r="BC949" s="118" t="n"/>
      <c r="BD949" s="118" t="n"/>
      <c r="BE949" s="118" t="n"/>
      <c r="BF949" s="118" t="n"/>
      <c r="BG949" s="118" t="n"/>
      <c r="BH949" s="118" t="n"/>
      <c r="BI949" s="118" t="n"/>
      <c r="BJ949" s="118" t="n"/>
      <c r="BK949" s="118" t="n"/>
      <c r="BL949" s="118" t="n"/>
      <c r="BM949" s="118" t="n"/>
      <c r="BN949" s="118" t="n"/>
      <c r="BO949" s="118" t="n"/>
      <c r="BP949" s="118" t="n"/>
      <c r="BQ949" s="118" t="n"/>
      <c r="BR949" s="118" t="n"/>
      <c r="BS949" s="118" t="n"/>
      <c r="BT949" s="118">
        <f>COUNTIF(B949:BS949,1)</f>
        <v/>
      </c>
      <c r="BV949" s="76">
        <f>TRIM(RIGHT(A949, LEN(A949) - FIND("@", SUBSTITUTE(A949, " ", "@", LEN(A949)-LEN(SUBSTITUTE(A949," ",""))))))</f>
        <v/>
      </c>
      <c r="BW949" s="76">
        <f>TRIM(LEFT(A949,FIND(" ",A949&amp;" ")-1))</f>
        <v/>
      </c>
      <c r="BX949">
        <f>+IF(BV949=BV948,"Same","Diff")</f>
        <v/>
      </c>
      <c r="BY949">
        <f>IF(BX949="Same",IF(BW949=BW948,"same","Diff"))</f>
        <v/>
      </c>
    </row>
    <row r="950" ht="17" customHeight="1">
      <c r="A950" s="59" t="inlineStr">
        <is>
          <t>Bill Nalder</t>
        </is>
      </c>
      <c r="B950" s="117" t="n">
        <v>1</v>
      </c>
      <c r="C950" s="117" t="n"/>
      <c r="D950" s="117" t="n"/>
      <c r="E950" s="117" t="n"/>
      <c r="F950" s="117" t="n"/>
      <c r="G950" s="117" t="n"/>
      <c r="H950" s="117" t="n"/>
      <c r="I950" s="117" t="n"/>
      <c r="J950" s="118" t="n"/>
      <c r="K950" s="118" t="n"/>
      <c r="L950" s="118" t="n"/>
      <c r="M950" s="118" t="n"/>
      <c r="N950" s="118" t="n"/>
      <c r="O950" s="118" t="n"/>
      <c r="P950" s="118" t="n"/>
      <c r="Q950" s="118" t="n"/>
      <c r="R950" s="118" t="n"/>
      <c r="S950" s="118" t="n"/>
      <c r="T950" s="118" t="n"/>
      <c r="U950" s="118" t="n"/>
      <c r="V950" s="118" t="n"/>
      <c r="W950" s="118" t="n"/>
      <c r="X950" s="118" t="n"/>
      <c r="Y950" s="118" t="n"/>
      <c r="Z950" s="118" t="n"/>
      <c r="AA950" s="118" t="n"/>
      <c r="AB950" s="118" t="n"/>
      <c r="AC950" s="118" t="n"/>
      <c r="AD950" s="118" t="n"/>
      <c r="AE950" s="118" t="n"/>
      <c r="AF950" s="118" t="n"/>
      <c r="AG950" s="118" t="n"/>
      <c r="AH950" s="118" t="n"/>
      <c r="AI950" s="118" t="n"/>
      <c r="AJ950" s="118" t="n"/>
      <c r="AK950" s="118" t="n"/>
      <c r="AL950" s="118" t="n"/>
      <c r="AM950" s="118" t="n"/>
      <c r="AN950" s="118" t="n"/>
      <c r="AO950" s="118" t="n"/>
      <c r="AP950" s="118" t="n"/>
      <c r="AQ950" s="118" t="n"/>
      <c r="AR950" s="118" t="n"/>
      <c r="AS950" s="118" t="n"/>
      <c r="AT950" s="118" t="n"/>
      <c r="AU950" s="118" t="n"/>
      <c r="AV950" s="118" t="n"/>
      <c r="AW950" s="118" t="n"/>
      <c r="AX950" s="118" t="n"/>
      <c r="AY950" s="118" t="n"/>
      <c r="AZ950" s="118" t="n"/>
      <c r="BA950" s="118" t="n"/>
      <c r="BB950" s="118" t="n"/>
      <c r="BC950" s="118" t="n"/>
      <c r="BD950" s="118" t="n"/>
      <c r="BE950" s="118" t="n"/>
      <c r="BF950" s="118" t="n"/>
      <c r="BG950" s="118" t="n"/>
      <c r="BH950" s="118" t="n"/>
      <c r="BI950" s="118" t="n"/>
      <c r="BJ950" s="118" t="n"/>
      <c r="BK950" s="118" t="n"/>
      <c r="BL950" s="118" t="n"/>
      <c r="BM950" s="118" t="n"/>
      <c r="BN950" s="118" t="n"/>
      <c r="BO950" s="118" t="n"/>
      <c r="BP950" s="118" t="n"/>
      <c r="BQ950" s="118" t="n"/>
      <c r="BR950" s="118" t="n"/>
      <c r="BS950" s="118" t="n"/>
      <c r="BT950" s="118">
        <f>COUNTIF(B950:BS950,1)</f>
        <v/>
      </c>
      <c r="BV950" s="76">
        <f>TRIM(RIGHT(A950, LEN(A950) - FIND("@", SUBSTITUTE(A950, " ", "@", LEN(A950)-LEN(SUBSTITUTE(A950," ",""))))))</f>
        <v/>
      </c>
      <c r="BW950" s="76">
        <f>TRIM(LEFT(A950,FIND(" ",A950&amp;" ")-1))</f>
        <v/>
      </c>
      <c r="BX950">
        <f>+IF(BV950=BV949,"Same","Diff")</f>
        <v/>
      </c>
      <c r="BY950">
        <f>IF(BX950="Same",IF(BW950=BW949,"same","Diff"))</f>
        <v/>
      </c>
    </row>
    <row r="951" ht="17" customHeight="1">
      <c r="A951" s="59" t="inlineStr">
        <is>
          <t>Wes Nalder</t>
        </is>
      </c>
      <c r="B951" s="117" t="n"/>
      <c r="C951" s="117" t="n"/>
      <c r="D951" s="117" t="n">
        <v>1</v>
      </c>
      <c r="E951" s="117" t="n"/>
      <c r="F951" s="117" t="n"/>
      <c r="G951" s="117" t="n"/>
      <c r="H951" s="117" t="n"/>
      <c r="I951" s="117" t="n"/>
      <c r="J951" s="118" t="n"/>
      <c r="K951" s="118" t="n"/>
      <c r="L951" s="118" t="n"/>
      <c r="M951" s="118" t="n"/>
      <c r="N951" s="118" t="n"/>
      <c r="O951" s="118" t="n"/>
      <c r="P951" s="118" t="n"/>
      <c r="Q951" s="118" t="n"/>
      <c r="R951" s="118" t="n"/>
      <c r="S951" s="118" t="n"/>
      <c r="T951" s="118" t="n"/>
      <c r="U951" s="118" t="n"/>
      <c r="V951" s="118" t="n"/>
      <c r="W951" s="118" t="n"/>
      <c r="X951" s="118" t="n"/>
      <c r="Y951" s="118" t="n"/>
      <c r="Z951" s="118" t="n"/>
      <c r="AA951" s="118" t="n"/>
      <c r="AB951" s="118" t="n"/>
      <c r="AC951" s="118" t="n"/>
      <c r="AD951" s="118" t="n"/>
      <c r="AE951" s="118" t="n"/>
      <c r="AF951" s="118" t="n"/>
      <c r="AG951" s="118" t="n"/>
      <c r="AH951" s="118" t="n"/>
      <c r="AI951" s="118" t="n"/>
      <c r="AJ951" s="118" t="n"/>
      <c r="AK951" s="118" t="n"/>
      <c r="AL951" s="118" t="n"/>
      <c r="AM951" s="118" t="n"/>
      <c r="AN951" s="118" t="n"/>
      <c r="AO951" s="118" t="n"/>
      <c r="AP951" s="118" t="n"/>
      <c r="AQ951" s="118" t="n"/>
      <c r="AR951" s="118" t="n"/>
      <c r="AS951" s="118" t="n"/>
      <c r="AT951" s="118" t="n"/>
      <c r="AU951" s="118" t="n"/>
      <c r="AV951" s="118" t="n"/>
      <c r="AW951" s="118" t="n"/>
      <c r="AX951" s="118" t="n"/>
      <c r="AY951" s="118" t="n"/>
      <c r="AZ951" s="118" t="n"/>
      <c r="BA951" s="118" t="n"/>
      <c r="BB951" s="118" t="n"/>
      <c r="BC951" s="118" t="n"/>
      <c r="BD951" s="118" t="n"/>
      <c r="BE951" s="118" t="n"/>
      <c r="BF951" s="118" t="n"/>
      <c r="BG951" s="118" t="n"/>
      <c r="BH951" s="118" t="n"/>
      <c r="BI951" s="118" t="n"/>
      <c r="BJ951" s="118" t="n"/>
      <c r="BK951" s="118" t="n"/>
      <c r="BL951" s="118" t="n"/>
      <c r="BM951" s="118" t="n"/>
      <c r="BN951" s="118" t="n"/>
      <c r="BO951" s="118" t="n"/>
      <c r="BP951" s="118" t="n"/>
      <c r="BQ951" s="118" t="n"/>
      <c r="BR951" s="118" t="n"/>
      <c r="BS951" s="118" t="n"/>
      <c r="BT951" s="118">
        <f>COUNTIF(B951:BS951,1)</f>
        <v/>
      </c>
      <c r="BV951" s="76">
        <f>TRIM(RIGHT(A951, LEN(A951) - FIND("@", SUBSTITUTE(A951, " ", "@", LEN(A951)-LEN(SUBSTITUTE(A951," ",""))))))</f>
        <v/>
      </c>
      <c r="BW951" s="76">
        <f>TRIM(LEFT(A951,FIND(" ",A951&amp;" ")-1))</f>
        <v/>
      </c>
      <c r="BX951">
        <f>+IF(BV951=BV950,"Same","Diff")</f>
        <v/>
      </c>
      <c r="BY951">
        <f>IF(BX951="Same",IF(BW951=BW950,"same","Diff"))</f>
        <v/>
      </c>
    </row>
    <row r="952" ht="17" customHeight="1">
      <c r="A952" s="60" t="inlineStr">
        <is>
          <t>Rod Nash</t>
        </is>
      </c>
      <c r="B952" s="119" t="n"/>
      <c r="C952" s="119" t="n"/>
      <c r="D952" s="119" t="n"/>
      <c r="E952" s="119" t="n"/>
      <c r="F952" s="119" t="n"/>
      <c r="G952" s="119" t="n"/>
      <c r="H952" s="119" t="n"/>
      <c r="I952" s="119" t="n"/>
      <c r="J952" s="118" t="n"/>
      <c r="K952" s="118" t="n"/>
      <c r="L952" s="118" t="n"/>
      <c r="M952" s="118" t="n"/>
      <c r="N952" s="118" t="n"/>
      <c r="O952" s="118" t="n"/>
      <c r="P952" s="118" t="n"/>
      <c r="Q952" s="118" t="n"/>
      <c r="R952" s="118" t="n"/>
      <c r="S952" s="118" t="n"/>
      <c r="T952" s="118" t="n"/>
      <c r="U952" s="118" t="n"/>
      <c r="V952" s="118" t="n"/>
      <c r="W952" s="118" t="n"/>
      <c r="X952" s="118" t="n"/>
      <c r="Y952" s="118" t="n"/>
      <c r="Z952" s="118" t="n"/>
      <c r="AA952" s="118" t="n"/>
      <c r="AB952" s="118" t="n"/>
      <c r="AC952" s="118" t="n"/>
      <c r="AD952" s="118" t="n"/>
      <c r="AE952" s="118" t="n"/>
      <c r="AF952" s="118" t="n"/>
      <c r="AG952" s="118" t="n"/>
      <c r="AH952" s="118" t="n"/>
      <c r="AI952" s="118" t="n"/>
      <c r="AJ952" s="118" t="n"/>
      <c r="AK952" s="118" t="n"/>
      <c r="AL952" s="118" t="n"/>
      <c r="AM952" s="118" t="n"/>
      <c r="AN952" s="118" t="n"/>
      <c r="AO952" s="118" t="n">
        <v>1</v>
      </c>
      <c r="AP952" s="118" t="n"/>
      <c r="AQ952" s="118" t="n">
        <v>1</v>
      </c>
      <c r="AR952" s="118" t="n"/>
      <c r="AS952" s="118" t="n">
        <v>1</v>
      </c>
      <c r="AT952" s="118" t="n">
        <v>1</v>
      </c>
      <c r="AU952" s="118" t="n"/>
      <c r="AV952" s="118" t="n"/>
      <c r="AW952" s="118" t="n"/>
      <c r="AX952" s="118" t="n"/>
      <c r="AY952" s="118" t="n"/>
      <c r="AZ952" s="118" t="n"/>
      <c r="BA952" s="118" t="n"/>
      <c r="BB952" s="118" t="n"/>
      <c r="BC952" s="118" t="n"/>
      <c r="BD952" s="118" t="n"/>
      <c r="BE952" s="118" t="n"/>
      <c r="BF952" s="118" t="n"/>
      <c r="BG952" s="118" t="n"/>
      <c r="BH952" s="118" t="n"/>
      <c r="BI952" s="118" t="n"/>
      <c r="BJ952" s="118" t="n"/>
      <c r="BK952" s="118" t="n"/>
      <c r="BL952" s="118" t="n"/>
      <c r="BM952" s="118" t="n"/>
      <c r="BN952" s="118" t="n"/>
      <c r="BO952" s="118" t="n"/>
      <c r="BP952" s="118" t="n"/>
      <c r="BQ952" s="118" t="n"/>
      <c r="BR952" s="118" t="n"/>
      <c r="BS952" s="118" t="n"/>
      <c r="BT952" s="118">
        <f>COUNTIF(B952:BS952,1)</f>
        <v/>
      </c>
      <c r="BV952" s="76">
        <f>TRIM(RIGHT(A952, LEN(A952) - FIND("@", SUBSTITUTE(A952, " ", "@", LEN(A952)-LEN(SUBSTITUTE(A952," ",""))))))</f>
        <v/>
      </c>
      <c r="BW952" s="76">
        <f>TRIM(LEFT(A952,FIND(" ",A952&amp;" ")-1))</f>
        <v/>
      </c>
      <c r="BX952">
        <f>+IF(BV952=BV951,"Same","Diff")</f>
        <v/>
      </c>
      <c r="BY952">
        <f>IF(BX952="Same",IF(BW952=BW951,"same","Diff"))</f>
        <v/>
      </c>
    </row>
    <row r="953" ht="17" customHeight="1">
      <c r="A953" s="60" t="inlineStr">
        <is>
          <t>Tom Naughton</t>
        </is>
      </c>
      <c r="B953" s="119" t="n"/>
      <c r="C953" s="119" t="n"/>
      <c r="D953" s="119" t="n"/>
      <c r="E953" s="119" t="n"/>
      <c r="F953" s="119" t="n"/>
      <c r="G953" s="119" t="n"/>
      <c r="H953" s="119" t="n"/>
      <c r="I953" s="119" t="n"/>
      <c r="J953" s="118" t="n"/>
      <c r="K953" s="118" t="n"/>
      <c r="L953" s="118" t="n"/>
      <c r="M953" s="118" t="n">
        <v>1</v>
      </c>
      <c r="N953" s="118" t="n">
        <v>1</v>
      </c>
      <c r="O953" s="118" t="n"/>
      <c r="P953" s="118" t="n"/>
      <c r="Q953" s="118" t="n">
        <v>1</v>
      </c>
      <c r="R953" s="130" t="n">
        <v>1</v>
      </c>
      <c r="S953" s="118" t="n"/>
      <c r="T953" s="118" t="n"/>
      <c r="U953" s="118" t="n"/>
      <c r="V953" s="118" t="n"/>
      <c r="W953" s="118" t="n"/>
      <c r="X953" s="118" t="n"/>
      <c r="Y953" s="118" t="n"/>
      <c r="Z953" s="118" t="n"/>
      <c r="AA953" s="118" t="n"/>
      <c r="AB953" s="118" t="n"/>
      <c r="AC953" s="118" t="n"/>
      <c r="AD953" s="118" t="n"/>
      <c r="AE953" s="118" t="n"/>
      <c r="AF953" s="118" t="n"/>
      <c r="AG953" s="118" t="n"/>
      <c r="AH953" s="118" t="n"/>
      <c r="AI953" s="118" t="n"/>
      <c r="AJ953" s="118" t="n"/>
      <c r="AK953" s="118" t="n"/>
      <c r="AL953" s="118" t="n"/>
      <c r="AM953" s="118" t="n"/>
      <c r="AN953" s="118" t="n"/>
      <c r="AO953" s="118" t="n"/>
      <c r="AP953" s="118" t="n"/>
      <c r="AQ953" s="118" t="n"/>
      <c r="AR953" s="118" t="n"/>
      <c r="AS953" s="118" t="n"/>
      <c r="AT953" s="118" t="n"/>
      <c r="AU953" s="118" t="n"/>
      <c r="AV953" s="118" t="n"/>
      <c r="AW953" s="118" t="n"/>
      <c r="AX953" s="118" t="n"/>
      <c r="AY953" s="118" t="n"/>
      <c r="AZ953" s="118" t="n"/>
      <c r="BA953" s="118" t="n"/>
      <c r="BB953" s="118" t="n"/>
      <c r="BC953" s="118" t="n"/>
      <c r="BD953" s="118" t="n"/>
      <c r="BE953" s="118" t="n"/>
      <c r="BF953" s="118" t="n"/>
      <c r="BG953" s="118" t="n"/>
      <c r="BH953" s="118" t="n"/>
      <c r="BI953" s="118" t="n"/>
      <c r="BJ953" s="118" t="n"/>
      <c r="BK953" s="118" t="n"/>
      <c r="BL953" s="118" t="n"/>
      <c r="BM953" s="118" t="n"/>
      <c r="BN953" s="118" t="n"/>
      <c r="BO953" s="118" t="n"/>
      <c r="BP953" s="118" t="n"/>
      <c r="BQ953" s="118" t="n"/>
      <c r="BR953" s="118" t="n"/>
      <c r="BS953" s="118" t="n"/>
      <c r="BT953" s="118">
        <f>COUNTIF(B953:BS953,1)</f>
        <v/>
      </c>
      <c r="BV953" s="76">
        <f>TRIM(RIGHT(A953, LEN(A953) - FIND("@", SUBSTITUTE(A953, " ", "@", LEN(A953)-LEN(SUBSTITUTE(A953," ",""))))))</f>
        <v/>
      </c>
      <c r="BW953" s="76">
        <f>TRIM(LEFT(A953,FIND(" ",A953&amp;" ")-1))</f>
        <v/>
      </c>
      <c r="BX953">
        <f>+IF(BV953=BV952,"Same","Diff")</f>
        <v/>
      </c>
      <c r="BY953">
        <f>IF(BX953="Same",IF(BW953=BW952,"same","Diff"))</f>
        <v/>
      </c>
    </row>
    <row r="954" ht="17" customHeight="1">
      <c r="A954" s="61" t="inlineStr">
        <is>
          <t>Matt Neal</t>
        </is>
      </c>
      <c r="B954" s="120" t="n"/>
      <c r="C954" s="120" t="n"/>
      <c r="D954" s="120" t="n"/>
      <c r="E954" s="120" t="n"/>
      <c r="F954" s="120" t="n"/>
      <c r="G954" s="120" t="n"/>
      <c r="H954" s="120" t="n"/>
      <c r="I954" s="120" t="n"/>
      <c r="J954" s="118" t="n"/>
      <c r="K954" s="118" t="n"/>
      <c r="L954" s="118" t="n"/>
      <c r="M954" s="118" t="n"/>
      <c r="N954" s="118" t="n"/>
      <c r="O954" s="118" t="n"/>
      <c r="P954" s="118" t="n"/>
      <c r="Q954" s="118" t="n"/>
      <c r="R954" s="118" t="n"/>
      <c r="S954" s="118" t="n"/>
      <c r="T954" s="118" t="n"/>
      <c r="U954" s="118" t="n"/>
      <c r="V954" s="118" t="n"/>
      <c r="W954" s="118" t="n"/>
      <c r="X954" s="118" t="n"/>
      <c r="Y954" s="118" t="n"/>
      <c r="Z954" s="118" t="n"/>
      <c r="AA954" s="118" t="n"/>
      <c r="AB954" s="118" t="n"/>
      <c r="AC954" s="118" t="n"/>
      <c r="AD954" s="118" t="n"/>
      <c r="AE954" s="118" t="n"/>
      <c r="AF954" s="118" t="n"/>
      <c r="AG954" s="118" t="n"/>
      <c r="AH954" s="118" t="n"/>
      <c r="AI954" s="118" t="n"/>
      <c r="AJ954" s="118" t="n"/>
      <c r="AK954" s="118" t="n"/>
      <c r="AL954" s="118" t="n"/>
      <c r="AM954" s="118" t="n"/>
      <c r="AN954" s="118" t="n"/>
      <c r="AO954" s="118" t="n"/>
      <c r="AP954" s="118" t="n"/>
      <c r="AQ954" s="118" t="n"/>
      <c r="AR954" s="118" t="n"/>
      <c r="AS954" s="118" t="n">
        <v>1</v>
      </c>
      <c r="AT954" s="118" t="n"/>
      <c r="AU954" s="118" t="n"/>
      <c r="AV954" s="118" t="n"/>
      <c r="AW954" s="118" t="n"/>
      <c r="AX954" s="118" t="n"/>
      <c r="AY954" s="118" t="n"/>
      <c r="AZ954" s="118" t="n"/>
      <c r="BA954" s="118" t="n">
        <v>1</v>
      </c>
      <c r="BB954" s="118" t="n"/>
      <c r="BC954" s="118" t="n"/>
      <c r="BD954" s="118" t="n"/>
      <c r="BE954" s="118" t="n"/>
      <c r="BF954" s="118" t="n"/>
      <c r="BG954" s="118" t="n"/>
      <c r="BH954" s="118" t="n"/>
      <c r="BI954" s="118" t="n"/>
      <c r="BJ954" s="118" t="n"/>
      <c r="BK954" s="118" t="n"/>
      <c r="BL954" s="118" t="n"/>
      <c r="BM954" s="118" t="n"/>
      <c r="BN954" s="118" t="n"/>
      <c r="BO954" s="118" t="n"/>
      <c r="BP954" s="118" t="n"/>
      <c r="BQ954" s="118" t="n"/>
      <c r="BR954" s="118" t="n"/>
      <c r="BS954" s="118" t="n"/>
      <c r="BT954" s="118">
        <f>COUNTIF(B954:BS954,1)</f>
        <v/>
      </c>
      <c r="BV954" s="76">
        <f>TRIM(RIGHT(A954, LEN(A954) - FIND("@", SUBSTITUTE(A954, " ", "@", LEN(A954)-LEN(SUBSTITUTE(A954," ",""))))))</f>
        <v/>
      </c>
      <c r="BW954" s="76">
        <f>TRIM(LEFT(A954,FIND(" ",A954&amp;" ")-1))</f>
        <v/>
      </c>
      <c r="BX954">
        <f>+IF(BV954=BV953,"Same","Diff")</f>
        <v/>
      </c>
      <c r="BY954">
        <f>IF(BX954="Same",IF(BW954=BW953,"same","Diff"))</f>
        <v/>
      </c>
    </row>
    <row r="955" ht="17" customHeight="1">
      <c r="A955" s="59" t="inlineStr">
        <is>
          <t>Mike Nedelko</t>
        </is>
      </c>
      <c r="B955" s="117" t="n"/>
      <c r="C955" s="117" t="n"/>
      <c r="D955" s="117" t="n"/>
      <c r="E955" s="117" t="n">
        <v>1</v>
      </c>
      <c r="F955" s="117" t="n">
        <v>1</v>
      </c>
      <c r="G955" s="117" t="n"/>
      <c r="H955" s="117" t="n"/>
      <c r="I955" s="117" t="n"/>
      <c r="J955" s="118" t="n"/>
      <c r="K955" s="118" t="n"/>
      <c r="L955" s="118" t="n"/>
      <c r="M955" s="118" t="n"/>
      <c r="N955" s="118" t="n"/>
      <c r="O955" s="118" t="n"/>
      <c r="P955" s="118" t="n"/>
      <c r="Q955" s="118" t="n"/>
      <c r="R955" s="118" t="n"/>
      <c r="S955" s="118" t="n"/>
      <c r="T955" s="118" t="n"/>
      <c r="U955" s="118" t="n"/>
      <c r="V955" s="118" t="n"/>
      <c r="W955" s="118" t="n"/>
      <c r="X955" s="118" t="n"/>
      <c r="Y955" s="118" t="n"/>
      <c r="Z955" s="118" t="n"/>
      <c r="AA955" s="118" t="n"/>
      <c r="AB955" s="118" t="n"/>
      <c r="AC955" s="118" t="n"/>
      <c r="AD955" s="118" t="n"/>
      <c r="AE955" s="118" t="n"/>
      <c r="AF955" s="118" t="n"/>
      <c r="AG955" s="118" t="n"/>
      <c r="AH955" s="118" t="n"/>
      <c r="AI955" s="118" t="n"/>
      <c r="AJ955" s="118" t="n"/>
      <c r="AK955" s="118" t="n"/>
      <c r="AL955" s="118" t="n"/>
      <c r="AM955" s="118" t="n"/>
      <c r="AN955" s="118" t="n"/>
      <c r="AO955" s="118" t="n"/>
      <c r="AP955" s="118" t="n"/>
      <c r="AQ955" s="118" t="n"/>
      <c r="AR955" s="118" t="n"/>
      <c r="AS955" s="118" t="n"/>
      <c r="AT955" s="118" t="n"/>
      <c r="AU955" s="118" t="n"/>
      <c r="AV955" s="118" t="n"/>
      <c r="AW955" s="118" t="n"/>
      <c r="AX955" s="118" t="n"/>
      <c r="AY955" s="118" t="n"/>
      <c r="AZ955" s="118" t="n"/>
      <c r="BA955" s="118" t="n"/>
      <c r="BB955" s="118" t="n"/>
      <c r="BC955" s="118" t="n"/>
      <c r="BD955" s="118" t="n"/>
      <c r="BE955" s="118" t="n"/>
      <c r="BF955" s="118" t="n"/>
      <c r="BG955" s="118" t="n"/>
      <c r="BH955" s="118" t="n"/>
      <c r="BI955" s="118" t="n"/>
      <c r="BJ955" s="118" t="n"/>
      <c r="BK955" s="118" t="n"/>
      <c r="BL955" s="118" t="n"/>
      <c r="BM955" s="118" t="n"/>
      <c r="BN955" s="118" t="n"/>
      <c r="BO955" s="118" t="n"/>
      <c r="BP955" s="118" t="n"/>
      <c r="BQ955" s="118" t="n"/>
      <c r="BR955" s="118" t="n"/>
      <c r="BS955" s="118" t="n"/>
      <c r="BT955" s="118">
        <f>COUNTIF(B955:BS955,1)</f>
        <v/>
      </c>
      <c r="BV955" s="76">
        <f>TRIM(RIGHT(A955, LEN(A955) - FIND("@", SUBSTITUTE(A955, " ", "@", LEN(A955)-LEN(SUBSTITUTE(A955," ",""))))))</f>
        <v/>
      </c>
      <c r="BW955" s="76">
        <f>TRIM(LEFT(A955,FIND(" ",A955&amp;" ")-1))</f>
        <v/>
      </c>
      <c r="BX955">
        <f>+IF(BV955=BV954,"Same","Diff")</f>
        <v/>
      </c>
      <c r="BY955">
        <f>IF(BX955="Same",IF(BW955=BW954,"same","Diff"))</f>
        <v/>
      </c>
    </row>
    <row r="956" ht="17" customHeight="1">
      <c r="A956" s="60" t="inlineStr">
        <is>
          <t>Bert Needham</t>
        </is>
      </c>
      <c r="B956" s="119" t="n"/>
      <c r="C956" s="119" t="n"/>
      <c r="D956" s="119" t="n"/>
      <c r="E956" s="119" t="n">
        <v>1</v>
      </c>
      <c r="F956" s="119" t="n">
        <v>1</v>
      </c>
      <c r="G956" s="119" t="n"/>
      <c r="H956" s="119" t="n"/>
      <c r="I956" s="119" t="n"/>
      <c r="J956" s="118" t="n"/>
      <c r="K956" s="118" t="n"/>
      <c r="L956" s="118" t="n"/>
      <c r="M956" s="118" t="n"/>
      <c r="N956" s="118" t="n"/>
      <c r="O956" s="118" t="n"/>
      <c r="P956" s="118" t="n"/>
      <c r="Q956" s="118" t="n"/>
      <c r="R956" s="118" t="n"/>
      <c r="S956" s="118" t="n"/>
      <c r="T956" s="118" t="n"/>
      <c r="U956" s="118" t="n"/>
      <c r="V956" s="118" t="n"/>
      <c r="W956" s="118" t="n"/>
      <c r="X956" s="118" t="n"/>
      <c r="Y956" s="118" t="n"/>
      <c r="Z956" s="118" t="n"/>
      <c r="AA956" s="118" t="n"/>
      <c r="AB956" s="118" t="n"/>
      <c r="AC956" s="118" t="n"/>
      <c r="AD956" s="118" t="n"/>
      <c r="AE956" s="118" t="n"/>
      <c r="AF956" s="118" t="n"/>
      <c r="AG956" s="118" t="n"/>
      <c r="AH956" s="118" t="n"/>
      <c r="AI956" s="118" t="n"/>
      <c r="AJ956" s="118" t="n"/>
      <c r="AK956" s="118" t="n"/>
      <c r="AL956" s="118" t="n"/>
      <c r="AM956" s="118" t="n"/>
      <c r="AN956" s="118" t="n"/>
      <c r="AO956" s="118" t="n"/>
      <c r="AP956" s="118" t="n"/>
      <c r="AQ956" s="118" t="n"/>
      <c r="AR956" s="118" t="n"/>
      <c r="AS956" s="118" t="n"/>
      <c r="AT956" s="118" t="n"/>
      <c r="AU956" s="118" t="n"/>
      <c r="AV956" s="118" t="n"/>
      <c r="AW956" s="118" t="n"/>
      <c r="AX956" s="118" t="n"/>
      <c r="AY956" s="118" t="n"/>
      <c r="AZ956" s="118" t="n"/>
      <c r="BA956" s="118" t="n"/>
      <c r="BB956" s="118" t="n"/>
      <c r="BC956" s="118" t="n"/>
      <c r="BD956" s="118" t="n"/>
      <c r="BE956" s="118" t="n"/>
      <c r="BF956" s="118" t="n"/>
      <c r="BG956" s="118" t="n"/>
      <c r="BH956" s="118" t="n"/>
      <c r="BI956" s="118" t="n"/>
      <c r="BJ956" s="118" t="n"/>
      <c r="BK956" s="118" t="n"/>
      <c r="BL956" s="118" t="n"/>
      <c r="BM956" s="118" t="n"/>
      <c r="BN956" s="118" t="n"/>
      <c r="BO956" s="118" t="n"/>
      <c r="BP956" s="118" t="n"/>
      <c r="BQ956" s="118" t="n"/>
      <c r="BR956" s="118" t="n"/>
      <c r="BS956" s="118" t="n"/>
      <c r="BT956" s="118">
        <f>COUNTIF(B956:BS956,1)</f>
        <v/>
      </c>
      <c r="BV956" s="76">
        <f>TRIM(RIGHT(A956, LEN(A956) - FIND("@", SUBSTITUTE(A956, " ", "@", LEN(A956)-LEN(SUBSTITUTE(A956," ",""))))))</f>
        <v/>
      </c>
      <c r="BW956" s="76">
        <f>TRIM(LEFT(A956,FIND(" ",A956&amp;" ")-1))</f>
        <v/>
      </c>
      <c r="BX956">
        <f>+IF(BV956=BV955,"Same","Diff")</f>
        <v/>
      </c>
      <c r="BY956">
        <f>IF(BX956="Same",IF(BW956=BW955,"same","Diff"))</f>
        <v/>
      </c>
    </row>
    <row r="957" ht="17" customHeight="1">
      <c r="A957" s="59" t="inlineStr">
        <is>
          <t>Wayne Negus</t>
        </is>
      </c>
      <c r="B957" s="117" t="n"/>
      <c r="C957" s="117" t="n"/>
      <c r="D957" s="117" t="n"/>
      <c r="E957" s="117" t="n"/>
      <c r="F957" s="117" t="n"/>
      <c r="G957" s="117" t="n"/>
      <c r="H957" s="117" t="n"/>
      <c r="I957" s="117" t="n"/>
      <c r="J957" s="118" t="n"/>
      <c r="K957" s="118" t="n"/>
      <c r="L957" s="118" t="n"/>
      <c r="M957" s="118" t="n"/>
      <c r="N957" s="118" t="n">
        <v>1</v>
      </c>
      <c r="O957" s="118" t="n"/>
      <c r="P957" s="118" t="n">
        <v>1</v>
      </c>
      <c r="Q957" s="118" t="n">
        <v>1</v>
      </c>
      <c r="R957" s="118" t="n">
        <v>1</v>
      </c>
      <c r="S957" s="118" t="n">
        <v>1</v>
      </c>
      <c r="T957" s="118" t="n">
        <v>1</v>
      </c>
      <c r="U957" s="118" t="n"/>
      <c r="V957" s="118" t="n">
        <v>1</v>
      </c>
      <c r="W957" s="118" t="n"/>
      <c r="X957" s="118" t="n"/>
      <c r="Y957" s="118" t="n"/>
      <c r="Z957" s="118" t="n"/>
      <c r="AA957" s="118" t="n"/>
      <c r="AB957" s="118" t="n"/>
      <c r="AC957" s="118" t="n"/>
      <c r="AD957" s="118" t="n"/>
      <c r="AE957" s="118" t="n"/>
      <c r="AF957" s="118" t="n"/>
      <c r="AG957" s="118" t="n"/>
      <c r="AH957" s="118" t="n"/>
      <c r="AI957" s="118" t="n"/>
      <c r="AJ957" s="118" t="n"/>
      <c r="AK957" s="118" t="n"/>
      <c r="AL957" s="118" t="n"/>
      <c r="AM957" s="118" t="n"/>
      <c r="AN957" s="118" t="n"/>
      <c r="AO957" s="118" t="n"/>
      <c r="AP957" s="118" t="n"/>
      <c r="AQ957" s="118" t="n"/>
      <c r="AR957" s="118" t="n"/>
      <c r="AS957" s="118" t="n"/>
      <c r="AT957" s="118" t="n"/>
      <c r="AU957" s="118" t="n"/>
      <c r="AV957" s="118" t="n"/>
      <c r="AW957" s="118" t="n"/>
      <c r="AX957" s="118" t="n"/>
      <c r="AY957" s="118" t="n"/>
      <c r="AZ957" s="118" t="n"/>
      <c r="BA957" s="118" t="n"/>
      <c r="BB957" s="118" t="n"/>
      <c r="BC957" s="118" t="n"/>
      <c r="BD957" s="118" t="n"/>
      <c r="BE957" s="118" t="n"/>
      <c r="BF957" s="118" t="n"/>
      <c r="BG957" s="118" t="n"/>
      <c r="BH957" s="118" t="n"/>
      <c r="BI957" s="118" t="n"/>
      <c r="BJ957" s="118" t="n"/>
      <c r="BK957" s="118" t="n"/>
      <c r="BL957" s="118" t="n"/>
      <c r="BM957" s="118" t="n"/>
      <c r="BN957" s="118" t="n"/>
      <c r="BO957" s="118" t="n"/>
      <c r="BP957" s="118" t="n"/>
      <c r="BQ957" s="118" t="n"/>
      <c r="BR957" s="118" t="n"/>
      <c r="BS957" s="118" t="n"/>
      <c r="BT957" s="118">
        <f>COUNTIF(B957:BS957,1)</f>
        <v/>
      </c>
      <c r="BV957" s="76">
        <f>TRIM(RIGHT(A957, LEN(A957) - FIND("@", SUBSTITUTE(A957, " ", "@", LEN(A957)-LEN(SUBSTITUTE(A957," ",""))))))</f>
        <v/>
      </c>
      <c r="BW957" s="76">
        <f>TRIM(LEFT(A957,FIND(" ",A957&amp;" ")-1))</f>
        <v/>
      </c>
      <c r="BX957">
        <f>+IF(BV957=BV956,"Same","Diff")</f>
        <v/>
      </c>
      <c r="BY957">
        <f>IF(BX957="Same",IF(BW957=BW956,"same","Diff"))</f>
        <v/>
      </c>
    </row>
    <row r="958" ht="17" customHeight="1">
      <c r="A958" s="59" t="inlineStr">
        <is>
          <t>Lawrie Nelson</t>
        </is>
      </c>
      <c r="B958" s="117" t="n"/>
      <c r="C958" s="117" t="n"/>
      <c r="D958" s="117" t="n"/>
      <c r="E958" s="117" t="n"/>
      <c r="F958" s="117" t="n"/>
      <c r="G958" s="117" t="n"/>
      <c r="H958" s="117" t="n"/>
      <c r="I958" s="117" t="n"/>
      <c r="J958" s="118" t="n"/>
      <c r="K958" s="118" t="n"/>
      <c r="L958" s="118" t="n"/>
      <c r="M958" s="118" t="n"/>
      <c r="N958" s="118" t="n">
        <v>1</v>
      </c>
      <c r="O958" s="118" t="n">
        <v>1</v>
      </c>
      <c r="P958" s="118" t="n"/>
      <c r="Q958" s="118" t="n">
        <v>1</v>
      </c>
      <c r="R958" s="118" t="n">
        <v>1</v>
      </c>
      <c r="S958" s="118" t="n">
        <v>1</v>
      </c>
      <c r="T958" s="118" t="n">
        <v>1</v>
      </c>
      <c r="U958" s="118" t="n">
        <v>1</v>
      </c>
      <c r="V958" s="118" t="n">
        <v>1</v>
      </c>
      <c r="W958" s="118" t="n">
        <v>1</v>
      </c>
      <c r="X958" s="118" t="n">
        <v>1</v>
      </c>
      <c r="Y958" s="118" t="n">
        <v>1</v>
      </c>
      <c r="Z958" s="118" t="n">
        <v>1</v>
      </c>
      <c r="AA958" s="118" t="n">
        <v>1</v>
      </c>
      <c r="AB958" s="118" t="n"/>
      <c r="AC958" s="118" t="n"/>
      <c r="AD958" s="118" t="n"/>
      <c r="AE958" s="118" t="n"/>
      <c r="AF958" s="118" t="n"/>
      <c r="AG958" s="118" t="n"/>
      <c r="AH958" s="118" t="n"/>
      <c r="AI958" s="118" t="n"/>
      <c r="AJ958" s="118" t="n"/>
      <c r="AK958" s="118" t="n"/>
      <c r="AL958" s="118" t="n"/>
      <c r="AM958" s="118" t="n"/>
      <c r="AN958" s="118" t="n"/>
      <c r="AO958" s="118" t="n"/>
      <c r="AP958" s="118" t="n"/>
      <c r="AQ958" s="118" t="n"/>
      <c r="AR958" s="118" t="n"/>
      <c r="AS958" s="118" t="n"/>
      <c r="AT958" s="118" t="n"/>
      <c r="AU958" s="118" t="n"/>
      <c r="AV958" s="118" t="n"/>
      <c r="AW958" s="118" t="n"/>
      <c r="AX958" s="118" t="n"/>
      <c r="AY958" s="118" t="n"/>
      <c r="AZ958" s="118" t="n"/>
      <c r="BA958" s="118" t="n"/>
      <c r="BB958" s="118" t="n"/>
      <c r="BC958" s="118" t="n"/>
      <c r="BD958" s="118" t="n"/>
      <c r="BE958" s="118" t="n"/>
      <c r="BF958" s="118" t="n"/>
      <c r="BG958" s="118" t="n"/>
      <c r="BH958" s="118" t="n"/>
      <c r="BI958" s="118" t="n"/>
      <c r="BJ958" s="118" t="n"/>
      <c r="BK958" s="118" t="n"/>
      <c r="BL958" s="118" t="n"/>
      <c r="BM958" s="118" t="n"/>
      <c r="BN958" s="118" t="n"/>
      <c r="BO958" s="118" t="n"/>
      <c r="BP958" s="118" t="n"/>
      <c r="BQ958" s="118" t="n"/>
      <c r="BR958" s="118" t="n"/>
      <c r="BS958" s="118" t="n"/>
      <c r="BT958" s="118">
        <f>COUNTIF(B958:BS958,1)</f>
        <v/>
      </c>
      <c r="BV958" s="76">
        <f>TRIM(RIGHT(A958, LEN(A958) - FIND("@", SUBSTITUTE(A958, " ", "@", LEN(A958)-LEN(SUBSTITUTE(A958," ",""))))))</f>
        <v/>
      </c>
      <c r="BW958" s="76">
        <f>TRIM(LEFT(A958,FIND(" ",A958&amp;" ")-1))</f>
        <v/>
      </c>
      <c r="BX958">
        <f>+IF(BV958=BV957,"Same","Diff")</f>
        <v/>
      </c>
      <c r="BY958">
        <f>IF(BX958="Same",IF(BW958=BW957,"same","Diff"))</f>
        <v/>
      </c>
    </row>
    <row r="959" ht="17" customHeight="1">
      <c r="A959" s="59" t="inlineStr">
        <is>
          <t>Patrick Nève</t>
        </is>
      </c>
      <c r="B959" s="117" t="n"/>
      <c r="C959" s="117" t="n"/>
      <c r="D959" s="117" t="n"/>
      <c r="E959" s="117" t="n"/>
      <c r="F959" s="117" t="n"/>
      <c r="G959" s="117" t="n"/>
      <c r="H959" s="117" t="n"/>
      <c r="I959" s="117" t="n"/>
      <c r="J959" s="118" t="n"/>
      <c r="K959" s="118" t="n"/>
      <c r="L959" s="118" t="n"/>
      <c r="M959" s="118" t="n"/>
      <c r="N959" s="118" t="n"/>
      <c r="O959" s="118" t="n"/>
      <c r="P959" s="118" t="n"/>
      <c r="Q959" s="118" t="n"/>
      <c r="R959" s="118" t="n"/>
      <c r="S959" s="118" t="n"/>
      <c r="T959" s="118" t="n">
        <v>1</v>
      </c>
      <c r="U959" s="118" t="n"/>
      <c r="V959" s="118" t="n"/>
      <c r="W959" s="118" t="n"/>
      <c r="X959" s="118" t="n"/>
      <c r="Y959" s="118" t="n"/>
      <c r="Z959" s="118" t="n"/>
      <c r="AA959" s="118" t="n"/>
      <c r="AB959" s="118" t="n"/>
      <c r="AC959" s="118" t="n"/>
      <c r="AD959" s="118" t="n"/>
      <c r="AE959" s="118" t="n"/>
      <c r="AF959" s="118" t="n"/>
      <c r="AG959" s="118" t="n"/>
      <c r="AH959" s="118" t="n"/>
      <c r="AI959" s="118" t="n"/>
      <c r="AJ959" s="118" t="n"/>
      <c r="AK959" s="118" t="n"/>
      <c r="AL959" s="118" t="n"/>
      <c r="AM959" s="118" t="n"/>
      <c r="AN959" s="118" t="n"/>
      <c r="AO959" s="118" t="n"/>
      <c r="AP959" s="118" t="n"/>
      <c r="AQ959" s="118" t="n"/>
      <c r="AR959" s="118" t="n"/>
      <c r="AS959" s="118" t="n"/>
      <c r="AT959" s="118" t="n"/>
      <c r="AU959" s="118" t="n"/>
      <c r="AV959" s="118" t="n"/>
      <c r="AW959" s="118" t="n"/>
      <c r="AX959" s="118" t="n"/>
      <c r="AY959" s="118" t="n"/>
      <c r="AZ959" s="118" t="n"/>
      <c r="BA959" s="118" t="n"/>
      <c r="BB959" s="118" t="n"/>
      <c r="BC959" s="118" t="n"/>
      <c r="BD959" s="118" t="n"/>
      <c r="BE959" s="118" t="n"/>
      <c r="BF959" s="118" t="n"/>
      <c r="BG959" s="118" t="n"/>
      <c r="BH959" s="118" t="n"/>
      <c r="BI959" s="118" t="n"/>
      <c r="BJ959" s="118" t="n"/>
      <c r="BK959" s="118" t="n"/>
      <c r="BL959" s="118" t="n"/>
      <c r="BM959" s="118" t="n"/>
      <c r="BN959" s="118" t="n"/>
      <c r="BO959" s="118" t="n"/>
      <c r="BP959" s="118" t="n"/>
      <c r="BQ959" s="118" t="n"/>
      <c r="BR959" s="118" t="n"/>
      <c r="BS959" s="118" t="n"/>
      <c r="BT959" s="118">
        <f>COUNTIF(B959:BS959,1)</f>
        <v/>
      </c>
      <c r="BV959" s="76">
        <f>TRIM(RIGHT(A959, LEN(A959) - FIND("@", SUBSTITUTE(A959, " ", "@", LEN(A959)-LEN(SUBSTITUTE(A959," ",""))))))</f>
        <v/>
      </c>
      <c r="BW959" s="76">
        <f>TRIM(LEFT(A959,FIND(" ",A959&amp;" ")-1))</f>
        <v/>
      </c>
      <c r="BX959">
        <f>+IF(BV959=BV958,"Same","Diff")</f>
        <v/>
      </c>
      <c r="BY959">
        <f>IF(BX959="Same",IF(BW959=BW958,"same","Diff"))</f>
        <v/>
      </c>
    </row>
    <row r="960" ht="17" customHeight="1">
      <c r="A960" s="63" t="inlineStr">
        <is>
          <t>Andrew Newton</t>
        </is>
      </c>
      <c r="B960" s="122" t="n"/>
      <c r="C960" s="122" t="n"/>
      <c r="D960" s="122" t="n"/>
      <c r="E960" s="122" t="n"/>
      <c r="F960" s="122" t="n"/>
      <c r="G960" s="122" t="n"/>
      <c r="H960" s="122" t="n"/>
      <c r="I960" s="122" t="n"/>
      <c r="J960" s="118" t="n"/>
      <c r="K960" s="118" t="n"/>
      <c r="L960" s="118" t="n"/>
      <c r="M960" s="118" t="n"/>
      <c r="N960" s="118" t="n"/>
      <c r="O960" s="118" t="n"/>
      <c r="P960" s="118" t="n"/>
      <c r="Q960" s="118" t="n"/>
      <c r="R960" s="118" t="n"/>
      <c r="S960" s="118" t="n"/>
      <c r="T960" s="118" t="n"/>
      <c r="U960" s="118" t="n"/>
      <c r="V960" s="118" t="n"/>
      <c r="W960" s="130" t="n">
        <v>1</v>
      </c>
      <c r="X960" s="118" t="n"/>
      <c r="Y960" s="118" t="n"/>
      <c r="Z960" s="118" t="n"/>
      <c r="AA960" s="118" t="n"/>
      <c r="AB960" s="118" t="n"/>
      <c r="AC960" s="118" t="n"/>
      <c r="AD960" s="118" t="n"/>
      <c r="AE960" s="118" t="n"/>
      <c r="AF960" s="118" t="n"/>
      <c r="AG960" s="118" t="n"/>
      <c r="AH960" s="118" t="n"/>
      <c r="AI960" s="118" t="n"/>
      <c r="AJ960" s="118" t="n"/>
      <c r="AK960" s="118" t="n"/>
      <c r="AL960" s="118" t="n"/>
      <c r="AM960" s="118" t="n"/>
      <c r="AN960" s="118" t="n"/>
      <c r="AO960" s="118" t="n"/>
      <c r="AP960" s="118" t="n"/>
      <c r="AQ960" s="118" t="n"/>
      <c r="AR960" s="118" t="n"/>
      <c r="AS960" s="118" t="n"/>
      <c r="AT960" s="118" t="n"/>
      <c r="AU960" s="118" t="n"/>
      <c r="AV960" s="118" t="n"/>
      <c r="AW960" s="118" t="n"/>
      <c r="AX960" s="118" t="n"/>
      <c r="AY960" s="118" t="n"/>
      <c r="AZ960" s="118" t="n"/>
      <c r="BA960" s="118" t="n"/>
      <c r="BB960" s="118" t="n"/>
      <c r="BC960" s="118" t="n"/>
      <c r="BD960" s="118" t="n"/>
      <c r="BE960" s="118" t="n"/>
      <c r="BF960" s="118" t="n"/>
      <c r="BG960" s="118" t="n"/>
      <c r="BH960" s="118" t="n"/>
      <c r="BI960" s="118" t="n"/>
      <c r="BJ960" s="118" t="n"/>
      <c r="BK960" s="118" t="n"/>
      <c r="BL960" s="118" t="n"/>
      <c r="BM960" s="118" t="n"/>
      <c r="BN960" s="118" t="n"/>
      <c r="BO960" s="118" t="n"/>
      <c r="BP960" s="118" t="n"/>
      <c r="BQ960" s="118" t="n"/>
      <c r="BR960" s="118" t="n"/>
      <c r="BS960" s="118" t="n"/>
      <c r="BT960" s="118">
        <f>COUNTIF(B960:BS960,1)</f>
        <v/>
      </c>
      <c r="BV960" s="76">
        <f>TRIM(RIGHT(A960, LEN(A960) - FIND("@", SUBSTITUTE(A960, " ", "@", LEN(A960)-LEN(SUBSTITUTE(A960," ",""))))))</f>
        <v/>
      </c>
      <c r="BW960" s="76">
        <f>TRIM(LEFT(A960,FIND(" ",A960&amp;" ")-1))</f>
        <v/>
      </c>
      <c r="BX960">
        <f>+IF(BV960=BV959,"Same","Diff")</f>
        <v/>
      </c>
      <c r="BY960">
        <f>IF(BX960="Same",IF(BW960=BW959,"same","Diff"))</f>
        <v/>
      </c>
    </row>
    <row r="961" ht="17" customHeight="1">
      <c r="A961" s="60" t="inlineStr">
        <is>
          <t>Geoff Newton</t>
        </is>
      </c>
      <c r="B961" s="119" t="n"/>
      <c r="C961" s="119" t="n"/>
      <c r="D961" s="119" t="n"/>
      <c r="E961" s="119" t="n"/>
      <c r="F961" s="119" t="n"/>
      <c r="G961" s="119" t="n"/>
      <c r="H961" s="119" t="n"/>
      <c r="I961" s="119" t="n"/>
      <c r="J961" s="118" t="n"/>
      <c r="K961" s="118" t="n"/>
      <c r="L961" s="118" t="n"/>
      <c r="M961" s="118" t="n"/>
      <c r="N961" s="118" t="n"/>
      <c r="O961" s="118" t="n">
        <v>1</v>
      </c>
      <c r="P961" s="118" t="n">
        <v>1</v>
      </c>
      <c r="Q961" s="118" t="n">
        <v>1</v>
      </c>
      <c r="R961" s="118" t="n"/>
      <c r="S961" s="118" t="n"/>
      <c r="T961" s="118" t="n"/>
      <c r="U961" s="118" t="n"/>
      <c r="V961" s="118" t="n"/>
      <c r="W961" s="118" t="n"/>
      <c r="X961" s="118" t="n"/>
      <c r="Y961" s="118" t="n"/>
      <c r="Z961" s="118" t="n"/>
      <c r="AA961" s="118" t="n"/>
      <c r="AB961" s="118" t="n"/>
      <c r="AC961" s="118" t="n"/>
      <c r="AD961" s="118" t="n"/>
      <c r="AE961" s="118" t="n"/>
      <c r="AF961" s="118" t="n"/>
      <c r="AG961" s="118" t="n"/>
      <c r="AH961" s="118" t="n"/>
      <c r="AI961" s="118" t="n"/>
      <c r="AJ961" s="118" t="n"/>
      <c r="AK961" s="118" t="n"/>
      <c r="AL961" s="118" t="n"/>
      <c r="AM961" s="118" t="n"/>
      <c r="AN961" s="118" t="n"/>
      <c r="AO961" s="118" t="n"/>
      <c r="AP961" s="118" t="n"/>
      <c r="AQ961" s="118" t="n"/>
      <c r="AR961" s="118" t="n"/>
      <c r="AS961" s="118" t="n"/>
      <c r="AT961" s="118" t="n"/>
      <c r="AU961" s="118" t="n"/>
      <c r="AV961" s="118" t="n"/>
      <c r="AW961" s="118" t="n"/>
      <c r="AX961" s="118" t="n"/>
      <c r="AY961" s="118" t="n"/>
      <c r="AZ961" s="118" t="n"/>
      <c r="BA961" s="118" t="n"/>
      <c r="BB961" s="118" t="n"/>
      <c r="BC961" s="118" t="n"/>
      <c r="BD961" s="118" t="n"/>
      <c r="BE961" s="118" t="n"/>
      <c r="BF961" s="118" t="n"/>
      <c r="BG961" s="118" t="n"/>
      <c r="BH961" s="118" t="n"/>
      <c r="BI961" s="118" t="n"/>
      <c r="BJ961" s="118" t="n"/>
      <c r="BK961" s="118" t="n"/>
      <c r="BL961" s="118" t="n"/>
      <c r="BM961" s="118" t="n"/>
      <c r="BN961" s="118" t="n"/>
      <c r="BO961" s="118" t="n"/>
      <c r="BP961" s="118" t="n"/>
      <c r="BQ961" s="118" t="n"/>
      <c r="BR961" s="118" t="n"/>
      <c r="BS961" s="118" t="n"/>
      <c r="BT961" s="118">
        <f>COUNTIF(B961:BS961,1)</f>
        <v/>
      </c>
      <c r="BV961" s="76">
        <f>TRIM(RIGHT(A961, LEN(A961) - FIND("@", SUBSTITUTE(A961, " ", "@", LEN(A961)-LEN(SUBSTITUTE(A961," ",""))))))</f>
        <v/>
      </c>
      <c r="BW961" s="76">
        <f>TRIM(LEFT(A961,FIND(" ",A961&amp;" ")-1))</f>
        <v/>
      </c>
      <c r="BX961">
        <f>+IF(BV961=BV960,"Same","Diff")</f>
        <v/>
      </c>
      <c r="BY961">
        <f>IF(BX961="Same",IF(BW961=BW960,"same","Diff"))</f>
        <v/>
      </c>
    </row>
    <row r="962" ht="17" customHeight="1">
      <c r="A962" s="59" t="inlineStr">
        <is>
          <t>Nick Newton</t>
        </is>
      </c>
      <c r="B962" s="117" t="n"/>
      <c r="C962" s="117" t="n"/>
      <c r="D962" s="117" t="n"/>
      <c r="E962" s="117" t="n"/>
      <c r="F962" s="117" t="n"/>
      <c r="G962" s="117" t="n"/>
      <c r="H962" s="117" t="n"/>
      <c r="I962" s="117" t="n"/>
      <c r="J962" s="118" t="n"/>
      <c r="K962" s="118" t="n"/>
      <c r="L962" s="118" t="n"/>
      <c r="M962" s="118" t="n"/>
      <c r="N962" s="118" t="n"/>
      <c r="O962" s="118" t="n"/>
      <c r="P962" s="118" t="n"/>
      <c r="Q962" s="118" t="n"/>
      <c r="R962" s="118" t="n"/>
      <c r="S962" s="118" t="n"/>
      <c r="T962" s="118" t="n"/>
      <c r="U962" s="118" t="n"/>
      <c r="V962" s="118" t="n"/>
      <c r="W962" s="118" t="n"/>
      <c r="X962" s="118" t="n"/>
      <c r="Y962" s="118" t="n"/>
      <c r="Z962" s="118" t="n"/>
      <c r="AA962" s="118" t="n"/>
      <c r="AB962" s="118" t="n"/>
      <c r="AC962" s="118" t="n"/>
      <c r="AD962" s="118" t="n"/>
      <c r="AE962" s="118" t="n"/>
      <c r="AF962" s="118" t="n"/>
      <c r="AG962" s="118" t="n"/>
      <c r="AH962" s="118" t="n">
        <v>1</v>
      </c>
      <c r="AI962" s="118" t="n"/>
      <c r="AJ962" s="118" t="n"/>
      <c r="AK962" s="118" t="n"/>
      <c r="AL962" s="118" t="n"/>
      <c r="AM962" s="118" t="n"/>
      <c r="AN962" s="118" t="n"/>
      <c r="AO962" s="118" t="n"/>
      <c r="AP962" s="118" t="n"/>
      <c r="AQ962" s="118" t="n"/>
      <c r="AR962" s="118" t="n"/>
      <c r="AS962" s="118" t="n"/>
      <c r="AT962" s="118" t="n"/>
      <c r="AU962" s="118" t="n"/>
      <c r="AV962" s="118" t="n"/>
      <c r="AW962" s="118" t="n"/>
      <c r="AX962" s="118" t="n"/>
      <c r="AY962" s="118" t="n"/>
      <c r="AZ962" s="118" t="n"/>
      <c r="BA962" s="118" t="n"/>
      <c r="BB962" s="118" t="n"/>
      <c r="BC962" s="118" t="n"/>
      <c r="BD962" s="118" t="n"/>
      <c r="BE962" s="118" t="n"/>
      <c r="BF962" s="118" t="n"/>
      <c r="BG962" s="118" t="n"/>
      <c r="BH962" s="118" t="n"/>
      <c r="BI962" s="118" t="n"/>
      <c r="BJ962" s="118" t="n"/>
      <c r="BK962" s="118" t="n"/>
      <c r="BL962" s="118" t="n"/>
      <c r="BM962" s="118" t="n"/>
      <c r="BN962" s="118" t="n"/>
      <c r="BO962" s="118" t="n"/>
      <c r="BP962" s="118" t="n"/>
      <c r="BQ962" s="118" t="n"/>
      <c r="BR962" s="118" t="n"/>
      <c r="BS962" s="118" t="n"/>
      <c r="BT962" s="118">
        <f>COUNTIF(B962:BS962,1)</f>
        <v/>
      </c>
      <c r="BV962" s="76">
        <f>TRIM(RIGHT(A962, LEN(A962) - FIND("@", SUBSTITUTE(A962, " ", "@", LEN(A962)-LEN(SUBSTITUTE(A962," ",""))))))</f>
        <v/>
      </c>
      <c r="BW962" s="76">
        <f>TRIM(LEFT(A962,FIND(" ",A962&amp;" ")-1))</f>
        <v/>
      </c>
      <c r="BX962">
        <f>+IF(BV962=BV961,"Same","Diff")</f>
        <v/>
      </c>
      <c r="BY962">
        <f>IF(BX962="Same",IF(BW962=BW961,"same","Diff"))</f>
        <v/>
      </c>
    </row>
    <row r="963" ht="17" customHeight="1">
      <c r="A963" s="59" t="inlineStr">
        <is>
          <t>Kevin Nicholson</t>
        </is>
      </c>
      <c r="B963" s="117" t="n"/>
      <c r="C963" s="117" t="n"/>
      <c r="D963" s="117" t="n"/>
      <c r="E963" s="117" t="n">
        <v>1</v>
      </c>
      <c r="F963" s="117" t="n"/>
      <c r="G963" s="117" t="n"/>
      <c r="H963" s="117" t="n"/>
      <c r="I963" s="117" t="n"/>
      <c r="J963" s="118" t="n"/>
      <c r="K963" s="118" t="n"/>
      <c r="L963" s="118" t="n"/>
      <c r="M963" s="118" t="n"/>
      <c r="N963" s="118" t="n"/>
      <c r="O963" s="118" t="n"/>
      <c r="P963" s="118" t="n"/>
      <c r="Q963" s="118" t="n"/>
      <c r="R963" s="118" t="n"/>
      <c r="S963" s="118" t="n"/>
      <c r="T963" s="118" t="n"/>
      <c r="U963" s="118" t="n"/>
      <c r="V963" s="118" t="n"/>
      <c r="W963" s="118" t="n"/>
      <c r="X963" s="118" t="n"/>
      <c r="Y963" s="118" t="n"/>
      <c r="Z963" s="118" t="n"/>
      <c r="AA963" s="118" t="n"/>
      <c r="AB963" s="118" t="n"/>
      <c r="AC963" s="118" t="n"/>
      <c r="AD963" s="118" t="n"/>
      <c r="AE963" s="118" t="n"/>
      <c r="AF963" s="118" t="n"/>
      <c r="AG963" s="118" t="n"/>
      <c r="AH963" s="118" t="n"/>
      <c r="AI963" s="118" t="n"/>
      <c r="AJ963" s="118" t="n"/>
      <c r="AK963" s="118" t="n"/>
      <c r="AL963" s="118" t="n"/>
      <c r="AM963" s="118" t="n"/>
      <c r="AN963" s="118" t="n"/>
      <c r="AO963" s="118" t="n"/>
      <c r="AP963" s="118" t="n"/>
      <c r="AQ963" s="118" t="n"/>
      <c r="AR963" s="118" t="n"/>
      <c r="AS963" s="118" t="n"/>
      <c r="AT963" s="118" t="n"/>
      <c r="AU963" s="118" t="n"/>
      <c r="AV963" s="118" t="n"/>
      <c r="AW963" s="118" t="n"/>
      <c r="AX963" s="118" t="n"/>
      <c r="AY963" s="118" t="n"/>
      <c r="AZ963" s="118" t="n"/>
      <c r="BA963" s="118" t="n"/>
      <c r="BB963" s="118" t="n"/>
      <c r="BC963" s="118" t="n"/>
      <c r="BD963" s="118" t="n"/>
      <c r="BE963" s="118" t="n"/>
      <c r="BF963" s="118" t="n"/>
      <c r="BG963" s="118" t="n"/>
      <c r="BH963" s="118" t="n"/>
      <c r="BI963" s="118" t="n"/>
      <c r="BJ963" s="118" t="n"/>
      <c r="BK963" s="118" t="n"/>
      <c r="BL963" s="118" t="n"/>
      <c r="BM963" s="118" t="n"/>
      <c r="BN963" s="118" t="n"/>
      <c r="BO963" s="118" t="n"/>
      <c r="BP963" s="118" t="n"/>
      <c r="BQ963" s="118" t="n"/>
      <c r="BR963" s="118" t="n"/>
      <c r="BS963" s="118" t="n"/>
      <c r="BT963" s="118">
        <f>COUNTIF(B963:BS963,1)</f>
        <v/>
      </c>
      <c r="BV963" s="76">
        <f>TRIM(RIGHT(A963, LEN(A963) - FIND("@", SUBSTITUTE(A963, " ", "@", LEN(A963)-LEN(SUBSTITUTE(A963," ",""))))))</f>
        <v/>
      </c>
      <c r="BW963" s="76">
        <f>TRIM(LEFT(A963,FIND(" ",A963&amp;" ")-1))</f>
        <v/>
      </c>
      <c r="BX963">
        <f>+IF(BV963=BV962,"Same","Diff")</f>
        <v/>
      </c>
      <c r="BY963">
        <f>IF(BX963="Same",IF(BW963=BW962,"same","Diff"))</f>
        <v/>
      </c>
    </row>
    <row r="964" ht="17" customHeight="1">
      <c r="A964" s="59" t="inlineStr">
        <is>
          <t>Troy Nicholson</t>
        </is>
      </c>
      <c r="B964" s="117" t="n"/>
      <c r="C964" s="117" t="n"/>
      <c r="D964" s="117" t="n"/>
      <c r="E964" s="117" t="n"/>
      <c r="F964" s="117" t="n"/>
      <c r="G964" s="117" t="n"/>
      <c r="H964" s="117" t="n"/>
      <c r="I964" s="117" t="n"/>
      <c r="J964" s="118" t="n"/>
      <c r="K964" s="118" t="n"/>
      <c r="L964" s="118" t="n"/>
      <c r="M964" s="118" t="n"/>
      <c r="N964" s="118" t="n"/>
      <c r="O964" s="118" t="n"/>
      <c r="P964" s="118" t="n"/>
      <c r="Q964" s="118" t="n"/>
      <c r="R964" s="118" t="n"/>
      <c r="S964" s="118" t="n"/>
      <c r="T964" s="118" t="n"/>
      <c r="U964" s="118" t="n"/>
      <c r="V964" s="118" t="n"/>
      <c r="W964" s="118" t="n"/>
      <c r="X964" s="118" t="n"/>
      <c r="Y964" s="118" t="n"/>
      <c r="Z964" s="118" t="n"/>
      <c r="AA964" s="118" t="n"/>
      <c r="AB964" s="118" t="n"/>
      <c r="AC964" s="118" t="n"/>
      <c r="AD964" s="118" t="n"/>
      <c r="AE964" s="118" t="n"/>
      <c r="AF964" s="118" t="n"/>
      <c r="AG964" s="118" t="n"/>
      <c r="AH964" s="118" t="n"/>
      <c r="AI964" s="118" t="n"/>
      <c r="AJ964" s="118" t="n">
        <v>1</v>
      </c>
      <c r="AK964" s="118" t="n"/>
      <c r="AL964" s="118" t="n"/>
      <c r="AM964" s="118" t="n"/>
      <c r="AN964" s="118" t="n"/>
      <c r="AO964" s="118" t="n"/>
      <c r="AP964" s="118" t="n"/>
      <c r="AQ964" s="118" t="n"/>
      <c r="AR964" s="118" t="n"/>
      <c r="AS964" s="118" t="n"/>
      <c r="AT964" s="118" t="n"/>
      <c r="AU964" s="118" t="n"/>
      <c r="AV964" s="118" t="n"/>
      <c r="AW964" s="118" t="n"/>
      <c r="AX964" s="118" t="n"/>
      <c r="AY964" s="118" t="n"/>
      <c r="AZ964" s="118" t="n"/>
      <c r="BA964" s="118" t="n"/>
      <c r="BB964" s="118" t="n"/>
      <c r="BC964" s="118" t="n"/>
      <c r="BD964" s="118" t="n"/>
      <c r="BE964" s="118" t="n"/>
      <c r="BF964" s="118" t="n"/>
      <c r="BG964" s="118" t="n"/>
      <c r="BH964" s="118" t="n"/>
      <c r="BI964" s="118" t="n"/>
      <c r="BJ964" s="118" t="n"/>
      <c r="BK964" s="118" t="n"/>
      <c r="BL964" s="118" t="n"/>
      <c r="BM964" s="118" t="n"/>
      <c r="BN964" s="118" t="n"/>
      <c r="BO964" s="118" t="n"/>
      <c r="BP964" s="118" t="n"/>
      <c r="BQ964" s="118" t="n"/>
      <c r="BR964" s="118" t="n"/>
      <c r="BS964" s="118" t="n"/>
      <c r="BT964" s="118">
        <f>COUNTIF(B964:BS964,1)</f>
        <v/>
      </c>
      <c r="BV964" s="76">
        <f>TRIM(RIGHT(A964, LEN(A964) - FIND("@", SUBSTITUTE(A964, " ", "@", LEN(A964)-LEN(SUBSTITUTE(A964," ",""))))))</f>
        <v/>
      </c>
      <c r="BW964" s="76">
        <f>TRIM(LEFT(A964,FIND(" ",A964&amp;" ")-1))</f>
        <v/>
      </c>
      <c r="BX964">
        <f>+IF(BV964=BV963,"Same","Diff")</f>
        <v/>
      </c>
      <c r="BY964">
        <f>IF(BX964="Same",IF(BW964=BW963,"same","Diff"))</f>
        <v/>
      </c>
    </row>
    <row r="965" ht="17" customHeight="1">
      <c r="A965" s="59" t="inlineStr">
        <is>
          <t>Klaus Niedzwiedz</t>
        </is>
      </c>
      <c r="B965" s="117" t="n"/>
      <c r="C965" s="117" t="n"/>
      <c r="D965" s="117" t="n"/>
      <c r="E965" s="117" t="n"/>
      <c r="F965" s="117" t="n"/>
      <c r="G965" s="117" t="n"/>
      <c r="H965" s="117" t="n"/>
      <c r="I965" s="117" t="n"/>
      <c r="J965" s="118" t="n"/>
      <c r="K965" s="118" t="n"/>
      <c r="L965" s="118" t="n"/>
      <c r="M965" s="118" t="n"/>
      <c r="N965" s="118" t="n"/>
      <c r="O965" s="118" t="n"/>
      <c r="P965" s="118" t="n"/>
      <c r="Q965" s="118" t="n"/>
      <c r="R965" s="118" t="n"/>
      <c r="S965" s="118" t="n"/>
      <c r="T965" s="118" t="n"/>
      <c r="U965" s="118" t="n"/>
      <c r="V965" s="118" t="n"/>
      <c r="W965" s="118" t="n"/>
      <c r="X965" s="118" t="n"/>
      <c r="Y965" s="118" t="n"/>
      <c r="Z965" s="118" t="n"/>
      <c r="AA965" s="118" t="n"/>
      <c r="AB965" s="118" t="n"/>
      <c r="AC965" s="118" t="n">
        <v>1</v>
      </c>
      <c r="AD965" s="118" t="n">
        <v>1</v>
      </c>
      <c r="AE965" s="118" t="n">
        <v>1</v>
      </c>
      <c r="AF965" s="118" t="n">
        <v>1</v>
      </c>
      <c r="AG965" s="118" t="n"/>
      <c r="AH965" s="118" t="n">
        <v>1</v>
      </c>
      <c r="AI965" s="118" t="n"/>
      <c r="AJ965" s="118" t="n"/>
      <c r="AK965" s="118" t="n"/>
      <c r="AL965" s="118" t="n">
        <v>1</v>
      </c>
      <c r="AM965" s="118" t="n"/>
      <c r="AN965" s="118" t="n"/>
      <c r="AO965" s="118" t="n"/>
      <c r="AP965" s="118" t="n"/>
      <c r="AQ965" s="118" t="n"/>
      <c r="AR965" s="118" t="n"/>
      <c r="AS965" s="118" t="n"/>
      <c r="AT965" s="118" t="n"/>
      <c r="AU965" s="118" t="n"/>
      <c r="AV965" s="118" t="n"/>
      <c r="AW965" s="118" t="n"/>
      <c r="AX965" s="118" t="n"/>
      <c r="AY965" s="118" t="n"/>
      <c r="AZ965" s="118" t="n"/>
      <c r="BA965" s="118" t="n"/>
      <c r="BB965" s="118" t="n"/>
      <c r="BC965" s="118" t="n"/>
      <c r="BD965" s="118" t="n"/>
      <c r="BE965" s="118" t="n"/>
      <c r="BF965" s="118" t="n"/>
      <c r="BG965" s="118" t="n"/>
      <c r="BH965" s="118" t="n"/>
      <c r="BI965" s="118" t="n"/>
      <c r="BJ965" s="118" t="n"/>
      <c r="BK965" s="118" t="n"/>
      <c r="BL965" s="118" t="n"/>
      <c r="BM965" s="118" t="n"/>
      <c r="BN965" s="118" t="n"/>
      <c r="BO965" s="118" t="n"/>
      <c r="BP965" s="118" t="n"/>
      <c r="BQ965" s="118" t="n"/>
      <c r="BR965" s="118" t="n"/>
      <c r="BS965" s="118" t="n"/>
      <c r="BT965" s="118">
        <f>COUNTIF(B965:BS965,1)</f>
        <v/>
      </c>
      <c r="BV965" s="76">
        <f>TRIM(RIGHT(A965, LEN(A965) - FIND("@", SUBSTITUTE(A965, " ", "@", LEN(A965)-LEN(SUBSTITUTE(A965," ",""))))))</f>
        <v/>
      </c>
      <c r="BW965" s="76">
        <f>TRIM(LEFT(A965,FIND(" ",A965&amp;" ")-1))</f>
        <v/>
      </c>
      <c r="BX965">
        <f>+IF(BV965=BV964,"Same","Diff")</f>
        <v/>
      </c>
      <c r="BY965">
        <f>IF(BX965="Same",IF(BW965=BW964,"same","Diff"))</f>
        <v/>
      </c>
    </row>
    <row r="966" ht="17" customHeight="1">
      <c r="A966" s="59" t="inlineStr">
        <is>
          <t>Brian Nightingale</t>
        </is>
      </c>
      <c r="B966" s="117" t="n"/>
      <c r="C966" s="117" t="n"/>
      <c r="D966" s="117" t="n"/>
      <c r="E966" s="117" t="n"/>
      <c r="F966" s="117" t="n"/>
      <c r="G966" s="117" t="n"/>
      <c r="H966" s="117" t="n"/>
      <c r="I966" s="117" t="n"/>
      <c r="J966" s="118" t="n"/>
      <c r="K966" s="118" t="n"/>
      <c r="L966" s="118" t="n"/>
      <c r="M966" s="118" t="n"/>
      <c r="N966" s="118" t="n"/>
      <c r="O966" s="118" t="n"/>
      <c r="P966" s="118" t="n"/>
      <c r="Q966" s="118" t="n"/>
      <c r="R966" s="118" t="n"/>
      <c r="S966" s="118" t="n"/>
      <c r="T966" s="118" t="n"/>
      <c r="U966" s="118" t="n"/>
      <c r="V966" s="118" t="n">
        <v>1</v>
      </c>
      <c r="W966" s="118" t="n">
        <v>1</v>
      </c>
      <c r="X966" s="118" t="n"/>
      <c r="Y966" s="118" t="n"/>
      <c r="Z966" s="118" t="n">
        <v>1</v>
      </c>
      <c r="AA966" s="118" t="n"/>
      <c r="AB966" s="118" t="n">
        <v>1</v>
      </c>
      <c r="AC966" s="118" t="n"/>
      <c r="AD966" s="118" t="n"/>
      <c r="AE966" s="118" t="n"/>
      <c r="AF966" s="118" t="n"/>
      <c r="AG966" s="118" t="n"/>
      <c r="AH966" s="118" t="n"/>
      <c r="AI966" s="118" t="n"/>
      <c r="AJ966" s="118" t="n"/>
      <c r="AK966" s="118" t="n"/>
      <c r="AL966" s="118" t="n"/>
      <c r="AM966" s="118" t="n"/>
      <c r="AN966" s="118" t="n"/>
      <c r="AO966" s="118" t="n"/>
      <c r="AP966" s="118" t="n"/>
      <c r="AQ966" s="118" t="n"/>
      <c r="AR966" s="118" t="n"/>
      <c r="AS966" s="118" t="n"/>
      <c r="AT966" s="118" t="n"/>
      <c r="AU966" s="118" t="n"/>
      <c r="AV966" s="118" t="n"/>
      <c r="AW966" s="118" t="n"/>
      <c r="AX966" s="118" t="n"/>
      <c r="AY966" s="118" t="n"/>
      <c r="AZ966" s="118" t="n"/>
      <c r="BA966" s="118" t="n"/>
      <c r="BB966" s="118" t="n"/>
      <c r="BC966" s="118" t="n"/>
      <c r="BD966" s="118" t="n"/>
      <c r="BE966" s="118" t="n"/>
      <c r="BF966" s="118" t="n"/>
      <c r="BG966" s="118" t="n"/>
      <c r="BH966" s="118" t="n"/>
      <c r="BI966" s="118" t="n"/>
      <c r="BJ966" s="118" t="n"/>
      <c r="BK966" s="118" t="n"/>
      <c r="BL966" s="118" t="n"/>
      <c r="BM966" s="118" t="n"/>
      <c r="BN966" s="118" t="n"/>
      <c r="BO966" s="118" t="n"/>
      <c r="BP966" s="118" t="n"/>
      <c r="BQ966" s="118" t="n"/>
      <c r="BR966" s="118" t="n"/>
      <c r="BS966" s="118" t="n"/>
      <c r="BT966" s="118">
        <f>COUNTIF(B966:BS966,1)</f>
        <v/>
      </c>
      <c r="BV966" s="76">
        <f>TRIM(RIGHT(A966, LEN(A966) - FIND("@", SUBSTITUTE(A966, " ", "@", LEN(A966)-LEN(SUBSTITUTE(A966," ",""))))))</f>
        <v/>
      </c>
      <c r="BW966" s="76">
        <f>TRIM(LEFT(A966,FIND(" ",A966&amp;" ")-1))</f>
        <v/>
      </c>
      <c r="BX966">
        <f>+IF(BV966=BV965,"Same","Diff")</f>
        <v/>
      </c>
      <c r="BY966">
        <f>IF(BX966="Same",IF(BW966=BW965,"same","Diff"))</f>
        <v/>
      </c>
    </row>
    <row r="967" ht="17" customHeight="1">
      <c r="A967" s="60" t="inlineStr">
        <is>
          <t>Tony Niovanni</t>
        </is>
      </c>
      <c r="B967" s="119" t="n"/>
      <c r="C967" s="119" t="n"/>
      <c r="D967" s="119" t="n"/>
      <c r="E967" s="119" t="n"/>
      <c r="F967" s="119" t="n"/>
      <c r="G967" s="119" t="n"/>
      <c r="H967" s="119" t="n"/>
      <c r="I967" s="119" t="n"/>
      <c r="J967" s="118" t="n"/>
      <c r="K967" s="118" t="n"/>
      <c r="L967" s="118" t="n"/>
      <c r="M967" s="118" t="n"/>
      <c r="N967" s="118" t="n"/>
      <c r="O967" s="118" t="n">
        <v>1</v>
      </c>
      <c r="P967" s="118" t="n"/>
      <c r="Q967" s="118" t="n"/>
      <c r="R967" s="118" t="n">
        <v>1</v>
      </c>
      <c r="S967" s="118" t="n">
        <v>1</v>
      </c>
      <c r="T967" s="118" t="n"/>
      <c r="U967" s="118" t="n">
        <v>1</v>
      </c>
      <c r="V967" s="118" t="n"/>
      <c r="W967" s="118" t="n"/>
      <c r="X967" s="118" t="n"/>
      <c r="Y967" s="118" t="n"/>
      <c r="Z967" s="118" t="n"/>
      <c r="AA967" s="118" t="n"/>
      <c r="AB967" s="118" t="n"/>
      <c r="AC967" s="118" t="n"/>
      <c r="AD967" s="118" t="n"/>
      <c r="AE967" s="118" t="n"/>
      <c r="AF967" s="118" t="n"/>
      <c r="AG967" s="118" t="n"/>
      <c r="AH967" s="118" t="n"/>
      <c r="AI967" s="118" t="n"/>
      <c r="AJ967" s="118" t="n"/>
      <c r="AK967" s="118" t="n"/>
      <c r="AL967" s="118" t="n"/>
      <c r="AM967" s="118" t="n"/>
      <c r="AN967" s="118" t="n"/>
      <c r="AO967" s="118" t="n"/>
      <c r="AP967" s="118" t="n"/>
      <c r="AQ967" s="118" t="n"/>
      <c r="AR967" s="118" t="n"/>
      <c r="AS967" s="118" t="n"/>
      <c r="AT967" s="118" t="n"/>
      <c r="AU967" s="118" t="n"/>
      <c r="AV967" s="118" t="n"/>
      <c r="AW967" s="118" t="n"/>
      <c r="AX967" s="118" t="n"/>
      <c r="AY967" s="118" t="n"/>
      <c r="AZ967" s="118" t="n"/>
      <c r="BA967" s="118" t="n"/>
      <c r="BB967" s="118" t="n"/>
      <c r="BC967" s="118" t="n"/>
      <c r="BD967" s="118" t="n"/>
      <c r="BE967" s="118" t="n"/>
      <c r="BF967" s="118" t="n"/>
      <c r="BG967" s="118" t="n"/>
      <c r="BH967" s="118" t="n"/>
      <c r="BI967" s="118" t="n"/>
      <c r="BJ967" s="118" t="n"/>
      <c r="BK967" s="118" t="n"/>
      <c r="BL967" s="118" t="n"/>
      <c r="BM967" s="118" t="n"/>
      <c r="BN967" s="118" t="n"/>
      <c r="BO967" s="118" t="n"/>
      <c r="BP967" s="118" t="n"/>
      <c r="BQ967" s="118" t="n"/>
      <c r="BR967" s="118" t="n"/>
      <c r="BS967" s="118" t="n"/>
      <c r="BT967" s="118">
        <f>COUNTIF(B967:BS967,1)</f>
        <v/>
      </c>
      <c r="BV967" s="76">
        <f>TRIM(RIGHT(A967, LEN(A967) - FIND("@", SUBSTITUTE(A967, " ", "@", LEN(A967)-LEN(SUBSTITUTE(A967," ",""))))))</f>
        <v/>
      </c>
      <c r="BW967" s="76">
        <f>TRIM(LEFT(A967,FIND(" ",A967&amp;" ")-1))</f>
        <v/>
      </c>
      <c r="BX967">
        <f>+IF(BV967=BV966,"Same","Diff")</f>
        <v/>
      </c>
      <c r="BY967">
        <f>IF(BX967="Same",IF(BW967=BW966,"same","Diff"))</f>
        <v/>
      </c>
    </row>
    <row r="968" ht="17" customHeight="1">
      <c r="A968" s="59" t="inlineStr">
        <is>
          <t>Kevin Nipperess</t>
        </is>
      </c>
      <c r="B968" s="117" t="n"/>
      <c r="C968" s="117" t="n"/>
      <c r="D968" s="117" t="n"/>
      <c r="E968" s="117" t="n"/>
      <c r="F968" s="117" t="n"/>
      <c r="G968" s="117" t="n"/>
      <c r="H968" s="117" t="n"/>
      <c r="I968" s="117" t="n">
        <v>1</v>
      </c>
      <c r="J968" s="118" t="n"/>
      <c r="K968" s="118" t="n"/>
      <c r="L968" s="118" t="n"/>
      <c r="M968" s="118" t="n"/>
      <c r="N968" s="118" t="n"/>
      <c r="O968" s="118" t="n"/>
      <c r="P968" s="118" t="n"/>
      <c r="Q968" s="118" t="n"/>
      <c r="R968" s="118" t="n"/>
      <c r="S968" s="118" t="n"/>
      <c r="T968" s="118" t="n"/>
      <c r="U968" s="118" t="n"/>
      <c r="V968" s="118" t="n"/>
      <c r="W968" s="118" t="n"/>
      <c r="X968" s="118" t="n"/>
      <c r="Y968" s="118" t="n"/>
      <c r="Z968" s="118" t="n"/>
      <c r="AA968" s="118" t="n"/>
      <c r="AB968" s="118" t="n"/>
      <c r="AC968" s="118" t="n"/>
      <c r="AD968" s="118" t="n"/>
      <c r="AE968" s="118" t="n"/>
      <c r="AF968" s="118" t="n"/>
      <c r="AG968" s="118" t="n"/>
      <c r="AH968" s="118" t="n"/>
      <c r="AI968" s="118" t="n"/>
      <c r="AJ968" s="118" t="n"/>
      <c r="AK968" s="118" t="n"/>
      <c r="AL968" s="118" t="n"/>
      <c r="AM968" s="118" t="n"/>
      <c r="AN968" s="118" t="n"/>
      <c r="AO968" s="118" t="n"/>
      <c r="AP968" s="118" t="n"/>
      <c r="AQ968" s="118" t="n"/>
      <c r="AR968" s="118" t="n"/>
      <c r="AS968" s="118" t="n"/>
      <c r="AT968" s="118" t="n"/>
      <c r="AU968" s="118" t="n"/>
      <c r="AV968" s="118" t="n"/>
      <c r="AW968" s="118" t="n"/>
      <c r="AX968" s="118" t="n"/>
      <c r="AY968" s="118" t="n"/>
      <c r="AZ968" s="118" t="n"/>
      <c r="BA968" s="118" t="n"/>
      <c r="BB968" s="118" t="n"/>
      <c r="BC968" s="118" t="n"/>
      <c r="BD968" s="118" t="n"/>
      <c r="BE968" s="118" t="n"/>
      <c r="BF968" s="118" t="n"/>
      <c r="BG968" s="118" t="n"/>
      <c r="BH968" s="118" t="n"/>
      <c r="BI968" s="118" t="n"/>
      <c r="BJ968" s="118" t="n"/>
      <c r="BK968" s="118" t="n"/>
      <c r="BL968" s="118" t="n"/>
      <c r="BM968" s="118" t="n"/>
      <c r="BN968" s="118" t="n"/>
      <c r="BO968" s="118" t="n"/>
      <c r="BP968" s="118" t="n"/>
      <c r="BQ968" s="118" t="n"/>
      <c r="BR968" s="118" t="n"/>
      <c r="BS968" s="118" t="n"/>
      <c r="BT968" s="118">
        <f>COUNTIF(B968:BS968,1)</f>
        <v/>
      </c>
      <c r="BV968" s="76">
        <f>TRIM(RIGHT(A968, LEN(A968) - FIND("@", SUBSTITUTE(A968, " ", "@", LEN(A968)-LEN(SUBSTITUTE(A968," ",""))))))</f>
        <v/>
      </c>
      <c r="BW968" s="76">
        <f>TRIM(LEFT(A968,FIND(" ",A968&amp;" ")-1))</f>
        <v/>
      </c>
      <c r="BX968">
        <f>+IF(BV968=BV967,"Same","Diff")</f>
        <v/>
      </c>
      <c r="BY968">
        <f>IF(BX968="Same",IF(BW968=BW967,"same","Diff"))</f>
        <v/>
      </c>
    </row>
    <row r="969" ht="17" customHeight="1">
      <c r="A969" s="60" t="inlineStr">
        <is>
          <t>Bill Nitschke</t>
        </is>
      </c>
      <c r="B969" s="119" t="n"/>
      <c r="C969" s="119" t="n"/>
      <c r="D969" s="119" t="n"/>
      <c r="E969" s="119" t="n"/>
      <c r="F969" s="119" t="n"/>
      <c r="G969" s="119" t="n"/>
      <c r="H969" s="119" t="n"/>
      <c r="I969" s="119" t="n"/>
      <c r="J969" s="118" t="n"/>
      <c r="K969" s="118" t="n"/>
      <c r="L969" s="118" t="n"/>
      <c r="M969" s="118" t="n"/>
      <c r="N969" s="118" t="n"/>
      <c r="O969" s="130" t="n">
        <v>1</v>
      </c>
      <c r="P969" s="118" t="n">
        <v>1</v>
      </c>
      <c r="Q969" s="118" t="n"/>
      <c r="R969" s="118" t="n"/>
      <c r="S969" s="118" t="n"/>
      <c r="T969" s="118" t="n"/>
      <c r="U969" s="118" t="n"/>
      <c r="V969" s="118" t="n"/>
      <c r="W969" s="118" t="n"/>
      <c r="X969" s="118" t="n"/>
      <c r="Y969" s="118" t="n"/>
      <c r="Z969" s="118" t="n"/>
      <c r="AA969" s="118" t="n"/>
      <c r="AB969" s="118" t="n"/>
      <c r="AC969" s="118" t="n"/>
      <c r="AD969" s="118" t="n"/>
      <c r="AE969" s="118" t="n"/>
      <c r="AF969" s="118" t="n"/>
      <c r="AG969" s="118" t="n"/>
      <c r="AH969" s="118" t="n"/>
      <c r="AI969" s="118" t="n"/>
      <c r="AJ969" s="118" t="n"/>
      <c r="AK969" s="118" t="n"/>
      <c r="AL969" s="118" t="n"/>
      <c r="AM969" s="118" t="n"/>
      <c r="AN969" s="118" t="n"/>
      <c r="AO969" s="118" t="n"/>
      <c r="AP969" s="118" t="n"/>
      <c r="AQ969" s="118" t="n"/>
      <c r="AR969" s="118" t="n"/>
      <c r="AS969" s="118" t="n"/>
      <c r="AT969" s="118" t="n"/>
      <c r="AU969" s="118" t="n"/>
      <c r="AV969" s="118" t="n"/>
      <c r="AW969" s="118" t="n"/>
      <c r="AX969" s="118" t="n"/>
      <c r="AY969" s="118" t="n"/>
      <c r="AZ969" s="118" t="n"/>
      <c r="BA969" s="118" t="n"/>
      <c r="BB969" s="118" t="n"/>
      <c r="BC969" s="118" t="n"/>
      <c r="BD969" s="118" t="n"/>
      <c r="BE969" s="118" t="n"/>
      <c r="BF969" s="118" t="n"/>
      <c r="BG969" s="118" t="n"/>
      <c r="BH969" s="118" t="n"/>
      <c r="BI969" s="118" t="n"/>
      <c r="BJ969" s="118" t="n"/>
      <c r="BK969" s="118" t="n"/>
      <c r="BL969" s="118" t="n"/>
      <c r="BM969" s="118" t="n"/>
      <c r="BN969" s="118" t="n"/>
      <c r="BO969" s="118" t="n"/>
      <c r="BP969" s="118" t="n"/>
      <c r="BQ969" s="118" t="n"/>
      <c r="BR969" s="118" t="n"/>
      <c r="BS969" s="118" t="n"/>
      <c r="BT969" s="118">
        <f>COUNTIF(B969:BS969,1)</f>
        <v/>
      </c>
      <c r="BV969" s="76">
        <f>TRIM(RIGHT(A969, LEN(A969) - FIND("@", SUBSTITUTE(A969, " ", "@", LEN(A969)-LEN(SUBSTITUTE(A969," ",""))))))</f>
        <v/>
      </c>
      <c r="BW969" s="76">
        <f>TRIM(LEFT(A969,FIND(" ",A969&amp;" ")-1))</f>
        <v/>
      </c>
      <c r="BX969">
        <f>+IF(BV969=BV968,"Same","Diff")</f>
        <v/>
      </c>
      <c r="BY969">
        <f>IF(BX969="Same",IF(BW969=BW968,"same","Diff"))</f>
        <v/>
      </c>
    </row>
    <row r="970" ht="17" customHeight="1">
      <c r="A970" s="60" t="inlineStr">
        <is>
          <t>Barry Nixon-Smith</t>
        </is>
      </c>
      <c r="B970" s="119" t="n"/>
      <c r="C970" s="119" t="n"/>
      <c r="D970" s="119" t="n"/>
      <c r="E970" s="119" t="n"/>
      <c r="F970" s="119" t="n"/>
      <c r="G970" s="119" t="n"/>
      <c r="H970" s="119" t="n"/>
      <c r="I970" s="119" t="n"/>
      <c r="J970" s="118" t="n"/>
      <c r="K970" s="118" t="n"/>
      <c r="L970" s="118" t="n"/>
      <c r="M970" s="118" t="n"/>
      <c r="N970" s="118" t="n"/>
      <c r="O970" s="118" t="n"/>
      <c r="P970" s="118" t="n">
        <v>1</v>
      </c>
      <c r="Q970" s="118" t="n"/>
      <c r="R970" s="118" t="n"/>
      <c r="S970" s="118" t="n"/>
      <c r="T970" s="118" t="n"/>
      <c r="U970" s="118" t="n"/>
      <c r="V970" s="118" t="n"/>
      <c r="W970" s="118" t="n"/>
      <c r="X970" s="118" t="n"/>
      <c r="Y970" s="118" t="n"/>
      <c r="Z970" s="118" t="n"/>
      <c r="AA970" s="118" t="n"/>
      <c r="AB970" s="118" t="n"/>
      <c r="AC970" s="118" t="n"/>
      <c r="AD970" s="118" t="n"/>
      <c r="AE970" s="118" t="n"/>
      <c r="AF970" s="118" t="n"/>
      <c r="AG970" s="118" t="n"/>
      <c r="AH970" s="118" t="n"/>
      <c r="AI970" s="118" t="n"/>
      <c r="AJ970" s="118" t="n"/>
      <c r="AK970" s="118" t="n"/>
      <c r="AL970" s="118" t="n"/>
      <c r="AM970" s="118" t="n"/>
      <c r="AN970" s="118" t="n"/>
      <c r="AO970" s="118" t="n"/>
      <c r="AP970" s="118" t="n"/>
      <c r="AQ970" s="118" t="n"/>
      <c r="AR970" s="118" t="n"/>
      <c r="AS970" s="118" t="n"/>
      <c r="AT970" s="118" t="n"/>
      <c r="AU970" s="118" t="n"/>
      <c r="AV970" s="118" t="n"/>
      <c r="AW970" s="118" t="n"/>
      <c r="AX970" s="118" t="n"/>
      <c r="AY970" s="118" t="n"/>
      <c r="AZ970" s="118" t="n"/>
      <c r="BA970" s="118" t="n"/>
      <c r="BB970" s="118" t="n"/>
      <c r="BC970" s="118" t="n"/>
      <c r="BD970" s="118" t="n"/>
      <c r="BE970" s="118" t="n"/>
      <c r="BF970" s="118" t="n"/>
      <c r="BG970" s="118" t="n"/>
      <c r="BH970" s="118" t="n"/>
      <c r="BI970" s="118" t="n"/>
      <c r="BJ970" s="118" t="n"/>
      <c r="BK970" s="118" t="n"/>
      <c r="BL970" s="118" t="n"/>
      <c r="BM970" s="118" t="n"/>
      <c r="BN970" s="118" t="n"/>
      <c r="BO970" s="118" t="n"/>
      <c r="BP970" s="118" t="n"/>
      <c r="BQ970" s="118" t="n"/>
      <c r="BR970" s="118" t="n"/>
      <c r="BS970" s="118" t="n"/>
      <c r="BT970" s="118">
        <f>COUNTIF(B970:BS970,1)</f>
        <v/>
      </c>
      <c r="BV970" s="76">
        <f>TRIM(RIGHT(A970, LEN(A970) - FIND("@", SUBSTITUTE(A970, " ", "@", LEN(A970)-LEN(SUBSTITUTE(A970," ",""))))))</f>
        <v/>
      </c>
      <c r="BW970" s="76">
        <f>TRIM(LEFT(A970,FIND(" ",A970&amp;" ")-1))</f>
        <v/>
      </c>
      <c r="BX970">
        <f>+IF(BV970=BV969,"Same","Diff")</f>
        <v/>
      </c>
      <c r="BY970">
        <f>IF(BX970="Same",IF(BW970=BW969,"same","Diff"))</f>
        <v/>
      </c>
    </row>
    <row r="971" ht="17" customHeight="1">
      <c r="A971" s="59" t="inlineStr">
        <is>
          <t>Mark Noske</t>
        </is>
      </c>
      <c r="B971" s="117" t="n"/>
      <c r="C971" s="117" t="n"/>
      <c r="D971" s="117" t="n"/>
      <c r="E971" s="117" t="n"/>
      <c r="F971" s="117" t="n"/>
      <c r="G971" s="117" t="n"/>
      <c r="H971" s="117" t="n"/>
      <c r="I971" s="117" t="n"/>
      <c r="J971" s="118" t="n"/>
      <c r="K971" s="118" t="n"/>
      <c r="L971" s="118" t="n"/>
      <c r="M971" s="118" t="n"/>
      <c r="N971" s="118" t="n"/>
      <c r="O971" s="118" t="n"/>
      <c r="P971" s="118" t="n"/>
      <c r="Q971" s="118" t="n"/>
      <c r="R971" s="118" t="n"/>
      <c r="S971" s="118" t="n"/>
      <c r="T971" s="118" t="n"/>
      <c r="U971" s="118" t="n"/>
      <c r="V971" s="118" t="n"/>
      <c r="W971" s="118" t="n"/>
      <c r="X971" s="118" t="n"/>
      <c r="Y971" s="118" t="n"/>
      <c r="Z971" s="118" t="n"/>
      <c r="AA971" s="118" t="n"/>
      <c r="AB971" s="118" t="n"/>
      <c r="AC971" s="118" t="n"/>
      <c r="AD971" s="118" t="n"/>
      <c r="AE971" s="118" t="n"/>
      <c r="AF971" s="118" t="n"/>
      <c r="AG971" s="118" t="n"/>
      <c r="AH971" s="118" t="n"/>
      <c r="AI971" s="118" t="n"/>
      <c r="AJ971" s="118" t="n"/>
      <c r="AK971" s="118" t="n">
        <v>1</v>
      </c>
      <c r="AL971" s="118" t="n">
        <v>1</v>
      </c>
      <c r="AM971" s="118" t="n">
        <v>1</v>
      </c>
      <c r="AN971" s="118" t="n"/>
      <c r="AO971" s="118" t="n">
        <v>1</v>
      </c>
      <c r="AP971" s="118" t="n"/>
      <c r="AQ971" s="118" t="n">
        <v>1</v>
      </c>
      <c r="AR971" s="118" t="n"/>
      <c r="AS971" s="118" t="n"/>
      <c r="AT971" s="118" t="n">
        <v>1</v>
      </c>
      <c r="AU971" s="118" t="n">
        <v>1</v>
      </c>
      <c r="AV971" s="118" t="n">
        <v>1</v>
      </c>
      <c r="AW971" s="118" t="n">
        <v>1</v>
      </c>
      <c r="AX971" s="118" t="n">
        <v>1</v>
      </c>
      <c r="AY971" s="118" t="n">
        <v>1</v>
      </c>
      <c r="AZ971" s="118" t="n"/>
      <c r="BA971" s="118" t="n">
        <v>1</v>
      </c>
      <c r="BB971" s="118" t="n">
        <v>1</v>
      </c>
      <c r="BC971" s="118" t="n">
        <v>1</v>
      </c>
      <c r="BD971" s="118" t="n"/>
      <c r="BE971" s="118" t="n"/>
      <c r="BF971" s="118" t="n"/>
      <c r="BG971" s="118" t="n"/>
      <c r="BH971" s="118" t="n"/>
      <c r="BI971" s="118" t="n"/>
      <c r="BJ971" s="118" t="n"/>
      <c r="BK971" s="118" t="n"/>
      <c r="BL971" s="118" t="n"/>
      <c r="BM971" s="118" t="n"/>
      <c r="BN971" s="118" t="n"/>
      <c r="BO971" s="118" t="n"/>
      <c r="BP971" s="118" t="n"/>
      <c r="BQ971" s="118" t="n"/>
      <c r="BR971" s="118" t="n"/>
      <c r="BS971" s="118" t="n"/>
      <c r="BT971" s="118">
        <f>COUNTIF(B971:BS971,1)</f>
        <v/>
      </c>
      <c r="BV971" s="76">
        <f>TRIM(RIGHT(A971, LEN(A971) - FIND("@", SUBSTITUTE(A971, " ", "@", LEN(A971)-LEN(SUBSTITUTE(A971," ",""))))))</f>
        <v/>
      </c>
      <c r="BW971" s="76">
        <f>TRIM(LEFT(A971,FIND(" ",A971&amp;" ")-1))</f>
        <v/>
      </c>
      <c r="BX971">
        <f>+IF(BV971=BV970,"Same","Diff")</f>
        <v/>
      </c>
      <c r="BY971">
        <f>IF(BX971="Same",IF(BW971=BW970,"same","Diff"))</f>
        <v/>
      </c>
    </row>
    <row r="972" ht="17" customHeight="1">
      <c r="A972" s="59" t="inlineStr">
        <is>
          <t>Tony Noske</t>
        </is>
      </c>
      <c r="B972" s="117" t="n"/>
      <c r="C972" s="117" t="n"/>
      <c r="D972" s="117" t="n"/>
      <c r="E972" s="117" t="n"/>
      <c r="F972" s="117" t="n"/>
      <c r="G972" s="117" t="n"/>
      <c r="H972" s="117" t="n"/>
      <c r="I972" s="117" t="n"/>
      <c r="J972" s="118" t="n"/>
      <c r="K972" s="118" t="n"/>
      <c r="L972" s="118" t="n"/>
      <c r="M972" s="118" t="n"/>
      <c r="N972" s="118" t="n"/>
      <c r="O972" s="118" t="n"/>
      <c r="P972" s="118" t="n"/>
      <c r="Q972" s="118" t="n"/>
      <c r="R972" s="118" t="n"/>
      <c r="S972" s="118" t="n"/>
      <c r="T972" s="118" t="n"/>
      <c r="U972" s="118" t="n"/>
      <c r="V972" s="118" t="n"/>
      <c r="W972" s="118" t="n"/>
      <c r="X972" s="118" t="n"/>
      <c r="Y972" s="118" t="n"/>
      <c r="Z972" s="118" t="n"/>
      <c r="AA972" s="118" t="n"/>
      <c r="AB972" s="118" t="n"/>
      <c r="AC972" s="118" t="n">
        <v>1</v>
      </c>
      <c r="AD972" s="118" t="n">
        <v>1</v>
      </c>
      <c r="AE972" s="118" t="n">
        <v>1</v>
      </c>
      <c r="AF972" s="118" t="n"/>
      <c r="AG972" s="118" t="n"/>
      <c r="AH972" s="118" t="n"/>
      <c r="AI972" s="118" t="n"/>
      <c r="AJ972" s="118" t="n"/>
      <c r="AK972" s="118" t="n"/>
      <c r="AL972" s="118" t="n"/>
      <c r="AM972" s="118" t="n"/>
      <c r="AN972" s="118" t="n"/>
      <c r="AO972" s="118" t="n"/>
      <c r="AP972" s="118" t="n"/>
      <c r="AQ972" s="118" t="n"/>
      <c r="AR972" s="118" t="n"/>
      <c r="AS972" s="118" t="n"/>
      <c r="AT972" s="118" t="n"/>
      <c r="AU972" s="118" t="n"/>
      <c r="AV972" s="118" t="n"/>
      <c r="AW972" s="118" t="n"/>
      <c r="AX972" s="118" t="n"/>
      <c r="AY972" s="118" t="n"/>
      <c r="AZ972" s="118" t="n"/>
      <c r="BA972" s="118" t="n"/>
      <c r="BB972" s="118" t="n"/>
      <c r="BC972" s="118" t="n"/>
      <c r="BD972" s="118" t="n"/>
      <c r="BE972" s="118" t="n"/>
      <c r="BF972" s="118" t="n"/>
      <c r="BG972" s="118" t="n"/>
      <c r="BH972" s="118" t="n"/>
      <c r="BI972" s="118" t="n"/>
      <c r="BJ972" s="118" t="n"/>
      <c r="BK972" s="118" t="n"/>
      <c r="BL972" s="118" t="n"/>
      <c r="BM972" s="118" t="n"/>
      <c r="BN972" s="118" t="n"/>
      <c r="BO972" s="118" t="n"/>
      <c r="BP972" s="118" t="n"/>
      <c r="BQ972" s="118" t="n"/>
      <c r="BR972" s="118" t="n"/>
      <c r="BS972" s="118" t="n"/>
      <c r="BT972" s="118">
        <f>COUNTIF(B972:BS972,1)</f>
        <v/>
      </c>
      <c r="BV972" s="76">
        <f>TRIM(RIGHT(A972, LEN(A972) - FIND("@", SUBSTITUTE(A972, " ", "@", LEN(A972)-LEN(SUBSTITUTE(A972," ",""))))))</f>
        <v/>
      </c>
      <c r="BW972" s="76">
        <f>TRIM(LEFT(A972,FIND(" ",A972&amp;" ")-1))</f>
        <v/>
      </c>
      <c r="BX972">
        <f>+IF(BV972=BV971,"Same","Diff")</f>
        <v/>
      </c>
      <c r="BY972">
        <f>IF(BX972="Same",IF(BW972=BW971,"same","Diff"))</f>
        <v/>
      </c>
    </row>
    <row r="973" ht="34" customHeight="1">
      <c r="A973" s="60" t="inlineStr">
        <is>
          <t>Jack Eiffeltower Nougher</t>
        </is>
      </c>
      <c r="B973" s="119" t="n"/>
      <c r="C973" s="119" t="n"/>
      <c r="D973" s="119" t="n"/>
      <c r="E973" s="119" t="n"/>
      <c r="F973" s="119" t="n"/>
      <c r="G973" s="119" t="n"/>
      <c r="H973" s="119" t="n"/>
      <c r="I973" s="119" t="n"/>
      <c r="J973" s="118" t="n">
        <v>1</v>
      </c>
      <c r="K973" s="118" t="n"/>
      <c r="L973" s="118" t="n">
        <v>1</v>
      </c>
      <c r="M973" s="118" t="n"/>
      <c r="N973" s="118" t="n"/>
      <c r="O973" s="118" t="n"/>
      <c r="P973" s="118" t="n"/>
      <c r="Q973" s="118" t="n"/>
      <c r="R973" s="118" t="n"/>
      <c r="S973" s="118" t="n"/>
      <c r="T973" s="118" t="n"/>
      <c r="U973" s="118" t="n"/>
      <c r="V973" s="118" t="n"/>
      <c r="W973" s="118" t="n"/>
      <c r="X973" s="118" t="n"/>
      <c r="Y973" s="118" t="n"/>
      <c r="Z973" s="118" t="n"/>
      <c r="AA973" s="118" t="n"/>
      <c r="AB973" s="118" t="n"/>
      <c r="AC973" s="118" t="n"/>
      <c r="AD973" s="118" t="n"/>
      <c r="AE973" s="118" t="n"/>
      <c r="AF973" s="118" t="n"/>
      <c r="AG973" s="118" t="n"/>
      <c r="AH973" s="118" t="n"/>
      <c r="AI973" s="118" t="n"/>
      <c r="AJ973" s="118" t="n"/>
      <c r="AK973" s="118" t="n"/>
      <c r="AL973" s="118" t="n"/>
      <c r="AM973" s="118" t="n"/>
      <c r="AN973" s="118" t="n"/>
      <c r="AO973" s="118" t="n"/>
      <c r="AP973" s="118" t="n"/>
      <c r="AQ973" s="118" t="n"/>
      <c r="AR973" s="118" t="n"/>
      <c r="AS973" s="118" t="n"/>
      <c r="AT973" s="118" t="n"/>
      <c r="AU973" s="118" t="n"/>
      <c r="AV973" s="118" t="n"/>
      <c r="AW973" s="118" t="n"/>
      <c r="AX973" s="118" t="n"/>
      <c r="AY973" s="118" t="n"/>
      <c r="AZ973" s="118" t="n"/>
      <c r="BA973" s="118" t="n"/>
      <c r="BB973" s="118" t="n"/>
      <c r="BC973" s="118" t="n"/>
      <c r="BD973" s="118" t="n"/>
      <c r="BE973" s="118" t="n"/>
      <c r="BF973" s="118" t="n"/>
      <c r="BG973" s="118" t="n"/>
      <c r="BH973" s="118" t="n"/>
      <c r="BI973" s="118" t="n"/>
      <c r="BJ973" s="118" t="n"/>
      <c r="BK973" s="118" t="n"/>
      <c r="BL973" s="118" t="n"/>
      <c r="BM973" s="118" t="n"/>
      <c r="BN973" s="118" t="n"/>
      <c r="BO973" s="118" t="n"/>
      <c r="BP973" s="118" t="n"/>
      <c r="BQ973" s="118" t="n"/>
      <c r="BR973" s="118" t="n"/>
      <c r="BS973" s="118" t="n"/>
      <c r="BT973" s="118">
        <f>COUNTIF(B973:BS973,1)</f>
        <v/>
      </c>
      <c r="BV973" s="76">
        <f>TRIM(RIGHT(A973, LEN(A973) - FIND("@", SUBSTITUTE(A973, " ", "@", LEN(A973)-LEN(SUBSTITUTE(A973," ",""))))))</f>
        <v/>
      </c>
      <c r="BW973" s="76">
        <f>TRIM(LEFT(A973,FIND(" ",A973&amp;" ")-1))</f>
        <v/>
      </c>
      <c r="BX973">
        <f>+IF(BV973=BV972,"Same","Diff")</f>
        <v/>
      </c>
      <c r="BY973">
        <f>IF(BX973="Same",IF(BW973=BW972,"same","Diff"))</f>
        <v/>
      </c>
    </row>
    <row r="974" ht="17" customHeight="1">
      <c r="A974" s="60" t="inlineStr">
        <is>
          <t>Jack Nougher</t>
        </is>
      </c>
      <c r="B974" s="119" t="n">
        <v>1</v>
      </c>
      <c r="C974" s="119" t="n"/>
      <c r="D974" s="119" t="n"/>
      <c r="E974" s="119" t="n"/>
      <c r="F974" s="119" t="n"/>
      <c r="G974" s="119" t="n"/>
      <c r="H974" s="119" t="n">
        <v>1</v>
      </c>
      <c r="I974" s="119" t="n">
        <v>1</v>
      </c>
      <c r="J974" s="118" t="n"/>
      <c r="K974" s="118" t="n"/>
      <c r="L974" s="118" t="n"/>
      <c r="M974" s="118" t="n"/>
      <c r="N974" s="118" t="n"/>
      <c r="O974" s="118" t="n"/>
      <c r="P974" s="118" t="n"/>
      <c r="Q974" s="118" t="n"/>
      <c r="R974" s="118" t="n"/>
      <c r="S974" s="118" t="n"/>
      <c r="T974" s="118" t="n"/>
      <c r="U974" s="118" t="n"/>
      <c r="V974" s="118" t="n"/>
      <c r="W974" s="118" t="n"/>
      <c r="X974" s="118" t="n"/>
      <c r="Y974" s="118" t="n"/>
      <c r="Z974" s="118" t="n"/>
      <c r="AA974" s="118" t="n"/>
      <c r="AB974" s="118" t="n"/>
      <c r="AC974" s="118" t="n"/>
      <c r="AD974" s="118" t="n"/>
      <c r="AE974" s="118" t="n"/>
      <c r="AF974" s="118" t="n"/>
      <c r="AG974" s="118" t="n"/>
      <c r="AH974" s="118" t="n"/>
      <c r="AI974" s="118" t="n"/>
      <c r="AJ974" s="118" t="n"/>
      <c r="AK974" s="118" t="n"/>
      <c r="AL974" s="118" t="n"/>
      <c r="AM974" s="118" t="n"/>
      <c r="AN974" s="118" t="n"/>
      <c r="AO974" s="118" t="n"/>
      <c r="AP974" s="118" t="n"/>
      <c r="AQ974" s="118" t="n"/>
      <c r="AR974" s="118" t="n"/>
      <c r="AS974" s="118" t="n"/>
      <c r="AT974" s="118" t="n"/>
      <c r="AU974" s="118" t="n"/>
      <c r="AV974" s="118" t="n"/>
      <c r="AW974" s="118" t="n"/>
      <c r="AX974" s="118" t="n"/>
      <c r="AY974" s="118" t="n"/>
      <c r="AZ974" s="118" t="n"/>
      <c r="BA974" s="118" t="n"/>
      <c r="BB974" s="118" t="n"/>
      <c r="BC974" s="118" t="n"/>
      <c r="BD974" s="118" t="n"/>
      <c r="BE974" s="118" t="n"/>
      <c r="BF974" s="118" t="n"/>
      <c r="BG974" s="118" t="n"/>
      <c r="BH974" s="118" t="n"/>
      <c r="BI974" s="118" t="n"/>
      <c r="BJ974" s="118" t="n"/>
      <c r="BK974" s="118" t="n"/>
      <c r="BL974" s="118" t="n"/>
      <c r="BM974" s="118" t="n"/>
      <c r="BN974" s="118" t="n"/>
      <c r="BO974" s="118" t="n"/>
      <c r="BP974" s="118" t="n"/>
      <c r="BQ974" s="118" t="n"/>
      <c r="BR974" s="118" t="n"/>
      <c r="BS974" s="118" t="n"/>
      <c r="BT974" s="118">
        <f>COUNTIF(B974:BS974,1)</f>
        <v/>
      </c>
      <c r="BV974" s="76">
        <f>TRIM(RIGHT(A974, LEN(A974) - FIND("@", SUBSTITUTE(A974, " ", "@", LEN(A974)-LEN(SUBSTITUTE(A974," ",""))))))</f>
        <v/>
      </c>
      <c r="BW974" s="76">
        <f>TRIM(LEFT(A974,FIND(" ",A974&amp;" ")-1))</f>
        <v/>
      </c>
      <c r="BX974">
        <f>+IF(BV974=BV973,"Same","Diff")</f>
        <v/>
      </c>
      <c r="BY974">
        <f>IF(BX974="Same",IF(BW974=BW973,"same","Diff"))</f>
        <v/>
      </c>
    </row>
    <row r="975" ht="17" customHeight="1">
      <c r="A975" s="60" t="inlineStr">
        <is>
          <t>Allan Nuttall</t>
        </is>
      </c>
      <c r="B975" s="119" t="n"/>
      <c r="C975" s="119" t="n"/>
      <c r="D975" s="119" t="n"/>
      <c r="E975" s="119" t="n"/>
      <c r="F975" s="119" t="n"/>
      <c r="G975" s="119" t="n"/>
      <c r="H975" s="119" t="n"/>
      <c r="I975" s="119" t="n"/>
      <c r="J975" s="118" t="n"/>
      <c r="K975" s="118" t="n"/>
      <c r="L975" s="118" t="n"/>
      <c r="M975" s="118" t="n"/>
      <c r="N975" s="118" t="n"/>
      <c r="O975" s="118" t="n"/>
      <c r="P975" s="118" t="n"/>
      <c r="Q975" s="118" t="n"/>
      <c r="R975" s="118" t="n">
        <v>1</v>
      </c>
      <c r="S975" s="118" t="n"/>
      <c r="T975" s="118" t="n"/>
      <c r="U975" s="118" t="n"/>
      <c r="V975" s="118" t="n"/>
      <c r="W975" s="118" t="n"/>
      <c r="X975" s="118" t="n"/>
      <c r="Y975" s="118" t="n"/>
      <c r="Z975" s="118" t="n"/>
      <c r="AA975" s="118" t="n"/>
      <c r="AB975" s="118" t="n"/>
      <c r="AC975" s="118" t="n"/>
      <c r="AD975" s="118" t="n"/>
      <c r="AE975" s="118" t="n"/>
      <c r="AF975" s="118" t="n"/>
      <c r="AG975" s="118" t="n"/>
      <c r="AH975" s="118" t="n"/>
      <c r="AI975" s="118" t="n"/>
      <c r="AJ975" s="118" t="n"/>
      <c r="AK975" s="118" t="n"/>
      <c r="AL975" s="118" t="n"/>
      <c r="AM975" s="118" t="n"/>
      <c r="AN975" s="118" t="n"/>
      <c r="AO975" s="118" t="n"/>
      <c r="AP975" s="118" t="n"/>
      <c r="AQ975" s="118" t="n"/>
      <c r="AR975" s="118" t="n"/>
      <c r="AS975" s="118" t="n"/>
      <c r="AT975" s="118" t="n"/>
      <c r="AU975" s="118" t="n"/>
      <c r="AV975" s="118" t="n"/>
      <c r="AW975" s="118" t="n"/>
      <c r="AX975" s="118" t="n"/>
      <c r="AY975" s="118" t="n"/>
      <c r="AZ975" s="118" t="n"/>
      <c r="BA975" s="118" t="n"/>
      <c r="BB975" s="118" t="n"/>
      <c r="BC975" s="118" t="n"/>
      <c r="BD975" s="118" t="n"/>
      <c r="BE975" s="118" t="n"/>
      <c r="BF975" s="118" t="n"/>
      <c r="BG975" s="118" t="n"/>
      <c r="BH975" s="118" t="n"/>
      <c r="BI975" s="118" t="n"/>
      <c r="BJ975" s="118" t="n"/>
      <c r="BK975" s="118" t="n"/>
      <c r="BL975" s="118" t="n"/>
      <c r="BM975" s="118" t="n"/>
      <c r="BN975" s="118" t="n"/>
      <c r="BO975" s="118" t="n"/>
      <c r="BP975" s="118" t="n"/>
      <c r="BQ975" s="118" t="n"/>
      <c r="BR975" s="118" t="n"/>
      <c r="BS975" s="118" t="n"/>
      <c r="BT975" s="118">
        <f>COUNTIF(B975:BS975,1)</f>
        <v/>
      </c>
      <c r="BV975" s="76">
        <f>TRIM(RIGHT(A975, LEN(A975) - FIND("@", SUBSTITUTE(A975, " ", "@", LEN(A975)-LEN(SUBSTITUTE(A975," ",""))))))</f>
        <v/>
      </c>
      <c r="BW975" s="76">
        <f>TRIM(LEFT(A975,FIND(" ",A975&amp;" ")-1))</f>
        <v/>
      </c>
      <c r="BX975">
        <f>+IF(BV975=BV974,"Same","Diff")</f>
        <v/>
      </c>
      <c r="BY975">
        <f>IF(BX975="Same",IF(BW975=BW974,"same","Diff"))</f>
        <v/>
      </c>
    </row>
    <row r="976" ht="17" customHeight="1">
      <c r="A976" s="59" t="inlineStr">
        <is>
          <t>Bill O'Brien</t>
        </is>
      </c>
      <c r="B976" s="117" t="n"/>
      <c r="C976" s="117" t="n"/>
      <c r="D976" s="117" t="n"/>
      <c r="E976" s="117" t="n"/>
      <c r="F976" s="117" t="n"/>
      <c r="G976" s="117" t="n"/>
      <c r="H976" s="117" t="n"/>
      <c r="I976" s="117" t="n"/>
      <c r="J976" s="118" t="n"/>
      <c r="K976" s="118" t="n"/>
      <c r="L976" s="118" t="n"/>
      <c r="M976" s="118" t="n"/>
      <c r="N976" s="118" t="n"/>
      <c r="O976" s="118" t="n"/>
      <c r="P976" s="118" t="n"/>
      <c r="Q976" s="118" t="n"/>
      <c r="R976" s="118" t="n"/>
      <c r="S976" s="118" t="n"/>
      <c r="T976" s="118" t="n"/>
      <c r="U976" s="118" t="n">
        <v>1</v>
      </c>
      <c r="V976" s="118" t="n">
        <v>1</v>
      </c>
      <c r="W976" s="118" t="n">
        <v>1</v>
      </c>
      <c r="X976" s="118" t="n">
        <v>1</v>
      </c>
      <c r="Y976" s="118" t="n">
        <v>1</v>
      </c>
      <c r="Z976" s="118" t="n">
        <v>1</v>
      </c>
      <c r="AA976" s="118" t="n">
        <v>1</v>
      </c>
      <c r="AB976" s="118" t="n">
        <v>1</v>
      </c>
      <c r="AC976" s="118" t="n">
        <v>1</v>
      </c>
      <c r="AD976" s="118" t="n">
        <v>1</v>
      </c>
      <c r="AE976" s="118" t="n">
        <v>1</v>
      </c>
      <c r="AF976" s="118" t="n">
        <v>1</v>
      </c>
      <c r="AG976" s="118" t="n">
        <v>1</v>
      </c>
      <c r="AH976" s="118" t="n">
        <v>1</v>
      </c>
      <c r="AI976" s="118" t="n">
        <v>1</v>
      </c>
      <c r="AJ976" s="118" t="n"/>
      <c r="AK976" s="118" t="n">
        <v>1</v>
      </c>
      <c r="AL976" s="118" t="n">
        <v>1</v>
      </c>
      <c r="AM976" s="118" t="n">
        <v>1</v>
      </c>
      <c r="AN976" s="118" t="n"/>
      <c r="AO976" s="118" t="n"/>
      <c r="AP976" s="118" t="n"/>
      <c r="AQ976" s="118" t="n"/>
      <c r="AR976" s="118" t="n"/>
      <c r="AS976" s="118" t="n"/>
      <c r="AT976" s="118" t="n"/>
      <c r="AU976" s="118" t="n"/>
      <c r="AV976" s="118" t="n"/>
      <c r="AW976" s="118" t="n"/>
      <c r="AX976" s="118" t="n"/>
      <c r="AY976" s="118" t="n"/>
      <c r="AZ976" s="118" t="n"/>
      <c r="BA976" s="118" t="n"/>
      <c r="BB976" s="118" t="n"/>
      <c r="BC976" s="118" t="n"/>
      <c r="BD976" s="118" t="n"/>
      <c r="BE976" s="118" t="n"/>
      <c r="BF976" s="118" t="n"/>
      <c r="BG976" s="118" t="n"/>
      <c r="BH976" s="118" t="n"/>
      <c r="BI976" s="118" t="n"/>
      <c r="BJ976" s="118" t="n"/>
      <c r="BK976" s="118" t="n"/>
      <c r="BL976" s="118" t="n"/>
      <c r="BM976" s="118" t="n"/>
      <c r="BN976" s="118" t="n"/>
      <c r="BO976" s="118" t="n"/>
      <c r="BP976" s="118" t="n"/>
      <c r="BQ976" s="118" t="n"/>
      <c r="BR976" s="118" t="n"/>
      <c r="BS976" s="118" t="n"/>
      <c r="BT976" s="118">
        <f>COUNTIF(B976:BS976,1)</f>
        <v/>
      </c>
      <c r="BV976" s="76">
        <f>TRIM(RIGHT(A976, LEN(A976) - FIND("@", SUBSTITUTE(A976, " ", "@", LEN(A976)-LEN(SUBSTITUTE(A976," ",""))))))</f>
        <v/>
      </c>
      <c r="BW976" s="76">
        <f>TRIM(LEFT(A976,FIND(" ",A976&amp;" ")-1))</f>
        <v/>
      </c>
      <c r="BX976">
        <f>+IF(BV976=BV975,"Same","Diff")</f>
        <v/>
      </c>
      <c r="BY976">
        <f>IF(BX976="Same",IF(BW976=BW975,"same","Diff"))</f>
        <v/>
      </c>
    </row>
    <row r="977" ht="17" customHeight="1">
      <c r="A977" s="59" t="inlineStr">
        <is>
          <t>Charlie O'Brien</t>
        </is>
      </c>
      <c r="B977" s="117" t="n"/>
      <c r="C977" s="117" t="n"/>
      <c r="D977" s="117" t="n"/>
      <c r="E977" s="117" t="n"/>
      <c r="F977" s="117" t="n"/>
      <c r="G977" s="117" t="n"/>
      <c r="H977" s="117" t="n"/>
      <c r="I977" s="117" t="n"/>
      <c r="J977" s="118" t="n"/>
      <c r="K977" s="118" t="n"/>
      <c r="L977" s="118" t="n"/>
      <c r="M977" s="118" t="n"/>
      <c r="N977" s="118" t="n"/>
      <c r="O977" s="118" t="n"/>
      <c r="P977" s="118" t="n"/>
      <c r="Q977" s="118" t="n">
        <v>1</v>
      </c>
      <c r="R977" s="118" t="n">
        <v>1</v>
      </c>
      <c r="S977" s="118" t="n">
        <v>1</v>
      </c>
      <c r="T977" s="118" t="n">
        <v>1</v>
      </c>
      <c r="U977" s="118" t="n">
        <v>1</v>
      </c>
      <c r="V977" s="118" t="n">
        <v>1</v>
      </c>
      <c r="W977" s="118" t="n">
        <v>1</v>
      </c>
      <c r="X977" s="118" t="n">
        <v>1</v>
      </c>
      <c r="Y977" s="118" t="n"/>
      <c r="Z977" s="118" t="n">
        <v>1</v>
      </c>
      <c r="AA977" s="118" t="n">
        <v>1</v>
      </c>
      <c r="AB977" s="118" t="n">
        <v>1</v>
      </c>
      <c r="AC977" s="118" t="n">
        <v>1</v>
      </c>
      <c r="AD977" s="118" t="n"/>
      <c r="AE977" s="118" t="n">
        <v>1</v>
      </c>
      <c r="AF977" s="118" t="n">
        <v>1</v>
      </c>
      <c r="AG977" s="118" t="n">
        <v>1</v>
      </c>
      <c r="AH977" s="118" t="n">
        <v>1</v>
      </c>
      <c r="AI977" s="118" t="n">
        <v>1</v>
      </c>
      <c r="AJ977" s="118" t="n">
        <v>1</v>
      </c>
      <c r="AK977" s="118" t="n">
        <v>1</v>
      </c>
      <c r="AL977" s="118" t="n"/>
      <c r="AM977" s="118" t="n">
        <v>1</v>
      </c>
      <c r="AN977" s="118" t="n"/>
      <c r="AO977" s="118" t="n"/>
      <c r="AP977" s="118" t="n"/>
      <c r="AQ977" s="118" t="n"/>
      <c r="AR977" s="118" t="n"/>
      <c r="AS977" s="118" t="n"/>
      <c r="AT977" s="118" t="n"/>
      <c r="AU977" s="118" t="n"/>
      <c r="AV977" s="118" t="n"/>
      <c r="AW977" s="118" t="n"/>
      <c r="AX977" s="118" t="n"/>
      <c r="AY977" s="118" t="n"/>
      <c r="AZ977" s="118" t="n"/>
      <c r="BA977" s="118" t="n"/>
      <c r="BB977" s="118" t="n"/>
      <c r="BC977" s="118" t="n"/>
      <c r="BD977" s="118" t="n"/>
      <c r="BE977" s="118" t="n"/>
      <c r="BF977" s="118" t="n"/>
      <c r="BG977" s="118" t="n"/>
      <c r="BH977" s="118" t="n"/>
      <c r="BI977" s="118" t="n"/>
      <c r="BJ977" s="118" t="n"/>
      <c r="BK977" s="118" t="n"/>
      <c r="BL977" s="118" t="n"/>
      <c r="BM977" s="118" t="n"/>
      <c r="BN977" s="118" t="n"/>
      <c r="BO977" s="118" t="n"/>
      <c r="BP977" s="118" t="n"/>
      <c r="BQ977" s="118" t="n"/>
      <c r="BR977" s="118" t="n"/>
      <c r="BS977" s="118" t="n"/>
      <c r="BT977" s="118">
        <f>COUNTIF(B977:BS977,1)</f>
        <v/>
      </c>
      <c r="BV977" s="76">
        <f>TRIM(RIGHT(A977, LEN(A977) - FIND("@", SUBSTITUTE(A977, " ", "@", LEN(A977)-LEN(SUBSTITUTE(A977," ",""))))))</f>
        <v/>
      </c>
      <c r="BW977" s="76">
        <f>TRIM(LEFT(A977,FIND(" ",A977&amp;" ")-1))</f>
        <v/>
      </c>
      <c r="BX977">
        <f>+IF(BV977=BV976,"Same","Diff")</f>
        <v/>
      </c>
      <c r="BY977">
        <f>IF(BX977="Same",IF(BW977=BW976,"same","Diff"))</f>
        <v/>
      </c>
    </row>
    <row r="978" ht="17" customHeight="1">
      <c r="A978" s="59" t="inlineStr">
        <is>
          <t>Grant O'Donnell</t>
        </is>
      </c>
      <c r="B978" s="117" t="n"/>
      <c r="C978" s="117" t="n"/>
      <c r="D978" s="117" t="n"/>
      <c r="E978" s="117" t="n"/>
      <c r="F978" s="117" t="n"/>
      <c r="G978" s="117" t="n"/>
      <c r="H978" s="117" t="n"/>
      <c r="I978" s="117" t="n"/>
      <c r="J978" s="118" t="n"/>
      <c r="K978" s="118" t="n"/>
      <c r="L978" s="118" t="n"/>
      <c r="M978" s="118" t="n"/>
      <c r="N978" s="118" t="n"/>
      <c r="O978" s="118" t="n"/>
      <c r="P978" s="118" t="n"/>
      <c r="Q978" s="118" t="n"/>
      <c r="R978" s="118" t="n"/>
      <c r="S978" s="118" t="n"/>
      <c r="T978" s="118" t="n"/>
      <c r="U978" s="118" t="n"/>
      <c r="V978" s="118" t="n"/>
      <c r="W978" s="118" t="n"/>
      <c r="X978" s="118" t="n"/>
      <c r="Y978" s="118" t="n"/>
      <c r="Z978" s="118" t="n">
        <v>1</v>
      </c>
      <c r="AA978" s="118" t="n"/>
      <c r="AB978" s="118" t="n"/>
      <c r="AC978" s="118" t="n"/>
      <c r="AD978" s="118" t="n"/>
      <c r="AE978" s="118" t="n"/>
      <c r="AF978" s="118" t="n"/>
      <c r="AG978" s="118" t="n"/>
      <c r="AH978" s="118" t="n"/>
      <c r="AI978" s="118" t="n"/>
      <c r="AJ978" s="118" t="n"/>
      <c r="AK978" s="118" t="n"/>
      <c r="AL978" s="118" t="n"/>
      <c r="AM978" s="118" t="n"/>
      <c r="AN978" s="118" t="n"/>
      <c r="AO978" s="118" t="n"/>
      <c r="AP978" s="118" t="n"/>
      <c r="AQ978" s="118" t="n"/>
      <c r="AR978" s="118" t="n"/>
      <c r="AS978" s="118" t="n"/>
      <c r="AT978" s="118" t="n"/>
      <c r="AU978" s="118" t="n"/>
      <c r="AV978" s="118" t="n"/>
      <c r="AW978" s="118" t="n"/>
      <c r="AX978" s="118" t="n"/>
      <c r="AY978" s="118" t="n"/>
      <c r="AZ978" s="118" t="n"/>
      <c r="BA978" s="118" t="n"/>
      <c r="BB978" s="118" t="n"/>
      <c r="BC978" s="118" t="n"/>
      <c r="BD978" s="118" t="n"/>
      <c r="BE978" s="118" t="n"/>
      <c r="BF978" s="118" t="n"/>
      <c r="BG978" s="118" t="n"/>
      <c r="BH978" s="118" t="n"/>
      <c r="BI978" s="118" t="n"/>
      <c r="BJ978" s="118" t="n"/>
      <c r="BK978" s="118" t="n"/>
      <c r="BL978" s="118" t="n"/>
      <c r="BM978" s="118" t="n"/>
      <c r="BN978" s="118" t="n"/>
      <c r="BO978" s="118" t="n"/>
      <c r="BP978" s="118" t="n"/>
      <c r="BQ978" s="118" t="n"/>
      <c r="BR978" s="118" t="n"/>
      <c r="BS978" s="118" t="n"/>
      <c r="BT978" s="118">
        <f>COUNTIF(B978:BS978,1)</f>
        <v/>
      </c>
      <c r="BV978" s="76">
        <f>TRIM(RIGHT(A978, LEN(A978) - FIND("@", SUBSTITUTE(A978, " ", "@", LEN(A978)-LEN(SUBSTITUTE(A978," ",""))))))</f>
        <v/>
      </c>
      <c r="BW978" s="76">
        <f>TRIM(LEFT(A978,FIND(" ",A978&amp;" ")-1))</f>
        <v/>
      </c>
      <c r="BX978">
        <f>+IF(BV978=BV977,"Same","Diff")</f>
        <v/>
      </c>
      <c r="BY978">
        <f>IF(BX978="Same",IF(BW978=BW977,"same","Diff"))</f>
        <v/>
      </c>
    </row>
    <row r="979" ht="17" customHeight="1">
      <c r="A979" s="59" t="inlineStr">
        <is>
          <t>Michael O'Hehir</t>
        </is>
      </c>
      <c r="B979" s="117" t="n"/>
      <c r="C979" s="117" t="n"/>
      <c r="D979" s="117" t="n"/>
      <c r="E979" s="117" t="n"/>
      <c r="F979" s="117" t="n"/>
      <c r="G979" s="117" t="n"/>
      <c r="H979" s="117" t="n"/>
      <c r="I979" s="117" t="n"/>
      <c r="J979" s="118" t="n"/>
      <c r="K979" s="118" t="n"/>
      <c r="L979" s="118" t="n"/>
      <c r="M979" s="118" t="n"/>
      <c r="N979" s="118" t="n"/>
      <c r="O979" s="118" t="n"/>
      <c r="P979" s="118" t="n"/>
      <c r="Q979" s="118" t="n"/>
      <c r="R979" s="118" t="n"/>
      <c r="S979" s="118" t="n"/>
      <c r="T979" s="118" t="n"/>
      <c r="U979" s="118" t="n"/>
      <c r="V979" s="118" t="n"/>
      <c r="W979" s="118" t="n">
        <v>1</v>
      </c>
      <c r="X979" s="118" t="n"/>
      <c r="Y979" s="118" t="n"/>
      <c r="Z979" s="118" t="n"/>
      <c r="AA979" s="118" t="n"/>
      <c r="AB979" s="118" t="n"/>
      <c r="AC979" s="118" t="n"/>
      <c r="AD979" s="118" t="n"/>
      <c r="AE979" s="118" t="n"/>
      <c r="AF979" s="118" t="n"/>
      <c r="AG979" s="118" t="n"/>
      <c r="AH979" s="118" t="n"/>
      <c r="AI979" s="118" t="n"/>
      <c r="AJ979" s="118" t="n"/>
      <c r="AK979" s="118" t="n"/>
      <c r="AL979" s="118" t="n"/>
      <c r="AM979" s="118" t="n"/>
      <c r="AN979" s="118" t="n"/>
      <c r="AO979" s="118" t="n"/>
      <c r="AP979" s="118" t="n"/>
      <c r="AQ979" s="118" t="n"/>
      <c r="AR979" s="118" t="n"/>
      <c r="AS979" s="118" t="n"/>
      <c r="AT979" s="118" t="n"/>
      <c r="AU979" s="118" t="n"/>
      <c r="AV979" s="118" t="n"/>
      <c r="AW979" s="118" t="n"/>
      <c r="AX979" s="118" t="n"/>
      <c r="AY979" s="118" t="n"/>
      <c r="AZ979" s="118" t="n"/>
      <c r="BA979" s="118" t="n"/>
      <c r="BB979" s="118" t="n"/>
      <c r="BC979" s="118" t="n"/>
      <c r="BD979" s="118" t="n"/>
      <c r="BE979" s="118" t="n"/>
      <c r="BF979" s="118" t="n"/>
      <c r="BG979" s="118" t="n"/>
      <c r="BH979" s="118" t="n"/>
      <c r="BI979" s="118" t="n"/>
      <c r="BJ979" s="118" t="n"/>
      <c r="BK979" s="118" t="n"/>
      <c r="BL979" s="118" t="n"/>
      <c r="BM979" s="118" t="n"/>
      <c r="BN979" s="118" t="n"/>
      <c r="BO979" s="118" t="n"/>
      <c r="BP979" s="118" t="n"/>
      <c r="BQ979" s="118" t="n"/>
      <c r="BR979" s="118" t="n"/>
      <c r="BS979" s="118" t="n"/>
      <c r="BT979" s="118">
        <f>COUNTIF(B979:BS979,1)</f>
        <v/>
      </c>
      <c r="BV979" s="76">
        <f>TRIM(RIGHT(A979, LEN(A979) - FIND("@", SUBSTITUTE(A979, " ", "@", LEN(A979)-LEN(SUBSTITUTE(A979," ",""))))))</f>
        <v/>
      </c>
      <c r="BW979" s="76">
        <f>TRIM(LEFT(A979,FIND(" ",A979&amp;" ")-1))</f>
        <v/>
      </c>
      <c r="BX979">
        <f>+IF(BV979=BV978,"Same","Diff")</f>
        <v/>
      </c>
      <c r="BY979">
        <f>IF(BX979="Same",IF(BW979=BW978,"same","Diff"))</f>
        <v/>
      </c>
    </row>
    <row r="980" ht="17" customHeight="1">
      <c r="A980" s="60" t="inlineStr">
        <is>
          <t>David O'Keefe</t>
        </is>
      </c>
      <c r="B980" s="119" t="n"/>
      <c r="C980" s="119" t="n"/>
      <c r="D980" s="119" t="n"/>
      <c r="E980" s="119" t="n"/>
      <c r="F980" s="119" t="n"/>
      <c r="G980" s="119" t="n"/>
      <c r="H980" s="119" t="n">
        <v>1</v>
      </c>
      <c r="I980" s="119" t="n">
        <v>1</v>
      </c>
      <c r="J980" s="118" t="n">
        <v>1</v>
      </c>
      <c r="K980" s="118" t="n"/>
      <c r="L980" s="118" t="n">
        <v>1</v>
      </c>
      <c r="M980" s="118" t="n"/>
      <c r="N980" s="118" t="n"/>
      <c r="O980" s="118" t="n"/>
      <c r="P980" s="118" t="n"/>
      <c r="Q980" s="118" t="n"/>
      <c r="R980" s="118" t="n"/>
      <c r="S980" s="118" t="n"/>
      <c r="T980" s="118" t="n"/>
      <c r="U980" s="118" t="n"/>
      <c r="V980" s="118" t="n"/>
      <c r="W980" s="118" t="n"/>
      <c r="X980" s="118" t="n"/>
      <c r="Y980" s="118" t="n"/>
      <c r="Z980" s="118" t="n"/>
      <c r="AA980" s="118" t="n"/>
      <c r="AB980" s="118" t="n"/>
      <c r="AC980" s="118" t="n"/>
      <c r="AD980" s="118" t="n"/>
      <c r="AE980" s="118" t="n"/>
      <c r="AF980" s="118" t="n"/>
      <c r="AG980" s="118" t="n"/>
      <c r="AH980" s="118" t="n"/>
      <c r="AI980" s="118" t="n"/>
      <c r="AJ980" s="118" t="n"/>
      <c r="AK980" s="118" t="n"/>
      <c r="AL980" s="118" t="n"/>
      <c r="AM980" s="118" t="n"/>
      <c r="AN980" s="118" t="n"/>
      <c r="AO980" s="118" t="n"/>
      <c r="AP980" s="118" t="n"/>
      <c r="AQ980" s="118" t="n"/>
      <c r="AR980" s="118" t="n"/>
      <c r="AS980" s="118" t="n"/>
      <c r="AT980" s="118" t="n"/>
      <c r="AU980" s="118" t="n"/>
      <c r="AV980" s="118" t="n"/>
      <c r="AW980" s="118" t="n"/>
      <c r="AX980" s="118" t="n"/>
      <c r="AY980" s="118" t="n"/>
      <c r="AZ980" s="118" t="n"/>
      <c r="BA980" s="118" t="n"/>
      <c r="BB980" s="118" t="n"/>
      <c r="BC980" s="118" t="n"/>
      <c r="BD980" s="118" t="n"/>
      <c r="BE980" s="118" t="n"/>
      <c r="BF980" s="118" t="n"/>
      <c r="BG980" s="118" t="n"/>
      <c r="BH980" s="118" t="n"/>
      <c r="BI980" s="118" t="n"/>
      <c r="BJ980" s="118" t="n"/>
      <c r="BK980" s="118" t="n"/>
      <c r="BL980" s="118" t="n"/>
      <c r="BM980" s="118" t="n"/>
      <c r="BN980" s="118" t="n"/>
      <c r="BO980" s="118" t="n"/>
      <c r="BP980" s="118" t="n"/>
      <c r="BQ980" s="118" t="n"/>
      <c r="BR980" s="118" t="n"/>
      <c r="BS980" s="118" t="n"/>
      <c r="BT980" s="118">
        <f>COUNTIF(B980:BS980,1)</f>
        <v/>
      </c>
      <c r="BV980" s="76">
        <f>TRIM(RIGHT(A980, LEN(A980) - FIND("@", SUBSTITUTE(A980, " ", "@", LEN(A980)-LEN(SUBSTITUTE(A980," ",""))))))</f>
        <v/>
      </c>
      <c r="BW980" s="76">
        <f>TRIM(LEFT(A980,FIND(" ",A980&amp;" ")-1))</f>
        <v/>
      </c>
      <c r="BX980">
        <f>+IF(BV980=BV979,"Same","Diff")</f>
        <v/>
      </c>
      <c r="BY980">
        <f>IF(BX980="Same",IF(BW980=BW979,"same","Diff"))</f>
        <v/>
      </c>
    </row>
    <row r="981" ht="17" customHeight="1">
      <c r="A981" s="61" t="inlineStr">
        <is>
          <t>Dylan O'Keeffe</t>
        </is>
      </c>
      <c r="B981" s="120" t="n"/>
      <c r="C981" s="120" t="n"/>
      <c r="D981" s="120" t="n"/>
      <c r="E981" s="120" t="n"/>
      <c r="F981" s="120" t="n"/>
      <c r="G981" s="120" t="n"/>
      <c r="H981" s="120" t="n"/>
      <c r="I981" s="120" t="n"/>
      <c r="J981" s="118" t="n"/>
      <c r="K981" s="118" t="n"/>
      <c r="L981" s="118" t="n"/>
      <c r="M981" s="118" t="n"/>
      <c r="N981" s="118" t="n"/>
      <c r="O981" s="118" t="n"/>
      <c r="P981" s="118" t="n"/>
      <c r="Q981" s="118" t="n"/>
      <c r="R981" s="118" t="n"/>
      <c r="S981" s="118" t="n"/>
      <c r="T981" s="118" t="n"/>
      <c r="U981" s="118" t="n"/>
      <c r="V981" s="118" t="n"/>
      <c r="W981" s="118" t="n"/>
      <c r="X981" s="118" t="n"/>
      <c r="Y981" s="118" t="n"/>
      <c r="Z981" s="118" t="n"/>
      <c r="AA981" s="118" t="n"/>
      <c r="AB981" s="118" t="n"/>
      <c r="AC981" s="118" t="n"/>
      <c r="AD981" s="118" t="n"/>
      <c r="AE981" s="118" t="n"/>
      <c r="AF981" s="118" t="n"/>
      <c r="AG981" s="118" t="n"/>
      <c r="AH981" s="118" t="n"/>
      <c r="AI981" s="118" t="n"/>
      <c r="AJ981" s="118" t="n"/>
      <c r="AK981" s="118" t="n"/>
      <c r="AL981" s="118" t="n"/>
      <c r="AM981" s="118" t="n"/>
      <c r="AN981" s="118" t="n"/>
      <c r="AO981" s="118" t="n"/>
      <c r="AP981" s="118" t="n"/>
      <c r="AQ981" s="118" t="n"/>
      <c r="AR981" s="118" t="n"/>
      <c r="AS981" s="118" t="n"/>
      <c r="AT981" s="118" t="n"/>
      <c r="AU981" s="118" t="n"/>
      <c r="AV981" s="118" t="n"/>
      <c r="AW981" s="118" t="n"/>
      <c r="AX981" s="118" t="n"/>
      <c r="AY981" s="118" t="n"/>
      <c r="AZ981" s="118" t="n"/>
      <c r="BA981" s="118" t="n"/>
      <c r="BB981" s="118" t="n"/>
      <c r="BC981" s="118" t="n"/>
      <c r="BD981" s="118" t="n"/>
      <c r="BE981" s="118" t="n"/>
      <c r="BF981" s="118" t="n"/>
      <c r="BG981" s="118" t="n"/>
      <c r="BH981" s="118" t="n"/>
      <c r="BI981" s="118" t="n"/>
      <c r="BJ981" s="118" t="n"/>
      <c r="BK981" s="118" t="n"/>
      <c r="BL981" s="118" t="n"/>
      <c r="BM981" s="118" t="n">
        <v>1</v>
      </c>
      <c r="BN981" s="118" t="n">
        <v>1</v>
      </c>
      <c r="BO981" s="118" t="n">
        <v>1</v>
      </c>
      <c r="BP981" s="118" t="n">
        <v>1</v>
      </c>
      <c r="BQ981" s="118" t="n">
        <v>1</v>
      </c>
      <c r="BR981" s="118" t="n"/>
      <c r="BS981" s="118" t="n"/>
      <c r="BT981" s="118">
        <f>COUNTIF(B981:BS981,1)</f>
        <v/>
      </c>
      <c r="BV981" s="76">
        <f>TRIM(RIGHT(A981, LEN(A981) - FIND("@", SUBSTITUTE(A981, " ", "@", LEN(A981)-LEN(SUBSTITUTE(A981," ",""))))))</f>
        <v/>
      </c>
      <c r="BW981" s="76">
        <f>TRIM(LEFT(A981,FIND(" ",A981&amp;" ")-1))</f>
        <v/>
      </c>
      <c r="BX981">
        <f>+IF(BV981=BV980,"Same","Diff")</f>
        <v/>
      </c>
      <c r="BY981">
        <f>IF(BX981="Same",IF(BW981=BW980,"same","Diff"))</f>
        <v/>
      </c>
    </row>
    <row r="982" ht="17" customHeight="1">
      <c r="A982" s="60" t="inlineStr">
        <is>
          <t>Caroline O'Shanesy</t>
        </is>
      </c>
      <c r="B982" s="119" t="n"/>
      <c r="C982" s="119" t="n"/>
      <c r="D982" s="119" t="n"/>
      <c r="E982" s="119" t="n"/>
      <c r="F982" s="119" t="n"/>
      <c r="G982" s="119" t="n"/>
      <c r="H982" s="119" t="n"/>
      <c r="I982" s="119" t="n"/>
      <c r="J982" s="118" t="n"/>
      <c r="K982" s="118" t="n"/>
      <c r="L982" s="118" t="n"/>
      <c r="M982" s="118" t="n"/>
      <c r="N982" s="118" t="n"/>
      <c r="O982" s="118" t="n">
        <v>1</v>
      </c>
      <c r="P982" s="118" t="n"/>
      <c r="Q982" s="118" t="n">
        <v>1</v>
      </c>
      <c r="R982" s="118" t="n">
        <v>1</v>
      </c>
      <c r="S982" s="118" t="n"/>
      <c r="T982" s="118" t="n"/>
      <c r="U982" s="118" t="n"/>
      <c r="V982" s="118" t="n"/>
      <c r="W982" s="118" t="n"/>
      <c r="X982" s="118" t="n"/>
      <c r="Y982" s="118" t="n"/>
      <c r="Z982" s="118" t="n"/>
      <c r="AA982" s="118" t="n"/>
      <c r="AB982" s="118" t="n"/>
      <c r="AC982" s="118" t="n"/>
      <c r="AD982" s="118" t="n"/>
      <c r="AE982" s="118" t="n"/>
      <c r="AF982" s="118" t="n"/>
      <c r="AG982" s="118" t="n"/>
      <c r="AH982" s="118" t="n"/>
      <c r="AI982" s="118" t="n"/>
      <c r="AJ982" s="118" t="n"/>
      <c r="AK982" s="118" t="n"/>
      <c r="AL982" s="118" t="n"/>
      <c r="AM982" s="118" t="n"/>
      <c r="AN982" s="118" t="n"/>
      <c r="AO982" s="118" t="n"/>
      <c r="AP982" s="118" t="n"/>
      <c r="AQ982" s="118" t="n"/>
      <c r="AR982" s="118" t="n"/>
      <c r="AS982" s="118" t="n"/>
      <c r="AT982" s="118" t="n"/>
      <c r="AU982" s="118" t="n"/>
      <c r="AV982" s="118" t="n"/>
      <c r="AW982" s="118" t="n"/>
      <c r="AX982" s="118" t="n"/>
      <c r="AY982" s="118" t="n"/>
      <c r="AZ982" s="118" t="n"/>
      <c r="BA982" s="118" t="n"/>
      <c r="BB982" s="118" t="n"/>
      <c r="BC982" s="118" t="n"/>
      <c r="BD982" s="118" t="n"/>
      <c r="BE982" s="118" t="n"/>
      <c r="BF982" s="118" t="n"/>
      <c r="BG982" s="118" t="n"/>
      <c r="BH982" s="118" t="n"/>
      <c r="BI982" s="118" t="n"/>
      <c r="BJ982" s="118" t="n"/>
      <c r="BK982" s="118" t="n"/>
      <c r="BL982" s="118" t="n"/>
      <c r="BM982" s="118" t="n"/>
      <c r="BN982" s="118" t="n"/>
      <c r="BO982" s="118" t="n"/>
      <c r="BP982" s="118" t="n"/>
      <c r="BQ982" s="118" t="n"/>
      <c r="BR982" s="118" t="n"/>
      <c r="BS982" s="118" t="n"/>
      <c r="BT982" s="118">
        <f>COUNTIF(B982:BS982,1)</f>
        <v/>
      </c>
      <c r="BV982" s="76">
        <f>TRIM(RIGHT(A982, LEN(A982) - FIND("@", SUBSTITUTE(A982, " ", "@", LEN(A982)-LEN(SUBSTITUTE(A982," ",""))))))</f>
        <v/>
      </c>
      <c r="BW982" s="76">
        <f>TRIM(LEFT(A982,FIND(" ",A982&amp;" ")-1))</f>
        <v/>
      </c>
      <c r="BX982">
        <f>+IF(BV982=BV981,"Same","Diff")</f>
        <v/>
      </c>
      <c r="BY982">
        <f>IF(BX982="Same",IF(BW982=BW981,"same","Diff"))</f>
        <v/>
      </c>
    </row>
    <row r="983" ht="17" customHeight="1">
      <c r="A983" s="60" t="inlineStr">
        <is>
          <t>Jim O'Shaunnessy</t>
        </is>
      </c>
      <c r="B983" s="119" t="n"/>
      <c r="C983" s="119" t="n"/>
      <c r="D983" s="119" t="n"/>
      <c r="E983" s="119" t="n">
        <v>1</v>
      </c>
      <c r="F983" s="119" t="n"/>
      <c r="G983" s="119" t="n"/>
      <c r="H983" s="119" t="n"/>
      <c r="I983" s="119" t="n"/>
      <c r="J983" s="118" t="n"/>
      <c r="K983" s="118" t="n"/>
      <c r="L983" s="118" t="n"/>
      <c r="M983" s="118" t="n"/>
      <c r="N983" s="118" t="n"/>
      <c r="O983" s="118" t="n"/>
      <c r="P983" s="118" t="n"/>
      <c r="Q983" s="118" t="n"/>
      <c r="R983" s="118" t="n"/>
      <c r="S983" s="118" t="n"/>
      <c r="T983" s="118" t="n"/>
      <c r="U983" s="118" t="n"/>
      <c r="V983" s="118" t="n"/>
      <c r="W983" s="118" t="n"/>
      <c r="X983" s="118" t="n"/>
      <c r="Y983" s="118" t="n"/>
      <c r="Z983" s="118" t="n"/>
      <c r="AA983" s="118" t="n"/>
      <c r="AB983" s="118" t="n"/>
      <c r="AC983" s="118" t="n"/>
      <c r="AD983" s="118" t="n"/>
      <c r="AE983" s="118" t="n"/>
      <c r="AF983" s="118" t="n"/>
      <c r="AG983" s="118" t="n"/>
      <c r="AH983" s="118" t="n"/>
      <c r="AI983" s="118" t="n"/>
      <c r="AJ983" s="118" t="n"/>
      <c r="AK983" s="118" t="n"/>
      <c r="AL983" s="118" t="n"/>
      <c r="AM983" s="118" t="n"/>
      <c r="AN983" s="118" t="n"/>
      <c r="AO983" s="118" t="n"/>
      <c r="AP983" s="118" t="n"/>
      <c r="AQ983" s="118" t="n"/>
      <c r="AR983" s="118" t="n"/>
      <c r="AS983" s="118" t="n"/>
      <c r="AT983" s="118" t="n"/>
      <c r="AU983" s="118" t="n"/>
      <c r="AV983" s="118" t="n"/>
      <c r="AW983" s="118" t="n"/>
      <c r="AX983" s="118" t="n"/>
      <c r="AY983" s="118" t="n"/>
      <c r="AZ983" s="118" t="n"/>
      <c r="BA983" s="118" t="n"/>
      <c r="BB983" s="118" t="n"/>
      <c r="BC983" s="118" t="n"/>
      <c r="BD983" s="118" t="n"/>
      <c r="BE983" s="118" t="n"/>
      <c r="BF983" s="118" t="n"/>
      <c r="BG983" s="118" t="n"/>
      <c r="BH983" s="118" t="n"/>
      <c r="BI983" s="118" t="n"/>
      <c r="BJ983" s="118" t="n"/>
      <c r="BK983" s="118" t="n"/>
      <c r="BL983" s="118" t="n"/>
      <c r="BM983" s="118" t="n"/>
      <c r="BN983" s="118" t="n"/>
      <c r="BO983" s="118" t="n"/>
      <c r="BP983" s="118" t="n"/>
      <c r="BQ983" s="118" t="n"/>
      <c r="BR983" s="118" t="n"/>
      <c r="BS983" s="118" t="n"/>
      <c r="BT983" s="118">
        <f>COUNTIF(B983:BS983,1)</f>
        <v/>
      </c>
      <c r="BV983" s="76">
        <f>TRIM(RIGHT(A983, LEN(A983) - FIND("@", SUBSTITUTE(A983, " ", "@", LEN(A983)-LEN(SUBSTITUTE(A983," ",""))))))</f>
        <v/>
      </c>
      <c r="BW983" s="76">
        <f>TRIM(LEFT(A983,FIND(" ",A983&amp;" ")-1))</f>
        <v/>
      </c>
      <c r="BX983">
        <f>+IF(BV983=BV982,"Same","Diff")</f>
        <v/>
      </c>
      <c r="BY983">
        <f>IF(BX983="Same",IF(BW983=BW982,"same","Diff"))</f>
        <v/>
      </c>
    </row>
    <row r="984" ht="17" customHeight="1">
      <c r="A984" s="59" t="inlineStr">
        <is>
          <t>Markus Oestreich</t>
        </is>
      </c>
      <c r="B984" s="117" t="n"/>
      <c r="C984" s="117" t="n"/>
      <c r="D984" s="117" t="n"/>
      <c r="E984" s="117" t="n"/>
      <c r="F984" s="117" t="n"/>
      <c r="G984" s="117" t="n"/>
      <c r="H984" s="117" t="n"/>
      <c r="I984" s="117" t="n"/>
      <c r="J984" s="118" t="n"/>
      <c r="K984" s="118" t="n"/>
      <c r="L984" s="118" t="n"/>
      <c r="M984" s="118" t="n"/>
      <c r="N984" s="118" t="n"/>
      <c r="O984" s="118" t="n"/>
      <c r="P984" s="118" t="n"/>
      <c r="Q984" s="118" t="n"/>
      <c r="R984" s="118" t="n"/>
      <c r="S984" s="118" t="n"/>
      <c r="T984" s="118" t="n"/>
      <c r="U984" s="118" t="n"/>
      <c r="V984" s="118" t="n"/>
      <c r="W984" s="118" t="n"/>
      <c r="X984" s="118" t="n"/>
      <c r="Y984" s="118" t="n"/>
      <c r="Z984" s="118" t="n"/>
      <c r="AA984" s="118" t="n"/>
      <c r="AB984" s="118" t="n"/>
      <c r="AC984" s="118" t="n">
        <v>1</v>
      </c>
      <c r="AD984" s="118" t="n"/>
      <c r="AE984" s="118" t="n"/>
      <c r="AF984" s="118" t="n"/>
      <c r="AG984" s="118" t="n"/>
      <c r="AH984" s="118" t="n"/>
      <c r="AI984" s="118" t="n"/>
      <c r="AJ984" s="118" t="n"/>
      <c r="AK984" s="118" t="n"/>
      <c r="AL984" s="118" t="n"/>
      <c r="AM984" s="118" t="n"/>
      <c r="AN984" s="118" t="n"/>
      <c r="AO984" s="118" t="n"/>
      <c r="AP984" s="118" t="n"/>
      <c r="AQ984" s="118" t="n"/>
      <c r="AR984" s="118" t="n"/>
      <c r="AS984" s="118" t="n"/>
      <c r="AT984" s="118" t="n"/>
      <c r="AU984" s="118" t="n"/>
      <c r="AV984" s="118" t="n"/>
      <c r="AW984" s="118" t="n"/>
      <c r="AX984" s="118" t="n"/>
      <c r="AY984" s="118" t="n"/>
      <c r="AZ984" s="118" t="n"/>
      <c r="BA984" s="118" t="n"/>
      <c r="BB984" s="118" t="n"/>
      <c r="BC984" s="118" t="n"/>
      <c r="BD984" s="118" t="n"/>
      <c r="BE984" s="118" t="n"/>
      <c r="BF984" s="118" t="n"/>
      <c r="BG984" s="118" t="n"/>
      <c r="BH984" s="118" t="n"/>
      <c r="BI984" s="118" t="n"/>
      <c r="BJ984" s="118" t="n"/>
      <c r="BK984" s="118" t="n"/>
      <c r="BL984" s="118" t="n"/>
      <c r="BM984" s="118" t="n"/>
      <c r="BN984" s="118" t="n"/>
      <c r="BO984" s="118" t="n"/>
      <c r="BP984" s="118" t="n"/>
      <c r="BQ984" s="118" t="n"/>
      <c r="BR984" s="118" t="n"/>
      <c r="BS984" s="118" t="n"/>
      <c r="BT984" s="118">
        <f>COUNTIF(B984:BS984,1)</f>
        <v/>
      </c>
      <c r="BV984" s="76">
        <f>TRIM(RIGHT(A984, LEN(A984) - FIND("@", SUBSTITUTE(A984, " ", "@", LEN(A984)-LEN(SUBSTITUTE(A984," ",""))))))</f>
        <v/>
      </c>
      <c r="BW984" s="76">
        <f>TRIM(LEFT(A984,FIND(" ",A984&amp;" ")-1))</f>
        <v/>
      </c>
      <c r="BX984">
        <f>+IF(BV984=BV983,"Same","Diff")</f>
        <v/>
      </c>
      <c r="BY984">
        <f>IF(BX984="Same",IF(BW984=BW983,"same","Diff"))</f>
        <v/>
      </c>
    </row>
    <row r="985" ht="17" customHeight="1">
      <c r="A985" s="60" t="inlineStr">
        <is>
          <t>Hideo Oishi</t>
        </is>
      </c>
      <c r="B985" s="119" t="n"/>
      <c r="C985" s="119" t="n"/>
      <c r="D985" s="119" t="n"/>
      <c r="E985" s="119" t="n"/>
      <c r="F985" s="119" t="n"/>
      <c r="G985" s="119" t="n"/>
      <c r="H985" s="119" t="n"/>
      <c r="I985" s="119" t="n">
        <v>1</v>
      </c>
      <c r="J985" s="118" t="n"/>
      <c r="K985" s="118" t="n"/>
      <c r="L985" s="118" t="n"/>
      <c r="M985" s="118" t="n"/>
      <c r="N985" s="118" t="n"/>
      <c r="O985" s="118" t="n"/>
      <c r="P985" s="118" t="n"/>
      <c r="Q985" s="118" t="n"/>
      <c r="R985" s="118" t="n"/>
      <c r="S985" s="118" t="n"/>
      <c r="T985" s="118" t="n"/>
      <c r="U985" s="118" t="n"/>
      <c r="V985" s="118" t="n"/>
      <c r="W985" s="118" t="n"/>
      <c r="X985" s="118" t="n"/>
      <c r="Y985" s="118" t="n"/>
      <c r="Z985" s="118" t="n"/>
      <c r="AA985" s="118" t="n"/>
      <c r="AB985" s="118" t="n"/>
      <c r="AC985" s="118" t="n"/>
      <c r="AD985" s="118" t="n"/>
      <c r="AE985" s="118" t="n"/>
      <c r="AF985" s="118" t="n"/>
      <c r="AG985" s="118" t="n"/>
      <c r="AH985" s="118" t="n"/>
      <c r="AI985" s="118" t="n"/>
      <c r="AJ985" s="118" t="n"/>
      <c r="AK985" s="118" t="n"/>
      <c r="AL985" s="118" t="n"/>
      <c r="AM985" s="118" t="n"/>
      <c r="AN985" s="118" t="n"/>
      <c r="AO985" s="118" t="n"/>
      <c r="AP985" s="118" t="n"/>
      <c r="AQ985" s="118" t="n"/>
      <c r="AR985" s="118" t="n"/>
      <c r="AS985" s="118" t="n"/>
      <c r="AT985" s="118" t="n"/>
      <c r="AU985" s="118" t="n"/>
      <c r="AV985" s="118" t="n"/>
      <c r="AW985" s="118" t="n"/>
      <c r="AX985" s="118" t="n"/>
      <c r="AY985" s="118" t="n"/>
      <c r="AZ985" s="118" t="n"/>
      <c r="BA985" s="118" t="n"/>
      <c r="BB985" s="118" t="n"/>
      <c r="BC985" s="118" t="n"/>
      <c r="BD985" s="118" t="n"/>
      <c r="BE985" s="118" t="n"/>
      <c r="BF985" s="118" t="n"/>
      <c r="BG985" s="118" t="n"/>
      <c r="BH985" s="118" t="n"/>
      <c r="BI985" s="118" t="n"/>
      <c r="BJ985" s="118" t="n"/>
      <c r="BK985" s="118" t="n"/>
      <c r="BL985" s="118" t="n"/>
      <c r="BM985" s="118" t="n"/>
      <c r="BN985" s="118" t="n"/>
      <c r="BO985" s="118" t="n"/>
      <c r="BP985" s="118" t="n"/>
      <c r="BQ985" s="118" t="n"/>
      <c r="BR985" s="118" t="n"/>
      <c r="BS985" s="118" t="n"/>
      <c r="BT985" s="118">
        <f>COUNTIF(B985:BS985,1)</f>
        <v/>
      </c>
      <c r="BV985" s="76">
        <f>TRIM(RIGHT(A985, LEN(A985) - FIND("@", SUBSTITUTE(A985, " ", "@", LEN(A985)-LEN(SUBSTITUTE(A985," ",""))))))</f>
        <v/>
      </c>
      <c r="BW985" s="76">
        <f>TRIM(LEFT(A985,FIND(" ",A985&amp;" ")-1))</f>
        <v/>
      </c>
      <c r="BX985">
        <f>+IF(BV985=BV984,"Same","Diff")</f>
        <v/>
      </c>
      <c r="BY985">
        <f>IF(BX985="Same",IF(BW985=BW984,"same","Diff"))</f>
        <v/>
      </c>
    </row>
    <row r="986" ht="17" customHeight="1">
      <c r="A986" s="61" t="inlineStr">
        <is>
          <t>Jayden Ojeda</t>
        </is>
      </c>
      <c r="B986" s="120" t="n"/>
      <c r="C986" s="120" t="n"/>
      <c r="D986" s="120" t="n"/>
      <c r="E986" s="120" t="n"/>
      <c r="F986" s="120" t="n"/>
      <c r="G986" s="120" t="n"/>
      <c r="H986" s="120" t="n"/>
      <c r="I986" s="120" t="n"/>
      <c r="J986" s="118" t="n"/>
      <c r="K986" s="118" t="n"/>
      <c r="L986" s="118" t="n"/>
      <c r="M986" s="118" t="n"/>
      <c r="N986" s="118" t="n"/>
      <c r="O986" s="118" t="n"/>
      <c r="P986" s="118" t="n"/>
      <c r="Q986" s="118" t="n"/>
      <c r="R986" s="118" t="n"/>
      <c r="S986" s="118" t="n"/>
      <c r="T986" s="118" t="n"/>
      <c r="U986" s="118" t="n"/>
      <c r="V986" s="118" t="n"/>
      <c r="W986" s="118" t="n"/>
      <c r="X986" s="118" t="n"/>
      <c r="Y986" s="118" t="n"/>
      <c r="Z986" s="118" t="n"/>
      <c r="AA986" s="118" t="n"/>
      <c r="AB986" s="118" t="n"/>
      <c r="AC986" s="118" t="n"/>
      <c r="AD986" s="118" t="n"/>
      <c r="AE986" s="118" t="n"/>
      <c r="AF986" s="118" t="n"/>
      <c r="AG986" s="118" t="n"/>
      <c r="AH986" s="118" t="n"/>
      <c r="AI986" s="118" t="n"/>
      <c r="AJ986" s="118" t="n"/>
      <c r="AK986" s="118" t="n"/>
      <c r="AL986" s="118" t="n"/>
      <c r="AM986" s="118" t="n"/>
      <c r="AN986" s="118" t="n"/>
      <c r="AO986" s="118" t="n"/>
      <c r="AP986" s="118" t="n"/>
      <c r="AQ986" s="118" t="n"/>
      <c r="AR986" s="118" t="n"/>
      <c r="AS986" s="118" t="n"/>
      <c r="AT986" s="118" t="n"/>
      <c r="AU986" s="118" t="n"/>
      <c r="AV986" s="118" t="n"/>
      <c r="AW986" s="118" t="n"/>
      <c r="AX986" s="118" t="n"/>
      <c r="AY986" s="118" t="n"/>
      <c r="AZ986" s="118" t="n"/>
      <c r="BA986" s="118" t="n"/>
      <c r="BB986" s="118" t="n"/>
      <c r="BC986" s="118" t="n"/>
      <c r="BD986" s="118" t="n"/>
      <c r="BE986" s="118" t="n"/>
      <c r="BF986" s="118" t="n"/>
      <c r="BG986" s="118" t="n"/>
      <c r="BH986" s="118" t="n"/>
      <c r="BI986" s="118" t="n"/>
      <c r="BJ986" s="118" t="n"/>
      <c r="BK986" s="118" t="n"/>
      <c r="BL986" s="118" t="n"/>
      <c r="BM986" s="118" t="n">
        <v>1</v>
      </c>
      <c r="BN986" s="118" t="n">
        <v>1</v>
      </c>
      <c r="BO986" s="118" t="n">
        <v>1</v>
      </c>
      <c r="BP986" s="118" t="n">
        <v>1</v>
      </c>
      <c r="BQ986" s="118" t="n">
        <v>1</v>
      </c>
      <c r="BR986" s="118" t="n">
        <v>1</v>
      </c>
      <c r="BS986" s="118" t="n">
        <v>1</v>
      </c>
      <c r="BT986" s="118">
        <f>COUNTIF(B986:BS986,1)</f>
        <v/>
      </c>
      <c r="BV986" s="76">
        <f>TRIM(RIGHT(A986, LEN(A986) - FIND("@", SUBSTITUTE(A986, " ", "@", LEN(A986)-LEN(SUBSTITUTE(A986," ",""))))))</f>
        <v/>
      </c>
      <c r="BW986" s="76">
        <f>TRIM(LEFT(A986,FIND(" ",A986&amp;" ")-1))</f>
        <v/>
      </c>
      <c r="BX986">
        <f>+IF(BV986=BV985,"Same","Diff")</f>
        <v/>
      </c>
      <c r="BY986">
        <f>IF(BX986="Same",IF(BW986=BW985,"same","Diff"))</f>
        <v/>
      </c>
    </row>
    <row r="987" ht="17" customHeight="1">
      <c r="A987" s="59" t="inlineStr">
        <is>
          <t>Paul Older</t>
        </is>
      </c>
      <c r="B987" s="117" t="n"/>
      <c r="C987" s="117" t="n"/>
      <c r="D987" s="117" t="n"/>
      <c r="E987" s="117" t="n"/>
      <c r="F987" s="117" t="n"/>
      <c r="G987" s="117" t="n"/>
      <c r="H987" s="117" t="n"/>
      <c r="I987" s="117" t="n"/>
      <c r="J987" s="118" t="n"/>
      <c r="K987" s="118" t="n"/>
      <c r="L987" s="118" t="n"/>
      <c r="M987" s="118" t="n"/>
      <c r="N987" s="118" t="n"/>
      <c r="O987" s="118" t="n"/>
      <c r="P987" s="118" t="n"/>
      <c r="Q987" s="118" t="n"/>
      <c r="R987" s="118" t="n">
        <v>1</v>
      </c>
      <c r="S987" s="118" t="n"/>
      <c r="T987" s="118" t="n"/>
      <c r="U987" s="118" t="n"/>
      <c r="V987" s="118" t="n"/>
      <c r="W987" s="118" t="n"/>
      <c r="X987" s="118" t="n"/>
      <c r="Y987" s="118" t="n"/>
      <c r="Z987" s="118" t="n"/>
      <c r="AA987" s="118" t="n"/>
      <c r="AB987" s="118" t="n"/>
      <c r="AC987" s="118" t="n"/>
      <c r="AD987" s="118" t="n"/>
      <c r="AE987" s="118" t="n"/>
      <c r="AF987" s="118" t="n"/>
      <c r="AG987" s="118" t="n"/>
      <c r="AH987" s="118" t="n"/>
      <c r="AI987" s="118" t="n"/>
      <c r="AJ987" s="118" t="n"/>
      <c r="AK987" s="118" t="n"/>
      <c r="AL987" s="118" t="n"/>
      <c r="AM987" s="118" t="n"/>
      <c r="AN987" s="118" t="n"/>
      <c r="AO987" s="118" t="n"/>
      <c r="AP987" s="118" t="n"/>
      <c r="AQ987" s="118" t="n"/>
      <c r="AR987" s="118" t="n"/>
      <c r="AS987" s="118" t="n"/>
      <c r="AT987" s="118" t="n"/>
      <c r="AU987" s="118" t="n"/>
      <c r="AV987" s="118" t="n"/>
      <c r="AW987" s="118" t="n"/>
      <c r="AX987" s="118" t="n"/>
      <c r="AY987" s="118" t="n"/>
      <c r="AZ987" s="118" t="n"/>
      <c r="BA987" s="118" t="n"/>
      <c r="BB987" s="118" t="n"/>
      <c r="BC987" s="118" t="n"/>
      <c r="BD987" s="118" t="n"/>
      <c r="BE987" s="118" t="n"/>
      <c r="BF987" s="118" t="n"/>
      <c r="BG987" s="118" t="n"/>
      <c r="BH987" s="118" t="n"/>
      <c r="BI987" s="118" t="n"/>
      <c r="BJ987" s="118" t="n"/>
      <c r="BK987" s="118" t="n"/>
      <c r="BL987" s="118" t="n"/>
      <c r="BM987" s="118" t="n"/>
      <c r="BN987" s="118" t="n"/>
      <c r="BO987" s="118" t="n"/>
      <c r="BP987" s="118" t="n"/>
      <c r="BQ987" s="118" t="n"/>
      <c r="BR987" s="118" t="n"/>
      <c r="BS987" s="118" t="n"/>
      <c r="BT987" s="118">
        <f>COUNTIF(B987:BS987,1)</f>
        <v/>
      </c>
      <c r="BV987" s="76">
        <f>TRIM(RIGHT(A987, LEN(A987) - FIND("@", SUBSTITUTE(A987, " ", "@", LEN(A987)-LEN(SUBSTITUTE(A987," ",""))))))</f>
        <v/>
      </c>
      <c r="BW987" s="76">
        <f>TRIM(LEFT(A987,FIND(" ",A987&amp;" ")-1))</f>
        <v/>
      </c>
      <c r="BX987">
        <f>+IF(BV987=BV986,"Same","Diff")</f>
        <v/>
      </c>
      <c r="BY987">
        <f>IF(BX987="Same",IF(BW987=BW986,"same","Diff"))</f>
        <v/>
      </c>
    </row>
    <row r="988" ht="17" customHeight="1">
      <c r="A988" s="59" t="inlineStr">
        <is>
          <t>Mike Oliver</t>
        </is>
      </c>
      <c r="B988" s="117" t="n"/>
      <c r="C988" s="117" t="n"/>
      <c r="D988" s="117" t="n"/>
      <c r="E988" s="117" t="n"/>
      <c r="F988" s="117" t="n"/>
      <c r="G988" s="117" t="n"/>
      <c r="H988" s="117" t="n"/>
      <c r="I988" s="117" t="n"/>
      <c r="J988" s="118" t="n"/>
      <c r="K988" s="118" t="n"/>
      <c r="L988" s="118" t="n"/>
      <c r="M988" s="118" t="n"/>
      <c r="N988" s="118" t="n"/>
      <c r="O988" s="118" t="n"/>
      <c r="P988" s="118" t="n"/>
      <c r="Q988" s="118" t="n"/>
      <c r="R988" s="118" t="n"/>
      <c r="S988" s="118" t="n"/>
      <c r="T988" s="118" t="n"/>
      <c r="U988" s="118" t="n"/>
      <c r="V988" s="118" t="n"/>
      <c r="W988" s="118" t="n"/>
      <c r="X988" s="118" t="n"/>
      <c r="Y988" s="118" t="n"/>
      <c r="Z988" s="118" t="n"/>
      <c r="AA988" s="118" t="n"/>
      <c r="AB988" s="118" t="n"/>
      <c r="AC988" s="118" t="n"/>
      <c r="AD988" s="118" t="n">
        <v>1</v>
      </c>
      <c r="AE988" s="118" t="n"/>
      <c r="AF988" s="118" t="n"/>
      <c r="AG988" s="118" t="n"/>
      <c r="AH988" s="118" t="n"/>
      <c r="AI988" s="118" t="n"/>
      <c r="AJ988" s="118" t="n"/>
      <c r="AK988" s="118" t="n"/>
      <c r="AL988" s="118" t="n"/>
      <c r="AM988" s="118" t="n"/>
      <c r="AN988" s="118" t="n"/>
      <c r="AO988" s="118" t="n"/>
      <c r="AP988" s="118" t="n"/>
      <c r="AQ988" s="118" t="n"/>
      <c r="AR988" s="118" t="n"/>
      <c r="AS988" s="118" t="n"/>
      <c r="AT988" s="118" t="n"/>
      <c r="AU988" s="118" t="n"/>
      <c r="AV988" s="118" t="n"/>
      <c r="AW988" s="118" t="n"/>
      <c r="AX988" s="118" t="n"/>
      <c r="AY988" s="118" t="n"/>
      <c r="AZ988" s="118" t="n"/>
      <c r="BA988" s="118" t="n"/>
      <c r="BB988" s="118" t="n"/>
      <c r="BC988" s="118" t="n"/>
      <c r="BD988" s="118" t="n"/>
      <c r="BE988" s="118" t="n"/>
      <c r="BF988" s="118" t="n"/>
      <c r="BG988" s="118" t="n"/>
      <c r="BH988" s="118" t="n"/>
      <c r="BI988" s="118" t="n"/>
      <c r="BJ988" s="118" t="n"/>
      <c r="BK988" s="118" t="n"/>
      <c r="BL988" s="118" t="n"/>
      <c r="BM988" s="118" t="n"/>
      <c r="BN988" s="118" t="n"/>
      <c r="BO988" s="118" t="n"/>
      <c r="BP988" s="118" t="n"/>
      <c r="BQ988" s="118" t="n"/>
      <c r="BR988" s="118" t="n"/>
      <c r="BS988" s="118" t="n"/>
      <c r="BT988" s="118">
        <f>COUNTIF(B988:BS988,1)</f>
        <v/>
      </c>
      <c r="BV988" s="76">
        <f>TRIM(RIGHT(A988, LEN(A988) - FIND("@", SUBSTITUTE(A988, " ", "@", LEN(A988)-LEN(SUBSTITUTE(A988," ",""))))))</f>
        <v/>
      </c>
      <c r="BW988" s="76">
        <f>TRIM(LEFT(A988,FIND(" ",A988&amp;" ")-1))</f>
        <v/>
      </c>
      <c r="BX988">
        <f>+IF(BV988=BV987,"Same","Diff")</f>
        <v/>
      </c>
      <c r="BY988">
        <f>IF(BX988="Same",IF(BW988=BW987,"same","Diff"))</f>
        <v/>
      </c>
    </row>
    <row r="989" ht="17" customHeight="1">
      <c r="A989" s="59" t="inlineStr">
        <is>
          <t>Anders Olofsson</t>
        </is>
      </c>
      <c r="B989" s="117" t="n"/>
      <c r="C989" s="117" t="n"/>
      <c r="D989" s="117" t="n"/>
      <c r="E989" s="117" t="n"/>
      <c r="F989" s="117" t="n"/>
      <c r="G989" s="117" t="n"/>
      <c r="H989" s="117" t="n"/>
      <c r="I989" s="117" t="n"/>
      <c r="J989" s="118" t="n"/>
      <c r="K989" s="118" t="n"/>
      <c r="L989" s="118" t="n"/>
      <c r="M989" s="118" t="n"/>
      <c r="N989" s="118" t="n"/>
      <c r="O989" s="118" t="n"/>
      <c r="P989" s="118" t="n"/>
      <c r="Q989" s="118" t="n"/>
      <c r="R989" s="118" t="n"/>
      <c r="S989" s="118" t="n"/>
      <c r="T989" s="118" t="n"/>
      <c r="U989" s="118" t="n"/>
      <c r="V989" s="118" t="n"/>
      <c r="W989" s="118" t="n"/>
      <c r="X989" s="118" t="n"/>
      <c r="Y989" s="118" t="n"/>
      <c r="Z989" s="118" t="n"/>
      <c r="AA989" s="118" t="n"/>
      <c r="AB989" s="118" t="n"/>
      <c r="AC989" s="118" t="n"/>
      <c r="AD989" s="118" t="n">
        <v>1</v>
      </c>
      <c r="AE989" s="118" t="n">
        <v>1</v>
      </c>
      <c r="AF989" s="118" t="n"/>
      <c r="AG989" s="118" t="n"/>
      <c r="AH989" s="118" t="n">
        <v>1</v>
      </c>
      <c r="AI989" s="118" t="n">
        <v>1</v>
      </c>
      <c r="AJ989" s="118" t="n">
        <v>1</v>
      </c>
      <c r="AK989" s="118" t="n">
        <v>1</v>
      </c>
      <c r="AL989" s="118" t="n"/>
      <c r="AM989" s="118" t="n"/>
      <c r="AN989" s="118" t="n"/>
      <c r="AO989" s="118" t="n"/>
      <c r="AP989" s="118" t="n"/>
      <c r="AQ989" s="118" t="n"/>
      <c r="AR989" s="118" t="n"/>
      <c r="AS989" s="118" t="n"/>
      <c r="AT989" s="118" t="n"/>
      <c r="AU989" s="118" t="n"/>
      <c r="AV989" s="118" t="n"/>
      <c r="AW989" s="118" t="n"/>
      <c r="AX989" s="118" t="n"/>
      <c r="AY989" s="118" t="n"/>
      <c r="AZ989" s="118" t="n"/>
      <c r="BA989" s="118" t="n"/>
      <c r="BB989" s="118" t="n"/>
      <c r="BC989" s="118" t="n"/>
      <c r="BD989" s="118" t="n"/>
      <c r="BE989" s="118" t="n"/>
      <c r="BF989" s="118" t="n"/>
      <c r="BG989" s="118" t="n"/>
      <c r="BH989" s="118" t="n"/>
      <c r="BI989" s="118" t="n"/>
      <c r="BJ989" s="118" t="n"/>
      <c r="BK989" s="118" t="n"/>
      <c r="BL989" s="118" t="n"/>
      <c r="BM989" s="118" t="n"/>
      <c r="BN989" s="118" t="n"/>
      <c r="BO989" s="118" t="n"/>
      <c r="BP989" s="118" t="n"/>
      <c r="BQ989" s="118" t="n"/>
      <c r="BR989" s="118" t="n"/>
      <c r="BS989" s="118" t="n"/>
      <c r="BT989" s="118">
        <f>COUNTIF(B989:BS989,1)</f>
        <v/>
      </c>
      <c r="BV989" s="76">
        <f>TRIM(RIGHT(A989, LEN(A989) - FIND("@", SUBSTITUTE(A989, " ", "@", LEN(A989)-LEN(SUBSTITUTE(A989," ",""))))))</f>
        <v/>
      </c>
      <c r="BW989" s="76">
        <f>TRIM(LEFT(A989,FIND(" ",A989&amp;" ")-1))</f>
        <v/>
      </c>
      <c r="BX989">
        <f>+IF(BV989=BV988,"Same","Diff")</f>
        <v/>
      </c>
      <c r="BY989">
        <f>IF(BX989="Same",IF(BW989=BW988,"same","Diff"))</f>
        <v/>
      </c>
    </row>
    <row r="990" ht="17" customHeight="1">
      <c r="A990" s="60" t="inlineStr">
        <is>
          <t>Arthur Olsen</t>
        </is>
      </c>
      <c r="B990" s="119" t="n"/>
      <c r="C990" s="119" t="n"/>
      <c r="D990" s="119" t="n"/>
      <c r="E990" s="119" t="n"/>
      <c r="F990" s="119" t="n"/>
      <c r="G990" s="119" t="n"/>
      <c r="H990" s="119" t="n"/>
      <c r="I990" s="119" t="n"/>
      <c r="J990" s="118" t="n">
        <v>1</v>
      </c>
      <c r="K990" s="118" t="n">
        <v>1</v>
      </c>
      <c r="L990" s="118" t="n">
        <v>1</v>
      </c>
      <c r="M990" s="118" t="n"/>
      <c r="N990" s="118" t="n"/>
      <c r="O990" s="118" t="n"/>
      <c r="P990" s="118" t="n"/>
      <c r="Q990" s="118" t="n"/>
      <c r="R990" s="118" t="n"/>
      <c r="S990" s="118" t="n"/>
      <c r="T990" s="118" t="n"/>
      <c r="U990" s="118" t="n"/>
      <c r="V990" s="118" t="n"/>
      <c r="W990" s="118" t="n"/>
      <c r="X990" s="118" t="n"/>
      <c r="Y990" s="118" t="n"/>
      <c r="Z990" s="118" t="n"/>
      <c r="AA990" s="118" t="n"/>
      <c r="AB990" s="118" t="n"/>
      <c r="AC990" s="118" t="n"/>
      <c r="AD990" s="118" t="n"/>
      <c r="AE990" s="118" t="n"/>
      <c r="AF990" s="118" t="n"/>
      <c r="AG990" s="118" t="n"/>
      <c r="AH990" s="118" t="n"/>
      <c r="AI990" s="118" t="n"/>
      <c r="AJ990" s="118" t="n"/>
      <c r="AK990" s="118" t="n"/>
      <c r="AL990" s="118" t="n"/>
      <c r="AM990" s="118" t="n"/>
      <c r="AN990" s="118" t="n"/>
      <c r="AO990" s="118" t="n"/>
      <c r="AP990" s="118" t="n"/>
      <c r="AQ990" s="118" t="n"/>
      <c r="AR990" s="118" t="n"/>
      <c r="AS990" s="118" t="n"/>
      <c r="AT990" s="118" t="n"/>
      <c r="AU990" s="118" t="n"/>
      <c r="AV990" s="118" t="n"/>
      <c r="AW990" s="118" t="n"/>
      <c r="AX990" s="118" t="n"/>
      <c r="AY990" s="118" t="n"/>
      <c r="AZ990" s="118" t="n"/>
      <c r="BA990" s="118" t="n"/>
      <c r="BB990" s="118" t="n"/>
      <c r="BC990" s="118" t="n"/>
      <c r="BD990" s="118" t="n"/>
      <c r="BE990" s="118" t="n"/>
      <c r="BF990" s="118" t="n"/>
      <c r="BG990" s="118" t="n"/>
      <c r="BH990" s="118" t="n"/>
      <c r="BI990" s="118" t="n"/>
      <c r="BJ990" s="118" t="n"/>
      <c r="BK990" s="118" t="n"/>
      <c r="BL990" s="118" t="n"/>
      <c r="BM990" s="118" t="n"/>
      <c r="BN990" s="118" t="n"/>
      <c r="BO990" s="118" t="n"/>
      <c r="BP990" s="118" t="n"/>
      <c r="BQ990" s="118" t="n"/>
      <c r="BR990" s="118" t="n"/>
      <c r="BS990" s="118" t="n"/>
      <c r="BT990" s="118">
        <f>COUNTIF(B990:BS990,1)</f>
        <v/>
      </c>
      <c r="BV990" s="76">
        <f>TRIM(RIGHT(A990, LEN(A990) - FIND("@", SUBSTITUTE(A990, " ", "@", LEN(A990)-LEN(SUBSTITUTE(A990," ",""))))))</f>
        <v/>
      </c>
      <c r="BW990" s="76">
        <f>TRIM(LEFT(A990,FIND(" ",A990&amp;" ")-1))</f>
        <v/>
      </c>
      <c r="BX990">
        <f>+IF(BV990=BV989,"Same","Diff")</f>
        <v/>
      </c>
      <c r="BY990">
        <f>IF(BX990="Same",IF(BW990=BW989,"same","Diff"))</f>
        <v/>
      </c>
    </row>
    <row r="991" ht="17" customHeight="1">
      <c r="A991" s="59" t="inlineStr">
        <is>
          <t>Eric Olsen</t>
        </is>
      </c>
      <c r="B991" s="117" t="n"/>
      <c r="C991" s="117" t="n"/>
      <c r="D991" s="117" t="n"/>
      <c r="E991" s="117" t="n"/>
      <c r="F991" s="117" t="n"/>
      <c r="G991" s="117" t="n"/>
      <c r="H991" s="117" t="n"/>
      <c r="I991" s="117" t="n"/>
      <c r="J991" s="118" t="n"/>
      <c r="K991" s="118" t="n"/>
      <c r="L991" s="118" t="n"/>
      <c r="M991" s="118" t="n"/>
      <c r="N991" s="118" t="n">
        <v>1</v>
      </c>
      <c r="O991" s="118" t="n"/>
      <c r="P991" s="118" t="n"/>
      <c r="Q991" s="118" t="n"/>
      <c r="R991" s="118" t="n"/>
      <c r="S991" s="118" t="n"/>
      <c r="T991" s="118" t="n"/>
      <c r="U991" s="118" t="n"/>
      <c r="V991" s="118" t="n"/>
      <c r="W991" s="118" t="n"/>
      <c r="X991" s="118" t="n"/>
      <c r="Y991" s="118" t="n"/>
      <c r="Z991" s="118" t="n"/>
      <c r="AA991" s="118" t="n"/>
      <c r="AB991" s="118" t="n"/>
      <c r="AC991" s="118" t="n"/>
      <c r="AD991" s="118" t="n"/>
      <c r="AE991" s="118" t="n"/>
      <c r="AF991" s="118" t="n"/>
      <c r="AG991" s="118" t="n"/>
      <c r="AH991" s="118" t="n"/>
      <c r="AI991" s="118" t="n"/>
      <c r="AJ991" s="118" t="n"/>
      <c r="AK991" s="118" t="n"/>
      <c r="AL991" s="118" t="n"/>
      <c r="AM991" s="118" t="n"/>
      <c r="AN991" s="118" t="n"/>
      <c r="AO991" s="118" t="n"/>
      <c r="AP991" s="118" t="n"/>
      <c r="AQ991" s="118" t="n"/>
      <c r="AR991" s="118" t="n"/>
      <c r="AS991" s="118" t="n"/>
      <c r="AT991" s="118" t="n"/>
      <c r="AU991" s="118" t="n"/>
      <c r="AV991" s="118" t="n"/>
      <c r="AW991" s="118" t="n"/>
      <c r="AX991" s="118" t="n"/>
      <c r="AY991" s="118" t="n"/>
      <c r="AZ991" s="118" t="n"/>
      <c r="BA991" s="118" t="n"/>
      <c r="BB991" s="118" t="n"/>
      <c r="BC991" s="118" t="n"/>
      <c r="BD991" s="118" t="n"/>
      <c r="BE991" s="118" t="n"/>
      <c r="BF991" s="118" t="n"/>
      <c r="BG991" s="118" t="n"/>
      <c r="BH991" s="118" t="n"/>
      <c r="BI991" s="118" t="n"/>
      <c r="BJ991" s="118" t="n"/>
      <c r="BK991" s="118" t="n"/>
      <c r="BL991" s="118" t="n"/>
      <c r="BM991" s="118" t="n"/>
      <c r="BN991" s="118" t="n"/>
      <c r="BO991" s="118" t="n"/>
      <c r="BP991" s="118" t="n"/>
      <c r="BQ991" s="118" t="n"/>
      <c r="BR991" s="118" t="n"/>
      <c r="BS991" s="118" t="n"/>
      <c r="BT991" s="118">
        <f>COUNTIF(B991:BS991,1)</f>
        <v/>
      </c>
      <c r="BV991" s="76">
        <f>TRIM(RIGHT(A991, LEN(A991) - FIND("@", SUBSTITUTE(A991, " ", "@", LEN(A991)-LEN(SUBSTITUTE(A991," ",""))))))</f>
        <v/>
      </c>
      <c r="BW991" s="76">
        <f>TRIM(LEFT(A991,FIND(" ",A991&amp;" ")-1))</f>
        <v/>
      </c>
      <c r="BX991">
        <f>+IF(BV991=BV990,"Same","Diff")</f>
        <v/>
      </c>
      <c r="BY991">
        <f>IF(BX991="Same",IF(BW991=BW990,"same","Diff"))</f>
        <v/>
      </c>
    </row>
    <row r="992" ht="17" customHeight="1">
      <c r="A992" s="59" t="inlineStr">
        <is>
          <t>Jorg van Ommen</t>
        </is>
      </c>
      <c r="B992" s="117" t="n"/>
      <c r="C992" s="117" t="n"/>
      <c r="D992" s="117" t="n"/>
      <c r="E992" s="117" t="n"/>
      <c r="F992" s="117" t="n"/>
      <c r="G992" s="117" t="n"/>
      <c r="H992" s="117" t="n"/>
      <c r="I992" s="117" t="n"/>
      <c r="J992" s="118" t="n"/>
      <c r="K992" s="118" t="n"/>
      <c r="L992" s="118" t="n"/>
      <c r="M992" s="118" t="n"/>
      <c r="N992" s="118" t="n"/>
      <c r="O992" s="118" t="n"/>
      <c r="P992" s="118" t="n"/>
      <c r="Q992" s="118" t="n"/>
      <c r="R992" s="118" t="n"/>
      <c r="S992" s="118" t="n"/>
      <c r="T992" s="118" t="n"/>
      <c r="U992" s="118" t="n"/>
      <c r="V992" s="118" t="n"/>
      <c r="W992" s="118" t="n"/>
      <c r="X992" s="118" t="n"/>
      <c r="Y992" s="118" t="n"/>
      <c r="Z992" s="118" t="n"/>
      <c r="AA992" s="118" t="n"/>
      <c r="AB992" s="118" t="n">
        <v>1</v>
      </c>
      <c r="AC992" s="118" t="n"/>
      <c r="AD992" s="118" t="n"/>
      <c r="AE992" s="118" t="n"/>
      <c r="AF992" s="118" t="n"/>
      <c r="AG992" s="118" t="n"/>
      <c r="AH992" s="118" t="n"/>
      <c r="AI992" s="118" t="n"/>
      <c r="AJ992" s="118" t="n"/>
      <c r="AK992" s="118" t="n"/>
      <c r="AL992" s="118" t="n"/>
      <c r="AM992" s="118" t="n"/>
      <c r="AN992" s="118" t="n"/>
      <c r="AO992" s="118" t="n"/>
      <c r="AP992" s="118" t="n"/>
      <c r="AQ992" s="118" t="n"/>
      <c r="AR992" s="118" t="n"/>
      <c r="AS992" s="118" t="n"/>
      <c r="AT992" s="118" t="n"/>
      <c r="AU992" s="118" t="n"/>
      <c r="AV992" s="118" t="n"/>
      <c r="AW992" s="118" t="n"/>
      <c r="AX992" s="118" t="n"/>
      <c r="AY992" s="118" t="n"/>
      <c r="AZ992" s="118" t="n"/>
      <c r="BA992" s="118" t="n"/>
      <c r="BB992" s="118" t="n"/>
      <c r="BC992" s="118" t="n"/>
      <c r="BD992" s="118" t="n"/>
      <c r="BE992" s="118" t="n"/>
      <c r="BF992" s="118" t="n"/>
      <c r="BG992" s="118" t="n"/>
      <c r="BH992" s="118" t="n"/>
      <c r="BI992" s="118" t="n"/>
      <c r="BJ992" s="118" t="n"/>
      <c r="BK992" s="118" t="n"/>
      <c r="BL992" s="118" t="n"/>
      <c r="BM992" s="118" t="n"/>
      <c r="BN992" s="118" t="n"/>
      <c r="BO992" s="118" t="n"/>
      <c r="BP992" s="118" t="n"/>
      <c r="BQ992" s="118" t="n"/>
      <c r="BR992" s="118" t="n"/>
      <c r="BS992" s="118" t="n"/>
      <c r="BT992" s="118">
        <f>COUNTIF(B992:BS992,1)</f>
        <v/>
      </c>
      <c r="BV992" s="76">
        <f>TRIM(RIGHT(A992, LEN(A992) - FIND("@", SUBSTITUTE(A992, " ", "@", LEN(A992)-LEN(SUBSTITUTE(A992," ",""))))))</f>
        <v/>
      </c>
      <c r="BW992" s="76">
        <f>TRIM(LEFT(A992,FIND(" ",A992&amp;" ")-1))</f>
        <v/>
      </c>
      <c r="BX992">
        <f>+IF(BV992=BV991,"Same","Diff")</f>
        <v/>
      </c>
      <c r="BY992">
        <f>IF(BX992="Same",IF(BW992=BW991,"same","Diff"))</f>
        <v/>
      </c>
    </row>
    <row r="993" ht="17" customHeight="1">
      <c r="A993" s="60" t="inlineStr">
        <is>
          <t>Rohan Onslow</t>
        </is>
      </c>
      <c r="B993" s="119" t="n"/>
      <c r="C993" s="119" t="n"/>
      <c r="D993" s="119" t="n"/>
      <c r="E993" s="119" t="n"/>
      <c r="F993" s="119" t="n"/>
      <c r="G993" s="119" t="n"/>
      <c r="H993" s="119" t="n"/>
      <c r="I993" s="119" t="n"/>
      <c r="J993" s="118" t="n"/>
      <c r="K993" s="118" t="n"/>
      <c r="L993" s="118" t="n"/>
      <c r="M993" s="118" t="n"/>
      <c r="N993" s="118" t="n"/>
      <c r="O993" s="118" t="n"/>
      <c r="P993" s="118" t="n"/>
      <c r="Q993" s="118" t="n"/>
      <c r="R993" s="118" t="n"/>
      <c r="S993" s="118" t="n"/>
      <c r="T993" s="118" t="n"/>
      <c r="U993" s="118" t="n"/>
      <c r="V993" s="118" t="n"/>
      <c r="W993" s="118" t="n"/>
      <c r="X993" s="118" t="n"/>
      <c r="Y993" s="118" t="n"/>
      <c r="Z993" s="118" t="n"/>
      <c r="AA993" s="118" t="n"/>
      <c r="AB993" s="118" t="n"/>
      <c r="AC993" s="118" t="n"/>
      <c r="AD993" s="118" t="n"/>
      <c r="AE993" s="118" t="n">
        <v>1</v>
      </c>
      <c r="AF993" s="118" t="n">
        <v>1</v>
      </c>
      <c r="AG993" s="118" t="n">
        <v>1</v>
      </c>
      <c r="AH993" s="118" t="n">
        <v>1</v>
      </c>
      <c r="AI993" s="118" t="n"/>
      <c r="AJ993" s="118" t="n"/>
      <c r="AK993" s="118" t="n"/>
      <c r="AL993" s="118" t="n"/>
      <c r="AM993" s="118" t="n"/>
      <c r="AN993" s="118" t="n"/>
      <c r="AO993" s="118" t="n"/>
      <c r="AP993" s="118" t="n"/>
      <c r="AQ993" s="118" t="n"/>
      <c r="AR993" s="118" t="n"/>
      <c r="AS993" s="118" t="n"/>
      <c r="AT993" s="118" t="n"/>
      <c r="AU993" s="118" t="n"/>
      <c r="AV993" s="118" t="n"/>
      <c r="AW993" s="118" t="n"/>
      <c r="AX993" s="118" t="n"/>
      <c r="AY993" s="118" t="n"/>
      <c r="AZ993" s="118" t="n"/>
      <c r="BA993" s="118" t="n"/>
      <c r="BB993" s="118" t="n"/>
      <c r="BC993" s="118" t="n"/>
      <c r="BD993" s="118" t="n"/>
      <c r="BE993" s="118" t="n"/>
      <c r="BF993" s="118" t="n"/>
      <c r="BG993" s="118" t="n"/>
      <c r="BH993" s="118" t="n"/>
      <c r="BI993" s="118" t="n"/>
      <c r="BJ993" s="118" t="n"/>
      <c r="BK993" s="118" t="n"/>
      <c r="BL993" s="118" t="n"/>
      <c r="BM993" s="118" t="n"/>
      <c r="BN993" s="118" t="n"/>
      <c r="BO993" s="118" t="n"/>
      <c r="BP993" s="118" t="n"/>
      <c r="BQ993" s="118" t="n"/>
      <c r="BR993" s="118" t="n"/>
      <c r="BS993" s="118" t="n"/>
      <c r="BT993" s="118">
        <f>COUNTIF(B993:BS993,1)</f>
        <v/>
      </c>
      <c r="BV993" s="76">
        <f>TRIM(RIGHT(A993, LEN(A993) - FIND("@", SUBSTITUTE(A993, " ", "@", LEN(A993)-LEN(SUBSTITUTE(A993," ",""))))))</f>
        <v/>
      </c>
      <c r="BW993" s="76">
        <f>TRIM(LEFT(A993,FIND(" ",A993&amp;" ")-1))</f>
        <v/>
      </c>
      <c r="BX993">
        <f>+IF(BV993=BV992,"Same","Diff")</f>
        <v/>
      </c>
      <c r="BY993">
        <f>IF(BX993="Same",IF(BW993=BW992,"same","Diff"))</f>
        <v/>
      </c>
    </row>
    <row r="994" ht="17" customHeight="1">
      <c r="A994" s="59" t="inlineStr">
        <is>
          <t>Ed Ordynski</t>
        </is>
      </c>
      <c r="B994" s="117" t="n"/>
      <c r="C994" s="117" t="n"/>
      <c r="D994" s="117" t="n"/>
      <c r="E994" s="117" t="n"/>
      <c r="F994" s="117" t="n"/>
      <c r="G994" s="117" t="n"/>
      <c r="H994" s="117" t="n"/>
      <c r="I994" s="117" t="n"/>
      <c r="J994" s="118" t="n"/>
      <c r="K994" s="118" t="n"/>
      <c r="L994" s="118" t="n"/>
      <c r="M994" s="118" t="n"/>
      <c r="N994" s="118" t="n"/>
      <c r="O994" s="118" t="n"/>
      <c r="P994" s="118" t="n"/>
      <c r="Q994" s="118" t="n"/>
      <c r="R994" s="118" t="n"/>
      <c r="S994" s="118" t="n"/>
      <c r="T994" s="118" t="n"/>
      <c r="U994" s="118" t="n"/>
      <c r="V994" s="118" t="n"/>
      <c r="W994" s="118" t="n"/>
      <c r="X994" s="118" t="n"/>
      <c r="Y994" s="118" t="n"/>
      <c r="Z994" s="118" t="n"/>
      <c r="AA994" s="118" t="n"/>
      <c r="AB994" s="118" t="n"/>
      <c r="AC994" s="118" t="n"/>
      <c r="AD994" s="118" t="n"/>
      <c r="AE994" s="118" t="n"/>
      <c r="AF994" s="118" t="n"/>
      <c r="AG994" s="118" t="n"/>
      <c r="AH994" s="118" t="n"/>
      <c r="AI994" s="118" t="n"/>
      <c r="AJ994" s="118" t="n"/>
      <c r="AK994" s="118" t="n">
        <v>1</v>
      </c>
      <c r="AL994" s="118" t="n"/>
      <c r="AM994" s="118" t="n"/>
      <c r="AN994" s="118" t="n"/>
      <c r="AO994" s="118" t="n"/>
      <c r="AP994" s="118" t="n"/>
      <c r="AQ994" s="118" t="n"/>
      <c r="AR994" s="118" t="n"/>
      <c r="AS994" s="118" t="n"/>
      <c r="AT994" s="118" t="n"/>
      <c r="AU994" s="118" t="n"/>
      <c r="AV994" s="118" t="n"/>
      <c r="AW994" s="118" t="n"/>
      <c r="AX994" s="118" t="n"/>
      <c r="AY994" s="118" t="n"/>
      <c r="AZ994" s="118" t="n"/>
      <c r="BA994" s="118" t="n"/>
      <c r="BB994" s="118" t="n"/>
      <c r="BC994" s="118" t="n"/>
      <c r="BD994" s="118" t="n"/>
      <c r="BE994" s="118" t="n"/>
      <c r="BF994" s="118" t="n"/>
      <c r="BG994" s="118" t="n"/>
      <c r="BH994" s="118" t="n"/>
      <c r="BI994" s="118" t="n"/>
      <c r="BJ994" s="118" t="n"/>
      <c r="BK994" s="118" t="n"/>
      <c r="BL994" s="118" t="n"/>
      <c r="BM994" s="118" t="n"/>
      <c r="BN994" s="118" t="n"/>
      <c r="BO994" s="118" t="n"/>
      <c r="BP994" s="118" t="n"/>
      <c r="BQ994" s="118" t="n"/>
      <c r="BR994" s="118" t="n"/>
      <c r="BS994" s="118" t="n"/>
      <c r="BT994" s="118">
        <f>COUNTIF(B994:BS994,1)</f>
        <v/>
      </c>
      <c r="BV994" s="76">
        <f>TRIM(RIGHT(A994, LEN(A994) - FIND("@", SUBSTITUTE(A994, " ", "@", LEN(A994)-LEN(SUBSTITUTE(A994," ",""))))))</f>
        <v/>
      </c>
      <c r="BW994" s="76">
        <f>TRIM(LEFT(A994,FIND(" ",A994&amp;" ")-1))</f>
        <v/>
      </c>
      <c r="BX994">
        <f>+IF(BV994=BV993,"Same","Diff")</f>
        <v/>
      </c>
      <c r="BY994">
        <f>IF(BX994="Same",IF(BW994=BW993,"same","Diff"))</f>
        <v/>
      </c>
    </row>
    <row r="995" ht="17" customHeight="1">
      <c r="A995" s="66" t="inlineStr">
        <is>
          <t>Ken (Rex) Orman</t>
        </is>
      </c>
      <c r="B995" s="125" t="n">
        <v>1</v>
      </c>
      <c r="C995" s="125" t="n"/>
      <c r="D995" s="125" t="n"/>
      <c r="E995" s="125" t="n"/>
      <c r="F995" s="125" t="n"/>
      <c r="G995" s="125" t="n"/>
      <c r="H995" s="125" t="n"/>
      <c r="I995" s="125" t="n"/>
      <c r="J995" s="118" t="n"/>
      <c r="K995" s="118" t="n"/>
      <c r="L995" s="118" t="n"/>
      <c r="M995" s="118" t="n"/>
      <c r="N995" s="118" t="n"/>
      <c r="O995" s="118" t="n"/>
      <c r="P995" s="118" t="n"/>
      <c r="Q995" s="118" t="n"/>
      <c r="R995" s="118" t="n"/>
      <c r="S995" s="118" t="n"/>
      <c r="T995" s="118" t="n"/>
      <c r="U995" s="118" t="n"/>
      <c r="V995" s="118" t="n"/>
      <c r="W995" s="118" t="n"/>
      <c r="X995" s="118" t="n"/>
      <c r="Y995" s="118" t="n"/>
      <c r="Z995" s="118" t="n"/>
      <c r="AA995" s="118" t="n"/>
      <c r="AB995" s="118" t="n"/>
      <c r="AC995" s="118" t="n"/>
      <c r="AD995" s="118" t="n"/>
      <c r="AE995" s="118" t="n"/>
      <c r="AF995" s="118" t="n"/>
      <c r="AG995" s="118" t="n"/>
      <c r="AH995" s="118" t="n"/>
      <c r="AI995" s="118" t="n"/>
      <c r="AJ995" s="118" t="n"/>
      <c r="AK995" s="118" t="n"/>
      <c r="AL995" s="118" t="n"/>
      <c r="AM995" s="118" t="n"/>
      <c r="AN995" s="118" t="n"/>
      <c r="AO995" s="118" t="n"/>
      <c r="AP995" s="118" t="n"/>
      <c r="AQ995" s="118" t="n"/>
      <c r="AR995" s="118" t="n"/>
      <c r="AS995" s="118" t="n"/>
      <c r="AT995" s="118" t="n"/>
      <c r="AU995" s="118" t="n"/>
      <c r="AV995" s="118" t="n"/>
      <c r="AW995" s="118" t="n"/>
      <c r="AX995" s="118" t="n"/>
      <c r="AY995" s="118" t="n"/>
      <c r="AZ995" s="118" t="n"/>
      <c r="BA995" s="118" t="n"/>
      <c r="BB995" s="118" t="n"/>
      <c r="BC995" s="118" t="n"/>
      <c r="BD995" s="118" t="n"/>
      <c r="BE995" s="118" t="n"/>
      <c r="BF995" s="118" t="n"/>
      <c r="BG995" s="118" t="n"/>
      <c r="BH995" s="118" t="n"/>
      <c r="BI995" s="118" t="n"/>
      <c r="BJ995" s="118" t="n"/>
      <c r="BK995" s="118" t="n"/>
      <c r="BL995" s="118" t="n"/>
      <c r="BM995" s="118" t="n"/>
      <c r="BN995" s="118" t="n"/>
      <c r="BO995" s="118" t="n"/>
      <c r="BP995" s="118" t="n"/>
      <c r="BQ995" s="118" t="n"/>
      <c r="BR995" s="118" t="n"/>
      <c r="BS995" s="118" t="n"/>
      <c r="BT995" s="118">
        <f>COUNTIF(B995:BS995,1)</f>
        <v/>
      </c>
      <c r="BV995" s="76">
        <f>TRIM(RIGHT(A995, LEN(A995) - FIND("@", SUBSTITUTE(A995, " ", "@", LEN(A995)-LEN(SUBSTITUTE(A995," ",""))))))</f>
        <v/>
      </c>
      <c r="BW995" s="76">
        <f>TRIM(LEFT(A995,FIND(" ",A995&amp;" ")-1))</f>
        <v/>
      </c>
      <c r="BX995">
        <f>+IF(BV995=BV994,"Same","Diff")</f>
        <v/>
      </c>
      <c r="BY995">
        <f>IF(BX995="Same",IF(BW995=BW994,"same","Diff"))</f>
        <v/>
      </c>
    </row>
    <row r="996" ht="17" customHeight="1">
      <c r="A996" s="60" t="inlineStr">
        <is>
          <t>Bill Orr</t>
        </is>
      </c>
      <c r="B996" s="119" t="n"/>
      <c r="C996" s="119" t="n"/>
      <c r="D996" s="119" t="n"/>
      <c r="E996" s="119" t="n"/>
      <c r="F996" s="119" t="n">
        <v>1</v>
      </c>
      <c r="G996" s="119" t="n">
        <v>1</v>
      </c>
      <c r="H996" s="119" t="n"/>
      <c r="I996" s="119" t="n"/>
      <c r="J996" s="118" t="n"/>
      <c r="K996" s="118" t="n"/>
      <c r="L996" s="118" t="n"/>
      <c r="M996" s="118" t="n"/>
      <c r="N996" s="118" t="n"/>
      <c r="O996" s="118" t="n"/>
      <c r="P996" s="118" t="n"/>
      <c r="Q996" s="118" t="n"/>
      <c r="R996" s="118" t="n"/>
      <c r="S996" s="118" t="n"/>
      <c r="T996" s="118" t="n"/>
      <c r="U996" s="118" t="n"/>
      <c r="V996" s="118" t="n"/>
      <c r="W996" s="118" t="n"/>
      <c r="X996" s="118" t="n"/>
      <c r="Y996" s="118" t="n"/>
      <c r="Z996" s="118" t="n"/>
      <c r="AA996" s="118" t="n"/>
      <c r="AB996" s="118" t="n"/>
      <c r="AC996" s="118" t="n"/>
      <c r="AD996" s="118" t="n"/>
      <c r="AE996" s="118" t="n"/>
      <c r="AF996" s="118" t="n"/>
      <c r="AG996" s="118" t="n"/>
      <c r="AH996" s="118" t="n"/>
      <c r="AI996" s="118" t="n"/>
      <c r="AJ996" s="118" t="n"/>
      <c r="AK996" s="118" t="n"/>
      <c r="AL996" s="118" t="n"/>
      <c r="AM996" s="118" t="n"/>
      <c r="AN996" s="118" t="n"/>
      <c r="AO996" s="118" t="n"/>
      <c r="AP996" s="118" t="n"/>
      <c r="AQ996" s="118" t="n"/>
      <c r="AR996" s="118" t="n"/>
      <c r="AS996" s="118" t="n"/>
      <c r="AT996" s="118" t="n"/>
      <c r="AU996" s="118" t="n"/>
      <c r="AV996" s="118" t="n"/>
      <c r="AW996" s="118" t="n"/>
      <c r="AX996" s="118" t="n"/>
      <c r="AY996" s="118" t="n"/>
      <c r="AZ996" s="118" t="n"/>
      <c r="BA996" s="118" t="n"/>
      <c r="BB996" s="118" t="n"/>
      <c r="BC996" s="118" t="n"/>
      <c r="BD996" s="118" t="n"/>
      <c r="BE996" s="118" t="n"/>
      <c r="BF996" s="118" t="n"/>
      <c r="BG996" s="118" t="n"/>
      <c r="BH996" s="118" t="n"/>
      <c r="BI996" s="118" t="n"/>
      <c r="BJ996" s="118" t="n"/>
      <c r="BK996" s="118" t="n"/>
      <c r="BL996" s="118" t="n"/>
      <c r="BM996" s="118" t="n"/>
      <c r="BN996" s="118" t="n"/>
      <c r="BO996" s="118" t="n"/>
      <c r="BP996" s="118" t="n"/>
      <c r="BQ996" s="118" t="n"/>
      <c r="BR996" s="118" t="n"/>
      <c r="BS996" s="118" t="n"/>
      <c r="BT996" s="118">
        <f>COUNTIF(B996:BS996,1)</f>
        <v/>
      </c>
      <c r="BV996" s="76">
        <f>TRIM(RIGHT(A996, LEN(A996) - FIND("@", SUBSTITUTE(A996, " ", "@", LEN(A996)-LEN(SUBSTITUTE(A996," ",""))))))</f>
        <v/>
      </c>
      <c r="BW996" s="76">
        <f>TRIM(LEFT(A996,FIND(" ",A996&amp;" ")-1))</f>
        <v/>
      </c>
      <c r="BX996">
        <f>+IF(BV996=BV995,"Same","Diff")</f>
        <v/>
      </c>
      <c r="BY996">
        <f>IF(BX996="Same",IF(BW996=BW995,"same","Diff"))</f>
        <v/>
      </c>
    </row>
    <row r="997" ht="17" customHeight="1">
      <c r="A997" s="59" t="inlineStr">
        <is>
          <t>Danny Osborne</t>
        </is>
      </c>
      <c r="B997" s="117" t="n"/>
      <c r="C997" s="117" t="n"/>
      <c r="D997" s="117" t="n"/>
      <c r="E997" s="117" t="n"/>
      <c r="F997" s="117" t="n"/>
      <c r="G997" s="117" t="n"/>
      <c r="H997" s="117" t="n"/>
      <c r="I997" s="117" t="n"/>
      <c r="J997" s="118" t="n"/>
      <c r="K997" s="118" t="n"/>
      <c r="L997" s="118" t="n"/>
      <c r="M997" s="118" t="n"/>
      <c r="N997" s="118" t="n"/>
      <c r="O997" s="118" t="n"/>
      <c r="P997" s="118" t="n"/>
      <c r="Q997" s="118" t="n"/>
      <c r="R997" s="118" t="n"/>
      <c r="S997" s="118" t="n"/>
      <c r="T997" s="118" t="n"/>
      <c r="U997" s="118" t="n"/>
      <c r="V997" s="118" t="n"/>
      <c r="W997" s="118" t="n"/>
      <c r="X997" s="118" t="n"/>
      <c r="Y997" s="118" t="n"/>
      <c r="Z997" s="118" t="n"/>
      <c r="AA997" s="118" t="n"/>
      <c r="AB997" s="118" t="n"/>
      <c r="AC997" s="118" t="n"/>
      <c r="AD997" s="118" t="n"/>
      <c r="AE997" s="118" t="n"/>
      <c r="AF997" s="118" t="n"/>
      <c r="AG997" s="118" t="n"/>
      <c r="AH997" s="118" t="n"/>
      <c r="AI997" s="118" t="n"/>
      <c r="AJ997" s="118" t="n"/>
      <c r="AK997" s="118" t="n"/>
      <c r="AL997" s="118" t="n"/>
      <c r="AM997" s="118" t="n">
        <v>1</v>
      </c>
      <c r="AN997" s="118" t="n"/>
      <c r="AO997" s="118" t="n">
        <v>1</v>
      </c>
      <c r="AP997" s="118" t="n"/>
      <c r="AQ997" s="118" t="n">
        <v>1</v>
      </c>
      <c r="AR997" s="118" t="n"/>
      <c r="AS997" s="118" t="n"/>
      <c r="AT997" s="118" t="n"/>
      <c r="AU997" s="118" t="n"/>
      <c r="AV997" s="118" t="n"/>
      <c r="AW997" s="118" t="n"/>
      <c r="AX997" s="118" t="n"/>
      <c r="AY997" s="118" t="n"/>
      <c r="AZ997" s="118" t="n"/>
      <c r="BA997" s="118" t="n"/>
      <c r="BB997" s="118" t="n"/>
      <c r="BC997" s="118" t="n"/>
      <c r="BD997" s="118" t="n"/>
      <c r="BE997" s="118" t="n"/>
      <c r="BF997" s="118" t="n"/>
      <c r="BG997" s="118" t="n"/>
      <c r="BH997" s="118" t="n"/>
      <c r="BI997" s="118" t="n"/>
      <c r="BJ997" s="118" t="n"/>
      <c r="BK997" s="118" t="n"/>
      <c r="BL997" s="118" t="n"/>
      <c r="BM997" s="118" t="n"/>
      <c r="BN997" s="118" t="n"/>
      <c r="BO997" s="118" t="n"/>
      <c r="BP997" s="118" t="n"/>
      <c r="BQ997" s="118" t="n"/>
      <c r="BR997" s="118" t="n"/>
      <c r="BS997" s="118" t="n"/>
      <c r="BT997" s="118">
        <f>COUNTIF(B997:BS997,1)</f>
        <v/>
      </c>
      <c r="BV997" s="76">
        <f>TRIM(RIGHT(A997, LEN(A997) - FIND("@", SUBSTITUTE(A997, " ", "@", LEN(A997)-LEN(SUBSTITUTE(A997," ",""))))))</f>
        <v/>
      </c>
      <c r="BW997" s="76">
        <f>TRIM(LEFT(A997,FIND(" ",A997&amp;" ")-1))</f>
        <v/>
      </c>
      <c r="BX997">
        <f>+IF(BV997=BV996,"Same","Diff")</f>
        <v/>
      </c>
      <c r="BY997">
        <f>IF(BX997="Same",IF(BW997=BW996,"same","Diff"))</f>
        <v/>
      </c>
    </row>
    <row r="998" ht="17" customHeight="1">
      <c r="A998" s="59" t="inlineStr">
        <is>
          <t>Tony Osborne</t>
        </is>
      </c>
      <c r="B998" s="117" t="n"/>
      <c r="C998" s="117" t="n">
        <v>1</v>
      </c>
      <c r="D998" s="117" t="n"/>
      <c r="E998" s="117" t="n"/>
      <c r="F998" s="117" t="n"/>
      <c r="G998" s="117" t="n"/>
      <c r="H998" s="117" t="n"/>
      <c r="I998" s="117" t="n"/>
      <c r="J998" s="118" t="n"/>
      <c r="K998" s="118" t="n"/>
      <c r="L998" s="118" t="n"/>
      <c r="M998" s="118" t="n"/>
      <c r="N998" s="118" t="n"/>
      <c r="O998" s="118" t="n"/>
      <c r="P998" s="118" t="n"/>
      <c r="Q998" s="118" t="n"/>
      <c r="R998" s="118" t="n"/>
      <c r="S998" s="118" t="n"/>
      <c r="T998" s="118" t="n"/>
      <c r="U998" s="118" t="n"/>
      <c r="V998" s="118" t="n"/>
      <c r="W998" s="118" t="n"/>
      <c r="X998" s="118" t="n"/>
      <c r="Y998" s="118" t="n"/>
      <c r="Z998" s="118" t="n"/>
      <c r="AA998" s="118" t="n"/>
      <c r="AB998" s="118" t="n"/>
      <c r="AC998" s="118" t="n"/>
      <c r="AD998" s="118" t="n"/>
      <c r="AE998" s="118" t="n"/>
      <c r="AF998" s="118" t="n"/>
      <c r="AG998" s="118" t="n"/>
      <c r="AH998" s="118" t="n"/>
      <c r="AI998" s="118" t="n"/>
      <c r="AJ998" s="118" t="n"/>
      <c r="AK998" s="118" t="n"/>
      <c r="AL998" s="118" t="n"/>
      <c r="AM998" s="118" t="n"/>
      <c r="AN998" s="118" t="n"/>
      <c r="AO998" s="118" t="n"/>
      <c r="AP998" s="118" t="n"/>
      <c r="AQ998" s="118" t="n"/>
      <c r="AR998" s="118" t="n"/>
      <c r="AS998" s="118" t="n"/>
      <c r="AT998" s="118" t="n"/>
      <c r="AU998" s="118" t="n"/>
      <c r="AV998" s="118" t="n"/>
      <c r="AW998" s="118" t="n"/>
      <c r="AX998" s="118" t="n"/>
      <c r="AY998" s="118" t="n"/>
      <c r="AZ998" s="118" t="n"/>
      <c r="BA998" s="118" t="n"/>
      <c r="BB998" s="118" t="n"/>
      <c r="BC998" s="118" t="n"/>
      <c r="BD998" s="118" t="n"/>
      <c r="BE998" s="118" t="n"/>
      <c r="BF998" s="118" t="n"/>
      <c r="BG998" s="118" t="n"/>
      <c r="BH998" s="118" t="n"/>
      <c r="BI998" s="118" t="n"/>
      <c r="BJ998" s="118" t="n"/>
      <c r="BK998" s="118" t="n"/>
      <c r="BL998" s="118" t="n"/>
      <c r="BM998" s="118" t="n"/>
      <c r="BN998" s="118" t="n"/>
      <c r="BO998" s="118" t="n"/>
      <c r="BP998" s="118" t="n"/>
      <c r="BQ998" s="118" t="n"/>
      <c r="BR998" s="118" t="n"/>
      <c r="BS998" s="118" t="n"/>
      <c r="BT998" s="118">
        <f>COUNTIF(B998:BS998,1)</f>
        <v/>
      </c>
      <c r="BV998" s="76">
        <f>TRIM(RIGHT(A998, LEN(A998) - FIND("@", SUBSTITUTE(A998, " ", "@", LEN(A998)-LEN(SUBSTITUTE(A998," ",""))))))</f>
        <v/>
      </c>
      <c r="BW998" s="76">
        <f>TRIM(LEFT(A998,FIND(" ",A998&amp;" ")-1))</f>
        <v/>
      </c>
      <c r="BX998">
        <f>+IF(BV998=BV997,"Same","Diff")</f>
        <v/>
      </c>
      <c r="BY998">
        <f>IF(BX998="Same",IF(BW998=BW997,"same","Diff"))</f>
        <v/>
      </c>
    </row>
    <row r="999" ht="17" customHeight="1">
      <c r="A999" s="60" t="inlineStr">
        <is>
          <t>Fred Otten</t>
        </is>
      </c>
      <c r="B999" s="119" t="n"/>
      <c r="C999" s="119" t="n"/>
      <c r="D999" s="119" t="n"/>
      <c r="E999" s="119" t="n"/>
      <c r="F999" s="119" t="n"/>
      <c r="G999" s="119" t="n">
        <v>1</v>
      </c>
      <c r="H999" s="119" t="n"/>
      <c r="I999" s="119" t="n"/>
      <c r="J999" s="118" t="n"/>
      <c r="K999" s="118" t="n"/>
      <c r="L999" s="118" t="n"/>
      <c r="M999" s="118" t="n"/>
      <c r="N999" s="118" t="n"/>
      <c r="O999" s="118" t="n"/>
      <c r="P999" s="118" t="n"/>
      <c r="Q999" s="118" t="n"/>
      <c r="R999" s="118" t="n"/>
      <c r="S999" s="118" t="n"/>
      <c r="T999" s="118" t="n"/>
      <c r="U999" s="118" t="n"/>
      <c r="V999" s="118" t="n"/>
      <c r="W999" s="118" t="n"/>
      <c r="X999" s="118" t="n"/>
      <c r="Y999" s="118" t="n"/>
      <c r="Z999" s="118" t="n"/>
      <c r="AA999" s="118" t="n"/>
      <c r="AB999" s="118" t="n"/>
      <c r="AC999" s="118" t="n"/>
      <c r="AD999" s="118" t="n"/>
      <c r="AE999" s="118" t="n"/>
      <c r="AF999" s="118" t="n"/>
      <c r="AG999" s="118" t="n"/>
      <c r="AH999" s="118" t="n"/>
      <c r="AI999" s="118" t="n"/>
      <c r="AJ999" s="118" t="n"/>
      <c r="AK999" s="118" t="n"/>
      <c r="AL999" s="118" t="n"/>
      <c r="AM999" s="118" t="n"/>
      <c r="AN999" s="118" t="n"/>
      <c r="AO999" s="118" t="n"/>
      <c r="AP999" s="118" t="n"/>
      <c r="AQ999" s="118" t="n"/>
      <c r="AR999" s="118" t="n"/>
      <c r="AS999" s="118" t="n"/>
      <c r="AT999" s="118" t="n"/>
      <c r="AU999" s="118" t="n"/>
      <c r="AV999" s="118" t="n"/>
      <c r="AW999" s="118" t="n"/>
      <c r="AX999" s="118" t="n"/>
      <c r="AY999" s="118" t="n"/>
      <c r="AZ999" s="118" t="n"/>
      <c r="BA999" s="118" t="n"/>
      <c r="BB999" s="118" t="n"/>
      <c r="BC999" s="118" t="n"/>
      <c r="BD999" s="118" t="n"/>
      <c r="BE999" s="118" t="n"/>
      <c r="BF999" s="118" t="n"/>
      <c r="BG999" s="118" t="n"/>
      <c r="BH999" s="118" t="n"/>
      <c r="BI999" s="118" t="n"/>
      <c r="BJ999" s="118" t="n"/>
      <c r="BK999" s="118" t="n"/>
      <c r="BL999" s="118" t="n"/>
      <c r="BM999" s="118" t="n"/>
      <c r="BN999" s="118" t="n"/>
      <c r="BO999" s="118" t="n"/>
      <c r="BP999" s="118" t="n"/>
      <c r="BQ999" s="118" t="n"/>
      <c r="BR999" s="118" t="n"/>
      <c r="BS999" s="118" t="n"/>
      <c r="BT999" s="118">
        <f>COUNTIF(B999:BS999,1)</f>
        <v/>
      </c>
      <c r="BV999" s="76">
        <f>TRIM(RIGHT(A999, LEN(A999) - FIND("@", SUBSTITUTE(A999, " ", "@", LEN(A999)-LEN(SUBSTITUTE(A999," ",""))))))</f>
        <v/>
      </c>
      <c r="BW999" s="76">
        <f>TRIM(LEFT(A999,FIND(" ",A999&amp;" ")-1))</f>
        <v/>
      </c>
      <c r="BX999">
        <f>+IF(BV999=BV998,"Same","Diff")</f>
        <v/>
      </c>
      <c r="BY999">
        <f>IF(BX999="Same",IF(BW999=BW998,"same","Diff"))</f>
        <v/>
      </c>
    </row>
    <row r="1000" ht="17" customHeight="1">
      <c r="A1000" s="60" t="inlineStr">
        <is>
          <t>Brian Ovenden</t>
        </is>
      </c>
      <c r="B1000" s="119" t="n"/>
      <c r="C1000" s="119" t="n"/>
      <c r="D1000" s="119" t="n"/>
      <c r="E1000" s="119" t="n"/>
      <c r="F1000" s="119" t="n"/>
      <c r="G1000" s="119" t="n"/>
      <c r="H1000" s="119" t="n"/>
      <c r="I1000" s="119" t="n"/>
      <c r="J1000" s="118" t="n"/>
      <c r="K1000" s="118" t="n"/>
      <c r="L1000" s="118" t="n"/>
      <c r="M1000" s="118" t="n"/>
      <c r="N1000" s="118" t="n"/>
      <c r="O1000" s="118" t="n">
        <v>1</v>
      </c>
      <c r="P1000" s="118" t="n"/>
      <c r="Q1000" s="118" t="n"/>
      <c r="R1000" s="118" t="n"/>
      <c r="S1000" s="118" t="n"/>
      <c r="T1000" s="118" t="n"/>
      <c r="U1000" s="118" t="n"/>
      <c r="V1000" s="118" t="n"/>
      <c r="W1000" s="118" t="n"/>
      <c r="X1000" s="118" t="n"/>
      <c r="Y1000" s="118" t="n"/>
      <c r="Z1000" s="118" t="n"/>
      <c r="AA1000" s="118" t="n"/>
      <c r="AB1000" s="118" t="n"/>
      <c r="AC1000" s="118" t="n"/>
      <c r="AD1000" s="118" t="n"/>
      <c r="AE1000" s="118" t="n"/>
      <c r="AF1000" s="118" t="n"/>
      <c r="AG1000" s="118" t="n"/>
      <c r="AH1000" s="118" t="n"/>
      <c r="AI1000" s="118" t="n"/>
      <c r="AJ1000" s="118" t="n"/>
      <c r="AK1000" s="118" t="n"/>
      <c r="AL1000" s="118" t="n"/>
      <c r="AM1000" s="118" t="n"/>
      <c r="AN1000" s="118" t="n"/>
      <c r="AO1000" s="118" t="n"/>
      <c r="AP1000" s="118" t="n"/>
      <c r="AQ1000" s="118" t="n"/>
      <c r="AR1000" s="118" t="n"/>
      <c r="AS1000" s="118" t="n"/>
      <c r="AT1000" s="118" t="n"/>
      <c r="AU1000" s="118" t="n"/>
      <c r="AV1000" s="118" t="n"/>
      <c r="AW1000" s="118" t="n"/>
      <c r="AX1000" s="118" t="n"/>
      <c r="AY1000" s="118" t="n"/>
      <c r="AZ1000" s="118" t="n"/>
      <c r="BA1000" s="118" t="n"/>
      <c r="BB1000" s="118" t="n"/>
      <c r="BC1000" s="118" t="n"/>
      <c r="BD1000" s="118" t="n"/>
      <c r="BE1000" s="118" t="n"/>
      <c r="BF1000" s="118" t="n"/>
      <c r="BG1000" s="118" t="n"/>
      <c r="BH1000" s="118" t="n"/>
      <c r="BI1000" s="118" t="n"/>
      <c r="BJ1000" s="118" t="n"/>
      <c r="BK1000" s="118" t="n"/>
      <c r="BL1000" s="118" t="n"/>
      <c r="BM1000" s="118" t="n"/>
      <c r="BN1000" s="118" t="n"/>
      <c r="BO1000" s="118" t="n"/>
      <c r="BP1000" s="118" t="n"/>
      <c r="BQ1000" s="118" t="n"/>
      <c r="BR1000" s="118" t="n"/>
      <c r="BS1000" s="118" t="n"/>
      <c r="BT1000" s="118">
        <f>COUNTIF(B1000:BS1000,1)</f>
        <v/>
      </c>
      <c r="BV1000" s="76">
        <f>TRIM(RIGHT(A1000, LEN(A1000) - FIND("@", SUBSTITUTE(A1000, " ", "@", LEN(A1000)-LEN(SUBSTITUTE(A1000," ",""))))))</f>
        <v/>
      </c>
      <c r="BW1000" s="76">
        <f>TRIM(LEFT(A1000,FIND(" ",A1000&amp;" ")-1))</f>
        <v/>
      </c>
      <c r="BX1000">
        <f>+IF(BV1000=BV999,"Same","Diff")</f>
        <v/>
      </c>
      <c r="BY1000">
        <f>IF(BX1000="Same",IF(BW1000=BW999,"same","Diff"))</f>
        <v/>
      </c>
    </row>
    <row r="1001" ht="17" customHeight="1">
      <c r="A1001" s="59" t="inlineStr">
        <is>
          <t>Mal Owen</t>
        </is>
      </c>
      <c r="B1001" s="117" t="n"/>
      <c r="C1001" s="117" t="n"/>
      <c r="D1001" s="117" t="n"/>
      <c r="E1001" s="117" t="n"/>
      <c r="F1001" s="117" t="n"/>
      <c r="G1001" s="117" t="n"/>
      <c r="H1001" s="117" t="n"/>
      <c r="I1001" s="117" t="n"/>
      <c r="J1001" s="118" t="n"/>
      <c r="K1001" s="118" t="n"/>
      <c r="L1001" s="118" t="n"/>
      <c r="M1001" s="118" t="n"/>
      <c r="N1001" s="118" t="n"/>
      <c r="O1001" s="118" t="n"/>
      <c r="P1001" s="118" t="n"/>
      <c r="Q1001" s="118" t="n"/>
      <c r="R1001" s="118" t="n"/>
      <c r="S1001" s="118" t="n"/>
      <c r="T1001" s="118" t="n"/>
      <c r="U1001" s="118" t="n">
        <v>1</v>
      </c>
      <c r="V1001" s="118" t="n"/>
      <c r="W1001" s="118" t="n"/>
      <c r="X1001" s="118" t="n"/>
      <c r="Y1001" s="118" t="n"/>
      <c r="Z1001" s="118" t="n"/>
      <c r="AA1001" s="118" t="n"/>
      <c r="AB1001" s="118" t="n"/>
      <c r="AC1001" s="118" t="n"/>
      <c r="AD1001" s="118" t="n"/>
      <c r="AE1001" s="118" t="n"/>
      <c r="AF1001" s="118" t="n"/>
      <c r="AG1001" s="118" t="n"/>
      <c r="AH1001" s="118" t="n"/>
      <c r="AI1001" s="118" t="n"/>
      <c r="AJ1001" s="118" t="n"/>
      <c r="AK1001" s="118" t="n"/>
      <c r="AL1001" s="118" t="n"/>
      <c r="AM1001" s="118" t="n"/>
      <c r="AN1001" s="118" t="n"/>
      <c r="AO1001" s="118" t="n"/>
      <c r="AP1001" s="118" t="n"/>
      <c r="AQ1001" s="118" t="n"/>
      <c r="AR1001" s="118" t="n"/>
      <c r="AS1001" s="118" t="n"/>
      <c r="AT1001" s="118" t="n"/>
      <c r="AU1001" s="118" t="n"/>
      <c r="AV1001" s="118" t="n"/>
      <c r="AW1001" s="118" t="n"/>
      <c r="AX1001" s="118" t="n"/>
      <c r="AY1001" s="118" t="n"/>
      <c r="AZ1001" s="118" t="n"/>
      <c r="BA1001" s="118" t="n"/>
      <c r="BB1001" s="118" t="n"/>
      <c r="BC1001" s="118" t="n"/>
      <c r="BD1001" s="118" t="n"/>
      <c r="BE1001" s="118" t="n"/>
      <c r="BF1001" s="118" t="n"/>
      <c r="BG1001" s="118" t="n"/>
      <c r="BH1001" s="118" t="n"/>
      <c r="BI1001" s="118" t="n"/>
      <c r="BJ1001" s="118" t="n"/>
      <c r="BK1001" s="118" t="n"/>
      <c r="BL1001" s="118" t="n"/>
      <c r="BM1001" s="118" t="n"/>
      <c r="BN1001" s="118" t="n"/>
      <c r="BO1001" s="118" t="n"/>
      <c r="BP1001" s="118" t="n"/>
      <c r="BQ1001" s="118" t="n"/>
      <c r="BR1001" s="118" t="n"/>
      <c r="BS1001" s="118" t="n"/>
      <c r="BT1001" s="118">
        <f>COUNTIF(B1001:BS1001,1)</f>
        <v/>
      </c>
      <c r="BV1001" s="76">
        <f>TRIM(RIGHT(A1001, LEN(A1001) - FIND("@", SUBSTITUTE(A1001, " ", "@", LEN(A1001)-LEN(SUBSTITUTE(A1001," ",""))))))</f>
        <v/>
      </c>
      <c r="BW1001" s="76">
        <f>TRIM(LEFT(A1001,FIND(" ",A1001&amp;" ")-1))</f>
        <v/>
      </c>
      <c r="BX1001">
        <f>+IF(BV1001=BV1000,"Same","Diff")</f>
        <v/>
      </c>
      <c r="BY1001">
        <f>IF(BX1001="Same",IF(BW1001=BW1000,"same","Diff"))</f>
        <v/>
      </c>
    </row>
    <row r="1002" ht="17" customHeight="1">
      <c r="A1002" s="61" t="inlineStr">
        <is>
          <t>Steve Owen</t>
        </is>
      </c>
      <c r="B1002" s="120" t="n"/>
      <c r="C1002" s="120" t="n"/>
      <c r="D1002" s="120" t="n"/>
      <c r="E1002" s="120" t="n"/>
      <c r="F1002" s="120" t="n"/>
      <c r="G1002" s="120" t="n"/>
      <c r="H1002" s="120" t="n"/>
      <c r="I1002" s="120" t="n"/>
      <c r="J1002" s="118" t="n"/>
      <c r="K1002" s="118" t="n"/>
      <c r="L1002" s="118" t="n"/>
      <c r="M1002" s="118" t="n"/>
      <c r="N1002" s="118" t="n"/>
      <c r="O1002" s="118" t="n"/>
      <c r="P1002" s="118" t="n"/>
      <c r="Q1002" s="118" t="n"/>
      <c r="R1002" s="118" t="n"/>
      <c r="S1002" s="118" t="n"/>
      <c r="T1002" s="118" t="n"/>
      <c r="U1002" s="118" t="n"/>
      <c r="V1002" s="118" t="n"/>
      <c r="W1002" s="118" t="n"/>
      <c r="X1002" s="118" t="n"/>
      <c r="Y1002" s="118" t="n"/>
      <c r="Z1002" s="118" t="n"/>
      <c r="AA1002" s="118" t="n"/>
      <c r="AB1002" s="118" t="n"/>
      <c r="AC1002" s="118" t="n"/>
      <c r="AD1002" s="118" t="n"/>
      <c r="AE1002" s="118" t="n"/>
      <c r="AF1002" s="118" t="n"/>
      <c r="AG1002" s="118" t="n"/>
      <c r="AH1002" s="118" t="n"/>
      <c r="AI1002" s="118" t="n"/>
      <c r="AJ1002" s="118" t="n"/>
      <c r="AK1002" s="118" t="n"/>
      <c r="AL1002" s="118" t="n"/>
      <c r="AM1002" s="118" t="n"/>
      <c r="AN1002" s="118" t="n"/>
      <c r="AO1002" s="118" t="n"/>
      <c r="AP1002" s="118" t="n"/>
      <c r="AQ1002" s="118" t="n">
        <v>1</v>
      </c>
      <c r="AR1002" s="118" t="n"/>
      <c r="AS1002" s="118" t="n">
        <v>1</v>
      </c>
      <c r="AT1002" s="118" t="n">
        <v>1</v>
      </c>
      <c r="AU1002" s="118" t="n">
        <v>1</v>
      </c>
      <c r="AV1002" s="118" t="n">
        <v>1</v>
      </c>
      <c r="AW1002" s="118" t="n">
        <v>1</v>
      </c>
      <c r="AX1002" s="118" t="n">
        <v>1</v>
      </c>
      <c r="AY1002" s="118" t="n">
        <v>1</v>
      </c>
      <c r="AZ1002" s="118" t="n">
        <v>1</v>
      </c>
      <c r="BA1002" s="118" t="n">
        <v>1</v>
      </c>
      <c r="BB1002" s="118" t="n">
        <v>1</v>
      </c>
      <c r="BC1002" s="118" t="n">
        <v>1</v>
      </c>
      <c r="BD1002" s="118" t="n">
        <v>1</v>
      </c>
      <c r="BE1002" s="118" t="n">
        <v>1</v>
      </c>
      <c r="BF1002" s="118" t="n">
        <v>1</v>
      </c>
      <c r="BG1002" s="118" t="n">
        <v>1</v>
      </c>
      <c r="BH1002" s="118" t="n">
        <v>1</v>
      </c>
      <c r="BI1002" s="118" t="n">
        <v>1</v>
      </c>
      <c r="BJ1002" s="118" t="n">
        <v>1</v>
      </c>
      <c r="BK1002" s="118" t="n">
        <v>1</v>
      </c>
      <c r="BL1002" s="118" t="n"/>
      <c r="BM1002" s="118" t="n">
        <v>1</v>
      </c>
      <c r="BN1002" s="118" t="n"/>
      <c r="BO1002" s="118" t="n"/>
      <c r="BP1002" s="118" t="n"/>
      <c r="BQ1002" s="118" t="n"/>
      <c r="BR1002" s="118" t="n"/>
      <c r="BS1002" s="118" t="n"/>
      <c r="BT1002" s="118">
        <f>COUNTIF(B1002:BS1002,1)</f>
        <v/>
      </c>
      <c r="BV1002" s="76">
        <f>TRIM(RIGHT(A1002, LEN(A1002) - FIND("@", SUBSTITUTE(A1002, " ", "@", LEN(A1002)-LEN(SUBSTITUTE(A1002," ",""))))))</f>
        <v/>
      </c>
      <c r="BW1002" s="76">
        <f>TRIM(LEFT(A1002,FIND(" ",A1002&amp;" ")-1))</f>
        <v/>
      </c>
      <c r="BX1002">
        <f>+IF(BV1002=BV1001,"Same","Diff")</f>
        <v/>
      </c>
      <c r="BY1002">
        <f>IF(BX1002="Same",IF(BW1002=BW1001,"same","Diff"))</f>
        <v/>
      </c>
    </row>
    <row r="1003" ht="17" customHeight="1">
      <c r="A1003" s="59" t="inlineStr">
        <is>
          <t>David Oxton</t>
        </is>
      </c>
      <c r="B1003" s="117" t="n"/>
      <c r="C1003" s="117" t="n"/>
      <c r="D1003" s="117" t="n"/>
      <c r="E1003" s="117" t="n"/>
      <c r="F1003" s="117" t="n"/>
      <c r="G1003" s="117" t="n"/>
      <c r="H1003" s="117" t="n"/>
      <c r="I1003" s="117" t="n"/>
      <c r="J1003" s="118" t="n"/>
      <c r="K1003" s="118" t="n"/>
      <c r="L1003" s="118" t="n"/>
      <c r="M1003" s="118" t="n"/>
      <c r="N1003" s="118" t="n"/>
      <c r="O1003" s="118" t="n"/>
      <c r="P1003" s="118" t="n"/>
      <c r="Q1003" s="118" t="n"/>
      <c r="R1003" s="118" t="n"/>
      <c r="S1003" s="118" t="n"/>
      <c r="T1003" s="118" t="n"/>
      <c r="U1003" s="118" t="n"/>
      <c r="V1003" s="118" t="n"/>
      <c r="W1003" s="118" t="n"/>
      <c r="X1003" s="118" t="n"/>
      <c r="Y1003" s="118" t="n"/>
      <c r="Z1003" s="118" t="n"/>
      <c r="AA1003" s="118" t="n">
        <v>1</v>
      </c>
      <c r="AB1003" s="118" t="n"/>
      <c r="AC1003" s="118" t="n"/>
      <c r="AD1003" s="118" t="n"/>
      <c r="AE1003" s="118" t="n"/>
      <c r="AF1003" s="118" t="n"/>
      <c r="AG1003" s="118" t="n"/>
      <c r="AH1003" s="118" t="n"/>
      <c r="AI1003" s="118" t="n"/>
      <c r="AJ1003" s="118" t="n"/>
      <c r="AK1003" s="118" t="n"/>
      <c r="AL1003" s="118" t="n"/>
      <c r="AM1003" s="118" t="n"/>
      <c r="AN1003" s="118" t="n"/>
      <c r="AO1003" s="118" t="n"/>
      <c r="AP1003" s="118" t="n"/>
      <c r="AQ1003" s="118" t="n"/>
      <c r="AR1003" s="118" t="n"/>
      <c r="AS1003" s="118" t="n"/>
      <c r="AT1003" s="118" t="n"/>
      <c r="AU1003" s="118" t="n"/>
      <c r="AV1003" s="118" t="n"/>
      <c r="AW1003" s="118" t="n"/>
      <c r="AX1003" s="118" t="n"/>
      <c r="AY1003" s="118" t="n"/>
      <c r="AZ1003" s="118" t="n"/>
      <c r="BA1003" s="118" t="n"/>
      <c r="BB1003" s="118" t="n"/>
      <c r="BC1003" s="118" t="n"/>
      <c r="BD1003" s="118" t="n"/>
      <c r="BE1003" s="118" t="n"/>
      <c r="BF1003" s="118" t="n"/>
      <c r="BG1003" s="118" t="n"/>
      <c r="BH1003" s="118" t="n"/>
      <c r="BI1003" s="118" t="n"/>
      <c r="BJ1003" s="118" t="n"/>
      <c r="BK1003" s="118" t="n"/>
      <c r="BL1003" s="118" t="n"/>
      <c r="BM1003" s="118" t="n"/>
      <c r="BN1003" s="118" t="n"/>
      <c r="BO1003" s="118" t="n"/>
      <c r="BP1003" s="118" t="n"/>
      <c r="BQ1003" s="118" t="n"/>
      <c r="BR1003" s="118" t="n"/>
      <c r="BS1003" s="118" t="n"/>
      <c r="BT1003" s="118">
        <f>COUNTIF(B1003:BS1003,1)</f>
        <v/>
      </c>
      <c r="BV1003" s="76">
        <f>TRIM(RIGHT(A1003, LEN(A1003) - FIND("@", SUBSTITUTE(A1003, " ", "@", LEN(A1003)-LEN(SUBSTITUTE(A1003," ",""))))))</f>
        <v/>
      </c>
      <c r="BW1003" s="76">
        <f>TRIM(LEFT(A1003,FIND(" ",A1003&amp;" ")-1))</f>
        <v/>
      </c>
      <c r="BX1003">
        <f>+IF(BV1003=BV1002,"Same","Diff")</f>
        <v/>
      </c>
      <c r="BY1003">
        <f>IF(BX1003="Same",IF(BW1003=BW1002,"same","Diff"))</f>
        <v/>
      </c>
    </row>
    <row r="1004" ht="17" customHeight="1">
      <c r="A1004" s="59" t="inlineStr">
        <is>
          <t>Ian Palmer</t>
        </is>
      </c>
      <c r="B1004" s="117" t="n"/>
      <c r="C1004" s="117" t="n"/>
      <c r="D1004" s="117" t="n"/>
      <c r="E1004" s="117" t="n"/>
      <c r="F1004" s="117" t="n"/>
      <c r="G1004" s="117" t="n"/>
      <c r="H1004" s="117" t="n"/>
      <c r="I1004" s="117" t="n"/>
      <c r="J1004" s="118" t="n"/>
      <c r="K1004" s="118" t="n"/>
      <c r="L1004" s="118" t="n"/>
      <c r="M1004" s="118" t="n"/>
      <c r="N1004" s="118" t="n"/>
      <c r="O1004" s="118" t="n"/>
      <c r="P1004" s="118" t="n"/>
      <c r="Q1004" s="118" t="n"/>
      <c r="R1004" s="118" t="n"/>
      <c r="S1004" s="118" t="n"/>
      <c r="T1004" s="118" t="n"/>
      <c r="U1004" s="118" t="n"/>
      <c r="V1004" s="118" t="n"/>
      <c r="W1004" s="118" t="n"/>
      <c r="X1004" s="118" t="n"/>
      <c r="Y1004" s="118" t="n"/>
      <c r="Z1004" s="118" t="n"/>
      <c r="AA1004" s="118" t="n"/>
      <c r="AB1004" s="118" t="n"/>
      <c r="AC1004" s="118" t="n"/>
      <c r="AD1004" s="118" t="n"/>
      <c r="AE1004" s="118" t="n"/>
      <c r="AF1004" s="118" t="n"/>
      <c r="AG1004" s="118" t="n"/>
      <c r="AH1004" s="118" t="n"/>
      <c r="AI1004" s="118" t="n"/>
      <c r="AJ1004" s="118" t="n">
        <v>1</v>
      </c>
      <c r="AK1004" s="118" t="n">
        <v>1</v>
      </c>
      <c r="AL1004" s="118" t="n">
        <v>1</v>
      </c>
      <c r="AM1004" s="118" t="n">
        <v>1</v>
      </c>
      <c r="AN1004" s="118" t="n"/>
      <c r="AO1004" s="118" t="n">
        <v>1</v>
      </c>
      <c r="AP1004" s="118" t="n"/>
      <c r="AQ1004" s="118" t="n"/>
      <c r="AR1004" s="118" t="n"/>
      <c r="AS1004" s="118" t="n"/>
      <c r="AT1004" s="118" t="n"/>
      <c r="AU1004" s="118" t="n"/>
      <c r="AV1004" s="118" t="n"/>
      <c r="AW1004" s="118" t="n"/>
      <c r="AX1004" s="118" t="n"/>
      <c r="AY1004" s="118" t="n"/>
      <c r="AZ1004" s="118" t="n"/>
      <c r="BA1004" s="118" t="n"/>
      <c r="BB1004" s="118" t="n"/>
      <c r="BC1004" s="118" t="n"/>
      <c r="BD1004" s="118" t="n"/>
      <c r="BE1004" s="118" t="n"/>
      <c r="BF1004" s="118" t="n"/>
      <c r="BG1004" s="118" t="n"/>
      <c r="BH1004" s="118" t="n"/>
      <c r="BI1004" s="118" t="n"/>
      <c r="BJ1004" s="118" t="n"/>
      <c r="BK1004" s="118" t="n"/>
      <c r="BL1004" s="118" t="n"/>
      <c r="BM1004" s="118" t="n"/>
      <c r="BN1004" s="118" t="n"/>
      <c r="BO1004" s="118" t="n"/>
      <c r="BP1004" s="118" t="n"/>
      <c r="BQ1004" s="118" t="n"/>
      <c r="BR1004" s="118" t="n"/>
      <c r="BS1004" s="118" t="n"/>
      <c r="BT1004" s="118">
        <f>COUNTIF(B1004:BS1004,1)</f>
        <v/>
      </c>
      <c r="BV1004" s="76">
        <f>TRIM(RIGHT(A1004, LEN(A1004) - FIND("@", SUBSTITUTE(A1004, " ", "@", LEN(A1004)-LEN(SUBSTITUTE(A1004," ",""))))))</f>
        <v/>
      </c>
      <c r="BW1004" s="76">
        <f>TRIM(LEFT(A1004,FIND(" ",A1004&amp;" ")-1))</f>
        <v/>
      </c>
      <c r="BX1004">
        <f>+IF(BV1004=BV1003,"Same","Diff")</f>
        <v/>
      </c>
      <c r="BY1004">
        <f>IF(BX1004="Same",IF(BW1004=BW1003,"same","Diff"))</f>
        <v/>
      </c>
    </row>
    <row r="1005" ht="17" customHeight="1">
      <c r="A1005" s="59" t="inlineStr">
        <is>
          <t>Jim Palmer</t>
        </is>
      </c>
      <c r="B1005" s="117" t="n"/>
      <c r="C1005" s="117" t="n"/>
      <c r="D1005" s="117" t="n"/>
      <c r="E1005" s="117" t="n"/>
      <c r="F1005" s="117" t="n"/>
      <c r="G1005" s="117" t="n"/>
      <c r="H1005" s="117" t="n"/>
      <c r="I1005" s="117" t="n"/>
      <c r="J1005" s="118" t="n">
        <v>1</v>
      </c>
      <c r="K1005" s="118" t="n"/>
      <c r="L1005" s="118" t="n"/>
      <c r="M1005" s="118" t="n"/>
      <c r="N1005" s="118" t="n"/>
      <c r="O1005" s="118" t="n"/>
      <c r="P1005" s="118" t="n"/>
      <c r="Q1005" s="118" t="n"/>
      <c r="R1005" s="118" t="n"/>
      <c r="S1005" s="118" t="n"/>
      <c r="T1005" s="118" t="n"/>
      <c r="U1005" s="118" t="n"/>
      <c r="V1005" s="118" t="n"/>
      <c r="W1005" s="118" t="n"/>
      <c r="X1005" s="118" t="n"/>
      <c r="Y1005" s="118" t="n"/>
      <c r="Z1005" s="118" t="n"/>
      <c r="AA1005" s="118" t="n"/>
      <c r="AB1005" s="118" t="n"/>
      <c r="AC1005" s="118" t="n"/>
      <c r="AD1005" s="118" t="n"/>
      <c r="AE1005" s="118" t="n"/>
      <c r="AF1005" s="118" t="n"/>
      <c r="AG1005" s="118" t="n"/>
      <c r="AH1005" s="118" t="n"/>
      <c r="AI1005" s="118" t="n"/>
      <c r="AJ1005" s="118" t="n"/>
      <c r="AK1005" s="118" t="n"/>
      <c r="AL1005" s="118" t="n"/>
      <c r="AM1005" s="118" t="n"/>
      <c r="AN1005" s="118" t="n"/>
      <c r="AO1005" s="118" t="n"/>
      <c r="AP1005" s="118" t="n"/>
      <c r="AQ1005" s="118" t="n"/>
      <c r="AR1005" s="118" t="n"/>
      <c r="AS1005" s="118" t="n"/>
      <c r="AT1005" s="118" t="n"/>
      <c r="AU1005" s="118" t="n"/>
      <c r="AV1005" s="118" t="n"/>
      <c r="AW1005" s="118" t="n"/>
      <c r="AX1005" s="118" t="n"/>
      <c r="AY1005" s="118" t="n"/>
      <c r="AZ1005" s="118" t="n"/>
      <c r="BA1005" s="118" t="n"/>
      <c r="BB1005" s="118" t="n"/>
      <c r="BC1005" s="118" t="n"/>
      <c r="BD1005" s="118" t="n"/>
      <c r="BE1005" s="118" t="n"/>
      <c r="BF1005" s="118" t="n"/>
      <c r="BG1005" s="118" t="n"/>
      <c r="BH1005" s="118" t="n"/>
      <c r="BI1005" s="118" t="n"/>
      <c r="BJ1005" s="118" t="n"/>
      <c r="BK1005" s="118" t="n"/>
      <c r="BL1005" s="118" t="n"/>
      <c r="BM1005" s="118" t="n"/>
      <c r="BN1005" s="118" t="n"/>
      <c r="BO1005" s="118" t="n"/>
      <c r="BP1005" s="118" t="n"/>
      <c r="BQ1005" s="118" t="n"/>
      <c r="BR1005" s="118" t="n"/>
      <c r="BS1005" s="118" t="n"/>
      <c r="BT1005" s="118">
        <f>COUNTIF(B1005:BS1005,1)</f>
        <v/>
      </c>
      <c r="BV1005" s="76">
        <f>TRIM(RIGHT(A1005, LEN(A1005) - FIND("@", SUBSTITUTE(A1005, " ", "@", LEN(A1005)-LEN(SUBSTITUTE(A1005," ",""))))))</f>
        <v/>
      </c>
      <c r="BW1005" s="76">
        <f>TRIM(LEFT(A1005,FIND(" ",A1005&amp;" ")-1))</f>
        <v/>
      </c>
      <c r="BX1005">
        <f>+IF(BV1005=BV1004,"Same","Diff")</f>
        <v/>
      </c>
      <c r="BY1005">
        <f>IF(BX1005="Same",IF(BW1005=BW1004,"same","Diff"))</f>
        <v/>
      </c>
    </row>
    <row r="1006" ht="17" customHeight="1">
      <c r="A1006" s="59" t="inlineStr">
        <is>
          <t>Les Park</t>
        </is>
      </c>
      <c r="B1006" s="117" t="n">
        <v>1</v>
      </c>
      <c r="C1006" s="117" t="n">
        <v>1</v>
      </c>
      <c r="D1006" s="117" t="n">
        <v>1</v>
      </c>
      <c r="E1006" s="117" t="n">
        <v>1</v>
      </c>
      <c r="F1006" s="117" t="n">
        <v>1</v>
      </c>
      <c r="G1006" s="117" t="n"/>
      <c r="H1006" s="117" t="n"/>
      <c r="I1006" s="117" t="n"/>
      <c r="J1006" s="118" t="n"/>
      <c r="K1006" s="118" t="n"/>
      <c r="L1006" s="118" t="n"/>
      <c r="M1006" s="118" t="n"/>
      <c r="N1006" s="118" t="n"/>
      <c r="O1006" s="118" t="n"/>
      <c r="P1006" s="118" t="n"/>
      <c r="Q1006" s="118" t="n"/>
      <c r="R1006" s="118" t="n"/>
      <c r="S1006" s="118" t="n"/>
      <c r="T1006" s="118" t="n"/>
      <c r="U1006" s="118" t="n"/>
      <c r="V1006" s="118" t="n"/>
      <c r="W1006" s="118" t="n"/>
      <c r="X1006" s="118" t="n"/>
      <c r="Y1006" s="118" t="n"/>
      <c r="Z1006" s="118" t="n"/>
      <c r="AA1006" s="118" t="n"/>
      <c r="AB1006" s="118" t="n"/>
      <c r="AC1006" s="118" t="n"/>
      <c r="AD1006" s="118" t="n"/>
      <c r="AE1006" s="118" t="n"/>
      <c r="AF1006" s="118" t="n"/>
      <c r="AG1006" s="118" t="n"/>
      <c r="AH1006" s="118" t="n"/>
      <c r="AI1006" s="118" t="n"/>
      <c r="AJ1006" s="118" t="n"/>
      <c r="AK1006" s="118" t="n"/>
      <c r="AL1006" s="118" t="n"/>
      <c r="AM1006" s="118" t="n"/>
      <c r="AN1006" s="118" t="n"/>
      <c r="AO1006" s="118" t="n"/>
      <c r="AP1006" s="118" t="n"/>
      <c r="AQ1006" s="118" t="n"/>
      <c r="AR1006" s="118" t="n"/>
      <c r="AS1006" s="118" t="n"/>
      <c r="AT1006" s="118" t="n"/>
      <c r="AU1006" s="118" t="n"/>
      <c r="AV1006" s="118" t="n"/>
      <c r="AW1006" s="118" t="n"/>
      <c r="AX1006" s="118" t="n"/>
      <c r="AY1006" s="118" t="n"/>
      <c r="AZ1006" s="118" t="n"/>
      <c r="BA1006" s="118" t="n"/>
      <c r="BB1006" s="118" t="n"/>
      <c r="BC1006" s="118" t="n"/>
      <c r="BD1006" s="118" t="n"/>
      <c r="BE1006" s="118" t="n"/>
      <c r="BF1006" s="118" t="n"/>
      <c r="BG1006" s="118" t="n"/>
      <c r="BH1006" s="118" t="n"/>
      <c r="BI1006" s="118" t="n"/>
      <c r="BJ1006" s="118" t="n"/>
      <c r="BK1006" s="118" t="n"/>
      <c r="BL1006" s="118" t="n"/>
      <c r="BM1006" s="118" t="n"/>
      <c r="BN1006" s="118" t="n"/>
      <c r="BO1006" s="118" t="n"/>
      <c r="BP1006" s="118" t="n"/>
      <c r="BQ1006" s="118" t="n"/>
      <c r="BR1006" s="118" t="n"/>
      <c r="BS1006" s="118" t="n"/>
      <c r="BT1006" s="118">
        <f>COUNTIF(B1006:BS1006,1)</f>
        <v/>
      </c>
      <c r="BV1006" s="76">
        <f>TRIM(RIGHT(A1006, LEN(A1006) - FIND("@", SUBSTITUTE(A1006, " ", "@", LEN(A1006)-LEN(SUBSTITUTE(A1006," ",""))))))</f>
        <v/>
      </c>
      <c r="BW1006" s="76">
        <f>TRIM(LEFT(A1006,FIND(" ",A1006&amp;" ")-1))</f>
        <v/>
      </c>
      <c r="BX1006">
        <f>+IF(BV1006=BV1005,"Same","Diff")</f>
        <v/>
      </c>
      <c r="BY1006">
        <f>IF(BX1006="Same",IF(BW1006=BW1005,"same","Diff"))</f>
        <v/>
      </c>
    </row>
    <row r="1007" ht="17" customHeight="1">
      <c r="A1007" s="59" t="inlineStr">
        <is>
          <t>Wayne Park</t>
        </is>
      </c>
      <c r="B1007" s="117" t="n"/>
      <c r="C1007" s="117" t="n"/>
      <c r="D1007" s="117" t="n"/>
      <c r="E1007" s="117" t="n"/>
      <c r="F1007" s="117" t="n"/>
      <c r="G1007" s="117" t="n"/>
      <c r="H1007" s="117" t="n"/>
      <c r="I1007" s="117" t="n"/>
      <c r="J1007" s="118" t="n"/>
      <c r="K1007" s="118" t="n"/>
      <c r="L1007" s="118" t="n"/>
      <c r="M1007" s="118" t="n"/>
      <c r="N1007" s="118" t="n"/>
      <c r="O1007" s="118" t="n"/>
      <c r="P1007" s="118" t="n"/>
      <c r="Q1007" s="118" t="n"/>
      <c r="R1007" s="118" t="n"/>
      <c r="S1007" s="118" t="n"/>
      <c r="T1007" s="118" t="n"/>
      <c r="U1007" s="118" t="n"/>
      <c r="V1007" s="118" t="n"/>
      <c r="W1007" s="118" t="n"/>
      <c r="X1007" s="118" t="n"/>
      <c r="Y1007" s="118" t="n"/>
      <c r="Z1007" s="118" t="n">
        <v>1</v>
      </c>
      <c r="AA1007" s="118" t="n">
        <v>1</v>
      </c>
      <c r="AB1007" s="118" t="n"/>
      <c r="AC1007" s="118" t="n"/>
      <c r="AD1007" s="118" t="n">
        <v>1</v>
      </c>
      <c r="AE1007" s="118" t="n">
        <v>1</v>
      </c>
      <c r="AF1007" s="118" t="n">
        <v>1</v>
      </c>
      <c r="AG1007" s="118" t="n">
        <v>1</v>
      </c>
      <c r="AH1007" s="118" t="n">
        <v>1</v>
      </c>
      <c r="AI1007" s="118" t="n"/>
      <c r="AJ1007" s="118" t="n"/>
      <c r="AK1007" s="118" t="n">
        <v>1</v>
      </c>
      <c r="AL1007" s="118" t="n">
        <v>1</v>
      </c>
      <c r="AM1007" s="118" t="n"/>
      <c r="AN1007" s="118" t="n"/>
      <c r="AO1007" s="118" t="n"/>
      <c r="AP1007" s="118" t="n"/>
      <c r="AQ1007" s="118" t="n"/>
      <c r="AR1007" s="118" t="n"/>
      <c r="AS1007" s="118" t="n"/>
      <c r="AT1007" s="118" t="n"/>
      <c r="AU1007" s="118" t="n"/>
      <c r="AV1007" s="118" t="n"/>
      <c r="AW1007" s="118" t="n"/>
      <c r="AX1007" s="118" t="n"/>
      <c r="AY1007" s="118" t="n"/>
      <c r="AZ1007" s="118" t="n"/>
      <c r="BA1007" s="118" t="n"/>
      <c r="BB1007" s="118" t="n"/>
      <c r="BC1007" s="118" t="n"/>
      <c r="BD1007" s="118" t="n"/>
      <c r="BE1007" s="118" t="n"/>
      <c r="BF1007" s="118" t="n"/>
      <c r="BG1007" s="118" t="n"/>
      <c r="BH1007" s="118" t="n"/>
      <c r="BI1007" s="118" t="n"/>
      <c r="BJ1007" s="118" t="n"/>
      <c r="BK1007" s="118" t="n"/>
      <c r="BL1007" s="118" t="n"/>
      <c r="BM1007" s="118" t="n"/>
      <c r="BN1007" s="118" t="n"/>
      <c r="BO1007" s="118" t="n"/>
      <c r="BP1007" s="118" t="n"/>
      <c r="BQ1007" s="118" t="n"/>
      <c r="BR1007" s="118" t="n"/>
      <c r="BS1007" s="118" t="n"/>
      <c r="BT1007" s="118">
        <f>COUNTIF(B1007:BS1007,1)</f>
        <v/>
      </c>
      <c r="BV1007" s="76">
        <f>TRIM(RIGHT(A1007, LEN(A1007) - FIND("@", SUBSTITUTE(A1007, " ", "@", LEN(A1007)-LEN(SUBSTITUTE(A1007," ",""))))))</f>
        <v/>
      </c>
      <c r="BW1007" s="76">
        <f>TRIM(LEFT(A1007,FIND(" ",A1007&amp;" ")-1))</f>
        <v/>
      </c>
      <c r="BX1007">
        <f>+IF(BV1007=BV1006,"Same","Diff")</f>
        <v/>
      </c>
      <c r="BY1007">
        <f>IF(BX1007="Same",IF(BW1007=BW1006,"same","Diff"))</f>
        <v/>
      </c>
    </row>
    <row r="1008" ht="17" customHeight="1">
      <c r="A1008" s="60" t="inlineStr">
        <is>
          <t>Steve Parkes</t>
        </is>
      </c>
      <c r="B1008" s="119" t="n"/>
      <c r="C1008" s="119" t="n"/>
      <c r="D1008" s="119" t="n"/>
      <c r="E1008" s="119" t="n"/>
      <c r="F1008" s="119" t="n"/>
      <c r="G1008" s="119" t="n"/>
      <c r="H1008" s="119" t="n"/>
      <c r="I1008" s="119" t="n">
        <v>1</v>
      </c>
      <c r="J1008" s="118" t="n"/>
      <c r="K1008" s="118" t="n">
        <v>1</v>
      </c>
      <c r="L1008" s="118" t="n"/>
      <c r="M1008" s="118" t="n"/>
      <c r="N1008" s="118" t="n"/>
      <c r="O1008" s="118" t="n"/>
      <c r="P1008" s="118" t="n"/>
      <c r="Q1008" s="118" t="n"/>
      <c r="R1008" s="118" t="n"/>
      <c r="S1008" s="118" t="n"/>
      <c r="T1008" s="118" t="n"/>
      <c r="U1008" s="118" t="n"/>
      <c r="V1008" s="118" t="n"/>
      <c r="W1008" s="118" t="n"/>
      <c r="X1008" s="118" t="n"/>
      <c r="Y1008" s="118" t="n"/>
      <c r="Z1008" s="118" t="n"/>
      <c r="AA1008" s="118" t="n"/>
      <c r="AB1008" s="118" t="n"/>
      <c r="AC1008" s="118" t="n"/>
      <c r="AD1008" s="118" t="n"/>
      <c r="AE1008" s="118" t="n"/>
      <c r="AF1008" s="118" t="n"/>
      <c r="AG1008" s="118" t="n"/>
      <c r="AH1008" s="118" t="n"/>
      <c r="AI1008" s="118" t="n"/>
      <c r="AJ1008" s="118" t="n"/>
      <c r="AK1008" s="118" t="n"/>
      <c r="AL1008" s="118" t="n"/>
      <c r="AM1008" s="118" t="n"/>
      <c r="AN1008" s="118" t="n"/>
      <c r="AO1008" s="118" t="n"/>
      <c r="AP1008" s="118" t="n"/>
      <c r="AQ1008" s="118" t="n"/>
      <c r="AR1008" s="118" t="n"/>
      <c r="AS1008" s="118" t="n"/>
      <c r="AT1008" s="118" t="n"/>
      <c r="AU1008" s="118" t="n"/>
      <c r="AV1008" s="118" t="n"/>
      <c r="AW1008" s="118" t="n"/>
      <c r="AX1008" s="118" t="n"/>
      <c r="AY1008" s="118" t="n"/>
      <c r="AZ1008" s="118" t="n"/>
      <c r="BA1008" s="118" t="n"/>
      <c r="BB1008" s="118" t="n"/>
      <c r="BC1008" s="118" t="n"/>
      <c r="BD1008" s="118" t="n"/>
      <c r="BE1008" s="118" t="n"/>
      <c r="BF1008" s="118" t="n"/>
      <c r="BG1008" s="118" t="n"/>
      <c r="BH1008" s="118" t="n"/>
      <c r="BI1008" s="118" t="n"/>
      <c r="BJ1008" s="118" t="n"/>
      <c r="BK1008" s="118" t="n"/>
      <c r="BL1008" s="118" t="n"/>
      <c r="BM1008" s="118" t="n"/>
      <c r="BN1008" s="118" t="n"/>
      <c r="BO1008" s="118" t="n"/>
      <c r="BP1008" s="118" t="n"/>
      <c r="BQ1008" s="118" t="n"/>
      <c r="BR1008" s="118" t="n"/>
      <c r="BS1008" s="118" t="n"/>
      <c r="BT1008" s="118">
        <f>COUNTIF(B1008:BS1008,1)</f>
        <v/>
      </c>
      <c r="BV1008" s="76">
        <f>TRIM(RIGHT(A1008, LEN(A1008) - FIND("@", SUBSTITUTE(A1008, " ", "@", LEN(A1008)-LEN(SUBSTITUTE(A1008," ",""))))))</f>
        <v/>
      </c>
      <c r="BW1008" s="76">
        <f>TRIM(LEFT(A1008,FIND(" ",A1008&amp;" ")-1))</f>
        <v/>
      </c>
      <c r="BX1008">
        <f>+IF(BV1008=BV1007,"Same","Diff")</f>
        <v/>
      </c>
      <c r="BY1008">
        <f>IF(BX1008="Same",IF(BW1008=BW1007,"same","Diff"))</f>
        <v/>
      </c>
    </row>
    <row r="1009" ht="17" customHeight="1">
      <c r="A1009" s="60" t="inlineStr">
        <is>
          <t>Tony Parkinson</t>
        </is>
      </c>
      <c r="B1009" s="119" t="n"/>
      <c r="C1009" s="119" t="n"/>
      <c r="D1009" s="119" t="n"/>
      <c r="E1009" s="119" t="n"/>
      <c r="F1009" s="119" t="n"/>
      <c r="G1009" s="119" t="n"/>
      <c r="H1009" s="119" t="n"/>
      <c r="I1009" s="119" t="n"/>
      <c r="J1009" s="118" t="n"/>
      <c r="K1009" s="118" t="n"/>
      <c r="L1009" s="118" t="n"/>
      <c r="M1009" s="118" t="n"/>
      <c r="N1009" s="118" t="n"/>
      <c r="O1009" s="118" t="n"/>
      <c r="P1009" s="118" t="n"/>
      <c r="Q1009" s="118" t="n"/>
      <c r="R1009" s="118" t="n"/>
      <c r="S1009" s="118" t="n"/>
      <c r="T1009" s="118" t="n"/>
      <c r="U1009" s="118" t="n"/>
      <c r="V1009" s="118" t="n"/>
      <c r="W1009" s="118" t="n"/>
      <c r="X1009" s="118" t="n">
        <v>1</v>
      </c>
      <c r="Y1009" s="118" t="n"/>
      <c r="Z1009" s="118" t="n"/>
      <c r="AA1009" s="118" t="n"/>
      <c r="AB1009" s="118" t="n"/>
      <c r="AC1009" s="118" t="n"/>
      <c r="AD1009" s="118" t="n"/>
      <c r="AE1009" s="118" t="n"/>
      <c r="AF1009" s="118" t="n"/>
      <c r="AG1009" s="118" t="n"/>
      <c r="AH1009" s="118" t="n"/>
      <c r="AI1009" s="118" t="n"/>
      <c r="AJ1009" s="118" t="n"/>
      <c r="AK1009" s="118" t="n"/>
      <c r="AL1009" s="118" t="n"/>
      <c r="AM1009" s="118" t="n"/>
      <c r="AN1009" s="118" t="n"/>
      <c r="AO1009" s="118" t="n"/>
      <c r="AP1009" s="118" t="n"/>
      <c r="AQ1009" s="118" t="n"/>
      <c r="AR1009" s="118" t="n"/>
      <c r="AS1009" s="118" t="n"/>
      <c r="AT1009" s="118" t="n"/>
      <c r="AU1009" s="118" t="n"/>
      <c r="AV1009" s="118" t="n"/>
      <c r="AW1009" s="118" t="n"/>
      <c r="AX1009" s="118" t="n"/>
      <c r="AY1009" s="118" t="n"/>
      <c r="AZ1009" s="118" t="n"/>
      <c r="BA1009" s="118" t="n"/>
      <c r="BB1009" s="118" t="n"/>
      <c r="BC1009" s="118" t="n"/>
      <c r="BD1009" s="118" t="n"/>
      <c r="BE1009" s="118" t="n"/>
      <c r="BF1009" s="118" t="n"/>
      <c r="BG1009" s="118" t="n"/>
      <c r="BH1009" s="118" t="n"/>
      <c r="BI1009" s="118" t="n"/>
      <c r="BJ1009" s="118" t="n"/>
      <c r="BK1009" s="118" t="n"/>
      <c r="BL1009" s="118" t="n"/>
      <c r="BM1009" s="118" t="n"/>
      <c r="BN1009" s="118" t="n"/>
      <c r="BO1009" s="118" t="n"/>
      <c r="BP1009" s="118" t="n"/>
      <c r="BQ1009" s="118" t="n"/>
      <c r="BR1009" s="118" t="n"/>
      <c r="BS1009" s="118" t="n"/>
      <c r="BT1009" s="118">
        <f>COUNTIF(B1009:BS1009,1)</f>
        <v/>
      </c>
      <c r="BV1009" s="76">
        <f>TRIM(RIGHT(A1009, LEN(A1009) - FIND("@", SUBSTITUTE(A1009, " ", "@", LEN(A1009)-LEN(SUBSTITUTE(A1009," ",""))))))</f>
        <v/>
      </c>
      <c r="BW1009" s="76">
        <f>TRIM(LEFT(A1009,FIND(" ",A1009&amp;" ")-1))</f>
        <v/>
      </c>
      <c r="BX1009">
        <f>+IF(BV1009=BV1008,"Same","Diff")</f>
        <v/>
      </c>
      <c r="BY1009">
        <f>IF(BX1009="Same",IF(BW1009=BW1008,"same","Diff"))</f>
        <v/>
      </c>
    </row>
    <row r="1010" ht="17" customHeight="1">
      <c r="A1010" s="60" t="inlineStr">
        <is>
          <t>Barry Parsons</t>
        </is>
      </c>
      <c r="B1010" s="119" t="n"/>
      <c r="C1010" s="119" t="n"/>
      <c r="D1010" s="119" t="n"/>
      <c r="E1010" s="119" t="n"/>
      <c r="F1010" s="119" t="n"/>
      <c r="G1010" s="119" t="n"/>
      <c r="H1010" s="119" t="n"/>
      <c r="I1010" s="119" t="n"/>
      <c r="J1010" s="118" t="n"/>
      <c r="K1010" s="118" t="n"/>
      <c r="L1010" s="118" t="n"/>
      <c r="M1010" s="118" t="n"/>
      <c r="N1010" s="118" t="n"/>
      <c r="O1010" s="118" t="n"/>
      <c r="P1010" s="118" t="n"/>
      <c r="Q1010" s="118" t="n"/>
      <c r="R1010" s="118" t="n"/>
      <c r="S1010" s="118" t="n"/>
      <c r="T1010" s="118" t="n"/>
      <c r="U1010" s="118" t="n">
        <v>1</v>
      </c>
      <c r="V1010" s="118" t="n"/>
      <c r="W1010" s="118" t="n"/>
      <c r="X1010" s="118" t="n"/>
      <c r="Y1010" s="118" t="n"/>
      <c r="Z1010" s="118" t="n"/>
      <c r="AA1010" s="118" t="n"/>
      <c r="AB1010" s="118" t="n"/>
      <c r="AC1010" s="118" t="n"/>
      <c r="AD1010" s="118" t="n"/>
      <c r="AE1010" s="118" t="n"/>
      <c r="AF1010" s="118" t="n"/>
      <c r="AG1010" s="118" t="n"/>
      <c r="AH1010" s="118" t="n"/>
      <c r="AI1010" s="118" t="n"/>
      <c r="AJ1010" s="118" t="n"/>
      <c r="AK1010" s="118" t="n"/>
      <c r="AL1010" s="118" t="n"/>
      <c r="AM1010" s="118" t="n"/>
      <c r="AN1010" s="118" t="n"/>
      <c r="AO1010" s="118" t="n"/>
      <c r="AP1010" s="118" t="n"/>
      <c r="AQ1010" s="118" t="n"/>
      <c r="AR1010" s="118" t="n"/>
      <c r="AS1010" s="118" t="n"/>
      <c r="AT1010" s="118" t="n"/>
      <c r="AU1010" s="118" t="n"/>
      <c r="AV1010" s="118" t="n"/>
      <c r="AW1010" s="118" t="n"/>
      <c r="AX1010" s="118" t="n"/>
      <c r="AY1010" s="118" t="n"/>
      <c r="AZ1010" s="118" t="n"/>
      <c r="BA1010" s="118" t="n"/>
      <c r="BB1010" s="118" t="n"/>
      <c r="BC1010" s="118" t="n"/>
      <c r="BD1010" s="118" t="n"/>
      <c r="BE1010" s="118" t="n"/>
      <c r="BF1010" s="118" t="n"/>
      <c r="BG1010" s="118" t="n"/>
      <c r="BH1010" s="118" t="n"/>
      <c r="BI1010" s="118" t="n"/>
      <c r="BJ1010" s="118" t="n"/>
      <c r="BK1010" s="118" t="n"/>
      <c r="BL1010" s="118" t="n"/>
      <c r="BM1010" s="118" t="n"/>
      <c r="BN1010" s="118" t="n"/>
      <c r="BO1010" s="118" t="n"/>
      <c r="BP1010" s="118" t="n"/>
      <c r="BQ1010" s="118" t="n"/>
      <c r="BR1010" s="118" t="n"/>
      <c r="BS1010" s="118" t="n"/>
      <c r="BT1010" s="118">
        <f>COUNTIF(B1010:BS1010,1)</f>
        <v/>
      </c>
      <c r="BV1010" s="76">
        <f>TRIM(RIGHT(A1010, LEN(A1010) - FIND("@", SUBSTITUTE(A1010, " ", "@", LEN(A1010)-LEN(SUBSTITUTE(A1010," ",""))))))</f>
        <v/>
      </c>
      <c r="BW1010" s="76">
        <f>TRIM(LEFT(A1010,FIND(" ",A1010&amp;" ")-1))</f>
        <v/>
      </c>
      <c r="BX1010">
        <f>+IF(BV1010=BV1009,"Same","Diff")</f>
        <v/>
      </c>
      <c r="BY1010">
        <f>IF(BX1010="Same",IF(BW1010=BW1009,"same","Diff"))</f>
        <v/>
      </c>
    </row>
    <row r="1011" ht="17" customHeight="1">
      <c r="A1011" s="59" t="inlineStr">
        <is>
          <t>David 'S' Parsons</t>
        </is>
      </c>
      <c r="B1011" s="117" t="n"/>
      <c r="C1011" s="117" t="n"/>
      <c r="D1011" s="117" t="n"/>
      <c r="E1011" s="117" t="n"/>
      <c r="F1011" s="117" t="n"/>
      <c r="G1011" s="117" t="n"/>
      <c r="H1011" s="117" t="n"/>
      <c r="I1011" s="117" t="n"/>
      <c r="J1011" s="118" t="n"/>
      <c r="K1011" s="118" t="n"/>
      <c r="L1011" s="118" t="n"/>
      <c r="M1011" s="118" t="n"/>
      <c r="N1011" s="118" t="n"/>
      <c r="O1011" s="118" t="n"/>
      <c r="P1011" s="118" t="n"/>
      <c r="Q1011" s="118" t="n"/>
      <c r="R1011" s="118" t="n"/>
      <c r="S1011" s="118" t="n"/>
      <c r="T1011" s="118" t="n"/>
      <c r="U1011" s="118" t="n"/>
      <c r="V1011" s="118" t="n"/>
      <c r="W1011" s="118" t="n"/>
      <c r="X1011" s="118" t="n">
        <v>1</v>
      </c>
      <c r="Y1011" s="118" t="n">
        <v>1</v>
      </c>
      <c r="Z1011" s="118" t="n">
        <v>1</v>
      </c>
      <c r="AA1011" s="118" t="n">
        <v>1</v>
      </c>
      <c r="AB1011" s="118" t="n">
        <v>1</v>
      </c>
      <c r="AC1011" s="118" t="n">
        <v>1</v>
      </c>
      <c r="AD1011" s="118" t="n">
        <v>1</v>
      </c>
      <c r="AE1011" s="118" t="n">
        <v>1</v>
      </c>
      <c r="AF1011" s="118" t="n">
        <v>1</v>
      </c>
      <c r="AG1011" s="118" t="n">
        <v>1</v>
      </c>
      <c r="AH1011" s="118" t="n">
        <v>1</v>
      </c>
      <c r="AI1011" s="118" t="n">
        <v>1</v>
      </c>
      <c r="AJ1011" s="118" t="n">
        <v>1</v>
      </c>
      <c r="AK1011" s="118" t="n">
        <v>1</v>
      </c>
      <c r="AL1011" s="118" t="n">
        <v>1</v>
      </c>
      <c r="AM1011" s="118" t="n">
        <v>1</v>
      </c>
      <c r="AN1011" s="118" t="n"/>
      <c r="AO1011" s="118" t="n">
        <v>1</v>
      </c>
      <c r="AP1011" s="118" t="n"/>
      <c r="AQ1011" s="118" t="n">
        <v>1</v>
      </c>
      <c r="AR1011" s="118" t="n"/>
      <c r="AS1011" s="118" t="n">
        <v>1</v>
      </c>
      <c r="AT1011" s="118" t="n"/>
      <c r="AU1011" s="118" t="n"/>
      <c r="AV1011" s="118" t="n"/>
      <c r="AW1011" s="118" t="n"/>
      <c r="AX1011" s="118" t="n"/>
      <c r="AY1011" s="118" t="n"/>
      <c r="AZ1011" s="118" t="n"/>
      <c r="BA1011" s="118" t="n"/>
      <c r="BB1011" s="118" t="n"/>
      <c r="BC1011" s="118" t="n"/>
      <c r="BD1011" s="118" t="n"/>
      <c r="BE1011" s="118" t="n"/>
      <c r="BF1011" s="118" t="n"/>
      <c r="BG1011" s="118" t="n"/>
      <c r="BH1011" s="118" t="n"/>
      <c r="BI1011" s="118" t="n"/>
      <c r="BJ1011" s="118" t="n"/>
      <c r="BK1011" s="118" t="n"/>
      <c r="BL1011" s="118" t="n"/>
      <c r="BM1011" s="118" t="n"/>
      <c r="BN1011" s="118" t="n"/>
      <c r="BO1011" s="118" t="n"/>
      <c r="BP1011" s="118" t="n"/>
      <c r="BQ1011" s="118" t="n"/>
      <c r="BR1011" s="118" t="n"/>
      <c r="BS1011" s="118" t="n"/>
      <c r="BT1011" s="118">
        <f>COUNTIF(B1011:BS1011,1)</f>
        <v/>
      </c>
      <c r="BV1011" s="76">
        <f>TRIM(RIGHT(A1011, LEN(A1011) - FIND("@", SUBSTITUTE(A1011, " ", "@", LEN(A1011)-LEN(SUBSTITUTE(A1011," ",""))))))</f>
        <v/>
      </c>
      <c r="BW1011" s="76">
        <f>TRIM(LEFT(A1011,FIND(" ",A1011&amp;" ")-1))</f>
        <v/>
      </c>
      <c r="BX1011">
        <f>+IF(BV1011=BV1010,"Same","Diff")</f>
        <v/>
      </c>
      <c r="BY1011">
        <f>IF(BX1011="Same",IF(BW1011=BW1010,"same","Diff"))</f>
        <v/>
      </c>
    </row>
    <row r="1012" ht="17" customHeight="1">
      <c r="A1012" s="59" t="inlineStr">
        <is>
          <t>David 'T" Parsons</t>
        </is>
      </c>
      <c r="B1012" s="117" t="n"/>
      <c r="C1012" s="117" t="n"/>
      <c r="D1012" s="117" t="n"/>
      <c r="E1012" s="117" t="n"/>
      <c r="F1012" s="117" t="n"/>
      <c r="G1012" s="117" t="n"/>
      <c r="H1012" s="117" t="n"/>
      <c r="I1012" s="117" t="n"/>
      <c r="J1012" s="118" t="n"/>
      <c r="K1012" s="118" t="n"/>
      <c r="L1012" s="118" t="n"/>
      <c r="M1012" s="118" t="n"/>
      <c r="N1012" s="118" t="n"/>
      <c r="O1012" s="118" t="n"/>
      <c r="P1012" s="118" t="n"/>
      <c r="Q1012" s="118" t="n"/>
      <c r="R1012" s="118" t="n"/>
      <c r="S1012" s="118" t="n"/>
      <c r="T1012" s="118" t="n"/>
      <c r="U1012" s="118" t="n"/>
      <c r="V1012" s="118" t="n"/>
      <c r="W1012" s="118" t="n"/>
      <c r="X1012" s="118" t="n"/>
      <c r="Y1012" s="118" t="n"/>
      <c r="Z1012" s="118" t="n"/>
      <c r="AA1012" s="118" t="n"/>
      <c r="AB1012" s="118" t="n"/>
      <c r="AC1012" s="118" t="n"/>
      <c r="AD1012" s="118" t="n"/>
      <c r="AE1012" s="118" t="n"/>
      <c r="AF1012" s="118" t="n"/>
      <c r="AG1012" s="118" t="n"/>
      <c r="AH1012" s="118" t="n"/>
      <c r="AI1012" s="118" t="n"/>
      <c r="AJ1012" s="118" t="n"/>
      <c r="AK1012" s="118" t="n"/>
      <c r="AL1012" s="118" t="n">
        <v>1</v>
      </c>
      <c r="AM1012" s="118" t="n"/>
      <c r="AN1012" s="118" t="n"/>
      <c r="AO1012" s="118" t="n">
        <v>1</v>
      </c>
      <c r="AP1012" s="118" t="n"/>
      <c r="AQ1012" s="118" t="n">
        <v>1</v>
      </c>
      <c r="AR1012" s="118" t="n"/>
      <c r="AS1012" s="118" t="n">
        <v>1</v>
      </c>
      <c r="AT1012" s="118" t="n">
        <v>1</v>
      </c>
      <c r="AU1012" s="118" t="n"/>
      <c r="AV1012" s="118" t="n"/>
      <c r="AW1012" s="118" t="n"/>
      <c r="AX1012" s="118" t="n"/>
      <c r="AY1012" s="118" t="n"/>
      <c r="AZ1012" s="118" t="n"/>
      <c r="BA1012" s="118" t="n"/>
      <c r="BB1012" s="118" t="n"/>
      <c r="BC1012" s="118" t="n"/>
      <c r="BD1012" s="118" t="n"/>
      <c r="BE1012" s="118" t="n"/>
      <c r="BF1012" s="118" t="n"/>
      <c r="BG1012" s="118" t="n"/>
      <c r="BH1012" s="118" t="n"/>
      <c r="BI1012" s="118" t="n"/>
      <c r="BJ1012" s="118" t="n"/>
      <c r="BK1012" s="118" t="n"/>
      <c r="BL1012" s="118" t="n"/>
      <c r="BM1012" s="118" t="n"/>
      <c r="BN1012" s="118" t="n"/>
      <c r="BO1012" s="118" t="n"/>
      <c r="BP1012" s="118" t="n"/>
      <c r="BQ1012" s="118" t="n"/>
      <c r="BR1012" s="118" t="n"/>
      <c r="BS1012" s="118" t="n"/>
      <c r="BT1012" s="118">
        <f>COUNTIF(B1012:BS1012,1)</f>
        <v/>
      </c>
      <c r="BV1012" s="76">
        <f>TRIM(RIGHT(A1012, LEN(A1012) - FIND("@", SUBSTITUTE(A1012, " ", "@", LEN(A1012)-LEN(SUBSTITUTE(A1012," ",""))))))</f>
        <v/>
      </c>
      <c r="BW1012" s="76">
        <f>TRIM(LEFT(A1012,FIND(" ",A1012&amp;" ")-1))</f>
        <v/>
      </c>
      <c r="BX1012">
        <f>+IF(BV1012=BV1011,"Same","Diff")</f>
        <v/>
      </c>
      <c r="BY1012">
        <f>IF(BX1012="Same",IF(BW1012=BW1011,"same","Diff"))</f>
        <v/>
      </c>
    </row>
    <row r="1013" ht="17" customHeight="1">
      <c r="A1013" s="60" t="inlineStr">
        <is>
          <t>Keith Pascall</t>
        </is>
      </c>
      <c r="B1013" s="119" t="n"/>
      <c r="C1013" s="119" t="n"/>
      <c r="D1013" s="119" t="n"/>
      <c r="E1013" s="119" t="n"/>
      <c r="F1013" s="119" t="n">
        <v>1</v>
      </c>
      <c r="G1013" s="119" t="n"/>
      <c r="H1013" s="119" t="n"/>
      <c r="I1013" s="119" t="n"/>
      <c r="J1013" s="118" t="n"/>
      <c r="K1013" s="118" t="n"/>
      <c r="L1013" s="118" t="n"/>
      <c r="M1013" s="118" t="n"/>
      <c r="N1013" s="118" t="n"/>
      <c r="O1013" s="118" t="n"/>
      <c r="P1013" s="118" t="n"/>
      <c r="Q1013" s="118" t="n"/>
      <c r="R1013" s="118" t="n"/>
      <c r="S1013" s="118" t="n"/>
      <c r="T1013" s="118" t="n"/>
      <c r="U1013" s="118" t="n"/>
      <c r="V1013" s="118" t="n"/>
      <c r="W1013" s="118" t="n"/>
      <c r="X1013" s="118" t="n"/>
      <c r="Y1013" s="118" t="n"/>
      <c r="Z1013" s="118" t="n"/>
      <c r="AA1013" s="118" t="n"/>
      <c r="AB1013" s="118" t="n"/>
      <c r="AC1013" s="118" t="n"/>
      <c r="AD1013" s="118" t="n"/>
      <c r="AE1013" s="118" t="n"/>
      <c r="AF1013" s="118" t="n"/>
      <c r="AG1013" s="118" t="n"/>
      <c r="AH1013" s="118" t="n"/>
      <c r="AI1013" s="118" t="n"/>
      <c r="AJ1013" s="118" t="n"/>
      <c r="AK1013" s="118" t="n"/>
      <c r="AL1013" s="118" t="n"/>
      <c r="AM1013" s="118" t="n"/>
      <c r="AN1013" s="118" t="n"/>
      <c r="AO1013" s="118" t="n"/>
      <c r="AP1013" s="118" t="n"/>
      <c r="AQ1013" s="118" t="n"/>
      <c r="AR1013" s="118" t="n"/>
      <c r="AS1013" s="118" t="n"/>
      <c r="AT1013" s="118" t="n"/>
      <c r="AU1013" s="118" t="n"/>
      <c r="AV1013" s="118" t="n"/>
      <c r="AW1013" s="118" t="n"/>
      <c r="AX1013" s="118" t="n"/>
      <c r="AY1013" s="118" t="n"/>
      <c r="AZ1013" s="118" t="n"/>
      <c r="BA1013" s="118" t="n"/>
      <c r="BB1013" s="118" t="n"/>
      <c r="BC1013" s="118" t="n"/>
      <c r="BD1013" s="118" t="n"/>
      <c r="BE1013" s="118" t="n"/>
      <c r="BF1013" s="118" t="n"/>
      <c r="BG1013" s="118" t="n"/>
      <c r="BH1013" s="118" t="n"/>
      <c r="BI1013" s="118" t="n"/>
      <c r="BJ1013" s="118" t="n"/>
      <c r="BK1013" s="118" t="n"/>
      <c r="BL1013" s="118" t="n"/>
      <c r="BM1013" s="118" t="n"/>
      <c r="BN1013" s="118" t="n"/>
      <c r="BO1013" s="118" t="n"/>
      <c r="BP1013" s="118" t="n"/>
      <c r="BQ1013" s="118" t="n"/>
      <c r="BR1013" s="118" t="n"/>
      <c r="BS1013" s="118" t="n"/>
      <c r="BT1013" s="118">
        <f>COUNTIF(B1013:BS1013,1)</f>
        <v/>
      </c>
      <c r="BV1013" s="76">
        <f>TRIM(RIGHT(A1013, LEN(A1013) - FIND("@", SUBSTITUTE(A1013, " ", "@", LEN(A1013)-LEN(SUBSTITUTE(A1013," ",""))))))</f>
        <v/>
      </c>
      <c r="BW1013" s="76">
        <f>TRIM(LEFT(A1013,FIND(" ",A1013&amp;" ")-1))</f>
        <v/>
      </c>
      <c r="BX1013">
        <f>+IF(BV1013=BV1012,"Same","Diff")</f>
        <v/>
      </c>
      <c r="BY1013">
        <f>IF(BX1013="Same",IF(BW1013=BW1012,"same","Diff"))</f>
        <v/>
      </c>
    </row>
    <row r="1014" ht="17" customHeight="1">
      <c r="A1014" s="61" t="inlineStr">
        <is>
          <t>Anton de Pasquale</t>
        </is>
      </c>
      <c r="B1014" s="120" t="n"/>
      <c r="C1014" s="120" t="n"/>
      <c r="D1014" s="120" t="n"/>
      <c r="E1014" s="120" t="n"/>
      <c r="F1014" s="120" t="n"/>
      <c r="G1014" s="120" t="n"/>
      <c r="H1014" s="120" t="n"/>
      <c r="I1014" s="120" t="n"/>
      <c r="J1014" s="118" t="n"/>
      <c r="K1014" s="118" t="n"/>
      <c r="L1014" s="118" t="n"/>
      <c r="M1014" s="118" t="n"/>
      <c r="N1014" s="118" t="n"/>
      <c r="O1014" s="118" t="n"/>
      <c r="P1014" s="118" t="n"/>
      <c r="Q1014" s="118" t="n"/>
      <c r="R1014" s="118" t="n"/>
      <c r="S1014" s="118" t="n"/>
      <c r="T1014" s="118" t="n"/>
      <c r="U1014" s="118" t="n"/>
      <c r="V1014" s="118" t="n"/>
      <c r="W1014" s="118" t="n"/>
      <c r="X1014" s="118" t="n"/>
      <c r="Y1014" s="118" t="n"/>
      <c r="Z1014" s="118" t="n"/>
      <c r="AA1014" s="118" t="n"/>
      <c r="AB1014" s="118" t="n"/>
      <c r="AC1014" s="118" t="n"/>
      <c r="AD1014" s="118" t="n"/>
      <c r="AE1014" s="118" t="n"/>
      <c r="AF1014" s="118" t="n"/>
      <c r="AG1014" s="118" t="n"/>
      <c r="AH1014" s="118" t="n"/>
      <c r="AI1014" s="118" t="n"/>
      <c r="AJ1014" s="118" t="n"/>
      <c r="AK1014" s="118" t="n"/>
      <c r="AL1014" s="118" t="n"/>
      <c r="AM1014" s="118" t="n"/>
      <c r="AN1014" s="118" t="n"/>
      <c r="AO1014" s="118" t="n"/>
      <c r="AP1014" s="118" t="n"/>
      <c r="AQ1014" s="118" t="n"/>
      <c r="AR1014" s="118" t="n"/>
      <c r="AS1014" s="118" t="n"/>
      <c r="AT1014" s="118" t="n"/>
      <c r="AU1014" s="118" t="n"/>
      <c r="AV1014" s="118" t="n"/>
      <c r="AW1014" s="118" t="n"/>
      <c r="AX1014" s="118" t="n"/>
      <c r="AY1014" s="118" t="n"/>
      <c r="AZ1014" s="118" t="n"/>
      <c r="BA1014" s="118" t="n"/>
      <c r="BB1014" s="118" t="n"/>
      <c r="BC1014" s="118" t="n"/>
      <c r="BD1014" s="118" t="n"/>
      <c r="BE1014" s="118" t="n"/>
      <c r="BF1014" s="118" t="n"/>
      <c r="BG1014" s="118" t="n"/>
      <c r="BH1014" s="118" t="n"/>
      <c r="BI1014" s="118" t="n"/>
      <c r="BJ1014" s="118" t="n"/>
      <c r="BK1014" s="118" t="n"/>
      <c r="BL1014" s="118" t="n"/>
      <c r="BM1014" s="118" t="n"/>
      <c r="BN1014" s="118" t="n">
        <v>1</v>
      </c>
      <c r="BO1014" s="118" t="n">
        <v>1</v>
      </c>
      <c r="BP1014" s="118" t="n">
        <v>1</v>
      </c>
      <c r="BQ1014" s="118" t="n">
        <v>1</v>
      </c>
      <c r="BR1014" s="118" t="n">
        <v>1</v>
      </c>
      <c r="BS1014" s="118" t="n">
        <v>1</v>
      </c>
      <c r="BT1014" s="118">
        <f>COUNTIF(B1014:BS1014,1)</f>
        <v/>
      </c>
      <c r="BV1014" s="76">
        <f>TRIM(RIGHT(A1014, LEN(A1014) - FIND("@", SUBSTITUTE(A1014, " ", "@", LEN(A1014)-LEN(SUBSTITUTE(A1014," ",""))))))</f>
        <v/>
      </c>
      <c r="BW1014" s="76">
        <f>TRIM(LEFT(A1014,FIND(" ",A1014&amp;" ")-1))</f>
        <v/>
      </c>
      <c r="BX1014">
        <f>+IF(BV1014=BV1013,"Same","Diff")</f>
        <v/>
      </c>
      <c r="BY1014">
        <f>IF(BX1014="Same",IF(BW1014=BW1013,"same","Diff"))</f>
        <v/>
      </c>
    </row>
    <row r="1015" ht="17" customHeight="1">
      <c r="A1015" s="59" t="inlineStr">
        <is>
          <t>Darren Pate</t>
        </is>
      </c>
      <c r="B1015" s="117" t="n"/>
      <c r="C1015" s="117" t="n"/>
      <c r="D1015" s="117" t="n"/>
      <c r="E1015" s="117" t="n"/>
      <c r="F1015" s="117" t="n"/>
      <c r="G1015" s="117" t="n"/>
      <c r="H1015" s="117" t="n"/>
      <c r="I1015" s="117" t="n"/>
      <c r="J1015" s="118" t="n"/>
      <c r="K1015" s="118" t="n"/>
      <c r="L1015" s="118" t="n"/>
      <c r="M1015" s="118" t="n"/>
      <c r="N1015" s="118" t="n"/>
      <c r="O1015" s="118" t="n"/>
      <c r="P1015" s="118" t="n"/>
      <c r="Q1015" s="118" t="n"/>
      <c r="R1015" s="118" t="n"/>
      <c r="S1015" s="118" t="n"/>
      <c r="T1015" s="118" t="n"/>
      <c r="U1015" s="118" t="n"/>
      <c r="V1015" s="118" t="n"/>
      <c r="W1015" s="118" t="n"/>
      <c r="X1015" s="118" t="n"/>
      <c r="Y1015" s="118" t="n"/>
      <c r="Z1015" s="118" t="n"/>
      <c r="AA1015" s="118" t="n"/>
      <c r="AB1015" s="118" t="n"/>
      <c r="AC1015" s="118" t="n"/>
      <c r="AD1015" s="118" t="n"/>
      <c r="AE1015" s="118" t="n"/>
      <c r="AF1015" s="118" t="n"/>
      <c r="AG1015" s="118" t="n"/>
      <c r="AH1015" s="118" t="n"/>
      <c r="AI1015" s="118" t="n">
        <v>1</v>
      </c>
      <c r="AJ1015" s="118" t="n"/>
      <c r="AK1015" s="118" t="n"/>
      <c r="AL1015" s="118" t="n"/>
      <c r="AM1015" s="118" t="n">
        <v>1</v>
      </c>
      <c r="AN1015" s="118" t="n"/>
      <c r="AO1015" s="118" t="n">
        <v>1</v>
      </c>
      <c r="AP1015" s="118" t="n"/>
      <c r="AQ1015" s="118" t="n">
        <v>1</v>
      </c>
      <c r="AR1015" s="118" t="n"/>
      <c r="AS1015" s="118" t="n"/>
      <c r="AT1015" s="118" t="n"/>
      <c r="AU1015" s="118" t="n"/>
      <c r="AV1015" s="118" t="n"/>
      <c r="AW1015" s="118" t="n"/>
      <c r="AX1015" s="118" t="n"/>
      <c r="AY1015" s="118" t="n"/>
      <c r="AZ1015" s="118" t="n"/>
      <c r="BA1015" s="118" t="n"/>
      <c r="BB1015" s="118" t="n"/>
      <c r="BC1015" s="118" t="n"/>
      <c r="BD1015" s="118" t="n"/>
      <c r="BE1015" s="118" t="n"/>
      <c r="BF1015" s="118" t="n"/>
      <c r="BG1015" s="118" t="n"/>
      <c r="BH1015" s="118" t="n"/>
      <c r="BI1015" s="118" t="n"/>
      <c r="BJ1015" s="118" t="n"/>
      <c r="BK1015" s="118" t="n"/>
      <c r="BL1015" s="118" t="n"/>
      <c r="BM1015" s="118" t="n"/>
      <c r="BN1015" s="118" t="n"/>
      <c r="BO1015" s="118" t="n"/>
      <c r="BP1015" s="118" t="n"/>
      <c r="BQ1015" s="118" t="n"/>
      <c r="BR1015" s="118" t="n"/>
      <c r="BS1015" s="118" t="n"/>
      <c r="BT1015" s="118">
        <f>COUNTIF(B1015:BS1015,1)</f>
        <v/>
      </c>
      <c r="BV1015" s="76">
        <f>TRIM(RIGHT(A1015, LEN(A1015) - FIND("@", SUBSTITUTE(A1015, " ", "@", LEN(A1015)-LEN(SUBSTITUTE(A1015," ",""))))))</f>
        <v/>
      </c>
      <c r="BW1015" s="76">
        <f>TRIM(LEFT(A1015,FIND(" ",A1015&amp;" ")-1))</f>
        <v/>
      </c>
      <c r="BX1015">
        <f>+IF(BV1015=BV1014,"Same","Diff")</f>
        <v/>
      </c>
      <c r="BY1015">
        <f>IF(BX1015="Same",IF(BW1015=BW1014,"same","Diff"))</f>
        <v/>
      </c>
    </row>
    <row r="1016" ht="17" customHeight="1">
      <c r="A1016" s="59" t="inlineStr">
        <is>
          <t>Michael Patrizi</t>
        </is>
      </c>
      <c r="B1016" s="117" t="n"/>
      <c r="C1016" s="117" t="n"/>
      <c r="D1016" s="117" t="n"/>
      <c r="E1016" s="117" t="n"/>
      <c r="F1016" s="117" t="n"/>
      <c r="G1016" s="117" t="n"/>
      <c r="H1016" s="117" t="n"/>
      <c r="I1016" s="117" t="n"/>
      <c r="J1016" s="118" t="n"/>
      <c r="K1016" s="118" t="n"/>
      <c r="L1016" s="118" t="n"/>
      <c r="M1016" s="118" t="n"/>
      <c r="N1016" s="118" t="n"/>
      <c r="O1016" s="118" t="n"/>
      <c r="P1016" s="118" t="n"/>
      <c r="Q1016" s="118" t="n"/>
      <c r="R1016" s="118" t="n"/>
      <c r="S1016" s="118" t="n"/>
      <c r="T1016" s="118" t="n"/>
      <c r="U1016" s="118" t="n"/>
      <c r="V1016" s="118" t="n"/>
      <c r="W1016" s="118" t="n"/>
      <c r="X1016" s="118" t="n"/>
      <c r="Y1016" s="118" t="n"/>
      <c r="Z1016" s="118" t="n"/>
      <c r="AA1016" s="118" t="n"/>
      <c r="AB1016" s="118" t="n"/>
      <c r="AC1016" s="118" t="n"/>
      <c r="AD1016" s="118" t="n"/>
      <c r="AE1016" s="118" t="n"/>
      <c r="AF1016" s="118" t="n"/>
      <c r="AG1016" s="118" t="n"/>
      <c r="AH1016" s="118" t="n"/>
      <c r="AI1016" s="118" t="n"/>
      <c r="AJ1016" s="118" t="n"/>
      <c r="AK1016" s="118" t="n"/>
      <c r="AL1016" s="118" t="n"/>
      <c r="AM1016" s="118" t="n"/>
      <c r="AN1016" s="118" t="n"/>
      <c r="AO1016" s="118" t="n"/>
      <c r="AP1016" s="118" t="n"/>
      <c r="AQ1016" s="118" t="n"/>
      <c r="AR1016" s="118" t="n"/>
      <c r="AS1016" s="118" t="n"/>
      <c r="AT1016" s="118" t="n"/>
      <c r="AU1016" s="118" t="n"/>
      <c r="AV1016" s="118" t="n"/>
      <c r="AW1016" s="118" t="n"/>
      <c r="AX1016" s="118" t="n"/>
      <c r="AY1016" s="118" t="n"/>
      <c r="AZ1016" s="118" t="n"/>
      <c r="BA1016" s="118" t="n">
        <v>1</v>
      </c>
      <c r="BB1016" s="118" t="n">
        <v>1</v>
      </c>
      <c r="BC1016" s="118" t="n">
        <v>1</v>
      </c>
      <c r="BD1016" s="118" t="n">
        <v>1</v>
      </c>
      <c r="BE1016" s="118" t="n">
        <v>1</v>
      </c>
      <c r="BF1016" s="118" t="n"/>
      <c r="BG1016" s="118" t="n"/>
      <c r="BH1016" s="118" t="n"/>
      <c r="BI1016" s="118" t="n"/>
      <c r="BJ1016" s="118" t="n"/>
      <c r="BK1016" s="118" t="n"/>
      <c r="BL1016" s="118" t="n"/>
      <c r="BM1016" s="118" t="n"/>
      <c r="BN1016" s="118" t="n"/>
      <c r="BO1016" s="118" t="n"/>
      <c r="BP1016" s="118" t="n"/>
      <c r="BQ1016" s="118" t="n"/>
      <c r="BR1016" s="118" t="n"/>
      <c r="BS1016" s="118" t="n"/>
      <c r="BT1016" s="118">
        <f>COUNTIF(B1016:BS1016,1)</f>
        <v/>
      </c>
      <c r="BV1016" s="76">
        <f>TRIM(RIGHT(A1016, LEN(A1016) - FIND("@", SUBSTITUTE(A1016, " ", "@", LEN(A1016)-LEN(SUBSTITUTE(A1016," ",""))))))</f>
        <v/>
      </c>
      <c r="BW1016" s="76">
        <f>TRIM(LEFT(A1016,FIND(" ",A1016&amp;" ")-1))</f>
        <v/>
      </c>
      <c r="BX1016">
        <f>+IF(BV1016=BV1015,"Same","Diff")</f>
        <v/>
      </c>
      <c r="BY1016">
        <f>IF(BX1016="Same",IF(BW1016=BW1015,"same","Diff"))</f>
        <v/>
      </c>
    </row>
    <row r="1017" ht="17" customHeight="1">
      <c r="A1017" s="59" t="inlineStr">
        <is>
          <t>Matthew Payne</t>
        </is>
      </c>
      <c r="B1017" s="117" t="n"/>
      <c r="C1017" s="117" t="n"/>
      <c r="D1017" s="117" t="n"/>
      <c r="E1017" s="117" t="n"/>
      <c r="F1017" s="117" t="n"/>
      <c r="G1017" s="117" t="n"/>
      <c r="H1017" s="117" t="n"/>
      <c r="I1017" s="117" t="n"/>
      <c r="J1017" s="118" t="n"/>
      <c r="K1017" s="118" t="n"/>
      <c r="L1017" s="118" t="n"/>
      <c r="M1017" s="118" t="n"/>
      <c r="N1017" s="118" t="n"/>
      <c r="O1017" s="118" t="n"/>
      <c r="P1017" s="118" t="n"/>
      <c r="Q1017" s="118" t="n"/>
      <c r="R1017" s="118" t="n"/>
      <c r="S1017" s="118" t="n"/>
      <c r="T1017" s="118" t="n"/>
      <c r="U1017" s="118" t="n"/>
      <c r="V1017" s="118" t="n"/>
      <c r="W1017" s="118" t="n"/>
      <c r="X1017" s="118" t="n"/>
      <c r="Y1017" s="118" t="n"/>
      <c r="Z1017" s="118" t="n"/>
      <c r="AA1017" s="118" t="n"/>
      <c r="AB1017" s="118" t="n"/>
      <c r="AC1017" s="118" t="n"/>
      <c r="AD1017" s="118" t="n"/>
      <c r="AE1017" s="118" t="n"/>
      <c r="AF1017" s="118" t="n"/>
      <c r="AG1017" s="118" t="n"/>
      <c r="AH1017" s="118" t="n"/>
      <c r="AI1017" s="118" t="n"/>
      <c r="AJ1017" s="118" t="n"/>
      <c r="AK1017" s="118" t="n"/>
      <c r="AL1017" s="118" t="n"/>
      <c r="AM1017" s="118" t="n"/>
      <c r="AN1017" s="118" t="n"/>
      <c r="AO1017" s="118" t="n"/>
      <c r="AP1017" s="118" t="n"/>
      <c r="AQ1017" s="118" t="n"/>
      <c r="AR1017" s="118" t="n"/>
      <c r="AS1017" s="118" t="n"/>
      <c r="AT1017" s="118" t="n"/>
      <c r="AU1017" s="118" t="n"/>
      <c r="AV1017" s="118" t="n"/>
      <c r="AW1017" s="118" t="n"/>
      <c r="AX1017" s="118" t="n"/>
      <c r="AY1017" s="118" t="n"/>
      <c r="AZ1017" s="118" t="n"/>
      <c r="BA1017" s="118" t="n"/>
      <c r="BB1017" s="118" t="n"/>
      <c r="BC1017" s="118" t="n"/>
      <c r="BD1017" s="118" t="n"/>
      <c r="BE1017" s="118" t="n"/>
      <c r="BF1017" s="118" t="n"/>
      <c r="BG1017" s="118" t="n"/>
      <c r="BH1017" s="118" t="n"/>
      <c r="BI1017" s="118" t="n"/>
      <c r="BJ1017" s="118" t="n"/>
      <c r="BK1017" s="118" t="n"/>
      <c r="BL1017" s="118" t="n"/>
      <c r="BM1017" s="118" t="n"/>
      <c r="BN1017" s="118" t="n"/>
      <c r="BO1017" s="118" t="n">
        <v>1</v>
      </c>
      <c r="BP1017" s="118" t="n">
        <v>1</v>
      </c>
      <c r="BQ1017" s="118" t="n">
        <v>1</v>
      </c>
      <c r="BR1017" s="118" t="n">
        <v>1</v>
      </c>
      <c r="BS1017" s="118" t="n">
        <v>1</v>
      </c>
      <c r="BT1017" s="118">
        <f>COUNTIF(B1017:BS1017,1)</f>
        <v/>
      </c>
      <c r="BV1017" s="76">
        <f>TRIM(RIGHT(A1017, LEN(A1017) - FIND("@", SUBSTITUTE(A1017, " ", "@", LEN(A1017)-LEN(SUBSTITUTE(A1017," ",""))))))</f>
        <v/>
      </c>
      <c r="BW1017" s="76">
        <f>TRIM(LEFT(A1017,FIND(" ",A1017&amp;" ")-1))</f>
        <v/>
      </c>
      <c r="BX1017">
        <f>+IF(BV1017=BV1016,"Same","Diff")</f>
        <v/>
      </c>
      <c r="BY1017">
        <f>IF(BX1017="Same",IF(BW1017=BW1016,"same","Diff"))</f>
        <v/>
      </c>
    </row>
    <row r="1018" ht="17" customHeight="1">
      <c r="A1018" s="59" t="inlineStr">
        <is>
          <t>Bob Pearson</t>
        </is>
      </c>
      <c r="B1018" s="117" t="n"/>
      <c r="C1018" s="117" t="n"/>
      <c r="D1018" s="117" t="n"/>
      <c r="E1018" s="117" t="n"/>
      <c r="F1018" s="117" t="n"/>
      <c r="G1018" s="117" t="n"/>
      <c r="H1018" s="117" t="n"/>
      <c r="I1018" s="117" t="n"/>
      <c r="J1018" s="118" t="n"/>
      <c r="K1018" s="118" t="n"/>
      <c r="L1018" s="118" t="n"/>
      <c r="M1018" s="118" t="n"/>
      <c r="N1018" s="118" t="n"/>
      <c r="O1018" s="118" t="n"/>
      <c r="P1018" s="118" t="n"/>
      <c r="Q1018" s="118" t="n"/>
      <c r="R1018" s="118" t="n"/>
      <c r="S1018" s="118" t="n"/>
      <c r="T1018" s="118" t="n"/>
      <c r="U1018" s="118" t="n"/>
      <c r="V1018" s="118" t="n"/>
      <c r="W1018" s="118" t="n"/>
      <c r="X1018" s="118" t="n"/>
      <c r="Y1018" s="118" t="n"/>
      <c r="Z1018" s="118" t="n"/>
      <c r="AA1018" s="118" t="n"/>
      <c r="AB1018" s="118" t="n"/>
      <c r="AC1018" s="118" t="n"/>
      <c r="AD1018" s="118" t="n"/>
      <c r="AE1018" s="118" t="n"/>
      <c r="AF1018" s="118" t="n">
        <v>1</v>
      </c>
      <c r="AG1018" s="118" t="n">
        <v>1</v>
      </c>
      <c r="AH1018" s="118" t="n"/>
      <c r="AI1018" s="118" t="n">
        <v>1</v>
      </c>
      <c r="AJ1018" s="118" t="n"/>
      <c r="AK1018" s="118" t="n">
        <v>1</v>
      </c>
      <c r="AL1018" s="118" t="n"/>
      <c r="AM1018" s="118" t="n">
        <v>1</v>
      </c>
      <c r="AN1018" s="118" t="n"/>
      <c r="AO1018" s="118" t="n"/>
      <c r="AP1018" s="118" t="n"/>
      <c r="AQ1018" s="118" t="n"/>
      <c r="AR1018" s="118" t="n"/>
      <c r="AS1018" s="118" t="n"/>
      <c r="AT1018" s="118" t="n"/>
      <c r="AU1018" s="118" t="n"/>
      <c r="AV1018" s="118" t="n"/>
      <c r="AW1018" s="118" t="n"/>
      <c r="AX1018" s="118" t="n"/>
      <c r="AY1018" s="118" t="n"/>
      <c r="AZ1018" s="118" t="n"/>
      <c r="BA1018" s="118" t="n"/>
      <c r="BB1018" s="118" t="n"/>
      <c r="BC1018" s="118" t="n"/>
      <c r="BD1018" s="118" t="n"/>
      <c r="BE1018" s="118" t="n"/>
      <c r="BF1018" s="118" t="n"/>
      <c r="BG1018" s="118" t="n"/>
      <c r="BH1018" s="118" t="n"/>
      <c r="BI1018" s="118" t="n"/>
      <c r="BJ1018" s="118" t="n"/>
      <c r="BK1018" s="118" t="n"/>
      <c r="BL1018" s="118" t="n"/>
      <c r="BM1018" s="118" t="n"/>
      <c r="BN1018" s="118" t="n"/>
      <c r="BO1018" s="118" t="n"/>
      <c r="BP1018" s="118" t="n"/>
      <c r="BQ1018" s="118" t="n"/>
      <c r="BR1018" s="118" t="n"/>
      <c r="BS1018" s="118" t="n"/>
      <c r="BT1018" s="118">
        <f>COUNTIF(B1018:BS1018,1)</f>
        <v/>
      </c>
      <c r="BV1018" s="76">
        <f>TRIM(RIGHT(A1018, LEN(A1018) - FIND("@", SUBSTITUTE(A1018, " ", "@", LEN(A1018)-LEN(SUBSTITUTE(A1018," ",""))))))</f>
        <v/>
      </c>
      <c r="BW1018" s="76">
        <f>TRIM(LEFT(A1018,FIND(" ",A1018&amp;" ")-1))</f>
        <v/>
      </c>
      <c r="BX1018">
        <f>+IF(BV1018=BV1017,"Same","Diff")</f>
        <v/>
      </c>
      <c r="BY1018">
        <f>IF(BX1018="Same",IF(BW1018=BW1017,"same","Diff"))</f>
        <v/>
      </c>
    </row>
    <row r="1019" ht="17" customHeight="1">
      <c r="A1019" s="60" t="inlineStr">
        <is>
          <t>Pat Peck</t>
        </is>
      </c>
      <c r="B1019" s="119" t="n"/>
      <c r="C1019" s="119" t="n"/>
      <c r="D1019" s="119" t="n"/>
      <c r="E1019" s="119" t="n"/>
      <c r="F1019" s="119" t="n"/>
      <c r="G1019" s="119" t="n"/>
      <c r="H1019" s="119" t="n"/>
      <c r="I1019" s="119" t="n"/>
      <c r="J1019" s="118" t="n"/>
      <c r="K1019" s="118" t="n"/>
      <c r="L1019" s="118" t="n"/>
      <c r="M1019" s="118" t="n">
        <v>1</v>
      </c>
      <c r="N1019" s="118" t="n">
        <v>1</v>
      </c>
      <c r="O1019" s="118" t="n">
        <v>1</v>
      </c>
      <c r="P1019" s="118" t="n"/>
      <c r="Q1019" s="118" t="n"/>
      <c r="R1019" s="118" t="n"/>
      <c r="S1019" s="118" t="n"/>
      <c r="T1019" s="118" t="n"/>
      <c r="U1019" s="118" t="n"/>
      <c r="V1019" s="118" t="n"/>
      <c r="W1019" s="118" t="n"/>
      <c r="X1019" s="118" t="n"/>
      <c r="Y1019" s="118" t="n"/>
      <c r="Z1019" s="118" t="n"/>
      <c r="AA1019" s="118" t="n"/>
      <c r="AB1019" s="118" t="n"/>
      <c r="AC1019" s="118" t="n"/>
      <c r="AD1019" s="118" t="n"/>
      <c r="AE1019" s="118" t="n"/>
      <c r="AF1019" s="118" t="n"/>
      <c r="AG1019" s="118" t="n"/>
      <c r="AH1019" s="118" t="n"/>
      <c r="AI1019" s="118" t="n"/>
      <c r="AJ1019" s="118" t="n"/>
      <c r="AK1019" s="118" t="n"/>
      <c r="AL1019" s="118" t="n"/>
      <c r="AM1019" s="118" t="n"/>
      <c r="AN1019" s="118" t="n"/>
      <c r="AO1019" s="118" t="n"/>
      <c r="AP1019" s="118" t="n"/>
      <c r="AQ1019" s="118" t="n"/>
      <c r="AR1019" s="118" t="n"/>
      <c r="AS1019" s="118" t="n"/>
      <c r="AT1019" s="118" t="n"/>
      <c r="AU1019" s="118" t="n"/>
      <c r="AV1019" s="118" t="n"/>
      <c r="AW1019" s="118" t="n"/>
      <c r="AX1019" s="118" t="n"/>
      <c r="AY1019" s="118" t="n"/>
      <c r="AZ1019" s="118" t="n"/>
      <c r="BA1019" s="118" t="n"/>
      <c r="BB1019" s="118" t="n"/>
      <c r="BC1019" s="118" t="n"/>
      <c r="BD1019" s="118" t="n"/>
      <c r="BE1019" s="118" t="n"/>
      <c r="BF1019" s="118" t="n"/>
      <c r="BG1019" s="118" t="n"/>
      <c r="BH1019" s="118" t="n"/>
      <c r="BI1019" s="118" t="n"/>
      <c r="BJ1019" s="118" t="n"/>
      <c r="BK1019" s="118" t="n"/>
      <c r="BL1019" s="118" t="n"/>
      <c r="BM1019" s="118" t="n"/>
      <c r="BN1019" s="118" t="n"/>
      <c r="BO1019" s="118" t="n"/>
      <c r="BP1019" s="118" t="n"/>
      <c r="BQ1019" s="118" t="n"/>
      <c r="BR1019" s="118" t="n"/>
      <c r="BS1019" s="118" t="n"/>
      <c r="BT1019" s="118">
        <f>COUNTIF(B1019:BS1019,1)</f>
        <v/>
      </c>
      <c r="BV1019" s="76">
        <f>TRIM(RIGHT(A1019, LEN(A1019) - FIND("@", SUBSTITUTE(A1019, " ", "@", LEN(A1019)-LEN(SUBSTITUTE(A1019," ",""))))))</f>
        <v/>
      </c>
      <c r="BW1019" s="76">
        <f>TRIM(LEFT(A1019,FIND(" ",A1019&amp;" ")-1))</f>
        <v/>
      </c>
      <c r="BX1019">
        <f>+IF(BV1019=BV1018,"Same","Diff")</f>
        <v/>
      </c>
      <c r="BY1019">
        <f>IF(BX1019="Same",IF(BW1019=BW1018,"same","Diff"))</f>
        <v/>
      </c>
    </row>
    <row r="1020" ht="17" customHeight="1">
      <c r="A1020" s="59" t="inlineStr">
        <is>
          <t>Ant Pedersen</t>
        </is>
      </c>
      <c r="B1020" s="117" t="n"/>
      <c r="C1020" s="117" t="n"/>
      <c r="D1020" s="117" t="n"/>
      <c r="E1020" s="117" t="n"/>
      <c r="F1020" s="117" t="n"/>
      <c r="G1020" s="117" t="n"/>
      <c r="H1020" s="117" t="n"/>
      <c r="I1020" s="117" t="n"/>
      <c r="J1020" s="118" t="n"/>
      <c r="K1020" s="118" t="n"/>
      <c r="L1020" s="118" t="n"/>
      <c r="M1020" s="118" t="n"/>
      <c r="N1020" s="118" t="n"/>
      <c r="O1020" s="118" t="n"/>
      <c r="P1020" s="118" t="n"/>
      <c r="Q1020" s="118" t="n"/>
      <c r="R1020" s="118" t="n"/>
      <c r="S1020" s="118" t="n"/>
      <c r="T1020" s="118" t="n"/>
      <c r="U1020" s="118" t="n"/>
      <c r="V1020" s="118" t="n"/>
      <c r="W1020" s="118" t="n"/>
      <c r="X1020" s="118" t="n"/>
      <c r="Y1020" s="118" t="n"/>
      <c r="Z1020" s="118" t="n"/>
      <c r="AA1020" s="118" t="n"/>
      <c r="AB1020" s="118" t="n"/>
      <c r="AC1020" s="118" t="n"/>
      <c r="AD1020" s="118" t="n"/>
      <c r="AE1020" s="118" t="n"/>
      <c r="AF1020" s="118" t="n"/>
      <c r="AG1020" s="118" t="n"/>
      <c r="AH1020" s="118" t="n"/>
      <c r="AI1020" s="118" t="n"/>
      <c r="AJ1020" s="118" t="n"/>
      <c r="AK1020" s="118" t="n"/>
      <c r="AL1020" s="118" t="n"/>
      <c r="AM1020" s="118" t="n"/>
      <c r="AN1020" s="118" t="n"/>
      <c r="AO1020" s="118" t="n"/>
      <c r="AP1020" s="118" t="n"/>
      <c r="AQ1020" s="118" t="n"/>
      <c r="AR1020" s="118" t="n"/>
      <c r="AS1020" s="118" t="n"/>
      <c r="AT1020" s="118" t="n"/>
      <c r="AU1020" s="118" t="n"/>
      <c r="AV1020" s="118" t="n"/>
      <c r="AW1020" s="118" t="n"/>
      <c r="AX1020" s="118" t="n"/>
      <c r="AY1020" s="118" t="n"/>
      <c r="AZ1020" s="118" t="n"/>
      <c r="BA1020" s="118" t="n"/>
      <c r="BB1020" s="118" t="n"/>
      <c r="BC1020" s="118" t="n">
        <v>1</v>
      </c>
      <c r="BD1020" s="118" t="n"/>
      <c r="BE1020" s="118" t="n"/>
      <c r="BF1020" s="118" t="n"/>
      <c r="BG1020" s="118" t="n">
        <v>1</v>
      </c>
      <c r="BH1020" s="118" t="n">
        <v>1</v>
      </c>
      <c r="BI1020" s="118" t="n"/>
      <c r="BJ1020" s="118" t="n"/>
      <c r="BK1020" s="118" t="n"/>
      <c r="BL1020" s="118" t="n"/>
      <c r="BM1020" s="118" t="n"/>
      <c r="BN1020" s="118" t="n"/>
      <c r="BO1020" s="118" t="n"/>
      <c r="BP1020" s="118" t="n"/>
      <c r="BQ1020" s="118" t="n"/>
      <c r="BR1020" s="118" t="n"/>
      <c r="BS1020" s="118" t="n"/>
      <c r="BT1020" s="118">
        <f>COUNTIF(B1020:BS1020,1)</f>
        <v/>
      </c>
      <c r="BV1020" s="76">
        <f>TRIM(RIGHT(A1020, LEN(A1020) - FIND("@", SUBSTITUTE(A1020, " ", "@", LEN(A1020)-LEN(SUBSTITUTE(A1020," ",""))))))</f>
        <v/>
      </c>
      <c r="BW1020" s="76">
        <f>TRIM(LEFT(A1020,FIND(" ",A1020&amp;" ")-1))</f>
        <v/>
      </c>
      <c r="BX1020">
        <f>+IF(BV1020=BV1019,"Same","Diff")</f>
        <v/>
      </c>
      <c r="BY1020">
        <f>IF(BX1020="Same",IF(BW1020=BW1019,"same","Diff"))</f>
        <v/>
      </c>
    </row>
    <row r="1021" ht="17" customHeight="1">
      <c r="A1021" s="60" t="inlineStr">
        <is>
          <t>Ben Penhall</t>
        </is>
      </c>
      <c r="B1021" s="119" t="n"/>
      <c r="C1021" s="119" t="n"/>
      <c r="D1021" s="119" t="n"/>
      <c r="E1021" s="119" t="n"/>
      <c r="F1021" s="119" t="n"/>
      <c r="G1021" s="119" t="n"/>
      <c r="H1021" s="119" t="n"/>
      <c r="I1021" s="119" t="n"/>
      <c r="J1021" s="118" t="n"/>
      <c r="K1021" s="118" t="n"/>
      <c r="L1021" s="118" t="n"/>
      <c r="M1021" s="118" t="n"/>
      <c r="N1021" s="118" t="n"/>
      <c r="O1021" s="118" t="n"/>
      <c r="P1021" s="118" t="n"/>
      <c r="Q1021" s="118" t="n"/>
      <c r="R1021" s="118" t="n"/>
      <c r="S1021" s="118" t="n">
        <v>1</v>
      </c>
      <c r="T1021" s="118" t="n"/>
      <c r="U1021" s="118" t="n"/>
      <c r="V1021" s="118" t="n"/>
      <c r="W1021" s="118" t="n"/>
      <c r="X1021" s="118" t="n"/>
      <c r="Y1021" s="118" t="n"/>
      <c r="Z1021" s="118" t="n"/>
      <c r="AA1021" s="118" t="n"/>
      <c r="AB1021" s="118" t="n"/>
      <c r="AC1021" s="118" t="n"/>
      <c r="AD1021" s="118" t="n"/>
      <c r="AE1021" s="118" t="n"/>
      <c r="AF1021" s="118" t="n"/>
      <c r="AG1021" s="118" t="n"/>
      <c r="AH1021" s="118" t="n"/>
      <c r="AI1021" s="118" t="n"/>
      <c r="AJ1021" s="118" t="n"/>
      <c r="AK1021" s="118" t="n"/>
      <c r="AL1021" s="118" t="n"/>
      <c r="AM1021" s="118" t="n"/>
      <c r="AN1021" s="118" t="n"/>
      <c r="AO1021" s="118" t="n"/>
      <c r="AP1021" s="118" t="n"/>
      <c r="AQ1021" s="118" t="n"/>
      <c r="AR1021" s="118" t="n"/>
      <c r="AS1021" s="118" t="n"/>
      <c r="AT1021" s="118" t="n"/>
      <c r="AU1021" s="118" t="n"/>
      <c r="AV1021" s="118" t="n"/>
      <c r="AW1021" s="118" t="n"/>
      <c r="AX1021" s="118" t="n"/>
      <c r="AY1021" s="118" t="n"/>
      <c r="AZ1021" s="118" t="n"/>
      <c r="BA1021" s="118" t="n"/>
      <c r="BB1021" s="118" t="n"/>
      <c r="BC1021" s="118" t="n"/>
      <c r="BD1021" s="118" t="n"/>
      <c r="BE1021" s="118" t="n"/>
      <c r="BF1021" s="118" t="n"/>
      <c r="BG1021" s="118" t="n"/>
      <c r="BH1021" s="118" t="n"/>
      <c r="BI1021" s="118" t="n"/>
      <c r="BJ1021" s="118" t="n"/>
      <c r="BK1021" s="118" t="n"/>
      <c r="BL1021" s="118" t="n"/>
      <c r="BM1021" s="118" t="n"/>
      <c r="BN1021" s="118" t="n"/>
      <c r="BO1021" s="118" t="n"/>
      <c r="BP1021" s="118" t="n"/>
      <c r="BQ1021" s="118" t="n"/>
      <c r="BR1021" s="118" t="n"/>
      <c r="BS1021" s="118" t="n"/>
      <c r="BT1021" s="118">
        <f>COUNTIF(B1021:BS1021,1)</f>
        <v/>
      </c>
      <c r="BV1021" s="76">
        <f>TRIM(RIGHT(A1021, LEN(A1021) - FIND("@", SUBSTITUTE(A1021, " ", "@", LEN(A1021)-LEN(SUBSTITUTE(A1021," ",""))))))</f>
        <v/>
      </c>
      <c r="BW1021" s="76">
        <f>TRIM(LEFT(A1021,FIND(" ",A1021&amp;" ")-1))</f>
        <v/>
      </c>
      <c r="BX1021">
        <f>+IF(BV1021=BV1020,"Same","Diff")</f>
        <v/>
      </c>
      <c r="BY1021">
        <f>IF(BX1021="Same",IF(BW1021=BW1020,"same","Diff"))</f>
        <v/>
      </c>
    </row>
    <row r="1022" ht="17" customHeight="1">
      <c r="A1022" s="61" t="inlineStr">
        <is>
          <t>Nick Percat</t>
        </is>
      </c>
      <c r="B1022" s="120" t="n"/>
      <c r="C1022" s="120" t="n"/>
      <c r="D1022" s="120" t="n"/>
      <c r="E1022" s="120" t="n"/>
      <c r="F1022" s="120" t="n"/>
      <c r="G1022" s="120" t="n"/>
      <c r="H1022" s="120" t="n"/>
      <c r="I1022" s="120" t="n"/>
      <c r="J1022" s="118" t="n"/>
      <c r="K1022" s="118" t="n"/>
      <c r="L1022" s="118" t="n"/>
      <c r="M1022" s="118" t="n"/>
      <c r="N1022" s="118" t="n"/>
      <c r="O1022" s="118" t="n"/>
      <c r="P1022" s="118" t="n"/>
      <c r="Q1022" s="118" t="n"/>
      <c r="R1022" s="118" t="n"/>
      <c r="S1022" s="118" t="n"/>
      <c r="T1022" s="118" t="n"/>
      <c r="U1022" s="118" t="n"/>
      <c r="V1022" s="118" t="n"/>
      <c r="W1022" s="118" t="n"/>
      <c r="X1022" s="118" t="n"/>
      <c r="Y1022" s="118" t="n"/>
      <c r="Z1022" s="118" t="n"/>
      <c r="AA1022" s="118" t="n"/>
      <c r="AB1022" s="118" t="n"/>
      <c r="AC1022" s="118" t="n"/>
      <c r="AD1022" s="118" t="n"/>
      <c r="AE1022" s="118" t="n"/>
      <c r="AF1022" s="118" t="n"/>
      <c r="AG1022" s="118" t="n"/>
      <c r="AH1022" s="118" t="n"/>
      <c r="AI1022" s="118" t="n"/>
      <c r="AJ1022" s="118" t="n"/>
      <c r="AK1022" s="118" t="n"/>
      <c r="AL1022" s="118" t="n"/>
      <c r="AM1022" s="118" t="n"/>
      <c r="AN1022" s="118" t="n"/>
      <c r="AO1022" s="118" t="n"/>
      <c r="AP1022" s="118" t="n"/>
      <c r="AQ1022" s="118" t="n"/>
      <c r="AR1022" s="118" t="n"/>
      <c r="AS1022" s="118" t="n"/>
      <c r="AT1022" s="118" t="n"/>
      <c r="AU1022" s="118" t="n"/>
      <c r="AV1022" s="118" t="n"/>
      <c r="AW1022" s="118" t="n"/>
      <c r="AX1022" s="118" t="n"/>
      <c r="AY1022" s="118" t="n"/>
      <c r="AZ1022" s="118" t="n"/>
      <c r="BA1022" s="118" t="n"/>
      <c r="BB1022" s="118" t="n"/>
      <c r="BC1022" s="118" t="n"/>
      <c r="BD1022" s="118" t="n">
        <v>1</v>
      </c>
      <c r="BE1022" s="118" t="n">
        <v>1</v>
      </c>
      <c r="BF1022" s="118" t="n">
        <v>1</v>
      </c>
      <c r="BG1022" s="118" t="n">
        <v>1</v>
      </c>
      <c r="BH1022" s="118" t="n">
        <v>1</v>
      </c>
      <c r="BI1022" s="118" t="n">
        <v>1</v>
      </c>
      <c r="BJ1022" s="118" t="n">
        <v>1</v>
      </c>
      <c r="BK1022" s="118" t="n">
        <v>1</v>
      </c>
      <c r="BL1022" s="118" t="n">
        <v>1</v>
      </c>
      <c r="BM1022" s="118" t="n">
        <v>1</v>
      </c>
      <c r="BN1022" s="118" t="n">
        <v>1</v>
      </c>
      <c r="BO1022" s="118" t="n">
        <v>1</v>
      </c>
      <c r="BP1022" s="118" t="n">
        <v>1</v>
      </c>
      <c r="BQ1022" s="118" t="n">
        <v>1</v>
      </c>
      <c r="BR1022" s="118" t="n">
        <v>1</v>
      </c>
      <c r="BS1022" s="118" t="n">
        <v>1</v>
      </c>
      <c r="BT1022" s="118">
        <f>COUNTIF(B1022:BS1022,1)</f>
        <v/>
      </c>
      <c r="BV1022" s="76">
        <f>TRIM(RIGHT(A1022, LEN(A1022) - FIND("@", SUBSTITUTE(A1022, " ", "@", LEN(A1022)-LEN(SUBSTITUTE(A1022," ",""))))))</f>
        <v/>
      </c>
      <c r="BW1022" s="76">
        <f>TRIM(LEFT(A1022,FIND(" ",A1022&amp;" ")-1))</f>
        <v/>
      </c>
      <c r="BX1022">
        <f>+IF(BV1022=BV1021,"Same","Diff")</f>
        <v/>
      </c>
      <c r="BY1022">
        <f>IF(BX1022="Same",IF(BW1022=BW1021,"same","Diff"))</f>
        <v/>
      </c>
    </row>
    <row r="1023" ht="17" customHeight="1">
      <c r="A1023" s="59" t="inlineStr">
        <is>
          <t>Win Percy</t>
        </is>
      </c>
      <c r="B1023" s="117" t="n"/>
      <c r="C1023" s="117" t="n"/>
      <c r="D1023" s="117" t="n"/>
      <c r="E1023" s="117" t="n"/>
      <c r="F1023" s="117" t="n"/>
      <c r="G1023" s="117" t="n"/>
      <c r="H1023" s="117" t="n"/>
      <c r="I1023" s="117" t="n"/>
      <c r="J1023" s="118" t="n"/>
      <c r="K1023" s="118" t="n"/>
      <c r="L1023" s="118" t="n"/>
      <c r="M1023" s="118" t="n"/>
      <c r="N1023" s="118" t="n"/>
      <c r="O1023" s="118" t="n"/>
      <c r="P1023" s="118" t="n"/>
      <c r="Q1023" s="118" t="n"/>
      <c r="R1023" s="118" t="n"/>
      <c r="S1023" s="118" t="n"/>
      <c r="T1023" s="118" t="n"/>
      <c r="U1023" s="118" t="n"/>
      <c r="V1023" s="118" t="n"/>
      <c r="W1023" s="118" t="n"/>
      <c r="X1023" s="118" t="n"/>
      <c r="Y1023" s="118" t="n"/>
      <c r="Z1023" s="118" t="n"/>
      <c r="AA1023" s="118" t="n">
        <v>1</v>
      </c>
      <c r="AB1023" s="118" t="n"/>
      <c r="AC1023" s="118" t="n">
        <v>1</v>
      </c>
      <c r="AD1023" s="118" t="n">
        <v>1</v>
      </c>
      <c r="AE1023" s="118" t="n">
        <v>1</v>
      </c>
      <c r="AF1023" s="118" t="n">
        <v>1</v>
      </c>
      <c r="AG1023" s="118" t="n">
        <v>1</v>
      </c>
      <c r="AH1023" s="118" t="n">
        <v>1</v>
      </c>
      <c r="AI1023" s="118" t="n">
        <v>1</v>
      </c>
      <c r="AJ1023" s="118" t="n">
        <v>1</v>
      </c>
      <c r="AK1023" s="118" t="n">
        <v>1</v>
      </c>
      <c r="AL1023" s="118" t="n"/>
      <c r="AM1023" s="118" t="n">
        <v>1</v>
      </c>
      <c r="AN1023" s="118" t="n"/>
      <c r="AO1023" s="118" t="n"/>
      <c r="AP1023" s="118" t="n"/>
      <c r="AQ1023" s="118" t="n"/>
      <c r="AR1023" s="118" t="n"/>
      <c r="AS1023" s="118" t="n"/>
      <c r="AT1023" s="118" t="n"/>
      <c r="AU1023" s="118" t="n"/>
      <c r="AV1023" s="118" t="n"/>
      <c r="AW1023" s="118" t="n"/>
      <c r="AX1023" s="118" t="n"/>
      <c r="AY1023" s="118" t="n"/>
      <c r="AZ1023" s="118" t="n"/>
      <c r="BA1023" s="118" t="n"/>
      <c r="BB1023" s="118" t="n"/>
      <c r="BC1023" s="118" t="n"/>
      <c r="BD1023" s="118" t="n"/>
      <c r="BE1023" s="118" t="n"/>
      <c r="BF1023" s="118" t="n"/>
      <c r="BG1023" s="118" t="n"/>
      <c r="BH1023" s="118" t="n"/>
      <c r="BI1023" s="118" t="n"/>
      <c r="BJ1023" s="118" t="n"/>
      <c r="BK1023" s="118" t="n"/>
      <c r="BL1023" s="118" t="n"/>
      <c r="BM1023" s="118" t="n"/>
      <c r="BN1023" s="118" t="n"/>
      <c r="BO1023" s="118" t="n"/>
      <c r="BP1023" s="118" t="n"/>
      <c r="BQ1023" s="118" t="n"/>
      <c r="BR1023" s="118" t="n"/>
      <c r="BS1023" s="118" t="n"/>
      <c r="BT1023" s="118">
        <f>COUNTIF(B1023:BS1023,1)</f>
        <v/>
      </c>
      <c r="BV1023" s="76">
        <f>TRIM(RIGHT(A1023, LEN(A1023) - FIND("@", SUBSTITUTE(A1023, " ", "@", LEN(A1023)-LEN(SUBSTITUTE(A1023," ",""))))))</f>
        <v/>
      </c>
      <c r="BW1023" s="76">
        <f>TRIM(LEFT(A1023,FIND(" ",A1023&amp;" ")-1))</f>
        <v/>
      </c>
      <c r="BX1023">
        <f>+IF(BV1023=BV1022,"Same","Diff")</f>
        <v/>
      </c>
      <c r="BY1023">
        <f>IF(BX1023="Same",IF(BW1023=BW1022,"same","Diff"))</f>
        <v/>
      </c>
    </row>
    <row r="1024" ht="17" customHeight="1">
      <c r="A1024" s="59" t="inlineStr">
        <is>
          <t>Eddie Perkins</t>
        </is>
      </c>
      <c r="B1024" s="117" t="n">
        <v>1</v>
      </c>
      <c r="C1024" s="117" t="n"/>
      <c r="D1024" s="117" t="n"/>
      <c r="E1024" s="117" t="n"/>
      <c r="F1024" s="117" t="n"/>
      <c r="G1024" s="117" t="n"/>
      <c r="H1024" s="117" t="n"/>
      <c r="I1024" s="117" t="n"/>
      <c r="J1024" s="118" t="n"/>
      <c r="K1024" s="118" t="n"/>
      <c r="L1024" s="118" t="n"/>
      <c r="M1024" s="118" t="n"/>
      <c r="N1024" s="118" t="n"/>
      <c r="O1024" s="118" t="n"/>
      <c r="P1024" s="118" t="n"/>
      <c r="Q1024" s="118" t="n"/>
      <c r="R1024" s="118" t="n"/>
      <c r="S1024" s="118" t="n"/>
      <c r="T1024" s="118" t="n"/>
      <c r="U1024" s="118" t="n"/>
      <c r="V1024" s="118" t="n"/>
      <c r="W1024" s="118" t="n"/>
      <c r="X1024" s="118" t="n"/>
      <c r="Y1024" s="118" t="n"/>
      <c r="Z1024" s="118" t="n"/>
      <c r="AA1024" s="118" t="n"/>
      <c r="AB1024" s="118" t="n"/>
      <c r="AC1024" s="118" t="n"/>
      <c r="AD1024" s="118" t="n"/>
      <c r="AE1024" s="118" t="n"/>
      <c r="AF1024" s="118" t="n"/>
      <c r="AG1024" s="118" t="n"/>
      <c r="AH1024" s="118" t="n"/>
      <c r="AI1024" s="118" t="n"/>
      <c r="AJ1024" s="118" t="n"/>
      <c r="AK1024" s="118" t="n"/>
      <c r="AL1024" s="118" t="n"/>
      <c r="AM1024" s="118" t="n"/>
      <c r="AN1024" s="118" t="n"/>
      <c r="AO1024" s="118" t="n"/>
      <c r="AP1024" s="118" t="n"/>
      <c r="AQ1024" s="118" t="n"/>
      <c r="AR1024" s="118" t="n"/>
      <c r="AS1024" s="118" t="n"/>
      <c r="AT1024" s="118" t="n"/>
      <c r="AU1024" s="118" t="n"/>
      <c r="AV1024" s="118" t="n"/>
      <c r="AW1024" s="118" t="n"/>
      <c r="AX1024" s="118" t="n"/>
      <c r="AY1024" s="118" t="n"/>
      <c r="AZ1024" s="118" t="n"/>
      <c r="BA1024" s="118" t="n"/>
      <c r="BB1024" s="118" t="n"/>
      <c r="BC1024" s="118" t="n"/>
      <c r="BD1024" s="118" t="n"/>
      <c r="BE1024" s="118" t="n"/>
      <c r="BF1024" s="118" t="n"/>
      <c r="BG1024" s="118" t="n"/>
      <c r="BH1024" s="118" t="n"/>
      <c r="BI1024" s="118" t="n"/>
      <c r="BJ1024" s="118" t="n"/>
      <c r="BK1024" s="118" t="n"/>
      <c r="BL1024" s="118" t="n"/>
      <c r="BM1024" s="118" t="n"/>
      <c r="BN1024" s="118" t="n"/>
      <c r="BO1024" s="118" t="n"/>
      <c r="BP1024" s="118" t="n"/>
      <c r="BQ1024" s="118" t="n"/>
      <c r="BR1024" s="118" t="n"/>
      <c r="BS1024" s="118" t="n"/>
      <c r="BT1024" s="118">
        <f>COUNTIF(B1024:BS1024,1)</f>
        <v/>
      </c>
      <c r="BV1024" s="76">
        <f>TRIM(RIGHT(A1024, LEN(A1024) - FIND("@", SUBSTITUTE(A1024, " ", "@", LEN(A1024)-LEN(SUBSTITUTE(A1024," ",""))))))</f>
        <v/>
      </c>
      <c r="BW1024" s="76">
        <f>TRIM(LEFT(A1024,FIND(" ",A1024&amp;" ")-1))</f>
        <v/>
      </c>
      <c r="BX1024">
        <f>+IF(BV1024=BV1023,"Same","Diff")</f>
        <v/>
      </c>
      <c r="BY1024">
        <f>IF(BX1024="Same",IF(BW1024=BW1023,"same","Diff"))</f>
        <v/>
      </c>
    </row>
    <row r="1025" ht="17" customHeight="1">
      <c r="A1025" s="61" t="inlineStr">
        <is>
          <t>Jack Perkins</t>
        </is>
      </c>
      <c r="B1025" s="120" t="n"/>
      <c r="C1025" s="120" t="n"/>
      <c r="D1025" s="120" t="n"/>
      <c r="E1025" s="120" t="n"/>
      <c r="F1025" s="120" t="n"/>
      <c r="G1025" s="120" t="n"/>
      <c r="H1025" s="120" t="n"/>
      <c r="I1025" s="120" t="n"/>
      <c r="J1025" s="118" t="n"/>
      <c r="K1025" s="118" t="n"/>
      <c r="L1025" s="118" t="n"/>
      <c r="M1025" s="118" t="n"/>
      <c r="N1025" s="118" t="n"/>
      <c r="O1025" s="118" t="n"/>
      <c r="P1025" s="118" t="n"/>
      <c r="Q1025" s="118" t="n"/>
      <c r="R1025" s="118" t="n"/>
      <c r="S1025" s="118" t="n"/>
      <c r="T1025" s="118" t="n"/>
      <c r="U1025" s="118" t="n"/>
      <c r="V1025" s="118" t="n"/>
      <c r="W1025" s="118" t="n"/>
      <c r="X1025" s="118" t="n"/>
      <c r="Y1025" s="118" t="n"/>
      <c r="Z1025" s="118" t="n"/>
      <c r="AA1025" s="118" t="n"/>
      <c r="AB1025" s="118" t="n"/>
      <c r="AC1025" s="118" t="n"/>
      <c r="AD1025" s="118" t="n"/>
      <c r="AE1025" s="118" t="n"/>
      <c r="AF1025" s="118" t="n"/>
      <c r="AG1025" s="118" t="n"/>
      <c r="AH1025" s="118" t="n"/>
      <c r="AI1025" s="118" t="n"/>
      <c r="AJ1025" s="118" t="n"/>
      <c r="AK1025" s="118" t="n"/>
      <c r="AL1025" s="118" t="n"/>
      <c r="AM1025" s="118" t="n"/>
      <c r="AN1025" s="118" t="n"/>
      <c r="AO1025" s="118" t="n"/>
      <c r="AP1025" s="118" t="n"/>
      <c r="AQ1025" s="118" t="n"/>
      <c r="AR1025" s="118" t="n"/>
      <c r="AS1025" s="118" t="n"/>
      <c r="AT1025" s="118" t="n"/>
      <c r="AU1025" s="118" t="n"/>
      <c r="AV1025" s="118" t="n"/>
      <c r="AW1025" s="118" t="n"/>
      <c r="AX1025" s="118" t="n"/>
      <c r="AY1025" s="118" t="n">
        <v>1</v>
      </c>
      <c r="AZ1025" s="118" t="n">
        <v>1</v>
      </c>
      <c r="BA1025" s="118" t="n">
        <v>1</v>
      </c>
      <c r="BB1025" s="118" t="n">
        <v>1</v>
      </c>
      <c r="BC1025" s="118" t="n">
        <v>1</v>
      </c>
      <c r="BD1025" s="118" t="n">
        <v>1</v>
      </c>
      <c r="BE1025" s="118" t="n">
        <v>1</v>
      </c>
      <c r="BF1025" s="118" t="n">
        <v>1</v>
      </c>
      <c r="BG1025" s="118" t="n">
        <v>1</v>
      </c>
      <c r="BH1025" s="118" t="n">
        <v>1</v>
      </c>
      <c r="BI1025" s="118" t="n">
        <v>1</v>
      </c>
      <c r="BJ1025" s="118" t="n">
        <v>1</v>
      </c>
      <c r="BK1025" s="118" t="n">
        <v>1</v>
      </c>
      <c r="BL1025" s="118" t="n">
        <v>1</v>
      </c>
      <c r="BM1025" s="118" t="n">
        <v>1</v>
      </c>
      <c r="BN1025" s="118" t="n">
        <v>1</v>
      </c>
      <c r="BO1025" s="118" t="n">
        <v>1</v>
      </c>
      <c r="BP1025" s="118" t="n">
        <v>1</v>
      </c>
      <c r="BQ1025" s="118" t="n">
        <v>1</v>
      </c>
      <c r="BR1025" s="118" t="n">
        <v>1</v>
      </c>
      <c r="BS1025" s="118" t="n">
        <v>1</v>
      </c>
      <c r="BT1025" s="118">
        <f>COUNTIF(B1025:BS1025,1)</f>
        <v/>
      </c>
      <c r="BV1025" s="76">
        <f>TRIM(RIGHT(A1025, LEN(A1025) - FIND("@", SUBSTITUTE(A1025, " ", "@", LEN(A1025)-LEN(SUBSTITUTE(A1025," ",""))))))</f>
        <v/>
      </c>
      <c r="BW1025" s="76">
        <f>TRIM(LEFT(A1025,FIND(" ",A1025&amp;" ")-1))</f>
        <v/>
      </c>
      <c r="BX1025">
        <f>+IF(BV1025=BV1024,"Same","Diff")</f>
        <v/>
      </c>
      <c r="BY1025">
        <f>IF(BX1025="Same",IF(BW1025=BW1024,"same","Diff"))</f>
        <v/>
      </c>
    </row>
    <row r="1026" ht="17" customHeight="1">
      <c r="A1026" s="59" t="inlineStr">
        <is>
          <t>Larry Perkins</t>
        </is>
      </c>
      <c r="B1026" s="117" t="n"/>
      <c r="C1026" s="117" t="n"/>
      <c r="D1026" s="117" t="n"/>
      <c r="E1026" s="117" t="n"/>
      <c r="F1026" s="117" t="n"/>
      <c r="G1026" s="117" t="n"/>
      <c r="H1026" s="117" t="n"/>
      <c r="I1026" s="117" t="n"/>
      <c r="J1026" s="118" t="n"/>
      <c r="K1026" s="118" t="n"/>
      <c r="L1026" s="118" t="n"/>
      <c r="M1026" s="118" t="n"/>
      <c r="N1026" s="118" t="n"/>
      <c r="O1026" s="118" t="n"/>
      <c r="P1026" s="118" t="n"/>
      <c r="Q1026" s="118" t="n"/>
      <c r="R1026" s="118" t="n"/>
      <c r="S1026" s="118" t="n">
        <v>1</v>
      </c>
      <c r="T1026" s="118" t="n"/>
      <c r="U1026" s="118" t="n">
        <v>1</v>
      </c>
      <c r="V1026" s="118" t="n">
        <v>1</v>
      </c>
      <c r="W1026" s="118" t="n">
        <v>1</v>
      </c>
      <c r="X1026" s="118" t="n">
        <v>1</v>
      </c>
      <c r="Y1026" s="118" t="n">
        <v>1</v>
      </c>
      <c r="Z1026" s="118" t="n">
        <v>1</v>
      </c>
      <c r="AA1026" s="118" t="n">
        <v>1</v>
      </c>
      <c r="AB1026" s="118" t="n">
        <v>1</v>
      </c>
      <c r="AC1026" s="118" t="n">
        <v>1</v>
      </c>
      <c r="AD1026" s="118" t="n">
        <v>1</v>
      </c>
      <c r="AE1026" s="118" t="n">
        <v>1</v>
      </c>
      <c r="AF1026" s="118" t="n">
        <v>1</v>
      </c>
      <c r="AG1026" s="118" t="n">
        <v>1</v>
      </c>
      <c r="AH1026" s="118" t="n">
        <v>1</v>
      </c>
      <c r="AI1026" s="118" t="n">
        <v>1</v>
      </c>
      <c r="AJ1026" s="118" t="n">
        <v>1</v>
      </c>
      <c r="AK1026" s="118" t="n">
        <v>1</v>
      </c>
      <c r="AL1026" s="118" t="n">
        <v>1</v>
      </c>
      <c r="AM1026" s="118" t="n">
        <v>1</v>
      </c>
      <c r="AN1026" s="118" t="n"/>
      <c r="AO1026" s="118" t="n">
        <v>1</v>
      </c>
      <c r="AP1026" s="118" t="n"/>
      <c r="AQ1026" s="118" t="n">
        <v>1</v>
      </c>
      <c r="AR1026" s="118" t="n"/>
      <c r="AS1026" s="118" t="n">
        <v>1</v>
      </c>
      <c r="AT1026" s="118" t="n">
        <v>1</v>
      </c>
      <c r="AU1026" s="118" t="n">
        <v>1</v>
      </c>
      <c r="AV1026" s="118" t="n">
        <v>1</v>
      </c>
      <c r="AW1026" s="118" t="n"/>
      <c r="AX1026" s="118" t="n"/>
      <c r="AY1026" s="118" t="n"/>
      <c r="AZ1026" s="118" t="n"/>
      <c r="BA1026" s="118" t="n"/>
      <c r="BB1026" s="118" t="n"/>
      <c r="BC1026" s="118" t="n"/>
      <c r="BD1026" s="118" t="n"/>
      <c r="BE1026" s="118" t="n"/>
      <c r="BF1026" s="118" t="n"/>
      <c r="BG1026" s="118" t="n"/>
      <c r="BH1026" s="118" t="n"/>
      <c r="BI1026" s="118" t="n"/>
      <c r="BJ1026" s="118" t="n"/>
      <c r="BK1026" s="118" t="n"/>
      <c r="BL1026" s="118" t="n"/>
      <c r="BM1026" s="118" t="n"/>
      <c r="BN1026" s="118" t="n"/>
      <c r="BO1026" s="118" t="n"/>
      <c r="BP1026" s="118" t="n"/>
      <c r="BQ1026" s="118" t="n"/>
      <c r="BR1026" s="118" t="n"/>
      <c r="BS1026" s="118" t="n"/>
      <c r="BT1026" s="118">
        <f>COUNTIF(B1026:BS1026,1)</f>
        <v/>
      </c>
      <c r="BV1026" s="76">
        <f>TRIM(RIGHT(A1026, LEN(A1026) - FIND("@", SUBSTITUTE(A1026, " ", "@", LEN(A1026)-LEN(SUBSTITUTE(A1026," ",""))))))</f>
        <v/>
      </c>
      <c r="BW1026" s="76">
        <f>TRIM(LEFT(A1026,FIND(" ",A1026&amp;" ")-1))</f>
        <v/>
      </c>
      <c r="BX1026">
        <f>+IF(BV1026=BV1025,"Same","Diff")</f>
        <v/>
      </c>
      <c r="BY1026">
        <f>IF(BX1026="Same",IF(BW1026=BW1025,"same","Diff"))</f>
        <v/>
      </c>
    </row>
    <row r="1027" ht="17" customHeight="1">
      <c r="A1027" s="60" t="inlineStr">
        <is>
          <t>Geoff Perry</t>
        </is>
      </c>
      <c r="B1027" s="119" t="n"/>
      <c r="C1027" s="119" t="n"/>
      <c r="D1027" s="119" t="n"/>
      <c r="E1027" s="119" t="n"/>
      <c r="F1027" s="119" t="n"/>
      <c r="G1027" s="119" t="n"/>
      <c r="H1027" s="119" t="n"/>
      <c r="I1027" s="119" t="n"/>
      <c r="J1027" s="118" t="n"/>
      <c r="K1027" s="118" t="n"/>
      <c r="L1027" s="118" t="n"/>
      <c r="M1027" s="118" t="n">
        <v>1</v>
      </c>
      <c r="N1027" s="118" t="n">
        <v>1</v>
      </c>
      <c r="O1027" s="118" t="n">
        <v>1</v>
      </c>
      <c r="P1027" s="118" t="n">
        <v>1</v>
      </c>
      <c r="Q1027" s="118" t="n">
        <v>1</v>
      </c>
      <c r="R1027" s="118" t="n"/>
      <c r="S1027" s="118" t="n"/>
      <c r="T1027" s="118" t="n"/>
      <c r="U1027" s="118" t="n"/>
      <c r="V1027" s="118" t="n"/>
      <c r="W1027" s="118" t="n"/>
      <c r="X1027" s="118" t="n"/>
      <c r="Y1027" s="118" t="n"/>
      <c r="Z1027" s="118" t="n"/>
      <c r="AA1027" s="118" t="n"/>
      <c r="AB1027" s="118" t="n"/>
      <c r="AC1027" s="118" t="n"/>
      <c r="AD1027" s="118" t="n"/>
      <c r="AE1027" s="118" t="n"/>
      <c r="AF1027" s="118" t="n"/>
      <c r="AG1027" s="118" t="n"/>
      <c r="AH1027" s="118" t="n"/>
      <c r="AI1027" s="118" t="n"/>
      <c r="AJ1027" s="118" t="n"/>
      <c r="AK1027" s="118" t="n"/>
      <c r="AL1027" s="118" t="n"/>
      <c r="AM1027" s="118" t="n"/>
      <c r="AN1027" s="118" t="n"/>
      <c r="AO1027" s="118" t="n"/>
      <c r="AP1027" s="118" t="n"/>
      <c r="AQ1027" s="118" t="n"/>
      <c r="AR1027" s="118" t="n"/>
      <c r="AS1027" s="118" t="n"/>
      <c r="AT1027" s="118" t="n"/>
      <c r="AU1027" s="118" t="n"/>
      <c r="AV1027" s="118" t="n"/>
      <c r="AW1027" s="118" t="n"/>
      <c r="AX1027" s="118" t="n"/>
      <c r="AY1027" s="118" t="n"/>
      <c r="AZ1027" s="118" t="n"/>
      <c r="BA1027" s="118" t="n"/>
      <c r="BB1027" s="118" t="n"/>
      <c r="BC1027" s="118" t="n"/>
      <c r="BD1027" s="118" t="n"/>
      <c r="BE1027" s="118" t="n"/>
      <c r="BF1027" s="118" t="n"/>
      <c r="BG1027" s="118" t="n"/>
      <c r="BH1027" s="118" t="n"/>
      <c r="BI1027" s="118" t="n"/>
      <c r="BJ1027" s="118" t="n"/>
      <c r="BK1027" s="118" t="n"/>
      <c r="BL1027" s="118" t="n"/>
      <c r="BM1027" s="118" t="n"/>
      <c r="BN1027" s="118" t="n"/>
      <c r="BO1027" s="118" t="n"/>
      <c r="BP1027" s="118" t="n"/>
      <c r="BQ1027" s="118" t="n"/>
      <c r="BR1027" s="118" t="n"/>
      <c r="BS1027" s="118" t="n"/>
      <c r="BT1027" s="118">
        <f>COUNTIF(B1027:BS1027,1)</f>
        <v/>
      </c>
      <c r="BV1027" s="76">
        <f>TRIM(RIGHT(A1027, LEN(A1027) - FIND("@", SUBSTITUTE(A1027, " ", "@", LEN(A1027)-LEN(SUBSTITUTE(A1027," ",""))))))</f>
        <v/>
      </c>
      <c r="BW1027" s="76">
        <f>TRIM(LEFT(A1027,FIND(" ",A1027&amp;" ")-1))</f>
        <v/>
      </c>
      <c r="BX1027">
        <f>+IF(BV1027=BV1026,"Same","Diff")</f>
        <v/>
      </c>
      <c r="BY1027">
        <f>IF(BX1027="Same",IF(BW1027=BW1026,"same","Diff"))</f>
        <v/>
      </c>
    </row>
    <row r="1028" ht="17" customHeight="1">
      <c r="A1028" s="59" t="inlineStr">
        <is>
          <t>Henri Pescarolo</t>
        </is>
      </c>
      <c r="B1028" s="117" t="n"/>
      <c r="C1028" s="117" t="n"/>
      <c r="D1028" s="117" t="n"/>
      <c r="E1028" s="117" t="n"/>
      <c r="F1028" s="117" t="n"/>
      <c r="G1028" s="117" t="n"/>
      <c r="H1028" s="117" t="n"/>
      <c r="I1028" s="117" t="n"/>
      <c r="J1028" s="118" t="n"/>
      <c r="K1028" s="118" t="n"/>
      <c r="L1028" s="118" t="n"/>
      <c r="M1028" s="118" t="n"/>
      <c r="N1028" s="118" t="n"/>
      <c r="O1028" s="118" t="n"/>
      <c r="P1028" s="118" t="n"/>
      <c r="Q1028" s="118" t="n"/>
      <c r="R1028" s="118" t="n"/>
      <c r="S1028" s="118" t="n">
        <v>1</v>
      </c>
      <c r="T1028" s="118" t="n">
        <v>1</v>
      </c>
      <c r="U1028" s="118" t="n">
        <v>1</v>
      </c>
      <c r="V1028" s="118" t="n"/>
      <c r="W1028" s="118" t="n"/>
      <c r="X1028" s="118" t="n"/>
      <c r="Y1028" s="118" t="n"/>
      <c r="Z1028" s="118" t="n"/>
      <c r="AA1028" s="118" t="n"/>
      <c r="AB1028" s="118" t="n"/>
      <c r="AC1028" s="118" t="n"/>
      <c r="AD1028" s="118" t="n"/>
      <c r="AE1028" s="118" t="n"/>
      <c r="AF1028" s="118" t="n"/>
      <c r="AG1028" s="118" t="n"/>
      <c r="AH1028" s="118" t="n"/>
      <c r="AI1028" s="118" t="n"/>
      <c r="AJ1028" s="118" t="n"/>
      <c r="AK1028" s="118" t="n"/>
      <c r="AL1028" s="118" t="n"/>
      <c r="AM1028" s="118" t="n"/>
      <c r="AN1028" s="118" t="n"/>
      <c r="AO1028" s="118" t="n"/>
      <c r="AP1028" s="118" t="n"/>
      <c r="AQ1028" s="118" t="n"/>
      <c r="AR1028" s="118" t="n"/>
      <c r="AS1028" s="118" t="n"/>
      <c r="AT1028" s="118" t="n"/>
      <c r="AU1028" s="118" t="n"/>
      <c r="AV1028" s="118" t="n"/>
      <c r="AW1028" s="118" t="n"/>
      <c r="AX1028" s="118" t="n"/>
      <c r="AY1028" s="118" t="n"/>
      <c r="AZ1028" s="118" t="n"/>
      <c r="BA1028" s="118" t="n"/>
      <c r="BB1028" s="118" t="n"/>
      <c r="BC1028" s="118" t="n"/>
      <c r="BD1028" s="118" t="n"/>
      <c r="BE1028" s="118" t="n"/>
      <c r="BF1028" s="118" t="n"/>
      <c r="BG1028" s="118" t="n"/>
      <c r="BH1028" s="118" t="n"/>
      <c r="BI1028" s="118" t="n"/>
      <c r="BJ1028" s="118" t="n"/>
      <c r="BK1028" s="118" t="n"/>
      <c r="BL1028" s="118" t="n"/>
      <c r="BM1028" s="118" t="n"/>
      <c r="BN1028" s="118" t="n"/>
      <c r="BO1028" s="118" t="n"/>
      <c r="BP1028" s="118" t="n"/>
      <c r="BQ1028" s="118" t="n"/>
      <c r="BR1028" s="118" t="n"/>
      <c r="BS1028" s="118" t="n"/>
      <c r="BT1028" s="118">
        <f>COUNTIF(B1028:BS1028,1)</f>
        <v/>
      </c>
      <c r="BV1028" s="76">
        <f>TRIM(RIGHT(A1028, LEN(A1028) - FIND("@", SUBSTITUTE(A1028, " ", "@", LEN(A1028)-LEN(SUBSTITUTE(A1028," ",""))))))</f>
        <v/>
      </c>
      <c r="BW1028" s="76">
        <f>TRIM(LEFT(A1028,FIND(" ",A1028&amp;" ")-1))</f>
        <v/>
      </c>
      <c r="BX1028">
        <f>+IF(BV1028=BV1027,"Same","Diff")</f>
        <v/>
      </c>
      <c r="BY1028">
        <f>IF(BX1028="Same",IF(BW1028=BW1027,"same","Diff"))</f>
        <v/>
      </c>
    </row>
    <row r="1029" ht="17" customHeight="1">
      <c r="A1029" s="59" t="inlineStr">
        <is>
          <t>Brett Peters</t>
        </is>
      </c>
      <c r="B1029" s="117" t="n"/>
      <c r="C1029" s="117" t="n"/>
      <c r="D1029" s="117" t="n"/>
      <c r="E1029" s="117" t="n"/>
      <c r="F1029" s="117" t="n"/>
      <c r="G1029" s="117" t="n"/>
      <c r="H1029" s="117" t="n"/>
      <c r="I1029" s="117" t="n"/>
      <c r="J1029" s="118" t="n"/>
      <c r="K1029" s="118" t="n"/>
      <c r="L1029" s="118" t="n"/>
      <c r="M1029" s="118" t="n"/>
      <c r="N1029" s="118" t="n"/>
      <c r="O1029" s="118" t="n"/>
      <c r="P1029" s="118" t="n"/>
      <c r="Q1029" s="118" t="n"/>
      <c r="R1029" s="118" t="n"/>
      <c r="S1029" s="118" t="n"/>
      <c r="T1029" s="118" t="n"/>
      <c r="U1029" s="118" t="n"/>
      <c r="V1029" s="118" t="n"/>
      <c r="W1029" s="118" t="n"/>
      <c r="X1029" s="118" t="n"/>
      <c r="Y1029" s="118" t="n"/>
      <c r="Z1029" s="118" t="n"/>
      <c r="AA1029" s="118" t="n"/>
      <c r="AB1029" s="118" t="n"/>
      <c r="AC1029" s="118" t="n"/>
      <c r="AD1029" s="118" t="n"/>
      <c r="AE1029" s="118" t="n"/>
      <c r="AF1029" s="118" t="n"/>
      <c r="AG1029" s="118" t="n">
        <v>1</v>
      </c>
      <c r="AH1029" s="118" t="n">
        <v>1</v>
      </c>
      <c r="AI1029" s="118" t="n">
        <v>1</v>
      </c>
      <c r="AJ1029" s="118" t="n">
        <v>1</v>
      </c>
      <c r="AK1029" s="118" t="n">
        <v>1</v>
      </c>
      <c r="AL1029" s="118" t="n">
        <v>1</v>
      </c>
      <c r="AM1029" s="118" t="n"/>
      <c r="AN1029" s="118" t="n"/>
      <c r="AO1029" s="118" t="n">
        <v>1</v>
      </c>
      <c r="AP1029" s="118" t="n"/>
      <c r="AQ1029" s="118" t="n">
        <v>1</v>
      </c>
      <c r="AR1029" s="118" t="n"/>
      <c r="AS1029" s="118" t="n">
        <v>1</v>
      </c>
      <c r="AT1029" s="118" t="n"/>
      <c r="AU1029" s="118" t="n"/>
      <c r="AV1029" s="118" t="n"/>
      <c r="AW1029" s="118" t="n"/>
      <c r="AX1029" s="118" t="n"/>
      <c r="AY1029" s="118" t="n"/>
      <c r="AZ1029" s="118" t="n"/>
      <c r="BA1029" s="118" t="n"/>
      <c r="BB1029" s="118" t="n"/>
      <c r="BC1029" s="118" t="n"/>
      <c r="BD1029" s="118" t="n"/>
      <c r="BE1029" s="118" t="n"/>
      <c r="BF1029" s="118" t="n"/>
      <c r="BG1029" s="118" t="n"/>
      <c r="BH1029" s="118" t="n"/>
      <c r="BI1029" s="118" t="n"/>
      <c r="BJ1029" s="118" t="n"/>
      <c r="BK1029" s="118" t="n"/>
      <c r="BL1029" s="118" t="n"/>
      <c r="BM1029" s="118" t="n"/>
      <c r="BN1029" s="118" t="n"/>
      <c r="BO1029" s="118" t="n"/>
      <c r="BP1029" s="118" t="n"/>
      <c r="BQ1029" s="118" t="n"/>
      <c r="BR1029" s="118" t="n"/>
      <c r="BS1029" s="118" t="n"/>
      <c r="BT1029" s="118">
        <f>COUNTIF(B1029:BS1029,1)</f>
        <v/>
      </c>
      <c r="BV1029" s="76">
        <f>TRIM(RIGHT(A1029, LEN(A1029) - FIND("@", SUBSTITUTE(A1029, " ", "@", LEN(A1029)-LEN(SUBSTITUTE(A1029," ",""))))))</f>
        <v/>
      </c>
      <c r="BW1029" s="76">
        <f>TRIM(LEFT(A1029,FIND(" ",A1029&amp;" ")-1))</f>
        <v/>
      </c>
      <c r="BX1029">
        <f>+IF(BV1029=BV1028,"Same","Diff")</f>
        <v/>
      </c>
      <c r="BY1029">
        <f>IF(BX1029="Same",IF(BW1029=BW1028,"same","Diff"))</f>
        <v/>
      </c>
    </row>
    <row r="1030" ht="17" customHeight="1">
      <c r="A1030" s="60" t="inlineStr">
        <is>
          <t>Sib Petralia</t>
        </is>
      </c>
      <c r="B1030" s="119" t="n"/>
      <c r="C1030" s="119" t="n"/>
      <c r="D1030" s="119" t="n"/>
      <c r="E1030" s="119" t="n"/>
      <c r="F1030" s="119" t="n"/>
      <c r="G1030" s="119" t="n"/>
      <c r="H1030" s="119" t="n"/>
      <c r="I1030" s="119" t="n"/>
      <c r="J1030" s="118" t="n"/>
      <c r="K1030" s="118" t="n">
        <v>1</v>
      </c>
      <c r="L1030" s="118" t="n"/>
      <c r="M1030" s="118" t="n"/>
      <c r="N1030" s="118" t="n"/>
      <c r="O1030" s="118" t="n"/>
      <c r="P1030" s="118" t="n"/>
      <c r="Q1030" s="118" t="n"/>
      <c r="R1030" s="118" t="n"/>
      <c r="S1030" s="118" t="n"/>
      <c r="T1030" s="118" t="n"/>
      <c r="U1030" s="118" t="n"/>
      <c r="V1030" s="118" t="n"/>
      <c r="W1030" s="118" t="n"/>
      <c r="X1030" s="118" t="n"/>
      <c r="Y1030" s="118" t="n"/>
      <c r="Z1030" s="118" t="n"/>
      <c r="AA1030" s="118" t="n"/>
      <c r="AB1030" s="118" t="n"/>
      <c r="AC1030" s="118" t="n"/>
      <c r="AD1030" s="118" t="n"/>
      <c r="AE1030" s="118" t="n"/>
      <c r="AF1030" s="118" t="n"/>
      <c r="AG1030" s="118" t="n"/>
      <c r="AH1030" s="118" t="n"/>
      <c r="AI1030" s="118" t="n"/>
      <c r="AJ1030" s="118" t="n"/>
      <c r="AK1030" s="118" t="n"/>
      <c r="AL1030" s="118" t="n"/>
      <c r="AM1030" s="118" t="n"/>
      <c r="AN1030" s="118" t="n"/>
      <c r="AO1030" s="118" t="n"/>
      <c r="AP1030" s="118" t="n"/>
      <c r="AQ1030" s="118" t="n"/>
      <c r="AR1030" s="118" t="n"/>
      <c r="AS1030" s="118" t="n"/>
      <c r="AT1030" s="118" t="n"/>
      <c r="AU1030" s="118" t="n"/>
      <c r="AV1030" s="118" t="n"/>
      <c r="AW1030" s="118" t="n"/>
      <c r="AX1030" s="118" t="n"/>
      <c r="AY1030" s="118" t="n"/>
      <c r="AZ1030" s="118" t="n"/>
      <c r="BA1030" s="118" t="n"/>
      <c r="BB1030" s="118" t="n"/>
      <c r="BC1030" s="118" t="n"/>
      <c r="BD1030" s="118" t="n"/>
      <c r="BE1030" s="118" t="n"/>
      <c r="BF1030" s="118" t="n"/>
      <c r="BG1030" s="118" t="n"/>
      <c r="BH1030" s="118" t="n"/>
      <c r="BI1030" s="118" t="n"/>
      <c r="BJ1030" s="118" t="n"/>
      <c r="BK1030" s="118" t="n"/>
      <c r="BL1030" s="118" t="n"/>
      <c r="BM1030" s="118" t="n"/>
      <c r="BN1030" s="118" t="n"/>
      <c r="BO1030" s="118" t="n"/>
      <c r="BP1030" s="118" t="n"/>
      <c r="BQ1030" s="118" t="n"/>
      <c r="BR1030" s="118" t="n"/>
      <c r="BS1030" s="118" t="n"/>
      <c r="BT1030" s="118">
        <f>COUNTIF(B1030:BS1030,1)</f>
        <v/>
      </c>
      <c r="BV1030" s="76">
        <f>TRIM(RIGHT(A1030, LEN(A1030) - FIND("@", SUBSTITUTE(A1030, " ", "@", LEN(A1030)-LEN(SUBSTITUTE(A1030," ",""))))))</f>
        <v/>
      </c>
      <c r="BW1030" s="76">
        <f>TRIM(LEFT(A1030,FIND(" ",A1030&amp;" ")-1))</f>
        <v/>
      </c>
      <c r="BX1030">
        <f>+IF(BV1030=BV1029,"Same","Diff")</f>
        <v/>
      </c>
      <c r="BY1030">
        <f>IF(BX1030="Same",IF(BW1030=BW1029,"same","Diff"))</f>
        <v/>
      </c>
    </row>
    <row r="1031" ht="17" customHeight="1">
      <c r="A1031" s="59" t="inlineStr">
        <is>
          <t>Nick Petrilli</t>
        </is>
      </c>
      <c r="B1031" s="117" t="n"/>
      <c r="C1031" s="117" t="n"/>
      <c r="D1031" s="117" t="n"/>
      <c r="E1031" s="117" t="n"/>
      <c r="F1031" s="117" t="n"/>
      <c r="G1031" s="117" t="n"/>
      <c r="H1031" s="117" t="n"/>
      <c r="I1031" s="117" t="n"/>
      <c r="J1031" s="118" t="n"/>
      <c r="K1031" s="118" t="n">
        <v>1</v>
      </c>
      <c r="L1031" s="118" t="n"/>
      <c r="M1031" s="118" t="n"/>
      <c r="N1031" s="118" t="n"/>
      <c r="O1031" s="118" t="n"/>
      <c r="P1031" s="118" t="n"/>
      <c r="Q1031" s="118" t="n"/>
      <c r="R1031" s="118" t="n"/>
      <c r="S1031" s="118" t="n"/>
      <c r="T1031" s="118" t="n"/>
      <c r="U1031" s="118" t="n"/>
      <c r="V1031" s="118" t="n"/>
      <c r="W1031" s="118" t="n"/>
      <c r="X1031" s="118" t="n"/>
      <c r="Y1031" s="118" t="n"/>
      <c r="Z1031" s="118" t="n"/>
      <c r="AA1031" s="118" t="n"/>
      <c r="AB1031" s="118" t="n"/>
      <c r="AC1031" s="118" t="n"/>
      <c r="AD1031" s="118" t="n"/>
      <c r="AE1031" s="118" t="n"/>
      <c r="AF1031" s="118" t="n"/>
      <c r="AG1031" s="118" t="n"/>
      <c r="AH1031" s="118" t="n"/>
      <c r="AI1031" s="118" t="n"/>
      <c r="AJ1031" s="118" t="n"/>
      <c r="AK1031" s="118" t="n"/>
      <c r="AL1031" s="118" t="n"/>
      <c r="AM1031" s="118" t="n"/>
      <c r="AN1031" s="118" t="n"/>
      <c r="AO1031" s="118" t="n"/>
      <c r="AP1031" s="118" t="n"/>
      <c r="AQ1031" s="118" t="n"/>
      <c r="AR1031" s="118" t="n"/>
      <c r="AS1031" s="118" t="n"/>
      <c r="AT1031" s="118" t="n"/>
      <c r="AU1031" s="118" t="n"/>
      <c r="AV1031" s="118" t="n"/>
      <c r="AW1031" s="118" t="n"/>
      <c r="AX1031" s="118" t="n"/>
      <c r="AY1031" s="118" t="n"/>
      <c r="AZ1031" s="118" t="n"/>
      <c r="BA1031" s="118" t="n"/>
      <c r="BB1031" s="118" t="n"/>
      <c r="BC1031" s="118" t="n"/>
      <c r="BD1031" s="118" t="n"/>
      <c r="BE1031" s="118" t="n"/>
      <c r="BF1031" s="118" t="n"/>
      <c r="BG1031" s="118" t="n"/>
      <c r="BH1031" s="118" t="n"/>
      <c r="BI1031" s="118" t="n"/>
      <c r="BJ1031" s="118" t="n"/>
      <c r="BK1031" s="118" t="n"/>
      <c r="BL1031" s="118" t="n"/>
      <c r="BM1031" s="118" t="n"/>
      <c r="BN1031" s="118" t="n"/>
      <c r="BO1031" s="118" t="n"/>
      <c r="BP1031" s="118" t="n"/>
      <c r="BQ1031" s="118" t="n"/>
      <c r="BR1031" s="118" t="n"/>
      <c r="BS1031" s="118" t="n"/>
      <c r="BT1031" s="118">
        <f>COUNTIF(B1031:BS1031,1)</f>
        <v/>
      </c>
      <c r="BV1031" s="76">
        <f>TRIM(RIGHT(A1031, LEN(A1031) - FIND("@", SUBSTITUTE(A1031, " ", "@", LEN(A1031)-LEN(SUBSTITUTE(A1031," ",""))))))</f>
        <v/>
      </c>
      <c r="BW1031" s="76">
        <f>TRIM(LEFT(A1031,FIND(" ",A1031&amp;" ")-1))</f>
        <v/>
      </c>
      <c r="BX1031">
        <f>+IF(BV1031=BV1030,"Same","Diff")</f>
        <v/>
      </c>
      <c r="BY1031">
        <f>IF(BX1031="Same",IF(BW1031=BW1030,"same","Diff"))</f>
        <v/>
      </c>
    </row>
    <row r="1032" ht="17" customHeight="1">
      <c r="A1032" s="64" t="inlineStr">
        <is>
          <t>Ron Phillips</t>
        </is>
      </c>
      <c r="B1032" s="123" t="n">
        <v>1</v>
      </c>
      <c r="C1032" s="123" t="n"/>
      <c r="D1032" s="123" t="n"/>
      <c r="E1032" s="123" t="n"/>
      <c r="F1032" s="123" t="n"/>
      <c r="G1032" s="123" t="n"/>
      <c r="H1032" s="123" t="n"/>
      <c r="I1032" s="123" t="n"/>
      <c r="J1032" s="118" t="n"/>
      <c r="K1032" s="118" t="n"/>
      <c r="L1032" s="118" t="n"/>
      <c r="M1032" s="118" t="n"/>
      <c r="N1032" s="118" t="n"/>
      <c r="O1032" s="118" t="n"/>
      <c r="P1032" s="118" t="n"/>
      <c r="Q1032" s="118" t="n"/>
      <c r="R1032" s="118" t="n"/>
      <c r="S1032" s="118" t="n"/>
      <c r="T1032" s="118" t="n"/>
      <c r="U1032" s="118" t="n"/>
      <c r="V1032" s="118" t="n"/>
      <c r="W1032" s="118" t="n"/>
      <c r="X1032" s="118" t="n"/>
      <c r="Y1032" s="118" t="n"/>
      <c r="Z1032" s="118" t="n"/>
      <c r="AA1032" s="118" t="n"/>
      <c r="AB1032" s="118" t="n"/>
      <c r="AC1032" s="118" t="n"/>
      <c r="AD1032" s="118" t="n"/>
      <c r="AE1032" s="118" t="n"/>
      <c r="AF1032" s="118" t="n"/>
      <c r="AG1032" s="118" t="n"/>
      <c r="AH1032" s="118" t="n"/>
      <c r="AI1032" s="118" t="n"/>
      <c r="AJ1032" s="118" t="n"/>
      <c r="AK1032" s="118" t="n"/>
      <c r="AL1032" s="118" t="n"/>
      <c r="AM1032" s="118" t="n"/>
      <c r="AN1032" s="118" t="n"/>
      <c r="AO1032" s="118" t="n"/>
      <c r="AP1032" s="118" t="n"/>
      <c r="AQ1032" s="118" t="n"/>
      <c r="AR1032" s="118" t="n"/>
      <c r="AS1032" s="118" t="n"/>
      <c r="AT1032" s="118" t="n"/>
      <c r="AU1032" s="118" t="n"/>
      <c r="AV1032" s="118" t="n"/>
      <c r="AW1032" s="118" t="n"/>
      <c r="AX1032" s="118" t="n"/>
      <c r="AY1032" s="118" t="n"/>
      <c r="AZ1032" s="118" t="n"/>
      <c r="BA1032" s="118" t="n"/>
      <c r="BB1032" s="118" t="n"/>
      <c r="BC1032" s="118" t="n"/>
      <c r="BD1032" s="118" t="n"/>
      <c r="BE1032" s="118" t="n"/>
      <c r="BF1032" s="118" t="n"/>
      <c r="BG1032" s="118" t="n"/>
      <c r="BH1032" s="118" t="n"/>
      <c r="BI1032" s="118" t="n"/>
      <c r="BJ1032" s="118" t="n"/>
      <c r="BK1032" s="118" t="n"/>
      <c r="BL1032" s="118" t="n"/>
      <c r="BM1032" s="118" t="n"/>
      <c r="BN1032" s="118" t="n"/>
      <c r="BO1032" s="118" t="n"/>
      <c r="BP1032" s="118" t="n"/>
      <c r="BQ1032" s="118" t="n"/>
      <c r="BR1032" s="118" t="n"/>
      <c r="BS1032" s="118" t="n"/>
      <c r="BT1032" s="118">
        <f>COUNTIF(B1032:BS1032,1)</f>
        <v/>
      </c>
      <c r="BV1032" s="76">
        <f>TRIM(RIGHT(A1032, LEN(A1032) - FIND("@", SUBSTITUTE(A1032, " ", "@", LEN(A1032)-LEN(SUBSTITUTE(A1032," ",""))))))</f>
        <v/>
      </c>
      <c r="BW1032" s="76">
        <f>TRIM(LEFT(A1032,FIND(" ",A1032&amp;" ")-1))</f>
        <v/>
      </c>
      <c r="BX1032">
        <f>+IF(BV1032=BV1031,"Same","Diff")</f>
        <v/>
      </c>
      <c r="BY1032">
        <f>IF(BX1032="Same",IF(BW1032=BW1031,"same","Diff"))</f>
        <v/>
      </c>
    </row>
    <row r="1033" ht="17" customHeight="1">
      <c r="A1033" s="59" t="inlineStr">
        <is>
          <t>Emanuele Pirro</t>
        </is>
      </c>
      <c r="B1033" s="117" t="n"/>
      <c r="C1033" s="117" t="n"/>
      <c r="D1033" s="117" t="n"/>
      <c r="E1033" s="117" t="n"/>
      <c r="F1033" s="117" t="n"/>
      <c r="G1033" s="117" t="n"/>
      <c r="H1033" s="117" t="n"/>
      <c r="I1033" s="117" t="n"/>
      <c r="J1033" s="118" t="n"/>
      <c r="K1033" s="118" t="n"/>
      <c r="L1033" s="118" t="n"/>
      <c r="M1033" s="118" t="n"/>
      <c r="N1033" s="118" t="n"/>
      <c r="O1033" s="118" t="n"/>
      <c r="P1033" s="118" t="n"/>
      <c r="Q1033" s="118" t="n"/>
      <c r="R1033" s="118" t="n"/>
      <c r="S1033" s="118" t="n"/>
      <c r="T1033" s="118" t="n"/>
      <c r="U1033" s="118" t="n"/>
      <c r="V1033" s="118" t="n"/>
      <c r="W1033" s="118" t="n"/>
      <c r="X1033" s="118" t="n"/>
      <c r="Y1033" s="118" t="n"/>
      <c r="Z1033" s="118" t="n"/>
      <c r="AA1033" s="118" t="n"/>
      <c r="AB1033" s="118" t="n"/>
      <c r="AC1033" s="118" t="n">
        <v>1</v>
      </c>
      <c r="AD1033" s="118" t="n"/>
      <c r="AE1033" s="118" t="n"/>
      <c r="AF1033" s="118" t="n"/>
      <c r="AG1033" s="118" t="n"/>
      <c r="AH1033" s="118" t="n"/>
      <c r="AI1033" s="118" t="n"/>
      <c r="AJ1033" s="118" t="n"/>
      <c r="AK1033" s="118" t="n"/>
      <c r="AL1033" s="118" t="n"/>
      <c r="AM1033" s="118" t="n"/>
      <c r="AN1033" s="118" t="n"/>
      <c r="AO1033" s="118" t="n"/>
      <c r="AP1033" s="118" t="n"/>
      <c r="AQ1033" s="118" t="n"/>
      <c r="AR1033" s="118" t="n"/>
      <c r="AS1033" s="118" t="n"/>
      <c r="AT1033" s="118" t="n"/>
      <c r="AU1033" s="118" t="n"/>
      <c r="AV1033" s="118" t="n"/>
      <c r="AW1033" s="118" t="n"/>
      <c r="AX1033" s="118" t="n"/>
      <c r="AY1033" s="118" t="n"/>
      <c r="AZ1033" s="118" t="n"/>
      <c r="BA1033" s="118" t="n"/>
      <c r="BB1033" s="118" t="n"/>
      <c r="BC1033" s="118" t="n"/>
      <c r="BD1033" s="118" t="n"/>
      <c r="BE1033" s="118" t="n"/>
      <c r="BF1033" s="118" t="n"/>
      <c r="BG1033" s="118" t="n"/>
      <c r="BH1033" s="118" t="n"/>
      <c r="BI1033" s="118" t="n"/>
      <c r="BJ1033" s="118" t="n"/>
      <c r="BK1033" s="118" t="n"/>
      <c r="BL1033" s="118" t="n"/>
      <c r="BM1033" s="118" t="n"/>
      <c r="BN1033" s="118" t="n"/>
      <c r="BO1033" s="118" t="n"/>
      <c r="BP1033" s="118" t="n"/>
      <c r="BQ1033" s="118" t="n"/>
      <c r="BR1033" s="118" t="n"/>
      <c r="BS1033" s="118" t="n"/>
      <c r="BT1033" s="118">
        <f>COUNTIF(B1033:BS1033,1)</f>
        <v/>
      </c>
      <c r="BV1033" s="76">
        <f>TRIM(RIGHT(A1033, LEN(A1033) - FIND("@", SUBSTITUTE(A1033, " ", "@", LEN(A1033)-LEN(SUBSTITUTE(A1033," ",""))))))</f>
        <v/>
      </c>
      <c r="BW1033" s="76">
        <f>TRIM(LEFT(A1033,FIND(" ",A1033&amp;" ")-1))</f>
        <v/>
      </c>
      <c r="BX1033">
        <f>+IF(BV1033=BV1032,"Same","Diff")</f>
        <v/>
      </c>
      <c r="BY1033">
        <f>IF(BX1033="Same",IF(BW1033=BW1032,"same","Diff"))</f>
        <v/>
      </c>
    </row>
    <row r="1034" ht="17" customHeight="1">
      <c r="A1034" s="61" t="inlineStr">
        <is>
          <t>Chris Pither</t>
        </is>
      </c>
      <c r="B1034" s="120" t="n"/>
      <c r="C1034" s="120" t="n"/>
      <c r="D1034" s="120" t="n"/>
      <c r="E1034" s="120" t="n"/>
      <c r="F1034" s="120" t="n"/>
      <c r="G1034" s="120" t="n"/>
      <c r="H1034" s="120" t="n"/>
      <c r="I1034" s="120" t="n"/>
      <c r="J1034" s="118" t="n"/>
      <c r="K1034" s="118" t="n"/>
      <c r="L1034" s="118" t="n"/>
      <c r="M1034" s="118" t="n"/>
      <c r="N1034" s="118" t="n"/>
      <c r="O1034" s="118" t="n"/>
      <c r="P1034" s="118" t="n"/>
      <c r="Q1034" s="118" t="n"/>
      <c r="R1034" s="118" t="n"/>
      <c r="S1034" s="118" t="n"/>
      <c r="T1034" s="118" t="n"/>
      <c r="U1034" s="118" t="n"/>
      <c r="V1034" s="118" t="n"/>
      <c r="W1034" s="118" t="n"/>
      <c r="X1034" s="118" t="n"/>
      <c r="Y1034" s="118" t="n"/>
      <c r="Z1034" s="118" t="n"/>
      <c r="AA1034" s="118" t="n"/>
      <c r="AB1034" s="118" t="n"/>
      <c r="AC1034" s="118" t="n"/>
      <c r="AD1034" s="118" t="n"/>
      <c r="AE1034" s="118" t="n"/>
      <c r="AF1034" s="118" t="n"/>
      <c r="AG1034" s="118" t="n"/>
      <c r="AH1034" s="118" t="n"/>
      <c r="AI1034" s="118" t="n"/>
      <c r="AJ1034" s="118" t="n"/>
      <c r="AK1034" s="118" t="n"/>
      <c r="AL1034" s="118" t="n"/>
      <c r="AM1034" s="118" t="n"/>
      <c r="AN1034" s="118" t="n"/>
      <c r="AO1034" s="118" t="n"/>
      <c r="AP1034" s="118" t="n"/>
      <c r="AQ1034" s="118" t="n"/>
      <c r="AR1034" s="118" t="n"/>
      <c r="AS1034" s="118" t="n"/>
      <c r="AT1034" s="118" t="n"/>
      <c r="AU1034" s="118" t="n"/>
      <c r="AV1034" s="118" t="n"/>
      <c r="AW1034" s="118" t="n"/>
      <c r="AX1034" s="118" t="n"/>
      <c r="AY1034" s="118" t="n"/>
      <c r="AZ1034" s="118" t="n">
        <v>1</v>
      </c>
      <c r="BA1034" s="118" t="n">
        <v>1</v>
      </c>
      <c r="BB1034" s="118" t="n"/>
      <c r="BC1034" s="118" t="n"/>
      <c r="BD1034" s="118" t="n"/>
      <c r="BE1034" s="118" t="n">
        <v>1</v>
      </c>
      <c r="BF1034" s="118" t="n">
        <v>1</v>
      </c>
      <c r="BG1034" s="118" t="n">
        <v>1</v>
      </c>
      <c r="BH1034" s="118" t="n">
        <v>1</v>
      </c>
      <c r="BI1034" s="118" t="n">
        <v>1</v>
      </c>
      <c r="BJ1034" s="118" t="n">
        <v>1</v>
      </c>
      <c r="BK1034" s="118" t="n">
        <v>1</v>
      </c>
      <c r="BL1034" s="118" t="n">
        <v>1</v>
      </c>
      <c r="BM1034" s="118" t="n">
        <v>1</v>
      </c>
      <c r="BN1034" s="118" t="n">
        <v>1</v>
      </c>
      <c r="BO1034" s="118" t="n">
        <v>1</v>
      </c>
      <c r="BP1034" s="118" t="n"/>
      <c r="BQ1034" s="118" t="n"/>
      <c r="BR1034" s="118" t="n"/>
      <c r="BS1034" s="118" t="n"/>
      <c r="BT1034" s="118">
        <f>COUNTIF(B1034:BS1034,1)</f>
        <v/>
      </c>
      <c r="BV1034" s="76">
        <f>TRIM(RIGHT(A1034, LEN(A1034) - FIND("@", SUBSTITUTE(A1034, " ", "@", LEN(A1034)-LEN(SUBSTITUTE(A1034," ",""))))))</f>
        <v/>
      </c>
      <c r="BW1034" s="76">
        <f>TRIM(LEFT(A1034,FIND(" ",A1034&amp;" ")-1))</f>
        <v/>
      </c>
      <c r="BX1034">
        <f>+IF(BV1034=BV1033,"Same","Diff")</f>
        <v/>
      </c>
      <c r="BY1034">
        <f>IF(BX1034="Same",IF(BW1034=BW1033,"same","Diff"))</f>
        <v/>
      </c>
    </row>
    <row r="1035" ht="17" customHeight="1">
      <c r="A1035" s="66" t="inlineStr">
        <is>
          <t>Bill Pitt</t>
        </is>
      </c>
      <c r="B1035" s="125" t="n">
        <v>1</v>
      </c>
      <c r="C1035" s="125" t="n"/>
      <c r="D1035" s="125" t="n"/>
      <c r="E1035" s="125" t="n"/>
      <c r="F1035" s="125" t="n"/>
      <c r="G1035" s="125" t="n"/>
      <c r="H1035" s="125" t="n"/>
      <c r="I1035" s="125" t="n"/>
      <c r="J1035" s="118" t="n"/>
      <c r="K1035" s="118" t="n"/>
      <c r="L1035" s="118" t="n"/>
      <c r="M1035" s="118" t="n"/>
      <c r="N1035" s="118" t="n"/>
      <c r="O1035" s="118" t="n"/>
      <c r="P1035" s="118" t="n"/>
      <c r="Q1035" s="118" t="n"/>
      <c r="R1035" s="118" t="n"/>
      <c r="S1035" s="118" t="n"/>
      <c r="T1035" s="118" t="n"/>
      <c r="U1035" s="118" t="n"/>
      <c r="V1035" s="118" t="n"/>
      <c r="W1035" s="118" t="n"/>
      <c r="X1035" s="118" t="n"/>
      <c r="Y1035" s="118" t="n"/>
      <c r="Z1035" s="118" t="n"/>
      <c r="AA1035" s="118" t="n"/>
      <c r="AB1035" s="118" t="n"/>
      <c r="AC1035" s="118" t="n"/>
      <c r="AD1035" s="118" t="n"/>
      <c r="AE1035" s="118" t="n"/>
      <c r="AF1035" s="118" t="n"/>
      <c r="AG1035" s="118" t="n"/>
      <c r="AH1035" s="118" t="n"/>
      <c r="AI1035" s="118" t="n"/>
      <c r="AJ1035" s="118" t="n"/>
      <c r="AK1035" s="118" t="n"/>
      <c r="AL1035" s="118" t="n"/>
      <c r="AM1035" s="118" t="n"/>
      <c r="AN1035" s="118" t="n"/>
      <c r="AO1035" s="118" t="n"/>
      <c r="AP1035" s="118" t="n"/>
      <c r="AQ1035" s="118" t="n"/>
      <c r="AR1035" s="118" t="n"/>
      <c r="AS1035" s="118" t="n"/>
      <c r="AT1035" s="118" t="n"/>
      <c r="AU1035" s="118" t="n"/>
      <c r="AV1035" s="118" t="n"/>
      <c r="AW1035" s="118" t="n"/>
      <c r="AX1035" s="118" t="n"/>
      <c r="AY1035" s="118" t="n"/>
      <c r="AZ1035" s="118" t="n"/>
      <c r="BA1035" s="118" t="n"/>
      <c r="BB1035" s="118" t="n"/>
      <c r="BC1035" s="118" t="n"/>
      <c r="BD1035" s="118" t="n"/>
      <c r="BE1035" s="118" t="n"/>
      <c r="BF1035" s="118" t="n"/>
      <c r="BG1035" s="118" t="n"/>
      <c r="BH1035" s="118" t="n"/>
      <c r="BI1035" s="118" t="n"/>
      <c r="BJ1035" s="118" t="n"/>
      <c r="BK1035" s="118" t="n"/>
      <c r="BL1035" s="118" t="n"/>
      <c r="BM1035" s="118" t="n"/>
      <c r="BN1035" s="118" t="n"/>
      <c r="BO1035" s="118" t="n"/>
      <c r="BP1035" s="118" t="n"/>
      <c r="BQ1035" s="118" t="n"/>
      <c r="BR1035" s="118" t="n"/>
      <c r="BS1035" s="118" t="n"/>
      <c r="BT1035" s="118">
        <f>COUNTIF(B1035:BS1035,1)</f>
        <v/>
      </c>
      <c r="BV1035" s="76">
        <f>TRIM(RIGHT(A1035, LEN(A1035) - FIND("@", SUBSTITUTE(A1035, " ", "@", LEN(A1035)-LEN(SUBSTITUTE(A1035," ",""))))))</f>
        <v/>
      </c>
      <c r="BW1035" s="76">
        <f>TRIM(LEFT(A1035,FIND(" ",A1035&amp;" ")-1))</f>
        <v/>
      </c>
      <c r="BX1035">
        <f>+IF(BV1035=BV1034,"Same","Diff")</f>
        <v/>
      </c>
      <c r="BY1035">
        <f>IF(BX1035="Same",IF(BW1035=BW1034,"same","Diff"))</f>
        <v/>
      </c>
    </row>
    <row r="1036" ht="17" customHeight="1">
      <c r="A1036" s="59" t="inlineStr">
        <is>
          <t>Jason Plato</t>
        </is>
      </c>
      <c r="B1036" s="117" t="n"/>
      <c r="C1036" s="117" t="n"/>
      <c r="D1036" s="117" t="n"/>
      <c r="E1036" s="117" t="n"/>
      <c r="F1036" s="117" t="n"/>
      <c r="G1036" s="117" t="n"/>
      <c r="H1036" s="117" t="n"/>
      <c r="I1036" s="117" t="n"/>
      <c r="J1036" s="118" t="n"/>
      <c r="K1036" s="118" t="n"/>
      <c r="L1036" s="118" t="n"/>
      <c r="M1036" s="118" t="n"/>
      <c r="N1036" s="118" t="n"/>
      <c r="O1036" s="118" t="n"/>
      <c r="P1036" s="118" t="n"/>
      <c r="Q1036" s="118" t="n"/>
      <c r="R1036" s="118" t="n"/>
      <c r="S1036" s="118" t="n"/>
      <c r="T1036" s="118" t="n"/>
      <c r="U1036" s="118" t="n"/>
      <c r="V1036" s="118" t="n"/>
      <c r="W1036" s="118" t="n"/>
      <c r="X1036" s="118" t="n"/>
      <c r="Y1036" s="118" t="n"/>
      <c r="Z1036" s="118" t="n"/>
      <c r="AA1036" s="118" t="n"/>
      <c r="AB1036" s="118" t="n"/>
      <c r="AC1036" s="118" t="n"/>
      <c r="AD1036" s="118" t="n"/>
      <c r="AE1036" s="118" t="n"/>
      <c r="AF1036" s="118" t="n"/>
      <c r="AG1036" s="118" t="n"/>
      <c r="AH1036" s="118" t="n"/>
      <c r="AI1036" s="118" t="n"/>
      <c r="AJ1036" s="118" t="n"/>
      <c r="AK1036" s="118" t="n"/>
      <c r="AL1036" s="118" t="n"/>
      <c r="AM1036" s="118" t="n"/>
      <c r="AN1036" s="118" t="n"/>
      <c r="AO1036" s="118" t="n"/>
      <c r="AP1036" s="118" t="n"/>
      <c r="AQ1036" s="118" t="n"/>
      <c r="AR1036" s="118" t="n"/>
      <c r="AS1036" s="118" t="n">
        <v>1</v>
      </c>
      <c r="AT1036" s="118" t="n"/>
      <c r="AU1036" s="118" t="n"/>
      <c r="AV1036" s="118" t="n"/>
      <c r="AW1036" s="118" t="n">
        <v>1</v>
      </c>
      <c r="AX1036" s="118" t="n"/>
      <c r="AY1036" s="118" t="n"/>
      <c r="AZ1036" s="118" t="n"/>
      <c r="BA1036" s="118" t="n"/>
      <c r="BB1036" s="118" t="n"/>
      <c r="BC1036" s="118" t="n"/>
      <c r="BD1036" s="118" t="n"/>
      <c r="BE1036" s="118" t="n"/>
      <c r="BF1036" s="118" t="n"/>
      <c r="BG1036" s="118" t="n"/>
      <c r="BH1036" s="118" t="n"/>
      <c r="BI1036" s="118" t="n"/>
      <c r="BJ1036" s="118" t="n"/>
      <c r="BK1036" s="118" t="n"/>
      <c r="BL1036" s="118" t="n"/>
      <c r="BM1036" s="118" t="n"/>
      <c r="BN1036" s="118" t="n"/>
      <c r="BO1036" s="118" t="n"/>
      <c r="BP1036" s="118" t="n"/>
      <c r="BQ1036" s="118" t="n"/>
      <c r="BR1036" s="118" t="n"/>
      <c r="BS1036" s="118" t="n"/>
      <c r="BT1036" s="118">
        <f>COUNTIF(B1036:BS1036,1)</f>
        <v/>
      </c>
      <c r="BV1036" s="76">
        <f>TRIM(RIGHT(A1036, LEN(A1036) - FIND("@", SUBSTITUTE(A1036, " ", "@", LEN(A1036)-LEN(SUBSTITUTE(A1036," ",""))))))</f>
        <v/>
      </c>
      <c r="BW1036" s="76">
        <f>TRIM(LEFT(A1036,FIND(" ",A1036&amp;" ")-1))</f>
        <v/>
      </c>
      <c r="BX1036">
        <f>+IF(BV1036=BV1035,"Same","Diff")</f>
        <v/>
      </c>
      <c r="BY1036">
        <f>IF(BX1036="Same",IF(BW1036=BW1035,"same","Diff"))</f>
        <v/>
      </c>
    </row>
    <row r="1037" ht="17" customHeight="1">
      <c r="A1037" s="59" t="inlineStr">
        <is>
          <t>John Pollard</t>
        </is>
      </c>
      <c r="B1037" s="117" t="n"/>
      <c r="C1037" s="117" t="n"/>
      <c r="D1037" s="117" t="n"/>
      <c r="E1037" s="117" t="n"/>
      <c r="F1037" s="117" t="n"/>
      <c r="G1037" s="117" t="n"/>
      <c r="H1037" s="117" t="n"/>
      <c r="I1037" s="117" t="n"/>
      <c r="J1037" s="118" t="n"/>
      <c r="K1037" s="118" t="n"/>
      <c r="L1037" s="118" t="n"/>
      <c r="M1037" s="118" t="n"/>
      <c r="N1037" s="118" t="n"/>
      <c r="O1037" s="118" t="n"/>
      <c r="P1037" s="118" t="n">
        <v>1</v>
      </c>
      <c r="Q1037" s="118" t="n">
        <v>1</v>
      </c>
      <c r="R1037" s="118" t="n"/>
      <c r="S1037" s="118" t="n"/>
      <c r="T1037" s="118" t="n"/>
      <c r="U1037" s="118" t="n"/>
      <c r="V1037" s="118" t="n"/>
      <c r="W1037" s="118" t="n"/>
      <c r="X1037" s="118" t="n"/>
      <c r="Y1037" s="118" t="n"/>
      <c r="Z1037" s="118" t="n"/>
      <c r="AA1037" s="118" t="n"/>
      <c r="AB1037" s="118" t="n"/>
      <c r="AC1037" s="118" t="n"/>
      <c r="AD1037" s="118" t="n"/>
      <c r="AE1037" s="118" t="n"/>
      <c r="AF1037" s="118" t="n"/>
      <c r="AG1037" s="118" t="n"/>
      <c r="AH1037" s="118" t="n"/>
      <c r="AI1037" s="118" t="n"/>
      <c r="AJ1037" s="118" t="n"/>
      <c r="AK1037" s="118" t="n"/>
      <c r="AL1037" s="118" t="n"/>
      <c r="AM1037" s="118" t="n"/>
      <c r="AN1037" s="118" t="n"/>
      <c r="AO1037" s="118" t="n"/>
      <c r="AP1037" s="118" t="n"/>
      <c r="AQ1037" s="118" t="n"/>
      <c r="AR1037" s="118" t="n"/>
      <c r="AS1037" s="118" t="n"/>
      <c r="AT1037" s="118" t="n"/>
      <c r="AU1037" s="118" t="n"/>
      <c r="AV1037" s="118" t="n"/>
      <c r="AW1037" s="118" t="n"/>
      <c r="AX1037" s="118" t="n"/>
      <c r="AY1037" s="118" t="n"/>
      <c r="AZ1037" s="118" t="n"/>
      <c r="BA1037" s="118" t="n"/>
      <c r="BB1037" s="118" t="n"/>
      <c r="BC1037" s="118" t="n"/>
      <c r="BD1037" s="118" t="n"/>
      <c r="BE1037" s="118" t="n"/>
      <c r="BF1037" s="118" t="n"/>
      <c r="BG1037" s="118" t="n"/>
      <c r="BH1037" s="118" t="n"/>
      <c r="BI1037" s="118" t="n"/>
      <c r="BJ1037" s="118" t="n"/>
      <c r="BK1037" s="118" t="n"/>
      <c r="BL1037" s="118" t="n"/>
      <c r="BM1037" s="118" t="n"/>
      <c r="BN1037" s="118" t="n"/>
      <c r="BO1037" s="118" t="n"/>
      <c r="BP1037" s="118" t="n"/>
      <c r="BQ1037" s="118" t="n"/>
      <c r="BR1037" s="118" t="n"/>
      <c r="BS1037" s="118" t="n"/>
      <c r="BT1037" s="118">
        <f>COUNTIF(B1037:BS1037,1)</f>
        <v/>
      </c>
      <c r="BV1037" s="76">
        <f>TRIM(RIGHT(A1037, LEN(A1037) - FIND("@", SUBSTITUTE(A1037, " ", "@", LEN(A1037)-LEN(SUBSTITUTE(A1037," ",""))))))</f>
        <v/>
      </c>
      <c r="BW1037" s="76">
        <f>TRIM(LEFT(A1037,FIND(" ",A1037&amp;" ")-1))</f>
        <v/>
      </c>
      <c r="BX1037">
        <f>+IF(BV1037=BV1036,"Same","Diff")</f>
        <v/>
      </c>
      <c r="BY1037">
        <f>IF(BX1037="Same",IF(BW1037=BW1036,"same","Diff"))</f>
        <v/>
      </c>
    </row>
    <row r="1038" ht="17" customHeight="1">
      <c r="A1038" s="60" t="inlineStr">
        <is>
          <t>Stan Pomroy</t>
        </is>
      </c>
      <c r="B1038" s="119" t="n"/>
      <c r="C1038" s="119" t="n"/>
      <c r="D1038" s="119" t="n"/>
      <c r="E1038" s="119" t="n"/>
      <c r="F1038" s="119" t="n">
        <v>1</v>
      </c>
      <c r="G1038" s="119" t="n">
        <v>1</v>
      </c>
      <c r="H1038" s="119" t="n"/>
      <c r="I1038" s="119" t="n">
        <v>1</v>
      </c>
      <c r="J1038" s="118" t="n">
        <v>1</v>
      </c>
      <c r="K1038" s="118" t="n"/>
      <c r="L1038" s="118" t="n"/>
      <c r="M1038" s="118" t="n"/>
      <c r="N1038" s="118" t="n"/>
      <c r="O1038" s="118" t="n"/>
      <c r="P1038" s="118" t="n"/>
      <c r="Q1038" s="118" t="n"/>
      <c r="R1038" s="118" t="n"/>
      <c r="S1038" s="118" t="n"/>
      <c r="T1038" s="118" t="n"/>
      <c r="U1038" s="118" t="n"/>
      <c r="V1038" s="118" t="n"/>
      <c r="W1038" s="118" t="n"/>
      <c r="X1038" s="118" t="n"/>
      <c r="Y1038" s="118" t="n"/>
      <c r="Z1038" s="118" t="n"/>
      <c r="AA1038" s="118" t="n"/>
      <c r="AB1038" s="118" t="n"/>
      <c r="AC1038" s="118" t="n"/>
      <c r="AD1038" s="118" t="n"/>
      <c r="AE1038" s="118" t="n"/>
      <c r="AF1038" s="118" t="n"/>
      <c r="AG1038" s="118" t="n"/>
      <c r="AH1038" s="118" t="n"/>
      <c r="AI1038" s="118" t="n"/>
      <c r="AJ1038" s="118" t="n"/>
      <c r="AK1038" s="118" t="n"/>
      <c r="AL1038" s="118" t="n"/>
      <c r="AM1038" s="118" t="n"/>
      <c r="AN1038" s="118" t="n"/>
      <c r="AO1038" s="118" t="n"/>
      <c r="AP1038" s="118" t="n"/>
      <c r="AQ1038" s="118" t="n"/>
      <c r="AR1038" s="118" t="n"/>
      <c r="AS1038" s="118" t="n"/>
      <c r="AT1038" s="118" t="n"/>
      <c r="AU1038" s="118" t="n"/>
      <c r="AV1038" s="118" t="n"/>
      <c r="AW1038" s="118" t="n"/>
      <c r="AX1038" s="118" t="n"/>
      <c r="AY1038" s="118" t="n"/>
      <c r="AZ1038" s="118" t="n"/>
      <c r="BA1038" s="118" t="n"/>
      <c r="BB1038" s="118" t="n"/>
      <c r="BC1038" s="118" t="n"/>
      <c r="BD1038" s="118" t="n"/>
      <c r="BE1038" s="118" t="n"/>
      <c r="BF1038" s="118" t="n"/>
      <c r="BG1038" s="118" t="n"/>
      <c r="BH1038" s="118" t="n"/>
      <c r="BI1038" s="118" t="n"/>
      <c r="BJ1038" s="118" t="n"/>
      <c r="BK1038" s="118" t="n"/>
      <c r="BL1038" s="118" t="n"/>
      <c r="BM1038" s="118" t="n"/>
      <c r="BN1038" s="118" t="n"/>
      <c r="BO1038" s="118" t="n"/>
      <c r="BP1038" s="118" t="n"/>
      <c r="BQ1038" s="118" t="n"/>
      <c r="BR1038" s="118" t="n"/>
      <c r="BS1038" s="118" t="n"/>
      <c r="BT1038" s="118">
        <f>COUNTIF(B1038:BS1038,1)</f>
        <v/>
      </c>
      <c r="BV1038" s="76">
        <f>TRIM(RIGHT(A1038, LEN(A1038) - FIND("@", SUBSTITUTE(A1038, " ", "@", LEN(A1038)-LEN(SUBSTITUTE(A1038," ",""))))))</f>
        <v/>
      </c>
      <c r="BW1038" s="76">
        <f>TRIM(LEFT(A1038,FIND(" ",A1038&amp;" ")-1))</f>
        <v/>
      </c>
      <c r="BX1038">
        <f>+IF(BV1038=BV1037,"Same","Diff")</f>
        <v/>
      </c>
      <c r="BY1038">
        <f>IF(BX1038="Same",IF(BW1038=BW1037,"same","Diff"))</f>
        <v/>
      </c>
    </row>
    <row r="1039" ht="17" customHeight="1">
      <c r="A1039" s="60" t="inlineStr">
        <is>
          <t>Keith Poole</t>
        </is>
      </c>
      <c r="B1039" s="119" t="n"/>
      <c r="C1039" s="119" t="n"/>
      <c r="D1039" s="119" t="n"/>
      <c r="E1039" s="119" t="n"/>
      <c r="F1039" s="119" t="n"/>
      <c r="G1039" s="119" t="n"/>
      <c r="H1039" s="119" t="n"/>
      <c r="I1039" s="119" t="n"/>
      <c r="J1039" s="118" t="n"/>
      <c r="K1039" s="118" t="n"/>
      <c r="L1039" s="118" t="n"/>
      <c r="M1039" s="118" t="n"/>
      <c r="N1039" s="118" t="n"/>
      <c r="O1039" s="118" t="n"/>
      <c r="P1039" s="118" t="n"/>
      <c r="Q1039" s="118" t="n"/>
      <c r="R1039" s="118" t="n">
        <v>1</v>
      </c>
      <c r="S1039" s="118" t="n">
        <v>1</v>
      </c>
      <c r="T1039" s="118" t="n"/>
      <c r="U1039" s="118" t="n"/>
      <c r="V1039" s="118" t="n"/>
      <c r="W1039" s="118" t="n"/>
      <c r="X1039" s="118" t="n"/>
      <c r="Y1039" s="118" t="n"/>
      <c r="Z1039" s="118" t="n"/>
      <c r="AA1039" s="118" t="n"/>
      <c r="AB1039" s="118" t="n"/>
      <c r="AC1039" s="118" t="n"/>
      <c r="AD1039" s="118" t="n"/>
      <c r="AE1039" s="118" t="n"/>
      <c r="AF1039" s="118" t="n"/>
      <c r="AG1039" s="118" t="n"/>
      <c r="AH1039" s="118" t="n"/>
      <c r="AI1039" s="118" t="n"/>
      <c r="AJ1039" s="118" t="n"/>
      <c r="AK1039" s="118" t="n"/>
      <c r="AL1039" s="118" t="n"/>
      <c r="AM1039" s="118" t="n"/>
      <c r="AN1039" s="118" t="n"/>
      <c r="AO1039" s="118" t="n"/>
      <c r="AP1039" s="118" t="n"/>
      <c r="AQ1039" s="118" t="n"/>
      <c r="AR1039" s="118" t="n"/>
      <c r="AS1039" s="118" t="n"/>
      <c r="AT1039" s="118" t="n"/>
      <c r="AU1039" s="118" t="n"/>
      <c r="AV1039" s="118" t="n"/>
      <c r="AW1039" s="118" t="n"/>
      <c r="AX1039" s="118" t="n"/>
      <c r="AY1039" s="118" t="n"/>
      <c r="AZ1039" s="118" t="n"/>
      <c r="BA1039" s="118" t="n"/>
      <c r="BB1039" s="118" t="n"/>
      <c r="BC1039" s="118" t="n"/>
      <c r="BD1039" s="118" t="n"/>
      <c r="BE1039" s="118" t="n"/>
      <c r="BF1039" s="118" t="n"/>
      <c r="BG1039" s="118" t="n"/>
      <c r="BH1039" s="118" t="n"/>
      <c r="BI1039" s="118" t="n"/>
      <c r="BJ1039" s="118" t="n"/>
      <c r="BK1039" s="118" t="n"/>
      <c r="BL1039" s="118" t="n"/>
      <c r="BM1039" s="118" t="n"/>
      <c r="BN1039" s="118" t="n"/>
      <c r="BO1039" s="118" t="n"/>
      <c r="BP1039" s="118" t="n"/>
      <c r="BQ1039" s="118" t="n"/>
      <c r="BR1039" s="118" t="n"/>
      <c r="BS1039" s="118" t="n"/>
      <c r="BT1039" s="118">
        <f>COUNTIF(B1039:BS1039,1)</f>
        <v/>
      </c>
      <c r="BV1039" s="76">
        <f>TRIM(RIGHT(A1039, LEN(A1039) - FIND("@", SUBSTITUTE(A1039, " ", "@", LEN(A1039)-LEN(SUBSTITUTE(A1039," ",""))))))</f>
        <v/>
      </c>
      <c r="BW1039" s="76">
        <f>TRIM(LEFT(A1039,FIND(" ",A1039&amp;" ")-1))</f>
        <v/>
      </c>
      <c r="BX1039">
        <f>+IF(BV1039=BV1038,"Same","Diff")</f>
        <v/>
      </c>
      <c r="BY1039">
        <f>IF(BX1039="Same",IF(BW1039=BW1038,"same","Diff"))</f>
        <v/>
      </c>
    </row>
    <row r="1040" ht="17" customHeight="1">
      <c r="A1040" s="59" t="inlineStr">
        <is>
          <t>Mark Poole</t>
        </is>
      </c>
      <c r="B1040" s="117" t="n"/>
      <c r="C1040" s="117" t="n"/>
      <c r="D1040" s="117" t="n"/>
      <c r="E1040" s="117" t="n"/>
      <c r="F1040" s="117" t="n"/>
      <c r="G1040" s="117" t="n"/>
      <c r="H1040" s="117" t="n"/>
      <c r="I1040" s="117" t="n"/>
      <c r="J1040" s="118" t="n"/>
      <c r="K1040" s="118" t="n"/>
      <c r="L1040" s="118" t="n"/>
      <c r="M1040" s="118" t="n"/>
      <c r="N1040" s="118" t="n"/>
      <c r="O1040" s="118" t="n"/>
      <c r="P1040" s="118" t="n"/>
      <c r="Q1040" s="118" t="n"/>
      <c r="R1040" s="118" t="n"/>
      <c r="S1040" s="118" t="n"/>
      <c r="T1040" s="118" t="n"/>
      <c r="U1040" s="118" t="n"/>
      <c r="V1040" s="118" t="n"/>
      <c r="W1040" s="118" t="n"/>
      <c r="X1040" s="118" t="n"/>
      <c r="Y1040" s="118" t="n"/>
      <c r="Z1040" s="118" t="n"/>
      <c r="AA1040" s="118" t="n"/>
      <c r="AB1040" s="118" t="n"/>
      <c r="AC1040" s="118" t="n"/>
      <c r="AD1040" s="118" t="n"/>
      <c r="AE1040" s="118" t="n"/>
      <c r="AF1040" s="118" t="n">
        <v>1</v>
      </c>
      <c r="AG1040" s="118" t="n"/>
      <c r="AH1040" s="118" t="n"/>
      <c r="AI1040" s="118" t="n"/>
      <c r="AJ1040" s="118" t="n"/>
      <c r="AK1040" s="118" t="n">
        <v>1</v>
      </c>
      <c r="AL1040" s="118" t="n">
        <v>1</v>
      </c>
      <c r="AM1040" s="118" t="n">
        <v>1</v>
      </c>
      <c r="AN1040" s="118" t="n"/>
      <c r="AO1040" s="118" t="n">
        <v>1</v>
      </c>
      <c r="AP1040" s="118" t="n"/>
      <c r="AQ1040" s="118" t="n">
        <v>1</v>
      </c>
      <c r="AR1040" s="118" t="n"/>
      <c r="AS1040" s="118" t="n"/>
      <c r="AT1040" s="118" t="n"/>
      <c r="AU1040" s="118" t="n"/>
      <c r="AV1040" s="118" t="n"/>
      <c r="AW1040" s="118" t="n"/>
      <c r="AX1040" s="118" t="n"/>
      <c r="AY1040" s="118" t="n"/>
      <c r="AZ1040" s="118" t="n"/>
      <c r="BA1040" s="118" t="n"/>
      <c r="BB1040" s="118" t="n"/>
      <c r="BC1040" s="118" t="n"/>
      <c r="BD1040" s="118" t="n"/>
      <c r="BE1040" s="118" t="n"/>
      <c r="BF1040" s="118" t="n"/>
      <c r="BG1040" s="118" t="n"/>
      <c r="BH1040" s="118" t="n"/>
      <c r="BI1040" s="118" t="n"/>
      <c r="BJ1040" s="118" t="n"/>
      <c r="BK1040" s="118" t="n"/>
      <c r="BL1040" s="118" t="n"/>
      <c r="BM1040" s="118" t="n"/>
      <c r="BN1040" s="118" t="n"/>
      <c r="BO1040" s="118" t="n"/>
      <c r="BP1040" s="118" t="n"/>
      <c r="BQ1040" s="118" t="n"/>
      <c r="BR1040" s="118" t="n"/>
      <c r="BS1040" s="118" t="n"/>
      <c r="BT1040" s="118">
        <f>COUNTIF(B1040:BS1040,1)</f>
        <v/>
      </c>
      <c r="BV1040" s="76">
        <f>TRIM(RIGHT(A1040, LEN(A1040) - FIND("@", SUBSTITUTE(A1040, " ", "@", LEN(A1040)-LEN(SUBSTITUTE(A1040," ",""))))))</f>
        <v/>
      </c>
      <c r="BW1040" s="76">
        <f>TRIM(LEFT(A1040,FIND(" ",A1040&amp;" ")-1))</f>
        <v/>
      </c>
      <c r="BX1040">
        <f>+IF(BV1040=BV1039,"Same","Diff")</f>
        <v/>
      </c>
      <c r="BY1040">
        <f>IF(BX1040="Same",IF(BW1040=BW1039,"same","Diff"))</f>
        <v/>
      </c>
    </row>
    <row r="1041" ht="17" customHeight="1">
      <c r="A1041" s="59" t="inlineStr">
        <is>
          <t>Miles Pope</t>
        </is>
      </c>
      <c r="B1041" s="117" t="n"/>
      <c r="C1041" s="117" t="n"/>
      <c r="D1041" s="117" t="n"/>
      <c r="E1041" s="117" t="n"/>
      <c r="F1041" s="117" t="n"/>
      <c r="G1041" s="117" t="n"/>
      <c r="H1041" s="117" t="n"/>
      <c r="I1041" s="117" t="n"/>
      <c r="J1041" s="118" t="n"/>
      <c r="K1041" s="118" t="n"/>
      <c r="L1041" s="118" t="n"/>
      <c r="M1041" s="118" t="n"/>
      <c r="N1041" s="118" t="n"/>
      <c r="O1041" s="118" t="n"/>
      <c r="P1041" s="118" t="n"/>
      <c r="Q1041" s="118" t="n"/>
      <c r="R1041" s="118" t="n"/>
      <c r="S1041" s="118" t="n"/>
      <c r="T1041" s="118" t="n"/>
      <c r="U1041" s="118" t="n"/>
      <c r="V1041" s="118" t="n"/>
      <c r="W1041" s="118" t="n"/>
      <c r="X1041" s="118" t="n"/>
      <c r="Y1041" s="118" t="n"/>
      <c r="Z1041" s="118" t="n"/>
      <c r="AA1041" s="118" t="n"/>
      <c r="AB1041" s="118" t="n"/>
      <c r="AC1041" s="118" t="n"/>
      <c r="AD1041" s="118" t="n"/>
      <c r="AE1041" s="118" t="n"/>
      <c r="AF1041" s="118" t="n"/>
      <c r="AG1041" s="118" t="n"/>
      <c r="AH1041" s="118" t="n"/>
      <c r="AI1041" s="118" t="n"/>
      <c r="AJ1041" s="118" t="n"/>
      <c r="AK1041" s="118" t="n"/>
      <c r="AL1041" s="118" t="n">
        <v>1</v>
      </c>
      <c r="AM1041" s="118" t="n"/>
      <c r="AN1041" s="118" t="n"/>
      <c r="AO1041" s="118" t="n"/>
      <c r="AP1041" s="118" t="n"/>
      <c r="AQ1041" s="118" t="n"/>
      <c r="AR1041" s="118" t="n"/>
      <c r="AS1041" s="118" t="n">
        <v>1</v>
      </c>
      <c r="AT1041" s="118" t="n"/>
      <c r="AU1041" s="118" t="n"/>
      <c r="AV1041" s="118" t="n"/>
      <c r="AW1041" s="118" t="n"/>
      <c r="AX1041" s="118" t="n"/>
      <c r="AY1041" s="118" t="n"/>
      <c r="AZ1041" s="118" t="n"/>
      <c r="BA1041" s="118" t="n"/>
      <c r="BB1041" s="118" t="n"/>
      <c r="BC1041" s="118" t="n"/>
      <c r="BD1041" s="118" t="n"/>
      <c r="BE1041" s="118" t="n"/>
      <c r="BF1041" s="118" t="n"/>
      <c r="BG1041" s="118" t="n"/>
      <c r="BH1041" s="118" t="n"/>
      <c r="BI1041" s="118" t="n"/>
      <c r="BJ1041" s="118" t="n"/>
      <c r="BK1041" s="118" t="n"/>
      <c r="BL1041" s="118" t="n"/>
      <c r="BM1041" s="118" t="n"/>
      <c r="BN1041" s="118" t="n"/>
      <c r="BO1041" s="118" t="n"/>
      <c r="BP1041" s="118" t="n"/>
      <c r="BQ1041" s="118" t="n"/>
      <c r="BR1041" s="118" t="n"/>
      <c r="BS1041" s="118" t="n"/>
      <c r="BT1041" s="118">
        <f>COUNTIF(B1041:BS1041,1)</f>
        <v/>
      </c>
      <c r="BV1041" s="76">
        <f>TRIM(RIGHT(A1041, LEN(A1041) - FIND("@", SUBSTITUTE(A1041, " ", "@", LEN(A1041)-LEN(SUBSTITUTE(A1041," ",""))))))</f>
        <v/>
      </c>
      <c r="BW1041" s="76">
        <f>TRIM(LEFT(A1041,FIND(" ",A1041&amp;" ")-1))</f>
        <v/>
      </c>
      <c r="BX1041">
        <f>+IF(BV1041=BV1040,"Same","Diff")</f>
        <v/>
      </c>
      <c r="BY1041">
        <f>IF(BX1041="Same",IF(BW1041=BW1040,"same","Diff"))</f>
        <v/>
      </c>
    </row>
    <row r="1042" ht="17" customHeight="1">
      <c r="A1042" s="60" t="inlineStr">
        <is>
          <t>Brian Porter</t>
        </is>
      </c>
      <c r="B1042" s="119" t="n"/>
      <c r="C1042" s="119" t="n"/>
      <c r="D1042" s="119" t="n"/>
      <c r="E1042" s="119" t="n"/>
      <c r="F1042" s="119" t="n"/>
      <c r="G1042" s="119" t="n"/>
      <c r="H1042" s="119" t="n"/>
      <c r="I1042" s="119" t="n"/>
      <c r="J1042" s="118" t="n"/>
      <c r="K1042" s="118" t="n"/>
      <c r="L1042" s="118" t="n"/>
      <c r="M1042" s="118" t="n"/>
      <c r="N1042" s="118" t="n"/>
      <c r="O1042" s="118" t="n"/>
      <c r="P1042" s="118" t="n"/>
      <c r="Q1042" s="118" t="n">
        <v>1</v>
      </c>
      <c r="R1042" s="118" t="n">
        <v>1</v>
      </c>
      <c r="S1042" s="130" t="n">
        <v>1</v>
      </c>
      <c r="T1042" s="118" t="n"/>
      <c r="U1042" s="118" t="n"/>
      <c r="V1042" s="118" t="n"/>
      <c r="W1042" s="118" t="n"/>
      <c r="X1042" s="118" t="n"/>
      <c r="Y1042" s="118" t="n"/>
      <c r="Z1042" s="118" t="n"/>
      <c r="AA1042" s="118" t="n"/>
      <c r="AB1042" s="118" t="n"/>
      <c r="AC1042" s="118" t="n"/>
      <c r="AD1042" s="118" t="n"/>
      <c r="AE1042" s="118" t="n"/>
      <c r="AF1042" s="118" t="n"/>
      <c r="AG1042" s="118" t="n"/>
      <c r="AH1042" s="118" t="n"/>
      <c r="AI1042" s="118" t="n"/>
      <c r="AJ1042" s="118" t="n"/>
      <c r="AK1042" s="118" t="n"/>
      <c r="AL1042" s="118" t="n"/>
      <c r="AM1042" s="118" t="n"/>
      <c r="AN1042" s="118" t="n"/>
      <c r="AO1042" s="118" t="n"/>
      <c r="AP1042" s="118" t="n"/>
      <c r="AQ1042" s="118" t="n"/>
      <c r="AR1042" s="118" t="n"/>
      <c r="AS1042" s="118" t="n"/>
      <c r="AT1042" s="118" t="n"/>
      <c r="AU1042" s="118" t="n"/>
      <c r="AV1042" s="118" t="n"/>
      <c r="AW1042" s="118" t="n"/>
      <c r="AX1042" s="118" t="n"/>
      <c r="AY1042" s="118" t="n"/>
      <c r="AZ1042" s="118" t="n"/>
      <c r="BA1042" s="118" t="n"/>
      <c r="BB1042" s="118" t="n"/>
      <c r="BC1042" s="118" t="n"/>
      <c r="BD1042" s="118" t="n"/>
      <c r="BE1042" s="118" t="n"/>
      <c r="BF1042" s="118" t="n"/>
      <c r="BG1042" s="118" t="n"/>
      <c r="BH1042" s="118" t="n"/>
      <c r="BI1042" s="118" t="n"/>
      <c r="BJ1042" s="118" t="n"/>
      <c r="BK1042" s="118" t="n"/>
      <c r="BL1042" s="118" t="n"/>
      <c r="BM1042" s="118" t="n"/>
      <c r="BN1042" s="118" t="n"/>
      <c r="BO1042" s="118" t="n"/>
      <c r="BP1042" s="118" t="n"/>
      <c r="BQ1042" s="118" t="n"/>
      <c r="BR1042" s="118" t="n"/>
      <c r="BS1042" s="118" t="n"/>
      <c r="BT1042" s="118">
        <f>COUNTIF(B1042:BS1042,1)</f>
        <v/>
      </c>
      <c r="BV1042" s="76">
        <f>TRIM(RIGHT(A1042, LEN(A1042) - FIND("@", SUBSTITUTE(A1042, " ", "@", LEN(A1042)-LEN(SUBSTITUTE(A1042," ",""))))))</f>
        <v/>
      </c>
      <c r="BW1042" s="76">
        <f>TRIM(LEFT(A1042,FIND(" ",A1042&amp;" ")-1))</f>
        <v/>
      </c>
      <c r="BX1042">
        <f>+IF(BV1042=BV1041,"Same","Diff")</f>
        <v/>
      </c>
      <c r="BY1042">
        <f>IF(BX1042="Same",IF(BW1042=BW1041,"same","Diff"))</f>
        <v/>
      </c>
    </row>
    <row r="1043" ht="17" customHeight="1">
      <c r="A1043" s="59" t="inlineStr">
        <is>
          <t>Frank Porter</t>
        </is>
      </c>
      <c r="B1043" s="117" t="n"/>
      <c r="C1043" s="117" t="n"/>
      <c r="D1043" s="117" t="n">
        <v>1</v>
      </c>
      <c r="E1043" s="117" t="n"/>
      <c r="F1043" s="117" t="n"/>
      <c r="G1043" s="117" t="n"/>
      <c r="H1043" s="117" t="n"/>
      <c r="I1043" s="117" t="n"/>
      <c r="J1043" s="118" t="n"/>
      <c r="K1043" s="118" t="n"/>
      <c r="L1043" s="118" t="n"/>
      <c r="M1043" s="118" t="n"/>
      <c r="N1043" s="118" t="n"/>
      <c r="O1043" s="118" t="n"/>
      <c r="P1043" s="118" t="n"/>
      <c r="Q1043" s="118" t="n">
        <v>1</v>
      </c>
      <c r="R1043" s="118" t="n">
        <v>1</v>
      </c>
      <c r="S1043" s="118" t="n">
        <v>1</v>
      </c>
      <c r="T1043" s="118" t="n"/>
      <c r="U1043" s="118" t="n">
        <v>1</v>
      </c>
      <c r="V1043" s="118" t="n"/>
      <c r="W1043" s="118" t="n"/>
      <c r="X1043" s="118" t="n"/>
      <c r="Y1043" s="118" t="n"/>
      <c r="Z1043" s="118" t="n"/>
      <c r="AA1043" s="118" t="n">
        <v>1</v>
      </c>
      <c r="AB1043" s="118" t="n">
        <v>1</v>
      </c>
      <c r="AC1043" s="118" t="n"/>
      <c r="AD1043" s="118" t="n"/>
      <c r="AE1043" s="118" t="n">
        <v>1</v>
      </c>
      <c r="AF1043" s="118" t="n"/>
      <c r="AG1043" s="118" t="n"/>
      <c r="AH1043" s="118" t="n"/>
      <c r="AI1043" s="118" t="n"/>
      <c r="AJ1043" s="118" t="n"/>
      <c r="AK1043" s="118" t="n"/>
      <c r="AL1043" s="118" t="n"/>
      <c r="AM1043" s="118" t="n"/>
      <c r="AN1043" s="118" t="n"/>
      <c r="AO1043" s="118" t="n"/>
      <c r="AP1043" s="118" t="n"/>
      <c r="AQ1043" s="118" t="n"/>
      <c r="AR1043" s="118" t="n"/>
      <c r="AS1043" s="118" t="n"/>
      <c r="AT1043" s="118" t="n"/>
      <c r="AU1043" s="118" t="n"/>
      <c r="AV1043" s="118" t="n"/>
      <c r="AW1043" s="118" t="n"/>
      <c r="AX1043" s="118" t="n"/>
      <c r="AY1043" s="118" t="n"/>
      <c r="AZ1043" s="118" t="n"/>
      <c r="BA1043" s="118" t="n"/>
      <c r="BB1043" s="118" t="n"/>
      <c r="BC1043" s="118" t="n"/>
      <c r="BD1043" s="118" t="n"/>
      <c r="BE1043" s="118" t="n"/>
      <c r="BF1043" s="118" t="n"/>
      <c r="BG1043" s="118" t="n"/>
      <c r="BH1043" s="118" t="n"/>
      <c r="BI1043" s="118" t="n"/>
      <c r="BJ1043" s="118" t="n"/>
      <c r="BK1043" s="118" t="n"/>
      <c r="BL1043" s="118" t="n"/>
      <c r="BM1043" s="118" t="n"/>
      <c r="BN1043" s="118" t="n"/>
      <c r="BO1043" s="118" t="n"/>
      <c r="BP1043" s="118" t="n"/>
      <c r="BQ1043" s="118" t="n"/>
      <c r="BR1043" s="118" t="n"/>
      <c r="BS1043" s="118" t="n"/>
      <c r="BT1043" s="118">
        <f>COUNTIF(B1043:BS1043,1)</f>
        <v/>
      </c>
      <c r="BV1043" s="76">
        <f>TRIM(RIGHT(A1043, LEN(A1043) - FIND("@", SUBSTITUTE(A1043, " ", "@", LEN(A1043)-LEN(SUBSTITUTE(A1043," ",""))))))</f>
        <v/>
      </c>
      <c r="BW1043" s="76">
        <f>TRIM(LEFT(A1043,FIND(" ",A1043&amp;" ")-1))</f>
        <v/>
      </c>
      <c r="BX1043">
        <f>+IF(BV1043=BV1042,"Same","Diff")</f>
        <v/>
      </c>
      <c r="BY1043">
        <f>IF(BX1043="Same",IF(BW1043=BW1042,"same","Diff"))</f>
        <v/>
      </c>
    </row>
    <row r="1044" ht="17" customHeight="1">
      <c r="A1044" s="60" t="inlineStr">
        <is>
          <t>Graham Porter</t>
        </is>
      </c>
      <c r="B1044" s="119" t="n"/>
      <c r="C1044" s="119" t="n"/>
      <c r="D1044" s="119" t="n"/>
      <c r="E1044" s="119" t="n"/>
      <c r="F1044" s="119" t="n"/>
      <c r="G1044" s="119" t="n"/>
      <c r="H1044" s="119" t="n">
        <v>1</v>
      </c>
      <c r="I1044" s="119" t="n"/>
      <c r="J1044" s="118" t="n"/>
      <c r="K1044" s="118" t="n"/>
      <c r="L1044" s="118" t="n"/>
      <c r="M1044" s="118" t="n"/>
      <c r="N1044" s="118" t="n"/>
      <c r="O1044" s="118" t="n"/>
      <c r="P1044" s="118" t="n"/>
      <c r="Q1044" s="118" t="n"/>
      <c r="R1044" s="118" t="n"/>
      <c r="S1044" s="118" t="n"/>
      <c r="T1044" s="118" t="n"/>
      <c r="U1044" s="118" t="n"/>
      <c r="V1044" s="118" t="n"/>
      <c r="W1044" s="118" t="n"/>
      <c r="X1044" s="118" t="n"/>
      <c r="Y1044" s="118" t="n"/>
      <c r="Z1044" s="118" t="n"/>
      <c r="AA1044" s="118" t="n"/>
      <c r="AB1044" s="118" t="n"/>
      <c r="AC1044" s="118" t="n"/>
      <c r="AD1044" s="118" t="n"/>
      <c r="AE1044" s="118" t="n"/>
      <c r="AF1044" s="118" t="n"/>
      <c r="AG1044" s="118" t="n"/>
      <c r="AH1044" s="118" t="n"/>
      <c r="AI1044" s="118" t="n"/>
      <c r="AJ1044" s="118" t="n"/>
      <c r="AK1044" s="118" t="n"/>
      <c r="AL1044" s="118" t="n"/>
      <c r="AM1044" s="118" t="n"/>
      <c r="AN1044" s="118" t="n"/>
      <c r="AO1044" s="118" t="n"/>
      <c r="AP1044" s="118" t="n"/>
      <c r="AQ1044" s="118" t="n"/>
      <c r="AR1044" s="118" t="n"/>
      <c r="AS1044" s="118" t="n"/>
      <c r="AT1044" s="118" t="n"/>
      <c r="AU1044" s="118" t="n"/>
      <c r="AV1044" s="118" t="n"/>
      <c r="AW1044" s="118" t="n"/>
      <c r="AX1044" s="118" t="n"/>
      <c r="AY1044" s="118" t="n"/>
      <c r="AZ1044" s="118" t="n"/>
      <c r="BA1044" s="118" t="n"/>
      <c r="BB1044" s="118" t="n"/>
      <c r="BC1044" s="118" t="n"/>
      <c r="BD1044" s="118" t="n"/>
      <c r="BE1044" s="118" t="n"/>
      <c r="BF1044" s="118" t="n"/>
      <c r="BG1044" s="118" t="n"/>
      <c r="BH1044" s="118" t="n"/>
      <c r="BI1044" s="118" t="n"/>
      <c r="BJ1044" s="118" t="n"/>
      <c r="BK1044" s="118" t="n"/>
      <c r="BL1044" s="118" t="n"/>
      <c r="BM1044" s="118" t="n"/>
      <c r="BN1044" s="118" t="n"/>
      <c r="BO1044" s="118" t="n"/>
      <c r="BP1044" s="118" t="n"/>
      <c r="BQ1044" s="118" t="n"/>
      <c r="BR1044" s="118" t="n"/>
      <c r="BS1044" s="118" t="n"/>
      <c r="BT1044" s="118">
        <f>COUNTIF(B1044:BS1044,1)</f>
        <v/>
      </c>
      <c r="BV1044" s="76">
        <f>TRIM(RIGHT(A1044, LEN(A1044) - FIND("@", SUBSTITUTE(A1044, " ", "@", LEN(A1044)-LEN(SUBSTITUTE(A1044," ",""))))))</f>
        <v/>
      </c>
      <c r="BW1044" s="76">
        <f>TRIM(LEFT(A1044,FIND(" ",A1044&amp;" ")-1))</f>
        <v/>
      </c>
      <c r="BX1044">
        <f>+IF(BV1044=BV1043,"Same","Diff")</f>
        <v/>
      </c>
      <c r="BY1044">
        <f>IF(BX1044="Same",IF(BW1044=BW1043,"same","Diff"))</f>
        <v/>
      </c>
    </row>
    <row r="1045" ht="17" customHeight="1">
      <c r="A1045" s="59" t="inlineStr">
        <is>
          <t>Mark Porter</t>
        </is>
      </c>
      <c r="B1045" s="117" t="n"/>
      <c r="C1045" s="117" t="n"/>
      <c r="D1045" s="117" t="n"/>
      <c r="E1045" s="117" t="n"/>
      <c r="F1045" s="117" t="n"/>
      <c r="G1045" s="117" t="n"/>
      <c r="H1045" s="117" t="n"/>
      <c r="I1045" s="117" t="n"/>
      <c r="J1045" s="118" t="n"/>
      <c r="K1045" s="118" t="n"/>
      <c r="L1045" s="118" t="n"/>
      <c r="M1045" s="118" t="n"/>
      <c r="N1045" s="118" t="n"/>
      <c r="O1045" s="118" t="n"/>
      <c r="P1045" s="118" t="n"/>
      <c r="Q1045" s="118" t="n"/>
      <c r="R1045" s="118" t="n"/>
      <c r="S1045" s="118" t="n"/>
      <c r="T1045" s="118" t="n"/>
      <c r="U1045" s="118" t="n"/>
      <c r="V1045" s="118" t="n"/>
      <c r="W1045" s="118" t="n"/>
      <c r="X1045" s="118" t="n"/>
      <c r="Y1045" s="118" t="n"/>
      <c r="Z1045" s="118" t="n"/>
      <c r="AA1045" s="118" t="n"/>
      <c r="AB1045" s="118" t="n"/>
      <c r="AC1045" s="118" t="n"/>
      <c r="AD1045" s="118" t="n"/>
      <c r="AE1045" s="118" t="n"/>
      <c r="AF1045" s="118" t="n"/>
      <c r="AG1045" s="118" t="n"/>
      <c r="AH1045" s="118" t="n"/>
      <c r="AI1045" s="118" t="n"/>
      <c r="AJ1045" s="118" t="n"/>
      <c r="AK1045" s="118" t="n"/>
      <c r="AL1045" s="118" t="n"/>
      <c r="AM1045" s="118" t="n"/>
      <c r="AN1045" s="118" t="n"/>
      <c r="AO1045" s="118" t="n"/>
      <c r="AP1045" s="118" t="n"/>
      <c r="AQ1045" s="118" t="n"/>
      <c r="AR1045" s="118" t="n"/>
      <c r="AS1045" s="118" t="n"/>
      <c r="AT1045" s="118" t="n"/>
      <c r="AU1045" s="118" t="n">
        <v>1</v>
      </c>
      <c r="AV1045" s="118" t="n">
        <v>1</v>
      </c>
      <c r="AW1045" s="118" t="n">
        <v>1</v>
      </c>
      <c r="AX1045" s="118" t="n">
        <v>1</v>
      </c>
      <c r="AY1045" s="118" t="n">
        <v>1</v>
      </c>
      <c r="AZ1045" s="118" t="n"/>
      <c r="BA1045" s="118" t="n"/>
      <c r="BB1045" s="118" t="n"/>
      <c r="BC1045" s="118" t="n"/>
      <c r="BD1045" s="118" t="n"/>
      <c r="BE1045" s="118" t="n"/>
      <c r="BF1045" s="118" t="n"/>
      <c r="BG1045" s="118" t="n"/>
      <c r="BH1045" s="118" t="n"/>
      <c r="BI1045" s="118" t="n"/>
      <c r="BJ1045" s="118" t="n"/>
      <c r="BK1045" s="118" t="n"/>
      <c r="BL1045" s="118" t="n"/>
      <c r="BM1045" s="118" t="n"/>
      <c r="BN1045" s="118" t="n"/>
      <c r="BO1045" s="118" t="n"/>
      <c r="BP1045" s="118" t="n"/>
      <c r="BQ1045" s="118" t="n"/>
      <c r="BR1045" s="118" t="n"/>
      <c r="BS1045" s="118" t="n"/>
      <c r="BT1045" s="118">
        <f>COUNTIF(B1045:BS1045,1)</f>
        <v/>
      </c>
      <c r="BV1045" s="76">
        <f>TRIM(RIGHT(A1045, LEN(A1045) - FIND("@", SUBSTITUTE(A1045, " ", "@", LEN(A1045)-LEN(SUBSTITUTE(A1045," ",""))))))</f>
        <v/>
      </c>
      <c r="BW1045" s="76">
        <f>TRIM(LEFT(A1045,FIND(" ",A1045&amp;" ")-1))</f>
        <v/>
      </c>
      <c r="BX1045">
        <f>+IF(BV1045=BV1044,"Same","Diff")</f>
        <v/>
      </c>
      <c r="BY1045">
        <f>IF(BX1045="Same",IF(BW1045=BW1044,"same","Diff"))</f>
        <v/>
      </c>
    </row>
    <row r="1046" ht="17" customHeight="1">
      <c r="A1046" s="59" t="inlineStr">
        <is>
          <t>Sam Posey</t>
        </is>
      </c>
      <c r="B1046" s="117" t="n"/>
      <c r="C1046" s="117" t="n"/>
      <c r="D1046" s="117" t="n"/>
      <c r="E1046" s="117" t="n"/>
      <c r="F1046" s="117" t="n"/>
      <c r="G1046" s="117" t="n"/>
      <c r="H1046" s="117" t="n"/>
      <c r="I1046" s="117" t="n"/>
      <c r="J1046" s="118" t="n"/>
      <c r="K1046" s="118" t="n"/>
      <c r="L1046" s="118" t="n"/>
      <c r="M1046" s="118" t="n"/>
      <c r="N1046" s="118" t="n"/>
      <c r="O1046" s="118" t="n"/>
      <c r="P1046" s="118" t="n"/>
      <c r="Q1046" s="118" t="n"/>
      <c r="R1046" s="118" t="n"/>
      <c r="S1046" s="118" t="n"/>
      <c r="T1046" s="118" t="n"/>
      <c r="U1046" s="118" t="n"/>
      <c r="V1046" s="118" t="n">
        <v>1</v>
      </c>
      <c r="W1046" s="118" t="n"/>
      <c r="X1046" s="118" t="n"/>
      <c r="Y1046" s="118" t="n"/>
      <c r="Z1046" s="118" t="n"/>
      <c r="AA1046" s="118" t="n"/>
      <c r="AB1046" s="118" t="n"/>
      <c r="AC1046" s="118" t="n"/>
      <c r="AD1046" s="118" t="n"/>
      <c r="AE1046" s="118" t="n"/>
      <c r="AF1046" s="118" t="n"/>
      <c r="AG1046" s="118" t="n"/>
      <c r="AH1046" s="118" t="n"/>
      <c r="AI1046" s="118" t="n"/>
      <c r="AJ1046" s="118" t="n"/>
      <c r="AK1046" s="118" t="n"/>
      <c r="AL1046" s="118" t="n"/>
      <c r="AM1046" s="118" t="n"/>
      <c r="AN1046" s="118" t="n"/>
      <c r="AO1046" s="118" t="n"/>
      <c r="AP1046" s="118" t="n"/>
      <c r="AQ1046" s="118" t="n"/>
      <c r="AR1046" s="118" t="n"/>
      <c r="AS1046" s="118" t="n"/>
      <c r="AT1046" s="118" t="n"/>
      <c r="AU1046" s="118" t="n"/>
      <c r="AV1046" s="118" t="n"/>
      <c r="AW1046" s="118" t="n"/>
      <c r="AX1046" s="118" t="n"/>
      <c r="AY1046" s="118" t="n"/>
      <c r="AZ1046" s="118" t="n"/>
      <c r="BA1046" s="118" t="n"/>
      <c r="BB1046" s="118" t="n"/>
      <c r="BC1046" s="118" t="n"/>
      <c r="BD1046" s="118" t="n"/>
      <c r="BE1046" s="118" t="n"/>
      <c r="BF1046" s="118" t="n"/>
      <c r="BG1046" s="118" t="n"/>
      <c r="BH1046" s="118" t="n"/>
      <c r="BI1046" s="118" t="n"/>
      <c r="BJ1046" s="118" t="n"/>
      <c r="BK1046" s="118" t="n"/>
      <c r="BL1046" s="118" t="n"/>
      <c r="BM1046" s="118" t="n"/>
      <c r="BN1046" s="118" t="n"/>
      <c r="BO1046" s="118" t="n"/>
      <c r="BP1046" s="118" t="n"/>
      <c r="BQ1046" s="118" t="n"/>
      <c r="BR1046" s="118" t="n"/>
      <c r="BS1046" s="118" t="n"/>
      <c r="BT1046" s="118">
        <f>COUNTIF(B1046:BS1046,1)</f>
        <v/>
      </c>
      <c r="BV1046" s="76">
        <f>TRIM(RIGHT(A1046, LEN(A1046) - FIND("@", SUBSTITUTE(A1046, " ", "@", LEN(A1046)-LEN(SUBSTITUTE(A1046," ",""))))))</f>
        <v/>
      </c>
      <c r="BW1046" s="76">
        <f>TRIM(LEFT(A1046,FIND(" ",A1046&amp;" ")-1))</f>
        <v/>
      </c>
      <c r="BX1046">
        <f>+IF(BV1046=BV1045,"Same","Diff")</f>
        <v/>
      </c>
      <c r="BY1046">
        <f>IF(BX1046="Same",IF(BW1046=BW1045,"same","Diff"))</f>
        <v/>
      </c>
    </row>
    <row r="1047" ht="17" customHeight="1">
      <c r="A1047" s="60" t="inlineStr">
        <is>
          <t>Brian Potts</t>
        </is>
      </c>
      <c r="B1047" s="119" t="n"/>
      <c r="C1047" s="119" t="n"/>
      <c r="D1047" s="119" t="n"/>
      <c r="E1047" s="119" t="n"/>
      <c r="F1047" s="119" t="n"/>
      <c r="G1047" s="119" t="n"/>
      <c r="H1047" s="119" t="n"/>
      <c r="I1047" s="119" t="n"/>
      <c r="J1047" s="118" t="n"/>
      <c r="K1047" s="118" t="n"/>
      <c r="L1047" s="118" t="n"/>
      <c r="M1047" s="118" t="n"/>
      <c r="N1047" s="118" t="n"/>
      <c r="O1047" s="118" t="n"/>
      <c r="P1047" s="118" t="n"/>
      <c r="Q1047" s="118" t="n"/>
      <c r="R1047" s="118" t="n">
        <v>1</v>
      </c>
      <c r="S1047" s="118" t="n"/>
      <c r="T1047" s="118" t="n">
        <v>1</v>
      </c>
      <c r="U1047" s="118" t="n"/>
      <c r="V1047" s="118" t="n"/>
      <c r="W1047" s="118" t="n"/>
      <c r="X1047" s="118" t="n"/>
      <c r="Y1047" s="118" t="n"/>
      <c r="Z1047" s="118" t="n"/>
      <c r="AA1047" s="118" t="n"/>
      <c r="AB1047" s="118" t="n"/>
      <c r="AC1047" s="118" t="n"/>
      <c r="AD1047" s="118" t="n"/>
      <c r="AE1047" s="118" t="n"/>
      <c r="AF1047" s="118" t="n"/>
      <c r="AG1047" s="118" t="n"/>
      <c r="AH1047" s="118" t="n"/>
      <c r="AI1047" s="118" t="n"/>
      <c r="AJ1047" s="118" t="n"/>
      <c r="AK1047" s="118" t="n"/>
      <c r="AL1047" s="118" t="n"/>
      <c r="AM1047" s="118" t="n"/>
      <c r="AN1047" s="118" t="n"/>
      <c r="AO1047" s="118" t="n"/>
      <c r="AP1047" s="118" t="n"/>
      <c r="AQ1047" s="118" t="n"/>
      <c r="AR1047" s="118" t="n"/>
      <c r="AS1047" s="118" t="n"/>
      <c r="AT1047" s="118" t="n"/>
      <c r="AU1047" s="118" t="n"/>
      <c r="AV1047" s="118" t="n"/>
      <c r="AW1047" s="118" t="n"/>
      <c r="AX1047" s="118" t="n"/>
      <c r="AY1047" s="118" t="n"/>
      <c r="AZ1047" s="118" t="n"/>
      <c r="BA1047" s="118" t="n"/>
      <c r="BB1047" s="118" t="n"/>
      <c r="BC1047" s="118" t="n"/>
      <c r="BD1047" s="118" t="n"/>
      <c r="BE1047" s="118" t="n"/>
      <c r="BF1047" s="118" t="n"/>
      <c r="BG1047" s="118" t="n"/>
      <c r="BH1047" s="118" t="n"/>
      <c r="BI1047" s="118" t="n"/>
      <c r="BJ1047" s="118" t="n"/>
      <c r="BK1047" s="118" t="n"/>
      <c r="BL1047" s="118" t="n"/>
      <c r="BM1047" s="118" t="n"/>
      <c r="BN1047" s="118" t="n"/>
      <c r="BO1047" s="118" t="n"/>
      <c r="BP1047" s="118" t="n"/>
      <c r="BQ1047" s="118" t="n"/>
      <c r="BR1047" s="118" t="n"/>
      <c r="BS1047" s="118" t="n"/>
      <c r="BT1047" s="118">
        <f>COUNTIF(B1047:BS1047,1)</f>
        <v/>
      </c>
      <c r="BV1047" s="76">
        <f>TRIM(RIGHT(A1047, LEN(A1047) - FIND("@", SUBSTITUTE(A1047, " ", "@", LEN(A1047)-LEN(SUBSTITUTE(A1047," ",""))))))</f>
        <v/>
      </c>
      <c r="BW1047" s="76">
        <f>TRIM(LEFT(A1047,FIND(" ",A1047&amp;" ")-1))</f>
        <v/>
      </c>
      <c r="BX1047">
        <f>+IF(BV1047=BV1046,"Same","Diff")</f>
        <v/>
      </c>
      <c r="BY1047">
        <f>IF(BX1047="Same",IF(BW1047=BW1046,"same","Diff"))</f>
        <v/>
      </c>
    </row>
    <row r="1048" ht="17" customHeight="1">
      <c r="A1048" s="67" t="inlineStr">
        <is>
          <t>George Poulton</t>
        </is>
      </c>
      <c r="B1048" s="126" t="n"/>
      <c r="C1048" s="126" t="n">
        <v>1</v>
      </c>
      <c r="D1048" s="126" t="n">
        <v>1</v>
      </c>
      <c r="E1048" s="126" t="n"/>
      <c r="F1048" s="126" t="n"/>
      <c r="G1048" s="126" t="n"/>
      <c r="H1048" s="126" t="n"/>
      <c r="I1048" s="126" t="n"/>
      <c r="J1048" s="118" t="n"/>
      <c r="K1048" s="118" t="n"/>
      <c r="L1048" s="118" t="n"/>
      <c r="M1048" s="118" t="n"/>
      <c r="N1048" s="118" t="n"/>
      <c r="O1048" s="118" t="n"/>
      <c r="P1048" s="118" t="n"/>
      <c r="Q1048" s="118" t="n"/>
      <c r="R1048" s="118" t="n"/>
      <c r="S1048" s="118" t="n"/>
      <c r="T1048" s="118" t="n"/>
      <c r="U1048" s="118" t="n"/>
      <c r="V1048" s="118" t="n"/>
      <c r="W1048" s="118" t="n"/>
      <c r="X1048" s="118" t="n"/>
      <c r="Y1048" s="118" t="n"/>
      <c r="Z1048" s="118" t="n"/>
      <c r="AA1048" s="118" t="n"/>
      <c r="AB1048" s="118" t="n"/>
      <c r="AC1048" s="118" t="n"/>
      <c r="AD1048" s="118" t="n"/>
      <c r="AE1048" s="118" t="n"/>
      <c r="AF1048" s="118" t="n"/>
      <c r="AG1048" s="118" t="n"/>
      <c r="AH1048" s="118" t="n"/>
      <c r="AI1048" s="118" t="n"/>
      <c r="AJ1048" s="118" t="n"/>
      <c r="AK1048" s="118" t="n"/>
      <c r="AL1048" s="118" t="n"/>
      <c r="AM1048" s="118" t="n"/>
      <c r="AN1048" s="118" t="n"/>
      <c r="AO1048" s="118" t="n"/>
      <c r="AP1048" s="118" t="n"/>
      <c r="AQ1048" s="118" t="n"/>
      <c r="AR1048" s="118" t="n"/>
      <c r="AS1048" s="118" t="n"/>
      <c r="AT1048" s="118" t="n"/>
      <c r="AU1048" s="118" t="n"/>
      <c r="AV1048" s="118" t="n"/>
      <c r="AW1048" s="118" t="n"/>
      <c r="AX1048" s="118" t="n"/>
      <c r="AY1048" s="118" t="n"/>
      <c r="AZ1048" s="118" t="n"/>
      <c r="BA1048" s="118" t="n"/>
      <c r="BB1048" s="118" t="n"/>
      <c r="BC1048" s="118" t="n"/>
      <c r="BD1048" s="118" t="n"/>
      <c r="BE1048" s="118" t="n"/>
      <c r="BF1048" s="118" t="n"/>
      <c r="BG1048" s="118" t="n"/>
      <c r="BH1048" s="118" t="n"/>
      <c r="BI1048" s="118" t="n"/>
      <c r="BJ1048" s="118" t="n"/>
      <c r="BK1048" s="118" t="n"/>
      <c r="BL1048" s="118" t="n"/>
      <c r="BM1048" s="118" t="n"/>
      <c r="BN1048" s="118" t="n"/>
      <c r="BO1048" s="118" t="n"/>
      <c r="BP1048" s="118" t="n"/>
      <c r="BQ1048" s="118" t="n"/>
      <c r="BR1048" s="118" t="n"/>
      <c r="BS1048" s="118" t="n"/>
      <c r="BT1048" s="118">
        <f>COUNTIF(B1048:BS1048,1)</f>
        <v/>
      </c>
      <c r="BV1048" s="76">
        <f>TRIM(RIGHT(A1048, LEN(A1048) - FIND("@", SUBSTITUTE(A1048, " ", "@", LEN(A1048)-LEN(SUBSTITUTE(A1048," ",""))))))</f>
        <v/>
      </c>
      <c r="BW1048" s="76">
        <f>TRIM(LEFT(A1048,FIND(" ",A1048&amp;" ")-1))</f>
        <v/>
      </c>
      <c r="BX1048">
        <f>+IF(BV1048=BV1047,"Same","Diff")</f>
        <v/>
      </c>
      <c r="BY1048">
        <f>IF(BX1048="Same",IF(BW1048=BW1047,"same","Diff"))</f>
        <v/>
      </c>
    </row>
    <row r="1049" ht="17" customHeight="1">
      <c r="A1049" s="59" t="inlineStr">
        <is>
          <t>Martin Power</t>
        </is>
      </c>
      <c r="B1049" s="117" t="n"/>
      <c r="C1049" s="117" t="n"/>
      <c r="D1049" s="117" t="n"/>
      <c r="E1049" s="117" t="n"/>
      <c r="F1049" s="117" t="n"/>
      <c r="G1049" s="117" t="n"/>
      <c r="H1049" s="117" t="n"/>
      <c r="I1049" s="117" t="n"/>
      <c r="J1049" s="118" t="n"/>
      <c r="K1049" s="118" t="n"/>
      <c r="L1049" s="118" t="n"/>
      <c r="M1049" s="118" t="n"/>
      <c r="N1049" s="118" t="n"/>
      <c r="O1049" s="118" t="n"/>
      <c r="P1049" s="118" t="n"/>
      <c r="Q1049" s="118" t="n"/>
      <c r="R1049" s="118" t="n"/>
      <c r="S1049" s="118" t="n"/>
      <c r="T1049" s="118" t="n"/>
      <c r="U1049" s="118" t="n">
        <v>1</v>
      </c>
      <c r="V1049" s="118" t="n">
        <v>1</v>
      </c>
      <c r="W1049" s="118" t="n">
        <v>1</v>
      </c>
      <c r="X1049" s="118" t="n"/>
      <c r="Y1049" s="118" t="n"/>
      <c r="Z1049" s="118" t="n"/>
      <c r="AA1049" s="118" t="n">
        <v>1</v>
      </c>
      <c r="AB1049" s="118" t="n"/>
      <c r="AC1049" s="118" t="n"/>
      <c r="AD1049" s="118" t="n"/>
      <c r="AE1049" s="118" t="n"/>
      <c r="AF1049" s="118" t="n"/>
      <c r="AG1049" s="118" t="n"/>
      <c r="AH1049" s="118" t="n"/>
      <c r="AI1049" s="118" t="n"/>
      <c r="AJ1049" s="118" t="n"/>
      <c r="AK1049" s="118" t="n"/>
      <c r="AL1049" s="118" t="n"/>
      <c r="AM1049" s="118" t="n"/>
      <c r="AN1049" s="118" t="n"/>
      <c r="AO1049" s="118" t="n"/>
      <c r="AP1049" s="118" t="n"/>
      <c r="AQ1049" s="118" t="n"/>
      <c r="AR1049" s="118" t="n"/>
      <c r="AS1049" s="118" t="n"/>
      <c r="AT1049" s="118" t="n"/>
      <c r="AU1049" s="118" t="n"/>
      <c r="AV1049" s="118" t="n"/>
      <c r="AW1049" s="118" t="n"/>
      <c r="AX1049" s="118" t="n"/>
      <c r="AY1049" s="118" t="n"/>
      <c r="AZ1049" s="118" t="n"/>
      <c r="BA1049" s="118" t="n"/>
      <c r="BB1049" s="118" t="n"/>
      <c r="BC1049" s="118" t="n"/>
      <c r="BD1049" s="118" t="n"/>
      <c r="BE1049" s="118" t="n"/>
      <c r="BF1049" s="118" t="n"/>
      <c r="BG1049" s="118" t="n"/>
      <c r="BH1049" s="118" t="n"/>
      <c r="BI1049" s="118" t="n"/>
      <c r="BJ1049" s="118" t="n"/>
      <c r="BK1049" s="118" t="n"/>
      <c r="BL1049" s="118" t="n"/>
      <c r="BM1049" s="118" t="n"/>
      <c r="BN1049" s="118" t="n"/>
      <c r="BO1049" s="118" t="n"/>
      <c r="BP1049" s="118" t="n"/>
      <c r="BQ1049" s="118" t="n"/>
      <c r="BR1049" s="118" t="n"/>
      <c r="BS1049" s="118" t="n"/>
      <c r="BT1049" s="118">
        <f>COUNTIF(B1049:BS1049,1)</f>
        <v/>
      </c>
      <c r="BV1049" s="76">
        <f>TRIM(RIGHT(A1049, LEN(A1049) - FIND("@", SUBSTITUTE(A1049, " ", "@", LEN(A1049)-LEN(SUBSTITUTE(A1049," ",""))))))</f>
        <v/>
      </c>
      <c r="BW1049" s="76">
        <f>TRIM(LEFT(A1049,FIND(" ",A1049&amp;" ")-1))</f>
        <v/>
      </c>
      <c r="BX1049">
        <f>+IF(BV1049=BV1048,"Same","Diff")</f>
        <v/>
      </c>
      <c r="BY1049">
        <f>IF(BX1049="Same",IF(BW1049=BW1048,"same","Diff"))</f>
        <v/>
      </c>
    </row>
    <row r="1050" ht="17" customHeight="1">
      <c r="A1050" s="59" t="inlineStr">
        <is>
          <t>Will Power</t>
        </is>
      </c>
      <c r="B1050" s="117" t="n"/>
      <c r="C1050" s="117" t="n"/>
      <c r="D1050" s="117" t="n"/>
      <c r="E1050" s="117" t="n"/>
      <c r="F1050" s="117" t="n"/>
      <c r="G1050" s="117" t="n"/>
      <c r="H1050" s="117" t="n"/>
      <c r="I1050" s="117" t="n"/>
      <c r="J1050" s="118" t="n"/>
      <c r="K1050" s="118" t="n"/>
      <c r="L1050" s="118" t="n"/>
      <c r="M1050" s="118" t="n"/>
      <c r="N1050" s="118" t="n"/>
      <c r="O1050" s="118" t="n"/>
      <c r="P1050" s="118" t="n"/>
      <c r="Q1050" s="118" t="n"/>
      <c r="R1050" s="118" t="n"/>
      <c r="S1050" s="118" t="n"/>
      <c r="T1050" s="118" t="n"/>
      <c r="U1050" s="118" t="n"/>
      <c r="V1050" s="118" t="n"/>
      <c r="W1050" s="118" t="n"/>
      <c r="X1050" s="118" t="n"/>
      <c r="Y1050" s="118" t="n"/>
      <c r="Z1050" s="118" t="n"/>
      <c r="AA1050" s="118" t="n"/>
      <c r="AB1050" s="118" t="n"/>
      <c r="AC1050" s="118" t="n"/>
      <c r="AD1050" s="118" t="n"/>
      <c r="AE1050" s="118" t="n"/>
      <c r="AF1050" s="118" t="n"/>
      <c r="AG1050" s="118" t="n"/>
      <c r="AH1050" s="118" t="n"/>
      <c r="AI1050" s="118" t="n"/>
      <c r="AJ1050" s="118" t="n"/>
      <c r="AK1050" s="118" t="n"/>
      <c r="AL1050" s="118" t="n"/>
      <c r="AM1050" s="118" t="n"/>
      <c r="AN1050" s="118" t="n"/>
      <c r="AO1050" s="118" t="n"/>
      <c r="AP1050" s="118" t="n"/>
      <c r="AQ1050" s="118" t="n"/>
      <c r="AR1050" s="118" t="n"/>
      <c r="AS1050" s="118" t="n"/>
      <c r="AT1050" s="118" t="n"/>
      <c r="AU1050" s="118" t="n">
        <v>1</v>
      </c>
      <c r="AV1050" s="118" t="n"/>
      <c r="AW1050" s="118" t="n"/>
      <c r="AX1050" s="118" t="n"/>
      <c r="AY1050" s="118" t="n"/>
      <c r="AZ1050" s="118" t="n"/>
      <c r="BA1050" s="118" t="n"/>
      <c r="BB1050" s="118" t="n"/>
      <c r="BC1050" s="118" t="n"/>
      <c r="BD1050" s="118" t="n"/>
      <c r="BE1050" s="118" t="n"/>
      <c r="BF1050" s="118" t="n"/>
      <c r="BG1050" s="118" t="n"/>
      <c r="BH1050" s="118" t="n"/>
      <c r="BI1050" s="118" t="n"/>
      <c r="BJ1050" s="118" t="n"/>
      <c r="BK1050" s="118" t="n"/>
      <c r="BL1050" s="118" t="n"/>
      <c r="BM1050" s="118" t="n"/>
      <c r="BN1050" s="118" t="n"/>
      <c r="BO1050" s="118" t="n"/>
      <c r="BP1050" s="118" t="n"/>
      <c r="BQ1050" s="118" t="n"/>
      <c r="BR1050" s="118" t="n"/>
      <c r="BS1050" s="118" t="n"/>
      <c r="BT1050" s="118">
        <f>COUNTIF(B1050:BS1050,1)</f>
        <v/>
      </c>
      <c r="BV1050" s="76">
        <f>TRIM(RIGHT(A1050, LEN(A1050) - FIND("@", SUBSTITUTE(A1050, " ", "@", LEN(A1050)-LEN(SUBSTITUTE(A1050," ",""))))))</f>
        <v/>
      </c>
      <c r="BW1050" s="76">
        <f>TRIM(LEFT(A1050,FIND(" ",A1050&amp;" ")-1))</f>
        <v/>
      </c>
      <c r="BX1050">
        <f>+IF(BV1050=BV1049,"Same","Diff")</f>
        <v/>
      </c>
      <c r="BY1050">
        <f>IF(BX1050="Same",IF(BW1050=BW1049,"same","Diff"))</f>
        <v/>
      </c>
    </row>
    <row r="1051" ht="17" customHeight="1">
      <c r="A1051" s="60" t="inlineStr">
        <is>
          <t>Cliff Van Praag</t>
        </is>
      </c>
      <c r="B1051" s="119" t="n"/>
      <c r="C1051" s="119" t="n"/>
      <c r="D1051" s="119" t="n">
        <v>1</v>
      </c>
      <c r="E1051" s="119" t="n"/>
      <c r="F1051" s="119" t="n"/>
      <c r="G1051" s="119" t="n"/>
      <c r="H1051" s="119" t="n"/>
      <c r="I1051" s="119" t="n"/>
      <c r="J1051" s="118" t="n"/>
      <c r="K1051" s="118" t="n"/>
      <c r="L1051" s="118" t="n"/>
      <c r="M1051" s="118" t="n"/>
      <c r="N1051" s="118" t="n"/>
      <c r="O1051" s="118" t="n"/>
      <c r="P1051" s="118" t="n"/>
      <c r="Q1051" s="118" t="n"/>
      <c r="R1051" s="118" t="n"/>
      <c r="S1051" s="118" t="n"/>
      <c r="T1051" s="118" t="n"/>
      <c r="U1051" s="118" t="n"/>
      <c r="V1051" s="118" t="n"/>
      <c r="W1051" s="118" t="n"/>
      <c r="X1051" s="118" t="n"/>
      <c r="Y1051" s="118" t="n"/>
      <c r="Z1051" s="118" t="n"/>
      <c r="AA1051" s="118" t="n"/>
      <c r="AB1051" s="118" t="n"/>
      <c r="AC1051" s="118" t="n"/>
      <c r="AD1051" s="118" t="n"/>
      <c r="AE1051" s="118" t="n"/>
      <c r="AF1051" s="118" t="n"/>
      <c r="AG1051" s="118" t="n"/>
      <c r="AH1051" s="118" t="n"/>
      <c r="AI1051" s="118" t="n"/>
      <c r="AJ1051" s="118" t="n"/>
      <c r="AK1051" s="118" t="n"/>
      <c r="AL1051" s="118" t="n"/>
      <c r="AM1051" s="118" t="n"/>
      <c r="AN1051" s="118" t="n"/>
      <c r="AO1051" s="118" t="n"/>
      <c r="AP1051" s="118" t="n"/>
      <c r="AQ1051" s="118" t="n"/>
      <c r="AR1051" s="118" t="n"/>
      <c r="AS1051" s="118" t="n"/>
      <c r="AT1051" s="118" t="n"/>
      <c r="AU1051" s="118" t="n"/>
      <c r="AV1051" s="118" t="n"/>
      <c r="AW1051" s="118" t="n"/>
      <c r="AX1051" s="118" t="n"/>
      <c r="AY1051" s="118" t="n"/>
      <c r="AZ1051" s="118" t="n"/>
      <c r="BA1051" s="118" t="n"/>
      <c r="BB1051" s="118" t="n"/>
      <c r="BC1051" s="118" t="n"/>
      <c r="BD1051" s="118" t="n"/>
      <c r="BE1051" s="118" t="n"/>
      <c r="BF1051" s="118" t="n"/>
      <c r="BG1051" s="118" t="n"/>
      <c r="BH1051" s="118" t="n"/>
      <c r="BI1051" s="118" t="n"/>
      <c r="BJ1051" s="118" t="n"/>
      <c r="BK1051" s="118" t="n"/>
      <c r="BL1051" s="118" t="n"/>
      <c r="BM1051" s="118" t="n"/>
      <c r="BN1051" s="118" t="n"/>
      <c r="BO1051" s="118" t="n"/>
      <c r="BP1051" s="118" t="n"/>
      <c r="BQ1051" s="118" t="n"/>
      <c r="BR1051" s="118" t="n"/>
      <c r="BS1051" s="118" t="n"/>
      <c r="BT1051" s="118">
        <f>COUNTIF(B1051:BS1051,1)</f>
        <v/>
      </c>
      <c r="BV1051" s="76">
        <f>TRIM(RIGHT(A1051, LEN(A1051) - FIND("@", SUBSTITUTE(A1051, " ", "@", LEN(A1051)-LEN(SUBSTITUTE(A1051," ",""))))))</f>
        <v/>
      </c>
      <c r="BW1051" s="76">
        <f>TRIM(LEFT(A1051,FIND(" ",A1051&amp;" ")-1))</f>
        <v/>
      </c>
      <c r="BX1051">
        <f>+IF(BV1051=BV1050,"Same","Diff")</f>
        <v/>
      </c>
      <c r="BY1051">
        <f>IF(BX1051="Same",IF(BW1051=BW1050,"same","Diff"))</f>
        <v/>
      </c>
    </row>
    <row r="1052" ht="17" customHeight="1">
      <c r="A1052" s="59" t="inlineStr">
        <is>
          <t>Alexandre Prémat</t>
        </is>
      </c>
      <c r="B1052" s="117" t="n"/>
      <c r="C1052" s="117" t="n"/>
      <c r="D1052" s="117" t="n"/>
      <c r="E1052" s="117" t="n"/>
      <c r="F1052" s="117" t="n"/>
      <c r="G1052" s="117" t="n"/>
      <c r="H1052" s="117" t="n"/>
      <c r="I1052" s="117" t="n"/>
      <c r="J1052" s="118" t="n"/>
      <c r="K1052" s="118" t="n"/>
      <c r="L1052" s="118" t="n"/>
      <c r="M1052" s="118" t="n"/>
      <c r="N1052" s="118" t="n"/>
      <c r="O1052" s="118" t="n"/>
      <c r="P1052" s="118" t="n"/>
      <c r="Q1052" s="118" t="n"/>
      <c r="R1052" s="118" t="n"/>
      <c r="S1052" s="118" t="n"/>
      <c r="T1052" s="118" t="n"/>
      <c r="U1052" s="118" t="n"/>
      <c r="V1052" s="118" t="n"/>
      <c r="W1052" s="118" t="n"/>
      <c r="X1052" s="118" t="n"/>
      <c r="Y1052" s="118" t="n"/>
      <c r="Z1052" s="118" t="n"/>
      <c r="AA1052" s="118" t="n"/>
      <c r="AB1052" s="118" t="n"/>
      <c r="AC1052" s="118" t="n"/>
      <c r="AD1052" s="118" t="n"/>
      <c r="AE1052" s="118" t="n"/>
      <c r="AF1052" s="118" t="n"/>
      <c r="AG1052" s="118" t="n"/>
      <c r="AH1052" s="118" t="n"/>
      <c r="AI1052" s="118" t="n"/>
      <c r="AJ1052" s="118" t="n"/>
      <c r="AK1052" s="118" t="n"/>
      <c r="AL1052" s="118" t="n"/>
      <c r="AM1052" s="118" t="n"/>
      <c r="AN1052" s="118" t="n"/>
      <c r="AO1052" s="118" t="n"/>
      <c r="AP1052" s="118" t="n"/>
      <c r="AQ1052" s="118" t="n"/>
      <c r="AR1052" s="118" t="n"/>
      <c r="AS1052" s="118" t="n"/>
      <c r="AT1052" s="118" t="n"/>
      <c r="AU1052" s="118" t="n"/>
      <c r="AV1052" s="118" t="n"/>
      <c r="AW1052" s="118" t="n"/>
      <c r="AX1052" s="118" t="n"/>
      <c r="AY1052" s="118" t="n"/>
      <c r="AZ1052" s="118" t="n"/>
      <c r="BA1052" s="118" t="n"/>
      <c r="BB1052" s="118" t="n"/>
      <c r="BC1052" s="118" t="n"/>
      <c r="BD1052" s="118" t="n"/>
      <c r="BE1052" s="118" t="n">
        <v>1</v>
      </c>
      <c r="BF1052" s="118" t="n">
        <v>1</v>
      </c>
      <c r="BG1052" s="118" t="n">
        <v>1</v>
      </c>
      <c r="BH1052" s="118" t="n">
        <v>1</v>
      </c>
      <c r="BI1052" s="118" t="n">
        <v>1</v>
      </c>
      <c r="BJ1052" s="118" t="n">
        <v>1</v>
      </c>
      <c r="BK1052" s="118" t="n">
        <v>1</v>
      </c>
      <c r="BL1052" s="118" t="n">
        <v>1</v>
      </c>
      <c r="BM1052" s="118" t="n"/>
      <c r="BN1052" s="118" t="n"/>
      <c r="BO1052" s="118" t="n"/>
      <c r="BP1052" s="118" t="n"/>
      <c r="BQ1052" s="118" t="n"/>
      <c r="BR1052" s="118" t="n"/>
      <c r="BS1052" s="118" t="n"/>
      <c r="BT1052" s="118">
        <f>COUNTIF(B1052:BS1052,1)</f>
        <v/>
      </c>
      <c r="BV1052" s="76">
        <f>TRIM(RIGHT(A1052, LEN(A1052) - FIND("@", SUBSTITUTE(A1052, " ", "@", LEN(A1052)-LEN(SUBSTITUTE(A1052," ",""))))))</f>
        <v/>
      </c>
      <c r="BW1052" s="76">
        <f>TRIM(LEFT(A1052,FIND(" ",A1052&amp;" ")-1))</f>
        <v/>
      </c>
      <c r="BX1052">
        <f>+IF(BV1052=BV1051,"Same","Diff")</f>
        <v/>
      </c>
      <c r="BY1052">
        <f>IF(BX1052="Same",IF(BW1052=BW1051,"same","Diff"))</f>
        <v/>
      </c>
    </row>
    <row r="1053" ht="17" customHeight="1">
      <c r="A1053" s="60" t="inlineStr">
        <is>
          <t>Paul Pressler</t>
        </is>
      </c>
      <c r="B1053" s="119" t="n"/>
      <c r="C1053" s="119" t="n"/>
      <c r="D1053" s="119" t="n"/>
      <c r="E1053" s="119" t="n"/>
      <c r="F1053" s="119" t="n"/>
      <c r="G1053" s="119" t="n"/>
      <c r="H1053" s="119" t="n"/>
      <c r="I1053" s="119" t="n"/>
      <c r="J1053" s="118" t="n"/>
      <c r="K1053" s="118" t="n"/>
      <c r="L1053" s="118" t="n"/>
      <c r="M1053" s="118" t="n"/>
      <c r="N1053" s="118" t="n">
        <v>1</v>
      </c>
      <c r="O1053" s="118" t="n"/>
      <c r="P1053" s="118" t="n"/>
      <c r="Q1053" s="118" t="n"/>
      <c r="R1053" s="118" t="n"/>
      <c r="S1053" s="118" t="n"/>
      <c r="T1053" s="118" t="n"/>
      <c r="U1053" s="118" t="n"/>
      <c r="V1053" s="118" t="n"/>
      <c r="W1053" s="118" t="n"/>
      <c r="X1053" s="118" t="n"/>
      <c r="Y1053" s="118" t="n"/>
      <c r="Z1053" s="118" t="n"/>
      <c r="AA1053" s="118" t="n"/>
      <c r="AB1053" s="118" t="n"/>
      <c r="AC1053" s="118" t="n"/>
      <c r="AD1053" s="118" t="n"/>
      <c r="AE1053" s="118" t="n"/>
      <c r="AF1053" s="118" t="n"/>
      <c r="AG1053" s="118" t="n"/>
      <c r="AH1053" s="118" t="n"/>
      <c r="AI1053" s="118" t="n"/>
      <c r="AJ1053" s="118" t="n"/>
      <c r="AK1053" s="118" t="n"/>
      <c r="AL1053" s="118" t="n"/>
      <c r="AM1053" s="118" t="n"/>
      <c r="AN1053" s="118" t="n"/>
      <c r="AO1053" s="118" t="n"/>
      <c r="AP1053" s="118" t="n"/>
      <c r="AQ1053" s="118" t="n"/>
      <c r="AR1053" s="118" t="n"/>
      <c r="AS1053" s="118" t="n"/>
      <c r="AT1053" s="118" t="n"/>
      <c r="AU1053" s="118" t="n"/>
      <c r="AV1053" s="118" t="n"/>
      <c r="AW1053" s="118" t="n"/>
      <c r="AX1053" s="118" t="n"/>
      <c r="AY1053" s="118" t="n"/>
      <c r="AZ1053" s="118" t="n"/>
      <c r="BA1053" s="118" t="n"/>
      <c r="BB1053" s="118" t="n"/>
      <c r="BC1053" s="118" t="n"/>
      <c r="BD1053" s="118" t="n"/>
      <c r="BE1053" s="118" t="n"/>
      <c r="BF1053" s="118" t="n"/>
      <c r="BG1053" s="118" t="n"/>
      <c r="BH1053" s="118" t="n"/>
      <c r="BI1053" s="118" t="n"/>
      <c r="BJ1053" s="118" t="n"/>
      <c r="BK1053" s="118" t="n"/>
      <c r="BL1053" s="118" t="n"/>
      <c r="BM1053" s="118" t="n"/>
      <c r="BN1053" s="118" t="n"/>
      <c r="BO1053" s="118" t="n"/>
      <c r="BP1053" s="118" t="n"/>
      <c r="BQ1053" s="118" t="n"/>
      <c r="BR1053" s="118" t="n"/>
      <c r="BS1053" s="118" t="n"/>
      <c r="BT1053" s="118">
        <f>COUNTIF(B1053:BS1053,1)</f>
        <v/>
      </c>
      <c r="BV1053" s="76">
        <f>TRIM(RIGHT(A1053, LEN(A1053) - FIND("@", SUBSTITUTE(A1053, " ", "@", LEN(A1053)-LEN(SUBSTITUTE(A1053," ",""))))))</f>
        <v/>
      </c>
      <c r="BW1053" s="76">
        <f>TRIM(LEFT(A1053,FIND(" ",A1053&amp;" ")-1))</f>
        <v/>
      </c>
      <c r="BX1053">
        <f>+IF(BV1053=BV1052,"Same","Diff")</f>
        <v/>
      </c>
      <c r="BY1053">
        <f>IF(BX1053="Same",IF(BW1053=BW1052,"same","Diff"))</f>
        <v/>
      </c>
    </row>
    <row r="1054" ht="17" customHeight="1">
      <c r="A1054" s="59" t="inlineStr">
        <is>
          <t>Michael Preston</t>
        </is>
      </c>
      <c r="B1054" s="117" t="n"/>
      <c r="C1054" s="117" t="n"/>
      <c r="D1054" s="117" t="n"/>
      <c r="E1054" s="117" t="n"/>
      <c r="F1054" s="117" t="n"/>
      <c r="G1054" s="117" t="n"/>
      <c r="H1054" s="117" t="n"/>
      <c r="I1054" s="117" t="n"/>
      <c r="J1054" s="118" t="n"/>
      <c r="K1054" s="118" t="n"/>
      <c r="L1054" s="118" t="n"/>
      <c r="M1054" s="118" t="n"/>
      <c r="N1054" s="118" t="n"/>
      <c r="O1054" s="118" t="n"/>
      <c r="P1054" s="118" t="n"/>
      <c r="Q1054" s="118" t="n"/>
      <c r="R1054" s="118" t="n"/>
      <c r="S1054" s="118" t="n"/>
      <c r="T1054" s="118" t="n"/>
      <c r="U1054" s="118" t="n"/>
      <c r="V1054" s="118" t="n"/>
      <c r="W1054" s="118" t="n"/>
      <c r="X1054" s="118" t="n"/>
      <c r="Y1054" s="118" t="n"/>
      <c r="Z1054" s="118" t="n"/>
      <c r="AA1054" s="118" t="n"/>
      <c r="AB1054" s="118" t="n"/>
      <c r="AC1054" s="118" t="n"/>
      <c r="AD1054" s="118" t="n"/>
      <c r="AE1054" s="118" t="n"/>
      <c r="AF1054" s="118" t="n"/>
      <c r="AG1054" s="118" t="n"/>
      <c r="AH1054" s="118" t="n"/>
      <c r="AI1054" s="118" t="n"/>
      <c r="AJ1054" s="118" t="n">
        <v>1</v>
      </c>
      <c r="AK1054" s="118" t="n"/>
      <c r="AL1054" s="118" t="n"/>
      <c r="AM1054" s="118" t="n"/>
      <c r="AN1054" s="118" t="n"/>
      <c r="AO1054" s="118" t="n"/>
      <c r="AP1054" s="118" t="n"/>
      <c r="AQ1054" s="118" t="n"/>
      <c r="AR1054" s="118" t="n"/>
      <c r="AS1054" s="118" t="n"/>
      <c r="AT1054" s="118" t="n"/>
      <c r="AU1054" s="118" t="n"/>
      <c r="AV1054" s="118" t="n"/>
      <c r="AW1054" s="118" t="n"/>
      <c r="AX1054" s="118" t="n"/>
      <c r="AY1054" s="118" t="n"/>
      <c r="AZ1054" s="118" t="n"/>
      <c r="BA1054" s="118" t="n"/>
      <c r="BB1054" s="118" t="n"/>
      <c r="BC1054" s="118" t="n"/>
      <c r="BD1054" s="118" t="n"/>
      <c r="BE1054" s="118" t="n"/>
      <c r="BF1054" s="118" t="n"/>
      <c r="BG1054" s="118" t="n"/>
      <c r="BH1054" s="118" t="n"/>
      <c r="BI1054" s="118" t="n"/>
      <c r="BJ1054" s="118" t="n"/>
      <c r="BK1054" s="118" t="n"/>
      <c r="BL1054" s="118" t="n"/>
      <c r="BM1054" s="118" t="n"/>
      <c r="BN1054" s="118" t="n"/>
      <c r="BO1054" s="118" t="n"/>
      <c r="BP1054" s="118" t="n"/>
      <c r="BQ1054" s="118" t="n"/>
      <c r="BR1054" s="118" t="n"/>
      <c r="BS1054" s="118" t="n"/>
      <c r="BT1054" s="118">
        <f>COUNTIF(B1054:BS1054,1)</f>
        <v/>
      </c>
      <c r="BV1054" s="76">
        <f>TRIM(RIGHT(A1054, LEN(A1054) - FIND("@", SUBSTITUTE(A1054, " ", "@", LEN(A1054)-LEN(SUBSTITUTE(A1054," ",""))))))</f>
        <v/>
      </c>
      <c r="BW1054" s="76">
        <f>TRIM(LEFT(A1054,FIND(" ",A1054&amp;" ")-1))</f>
        <v/>
      </c>
      <c r="BX1054">
        <f>+IF(BV1054=BV1053,"Same","Diff")</f>
        <v/>
      </c>
      <c r="BY1054">
        <f>IF(BX1054="Same",IF(BW1054=BW1053,"same","Diff"))</f>
        <v/>
      </c>
    </row>
    <row r="1055" ht="17" customHeight="1">
      <c r="A1055" s="59" t="inlineStr">
        <is>
          <t>Mike Preston</t>
        </is>
      </c>
      <c r="B1055" s="117" t="n"/>
      <c r="C1055" s="117" t="n"/>
      <c r="D1055" s="117" t="n"/>
      <c r="E1055" s="117" t="n"/>
      <c r="F1055" s="117" t="n"/>
      <c r="G1055" s="117" t="n"/>
      <c r="H1055" s="117" t="n"/>
      <c r="I1055" s="117" t="n"/>
      <c r="J1055" s="118" t="n"/>
      <c r="K1055" s="118" t="n"/>
      <c r="L1055" s="118" t="n"/>
      <c r="M1055" s="118" t="n"/>
      <c r="N1055" s="118" t="n"/>
      <c r="O1055" s="118" t="n"/>
      <c r="P1055" s="118" t="n"/>
      <c r="Q1055" s="118" t="n"/>
      <c r="R1055" s="118" t="n"/>
      <c r="S1055" s="118" t="n"/>
      <c r="T1055" s="118" t="n"/>
      <c r="U1055" s="118" t="n"/>
      <c r="V1055" s="118" t="n"/>
      <c r="W1055" s="118" t="n"/>
      <c r="X1055" s="118" t="n"/>
      <c r="Y1055" s="118" t="n"/>
      <c r="Z1055" s="118" t="n"/>
      <c r="AA1055" s="118" t="n"/>
      <c r="AB1055" s="118" t="n"/>
      <c r="AC1055" s="118" t="n"/>
      <c r="AD1055" s="118" t="n"/>
      <c r="AE1055" s="118" t="n"/>
      <c r="AF1055" s="118" t="n">
        <v>1</v>
      </c>
      <c r="AG1055" s="118" t="n"/>
      <c r="AH1055" s="118" t="n"/>
      <c r="AI1055" s="118" t="n">
        <v>1</v>
      </c>
      <c r="AJ1055" s="118" t="n"/>
      <c r="AK1055" s="118" t="n"/>
      <c r="AL1055" s="118" t="n"/>
      <c r="AM1055" s="118" t="n"/>
      <c r="AN1055" s="118" t="n"/>
      <c r="AO1055" s="118" t="n"/>
      <c r="AP1055" s="118" t="n"/>
      <c r="AQ1055" s="118" t="n"/>
      <c r="AR1055" s="118" t="n"/>
      <c r="AS1055" s="118" t="n"/>
      <c r="AT1055" s="118" t="n"/>
      <c r="AU1055" s="118" t="n"/>
      <c r="AV1055" s="118" t="n"/>
      <c r="AW1055" s="118" t="n"/>
      <c r="AX1055" s="118" t="n"/>
      <c r="AY1055" s="118" t="n"/>
      <c r="AZ1055" s="118" t="n"/>
      <c r="BA1055" s="118" t="n"/>
      <c r="BB1055" s="118" t="n"/>
      <c r="BC1055" s="118" t="n"/>
      <c r="BD1055" s="118" t="n"/>
      <c r="BE1055" s="118" t="n"/>
      <c r="BF1055" s="118" t="n"/>
      <c r="BG1055" s="118" t="n"/>
      <c r="BH1055" s="118" t="n"/>
      <c r="BI1055" s="118" t="n"/>
      <c r="BJ1055" s="118" t="n"/>
      <c r="BK1055" s="118" t="n"/>
      <c r="BL1055" s="118" t="n"/>
      <c r="BM1055" s="118" t="n"/>
      <c r="BN1055" s="118" t="n"/>
      <c r="BO1055" s="118" t="n"/>
      <c r="BP1055" s="118" t="n"/>
      <c r="BQ1055" s="118" t="n"/>
      <c r="BR1055" s="118" t="n"/>
      <c r="BS1055" s="118" t="n"/>
      <c r="BT1055" s="118">
        <f>COUNTIF(B1055:BS1055,1)</f>
        <v/>
      </c>
      <c r="BV1055" s="76">
        <f>TRIM(RIGHT(A1055, LEN(A1055) - FIND("@", SUBSTITUTE(A1055, " ", "@", LEN(A1055)-LEN(SUBSTITUTE(A1055," ",""))))))</f>
        <v/>
      </c>
      <c r="BW1055" s="76">
        <f>TRIM(LEFT(A1055,FIND(" ",A1055&amp;" ")-1))</f>
        <v/>
      </c>
      <c r="BX1055">
        <f>+IF(BV1055=BV1054,"Same","Diff")</f>
        <v/>
      </c>
      <c r="BY1055">
        <f>IF(BX1055="Same",IF(BW1055=BW1054,"same","Diff"))</f>
        <v/>
      </c>
    </row>
    <row r="1056" ht="17" customHeight="1">
      <c r="A1056" s="59" t="inlineStr">
        <is>
          <t>Nathan Pretty</t>
        </is>
      </c>
      <c r="B1056" s="117" t="n"/>
      <c r="C1056" s="117" t="n"/>
      <c r="D1056" s="117" t="n"/>
      <c r="E1056" s="117" t="n"/>
      <c r="F1056" s="117" t="n"/>
      <c r="G1056" s="117" t="n"/>
      <c r="H1056" s="117" t="n"/>
      <c r="I1056" s="117" t="n"/>
      <c r="J1056" s="118" t="n"/>
      <c r="K1056" s="118" t="n"/>
      <c r="L1056" s="118" t="n"/>
      <c r="M1056" s="118" t="n"/>
      <c r="N1056" s="118" t="n"/>
      <c r="O1056" s="118" t="n"/>
      <c r="P1056" s="118" t="n"/>
      <c r="Q1056" s="118" t="n"/>
      <c r="R1056" s="118" t="n"/>
      <c r="S1056" s="118" t="n"/>
      <c r="T1056" s="118" t="n"/>
      <c r="U1056" s="118" t="n"/>
      <c r="V1056" s="118" t="n"/>
      <c r="W1056" s="118" t="n"/>
      <c r="X1056" s="118" t="n"/>
      <c r="Y1056" s="118" t="n"/>
      <c r="Z1056" s="118" t="n"/>
      <c r="AA1056" s="118" t="n"/>
      <c r="AB1056" s="118" t="n"/>
      <c r="AC1056" s="118" t="n"/>
      <c r="AD1056" s="118" t="n"/>
      <c r="AE1056" s="118" t="n"/>
      <c r="AF1056" s="118" t="n"/>
      <c r="AG1056" s="118" t="n"/>
      <c r="AH1056" s="118" t="n"/>
      <c r="AI1056" s="118" t="n"/>
      <c r="AJ1056" s="118" t="n"/>
      <c r="AK1056" s="118" t="n"/>
      <c r="AL1056" s="118" t="n"/>
      <c r="AM1056" s="118" t="n"/>
      <c r="AN1056" s="118" t="n"/>
      <c r="AO1056" s="118" t="n">
        <v>1</v>
      </c>
      <c r="AP1056" s="118" t="n"/>
      <c r="AQ1056" s="118" t="n">
        <v>1</v>
      </c>
      <c r="AR1056" s="118" t="n"/>
      <c r="AS1056" s="118" t="n">
        <v>1</v>
      </c>
      <c r="AT1056" s="118" t="n">
        <v>1</v>
      </c>
      <c r="AU1056" s="118" t="n">
        <v>1</v>
      </c>
      <c r="AV1056" s="118" t="n">
        <v>1</v>
      </c>
      <c r="AW1056" s="118" t="n">
        <v>1</v>
      </c>
      <c r="AX1056" s="118" t="n">
        <v>1</v>
      </c>
      <c r="AY1056" s="118" t="n">
        <v>1</v>
      </c>
      <c r="AZ1056" s="118" t="n">
        <v>1</v>
      </c>
      <c r="BA1056" s="118" t="n">
        <v>1</v>
      </c>
      <c r="BB1056" s="118" t="n">
        <v>1</v>
      </c>
      <c r="BC1056" s="118" t="n">
        <v>1</v>
      </c>
      <c r="BD1056" s="118" t="n">
        <v>1</v>
      </c>
      <c r="BE1056" s="118" t="n"/>
      <c r="BF1056" s="118" t="n"/>
      <c r="BG1056" s="118" t="n"/>
      <c r="BH1056" s="118" t="n"/>
      <c r="BI1056" s="118" t="n"/>
      <c r="BJ1056" s="118" t="n"/>
      <c r="BK1056" s="118" t="n"/>
      <c r="BL1056" s="118" t="n"/>
      <c r="BM1056" s="118" t="n"/>
      <c r="BN1056" s="118" t="n"/>
      <c r="BO1056" s="118" t="n"/>
      <c r="BP1056" s="118" t="n"/>
      <c r="BQ1056" s="118" t="n"/>
      <c r="BR1056" s="118" t="n"/>
      <c r="BS1056" s="118" t="n"/>
      <c r="BT1056" s="118">
        <f>COUNTIF(B1056:BS1056,1)</f>
        <v/>
      </c>
      <c r="BV1056" s="76">
        <f>TRIM(RIGHT(A1056, LEN(A1056) - FIND("@", SUBSTITUTE(A1056, " ", "@", LEN(A1056)-LEN(SUBSTITUTE(A1056," ",""))))))</f>
        <v/>
      </c>
      <c r="BW1056" s="76">
        <f>TRIM(LEFT(A1056,FIND(" ",A1056&amp;" ")-1))</f>
        <v/>
      </c>
      <c r="BX1056">
        <f>+IF(BV1056=BV1055,"Same","Diff")</f>
        <v/>
      </c>
      <c r="BY1056">
        <f>IF(BX1056="Same",IF(BW1056=BW1055,"same","Diff"))</f>
        <v/>
      </c>
    </row>
    <row r="1057" ht="17" customHeight="1">
      <c r="A1057" s="59" t="inlineStr">
        <is>
          <t>Andy Priaulx</t>
        </is>
      </c>
      <c r="B1057" s="117" t="n"/>
      <c r="C1057" s="117" t="n"/>
      <c r="D1057" s="117" t="n"/>
      <c r="E1057" s="117" t="n"/>
      <c r="F1057" s="117" t="n"/>
      <c r="G1057" s="117" t="n"/>
      <c r="H1057" s="117" t="n"/>
      <c r="I1057" s="117" t="n"/>
      <c r="J1057" s="118" t="n"/>
      <c r="K1057" s="118" t="n"/>
      <c r="L1057" s="118" t="n"/>
      <c r="M1057" s="118" t="n"/>
      <c r="N1057" s="118" t="n"/>
      <c r="O1057" s="118" t="n"/>
      <c r="P1057" s="118" t="n"/>
      <c r="Q1057" s="118" t="n"/>
      <c r="R1057" s="118" t="n"/>
      <c r="S1057" s="118" t="n"/>
      <c r="T1057" s="118" t="n"/>
      <c r="U1057" s="118" t="n"/>
      <c r="V1057" s="118" t="n"/>
      <c r="W1057" s="118" t="n"/>
      <c r="X1057" s="118" t="n"/>
      <c r="Y1057" s="118" t="n"/>
      <c r="Z1057" s="118" t="n"/>
      <c r="AA1057" s="118" t="n"/>
      <c r="AB1057" s="118" t="n"/>
      <c r="AC1057" s="118" t="n"/>
      <c r="AD1057" s="118" t="n"/>
      <c r="AE1057" s="118" t="n"/>
      <c r="AF1057" s="118" t="n"/>
      <c r="AG1057" s="118" t="n"/>
      <c r="AH1057" s="118" t="n"/>
      <c r="AI1057" s="118" t="n"/>
      <c r="AJ1057" s="118" t="n"/>
      <c r="AK1057" s="118" t="n"/>
      <c r="AL1057" s="118" t="n"/>
      <c r="AM1057" s="118" t="n"/>
      <c r="AN1057" s="118" t="n"/>
      <c r="AO1057" s="118" t="n"/>
      <c r="AP1057" s="118" t="n"/>
      <c r="AQ1057" s="118" t="n"/>
      <c r="AR1057" s="118" t="n"/>
      <c r="AS1057" s="118" t="n"/>
      <c r="AT1057" s="118" t="n"/>
      <c r="AU1057" s="118" t="n">
        <v>1</v>
      </c>
      <c r="AV1057" s="118" t="n">
        <v>1</v>
      </c>
      <c r="AW1057" s="118" t="n"/>
      <c r="AX1057" s="118" t="n"/>
      <c r="AY1057" s="118" t="n"/>
      <c r="AZ1057" s="118" t="n"/>
      <c r="BA1057" s="118" t="n"/>
      <c r="BB1057" s="118" t="n">
        <v>1</v>
      </c>
      <c r="BC1057" s="118" t="n"/>
      <c r="BD1057" s="118" t="n"/>
      <c r="BE1057" s="118" t="n"/>
      <c r="BF1057" s="118" t="n">
        <v>1</v>
      </c>
      <c r="BG1057" s="118" t="n"/>
      <c r="BH1057" s="118" t="n"/>
      <c r="BI1057" s="118" t="n"/>
      <c r="BJ1057" s="118" t="n"/>
      <c r="BK1057" s="118" t="n"/>
      <c r="BL1057" s="118" t="n"/>
      <c r="BM1057" s="118" t="n"/>
      <c r="BN1057" s="118" t="n"/>
      <c r="BO1057" s="118" t="n"/>
      <c r="BP1057" s="118" t="n"/>
      <c r="BQ1057" s="118" t="n"/>
      <c r="BR1057" s="118" t="n"/>
      <c r="BS1057" s="118" t="n"/>
      <c r="BT1057" s="118">
        <f>COUNTIF(B1057:BS1057,1)</f>
        <v/>
      </c>
      <c r="BV1057" s="76">
        <f>TRIM(RIGHT(A1057, LEN(A1057) - FIND("@", SUBSTITUTE(A1057, " ", "@", LEN(A1057)-LEN(SUBSTITUTE(A1057," ",""))))))</f>
        <v/>
      </c>
      <c r="BW1057" s="76">
        <f>TRIM(LEFT(A1057,FIND(" ",A1057&amp;" ")-1))</f>
        <v/>
      </c>
      <c r="BX1057">
        <f>+IF(BV1057=BV1056,"Same","Diff")</f>
        <v/>
      </c>
      <c r="BY1057">
        <f>IF(BX1057="Same",IF(BW1057=BW1056,"same","Diff"))</f>
        <v/>
      </c>
    </row>
    <row r="1058" ht="17" customHeight="1">
      <c r="A1058" s="59" t="inlineStr">
        <is>
          <t>Drew Price</t>
        </is>
      </c>
      <c r="B1058" s="117" t="n"/>
      <c r="C1058" s="117" t="n"/>
      <c r="D1058" s="117" t="n"/>
      <c r="E1058" s="117" t="n"/>
      <c r="F1058" s="117" t="n"/>
      <c r="G1058" s="117" t="n"/>
      <c r="H1058" s="117" t="n"/>
      <c r="I1058" s="117" t="n"/>
      <c r="J1058" s="118" t="n"/>
      <c r="K1058" s="118" t="n"/>
      <c r="L1058" s="118" t="n"/>
      <c r="M1058" s="118" t="n"/>
      <c r="N1058" s="118" t="n"/>
      <c r="O1058" s="118" t="n"/>
      <c r="P1058" s="118" t="n"/>
      <c r="Q1058" s="118" t="n"/>
      <c r="R1058" s="118" t="n"/>
      <c r="S1058" s="118" t="n"/>
      <c r="T1058" s="118" t="n"/>
      <c r="U1058" s="118" t="n"/>
      <c r="V1058" s="118" t="n"/>
      <c r="W1058" s="118" t="n"/>
      <c r="X1058" s="118" t="n"/>
      <c r="Y1058" s="118" t="n"/>
      <c r="Z1058" s="118" t="n"/>
      <c r="AA1058" s="118" t="n">
        <v>1</v>
      </c>
      <c r="AB1058" s="118" t="n">
        <v>1</v>
      </c>
      <c r="AC1058" s="118" t="n">
        <v>1</v>
      </c>
      <c r="AD1058" s="118" t="n">
        <v>1</v>
      </c>
      <c r="AE1058" s="118" t="n">
        <v>1</v>
      </c>
      <c r="AF1058" s="118" t="n">
        <v>1</v>
      </c>
      <c r="AG1058" s="118" t="n">
        <v>1</v>
      </c>
      <c r="AH1058" s="118" t="n"/>
      <c r="AI1058" s="118" t="n"/>
      <c r="AJ1058" s="118" t="n"/>
      <c r="AK1058" s="118" t="n"/>
      <c r="AL1058" s="118" t="n"/>
      <c r="AM1058" s="118" t="n"/>
      <c r="AN1058" s="118" t="n"/>
      <c r="AO1058" s="118" t="n"/>
      <c r="AP1058" s="118" t="n"/>
      <c r="AQ1058" s="118" t="n"/>
      <c r="AR1058" s="118" t="n"/>
      <c r="AS1058" s="118" t="n"/>
      <c r="AT1058" s="118" t="n"/>
      <c r="AU1058" s="118" t="n"/>
      <c r="AV1058" s="118" t="n"/>
      <c r="AW1058" s="118" t="n"/>
      <c r="AX1058" s="118" t="n"/>
      <c r="AY1058" s="118" t="n"/>
      <c r="AZ1058" s="118" t="n"/>
      <c r="BA1058" s="118" t="n"/>
      <c r="BB1058" s="118" t="n"/>
      <c r="BC1058" s="118" t="n"/>
      <c r="BD1058" s="118" t="n"/>
      <c r="BE1058" s="118" t="n"/>
      <c r="BF1058" s="118" t="n"/>
      <c r="BG1058" s="118" t="n"/>
      <c r="BH1058" s="118" t="n"/>
      <c r="BI1058" s="118" t="n"/>
      <c r="BJ1058" s="118" t="n"/>
      <c r="BK1058" s="118" t="n"/>
      <c r="BL1058" s="118" t="n"/>
      <c r="BM1058" s="118" t="n"/>
      <c r="BN1058" s="118" t="n"/>
      <c r="BO1058" s="118" t="n"/>
      <c r="BP1058" s="118" t="n"/>
      <c r="BQ1058" s="118" t="n"/>
      <c r="BR1058" s="118" t="n"/>
      <c r="BS1058" s="118" t="n"/>
      <c r="BT1058" s="118">
        <f>COUNTIF(B1058:BS1058,1)</f>
        <v/>
      </c>
      <c r="BV1058" s="76">
        <f>TRIM(RIGHT(A1058, LEN(A1058) - FIND("@", SUBSTITUTE(A1058, " ", "@", LEN(A1058)-LEN(SUBSTITUTE(A1058," ",""))))))</f>
        <v/>
      </c>
      <c r="BW1058" s="76">
        <f>TRIM(LEFT(A1058,FIND(" ",A1058&amp;" ")-1))</f>
        <v/>
      </c>
      <c r="BX1058">
        <f>+IF(BV1058=BV1057,"Same","Diff")</f>
        <v/>
      </c>
      <c r="BY1058">
        <f>IF(BX1058="Same",IF(BW1058=BW1057,"same","Diff"))</f>
        <v/>
      </c>
    </row>
    <row r="1059" ht="17" customHeight="1">
      <c r="A1059" s="59" t="inlineStr">
        <is>
          <t>Ken Price</t>
        </is>
      </c>
      <c r="B1059" s="117" t="n"/>
      <c r="C1059" s="117" t="n"/>
      <c r="D1059" s="117" t="n"/>
      <c r="E1059" s="117" t="n"/>
      <c r="F1059" s="117" t="n"/>
      <c r="G1059" s="117" t="n"/>
      <c r="H1059" s="117" t="n"/>
      <c r="I1059" s="117" t="n"/>
      <c r="J1059" s="118" t="n"/>
      <c r="K1059" s="118" t="n"/>
      <c r="L1059" s="118" t="n"/>
      <c r="M1059" s="118" t="n"/>
      <c r="N1059" s="118" t="n"/>
      <c r="O1059" s="118" t="n"/>
      <c r="P1059" s="118" t="n"/>
      <c r="Q1059" s="118" t="n"/>
      <c r="R1059" s="118" t="n"/>
      <c r="S1059" s="118" t="n"/>
      <c r="T1059" s="118" t="n"/>
      <c r="U1059" s="118" t="n">
        <v>1</v>
      </c>
      <c r="V1059" s="118" t="n">
        <v>1</v>
      </c>
      <c r="W1059" s="130" t="n">
        <v>1</v>
      </c>
      <c r="X1059" s="118" t="n"/>
      <c r="Y1059" s="118" t="n"/>
      <c r="Z1059" s="118" t="n"/>
      <c r="AA1059" s="118" t="n"/>
      <c r="AB1059" s="118" t="n"/>
      <c r="AC1059" s="118" t="n"/>
      <c r="AD1059" s="118" t="n"/>
      <c r="AE1059" s="118" t="n"/>
      <c r="AF1059" s="118" t="n"/>
      <c r="AG1059" s="118" t="n"/>
      <c r="AH1059" s="118" t="n"/>
      <c r="AI1059" s="118" t="n"/>
      <c r="AJ1059" s="118" t="n"/>
      <c r="AK1059" s="118" t="n"/>
      <c r="AL1059" s="118" t="n"/>
      <c r="AM1059" s="118" t="n"/>
      <c r="AN1059" s="118" t="n"/>
      <c r="AO1059" s="118" t="n"/>
      <c r="AP1059" s="118" t="n"/>
      <c r="AQ1059" s="118" t="n"/>
      <c r="AR1059" s="118" t="n"/>
      <c r="AS1059" s="118" t="n"/>
      <c r="AT1059" s="118" t="n"/>
      <c r="AU1059" s="118" t="n"/>
      <c r="AV1059" s="118" t="n"/>
      <c r="AW1059" s="118" t="n"/>
      <c r="AX1059" s="118" t="n"/>
      <c r="AY1059" s="118" t="n"/>
      <c r="AZ1059" s="118" t="n"/>
      <c r="BA1059" s="118" t="n"/>
      <c r="BB1059" s="118" t="n"/>
      <c r="BC1059" s="118" t="n"/>
      <c r="BD1059" s="118" t="n"/>
      <c r="BE1059" s="118" t="n"/>
      <c r="BF1059" s="118" t="n"/>
      <c r="BG1059" s="118" t="n"/>
      <c r="BH1059" s="118" t="n"/>
      <c r="BI1059" s="118" t="n"/>
      <c r="BJ1059" s="118" t="n"/>
      <c r="BK1059" s="118" t="n"/>
      <c r="BL1059" s="118" t="n"/>
      <c r="BM1059" s="118" t="n"/>
      <c r="BN1059" s="118" t="n"/>
      <c r="BO1059" s="118" t="n"/>
      <c r="BP1059" s="118" t="n"/>
      <c r="BQ1059" s="118" t="n"/>
      <c r="BR1059" s="118" t="n"/>
      <c r="BS1059" s="118" t="n"/>
      <c r="BT1059" s="118">
        <f>COUNTIF(B1059:BS1059,1)</f>
        <v/>
      </c>
      <c r="BV1059" s="76">
        <f>TRIM(RIGHT(A1059, LEN(A1059) - FIND("@", SUBSTITUTE(A1059, " ", "@", LEN(A1059)-LEN(SUBSTITUTE(A1059," ",""))))))</f>
        <v/>
      </c>
      <c r="BW1059" s="76">
        <f>TRIM(LEFT(A1059,FIND(" ",A1059&amp;" ")-1))</f>
        <v/>
      </c>
      <c r="BX1059">
        <f>+IF(BV1059=BV1058,"Same","Diff")</f>
        <v/>
      </c>
      <c r="BY1059">
        <f>IF(BX1059="Same",IF(BW1059=BW1058,"same","Diff"))</f>
        <v/>
      </c>
    </row>
    <row r="1060" ht="17" customHeight="1">
      <c r="A1060" s="59" t="inlineStr">
        <is>
          <t>Melinda Price</t>
        </is>
      </c>
      <c r="B1060" s="117" t="n"/>
      <c r="C1060" s="117" t="n"/>
      <c r="D1060" s="117" t="n"/>
      <c r="E1060" s="117" t="n"/>
      <c r="F1060" s="117" t="n"/>
      <c r="G1060" s="117" t="n"/>
      <c r="H1060" s="117" t="n"/>
      <c r="I1060" s="117" t="n"/>
      <c r="J1060" s="118" t="n"/>
      <c r="K1060" s="118" t="n"/>
      <c r="L1060" s="118" t="n"/>
      <c r="M1060" s="118" t="n"/>
      <c r="N1060" s="118" t="n"/>
      <c r="O1060" s="118" t="n"/>
      <c r="P1060" s="118" t="n"/>
      <c r="Q1060" s="118" t="n"/>
      <c r="R1060" s="118" t="n"/>
      <c r="S1060" s="118" t="n"/>
      <c r="T1060" s="118" t="n"/>
      <c r="U1060" s="118" t="n"/>
      <c r="V1060" s="118" t="n"/>
      <c r="W1060" s="118" t="n"/>
      <c r="X1060" s="118" t="n"/>
      <c r="Y1060" s="118" t="n"/>
      <c r="Z1060" s="118" t="n"/>
      <c r="AA1060" s="118" t="n"/>
      <c r="AB1060" s="118" t="n"/>
      <c r="AC1060" s="118" t="n"/>
      <c r="AD1060" s="118" t="n"/>
      <c r="AE1060" s="118" t="n"/>
      <c r="AF1060" s="118" t="n"/>
      <c r="AG1060" s="118" t="n"/>
      <c r="AH1060" s="118" t="n"/>
      <c r="AI1060" s="118" t="n"/>
      <c r="AJ1060" s="118" t="n">
        <v>1</v>
      </c>
      <c r="AK1060" s="118" t="n"/>
      <c r="AL1060" s="118" t="n"/>
      <c r="AM1060" s="118" t="n">
        <v>1</v>
      </c>
      <c r="AN1060" s="118" t="n"/>
      <c r="AO1060" s="118" t="n">
        <v>1</v>
      </c>
      <c r="AP1060" s="118" t="n"/>
      <c r="AQ1060" s="118" t="n">
        <v>1</v>
      </c>
      <c r="AR1060" s="118" t="n"/>
      <c r="AS1060" s="118" t="n">
        <v>1</v>
      </c>
      <c r="AT1060" s="118" t="n"/>
      <c r="AU1060" s="118" t="n"/>
      <c r="AV1060" s="118" t="n"/>
      <c r="AW1060" s="118" t="n"/>
      <c r="AX1060" s="118" t="n"/>
      <c r="AY1060" s="118" t="n"/>
      <c r="AZ1060" s="118" t="n"/>
      <c r="BA1060" s="118" t="n"/>
      <c r="BB1060" s="118" t="n"/>
      <c r="BC1060" s="118" t="n"/>
      <c r="BD1060" s="118" t="n"/>
      <c r="BE1060" s="118" t="n"/>
      <c r="BF1060" s="118" t="n"/>
      <c r="BG1060" s="118" t="n"/>
      <c r="BH1060" s="118" t="n"/>
      <c r="BI1060" s="118" t="n"/>
      <c r="BJ1060" s="118" t="n"/>
      <c r="BK1060" s="118" t="n"/>
      <c r="BL1060" s="118" t="n"/>
      <c r="BM1060" s="118" t="n"/>
      <c r="BN1060" s="118" t="n"/>
      <c r="BO1060" s="118" t="n"/>
      <c r="BP1060" s="118" t="n"/>
      <c r="BQ1060" s="118" t="n"/>
      <c r="BR1060" s="118" t="n"/>
      <c r="BS1060" s="118" t="n"/>
      <c r="BT1060" s="118">
        <f>COUNTIF(B1060:BS1060,1)</f>
        <v/>
      </c>
      <c r="BV1060" s="76">
        <f>TRIM(RIGHT(A1060, LEN(A1060) - FIND("@", SUBSTITUTE(A1060, " ", "@", LEN(A1060)-LEN(SUBSTITUTE(A1060," ",""))))))</f>
        <v/>
      </c>
      <c r="BW1060" s="76">
        <f>TRIM(LEFT(A1060,FIND(" ",A1060&amp;" ")-1))</f>
        <v/>
      </c>
      <c r="BX1060">
        <f>+IF(BV1060=BV1059,"Same","Diff")</f>
        <v/>
      </c>
      <c r="BY1060">
        <f>IF(BX1060="Same",IF(BW1060=BW1059,"same","Diff"))</f>
        <v/>
      </c>
    </row>
    <row r="1061" ht="17" customHeight="1">
      <c r="A1061" s="59" t="inlineStr">
        <is>
          <t>Shane Price</t>
        </is>
      </c>
      <c r="B1061" s="117" t="n"/>
      <c r="C1061" s="117" t="n"/>
      <c r="D1061" s="117" t="n"/>
      <c r="E1061" s="117" t="n"/>
      <c r="F1061" s="117" t="n"/>
      <c r="G1061" s="117" t="n"/>
      <c r="H1061" s="117" t="n"/>
      <c r="I1061" s="117" t="n"/>
      <c r="J1061" s="118" t="n"/>
      <c r="K1061" s="118" t="n"/>
      <c r="L1061" s="118" t="n"/>
      <c r="M1061" s="118" t="n"/>
      <c r="N1061" s="118" t="n"/>
      <c r="O1061" s="118" t="n"/>
      <c r="P1061" s="118" t="n"/>
      <c r="Q1061" s="118" t="n"/>
      <c r="R1061" s="118" t="n"/>
      <c r="S1061" s="118" t="n"/>
      <c r="T1061" s="118" t="n"/>
      <c r="U1061" s="118" t="n"/>
      <c r="V1061" s="118" t="n"/>
      <c r="W1061" s="118" t="n"/>
      <c r="X1061" s="118" t="n"/>
      <c r="Y1061" s="118" t="n"/>
      <c r="Z1061" s="118" t="n"/>
      <c r="AA1061" s="118" t="n"/>
      <c r="AB1061" s="118" t="n"/>
      <c r="AC1061" s="118" t="n"/>
      <c r="AD1061" s="118" t="n"/>
      <c r="AE1061" s="118" t="n"/>
      <c r="AF1061" s="118" t="n"/>
      <c r="AG1061" s="118" t="n"/>
      <c r="AH1061" s="118" t="n"/>
      <c r="AI1061" s="118" t="n"/>
      <c r="AJ1061" s="118" t="n"/>
      <c r="AK1061" s="118" t="n"/>
      <c r="AL1061" s="118" t="n"/>
      <c r="AM1061" s="118" t="n"/>
      <c r="AN1061" s="118" t="n"/>
      <c r="AO1061" s="118" t="n"/>
      <c r="AP1061" s="118" t="n"/>
      <c r="AQ1061" s="118" t="n"/>
      <c r="AR1061" s="118" t="n"/>
      <c r="AS1061" s="118" t="n"/>
      <c r="AT1061" s="118" t="n"/>
      <c r="AU1061" s="118" t="n"/>
      <c r="AV1061" s="118" t="n"/>
      <c r="AW1061" s="118" t="n"/>
      <c r="AX1061" s="118" t="n"/>
      <c r="AY1061" s="118" t="n">
        <v>1</v>
      </c>
      <c r="AZ1061" s="118" t="n">
        <v>1</v>
      </c>
      <c r="BA1061" s="118" t="n">
        <v>1</v>
      </c>
      <c r="BB1061" s="118" t="n">
        <v>1</v>
      </c>
      <c r="BC1061" s="118" t="n">
        <v>1</v>
      </c>
      <c r="BD1061" s="118" t="n">
        <v>1</v>
      </c>
      <c r="BE1061" s="118" t="n"/>
      <c r="BF1061" s="118" t="n"/>
      <c r="BG1061" s="118" t="n"/>
      <c r="BH1061" s="118" t="n"/>
      <c r="BI1061" s="118" t="n"/>
      <c r="BJ1061" s="118" t="n"/>
      <c r="BK1061" s="118" t="n"/>
      <c r="BL1061" s="118" t="n"/>
      <c r="BM1061" s="118" t="n"/>
      <c r="BN1061" s="118" t="n"/>
      <c r="BO1061" s="118" t="n"/>
      <c r="BP1061" s="118" t="n"/>
      <c r="BQ1061" s="118" t="n"/>
      <c r="BR1061" s="118" t="n"/>
      <c r="BS1061" s="118" t="n"/>
      <c r="BT1061" s="118">
        <f>COUNTIF(B1061:BS1061,1)</f>
        <v/>
      </c>
      <c r="BV1061" s="76">
        <f>TRIM(RIGHT(A1061, LEN(A1061) - FIND("@", SUBSTITUTE(A1061, " ", "@", LEN(A1061)-LEN(SUBSTITUTE(A1061," ",""))))))</f>
        <v/>
      </c>
      <c r="BW1061" s="76">
        <f>TRIM(LEFT(A1061,FIND(" ",A1061&amp;" ")-1))</f>
        <v/>
      </c>
      <c r="BX1061">
        <f>+IF(BV1061=BV1060,"Same","Diff")</f>
        <v/>
      </c>
      <c r="BY1061">
        <f>IF(BX1061="Same",IF(BW1061=BW1060,"same","Diff"))</f>
        <v/>
      </c>
    </row>
    <row r="1062" ht="17" customHeight="1">
      <c r="A1062" s="59" t="inlineStr">
        <is>
          <t>John Prisk</t>
        </is>
      </c>
      <c r="B1062" s="117" t="n"/>
      <c r="C1062" s="117" t="n"/>
      <c r="D1062" s="117" t="n"/>
      <c r="E1062" s="117" t="n"/>
      <c r="F1062" s="117" t="n">
        <v>1</v>
      </c>
      <c r="G1062" s="117" t="n">
        <v>1</v>
      </c>
      <c r="H1062" s="117" t="n">
        <v>1</v>
      </c>
      <c r="I1062" s="117" t="n">
        <v>1</v>
      </c>
      <c r="J1062" s="118" t="n">
        <v>1</v>
      </c>
      <c r="K1062" s="118" t="n">
        <v>1</v>
      </c>
      <c r="L1062" s="118" t="n"/>
      <c r="M1062" s="118" t="n"/>
      <c r="N1062" s="118" t="n"/>
      <c r="O1062" s="118" t="n"/>
      <c r="P1062" s="118" t="n"/>
      <c r="Q1062" s="118" t="n"/>
      <c r="R1062" s="118" t="n"/>
      <c r="S1062" s="118" t="n"/>
      <c r="T1062" s="118" t="n"/>
      <c r="U1062" s="118" t="n"/>
      <c r="V1062" s="118" t="n"/>
      <c r="W1062" s="118" t="n"/>
      <c r="X1062" s="118" t="n"/>
      <c r="Y1062" s="118" t="n"/>
      <c r="Z1062" s="118" t="n"/>
      <c r="AA1062" s="118" t="n"/>
      <c r="AB1062" s="118" t="n"/>
      <c r="AC1062" s="118" t="n"/>
      <c r="AD1062" s="118" t="n"/>
      <c r="AE1062" s="118" t="n"/>
      <c r="AF1062" s="118" t="n"/>
      <c r="AG1062" s="118" t="n"/>
      <c r="AH1062" s="118" t="n"/>
      <c r="AI1062" s="118" t="n"/>
      <c r="AJ1062" s="118" t="n"/>
      <c r="AK1062" s="118" t="n"/>
      <c r="AL1062" s="118" t="n"/>
      <c r="AM1062" s="118" t="n"/>
      <c r="AN1062" s="118" t="n"/>
      <c r="AO1062" s="118" t="n"/>
      <c r="AP1062" s="118" t="n"/>
      <c r="AQ1062" s="118" t="n"/>
      <c r="AR1062" s="118" t="n"/>
      <c r="AS1062" s="118" t="n"/>
      <c r="AT1062" s="118" t="n"/>
      <c r="AU1062" s="118" t="n"/>
      <c r="AV1062" s="118" t="n"/>
      <c r="AW1062" s="118" t="n"/>
      <c r="AX1062" s="118" t="n"/>
      <c r="AY1062" s="118" t="n"/>
      <c r="AZ1062" s="118" t="n"/>
      <c r="BA1062" s="118" t="n"/>
      <c r="BB1062" s="118" t="n"/>
      <c r="BC1062" s="118" t="n"/>
      <c r="BD1062" s="118" t="n"/>
      <c r="BE1062" s="118" t="n"/>
      <c r="BF1062" s="118" t="n"/>
      <c r="BG1062" s="118" t="n"/>
      <c r="BH1062" s="118" t="n"/>
      <c r="BI1062" s="118" t="n"/>
      <c r="BJ1062" s="118" t="n"/>
      <c r="BK1062" s="118" t="n"/>
      <c r="BL1062" s="118" t="n"/>
      <c r="BM1062" s="118" t="n"/>
      <c r="BN1062" s="118" t="n"/>
      <c r="BO1062" s="118" t="n"/>
      <c r="BP1062" s="118" t="n"/>
      <c r="BQ1062" s="118" t="n"/>
      <c r="BR1062" s="118" t="n"/>
      <c r="BS1062" s="118" t="n"/>
      <c r="BT1062" s="118">
        <f>COUNTIF(B1062:BS1062,1)</f>
        <v/>
      </c>
      <c r="BV1062" s="76">
        <f>TRIM(RIGHT(A1062, LEN(A1062) - FIND("@", SUBSTITUTE(A1062, " ", "@", LEN(A1062)-LEN(SUBSTITUTE(A1062," ",""))))))</f>
        <v/>
      </c>
      <c r="BW1062" s="76">
        <f>TRIM(LEFT(A1062,FIND(" ",A1062&amp;" ")-1))</f>
        <v/>
      </c>
      <c r="BX1062">
        <f>+IF(BV1062=BV1061,"Same","Diff")</f>
        <v/>
      </c>
      <c r="BY1062">
        <f>IF(BX1062="Same",IF(BW1062=BW1061,"same","Diff"))</f>
        <v/>
      </c>
    </row>
    <row r="1063" ht="17" customHeight="1">
      <c r="A1063" s="59" t="inlineStr">
        <is>
          <t>Scott Pruett</t>
        </is>
      </c>
      <c r="B1063" s="117" t="n"/>
      <c r="C1063" s="117" t="n"/>
      <c r="D1063" s="117" t="n"/>
      <c r="E1063" s="117" t="n"/>
      <c r="F1063" s="117" t="n"/>
      <c r="G1063" s="117" t="n"/>
      <c r="H1063" s="117" t="n"/>
      <c r="I1063" s="117" t="n"/>
      <c r="J1063" s="118" t="n"/>
      <c r="K1063" s="118" t="n"/>
      <c r="L1063" s="118" t="n"/>
      <c r="M1063" s="118" t="n"/>
      <c r="N1063" s="118" t="n"/>
      <c r="O1063" s="118" t="n"/>
      <c r="P1063" s="118" t="n"/>
      <c r="Q1063" s="118" t="n"/>
      <c r="R1063" s="118" t="n"/>
      <c r="S1063" s="118" t="n"/>
      <c r="T1063" s="118" t="n"/>
      <c r="U1063" s="118" t="n"/>
      <c r="V1063" s="118" t="n"/>
      <c r="W1063" s="118" t="n"/>
      <c r="X1063" s="118" t="n"/>
      <c r="Y1063" s="118" t="n"/>
      <c r="Z1063" s="118" t="n"/>
      <c r="AA1063" s="118" t="n"/>
      <c r="AB1063" s="118" t="n"/>
      <c r="AC1063" s="118" t="n"/>
      <c r="AD1063" s="118" t="n"/>
      <c r="AE1063" s="118" t="n"/>
      <c r="AF1063" s="118" t="n"/>
      <c r="AG1063" s="118" t="n"/>
      <c r="AH1063" s="118" t="n"/>
      <c r="AI1063" s="118" t="n"/>
      <c r="AJ1063" s="118" t="n"/>
      <c r="AK1063" s="118" t="n"/>
      <c r="AL1063" s="118" t="n"/>
      <c r="AM1063" s="118" t="n">
        <v>1</v>
      </c>
      <c r="AN1063" s="118" t="n"/>
      <c r="AO1063" s="118" t="n"/>
      <c r="AP1063" s="118" t="n"/>
      <c r="AQ1063" s="118" t="n"/>
      <c r="AR1063" s="118" t="n"/>
      <c r="AS1063" s="118" t="n"/>
      <c r="AT1063" s="118" t="n"/>
      <c r="AU1063" s="118" t="n"/>
      <c r="AV1063" s="118" t="n"/>
      <c r="AW1063" s="118" t="n"/>
      <c r="AX1063" s="118" t="n"/>
      <c r="AY1063" s="118" t="n"/>
      <c r="AZ1063" s="118" t="n"/>
      <c r="BA1063" s="118" t="n"/>
      <c r="BB1063" s="118" t="n"/>
      <c r="BC1063" s="118" t="n"/>
      <c r="BD1063" s="118" t="n"/>
      <c r="BE1063" s="118" t="n"/>
      <c r="BF1063" s="118" t="n"/>
      <c r="BG1063" s="118" t="n"/>
      <c r="BH1063" s="118" t="n"/>
      <c r="BI1063" s="118" t="n"/>
      <c r="BJ1063" s="118" t="n"/>
      <c r="BK1063" s="118" t="n"/>
      <c r="BL1063" s="118" t="n"/>
      <c r="BM1063" s="118" t="n"/>
      <c r="BN1063" s="118" t="n"/>
      <c r="BO1063" s="118" t="n"/>
      <c r="BP1063" s="118" t="n"/>
      <c r="BQ1063" s="118" t="n"/>
      <c r="BR1063" s="118" t="n"/>
      <c r="BS1063" s="118" t="n"/>
      <c r="BT1063" s="118">
        <f>COUNTIF(B1063:BS1063,1)</f>
        <v/>
      </c>
      <c r="BV1063" s="76">
        <f>TRIM(RIGHT(A1063, LEN(A1063) - FIND("@", SUBSTITUTE(A1063, " ", "@", LEN(A1063)-LEN(SUBSTITUTE(A1063," ",""))))))</f>
        <v/>
      </c>
      <c r="BW1063" s="76">
        <f>TRIM(LEFT(A1063,FIND(" ",A1063&amp;" ")-1))</f>
        <v/>
      </c>
      <c r="BX1063">
        <f>+IF(BV1063=BV1062,"Same","Diff")</f>
        <v/>
      </c>
      <c r="BY1063">
        <f>IF(BX1063="Same",IF(BW1063=BW1062,"same","Diff"))</f>
        <v/>
      </c>
    </row>
    <row r="1064" ht="17" customHeight="1">
      <c r="A1064" s="60" t="inlineStr">
        <is>
          <t>David Pullen</t>
        </is>
      </c>
      <c r="B1064" s="119" t="n"/>
      <c r="C1064" s="119" t="n"/>
      <c r="D1064" s="119" t="n"/>
      <c r="E1064" s="119" t="n"/>
      <c r="F1064" s="119" t="n"/>
      <c r="G1064" s="119" t="n"/>
      <c r="H1064" s="119" t="n"/>
      <c r="I1064" s="119" t="n"/>
      <c r="J1064" s="118" t="n"/>
      <c r="K1064" s="118" t="n"/>
      <c r="L1064" s="118" t="n"/>
      <c r="M1064" s="118" t="n"/>
      <c r="N1064" s="118" t="n"/>
      <c r="O1064" s="118" t="n"/>
      <c r="P1064" s="118" t="n"/>
      <c r="Q1064" s="118" t="n"/>
      <c r="R1064" s="118" t="n"/>
      <c r="S1064" s="118" t="n"/>
      <c r="T1064" s="118" t="n"/>
      <c r="U1064" s="118" t="n"/>
      <c r="V1064" s="118" t="n"/>
      <c r="W1064" s="118" t="n"/>
      <c r="X1064" s="118" t="n"/>
      <c r="Y1064" s="118" t="n"/>
      <c r="Z1064" s="118" t="n"/>
      <c r="AA1064" s="118" t="n"/>
      <c r="AB1064" s="118" t="n"/>
      <c r="AC1064" s="118" t="n"/>
      <c r="AD1064" s="118" t="n"/>
      <c r="AE1064" s="118" t="n"/>
      <c r="AF1064" s="118" t="n">
        <v>1</v>
      </c>
      <c r="AG1064" s="118" t="n"/>
      <c r="AH1064" s="118" t="n"/>
      <c r="AI1064" s="118" t="n"/>
      <c r="AJ1064" s="118" t="n"/>
      <c r="AK1064" s="118" t="n"/>
      <c r="AL1064" s="118" t="n"/>
      <c r="AM1064" s="118" t="n"/>
      <c r="AN1064" s="118" t="n"/>
      <c r="AO1064" s="118" t="n"/>
      <c r="AP1064" s="118" t="n"/>
      <c r="AQ1064" s="118" t="n"/>
      <c r="AR1064" s="118" t="n"/>
      <c r="AS1064" s="118" t="n"/>
      <c r="AT1064" s="118" t="n"/>
      <c r="AU1064" s="118" t="n"/>
      <c r="AV1064" s="118" t="n"/>
      <c r="AW1064" s="118" t="n"/>
      <c r="AX1064" s="118" t="n"/>
      <c r="AY1064" s="118" t="n"/>
      <c r="AZ1064" s="118" t="n"/>
      <c r="BA1064" s="118" t="n"/>
      <c r="BB1064" s="118" t="n"/>
      <c r="BC1064" s="118" t="n"/>
      <c r="BD1064" s="118" t="n"/>
      <c r="BE1064" s="118" t="n"/>
      <c r="BF1064" s="118" t="n"/>
      <c r="BG1064" s="118" t="n"/>
      <c r="BH1064" s="118" t="n"/>
      <c r="BI1064" s="118" t="n"/>
      <c r="BJ1064" s="118" t="n"/>
      <c r="BK1064" s="118" t="n"/>
      <c r="BL1064" s="118" t="n"/>
      <c r="BM1064" s="118" t="n"/>
      <c r="BN1064" s="118" t="n"/>
      <c r="BO1064" s="118" t="n"/>
      <c r="BP1064" s="118" t="n"/>
      <c r="BQ1064" s="118" t="n"/>
      <c r="BR1064" s="118" t="n"/>
      <c r="BS1064" s="118" t="n"/>
      <c r="BT1064" s="118">
        <f>COUNTIF(B1064:BS1064,1)</f>
        <v/>
      </c>
      <c r="BV1064" s="76">
        <f>TRIM(RIGHT(A1064, LEN(A1064) - FIND("@", SUBSTITUTE(A1064, " ", "@", LEN(A1064)-LEN(SUBSTITUTE(A1064," ",""))))))</f>
        <v/>
      </c>
      <c r="BW1064" s="76">
        <f>TRIM(LEFT(A1064,FIND(" ",A1064&amp;" ")-1))</f>
        <v/>
      </c>
      <c r="BX1064">
        <f>+IF(BV1064=BV1063,"Same","Diff")</f>
        <v/>
      </c>
      <c r="BY1064">
        <f>IF(BX1064="Same",IF(BW1064=BW1063,"same","Diff"))</f>
        <v/>
      </c>
    </row>
    <row r="1065" ht="17" customHeight="1">
      <c r="A1065" s="59" t="inlineStr">
        <is>
          <t>Scott Pye</t>
        </is>
      </c>
      <c r="B1065" s="117" t="n"/>
      <c r="C1065" s="117" t="n"/>
      <c r="D1065" s="117" t="n"/>
      <c r="E1065" s="117" t="n"/>
      <c r="F1065" s="117" t="n"/>
      <c r="G1065" s="117" t="n"/>
      <c r="H1065" s="117" t="n"/>
      <c r="I1065" s="117" t="n"/>
      <c r="J1065" s="118" t="n"/>
      <c r="K1065" s="118" t="n"/>
      <c r="L1065" s="118" t="n"/>
      <c r="M1065" s="118" t="n"/>
      <c r="N1065" s="118" t="n"/>
      <c r="O1065" s="118" t="n"/>
      <c r="P1065" s="118" t="n"/>
      <c r="Q1065" s="118" t="n"/>
      <c r="R1065" s="118" t="n"/>
      <c r="S1065" s="118" t="n"/>
      <c r="T1065" s="118" t="n"/>
      <c r="U1065" s="118" t="n"/>
      <c r="V1065" s="118" t="n"/>
      <c r="W1065" s="118" t="n"/>
      <c r="X1065" s="118" t="n"/>
      <c r="Y1065" s="118" t="n"/>
      <c r="Z1065" s="118" t="n"/>
      <c r="AA1065" s="118" t="n"/>
      <c r="AB1065" s="118" t="n"/>
      <c r="AC1065" s="118" t="n"/>
      <c r="AD1065" s="118" t="n"/>
      <c r="AE1065" s="118" t="n"/>
      <c r="AF1065" s="118" t="n"/>
      <c r="AG1065" s="118" t="n"/>
      <c r="AH1065" s="118" t="n"/>
      <c r="AI1065" s="118" t="n"/>
      <c r="AJ1065" s="118" t="n"/>
      <c r="AK1065" s="118" t="n"/>
      <c r="AL1065" s="118" t="n"/>
      <c r="AM1065" s="118" t="n"/>
      <c r="AN1065" s="118" t="n"/>
      <c r="AO1065" s="118" t="n"/>
      <c r="AP1065" s="118" t="n"/>
      <c r="AQ1065" s="118" t="n"/>
      <c r="AR1065" s="118" t="n"/>
      <c r="AS1065" s="118" t="n"/>
      <c r="AT1065" s="118" t="n"/>
      <c r="AU1065" s="118" t="n"/>
      <c r="AV1065" s="118" t="n"/>
      <c r="AW1065" s="118" t="n"/>
      <c r="AX1065" s="118" t="n"/>
      <c r="AY1065" s="118" t="n"/>
      <c r="AZ1065" s="118" t="n"/>
      <c r="BA1065" s="118" t="n"/>
      <c r="BB1065" s="118" t="n"/>
      <c r="BC1065" s="118" t="n"/>
      <c r="BD1065" s="118" t="n"/>
      <c r="BE1065" s="118" t="n">
        <v>1</v>
      </c>
      <c r="BF1065" s="118" t="n">
        <v>1</v>
      </c>
      <c r="BG1065" s="118" t="n">
        <v>1</v>
      </c>
      <c r="BH1065" s="118" t="n">
        <v>1</v>
      </c>
      <c r="BI1065" s="118" t="n">
        <v>1</v>
      </c>
      <c r="BJ1065" s="118" t="n">
        <v>1</v>
      </c>
      <c r="BK1065" s="118" t="n">
        <v>1</v>
      </c>
      <c r="BL1065" s="118" t="n">
        <v>1</v>
      </c>
      <c r="BM1065" s="118" t="n">
        <v>1</v>
      </c>
      <c r="BN1065" s="118" t="n">
        <v>1</v>
      </c>
      <c r="BO1065" s="118" t="n">
        <v>1</v>
      </c>
      <c r="BP1065" s="118" t="n">
        <v>1</v>
      </c>
      <c r="BQ1065" s="118" t="n">
        <v>1</v>
      </c>
      <c r="BR1065" s="118" t="n">
        <v>1</v>
      </c>
      <c r="BS1065" s="118" t="n">
        <v>1</v>
      </c>
      <c r="BT1065" s="118">
        <f>COUNTIF(B1065:BS1065,1)</f>
        <v/>
      </c>
      <c r="BV1065" s="76">
        <f>TRIM(RIGHT(A1065, LEN(A1065) - FIND("@", SUBSTITUTE(A1065, " ", "@", LEN(A1065)-LEN(SUBSTITUTE(A1065," ",""))))))</f>
        <v/>
      </c>
      <c r="BW1065" s="76">
        <f>TRIM(LEFT(A1065,FIND(" ",A1065&amp;" ")-1))</f>
        <v/>
      </c>
      <c r="BX1065">
        <f>+IF(BV1065=BV1064,"Same","Diff")</f>
        <v/>
      </c>
      <c r="BY1065">
        <f>IF(BX1065="Same",IF(BW1065=BW1064,"same","Diff"))</f>
        <v/>
      </c>
    </row>
    <row r="1066" ht="17" customHeight="1">
      <c r="A1066" s="59" t="inlineStr">
        <is>
          <t>Brian Pyers</t>
        </is>
      </c>
      <c r="B1066" s="117" t="n">
        <v>1</v>
      </c>
      <c r="C1066" s="117" t="n"/>
      <c r="D1066" s="117" t="n"/>
      <c r="E1066" s="117" t="n"/>
      <c r="F1066" s="117" t="n"/>
      <c r="G1066" s="117" t="n"/>
      <c r="H1066" s="117" t="n"/>
      <c r="I1066" s="117" t="n"/>
      <c r="J1066" s="118" t="n"/>
      <c r="K1066" s="118" t="n"/>
      <c r="L1066" s="118" t="n"/>
      <c r="M1066" s="118" t="n"/>
      <c r="N1066" s="118" t="n"/>
      <c r="O1066" s="118" t="n"/>
      <c r="P1066" s="118" t="n"/>
      <c r="Q1066" s="118" t="n"/>
      <c r="R1066" s="118" t="n"/>
      <c r="S1066" s="118" t="n"/>
      <c r="T1066" s="118" t="n"/>
      <c r="U1066" s="118" t="n"/>
      <c r="V1066" s="118" t="n"/>
      <c r="W1066" s="118" t="n"/>
      <c r="X1066" s="118" t="n"/>
      <c r="Y1066" s="118" t="n"/>
      <c r="Z1066" s="118" t="n"/>
      <c r="AA1066" s="118" t="n"/>
      <c r="AB1066" s="118" t="n"/>
      <c r="AC1066" s="118" t="n"/>
      <c r="AD1066" s="118" t="n"/>
      <c r="AE1066" s="118" t="n"/>
      <c r="AF1066" s="118" t="n"/>
      <c r="AG1066" s="118" t="n"/>
      <c r="AH1066" s="118" t="n"/>
      <c r="AI1066" s="118" t="n"/>
      <c r="AJ1066" s="118" t="n"/>
      <c r="AK1066" s="118" t="n"/>
      <c r="AL1066" s="118" t="n"/>
      <c r="AM1066" s="118" t="n"/>
      <c r="AN1066" s="118" t="n"/>
      <c r="AO1066" s="118" t="n"/>
      <c r="AP1066" s="118" t="n"/>
      <c r="AQ1066" s="118" t="n"/>
      <c r="AR1066" s="118" t="n"/>
      <c r="AS1066" s="118" t="n"/>
      <c r="AT1066" s="118" t="n"/>
      <c r="AU1066" s="118" t="n"/>
      <c r="AV1066" s="118" t="n"/>
      <c r="AW1066" s="118" t="n"/>
      <c r="AX1066" s="118" t="n"/>
      <c r="AY1066" s="118" t="n"/>
      <c r="AZ1066" s="118" t="n"/>
      <c r="BA1066" s="118" t="n"/>
      <c r="BB1066" s="118" t="n"/>
      <c r="BC1066" s="118" t="n"/>
      <c r="BD1066" s="118" t="n"/>
      <c r="BE1066" s="118" t="n"/>
      <c r="BF1066" s="118" t="n"/>
      <c r="BG1066" s="118" t="n"/>
      <c r="BH1066" s="118" t="n"/>
      <c r="BI1066" s="118" t="n"/>
      <c r="BJ1066" s="118" t="n"/>
      <c r="BK1066" s="118" t="n"/>
      <c r="BL1066" s="118" t="n"/>
      <c r="BM1066" s="118" t="n"/>
      <c r="BN1066" s="118" t="n"/>
      <c r="BO1066" s="118" t="n"/>
      <c r="BP1066" s="118" t="n"/>
      <c r="BQ1066" s="118" t="n"/>
      <c r="BR1066" s="118" t="n"/>
      <c r="BS1066" s="118" t="n"/>
      <c r="BT1066" s="118">
        <f>COUNTIF(B1066:BS1066,1)</f>
        <v/>
      </c>
      <c r="BV1066" s="76">
        <f>TRIM(RIGHT(A1066, LEN(A1066) - FIND("@", SUBSTITUTE(A1066, " ", "@", LEN(A1066)-LEN(SUBSTITUTE(A1066," ",""))))))</f>
        <v/>
      </c>
      <c r="BW1066" s="76">
        <f>TRIM(LEFT(A1066,FIND(" ",A1066&amp;" ")-1))</f>
        <v/>
      </c>
      <c r="BX1066">
        <f>+IF(BV1066=BV1065,"Same","Diff")</f>
        <v/>
      </c>
      <c r="BY1066">
        <f>IF(BX1066="Same",IF(BW1066=BW1065,"same","Diff"))</f>
        <v/>
      </c>
    </row>
    <row r="1067" ht="17" customHeight="1">
      <c r="A1067" s="59" t="inlineStr">
        <is>
          <t>Gary Quartly</t>
        </is>
      </c>
      <c r="B1067" s="117" t="n"/>
      <c r="C1067" s="117" t="n"/>
      <c r="D1067" s="117" t="n"/>
      <c r="E1067" s="117" t="n"/>
      <c r="F1067" s="117" t="n"/>
      <c r="G1067" s="117" t="n"/>
      <c r="H1067" s="117" t="n"/>
      <c r="I1067" s="117" t="n"/>
      <c r="J1067" s="118" t="n"/>
      <c r="K1067" s="118" t="n"/>
      <c r="L1067" s="118" t="n"/>
      <c r="M1067" s="118" t="n"/>
      <c r="N1067" s="118" t="n"/>
      <c r="O1067" s="118" t="n"/>
      <c r="P1067" s="118" t="n"/>
      <c r="Q1067" s="118" t="n"/>
      <c r="R1067" s="118" t="n"/>
      <c r="S1067" s="118" t="n"/>
      <c r="T1067" s="118" t="n"/>
      <c r="U1067" s="118" t="n"/>
      <c r="V1067" s="118" t="n"/>
      <c r="W1067" s="118" t="n"/>
      <c r="X1067" s="118" t="n"/>
      <c r="Y1067" s="118" t="n"/>
      <c r="Z1067" s="118" t="n"/>
      <c r="AA1067" s="118" t="n"/>
      <c r="AB1067" s="118" t="n"/>
      <c r="AC1067" s="118" t="n"/>
      <c r="AD1067" s="118" t="n"/>
      <c r="AE1067" s="118" t="n"/>
      <c r="AF1067" s="118" t="n"/>
      <c r="AG1067" s="118" t="n"/>
      <c r="AH1067" s="118" t="n"/>
      <c r="AI1067" s="118" t="n"/>
      <c r="AJ1067" s="118" t="n"/>
      <c r="AK1067" s="118" t="n"/>
      <c r="AL1067" s="118" t="n"/>
      <c r="AM1067" s="118" t="n"/>
      <c r="AN1067" s="118" t="n"/>
      <c r="AO1067" s="118" t="n">
        <v>1</v>
      </c>
      <c r="AP1067" s="118" t="n"/>
      <c r="AQ1067" s="118" t="n">
        <v>1</v>
      </c>
      <c r="AR1067" s="118" t="n"/>
      <c r="AS1067" s="118" t="n">
        <v>1</v>
      </c>
      <c r="AT1067" s="118" t="n"/>
      <c r="AU1067" s="118" t="n"/>
      <c r="AV1067" s="118" t="n"/>
      <c r="AW1067" s="118" t="n"/>
      <c r="AX1067" s="118" t="n"/>
      <c r="AY1067" s="118" t="n"/>
      <c r="AZ1067" s="118" t="n"/>
      <c r="BA1067" s="118" t="n"/>
      <c r="BB1067" s="118" t="n"/>
      <c r="BC1067" s="118" t="n"/>
      <c r="BD1067" s="118" t="n"/>
      <c r="BE1067" s="118" t="n"/>
      <c r="BF1067" s="118" t="n"/>
      <c r="BG1067" s="118" t="n"/>
      <c r="BH1067" s="118" t="n"/>
      <c r="BI1067" s="118" t="n"/>
      <c r="BJ1067" s="118" t="n"/>
      <c r="BK1067" s="118" t="n"/>
      <c r="BL1067" s="118" t="n"/>
      <c r="BM1067" s="118" t="n"/>
      <c r="BN1067" s="118" t="n"/>
      <c r="BO1067" s="118" t="n"/>
      <c r="BP1067" s="118" t="n"/>
      <c r="BQ1067" s="118" t="n"/>
      <c r="BR1067" s="118" t="n"/>
      <c r="BS1067" s="118" t="n"/>
      <c r="BT1067" s="118">
        <f>COUNTIF(B1067:BS1067,1)</f>
        <v/>
      </c>
      <c r="BV1067" s="76">
        <f>TRIM(RIGHT(A1067, LEN(A1067) - FIND("@", SUBSTITUTE(A1067, " ", "@", LEN(A1067)-LEN(SUBSTITUTE(A1067," ",""))))))</f>
        <v/>
      </c>
      <c r="BW1067" s="76">
        <f>TRIM(LEFT(A1067,FIND(" ",A1067&amp;" ")-1))</f>
        <v/>
      </c>
      <c r="BX1067">
        <f>+IF(BV1067=BV1066,"Same","Diff")</f>
        <v/>
      </c>
      <c r="BY1067">
        <f>IF(BX1067="Same",IF(BW1067=BW1066,"same","Diff"))</f>
        <v/>
      </c>
    </row>
    <row r="1068" ht="17" customHeight="1">
      <c r="A1068" s="60" t="inlineStr">
        <is>
          <t>Barry Quayle</t>
        </is>
      </c>
      <c r="B1068" s="119" t="n"/>
      <c r="C1068" s="119" t="n"/>
      <c r="D1068" s="119" t="n"/>
      <c r="E1068" s="119" t="n"/>
      <c r="F1068" s="119" t="n"/>
      <c r="G1068" s="119" t="n"/>
      <c r="H1068" s="119" t="n">
        <v>1</v>
      </c>
      <c r="I1068" s="119" t="n"/>
      <c r="J1068" s="118" t="n"/>
      <c r="K1068" s="118" t="n"/>
      <c r="L1068" s="118" t="n"/>
      <c r="M1068" s="118" t="n"/>
      <c r="N1068" s="118" t="n"/>
      <c r="O1068" s="118" t="n"/>
      <c r="P1068" s="118" t="n"/>
      <c r="Q1068" s="118" t="n"/>
      <c r="R1068" s="118" t="n"/>
      <c r="S1068" s="118" t="n"/>
      <c r="T1068" s="118" t="n"/>
      <c r="U1068" s="118" t="n"/>
      <c r="V1068" s="118" t="n"/>
      <c r="W1068" s="118" t="n"/>
      <c r="X1068" s="118" t="n"/>
      <c r="Y1068" s="118" t="n"/>
      <c r="Z1068" s="118" t="n"/>
      <c r="AA1068" s="118" t="n"/>
      <c r="AB1068" s="118" t="n"/>
      <c r="AC1068" s="118" t="n"/>
      <c r="AD1068" s="118" t="n"/>
      <c r="AE1068" s="118" t="n"/>
      <c r="AF1068" s="118" t="n"/>
      <c r="AG1068" s="118" t="n"/>
      <c r="AH1068" s="118" t="n"/>
      <c r="AI1068" s="118" t="n"/>
      <c r="AJ1068" s="118" t="n"/>
      <c r="AK1068" s="118" t="n"/>
      <c r="AL1068" s="118" t="n"/>
      <c r="AM1068" s="118" t="n"/>
      <c r="AN1068" s="118" t="n"/>
      <c r="AO1068" s="118" t="n"/>
      <c r="AP1068" s="118" t="n"/>
      <c r="AQ1068" s="118" t="n"/>
      <c r="AR1068" s="118" t="n"/>
      <c r="AS1068" s="118" t="n"/>
      <c r="AT1068" s="118" t="n"/>
      <c r="AU1068" s="118" t="n"/>
      <c r="AV1068" s="118" t="n"/>
      <c r="AW1068" s="118" t="n"/>
      <c r="AX1068" s="118" t="n"/>
      <c r="AY1068" s="118" t="n"/>
      <c r="AZ1068" s="118" t="n"/>
      <c r="BA1068" s="118" t="n"/>
      <c r="BB1068" s="118" t="n"/>
      <c r="BC1068" s="118" t="n"/>
      <c r="BD1068" s="118" t="n"/>
      <c r="BE1068" s="118" t="n"/>
      <c r="BF1068" s="118" t="n"/>
      <c r="BG1068" s="118" t="n"/>
      <c r="BH1068" s="118" t="n"/>
      <c r="BI1068" s="118" t="n"/>
      <c r="BJ1068" s="118" t="n"/>
      <c r="BK1068" s="118" t="n"/>
      <c r="BL1068" s="118" t="n"/>
      <c r="BM1068" s="118" t="n"/>
      <c r="BN1068" s="118" t="n"/>
      <c r="BO1068" s="118" t="n"/>
      <c r="BP1068" s="118" t="n"/>
      <c r="BQ1068" s="118" t="n"/>
      <c r="BR1068" s="118" t="n"/>
      <c r="BS1068" s="118" t="n"/>
      <c r="BT1068" s="118">
        <f>COUNTIF(B1068:BS1068,1)</f>
        <v/>
      </c>
      <c r="BV1068" s="76">
        <f>TRIM(RIGHT(A1068, LEN(A1068) - FIND("@", SUBSTITUTE(A1068, " ", "@", LEN(A1068)-LEN(SUBSTITUTE(A1068," ",""))))))</f>
        <v/>
      </c>
      <c r="BW1068" s="76">
        <f>TRIM(LEFT(A1068,FIND(" ",A1068&amp;" ")-1))</f>
        <v/>
      </c>
      <c r="BX1068">
        <f>+IF(BV1068=BV1067,"Same","Diff")</f>
        <v/>
      </c>
      <c r="BY1068">
        <f>IF(BX1068="Same",IF(BW1068=BW1067,"same","Diff"))</f>
        <v/>
      </c>
    </row>
    <row r="1069" ht="17" customHeight="1">
      <c r="A1069" s="59" t="inlineStr">
        <is>
          <t>Dieter Quester</t>
        </is>
      </c>
      <c r="B1069" s="117" t="n"/>
      <c r="C1069" s="117" t="n"/>
      <c r="D1069" s="117" t="n"/>
      <c r="E1069" s="117" t="n"/>
      <c r="F1069" s="117" t="n"/>
      <c r="G1069" s="117" t="n"/>
      <c r="H1069" s="117" t="n"/>
      <c r="I1069" s="117" t="n"/>
      <c r="J1069" s="118" t="n"/>
      <c r="K1069" s="118" t="n"/>
      <c r="L1069" s="118" t="n"/>
      <c r="M1069" s="118" t="n"/>
      <c r="N1069" s="118" t="n"/>
      <c r="O1069" s="118" t="n"/>
      <c r="P1069" s="118" t="n"/>
      <c r="Q1069" s="118" t="n"/>
      <c r="R1069" s="118" t="n"/>
      <c r="S1069" s="118" t="n"/>
      <c r="T1069" s="118" t="n">
        <v>1</v>
      </c>
      <c r="U1069" s="118" t="n">
        <v>1</v>
      </c>
      <c r="V1069" s="118" t="n"/>
      <c r="W1069" s="118" t="n"/>
      <c r="X1069" s="118" t="n"/>
      <c r="Y1069" s="118" t="n"/>
      <c r="Z1069" s="118" t="n"/>
      <c r="AA1069" s="118" t="n"/>
      <c r="AB1069" s="118" t="n">
        <v>1</v>
      </c>
      <c r="AC1069" s="118" t="n"/>
      <c r="AD1069" s="118" t="n"/>
      <c r="AE1069" s="118" t="n"/>
      <c r="AF1069" s="118" t="n"/>
      <c r="AG1069" s="118" t="n"/>
      <c r="AH1069" s="118" t="n"/>
      <c r="AI1069" s="118" t="n"/>
      <c r="AJ1069" s="118" t="n"/>
      <c r="AK1069" s="118" t="n"/>
      <c r="AL1069" s="118" t="n"/>
      <c r="AM1069" s="118" t="n"/>
      <c r="AN1069" s="118" t="n"/>
      <c r="AO1069" s="118" t="n"/>
      <c r="AP1069" s="118" t="n"/>
      <c r="AQ1069" s="118" t="n"/>
      <c r="AR1069" s="118" t="n"/>
      <c r="AS1069" s="118" t="n"/>
      <c r="AT1069" s="118" t="n"/>
      <c r="AU1069" s="118" t="n"/>
      <c r="AV1069" s="118" t="n"/>
      <c r="AW1069" s="118" t="n"/>
      <c r="AX1069" s="118" t="n"/>
      <c r="AY1069" s="118" t="n"/>
      <c r="AZ1069" s="118" t="n"/>
      <c r="BA1069" s="118" t="n"/>
      <c r="BB1069" s="118" t="n"/>
      <c r="BC1069" s="118" t="n"/>
      <c r="BD1069" s="118" t="n"/>
      <c r="BE1069" s="118" t="n"/>
      <c r="BF1069" s="118" t="n"/>
      <c r="BG1069" s="118" t="n"/>
      <c r="BH1069" s="118" t="n"/>
      <c r="BI1069" s="118" t="n"/>
      <c r="BJ1069" s="118" t="n"/>
      <c r="BK1069" s="118" t="n"/>
      <c r="BL1069" s="118" t="n"/>
      <c r="BM1069" s="118" t="n"/>
      <c r="BN1069" s="118" t="n"/>
      <c r="BO1069" s="118" t="n"/>
      <c r="BP1069" s="118" t="n"/>
      <c r="BQ1069" s="118" t="n"/>
      <c r="BR1069" s="118" t="n"/>
      <c r="BS1069" s="118" t="n"/>
      <c r="BT1069" s="118">
        <f>COUNTIF(B1069:BS1069,1)</f>
        <v/>
      </c>
      <c r="BV1069" s="76">
        <f>TRIM(RIGHT(A1069, LEN(A1069) - FIND("@", SUBSTITUTE(A1069, " ", "@", LEN(A1069)-LEN(SUBSTITUTE(A1069," ",""))))))</f>
        <v/>
      </c>
      <c r="BW1069" s="76">
        <f>TRIM(LEFT(A1069,FIND(" ",A1069&amp;" ")-1))</f>
        <v/>
      </c>
      <c r="BX1069">
        <f>+IF(BV1069=BV1068,"Same","Diff")</f>
        <v/>
      </c>
      <c r="BY1069">
        <f>IF(BX1069="Same",IF(BW1069=BW1068,"same","Diff"))</f>
        <v/>
      </c>
    </row>
    <row r="1070" ht="17" customHeight="1">
      <c r="A1070" s="59" t="inlineStr">
        <is>
          <t>Mike Quinn</t>
        </is>
      </c>
      <c r="B1070" s="117" t="n"/>
      <c r="C1070" s="117" t="n"/>
      <c r="D1070" s="117" t="n"/>
      <c r="E1070" s="117" t="n"/>
      <c r="F1070" s="117" t="n"/>
      <c r="G1070" s="117" t="n"/>
      <c r="H1070" s="117" t="n"/>
      <c r="I1070" s="117" t="n"/>
      <c r="J1070" s="118" t="n"/>
      <c r="K1070" s="118" t="n"/>
      <c r="L1070" s="118" t="n"/>
      <c r="M1070" s="118" t="n"/>
      <c r="N1070" s="118" t="n"/>
      <c r="O1070" s="118" t="n"/>
      <c r="P1070" s="118" t="n"/>
      <c r="Q1070" s="118" t="n"/>
      <c r="R1070" s="118" t="n">
        <v>1</v>
      </c>
      <c r="S1070" s="118" t="n"/>
      <c r="T1070" s="118" t="n">
        <v>1</v>
      </c>
      <c r="U1070" s="118" t="n">
        <v>1</v>
      </c>
      <c r="V1070" s="118" t="n">
        <v>1</v>
      </c>
      <c r="W1070" s="118" t="n">
        <v>1</v>
      </c>
      <c r="X1070" s="118" t="n"/>
      <c r="Y1070" s="118" t="n"/>
      <c r="Z1070" s="118" t="n"/>
      <c r="AA1070" s="118" t="n"/>
      <c r="AB1070" s="118" t="n">
        <v>1</v>
      </c>
      <c r="AC1070" s="118" t="n">
        <v>1</v>
      </c>
      <c r="AD1070" s="118" t="n"/>
      <c r="AE1070" s="118" t="n"/>
      <c r="AF1070" s="118" t="n"/>
      <c r="AG1070" s="118" t="n"/>
      <c r="AH1070" s="118" t="n"/>
      <c r="AI1070" s="118" t="n"/>
      <c r="AJ1070" s="118" t="n"/>
      <c r="AK1070" s="118" t="n"/>
      <c r="AL1070" s="118" t="n"/>
      <c r="AM1070" s="118" t="n"/>
      <c r="AN1070" s="118" t="n"/>
      <c r="AO1070" s="118" t="n"/>
      <c r="AP1070" s="118" t="n"/>
      <c r="AQ1070" s="118" t="n"/>
      <c r="AR1070" s="118" t="n"/>
      <c r="AS1070" s="118" t="n"/>
      <c r="AT1070" s="118" t="n"/>
      <c r="AU1070" s="118" t="n"/>
      <c r="AV1070" s="118" t="n"/>
      <c r="AW1070" s="118" t="n"/>
      <c r="AX1070" s="118" t="n"/>
      <c r="AY1070" s="118" t="n"/>
      <c r="AZ1070" s="118" t="n"/>
      <c r="BA1070" s="118" t="n"/>
      <c r="BB1070" s="118" t="n"/>
      <c r="BC1070" s="118" t="n"/>
      <c r="BD1070" s="118" t="n"/>
      <c r="BE1070" s="118" t="n"/>
      <c r="BF1070" s="118" t="n"/>
      <c r="BG1070" s="118" t="n"/>
      <c r="BH1070" s="118" t="n"/>
      <c r="BI1070" s="118" t="n"/>
      <c r="BJ1070" s="118" t="n"/>
      <c r="BK1070" s="118" t="n"/>
      <c r="BL1070" s="118" t="n"/>
      <c r="BM1070" s="118" t="n"/>
      <c r="BN1070" s="118" t="n"/>
      <c r="BO1070" s="118" t="n"/>
      <c r="BP1070" s="118" t="n"/>
      <c r="BQ1070" s="118" t="n"/>
      <c r="BR1070" s="118" t="n"/>
      <c r="BS1070" s="118" t="n"/>
      <c r="BT1070" s="118">
        <f>COUNTIF(B1070:BS1070,1)</f>
        <v/>
      </c>
      <c r="BV1070" s="76">
        <f>TRIM(RIGHT(A1070, LEN(A1070) - FIND("@", SUBSTITUTE(A1070, " ", "@", LEN(A1070)-LEN(SUBSTITUTE(A1070," ",""))))))</f>
        <v/>
      </c>
      <c r="BW1070" s="76">
        <f>TRIM(LEFT(A1070,FIND(" ",A1070&amp;" ")-1))</f>
        <v/>
      </c>
      <c r="BX1070">
        <f>+IF(BV1070=BV1069,"Same","Diff")</f>
        <v/>
      </c>
      <c r="BY1070">
        <f>IF(BX1070="Same",IF(BW1070=BW1069,"same","Diff"))</f>
        <v/>
      </c>
    </row>
    <row r="1071" ht="17" customHeight="1">
      <c r="A1071" s="60" t="inlineStr">
        <is>
          <t>Tom Rabold</t>
        </is>
      </c>
      <c r="B1071" s="119" t="n"/>
      <c r="C1071" s="119" t="n"/>
      <c r="D1071" s="119" t="n"/>
      <c r="E1071" s="119" t="n"/>
      <c r="F1071" s="119" t="n"/>
      <c r="G1071" s="119" t="n"/>
      <c r="H1071" s="119" t="n"/>
      <c r="I1071" s="119" t="n"/>
      <c r="J1071" s="118" t="n"/>
      <c r="K1071" s="118" t="n"/>
      <c r="L1071" s="118" t="n"/>
      <c r="M1071" s="118" t="n"/>
      <c r="N1071" s="118" t="n"/>
      <c r="O1071" s="118" t="n"/>
      <c r="P1071" s="118" t="n"/>
      <c r="Q1071" s="118" t="n"/>
      <c r="R1071" s="118" t="n"/>
      <c r="S1071" s="118" t="n"/>
      <c r="T1071" s="118" t="n"/>
      <c r="U1071" s="118" t="n">
        <v>1</v>
      </c>
      <c r="V1071" s="118" t="n"/>
      <c r="W1071" s="118" t="n"/>
      <c r="X1071" s="118" t="n"/>
      <c r="Y1071" s="118" t="n"/>
      <c r="Z1071" s="118" t="n"/>
      <c r="AA1071" s="118" t="n"/>
      <c r="AB1071" s="118" t="n"/>
      <c r="AC1071" s="118" t="n"/>
      <c r="AD1071" s="118" t="n"/>
      <c r="AE1071" s="118" t="n"/>
      <c r="AF1071" s="118" t="n"/>
      <c r="AG1071" s="118" t="n"/>
      <c r="AH1071" s="118" t="n"/>
      <c r="AI1071" s="118" t="n"/>
      <c r="AJ1071" s="118" t="n"/>
      <c r="AK1071" s="118" t="n"/>
      <c r="AL1071" s="118" t="n"/>
      <c r="AM1071" s="118" t="n"/>
      <c r="AN1071" s="118" t="n"/>
      <c r="AO1071" s="118" t="n"/>
      <c r="AP1071" s="118" t="n"/>
      <c r="AQ1071" s="118" t="n"/>
      <c r="AR1071" s="118" t="n"/>
      <c r="AS1071" s="118" t="n"/>
      <c r="AT1071" s="118" t="n"/>
      <c r="AU1071" s="118" t="n"/>
      <c r="AV1071" s="118" t="n"/>
      <c r="AW1071" s="118" t="n"/>
      <c r="AX1071" s="118" t="n"/>
      <c r="AY1071" s="118" t="n"/>
      <c r="AZ1071" s="118" t="n"/>
      <c r="BA1071" s="118" t="n"/>
      <c r="BB1071" s="118" t="n"/>
      <c r="BC1071" s="118" t="n"/>
      <c r="BD1071" s="118" t="n"/>
      <c r="BE1071" s="118" t="n"/>
      <c r="BF1071" s="118" t="n"/>
      <c r="BG1071" s="118" t="n"/>
      <c r="BH1071" s="118" t="n"/>
      <c r="BI1071" s="118" t="n"/>
      <c r="BJ1071" s="118" t="n"/>
      <c r="BK1071" s="118" t="n"/>
      <c r="BL1071" s="118" t="n"/>
      <c r="BM1071" s="118" t="n"/>
      <c r="BN1071" s="118" t="n"/>
      <c r="BO1071" s="118" t="n"/>
      <c r="BP1071" s="118" t="n"/>
      <c r="BQ1071" s="118" t="n"/>
      <c r="BR1071" s="118" t="n"/>
      <c r="BS1071" s="118" t="n"/>
      <c r="BT1071" s="118">
        <f>COUNTIF(B1071:BS1071,1)</f>
        <v/>
      </c>
      <c r="BV1071" s="76">
        <f>TRIM(RIGHT(A1071, LEN(A1071) - FIND("@", SUBSTITUTE(A1071, " ", "@", LEN(A1071)-LEN(SUBSTITUTE(A1071," ",""))))))</f>
        <v/>
      </c>
      <c r="BW1071" s="76">
        <f>TRIM(LEFT(A1071,FIND(" ",A1071&amp;" ")-1))</f>
        <v/>
      </c>
      <c r="BX1071">
        <f>+IF(BV1071=BV1070,"Same","Diff")</f>
        <v/>
      </c>
      <c r="BY1071">
        <f>IF(BX1071="Same",IF(BW1071=BW1070,"same","Diff"))</f>
        <v/>
      </c>
    </row>
    <row r="1072" ht="17" customHeight="1">
      <c r="A1072" s="59" t="inlineStr">
        <is>
          <t>Ralph Radburn</t>
        </is>
      </c>
      <c r="B1072" s="117" t="n"/>
      <c r="C1072" s="117" t="n"/>
      <c r="D1072" s="117" t="n"/>
      <c r="E1072" s="117" t="n"/>
      <c r="F1072" s="117" t="n"/>
      <c r="G1072" s="117" t="n"/>
      <c r="H1072" s="117" t="n"/>
      <c r="I1072" s="117" t="n"/>
      <c r="J1072" s="118" t="n"/>
      <c r="K1072" s="118" t="n"/>
      <c r="L1072" s="118" t="n"/>
      <c r="M1072" s="118" t="n"/>
      <c r="N1072" s="118" t="n"/>
      <c r="O1072" s="118" t="n"/>
      <c r="P1072" s="118" t="n"/>
      <c r="Q1072" s="118" t="n"/>
      <c r="R1072" s="118" t="n">
        <v>1</v>
      </c>
      <c r="S1072" s="130" t="n">
        <v>1</v>
      </c>
      <c r="T1072" s="118" t="n">
        <v>1</v>
      </c>
      <c r="U1072" s="118" t="n">
        <v>1</v>
      </c>
      <c r="V1072" s="118" t="n"/>
      <c r="W1072" s="118" t="n">
        <v>1</v>
      </c>
      <c r="X1072" s="118" t="n">
        <v>1</v>
      </c>
      <c r="Y1072" s="118" t="n">
        <v>1</v>
      </c>
      <c r="Z1072" s="118" t="n">
        <v>1</v>
      </c>
      <c r="AA1072" s="118" t="n">
        <v>1</v>
      </c>
      <c r="AB1072" s="118" t="n">
        <v>1</v>
      </c>
      <c r="AC1072" s="118" t="n"/>
      <c r="AD1072" s="118" t="n"/>
      <c r="AE1072" s="118" t="n"/>
      <c r="AF1072" s="118" t="n"/>
      <c r="AG1072" s="118" t="n"/>
      <c r="AH1072" s="118" t="n"/>
      <c r="AI1072" s="118" t="n"/>
      <c r="AJ1072" s="118" t="n"/>
      <c r="AK1072" s="118" t="n"/>
      <c r="AL1072" s="118" t="n"/>
      <c r="AM1072" s="118" t="n"/>
      <c r="AN1072" s="118" t="n"/>
      <c r="AO1072" s="118" t="n"/>
      <c r="AP1072" s="118" t="n"/>
      <c r="AQ1072" s="118" t="n"/>
      <c r="AR1072" s="118" t="n"/>
      <c r="AS1072" s="118" t="n"/>
      <c r="AT1072" s="118" t="n"/>
      <c r="AU1072" s="118" t="n"/>
      <c r="AV1072" s="118" t="n"/>
      <c r="AW1072" s="118" t="n"/>
      <c r="AX1072" s="118" t="n"/>
      <c r="AY1072" s="118" t="n"/>
      <c r="AZ1072" s="118" t="n"/>
      <c r="BA1072" s="118" t="n"/>
      <c r="BB1072" s="118" t="n"/>
      <c r="BC1072" s="118" t="n"/>
      <c r="BD1072" s="118" t="n"/>
      <c r="BE1072" s="118" t="n"/>
      <c r="BF1072" s="118" t="n"/>
      <c r="BG1072" s="118" t="n"/>
      <c r="BH1072" s="118" t="n"/>
      <c r="BI1072" s="118" t="n"/>
      <c r="BJ1072" s="118" t="n"/>
      <c r="BK1072" s="118" t="n"/>
      <c r="BL1072" s="118" t="n"/>
      <c r="BM1072" s="118" t="n"/>
      <c r="BN1072" s="118" t="n"/>
      <c r="BO1072" s="118" t="n"/>
      <c r="BP1072" s="118" t="n"/>
      <c r="BQ1072" s="118" t="n"/>
      <c r="BR1072" s="118" t="n"/>
      <c r="BS1072" s="118" t="n"/>
      <c r="BT1072" s="118">
        <f>COUNTIF(B1072:BS1072,1)</f>
        <v/>
      </c>
      <c r="BV1072" s="76">
        <f>TRIM(RIGHT(A1072, LEN(A1072) - FIND("@", SUBSTITUTE(A1072, " ", "@", LEN(A1072)-LEN(SUBSTITUTE(A1072," ",""))))))</f>
        <v/>
      </c>
      <c r="BW1072" s="76">
        <f>TRIM(LEFT(A1072,FIND(" ",A1072&amp;" ")-1))</f>
        <v/>
      </c>
      <c r="BX1072">
        <f>+IF(BV1072=BV1071,"Same","Diff")</f>
        <v/>
      </c>
      <c r="BY1072">
        <f>IF(BX1072="Same",IF(BW1072=BW1071,"same","Diff"))</f>
        <v/>
      </c>
    </row>
    <row r="1073" ht="17" customHeight="1">
      <c r="A1073" s="60" t="inlineStr">
        <is>
          <t>Rick Radford</t>
        </is>
      </c>
      <c r="B1073" s="119" t="n"/>
      <c r="C1073" s="119" t="n"/>
      <c r="D1073" s="119" t="n"/>
      <c r="E1073" s="119" t="n"/>
      <c r="F1073" s="119" t="n"/>
      <c r="G1073" s="119" t="n"/>
      <c r="H1073" s="119" t="n">
        <v>1</v>
      </c>
      <c r="I1073" s="119" t="n">
        <v>1</v>
      </c>
      <c r="J1073" s="118" t="n">
        <v>1</v>
      </c>
      <c r="K1073" s="118" t="n"/>
      <c r="L1073" s="118" t="n"/>
      <c r="M1073" s="118" t="n"/>
      <c r="N1073" s="118" t="n"/>
      <c r="O1073" s="118" t="n"/>
      <c r="P1073" s="118" t="n"/>
      <c r="Q1073" s="118" t="n"/>
      <c r="R1073" s="118" t="n"/>
      <c r="S1073" s="118" t="n"/>
      <c r="T1073" s="118" t="n"/>
      <c r="U1073" s="118" t="n"/>
      <c r="V1073" s="118" t="n"/>
      <c r="W1073" s="118" t="n"/>
      <c r="X1073" s="118" t="n"/>
      <c r="Y1073" s="118" t="n"/>
      <c r="Z1073" s="118" t="n"/>
      <c r="AA1073" s="118" t="n"/>
      <c r="AB1073" s="118" t="n"/>
      <c r="AC1073" s="118" t="n"/>
      <c r="AD1073" s="118" t="n"/>
      <c r="AE1073" s="118" t="n"/>
      <c r="AF1073" s="118" t="n"/>
      <c r="AG1073" s="118" t="n"/>
      <c r="AH1073" s="118" t="n"/>
      <c r="AI1073" s="118" t="n"/>
      <c r="AJ1073" s="118" t="n"/>
      <c r="AK1073" s="118" t="n"/>
      <c r="AL1073" s="118" t="n"/>
      <c r="AM1073" s="118" t="n"/>
      <c r="AN1073" s="118" t="n"/>
      <c r="AO1073" s="118" t="n"/>
      <c r="AP1073" s="118" t="n"/>
      <c r="AQ1073" s="118" t="n"/>
      <c r="AR1073" s="118" t="n"/>
      <c r="AS1073" s="118" t="n"/>
      <c r="AT1073" s="118" t="n"/>
      <c r="AU1073" s="118" t="n"/>
      <c r="AV1073" s="118" t="n"/>
      <c r="AW1073" s="118" t="n"/>
      <c r="AX1073" s="118" t="n"/>
      <c r="AY1073" s="118" t="n"/>
      <c r="AZ1073" s="118" t="n"/>
      <c r="BA1073" s="118" t="n"/>
      <c r="BB1073" s="118" t="n"/>
      <c r="BC1073" s="118" t="n"/>
      <c r="BD1073" s="118" t="n"/>
      <c r="BE1073" s="118" t="n"/>
      <c r="BF1073" s="118" t="n"/>
      <c r="BG1073" s="118" t="n"/>
      <c r="BH1073" s="118" t="n"/>
      <c r="BI1073" s="118" t="n"/>
      <c r="BJ1073" s="118" t="n"/>
      <c r="BK1073" s="118" t="n"/>
      <c r="BL1073" s="118" t="n"/>
      <c r="BM1073" s="118" t="n"/>
      <c r="BN1073" s="118" t="n"/>
      <c r="BO1073" s="118" t="n"/>
      <c r="BP1073" s="118" t="n"/>
      <c r="BQ1073" s="118" t="n"/>
      <c r="BR1073" s="118" t="n"/>
      <c r="BS1073" s="118" t="n"/>
      <c r="BT1073" s="118">
        <f>COUNTIF(B1073:BS1073,1)</f>
        <v/>
      </c>
      <c r="BV1073" s="76">
        <f>TRIM(RIGHT(A1073, LEN(A1073) - FIND("@", SUBSTITUTE(A1073, " ", "@", LEN(A1073)-LEN(SUBSTITUTE(A1073," ",""))))))</f>
        <v/>
      </c>
      <c r="BW1073" s="76">
        <f>TRIM(LEFT(A1073,FIND(" ",A1073&amp;" ")-1))</f>
        <v/>
      </c>
      <c r="BX1073">
        <f>+IF(BV1073=BV1072,"Same","Diff")</f>
        <v/>
      </c>
      <c r="BY1073">
        <f>IF(BX1073="Same",IF(BW1073=BW1072,"same","Diff"))</f>
        <v/>
      </c>
    </row>
    <row r="1074" ht="17" customHeight="1">
      <c r="A1074" s="60" t="inlineStr">
        <is>
          <t>Frank Radisich</t>
        </is>
      </c>
      <c r="B1074" s="119" t="n"/>
      <c r="C1074" s="119" t="n"/>
      <c r="D1074" s="119" t="n"/>
      <c r="E1074" s="119" t="n"/>
      <c r="F1074" s="119" t="n"/>
      <c r="G1074" s="119" t="n"/>
      <c r="H1074" s="119" t="n"/>
      <c r="I1074" s="119" t="n"/>
      <c r="J1074" s="118" t="n"/>
      <c r="K1074" s="118" t="n"/>
      <c r="L1074" s="118" t="n"/>
      <c r="M1074" s="118" t="n"/>
      <c r="N1074" s="118" t="n"/>
      <c r="O1074" s="118" t="n"/>
      <c r="P1074" s="118" t="n"/>
      <c r="Q1074" s="118" t="n"/>
      <c r="R1074" s="118" t="n"/>
      <c r="S1074" s="118" t="n">
        <v>1</v>
      </c>
      <c r="T1074" s="130" t="n">
        <v>1</v>
      </c>
      <c r="U1074" s="118" t="n"/>
      <c r="V1074" s="118" t="n"/>
      <c r="W1074" s="118" t="n"/>
      <c r="X1074" s="118" t="n"/>
      <c r="Y1074" s="118" t="n"/>
      <c r="Z1074" s="118" t="n"/>
      <c r="AA1074" s="118" t="n"/>
      <c r="AB1074" s="118" t="n"/>
      <c r="AC1074" s="118" t="n"/>
      <c r="AD1074" s="118" t="n"/>
      <c r="AE1074" s="118" t="n"/>
      <c r="AF1074" s="118" t="n"/>
      <c r="AG1074" s="118" t="n"/>
      <c r="AH1074" s="118" t="n"/>
      <c r="AI1074" s="118" t="n"/>
      <c r="AJ1074" s="118" t="n"/>
      <c r="AK1074" s="118" t="n"/>
      <c r="AL1074" s="118" t="n"/>
      <c r="AM1074" s="118" t="n"/>
      <c r="AN1074" s="118" t="n"/>
      <c r="AO1074" s="118" t="n"/>
      <c r="AP1074" s="118" t="n"/>
      <c r="AQ1074" s="118" t="n"/>
      <c r="AR1074" s="118" t="n"/>
      <c r="AS1074" s="118" t="n"/>
      <c r="AT1074" s="118" t="n"/>
      <c r="AU1074" s="118" t="n"/>
      <c r="AV1074" s="118" t="n"/>
      <c r="AW1074" s="118" t="n"/>
      <c r="AX1074" s="118" t="n"/>
      <c r="AY1074" s="118" t="n"/>
      <c r="AZ1074" s="118" t="n"/>
      <c r="BA1074" s="118" t="n"/>
      <c r="BB1074" s="118" t="n"/>
      <c r="BC1074" s="118" t="n"/>
      <c r="BD1074" s="118" t="n"/>
      <c r="BE1074" s="118" t="n"/>
      <c r="BF1074" s="118" t="n"/>
      <c r="BG1074" s="118" t="n"/>
      <c r="BH1074" s="118" t="n"/>
      <c r="BI1074" s="118" t="n"/>
      <c r="BJ1074" s="118" t="n"/>
      <c r="BK1074" s="118" t="n"/>
      <c r="BL1074" s="118" t="n"/>
      <c r="BM1074" s="118" t="n"/>
      <c r="BN1074" s="118" t="n"/>
      <c r="BO1074" s="118" t="n"/>
      <c r="BP1074" s="118" t="n"/>
      <c r="BQ1074" s="118" t="n"/>
      <c r="BR1074" s="118" t="n"/>
      <c r="BS1074" s="118" t="n"/>
      <c r="BT1074" s="118">
        <f>COUNTIF(B1074:BS1074,1)</f>
        <v/>
      </c>
      <c r="BV1074" s="76">
        <f>TRIM(RIGHT(A1074, LEN(A1074) - FIND("@", SUBSTITUTE(A1074, " ", "@", LEN(A1074)-LEN(SUBSTITUTE(A1074," ",""))))))</f>
        <v/>
      </c>
      <c r="BW1074" s="76">
        <f>TRIM(LEFT(A1074,FIND(" ",A1074&amp;" ")-1))</f>
        <v/>
      </c>
      <c r="BX1074">
        <f>+IF(BV1074=BV1073,"Same","Diff")</f>
        <v/>
      </c>
      <c r="BY1074">
        <f>IF(BX1074="Same",IF(BW1074=BW1073,"same","Diff"))</f>
        <v/>
      </c>
    </row>
    <row r="1075" ht="17" customHeight="1">
      <c r="A1075" s="59" t="inlineStr">
        <is>
          <t>Paul Radisich</t>
        </is>
      </c>
      <c r="B1075" s="117" t="n"/>
      <c r="C1075" s="117" t="n"/>
      <c r="D1075" s="117" t="n"/>
      <c r="E1075" s="117" t="n"/>
      <c r="F1075" s="117" t="n"/>
      <c r="G1075" s="117" t="n"/>
      <c r="H1075" s="117" t="n"/>
      <c r="I1075" s="117" t="n"/>
      <c r="J1075" s="118" t="n"/>
      <c r="K1075" s="118" t="n"/>
      <c r="L1075" s="118" t="n"/>
      <c r="M1075" s="118" t="n"/>
      <c r="N1075" s="118" t="n"/>
      <c r="O1075" s="118" t="n"/>
      <c r="P1075" s="118" t="n"/>
      <c r="Q1075" s="118" t="n"/>
      <c r="R1075" s="118" t="n"/>
      <c r="S1075" s="118" t="n"/>
      <c r="T1075" s="118" t="n"/>
      <c r="U1075" s="118" t="n"/>
      <c r="V1075" s="118" t="n"/>
      <c r="W1075" s="118" t="n"/>
      <c r="X1075" s="118" t="n"/>
      <c r="Y1075" s="118" t="n"/>
      <c r="Z1075" s="118" t="n"/>
      <c r="AA1075" s="118" t="n"/>
      <c r="AB1075" s="118" t="n"/>
      <c r="AC1075" s="118" t="n"/>
      <c r="AD1075" s="118" t="n">
        <v>1</v>
      </c>
      <c r="AE1075" s="118" t="n">
        <v>1</v>
      </c>
      <c r="AF1075" s="118" t="n">
        <v>1</v>
      </c>
      <c r="AG1075" s="118" t="n">
        <v>1</v>
      </c>
      <c r="AH1075" s="118" t="n"/>
      <c r="AI1075" s="118" t="n">
        <v>1</v>
      </c>
      <c r="AJ1075" s="118" t="n">
        <v>1</v>
      </c>
      <c r="AK1075" s="118" t="n"/>
      <c r="AL1075" s="118" t="n"/>
      <c r="AM1075" s="118" t="n"/>
      <c r="AN1075" s="118" t="n"/>
      <c r="AO1075" s="118" t="n"/>
      <c r="AP1075" s="118" t="n"/>
      <c r="AQ1075" s="118" t="n">
        <v>1</v>
      </c>
      <c r="AR1075" s="118" t="n"/>
      <c r="AS1075" s="118" t="n">
        <v>1</v>
      </c>
      <c r="AT1075" s="118" t="n">
        <v>1</v>
      </c>
      <c r="AU1075" s="118" t="n">
        <v>1</v>
      </c>
      <c r="AV1075" s="118" t="n">
        <v>1</v>
      </c>
      <c r="AW1075" s="118" t="n">
        <v>1</v>
      </c>
      <c r="AX1075" s="118" t="n">
        <v>1</v>
      </c>
      <c r="AY1075" s="118" t="n">
        <v>1</v>
      </c>
      <c r="AZ1075" s="118" t="n">
        <v>1</v>
      </c>
      <c r="BA1075" s="118" t="n">
        <v>1</v>
      </c>
      <c r="BB1075" s="118" t="n"/>
      <c r="BC1075" s="118" t="n"/>
      <c r="BD1075" s="118" t="n"/>
      <c r="BE1075" s="118" t="n"/>
      <c r="BF1075" s="118" t="n"/>
      <c r="BG1075" s="118" t="n"/>
      <c r="BH1075" s="118" t="n"/>
      <c r="BI1075" s="118" t="n"/>
      <c r="BJ1075" s="118" t="n"/>
      <c r="BK1075" s="118" t="n"/>
      <c r="BL1075" s="118" t="n"/>
      <c r="BM1075" s="118" t="n"/>
      <c r="BN1075" s="118" t="n"/>
      <c r="BO1075" s="118" t="n"/>
      <c r="BP1075" s="118" t="n"/>
      <c r="BQ1075" s="118" t="n"/>
      <c r="BR1075" s="118" t="n"/>
      <c r="BS1075" s="118" t="n"/>
      <c r="BT1075" s="118">
        <f>COUNTIF(B1075:BS1075,1)</f>
        <v/>
      </c>
      <c r="BV1075" s="76">
        <f>TRIM(RIGHT(A1075, LEN(A1075) - FIND("@", SUBSTITUTE(A1075, " ", "@", LEN(A1075)-LEN(SUBSTITUTE(A1075," ",""))))))</f>
        <v/>
      </c>
      <c r="BW1075" s="76">
        <f>TRIM(LEFT(A1075,FIND(" ",A1075&amp;" ")-1))</f>
        <v/>
      </c>
      <c r="BX1075">
        <f>+IF(BV1075=BV1074,"Same","Diff")</f>
        <v/>
      </c>
      <c r="BY1075">
        <f>IF(BX1075="Same",IF(BW1075=BW1074,"same","Diff"))</f>
        <v/>
      </c>
    </row>
    <row r="1076" ht="17" customHeight="1">
      <c r="A1076" s="59" t="inlineStr">
        <is>
          <t>Malcolm Ramsay</t>
        </is>
      </c>
      <c r="B1076" s="117" t="n"/>
      <c r="C1076" s="117" t="n"/>
      <c r="D1076" s="117" t="n"/>
      <c r="E1076" s="117" t="n"/>
      <c r="F1076" s="117" t="n"/>
      <c r="G1076" s="117" t="n"/>
      <c r="H1076" s="117" t="n"/>
      <c r="I1076" s="117" t="n"/>
      <c r="J1076" s="118" t="n"/>
      <c r="K1076" s="118" t="n"/>
      <c r="L1076" s="118" t="n"/>
      <c r="M1076" s="118" t="n">
        <v>1</v>
      </c>
      <c r="N1076" s="118" t="n"/>
      <c r="O1076" s="118" t="n"/>
      <c r="P1076" s="118" t="n"/>
      <c r="Q1076" s="118" t="n"/>
      <c r="R1076" s="118" t="n"/>
      <c r="S1076" s="118" t="n"/>
      <c r="T1076" s="118" t="n"/>
      <c r="U1076" s="118" t="n"/>
      <c r="V1076" s="118" t="n"/>
      <c r="W1076" s="118" t="n"/>
      <c r="X1076" s="118" t="n"/>
      <c r="Y1076" s="118" t="n"/>
      <c r="Z1076" s="118" t="n"/>
      <c r="AA1076" s="118" t="n"/>
      <c r="AB1076" s="118" t="n"/>
      <c r="AC1076" s="118" t="n"/>
      <c r="AD1076" s="118" t="n"/>
      <c r="AE1076" s="118" t="n"/>
      <c r="AF1076" s="118" t="n"/>
      <c r="AG1076" s="118" t="n"/>
      <c r="AH1076" s="118" t="n"/>
      <c r="AI1076" s="118" t="n"/>
      <c r="AJ1076" s="118" t="n"/>
      <c r="AK1076" s="118" t="n"/>
      <c r="AL1076" s="118" t="n"/>
      <c r="AM1076" s="118" t="n"/>
      <c r="AN1076" s="118" t="n"/>
      <c r="AO1076" s="118" t="n"/>
      <c r="AP1076" s="118" t="n"/>
      <c r="AQ1076" s="118" t="n"/>
      <c r="AR1076" s="118" t="n"/>
      <c r="AS1076" s="118" t="n"/>
      <c r="AT1076" s="118" t="n"/>
      <c r="AU1076" s="118" t="n"/>
      <c r="AV1076" s="118" t="n"/>
      <c r="AW1076" s="118" t="n"/>
      <c r="AX1076" s="118" t="n"/>
      <c r="AY1076" s="118" t="n"/>
      <c r="AZ1076" s="118" t="n"/>
      <c r="BA1076" s="118" t="n"/>
      <c r="BB1076" s="118" t="n"/>
      <c r="BC1076" s="118" t="n"/>
      <c r="BD1076" s="118" t="n"/>
      <c r="BE1076" s="118" t="n"/>
      <c r="BF1076" s="118" t="n"/>
      <c r="BG1076" s="118" t="n"/>
      <c r="BH1076" s="118" t="n"/>
      <c r="BI1076" s="118" t="n"/>
      <c r="BJ1076" s="118" t="n"/>
      <c r="BK1076" s="118" t="n"/>
      <c r="BL1076" s="118" t="n"/>
      <c r="BM1076" s="118" t="n"/>
      <c r="BN1076" s="118" t="n"/>
      <c r="BO1076" s="118" t="n"/>
      <c r="BP1076" s="118" t="n"/>
      <c r="BQ1076" s="118" t="n"/>
      <c r="BR1076" s="118" t="n"/>
      <c r="BS1076" s="118" t="n"/>
      <c r="BT1076" s="118">
        <f>COUNTIF(B1076:BS1076,1)</f>
        <v/>
      </c>
      <c r="BV1076" s="76">
        <f>TRIM(RIGHT(A1076, LEN(A1076) - FIND("@", SUBSTITUTE(A1076, " ", "@", LEN(A1076)-LEN(SUBSTITUTE(A1076," ",""))))))</f>
        <v/>
      </c>
      <c r="BW1076" s="76">
        <f>TRIM(LEFT(A1076,FIND(" ",A1076&amp;" ")-1))</f>
        <v/>
      </c>
      <c r="BX1076">
        <f>+IF(BV1076=BV1075,"Same","Diff")</f>
        <v/>
      </c>
      <c r="BY1076">
        <f>IF(BX1076="Same",IF(BW1076=BW1075,"same","Diff"))</f>
        <v/>
      </c>
    </row>
    <row r="1077" ht="17" customHeight="1">
      <c r="A1077" s="61" t="inlineStr">
        <is>
          <t>Thomas Randle</t>
        </is>
      </c>
      <c r="B1077" s="120" t="n"/>
      <c r="C1077" s="120" t="n"/>
      <c r="D1077" s="120" t="n"/>
      <c r="E1077" s="120" t="n"/>
      <c r="F1077" s="120" t="n"/>
      <c r="G1077" s="120" t="n"/>
      <c r="H1077" s="120" t="n"/>
      <c r="I1077" s="120" t="n"/>
      <c r="J1077" s="118" t="n"/>
      <c r="K1077" s="118" t="n"/>
      <c r="L1077" s="118" t="n"/>
      <c r="M1077" s="118" t="n"/>
      <c r="N1077" s="118" t="n"/>
      <c r="O1077" s="118" t="n"/>
      <c r="P1077" s="118" t="n"/>
      <c r="Q1077" s="118" t="n"/>
      <c r="R1077" s="118" t="n"/>
      <c r="S1077" s="118" t="n"/>
      <c r="T1077" s="118" t="n"/>
      <c r="U1077" s="118" t="n"/>
      <c r="V1077" s="118" t="n"/>
      <c r="W1077" s="118" t="n"/>
      <c r="X1077" s="118" t="n"/>
      <c r="Y1077" s="118" t="n"/>
      <c r="Z1077" s="118" t="n"/>
      <c r="AA1077" s="118" t="n"/>
      <c r="AB1077" s="118" t="n"/>
      <c r="AC1077" s="118" t="n"/>
      <c r="AD1077" s="118" t="n"/>
      <c r="AE1077" s="118" t="n"/>
      <c r="AF1077" s="118" t="n"/>
      <c r="AG1077" s="118" t="n"/>
      <c r="AH1077" s="118" t="n"/>
      <c r="AI1077" s="118" t="n"/>
      <c r="AJ1077" s="118" t="n"/>
      <c r="AK1077" s="118" t="n"/>
      <c r="AL1077" s="118" t="n"/>
      <c r="AM1077" s="118" t="n"/>
      <c r="AN1077" s="118" t="n"/>
      <c r="AO1077" s="118" t="n"/>
      <c r="AP1077" s="118" t="n"/>
      <c r="AQ1077" s="118" t="n"/>
      <c r="AR1077" s="118" t="n"/>
      <c r="AS1077" s="118" t="n"/>
      <c r="AT1077" s="118" t="n"/>
      <c r="AU1077" s="118" t="n"/>
      <c r="AV1077" s="118" t="n"/>
      <c r="AW1077" s="118" t="n"/>
      <c r="AX1077" s="118" t="n"/>
      <c r="AY1077" s="118" t="n"/>
      <c r="AZ1077" s="118" t="n"/>
      <c r="BA1077" s="118" t="n"/>
      <c r="BB1077" s="118" t="n"/>
      <c r="BC1077" s="118" t="n"/>
      <c r="BD1077" s="118" t="n"/>
      <c r="BE1077" s="118" t="n"/>
      <c r="BF1077" s="118" t="n"/>
      <c r="BG1077" s="118" t="n"/>
      <c r="BH1077" s="118" t="n"/>
      <c r="BI1077" s="118" t="n"/>
      <c r="BJ1077" s="118" t="n"/>
      <c r="BK1077" s="118" t="n"/>
      <c r="BL1077" s="118" t="n">
        <v>1</v>
      </c>
      <c r="BM1077" s="118" t="n">
        <v>1</v>
      </c>
      <c r="BN1077" s="118" t="n">
        <v>1</v>
      </c>
      <c r="BO1077" s="118" t="n">
        <v>1</v>
      </c>
      <c r="BP1077" s="118" t="n">
        <v>1</v>
      </c>
      <c r="BQ1077" s="118" t="n">
        <v>1</v>
      </c>
      <c r="BR1077" s="118" t="n">
        <v>1</v>
      </c>
      <c r="BS1077" s="118" t="n">
        <v>1</v>
      </c>
      <c r="BT1077" s="118">
        <f>COUNTIF(B1077:BS1077,1)</f>
        <v/>
      </c>
      <c r="BV1077" s="76">
        <f>TRIM(RIGHT(A1077, LEN(A1077) - FIND("@", SUBSTITUTE(A1077, " ", "@", LEN(A1077)-LEN(SUBSTITUTE(A1077," ",""))))))</f>
        <v/>
      </c>
      <c r="BW1077" s="76">
        <f>TRIM(LEFT(A1077,FIND(" ",A1077&amp;" ")-1))</f>
        <v/>
      </c>
      <c r="BX1077">
        <f>+IF(BV1077=BV1076,"Same","Diff")</f>
        <v/>
      </c>
      <c r="BY1077">
        <f>IF(BX1077="Same",IF(BW1077=BW1076,"same","Diff"))</f>
        <v/>
      </c>
    </row>
    <row r="1078" ht="17" customHeight="1">
      <c r="A1078" s="60" t="inlineStr">
        <is>
          <t>Sue Ransom</t>
        </is>
      </c>
      <c r="B1078" s="119" t="n"/>
      <c r="C1078" s="119" t="n"/>
      <c r="D1078" s="119" t="n"/>
      <c r="E1078" s="119" t="n"/>
      <c r="F1078" s="119" t="n"/>
      <c r="G1078" s="119" t="n"/>
      <c r="H1078" s="119" t="n"/>
      <c r="I1078" s="119" t="n"/>
      <c r="J1078" s="118" t="n"/>
      <c r="K1078" s="118" t="n"/>
      <c r="L1078" s="118" t="n"/>
      <c r="M1078" s="118" t="n"/>
      <c r="N1078" s="118" t="n"/>
      <c r="O1078" s="118" t="n">
        <v>1</v>
      </c>
      <c r="P1078" s="118" t="n"/>
      <c r="Q1078" s="118" t="n">
        <v>1</v>
      </c>
      <c r="R1078" s="118" t="n"/>
      <c r="S1078" s="118" t="n">
        <v>1</v>
      </c>
      <c r="T1078" s="118" t="n">
        <v>1</v>
      </c>
      <c r="U1078" s="118" t="n"/>
      <c r="V1078" s="118" t="n">
        <v>1</v>
      </c>
      <c r="W1078" s="118" t="n"/>
      <c r="X1078" s="118" t="n"/>
      <c r="Y1078" s="118" t="n"/>
      <c r="Z1078" s="118" t="n"/>
      <c r="AA1078" s="118" t="n"/>
      <c r="AB1078" s="118" t="n"/>
      <c r="AC1078" s="118" t="n"/>
      <c r="AD1078" s="118" t="n"/>
      <c r="AE1078" s="118" t="n"/>
      <c r="AF1078" s="118" t="n"/>
      <c r="AG1078" s="118" t="n"/>
      <c r="AH1078" s="118" t="n"/>
      <c r="AI1078" s="118" t="n"/>
      <c r="AJ1078" s="118" t="n"/>
      <c r="AK1078" s="118" t="n"/>
      <c r="AL1078" s="118" t="n"/>
      <c r="AM1078" s="118" t="n"/>
      <c r="AN1078" s="118" t="n"/>
      <c r="AO1078" s="118" t="n"/>
      <c r="AP1078" s="118" t="n"/>
      <c r="AQ1078" s="118" t="n"/>
      <c r="AR1078" s="118" t="n"/>
      <c r="AS1078" s="118" t="n"/>
      <c r="AT1078" s="118" t="n"/>
      <c r="AU1078" s="118" t="n"/>
      <c r="AV1078" s="118" t="n"/>
      <c r="AW1078" s="118" t="n"/>
      <c r="AX1078" s="118" t="n"/>
      <c r="AY1078" s="118" t="n"/>
      <c r="AZ1078" s="118" t="n"/>
      <c r="BA1078" s="118" t="n"/>
      <c r="BB1078" s="118" t="n"/>
      <c r="BC1078" s="118" t="n"/>
      <c r="BD1078" s="118" t="n"/>
      <c r="BE1078" s="118" t="n"/>
      <c r="BF1078" s="118" t="n"/>
      <c r="BG1078" s="118" t="n"/>
      <c r="BH1078" s="118" t="n"/>
      <c r="BI1078" s="118" t="n"/>
      <c r="BJ1078" s="118" t="n"/>
      <c r="BK1078" s="118" t="n"/>
      <c r="BL1078" s="118" t="n"/>
      <c r="BM1078" s="118" t="n"/>
      <c r="BN1078" s="118" t="n"/>
      <c r="BO1078" s="118" t="n"/>
      <c r="BP1078" s="118" t="n"/>
      <c r="BQ1078" s="118" t="n"/>
      <c r="BR1078" s="118" t="n"/>
      <c r="BS1078" s="118" t="n"/>
      <c r="BT1078" s="118">
        <f>COUNTIF(B1078:BS1078,1)</f>
        <v/>
      </c>
      <c r="BV1078" s="76">
        <f>TRIM(RIGHT(A1078, LEN(A1078) - FIND("@", SUBSTITUTE(A1078, " ", "@", LEN(A1078)-LEN(SUBSTITUTE(A1078," ",""))))))</f>
        <v/>
      </c>
      <c r="BW1078" s="76">
        <f>TRIM(LEFT(A1078,FIND(" ",A1078&amp;" ")-1))</f>
        <v/>
      </c>
      <c r="BX1078">
        <f>+IF(BV1078=BV1077,"Same","Diff")</f>
        <v/>
      </c>
      <c r="BY1078">
        <f>IF(BX1078="Same",IF(BW1078=BW1077,"same","Diff"))</f>
        <v/>
      </c>
    </row>
    <row r="1079" ht="17" customHeight="1">
      <c r="A1079" s="59" t="inlineStr">
        <is>
          <t>David Ratcliff</t>
        </is>
      </c>
      <c r="B1079" s="117" t="n"/>
      <c r="C1079" s="117" t="n"/>
      <c r="D1079" s="117" t="n"/>
      <c r="E1079" s="117" t="n"/>
      <c r="F1079" s="117" t="n"/>
      <c r="G1079" s="117" t="n"/>
      <c r="H1079" s="117" t="n"/>
      <c r="I1079" s="117" t="n"/>
      <c r="J1079" s="118" t="n"/>
      <c r="K1079" s="118" t="n"/>
      <c r="L1079" s="118" t="n"/>
      <c r="M1079" s="118" t="n"/>
      <c r="N1079" s="118" t="n"/>
      <c r="O1079" s="118" t="n"/>
      <c r="P1079" s="118" t="n"/>
      <c r="Q1079" s="118" t="n"/>
      <c r="R1079" s="118" t="n"/>
      <c r="S1079" s="118" t="n"/>
      <c r="T1079" s="118" t="n"/>
      <c r="U1079" s="118" t="n"/>
      <c r="V1079" s="118" t="n"/>
      <c r="W1079" s="118" t="n"/>
      <c r="X1079" s="118" t="n"/>
      <c r="Y1079" s="118" t="n"/>
      <c r="Z1079" s="118" t="n"/>
      <c r="AA1079" s="118" t="n">
        <v>1</v>
      </c>
      <c r="AB1079" s="118" t="n">
        <v>1</v>
      </c>
      <c r="AC1079" s="118" t="n">
        <v>1</v>
      </c>
      <c r="AD1079" s="118" t="n">
        <v>1</v>
      </c>
      <c r="AE1079" s="118" t="n"/>
      <c r="AF1079" s="118" t="n">
        <v>1</v>
      </c>
      <c r="AG1079" s="118" t="n"/>
      <c r="AH1079" s="118" t="n"/>
      <c r="AI1079" s="118" t="n"/>
      <c r="AJ1079" s="118" t="n"/>
      <c r="AK1079" s="118" t="n"/>
      <c r="AL1079" s="118" t="n"/>
      <c r="AM1079" s="118" t="n"/>
      <c r="AN1079" s="118" t="n"/>
      <c r="AO1079" s="118" t="n"/>
      <c r="AP1079" s="118" t="n"/>
      <c r="AQ1079" s="118" t="n"/>
      <c r="AR1079" s="118" t="n"/>
      <c r="AS1079" s="118" t="n"/>
      <c r="AT1079" s="118" t="n"/>
      <c r="AU1079" s="118" t="n"/>
      <c r="AV1079" s="118" t="n"/>
      <c r="AW1079" s="118" t="n"/>
      <c r="AX1079" s="118" t="n"/>
      <c r="AY1079" s="118" t="n"/>
      <c r="AZ1079" s="118" t="n"/>
      <c r="BA1079" s="118" t="n"/>
      <c r="BB1079" s="118" t="n"/>
      <c r="BC1079" s="118" t="n"/>
      <c r="BD1079" s="118" t="n"/>
      <c r="BE1079" s="118" t="n"/>
      <c r="BF1079" s="118" t="n"/>
      <c r="BG1079" s="118" t="n"/>
      <c r="BH1079" s="118" t="n"/>
      <c r="BI1079" s="118" t="n"/>
      <c r="BJ1079" s="118" t="n"/>
      <c r="BK1079" s="118" t="n"/>
      <c r="BL1079" s="118" t="n"/>
      <c r="BM1079" s="118" t="n"/>
      <c r="BN1079" s="118" t="n"/>
      <c r="BO1079" s="118" t="n"/>
      <c r="BP1079" s="118" t="n"/>
      <c r="BQ1079" s="118" t="n"/>
      <c r="BR1079" s="118" t="n"/>
      <c r="BS1079" s="118" t="n"/>
      <c r="BT1079" s="118">
        <f>COUNTIF(B1079:BS1079,1)</f>
        <v/>
      </c>
      <c r="BV1079" s="76">
        <f>TRIM(RIGHT(A1079, LEN(A1079) - FIND("@", SUBSTITUTE(A1079, " ", "@", LEN(A1079)-LEN(SUBSTITUTE(A1079," ",""))))))</f>
        <v/>
      </c>
      <c r="BW1079" s="76">
        <f>TRIM(LEFT(A1079,FIND(" ",A1079&amp;" ")-1))</f>
        <v/>
      </c>
      <c r="BX1079">
        <f>+IF(BV1079=BV1078,"Same","Diff")</f>
        <v/>
      </c>
      <c r="BY1079">
        <f>IF(BX1079="Same",IF(BW1079=BW1078,"same","Diff"))</f>
        <v/>
      </c>
    </row>
    <row r="1080" ht="17" customHeight="1">
      <c r="A1080" s="59" t="inlineStr">
        <is>
          <t>Roland Ratzenberger</t>
        </is>
      </c>
      <c r="B1080" s="117" t="n"/>
      <c r="C1080" s="117" t="n"/>
      <c r="D1080" s="117" t="n"/>
      <c r="E1080" s="117" t="n"/>
      <c r="F1080" s="117" t="n"/>
      <c r="G1080" s="117" t="n"/>
      <c r="H1080" s="117" t="n"/>
      <c r="I1080" s="117" t="n"/>
      <c r="J1080" s="118" t="n"/>
      <c r="K1080" s="118" t="n"/>
      <c r="L1080" s="118" t="n"/>
      <c r="M1080" s="118" t="n"/>
      <c r="N1080" s="118" t="n"/>
      <c r="O1080" s="118" t="n"/>
      <c r="P1080" s="118" t="n"/>
      <c r="Q1080" s="118" t="n"/>
      <c r="R1080" s="118" t="n"/>
      <c r="S1080" s="118" t="n"/>
      <c r="T1080" s="118" t="n"/>
      <c r="U1080" s="118" t="n"/>
      <c r="V1080" s="118" t="n"/>
      <c r="W1080" s="118" t="n"/>
      <c r="X1080" s="118" t="n"/>
      <c r="Y1080" s="118" t="n"/>
      <c r="Z1080" s="118" t="n"/>
      <c r="AA1080" s="118" t="n"/>
      <c r="AB1080" s="118" t="n"/>
      <c r="AC1080" s="118" t="n">
        <v>1</v>
      </c>
      <c r="AD1080" s="118" t="n"/>
      <c r="AE1080" s="118" t="n"/>
      <c r="AF1080" s="118" t="n"/>
      <c r="AG1080" s="118" t="n"/>
      <c r="AH1080" s="118" t="n"/>
      <c r="AI1080" s="118" t="n"/>
      <c r="AJ1080" s="118" t="n"/>
      <c r="AK1080" s="118" t="n"/>
      <c r="AL1080" s="118" t="n"/>
      <c r="AM1080" s="118" t="n"/>
      <c r="AN1080" s="118" t="n"/>
      <c r="AO1080" s="118" t="n"/>
      <c r="AP1080" s="118" t="n"/>
      <c r="AQ1080" s="118" t="n"/>
      <c r="AR1080" s="118" t="n"/>
      <c r="AS1080" s="118" t="n"/>
      <c r="AT1080" s="118" t="n"/>
      <c r="AU1080" s="118" t="n"/>
      <c r="AV1080" s="118" t="n"/>
      <c r="AW1080" s="118" t="n"/>
      <c r="AX1080" s="118" t="n"/>
      <c r="AY1080" s="118" t="n"/>
      <c r="AZ1080" s="118" t="n"/>
      <c r="BA1080" s="118" t="n"/>
      <c r="BB1080" s="118" t="n"/>
      <c r="BC1080" s="118" t="n"/>
      <c r="BD1080" s="118" t="n"/>
      <c r="BE1080" s="118" t="n"/>
      <c r="BF1080" s="118" t="n"/>
      <c r="BG1080" s="118" t="n"/>
      <c r="BH1080" s="118" t="n"/>
      <c r="BI1080" s="118" t="n"/>
      <c r="BJ1080" s="118" t="n"/>
      <c r="BK1080" s="118" t="n"/>
      <c r="BL1080" s="118" t="n"/>
      <c r="BM1080" s="118" t="n"/>
      <c r="BN1080" s="118" t="n"/>
      <c r="BO1080" s="118" t="n"/>
      <c r="BP1080" s="118" t="n"/>
      <c r="BQ1080" s="118" t="n"/>
      <c r="BR1080" s="118" t="n"/>
      <c r="BS1080" s="118" t="n"/>
      <c r="BT1080" s="118">
        <f>COUNTIF(B1080:BS1080,1)</f>
        <v/>
      </c>
      <c r="BV1080" s="76">
        <f>TRIM(RIGHT(A1080, LEN(A1080) - FIND("@", SUBSTITUTE(A1080, " ", "@", LEN(A1080)-LEN(SUBSTITUTE(A1080," ",""))))))</f>
        <v/>
      </c>
      <c r="BW1080" s="76">
        <f>TRIM(LEFT(A1080,FIND(" ",A1080&amp;" ")-1))</f>
        <v/>
      </c>
      <c r="BX1080">
        <f>+IF(BV1080=BV1079,"Same","Diff")</f>
        <v/>
      </c>
      <c r="BY1080">
        <f>IF(BX1080="Same",IF(BW1080=BW1079,"same","Diff"))</f>
        <v/>
      </c>
    </row>
    <row r="1081" ht="17" customHeight="1">
      <c r="A1081" s="59" t="inlineStr">
        <is>
          <t>Roberto Ravaglia</t>
        </is>
      </c>
      <c r="B1081" s="117" t="n"/>
      <c r="C1081" s="117" t="n"/>
      <c r="D1081" s="117" t="n"/>
      <c r="E1081" s="117" t="n"/>
      <c r="F1081" s="117" t="n"/>
      <c r="G1081" s="117" t="n"/>
      <c r="H1081" s="117" t="n"/>
      <c r="I1081" s="117" t="n"/>
      <c r="J1081" s="118" t="n"/>
      <c r="K1081" s="118" t="n"/>
      <c r="L1081" s="118" t="n"/>
      <c r="M1081" s="118" t="n"/>
      <c r="N1081" s="118" t="n"/>
      <c r="O1081" s="118" t="n"/>
      <c r="P1081" s="118" t="n"/>
      <c r="Q1081" s="118" t="n"/>
      <c r="R1081" s="118" t="n"/>
      <c r="S1081" s="118" t="n"/>
      <c r="T1081" s="118" t="n"/>
      <c r="U1081" s="118" t="n"/>
      <c r="V1081" s="118" t="n"/>
      <c r="W1081" s="118" t="n"/>
      <c r="X1081" s="118" t="n"/>
      <c r="Y1081" s="118" t="n"/>
      <c r="Z1081" s="118" t="n"/>
      <c r="AA1081" s="118" t="n">
        <v>1</v>
      </c>
      <c r="AB1081" s="118" t="n">
        <v>1</v>
      </c>
      <c r="AC1081" s="118" t="n">
        <v>1</v>
      </c>
      <c r="AD1081" s="118" t="n"/>
      <c r="AE1081" s="118" t="n"/>
      <c r="AF1081" s="118" t="n"/>
      <c r="AG1081" s="118" t="n"/>
      <c r="AH1081" s="118" t="n"/>
      <c r="AI1081" s="118" t="n"/>
      <c r="AJ1081" s="118" t="n"/>
      <c r="AK1081" s="118" t="n"/>
      <c r="AL1081" s="118" t="n"/>
      <c r="AM1081" s="118" t="n"/>
      <c r="AN1081" s="118" t="n"/>
      <c r="AO1081" s="118" t="n"/>
      <c r="AP1081" s="118" t="n"/>
      <c r="AQ1081" s="118" t="n"/>
      <c r="AR1081" s="118" t="n"/>
      <c r="AS1081" s="118" t="n"/>
      <c r="AT1081" s="118" t="n"/>
      <c r="AU1081" s="118" t="n"/>
      <c r="AV1081" s="118" t="n"/>
      <c r="AW1081" s="118" t="n"/>
      <c r="AX1081" s="118" t="n"/>
      <c r="AY1081" s="118" t="n"/>
      <c r="AZ1081" s="118" t="n"/>
      <c r="BA1081" s="118" t="n"/>
      <c r="BB1081" s="118" t="n"/>
      <c r="BC1081" s="118" t="n"/>
      <c r="BD1081" s="118" t="n"/>
      <c r="BE1081" s="118" t="n"/>
      <c r="BF1081" s="118" t="n"/>
      <c r="BG1081" s="118" t="n"/>
      <c r="BH1081" s="118" t="n"/>
      <c r="BI1081" s="118" t="n"/>
      <c r="BJ1081" s="118" t="n"/>
      <c r="BK1081" s="118" t="n"/>
      <c r="BL1081" s="118" t="n"/>
      <c r="BM1081" s="118" t="n"/>
      <c r="BN1081" s="118" t="n"/>
      <c r="BO1081" s="118" t="n"/>
      <c r="BP1081" s="118" t="n"/>
      <c r="BQ1081" s="118" t="n"/>
      <c r="BR1081" s="118" t="n"/>
      <c r="BS1081" s="118" t="n"/>
      <c r="BT1081" s="118">
        <f>COUNTIF(B1081:BS1081,1)</f>
        <v/>
      </c>
      <c r="BV1081" s="76">
        <f>TRIM(RIGHT(A1081, LEN(A1081) - FIND("@", SUBSTITUTE(A1081, " ", "@", LEN(A1081)-LEN(SUBSTITUTE(A1081," ",""))))))</f>
        <v/>
      </c>
      <c r="BW1081" s="76">
        <f>TRIM(LEFT(A1081,FIND(" ",A1081&amp;" ")-1))</f>
        <v/>
      </c>
      <c r="BX1081">
        <f>+IF(BV1081=BV1080,"Same","Diff")</f>
        <v/>
      </c>
      <c r="BY1081">
        <f>IF(BX1081="Same",IF(BW1081=BW1080,"same","Diff"))</f>
        <v/>
      </c>
    </row>
    <row r="1082" ht="17" customHeight="1">
      <c r="A1082" s="59" t="inlineStr">
        <is>
          <t>Malcom Rea</t>
        </is>
      </c>
      <c r="B1082" s="117" t="n"/>
      <c r="C1082" s="117" t="n"/>
      <c r="D1082" s="117" t="n"/>
      <c r="E1082" s="117" t="n"/>
      <c r="F1082" s="117" t="n"/>
      <c r="G1082" s="117" t="n"/>
      <c r="H1082" s="117" t="n"/>
      <c r="I1082" s="117" t="n"/>
      <c r="J1082" s="118" t="n"/>
      <c r="K1082" s="118" t="n"/>
      <c r="L1082" s="118" t="n"/>
      <c r="M1082" s="118" t="n"/>
      <c r="N1082" s="118" t="n"/>
      <c r="O1082" s="118" t="n"/>
      <c r="P1082" s="118" t="n"/>
      <c r="Q1082" s="118" t="n"/>
      <c r="R1082" s="118" t="n"/>
      <c r="S1082" s="118" t="n"/>
      <c r="T1082" s="118" t="n"/>
      <c r="U1082" s="118" t="n"/>
      <c r="V1082" s="118" t="n"/>
      <c r="W1082" s="118" t="n"/>
      <c r="X1082" s="118" t="n"/>
      <c r="Y1082" s="118" t="n"/>
      <c r="Z1082" s="118" t="n"/>
      <c r="AA1082" s="118" t="n"/>
      <c r="AB1082" s="118" t="n"/>
      <c r="AC1082" s="118" t="n"/>
      <c r="AD1082" s="118" t="n"/>
      <c r="AE1082" s="118" t="n"/>
      <c r="AF1082" s="118" t="n"/>
      <c r="AG1082" s="118" t="n"/>
      <c r="AH1082" s="118" t="n">
        <v>1</v>
      </c>
      <c r="AI1082" s="118" t="n"/>
      <c r="AJ1082" s="118" t="n"/>
      <c r="AK1082" s="118" t="n"/>
      <c r="AL1082" s="118" t="n"/>
      <c r="AM1082" s="118" t="n"/>
      <c r="AN1082" s="118" t="n"/>
      <c r="AO1082" s="118" t="n"/>
      <c r="AP1082" s="118" t="n"/>
      <c r="AQ1082" s="118" t="n"/>
      <c r="AR1082" s="118" t="n"/>
      <c r="AS1082" s="118" t="n"/>
      <c r="AT1082" s="118" t="n"/>
      <c r="AU1082" s="118" t="n"/>
      <c r="AV1082" s="118" t="n"/>
      <c r="AW1082" s="118" t="n"/>
      <c r="AX1082" s="118" t="n"/>
      <c r="AY1082" s="118" t="n"/>
      <c r="AZ1082" s="118" t="n"/>
      <c r="BA1082" s="118" t="n"/>
      <c r="BB1082" s="118" t="n"/>
      <c r="BC1082" s="118" t="n"/>
      <c r="BD1082" s="118" t="n"/>
      <c r="BE1082" s="118" t="n"/>
      <c r="BF1082" s="118" t="n"/>
      <c r="BG1082" s="118" t="n"/>
      <c r="BH1082" s="118" t="n"/>
      <c r="BI1082" s="118" t="n"/>
      <c r="BJ1082" s="118" t="n"/>
      <c r="BK1082" s="118" t="n"/>
      <c r="BL1082" s="118" t="n"/>
      <c r="BM1082" s="118" t="n"/>
      <c r="BN1082" s="118" t="n"/>
      <c r="BO1082" s="118" t="n"/>
      <c r="BP1082" s="118" t="n"/>
      <c r="BQ1082" s="118" t="n"/>
      <c r="BR1082" s="118" t="n"/>
      <c r="BS1082" s="118" t="n"/>
      <c r="BT1082" s="118">
        <f>COUNTIF(B1082:BS1082,1)</f>
        <v/>
      </c>
      <c r="BV1082" s="76">
        <f>TRIM(RIGHT(A1082, LEN(A1082) - FIND("@", SUBSTITUTE(A1082, " ", "@", LEN(A1082)-LEN(SUBSTITUTE(A1082," ",""))))))</f>
        <v/>
      </c>
      <c r="BW1082" s="76">
        <f>TRIM(LEFT(A1082,FIND(" ",A1082&amp;" ")-1))</f>
        <v/>
      </c>
      <c r="BX1082">
        <f>+IF(BV1082=BV1081,"Same","Diff")</f>
        <v/>
      </c>
      <c r="BY1082">
        <f>IF(BX1082="Same",IF(BW1082=BW1081,"same","Diff"))</f>
        <v/>
      </c>
    </row>
    <row r="1083" ht="17" customHeight="1">
      <c r="A1083" s="59" t="inlineStr">
        <is>
          <t>John Reaburn</t>
        </is>
      </c>
      <c r="B1083" s="117" t="n">
        <v>1</v>
      </c>
      <c r="C1083" s="117" t="n"/>
      <c r="D1083" s="117" t="n">
        <v>1</v>
      </c>
      <c r="E1083" s="117" t="n">
        <v>1</v>
      </c>
      <c r="F1083" s="117" t="n">
        <v>1</v>
      </c>
      <c r="G1083" s="117" t="n">
        <v>1</v>
      </c>
      <c r="H1083" s="117" t="n"/>
      <c r="I1083" s="117" t="n"/>
      <c r="J1083" s="118" t="n"/>
      <c r="K1083" s="118" t="n"/>
      <c r="L1083" s="118" t="n"/>
      <c r="M1083" s="118" t="n"/>
      <c r="N1083" s="118" t="n"/>
      <c r="O1083" s="118" t="n"/>
      <c r="P1083" s="118" t="n"/>
      <c r="Q1083" s="118" t="n"/>
      <c r="R1083" s="118" t="n"/>
      <c r="S1083" s="118" t="n"/>
      <c r="T1083" s="118" t="n"/>
      <c r="U1083" s="118" t="n"/>
      <c r="V1083" s="118" t="n"/>
      <c r="W1083" s="118" t="n"/>
      <c r="X1083" s="118" t="n"/>
      <c r="Y1083" s="118" t="n"/>
      <c r="Z1083" s="118" t="n"/>
      <c r="AA1083" s="118" t="n"/>
      <c r="AB1083" s="118" t="n"/>
      <c r="AC1083" s="118" t="n"/>
      <c r="AD1083" s="118" t="n"/>
      <c r="AE1083" s="118" t="n"/>
      <c r="AF1083" s="118" t="n"/>
      <c r="AG1083" s="118" t="n"/>
      <c r="AH1083" s="118" t="n"/>
      <c r="AI1083" s="118" t="n"/>
      <c r="AJ1083" s="118" t="n"/>
      <c r="AK1083" s="118" t="n"/>
      <c r="AL1083" s="118" t="n"/>
      <c r="AM1083" s="118" t="n"/>
      <c r="AN1083" s="118" t="n"/>
      <c r="AO1083" s="118" t="n"/>
      <c r="AP1083" s="118" t="n"/>
      <c r="AQ1083" s="118" t="n"/>
      <c r="AR1083" s="118" t="n"/>
      <c r="AS1083" s="118" t="n"/>
      <c r="AT1083" s="118" t="n"/>
      <c r="AU1083" s="118" t="n"/>
      <c r="AV1083" s="118" t="n"/>
      <c r="AW1083" s="118" t="n"/>
      <c r="AX1083" s="118" t="n"/>
      <c r="AY1083" s="118" t="n"/>
      <c r="AZ1083" s="118" t="n"/>
      <c r="BA1083" s="118" t="n"/>
      <c r="BB1083" s="118" t="n"/>
      <c r="BC1083" s="118" t="n"/>
      <c r="BD1083" s="118" t="n"/>
      <c r="BE1083" s="118" t="n"/>
      <c r="BF1083" s="118" t="n"/>
      <c r="BG1083" s="118" t="n"/>
      <c r="BH1083" s="118" t="n"/>
      <c r="BI1083" s="118" t="n"/>
      <c r="BJ1083" s="118" t="n"/>
      <c r="BK1083" s="118" t="n"/>
      <c r="BL1083" s="118" t="n"/>
      <c r="BM1083" s="118" t="n"/>
      <c r="BN1083" s="118" t="n"/>
      <c r="BO1083" s="118" t="n"/>
      <c r="BP1083" s="118" t="n"/>
      <c r="BQ1083" s="118" t="n"/>
      <c r="BR1083" s="118" t="n"/>
      <c r="BS1083" s="118" t="n"/>
      <c r="BT1083" s="118">
        <f>COUNTIF(B1083:BS1083,1)</f>
        <v/>
      </c>
      <c r="BV1083" s="76">
        <f>TRIM(RIGHT(A1083, LEN(A1083) - FIND("@", SUBSTITUTE(A1083, " ", "@", LEN(A1083)-LEN(SUBSTITUTE(A1083," ",""))))))</f>
        <v/>
      </c>
      <c r="BW1083" s="76">
        <f>TRIM(LEFT(A1083,FIND(" ",A1083&amp;" ")-1))</f>
        <v/>
      </c>
      <c r="BX1083">
        <f>+IF(BV1083=BV1082,"Same","Diff")</f>
        <v/>
      </c>
      <c r="BY1083">
        <f>IF(BX1083="Same",IF(BW1083=BW1082,"same","Diff"))</f>
        <v/>
      </c>
    </row>
    <row r="1084" ht="17" customHeight="1">
      <c r="A1084" s="59" t="inlineStr">
        <is>
          <t>Brian Reed</t>
        </is>
      </c>
      <c r="B1084" s="117" t="n"/>
      <c r="C1084" s="117" t="n"/>
      <c r="D1084" s="117" t="n"/>
      <c r="E1084" s="117" t="n"/>
      <c r="F1084" s="117" t="n">
        <v>1</v>
      </c>
      <c r="G1084" s="117" t="n">
        <v>1</v>
      </c>
      <c r="H1084" s="117" t="n">
        <v>1</v>
      </c>
      <c r="I1084" s="117" t="n"/>
      <c r="J1084" s="118" t="n">
        <v>1</v>
      </c>
      <c r="K1084" s="118" t="n">
        <v>1</v>
      </c>
      <c r="L1084" s="118" t="n">
        <v>1</v>
      </c>
      <c r="M1084" s="118" t="n">
        <v>1</v>
      </c>
      <c r="N1084" s="118" t="n"/>
      <c r="O1084" s="118" t="n">
        <v>1</v>
      </c>
      <c r="P1084" s="118" t="n">
        <v>1</v>
      </c>
      <c r="Q1084" s="118" t="n"/>
      <c r="R1084" s="118" t="n">
        <v>1</v>
      </c>
      <c r="S1084" s="118" t="n">
        <v>1</v>
      </c>
      <c r="T1084" s="118" t="n"/>
      <c r="U1084" s="118" t="n"/>
      <c r="V1084" s="118" t="n">
        <v>1</v>
      </c>
      <c r="W1084" s="118" t="n"/>
      <c r="X1084" s="118" t="n"/>
      <c r="Y1084" s="118" t="n"/>
      <c r="Z1084" s="118" t="n"/>
      <c r="AA1084" s="118" t="n"/>
      <c r="AB1084" s="118" t="n"/>
      <c r="AC1084" s="118" t="n"/>
      <c r="AD1084" s="118" t="n"/>
      <c r="AE1084" s="118" t="n"/>
      <c r="AF1084" s="118" t="n"/>
      <c r="AG1084" s="118" t="n"/>
      <c r="AH1084" s="118" t="n"/>
      <c r="AI1084" s="118" t="n"/>
      <c r="AJ1084" s="118" t="n"/>
      <c r="AK1084" s="118" t="n"/>
      <c r="AL1084" s="118" t="n"/>
      <c r="AM1084" s="118" t="n"/>
      <c r="AN1084" s="118" t="n"/>
      <c r="AO1084" s="118" t="n"/>
      <c r="AP1084" s="118" t="n"/>
      <c r="AQ1084" s="118" t="n"/>
      <c r="AR1084" s="118" t="n"/>
      <c r="AS1084" s="118" t="n"/>
      <c r="AT1084" s="118" t="n"/>
      <c r="AU1084" s="118" t="n"/>
      <c r="AV1084" s="118" t="n"/>
      <c r="AW1084" s="118" t="n"/>
      <c r="AX1084" s="118" t="n"/>
      <c r="AY1084" s="118" t="n"/>
      <c r="AZ1084" s="118" t="n"/>
      <c r="BA1084" s="118" t="n"/>
      <c r="BB1084" s="118" t="n"/>
      <c r="BC1084" s="118" t="n"/>
      <c r="BD1084" s="118" t="n"/>
      <c r="BE1084" s="118" t="n"/>
      <c r="BF1084" s="118" t="n"/>
      <c r="BG1084" s="118" t="n"/>
      <c r="BH1084" s="118" t="n"/>
      <c r="BI1084" s="118" t="n"/>
      <c r="BJ1084" s="118" t="n"/>
      <c r="BK1084" s="118" t="n"/>
      <c r="BL1084" s="118" t="n"/>
      <c r="BM1084" s="118" t="n"/>
      <c r="BN1084" s="118" t="n"/>
      <c r="BO1084" s="118" t="n"/>
      <c r="BP1084" s="118" t="n"/>
      <c r="BQ1084" s="118" t="n"/>
      <c r="BR1084" s="118" t="n"/>
      <c r="BS1084" s="118" t="n"/>
      <c r="BT1084" s="118">
        <f>COUNTIF(B1084:BS1084,1)</f>
        <v/>
      </c>
      <c r="BV1084" s="76">
        <f>TRIM(RIGHT(A1084, LEN(A1084) - FIND("@", SUBSTITUTE(A1084, " ", "@", LEN(A1084)-LEN(SUBSTITUTE(A1084," ",""))))))</f>
        <v/>
      </c>
      <c r="BW1084" s="76">
        <f>TRIM(LEFT(A1084,FIND(" ",A1084&amp;" ")-1))</f>
        <v/>
      </c>
      <c r="BX1084">
        <f>+IF(BV1084=BV1083,"Same","Diff")</f>
        <v/>
      </c>
      <c r="BY1084">
        <f>IF(BX1084="Same",IF(BW1084=BW1083,"same","Diff"))</f>
        <v/>
      </c>
    </row>
    <row r="1085" ht="17" customHeight="1">
      <c r="A1085" s="59" t="inlineStr">
        <is>
          <t>Steve Reed</t>
        </is>
      </c>
      <c r="B1085" s="117" t="n"/>
      <c r="C1085" s="117" t="n"/>
      <c r="D1085" s="117" t="n"/>
      <c r="E1085" s="117" t="n"/>
      <c r="F1085" s="117" t="n"/>
      <c r="G1085" s="117" t="n"/>
      <c r="H1085" s="117" t="n"/>
      <c r="I1085" s="117" t="n"/>
      <c r="J1085" s="118" t="n"/>
      <c r="K1085" s="118" t="n"/>
      <c r="L1085" s="118" t="n"/>
      <c r="M1085" s="118" t="n"/>
      <c r="N1085" s="118" t="n"/>
      <c r="O1085" s="118" t="n"/>
      <c r="P1085" s="118" t="n"/>
      <c r="Q1085" s="118" t="n"/>
      <c r="R1085" s="118" t="n"/>
      <c r="S1085" s="118" t="n"/>
      <c r="T1085" s="118" t="n"/>
      <c r="U1085" s="118" t="n"/>
      <c r="V1085" s="118" t="n"/>
      <c r="W1085" s="118" t="n"/>
      <c r="X1085" s="118" t="n"/>
      <c r="Y1085" s="118" t="n"/>
      <c r="Z1085" s="118" t="n"/>
      <c r="AA1085" s="118" t="n"/>
      <c r="AB1085" s="118" t="n">
        <v>1</v>
      </c>
      <c r="AC1085" s="118" t="n">
        <v>1</v>
      </c>
      <c r="AD1085" s="118" t="n">
        <v>1</v>
      </c>
      <c r="AE1085" s="118" t="n">
        <v>1</v>
      </c>
      <c r="AF1085" s="118" t="n">
        <v>1</v>
      </c>
      <c r="AG1085" s="118" t="n">
        <v>1</v>
      </c>
      <c r="AH1085" s="118" t="n">
        <v>1</v>
      </c>
      <c r="AI1085" s="118" t="n">
        <v>1</v>
      </c>
      <c r="AJ1085" s="118" t="n">
        <v>1</v>
      </c>
      <c r="AK1085" s="118" t="n">
        <v>1</v>
      </c>
      <c r="AL1085" s="118" t="n">
        <v>1</v>
      </c>
      <c r="AM1085" s="118" t="n"/>
      <c r="AN1085" s="118" t="n"/>
      <c r="AO1085" s="118" t="n">
        <v>1</v>
      </c>
      <c r="AP1085" s="118" t="n"/>
      <c r="AQ1085" s="118" t="n">
        <v>1</v>
      </c>
      <c r="AR1085" s="118" t="n"/>
      <c r="AS1085" s="118" t="n">
        <v>1</v>
      </c>
      <c r="AT1085" s="118" t="n">
        <v>1</v>
      </c>
      <c r="AU1085" s="118" t="n"/>
      <c r="AV1085" s="118" t="n"/>
      <c r="AW1085" s="118" t="n"/>
      <c r="AX1085" s="118" t="n"/>
      <c r="AY1085" s="118" t="n"/>
      <c r="AZ1085" s="118" t="n"/>
      <c r="BA1085" s="118" t="n"/>
      <c r="BB1085" s="118" t="n"/>
      <c r="BC1085" s="118" t="n"/>
      <c r="BD1085" s="118" t="n"/>
      <c r="BE1085" s="118" t="n"/>
      <c r="BF1085" s="118" t="n"/>
      <c r="BG1085" s="118" t="n"/>
      <c r="BH1085" s="118" t="n"/>
      <c r="BI1085" s="118" t="n"/>
      <c r="BJ1085" s="118" t="n"/>
      <c r="BK1085" s="118" t="n"/>
      <c r="BL1085" s="118" t="n"/>
      <c r="BM1085" s="118" t="n"/>
      <c r="BN1085" s="118" t="n"/>
      <c r="BO1085" s="118" t="n"/>
      <c r="BP1085" s="118" t="n"/>
      <c r="BQ1085" s="118" t="n"/>
      <c r="BR1085" s="118" t="n"/>
      <c r="BS1085" s="118" t="n"/>
      <c r="BT1085" s="118">
        <f>COUNTIF(B1085:BS1085,1)</f>
        <v/>
      </c>
      <c r="BV1085" s="76">
        <f>TRIM(RIGHT(A1085, LEN(A1085) - FIND("@", SUBSTITUTE(A1085, " ", "@", LEN(A1085)-LEN(SUBSTITUTE(A1085," ",""))))))</f>
        <v/>
      </c>
      <c r="BW1085" s="76">
        <f>TRIM(LEFT(A1085,FIND(" ",A1085&amp;" ")-1))</f>
        <v/>
      </c>
      <c r="BX1085">
        <f>+IF(BV1085=BV1084,"Same","Diff")</f>
        <v/>
      </c>
      <c r="BY1085">
        <f>IF(BX1085="Same",IF(BW1085=BW1084,"same","Diff"))</f>
        <v/>
      </c>
    </row>
    <row r="1086" ht="17" customHeight="1">
      <c r="A1086" s="60" t="inlineStr">
        <is>
          <t>Trevor Reed</t>
        </is>
      </c>
      <c r="B1086" s="119" t="n"/>
      <c r="C1086" s="119" t="n"/>
      <c r="D1086" s="119" t="n"/>
      <c r="E1086" s="119" t="n"/>
      <c r="F1086" s="119" t="n"/>
      <c r="G1086" s="119" t="n"/>
      <c r="H1086" s="119" t="n"/>
      <c r="I1086" s="119" t="n"/>
      <c r="J1086" s="118" t="n"/>
      <c r="K1086" s="118" t="n"/>
      <c r="L1086" s="118" t="n"/>
      <c r="M1086" s="118" t="n"/>
      <c r="N1086" s="118" t="n"/>
      <c r="O1086" s="118" t="n"/>
      <c r="P1086" s="118" t="n"/>
      <c r="Q1086" s="118" t="n"/>
      <c r="R1086" s="118" t="n"/>
      <c r="S1086" s="118" t="n"/>
      <c r="T1086" s="118" t="n"/>
      <c r="U1086" s="118" t="n"/>
      <c r="V1086" s="118" t="n"/>
      <c r="W1086" s="118" t="n"/>
      <c r="X1086" s="118" t="n"/>
      <c r="Y1086" s="118" t="n"/>
      <c r="Z1086" s="118" t="n"/>
      <c r="AA1086" s="118" t="n"/>
      <c r="AB1086" s="118" t="n"/>
      <c r="AC1086" s="118" t="n"/>
      <c r="AD1086" s="118" t="n"/>
      <c r="AE1086" s="118" t="n"/>
      <c r="AF1086" s="118" t="n"/>
      <c r="AG1086" s="118" t="n"/>
      <c r="AH1086" s="118" t="n"/>
      <c r="AI1086" s="118" t="n"/>
      <c r="AJ1086" s="118" t="n"/>
      <c r="AK1086" s="118" t="n"/>
      <c r="AL1086" s="118" t="n"/>
      <c r="AM1086" s="118" t="n">
        <v>1</v>
      </c>
      <c r="AN1086" s="118" t="n"/>
      <c r="AO1086" s="118" t="n"/>
      <c r="AP1086" s="118" t="n"/>
      <c r="AQ1086" s="118" t="n"/>
      <c r="AR1086" s="118" t="n"/>
      <c r="AS1086" s="118" t="n"/>
      <c r="AT1086" s="118" t="n"/>
      <c r="AU1086" s="118" t="n"/>
      <c r="AV1086" s="118" t="n"/>
      <c r="AW1086" s="118" t="n"/>
      <c r="AX1086" s="118" t="n"/>
      <c r="AY1086" s="118" t="n"/>
      <c r="AZ1086" s="118" t="n"/>
      <c r="BA1086" s="118" t="n"/>
      <c r="BB1086" s="118" t="n"/>
      <c r="BC1086" s="118" t="n"/>
      <c r="BD1086" s="118" t="n"/>
      <c r="BE1086" s="118" t="n"/>
      <c r="BF1086" s="118" t="n"/>
      <c r="BG1086" s="118" t="n"/>
      <c r="BH1086" s="118" t="n"/>
      <c r="BI1086" s="118" t="n"/>
      <c r="BJ1086" s="118" t="n"/>
      <c r="BK1086" s="118" t="n"/>
      <c r="BL1086" s="118" t="n"/>
      <c r="BM1086" s="118" t="n"/>
      <c r="BN1086" s="118" t="n"/>
      <c r="BO1086" s="118" t="n"/>
      <c r="BP1086" s="118" t="n"/>
      <c r="BQ1086" s="118" t="n"/>
      <c r="BR1086" s="118" t="n"/>
      <c r="BS1086" s="118" t="n"/>
      <c r="BT1086" s="118">
        <f>COUNTIF(B1086:BS1086,1)</f>
        <v/>
      </c>
      <c r="BV1086" s="76">
        <f>TRIM(RIGHT(A1086, LEN(A1086) - FIND("@", SUBSTITUTE(A1086, " ", "@", LEN(A1086)-LEN(SUBSTITUTE(A1086," ",""))))))</f>
        <v/>
      </c>
      <c r="BW1086" s="76">
        <f>TRIM(LEFT(A1086,FIND(" ",A1086&amp;" ")-1))</f>
        <v/>
      </c>
      <c r="BX1086">
        <f>+IF(BV1086=BV1085,"Same","Diff")</f>
        <v/>
      </c>
      <c r="BY1086">
        <f>IF(BX1086="Same",IF(BW1086=BW1085,"same","Diff"))</f>
        <v/>
      </c>
    </row>
    <row r="1087" ht="17" customHeight="1">
      <c r="A1087" s="60" t="inlineStr">
        <is>
          <t>Andrew Reid</t>
        </is>
      </c>
      <c r="B1087" s="119" t="n"/>
      <c r="C1087" s="119" t="n"/>
      <c r="D1087" s="119" t="n"/>
      <c r="E1087" s="119" t="n"/>
      <c r="F1087" s="119" t="n"/>
      <c r="G1087" s="119" t="n"/>
      <c r="H1087" s="119" t="n"/>
      <c r="I1087" s="119" t="n"/>
      <c r="J1087" s="118" t="n"/>
      <c r="K1087" s="118" t="n"/>
      <c r="L1087" s="118" t="n"/>
      <c r="M1087" s="118" t="n"/>
      <c r="N1087" s="118" t="n"/>
      <c r="O1087" s="118" t="n"/>
      <c r="P1087" s="118" t="n"/>
      <c r="Q1087" s="118" t="n"/>
      <c r="R1087" s="118" t="n"/>
      <c r="S1087" s="118" t="n"/>
      <c r="T1087" s="118" t="n"/>
      <c r="U1087" s="118" t="n"/>
      <c r="V1087" s="118" t="n"/>
      <c r="W1087" s="118" t="n"/>
      <c r="X1087" s="118" t="n"/>
      <c r="Y1087" s="118" t="n"/>
      <c r="Z1087" s="118" t="n"/>
      <c r="AA1087" s="118" t="n"/>
      <c r="AB1087" s="118" t="n"/>
      <c r="AC1087" s="118" t="n"/>
      <c r="AD1087" s="118" t="n"/>
      <c r="AE1087" s="118" t="n"/>
      <c r="AF1087" s="118" t="n"/>
      <c r="AG1087" s="118" t="n"/>
      <c r="AH1087" s="118" t="n"/>
      <c r="AI1087" s="118" t="n"/>
      <c r="AJ1087" s="118" t="n">
        <v>1</v>
      </c>
      <c r="AK1087" s="118" t="n"/>
      <c r="AL1087" s="118" t="n"/>
      <c r="AM1087" s="118" t="n"/>
      <c r="AN1087" s="118" t="n"/>
      <c r="AO1087" s="118" t="n"/>
      <c r="AP1087" s="118" t="n"/>
      <c r="AQ1087" s="118" t="n"/>
      <c r="AR1087" s="118" t="n"/>
      <c r="AS1087" s="118" t="n"/>
      <c r="AT1087" s="118" t="n"/>
      <c r="AU1087" s="118" t="n"/>
      <c r="AV1087" s="118" t="n"/>
      <c r="AW1087" s="118" t="n"/>
      <c r="AX1087" s="118" t="n"/>
      <c r="AY1087" s="118" t="n"/>
      <c r="AZ1087" s="118" t="n"/>
      <c r="BA1087" s="118" t="n"/>
      <c r="BB1087" s="118" t="n"/>
      <c r="BC1087" s="118" t="n"/>
      <c r="BD1087" s="118" t="n"/>
      <c r="BE1087" s="118" t="n"/>
      <c r="BF1087" s="118" t="n"/>
      <c r="BG1087" s="118" t="n"/>
      <c r="BH1087" s="118" t="n"/>
      <c r="BI1087" s="118" t="n"/>
      <c r="BJ1087" s="118" t="n"/>
      <c r="BK1087" s="118" t="n"/>
      <c r="BL1087" s="118" t="n"/>
      <c r="BM1087" s="118" t="n"/>
      <c r="BN1087" s="118" t="n"/>
      <c r="BO1087" s="118" t="n"/>
      <c r="BP1087" s="118" t="n"/>
      <c r="BQ1087" s="118" t="n"/>
      <c r="BR1087" s="118" t="n"/>
      <c r="BS1087" s="118" t="n"/>
      <c r="BT1087" s="118">
        <f>COUNTIF(B1087:BS1087,1)</f>
        <v/>
      </c>
      <c r="BV1087" s="76">
        <f>TRIM(RIGHT(A1087, LEN(A1087) - FIND("@", SUBSTITUTE(A1087, " ", "@", LEN(A1087)-LEN(SUBSTITUTE(A1087," ",""))))))</f>
        <v/>
      </c>
      <c r="BW1087" s="76">
        <f>TRIM(LEFT(A1087,FIND(" ",A1087&amp;" ")-1))</f>
        <v/>
      </c>
      <c r="BX1087">
        <f>+IF(BV1087=BV1086,"Same","Diff")</f>
        <v/>
      </c>
      <c r="BY1087">
        <f>IF(BX1087="Same",IF(BW1087=BW1086,"same","Diff"))</f>
        <v/>
      </c>
    </row>
    <row r="1088" ht="17" customHeight="1">
      <c r="A1088" s="61" t="inlineStr">
        <is>
          <t>Jonny Reid</t>
        </is>
      </c>
      <c r="B1088" s="120" t="n"/>
      <c r="C1088" s="120" t="n"/>
      <c r="D1088" s="120" t="n"/>
      <c r="E1088" s="120" t="n"/>
      <c r="F1088" s="120" t="n"/>
      <c r="G1088" s="120" t="n"/>
      <c r="H1088" s="120" t="n"/>
      <c r="I1088" s="120" t="n"/>
      <c r="J1088" s="118" t="n"/>
      <c r="K1088" s="118" t="n"/>
      <c r="L1088" s="118" t="n"/>
      <c r="M1088" s="118" t="n"/>
      <c r="N1088" s="118" t="n"/>
      <c r="O1088" s="118" t="n"/>
      <c r="P1088" s="118" t="n"/>
      <c r="Q1088" s="118" t="n"/>
      <c r="R1088" s="118" t="n"/>
      <c r="S1088" s="118" t="n"/>
      <c r="T1088" s="118" t="n"/>
      <c r="U1088" s="118" t="n"/>
      <c r="V1088" s="118" t="n"/>
      <c r="W1088" s="118" t="n"/>
      <c r="X1088" s="118" t="n"/>
      <c r="Y1088" s="118" t="n"/>
      <c r="Z1088" s="118" t="n"/>
      <c r="AA1088" s="118" t="n"/>
      <c r="AB1088" s="118" t="n"/>
      <c r="AC1088" s="118" t="n"/>
      <c r="AD1088" s="118" t="n"/>
      <c r="AE1088" s="118" t="n"/>
      <c r="AF1088" s="118" t="n"/>
      <c r="AG1088" s="118" t="n"/>
      <c r="AH1088" s="118" t="n"/>
      <c r="AI1088" s="118" t="n"/>
      <c r="AJ1088" s="118" t="n"/>
      <c r="AK1088" s="118" t="n"/>
      <c r="AL1088" s="118" t="n"/>
      <c r="AM1088" s="118" t="n"/>
      <c r="AN1088" s="118" t="n"/>
      <c r="AO1088" s="118" t="n"/>
      <c r="AP1088" s="118" t="n"/>
      <c r="AQ1088" s="118" t="n"/>
      <c r="AR1088" s="118" t="n"/>
      <c r="AS1088" s="118" t="n"/>
      <c r="AT1088" s="118" t="n"/>
      <c r="AU1088" s="118" t="n"/>
      <c r="AV1088" s="118" t="n">
        <v>1</v>
      </c>
      <c r="AW1088" s="118" t="n"/>
      <c r="AX1088" s="118" t="n"/>
      <c r="AY1088" s="118" t="n"/>
      <c r="AZ1088" s="118" t="n"/>
      <c r="BA1088" s="118" t="n"/>
      <c r="BB1088" s="118" t="n"/>
      <c r="BC1088" s="118" t="n"/>
      <c r="BD1088" s="118" t="n"/>
      <c r="BE1088" s="118" t="n">
        <v>1</v>
      </c>
      <c r="BF1088" s="118" t="n">
        <v>1</v>
      </c>
      <c r="BG1088" s="118" t="n"/>
      <c r="BH1088" s="118" t="n"/>
      <c r="BI1088" s="118" t="n"/>
      <c r="BJ1088" s="118" t="n"/>
      <c r="BK1088" s="118" t="n"/>
      <c r="BL1088" s="118" t="n"/>
      <c r="BM1088" s="118" t="n"/>
      <c r="BN1088" s="118" t="n"/>
      <c r="BO1088" s="118" t="n"/>
      <c r="BP1088" s="118" t="n"/>
      <c r="BQ1088" s="118" t="n"/>
      <c r="BR1088" s="118" t="n"/>
      <c r="BS1088" s="118" t="n"/>
      <c r="BT1088" s="118">
        <f>COUNTIF(B1088:BS1088,1)</f>
        <v/>
      </c>
      <c r="BV1088" s="76">
        <f>TRIM(RIGHT(A1088, LEN(A1088) - FIND("@", SUBSTITUTE(A1088, " ", "@", LEN(A1088)-LEN(SUBSTITUTE(A1088," ",""))))))</f>
        <v/>
      </c>
      <c r="BW1088" s="76">
        <f>TRIM(LEFT(A1088,FIND(" ",A1088&amp;" ")-1))</f>
        <v/>
      </c>
      <c r="BX1088">
        <f>+IF(BV1088=BV1087,"Same","Diff")</f>
        <v/>
      </c>
      <c r="BY1088">
        <f>IF(BX1088="Same",IF(BW1088=BW1087,"same","Diff"))</f>
        <v/>
      </c>
    </row>
    <row r="1089" ht="17" customHeight="1">
      <c r="A1089" s="61" t="inlineStr">
        <is>
          <t>Karl Reindler</t>
        </is>
      </c>
      <c r="B1089" s="120" t="n"/>
      <c r="C1089" s="120" t="n"/>
      <c r="D1089" s="120" t="n"/>
      <c r="E1089" s="120" t="n"/>
      <c r="F1089" s="120" t="n"/>
      <c r="G1089" s="120" t="n"/>
      <c r="H1089" s="120" t="n"/>
      <c r="I1089" s="120" t="n"/>
      <c r="J1089" s="118" t="n"/>
      <c r="K1089" s="118" t="n"/>
      <c r="L1089" s="118" t="n"/>
      <c r="M1089" s="118" t="n"/>
      <c r="N1089" s="118" t="n"/>
      <c r="O1089" s="118" t="n"/>
      <c r="P1089" s="118" t="n"/>
      <c r="Q1089" s="118" t="n"/>
      <c r="R1089" s="118" t="n"/>
      <c r="S1089" s="118" t="n"/>
      <c r="T1089" s="118" t="n"/>
      <c r="U1089" s="118" t="n"/>
      <c r="V1089" s="118" t="n"/>
      <c r="W1089" s="118" t="n"/>
      <c r="X1089" s="118" t="n"/>
      <c r="Y1089" s="118" t="n"/>
      <c r="Z1089" s="118" t="n"/>
      <c r="AA1089" s="118" t="n"/>
      <c r="AB1089" s="118" t="n"/>
      <c r="AC1089" s="118" t="n"/>
      <c r="AD1089" s="118" t="n"/>
      <c r="AE1089" s="118" t="n"/>
      <c r="AF1089" s="118" t="n"/>
      <c r="AG1089" s="118" t="n"/>
      <c r="AH1089" s="118" t="n"/>
      <c r="AI1089" s="118" t="n"/>
      <c r="AJ1089" s="118" t="n"/>
      <c r="AK1089" s="118" t="n"/>
      <c r="AL1089" s="118" t="n"/>
      <c r="AM1089" s="118" t="n"/>
      <c r="AN1089" s="118" t="n"/>
      <c r="AO1089" s="118" t="n"/>
      <c r="AP1089" s="118" t="n"/>
      <c r="AQ1089" s="118" t="n"/>
      <c r="AR1089" s="118" t="n"/>
      <c r="AS1089" s="118" t="n"/>
      <c r="AT1089" s="118" t="n"/>
      <c r="AU1089" s="118" t="n"/>
      <c r="AV1089" s="118" t="n"/>
      <c r="AW1089" s="118" t="n"/>
      <c r="AX1089" s="118" t="n"/>
      <c r="AY1089" s="118" t="n"/>
      <c r="AZ1089" s="118" t="n"/>
      <c r="BA1089" s="118" t="n">
        <v>1</v>
      </c>
      <c r="BB1089" s="118" t="n">
        <v>1</v>
      </c>
      <c r="BC1089" s="118" t="n">
        <v>1</v>
      </c>
      <c r="BD1089" s="118" t="n">
        <v>1</v>
      </c>
      <c r="BE1089" s="118" t="n">
        <v>1</v>
      </c>
      <c r="BF1089" s="118" t="n">
        <v>1</v>
      </c>
      <c r="BG1089" s="118" t="n"/>
      <c r="BH1089" s="118" t="n">
        <v>1</v>
      </c>
      <c r="BI1089" s="118" t="n">
        <v>1</v>
      </c>
      <c r="BJ1089" s="118" t="n">
        <v>1</v>
      </c>
      <c r="BK1089" s="118" t="n"/>
      <c r="BL1089" s="118" t="n"/>
      <c r="BM1089" s="118" t="n"/>
      <c r="BN1089" s="118" t="n"/>
      <c r="BO1089" s="118" t="n"/>
      <c r="BP1089" s="118" t="n"/>
      <c r="BQ1089" s="118" t="n"/>
      <c r="BR1089" s="118" t="n"/>
      <c r="BS1089" s="118" t="n"/>
      <c r="BT1089" s="118">
        <f>COUNTIF(B1089:BS1089,1)</f>
        <v/>
      </c>
      <c r="BV1089" s="76">
        <f>TRIM(RIGHT(A1089, LEN(A1089) - FIND("@", SUBSTITUTE(A1089, " ", "@", LEN(A1089)-LEN(SUBSTITUTE(A1089," ",""))))))</f>
        <v/>
      </c>
      <c r="BW1089" s="76">
        <f>TRIM(LEFT(A1089,FIND(" ",A1089&amp;" ")-1))</f>
        <v/>
      </c>
      <c r="BX1089">
        <f>+IF(BV1089=BV1088,"Same","Diff")</f>
        <v/>
      </c>
      <c r="BY1089">
        <f>IF(BX1089="Same",IF(BW1089=BW1088,"same","Diff"))</f>
        <v/>
      </c>
    </row>
    <row r="1090" ht="17" customHeight="1">
      <c r="A1090" s="59" t="inlineStr">
        <is>
          <t>Manuel Reuter</t>
        </is>
      </c>
      <c r="B1090" s="117" t="n"/>
      <c r="C1090" s="117" t="n"/>
      <c r="D1090" s="117" t="n"/>
      <c r="E1090" s="117" t="n"/>
      <c r="F1090" s="117" t="n"/>
      <c r="G1090" s="117" t="n"/>
      <c r="H1090" s="117" t="n"/>
      <c r="I1090" s="117" t="n"/>
      <c r="J1090" s="118" t="n"/>
      <c r="K1090" s="118" t="n"/>
      <c r="L1090" s="118" t="n"/>
      <c r="M1090" s="118" t="n"/>
      <c r="N1090" s="118" t="n"/>
      <c r="O1090" s="118" t="n"/>
      <c r="P1090" s="118" t="n"/>
      <c r="Q1090" s="118" t="n"/>
      <c r="R1090" s="118" t="n"/>
      <c r="S1090" s="118" t="n"/>
      <c r="T1090" s="118" t="n"/>
      <c r="U1090" s="118" t="n"/>
      <c r="V1090" s="118" t="n"/>
      <c r="W1090" s="118" t="n"/>
      <c r="X1090" s="118" t="n"/>
      <c r="Y1090" s="118" t="n"/>
      <c r="Z1090" s="118" t="n"/>
      <c r="AA1090" s="118" t="n"/>
      <c r="AB1090" s="118" t="n"/>
      <c r="AC1090" s="118" t="n"/>
      <c r="AD1090" s="118" t="n"/>
      <c r="AE1090" s="118" t="n"/>
      <c r="AF1090" s="118" t="n"/>
      <c r="AG1090" s="118" t="n"/>
      <c r="AH1090" s="118" t="n">
        <v>1</v>
      </c>
      <c r="AI1090" s="118" t="n"/>
      <c r="AJ1090" s="118" t="n"/>
      <c r="AK1090" s="118" t="n"/>
      <c r="AL1090" s="118" t="n"/>
      <c r="AM1090" s="118" t="n"/>
      <c r="AN1090" s="118" t="n"/>
      <c r="AO1090" s="118" t="n"/>
      <c r="AP1090" s="118" t="n"/>
      <c r="AQ1090" s="118" t="n"/>
      <c r="AR1090" s="118" t="n"/>
      <c r="AS1090" s="118" t="n"/>
      <c r="AT1090" s="118" t="n"/>
      <c r="AU1090" s="118" t="n"/>
      <c r="AV1090" s="118" t="n"/>
      <c r="AW1090" s="118" t="n"/>
      <c r="AX1090" s="118" t="n"/>
      <c r="AY1090" s="118" t="n"/>
      <c r="AZ1090" s="118" t="n"/>
      <c r="BA1090" s="118" t="n"/>
      <c r="BB1090" s="118" t="n"/>
      <c r="BC1090" s="118" t="n"/>
      <c r="BD1090" s="118" t="n"/>
      <c r="BE1090" s="118" t="n"/>
      <c r="BF1090" s="118" t="n"/>
      <c r="BG1090" s="118" t="n"/>
      <c r="BH1090" s="118" t="n"/>
      <c r="BI1090" s="118" t="n"/>
      <c r="BJ1090" s="118" t="n"/>
      <c r="BK1090" s="118" t="n"/>
      <c r="BL1090" s="118" t="n"/>
      <c r="BM1090" s="118" t="n"/>
      <c r="BN1090" s="118" t="n"/>
      <c r="BO1090" s="118" t="n"/>
      <c r="BP1090" s="118" t="n"/>
      <c r="BQ1090" s="118" t="n"/>
      <c r="BR1090" s="118" t="n"/>
      <c r="BS1090" s="118" t="n"/>
      <c r="BT1090" s="118">
        <f>COUNTIF(B1090:BS1090,1)</f>
        <v/>
      </c>
      <c r="BV1090" s="76">
        <f>TRIM(RIGHT(A1090, LEN(A1090) - FIND("@", SUBSTITUTE(A1090, " ", "@", LEN(A1090)-LEN(SUBSTITUTE(A1090," ",""))))))</f>
        <v/>
      </c>
      <c r="BW1090" s="76">
        <f>TRIM(LEFT(A1090,FIND(" ",A1090&amp;" ")-1))</f>
        <v/>
      </c>
      <c r="BX1090">
        <f>+IF(BV1090=BV1089,"Same","Diff")</f>
        <v/>
      </c>
      <c r="BY1090">
        <f>IF(BX1090="Same",IF(BW1090=BW1089,"same","Diff"))</f>
        <v/>
      </c>
    </row>
    <row r="1091" ht="17" customHeight="1">
      <c r="A1091" s="59" t="inlineStr">
        <is>
          <t>Neil Revell</t>
        </is>
      </c>
      <c r="B1091" s="117" t="n"/>
      <c r="C1091" s="117" t="n"/>
      <c r="D1091" s="117" t="n"/>
      <c r="E1091" s="117" t="n"/>
      <c r="F1091" s="117" t="n"/>
      <c r="G1091" s="117" t="n"/>
      <c r="H1091" s="117" t="n"/>
      <c r="I1091" s="117" t="n"/>
      <c r="J1091" s="118" t="n"/>
      <c r="K1091" s="118" t="n"/>
      <c r="L1091" s="118" t="n">
        <v>1</v>
      </c>
      <c r="M1091" s="118" t="n"/>
      <c r="N1091" s="118" t="n"/>
      <c r="O1091" s="118" t="n"/>
      <c r="P1091" s="118" t="n"/>
      <c r="Q1091" s="118" t="n"/>
      <c r="R1091" s="118" t="n"/>
      <c r="S1091" s="118" t="n"/>
      <c r="T1091" s="118" t="n"/>
      <c r="U1091" s="118" t="n"/>
      <c r="V1091" s="118" t="n"/>
      <c r="W1091" s="118" t="n"/>
      <c r="X1091" s="118" t="n"/>
      <c r="Y1091" s="118" t="n"/>
      <c r="Z1091" s="118" t="n"/>
      <c r="AA1091" s="118" t="n"/>
      <c r="AB1091" s="118" t="n"/>
      <c r="AC1091" s="118" t="n"/>
      <c r="AD1091" s="118" t="n"/>
      <c r="AE1091" s="118" t="n"/>
      <c r="AF1091" s="118" t="n"/>
      <c r="AG1091" s="118" t="n"/>
      <c r="AH1091" s="118" t="n"/>
      <c r="AI1091" s="118" t="n"/>
      <c r="AJ1091" s="118" t="n"/>
      <c r="AK1091" s="118" t="n"/>
      <c r="AL1091" s="118" t="n"/>
      <c r="AM1091" s="118" t="n"/>
      <c r="AN1091" s="118" t="n"/>
      <c r="AO1091" s="118" t="n"/>
      <c r="AP1091" s="118" t="n"/>
      <c r="AQ1091" s="118" t="n"/>
      <c r="AR1091" s="118" t="n"/>
      <c r="AS1091" s="118" t="n"/>
      <c r="AT1091" s="118" t="n"/>
      <c r="AU1091" s="118" t="n"/>
      <c r="AV1091" s="118" t="n"/>
      <c r="AW1091" s="118" t="n"/>
      <c r="AX1091" s="118" t="n"/>
      <c r="AY1091" s="118" t="n"/>
      <c r="AZ1091" s="118" t="n"/>
      <c r="BA1091" s="118" t="n"/>
      <c r="BB1091" s="118" t="n"/>
      <c r="BC1091" s="118" t="n"/>
      <c r="BD1091" s="118" t="n"/>
      <c r="BE1091" s="118" t="n"/>
      <c r="BF1091" s="118" t="n"/>
      <c r="BG1091" s="118" t="n"/>
      <c r="BH1091" s="118" t="n"/>
      <c r="BI1091" s="118" t="n"/>
      <c r="BJ1091" s="118" t="n"/>
      <c r="BK1091" s="118" t="n"/>
      <c r="BL1091" s="118" t="n"/>
      <c r="BM1091" s="118" t="n"/>
      <c r="BN1091" s="118" t="n"/>
      <c r="BO1091" s="118" t="n"/>
      <c r="BP1091" s="118" t="n"/>
      <c r="BQ1091" s="118" t="n"/>
      <c r="BR1091" s="118" t="n"/>
      <c r="BS1091" s="118" t="n"/>
      <c r="BT1091" s="118">
        <f>COUNTIF(B1091:BS1091,1)</f>
        <v/>
      </c>
      <c r="BV1091" s="76">
        <f>TRIM(RIGHT(A1091, LEN(A1091) - FIND("@", SUBSTITUTE(A1091, " ", "@", LEN(A1091)-LEN(SUBSTITUTE(A1091," ",""))))))</f>
        <v/>
      </c>
      <c r="BW1091" s="76">
        <f>TRIM(LEFT(A1091,FIND(" ",A1091&amp;" ")-1))</f>
        <v/>
      </c>
      <c r="BX1091">
        <f>+IF(BV1091=BV1090,"Same","Diff")</f>
        <v/>
      </c>
      <c r="BY1091">
        <f>IF(BX1091="Same",IF(BW1091=BW1090,"same","Diff"))</f>
        <v/>
      </c>
    </row>
    <row r="1092" ht="17" customHeight="1">
      <c r="A1092" s="60" t="inlineStr">
        <is>
          <t>Phil Revell</t>
        </is>
      </c>
      <c r="B1092" s="119" t="n"/>
      <c r="C1092" s="119" t="n"/>
      <c r="D1092" s="119" t="n"/>
      <c r="E1092" s="119" t="n"/>
      <c r="F1092" s="119" t="n"/>
      <c r="G1092" s="119" t="n"/>
      <c r="H1092" s="119" t="n"/>
      <c r="I1092" s="119" t="n"/>
      <c r="J1092" s="118" t="n"/>
      <c r="K1092" s="118" t="n"/>
      <c r="L1092" s="118" t="n"/>
      <c r="M1092" s="118" t="n"/>
      <c r="N1092" s="118" t="n"/>
      <c r="O1092" s="118" t="n"/>
      <c r="P1092" s="118" t="n"/>
      <c r="Q1092" s="118" t="n"/>
      <c r="R1092" s="118" t="n"/>
      <c r="S1092" s="118" t="n"/>
      <c r="T1092" s="118" t="n"/>
      <c r="U1092" s="118" t="n"/>
      <c r="V1092" s="118" t="n"/>
      <c r="W1092" s="118" t="n">
        <v>1</v>
      </c>
      <c r="X1092" s="118" t="n"/>
      <c r="Y1092" s="118" t="n"/>
      <c r="Z1092" s="118" t="n"/>
      <c r="AA1092" s="118" t="n"/>
      <c r="AB1092" s="118" t="n"/>
      <c r="AC1092" s="118" t="n"/>
      <c r="AD1092" s="118" t="n"/>
      <c r="AE1092" s="118" t="n"/>
      <c r="AF1092" s="118" t="n"/>
      <c r="AG1092" s="118" t="n"/>
      <c r="AH1092" s="118" t="n"/>
      <c r="AI1092" s="118" t="n"/>
      <c r="AJ1092" s="118" t="n"/>
      <c r="AK1092" s="118" t="n"/>
      <c r="AL1092" s="118" t="n"/>
      <c r="AM1092" s="118" t="n"/>
      <c r="AN1092" s="118" t="n"/>
      <c r="AO1092" s="118" t="n"/>
      <c r="AP1092" s="118" t="n"/>
      <c r="AQ1092" s="118" t="n"/>
      <c r="AR1092" s="118" t="n"/>
      <c r="AS1092" s="118" t="n"/>
      <c r="AT1092" s="118" t="n"/>
      <c r="AU1092" s="118" t="n"/>
      <c r="AV1092" s="118" t="n"/>
      <c r="AW1092" s="118" t="n"/>
      <c r="AX1092" s="118" t="n"/>
      <c r="AY1092" s="118" t="n"/>
      <c r="AZ1092" s="118" t="n"/>
      <c r="BA1092" s="118" t="n"/>
      <c r="BB1092" s="118" t="n"/>
      <c r="BC1092" s="118" t="n"/>
      <c r="BD1092" s="118" t="n"/>
      <c r="BE1092" s="118" t="n"/>
      <c r="BF1092" s="118" t="n"/>
      <c r="BG1092" s="118" t="n"/>
      <c r="BH1092" s="118" t="n"/>
      <c r="BI1092" s="118" t="n"/>
      <c r="BJ1092" s="118" t="n"/>
      <c r="BK1092" s="118" t="n"/>
      <c r="BL1092" s="118" t="n"/>
      <c r="BM1092" s="118" t="n"/>
      <c r="BN1092" s="118" t="n"/>
      <c r="BO1092" s="118" t="n"/>
      <c r="BP1092" s="118" t="n"/>
      <c r="BQ1092" s="118" t="n"/>
      <c r="BR1092" s="118" t="n"/>
      <c r="BS1092" s="118" t="n"/>
      <c r="BT1092" s="118">
        <f>COUNTIF(B1092:BS1092,1)</f>
        <v/>
      </c>
      <c r="BV1092" s="76">
        <f>TRIM(RIGHT(A1092, LEN(A1092) - FIND("@", SUBSTITUTE(A1092, " ", "@", LEN(A1092)-LEN(SUBSTITUTE(A1092," ",""))))))</f>
        <v/>
      </c>
      <c r="BW1092" s="76">
        <f>TRIM(LEFT(A1092,FIND(" ",A1092&amp;" ")-1))</f>
        <v/>
      </c>
      <c r="BX1092">
        <f>+IF(BV1092=BV1091,"Same","Diff")</f>
        <v/>
      </c>
      <c r="BY1092">
        <f>IF(BX1092="Same",IF(BW1092=BW1091,"same","Diff"))</f>
        <v/>
      </c>
    </row>
    <row r="1093" ht="17" customHeight="1">
      <c r="A1093" s="60" t="inlineStr">
        <is>
          <t>Bill Reynolds</t>
        </is>
      </c>
      <c r="B1093" s="119" t="n"/>
      <c r="C1093" s="119" t="n"/>
      <c r="D1093" s="119" t="n"/>
      <c r="E1093" s="119" t="n">
        <v>1</v>
      </c>
      <c r="F1093" s="119" t="n"/>
      <c r="G1093" s="119" t="n"/>
      <c r="H1093" s="119" t="n"/>
      <c r="I1093" s="119" t="n"/>
      <c r="J1093" s="118" t="n"/>
      <c r="K1093" s="118" t="n"/>
      <c r="L1093" s="118" t="n"/>
      <c r="M1093" s="118" t="n"/>
      <c r="N1093" s="118" t="n"/>
      <c r="O1093" s="118" t="n"/>
      <c r="P1093" s="118" t="n"/>
      <c r="Q1093" s="118" t="n"/>
      <c r="R1093" s="118" t="n"/>
      <c r="S1093" s="118" t="n"/>
      <c r="T1093" s="118" t="n"/>
      <c r="U1093" s="118" t="n"/>
      <c r="V1093" s="118" t="n"/>
      <c r="W1093" s="118" t="n"/>
      <c r="X1093" s="118" t="n"/>
      <c r="Y1093" s="118" t="n"/>
      <c r="Z1093" s="118" t="n"/>
      <c r="AA1093" s="118" t="n"/>
      <c r="AB1093" s="118" t="n"/>
      <c r="AC1093" s="118" t="n"/>
      <c r="AD1093" s="118" t="n"/>
      <c r="AE1093" s="118" t="n"/>
      <c r="AF1093" s="118" t="n"/>
      <c r="AG1093" s="118" t="n"/>
      <c r="AH1093" s="118" t="n"/>
      <c r="AI1093" s="118" t="n"/>
      <c r="AJ1093" s="118" t="n"/>
      <c r="AK1093" s="118" t="n"/>
      <c r="AL1093" s="118" t="n"/>
      <c r="AM1093" s="118" t="n"/>
      <c r="AN1093" s="118" t="n"/>
      <c r="AO1093" s="118" t="n"/>
      <c r="AP1093" s="118" t="n"/>
      <c r="AQ1093" s="118" t="n"/>
      <c r="AR1093" s="118" t="n"/>
      <c r="AS1093" s="118" t="n"/>
      <c r="AT1093" s="118" t="n"/>
      <c r="AU1093" s="118" t="n"/>
      <c r="AV1093" s="118" t="n"/>
      <c r="AW1093" s="118" t="n"/>
      <c r="AX1093" s="118" t="n"/>
      <c r="AY1093" s="118" t="n"/>
      <c r="AZ1093" s="118" t="n"/>
      <c r="BA1093" s="118" t="n"/>
      <c r="BB1093" s="118" t="n"/>
      <c r="BC1093" s="118" t="n"/>
      <c r="BD1093" s="118" t="n"/>
      <c r="BE1093" s="118" t="n"/>
      <c r="BF1093" s="118" t="n"/>
      <c r="BG1093" s="118" t="n"/>
      <c r="BH1093" s="118" t="n"/>
      <c r="BI1093" s="118" t="n"/>
      <c r="BJ1093" s="118" t="n"/>
      <c r="BK1093" s="118" t="n"/>
      <c r="BL1093" s="118" t="n"/>
      <c r="BM1093" s="118" t="n"/>
      <c r="BN1093" s="118" t="n"/>
      <c r="BO1093" s="118" t="n"/>
      <c r="BP1093" s="118" t="n"/>
      <c r="BQ1093" s="118" t="n"/>
      <c r="BR1093" s="118" t="n"/>
      <c r="BS1093" s="118" t="n"/>
      <c r="BT1093" s="118">
        <f>COUNTIF(B1093:BS1093,1)</f>
        <v/>
      </c>
      <c r="BV1093" s="76">
        <f>TRIM(RIGHT(A1093, LEN(A1093) - FIND("@", SUBSTITUTE(A1093, " ", "@", LEN(A1093)-LEN(SUBSTITUTE(A1093," ",""))))))</f>
        <v/>
      </c>
      <c r="BW1093" s="76">
        <f>TRIM(LEFT(A1093,FIND(" ",A1093&amp;" ")-1))</f>
        <v/>
      </c>
      <c r="BX1093">
        <f>+IF(BV1093=BV1092,"Same","Diff")</f>
        <v/>
      </c>
      <c r="BY1093">
        <f>IF(BX1093="Same",IF(BW1093=BW1092,"same","Diff"))</f>
        <v/>
      </c>
    </row>
    <row r="1094" ht="17" customHeight="1">
      <c r="A1094" s="61" t="inlineStr">
        <is>
          <t>David Reynolds</t>
        </is>
      </c>
      <c r="B1094" s="120" t="n"/>
      <c r="C1094" s="120" t="n"/>
      <c r="D1094" s="120" t="n"/>
      <c r="E1094" s="120" t="n"/>
      <c r="F1094" s="120" t="n"/>
      <c r="G1094" s="120" t="n"/>
      <c r="H1094" s="120" t="n"/>
      <c r="I1094" s="120" t="n"/>
      <c r="J1094" s="118" t="n"/>
      <c r="K1094" s="118" t="n"/>
      <c r="L1094" s="118" t="n"/>
      <c r="M1094" s="118" t="n"/>
      <c r="N1094" s="118" t="n"/>
      <c r="O1094" s="118" t="n"/>
      <c r="P1094" s="118" t="n"/>
      <c r="Q1094" s="118" t="n"/>
      <c r="R1094" s="118" t="n"/>
      <c r="S1094" s="118" t="n"/>
      <c r="T1094" s="118" t="n"/>
      <c r="U1094" s="118" t="n"/>
      <c r="V1094" s="118" t="n"/>
      <c r="W1094" s="118" t="n"/>
      <c r="X1094" s="118" t="n"/>
      <c r="Y1094" s="118" t="n"/>
      <c r="Z1094" s="118" t="n"/>
      <c r="AA1094" s="118" t="n"/>
      <c r="AB1094" s="118" t="n"/>
      <c r="AC1094" s="118" t="n"/>
      <c r="AD1094" s="118" t="n"/>
      <c r="AE1094" s="118" t="n"/>
      <c r="AF1094" s="118" t="n"/>
      <c r="AG1094" s="118" t="n"/>
      <c r="AH1094" s="118" t="n"/>
      <c r="AI1094" s="118" t="n"/>
      <c r="AJ1094" s="118" t="n"/>
      <c r="AK1094" s="118" t="n"/>
      <c r="AL1094" s="118" t="n"/>
      <c r="AM1094" s="118" t="n"/>
      <c r="AN1094" s="118" t="n"/>
      <c r="AO1094" s="118" t="n"/>
      <c r="AP1094" s="118" t="n"/>
      <c r="AQ1094" s="118" t="n"/>
      <c r="AR1094" s="118" t="n"/>
      <c r="AS1094" s="118" t="n"/>
      <c r="AT1094" s="118" t="n"/>
      <c r="AU1094" s="118" t="n"/>
      <c r="AV1094" s="118" t="n"/>
      <c r="AW1094" s="118" t="n"/>
      <c r="AX1094" s="118" t="n"/>
      <c r="AY1094" s="118" t="n"/>
      <c r="AZ1094" s="118" t="n"/>
      <c r="BA1094" s="137" t="n"/>
      <c r="BB1094" s="118" t="n">
        <v>1</v>
      </c>
      <c r="BC1094" s="118" t="n">
        <v>1</v>
      </c>
      <c r="BD1094" s="118" t="n">
        <v>1</v>
      </c>
      <c r="BE1094" s="118" t="n">
        <v>1</v>
      </c>
      <c r="BF1094" s="118" t="n">
        <v>1</v>
      </c>
      <c r="BG1094" s="118" t="n">
        <v>1</v>
      </c>
      <c r="BH1094" s="118" t="n">
        <v>1</v>
      </c>
      <c r="BI1094" s="118" t="n">
        <v>1</v>
      </c>
      <c r="BJ1094" s="118" t="n">
        <v>1</v>
      </c>
      <c r="BK1094" s="118" t="n">
        <v>1</v>
      </c>
      <c r="BL1094" s="118" t="n">
        <v>1</v>
      </c>
      <c r="BM1094" s="118" t="n">
        <v>1</v>
      </c>
      <c r="BN1094" s="118" t="n">
        <v>1</v>
      </c>
      <c r="BO1094" s="118" t="n">
        <v>1</v>
      </c>
      <c r="BP1094" s="118" t="n">
        <v>1</v>
      </c>
      <c r="BQ1094" s="118" t="n">
        <v>1</v>
      </c>
      <c r="BR1094" s="118" t="n">
        <v>1</v>
      </c>
      <c r="BS1094" s="118" t="n">
        <v>1</v>
      </c>
      <c r="BT1094" s="118">
        <f>COUNTIF(B1094:BS1094,1)</f>
        <v/>
      </c>
      <c r="BV1094" s="76">
        <f>TRIM(RIGHT(A1094, LEN(A1094) - FIND("@", SUBSTITUTE(A1094, " ", "@", LEN(A1094)-LEN(SUBSTITUTE(A1094," ",""))))))</f>
        <v/>
      </c>
      <c r="BW1094" s="76">
        <f>TRIM(LEFT(A1094,FIND(" ",A1094&amp;" ")-1))</f>
        <v/>
      </c>
      <c r="BX1094">
        <f>+IF(BV1094=BV1093,"Same","Diff")</f>
        <v/>
      </c>
      <c r="BY1094">
        <f>IF(BX1094="Same",IF(BW1094=BW1093,"same","Diff"))</f>
        <v/>
      </c>
    </row>
    <row r="1095" ht="17" customHeight="1">
      <c r="A1095" s="59" t="inlineStr">
        <is>
          <t>George Reynolds</t>
        </is>
      </c>
      <c r="B1095" s="117" t="n">
        <v>1</v>
      </c>
      <c r="C1095" s="117" t="n">
        <v>1</v>
      </c>
      <c r="D1095" s="117" t="n">
        <v>1</v>
      </c>
      <c r="E1095" s="117" t="n">
        <v>1</v>
      </c>
      <c r="F1095" s="117" t="n">
        <v>1</v>
      </c>
      <c r="G1095" s="117" t="n">
        <v>1</v>
      </c>
      <c r="H1095" s="117" t="n">
        <v>1</v>
      </c>
      <c r="I1095" s="117" t="n">
        <v>1</v>
      </c>
      <c r="J1095" s="118" t="n">
        <v>1</v>
      </c>
      <c r="K1095" s="118" t="n"/>
      <c r="L1095" s="118" t="n"/>
      <c r="M1095" s="118" t="n"/>
      <c r="N1095" s="118" t="n"/>
      <c r="O1095" s="118" t="n"/>
      <c r="P1095" s="118" t="n"/>
      <c r="Q1095" s="118" t="n"/>
      <c r="R1095" s="118" t="n"/>
      <c r="S1095" s="118" t="n"/>
      <c r="T1095" s="118" t="n"/>
      <c r="U1095" s="118" t="n"/>
      <c r="V1095" s="118" t="n"/>
      <c r="W1095" s="118" t="n"/>
      <c r="X1095" s="118" t="n"/>
      <c r="Y1095" s="118" t="n"/>
      <c r="Z1095" s="118" t="n"/>
      <c r="AA1095" s="118" t="n"/>
      <c r="AB1095" s="118" t="n"/>
      <c r="AC1095" s="118" t="n"/>
      <c r="AD1095" s="118" t="n"/>
      <c r="AE1095" s="118" t="n"/>
      <c r="AF1095" s="118" t="n"/>
      <c r="AG1095" s="118" t="n"/>
      <c r="AH1095" s="118" t="n"/>
      <c r="AI1095" s="118" t="n"/>
      <c r="AJ1095" s="118" t="n"/>
      <c r="AK1095" s="118" t="n"/>
      <c r="AL1095" s="118" t="n"/>
      <c r="AM1095" s="118" t="n"/>
      <c r="AN1095" s="118" t="n"/>
      <c r="AO1095" s="118" t="n"/>
      <c r="AP1095" s="118" t="n"/>
      <c r="AQ1095" s="118" t="n"/>
      <c r="AR1095" s="118" t="n"/>
      <c r="AS1095" s="118" t="n"/>
      <c r="AT1095" s="118" t="n"/>
      <c r="AU1095" s="118" t="n"/>
      <c r="AV1095" s="118" t="n"/>
      <c r="AW1095" s="118" t="n"/>
      <c r="AX1095" s="118" t="n"/>
      <c r="AY1095" s="118" t="n"/>
      <c r="AZ1095" s="118" t="n"/>
      <c r="BA1095" s="118" t="n"/>
      <c r="BB1095" s="118" t="n"/>
      <c r="BC1095" s="118" t="n"/>
      <c r="BD1095" s="118" t="n"/>
      <c r="BE1095" s="118" t="n"/>
      <c r="BF1095" s="118" t="n"/>
      <c r="BG1095" s="118" t="n"/>
      <c r="BH1095" s="118" t="n"/>
      <c r="BI1095" s="118" t="n"/>
      <c r="BJ1095" s="118" t="n"/>
      <c r="BK1095" s="118" t="n"/>
      <c r="BL1095" s="118" t="n"/>
      <c r="BM1095" s="118" t="n"/>
      <c r="BN1095" s="118" t="n"/>
      <c r="BO1095" s="118" t="n"/>
      <c r="BP1095" s="118" t="n"/>
      <c r="BQ1095" s="118" t="n"/>
      <c r="BR1095" s="118" t="n"/>
      <c r="BS1095" s="118" t="n"/>
      <c r="BT1095" s="118">
        <f>COUNTIF(B1095:BS1095,1)</f>
        <v/>
      </c>
      <c r="BV1095" s="76">
        <f>TRIM(RIGHT(A1095, LEN(A1095) - FIND("@", SUBSTITUTE(A1095, " ", "@", LEN(A1095)-LEN(SUBSTITUTE(A1095," ",""))))))</f>
        <v/>
      </c>
      <c r="BW1095" s="76">
        <f>TRIM(LEFT(A1095,FIND(" ",A1095&amp;" ")-1))</f>
        <v/>
      </c>
      <c r="BX1095">
        <f>+IF(BV1095=BV1094,"Same","Diff")</f>
        <v/>
      </c>
      <c r="BY1095">
        <f>IF(BX1095="Same",IF(BW1095=BW1094,"same","Diff"))</f>
        <v/>
      </c>
    </row>
    <row r="1096" ht="17" customHeight="1">
      <c r="A1096" s="60" t="inlineStr">
        <is>
          <t>Tony Reynolds</t>
        </is>
      </c>
      <c r="B1096" s="119" t="n"/>
      <c r="C1096" s="119" t="n"/>
      <c r="D1096" s="119" t="n">
        <v>1</v>
      </c>
      <c r="E1096" s="119" t="n">
        <v>1</v>
      </c>
      <c r="F1096" s="119" t="n">
        <v>1</v>
      </c>
      <c r="G1096" s="119" t="n"/>
      <c r="H1096" s="119" t="n"/>
      <c r="I1096" s="119" t="n"/>
      <c r="J1096" s="118" t="n"/>
      <c r="K1096" s="118" t="n"/>
      <c r="L1096" s="118" t="n"/>
      <c r="M1096" s="118" t="n"/>
      <c r="N1096" s="118" t="n"/>
      <c r="O1096" s="118" t="n"/>
      <c r="P1096" s="118" t="n"/>
      <c r="Q1096" s="118" t="n"/>
      <c r="R1096" s="118" t="n"/>
      <c r="S1096" s="118" t="n"/>
      <c r="T1096" s="118" t="n"/>
      <c r="U1096" s="118" t="n"/>
      <c r="V1096" s="118" t="n"/>
      <c r="W1096" s="118" t="n"/>
      <c r="X1096" s="118" t="n"/>
      <c r="Y1096" s="118" t="n"/>
      <c r="Z1096" s="118" t="n"/>
      <c r="AA1096" s="118" t="n"/>
      <c r="AB1096" s="118" t="n"/>
      <c r="AC1096" s="118" t="n"/>
      <c r="AD1096" s="118" t="n"/>
      <c r="AE1096" s="118" t="n"/>
      <c r="AF1096" s="118" t="n"/>
      <c r="AG1096" s="118" t="n"/>
      <c r="AH1096" s="118" t="n"/>
      <c r="AI1096" s="118" t="n"/>
      <c r="AJ1096" s="118" t="n"/>
      <c r="AK1096" s="118" t="n"/>
      <c r="AL1096" s="118" t="n"/>
      <c r="AM1096" s="118" t="n"/>
      <c r="AN1096" s="118" t="n"/>
      <c r="AO1096" s="118" t="n"/>
      <c r="AP1096" s="118" t="n"/>
      <c r="AQ1096" s="118" t="n"/>
      <c r="AR1096" s="118" t="n"/>
      <c r="AS1096" s="118" t="n"/>
      <c r="AT1096" s="118" t="n"/>
      <c r="AU1096" s="118" t="n"/>
      <c r="AV1096" s="118" t="n"/>
      <c r="AW1096" s="118" t="n"/>
      <c r="AX1096" s="118" t="n"/>
      <c r="AY1096" s="118" t="n"/>
      <c r="AZ1096" s="118" t="n"/>
      <c r="BA1096" s="118" t="n"/>
      <c r="BB1096" s="118" t="n"/>
      <c r="BC1096" s="118" t="n"/>
      <c r="BD1096" s="118" t="n"/>
      <c r="BE1096" s="118" t="n"/>
      <c r="BF1096" s="118" t="n"/>
      <c r="BG1096" s="118" t="n"/>
      <c r="BH1096" s="118" t="n"/>
      <c r="BI1096" s="118" t="n"/>
      <c r="BJ1096" s="118" t="n"/>
      <c r="BK1096" s="118" t="n"/>
      <c r="BL1096" s="118" t="n"/>
      <c r="BM1096" s="118" t="n"/>
      <c r="BN1096" s="118" t="n"/>
      <c r="BO1096" s="118" t="n"/>
      <c r="BP1096" s="118" t="n"/>
      <c r="BQ1096" s="118" t="n"/>
      <c r="BR1096" s="118" t="n"/>
      <c r="BS1096" s="118" t="n"/>
      <c r="BT1096" s="118">
        <f>COUNTIF(B1096:BS1096,1)</f>
        <v/>
      </c>
      <c r="BV1096" s="76">
        <f>TRIM(RIGHT(A1096, LEN(A1096) - FIND("@", SUBSTITUTE(A1096, " ", "@", LEN(A1096)-LEN(SUBSTITUTE(A1096," ",""))))))</f>
        <v/>
      </c>
      <c r="BW1096" s="76">
        <f>TRIM(LEFT(A1096,FIND(" ",A1096&amp;" ")-1))</f>
        <v/>
      </c>
      <c r="BX1096">
        <f>+IF(BV1096=BV1095,"Same","Diff")</f>
        <v/>
      </c>
      <c r="BY1096">
        <f>IF(BX1096="Same",IF(BW1096=BW1095,"same","Diff"))</f>
        <v/>
      </c>
    </row>
    <row r="1097" ht="17" customHeight="1">
      <c r="A1097" s="60" t="inlineStr">
        <is>
          <t>Brian Rhodes</t>
        </is>
      </c>
      <c r="B1097" s="119" t="n"/>
      <c r="C1097" s="119" t="n"/>
      <c r="D1097" s="119" t="n"/>
      <c r="E1097" s="119" t="n"/>
      <c r="F1097" s="119" t="n"/>
      <c r="G1097" s="119" t="n"/>
      <c r="H1097" s="119" t="n"/>
      <c r="I1097" s="119" t="n"/>
      <c r="J1097" s="118" t="n"/>
      <c r="K1097" s="118" t="n"/>
      <c r="L1097" s="118" t="n"/>
      <c r="M1097" s="118" t="n"/>
      <c r="N1097" s="118" t="n"/>
      <c r="O1097" s="118" t="n"/>
      <c r="P1097" s="118" t="n"/>
      <c r="Q1097" s="118" t="n"/>
      <c r="R1097" s="118" t="n">
        <v>1</v>
      </c>
      <c r="S1097" s="118" t="n"/>
      <c r="T1097" s="118" t="n"/>
      <c r="U1097" s="118" t="n"/>
      <c r="V1097" s="118" t="n"/>
      <c r="W1097" s="118" t="n"/>
      <c r="X1097" s="118" t="n"/>
      <c r="Y1097" s="118" t="n"/>
      <c r="Z1097" s="118" t="n"/>
      <c r="AA1097" s="118" t="n"/>
      <c r="AB1097" s="118" t="n"/>
      <c r="AC1097" s="118" t="n"/>
      <c r="AD1097" s="118" t="n"/>
      <c r="AE1097" s="118" t="n"/>
      <c r="AF1097" s="118" t="n"/>
      <c r="AG1097" s="118" t="n"/>
      <c r="AH1097" s="118" t="n"/>
      <c r="AI1097" s="118" t="n"/>
      <c r="AJ1097" s="118" t="n"/>
      <c r="AK1097" s="118" t="n"/>
      <c r="AL1097" s="118" t="n"/>
      <c r="AM1097" s="118" t="n"/>
      <c r="AN1097" s="118" t="n"/>
      <c r="AO1097" s="118" t="n"/>
      <c r="AP1097" s="118" t="n"/>
      <c r="AQ1097" s="118" t="n"/>
      <c r="AR1097" s="118" t="n"/>
      <c r="AS1097" s="118" t="n"/>
      <c r="AT1097" s="118" t="n"/>
      <c r="AU1097" s="118" t="n"/>
      <c r="AV1097" s="118" t="n"/>
      <c r="AW1097" s="118" t="n"/>
      <c r="AX1097" s="118" t="n"/>
      <c r="AY1097" s="118" t="n"/>
      <c r="AZ1097" s="118" t="n"/>
      <c r="BA1097" s="118" t="n"/>
      <c r="BB1097" s="118" t="n"/>
      <c r="BC1097" s="118" t="n"/>
      <c r="BD1097" s="118" t="n"/>
      <c r="BE1097" s="118" t="n"/>
      <c r="BF1097" s="118" t="n"/>
      <c r="BG1097" s="118" t="n"/>
      <c r="BH1097" s="118" t="n"/>
      <c r="BI1097" s="118" t="n"/>
      <c r="BJ1097" s="118" t="n"/>
      <c r="BK1097" s="118" t="n"/>
      <c r="BL1097" s="118" t="n"/>
      <c r="BM1097" s="118" t="n"/>
      <c r="BN1097" s="118" t="n"/>
      <c r="BO1097" s="118" t="n"/>
      <c r="BP1097" s="118" t="n"/>
      <c r="BQ1097" s="118" t="n"/>
      <c r="BR1097" s="118" t="n"/>
      <c r="BS1097" s="118" t="n"/>
      <c r="BT1097" s="118">
        <f>COUNTIF(B1097:BS1097,1)</f>
        <v/>
      </c>
      <c r="BV1097" s="76">
        <f>TRIM(RIGHT(A1097, LEN(A1097) - FIND("@", SUBSTITUTE(A1097, " ", "@", LEN(A1097)-LEN(SUBSTITUTE(A1097," ",""))))))</f>
        <v/>
      </c>
      <c r="BW1097" s="76">
        <f>TRIM(LEFT(A1097,FIND(" ",A1097&amp;" ")-1))</f>
        <v/>
      </c>
      <c r="BX1097">
        <f>+IF(BV1097=BV1096,"Same","Diff")</f>
        <v/>
      </c>
      <c r="BY1097">
        <f>IF(BX1097="Same",IF(BW1097=BW1096,"same","Diff"))</f>
        <v/>
      </c>
    </row>
    <row r="1098" ht="17" customHeight="1">
      <c r="A1098" s="59" t="inlineStr">
        <is>
          <t>Tony Ricciardello</t>
        </is>
      </c>
      <c r="B1098" s="117" t="n"/>
      <c r="C1098" s="117" t="n"/>
      <c r="D1098" s="117" t="n"/>
      <c r="E1098" s="117" t="n"/>
      <c r="F1098" s="117" t="n"/>
      <c r="G1098" s="117" t="n"/>
      <c r="H1098" s="117" t="n"/>
      <c r="I1098" s="117" t="n"/>
      <c r="J1098" s="118" t="n"/>
      <c r="K1098" s="118" t="n"/>
      <c r="L1098" s="118" t="n"/>
      <c r="M1098" s="118" t="n"/>
      <c r="N1098" s="118" t="n"/>
      <c r="O1098" s="118" t="n"/>
      <c r="P1098" s="118" t="n"/>
      <c r="Q1098" s="118" t="n"/>
      <c r="R1098" s="118" t="n"/>
      <c r="S1098" s="118" t="n"/>
      <c r="T1098" s="118" t="n"/>
      <c r="U1098" s="118" t="n"/>
      <c r="V1098" s="118" t="n"/>
      <c r="W1098" s="118" t="n"/>
      <c r="X1098" s="118" t="n"/>
      <c r="Y1098" s="118" t="n"/>
      <c r="Z1098" s="118" t="n"/>
      <c r="AA1098" s="118" t="n"/>
      <c r="AB1098" s="118" t="n"/>
      <c r="AC1098" s="118" t="n"/>
      <c r="AD1098" s="118" t="n"/>
      <c r="AE1098" s="118" t="n"/>
      <c r="AF1098" s="118" t="n"/>
      <c r="AG1098" s="118" t="n"/>
      <c r="AH1098" s="118" t="n"/>
      <c r="AI1098" s="118" t="n"/>
      <c r="AJ1098" s="118" t="n"/>
      <c r="AK1098" s="118" t="n"/>
      <c r="AL1098" s="118" t="n"/>
      <c r="AM1098" s="118" t="n"/>
      <c r="AN1098" s="118" t="n"/>
      <c r="AO1098" s="118" t="n"/>
      <c r="AP1098" s="118" t="n"/>
      <c r="AQ1098" s="118" t="n">
        <v>1</v>
      </c>
      <c r="AR1098" s="118" t="n"/>
      <c r="AS1098" s="118" t="n"/>
      <c r="AT1098" s="118" t="n">
        <v>1</v>
      </c>
      <c r="AU1098" s="118" t="n"/>
      <c r="AV1098" s="118" t="n">
        <v>1</v>
      </c>
      <c r="AW1098" s="118" t="n"/>
      <c r="AX1098" s="118" t="n"/>
      <c r="AY1098" s="118" t="n">
        <v>1</v>
      </c>
      <c r="AZ1098" s="118" t="n"/>
      <c r="BA1098" s="118" t="n"/>
      <c r="BB1098" s="118" t="n">
        <v>1</v>
      </c>
      <c r="BC1098" s="118" t="n">
        <v>1</v>
      </c>
      <c r="BD1098" s="118" t="n"/>
      <c r="BE1098" s="118" t="n"/>
      <c r="BF1098" s="118" t="n"/>
      <c r="BG1098" s="118" t="n"/>
      <c r="BH1098" s="118" t="n"/>
      <c r="BI1098" s="118" t="n"/>
      <c r="BJ1098" s="118" t="n"/>
      <c r="BK1098" s="118" t="n"/>
      <c r="BL1098" s="118" t="n"/>
      <c r="BM1098" s="118" t="n"/>
      <c r="BN1098" s="118" t="n"/>
      <c r="BO1098" s="118" t="n"/>
      <c r="BP1098" s="118" t="n"/>
      <c r="BQ1098" s="118" t="n"/>
      <c r="BR1098" s="118" t="n"/>
      <c r="BS1098" s="118" t="n"/>
      <c r="BT1098" s="118">
        <f>COUNTIF(B1098:BS1098,1)</f>
        <v/>
      </c>
      <c r="BV1098" s="76">
        <f>TRIM(RIGHT(A1098, LEN(A1098) - FIND("@", SUBSTITUTE(A1098, " ", "@", LEN(A1098)-LEN(SUBSTITUTE(A1098," ",""))))))</f>
        <v/>
      </c>
      <c r="BW1098" s="76">
        <f>TRIM(LEFT(A1098,FIND(" ",A1098&amp;" ")-1))</f>
        <v/>
      </c>
      <c r="BX1098">
        <f>+IF(BV1098=BV1097,"Same","Diff")</f>
        <v/>
      </c>
      <c r="BY1098">
        <f>IF(BX1098="Same",IF(BW1098=BW1097,"same","Diff"))</f>
        <v/>
      </c>
    </row>
    <row r="1099" ht="17" customHeight="1">
      <c r="A1099" s="60" t="inlineStr">
        <is>
          <t>Gordon Rich</t>
        </is>
      </c>
      <c r="B1099" s="119" t="n"/>
      <c r="C1099" s="119" t="n"/>
      <c r="D1099" s="119" t="n"/>
      <c r="E1099" s="119" t="n"/>
      <c r="F1099" s="119" t="n"/>
      <c r="G1099" s="119" t="n"/>
      <c r="H1099" s="119" t="n"/>
      <c r="I1099" s="119" t="n"/>
      <c r="J1099" s="118" t="n"/>
      <c r="K1099" s="118" t="n"/>
      <c r="L1099" s="118" t="n"/>
      <c r="M1099" s="118" t="n"/>
      <c r="N1099" s="118" t="n"/>
      <c r="O1099" s="130" t="n">
        <v>1</v>
      </c>
      <c r="P1099" s="118" t="n">
        <v>1</v>
      </c>
      <c r="Q1099" s="118" t="n">
        <v>1</v>
      </c>
      <c r="R1099" s="118" t="n"/>
      <c r="S1099" s="130" t="n">
        <v>1</v>
      </c>
      <c r="T1099" s="118" t="n"/>
      <c r="U1099" s="118" t="n"/>
      <c r="V1099" s="118" t="n"/>
      <c r="W1099" s="118" t="n"/>
      <c r="X1099" s="118" t="n"/>
      <c r="Y1099" s="118" t="n"/>
      <c r="Z1099" s="118" t="n"/>
      <c r="AA1099" s="118" t="n"/>
      <c r="AB1099" s="118" t="n"/>
      <c r="AC1099" s="118" t="n"/>
      <c r="AD1099" s="118" t="n"/>
      <c r="AE1099" s="118" t="n"/>
      <c r="AF1099" s="118" t="n"/>
      <c r="AG1099" s="118" t="n"/>
      <c r="AH1099" s="118" t="n"/>
      <c r="AI1099" s="118" t="n"/>
      <c r="AJ1099" s="118" t="n"/>
      <c r="AK1099" s="118" t="n"/>
      <c r="AL1099" s="118" t="n"/>
      <c r="AM1099" s="118" t="n"/>
      <c r="AN1099" s="118" t="n"/>
      <c r="AO1099" s="118" t="n"/>
      <c r="AP1099" s="118" t="n"/>
      <c r="AQ1099" s="118" t="n"/>
      <c r="AR1099" s="118" t="n"/>
      <c r="AS1099" s="118" t="n"/>
      <c r="AT1099" s="118" t="n"/>
      <c r="AU1099" s="118" t="n"/>
      <c r="AV1099" s="118" t="n"/>
      <c r="AW1099" s="118" t="n"/>
      <c r="AX1099" s="118" t="n"/>
      <c r="AY1099" s="118" t="n"/>
      <c r="AZ1099" s="118" t="n"/>
      <c r="BA1099" s="118" t="n"/>
      <c r="BB1099" s="118" t="n"/>
      <c r="BC1099" s="118" t="n"/>
      <c r="BD1099" s="118" t="n"/>
      <c r="BE1099" s="118" t="n"/>
      <c r="BF1099" s="118" t="n"/>
      <c r="BG1099" s="118" t="n"/>
      <c r="BH1099" s="118" t="n"/>
      <c r="BI1099" s="118" t="n"/>
      <c r="BJ1099" s="118" t="n"/>
      <c r="BK1099" s="118" t="n"/>
      <c r="BL1099" s="118" t="n"/>
      <c r="BM1099" s="118" t="n"/>
      <c r="BN1099" s="118" t="n"/>
      <c r="BO1099" s="118" t="n"/>
      <c r="BP1099" s="118" t="n"/>
      <c r="BQ1099" s="118" t="n"/>
      <c r="BR1099" s="118" t="n"/>
      <c r="BS1099" s="118" t="n"/>
      <c r="BT1099" s="118">
        <f>COUNTIF(B1099:BS1099,1)</f>
        <v/>
      </c>
      <c r="BV1099" s="76">
        <f>TRIM(RIGHT(A1099, LEN(A1099) - FIND("@", SUBSTITUTE(A1099, " ", "@", LEN(A1099)-LEN(SUBSTITUTE(A1099," ",""))))))</f>
        <v/>
      </c>
      <c r="BW1099" s="76">
        <f>TRIM(LEFT(A1099,FIND(" ",A1099&amp;" ")-1))</f>
        <v/>
      </c>
      <c r="BX1099">
        <f>+IF(BV1099=BV1098,"Same","Diff")</f>
        <v/>
      </c>
      <c r="BY1099">
        <f>IF(BX1099="Same",IF(BW1099=BW1098,"same","Diff"))</f>
        <v/>
      </c>
    </row>
    <row r="1100" ht="17" customHeight="1">
      <c r="A1100" s="60" t="inlineStr">
        <is>
          <t>Ian Richards</t>
        </is>
      </c>
      <c r="B1100" s="119" t="n"/>
      <c r="C1100" s="119" t="n"/>
      <c r="D1100" s="119" t="n"/>
      <c r="E1100" s="119" t="n"/>
      <c r="F1100" s="119" t="n"/>
      <c r="G1100" s="119" t="n"/>
      <c r="H1100" s="119" t="n"/>
      <c r="I1100" s="119" t="n"/>
      <c r="J1100" s="118" t="n"/>
      <c r="K1100" s="118" t="n"/>
      <c r="L1100" s="118" t="n"/>
      <c r="M1100" s="118" t="n"/>
      <c r="N1100" s="118" t="n"/>
      <c r="O1100" s="118" t="n"/>
      <c r="P1100" s="118" t="n"/>
      <c r="Q1100" s="118" t="n"/>
      <c r="R1100" s="118" t="n"/>
      <c r="S1100" s="118" t="n">
        <v>1</v>
      </c>
      <c r="T1100" s="118" t="n"/>
      <c r="U1100" s="118" t="n"/>
      <c r="V1100" s="118" t="n"/>
      <c r="W1100" s="118" t="n"/>
      <c r="X1100" s="118" t="n"/>
      <c r="Y1100" s="118" t="n"/>
      <c r="Z1100" s="118" t="n"/>
      <c r="AA1100" s="118" t="n"/>
      <c r="AB1100" s="118" t="n"/>
      <c r="AC1100" s="118" t="n"/>
      <c r="AD1100" s="118" t="n"/>
      <c r="AE1100" s="118" t="n"/>
      <c r="AF1100" s="118" t="n"/>
      <c r="AG1100" s="118" t="n"/>
      <c r="AH1100" s="118" t="n"/>
      <c r="AI1100" s="118" t="n"/>
      <c r="AJ1100" s="118" t="n"/>
      <c r="AK1100" s="118" t="n"/>
      <c r="AL1100" s="118" t="n"/>
      <c r="AM1100" s="118" t="n"/>
      <c r="AN1100" s="118" t="n"/>
      <c r="AO1100" s="118" t="n"/>
      <c r="AP1100" s="118" t="n"/>
      <c r="AQ1100" s="118" t="n"/>
      <c r="AR1100" s="118" t="n"/>
      <c r="AS1100" s="118" t="n"/>
      <c r="AT1100" s="118" t="n"/>
      <c r="AU1100" s="118" t="n"/>
      <c r="AV1100" s="118" t="n"/>
      <c r="AW1100" s="118" t="n"/>
      <c r="AX1100" s="118" t="n"/>
      <c r="AY1100" s="118" t="n"/>
      <c r="AZ1100" s="118" t="n"/>
      <c r="BA1100" s="118" t="n"/>
      <c r="BB1100" s="118" t="n"/>
      <c r="BC1100" s="118" t="n"/>
      <c r="BD1100" s="118" t="n"/>
      <c r="BE1100" s="118" t="n"/>
      <c r="BF1100" s="118" t="n"/>
      <c r="BG1100" s="118" t="n"/>
      <c r="BH1100" s="118" t="n"/>
      <c r="BI1100" s="118" t="n"/>
      <c r="BJ1100" s="118" t="n"/>
      <c r="BK1100" s="118" t="n"/>
      <c r="BL1100" s="118" t="n"/>
      <c r="BM1100" s="118" t="n"/>
      <c r="BN1100" s="118" t="n"/>
      <c r="BO1100" s="118" t="n"/>
      <c r="BP1100" s="118" t="n"/>
      <c r="BQ1100" s="118" t="n"/>
      <c r="BR1100" s="118" t="n"/>
      <c r="BS1100" s="118" t="n"/>
      <c r="BT1100" s="118">
        <f>COUNTIF(B1100:BS1100,1)</f>
        <v/>
      </c>
      <c r="BV1100" s="76">
        <f>TRIM(RIGHT(A1100, LEN(A1100) - FIND("@", SUBSTITUTE(A1100, " ", "@", LEN(A1100)-LEN(SUBSTITUTE(A1100," ",""))))))</f>
        <v/>
      </c>
      <c r="BW1100" s="76">
        <f>TRIM(LEFT(A1100,FIND(" ",A1100&amp;" ")-1))</f>
        <v/>
      </c>
      <c r="BX1100">
        <f>+IF(BV1100=BV1099,"Same","Diff")</f>
        <v/>
      </c>
      <c r="BY1100">
        <f>IF(BX1100="Same",IF(BW1100=BW1099,"same","Diff"))</f>
        <v/>
      </c>
    </row>
    <row r="1101" ht="17" customHeight="1">
      <c r="A1101" s="59" t="inlineStr">
        <is>
          <t>Jason Richards</t>
        </is>
      </c>
      <c r="B1101" s="117" t="n"/>
      <c r="C1101" s="117" t="n"/>
      <c r="D1101" s="117" t="n"/>
      <c r="E1101" s="117" t="n"/>
      <c r="F1101" s="117" t="n"/>
      <c r="G1101" s="117" t="n"/>
      <c r="H1101" s="117" t="n"/>
      <c r="I1101" s="117" t="n"/>
      <c r="J1101" s="118" t="n"/>
      <c r="K1101" s="118" t="n"/>
      <c r="L1101" s="118" t="n"/>
      <c r="M1101" s="118" t="n"/>
      <c r="N1101" s="118" t="n"/>
      <c r="O1101" s="118" t="n"/>
      <c r="P1101" s="118" t="n"/>
      <c r="Q1101" s="118" t="n"/>
      <c r="R1101" s="118" t="n"/>
      <c r="S1101" s="118" t="n"/>
      <c r="T1101" s="118" t="n"/>
      <c r="U1101" s="118" t="n"/>
      <c r="V1101" s="118" t="n"/>
      <c r="W1101" s="118" t="n"/>
      <c r="X1101" s="118" t="n"/>
      <c r="Y1101" s="118" t="n"/>
      <c r="Z1101" s="118" t="n"/>
      <c r="AA1101" s="118" t="n"/>
      <c r="AB1101" s="118" t="n"/>
      <c r="AC1101" s="118" t="n"/>
      <c r="AD1101" s="118" t="n"/>
      <c r="AE1101" s="118" t="n"/>
      <c r="AF1101" s="118" t="n"/>
      <c r="AG1101" s="118" t="n"/>
      <c r="AH1101" s="118" t="n"/>
      <c r="AI1101" s="118" t="n"/>
      <c r="AJ1101" s="118" t="n"/>
      <c r="AK1101" s="118" t="n"/>
      <c r="AL1101" s="118" t="n"/>
      <c r="AM1101" s="118" t="n"/>
      <c r="AN1101" s="118" t="n"/>
      <c r="AO1101" s="118" t="n"/>
      <c r="AP1101" s="118" t="n"/>
      <c r="AQ1101" s="118" t="n"/>
      <c r="AR1101" s="118" t="n"/>
      <c r="AS1101" s="118" t="n">
        <v>1</v>
      </c>
      <c r="AT1101" s="118" t="n">
        <v>1</v>
      </c>
      <c r="AU1101" s="118" t="n">
        <v>1</v>
      </c>
      <c r="AV1101" s="118" t="n">
        <v>1</v>
      </c>
      <c r="AW1101" s="118" t="n">
        <v>1</v>
      </c>
      <c r="AX1101" s="118" t="n">
        <v>1</v>
      </c>
      <c r="AY1101" s="118" t="n">
        <v>1</v>
      </c>
      <c r="AZ1101" s="118" t="n">
        <v>1</v>
      </c>
      <c r="BA1101" s="118" t="n">
        <v>1</v>
      </c>
      <c r="BB1101" s="118" t="n">
        <v>1</v>
      </c>
      <c r="BC1101" s="118" t="n">
        <v>1</v>
      </c>
      <c r="BD1101" s="118" t="n"/>
      <c r="BE1101" s="118" t="n"/>
      <c r="BF1101" s="118" t="n"/>
      <c r="BG1101" s="118" t="n"/>
      <c r="BH1101" s="118" t="n"/>
      <c r="BI1101" s="118" t="n"/>
      <c r="BJ1101" s="118" t="n"/>
      <c r="BK1101" s="118" t="n"/>
      <c r="BL1101" s="118" t="n"/>
      <c r="BM1101" s="118" t="n"/>
      <c r="BN1101" s="118" t="n"/>
      <c r="BO1101" s="118" t="n"/>
      <c r="BP1101" s="118" t="n"/>
      <c r="BQ1101" s="118" t="n"/>
      <c r="BR1101" s="118" t="n"/>
      <c r="BS1101" s="118" t="n"/>
      <c r="BT1101" s="118">
        <f>COUNTIF(B1101:BS1101,1)</f>
        <v/>
      </c>
      <c r="BV1101" s="76">
        <f>TRIM(RIGHT(A1101, LEN(A1101) - FIND("@", SUBSTITUTE(A1101, " ", "@", LEN(A1101)-LEN(SUBSTITUTE(A1101," ",""))))))</f>
        <v/>
      </c>
      <c r="BW1101" s="76">
        <f>TRIM(LEFT(A1101,FIND(" ",A1101&amp;" ")-1))</f>
        <v/>
      </c>
      <c r="BX1101">
        <f>+IF(BV1101=BV1100,"Same","Diff")</f>
        <v/>
      </c>
      <c r="BY1101">
        <f>IF(BX1101="Same",IF(BW1101=BW1100,"same","Diff"))</f>
        <v/>
      </c>
    </row>
    <row r="1102" ht="17" customHeight="1">
      <c r="A1102" s="59" t="inlineStr">
        <is>
          <t>Jim Richards</t>
        </is>
      </c>
      <c r="B1102" s="117" t="n"/>
      <c r="C1102" s="117" t="n"/>
      <c r="D1102" s="117" t="n"/>
      <c r="E1102" s="117" t="n"/>
      <c r="F1102" s="117" t="n"/>
      <c r="G1102" s="117" t="n"/>
      <c r="H1102" s="117" t="n"/>
      <c r="I1102" s="117" t="n"/>
      <c r="J1102" s="118" t="n"/>
      <c r="K1102" s="118" t="n"/>
      <c r="L1102" s="118" t="n"/>
      <c r="M1102" s="118" t="n"/>
      <c r="N1102" s="118" t="n"/>
      <c r="O1102" s="118" t="n"/>
      <c r="P1102" s="118" t="n">
        <v>1</v>
      </c>
      <c r="Q1102" s="118" t="n">
        <v>1</v>
      </c>
      <c r="R1102" s="118" t="n">
        <v>1</v>
      </c>
      <c r="S1102" s="118" t="n">
        <v>1</v>
      </c>
      <c r="T1102" s="118" t="n">
        <v>1</v>
      </c>
      <c r="U1102" s="118" t="n">
        <v>1</v>
      </c>
      <c r="V1102" s="118" t="n">
        <v>1</v>
      </c>
      <c r="W1102" s="118" t="n">
        <v>1</v>
      </c>
      <c r="X1102" s="118" t="n">
        <v>1</v>
      </c>
      <c r="Y1102" s="118" t="n">
        <v>1</v>
      </c>
      <c r="Z1102" s="118" t="n">
        <v>1</v>
      </c>
      <c r="AA1102" s="118" t="n">
        <v>1</v>
      </c>
      <c r="AB1102" s="118" t="n">
        <v>1</v>
      </c>
      <c r="AC1102" s="118" t="n">
        <v>1</v>
      </c>
      <c r="AD1102" s="118" t="n">
        <v>1</v>
      </c>
      <c r="AE1102" s="118" t="n">
        <v>1</v>
      </c>
      <c r="AF1102" s="118" t="n">
        <v>1</v>
      </c>
      <c r="AG1102" s="118" t="n">
        <v>1</v>
      </c>
      <c r="AH1102" s="118" t="n">
        <v>1</v>
      </c>
      <c r="AI1102" s="118" t="n">
        <v>1</v>
      </c>
      <c r="AJ1102" s="118" t="n">
        <v>1</v>
      </c>
      <c r="AK1102" s="118" t="n">
        <v>1</v>
      </c>
      <c r="AL1102" s="118" t="n">
        <v>1</v>
      </c>
      <c r="AM1102" s="118" t="n">
        <v>1</v>
      </c>
      <c r="AN1102" s="118" t="n"/>
      <c r="AO1102" s="118" t="n">
        <v>1</v>
      </c>
      <c r="AP1102" s="118" t="n"/>
      <c r="AQ1102" s="118" t="n">
        <v>1</v>
      </c>
      <c r="AR1102" s="118" t="n"/>
      <c r="AS1102" s="118" t="n">
        <v>1</v>
      </c>
      <c r="AT1102" s="118" t="n">
        <v>1</v>
      </c>
      <c r="AU1102" s="118" t="n">
        <v>1</v>
      </c>
      <c r="AV1102" s="118" t="n">
        <v>1</v>
      </c>
      <c r="AW1102" s="118" t="n">
        <v>1</v>
      </c>
      <c r="AX1102" s="118" t="n">
        <v>1</v>
      </c>
      <c r="AY1102" s="118" t="n">
        <v>1</v>
      </c>
      <c r="AZ1102" s="118" t="n"/>
      <c r="BA1102" s="118" t="n"/>
      <c r="BB1102" s="118" t="n"/>
      <c r="BC1102" s="118" t="n"/>
      <c r="BD1102" s="118" t="n"/>
      <c r="BE1102" s="118" t="n"/>
      <c r="BF1102" s="118" t="n"/>
      <c r="BG1102" s="118" t="n"/>
      <c r="BH1102" s="118" t="n"/>
      <c r="BI1102" s="118" t="n"/>
      <c r="BJ1102" s="118" t="n"/>
      <c r="BK1102" s="118" t="n"/>
      <c r="BL1102" s="118" t="n"/>
      <c r="BM1102" s="118" t="n"/>
      <c r="BN1102" s="118" t="n"/>
      <c r="BO1102" s="118" t="n"/>
      <c r="BP1102" s="118" t="n"/>
      <c r="BQ1102" s="118" t="n"/>
      <c r="BR1102" s="118" t="n"/>
      <c r="BS1102" s="118" t="n"/>
      <c r="BT1102" s="118">
        <f>COUNTIF(B1102:BS1102,1)</f>
        <v/>
      </c>
      <c r="BV1102" s="76">
        <f>TRIM(RIGHT(A1102, LEN(A1102) - FIND("@", SUBSTITUTE(A1102, " ", "@", LEN(A1102)-LEN(SUBSTITUTE(A1102," ",""))))))</f>
        <v/>
      </c>
      <c r="BW1102" s="76">
        <f>TRIM(LEFT(A1102,FIND(" ",A1102&amp;" ")-1))</f>
        <v/>
      </c>
      <c r="BX1102">
        <f>+IF(BV1102=BV1101,"Same","Diff")</f>
        <v/>
      </c>
      <c r="BY1102">
        <f>IF(BX1102="Same",IF(BW1102=BW1101,"same","Diff"))</f>
        <v/>
      </c>
    </row>
    <row r="1103" ht="17" customHeight="1">
      <c r="A1103" s="61" t="inlineStr">
        <is>
          <t>Steven Richards</t>
        </is>
      </c>
      <c r="B1103" s="120" t="n"/>
      <c r="C1103" s="120" t="n"/>
      <c r="D1103" s="120" t="n"/>
      <c r="E1103" s="120" t="n"/>
      <c r="F1103" s="120" t="n"/>
      <c r="G1103" s="120" t="n"/>
      <c r="H1103" s="120" t="n"/>
      <c r="I1103" s="120" t="n"/>
      <c r="J1103" s="118" t="n"/>
      <c r="K1103" s="118" t="n"/>
      <c r="L1103" s="118" t="n"/>
      <c r="M1103" s="118" t="n"/>
      <c r="N1103" s="118" t="n"/>
      <c r="O1103" s="118" t="n"/>
      <c r="P1103" s="118" t="n"/>
      <c r="Q1103" s="118" t="n"/>
      <c r="R1103" s="118" t="n"/>
      <c r="S1103" s="118" t="n"/>
      <c r="T1103" s="118" t="n"/>
      <c r="U1103" s="118" t="n"/>
      <c r="V1103" s="118" t="n"/>
      <c r="W1103" s="118" t="n"/>
      <c r="X1103" s="118" t="n"/>
      <c r="Y1103" s="118" t="n"/>
      <c r="Z1103" s="118" t="n"/>
      <c r="AA1103" s="118" t="n"/>
      <c r="AB1103" s="118" t="n"/>
      <c r="AC1103" s="118" t="n"/>
      <c r="AD1103" s="118" t="n"/>
      <c r="AE1103" s="118" t="n"/>
      <c r="AF1103" s="118" t="n"/>
      <c r="AG1103" s="118" t="n"/>
      <c r="AH1103" s="118" t="n"/>
      <c r="AI1103" s="118" t="n"/>
      <c r="AJ1103" s="118" t="n"/>
      <c r="AK1103" s="118" t="n">
        <v>1</v>
      </c>
      <c r="AL1103" s="118" t="n">
        <v>1</v>
      </c>
      <c r="AM1103" s="118" t="n">
        <v>1</v>
      </c>
      <c r="AN1103" s="118" t="n"/>
      <c r="AO1103" s="118" t="n">
        <v>1</v>
      </c>
      <c r="AP1103" s="118" t="n"/>
      <c r="AQ1103" s="118" t="n">
        <v>1</v>
      </c>
      <c r="AR1103" s="118" t="n"/>
      <c r="AS1103" s="118" t="n">
        <v>1</v>
      </c>
      <c r="AT1103" s="118" t="n">
        <v>1</v>
      </c>
      <c r="AU1103" s="118" t="n">
        <v>1</v>
      </c>
      <c r="AV1103" s="118" t="n">
        <v>1</v>
      </c>
      <c r="AW1103" s="118" t="n">
        <v>1</v>
      </c>
      <c r="AX1103" s="118" t="n">
        <v>1</v>
      </c>
      <c r="AY1103" s="118" t="n">
        <v>1</v>
      </c>
      <c r="AZ1103" s="118" t="n">
        <v>1</v>
      </c>
      <c r="BA1103" s="118" t="n">
        <v>1</v>
      </c>
      <c r="BB1103" s="118" t="n">
        <v>1</v>
      </c>
      <c r="BC1103" s="118" t="n">
        <v>1</v>
      </c>
      <c r="BD1103" s="118" t="n">
        <v>1</v>
      </c>
      <c r="BE1103" s="118" t="n">
        <v>1</v>
      </c>
      <c r="BF1103" s="118" t="n">
        <v>1</v>
      </c>
      <c r="BG1103" s="118" t="n">
        <v>1</v>
      </c>
      <c r="BH1103" s="118" t="n">
        <v>1</v>
      </c>
      <c r="BI1103" s="118" t="n">
        <v>1</v>
      </c>
      <c r="BJ1103" s="118" t="n">
        <v>1</v>
      </c>
      <c r="BK1103" s="118" t="n">
        <v>1</v>
      </c>
      <c r="BL1103" s="118" t="n">
        <v>1</v>
      </c>
      <c r="BM1103" s="118" t="n"/>
      <c r="BN1103" s="118" t="n"/>
      <c r="BO1103" s="118" t="n"/>
      <c r="BP1103" s="118" t="n"/>
      <c r="BQ1103" s="118" t="n"/>
      <c r="BR1103" s="118" t="n"/>
      <c r="BS1103" s="118" t="n"/>
      <c r="BT1103" s="118">
        <f>COUNTIF(B1103:BS1103,1)</f>
        <v/>
      </c>
      <c r="BV1103" s="76">
        <f>TRIM(RIGHT(A1103, LEN(A1103) - FIND("@", SUBSTITUTE(A1103, " ", "@", LEN(A1103)-LEN(SUBSTITUTE(A1103," ",""))))))</f>
        <v/>
      </c>
      <c r="BW1103" s="76">
        <f>TRIM(LEFT(A1103,FIND(" ",A1103&amp;" ")-1))</f>
        <v/>
      </c>
      <c r="BX1103">
        <f>+IF(BV1103=BV1102,"Same","Diff")</f>
        <v/>
      </c>
      <c r="BY1103">
        <f>IF(BX1103="Same",IF(BW1103=BW1102,"same","Diff"))</f>
        <v/>
      </c>
    </row>
    <row r="1104" ht="17" customHeight="1">
      <c r="A1104" s="60" t="inlineStr">
        <is>
          <t>Cam Richardson</t>
        </is>
      </c>
      <c r="B1104" s="119" t="n"/>
      <c r="C1104" s="119" t="n"/>
      <c r="D1104" s="119" t="n"/>
      <c r="E1104" s="119" t="n"/>
      <c r="F1104" s="119" t="n"/>
      <c r="G1104" s="119" t="n"/>
      <c r="H1104" s="119" t="n"/>
      <c r="I1104" s="119" t="n"/>
      <c r="J1104" s="118" t="n"/>
      <c r="K1104" s="118" t="n"/>
      <c r="L1104" s="118" t="n"/>
      <c r="M1104" s="118" t="n"/>
      <c r="N1104" s="118" t="n"/>
      <c r="O1104" s="118" t="n">
        <v>1</v>
      </c>
      <c r="P1104" s="118" t="n"/>
      <c r="Q1104" s="118" t="n"/>
      <c r="R1104" s="118" t="n"/>
      <c r="S1104" s="118" t="n"/>
      <c r="T1104" s="118" t="n"/>
      <c r="U1104" s="118" t="n"/>
      <c r="V1104" s="118" t="n"/>
      <c r="W1104" s="118" t="n"/>
      <c r="X1104" s="118" t="n"/>
      <c r="Y1104" s="118" t="n"/>
      <c r="Z1104" s="118" t="n"/>
      <c r="AA1104" s="118" t="n"/>
      <c r="AB1104" s="118" t="n"/>
      <c r="AC1104" s="118" t="n"/>
      <c r="AD1104" s="118" t="n"/>
      <c r="AE1104" s="118" t="n"/>
      <c r="AF1104" s="118" t="n"/>
      <c r="AG1104" s="118" t="n"/>
      <c r="AH1104" s="118" t="n"/>
      <c r="AI1104" s="118" t="n"/>
      <c r="AJ1104" s="118" t="n"/>
      <c r="AK1104" s="118" t="n"/>
      <c r="AL1104" s="118" t="n"/>
      <c r="AM1104" s="118" t="n"/>
      <c r="AN1104" s="118" t="n"/>
      <c r="AO1104" s="118" t="n"/>
      <c r="AP1104" s="118" t="n"/>
      <c r="AQ1104" s="118" t="n"/>
      <c r="AR1104" s="118" t="n"/>
      <c r="AS1104" s="118" t="n"/>
      <c r="AT1104" s="118" t="n"/>
      <c r="AU1104" s="118" t="n"/>
      <c r="AV1104" s="118" t="n"/>
      <c r="AW1104" s="118" t="n"/>
      <c r="AX1104" s="118" t="n"/>
      <c r="AY1104" s="118" t="n"/>
      <c r="AZ1104" s="118" t="n"/>
      <c r="BA1104" s="118" t="n"/>
      <c r="BB1104" s="118" t="n"/>
      <c r="BC1104" s="118" t="n"/>
      <c r="BD1104" s="118" t="n"/>
      <c r="BE1104" s="118" t="n"/>
      <c r="BF1104" s="118" t="n"/>
      <c r="BG1104" s="118" t="n"/>
      <c r="BH1104" s="118" t="n"/>
      <c r="BI1104" s="118" t="n"/>
      <c r="BJ1104" s="118" t="n"/>
      <c r="BK1104" s="118" t="n"/>
      <c r="BL1104" s="118" t="n"/>
      <c r="BM1104" s="118" t="n"/>
      <c r="BN1104" s="118" t="n"/>
      <c r="BO1104" s="118" t="n"/>
      <c r="BP1104" s="118" t="n"/>
      <c r="BQ1104" s="118" t="n"/>
      <c r="BR1104" s="118" t="n"/>
      <c r="BS1104" s="118" t="n"/>
      <c r="BT1104" s="118">
        <f>COUNTIF(B1104:BS1104,1)</f>
        <v/>
      </c>
      <c r="BV1104" s="76">
        <f>TRIM(RIGHT(A1104, LEN(A1104) - FIND("@", SUBSTITUTE(A1104, " ", "@", LEN(A1104)-LEN(SUBSTITUTE(A1104," ",""))))))</f>
        <v/>
      </c>
      <c r="BW1104" s="76">
        <f>TRIM(LEFT(A1104,FIND(" ",A1104&amp;" ")-1))</f>
        <v/>
      </c>
      <c r="BX1104">
        <f>+IF(BV1104=BV1103,"Same","Diff")</f>
        <v/>
      </c>
      <c r="BY1104">
        <f>IF(BX1104="Same",IF(BW1104=BW1103,"same","Diff"))</f>
        <v/>
      </c>
    </row>
    <row r="1105" ht="17" customHeight="1">
      <c r="A1105" s="60" t="inlineStr">
        <is>
          <t>Jane Richardson</t>
        </is>
      </c>
      <c r="B1105" s="119" t="n"/>
      <c r="C1105" s="119" t="n"/>
      <c r="D1105" s="119" t="n"/>
      <c r="E1105" s="119" t="n"/>
      <c r="F1105" s="119" t="n"/>
      <c r="G1105" s="119" t="n"/>
      <c r="H1105" s="119" t="n"/>
      <c r="I1105" s="119" t="n">
        <v>1</v>
      </c>
      <c r="J1105" s="118" t="n"/>
      <c r="K1105" s="118" t="n"/>
      <c r="L1105" s="118" t="n"/>
      <c r="M1105" s="118" t="n"/>
      <c r="N1105" s="118" t="n"/>
      <c r="O1105" s="118" t="n"/>
      <c r="P1105" s="118" t="n"/>
      <c r="Q1105" s="118" t="n"/>
      <c r="R1105" s="118" t="n"/>
      <c r="S1105" s="118" t="n"/>
      <c r="T1105" s="118" t="n"/>
      <c r="U1105" s="118" t="n"/>
      <c r="V1105" s="118" t="n"/>
      <c r="W1105" s="118" t="n"/>
      <c r="X1105" s="118" t="n"/>
      <c r="Y1105" s="118" t="n"/>
      <c r="Z1105" s="118" t="n"/>
      <c r="AA1105" s="118" t="n"/>
      <c r="AB1105" s="118" t="n"/>
      <c r="AC1105" s="118" t="n"/>
      <c r="AD1105" s="118" t="n"/>
      <c r="AE1105" s="118" t="n"/>
      <c r="AF1105" s="118" t="n"/>
      <c r="AG1105" s="118" t="n"/>
      <c r="AH1105" s="118" t="n"/>
      <c r="AI1105" s="118" t="n"/>
      <c r="AJ1105" s="118" t="n"/>
      <c r="AK1105" s="118" t="n"/>
      <c r="AL1105" s="118" t="n"/>
      <c r="AM1105" s="118" t="n"/>
      <c r="AN1105" s="118" t="n"/>
      <c r="AO1105" s="118" t="n"/>
      <c r="AP1105" s="118" t="n"/>
      <c r="AQ1105" s="118" t="n"/>
      <c r="AR1105" s="118" t="n"/>
      <c r="AS1105" s="118" t="n"/>
      <c r="AT1105" s="118" t="n"/>
      <c r="AU1105" s="118" t="n"/>
      <c r="AV1105" s="118" t="n"/>
      <c r="AW1105" s="118" t="n"/>
      <c r="AX1105" s="118" t="n"/>
      <c r="AY1105" s="118" t="n"/>
      <c r="AZ1105" s="118" t="n"/>
      <c r="BA1105" s="118" t="n"/>
      <c r="BB1105" s="118" t="n"/>
      <c r="BC1105" s="118" t="n"/>
      <c r="BD1105" s="118" t="n"/>
      <c r="BE1105" s="118" t="n"/>
      <c r="BF1105" s="118" t="n"/>
      <c r="BG1105" s="118" t="n"/>
      <c r="BH1105" s="118" t="n"/>
      <c r="BI1105" s="118" t="n"/>
      <c r="BJ1105" s="118" t="n"/>
      <c r="BK1105" s="118" t="n"/>
      <c r="BL1105" s="118" t="n"/>
      <c r="BM1105" s="118" t="n"/>
      <c r="BN1105" s="118" t="n"/>
      <c r="BO1105" s="118" t="n"/>
      <c r="BP1105" s="118" t="n"/>
      <c r="BQ1105" s="118" t="n"/>
      <c r="BR1105" s="118" t="n"/>
      <c r="BS1105" s="118" t="n"/>
      <c r="BT1105" s="118">
        <f>COUNTIF(B1105:BS1105,1)</f>
        <v/>
      </c>
      <c r="BV1105" s="76">
        <f>TRIM(RIGHT(A1105, LEN(A1105) - FIND("@", SUBSTITUTE(A1105, " ", "@", LEN(A1105)-LEN(SUBSTITUTE(A1105," ",""))))))</f>
        <v/>
      </c>
      <c r="BW1105" s="76">
        <f>TRIM(LEFT(A1105,FIND(" ",A1105&amp;" ")-1))</f>
        <v/>
      </c>
      <c r="BX1105">
        <f>+IF(BV1105=BV1104,"Same","Diff")</f>
        <v/>
      </c>
      <c r="BY1105">
        <f>IF(BX1105="Same",IF(BW1105=BW1104,"same","Diff"))</f>
        <v/>
      </c>
    </row>
    <row r="1106" ht="17" customHeight="1">
      <c r="A1106" s="59" t="inlineStr">
        <is>
          <t>Llynden Riethmuller</t>
        </is>
      </c>
      <c r="B1106" s="117" t="n"/>
      <c r="C1106" s="117" t="n"/>
      <c r="D1106" s="117" t="n"/>
      <c r="E1106" s="117" t="n"/>
      <c r="F1106" s="117" t="n"/>
      <c r="G1106" s="117" t="n"/>
      <c r="H1106" s="117" t="n"/>
      <c r="I1106" s="117" t="n"/>
      <c r="J1106" s="118" t="n"/>
      <c r="K1106" s="118" t="n"/>
      <c r="L1106" s="118" t="n"/>
      <c r="M1106" s="118" t="n"/>
      <c r="N1106" s="118" t="n"/>
      <c r="O1106" s="118" t="n"/>
      <c r="P1106" s="118" t="n"/>
      <c r="Q1106" s="118" t="n"/>
      <c r="R1106" s="118" t="n"/>
      <c r="S1106" s="118" t="n"/>
      <c r="T1106" s="118" t="n"/>
      <c r="U1106" s="118" t="n"/>
      <c r="V1106" s="118" t="n"/>
      <c r="W1106" s="118" t="n"/>
      <c r="X1106" s="118" t="n"/>
      <c r="Y1106" s="118" t="n"/>
      <c r="Z1106" s="118" t="n"/>
      <c r="AA1106" s="118" t="n"/>
      <c r="AB1106" s="118" t="n"/>
      <c r="AC1106" s="118" t="n">
        <v>1</v>
      </c>
      <c r="AD1106" s="118" t="n"/>
      <c r="AE1106" s="118" t="n">
        <v>1</v>
      </c>
      <c r="AF1106" s="118" t="n"/>
      <c r="AG1106" s="118" t="n"/>
      <c r="AH1106" s="118" t="n"/>
      <c r="AI1106" s="118" t="n"/>
      <c r="AJ1106" s="118" t="n"/>
      <c r="AK1106" s="118" t="n"/>
      <c r="AL1106" s="118" t="n"/>
      <c r="AM1106" s="118" t="n"/>
      <c r="AN1106" s="118" t="n"/>
      <c r="AO1106" s="118" t="n"/>
      <c r="AP1106" s="118" t="n"/>
      <c r="AQ1106" s="118" t="n"/>
      <c r="AR1106" s="118" t="n"/>
      <c r="AS1106" s="118" t="n"/>
      <c r="AT1106" s="118" t="n"/>
      <c r="AU1106" s="118" t="n"/>
      <c r="AV1106" s="118" t="n"/>
      <c r="AW1106" s="118" t="n"/>
      <c r="AX1106" s="118" t="n"/>
      <c r="AY1106" s="118" t="n"/>
      <c r="AZ1106" s="118" t="n"/>
      <c r="BA1106" s="118" t="n"/>
      <c r="BB1106" s="118" t="n"/>
      <c r="BC1106" s="118" t="n"/>
      <c r="BD1106" s="118" t="n"/>
      <c r="BE1106" s="118" t="n"/>
      <c r="BF1106" s="118" t="n"/>
      <c r="BG1106" s="118" t="n"/>
      <c r="BH1106" s="118" t="n"/>
      <c r="BI1106" s="118" t="n"/>
      <c r="BJ1106" s="118" t="n"/>
      <c r="BK1106" s="118" t="n"/>
      <c r="BL1106" s="118" t="n"/>
      <c r="BM1106" s="118" t="n"/>
      <c r="BN1106" s="118" t="n"/>
      <c r="BO1106" s="118" t="n"/>
      <c r="BP1106" s="118" t="n"/>
      <c r="BQ1106" s="118" t="n"/>
      <c r="BR1106" s="118" t="n"/>
      <c r="BS1106" s="118" t="n"/>
      <c r="BT1106" s="118">
        <f>COUNTIF(B1106:BS1106,1)</f>
        <v/>
      </c>
      <c r="BU1106" s="74" t="inlineStr">
        <is>
          <t>Llynden Reithmuller</t>
        </is>
      </c>
      <c r="BV1106" s="76">
        <f>TRIM(RIGHT(A1106, LEN(A1106) - FIND("@", SUBSTITUTE(A1106, " ", "@", LEN(A1106)-LEN(SUBSTITUTE(A1106," ",""))))))</f>
        <v/>
      </c>
      <c r="BW1106" s="76">
        <f>TRIM(LEFT(A1106,FIND(" ",A1106&amp;" ")-1))</f>
        <v/>
      </c>
      <c r="BX1106">
        <f>+IF(BV1106=BV1105,"Same","Diff")</f>
        <v/>
      </c>
      <c r="BY1106">
        <f>IF(BX1106="Same",IF(BW1106=BW1105,"same","Diff"))</f>
        <v/>
      </c>
    </row>
    <row r="1107" ht="17" customHeight="1">
      <c r="A1107" s="59" t="inlineStr">
        <is>
          <t>Brett Riley</t>
        </is>
      </c>
      <c r="B1107" s="117" t="n"/>
      <c r="C1107" s="117" t="n"/>
      <c r="D1107" s="117" t="n"/>
      <c r="E1107" s="117" t="n"/>
      <c r="F1107" s="117" t="n"/>
      <c r="G1107" s="117" t="n"/>
      <c r="H1107" s="117" t="n"/>
      <c r="I1107" s="117" t="n"/>
      <c r="J1107" s="118" t="n"/>
      <c r="K1107" s="118" t="n"/>
      <c r="L1107" s="118" t="n"/>
      <c r="M1107" s="118" t="n"/>
      <c r="N1107" s="118" t="n"/>
      <c r="O1107" s="118" t="n"/>
      <c r="P1107" s="118" t="n"/>
      <c r="Q1107" s="118" t="n"/>
      <c r="R1107" s="118" t="n"/>
      <c r="S1107" s="118" t="n"/>
      <c r="T1107" s="118" t="n"/>
      <c r="U1107" s="118" t="n"/>
      <c r="V1107" s="118" t="n"/>
      <c r="W1107" s="118" t="n"/>
      <c r="X1107" s="118" t="n"/>
      <c r="Y1107" s="118" t="n"/>
      <c r="Z1107" s="118" t="n"/>
      <c r="AA1107" s="118" t="n"/>
      <c r="AB1107" s="118" t="n"/>
      <c r="AC1107" s="118" t="n"/>
      <c r="AD1107" s="118" t="n">
        <v>1</v>
      </c>
      <c r="AE1107" s="118" t="n">
        <v>1</v>
      </c>
      <c r="AF1107" s="118" t="n">
        <v>1</v>
      </c>
      <c r="AG1107" s="118" t="n"/>
      <c r="AH1107" s="118" t="n"/>
      <c r="AI1107" s="118" t="n"/>
      <c r="AJ1107" s="118" t="n">
        <v>1</v>
      </c>
      <c r="AK1107" s="118" t="n"/>
      <c r="AL1107" s="118" t="n"/>
      <c r="AM1107" s="118" t="n"/>
      <c r="AN1107" s="118" t="n"/>
      <c r="AO1107" s="118" t="n"/>
      <c r="AP1107" s="118" t="n"/>
      <c r="AQ1107" s="118" t="n"/>
      <c r="AR1107" s="118" t="n"/>
      <c r="AS1107" s="118" t="n"/>
      <c r="AT1107" s="118" t="n"/>
      <c r="AU1107" s="118" t="n"/>
      <c r="AV1107" s="118" t="n"/>
      <c r="AW1107" s="118" t="n"/>
      <c r="AX1107" s="118" t="n"/>
      <c r="AY1107" s="118" t="n"/>
      <c r="AZ1107" s="118" t="n"/>
      <c r="BA1107" s="118" t="n"/>
      <c r="BB1107" s="118" t="n"/>
      <c r="BC1107" s="118" t="n"/>
      <c r="BD1107" s="118" t="n"/>
      <c r="BE1107" s="118" t="n"/>
      <c r="BF1107" s="118" t="n"/>
      <c r="BG1107" s="118" t="n"/>
      <c r="BH1107" s="118" t="n"/>
      <c r="BI1107" s="118" t="n"/>
      <c r="BJ1107" s="118" t="n"/>
      <c r="BK1107" s="118" t="n"/>
      <c r="BL1107" s="118" t="n"/>
      <c r="BM1107" s="118" t="n"/>
      <c r="BN1107" s="118" t="n"/>
      <c r="BO1107" s="118" t="n"/>
      <c r="BP1107" s="118" t="n"/>
      <c r="BQ1107" s="118" t="n"/>
      <c r="BR1107" s="118" t="n"/>
      <c r="BS1107" s="118" t="n"/>
      <c r="BT1107" s="118">
        <f>COUNTIF(B1107:BS1107,1)</f>
        <v/>
      </c>
      <c r="BV1107" s="76">
        <f>TRIM(RIGHT(A1107, LEN(A1107) - FIND("@", SUBSTITUTE(A1107, " ", "@", LEN(A1107)-LEN(SUBSTITUTE(A1107," ",""))))))</f>
        <v/>
      </c>
      <c r="BW1107" s="76">
        <f>TRIM(LEFT(A1107,FIND(" ",A1107&amp;" ")-1))</f>
        <v/>
      </c>
      <c r="BX1107">
        <f>+IF(BV1107=BV1106,"Same","Diff")</f>
        <v/>
      </c>
      <c r="BY1107">
        <f>IF(BX1107="Same",IF(BW1107=BW1106,"same","Diff"))</f>
        <v/>
      </c>
    </row>
    <row r="1108" ht="17" customHeight="1">
      <c r="A1108" s="59" t="inlineStr">
        <is>
          <t>Noel Riley</t>
        </is>
      </c>
      <c r="B1108" s="117" t="n"/>
      <c r="C1108" s="117" t="n"/>
      <c r="D1108" s="117" t="n"/>
      <c r="E1108" s="117" t="n"/>
      <c r="F1108" s="117" t="n"/>
      <c r="G1108" s="117" t="n"/>
      <c r="H1108" s="117" t="n"/>
      <c r="I1108" s="117" t="n"/>
      <c r="J1108" s="118" t="n"/>
      <c r="K1108" s="118" t="n"/>
      <c r="L1108" s="118" t="n"/>
      <c r="M1108" s="118" t="n">
        <v>1</v>
      </c>
      <c r="N1108" s="118" t="n"/>
      <c r="O1108" s="118" t="n">
        <v>1</v>
      </c>
      <c r="P1108" s="118" t="n">
        <v>1</v>
      </c>
      <c r="Q1108" s="130" t="n">
        <v>1</v>
      </c>
      <c r="R1108" s="118" t="n">
        <v>1</v>
      </c>
      <c r="S1108" s="118" t="n"/>
      <c r="T1108" s="118" t="n"/>
      <c r="U1108" s="118" t="n"/>
      <c r="V1108" s="118" t="n"/>
      <c r="W1108" s="118" t="n"/>
      <c r="X1108" s="118" t="n"/>
      <c r="Y1108" s="118" t="n"/>
      <c r="Z1108" s="118" t="n"/>
      <c r="AA1108" s="118" t="n"/>
      <c r="AB1108" s="118" t="n"/>
      <c r="AC1108" s="118" t="n"/>
      <c r="AD1108" s="118" t="n"/>
      <c r="AE1108" s="118" t="n"/>
      <c r="AF1108" s="118" t="n"/>
      <c r="AG1108" s="118" t="n"/>
      <c r="AH1108" s="118" t="n"/>
      <c r="AI1108" s="118" t="n"/>
      <c r="AJ1108" s="118" t="n"/>
      <c r="AK1108" s="118" t="n"/>
      <c r="AL1108" s="118" t="n"/>
      <c r="AM1108" s="118" t="n"/>
      <c r="AN1108" s="118" t="n"/>
      <c r="AO1108" s="118" t="n"/>
      <c r="AP1108" s="118" t="n"/>
      <c r="AQ1108" s="118" t="n"/>
      <c r="AR1108" s="118" t="n"/>
      <c r="AS1108" s="118" t="n"/>
      <c r="AT1108" s="118" t="n"/>
      <c r="AU1108" s="118" t="n"/>
      <c r="AV1108" s="118" t="n"/>
      <c r="AW1108" s="118" t="n"/>
      <c r="AX1108" s="118" t="n"/>
      <c r="AY1108" s="118" t="n"/>
      <c r="AZ1108" s="118" t="n"/>
      <c r="BA1108" s="118" t="n"/>
      <c r="BB1108" s="118" t="n"/>
      <c r="BC1108" s="118" t="n"/>
      <c r="BD1108" s="118" t="n"/>
      <c r="BE1108" s="118" t="n"/>
      <c r="BF1108" s="118" t="n"/>
      <c r="BG1108" s="118" t="n"/>
      <c r="BH1108" s="118" t="n"/>
      <c r="BI1108" s="118" t="n"/>
      <c r="BJ1108" s="118" t="n"/>
      <c r="BK1108" s="118" t="n"/>
      <c r="BL1108" s="118" t="n"/>
      <c r="BM1108" s="118" t="n"/>
      <c r="BN1108" s="118" t="n"/>
      <c r="BO1108" s="118" t="n"/>
      <c r="BP1108" s="118" t="n"/>
      <c r="BQ1108" s="118" t="n"/>
      <c r="BR1108" s="118" t="n"/>
      <c r="BS1108" s="118" t="n"/>
      <c r="BT1108" s="118">
        <f>COUNTIF(B1108:BS1108,1)</f>
        <v/>
      </c>
      <c r="BV1108" s="76">
        <f>TRIM(RIGHT(A1108, LEN(A1108) - FIND("@", SUBSTITUTE(A1108, " ", "@", LEN(A1108)-LEN(SUBSTITUTE(A1108," ",""))))))</f>
        <v/>
      </c>
      <c r="BW1108" s="76">
        <f>TRIM(LEFT(A1108,FIND(" ",A1108&amp;" ")-1))</f>
        <v/>
      </c>
      <c r="BX1108">
        <f>+IF(BV1108=BV1107,"Same","Diff")</f>
        <v/>
      </c>
      <c r="BY1108">
        <f>IF(BX1108="Same",IF(BW1108=BW1107,"same","Diff"))</f>
        <v/>
      </c>
    </row>
    <row r="1109" ht="17" customHeight="1">
      <c r="A1109" s="60" t="inlineStr">
        <is>
          <t>Graham Ritter</t>
        </is>
      </c>
      <c r="B1109" s="119" t="n"/>
      <c r="C1109" s="119" t="n"/>
      <c r="D1109" s="119" t="n"/>
      <c r="E1109" s="119" t="n"/>
      <c r="F1109" s="119" t="n"/>
      <c r="G1109" s="119" t="n"/>
      <c r="H1109" s="119" t="n"/>
      <c r="I1109" s="119" t="n"/>
      <c r="J1109" s="118" t="n"/>
      <c r="K1109" s="118" t="n">
        <v>1</v>
      </c>
      <c r="L1109" s="118" t="n">
        <v>1</v>
      </c>
      <c r="M1109" s="118" t="n">
        <v>1</v>
      </c>
      <c r="N1109" s="118" t="n"/>
      <c r="O1109" s="118" t="n">
        <v>1</v>
      </c>
      <c r="P1109" s="118" t="n">
        <v>1</v>
      </c>
      <c r="Q1109" s="118" t="n"/>
      <c r="R1109" s="118" t="n"/>
      <c r="S1109" s="118" t="n">
        <v>1</v>
      </c>
      <c r="T1109" s="118" t="n">
        <v>1</v>
      </c>
      <c r="U1109" s="118" t="n"/>
      <c r="V1109" s="118" t="n"/>
      <c r="W1109" s="118" t="n"/>
      <c r="X1109" s="118" t="n"/>
      <c r="Y1109" s="118" t="n"/>
      <c r="Z1109" s="118" t="n"/>
      <c r="AA1109" s="118" t="n"/>
      <c r="AB1109" s="118" t="n"/>
      <c r="AC1109" s="118" t="n"/>
      <c r="AD1109" s="118" t="n"/>
      <c r="AE1109" s="118" t="n"/>
      <c r="AF1109" s="118" t="n"/>
      <c r="AG1109" s="118" t="n"/>
      <c r="AH1109" s="118" t="n"/>
      <c r="AI1109" s="118" t="n"/>
      <c r="AJ1109" s="118" t="n"/>
      <c r="AK1109" s="118" t="n"/>
      <c r="AL1109" s="118" t="n"/>
      <c r="AM1109" s="118" t="n"/>
      <c r="AN1109" s="118" t="n"/>
      <c r="AO1109" s="118" t="n"/>
      <c r="AP1109" s="118" t="n"/>
      <c r="AQ1109" s="118" t="n"/>
      <c r="AR1109" s="118" t="n"/>
      <c r="AS1109" s="118" t="n"/>
      <c r="AT1109" s="118" t="n"/>
      <c r="AU1109" s="118" t="n"/>
      <c r="AV1109" s="118" t="n"/>
      <c r="AW1109" s="118" t="n"/>
      <c r="AX1109" s="118" t="n"/>
      <c r="AY1109" s="118" t="n"/>
      <c r="AZ1109" s="118" t="n"/>
      <c r="BA1109" s="118" t="n"/>
      <c r="BB1109" s="118" t="n"/>
      <c r="BC1109" s="118" t="n"/>
      <c r="BD1109" s="118" t="n"/>
      <c r="BE1109" s="118" t="n"/>
      <c r="BF1109" s="118" t="n"/>
      <c r="BG1109" s="118" t="n"/>
      <c r="BH1109" s="118" t="n"/>
      <c r="BI1109" s="118" t="n"/>
      <c r="BJ1109" s="118" t="n"/>
      <c r="BK1109" s="118" t="n"/>
      <c r="BL1109" s="118" t="n"/>
      <c r="BM1109" s="118" t="n"/>
      <c r="BN1109" s="118" t="n"/>
      <c r="BO1109" s="118" t="n"/>
      <c r="BP1109" s="118" t="n"/>
      <c r="BQ1109" s="118" t="n"/>
      <c r="BR1109" s="118" t="n"/>
      <c r="BS1109" s="118" t="n"/>
      <c r="BT1109" s="118">
        <f>COUNTIF(B1109:BS1109,1)</f>
        <v/>
      </c>
      <c r="BV1109" s="76">
        <f>TRIM(RIGHT(A1109, LEN(A1109) - FIND("@", SUBSTITUTE(A1109, " ", "@", LEN(A1109)-LEN(SUBSTITUTE(A1109," ",""))))))</f>
        <v/>
      </c>
      <c r="BW1109" s="76">
        <f>TRIM(LEFT(A1109,FIND(" ",A1109&amp;" ")-1))</f>
        <v/>
      </c>
      <c r="BX1109">
        <f>+IF(BV1109=BV1108,"Same","Diff")</f>
        <v/>
      </c>
      <c r="BY1109">
        <f>IF(BX1109="Same",IF(BW1109=BW1108,"same","Diff"))</f>
        <v/>
      </c>
    </row>
    <row r="1110" ht="17" customHeight="1">
      <c r="A1110" s="59" t="inlineStr">
        <is>
          <t>Greg Ritter</t>
        </is>
      </c>
      <c r="B1110" s="117" t="n"/>
      <c r="C1110" s="117" t="n"/>
      <c r="D1110" s="117" t="n"/>
      <c r="E1110" s="117" t="n"/>
      <c r="F1110" s="117" t="n"/>
      <c r="G1110" s="117" t="n"/>
      <c r="H1110" s="117" t="n"/>
      <c r="I1110" s="117" t="n"/>
      <c r="J1110" s="118" t="n"/>
      <c r="K1110" s="118" t="n"/>
      <c r="L1110" s="118" t="n"/>
      <c r="M1110" s="118" t="n"/>
      <c r="N1110" s="118" t="n"/>
      <c r="O1110" s="118" t="n"/>
      <c r="P1110" s="118" t="n"/>
      <c r="Q1110" s="118" t="n"/>
      <c r="R1110" s="118" t="n"/>
      <c r="S1110" s="118" t="n"/>
      <c r="T1110" s="118" t="n"/>
      <c r="U1110" s="118" t="n"/>
      <c r="V1110" s="118" t="n"/>
      <c r="W1110" s="118" t="n"/>
      <c r="X1110" s="118" t="n"/>
      <c r="Y1110" s="118" t="n"/>
      <c r="Z1110" s="118" t="n"/>
      <c r="AA1110" s="118" t="n"/>
      <c r="AB1110" s="118" t="n"/>
      <c r="AC1110" s="118" t="n"/>
      <c r="AD1110" s="118" t="n"/>
      <c r="AE1110" s="118" t="n"/>
      <c r="AF1110" s="118" t="n"/>
      <c r="AG1110" s="118" t="n"/>
      <c r="AH1110" s="118" t="n"/>
      <c r="AI1110" s="118" t="n"/>
      <c r="AJ1110" s="118" t="n"/>
      <c r="AK1110" s="118" t="n"/>
      <c r="AL1110" s="118" t="n"/>
      <c r="AM1110" s="118" t="n"/>
      <c r="AN1110" s="118" t="n"/>
      <c r="AO1110" s="118" t="n"/>
      <c r="AP1110" s="118" t="n"/>
      <c r="AQ1110" s="118" t="n">
        <v>1</v>
      </c>
      <c r="AR1110" s="118" t="n"/>
      <c r="AS1110" s="118" t="n">
        <v>1</v>
      </c>
      <c r="AT1110" s="118" t="n">
        <v>1</v>
      </c>
      <c r="AU1110" s="118" t="n">
        <v>1</v>
      </c>
      <c r="AV1110" s="118" t="n">
        <v>1</v>
      </c>
      <c r="AW1110" s="118" t="n">
        <v>1</v>
      </c>
      <c r="AX1110" s="118" t="n">
        <v>1</v>
      </c>
      <c r="AY1110" s="118" t="n">
        <v>1</v>
      </c>
      <c r="AZ1110" s="118" t="n">
        <v>1</v>
      </c>
      <c r="BA1110" s="118" t="n">
        <v>1</v>
      </c>
      <c r="BB1110" s="118" t="n">
        <v>1</v>
      </c>
      <c r="BC1110" s="118" t="n">
        <v>1</v>
      </c>
      <c r="BD1110" s="118" t="n">
        <v>1</v>
      </c>
      <c r="BE1110" s="118" t="n">
        <v>1</v>
      </c>
      <c r="BF1110" s="118" t="n">
        <v>1</v>
      </c>
      <c r="BG1110" s="118" t="n">
        <v>1</v>
      </c>
      <c r="BH1110" s="118" t="n"/>
      <c r="BI1110" s="118" t="n"/>
      <c r="BJ1110" s="118" t="n"/>
      <c r="BK1110" s="118" t="n"/>
      <c r="BL1110" s="118" t="n"/>
      <c r="BM1110" s="118" t="n"/>
      <c r="BN1110" s="118" t="n"/>
      <c r="BO1110" s="118" t="n"/>
      <c r="BP1110" s="118" t="n"/>
      <c r="BQ1110" s="118" t="n"/>
      <c r="BR1110" s="118" t="n"/>
      <c r="BS1110" s="118" t="n"/>
      <c r="BT1110" s="118">
        <f>COUNTIF(B1110:BS1110,1)</f>
        <v/>
      </c>
      <c r="BV1110" s="76">
        <f>TRIM(RIGHT(A1110, LEN(A1110) - FIND("@", SUBSTITUTE(A1110, " ", "@", LEN(A1110)-LEN(SUBSTITUTE(A1110," ",""))))))</f>
        <v/>
      </c>
      <c r="BW1110" s="76">
        <f>TRIM(LEFT(A1110,FIND(" ",A1110&amp;" ")-1))</f>
        <v/>
      </c>
      <c r="BX1110">
        <f>+IF(BV1110=BV1109,"Same","Diff")</f>
        <v/>
      </c>
      <c r="BY1110">
        <f>IF(BX1110="Same",IF(BW1110=BW1109,"same","Diff"))</f>
        <v/>
      </c>
    </row>
    <row r="1111" ht="17" customHeight="1">
      <c r="A1111" s="60" t="inlineStr">
        <is>
          <t>Tony Robards</t>
        </is>
      </c>
      <c r="B1111" s="119" t="n"/>
      <c r="C1111" s="119" t="n"/>
      <c r="D1111" s="119" t="n"/>
      <c r="E1111" s="119" t="n"/>
      <c r="F1111" s="119" t="n"/>
      <c r="G1111" s="119" t="n">
        <v>1</v>
      </c>
      <c r="H1111" s="119" t="n">
        <v>1</v>
      </c>
      <c r="I1111" s="119" t="n"/>
      <c r="J1111" s="118" t="n"/>
      <c r="K1111" s="118" t="n"/>
      <c r="L1111" s="118" t="n"/>
      <c r="M1111" s="118" t="n"/>
      <c r="N1111" s="118" t="n"/>
      <c r="O1111" s="118" t="n"/>
      <c r="P1111" s="118" t="n"/>
      <c r="Q1111" s="118" t="n"/>
      <c r="R1111" s="118" t="n"/>
      <c r="S1111" s="118" t="n"/>
      <c r="T1111" s="118" t="n"/>
      <c r="U1111" s="118" t="n"/>
      <c r="V1111" s="118" t="n"/>
      <c r="W1111" s="118" t="n"/>
      <c r="X1111" s="118" t="n"/>
      <c r="Y1111" s="118" t="n"/>
      <c r="Z1111" s="118" t="n"/>
      <c r="AA1111" s="118" t="n"/>
      <c r="AB1111" s="118" t="n"/>
      <c r="AC1111" s="118" t="n"/>
      <c r="AD1111" s="118" t="n"/>
      <c r="AE1111" s="118" t="n"/>
      <c r="AF1111" s="118" t="n"/>
      <c r="AG1111" s="118" t="n"/>
      <c r="AH1111" s="118" t="n"/>
      <c r="AI1111" s="118" t="n"/>
      <c r="AJ1111" s="118" t="n"/>
      <c r="AK1111" s="118" t="n"/>
      <c r="AL1111" s="118" t="n"/>
      <c r="AM1111" s="118" t="n"/>
      <c r="AN1111" s="118" t="n"/>
      <c r="AO1111" s="118" t="n"/>
      <c r="AP1111" s="118" t="n"/>
      <c r="AQ1111" s="118" t="n"/>
      <c r="AR1111" s="118" t="n"/>
      <c r="AS1111" s="118" t="n"/>
      <c r="AT1111" s="118" t="n"/>
      <c r="AU1111" s="118" t="n"/>
      <c r="AV1111" s="118" t="n"/>
      <c r="AW1111" s="118" t="n"/>
      <c r="AX1111" s="118" t="n"/>
      <c r="AY1111" s="118" t="n"/>
      <c r="AZ1111" s="118" t="n"/>
      <c r="BA1111" s="118" t="n"/>
      <c r="BB1111" s="118" t="n"/>
      <c r="BC1111" s="118" t="n"/>
      <c r="BD1111" s="118" t="n"/>
      <c r="BE1111" s="118" t="n"/>
      <c r="BF1111" s="118" t="n"/>
      <c r="BG1111" s="118" t="n"/>
      <c r="BH1111" s="118" t="n"/>
      <c r="BI1111" s="118" t="n"/>
      <c r="BJ1111" s="118" t="n"/>
      <c r="BK1111" s="118" t="n"/>
      <c r="BL1111" s="118" t="n"/>
      <c r="BM1111" s="118" t="n"/>
      <c r="BN1111" s="118" t="n"/>
      <c r="BO1111" s="118" t="n"/>
      <c r="BP1111" s="118" t="n"/>
      <c r="BQ1111" s="118" t="n"/>
      <c r="BR1111" s="118" t="n"/>
      <c r="BS1111" s="118" t="n"/>
      <c r="BT1111" s="118">
        <f>COUNTIF(B1111:BS1111,1)</f>
        <v/>
      </c>
      <c r="BV1111" s="76">
        <f>TRIM(RIGHT(A1111, LEN(A1111) - FIND("@", SUBSTITUTE(A1111, " ", "@", LEN(A1111)-LEN(SUBSTITUTE(A1111," ",""))))))</f>
        <v/>
      </c>
      <c r="BW1111" s="76">
        <f>TRIM(LEFT(A1111,FIND(" ",A1111&amp;" ")-1))</f>
        <v/>
      </c>
      <c r="BX1111">
        <f>+IF(BV1111=BV1110,"Same","Diff")</f>
        <v/>
      </c>
      <c r="BY1111">
        <f>IF(BX1111="Same",IF(BW1111=BW1110,"same","Diff"))</f>
        <v/>
      </c>
    </row>
    <row r="1112" ht="17" customHeight="1">
      <c r="A1112" s="59" t="inlineStr">
        <is>
          <t>Bill Roberts</t>
        </is>
      </c>
      <c r="B1112" s="117" t="n"/>
      <c r="C1112" s="117" t="n"/>
      <c r="D1112" s="117" t="n">
        <v>1</v>
      </c>
      <c r="E1112" s="117" t="n"/>
      <c r="F1112" s="117" t="n"/>
      <c r="G1112" s="117" t="n"/>
      <c r="H1112" s="117" t="n"/>
      <c r="I1112" s="117" t="n"/>
      <c r="J1112" s="118" t="n"/>
      <c r="K1112" s="118" t="n"/>
      <c r="L1112" s="118" t="n"/>
      <c r="M1112" s="118" t="n"/>
      <c r="N1112" s="118" t="n"/>
      <c r="O1112" s="118" t="n"/>
      <c r="P1112" s="118" t="n"/>
      <c r="Q1112" s="118" t="n"/>
      <c r="R1112" s="118" t="n"/>
      <c r="S1112" s="118" t="n"/>
      <c r="T1112" s="118" t="n"/>
      <c r="U1112" s="118" t="n"/>
      <c r="V1112" s="118" t="n"/>
      <c r="W1112" s="118" t="n"/>
      <c r="X1112" s="118" t="n"/>
      <c r="Y1112" s="118" t="n"/>
      <c r="Z1112" s="118" t="n"/>
      <c r="AA1112" s="118" t="n"/>
      <c r="AB1112" s="118" t="n"/>
      <c r="AC1112" s="118" t="n"/>
      <c r="AD1112" s="118" t="n"/>
      <c r="AE1112" s="118" t="n"/>
      <c r="AF1112" s="118" t="n"/>
      <c r="AG1112" s="118" t="n"/>
      <c r="AH1112" s="118" t="n"/>
      <c r="AI1112" s="118" t="n"/>
      <c r="AJ1112" s="118" t="n"/>
      <c r="AK1112" s="118" t="n"/>
      <c r="AL1112" s="118" t="n"/>
      <c r="AM1112" s="118" t="n"/>
      <c r="AN1112" s="118" t="n"/>
      <c r="AO1112" s="118" t="n"/>
      <c r="AP1112" s="118" t="n"/>
      <c r="AQ1112" s="118" t="n"/>
      <c r="AR1112" s="118" t="n"/>
      <c r="AS1112" s="118" t="n"/>
      <c r="AT1112" s="118" t="n"/>
      <c r="AU1112" s="118" t="n"/>
      <c r="AV1112" s="118" t="n"/>
      <c r="AW1112" s="118" t="n"/>
      <c r="AX1112" s="118" t="n"/>
      <c r="AY1112" s="118" t="n"/>
      <c r="AZ1112" s="118" t="n"/>
      <c r="BA1112" s="118" t="n"/>
      <c r="BB1112" s="118" t="n"/>
      <c r="BC1112" s="118" t="n"/>
      <c r="BD1112" s="118" t="n"/>
      <c r="BE1112" s="118" t="n"/>
      <c r="BF1112" s="118" t="n"/>
      <c r="BG1112" s="118" t="n"/>
      <c r="BH1112" s="118" t="n"/>
      <c r="BI1112" s="118" t="n"/>
      <c r="BJ1112" s="118" t="n"/>
      <c r="BK1112" s="118" t="n"/>
      <c r="BL1112" s="118" t="n"/>
      <c r="BM1112" s="118" t="n"/>
      <c r="BN1112" s="118" t="n"/>
      <c r="BO1112" s="118" t="n"/>
      <c r="BP1112" s="118" t="n"/>
      <c r="BQ1112" s="118" t="n"/>
      <c r="BR1112" s="118" t="n"/>
      <c r="BS1112" s="118" t="n"/>
      <c r="BT1112" s="118">
        <f>COUNTIF(B1112:BS1112,1)</f>
        <v/>
      </c>
      <c r="BV1112" s="76">
        <f>TRIM(RIGHT(A1112, LEN(A1112) - FIND("@", SUBSTITUTE(A1112, " ", "@", LEN(A1112)-LEN(SUBSTITUTE(A1112," ",""))))))</f>
        <v/>
      </c>
      <c r="BW1112" s="76">
        <f>TRIM(LEFT(A1112,FIND(" ",A1112&amp;" ")-1))</f>
        <v/>
      </c>
      <c r="BX1112">
        <f>+IF(BV1112=BV1111,"Same","Diff")</f>
        <v/>
      </c>
      <c r="BY1112">
        <f>IF(BX1112="Same",IF(BW1112=BW1111,"same","Diff"))</f>
        <v/>
      </c>
    </row>
    <row r="1113" ht="17" customHeight="1">
      <c r="A1113" s="59" t="inlineStr">
        <is>
          <t>Tony Roberts</t>
        </is>
      </c>
      <c r="B1113" s="117" t="n"/>
      <c r="C1113" s="117" t="n"/>
      <c r="D1113" s="117" t="n"/>
      <c r="E1113" s="117" t="n"/>
      <c r="F1113" s="117" t="n"/>
      <c r="G1113" s="117" t="n"/>
      <c r="H1113" s="117" t="n"/>
      <c r="I1113" s="117" t="n"/>
      <c r="J1113" s="118" t="n">
        <v>1</v>
      </c>
      <c r="K1113" s="118" t="n">
        <v>1</v>
      </c>
      <c r="L1113" s="118" t="n">
        <v>1</v>
      </c>
      <c r="M1113" s="118" t="n">
        <v>1</v>
      </c>
      <c r="N1113" s="118" t="n">
        <v>1</v>
      </c>
      <c r="O1113" s="118" t="n"/>
      <c r="P1113" s="118" t="n"/>
      <c r="Q1113" s="118" t="n"/>
      <c r="R1113" s="118" t="n">
        <v>1</v>
      </c>
      <c r="S1113" s="118" t="n">
        <v>1</v>
      </c>
      <c r="T1113" s="118" t="n"/>
      <c r="U1113" s="118" t="n"/>
      <c r="V1113" s="118" t="n"/>
      <c r="W1113" s="118" t="n"/>
      <c r="X1113" s="118" t="n"/>
      <c r="Y1113" s="118" t="n"/>
      <c r="Z1113" s="118" t="n"/>
      <c r="AA1113" s="118" t="n"/>
      <c r="AB1113" s="118" t="n"/>
      <c r="AC1113" s="118" t="n"/>
      <c r="AD1113" s="118" t="n"/>
      <c r="AE1113" s="118" t="n"/>
      <c r="AF1113" s="118" t="n"/>
      <c r="AG1113" s="118" t="n"/>
      <c r="AH1113" s="118" t="n"/>
      <c r="AI1113" s="118" t="n"/>
      <c r="AJ1113" s="118" t="n"/>
      <c r="AK1113" s="118" t="n"/>
      <c r="AL1113" s="118" t="n"/>
      <c r="AM1113" s="118" t="n"/>
      <c r="AN1113" s="118" t="n"/>
      <c r="AO1113" s="118" t="n"/>
      <c r="AP1113" s="118" t="n"/>
      <c r="AQ1113" s="118" t="n"/>
      <c r="AR1113" s="118" t="n"/>
      <c r="AS1113" s="118" t="n"/>
      <c r="AT1113" s="118" t="n"/>
      <c r="AU1113" s="118" t="n"/>
      <c r="AV1113" s="118" t="n"/>
      <c r="AW1113" s="118" t="n"/>
      <c r="AX1113" s="118" t="n"/>
      <c r="AY1113" s="118" t="n"/>
      <c r="AZ1113" s="118" t="n"/>
      <c r="BA1113" s="118" t="n"/>
      <c r="BB1113" s="118" t="n"/>
      <c r="BC1113" s="118" t="n"/>
      <c r="BD1113" s="118" t="n"/>
      <c r="BE1113" s="118" t="n"/>
      <c r="BF1113" s="118" t="n"/>
      <c r="BG1113" s="118" t="n"/>
      <c r="BH1113" s="118" t="n"/>
      <c r="BI1113" s="118" t="n"/>
      <c r="BJ1113" s="118" t="n"/>
      <c r="BK1113" s="118" t="n"/>
      <c r="BL1113" s="118" t="n"/>
      <c r="BM1113" s="118" t="n"/>
      <c r="BN1113" s="118" t="n"/>
      <c r="BO1113" s="118" t="n"/>
      <c r="BP1113" s="118" t="n"/>
      <c r="BQ1113" s="118" t="n"/>
      <c r="BR1113" s="118" t="n"/>
      <c r="BS1113" s="118" t="n"/>
      <c r="BT1113" s="118">
        <f>COUNTIF(B1113:BS1113,1)</f>
        <v/>
      </c>
      <c r="BV1113" s="76">
        <f>TRIM(RIGHT(A1113, LEN(A1113) - FIND("@", SUBSTITUTE(A1113, " ", "@", LEN(A1113)-LEN(SUBSTITUTE(A1113," ",""))))))</f>
        <v/>
      </c>
      <c r="BW1113" s="76">
        <f>TRIM(LEFT(A1113,FIND(" ",A1113&amp;" ")-1))</f>
        <v/>
      </c>
      <c r="BX1113">
        <f>+IF(BV1113=BV1112,"Same","Diff")</f>
        <v/>
      </c>
      <c r="BY1113">
        <f>IF(BX1113="Same",IF(BW1113=BW1112,"same","Diff"))</f>
        <v/>
      </c>
    </row>
    <row r="1114" ht="17" customHeight="1">
      <c r="A1114" s="59" t="inlineStr">
        <is>
          <t>Mal Robertson</t>
        </is>
      </c>
      <c r="B1114" s="117" t="n"/>
      <c r="C1114" s="117" t="n"/>
      <c r="D1114" s="117" t="n"/>
      <c r="E1114" s="117" t="n"/>
      <c r="F1114" s="117" t="n"/>
      <c r="G1114" s="117" t="n"/>
      <c r="H1114" s="117" t="n"/>
      <c r="I1114" s="117" t="n"/>
      <c r="J1114" s="118" t="n"/>
      <c r="K1114" s="118" t="n"/>
      <c r="L1114" s="118" t="n"/>
      <c r="M1114" s="118" t="n"/>
      <c r="N1114" s="118" t="n">
        <v>1</v>
      </c>
      <c r="O1114" s="118" t="n">
        <v>1</v>
      </c>
      <c r="P1114" s="118" t="n">
        <v>1</v>
      </c>
      <c r="Q1114" s="118" t="n">
        <v>1</v>
      </c>
      <c r="R1114" s="118" t="n"/>
      <c r="S1114" s="118" t="n"/>
      <c r="T1114" s="118" t="n"/>
      <c r="U1114" s="118" t="n"/>
      <c r="V1114" s="118" t="n"/>
      <c r="W1114" s="118" t="n"/>
      <c r="X1114" s="118" t="n"/>
      <c r="Y1114" s="118" t="n"/>
      <c r="Z1114" s="118" t="n"/>
      <c r="AA1114" s="118" t="n"/>
      <c r="AB1114" s="118" t="n"/>
      <c r="AC1114" s="118" t="n"/>
      <c r="AD1114" s="118" t="n"/>
      <c r="AE1114" s="118" t="n"/>
      <c r="AF1114" s="118" t="n"/>
      <c r="AG1114" s="118" t="n"/>
      <c r="AH1114" s="118" t="n"/>
      <c r="AI1114" s="118" t="n"/>
      <c r="AJ1114" s="118" t="n"/>
      <c r="AK1114" s="118" t="n"/>
      <c r="AL1114" s="118" t="n"/>
      <c r="AM1114" s="118" t="n"/>
      <c r="AN1114" s="118" t="n"/>
      <c r="AO1114" s="118" t="n"/>
      <c r="AP1114" s="118" t="n"/>
      <c r="AQ1114" s="118" t="n"/>
      <c r="AR1114" s="118" t="n"/>
      <c r="AS1114" s="118" t="n"/>
      <c r="AT1114" s="118" t="n"/>
      <c r="AU1114" s="118" t="n"/>
      <c r="AV1114" s="118" t="n"/>
      <c r="AW1114" s="118" t="n"/>
      <c r="AX1114" s="118" t="n"/>
      <c r="AY1114" s="118" t="n"/>
      <c r="AZ1114" s="118" t="n"/>
      <c r="BA1114" s="118" t="n"/>
      <c r="BB1114" s="118" t="n"/>
      <c r="BC1114" s="118" t="n"/>
      <c r="BD1114" s="118" t="n"/>
      <c r="BE1114" s="118" t="n"/>
      <c r="BF1114" s="118" t="n"/>
      <c r="BG1114" s="118" t="n"/>
      <c r="BH1114" s="118" t="n"/>
      <c r="BI1114" s="118" t="n"/>
      <c r="BJ1114" s="118" t="n"/>
      <c r="BK1114" s="118" t="n"/>
      <c r="BL1114" s="118" t="n"/>
      <c r="BM1114" s="118" t="n"/>
      <c r="BN1114" s="118" t="n"/>
      <c r="BO1114" s="118" t="n"/>
      <c r="BP1114" s="118" t="n"/>
      <c r="BQ1114" s="118" t="n"/>
      <c r="BR1114" s="118" t="n"/>
      <c r="BS1114" s="118" t="n"/>
      <c r="BT1114" s="118">
        <f>COUNTIF(B1114:BS1114,1)</f>
        <v/>
      </c>
      <c r="BV1114" s="76">
        <f>TRIM(RIGHT(A1114, LEN(A1114) - FIND("@", SUBSTITUTE(A1114, " ", "@", LEN(A1114)-LEN(SUBSTITUTE(A1114," ",""))))))</f>
        <v/>
      </c>
      <c r="BW1114" s="76">
        <f>TRIM(LEFT(A1114,FIND(" ",A1114&amp;" ")-1))</f>
        <v/>
      </c>
      <c r="BX1114">
        <f>+IF(BV1114=BV1113,"Same","Diff")</f>
        <v/>
      </c>
      <c r="BY1114">
        <f>IF(BX1114="Same",IF(BW1114=BW1113,"same","Diff"))</f>
        <v/>
      </c>
    </row>
    <row r="1115" ht="17" customHeight="1">
      <c r="A1115" s="59" t="inlineStr">
        <is>
          <t>Barry Robinson</t>
        </is>
      </c>
      <c r="B1115" s="117" t="n"/>
      <c r="C1115" s="117" t="n"/>
      <c r="D1115" s="117" t="n"/>
      <c r="E1115" s="117" t="n"/>
      <c r="F1115" s="117" t="n"/>
      <c r="G1115" s="117" t="n"/>
      <c r="H1115" s="117" t="n"/>
      <c r="I1115" s="117" t="n"/>
      <c r="J1115" s="118" t="n"/>
      <c r="K1115" s="118" t="n"/>
      <c r="L1115" s="118" t="n"/>
      <c r="M1115" s="118" t="n"/>
      <c r="N1115" s="118" t="n"/>
      <c r="O1115" s="118" t="n"/>
      <c r="P1115" s="118" t="n"/>
      <c r="Q1115" s="118" t="n"/>
      <c r="R1115" s="118" t="n"/>
      <c r="S1115" s="118" t="n"/>
      <c r="T1115" s="118" t="n"/>
      <c r="U1115" s="118" t="n"/>
      <c r="V1115" s="118" t="n"/>
      <c r="W1115" s="118" t="n"/>
      <c r="X1115" s="118" t="n"/>
      <c r="Y1115" s="118" t="n"/>
      <c r="Z1115" s="118" t="n"/>
      <c r="AA1115" s="118" t="n">
        <v>1</v>
      </c>
      <c r="AB1115" s="118" t="n"/>
      <c r="AC1115" s="118" t="n"/>
      <c r="AD1115" s="118" t="n"/>
      <c r="AE1115" s="118" t="n"/>
      <c r="AF1115" s="118" t="n"/>
      <c r="AG1115" s="118" t="n"/>
      <c r="AH1115" s="118" t="n"/>
      <c r="AI1115" s="118" t="n"/>
      <c r="AJ1115" s="118" t="n"/>
      <c r="AK1115" s="118" t="n"/>
      <c r="AL1115" s="118" t="n"/>
      <c r="AM1115" s="118" t="n"/>
      <c r="AN1115" s="118" t="n"/>
      <c r="AO1115" s="118" t="n"/>
      <c r="AP1115" s="118" t="n"/>
      <c r="AQ1115" s="118" t="n"/>
      <c r="AR1115" s="118" t="n"/>
      <c r="AS1115" s="118" t="n"/>
      <c r="AT1115" s="118" t="n"/>
      <c r="AU1115" s="118" t="n"/>
      <c r="AV1115" s="118" t="n"/>
      <c r="AW1115" s="118" t="n"/>
      <c r="AX1115" s="118" t="n"/>
      <c r="AY1115" s="118" t="n"/>
      <c r="AZ1115" s="118" t="n"/>
      <c r="BA1115" s="118" t="n"/>
      <c r="BB1115" s="118" t="n"/>
      <c r="BC1115" s="118" t="n"/>
      <c r="BD1115" s="118" t="n"/>
      <c r="BE1115" s="118" t="n"/>
      <c r="BF1115" s="118" t="n"/>
      <c r="BG1115" s="118" t="n"/>
      <c r="BH1115" s="118" t="n"/>
      <c r="BI1115" s="118" t="n"/>
      <c r="BJ1115" s="118" t="n"/>
      <c r="BK1115" s="118" t="n"/>
      <c r="BL1115" s="118" t="n"/>
      <c r="BM1115" s="118" t="n"/>
      <c r="BN1115" s="118" t="n"/>
      <c r="BO1115" s="118" t="n"/>
      <c r="BP1115" s="118" t="n"/>
      <c r="BQ1115" s="118" t="n"/>
      <c r="BR1115" s="118" t="n"/>
      <c r="BS1115" s="118" t="n"/>
      <c r="BT1115" s="118">
        <f>COUNTIF(B1115:BS1115,1)</f>
        <v/>
      </c>
      <c r="BV1115" s="76">
        <f>TRIM(RIGHT(A1115, LEN(A1115) - FIND("@", SUBSTITUTE(A1115, " ", "@", LEN(A1115)-LEN(SUBSTITUTE(A1115," ",""))))))</f>
        <v/>
      </c>
      <c r="BW1115" s="76">
        <f>TRIM(LEFT(A1115,FIND(" ",A1115&amp;" ")-1))</f>
        <v/>
      </c>
      <c r="BX1115">
        <f>+IF(BV1115=BV1114,"Same","Diff")</f>
        <v/>
      </c>
      <c r="BY1115">
        <f>IF(BX1115="Same",IF(BW1115=BW1114,"same","Diff"))</f>
        <v/>
      </c>
    </row>
    <row r="1116" ht="17" customHeight="1">
      <c r="A1116" s="61" t="inlineStr">
        <is>
          <t>Jaylyn Robotham</t>
        </is>
      </c>
      <c r="B1116" s="120" t="n"/>
      <c r="C1116" s="120" t="n"/>
      <c r="D1116" s="120" t="n"/>
      <c r="E1116" s="120" t="n"/>
      <c r="F1116" s="120" t="n"/>
      <c r="G1116" s="120" t="n"/>
      <c r="H1116" s="120" t="n"/>
      <c r="I1116" s="120" t="n"/>
      <c r="J1116" s="118" t="n"/>
      <c r="K1116" s="118" t="n"/>
      <c r="L1116" s="118" t="n"/>
      <c r="M1116" s="118" t="n"/>
      <c r="N1116" s="118" t="n"/>
      <c r="O1116" s="118" t="n"/>
      <c r="P1116" s="118" t="n"/>
      <c r="Q1116" s="118" t="n"/>
      <c r="R1116" s="118" t="n"/>
      <c r="S1116" s="118" t="n"/>
      <c r="T1116" s="118" t="n"/>
      <c r="U1116" s="118" t="n"/>
      <c r="V1116" s="118" t="n"/>
      <c r="W1116" s="118" t="n"/>
      <c r="X1116" s="118" t="n"/>
      <c r="Y1116" s="118" t="n"/>
      <c r="Z1116" s="118" t="n"/>
      <c r="AA1116" s="118" t="n"/>
      <c r="AB1116" s="118" t="n"/>
      <c r="AC1116" s="118" t="n"/>
      <c r="AD1116" s="118" t="n"/>
      <c r="AE1116" s="118" t="n"/>
      <c r="AF1116" s="118" t="n"/>
      <c r="AG1116" s="118" t="n"/>
      <c r="AH1116" s="118" t="n"/>
      <c r="AI1116" s="118" t="n"/>
      <c r="AJ1116" s="118" t="n"/>
      <c r="AK1116" s="118" t="n"/>
      <c r="AL1116" s="118" t="n"/>
      <c r="AM1116" s="118" t="n"/>
      <c r="AN1116" s="118" t="n"/>
      <c r="AO1116" s="118" t="n"/>
      <c r="AP1116" s="118" t="n"/>
      <c r="AQ1116" s="118" t="n"/>
      <c r="AR1116" s="118" t="n"/>
      <c r="AS1116" s="118" t="n"/>
      <c r="AT1116" s="118" t="n"/>
      <c r="AU1116" s="118" t="n"/>
      <c r="AV1116" s="118" t="n"/>
      <c r="AW1116" s="118" t="n"/>
      <c r="AX1116" s="118" t="n"/>
      <c r="AY1116" s="118" t="n"/>
      <c r="AZ1116" s="118" t="n"/>
      <c r="BA1116" s="118" t="n"/>
      <c r="BB1116" s="118" t="n"/>
      <c r="BC1116" s="118" t="n"/>
      <c r="BD1116" s="118" t="n"/>
      <c r="BE1116" s="118" t="n"/>
      <c r="BF1116" s="118" t="n"/>
      <c r="BG1116" s="118" t="n"/>
      <c r="BH1116" s="118" t="n"/>
      <c r="BI1116" s="118" t="n"/>
      <c r="BJ1116" s="118" t="n"/>
      <c r="BK1116" s="118" t="n"/>
      <c r="BL1116" s="118" t="n"/>
      <c r="BM1116" s="118" t="n"/>
      <c r="BN1116" s="118" t="n"/>
      <c r="BO1116" s="118" t="n">
        <v>1</v>
      </c>
      <c r="BP1116" s="118" t="n">
        <v>1</v>
      </c>
      <c r="BQ1116" s="118" t="n">
        <v>1</v>
      </c>
      <c r="BR1116" s="118" t="n"/>
      <c r="BS1116" s="118" t="n"/>
      <c r="BT1116" s="118">
        <f>COUNTIF(B1116:BS1116,1)</f>
        <v/>
      </c>
      <c r="BV1116" s="76">
        <f>TRIM(RIGHT(A1116, LEN(A1116) - FIND("@", SUBSTITUTE(A1116, " ", "@", LEN(A1116)-LEN(SUBSTITUTE(A1116," ",""))))))</f>
        <v/>
      </c>
      <c r="BW1116" s="76">
        <f>TRIM(LEFT(A1116,FIND(" ",A1116&amp;" ")-1))</f>
        <v/>
      </c>
      <c r="BX1116">
        <f>+IF(BV1116=BV1115,"Same","Diff")</f>
        <v/>
      </c>
      <c r="BY1116">
        <f>IF(BX1116="Same",IF(BW1116=BW1115,"same","Diff"))</f>
        <v/>
      </c>
    </row>
    <row r="1117" ht="17" customHeight="1">
      <c r="A1117" s="66" t="inlineStr">
        <is>
          <t>Tom Roddy</t>
        </is>
      </c>
      <c r="B1117" s="125" t="n"/>
      <c r="C1117" s="125" t="n"/>
      <c r="D1117" s="125" t="n">
        <v>1</v>
      </c>
      <c r="E1117" s="125" t="n"/>
      <c r="F1117" s="125" t="n"/>
      <c r="G1117" s="125" t="n"/>
      <c r="H1117" s="125" t="n"/>
      <c r="I1117" s="125" t="n"/>
      <c r="J1117" s="118" t="n"/>
      <c r="K1117" s="118" t="n"/>
      <c r="L1117" s="118" t="n"/>
      <c r="M1117" s="118" t="n"/>
      <c r="N1117" s="118" t="n"/>
      <c r="O1117" s="118" t="n"/>
      <c r="P1117" s="118" t="n"/>
      <c r="Q1117" s="118" t="n"/>
      <c r="R1117" s="118" t="n"/>
      <c r="S1117" s="118" t="n"/>
      <c r="T1117" s="118" t="n"/>
      <c r="U1117" s="118" t="n"/>
      <c r="V1117" s="118" t="n"/>
      <c r="W1117" s="118" t="n"/>
      <c r="X1117" s="118" t="n"/>
      <c r="Y1117" s="118" t="n"/>
      <c r="Z1117" s="118" t="n"/>
      <c r="AA1117" s="118" t="n"/>
      <c r="AB1117" s="118" t="n"/>
      <c r="AC1117" s="118" t="n"/>
      <c r="AD1117" s="118" t="n"/>
      <c r="AE1117" s="118" t="n"/>
      <c r="AF1117" s="118" t="n"/>
      <c r="AG1117" s="118" t="n"/>
      <c r="AH1117" s="118" t="n"/>
      <c r="AI1117" s="118" t="n"/>
      <c r="AJ1117" s="118" t="n"/>
      <c r="AK1117" s="118" t="n"/>
      <c r="AL1117" s="118" t="n"/>
      <c r="AM1117" s="118" t="n"/>
      <c r="AN1117" s="118" t="n"/>
      <c r="AO1117" s="118" t="n"/>
      <c r="AP1117" s="118" t="n"/>
      <c r="AQ1117" s="118" t="n"/>
      <c r="AR1117" s="118" t="n"/>
      <c r="AS1117" s="118" t="n"/>
      <c r="AT1117" s="118" t="n"/>
      <c r="AU1117" s="118" t="n"/>
      <c r="AV1117" s="118" t="n"/>
      <c r="AW1117" s="118" t="n"/>
      <c r="AX1117" s="118" t="n"/>
      <c r="AY1117" s="118" t="n"/>
      <c r="AZ1117" s="118" t="n"/>
      <c r="BA1117" s="118" t="n"/>
      <c r="BB1117" s="118" t="n"/>
      <c r="BC1117" s="118" t="n"/>
      <c r="BD1117" s="118" t="n"/>
      <c r="BE1117" s="118" t="n"/>
      <c r="BF1117" s="118" t="n"/>
      <c r="BG1117" s="118" t="n"/>
      <c r="BH1117" s="118" t="n"/>
      <c r="BI1117" s="118" t="n"/>
      <c r="BJ1117" s="118" t="n"/>
      <c r="BK1117" s="118" t="n"/>
      <c r="BL1117" s="118" t="n"/>
      <c r="BM1117" s="118" t="n"/>
      <c r="BN1117" s="118" t="n"/>
      <c r="BO1117" s="118" t="n"/>
      <c r="BP1117" s="118" t="n"/>
      <c r="BQ1117" s="118" t="n"/>
      <c r="BR1117" s="118" t="n"/>
      <c r="BS1117" s="118" t="n"/>
      <c r="BT1117" s="118">
        <f>COUNTIF(B1117:BS1117,1)</f>
        <v/>
      </c>
      <c r="BV1117" s="76">
        <f>TRIM(RIGHT(A1117, LEN(A1117) - FIND("@", SUBSTITUTE(A1117, " ", "@", LEN(A1117)-LEN(SUBSTITUTE(A1117," ",""))))))</f>
        <v/>
      </c>
      <c r="BW1117" s="76">
        <f>TRIM(LEFT(A1117,FIND(" ",A1117&amp;" ")-1))</f>
        <v/>
      </c>
      <c r="BX1117">
        <f>+IF(BV1117=BV1116,"Same","Diff")</f>
        <v/>
      </c>
      <c r="BY1117">
        <f>IF(BX1117="Same",IF(BW1117=BW1116,"same","Diff"))</f>
        <v/>
      </c>
    </row>
    <row r="1118" ht="17" customHeight="1">
      <c r="A1118" s="59" t="inlineStr">
        <is>
          <t>Dennis Rogers</t>
        </is>
      </c>
      <c r="B1118" s="117" t="n"/>
      <c r="C1118" s="117" t="n"/>
      <c r="D1118" s="117" t="n"/>
      <c r="E1118" s="117" t="n"/>
      <c r="F1118" s="117" t="n"/>
      <c r="G1118" s="117" t="n"/>
      <c r="H1118" s="117" t="n"/>
      <c r="I1118" s="117" t="n"/>
      <c r="J1118" s="118" t="n"/>
      <c r="K1118" s="118" t="n"/>
      <c r="L1118" s="118" t="n"/>
      <c r="M1118" s="118" t="n"/>
      <c r="N1118" s="118" t="n"/>
      <c r="O1118" s="118" t="n"/>
      <c r="P1118" s="118" t="n"/>
      <c r="Q1118" s="118" t="n"/>
      <c r="R1118" s="118" t="n"/>
      <c r="S1118" s="118" t="n"/>
      <c r="T1118" s="118" t="n"/>
      <c r="U1118" s="118" t="n"/>
      <c r="V1118" s="118" t="n"/>
      <c r="W1118" s="118" t="n"/>
      <c r="X1118" s="118" t="n"/>
      <c r="Y1118" s="118" t="n"/>
      <c r="Z1118" s="118" t="n"/>
      <c r="AA1118" s="118" t="n"/>
      <c r="AB1118" s="118" t="n"/>
      <c r="AC1118" s="118" t="n"/>
      <c r="AD1118" s="118" t="n">
        <v>1</v>
      </c>
      <c r="AE1118" s="118" t="n">
        <v>1</v>
      </c>
      <c r="AF1118" s="118" t="n">
        <v>1</v>
      </c>
      <c r="AG1118" s="118" t="n">
        <v>1</v>
      </c>
      <c r="AH1118" s="118" t="n">
        <v>1</v>
      </c>
      <c r="AI1118" s="118" t="n">
        <v>1</v>
      </c>
      <c r="AJ1118" s="118" t="n">
        <v>1</v>
      </c>
      <c r="AK1118" s="118" t="n"/>
      <c r="AL1118" s="118" t="n"/>
      <c r="AM1118" s="118" t="n"/>
      <c r="AN1118" s="118" t="n"/>
      <c r="AO1118" s="118" t="n"/>
      <c r="AP1118" s="118" t="n"/>
      <c r="AQ1118" s="118" t="n"/>
      <c r="AR1118" s="118" t="n"/>
      <c r="AS1118" s="118" t="n"/>
      <c r="AT1118" s="118" t="n"/>
      <c r="AU1118" s="118" t="n"/>
      <c r="AV1118" s="118" t="n"/>
      <c r="AW1118" s="118" t="n"/>
      <c r="AX1118" s="118" t="n"/>
      <c r="AY1118" s="118" t="n"/>
      <c r="AZ1118" s="118" t="n"/>
      <c r="BA1118" s="118" t="n"/>
      <c r="BB1118" s="118" t="n"/>
      <c r="BC1118" s="118" t="n"/>
      <c r="BD1118" s="118" t="n"/>
      <c r="BE1118" s="118" t="n"/>
      <c r="BF1118" s="118" t="n"/>
      <c r="BG1118" s="118" t="n"/>
      <c r="BH1118" s="118" t="n"/>
      <c r="BI1118" s="118" t="n"/>
      <c r="BJ1118" s="118" t="n"/>
      <c r="BK1118" s="118" t="n"/>
      <c r="BL1118" s="118" t="n"/>
      <c r="BM1118" s="118" t="n"/>
      <c r="BN1118" s="118" t="n"/>
      <c r="BO1118" s="118" t="n"/>
      <c r="BP1118" s="118" t="n"/>
      <c r="BQ1118" s="118" t="n"/>
      <c r="BR1118" s="118" t="n"/>
      <c r="BS1118" s="118" t="n"/>
      <c r="BT1118" s="118">
        <f>COUNTIF(B1118:BS1118,1)</f>
        <v/>
      </c>
      <c r="BV1118" s="76">
        <f>TRIM(RIGHT(A1118, LEN(A1118) - FIND("@", SUBSTITUTE(A1118, " ", "@", LEN(A1118)-LEN(SUBSTITUTE(A1118," ",""))))))</f>
        <v/>
      </c>
      <c r="BW1118" s="76">
        <f>TRIM(LEFT(A1118,FIND(" ",A1118&amp;" ")-1))</f>
        <v/>
      </c>
      <c r="BX1118">
        <f>+IF(BV1118=BV1117,"Same","Diff")</f>
        <v/>
      </c>
      <c r="BY1118">
        <f>IF(BX1118="Same",IF(BW1118=BW1117,"same","Diff"))</f>
        <v/>
      </c>
    </row>
    <row r="1119" ht="17" customHeight="1">
      <c r="A1119" s="59" t="inlineStr">
        <is>
          <t>Garry Rogers</t>
        </is>
      </c>
      <c r="B1119" s="117" t="n"/>
      <c r="C1119" s="117" t="n"/>
      <c r="D1119" s="117" t="n"/>
      <c r="E1119" s="117" t="n"/>
      <c r="F1119" s="117" t="n"/>
      <c r="G1119" s="117" t="n"/>
      <c r="H1119" s="117" t="n"/>
      <c r="I1119" s="117" t="n"/>
      <c r="J1119" s="118" t="n"/>
      <c r="K1119" s="118" t="n"/>
      <c r="L1119" s="118" t="n"/>
      <c r="M1119" s="118" t="n"/>
      <c r="N1119" s="118" t="n"/>
      <c r="O1119" s="118" t="n"/>
      <c r="P1119" s="118" t="n"/>
      <c r="Q1119" s="118" t="n"/>
      <c r="R1119" s="118" t="n"/>
      <c r="S1119" s="118" t="n"/>
      <c r="T1119" s="118" t="n">
        <v>1</v>
      </c>
      <c r="U1119" s="118" t="n">
        <v>1</v>
      </c>
      <c r="V1119" s="118" t="n">
        <v>1</v>
      </c>
      <c r="W1119" s="118" t="n">
        <v>1</v>
      </c>
      <c r="X1119" s="118" t="n">
        <v>1</v>
      </c>
      <c r="Y1119" s="118" t="n">
        <v>1</v>
      </c>
      <c r="Z1119" s="118" t="n">
        <v>1</v>
      </c>
      <c r="AA1119" s="118" t="n">
        <v>1</v>
      </c>
      <c r="AB1119" s="118" t="n">
        <v>1</v>
      </c>
      <c r="AC1119" s="118" t="n"/>
      <c r="AD1119" s="118" t="n">
        <v>1</v>
      </c>
      <c r="AE1119" s="118" t="n">
        <v>1</v>
      </c>
      <c r="AF1119" s="118" t="n">
        <v>1</v>
      </c>
      <c r="AG1119" s="118" t="n"/>
      <c r="AH1119" s="118" t="n">
        <v>1</v>
      </c>
      <c r="AI1119" s="118" t="n">
        <v>1</v>
      </c>
      <c r="AJ1119" s="118" t="n"/>
      <c r="AK1119" s="118" t="n"/>
      <c r="AL1119" s="118" t="n"/>
      <c r="AM1119" s="118" t="n"/>
      <c r="AN1119" s="118" t="n"/>
      <c r="AO1119" s="118" t="n"/>
      <c r="AP1119" s="118" t="n"/>
      <c r="AQ1119" s="118" t="n"/>
      <c r="AR1119" s="118" t="n"/>
      <c r="AS1119" s="118" t="n"/>
      <c r="AT1119" s="118" t="n"/>
      <c r="AU1119" s="118" t="n"/>
      <c r="AV1119" s="118" t="n"/>
      <c r="AW1119" s="118" t="n"/>
      <c r="AX1119" s="118" t="n"/>
      <c r="AY1119" s="118" t="n"/>
      <c r="AZ1119" s="118" t="n"/>
      <c r="BA1119" s="118" t="n"/>
      <c r="BB1119" s="118" t="n"/>
      <c r="BC1119" s="118" t="n"/>
      <c r="BD1119" s="118" t="n"/>
      <c r="BE1119" s="118" t="n"/>
      <c r="BF1119" s="118" t="n"/>
      <c r="BG1119" s="118" t="n"/>
      <c r="BH1119" s="118" t="n"/>
      <c r="BI1119" s="118" t="n"/>
      <c r="BJ1119" s="118" t="n"/>
      <c r="BK1119" s="118" t="n"/>
      <c r="BL1119" s="118" t="n"/>
      <c r="BM1119" s="118" t="n"/>
      <c r="BN1119" s="118" t="n"/>
      <c r="BO1119" s="118" t="n"/>
      <c r="BP1119" s="118" t="n"/>
      <c r="BQ1119" s="118" t="n"/>
      <c r="BR1119" s="118" t="n"/>
      <c r="BS1119" s="118" t="n"/>
      <c r="BT1119" s="118">
        <f>COUNTIF(B1119:BS1119,1)</f>
        <v/>
      </c>
      <c r="BV1119" s="76">
        <f>TRIM(RIGHT(A1119, LEN(A1119) - FIND("@", SUBSTITUTE(A1119, " ", "@", LEN(A1119)-LEN(SUBSTITUTE(A1119," ",""))))))</f>
        <v/>
      </c>
      <c r="BW1119" s="76">
        <f>TRIM(LEFT(A1119,FIND(" ",A1119&amp;" ")-1))</f>
        <v/>
      </c>
      <c r="BX1119">
        <f>+IF(BV1119=BV1118,"Same","Diff")</f>
        <v/>
      </c>
      <c r="BY1119">
        <f>IF(BX1119="Same",IF(BW1119=BW1118,"same","Diff"))</f>
        <v/>
      </c>
    </row>
    <row r="1120" ht="17" customHeight="1">
      <c r="A1120" s="59" t="inlineStr">
        <is>
          <t>Wayne Rogerson</t>
        </is>
      </c>
      <c r="B1120" s="117" t="n"/>
      <c r="C1120" s="117" t="n"/>
      <c r="D1120" s="117" t="n"/>
      <c r="E1120" s="117" t="n"/>
      <c r="F1120" s="117" t="n"/>
      <c r="G1120" s="117" t="n"/>
      <c r="H1120" s="117" t="n"/>
      <c r="I1120" s="117" t="n"/>
      <c r="J1120" s="130" t="n"/>
      <c r="K1120" s="118" t="n"/>
      <c r="L1120" s="118" t="n"/>
      <c r="M1120" s="118" t="n">
        <v>1</v>
      </c>
      <c r="N1120" s="118" t="n">
        <v>1</v>
      </c>
      <c r="O1120" s="118" t="n">
        <v>1</v>
      </c>
      <c r="P1120" s="118" t="n"/>
      <c r="Q1120" s="118" t="n"/>
      <c r="R1120" s="118" t="n"/>
      <c r="S1120" s="118" t="n"/>
      <c r="T1120" s="118" t="n"/>
      <c r="U1120" s="118" t="n"/>
      <c r="V1120" s="118" t="n"/>
      <c r="W1120" s="118" t="n"/>
      <c r="X1120" s="118" t="n"/>
      <c r="Y1120" s="118" t="n"/>
      <c r="Z1120" s="118" t="n"/>
      <c r="AA1120" s="118" t="n"/>
      <c r="AB1120" s="118" t="n"/>
      <c r="AC1120" s="118" t="n"/>
      <c r="AD1120" s="118" t="n"/>
      <c r="AE1120" s="118" t="n"/>
      <c r="AF1120" s="118" t="n"/>
      <c r="AG1120" s="118" t="n"/>
      <c r="AH1120" s="118" t="n"/>
      <c r="AI1120" s="118" t="n"/>
      <c r="AJ1120" s="118" t="n"/>
      <c r="AK1120" s="118" t="n"/>
      <c r="AL1120" s="118" t="n"/>
      <c r="AM1120" s="118" t="n"/>
      <c r="AN1120" s="118" t="n"/>
      <c r="AO1120" s="118" t="n"/>
      <c r="AP1120" s="118" t="n"/>
      <c r="AQ1120" s="118" t="n"/>
      <c r="AR1120" s="118" t="n"/>
      <c r="AS1120" s="118" t="n"/>
      <c r="AT1120" s="118" t="n"/>
      <c r="AU1120" s="118" t="n"/>
      <c r="AV1120" s="118" t="n"/>
      <c r="AW1120" s="118" t="n"/>
      <c r="AX1120" s="118" t="n"/>
      <c r="AY1120" s="118" t="n"/>
      <c r="AZ1120" s="118" t="n"/>
      <c r="BA1120" s="118" t="n"/>
      <c r="BB1120" s="118" t="n"/>
      <c r="BC1120" s="118" t="n"/>
      <c r="BD1120" s="118" t="n"/>
      <c r="BE1120" s="118" t="n"/>
      <c r="BF1120" s="118" t="n"/>
      <c r="BG1120" s="118" t="n"/>
      <c r="BH1120" s="118" t="n"/>
      <c r="BI1120" s="118" t="n"/>
      <c r="BJ1120" s="118" t="n"/>
      <c r="BK1120" s="118" t="n"/>
      <c r="BL1120" s="118" t="n"/>
      <c r="BM1120" s="118" t="n"/>
      <c r="BN1120" s="118" t="n"/>
      <c r="BO1120" s="118" t="n"/>
      <c r="BP1120" s="118" t="n"/>
      <c r="BQ1120" s="118" t="n"/>
      <c r="BR1120" s="118" t="n"/>
      <c r="BS1120" s="118" t="n"/>
      <c r="BT1120" s="118">
        <f>COUNTIF(B1120:BS1120,1)</f>
        <v/>
      </c>
      <c r="BV1120" s="76">
        <f>TRIM(RIGHT(A1120, LEN(A1120) - FIND("@", SUBSTITUTE(A1120, " ", "@", LEN(A1120)-LEN(SUBSTITUTE(A1120," ",""))))))</f>
        <v/>
      </c>
      <c r="BW1120" s="76">
        <f>TRIM(LEFT(A1120,FIND(" ",A1120&amp;" ")-1))</f>
        <v/>
      </c>
      <c r="BX1120">
        <f>+IF(BV1120=BV1119,"Same","Diff")</f>
        <v/>
      </c>
      <c r="BY1120">
        <f>IF(BX1120="Same",IF(BW1120=BW1119,"same","Diff"))</f>
        <v/>
      </c>
    </row>
    <row r="1121" ht="17" customHeight="1">
      <c r="A1121" s="60" t="inlineStr">
        <is>
          <t>Bob Romano</t>
        </is>
      </c>
      <c r="B1121" s="119" t="n"/>
      <c r="C1121" s="119" t="n"/>
      <c r="D1121" s="119" t="n"/>
      <c r="E1121" s="119" t="n"/>
      <c r="F1121" s="119" t="n"/>
      <c r="G1121" s="119" t="n"/>
      <c r="H1121" s="119" t="n"/>
      <c r="I1121" s="119" t="n">
        <v>1</v>
      </c>
      <c r="J1121" s="118" t="n"/>
      <c r="K1121" s="118" t="n"/>
      <c r="L1121" s="118" t="n"/>
      <c r="M1121" s="118" t="n"/>
      <c r="N1121" s="118" t="n"/>
      <c r="O1121" s="118" t="n"/>
      <c r="P1121" s="118" t="n"/>
      <c r="Q1121" s="118" t="n"/>
      <c r="R1121" s="118" t="n"/>
      <c r="S1121" s="118" t="n"/>
      <c r="T1121" s="118" t="n"/>
      <c r="U1121" s="118" t="n"/>
      <c r="V1121" s="118" t="n"/>
      <c r="W1121" s="118" t="n"/>
      <c r="X1121" s="118" t="n"/>
      <c r="Y1121" s="118" t="n"/>
      <c r="Z1121" s="118" t="n"/>
      <c r="AA1121" s="118" t="n"/>
      <c r="AB1121" s="118" t="n"/>
      <c r="AC1121" s="118" t="n"/>
      <c r="AD1121" s="118" t="n"/>
      <c r="AE1121" s="118" t="n"/>
      <c r="AF1121" s="118" t="n"/>
      <c r="AG1121" s="118" t="n"/>
      <c r="AH1121" s="118" t="n"/>
      <c r="AI1121" s="118" t="n"/>
      <c r="AJ1121" s="118" t="n"/>
      <c r="AK1121" s="118" t="n"/>
      <c r="AL1121" s="118" t="n"/>
      <c r="AM1121" s="118" t="n"/>
      <c r="AN1121" s="118" t="n"/>
      <c r="AO1121" s="118" t="n"/>
      <c r="AP1121" s="118" t="n"/>
      <c r="AQ1121" s="118" t="n"/>
      <c r="AR1121" s="118" t="n"/>
      <c r="AS1121" s="118" t="n"/>
      <c r="AT1121" s="118" t="n"/>
      <c r="AU1121" s="118" t="n"/>
      <c r="AV1121" s="118" t="n"/>
      <c r="AW1121" s="118" t="n"/>
      <c r="AX1121" s="118" t="n"/>
      <c r="AY1121" s="118" t="n"/>
      <c r="AZ1121" s="118" t="n"/>
      <c r="BA1121" s="118" t="n"/>
      <c r="BB1121" s="118" t="n"/>
      <c r="BC1121" s="118" t="n"/>
      <c r="BD1121" s="118" t="n"/>
      <c r="BE1121" s="118" t="n"/>
      <c r="BF1121" s="118" t="n"/>
      <c r="BG1121" s="118" t="n"/>
      <c r="BH1121" s="118" t="n"/>
      <c r="BI1121" s="118" t="n"/>
      <c r="BJ1121" s="118" t="n"/>
      <c r="BK1121" s="118" t="n"/>
      <c r="BL1121" s="118" t="n"/>
      <c r="BM1121" s="118" t="n"/>
      <c r="BN1121" s="118" t="n"/>
      <c r="BO1121" s="118" t="n"/>
      <c r="BP1121" s="118" t="n"/>
      <c r="BQ1121" s="118" t="n"/>
      <c r="BR1121" s="118" t="n"/>
      <c r="BS1121" s="118" t="n"/>
      <c r="BT1121" s="118">
        <f>COUNTIF(B1121:BS1121,1)</f>
        <v/>
      </c>
      <c r="BV1121" s="76">
        <f>TRIM(RIGHT(A1121, LEN(A1121) - FIND("@", SUBSTITUTE(A1121, " ", "@", LEN(A1121)-LEN(SUBSTITUTE(A1121," ",""))))))</f>
        <v/>
      </c>
      <c r="BW1121" s="76">
        <f>TRIM(LEFT(A1121,FIND(" ",A1121&amp;" ")-1))</f>
        <v/>
      </c>
      <c r="BX1121">
        <f>+IF(BV1121=BV1120,"Same","Diff")</f>
        <v/>
      </c>
      <c r="BY1121">
        <f>IF(BX1121="Same",IF(BW1121=BW1120,"same","Diff"))</f>
        <v/>
      </c>
    </row>
    <row r="1122" ht="17" customHeight="1">
      <c r="A1122" s="59" t="inlineStr">
        <is>
          <t>Paul Romano</t>
        </is>
      </c>
      <c r="B1122" s="117" t="n"/>
      <c r="C1122" s="117" t="n"/>
      <c r="D1122" s="117" t="n"/>
      <c r="E1122" s="117" t="n"/>
      <c r="F1122" s="117" t="n"/>
      <c r="G1122" s="117" t="n"/>
      <c r="H1122" s="117" t="n"/>
      <c r="I1122" s="117" t="n"/>
      <c r="J1122" s="118" t="n"/>
      <c r="K1122" s="118" t="n"/>
      <c r="L1122" s="118" t="n"/>
      <c r="M1122" s="118" t="n"/>
      <c r="N1122" s="118" t="n"/>
      <c r="O1122" s="118" t="n"/>
      <c r="P1122" s="118" t="n"/>
      <c r="Q1122" s="118" t="n"/>
      <c r="R1122" s="118" t="n"/>
      <c r="S1122" s="118" t="n"/>
      <c r="T1122" s="118" t="n"/>
      <c r="U1122" s="118" t="n"/>
      <c r="V1122" s="118" t="n"/>
      <c r="W1122" s="118" t="n"/>
      <c r="X1122" s="118" t="n"/>
      <c r="Y1122" s="118" t="n"/>
      <c r="Z1122" s="118" t="n"/>
      <c r="AA1122" s="118" t="n"/>
      <c r="AB1122" s="118" t="n"/>
      <c r="AC1122" s="118" t="n"/>
      <c r="AD1122" s="118" t="n"/>
      <c r="AE1122" s="118" t="n"/>
      <c r="AF1122" s="118" t="n"/>
      <c r="AG1122" s="118" t="n"/>
      <c r="AH1122" s="118" t="n"/>
      <c r="AI1122" s="118" t="n"/>
      <c r="AJ1122" s="118" t="n"/>
      <c r="AK1122" s="118" t="n">
        <v>1</v>
      </c>
      <c r="AL1122" s="118" t="n">
        <v>1</v>
      </c>
      <c r="AM1122" s="118" t="n">
        <v>1</v>
      </c>
      <c r="AN1122" s="118" t="n"/>
      <c r="AO1122" s="118" t="n">
        <v>1</v>
      </c>
      <c r="AP1122" s="118" t="n"/>
      <c r="AQ1122" s="118" t="n">
        <v>1</v>
      </c>
      <c r="AR1122" s="118" t="n"/>
      <c r="AS1122" s="118" t="n">
        <v>1</v>
      </c>
      <c r="AT1122" s="118" t="n">
        <v>1</v>
      </c>
      <c r="AU1122" s="118" t="n"/>
      <c r="AV1122" s="118" t="n"/>
      <c r="AW1122" s="118" t="n"/>
      <c r="AX1122" s="118" t="n"/>
      <c r="AY1122" s="118" t="n"/>
      <c r="AZ1122" s="118" t="n"/>
      <c r="BA1122" s="118" t="n"/>
      <c r="BB1122" s="118" t="n"/>
      <c r="BC1122" s="118" t="n"/>
      <c r="BD1122" s="118" t="n"/>
      <c r="BE1122" s="118" t="n"/>
      <c r="BF1122" s="118" t="n"/>
      <c r="BG1122" s="118" t="n"/>
      <c r="BH1122" s="118" t="n"/>
      <c r="BI1122" s="118" t="n"/>
      <c r="BJ1122" s="118" t="n"/>
      <c r="BK1122" s="118" t="n"/>
      <c r="BL1122" s="118" t="n"/>
      <c r="BM1122" s="118" t="n"/>
      <c r="BN1122" s="118" t="n"/>
      <c r="BO1122" s="118" t="n"/>
      <c r="BP1122" s="118" t="n"/>
      <c r="BQ1122" s="118" t="n"/>
      <c r="BR1122" s="118" t="n"/>
      <c r="BS1122" s="118" t="n"/>
      <c r="BT1122" s="118">
        <f>COUNTIF(B1122:BS1122,1)</f>
        <v/>
      </c>
      <c r="BV1122" s="76">
        <f>TRIM(RIGHT(A1122, LEN(A1122) - FIND("@", SUBSTITUTE(A1122, " ", "@", LEN(A1122)-LEN(SUBSTITUTE(A1122," ",""))))))</f>
        <v/>
      </c>
      <c r="BW1122" s="76">
        <f>TRIM(LEFT(A1122,FIND(" ",A1122&amp;" ")-1))</f>
        <v/>
      </c>
      <c r="BX1122">
        <f>+IF(BV1122=BV1121,"Same","Diff")</f>
        <v/>
      </c>
      <c r="BY1122">
        <f>IF(BX1122="Same",IF(BW1122=BW1121,"same","Diff"))</f>
        <v/>
      </c>
    </row>
    <row r="1123" ht="17" customHeight="1">
      <c r="A1123" s="59" t="inlineStr">
        <is>
          <t>Warwick Rooklyn</t>
        </is>
      </c>
      <c r="B1123" s="117" t="n"/>
      <c r="C1123" s="117" t="n"/>
      <c r="D1123" s="117" t="n"/>
      <c r="E1123" s="117" t="n"/>
      <c r="F1123" s="117" t="n"/>
      <c r="G1123" s="117" t="n"/>
      <c r="H1123" s="117" t="n"/>
      <c r="I1123" s="117" t="n"/>
      <c r="J1123" s="118" t="n"/>
      <c r="K1123" s="118" t="n"/>
      <c r="L1123" s="118" t="n"/>
      <c r="M1123" s="118" t="n"/>
      <c r="N1123" s="118" t="n"/>
      <c r="O1123" s="118" t="n"/>
      <c r="P1123" s="118" t="n"/>
      <c r="Q1123" s="118" t="n"/>
      <c r="R1123" s="118" t="n"/>
      <c r="S1123" s="118" t="n"/>
      <c r="T1123" s="118" t="n"/>
      <c r="U1123" s="118" t="n"/>
      <c r="V1123" s="118" t="n"/>
      <c r="W1123" s="118" t="n"/>
      <c r="X1123" s="118" t="n"/>
      <c r="Y1123" s="118" t="n"/>
      <c r="Z1123" s="118" t="n"/>
      <c r="AA1123" s="118" t="n"/>
      <c r="AB1123" s="118" t="n">
        <v>1</v>
      </c>
      <c r="AC1123" s="118" t="n"/>
      <c r="AD1123" s="118" t="n"/>
      <c r="AE1123" s="118" t="n"/>
      <c r="AF1123" s="118" t="n"/>
      <c r="AG1123" s="118" t="n"/>
      <c r="AH1123" s="118" t="n"/>
      <c r="AI1123" s="118" t="n"/>
      <c r="AJ1123" s="118" t="n">
        <v>1</v>
      </c>
      <c r="AK1123" s="118" t="n">
        <v>1</v>
      </c>
      <c r="AL1123" s="118" t="n"/>
      <c r="AM1123" s="118" t="n"/>
      <c r="AN1123" s="118" t="n"/>
      <c r="AO1123" s="118" t="n"/>
      <c r="AP1123" s="118" t="n"/>
      <c r="AQ1123" s="118" t="n"/>
      <c r="AR1123" s="118" t="n"/>
      <c r="AS1123" s="118" t="n"/>
      <c r="AT1123" s="118" t="n"/>
      <c r="AU1123" s="118" t="n"/>
      <c r="AV1123" s="118" t="n"/>
      <c r="AW1123" s="118" t="n"/>
      <c r="AX1123" s="118" t="n"/>
      <c r="AY1123" s="118" t="n"/>
      <c r="AZ1123" s="118" t="n"/>
      <c r="BA1123" s="118" t="n"/>
      <c r="BB1123" s="118" t="n"/>
      <c r="BC1123" s="118" t="n"/>
      <c r="BD1123" s="118" t="n"/>
      <c r="BE1123" s="118" t="n"/>
      <c r="BF1123" s="118" t="n"/>
      <c r="BG1123" s="118" t="n"/>
      <c r="BH1123" s="118" t="n"/>
      <c r="BI1123" s="118" t="n"/>
      <c r="BJ1123" s="118" t="n"/>
      <c r="BK1123" s="118" t="n"/>
      <c r="BL1123" s="118" t="n"/>
      <c r="BM1123" s="118" t="n"/>
      <c r="BN1123" s="118" t="n"/>
      <c r="BO1123" s="118" t="n"/>
      <c r="BP1123" s="118" t="n"/>
      <c r="BQ1123" s="118" t="n"/>
      <c r="BR1123" s="118" t="n"/>
      <c r="BS1123" s="118" t="n"/>
      <c r="BT1123" s="118">
        <f>COUNTIF(B1123:BS1123,1)</f>
        <v/>
      </c>
      <c r="BV1123" s="76">
        <f>TRIM(RIGHT(A1123, LEN(A1123) - FIND("@", SUBSTITUTE(A1123, " ", "@", LEN(A1123)-LEN(SUBSTITUTE(A1123," ",""))))))</f>
        <v/>
      </c>
      <c r="BW1123" s="76">
        <f>TRIM(LEFT(A1123,FIND(" ",A1123&amp;" ")-1))</f>
        <v/>
      </c>
      <c r="BX1123">
        <f>+IF(BV1123=BV1122,"Same","Diff")</f>
        <v/>
      </c>
      <c r="BY1123">
        <f>IF(BX1123="Same",IF(BW1123=BW1122,"same","Diff"))</f>
        <v/>
      </c>
    </row>
    <row r="1124" ht="17" customHeight="1">
      <c r="A1124" s="59" t="inlineStr">
        <is>
          <t>Basil van Rooyen</t>
        </is>
      </c>
      <c r="B1124" s="117" t="n"/>
      <c r="C1124" s="117" t="n"/>
      <c r="D1124" s="117" t="n"/>
      <c r="E1124" s="117" t="n"/>
      <c r="F1124" s="117" t="n"/>
      <c r="G1124" s="117" t="n"/>
      <c r="H1124" s="117" t="n"/>
      <c r="I1124" s="117" t="n"/>
      <c r="J1124" s="118" t="n"/>
      <c r="K1124" s="118" t="n"/>
      <c r="L1124" s="118" t="n"/>
      <c r="M1124" s="118" t="n"/>
      <c r="N1124" s="118" t="n"/>
      <c r="O1124" s="118" t="n"/>
      <c r="P1124" s="118" t="n"/>
      <c r="Q1124" s="118" t="n"/>
      <c r="R1124" s="118" t="n"/>
      <c r="S1124" s="118" t="n">
        <v>1</v>
      </c>
      <c r="T1124" s="118" t="n"/>
      <c r="U1124" s="118" t="n"/>
      <c r="V1124" s="118" t="n"/>
      <c r="W1124" s="118" t="n"/>
      <c r="X1124" s="118" t="n"/>
      <c r="Y1124" s="118" t="n"/>
      <c r="Z1124" s="118" t="n"/>
      <c r="AA1124" s="118" t="n"/>
      <c r="AB1124" s="118" t="n"/>
      <c r="AC1124" s="118" t="n"/>
      <c r="AD1124" s="118" t="n"/>
      <c r="AE1124" s="118" t="n"/>
      <c r="AF1124" s="118" t="n"/>
      <c r="AG1124" s="118" t="n"/>
      <c r="AH1124" s="118" t="n"/>
      <c r="AI1124" s="118" t="n"/>
      <c r="AJ1124" s="118" t="n"/>
      <c r="AK1124" s="118" t="n"/>
      <c r="AL1124" s="118" t="n"/>
      <c r="AM1124" s="118" t="n"/>
      <c r="AN1124" s="118" t="n"/>
      <c r="AO1124" s="118" t="n"/>
      <c r="AP1124" s="118" t="n"/>
      <c r="AQ1124" s="118" t="n"/>
      <c r="AR1124" s="118" t="n"/>
      <c r="AS1124" s="118" t="n"/>
      <c r="AT1124" s="118" t="n"/>
      <c r="AU1124" s="118" t="n"/>
      <c r="AV1124" s="118" t="n"/>
      <c r="AW1124" s="118" t="n"/>
      <c r="AX1124" s="118" t="n"/>
      <c r="AY1124" s="118" t="n"/>
      <c r="AZ1124" s="118" t="n"/>
      <c r="BA1124" s="118" t="n"/>
      <c r="BB1124" s="118" t="n"/>
      <c r="BC1124" s="118" t="n"/>
      <c r="BD1124" s="118" t="n"/>
      <c r="BE1124" s="118" t="n"/>
      <c r="BF1124" s="118" t="n"/>
      <c r="BG1124" s="118" t="n"/>
      <c r="BH1124" s="118" t="n"/>
      <c r="BI1124" s="118" t="n"/>
      <c r="BJ1124" s="118" t="n"/>
      <c r="BK1124" s="118" t="n"/>
      <c r="BL1124" s="118" t="n"/>
      <c r="BM1124" s="118" t="n"/>
      <c r="BN1124" s="118" t="n"/>
      <c r="BO1124" s="118" t="n"/>
      <c r="BP1124" s="118" t="n"/>
      <c r="BQ1124" s="118" t="n"/>
      <c r="BR1124" s="118" t="n"/>
      <c r="BS1124" s="118" t="n"/>
      <c r="BT1124" s="118">
        <f>COUNTIF(B1124:BS1124,1)</f>
        <v/>
      </c>
      <c r="BV1124" s="76">
        <f>TRIM(RIGHT(A1124, LEN(A1124) - FIND("@", SUBSTITUTE(A1124, " ", "@", LEN(A1124)-LEN(SUBSTITUTE(A1124," ",""))))))</f>
        <v/>
      </c>
      <c r="BW1124" s="76">
        <f>TRIM(LEFT(A1124,FIND(" ",A1124&amp;" ")-1))</f>
        <v/>
      </c>
      <c r="BX1124">
        <f>+IF(BV1124=BV1123,"Same","Diff")</f>
        <v/>
      </c>
      <c r="BY1124">
        <f>IF(BX1124="Same",IF(BW1124=BW1123,"same","Diff"))</f>
        <v/>
      </c>
    </row>
    <row r="1125" ht="17" customHeight="1">
      <c r="A1125" s="60" t="inlineStr">
        <is>
          <t>Alwyn Rose</t>
        </is>
      </c>
      <c r="B1125" s="119" t="n"/>
      <c r="C1125" s="119" t="n"/>
      <c r="D1125" s="119" t="n"/>
      <c r="E1125" s="119" t="n">
        <v>1</v>
      </c>
      <c r="F1125" s="119" t="n">
        <v>1</v>
      </c>
      <c r="G1125" s="119" t="n"/>
      <c r="H1125" s="119" t="n"/>
      <c r="I1125" s="119" t="n"/>
      <c r="J1125" s="118" t="n"/>
      <c r="K1125" s="118" t="n"/>
      <c r="L1125" s="118" t="n"/>
      <c r="M1125" s="118" t="n"/>
      <c r="N1125" s="118" t="n"/>
      <c r="O1125" s="118" t="n"/>
      <c r="P1125" s="118" t="n"/>
      <c r="Q1125" s="118" t="n"/>
      <c r="R1125" s="118" t="n"/>
      <c r="S1125" s="118" t="n"/>
      <c r="T1125" s="118" t="n"/>
      <c r="U1125" s="118" t="n"/>
      <c r="V1125" s="118" t="n"/>
      <c r="W1125" s="118" t="n"/>
      <c r="X1125" s="118" t="n"/>
      <c r="Y1125" s="118" t="n"/>
      <c r="Z1125" s="118" t="n"/>
      <c r="AA1125" s="118" t="n"/>
      <c r="AB1125" s="118" t="n"/>
      <c r="AC1125" s="118" t="n"/>
      <c r="AD1125" s="118" t="n"/>
      <c r="AE1125" s="118" t="n"/>
      <c r="AF1125" s="118" t="n"/>
      <c r="AG1125" s="118" t="n"/>
      <c r="AH1125" s="118" t="n"/>
      <c r="AI1125" s="118" t="n"/>
      <c r="AJ1125" s="118" t="n"/>
      <c r="AK1125" s="118" t="n"/>
      <c r="AL1125" s="118" t="n"/>
      <c r="AM1125" s="118" t="n"/>
      <c r="AN1125" s="118" t="n"/>
      <c r="AO1125" s="118" t="n"/>
      <c r="AP1125" s="118" t="n"/>
      <c r="AQ1125" s="118" t="n"/>
      <c r="AR1125" s="118" t="n"/>
      <c r="AS1125" s="118" t="n"/>
      <c r="AT1125" s="118" t="n"/>
      <c r="AU1125" s="118" t="n"/>
      <c r="AV1125" s="118" t="n"/>
      <c r="AW1125" s="118" t="n"/>
      <c r="AX1125" s="118" t="n"/>
      <c r="AY1125" s="118" t="n"/>
      <c r="AZ1125" s="118" t="n"/>
      <c r="BA1125" s="118" t="n"/>
      <c r="BB1125" s="118" t="n"/>
      <c r="BC1125" s="118" t="n"/>
      <c r="BD1125" s="118" t="n"/>
      <c r="BE1125" s="118" t="n"/>
      <c r="BF1125" s="118" t="n"/>
      <c r="BG1125" s="118" t="n"/>
      <c r="BH1125" s="118" t="n"/>
      <c r="BI1125" s="118" t="n"/>
      <c r="BJ1125" s="118" t="n"/>
      <c r="BK1125" s="118" t="n"/>
      <c r="BL1125" s="118" t="n"/>
      <c r="BM1125" s="118" t="n"/>
      <c r="BN1125" s="118" t="n"/>
      <c r="BO1125" s="118" t="n"/>
      <c r="BP1125" s="118" t="n"/>
      <c r="BQ1125" s="118" t="n"/>
      <c r="BR1125" s="118" t="n"/>
      <c r="BS1125" s="118" t="n"/>
      <c r="BT1125" s="118">
        <f>COUNTIF(B1125:BS1125,1)</f>
        <v/>
      </c>
      <c r="BV1125" s="76">
        <f>TRIM(RIGHT(A1125, LEN(A1125) - FIND("@", SUBSTITUTE(A1125, " ", "@", LEN(A1125)-LEN(SUBSTITUTE(A1125," ",""))))))</f>
        <v/>
      </c>
      <c r="BW1125" s="76">
        <f>TRIM(LEFT(A1125,FIND(" ",A1125&amp;" ")-1))</f>
        <v/>
      </c>
      <c r="BX1125">
        <f>+IF(BV1125=BV1124,"Same","Diff")</f>
        <v/>
      </c>
      <c r="BY1125">
        <f>IF(BX1125="Same",IF(BW1125=BW1124,"same","Diff"))</f>
        <v/>
      </c>
    </row>
    <row r="1126" ht="17" customHeight="1">
      <c r="A1126" s="59" t="inlineStr">
        <is>
          <t>Mal Rose</t>
        </is>
      </c>
      <c r="B1126" s="117" t="n"/>
      <c r="C1126" s="117" t="n"/>
      <c r="D1126" s="117" t="n"/>
      <c r="E1126" s="117" t="n"/>
      <c r="F1126" s="117" t="n"/>
      <c r="G1126" s="117" t="n"/>
      <c r="H1126" s="117" t="n"/>
      <c r="I1126" s="117" t="n"/>
      <c r="J1126" s="118" t="n"/>
      <c r="K1126" s="118" t="n"/>
      <c r="L1126" s="118" t="n"/>
      <c r="M1126" s="118" t="n"/>
      <c r="N1126" s="118" t="n"/>
      <c r="O1126" s="118" t="n"/>
      <c r="P1126" s="118" t="n"/>
      <c r="Q1126" s="118" t="n"/>
      <c r="R1126" s="118" t="n"/>
      <c r="S1126" s="118" t="n"/>
      <c r="T1126" s="118" t="n"/>
      <c r="U1126" s="118" t="n"/>
      <c r="V1126" s="118" t="n"/>
      <c r="W1126" s="118" t="n"/>
      <c r="X1126" s="118" t="n"/>
      <c r="Y1126" s="118" t="n"/>
      <c r="Z1126" s="118" t="n"/>
      <c r="AA1126" s="118" t="n"/>
      <c r="AB1126" s="118" t="n">
        <v>1</v>
      </c>
      <c r="AC1126" s="118" t="n"/>
      <c r="AD1126" s="118" t="n"/>
      <c r="AE1126" s="118" t="n"/>
      <c r="AF1126" s="118" t="n"/>
      <c r="AG1126" s="118" t="n"/>
      <c r="AH1126" s="118" t="n"/>
      <c r="AI1126" s="118" t="n"/>
      <c r="AJ1126" s="118" t="n"/>
      <c r="AK1126" s="118" t="n"/>
      <c r="AL1126" s="118" t="n">
        <v>1</v>
      </c>
      <c r="AM1126" s="118" t="n">
        <v>1</v>
      </c>
      <c r="AN1126" s="118" t="n"/>
      <c r="AO1126" s="118" t="n">
        <v>1</v>
      </c>
      <c r="AP1126" s="118" t="n"/>
      <c r="AQ1126" s="118" t="n"/>
      <c r="AR1126" s="118" t="n"/>
      <c r="AS1126" s="118" t="n">
        <v>1</v>
      </c>
      <c r="AT1126" s="118" t="n"/>
      <c r="AU1126" s="118" t="n"/>
      <c r="AV1126" s="118" t="n">
        <v>1</v>
      </c>
      <c r="AW1126" s="118" t="n"/>
      <c r="AX1126" s="118" t="n"/>
      <c r="AY1126" s="118" t="n"/>
      <c r="AZ1126" s="118" t="n"/>
      <c r="BA1126" s="118" t="n"/>
      <c r="BB1126" s="118" t="n"/>
      <c r="BC1126" s="118" t="n"/>
      <c r="BD1126" s="118" t="n"/>
      <c r="BE1126" s="118" t="n"/>
      <c r="BF1126" s="118" t="n"/>
      <c r="BG1126" s="118" t="n"/>
      <c r="BH1126" s="118" t="n"/>
      <c r="BI1126" s="118" t="n"/>
      <c r="BJ1126" s="118" t="n"/>
      <c r="BK1126" s="118" t="n"/>
      <c r="BL1126" s="118" t="n"/>
      <c r="BM1126" s="118" t="n"/>
      <c r="BN1126" s="118" t="n"/>
      <c r="BO1126" s="118" t="n"/>
      <c r="BP1126" s="118" t="n"/>
      <c r="BQ1126" s="118" t="n"/>
      <c r="BR1126" s="118" t="n"/>
      <c r="BS1126" s="118" t="n"/>
      <c r="BT1126" s="118">
        <f>COUNTIF(B1126:BS1126,1)</f>
        <v/>
      </c>
      <c r="BV1126" s="76">
        <f>TRIM(RIGHT(A1126, LEN(A1126) - FIND("@", SUBSTITUTE(A1126, " ", "@", LEN(A1126)-LEN(SUBSTITUTE(A1126," ",""))))))</f>
        <v/>
      </c>
      <c r="BW1126" s="76">
        <f>TRIM(LEFT(A1126,FIND(" ",A1126&amp;" ")-1))</f>
        <v/>
      </c>
      <c r="BX1126">
        <f>+IF(BV1126=BV1125,"Same","Diff")</f>
        <v/>
      </c>
      <c r="BY1126">
        <f>IF(BX1126="Same",IF(BW1126=BW1125,"same","Diff"))</f>
        <v/>
      </c>
    </row>
    <row r="1127" ht="17" customHeight="1">
      <c r="A1127" s="59" t="inlineStr">
        <is>
          <t>Alexander Rossi</t>
        </is>
      </c>
      <c r="B1127" s="117" t="n"/>
      <c r="C1127" s="117" t="n"/>
      <c r="D1127" s="117" t="n"/>
      <c r="E1127" s="117" t="n"/>
      <c r="F1127" s="117" t="n"/>
      <c r="G1127" s="117" t="n"/>
      <c r="H1127" s="117" t="n"/>
      <c r="I1127" s="117" t="n"/>
      <c r="J1127" s="118" t="n"/>
      <c r="K1127" s="118" t="n"/>
      <c r="L1127" s="118" t="n"/>
      <c r="M1127" s="118" t="n"/>
      <c r="N1127" s="118" t="n"/>
      <c r="O1127" s="118" t="n"/>
      <c r="P1127" s="118" t="n"/>
      <c r="Q1127" s="118" t="n"/>
      <c r="R1127" s="118" t="n"/>
      <c r="S1127" s="118" t="n"/>
      <c r="T1127" s="118" t="n"/>
      <c r="U1127" s="118" t="n"/>
      <c r="V1127" s="118" t="n"/>
      <c r="W1127" s="118" t="n"/>
      <c r="X1127" s="118" t="n"/>
      <c r="Y1127" s="118" t="n"/>
      <c r="Z1127" s="118" t="n"/>
      <c r="AA1127" s="118" t="n"/>
      <c r="AB1127" s="118" t="n"/>
      <c r="AC1127" s="118" t="n"/>
      <c r="AD1127" s="118" t="n"/>
      <c r="AE1127" s="118" t="n"/>
      <c r="AF1127" s="118" t="n"/>
      <c r="AG1127" s="118" t="n"/>
      <c r="AH1127" s="118" t="n"/>
      <c r="AI1127" s="118" t="n"/>
      <c r="AJ1127" s="118" t="n"/>
      <c r="AK1127" s="118" t="n"/>
      <c r="AL1127" s="118" t="n"/>
      <c r="AM1127" s="118" t="n"/>
      <c r="AN1127" s="118" t="n"/>
      <c r="AO1127" s="118" t="n"/>
      <c r="AP1127" s="118" t="n"/>
      <c r="AQ1127" s="118" t="n"/>
      <c r="AR1127" s="118" t="n"/>
      <c r="AS1127" s="118" t="n"/>
      <c r="AT1127" s="118" t="n"/>
      <c r="AU1127" s="118" t="n"/>
      <c r="AV1127" s="118" t="n"/>
      <c r="AW1127" s="118" t="n"/>
      <c r="AX1127" s="118" t="n"/>
      <c r="AY1127" s="118" t="n"/>
      <c r="AZ1127" s="118" t="n"/>
      <c r="BA1127" s="118" t="n"/>
      <c r="BB1127" s="118" t="n"/>
      <c r="BC1127" s="118" t="n"/>
      <c r="BD1127" s="118" t="n"/>
      <c r="BE1127" s="118" t="n"/>
      <c r="BF1127" s="118" t="n"/>
      <c r="BG1127" s="118" t="n"/>
      <c r="BH1127" s="118" t="n"/>
      <c r="BI1127" s="118" t="n"/>
      <c r="BJ1127" s="118" t="n"/>
      <c r="BK1127" s="118" t="n"/>
      <c r="BL1127" s="118" t="n">
        <v>1</v>
      </c>
      <c r="BM1127" s="118" t="n"/>
      <c r="BN1127" s="118" t="n"/>
      <c r="BO1127" s="118" t="n"/>
      <c r="BP1127" s="118" t="n"/>
      <c r="BQ1127" s="118" t="n"/>
      <c r="BR1127" s="118" t="n"/>
      <c r="BS1127" s="118" t="n"/>
      <c r="BT1127" s="118">
        <f>COUNTIF(B1127:BS1127,1)</f>
        <v/>
      </c>
      <c r="BV1127" s="76">
        <f>TRIM(RIGHT(A1127, LEN(A1127) - FIND("@", SUBSTITUTE(A1127, " ", "@", LEN(A1127)-LEN(SUBSTITUTE(A1127," ",""))))))</f>
        <v/>
      </c>
      <c r="BW1127" s="76">
        <f>TRIM(LEFT(A1127,FIND(" ",A1127&amp;" ")-1))</f>
        <v/>
      </c>
      <c r="BX1127">
        <f>+IF(BV1127=BV1126,"Same","Diff")</f>
        <v/>
      </c>
      <c r="BY1127">
        <f>IF(BX1127="Same",IF(BW1127=BW1126,"same","Diff"))</f>
        <v/>
      </c>
    </row>
    <row r="1128" ht="17" customHeight="1">
      <c r="A1128" s="59" t="inlineStr">
        <is>
          <t>Andy Rouse</t>
        </is>
      </c>
      <c r="B1128" s="117" t="n"/>
      <c r="C1128" s="117" t="n"/>
      <c r="D1128" s="117" t="n"/>
      <c r="E1128" s="117" t="n"/>
      <c r="F1128" s="117" t="n"/>
      <c r="G1128" s="117" t="n"/>
      <c r="H1128" s="117" t="n"/>
      <c r="I1128" s="117" t="n"/>
      <c r="J1128" s="118" t="n"/>
      <c r="K1128" s="118" t="n"/>
      <c r="L1128" s="118" t="n"/>
      <c r="M1128" s="118" t="n"/>
      <c r="N1128" s="118" t="n"/>
      <c r="O1128" s="118" t="n"/>
      <c r="P1128" s="118" t="n"/>
      <c r="Q1128" s="118" t="n"/>
      <c r="R1128" s="118" t="n"/>
      <c r="S1128" s="118" t="n"/>
      <c r="T1128" s="118" t="n"/>
      <c r="U1128" s="118" t="n"/>
      <c r="V1128" s="118" t="n"/>
      <c r="W1128" s="118" t="n"/>
      <c r="X1128" s="118" t="n"/>
      <c r="Y1128" s="118" t="n"/>
      <c r="Z1128" s="118" t="n"/>
      <c r="AA1128" s="118" t="n"/>
      <c r="AB1128" s="118" t="n"/>
      <c r="AC1128" s="118" t="n">
        <v>1</v>
      </c>
      <c r="AD1128" s="118" t="n"/>
      <c r="AE1128" s="118" t="n">
        <v>1</v>
      </c>
      <c r="AF1128" s="118" t="n">
        <v>1</v>
      </c>
      <c r="AG1128" s="118" t="n"/>
      <c r="AH1128" s="118" t="n"/>
      <c r="AI1128" s="118" t="n"/>
      <c r="AJ1128" s="118" t="n"/>
      <c r="AK1128" s="118" t="n"/>
      <c r="AL1128" s="118" t="n"/>
      <c r="AM1128" s="118" t="n"/>
      <c r="AN1128" s="118" t="n"/>
      <c r="AO1128" s="118" t="n"/>
      <c r="AP1128" s="118" t="n"/>
      <c r="AQ1128" s="118" t="n"/>
      <c r="AR1128" s="118" t="n"/>
      <c r="AS1128" s="118" t="n"/>
      <c r="AT1128" s="118" t="n"/>
      <c r="AU1128" s="118" t="n"/>
      <c r="AV1128" s="118" t="n"/>
      <c r="AW1128" s="118" t="n"/>
      <c r="AX1128" s="118" t="n"/>
      <c r="AY1128" s="118" t="n"/>
      <c r="AZ1128" s="118" t="n"/>
      <c r="BA1128" s="118" t="n"/>
      <c r="BB1128" s="118" t="n"/>
      <c r="BC1128" s="118" t="n"/>
      <c r="BD1128" s="118" t="n"/>
      <c r="BE1128" s="118" t="n"/>
      <c r="BF1128" s="118" t="n"/>
      <c r="BG1128" s="118" t="n"/>
      <c r="BH1128" s="118" t="n"/>
      <c r="BI1128" s="118" t="n"/>
      <c r="BJ1128" s="118" t="n"/>
      <c r="BK1128" s="118" t="n"/>
      <c r="BL1128" s="118" t="n"/>
      <c r="BM1128" s="118" t="n"/>
      <c r="BN1128" s="118" t="n"/>
      <c r="BO1128" s="118" t="n"/>
      <c r="BP1128" s="118" t="n"/>
      <c r="BQ1128" s="118" t="n"/>
      <c r="BR1128" s="118" t="n"/>
      <c r="BS1128" s="118" t="n"/>
      <c r="BT1128" s="118">
        <f>COUNTIF(B1128:BS1128,1)</f>
        <v/>
      </c>
      <c r="BV1128" s="76">
        <f>TRIM(RIGHT(A1128, LEN(A1128) - FIND("@", SUBSTITUTE(A1128, " ", "@", LEN(A1128)-LEN(SUBSTITUTE(A1128," ",""))))))</f>
        <v/>
      </c>
      <c r="BW1128" s="76">
        <f>TRIM(LEFT(A1128,FIND(" ",A1128&amp;" ")-1))</f>
        <v/>
      </c>
      <c r="BX1128">
        <f>+IF(BV1128=BV1127,"Same","Diff")</f>
        <v/>
      </c>
      <c r="BY1128">
        <f>IF(BX1128="Same",IF(BW1128=BW1127,"same","Diff"))</f>
        <v/>
      </c>
    </row>
    <row r="1129" ht="17" customHeight="1">
      <c r="A1129" s="60" t="inlineStr">
        <is>
          <t>Gary Rowe</t>
        </is>
      </c>
      <c r="B1129" s="119" t="n"/>
      <c r="C1129" s="119" t="n"/>
      <c r="D1129" s="119" t="n"/>
      <c r="E1129" s="119" t="n"/>
      <c r="F1129" s="119" t="n"/>
      <c r="G1129" s="119" t="n"/>
      <c r="H1129" s="119" t="n"/>
      <c r="I1129" s="119" t="n"/>
      <c r="J1129" s="118" t="n"/>
      <c r="K1129" s="118" t="n"/>
      <c r="L1129" s="118" t="n"/>
      <c r="M1129" s="118" t="n"/>
      <c r="N1129" s="118" t="n"/>
      <c r="O1129" s="118" t="n"/>
      <c r="P1129" s="118" t="n"/>
      <c r="Q1129" s="118" t="n"/>
      <c r="R1129" s="118" t="n"/>
      <c r="S1129" s="118" t="n"/>
      <c r="T1129" s="118" t="n"/>
      <c r="U1129" s="118" t="n">
        <v>1</v>
      </c>
      <c r="V1129" s="118" t="n">
        <v>1</v>
      </c>
      <c r="W1129" s="118" t="n">
        <v>1</v>
      </c>
      <c r="X1129" s="118" t="n"/>
      <c r="Y1129" s="118" t="n"/>
      <c r="Z1129" s="118" t="n"/>
      <c r="AA1129" s="118" t="n"/>
      <c r="AB1129" s="118" t="n"/>
      <c r="AC1129" s="118" t="n"/>
      <c r="AD1129" s="118" t="n"/>
      <c r="AE1129" s="118" t="n"/>
      <c r="AF1129" s="118" t="n"/>
      <c r="AG1129" s="118" t="n"/>
      <c r="AH1129" s="118" t="n"/>
      <c r="AI1129" s="118" t="n"/>
      <c r="AJ1129" s="118" t="n"/>
      <c r="AK1129" s="118" t="n"/>
      <c r="AL1129" s="118" t="n"/>
      <c r="AM1129" s="118" t="n"/>
      <c r="AN1129" s="118" t="n"/>
      <c r="AO1129" s="118" t="n"/>
      <c r="AP1129" s="118" t="n"/>
      <c r="AQ1129" s="118" t="n"/>
      <c r="AR1129" s="118" t="n"/>
      <c r="AS1129" s="118" t="n"/>
      <c r="AT1129" s="118" t="n"/>
      <c r="AU1129" s="118" t="n"/>
      <c r="AV1129" s="118" t="n"/>
      <c r="AW1129" s="118" t="n"/>
      <c r="AX1129" s="118" t="n"/>
      <c r="AY1129" s="118" t="n"/>
      <c r="AZ1129" s="118" t="n"/>
      <c r="BA1129" s="118" t="n"/>
      <c r="BB1129" s="118" t="n"/>
      <c r="BC1129" s="118" t="n"/>
      <c r="BD1129" s="118" t="n"/>
      <c r="BE1129" s="118" t="n"/>
      <c r="BF1129" s="118" t="n"/>
      <c r="BG1129" s="118" t="n"/>
      <c r="BH1129" s="118" t="n"/>
      <c r="BI1129" s="118" t="n"/>
      <c r="BJ1129" s="118" t="n"/>
      <c r="BK1129" s="118" t="n"/>
      <c r="BL1129" s="118" t="n"/>
      <c r="BM1129" s="118" t="n"/>
      <c r="BN1129" s="118" t="n"/>
      <c r="BO1129" s="118" t="n"/>
      <c r="BP1129" s="118" t="n"/>
      <c r="BQ1129" s="118" t="n"/>
      <c r="BR1129" s="118" t="n"/>
      <c r="BS1129" s="118" t="n"/>
      <c r="BT1129" s="118">
        <f>COUNTIF(B1129:BS1129,1)</f>
        <v/>
      </c>
      <c r="BV1129" s="76">
        <f>TRIM(RIGHT(A1129, LEN(A1129) - FIND("@", SUBSTITUTE(A1129, " ", "@", LEN(A1129)-LEN(SUBSTITUTE(A1129," ",""))))))</f>
        <v/>
      </c>
      <c r="BW1129" s="76">
        <f>TRIM(LEFT(A1129,FIND(" ",A1129&amp;" ")-1))</f>
        <v/>
      </c>
      <c r="BX1129">
        <f>+IF(BV1129=BV1128,"Same","Diff")</f>
        <v/>
      </c>
      <c r="BY1129">
        <f>IF(BX1129="Same",IF(BW1129=BW1128,"same","Diff"))</f>
        <v/>
      </c>
    </row>
    <row r="1130" ht="17" customHeight="1">
      <c r="A1130" s="59" t="inlineStr">
        <is>
          <t>Tim Rowse</t>
        </is>
      </c>
      <c r="B1130" s="117" t="n"/>
      <c r="C1130" s="117" t="n"/>
      <c r="D1130" s="117" t="n"/>
      <c r="E1130" s="117" t="n"/>
      <c r="F1130" s="117" t="n"/>
      <c r="G1130" s="117" t="n"/>
      <c r="H1130" s="117" t="n"/>
      <c r="I1130" s="117" t="n"/>
      <c r="J1130" s="118" t="n"/>
      <c r="K1130" s="118" t="n"/>
      <c r="L1130" s="118" t="n"/>
      <c r="M1130" s="118" t="n"/>
      <c r="N1130" s="118" t="n"/>
      <c r="O1130" s="118" t="n"/>
      <c r="P1130" s="118" t="n"/>
      <c r="Q1130" s="118" t="n"/>
      <c r="R1130" s="118" t="n"/>
      <c r="S1130" s="118" t="n"/>
      <c r="T1130" s="118" t="n"/>
      <c r="U1130" s="118" t="n"/>
      <c r="V1130" s="118" t="n"/>
      <c r="W1130" s="118" t="n"/>
      <c r="X1130" s="118" t="n"/>
      <c r="Y1130" s="118" t="n"/>
      <c r="Z1130" s="118" t="n"/>
      <c r="AA1130" s="118" t="n"/>
      <c r="AB1130" s="118" t="n"/>
      <c r="AC1130" s="118" t="n"/>
      <c r="AD1130" s="118" t="n"/>
      <c r="AE1130" s="118" t="n"/>
      <c r="AF1130" s="118" t="n"/>
      <c r="AG1130" s="118" t="n"/>
      <c r="AH1130" s="118" t="n"/>
      <c r="AI1130" s="118" t="n"/>
      <c r="AJ1130" s="118" t="n"/>
      <c r="AK1130" s="118" t="n"/>
      <c r="AL1130" s="118" t="n"/>
      <c r="AM1130" s="118" t="n"/>
      <c r="AN1130" s="118" t="n"/>
      <c r="AO1130" s="118" t="n"/>
      <c r="AP1130" s="118" t="n"/>
      <c r="AQ1130" s="118" t="n">
        <v>1</v>
      </c>
      <c r="AR1130" s="118" t="n"/>
      <c r="AS1130" s="118" t="n"/>
      <c r="AT1130" s="118" t="n"/>
      <c r="AU1130" s="118" t="n"/>
      <c r="AV1130" s="118" t="n"/>
      <c r="AW1130" s="118" t="n"/>
      <c r="AX1130" s="118" t="n"/>
      <c r="AY1130" s="118" t="n"/>
      <c r="AZ1130" s="118" t="n"/>
      <c r="BA1130" s="118" t="n"/>
      <c r="BB1130" s="118" t="n"/>
      <c r="BC1130" s="118" t="n"/>
      <c r="BD1130" s="118" t="n"/>
      <c r="BE1130" s="118" t="n"/>
      <c r="BF1130" s="118" t="n"/>
      <c r="BG1130" s="118" t="n"/>
      <c r="BH1130" s="118" t="n"/>
      <c r="BI1130" s="118" t="n"/>
      <c r="BJ1130" s="118" t="n"/>
      <c r="BK1130" s="118" t="n"/>
      <c r="BL1130" s="118" t="n"/>
      <c r="BM1130" s="118" t="n"/>
      <c r="BN1130" s="118" t="n"/>
      <c r="BO1130" s="118" t="n"/>
      <c r="BP1130" s="118" t="n"/>
      <c r="BQ1130" s="118" t="n"/>
      <c r="BR1130" s="118" t="n"/>
      <c r="BS1130" s="118" t="n"/>
      <c r="BT1130" s="118">
        <f>COUNTIF(B1130:BS1130,1)</f>
        <v/>
      </c>
      <c r="BV1130" s="76">
        <f>TRIM(RIGHT(A1130, LEN(A1130) - FIND("@", SUBSTITUTE(A1130, " ", "@", LEN(A1130)-LEN(SUBSTITUTE(A1130," ",""))))))</f>
        <v/>
      </c>
      <c r="BW1130" s="76">
        <f>TRIM(LEFT(A1130,FIND(" ",A1130&amp;" ")-1))</f>
        <v/>
      </c>
      <c r="BX1130">
        <f>+IF(BV1130=BV1129,"Same","Diff")</f>
        <v/>
      </c>
      <c r="BY1130">
        <f>IF(BX1130="Same",IF(BW1130=BW1129,"same","Diff"))</f>
        <v/>
      </c>
    </row>
    <row r="1131" ht="17" customHeight="1">
      <c r="A1131" s="60" t="inlineStr">
        <is>
          <t>John Roxburgh</t>
        </is>
      </c>
      <c r="B1131" s="117" t="n">
        <v>1</v>
      </c>
      <c r="C1131" s="119" t="n">
        <v>1</v>
      </c>
      <c r="D1131" s="119" t="n">
        <v>1</v>
      </c>
      <c r="E1131" s="119" t="n"/>
      <c r="F1131" s="119" t="n">
        <v>1</v>
      </c>
      <c r="G1131" s="119" t="n"/>
      <c r="H1131" s="119" t="n">
        <v>1</v>
      </c>
      <c r="I1131" s="119" t="n">
        <v>1</v>
      </c>
      <c r="J1131" s="118" t="n">
        <v>1</v>
      </c>
      <c r="K1131" s="118" t="n">
        <v>1</v>
      </c>
      <c r="L1131" s="118" t="n">
        <v>1</v>
      </c>
      <c r="M1131" s="118" t="n">
        <v>1</v>
      </c>
      <c r="N1131" s="118" t="n"/>
      <c r="O1131" s="118" t="n">
        <v>1</v>
      </c>
      <c r="P1131" s="118" t="n"/>
      <c r="Q1131" s="118" t="n"/>
      <c r="R1131" s="118" t="n"/>
      <c r="S1131" s="118" t="n"/>
      <c r="T1131" s="118" t="n"/>
      <c r="U1131" s="118" t="n"/>
      <c r="V1131" s="118" t="n"/>
      <c r="W1131" s="118" t="n"/>
      <c r="X1131" s="118" t="n"/>
      <c r="Y1131" s="118" t="n"/>
      <c r="Z1131" s="118" t="n"/>
      <c r="AA1131" s="118" t="n"/>
      <c r="AB1131" s="118" t="n"/>
      <c r="AC1131" s="118" t="n"/>
      <c r="AD1131" s="118" t="n"/>
      <c r="AE1131" s="118" t="n"/>
      <c r="AF1131" s="118" t="n"/>
      <c r="AG1131" s="118" t="n"/>
      <c r="AH1131" s="118" t="n"/>
      <c r="AI1131" s="118" t="n"/>
      <c r="AJ1131" s="118" t="n"/>
      <c r="AK1131" s="118" t="n"/>
      <c r="AL1131" s="118" t="n"/>
      <c r="AM1131" s="118" t="n"/>
      <c r="AN1131" s="118" t="n"/>
      <c r="AO1131" s="118" t="n"/>
      <c r="AP1131" s="118" t="n"/>
      <c r="AQ1131" s="118" t="n"/>
      <c r="AR1131" s="118" t="n"/>
      <c r="AS1131" s="118" t="n"/>
      <c r="AT1131" s="118" t="n"/>
      <c r="AU1131" s="118" t="n"/>
      <c r="AV1131" s="118" t="n"/>
      <c r="AW1131" s="118" t="n"/>
      <c r="AX1131" s="118" t="n"/>
      <c r="AY1131" s="118" t="n"/>
      <c r="AZ1131" s="118" t="n"/>
      <c r="BA1131" s="118" t="n"/>
      <c r="BB1131" s="118" t="n"/>
      <c r="BC1131" s="118" t="n"/>
      <c r="BD1131" s="118" t="n"/>
      <c r="BE1131" s="118" t="n"/>
      <c r="BF1131" s="118" t="n"/>
      <c r="BG1131" s="118" t="n"/>
      <c r="BH1131" s="118" t="n"/>
      <c r="BI1131" s="118" t="n"/>
      <c r="BJ1131" s="118" t="n"/>
      <c r="BK1131" s="118" t="n"/>
      <c r="BL1131" s="118" t="n"/>
      <c r="BM1131" s="118" t="n"/>
      <c r="BN1131" s="118" t="n"/>
      <c r="BO1131" s="118" t="n"/>
      <c r="BP1131" s="118" t="n"/>
      <c r="BQ1131" s="118" t="n"/>
      <c r="BR1131" s="118" t="n"/>
      <c r="BS1131" s="118" t="n"/>
      <c r="BT1131" s="118">
        <f>COUNTIF(B1131:BS1131,1)</f>
        <v/>
      </c>
      <c r="BV1131" s="76">
        <f>TRIM(RIGHT(A1131, LEN(A1131) - FIND("@", SUBSTITUTE(A1131, " ", "@", LEN(A1131)-LEN(SUBSTITUTE(A1131," ",""))))))</f>
        <v/>
      </c>
      <c r="BW1131" s="76">
        <f>TRIM(LEFT(A1131,FIND(" ",A1131&amp;" ")-1))</f>
        <v/>
      </c>
      <c r="BX1131">
        <f>+IF(BV1131=BV1130,"Same","Diff")</f>
        <v/>
      </c>
      <c r="BY1131">
        <f>IF(BX1131="Same",IF(BW1131=BW1130,"same","Diff"))</f>
        <v/>
      </c>
    </row>
    <row r="1132" ht="17" customHeight="1">
      <c r="A1132" s="59" t="inlineStr">
        <is>
          <t>Alex Rullo</t>
        </is>
      </c>
      <c r="B1132" s="117" t="n"/>
      <c r="C1132" s="117" t="n"/>
      <c r="D1132" s="117" t="n"/>
      <c r="E1132" s="117" t="n"/>
      <c r="F1132" s="117" t="n"/>
      <c r="G1132" s="117" t="n"/>
      <c r="H1132" s="117" t="n"/>
      <c r="I1132" s="117" t="n"/>
      <c r="J1132" s="118" t="n"/>
      <c r="K1132" s="118" t="n"/>
      <c r="L1132" s="118" t="n"/>
      <c r="M1132" s="118" t="n"/>
      <c r="N1132" s="118" t="n"/>
      <c r="O1132" s="118" t="n"/>
      <c r="P1132" s="118" t="n"/>
      <c r="Q1132" s="118" t="n"/>
      <c r="R1132" s="118" t="n"/>
      <c r="S1132" s="118" t="n"/>
      <c r="T1132" s="118" t="n"/>
      <c r="U1132" s="118" t="n"/>
      <c r="V1132" s="118" t="n"/>
      <c r="W1132" s="118" t="n"/>
      <c r="X1132" s="118" t="n"/>
      <c r="Y1132" s="118" t="n"/>
      <c r="Z1132" s="118" t="n"/>
      <c r="AA1132" s="118" t="n"/>
      <c r="AB1132" s="118" t="n"/>
      <c r="AC1132" s="118" t="n"/>
      <c r="AD1132" s="118" t="n"/>
      <c r="AE1132" s="118" t="n"/>
      <c r="AF1132" s="118" t="n"/>
      <c r="AG1132" s="118" t="n"/>
      <c r="AH1132" s="118" t="n"/>
      <c r="AI1132" s="118" t="n"/>
      <c r="AJ1132" s="118" t="n"/>
      <c r="AK1132" s="118" t="n"/>
      <c r="AL1132" s="118" t="n"/>
      <c r="AM1132" s="118" t="n"/>
      <c r="AN1132" s="118" t="n"/>
      <c r="AO1132" s="118" t="n"/>
      <c r="AP1132" s="118" t="n"/>
      <c r="AQ1132" s="118" t="n"/>
      <c r="AR1132" s="118" t="n"/>
      <c r="AS1132" s="118" t="n"/>
      <c r="AT1132" s="118" t="n"/>
      <c r="AU1132" s="118" t="n"/>
      <c r="AV1132" s="118" t="n"/>
      <c r="AW1132" s="118" t="n"/>
      <c r="AX1132" s="118" t="n"/>
      <c r="AY1132" s="118" t="n"/>
      <c r="AZ1132" s="118" t="n"/>
      <c r="BA1132" s="118" t="n"/>
      <c r="BB1132" s="118" t="n"/>
      <c r="BC1132" s="118" t="n"/>
      <c r="BD1132" s="118" t="n"/>
      <c r="BE1132" s="118" t="n"/>
      <c r="BF1132" s="118" t="n"/>
      <c r="BG1132" s="118" t="n"/>
      <c r="BH1132" s="118" t="n"/>
      <c r="BI1132" s="118" t="n"/>
      <c r="BJ1132" s="118" t="n">
        <v>1</v>
      </c>
      <c r="BK1132" s="118" t="n">
        <v>1</v>
      </c>
      <c r="BL1132" s="118" t="n">
        <v>1</v>
      </c>
      <c r="BM1132" s="118" t="n"/>
      <c r="BN1132" s="118" t="n"/>
      <c r="BO1132" s="118" t="n"/>
      <c r="BP1132" s="118" t="n"/>
      <c r="BQ1132" s="118" t="n"/>
      <c r="BR1132" s="118" t="n"/>
      <c r="BS1132" s="118" t="n"/>
      <c r="BT1132" s="118">
        <f>COUNTIF(B1132:BS1132,1)</f>
        <v/>
      </c>
      <c r="BV1132" s="76">
        <f>TRIM(RIGHT(A1132, LEN(A1132) - FIND("@", SUBSTITUTE(A1132, " ", "@", LEN(A1132)-LEN(SUBSTITUTE(A1132," ",""))))))</f>
        <v/>
      </c>
      <c r="BW1132" s="76">
        <f>TRIM(LEFT(A1132,FIND(" ",A1132&amp;" ")-1))</f>
        <v/>
      </c>
      <c r="BX1132">
        <f>+IF(BV1132=BV1131,"Same","Diff")</f>
        <v/>
      </c>
      <c r="BY1132">
        <f>IF(BX1132="Same",IF(BW1132=BW1131,"same","Diff"))</f>
        <v/>
      </c>
    </row>
    <row r="1133" ht="17" customHeight="1">
      <c r="A1133" s="59" t="inlineStr">
        <is>
          <t>Garry Rush</t>
        </is>
      </c>
      <c r="B1133" s="117" t="n"/>
      <c r="C1133" s="117" t="n"/>
      <c r="D1133" s="117" t="n"/>
      <c r="E1133" s="117" t="n"/>
      <c r="F1133" s="117" t="n"/>
      <c r="G1133" s="117" t="n"/>
      <c r="H1133" s="117" t="n"/>
      <c r="I1133" s="117" t="n"/>
      <c r="J1133" s="118" t="n"/>
      <c r="K1133" s="118" t="n"/>
      <c r="L1133" s="118" t="n">
        <v>1</v>
      </c>
      <c r="M1133" s="118" t="n">
        <v>1</v>
      </c>
      <c r="N1133" s="118" t="n"/>
      <c r="O1133" s="118" t="n"/>
      <c r="P1133" s="118" t="n"/>
      <c r="Q1133" s="118" t="n"/>
      <c r="R1133" s="118" t="n"/>
      <c r="S1133" s="118" t="n"/>
      <c r="T1133" s="118" t="n"/>
      <c r="U1133" s="118" t="n"/>
      <c r="V1133" s="118" t="n"/>
      <c r="W1133" s="118" t="n"/>
      <c r="X1133" s="118" t="n"/>
      <c r="Y1133" s="118" t="n"/>
      <c r="Z1133" s="118" t="n"/>
      <c r="AA1133" s="118" t="n"/>
      <c r="AB1133" s="118" t="n"/>
      <c r="AC1133" s="118" t="n">
        <v>1</v>
      </c>
      <c r="AD1133" s="118" t="n"/>
      <c r="AE1133" s="118" t="n"/>
      <c r="AF1133" s="118" t="n">
        <v>1</v>
      </c>
      <c r="AG1133" s="118" t="n"/>
      <c r="AH1133" s="118" t="n"/>
      <c r="AI1133" s="118" t="n"/>
      <c r="AJ1133" s="118" t="n"/>
      <c r="AK1133" s="118" t="n"/>
      <c r="AL1133" s="118" t="n"/>
      <c r="AM1133" s="118" t="n"/>
      <c r="AN1133" s="118" t="n"/>
      <c r="AO1133" s="118" t="n"/>
      <c r="AP1133" s="118" t="n"/>
      <c r="AQ1133" s="118" t="n"/>
      <c r="AR1133" s="118" t="n"/>
      <c r="AS1133" s="118" t="n"/>
      <c r="AT1133" s="118" t="n"/>
      <c r="AU1133" s="118" t="n"/>
      <c r="AV1133" s="118" t="n"/>
      <c r="AW1133" s="118" t="n"/>
      <c r="AX1133" s="118" t="n"/>
      <c r="AY1133" s="118" t="n"/>
      <c r="AZ1133" s="118" t="n"/>
      <c r="BA1133" s="118" t="n"/>
      <c r="BB1133" s="118" t="n"/>
      <c r="BC1133" s="118" t="n"/>
      <c r="BD1133" s="118" t="n"/>
      <c r="BE1133" s="118" t="n"/>
      <c r="BF1133" s="118" t="n"/>
      <c r="BG1133" s="118" t="n"/>
      <c r="BH1133" s="118" t="n"/>
      <c r="BI1133" s="118" t="n"/>
      <c r="BJ1133" s="118" t="n"/>
      <c r="BK1133" s="118" t="n"/>
      <c r="BL1133" s="118" t="n"/>
      <c r="BM1133" s="118" t="n"/>
      <c r="BN1133" s="118" t="n"/>
      <c r="BO1133" s="118" t="n"/>
      <c r="BP1133" s="118" t="n"/>
      <c r="BQ1133" s="118" t="n"/>
      <c r="BR1133" s="118" t="n"/>
      <c r="BS1133" s="118" t="n"/>
      <c r="BT1133" s="118">
        <f>COUNTIF(B1133:BS1133,1)</f>
        <v/>
      </c>
      <c r="BV1133" s="76">
        <f>TRIM(RIGHT(A1133, LEN(A1133) - FIND("@", SUBSTITUTE(A1133, " ", "@", LEN(A1133)-LEN(SUBSTITUTE(A1133," ",""))))))</f>
        <v/>
      </c>
      <c r="BW1133" s="76">
        <f>TRIM(LEFT(A1133,FIND(" ",A1133&amp;" ")-1))</f>
        <v/>
      </c>
      <c r="BX1133">
        <f>+IF(BV1133=BV1132,"Same","Diff")</f>
        <v/>
      </c>
      <c r="BY1133">
        <f>IF(BX1133="Same",IF(BW1133=BW1132,"same","Diff"))</f>
        <v/>
      </c>
    </row>
    <row r="1134" ht="17" customHeight="1">
      <c r="A1134" s="59" t="inlineStr">
        <is>
          <t>Aaren Russell</t>
        </is>
      </c>
      <c r="B1134" s="117" t="n"/>
      <c r="C1134" s="117" t="n"/>
      <c r="D1134" s="117" t="n"/>
      <c r="E1134" s="117" t="n"/>
      <c r="F1134" s="117" t="n"/>
      <c r="G1134" s="117" t="n"/>
      <c r="H1134" s="117" t="n"/>
      <c r="I1134" s="117" t="n"/>
      <c r="J1134" s="118" t="n"/>
      <c r="K1134" s="118" t="n"/>
      <c r="L1134" s="118" t="n"/>
      <c r="M1134" s="118" t="n"/>
      <c r="N1134" s="118" t="n"/>
      <c r="O1134" s="118" t="n"/>
      <c r="P1134" s="118" t="n"/>
      <c r="Q1134" s="118" t="n"/>
      <c r="R1134" s="118" t="n"/>
      <c r="S1134" s="118" t="n"/>
      <c r="T1134" s="118" t="n"/>
      <c r="U1134" s="118" t="n"/>
      <c r="V1134" s="118" t="n"/>
      <c r="W1134" s="118" t="n"/>
      <c r="X1134" s="118" t="n"/>
      <c r="Y1134" s="118" t="n"/>
      <c r="Z1134" s="118" t="n"/>
      <c r="AA1134" s="118" t="n"/>
      <c r="AB1134" s="118" t="n"/>
      <c r="AC1134" s="118" t="n"/>
      <c r="AD1134" s="118" t="n"/>
      <c r="AE1134" s="118" t="n"/>
      <c r="AF1134" s="118" t="n"/>
      <c r="AG1134" s="118" t="n"/>
      <c r="AH1134" s="118" t="n"/>
      <c r="AI1134" s="118" t="n"/>
      <c r="AJ1134" s="118" t="n"/>
      <c r="AK1134" s="118" t="n"/>
      <c r="AL1134" s="118" t="n"/>
      <c r="AM1134" s="118" t="n"/>
      <c r="AN1134" s="118" t="n"/>
      <c r="AO1134" s="118" t="n"/>
      <c r="AP1134" s="118" t="n"/>
      <c r="AQ1134" s="118" t="n"/>
      <c r="AR1134" s="118" t="n"/>
      <c r="AS1134" s="118" t="n"/>
      <c r="AT1134" s="118" t="n"/>
      <c r="AU1134" s="118" t="n"/>
      <c r="AV1134" s="118" t="n"/>
      <c r="AW1134" s="118" t="n"/>
      <c r="AX1134" s="118" t="n"/>
      <c r="AY1134" s="118" t="n"/>
      <c r="AZ1134" s="118" t="n"/>
      <c r="BA1134" s="118" t="n"/>
      <c r="BB1134" s="118" t="n"/>
      <c r="BC1134" s="118" t="n"/>
      <c r="BD1134" s="118" t="n"/>
      <c r="BE1134" s="118" t="n"/>
      <c r="BF1134" s="118" t="n"/>
      <c r="BG1134" s="118" t="n"/>
      <c r="BH1134" s="118" t="n">
        <v>1</v>
      </c>
      <c r="BI1134" s="118" t="n">
        <v>1</v>
      </c>
      <c r="BJ1134" s="118" t="n">
        <v>1</v>
      </c>
      <c r="BK1134" s="118" t="n">
        <v>1</v>
      </c>
      <c r="BL1134" s="118" t="n"/>
      <c r="BM1134" s="118" t="n"/>
      <c r="BN1134" s="118" t="n"/>
      <c r="BO1134" s="118" t="n"/>
      <c r="BP1134" s="118" t="n"/>
      <c r="BQ1134" s="118" t="n"/>
      <c r="BR1134" s="118" t="n"/>
      <c r="BS1134" s="118" t="n"/>
      <c r="BT1134" s="118">
        <f>COUNTIF(B1134:BS1134,1)</f>
        <v/>
      </c>
      <c r="BV1134" s="76">
        <f>TRIM(RIGHT(A1134, LEN(A1134) - FIND("@", SUBSTITUTE(A1134, " ", "@", LEN(A1134)-LEN(SUBSTITUTE(A1134," ",""))))))</f>
        <v/>
      </c>
      <c r="BW1134" s="76">
        <f>TRIM(LEFT(A1134,FIND(" ",A1134&amp;" ")-1))</f>
        <v/>
      </c>
      <c r="BX1134">
        <f>+IF(BV1134=BV1133,"Same","Diff")</f>
        <v/>
      </c>
      <c r="BY1134">
        <f>IF(BX1134="Same",IF(BW1134=BW1133,"same","Diff"))</f>
        <v/>
      </c>
    </row>
    <row r="1135" ht="17" customHeight="1">
      <c r="A1135" s="59" t="inlineStr">
        <is>
          <t>D'arcy Russell</t>
        </is>
      </c>
      <c r="B1135" s="117" t="n"/>
      <c r="C1135" s="117" t="n"/>
      <c r="D1135" s="117" t="n"/>
      <c r="E1135" s="117" t="n"/>
      <c r="F1135" s="117" t="n"/>
      <c r="G1135" s="117" t="n"/>
      <c r="H1135" s="117" t="n"/>
      <c r="I1135" s="117" t="n"/>
      <c r="J1135" s="118" t="n"/>
      <c r="K1135" s="118" t="n"/>
      <c r="L1135" s="118" t="n"/>
      <c r="M1135" s="118" t="n"/>
      <c r="N1135" s="118" t="n"/>
      <c r="O1135" s="118" t="n"/>
      <c r="P1135" s="118" t="n"/>
      <c r="Q1135" s="118" t="n"/>
      <c r="R1135" s="118" t="n"/>
      <c r="S1135" s="118" t="n"/>
      <c r="T1135" s="118" t="n"/>
      <c r="U1135" s="118" t="n"/>
      <c r="V1135" s="118" t="n"/>
      <c r="W1135" s="118" t="n"/>
      <c r="X1135" s="118" t="n"/>
      <c r="Y1135" s="118" t="n"/>
      <c r="Z1135" s="118" t="n"/>
      <c r="AA1135" s="118" t="n"/>
      <c r="AB1135" s="118" t="n"/>
      <c r="AC1135" s="118" t="n"/>
      <c r="AD1135" s="118" t="n"/>
      <c r="AE1135" s="118" t="n"/>
      <c r="AF1135" s="118" t="n"/>
      <c r="AG1135" s="118" t="n"/>
      <c r="AH1135" s="118" t="n"/>
      <c r="AI1135" s="118" t="n"/>
      <c r="AJ1135" s="118" t="n"/>
      <c r="AK1135" s="118" t="n"/>
      <c r="AL1135" s="118" t="n"/>
      <c r="AM1135" s="118" t="n"/>
      <c r="AN1135" s="118" t="n"/>
      <c r="AO1135" s="118" t="n">
        <v>1</v>
      </c>
      <c r="AP1135" s="118" t="n"/>
      <c r="AQ1135" s="118" t="n">
        <v>1</v>
      </c>
      <c r="AR1135" s="118" t="n"/>
      <c r="AS1135" s="118" t="n"/>
      <c r="AT1135" s="118" t="n"/>
      <c r="AU1135" s="118" t="n"/>
      <c r="AV1135" s="118" t="n"/>
      <c r="AW1135" s="118" t="n"/>
      <c r="AX1135" s="118" t="n"/>
      <c r="AY1135" s="118" t="n"/>
      <c r="AZ1135" s="118" t="n"/>
      <c r="BA1135" s="118" t="n"/>
      <c r="BB1135" s="118" t="n"/>
      <c r="BC1135" s="118" t="n"/>
      <c r="BD1135" s="118" t="n"/>
      <c r="BE1135" s="118" t="n"/>
      <c r="BF1135" s="118" t="n"/>
      <c r="BG1135" s="118" t="n"/>
      <c r="BH1135" s="118" t="n"/>
      <c r="BI1135" s="118" t="n"/>
      <c r="BJ1135" s="118" t="n"/>
      <c r="BK1135" s="118" t="n"/>
      <c r="BL1135" s="118" t="n"/>
      <c r="BM1135" s="118" t="n"/>
      <c r="BN1135" s="118" t="n"/>
      <c r="BO1135" s="118" t="n"/>
      <c r="BP1135" s="118" t="n"/>
      <c r="BQ1135" s="118" t="n"/>
      <c r="BR1135" s="118" t="n"/>
      <c r="BS1135" s="118" t="n"/>
      <c r="BT1135" s="118">
        <f>COUNTIF(B1135:BS1135,1)</f>
        <v/>
      </c>
      <c r="BV1135" s="76">
        <f>TRIM(RIGHT(A1135, LEN(A1135) - FIND("@", SUBSTITUTE(A1135, " ", "@", LEN(A1135)-LEN(SUBSTITUTE(A1135," ",""))))))</f>
        <v/>
      </c>
      <c r="BW1135" s="76">
        <f>TRIM(LEFT(A1135,FIND(" ",A1135&amp;" ")-1))</f>
        <v/>
      </c>
      <c r="BX1135">
        <f>+IF(BV1135=BV1134,"Same","Diff")</f>
        <v/>
      </c>
      <c r="BY1135">
        <f>IF(BX1135="Same",IF(BW1135=BW1134,"same","Diff"))</f>
        <v/>
      </c>
    </row>
    <row r="1136" ht="17" customHeight="1">
      <c r="A1136" s="61" t="inlineStr">
        <is>
          <t>David Russell</t>
        </is>
      </c>
      <c r="B1136" s="120" t="n"/>
      <c r="C1136" s="120" t="n"/>
      <c r="D1136" s="120" t="n"/>
      <c r="E1136" s="120" t="n"/>
      <c r="F1136" s="120" t="n"/>
      <c r="G1136" s="120" t="n"/>
      <c r="H1136" s="120" t="n"/>
      <c r="I1136" s="120" t="n"/>
      <c r="J1136" s="118" t="n"/>
      <c r="K1136" s="118" t="n"/>
      <c r="L1136" s="118" t="n"/>
      <c r="M1136" s="118" t="n"/>
      <c r="N1136" s="118" t="n"/>
      <c r="O1136" s="118" t="n"/>
      <c r="P1136" s="118" t="n"/>
      <c r="Q1136" s="118" t="n"/>
      <c r="R1136" s="118" t="n"/>
      <c r="S1136" s="118" t="n"/>
      <c r="T1136" s="118" t="n"/>
      <c r="U1136" s="118" t="n"/>
      <c r="V1136" s="118" t="n"/>
      <c r="W1136" s="118" t="n"/>
      <c r="X1136" s="118" t="n"/>
      <c r="Y1136" s="118" t="n"/>
      <c r="Z1136" s="118" t="n"/>
      <c r="AA1136" s="118" t="n"/>
      <c r="AB1136" s="118" t="n"/>
      <c r="AC1136" s="118" t="n"/>
      <c r="AD1136" s="118" t="n"/>
      <c r="AE1136" s="118" t="n"/>
      <c r="AF1136" s="118" t="n"/>
      <c r="AG1136" s="118" t="n"/>
      <c r="AH1136" s="118" t="n"/>
      <c r="AI1136" s="118" t="n"/>
      <c r="AJ1136" s="118" t="n"/>
      <c r="AK1136" s="118" t="n"/>
      <c r="AL1136" s="118" t="n"/>
      <c r="AM1136" s="118" t="n"/>
      <c r="AN1136" s="118" t="n"/>
      <c r="AO1136" s="118" t="n"/>
      <c r="AP1136" s="118" t="n"/>
      <c r="AQ1136" s="118" t="n"/>
      <c r="AR1136" s="118" t="n"/>
      <c r="AS1136" s="118" t="n"/>
      <c r="AT1136" s="118" t="n"/>
      <c r="AU1136" s="118" t="n"/>
      <c r="AV1136" s="118" t="n">
        <v>1</v>
      </c>
      <c r="AW1136" s="118" t="n"/>
      <c r="AX1136" s="118" t="n"/>
      <c r="AY1136" s="118" t="n"/>
      <c r="AZ1136" s="118" t="n"/>
      <c r="BA1136" s="118" t="n"/>
      <c r="BB1136" s="118" t="n"/>
      <c r="BC1136" s="118" t="n">
        <v>1</v>
      </c>
      <c r="BD1136" s="118" t="n">
        <v>1</v>
      </c>
      <c r="BE1136" s="118" t="n">
        <v>1</v>
      </c>
      <c r="BF1136" s="118" t="n">
        <v>1</v>
      </c>
      <c r="BG1136" s="118" t="n">
        <v>1</v>
      </c>
      <c r="BH1136" s="118" t="n">
        <v>1</v>
      </c>
      <c r="BI1136" s="118" t="n">
        <v>1</v>
      </c>
      <c r="BJ1136" s="118" t="n">
        <v>1</v>
      </c>
      <c r="BK1136" s="118" t="n">
        <v>1</v>
      </c>
      <c r="BL1136" s="118" t="n"/>
      <c r="BM1136" s="118" t="n">
        <v>1</v>
      </c>
      <c r="BN1136" s="118" t="n">
        <v>1</v>
      </c>
      <c r="BO1136" s="118" t="n">
        <v>1</v>
      </c>
      <c r="BP1136" s="118" t="n">
        <v>1</v>
      </c>
      <c r="BQ1136" s="118" t="n">
        <v>1</v>
      </c>
      <c r="BR1136" s="118" t="n">
        <v>1</v>
      </c>
      <c r="BS1136" s="118" t="n">
        <v>1</v>
      </c>
      <c r="BT1136" s="118">
        <f>COUNTIF(B1136:BS1136,1)</f>
        <v/>
      </c>
      <c r="BV1136" s="76">
        <f>TRIM(RIGHT(A1136, LEN(A1136) - FIND("@", SUBSTITUTE(A1136, " ", "@", LEN(A1136)-LEN(SUBSTITUTE(A1136," ",""))))))</f>
        <v/>
      </c>
      <c r="BW1136" s="76">
        <f>TRIM(LEFT(A1136,FIND(" ",A1136&amp;" ")-1))</f>
        <v/>
      </c>
      <c r="BX1136">
        <f>+IF(BV1136=BV1135,"Same","Diff")</f>
        <v/>
      </c>
      <c r="BY1136">
        <f>IF(BX1136="Same",IF(BW1136=BW1135,"same","Diff"))</f>
        <v/>
      </c>
    </row>
    <row r="1137" ht="17" customHeight="1">
      <c r="A1137" s="59" t="inlineStr">
        <is>
          <t>Drew Russell</t>
        </is>
      </c>
      <c r="B1137" s="117" t="n"/>
      <c r="C1137" s="117" t="n"/>
      <c r="D1137" s="117" t="n"/>
      <c r="E1137" s="117" t="n"/>
      <c r="F1137" s="117" t="n"/>
      <c r="G1137" s="117" t="n"/>
      <c r="H1137" s="117" t="n"/>
      <c r="I1137" s="117" t="n"/>
      <c r="J1137" s="118" t="n"/>
      <c r="K1137" s="118" t="n"/>
      <c r="L1137" s="118" t="n"/>
      <c r="M1137" s="118" t="n"/>
      <c r="N1137" s="118" t="n"/>
      <c r="O1137" s="118" t="n"/>
      <c r="P1137" s="118" t="n"/>
      <c r="Q1137" s="118" t="n"/>
      <c r="R1137" s="118" t="n"/>
      <c r="S1137" s="118" t="n"/>
      <c r="T1137" s="118" t="n"/>
      <c r="U1137" s="118" t="n"/>
      <c r="V1137" s="118" t="n"/>
      <c r="W1137" s="118" t="n"/>
      <c r="X1137" s="118" t="n"/>
      <c r="Y1137" s="118" t="n"/>
      <c r="Z1137" s="118" t="n"/>
      <c r="AA1137" s="118" t="n"/>
      <c r="AB1137" s="118" t="n"/>
      <c r="AC1137" s="118" t="n"/>
      <c r="AD1137" s="118" t="n"/>
      <c r="AE1137" s="118" t="n"/>
      <c r="AF1137" s="118" t="n"/>
      <c r="AG1137" s="118" t="n"/>
      <c r="AH1137" s="118" t="n"/>
      <c r="AI1137" s="118" t="n"/>
      <c r="AJ1137" s="118" t="n"/>
      <c r="AK1137" s="118" t="n"/>
      <c r="AL1137" s="118" t="n"/>
      <c r="AM1137" s="118" t="n"/>
      <c r="AN1137" s="118" t="n"/>
      <c r="AO1137" s="118" t="n"/>
      <c r="AP1137" s="118" t="n"/>
      <c r="AQ1137" s="118" t="n"/>
      <c r="AR1137" s="118" t="n"/>
      <c r="AS1137" s="118" t="n"/>
      <c r="AT1137" s="118" t="n"/>
      <c r="AU1137" s="118" t="n"/>
      <c r="AV1137" s="118" t="n"/>
      <c r="AW1137" s="118" t="n"/>
      <c r="AX1137" s="118" t="n"/>
      <c r="AY1137" s="118" t="n"/>
      <c r="AZ1137" s="118" t="n"/>
      <c r="BA1137" s="118" t="n"/>
      <c r="BB1137" s="118" t="n"/>
      <c r="BC1137" s="118" t="n"/>
      <c r="BD1137" s="118" t="n"/>
      <c r="BE1137" s="118" t="n"/>
      <c r="BF1137" s="118" t="n"/>
      <c r="BG1137" s="118" t="n"/>
      <c r="BH1137" s="118" t="n">
        <v>1</v>
      </c>
      <c r="BI1137" s="118" t="n"/>
      <c r="BJ1137" s="118" t="n"/>
      <c r="BK1137" s="118" t="n"/>
      <c r="BL1137" s="118" t="n"/>
      <c r="BM1137" s="118" t="n"/>
      <c r="BN1137" s="118" t="n"/>
      <c r="BO1137" s="118" t="n"/>
      <c r="BP1137" s="118" t="n"/>
      <c r="BQ1137" s="118" t="n"/>
      <c r="BR1137" s="118" t="n"/>
      <c r="BS1137" s="118" t="n"/>
      <c r="BT1137" s="118">
        <f>COUNTIF(B1137:BS1137,1)</f>
        <v/>
      </c>
      <c r="BV1137" s="76">
        <f>TRIM(RIGHT(A1137, LEN(A1137) - FIND("@", SUBSTITUTE(A1137, " ", "@", LEN(A1137)-LEN(SUBSTITUTE(A1137," ",""))))))</f>
        <v/>
      </c>
      <c r="BW1137" s="76">
        <f>TRIM(LEFT(A1137,FIND(" ",A1137&amp;" ")-1))</f>
        <v/>
      </c>
      <c r="BX1137">
        <f>+IF(BV1137=BV1136,"Same","Diff")</f>
        <v/>
      </c>
      <c r="BY1137">
        <f>IF(BX1137="Same",IF(BW1137=BW1136,"same","Diff"))</f>
        <v/>
      </c>
    </row>
    <row r="1138" ht="17" customHeight="1">
      <c r="A1138" s="59" t="inlineStr">
        <is>
          <t>Geoff Russell</t>
        </is>
      </c>
      <c r="B1138" s="117" t="n"/>
      <c r="C1138" s="117" t="n"/>
      <c r="D1138" s="117" t="n"/>
      <c r="E1138" s="117" t="n"/>
      <c r="F1138" s="117" t="n"/>
      <c r="G1138" s="117" t="n"/>
      <c r="H1138" s="117" t="n"/>
      <c r="I1138" s="117" t="n"/>
      <c r="J1138" s="118" t="n"/>
      <c r="K1138" s="118" t="n"/>
      <c r="L1138" s="118" t="n"/>
      <c r="M1138" s="118" t="n"/>
      <c r="N1138" s="118" t="n"/>
      <c r="O1138" s="118" t="n"/>
      <c r="P1138" s="118" t="n"/>
      <c r="Q1138" s="118" t="n"/>
      <c r="R1138" s="118" t="n"/>
      <c r="S1138" s="118" t="n"/>
      <c r="T1138" s="118" t="n">
        <v>1</v>
      </c>
      <c r="U1138" s="118" t="n">
        <v>1</v>
      </c>
      <c r="V1138" s="118" t="n">
        <v>1</v>
      </c>
      <c r="W1138" s="118" t="n">
        <v>1</v>
      </c>
      <c r="X1138" s="118" t="n">
        <v>1</v>
      </c>
      <c r="Y1138" s="130" t="n">
        <v>1</v>
      </c>
      <c r="Z1138" s="118" t="n">
        <v>1</v>
      </c>
      <c r="AA1138" s="118" t="n">
        <v>1</v>
      </c>
      <c r="AB1138" s="118" t="n">
        <v>1</v>
      </c>
      <c r="AC1138" s="118" t="n"/>
      <c r="AD1138" s="118" t="n"/>
      <c r="AE1138" s="118" t="n"/>
      <c r="AF1138" s="118" t="n"/>
      <c r="AG1138" s="118" t="n"/>
      <c r="AH1138" s="118" t="n"/>
      <c r="AI1138" s="118" t="n"/>
      <c r="AJ1138" s="118" t="n"/>
      <c r="AK1138" s="118" t="n"/>
      <c r="AL1138" s="118" t="n"/>
      <c r="AM1138" s="118" t="n"/>
      <c r="AN1138" s="118" t="n"/>
      <c r="AO1138" s="118" t="n"/>
      <c r="AP1138" s="118" t="n"/>
      <c r="AQ1138" s="118" t="n"/>
      <c r="AR1138" s="118" t="n"/>
      <c r="AS1138" s="118" t="n"/>
      <c r="AT1138" s="118" t="n"/>
      <c r="AU1138" s="118" t="n"/>
      <c r="AV1138" s="118" t="n"/>
      <c r="AW1138" s="118" t="n"/>
      <c r="AX1138" s="118" t="n"/>
      <c r="AY1138" s="118" t="n"/>
      <c r="AZ1138" s="118" t="n"/>
      <c r="BA1138" s="118" t="n"/>
      <c r="BB1138" s="118" t="n"/>
      <c r="BC1138" s="118" t="n"/>
      <c r="BD1138" s="118" t="n"/>
      <c r="BE1138" s="118" t="n"/>
      <c r="BF1138" s="118" t="n"/>
      <c r="BG1138" s="118" t="n"/>
      <c r="BH1138" s="118" t="n"/>
      <c r="BI1138" s="118" t="n"/>
      <c r="BJ1138" s="118" t="n"/>
      <c r="BK1138" s="118" t="n"/>
      <c r="BL1138" s="118" t="n"/>
      <c r="BM1138" s="118" t="n"/>
      <c r="BN1138" s="118" t="n"/>
      <c r="BO1138" s="118" t="n"/>
      <c r="BP1138" s="118" t="n"/>
      <c r="BQ1138" s="118" t="n"/>
      <c r="BR1138" s="118" t="n"/>
      <c r="BS1138" s="118" t="n"/>
      <c r="BT1138" s="118">
        <f>COUNTIF(B1138:BS1138,1)</f>
        <v/>
      </c>
      <c r="BV1138" s="76">
        <f>TRIM(RIGHT(A1138, LEN(A1138) - FIND("@", SUBSTITUTE(A1138, " ", "@", LEN(A1138)-LEN(SUBSTITUTE(A1138," ",""))))))</f>
        <v/>
      </c>
      <c r="BW1138" s="76">
        <f>TRIM(LEFT(A1138,FIND(" ",A1138&amp;" ")-1))</f>
        <v/>
      </c>
      <c r="BX1138">
        <f>+IF(BV1138=BV1137,"Same","Diff")</f>
        <v/>
      </c>
      <c r="BY1138">
        <f>IF(BX1138="Same",IF(BW1138=BW1137,"same","Diff"))</f>
        <v/>
      </c>
    </row>
    <row r="1139" ht="17" customHeight="1">
      <c r="A1139" s="60" t="inlineStr">
        <is>
          <t>Keith Russell</t>
        </is>
      </c>
      <c r="B1139" s="119" t="n"/>
      <c r="C1139" s="119" t="n"/>
      <c r="D1139" s="119" t="n"/>
      <c r="E1139" s="119" t="n"/>
      <c r="F1139" s="119" t="n">
        <v>1</v>
      </c>
      <c r="G1139" s="119" t="n">
        <v>1</v>
      </c>
      <c r="H1139" s="119" t="n"/>
      <c r="I1139" s="119" t="n"/>
      <c r="J1139" s="118" t="n"/>
      <c r="K1139" s="118" t="n"/>
      <c r="L1139" s="118" t="n"/>
      <c r="M1139" s="118" t="n"/>
      <c r="N1139" s="118" t="n"/>
      <c r="O1139" s="118" t="n"/>
      <c r="P1139" s="118" t="n"/>
      <c r="Q1139" s="118" t="n"/>
      <c r="R1139" s="118" t="n"/>
      <c r="S1139" s="118" t="n"/>
      <c r="T1139" s="118" t="n"/>
      <c r="U1139" s="118" t="n"/>
      <c r="V1139" s="118" t="n"/>
      <c r="W1139" s="118" t="n"/>
      <c r="X1139" s="118" t="n"/>
      <c r="Y1139" s="118" t="n"/>
      <c r="Z1139" s="118" t="n"/>
      <c r="AA1139" s="118" t="n"/>
      <c r="AB1139" s="118" t="n"/>
      <c r="AC1139" s="118" t="n"/>
      <c r="AD1139" s="118" t="n"/>
      <c r="AE1139" s="118" t="n"/>
      <c r="AF1139" s="118" t="n"/>
      <c r="AG1139" s="118" t="n"/>
      <c r="AH1139" s="118" t="n"/>
      <c r="AI1139" s="118" t="n"/>
      <c r="AJ1139" s="118" t="n"/>
      <c r="AK1139" s="118" t="n"/>
      <c r="AL1139" s="118" t="n"/>
      <c r="AM1139" s="118" t="n"/>
      <c r="AN1139" s="118" t="n"/>
      <c r="AO1139" s="118" t="n"/>
      <c r="AP1139" s="118" t="n"/>
      <c r="AQ1139" s="118" t="n"/>
      <c r="AR1139" s="118" t="n"/>
      <c r="AS1139" s="118" t="n"/>
      <c r="AT1139" s="118" t="n"/>
      <c r="AU1139" s="118" t="n"/>
      <c r="AV1139" s="118" t="n"/>
      <c r="AW1139" s="118" t="n"/>
      <c r="AX1139" s="118" t="n"/>
      <c r="AY1139" s="118" t="n"/>
      <c r="AZ1139" s="118" t="n"/>
      <c r="BA1139" s="118" t="n"/>
      <c r="BB1139" s="118" t="n"/>
      <c r="BC1139" s="118" t="n"/>
      <c r="BD1139" s="118" t="n"/>
      <c r="BE1139" s="118" t="n"/>
      <c r="BF1139" s="118" t="n"/>
      <c r="BG1139" s="118" t="n"/>
      <c r="BH1139" s="118" t="n"/>
      <c r="BI1139" s="118" t="n"/>
      <c r="BJ1139" s="118" t="n"/>
      <c r="BK1139" s="118" t="n"/>
      <c r="BL1139" s="118" t="n"/>
      <c r="BM1139" s="118" t="n"/>
      <c r="BN1139" s="118" t="n"/>
      <c r="BO1139" s="118" t="n"/>
      <c r="BP1139" s="118" t="n"/>
      <c r="BQ1139" s="118" t="n"/>
      <c r="BR1139" s="118" t="n"/>
      <c r="BS1139" s="118" t="n"/>
      <c r="BT1139" s="118">
        <f>COUNTIF(B1139:BS1139,1)</f>
        <v/>
      </c>
      <c r="BV1139" s="76">
        <f>TRIM(RIGHT(A1139, LEN(A1139) - FIND("@", SUBSTITUTE(A1139, " ", "@", LEN(A1139)-LEN(SUBSTITUTE(A1139," ",""))))))</f>
        <v/>
      </c>
      <c r="BW1139" s="76">
        <f>TRIM(LEFT(A1139,FIND(" ",A1139&amp;" ")-1))</f>
        <v/>
      </c>
      <c r="BX1139">
        <f>+IF(BV1139=BV1138,"Same","Diff")</f>
        <v/>
      </c>
      <c r="BY1139">
        <f>IF(BX1139="Same",IF(BW1139=BW1138,"same","Diff"))</f>
        <v/>
      </c>
    </row>
    <row r="1140" ht="17" customHeight="1">
      <c r="A1140" s="59" t="inlineStr">
        <is>
          <t>Rob Russell</t>
        </is>
      </c>
      <c r="B1140" s="117" t="n"/>
      <c r="C1140" s="117" t="n"/>
      <c r="D1140" s="117" t="n"/>
      <c r="E1140" s="117" t="n"/>
      <c r="F1140" s="117" t="n"/>
      <c r="G1140" s="117" t="n"/>
      <c r="H1140" s="117" t="n"/>
      <c r="I1140" s="117" t="n"/>
      <c r="J1140" s="118" t="n"/>
      <c r="K1140" s="118" t="n"/>
      <c r="L1140" s="118" t="n"/>
      <c r="M1140" s="118" t="n"/>
      <c r="N1140" s="118" t="n"/>
      <c r="O1140" s="118" t="n"/>
      <c r="P1140" s="118" t="n"/>
      <c r="Q1140" s="118" t="n"/>
      <c r="R1140" s="118" t="n"/>
      <c r="S1140" s="118" t="n"/>
      <c r="T1140" s="118" t="n"/>
      <c r="U1140" s="118" t="n"/>
      <c r="V1140" s="118" t="n"/>
      <c r="W1140" s="118" t="n"/>
      <c r="X1140" s="118" t="n"/>
      <c r="Y1140" s="118" t="n"/>
      <c r="Z1140" s="118" t="n"/>
      <c r="AA1140" s="118" t="n"/>
      <c r="AB1140" s="118" t="n"/>
      <c r="AC1140" s="118" t="n"/>
      <c r="AD1140" s="118" t="n"/>
      <c r="AE1140" s="118" t="n"/>
      <c r="AF1140" s="118" t="n"/>
      <c r="AG1140" s="118" t="n"/>
      <c r="AH1140" s="118" t="n"/>
      <c r="AI1140" s="118" t="n"/>
      <c r="AJ1140" s="118" t="n"/>
      <c r="AK1140" s="118" t="n"/>
      <c r="AL1140" s="118" t="n"/>
      <c r="AM1140" s="118" t="n"/>
      <c r="AN1140" s="118" t="n"/>
      <c r="AO1140" s="118" t="n"/>
      <c r="AP1140" s="118" t="n"/>
      <c r="AQ1140" s="118" t="n"/>
      <c r="AR1140" s="118" t="n"/>
      <c r="AS1140" s="118" t="n">
        <v>1</v>
      </c>
      <c r="AT1140" s="118" t="n"/>
      <c r="AU1140" s="118" t="n"/>
      <c r="AV1140" s="118" t="n"/>
      <c r="AW1140" s="118" t="n"/>
      <c r="AX1140" s="118" t="n"/>
      <c r="AY1140" s="118" t="n"/>
      <c r="AZ1140" s="118" t="n"/>
      <c r="BA1140" s="118" t="n"/>
      <c r="BB1140" s="118" t="n"/>
      <c r="BC1140" s="118" t="n"/>
      <c r="BD1140" s="118" t="n"/>
      <c r="BE1140" s="118" t="n"/>
      <c r="BF1140" s="118" t="n"/>
      <c r="BG1140" s="118" t="n"/>
      <c r="BH1140" s="118" t="n"/>
      <c r="BI1140" s="118" t="n"/>
      <c r="BJ1140" s="118" t="n"/>
      <c r="BK1140" s="118" t="n"/>
      <c r="BL1140" s="118" t="n"/>
      <c r="BM1140" s="118" t="n"/>
      <c r="BN1140" s="118" t="n"/>
      <c r="BO1140" s="118" t="n"/>
      <c r="BP1140" s="118" t="n"/>
      <c r="BQ1140" s="118" t="n"/>
      <c r="BR1140" s="118" t="n"/>
      <c r="BS1140" s="118" t="n"/>
      <c r="BT1140" s="118">
        <f>COUNTIF(B1140:BS1140,1)</f>
        <v/>
      </c>
      <c r="BV1140" s="76">
        <f>TRIM(RIGHT(A1140, LEN(A1140) - FIND("@", SUBSTITUTE(A1140, " ", "@", LEN(A1140)-LEN(SUBSTITUTE(A1140," ",""))))))</f>
        <v/>
      </c>
      <c r="BW1140" s="76">
        <f>TRIM(LEFT(A1140,FIND(" ",A1140&amp;" ")-1))</f>
        <v/>
      </c>
      <c r="BX1140">
        <f>+IF(BV1140=BV1139,"Same","Diff")</f>
        <v/>
      </c>
      <c r="BY1140">
        <f>IF(BX1140="Same",IF(BW1140=BW1139,"same","Diff"))</f>
        <v/>
      </c>
    </row>
    <row r="1141" ht="17" customHeight="1">
      <c r="A1141" s="59" t="inlineStr">
        <is>
          <t>Wayne Russell</t>
        </is>
      </c>
      <c r="B1141" s="117" t="n"/>
      <c r="C1141" s="117" t="n"/>
      <c r="D1141" s="117" t="n"/>
      <c r="E1141" s="117" t="n"/>
      <c r="F1141" s="117" t="n"/>
      <c r="G1141" s="117" t="n"/>
      <c r="H1141" s="117" t="n"/>
      <c r="I1141" s="117" t="n"/>
      <c r="J1141" s="118" t="n"/>
      <c r="K1141" s="118" t="n"/>
      <c r="L1141" s="118" t="n"/>
      <c r="M1141" s="118" t="n"/>
      <c r="N1141" s="118" t="n"/>
      <c r="O1141" s="118" t="n"/>
      <c r="P1141" s="118" t="n"/>
      <c r="Q1141" s="118" t="n"/>
      <c r="R1141" s="118" t="n"/>
      <c r="S1141" s="118" t="n"/>
      <c r="T1141" s="118" t="n"/>
      <c r="U1141" s="118" t="n"/>
      <c r="V1141" s="118" t="n"/>
      <c r="W1141" s="118" t="n"/>
      <c r="X1141" s="118" t="n"/>
      <c r="Y1141" s="118" t="n"/>
      <c r="Z1141" s="118" t="n"/>
      <c r="AA1141" s="118" t="n"/>
      <c r="AB1141" s="118" t="n"/>
      <c r="AC1141" s="118" t="n"/>
      <c r="AD1141" s="118" t="n"/>
      <c r="AE1141" s="118" t="n"/>
      <c r="AF1141" s="118" t="n"/>
      <c r="AG1141" s="118" t="n"/>
      <c r="AH1141" s="118" t="n"/>
      <c r="AI1141" s="118" t="n"/>
      <c r="AJ1141" s="118" t="n">
        <v>1</v>
      </c>
      <c r="AK1141" s="118" t="n">
        <v>1</v>
      </c>
      <c r="AL1141" s="118" t="n">
        <v>1</v>
      </c>
      <c r="AM1141" s="118" t="n">
        <v>1</v>
      </c>
      <c r="AN1141" s="118" t="n"/>
      <c r="AO1141" s="118" t="n"/>
      <c r="AP1141" s="118" t="n"/>
      <c r="AQ1141" s="118" t="n"/>
      <c r="AR1141" s="118" t="n"/>
      <c r="AS1141" s="118" t="n"/>
      <c r="AT1141" s="118" t="n"/>
      <c r="AU1141" s="118" t="n"/>
      <c r="AV1141" s="118" t="n"/>
      <c r="AW1141" s="118" t="n"/>
      <c r="AX1141" s="118" t="n"/>
      <c r="AY1141" s="118" t="n"/>
      <c r="AZ1141" s="118" t="n"/>
      <c r="BA1141" s="118" t="n"/>
      <c r="BB1141" s="118" t="n"/>
      <c r="BC1141" s="118" t="n"/>
      <c r="BD1141" s="118" t="n"/>
      <c r="BE1141" s="118" t="n"/>
      <c r="BF1141" s="118" t="n"/>
      <c r="BG1141" s="118" t="n"/>
      <c r="BH1141" s="118" t="n"/>
      <c r="BI1141" s="118" t="n"/>
      <c r="BJ1141" s="118" t="n"/>
      <c r="BK1141" s="118" t="n"/>
      <c r="BL1141" s="118" t="n"/>
      <c r="BM1141" s="118" t="n"/>
      <c r="BN1141" s="118" t="n"/>
      <c r="BO1141" s="118" t="n"/>
      <c r="BP1141" s="118" t="n"/>
      <c r="BQ1141" s="118" t="n"/>
      <c r="BR1141" s="118" t="n"/>
      <c r="BS1141" s="118" t="n"/>
      <c r="BT1141" s="118">
        <f>COUNTIF(B1141:BS1141,1)</f>
        <v/>
      </c>
      <c r="BV1141" s="76">
        <f>TRIM(RIGHT(A1141, LEN(A1141) - FIND("@", SUBSTITUTE(A1141, " ", "@", LEN(A1141)-LEN(SUBSTITUTE(A1141," ",""))))))</f>
        <v/>
      </c>
      <c r="BW1141" s="76">
        <f>TRIM(LEFT(A1141,FIND(" ",A1141&amp;" ")-1))</f>
        <v/>
      </c>
      <c r="BX1141">
        <f>+IF(BV1141=BV1140,"Same","Diff")</f>
        <v/>
      </c>
      <c r="BY1141">
        <f>IF(BX1141="Same",IF(BW1141=BW1140,"same","Diff"))</f>
        <v/>
      </c>
    </row>
    <row r="1142" ht="17" customHeight="1">
      <c r="A1142" s="59" t="inlineStr">
        <is>
          <t>Geoff Russell(1)</t>
        </is>
      </c>
      <c r="B1142" s="117" t="n">
        <v>1</v>
      </c>
      <c r="C1142" s="117" t="n">
        <v>1</v>
      </c>
      <c r="D1142" s="117" t="n">
        <v>1</v>
      </c>
      <c r="E1142" s="117" t="n">
        <v>1</v>
      </c>
      <c r="F1142" s="117" t="n"/>
      <c r="G1142" s="117" t="n">
        <v>1</v>
      </c>
      <c r="H1142" s="117" t="n"/>
      <c r="I1142" s="117" t="n"/>
      <c r="J1142" s="118" t="n"/>
      <c r="K1142" s="118" t="n"/>
      <c r="L1142" s="118" t="n"/>
      <c r="M1142" s="118" t="n"/>
      <c r="N1142" s="118" t="n"/>
      <c r="O1142" s="118" t="n"/>
      <c r="P1142" s="118" t="n"/>
      <c r="Q1142" s="118" t="n"/>
      <c r="R1142" s="118" t="n"/>
      <c r="S1142" s="118" t="n"/>
      <c r="T1142" s="118" t="n"/>
      <c r="U1142" s="118" t="n"/>
      <c r="V1142" s="118" t="n"/>
      <c r="W1142" s="118" t="n"/>
      <c r="X1142" s="118" t="n"/>
      <c r="Y1142" s="130" t="n"/>
      <c r="Z1142" s="118" t="n"/>
      <c r="AA1142" s="118" t="n"/>
      <c r="AB1142" s="118" t="n"/>
      <c r="AC1142" s="118" t="n"/>
      <c r="AD1142" s="118" t="n"/>
      <c r="AE1142" s="118" t="n"/>
      <c r="AF1142" s="118" t="n"/>
      <c r="AG1142" s="118" t="n"/>
      <c r="AH1142" s="118" t="n"/>
      <c r="AI1142" s="118" t="n"/>
      <c r="AJ1142" s="118" t="n"/>
      <c r="AK1142" s="118" t="n"/>
      <c r="AL1142" s="118" t="n"/>
      <c r="AM1142" s="118" t="n"/>
      <c r="AN1142" s="118" t="n"/>
      <c r="AO1142" s="118" t="n"/>
      <c r="AP1142" s="118" t="n"/>
      <c r="AQ1142" s="118" t="n"/>
      <c r="AR1142" s="118" t="n"/>
      <c r="AS1142" s="118" t="n"/>
      <c r="AT1142" s="118" t="n"/>
      <c r="AU1142" s="118" t="n"/>
      <c r="AV1142" s="118" t="n"/>
      <c r="AW1142" s="118" t="n"/>
      <c r="AX1142" s="118" t="n"/>
      <c r="AY1142" s="118" t="n"/>
      <c r="AZ1142" s="118" t="n"/>
      <c r="BA1142" s="118" t="n"/>
      <c r="BB1142" s="118" t="n"/>
      <c r="BC1142" s="118" t="n"/>
      <c r="BD1142" s="118" t="n"/>
      <c r="BE1142" s="118" t="n"/>
      <c r="BF1142" s="118" t="n"/>
      <c r="BG1142" s="118" t="n"/>
      <c r="BH1142" s="118" t="n"/>
      <c r="BI1142" s="118" t="n"/>
      <c r="BJ1142" s="118" t="n"/>
      <c r="BK1142" s="118" t="n"/>
      <c r="BL1142" s="118" t="n"/>
      <c r="BM1142" s="118" t="n"/>
      <c r="BN1142" s="118" t="n"/>
      <c r="BO1142" s="118" t="n"/>
      <c r="BP1142" s="118" t="n"/>
      <c r="BQ1142" s="118" t="n"/>
      <c r="BR1142" s="118" t="n"/>
      <c r="BS1142" s="118" t="n"/>
      <c r="BT1142" s="118">
        <f>COUNTIF(B1142:BS1142,1)</f>
        <v/>
      </c>
      <c r="BV1142" s="76">
        <f>TRIM(RIGHT(A1142, LEN(A1142) - FIND("@", SUBSTITUTE(A1142, " ", "@", LEN(A1142)-LEN(SUBSTITUTE(A1142," ",""))))))</f>
        <v/>
      </c>
      <c r="BW1142" s="76">
        <f>TRIM(LEFT(A1142,FIND(" ",A1142&amp;" ")-1))</f>
        <v/>
      </c>
      <c r="BX1142">
        <f>+IF(BV1142=BV1141,"Same","Diff")</f>
        <v/>
      </c>
      <c r="BY1142">
        <f>IF(BX1142="Same",IF(BW1142=BW1141,"same","Diff"))</f>
        <v/>
      </c>
    </row>
    <row r="1143" ht="17" customHeight="1">
      <c r="A1143" s="59" t="inlineStr">
        <is>
          <t>Johnny Rutherford</t>
        </is>
      </c>
      <c r="B1143" s="117" t="n"/>
      <c r="C1143" s="117" t="n"/>
      <c r="D1143" s="117" t="n"/>
      <c r="E1143" s="117" t="n"/>
      <c r="F1143" s="117" t="n"/>
      <c r="G1143" s="117" t="n"/>
      <c r="H1143" s="117" t="n"/>
      <c r="I1143" s="117" t="n"/>
      <c r="J1143" s="118" t="n"/>
      <c r="K1143" s="118" t="n"/>
      <c r="L1143" s="118" t="n"/>
      <c r="M1143" s="118" t="n"/>
      <c r="N1143" s="118" t="n"/>
      <c r="O1143" s="118" t="n"/>
      <c r="P1143" s="118" t="n"/>
      <c r="Q1143" s="118" t="n"/>
      <c r="R1143" s="118" t="n"/>
      <c r="S1143" s="118" t="n">
        <v>1</v>
      </c>
      <c r="T1143" s="118" t="n"/>
      <c r="U1143" s="118" t="n"/>
      <c r="V1143" s="118" t="n"/>
      <c r="W1143" s="118" t="n"/>
      <c r="X1143" s="118" t="n"/>
      <c r="Y1143" s="118" t="n"/>
      <c r="Z1143" s="118" t="n"/>
      <c r="AA1143" s="118" t="n"/>
      <c r="AB1143" s="118" t="n"/>
      <c r="AC1143" s="118" t="n"/>
      <c r="AD1143" s="118" t="n"/>
      <c r="AE1143" s="118" t="n"/>
      <c r="AF1143" s="118" t="n"/>
      <c r="AG1143" s="118" t="n"/>
      <c r="AH1143" s="118" t="n"/>
      <c r="AI1143" s="118" t="n"/>
      <c r="AJ1143" s="118" t="n"/>
      <c r="AK1143" s="118" t="n"/>
      <c r="AL1143" s="118" t="n"/>
      <c r="AM1143" s="118" t="n"/>
      <c r="AN1143" s="118" t="n"/>
      <c r="AO1143" s="118" t="n"/>
      <c r="AP1143" s="118" t="n"/>
      <c r="AQ1143" s="118" t="n"/>
      <c r="AR1143" s="118" t="n"/>
      <c r="AS1143" s="118" t="n"/>
      <c r="AT1143" s="118" t="n"/>
      <c r="AU1143" s="118" t="n"/>
      <c r="AV1143" s="118" t="n"/>
      <c r="AW1143" s="118" t="n"/>
      <c r="AX1143" s="118" t="n"/>
      <c r="AY1143" s="118" t="n"/>
      <c r="AZ1143" s="118" t="n"/>
      <c r="BA1143" s="118" t="n"/>
      <c r="BB1143" s="118" t="n"/>
      <c r="BC1143" s="118" t="n"/>
      <c r="BD1143" s="118" t="n"/>
      <c r="BE1143" s="118" t="n"/>
      <c r="BF1143" s="118" t="n"/>
      <c r="BG1143" s="118" t="n"/>
      <c r="BH1143" s="118" t="n"/>
      <c r="BI1143" s="118" t="n"/>
      <c r="BJ1143" s="118" t="n"/>
      <c r="BK1143" s="118" t="n"/>
      <c r="BL1143" s="118" t="n"/>
      <c r="BM1143" s="118" t="n"/>
      <c r="BN1143" s="118" t="n"/>
      <c r="BO1143" s="118" t="n"/>
      <c r="BP1143" s="118" t="n"/>
      <c r="BQ1143" s="118" t="n"/>
      <c r="BR1143" s="118" t="n"/>
      <c r="BS1143" s="118" t="n"/>
      <c r="BT1143" s="118">
        <f>COUNTIF(B1143:BS1143,1)</f>
        <v/>
      </c>
      <c r="BV1143" s="76">
        <f>TRIM(RIGHT(A1143, LEN(A1143) - FIND("@", SUBSTITUTE(A1143, " ", "@", LEN(A1143)-LEN(SUBSTITUTE(A1143," ",""))))))</f>
        <v/>
      </c>
      <c r="BW1143" s="76">
        <f>TRIM(LEFT(A1143,FIND(" ",A1143&amp;" ")-1))</f>
        <v/>
      </c>
      <c r="BX1143">
        <f>+IF(BV1143=BV1142,"Same","Diff")</f>
        <v/>
      </c>
      <c r="BY1143">
        <f>IF(BX1143="Same",IF(BW1143=BW1142,"same","Diff"))</f>
        <v/>
      </c>
    </row>
    <row r="1144" ht="17" customHeight="1">
      <c r="A1144" s="60" t="inlineStr">
        <is>
          <t>Graham Ryan</t>
        </is>
      </c>
      <c r="B1144" s="119" t="n"/>
      <c r="C1144" s="119" t="n"/>
      <c r="D1144" s="119" t="n"/>
      <c r="E1144" s="119" t="n">
        <v>1</v>
      </c>
      <c r="F1144" s="119" t="n"/>
      <c r="G1144" s="119" t="n"/>
      <c r="H1144" s="119" t="n"/>
      <c r="I1144" s="119" t="n"/>
      <c r="J1144" s="118" t="n"/>
      <c r="K1144" s="118" t="n">
        <v>1</v>
      </c>
      <c r="L1144" s="118" t="n">
        <v>1</v>
      </c>
      <c r="M1144" s="118" t="n">
        <v>1</v>
      </c>
      <c r="N1144" s="118" t="n">
        <v>1</v>
      </c>
      <c r="O1144" s="118" t="n">
        <v>1</v>
      </c>
      <c r="P1144" s="118" t="n"/>
      <c r="Q1144" s="118" t="n">
        <v>1</v>
      </c>
      <c r="R1144" s="118" t="n"/>
      <c r="S1144" s="118" t="n">
        <v>1</v>
      </c>
      <c r="T1144" s="118" t="n">
        <v>1</v>
      </c>
      <c r="U1144" s="118" t="n"/>
      <c r="V1144" s="118" t="n"/>
      <c r="W1144" s="118" t="n"/>
      <c r="X1144" s="118" t="n"/>
      <c r="Y1144" s="118" t="n"/>
      <c r="Z1144" s="118" t="n"/>
      <c r="AA1144" s="118" t="n"/>
      <c r="AB1144" s="118" t="n"/>
      <c r="AC1144" s="118" t="n"/>
      <c r="AD1144" s="118" t="n"/>
      <c r="AE1144" s="118" t="n"/>
      <c r="AF1144" s="118" t="n"/>
      <c r="AG1144" s="118" t="n"/>
      <c r="AH1144" s="118" t="n"/>
      <c r="AI1144" s="118" t="n"/>
      <c r="AJ1144" s="118" t="n"/>
      <c r="AK1144" s="118" t="n"/>
      <c r="AL1144" s="118" t="n"/>
      <c r="AM1144" s="118" t="n"/>
      <c r="AN1144" s="118" t="n"/>
      <c r="AO1144" s="118" t="n"/>
      <c r="AP1144" s="118" t="n"/>
      <c r="AQ1144" s="118" t="n"/>
      <c r="AR1144" s="118" t="n"/>
      <c r="AS1144" s="118" t="n"/>
      <c r="AT1144" s="118" t="n"/>
      <c r="AU1144" s="118" t="n"/>
      <c r="AV1144" s="118" t="n"/>
      <c r="AW1144" s="118" t="n"/>
      <c r="AX1144" s="118" t="n"/>
      <c r="AY1144" s="118" t="n"/>
      <c r="AZ1144" s="118" t="n"/>
      <c r="BA1144" s="118" t="n"/>
      <c r="BB1144" s="118" t="n"/>
      <c r="BC1144" s="118" t="n"/>
      <c r="BD1144" s="118" t="n"/>
      <c r="BE1144" s="118" t="n"/>
      <c r="BF1144" s="118" t="n"/>
      <c r="BG1144" s="118" t="n"/>
      <c r="BH1144" s="118" t="n"/>
      <c r="BI1144" s="118" t="n"/>
      <c r="BJ1144" s="118" t="n"/>
      <c r="BK1144" s="118" t="n"/>
      <c r="BL1144" s="118" t="n"/>
      <c r="BM1144" s="118" t="n"/>
      <c r="BN1144" s="118" t="n"/>
      <c r="BO1144" s="118" t="n"/>
      <c r="BP1144" s="118" t="n"/>
      <c r="BQ1144" s="118" t="n"/>
      <c r="BR1144" s="118" t="n"/>
      <c r="BS1144" s="118" t="n"/>
      <c r="BT1144" s="118">
        <f>COUNTIF(B1144:BS1144,1)</f>
        <v/>
      </c>
      <c r="BV1144" s="76">
        <f>TRIM(RIGHT(A1144, LEN(A1144) - FIND("@", SUBSTITUTE(A1144, " ", "@", LEN(A1144)-LEN(SUBSTITUTE(A1144," ",""))))))</f>
        <v/>
      </c>
      <c r="BW1144" s="76">
        <f>TRIM(LEFT(A1144,FIND(" ",A1144&amp;" ")-1))</f>
        <v/>
      </c>
      <c r="BX1144">
        <f>+IF(BV1144=BV1143,"Same","Diff")</f>
        <v/>
      </c>
      <c r="BY1144">
        <f>IF(BX1144="Same",IF(BW1144=BW1143,"same","Diff"))</f>
        <v/>
      </c>
    </row>
    <row r="1145" ht="17" customHeight="1">
      <c r="A1145" s="60" t="inlineStr">
        <is>
          <t>Terry Ryan</t>
        </is>
      </c>
      <c r="B1145" s="119" t="n"/>
      <c r="C1145" s="119" t="n"/>
      <c r="D1145" s="119" t="n"/>
      <c r="E1145" s="119" t="n"/>
      <c r="F1145" s="119" t="n"/>
      <c r="G1145" s="119" t="n"/>
      <c r="H1145" s="119" t="n"/>
      <c r="I1145" s="119" t="n"/>
      <c r="J1145" s="118" t="n"/>
      <c r="K1145" s="118" t="n"/>
      <c r="L1145" s="118" t="n"/>
      <c r="M1145" s="118" t="n"/>
      <c r="N1145" s="118" t="n"/>
      <c r="O1145" s="118" t="n"/>
      <c r="P1145" s="118" t="n"/>
      <c r="Q1145" s="118" t="n"/>
      <c r="R1145" s="118" t="n"/>
      <c r="S1145" s="118" t="n"/>
      <c r="T1145" s="118" t="n"/>
      <c r="U1145" s="118" t="n"/>
      <c r="V1145" s="118" t="n"/>
      <c r="W1145" s="118" t="n"/>
      <c r="X1145" s="118" t="n"/>
      <c r="Y1145" s="118" t="n">
        <v>1</v>
      </c>
      <c r="Z1145" s="118" t="n"/>
      <c r="AA1145" s="118" t="n"/>
      <c r="AB1145" s="118" t="n"/>
      <c r="AC1145" s="118" t="n"/>
      <c r="AD1145" s="118" t="n"/>
      <c r="AE1145" s="118" t="n"/>
      <c r="AF1145" s="118" t="n"/>
      <c r="AG1145" s="118" t="n"/>
      <c r="AH1145" s="118" t="n"/>
      <c r="AI1145" s="118" t="n"/>
      <c r="AJ1145" s="118" t="n"/>
      <c r="AK1145" s="118" t="n"/>
      <c r="AL1145" s="118" t="n"/>
      <c r="AM1145" s="118" t="n"/>
      <c r="AN1145" s="118" t="n"/>
      <c r="AO1145" s="118" t="n"/>
      <c r="AP1145" s="118" t="n"/>
      <c r="AQ1145" s="118" t="n"/>
      <c r="AR1145" s="118" t="n"/>
      <c r="AS1145" s="118" t="n"/>
      <c r="AT1145" s="118" t="n"/>
      <c r="AU1145" s="118" t="n"/>
      <c r="AV1145" s="118" t="n"/>
      <c r="AW1145" s="118" t="n"/>
      <c r="AX1145" s="118" t="n"/>
      <c r="AY1145" s="118" t="n"/>
      <c r="AZ1145" s="118" t="n"/>
      <c r="BA1145" s="118" t="n"/>
      <c r="BB1145" s="118" t="n"/>
      <c r="BC1145" s="118" t="n"/>
      <c r="BD1145" s="118" t="n"/>
      <c r="BE1145" s="118" t="n"/>
      <c r="BF1145" s="118" t="n"/>
      <c r="BG1145" s="118" t="n"/>
      <c r="BH1145" s="118" t="n"/>
      <c r="BI1145" s="118" t="n"/>
      <c r="BJ1145" s="118" t="n"/>
      <c r="BK1145" s="118" t="n"/>
      <c r="BL1145" s="118" t="n"/>
      <c r="BM1145" s="118" t="n"/>
      <c r="BN1145" s="118" t="n"/>
      <c r="BO1145" s="118" t="n"/>
      <c r="BP1145" s="118" t="n"/>
      <c r="BQ1145" s="118" t="n"/>
      <c r="BR1145" s="118" t="n"/>
      <c r="BS1145" s="118" t="n"/>
      <c r="BT1145" s="118">
        <f>COUNTIF(B1145:BS1145,1)</f>
        <v/>
      </c>
      <c r="BV1145" s="76">
        <f>TRIM(RIGHT(A1145, LEN(A1145) - FIND("@", SUBSTITUTE(A1145, " ", "@", LEN(A1145)-LEN(SUBSTITUTE(A1145," ",""))))))</f>
        <v/>
      </c>
      <c r="BW1145" s="76">
        <f>TRIM(LEFT(A1145,FIND(" ",A1145&amp;" ")-1))</f>
        <v/>
      </c>
      <c r="BX1145">
        <f>+IF(BV1145=BV1144,"Same","Diff")</f>
        <v/>
      </c>
      <c r="BY1145">
        <f>IF(BX1145="Same",IF(BW1145=BW1144,"same","Diff"))</f>
        <v/>
      </c>
    </row>
    <row r="1146" ht="17" customHeight="1">
      <c r="A1146" s="59" t="inlineStr">
        <is>
          <t>Rickard Rydell</t>
        </is>
      </c>
      <c r="B1146" s="117" t="n"/>
      <c r="C1146" s="117" t="n"/>
      <c r="D1146" s="117" t="n"/>
      <c r="E1146" s="117" t="n"/>
      <c r="F1146" s="117" t="n"/>
      <c r="G1146" s="117" t="n"/>
      <c r="H1146" s="117" t="n"/>
      <c r="I1146" s="117" t="n"/>
      <c r="J1146" s="118" t="n"/>
      <c r="K1146" s="118" t="n"/>
      <c r="L1146" s="118" t="n"/>
      <c r="M1146" s="118" t="n"/>
      <c r="N1146" s="118" t="n"/>
      <c r="O1146" s="118" t="n"/>
      <c r="P1146" s="118" t="n"/>
      <c r="Q1146" s="118" t="n"/>
      <c r="R1146" s="118" t="n"/>
      <c r="S1146" s="118" t="n"/>
      <c r="T1146" s="118" t="n"/>
      <c r="U1146" s="118" t="n"/>
      <c r="V1146" s="118" t="n"/>
      <c r="W1146" s="118" t="n"/>
      <c r="X1146" s="118" t="n"/>
      <c r="Y1146" s="118" t="n"/>
      <c r="Z1146" s="118" t="n"/>
      <c r="AA1146" s="118" t="n"/>
      <c r="AB1146" s="118" t="n"/>
      <c r="AC1146" s="118" t="n"/>
      <c r="AD1146" s="118" t="n"/>
      <c r="AE1146" s="118" t="n"/>
      <c r="AF1146" s="118" t="n"/>
      <c r="AG1146" s="118" t="n"/>
      <c r="AH1146" s="118" t="n"/>
      <c r="AI1146" s="118" t="n"/>
      <c r="AJ1146" s="118" t="n"/>
      <c r="AK1146" s="118" t="n"/>
      <c r="AL1146" s="118" t="n"/>
      <c r="AM1146" s="118" t="n"/>
      <c r="AN1146" s="118" t="n"/>
      <c r="AO1146" s="118" t="n"/>
      <c r="AP1146" s="118" t="n"/>
      <c r="AQ1146" s="118" t="n"/>
      <c r="AR1146" s="118" t="n"/>
      <c r="AS1146" s="118" t="n"/>
      <c r="AT1146" s="118" t="n"/>
      <c r="AU1146" s="118" t="n"/>
      <c r="AV1146" s="118" t="n">
        <v>1</v>
      </c>
      <c r="AW1146" s="118" t="n"/>
      <c r="AX1146" s="118" t="n"/>
      <c r="AY1146" s="118" t="n"/>
      <c r="AZ1146" s="118" t="n"/>
      <c r="BA1146" s="118" t="n"/>
      <c r="BB1146" s="118" t="n"/>
      <c r="BC1146" s="118" t="n"/>
      <c r="BD1146" s="118" t="n"/>
      <c r="BE1146" s="118" t="n"/>
      <c r="BF1146" s="118" t="n"/>
      <c r="BG1146" s="118" t="n"/>
      <c r="BH1146" s="118" t="n"/>
      <c r="BI1146" s="118" t="n"/>
      <c r="BJ1146" s="118" t="n"/>
      <c r="BK1146" s="118" t="n"/>
      <c r="BL1146" s="118" t="n"/>
      <c r="BM1146" s="118" t="n"/>
      <c r="BN1146" s="118" t="n"/>
      <c r="BO1146" s="118" t="n"/>
      <c r="BP1146" s="118" t="n"/>
      <c r="BQ1146" s="118" t="n"/>
      <c r="BR1146" s="118" t="n"/>
      <c r="BS1146" s="118" t="n"/>
      <c r="BT1146" s="118">
        <f>COUNTIF(B1146:BS1146,1)</f>
        <v/>
      </c>
      <c r="BV1146" s="76">
        <f>TRIM(RIGHT(A1146, LEN(A1146) - FIND("@", SUBSTITUTE(A1146, " ", "@", LEN(A1146)-LEN(SUBSTITUTE(A1146," ",""))))))</f>
        <v/>
      </c>
      <c r="BW1146" s="76">
        <f>TRIM(LEFT(A1146,FIND(" ",A1146&amp;" ")-1))</f>
        <v/>
      </c>
      <c r="BX1146">
        <f>+IF(BV1146=BV1145,"Same","Diff")</f>
        <v/>
      </c>
      <c r="BY1146">
        <f>IF(BX1146="Same",IF(BW1146=BW1145,"same","Diff"))</f>
        <v/>
      </c>
    </row>
    <row r="1147" ht="17" customHeight="1">
      <c r="A1147" s="60" t="inlineStr">
        <is>
          <t>Ralph Sach</t>
        </is>
      </c>
      <c r="B1147" s="119" t="n"/>
      <c r="C1147" s="119" t="n"/>
      <c r="D1147" s="119" t="n"/>
      <c r="E1147" s="119" t="n">
        <v>1</v>
      </c>
      <c r="F1147" s="119" t="n">
        <v>1</v>
      </c>
      <c r="G1147" s="119" t="n">
        <v>1</v>
      </c>
      <c r="H1147" s="119" t="n"/>
      <c r="I1147" s="119" t="n"/>
      <c r="J1147" s="118" t="n"/>
      <c r="K1147" s="118" t="n"/>
      <c r="L1147" s="118" t="n"/>
      <c r="M1147" s="118" t="n"/>
      <c r="N1147" s="118" t="n"/>
      <c r="O1147" s="118" t="n"/>
      <c r="P1147" s="118" t="n"/>
      <c r="Q1147" s="118" t="n"/>
      <c r="R1147" s="118" t="n"/>
      <c r="S1147" s="118" t="n"/>
      <c r="T1147" s="118" t="n"/>
      <c r="U1147" s="118" t="n"/>
      <c r="V1147" s="118" t="n"/>
      <c r="W1147" s="118" t="n"/>
      <c r="X1147" s="118" t="n"/>
      <c r="Y1147" s="118" t="n"/>
      <c r="Z1147" s="118" t="n"/>
      <c r="AA1147" s="118" t="n"/>
      <c r="AB1147" s="118" t="n"/>
      <c r="AC1147" s="118" t="n"/>
      <c r="AD1147" s="118" t="n"/>
      <c r="AE1147" s="118" t="n"/>
      <c r="AF1147" s="118" t="n"/>
      <c r="AG1147" s="118" t="n"/>
      <c r="AH1147" s="118" t="n"/>
      <c r="AI1147" s="118" t="n"/>
      <c r="AJ1147" s="118" t="n"/>
      <c r="AK1147" s="118" t="n"/>
      <c r="AL1147" s="118" t="n"/>
      <c r="AM1147" s="118" t="n"/>
      <c r="AN1147" s="118" t="n"/>
      <c r="AO1147" s="118" t="n"/>
      <c r="AP1147" s="118" t="n"/>
      <c r="AQ1147" s="118" t="n"/>
      <c r="AR1147" s="118" t="n"/>
      <c r="AS1147" s="118" t="n"/>
      <c r="AT1147" s="118" t="n"/>
      <c r="AU1147" s="118" t="n"/>
      <c r="AV1147" s="118" t="n"/>
      <c r="AW1147" s="118" t="n"/>
      <c r="AX1147" s="118" t="n"/>
      <c r="AY1147" s="118" t="n"/>
      <c r="AZ1147" s="118" t="n"/>
      <c r="BA1147" s="118" t="n"/>
      <c r="BB1147" s="118" t="n"/>
      <c r="BC1147" s="118" t="n"/>
      <c r="BD1147" s="118" t="n"/>
      <c r="BE1147" s="118" t="n"/>
      <c r="BF1147" s="118" t="n"/>
      <c r="BG1147" s="118" t="n"/>
      <c r="BH1147" s="118" t="n"/>
      <c r="BI1147" s="118" t="n"/>
      <c r="BJ1147" s="118" t="n"/>
      <c r="BK1147" s="118" t="n"/>
      <c r="BL1147" s="118" t="n"/>
      <c r="BM1147" s="118" t="n"/>
      <c r="BN1147" s="118" t="n"/>
      <c r="BO1147" s="118" t="n"/>
      <c r="BP1147" s="118" t="n"/>
      <c r="BQ1147" s="118" t="n"/>
      <c r="BR1147" s="118" t="n"/>
      <c r="BS1147" s="118" t="n"/>
      <c r="BT1147" s="118">
        <f>COUNTIF(B1147:BS1147,1)</f>
        <v/>
      </c>
      <c r="BV1147" s="76">
        <f>TRIM(RIGHT(A1147, LEN(A1147) - FIND("@", SUBSTITUTE(A1147, " ", "@", LEN(A1147)-LEN(SUBSTITUTE(A1147," ",""))))))</f>
        <v/>
      </c>
      <c r="BW1147" s="76">
        <f>TRIM(LEFT(A1147,FIND(" ",A1147&amp;" ")-1))</f>
        <v/>
      </c>
      <c r="BX1147">
        <f>+IF(BV1147=BV1146,"Same","Diff")</f>
        <v/>
      </c>
      <c r="BY1147">
        <f>IF(BX1147="Same",IF(BW1147=BW1146,"same","Diff"))</f>
        <v/>
      </c>
    </row>
    <row r="1148" ht="17" customHeight="1">
      <c r="A1148" s="59" t="inlineStr">
        <is>
          <t>Boris Said</t>
        </is>
      </c>
      <c r="B1148" s="117" t="n"/>
      <c r="C1148" s="117" t="n"/>
      <c r="D1148" s="117" t="n"/>
      <c r="E1148" s="117" t="n"/>
      <c r="F1148" s="117" t="n"/>
      <c r="G1148" s="117" t="n"/>
      <c r="H1148" s="117" t="n"/>
      <c r="I1148" s="117" t="n"/>
      <c r="J1148" s="118" t="n"/>
      <c r="K1148" s="118" t="n"/>
      <c r="L1148" s="118" t="n"/>
      <c r="M1148" s="118" t="n"/>
      <c r="N1148" s="118" t="n"/>
      <c r="O1148" s="118" t="n"/>
      <c r="P1148" s="118" t="n"/>
      <c r="Q1148" s="118" t="n"/>
      <c r="R1148" s="118" t="n"/>
      <c r="S1148" s="118" t="n"/>
      <c r="T1148" s="118" t="n"/>
      <c r="U1148" s="118" t="n"/>
      <c r="V1148" s="118" t="n"/>
      <c r="W1148" s="118" t="n"/>
      <c r="X1148" s="118" t="n"/>
      <c r="Y1148" s="118" t="n"/>
      <c r="Z1148" s="118" t="n"/>
      <c r="AA1148" s="118" t="n"/>
      <c r="AB1148" s="118" t="n"/>
      <c r="AC1148" s="118" t="n"/>
      <c r="AD1148" s="118" t="n"/>
      <c r="AE1148" s="118" t="n"/>
      <c r="AF1148" s="118" t="n"/>
      <c r="AG1148" s="118" t="n"/>
      <c r="AH1148" s="118" t="n"/>
      <c r="AI1148" s="118" t="n"/>
      <c r="AJ1148" s="118" t="n"/>
      <c r="AK1148" s="118" t="n"/>
      <c r="AL1148" s="118" t="n"/>
      <c r="AM1148" s="118" t="n"/>
      <c r="AN1148" s="118" t="n"/>
      <c r="AO1148" s="118" t="n"/>
      <c r="AP1148" s="118" t="n"/>
      <c r="AQ1148" s="118" t="n"/>
      <c r="AR1148" s="118" t="n"/>
      <c r="AS1148" s="118" t="n"/>
      <c r="AT1148" s="118" t="n"/>
      <c r="AU1148" s="118" t="n"/>
      <c r="AV1148" s="118" t="n"/>
      <c r="AW1148" s="118" t="n"/>
      <c r="AX1148" s="118" t="n"/>
      <c r="AY1148" s="118" t="n"/>
      <c r="AZ1148" s="118" t="n"/>
      <c r="BA1148" s="118" t="n">
        <v>1</v>
      </c>
      <c r="BB1148" s="118" t="n"/>
      <c r="BC1148" s="118" t="n"/>
      <c r="BD1148" s="118" t="n"/>
      <c r="BE1148" s="118" t="n"/>
      <c r="BF1148" s="118" t="n"/>
      <c r="BG1148" s="118" t="n"/>
      <c r="BH1148" s="118" t="n"/>
      <c r="BI1148" s="118" t="n"/>
      <c r="BJ1148" s="118" t="n"/>
      <c r="BK1148" s="118" t="n"/>
      <c r="BL1148" s="118" t="n"/>
      <c r="BM1148" s="118" t="n"/>
      <c r="BN1148" s="118" t="n"/>
      <c r="BO1148" s="118" t="n"/>
      <c r="BP1148" s="118" t="n"/>
      <c r="BQ1148" s="118" t="n"/>
      <c r="BR1148" s="118" t="n"/>
      <c r="BS1148" s="118" t="n"/>
      <c r="BT1148" s="118">
        <f>COUNTIF(B1148:BS1148,1)</f>
        <v/>
      </c>
      <c r="BV1148" s="76">
        <f>TRIM(RIGHT(A1148, LEN(A1148) - FIND("@", SUBSTITUTE(A1148, " ", "@", LEN(A1148)-LEN(SUBSTITUTE(A1148," ",""))))))</f>
        <v/>
      </c>
      <c r="BW1148" s="76">
        <f>TRIM(LEFT(A1148,FIND(" ",A1148&amp;" ")-1))</f>
        <v/>
      </c>
      <c r="BX1148">
        <f>+IF(BV1148=BV1147,"Same","Diff")</f>
        <v/>
      </c>
      <c r="BY1148">
        <f>IF(BX1148="Same",IF(BW1148=BW1147,"same","Diff"))</f>
        <v/>
      </c>
    </row>
    <row r="1149" ht="17" customHeight="1">
      <c r="A1149" s="60" t="inlineStr">
        <is>
          <t>Stuart Saker</t>
        </is>
      </c>
      <c r="B1149" s="119" t="n"/>
      <c r="C1149" s="119" t="n"/>
      <c r="D1149" s="119" t="n"/>
      <c r="E1149" s="119" t="n"/>
      <c r="F1149" s="119" t="n"/>
      <c r="G1149" s="119" t="n"/>
      <c r="H1149" s="119" t="n"/>
      <c r="I1149" s="119" t="n"/>
      <c r="J1149" s="118" t="n"/>
      <c r="K1149" s="118" t="n"/>
      <c r="L1149" s="118" t="n"/>
      <c r="M1149" s="118" t="n"/>
      <c r="N1149" s="118" t="n"/>
      <c r="O1149" s="118" t="n"/>
      <c r="P1149" s="118" t="n"/>
      <c r="Q1149" s="118" t="n">
        <v>1</v>
      </c>
      <c r="R1149" s="118" t="n"/>
      <c r="S1149" s="118" t="n"/>
      <c r="T1149" s="118" t="n"/>
      <c r="U1149" s="118" t="n"/>
      <c r="V1149" s="118" t="n"/>
      <c r="W1149" s="118" t="n"/>
      <c r="X1149" s="118" t="n"/>
      <c r="Y1149" s="118" t="n"/>
      <c r="Z1149" s="118" t="n"/>
      <c r="AA1149" s="118" t="n"/>
      <c r="AB1149" s="118" t="n"/>
      <c r="AC1149" s="118" t="n"/>
      <c r="AD1149" s="118" t="n"/>
      <c r="AE1149" s="118" t="n"/>
      <c r="AF1149" s="118" t="n"/>
      <c r="AG1149" s="118" t="n"/>
      <c r="AH1149" s="118" t="n"/>
      <c r="AI1149" s="118" t="n"/>
      <c r="AJ1149" s="118" t="n"/>
      <c r="AK1149" s="118" t="n"/>
      <c r="AL1149" s="118" t="n"/>
      <c r="AM1149" s="118" t="n"/>
      <c r="AN1149" s="118" t="n"/>
      <c r="AO1149" s="118" t="n"/>
      <c r="AP1149" s="118" t="n"/>
      <c r="AQ1149" s="118" t="n"/>
      <c r="AR1149" s="118" t="n"/>
      <c r="AS1149" s="118" t="n"/>
      <c r="AT1149" s="118" t="n"/>
      <c r="AU1149" s="118" t="n"/>
      <c r="AV1149" s="118" t="n"/>
      <c r="AW1149" s="118" t="n"/>
      <c r="AX1149" s="118" t="n"/>
      <c r="AY1149" s="118" t="n"/>
      <c r="AZ1149" s="118" t="n"/>
      <c r="BA1149" s="118" t="n"/>
      <c r="BB1149" s="118" t="n"/>
      <c r="BC1149" s="118" t="n"/>
      <c r="BD1149" s="118" t="n"/>
      <c r="BE1149" s="118" t="n"/>
      <c r="BF1149" s="118" t="n"/>
      <c r="BG1149" s="118" t="n"/>
      <c r="BH1149" s="118" t="n"/>
      <c r="BI1149" s="118" t="n"/>
      <c r="BJ1149" s="118" t="n"/>
      <c r="BK1149" s="118" t="n"/>
      <c r="BL1149" s="118" t="n"/>
      <c r="BM1149" s="118" t="n"/>
      <c r="BN1149" s="118" t="n"/>
      <c r="BO1149" s="118" t="n"/>
      <c r="BP1149" s="118" t="n"/>
      <c r="BQ1149" s="118" t="n"/>
      <c r="BR1149" s="118" t="n"/>
      <c r="BS1149" s="118" t="n"/>
      <c r="BT1149" s="118">
        <f>COUNTIF(B1149:BS1149,1)</f>
        <v/>
      </c>
      <c r="BV1149" s="76">
        <f>TRIM(RIGHT(A1149, LEN(A1149) - FIND("@", SUBSTITUTE(A1149, " ", "@", LEN(A1149)-LEN(SUBSTITUTE(A1149," ",""))))))</f>
        <v/>
      </c>
      <c r="BW1149" s="76">
        <f>TRIM(LEFT(A1149,FIND(" ",A1149&amp;" ")-1))</f>
        <v/>
      </c>
      <c r="BX1149">
        <f>+IF(BV1149=BV1148,"Same","Diff")</f>
        <v/>
      </c>
      <c r="BY1149">
        <f>IF(BX1149="Same",IF(BW1149=BW1148,"same","Diff"))</f>
        <v/>
      </c>
    </row>
    <row r="1150" ht="17" customHeight="1">
      <c r="A1150" s="59" t="inlineStr">
        <is>
          <t>Bryan Sala</t>
        </is>
      </c>
      <c r="B1150" s="117" t="n"/>
      <c r="C1150" s="117" t="n"/>
      <c r="D1150" s="117" t="n"/>
      <c r="E1150" s="117" t="n"/>
      <c r="F1150" s="117" t="n"/>
      <c r="G1150" s="117" t="n"/>
      <c r="H1150" s="117" t="n"/>
      <c r="I1150" s="117" t="n"/>
      <c r="J1150" s="118" t="n"/>
      <c r="K1150" s="118" t="n"/>
      <c r="L1150" s="118" t="n"/>
      <c r="M1150" s="118" t="n"/>
      <c r="N1150" s="118" t="n"/>
      <c r="O1150" s="118" t="n"/>
      <c r="P1150" s="118" t="n"/>
      <c r="Q1150" s="118" t="n"/>
      <c r="R1150" s="118" t="n"/>
      <c r="S1150" s="118" t="n"/>
      <c r="T1150" s="118" t="n"/>
      <c r="U1150" s="118" t="n"/>
      <c r="V1150" s="118" t="n"/>
      <c r="W1150" s="118" t="n"/>
      <c r="X1150" s="118" t="n"/>
      <c r="Y1150" s="118" t="n"/>
      <c r="Z1150" s="118" t="n"/>
      <c r="AA1150" s="118" t="n"/>
      <c r="AB1150" s="118" t="n"/>
      <c r="AC1150" s="118" t="n"/>
      <c r="AD1150" s="118" t="n"/>
      <c r="AE1150" s="118" t="n"/>
      <c r="AF1150" s="118" t="n"/>
      <c r="AG1150" s="118" t="n">
        <v>1</v>
      </c>
      <c r="AH1150" s="118" t="n">
        <v>1</v>
      </c>
      <c r="AI1150" s="118" t="n"/>
      <c r="AJ1150" s="118" t="n"/>
      <c r="AK1150" s="118" t="n"/>
      <c r="AL1150" s="118" t="n"/>
      <c r="AM1150" s="118" t="n"/>
      <c r="AN1150" s="118" t="n"/>
      <c r="AO1150" s="118" t="n"/>
      <c r="AP1150" s="118" t="n"/>
      <c r="AQ1150" s="118" t="n"/>
      <c r="AR1150" s="118" t="n"/>
      <c r="AS1150" s="118" t="n"/>
      <c r="AT1150" s="118" t="n"/>
      <c r="AU1150" s="118" t="n"/>
      <c r="AV1150" s="118" t="n"/>
      <c r="AW1150" s="118" t="n"/>
      <c r="AX1150" s="118" t="n"/>
      <c r="AY1150" s="118" t="n"/>
      <c r="AZ1150" s="118" t="n"/>
      <c r="BA1150" s="118" t="n"/>
      <c r="BB1150" s="118" t="n"/>
      <c r="BC1150" s="118" t="n"/>
      <c r="BD1150" s="118" t="n"/>
      <c r="BE1150" s="118" t="n"/>
      <c r="BF1150" s="118" t="n"/>
      <c r="BG1150" s="118" t="n"/>
      <c r="BH1150" s="118" t="n"/>
      <c r="BI1150" s="118" t="n"/>
      <c r="BJ1150" s="118" t="n"/>
      <c r="BK1150" s="118" t="n"/>
      <c r="BL1150" s="118" t="n"/>
      <c r="BM1150" s="118" t="n"/>
      <c r="BN1150" s="118" t="n"/>
      <c r="BO1150" s="118" t="n"/>
      <c r="BP1150" s="118" t="n"/>
      <c r="BQ1150" s="118" t="n"/>
      <c r="BR1150" s="118" t="n"/>
      <c r="BS1150" s="118" t="n"/>
      <c r="BT1150" s="118">
        <f>COUNTIF(B1150:BS1150,1)</f>
        <v/>
      </c>
      <c r="BV1150" s="76">
        <f>TRIM(RIGHT(A1150, LEN(A1150) - FIND("@", SUBSTITUTE(A1150, " ", "@", LEN(A1150)-LEN(SUBSTITUTE(A1150," ",""))))))</f>
        <v/>
      </c>
      <c r="BW1150" s="76">
        <f>TRIM(LEFT(A1150,FIND(" ",A1150&amp;" ")-1))</f>
        <v/>
      </c>
      <c r="BX1150">
        <f>+IF(BV1150=BV1149,"Same","Diff")</f>
        <v/>
      </c>
      <c r="BY1150">
        <f>IF(BX1150="Same",IF(BW1150=BW1149,"same","Diff"))</f>
        <v/>
      </c>
    </row>
    <row r="1151" ht="17" customHeight="1">
      <c r="A1151" s="59" t="inlineStr">
        <is>
          <t>David Sala</t>
        </is>
      </c>
      <c r="B1151" s="117" t="n"/>
      <c r="C1151" s="117" t="n"/>
      <c r="D1151" s="117" t="n"/>
      <c r="E1151" s="117" t="n"/>
      <c r="F1151" s="117" t="n"/>
      <c r="G1151" s="117" t="n"/>
      <c r="H1151" s="117" t="n"/>
      <c r="I1151" s="117" t="n"/>
      <c r="J1151" s="118" t="n"/>
      <c r="K1151" s="118" t="n"/>
      <c r="L1151" s="118" t="n"/>
      <c r="M1151" s="118" t="n"/>
      <c r="N1151" s="118" t="n"/>
      <c r="O1151" s="118" t="n"/>
      <c r="P1151" s="118" t="n"/>
      <c r="Q1151" s="118" t="n"/>
      <c r="R1151" s="118" t="n"/>
      <c r="S1151" s="118" t="n"/>
      <c r="T1151" s="118" t="n"/>
      <c r="U1151" s="118" t="n"/>
      <c r="V1151" s="118" t="n"/>
      <c r="W1151" s="118" t="n"/>
      <c r="X1151" s="118" t="n"/>
      <c r="Y1151" s="118" t="n"/>
      <c r="Z1151" s="118" t="n"/>
      <c r="AA1151" s="118" t="n"/>
      <c r="AB1151" s="118" t="n"/>
      <c r="AC1151" s="118" t="n"/>
      <c r="AD1151" s="118" t="n"/>
      <c r="AE1151" s="118" t="n"/>
      <c r="AF1151" s="118" t="n">
        <v>1</v>
      </c>
      <c r="AG1151" s="118" t="n">
        <v>1</v>
      </c>
      <c r="AH1151" s="118" t="n">
        <v>1</v>
      </c>
      <c r="AI1151" s="118" t="n"/>
      <c r="AJ1151" s="118" t="n"/>
      <c r="AK1151" s="118" t="n"/>
      <c r="AL1151" s="118" t="n"/>
      <c r="AM1151" s="118" t="n"/>
      <c r="AN1151" s="118" t="n"/>
      <c r="AO1151" s="118" t="n"/>
      <c r="AP1151" s="118" t="n"/>
      <c r="AQ1151" s="118" t="n"/>
      <c r="AR1151" s="118" t="n"/>
      <c r="AS1151" s="118" t="n"/>
      <c r="AT1151" s="118" t="n"/>
      <c r="AU1151" s="118" t="n"/>
      <c r="AV1151" s="118" t="n"/>
      <c r="AW1151" s="118" t="n"/>
      <c r="AX1151" s="118" t="n"/>
      <c r="AY1151" s="118" t="n"/>
      <c r="AZ1151" s="118" t="n"/>
      <c r="BA1151" s="118" t="n"/>
      <c r="BB1151" s="118" t="n"/>
      <c r="BC1151" s="118" t="n"/>
      <c r="BD1151" s="118" t="n"/>
      <c r="BE1151" s="118" t="n"/>
      <c r="BF1151" s="118" t="n"/>
      <c r="BG1151" s="118" t="n"/>
      <c r="BH1151" s="118" t="n"/>
      <c r="BI1151" s="118" t="n"/>
      <c r="BJ1151" s="118" t="n"/>
      <c r="BK1151" s="118" t="n"/>
      <c r="BL1151" s="118" t="n"/>
      <c r="BM1151" s="118" t="n"/>
      <c r="BN1151" s="118" t="n"/>
      <c r="BO1151" s="118" t="n"/>
      <c r="BP1151" s="118" t="n"/>
      <c r="BQ1151" s="118" t="n"/>
      <c r="BR1151" s="118" t="n"/>
      <c r="BS1151" s="118" t="n"/>
      <c r="BT1151" s="118">
        <f>COUNTIF(B1151:BS1151,1)</f>
        <v/>
      </c>
      <c r="BV1151" s="76">
        <f>TRIM(RIGHT(A1151, LEN(A1151) - FIND("@", SUBSTITUTE(A1151, " ", "@", LEN(A1151)-LEN(SUBSTITUTE(A1151," ",""))))))</f>
        <v/>
      </c>
      <c r="BW1151" s="76">
        <f>TRIM(LEFT(A1151,FIND(" ",A1151&amp;" ")-1))</f>
        <v/>
      </c>
      <c r="BX1151">
        <f>+IF(BV1151=BV1150,"Same","Diff")</f>
        <v/>
      </c>
      <c r="BY1151">
        <f>IF(BX1151="Same",IF(BW1151=BW1150,"same","Diff"))</f>
        <v/>
      </c>
    </row>
    <row r="1152" ht="17" customHeight="1">
      <c r="A1152" s="62" t="inlineStr">
        <is>
          <t>Rod Salmon</t>
        </is>
      </c>
      <c r="B1152" s="121" t="n"/>
      <c r="C1152" s="121" t="n"/>
      <c r="D1152" s="121" t="n"/>
      <c r="E1152" s="121" t="n"/>
      <c r="F1152" s="121" t="n"/>
      <c r="G1152" s="121" t="n"/>
      <c r="H1152" s="121" t="n"/>
      <c r="I1152" s="121" t="n"/>
      <c r="J1152" s="118" t="n"/>
      <c r="K1152" s="118" t="n"/>
      <c r="L1152" s="118" t="n"/>
      <c r="M1152" s="118" t="n"/>
      <c r="N1152" s="118" t="n"/>
      <c r="O1152" s="118" t="n"/>
      <c r="P1152" s="118" t="n"/>
      <c r="Q1152" s="118" t="n"/>
      <c r="R1152" s="118" t="n"/>
      <c r="S1152" s="118" t="n"/>
      <c r="T1152" s="118" t="n"/>
      <c r="U1152" s="118" t="n"/>
      <c r="V1152" s="118" t="n"/>
      <c r="W1152" s="118" t="n"/>
      <c r="X1152" s="118" t="n"/>
      <c r="Y1152" s="118" t="n"/>
      <c r="Z1152" s="118" t="n"/>
      <c r="AA1152" s="118" t="n"/>
      <c r="AB1152" s="118" t="n"/>
      <c r="AC1152" s="118" t="n"/>
      <c r="AD1152" s="118" t="n"/>
      <c r="AE1152" s="118" t="n"/>
      <c r="AF1152" s="118" t="n"/>
      <c r="AG1152" s="118" t="n"/>
      <c r="AH1152" s="118" t="n"/>
      <c r="AI1152" s="118" t="n"/>
      <c r="AJ1152" s="118" t="n"/>
      <c r="AK1152" s="118" t="n"/>
      <c r="AL1152" s="118" t="n"/>
      <c r="AM1152" s="118" t="n"/>
      <c r="AN1152" s="118" t="n"/>
      <c r="AO1152" s="118" t="n"/>
      <c r="AP1152" s="118" t="n"/>
      <c r="AQ1152" s="118" t="n">
        <v>1</v>
      </c>
      <c r="AR1152" s="118" t="n"/>
      <c r="AS1152" s="118" t="n">
        <v>1</v>
      </c>
      <c r="AT1152" s="118" t="n">
        <v>1</v>
      </c>
      <c r="AU1152" s="118" t="n"/>
      <c r="AV1152" s="118" t="n"/>
      <c r="AW1152" s="118" t="n"/>
      <c r="AX1152" s="118" t="n"/>
      <c r="AY1152" s="118" t="n"/>
      <c r="AZ1152" s="118" t="n"/>
      <c r="BA1152" s="118" t="n"/>
      <c r="BB1152" s="118" t="n"/>
      <c r="BC1152" s="118" t="n"/>
      <c r="BD1152" s="118" t="n"/>
      <c r="BE1152" s="118" t="n"/>
      <c r="BF1152" s="118" t="n"/>
      <c r="BG1152" s="118" t="n"/>
      <c r="BH1152" s="118" t="n"/>
      <c r="BI1152" s="118" t="n"/>
      <c r="BJ1152" s="118" t="n"/>
      <c r="BK1152" s="118" t="n"/>
      <c r="BL1152" s="118" t="n"/>
      <c r="BM1152" s="118" t="n"/>
      <c r="BN1152" s="118" t="n"/>
      <c r="BO1152" s="118" t="n"/>
      <c r="BP1152" s="118" t="n"/>
      <c r="BQ1152" s="118" t="n"/>
      <c r="BR1152" s="118" t="n"/>
      <c r="BS1152" s="118" t="n"/>
      <c r="BT1152" s="118">
        <f>COUNTIF(B1152:BS1152,1)</f>
        <v/>
      </c>
      <c r="BV1152" s="76">
        <f>TRIM(RIGHT(A1152, LEN(A1152) - FIND("@", SUBSTITUTE(A1152, " ", "@", LEN(A1152)-LEN(SUBSTITUTE(A1152," ",""))))))</f>
        <v/>
      </c>
      <c r="BW1152" s="76">
        <f>TRIM(LEFT(A1152,FIND(" ",A1152&amp;" ")-1))</f>
        <v/>
      </c>
      <c r="BX1152">
        <f>+IF(BV1152=BV1151,"Same","Diff")</f>
        <v/>
      </c>
      <c r="BY1152">
        <f>IF(BX1152="Same",IF(BW1152=BW1151,"same","Diff"))</f>
        <v/>
      </c>
    </row>
    <row r="1153" ht="17" customHeight="1">
      <c r="A1153" s="60" t="inlineStr">
        <is>
          <t>Bob Salter</t>
        </is>
      </c>
      <c r="B1153" s="119" t="n"/>
      <c r="C1153" s="119" t="n"/>
      <c r="D1153" s="119" t="n"/>
      <c r="E1153" s="119" t="n"/>
      <c r="F1153" s="119" t="n">
        <v>1</v>
      </c>
      <c r="G1153" s="119" t="n">
        <v>1</v>
      </c>
      <c r="H1153" s="119" t="n"/>
      <c r="I1153" s="119" t="n"/>
      <c r="J1153" s="118" t="n"/>
      <c r="K1153" s="118" t="n"/>
      <c r="L1153" s="118" t="n"/>
      <c r="M1153" s="118" t="n"/>
      <c r="N1153" s="118" t="n"/>
      <c r="O1153" s="118" t="n"/>
      <c r="P1153" s="118" t="n"/>
      <c r="Q1153" s="118" t="n"/>
      <c r="R1153" s="118" t="n"/>
      <c r="S1153" s="118" t="n"/>
      <c r="T1153" s="118" t="n"/>
      <c r="U1153" s="118" t="n"/>
      <c r="V1153" s="118" t="n"/>
      <c r="W1153" s="118" t="n"/>
      <c r="X1153" s="118" t="n"/>
      <c r="Y1153" s="118" t="n"/>
      <c r="Z1153" s="118" t="n"/>
      <c r="AA1153" s="118" t="n"/>
      <c r="AB1153" s="118" t="n"/>
      <c r="AC1153" s="118" t="n"/>
      <c r="AD1153" s="118" t="n"/>
      <c r="AE1153" s="118" t="n"/>
      <c r="AF1153" s="118" t="n"/>
      <c r="AG1153" s="118" t="n"/>
      <c r="AH1153" s="118" t="n"/>
      <c r="AI1153" s="118" t="n"/>
      <c r="AJ1153" s="118" t="n"/>
      <c r="AK1153" s="118" t="n"/>
      <c r="AL1153" s="118" t="n"/>
      <c r="AM1153" s="118" t="n"/>
      <c r="AN1153" s="118" t="n"/>
      <c r="AO1153" s="118" t="n"/>
      <c r="AP1153" s="118" t="n"/>
      <c r="AQ1153" s="118" t="n"/>
      <c r="AR1153" s="118" t="n"/>
      <c r="AS1153" s="118" t="n"/>
      <c r="AT1153" s="118" t="n"/>
      <c r="AU1153" s="118" t="n"/>
      <c r="AV1153" s="118" t="n"/>
      <c r="AW1153" s="118" t="n"/>
      <c r="AX1153" s="118" t="n"/>
      <c r="AY1153" s="118" t="n"/>
      <c r="AZ1153" s="118" t="n"/>
      <c r="BA1153" s="118" t="n"/>
      <c r="BB1153" s="118" t="n"/>
      <c r="BC1153" s="118" t="n"/>
      <c r="BD1153" s="118" t="n"/>
      <c r="BE1153" s="118" t="n"/>
      <c r="BF1153" s="118" t="n"/>
      <c r="BG1153" s="118" t="n"/>
      <c r="BH1153" s="118" t="n"/>
      <c r="BI1153" s="118" t="n"/>
      <c r="BJ1153" s="118" t="n"/>
      <c r="BK1153" s="118" t="n"/>
      <c r="BL1153" s="118" t="n"/>
      <c r="BM1153" s="118" t="n"/>
      <c r="BN1153" s="118" t="n"/>
      <c r="BO1153" s="118" t="n"/>
      <c r="BP1153" s="118" t="n"/>
      <c r="BQ1153" s="118" t="n"/>
      <c r="BR1153" s="118" t="n"/>
      <c r="BS1153" s="118" t="n"/>
      <c r="BT1153" s="118">
        <f>COUNTIF(B1153:BS1153,1)</f>
        <v/>
      </c>
      <c r="BV1153" s="76">
        <f>TRIM(RIGHT(A1153, LEN(A1153) - FIND("@", SUBSTITUTE(A1153, " ", "@", LEN(A1153)-LEN(SUBSTITUTE(A1153," ",""))))))</f>
        <v/>
      </c>
      <c r="BW1153" s="76">
        <f>TRIM(LEFT(A1153,FIND(" ",A1153&amp;" ")-1))</f>
        <v/>
      </c>
      <c r="BX1153">
        <f>+IF(BV1153=BV1152,"Same","Diff")</f>
        <v/>
      </c>
      <c r="BY1153">
        <f>IF(BX1153="Same",IF(BW1153=BW1152,"same","Diff"))</f>
        <v/>
      </c>
    </row>
    <row r="1154" ht="17" customHeight="1">
      <c r="A1154" s="60" t="inlineStr">
        <is>
          <t>Edgar Salwegter</t>
        </is>
      </c>
      <c r="B1154" s="119" t="n"/>
      <c r="C1154" s="119" t="n"/>
      <c r="D1154" s="119" t="n"/>
      <c r="E1154" s="119" t="n"/>
      <c r="F1154" s="119" t="n"/>
      <c r="G1154" s="119" t="n"/>
      <c r="H1154" s="119" t="n"/>
      <c r="I1154" s="119" t="n"/>
      <c r="J1154" s="118" t="n"/>
      <c r="K1154" s="118" t="n"/>
      <c r="L1154" s="118" t="n"/>
      <c r="M1154" s="118" t="n"/>
      <c r="N1154" s="118" t="n"/>
      <c r="O1154" s="118" t="n"/>
      <c r="P1154" s="118" t="n"/>
      <c r="Q1154" s="118" t="n"/>
      <c r="R1154" s="118" t="n"/>
      <c r="S1154" s="118" t="n"/>
      <c r="T1154" s="118" t="n"/>
      <c r="U1154" s="118" t="n"/>
      <c r="V1154" s="118" t="n"/>
      <c r="W1154" s="118" t="n"/>
      <c r="X1154" s="118" t="n"/>
      <c r="Y1154" s="118" t="n"/>
      <c r="Z1154" s="118" t="n"/>
      <c r="AA1154" s="118" t="n"/>
      <c r="AB1154" s="118" t="n"/>
      <c r="AC1154" s="118" t="n"/>
      <c r="AD1154" s="118" t="n"/>
      <c r="AE1154" s="118" t="n"/>
      <c r="AF1154" s="118" t="n"/>
      <c r="AG1154" s="118" t="n">
        <v>1</v>
      </c>
      <c r="AH1154" s="118" t="n"/>
      <c r="AI1154" s="118" t="n"/>
      <c r="AJ1154" s="118" t="n"/>
      <c r="AK1154" s="118" t="n"/>
      <c r="AL1154" s="118" t="n"/>
      <c r="AM1154" s="118" t="n"/>
      <c r="AN1154" s="118" t="n"/>
      <c r="AO1154" s="118" t="n"/>
      <c r="AP1154" s="118" t="n"/>
      <c r="AQ1154" s="118" t="n"/>
      <c r="AR1154" s="118" t="n"/>
      <c r="AS1154" s="118" t="n"/>
      <c r="AT1154" s="118" t="n"/>
      <c r="AU1154" s="118" t="n"/>
      <c r="AV1154" s="118" t="n"/>
      <c r="AW1154" s="118" t="n"/>
      <c r="AX1154" s="118" t="n"/>
      <c r="AY1154" s="118" t="n"/>
      <c r="AZ1154" s="118" t="n"/>
      <c r="BA1154" s="118" t="n"/>
      <c r="BB1154" s="118" t="n"/>
      <c r="BC1154" s="118" t="n"/>
      <c r="BD1154" s="118" t="n"/>
      <c r="BE1154" s="118" t="n"/>
      <c r="BF1154" s="118" t="n"/>
      <c r="BG1154" s="118" t="n"/>
      <c r="BH1154" s="118" t="n"/>
      <c r="BI1154" s="118" t="n"/>
      <c r="BJ1154" s="118" t="n"/>
      <c r="BK1154" s="118" t="n"/>
      <c r="BL1154" s="118" t="n"/>
      <c r="BM1154" s="118" t="n"/>
      <c r="BN1154" s="118" t="n"/>
      <c r="BO1154" s="118" t="n"/>
      <c r="BP1154" s="118" t="n"/>
      <c r="BQ1154" s="118" t="n"/>
      <c r="BR1154" s="118" t="n"/>
      <c r="BS1154" s="118" t="n"/>
      <c r="BT1154" s="118">
        <f>COUNTIF(B1154:BS1154,1)</f>
        <v/>
      </c>
      <c r="BV1154" s="76">
        <f>TRIM(RIGHT(A1154, LEN(A1154) - FIND("@", SUBSTITUTE(A1154, " ", "@", LEN(A1154)-LEN(SUBSTITUTE(A1154," ",""))))))</f>
        <v/>
      </c>
      <c r="BW1154" s="76">
        <f>TRIM(LEFT(A1154,FIND(" ",A1154&amp;" ")-1))</f>
        <v/>
      </c>
      <c r="BX1154">
        <f>+IF(BV1154=BV1153,"Same","Diff")</f>
        <v/>
      </c>
      <c r="BY1154">
        <f>IF(BX1154="Same",IF(BW1154=BW1153,"same","Diff"))</f>
        <v/>
      </c>
    </row>
    <row r="1155" ht="17" customHeight="1">
      <c r="A1155" s="59" t="inlineStr">
        <is>
          <t>Brian Sampson</t>
        </is>
      </c>
      <c r="B1155" s="117" t="n"/>
      <c r="C1155" s="117" t="n">
        <v>1</v>
      </c>
      <c r="D1155" s="117" t="n">
        <v>1</v>
      </c>
      <c r="E1155" s="117" t="n"/>
      <c r="F1155" s="117" t="n"/>
      <c r="G1155" s="117" t="n">
        <v>1</v>
      </c>
      <c r="H1155" s="117" t="n">
        <v>1</v>
      </c>
      <c r="I1155" s="117" t="n">
        <v>1</v>
      </c>
      <c r="J1155" s="118" t="n">
        <v>1</v>
      </c>
      <c r="K1155" s="118" t="n">
        <v>1</v>
      </c>
      <c r="L1155" s="118" t="n">
        <v>1</v>
      </c>
      <c r="M1155" s="118" t="n">
        <v>1</v>
      </c>
      <c r="N1155" s="118" t="n"/>
      <c r="O1155" s="118" t="n"/>
      <c r="P1155" s="118" t="n">
        <v>1</v>
      </c>
      <c r="Q1155" s="118" t="n">
        <v>1</v>
      </c>
      <c r="R1155" s="118" t="n"/>
      <c r="S1155" s="118" t="n">
        <v>1</v>
      </c>
      <c r="T1155" s="118" t="n"/>
      <c r="U1155" s="118" t="n">
        <v>1</v>
      </c>
      <c r="V1155" s="118" t="n">
        <v>1</v>
      </c>
      <c r="W1155" s="118" t="n"/>
      <c r="X1155" s="118" t="n">
        <v>1</v>
      </c>
      <c r="Y1155" s="118" t="n">
        <v>1</v>
      </c>
      <c r="Z1155" s="118" t="n"/>
      <c r="AA1155" s="118" t="n">
        <v>1</v>
      </c>
      <c r="AB1155" s="118" t="n"/>
      <c r="AC1155" s="118" t="n">
        <v>1</v>
      </c>
      <c r="AD1155" s="118" t="n">
        <v>1</v>
      </c>
      <c r="AE1155" s="118" t="n">
        <v>1</v>
      </c>
      <c r="AF1155" s="118" t="n">
        <v>1</v>
      </c>
      <c r="AG1155" s="118" t="n"/>
      <c r="AH1155" s="118" t="n"/>
      <c r="AI1155" s="118" t="n"/>
      <c r="AJ1155" s="118" t="n"/>
      <c r="AK1155" s="118" t="n"/>
      <c r="AL1155" s="118" t="n"/>
      <c r="AM1155" s="118" t="n"/>
      <c r="AN1155" s="118" t="n"/>
      <c r="AO1155" s="118" t="n"/>
      <c r="AP1155" s="118" t="n"/>
      <c r="AQ1155" s="118" t="n"/>
      <c r="AR1155" s="118" t="n"/>
      <c r="AS1155" s="118" t="n"/>
      <c r="AT1155" s="118" t="n"/>
      <c r="AU1155" s="118" t="n"/>
      <c r="AV1155" s="118" t="n"/>
      <c r="AW1155" s="118" t="n"/>
      <c r="AX1155" s="118" t="n"/>
      <c r="AY1155" s="118" t="n"/>
      <c r="AZ1155" s="118" t="n"/>
      <c r="BA1155" s="118" t="n"/>
      <c r="BB1155" s="118" t="n"/>
      <c r="BC1155" s="118" t="n"/>
      <c r="BD1155" s="118" t="n"/>
      <c r="BE1155" s="118" t="n"/>
      <c r="BF1155" s="118" t="n"/>
      <c r="BG1155" s="118" t="n"/>
      <c r="BH1155" s="118" t="n"/>
      <c r="BI1155" s="118" t="n"/>
      <c r="BJ1155" s="118" t="n"/>
      <c r="BK1155" s="118" t="n"/>
      <c r="BL1155" s="118" t="n"/>
      <c r="BM1155" s="118" t="n"/>
      <c r="BN1155" s="118" t="n"/>
      <c r="BO1155" s="118" t="n"/>
      <c r="BP1155" s="118" t="n"/>
      <c r="BQ1155" s="118" t="n"/>
      <c r="BR1155" s="118" t="n"/>
      <c r="BS1155" s="118" t="n"/>
      <c r="BT1155" s="118">
        <f>COUNTIF(B1155:BS1155,1)</f>
        <v/>
      </c>
      <c r="BV1155" s="76">
        <f>TRIM(RIGHT(A1155, LEN(A1155) - FIND("@", SUBSTITUTE(A1155, " ", "@", LEN(A1155)-LEN(SUBSTITUTE(A1155," ",""))))))</f>
        <v/>
      </c>
      <c r="BW1155" s="76">
        <f>TRIM(LEFT(A1155,FIND(" ",A1155&amp;" ")-1))</f>
        <v/>
      </c>
      <c r="BX1155">
        <f>+IF(BV1155=BV1154,"Same","Diff")</f>
        <v/>
      </c>
      <c r="BY1155">
        <f>IF(BX1155="Same",IF(BW1155=BW1154,"same","Diff"))</f>
        <v/>
      </c>
    </row>
    <row r="1156" ht="17" customHeight="1">
      <c r="A1156" s="59" t="inlineStr">
        <is>
          <t>Jacques Sapir</t>
        </is>
      </c>
      <c r="B1156" s="117" t="n"/>
      <c r="C1156" s="117" t="n">
        <v>1</v>
      </c>
      <c r="D1156" s="117" t="n"/>
      <c r="E1156" s="117" t="n"/>
      <c r="F1156" s="117" t="n"/>
      <c r="G1156" s="117" t="n"/>
      <c r="H1156" s="117" t="n"/>
      <c r="I1156" s="117" t="n"/>
      <c r="J1156" s="118" t="n"/>
      <c r="K1156" s="118" t="n"/>
      <c r="L1156" s="118" t="n"/>
      <c r="M1156" s="118" t="n"/>
      <c r="N1156" s="118" t="n"/>
      <c r="O1156" s="118" t="n"/>
      <c r="P1156" s="118" t="n"/>
      <c r="Q1156" s="118" t="n"/>
      <c r="R1156" s="118" t="n"/>
      <c r="S1156" s="118" t="n"/>
      <c r="T1156" s="118" t="n"/>
      <c r="U1156" s="118" t="n"/>
      <c r="V1156" s="118" t="n"/>
      <c r="W1156" s="118" t="n"/>
      <c r="X1156" s="118" t="n"/>
      <c r="Y1156" s="118" t="n"/>
      <c r="Z1156" s="118" t="n"/>
      <c r="AA1156" s="118" t="n"/>
      <c r="AB1156" s="118" t="n"/>
      <c r="AC1156" s="118" t="n"/>
      <c r="AD1156" s="118" t="n"/>
      <c r="AE1156" s="118" t="n"/>
      <c r="AF1156" s="118" t="n"/>
      <c r="AG1156" s="118" t="n"/>
      <c r="AH1156" s="118" t="n"/>
      <c r="AI1156" s="118" t="n"/>
      <c r="AJ1156" s="118" t="n"/>
      <c r="AK1156" s="118" t="n"/>
      <c r="AL1156" s="118" t="n"/>
      <c r="AM1156" s="118" t="n"/>
      <c r="AN1156" s="118" t="n"/>
      <c r="AO1156" s="118" t="n"/>
      <c r="AP1156" s="118" t="n"/>
      <c r="AQ1156" s="118" t="n"/>
      <c r="AR1156" s="118" t="n"/>
      <c r="AS1156" s="118" t="n"/>
      <c r="AT1156" s="118" t="n"/>
      <c r="AU1156" s="118" t="n"/>
      <c r="AV1156" s="118" t="n"/>
      <c r="AW1156" s="118" t="n"/>
      <c r="AX1156" s="118" t="n"/>
      <c r="AY1156" s="118" t="n"/>
      <c r="AZ1156" s="118" t="n"/>
      <c r="BA1156" s="118" t="n"/>
      <c r="BB1156" s="118" t="n"/>
      <c r="BC1156" s="118" t="n"/>
      <c r="BD1156" s="118" t="n"/>
      <c r="BE1156" s="118" t="n"/>
      <c r="BF1156" s="118" t="n"/>
      <c r="BG1156" s="118" t="n"/>
      <c r="BH1156" s="118" t="n"/>
      <c r="BI1156" s="118" t="n"/>
      <c r="BJ1156" s="118" t="n"/>
      <c r="BK1156" s="118" t="n"/>
      <c r="BL1156" s="118" t="n"/>
      <c r="BM1156" s="118" t="n"/>
      <c r="BN1156" s="118" t="n"/>
      <c r="BO1156" s="118" t="n"/>
      <c r="BP1156" s="118" t="n"/>
      <c r="BQ1156" s="118" t="n"/>
      <c r="BR1156" s="118" t="n"/>
      <c r="BS1156" s="118" t="n"/>
      <c r="BT1156" s="118">
        <f>COUNTIF(B1156:BS1156,1)</f>
        <v/>
      </c>
      <c r="BV1156" s="76">
        <f>TRIM(RIGHT(A1156, LEN(A1156) - FIND("@", SUBSTITUTE(A1156, " ", "@", LEN(A1156)-LEN(SUBSTITUTE(A1156," ",""))))))</f>
        <v/>
      </c>
      <c r="BW1156" s="76">
        <f>TRIM(LEFT(A1156,FIND(" ",A1156&amp;" ")-1))</f>
        <v/>
      </c>
      <c r="BX1156">
        <f>+IF(BV1156=BV1155,"Same","Diff")</f>
        <v/>
      </c>
      <c r="BY1156">
        <f>IF(BX1156="Same",IF(BW1156=BW1155,"same","Diff"))</f>
        <v/>
      </c>
    </row>
    <row r="1157" ht="17" customHeight="1">
      <c r="A1157" s="59" t="inlineStr">
        <is>
          <t>Mike Savva</t>
        </is>
      </c>
      <c r="B1157" s="117" t="n"/>
      <c r="C1157" s="117" t="n"/>
      <c r="D1157" s="117" t="n"/>
      <c r="E1157" s="117" t="n"/>
      <c r="F1157" s="117" t="n"/>
      <c r="G1157" s="117" t="n"/>
      <c r="H1157" s="117" t="n">
        <v>1</v>
      </c>
      <c r="I1157" s="117" t="n">
        <v>1</v>
      </c>
      <c r="J1157" s="118" t="n">
        <v>1</v>
      </c>
      <c r="K1157" s="118" t="n">
        <v>1</v>
      </c>
      <c r="L1157" s="118" t="n"/>
      <c r="M1157" s="118" t="n"/>
      <c r="N1157" s="118" t="n"/>
      <c r="O1157" s="118" t="n"/>
      <c r="P1157" s="118" t="n"/>
      <c r="Q1157" s="118" t="n"/>
      <c r="R1157" s="118" t="n"/>
      <c r="S1157" s="118" t="n"/>
      <c r="T1157" s="118" t="n"/>
      <c r="U1157" s="118" t="n"/>
      <c r="V1157" s="118" t="n"/>
      <c r="W1157" s="118" t="n"/>
      <c r="X1157" s="118" t="n"/>
      <c r="Y1157" s="118" t="n"/>
      <c r="Z1157" s="118" t="n"/>
      <c r="AA1157" s="118" t="n"/>
      <c r="AB1157" s="118" t="n"/>
      <c r="AC1157" s="118" t="n"/>
      <c r="AD1157" s="118" t="n"/>
      <c r="AE1157" s="118" t="n"/>
      <c r="AF1157" s="118" t="n"/>
      <c r="AG1157" s="118" t="n"/>
      <c r="AH1157" s="118" t="n"/>
      <c r="AI1157" s="118" t="n"/>
      <c r="AJ1157" s="118" t="n"/>
      <c r="AK1157" s="118" t="n"/>
      <c r="AL1157" s="118" t="n"/>
      <c r="AM1157" s="118" t="n"/>
      <c r="AN1157" s="118" t="n"/>
      <c r="AO1157" s="118" t="n"/>
      <c r="AP1157" s="118" t="n"/>
      <c r="AQ1157" s="118" t="n"/>
      <c r="AR1157" s="118" t="n"/>
      <c r="AS1157" s="118" t="n"/>
      <c r="AT1157" s="118" t="n"/>
      <c r="AU1157" s="118" t="n"/>
      <c r="AV1157" s="118" t="n"/>
      <c r="AW1157" s="118" t="n"/>
      <c r="AX1157" s="118" t="n"/>
      <c r="AY1157" s="118" t="n"/>
      <c r="AZ1157" s="118" t="n"/>
      <c r="BA1157" s="118" t="n"/>
      <c r="BB1157" s="118" t="n"/>
      <c r="BC1157" s="118" t="n"/>
      <c r="BD1157" s="118" t="n"/>
      <c r="BE1157" s="118" t="n"/>
      <c r="BF1157" s="118" t="n"/>
      <c r="BG1157" s="118" t="n"/>
      <c r="BH1157" s="118" t="n"/>
      <c r="BI1157" s="118" t="n"/>
      <c r="BJ1157" s="118" t="n"/>
      <c r="BK1157" s="118" t="n"/>
      <c r="BL1157" s="118" t="n"/>
      <c r="BM1157" s="118" t="n"/>
      <c r="BN1157" s="118" t="n"/>
      <c r="BO1157" s="118" t="n"/>
      <c r="BP1157" s="118" t="n"/>
      <c r="BQ1157" s="118" t="n"/>
      <c r="BR1157" s="118" t="n"/>
      <c r="BS1157" s="118" t="n"/>
      <c r="BT1157" s="118">
        <f>COUNTIF(B1157:BS1157,1)</f>
        <v/>
      </c>
      <c r="BV1157" s="76">
        <f>TRIM(RIGHT(A1157, LEN(A1157) - FIND("@", SUBSTITUTE(A1157, " ", "@", LEN(A1157)-LEN(SUBSTITUTE(A1157," ",""))))))</f>
        <v/>
      </c>
      <c r="BW1157" s="76">
        <f>TRIM(LEFT(A1157,FIND(" ",A1157&amp;" ")-1))</f>
        <v/>
      </c>
      <c r="BX1157">
        <f>+IF(BV1157=BV1156,"Same","Diff")</f>
        <v/>
      </c>
      <c r="BY1157">
        <f>IF(BX1157="Same",IF(BW1157=BW1156,"same","Diff"))</f>
        <v/>
      </c>
    </row>
    <row r="1158" ht="17" customHeight="1">
      <c r="A1158" s="59" t="inlineStr">
        <is>
          <t>John Sax</t>
        </is>
      </c>
      <c r="B1158" s="117" t="n"/>
      <c r="C1158" s="117" t="n"/>
      <c r="D1158" s="117" t="n"/>
      <c r="E1158" s="117" t="n"/>
      <c r="F1158" s="117" t="n"/>
      <c r="G1158" s="117" t="n"/>
      <c r="H1158" s="117" t="n"/>
      <c r="I1158" s="117" t="n"/>
      <c r="J1158" s="118" t="n"/>
      <c r="K1158" s="118" t="n"/>
      <c r="L1158" s="118" t="n"/>
      <c r="M1158" s="118" t="n"/>
      <c r="N1158" s="118" t="n"/>
      <c r="O1158" s="118" t="n"/>
      <c r="P1158" s="118" t="n"/>
      <c r="Q1158" s="118" t="n"/>
      <c r="R1158" s="118" t="n"/>
      <c r="S1158" s="118" t="n"/>
      <c r="T1158" s="118" t="n"/>
      <c r="U1158" s="118" t="n"/>
      <c r="V1158" s="118" t="n"/>
      <c r="W1158" s="118" t="n"/>
      <c r="X1158" s="118" t="n"/>
      <c r="Y1158" s="118" t="n"/>
      <c r="Z1158" s="118" t="n"/>
      <c r="AA1158" s="118" t="n"/>
      <c r="AB1158" s="118" t="n"/>
      <c r="AC1158" s="130" t="n">
        <v>1</v>
      </c>
      <c r="AD1158" s="118" t="n"/>
      <c r="AE1158" s="118" t="n">
        <v>1</v>
      </c>
      <c r="AF1158" s="118" t="n"/>
      <c r="AG1158" s="118" t="n"/>
      <c r="AH1158" s="118" t="n"/>
      <c r="AI1158" s="118" t="n"/>
      <c r="AJ1158" s="118" t="n"/>
      <c r="AK1158" s="118" t="n"/>
      <c r="AL1158" s="118" t="n"/>
      <c r="AM1158" s="118" t="n"/>
      <c r="AN1158" s="118" t="n"/>
      <c r="AO1158" s="118" t="n"/>
      <c r="AP1158" s="118" t="n"/>
      <c r="AQ1158" s="118" t="n"/>
      <c r="AR1158" s="118" t="n"/>
      <c r="AS1158" s="118" t="n"/>
      <c r="AT1158" s="118" t="n"/>
      <c r="AU1158" s="118" t="n"/>
      <c r="AV1158" s="118" t="n"/>
      <c r="AW1158" s="118" t="n"/>
      <c r="AX1158" s="118" t="n"/>
      <c r="AY1158" s="118" t="n"/>
      <c r="AZ1158" s="118" t="n"/>
      <c r="BA1158" s="118" t="n"/>
      <c r="BB1158" s="118" t="n"/>
      <c r="BC1158" s="118" t="n"/>
      <c r="BD1158" s="118" t="n"/>
      <c r="BE1158" s="118" t="n"/>
      <c r="BF1158" s="118" t="n"/>
      <c r="BG1158" s="118" t="n"/>
      <c r="BH1158" s="118" t="n"/>
      <c r="BI1158" s="118" t="n"/>
      <c r="BJ1158" s="118" t="n"/>
      <c r="BK1158" s="118" t="n"/>
      <c r="BL1158" s="118" t="n"/>
      <c r="BM1158" s="118" t="n"/>
      <c r="BN1158" s="118" t="n"/>
      <c r="BO1158" s="118" t="n"/>
      <c r="BP1158" s="118" t="n"/>
      <c r="BQ1158" s="118" t="n"/>
      <c r="BR1158" s="118" t="n"/>
      <c r="BS1158" s="118" t="n"/>
      <c r="BT1158" s="118">
        <f>COUNTIF(B1158:BS1158,1)</f>
        <v/>
      </c>
      <c r="BV1158" s="76">
        <f>TRIM(RIGHT(A1158, LEN(A1158) - FIND("@", SUBSTITUTE(A1158, " ", "@", LEN(A1158)-LEN(SUBSTITUTE(A1158," ",""))))))</f>
        <v/>
      </c>
      <c r="BW1158" s="76">
        <f>TRIM(LEFT(A1158,FIND(" ",A1158&amp;" ")-1))</f>
        <v/>
      </c>
      <c r="BX1158">
        <f>+IF(BV1158=BV1157,"Same","Diff")</f>
        <v/>
      </c>
      <c r="BY1158">
        <f>IF(BX1158="Same",IF(BW1158=BW1157,"same","Diff"))</f>
        <v/>
      </c>
    </row>
    <row r="1159" ht="17" customHeight="1">
      <c r="A1159" s="60" t="inlineStr">
        <is>
          <t>Ray Scanlan</t>
        </is>
      </c>
      <c r="B1159" s="119" t="n"/>
      <c r="C1159" s="119" t="n"/>
      <c r="D1159" s="119" t="n"/>
      <c r="E1159" s="119" t="n"/>
      <c r="F1159" s="119" t="n"/>
      <c r="G1159" s="119" t="n"/>
      <c r="H1159" s="119" t="n"/>
      <c r="I1159" s="119" t="n"/>
      <c r="J1159" s="118" t="n">
        <v>1</v>
      </c>
      <c r="K1159" s="118" t="n">
        <v>1</v>
      </c>
      <c r="L1159" s="118" t="n"/>
      <c r="M1159" s="118" t="n"/>
      <c r="N1159" s="118" t="n"/>
      <c r="O1159" s="118" t="n"/>
      <c r="P1159" s="118" t="n"/>
      <c r="Q1159" s="118" t="n"/>
      <c r="R1159" s="118" t="n"/>
      <c r="S1159" s="118" t="n"/>
      <c r="T1159" s="118" t="n"/>
      <c r="U1159" s="118" t="n"/>
      <c r="V1159" s="118" t="n"/>
      <c r="W1159" s="118" t="n"/>
      <c r="X1159" s="118" t="n"/>
      <c r="Y1159" s="118" t="n"/>
      <c r="Z1159" s="118" t="n"/>
      <c r="AA1159" s="118" t="n"/>
      <c r="AB1159" s="118" t="n"/>
      <c r="AC1159" s="118" t="n"/>
      <c r="AD1159" s="118" t="n"/>
      <c r="AE1159" s="118" t="n"/>
      <c r="AF1159" s="118" t="n"/>
      <c r="AG1159" s="118" t="n"/>
      <c r="AH1159" s="118" t="n"/>
      <c r="AI1159" s="118" t="n"/>
      <c r="AJ1159" s="118" t="n"/>
      <c r="AK1159" s="118" t="n"/>
      <c r="AL1159" s="118" t="n"/>
      <c r="AM1159" s="118" t="n"/>
      <c r="AN1159" s="118" t="n"/>
      <c r="AO1159" s="118" t="n"/>
      <c r="AP1159" s="118" t="n"/>
      <c r="AQ1159" s="118" t="n"/>
      <c r="AR1159" s="118" t="n"/>
      <c r="AS1159" s="118" t="n"/>
      <c r="AT1159" s="118" t="n"/>
      <c r="AU1159" s="118" t="n"/>
      <c r="AV1159" s="118" t="n"/>
      <c r="AW1159" s="118" t="n"/>
      <c r="AX1159" s="118" t="n"/>
      <c r="AY1159" s="118" t="n"/>
      <c r="AZ1159" s="118" t="n"/>
      <c r="BA1159" s="118" t="n"/>
      <c r="BB1159" s="118" t="n"/>
      <c r="BC1159" s="118" t="n"/>
      <c r="BD1159" s="118" t="n"/>
      <c r="BE1159" s="118" t="n"/>
      <c r="BF1159" s="118" t="n"/>
      <c r="BG1159" s="118" t="n"/>
      <c r="BH1159" s="118" t="n"/>
      <c r="BI1159" s="118" t="n"/>
      <c r="BJ1159" s="118" t="n"/>
      <c r="BK1159" s="118" t="n"/>
      <c r="BL1159" s="118" t="n"/>
      <c r="BM1159" s="118" t="n"/>
      <c r="BN1159" s="118" t="n"/>
      <c r="BO1159" s="118" t="n"/>
      <c r="BP1159" s="118" t="n"/>
      <c r="BQ1159" s="118" t="n"/>
      <c r="BR1159" s="118" t="n"/>
      <c r="BS1159" s="118" t="n"/>
      <c r="BT1159" s="118">
        <f>COUNTIF(B1159:BS1159,1)</f>
        <v/>
      </c>
      <c r="BV1159" s="76">
        <f>TRIM(RIGHT(A1159, LEN(A1159) - FIND("@", SUBSTITUTE(A1159, " ", "@", LEN(A1159)-LEN(SUBSTITUTE(A1159," ",""))))))</f>
        <v/>
      </c>
      <c r="BW1159" s="76">
        <f>TRIM(LEFT(A1159,FIND(" ",A1159&amp;" ")-1))</f>
        <v/>
      </c>
      <c r="BX1159">
        <f>+IF(BV1159=BV1158,"Same","Diff")</f>
        <v/>
      </c>
      <c r="BY1159">
        <f>IF(BX1159="Same",IF(BW1159=BW1158,"same","Diff"))</f>
        <v/>
      </c>
    </row>
    <row r="1160" ht="17" customHeight="1">
      <c r="A1160" s="59" t="inlineStr">
        <is>
          <t>Neil Schembri</t>
        </is>
      </c>
      <c r="B1160" s="117" t="n"/>
      <c r="C1160" s="117" t="n"/>
      <c r="D1160" s="117" t="n"/>
      <c r="E1160" s="117" t="n"/>
      <c r="F1160" s="117" t="n"/>
      <c r="G1160" s="117" t="n"/>
      <c r="H1160" s="117" t="n"/>
      <c r="I1160" s="117" t="n"/>
      <c r="J1160" s="118" t="n"/>
      <c r="K1160" s="118" t="n"/>
      <c r="L1160" s="118" t="n"/>
      <c r="M1160" s="118" t="n"/>
      <c r="N1160" s="118" t="n"/>
      <c r="O1160" s="118" t="n"/>
      <c r="P1160" s="118" t="n"/>
      <c r="Q1160" s="118" t="n"/>
      <c r="R1160" s="118" t="n"/>
      <c r="S1160" s="118" t="n"/>
      <c r="T1160" s="118" t="n"/>
      <c r="U1160" s="118" t="n"/>
      <c r="V1160" s="118" t="n"/>
      <c r="W1160" s="118" t="n"/>
      <c r="X1160" s="118" t="n"/>
      <c r="Y1160" s="118" t="n"/>
      <c r="Z1160" s="118" t="n"/>
      <c r="AA1160" s="118" t="n"/>
      <c r="AB1160" s="118" t="n"/>
      <c r="AC1160" s="118" t="n"/>
      <c r="AD1160" s="118" t="n"/>
      <c r="AE1160" s="118" t="n"/>
      <c r="AF1160" s="118" t="n"/>
      <c r="AG1160" s="118" t="n"/>
      <c r="AH1160" s="118" t="n"/>
      <c r="AI1160" s="118" t="n"/>
      <c r="AJ1160" s="118" t="n">
        <v>1</v>
      </c>
      <c r="AK1160" s="118" t="n">
        <v>1</v>
      </c>
      <c r="AL1160" s="118" t="n"/>
      <c r="AM1160" s="118" t="n">
        <v>1</v>
      </c>
      <c r="AN1160" s="118" t="n"/>
      <c r="AO1160" s="118" t="n">
        <v>1</v>
      </c>
      <c r="AP1160" s="118" t="n"/>
      <c r="AQ1160" s="118" t="n">
        <v>1</v>
      </c>
      <c r="AR1160" s="118" t="n"/>
      <c r="AS1160" s="118" t="n">
        <v>1</v>
      </c>
      <c r="AT1160" s="118" t="n"/>
      <c r="AU1160" s="118" t="n"/>
      <c r="AV1160" s="118" t="n"/>
      <c r="AW1160" s="118" t="n"/>
      <c r="AX1160" s="118" t="n"/>
      <c r="AY1160" s="118" t="n"/>
      <c r="AZ1160" s="118" t="n"/>
      <c r="BA1160" s="118" t="n"/>
      <c r="BB1160" s="118" t="n"/>
      <c r="BC1160" s="118" t="n"/>
      <c r="BD1160" s="118" t="n"/>
      <c r="BE1160" s="118" t="n"/>
      <c r="BF1160" s="118" t="n"/>
      <c r="BG1160" s="118" t="n"/>
      <c r="BH1160" s="118" t="n"/>
      <c r="BI1160" s="118" t="n"/>
      <c r="BJ1160" s="118" t="n"/>
      <c r="BK1160" s="118" t="n"/>
      <c r="BL1160" s="118" t="n"/>
      <c r="BM1160" s="118" t="n"/>
      <c r="BN1160" s="118" t="n"/>
      <c r="BO1160" s="118" t="n"/>
      <c r="BP1160" s="118" t="n"/>
      <c r="BQ1160" s="118" t="n"/>
      <c r="BR1160" s="118" t="n"/>
      <c r="BS1160" s="118" t="n"/>
      <c r="BT1160" s="118">
        <f>COUNTIF(B1160:BS1160,1)</f>
        <v/>
      </c>
      <c r="BV1160" s="76">
        <f>TRIM(RIGHT(A1160, LEN(A1160) - FIND("@", SUBSTITUTE(A1160, " ", "@", LEN(A1160)-LEN(SUBSTITUTE(A1160," ",""))))))</f>
        <v/>
      </c>
      <c r="BW1160" s="76">
        <f>TRIM(LEFT(A1160,FIND(" ",A1160&amp;" ")-1))</f>
        <v/>
      </c>
      <c r="BX1160">
        <f>+IF(BV1160=BV1159,"Same","Diff")</f>
        <v/>
      </c>
      <c r="BY1160">
        <f>IF(BX1160="Same",IF(BW1160=BW1159,"same","Diff"))</f>
        <v/>
      </c>
    </row>
    <row r="1161" ht="17" customHeight="1">
      <c r="A1161" s="59" t="inlineStr">
        <is>
          <t>Tim Schenken</t>
        </is>
      </c>
      <c r="B1161" s="117" t="n"/>
      <c r="C1161" s="117" t="n"/>
      <c r="D1161" s="117" t="n"/>
      <c r="E1161" s="117" t="n"/>
      <c r="F1161" s="117" t="n"/>
      <c r="G1161" s="117" t="n"/>
      <c r="H1161" s="117" t="n"/>
      <c r="I1161" s="117" t="n"/>
      <c r="J1161" s="118" t="n"/>
      <c r="K1161" s="118" t="n"/>
      <c r="L1161" s="118" t="n"/>
      <c r="M1161" s="118" t="n"/>
      <c r="N1161" s="118" t="n"/>
      <c r="O1161" s="118" t="n"/>
      <c r="P1161" s="118" t="n"/>
      <c r="Q1161" s="118" t="n">
        <v>1</v>
      </c>
      <c r="R1161" s="118" t="n"/>
      <c r="S1161" s="118" t="n"/>
      <c r="T1161" s="118" t="n"/>
      <c r="U1161" s="118" t="n"/>
      <c r="V1161" s="118" t="n"/>
      <c r="W1161" s="118" t="n"/>
      <c r="X1161" s="118" t="n"/>
      <c r="Y1161" s="118" t="n"/>
      <c r="Z1161" s="118" t="n"/>
      <c r="AA1161" s="118" t="n"/>
      <c r="AB1161" s="118" t="n"/>
      <c r="AC1161" s="118" t="n"/>
      <c r="AD1161" s="118" t="n"/>
      <c r="AE1161" s="118" t="n"/>
      <c r="AF1161" s="118" t="n"/>
      <c r="AG1161" s="118" t="n"/>
      <c r="AH1161" s="118" t="n"/>
      <c r="AI1161" s="118" t="n"/>
      <c r="AJ1161" s="118" t="n"/>
      <c r="AK1161" s="118" t="n"/>
      <c r="AL1161" s="118" t="n"/>
      <c r="AM1161" s="118" t="n"/>
      <c r="AN1161" s="118" t="n"/>
      <c r="AO1161" s="118" t="n"/>
      <c r="AP1161" s="118" t="n"/>
      <c r="AQ1161" s="118" t="n"/>
      <c r="AR1161" s="118" t="n"/>
      <c r="AS1161" s="118" t="n"/>
      <c r="AT1161" s="118" t="n"/>
      <c r="AU1161" s="118" t="n"/>
      <c r="AV1161" s="118" t="n"/>
      <c r="AW1161" s="118" t="n"/>
      <c r="AX1161" s="118" t="n"/>
      <c r="AY1161" s="118" t="n"/>
      <c r="AZ1161" s="118" t="n"/>
      <c r="BA1161" s="118" t="n"/>
      <c r="BB1161" s="118" t="n"/>
      <c r="BC1161" s="118" t="n"/>
      <c r="BD1161" s="118" t="n"/>
      <c r="BE1161" s="118" t="n"/>
      <c r="BF1161" s="118" t="n"/>
      <c r="BG1161" s="118" t="n"/>
      <c r="BH1161" s="118" t="n"/>
      <c r="BI1161" s="118" t="n"/>
      <c r="BJ1161" s="118" t="n"/>
      <c r="BK1161" s="118" t="n"/>
      <c r="BL1161" s="118" t="n"/>
      <c r="BM1161" s="118" t="n"/>
      <c r="BN1161" s="118" t="n"/>
      <c r="BO1161" s="118" t="n"/>
      <c r="BP1161" s="118" t="n"/>
      <c r="BQ1161" s="118" t="n"/>
      <c r="BR1161" s="118" t="n"/>
      <c r="BS1161" s="118" t="n"/>
      <c r="BT1161" s="118">
        <f>COUNTIF(B1161:BS1161,1)</f>
        <v/>
      </c>
      <c r="BV1161" s="76">
        <f>TRIM(RIGHT(A1161, LEN(A1161) - FIND("@", SUBSTITUTE(A1161, " ", "@", LEN(A1161)-LEN(SUBSTITUTE(A1161," ",""))))))</f>
        <v/>
      </c>
      <c r="BW1161" s="76">
        <f>TRIM(LEFT(A1161,FIND(" ",A1161&amp;" ")-1))</f>
        <v/>
      </c>
      <c r="BX1161">
        <f>+IF(BV1161=BV1160,"Same","Diff")</f>
        <v/>
      </c>
      <c r="BY1161">
        <f>IF(BX1161="Same",IF(BW1161=BW1160,"same","Diff"))</f>
        <v/>
      </c>
    </row>
    <row r="1162" ht="17" customHeight="1">
      <c r="A1162" s="59" t="inlineStr">
        <is>
          <t>Mike Schneider</t>
        </is>
      </c>
      <c r="B1162" s="117" t="n"/>
      <c r="C1162" s="117" t="n"/>
      <c r="D1162" s="117" t="n"/>
      <c r="E1162" s="117" t="n"/>
      <c r="F1162" s="117" t="n"/>
      <c r="G1162" s="117" t="n"/>
      <c r="H1162" s="117" t="n">
        <v>1</v>
      </c>
      <c r="I1162" s="117" t="n">
        <v>1</v>
      </c>
      <c r="J1162" s="118" t="n"/>
      <c r="K1162" s="118" t="n"/>
      <c r="L1162" s="118" t="n"/>
      <c r="M1162" s="118" t="n"/>
      <c r="N1162" s="118" t="n"/>
      <c r="O1162" s="118" t="n"/>
      <c r="P1162" s="118" t="n"/>
      <c r="Q1162" s="118" t="n"/>
      <c r="R1162" s="118" t="n"/>
      <c r="S1162" s="118" t="n"/>
      <c r="T1162" s="118" t="n"/>
      <c r="U1162" s="118" t="n"/>
      <c r="V1162" s="118" t="n"/>
      <c r="W1162" s="118" t="n"/>
      <c r="X1162" s="118" t="n"/>
      <c r="Y1162" s="118" t="n"/>
      <c r="Z1162" s="118" t="n"/>
      <c r="AA1162" s="118" t="n"/>
      <c r="AB1162" s="118" t="n"/>
      <c r="AC1162" s="118" t="n"/>
      <c r="AD1162" s="118" t="n"/>
      <c r="AE1162" s="118" t="n"/>
      <c r="AF1162" s="118" t="n"/>
      <c r="AG1162" s="118" t="n"/>
      <c r="AH1162" s="118" t="n"/>
      <c r="AI1162" s="118" t="n"/>
      <c r="AJ1162" s="118" t="n"/>
      <c r="AK1162" s="118" t="n"/>
      <c r="AL1162" s="118" t="n"/>
      <c r="AM1162" s="118" t="n"/>
      <c r="AN1162" s="118" t="n"/>
      <c r="AO1162" s="118" t="n"/>
      <c r="AP1162" s="118" t="n"/>
      <c r="AQ1162" s="118" t="n"/>
      <c r="AR1162" s="118" t="n"/>
      <c r="AS1162" s="118" t="n"/>
      <c r="AT1162" s="118" t="n"/>
      <c r="AU1162" s="118" t="n"/>
      <c r="AV1162" s="118" t="n"/>
      <c r="AW1162" s="118" t="n"/>
      <c r="AX1162" s="118" t="n"/>
      <c r="AY1162" s="118" t="n"/>
      <c r="AZ1162" s="118" t="n"/>
      <c r="BA1162" s="118" t="n"/>
      <c r="BB1162" s="118" t="n"/>
      <c r="BC1162" s="118" t="n"/>
      <c r="BD1162" s="118" t="n"/>
      <c r="BE1162" s="118" t="n"/>
      <c r="BF1162" s="118" t="n"/>
      <c r="BG1162" s="118" t="n"/>
      <c r="BH1162" s="118" t="n"/>
      <c r="BI1162" s="118" t="n"/>
      <c r="BJ1162" s="118" t="n"/>
      <c r="BK1162" s="118" t="n"/>
      <c r="BL1162" s="118" t="n"/>
      <c r="BM1162" s="118" t="n"/>
      <c r="BN1162" s="118" t="n"/>
      <c r="BO1162" s="118" t="n"/>
      <c r="BP1162" s="118" t="n"/>
      <c r="BQ1162" s="118" t="n"/>
      <c r="BR1162" s="118" t="n"/>
      <c r="BS1162" s="118" t="n"/>
      <c r="BT1162" s="118">
        <f>COUNTIF(B1162:BS1162,1)</f>
        <v/>
      </c>
      <c r="BV1162" s="76">
        <f>TRIM(RIGHT(A1162, LEN(A1162) - FIND("@", SUBSTITUTE(A1162, " ", "@", LEN(A1162)-LEN(SUBSTITUTE(A1162," ",""))))))</f>
        <v/>
      </c>
      <c r="BW1162" s="76">
        <f>TRIM(LEFT(A1162,FIND(" ",A1162&amp;" ")-1))</f>
        <v/>
      </c>
      <c r="BX1162">
        <f>+IF(BV1162=BV1161,"Same","Diff")</f>
        <v/>
      </c>
      <c r="BY1162">
        <f>IF(BX1162="Same",IF(BW1162=BW1161,"same","Diff"))</f>
        <v/>
      </c>
    </row>
    <row r="1163" ht="17" customHeight="1">
      <c r="A1163" s="59" t="inlineStr">
        <is>
          <t>John Schroder</t>
        </is>
      </c>
      <c r="B1163" s="117" t="n"/>
      <c r="C1163" s="117" t="n"/>
      <c r="D1163" s="117" t="n"/>
      <c r="E1163" s="117" t="n"/>
      <c r="F1163" s="117" t="n">
        <v>1</v>
      </c>
      <c r="G1163" s="117" t="n"/>
      <c r="H1163" s="117" t="n"/>
      <c r="I1163" s="117" t="n"/>
      <c r="J1163" s="118" t="n"/>
      <c r="K1163" s="118" t="n"/>
      <c r="L1163" s="118" t="n"/>
      <c r="M1163" s="118" t="n"/>
      <c r="N1163" s="118" t="n"/>
      <c r="O1163" s="118" t="n"/>
      <c r="P1163" s="118" t="n"/>
      <c r="Q1163" s="118" t="n"/>
      <c r="R1163" s="118" t="n"/>
      <c r="S1163" s="118" t="n"/>
      <c r="T1163" s="118" t="n"/>
      <c r="U1163" s="118" t="n"/>
      <c r="V1163" s="118" t="n"/>
      <c r="W1163" s="118" t="n"/>
      <c r="X1163" s="118" t="n"/>
      <c r="Y1163" s="118" t="n"/>
      <c r="Z1163" s="118" t="n"/>
      <c r="AA1163" s="118" t="n"/>
      <c r="AB1163" s="118" t="n"/>
      <c r="AC1163" s="118" t="n"/>
      <c r="AD1163" s="118" t="n"/>
      <c r="AE1163" s="118" t="n"/>
      <c r="AF1163" s="118" t="n"/>
      <c r="AG1163" s="118" t="n"/>
      <c r="AH1163" s="118" t="n"/>
      <c r="AI1163" s="118" t="n"/>
      <c r="AJ1163" s="118" t="n"/>
      <c r="AK1163" s="118" t="n"/>
      <c r="AL1163" s="118" t="n"/>
      <c r="AM1163" s="118" t="n"/>
      <c r="AN1163" s="118" t="n"/>
      <c r="AO1163" s="118" t="n"/>
      <c r="AP1163" s="118" t="n"/>
      <c r="AQ1163" s="118" t="n"/>
      <c r="AR1163" s="118" t="n"/>
      <c r="AS1163" s="118" t="n"/>
      <c r="AT1163" s="118" t="n"/>
      <c r="AU1163" s="118" t="n"/>
      <c r="AV1163" s="118" t="n"/>
      <c r="AW1163" s="118" t="n"/>
      <c r="AX1163" s="118" t="n"/>
      <c r="AY1163" s="118" t="n"/>
      <c r="AZ1163" s="118" t="n"/>
      <c r="BA1163" s="118" t="n"/>
      <c r="BB1163" s="118" t="n"/>
      <c r="BC1163" s="118" t="n"/>
      <c r="BD1163" s="118" t="n"/>
      <c r="BE1163" s="118" t="n"/>
      <c r="BF1163" s="118" t="n"/>
      <c r="BG1163" s="118" t="n"/>
      <c r="BH1163" s="118" t="n"/>
      <c r="BI1163" s="118" t="n"/>
      <c r="BJ1163" s="118" t="n"/>
      <c r="BK1163" s="118" t="n"/>
      <c r="BL1163" s="118" t="n"/>
      <c r="BM1163" s="118" t="n"/>
      <c r="BN1163" s="118" t="n"/>
      <c r="BO1163" s="118" t="n"/>
      <c r="BP1163" s="118" t="n"/>
      <c r="BQ1163" s="118" t="n"/>
      <c r="BR1163" s="118" t="n"/>
      <c r="BS1163" s="118" t="n"/>
      <c r="BT1163" s="118">
        <f>COUNTIF(B1163:BS1163,1)</f>
        <v/>
      </c>
      <c r="BV1163" s="76">
        <f>TRIM(RIGHT(A1163, LEN(A1163) - FIND("@", SUBSTITUTE(A1163, " ", "@", LEN(A1163)-LEN(SUBSTITUTE(A1163," ",""))))))</f>
        <v/>
      </c>
      <c r="BW1163" s="76">
        <f>TRIM(LEFT(A1163,FIND(" ",A1163&amp;" ")-1))</f>
        <v/>
      </c>
      <c r="BX1163">
        <f>+IF(BV1163=BV1162,"Same","Diff")</f>
        <v/>
      </c>
      <c r="BY1163">
        <f>IF(BX1163="Same",IF(BW1163=BW1162,"same","Diff"))</f>
        <v/>
      </c>
    </row>
    <row r="1164" ht="17" customHeight="1">
      <c r="A1164" s="59" t="inlineStr">
        <is>
          <t>Vern Schuppan</t>
        </is>
      </c>
      <c r="B1164" s="117" t="n"/>
      <c r="C1164" s="117" t="n"/>
      <c r="D1164" s="117" t="n"/>
      <c r="E1164" s="117" t="n"/>
      <c r="F1164" s="117" t="n"/>
      <c r="G1164" s="117" t="n"/>
      <c r="H1164" s="117" t="n"/>
      <c r="I1164" s="117" t="n"/>
      <c r="J1164" s="118" t="n"/>
      <c r="K1164" s="118" t="n"/>
      <c r="L1164" s="118" t="n"/>
      <c r="M1164" s="118" t="n"/>
      <c r="N1164" s="118" t="n"/>
      <c r="O1164" s="118" t="n"/>
      <c r="P1164" s="118" t="n"/>
      <c r="Q1164" s="118" t="n"/>
      <c r="R1164" s="118" t="n">
        <v>1</v>
      </c>
      <c r="S1164" s="118" t="n">
        <v>1</v>
      </c>
      <c r="T1164" s="118" t="n">
        <v>1</v>
      </c>
      <c r="U1164" s="118" t="n"/>
      <c r="V1164" s="118" t="n"/>
      <c r="W1164" s="118" t="n">
        <v>1</v>
      </c>
      <c r="X1164" s="118" t="n"/>
      <c r="Y1164" s="118" t="n"/>
      <c r="Z1164" s="118" t="n"/>
      <c r="AA1164" s="118" t="n"/>
      <c r="AB1164" s="118" t="n"/>
      <c r="AC1164" s="118" t="n"/>
      <c r="AD1164" s="118" t="n"/>
      <c r="AE1164" s="118" t="n"/>
      <c r="AF1164" s="118" t="n"/>
      <c r="AG1164" s="118" t="n"/>
      <c r="AH1164" s="118" t="n"/>
      <c r="AI1164" s="118" t="n"/>
      <c r="AJ1164" s="118" t="n"/>
      <c r="AK1164" s="118" t="n"/>
      <c r="AL1164" s="118" t="n"/>
      <c r="AM1164" s="118" t="n"/>
      <c r="AN1164" s="118" t="n"/>
      <c r="AO1164" s="118" t="n"/>
      <c r="AP1164" s="118" t="n"/>
      <c r="AQ1164" s="118" t="n"/>
      <c r="AR1164" s="118" t="n"/>
      <c r="AS1164" s="118" t="n"/>
      <c r="AT1164" s="118" t="n"/>
      <c r="AU1164" s="118" t="n"/>
      <c r="AV1164" s="118" t="n"/>
      <c r="AW1164" s="118" t="n"/>
      <c r="AX1164" s="118" t="n"/>
      <c r="AY1164" s="118" t="n"/>
      <c r="AZ1164" s="118" t="n"/>
      <c r="BA1164" s="118" t="n"/>
      <c r="BB1164" s="118" t="n"/>
      <c r="BC1164" s="118" t="n"/>
      <c r="BD1164" s="118" t="n"/>
      <c r="BE1164" s="118" t="n"/>
      <c r="BF1164" s="118" t="n"/>
      <c r="BG1164" s="118" t="n"/>
      <c r="BH1164" s="118" t="n"/>
      <c r="BI1164" s="118" t="n"/>
      <c r="BJ1164" s="118" t="n"/>
      <c r="BK1164" s="118" t="n"/>
      <c r="BL1164" s="118" t="n"/>
      <c r="BM1164" s="118" t="n"/>
      <c r="BN1164" s="118" t="n"/>
      <c r="BO1164" s="118" t="n"/>
      <c r="BP1164" s="118" t="n"/>
      <c r="BQ1164" s="118" t="n"/>
      <c r="BR1164" s="118" t="n"/>
      <c r="BS1164" s="118" t="n"/>
      <c r="BT1164" s="118">
        <f>COUNTIF(B1164:BS1164,1)</f>
        <v/>
      </c>
      <c r="BV1164" s="76">
        <f>TRIM(RIGHT(A1164, LEN(A1164) - FIND("@", SUBSTITUTE(A1164, " ", "@", LEN(A1164)-LEN(SUBSTITUTE(A1164," ",""))))))</f>
        <v/>
      </c>
      <c r="BW1164" s="76">
        <f>TRIM(LEFT(A1164,FIND(" ",A1164&amp;" ")-1))</f>
        <v/>
      </c>
      <c r="BX1164">
        <f>+IF(BV1164=BV1163,"Same","Diff")</f>
        <v/>
      </c>
      <c r="BY1164">
        <f>IF(BX1164="Same",IF(BW1164=BW1163,"same","Diff"))</f>
        <v/>
      </c>
    </row>
    <row r="1165" ht="17" customHeight="1">
      <c r="A1165" s="59" t="inlineStr">
        <is>
          <t>Phillip Scifleet</t>
        </is>
      </c>
      <c r="B1165" s="117" t="n"/>
      <c r="C1165" s="117" t="n"/>
      <c r="D1165" s="117" t="n"/>
      <c r="E1165" s="117" t="n"/>
      <c r="F1165" s="117" t="n"/>
      <c r="G1165" s="117" t="n"/>
      <c r="H1165" s="117" t="n"/>
      <c r="I1165" s="117" t="n"/>
      <c r="J1165" s="118" t="n"/>
      <c r="K1165" s="118" t="n"/>
      <c r="L1165" s="118" t="n"/>
      <c r="M1165" s="118" t="n"/>
      <c r="N1165" s="118" t="n"/>
      <c r="O1165" s="118" t="n"/>
      <c r="P1165" s="118" t="n"/>
      <c r="Q1165" s="118" t="n"/>
      <c r="R1165" s="118" t="n"/>
      <c r="S1165" s="118" t="n"/>
      <c r="T1165" s="118" t="n"/>
      <c r="U1165" s="118" t="n"/>
      <c r="V1165" s="118" t="n"/>
      <c r="W1165" s="118" t="n"/>
      <c r="X1165" s="118" t="n"/>
      <c r="Y1165" s="118" t="n"/>
      <c r="Z1165" s="118" t="n"/>
      <c r="AA1165" s="118" t="n"/>
      <c r="AB1165" s="118" t="n"/>
      <c r="AC1165" s="118" t="n"/>
      <c r="AD1165" s="118" t="n"/>
      <c r="AE1165" s="118" t="n"/>
      <c r="AF1165" s="118" t="n"/>
      <c r="AG1165" s="118" t="n"/>
      <c r="AH1165" s="118" t="n"/>
      <c r="AI1165" s="118" t="n"/>
      <c r="AJ1165" s="118" t="n"/>
      <c r="AK1165" s="118" t="n"/>
      <c r="AL1165" s="118" t="n"/>
      <c r="AM1165" s="118" t="n"/>
      <c r="AN1165" s="118" t="n"/>
      <c r="AO1165" s="118" t="n"/>
      <c r="AP1165" s="118" t="n"/>
      <c r="AQ1165" s="118" t="n"/>
      <c r="AR1165" s="118" t="n"/>
      <c r="AS1165" s="118" t="n">
        <v>1</v>
      </c>
      <c r="AT1165" s="118" t="n">
        <v>1</v>
      </c>
      <c r="AU1165" s="118" t="n">
        <v>1</v>
      </c>
      <c r="AV1165" s="118" t="n">
        <v>1</v>
      </c>
      <c r="AW1165" s="118" t="n"/>
      <c r="AX1165" s="118" t="n">
        <v>1</v>
      </c>
      <c r="AY1165" s="118" t="n"/>
      <c r="AZ1165" s="118" t="n"/>
      <c r="BA1165" s="118" t="n"/>
      <c r="BB1165" s="118" t="n"/>
      <c r="BC1165" s="118" t="n"/>
      <c r="BD1165" s="118" t="n"/>
      <c r="BE1165" s="118" t="n"/>
      <c r="BF1165" s="118" t="n"/>
      <c r="BG1165" s="118" t="n"/>
      <c r="BH1165" s="118" t="n"/>
      <c r="BI1165" s="118" t="n"/>
      <c r="BJ1165" s="118" t="n"/>
      <c r="BK1165" s="118" t="n"/>
      <c r="BL1165" s="118" t="n"/>
      <c r="BM1165" s="118" t="n"/>
      <c r="BN1165" s="118" t="n"/>
      <c r="BO1165" s="118" t="n"/>
      <c r="BP1165" s="118" t="n"/>
      <c r="BQ1165" s="118" t="n"/>
      <c r="BR1165" s="118" t="n"/>
      <c r="BS1165" s="118" t="n"/>
      <c r="BT1165" s="118">
        <f>COUNTIF(B1165:BS1165,1)</f>
        <v/>
      </c>
      <c r="BV1165" s="76">
        <f>TRIM(RIGHT(A1165, LEN(A1165) - FIND("@", SUBSTITUTE(A1165, " ", "@", LEN(A1165)-LEN(SUBSTITUTE(A1165," ",""))))))</f>
        <v/>
      </c>
      <c r="BW1165" s="76">
        <f>TRIM(LEFT(A1165,FIND(" ",A1165&amp;" ")-1))</f>
        <v/>
      </c>
      <c r="BX1165">
        <f>+IF(BV1165=BV1164,"Same","Diff")</f>
        <v/>
      </c>
      <c r="BY1165">
        <f>IF(BX1165="Same",IF(BW1165=BW1164,"same","Diff"))</f>
        <v/>
      </c>
    </row>
    <row r="1166" ht="17" customHeight="1">
      <c r="A1166" s="59" t="inlineStr">
        <is>
          <t>Gary Scott</t>
        </is>
      </c>
      <c r="B1166" s="117" t="n"/>
      <c r="C1166" s="117" t="n"/>
      <c r="D1166" s="117" t="n"/>
      <c r="E1166" s="117" t="n"/>
      <c r="F1166" s="117" t="n"/>
      <c r="G1166" s="117" t="n"/>
      <c r="H1166" s="117" t="n"/>
      <c r="I1166" s="117" t="n"/>
      <c r="J1166" s="118" t="n"/>
      <c r="K1166" s="118" t="n"/>
      <c r="L1166" s="118" t="n"/>
      <c r="M1166" s="118" t="n"/>
      <c r="N1166" s="118" t="n"/>
      <c r="O1166" s="118" t="n"/>
      <c r="P1166" s="118" t="n"/>
      <c r="Q1166" s="118" t="n"/>
      <c r="R1166" s="118" t="n"/>
      <c r="S1166" s="118" t="n">
        <v>1</v>
      </c>
      <c r="T1166" s="118" t="n"/>
      <c r="U1166" s="118" t="n">
        <v>1</v>
      </c>
      <c r="V1166" s="118" t="n"/>
      <c r="W1166" s="118" t="n">
        <v>1</v>
      </c>
      <c r="X1166" s="118" t="n">
        <v>1</v>
      </c>
      <c r="Y1166" s="118" t="n">
        <v>1</v>
      </c>
      <c r="Z1166" s="118" t="n">
        <v>1</v>
      </c>
      <c r="AA1166" s="118" t="n"/>
      <c r="AB1166" s="118" t="n">
        <v>1</v>
      </c>
      <c r="AC1166" s="118" t="n">
        <v>1</v>
      </c>
      <c r="AD1166" s="118" t="n">
        <v>1</v>
      </c>
      <c r="AE1166" s="118" t="n">
        <v>1</v>
      </c>
      <c r="AF1166" s="118" t="n"/>
      <c r="AG1166" s="118" t="n"/>
      <c r="AH1166" s="118" t="n"/>
      <c r="AI1166" s="118" t="n"/>
      <c r="AJ1166" s="118" t="n"/>
      <c r="AK1166" s="118" t="n"/>
      <c r="AL1166" s="118" t="n"/>
      <c r="AM1166" s="118" t="n"/>
      <c r="AN1166" s="118" t="n"/>
      <c r="AO1166" s="118" t="n"/>
      <c r="AP1166" s="118" t="n"/>
      <c r="AQ1166" s="118" t="n"/>
      <c r="AR1166" s="118" t="n"/>
      <c r="AS1166" s="118" t="n"/>
      <c r="AT1166" s="118" t="n"/>
      <c r="AU1166" s="118" t="n"/>
      <c r="AV1166" s="118" t="n"/>
      <c r="AW1166" s="118" t="n"/>
      <c r="AX1166" s="118" t="n"/>
      <c r="AY1166" s="118" t="n"/>
      <c r="AZ1166" s="118" t="n"/>
      <c r="BA1166" s="118" t="n"/>
      <c r="BB1166" s="118" t="n"/>
      <c r="BC1166" s="118" t="n"/>
      <c r="BD1166" s="118" t="n"/>
      <c r="BE1166" s="118" t="n"/>
      <c r="BF1166" s="118" t="n"/>
      <c r="BG1166" s="118" t="n"/>
      <c r="BH1166" s="118" t="n"/>
      <c r="BI1166" s="118" t="n"/>
      <c r="BJ1166" s="118" t="n"/>
      <c r="BK1166" s="118" t="n"/>
      <c r="BL1166" s="118" t="n"/>
      <c r="BM1166" s="118" t="n"/>
      <c r="BN1166" s="118" t="n"/>
      <c r="BO1166" s="118" t="n"/>
      <c r="BP1166" s="118" t="n"/>
      <c r="BQ1166" s="118" t="n"/>
      <c r="BR1166" s="118" t="n"/>
      <c r="BS1166" s="118" t="n"/>
      <c r="BT1166" s="118">
        <f>COUNTIF(B1166:BS1166,1)</f>
        <v/>
      </c>
      <c r="BV1166" s="76">
        <f>TRIM(RIGHT(A1166, LEN(A1166) - FIND("@", SUBSTITUTE(A1166, " ", "@", LEN(A1166)-LEN(SUBSTITUTE(A1166," ",""))))))</f>
        <v/>
      </c>
      <c r="BW1166" s="76">
        <f>TRIM(LEFT(A1166,FIND(" ",A1166&amp;" ")-1))</f>
        <v/>
      </c>
      <c r="BX1166">
        <f>+IF(BV1166=BV1165,"Same","Diff")</f>
        <v/>
      </c>
      <c r="BY1166">
        <f>IF(BX1166="Same",IF(BW1166=BW1165,"same","Diff"))</f>
        <v/>
      </c>
    </row>
    <row r="1167" ht="17" customHeight="1">
      <c r="A1167" s="59" t="inlineStr">
        <is>
          <t>Glyn Scott</t>
        </is>
      </c>
      <c r="B1167" s="117" t="n"/>
      <c r="C1167" s="117" t="n"/>
      <c r="D1167" s="117" t="n"/>
      <c r="E1167" s="117" t="n"/>
      <c r="F1167" s="117" t="n"/>
      <c r="G1167" s="117" t="n">
        <v>1</v>
      </c>
      <c r="H1167" s="117" t="n"/>
      <c r="I1167" s="117" t="n">
        <v>1</v>
      </c>
      <c r="J1167" s="118" t="n">
        <v>1</v>
      </c>
      <c r="K1167" s="118" t="n">
        <v>1</v>
      </c>
      <c r="L1167" s="118" t="n"/>
      <c r="M1167" s="118" t="n"/>
      <c r="N1167" s="118" t="n"/>
      <c r="O1167" s="118" t="n"/>
      <c r="P1167" s="118" t="n"/>
      <c r="Q1167" s="118" t="n"/>
      <c r="R1167" s="118" t="n"/>
      <c r="S1167" s="118" t="n"/>
      <c r="T1167" s="118" t="n"/>
      <c r="U1167" s="118" t="n"/>
      <c r="V1167" s="118" t="n"/>
      <c r="W1167" s="118" t="n"/>
      <c r="X1167" s="118" t="n"/>
      <c r="Y1167" s="118" t="n"/>
      <c r="Z1167" s="118" t="n"/>
      <c r="AA1167" s="118" t="n"/>
      <c r="AB1167" s="118" t="n"/>
      <c r="AC1167" s="118" t="n"/>
      <c r="AD1167" s="118" t="n"/>
      <c r="AE1167" s="118" t="n"/>
      <c r="AF1167" s="118" t="n"/>
      <c r="AG1167" s="118" t="n"/>
      <c r="AH1167" s="118" t="n"/>
      <c r="AI1167" s="118" t="n"/>
      <c r="AJ1167" s="118" t="n"/>
      <c r="AK1167" s="118" t="n"/>
      <c r="AL1167" s="118" t="n"/>
      <c r="AM1167" s="118" t="n"/>
      <c r="AN1167" s="118" t="n"/>
      <c r="AO1167" s="118" t="n"/>
      <c r="AP1167" s="118" t="n"/>
      <c r="AQ1167" s="118" t="n"/>
      <c r="AR1167" s="118" t="n"/>
      <c r="AS1167" s="118" t="n"/>
      <c r="AT1167" s="118" t="n"/>
      <c r="AU1167" s="118" t="n"/>
      <c r="AV1167" s="118" t="n"/>
      <c r="AW1167" s="118" t="n"/>
      <c r="AX1167" s="118" t="n"/>
      <c r="AY1167" s="118" t="n"/>
      <c r="AZ1167" s="118" t="n"/>
      <c r="BA1167" s="118" t="n"/>
      <c r="BB1167" s="118" t="n"/>
      <c r="BC1167" s="118" t="n"/>
      <c r="BD1167" s="118" t="n"/>
      <c r="BE1167" s="118" t="n"/>
      <c r="BF1167" s="118" t="n"/>
      <c r="BG1167" s="118" t="n"/>
      <c r="BH1167" s="118" t="n"/>
      <c r="BI1167" s="118" t="n"/>
      <c r="BJ1167" s="118" t="n"/>
      <c r="BK1167" s="118" t="n"/>
      <c r="BL1167" s="118" t="n"/>
      <c r="BM1167" s="118" t="n"/>
      <c r="BN1167" s="118" t="n"/>
      <c r="BO1167" s="118" t="n"/>
      <c r="BP1167" s="118" t="n"/>
      <c r="BQ1167" s="118" t="n"/>
      <c r="BR1167" s="118" t="n"/>
      <c r="BS1167" s="118" t="n"/>
      <c r="BT1167" s="118">
        <f>COUNTIF(B1167:BS1167,1)</f>
        <v/>
      </c>
      <c r="BV1167" s="76">
        <f>TRIM(RIGHT(A1167, LEN(A1167) - FIND("@", SUBSTITUTE(A1167, " ", "@", LEN(A1167)-LEN(SUBSTITUTE(A1167," ",""))))))</f>
        <v/>
      </c>
      <c r="BW1167" s="76">
        <f>TRIM(LEFT(A1167,FIND(" ",A1167&amp;" ")-1))</f>
        <v/>
      </c>
      <c r="BX1167">
        <f>+IF(BV1167=BV1166,"Same","Diff")</f>
        <v/>
      </c>
      <c r="BY1167">
        <f>IF(BX1167="Same",IF(BW1167=BW1166,"same","Diff"))</f>
        <v/>
      </c>
    </row>
    <row r="1168" ht="17" customHeight="1">
      <c r="A1168" s="59" t="inlineStr">
        <is>
          <t>Kayne Scott</t>
        </is>
      </c>
      <c r="B1168" s="117" t="n"/>
      <c r="C1168" s="117" t="n"/>
      <c r="D1168" s="117" t="n"/>
      <c r="E1168" s="117" t="n"/>
      <c r="F1168" s="117" t="n"/>
      <c r="G1168" s="117" t="n"/>
      <c r="H1168" s="117" t="n"/>
      <c r="I1168" s="117" t="n"/>
      <c r="J1168" s="118" t="n"/>
      <c r="K1168" s="118" t="n"/>
      <c r="L1168" s="118" t="n"/>
      <c r="M1168" s="118" t="n"/>
      <c r="N1168" s="118" t="n"/>
      <c r="O1168" s="118" t="n"/>
      <c r="P1168" s="118" t="n"/>
      <c r="Q1168" s="118" t="n"/>
      <c r="R1168" s="118" t="n"/>
      <c r="S1168" s="118" t="n"/>
      <c r="T1168" s="118" t="n"/>
      <c r="U1168" s="118" t="n"/>
      <c r="V1168" s="118" t="n"/>
      <c r="W1168" s="118" t="n"/>
      <c r="X1168" s="118" t="n"/>
      <c r="Y1168" s="118" t="n"/>
      <c r="Z1168" s="118" t="n"/>
      <c r="AA1168" s="118" t="n"/>
      <c r="AB1168" s="118" t="n"/>
      <c r="AC1168" s="118" t="n"/>
      <c r="AD1168" s="118" t="n">
        <v>1</v>
      </c>
      <c r="AE1168" s="118" t="n"/>
      <c r="AF1168" s="118" t="n"/>
      <c r="AG1168" s="118" t="n">
        <v>1</v>
      </c>
      <c r="AH1168" s="118" t="n"/>
      <c r="AI1168" s="118" t="n"/>
      <c r="AJ1168" s="118" t="n"/>
      <c r="AK1168" s="118" t="n"/>
      <c r="AL1168" s="118" t="n"/>
      <c r="AM1168" s="118" t="n"/>
      <c r="AN1168" s="118" t="n"/>
      <c r="AO1168" s="118" t="n"/>
      <c r="AP1168" s="118" t="n"/>
      <c r="AQ1168" s="118" t="n"/>
      <c r="AR1168" s="118" t="n"/>
      <c r="AS1168" s="118" t="n"/>
      <c r="AT1168" s="118" t="n"/>
      <c r="AU1168" s="118" t="n"/>
      <c r="AV1168" s="118" t="n"/>
      <c r="AW1168" s="118" t="n"/>
      <c r="AX1168" s="118" t="n">
        <v>1</v>
      </c>
      <c r="AY1168" s="118" t="n">
        <v>1</v>
      </c>
      <c r="AZ1168" s="118" t="n"/>
      <c r="BA1168" s="118" t="n">
        <v>1</v>
      </c>
      <c r="BB1168" s="118" t="n"/>
      <c r="BC1168" s="118" t="n"/>
      <c r="BD1168" s="118" t="n"/>
      <c r="BE1168" s="118" t="n"/>
      <c r="BF1168" s="118" t="n"/>
      <c r="BG1168" s="118" t="n"/>
      <c r="BH1168" s="118" t="n"/>
      <c r="BI1168" s="118" t="n"/>
      <c r="BJ1168" s="118" t="n"/>
      <c r="BK1168" s="118" t="n"/>
      <c r="BL1168" s="118" t="n"/>
      <c r="BM1168" s="118" t="n"/>
      <c r="BN1168" s="118" t="n"/>
      <c r="BO1168" s="118" t="n"/>
      <c r="BP1168" s="118" t="n"/>
      <c r="BQ1168" s="118" t="n"/>
      <c r="BR1168" s="118" t="n"/>
      <c r="BS1168" s="118" t="n"/>
      <c r="BT1168" s="118">
        <f>COUNTIF(B1168:BS1168,1)</f>
        <v/>
      </c>
      <c r="BV1168" s="76">
        <f>TRIM(RIGHT(A1168, LEN(A1168) - FIND("@", SUBSTITUTE(A1168, " ", "@", LEN(A1168)-LEN(SUBSTITUTE(A1168," ",""))))))</f>
        <v/>
      </c>
      <c r="BW1168" s="76">
        <f>TRIM(LEFT(A1168,FIND(" ",A1168&amp;" ")-1))</f>
        <v/>
      </c>
      <c r="BX1168">
        <f>+IF(BV1168=BV1167,"Same","Diff")</f>
        <v/>
      </c>
      <c r="BY1168">
        <f>IF(BX1168="Same",IF(BW1168=BW1167,"same","Diff"))</f>
        <v/>
      </c>
    </row>
    <row r="1169" ht="17" customHeight="1">
      <c r="A1169" s="59" t="inlineStr">
        <is>
          <t>Tony Scott</t>
        </is>
      </c>
      <c r="B1169" s="117" t="n"/>
      <c r="C1169" s="117" t="n"/>
      <c r="D1169" s="117" t="n"/>
      <c r="E1169" s="117" t="n"/>
      <c r="F1169" s="117" t="n"/>
      <c r="G1169" s="117" t="n"/>
      <c r="H1169" s="117" t="n"/>
      <c r="I1169" s="117" t="n"/>
      <c r="J1169" s="118" t="n"/>
      <c r="K1169" s="118" t="n"/>
      <c r="L1169" s="118" t="n"/>
      <c r="M1169" s="118" t="n"/>
      <c r="N1169" s="118" t="n"/>
      <c r="O1169" s="118" t="n"/>
      <c r="P1169" s="118" t="n"/>
      <c r="Q1169" s="118" t="n"/>
      <c r="R1169" s="118" t="n"/>
      <c r="S1169" s="118" t="n"/>
      <c r="T1169" s="118" t="n"/>
      <c r="U1169" s="118" t="n"/>
      <c r="V1169" s="118" t="n"/>
      <c r="W1169" s="118" t="n"/>
      <c r="X1169" s="118" t="n"/>
      <c r="Y1169" s="118" t="n"/>
      <c r="Z1169" s="118" t="n"/>
      <c r="AA1169" s="118" t="n"/>
      <c r="AB1169" s="118" t="n"/>
      <c r="AC1169" s="118" t="n"/>
      <c r="AD1169" s="118" t="n"/>
      <c r="AE1169" s="118" t="n"/>
      <c r="AF1169" s="118" t="n"/>
      <c r="AG1169" s="118" t="n">
        <v>1</v>
      </c>
      <c r="AH1169" s="118" t="n"/>
      <c r="AI1169" s="118" t="n"/>
      <c r="AJ1169" s="118" t="n">
        <v>1</v>
      </c>
      <c r="AK1169" s="118" t="n">
        <v>1</v>
      </c>
      <c r="AL1169" s="118" t="n">
        <v>1</v>
      </c>
      <c r="AM1169" s="118" t="n">
        <v>1</v>
      </c>
      <c r="AN1169" s="118" t="n"/>
      <c r="AO1169" s="118" t="n">
        <v>1</v>
      </c>
      <c r="AP1169" s="118" t="n"/>
      <c r="AQ1169" s="118" t="n">
        <v>1</v>
      </c>
      <c r="AR1169" s="118" t="n"/>
      <c r="AS1169" s="118" t="n"/>
      <c r="AT1169" s="118" t="n"/>
      <c r="AU1169" s="118" t="n">
        <v>1</v>
      </c>
      <c r="AV1169" s="118" t="n"/>
      <c r="AW1169" s="118" t="n"/>
      <c r="AX1169" s="118" t="n"/>
      <c r="AY1169" s="118" t="n"/>
      <c r="AZ1169" s="118" t="n"/>
      <c r="BA1169" s="118" t="n"/>
      <c r="BB1169" s="118" t="n"/>
      <c r="BC1169" s="118" t="n"/>
      <c r="BD1169" s="118" t="n"/>
      <c r="BE1169" s="118" t="n"/>
      <c r="BF1169" s="118" t="n"/>
      <c r="BG1169" s="118" t="n"/>
      <c r="BH1169" s="118" t="n"/>
      <c r="BI1169" s="118" t="n"/>
      <c r="BJ1169" s="118" t="n"/>
      <c r="BK1169" s="118" t="n"/>
      <c r="BL1169" s="118" t="n"/>
      <c r="BM1169" s="118" t="n"/>
      <c r="BN1169" s="118" t="n"/>
      <c r="BO1169" s="118" t="n"/>
      <c r="BP1169" s="118" t="n"/>
      <c r="BQ1169" s="118" t="n"/>
      <c r="BR1169" s="118" t="n"/>
      <c r="BS1169" s="118" t="n"/>
      <c r="BT1169" s="118">
        <f>COUNTIF(B1169:BS1169,1)</f>
        <v/>
      </c>
      <c r="BV1169" s="76">
        <f>TRIM(RIGHT(A1169, LEN(A1169) - FIND("@", SUBSTITUTE(A1169, " ", "@", LEN(A1169)-LEN(SUBSTITUTE(A1169," ",""))))))</f>
        <v/>
      </c>
      <c r="BW1169" s="76">
        <f>TRIM(LEFT(A1169,FIND(" ",A1169&amp;" ")-1))</f>
        <v/>
      </c>
      <c r="BX1169">
        <f>+IF(BV1169=BV1168,"Same","Diff")</f>
        <v/>
      </c>
      <c r="BY1169">
        <f>IF(BX1169="Same",IF(BW1169=BW1168,"same","Diff"))</f>
        <v/>
      </c>
    </row>
    <row r="1170" ht="17" customHeight="1">
      <c r="A1170" s="60" t="inlineStr">
        <is>
          <t>Wally Scott</t>
        </is>
      </c>
      <c r="B1170" s="119" t="n"/>
      <c r="C1170" s="119" t="n"/>
      <c r="D1170" s="119" t="n"/>
      <c r="E1170" s="119" t="n"/>
      <c r="F1170" s="119" t="n"/>
      <c r="G1170" s="119" t="n"/>
      <c r="H1170" s="119" t="n"/>
      <c r="I1170" s="119" t="n"/>
      <c r="J1170" s="118" t="n"/>
      <c r="K1170" s="118" t="n"/>
      <c r="L1170" s="118" t="n"/>
      <c r="M1170" s="118" t="n"/>
      <c r="N1170" s="118" t="n"/>
      <c r="O1170" s="118" t="n"/>
      <c r="P1170" s="118" t="n"/>
      <c r="Q1170" s="118" t="n"/>
      <c r="R1170" s="118" t="n"/>
      <c r="S1170" s="118" t="n"/>
      <c r="T1170" s="118" t="n"/>
      <c r="U1170" s="118" t="n">
        <v>1</v>
      </c>
      <c r="V1170" s="118" t="n">
        <v>1</v>
      </c>
      <c r="W1170" s="118" t="n">
        <v>1</v>
      </c>
      <c r="X1170" s="118" t="n">
        <v>1</v>
      </c>
      <c r="Y1170" s="118" t="n"/>
      <c r="Z1170" s="118" t="n"/>
      <c r="AA1170" s="118" t="n"/>
      <c r="AB1170" s="118" t="n"/>
      <c r="AC1170" s="118" t="n"/>
      <c r="AD1170" s="118" t="n"/>
      <c r="AE1170" s="118" t="n"/>
      <c r="AF1170" s="118" t="n"/>
      <c r="AG1170" s="118" t="n"/>
      <c r="AH1170" s="118" t="n"/>
      <c r="AI1170" s="118" t="n"/>
      <c r="AJ1170" s="118" t="n"/>
      <c r="AK1170" s="118" t="n"/>
      <c r="AL1170" s="118" t="n"/>
      <c r="AM1170" s="118" t="n"/>
      <c r="AN1170" s="118" t="n"/>
      <c r="AO1170" s="118" t="n"/>
      <c r="AP1170" s="118" t="n"/>
      <c r="AQ1170" s="118" t="n"/>
      <c r="AR1170" s="118" t="n"/>
      <c r="AS1170" s="118" t="n"/>
      <c r="AT1170" s="118" t="n"/>
      <c r="AU1170" s="118" t="n"/>
      <c r="AV1170" s="118" t="n"/>
      <c r="AW1170" s="118" t="n"/>
      <c r="AX1170" s="118" t="n"/>
      <c r="AY1170" s="118" t="n"/>
      <c r="AZ1170" s="118" t="n"/>
      <c r="BA1170" s="118" t="n"/>
      <c r="BB1170" s="118" t="n"/>
      <c r="BC1170" s="118" t="n"/>
      <c r="BD1170" s="118" t="n"/>
      <c r="BE1170" s="118" t="n"/>
      <c r="BF1170" s="118" t="n"/>
      <c r="BG1170" s="118" t="n"/>
      <c r="BH1170" s="118" t="n"/>
      <c r="BI1170" s="118" t="n"/>
      <c r="BJ1170" s="118" t="n"/>
      <c r="BK1170" s="118" t="n"/>
      <c r="BL1170" s="118" t="n"/>
      <c r="BM1170" s="118" t="n"/>
      <c r="BN1170" s="118" t="n"/>
      <c r="BO1170" s="118" t="n"/>
      <c r="BP1170" s="118" t="n"/>
      <c r="BQ1170" s="118" t="n"/>
      <c r="BR1170" s="118" t="n"/>
      <c r="BS1170" s="118" t="n"/>
      <c r="BT1170" s="118">
        <f>COUNTIF(B1170:BS1170,1)</f>
        <v/>
      </c>
      <c r="BV1170" s="76">
        <f>TRIM(RIGHT(A1170, LEN(A1170) - FIND("@", SUBSTITUTE(A1170, " ", "@", LEN(A1170)-LEN(SUBSTITUTE(A1170," ",""))))))</f>
        <v/>
      </c>
      <c r="BW1170" s="76">
        <f>TRIM(LEFT(A1170,FIND(" ",A1170&amp;" ")-1))</f>
        <v/>
      </c>
      <c r="BX1170">
        <f>+IF(BV1170=BV1169,"Same","Diff")</f>
        <v/>
      </c>
      <c r="BY1170">
        <f>IF(BX1170="Same",IF(BW1170=BW1169,"same","Diff"))</f>
        <v/>
      </c>
    </row>
    <row r="1171" ht="17" customHeight="1">
      <c r="A1171" s="59" t="inlineStr">
        <is>
          <t>Len Searle</t>
        </is>
      </c>
      <c r="B1171" s="117" t="n"/>
      <c r="C1171" s="117" t="n"/>
      <c r="D1171" s="117" t="n"/>
      <c r="E1171" s="117" t="n"/>
      <c r="F1171" s="117" t="n"/>
      <c r="G1171" s="117" t="n"/>
      <c r="H1171" s="117" t="n"/>
      <c r="I1171" s="117" t="n"/>
      <c r="J1171" s="118" t="n"/>
      <c r="K1171" s="118" t="n"/>
      <c r="L1171" s="118" t="n"/>
      <c r="M1171" s="118" t="n"/>
      <c r="N1171" s="118" t="n">
        <v>1</v>
      </c>
      <c r="O1171" s="118" t="n">
        <v>1</v>
      </c>
      <c r="P1171" s="118" t="n"/>
      <c r="Q1171" s="118" t="n"/>
      <c r="R1171" s="118" t="n"/>
      <c r="S1171" s="118" t="n"/>
      <c r="T1171" s="118" t="n"/>
      <c r="U1171" s="118" t="n"/>
      <c r="V1171" s="118" t="n"/>
      <c r="W1171" s="118" t="n"/>
      <c r="X1171" s="118" t="n"/>
      <c r="Y1171" s="118" t="n"/>
      <c r="Z1171" s="118" t="n"/>
      <c r="AA1171" s="118" t="n"/>
      <c r="AB1171" s="118" t="n"/>
      <c r="AC1171" s="118" t="n"/>
      <c r="AD1171" s="118" t="n"/>
      <c r="AE1171" s="118" t="n"/>
      <c r="AF1171" s="118" t="n"/>
      <c r="AG1171" s="118" t="n"/>
      <c r="AH1171" s="118" t="n"/>
      <c r="AI1171" s="118" t="n"/>
      <c r="AJ1171" s="118" t="n"/>
      <c r="AK1171" s="118" t="n"/>
      <c r="AL1171" s="118" t="n"/>
      <c r="AM1171" s="118" t="n"/>
      <c r="AN1171" s="118" t="n"/>
      <c r="AO1171" s="118" t="n"/>
      <c r="AP1171" s="118" t="n"/>
      <c r="AQ1171" s="118" t="n"/>
      <c r="AR1171" s="118" t="n"/>
      <c r="AS1171" s="118" t="n"/>
      <c r="AT1171" s="118" t="n"/>
      <c r="AU1171" s="118" t="n"/>
      <c r="AV1171" s="118" t="n"/>
      <c r="AW1171" s="118" t="n"/>
      <c r="AX1171" s="118" t="n"/>
      <c r="AY1171" s="118" t="n"/>
      <c r="AZ1171" s="118" t="n"/>
      <c r="BA1171" s="118" t="n"/>
      <c r="BB1171" s="118" t="n"/>
      <c r="BC1171" s="118" t="n"/>
      <c r="BD1171" s="118" t="n"/>
      <c r="BE1171" s="118" t="n"/>
      <c r="BF1171" s="118" t="n"/>
      <c r="BG1171" s="118" t="n"/>
      <c r="BH1171" s="118" t="n"/>
      <c r="BI1171" s="118" t="n"/>
      <c r="BJ1171" s="118" t="n"/>
      <c r="BK1171" s="118" t="n"/>
      <c r="BL1171" s="118" t="n"/>
      <c r="BM1171" s="118" t="n"/>
      <c r="BN1171" s="118" t="n"/>
      <c r="BO1171" s="118" t="n"/>
      <c r="BP1171" s="118" t="n"/>
      <c r="BQ1171" s="118" t="n"/>
      <c r="BR1171" s="118" t="n"/>
      <c r="BS1171" s="118" t="n"/>
      <c r="BT1171" s="118">
        <f>COUNTIF(B1171:BS1171,1)</f>
        <v/>
      </c>
      <c r="BV1171" s="76">
        <f>TRIM(RIGHT(A1171, LEN(A1171) - FIND("@", SUBSTITUTE(A1171, " ", "@", LEN(A1171)-LEN(SUBSTITUTE(A1171," ",""))))))</f>
        <v/>
      </c>
      <c r="BW1171" s="76">
        <f>TRIM(LEFT(A1171,FIND(" ",A1171&amp;" ")-1))</f>
        <v/>
      </c>
      <c r="BX1171">
        <f>+IF(BV1171=BV1170,"Same","Diff")</f>
        <v/>
      </c>
      <c r="BY1171">
        <f>IF(BX1171="Same",IF(BW1171=BW1170,"same","Diff"))</f>
        <v/>
      </c>
    </row>
    <row r="1172" ht="17" customHeight="1">
      <c r="A1172" s="59" t="inlineStr">
        <is>
          <t>Ron Searle</t>
        </is>
      </c>
      <c r="B1172" s="117" t="n"/>
      <c r="C1172" s="117" t="n"/>
      <c r="D1172" s="117" t="n"/>
      <c r="E1172" s="117" t="n"/>
      <c r="F1172" s="117" t="n"/>
      <c r="G1172" s="117" t="n"/>
      <c r="H1172" s="117" t="n"/>
      <c r="I1172" s="117" t="n"/>
      <c r="J1172" s="118" t="n"/>
      <c r="K1172" s="118" t="n"/>
      <c r="L1172" s="118" t="n"/>
      <c r="M1172" s="118" t="n"/>
      <c r="N1172" s="118" t="n"/>
      <c r="O1172" s="118" t="n"/>
      <c r="P1172" s="118" t="n"/>
      <c r="Q1172" s="118" t="n"/>
      <c r="R1172" s="118" t="n"/>
      <c r="S1172" s="118" t="n"/>
      <c r="T1172" s="118" t="n"/>
      <c r="U1172" s="118" t="n"/>
      <c r="V1172" s="118" t="n"/>
      <c r="W1172" s="118" t="n"/>
      <c r="X1172" s="118" t="n"/>
      <c r="Y1172" s="118" t="n"/>
      <c r="Z1172" s="118" t="n"/>
      <c r="AA1172" s="118" t="n"/>
      <c r="AB1172" s="118" t="n"/>
      <c r="AC1172" s="118" t="n"/>
      <c r="AD1172" s="118" t="n"/>
      <c r="AE1172" s="118" t="n"/>
      <c r="AF1172" s="118" t="n">
        <v>1</v>
      </c>
      <c r="AG1172" s="118" t="n">
        <v>1</v>
      </c>
      <c r="AH1172" s="118" t="n"/>
      <c r="AI1172" s="118" t="n"/>
      <c r="AJ1172" s="118" t="n"/>
      <c r="AK1172" s="118" t="n"/>
      <c r="AL1172" s="118" t="n"/>
      <c r="AM1172" s="118" t="n"/>
      <c r="AN1172" s="118" t="n"/>
      <c r="AO1172" s="118" t="n"/>
      <c r="AP1172" s="118" t="n"/>
      <c r="AQ1172" s="118" t="n"/>
      <c r="AR1172" s="118" t="n"/>
      <c r="AS1172" s="118" t="n"/>
      <c r="AT1172" s="118" t="n"/>
      <c r="AU1172" s="118" t="n">
        <v>1</v>
      </c>
      <c r="AV1172" s="118" t="n">
        <v>1</v>
      </c>
      <c r="AW1172" s="118" t="n"/>
      <c r="AX1172" s="118" t="n"/>
      <c r="AY1172" s="118" t="n"/>
      <c r="AZ1172" s="118" t="n"/>
      <c r="BA1172" s="118" t="n"/>
      <c r="BB1172" s="118" t="n"/>
      <c r="BC1172" s="118" t="n"/>
      <c r="BD1172" s="118" t="n"/>
      <c r="BE1172" s="118" t="n"/>
      <c r="BF1172" s="118" t="n"/>
      <c r="BG1172" s="118" t="n"/>
      <c r="BH1172" s="118" t="n"/>
      <c r="BI1172" s="118" t="n"/>
      <c r="BJ1172" s="118" t="n"/>
      <c r="BK1172" s="118" t="n"/>
      <c r="BL1172" s="118" t="n"/>
      <c r="BM1172" s="118" t="n"/>
      <c r="BN1172" s="118" t="n"/>
      <c r="BO1172" s="118" t="n"/>
      <c r="BP1172" s="118" t="n"/>
      <c r="BQ1172" s="118" t="n"/>
      <c r="BR1172" s="118" t="n"/>
      <c r="BS1172" s="118" t="n"/>
      <c r="BT1172" s="118">
        <f>COUNTIF(B1172:BS1172,1)</f>
        <v/>
      </c>
      <c r="BV1172" s="76">
        <f>TRIM(RIGHT(A1172, LEN(A1172) - FIND("@", SUBSTITUTE(A1172, " ", "@", LEN(A1172)-LEN(SUBSTITUTE(A1172," ",""))))))</f>
        <v/>
      </c>
      <c r="BW1172" s="76">
        <f>TRIM(LEFT(A1172,FIND(" ",A1172&amp;" ")-1))</f>
        <v/>
      </c>
      <c r="BX1172">
        <f>+IF(BV1172=BV1171,"Same","Diff")</f>
        <v/>
      </c>
      <c r="BY1172">
        <f>IF(BX1172="Same",IF(BW1172=BW1171,"same","Diff"))</f>
        <v/>
      </c>
    </row>
    <row r="1173" ht="17" customHeight="1">
      <c r="A1173" s="59" t="inlineStr">
        <is>
          <t>David Sears</t>
        </is>
      </c>
      <c r="B1173" s="117" t="n"/>
      <c r="C1173" s="117" t="n"/>
      <c r="D1173" s="117" t="n"/>
      <c r="E1173" s="117" t="n"/>
      <c r="F1173" s="117" t="n"/>
      <c r="G1173" s="117" t="n"/>
      <c r="H1173" s="117" t="n"/>
      <c r="I1173" s="117" t="n"/>
      <c r="J1173" s="118" t="n"/>
      <c r="K1173" s="118" t="n"/>
      <c r="L1173" s="118" t="n"/>
      <c r="M1173" s="118" t="n"/>
      <c r="N1173" s="118" t="n"/>
      <c r="O1173" s="118" t="n"/>
      <c r="P1173" s="118" t="n"/>
      <c r="Q1173" s="118" t="n"/>
      <c r="R1173" s="118" t="n"/>
      <c r="S1173" s="118" t="n"/>
      <c r="T1173" s="118" t="n"/>
      <c r="U1173" s="118" t="n"/>
      <c r="V1173" s="118" t="n"/>
      <c r="W1173" s="118" t="n"/>
      <c r="X1173" s="118" t="n"/>
      <c r="Y1173" s="118" t="n"/>
      <c r="Z1173" s="118" t="n"/>
      <c r="AA1173" s="118" t="n"/>
      <c r="AB1173" s="118" t="n"/>
      <c r="AC1173" s="118" t="n"/>
      <c r="AD1173" s="118" t="n"/>
      <c r="AE1173" s="118" t="n"/>
      <c r="AF1173" s="118" t="n">
        <v>1</v>
      </c>
      <c r="AG1173" s="118" t="n"/>
      <c r="AH1173" s="118" t="n"/>
      <c r="AI1173" s="118" t="n"/>
      <c r="AJ1173" s="118" t="n"/>
      <c r="AK1173" s="118" t="n"/>
      <c r="AL1173" s="118" t="n"/>
      <c r="AM1173" s="118" t="n"/>
      <c r="AN1173" s="118" t="n"/>
      <c r="AO1173" s="118" t="n"/>
      <c r="AP1173" s="118" t="n"/>
      <c r="AQ1173" s="118" t="n"/>
      <c r="AR1173" s="118" t="n"/>
      <c r="AS1173" s="118" t="n"/>
      <c r="AT1173" s="118" t="n"/>
      <c r="AU1173" s="118" t="n"/>
      <c r="AV1173" s="118" t="n"/>
      <c r="AW1173" s="118" t="n"/>
      <c r="AX1173" s="118" t="n"/>
      <c r="AY1173" s="118" t="n"/>
      <c r="AZ1173" s="118" t="n"/>
      <c r="BA1173" s="118" t="n"/>
      <c r="BB1173" s="118" t="n"/>
      <c r="BC1173" s="118" t="n"/>
      <c r="BD1173" s="118" t="n"/>
      <c r="BE1173" s="118" t="n"/>
      <c r="BF1173" s="118" t="n"/>
      <c r="BG1173" s="118" t="n"/>
      <c r="BH1173" s="118" t="n"/>
      <c r="BI1173" s="118" t="n"/>
      <c r="BJ1173" s="118" t="n"/>
      <c r="BK1173" s="118" t="n"/>
      <c r="BL1173" s="118" t="n"/>
      <c r="BM1173" s="118" t="n"/>
      <c r="BN1173" s="118" t="n"/>
      <c r="BO1173" s="118" t="n"/>
      <c r="BP1173" s="118" t="n"/>
      <c r="BQ1173" s="118" t="n"/>
      <c r="BR1173" s="118" t="n"/>
      <c r="BS1173" s="118" t="n"/>
      <c r="BT1173" s="118">
        <f>COUNTIF(B1173:BS1173,1)</f>
        <v/>
      </c>
      <c r="BV1173" s="76">
        <f>TRIM(RIGHT(A1173, LEN(A1173) - FIND("@", SUBSTITUTE(A1173, " ", "@", LEN(A1173)-LEN(SUBSTITUTE(A1173," ",""))))))</f>
        <v/>
      </c>
      <c r="BW1173" s="76">
        <f>TRIM(LEFT(A1173,FIND(" ",A1173&amp;" ")-1))</f>
        <v/>
      </c>
      <c r="BX1173">
        <f>+IF(BV1173=BV1172,"Same","Diff")</f>
        <v/>
      </c>
      <c r="BY1173">
        <f>IF(BX1173="Same",IF(BW1173=BW1172,"same","Diff"))</f>
        <v/>
      </c>
    </row>
    <row r="1174" ht="17" customHeight="1">
      <c r="A1174" s="59" t="inlineStr">
        <is>
          <t>Bill Seiders</t>
        </is>
      </c>
      <c r="B1174" s="117" t="n"/>
      <c r="C1174" s="117" t="n"/>
      <c r="D1174" s="117" t="n"/>
      <c r="E1174" s="117" t="n"/>
      <c r="F1174" s="117" t="n"/>
      <c r="G1174" s="117" t="n"/>
      <c r="H1174" s="117" t="n"/>
      <c r="I1174" s="117" t="n"/>
      <c r="J1174" s="118" t="n"/>
      <c r="K1174" s="118" t="n"/>
      <c r="L1174" s="118" t="n"/>
      <c r="M1174" s="118" t="n"/>
      <c r="N1174" s="118" t="n"/>
      <c r="O1174" s="118" t="n"/>
      <c r="P1174" s="118" t="n"/>
      <c r="Q1174" s="118" t="n"/>
      <c r="R1174" s="118" t="n"/>
      <c r="S1174" s="118" t="n"/>
      <c r="T1174" s="118" t="n"/>
      <c r="U1174" s="118" t="n"/>
      <c r="V1174" s="118" t="n"/>
      <c r="W1174" s="118" t="n"/>
      <c r="X1174" s="118" t="n"/>
      <c r="Y1174" s="118" t="n"/>
      <c r="Z1174" s="118" t="n"/>
      <c r="AA1174" s="118" t="n"/>
      <c r="AB1174" s="118" t="n"/>
      <c r="AC1174" s="118" t="n"/>
      <c r="AD1174" s="118" t="n"/>
      <c r="AE1174" s="118" t="n"/>
      <c r="AF1174" s="118" t="n"/>
      <c r="AG1174" s="118" t="n"/>
      <c r="AH1174" s="118" t="n"/>
      <c r="AI1174" s="118" t="n"/>
      <c r="AJ1174" s="118" t="n"/>
      <c r="AK1174" s="118" t="n"/>
      <c r="AL1174" s="118" t="n"/>
      <c r="AM1174" s="118" t="n">
        <v>1</v>
      </c>
      <c r="AN1174" s="118" t="n"/>
      <c r="AO1174" s="118" t="n"/>
      <c r="AP1174" s="118" t="n"/>
      <c r="AQ1174" s="118" t="n"/>
      <c r="AR1174" s="118" t="n"/>
      <c r="AS1174" s="118" t="n"/>
      <c r="AT1174" s="118" t="n"/>
      <c r="AU1174" s="118" t="n"/>
      <c r="AV1174" s="118" t="n"/>
      <c r="AW1174" s="118" t="n"/>
      <c r="AX1174" s="118" t="n"/>
      <c r="AY1174" s="118" t="n"/>
      <c r="AZ1174" s="118" t="n"/>
      <c r="BA1174" s="118" t="n"/>
      <c r="BB1174" s="118" t="n"/>
      <c r="BC1174" s="118" t="n"/>
      <c r="BD1174" s="118" t="n"/>
      <c r="BE1174" s="118" t="n"/>
      <c r="BF1174" s="118" t="n"/>
      <c r="BG1174" s="118" t="n"/>
      <c r="BH1174" s="118" t="n"/>
      <c r="BI1174" s="118" t="n"/>
      <c r="BJ1174" s="118" t="n"/>
      <c r="BK1174" s="118" t="n"/>
      <c r="BL1174" s="118" t="n"/>
      <c r="BM1174" s="118" t="n"/>
      <c r="BN1174" s="118" t="n"/>
      <c r="BO1174" s="118" t="n"/>
      <c r="BP1174" s="118" t="n"/>
      <c r="BQ1174" s="118" t="n"/>
      <c r="BR1174" s="118" t="n"/>
      <c r="BS1174" s="118" t="n"/>
      <c r="BT1174" s="118">
        <f>COUNTIF(B1174:BS1174,1)</f>
        <v/>
      </c>
      <c r="BV1174" s="76">
        <f>TRIM(RIGHT(A1174, LEN(A1174) - FIND("@", SUBSTITUTE(A1174, " ", "@", LEN(A1174)-LEN(SUBSTITUTE(A1174," ",""))))))</f>
        <v/>
      </c>
      <c r="BW1174" s="76">
        <f>TRIM(LEFT(A1174,FIND(" ",A1174&amp;" ")-1))</f>
        <v/>
      </c>
      <c r="BX1174">
        <f>+IF(BV1174=BV1173,"Same","Diff")</f>
        <v/>
      </c>
      <c r="BY1174">
        <f>IF(BX1174="Same",IF(BW1174=BW1173,"same","Diff"))</f>
        <v/>
      </c>
    </row>
    <row r="1175" ht="17" customHeight="1">
      <c r="A1175" s="59" t="inlineStr">
        <is>
          <t>Brian Selby</t>
        </is>
      </c>
      <c r="B1175" s="117" t="n"/>
      <c r="C1175" s="117" t="n"/>
      <c r="D1175" s="117" t="n"/>
      <c r="E1175" s="117" t="n"/>
      <c r="F1175" s="117" t="n"/>
      <c r="G1175" s="117" t="n"/>
      <c r="H1175" s="117" t="n"/>
      <c r="I1175" s="117" t="n"/>
      <c r="J1175" s="118" t="n"/>
      <c r="K1175" s="118" t="n"/>
      <c r="L1175" s="118" t="n"/>
      <c r="M1175" s="118" t="n"/>
      <c r="N1175" s="118" t="n"/>
      <c r="O1175" s="118" t="n"/>
      <c r="P1175" s="118" t="n"/>
      <c r="Q1175" s="118" t="n"/>
      <c r="R1175" s="118" t="n"/>
      <c r="S1175" s="118" t="n"/>
      <c r="T1175" s="118" t="n"/>
      <c r="U1175" s="118" t="n"/>
      <c r="V1175" s="118" t="n"/>
      <c r="W1175" s="118" t="n"/>
      <c r="X1175" s="118" t="n"/>
      <c r="Y1175" s="118" t="n"/>
      <c r="Z1175" s="118" t="n"/>
      <c r="AA1175" s="118" t="n"/>
      <c r="AB1175" s="118" t="n"/>
      <c r="AC1175" s="118" t="n"/>
      <c r="AD1175" s="118" t="n">
        <v>1</v>
      </c>
      <c r="AE1175" s="118" t="n"/>
      <c r="AF1175" s="118" t="n"/>
      <c r="AG1175" s="118" t="n"/>
      <c r="AH1175" s="118" t="n"/>
      <c r="AI1175" s="118" t="n"/>
      <c r="AJ1175" s="118" t="n"/>
      <c r="AK1175" s="118" t="n"/>
      <c r="AL1175" s="118" t="n"/>
      <c r="AM1175" s="118" t="n"/>
      <c r="AN1175" s="118" t="n"/>
      <c r="AO1175" s="118" t="n"/>
      <c r="AP1175" s="118" t="n"/>
      <c r="AQ1175" s="118" t="n"/>
      <c r="AR1175" s="118" t="n"/>
      <c r="AS1175" s="118" t="n"/>
      <c r="AT1175" s="118" t="n"/>
      <c r="AU1175" s="118" t="n"/>
      <c r="AV1175" s="118" t="n"/>
      <c r="AW1175" s="118" t="n"/>
      <c r="AX1175" s="118" t="n"/>
      <c r="AY1175" s="118" t="n"/>
      <c r="AZ1175" s="118" t="n"/>
      <c r="BA1175" s="118" t="n"/>
      <c r="BB1175" s="118" t="n"/>
      <c r="BC1175" s="118" t="n"/>
      <c r="BD1175" s="118" t="n"/>
      <c r="BE1175" s="118" t="n"/>
      <c r="BF1175" s="118" t="n"/>
      <c r="BG1175" s="118" t="n"/>
      <c r="BH1175" s="118" t="n"/>
      <c r="BI1175" s="118" t="n"/>
      <c r="BJ1175" s="118" t="n"/>
      <c r="BK1175" s="118" t="n"/>
      <c r="BL1175" s="118" t="n"/>
      <c r="BM1175" s="118" t="n"/>
      <c r="BN1175" s="118" t="n"/>
      <c r="BO1175" s="118" t="n"/>
      <c r="BP1175" s="118" t="n"/>
      <c r="BQ1175" s="118" t="n"/>
      <c r="BR1175" s="118" t="n"/>
      <c r="BS1175" s="118" t="n"/>
      <c r="BT1175" s="118">
        <f>COUNTIF(B1175:BS1175,1)</f>
        <v/>
      </c>
      <c r="BV1175" s="76">
        <f>TRIM(RIGHT(A1175, LEN(A1175) - FIND("@", SUBSTITUTE(A1175, " ", "@", LEN(A1175)-LEN(SUBSTITUTE(A1175," ",""))))))</f>
        <v/>
      </c>
      <c r="BW1175" s="76">
        <f>TRIM(LEFT(A1175,FIND(" ",A1175&amp;" ")-1))</f>
        <v/>
      </c>
      <c r="BX1175">
        <f>+IF(BV1175=BV1174,"Same","Diff")</f>
        <v/>
      </c>
      <c r="BY1175">
        <f>IF(BX1175="Same",IF(BW1175=BW1174,"same","Diff"))</f>
        <v/>
      </c>
    </row>
    <row r="1176" ht="17" customHeight="1">
      <c r="A1176" s="59" t="inlineStr">
        <is>
          <t>David Seldon</t>
        </is>
      </c>
      <c r="B1176" s="117" t="n"/>
      <c r="C1176" s="117" t="n"/>
      <c r="D1176" s="117" t="n"/>
      <c r="E1176" s="117" t="n"/>
      <c r="F1176" s="117" t="n"/>
      <c r="G1176" s="117" t="n"/>
      <c r="H1176" s="117" t="n"/>
      <c r="I1176" s="117" t="n">
        <v>1</v>
      </c>
      <c r="J1176" s="118" t="n">
        <v>1</v>
      </c>
      <c r="K1176" s="118" t="n"/>
      <c r="L1176" s="118" t="n">
        <v>1</v>
      </c>
      <c r="M1176" s="118" t="n">
        <v>1</v>
      </c>
      <c r="N1176" s="118" t="n">
        <v>1</v>
      </c>
      <c r="O1176" s="118" t="n"/>
      <c r="P1176" s="118" t="n">
        <v>1</v>
      </c>
      <c r="Q1176" s="118" t="n">
        <v>1</v>
      </c>
      <c r="R1176" s="118" t="n">
        <v>1</v>
      </c>
      <c r="S1176" s="130" t="n">
        <v>1</v>
      </c>
      <c r="T1176" s="118" t="n"/>
      <c r="U1176" s="118" t="n">
        <v>1</v>
      </c>
      <c r="V1176" s="118" t="n">
        <v>1</v>
      </c>
      <c r="W1176" s="118" t="n">
        <v>1</v>
      </c>
      <c r="X1176" s="118" t="n"/>
      <c r="Y1176" s="118" t="n">
        <v>1</v>
      </c>
      <c r="Z1176" s="118" t="n"/>
      <c r="AA1176" s="118" t="n"/>
      <c r="AB1176" s="118" t="n"/>
      <c r="AC1176" s="118" t="n"/>
      <c r="AD1176" s="118" t="n"/>
      <c r="AE1176" s="118" t="n"/>
      <c r="AF1176" s="118" t="n"/>
      <c r="AG1176" s="118" t="n"/>
      <c r="AH1176" s="118" t="n"/>
      <c r="AI1176" s="118" t="n"/>
      <c r="AJ1176" s="118" t="n"/>
      <c r="AK1176" s="118" t="n"/>
      <c r="AL1176" s="118" t="n"/>
      <c r="AM1176" s="118" t="n"/>
      <c r="AN1176" s="118" t="n"/>
      <c r="AO1176" s="118" t="n"/>
      <c r="AP1176" s="118" t="n"/>
      <c r="AQ1176" s="118" t="n"/>
      <c r="AR1176" s="118" t="n"/>
      <c r="AS1176" s="118" t="n"/>
      <c r="AT1176" s="118" t="n"/>
      <c r="AU1176" s="118" t="n"/>
      <c r="AV1176" s="118" t="n"/>
      <c r="AW1176" s="118" t="n"/>
      <c r="AX1176" s="118" t="n"/>
      <c r="AY1176" s="118" t="n"/>
      <c r="AZ1176" s="118" t="n"/>
      <c r="BA1176" s="118" t="n"/>
      <c r="BB1176" s="118" t="n"/>
      <c r="BC1176" s="118" t="n"/>
      <c r="BD1176" s="118" t="n"/>
      <c r="BE1176" s="118" t="n"/>
      <c r="BF1176" s="118" t="n"/>
      <c r="BG1176" s="118" t="n"/>
      <c r="BH1176" s="118" t="n"/>
      <c r="BI1176" s="118" t="n"/>
      <c r="BJ1176" s="118" t="n"/>
      <c r="BK1176" s="118" t="n"/>
      <c r="BL1176" s="118" t="n"/>
      <c r="BM1176" s="118" t="n"/>
      <c r="BN1176" s="118" t="n"/>
      <c r="BO1176" s="118" t="n"/>
      <c r="BP1176" s="118" t="n"/>
      <c r="BQ1176" s="118" t="n"/>
      <c r="BR1176" s="118" t="n"/>
      <c r="BS1176" s="118" t="n"/>
      <c r="BT1176" s="118">
        <f>COUNTIF(B1176:BS1176,1)</f>
        <v/>
      </c>
      <c r="BV1176" s="76">
        <f>TRIM(RIGHT(A1176, LEN(A1176) - FIND("@", SUBSTITUTE(A1176, " ", "@", LEN(A1176)-LEN(SUBSTITUTE(A1176," ",""))))))</f>
        <v/>
      </c>
      <c r="BW1176" s="76">
        <f>TRIM(LEFT(A1176,FIND(" ",A1176&amp;" ")-1))</f>
        <v/>
      </c>
      <c r="BX1176">
        <f>+IF(BV1176=BV1175,"Same","Diff")</f>
        <v/>
      </c>
      <c r="BY1176">
        <f>IF(BX1176="Same",IF(BW1176=BW1175,"same","Diff"))</f>
        <v/>
      </c>
    </row>
    <row r="1177" ht="17" customHeight="1">
      <c r="A1177" s="61" t="inlineStr">
        <is>
          <t>Aaron Seton</t>
        </is>
      </c>
      <c r="B1177" s="120" t="n"/>
      <c r="C1177" s="120" t="n"/>
      <c r="D1177" s="120" t="n"/>
      <c r="E1177" s="120" t="n"/>
      <c r="F1177" s="120" t="n"/>
      <c r="G1177" s="120" t="n"/>
      <c r="H1177" s="120" t="n"/>
      <c r="I1177" s="120" t="n"/>
      <c r="J1177" s="118" t="n"/>
      <c r="K1177" s="118" t="n"/>
      <c r="L1177" s="118" t="n"/>
      <c r="M1177" s="118" t="n"/>
      <c r="N1177" s="118" t="n"/>
      <c r="O1177" s="118" t="n"/>
      <c r="P1177" s="118" t="n"/>
      <c r="Q1177" s="118" t="n"/>
      <c r="R1177" s="118" t="n"/>
      <c r="S1177" s="118" t="n"/>
      <c r="T1177" s="118" t="n"/>
      <c r="U1177" s="118" t="n"/>
      <c r="V1177" s="118" t="n"/>
      <c r="W1177" s="118" t="n"/>
      <c r="X1177" s="118" t="n"/>
      <c r="Y1177" s="118" t="n"/>
      <c r="Z1177" s="118" t="n"/>
      <c r="AA1177" s="118" t="n"/>
      <c r="AB1177" s="118" t="n"/>
      <c r="AC1177" s="118" t="n"/>
      <c r="AD1177" s="118" t="n"/>
      <c r="AE1177" s="118" t="n"/>
      <c r="AF1177" s="118" t="n"/>
      <c r="AG1177" s="118" t="n"/>
      <c r="AH1177" s="118" t="n"/>
      <c r="AI1177" s="118" t="n"/>
      <c r="AJ1177" s="118" t="n"/>
      <c r="AK1177" s="118" t="n"/>
      <c r="AL1177" s="118" t="n"/>
      <c r="AM1177" s="118" t="n"/>
      <c r="AN1177" s="118" t="n"/>
      <c r="AO1177" s="118" t="n"/>
      <c r="AP1177" s="118" t="n"/>
      <c r="AQ1177" s="118" t="n"/>
      <c r="AR1177" s="118" t="n"/>
      <c r="AS1177" s="118" t="n"/>
      <c r="AT1177" s="118" t="n"/>
      <c r="AU1177" s="118" t="n"/>
      <c r="AV1177" s="118" t="n"/>
      <c r="AW1177" s="118" t="n"/>
      <c r="AX1177" s="118" t="n"/>
      <c r="AY1177" s="118" t="n"/>
      <c r="AZ1177" s="118" t="n"/>
      <c r="BA1177" s="118" t="n"/>
      <c r="BB1177" s="118" t="n"/>
      <c r="BC1177" s="118" t="n"/>
      <c r="BD1177" s="118" t="n"/>
      <c r="BE1177" s="118" t="n"/>
      <c r="BF1177" s="118" t="n"/>
      <c r="BG1177" s="118" t="n"/>
      <c r="BH1177" s="118" t="n"/>
      <c r="BI1177" s="118" t="n"/>
      <c r="BJ1177" s="118" t="n"/>
      <c r="BK1177" s="118" t="n"/>
      <c r="BL1177" s="118" t="n"/>
      <c r="BM1177" s="118" t="n"/>
      <c r="BN1177" s="118" t="n"/>
      <c r="BO1177" s="118" t="n">
        <v>1</v>
      </c>
      <c r="BP1177" s="118" t="n"/>
      <c r="BQ1177" s="118" t="n"/>
      <c r="BR1177" s="118" t="n">
        <v>1</v>
      </c>
      <c r="BS1177" s="118" t="n">
        <v>1</v>
      </c>
      <c r="BT1177" s="118">
        <f>COUNTIF(B1177:BS1177,1)</f>
        <v/>
      </c>
      <c r="BV1177" s="76">
        <f>TRIM(RIGHT(A1177, LEN(A1177) - FIND("@", SUBSTITUTE(A1177, " ", "@", LEN(A1177)-LEN(SUBSTITUTE(A1177," ",""))))))</f>
        <v/>
      </c>
      <c r="BW1177" s="76">
        <f>TRIM(LEFT(A1177,FIND(" ",A1177&amp;" ")-1))</f>
        <v/>
      </c>
      <c r="BX1177">
        <f>+IF(BV1177=BV1176,"Same","Diff")</f>
        <v/>
      </c>
      <c r="BY1177">
        <f>IF(BX1177="Same",IF(BW1177=BW1176,"same","Diff"))</f>
        <v/>
      </c>
    </row>
    <row r="1178" ht="17" customHeight="1">
      <c r="A1178" s="59" t="inlineStr">
        <is>
          <t>Barry Seton</t>
        </is>
      </c>
      <c r="B1178" s="117" t="n"/>
      <c r="C1178" s="117" t="n"/>
      <c r="D1178" s="117" t="n"/>
      <c r="E1178" s="117" t="n">
        <v>1</v>
      </c>
      <c r="F1178" s="117" t="n">
        <v>1</v>
      </c>
      <c r="G1178" s="117" t="n">
        <v>1</v>
      </c>
      <c r="H1178" s="117" t="n">
        <v>1</v>
      </c>
      <c r="I1178" s="117" t="n">
        <v>1</v>
      </c>
      <c r="J1178" s="118" t="n">
        <v>1</v>
      </c>
      <c r="K1178" s="118" t="n">
        <v>1</v>
      </c>
      <c r="L1178" s="118" t="n">
        <v>1</v>
      </c>
      <c r="M1178" s="118" t="n">
        <v>1</v>
      </c>
      <c r="N1178" s="118" t="n">
        <v>1</v>
      </c>
      <c r="O1178" s="118" t="n">
        <v>1</v>
      </c>
      <c r="P1178" s="118" t="n">
        <v>1</v>
      </c>
      <c r="Q1178" s="118" t="n">
        <v>1</v>
      </c>
      <c r="R1178" s="118" t="n">
        <v>1</v>
      </c>
      <c r="S1178" s="118" t="n">
        <v>1</v>
      </c>
      <c r="T1178" s="118" t="n">
        <v>1</v>
      </c>
      <c r="U1178" s="118" t="n">
        <v>1</v>
      </c>
      <c r="V1178" s="118" t="n">
        <v>1</v>
      </c>
      <c r="W1178" s="118" t="n">
        <v>1</v>
      </c>
      <c r="X1178" s="118" t="n">
        <v>1</v>
      </c>
      <c r="Y1178" s="118" t="n">
        <v>1</v>
      </c>
      <c r="Z1178" s="118" t="n">
        <v>1</v>
      </c>
      <c r="AA1178" s="118" t="n"/>
      <c r="AB1178" s="118" t="n"/>
      <c r="AC1178" s="118" t="n"/>
      <c r="AD1178" s="118" t="n"/>
      <c r="AE1178" s="118" t="n"/>
      <c r="AF1178" s="118" t="n"/>
      <c r="AG1178" s="118" t="n"/>
      <c r="AH1178" s="118" t="n"/>
      <c r="AI1178" s="118" t="n"/>
      <c r="AJ1178" s="118" t="n"/>
      <c r="AK1178" s="118" t="n"/>
      <c r="AL1178" s="118" t="n"/>
      <c r="AM1178" s="118" t="n"/>
      <c r="AN1178" s="118" t="n"/>
      <c r="AO1178" s="118" t="n"/>
      <c r="AP1178" s="118" t="n"/>
      <c r="AQ1178" s="118" t="n"/>
      <c r="AR1178" s="118" t="n"/>
      <c r="AS1178" s="118" t="n"/>
      <c r="AT1178" s="118" t="n"/>
      <c r="AU1178" s="118" t="n"/>
      <c r="AV1178" s="118" t="n"/>
      <c r="AW1178" s="118" t="n"/>
      <c r="AX1178" s="118" t="n"/>
      <c r="AY1178" s="118" t="n"/>
      <c r="AZ1178" s="118" t="n"/>
      <c r="BA1178" s="118" t="n"/>
      <c r="BB1178" s="118" t="n"/>
      <c r="BC1178" s="118" t="n"/>
      <c r="BD1178" s="118" t="n"/>
      <c r="BE1178" s="118" t="n"/>
      <c r="BF1178" s="118" t="n"/>
      <c r="BG1178" s="118" t="n"/>
      <c r="BH1178" s="118" t="n"/>
      <c r="BI1178" s="118" t="n"/>
      <c r="BJ1178" s="118" t="n"/>
      <c r="BK1178" s="118" t="n"/>
      <c r="BL1178" s="118" t="n"/>
      <c r="BM1178" s="118" t="n"/>
      <c r="BN1178" s="118" t="n"/>
      <c r="BO1178" s="118" t="n"/>
      <c r="BP1178" s="118" t="n"/>
      <c r="BQ1178" s="118" t="n"/>
      <c r="BR1178" s="118" t="n"/>
      <c r="BS1178" s="118" t="n"/>
      <c r="BT1178" s="118">
        <f>COUNTIF(B1178:BS1178,1)</f>
        <v/>
      </c>
      <c r="BV1178" s="76">
        <f>TRIM(RIGHT(A1178, LEN(A1178) - FIND("@", SUBSTITUTE(A1178, " ", "@", LEN(A1178)-LEN(SUBSTITUTE(A1178," ",""))))))</f>
        <v/>
      </c>
      <c r="BW1178" s="76">
        <f>TRIM(LEFT(A1178,FIND(" ",A1178&amp;" ")-1))</f>
        <v/>
      </c>
      <c r="BX1178">
        <f>+IF(BV1178=BV1177,"Same","Diff")</f>
        <v/>
      </c>
      <c r="BY1178">
        <f>IF(BX1178="Same",IF(BW1178=BW1177,"same","Diff"))</f>
        <v/>
      </c>
    </row>
    <row r="1179" ht="17" customHeight="1">
      <c r="A1179" s="61" t="inlineStr">
        <is>
          <t>Glenn Seton</t>
        </is>
      </c>
      <c r="B1179" s="120" t="n"/>
      <c r="C1179" s="120" t="n"/>
      <c r="D1179" s="120" t="n"/>
      <c r="E1179" s="120" t="n"/>
      <c r="F1179" s="120" t="n"/>
      <c r="G1179" s="120" t="n"/>
      <c r="H1179" s="120" t="n"/>
      <c r="I1179" s="120" t="n"/>
      <c r="J1179" s="118" t="n"/>
      <c r="K1179" s="118" t="n"/>
      <c r="L1179" s="118" t="n"/>
      <c r="M1179" s="118" t="n"/>
      <c r="N1179" s="118" t="n"/>
      <c r="O1179" s="118" t="n"/>
      <c r="P1179" s="118" t="n"/>
      <c r="Q1179" s="118" t="n"/>
      <c r="R1179" s="118" t="n"/>
      <c r="S1179" s="118" t="n"/>
      <c r="T1179" s="118" t="n"/>
      <c r="U1179" s="118" t="n"/>
      <c r="V1179" s="118" t="n"/>
      <c r="W1179" s="118" t="n"/>
      <c r="X1179" s="118" t="n"/>
      <c r="Y1179" s="118" t="n">
        <v>1</v>
      </c>
      <c r="Z1179" s="118" t="n">
        <v>1</v>
      </c>
      <c r="AA1179" s="118" t="n"/>
      <c r="AB1179" s="118" t="n">
        <v>1</v>
      </c>
      <c r="AC1179" s="118" t="n">
        <v>1</v>
      </c>
      <c r="AD1179" s="118" t="n">
        <v>1</v>
      </c>
      <c r="AE1179" s="118" t="n">
        <v>1</v>
      </c>
      <c r="AF1179" s="118" t="n">
        <v>1</v>
      </c>
      <c r="AG1179" s="118" t="n">
        <v>1</v>
      </c>
      <c r="AH1179" s="118" t="n">
        <v>1</v>
      </c>
      <c r="AI1179" s="118" t="n">
        <v>1</v>
      </c>
      <c r="AJ1179" s="118" t="n">
        <v>1</v>
      </c>
      <c r="AK1179" s="118" t="n">
        <v>1</v>
      </c>
      <c r="AL1179" s="118" t="n">
        <v>1</v>
      </c>
      <c r="AM1179" s="118" t="n">
        <v>1</v>
      </c>
      <c r="AN1179" s="118" t="n"/>
      <c r="AO1179" s="118" t="n">
        <v>1</v>
      </c>
      <c r="AP1179" s="118" t="n"/>
      <c r="AQ1179" s="118" t="n">
        <v>1</v>
      </c>
      <c r="AR1179" s="118" t="n"/>
      <c r="AS1179" s="118" t="n">
        <v>1</v>
      </c>
      <c r="AT1179" s="118" t="n">
        <v>1</v>
      </c>
      <c r="AU1179" s="118" t="n">
        <v>1</v>
      </c>
      <c r="AV1179" s="118" t="n">
        <v>1</v>
      </c>
      <c r="AW1179" s="118" t="n">
        <v>1</v>
      </c>
      <c r="AX1179" s="118" t="n">
        <v>1</v>
      </c>
      <c r="AY1179" s="118" t="n">
        <v>1</v>
      </c>
      <c r="AZ1179" s="118" t="n">
        <v>1</v>
      </c>
      <c r="BA1179" s="118" t="n">
        <v>1</v>
      </c>
      <c r="BB1179" s="118" t="n"/>
      <c r="BC1179" s="118" t="n">
        <v>1</v>
      </c>
      <c r="BD1179" s="118" t="n"/>
      <c r="BE1179" s="118" t="n"/>
      <c r="BF1179" s="118" t="n"/>
      <c r="BG1179" s="118" t="n"/>
      <c r="BH1179" s="118" t="n"/>
      <c r="BI1179" s="118" t="n"/>
      <c r="BJ1179" s="118" t="n"/>
      <c r="BK1179" s="118" t="n"/>
      <c r="BL1179" s="118" t="n"/>
      <c r="BM1179" s="118" t="n"/>
      <c r="BN1179" s="118" t="n"/>
      <c r="BO1179" s="118" t="n"/>
      <c r="BP1179" s="118" t="n"/>
      <c r="BQ1179" s="118" t="n"/>
      <c r="BR1179" s="118" t="n"/>
      <c r="BS1179" s="118" t="n"/>
      <c r="BT1179" s="118">
        <f>COUNTIF(B1179:BS1179,1)</f>
        <v/>
      </c>
      <c r="BV1179" s="76">
        <f>TRIM(RIGHT(A1179, LEN(A1179) - FIND("@", SUBSTITUTE(A1179, " ", "@", LEN(A1179)-LEN(SUBSTITUTE(A1179," ",""))))))</f>
        <v/>
      </c>
      <c r="BW1179" s="76">
        <f>TRIM(LEFT(A1179,FIND(" ",A1179&amp;" ")-1))</f>
        <v/>
      </c>
      <c r="BX1179">
        <f>+IF(BV1179=BV1178,"Same","Diff")</f>
        <v/>
      </c>
      <c r="BY1179">
        <f>IF(BX1179="Same",IF(BW1179=BW1178,"same","Diff"))</f>
        <v/>
      </c>
    </row>
    <row r="1180" ht="17" customHeight="1">
      <c r="A1180" s="60" t="inlineStr">
        <is>
          <t>Barry Sharp</t>
        </is>
      </c>
      <c r="B1180" s="119" t="n"/>
      <c r="C1180" s="119" t="n"/>
      <c r="D1180" s="119" t="n"/>
      <c r="E1180" s="119" t="n"/>
      <c r="F1180" s="119" t="n"/>
      <c r="G1180" s="119" t="n"/>
      <c r="H1180" s="119" t="n"/>
      <c r="I1180" s="119" t="n">
        <v>1</v>
      </c>
      <c r="J1180" s="118" t="n"/>
      <c r="K1180" s="118" t="n"/>
      <c r="L1180" s="118" t="n"/>
      <c r="M1180" s="118" t="n">
        <v>1</v>
      </c>
      <c r="N1180" s="118" t="n"/>
      <c r="O1180" s="118" t="n"/>
      <c r="P1180" s="118" t="n"/>
      <c r="Q1180" s="118" t="n"/>
      <c r="R1180" s="118" t="n"/>
      <c r="S1180" s="118" t="n"/>
      <c r="T1180" s="118" t="n"/>
      <c r="U1180" s="118" t="n"/>
      <c r="V1180" s="118" t="n"/>
      <c r="W1180" s="118" t="n"/>
      <c r="X1180" s="118" t="n"/>
      <c r="Y1180" s="118" t="n"/>
      <c r="Z1180" s="118" t="n"/>
      <c r="AA1180" s="118" t="n"/>
      <c r="AB1180" s="118" t="n"/>
      <c r="AC1180" s="118" t="n"/>
      <c r="AD1180" s="118" t="n"/>
      <c r="AE1180" s="118" t="n"/>
      <c r="AF1180" s="118" t="n"/>
      <c r="AG1180" s="118" t="n"/>
      <c r="AH1180" s="118" t="n"/>
      <c r="AI1180" s="118" t="n"/>
      <c r="AJ1180" s="118" t="n"/>
      <c r="AK1180" s="118" t="n"/>
      <c r="AL1180" s="118" t="n"/>
      <c r="AM1180" s="118" t="n"/>
      <c r="AN1180" s="118" t="n"/>
      <c r="AO1180" s="118" t="n"/>
      <c r="AP1180" s="118" t="n"/>
      <c r="AQ1180" s="118" t="n"/>
      <c r="AR1180" s="118" t="n"/>
      <c r="AS1180" s="118" t="n"/>
      <c r="AT1180" s="118" t="n"/>
      <c r="AU1180" s="118" t="n"/>
      <c r="AV1180" s="118" t="n"/>
      <c r="AW1180" s="118" t="n"/>
      <c r="AX1180" s="118" t="n"/>
      <c r="AY1180" s="118" t="n"/>
      <c r="AZ1180" s="118" t="n"/>
      <c r="BA1180" s="118" t="n"/>
      <c r="BB1180" s="118" t="n"/>
      <c r="BC1180" s="118" t="n"/>
      <c r="BD1180" s="118" t="n"/>
      <c r="BE1180" s="118" t="n"/>
      <c r="BF1180" s="118" t="n"/>
      <c r="BG1180" s="118" t="n"/>
      <c r="BH1180" s="118" t="n"/>
      <c r="BI1180" s="118" t="n"/>
      <c r="BJ1180" s="118" t="n"/>
      <c r="BK1180" s="118" t="n"/>
      <c r="BL1180" s="118" t="n"/>
      <c r="BM1180" s="118" t="n"/>
      <c r="BN1180" s="118" t="n"/>
      <c r="BO1180" s="118" t="n"/>
      <c r="BP1180" s="118" t="n"/>
      <c r="BQ1180" s="118" t="n"/>
      <c r="BR1180" s="118" t="n"/>
      <c r="BS1180" s="118" t="n"/>
      <c r="BT1180" s="118">
        <f>COUNTIF(B1180:BS1180,1)</f>
        <v/>
      </c>
      <c r="BV1180" s="76">
        <f>TRIM(RIGHT(A1180, LEN(A1180) - FIND("@", SUBSTITUTE(A1180, " ", "@", LEN(A1180)-LEN(SUBSTITUTE(A1180," ",""))))))</f>
        <v/>
      </c>
      <c r="BW1180" s="76">
        <f>TRIM(LEFT(A1180,FIND(" ",A1180&amp;" ")-1))</f>
        <v/>
      </c>
      <c r="BX1180">
        <f>+IF(BV1180=BV1179,"Same","Diff")</f>
        <v/>
      </c>
      <c r="BY1180">
        <f>IF(BX1180="Same",IF(BW1180=BW1179,"same","Diff"))</f>
        <v/>
      </c>
    </row>
    <row r="1181" ht="17" customHeight="1">
      <c r="A1181" s="60" t="inlineStr">
        <is>
          <t>Keith Sharp</t>
        </is>
      </c>
      <c r="B1181" s="119" t="n"/>
      <c r="C1181" s="119" t="n"/>
      <c r="D1181" s="119" t="n"/>
      <c r="E1181" s="119" t="n"/>
      <c r="F1181" s="119" t="n"/>
      <c r="G1181" s="119" t="n"/>
      <c r="H1181" s="119" t="n"/>
      <c r="I1181" s="119" t="n"/>
      <c r="J1181" s="118" t="n"/>
      <c r="K1181" s="118" t="n"/>
      <c r="L1181" s="118" t="n"/>
      <c r="M1181" s="118" t="n"/>
      <c r="N1181" s="118" t="n"/>
      <c r="O1181" s="118" t="n"/>
      <c r="P1181" s="118" t="n"/>
      <c r="Q1181" s="118" t="n"/>
      <c r="R1181" s="118" t="n"/>
      <c r="S1181" s="118" t="n"/>
      <c r="T1181" s="118" t="n"/>
      <c r="U1181" s="118" t="n"/>
      <c r="V1181" s="118" t="n"/>
      <c r="W1181" s="118" t="n"/>
      <c r="X1181" s="118" t="n"/>
      <c r="Y1181" s="118" t="n"/>
      <c r="Z1181" s="118" t="n"/>
      <c r="AA1181" s="118" t="n"/>
      <c r="AB1181" s="118" t="n"/>
      <c r="AC1181" s="118" t="n"/>
      <c r="AD1181" s="118" t="n"/>
      <c r="AE1181" s="118" t="n"/>
      <c r="AF1181" s="118" t="n"/>
      <c r="AG1181" s="118" t="n">
        <v>1</v>
      </c>
      <c r="AH1181" s="118" t="n"/>
      <c r="AI1181" s="118" t="n"/>
      <c r="AJ1181" s="118" t="n"/>
      <c r="AK1181" s="118" t="n"/>
      <c r="AL1181" s="118" t="n"/>
      <c r="AM1181" s="118" t="n"/>
      <c r="AN1181" s="118" t="n"/>
      <c r="AO1181" s="118" t="n"/>
      <c r="AP1181" s="118" t="n"/>
      <c r="AQ1181" s="118" t="n"/>
      <c r="AR1181" s="118" t="n"/>
      <c r="AS1181" s="118" t="n"/>
      <c r="AT1181" s="118" t="n"/>
      <c r="AU1181" s="118" t="n"/>
      <c r="AV1181" s="118" t="n"/>
      <c r="AW1181" s="118" t="n"/>
      <c r="AX1181" s="118" t="n"/>
      <c r="AY1181" s="118" t="n"/>
      <c r="AZ1181" s="118" t="n"/>
      <c r="BA1181" s="118" t="n"/>
      <c r="BB1181" s="118" t="n"/>
      <c r="BC1181" s="118" t="n"/>
      <c r="BD1181" s="118" t="n"/>
      <c r="BE1181" s="118" t="n"/>
      <c r="BF1181" s="118" t="n"/>
      <c r="BG1181" s="118" t="n"/>
      <c r="BH1181" s="118" t="n"/>
      <c r="BI1181" s="118" t="n"/>
      <c r="BJ1181" s="118" t="n"/>
      <c r="BK1181" s="118" t="n"/>
      <c r="BL1181" s="118" t="n"/>
      <c r="BM1181" s="118" t="n"/>
      <c r="BN1181" s="118" t="n"/>
      <c r="BO1181" s="118" t="n"/>
      <c r="BP1181" s="118" t="n"/>
      <c r="BQ1181" s="118" t="n"/>
      <c r="BR1181" s="118" t="n"/>
      <c r="BS1181" s="118" t="n"/>
      <c r="BT1181" s="118">
        <f>COUNTIF(B1181:BS1181,1)</f>
        <v/>
      </c>
      <c r="BV1181" s="76">
        <f>TRIM(RIGHT(A1181, LEN(A1181) - FIND("@", SUBSTITUTE(A1181, " ", "@", LEN(A1181)-LEN(SUBSTITUTE(A1181," ",""))))))</f>
        <v/>
      </c>
      <c r="BW1181" s="76">
        <f>TRIM(LEFT(A1181,FIND(" ",A1181&amp;" ")-1))</f>
        <v/>
      </c>
      <c r="BX1181">
        <f>+IF(BV1181=BV1180,"Same","Diff")</f>
        <v/>
      </c>
      <c r="BY1181">
        <f>IF(BX1181="Same",IF(BW1181=BW1180,"same","Diff"))</f>
        <v/>
      </c>
    </row>
    <row r="1182" ht="17" customHeight="1">
      <c r="A1182" s="62" t="inlineStr">
        <is>
          <t>Ric Shaw</t>
        </is>
      </c>
      <c r="B1182" s="121" t="n"/>
      <c r="C1182" s="121" t="n"/>
      <c r="D1182" s="121" t="n"/>
      <c r="E1182" s="121" t="n"/>
      <c r="F1182" s="121" t="n"/>
      <c r="G1182" s="121" t="n"/>
      <c r="H1182" s="121" t="n"/>
      <c r="I1182" s="121" t="n"/>
      <c r="J1182" s="118" t="n"/>
      <c r="K1182" s="118" t="n"/>
      <c r="L1182" s="118" t="n"/>
      <c r="M1182" s="118" t="n"/>
      <c r="N1182" s="118" t="n"/>
      <c r="O1182" s="118" t="n"/>
      <c r="P1182" s="118" t="n"/>
      <c r="Q1182" s="118" t="n"/>
      <c r="R1182" s="118" t="n"/>
      <c r="S1182" s="118" t="n"/>
      <c r="T1182" s="118" t="n"/>
      <c r="U1182" s="118" t="n"/>
      <c r="V1182" s="118" t="n"/>
      <c r="W1182" s="118" t="n"/>
      <c r="X1182" s="118" t="n"/>
      <c r="Y1182" s="118" t="n"/>
      <c r="Z1182" s="118" t="n"/>
      <c r="AA1182" s="118" t="n"/>
      <c r="AB1182" s="118" t="n"/>
      <c r="AC1182" s="118" t="n"/>
      <c r="AD1182" s="118" t="n"/>
      <c r="AE1182" s="118" t="n"/>
      <c r="AF1182" s="118" t="n"/>
      <c r="AG1182" s="118" t="n"/>
      <c r="AH1182" s="118" t="n"/>
      <c r="AI1182" s="118" t="n"/>
      <c r="AJ1182" s="118" t="n">
        <v>1</v>
      </c>
      <c r="AK1182" s="118" t="n">
        <v>1</v>
      </c>
      <c r="AL1182" s="118" t="n">
        <v>1</v>
      </c>
      <c r="AM1182" s="118" t="n">
        <v>1</v>
      </c>
      <c r="AN1182" s="118" t="n"/>
      <c r="AO1182" s="118" t="n"/>
      <c r="AP1182" s="118" t="n"/>
      <c r="AQ1182" s="118" t="n">
        <v>1</v>
      </c>
      <c r="AR1182" s="118" t="n"/>
      <c r="AS1182" s="118" t="n"/>
      <c r="AT1182" s="118" t="n"/>
      <c r="AU1182" s="118" t="n"/>
      <c r="AV1182" s="118" t="n"/>
      <c r="AW1182" s="118" t="n"/>
      <c r="AX1182" s="118" t="n"/>
      <c r="AY1182" s="118" t="n"/>
      <c r="AZ1182" s="118" t="n"/>
      <c r="BA1182" s="118" t="n"/>
      <c r="BB1182" s="118" t="n"/>
      <c r="BC1182" s="118" t="n"/>
      <c r="BD1182" s="118" t="n"/>
      <c r="BE1182" s="118" t="n"/>
      <c r="BF1182" s="118" t="n"/>
      <c r="BG1182" s="118" t="n"/>
      <c r="BH1182" s="118" t="n"/>
      <c r="BI1182" s="118" t="n"/>
      <c r="BJ1182" s="118" t="n"/>
      <c r="BK1182" s="118" t="n"/>
      <c r="BL1182" s="118" t="n"/>
      <c r="BM1182" s="118" t="n"/>
      <c r="BN1182" s="118" t="n"/>
      <c r="BO1182" s="118" t="n"/>
      <c r="BP1182" s="118" t="n"/>
      <c r="BQ1182" s="118" t="n"/>
      <c r="BR1182" s="118" t="n"/>
      <c r="BS1182" s="118" t="n"/>
      <c r="BT1182" s="118">
        <f>COUNTIF(B1182:BS1182,1)</f>
        <v/>
      </c>
      <c r="BV1182" s="76">
        <f>TRIM(RIGHT(A1182, LEN(A1182) - FIND("@", SUBSTITUTE(A1182, " ", "@", LEN(A1182)-LEN(SUBSTITUTE(A1182," ",""))))))</f>
        <v/>
      </c>
      <c r="BW1182" s="76">
        <f>TRIM(LEFT(A1182,FIND(" ",A1182&amp;" ")-1))</f>
        <v/>
      </c>
      <c r="BX1182">
        <f>+IF(BV1182=BV1181,"Same","Diff")</f>
        <v/>
      </c>
      <c r="BY1182">
        <f>IF(BX1182="Same",IF(BW1182=BW1181,"same","Diff"))</f>
        <v/>
      </c>
    </row>
    <row r="1183" ht="17" customHeight="1">
      <c r="A1183" s="59" t="inlineStr">
        <is>
          <t>Tim Shaw</t>
        </is>
      </c>
      <c r="B1183" s="117" t="n"/>
      <c r="C1183" s="117" t="n"/>
      <c r="D1183" s="117" t="n"/>
      <c r="E1183" s="117" t="n"/>
      <c r="F1183" s="117" t="n"/>
      <c r="G1183" s="117" t="n"/>
      <c r="H1183" s="117" t="n"/>
      <c r="I1183" s="117" t="n"/>
      <c r="J1183" s="118" t="n"/>
      <c r="K1183" s="118" t="n"/>
      <c r="L1183" s="118" t="n"/>
      <c r="M1183" s="118" t="n"/>
      <c r="N1183" s="118" t="n"/>
      <c r="O1183" s="118" t="n"/>
      <c r="P1183" s="118" t="n"/>
      <c r="Q1183" s="118" t="n"/>
      <c r="R1183" s="118" t="n"/>
      <c r="S1183" s="118" t="n"/>
      <c r="T1183" s="118" t="n"/>
      <c r="U1183" s="118" t="n"/>
      <c r="V1183" s="118" t="n"/>
      <c r="W1183" s="118" t="n"/>
      <c r="X1183" s="118" t="n"/>
      <c r="Y1183" s="118" t="n"/>
      <c r="Z1183" s="118" t="n"/>
      <c r="AA1183" s="118" t="n"/>
      <c r="AB1183" s="118" t="n"/>
      <c r="AC1183" s="118" t="n"/>
      <c r="AD1183" s="118" t="n"/>
      <c r="AE1183" s="118" t="n"/>
      <c r="AF1183" s="118" t="n"/>
      <c r="AG1183" s="118" t="n"/>
      <c r="AH1183" s="118" t="n"/>
      <c r="AI1183" s="118" t="n"/>
      <c r="AJ1183" s="118" t="n"/>
      <c r="AK1183" s="118" t="n"/>
      <c r="AL1183" s="118" t="n"/>
      <c r="AM1183" s="118" t="n"/>
      <c r="AN1183" s="118" t="n"/>
      <c r="AO1183" s="118" t="n"/>
      <c r="AP1183" s="118" t="n"/>
      <c r="AQ1183" s="118" t="n">
        <v>1</v>
      </c>
      <c r="AR1183" s="118" t="n"/>
      <c r="AS1183" s="118" t="n"/>
      <c r="AT1183" s="118" t="n"/>
      <c r="AU1183" s="118" t="n"/>
      <c r="AV1183" s="118" t="n"/>
      <c r="AW1183" s="118" t="n"/>
      <c r="AX1183" s="118" t="n"/>
      <c r="AY1183" s="118" t="n"/>
      <c r="AZ1183" s="118" t="n"/>
      <c r="BA1183" s="118" t="n"/>
      <c r="BB1183" s="118" t="n"/>
      <c r="BC1183" s="118" t="n"/>
      <c r="BD1183" s="118" t="n"/>
      <c r="BE1183" s="118" t="n"/>
      <c r="BF1183" s="118" t="n"/>
      <c r="BG1183" s="118" t="n"/>
      <c r="BH1183" s="118" t="n"/>
      <c r="BI1183" s="118" t="n"/>
      <c r="BJ1183" s="118" t="n"/>
      <c r="BK1183" s="118" t="n"/>
      <c r="BL1183" s="118" t="n"/>
      <c r="BM1183" s="118" t="n"/>
      <c r="BN1183" s="118" t="n"/>
      <c r="BO1183" s="118" t="n"/>
      <c r="BP1183" s="118" t="n"/>
      <c r="BQ1183" s="118" t="n"/>
      <c r="BR1183" s="118" t="n"/>
      <c r="BS1183" s="118" t="n"/>
      <c r="BT1183" s="118">
        <f>COUNTIF(B1183:BS1183,1)</f>
        <v/>
      </c>
      <c r="BV1183" s="76">
        <f>TRIM(RIGHT(A1183, LEN(A1183) - FIND("@", SUBSTITUTE(A1183, " ", "@", LEN(A1183)-LEN(SUBSTITUTE(A1183," ",""))))))</f>
        <v/>
      </c>
      <c r="BW1183" s="76">
        <f>TRIM(LEFT(A1183,FIND(" ",A1183&amp;" ")-1))</f>
        <v/>
      </c>
      <c r="BX1183">
        <f>+IF(BV1183=BV1182,"Same","Diff")</f>
        <v/>
      </c>
      <c r="BY1183">
        <f>IF(BX1183="Same",IF(BW1183=BW1182,"same","Diff"))</f>
        <v/>
      </c>
    </row>
    <row r="1184" ht="17" customHeight="1">
      <c r="A1184" s="60" t="inlineStr">
        <is>
          <t>Brian Shead</t>
        </is>
      </c>
      <c r="B1184" s="119" t="n"/>
      <c r="C1184" s="119" t="n"/>
      <c r="D1184" s="119" t="n"/>
      <c r="E1184" s="119" t="n"/>
      <c r="F1184" s="119" t="n"/>
      <c r="G1184" s="119" t="n"/>
      <c r="H1184" s="119" t="n"/>
      <c r="I1184" s="119" t="n"/>
      <c r="J1184" s="118" t="n"/>
      <c r="K1184" s="118" t="n"/>
      <c r="L1184" s="118" t="n"/>
      <c r="M1184" s="118" t="n"/>
      <c r="N1184" s="118" t="n"/>
      <c r="O1184" s="130" t="n">
        <v>1</v>
      </c>
      <c r="P1184" s="118" t="n"/>
      <c r="Q1184" s="118" t="n"/>
      <c r="R1184" s="118" t="n"/>
      <c r="S1184" s="118" t="n"/>
      <c r="T1184" s="118" t="n"/>
      <c r="U1184" s="118" t="n"/>
      <c r="V1184" s="118" t="n"/>
      <c r="W1184" s="118" t="n"/>
      <c r="X1184" s="118" t="n"/>
      <c r="Y1184" s="118" t="n"/>
      <c r="Z1184" s="118" t="n"/>
      <c r="AA1184" s="118" t="n"/>
      <c r="AB1184" s="118" t="n"/>
      <c r="AC1184" s="118" t="n"/>
      <c r="AD1184" s="118" t="n"/>
      <c r="AE1184" s="118" t="n"/>
      <c r="AF1184" s="118" t="n"/>
      <c r="AG1184" s="118" t="n"/>
      <c r="AH1184" s="118" t="n"/>
      <c r="AI1184" s="118" t="n"/>
      <c r="AJ1184" s="118" t="n"/>
      <c r="AK1184" s="118" t="n"/>
      <c r="AL1184" s="118" t="n"/>
      <c r="AM1184" s="118" t="n"/>
      <c r="AN1184" s="118" t="n"/>
      <c r="AO1184" s="118" t="n"/>
      <c r="AP1184" s="118" t="n"/>
      <c r="AQ1184" s="118" t="n"/>
      <c r="AR1184" s="118" t="n"/>
      <c r="AS1184" s="118" t="n"/>
      <c r="AT1184" s="118" t="n"/>
      <c r="AU1184" s="118" t="n"/>
      <c r="AV1184" s="118" t="n"/>
      <c r="AW1184" s="118" t="n"/>
      <c r="AX1184" s="118" t="n"/>
      <c r="AY1184" s="118" t="n"/>
      <c r="AZ1184" s="118" t="n"/>
      <c r="BA1184" s="118" t="n"/>
      <c r="BB1184" s="118" t="n"/>
      <c r="BC1184" s="118" t="n"/>
      <c r="BD1184" s="118" t="n"/>
      <c r="BE1184" s="118" t="n"/>
      <c r="BF1184" s="118" t="n"/>
      <c r="BG1184" s="118" t="n"/>
      <c r="BH1184" s="118" t="n"/>
      <c r="BI1184" s="118" t="n"/>
      <c r="BJ1184" s="118" t="n"/>
      <c r="BK1184" s="118" t="n"/>
      <c r="BL1184" s="118" t="n"/>
      <c r="BM1184" s="118" t="n"/>
      <c r="BN1184" s="118" t="n"/>
      <c r="BO1184" s="118" t="n"/>
      <c r="BP1184" s="118" t="n"/>
      <c r="BQ1184" s="118" t="n"/>
      <c r="BR1184" s="118" t="n"/>
      <c r="BS1184" s="118" t="n"/>
      <c r="BT1184" s="118">
        <f>COUNTIF(B1184:BS1184,1)</f>
        <v/>
      </c>
      <c r="BV1184" s="76">
        <f>TRIM(RIGHT(A1184, LEN(A1184) - FIND("@", SUBSTITUTE(A1184, " ", "@", LEN(A1184)-LEN(SUBSTITUTE(A1184," ",""))))))</f>
        <v/>
      </c>
      <c r="BW1184" s="76">
        <f>TRIM(LEFT(A1184,FIND(" ",A1184&amp;" ")-1))</f>
        <v/>
      </c>
      <c r="BX1184">
        <f>+IF(BV1184=BV1183,"Same","Diff")</f>
        <v/>
      </c>
      <c r="BY1184">
        <f>IF(BX1184="Same",IF(BW1184=BW1183,"same","Diff"))</f>
        <v/>
      </c>
    </row>
    <row r="1185" ht="17" customHeight="1">
      <c r="A1185" s="60" t="inlineStr">
        <is>
          <t>David Sheldon</t>
        </is>
      </c>
      <c r="B1185" s="119" t="n"/>
      <c r="C1185" s="119" t="n"/>
      <c r="D1185" s="119" t="n"/>
      <c r="E1185" s="119" t="n"/>
      <c r="F1185" s="119" t="n"/>
      <c r="G1185" s="119" t="n"/>
      <c r="H1185" s="119" t="n"/>
      <c r="I1185" s="119" t="n"/>
      <c r="J1185" s="118" t="n"/>
      <c r="K1185" s="130" t="n">
        <v>1</v>
      </c>
      <c r="L1185" s="118" t="n">
        <v>1</v>
      </c>
      <c r="M1185" s="118" t="n"/>
      <c r="N1185" s="118" t="n"/>
      <c r="O1185" s="118" t="n"/>
      <c r="P1185" s="118" t="n"/>
      <c r="Q1185" s="118" t="n"/>
      <c r="R1185" s="118" t="n"/>
      <c r="S1185" s="118" t="n"/>
      <c r="T1185" s="118" t="n"/>
      <c r="U1185" s="118" t="n"/>
      <c r="V1185" s="118" t="n"/>
      <c r="W1185" s="118" t="n"/>
      <c r="X1185" s="118" t="n"/>
      <c r="Y1185" s="118" t="n"/>
      <c r="Z1185" s="118" t="n"/>
      <c r="AA1185" s="118" t="n"/>
      <c r="AB1185" s="118" t="n"/>
      <c r="AC1185" s="118" t="n"/>
      <c r="AD1185" s="118" t="n"/>
      <c r="AE1185" s="118" t="n"/>
      <c r="AF1185" s="118" t="n"/>
      <c r="AG1185" s="118" t="n"/>
      <c r="AH1185" s="118" t="n"/>
      <c r="AI1185" s="118" t="n"/>
      <c r="AJ1185" s="118" t="n"/>
      <c r="AK1185" s="118" t="n"/>
      <c r="AL1185" s="118" t="n"/>
      <c r="AM1185" s="118" t="n"/>
      <c r="AN1185" s="118" t="n"/>
      <c r="AO1185" s="118" t="n"/>
      <c r="AP1185" s="118" t="n"/>
      <c r="AQ1185" s="118" t="n"/>
      <c r="AR1185" s="118" t="n"/>
      <c r="AS1185" s="118" t="n"/>
      <c r="AT1185" s="118" t="n"/>
      <c r="AU1185" s="118" t="n"/>
      <c r="AV1185" s="118" t="n"/>
      <c r="AW1185" s="118" t="n"/>
      <c r="AX1185" s="118" t="n"/>
      <c r="AY1185" s="118" t="n"/>
      <c r="AZ1185" s="118" t="n"/>
      <c r="BA1185" s="118" t="n"/>
      <c r="BB1185" s="118" t="n"/>
      <c r="BC1185" s="118" t="n"/>
      <c r="BD1185" s="118" t="n"/>
      <c r="BE1185" s="118" t="n"/>
      <c r="BF1185" s="118" t="n"/>
      <c r="BG1185" s="118" t="n"/>
      <c r="BH1185" s="118" t="n"/>
      <c r="BI1185" s="118" t="n"/>
      <c r="BJ1185" s="118" t="n"/>
      <c r="BK1185" s="118" t="n"/>
      <c r="BL1185" s="118" t="n"/>
      <c r="BM1185" s="118" t="n"/>
      <c r="BN1185" s="118" t="n"/>
      <c r="BO1185" s="118" t="n"/>
      <c r="BP1185" s="118" t="n"/>
      <c r="BQ1185" s="118" t="n"/>
      <c r="BR1185" s="118" t="n"/>
      <c r="BS1185" s="118" t="n"/>
      <c r="BT1185" s="118">
        <f>COUNTIF(B1185:BS1185,1)</f>
        <v/>
      </c>
      <c r="BV1185" s="76">
        <f>TRIM(RIGHT(A1185, LEN(A1185) - FIND("@", SUBSTITUTE(A1185, " ", "@", LEN(A1185)-LEN(SUBSTITUTE(A1185," ",""))))))</f>
        <v/>
      </c>
      <c r="BW1185" s="76">
        <f>TRIM(LEFT(A1185,FIND(" ",A1185&amp;" ")-1))</f>
        <v/>
      </c>
      <c r="BX1185">
        <f>+IF(BV1185=BV1184,"Same","Diff")</f>
        <v/>
      </c>
      <c r="BY1185">
        <f>IF(BX1185="Same",IF(BW1185=BW1184,"same","Diff"))</f>
        <v/>
      </c>
    </row>
    <row r="1186" ht="17" customHeight="1">
      <c r="A1186" s="78" t="inlineStr">
        <is>
          <t>Terry Shiel</t>
        </is>
      </c>
      <c r="B1186" s="138" t="n"/>
      <c r="C1186" s="138" t="n"/>
      <c r="D1186" s="138" t="n"/>
      <c r="E1186" s="138" t="n"/>
      <c r="F1186" s="138" t="n"/>
      <c r="G1186" s="138" t="n"/>
      <c r="H1186" s="138" t="n"/>
      <c r="I1186" s="138" t="n"/>
      <c r="J1186" s="118" t="n"/>
      <c r="K1186" s="118" t="n"/>
      <c r="L1186" s="118" t="n"/>
      <c r="M1186" s="118" t="n"/>
      <c r="N1186" s="118" t="n"/>
      <c r="O1186" s="118" t="n"/>
      <c r="P1186" s="118" t="n"/>
      <c r="Q1186" s="118" t="n"/>
      <c r="R1186" s="118" t="n"/>
      <c r="S1186" s="118" t="n">
        <v>1</v>
      </c>
      <c r="T1186" s="118" t="n">
        <v>1</v>
      </c>
      <c r="U1186" s="118" t="n">
        <v>1</v>
      </c>
      <c r="V1186" s="118" t="n">
        <v>1</v>
      </c>
      <c r="W1186" s="118" t="n">
        <v>1</v>
      </c>
      <c r="X1186" s="118" t="n">
        <v>1</v>
      </c>
      <c r="Y1186" s="118" t="n">
        <v>1</v>
      </c>
      <c r="Z1186" s="118" t="n">
        <v>1</v>
      </c>
      <c r="AA1186" s="118" t="n"/>
      <c r="AB1186" s="118" t="n">
        <v>1</v>
      </c>
      <c r="AC1186" s="118" t="n">
        <v>1</v>
      </c>
      <c r="AD1186" s="118" t="n">
        <v>1</v>
      </c>
      <c r="AE1186" s="118" t="n">
        <v>1</v>
      </c>
      <c r="AF1186" s="118" t="n">
        <v>1</v>
      </c>
      <c r="AG1186" s="118" t="n">
        <v>1</v>
      </c>
      <c r="AH1186" s="118" t="n">
        <v>1</v>
      </c>
      <c r="AI1186" s="118" t="n"/>
      <c r="AJ1186" s="118" t="n"/>
      <c r="AK1186" s="118" t="n"/>
      <c r="AL1186" s="118" t="n">
        <v>1</v>
      </c>
      <c r="AM1186" s="118" t="n">
        <v>1</v>
      </c>
      <c r="AN1186" s="118" t="n"/>
      <c r="AO1186" s="118" t="n"/>
      <c r="AP1186" s="118" t="n"/>
      <c r="AQ1186" s="118" t="n"/>
      <c r="AR1186" s="118" t="n"/>
      <c r="AS1186" s="118" t="n"/>
      <c r="AT1186" s="118" t="n"/>
      <c r="AU1186" s="118" t="n"/>
      <c r="AV1186" s="118" t="n"/>
      <c r="AW1186" s="118" t="n"/>
      <c r="AX1186" s="118" t="n"/>
      <c r="AY1186" s="118" t="n"/>
      <c r="AZ1186" s="118" t="n"/>
      <c r="BA1186" s="118" t="n"/>
      <c r="BB1186" s="118" t="n"/>
      <c r="BC1186" s="118" t="n"/>
      <c r="BD1186" s="118" t="n"/>
      <c r="BE1186" s="118" t="n"/>
      <c r="BF1186" s="118" t="n"/>
      <c r="BG1186" s="118" t="n"/>
      <c r="BH1186" s="118" t="n"/>
      <c r="BI1186" s="118" t="n"/>
      <c r="BJ1186" s="118" t="n"/>
      <c r="BK1186" s="118" t="n"/>
      <c r="BL1186" s="118" t="n"/>
      <c r="BM1186" s="118" t="n"/>
      <c r="BN1186" s="118" t="n"/>
      <c r="BO1186" s="118" t="n"/>
      <c r="BP1186" s="118" t="n"/>
      <c r="BQ1186" s="118" t="n"/>
      <c r="BR1186" s="118" t="n"/>
      <c r="BS1186" s="118" t="n"/>
      <c r="BT1186" s="118">
        <f>COUNTIF(B1186:BS1186,1)</f>
        <v/>
      </c>
      <c r="BV1186" s="76">
        <f>TRIM(RIGHT(A1186, LEN(A1186) - FIND("@", SUBSTITUTE(A1186, " ", "@", LEN(A1186)-LEN(SUBSTITUTE(A1186," ",""))))))</f>
        <v/>
      </c>
      <c r="BW1186" s="76">
        <f>TRIM(LEFT(A1186,FIND(" ",A1186&amp;" ")-1))</f>
        <v/>
      </c>
      <c r="BX1186">
        <f>+IF(BV1186=BV1185,"Same","Diff")</f>
        <v/>
      </c>
      <c r="BY1186">
        <f>IF(BX1186="Same",IF(BW1186=BW1185,"same","Diff"))</f>
        <v/>
      </c>
    </row>
    <row r="1187" ht="17" customHeight="1">
      <c r="A1187" s="60" t="inlineStr">
        <is>
          <t>Bill Shiells</t>
        </is>
      </c>
      <c r="B1187" s="119" t="n"/>
      <c r="C1187" s="119" t="n"/>
      <c r="D1187" s="119" t="n"/>
      <c r="E1187" s="119" t="n"/>
      <c r="F1187" s="119" t="n"/>
      <c r="G1187" s="119" t="n"/>
      <c r="H1187" s="119" t="n"/>
      <c r="I1187" s="119" t="n"/>
      <c r="J1187" s="118" t="n"/>
      <c r="K1187" s="118" t="n"/>
      <c r="L1187" s="118" t="n"/>
      <c r="M1187" s="118" t="n"/>
      <c r="N1187" s="118" t="n"/>
      <c r="O1187" s="118" t="n"/>
      <c r="P1187" s="118" t="n"/>
      <c r="Q1187" s="118" t="n"/>
      <c r="R1187" s="118" t="n"/>
      <c r="S1187" s="118" t="n">
        <v>1</v>
      </c>
      <c r="T1187" s="118" t="n"/>
      <c r="U1187" s="118" t="n"/>
      <c r="V1187" s="118" t="n"/>
      <c r="W1187" s="118" t="n"/>
      <c r="X1187" s="118" t="n"/>
      <c r="Y1187" s="118" t="n"/>
      <c r="Z1187" s="118" t="n"/>
      <c r="AA1187" s="118" t="n"/>
      <c r="AB1187" s="118" t="n"/>
      <c r="AC1187" s="118" t="n"/>
      <c r="AD1187" s="118" t="n"/>
      <c r="AE1187" s="118" t="n"/>
      <c r="AF1187" s="118" t="n"/>
      <c r="AG1187" s="118" t="n"/>
      <c r="AH1187" s="118" t="n"/>
      <c r="AI1187" s="118" t="n"/>
      <c r="AJ1187" s="118" t="n"/>
      <c r="AK1187" s="118" t="n"/>
      <c r="AL1187" s="118" t="n"/>
      <c r="AM1187" s="118" t="n"/>
      <c r="AN1187" s="118" t="n"/>
      <c r="AO1187" s="118" t="n"/>
      <c r="AP1187" s="118" t="n"/>
      <c r="AQ1187" s="118" t="n"/>
      <c r="AR1187" s="118" t="n"/>
      <c r="AS1187" s="118" t="n"/>
      <c r="AT1187" s="118" t="n"/>
      <c r="AU1187" s="118" t="n"/>
      <c r="AV1187" s="118" t="n"/>
      <c r="AW1187" s="118" t="n"/>
      <c r="AX1187" s="118" t="n"/>
      <c r="AY1187" s="118" t="n"/>
      <c r="AZ1187" s="118" t="n"/>
      <c r="BA1187" s="118" t="n"/>
      <c r="BB1187" s="118" t="n"/>
      <c r="BC1187" s="118" t="n"/>
      <c r="BD1187" s="118" t="n"/>
      <c r="BE1187" s="118" t="n"/>
      <c r="BF1187" s="118" t="n"/>
      <c r="BG1187" s="118" t="n"/>
      <c r="BH1187" s="118" t="n"/>
      <c r="BI1187" s="118" t="n"/>
      <c r="BJ1187" s="118" t="n"/>
      <c r="BK1187" s="118" t="n"/>
      <c r="BL1187" s="118" t="n"/>
      <c r="BM1187" s="118" t="n"/>
      <c r="BN1187" s="118" t="n"/>
      <c r="BO1187" s="118" t="n"/>
      <c r="BP1187" s="118" t="n"/>
      <c r="BQ1187" s="118" t="n"/>
      <c r="BR1187" s="118" t="n"/>
      <c r="BS1187" s="118" t="n"/>
      <c r="BT1187" s="118">
        <f>COUNTIF(B1187:BS1187,1)</f>
        <v/>
      </c>
      <c r="BV1187" s="76">
        <f>TRIM(RIGHT(A1187, LEN(A1187) - FIND("@", SUBSTITUTE(A1187, " ", "@", LEN(A1187)-LEN(SUBSTITUTE(A1187," ",""))))))</f>
        <v/>
      </c>
      <c r="BW1187" s="76">
        <f>TRIM(LEFT(A1187,FIND(" ",A1187&amp;" ")-1))</f>
        <v/>
      </c>
      <c r="BX1187">
        <f>+IF(BV1187=BV1186,"Same","Diff")</f>
        <v/>
      </c>
      <c r="BY1187">
        <f>IF(BX1187="Same",IF(BW1187=BW1186,"same","Diff"))</f>
        <v/>
      </c>
    </row>
    <row r="1188" ht="17" customHeight="1">
      <c r="A1188" s="60" t="inlineStr">
        <is>
          <t>Gary Shoesmith</t>
        </is>
      </c>
      <c r="B1188" s="119" t="n"/>
      <c r="C1188" s="119" t="n"/>
      <c r="D1188" s="119" t="n"/>
      <c r="E1188" s="119" t="n"/>
      <c r="F1188" s="119" t="n"/>
      <c r="G1188" s="119" t="n">
        <v>1</v>
      </c>
      <c r="H1188" s="119" t="n">
        <v>1</v>
      </c>
      <c r="I1188" s="119" t="n"/>
      <c r="J1188" s="118" t="n"/>
      <c r="K1188" s="118" t="n"/>
      <c r="L1188" s="118" t="n"/>
      <c r="M1188" s="118" t="n"/>
      <c r="N1188" s="118" t="n"/>
      <c r="O1188" s="118" t="n"/>
      <c r="P1188" s="118" t="n"/>
      <c r="Q1188" s="118" t="n"/>
      <c r="R1188" s="118" t="n"/>
      <c r="S1188" s="118" t="n"/>
      <c r="T1188" s="118" t="n"/>
      <c r="U1188" s="118" t="n"/>
      <c r="V1188" s="118" t="n"/>
      <c r="W1188" s="118" t="n"/>
      <c r="X1188" s="118" t="n"/>
      <c r="Y1188" s="118" t="n"/>
      <c r="Z1188" s="118" t="n"/>
      <c r="AA1188" s="118" t="n"/>
      <c r="AB1188" s="118" t="n"/>
      <c r="AC1188" s="118" t="n"/>
      <c r="AD1188" s="118" t="n"/>
      <c r="AE1188" s="118" t="n"/>
      <c r="AF1188" s="118" t="n"/>
      <c r="AG1188" s="118" t="n"/>
      <c r="AH1188" s="118" t="n"/>
      <c r="AI1188" s="118" t="n"/>
      <c r="AJ1188" s="118" t="n"/>
      <c r="AK1188" s="118" t="n"/>
      <c r="AL1188" s="118" t="n"/>
      <c r="AM1188" s="118" t="n"/>
      <c r="AN1188" s="118" t="n"/>
      <c r="AO1188" s="118" t="n"/>
      <c r="AP1188" s="118" t="n"/>
      <c r="AQ1188" s="118" t="n"/>
      <c r="AR1188" s="118" t="n"/>
      <c r="AS1188" s="118" t="n"/>
      <c r="AT1188" s="118" t="n"/>
      <c r="AU1188" s="118" t="n"/>
      <c r="AV1188" s="118" t="n"/>
      <c r="AW1188" s="118" t="n"/>
      <c r="AX1188" s="118" t="n"/>
      <c r="AY1188" s="118" t="n"/>
      <c r="AZ1188" s="118" t="n"/>
      <c r="BA1188" s="118" t="n"/>
      <c r="BB1188" s="118" t="n"/>
      <c r="BC1188" s="118" t="n"/>
      <c r="BD1188" s="118" t="n"/>
      <c r="BE1188" s="118" t="n"/>
      <c r="BF1188" s="118" t="n"/>
      <c r="BG1188" s="118" t="n"/>
      <c r="BH1188" s="118" t="n"/>
      <c r="BI1188" s="118" t="n"/>
      <c r="BJ1188" s="118" t="n"/>
      <c r="BK1188" s="118" t="n"/>
      <c r="BL1188" s="118" t="n"/>
      <c r="BM1188" s="118" t="n"/>
      <c r="BN1188" s="118" t="n"/>
      <c r="BO1188" s="118" t="n"/>
      <c r="BP1188" s="118" t="n"/>
      <c r="BQ1188" s="118" t="n"/>
      <c r="BR1188" s="118" t="n"/>
      <c r="BS1188" s="118" t="n"/>
      <c r="BT1188" s="118">
        <f>COUNTIF(B1188:BS1188,1)</f>
        <v/>
      </c>
      <c r="BV1188" s="76">
        <f>TRIM(RIGHT(A1188, LEN(A1188) - FIND("@", SUBSTITUTE(A1188, " ", "@", LEN(A1188)-LEN(SUBSTITUTE(A1188," ",""))))))</f>
        <v/>
      </c>
      <c r="BW1188" s="76">
        <f>TRIM(LEFT(A1188,FIND(" ",A1188&amp;" ")-1))</f>
        <v/>
      </c>
      <c r="BX1188">
        <f>+IF(BV1188=BV1187,"Same","Diff")</f>
        <v/>
      </c>
      <c r="BY1188">
        <f>IF(BX1188="Same",IF(BW1188=BW1187,"same","Diff"))</f>
        <v/>
      </c>
    </row>
    <row r="1189" ht="17" customHeight="1">
      <c r="A1189" s="68" t="inlineStr">
        <is>
          <t>Ray Sidebottom</t>
        </is>
      </c>
      <c r="B1189" s="127" t="n"/>
      <c r="C1189" s="127" t="n"/>
      <c r="D1189" s="127" t="n"/>
      <c r="E1189" s="127" t="n"/>
      <c r="F1189" s="127" t="n"/>
      <c r="G1189" s="127" t="n"/>
      <c r="H1189" s="127" t="n"/>
      <c r="I1189" s="127" t="n"/>
      <c r="J1189" s="118" t="n"/>
      <c r="K1189" s="118" t="n"/>
      <c r="L1189" s="118" t="n"/>
      <c r="M1189" s="118" t="n"/>
      <c r="N1189" s="118" t="n"/>
      <c r="O1189" s="118" t="n"/>
      <c r="P1189" s="118" t="n"/>
      <c r="Q1189" s="118" t="n"/>
      <c r="R1189" s="118" t="n"/>
      <c r="S1189" s="118" t="n"/>
      <c r="T1189" s="118" t="n"/>
      <c r="U1189" s="118" t="n"/>
      <c r="V1189" s="118" t="n">
        <v>1</v>
      </c>
      <c r="W1189" s="118" t="n">
        <v>1</v>
      </c>
      <c r="X1189" s="118" t="n"/>
      <c r="Y1189" s="118" t="n"/>
      <c r="Z1189" s="118" t="n"/>
      <c r="AA1189" s="118" t="n"/>
      <c r="AB1189" s="118" t="n"/>
      <c r="AC1189" s="118" t="n"/>
      <c r="AD1189" s="118" t="n"/>
      <c r="AE1189" s="118" t="n"/>
      <c r="AF1189" s="118" t="n"/>
      <c r="AG1189" s="118" t="n"/>
      <c r="AH1189" s="118" t="n"/>
      <c r="AI1189" s="118" t="n"/>
      <c r="AJ1189" s="118" t="n"/>
      <c r="AK1189" s="118" t="n"/>
      <c r="AL1189" s="118" t="n"/>
      <c r="AM1189" s="118" t="n"/>
      <c r="AN1189" s="118" t="n"/>
      <c r="AO1189" s="118" t="n"/>
      <c r="AP1189" s="118" t="n"/>
      <c r="AQ1189" s="118" t="n"/>
      <c r="AR1189" s="118" t="n"/>
      <c r="AS1189" s="118" t="n"/>
      <c r="AT1189" s="118" t="n"/>
      <c r="AU1189" s="118" t="n"/>
      <c r="AV1189" s="118" t="n"/>
      <c r="AW1189" s="118" t="n"/>
      <c r="AX1189" s="118" t="n"/>
      <c r="AY1189" s="118" t="n"/>
      <c r="AZ1189" s="118" t="n"/>
      <c r="BA1189" s="118" t="n"/>
      <c r="BB1189" s="118" t="n"/>
      <c r="BC1189" s="118" t="n"/>
      <c r="BD1189" s="118" t="n"/>
      <c r="BE1189" s="118" t="n"/>
      <c r="BF1189" s="118" t="n"/>
      <c r="BG1189" s="118" t="n"/>
      <c r="BH1189" s="118" t="n"/>
      <c r="BI1189" s="118" t="n"/>
      <c r="BJ1189" s="118" t="n"/>
      <c r="BK1189" s="118" t="n"/>
      <c r="BL1189" s="118" t="n"/>
      <c r="BM1189" s="118" t="n"/>
      <c r="BN1189" s="118" t="n"/>
      <c r="BO1189" s="118" t="n"/>
      <c r="BP1189" s="118" t="n"/>
      <c r="BQ1189" s="118" t="n"/>
      <c r="BR1189" s="118" t="n"/>
      <c r="BS1189" s="118" t="n"/>
      <c r="BT1189" s="118">
        <f>COUNTIF(B1189:BS1189,1)</f>
        <v/>
      </c>
      <c r="BV1189" s="76">
        <f>TRIM(RIGHT(A1189, LEN(A1189) - FIND("@", SUBSTITUTE(A1189, " ", "@", LEN(A1189)-LEN(SUBSTITUTE(A1189," ",""))))))</f>
        <v/>
      </c>
      <c r="BW1189" s="76">
        <f>TRIM(LEFT(A1189,FIND(" ",A1189&amp;" ")-1))</f>
        <v/>
      </c>
      <c r="BX1189">
        <f>+IF(BV1189=BV1188,"Same","Diff")</f>
        <v/>
      </c>
      <c r="BY1189">
        <f>IF(BX1189="Same",IF(BW1189=BW1188,"same","Diff"))</f>
        <v/>
      </c>
    </row>
    <row r="1190" ht="17" customHeight="1">
      <c r="A1190" s="59" t="inlineStr">
        <is>
          <t>Bill Sieders</t>
        </is>
      </c>
      <c r="B1190" s="117" t="n"/>
      <c r="C1190" s="117" t="n"/>
      <c r="D1190" s="117" t="n"/>
      <c r="E1190" s="117" t="n"/>
      <c r="F1190" s="117" t="n"/>
      <c r="G1190" s="117" t="n"/>
      <c r="H1190" s="117" t="n"/>
      <c r="I1190" s="117" t="n"/>
      <c r="J1190" s="118" t="n"/>
      <c r="K1190" s="118" t="n"/>
      <c r="L1190" s="118" t="n"/>
      <c r="M1190" s="118" t="n"/>
      <c r="N1190" s="118" t="n"/>
      <c r="O1190" s="118" t="n"/>
      <c r="P1190" s="118" t="n"/>
      <c r="Q1190" s="118" t="n"/>
      <c r="R1190" s="118" t="n"/>
      <c r="S1190" s="118" t="n"/>
      <c r="T1190" s="118" t="n"/>
      <c r="U1190" s="118" t="n"/>
      <c r="V1190" s="118" t="n"/>
      <c r="W1190" s="118" t="n"/>
      <c r="X1190" s="118" t="n"/>
      <c r="Y1190" s="118" t="n"/>
      <c r="Z1190" s="118" t="n"/>
      <c r="AA1190" s="118" t="n"/>
      <c r="AB1190" s="118" t="n"/>
      <c r="AC1190" s="118" t="n"/>
      <c r="AD1190" s="118" t="n"/>
      <c r="AE1190" s="118" t="n"/>
      <c r="AF1190" s="118" t="n"/>
      <c r="AG1190" s="118" t="n"/>
      <c r="AH1190" s="118" t="n"/>
      <c r="AI1190" s="118" t="n"/>
      <c r="AJ1190" s="118" t="n">
        <v>1</v>
      </c>
      <c r="AK1190" s="118" t="n"/>
      <c r="AL1190" s="118" t="n">
        <v>1</v>
      </c>
      <c r="AM1190" s="118" t="n"/>
      <c r="AN1190" s="118" t="n"/>
      <c r="AO1190" s="118" t="n">
        <v>1</v>
      </c>
      <c r="AP1190" s="118" t="n"/>
      <c r="AQ1190" s="118" t="n">
        <v>1</v>
      </c>
      <c r="AR1190" s="118" t="n"/>
      <c r="AS1190" s="118" t="n">
        <v>1</v>
      </c>
      <c r="AT1190" s="118" t="n"/>
      <c r="AU1190" s="118" t="n"/>
      <c r="AV1190" s="118" t="n"/>
      <c r="AW1190" s="118" t="n"/>
      <c r="AX1190" s="118" t="n"/>
      <c r="AY1190" s="118" t="n"/>
      <c r="AZ1190" s="118" t="n"/>
      <c r="BA1190" s="118" t="n"/>
      <c r="BB1190" s="118" t="n"/>
      <c r="BC1190" s="118" t="n"/>
      <c r="BD1190" s="118" t="n"/>
      <c r="BE1190" s="118" t="n"/>
      <c r="BF1190" s="118" t="n"/>
      <c r="BG1190" s="118" t="n"/>
      <c r="BH1190" s="118" t="n"/>
      <c r="BI1190" s="118" t="n"/>
      <c r="BJ1190" s="118" t="n"/>
      <c r="BK1190" s="118" t="n"/>
      <c r="BL1190" s="118" t="n"/>
      <c r="BM1190" s="118" t="n"/>
      <c r="BN1190" s="118" t="n"/>
      <c r="BO1190" s="118" t="n"/>
      <c r="BP1190" s="118" t="n"/>
      <c r="BQ1190" s="118" t="n"/>
      <c r="BR1190" s="118" t="n"/>
      <c r="BS1190" s="118" t="n"/>
      <c r="BT1190" s="118">
        <f>COUNTIF(B1190:BS1190,1)</f>
        <v/>
      </c>
      <c r="BV1190" s="76">
        <f>TRIM(RIGHT(A1190, LEN(A1190) - FIND("@", SUBSTITUTE(A1190, " ", "@", LEN(A1190)-LEN(SUBSTITUTE(A1190," ",""))))))</f>
        <v/>
      </c>
      <c r="BW1190" s="76">
        <f>TRIM(LEFT(A1190,FIND(" ",A1190&amp;" ")-1))</f>
        <v/>
      </c>
      <c r="BX1190">
        <f>+IF(BV1190=BV1189,"Same","Diff")</f>
        <v/>
      </c>
      <c r="BY1190">
        <f>IF(BX1190="Same",IF(BW1190=BW1189,"same","Diff"))</f>
        <v/>
      </c>
    </row>
    <row r="1191" ht="17" customHeight="1">
      <c r="A1191" s="59" t="inlineStr">
        <is>
          <t>David Sieders</t>
        </is>
      </c>
      <c r="B1191" s="117" t="n"/>
      <c r="C1191" s="117" t="n"/>
      <c r="D1191" s="117" t="n"/>
      <c r="E1191" s="117" t="n"/>
      <c r="F1191" s="117" t="n"/>
      <c r="G1191" s="117" t="n"/>
      <c r="H1191" s="117" t="n"/>
      <c r="I1191" s="117" t="n"/>
      <c r="J1191" s="118" t="n"/>
      <c r="K1191" s="118" t="n"/>
      <c r="L1191" s="118" t="n"/>
      <c r="M1191" s="118" t="n"/>
      <c r="N1191" s="118" t="n"/>
      <c r="O1191" s="118" t="n"/>
      <c r="P1191" s="118" t="n"/>
      <c r="Q1191" s="118" t="n"/>
      <c r="R1191" s="118" t="n"/>
      <c r="S1191" s="118" t="n"/>
      <c r="T1191" s="118" t="n"/>
      <c r="U1191" s="118" t="n"/>
      <c r="V1191" s="118" t="n"/>
      <c r="W1191" s="118" t="n"/>
      <c r="X1191" s="118" t="n"/>
      <c r="Y1191" s="118" t="n"/>
      <c r="Z1191" s="118" t="n"/>
      <c r="AA1191" s="118" t="n"/>
      <c r="AB1191" s="118" t="n"/>
      <c r="AC1191" s="118" t="n"/>
      <c r="AD1191" s="118" t="n"/>
      <c r="AE1191" s="118" t="n"/>
      <c r="AF1191" s="118" t="n"/>
      <c r="AG1191" s="118" t="n"/>
      <c r="AH1191" s="118" t="n"/>
      <c r="AI1191" s="118" t="n"/>
      <c r="AJ1191" s="118" t="n"/>
      <c r="AK1191" s="118" t="n"/>
      <c r="AL1191" s="118" t="n"/>
      <c r="AM1191" s="118" t="n"/>
      <c r="AN1191" s="118" t="n"/>
      <c r="AO1191" s="118" t="n"/>
      <c r="AP1191" s="118" t="n"/>
      <c r="AQ1191" s="118" t="n"/>
      <c r="AR1191" s="118" t="n"/>
      <c r="AS1191" s="118" t="n"/>
      <c r="AT1191" s="118" t="n"/>
      <c r="AU1191" s="118" t="n"/>
      <c r="AV1191" s="118" t="n"/>
      <c r="AW1191" s="118" t="n"/>
      <c r="AX1191" s="118" t="n"/>
      <c r="AY1191" s="118" t="n"/>
      <c r="AZ1191" s="118" t="n"/>
      <c r="BA1191" s="118" t="n"/>
      <c r="BB1191" s="118" t="n">
        <v>1</v>
      </c>
      <c r="BC1191" s="118" t="n"/>
      <c r="BD1191" s="118" t="n"/>
      <c r="BE1191" s="118" t="n"/>
      <c r="BF1191" s="118" t="n"/>
      <c r="BG1191" s="118" t="n"/>
      <c r="BH1191" s="118" t="n"/>
      <c r="BI1191" s="118" t="n"/>
      <c r="BJ1191" s="118" t="n"/>
      <c r="BK1191" s="118" t="n"/>
      <c r="BL1191" s="118" t="n"/>
      <c r="BM1191" s="118" t="n"/>
      <c r="BN1191" s="118" t="n"/>
      <c r="BO1191" s="118" t="n"/>
      <c r="BP1191" s="118" t="n"/>
      <c r="BQ1191" s="118" t="n"/>
      <c r="BR1191" s="118" t="n"/>
      <c r="BS1191" s="118" t="n"/>
      <c r="BT1191" s="118">
        <f>COUNTIF(B1191:BS1191,1)</f>
        <v/>
      </c>
      <c r="BV1191" s="76">
        <f>TRIM(RIGHT(A1191, LEN(A1191) - FIND("@", SUBSTITUTE(A1191, " ", "@", LEN(A1191)-LEN(SUBSTITUTE(A1191," ",""))))))</f>
        <v/>
      </c>
      <c r="BW1191" s="76">
        <f>TRIM(LEFT(A1191,FIND(" ",A1191&amp;" ")-1))</f>
        <v/>
      </c>
      <c r="BX1191">
        <f>+IF(BV1191=BV1190,"Same","Diff")</f>
        <v/>
      </c>
      <c r="BY1191">
        <f>IF(BX1191="Same",IF(BW1191=BW1190,"same","Diff"))</f>
        <v/>
      </c>
    </row>
    <row r="1192" ht="17" customHeight="1">
      <c r="A1192" s="59" t="inlineStr">
        <is>
          <t>Luke Sieders</t>
        </is>
      </c>
      <c r="B1192" s="117" t="n"/>
      <c r="C1192" s="117" t="n"/>
      <c r="D1192" s="117" t="n"/>
      <c r="E1192" s="117" t="n"/>
      <c r="F1192" s="117" t="n"/>
      <c r="G1192" s="117" t="n"/>
      <c r="H1192" s="117" t="n"/>
      <c r="I1192" s="117" t="n"/>
      <c r="J1192" s="118" t="n"/>
      <c r="K1192" s="118" t="n"/>
      <c r="L1192" s="118" t="n"/>
      <c r="M1192" s="118" t="n"/>
      <c r="N1192" s="118" t="n"/>
      <c r="O1192" s="118" t="n"/>
      <c r="P1192" s="118" t="n"/>
      <c r="Q1192" s="118" t="n"/>
      <c r="R1192" s="118" t="n"/>
      <c r="S1192" s="118" t="n"/>
      <c r="T1192" s="118" t="n"/>
      <c r="U1192" s="118" t="n"/>
      <c r="V1192" s="118" t="n"/>
      <c r="W1192" s="118" t="n"/>
      <c r="X1192" s="118" t="n"/>
      <c r="Y1192" s="118" t="n"/>
      <c r="Z1192" s="118" t="n"/>
      <c r="AA1192" s="118" t="n"/>
      <c r="AB1192" s="118" t="n"/>
      <c r="AC1192" s="118" t="n"/>
      <c r="AD1192" s="118" t="n"/>
      <c r="AE1192" s="118" t="n"/>
      <c r="AF1192" s="118" t="n"/>
      <c r="AG1192" s="118" t="n"/>
      <c r="AH1192" s="118" t="n"/>
      <c r="AI1192" s="118" t="n"/>
      <c r="AJ1192" s="118" t="n"/>
      <c r="AK1192" s="118" t="n"/>
      <c r="AL1192" s="118" t="n"/>
      <c r="AM1192" s="118" t="n"/>
      <c r="AN1192" s="118" t="n"/>
      <c r="AO1192" s="118" t="n"/>
      <c r="AP1192" s="118" t="n"/>
      <c r="AQ1192" s="118" t="n"/>
      <c r="AR1192" s="118" t="n"/>
      <c r="AS1192" s="118" t="n">
        <v>1</v>
      </c>
      <c r="AT1192" s="118" t="n"/>
      <c r="AU1192" s="118" t="n"/>
      <c r="AV1192" s="118" t="n"/>
      <c r="AW1192" s="118" t="n"/>
      <c r="AX1192" s="118" t="n"/>
      <c r="AY1192" s="118" t="n"/>
      <c r="AZ1192" s="118" t="n"/>
      <c r="BA1192" s="118" t="n"/>
      <c r="BB1192" s="118" t="n"/>
      <c r="BC1192" s="118" t="n"/>
      <c r="BD1192" s="118" t="n"/>
      <c r="BE1192" s="118" t="n"/>
      <c r="BF1192" s="118" t="n"/>
      <c r="BG1192" s="118" t="n"/>
      <c r="BH1192" s="118" t="n"/>
      <c r="BI1192" s="118" t="n"/>
      <c r="BJ1192" s="118" t="n"/>
      <c r="BK1192" s="118" t="n"/>
      <c r="BL1192" s="118" t="n"/>
      <c r="BM1192" s="118" t="n"/>
      <c r="BN1192" s="118" t="n"/>
      <c r="BO1192" s="118" t="n"/>
      <c r="BP1192" s="118" t="n"/>
      <c r="BQ1192" s="118" t="n"/>
      <c r="BR1192" s="118" t="n"/>
      <c r="BS1192" s="118" t="n"/>
      <c r="BT1192" s="118">
        <f>COUNTIF(B1192:BS1192,1)</f>
        <v/>
      </c>
      <c r="BV1192" s="76">
        <f>TRIM(RIGHT(A1192, LEN(A1192) - FIND("@", SUBSTITUTE(A1192, " ", "@", LEN(A1192)-LEN(SUBSTITUTE(A1192," ",""))))))</f>
        <v/>
      </c>
      <c r="BW1192" s="76">
        <f>TRIM(LEFT(A1192,FIND(" ",A1192&amp;" ")-1))</f>
        <v/>
      </c>
      <c r="BX1192">
        <f>+IF(BV1192=BV1191,"Same","Diff")</f>
        <v/>
      </c>
      <c r="BY1192">
        <f>IF(BX1192="Same",IF(BW1192=BW1191,"same","Diff"))</f>
        <v/>
      </c>
    </row>
    <row r="1193" ht="17" customHeight="1">
      <c r="A1193" s="59" t="inlineStr">
        <is>
          <t>Simona de Silvestro</t>
        </is>
      </c>
      <c r="B1193" s="117" t="n"/>
      <c r="C1193" s="117" t="n"/>
      <c r="D1193" s="117" t="n"/>
      <c r="E1193" s="117" t="n"/>
      <c r="F1193" s="117" t="n"/>
      <c r="G1193" s="117" t="n"/>
      <c r="H1193" s="117" t="n"/>
      <c r="I1193" s="117" t="n"/>
      <c r="J1193" s="118" t="n"/>
      <c r="K1193" s="118" t="n"/>
      <c r="L1193" s="118" t="n"/>
      <c r="M1193" s="118" t="n"/>
      <c r="N1193" s="118" t="n"/>
      <c r="O1193" s="118" t="n"/>
      <c r="P1193" s="118" t="n"/>
      <c r="Q1193" s="118" t="n"/>
      <c r="R1193" s="118" t="n"/>
      <c r="S1193" s="118" t="n"/>
      <c r="T1193" s="118" t="n"/>
      <c r="U1193" s="118" t="n"/>
      <c r="V1193" s="118" t="n"/>
      <c r="W1193" s="118" t="n"/>
      <c r="X1193" s="118" t="n"/>
      <c r="Y1193" s="118" t="n"/>
      <c r="Z1193" s="118" t="n"/>
      <c r="AA1193" s="118" t="n"/>
      <c r="AB1193" s="118" t="n"/>
      <c r="AC1193" s="118" t="n"/>
      <c r="AD1193" s="118" t="n"/>
      <c r="AE1193" s="118" t="n"/>
      <c r="AF1193" s="118" t="n"/>
      <c r="AG1193" s="118" t="n"/>
      <c r="AH1193" s="118" t="n"/>
      <c r="AI1193" s="118" t="n"/>
      <c r="AJ1193" s="118" t="n"/>
      <c r="AK1193" s="118" t="n"/>
      <c r="AL1193" s="118" t="n"/>
      <c r="AM1193" s="118" t="n"/>
      <c r="AN1193" s="118" t="n"/>
      <c r="AO1193" s="118" t="n"/>
      <c r="AP1193" s="118" t="n"/>
      <c r="AQ1193" s="118" t="n"/>
      <c r="AR1193" s="118" t="n"/>
      <c r="AS1193" s="118" t="n"/>
      <c r="AT1193" s="118" t="n"/>
      <c r="AU1193" s="118" t="n"/>
      <c r="AV1193" s="118" t="n"/>
      <c r="AW1193" s="118" t="n"/>
      <c r="AX1193" s="118" t="n"/>
      <c r="AY1193" s="118" t="n"/>
      <c r="AZ1193" s="118" t="n"/>
      <c r="BA1193" s="118" t="n"/>
      <c r="BB1193" s="118" t="n"/>
      <c r="BC1193" s="118" t="n"/>
      <c r="BD1193" s="118" t="n"/>
      <c r="BE1193" s="118" t="n"/>
      <c r="BF1193" s="118" t="n"/>
      <c r="BG1193" s="118" t="n"/>
      <c r="BH1193" s="118" t="n"/>
      <c r="BI1193" s="118" t="n"/>
      <c r="BJ1193" s="118" t="n"/>
      <c r="BK1193" s="118" t="n"/>
      <c r="BL1193" s="118" t="n"/>
      <c r="BM1193" s="118" t="n"/>
      <c r="BN1193" s="118" t="n"/>
      <c r="BO1193" s="118" t="n"/>
      <c r="BP1193" s="118" t="n">
        <v>1</v>
      </c>
      <c r="BQ1193" s="118" t="n"/>
      <c r="BR1193" s="118" t="n"/>
      <c r="BS1193" s="118" t="n"/>
      <c r="BT1193" s="118">
        <f>COUNTIF(B1193:BS1193,1)</f>
        <v/>
      </c>
      <c r="BV1193" s="76">
        <f>TRIM(RIGHT(A1193, LEN(A1193) - FIND("@", SUBSTITUTE(A1193, " ", "@", LEN(A1193)-LEN(SUBSTITUTE(A1193," ",""))))))</f>
        <v/>
      </c>
      <c r="BW1193" s="76">
        <f>TRIM(LEFT(A1193,FIND(" ",A1193&amp;" ")-1))</f>
        <v/>
      </c>
      <c r="BX1193">
        <f>+IF(BV1193=BV1192,"Same","Diff")</f>
        <v/>
      </c>
      <c r="BY1193">
        <f>IF(BX1193="Same",IF(BW1193=BW1192,"same","Diff"))</f>
        <v/>
      </c>
    </row>
    <row r="1194" ht="17" customHeight="1">
      <c r="A1194" s="59" t="inlineStr">
        <is>
          <t>Tony Simmons</t>
        </is>
      </c>
      <c r="B1194" s="117" t="n"/>
      <c r="C1194" s="117" t="n"/>
      <c r="D1194" s="117" t="n"/>
      <c r="E1194" s="117" t="n"/>
      <c r="F1194" s="117" t="n">
        <v>1</v>
      </c>
      <c r="G1194" s="117" t="n">
        <v>1</v>
      </c>
      <c r="H1194" s="117" t="n"/>
      <c r="I1194" s="117" t="n"/>
      <c r="J1194" s="118" t="n"/>
      <c r="K1194" s="118" t="n"/>
      <c r="L1194" s="118" t="n"/>
      <c r="M1194" s="118" t="n"/>
      <c r="N1194" s="118" t="n"/>
      <c r="O1194" s="118" t="n"/>
      <c r="P1194" s="118" t="n"/>
      <c r="Q1194" s="118" t="n"/>
      <c r="R1194" s="118" t="n"/>
      <c r="S1194" s="118" t="n"/>
      <c r="T1194" s="118" t="n"/>
      <c r="U1194" s="118" t="n"/>
      <c r="V1194" s="118" t="n"/>
      <c r="W1194" s="118" t="n"/>
      <c r="X1194" s="118" t="n"/>
      <c r="Y1194" s="118" t="n"/>
      <c r="Z1194" s="118" t="n"/>
      <c r="AA1194" s="118" t="n"/>
      <c r="AB1194" s="118" t="n"/>
      <c r="AC1194" s="118" t="n"/>
      <c r="AD1194" s="118" t="n"/>
      <c r="AE1194" s="118" t="n"/>
      <c r="AF1194" s="118" t="n"/>
      <c r="AG1194" s="118" t="n"/>
      <c r="AH1194" s="118" t="n"/>
      <c r="AI1194" s="118" t="n"/>
      <c r="AJ1194" s="118" t="n"/>
      <c r="AK1194" s="118" t="n"/>
      <c r="AL1194" s="118" t="n"/>
      <c r="AM1194" s="118" t="n"/>
      <c r="AN1194" s="118" t="n"/>
      <c r="AO1194" s="118" t="n"/>
      <c r="AP1194" s="118" t="n"/>
      <c r="AQ1194" s="118" t="n"/>
      <c r="AR1194" s="118" t="n"/>
      <c r="AS1194" s="118" t="n"/>
      <c r="AT1194" s="118" t="n"/>
      <c r="AU1194" s="118" t="n"/>
      <c r="AV1194" s="118" t="n"/>
      <c r="AW1194" s="118" t="n"/>
      <c r="AX1194" s="118" t="n"/>
      <c r="AY1194" s="118" t="n"/>
      <c r="AZ1194" s="118" t="n"/>
      <c r="BA1194" s="118" t="n"/>
      <c r="BB1194" s="118" t="n"/>
      <c r="BC1194" s="118" t="n"/>
      <c r="BD1194" s="118" t="n"/>
      <c r="BE1194" s="118" t="n"/>
      <c r="BF1194" s="118" t="n"/>
      <c r="BG1194" s="118" t="n"/>
      <c r="BH1194" s="118" t="n"/>
      <c r="BI1194" s="118" t="n"/>
      <c r="BJ1194" s="118" t="n"/>
      <c r="BK1194" s="118" t="n"/>
      <c r="BL1194" s="118" t="n"/>
      <c r="BM1194" s="118" t="n"/>
      <c r="BN1194" s="118" t="n"/>
      <c r="BO1194" s="118" t="n"/>
      <c r="BP1194" s="118" t="n"/>
      <c r="BQ1194" s="118" t="n"/>
      <c r="BR1194" s="118" t="n"/>
      <c r="BS1194" s="118" t="n"/>
      <c r="BT1194" s="118">
        <f>COUNTIF(B1194:BS1194,1)</f>
        <v/>
      </c>
      <c r="BV1194" s="76">
        <f>TRIM(RIGHT(A1194, LEN(A1194) - FIND("@", SUBSTITUTE(A1194, " ", "@", LEN(A1194)-LEN(SUBSTITUTE(A1194," ",""))))))</f>
        <v/>
      </c>
      <c r="BW1194" s="76">
        <f>TRIM(LEFT(A1194,FIND(" ",A1194&amp;" ")-1))</f>
        <v/>
      </c>
      <c r="BX1194">
        <f>+IF(BV1194=BV1193,"Same","Diff")</f>
        <v/>
      </c>
      <c r="BY1194">
        <f>IF(BX1194="Same",IF(BW1194=BW1193,"same","Diff"))</f>
        <v/>
      </c>
    </row>
    <row r="1195" ht="17" customHeight="1">
      <c r="A1195" s="59" t="inlineStr">
        <is>
          <t>Allan Simonsen</t>
        </is>
      </c>
      <c r="B1195" s="117" t="n"/>
      <c r="C1195" s="117" t="n"/>
      <c r="D1195" s="117" t="n"/>
      <c r="E1195" s="117" t="n"/>
      <c r="F1195" s="117" t="n"/>
      <c r="G1195" s="117" t="n"/>
      <c r="H1195" s="117" t="n"/>
      <c r="I1195" s="117" t="n"/>
      <c r="J1195" s="118" t="n"/>
      <c r="K1195" s="118" t="n"/>
      <c r="L1195" s="118" t="n"/>
      <c r="M1195" s="118" t="n"/>
      <c r="N1195" s="118" t="n"/>
      <c r="O1195" s="118" t="n"/>
      <c r="P1195" s="118" t="n"/>
      <c r="Q1195" s="118" t="n"/>
      <c r="R1195" s="118" t="n"/>
      <c r="S1195" s="118" t="n"/>
      <c r="T1195" s="118" t="n"/>
      <c r="U1195" s="118" t="n"/>
      <c r="V1195" s="118" t="n"/>
      <c r="W1195" s="118" t="n"/>
      <c r="X1195" s="118" t="n"/>
      <c r="Y1195" s="118" t="n"/>
      <c r="Z1195" s="118" t="n"/>
      <c r="AA1195" s="118" t="n"/>
      <c r="AB1195" s="118" t="n"/>
      <c r="AC1195" s="118" t="n"/>
      <c r="AD1195" s="118" t="n"/>
      <c r="AE1195" s="118" t="n"/>
      <c r="AF1195" s="118" t="n"/>
      <c r="AG1195" s="118" t="n"/>
      <c r="AH1195" s="118" t="n"/>
      <c r="AI1195" s="118" t="n"/>
      <c r="AJ1195" s="118" t="n"/>
      <c r="AK1195" s="118" t="n"/>
      <c r="AL1195" s="118" t="n"/>
      <c r="AM1195" s="118" t="n"/>
      <c r="AN1195" s="118" t="n"/>
      <c r="AO1195" s="118" t="n"/>
      <c r="AP1195" s="118" t="n"/>
      <c r="AQ1195" s="118" t="n"/>
      <c r="AR1195" s="118" t="n"/>
      <c r="AS1195" s="118" t="n"/>
      <c r="AT1195" s="118" t="n"/>
      <c r="AU1195" s="118" t="n"/>
      <c r="AV1195" s="118" t="n">
        <v>1</v>
      </c>
      <c r="AW1195" s="118" t="n">
        <v>1</v>
      </c>
      <c r="AX1195" s="118" t="n">
        <v>1</v>
      </c>
      <c r="AY1195" s="118" t="n">
        <v>1</v>
      </c>
      <c r="AZ1195" s="118" t="n">
        <v>1</v>
      </c>
      <c r="BA1195" s="118" t="n"/>
      <c r="BB1195" s="118" t="n">
        <v>1</v>
      </c>
      <c r="BC1195" s="118" t="n">
        <v>1</v>
      </c>
      <c r="BD1195" s="118" t="n">
        <v>1</v>
      </c>
      <c r="BE1195" s="118" t="n">
        <v>1</v>
      </c>
      <c r="BF1195" s="118" t="n"/>
      <c r="BG1195" s="118" t="n"/>
      <c r="BH1195" s="118" t="n"/>
      <c r="BI1195" s="118" t="n"/>
      <c r="BJ1195" s="118" t="n"/>
      <c r="BK1195" s="118" t="n"/>
      <c r="BL1195" s="118" t="n"/>
      <c r="BM1195" s="118" t="n"/>
      <c r="BN1195" s="118" t="n"/>
      <c r="BO1195" s="118" t="n"/>
      <c r="BP1195" s="118" t="n"/>
      <c r="BQ1195" s="118" t="n"/>
      <c r="BR1195" s="118" t="n"/>
      <c r="BS1195" s="118" t="n"/>
      <c r="BT1195" s="118">
        <f>COUNTIF(B1195:BS1195,1)</f>
        <v/>
      </c>
      <c r="BV1195" s="76">
        <f>TRIM(RIGHT(A1195, LEN(A1195) - FIND("@", SUBSTITUTE(A1195, " ", "@", LEN(A1195)-LEN(SUBSTITUTE(A1195," ",""))))))</f>
        <v/>
      </c>
      <c r="BW1195" s="76">
        <f>TRIM(LEFT(A1195,FIND(" ",A1195&amp;" ")-1))</f>
        <v/>
      </c>
      <c r="BX1195">
        <f>+IF(BV1195=BV1194,"Same","Diff")</f>
        <v/>
      </c>
      <c r="BY1195">
        <f>IF(BX1195="Same",IF(BW1195=BW1194,"same","Diff"))</f>
        <v/>
      </c>
    </row>
    <row r="1196" ht="17" customHeight="1">
      <c r="A1196" s="59" t="inlineStr">
        <is>
          <t>Christer Simonsen</t>
        </is>
      </c>
      <c r="B1196" s="117" t="n"/>
      <c r="C1196" s="117" t="n"/>
      <c r="D1196" s="117" t="n"/>
      <c r="E1196" s="117" t="n"/>
      <c r="F1196" s="117" t="n"/>
      <c r="G1196" s="117" t="n"/>
      <c r="H1196" s="117" t="n"/>
      <c r="I1196" s="117" t="n"/>
      <c r="J1196" s="118" t="n"/>
      <c r="K1196" s="118" t="n"/>
      <c r="L1196" s="118" t="n"/>
      <c r="M1196" s="118" t="n"/>
      <c r="N1196" s="118" t="n"/>
      <c r="O1196" s="118" t="n"/>
      <c r="P1196" s="118" t="n"/>
      <c r="Q1196" s="118" t="n"/>
      <c r="R1196" s="118" t="n"/>
      <c r="S1196" s="118" t="n"/>
      <c r="T1196" s="118" t="n"/>
      <c r="U1196" s="118" t="n"/>
      <c r="V1196" s="118" t="n"/>
      <c r="W1196" s="118" t="n"/>
      <c r="X1196" s="118" t="n"/>
      <c r="Y1196" s="118" t="n"/>
      <c r="Z1196" s="118" t="n"/>
      <c r="AA1196" s="118" t="n"/>
      <c r="AB1196" s="118" t="n"/>
      <c r="AC1196" s="118" t="n"/>
      <c r="AD1196" s="118" t="n">
        <v>1</v>
      </c>
      <c r="AE1196" s="118" t="n"/>
      <c r="AF1196" s="118" t="n"/>
      <c r="AG1196" s="118" t="n"/>
      <c r="AH1196" s="118" t="n"/>
      <c r="AI1196" s="118" t="n"/>
      <c r="AJ1196" s="118" t="n"/>
      <c r="AK1196" s="118" t="n"/>
      <c r="AL1196" s="118" t="n"/>
      <c r="AM1196" s="118" t="n"/>
      <c r="AN1196" s="118" t="n"/>
      <c r="AO1196" s="118" t="n"/>
      <c r="AP1196" s="118" t="n"/>
      <c r="AQ1196" s="118" t="n"/>
      <c r="AR1196" s="118" t="n"/>
      <c r="AS1196" s="118" t="n"/>
      <c r="AT1196" s="118" t="n"/>
      <c r="AU1196" s="118" t="n"/>
      <c r="AV1196" s="118" t="n"/>
      <c r="AW1196" s="118" t="n"/>
      <c r="AX1196" s="118" t="n"/>
      <c r="AY1196" s="118" t="n"/>
      <c r="AZ1196" s="118" t="n"/>
      <c r="BA1196" s="118" t="n"/>
      <c r="BB1196" s="118" t="n"/>
      <c r="BC1196" s="118" t="n"/>
      <c r="BD1196" s="118" t="n"/>
      <c r="BE1196" s="118" t="n"/>
      <c r="BF1196" s="118" t="n"/>
      <c r="BG1196" s="118" t="n"/>
      <c r="BH1196" s="118" t="n"/>
      <c r="BI1196" s="118" t="n"/>
      <c r="BJ1196" s="118" t="n"/>
      <c r="BK1196" s="118" t="n"/>
      <c r="BL1196" s="118" t="n"/>
      <c r="BM1196" s="118" t="n"/>
      <c r="BN1196" s="118" t="n"/>
      <c r="BO1196" s="118" t="n"/>
      <c r="BP1196" s="118" t="n"/>
      <c r="BQ1196" s="118" t="n"/>
      <c r="BR1196" s="118" t="n"/>
      <c r="BS1196" s="118" t="n"/>
      <c r="BT1196" s="118">
        <f>COUNTIF(B1196:BS1196,1)</f>
        <v/>
      </c>
      <c r="BV1196" s="76">
        <f>TRIM(RIGHT(A1196, LEN(A1196) - FIND("@", SUBSTITUTE(A1196, " ", "@", LEN(A1196)-LEN(SUBSTITUTE(A1196," ",""))))))</f>
        <v/>
      </c>
      <c r="BW1196" s="76">
        <f>TRIM(LEFT(A1196,FIND(" ",A1196&amp;" ")-1))</f>
        <v/>
      </c>
      <c r="BX1196">
        <f>+IF(BV1196=BV1195,"Same","Diff")</f>
        <v/>
      </c>
      <c r="BY1196">
        <f>IF(BX1196="Same",IF(BW1196=BW1195,"same","Diff"))</f>
        <v/>
      </c>
    </row>
    <row r="1197" ht="17" customHeight="1">
      <c r="A1197" s="59" t="inlineStr">
        <is>
          <t>Micheal Simpson</t>
        </is>
      </c>
      <c r="B1197" s="117" t="n"/>
      <c r="C1197" s="117" t="n"/>
      <c r="D1197" s="117" t="n"/>
      <c r="E1197" s="117" t="n"/>
      <c r="F1197" s="117" t="n"/>
      <c r="G1197" s="117" t="n"/>
      <c r="H1197" s="117" t="n"/>
      <c r="I1197" s="117" t="n"/>
      <c r="J1197" s="118" t="n"/>
      <c r="K1197" s="118" t="n"/>
      <c r="L1197" s="118" t="n"/>
      <c r="M1197" s="118" t="n"/>
      <c r="N1197" s="118" t="n"/>
      <c r="O1197" s="118" t="n"/>
      <c r="P1197" s="118" t="n"/>
      <c r="Q1197" s="118" t="n"/>
      <c r="R1197" s="118" t="n"/>
      <c r="S1197" s="118" t="n"/>
      <c r="T1197" s="118" t="n"/>
      <c r="U1197" s="118" t="n"/>
      <c r="V1197" s="118" t="n"/>
      <c r="W1197" s="118" t="n"/>
      <c r="X1197" s="118" t="n"/>
      <c r="Y1197" s="118" t="n"/>
      <c r="Z1197" s="118" t="n"/>
      <c r="AA1197" s="118" t="n"/>
      <c r="AB1197" s="118" t="n"/>
      <c r="AC1197" s="118" t="n"/>
      <c r="AD1197" s="118" t="n"/>
      <c r="AE1197" s="118" t="n"/>
      <c r="AF1197" s="118" t="n"/>
      <c r="AG1197" s="118" t="n"/>
      <c r="AH1197" s="118" t="n"/>
      <c r="AI1197" s="118" t="n"/>
      <c r="AJ1197" s="118" t="n"/>
      <c r="AK1197" s="118" t="n"/>
      <c r="AL1197" s="118" t="n"/>
      <c r="AM1197" s="118" t="n"/>
      <c r="AN1197" s="118" t="n"/>
      <c r="AO1197" s="118" t="n"/>
      <c r="AP1197" s="118" t="n"/>
      <c r="AQ1197" s="118" t="n"/>
      <c r="AR1197" s="118" t="n"/>
      <c r="AS1197" s="118" t="n"/>
      <c r="AT1197" s="118" t="n">
        <v>1</v>
      </c>
      <c r="AU1197" s="118" t="n">
        <v>1</v>
      </c>
      <c r="AV1197" s="118" t="n"/>
      <c r="AW1197" s="118" t="n"/>
      <c r="AX1197" s="118" t="n"/>
      <c r="AY1197" s="118" t="n"/>
      <c r="AZ1197" s="118" t="n"/>
      <c r="BA1197" s="118" t="n"/>
      <c r="BB1197" s="118" t="n"/>
      <c r="BC1197" s="118" t="n"/>
      <c r="BD1197" s="118" t="n"/>
      <c r="BE1197" s="118" t="n"/>
      <c r="BF1197" s="118" t="n"/>
      <c r="BG1197" s="118" t="n"/>
      <c r="BH1197" s="118" t="n"/>
      <c r="BI1197" s="118" t="n"/>
      <c r="BJ1197" s="118" t="n"/>
      <c r="BK1197" s="118" t="n"/>
      <c r="BL1197" s="118" t="n"/>
      <c r="BM1197" s="118" t="n"/>
      <c r="BN1197" s="118" t="n"/>
      <c r="BO1197" s="118" t="n"/>
      <c r="BP1197" s="118" t="n"/>
      <c r="BQ1197" s="118" t="n"/>
      <c r="BR1197" s="118" t="n"/>
      <c r="BS1197" s="118" t="n"/>
      <c r="BT1197" s="118">
        <f>COUNTIF(B1197:BS1197,1)</f>
        <v/>
      </c>
      <c r="BV1197" s="76">
        <f>TRIM(RIGHT(A1197, LEN(A1197) - FIND("@", SUBSTITUTE(A1197, " ", "@", LEN(A1197)-LEN(SUBSTITUTE(A1197," ",""))))))</f>
        <v/>
      </c>
      <c r="BW1197" s="76">
        <f>TRIM(LEFT(A1197,FIND(" ",A1197&amp;" ")-1))</f>
        <v/>
      </c>
      <c r="BX1197">
        <f>+IF(BV1197=BV1196,"Same","Diff")</f>
        <v/>
      </c>
      <c r="BY1197">
        <f>IF(BX1197="Same",IF(BW1197=BW1196,"same","Diff"))</f>
        <v/>
      </c>
    </row>
    <row r="1198" ht="17" customHeight="1">
      <c r="A1198" s="62" t="inlineStr">
        <is>
          <t>Lou Sinclair</t>
        </is>
      </c>
      <c r="B1198" s="121" t="n">
        <v>1</v>
      </c>
      <c r="C1198" s="121" t="n"/>
      <c r="D1198" s="121" t="n"/>
      <c r="E1198" s="121" t="n"/>
      <c r="F1198" s="121" t="n"/>
      <c r="G1198" s="121" t="n"/>
      <c r="H1198" s="121" t="n"/>
      <c r="I1198" s="121" t="n"/>
      <c r="J1198" s="118" t="n"/>
      <c r="K1198" s="118" t="n"/>
      <c r="L1198" s="118" t="n"/>
      <c r="M1198" s="118" t="n"/>
      <c r="N1198" s="118" t="n"/>
      <c r="O1198" s="118" t="n"/>
      <c r="P1198" s="118" t="n"/>
      <c r="Q1198" s="118" t="n"/>
      <c r="R1198" s="118" t="n"/>
      <c r="S1198" s="118" t="n"/>
      <c r="T1198" s="118" t="n"/>
      <c r="U1198" s="118" t="n"/>
      <c r="V1198" s="118" t="n"/>
      <c r="W1198" s="118" t="n"/>
      <c r="X1198" s="118" t="n"/>
      <c r="Y1198" s="118" t="n"/>
      <c r="Z1198" s="118" t="n"/>
      <c r="AA1198" s="118" t="n"/>
      <c r="AB1198" s="118" t="n"/>
      <c r="AC1198" s="118" t="n"/>
      <c r="AD1198" s="118" t="n"/>
      <c r="AE1198" s="118" t="n"/>
      <c r="AF1198" s="118" t="n"/>
      <c r="AG1198" s="118" t="n"/>
      <c r="AH1198" s="118" t="n"/>
      <c r="AI1198" s="118" t="n"/>
      <c r="AJ1198" s="118" t="n"/>
      <c r="AK1198" s="118" t="n"/>
      <c r="AL1198" s="118" t="n"/>
      <c r="AM1198" s="118" t="n"/>
      <c r="AN1198" s="118" t="n"/>
      <c r="AO1198" s="118" t="n"/>
      <c r="AP1198" s="118" t="n"/>
      <c r="AQ1198" s="118" t="n"/>
      <c r="AR1198" s="118" t="n"/>
      <c r="AS1198" s="118" t="n"/>
      <c r="AT1198" s="118" t="n"/>
      <c r="AU1198" s="118" t="n"/>
      <c r="AV1198" s="118" t="n"/>
      <c r="AW1198" s="118" t="n"/>
      <c r="AX1198" s="118" t="n"/>
      <c r="AY1198" s="118" t="n"/>
      <c r="AZ1198" s="118" t="n"/>
      <c r="BA1198" s="118" t="n"/>
      <c r="BB1198" s="118" t="n"/>
      <c r="BC1198" s="118" t="n"/>
      <c r="BD1198" s="118" t="n"/>
      <c r="BE1198" s="118" t="n"/>
      <c r="BF1198" s="118" t="n"/>
      <c r="BG1198" s="118" t="n"/>
      <c r="BH1198" s="118" t="n"/>
      <c r="BI1198" s="118" t="n"/>
      <c r="BJ1198" s="118" t="n"/>
      <c r="BK1198" s="118" t="n"/>
      <c r="BL1198" s="118" t="n"/>
      <c r="BM1198" s="118" t="n"/>
      <c r="BN1198" s="118" t="n"/>
      <c r="BO1198" s="118" t="n"/>
      <c r="BP1198" s="118" t="n"/>
      <c r="BQ1198" s="118" t="n"/>
      <c r="BR1198" s="118" t="n"/>
      <c r="BS1198" s="118" t="n"/>
      <c r="BT1198" s="118">
        <f>COUNTIF(B1198:BS1198,1)</f>
        <v/>
      </c>
      <c r="BV1198" s="76">
        <f>TRIM(RIGHT(A1198, LEN(A1198) - FIND("@", SUBSTITUTE(A1198, " ", "@", LEN(A1198)-LEN(SUBSTITUTE(A1198," ",""))))))</f>
        <v/>
      </c>
      <c r="BW1198" s="76">
        <f>TRIM(LEFT(A1198,FIND(" ",A1198&amp;" ")-1))</f>
        <v/>
      </c>
      <c r="BX1198">
        <f>+IF(BV1198=BV1197,"Same","Diff")</f>
        <v/>
      </c>
      <c r="BY1198">
        <f>IF(BX1198="Same",IF(BW1198=BW1197,"same","Diff"))</f>
        <v/>
      </c>
    </row>
    <row r="1199" ht="17" customHeight="1">
      <c r="A1199" s="59" t="inlineStr">
        <is>
          <t>Tim Sipp</t>
        </is>
      </c>
      <c r="B1199" s="117" t="n"/>
      <c r="C1199" s="117" t="n"/>
      <c r="D1199" s="117" t="n"/>
      <c r="E1199" s="117" t="n"/>
      <c r="F1199" s="117" t="n"/>
      <c r="G1199" s="117" t="n"/>
      <c r="H1199" s="117" t="n"/>
      <c r="I1199" s="117" t="n"/>
      <c r="J1199" s="118" t="n"/>
      <c r="K1199" s="118" t="n"/>
      <c r="L1199" s="118" t="n"/>
      <c r="M1199" s="118" t="n"/>
      <c r="N1199" s="118" t="n"/>
      <c r="O1199" s="118" t="n"/>
      <c r="P1199" s="118" t="n"/>
      <c r="Q1199" s="118" t="n"/>
      <c r="R1199" s="118" t="n"/>
      <c r="S1199" s="118" t="n"/>
      <c r="T1199" s="118" t="n"/>
      <c r="U1199" s="118" t="n"/>
      <c r="V1199" s="118" t="n"/>
      <c r="W1199" s="118" t="n"/>
      <c r="X1199" s="118" t="n"/>
      <c r="Y1199" s="118" t="n"/>
      <c r="Z1199" s="118" t="n"/>
      <c r="AA1199" s="118" t="n"/>
      <c r="AB1199" s="118" t="n"/>
      <c r="AC1199" s="118" t="n"/>
      <c r="AD1199" s="118" t="n"/>
      <c r="AE1199" s="118" t="n"/>
      <c r="AF1199" s="118" t="n"/>
      <c r="AG1199" s="118" t="n"/>
      <c r="AH1199" s="118" t="n"/>
      <c r="AI1199" s="118" t="n"/>
      <c r="AJ1199" s="118" t="n"/>
      <c r="AK1199" s="118" t="n"/>
      <c r="AL1199" s="118" t="n"/>
      <c r="AM1199" s="118" t="n"/>
      <c r="AN1199" s="118" t="n"/>
      <c r="AO1199" s="118" t="n"/>
      <c r="AP1199" s="118" t="n"/>
      <c r="AQ1199" s="118" t="n"/>
      <c r="AR1199" s="118" t="n"/>
      <c r="AS1199" s="118" t="n">
        <v>1</v>
      </c>
      <c r="AT1199" s="118" t="n"/>
      <c r="AU1199" s="118" t="n"/>
      <c r="AV1199" s="118" t="n"/>
      <c r="AW1199" s="118" t="n"/>
      <c r="AX1199" s="118" t="n"/>
      <c r="AY1199" s="118" t="n"/>
      <c r="AZ1199" s="118" t="n"/>
      <c r="BA1199" s="118" t="n"/>
      <c r="BB1199" s="118" t="n"/>
      <c r="BC1199" s="118" t="n"/>
      <c r="BD1199" s="118" t="n"/>
      <c r="BE1199" s="118" t="n"/>
      <c r="BF1199" s="118" t="n"/>
      <c r="BG1199" s="118" t="n"/>
      <c r="BH1199" s="118" t="n"/>
      <c r="BI1199" s="118" t="n"/>
      <c r="BJ1199" s="118" t="n"/>
      <c r="BK1199" s="118" t="n"/>
      <c r="BL1199" s="118" t="n"/>
      <c r="BM1199" s="118" t="n"/>
      <c r="BN1199" s="118" t="n"/>
      <c r="BO1199" s="118" t="n"/>
      <c r="BP1199" s="118" t="n"/>
      <c r="BQ1199" s="118" t="n"/>
      <c r="BR1199" s="118" t="n"/>
      <c r="BS1199" s="118" t="n"/>
      <c r="BT1199" s="118">
        <f>COUNTIF(B1199:BS1199,1)</f>
        <v/>
      </c>
      <c r="BV1199" s="76">
        <f>TRIM(RIGHT(A1199, LEN(A1199) - FIND("@", SUBSTITUTE(A1199, " ", "@", LEN(A1199)-LEN(SUBSTITUTE(A1199," ",""))))))</f>
        <v/>
      </c>
      <c r="BW1199" s="76">
        <f>TRIM(LEFT(A1199,FIND(" ",A1199&amp;" ")-1))</f>
        <v/>
      </c>
      <c r="BX1199">
        <f>+IF(BV1199=BV1198,"Same","Diff")</f>
        <v/>
      </c>
      <c r="BY1199">
        <f>IF(BX1199="Same",IF(BW1199=BW1198,"same","Diff"))</f>
        <v/>
      </c>
    </row>
    <row r="1200" ht="17" customHeight="1">
      <c r="A1200" s="61" t="inlineStr">
        <is>
          <t>Mark Skaife</t>
        </is>
      </c>
      <c r="B1200" s="120" t="n"/>
      <c r="C1200" s="120" t="n"/>
      <c r="D1200" s="120" t="n"/>
      <c r="E1200" s="120" t="n"/>
      <c r="F1200" s="120" t="n"/>
      <c r="G1200" s="120" t="n"/>
      <c r="H1200" s="120" t="n"/>
      <c r="I1200" s="120" t="n"/>
      <c r="J1200" s="118" t="n"/>
      <c r="K1200" s="118" t="n"/>
      <c r="L1200" s="118" t="n"/>
      <c r="M1200" s="118" t="n"/>
      <c r="N1200" s="118" t="n"/>
      <c r="O1200" s="118" t="n"/>
      <c r="P1200" s="118" t="n"/>
      <c r="Q1200" s="118" t="n"/>
      <c r="R1200" s="118" t="n"/>
      <c r="S1200" s="118" t="n"/>
      <c r="T1200" s="118" t="n"/>
      <c r="U1200" s="118" t="n"/>
      <c r="V1200" s="118" t="n"/>
      <c r="W1200" s="118" t="n"/>
      <c r="X1200" s="118" t="n"/>
      <c r="Y1200" s="118" t="n"/>
      <c r="Z1200" s="118" t="n"/>
      <c r="AA1200" s="118" t="n"/>
      <c r="AB1200" s="118" t="n"/>
      <c r="AC1200" s="118" t="n">
        <v>1</v>
      </c>
      <c r="AD1200" s="118" t="n">
        <v>1</v>
      </c>
      <c r="AE1200" s="118" t="n">
        <v>1</v>
      </c>
      <c r="AF1200" s="118" t="n">
        <v>1</v>
      </c>
      <c r="AG1200" s="118" t="n">
        <v>1</v>
      </c>
      <c r="AH1200" s="118" t="n">
        <v>1</v>
      </c>
      <c r="AI1200" s="118" t="n">
        <v>1</v>
      </c>
      <c r="AJ1200" s="118" t="n">
        <v>1</v>
      </c>
      <c r="AK1200" s="118" t="n">
        <v>1</v>
      </c>
      <c r="AL1200" s="118" t="n">
        <v>1</v>
      </c>
      <c r="AM1200" s="118" t="n">
        <v>1</v>
      </c>
      <c r="AN1200" s="118" t="n"/>
      <c r="AO1200" s="118" t="n">
        <v>1</v>
      </c>
      <c r="AP1200" s="118" t="n"/>
      <c r="AQ1200" s="118" t="n">
        <v>1</v>
      </c>
      <c r="AR1200" s="118" t="n"/>
      <c r="AS1200" s="118" t="n">
        <v>1</v>
      </c>
      <c r="AT1200" s="118" t="n">
        <v>1</v>
      </c>
      <c r="AU1200" s="118" t="n">
        <v>1</v>
      </c>
      <c r="AV1200" s="118" t="n">
        <v>1</v>
      </c>
      <c r="AW1200" s="118" t="n">
        <v>1</v>
      </c>
      <c r="AX1200" s="118" t="n">
        <v>1</v>
      </c>
      <c r="AY1200" s="118" t="n">
        <v>1</v>
      </c>
      <c r="AZ1200" s="118" t="n">
        <v>1</v>
      </c>
      <c r="BA1200" s="118" t="n">
        <v>1</v>
      </c>
      <c r="BB1200" s="118" t="n">
        <v>1</v>
      </c>
      <c r="BC1200" s="118" t="n">
        <v>1</v>
      </c>
      <c r="BD1200" s="118" t="n">
        <v>1</v>
      </c>
      <c r="BE1200" s="118" t="n"/>
      <c r="BF1200" s="118" t="n"/>
      <c r="BG1200" s="118" t="n"/>
      <c r="BH1200" s="118" t="n"/>
      <c r="BI1200" s="118" t="n"/>
      <c r="BJ1200" s="118" t="n"/>
      <c r="BK1200" s="118" t="n"/>
      <c r="BL1200" s="118" t="n"/>
      <c r="BM1200" s="118" t="n"/>
      <c r="BN1200" s="118" t="n"/>
      <c r="BO1200" s="118" t="n"/>
      <c r="BP1200" s="118" t="n"/>
      <c r="BQ1200" s="118" t="n"/>
      <c r="BR1200" s="118" t="n"/>
      <c r="BS1200" s="118" t="n"/>
      <c r="BT1200" s="118">
        <f>COUNTIF(B1200:BS1200,1)</f>
        <v/>
      </c>
      <c r="BV1200" s="76">
        <f>TRIM(RIGHT(A1200, LEN(A1200) - FIND("@", SUBSTITUTE(A1200, " ", "@", LEN(A1200)-LEN(SUBSTITUTE(A1200," ",""))))))</f>
        <v/>
      </c>
      <c r="BW1200" s="76">
        <f>TRIM(LEFT(A1200,FIND(" ",A1200&amp;" ")-1))</f>
        <v/>
      </c>
      <c r="BX1200">
        <f>+IF(BV1200=BV1199,"Same","Diff")</f>
        <v/>
      </c>
      <c r="BY1200">
        <f>IF(BX1200="Same",IF(BW1200=BW1199,"same","Diff"))</f>
        <v/>
      </c>
    </row>
    <row r="1201" ht="17" customHeight="1">
      <c r="A1201" s="60" t="inlineStr">
        <is>
          <t>Russell Skaife</t>
        </is>
      </c>
      <c r="B1201" s="119" t="n"/>
      <c r="C1201" s="119" t="n"/>
      <c r="D1201" s="119" t="n"/>
      <c r="E1201" s="119" t="n"/>
      <c r="F1201" s="119" t="n"/>
      <c r="G1201" s="119" t="n"/>
      <c r="H1201" s="119" t="n"/>
      <c r="I1201" s="119" t="n"/>
      <c r="J1201" s="118" t="n"/>
      <c r="K1201" s="118" t="n"/>
      <c r="L1201" s="118" t="n"/>
      <c r="M1201" s="118" t="n"/>
      <c r="N1201" s="118" t="n"/>
      <c r="O1201" s="118" t="n"/>
      <c r="P1201" s="118" t="n"/>
      <c r="Q1201" s="118" t="n"/>
      <c r="R1201" s="118" t="n">
        <v>1</v>
      </c>
      <c r="S1201" s="118" t="n">
        <v>1</v>
      </c>
      <c r="T1201" s="118" t="n"/>
      <c r="U1201" s="118" t="n"/>
      <c r="V1201" s="118" t="n"/>
      <c r="W1201" s="118" t="n"/>
      <c r="X1201" s="118" t="n">
        <v>1</v>
      </c>
      <c r="Y1201" s="118" t="n"/>
      <c r="Z1201" s="118" t="n"/>
      <c r="AA1201" s="118" t="n"/>
      <c r="AB1201" s="118" t="n"/>
      <c r="AC1201" s="118" t="n"/>
      <c r="AD1201" s="118" t="n"/>
      <c r="AE1201" s="118" t="n"/>
      <c r="AF1201" s="118" t="n"/>
      <c r="AG1201" s="118" t="n"/>
      <c r="AH1201" s="118" t="n"/>
      <c r="AI1201" s="118" t="n"/>
      <c r="AJ1201" s="118" t="n"/>
      <c r="AK1201" s="118" t="n"/>
      <c r="AL1201" s="118" t="n"/>
      <c r="AM1201" s="118" t="n"/>
      <c r="AN1201" s="118" t="n"/>
      <c r="AO1201" s="118" t="n"/>
      <c r="AP1201" s="118" t="n"/>
      <c r="AQ1201" s="118" t="n"/>
      <c r="AR1201" s="118" t="n"/>
      <c r="AS1201" s="118" t="n"/>
      <c r="AT1201" s="118" t="n"/>
      <c r="AU1201" s="118" t="n"/>
      <c r="AV1201" s="118" t="n"/>
      <c r="AW1201" s="118" t="n"/>
      <c r="AX1201" s="118" t="n"/>
      <c r="AY1201" s="118" t="n"/>
      <c r="AZ1201" s="118" t="n"/>
      <c r="BA1201" s="118" t="n"/>
      <c r="BB1201" s="118" t="n"/>
      <c r="BC1201" s="118" t="n"/>
      <c r="BD1201" s="118" t="n"/>
      <c r="BE1201" s="118" t="n"/>
      <c r="BF1201" s="118" t="n"/>
      <c r="BG1201" s="118" t="n"/>
      <c r="BH1201" s="118" t="n"/>
      <c r="BI1201" s="118" t="n"/>
      <c r="BJ1201" s="118" t="n"/>
      <c r="BK1201" s="118" t="n"/>
      <c r="BL1201" s="118" t="n"/>
      <c r="BM1201" s="118" t="n"/>
      <c r="BN1201" s="118" t="n"/>
      <c r="BO1201" s="118" t="n"/>
      <c r="BP1201" s="118" t="n"/>
      <c r="BQ1201" s="118" t="n"/>
      <c r="BR1201" s="118" t="n"/>
      <c r="BS1201" s="118" t="n"/>
      <c r="BT1201" s="118">
        <f>COUNTIF(B1201:BS1201,1)</f>
        <v/>
      </c>
      <c r="BV1201" s="76">
        <f>TRIM(RIGHT(A1201, LEN(A1201) - FIND("@", SUBSTITUTE(A1201, " ", "@", LEN(A1201)-LEN(SUBSTITUTE(A1201," ",""))))))</f>
        <v/>
      </c>
      <c r="BW1201" s="76">
        <f>TRIM(LEFT(A1201,FIND(" ",A1201&amp;" ")-1))</f>
        <v/>
      </c>
      <c r="BX1201">
        <f>+IF(BV1201=BV1200,"Same","Diff")</f>
        <v/>
      </c>
      <c r="BY1201">
        <f>IF(BX1201="Same",IF(BW1201=BW1200,"same","Diff"))</f>
        <v/>
      </c>
    </row>
    <row r="1202" ht="17" customHeight="1">
      <c r="A1202" s="59" t="inlineStr">
        <is>
          <t>Bob Skelton</t>
        </is>
      </c>
      <c r="B1202" s="117" t="n"/>
      <c r="C1202" s="117" t="n"/>
      <c r="D1202" s="117" t="n"/>
      <c r="E1202" s="117" t="n"/>
      <c r="F1202" s="117" t="n">
        <v>1</v>
      </c>
      <c r="G1202" s="117" t="n"/>
      <c r="H1202" s="117" t="n"/>
      <c r="I1202" s="117" t="n">
        <v>1</v>
      </c>
      <c r="J1202" s="118" t="n"/>
      <c r="K1202" s="118" t="n"/>
      <c r="L1202" s="118" t="n">
        <v>1</v>
      </c>
      <c r="M1202" s="118" t="n">
        <v>1</v>
      </c>
      <c r="N1202" s="118" t="n"/>
      <c r="O1202" s="118" t="n">
        <v>1</v>
      </c>
      <c r="P1202" s="118" t="n">
        <v>1</v>
      </c>
      <c r="Q1202" s="118" t="n">
        <v>1</v>
      </c>
      <c r="R1202" s="118" t="n">
        <v>1</v>
      </c>
      <c r="S1202" s="118" t="n"/>
      <c r="T1202" s="118" t="n"/>
      <c r="U1202" s="118" t="n">
        <v>1</v>
      </c>
      <c r="V1202" s="118" t="n"/>
      <c r="W1202" s="118" t="n"/>
      <c r="X1202" s="118" t="n">
        <v>1</v>
      </c>
      <c r="Y1202" s="118" t="n"/>
      <c r="Z1202" s="118" t="n"/>
      <c r="AA1202" s="118" t="n"/>
      <c r="AB1202" s="118" t="n"/>
      <c r="AC1202" s="118" t="n"/>
      <c r="AD1202" s="118" t="n"/>
      <c r="AE1202" s="118" t="n"/>
      <c r="AF1202" s="118" t="n"/>
      <c r="AG1202" s="118" t="n"/>
      <c r="AH1202" s="118" t="n"/>
      <c r="AI1202" s="118" t="n"/>
      <c r="AJ1202" s="118" t="n"/>
      <c r="AK1202" s="118" t="n"/>
      <c r="AL1202" s="118" t="n"/>
      <c r="AM1202" s="118" t="n"/>
      <c r="AN1202" s="118" t="n"/>
      <c r="AO1202" s="118" t="n"/>
      <c r="AP1202" s="118" t="n"/>
      <c r="AQ1202" s="118" t="n"/>
      <c r="AR1202" s="118" t="n"/>
      <c r="AS1202" s="118" t="n"/>
      <c r="AT1202" s="118" t="n"/>
      <c r="AU1202" s="118" t="n"/>
      <c r="AV1202" s="118" t="n"/>
      <c r="AW1202" s="118" t="n"/>
      <c r="AX1202" s="118" t="n"/>
      <c r="AY1202" s="118" t="n"/>
      <c r="AZ1202" s="118" t="n"/>
      <c r="BA1202" s="118" t="n"/>
      <c r="BB1202" s="118" t="n"/>
      <c r="BC1202" s="118" t="n"/>
      <c r="BD1202" s="118" t="n"/>
      <c r="BE1202" s="118" t="n"/>
      <c r="BF1202" s="118" t="n"/>
      <c r="BG1202" s="118" t="n"/>
      <c r="BH1202" s="118" t="n"/>
      <c r="BI1202" s="118" t="n"/>
      <c r="BJ1202" s="118" t="n"/>
      <c r="BK1202" s="118" t="n"/>
      <c r="BL1202" s="118" t="n"/>
      <c r="BM1202" s="118" t="n"/>
      <c r="BN1202" s="118" t="n"/>
      <c r="BO1202" s="118" t="n"/>
      <c r="BP1202" s="118" t="n"/>
      <c r="BQ1202" s="118" t="n"/>
      <c r="BR1202" s="118" t="n"/>
      <c r="BS1202" s="118" t="n"/>
      <c r="BT1202" s="118">
        <f>COUNTIF(B1202:BS1202,1)</f>
        <v/>
      </c>
      <c r="BV1202" s="76">
        <f>TRIM(RIGHT(A1202, LEN(A1202) - FIND("@", SUBSTITUTE(A1202, " ", "@", LEN(A1202)-LEN(SUBSTITUTE(A1202," ",""))))))</f>
        <v/>
      </c>
      <c r="BW1202" s="76">
        <f>TRIM(LEFT(A1202,FIND(" ",A1202&amp;" ")-1))</f>
        <v/>
      </c>
      <c r="BX1202">
        <f>+IF(BV1202=BV1201,"Same","Diff")</f>
        <v/>
      </c>
      <c r="BY1202">
        <f>IF(BX1202="Same",IF(BW1202=BW1201,"same","Diff"))</f>
        <v/>
      </c>
    </row>
    <row r="1203" ht="17" customHeight="1">
      <c r="A1203" s="61" t="inlineStr">
        <is>
          <t>Tim Slade</t>
        </is>
      </c>
      <c r="B1203" s="120" t="n"/>
      <c r="C1203" s="120" t="n"/>
      <c r="D1203" s="120" t="n"/>
      <c r="E1203" s="120" t="n"/>
      <c r="F1203" s="120" t="n"/>
      <c r="G1203" s="120" t="n"/>
      <c r="H1203" s="120" t="n"/>
      <c r="I1203" s="120" t="n"/>
      <c r="J1203" s="118" t="n"/>
      <c r="K1203" s="118" t="n"/>
      <c r="L1203" s="118" t="n"/>
      <c r="M1203" s="118" t="n"/>
      <c r="N1203" s="118" t="n"/>
      <c r="O1203" s="118" t="n"/>
      <c r="P1203" s="118" t="n"/>
      <c r="Q1203" s="118" t="n"/>
      <c r="R1203" s="118" t="n"/>
      <c r="S1203" s="118" t="n"/>
      <c r="T1203" s="118" t="n"/>
      <c r="U1203" s="118" t="n"/>
      <c r="V1203" s="118" t="n"/>
      <c r="W1203" s="118" t="n"/>
      <c r="X1203" s="118" t="n"/>
      <c r="Y1203" s="118" t="n"/>
      <c r="Z1203" s="118" t="n"/>
      <c r="AA1203" s="118" t="n"/>
      <c r="AB1203" s="118" t="n"/>
      <c r="AC1203" s="118" t="n"/>
      <c r="AD1203" s="118" t="n"/>
      <c r="AE1203" s="118" t="n"/>
      <c r="AF1203" s="118" t="n"/>
      <c r="AG1203" s="118" t="n"/>
      <c r="AH1203" s="118" t="n"/>
      <c r="AI1203" s="118" t="n"/>
      <c r="AJ1203" s="118" t="n"/>
      <c r="AK1203" s="118" t="n"/>
      <c r="AL1203" s="118" t="n"/>
      <c r="AM1203" s="118" t="n"/>
      <c r="AN1203" s="118" t="n"/>
      <c r="AO1203" s="118" t="n"/>
      <c r="AP1203" s="118" t="n"/>
      <c r="AQ1203" s="118" t="n"/>
      <c r="AR1203" s="118" t="n"/>
      <c r="AS1203" s="118" t="n"/>
      <c r="AT1203" s="118" t="n"/>
      <c r="AU1203" s="118" t="n"/>
      <c r="AV1203" s="118" t="n"/>
      <c r="AW1203" s="118" t="n"/>
      <c r="AX1203" s="118" t="n"/>
      <c r="AY1203" s="118" t="n"/>
      <c r="AZ1203" s="118" t="n"/>
      <c r="BA1203" s="118" t="n"/>
      <c r="BB1203" s="118" t="n">
        <v>1</v>
      </c>
      <c r="BC1203" s="118" t="n">
        <v>1</v>
      </c>
      <c r="BD1203" s="118" t="n">
        <v>1</v>
      </c>
      <c r="BE1203" s="118" t="n">
        <v>1</v>
      </c>
      <c r="BF1203" s="118" t="n">
        <v>1</v>
      </c>
      <c r="BG1203" s="118" t="n">
        <v>1</v>
      </c>
      <c r="BH1203" s="118" t="n">
        <v>1</v>
      </c>
      <c r="BI1203" s="118" t="n">
        <v>1</v>
      </c>
      <c r="BJ1203" s="118" t="n">
        <v>1</v>
      </c>
      <c r="BK1203" s="118" t="n">
        <v>1</v>
      </c>
      <c r="BL1203" s="118" t="n">
        <v>1</v>
      </c>
      <c r="BM1203" s="118" t="n">
        <v>1</v>
      </c>
      <c r="BN1203" s="118" t="n">
        <v>1</v>
      </c>
      <c r="BO1203" s="118" t="n">
        <v>1</v>
      </c>
      <c r="BP1203" s="118" t="n">
        <v>1</v>
      </c>
      <c r="BQ1203" s="118" t="n">
        <v>1</v>
      </c>
      <c r="BR1203" s="118" t="n">
        <v>1</v>
      </c>
      <c r="BS1203" s="118" t="n">
        <v>1</v>
      </c>
      <c r="BT1203" s="118">
        <f>COUNTIF(B1203:BS1203,1)</f>
        <v/>
      </c>
      <c r="BV1203" s="76">
        <f>TRIM(RIGHT(A1203, LEN(A1203) - FIND("@", SUBSTITUTE(A1203, " ", "@", LEN(A1203)-LEN(SUBSTITUTE(A1203," ",""))))))</f>
        <v/>
      </c>
      <c r="BW1203" s="76">
        <f>TRIM(LEFT(A1203,FIND(" ",A1203&amp;" ")-1))</f>
        <v/>
      </c>
      <c r="BX1203">
        <f>+IF(BV1203=BV1202,"Same","Diff")</f>
        <v/>
      </c>
      <c r="BY1203">
        <f>IF(BX1203="Same",IF(BW1203=BW1202,"same","Diff"))</f>
        <v/>
      </c>
    </row>
    <row r="1204" ht="17" customHeight="1">
      <c r="A1204" s="59" t="inlineStr">
        <is>
          <t>Tim Slako</t>
        </is>
      </c>
      <c r="B1204" s="117" t="n"/>
      <c r="C1204" s="117" t="n"/>
      <c r="D1204" s="117" t="n"/>
      <c r="E1204" s="117" t="n"/>
      <c r="F1204" s="117" t="n"/>
      <c r="G1204" s="117" t="n"/>
      <c r="H1204" s="117" t="n"/>
      <c r="I1204" s="117" t="n"/>
      <c r="J1204" s="118" t="n"/>
      <c r="K1204" s="118" t="n"/>
      <c r="L1204" s="118" t="n"/>
      <c r="M1204" s="118" t="n"/>
      <c r="N1204" s="118" t="n"/>
      <c r="O1204" s="118" t="n"/>
      <c r="P1204" s="118" t="n"/>
      <c r="Q1204" s="118" t="n">
        <v>1</v>
      </c>
      <c r="R1204" s="118" t="n">
        <v>1</v>
      </c>
      <c r="S1204" s="118" t="n">
        <v>1</v>
      </c>
      <c r="T1204" s="118" t="n">
        <v>1</v>
      </c>
      <c r="U1204" s="118" t="n">
        <v>1</v>
      </c>
      <c r="V1204" s="118" t="n"/>
      <c r="W1204" s="118" t="n"/>
      <c r="X1204" s="118" t="n"/>
      <c r="Y1204" s="118" t="n"/>
      <c r="Z1204" s="118" t="n"/>
      <c r="AA1204" s="118" t="n">
        <v>1</v>
      </c>
      <c r="AB1204" s="118" t="n">
        <v>1</v>
      </c>
      <c r="AC1204" s="118" t="n"/>
      <c r="AD1204" s="118" t="n"/>
      <c r="AE1204" s="118" t="n">
        <v>1</v>
      </c>
      <c r="AF1204" s="118" t="n"/>
      <c r="AG1204" s="118" t="n"/>
      <c r="AH1204" s="118" t="n"/>
      <c r="AI1204" s="118" t="n"/>
      <c r="AJ1204" s="118" t="n"/>
      <c r="AK1204" s="118" t="n"/>
      <c r="AL1204" s="118" t="n"/>
      <c r="AM1204" s="118" t="n"/>
      <c r="AN1204" s="118" t="n"/>
      <c r="AO1204" s="118" t="n"/>
      <c r="AP1204" s="118" t="n"/>
      <c r="AQ1204" s="118" t="n"/>
      <c r="AR1204" s="118" t="n"/>
      <c r="AS1204" s="118" t="n"/>
      <c r="AT1204" s="118" t="n"/>
      <c r="AU1204" s="118" t="n"/>
      <c r="AV1204" s="118" t="n"/>
      <c r="AW1204" s="118" t="n"/>
      <c r="AX1204" s="118" t="n"/>
      <c r="AY1204" s="118" t="n"/>
      <c r="AZ1204" s="118" t="n"/>
      <c r="BA1204" s="118" t="n"/>
      <c r="BB1204" s="118" t="n"/>
      <c r="BC1204" s="118" t="n"/>
      <c r="BD1204" s="118" t="n"/>
      <c r="BE1204" s="118" t="n"/>
      <c r="BF1204" s="118" t="n"/>
      <c r="BG1204" s="118" t="n"/>
      <c r="BH1204" s="118" t="n"/>
      <c r="BI1204" s="118" t="n"/>
      <c r="BJ1204" s="118" t="n"/>
      <c r="BK1204" s="118" t="n"/>
      <c r="BL1204" s="118" t="n"/>
      <c r="BM1204" s="118" t="n"/>
      <c r="BN1204" s="118" t="n"/>
      <c r="BO1204" s="118" t="n"/>
      <c r="BP1204" s="118" t="n"/>
      <c r="BQ1204" s="118" t="n"/>
      <c r="BR1204" s="118" t="n"/>
      <c r="BS1204" s="118" t="n"/>
      <c r="BT1204" s="118">
        <f>COUNTIF(B1204:BS1204,1)</f>
        <v/>
      </c>
      <c r="BV1204" s="76">
        <f>TRIM(RIGHT(A1204, LEN(A1204) - FIND("@", SUBSTITUTE(A1204, " ", "@", LEN(A1204)-LEN(SUBSTITUTE(A1204," ",""))))))</f>
        <v/>
      </c>
      <c r="BW1204" s="76">
        <f>TRIM(LEFT(A1204,FIND(" ",A1204&amp;" ")-1))</f>
        <v/>
      </c>
      <c r="BX1204">
        <f>+IF(BV1204=BV1203,"Same","Diff")</f>
        <v/>
      </c>
      <c r="BY1204">
        <f>IF(BX1204="Same",IF(BW1204=BW1203,"same","Diff"))</f>
        <v/>
      </c>
    </row>
    <row r="1205" ht="17" customHeight="1">
      <c r="A1205" s="60" t="inlineStr">
        <is>
          <t>Bill Slattery</t>
        </is>
      </c>
      <c r="B1205" s="119" t="n"/>
      <c r="C1205" s="119" t="n"/>
      <c r="D1205" s="119" t="n"/>
      <c r="E1205" s="119" t="n"/>
      <c r="F1205" s="119" t="n"/>
      <c r="G1205" s="119" t="n">
        <v>1</v>
      </c>
      <c r="H1205" s="119" t="n">
        <v>1</v>
      </c>
      <c r="I1205" s="119" t="n"/>
      <c r="J1205" s="118" t="n"/>
      <c r="K1205" s="118" t="n"/>
      <c r="L1205" s="118" t="n">
        <v>1</v>
      </c>
      <c r="M1205" s="118" t="n">
        <v>1</v>
      </c>
      <c r="N1205" s="118" t="n"/>
      <c r="O1205" s="118" t="n"/>
      <c r="P1205" s="118" t="n"/>
      <c r="Q1205" s="118" t="n"/>
      <c r="R1205" s="118" t="n"/>
      <c r="S1205" s="118" t="n"/>
      <c r="T1205" s="118" t="n"/>
      <c r="U1205" s="118" t="n"/>
      <c r="V1205" s="118" t="n"/>
      <c r="W1205" s="118" t="n"/>
      <c r="X1205" s="118" t="n"/>
      <c r="Y1205" s="118" t="n"/>
      <c r="Z1205" s="118" t="n"/>
      <c r="AA1205" s="118" t="n"/>
      <c r="AB1205" s="118" t="n"/>
      <c r="AC1205" s="118" t="n"/>
      <c r="AD1205" s="118" t="n"/>
      <c r="AE1205" s="118" t="n"/>
      <c r="AF1205" s="118" t="n"/>
      <c r="AG1205" s="118" t="n"/>
      <c r="AH1205" s="118" t="n"/>
      <c r="AI1205" s="118" t="n"/>
      <c r="AJ1205" s="118" t="n"/>
      <c r="AK1205" s="118" t="n"/>
      <c r="AL1205" s="118" t="n"/>
      <c r="AM1205" s="118" t="n"/>
      <c r="AN1205" s="118" t="n"/>
      <c r="AO1205" s="118" t="n"/>
      <c r="AP1205" s="118" t="n"/>
      <c r="AQ1205" s="118" t="n"/>
      <c r="AR1205" s="118" t="n"/>
      <c r="AS1205" s="118" t="n"/>
      <c r="AT1205" s="118" t="n"/>
      <c r="AU1205" s="118" t="n"/>
      <c r="AV1205" s="118" t="n"/>
      <c r="AW1205" s="118" t="n"/>
      <c r="AX1205" s="118" t="n"/>
      <c r="AY1205" s="118" t="n"/>
      <c r="AZ1205" s="118" t="n"/>
      <c r="BA1205" s="118" t="n"/>
      <c r="BB1205" s="118" t="n"/>
      <c r="BC1205" s="118" t="n"/>
      <c r="BD1205" s="118" t="n"/>
      <c r="BE1205" s="118" t="n"/>
      <c r="BF1205" s="118" t="n"/>
      <c r="BG1205" s="118" t="n"/>
      <c r="BH1205" s="118" t="n"/>
      <c r="BI1205" s="118" t="n"/>
      <c r="BJ1205" s="118" t="n"/>
      <c r="BK1205" s="118" t="n"/>
      <c r="BL1205" s="118" t="n"/>
      <c r="BM1205" s="118" t="n"/>
      <c r="BN1205" s="118" t="n"/>
      <c r="BO1205" s="118" t="n"/>
      <c r="BP1205" s="118" t="n"/>
      <c r="BQ1205" s="118" t="n"/>
      <c r="BR1205" s="118" t="n"/>
      <c r="BS1205" s="118" t="n"/>
      <c r="BT1205" s="118">
        <f>COUNTIF(B1205:BS1205,1)</f>
        <v/>
      </c>
      <c r="BV1205" s="76">
        <f>TRIM(RIGHT(A1205, LEN(A1205) - FIND("@", SUBSTITUTE(A1205, " ", "@", LEN(A1205)-LEN(SUBSTITUTE(A1205," ",""))))))</f>
        <v/>
      </c>
      <c r="BW1205" s="76">
        <f>TRIM(LEFT(A1205,FIND(" ",A1205&amp;" ")-1))</f>
        <v/>
      </c>
      <c r="BX1205">
        <f>+IF(BV1205=BV1204,"Same","Diff")</f>
        <v/>
      </c>
      <c r="BY1205">
        <f>IF(BX1205="Same",IF(BW1205=BW1204,"same","Diff"))</f>
        <v/>
      </c>
    </row>
    <row r="1206" ht="17" customHeight="1">
      <c r="A1206" s="59" t="inlineStr">
        <is>
          <t>John Smailes</t>
        </is>
      </c>
      <c r="B1206" s="117" t="n"/>
      <c r="C1206" s="117" t="n"/>
      <c r="D1206" s="117" t="n"/>
      <c r="E1206" s="117" t="n"/>
      <c r="F1206" s="117" t="n"/>
      <c r="G1206" s="117" t="n"/>
      <c r="H1206" s="117" t="n"/>
      <c r="I1206" s="117" t="n">
        <v>1</v>
      </c>
      <c r="J1206" s="118" t="n">
        <v>1</v>
      </c>
      <c r="K1206" s="118" t="n"/>
      <c r="L1206" s="118" t="n"/>
      <c r="M1206" s="118" t="n"/>
      <c r="N1206" s="118" t="n"/>
      <c r="O1206" s="118" t="n"/>
      <c r="P1206" s="118" t="n"/>
      <c r="Q1206" s="118" t="n"/>
      <c r="R1206" s="118" t="n"/>
      <c r="S1206" s="118" t="n"/>
      <c r="T1206" s="118" t="n"/>
      <c r="U1206" s="118" t="n"/>
      <c r="V1206" s="118" t="n"/>
      <c r="W1206" s="118" t="n"/>
      <c r="X1206" s="118" t="n"/>
      <c r="Y1206" s="118" t="n"/>
      <c r="Z1206" s="118" t="n"/>
      <c r="AA1206" s="118" t="n"/>
      <c r="AB1206" s="118" t="n"/>
      <c r="AC1206" s="118" t="n"/>
      <c r="AD1206" s="118" t="n"/>
      <c r="AE1206" s="118" t="n"/>
      <c r="AF1206" s="118" t="n"/>
      <c r="AG1206" s="118" t="n"/>
      <c r="AH1206" s="118" t="n"/>
      <c r="AI1206" s="118" t="n"/>
      <c r="AJ1206" s="118" t="n"/>
      <c r="AK1206" s="118" t="n"/>
      <c r="AL1206" s="118" t="n"/>
      <c r="AM1206" s="118" t="n"/>
      <c r="AN1206" s="118" t="n"/>
      <c r="AO1206" s="118" t="n"/>
      <c r="AP1206" s="118" t="n"/>
      <c r="AQ1206" s="118" t="n"/>
      <c r="AR1206" s="118" t="n"/>
      <c r="AS1206" s="118" t="n"/>
      <c r="AT1206" s="118" t="n"/>
      <c r="AU1206" s="118" t="n"/>
      <c r="AV1206" s="118" t="n"/>
      <c r="AW1206" s="118" t="n"/>
      <c r="AX1206" s="118" t="n"/>
      <c r="AY1206" s="118" t="n"/>
      <c r="AZ1206" s="118" t="n"/>
      <c r="BA1206" s="118" t="n"/>
      <c r="BB1206" s="118" t="n"/>
      <c r="BC1206" s="118" t="n"/>
      <c r="BD1206" s="118" t="n"/>
      <c r="BE1206" s="118" t="n"/>
      <c r="BF1206" s="118" t="n"/>
      <c r="BG1206" s="118" t="n"/>
      <c r="BH1206" s="118" t="n"/>
      <c r="BI1206" s="118" t="n"/>
      <c r="BJ1206" s="118" t="n"/>
      <c r="BK1206" s="118" t="n"/>
      <c r="BL1206" s="118" t="n"/>
      <c r="BM1206" s="118" t="n"/>
      <c r="BN1206" s="118" t="n"/>
      <c r="BO1206" s="118" t="n"/>
      <c r="BP1206" s="118" t="n"/>
      <c r="BQ1206" s="118" t="n"/>
      <c r="BR1206" s="118" t="n"/>
      <c r="BS1206" s="118" t="n"/>
      <c r="BT1206" s="118">
        <f>COUNTIF(B1206:BS1206,1)</f>
        <v/>
      </c>
      <c r="BV1206" s="76">
        <f>TRIM(RIGHT(A1206, LEN(A1206) - FIND("@", SUBSTITUTE(A1206, " ", "@", LEN(A1206)-LEN(SUBSTITUTE(A1206," ",""))))))</f>
        <v/>
      </c>
      <c r="BW1206" s="76">
        <f>TRIM(LEFT(A1206,FIND(" ",A1206&amp;" ")-1))</f>
        <v/>
      </c>
      <c r="BX1206">
        <f>+IF(BV1206=BV1205,"Same","Diff")</f>
        <v/>
      </c>
      <c r="BY1206">
        <f>IF(BX1206="Same",IF(BW1206=BW1205,"same","Diff"))</f>
        <v/>
      </c>
    </row>
    <row r="1207" ht="17" customHeight="1">
      <c r="A1207" s="59" t="inlineStr">
        <is>
          <t>Chris Smerdon</t>
        </is>
      </c>
      <c r="B1207" s="117" t="n"/>
      <c r="C1207" s="117" t="n"/>
      <c r="D1207" s="117" t="n"/>
      <c r="E1207" s="117" t="n"/>
      <c r="F1207" s="117" t="n"/>
      <c r="G1207" s="117" t="n"/>
      <c r="H1207" s="117" t="n"/>
      <c r="I1207" s="117" t="n"/>
      <c r="J1207" s="118" t="n"/>
      <c r="K1207" s="118" t="n"/>
      <c r="L1207" s="118" t="n"/>
      <c r="M1207" s="118" t="n"/>
      <c r="N1207" s="118" t="n"/>
      <c r="O1207" s="118" t="n"/>
      <c r="P1207" s="118" t="n"/>
      <c r="Q1207" s="118" t="n"/>
      <c r="R1207" s="118" t="n"/>
      <c r="S1207" s="118" t="n"/>
      <c r="T1207" s="118" t="n"/>
      <c r="U1207" s="118" t="n"/>
      <c r="V1207" s="118" t="n"/>
      <c r="W1207" s="118" t="n"/>
      <c r="X1207" s="118" t="n"/>
      <c r="Y1207" s="118" t="n"/>
      <c r="Z1207" s="118" t="n"/>
      <c r="AA1207" s="118" t="n"/>
      <c r="AB1207" s="118" t="n"/>
      <c r="AC1207" s="118" t="n"/>
      <c r="AD1207" s="118" t="n"/>
      <c r="AE1207" s="118" t="n"/>
      <c r="AF1207" s="118" t="n"/>
      <c r="AG1207" s="118" t="n"/>
      <c r="AH1207" s="118" t="n"/>
      <c r="AI1207" s="118" t="n"/>
      <c r="AJ1207" s="118" t="n">
        <v>1</v>
      </c>
      <c r="AK1207" s="118" t="n"/>
      <c r="AL1207" s="118" t="n">
        <v>1</v>
      </c>
      <c r="AM1207" s="118" t="n">
        <v>1</v>
      </c>
      <c r="AN1207" s="118" t="n"/>
      <c r="AO1207" s="118" t="n">
        <v>1</v>
      </c>
      <c r="AP1207" s="118" t="n"/>
      <c r="AQ1207" s="118" t="n">
        <v>1</v>
      </c>
      <c r="AR1207" s="118" t="n"/>
      <c r="AS1207" s="118" t="n"/>
      <c r="AT1207" s="118" t="n"/>
      <c r="AU1207" s="118" t="n"/>
      <c r="AV1207" s="118" t="n"/>
      <c r="AW1207" s="118" t="n"/>
      <c r="AX1207" s="118" t="n"/>
      <c r="AY1207" s="118" t="n"/>
      <c r="AZ1207" s="118" t="n"/>
      <c r="BA1207" s="118" t="n"/>
      <c r="BB1207" s="118" t="n"/>
      <c r="BC1207" s="118" t="n"/>
      <c r="BD1207" s="118" t="n"/>
      <c r="BE1207" s="118" t="n"/>
      <c r="BF1207" s="118" t="n"/>
      <c r="BG1207" s="118" t="n"/>
      <c r="BH1207" s="118" t="n"/>
      <c r="BI1207" s="118" t="n"/>
      <c r="BJ1207" s="118" t="n"/>
      <c r="BK1207" s="118" t="n"/>
      <c r="BL1207" s="118" t="n"/>
      <c r="BM1207" s="118" t="n"/>
      <c r="BN1207" s="118" t="n"/>
      <c r="BO1207" s="118" t="n"/>
      <c r="BP1207" s="118" t="n"/>
      <c r="BQ1207" s="118" t="n"/>
      <c r="BR1207" s="118" t="n"/>
      <c r="BS1207" s="118" t="n"/>
      <c r="BT1207" s="118">
        <f>COUNTIF(B1207:BS1207,1)</f>
        <v/>
      </c>
      <c r="BV1207" s="76">
        <f>TRIM(RIGHT(A1207, LEN(A1207) - FIND("@", SUBSTITUTE(A1207, " ", "@", LEN(A1207)-LEN(SUBSTITUTE(A1207," ",""))))))</f>
        <v/>
      </c>
      <c r="BW1207" s="76">
        <f>TRIM(LEFT(A1207,FIND(" ",A1207&amp;" ")-1))</f>
        <v/>
      </c>
      <c r="BX1207">
        <f>+IF(BV1207=BV1206,"Same","Diff")</f>
        <v/>
      </c>
      <c r="BY1207">
        <f>IF(BX1207="Same",IF(BW1207=BW1206,"same","Diff"))</f>
        <v/>
      </c>
    </row>
    <row r="1208" ht="17" customHeight="1">
      <c r="A1208" s="59" t="inlineStr">
        <is>
          <t>Lester Smerdon</t>
        </is>
      </c>
      <c r="B1208" s="117" t="n"/>
      <c r="C1208" s="117" t="n"/>
      <c r="D1208" s="117" t="n"/>
      <c r="E1208" s="117" t="n"/>
      <c r="F1208" s="117" t="n"/>
      <c r="G1208" s="117" t="n"/>
      <c r="H1208" s="117" t="n"/>
      <c r="I1208" s="117" t="n"/>
      <c r="J1208" s="118" t="n"/>
      <c r="K1208" s="118" t="n"/>
      <c r="L1208" s="118" t="n"/>
      <c r="M1208" s="118" t="n"/>
      <c r="N1208" s="118" t="n"/>
      <c r="O1208" s="118" t="n"/>
      <c r="P1208" s="118" t="n"/>
      <c r="Q1208" s="118" t="n"/>
      <c r="R1208" s="118" t="n"/>
      <c r="S1208" s="118" t="n"/>
      <c r="T1208" s="118" t="n"/>
      <c r="U1208" s="118" t="n"/>
      <c r="V1208" s="118" t="n"/>
      <c r="W1208" s="118" t="n"/>
      <c r="X1208" s="118" t="n"/>
      <c r="Y1208" s="118" t="n">
        <v>1</v>
      </c>
      <c r="Z1208" s="118" t="n">
        <v>1</v>
      </c>
      <c r="AA1208" s="118" t="n">
        <v>1</v>
      </c>
      <c r="AB1208" s="118" t="n">
        <v>1</v>
      </c>
      <c r="AC1208" s="130" t="n">
        <v>1</v>
      </c>
      <c r="AD1208" s="118" t="n"/>
      <c r="AE1208" s="118" t="n">
        <v>1</v>
      </c>
      <c r="AF1208" s="118" t="n">
        <v>1</v>
      </c>
      <c r="AG1208" s="118" t="n"/>
      <c r="AH1208" s="118" t="n"/>
      <c r="AI1208" s="118" t="n"/>
      <c r="AJ1208" s="118" t="n"/>
      <c r="AK1208" s="118" t="n"/>
      <c r="AL1208" s="118" t="n"/>
      <c r="AM1208" s="118" t="n"/>
      <c r="AN1208" s="118" t="n"/>
      <c r="AO1208" s="118" t="n"/>
      <c r="AP1208" s="118" t="n"/>
      <c r="AQ1208" s="118" t="n"/>
      <c r="AR1208" s="118" t="n"/>
      <c r="AS1208" s="118" t="n"/>
      <c r="AT1208" s="118" t="n"/>
      <c r="AU1208" s="118" t="n"/>
      <c r="AV1208" s="118" t="n"/>
      <c r="AW1208" s="118" t="n"/>
      <c r="AX1208" s="118" t="n"/>
      <c r="AY1208" s="118" t="n"/>
      <c r="AZ1208" s="118" t="n"/>
      <c r="BA1208" s="118" t="n"/>
      <c r="BB1208" s="118" t="n"/>
      <c r="BC1208" s="118" t="n"/>
      <c r="BD1208" s="118" t="n"/>
      <c r="BE1208" s="118" t="n"/>
      <c r="BF1208" s="118" t="n"/>
      <c r="BG1208" s="118" t="n"/>
      <c r="BH1208" s="118" t="n"/>
      <c r="BI1208" s="118" t="n"/>
      <c r="BJ1208" s="118" t="n"/>
      <c r="BK1208" s="118" t="n"/>
      <c r="BL1208" s="118" t="n"/>
      <c r="BM1208" s="118" t="n"/>
      <c r="BN1208" s="118" t="n"/>
      <c r="BO1208" s="118" t="n"/>
      <c r="BP1208" s="118" t="n"/>
      <c r="BQ1208" s="118" t="n"/>
      <c r="BR1208" s="118" t="n"/>
      <c r="BS1208" s="118" t="n"/>
      <c r="BT1208" s="118">
        <f>COUNTIF(B1208:BS1208,1)</f>
        <v/>
      </c>
      <c r="BV1208" s="76">
        <f>TRIM(RIGHT(A1208, LEN(A1208) - FIND("@", SUBSTITUTE(A1208, " ", "@", LEN(A1208)-LEN(SUBSTITUTE(A1208," ",""))))))</f>
        <v/>
      </c>
      <c r="BW1208" s="76">
        <f>TRIM(LEFT(A1208,FIND(" ",A1208&amp;" ")-1))</f>
        <v/>
      </c>
      <c r="BX1208">
        <f>+IF(BV1208=BV1207,"Same","Diff")</f>
        <v/>
      </c>
      <c r="BY1208">
        <f>IF(BX1208="Same",IF(BW1208=BW1207,"same","Diff"))</f>
        <v/>
      </c>
    </row>
    <row r="1209" ht="17" customHeight="1">
      <c r="A1209" s="59" t="inlineStr">
        <is>
          <t>Bruce Smith</t>
        </is>
      </c>
      <c r="B1209" s="117" t="n"/>
      <c r="C1209" s="117" t="n"/>
      <c r="D1209" s="117" t="n"/>
      <c r="E1209" s="117" t="n">
        <v>1</v>
      </c>
      <c r="F1209" s="117" t="n"/>
      <c r="G1209" s="117" t="n"/>
      <c r="H1209" s="117" t="n"/>
      <c r="I1209" s="117" t="n"/>
      <c r="J1209" s="118" t="n"/>
      <c r="K1209" s="118" t="n"/>
      <c r="L1209" s="118" t="n"/>
      <c r="M1209" s="118" t="n"/>
      <c r="N1209" s="118" t="n"/>
      <c r="O1209" s="118" t="n"/>
      <c r="P1209" s="118" t="n"/>
      <c r="Q1209" s="118" t="n"/>
      <c r="R1209" s="118" t="n"/>
      <c r="S1209" s="118" t="n"/>
      <c r="T1209" s="118" t="n"/>
      <c r="U1209" s="118" t="n"/>
      <c r="V1209" s="118" t="n"/>
      <c r="W1209" s="118" t="n"/>
      <c r="X1209" s="118" t="n">
        <v>1</v>
      </c>
      <c r="Y1209" s="118" t="n">
        <v>1</v>
      </c>
      <c r="Z1209" s="118" t="n">
        <v>1</v>
      </c>
      <c r="AA1209" s="118" t="n"/>
      <c r="AB1209" s="118" t="n"/>
      <c r="AC1209" s="118" t="n"/>
      <c r="AD1209" s="118" t="n"/>
      <c r="AE1209" s="118" t="n"/>
      <c r="AF1209" s="118" t="n"/>
      <c r="AG1209" s="118" t="n"/>
      <c r="AH1209" s="118" t="n"/>
      <c r="AI1209" s="118" t="n"/>
      <c r="AJ1209" s="118" t="n"/>
      <c r="AK1209" s="118" t="n"/>
      <c r="AL1209" s="118" t="n"/>
      <c r="AM1209" s="118" t="n"/>
      <c r="AN1209" s="118" t="n"/>
      <c r="AO1209" s="118" t="n"/>
      <c r="AP1209" s="118" t="n"/>
      <c r="AQ1209" s="118" t="n"/>
      <c r="AR1209" s="118" t="n"/>
      <c r="AS1209" s="118" t="n"/>
      <c r="AT1209" s="118" t="n"/>
      <c r="AU1209" s="118" t="n"/>
      <c r="AV1209" s="118" t="n"/>
      <c r="AW1209" s="118" t="n"/>
      <c r="AX1209" s="118" t="n"/>
      <c r="AY1209" s="118" t="n"/>
      <c r="AZ1209" s="118" t="n"/>
      <c r="BA1209" s="118" t="n"/>
      <c r="BB1209" s="118" t="n"/>
      <c r="BC1209" s="118" t="n"/>
      <c r="BD1209" s="118" t="n"/>
      <c r="BE1209" s="118" t="n"/>
      <c r="BF1209" s="118" t="n"/>
      <c r="BG1209" s="118" t="n"/>
      <c r="BH1209" s="118" t="n"/>
      <c r="BI1209" s="118" t="n"/>
      <c r="BJ1209" s="118" t="n"/>
      <c r="BK1209" s="118" t="n"/>
      <c r="BL1209" s="118" t="n"/>
      <c r="BM1209" s="118" t="n"/>
      <c r="BN1209" s="118" t="n"/>
      <c r="BO1209" s="118" t="n"/>
      <c r="BP1209" s="118" t="n"/>
      <c r="BQ1209" s="118" t="n"/>
      <c r="BR1209" s="118" t="n"/>
      <c r="BS1209" s="118" t="n"/>
      <c r="BT1209" s="118">
        <f>COUNTIF(B1209:BS1209,1)</f>
        <v/>
      </c>
      <c r="BV1209" s="76">
        <f>TRIM(RIGHT(A1209, LEN(A1209) - FIND("@", SUBSTITUTE(A1209, " ", "@", LEN(A1209)-LEN(SUBSTITUTE(A1209," ",""))))))</f>
        <v/>
      </c>
      <c r="BW1209" s="76">
        <f>TRIM(LEFT(A1209,FIND(" ",A1209&amp;" ")-1))</f>
        <v/>
      </c>
      <c r="BX1209">
        <f>+IF(BV1209=BV1208,"Same","Diff")</f>
        <v/>
      </c>
      <c r="BY1209">
        <f>IF(BX1209="Same",IF(BW1209=BW1208,"same","Diff"))</f>
        <v/>
      </c>
    </row>
    <row r="1210" ht="17" customHeight="1">
      <c r="A1210" s="59" t="inlineStr">
        <is>
          <t>Charlie Smith</t>
        </is>
      </c>
      <c r="B1210" s="117" t="n"/>
      <c r="C1210" s="117" t="n">
        <v>1</v>
      </c>
      <c r="D1210" s="117" t="n">
        <v>1</v>
      </c>
      <c r="E1210" s="117" t="n">
        <v>1</v>
      </c>
      <c r="F1210" s="117" t="n">
        <v>1</v>
      </c>
      <c r="G1210" s="117" t="n">
        <v>1</v>
      </c>
      <c r="H1210" s="117" t="n">
        <v>1</v>
      </c>
      <c r="I1210" s="117" t="n">
        <v>1</v>
      </c>
      <c r="J1210" s="118" t="n">
        <v>1</v>
      </c>
      <c r="K1210" s="118" t="n">
        <v>1</v>
      </c>
      <c r="L1210" s="118" t="n"/>
      <c r="M1210" s="118" t="n"/>
      <c r="N1210" s="118" t="n"/>
      <c r="O1210" s="118" t="n"/>
      <c r="P1210" s="118" t="n"/>
      <c r="Q1210" s="118" t="n"/>
      <c r="R1210" s="118" t="n"/>
      <c r="S1210" s="118" t="n"/>
      <c r="T1210" s="118" t="n"/>
      <c r="U1210" s="118" t="n"/>
      <c r="V1210" s="118" t="n"/>
      <c r="W1210" s="118" t="n"/>
      <c r="X1210" s="118" t="n"/>
      <c r="Y1210" s="118" t="n"/>
      <c r="Z1210" s="118" t="n"/>
      <c r="AA1210" s="118" t="n"/>
      <c r="AB1210" s="118" t="n"/>
      <c r="AC1210" s="118" t="n"/>
      <c r="AD1210" s="118" t="n"/>
      <c r="AE1210" s="118" t="n"/>
      <c r="AF1210" s="118" t="n"/>
      <c r="AG1210" s="118" t="n"/>
      <c r="AH1210" s="118" t="n"/>
      <c r="AI1210" s="118" t="n"/>
      <c r="AJ1210" s="118" t="n"/>
      <c r="AK1210" s="118" t="n"/>
      <c r="AL1210" s="118" t="n"/>
      <c r="AM1210" s="118" t="n"/>
      <c r="AN1210" s="118" t="n"/>
      <c r="AO1210" s="118" t="n"/>
      <c r="AP1210" s="118" t="n"/>
      <c r="AQ1210" s="118" t="n"/>
      <c r="AR1210" s="118" t="n"/>
      <c r="AS1210" s="118" t="n"/>
      <c r="AT1210" s="118" t="n"/>
      <c r="AU1210" s="118" t="n"/>
      <c r="AV1210" s="118" t="n"/>
      <c r="AW1210" s="118" t="n"/>
      <c r="AX1210" s="118" t="n"/>
      <c r="AY1210" s="118" t="n"/>
      <c r="AZ1210" s="118" t="n"/>
      <c r="BA1210" s="118" t="n"/>
      <c r="BB1210" s="118" t="n"/>
      <c r="BC1210" s="118" t="n"/>
      <c r="BD1210" s="118" t="n"/>
      <c r="BE1210" s="118" t="n"/>
      <c r="BF1210" s="118" t="n"/>
      <c r="BG1210" s="118" t="n"/>
      <c r="BH1210" s="118" t="n"/>
      <c r="BI1210" s="118" t="n"/>
      <c r="BJ1210" s="118" t="n"/>
      <c r="BK1210" s="118" t="n"/>
      <c r="BL1210" s="118" t="n"/>
      <c r="BM1210" s="118" t="n"/>
      <c r="BN1210" s="118" t="n"/>
      <c r="BO1210" s="118" t="n"/>
      <c r="BP1210" s="118" t="n"/>
      <c r="BQ1210" s="118" t="n"/>
      <c r="BR1210" s="118" t="n"/>
      <c r="BS1210" s="118" t="n"/>
      <c r="BT1210" s="118">
        <f>COUNTIF(B1210:BS1210,1)</f>
        <v/>
      </c>
      <c r="BV1210" s="76">
        <f>TRIM(RIGHT(A1210, LEN(A1210) - FIND("@", SUBSTITUTE(A1210, " ", "@", LEN(A1210)-LEN(SUBSTITUTE(A1210," ",""))))))</f>
        <v/>
      </c>
      <c r="BW1210" s="76">
        <f>TRIM(LEFT(A1210,FIND(" ",A1210&amp;" ")-1))</f>
        <v/>
      </c>
      <c r="BX1210">
        <f>+IF(BV1210=BV1209,"Same","Diff")</f>
        <v/>
      </c>
      <c r="BY1210">
        <f>IF(BX1210="Same",IF(BW1210=BW1209,"same","Diff"))</f>
        <v/>
      </c>
    </row>
    <row r="1211" ht="17" customHeight="1">
      <c r="A1211" s="60" t="inlineStr">
        <is>
          <t>Clive Smith</t>
        </is>
      </c>
      <c r="B1211" s="119" t="n"/>
      <c r="C1211" s="119" t="n"/>
      <c r="D1211" s="119" t="n"/>
      <c r="E1211" s="119" t="n"/>
      <c r="F1211" s="119" t="n"/>
      <c r="G1211" s="119" t="n"/>
      <c r="H1211" s="119" t="n"/>
      <c r="I1211" s="119" t="n"/>
      <c r="J1211" s="118" t="n"/>
      <c r="K1211" s="118" t="n"/>
      <c r="L1211" s="118" t="n"/>
      <c r="M1211" s="118" t="n"/>
      <c r="N1211" s="118" t="n"/>
      <c r="O1211" s="118" t="n"/>
      <c r="P1211" s="118" t="n"/>
      <c r="Q1211" s="118" t="n"/>
      <c r="R1211" s="118" t="n"/>
      <c r="S1211" s="118" t="n"/>
      <c r="T1211" s="118" t="n"/>
      <c r="U1211" s="118" t="n"/>
      <c r="V1211" s="118" t="n"/>
      <c r="W1211" s="118" t="n"/>
      <c r="X1211" s="118" t="n"/>
      <c r="Y1211" s="118" t="n"/>
      <c r="Z1211" s="118" t="n"/>
      <c r="AA1211" s="118" t="n"/>
      <c r="AB1211" s="118" t="n"/>
      <c r="AC1211" s="118" t="n"/>
      <c r="AD1211" s="118" t="n"/>
      <c r="AE1211" s="118" t="n">
        <v>1</v>
      </c>
      <c r="AF1211" s="118" t="n"/>
      <c r="AG1211" s="118" t="n"/>
      <c r="AH1211" s="118" t="n"/>
      <c r="AI1211" s="118" t="n"/>
      <c r="AJ1211" s="118" t="n"/>
      <c r="AK1211" s="118" t="n"/>
      <c r="AL1211" s="118" t="n"/>
      <c r="AM1211" s="118" t="n"/>
      <c r="AN1211" s="118" t="n"/>
      <c r="AO1211" s="118" t="n"/>
      <c r="AP1211" s="118" t="n"/>
      <c r="AQ1211" s="118" t="n"/>
      <c r="AR1211" s="118" t="n"/>
      <c r="AS1211" s="118" t="n"/>
      <c r="AT1211" s="118" t="n"/>
      <c r="AU1211" s="118" t="n"/>
      <c r="AV1211" s="118" t="n"/>
      <c r="AW1211" s="118" t="n"/>
      <c r="AX1211" s="118" t="n"/>
      <c r="AY1211" s="118" t="n"/>
      <c r="AZ1211" s="118" t="n"/>
      <c r="BA1211" s="118" t="n"/>
      <c r="BB1211" s="118" t="n"/>
      <c r="BC1211" s="118" t="n"/>
      <c r="BD1211" s="118" t="n"/>
      <c r="BE1211" s="118" t="n"/>
      <c r="BF1211" s="118" t="n"/>
      <c r="BG1211" s="118" t="n"/>
      <c r="BH1211" s="118" t="n"/>
      <c r="BI1211" s="118" t="n"/>
      <c r="BJ1211" s="118" t="n"/>
      <c r="BK1211" s="118" t="n"/>
      <c r="BL1211" s="118" t="n"/>
      <c r="BM1211" s="118" t="n"/>
      <c r="BN1211" s="118" t="n"/>
      <c r="BO1211" s="118" t="n"/>
      <c r="BP1211" s="118" t="n"/>
      <c r="BQ1211" s="118" t="n"/>
      <c r="BR1211" s="118" t="n"/>
      <c r="BS1211" s="118" t="n"/>
      <c r="BT1211" s="118">
        <f>COUNTIF(B1211:BS1211,1)</f>
        <v/>
      </c>
      <c r="BV1211" s="76">
        <f>TRIM(RIGHT(A1211, LEN(A1211) - FIND("@", SUBSTITUTE(A1211, " ", "@", LEN(A1211)-LEN(SUBSTITUTE(A1211," ",""))))))</f>
        <v/>
      </c>
      <c r="BW1211" s="76">
        <f>TRIM(LEFT(A1211,FIND(" ",A1211&amp;" ")-1))</f>
        <v/>
      </c>
      <c r="BX1211">
        <f>+IF(BV1211=BV1210,"Same","Diff")</f>
        <v/>
      </c>
      <c r="BY1211">
        <f>IF(BX1211="Same",IF(BW1211=BW1210,"same","Diff"))</f>
        <v/>
      </c>
    </row>
    <row r="1212" ht="17" customHeight="1">
      <c r="A1212" s="60" t="inlineStr">
        <is>
          <t>Damon Smith</t>
        </is>
      </c>
      <c r="B1212" s="119" t="n"/>
      <c r="C1212" s="119" t="n"/>
      <c r="D1212" s="119" t="n"/>
      <c r="E1212" s="119" t="n"/>
      <c r="F1212" s="119" t="n"/>
      <c r="G1212" s="119" t="n"/>
      <c r="H1212" s="119" t="n"/>
      <c r="I1212" s="119" t="n"/>
      <c r="J1212" s="118" t="n"/>
      <c r="K1212" s="118" t="n"/>
      <c r="L1212" s="118" t="n"/>
      <c r="M1212" s="118" t="n"/>
      <c r="N1212" s="118" t="n"/>
      <c r="O1212" s="118" t="n"/>
      <c r="P1212" s="118" t="n"/>
      <c r="Q1212" s="118" t="n"/>
      <c r="R1212" s="118" t="n"/>
      <c r="S1212" s="118" t="n"/>
      <c r="T1212" s="118" t="n"/>
      <c r="U1212" s="118" t="n"/>
      <c r="V1212" s="118" t="n"/>
      <c r="W1212" s="118" t="n"/>
      <c r="X1212" s="118" t="n"/>
      <c r="Y1212" s="118" t="n"/>
      <c r="Z1212" s="118" t="n"/>
      <c r="AA1212" s="118" t="n"/>
      <c r="AB1212" s="118" t="n"/>
      <c r="AC1212" s="118" t="n"/>
      <c r="AD1212" s="118" t="n"/>
      <c r="AE1212" s="118" t="n">
        <v>1</v>
      </c>
      <c r="AF1212" s="118" t="n"/>
      <c r="AG1212" s="118" t="n"/>
      <c r="AH1212" s="118" t="n"/>
      <c r="AI1212" s="118" t="n"/>
      <c r="AJ1212" s="118" t="n"/>
      <c r="AK1212" s="118" t="n"/>
      <c r="AL1212" s="118" t="n"/>
      <c r="AM1212" s="118" t="n"/>
      <c r="AN1212" s="118" t="n"/>
      <c r="AO1212" s="118" t="n"/>
      <c r="AP1212" s="118" t="n"/>
      <c r="AQ1212" s="118" t="n"/>
      <c r="AR1212" s="118" t="n"/>
      <c r="AS1212" s="118" t="n"/>
      <c r="AT1212" s="118" t="n"/>
      <c r="AU1212" s="118" t="n"/>
      <c r="AV1212" s="118" t="n"/>
      <c r="AW1212" s="118" t="n"/>
      <c r="AX1212" s="118" t="n"/>
      <c r="AY1212" s="118" t="n"/>
      <c r="AZ1212" s="118" t="n"/>
      <c r="BA1212" s="118" t="n"/>
      <c r="BB1212" s="118" t="n"/>
      <c r="BC1212" s="118" t="n"/>
      <c r="BD1212" s="118" t="n"/>
      <c r="BE1212" s="118" t="n"/>
      <c r="BF1212" s="118" t="n"/>
      <c r="BG1212" s="118" t="n"/>
      <c r="BH1212" s="118" t="n"/>
      <c r="BI1212" s="118" t="n"/>
      <c r="BJ1212" s="118" t="n"/>
      <c r="BK1212" s="118" t="n"/>
      <c r="BL1212" s="118" t="n"/>
      <c r="BM1212" s="118" t="n"/>
      <c r="BN1212" s="118" t="n"/>
      <c r="BO1212" s="118" t="n"/>
      <c r="BP1212" s="118" t="n"/>
      <c r="BQ1212" s="118" t="n"/>
      <c r="BR1212" s="118" t="n"/>
      <c r="BS1212" s="118" t="n"/>
      <c r="BT1212" s="118">
        <f>COUNTIF(B1212:BS1212,1)</f>
        <v/>
      </c>
      <c r="BV1212" s="76">
        <f>TRIM(RIGHT(A1212, LEN(A1212) - FIND("@", SUBSTITUTE(A1212, " ", "@", LEN(A1212)-LEN(SUBSTITUTE(A1212," ",""))))))</f>
        <v/>
      </c>
      <c r="BW1212" s="76">
        <f>TRIM(LEFT(A1212,FIND(" ",A1212&amp;" ")-1))</f>
        <v/>
      </c>
      <c r="BX1212">
        <f>+IF(BV1212=BV1211,"Same","Diff")</f>
        <v/>
      </c>
      <c r="BY1212">
        <f>IF(BX1212="Same",IF(BW1212=BW1211,"same","Diff"))</f>
        <v/>
      </c>
    </row>
    <row r="1213" ht="17" customHeight="1">
      <c r="A1213" s="59" t="inlineStr">
        <is>
          <t>Don Smith</t>
        </is>
      </c>
      <c r="B1213" s="117" t="n"/>
      <c r="C1213" s="117" t="n"/>
      <c r="D1213" s="117" t="n"/>
      <c r="E1213" s="117" t="n"/>
      <c r="F1213" s="117" t="n"/>
      <c r="G1213" s="117" t="n">
        <v>1</v>
      </c>
      <c r="H1213" s="117" t="n"/>
      <c r="I1213" s="117" t="n">
        <v>1</v>
      </c>
      <c r="J1213" s="118" t="n">
        <v>1</v>
      </c>
      <c r="K1213" s="118" t="n">
        <v>1</v>
      </c>
      <c r="L1213" s="118" t="n">
        <v>1</v>
      </c>
      <c r="M1213" s="118" t="n">
        <v>1</v>
      </c>
      <c r="N1213" s="118" t="n">
        <v>1</v>
      </c>
      <c r="O1213" s="118" t="n">
        <v>1</v>
      </c>
      <c r="P1213" s="118" t="n">
        <v>1</v>
      </c>
      <c r="Q1213" s="118" t="n">
        <v>1</v>
      </c>
      <c r="R1213" s="118" t="n">
        <v>1</v>
      </c>
      <c r="S1213" s="118" t="n">
        <v>1</v>
      </c>
      <c r="T1213" s="118" t="n">
        <v>1</v>
      </c>
      <c r="U1213" s="118" t="n">
        <v>1</v>
      </c>
      <c r="V1213" s="118" t="n">
        <v>1</v>
      </c>
      <c r="W1213" s="118" t="n">
        <v>1</v>
      </c>
      <c r="X1213" s="118" t="n">
        <v>1</v>
      </c>
      <c r="Y1213" s="118" t="n">
        <v>1</v>
      </c>
      <c r="Z1213" s="118" t="n">
        <v>1</v>
      </c>
      <c r="AA1213" s="118" t="n">
        <v>1</v>
      </c>
      <c r="AB1213" s="118" t="n">
        <v>1</v>
      </c>
      <c r="AC1213" s="118" t="n">
        <v>1</v>
      </c>
      <c r="AD1213" s="118" t="n"/>
      <c r="AE1213" s="118" t="n"/>
      <c r="AF1213" s="118" t="n"/>
      <c r="AG1213" s="118" t="n"/>
      <c r="AH1213" s="118" t="n"/>
      <c r="AI1213" s="118" t="n"/>
      <c r="AJ1213" s="118" t="n"/>
      <c r="AK1213" s="118" t="n"/>
      <c r="AL1213" s="118" t="n"/>
      <c r="AM1213" s="118" t="n"/>
      <c r="AN1213" s="118" t="n"/>
      <c r="AO1213" s="118" t="n"/>
      <c r="AP1213" s="118" t="n"/>
      <c r="AQ1213" s="118" t="n"/>
      <c r="AR1213" s="118" t="n"/>
      <c r="AS1213" s="118" t="n"/>
      <c r="AT1213" s="118" t="n"/>
      <c r="AU1213" s="118" t="n"/>
      <c r="AV1213" s="118" t="n"/>
      <c r="AW1213" s="118" t="n"/>
      <c r="AX1213" s="118" t="n"/>
      <c r="AY1213" s="118" t="n"/>
      <c r="AZ1213" s="118" t="n"/>
      <c r="BA1213" s="118" t="n"/>
      <c r="BB1213" s="118" t="n"/>
      <c r="BC1213" s="118" t="n"/>
      <c r="BD1213" s="118" t="n"/>
      <c r="BE1213" s="118" t="n"/>
      <c r="BF1213" s="118" t="n"/>
      <c r="BG1213" s="118" t="n"/>
      <c r="BH1213" s="118" t="n"/>
      <c r="BI1213" s="118" t="n"/>
      <c r="BJ1213" s="118" t="n"/>
      <c r="BK1213" s="118" t="n"/>
      <c r="BL1213" s="118" t="n"/>
      <c r="BM1213" s="118" t="n"/>
      <c r="BN1213" s="118" t="n"/>
      <c r="BO1213" s="118" t="n"/>
      <c r="BP1213" s="118" t="n"/>
      <c r="BQ1213" s="118" t="n"/>
      <c r="BR1213" s="118" t="n"/>
      <c r="BS1213" s="118" t="n"/>
      <c r="BT1213" s="118">
        <f>COUNTIF(B1213:BS1213,1)</f>
        <v/>
      </c>
      <c r="BV1213" s="76">
        <f>TRIM(RIGHT(A1213, LEN(A1213) - FIND("@", SUBSTITUTE(A1213, " ", "@", LEN(A1213)-LEN(SUBSTITUTE(A1213," ",""))))))</f>
        <v/>
      </c>
      <c r="BW1213" s="76">
        <f>TRIM(LEFT(A1213,FIND(" ",A1213&amp;" ")-1))</f>
        <v/>
      </c>
      <c r="BX1213">
        <f>+IF(BV1213=BV1212,"Same","Diff")</f>
        <v/>
      </c>
      <c r="BY1213">
        <f>IF(BX1213="Same",IF(BW1213=BW1212,"same","Diff"))</f>
        <v/>
      </c>
    </row>
    <row r="1214" ht="17" customHeight="1">
      <c r="A1214" s="61" t="inlineStr">
        <is>
          <t>Jack Smith</t>
        </is>
      </c>
      <c r="B1214" s="120" t="n"/>
      <c r="C1214" s="120" t="n"/>
      <c r="D1214" s="120" t="n"/>
      <c r="E1214" s="120" t="n"/>
      <c r="F1214" s="120" t="n"/>
      <c r="G1214" s="120" t="n"/>
      <c r="H1214" s="120" t="n"/>
      <c r="I1214" s="120" t="n"/>
      <c r="J1214" s="118" t="n"/>
      <c r="K1214" s="118" t="n"/>
      <c r="L1214" s="118" t="n"/>
      <c r="M1214" s="118" t="n"/>
      <c r="N1214" s="118" t="n"/>
      <c r="O1214" s="118" t="n"/>
      <c r="P1214" s="118" t="n"/>
      <c r="Q1214" s="118" t="n"/>
      <c r="R1214" s="118" t="n"/>
      <c r="S1214" s="118" t="n"/>
      <c r="T1214" s="118" t="n"/>
      <c r="U1214" s="118" t="n"/>
      <c r="V1214" s="118" t="n"/>
      <c r="W1214" s="118" t="n"/>
      <c r="X1214" s="118" t="n"/>
      <c r="Y1214" s="118" t="n"/>
      <c r="Z1214" s="118" t="n"/>
      <c r="AA1214" s="118" t="n"/>
      <c r="AB1214" s="118" t="n"/>
      <c r="AC1214" s="118" t="n"/>
      <c r="AD1214" s="118" t="n"/>
      <c r="AE1214" s="118" t="n"/>
      <c r="AF1214" s="118" t="n"/>
      <c r="AG1214" s="118" t="n"/>
      <c r="AH1214" s="118" t="n"/>
      <c r="AI1214" s="118" t="n"/>
      <c r="AJ1214" s="118" t="n"/>
      <c r="AK1214" s="118" t="n"/>
      <c r="AL1214" s="118" t="n"/>
      <c r="AM1214" s="118" t="n"/>
      <c r="AN1214" s="118" t="n"/>
      <c r="AO1214" s="118" t="n"/>
      <c r="AP1214" s="118" t="n"/>
      <c r="AQ1214" s="118" t="n"/>
      <c r="AR1214" s="118" t="n"/>
      <c r="AS1214" s="118" t="n"/>
      <c r="AT1214" s="118" t="n"/>
      <c r="AU1214" s="118" t="n"/>
      <c r="AV1214" s="118" t="n"/>
      <c r="AW1214" s="118" t="n"/>
      <c r="AX1214" s="118" t="n"/>
      <c r="AY1214" s="118" t="n"/>
      <c r="AZ1214" s="118" t="n"/>
      <c r="BA1214" s="118" t="n"/>
      <c r="BB1214" s="118" t="n"/>
      <c r="BC1214" s="118" t="n"/>
      <c r="BD1214" s="118" t="n"/>
      <c r="BE1214" s="118" t="n"/>
      <c r="BF1214" s="118" t="n"/>
      <c r="BG1214" s="118" t="n"/>
      <c r="BH1214" s="118" t="n"/>
      <c r="BI1214" s="118" t="n"/>
      <c r="BJ1214" s="118" t="n"/>
      <c r="BK1214" s="118" t="n"/>
      <c r="BL1214" s="118" t="n">
        <v>1</v>
      </c>
      <c r="BM1214" s="118" t="n">
        <v>1</v>
      </c>
      <c r="BN1214" s="118" t="n">
        <v>1</v>
      </c>
      <c r="BO1214" s="118" t="n">
        <v>1</v>
      </c>
      <c r="BP1214" s="118" t="n">
        <v>1</v>
      </c>
      <c r="BQ1214" s="118" t="n"/>
      <c r="BR1214" s="118" t="n">
        <v>1</v>
      </c>
      <c r="BS1214" s="118" t="n"/>
      <c r="BT1214" s="118">
        <f>COUNTIF(B1214:BS1214,1)</f>
        <v/>
      </c>
      <c r="BV1214" s="76">
        <f>TRIM(RIGHT(A1214, LEN(A1214) - FIND("@", SUBSTITUTE(A1214, " ", "@", LEN(A1214)-LEN(SUBSTITUTE(A1214," ",""))))))</f>
        <v/>
      </c>
      <c r="BW1214" s="76">
        <f>TRIM(LEFT(A1214,FIND(" ",A1214&amp;" ")-1))</f>
        <v/>
      </c>
      <c r="BX1214">
        <f>+IF(BV1214=BV1213,"Same","Diff")</f>
        <v/>
      </c>
      <c r="BY1214">
        <f>IF(BX1214="Same",IF(BW1214=BW1213,"same","Diff"))</f>
        <v/>
      </c>
    </row>
    <row r="1215" ht="17" customHeight="1">
      <c r="A1215" s="59" t="inlineStr">
        <is>
          <t>Jim Smith</t>
        </is>
      </c>
      <c r="B1215" s="117" t="n">
        <v>1</v>
      </c>
      <c r="C1215" s="117" t="n"/>
      <c r="D1215" s="117" t="n">
        <v>1</v>
      </c>
      <c r="E1215" s="117" t="n"/>
      <c r="F1215" s="117" t="n"/>
      <c r="G1215" s="117" t="n"/>
      <c r="H1215" s="117" t="n"/>
      <c r="I1215" s="117" t="n">
        <v>1</v>
      </c>
      <c r="J1215" s="118" t="n"/>
      <c r="K1215" s="139" t="n">
        <v>1</v>
      </c>
      <c r="L1215" s="118" t="n"/>
      <c r="M1215" s="118" t="n"/>
      <c r="N1215" s="118" t="n"/>
      <c r="O1215" s="118" t="n"/>
      <c r="P1215" s="118" t="n"/>
      <c r="Q1215" s="118" t="n"/>
      <c r="R1215" s="118" t="n"/>
      <c r="S1215" s="118" t="n"/>
      <c r="T1215" s="118" t="n"/>
      <c r="U1215" s="118" t="n"/>
      <c r="V1215" s="118" t="n"/>
      <c r="W1215" s="118" t="n"/>
      <c r="X1215" s="118" t="n"/>
      <c r="Y1215" s="118" t="n"/>
      <c r="Z1215" s="118" t="n"/>
      <c r="AA1215" s="118" t="n"/>
      <c r="AB1215" s="118" t="n"/>
      <c r="AC1215" s="118" t="n"/>
      <c r="AD1215" s="118" t="n"/>
      <c r="AE1215" s="118" t="n"/>
      <c r="AF1215" s="118" t="n"/>
      <c r="AG1215" s="118" t="n"/>
      <c r="AH1215" s="118" t="n"/>
      <c r="AI1215" s="118" t="n"/>
      <c r="AJ1215" s="118" t="n"/>
      <c r="AK1215" s="118" t="n"/>
      <c r="AL1215" s="118" t="n"/>
      <c r="AM1215" s="118" t="n"/>
      <c r="AN1215" s="118" t="n"/>
      <c r="AO1215" s="118" t="n"/>
      <c r="AP1215" s="118" t="n"/>
      <c r="AQ1215" s="118" t="n"/>
      <c r="AR1215" s="118" t="n"/>
      <c r="AS1215" s="118" t="n"/>
      <c r="AT1215" s="118" t="n"/>
      <c r="AU1215" s="118" t="n"/>
      <c r="AV1215" s="118" t="n"/>
      <c r="AW1215" s="118" t="n"/>
      <c r="AX1215" s="118" t="n"/>
      <c r="AY1215" s="118" t="n"/>
      <c r="AZ1215" s="118" t="n"/>
      <c r="BA1215" s="118" t="n"/>
      <c r="BB1215" s="118" t="n"/>
      <c r="BC1215" s="118" t="n"/>
      <c r="BD1215" s="118" t="n"/>
      <c r="BE1215" s="118" t="n"/>
      <c r="BF1215" s="118" t="n"/>
      <c r="BG1215" s="118" t="n"/>
      <c r="BH1215" s="118" t="n"/>
      <c r="BI1215" s="118" t="n"/>
      <c r="BJ1215" s="118" t="n"/>
      <c r="BK1215" s="118" t="n"/>
      <c r="BL1215" s="118" t="n"/>
      <c r="BM1215" s="118" t="n"/>
      <c r="BN1215" s="118" t="n"/>
      <c r="BO1215" s="118" t="n"/>
      <c r="BP1215" s="118" t="n"/>
      <c r="BQ1215" s="118" t="n"/>
      <c r="BR1215" s="118" t="n"/>
      <c r="BS1215" s="118" t="n"/>
      <c r="BT1215" s="118">
        <f>COUNTIF(B1215:BS1215,1)</f>
        <v/>
      </c>
      <c r="BV1215" s="76">
        <f>TRIM(RIGHT(A1215, LEN(A1215) - FIND("@", SUBSTITUTE(A1215, " ", "@", LEN(A1215)-LEN(SUBSTITUTE(A1215," ",""))))))</f>
        <v/>
      </c>
      <c r="BW1215" s="76">
        <f>TRIM(LEFT(A1215,FIND(" ",A1215&amp;" ")-1))</f>
        <v/>
      </c>
      <c r="BX1215">
        <f>+IF(BV1215=BV1214,"Same","Diff")</f>
        <v/>
      </c>
      <c r="BY1215">
        <f>IF(BX1215="Same",IF(BW1215=BW1214,"same","Diff"))</f>
        <v/>
      </c>
    </row>
    <row r="1216" ht="17" customHeight="1">
      <c r="A1216" s="59" t="inlineStr">
        <is>
          <t>John Smith</t>
        </is>
      </c>
      <c r="B1216" s="117" t="n"/>
      <c r="C1216" s="117" t="n"/>
      <c r="D1216" s="117" t="n"/>
      <c r="E1216" s="117" t="n"/>
      <c r="F1216" s="117" t="n"/>
      <c r="G1216" s="117" t="n"/>
      <c r="H1216" s="117" t="n"/>
      <c r="I1216" s="117" t="n"/>
      <c r="J1216" s="118" t="n"/>
      <c r="K1216" s="118" t="n"/>
      <c r="L1216" s="118" t="n"/>
      <c r="M1216" s="118" t="n"/>
      <c r="N1216" s="118" t="n"/>
      <c r="O1216" s="118" t="n"/>
      <c r="P1216" s="118" t="n"/>
      <c r="Q1216" s="118" t="n"/>
      <c r="R1216" s="118" t="n"/>
      <c r="S1216" s="118" t="n"/>
      <c r="T1216" s="118" t="n"/>
      <c r="U1216" s="118" t="n">
        <v>1</v>
      </c>
      <c r="V1216" s="118" t="n">
        <v>1</v>
      </c>
      <c r="W1216" s="118" t="n">
        <v>1</v>
      </c>
      <c r="X1216" s="118" t="n"/>
      <c r="Y1216" s="118" t="n"/>
      <c r="Z1216" s="118" t="n">
        <v>1</v>
      </c>
      <c r="AA1216" s="118" t="n">
        <v>1</v>
      </c>
      <c r="AB1216" s="118" t="n">
        <v>1</v>
      </c>
      <c r="AC1216" s="118" t="n">
        <v>1</v>
      </c>
      <c r="AD1216" s="118" t="n">
        <v>1</v>
      </c>
      <c r="AE1216" s="118" t="n">
        <v>1</v>
      </c>
      <c r="AF1216" s="118" t="n">
        <v>1</v>
      </c>
      <c r="AG1216" s="118" t="n">
        <v>1</v>
      </c>
      <c r="AH1216" s="118" t="n">
        <v>1</v>
      </c>
      <c r="AI1216" s="118" t="n">
        <v>1</v>
      </c>
      <c r="AJ1216" s="118" t="n"/>
      <c r="AK1216" s="118" t="n"/>
      <c r="AL1216" s="118" t="n"/>
      <c r="AM1216" s="118" t="n">
        <v>1</v>
      </c>
      <c r="AN1216" s="118" t="n"/>
      <c r="AO1216" s="118" t="n"/>
      <c r="AP1216" s="118" t="n"/>
      <c r="AQ1216" s="118" t="n"/>
      <c r="AR1216" s="118" t="n"/>
      <c r="AS1216" s="118" t="n"/>
      <c r="AT1216" s="118" t="n"/>
      <c r="AU1216" s="118" t="n"/>
      <c r="AV1216" s="118" t="n"/>
      <c r="AW1216" s="118" t="n"/>
      <c r="AX1216" s="118" t="n"/>
      <c r="AY1216" s="118" t="n"/>
      <c r="AZ1216" s="118" t="n"/>
      <c r="BA1216" s="118" t="n"/>
      <c r="BB1216" s="118" t="n"/>
      <c r="BC1216" s="118" t="n"/>
      <c r="BD1216" s="118" t="n"/>
      <c r="BE1216" s="118" t="n"/>
      <c r="BF1216" s="118" t="n"/>
      <c r="BG1216" s="118" t="n"/>
      <c r="BH1216" s="118" t="n"/>
      <c r="BI1216" s="118" t="n"/>
      <c r="BJ1216" s="118" t="n"/>
      <c r="BK1216" s="118" t="n"/>
      <c r="BL1216" s="118" t="n"/>
      <c r="BM1216" s="118" t="n"/>
      <c r="BN1216" s="118" t="n"/>
      <c r="BO1216" s="118" t="n"/>
      <c r="BP1216" s="118" t="n"/>
      <c r="BQ1216" s="118" t="n"/>
      <c r="BR1216" s="118" t="n"/>
      <c r="BS1216" s="118" t="n"/>
      <c r="BT1216" s="118">
        <f>COUNTIF(B1216:BS1216,1)</f>
        <v/>
      </c>
      <c r="BV1216" s="76">
        <f>TRIM(RIGHT(A1216, LEN(A1216) - FIND("@", SUBSTITUTE(A1216, " ", "@", LEN(A1216)-LEN(SUBSTITUTE(A1216," ",""))))))</f>
        <v/>
      </c>
      <c r="BW1216" s="76">
        <f>TRIM(LEFT(A1216,FIND(" ",A1216&amp;" ")-1))</f>
        <v/>
      </c>
      <c r="BX1216">
        <f>+IF(BV1216=BV1215,"Same","Diff")</f>
        <v/>
      </c>
      <c r="BY1216">
        <f>IF(BX1216="Same",IF(BW1216=BW1215,"same","Diff"))</f>
        <v/>
      </c>
    </row>
    <row r="1217" ht="17" customHeight="1">
      <c r="A1217" s="59" t="inlineStr">
        <is>
          <t>John T. Smith</t>
        </is>
      </c>
      <c r="B1217" s="117" t="n"/>
      <c r="C1217" s="117" t="n"/>
      <c r="D1217" s="117" t="n"/>
      <c r="E1217" s="117" t="n"/>
      <c r="F1217" s="117" t="n"/>
      <c r="G1217" s="117" t="n"/>
      <c r="H1217" s="117" t="n"/>
      <c r="I1217" s="117" t="n">
        <v>1</v>
      </c>
      <c r="J1217" s="118" t="n"/>
      <c r="K1217" s="118" t="n"/>
      <c r="L1217" s="118" t="n"/>
      <c r="M1217" s="118" t="n"/>
      <c r="N1217" s="118" t="n"/>
      <c r="O1217" s="118" t="n"/>
      <c r="P1217" s="118" t="n"/>
      <c r="Q1217" s="118" t="n"/>
      <c r="R1217" s="118" t="n"/>
      <c r="S1217" s="118" t="n"/>
      <c r="T1217" s="118" t="n"/>
      <c r="U1217" s="118" t="n"/>
      <c r="V1217" s="118" t="n"/>
      <c r="W1217" s="118" t="n"/>
      <c r="X1217" s="118" t="n"/>
      <c r="Y1217" s="118" t="n"/>
      <c r="Z1217" s="118" t="n"/>
      <c r="AA1217" s="118" t="n"/>
      <c r="AB1217" s="118" t="n"/>
      <c r="AC1217" s="118" t="n"/>
      <c r="AD1217" s="118" t="n"/>
      <c r="AE1217" s="118" t="n"/>
      <c r="AF1217" s="118" t="n"/>
      <c r="AG1217" s="118" t="n"/>
      <c r="AH1217" s="118" t="n"/>
      <c r="AI1217" s="118" t="n"/>
      <c r="AJ1217" s="118" t="n"/>
      <c r="AK1217" s="118" t="n"/>
      <c r="AL1217" s="118" t="n"/>
      <c r="AM1217" s="118" t="n"/>
      <c r="AN1217" s="118" t="n"/>
      <c r="AO1217" s="118" t="n"/>
      <c r="AP1217" s="118" t="n"/>
      <c r="AQ1217" s="118" t="n"/>
      <c r="AR1217" s="118" t="n"/>
      <c r="AS1217" s="118" t="n"/>
      <c r="AT1217" s="118" t="n"/>
      <c r="AU1217" s="118" t="n"/>
      <c r="AV1217" s="118" t="n"/>
      <c r="AW1217" s="118" t="n"/>
      <c r="AX1217" s="118" t="n"/>
      <c r="AY1217" s="118" t="n"/>
      <c r="AZ1217" s="118" t="n"/>
      <c r="BA1217" s="118" t="n"/>
      <c r="BB1217" s="118" t="n"/>
      <c r="BC1217" s="118" t="n"/>
      <c r="BD1217" s="118" t="n"/>
      <c r="BE1217" s="118" t="n"/>
      <c r="BF1217" s="118" t="n"/>
      <c r="BG1217" s="118" t="n"/>
      <c r="BH1217" s="118" t="n"/>
      <c r="BI1217" s="118" t="n"/>
      <c r="BJ1217" s="118" t="n"/>
      <c r="BK1217" s="118" t="n"/>
      <c r="BL1217" s="118" t="n"/>
      <c r="BM1217" s="118" t="n"/>
      <c r="BN1217" s="118" t="n"/>
      <c r="BO1217" s="118" t="n"/>
      <c r="BP1217" s="118" t="n"/>
      <c r="BQ1217" s="118" t="n"/>
      <c r="BR1217" s="118" t="n"/>
      <c r="BS1217" s="118" t="n"/>
      <c r="BT1217" s="118">
        <f>COUNTIF(B1217:BS1217,1)</f>
        <v/>
      </c>
      <c r="BV1217" s="76">
        <f>TRIM(RIGHT(A1217, LEN(A1217) - FIND("@", SUBSTITUTE(A1217, " ", "@", LEN(A1217)-LEN(SUBSTITUTE(A1217," ",""))))))</f>
        <v/>
      </c>
      <c r="BW1217" s="76">
        <f>TRIM(LEFT(A1217,FIND(" ",A1217&amp;" ")-1))</f>
        <v/>
      </c>
      <c r="BX1217">
        <f>+IF(BV1217=BV1216,"Same","Diff")</f>
        <v/>
      </c>
      <c r="BY1217">
        <f>IF(BX1217="Same",IF(BW1217=BW1216,"same","Diff"))</f>
        <v/>
      </c>
    </row>
    <row r="1218" ht="17" customHeight="1">
      <c r="A1218" s="59" t="inlineStr">
        <is>
          <t>Mal Smith</t>
        </is>
      </c>
      <c r="B1218" s="117" t="n"/>
      <c r="C1218" s="117" t="n"/>
      <c r="D1218" s="117" t="n"/>
      <c r="E1218" s="117" t="n"/>
      <c r="F1218" s="117" t="n"/>
      <c r="G1218" s="117" t="n"/>
      <c r="H1218" s="117" t="n"/>
      <c r="I1218" s="117" t="n"/>
      <c r="J1218" s="118" t="n"/>
      <c r="K1218" s="118" t="n"/>
      <c r="L1218" s="118" t="n"/>
      <c r="M1218" s="118" t="n"/>
      <c r="N1218" s="118" t="n"/>
      <c r="O1218" s="118" t="n"/>
      <c r="P1218" s="118" t="n"/>
      <c r="Q1218" s="118" t="n"/>
      <c r="R1218" s="118" t="n"/>
      <c r="S1218" s="118" t="n"/>
      <c r="T1218" s="118" t="n"/>
      <c r="U1218" s="118" t="n">
        <v>1</v>
      </c>
      <c r="V1218" s="118" t="n"/>
      <c r="W1218" s="118" t="n"/>
      <c r="X1218" s="118" t="n"/>
      <c r="Y1218" s="118" t="n"/>
      <c r="Z1218" s="118" t="n"/>
      <c r="AA1218" s="118" t="n"/>
      <c r="AB1218" s="118" t="n"/>
      <c r="AC1218" s="118" t="n"/>
      <c r="AD1218" s="118" t="n"/>
      <c r="AE1218" s="118" t="n"/>
      <c r="AF1218" s="118" t="n"/>
      <c r="AG1218" s="118" t="n"/>
      <c r="AH1218" s="118" t="n"/>
      <c r="AI1218" s="118" t="n"/>
      <c r="AJ1218" s="118" t="n"/>
      <c r="AK1218" s="118" t="n"/>
      <c r="AL1218" s="118" t="n"/>
      <c r="AM1218" s="118" t="n"/>
      <c r="AN1218" s="118" t="n"/>
      <c r="AO1218" s="118" t="n"/>
      <c r="AP1218" s="118" t="n"/>
      <c r="AQ1218" s="118" t="n"/>
      <c r="AR1218" s="118" t="n"/>
      <c r="AS1218" s="118" t="n"/>
      <c r="AT1218" s="118" t="n"/>
      <c r="AU1218" s="118" t="n"/>
      <c r="AV1218" s="118" t="n"/>
      <c r="AW1218" s="118" t="n"/>
      <c r="AX1218" s="118" t="n"/>
      <c r="AY1218" s="118" t="n"/>
      <c r="AZ1218" s="118" t="n"/>
      <c r="BA1218" s="118" t="n"/>
      <c r="BB1218" s="118" t="n"/>
      <c r="BC1218" s="118" t="n"/>
      <c r="BD1218" s="118" t="n"/>
      <c r="BE1218" s="118" t="n"/>
      <c r="BF1218" s="118" t="n"/>
      <c r="BG1218" s="118" t="n"/>
      <c r="BH1218" s="118" t="n"/>
      <c r="BI1218" s="118" t="n"/>
      <c r="BJ1218" s="118" t="n"/>
      <c r="BK1218" s="118" t="n"/>
      <c r="BL1218" s="118" t="n"/>
      <c r="BM1218" s="118" t="n"/>
      <c r="BN1218" s="118" t="n"/>
      <c r="BO1218" s="118" t="n"/>
      <c r="BP1218" s="118" t="n"/>
      <c r="BQ1218" s="118" t="n"/>
      <c r="BR1218" s="118" t="n"/>
      <c r="BS1218" s="118" t="n"/>
      <c r="BT1218" s="118">
        <f>COUNTIF(B1218:BS1218,1)</f>
        <v/>
      </c>
      <c r="BV1218" s="76">
        <f>TRIM(RIGHT(A1218, LEN(A1218) - FIND("@", SUBSTITUTE(A1218, " ", "@", LEN(A1218)-LEN(SUBSTITUTE(A1218," ",""))))))</f>
        <v/>
      </c>
      <c r="BW1218" s="76">
        <f>TRIM(LEFT(A1218,FIND(" ",A1218&amp;" ")-1))</f>
        <v/>
      </c>
      <c r="BX1218">
        <f>+IF(BV1218=BV1217,"Same","Diff")</f>
        <v/>
      </c>
      <c r="BY1218">
        <f>IF(BX1218="Same",IF(BW1218=BW1217,"same","Diff"))</f>
        <v/>
      </c>
    </row>
    <row r="1219" ht="17" customHeight="1">
      <c r="A1219" s="60" t="inlineStr">
        <is>
          <t>Ray Smith</t>
        </is>
      </c>
      <c r="B1219" s="119" t="n"/>
      <c r="C1219" s="119" t="n"/>
      <c r="D1219" s="119" t="n"/>
      <c r="E1219" s="119" t="n"/>
      <c r="F1219" s="119" t="n"/>
      <c r="G1219" s="119" t="n"/>
      <c r="H1219" s="119" t="n"/>
      <c r="I1219" s="119" t="n"/>
      <c r="J1219" s="118" t="n"/>
      <c r="K1219" s="118" t="n"/>
      <c r="L1219" s="118" t="n"/>
      <c r="M1219" s="118" t="n"/>
      <c r="N1219" s="118" t="n"/>
      <c r="O1219" s="118" t="n"/>
      <c r="P1219" s="118" t="n"/>
      <c r="Q1219" s="118" t="n"/>
      <c r="R1219" s="118" t="n"/>
      <c r="S1219" s="118" t="n"/>
      <c r="T1219" s="118" t="n"/>
      <c r="U1219" s="118" t="n"/>
      <c r="V1219" s="118" t="n"/>
      <c r="W1219" s="118" t="n"/>
      <c r="X1219" s="118" t="n"/>
      <c r="Y1219" s="118" t="n"/>
      <c r="Z1219" s="118" t="n"/>
      <c r="AA1219" s="118" t="n">
        <v>1</v>
      </c>
      <c r="AB1219" s="118" t="n"/>
      <c r="AC1219" s="118" t="n"/>
      <c r="AD1219" s="118" t="n"/>
      <c r="AE1219" s="118" t="n"/>
      <c r="AF1219" s="118" t="n"/>
      <c r="AG1219" s="118" t="n"/>
      <c r="AH1219" s="118" t="n"/>
      <c r="AI1219" s="118" t="n"/>
      <c r="AJ1219" s="118" t="n"/>
      <c r="AK1219" s="118" t="n"/>
      <c r="AL1219" s="118" t="n"/>
      <c r="AM1219" s="118" t="n"/>
      <c r="AN1219" s="118" t="n"/>
      <c r="AO1219" s="118" t="n"/>
      <c r="AP1219" s="118" t="n"/>
      <c r="AQ1219" s="118" t="n"/>
      <c r="AR1219" s="118" t="n"/>
      <c r="AS1219" s="118" t="n"/>
      <c r="AT1219" s="118" t="n"/>
      <c r="AU1219" s="118" t="n"/>
      <c r="AV1219" s="118" t="n"/>
      <c r="AW1219" s="118" t="n"/>
      <c r="AX1219" s="118" t="n"/>
      <c r="AY1219" s="118" t="n"/>
      <c r="AZ1219" s="118" t="n"/>
      <c r="BA1219" s="118" t="n"/>
      <c r="BB1219" s="118" t="n"/>
      <c r="BC1219" s="118" t="n"/>
      <c r="BD1219" s="118" t="n"/>
      <c r="BE1219" s="118" t="n"/>
      <c r="BF1219" s="118" t="n"/>
      <c r="BG1219" s="118" t="n"/>
      <c r="BH1219" s="118" t="n"/>
      <c r="BI1219" s="118" t="n"/>
      <c r="BJ1219" s="118" t="n"/>
      <c r="BK1219" s="118" t="n"/>
      <c r="BL1219" s="118" t="n"/>
      <c r="BM1219" s="118" t="n"/>
      <c r="BN1219" s="118" t="n"/>
      <c r="BO1219" s="118" t="n"/>
      <c r="BP1219" s="118" t="n"/>
      <c r="BQ1219" s="118" t="n"/>
      <c r="BR1219" s="118" t="n"/>
      <c r="BS1219" s="118" t="n"/>
      <c r="BT1219" s="118">
        <f>COUNTIF(B1219:BS1219,1)</f>
        <v/>
      </c>
      <c r="BV1219" s="76">
        <f>TRIM(RIGHT(A1219, LEN(A1219) - FIND("@", SUBSTITUTE(A1219, " ", "@", LEN(A1219)-LEN(SUBSTITUTE(A1219," ",""))))))</f>
        <v/>
      </c>
      <c r="BW1219" s="76">
        <f>TRIM(LEFT(A1219,FIND(" ",A1219&amp;" ")-1))</f>
        <v/>
      </c>
      <c r="BX1219">
        <f>+IF(BV1219=BV1218,"Same","Diff")</f>
        <v/>
      </c>
      <c r="BY1219">
        <f>IF(BX1219="Same",IF(BW1219=BW1218,"same","Diff"))</f>
        <v/>
      </c>
    </row>
    <row r="1220" ht="17" customHeight="1">
      <c r="A1220" s="60" t="inlineStr">
        <is>
          <t>Robert Smith</t>
        </is>
      </c>
      <c r="B1220" s="119" t="n"/>
      <c r="C1220" s="119" t="n"/>
      <c r="D1220" s="119" t="n"/>
      <c r="E1220" s="119" t="n"/>
      <c r="F1220" s="119" t="n"/>
      <c r="G1220" s="119" t="n"/>
      <c r="H1220" s="119" t="n"/>
      <c r="I1220" s="119" t="n"/>
      <c r="J1220" s="118" t="n"/>
      <c r="K1220" s="118" t="n"/>
      <c r="L1220" s="118" t="n"/>
      <c r="M1220" s="118" t="n"/>
      <c r="N1220" s="118" t="n"/>
      <c r="O1220" s="118" t="n"/>
      <c r="P1220" s="118" t="n"/>
      <c r="Q1220" s="118" t="n"/>
      <c r="R1220" s="118" t="n"/>
      <c r="S1220" s="118" t="n"/>
      <c r="T1220" s="118" t="n"/>
      <c r="U1220" s="118" t="n"/>
      <c r="V1220" s="118" t="n"/>
      <c r="W1220" s="118" t="n"/>
      <c r="X1220" s="118" t="n"/>
      <c r="Y1220" s="118" t="n"/>
      <c r="Z1220" s="118" t="n"/>
      <c r="AA1220" s="118" t="n"/>
      <c r="AB1220" s="118" t="n"/>
      <c r="AC1220" s="118" t="n"/>
      <c r="AD1220" s="118" t="n"/>
      <c r="AE1220" s="118" t="n"/>
      <c r="AF1220" s="118" t="n"/>
      <c r="AG1220" s="118" t="n"/>
      <c r="AH1220" s="118" t="n"/>
      <c r="AI1220" s="118" t="n"/>
      <c r="AJ1220" s="118" t="n"/>
      <c r="AK1220" s="118" t="n"/>
      <c r="AL1220" s="118" t="n"/>
      <c r="AM1220" s="118" t="n"/>
      <c r="AN1220" s="118" t="n"/>
      <c r="AO1220" s="118" t="n">
        <v>1</v>
      </c>
      <c r="AP1220" s="118" t="n"/>
      <c r="AQ1220" s="118" t="n"/>
      <c r="AR1220" s="118" t="n"/>
      <c r="AS1220" s="118" t="n"/>
      <c r="AT1220" s="118" t="n"/>
      <c r="AU1220" s="118" t="n"/>
      <c r="AV1220" s="118" t="n"/>
      <c r="AW1220" s="118" t="n"/>
      <c r="AX1220" s="118" t="n"/>
      <c r="AY1220" s="118" t="n"/>
      <c r="AZ1220" s="118" t="n"/>
      <c r="BA1220" s="118" t="n"/>
      <c r="BB1220" s="118" t="n"/>
      <c r="BC1220" s="118" t="n"/>
      <c r="BD1220" s="118" t="n"/>
      <c r="BE1220" s="118" t="n"/>
      <c r="BF1220" s="118" t="n"/>
      <c r="BG1220" s="118" t="n"/>
      <c r="BH1220" s="118" t="n"/>
      <c r="BI1220" s="118" t="n"/>
      <c r="BJ1220" s="118" t="n"/>
      <c r="BK1220" s="118" t="n"/>
      <c r="BL1220" s="118" t="n"/>
      <c r="BM1220" s="118" t="n"/>
      <c r="BN1220" s="118" t="n"/>
      <c r="BO1220" s="118" t="n"/>
      <c r="BP1220" s="118" t="n"/>
      <c r="BQ1220" s="118" t="n"/>
      <c r="BR1220" s="118" t="n"/>
      <c r="BS1220" s="118" t="n"/>
      <c r="BT1220" s="118">
        <f>COUNTIF(B1220:BS1220,1)</f>
        <v/>
      </c>
      <c r="BV1220" s="76">
        <f>TRIM(RIGHT(A1220, LEN(A1220) - FIND("@", SUBSTITUTE(A1220, " ", "@", LEN(A1220)-LEN(SUBSTITUTE(A1220," ",""))))))</f>
        <v/>
      </c>
      <c r="BW1220" s="76">
        <f>TRIM(LEFT(A1220,FIND(" ",A1220&amp;" ")-1))</f>
        <v/>
      </c>
      <c r="BX1220">
        <f>+IF(BV1220=BV1219,"Same","Diff")</f>
        <v/>
      </c>
      <c r="BY1220">
        <f>IF(BX1220="Same",IF(BW1220=BW1219,"same","Diff"))</f>
        <v/>
      </c>
    </row>
    <row r="1221" ht="17" customHeight="1">
      <c r="A1221" s="60" t="inlineStr">
        <is>
          <t>Ron Smith</t>
        </is>
      </c>
      <c r="B1221" s="119" t="n"/>
      <c r="C1221" s="119" t="n"/>
      <c r="D1221" s="119" t="n"/>
      <c r="E1221" s="119" t="n">
        <v>1</v>
      </c>
      <c r="F1221" s="119" t="n"/>
      <c r="G1221" s="119" t="n"/>
      <c r="H1221" s="119" t="n"/>
      <c r="I1221" s="119" t="n"/>
      <c r="J1221" s="118" t="n"/>
      <c r="K1221" s="118" t="n"/>
      <c r="L1221" s="118" t="n"/>
      <c r="M1221" s="118" t="n"/>
      <c r="N1221" s="118" t="n"/>
      <c r="O1221" s="118" t="n"/>
      <c r="P1221" s="118" t="n"/>
      <c r="Q1221" s="118" t="n"/>
      <c r="R1221" s="118" t="n"/>
      <c r="S1221" s="118" t="n"/>
      <c r="T1221" s="118" t="n"/>
      <c r="U1221" s="118" t="n"/>
      <c r="V1221" s="118" t="n"/>
      <c r="W1221" s="118" t="n"/>
      <c r="X1221" s="118" t="n"/>
      <c r="Y1221" s="118" t="n"/>
      <c r="Z1221" s="118" t="n"/>
      <c r="AA1221" s="118" t="n"/>
      <c r="AB1221" s="118" t="n"/>
      <c r="AC1221" s="118" t="n"/>
      <c r="AD1221" s="118" t="n"/>
      <c r="AE1221" s="118" t="n"/>
      <c r="AF1221" s="118" t="n"/>
      <c r="AG1221" s="118" t="n"/>
      <c r="AH1221" s="118" t="n"/>
      <c r="AI1221" s="118" t="n"/>
      <c r="AJ1221" s="118" t="n"/>
      <c r="AK1221" s="118" t="n"/>
      <c r="AL1221" s="118" t="n"/>
      <c r="AM1221" s="118" t="n"/>
      <c r="AN1221" s="118" t="n"/>
      <c r="AO1221" s="118" t="n"/>
      <c r="AP1221" s="118" t="n"/>
      <c r="AQ1221" s="118" t="n"/>
      <c r="AR1221" s="118" t="n"/>
      <c r="AS1221" s="118" t="n"/>
      <c r="AT1221" s="118" t="n"/>
      <c r="AU1221" s="118" t="n"/>
      <c r="AV1221" s="118" t="n"/>
      <c r="AW1221" s="118" t="n"/>
      <c r="AX1221" s="118" t="n"/>
      <c r="AY1221" s="118" t="n"/>
      <c r="AZ1221" s="118" t="n"/>
      <c r="BA1221" s="118" t="n"/>
      <c r="BB1221" s="118" t="n"/>
      <c r="BC1221" s="118" t="n"/>
      <c r="BD1221" s="118" t="n"/>
      <c r="BE1221" s="118" t="n"/>
      <c r="BF1221" s="118" t="n"/>
      <c r="BG1221" s="118" t="n"/>
      <c r="BH1221" s="118" t="n"/>
      <c r="BI1221" s="118" t="n"/>
      <c r="BJ1221" s="118" t="n"/>
      <c r="BK1221" s="118" t="n"/>
      <c r="BL1221" s="118" t="n"/>
      <c r="BM1221" s="118" t="n"/>
      <c r="BN1221" s="118" t="n"/>
      <c r="BO1221" s="118" t="n"/>
      <c r="BP1221" s="118" t="n"/>
      <c r="BQ1221" s="118" t="n"/>
      <c r="BR1221" s="118" t="n"/>
      <c r="BS1221" s="118" t="n"/>
      <c r="BT1221" s="118">
        <f>COUNTIF(B1221:BS1221,1)</f>
        <v/>
      </c>
      <c r="BV1221" s="76">
        <f>TRIM(RIGHT(A1221, LEN(A1221) - FIND("@", SUBSTITUTE(A1221, " ", "@", LEN(A1221)-LEN(SUBSTITUTE(A1221," ",""))))))</f>
        <v/>
      </c>
      <c r="BW1221" s="76">
        <f>TRIM(LEFT(A1221,FIND(" ",A1221&amp;" ")-1))</f>
        <v/>
      </c>
      <c r="BX1221">
        <f>+IF(BV1221=BV1220,"Same","Diff")</f>
        <v/>
      </c>
      <c r="BY1221">
        <f>IF(BX1221="Same",IF(BW1221=BW1220,"same","Diff"))</f>
        <v/>
      </c>
    </row>
    <row r="1222" ht="17" customHeight="1">
      <c r="A1222" s="59" t="inlineStr">
        <is>
          <t xml:space="preserve">Charlie Smith </t>
        </is>
      </c>
      <c r="B1222" s="117" t="n"/>
      <c r="C1222" s="117" t="n">
        <v>1</v>
      </c>
      <c r="D1222" s="117" t="n">
        <v>1</v>
      </c>
      <c r="E1222" s="117" t="n">
        <v>1</v>
      </c>
      <c r="F1222" s="117" t="n">
        <v>1</v>
      </c>
      <c r="G1222" s="117" t="n">
        <v>1</v>
      </c>
      <c r="H1222" s="117" t="n">
        <v>1</v>
      </c>
      <c r="I1222" s="117" t="n">
        <v>1</v>
      </c>
      <c r="J1222" s="118" t="n">
        <v>1</v>
      </c>
      <c r="K1222" s="118" t="n"/>
      <c r="L1222" s="118" t="n"/>
      <c r="M1222" s="118" t="n"/>
      <c r="N1222" s="118" t="n"/>
      <c r="O1222" s="118" t="n"/>
      <c r="P1222" s="118" t="n"/>
      <c r="Q1222" s="118" t="n"/>
      <c r="R1222" s="118" t="n"/>
      <c r="S1222" s="118" t="n"/>
      <c r="T1222" s="118" t="n"/>
      <c r="U1222" s="118" t="n"/>
      <c r="V1222" s="118" t="n"/>
      <c r="W1222" s="118" t="n"/>
      <c r="X1222" s="118" t="n"/>
      <c r="Y1222" s="118" t="n"/>
      <c r="Z1222" s="118" t="n"/>
      <c r="AA1222" s="118" t="n"/>
      <c r="AB1222" s="118" t="n"/>
      <c r="AC1222" s="118" t="n"/>
      <c r="AD1222" s="118" t="n"/>
      <c r="AE1222" s="118" t="n"/>
      <c r="AF1222" s="118" t="n"/>
      <c r="AG1222" s="118" t="n"/>
      <c r="AH1222" s="118" t="n"/>
      <c r="AI1222" s="118" t="n"/>
      <c r="AJ1222" s="118" t="n"/>
      <c r="AK1222" s="118" t="n"/>
      <c r="AL1222" s="118" t="n"/>
      <c r="AM1222" s="118" t="n"/>
      <c r="AN1222" s="118" t="n"/>
      <c r="AO1222" s="118" t="n"/>
      <c r="AP1222" s="118" t="n"/>
      <c r="AQ1222" s="118" t="n"/>
      <c r="AR1222" s="118" t="n"/>
      <c r="AS1222" s="118" t="n"/>
      <c r="AT1222" s="118" t="n"/>
      <c r="AU1222" s="118" t="n"/>
      <c r="AV1222" s="118" t="n"/>
      <c r="AW1222" s="118" t="n"/>
      <c r="AX1222" s="118" t="n"/>
      <c r="AY1222" s="118" t="n"/>
      <c r="AZ1222" s="118" t="n"/>
      <c r="BA1222" s="118" t="n"/>
      <c r="BB1222" s="118" t="n"/>
      <c r="BC1222" s="118" t="n"/>
      <c r="BD1222" s="118" t="n"/>
      <c r="BE1222" s="118" t="n"/>
      <c r="BF1222" s="118" t="n"/>
      <c r="BG1222" s="118" t="n"/>
      <c r="BH1222" s="118" t="n"/>
      <c r="BI1222" s="118" t="n"/>
      <c r="BJ1222" s="118" t="n"/>
      <c r="BK1222" s="118" t="n"/>
      <c r="BL1222" s="118" t="n"/>
      <c r="BM1222" s="118" t="n"/>
      <c r="BN1222" s="118" t="n"/>
      <c r="BO1222" s="118" t="n"/>
      <c r="BP1222" s="118" t="n"/>
      <c r="BQ1222" s="118" t="n"/>
      <c r="BR1222" s="118" t="n"/>
      <c r="BS1222" s="118" t="n"/>
      <c r="BT1222" s="118">
        <f>COUNTIF(B1222:BS1222,1)</f>
        <v/>
      </c>
      <c r="BV1222" s="76">
        <f>TRIM(RIGHT(A1222, LEN(A1222) - FIND("@", SUBSTITUTE(A1222, " ", "@", LEN(A1222)-LEN(SUBSTITUTE(A1222," ",""))))))</f>
        <v/>
      </c>
      <c r="BW1222" s="76">
        <f>TRIM(LEFT(A1222,FIND(" ",A1222&amp;" ")-1))</f>
        <v/>
      </c>
      <c r="BX1222">
        <f>+IF(BV1222=BV1221,"Same","Diff")</f>
        <v/>
      </c>
      <c r="BY1222">
        <f>IF(BX1222="Same",IF(BW1222=BW1221,"same","Diff"))</f>
        <v/>
      </c>
    </row>
    <row r="1223" ht="17" customHeight="1">
      <c r="A1223" s="60" t="inlineStr">
        <is>
          <t>Joe Sommariva</t>
        </is>
      </c>
      <c r="B1223" s="119" t="n"/>
      <c r="C1223" s="119" t="n"/>
      <c r="D1223" s="119" t="n"/>
      <c r="E1223" s="119" t="n"/>
      <c r="F1223" s="119" t="n"/>
      <c r="G1223" s="119" t="n"/>
      <c r="H1223" s="119" t="n"/>
      <c r="I1223" s="119" t="n"/>
      <c r="J1223" s="118" t="n"/>
      <c r="K1223" s="118" t="n"/>
      <c r="L1223" s="118" t="n"/>
      <c r="M1223" s="118" t="n"/>
      <c r="N1223" s="118" t="n"/>
      <c r="O1223" s="118" t="n"/>
      <c r="P1223" s="118" t="n"/>
      <c r="Q1223" s="118" t="n"/>
      <c r="R1223" s="118" t="n"/>
      <c r="S1223" s="118" t="n"/>
      <c r="T1223" s="118" t="n"/>
      <c r="U1223" s="118" t="n"/>
      <c r="V1223" s="118" t="n"/>
      <c r="W1223" s="118" t="n"/>
      <c r="X1223" s="118" t="n"/>
      <c r="Y1223" s="118" t="n"/>
      <c r="Z1223" s="118" t="n"/>
      <c r="AA1223" s="118" t="n"/>
      <c r="AB1223" s="118" t="n"/>
      <c r="AC1223" s="118" t="n"/>
      <c r="AD1223" s="118" t="n"/>
      <c r="AE1223" s="118" t="n">
        <v>1</v>
      </c>
      <c r="AF1223" s="118" t="n"/>
      <c r="AG1223" s="118" t="n"/>
      <c r="AH1223" s="118" t="n"/>
      <c r="AI1223" s="118" t="n"/>
      <c r="AJ1223" s="118" t="n"/>
      <c r="AK1223" s="118" t="n"/>
      <c r="AL1223" s="118" t="n"/>
      <c r="AM1223" s="118" t="n"/>
      <c r="AN1223" s="118" t="n"/>
      <c r="AO1223" s="118" t="n"/>
      <c r="AP1223" s="118" t="n"/>
      <c r="AQ1223" s="118" t="n"/>
      <c r="AR1223" s="118" t="n"/>
      <c r="AS1223" s="118" t="n"/>
      <c r="AT1223" s="118" t="n"/>
      <c r="AU1223" s="118" t="n"/>
      <c r="AV1223" s="118" t="n"/>
      <c r="AW1223" s="118" t="n"/>
      <c r="AX1223" s="118" t="n"/>
      <c r="AY1223" s="118" t="n"/>
      <c r="AZ1223" s="118" t="n"/>
      <c r="BA1223" s="118" t="n"/>
      <c r="BB1223" s="118" t="n"/>
      <c r="BC1223" s="118" t="n"/>
      <c r="BD1223" s="118" t="n"/>
      <c r="BE1223" s="118" t="n"/>
      <c r="BF1223" s="118" t="n"/>
      <c r="BG1223" s="118" t="n"/>
      <c r="BH1223" s="118" t="n"/>
      <c r="BI1223" s="118" t="n"/>
      <c r="BJ1223" s="118" t="n"/>
      <c r="BK1223" s="118" t="n"/>
      <c r="BL1223" s="118" t="n"/>
      <c r="BM1223" s="118" t="n"/>
      <c r="BN1223" s="118" t="n"/>
      <c r="BO1223" s="118" t="n"/>
      <c r="BP1223" s="118" t="n"/>
      <c r="BQ1223" s="118" t="n"/>
      <c r="BR1223" s="118" t="n"/>
      <c r="BS1223" s="118" t="n"/>
      <c r="BT1223" s="118">
        <f>COUNTIF(B1223:BS1223,1)</f>
        <v/>
      </c>
      <c r="BV1223" s="76">
        <f>TRIM(RIGHT(A1223, LEN(A1223) - FIND("@", SUBSTITUTE(A1223, " ", "@", LEN(A1223)-LEN(SUBSTITUTE(A1223," ",""))))))</f>
        <v/>
      </c>
      <c r="BW1223" s="76">
        <f>TRIM(LEFT(A1223,FIND(" ",A1223&amp;" ")-1))</f>
        <v/>
      </c>
      <c r="BX1223">
        <f>+IF(BV1223=BV1222,"Same","Diff")</f>
        <v/>
      </c>
      <c r="BY1223">
        <f>IF(BX1223="Same",IF(BW1223=BW1222,"same","Diff"))</f>
        <v/>
      </c>
    </row>
    <row r="1224" ht="17" customHeight="1">
      <c r="A1224" s="60" t="inlineStr">
        <is>
          <t>Ian Sonneman</t>
        </is>
      </c>
      <c r="B1224" s="119" t="n"/>
      <c r="C1224" s="119" t="n"/>
      <c r="D1224" s="119" t="n"/>
      <c r="E1224" s="119" t="n"/>
      <c r="F1224" s="119" t="n"/>
      <c r="G1224" s="119" t="n"/>
      <c r="H1224" s="119" t="n"/>
      <c r="I1224" s="119" t="n"/>
      <c r="J1224" s="118" t="n"/>
      <c r="K1224" s="118" t="n"/>
      <c r="L1224" s="118" t="n"/>
      <c r="M1224" s="118" t="n"/>
      <c r="N1224" s="118" t="n"/>
      <c r="O1224" s="118" t="n"/>
      <c r="P1224" s="118" t="n"/>
      <c r="Q1224" s="118" t="n"/>
      <c r="R1224" s="118" t="n"/>
      <c r="S1224" s="118" t="n"/>
      <c r="T1224" s="118" t="n">
        <v>1</v>
      </c>
      <c r="U1224" s="118" t="n"/>
      <c r="V1224" s="118" t="n"/>
      <c r="W1224" s="118" t="n"/>
      <c r="X1224" s="118" t="n"/>
      <c r="Y1224" s="118" t="n"/>
      <c r="Z1224" s="118" t="n"/>
      <c r="AA1224" s="118" t="n"/>
      <c r="AB1224" s="118" t="n"/>
      <c r="AC1224" s="118" t="n"/>
      <c r="AD1224" s="118" t="n"/>
      <c r="AE1224" s="118" t="n"/>
      <c r="AF1224" s="118" t="n"/>
      <c r="AG1224" s="118" t="n"/>
      <c r="AH1224" s="118" t="n"/>
      <c r="AI1224" s="118" t="n"/>
      <c r="AJ1224" s="118" t="n"/>
      <c r="AK1224" s="118" t="n"/>
      <c r="AL1224" s="118" t="n"/>
      <c r="AM1224" s="118" t="n"/>
      <c r="AN1224" s="118" t="n"/>
      <c r="AO1224" s="118" t="n"/>
      <c r="AP1224" s="118" t="n"/>
      <c r="AQ1224" s="118" t="n"/>
      <c r="AR1224" s="118" t="n"/>
      <c r="AS1224" s="118" t="n"/>
      <c r="AT1224" s="118" t="n"/>
      <c r="AU1224" s="118" t="n"/>
      <c r="AV1224" s="118" t="n"/>
      <c r="AW1224" s="118" t="n"/>
      <c r="AX1224" s="118" t="n"/>
      <c r="AY1224" s="118" t="n"/>
      <c r="AZ1224" s="118" t="n"/>
      <c r="BA1224" s="118" t="n"/>
      <c r="BB1224" s="118" t="n"/>
      <c r="BC1224" s="118" t="n"/>
      <c r="BD1224" s="118" t="n"/>
      <c r="BE1224" s="118" t="n"/>
      <c r="BF1224" s="118" t="n"/>
      <c r="BG1224" s="118" t="n"/>
      <c r="BH1224" s="118" t="n"/>
      <c r="BI1224" s="118" t="n"/>
      <c r="BJ1224" s="118" t="n"/>
      <c r="BK1224" s="118" t="n"/>
      <c r="BL1224" s="118" t="n"/>
      <c r="BM1224" s="118" t="n"/>
      <c r="BN1224" s="118" t="n"/>
      <c r="BO1224" s="118" t="n"/>
      <c r="BP1224" s="118" t="n"/>
      <c r="BQ1224" s="118" t="n"/>
      <c r="BR1224" s="118" t="n"/>
      <c r="BS1224" s="118" t="n"/>
      <c r="BT1224" s="118">
        <f>COUNTIF(B1224:BS1224,1)</f>
        <v/>
      </c>
      <c r="BV1224" s="76">
        <f>TRIM(RIGHT(A1224, LEN(A1224) - FIND("@", SUBSTITUTE(A1224, " ", "@", LEN(A1224)-LEN(SUBSTITUTE(A1224," ",""))))))</f>
        <v/>
      </c>
      <c r="BW1224" s="76">
        <f>TRIM(LEFT(A1224,FIND(" ",A1224&amp;" ")-1))</f>
        <v/>
      </c>
      <c r="BX1224">
        <f>+IF(BV1224=BV1223,"Same","Diff")</f>
        <v/>
      </c>
      <c r="BY1224">
        <f>IF(BX1224="Same",IF(BW1224=BW1223,"same","Diff"))</f>
        <v/>
      </c>
    </row>
    <row r="1225" ht="17" customHeight="1">
      <c r="A1225" s="59" t="inlineStr">
        <is>
          <t>Steve Soper</t>
        </is>
      </c>
      <c r="B1225" s="117" t="n"/>
      <c r="C1225" s="117" t="n"/>
      <c r="D1225" s="117" t="n"/>
      <c r="E1225" s="117" t="n"/>
      <c r="F1225" s="117" t="n"/>
      <c r="G1225" s="117" t="n"/>
      <c r="H1225" s="117" t="n"/>
      <c r="I1225" s="117" t="n"/>
      <c r="J1225" s="118" t="n"/>
      <c r="K1225" s="118" t="n"/>
      <c r="L1225" s="118" t="n"/>
      <c r="M1225" s="118" t="n"/>
      <c r="N1225" s="118" t="n"/>
      <c r="O1225" s="118" t="n"/>
      <c r="P1225" s="118" t="n"/>
      <c r="Q1225" s="118" t="n"/>
      <c r="R1225" s="118" t="n"/>
      <c r="S1225" s="118" t="n"/>
      <c r="T1225" s="118" t="n"/>
      <c r="U1225" s="118" t="n"/>
      <c r="V1225" s="118" t="n"/>
      <c r="W1225" s="118" t="n"/>
      <c r="X1225" s="118" t="n"/>
      <c r="Y1225" s="118" t="n"/>
      <c r="Z1225" s="118" t="n">
        <v>1</v>
      </c>
      <c r="AA1225" s="118" t="n"/>
      <c r="AB1225" s="118" t="n"/>
      <c r="AC1225" s="118" t="n">
        <v>1</v>
      </c>
      <c r="AD1225" s="118" t="n">
        <v>1</v>
      </c>
      <c r="AE1225" s="118" t="n"/>
      <c r="AF1225" s="118" t="n"/>
      <c r="AG1225" s="118" t="n"/>
      <c r="AH1225" s="118" t="n"/>
      <c r="AI1225" s="118" t="n">
        <v>1</v>
      </c>
      <c r="AJ1225" s="118" t="n"/>
      <c r="AK1225" s="118" t="n"/>
      <c r="AL1225" s="118" t="n"/>
      <c r="AM1225" s="118" t="n"/>
      <c r="AN1225" s="118" t="n"/>
      <c r="AO1225" s="118" t="n"/>
      <c r="AP1225" s="118" t="n"/>
      <c r="AQ1225" s="118" t="n"/>
      <c r="AR1225" s="118" t="n"/>
      <c r="AS1225" s="118" t="n"/>
      <c r="AT1225" s="118" t="n"/>
      <c r="AU1225" s="118" t="n"/>
      <c r="AV1225" s="118" t="n"/>
      <c r="AW1225" s="118" t="n"/>
      <c r="AX1225" s="118" t="n"/>
      <c r="AY1225" s="118" t="n"/>
      <c r="AZ1225" s="118" t="n"/>
      <c r="BA1225" s="118" t="n"/>
      <c r="BB1225" s="118" t="n"/>
      <c r="BC1225" s="118" t="n"/>
      <c r="BD1225" s="118" t="n"/>
      <c r="BE1225" s="118" t="n"/>
      <c r="BF1225" s="118" t="n"/>
      <c r="BG1225" s="118" t="n"/>
      <c r="BH1225" s="118" t="n"/>
      <c r="BI1225" s="118" t="n"/>
      <c r="BJ1225" s="118" t="n"/>
      <c r="BK1225" s="118" t="n"/>
      <c r="BL1225" s="118" t="n"/>
      <c r="BM1225" s="118" t="n"/>
      <c r="BN1225" s="118" t="n"/>
      <c r="BO1225" s="118" t="n"/>
      <c r="BP1225" s="118" t="n"/>
      <c r="BQ1225" s="118" t="n"/>
      <c r="BR1225" s="118" t="n"/>
      <c r="BS1225" s="118" t="n"/>
      <c r="BT1225" s="118">
        <f>COUNTIF(B1225:BS1225,1)</f>
        <v/>
      </c>
      <c r="BV1225" s="76">
        <f>TRIM(RIGHT(A1225, LEN(A1225) - FIND("@", SUBSTITUTE(A1225, " ", "@", LEN(A1225)-LEN(SUBSTITUTE(A1225," ",""))))))</f>
        <v/>
      </c>
      <c r="BW1225" s="76">
        <f>TRIM(LEFT(A1225,FIND(" ",A1225&amp;" ")-1))</f>
        <v/>
      </c>
      <c r="BX1225">
        <f>+IF(BV1225=BV1224,"Same","Diff")</f>
        <v/>
      </c>
      <c r="BY1225">
        <f>IF(BX1225="Same",IF(BW1225=BW1224,"same","Diff"))</f>
        <v/>
      </c>
    </row>
    <row r="1226" ht="17" customHeight="1">
      <c r="A1226" s="59" t="inlineStr">
        <is>
          <t>John Sorensen</t>
        </is>
      </c>
      <c r="B1226" s="117" t="n"/>
      <c r="C1226" s="117" t="n"/>
      <c r="D1226" s="117" t="n"/>
      <c r="E1226" s="117" t="n"/>
      <c r="F1226" s="117" t="n"/>
      <c r="G1226" s="117" t="n"/>
      <c r="H1226" s="117" t="n"/>
      <c r="I1226" s="117" t="n"/>
      <c r="J1226" s="118" t="n"/>
      <c r="K1226" s="118" t="n"/>
      <c r="L1226" s="118" t="n"/>
      <c r="M1226" s="118" t="n"/>
      <c r="N1226" s="118" t="n"/>
      <c r="O1226" s="118" t="n"/>
      <c r="P1226" s="118" t="n"/>
      <c r="Q1226" s="118" t="n"/>
      <c r="R1226" s="118" t="n"/>
      <c r="S1226" s="118" t="n"/>
      <c r="T1226" s="118" t="n"/>
      <c r="U1226" s="118" t="n"/>
      <c r="V1226" s="118" t="n"/>
      <c r="W1226" s="118" t="n"/>
      <c r="X1226" s="118" t="n"/>
      <c r="Y1226" s="118" t="n"/>
      <c r="Z1226" s="118" t="n"/>
      <c r="AA1226" s="118" t="n"/>
      <c r="AB1226" s="118" t="n"/>
      <c r="AC1226" s="118" t="n"/>
      <c r="AD1226" s="118" t="n">
        <v>1</v>
      </c>
      <c r="AE1226" s="118" t="n"/>
      <c r="AF1226" s="118" t="n"/>
      <c r="AG1226" s="118" t="n"/>
      <c r="AH1226" s="118" t="n"/>
      <c r="AI1226" s="118" t="n"/>
      <c r="AJ1226" s="118" t="n"/>
      <c r="AK1226" s="118" t="n"/>
      <c r="AL1226" s="118" t="n"/>
      <c r="AM1226" s="118" t="n"/>
      <c r="AN1226" s="118" t="n"/>
      <c r="AO1226" s="118" t="n"/>
      <c r="AP1226" s="118" t="n"/>
      <c r="AQ1226" s="118" t="n"/>
      <c r="AR1226" s="118" t="n"/>
      <c r="AS1226" s="118" t="n"/>
      <c r="AT1226" s="118" t="n"/>
      <c r="AU1226" s="118" t="n"/>
      <c r="AV1226" s="118" t="n"/>
      <c r="AW1226" s="118" t="n"/>
      <c r="AX1226" s="118" t="n"/>
      <c r="AY1226" s="118" t="n"/>
      <c r="AZ1226" s="118" t="n"/>
      <c r="BA1226" s="118" t="n"/>
      <c r="BB1226" s="118" t="n"/>
      <c r="BC1226" s="118" t="n"/>
      <c r="BD1226" s="118" t="n"/>
      <c r="BE1226" s="118" t="n"/>
      <c r="BF1226" s="118" t="n"/>
      <c r="BG1226" s="118" t="n"/>
      <c r="BH1226" s="118" t="n"/>
      <c r="BI1226" s="118" t="n"/>
      <c r="BJ1226" s="118" t="n"/>
      <c r="BK1226" s="118" t="n"/>
      <c r="BL1226" s="118" t="n"/>
      <c r="BM1226" s="118" t="n"/>
      <c r="BN1226" s="118" t="n"/>
      <c r="BO1226" s="118" t="n"/>
      <c r="BP1226" s="118" t="n"/>
      <c r="BQ1226" s="118" t="n"/>
      <c r="BR1226" s="118" t="n"/>
      <c r="BS1226" s="118" t="n"/>
      <c r="BT1226" s="118">
        <f>COUNTIF(B1226:BS1226,1)</f>
        <v/>
      </c>
      <c r="BV1226" s="76">
        <f>TRIM(RIGHT(A1226, LEN(A1226) - FIND("@", SUBSTITUTE(A1226, " ", "@", LEN(A1226)-LEN(SUBSTITUTE(A1226," ",""))))))</f>
        <v/>
      </c>
      <c r="BW1226" s="76">
        <f>TRIM(LEFT(A1226,FIND(" ",A1226&amp;" ")-1))</f>
        <v/>
      </c>
      <c r="BX1226">
        <f>+IF(BV1226=BV1225,"Same","Diff")</f>
        <v/>
      </c>
      <c r="BY1226">
        <f>IF(BX1226="Same",IF(BW1226=BW1225,"same","Diff"))</f>
        <v/>
      </c>
    </row>
    <row r="1227" ht="17" customHeight="1">
      <c r="A1227" s="60" t="inlineStr">
        <is>
          <t>Dick Sorenson</t>
        </is>
      </c>
      <c r="B1227" s="119" t="n"/>
      <c r="C1227" s="119" t="n"/>
      <c r="D1227" s="119" t="n"/>
      <c r="E1227" s="119" t="n"/>
      <c r="F1227" s="119" t="n"/>
      <c r="G1227" s="119" t="n"/>
      <c r="H1227" s="119" t="n"/>
      <c r="I1227" s="119" t="n"/>
      <c r="J1227" s="118" t="n">
        <v>1</v>
      </c>
      <c r="K1227" s="118" t="n"/>
      <c r="L1227" s="118" t="n"/>
      <c r="M1227" s="118" t="n"/>
      <c r="N1227" s="118" t="n"/>
      <c r="O1227" s="118" t="n"/>
      <c r="P1227" s="118" t="n"/>
      <c r="Q1227" s="118" t="n"/>
      <c r="R1227" s="118" t="n"/>
      <c r="S1227" s="118" t="n"/>
      <c r="T1227" s="118" t="n"/>
      <c r="U1227" s="118" t="n"/>
      <c r="V1227" s="118" t="n"/>
      <c r="W1227" s="118" t="n"/>
      <c r="X1227" s="118" t="n"/>
      <c r="Y1227" s="118" t="n"/>
      <c r="Z1227" s="118" t="n"/>
      <c r="AA1227" s="118" t="n"/>
      <c r="AB1227" s="118" t="n"/>
      <c r="AC1227" s="118" t="n"/>
      <c r="AD1227" s="118" t="n"/>
      <c r="AE1227" s="118" t="n"/>
      <c r="AF1227" s="118" t="n"/>
      <c r="AG1227" s="118" t="n"/>
      <c r="AH1227" s="118" t="n"/>
      <c r="AI1227" s="118" t="n"/>
      <c r="AJ1227" s="118" t="n"/>
      <c r="AK1227" s="118" t="n"/>
      <c r="AL1227" s="118" t="n"/>
      <c r="AM1227" s="118" t="n"/>
      <c r="AN1227" s="118" t="n"/>
      <c r="AO1227" s="118" t="n"/>
      <c r="AP1227" s="118" t="n"/>
      <c r="AQ1227" s="118" t="n"/>
      <c r="AR1227" s="118" t="n"/>
      <c r="AS1227" s="118" t="n"/>
      <c r="AT1227" s="118" t="n"/>
      <c r="AU1227" s="118" t="n"/>
      <c r="AV1227" s="118" t="n"/>
      <c r="AW1227" s="118" t="n"/>
      <c r="AX1227" s="118" t="n"/>
      <c r="AY1227" s="118" t="n"/>
      <c r="AZ1227" s="118" t="n"/>
      <c r="BA1227" s="118" t="n"/>
      <c r="BB1227" s="118" t="n"/>
      <c r="BC1227" s="118" t="n"/>
      <c r="BD1227" s="118" t="n"/>
      <c r="BE1227" s="118" t="n"/>
      <c r="BF1227" s="118" t="n"/>
      <c r="BG1227" s="118" t="n"/>
      <c r="BH1227" s="118" t="n"/>
      <c r="BI1227" s="118" t="n"/>
      <c r="BJ1227" s="118" t="n"/>
      <c r="BK1227" s="118" t="n"/>
      <c r="BL1227" s="118" t="n"/>
      <c r="BM1227" s="118" t="n"/>
      <c r="BN1227" s="118" t="n"/>
      <c r="BO1227" s="118" t="n"/>
      <c r="BP1227" s="118" t="n"/>
      <c r="BQ1227" s="118" t="n"/>
      <c r="BR1227" s="118" t="n"/>
      <c r="BS1227" s="118" t="n"/>
      <c r="BT1227" s="118">
        <f>COUNTIF(B1227:BS1227,1)</f>
        <v/>
      </c>
      <c r="BV1227" s="76">
        <f>TRIM(RIGHT(A1227, LEN(A1227) - FIND("@", SUBSTITUTE(A1227, " ", "@", LEN(A1227)-LEN(SUBSTITUTE(A1227," ",""))))))</f>
        <v/>
      </c>
      <c r="BW1227" s="76">
        <f>TRIM(LEFT(A1227,FIND(" ",A1227&amp;" ")-1))</f>
        <v/>
      </c>
      <c r="BX1227">
        <f>+IF(BV1227=BV1226,"Same","Diff")</f>
        <v/>
      </c>
      <c r="BY1227">
        <f>IF(BX1227="Same",IF(BW1227=BW1226,"same","Diff"))</f>
        <v/>
      </c>
    </row>
    <row r="1228" ht="17" customHeight="1">
      <c r="A1228" s="60" t="inlineStr">
        <is>
          <t>Bob Sorrenson</t>
        </is>
      </c>
      <c r="B1228" s="119" t="n"/>
      <c r="C1228" s="119" t="n"/>
      <c r="D1228" s="119" t="n"/>
      <c r="E1228" s="119" t="n"/>
      <c r="F1228" s="119" t="n"/>
      <c r="G1228" s="119" t="n"/>
      <c r="H1228" s="119" t="n"/>
      <c r="I1228" s="119" t="n">
        <v>1</v>
      </c>
      <c r="J1228" s="118" t="n"/>
      <c r="K1228" s="118" t="n"/>
      <c r="L1228" s="118" t="n"/>
      <c r="M1228" s="118" t="n"/>
      <c r="N1228" s="118" t="n"/>
      <c r="O1228" s="118" t="n"/>
      <c r="P1228" s="118" t="n"/>
      <c r="Q1228" s="118" t="n"/>
      <c r="R1228" s="118" t="n"/>
      <c r="S1228" s="118" t="n"/>
      <c r="T1228" s="118" t="n"/>
      <c r="U1228" s="118" t="n"/>
      <c r="V1228" s="118" t="n"/>
      <c r="W1228" s="118" t="n"/>
      <c r="X1228" s="118" t="n"/>
      <c r="Y1228" s="118" t="n"/>
      <c r="Z1228" s="118" t="n"/>
      <c r="AA1228" s="118" t="n"/>
      <c r="AB1228" s="118" t="n"/>
      <c r="AC1228" s="118" t="n"/>
      <c r="AD1228" s="118" t="n"/>
      <c r="AE1228" s="118" t="n"/>
      <c r="AF1228" s="118" t="n"/>
      <c r="AG1228" s="118" t="n"/>
      <c r="AH1228" s="118" t="n"/>
      <c r="AI1228" s="118" t="n"/>
      <c r="AJ1228" s="118" t="n"/>
      <c r="AK1228" s="118" t="n"/>
      <c r="AL1228" s="118" t="n"/>
      <c r="AM1228" s="118" t="n"/>
      <c r="AN1228" s="118" t="n"/>
      <c r="AO1228" s="118" t="n"/>
      <c r="AP1228" s="118" t="n"/>
      <c r="AQ1228" s="118" t="n"/>
      <c r="AR1228" s="118" t="n"/>
      <c r="AS1228" s="118" t="n"/>
      <c r="AT1228" s="118" t="n"/>
      <c r="AU1228" s="118" t="n"/>
      <c r="AV1228" s="118" t="n"/>
      <c r="AW1228" s="118" t="n"/>
      <c r="AX1228" s="118" t="n"/>
      <c r="AY1228" s="118" t="n"/>
      <c r="AZ1228" s="118" t="n"/>
      <c r="BA1228" s="118" t="n"/>
      <c r="BB1228" s="118" t="n"/>
      <c r="BC1228" s="118" t="n"/>
      <c r="BD1228" s="118" t="n"/>
      <c r="BE1228" s="118" t="n"/>
      <c r="BF1228" s="118" t="n"/>
      <c r="BG1228" s="118" t="n"/>
      <c r="BH1228" s="118" t="n"/>
      <c r="BI1228" s="118" t="n"/>
      <c r="BJ1228" s="118" t="n"/>
      <c r="BK1228" s="118" t="n"/>
      <c r="BL1228" s="118" t="n"/>
      <c r="BM1228" s="118" t="n"/>
      <c r="BN1228" s="118" t="n"/>
      <c r="BO1228" s="118" t="n"/>
      <c r="BP1228" s="118" t="n"/>
      <c r="BQ1228" s="118" t="n"/>
      <c r="BR1228" s="118" t="n"/>
      <c r="BS1228" s="118" t="n"/>
      <c r="BT1228" s="118">
        <f>COUNTIF(B1228:BS1228,1)</f>
        <v/>
      </c>
      <c r="BV1228" s="76">
        <f>TRIM(RIGHT(A1228, LEN(A1228) - FIND("@", SUBSTITUTE(A1228, " ", "@", LEN(A1228)-LEN(SUBSTITUTE(A1228," ",""))))))</f>
        <v/>
      </c>
      <c r="BW1228" s="76">
        <f>TRIM(LEFT(A1228,FIND(" ",A1228&amp;" ")-1))</f>
        <v/>
      </c>
      <c r="BX1228">
        <f>+IF(BV1228=BV1227,"Same","Diff")</f>
        <v/>
      </c>
      <c r="BY1228">
        <f>IF(BX1228="Same",IF(BW1228=BW1227,"same","Diff"))</f>
        <v/>
      </c>
    </row>
    <row r="1229" ht="17" customHeight="1">
      <c r="A1229" s="61" t="inlineStr">
        <is>
          <t>George Spanos</t>
        </is>
      </c>
      <c r="B1229" s="120" t="n">
        <v>1</v>
      </c>
      <c r="C1229" s="120" t="n"/>
      <c r="D1229" s="120" t="n"/>
      <c r="E1229" s="120" t="n"/>
      <c r="F1229" s="120" t="n"/>
      <c r="G1229" s="120" t="n"/>
      <c r="H1229" s="120" t="n"/>
      <c r="I1229" s="120" t="n"/>
      <c r="J1229" s="118" t="n"/>
      <c r="K1229" s="118" t="n"/>
      <c r="L1229" s="118" t="n"/>
      <c r="M1229" s="118" t="n"/>
      <c r="N1229" s="118" t="n"/>
      <c r="O1229" s="118" t="n"/>
      <c r="P1229" s="118" t="n"/>
      <c r="Q1229" s="118" t="n"/>
      <c r="R1229" s="118" t="n"/>
      <c r="S1229" s="118" t="n"/>
      <c r="T1229" s="118" t="n"/>
      <c r="U1229" s="118" t="n"/>
      <c r="V1229" s="118" t="n"/>
      <c r="W1229" s="118" t="n"/>
      <c r="X1229" s="118" t="n"/>
      <c r="Y1229" s="118" t="n"/>
      <c r="Z1229" s="118" t="n"/>
      <c r="AA1229" s="118" t="n"/>
      <c r="AB1229" s="118" t="n"/>
      <c r="AC1229" s="118" t="n"/>
      <c r="AD1229" s="118" t="n"/>
      <c r="AE1229" s="118" t="n"/>
      <c r="AF1229" s="118" t="n"/>
      <c r="AG1229" s="118" t="n"/>
      <c r="AH1229" s="118" t="n"/>
      <c r="AI1229" s="118" t="n"/>
      <c r="AJ1229" s="118" t="n"/>
      <c r="AK1229" s="118" t="n"/>
      <c r="AL1229" s="118" t="n"/>
      <c r="AM1229" s="118" t="n"/>
      <c r="AN1229" s="118" t="n"/>
      <c r="AO1229" s="118" t="n"/>
      <c r="AP1229" s="118" t="n"/>
      <c r="AQ1229" s="118" t="n"/>
      <c r="AR1229" s="118" t="n"/>
      <c r="AS1229" s="118" t="n"/>
      <c r="AT1229" s="118" t="n"/>
      <c r="AU1229" s="118" t="n"/>
      <c r="AV1229" s="118" t="n"/>
      <c r="AW1229" s="118" t="n"/>
      <c r="AX1229" s="118" t="n"/>
      <c r="AY1229" s="118" t="n"/>
      <c r="AZ1229" s="118" t="n"/>
      <c r="BA1229" s="118" t="n"/>
      <c r="BB1229" s="118" t="n"/>
      <c r="BC1229" s="118" t="n"/>
      <c r="BD1229" s="118" t="n"/>
      <c r="BE1229" s="118" t="n"/>
      <c r="BF1229" s="118" t="n"/>
      <c r="BG1229" s="118" t="n"/>
      <c r="BH1229" s="118" t="n"/>
      <c r="BI1229" s="118" t="n"/>
      <c r="BJ1229" s="118" t="n"/>
      <c r="BK1229" s="118" t="n"/>
      <c r="BL1229" s="118" t="n"/>
      <c r="BM1229" s="118" t="n"/>
      <c r="BN1229" s="118" t="n"/>
      <c r="BO1229" s="118" t="n"/>
      <c r="BP1229" s="118" t="n"/>
      <c r="BQ1229" s="118" t="n"/>
      <c r="BR1229" s="118" t="n"/>
      <c r="BS1229" s="118" t="n"/>
      <c r="BT1229" s="118">
        <f>COUNTIF(B1229:BS1229,1)</f>
        <v/>
      </c>
      <c r="BV1229" s="76">
        <f>TRIM(RIGHT(A1229, LEN(A1229) - FIND("@", SUBSTITUTE(A1229, " ", "@", LEN(A1229)-LEN(SUBSTITUTE(A1229," ",""))))))</f>
        <v/>
      </c>
      <c r="BW1229" s="76">
        <f>TRIM(LEFT(A1229,FIND(" ",A1229&amp;" ")-1))</f>
        <v/>
      </c>
      <c r="BX1229">
        <f>+IF(BV1229=BV1228,"Same","Diff")</f>
        <v/>
      </c>
      <c r="BY1229">
        <f>IF(BX1229="Same",IF(BW1229=BW1228,"same","Diff"))</f>
        <v/>
      </c>
    </row>
    <row r="1230" ht="17" customHeight="1">
      <c r="A1230" s="60" t="inlineStr">
        <is>
          <t>Geoff Spence</t>
        </is>
      </c>
      <c r="B1230" s="119" t="n"/>
      <c r="C1230" s="119" t="n"/>
      <c r="D1230" s="119" t="n"/>
      <c r="E1230" s="119" t="n"/>
      <c r="F1230" s="119" t="n"/>
      <c r="G1230" s="119" t="n"/>
      <c r="H1230" s="119" t="n"/>
      <c r="I1230" s="119" t="n"/>
      <c r="J1230" s="118" t="n"/>
      <c r="K1230" s="118" t="n">
        <v>1</v>
      </c>
      <c r="L1230" s="118" t="n"/>
      <c r="M1230" s="118" t="n"/>
      <c r="N1230" s="118" t="n"/>
      <c r="O1230" s="118" t="n"/>
      <c r="P1230" s="118" t="n"/>
      <c r="Q1230" s="118" t="n"/>
      <c r="R1230" s="118" t="n"/>
      <c r="S1230" s="118" t="n"/>
      <c r="T1230" s="118" t="n"/>
      <c r="U1230" s="118" t="n"/>
      <c r="V1230" s="118" t="n"/>
      <c r="W1230" s="118" t="n"/>
      <c r="X1230" s="118" t="n"/>
      <c r="Y1230" s="118" t="n"/>
      <c r="Z1230" s="118" t="n"/>
      <c r="AA1230" s="118" t="n"/>
      <c r="AB1230" s="118" t="n"/>
      <c r="AC1230" s="118" t="n"/>
      <c r="AD1230" s="118" t="n"/>
      <c r="AE1230" s="118" t="n"/>
      <c r="AF1230" s="118" t="n"/>
      <c r="AG1230" s="118" t="n"/>
      <c r="AH1230" s="118" t="n"/>
      <c r="AI1230" s="118" t="n"/>
      <c r="AJ1230" s="118" t="n"/>
      <c r="AK1230" s="118" t="n"/>
      <c r="AL1230" s="118" t="n"/>
      <c r="AM1230" s="118" t="n"/>
      <c r="AN1230" s="118" t="n"/>
      <c r="AO1230" s="118" t="n"/>
      <c r="AP1230" s="118" t="n"/>
      <c r="AQ1230" s="118" t="n"/>
      <c r="AR1230" s="118" t="n"/>
      <c r="AS1230" s="118" t="n"/>
      <c r="AT1230" s="118" t="n"/>
      <c r="AU1230" s="118" t="n"/>
      <c r="AV1230" s="118" t="n"/>
      <c r="AW1230" s="118" t="n"/>
      <c r="AX1230" s="118" t="n"/>
      <c r="AY1230" s="118" t="n"/>
      <c r="AZ1230" s="118" t="n"/>
      <c r="BA1230" s="118" t="n"/>
      <c r="BB1230" s="118" t="n"/>
      <c r="BC1230" s="118" t="n"/>
      <c r="BD1230" s="118" t="n"/>
      <c r="BE1230" s="118" t="n"/>
      <c r="BF1230" s="118" t="n"/>
      <c r="BG1230" s="118" t="n"/>
      <c r="BH1230" s="118" t="n"/>
      <c r="BI1230" s="118" t="n"/>
      <c r="BJ1230" s="118" t="n"/>
      <c r="BK1230" s="118" t="n"/>
      <c r="BL1230" s="118" t="n"/>
      <c r="BM1230" s="118" t="n"/>
      <c r="BN1230" s="118" t="n"/>
      <c r="BO1230" s="118" t="n"/>
      <c r="BP1230" s="118" t="n"/>
      <c r="BQ1230" s="118" t="n"/>
      <c r="BR1230" s="118" t="n"/>
      <c r="BS1230" s="118" t="n"/>
      <c r="BT1230" s="118">
        <f>COUNTIF(B1230:BS1230,1)</f>
        <v/>
      </c>
      <c r="BV1230" s="76">
        <f>TRIM(RIGHT(A1230, LEN(A1230) - FIND("@", SUBSTITUTE(A1230, " ", "@", LEN(A1230)-LEN(SUBSTITUTE(A1230," ",""))))))</f>
        <v/>
      </c>
      <c r="BW1230" s="76">
        <f>TRIM(LEFT(A1230,FIND(" ",A1230&amp;" ")-1))</f>
        <v/>
      </c>
      <c r="BX1230">
        <f>+IF(BV1230=BV1229,"Same","Diff")</f>
        <v/>
      </c>
      <c r="BY1230">
        <f>IF(BX1230="Same",IF(BW1230=BW1229,"same","Diff"))</f>
        <v/>
      </c>
    </row>
    <row r="1231" ht="17" customHeight="1">
      <c r="A1231" s="60" t="inlineStr">
        <is>
          <t>Colin Spencer</t>
        </is>
      </c>
      <c r="B1231" s="119" t="n"/>
      <c r="C1231" s="119" t="n"/>
      <c r="D1231" s="119" t="n"/>
      <c r="E1231" s="119" t="n"/>
      <c r="F1231" s="119" t="n"/>
      <c r="G1231" s="119" t="n"/>
      <c r="H1231" s="119" t="n"/>
      <c r="I1231" s="119" t="n"/>
      <c r="J1231" s="118" t="n"/>
      <c r="K1231" s="118" t="n"/>
      <c r="L1231" s="118" t="n"/>
      <c r="M1231" s="118" t="n"/>
      <c r="N1231" s="118" t="n"/>
      <c r="O1231" s="118" t="n"/>
      <c r="P1231" s="118" t="n"/>
      <c r="Q1231" s="118" t="n"/>
      <c r="R1231" s="118" t="n"/>
      <c r="S1231" s="118" t="n"/>
      <c r="T1231" s="118" t="n"/>
      <c r="U1231" s="118" t="n"/>
      <c r="V1231" s="118" t="n">
        <v>1</v>
      </c>
      <c r="W1231" s="118" t="n">
        <v>1</v>
      </c>
      <c r="X1231" s="118" t="n"/>
      <c r="Y1231" s="118" t="n"/>
      <c r="Z1231" s="118" t="n"/>
      <c r="AA1231" s="118" t="n"/>
      <c r="AB1231" s="118" t="n"/>
      <c r="AC1231" s="118" t="n"/>
      <c r="AD1231" s="118" t="n"/>
      <c r="AE1231" s="118" t="n"/>
      <c r="AF1231" s="118" t="n"/>
      <c r="AG1231" s="118" t="n"/>
      <c r="AH1231" s="118" t="n"/>
      <c r="AI1231" s="118" t="n"/>
      <c r="AJ1231" s="118" t="n"/>
      <c r="AK1231" s="118" t="n"/>
      <c r="AL1231" s="118" t="n"/>
      <c r="AM1231" s="118" t="n"/>
      <c r="AN1231" s="118" t="n"/>
      <c r="AO1231" s="118" t="n"/>
      <c r="AP1231" s="118" t="n"/>
      <c r="AQ1231" s="118" t="n"/>
      <c r="AR1231" s="118" t="n"/>
      <c r="AS1231" s="118" t="n"/>
      <c r="AT1231" s="118" t="n"/>
      <c r="AU1231" s="118" t="n"/>
      <c r="AV1231" s="118" t="n"/>
      <c r="AW1231" s="118" t="n"/>
      <c r="AX1231" s="118" t="n"/>
      <c r="AY1231" s="118" t="n"/>
      <c r="AZ1231" s="118" t="n"/>
      <c r="BA1231" s="118" t="n"/>
      <c r="BB1231" s="118" t="n"/>
      <c r="BC1231" s="118" t="n"/>
      <c r="BD1231" s="118" t="n"/>
      <c r="BE1231" s="118" t="n"/>
      <c r="BF1231" s="118" t="n"/>
      <c r="BG1231" s="118" t="n"/>
      <c r="BH1231" s="118" t="n"/>
      <c r="BI1231" s="118" t="n"/>
      <c r="BJ1231" s="118" t="n"/>
      <c r="BK1231" s="118" t="n"/>
      <c r="BL1231" s="118" t="n"/>
      <c r="BM1231" s="118" t="n"/>
      <c r="BN1231" s="118" t="n"/>
      <c r="BO1231" s="118" t="n"/>
      <c r="BP1231" s="118" t="n"/>
      <c r="BQ1231" s="118" t="n"/>
      <c r="BR1231" s="118" t="n"/>
      <c r="BS1231" s="118" t="n"/>
      <c r="BT1231" s="118">
        <f>COUNTIF(B1231:BS1231,1)</f>
        <v/>
      </c>
      <c r="BV1231" s="76">
        <f>TRIM(RIGHT(A1231, LEN(A1231) - FIND("@", SUBSTITUTE(A1231, " ", "@", LEN(A1231)-LEN(SUBSTITUTE(A1231," ",""))))))</f>
        <v/>
      </c>
      <c r="BW1231" s="76">
        <f>TRIM(LEFT(A1231,FIND(" ",A1231&amp;" ")-1))</f>
        <v/>
      </c>
      <c r="BX1231">
        <f>+IF(BV1231=BV1230,"Same","Diff")</f>
        <v/>
      </c>
      <c r="BY1231">
        <f>IF(BX1231="Same",IF(BW1231=BW1230,"same","Diff"))</f>
        <v/>
      </c>
    </row>
    <row r="1232" ht="17" customHeight="1">
      <c r="A1232" s="79" t="inlineStr">
        <is>
          <t>Gordon Spice</t>
        </is>
      </c>
      <c r="B1232" s="140" t="n"/>
      <c r="C1232" s="140" t="n"/>
      <c r="D1232" s="140" t="n"/>
      <c r="E1232" s="140" t="n"/>
      <c r="F1232" s="140" t="n"/>
      <c r="G1232" s="140" t="n"/>
      <c r="H1232" s="140" t="n"/>
      <c r="I1232" s="140" t="n"/>
      <c r="J1232" s="118" t="n"/>
      <c r="K1232" s="118" t="n"/>
      <c r="L1232" s="118" t="n"/>
      <c r="M1232" s="118" t="n"/>
      <c r="N1232" s="118" t="n"/>
      <c r="O1232" s="118" t="n"/>
      <c r="P1232" s="118" t="n"/>
      <c r="Q1232" s="118" t="n"/>
      <c r="R1232" s="118" t="n"/>
      <c r="S1232" s="118" t="n"/>
      <c r="T1232" s="118" t="n"/>
      <c r="U1232" s="118" t="n"/>
      <c r="V1232" s="118" t="n"/>
      <c r="W1232" s="118" t="n"/>
      <c r="X1232" s="118" t="n"/>
      <c r="Y1232" s="130" t="n">
        <v>1</v>
      </c>
      <c r="Z1232" s="118" t="n"/>
      <c r="AA1232" s="118" t="n"/>
      <c r="AB1232" s="118" t="n"/>
      <c r="AC1232" s="118" t="n"/>
      <c r="AD1232" s="118" t="n"/>
      <c r="AE1232" s="118" t="n"/>
      <c r="AF1232" s="118" t="n"/>
      <c r="AG1232" s="118" t="n"/>
      <c r="AH1232" s="118" t="n"/>
      <c r="AI1232" s="118" t="n"/>
      <c r="AJ1232" s="118" t="n"/>
      <c r="AK1232" s="118" t="n"/>
      <c r="AL1232" s="118" t="n"/>
      <c r="AM1232" s="118" t="n"/>
      <c r="AN1232" s="118" t="n"/>
      <c r="AO1232" s="118" t="n"/>
      <c r="AP1232" s="118" t="n"/>
      <c r="AQ1232" s="118" t="n"/>
      <c r="AR1232" s="118" t="n"/>
      <c r="AS1232" s="118" t="n"/>
      <c r="AT1232" s="118" t="n"/>
      <c r="AU1232" s="118" t="n"/>
      <c r="AV1232" s="118" t="n"/>
      <c r="AW1232" s="118" t="n"/>
      <c r="AX1232" s="118" t="n"/>
      <c r="AY1232" s="118" t="n"/>
      <c r="AZ1232" s="118" t="n"/>
      <c r="BA1232" s="118" t="n"/>
      <c r="BB1232" s="118" t="n"/>
      <c r="BC1232" s="118" t="n"/>
      <c r="BD1232" s="118" t="n"/>
      <c r="BE1232" s="118" t="n"/>
      <c r="BF1232" s="118" t="n"/>
      <c r="BG1232" s="118" t="n"/>
      <c r="BH1232" s="118" t="n"/>
      <c r="BI1232" s="118" t="n"/>
      <c r="BJ1232" s="118" t="n"/>
      <c r="BK1232" s="118" t="n"/>
      <c r="BL1232" s="118" t="n"/>
      <c r="BM1232" s="118" t="n"/>
      <c r="BN1232" s="118" t="n"/>
      <c r="BO1232" s="118" t="n"/>
      <c r="BP1232" s="118" t="n"/>
      <c r="BQ1232" s="118" t="n"/>
      <c r="BR1232" s="118" t="n"/>
      <c r="BS1232" s="118" t="n"/>
      <c r="BT1232" s="118">
        <f>COUNTIF(B1232:BS1232,1)</f>
        <v/>
      </c>
      <c r="BV1232" s="76">
        <f>TRIM(RIGHT(A1232, LEN(A1232) - FIND("@", SUBSTITUTE(A1232, " ", "@", LEN(A1232)-LEN(SUBSTITUTE(A1232," ",""))))))</f>
        <v/>
      </c>
      <c r="BW1232" s="76">
        <f>TRIM(LEFT(A1232,FIND(" ",A1232&amp;" ")-1))</f>
        <v/>
      </c>
      <c r="BX1232">
        <f>+IF(BV1232=BV1231,"Same","Diff")</f>
        <v/>
      </c>
      <c r="BY1232">
        <f>IF(BX1232="Same",IF(BW1232=BW1231,"same","Diff"))</f>
        <v/>
      </c>
    </row>
    <row r="1233" ht="17" customHeight="1">
      <c r="A1233" s="60" t="inlineStr">
        <is>
          <t>Ernie Sprague</t>
        </is>
      </c>
      <c r="B1233" s="119" t="n"/>
      <c r="C1233" s="119" t="n"/>
      <c r="D1233" s="119" t="n"/>
      <c r="E1233" s="119" t="n"/>
      <c r="F1233" s="119" t="n"/>
      <c r="G1233" s="119" t="n"/>
      <c r="H1233" s="119" t="n"/>
      <c r="I1233" s="119" t="n"/>
      <c r="J1233" s="118" t="n"/>
      <c r="K1233" s="118" t="n"/>
      <c r="L1233" s="118" t="n"/>
      <c r="M1233" s="118" t="n"/>
      <c r="N1233" s="118" t="n"/>
      <c r="O1233" s="118" t="n">
        <v>1</v>
      </c>
      <c r="P1233" s="118" t="n"/>
      <c r="Q1233" s="118" t="n"/>
      <c r="R1233" s="118" t="n"/>
      <c r="S1233" s="118" t="n"/>
      <c r="T1233" s="118" t="n"/>
      <c r="U1233" s="118" t="n"/>
      <c r="V1233" s="118" t="n"/>
      <c r="W1233" s="118" t="n"/>
      <c r="X1233" s="118" t="n"/>
      <c r="Y1233" s="118" t="n"/>
      <c r="Z1233" s="118" t="n"/>
      <c r="AA1233" s="118" t="n"/>
      <c r="AB1233" s="118" t="n"/>
      <c r="AC1233" s="118" t="n"/>
      <c r="AD1233" s="118" t="n"/>
      <c r="AE1233" s="118" t="n"/>
      <c r="AF1233" s="118" t="n"/>
      <c r="AG1233" s="118" t="n"/>
      <c r="AH1233" s="118" t="n"/>
      <c r="AI1233" s="118" t="n"/>
      <c r="AJ1233" s="118" t="n"/>
      <c r="AK1233" s="118" t="n"/>
      <c r="AL1233" s="118" t="n"/>
      <c r="AM1233" s="118" t="n"/>
      <c r="AN1233" s="118" t="n"/>
      <c r="AO1233" s="118" t="n"/>
      <c r="AP1233" s="118" t="n"/>
      <c r="AQ1233" s="118" t="n"/>
      <c r="AR1233" s="118" t="n"/>
      <c r="AS1233" s="118" t="n"/>
      <c r="AT1233" s="118" t="n"/>
      <c r="AU1233" s="118" t="n"/>
      <c r="AV1233" s="118" t="n"/>
      <c r="AW1233" s="118" t="n"/>
      <c r="AX1233" s="118" t="n"/>
      <c r="AY1233" s="118" t="n"/>
      <c r="AZ1233" s="118" t="n"/>
      <c r="BA1233" s="118" t="n"/>
      <c r="BB1233" s="118" t="n"/>
      <c r="BC1233" s="118" t="n"/>
      <c r="BD1233" s="118" t="n"/>
      <c r="BE1233" s="118" t="n"/>
      <c r="BF1233" s="118" t="n"/>
      <c r="BG1233" s="118" t="n"/>
      <c r="BH1233" s="118" t="n"/>
      <c r="BI1233" s="118" t="n"/>
      <c r="BJ1233" s="118" t="n"/>
      <c r="BK1233" s="118" t="n"/>
      <c r="BL1233" s="118" t="n"/>
      <c r="BM1233" s="118" t="n"/>
      <c r="BN1233" s="118" t="n"/>
      <c r="BO1233" s="118" t="n"/>
      <c r="BP1233" s="118" t="n"/>
      <c r="BQ1233" s="118" t="n"/>
      <c r="BR1233" s="118" t="n"/>
      <c r="BS1233" s="118" t="n"/>
      <c r="BT1233" s="118">
        <f>COUNTIF(B1233:BS1233,1)</f>
        <v/>
      </c>
      <c r="BV1233" s="76">
        <f>TRIM(RIGHT(A1233, LEN(A1233) - FIND("@", SUBSTITUTE(A1233, " ", "@", LEN(A1233)-LEN(SUBSTITUTE(A1233," ",""))))))</f>
        <v/>
      </c>
      <c r="BW1233" s="76">
        <f>TRIM(LEFT(A1233,FIND(" ",A1233&amp;" ")-1))</f>
        <v/>
      </c>
      <c r="BX1233">
        <f>+IF(BV1233=BV1232,"Same","Diff")</f>
        <v/>
      </c>
      <c r="BY1233">
        <f>IF(BX1233="Same",IF(BW1233=BW1232,"same","Diff"))</f>
        <v/>
      </c>
    </row>
    <row r="1234" ht="17" customHeight="1">
      <c r="A1234" s="59" t="inlineStr">
        <is>
          <t>Gary Sprague</t>
        </is>
      </c>
      <c r="B1234" s="117" t="n"/>
      <c r="C1234" s="117" t="n"/>
      <c r="D1234" s="117" t="n"/>
      <c r="E1234" s="117" t="n"/>
      <c r="F1234" s="117" t="n"/>
      <c r="G1234" s="117" t="n"/>
      <c r="H1234" s="117" t="n"/>
      <c r="I1234" s="117" t="n"/>
      <c r="J1234" s="118" t="n"/>
      <c r="K1234" s="118" t="n"/>
      <c r="L1234" s="118" t="n"/>
      <c r="M1234" s="118" t="n"/>
      <c r="N1234" s="118" t="n"/>
      <c r="O1234" s="118" t="n"/>
      <c r="P1234" s="118" t="n"/>
      <c r="Q1234" s="118" t="n"/>
      <c r="R1234" s="118" t="n"/>
      <c r="S1234" s="118" t="n"/>
      <c r="T1234" s="118" t="n">
        <v>1</v>
      </c>
      <c r="U1234" s="118" t="n"/>
      <c r="V1234" s="118" t="n"/>
      <c r="W1234" s="118" t="n"/>
      <c r="X1234" s="118" t="n"/>
      <c r="Y1234" s="118" t="n"/>
      <c r="Z1234" s="118" t="n"/>
      <c r="AA1234" s="118" t="n"/>
      <c r="AB1234" s="118" t="n">
        <v>1</v>
      </c>
      <c r="AC1234" s="118" t="n">
        <v>1</v>
      </c>
      <c r="AD1234" s="118" t="n"/>
      <c r="AE1234" s="118" t="n"/>
      <c r="AF1234" s="118" t="n"/>
      <c r="AG1234" s="118" t="n"/>
      <c r="AH1234" s="118" t="n"/>
      <c r="AI1234" s="118" t="n"/>
      <c r="AJ1234" s="118" t="n"/>
      <c r="AK1234" s="118" t="n"/>
      <c r="AL1234" s="118" t="n"/>
      <c r="AM1234" s="118" t="n"/>
      <c r="AN1234" s="118" t="n"/>
      <c r="AO1234" s="118" t="n"/>
      <c r="AP1234" s="118" t="n"/>
      <c r="AQ1234" s="118" t="n"/>
      <c r="AR1234" s="118" t="n"/>
      <c r="AS1234" s="118" t="n"/>
      <c r="AT1234" s="118" t="n"/>
      <c r="AU1234" s="118" t="n"/>
      <c r="AV1234" s="118" t="n"/>
      <c r="AW1234" s="118" t="n"/>
      <c r="AX1234" s="118" t="n"/>
      <c r="AY1234" s="118" t="n"/>
      <c r="AZ1234" s="118" t="n"/>
      <c r="BA1234" s="118" t="n"/>
      <c r="BB1234" s="118" t="n"/>
      <c r="BC1234" s="118" t="n"/>
      <c r="BD1234" s="118" t="n"/>
      <c r="BE1234" s="118" t="n"/>
      <c r="BF1234" s="118" t="n"/>
      <c r="BG1234" s="118" t="n"/>
      <c r="BH1234" s="118" t="n"/>
      <c r="BI1234" s="118" t="n"/>
      <c r="BJ1234" s="118" t="n"/>
      <c r="BK1234" s="118" t="n"/>
      <c r="BL1234" s="118" t="n"/>
      <c r="BM1234" s="118" t="n"/>
      <c r="BN1234" s="118" t="n"/>
      <c r="BO1234" s="118" t="n"/>
      <c r="BP1234" s="118" t="n"/>
      <c r="BQ1234" s="118" t="n"/>
      <c r="BR1234" s="118" t="n"/>
      <c r="BS1234" s="118" t="n"/>
      <c r="BT1234" s="118">
        <f>COUNTIF(B1234:BS1234,1)</f>
        <v/>
      </c>
      <c r="BV1234" s="76">
        <f>TRIM(RIGHT(A1234, LEN(A1234) - FIND("@", SUBSTITUTE(A1234, " ", "@", LEN(A1234)-LEN(SUBSTITUTE(A1234," ",""))))))</f>
        <v/>
      </c>
      <c r="BW1234" s="76">
        <f>TRIM(LEFT(A1234,FIND(" ",A1234&amp;" ")-1))</f>
        <v/>
      </c>
      <c r="BX1234">
        <f>+IF(BV1234=BV1233,"Same","Diff")</f>
        <v/>
      </c>
      <c r="BY1234">
        <f>IF(BX1234="Same",IF(BW1234=BW1233,"same","Diff"))</f>
        <v/>
      </c>
    </row>
    <row r="1235" ht="17" customHeight="1">
      <c r="A1235" s="59" t="inlineStr">
        <is>
          <t>Heather Spurle</t>
        </is>
      </c>
      <c r="B1235" s="117" t="n"/>
      <c r="C1235" s="117" t="n"/>
      <c r="D1235" s="117" t="n"/>
      <c r="E1235" s="117" t="n"/>
      <c r="F1235" s="117" t="n"/>
      <c r="G1235" s="117" t="n"/>
      <c r="H1235" s="117" t="n"/>
      <c r="I1235" s="117" t="n"/>
      <c r="J1235" s="118" t="n"/>
      <c r="K1235" s="118" t="n"/>
      <c r="L1235" s="118" t="n"/>
      <c r="M1235" s="118" t="n"/>
      <c r="N1235" s="118" t="n"/>
      <c r="O1235" s="118" t="n"/>
      <c r="P1235" s="118" t="n"/>
      <c r="Q1235" s="118" t="n"/>
      <c r="R1235" s="118" t="n"/>
      <c r="S1235" s="118" t="n"/>
      <c r="T1235" s="118" t="n"/>
      <c r="U1235" s="118" t="n"/>
      <c r="V1235" s="118" t="n"/>
      <c r="W1235" s="118" t="n"/>
      <c r="X1235" s="118" t="n"/>
      <c r="Y1235" s="118" t="n"/>
      <c r="Z1235" s="118" t="n"/>
      <c r="AA1235" s="118" t="n"/>
      <c r="AB1235" s="118" t="n"/>
      <c r="AC1235" s="118" t="n"/>
      <c r="AD1235" s="118" t="n"/>
      <c r="AE1235" s="118" t="n"/>
      <c r="AF1235" s="118" t="n">
        <v>1</v>
      </c>
      <c r="AG1235" s="118" t="n"/>
      <c r="AH1235" s="118" t="n"/>
      <c r="AI1235" s="118" t="n"/>
      <c r="AJ1235" s="118" t="n"/>
      <c r="AK1235" s="118" t="n"/>
      <c r="AL1235" s="118" t="n"/>
      <c r="AM1235" s="118" t="n"/>
      <c r="AN1235" s="118" t="n"/>
      <c r="AO1235" s="118" t="n"/>
      <c r="AP1235" s="118" t="n"/>
      <c r="AQ1235" s="118" t="n"/>
      <c r="AR1235" s="118" t="n"/>
      <c r="AS1235" s="118" t="n"/>
      <c r="AT1235" s="118" t="n"/>
      <c r="AU1235" s="118" t="n"/>
      <c r="AV1235" s="118" t="n"/>
      <c r="AW1235" s="118" t="n"/>
      <c r="AX1235" s="118" t="n"/>
      <c r="AY1235" s="118" t="n"/>
      <c r="AZ1235" s="118" t="n"/>
      <c r="BA1235" s="118" t="n"/>
      <c r="BB1235" s="118" t="n"/>
      <c r="BC1235" s="118" t="n"/>
      <c r="BD1235" s="118" t="n"/>
      <c r="BE1235" s="118" t="n"/>
      <c r="BF1235" s="118" t="n"/>
      <c r="BG1235" s="118" t="n"/>
      <c r="BH1235" s="118" t="n"/>
      <c r="BI1235" s="118" t="n"/>
      <c r="BJ1235" s="118" t="n"/>
      <c r="BK1235" s="118" t="n"/>
      <c r="BL1235" s="118" t="n"/>
      <c r="BM1235" s="118" t="n"/>
      <c r="BN1235" s="118" t="n"/>
      <c r="BO1235" s="118" t="n"/>
      <c r="BP1235" s="118" t="n"/>
      <c r="BQ1235" s="118" t="n"/>
      <c r="BR1235" s="118" t="n"/>
      <c r="BS1235" s="118" t="n"/>
      <c r="BT1235" s="118">
        <f>COUNTIF(B1235:BS1235,1)</f>
        <v/>
      </c>
      <c r="BV1235" s="76">
        <f>TRIM(RIGHT(A1235, LEN(A1235) - FIND("@", SUBSTITUTE(A1235, " ", "@", LEN(A1235)-LEN(SUBSTITUTE(A1235," ",""))))))</f>
        <v/>
      </c>
      <c r="BW1235" s="76">
        <f>TRIM(LEFT(A1235,FIND(" ",A1235&amp;" ")-1))</f>
        <v/>
      </c>
      <c r="BX1235">
        <f>+IF(BV1235=BV1234,"Same","Diff")</f>
        <v/>
      </c>
      <c r="BY1235">
        <f>IF(BX1235="Same",IF(BW1235=BW1234,"same","Diff"))</f>
        <v/>
      </c>
    </row>
    <row r="1236" ht="17" customHeight="1">
      <c r="A1236" s="59" t="inlineStr">
        <is>
          <t>Ian Spurle</t>
        </is>
      </c>
      <c r="B1236" s="117" t="n"/>
      <c r="C1236" s="117" t="n"/>
      <c r="D1236" s="117" t="n"/>
      <c r="E1236" s="117" t="n"/>
      <c r="F1236" s="117" t="n"/>
      <c r="G1236" s="117" t="n"/>
      <c r="H1236" s="117" t="n"/>
      <c r="I1236" s="117" t="n"/>
      <c r="J1236" s="118" t="n"/>
      <c r="K1236" s="118" t="n"/>
      <c r="L1236" s="118" t="n"/>
      <c r="M1236" s="118" t="n"/>
      <c r="N1236" s="118" t="n"/>
      <c r="O1236" s="118" t="n"/>
      <c r="P1236" s="118" t="n"/>
      <c r="Q1236" s="118" t="n"/>
      <c r="R1236" s="118" t="n"/>
      <c r="S1236" s="118" t="n"/>
      <c r="T1236" s="118" t="n"/>
      <c r="U1236" s="118" t="n"/>
      <c r="V1236" s="118" t="n"/>
      <c r="W1236" s="118" t="n"/>
      <c r="X1236" s="118" t="n"/>
      <c r="Y1236" s="118" t="n"/>
      <c r="Z1236" s="118" t="n"/>
      <c r="AA1236" s="118" t="n"/>
      <c r="AB1236" s="118" t="n"/>
      <c r="AC1236" s="118" t="n"/>
      <c r="AD1236" s="118" t="n"/>
      <c r="AE1236" s="118" t="n"/>
      <c r="AF1236" s="118" t="n"/>
      <c r="AG1236" s="118" t="n">
        <v>1</v>
      </c>
      <c r="AH1236" s="118" t="n"/>
      <c r="AI1236" s="118" t="n"/>
      <c r="AJ1236" s="118" t="n"/>
      <c r="AK1236" s="118" t="n"/>
      <c r="AL1236" s="118" t="n"/>
      <c r="AM1236" s="118" t="n"/>
      <c r="AN1236" s="118" t="n"/>
      <c r="AO1236" s="118" t="n"/>
      <c r="AP1236" s="118" t="n"/>
      <c r="AQ1236" s="118" t="n"/>
      <c r="AR1236" s="118" t="n"/>
      <c r="AS1236" s="118" t="n"/>
      <c r="AT1236" s="118" t="n"/>
      <c r="AU1236" s="118" t="n"/>
      <c r="AV1236" s="118" t="n"/>
      <c r="AW1236" s="118" t="n"/>
      <c r="AX1236" s="118" t="n"/>
      <c r="AY1236" s="118" t="n"/>
      <c r="AZ1236" s="118" t="n"/>
      <c r="BA1236" s="118" t="n"/>
      <c r="BB1236" s="118" t="n"/>
      <c r="BC1236" s="118" t="n"/>
      <c r="BD1236" s="118" t="n"/>
      <c r="BE1236" s="118" t="n"/>
      <c r="BF1236" s="118" t="n"/>
      <c r="BG1236" s="118" t="n"/>
      <c r="BH1236" s="118" t="n"/>
      <c r="BI1236" s="118" t="n"/>
      <c r="BJ1236" s="118" t="n"/>
      <c r="BK1236" s="118" t="n"/>
      <c r="BL1236" s="118" t="n"/>
      <c r="BM1236" s="118" t="n"/>
      <c r="BN1236" s="118" t="n"/>
      <c r="BO1236" s="118" t="n"/>
      <c r="BP1236" s="118" t="n"/>
      <c r="BQ1236" s="118" t="n"/>
      <c r="BR1236" s="118" t="n"/>
      <c r="BS1236" s="118" t="n"/>
      <c r="BT1236" s="118">
        <f>COUNTIF(B1236:BS1236,1)</f>
        <v/>
      </c>
      <c r="BV1236" s="76">
        <f>TRIM(RIGHT(A1236, LEN(A1236) - FIND("@", SUBSTITUTE(A1236, " ", "@", LEN(A1236)-LEN(SUBSTITUTE(A1236," ",""))))))</f>
        <v/>
      </c>
      <c r="BW1236" s="76">
        <f>TRIM(LEFT(A1236,FIND(" ",A1236&amp;" ")-1))</f>
        <v/>
      </c>
      <c r="BX1236">
        <f>+IF(BV1236=BV1235,"Same","Diff")</f>
        <v/>
      </c>
      <c r="BY1236">
        <f>IF(BX1236="Same",IF(BW1236=BW1235,"same","Diff"))</f>
        <v/>
      </c>
    </row>
    <row r="1237" ht="17" customHeight="1">
      <c r="A1237" s="59" t="inlineStr">
        <is>
          <t>Ken Stacey</t>
        </is>
      </c>
      <c r="B1237" s="117" t="n"/>
      <c r="C1237" s="117" t="n"/>
      <c r="D1237" s="117" t="n"/>
      <c r="E1237" s="117" t="n"/>
      <c r="F1237" s="117" t="n"/>
      <c r="G1237" s="117" t="n"/>
      <c r="H1237" s="117" t="n">
        <v>1</v>
      </c>
      <c r="I1237" s="117" t="n">
        <v>1</v>
      </c>
      <c r="J1237" s="118" t="n">
        <v>1</v>
      </c>
      <c r="K1237" s="118" t="n"/>
      <c r="L1237" s="118" t="n"/>
      <c r="M1237" s="118" t="n"/>
      <c r="N1237" s="118" t="n"/>
      <c r="O1237" s="118" t="n"/>
      <c r="P1237" s="118" t="n"/>
      <c r="Q1237" s="118" t="n"/>
      <c r="R1237" s="118" t="n"/>
      <c r="S1237" s="118" t="n"/>
      <c r="T1237" s="118" t="n"/>
      <c r="U1237" s="118" t="n"/>
      <c r="V1237" s="118" t="n"/>
      <c r="W1237" s="118" t="n"/>
      <c r="X1237" s="118" t="n"/>
      <c r="Y1237" s="118" t="n"/>
      <c r="Z1237" s="118" t="n"/>
      <c r="AA1237" s="118" t="n"/>
      <c r="AB1237" s="118" t="n"/>
      <c r="AC1237" s="118" t="n"/>
      <c r="AD1237" s="118" t="n"/>
      <c r="AE1237" s="118" t="n"/>
      <c r="AF1237" s="118" t="n"/>
      <c r="AG1237" s="118" t="n"/>
      <c r="AH1237" s="118" t="n"/>
      <c r="AI1237" s="118" t="n"/>
      <c r="AJ1237" s="118" t="n"/>
      <c r="AK1237" s="118" t="n"/>
      <c r="AL1237" s="118" t="n"/>
      <c r="AM1237" s="118" t="n"/>
      <c r="AN1237" s="118" t="n"/>
      <c r="AO1237" s="118" t="n"/>
      <c r="AP1237" s="118" t="n"/>
      <c r="AQ1237" s="118" t="n"/>
      <c r="AR1237" s="118" t="n"/>
      <c r="AS1237" s="118" t="n"/>
      <c r="AT1237" s="118" t="n"/>
      <c r="AU1237" s="118" t="n"/>
      <c r="AV1237" s="118" t="n"/>
      <c r="AW1237" s="118" t="n"/>
      <c r="AX1237" s="118" t="n"/>
      <c r="AY1237" s="118" t="n"/>
      <c r="AZ1237" s="118" t="n"/>
      <c r="BA1237" s="118" t="n"/>
      <c r="BB1237" s="118" t="n"/>
      <c r="BC1237" s="118" t="n"/>
      <c r="BD1237" s="118" t="n"/>
      <c r="BE1237" s="118" t="n"/>
      <c r="BF1237" s="118" t="n"/>
      <c r="BG1237" s="118" t="n"/>
      <c r="BH1237" s="118" t="n"/>
      <c r="BI1237" s="118" t="n"/>
      <c r="BJ1237" s="118" t="n"/>
      <c r="BK1237" s="118" t="n"/>
      <c r="BL1237" s="118" t="n"/>
      <c r="BM1237" s="118" t="n"/>
      <c r="BN1237" s="118" t="n"/>
      <c r="BO1237" s="118" t="n"/>
      <c r="BP1237" s="118" t="n"/>
      <c r="BQ1237" s="118" t="n"/>
      <c r="BR1237" s="118" t="n"/>
      <c r="BS1237" s="118" t="n"/>
      <c r="BT1237" s="118">
        <f>COUNTIF(B1237:BS1237,1)</f>
        <v/>
      </c>
      <c r="BV1237" s="76">
        <f>TRIM(RIGHT(A1237, LEN(A1237) - FIND("@", SUBSTITUTE(A1237, " ", "@", LEN(A1237)-LEN(SUBSTITUTE(A1237," ",""))))))</f>
        <v/>
      </c>
      <c r="BW1237" s="76">
        <f>TRIM(LEFT(A1237,FIND(" ",A1237&amp;" ")-1))</f>
        <v/>
      </c>
      <c r="BX1237">
        <f>+IF(BV1237=BV1236,"Same","Diff")</f>
        <v/>
      </c>
      <c r="BY1237">
        <f>IF(BX1237="Same",IF(BW1237=BW1236,"same","Diff"))</f>
        <v/>
      </c>
    </row>
    <row r="1238" ht="17" customHeight="1">
      <c r="A1238" s="59" t="inlineStr">
        <is>
          <t>Bernie Stack</t>
        </is>
      </c>
      <c r="B1238" s="117" t="n"/>
      <c r="C1238" s="117" t="n"/>
      <c r="D1238" s="117" t="n"/>
      <c r="E1238" s="117" t="n"/>
      <c r="F1238" s="117" t="n"/>
      <c r="G1238" s="117" t="n"/>
      <c r="H1238" s="117" t="n"/>
      <c r="I1238" s="117" t="n"/>
      <c r="J1238" s="118" t="n"/>
      <c r="K1238" s="118" t="n"/>
      <c r="L1238" s="118" t="n"/>
      <c r="M1238" s="118" t="n"/>
      <c r="N1238" s="118" t="n"/>
      <c r="O1238" s="118" t="n"/>
      <c r="P1238" s="118" t="n"/>
      <c r="Q1238" s="118" t="n"/>
      <c r="R1238" s="118" t="n">
        <v>1</v>
      </c>
      <c r="S1238" s="118" t="n"/>
      <c r="T1238" s="118" t="n"/>
      <c r="U1238" s="118" t="n"/>
      <c r="V1238" s="118" t="n"/>
      <c r="W1238" s="118" t="n"/>
      <c r="X1238" s="118" t="n">
        <v>1</v>
      </c>
      <c r="Y1238" s="118" t="n">
        <v>1</v>
      </c>
      <c r="Z1238" s="118" t="n">
        <v>1</v>
      </c>
      <c r="AA1238" s="118" t="n"/>
      <c r="AB1238" s="118" t="n"/>
      <c r="AC1238" s="130" t="n">
        <v>1</v>
      </c>
      <c r="AD1238" s="118" t="n"/>
      <c r="AE1238" s="118" t="n"/>
      <c r="AF1238" s="118" t="n">
        <v>1</v>
      </c>
      <c r="AG1238" s="118" t="n"/>
      <c r="AH1238" s="118" t="n"/>
      <c r="AI1238" s="118" t="n"/>
      <c r="AJ1238" s="118" t="n"/>
      <c r="AK1238" s="118" t="n">
        <v>1</v>
      </c>
      <c r="AL1238" s="118" t="n"/>
      <c r="AM1238" s="118" t="n"/>
      <c r="AN1238" s="118" t="n"/>
      <c r="AO1238" s="118" t="n"/>
      <c r="AP1238" s="118" t="n"/>
      <c r="AQ1238" s="118" t="n"/>
      <c r="AR1238" s="118" t="n"/>
      <c r="AS1238" s="118" t="n"/>
      <c r="AT1238" s="118" t="n"/>
      <c r="AU1238" s="118" t="n"/>
      <c r="AV1238" s="118" t="n"/>
      <c r="AW1238" s="118" t="n"/>
      <c r="AX1238" s="118" t="n"/>
      <c r="AY1238" s="118" t="n"/>
      <c r="AZ1238" s="118" t="n"/>
      <c r="BA1238" s="118" t="n"/>
      <c r="BB1238" s="118" t="n"/>
      <c r="BC1238" s="118" t="n"/>
      <c r="BD1238" s="118" t="n"/>
      <c r="BE1238" s="118" t="n"/>
      <c r="BF1238" s="118" t="n"/>
      <c r="BG1238" s="118" t="n"/>
      <c r="BH1238" s="118" t="n"/>
      <c r="BI1238" s="118" t="n"/>
      <c r="BJ1238" s="118" t="n"/>
      <c r="BK1238" s="118" t="n"/>
      <c r="BL1238" s="118" t="n"/>
      <c r="BM1238" s="118" t="n"/>
      <c r="BN1238" s="118" t="n"/>
      <c r="BO1238" s="118" t="n"/>
      <c r="BP1238" s="118" t="n"/>
      <c r="BQ1238" s="118" t="n"/>
      <c r="BR1238" s="118" t="n"/>
      <c r="BS1238" s="118" t="n"/>
      <c r="BT1238" s="118">
        <f>COUNTIF(B1238:BS1238,1)</f>
        <v/>
      </c>
      <c r="BV1238" s="76">
        <f>TRIM(RIGHT(A1238, LEN(A1238) - FIND("@", SUBSTITUTE(A1238, " ", "@", LEN(A1238)-LEN(SUBSTITUTE(A1238," ",""))))))</f>
        <v/>
      </c>
      <c r="BW1238" s="76">
        <f>TRIM(LEFT(A1238,FIND(" ",A1238&amp;" ")-1))</f>
        <v/>
      </c>
      <c r="BX1238">
        <f>+IF(BV1238=BV1237,"Same","Diff")</f>
        <v/>
      </c>
      <c r="BY1238">
        <f>IF(BX1238="Same",IF(BW1238=BW1237,"same","Diff"))</f>
        <v/>
      </c>
    </row>
    <row r="1239" ht="17" customHeight="1">
      <c r="A1239" s="59" t="inlineStr">
        <is>
          <t>Max Stahl</t>
        </is>
      </c>
      <c r="B1239" s="117" t="n"/>
      <c r="C1239" s="117" t="n"/>
      <c r="D1239" s="117" t="n"/>
      <c r="E1239" s="117" t="n"/>
      <c r="F1239" s="117" t="n"/>
      <c r="G1239" s="117" t="n"/>
      <c r="H1239" s="117" t="n"/>
      <c r="I1239" s="117" t="n">
        <v>1</v>
      </c>
      <c r="J1239" s="118" t="n">
        <v>1</v>
      </c>
      <c r="K1239" s="118" t="n">
        <v>1</v>
      </c>
      <c r="L1239" s="118" t="n"/>
      <c r="M1239" s="118" t="n"/>
      <c r="N1239" s="118" t="n"/>
      <c r="O1239" s="118" t="n"/>
      <c r="P1239" s="118" t="n"/>
      <c r="Q1239" s="118" t="n"/>
      <c r="R1239" s="118" t="n"/>
      <c r="S1239" s="118" t="n"/>
      <c r="T1239" s="118" t="n"/>
      <c r="U1239" s="118" t="n"/>
      <c r="V1239" s="118" t="n"/>
      <c r="W1239" s="118" t="n"/>
      <c r="X1239" s="118" t="n"/>
      <c r="Y1239" s="118" t="n"/>
      <c r="Z1239" s="118" t="n"/>
      <c r="AA1239" s="118" t="n"/>
      <c r="AB1239" s="118" t="n"/>
      <c r="AC1239" s="118" t="n"/>
      <c r="AD1239" s="118" t="n"/>
      <c r="AE1239" s="118" t="n"/>
      <c r="AF1239" s="118" t="n"/>
      <c r="AG1239" s="118" t="n"/>
      <c r="AH1239" s="118" t="n"/>
      <c r="AI1239" s="118" t="n"/>
      <c r="AJ1239" s="118" t="n"/>
      <c r="AK1239" s="118" t="n"/>
      <c r="AL1239" s="118" t="n"/>
      <c r="AM1239" s="118" t="n"/>
      <c r="AN1239" s="118" t="n"/>
      <c r="AO1239" s="118" t="n"/>
      <c r="AP1239" s="118" t="n"/>
      <c r="AQ1239" s="118" t="n"/>
      <c r="AR1239" s="118" t="n"/>
      <c r="AS1239" s="118" t="n"/>
      <c r="AT1239" s="118" t="n"/>
      <c r="AU1239" s="118" t="n"/>
      <c r="AV1239" s="118" t="n"/>
      <c r="AW1239" s="118" t="n"/>
      <c r="AX1239" s="118" t="n"/>
      <c r="AY1239" s="118" t="n"/>
      <c r="AZ1239" s="118" t="n"/>
      <c r="BA1239" s="118" t="n"/>
      <c r="BB1239" s="118" t="n"/>
      <c r="BC1239" s="118" t="n"/>
      <c r="BD1239" s="118" t="n"/>
      <c r="BE1239" s="118" t="n"/>
      <c r="BF1239" s="118" t="n"/>
      <c r="BG1239" s="118" t="n"/>
      <c r="BH1239" s="118" t="n"/>
      <c r="BI1239" s="118" t="n"/>
      <c r="BJ1239" s="118" t="n"/>
      <c r="BK1239" s="118" t="n"/>
      <c r="BL1239" s="118" t="n"/>
      <c r="BM1239" s="118" t="n"/>
      <c r="BN1239" s="118" t="n"/>
      <c r="BO1239" s="118" t="n"/>
      <c r="BP1239" s="118" t="n"/>
      <c r="BQ1239" s="118" t="n"/>
      <c r="BR1239" s="118" t="n"/>
      <c r="BS1239" s="118" t="n"/>
      <c r="BT1239" s="118">
        <f>COUNTIF(B1239:BS1239,1)</f>
        <v/>
      </c>
      <c r="BV1239" s="76">
        <f>TRIM(RIGHT(A1239, LEN(A1239) - FIND("@", SUBSTITUTE(A1239, " ", "@", LEN(A1239)-LEN(SUBSTITUTE(A1239," ",""))))))</f>
        <v/>
      </c>
      <c r="BW1239" s="76">
        <f>TRIM(LEFT(A1239,FIND(" ",A1239&amp;" ")-1))</f>
        <v/>
      </c>
      <c r="BX1239">
        <f>+IF(BV1239=BV1238,"Same","Diff")</f>
        <v/>
      </c>
      <c r="BY1239">
        <f>IF(BX1239="Same",IF(BW1239=BW1238,"same","Diff"))</f>
        <v/>
      </c>
    </row>
    <row r="1240" ht="17" customHeight="1">
      <c r="A1240" s="61" t="inlineStr">
        <is>
          <t>Richie Stanaway</t>
        </is>
      </c>
      <c r="B1240" s="120" t="n"/>
      <c r="C1240" s="120" t="n"/>
      <c r="D1240" s="120" t="n"/>
      <c r="E1240" s="120" t="n"/>
      <c r="F1240" s="120" t="n"/>
      <c r="G1240" s="120" t="n"/>
      <c r="H1240" s="120" t="n"/>
      <c r="I1240" s="120" t="n"/>
      <c r="J1240" s="118" t="n"/>
      <c r="K1240" s="118" t="n"/>
      <c r="L1240" s="118" t="n"/>
      <c r="M1240" s="118" t="n"/>
      <c r="N1240" s="118" t="n"/>
      <c r="O1240" s="118" t="n"/>
      <c r="P1240" s="118" t="n"/>
      <c r="Q1240" s="118" t="n"/>
      <c r="R1240" s="118" t="n"/>
      <c r="S1240" s="118" t="n"/>
      <c r="T1240" s="118" t="n"/>
      <c r="U1240" s="118" t="n"/>
      <c r="V1240" s="118" t="n"/>
      <c r="W1240" s="118" t="n"/>
      <c r="X1240" s="118" t="n"/>
      <c r="Y1240" s="118" t="n"/>
      <c r="Z1240" s="118" t="n"/>
      <c r="AA1240" s="118" t="n"/>
      <c r="AB1240" s="118" t="n"/>
      <c r="AC1240" s="118" t="n"/>
      <c r="AD1240" s="118" t="n"/>
      <c r="AE1240" s="118" t="n"/>
      <c r="AF1240" s="118" t="n"/>
      <c r="AG1240" s="118" t="n"/>
      <c r="AH1240" s="118" t="n"/>
      <c r="AI1240" s="118" t="n"/>
      <c r="AJ1240" s="118" t="n"/>
      <c r="AK1240" s="118" t="n"/>
      <c r="AL1240" s="118" t="n"/>
      <c r="AM1240" s="118" t="n"/>
      <c r="AN1240" s="118" t="n"/>
      <c r="AO1240" s="118" t="n"/>
      <c r="AP1240" s="118" t="n"/>
      <c r="AQ1240" s="118" t="n"/>
      <c r="AR1240" s="118" t="n"/>
      <c r="AS1240" s="118" t="n"/>
      <c r="AT1240" s="118" t="n"/>
      <c r="AU1240" s="118" t="n"/>
      <c r="AV1240" s="118" t="n"/>
      <c r="AW1240" s="118" t="n"/>
      <c r="AX1240" s="118" t="n"/>
      <c r="AY1240" s="118" t="n"/>
      <c r="AZ1240" s="118" t="n"/>
      <c r="BA1240" s="118" t="n"/>
      <c r="BB1240" s="118" t="n"/>
      <c r="BC1240" s="118" t="n"/>
      <c r="BD1240" s="118" t="n"/>
      <c r="BE1240" s="118" t="n"/>
      <c r="BF1240" s="118" t="n"/>
      <c r="BG1240" s="118" t="n"/>
      <c r="BH1240" s="118" t="n"/>
      <c r="BI1240" s="118" t="n">
        <v>1</v>
      </c>
      <c r="BJ1240" s="118" t="n">
        <v>1</v>
      </c>
      <c r="BK1240" s="118" t="n">
        <v>1</v>
      </c>
      <c r="BL1240" s="118" t="n">
        <v>1</v>
      </c>
      <c r="BM1240" s="118" t="n"/>
      <c r="BN1240" s="118" t="n"/>
      <c r="BO1240" s="118" t="n">
        <v>1</v>
      </c>
      <c r="BP1240" s="118" t="n">
        <v>1</v>
      </c>
      <c r="BQ1240" s="118" t="n">
        <v>1</v>
      </c>
      <c r="BR1240" s="118" t="n">
        <v>1</v>
      </c>
      <c r="BS1240" s="118" t="n">
        <v>1</v>
      </c>
      <c r="BT1240" s="118">
        <f>COUNTIF(B1240:BS1240,1)</f>
        <v/>
      </c>
      <c r="BV1240" s="76">
        <f>TRIM(RIGHT(A1240, LEN(A1240) - FIND("@", SUBSTITUTE(A1240, " ", "@", LEN(A1240)-LEN(SUBSTITUTE(A1240," ",""))))))</f>
        <v/>
      </c>
      <c r="BW1240" s="76">
        <f>TRIM(LEFT(A1240,FIND(" ",A1240&amp;" ")-1))</f>
        <v/>
      </c>
      <c r="BX1240">
        <f>+IF(BV1240=BV1239,"Same","Diff")</f>
        <v/>
      </c>
      <c r="BY1240">
        <f>IF(BX1240="Same",IF(BW1240=BW1239,"same","Diff"))</f>
        <v/>
      </c>
    </row>
    <row r="1241" ht="17" customHeight="1">
      <c r="A1241" s="60" t="inlineStr">
        <is>
          <t>Bill Stanley</t>
        </is>
      </c>
      <c r="B1241" s="119" t="n"/>
      <c r="C1241" s="119" t="n"/>
      <c r="D1241" s="119" t="n"/>
      <c r="E1241" s="119" t="n">
        <v>1</v>
      </c>
      <c r="F1241" s="119" t="n">
        <v>1</v>
      </c>
      <c r="G1241" s="119" t="n">
        <v>1</v>
      </c>
      <c r="H1241" s="119" t="n">
        <v>1</v>
      </c>
      <c r="I1241" s="119" t="n">
        <v>1</v>
      </c>
      <c r="J1241" s="118" t="n">
        <v>1</v>
      </c>
      <c r="K1241" s="118" t="n">
        <v>1</v>
      </c>
      <c r="L1241" s="118" t="n">
        <v>1</v>
      </c>
      <c r="M1241" s="118" t="n">
        <v>1</v>
      </c>
      <c r="N1241" s="118" t="n"/>
      <c r="O1241" s="118" t="n"/>
      <c r="P1241" s="118" t="n"/>
      <c r="Q1241" s="118" t="n"/>
      <c r="R1241" s="118" t="n"/>
      <c r="S1241" s="118" t="n">
        <v>1</v>
      </c>
      <c r="T1241" s="118" t="n">
        <v>1</v>
      </c>
      <c r="U1241" s="118" t="n">
        <v>1</v>
      </c>
      <c r="V1241" s="118" t="n">
        <v>1</v>
      </c>
      <c r="W1241" s="118" t="n"/>
      <c r="X1241" s="118" t="n"/>
      <c r="Y1241" s="118" t="n"/>
      <c r="Z1241" s="118" t="n"/>
      <c r="AA1241" s="118" t="n"/>
      <c r="AB1241" s="118" t="n"/>
      <c r="AC1241" s="118" t="n"/>
      <c r="AD1241" s="118" t="n"/>
      <c r="AE1241" s="118" t="n"/>
      <c r="AF1241" s="118" t="n"/>
      <c r="AG1241" s="118" t="n"/>
      <c r="AH1241" s="118" t="n"/>
      <c r="AI1241" s="118" t="n"/>
      <c r="AJ1241" s="118" t="n"/>
      <c r="AK1241" s="118" t="n"/>
      <c r="AL1241" s="118" t="n"/>
      <c r="AM1241" s="118" t="n"/>
      <c r="AN1241" s="118" t="n"/>
      <c r="AO1241" s="118" t="n"/>
      <c r="AP1241" s="118" t="n"/>
      <c r="AQ1241" s="118" t="n"/>
      <c r="AR1241" s="118" t="n"/>
      <c r="AS1241" s="118" t="n"/>
      <c r="AT1241" s="118" t="n"/>
      <c r="AU1241" s="118" t="n"/>
      <c r="AV1241" s="118" t="n"/>
      <c r="AW1241" s="118" t="n"/>
      <c r="AX1241" s="118" t="n"/>
      <c r="AY1241" s="118" t="n"/>
      <c r="AZ1241" s="118" t="n"/>
      <c r="BA1241" s="118" t="n"/>
      <c r="BB1241" s="118" t="n"/>
      <c r="BC1241" s="118" t="n"/>
      <c r="BD1241" s="118" t="n"/>
      <c r="BE1241" s="118" t="n"/>
      <c r="BF1241" s="118" t="n"/>
      <c r="BG1241" s="118" t="n"/>
      <c r="BH1241" s="118" t="n"/>
      <c r="BI1241" s="118" t="n"/>
      <c r="BJ1241" s="118" t="n"/>
      <c r="BK1241" s="118" t="n"/>
      <c r="BL1241" s="118" t="n"/>
      <c r="BM1241" s="118" t="n"/>
      <c r="BN1241" s="118" t="n"/>
      <c r="BO1241" s="118" t="n"/>
      <c r="BP1241" s="118" t="n"/>
      <c r="BQ1241" s="118" t="n"/>
      <c r="BR1241" s="118" t="n"/>
      <c r="BS1241" s="118" t="n"/>
      <c r="BT1241" s="118">
        <f>COUNTIF(B1241:BS1241,1)</f>
        <v/>
      </c>
      <c r="BV1241" s="76">
        <f>TRIM(RIGHT(A1241, LEN(A1241) - FIND("@", SUBSTITUTE(A1241, " ", "@", LEN(A1241)-LEN(SUBSTITUTE(A1241," ",""))))))</f>
        <v/>
      </c>
      <c r="BW1241" s="76">
        <f>TRIM(LEFT(A1241,FIND(" ",A1241&amp;" ")-1))</f>
        <v/>
      </c>
      <c r="BX1241">
        <f>+IF(BV1241=BV1240,"Same","Diff")</f>
        <v/>
      </c>
      <c r="BY1241">
        <f>IF(BX1241="Same",IF(BW1241=BW1240,"same","Diff"))</f>
        <v/>
      </c>
    </row>
    <row r="1242" ht="17" customHeight="1">
      <c r="A1242" s="59" t="inlineStr">
        <is>
          <t>Malcolm Stenniken</t>
        </is>
      </c>
      <c r="B1242" s="117" t="n"/>
      <c r="C1242" s="117" t="n"/>
      <c r="D1242" s="117" t="n"/>
      <c r="E1242" s="117" t="n"/>
      <c r="F1242" s="117" t="n"/>
      <c r="G1242" s="117" t="n"/>
      <c r="H1242" s="117" t="n"/>
      <c r="I1242" s="117" t="n"/>
      <c r="J1242" s="118" t="n"/>
      <c r="K1242" s="118" t="n"/>
      <c r="L1242" s="118" t="n"/>
      <c r="M1242" s="118" t="n"/>
      <c r="N1242" s="118" t="n"/>
      <c r="O1242" s="118" t="n"/>
      <c r="P1242" s="118" t="n"/>
      <c r="Q1242" s="118" t="n"/>
      <c r="R1242" s="118" t="n"/>
      <c r="S1242" s="118" t="n"/>
      <c r="T1242" s="118" t="n"/>
      <c r="U1242" s="118" t="n"/>
      <c r="V1242" s="118" t="n"/>
      <c r="W1242" s="118" t="n"/>
      <c r="X1242" s="118" t="n"/>
      <c r="Y1242" s="118" t="n"/>
      <c r="Z1242" s="118" t="n"/>
      <c r="AA1242" s="118" t="n"/>
      <c r="AB1242" s="118" t="n"/>
      <c r="AC1242" s="118" t="n"/>
      <c r="AD1242" s="118" t="n"/>
      <c r="AE1242" s="118" t="n"/>
      <c r="AF1242" s="118" t="n"/>
      <c r="AG1242" s="118" t="n"/>
      <c r="AH1242" s="118" t="n"/>
      <c r="AI1242" s="118" t="n"/>
      <c r="AJ1242" s="118" t="n">
        <v>1</v>
      </c>
      <c r="AK1242" s="118" t="n"/>
      <c r="AL1242" s="118" t="n"/>
      <c r="AM1242" s="118" t="n">
        <v>1</v>
      </c>
      <c r="AN1242" s="118" t="n"/>
      <c r="AO1242" s="118" t="n"/>
      <c r="AP1242" s="118" t="n"/>
      <c r="AQ1242" s="118" t="n"/>
      <c r="AR1242" s="118" t="n"/>
      <c r="AS1242" s="118" t="n"/>
      <c r="AT1242" s="118" t="n"/>
      <c r="AU1242" s="118" t="n"/>
      <c r="AV1242" s="118" t="n"/>
      <c r="AW1242" s="118" t="n"/>
      <c r="AX1242" s="118" t="n"/>
      <c r="AY1242" s="118" t="n"/>
      <c r="AZ1242" s="118" t="n"/>
      <c r="BA1242" s="118" t="n"/>
      <c r="BB1242" s="118" t="n"/>
      <c r="BC1242" s="118" t="n"/>
      <c r="BD1242" s="118" t="n"/>
      <c r="BE1242" s="118" t="n"/>
      <c r="BF1242" s="118" t="n"/>
      <c r="BG1242" s="118" t="n"/>
      <c r="BH1242" s="118" t="n"/>
      <c r="BI1242" s="118" t="n"/>
      <c r="BJ1242" s="118" t="n"/>
      <c r="BK1242" s="118" t="n"/>
      <c r="BL1242" s="118" t="n"/>
      <c r="BM1242" s="118" t="n"/>
      <c r="BN1242" s="118" t="n"/>
      <c r="BO1242" s="118" t="n"/>
      <c r="BP1242" s="118" t="n"/>
      <c r="BQ1242" s="118" t="n"/>
      <c r="BR1242" s="118" t="n"/>
      <c r="BS1242" s="118" t="n"/>
      <c r="BT1242" s="118">
        <f>COUNTIF(B1242:BS1242,1)</f>
        <v/>
      </c>
      <c r="BV1242" s="76">
        <f>TRIM(RIGHT(A1242, LEN(A1242) - FIND("@", SUBSTITUTE(A1242, " ", "@", LEN(A1242)-LEN(SUBSTITUTE(A1242," ",""))))))</f>
        <v/>
      </c>
      <c r="BW1242" s="76">
        <f>TRIM(LEFT(A1242,FIND(" ",A1242&amp;" ")-1))</f>
        <v/>
      </c>
      <c r="BX1242">
        <f>+IF(BV1242=BV1241,"Same","Diff")</f>
        <v/>
      </c>
      <c r="BY1242">
        <f>IF(BX1242="Same",IF(BW1242=BW1241,"same","Diff"))</f>
        <v/>
      </c>
    </row>
    <row r="1243" ht="17" customHeight="1">
      <c r="A1243" s="59" t="inlineStr">
        <is>
          <t>Mercedes Stermitz</t>
        </is>
      </c>
      <c r="B1243" s="117" t="n"/>
      <c r="C1243" s="117" t="n"/>
      <c r="D1243" s="117" t="n"/>
      <c r="E1243" s="117" t="n"/>
      <c r="F1243" s="117" t="n"/>
      <c r="G1243" s="117" t="n"/>
      <c r="H1243" s="117" t="n"/>
      <c r="I1243" s="117" t="n"/>
      <c r="J1243" s="118" t="n"/>
      <c r="K1243" s="118" t="n"/>
      <c r="L1243" s="118" t="n"/>
      <c r="M1243" s="118" t="n"/>
      <c r="N1243" s="118" t="n"/>
      <c r="O1243" s="118" t="n"/>
      <c r="P1243" s="118" t="n"/>
      <c r="Q1243" s="118" t="n"/>
      <c r="R1243" s="118" t="n"/>
      <c r="S1243" s="118" t="n"/>
      <c r="T1243" s="118" t="n"/>
      <c r="U1243" s="118" t="n"/>
      <c r="V1243" s="118" t="n"/>
      <c r="W1243" s="118" t="n"/>
      <c r="X1243" s="118" t="n"/>
      <c r="Y1243" s="118" t="n"/>
      <c r="Z1243" s="118" t="n"/>
      <c r="AA1243" s="118" t="n"/>
      <c r="AB1243" s="118" t="n"/>
      <c r="AC1243" s="118" t="n">
        <v>1</v>
      </c>
      <c r="AD1243" s="118" t="n"/>
      <c r="AE1243" s="118" t="n"/>
      <c r="AF1243" s="118" t="n"/>
      <c r="AG1243" s="118" t="n"/>
      <c r="AH1243" s="118" t="n"/>
      <c r="AI1243" s="118" t="n"/>
      <c r="AJ1243" s="118" t="n"/>
      <c r="AK1243" s="118" t="n"/>
      <c r="AL1243" s="118" t="n"/>
      <c r="AM1243" s="118" t="n"/>
      <c r="AN1243" s="118" t="n"/>
      <c r="AO1243" s="118" t="n"/>
      <c r="AP1243" s="118" t="n"/>
      <c r="AQ1243" s="118" t="n"/>
      <c r="AR1243" s="118" t="n"/>
      <c r="AS1243" s="118" t="n"/>
      <c r="AT1243" s="118" t="n"/>
      <c r="AU1243" s="118" t="n"/>
      <c r="AV1243" s="118" t="n"/>
      <c r="AW1243" s="118" t="n"/>
      <c r="AX1243" s="118" t="n"/>
      <c r="AY1243" s="118" t="n"/>
      <c r="AZ1243" s="118" t="n"/>
      <c r="BA1243" s="118" t="n"/>
      <c r="BB1243" s="118" t="n"/>
      <c r="BC1243" s="118" t="n"/>
      <c r="BD1243" s="118" t="n"/>
      <c r="BE1243" s="118" t="n"/>
      <c r="BF1243" s="118" t="n"/>
      <c r="BG1243" s="118" t="n"/>
      <c r="BH1243" s="118" t="n"/>
      <c r="BI1243" s="118" t="n"/>
      <c r="BJ1243" s="118" t="n"/>
      <c r="BK1243" s="118" t="n"/>
      <c r="BL1243" s="118" t="n"/>
      <c r="BM1243" s="118" t="n"/>
      <c r="BN1243" s="118" t="n"/>
      <c r="BO1243" s="118" t="n"/>
      <c r="BP1243" s="118" t="n"/>
      <c r="BQ1243" s="118" t="n"/>
      <c r="BR1243" s="118" t="n"/>
      <c r="BS1243" s="118" t="n"/>
      <c r="BT1243" s="118">
        <f>COUNTIF(B1243:BS1243,1)</f>
        <v/>
      </c>
      <c r="BV1243" s="76">
        <f>TRIM(RIGHT(A1243, LEN(A1243) - FIND("@", SUBSTITUTE(A1243, " ", "@", LEN(A1243)-LEN(SUBSTITUTE(A1243," ",""))))))</f>
        <v/>
      </c>
      <c r="BW1243" s="76">
        <f>TRIM(LEFT(A1243,FIND(" ",A1243&amp;" ")-1))</f>
        <v/>
      </c>
      <c r="BX1243">
        <f>+IF(BV1243=BV1242,"Same","Diff")</f>
        <v/>
      </c>
      <c r="BY1243">
        <f>IF(BX1243="Same",IF(BW1243=BW1242,"same","Diff"))</f>
        <v/>
      </c>
    </row>
    <row r="1244" ht="17" customHeight="1">
      <c r="A1244" s="59" t="inlineStr">
        <is>
          <t>Bob Stevens</t>
        </is>
      </c>
      <c r="B1244" s="117" t="n"/>
      <c r="C1244" s="117" t="n"/>
      <c r="D1244" s="117" t="n"/>
      <c r="E1244" s="117" t="n"/>
      <c r="F1244" s="117" t="n"/>
      <c r="G1244" s="117" t="n"/>
      <c r="H1244" s="117" t="n"/>
      <c r="I1244" s="117" t="n"/>
      <c r="J1244" s="118" t="n"/>
      <c r="K1244" s="118" t="n"/>
      <c r="L1244" s="118" t="n"/>
      <c r="M1244" s="118" t="n"/>
      <c r="N1244" s="118" t="n"/>
      <c r="O1244" s="118" t="n">
        <v>1</v>
      </c>
      <c r="P1244" s="118" t="n">
        <v>1</v>
      </c>
      <c r="Q1244" s="118" t="n">
        <v>1</v>
      </c>
      <c r="R1244" s="118" t="n"/>
      <c r="S1244" s="118" t="n">
        <v>1</v>
      </c>
      <c r="T1244" s="118" t="n"/>
      <c r="U1244" s="118" t="n">
        <v>1</v>
      </c>
      <c r="V1244" s="118" t="n">
        <v>1</v>
      </c>
      <c r="W1244" s="118" t="n">
        <v>1</v>
      </c>
      <c r="X1244" s="118" t="n">
        <v>1</v>
      </c>
      <c r="Y1244" s="118" t="n">
        <v>1</v>
      </c>
      <c r="Z1244" s="118" t="n">
        <v>1</v>
      </c>
      <c r="AA1244" s="118" t="n">
        <v>1</v>
      </c>
      <c r="AB1244" s="118" t="n"/>
      <c r="AC1244" s="118" t="n"/>
      <c r="AD1244" s="118" t="n"/>
      <c r="AE1244" s="118" t="n"/>
      <c r="AF1244" s="118" t="n"/>
      <c r="AG1244" s="118" t="n"/>
      <c r="AH1244" s="118" t="n"/>
      <c r="AI1244" s="118" t="n"/>
      <c r="AJ1244" s="118" t="n"/>
      <c r="AK1244" s="118" t="n"/>
      <c r="AL1244" s="118" t="n"/>
      <c r="AM1244" s="118" t="n"/>
      <c r="AN1244" s="118" t="n"/>
      <c r="AO1244" s="118" t="n"/>
      <c r="AP1244" s="118" t="n"/>
      <c r="AQ1244" s="118" t="n"/>
      <c r="AR1244" s="118" t="n"/>
      <c r="AS1244" s="118" t="n"/>
      <c r="AT1244" s="118" t="n"/>
      <c r="AU1244" s="118" t="n"/>
      <c r="AV1244" s="118" t="n"/>
      <c r="AW1244" s="118" t="n"/>
      <c r="AX1244" s="118" t="n"/>
      <c r="AY1244" s="118" t="n"/>
      <c r="AZ1244" s="118" t="n"/>
      <c r="BA1244" s="118" t="n"/>
      <c r="BB1244" s="118" t="n"/>
      <c r="BC1244" s="118" t="n"/>
      <c r="BD1244" s="118" t="n"/>
      <c r="BE1244" s="118" t="n"/>
      <c r="BF1244" s="118" t="n"/>
      <c r="BG1244" s="118" t="n"/>
      <c r="BH1244" s="118" t="n"/>
      <c r="BI1244" s="118" t="n"/>
      <c r="BJ1244" s="118" t="n"/>
      <c r="BK1244" s="118" t="n"/>
      <c r="BL1244" s="118" t="n"/>
      <c r="BM1244" s="118" t="n"/>
      <c r="BN1244" s="118" t="n"/>
      <c r="BO1244" s="118" t="n"/>
      <c r="BP1244" s="118" t="n"/>
      <c r="BQ1244" s="118" t="n"/>
      <c r="BR1244" s="118" t="n"/>
      <c r="BS1244" s="118" t="n"/>
      <c r="BT1244" s="118">
        <f>COUNTIF(B1244:BS1244,1)</f>
        <v/>
      </c>
      <c r="BV1244" s="76">
        <f>TRIM(RIGHT(A1244, LEN(A1244) - FIND("@", SUBSTITUTE(A1244, " ", "@", LEN(A1244)-LEN(SUBSTITUTE(A1244," ",""))))))</f>
        <v/>
      </c>
      <c r="BW1244" s="76">
        <f>TRIM(LEFT(A1244,FIND(" ",A1244&amp;" ")-1))</f>
        <v/>
      </c>
      <c r="BX1244">
        <f>+IF(BV1244=BV1243,"Same","Diff")</f>
        <v/>
      </c>
      <c r="BY1244">
        <f>IF(BX1244="Same",IF(BW1244=BW1243,"same","Diff"))</f>
        <v/>
      </c>
    </row>
    <row r="1245" ht="17" customHeight="1">
      <c r="A1245" s="60" t="inlineStr">
        <is>
          <t>Rod Stevens</t>
        </is>
      </c>
      <c r="B1245" s="119" t="n"/>
      <c r="C1245" s="119" t="n"/>
      <c r="D1245" s="119" t="n"/>
      <c r="E1245" s="119" t="n"/>
      <c r="F1245" s="119" t="n"/>
      <c r="G1245" s="119" t="n"/>
      <c r="H1245" s="119" t="n"/>
      <c r="I1245" s="119" t="n"/>
      <c r="J1245" s="118" t="n"/>
      <c r="K1245" s="118" t="n"/>
      <c r="L1245" s="118" t="n"/>
      <c r="M1245" s="118" t="n"/>
      <c r="N1245" s="118" t="n"/>
      <c r="O1245" s="118" t="n"/>
      <c r="P1245" s="118" t="n"/>
      <c r="Q1245" s="118" t="n">
        <v>1</v>
      </c>
      <c r="R1245" s="118" t="n">
        <v>1</v>
      </c>
      <c r="S1245" s="118" t="n">
        <v>1</v>
      </c>
      <c r="T1245" s="118" t="n">
        <v>1</v>
      </c>
      <c r="U1245" s="118" t="n">
        <v>1</v>
      </c>
      <c r="V1245" s="118" t="n">
        <v>1</v>
      </c>
      <c r="W1245" s="118" t="n">
        <v>1</v>
      </c>
      <c r="X1245" s="118" t="n"/>
      <c r="Y1245" s="118" t="n"/>
      <c r="Z1245" s="118" t="n"/>
      <c r="AA1245" s="118" t="n"/>
      <c r="AB1245" s="118" t="n"/>
      <c r="AC1245" s="118" t="n"/>
      <c r="AD1245" s="118" t="n"/>
      <c r="AE1245" s="118" t="n"/>
      <c r="AF1245" s="118" t="n"/>
      <c r="AG1245" s="118" t="n"/>
      <c r="AH1245" s="118" t="n"/>
      <c r="AI1245" s="118" t="n"/>
      <c r="AJ1245" s="118" t="n"/>
      <c r="AK1245" s="118" t="n"/>
      <c r="AL1245" s="118" t="n"/>
      <c r="AM1245" s="118" t="n"/>
      <c r="AN1245" s="118" t="n"/>
      <c r="AO1245" s="118" t="n"/>
      <c r="AP1245" s="118" t="n"/>
      <c r="AQ1245" s="118" t="n"/>
      <c r="AR1245" s="118" t="n"/>
      <c r="AS1245" s="118" t="n"/>
      <c r="AT1245" s="118" t="n"/>
      <c r="AU1245" s="118" t="n"/>
      <c r="AV1245" s="118" t="n"/>
      <c r="AW1245" s="118" t="n"/>
      <c r="AX1245" s="118" t="n"/>
      <c r="AY1245" s="118" t="n"/>
      <c r="AZ1245" s="118" t="n"/>
      <c r="BA1245" s="118" t="n"/>
      <c r="BB1245" s="118" t="n"/>
      <c r="BC1245" s="118" t="n"/>
      <c r="BD1245" s="118" t="n"/>
      <c r="BE1245" s="118" t="n"/>
      <c r="BF1245" s="118" t="n"/>
      <c r="BG1245" s="118" t="n"/>
      <c r="BH1245" s="118" t="n"/>
      <c r="BI1245" s="118" t="n"/>
      <c r="BJ1245" s="118" t="n"/>
      <c r="BK1245" s="118" t="n"/>
      <c r="BL1245" s="118" t="n"/>
      <c r="BM1245" s="118" t="n"/>
      <c r="BN1245" s="118" t="n"/>
      <c r="BO1245" s="118" t="n"/>
      <c r="BP1245" s="118" t="n"/>
      <c r="BQ1245" s="118" t="n"/>
      <c r="BR1245" s="118" t="n"/>
      <c r="BS1245" s="118" t="n"/>
      <c r="BT1245" s="118">
        <f>COUNTIF(B1245:BS1245,1)</f>
        <v/>
      </c>
      <c r="BV1245" s="76">
        <f>TRIM(RIGHT(A1245, LEN(A1245) - FIND("@", SUBSTITUTE(A1245, " ", "@", LEN(A1245)-LEN(SUBSTITUTE(A1245," ",""))))))</f>
        <v/>
      </c>
      <c r="BW1245" s="76">
        <f>TRIM(LEFT(A1245,FIND(" ",A1245&amp;" ")-1))</f>
        <v/>
      </c>
      <c r="BX1245">
        <f>+IF(BV1245=BV1244,"Same","Diff")</f>
        <v/>
      </c>
      <c r="BY1245">
        <f>IF(BX1245="Same",IF(BW1245=BW1244,"same","Diff"))</f>
        <v/>
      </c>
    </row>
    <row r="1246" ht="17" customHeight="1">
      <c r="A1246" s="59" t="inlineStr">
        <is>
          <t>Bruce Stewart</t>
        </is>
      </c>
      <c r="B1246" s="117" t="n"/>
      <c r="C1246" s="117" t="n"/>
      <c r="D1246" s="117" t="n"/>
      <c r="E1246" s="117" t="n"/>
      <c r="F1246" s="117" t="n"/>
      <c r="G1246" s="117" t="n">
        <v>1</v>
      </c>
      <c r="H1246" s="117" t="n"/>
      <c r="I1246" s="117" t="n"/>
      <c r="J1246" s="118" t="n">
        <v>1</v>
      </c>
      <c r="K1246" s="118" t="n">
        <v>1</v>
      </c>
      <c r="L1246" s="118" t="n">
        <v>1</v>
      </c>
      <c r="M1246" s="118" t="n">
        <v>1</v>
      </c>
      <c r="N1246" s="118" t="n">
        <v>1</v>
      </c>
      <c r="O1246" s="118" t="n">
        <v>1</v>
      </c>
      <c r="P1246" s="118" t="n">
        <v>1</v>
      </c>
      <c r="Q1246" s="118" t="n">
        <v>1</v>
      </c>
      <c r="R1246" s="118" t="n">
        <v>1</v>
      </c>
      <c r="S1246" s="118" t="n">
        <v>1</v>
      </c>
      <c r="T1246" s="118" t="n">
        <v>1</v>
      </c>
      <c r="U1246" s="118" t="n"/>
      <c r="V1246" s="118" t="n">
        <v>1</v>
      </c>
      <c r="W1246" s="118" t="n">
        <v>1</v>
      </c>
      <c r="X1246" s="118" t="n">
        <v>1</v>
      </c>
      <c r="Y1246" s="118" t="n">
        <v>1</v>
      </c>
      <c r="Z1246" s="118" t="n">
        <v>1</v>
      </c>
      <c r="AA1246" s="118" t="n">
        <v>1</v>
      </c>
      <c r="AB1246" s="118" t="n">
        <v>1</v>
      </c>
      <c r="AC1246" s="118" t="n">
        <v>1</v>
      </c>
      <c r="AD1246" s="118" t="n">
        <v>1</v>
      </c>
      <c r="AE1246" s="118" t="n">
        <v>1</v>
      </c>
      <c r="AF1246" s="118" t="n">
        <v>1</v>
      </c>
      <c r="AG1246" s="118" t="n">
        <v>1</v>
      </c>
      <c r="AH1246" s="118" t="n"/>
      <c r="AI1246" s="118" t="n">
        <v>1</v>
      </c>
      <c r="AJ1246" s="118" t="n"/>
      <c r="AK1246" s="118" t="n">
        <v>1</v>
      </c>
      <c r="AL1246" s="118" t="n"/>
      <c r="AM1246" s="118" t="n"/>
      <c r="AN1246" s="118" t="n"/>
      <c r="AO1246" s="118" t="n"/>
      <c r="AP1246" s="118" t="n"/>
      <c r="AQ1246" s="118" t="n"/>
      <c r="AR1246" s="118" t="n"/>
      <c r="AS1246" s="118" t="n"/>
      <c r="AT1246" s="118" t="n"/>
      <c r="AU1246" s="118" t="n"/>
      <c r="AV1246" s="118" t="n"/>
      <c r="AW1246" s="118" t="n"/>
      <c r="AX1246" s="118" t="n"/>
      <c r="AY1246" s="118" t="n"/>
      <c r="AZ1246" s="118" t="n"/>
      <c r="BA1246" s="118" t="n"/>
      <c r="BB1246" s="118" t="n"/>
      <c r="BC1246" s="118" t="n"/>
      <c r="BD1246" s="118" t="n"/>
      <c r="BE1246" s="118" t="n"/>
      <c r="BF1246" s="118" t="n"/>
      <c r="BG1246" s="118" t="n"/>
      <c r="BH1246" s="118" t="n"/>
      <c r="BI1246" s="118" t="n"/>
      <c r="BJ1246" s="118" t="n"/>
      <c r="BK1246" s="118" t="n"/>
      <c r="BL1246" s="118" t="n"/>
      <c r="BM1246" s="118" t="n"/>
      <c r="BN1246" s="118" t="n"/>
      <c r="BO1246" s="118" t="n"/>
      <c r="BP1246" s="118" t="n"/>
      <c r="BQ1246" s="118" t="n"/>
      <c r="BR1246" s="118" t="n"/>
      <c r="BS1246" s="118" t="n"/>
      <c r="BT1246" s="118">
        <f>COUNTIF(B1246:BS1246,1)</f>
        <v/>
      </c>
      <c r="BV1246" s="76">
        <f>TRIM(RIGHT(A1246, LEN(A1246) - FIND("@", SUBSTITUTE(A1246, " ", "@", LEN(A1246)-LEN(SUBSTITUTE(A1246," ",""))))))</f>
        <v/>
      </c>
      <c r="BW1246" s="76">
        <f>TRIM(LEFT(A1246,FIND(" ",A1246&amp;" ")-1))</f>
        <v/>
      </c>
      <c r="BX1246">
        <f>+IF(BV1246=BV1245,"Same","Diff")</f>
        <v/>
      </c>
      <c r="BY1246">
        <f>IF(BX1246="Same",IF(BW1246=BW1245,"same","Diff"))</f>
        <v/>
      </c>
    </row>
    <row r="1247" ht="17" customHeight="1">
      <c r="A1247" s="60" t="inlineStr">
        <is>
          <t>Darren Stewart</t>
        </is>
      </c>
      <c r="B1247" s="119" t="n"/>
      <c r="C1247" s="119" t="n"/>
      <c r="D1247" s="119" t="n"/>
      <c r="E1247" s="119" t="n"/>
      <c r="F1247" s="119" t="n"/>
      <c r="G1247" s="119" t="n"/>
      <c r="H1247" s="119" t="n"/>
      <c r="I1247" s="119" t="n"/>
      <c r="J1247" s="118" t="n"/>
      <c r="K1247" s="118" t="n"/>
      <c r="L1247" s="118" t="n"/>
      <c r="M1247" s="118" t="n"/>
      <c r="N1247" s="118" t="n"/>
      <c r="O1247" s="118" t="n"/>
      <c r="P1247" s="118" t="n"/>
      <c r="Q1247" s="118" t="n"/>
      <c r="R1247" s="118" t="n"/>
      <c r="S1247" s="118" t="n"/>
      <c r="T1247" s="118" t="n"/>
      <c r="U1247" s="118" t="n"/>
      <c r="V1247" s="118" t="n"/>
      <c r="W1247" s="118" t="n"/>
      <c r="X1247" s="118" t="n"/>
      <c r="Y1247" s="118" t="n"/>
      <c r="Z1247" s="118" t="n"/>
      <c r="AA1247" s="118" t="n"/>
      <c r="AB1247" s="118" t="n"/>
      <c r="AC1247" s="118" t="n"/>
      <c r="AD1247" s="118" t="n"/>
      <c r="AE1247" s="118" t="n"/>
      <c r="AF1247" s="118" t="n"/>
      <c r="AG1247" s="118" t="n">
        <v>1</v>
      </c>
      <c r="AH1247" s="118" t="n"/>
      <c r="AI1247" s="118" t="n"/>
      <c r="AJ1247" s="118" t="n"/>
      <c r="AK1247" s="118" t="n"/>
      <c r="AL1247" s="118" t="n"/>
      <c r="AM1247" s="118" t="n"/>
      <c r="AN1247" s="118" t="n"/>
      <c r="AO1247" s="118" t="n"/>
      <c r="AP1247" s="118" t="n"/>
      <c r="AQ1247" s="118" t="n"/>
      <c r="AR1247" s="118" t="n"/>
      <c r="AS1247" s="118" t="n"/>
      <c r="AT1247" s="118" t="n"/>
      <c r="AU1247" s="118" t="n"/>
      <c r="AV1247" s="118" t="n"/>
      <c r="AW1247" s="118" t="n"/>
      <c r="AX1247" s="118" t="n"/>
      <c r="AY1247" s="118" t="n"/>
      <c r="AZ1247" s="118" t="n"/>
      <c r="BA1247" s="118" t="n"/>
      <c r="BB1247" s="118" t="n"/>
      <c r="BC1247" s="118" t="n"/>
      <c r="BD1247" s="118" t="n"/>
      <c r="BE1247" s="118" t="n"/>
      <c r="BF1247" s="118" t="n"/>
      <c r="BG1247" s="118" t="n"/>
      <c r="BH1247" s="118" t="n"/>
      <c r="BI1247" s="118" t="n"/>
      <c r="BJ1247" s="118" t="n"/>
      <c r="BK1247" s="118" t="n"/>
      <c r="BL1247" s="118" t="n"/>
      <c r="BM1247" s="118" t="n"/>
      <c r="BN1247" s="118" t="n"/>
      <c r="BO1247" s="118" t="n"/>
      <c r="BP1247" s="118" t="n"/>
      <c r="BQ1247" s="118" t="n"/>
      <c r="BR1247" s="118" t="n"/>
      <c r="BS1247" s="118" t="n"/>
      <c r="BT1247" s="118">
        <f>COUNTIF(B1247:BS1247,1)</f>
        <v/>
      </c>
      <c r="BV1247" s="76">
        <f>TRIM(RIGHT(A1247, LEN(A1247) - FIND("@", SUBSTITUTE(A1247, " ", "@", LEN(A1247)-LEN(SUBSTITUTE(A1247," ",""))))))</f>
        <v/>
      </c>
      <c r="BW1247" s="76">
        <f>TRIM(LEFT(A1247,FIND(" ",A1247&amp;" ")-1))</f>
        <v/>
      </c>
      <c r="BX1247">
        <f>+IF(BV1247=BV1246,"Same","Diff")</f>
        <v/>
      </c>
      <c r="BY1247">
        <f>IF(BX1247="Same",IF(BW1247=BW1246,"same","Diff"))</f>
        <v/>
      </c>
    </row>
    <row r="1248" ht="17" customHeight="1">
      <c r="A1248" s="59" t="inlineStr">
        <is>
          <t>Doug Stewart</t>
        </is>
      </c>
      <c r="B1248" s="117" t="n">
        <v>1</v>
      </c>
      <c r="C1248" s="117" t="n"/>
      <c r="D1248" s="117" t="n"/>
      <c r="E1248" s="117" t="n">
        <v>1</v>
      </c>
      <c r="F1248" s="117" t="n"/>
      <c r="G1248" s="117" t="n"/>
      <c r="H1248" s="117" t="n">
        <v>1</v>
      </c>
      <c r="I1248" s="117" t="n"/>
      <c r="J1248" s="118" t="n"/>
      <c r="K1248" s="118" t="n"/>
      <c r="L1248" s="118" t="n"/>
      <c r="M1248" s="118" t="n"/>
      <c r="N1248" s="118" t="n"/>
      <c r="O1248" s="118" t="n"/>
      <c r="P1248" s="118" t="n"/>
      <c r="Q1248" s="118" t="n"/>
      <c r="R1248" s="118" t="n"/>
      <c r="S1248" s="118" t="n"/>
      <c r="T1248" s="118" t="n"/>
      <c r="U1248" s="118" t="n"/>
      <c r="V1248" s="118" t="n"/>
      <c r="W1248" s="118" t="n"/>
      <c r="X1248" s="118" t="n"/>
      <c r="Y1248" s="118" t="n"/>
      <c r="Z1248" s="118" t="n"/>
      <c r="AA1248" s="118" t="n"/>
      <c r="AB1248" s="118" t="n"/>
      <c r="AC1248" s="118" t="n"/>
      <c r="AD1248" s="118" t="n"/>
      <c r="AE1248" s="118" t="n"/>
      <c r="AF1248" s="118" t="n"/>
      <c r="AG1248" s="118" t="n"/>
      <c r="AH1248" s="118" t="n"/>
      <c r="AI1248" s="118" t="n"/>
      <c r="AJ1248" s="118" t="n"/>
      <c r="AK1248" s="118" t="n"/>
      <c r="AL1248" s="118" t="n"/>
      <c r="AM1248" s="118" t="n"/>
      <c r="AN1248" s="118" t="n"/>
      <c r="AO1248" s="118" t="n"/>
      <c r="AP1248" s="118" t="n"/>
      <c r="AQ1248" s="118" t="n"/>
      <c r="AR1248" s="118" t="n"/>
      <c r="AS1248" s="118" t="n"/>
      <c r="AT1248" s="118" t="n"/>
      <c r="AU1248" s="118" t="n"/>
      <c r="AV1248" s="118" t="n"/>
      <c r="AW1248" s="118" t="n"/>
      <c r="AX1248" s="118" t="n"/>
      <c r="AY1248" s="118" t="n"/>
      <c r="AZ1248" s="118" t="n"/>
      <c r="BA1248" s="118" t="n"/>
      <c r="BB1248" s="118" t="n"/>
      <c r="BC1248" s="118" t="n"/>
      <c r="BD1248" s="118" t="n"/>
      <c r="BE1248" s="118" t="n"/>
      <c r="BF1248" s="118" t="n"/>
      <c r="BG1248" s="118" t="n"/>
      <c r="BH1248" s="118" t="n"/>
      <c r="BI1248" s="118" t="n"/>
      <c r="BJ1248" s="118" t="n"/>
      <c r="BK1248" s="118" t="n"/>
      <c r="BL1248" s="118" t="n"/>
      <c r="BM1248" s="118" t="n"/>
      <c r="BN1248" s="118" t="n"/>
      <c r="BO1248" s="118" t="n"/>
      <c r="BP1248" s="118" t="n"/>
      <c r="BQ1248" s="118" t="n"/>
      <c r="BR1248" s="118" t="n"/>
      <c r="BS1248" s="118" t="n"/>
      <c r="BT1248" s="118">
        <f>COUNTIF(B1248:BS1248,1)</f>
        <v/>
      </c>
      <c r="BV1248" s="76">
        <f>TRIM(RIGHT(A1248, LEN(A1248) - FIND("@", SUBSTITUTE(A1248, " ", "@", LEN(A1248)-LEN(SUBSTITUTE(A1248," ",""))))))</f>
        <v/>
      </c>
      <c r="BW1248" s="76">
        <f>TRIM(LEFT(A1248,FIND(" ",A1248&amp;" ")-1))</f>
        <v/>
      </c>
      <c r="BX1248">
        <f>+IF(BV1248=BV1247,"Same","Diff")</f>
        <v/>
      </c>
      <c r="BY1248">
        <f>IF(BX1248="Same",IF(BW1248=BW1247,"same","Diff"))</f>
        <v/>
      </c>
    </row>
    <row r="1249" ht="17" customHeight="1">
      <c r="A1249" s="60" t="inlineStr">
        <is>
          <t>Jim Stewart</t>
        </is>
      </c>
      <c r="B1249" s="119" t="n"/>
      <c r="C1249" s="119" t="n"/>
      <c r="D1249" s="119" t="n"/>
      <c r="E1249" s="119" t="n"/>
      <c r="F1249" s="119" t="n"/>
      <c r="G1249" s="119" t="n"/>
      <c r="H1249" s="119" t="n"/>
      <c r="I1249" s="119" t="n"/>
      <c r="J1249" s="118" t="n"/>
      <c r="K1249" s="118" t="n"/>
      <c r="L1249" s="118" t="n"/>
      <c r="M1249" s="118" t="n"/>
      <c r="N1249" s="118" t="n"/>
      <c r="O1249" s="118" t="n"/>
      <c r="P1249" s="118" t="n">
        <v>1</v>
      </c>
      <c r="Q1249" s="118" t="n"/>
      <c r="R1249" s="118" t="n"/>
      <c r="S1249" s="118" t="n"/>
      <c r="T1249" s="118" t="n"/>
      <c r="U1249" s="118" t="n"/>
      <c r="V1249" s="118" t="n"/>
      <c r="W1249" s="118" t="n"/>
      <c r="X1249" s="118" t="n"/>
      <c r="Y1249" s="118" t="n"/>
      <c r="Z1249" s="118" t="n"/>
      <c r="AA1249" s="118" t="n"/>
      <c r="AB1249" s="118" t="n"/>
      <c r="AC1249" s="118" t="n"/>
      <c r="AD1249" s="118" t="n"/>
      <c r="AE1249" s="118" t="n"/>
      <c r="AF1249" s="118" t="n"/>
      <c r="AG1249" s="118" t="n"/>
      <c r="AH1249" s="118" t="n"/>
      <c r="AI1249" s="118" t="n"/>
      <c r="AJ1249" s="118" t="n"/>
      <c r="AK1249" s="118" t="n"/>
      <c r="AL1249" s="118" t="n"/>
      <c r="AM1249" s="118" t="n"/>
      <c r="AN1249" s="118" t="n"/>
      <c r="AO1249" s="118" t="n"/>
      <c r="AP1249" s="118" t="n"/>
      <c r="AQ1249" s="118" t="n"/>
      <c r="AR1249" s="118" t="n"/>
      <c r="AS1249" s="118" t="n"/>
      <c r="AT1249" s="118" t="n"/>
      <c r="AU1249" s="118" t="n"/>
      <c r="AV1249" s="118" t="n"/>
      <c r="AW1249" s="118" t="n"/>
      <c r="AX1249" s="118" t="n"/>
      <c r="AY1249" s="118" t="n"/>
      <c r="AZ1249" s="118" t="n"/>
      <c r="BA1249" s="118" t="n"/>
      <c r="BB1249" s="118" t="n"/>
      <c r="BC1249" s="118" t="n"/>
      <c r="BD1249" s="118" t="n"/>
      <c r="BE1249" s="118" t="n"/>
      <c r="BF1249" s="118" t="n"/>
      <c r="BG1249" s="118" t="n"/>
      <c r="BH1249" s="118" t="n"/>
      <c r="BI1249" s="118" t="n"/>
      <c r="BJ1249" s="118" t="n"/>
      <c r="BK1249" s="118" t="n"/>
      <c r="BL1249" s="118" t="n"/>
      <c r="BM1249" s="118" t="n"/>
      <c r="BN1249" s="118" t="n"/>
      <c r="BO1249" s="118" t="n"/>
      <c r="BP1249" s="118" t="n"/>
      <c r="BQ1249" s="118" t="n"/>
      <c r="BR1249" s="118" t="n"/>
      <c r="BS1249" s="118" t="n"/>
      <c r="BT1249" s="118">
        <f>COUNTIF(B1249:BS1249,1)</f>
        <v/>
      </c>
      <c r="BV1249" s="76">
        <f>TRIM(RIGHT(A1249, LEN(A1249) - FIND("@", SUBSTITUTE(A1249, " ", "@", LEN(A1249)-LEN(SUBSTITUTE(A1249," ",""))))))</f>
        <v/>
      </c>
      <c r="BW1249" s="76">
        <f>TRIM(LEFT(A1249,FIND(" ",A1249&amp;" ")-1))</f>
        <v/>
      </c>
      <c r="BX1249">
        <f>+IF(BV1249=BV1248,"Same","Diff")</f>
        <v/>
      </c>
      <c r="BY1249">
        <f>IF(BX1249="Same",IF(BW1249=BW1248,"same","Diff"))</f>
        <v/>
      </c>
    </row>
    <row r="1250" ht="17" customHeight="1">
      <c r="A1250" s="59" t="inlineStr">
        <is>
          <t>Jobe Stewart</t>
        </is>
      </c>
      <c r="B1250" s="117" t="n"/>
      <c r="C1250" s="117" t="n"/>
      <c r="D1250" s="117" t="n"/>
      <c r="E1250" s="117" t="n"/>
      <c r="F1250" s="117" t="n"/>
      <c r="G1250" s="117" t="n"/>
      <c r="H1250" s="117" t="n"/>
      <c r="I1250" s="117" t="n"/>
      <c r="J1250" s="118" t="n"/>
      <c r="K1250" s="118" t="n"/>
      <c r="L1250" s="118" t="n"/>
      <c r="M1250" s="118" t="n"/>
      <c r="N1250" s="118" t="n"/>
      <c r="O1250" s="118" t="n"/>
      <c r="P1250" s="118" t="n"/>
      <c r="Q1250" s="118" t="n"/>
      <c r="R1250" s="118" t="n"/>
      <c r="S1250" s="118" t="n"/>
      <c r="T1250" s="118" t="n"/>
      <c r="U1250" s="118" t="n"/>
      <c r="V1250" s="118" t="n"/>
      <c r="W1250" s="118" t="n"/>
      <c r="X1250" s="118" t="n"/>
      <c r="Y1250" s="118" t="n"/>
      <c r="Z1250" s="118" t="n"/>
      <c r="AA1250" s="118" t="n"/>
      <c r="AB1250" s="118" t="n"/>
      <c r="AC1250" s="118" t="n"/>
      <c r="AD1250" s="118" t="n"/>
      <c r="AE1250" s="118" t="n"/>
      <c r="AF1250" s="118" t="n"/>
      <c r="AG1250" s="118" t="n"/>
      <c r="AH1250" s="118" t="n"/>
      <c r="AI1250" s="118" t="n"/>
      <c r="AJ1250" s="118" t="n"/>
      <c r="AK1250" s="118" t="n"/>
      <c r="AL1250" s="118" t="n"/>
      <c r="AM1250" s="118" t="n"/>
      <c r="AN1250" s="118" t="n"/>
      <c r="AO1250" s="118" t="n"/>
      <c r="AP1250" s="118" t="n"/>
      <c r="AQ1250" s="118" t="n"/>
      <c r="AR1250" s="118" t="n"/>
      <c r="AS1250" s="118" t="n"/>
      <c r="AT1250" s="118" t="n"/>
      <c r="AU1250" s="118" t="n"/>
      <c r="AV1250" s="118" t="n"/>
      <c r="AW1250" s="118" t="n"/>
      <c r="AX1250" s="118" t="n"/>
      <c r="AY1250" s="118" t="n"/>
      <c r="AZ1250" s="118" t="n"/>
      <c r="BA1250" s="118" t="n"/>
      <c r="BB1250" s="118" t="n"/>
      <c r="BC1250" s="118" t="n"/>
      <c r="BD1250" s="118" t="n"/>
      <c r="BE1250" s="118" t="n"/>
      <c r="BF1250" s="118" t="n"/>
      <c r="BG1250" s="118" t="n"/>
      <c r="BH1250" s="118" t="n"/>
      <c r="BI1250" s="118" t="n"/>
      <c r="BJ1250" s="118" t="n"/>
      <c r="BK1250" s="118" t="n"/>
      <c r="BL1250" s="118" t="n"/>
      <c r="BM1250" s="118" t="n"/>
      <c r="BN1250" s="118" t="n"/>
      <c r="BO1250" s="118" t="n"/>
      <c r="BP1250" s="118" t="n"/>
      <c r="BQ1250" s="118" t="n"/>
      <c r="BR1250" s="118" t="n">
        <v>1</v>
      </c>
      <c r="BS1250" s="118" t="n">
        <v>1</v>
      </c>
      <c r="BT1250" s="118">
        <f>COUNTIF(B1250:BS1250,1)</f>
        <v/>
      </c>
      <c r="BV1250" s="76">
        <f>TRIM(RIGHT(A1250, LEN(A1250) - FIND("@", SUBSTITUTE(A1250, " ", "@", LEN(A1250)-LEN(SUBSTITUTE(A1250," ",""))))))</f>
        <v/>
      </c>
      <c r="BW1250" s="76">
        <f>TRIM(LEFT(A1250,FIND(" ",A1250&amp;" ")-1))</f>
        <v/>
      </c>
      <c r="BX1250">
        <f>+IF(BV1250=BV1249,"Same","Diff")</f>
        <v/>
      </c>
      <c r="BY1250">
        <f>IF(BX1250="Same",IF(BW1250=BW1249,"same","Diff"))</f>
        <v/>
      </c>
    </row>
    <row r="1251" ht="17" customHeight="1">
      <c r="A1251" s="60" t="inlineStr">
        <is>
          <t>Laurie Stewart</t>
        </is>
      </c>
      <c r="B1251" s="119" t="n"/>
      <c r="C1251" s="119" t="n"/>
      <c r="D1251" s="119" t="n"/>
      <c r="E1251" s="119" t="n">
        <v>1</v>
      </c>
      <c r="F1251" s="119" t="n">
        <v>1</v>
      </c>
      <c r="G1251" s="119" t="n">
        <v>1</v>
      </c>
      <c r="H1251" s="119" t="n">
        <v>1</v>
      </c>
      <c r="I1251" s="119" t="n">
        <v>1</v>
      </c>
      <c r="J1251" s="118" t="n">
        <v>1</v>
      </c>
      <c r="K1251" s="118" t="n"/>
      <c r="L1251" s="118" t="n"/>
      <c r="M1251" s="118" t="n"/>
      <c r="N1251" s="118" t="n"/>
      <c r="O1251" s="118" t="n"/>
      <c r="P1251" s="118" t="n"/>
      <c r="Q1251" s="118" t="n"/>
      <c r="R1251" s="118" t="n"/>
      <c r="S1251" s="118" t="n"/>
      <c r="T1251" s="118" t="n"/>
      <c r="U1251" s="118" t="n"/>
      <c r="V1251" s="118" t="n"/>
      <c r="W1251" s="118" t="n"/>
      <c r="X1251" s="118" t="n"/>
      <c r="Y1251" s="118" t="n"/>
      <c r="Z1251" s="118" t="n"/>
      <c r="AA1251" s="118" t="n"/>
      <c r="AB1251" s="118" t="n"/>
      <c r="AC1251" s="118" t="n"/>
      <c r="AD1251" s="118" t="n"/>
      <c r="AE1251" s="118" t="n"/>
      <c r="AF1251" s="118" t="n"/>
      <c r="AG1251" s="118" t="n"/>
      <c r="AH1251" s="118" t="n"/>
      <c r="AI1251" s="118" t="n"/>
      <c r="AJ1251" s="118" t="n"/>
      <c r="AK1251" s="118" t="n"/>
      <c r="AL1251" s="118" t="n"/>
      <c r="AM1251" s="118" t="n"/>
      <c r="AN1251" s="118" t="n"/>
      <c r="AO1251" s="118" t="n"/>
      <c r="AP1251" s="118" t="n"/>
      <c r="AQ1251" s="118" t="n"/>
      <c r="AR1251" s="118" t="n"/>
      <c r="AS1251" s="118" t="n"/>
      <c r="AT1251" s="118" t="n"/>
      <c r="AU1251" s="118" t="n"/>
      <c r="AV1251" s="118" t="n"/>
      <c r="AW1251" s="118" t="n"/>
      <c r="AX1251" s="118" t="n"/>
      <c r="AY1251" s="118" t="n"/>
      <c r="AZ1251" s="118" t="n"/>
      <c r="BA1251" s="118" t="n"/>
      <c r="BB1251" s="118" t="n"/>
      <c r="BC1251" s="118" t="n"/>
      <c r="BD1251" s="118" t="n"/>
      <c r="BE1251" s="118" t="n"/>
      <c r="BF1251" s="118" t="n"/>
      <c r="BG1251" s="118" t="n"/>
      <c r="BH1251" s="118" t="n"/>
      <c r="BI1251" s="118" t="n"/>
      <c r="BJ1251" s="118" t="n"/>
      <c r="BK1251" s="118" t="n"/>
      <c r="BL1251" s="118" t="n"/>
      <c r="BM1251" s="118" t="n"/>
      <c r="BN1251" s="118" t="n"/>
      <c r="BO1251" s="118" t="n"/>
      <c r="BP1251" s="118" t="n"/>
      <c r="BQ1251" s="118" t="n"/>
      <c r="BR1251" s="118" t="n"/>
      <c r="BS1251" s="118" t="n"/>
      <c r="BT1251" s="118">
        <f>COUNTIF(B1251:BS1251,1)</f>
        <v/>
      </c>
      <c r="BV1251" s="76">
        <f>TRIM(RIGHT(A1251, LEN(A1251) - FIND("@", SUBSTITUTE(A1251, " ", "@", LEN(A1251)-LEN(SUBSTITUTE(A1251," ",""))))))</f>
        <v/>
      </c>
      <c r="BW1251" s="76">
        <f>TRIM(LEFT(A1251,FIND(" ",A1251&amp;" ")-1))</f>
        <v/>
      </c>
      <c r="BX1251">
        <f>+IF(BV1251=BV1250,"Same","Diff")</f>
        <v/>
      </c>
      <c r="BY1251">
        <f>IF(BX1251="Same",IF(BW1251=BW1250,"same","Diff"))</f>
        <v/>
      </c>
    </row>
    <row r="1252" ht="17" customHeight="1">
      <c r="A1252" s="59" t="inlineStr">
        <is>
          <t>Max Stewart</t>
        </is>
      </c>
      <c r="B1252" s="117" t="n"/>
      <c r="C1252" s="117" t="n"/>
      <c r="D1252" s="117" t="n"/>
      <c r="E1252" s="117" t="n"/>
      <c r="F1252" s="117" t="n">
        <v>1</v>
      </c>
      <c r="G1252" s="117" t="n">
        <v>1</v>
      </c>
      <c r="H1252" s="117" t="n">
        <v>1</v>
      </c>
      <c r="I1252" s="117" t="n">
        <v>1</v>
      </c>
      <c r="J1252" s="118" t="n"/>
      <c r="K1252" s="118" t="n">
        <v>1</v>
      </c>
      <c r="L1252" s="118" t="n">
        <v>1</v>
      </c>
      <c r="M1252" s="118" t="n"/>
      <c r="N1252" s="118" t="n"/>
      <c r="O1252" s="118" t="n">
        <v>1</v>
      </c>
      <c r="P1252" s="118" t="n">
        <v>1</v>
      </c>
      <c r="Q1252" s="118" t="n"/>
      <c r="R1252" s="118" t="n">
        <v>1</v>
      </c>
      <c r="S1252" s="118" t="n"/>
      <c r="T1252" s="118" t="n"/>
      <c r="U1252" s="118" t="n"/>
      <c r="V1252" s="118" t="n"/>
      <c r="W1252" s="118" t="n"/>
      <c r="X1252" s="118" t="n"/>
      <c r="Y1252" s="118" t="n"/>
      <c r="Z1252" s="118" t="n"/>
      <c r="AA1252" s="118" t="n"/>
      <c r="AB1252" s="118" t="n"/>
      <c r="AC1252" s="118" t="n"/>
      <c r="AD1252" s="118" t="n"/>
      <c r="AE1252" s="118" t="n"/>
      <c r="AF1252" s="118" t="n"/>
      <c r="AG1252" s="118" t="n"/>
      <c r="AH1252" s="118" t="n"/>
      <c r="AI1252" s="118" t="n"/>
      <c r="AJ1252" s="118" t="n"/>
      <c r="AK1252" s="118" t="n"/>
      <c r="AL1252" s="118" t="n"/>
      <c r="AM1252" s="118" t="n"/>
      <c r="AN1252" s="118" t="n"/>
      <c r="AO1252" s="118" t="n"/>
      <c r="AP1252" s="118" t="n"/>
      <c r="AQ1252" s="118" t="n"/>
      <c r="AR1252" s="118" t="n"/>
      <c r="AS1252" s="118" t="n"/>
      <c r="AT1252" s="118" t="n"/>
      <c r="AU1252" s="118" t="n"/>
      <c r="AV1252" s="118" t="n"/>
      <c r="AW1252" s="118" t="n"/>
      <c r="AX1252" s="118" t="n"/>
      <c r="AY1252" s="118" t="n"/>
      <c r="AZ1252" s="118" t="n"/>
      <c r="BA1252" s="118" t="n"/>
      <c r="BB1252" s="118" t="n"/>
      <c r="BC1252" s="118" t="n"/>
      <c r="BD1252" s="118" t="n"/>
      <c r="BE1252" s="118" t="n"/>
      <c r="BF1252" s="118" t="n"/>
      <c r="BG1252" s="118" t="n"/>
      <c r="BH1252" s="118" t="n"/>
      <c r="BI1252" s="118" t="n"/>
      <c r="BJ1252" s="118" t="n"/>
      <c r="BK1252" s="118" t="n"/>
      <c r="BL1252" s="118" t="n"/>
      <c r="BM1252" s="118" t="n"/>
      <c r="BN1252" s="118" t="n"/>
      <c r="BO1252" s="118" t="n"/>
      <c r="BP1252" s="118" t="n"/>
      <c r="BQ1252" s="118" t="n"/>
      <c r="BR1252" s="118" t="n"/>
      <c r="BS1252" s="118" t="n"/>
      <c r="BT1252" s="118">
        <f>COUNTIF(B1252:BS1252,1)</f>
        <v/>
      </c>
      <c r="BV1252" s="76">
        <f>TRIM(RIGHT(A1252, LEN(A1252) - FIND("@", SUBSTITUTE(A1252, " ", "@", LEN(A1252)-LEN(SUBSTITUTE(A1252," ",""))))))</f>
        <v/>
      </c>
      <c r="BW1252" s="76">
        <f>TRIM(LEFT(A1252,FIND(" ",A1252&amp;" ")-1))</f>
        <v/>
      </c>
      <c r="BX1252">
        <f>+IF(BV1252=BV1251,"Same","Diff")</f>
        <v/>
      </c>
      <c r="BY1252">
        <f>IF(BX1252="Same",IF(BW1252=BW1251,"same","Diff"))</f>
        <v/>
      </c>
    </row>
    <row r="1253" ht="17" customHeight="1">
      <c r="A1253" s="59" t="inlineStr">
        <is>
          <t>Ashley Stichbury</t>
        </is>
      </c>
      <c r="B1253" s="117" t="n"/>
      <c r="C1253" s="117" t="n"/>
      <c r="D1253" s="117" t="n"/>
      <c r="E1253" s="117" t="n"/>
      <c r="F1253" s="117" t="n"/>
      <c r="G1253" s="117" t="n"/>
      <c r="H1253" s="117" t="n"/>
      <c r="I1253" s="117" t="n"/>
      <c r="J1253" s="118" t="n"/>
      <c r="K1253" s="118" t="n"/>
      <c r="L1253" s="118" t="n"/>
      <c r="M1253" s="118" t="n"/>
      <c r="N1253" s="118" t="n"/>
      <c r="O1253" s="118" t="n"/>
      <c r="P1253" s="118" t="n"/>
      <c r="Q1253" s="118" t="n"/>
      <c r="R1253" s="118" t="n"/>
      <c r="S1253" s="118" t="n"/>
      <c r="T1253" s="118" t="n"/>
      <c r="U1253" s="118" t="n"/>
      <c r="V1253" s="118" t="n"/>
      <c r="W1253" s="118" t="n"/>
      <c r="X1253" s="118" t="n"/>
      <c r="Y1253" s="118" t="n"/>
      <c r="Z1253" s="118" t="n"/>
      <c r="AA1253" s="118" t="n"/>
      <c r="AB1253" s="118" t="n"/>
      <c r="AC1253" s="118" t="n"/>
      <c r="AD1253" s="118" t="n"/>
      <c r="AE1253" s="118" t="n"/>
      <c r="AF1253" s="118" t="n"/>
      <c r="AG1253" s="118" t="n"/>
      <c r="AH1253" s="118" t="n"/>
      <c r="AI1253" s="118" t="n"/>
      <c r="AJ1253" s="118" t="n"/>
      <c r="AK1253" s="118" t="n"/>
      <c r="AL1253" s="118" t="n"/>
      <c r="AM1253" s="118" t="n"/>
      <c r="AN1253" s="118" t="n"/>
      <c r="AO1253" s="118" t="n">
        <v>1</v>
      </c>
      <c r="AP1253" s="118" t="n"/>
      <c r="AQ1253" s="118" t="n"/>
      <c r="AR1253" s="118" t="n"/>
      <c r="AS1253" s="118" t="n"/>
      <c r="AT1253" s="118" t="n">
        <v>1</v>
      </c>
      <c r="AU1253" s="118" t="n"/>
      <c r="AV1253" s="118" t="n"/>
      <c r="AW1253" s="118" t="n"/>
      <c r="AX1253" s="118" t="n"/>
      <c r="AY1253" s="118" t="n"/>
      <c r="AZ1253" s="118" t="n"/>
      <c r="BA1253" s="118" t="n"/>
      <c r="BB1253" s="118" t="n"/>
      <c r="BC1253" s="118" t="n"/>
      <c r="BD1253" s="118" t="n"/>
      <c r="BE1253" s="118" t="n"/>
      <c r="BF1253" s="118" t="n"/>
      <c r="BG1253" s="118" t="n"/>
      <c r="BH1253" s="118" t="n"/>
      <c r="BI1253" s="118" t="n"/>
      <c r="BJ1253" s="118" t="n"/>
      <c r="BK1253" s="118" t="n"/>
      <c r="BL1253" s="118" t="n"/>
      <c r="BM1253" s="118" t="n"/>
      <c r="BN1253" s="118" t="n"/>
      <c r="BO1253" s="118" t="n"/>
      <c r="BP1253" s="118" t="n"/>
      <c r="BQ1253" s="118" t="n"/>
      <c r="BR1253" s="118" t="n"/>
      <c r="BS1253" s="118" t="n"/>
      <c r="BT1253" s="118">
        <f>COUNTIF(B1253:BS1253,1)</f>
        <v/>
      </c>
      <c r="BV1253" s="76">
        <f>TRIM(RIGHT(A1253, LEN(A1253) - FIND("@", SUBSTITUTE(A1253, " ", "@", LEN(A1253)-LEN(SUBSTITUTE(A1253," ",""))))))</f>
        <v/>
      </c>
      <c r="BW1253" s="76">
        <f>TRIM(LEFT(A1253,FIND(" ",A1253&amp;" ")-1))</f>
        <v/>
      </c>
      <c r="BX1253">
        <f>+IF(BV1253=BV1252,"Same","Diff")</f>
        <v/>
      </c>
      <c r="BY1253">
        <f>IF(BX1253="Same",IF(BW1253=BW1252,"same","Diff"))</f>
        <v/>
      </c>
    </row>
    <row r="1254" ht="17" customHeight="1">
      <c r="A1254" s="60" t="inlineStr">
        <is>
          <t>Richard Stiegler</t>
        </is>
      </c>
      <c r="B1254" s="119" t="n"/>
      <c r="C1254" s="119" t="n"/>
      <c r="D1254" s="119" t="n"/>
      <c r="E1254" s="119" t="n"/>
      <c r="F1254" s="119" t="n"/>
      <c r="G1254" s="119" t="n"/>
      <c r="H1254" s="119" t="n"/>
      <c r="I1254" s="119" t="n"/>
      <c r="J1254" s="118" t="n"/>
      <c r="K1254" s="118" t="n"/>
      <c r="L1254" s="118" t="n"/>
      <c r="M1254" s="118" t="n"/>
      <c r="N1254" s="118" t="n"/>
      <c r="O1254" s="118" t="n"/>
      <c r="P1254" s="118" t="n"/>
      <c r="Q1254" s="118" t="n">
        <v>1</v>
      </c>
      <c r="R1254" s="118" t="n"/>
      <c r="S1254" s="118" t="n"/>
      <c r="T1254" s="118" t="n"/>
      <c r="U1254" s="118" t="n"/>
      <c r="V1254" s="118" t="n"/>
      <c r="W1254" s="118" t="n"/>
      <c r="X1254" s="118" t="n"/>
      <c r="Y1254" s="118" t="n"/>
      <c r="Z1254" s="118" t="n"/>
      <c r="AA1254" s="118" t="n"/>
      <c r="AB1254" s="118" t="n"/>
      <c r="AC1254" s="118" t="n"/>
      <c r="AD1254" s="118" t="n"/>
      <c r="AE1254" s="118" t="n"/>
      <c r="AF1254" s="118" t="n"/>
      <c r="AG1254" s="118" t="n"/>
      <c r="AH1254" s="118" t="n"/>
      <c r="AI1254" s="118" t="n"/>
      <c r="AJ1254" s="118" t="n"/>
      <c r="AK1254" s="118" t="n"/>
      <c r="AL1254" s="118" t="n"/>
      <c r="AM1254" s="118" t="n"/>
      <c r="AN1254" s="118" t="n"/>
      <c r="AO1254" s="118" t="n"/>
      <c r="AP1254" s="118" t="n"/>
      <c r="AQ1254" s="118" t="n"/>
      <c r="AR1254" s="118" t="n"/>
      <c r="AS1254" s="118" t="n"/>
      <c r="AT1254" s="118" t="n"/>
      <c r="AU1254" s="118" t="n"/>
      <c r="AV1254" s="118" t="n"/>
      <c r="AW1254" s="118" t="n"/>
      <c r="AX1254" s="118" t="n"/>
      <c r="AY1254" s="118" t="n"/>
      <c r="AZ1254" s="118" t="n"/>
      <c r="BA1254" s="118" t="n"/>
      <c r="BB1254" s="118" t="n"/>
      <c r="BC1254" s="118" t="n"/>
      <c r="BD1254" s="118" t="n"/>
      <c r="BE1254" s="118" t="n"/>
      <c r="BF1254" s="118" t="n"/>
      <c r="BG1254" s="118" t="n"/>
      <c r="BH1254" s="118" t="n"/>
      <c r="BI1254" s="118" t="n"/>
      <c r="BJ1254" s="118" t="n"/>
      <c r="BK1254" s="118" t="n"/>
      <c r="BL1254" s="118" t="n"/>
      <c r="BM1254" s="118" t="n"/>
      <c r="BN1254" s="118" t="n"/>
      <c r="BO1254" s="118" t="n"/>
      <c r="BP1254" s="118" t="n"/>
      <c r="BQ1254" s="118" t="n"/>
      <c r="BR1254" s="118" t="n"/>
      <c r="BS1254" s="118" t="n"/>
      <c r="BT1254" s="118">
        <f>COUNTIF(B1254:BS1254,1)</f>
        <v/>
      </c>
      <c r="BV1254" s="76">
        <f>TRIM(RIGHT(A1254, LEN(A1254) - FIND("@", SUBSTITUTE(A1254, " ", "@", LEN(A1254)-LEN(SUBSTITUTE(A1254," ",""))))))</f>
        <v/>
      </c>
      <c r="BW1254" s="76">
        <f>TRIM(LEFT(A1254,FIND(" ",A1254&amp;" ")-1))</f>
        <v/>
      </c>
      <c r="BX1254">
        <f>+IF(BV1254=BV1253,"Same","Diff")</f>
        <v/>
      </c>
      <c r="BY1254">
        <f>IF(BX1254="Same",IF(BW1254=BW1253,"same","Diff"))</f>
        <v/>
      </c>
    </row>
    <row r="1255" ht="17" customHeight="1">
      <c r="A1255" s="59" t="inlineStr">
        <is>
          <t>Mike Stillwell</t>
        </is>
      </c>
      <c r="B1255" s="117" t="n"/>
      <c r="C1255" s="117" t="n"/>
      <c r="D1255" s="117" t="n"/>
      <c r="E1255" s="117" t="n"/>
      <c r="F1255" s="117" t="n"/>
      <c r="G1255" s="117" t="n"/>
      <c r="H1255" s="117" t="n"/>
      <c r="I1255" s="117" t="n"/>
      <c r="J1255" s="118" t="n"/>
      <c r="K1255" s="118" t="n"/>
      <c r="L1255" s="118" t="n"/>
      <c r="M1255" s="118" t="n"/>
      <c r="N1255" s="118" t="n"/>
      <c r="O1255" s="118" t="n"/>
      <c r="P1255" s="118" t="n">
        <v>1</v>
      </c>
      <c r="Q1255" s="118" t="n">
        <v>1</v>
      </c>
      <c r="R1255" s="118" t="n"/>
      <c r="S1255" s="118" t="n"/>
      <c r="T1255" s="118" t="n"/>
      <c r="U1255" s="118" t="n"/>
      <c r="V1255" s="118" t="n"/>
      <c r="W1255" s="118" t="n"/>
      <c r="X1255" s="118" t="n"/>
      <c r="Y1255" s="118" t="n"/>
      <c r="Z1255" s="118" t="n"/>
      <c r="AA1255" s="118" t="n"/>
      <c r="AB1255" s="118" t="n"/>
      <c r="AC1255" s="118" t="n"/>
      <c r="AD1255" s="118" t="n"/>
      <c r="AE1255" s="118" t="n"/>
      <c r="AF1255" s="118" t="n"/>
      <c r="AG1255" s="118" t="n"/>
      <c r="AH1255" s="118" t="n"/>
      <c r="AI1255" s="118" t="n"/>
      <c r="AJ1255" s="118" t="n"/>
      <c r="AK1255" s="118" t="n"/>
      <c r="AL1255" s="118" t="n"/>
      <c r="AM1255" s="118" t="n"/>
      <c r="AN1255" s="118" t="n"/>
      <c r="AO1255" s="118" t="n"/>
      <c r="AP1255" s="118" t="n"/>
      <c r="AQ1255" s="118" t="n"/>
      <c r="AR1255" s="118" t="n"/>
      <c r="AS1255" s="118" t="n"/>
      <c r="AT1255" s="118" t="n"/>
      <c r="AU1255" s="118" t="n"/>
      <c r="AV1255" s="118" t="n"/>
      <c r="AW1255" s="118" t="n"/>
      <c r="AX1255" s="118" t="n"/>
      <c r="AY1255" s="118" t="n"/>
      <c r="AZ1255" s="118" t="n"/>
      <c r="BA1255" s="118" t="n"/>
      <c r="BB1255" s="118" t="n"/>
      <c r="BC1255" s="118" t="n"/>
      <c r="BD1255" s="118" t="n"/>
      <c r="BE1255" s="118" t="n"/>
      <c r="BF1255" s="118" t="n"/>
      <c r="BG1255" s="118" t="n"/>
      <c r="BH1255" s="118" t="n"/>
      <c r="BI1255" s="118" t="n"/>
      <c r="BJ1255" s="118" t="n"/>
      <c r="BK1255" s="118" t="n"/>
      <c r="BL1255" s="118" t="n"/>
      <c r="BM1255" s="118" t="n"/>
      <c r="BN1255" s="118" t="n"/>
      <c r="BO1255" s="118" t="n"/>
      <c r="BP1255" s="118" t="n"/>
      <c r="BQ1255" s="118" t="n"/>
      <c r="BR1255" s="118" t="n"/>
      <c r="BS1255" s="118" t="n"/>
      <c r="BT1255" s="118">
        <f>COUNTIF(B1255:BS1255,1)</f>
        <v/>
      </c>
      <c r="BU1255" s="59" t="inlineStr">
        <is>
          <t>Michael Stillwell</t>
        </is>
      </c>
      <c r="BV1255" s="76">
        <f>TRIM(RIGHT(A1255, LEN(A1255) - FIND("@", SUBSTITUTE(A1255, " ", "@", LEN(A1255)-LEN(SUBSTITUTE(A1255," ",""))))))</f>
        <v/>
      </c>
      <c r="BW1255" s="76">
        <f>TRIM(LEFT(A1255,FIND(" ",A1255&amp;" ")-1))</f>
        <v/>
      </c>
      <c r="BX1255">
        <f>+IF(BV1255=BV1254,"Same","Diff")</f>
        <v/>
      </c>
      <c r="BY1255">
        <f>IF(BX1255="Same",IF(BW1255=BW1254,"same","Diff"))</f>
        <v/>
      </c>
    </row>
    <row r="1256" ht="17" customHeight="1">
      <c r="A1256" s="60" t="inlineStr">
        <is>
          <t>Stephen Stockdale</t>
        </is>
      </c>
      <c r="B1256" s="119" t="n"/>
      <c r="C1256" s="119" t="n"/>
      <c r="D1256" s="119" t="n"/>
      <c r="E1256" s="119" t="n"/>
      <c r="F1256" s="119" t="n"/>
      <c r="G1256" s="119" t="n"/>
      <c r="H1256" s="119" t="n"/>
      <c r="I1256" s="119" t="n"/>
      <c r="J1256" s="118" t="n"/>
      <c r="K1256" s="118" t="n"/>
      <c r="L1256" s="118" t="n"/>
      <c r="M1256" s="118" t="n"/>
      <c r="N1256" s="118" t="n"/>
      <c r="O1256" s="118" t="n"/>
      <c r="P1256" s="118" t="n"/>
      <c r="Q1256" s="118" t="n"/>
      <c r="R1256" s="118" t="n"/>
      <c r="S1256" s="118" t="n"/>
      <c r="T1256" s="118" t="n">
        <v>1</v>
      </c>
      <c r="U1256" s="118" t="n">
        <v>1</v>
      </c>
      <c r="V1256" s="118" t="n"/>
      <c r="W1256" s="118" t="n"/>
      <c r="X1256" s="118" t="n"/>
      <c r="Y1256" s="118" t="n"/>
      <c r="Z1256" s="118" t="n"/>
      <c r="AA1256" s="118" t="n"/>
      <c r="AB1256" s="118" t="n"/>
      <c r="AC1256" s="118" t="n"/>
      <c r="AD1256" s="118" t="n"/>
      <c r="AE1256" s="118" t="n"/>
      <c r="AF1256" s="118" t="n"/>
      <c r="AG1256" s="118" t="n"/>
      <c r="AH1256" s="118" t="n"/>
      <c r="AI1256" s="118" t="n"/>
      <c r="AJ1256" s="118" t="n"/>
      <c r="AK1256" s="118" t="n"/>
      <c r="AL1256" s="118" t="n"/>
      <c r="AM1256" s="118" t="n"/>
      <c r="AN1256" s="118" t="n"/>
      <c r="AO1256" s="118" t="n"/>
      <c r="AP1256" s="118" t="n"/>
      <c r="AQ1256" s="118" t="n"/>
      <c r="AR1256" s="118" t="n"/>
      <c r="AS1256" s="118" t="n"/>
      <c r="AT1256" s="118" t="n"/>
      <c r="AU1256" s="118" t="n"/>
      <c r="AV1256" s="118" t="n"/>
      <c r="AW1256" s="118" t="n"/>
      <c r="AX1256" s="118" t="n"/>
      <c r="AY1256" s="118" t="n"/>
      <c r="AZ1256" s="118" t="n"/>
      <c r="BA1256" s="118" t="n"/>
      <c r="BB1256" s="118" t="n"/>
      <c r="BC1256" s="118" t="n"/>
      <c r="BD1256" s="118" t="n"/>
      <c r="BE1256" s="118" t="n"/>
      <c r="BF1256" s="118" t="n"/>
      <c r="BG1256" s="118" t="n"/>
      <c r="BH1256" s="118" t="n"/>
      <c r="BI1256" s="118" t="n"/>
      <c r="BJ1256" s="118" t="n"/>
      <c r="BK1256" s="118" t="n"/>
      <c r="BL1256" s="118" t="n"/>
      <c r="BM1256" s="118" t="n"/>
      <c r="BN1256" s="118" t="n"/>
      <c r="BO1256" s="118" t="n"/>
      <c r="BP1256" s="118" t="n"/>
      <c r="BQ1256" s="118" t="n"/>
      <c r="BR1256" s="118" t="n"/>
      <c r="BS1256" s="118" t="n"/>
      <c r="BT1256" s="118">
        <f>COUNTIF(B1256:BS1256,1)</f>
        <v/>
      </c>
      <c r="BV1256" s="76">
        <f>TRIM(RIGHT(A1256, LEN(A1256) - FIND("@", SUBSTITUTE(A1256, " ", "@", LEN(A1256)-LEN(SUBSTITUTE(A1256," ",""))))))</f>
        <v/>
      </c>
      <c r="BW1256" s="76">
        <f>TRIM(LEFT(A1256,FIND(" ",A1256&amp;" ")-1))</f>
        <v/>
      </c>
      <c r="BX1256">
        <f>+IF(BV1256=BV1255,"Same","Diff")</f>
        <v/>
      </c>
      <c r="BY1256">
        <f>IF(BX1256="Same",IF(BW1256=BW1255,"same","Diff"))</f>
        <v/>
      </c>
    </row>
    <row r="1257" ht="17" customHeight="1">
      <c r="A1257" s="61" t="inlineStr">
        <is>
          <t>Paul Stokell</t>
        </is>
      </c>
      <c r="B1257" s="120" t="n"/>
      <c r="C1257" s="120" t="n"/>
      <c r="D1257" s="120" t="n"/>
      <c r="E1257" s="120" t="n"/>
      <c r="F1257" s="120" t="n"/>
      <c r="G1257" s="120" t="n"/>
      <c r="H1257" s="120" t="n"/>
      <c r="I1257" s="120" t="n"/>
      <c r="J1257" s="118" t="n"/>
      <c r="K1257" s="118" t="n"/>
      <c r="L1257" s="118" t="n"/>
      <c r="M1257" s="118" t="n"/>
      <c r="N1257" s="118" t="n"/>
      <c r="O1257" s="118" t="n"/>
      <c r="P1257" s="118" t="n"/>
      <c r="Q1257" s="118" t="n"/>
      <c r="R1257" s="118" t="n"/>
      <c r="S1257" s="118" t="n"/>
      <c r="T1257" s="118" t="n"/>
      <c r="U1257" s="118" t="n"/>
      <c r="V1257" s="118" t="n"/>
      <c r="W1257" s="118" t="n"/>
      <c r="X1257" s="118" t="n"/>
      <c r="Y1257" s="118" t="n"/>
      <c r="Z1257" s="118" t="n"/>
      <c r="AA1257" s="118" t="n"/>
      <c r="AB1257" s="118" t="n"/>
      <c r="AC1257" s="118" t="n"/>
      <c r="AD1257" s="118" t="n"/>
      <c r="AE1257" s="118" t="n"/>
      <c r="AF1257" s="118" t="n">
        <v>1</v>
      </c>
      <c r="AG1257" s="118" t="n"/>
      <c r="AH1257" s="118" t="n"/>
      <c r="AI1257" s="118" t="n"/>
      <c r="AJ1257" s="118" t="n"/>
      <c r="AK1257" s="118" t="n"/>
      <c r="AL1257" s="118" t="n"/>
      <c r="AM1257" s="118" t="n">
        <v>1</v>
      </c>
      <c r="AN1257" s="118" t="n"/>
      <c r="AO1257" s="118" t="n">
        <v>1</v>
      </c>
      <c r="AP1257" s="118" t="n"/>
      <c r="AQ1257" s="118" t="n"/>
      <c r="AR1257" s="118" t="n"/>
      <c r="AS1257" s="118" t="n">
        <v>1</v>
      </c>
      <c r="AT1257" s="118" t="n"/>
      <c r="AU1257" s="118" t="n">
        <v>1</v>
      </c>
      <c r="AV1257" s="118" t="n">
        <v>1</v>
      </c>
      <c r="AW1257" s="118" t="n">
        <v>1</v>
      </c>
      <c r="AX1257" s="118" t="n"/>
      <c r="AY1257" s="118" t="n"/>
      <c r="AZ1257" s="118" t="n"/>
      <c r="BA1257" s="118" t="n"/>
      <c r="BB1257" s="118" t="n"/>
      <c r="BC1257" s="118" t="n"/>
      <c r="BD1257" s="118" t="n"/>
      <c r="BE1257" s="118" t="n"/>
      <c r="BF1257" s="118" t="n"/>
      <c r="BG1257" s="118" t="n"/>
      <c r="BH1257" s="118" t="n"/>
      <c r="BI1257" s="118" t="n"/>
      <c r="BJ1257" s="118" t="n"/>
      <c r="BK1257" s="118" t="n"/>
      <c r="BL1257" s="118" t="n"/>
      <c r="BM1257" s="118" t="n"/>
      <c r="BN1257" s="118" t="n"/>
      <c r="BO1257" s="118" t="n"/>
      <c r="BP1257" s="118" t="n"/>
      <c r="BQ1257" s="118" t="n"/>
      <c r="BR1257" s="118" t="n"/>
      <c r="BS1257" s="118" t="n"/>
      <c r="BT1257" s="118">
        <f>COUNTIF(B1257:BS1257,1)</f>
        <v/>
      </c>
      <c r="BV1257" s="76">
        <f>TRIM(RIGHT(A1257, LEN(A1257) - FIND("@", SUBSTITUTE(A1257, " ", "@", LEN(A1257)-LEN(SUBSTITUTE(A1257," ",""))))))</f>
        <v/>
      </c>
      <c r="BW1257" s="76">
        <f>TRIM(LEFT(A1257,FIND(" ",A1257&amp;" ")-1))</f>
        <v/>
      </c>
      <c r="BX1257">
        <f>+IF(BV1257=BV1256,"Same","Diff")</f>
        <v/>
      </c>
      <c r="BY1257">
        <f>IF(BX1257="Same",IF(BW1257=BW1256,"same","Diff"))</f>
        <v/>
      </c>
    </row>
    <row r="1258" ht="17" customHeight="1">
      <c r="A1258" s="60" t="inlineStr">
        <is>
          <t>Graham Stones</t>
        </is>
      </c>
      <c r="B1258" s="119" t="n"/>
      <c r="C1258" s="119" t="n"/>
      <c r="D1258" s="119" t="n"/>
      <c r="E1258" s="119" t="n"/>
      <c r="F1258" s="119" t="n"/>
      <c r="G1258" s="119" t="n"/>
      <c r="H1258" s="119" t="n"/>
      <c r="I1258" s="119" t="n"/>
      <c r="J1258" s="118" t="n"/>
      <c r="K1258" s="118" t="n"/>
      <c r="L1258" s="118" t="n"/>
      <c r="M1258" s="118" t="n"/>
      <c r="N1258" s="118" t="n"/>
      <c r="O1258" s="118" t="n"/>
      <c r="P1258" s="118" t="n"/>
      <c r="Q1258" s="118" t="n"/>
      <c r="R1258" s="118" t="n"/>
      <c r="S1258" s="118" t="n"/>
      <c r="T1258" s="118" t="n"/>
      <c r="U1258" s="118" t="n"/>
      <c r="V1258" s="118" t="n"/>
      <c r="W1258" s="118" t="n"/>
      <c r="X1258" s="118" t="n"/>
      <c r="Y1258" s="118" t="n"/>
      <c r="Z1258" s="118" t="n">
        <v>1</v>
      </c>
      <c r="AA1258" s="118" t="n"/>
      <c r="AB1258" s="118" t="n"/>
      <c r="AC1258" s="118" t="n"/>
      <c r="AD1258" s="118" t="n"/>
      <c r="AE1258" s="118" t="n"/>
      <c r="AF1258" s="118" t="n"/>
      <c r="AG1258" s="118" t="n"/>
      <c r="AH1258" s="118" t="n"/>
      <c r="AI1258" s="118" t="n"/>
      <c r="AJ1258" s="118" t="n"/>
      <c r="AK1258" s="118" t="n"/>
      <c r="AL1258" s="118" t="n"/>
      <c r="AM1258" s="118" t="n"/>
      <c r="AN1258" s="118" t="n"/>
      <c r="AO1258" s="118" t="n"/>
      <c r="AP1258" s="118" t="n"/>
      <c r="AQ1258" s="118" t="n"/>
      <c r="AR1258" s="118" t="n"/>
      <c r="AS1258" s="118" t="n"/>
      <c r="AT1258" s="118" t="n"/>
      <c r="AU1258" s="118" t="n"/>
      <c r="AV1258" s="118" t="n"/>
      <c r="AW1258" s="118" t="n"/>
      <c r="AX1258" s="118" t="n"/>
      <c r="AY1258" s="118" t="n"/>
      <c r="AZ1258" s="118" t="n"/>
      <c r="BA1258" s="118" t="n"/>
      <c r="BB1258" s="118" t="n"/>
      <c r="BC1258" s="118" t="n"/>
      <c r="BD1258" s="118" t="n"/>
      <c r="BE1258" s="118" t="n"/>
      <c r="BF1258" s="118" t="n"/>
      <c r="BG1258" s="118" t="n"/>
      <c r="BH1258" s="118" t="n"/>
      <c r="BI1258" s="118" t="n"/>
      <c r="BJ1258" s="118" t="n"/>
      <c r="BK1258" s="118" t="n"/>
      <c r="BL1258" s="118" t="n"/>
      <c r="BM1258" s="118" t="n"/>
      <c r="BN1258" s="118" t="n"/>
      <c r="BO1258" s="118" t="n"/>
      <c r="BP1258" s="118" t="n"/>
      <c r="BQ1258" s="118" t="n"/>
      <c r="BR1258" s="118" t="n"/>
      <c r="BS1258" s="118" t="n"/>
      <c r="BT1258" s="118">
        <f>COUNTIF(B1258:BS1258,1)</f>
        <v/>
      </c>
      <c r="BV1258" s="76">
        <f>TRIM(RIGHT(A1258, LEN(A1258) - FIND("@", SUBSTITUTE(A1258, " ", "@", LEN(A1258)-LEN(SUBSTITUTE(A1258," ",""))))))</f>
        <v/>
      </c>
      <c r="BW1258" s="76">
        <f>TRIM(LEFT(A1258,FIND(" ",A1258&amp;" ")-1))</f>
        <v/>
      </c>
      <c r="BX1258">
        <f>+IF(BV1258=BV1257,"Same","Diff")</f>
        <v/>
      </c>
      <c r="BY1258">
        <f>IF(BX1258="Same",IF(BW1258=BW1257,"same","Diff"))</f>
        <v/>
      </c>
    </row>
    <row r="1259" ht="17" customHeight="1">
      <c r="A1259" s="59" t="inlineStr">
        <is>
          <t>Ian Stones</t>
        </is>
      </c>
      <c r="B1259" s="117" t="n"/>
      <c r="C1259" s="117" t="n"/>
      <c r="D1259" s="117" t="n"/>
      <c r="E1259" s="117" t="n"/>
      <c r="F1259" s="117" t="n"/>
      <c r="G1259" s="117" t="n"/>
      <c r="H1259" s="117" t="n"/>
      <c r="I1259" s="117" t="n"/>
      <c r="J1259" s="118" t="n"/>
      <c r="K1259" s="118" t="n"/>
      <c r="L1259" s="118" t="n"/>
      <c r="M1259" s="118" t="n"/>
      <c r="N1259" s="118" t="n"/>
      <c r="O1259" s="118" t="n"/>
      <c r="P1259" s="118" t="n"/>
      <c r="Q1259" s="118" t="n"/>
      <c r="R1259" s="118" t="n"/>
      <c r="S1259" s="118" t="n"/>
      <c r="T1259" s="118" t="n"/>
      <c r="U1259" s="118" t="n"/>
      <c r="V1259" s="118" t="n"/>
      <c r="W1259" s="118" t="n"/>
      <c r="X1259" s="118" t="n"/>
      <c r="Y1259" s="118" t="n"/>
      <c r="Z1259" s="118" t="n">
        <v>1</v>
      </c>
      <c r="AA1259" s="118" t="n"/>
      <c r="AB1259" s="118" t="n"/>
      <c r="AC1259" s="118" t="n"/>
      <c r="AD1259" s="118" t="n"/>
      <c r="AE1259" s="118" t="n"/>
      <c r="AF1259" s="118" t="n"/>
      <c r="AG1259" s="118" t="n"/>
      <c r="AH1259" s="118" t="n"/>
      <c r="AI1259" s="118" t="n"/>
      <c r="AJ1259" s="118" t="n"/>
      <c r="AK1259" s="118" t="n"/>
      <c r="AL1259" s="118" t="n"/>
      <c r="AM1259" s="118" t="n"/>
      <c r="AN1259" s="118" t="n"/>
      <c r="AO1259" s="118" t="n"/>
      <c r="AP1259" s="118" t="n"/>
      <c r="AQ1259" s="118" t="n"/>
      <c r="AR1259" s="118" t="n"/>
      <c r="AS1259" s="118" t="n"/>
      <c r="AT1259" s="118" t="n"/>
      <c r="AU1259" s="118" t="n"/>
      <c r="AV1259" s="118" t="n"/>
      <c r="AW1259" s="118" t="n"/>
      <c r="AX1259" s="118" t="n"/>
      <c r="AY1259" s="118" t="n"/>
      <c r="AZ1259" s="118" t="n"/>
      <c r="BA1259" s="118" t="n"/>
      <c r="BB1259" s="118" t="n"/>
      <c r="BC1259" s="118" t="n"/>
      <c r="BD1259" s="118" t="n"/>
      <c r="BE1259" s="118" t="n"/>
      <c r="BF1259" s="118" t="n"/>
      <c r="BG1259" s="118" t="n"/>
      <c r="BH1259" s="118" t="n"/>
      <c r="BI1259" s="118" t="n"/>
      <c r="BJ1259" s="118" t="n"/>
      <c r="BK1259" s="118" t="n"/>
      <c r="BL1259" s="118" t="n"/>
      <c r="BM1259" s="118" t="n"/>
      <c r="BN1259" s="118" t="n"/>
      <c r="BO1259" s="118" t="n"/>
      <c r="BP1259" s="118" t="n"/>
      <c r="BQ1259" s="118" t="n"/>
      <c r="BR1259" s="118" t="n"/>
      <c r="BS1259" s="118" t="n"/>
      <c r="BT1259" s="118">
        <f>COUNTIF(B1259:BS1259,1)</f>
        <v/>
      </c>
      <c r="BV1259" s="76">
        <f>TRIM(RIGHT(A1259, LEN(A1259) - FIND("@", SUBSTITUTE(A1259, " ", "@", LEN(A1259)-LEN(SUBSTITUTE(A1259," ",""))))))</f>
        <v/>
      </c>
      <c r="BW1259" s="76">
        <f>TRIM(LEFT(A1259,FIND(" ",A1259&amp;" ")-1))</f>
        <v/>
      </c>
      <c r="BX1259">
        <f>+IF(BV1259=BV1258,"Same","Diff")</f>
        <v/>
      </c>
      <c r="BY1259">
        <f>IF(BX1259="Same",IF(BW1259=BW1258,"same","Diff"))</f>
        <v/>
      </c>
    </row>
    <row r="1260" ht="17" customHeight="1">
      <c r="A1260" s="59" t="inlineStr">
        <is>
          <t>John Stoopman</t>
        </is>
      </c>
      <c r="B1260" s="117" t="n"/>
      <c r="C1260" s="117" t="n"/>
      <c r="D1260" s="117" t="n"/>
      <c r="E1260" s="117" t="n"/>
      <c r="F1260" s="117" t="n"/>
      <c r="G1260" s="117" t="n"/>
      <c r="H1260" s="117" t="n"/>
      <c r="I1260" s="117" t="n"/>
      <c r="J1260" s="118" t="n"/>
      <c r="K1260" s="118" t="n"/>
      <c r="L1260" s="118" t="n"/>
      <c r="M1260" s="118" t="n"/>
      <c r="N1260" s="118" t="n"/>
      <c r="O1260" s="118" t="n">
        <v>1</v>
      </c>
      <c r="P1260" s="118" t="n">
        <v>1</v>
      </c>
      <c r="Q1260" s="118" t="n">
        <v>1</v>
      </c>
      <c r="R1260" s="118" t="n"/>
      <c r="S1260" s="118" t="n">
        <v>1</v>
      </c>
      <c r="T1260" s="118" t="n"/>
      <c r="U1260" s="118" t="n"/>
      <c r="V1260" s="118" t="n"/>
      <c r="W1260" s="118" t="n"/>
      <c r="X1260" s="118" t="n"/>
      <c r="Y1260" s="118" t="n"/>
      <c r="Z1260" s="118" t="n"/>
      <c r="AA1260" s="118" t="n"/>
      <c r="AB1260" s="118" t="n"/>
      <c r="AC1260" s="118" t="n"/>
      <c r="AD1260" s="118" t="n"/>
      <c r="AE1260" s="118" t="n"/>
      <c r="AF1260" s="118" t="n"/>
      <c r="AG1260" s="118" t="n"/>
      <c r="AH1260" s="118" t="n"/>
      <c r="AI1260" s="118" t="n"/>
      <c r="AJ1260" s="118" t="n"/>
      <c r="AK1260" s="118" t="n"/>
      <c r="AL1260" s="118" t="n"/>
      <c r="AM1260" s="118" t="n"/>
      <c r="AN1260" s="118" t="n"/>
      <c r="AO1260" s="118" t="n"/>
      <c r="AP1260" s="118" t="n"/>
      <c r="AQ1260" s="118" t="n"/>
      <c r="AR1260" s="118" t="n"/>
      <c r="AS1260" s="118" t="n"/>
      <c r="AT1260" s="118" t="n"/>
      <c r="AU1260" s="118" t="n"/>
      <c r="AV1260" s="118" t="n"/>
      <c r="AW1260" s="118" t="n"/>
      <c r="AX1260" s="118" t="n"/>
      <c r="AY1260" s="118" t="n"/>
      <c r="AZ1260" s="118" t="n"/>
      <c r="BA1260" s="118" t="n"/>
      <c r="BB1260" s="118" t="n"/>
      <c r="BC1260" s="118" t="n"/>
      <c r="BD1260" s="118" t="n"/>
      <c r="BE1260" s="118" t="n"/>
      <c r="BF1260" s="118" t="n"/>
      <c r="BG1260" s="118" t="n"/>
      <c r="BH1260" s="118" t="n"/>
      <c r="BI1260" s="118" t="n"/>
      <c r="BJ1260" s="118" t="n"/>
      <c r="BK1260" s="118" t="n"/>
      <c r="BL1260" s="118" t="n"/>
      <c r="BM1260" s="118" t="n"/>
      <c r="BN1260" s="118" t="n"/>
      <c r="BO1260" s="118" t="n"/>
      <c r="BP1260" s="118" t="n"/>
      <c r="BQ1260" s="118" t="n"/>
      <c r="BR1260" s="118" t="n"/>
      <c r="BS1260" s="118" t="n"/>
      <c r="BT1260" s="118">
        <f>COUNTIF(B1260:BS1260,1)</f>
        <v/>
      </c>
      <c r="BV1260" s="76">
        <f>TRIM(RIGHT(A1260, LEN(A1260) - FIND("@", SUBSTITUTE(A1260, " ", "@", LEN(A1260)-LEN(SUBSTITUTE(A1260," ",""))))))</f>
        <v/>
      </c>
      <c r="BW1260" s="76">
        <f>TRIM(LEFT(A1260,FIND(" ",A1260&amp;" ")-1))</f>
        <v/>
      </c>
      <c r="BX1260">
        <f>+IF(BV1260=BV1259,"Same","Diff")</f>
        <v/>
      </c>
      <c r="BY1260">
        <f>IF(BX1260="Same",IF(BW1260=BW1259,"same","Diff"))</f>
        <v/>
      </c>
    </row>
    <row r="1261" ht="17" customHeight="1">
      <c r="A1261" s="59" t="inlineStr">
        <is>
          <t>Lou Stoopman</t>
        </is>
      </c>
      <c r="B1261" s="117" t="n"/>
      <c r="C1261" s="117" t="n"/>
      <c r="D1261" s="117" t="n"/>
      <c r="E1261" s="117" t="n"/>
      <c r="F1261" s="117" t="n"/>
      <c r="G1261" s="117" t="n"/>
      <c r="H1261" s="117" t="n"/>
      <c r="I1261" s="117" t="n"/>
      <c r="J1261" s="118" t="n"/>
      <c r="K1261" s="118" t="n"/>
      <c r="L1261" s="118" t="n"/>
      <c r="M1261" s="118" t="n"/>
      <c r="N1261" s="118" t="n"/>
      <c r="O1261" s="118" t="n"/>
      <c r="P1261" s="118" t="n"/>
      <c r="Q1261" s="118" t="n"/>
      <c r="R1261" s="118" t="n"/>
      <c r="S1261" s="130" t="n">
        <v>1</v>
      </c>
      <c r="T1261" s="118" t="n"/>
      <c r="U1261" s="118" t="n"/>
      <c r="V1261" s="118" t="n"/>
      <c r="W1261" s="118" t="n"/>
      <c r="X1261" s="118" t="n"/>
      <c r="Y1261" s="118" t="n"/>
      <c r="Z1261" s="118" t="n"/>
      <c r="AA1261" s="118" t="n"/>
      <c r="AB1261" s="118" t="n"/>
      <c r="AC1261" s="118" t="n"/>
      <c r="AD1261" s="118" t="n"/>
      <c r="AE1261" s="118" t="n"/>
      <c r="AF1261" s="118" t="n"/>
      <c r="AG1261" s="118" t="n"/>
      <c r="AH1261" s="118" t="n"/>
      <c r="AI1261" s="118" t="n"/>
      <c r="AJ1261" s="118" t="n"/>
      <c r="AK1261" s="118" t="n"/>
      <c r="AL1261" s="118" t="n"/>
      <c r="AM1261" s="118" t="n"/>
      <c r="AN1261" s="118" t="n"/>
      <c r="AO1261" s="118" t="n"/>
      <c r="AP1261" s="118" t="n"/>
      <c r="AQ1261" s="118" t="n"/>
      <c r="AR1261" s="118" t="n"/>
      <c r="AS1261" s="118" t="n"/>
      <c r="AT1261" s="118" t="n"/>
      <c r="AU1261" s="118" t="n"/>
      <c r="AV1261" s="118" t="n"/>
      <c r="AW1261" s="118" t="n"/>
      <c r="AX1261" s="118" t="n"/>
      <c r="AY1261" s="118" t="n"/>
      <c r="AZ1261" s="118" t="n"/>
      <c r="BA1261" s="118" t="n"/>
      <c r="BB1261" s="118" t="n"/>
      <c r="BC1261" s="118" t="n"/>
      <c r="BD1261" s="118" t="n"/>
      <c r="BE1261" s="118" t="n"/>
      <c r="BF1261" s="118" t="n"/>
      <c r="BG1261" s="118" t="n"/>
      <c r="BH1261" s="118" t="n"/>
      <c r="BI1261" s="118" t="n"/>
      <c r="BJ1261" s="118" t="n"/>
      <c r="BK1261" s="118" t="n"/>
      <c r="BL1261" s="118" t="n"/>
      <c r="BM1261" s="118" t="n"/>
      <c r="BN1261" s="118" t="n"/>
      <c r="BO1261" s="118" t="n"/>
      <c r="BP1261" s="118" t="n"/>
      <c r="BQ1261" s="118" t="n"/>
      <c r="BR1261" s="118" t="n"/>
      <c r="BS1261" s="118" t="n"/>
      <c r="BT1261" s="118">
        <f>COUNTIF(B1261:BS1261,1)</f>
        <v/>
      </c>
      <c r="BV1261" s="76">
        <f>TRIM(RIGHT(A1261, LEN(A1261) - FIND("@", SUBSTITUTE(A1261, " ", "@", LEN(A1261)-LEN(SUBSTITUTE(A1261," ",""))))))</f>
        <v/>
      </c>
      <c r="BW1261" s="76">
        <f>TRIM(LEFT(A1261,FIND(" ",A1261&amp;" ")-1))</f>
        <v/>
      </c>
      <c r="BX1261">
        <f>+IF(BV1261=BV1260,"Same","Diff")</f>
        <v/>
      </c>
      <c r="BY1261">
        <f>IF(BX1261="Same",IF(BW1261=BW1260,"same","Diff"))</f>
        <v/>
      </c>
    </row>
    <row r="1262" ht="17" customHeight="1">
      <c r="A1262" s="59" t="inlineStr">
        <is>
          <t>Graham Storah</t>
        </is>
      </c>
      <c r="B1262" s="117" t="n"/>
      <c r="C1262" s="117" t="n"/>
      <c r="D1262" s="117" t="n"/>
      <c r="E1262" s="117" t="n"/>
      <c r="F1262" s="117" t="n"/>
      <c r="G1262" s="117" t="n"/>
      <c r="H1262" s="117" t="n"/>
      <c r="I1262" s="117" t="n"/>
      <c r="J1262" s="118" t="n"/>
      <c r="K1262" s="118" t="n"/>
      <c r="L1262" s="118" t="n"/>
      <c r="M1262" s="118" t="n"/>
      <c r="N1262" s="118" t="n"/>
      <c r="O1262" s="118" t="n"/>
      <c r="P1262" s="118" t="n"/>
      <c r="Q1262" s="118" t="n"/>
      <c r="R1262" s="118" t="n"/>
      <c r="S1262" s="118" t="n"/>
      <c r="T1262" s="118" t="n"/>
      <c r="U1262" s="118" t="n"/>
      <c r="V1262" s="118" t="n"/>
      <c r="W1262" s="118" t="n"/>
      <c r="X1262" s="118" t="n"/>
      <c r="Y1262" s="118" t="n">
        <v>1</v>
      </c>
      <c r="Z1262" s="118" t="n"/>
      <c r="AA1262" s="118" t="n"/>
      <c r="AB1262" s="118" t="n"/>
      <c r="AC1262" s="118" t="n"/>
      <c r="AD1262" s="118" t="n"/>
      <c r="AE1262" s="118" t="n"/>
      <c r="AF1262" s="118" t="n"/>
      <c r="AG1262" s="118" t="n"/>
      <c r="AH1262" s="118" t="n"/>
      <c r="AI1262" s="118" t="n"/>
      <c r="AJ1262" s="118" t="n"/>
      <c r="AK1262" s="118" t="n"/>
      <c r="AL1262" s="118" t="n"/>
      <c r="AM1262" s="118" t="n"/>
      <c r="AN1262" s="118" t="n"/>
      <c r="AO1262" s="118" t="n"/>
      <c r="AP1262" s="118" t="n"/>
      <c r="AQ1262" s="118" t="n"/>
      <c r="AR1262" s="118" t="n"/>
      <c r="AS1262" s="118" t="n"/>
      <c r="AT1262" s="118" t="n"/>
      <c r="AU1262" s="118" t="n"/>
      <c r="AV1262" s="118" t="n"/>
      <c r="AW1262" s="118" t="n"/>
      <c r="AX1262" s="118" t="n"/>
      <c r="AY1262" s="118" t="n"/>
      <c r="AZ1262" s="118" t="n"/>
      <c r="BA1262" s="118" t="n"/>
      <c r="BB1262" s="118" t="n"/>
      <c r="BC1262" s="118" t="n"/>
      <c r="BD1262" s="118" t="n"/>
      <c r="BE1262" s="118" t="n"/>
      <c r="BF1262" s="118" t="n"/>
      <c r="BG1262" s="118" t="n"/>
      <c r="BH1262" s="118" t="n"/>
      <c r="BI1262" s="118" t="n"/>
      <c r="BJ1262" s="118" t="n"/>
      <c r="BK1262" s="118" t="n"/>
      <c r="BL1262" s="118" t="n"/>
      <c r="BM1262" s="118" t="n"/>
      <c r="BN1262" s="118" t="n"/>
      <c r="BO1262" s="118" t="n"/>
      <c r="BP1262" s="118" t="n"/>
      <c r="BQ1262" s="118" t="n"/>
      <c r="BR1262" s="118" t="n"/>
      <c r="BS1262" s="118" t="n"/>
      <c r="BT1262" s="118">
        <f>COUNTIF(B1262:BS1262,1)</f>
        <v/>
      </c>
      <c r="BV1262" s="76">
        <f>TRIM(RIGHT(A1262, LEN(A1262) - FIND("@", SUBSTITUTE(A1262, " ", "@", LEN(A1262)-LEN(SUBSTITUTE(A1262," ",""))))))</f>
        <v/>
      </c>
      <c r="BW1262" s="76">
        <f>TRIM(LEFT(A1262,FIND(" ",A1262&amp;" ")-1))</f>
        <v/>
      </c>
      <c r="BX1262">
        <f>+IF(BV1262=BV1261,"Same","Diff")</f>
        <v/>
      </c>
      <c r="BY1262">
        <f>IF(BX1262="Same",IF(BW1262=BW1261,"same","Diff"))</f>
        <v/>
      </c>
    </row>
    <row r="1263" ht="17" customHeight="1">
      <c r="A1263" s="59" t="inlineStr">
        <is>
          <t>Wally Storey</t>
        </is>
      </c>
      <c r="B1263" s="117" t="n"/>
      <c r="C1263" s="117" t="n"/>
      <c r="D1263" s="117" t="n"/>
      <c r="E1263" s="117" t="n"/>
      <c r="F1263" s="117" t="n"/>
      <c r="G1263" s="117" t="n"/>
      <c r="H1263" s="117" t="n"/>
      <c r="I1263" s="117" t="n"/>
      <c r="J1263" s="118" t="n"/>
      <c r="K1263" s="118" t="n"/>
      <c r="L1263" s="118" t="n"/>
      <c r="M1263" s="118" t="n"/>
      <c r="N1263" s="118" t="n"/>
      <c r="O1263" s="118" t="n"/>
      <c r="P1263" s="118" t="n"/>
      <c r="Q1263" s="118" t="n"/>
      <c r="R1263" s="118" t="n"/>
      <c r="S1263" s="118" t="n"/>
      <c r="T1263" s="118" t="n"/>
      <c r="U1263" s="118" t="n"/>
      <c r="V1263" s="118" t="n">
        <v>1</v>
      </c>
      <c r="W1263" s="118" t="n">
        <v>1</v>
      </c>
      <c r="X1263" s="118" t="n"/>
      <c r="Y1263" s="118" t="n">
        <v>1</v>
      </c>
      <c r="Z1263" s="118" t="n"/>
      <c r="AA1263" s="118" t="n"/>
      <c r="AB1263" s="118" t="n"/>
      <c r="AC1263" s="118" t="n"/>
      <c r="AD1263" s="118" t="n"/>
      <c r="AE1263" s="118" t="n"/>
      <c r="AF1263" s="118" t="n"/>
      <c r="AG1263" s="118" t="n"/>
      <c r="AH1263" s="118" t="n"/>
      <c r="AI1263" s="118" t="n"/>
      <c r="AJ1263" s="118" t="n"/>
      <c r="AK1263" s="118" t="n"/>
      <c r="AL1263" s="118" t="n"/>
      <c r="AM1263" s="118" t="n"/>
      <c r="AN1263" s="118" t="n"/>
      <c r="AO1263" s="118" t="n"/>
      <c r="AP1263" s="118" t="n"/>
      <c r="AQ1263" s="118" t="n"/>
      <c r="AR1263" s="118" t="n"/>
      <c r="AS1263" s="118" t="n"/>
      <c r="AT1263" s="118" t="n"/>
      <c r="AU1263" s="118" t="n"/>
      <c r="AV1263" s="118" t="n"/>
      <c r="AW1263" s="118" t="n"/>
      <c r="AX1263" s="118" t="n"/>
      <c r="AY1263" s="118" t="n"/>
      <c r="AZ1263" s="118" t="n"/>
      <c r="BA1263" s="118" t="n"/>
      <c r="BB1263" s="118" t="n"/>
      <c r="BC1263" s="118" t="n"/>
      <c r="BD1263" s="118" t="n"/>
      <c r="BE1263" s="118" t="n"/>
      <c r="BF1263" s="118" t="n"/>
      <c r="BG1263" s="118" t="n"/>
      <c r="BH1263" s="118" t="n"/>
      <c r="BI1263" s="118" t="n"/>
      <c r="BJ1263" s="118" t="n"/>
      <c r="BK1263" s="118" t="n"/>
      <c r="BL1263" s="118" t="n"/>
      <c r="BM1263" s="118" t="n"/>
      <c r="BN1263" s="118" t="n"/>
      <c r="BO1263" s="118" t="n"/>
      <c r="BP1263" s="118" t="n"/>
      <c r="BQ1263" s="118" t="n"/>
      <c r="BR1263" s="118" t="n"/>
      <c r="BS1263" s="118" t="n"/>
      <c r="BT1263" s="118">
        <f>COUNTIF(B1263:BS1263,1)</f>
        <v/>
      </c>
      <c r="BV1263" s="76">
        <f>TRIM(RIGHT(A1263, LEN(A1263) - FIND("@", SUBSTITUTE(A1263, " ", "@", LEN(A1263)-LEN(SUBSTITUTE(A1263," ",""))))))</f>
        <v/>
      </c>
      <c r="BW1263" s="76">
        <f>TRIM(LEFT(A1263,FIND(" ",A1263&amp;" ")-1))</f>
        <v/>
      </c>
      <c r="BX1263">
        <f>+IF(BV1263=BV1262,"Same","Diff")</f>
        <v/>
      </c>
      <c r="BY1263">
        <f>IF(BX1263="Same",IF(BW1263=BW1262,"same","Diff"))</f>
        <v/>
      </c>
    </row>
    <row r="1264" ht="17" customHeight="1">
      <c r="A1264" s="59" t="inlineStr">
        <is>
          <t>Ian Strachan</t>
        </is>
      </c>
      <c r="B1264" s="117" t="n"/>
      <c r="C1264" s="117" t="n">
        <v>1</v>
      </c>
      <c r="D1264" s="117" t="n"/>
      <c r="E1264" s="117" t="n"/>
      <c r="F1264" s="117" t="n"/>
      <c r="G1264" s="117" t="n"/>
      <c r="H1264" s="117" t="n"/>
      <c r="I1264" s="117" t="n"/>
      <c r="J1264" s="118" t="n"/>
      <c r="K1264" s="118" t="n"/>
      <c r="L1264" s="118" t="n"/>
      <c r="M1264" s="118" t="n"/>
      <c r="N1264" s="118" t="n"/>
      <c r="O1264" s="118" t="n"/>
      <c r="P1264" s="118" t="n"/>
      <c r="Q1264" s="118" t="n"/>
      <c r="R1264" s="118" t="n"/>
      <c r="S1264" s="118" t="n"/>
      <c r="T1264" s="118" t="n"/>
      <c r="U1264" s="118" t="n"/>
      <c r="V1264" s="118" t="n"/>
      <c r="W1264" s="118" t="n"/>
      <c r="X1264" s="118" t="n"/>
      <c r="Y1264" s="118" t="n"/>
      <c r="Z1264" s="118" t="n"/>
      <c r="AA1264" s="118" t="n"/>
      <c r="AB1264" s="118" t="n"/>
      <c r="AC1264" s="118" t="n"/>
      <c r="AD1264" s="118" t="n"/>
      <c r="AE1264" s="118" t="n"/>
      <c r="AF1264" s="118" t="n"/>
      <c r="AG1264" s="118" t="n"/>
      <c r="AH1264" s="118" t="n"/>
      <c r="AI1264" s="118" t="n"/>
      <c r="AJ1264" s="118" t="n"/>
      <c r="AK1264" s="118" t="n"/>
      <c r="AL1264" s="118" t="n"/>
      <c r="AM1264" s="118" t="n"/>
      <c r="AN1264" s="118" t="n"/>
      <c r="AO1264" s="118" t="n"/>
      <c r="AP1264" s="118" t="n"/>
      <c r="AQ1264" s="118" t="n"/>
      <c r="AR1264" s="118" t="n"/>
      <c r="AS1264" s="118" t="n"/>
      <c r="AT1264" s="118" t="n"/>
      <c r="AU1264" s="118" t="n"/>
      <c r="AV1264" s="118" t="n"/>
      <c r="AW1264" s="118" t="n"/>
      <c r="AX1264" s="118" t="n"/>
      <c r="AY1264" s="118" t="n"/>
      <c r="AZ1264" s="118" t="n"/>
      <c r="BA1264" s="118" t="n"/>
      <c r="BB1264" s="118" t="n"/>
      <c r="BC1264" s="118" t="n"/>
      <c r="BD1264" s="118" t="n"/>
      <c r="BE1264" s="118" t="n"/>
      <c r="BF1264" s="118" t="n"/>
      <c r="BG1264" s="118" t="n"/>
      <c r="BH1264" s="118" t="n"/>
      <c r="BI1264" s="118" t="n"/>
      <c r="BJ1264" s="118" t="n"/>
      <c r="BK1264" s="118" t="n"/>
      <c r="BL1264" s="118" t="n"/>
      <c r="BM1264" s="118" t="n"/>
      <c r="BN1264" s="118" t="n"/>
      <c r="BO1264" s="118" t="n"/>
      <c r="BP1264" s="118" t="n"/>
      <c r="BQ1264" s="118" t="n"/>
      <c r="BR1264" s="118" t="n"/>
      <c r="BS1264" s="118" t="n"/>
      <c r="BT1264" s="118">
        <f>COUNTIF(B1264:BS1264,1)</f>
        <v/>
      </c>
      <c r="BV1264" s="76">
        <f>TRIM(RIGHT(A1264, LEN(A1264) - FIND("@", SUBSTITUTE(A1264, " ", "@", LEN(A1264)-LEN(SUBSTITUTE(A1264," ",""))))))</f>
        <v/>
      </c>
      <c r="BW1264" s="76">
        <f>TRIM(LEFT(A1264,FIND(" ",A1264&amp;" ")-1))</f>
        <v/>
      </c>
      <c r="BX1264">
        <f>+IF(BV1264=BV1263,"Same","Diff")</f>
        <v/>
      </c>
      <c r="BY1264">
        <f>IF(BX1264="Same",IF(BW1264=BW1263,"same","Diff"))</f>
        <v/>
      </c>
    </row>
    <row r="1265" ht="17" customHeight="1">
      <c r="A1265" s="59" t="inlineStr">
        <is>
          <t>Brad Stratton</t>
        </is>
      </c>
      <c r="B1265" s="117" t="n"/>
      <c r="C1265" s="117" t="n"/>
      <c r="D1265" s="117" t="n"/>
      <c r="E1265" s="117" t="n"/>
      <c r="F1265" s="117" t="n"/>
      <c r="G1265" s="117" t="n"/>
      <c r="H1265" s="117" t="n"/>
      <c r="I1265" s="117" t="n"/>
      <c r="J1265" s="118" t="n"/>
      <c r="K1265" s="118" t="n"/>
      <c r="L1265" s="118" t="n"/>
      <c r="M1265" s="118" t="n"/>
      <c r="N1265" s="118" t="n"/>
      <c r="O1265" s="118" t="n"/>
      <c r="P1265" s="118" t="n"/>
      <c r="Q1265" s="118" t="n"/>
      <c r="R1265" s="118" t="n"/>
      <c r="S1265" s="118" t="n"/>
      <c r="T1265" s="118" t="n"/>
      <c r="U1265" s="118" t="n"/>
      <c r="V1265" s="118" t="n"/>
      <c r="W1265" s="118" t="n"/>
      <c r="X1265" s="118" t="n"/>
      <c r="Y1265" s="118" t="n"/>
      <c r="Z1265" s="118" t="n"/>
      <c r="AA1265" s="118" t="n"/>
      <c r="AB1265" s="118" t="n"/>
      <c r="AC1265" s="118" t="n"/>
      <c r="AD1265" s="118" t="n"/>
      <c r="AE1265" s="118" t="n"/>
      <c r="AF1265" s="118" t="n"/>
      <c r="AG1265" s="118" t="n">
        <v>1</v>
      </c>
      <c r="AH1265" s="118" t="n">
        <v>1</v>
      </c>
      <c r="AI1265" s="118" t="n">
        <v>1</v>
      </c>
      <c r="AJ1265" s="118" t="n"/>
      <c r="AK1265" s="118" t="n"/>
      <c r="AL1265" s="118" t="n"/>
      <c r="AM1265" s="118" t="n"/>
      <c r="AN1265" s="118" t="n"/>
      <c r="AO1265" s="118" t="n"/>
      <c r="AP1265" s="118" t="n"/>
      <c r="AQ1265" s="118" t="n"/>
      <c r="AR1265" s="118" t="n"/>
      <c r="AS1265" s="118" t="n"/>
      <c r="AT1265" s="118" t="n"/>
      <c r="AU1265" s="118" t="n"/>
      <c r="AV1265" s="118" t="n"/>
      <c r="AW1265" s="118" t="n"/>
      <c r="AX1265" s="118" t="n"/>
      <c r="AY1265" s="118" t="n"/>
      <c r="AZ1265" s="118" t="n"/>
      <c r="BA1265" s="118" t="n"/>
      <c r="BB1265" s="118" t="n"/>
      <c r="BC1265" s="118" t="n"/>
      <c r="BD1265" s="118" t="n"/>
      <c r="BE1265" s="118" t="n"/>
      <c r="BF1265" s="118" t="n"/>
      <c r="BG1265" s="118" t="n"/>
      <c r="BH1265" s="118" t="n"/>
      <c r="BI1265" s="118" t="n"/>
      <c r="BJ1265" s="118" t="n"/>
      <c r="BK1265" s="118" t="n"/>
      <c r="BL1265" s="118" t="n"/>
      <c r="BM1265" s="118" t="n"/>
      <c r="BN1265" s="118" t="n"/>
      <c r="BO1265" s="118" t="n"/>
      <c r="BP1265" s="118" t="n"/>
      <c r="BQ1265" s="118" t="n"/>
      <c r="BR1265" s="118" t="n"/>
      <c r="BS1265" s="118" t="n"/>
      <c r="BT1265" s="118">
        <f>COUNTIF(B1265:BS1265,1)</f>
        <v/>
      </c>
      <c r="BV1265" s="76">
        <f>TRIM(RIGHT(A1265, LEN(A1265) - FIND("@", SUBSTITUTE(A1265, " ", "@", LEN(A1265)-LEN(SUBSTITUTE(A1265," ",""))))))</f>
        <v/>
      </c>
      <c r="BW1265" s="76">
        <f>TRIM(LEFT(A1265,FIND(" ",A1265&amp;" ")-1))</f>
        <v/>
      </c>
      <c r="BX1265">
        <f>+IF(BV1265=BV1264,"Same","Diff")</f>
        <v/>
      </c>
      <c r="BY1265">
        <f>IF(BX1265="Same",IF(BW1265=BW1264,"same","Diff"))</f>
        <v/>
      </c>
    </row>
    <row r="1266" ht="17" customHeight="1">
      <c r="A1266" s="59" t="inlineStr">
        <is>
          <t>Jerry Strauberg</t>
        </is>
      </c>
      <c r="B1266" s="117" t="n"/>
      <c r="C1266" s="117" t="n"/>
      <c r="D1266" s="117" t="n"/>
      <c r="E1266" s="117" t="n"/>
      <c r="F1266" s="117" t="n"/>
      <c r="G1266" s="117" t="n"/>
      <c r="H1266" s="117" t="n"/>
      <c r="I1266" s="117" t="n"/>
      <c r="J1266" s="118" t="n"/>
      <c r="K1266" s="118" t="n"/>
      <c r="L1266" s="118" t="n"/>
      <c r="M1266" s="118" t="n"/>
      <c r="N1266" s="118" t="n"/>
      <c r="O1266" s="118" t="n"/>
      <c r="P1266" s="118" t="n"/>
      <c r="Q1266" s="118" t="n"/>
      <c r="R1266" s="118" t="n"/>
      <c r="S1266" s="118" t="n"/>
      <c r="T1266" s="118" t="n"/>
      <c r="U1266" s="118" t="n"/>
      <c r="V1266" s="118" t="n"/>
      <c r="W1266" s="118" t="n"/>
      <c r="X1266" s="118" t="n"/>
      <c r="Y1266" s="118" t="n">
        <v>1</v>
      </c>
      <c r="Z1266" s="118" t="n">
        <v>1</v>
      </c>
      <c r="AA1266" s="118" t="n"/>
      <c r="AB1266" s="118" t="n"/>
      <c r="AC1266" s="118" t="n"/>
      <c r="AD1266" s="118" t="n"/>
      <c r="AE1266" s="118" t="n"/>
      <c r="AF1266" s="118" t="n"/>
      <c r="AG1266" s="118" t="n"/>
      <c r="AH1266" s="118" t="n"/>
      <c r="AI1266" s="118" t="n"/>
      <c r="AJ1266" s="118" t="n"/>
      <c r="AK1266" s="118" t="n"/>
      <c r="AL1266" s="118" t="n"/>
      <c r="AM1266" s="118" t="n"/>
      <c r="AN1266" s="118" t="n"/>
      <c r="AO1266" s="118" t="n"/>
      <c r="AP1266" s="118" t="n"/>
      <c r="AQ1266" s="118" t="n"/>
      <c r="AR1266" s="118" t="n"/>
      <c r="AS1266" s="118" t="n"/>
      <c r="AT1266" s="118" t="n"/>
      <c r="AU1266" s="118" t="n"/>
      <c r="AV1266" s="118" t="n"/>
      <c r="AW1266" s="118" t="n"/>
      <c r="AX1266" s="118" t="n"/>
      <c r="AY1266" s="118" t="n"/>
      <c r="AZ1266" s="118" t="n"/>
      <c r="BA1266" s="118" t="n"/>
      <c r="BB1266" s="118" t="n"/>
      <c r="BC1266" s="118" t="n"/>
      <c r="BD1266" s="118" t="n"/>
      <c r="BE1266" s="118" t="n"/>
      <c r="BF1266" s="118" t="n"/>
      <c r="BG1266" s="118" t="n"/>
      <c r="BH1266" s="118" t="n"/>
      <c r="BI1266" s="118" t="n"/>
      <c r="BJ1266" s="118" t="n"/>
      <c r="BK1266" s="118" t="n"/>
      <c r="BL1266" s="118" t="n"/>
      <c r="BM1266" s="118" t="n"/>
      <c r="BN1266" s="118" t="n"/>
      <c r="BO1266" s="118" t="n"/>
      <c r="BP1266" s="118" t="n"/>
      <c r="BQ1266" s="118" t="n"/>
      <c r="BR1266" s="118" t="n"/>
      <c r="BS1266" s="118" t="n"/>
      <c r="BT1266" s="118">
        <f>COUNTIF(B1266:BS1266,1)</f>
        <v/>
      </c>
      <c r="BV1266" s="76">
        <f>TRIM(RIGHT(A1266, LEN(A1266) - FIND("@", SUBSTITUTE(A1266, " ", "@", LEN(A1266)-LEN(SUBSTITUTE(A1266," ",""))))))</f>
        <v/>
      </c>
      <c r="BW1266" s="76">
        <f>TRIM(LEFT(A1266,FIND(" ",A1266&amp;" ")-1))</f>
        <v/>
      </c>
      <c r="BX1266">
        <f>+IF(BV1266=BV1265,"Same","Diff")</f>
        <v/>
      </c>
      <c r="BY1266">
        <f>IF(BX1266="Same",IF(BW1266=BW1265,"same","Diff"))</f>
        <v/>
      </c>
    </row>
    <row r="1267" ht="17" customHeight="1">
      <c r="A1267" s="60" t="inlineStr">
        <is>
          <t>Ray Strong</t>
        </is>
      </c>
      <c r="B1267" s="119" t="n"/>
      <c r="C1267" s="119" t="n"/>
      <c r="D1267" s="119" t="n"/>
      <c r="E1267" s="119" t="n"/>
      <c r="F1267" s="119" t="n"/>
      <c r="G1267" s="119" t="n"/>
      <c r="H1267" s="119" t="n"/>
      <c r="I1267" s="119" t="n"/>
      <c r="J1267" s="118" t="n"/>
      <c r="K1267" s="118" t="n"/>
      <c r="L1267" s="118" t="n"/>
      <c r="M1267" s="118" t="n">
        <v>1</v>
      </c>
      <c r="N1267" s="118" t="n">
        <v>1</v>
      </c>
      <c r="O1267" s="118" t="n">
        <v>1</v>
      </c>
      <c r="P1267" s="118" t="n"/>
      <c r="Q1267" s="118" t="n"/>
      <c r="R1267" s="118" t="n"/>
      <c r="S1267" s="118" t="n"/>
      <c r="T1267" s="118" t="n"/>
      <c r="U1267" s="118" t="n"/>
      <c r="V1267" s="118" t="n"/>
      <c r="W1267" s="118" t="n"/>
      <c r="X1267" s="118" t="n"/>
      <c r="Y1267" s="118" t="n"/>
      <c r="Z1267" s="118" t="n"/>
      <c r="AA1267" s="118" t="n"/>
      <c r="AB1267" s="118" t="n"/>
      <c r="AC1267" s="118" t="n"/>
      <c r="AD1267" s="118" t="n"/>
      <c r="AE1267" s="118" t="n"/>
      <c r="AF1267" s="118" t="n"/>
      <c r="AG1267" s="118" t="n"/>
      <c r="AH1267" s="118" t="n"/>
      <c r="AI1267" s="118" t="n"/>
      <c r="AJ1267" s="118" t="n"/>
      <c r="AK1267" s="118" t="n"/>
      <c r="AL1267" s="118" t="n"/>
      <c r="AM1267" s="118" t="n"/>
      <c r="AN1267" s="118" t="n"/>
      <c r="AO1267" s="118" t="n"/>
      <c r="AP1267" s="118" t="n"/>
      <c r="AQ1267" s="118" t="n"/>
      <c r="AR1267" s="118" t="n"/>
      <c r="AS1267" s="118" t="n"/>
      <c r="AT1267" s="118" t="n"/>
      <c r="AU1267" s="118" t="n"/>
      <c r="AV1267" s="118" t="n"/>
      <c r="AW1267" s="118" t="n"/>
      <c r="AX1267" s="118" t="n"/>
      <c r="AY1267" s="118" t="n"/>
      <c r="AZ1267" s="118" t="n"/>
      <c r="BA1267" s="118" t="n"/>
      <c r="BB1267" s="118" t="n"/>
      <c r="BC1267" s="118" t="n"/>
      <c r="BD1267" s="118" t="n"/>
      <c r="BE1267" s="118" t="n"/>
      <c r="BF1267" s="118" t="n"/>
      <c r="BG1267" s="118" t="n"/>
      <c r="BH1267" s="118" t="n"/>
      <c r="BI1267" s="118" t="n"/>
      <c r="BJ1267" s="118" t="n"/>
      <c r="BK1267" s="118" t="n"/>
      <c r="BL1267" s="118" t="n"/>
      <c r="BM1267" s="118" t="n"/>
      <c r="BN1267" s="118" t="n"/>
      <c r="BO1267" s="118" t="n"/>
      <c r="BP1267" s="118" t="n"/>
      <c r="BQ1267" s="118" t="n"/>
      <c r="BR1267" s="118" t="n"/>
      <c r="BS1267" s="118" t="n"/>
      <c r="BT1267" s="118">
        <f>COUNTIF(B1267:BS1267,1)</f>
        <v/>
      </c>
      <c r="BV1267" s="76">
        <f>TRIM(RIGHT(A1267, LEN(A1267) - FIND("@", SUBSTITUTE(A1267, " ", "@", LEN(A1267)-LEN(SUBSTITUTE(A1267," ",""))))))</f>
        <v/>
      </c>
      <c r="BW1267" s="76">
        <f>TRIM(LEFT(A1267,FIND(" ",A1267&amp;" ")-1))</f>
        <v/>
      </c>
      <c r="BX1267">
        <f>+IF(BV1267=BV1266,"Same","Diff")</f>
        <v/>
      </c>
      <c r="BY1267">
        <f>IF(BX1267="Same",IF(BW1267=BW1266,"same","Diff"))</f>
        <v/>
      </c>
    </row>
    <row r="1268" ht="17" customHeight="1">
      <c r="A1268" s="60" t="inlineStr">
        <is>
          <t>Jim Sullivan</t>
        </is>
      </c>
      <c r="B1268" s="119" t="n"/>
      <c r="C1268" s="119" t="n"/>
      <c r="D1268" s="119" t="n"/>
      <c r="E1268" s="119" t="n"/>
      <c r="F1268" s="119" t="n"/>
      <c r="G1268" s="119" t="n"/>
      <c r="H1268" s="119" t="n"/>
      <c r="I1268" s="119" t="n"/>
      <c r="J1268" s="118" t="n">
        <v>1</v>
      </c>
      <c r="K1268" s="118" t="n"/>
      <c r="L1268" s="118" t="n"/>
      <c r="M1268" s="118" t="n">
        <v>1</v>
      </c>
      <c r="N1268" s="118" t="n"/>
      <c r="O1268" s="118" t="n"/>
      <c r="P1268" s="118" t="n">
        <v>1</v>
      </c>
      <c r="Q1268" s="118" t="n"/>
      <c r="R1268" s="118" t="n"/>
      <c r="S1268" s="118" t="n"/>
      <c r="T1268" s="118" t="n"/>
      <c r="U1268" s="118" t="n"/>
      <c r="V1268" s="118" t="n"/>
      <c r="W1268" s="118" t="n"/>
      <c r="X1268" s="118" t="n"/>
      <c r="Y1268" s="118" t="n"/>
      <c r="Z1268" s="118" t="n"/>
      <c r="AA1268" s="118" t="n"/>
      <c r="AB1268" s="118" t="n"/>
      <c r="AC1268" s="118" t="n"/>
      <c r="AD1268" s="118" t="n"/>
      <c r="AE1268" s="118" t="n"/>
      <c r="AF1268" s="118" t="n"/>
      <c r="AG1268" s="118" t="n"/>
      <c r="AH1268" s="118" t="n"/>
      <c r="AI1268" s="118" t="n"/>
      <c r="AJ1268" s="118" t="n"/>
      <c r="AK1268" s="118" t="n"/>
      <c r="AL1268" s="118" t="n"/>
      <c r="AM1268" s="118" t="n"/>
      <c r="AN1268" s="118" t="n"/>
      <c r="AO1268" s="118" t="n"/>
      <c r="AP1268" s="118" t="n"/>
      <c r="AQ1268" s="118" t="n"/>
      <c r="AR1268" s="118" t="n"/>
      <c r="AS1268" s="118" t="n"/>
      <c r="AT1268" s="118" t="n"/>
      <c r="AU1268" s="118" t="n"/>
      <c r="AV1268" s="118" t="n"/>
      <c r="AW1268" s="118" t="n"/>
      <c r="AX1268" s="118" t="n"/>
      <c r="AY1268" s="118" t="n"/>
      <c r="AZ1268" s="118" t="n"/>
      <c r="BA1268" s="118" t="n"/>
      <c r="BB1268" s="118" t="n"/>
      <c r="BC1268" s="118" t="n"/>
      <c r="BD1268" s="118" t="n"/>
      <c r="BE1268" s="118" t="n"/>
      <c r="BF1268" s="118" t="n"/>
      <c r="BG1268" s="118" t="n"/>
      <c r="BH1268" s="118" t="n"/>
      <c r="BI1268" s="118" t="n"/>
      <c r="BJ1268" s="118" t="n"/>
      <c r="BK1268" s="118" t="n"/>
      <c r="BL1268" s="118" t="n"/>
      <c r="BM1268" s="118" t="n"/>
      <c r="BN1268" s="118" t="n"/>
      <c r="BO1268" s="118" t="n"/>
      <c r="BP1268" s="118" t="n"/>
      <c r="BQ1268" s="118" t="n"/>
      <c r="BR1268" s="118" t="n"/>
      <c r="BS1268" s="118" t="n"/>
      <c r="BT1268" s="118">
        <f>COUNTIF(B1268:BS1268,1)</f>
        <v/>
      </c>
      <c r="BV1268" s="76">
        <f>TRIM(RIGHT(A1268, LEN(A1268) - FIND("@", SUBSTITUTE(A1268, " ", "@", LEN(A1268)-LEN(SUBSTITUTE(A1268," ",""))))))</f>
        <v/>
      </c>
      <c r="BW1268" s="76">
        <f>TRIM(LEFT(A1268,FIND(" ",A1268&amp;" ")-1))</f>
        <v/>
      </c>
      <c r="BX1268">
        <f>+IF(BV1268=BV1267,"Same","Diff")</f>
        <v/>
      </c>
      <c r="BY1268">
        <f>IF(BX1268="Same",IF(BW1268=BW1267,"same","Diff"))</f>
        <v/>
      </c>
    </row>
    <row r="1269" ht="17" customHeight="1">
      <c r="A1269" s="60" t="inlineStr">
        <is>
          <t>Yoshikayo Sunago</t>
        </is>
      </c>
      <c r="B1269" s="119" t="n"/>
      <c r="C1269" s="119" t="n"/>
      <c r="D1269" s="119" t="n"/>
      <c r="E1269" s="119" t="n"/>
      <c r="F1269" s="119" t="n"/>
      <c r="G1269" s="119" t="n"/>
      <c r="H1269" s="119" t="n"/>
      <c r="I1269" s="119" t="n"/>
      <c r="J1269" s="118" t="n">
        <v>1</v>
      </c>
      <c r="K1269" s="118" t="n"/>
      <c r="L1269" s="118" t="n"/>
      <c r="M1269" s="118" t="n"/>
      <c r="N1269" s="118" t="n"/>
      <c r="O1269" s="118" t="n"/>
      <c r="P1269" s="118" t="n"/>
      <c r="Q1269" s="118" t="n"/>
      <c r="R1269" s="118" t="n"/>
      <c r="S1269" s="118" t="n"/>
      <c r="T1269" s="118" t="n"/>
      <c r="U1269" s="118" t="n"/>
      <c r="V1269" s="118" t="n"/>
      <c r="W1269" s="118" t="n"/>
      <c r="X1269" s="118" t="n"/>
      <c r="Y1269" s="118" t="n"/>
      <c r="Z1269" s="118" t="n"/>
      <c r="AA1269" s="118" t="n"/>
      <c r="AB1269" s="118" t="n"/>
      <c r="AC1269" s="118" t="n"/>
      <c r="AD1269" s="118" t="n"/>
      <c r="AE1269" s="118" t="n"/>
      <c r="AF1269" s="118" t="n"/>
      <c r="AG1269" s="118" t="n"/>
      <c r="AH1269" s="118" t="n"/>
      <c r="AI1269" s="118" t="n"/>
      <c r="AJ1269" s="118" t="n"/>
      <c r="AK1269" s="118" t="n"/>
      <c r="AL1269" s="118" t="n"/>
      <c r="AM1269" s="118" t="n"/>
      <c r="AN1269" s="118" t="n"/>
      <c r="AO1269" s="118" t="n"/>
      <c r="AP1269" s="118" t="n"/>
      <c r="AQ1269" s="118" t="n"/>
      <c r="AR1269" s="118" t="n"/>
      <c r="AS1269" s="118" t="n"/>
      <c r="AT1269" s="118" t="n"/>
      <c r="AU1269" s="118" t="n"/>
      <c r="AV1269" s="118" t="n"/>
      <c r="AW1269" s="118" t="n"/>
      <c r="AX1269" s="118" t="n"/>
      <c r="AY1269" s="118" t="n"/>
      <c r="AZ1269" s="118" t="n"/>
      <c r="BA1269" s="118" t="n"/>
      <c r="BB1269" s="118" t="n"/>
      <c r="BC1269" s="118" t="n"/>
      <c r="BD1269" s="118" t="n"/>
      <c r="BE1269" s="118" t="n"/>
      <c r="BF1269" s="118" t="n"/>
      <c r="BG1269" s="118" t="n"/>
      <c r="BH1269" s="118" t="n"/>
      <c r="BI1269" s="118" t="n"/>
      <c r="BJ1269" s="118" t="n"/>
      <c r="BK1269" s="118" t="n"/>
      <c r="BL1269" s="118" t="n"/>
      <c r="BM1269" s="118" t="n"/>
      <c r="BN1269" s="118" t="n"/>
      <c r="BO1269" s="118" t="n"/>
      <c r="BP1269" s="118" t="n"/>
      <c r="BQ1269" s="118" t="n"/>
      <c r="BR1269" s="118" t="n"/>
      <c r="BS1269" s="118" t="n"/>
      <c r="BT1269" s="118">
        <f>COUNTIF(B1269:BS1269,1)</f>
        <v/>
      </c>
      <c r="BV1269" s="76">
        <f>TRIM(RIGHT(A1269, LEN(A1269) - FIND("@", SUBSTITUTE(A1269, " ", "@", LEN(A1269)-LEN(SUBSTITUTE(A1269," ",""))))))</f>
        <v/>
      </c>
      <c r="BW1269" s="76">
        <f>TRIM(LEFT(A1269,FIND(" ",A1269&amp;" ")-1))</f>
        <v/>
      </c>
      <c r="BX1269">
        <f>+IF(BV1269=BV1268,"Same","Diff")</f>
        <v/>
      </c>
      <c r="BY1269">
        <f>IF(BX1269="Same",IF(BW1269=BW1268,"same","Diff"))</f>
        <v/>
      </c>
    </row>
    <row r="1270" ht="17" customHeight="1">
      <c r="A1270" s="60" t="inlineStr">
        <is>
          <t>Alexandra Surplice</t>
        </is>
      </c>
      <c r="B1270" s="119" t="n"/>
      <c r="C1270" s="119" t="n"/>
      <c r="D1270" s="119" t="n"/>
      <c r="E1270" s="119" t="n"/>
      <c r="F1270" s="119" t="n"/>
      <c r="G1270" s="119" t="n"/>
      <c r="H1270" s="119" t="n"/>
      <c r="I1270" s="119" t="n"/>
      <c r="J1270" s="118" t="n"/>
      <c r="K1270" s="118" t="n"/>
      <c r="L1270" s="118" t="n"/>
      <c r="M1270" s="118" t="n"/>
      <c r="N1270" s="118" t="n"/>
      <c r="O1270" s="118" t="n"/>
      <c r="P1270" s="118" t="n"/>
      <c r="Q1270" s="118" t="n"/>
      <c r="R1270" s="118" t="n"/>
      <c r="S1270" s="118" t="n"/>
      <c r="T1270" s="118" t="n"/>
      <c r="U1270" s="118" t="n"/>
      <c r="V1270" s="118" t="n">
        <v>1</v>
      </c>
      <c r="W1270" s="118" t="n">
        <v>1</v>
      </c>
      <c r="X1270" s="118" t="n"/>
      <c r="Y1270" s="118" t="n"/>
      <c r="Z1270" s="118" t="n">
        <v>1</v>
      </c>
      <c r="AA1270" s="118" t="n"/>
      <c r="AB1270" s="118" t="n"/>
      <c r="AC1270" s="118" t="n"/>
      <c r="AD1270" s="118" t="n"/>
      <c r="AE1270" s="118" t="n"/>
      <c r="AF1270" s="118" t="n"/>
      <c r="AG1270" s="118" t="n"/>
      <c r="AH1270" s="118" t="n"/>
      <c r="AI1270" s="118" t="n"/>
      <c r="AJ1270" s="118" t="n"/>
      <c r="AK1270" s="118" t="n"/>
      <c r="AL1270" s="118" t="n"/>
      <c r="AM1270" s="118" t="n"/>
      <c r="AN1270" s="118" t="n"/>
      <c r="AO1270" s="118" t="n"/>
      <c r="AP1270" s="118" t="n"/>
      <c r="AQ1270" s="118" t="n"/>
      <c r="AR1270" s="118" t="n"/>
      <c r="AS1270" s="118" t="n"/>
      <c r="AT1270" s="118" t="n"/>
      <c r="AU1270" s="118" t="n"/>
      <c r="AV1270" s="118" t="n"/>
      <c r="AW1270" s="118" t="n"/>
      <c r="AX1270" s="118" t="n"/>
      <c r="AY1270" s="118" t="n"/>
      <c r="AZ1270" s="118" t="n"/>
      <c r="BA1270" s="118" t="n"/>
      <c r="BB1270" s="118" t="n"/>
      <c r="BC1270" s="118" t="n"/>
      <c r="BD1270" s="118" t="n"/>
      <c r="BE1270" s="118" t="n"/>
      <c r="BF1270" s="118" t="n"/>
      <c r="BG1270" s="118" t="n"/>
      <c r="BH1270" s="118" t="n"/>
      <c r="BI1270" s="118" t="n"/>
      <c r="BJ1270" s="118" t="n"/>
      <c r="BK1270" s="118" t="n"/>
      <c r="BL1270" s="118" t="n"/>
      <c r="BM1270" s="118" t="n"/>
      <c r="BN1270" s="118" t="n"/>
      <c r="BO1270" s="118" t="n"/>
      <c r="BP1270" s="118" t="n"/>
      <c r="BQ1270" s="118" t="n"/>
      <c r="BR1270" s="118" t="n"/>
      <c r="BS1270" s="118" t="n"/>
      <c r="BT1270" s="118">
        <f>COUNTIF(B1270:BS1270,1)</f>
        <v/>
      </c>
      <c r="BV1270" s="76">
        <f>TRIM(RIGHT(A1270, LEN(A1270) - FIND("@", SUBSTITUTE(A1270, " ", "@", LEN(A1270)-LEN(SUBSTITUTE(A1270," ",""))))))</f>
        <v/>
      </c>
      <c r="BW1270" s="76">
        <f>TRIM(LEFT(A1270,FIND(" ",A1270&amp;" ")-1))</f>
        <v/>
      </c>
      <c r="BX1270">
        <f>+IF(BV1270=BV1269,"Same","Diff")</f>
        <v/>
      </c>
      <c r="BY1270">
        <f>IF(BX1270="Same",IF(BW1270=BW1269,"same","Diff"))</f>
        <v/>
      </c>
    </row>
    <row r="1271" ht="17" customHeight="1">
      <c r="A1271" s="60" t="inlineStr">
        <is>
          <t>Fred Sutherland</t>
        </is>
      </c>
      <c r="B1271" s="119" t="n">
        <v>1</v>
      </c>
      <c r="C1271" s="119" t="n">
        <v>1</v>
      </c>
      <c r="D1271" s="119" t="n">
        <v>1</v>
      </c>
      <c r="E1271" s="119" t="n">
        <v>1</v>
      </c>
      <c r="F1271" s="119" t="n">
        <v>1</v>
      </c>
      <c r="G1271" s="119" t="n">
        <v>1</v>
      </c>
      <c r="H1271" s="119" t="n">
        <v>1</v>
      </c>
      <c r="I1271" s="119" t="n">
        <v>1</v>
      </c>
      <c r="J1271" s="118" t="n"/>
      <c r="K1271" s="118" t="n"/>
      <c r="L1271" s="118" t="n"/>
      <c r="M1271" s="118" t="n"/>
      <c r="N1271" s="130" t="n">
        <v>1</v>
      </c>
      <c r="O1271" s="118" t="n"/>
      <c r="P1271" s="118" t="n">
        <v>1</v>
      </c>
      <c r="Q1271" s="118" t="n"/>
      <c r="R1271" s="118" t="n"/>
      <c r="S1271" s="118" t="n"/>
      <c r="T1271" s="118" t="n"/>
      <c r="U1271" s="118" t="n"/>
      <c r="V1271" s="118" t="n"/>
      <c r="W1271" s="118" t="n"/>
      <c r="X1271" s="118" t="n"/>
      <c r="Y1271" s="118" t="n"/>
      <c r="Z1271" s="118" t="n"/>
      <c r="AA1271" s="118" t="n"/>
      <c r="AB1271" s="118" t="n"/>
      <c r="AC1271" s="118" t="n"/>
      <c r="AD1271" s="118" t="n"/>
      <c r="AE1271" s="118" t="n"/>
      <c r="AF1271" s="118" t="n"/>
      <c r="AG1271" s="118" t="n"/>
      <c r="AH1271" s="118" t="n"/>
      <c r="AI1271" s="118" t="n"/>
      <c r="AJ1271" s="118" t="n"/>
      <c r="AK1271" s="118" t="n"/>
      <c r="AL1271" s="118" t="n"/>
      <c r="AM1271" s="118" t="n"/>
      <c r="AN1271" s="118" t="n"/>
      <c r="AO1271" s="118" t="n"/>
      <c r="AP1271" s="118" t="n"/>
      <c r="AQ1271" s="118" t="n"/>
      <c r="AR1271" s="118" t="n"/>
      <c r="AS1271" s="118" t="n"/>
      <c r="AT1271" s="118" t="n"/>
      <c r="AU1271" s="118" t="n"/>
      <c r="AV1271" s="118" t="n"/>
      <c r="AW1271" s="118" t="n"/>
      <c r="AX1271" s="118" t="n"/>
      <c r="AY1271" s="118" t="n"/>
      <c r="AZ1271" s="118" t="n"/>
      <c r="BA1271" s="118" t="n"/>
      <c r="BB1271" s="118" t="n"/>
      <c r="BC1271" s="118" t="n"/>
      <c r="BD1271" s="118" t="n"/>
      <c r="BE1271" s="118" t="n"/>
      <c r="BF1271" s="118" t="n"/>
      <c r="BG1271" s="118" t="n"/>
      <c r="BH1271" s="118" t="n"/>
      <c r="BI1271" s="118" t="n"/>
      <c r="BJ1271" s="118" t="n"/>
      <c r="BK1271" s="118" t="n"/>
      <c r="BL1271" s="118" t="n"/>
      <c r="BM1271" s="118" t="n"/>
      <c r="BN1271" s="118" t="n"/>
      <c r="BO1271" s="118" t="n"/>
      <c r="BP1271" s="118" t="n"/>
      <c r="BQ1271" s="118" t="n"/>
      <c r="BR1271" s="118" t="n"/>
      <c r="BS1271" s="118" t="n"/>
      <c r="BT1271" s="118">
        <f>COUNTIF(B1271:BS1271,1)</f>
        <v/>
      </c>
      <c r="BV1271" s="76">
        <f>TRIM(RIGHT(A1271, LEN(A1271) - FIND("@", SUBSTITUTE(A1271, " ", "@", LEN(A1271)-LEN(SUBSTITUTE(A1271," ",""))))))</f>
        <v/>
      </c>
      <c r="BW1271" s="76">
        <f>TRIM(LEFT(A1271,FIND(" ",A1271&amp;" ")-1))</f>
        <v/>
      </c>
      <c r="BX1271">
        <f>+IF(BV1271=BV1270,"Same","Diff")</f>
        <v/>
      </c>
      <c r="BY1271">
        <f>IF(BX1271="Same",IF(BW1271=BW1270,"same","Diff"))</f>
        <v/>
      </c>
    </row>
    <row r="1272" ht="17" customHeight="1">
      <c r="A1272" s="59" t="inlineStr">
        <is>
          <t>Greg Symes</t>
        </is>
      </c>
      <c r="B1272" s="117" t="n"/>
      <c r="C1272" s="117" t="n"/>
      <c r="D1272" s="117" t="n"/>
      <c r="E1272" s="117" t="n"/>
      <c r="F1272" s="117" t="n"/>
      <c r="G1272" s="117" t="n"/>
      <c r="H1272" s="117" t="n"/>
      <c r="I1272" s="117" t="n"/>
      <c r="J1272" s="118" t="n"/>
      <c r="K1272" s="118" t="n"/>
      <c r="L1272" s="118" t="n"/>
      <c r="M1272" s="118" t="n"/>
      <c r="N1272" s="118" t="n"/>
      <c r="O1272" s="118" t="n"/>
      <c r="P1272" s="118" t="n"/>
      <c r="Q1272" s="118" t="n"/>
      <c r="R1272" s="118" t="n"/>
      <c r="S1272" s="118" t="n"/>
      <c r="T1272" s="118" t="n"/>
      <c r="U1272" s="118" t="n"/>
      <c r="V1272" s="118" t="n"/>
      <c r="W1272" s="118" t="n"/>
      <c r="X1272" s="118" t="n">
        <v>1</v>
      </c>
      <c r="Y1272" s="118" t="n">
        <v>1</v>
      </c>
      <c r="Z1272" s="118" t="n"/>
      <c r="AA1272" s="118" t="n"/>
      <c r="AB1272" s="118" t="n"/>
      <c r="AC1272" s="118" t="n"/>
      <c r="AD1272" s="118" t="n"/>
      <c r="AE1272" s="118" t="n"/>
      <c r="AF1272" s="118" t="n"/>
      <c r="AG1272" s="118" t="n"/>
      <c r="AH1272" s="118" t="n"/>
      <c r="AI1272" s="118" t="n"/>
      <c r="AJ1272" s="118" t="n"/>
      <c r="AK1272" s="118" t="n"/>
      <c r="AL1272" s="118" t="n"/>
      <c r="AM1272" s="118" t="n"/>
      <c r="AN1272" s="118" t="n"/>
      <c r="AO1272" s="118" t="n"/>
      <c r="AP1272" s="118" t="n"/>
      <c r="AQ1272" s="118" t="n"/>
      <c r="AR1272" s="118" t="n"/>
      <c r="AS1272" s="118" t="n"/>
      <c r="AT1272" s="118" t="n"/>
      <c r="AU1272" s="118" t="n"/>
      <c r="AV1272" s="118" t="n"/>
      <c r="AW1272" s="118" t="n"/>
      <c r="AX1272" s="118" t="n"/>
      <c r="AY1272" s="118" t="n"/>
      <c r="AZ1272" s="118" t="n"/>
      <c r="BA1272" s="118" t="n"/>
      <c r="BB1272" s="118" t="n"/>
      <c r="BC1272" s="118" t="n"/>
      <c r="BD1272" s="118" t="n"/>
      <c r="BE1272" s="118" t="n"/>
      <c r="BF1272" s="118" t="n"/>
      <c r="BG1272" s="118" t="n"/>
      <c r="BH1272" s="118" t="n"/>
      <c r="BI1272" s="118" t="n"/>
      <c r="BJ1272" s="118" t="n"/>
      <c r="BK1272" s="118" t="n"/>
      <c r="BL1272" s="118" t="n"/>
      <c r="BM1272" s="118" t="n"/>
      <c r="BN1272" s="118" t="n"/>
      <c r="BO1272" s="118" t="n"/>
      <c r="BP1272" s="118" t="n"/>
      <c r="BQ1272" s="118" t="n"/>
      <c r="BR1272" s="118" t="n"/>
      <c r="BS1272" s="118" t="n"/>
      <c r="BT1272" s="118">
        <f>COUNTIF(B1272:BS1272,1)</f>
        <v/>
      </c>
      <c r="BV1272" s="76">
        <f>TRIM(RIGHT(A1272, LEN(A1272) - FIND("@", SUBSTITUTE(A1272, " ", "@", LEN(A1272)-LEN(SUBSTITUTE(A1272," ",""))))))</f>
        <v/>
      </c>
      <c r="BW1272" s="76">
        <f>TRIM(LEFT(A1272,FIND(" ",A1272&amp;" ")-1))</f>
        <v/>
      </c>
      <c r="BX1272">
        <f>+IF(BV1272=BV1271,"Same","Diff")</f>
        <v/>
      </c>
      <c r="BY1272">
        <f>IF(BX1272="Same",IF(BW1272=BW1271,"same","Diff"))</f>
        <v/>
      </c>
    </row>
    <row r="1273" ht="17" customHeight="1">
      <c r="A1273" s="59" t="inlineStr">
        <is>
          <t>John Symon</t>
        </is>
      </c>
      <c r="B1273" s="117" t="n"/>
      <c r="C1273" s="117" t="n"/>
      <c r="D1273" s="117" t="n"/>
      <c r="E1273" s="117" t="n"/>
      <c r="F1273" s="117" t="n"/>
      <c r="G1273" s="117" t="n"/>
      <c r="H1273" s="117" t="n"/>
      <c r="I1273" s="117" t="n"/>
      <c r="J1273" s="118" t="n"/>
      <c r="K1273" s="118" t="n"/>
      <c r="L1273" s="118" t="n"/>
      <c r="M1273" s="118" t="n"/>
      <c r="N1273" s="118" t="n"/>
      <c r="O1273" s="118" t="n">
        <v>1</v>
      </c>
      <c r="P1273" s="118" t="n"/>
      <c r="Q1273" s="118" t="n"/>
      <c r="R1273" s="118" t="n"/>
      <c r="S1273" s="118" t="n"/>
      <c r="T1273" s="118" t="n"/>
      <c r="U1273" s="118" t="n"/>
      <c r="V1273" s="118" t="n"/>
      <c r="W1273" s="118" t="n"/>
      <c r="X1273" s="118" t="n"/>
      <c r="Y1273" s="118" t="n"/>
      <c r="Z1273" s="118" t="n"/>
      <c r="AA1273" s="118" t="n"/>
      <c r="AB1273" s="118" t="n"/>
      <c r="AC1273" s="118" t="n"/>
      <c r="AD1273" s="118" t="n"/>
      <c r="AE1273" s="118" t="n"/>
      <c r="AF1273" s="118" t="n"/>
      <c r="AG1273" s="118" t="n"/>
      <c r="AH1273" s="118" t="n"/>
      <c r="AI1273" s="118" t="n"/>
      <c r="AJ1273" s="118" t="n"/>
      <c r="AK1273" s="118" t="n"/>
      <c r="AL1273" s="118" t="n"/>
      <c r="AM1273" s="118" t="n"/>
      <c r="AN1273" s="118" t="n"/>
      <c r="AO1273" s="118" t="n"/>
      <c r="AP1273" s="118" t="n"/>
      <c r="AQ1273" s="118" t="n"/>
      <c r="AR1273" s="118" t="n"/>
      <c r="AS1273" s="118" t="n"/>
      <c r="AT1273" s="118" t="n"/>
      <c r="AU1273" s="118" t="n"/>
      <c r="AV1273" s="118" t="n"/>
      <c r="AW1273" s="118" t="n"/>
      <c r="AX1273" s="118" t="n"/>
      <c r="AY1273" s="118" t="n"/>
      <c r="AZ1273" s="118" t="n"/>
      <c r="BA1273" s="118" t="n"/>
      <c r="BB1273" s="118" t="n"/>
      <c r="BC1273" s="118" t="n"/>
      <c r="BD1273" s="118" t="n"/>
      <c r="BE1273" s="118" t="n"/>
      <c r="BF1273" s="118" t="n"/>
      <c r="BG1273" s="118" t="n"/>
      <c r="BH1273" s="118" t="n"/>
      <c r="BI1273" s="118" t="n"/>
      <c r="BJ1273" s="118" t="n"/>
      <c r="BK1273" s="118" t="n"/>
      <c r="BL1273" s="118" t="n"/>
      <c r="BM1273" s="118" t="n"/>
      <c r="BN1273" s="118" t="n"/>
      <c r="BO1273" s="118" t="n"/>
      <c r="BP1273" s="118" t="n"/>
      <c r="BQ1273" s="118" t="n"/>
      <c r="BR1273" s="118" t="n"/>
      <c r="BS1273" s="118" t="n"/>
      <c r="BT1273" s="118">
        <f>COUNTIF(B1273:BS1273,1)</f>
        <v/>
      </c>
      <c r="BV1273" s="76">
        <f>TRIM(RIGHT(A1273, LEN(A1273) - FIND("@", SUBSTITUTE(A1273, " ", "@", LEN(A1273)-LEN(SUBSTITUTE(A1273," ",""))))))</f>
        <v/>
      </c>
      <c r="BW1273" s="76">
        <f>TRIM(LEFT(A1273,FIND(" ",A1273&amp;" ")-1))</f>
        <v/>
      </c>
      <c r="BX1273">
        <f>+IF(BV1273=BV1272,"Same","Diff")</f>
        <v/>
      </c>
      <c r="BY1273">
        <f>IF(BX1273="Same",IF(BW1273=BW1272,"same","Diff"))</f>
        <v/>
      </c>
    </row>
    <row r="1274" ht="17" customHeight="1">
      <c r="A1274" s="59" t="inlineStr">
        <is>
          <t>Alex Tagliani</t>
        </is>
      </c>
      <c r="B1274" s="117" t="n"/>
      <c r="C1274" s="117" t="n"/>
      <c r="D1274" s="117" t="n"/>
      <c r="E1274" s="117" t="n"/>
      <c r="F1274" s="117" t="n"/>
      <c r="G1274" s="117" t="n"/>
      <c r="H1274" s="117" t="n"/>
      <c r="I1274" s="117" t="n"/>
      <c r="J1274" s="118" t="n"/>
      <c r="K1274" s="118" t="n"/>
      <c r="L1274" s="118" t="n"/>
      <c r="M1274" s="118" t="n"/>
      <c r="N1274" s="118" t="n"/>
      <c r="O1274" s="118" t="n"/>
      <c r="P1274" s="118" t="n"/>
      <c r="Q1274" s="118" t="n"/>
      <c r="R1274" s="118" t="n"/>
      <c r="S1274" s="118" t="n"/>
      <c r="T1274" s="118" t="n"/>
      <c r="U1274" s="118" t="n"/>
      <c r="V1274" s="118" t="n"/>
      <c r="W1274" s="118" t="n"/>
      <c r="X1274" s="118" t="n"/>
      <c r="Y1274" s="118" t="n"/>
      <c r="Z1274" s="118" t="n"/>
      <c r="AA1274" s="118" t="n"/>
      <c r="AB1274" s="118" t="n"/>
      <c r="AC1274" s="118" t="n"/>
      <c r="AD1274" s="118" t="n"/>
      <c r="AE1274" s="118" t="n"/>
      <c r="AF1274" s="118" t="n"/>
      <c r="AG1274" s="118" t="n"/>
      <c r="AH1274" s="118" t="n"/>
      <c r="AI1274" s="118" t="n"/>
      <c r="AJ1274" s="118" t="n"/>
      <c r="AK1274" s="118" t="n"/>
      <c r="AL1274" s="118" t="n"/>
      <c r="AM1274" s="118" t="n"/>
      <c r="AN1274" s="118" t="n"/>
      <c r="AO1274" s="118" t="n"/>
      <c r="AP1274" s="118" t="n"/>
      <c r="AQ1274" s="118" t="n"/>
      <c r="AR1274" s="118" t="n"/>
      <c r="AS1274" s="118" t="n"/>
      <c r="AT1274" s="118" t="n"/>
      <c r="AU1274" s="118" t="n"/>
      <c r="AV1274" s="118" t="n"/>
      <c r="AW1274" s="118" t="n"/>
      <c r="AX1274" s="118" t="n">
        <v>1</v>
      </c>
      <c r="AY1274" s="118" t="n"/>
      <c r="AZ1274" s="118" t="n"/>
      <c r="BA1274" s="118" t="n"/>
      <c r="BB1274" s="118" t="n"/>
      <c r="BC1274" s="118" t="n"/>
      <c r="BD1274" s="118" t="n"/>
      <c r="BE1274" s="118" t="n"/>
      <c r="BF1274" s="118" t="n"/>
      <c r="BG1274" s="118" t="n"/>
      <c r="BH1274" s="118" t="n"/>
      <c r="BI1274" s="118" t="n"/>
      <c r="BJ1274" s="118" t="n"/>
      <c r="BK1274" s="118" t="n"/>
      <c r="BL1274" s="118" t="n"/>
      <c r="BM1274" s="118" t="n"/>
      <c r="BN1274" s="118" t="n"/>
      <c r="BO1274" s="118" t="n"/>
      <c r="BP1274" s="118" t="n"/>
      <c r="BQ1274" s="118" t="n"/>
      <c r="BR1274" s="118" t="n"/>
      <c r="BS1274" s="118" t="n"/>
      <c r="BT1274" s="118">
        <f>COUNTIF(B1274:BS1274,1)</f>
        <v/>
      </c>
      <c r="BV1274" s="76">
        <f>TRIM(RIGHT(A1274, LEN(A1274) - FIND("@", SUBSTITUTE(A1274, " ", "@", LEN(A1274)-LEN(SUBSTITUTE(A1274," ",""))))))</f>
        <v/>
      </c>
      <c r="BW1274" s="76">
        <f>TRIM(LEFT(A1274,FIND(" ",A1274&amp;" ")-1))</f>
        <v/>
      </c>
      <c r="BX1274">
        <f>+IF(BV1274=BV1273,"Same","Diff")</f>
        <v/>
      </c>
      <c r="BY1274">
        <f>IF(BX1274="Same",IF(BW1274=BW1273,"same","Diff"))</f>
        <v/>
      </c>
    </row>
    <row r="1275" ht="17" customHeight="1">
      <c r="A1275" s="59" t="inlineStr">
        <is>
          <t>Kunimitsu Takahashi</t>
        </is>
      </c>
      <c r="B1275" s="117" t="n"/>
      <c r="C1275" s="117" t="n"/>
      <c r="D1275" s="117" t="n"/>
      <c r="E1275" s="117" t="n"/>
      <c r="F1275" s="117" t="n"/>
      <c r="G1275" s="117" t="n"/>
      <c r="H1275" s="117" t="n">
        <v>1</v>
      </c>
      <c r="I1275" s="117" t="n">
        <v>1</v>
      </c>
      <c r="J1275" s="118" t="n">
        <v>1</v>
      </c>
      <c r="K1275" s="118" t="n"/>
      <c r="L1275" s="118" t="n"/>
      <c r="M1275" s="118" t="n"/>
      <c r="N1275" s="118" t="n"/>
      <c r="O1275" s="118" t="n"/>
      <c r="P1275" s="118" t="n"/>
      <c r="Q1275" s="118" t="n"/>
      <c r="R1275" s="118" t="n"/>
      <c r="S1275" s="118" t="n"/>
      <c r="T1275" s="118" t="n"/>
      <c r="U1275" s="118" t="n"/>
      <c r="V1275" s="118" t="n"/>
      <c r="W1275" s="118" t="n"/>
      <c r="X1275" s="118" t="n"/>
      <c r="Y1275" s="118" t="n"/>
      <c r="Z1275" s="118" t="n"/>
      <c r="AA1275" s="118" t="n"/>
      <c r="AB1275" s="118" t="n"/>
      <c r="AC1275" s="118" t="n"/>
      <c r="AD1275" s="118" t="n"/>
      <c r="AE1275" s="118" t="n"/>
      <c r="AF1275" s="118" t="n"/>
      <c r="AG1275" s="118" t="n"/>
      <c r="AH1275" s="118" t="n"/>
      <c r="AI1275" s="118" t="n"/>
      <c r="AJ1275" s="118" t="n"/>
      <c r="AK1275" s="118" t="n"/>
      <c r="AL1275" s="118" t="n"/>
      <c r="AM1275" s="118" t="n"/>
      <c r="AN1275" s="118" t="n"/>
      <c r="AO1275" s="118" t="n"/>
      <c r="AP1275" s="118" t="n"/>
      <c r="AQ1275" s="118" t="n"/>
      <c r="AR1275" s="118" t="n"/>
      <c r="AS1275" s="118" t="n"/>
      <c r="AT1275" s="118" t="n"/>
      <c r="AU1275" s="118" t="n"/>
      <c r="AV1275" s="118" t="n"/>
      <c r="AW1275" s="118" t="n"/>
      <c r="AX1275" s="118" t="n"/>
      <c r="AY1275" s="118" t="n"/>
      <c r="AZ1275" s="118" t="n"/>
      <c r="BA1275" s="118" t="n"/>
      <c r="BB1275" s="118" t="n"/>
      <c r="BC1275" s="118" t="n"/>
      <c r="BD1275" s="118" t="n"/>
      <c r="BE1275" s="118" t="n"/>
      <c r="BF1275" s="118" t="n"/>
      <c r="BG1275" s="118" t="n"/>
      <c r="BH1275" s="118" t="n"/>
      <c r="BI1275" s="118" t="n"/>
      <c r="BJ1275" s="118" t="n"/>
      <c r="BK1275" s="118" t="n"/>
      <c r="BL1275" s="118" t="n"/>
      <c r="BM1275" s="118" t="n"/>
      <c r="BN1275" s="118" t="n"/>
      <c r="BO1275" s="118" t="n"/>
      <c r="BP1275" s="118" t="n"/>
      <c r="BQ1275" s="118" t="n"/>
      <c r="BR1275" s="118" t="n"/>
      <c r="BS1275" s="118" t="n"/>
      <c r="BT1275" s="118">
        <f>COUNTIF(B1275:BS1275,1)</f>
        <v/>
      </c>
      <c r="BV1275" s="76">
        <f>TRIM(RIGHT(A1275, LEN(A1275) - FIND("@", SUBSTITUTE(A1275, " ", "@", LEN(A1275)-LEN(SUBSTITUTE(A1275," ",""))))))</f>
        <v/>
      </c>
      <c r="BW1275" s="76">
        <f>TRIM(LEFT(A1275,FIND(" ",A1275&amp;" ")-1))</f>
        <v/>
      </c>
      <c r="BX1275">
        <f>+IF(BV1275=BV1274,"Same","Diff")</f>
        <v/>
      </c>
      <c r="BY1275">
        <f>IF(BX1275="Same",IF(BW1275=BW1274,"same","Diff"))</f>
        <v/>
      </c>
    </row>
    <row r="1276" ht="17" customHeight="1">
      <c r="A1276" s="59" t="inlineStr">
        <is>
          <t>Ken Talbert</t>
        </is>
      </c>
      <c r="B1276" s="117" t="n"/>
      <c r="C1276" s="117" t="n"/>
      <c r="D1276" s="117" t="n"/>
      <c r="E1276" s="117" t="n"/>
      <c r="F1276" s="117" t="n"/>
      <c r="G1276" s="117" t="n"/>
      <c r="H1276" s="117" t="n"/>
      <c r="I1276" s="117" t="n"/>
      <c r="J1276" s="118" t="n"/>
      <c r="K1276" s="118" t="n"/>
      <c r="L1276" s="118" t="n"/>
      <c r="M1276" s="118" t="n"/>
      <c r="N1276" s="118" t="n"/>
      <c r="O1276" s="118" t="n"/>
      <c r="P1276" s="118" t="n"/>
      <c r="Q1276" s="118" t="n"/>
      <c r="R1276" s="118" t="n"/>
      <c r="S1276" s="118" t="n"/>
      <c r="T1276" s="118" t="n"/>
      <c r="U1276" s="118" t="n"/>
      <c r="V1276" s="118" t="n"/>
      <c r="W1276" s="118" t="n"/>
      <c r="X1276" s="118" t="n"/>
      <c r="Y1276" s="118" t="n"/>
      <c r="Z1276" s="118" t="n"/>
      <c r="AA1276" s="118" t="n"/>
      <c r="AB1276" s="118" t="n"/>
      <c r="AC1276" s="118" t="n"/>
      <c r="AD1276" s="118" t="n"/>
      <c r="AE1276" s="118" t="n"/>
      <c r="AF1276" s="118" t="n"/>
      <c r="AG1276" s="118" t="n"/>
      <c r="AH1276" s="118" t="n">
        <v>1</v>
      </c>
      <c r="AI1276" s="118" t="n"/>
      <c r="AJ1276" s="118" t="n"/>
      <c r="AK1276" s="118" t="n"/>
      <c r="AL1276" s="118" t="n"/>
      <c r="AM1276" s="118" t="n"/>
      <c r="AN1276" s="118" t="n"/>
      <c r="AO1276" s="118" t="n"/>
      <c r="AP1276" s="118" t="n"/>
      <c r="AQ1276" s="118" t="n"/>
      <c r="AR1276" s="118" t="n"/>
      <c r="AS1276" s="118" t="n"/>
      <c r="AT1276" s="118" t="n"/>
      <c r="AU1276" s="118" t="n"/>
      <c r="AV1276" s="118" t="n"/>
      <c r="AW1276" s="118" t="n"/>
      <c r="AX1276" s="118" t="n"/>
      <c r="AY1276" s="118" t="n"/>
      <c r="AZ1276" s="118" t="n"/>
      <c r="BA1276" s="118" t="n"/>
      <c r="BB1276" s="118" t="n"/>
      <c r="BC1276" s="118" t="n"/>
      <c r="BD1276" s="118" t="n"/>
      <c r="BE1276" s="118" t="n"/>
      <c r="BF1276" s="118" t="n"/>
      <c r="BG1276" s="118" t="n"/>
      <c r="BH1276" s="118" t="n"/>
      <c r="BI1276" s="118" t="n"/>
      <c r="BJ1276" s="118" t="n"/>
      <c r="BK1276" s="118" t="n"/>
      <c r="BL1276" s="118" t="n"/>
      <c r="BM1276" s="118" t="n"/>
      <c r="BN1276" s="118" t="n"/>
      <c r="BO1276" s="118" t="n"/>
      <c r="BP1276" s="118" t="n"/>
      <c r="BQ1276" s="118" t="n"/>
      <c r="BR1276" s="118" t="n"/>
      <c r="BS1276" s="118" t="n"/>
      <c r="BT1276" s="118">
        <f>COUNTIF(B1276:BS1276,1)</f>
        <v/>
      </c>
      <c r="BV1276" s="76">
        <f>TRIM(RIGHT(A1276, LEN(A1276) - FIND("@", SUBSTITUTE(A1276, " ", "@", LEN(A1276)-LEN(SUBSTITUTE(A1276," ",""))))))</f>
        <v/>
      </c>
      <c r="BW1276" s="76">
        <f>TRIM(LEFT(A1276,FIND(" ",A1276&amp;" ")-1))</f>
        <v/>
      </c>
      <c r="BX1276">
        <f>+IF(BV1276=BV1275,"Same","Diff")</f>
        <v/>
      </c>
      <c r="BY1276">
        <f>IF(BX1276="Same",IF(BW1276=BW1275,"same","Diff"))</f>
        <v/>
      </c>
    </row>
    <row r="1277" ht="17" customHeight="1">
      <c r="A1277" s="59" t="inlineStr">
        <is>
          <t>Ken Talbot</t>
        </is>
      </c>
      <c r="B1277" s="117" t="n"/>
      <c r="C1277" s="117" t="n"/>
      <c r="D1277" s="117" t="n"/>
      <c r="E1277" s="117" t="n"/>
      <c r="F1277" s="117" t="n"/>
      <c r="G1277" s="117" t="n"/>
      <c r="H1277" s="117" t="n"/>
      <c r="I1277" s="117" t="n"/>
      <c r="J1277" s="118" t="n"/>
      <c r="K1277" s="118" t="n"/>
      <c r="L1277" s="118" t="n"/>
      <c r="M1277" s="118" t="n"/>
      <c r="N1277" s="118" t="n"/>
      <c r="O1277" s="118" t="n"/>
      <c r="P1277" s="118" t="n"/>
      <c r="Q1277" s="118" t="n"/>
      <c r="R1277" s="118" t="n"/>
      <c r="S1277" s="118" t="n"/>
      <c r="T1277" s="118" t="n"/>
      <c r="U1277" s="118" t="n"/>
      <c r="V1277" s="118" t="n"/>
      <c r="W1277" s="118" t="n"/>
      <c r="X1277" s="118" t="n"/>
      <c r="Y1277" s="118" t="n"/>
      <c r="Z1277" s="118" t="n"/>
      <c r="AA1277" s="118" t="n"/>
      <c r="AB1277" s="118" t="n"/>
      <c r="AC1277" s="118" t="n"/>
      <c r="AD1277" s="118" t="n"/>
      <c r="AE1277" s="118" t="n"/>
      <c r="AF1277" s="118" t="n"/>
      <c r="AG1277" s="118" t="n"/>
      <c r="AH1277" s="118" t="n">
        <v>1</v>
      </c>
      <c r="AI1277" s="118" t="n"/>
      <c r="AJ1277" s="118" t="n"/>
      <c r="AK1277" s="118" t="n"/>
      <c r="AL1277" s="118" t="n"/>
      <c r="AM1277" s="118" t="n"/>
      <c r="AN1277" s="118" t="n"/>
      <c r="AO1277" s="118" t="n"/>
      <c r="AP1277" s="118" t="n"/>
      <c r="AQ1277" s="118" t="n"/>
      <c r="AR1277" s="118" t="n"/>
      <c r="AS1277" s="118" t="n"/>
      <c r="AT1277" s="118" t="n"/>
      <c r="AU1277" s="118" t="n"/>
      <c r="AV1277" s="118" t="n"/>
      <c r="AW1277" s="118" t="n"/>
      <c r="AX1277" s="118" t="n"/>
      <c r="AY1277" s="118" t="n"/>
      <c r="AZ1277" s="118" t="n"/>
      <c r="BA1277" s="118" t="n"/>
      <c r="BB1277" s="118" t="n"/>
      <c r="BC1277" s="118" t="n"/>
      <c r="BD1277" s="118" t="n"/>
      <c r="BE1277" s="118" t="n"/>
      <c r="BF1277" s="118" t="n"/>
      <c r="BG1277" s="118" t="n"/>
      <c r="BH1277" s="118" t="n"/>
      <c r="BI1277" s="118" t="n"/>
      <c r="BJ1277" s="118" t="n"/>
      <c r="BK1277" s="118" t="n"/>
      <c r="BL1277" s="118" t="n"/>
      <c r="BM1277" s="118" t="n"/>
      <c r="BN1277" s="118" t="n"/>
      <c r="BO1277" s="118" t="n"/>
      <c r="BP1277" s="118" t="n"/>
      <c r="BQ1277" s="118" t="n"/>
      <c r="BR1277" s="118" t="n"/>
      <c r="BS1277" s="118" t="n"/>
      <c r="BT1277" s="118">
        <f>COUNTIF(B1277:BS1277,1)</f>
        <v/>
      </c>
      <c r="BV1277" s="76">
        <f>TRIM(RIGHT(A1277, LEN(A1277) - FIND("@", SUBSTITUTE(A1277, " ", "@", LEN(A1277)-LEN(SUBSTITUTE(A1277," ",""))))))</f>
        <v/>
      </c>
      <c r="BW1277" s="76">
        <f>TRIM(LEFT(A1277,FIND(" ",A1277&amp;" ")-1))</f>
        <v/>
      </c>
      <c r="BX1277">
        <f>+IF(BV1277=BV1276,"Same","Diff")</f>
        <v/>
      </c>
      <c r="BY1277">
        <f>IF(BX1277="Same",IF(BW1277=BW1276,"same","Diff"))</f>
        <v/>
      </c>
    </row>
    <row r="1278" ht="17" customHeight="1">
      <c r="A1278" s="61" t="inlineStr">
        <is>
          <t>Garth Tander</t>
        </is>
      </c>
      <c r="B1278" s="120" t="n"/>
      <c r="C1278" s="120" t="n"/>
      <c r="D1278" s="120" t="n"/>
      <c r="E1278" s="120" t="n"/>
      <c r="F1278" s="120" t="n"/>
      <c r="G1278" s="120" t="n"/>
      <c r="H1278" s="120" t="n"/>
      <c r="I1278" s="120" t="n"/>
      <c r="J1278" s="118" t="n"/>
      <c r="K1278" s="118" t="n"/>
      <c r="L1278" s="118" t="n"/>
      <c r="M1278" s="118" t="n"/>
      <c r="N1278" s="118" t="n"/>
      <c r="O1278" s="118" t="n"/>
      <c r="P1278" s="118" t="n"/>
      <c r="Q1278" s="118" t="n"/>
      <c r="R1278" s="118" t="n"/>
      <c r="S1278" s="118" t="n"/>
      <c r="T1278" s="118" t="n"/>
      <c r="U1278" s="118" t="n"/>
      <c r="V1278" s="118" t="n"/>
      <c r="W1278" s="118" t="n"/>
      <c r="X1278" s="118" t="n"/>
      <c r="Y1278" s="118" t="n"/>
      <c r="Z1278" s="118" t="n"/>
      <c r="AA1278" s="118" t="n"/>
      <c r="AB1278" s="118" t="n"/>
      <c r="AC1278" s="118" t="n"/>
      <c r="AD1278" s="118" t="n"/>
      <c r="AE1278" s="118" t="n"/>
      <c r="AF1278" s="118" t="n"/>
      <c r="AG1278" s="118" t="n"/>
      <c r="AH1278" s="118" t="n"/>
      <c r="AI1278" s="118" t="n"/>
      <c r="AJ1278" s="118" t="n"/>
      <c r="AK1278" s="118" t="n"/>
      <c r="AL1278" s="118" t="n"/>
      <c r="AM1278" s="118" t="n"/>
      <c r="AN1278" s="118" t="n"/>
      <c r="AO1278" s="118" t="n">
        <v>1</v>
      </c>
      <c r="AP1278" s="118" t="n"/>
      <c r="AQ1278" s="118" t="n">
        <v>1</v>
      </c>
      <c r="AR1278" s="118" t="n"/>
      <c r="AS1278" s="118" t="n">
        <v>1</v>
      </c>
      <c r="AT1278" s="118" t="n">
        <v>1</v>
      </c>
      <c r="AU1278" s="118" t="n">
        <v>1</v>
      </c>
      <c r="AV1278" s="118" t="n">
        <v>1</v>
      </c>
      <c r="AW1278" s="118" t="n">
        <v>1</v>
      </c>
      <c r="AX1278" s="118" t="n">
        <v>1</v>
      </c>
      <c r="AY1278" s="118" t="n">
        <v>1</v>
      </c>
      <c r="AZ1278" s="118" t="n"/>
      <c r="BA1278" s="118" t="n">
        <v>1</v>
      </c>
      <c r="BB1278" s="118" t="n">
        <v>1</v>
      </c>
      <c r="BC1278" s="118" t="n">
        <v>1</v>
      </c>
      <c r="BD1278" s="118" t="n">
        <v>1</v>
      </c>
      <c r="BE1278" s="118" t="n">
        <v>1</v>
      </c>
      <c r="BF1278" s="118" t="n">
        <v>1</v>
      </c>
      <c r="BG1278" s="118" t="n">
        <v>1</v>
      </c>
      <c r="BH1278" s="118" t="n">
        <v>1</v>
      </c>
      <c r="BI1278" s="118" t="n">
        <v>1</v>
      </c>
      <c r="BJ1278" s="118" t="n">
        <v>1</v>
      </c>
      <c r="BK1278" s="118" t="n">
        <v>1</v>
      </c>
      <c r="BL1278" s="118" t="n">
        <v>1</v>
      </c>
      <c r="BM1278" s="118" t="n">
        <v>1</v>
      </c>
      <c r="BN1278" s="118" t="n">
        <v>1</v>
      </c>
      <c r="BO1278" s="118" t="n">
        <v>1</v>
      </c>
      <c r="BP1278" s="118" t="n">
        <v>1</v>
      </c>
      <c r="BQ1278" s="118" t="n">
        <v>1</v>
      </c>
      <c r="BR1278" s="118" t="n">
        <v>1</v>
      </c>
      <c r="BS1278" s="118" t="n"/>
      <c r="BT1278" s="118">
        <f>COUNTIF(B1278:BS1278,1)</f>
        <v/>
      </c>
      <c r="BV1278" s="76">
        <f>TRIM(RIGHT(A1278, LEN(A1278) - FIND("@", SUBSTITUTE(A1278, " ", "@", LEN(A1278)-LEN(SUBSTITUTE(A1278," ",""))))))</f>
        <v/>
      </c>
      <c r="BW1278" s="76">
        <f>TRIM(LEFT(A1278,FIND(" ",A1278&amp;" ")-1))</f>
        <v/>
      </c>
      <c r="BX1278">
        <f>+IF(BV1278=BV1277,"Same","Diff")</f>
        <v/>
      </c>
      <c r="BY1278">
        <f>IF(BX1278="Same",IF(BW1278=BW1277,"same","Diff"))</f>
        <v/>
      </c>
    </row>
    <row r="1279" ht="17" customHeight="1">
      <c r="A1279" s="61" t="inlineStr">
        <is>
          <t>Leanne Tander</t>
        </is>
      </c>
      <c r="B1279" s="120" t="n"/>
      <c r="C1279" s="120" t="n"/>
      <c r="D1279" s="120" t="n"/>
      <c r="E1279" s="120" t="n"/>
      <c r="F1279" s="120" t="n"/>
      <c r="G1279" s="120" t="n"/>
      <c r="H1279" s="120" t="n"/>
      <c r="I1279" s="120" t="n"/>
      <c r="J1279" s="118" t="n"/>
      <c r="K1279" s="118" t="n"/>
      <c r="L1279" s="118" t="n"/>
      <c r="M1279" s="118" t="n"/>
      <c r="N1279" s="118" t="n"/>
      <c r="O1279" s="118" t="n"/>
      <c r="P1279" s="118" t="n"/>
      <c r="Q1279" s="118" t="n"/>
      <c r="R1279" s="118" t="n"/>
      <c r="S1279" s="118" t="n"/>
      <c r="T1279" s="118" t="n"/>
      <c r="U1279" s="118" t="n"/>
      <c r="V1279" s="118" t="n"/>
      <c r="W1279" s="118" t="n"/>
      <c r="X1279" s="118" t="n"/>
      <c r="Y1279" s="118" t="n"/>
      <c r="Z1279" s="118" t="n"/>
      <c r="AA1279" s="118" t="n"/>
      <c r="AB1279" s="118" t="n"/>
      <c r="AC1279" s="118" t="n"/>
      <c r="AD1279" s="118" t="n"/>
      <c r="AE1279" s="118" t="n"/>
      <c r="AF1279" s="118" t="n"/>
      <c r="AG1279" s="118" t="n"/>
      <c r="AH1279" s="118" t="n"/>
      <c r="AI1279" s="118" t="n"/>
      <c r="AJ1279" s="118" t="n"/>
      <c r="AK1279" s="118" t="n"/>
      <c r="AL1279" s="118" t="n"/>
      <c r="AM1279" s="118" t="n"/>
      <c r="AN1279" s="118" t="n"/>
      <c r="AO1279" s="118" t="n"/>
      <c r="AP1279" s="118" t="n"/>
      <c r="AQ1279" s="118" t="n"/>
      <c r="AR1279" s="118" t="n"/>
      <c r="AS1279" s="118" t="n"/>
      <c r="AT1279" s="118" t="n"/>
      <c r="AU1279" s="118" t="n"/>
      <c r="AV1279" s="118" t="n"/>
      <c r="AW1279" s="118" t="n"/>
      <c r="AX1279" s="118" t="n"/>
      <c r="AY1279" s="118" t="n"/>
      <c r="AZ1279" s="118" t="n"/>
      <c r="BA1279" s="118" t="n"/>
      <c r="BB1279" s="118" t="n">
        <v>1</v>
      </c>
      <c r="BC1279" s="118" t="n"/>
      <c r="BD1279" s="118" t="n"/>
      <c r="BE1279" s="118" t="n"/>
      <c r="BF1279" s="118" t="n"/>
      <c r="BG1279" s="118" t="n"/>
      <c r="BH1279" s="118" t="n"/>
      <c r="BI1279" s="118" t="n"/>
      <c r="BJ1279" s="118" t="n"/>
      <c r="BK1279" s="118" t="n"/>
      <c r="BL1279" s="118" t="n"/>
      <c r="BM1279" s="118" t="n"/>
      <c r="BN1279" s="118" t="n"/>
      <c r="BO1279" s="118" t="n"/>
      <c r="BP1279" s="118" t="n"/>
      <c r="BQ1279" s="118" t="n"/>
      <c r="BR1279" s="118" t="n"/>
      <c r="BS1279" s="118" t="n"/>
      <c r="BT1279" s="118">
        <f>COUNTIF(B1279:BS1279,1)</f>
        <v/>
      </c>
      <c r="BV1279" s="76">
        <f>TRIM(RIGHT(A1279, LEN(A1279) - FIND("@", SUBSTITUTE(A1279, " ", "@", LEN(A1279)-LEN(SUBSTITUTE(A1279," ",""))))))</f>
        <v/>
      </c>
      <c r="BW1279" s="76">
        <f>TRIM(LEFT(A1279,FIND(" ",A1279&amp;" ")-1))</f>
        <v/>
      </c>
      <c r="BX1279">
        <f>+IF(BV1279=BV1278,"Same","Diff")</f>
        <v/>
      </c>
      <c r="BY1279">
        <f>IF(BX1279="Same",IF(BW1279=BW1278,"same","Diff"))</f>
        <v/>
      </c>
    </row>
    <row r="1280" ht="17" customHeight="1">
      <c r="A1280" s="60" t="inlineStr">
        <is>
          <t>Barry Tapsall</t>
        </is>
      </c>
      <c r="B1280" s="119" t="n"/>
      <c r="C1280" s="119" t="n"/>
      <c r="D1280" s="119" t="n"/>
      <c r="E1280" s="119" t="n"/>
      <c r="F1280" s="119" t="n"/>
      <c r="G1280" s="119" t="n"/>
      <c r="H1280" s="119" t="n"/>
      <c r="I1280" s="119" t="n">
        <v>1</v>
      </c>
      <c r="J1280" s="118" t="n"/>
      <c r="K1280" s="118" t="n">
        <v>1</v>
      </c>
      <c r="L1280" s="118" t="n">
        <v>1</v>
      </c>
      <c r="M1280" s="118" t="n"/>
      <c r="N1280" s="118" t="n">
        <v>1</v>
      </c>
      <c r="O1280" s="118" t="n"/>
      <c r="P1280" s="118" t="n"/>
      <c r="Q1280" s="118" t="n"/>
      <c r="R1280" s="118" t="n"/>
      <c r="S1280" s="118" t="n"/>
      <c r="T1280" s="118" t="n"/>
      <c r="U1280" s="118" t="n"/>
      <c r="V1280" s="118" t="n"/>
      <c r="W1280" s="118" t="n"/>
      <c r="X1280" s="118" t="n"/>
      <c r="Y1280" s="118" t="n"/>
      <c r="Z1280" s="118" t="n"/>
      <c r="AA1280" s="118" t="n"/>
      <c r="AB1280" s="118" t="n"/>
      <c r="AC1280" s="118" t="n"/>
      <c r="AD1280" s="118" t="n"/>
      <c r="AE1280" s="118" t="n"/>
      <c r="AF1280" s="118" t="n"/>
      <c r="AG1280" s="118" t="n"/>
      <c r="AH1280" s="118" t="n"/>
      <c r="AI1280" s="118" t="n"/>
      <c r="AJ1280" s="118" t="n"/>
      <c r="AK1280" s="118" t="n"/>
      <c r="AL1280" s="118" t="n"/>
      <c r="AM1280" s="118" t="n"/>
      <c r="AN1280" s="118" t="n"/>
      <c r="AO1280" s="118" t="n"/>
      <c r="AP1280" s="118" t="n"/>
      <c r="AQ1280" s="118" t="n"/>
      <c r="AR1280" s="118" t="n"/>
      <c r="AS1280" s="118" t="n"/>
      <c r="AT1280" s="118" t="n"/>
      <c r="AU1280" s="118" t="n"/>
      <c r="AV1280" s="118" t="n"/>
      <c r="AW1280" s="118" t="n"/>
      <c r="AX1280" s="118" t="n"/>
      <c r="AY1280" s="118" t="n"/>
      <c r="AZ1280" s="118" t="n"/>
      <c r="BA1280" s="118" t="n"/>
      <c r="BB1280" s="118" t="n"/>
      <c r="BC1280" s="118" t="n"/>
      <c r="BD1280" s="118" t="n"/>
      <c r="BE1280" s="118" t="n"/>
      <c r="BF1280" s="118" t="n"/>
      <c r="BG1280" s="118" t="n"/>
      <c r="BH1280" s="118" t="n"/>
      <c r="BI1280" s="118" t="n"/>
      <c r="BJ1280" s="118" t="n"/>
      <c r="BK1280" s="118" t="n"/>
      <c r="BL1280" s="118" t="n"/>
      <c r="BM1280" s="118" t="n"/>
      <c r="BN1280" s="118" t="n"/>
      <c r="BO1280" s="118" t="n"/>
      <c r="BP1280" s="118" t="n"/>
      <c r="BQ1280" s="118" t="n"/>
      <c r="BR1280" s="118" t="n"/>
      <c r="BS1280" s="118" t="n"/>
      <c r="BT1280" s="118">
        <f>COUNTIF(B1280:BS1280,1)</f>
        <v/>
      </c>
      <c r="BV1280" s="76">
        <f>TRIM(RIGHT(A1280, LEN(A1280) - FIND("@", SUBSTITUTE(A1280, " ", "@", LEN(A1280)-LEN(SUBSTITUTE(A1280," ",""))))))</f>
        <v/>
      </c>
      <c r="BW1280" s="76">
        <f>TRIM(LEFT(A1280,FIND(" ",A1280&amp;" ")-1))</f>
        <v/>
      </c>
      <c r="BX1280">
        <f>+IF(BV1280=BV1279,"Same","Diff")</f>
        <v/>
      </c>
      <c r="BY1280">
        <f>IF(BX1280="Same",IF(BW1280=BW1279,"same","Diff"))</f>
        <v/>
      </c>
    </row>
    <row r="1281" ht="17" customHeight="1">
      <c r="A1281" s="59" t="inlineStr">
        <is>
          <t>Thierry Tassin</t>
        </is>
      </c>
      <c r="B1281" s="117" t="n"/>
      <c r="C1281" s="117" t="n"/>
      <c r="D1281" s="117" t="n"/>
      <c r="E1281" s="117" t="n"/>
      <c r="F1281" s="117" t="n"/>
      <c r="G1281" s="117" t="n"/>
      <c r="H1281" s="117" t="n"/>
      <c r="I1281" s="117" t="n"/>
      <c r="J1281" s="118" t="n"/>
      <c r="K1281" s="118" t="n"/>
      <c r="L1281" s="118" t="n"/>
      <c r="M1281" s="118" t="n"/>
      <c r="N1281" s="118" t="n"/>
      <c r="O1281" s="118" t="n"/>
      <c r="P1281" s="118" t="n"/>
      <c r="Q1281" s="118" t="n"/>
      <c r="R1281" s="118" t="n"/>
      <c r="S1281" s="118" t="n"/>
      <c r="T1281" s="118" t="n"/>
      <c r="U1281" s="118" t="n"/>
      <c r="V1281" s="118" t="n"/>
      <c r="W1281" s="118" t="n"/>
      <c r="X1281" s="118" t="n"/>
      <c r="Y1281" s="118" t="n"/>
      <c r="Z1281" s="118" t="n"/>
      <c r="AA1281" s="118" t="n"/>
      <c r="AB1281" s="118" t="n"/>
      <c r="AC1281" s="118" t="n">
        <v>1</v>
      </c>
      <c r="AD1281" s="118" t="n"/>
      <c r="AE1281" s="118" t="n"/>
      <c r="AF1281" s="118" t="n"/>
      <c r="AG1281" s="118" t="n"/>
      <c r="AH1281" s="118" t="n"/>
      <c r="AI1281" s="118" t="n"/>
      <c r="AJ1281" s="118" t="n"/>
      <c r="AK1281" s="118" t="n"/>
      <c r="AL1281" s="118" t="n"/>
      <c r="AM1281" s="118" t="n"/>
      <c r="AN1281" s="118" t="n"/>
      <c r="AO1281" s="118" t="n"/>
      <c r="AP1281" s="118" t="n"/>
      <c r="AQ1281" s="118" t="n"/>
      <c r="AR1281" s="118" t="n"/>
      <c r="AS1281" s="118" t="n"/>
      <c r="AT1281" s="118" t="n"/>
      <c r="AU1281" s="118" t="n"/>
      <c r="AV1281" s="118" t="n"/>
      <c r="AW1281" s="118" t="n"/>
      <c r="AX1281" s="118" t="n"/>
      <c r="AY1281" s="118" t="n"/>
      <c r="AZ1281" s="118" t="n"/>
      <c r="BA1281" s="118" t="n"/>
      <c r="BB1281" s="118" t="n"/>
      <c r="BC1281" s="118" t="n"/>
      <c r="BD1281" s="118" t="n"/>
      <c r="BE1281" s="118" t="n"/>
      <c r="BF1281" s="118" t="n"/>
      <c r="BG1281" s="118" t="n"/>
      <c r="BH1281" s="118" t="n"/>
      <c r="BI1281" s="118" t="n"/>
      <c r="BJ1281" s="118" t="n"/>
      <c r="BK1281" s="118" t="n"/>
      <c r="BL1281" s="118" t="n"/>
      <c r="BM1281" s="118" t="n"/>
      <c r="BN1281" s="118" t="n"/>
      <c r="BO1281" s="118" t="n"/>
      <c r="BP1281" s="118" t="n"/>
      <c r="BQ1281" s="118" t="n"/>
      <c r="BR1281" s="118" t="n"/>
      <c r="BS1281" s="118" t="n"/>
      <c r="BT1281" s="118">
        <f>COUNTIF(B1281:BS1281,1)</f>
        <v/>
      </c>
      <c r="BV1281" s="76">
        <f>TRIM(RIGHT(A1281, LEN(A1281) - FIND("@", SUBSTITUTE(A1281, " ", "@", LEN(A1281)-LEN(SUBSTITUTE(A1281," ",""))))))</f>
        <v/>
      </c>
      <c r="BW1281" s="76">
        <f>TRIM(LEFT(A1281,FIND(" ",A1281&amp;" ")-1))</f>
        <v/>
      </c>
      <c r="BX1281">
        <f>+IF(BV1281=BV1280,"Same","Diff")</f>
        <v/>
      </c>
      <c r="BY1281">
        <f>IF(BX1281="Same",IF(BW1281=BW1280,"same","Diff"))</f>
        <v/>
      </c>
    </row>
    <row r="1282" ht="17" customHeight="1">
      <c r="A1282" s="59" t="inlineStr">
        <is>
          <t>Alan Scotty Taylor</t>
        </is>
      </c>
      <c r="B1282" s="117" t="n"/>
      <c r="C1282" s="117" t="n"/>
      <c r="D1282" s="117" t="n"/>
      <c r="E1282" s="117" t="n"/>
      <c r="F1282" s="117" t="n"/>
      <c r="G1282" s="117" t="n"/>
      <c r="H1282" s="117" t="n"/>
      <c r="I1282" s="117" t="n"/>
      <c r="J1282" s="118" t="n"/>
      <c r="K1282" s="118" t="n"/>
      <c r="L1282" s="118" t="n"/>
      <c r="M1282" s="118" t="n"/>
      <c r="N1282" s="118" t="n"/>
      <c r="O1282" s="118" t="n"/>
      <c r="P1282" s="118" t="n"/>
      <c r="Q1282" s="118" t="n"/>
      <c r="R1282" s="118" t="n"/>
      <c r="S1282" s="118" t="n">
        <v>1</v>
      </c>
      <c r="T1282" s="118" t="n">
        <v>1</v>
      </c>
      <c r="U1282" s="118" t="n">
        <v>1</v>
      </c>
      <c r="V1282" s="118" t="n">
        <v>1</v>
      </c>
      <c r="W1282" s="118" t="n">
        <v>1</v>
      </c>
      <c r="X1282" s="118" t="n">
        <v>1</v>
      </c>
      <c r="Y1282" s="118" t="n">
        <v>1</v>
      </c>
      <c r="Z1282" s="118" t="n">
        <v>1</v>
      </c>
      <c r="AA1282" s="118" t="n">
        <v>1</v>
      </c>
      <c r="AB1282" s="118" t="n">
        <v>1</v>
      </c>
      <c r="AC1282" s="118" t="n"/>
      <c r="AD1282" s="118" t="n"/>
      <c r="AE1282" s="118" t="n"/>
      <c r="AF1282" s="118" t="n"/>
      <c r="AG1282" s="118" t="n"/>
      <c r="AH1282" s="118" t="n"/>
      <c r="AI1282" s="118" t="n"/>
      <c r="AJ1282" s="118" t="n">
        <v>1</v>
      </c>
      <c r="AK1282" s="118" t="n"/>
      <c r="AL1282" s="118" t="n"/>
      <c r="AM1282" s="118" t="n"/>
      <c r="AN1282" s="118" t="n"/>
      <c r="AO1282" s="118" t="n"/>
      <c r="AP1282" s="118" t="n"/>
      <c r="AQ1282" s="118" t="n"/>
      <c r="AR1282" s="118" t="n"/>
      <c r="AS1282" s="118" t="n"/>
      <c r="AT1282" s="118" t="n"/>
      <c r="AU1282" s="118" t="n"/>
      <c r="AV1282" s="118" t="n"/>
      <c r="AW1282" s="118" t="n"/>
      <c r="AX1282" s="118" t="n"/>
      <c r="AY1282" s="118" t="n"/>
      <c r="AZ1282" s="118" t="n"/>
      <c r="BA1282" s="118" t="n"/>
      <c r="BB1282" s="118" t="n"/>
      <c r="BC1282" s="118" t="n"/>
      <c r="BD1282" s="118" t="n"/>
      <c r="BE1282" s="118" t="n"/>
      <c r="BF1282" s="118" t="n"/>
      <c r="BG1282" s="118" t="n"/>
      <c r="BH1282" s="118" t="n"/>
      <c r="BI1282" s="118" t="n"/>
      <c r="BJ1282" s="118" t="n"/>
      <c r="BK1282" s="118" t="n"/>
      <c r="BL1282" s="118" t="n"/>
      <c r="BM1282" s="118" t="n"/>
      <c r="BN1282" s="118" t="n"/>
      <c r="BO1282" s="118" t="n"/>
      <c r="BP1282" s="118" t="n"/>
      <c r="BQ1282" s="118" t="n"/>
      <c r="BR1282" s="118" t="n"/>
      <c r="BS1282" s="118" t="n"/>
      <c r="BT1282" s="118">
        <f>COUNTIF(B1282:BS1282,1)</f>
        <v/>
      </c>
      <c r="BV1282" s="76">
        <f>TRIM(RIGHT(A1282, LEN(A1282) - FIND("@", SUBSTITUTE(A1282, " ", "@", LEN(A1282)-LEN(SUBSTITUTE(A1282," ",""))))))</f>
        <v/>
      </c>
      <c r="BW1282" s="76">
        <f>TRIM(LEFT(A1282,FIND(" ",A1282&amp;" ")-1))</f>
        <v/>
      </c>
      <c r="BX1282">
        <f>+IF(BV1282=BV1281,"Same","Diff")</f>
        <v/>
      </c>
      <c r="BY1282">
        <f>IF(BX1282="Same",IF(BW1282=BW1281,"same","Diff"))</f>
        <v/>
      </c>
    </row>
    <row r="1283" ht="17" customHeight="1">
      <c r="A1283" s="59" t="inlineStr">
        <is>
          <t>Gloria Taylor</t>
        </is>
      </c>
      <c r="B1283" s="117" t="n"/>
      <c r="C1283" s="117" t="n"/>
      <c r="D1283" s="117" t="n"/>
      <c r="E1283" s="117" t="n"/>
      <c r="F1283" s="117" t="n"/>
      <c r="G1283" s="117" t="n"/>
      <c r="H1283" s="117" t="n"/>
      <c r="I1283" s="117" t="n"/>
      <c r="J1283" s="118" t="n"/>
      <c r="K1283" s="118" t="n"/>
      <c r="L1283" s="118" t="n">
        <v>1</v>
      </c>
      <c r="M1283" s="118" t="n"/>
      <c r="N1283" s="118" t="n"/>
      <c r="O1283" s="118" t="n"/>
      <c r="P1283" s="118" t="n"/>
      <c r="Q1283" s="118" t="n"/>
      <c r="R1283" s="118" t="n"/>
      <c r="S1283" s="118" t="n"/>
      <c r="T1283" s="118" t="n"/>
      <c r="U1283" s="118" t="n"/>
      <c r="V1283" s="118" t="n"/>
      <c r="W1283" s="118" t="n"/>
      <c r="X1283" s="118" t="n"/>
      <c r="Y1283" s="118" t="n"/>
      <c r="Z1283" s="118" t="n"/>
      <c r="AA1283" s="118" t="n"/>
      <c r="AB1283" s="118" t="n"/>
      <c r="AC1283" s="118" t="n"/>
      <c r="AD1283" s="118" t="n"/>
      <c r="AE1283" s="118" t="n"/>
      <c r="AF1283" s="118" t="n"/>
      <c r="AG1283" s="118" t="n"/>
      <c r="AH1283" s="118" t="n"/>
      <c r="AI1283" s="118" t="n"/>
      <c r="AJ1283" s="118" t="n"/>
      <c r="AK1283" s="118" t="n"/>
      <c r="AL1283" s="118" t="n"/>
      <c r="AM1283" s="118" t="n"/>
      <c r="AN1283" s="118" t="n"/>
      <c r="AO1283" s="118" t="n"/>
      <c r="AP1283" s="118" t="n"/>
      <c r="AQ1283" s="118" t="n"/>
      <c r="AR1283" s="118" t="n"/>
      <c r="AS1283" s="118" t="n"/>
      <c r="AT1283" s="118" t="n"/>
      <c r="AU1283" s="118" t="n"/>
      <c r="AV1283" s="118" t="n"/>
      <c r="AW1283" s="118" t="n"/>
      <c r="AX1283" s="118" t="n"/>
      <c r="AY1283" s="118" t="n"/>
      <c r="AZ1283" s="118" t="n"/>
      <c r="BA1283" s="118" t="n"/>
      <c r="BB1283" s="118" t="n"/>
      <c r="BC1283" s="118" t="n"/>
      <c r="BD1283" s="118" t="n"/>
      <c r="BE1283" s="118" t="n"/>
      <c r="BF1283" s="118" t="n"/>
      <c r="BG1283" s="118" t="n"/>
      <c r="BH1283" s="118" t="n"/>
      <c r="BI1283" s="118" t="n"/>
      <c r="BJ1283" s="118" t="n"/>
      <c r="BK1283" s="118" t="n"/>
      <c r="BL1283" s="118" t="n"/>
      <c r="BM1283" s="118" t="n"/>
      <c r="BN1283" s="118" t="n"/>
      <c r="BO1283" s="118" t="n"/>
      <c r="BP1283" s="118" t="n"/>
      <c r="BQ1283" s="118" t="n"/>
      <c r="BR1283" s="118" t="n"/>
      <c r="BS1283" s="118" t="n"/>
      <c r="BT1283" s="118">
        <f>COUNTIF(B1283:BS1283,1)</f>
        <v/>
      </c>
      <c r="BV1283" s="76">
        <f>TRIM(RIGHT(A1283, LEN(A1283) - FIND("@", SUBSTITUTE(A1283, " ", "@", LEN(A1283)-LEN(SUBSTITUTE(A1283," ",""))))))</f>
        <v/>
      </c>
      <c r="BW1283" s="76">
        <f>TRIM(LEFT(A1283,FIND(" ",A1283&amp;" ")-1))</f>
        <v/>
      </c>
      <c r="BX1283">
        <f>+IF(BV1283=BV1282,"Same","Diff")</f>
        <v/>
      </c>
      <c r="BY1283">
        <f>IF(BX1283="Same",IF(BW1283=BW1282,"same","Diff"))</f>
        <v/>
      </c>
    </row>
    <row r="1284" ht="17" customHeight="1">
      <c r="A1284" s="60" t="inlineStr">
        <is>
          <t>Gregg Taylor</t>
        </is>
      </c>
      <c r="B1284" s="119" t="n"/>
      <c r="C1284" s="119" t="n"/>
      <c r="D1284" s="119" t="n"/>
      <c r="E1284" s="119" t="n"/>
      <c r="F1284" s="119" t="n"/>
      <c r="G1284" s="119" t="n"/>
      <c r="H1284" s="119" t="n"/>
      <c r="I1284" s="119" t="n"/>
      <c r="J1284" s="118" t="n"/>
      <c r="K1284" s="118" t="n"/>
      <c r="L1284" s="118" t="n"/>
      <c r="M1284" s="118" t="n"/>
      <c r="N1284" s="118" t="n"/>
      <c r="O1284" s="118" t="n"/>
      <c r="P1284" s="118" t="n"/>
      <c r="Q1284" s="118" t="n"/>
      <c r="R1284" s="118" t="n"/>
      <c r="S1284" s="118" t="n"/>
      <c r="T1284" s="118" t="n"/>
      <c r="U1284" s="118" t="n"/>
      <c r="V1284" s="118" t="n"/>
      <c r="W1284" s="118" t="n"/>
      <c r="X1284" s="118" t="n"/>
      <c r="Y1284" s="118" t="n"/>
      <c r="Z1284" s="118" t="n"/>
      <c r="AA1284" s="118" t="n"/>
      <c r="AB1284" s="118" t="n"/>
      <c r="AC1284" s="118" t="n"/>
      <c r="AD1284" s="118" t="n"/>
      <c r="AE1284" s="118" t="n"/>
      <c r="AF1284" s="118" t="n"/>
      <c r="AG1284" s="118" t="n">
        <v>1</v>
      </c>
      <c r="AH1284" s="118" t="n"/>
      <c r="AI1284" s="118" t="n"/>
      <c r="AJ1284" s="118" t="n"/>
      <c r="AK1284" s="118" t="n"/>
      <c r="AL1284" s="118" t="n"/>
      <c r="AM1284" s="118" t="n"/>
      <c r="AN1284" s="118" t="n"/>
      <c r="AO1284" s="118" t="n"/>
      <c r="AP1284" s="118" t="n"/>
      <c r="AQ1284" s="118" t="n"/>
      <c r="AR1284" s="118" t="n"/>
      <c r="AS1284" s="118" t="n"/>
      <c r="AT1284" s="118" t="n"/>
      <c r="AU1284" s="118" t="n"/>
      <c r="AV1284" s="118" t="n"/>
      <c r="AW1284" s="118" t="n"/>
      <c r="AX1284" s="118" t="n"/>
      <c r="AY1284" s="118" t="n"/>
      <c r="AZ1284" s="118" t="n"/>
      <c r="BA1284" s="118" t="n"/>
      <c r="BB1284" s="118" t="n"/>
      <c r="BC1284" s="118" t="n"/>
      <c r="BD1284" s="118" t="n"/>
      <c r="BE1284" s="118" t="n"/>
      <c r="BF1284" s="118" t="n"/>
      <c r="BG1284" s="118" t="n"/>
      <c r="BH1284" s="118" t="n"/>
      <c r="BI1284" s="118" t="n"/>
      <c r="BJ1284" s="118" t="n"/>
      <c r="BK1284" s="118" t="n"/>
      <c r="BL1284" s="118" t="n"/>
      <c r="BM1284" s="118" t="n"/>
      <c r="BN1284" s="118" t="n"/>
      <c r="BO1284" s="118" t="n"/>
      <c r="BP1284" s="118" t="n"/>
      <c r="BQ1284" s="118" t="n"/>
      <c r="BR1284" s="118" t="n"/>
      <c r="BS1284" s="118" t="n"/>
      <c r="BT1284" s="118">
        <f>COUNTIF(B1284:BS1284,1)</f>
        <v/>
      </c>
      <c r="BV1284" s="76">
        <f>TRIM(RIGHT(A1284, LEN(A1284) - FIND("@", SUBSTITUTE(A1284, " ", "@", LEN(A1284)-LEN(SUBSTITUTE(A1284," ",""))))))</f>
        <v/>
      </c>
      <c r="BW1284" s="76">
        <f>TRIM(LEFT(A1284,FIND(" ",A1284&amp;" ")-1))</f>
        <v/>
      </c>
      <c r="BX1284">
        <f>+IF(BV1284=BV1283,"Same","Diff")</f>
        <v/>
      </c>
      <c r="BY1284">
        <f>IF(BX1284="Same",IF(BW1284=BW1283,"same","Diff"))</f>
        <v/>
      </c>
    </row>
    <row r="1285" ht="17" customHeight="1">
      <c r="A1285" s="59" t="inlineStr">
        <is>
          <t>Herb Taylor</t>
        </is>
      </c>
      <c r="B1285" s="117" t="n"/>
      <c r="C1285" s="117" t="n"/>
      <c r="D1285" s="117" t="n"/>
      <c r="E1285" s="117" t="n">
        <v>1</v>
      </c>
      <c r="F1285" s="117" t="n">
        <v>1</v>
      </c>
      <c r="G1285" s="117" t="n">
        <v>1</v>
      </c>
      <c r="H1285" s="117" t="n">
        <v>1</v>
      </c>
      <c r="I1285" s="117" t="n">
        <v>1</v>
      </c>
      <c r="J1285" s="118" t="n">
        <v>1</v>
      </c>
      <c r="K1285" s="118" t="n"/>
      <c r="L1285" s="130" t="n">
        <v>1</v>
      </c>
      <c r="M1285" s="118" t="n">
        <v>1</v>
      </c>
      <c r="N1285" s="118" t="n"/>
      <c r="O1285" s="118" t="n">
        <v>1</v>
      </c>
      <c r="P1285" s="118" t="n"/>
      <c r="Q1285" s="118" t="n"/>
      <c r="R1285" s="118" t="n"/>
      <c r="S1285" s="118" t="n"/>
      <c r="T1285" s="118" t="n"/>
      <c r="U1285" s="118" t="n"/>
      <c r="V1285" s="118" t="n"/>
      <c r="W1285" s="118" t="n"/>
      <c r="X1285" s="118" t="n"/>
      <c r="Y1285" s="118" t="n"/>
      <c r="Z1285" s="118" t="n"/>
      <c r="AA1285" s="118" t="n"/>
      <c r="AB1285" s="118" t="n"/>
      <c r="AC1285" s="118" t="n"/>
      <c r="AD1285" s="118" t="n"/>
      <c r="AE1285" s="118" t="n"/>
      <c r="AF1285" s="118" t="n"/>
      <c r="AG1285" s="118" t="n"/>
      <c r="AH1285" s="118" t="n"/>
      <c r="AI1285" s="118" t="n"/>
      <c r="AJ1285" s="118" t="n"/>
      <c r="AK1285" s="118" t="n"/>
      <c r="AL1285" s="118" t="n"/>
      <c r="AM1285" s="118" t="n"/>
      <c r="AN1285" s="118" t="n"/>
      <c r="AO1285" s="118" t="n"/>
      <c r="AP1285" s="118" t="n"/>
      <c r="AQ1285" s="118" t="n"/>
      <c r="AR1285" s="118" t="n"/>
      <c r="AS1285" s="118" t="n"/>
      <c r="AT1285" s="118" t="n"/>
      <c r="AU1285" s="118" t="n"/>
      <c r="AV1285" s="118" t="n"/>
      <c r="AW1285" s="118" t="n"/>
      <c r="AX1285" s="118" t="n"/>
      <c r="AY1285" s="118" t="n"/>
      <c r="AZ1285" s="118" t="n"/>
      <c r="BA1285" s="118" t="n"/>
      <c r="BB1285" s="118" t="n"/>
      <c r="BC1285" s="118" t="n"/>
      <c r="BD1285" s="118" t="n"/>
      <c r="BE1285" s="118" t="n"/>
      <c r="BF1285" s="118" t="n"/>
      <c r="BG1285" s="118" t="n"/>
      <c r="BH1285" s="118" t="n"/>
      <c r="BI1285" s="118" t="n"/>
      <c r="BJ1285" s="118" t="n"/>
      <c r="BK1285" s="118" t="n"/>
      <c r="BL1285" s="118" t="n"/>
      <c r="BM1285" s="118" t="n"/>
      <c r="BN1285" s="118" t="n"/>
      <c r="BO1285" s="118" t="n"/>
      <c r="BP1285" s="118" t="n"/>
      <c r="BQ1285" s="118" t="n"/>
      <c r="BR1285" s="118" t="n"/>
      <c r="BS1285" s="118" t="n"/>
      <c r="BT1285" s="118">
        <f>COUNTIF(B1285:BS1285,1)</f>
        <v/>
      </c>
      <c r="BV1285" s="76">
        <f>TRIM(RIGHT(A1285, LEN(A1285) - FIND("@", SUBSTITUTE(A1285, " ", "@", LEN(A1285)-LEN(SUBSTITUTE(A1285," ",""))))))</f>
        <v/>
      </c>
      <c r="BW1285" s="76">
        <f>TRIM(LEFT(A1285,FIND(" ",A1285&amp;" ")-1))</f>
        <v/>
      </c>
      <c r="BX1285">
        <f>+IF(BV1285=BV1284,"Same","Diff")</f>
        <v/>
      </c>
      <c r="BY1285">
        <f>IF(BX1285="Same",IF(BW1285=BW1284,"same","Diff"))</f>
        <v/>
      </c>
    </row>
    <row r="1286" ht="17" customHeight="1">
      <c r="A1286" s="63" t="inlineStr">
        <is>
          <t>Leo Taylor</t>
        </is>
      </c>
      <c r="B1286" s="122" t="n">
        <v>1</v>
      </c>
      <c r="C1286" s="122" t="n"/>
      <c r="D1286" s="122" t="n"/>
      <c r="E1286" s="122" t="n"/>
      <c r="F1286" s="122" t="n"/>
      <c r="G1286" s="122" t="n"/>
      <c r="H1286" s="122" t="n"/>
      <c r="I1286" s="122" t="n"/>
      <c r="J1286" s="118" t="n"/>
      <c r="K1286" s="118" t="n"/>
      <c r="L1286" s="118" t="n"/>
      <c r="M1286" s="118" t="n"/>
      <c r="N1286" s="118" t="n"/>
      <c r="O1286" s="118" t="n"/>
      <c r="P1286" s="118" t="n"/>
      <c r="Q1286" s="118" t="n"/>
      <c r="R1286" s="118" t="n"/>
      <c r="S1286" s="118" t="n"/>
      <c r="T1286" s="118" t="n"/>
      <c r="U1286" s="118" t="n"/>
      <c r="V1286" s="118" t="n"/>
      <c r="W1286" s="118" t="n"/>
      <c r="X1286" s="118" t="n"/>
      <c r="Y1286" s="118" t="n"/>
      <c r="Z1286" s="118" t="n"/>
      <c r="AA1286" s="118" t="n"/>
      <c r="AB1286" s="118" t="n"/>
      <c r="AC1286" s="118" t="n"/>
      <c r="AD1286" s="118" t="n"/>
      <c r="AE1286" s="118" t="n"/>
      <c r="AF1286" s="118" t="n"/>
      <c r="AG1286" s="118" t="n"/>
      <c r="AH1286" s="118" t="n"/>
      <c r="AI1286" s="118" t="n"/>
      <c r="AJ1286" s="118" t="n"/>
      <c r="AK1286" s="118" t="n"/>
      <c r="AL1286" s="118" t="n"/>
      <c r="AM1286" s="118" t="n"/>
      <c r="AN1286" s="118" t="n"/>
      <c r="AO1286" s="118" t="n"/>
      <c r="AP1286" s="118" t="n"/>
      <c r="AQ1286" s="118" t="n"/>
      <c r="AR1286" s="118" t="n"/>
      <c r="AS1286" s="118" t="n"/>
      <c r="AT1286" s="118" t="n"/>
      <c r="AU1286" s="118" t="n"/>
      <c r="AV1286" s="118" t="n"/>
      <c r="AW1286" s="118" t="n"/>
      <c r="AX1286" s="118" t="n"/>
      <c r="AY1286" s="118" t="n"/>
      <c r="AZ1286" s="118" t="n"/>
      <c r="BA1286" s="118" t="n"/>
      <c r="BB1286" s="118" t="n"/>
      <c r="BC1286" s="118" t="n"/>
      <c r="BD1286" s="118" t="n"/>
      <c r="BE1286" s="118" t="n"/>
      <c r="BF1286" s="118" t="n"/>
      <c r="BG1286" s="118" t="n"/>
      <c r="BH1286" s="118" t="n"/>
      <c r="BI1286" s="118" t="n"/>
      <c r="BJ1286" s="118" t="n"/>
      <c r="BK1286" s="118" t="n"/>
      <c r="BL1286" s="118" t="n"/>
      <c r="BM1286" s="118" t="n"/>
      <c r="BN1286" s="118" t="n"/>
      <c r="BO1286" s="118" t="n"/>
      <c r="BP1286" s="118" t="n"/>
      <c r="BQ1286" s="118" t="n"/>
      <c r="BR1286" s="118" t="n"/>
      <c r="BS1286" s="118" t="n"/>
      <c r="BT1286" s="118">
        <f>COUNTIF(B1286:BS1286,1)</f>
        <v/>
      </c>
      <c r="BV1286" s="76">
        <f>TRIM(RIGHT(A1286, LEN(A1286) - FIND("@", SUBSTITUTE(A1286, " ", "@", LEN(A1286)-LEN(SUBSTITUTE(A1286," ",""))))))</f>
        <v/>
      </c>
      <c r="BW1286" s="76">
        <f>TRIM(LEFT(A1286,FIND(" ",A1286&amp;" ")-1))</f>
        <v/>
      </c>
      <c r="BX1286">
        <f>+IF(BV1286=BV1285,"Same","Diff")</f>
        <v/>
      </c>
      <c r="BY1286">
        <f>IF(BX1286="Same",IF(BW1286=BW1285,"same","Diff"))</f>
        <v/>
      </c>
    </row>
    <row r="1287" ht="17" customHeight="1">
      <c r="A1287" s="60" t="inlineStr">
        <is>
          <t>P. Taylor</t>
        </is>
      </c>
      <c r="B1287" s="119" t="n"/>
      <c r="C1287" s="119" t="n"/>
      <c r="D1287" s="119" t="n"/>
      <c r="E1287" s="119" t="n"/>
      <c r="F1287" s="119" t="n"/>
      <c r="G1287" s="119" t="n">
        <v>1</v>
      </c>
      <c r="H1287" s="119" t="n"/>
      <c r="I1287" s="119" t="n"/>
      <c r="J1287" s="118" t="n"/>
      <c r="K1287" s="118" t="n"/>
      <c r="L1287" s="118" t="n"/>
      <c r="M1287" s="118" t="n"/>
      <c r="N1287" s="118" t="n"/>
      <c r="O1287" s="118" t="n"/>
      <c r="P1287" s="118" t="n"/>
      <c r="Q1287" s="118" t="n"/>
      <c r="R1287" s="118" t="n"/>
      <c r="S1287" s="118" t="n"/>
      <c r="T1287" s="118" t="n"/>
      <c r="U1287" s="118" t="n"/>
      <c r="V1287" s="118" t="n"/>
      <c r="W1287" s="118" t="n"/>
      <c r="X1287" s="118" t="n"/>
      <c r="Y1287" s="118" t="n"/>
      <c r="Z1287" s="118" t="n"/>
      <c r="AA1287" s="118" t="n"/>
      <c r="AB1287" s="118" t="n"/>
      <c r="AC1287" s="118" t="n"/>
      <c r="AD1287" s="118" t="n"/>
      <c r="AE1287" s="118" t="n"/>
      <c r="AF1287" s="118" t="n"/>
      <c r="AG1287" s="118" t="n"/>
      <c r="AH1287" s="118" t="n"/>
      <c r="AI1287" s="118" t="n"/>
      <c r="AJ1287" s="118" t="n"/>
      <c r="AK1287" s="118" t="n"/>
      <c r="AL1287" s="118" t="n"/>
      <c r="AM1287" s="118" t="n"/>
      <c r="AN1287" s="118" t="n"/>
      <c r="AO1287" s="118" t="n"/>
      <c r="AP1287" s="118" t="n"/>
      <c r="AQ1287" s="118" t="n"/>
      <c r="AR1287" s="118" t="n"/>
      <c r="AS1287" s="118" t="n"/>
      <c r="AT1287" s="118" t="n"/>
      <c r="AU1287" s="118" t="n"/>
      <c r="AV1287" s="118" t="n"/>
      <c r="AW1287" s="118" t="n"/>
      <c r="AX1287" s="118" t="n"/>
      <c r="AY1287" s="118" t="n"/>
      <c r="AZ1287" s="118" t="n"/>
      <c r="BA1287" s="118" t="n"/>
      <c r="BB1287" s="118" t="n"/>
      <c r="BC1287" s="118" t="n"/>
      <c r="BD1287" s="118" t="n"/>
      <c r="BE1287" s="118" t="n"/>
      <c r="BF1287" s="118" t="n"/>
      <c r="BG1287" s="118" t="n"/>
      <c r="BH1287" s="118" t="n"/>
      <c r="BI1287" s="118" t="n"/>
      <c r="BJ1287" s="118" t="n"/>
      <c r="BK1287" s="118" t="n"/>
      <c r="BL1287" s="118" t="n"/>
      <c r="BM1287" s="118" t="n"/>
      <c r="BN1287" s="118" t="n"/>
      <c r="BO1287" s="118" t="n"/>
      <c r="BP1287" s="118" t="n"/>
      <c r="BQ1287" s="118" t="n"/>
      <c r="BR1287" s="118" t="n"/>
      <c r="BS1287" s="118" t="n"/>
      <c r="BT1287" s="118">
        <f>COUNTIF(B1287:BS1287,1)</f>
        <v/>
      </c>
      <c r="BV1287" s="76">
        <f>TRIM(RIGHT(A1287, LEN(A1287) - FIND("@", SUBSTITUTE(A1287, " ", "@", LEN(A1287)-LEN(SUBSTITUTE(A1287," ",""))))))</f>
        <v/>
      </c>
      <c r="BW1287" s="76">
        <f>TRIM(LEFT(A1287,FIND(" ",A1287&amp;" ")-1))</f>
        <v/>
      </c>
      <c r="BX1287">
        <f>+IF(BV1287=BV1286,"Same","Diff")</f>
        <v/>
      </c>
      <c r="BY1287">
        <f>IF(BX1287="Same",IF(BW1287=BW1286,"same","Diff"))</f>
        <v/>
      </c>
    </row>
    <row r="1288" ht="17" customHeight="1">
      <c r="A1288" s="59" t="inlineStr">
        <is>
          <t>John Tesoriero</t>
        </is>
      </c>
      <c r="B1288" s="117" t="n"/>
      <c r="C1288" s="117" t="n"/>
      <c r="D1288" s="117" t="n"/>
      <c r="E1288" s="117" t="n"/>
      <c r="F1288" s="117" t="n"/>
      <c r="G1288" s="117" t="n"/>
      <c r="H1288" s="117" t="n"/>
      <c r="I1288" s="117" t="n"/>
      <c r="J1288" s="118" t="n"/>
      <c r="K1288" s="118" t="n"/>
      <c r="L1288" s="118" t="n"/>
      <c r="M1288" s="118" t="n"/>
      <c r="N1288" s="118" t="n"/>
      <c r="O1288" s="118" t="n"/>
      <c r="P1288" s="118" t="n"/>
      <c r="Q1288" s="118" t="n"/>
      <c r="R1288" s="118" t="n"/>
      <c r="S1288" s="118" t="n"/>
      <c r="T1288" s="118" t="n"/>
      <c r="U1288" s="118" t="n"/>
      <c r="V1288" s="118" t="n"/>
      <c r="W1288" s="118" t="n"/>
      <c r="X1288" s="118" t="n"/>
      <c r="Y1288" s="118" t="n"/>
      <c r="Z1288" s="118" t="n">
        <v>1</v>
      </c>
      <c r="AA1288" s="118" t="n"/>
      <c r="AB1288" s="118" t="n"/>
      <c r="AC1288" s="118" t="n"/>
      <c r="AD1288" s="118" t="n"/>
      <c r="AE1288" s="118" t="n"/>
      <c r="AF1288" s="118" t="n"/>
      <c r="AG1288" s="118" t="n"/>
      <c r="AH1288" s="118" t="n"/>
      <c r="AI1288" s="118" t="n"/>
      <c r="AJ1288" s="118" t="n"/>
      <c r="AK1288" s="118" t="n"/>
      <c r="AL1288" s="118" t="n"/>
      <c r="AM1288" s="118" t="n"/>
      <c r="AN1288" s="118" t="n"/>
      <c r="AO1288" s="118" t="n"/>
      <c r="AP1288" s="118" t="n"/>
      <c r="AQ1288" s="118" t="n"/>
      <c r="AR1288" s="118" t="n"/>
      <c r="AS1288" s="118" t="n"/>
      <c r="AT1288" s="118" t="n"/>
      <c r="AU1288" s="118" t="n"/>
      <c r="AV1288" s="118" t="n"/>
      <c r="AW1288" s="118" t="n"/>
      <c r="AX1288" s="118" t="n"/>
      <c r="AY1288" s="118" t="n"/>
      <c r="AZ1288" s="118" t="n"/>
      <c r="BA1288" s="118" t="n"/>
      <c r="BB1288" s="118" t="n"/>
      <c r="BC1288" s="118" t="n"/>
      <c r="BD1288" s="118" t="n"/>
      <c r="BE1288" s="118" t="n"/>
      <c r="BF1288" s="118" t="n"/>
      <c r="BG1288" s="118" t="n"/>
      <c r="BH1288" s="118" t="n"/>
      <c r="BI1288" s="118" t="n"/>
      <c r="BJ1288" s="118" t="n"/>
      <c r="BK1288" s="118" t="n"/>
      <c r="BL1288" s="118" t="n"/>
      <c r="BM1288" s="118" t="n"/>
      <c r="BN1288" s="118" t="n"/>
      <c r="BO1288" s="118" t="n"/>
      <c r="BP1288" s="118" t="n"/>
      <c r="BQ1288" s="118" t="n"/>
      <c r="BR1288" s="118" t="n"/>
      <c r="BS1288" s="118" t="n"/>
      <c r="BT1288" s="118">
        <f>COUNTIF(B1288:BS1288,1)</f>
        <v/>
      </c>
      <c r="BV1288" s="76">
        <f>TRIM(RIGHT(A1288, LEN(A1288) - FIND("@", SUBSTITUTE(A1288, " ", "@", LEN(A1288)-LEN(SUBSTITUTE(A1288," ",""))))))</f>
        <v/>
      </c>
      <c r="BW1288" s="76">
        <f>TRIM(LEFT(A1288,FIND(" ",A1288&amp;" ")-1))</f>
        <v/>
      </c>
      <c r="BX1288">
        <f>+IF(BV1288=BV1287,"Same","Diff")</f>
        <v/>
      </c>
      <c r="BY1288">
        <f>IF(BX1288="Same",IF(BW1288=BW1287,"same","Diff"))</f>
        <v/>
      </c>
    </row>
    <row r="1289" ht="17" customHeight="1">
      <c r="A1289" s="60" t="inlineStr">
        <is>
          <t>Ray Thackwell</t>
        </is>
      </c>
      <c r="B1289" s="119" t="n"/>
      <c r="C1289" s="119" t="n"/>
      <c r="D1289" s="119" t="n"/>
      <c r="E1289" s="119" t="n"/>
      <c r="F1289" s="119" t="n"/>
      <c r="G1289" s="119" t="n"/>
      <c r="H1289" s="119" t="n"/>
      <c r="I1289" s="119" t="n"/>
      <c r="J1289" s="118" t="n"/>
      <c r="K1289" s="118" t="n"/>
      <c r="L1289" s="118" t="n"/>
      <c r="M1289" s="118" t="n"/>
      <c r="N1289" s="118" t="n"/>
      <c r="O1289" s="118" t="n">
        <v>1</v>
      </c>
      <c r="P1289" s="118" t="n"/>
      <c r="Q1289" s="118" t="n"/>
      <c r="R1289" s="118" t="n"/>
      <c r="S1289" s="118" t="n"/>
      <c r="T1289" s="118" t="n"/>
      <c r="U1289" s="118" t="n"/>
      <c r="V1289" s="118" t="n"/>
      <c r="W1289" s="118" t="n"/>
      <c r="X1289" s="118" t="n"/>
      <c r="Y1289" s="118" t="n"/>
      <c r="Z1289" s="118" t="n"/>
      <c r="AA1289" s="118" t="n"/>
      <c r="AB1289" s="118" t="n"/>
      <c r="AC1289" s="118" t="n"/>
      <c r="AD1289" s="118" t="n"/>
      <c r="AE1289" s="118" t="n"/>
      <c r="AF1289" s="118" t="n"/>
      <c r="AG1289" s="118" t="n"/>
      <c r="AH1289" s="118" t="n"/>
      <c r="AI1289" s="118" t="n"/>
      <c r="AJ1289" s="118" t="n"/>
      <c r="AK1289" s="118" t="n"/>
      <c r="AL1289" s="118" t="n"/>
      <c r="AM1289" s="118" t="n"/>
      <c r="AN1289" s="118" t="n"/>
      <c r="AO1289" s="118" t="n"/>
      <c r="AP1289" s="118" t="n"/>
      <c r="AQ1289" s="118" t="n"/>
      <c r="AR1289" s="118" t="n"/>
      <c r="AS1289" s="118" t="n"/>
      <c r="AT1289" s="118" t="n"/>
      <c r="AU1289" s="118" t="n"/>
      <c r="AV1289" s="118" t="n"/>
      <c r="AW1289" s="118" t="n"/>
      <c r="AX1289" s="118" t="n"/>
      <c r="AY1289" s="118" t="n"/>
      <c r="AZ1289" s="118" t="n"/>
      <c r="BA1289" s="118" t="n"/>
      <c r="BB1289" s="118" t="n"/>
      <c r="BC1289" s="118" t="n"/>
      <c r="BD1289" s="118" t="n"/>
      <c r="BE1289" s="118" t="n"/>
      <c r="BF1289" s="118" t="n"/>
      <c r="BG1289" s="118" t="n"/>
      <c r="BH1289" s="118" t="n"/>
      <c r="BI1289" s="118" t="n"/>
      <c r="BJ1289" s="118" t="n"/>
      <c r="BK1289" s="118" t="n"/>
      <c r="BL1289" s="118" t="n"/>
      <c r="BM1289" s="118" t="n"/>
      <c r="BN1289" s="118" t="n"/>
      <c r="BO1289" s="118" t="n"/>
      <c r="BP1289" s="118" t="n"/>
      <c r="BQ1289" s="118" t="n"/>
      <c r="BR1289" s="118" t="n"/>
      <c r="BS1289" s="118" t="n"/>
      <c r="BT1289" s="118">
        <f>COUNTIF(B1289:BS1289,1)</f>
        <v/>
      </c>
      <c r="BV1289" s="76">
        <f>TRIM(RIGHT(A1289, LEN(A1289) - FIND("@", SUBSTITUTE(A1289, " ", "@", LEN(A1289)-LEN(SUBSTITUTE(A1289," ",""))))))</f>
        <v/>
      </c>
      <c r="BW1289" s="76">
        <f>TRIM(LEFT(A1289,FIND(" ",A1289&amp;" ")-1))</f>
        <v/>
      </c>
      <c r="BX1289">
        <f>+IF(BV1289=BV1288,"Same","Diff")</f>
        <v/>
      </c>
      <c r="BY1289">
        <f>IF(BX1289="Same",IF(BW1289=BW1288,"same","Diff"))</f>
        <v/>
      </c>
    </row>
    <row r="1290" ht="17" customHeight="1">
      <c r="A1290" s="59" t="inlineStr">
        <is>
          <t>Mark Thatcher</t>
        </is>
      </c>
      <c r="B1290" s="117" t="n"/>
      <c r="C1290" s="117" t="n"/>
      <c r="D1290" s="117" t="n"/>
      <c r="E1290" s="117" t="n"/>
      <c r="F1290" s="117" t="n"/>
      <c r="G1290" s="117" t="n"/>
      <c r="H1290" s="117" t="n"/>
      <c r="I1290" s="117" t="n"/>
      <c r="J1290" s="118" t="n"/>
      <c r="K1290" s="118" t="n"/>
      <c r="L1290" s="118" t="n"/>
      <c r="M1290" s="118" t="n"/>
      <c r="N1290" s="118" t="n"/>
      <c r="O1290" s="118" t="n"/>
      <c r="P1290" s="118" t="n"/>
      <c r="Q1290" s="118" t="n"/>
      <c r="R1290" s="118" t="n"/>
      <c r="S1290" s="118" t="n"/>
      <c r="T1290" s="118" t="n"/>
      <c r="U1290" s="118" t="n">
        <v>1</v>
      </c>
      <c r="V1290" s="118" t="n"/>
      <c r="W1290" s="118" t="n"/>
      <c r="X1290" s="118" t="n"/>
      <c r="Y1290" s="118" t="n"/>
      <c r="Z1290" s="118" t="n"/>
      <c r="AA1290" s="118" t="n"/>
      <c r="AB1290" s="118" t="n"/>
      <c r="AC1290" s="118" t="n"/>
      <c r="AD1290" s="118" t="n"/>
      <c r="AE1290" s="118" t="n"/>
      <c r="AF1290" s="118" t="n"/>
      <c r="AG1290" s="118" t="n"/>
      <c r="AH1290" s="118" t="n"/>
      <c r="AI1290" s="118" t="n"/>
      <c r="AJ1290" s="118" t="n"/>
      <c r="AK1290" s="118" t="n"/>
      <c r="AL1290" s="118" t="n"/>
      <c r="AM1290" s="118" t="n"/>
      <c r="AN1290" s="118" t="n"/>
      <c r="AO1290" s="118" t="n"/>
      <c r="AP1290" s="118" t="n"/>
      <c r="AQ1290" s="118" t="n"/>
      <c r="AR1290" s="118" t="n"/>
      <c r="AS1290" s="118" t="n"/>
      <c r="AT1290" s="118" t="n"/>
      <c r="AU1290" s="118" t="n"/>
      <c r="AV1290" s="118" t="n"/>
      <c r="AW1290" s="118" t="n"/>
      <c r="AX1290" s="118" t="n"/>
      <c r="AY1290" s="118" t="n"/>
      <c r="AZ1290" s="118" t="n"/>
      <c r="BA1290" s="118" t="n"/>
      <c r="BB1290" s="118" t="n"/>
      <c r="BC1290" s="118" t="n"/>
      <c r="BD1290" s="118" t="n"/>
      <c r="BE1290" s="118" t="n"/>
      <c r="BF1290" s="118" t="n"/>
      <c r="BG1290" s="118" t="n"/>
      <c r="BH1290" s="118" t="n"/>
      <c r="BI1290" s="118" t="n"/>
      <c r="BJ1290" s="118" t="n"/>
      <c r="BK1290" s="118" t="n"/>
      <c r="BL1290" s="118" t="n"/>
      <c r="BM1290" s="118" t="n"/>
      <c r="BN1290" s="118" t="n"/>
      <c r="BO1290" s="118" t="n"/>
      <c r="BP1290" s="118" t="n"/>
      <c r="BQ1290" s="118" t="n"/>
      <c r="BR1290" s="118" t="n"/>
      <c r="BS1290" s="118" t="n"/>
      <c r="BT1290" s="118">
        <f>COUNTIF(B1290:BS1290,1)</f>
        <v/>
      </c>
      <c r="BV1290" s="76">
        <f>TRIM(RIGHT(A1290, LEN(A1290) - FIND("@", SUBSTITUTE(A1290, " ", "@", LEN(A1290)-LEN(SUBSTITUTE(A1290," ",""))))))</f>
        <v/>
      </c>
      <c r="BW1290" s="76">
        <f>TRIM(LEFT(A1290,FIND(" ",A1290&amp;" ")-1))</f>
        <v/>
      </c>
      <c r="BX1290">
        <f>+IF(BV1290=BV1289,"Same","Diff")</f>
        <v/>
      </c>
      <c r="BY1290">
        <f>IF(BX1290="Same",IF(BW1290=BW1289,"same","Diff"))</f>
        <v/>
      </c>
    </row>
    <row r="1291" ht="17" customHeight="1">
      <c r="A1291" s="59" t="inlineStr">
        <is>
          <t>David Thexton</t>
        </is>
      </c>
      <c r="B1291" s="117" t="n"/>
      <c r="C1291" s="117" t="n"/>
      <c r="D1291" s="117" t="n"/>
      <c r="E1291" s="117" t="n"/>
      <c r="F1291" s="117" t="n"/>
      <c r="G1291" s="117" t="n"/>
      <c r="H1291" s="117" t="n"/>
      <c r="I1291" s="117" t="n"/>
      <c r="J1291" s="118" t="n"/>
      <c r="K1291" s="118" t="n"/>
      <c r="L1291" s="118" t="n"/>
      <c r="M1291" s="118" t="n"/>
      <c r="N1291" s="118" t="n"/>
      <c r="O1291" s="118" t="n"/>
      <c r="P1291" s="118" t="n"/>
      <c r="Q1291" s="118" t="n"/>
      <c r="R1291" s="118" t="n"/>
      <c r="S1291" s="118" t="n"/>
      <c r="T1291" s="118" t="n"/>
      <c r="U1291" s="118" t="n"/>
      <c r="V1291" s="118" t="n"/>
      <c r="W1291" s="118" t="n"/>
      <c r="X1291" s="118" t="n"/>
      <c r="Y1291" s="118" t="n"/>
      <c r="Z1291" s="118" t="n"/>
      <c r="AA1291" s="118" t="n"/>
      <c r="AB1291" s="118" t="n"/>
      <c r="AC1291" s="118" t="n"/>
      <c r="AD1291" s="118" t="n"/>
      <c r="AE1291" s="118" t="n"/>
      <c r="AF1291" s="118" t="n"/>
      <c r="AG1291" s="118" t="n"/>
      <c r="AH1291" s="118" t="n"/>
      <c r="AI1291" s="118" t="n"/>
      <c r="AJ1291" s="118" t="n"/>
      <c r="AK1291" s="118" t="n"/>
      <c r="AL1291" s="118" t="n"/>
      <c r="AM1291" s="118" t="n"/>
      <c r="AN1291" s="118" t="n"/>
      <c r="AO1291" s="118" t="n"/>
      <c r="AP1291" s="118" t="n"/>
      <c r="AQ1291" s="118" t="n"/>
      <c r="AR1291" s="118" t="n"/>
      <c r="AS1291" s="118" t="n"/>
      <c r="AT1291" s="118" t="n"/>
      <c r="AU1291" s="118" t="n"/>
      <c r="AV1291" s="118" t="n">
        <v>1</v>
      </c>
      <c r="AW1291" s="118" t="n"/>
      <c r="AX1291" s="118" t="n"/>
      <c r="AY1291" s="118" t="n"/>
      <c r="AZ1291" s="118" t="n"/>
      <c r="BA1291" s="118" t="n"/>
      <c r="BB1291" s="118" t="n"/>
      <c r="BC1291" s="118" t="n"/>
      <c r="BD1291" s="118" t="n"/>
      <c r="BE1291" s="118" t="n"/>
      <c r="BF1291" s="118" t="n"/>
      <c r="BG1291" s="118" t="n"/>
      <c r="BH1291" s="118" t="n"/>
      <c r="BI1291" s="118" t="n"/>
      <c r="BJ1291" s="118" t="n"/>
      <c r="BK1291" s="118" t="n"/>
      <c r="BL1291" s="118" t="n"/>
      <c r="BM1291" s="118" t="n"/>
      <c r="BN1291" s="118" t="n"/>
      <c r="BO1291" s="118" t="n"/>
      <c r="BP1291" s="118" t="n"/>
      <c r="BQ1291" s="118" t="n"/>
      <c r="BR1291" s="118" t="n"/>
      <c r="BS1291" s="118" t="n"/>
      <c r="BT1291" s="118">
        <f>COUNTIF(B1291:BS1291,1)</f>
        <v/>
      </c>
      <c r="BV1291" s="76">
        <f>TRIM(RIGHT(A1291, LEN(A1291) - FIND("@", SUBSTITUTE(A1291, " ", "@", LEN(A1291)-LEN(SUBSTITUTE(A1291," ",""))))))</f>
        <v/>
      </c>
      <c r="BW1291" s="76">
        <f>TRIM(LEFT(A1291,FIND(" ",A1291&amp;" ")-1))</f>
        <v/>
      </c>
      <c r="BX1291">
        <f>+IF(BV1291=BV1290,"Same","Diff")</f>
        <v/>
      </c>
      <c r="BY1291">
        <f>IF(BX1291="Same",IF(BW1291=BW1290,"same","Diff"))</f>
        <v/>
      </c>
    </row>
    <row r="1292" ht="17" customHeight="1">
      <c r="A1292" s="60" t="inlineStr">
        <is>
          <t>Barry Thiele</t>
        </is>
      </c>
      <c r="B1292" s="119" t="n"/>
      <c r="C1292" s="119" t="n"/>
      <c r="D1292" s="119" t="n"/>
      <c r="E1292" s="119" t="n"/>
      <c r="F1292" s="119" t="n">
        <v>1</v>
      </c>
      <c r="G1292" s="119" t="n"/>
      <c r="H1292" s="119" t="n"/>
      <c r="I1292" s="119" t="n"/>
      <c r="J1292" s="118" t="n"/>
      <c r="K1292" s="118" t="n"/>
      <c r="L1292" s="118" t="n"/>
      <c r="M1292" s="118" t="n"/>
      <c r="N1292" s="118" t="n"/>
      <c r="O1292" s="118" t="n"/>
      <c r="P1292" s="118" t="n"/>
      <c r="Q1292" s="118" t="n"/>
      <c r="R1292" s="118" t="n"/>
      <c r="S1292" s="118" t="n"/>
      <c r="T1292" s="118" t="n"/>
      <c r="U1292" s="118" t="n"/>
      <c r="V1292" s="118" t="n"/>
      <c r="W1292" s="118" t="n"/>
      <c r="X1292" s="118" t="n"/>
      <c r="Y1292" s="118" t="n"/>
      <c r="Z1292" s="118" t="n"/>
      <c r="AA1292" s="118" t="n"/>
      <c r="AB1292" s="118" t="n"/>
      <c r="AC1292" s="118" t="n"/>
      <c r="AD1292" s="118" t="n"/>
      <c r="AE1292" s="118" t="n"/>
      <c r="AF1292" s="118" t="n"/>
      <c r="AG1292" s="118" t="n"/>
      <c r="AH1292" s="118" t="n"/>
      <c r="AI1292" s="118" t="n"/>
      <c r="AJ1292" s="118" t="n"/>
      <c r="AK1292" s="118" t="n"/>
      <c r="AL1292" s="118" t="n"/>
      <c r="AM1292" s="118" t="n"/>
      <c r="AN1292" s="118" t="n"/>
      <c r="AO1292" s="118" t="n"/>
      <c r="AP1292" s="118" t="n"/>
      <c r="AQ1292" s="118" t="n"/>
      <c r="AR1292" s="118" t="n"/>
      <c r="AS1292" s="118" t="n"/>
      <c r="AT1292" s="118" t="n"/>
      <c r="AU1292" s="118" t="n"/>
      <c r="AV1292" s="118" t="n"/>
      <c r="AW1292" s="118" t="n"/>
      <c r="AX1292" s="118" t="n"/>
      <c r="AY1292" s="118" t="n"/>
      <c r="AZ1292" s="118" t="n"/>
      <c r="BA1292" s="118" t="n"/>
      <c r="BB1292" s="118" t="n"/>
      <c r="BC1292" s="118" t="n"/>
      <c r="BD1292" s="118" t="n"/>
      <c r="BE1292" s="118" t="n"/>
      <c r="BF1292" s="118" t="n"/>
      <c r="BG1292" s="118" t="n"/>
      <c r="BH1292" s="118" t="n"/>
      <c r="BI1292" s="118" t="n"/>
      <c r="BJ1292" s="118" t="n"/>
      <c r="BK1292" s="118" t="n"/>
      <c r="BL1292" s="118" t="n"/>
      <c r="BM1292" s="118" t="n"/>
      <c r="BN1292" s="118" t="n"/>
      <c r="BO1292" s="118" t="n"/>
      <c r="BP1292" s="118" t="n"/>
      <c r="BQ1292" s="118" t="n"/>
      <c r="BR1292" s="118" t="n"/>
      <c r="BS1292" s="118" t="n"/>
      <c r="BT1292" s="118">
        <f>COUNTIF(B1292:BS1292,1)</f>
        <v/>
      </c>
      <c r="BV1292" s="76">
        <f>TRIM(RIGHT(A1292, LEN(A1292) - FIND("@", SUBSTITUTE(A1292, " ", "@", LEN(A1292)-LEN(SUBSTITUTE(A1292," ",""))))))</f>
        <v/>
      </c>
      <c r="BW1292" s="76">
        <f>TRIM(LEFT(A1292,FIND(" ",A1292&amp;" ")-1))</f>
        <v/>
      </c>
      <c r="BX1292">
        <f>+IF(BV1292=BV1291,"Same","Diff")</f>
        <v/>
      </c>
      <c r="BY1292">
        <f>IF(BX1292="Same",IF(BW1292=BW1291,"same","Diff"))</f>
        <v/>
      </c>
    </row>
    <row r="1293" ht="17" customHeight="1">
      <c r="A1293" s="59" t="inlineStr">
        <is>
          <t>Tony Thieler</t>
        </is>
      </c>
      <c r="B1293" s="117" t="n">
        <v>1</v>
      </c>
      <c r="C1293" s="117" t="n"/>
      <c r="D1293" s="117" t="n"/>
      <c r="E1293" s="117" t="n"/>
      <c r="F1293" s="117" t="n"/>
      <c r="G1293" s="117" t="n"/>
      <c r="H1293" s="117" t="n"/>
      <c r="I1293" s="117" t="n"/>
      <c r="J1293" s="118" t="n"/>
      <c r="K1293" s="118" t="n"/>
      <c r="L1293" s="118" t="n"/>
      <c r="M1293" s="118" t="n"/>
      <c r="N1293" s="118" t="n"/>
      <c r="O1293" s="118" t="n"/>
      <c r="P1293" s="118" t="n"/>
      <c r="Q1293" s="118" t="n"/>
      <c r="R1293" s="118" t="n"/>
      <c r="S1293" s="118" t="n"/>
      <c r="T1293" s="118" t="n"/>
      <c r="U1293" s="118" t="n"/>
      <c r="V1293" s="118" t="n"/>
      <c r="W1293" s="118" t="n"/>
      <c r="X1293" s="118" t="n"/>
      <c r="Y1293" s="118" t="n"/>
      <c r="Z1293" s="118" t="n"/>
      <c r="AA1293" s="118" t="n"/>
      <c r="AB1293" s="118" t="n"/>
      <c r="AC1293" s="118" t="n"/>
      <c r="AD1293" s="118" t="n"/>
      <c r="AE1293" s="118" t="n"/>
      <c r="AF1293" s="118" t="n"/>
      <c r="AG1293" s="118" t="n"/>
      <c r="AH1293" s="118" t="n"/>
      <c r="AI1293" s="118" t="n"/>
      <c r="AJ1293" s="118" t="n"/>
      <c r="AK1293" s="118" t="n"/>
      <c r="AL1293" s="118" t="n"/>
      <c r="AM1293" s="118" t="n"/>
      <c r="AN1293" s="118" t="n"/>
      <c r="AO1293" s="118" t="n"/>
      <c r="AP1293" s="118" t="n"/>
      <c r="AQ1293" s="118" t="n"/>
      <c r="AR1293" s="118" t="n"/>
      <c r="AS1293" s="118" t="n"/>
      <c r="AT1293" s="118" t="n"/>
      <c r="AU1293" s="118" t="n"/>
      <c r="AV1293" s="118" t="n"/>
      <c r="AW1293" s="118" t="n"/>
      <c r="AX1293" s="118" t="n"/>
      <c r="AY1293" s="118" t="n"/>
      <c r="AZ1293" s="118" t="n"/>
      <c r="BA1293" s="118" t="n"/>
      <c r="BB1293" s="118" t="n"/>
      <c r="BC1293" s="118" t="n"/>
      <c r="BD1293" s="118" t="n"/>
      <c r="BE1293" s="118" t="n"/>
      <c r="BF1293" s="118" t="n"/>
      <c r="BG1293" s="118" t="n"/>
      <c r="BH1293" s="118" t="n"/>
      <c r="BI1293" s="118" t="n"/>
      <c r="BJ1293" s="118" t="n"/>
      <c r="BK1293" s="118" t="n"/>
      <c r="BL1293" s="118" t="n"/>
      <c r="BM1293" s="118" t="n"/>
      <c r="BN1293" s="118" t="n"/>
      <c r="BO1293" s="118" t="n"/>
      <c r="BP1293" s="118" t="n"/>
      <c r="BQ1293" s="118" t="n"/>
      <c r="BR1293" s="118" t="n"/>
      <c r="BS1293" s="118" t="n"/>
      <c r="BT1293" s="118">
        <f>COUNTIF(B1293:BS1293,1)</f>
        <v/>
      </c>
      <c r="BV1293" s="76">
        <f>TRIM(RIGHT(A1293, LEN(A1293) - FIND("@", SUBSTITUTE(A1293, " ", "@", LEN(A1293)-LEN(SUBSTITUTE(A1293," ",""))))))</f>
        <v/>
      </c>
      <c r="BW1293" s="76">
        <f>TRIM(LEFT(A1293,FIND(" ",A1293&amp;" ")-1))</f>
        <v/>
      </c>
      <c r="BX1293">
        <f>+IF(BV1293=BV1292,"Same","Diff")</f>
        <v/>
      </c>
      <c r="BY1293">
        <f>IF(BX1293="Same",IF(BW1293=BW1292,"same","Diff"))</f>
        <v/>
      </c>
    </row>
    <row r="1294" ht="17" customHeight="1">
      <c r="A1294" s="60" t="inlineStr">
        <is>
          <t>Hans Tholstrup</t>
        </is>
      </c>
      <c r="B1294" s="119" t="n"/>
      <c r="C1294" s="119" t="n"/>
      <c r="D1294" s="119" t="n"/>
      <c r="E1294" s="119" t="n"/>
      <c r="F1294" s="119" t="n"/>
      <c r="G1294" s="119" t="n"/>
      <c r="H1294" s="119" t="n"/>
      <c r="I1294" s="119" t="n"/>
      <c r="J1294" s="118" t="n">
        <v>1</v>
      </c>
      <c r="K1294" s="118" t="n">
        <v>1</v>
      </c>
      <c r="L1294" s="118" t="n">
        <v>1</v>
      </c>
      <c r="M1294" s="118" t="n"/>
      <c r="N1294" s="118" t="n"/>
      <c r="O1294" s="118" t="n"/>
      <c r="P1294" s="118" t="n"/>
      <c r="Q1294" s="118" t="n"/>
      <c r="R1294" s="118" t="n"/>
      <c r="S1294" s="118" t="n"/>
      <c r="T1294" s="118" t="n"/>
      <c r="U1294" s="118" t="n"/>
      <c r="V1294" s="118" t="n"/>
      <c r="W1294" s="118" t="n"/>
      <c r="X1294" s="118" t="n"/>
      <c r="Y1294" s="118" t="n"/>
      <c r="Z1294" s="118" t="n"/>
      <c r="AA1294" s="118" t="n"/>
      <c r="AB1294" s="118" t="n"/>
      <c r="AC1294" s="118" t="n"/>
      <c r="AD1294" s="118" t="n"/>
      <c r="AE1294" s="118" t="n"/>
      <c r="AF1294" s="118" t="n"/>
      <c r="AG1294" s="118" t="n"/>
      <c r="AH1294" s="118" t="n"/>
      <c r="AI1294" s="118" t="n"/>
      <c r="AJ1294" s="118" t="n"/>
      <c r="AK1294" s="118" t="n"/>
      <c r="AL1294" s="118" t="n"/>
      <c r="AM1294" s="118" t="n"/>
      <c r="AN1294" s="118" t="n"/>
      <c r="AO1294" s="118" t="n"/>
      <c r="AP1294" s="118" t="n"/>
      <c r="AQ1294" s="118" t="n"/>
      <c r="AR1294" s="118" t="n"/>
      <c r="AS1294" s="118" t="n"/>
      <c r="AT1294" s="118" t="n"/>
      <c r="AU1294" s="118" t="n"/>
      <c r="AV1294" s="118" t="n"/>
      <c r="AW1294" s="118" t="n"/>
      <c r="AX1294" s="118" t="n"/>
      <c r="AY1294" s="118" t="n"/>
      <c r="AZ1294" s="118" t="n"/>
      <c r="BA1294" s="118" t="n"/>
      <c r="BB1294" s="118" t="n"/>
      <c r="BC1294" s="118" t="n"/>
      <c r="BD1294" s="118" t="n"/>
      <c r="BE1294" s="118" t="n"/>
      <c r="BF1294" s="118" t="n"/>
      <c r="BG1294" s="118" t="n"/>
      <c r="BH1294" s="118" t="n"/>
      <c r="BI1294" s="118" t="n"/>
      <c r="BJ1294" s="118" t="n"/>
      <c r="BK1294" s="118" t="n"/>
      <c r="BL1294" s="118" t="n"/>
      <c r="BM1294" s="118" t="n"/>
      <c r="BN1294" s="118" t="n"/>
      <c r="BO1294" s="118" t="n"/>
      <c r="BP1294" s="118" t="n"/>
      <c r="BQ1294" s="118" t="n"/>
      <c r="BR1294" s="118" t="n"/>
      <c r="BS1294" s="118" t="n"/>
      <c r="BT1294" s="118">
        <f>COUNTIF(B1294:BS1294,1)</f>
        <v/>
      </c>
      <c r="BV1294" s="76">
        <f>TRIM(RIGHT(A1294, LEN(A1294) - FIND("@", SUBSTITUTE(A1294, " ", "@", LEN(A1294)-LEN(SUBSTITUTE(A1294," ",""))))))</f>
        <v/>
      </c>
      <c r="BW1294" s="76">
        <f>TRIM(LEFT(A1294,FIND(" ",A1294&amp;" ")-1))</f>
        <v/>
      </c>
      <c r="BX1294">
        <f>+IF(BV1294=BV1293,"Same","Diff")</f>
        <v/>
      </c>
      <c r="BY1294">
        <f>IF(BX1294="Same",IF(BW1294=BW1293,"same","Diff"))</f>
        <v/>
      </c>
    </row>
    <row r="1295" ht="17" customHeight="1">
      <c r="A1295" s="60" t="inlineStr">
        <is>
          <t>Evan Thomas</t>
        </is>
      </c>
      <c r="B1295" s="119" t="n"/>
      <c r="C1295" s="119" t="n"/>
      <c r="D1295" s="119" t="n"/>
      <c r="E1295" s="119" t="n"/>
      <c r="F1295" s="119" t="n"/>
      <c r="G1295" s="119" t="n">
        <v>1</v>
      </c>
      <c r="H1295" s="119" t="n"/>
      <c r="I1295" s="119" t="n"/>
      <c r="J1295" s="118" t="n"/>
      <c r="K1295" s="118" t="n"/>
      <c r="L1295" s="118" t="n"/>
      <c r="M1295" s="118" t="n"/>
      <c r="N1295" s="118" t="n"/>
      <c r="O1295" s="118" t="n"/>
      <c r="P1295" s="118" t="n"/>
      <c r="Q1295" s="118" t="n"/>
      <c r="R1295" s="118" t="n"/>
      <c r="S1295" s="118" t="n"/>
      <c r="T1295" s="118" t="n"/>
      <c r="U1295" s="118" t="n"/>
      <c r="V1295" s="118" t="n"/>
      <c r="W1295" s="118" t="n"/>
      <c r="X1295" s="118" t="n"/>
      <c r="Y1295" s="118" t="n"/>
      <c r="Z1295" s="118" t="n"/>
      <c r="AA1295" s="118" t="n"/>
      <c r="AB1295" s="118" t="n"/>
      <c r="AC1295" s="118" t="n"/>
      <c r="AD1295" s="118" t="n"/>
      <c r="AE1295" s="118" t="n"/>
      <c r="AF1295" s="118" t="n"/>
      <c r="AG1295" s="118" t="n"/>
      <c r="AH1295" s="118" t="n"/>
      <c r="AI1295" s="118" t="n"/>
      <c r="AJ1295" s="118" t="n"/>
      <c r="AK1295" s="118" t="n"/>
      <c r="AL1295" s="118" t="n"/>
      <c r="AM1295" s="118" t="n"/>
      <c r="AN1295" s="118" t="n"/>
      <c r="AO1295" s="118" t="n"/>
      <c r="AP1295" s="118" t="n"/>
      <c r="AQ1295" s="118" t="n"/>
      <c r="AR1295" s="118" t="n"/>
      <c r="AS1295" s="118" t="n"/>
      <c r="AT1295" s="118" t="n"/>
      <c r="AU1295" s="118" t="n"/>
      <c r="AV1295" s="118" t="n"/>
      <c r="AW1295" s="118" t="n"/>
      <c r="AX1295" s="118" t="n"/>
      <c r="AY1295" s="118" t="n"/>
      <c r="AZ1295" s="118" t="n"/>
      <c r="BA1295" s="118" t="n"/>
      <c r="BB1295" s="118" t="n"/>
      <c r="BC1295" s="118" t="n"/>
      <c r="BD1295" s="118" t="n"/>
      <c r="BE1295" s="118" t="n"/>
      <c r="BF1295" s="118" t="n"/>
      <c r="BG1295" s="118" t="n"/>
      <c r="BH1295" s="118" t="n"/>
      <c r="BI1295" s="118" t="n"/>
      <c r="BJ1295" s="118" t="n"/>
      <c r="BK1295" s="118" t="n"/>
      <c r="BL1295" s="118" t="n"/>
      <c r="BM1295" s="118" t="n"/>
      <c r="BN1295" s="118" t="n"/>
      <c r="BO1295" s="118" t="n"/>
      <c r="BP1295" s="118" t="n"/>
      <c r="BQ1295" s="118" t="n"/>
      <c r="BR1295" s="118" t="n"/>
      <c r="BS1295" s="118" t="n"/>
      <c r="BT1295" s="118">
        <f>COUNTIF(B1295:BS1295,1)</f>
        <v/>
      </c>
      <c r="BV1295" s="76">
        <f>TRIM(RIGHT(A1295, LEN(A1295) - FIND("@", SUBSTITUTE(A1295, " ", "@", LEN(A1295)-LEN(SUBSTITUTE(A1295," ",""))))))</f>
        <v/>
      </c>
      <c r="BW1295" s="76">
        <f>TRIM(LEFT(A1295,FIND(" ",A1295&amp;" ")-1))</f>
        <v/>
      </c>
      <c r="BX1295">
        <f>+IF(BV1295=BV1294,"Same","Diff")</f>
        <v/>
      </c>
      <c r="BY1295">
        <f>IF(BX1295="Same",IF(BW1295=BW1294,"same","Diff"))</f>
        <v/>
      </c>
    </row>
    <row r="1296" ht="17" customHeight="1">
      <c r="A1296" s="59" t="inlineStr">
        <is>
          <t>Andrew Thompson</t>
        </is>
      </c>
      <c r="B1296" s="117" t="n"/>
      <c r="C1296" s="117" t="n"/>
      <c r="D1296" s="117" t="n"/>
      <c r="E1296" s="117" t="n"/>
      <c r="F1296" s="117" t="n"/>
      <c r="G1296" s="117" t="n"/>
      <c r="H1296" s="117" t="n"/>
      <c r="I1296" s="117" t="n"/>
      <c r="J1296" s="118" t="n"/>
      <c r="K1296" s="118" t="n"/>
      <c r="L1296" s="118" t="n"/>
      <c r="M1296" s="118" t="n"/>
      <c r="N1296" s="118" t="n"/>
      <c r="O1296" s="118" t="n"/>
      <c r="P1296" s="118" t="n"/>
      <c r="Q1296" s="118" t="n"/>
      <c r="R1296" s="118" t="n"/>
      <c r="S1296" s="118" t="n"/>
      <c r="T1296" s="118" t="n"/>
      <c r="U1296" s="118" t="n"/>
      <c r="V1296" s="118" t="n"/>
      <c r="W1296" s="118" t="n"/>
      <c r="X1296" s="118" t="n"/>
      <c r="Y1296" s="118" t="n"/>
      <c r="Z1296" s="118" t="n"/>
      <c r="AA1296" s="118" t="n"/>
      <c r="AB1296" s="118" t="n"/>
      <c r="AC1296" s="118" t="n"/>
      <c r="AD1296" s="118" t="n"/>
      <c r="AE1296" s="118" t="n"/>
      <c r="AF1296" s="118" t="n"/>
      <c r="AG1296" s="118" t="n"/>
      <c r="AH1296" s="118" t="n"/>
      <c r="AI1296" s="118" t="n"/>
      <c r="AJ1296" s="118" t="n"/>
      <c r="AK1296" s="118" t="n"/>
      <c r="AL1296" s="118" t="n"/>
      <c r="AM1296" s="118" t="n"/>
      <c r="AN1296" s="118" t="n"/>
      <c r="AO1296" s="118" t="n"/>
      <c r="AP1296" s="118" t="n"/>
      <c r="AQ1296" s="118" t="n"/>
      <c r="AR1296" s="118" t="n"/>
      <c r="AS1296" s="118" t="n"/>
      <c r="AT1296" s="118" t="n"/>
      <c r="AU1296" s="118" t="n"/>
      <c r="AV1296" s="118" t="n"/>
      <c r="AW1296" s="118" t="n"/>
      <c r="AX1296" s="118" t="n"/>
      <c r="AY1296" s="118" t="n"/>
      <c r="AZ1296" s="118" t="n">
        <v>1</v>
      </c>
      <c r="BA1296" s="118" t="n">
        <v>1</v>
      </c>
      <c r="BB1296" s="118" t="n">
        <v>1</v>
      </c>
      <c r="BC1296" s="118" t="n">
        <v>1</v>
      </c>
      <c r="BD1296" s="118" t="n">
        <v>1</v>
      </c>
      <c r="BE1296" s="118" t="n">
        <v>1</v>
      </c>
      <c r="BF1296" s="118" t="n">
        <v>1</v>
      </c>
      <c r="BG1296" s="118" t="n"/>
      <c r="BH1296" s="118" t="n"/>
      <c r="BI1296" s="118" t="n"/>
      <c r="BJ1296" s="118" t="n"/>
      <c r="BK1296" s="118" t="n"/>
      <c r="BL1296" s="118" t="n"/>
      <c r="BM1296" s="118" t="n"/>
      <c r="BN1296" s="118" t="n"/>
      <c r="BO1296" s="118" t="n"/>
      <c r="BP1296" s="118" t="n"/>
      <c r="BQ1296" s="118" t="n"/>
      <c r="BR1296" s="118" t="n"/>
      <c r="BS1296" s="118" t="n"/>
      <c r="BT1296" s="118">
        <f>COUNTIF(B1296:BS1296,1)</f>
        <v/>
      </c>
      <c r="BV1296" s="76">
        <f>TRIM(RIGHT(A1296, LEN(A1296) - FIND("@", SUBSTITUTE(A1296, " ", "@", LEN(A1296)-LEN(SUBSTITUTE(A1296," ",""))))))</f>
        <v/>
      </c>
      <c r="BW1296" s="76">
        <f>TRIM(LEFT(A1296,FIND(" ",A1296&amp;" ")-1))</f>
        <v/>
      </c>
      <c r="BX1296">
        <f>+IF(BV1296=BV1295,"Same","Diff")</f>
        <v/>
      </c>
      <c r="BY1296">
        <f>IF(BX1296="Same",IF(BW1296=BW1295,"same","Diff"))</f>
        <v/>
      </c>
    </row>
    <row r="1297" ht="17" customHeight="1">
      <c r="A1297" s="59" t="inlineStr">
        <is>
          <t>James Thompson</t>
        </is>
      </c>
      <c r="B1297" s="117" t="n"/>
      <c r="C1297" s="117" t="n"/>
      <c r="D1297" s="117" t="n"/>
      <c r="E1297" s="117" t="n"/>
      <c r="F1297" s="117" t="n"/>
      <c r="G1297" s="117" t="n"/>
      <c r="H1297" s="117" t="n"/>
      <c r="I1297" s="117" t="n"/>
      <c r="J1297" s="118" t="n"/>
      <c r="K1297" s="118" t="n"/>
      <c r="L1297" s="118" t="n"/>
      <c r="M1297" s="118" t="n"/>
      <c r="N1297" s="118" t="n"/>
      <c r="O1297" s="118" t="n"/>
      <c r="P1297" s="118" t="n"/>
      <c r="Q1297" s="118" t="n"/>
      <c r="R1297" s="118" t="n"/>
      <c r="S1297" s="118" t="n"/>
      <c r="T1297" s="118" t="n"/>
      <c r="U1297" s="118" t="n"/>
      <c r="V1297" s="118" t="n"/>
      <c r="W1297" s="118" t="n"/>
      <c r="X1297" s="118" t="n"/>
      <c r="Y1297" s="118" t="n"/>
      <c r="Z1297" s="118" t="n"/>
      <c r="AA1297" s="118" t="n"/>
      <c r="AB1297" s="118" t="n"/>
      <c r="AC1297" s="118" t="n"/>
      <c r="AD1297" s="118" t="n"/>
      <c r="AE1297" s="118" t="n"/>
      <c r="AF1297" s="118" t="n"/>
      <c r="AG1297" s="118" t="n"/>
      <c r="AH1297" s="118" t="n"/>
      <c r="AI1297" s="118" t="n"/>
      <c r="AJ1297" s="118" t="n"/>
      <c r="AK1297" s="118" t="n"/>
      <c r="AL1297" s="118" t="n"/>
      <c r="AM1297" s="118" t="n"/>
      <c r="AN1297" s="118" t="n"/>
      <c r="AO1297" s="118" t="n"/>
      <c r="AP1297" s="118" t="n"/>
      <c r="AQ1297" s="118" t="n"/>
      <c r="AR1297" s="118" t="n"/>
      <c r="AS1297" s="118" t="n"/>
      <c r="AT1297" s="118" t="n"/>
      <c r="AU1297" s="118" t="n"/>
      <c r="AV1297" s="118" t="n"/>
      <c r="AW1297" s="118" t="n"/>
      <c r="AX1297" s="118" t="n"/>
      <c r="AY1297" s="118" t="n"/>
      <c r="AZ1297" s="118" t="n"/>
      <c r="BA1297" s="118" t="n"/>
      <c r="BB1297" s="118" t="n">
        <v>1</v>
      </c>
      <c r="BC1297" s="118" t="n"/>
      <c r="BD1297" s="118" t="n"/>
      <c r="BE1297" s="118" t="n"/>
      <c r="BF1297" s="118" t="n"/>
      <c r="BG1297" s="118" t="n"/>
      <c r="BH1297" s="118" t="n"/>
      <c r="BI1297" s="118" t="n"/>
      <c r="BJ1297" s="118" t="n"/>
      <c r="BK1297" s="118" t="n"/>
      <c r="BL1297" s="118" t="n"/>
      <c r="BM1297" s="118" t="n"/>
      <c r="BN1297" s="118" t="n"/>
      <c r="BO1297" s="118" t="n"/>
      <c r="BP1297" s="118" t="n"/>
      <c r="BQ1297" s="118" t="n"/>
      <c r="BR1297" s="118" t="n"/>
      <c r="BS1297" s="118" t="n"/>
      <c r="BT1297" s="118">
        <f>COUNTIF(B1297:BS1297,1)</f>
        <v/>
      </c>
      <c r="BV1297" s="76">
        <f>TRIM(RIGHT(A1297, LEN(A1297) - FIND("@", SUBSTITUTE(A1297, " ", "@", LEN(A1297)-LEN(SUBSTITUTE(A1297," ",""))))))</f>
        <v/>
      </c>
      <c r="BW1297" s="76">
        <f>TRIM(LEFT(A1297,FIND(" ",A1297&amp;" ")-1))</f>
        <v/>
      </c>
      <c r="BX1297">
        <f>+IF(BV1297=BV1296,"Same","Diff")</f>
        <v/>
      </c>
      <c r="BY1297">
        <f>IF(BX1297="Same",IF(BW1297=BW1296,"same","Diff"))</f>
        <v/>
      </c>
    </row>
    <row r="1298" ht="17" customHeight="1">
      <c r="A1298" s="60" t="inlineStr">
        <is>
          <t>Jeff Thompson</t>
        </is>
      </c>
      <c r="B1298" s="119" t="n"/>
      <c r="C1298" s="119" t="n"/>
      <c r="D1298" s="119" t="n"/>
      <c r="E1298" s="119" t="n"/>
      <c r="F1298" s="119" t="n"/>
      <c r="G1298" s="119" t="n"/>
      <c r="H1298" s="119" t="n"/>
      <c r="I1298" s="119" t="n">
        <v>1</v>
      </c>
      <c r="J1298" s="118" t="n"/>
      <c r="K1298" s="118" t="n"/>
      <c r="L1298" s="118" t="n"/>
      <c r="M1298" s="118" t="n"/>
      <c r="N1298" s="118" t="n"/>
      <c r="O1298" s="118" t="n"/>
      <c r="P1298" s="118" t="n"/>
      <c r="Q1298" s="118" t="n"/>
      <c r="R1298" s="118" t="n"/>
      <c r="S1298" s="118" t="n"/>
      <c r="T1298" s="118" t="n"/>
      <c r="U1298" s="118" t="n"/>
      <c r="V1298" s="118" t="n"/>
      <c r="W1298" s="118" t="n"/>
      <c r="X1298" s="118" t="n"/>
      <c r="Y1298" s="118" t="n"/>
      <c r="Z1298" s="118" t="n"/>
      <c r="AA1298" s="118" t="n"/>
      <c r="AB1298" s="118" t="n"/>
      <c r="AC1298" s="118" t="n"/>
      <c r="AD1298" s="118" t="n"/>
      <c r="AE1298" s="118" t="n"/>
      <c r="AF1298" s="118" t="n"/>
      <c r="AG1298" s="118" t="n"/>
      <c r="AH1298" s="118" t="n"/>
      <c r="AI1298" s="118" t="n"/>
      <c r="AJ1298" s="118" t="n"/>
      <c r="AK1298" s="118" t="n"/>
      <c r="AL1298" s="118" t="n"/>
      <c r="AM1298" s="118" t="n"/>
      <c r="AN1298" s="118" t="n"/>
      <c r="AO1298" s="118" t="n"/>
      <c r="AP1298" s="118" t="n"/>
      <c r="AQ1298" s="118" t="n"/>
      <c r="AR1298" s="118" t="n"/>
      <c r="AS1298" s="118" t="n"/>
      <c r="AT1298" s="118" t="n"/>
      <c r="AU1298" s="118" t="n"/>
      <c r="AV1298" s="118" t="n"/>
      <c r="AW1298" s="118" t="n"/>
      <c r="AX1298" s="118" t="n"/>
      <c r="AY1298" s="118" t="n"/>
      <c r="AZ1298" s="118" t="n"/>
      <c r="BA1298" s="118" t="n"/>
      <c r="BB1298" s="118" t="n"/>
      <c r="BC1298" s="118" t="n"/>
      <c r="BD1298" s="118" t="n"/>
      <c r="BE1298" s="118" t="n"/>
      <c r="BF1298" s="118" t="n"/>
      <c r="BG1298" s="118" t="n"/>
      <c r="BH1298" s="118" t="n"/>
      <c r="BI1298" s="118" t="n"/>
      <c r="BJ1298" s="118" t="n"/>
      <c r="BK1298" s="118" t="n"/>
      <c r="BL1298" s="118" t="n"/>
      <c r="BM1298" s="118" t="n"/>
      <c r="BN1298" s="118" t="n"/>
      <c r="BO1298" s="118" t="n"/>
      <c r="BP1298" s="118" t="n"/>
      <c r="BQ1298" s="118" t="n"/>
      <c r="BR1298" s="118" t="n"/>
      <c r="BS1298" s="118" t="n"/>
      <c r="BT1298" s="118">
        <f>COUNTIF(B1298:BS1298,1)</f>
        <v/>
      </c>
      <c r="BV1298" s="76">
        <f>TRIM(RIGHT(A1298, LEN(A1298) - FIND("@", SUBSTITUTE(A1298, " ", "@", LEN(A1298)-LEN(SUBSTITUTE(A1298," ",""))))))</f>
        <v/>
      </c>
      <c r="BW1298" s="76">
        <f>TRIM(LEFT(A1298,FIND(" ",A1298&amp;" ")-1))</f>
        <v/>
      </c>
      <c r="BX1298">
        <f>+IF(BV1298=BV1297,"Same","Diff")</f>
        <v/>
      </c>
      <c r="BY1298">
        <f>IF(BX1298="Same",IF(BW1298=BW1297,"same","Diff"))</f>
        <v/>
      </c>
    </row>
    <row r="1299" ht="17" customHeight="1">
      <c r="A1299" s="60" t="inlineStr">
        <is>
          <t>Warren Thompson</t>
        </is>
      </c>
      <c r="B1299" s="119" t="n"/>
      <c r="C1299" s="119" t="n"/>
      <c r="D1299" s="119" t="n"/>
      <c r="E1299" s="119" t="n"/>
      <c r="F1299" s="119" t="n"/>
      <c r="G1299" s="119" t="n"/>
      <c r="H1299" s="119" t="n"/>
      <c r="I1299" s="119" t="n"/>
      <c r="J1299" s="118" t="n"/>
      <c r="K1299" s="118" t="n"/>
      <c r="L1299" s="118" t="n"/>
      <c r="M1299" s="118" t="n"/>
      <c r="N1299" s="118" t="n"/>
      <c r="O1299" s="118" t="n">
        <v>1</v>
      </c>
      <c r="P1299" s="130" t="n">
        <v>1</v>
      </c>
      <c r="Q1299" s="118" t="n">
        <v>1</v>
      </c>
      <c r="R1299" s="118" t="n"/>
      <c r="S1299" s="118" t="n"/>
      <c r="T1299" s="118" t="n"/>
      <c r="U1299" s="118" t="n"/>
      <c r="V1299" s="118" t="n"/>
      <c r="W1299" s="118" t="n"/>
      <c r="X1299" s="118" t="n"/>
      <c r="Y1299" s="118" t="n"/>
      <c r="Z1299" s="118" t="n"/>
      <c r="AA1299" s="118" t="n"/>
      <c r="AB1299" s="118" t="n"/>
      <c r="AC1299" s="118" t="n"/>
      <c r="AD1299" s="118" t="n"/>
      <c r="AE1299" s="118" t="n"/>
      <c r="AF1299" s="118" t="n"/>
      <c r="AG1299" s="118" t="n"/>
      <c r="AH1299" s="118" t="n"/>
      <c r="AI1299" s="118" t="n"/>
      <c r="AJ1299" s="118" t="n"/>
      <c r="AK1299" s="118" t="n"/>
      <c r="AL1299" s="118" t="n"/>
      <c r="AM1299" s="118" t="n"/>
      <c r="AN1299" s="118" t="n"/>
      <c r="AO1299" s="118" t="n"/>
      <c r="AP1299" s="118" t="n"/>
      <c r="AQ1299" s="118" t="n"/>
      <c r="AR1299" s="118" t="n"/>
      <c r="AS1299" s="118" t="n"/>
      <c r="AT1299" s="118" t="n"/>
      <c r="AU1299" s="118" t="n"/>
      <c r="AV1299" s="118" t="n"/>
      <c r="AW1299" s="118" t="n"/>
      <c r="AX1299" s="118" t="n"/>
      <c r="AY1299" s="118" t="n"/>
      <c r="AZ1299" s="118" t="n"/>
      <c r="BA1299" s="118" t="n"/>
      <c r="BB1299" s="118" t="n"/>
      <c r="BC1299" s="118" t="n"/>
      <c r="BD1299" s="118" t="n"/>
      <c r="BE1299" s="118" t="n"/>
      <c r="BF1299" s="118" t="n"/>
      <c r="BG1299" s="118" t="n"/>
      <c r="BH1299" s="118" t="n"/>
      <c r="BI1299" s="118" t="n"/>
      <c r="BJ1299" s="118" t="n"/>
      <c r="BK1299" s="118" t="n"/>
      <c r="BL1299" s="118" t="n"/>
      <c r="BM1299" s="118" t="n"/>
      <c r="BN1299" s="118" t="n"/>
      <c r="BO1299" s="118" t="n"/>
      <c r="BP1299" s="118" t="n"/>
      <c r="BQ1299" s="118" t="n"/>
      <c r="BR1299" s="118" t="n"/>
      <c r="BS1299" s="118" t="n"/>
      <c r="BT1299" s="118">
        <f>COUNTIF(B1299:BS1299,1)</f>
        <v/>
      </c>
      <c r="BV1299" s="76">
        <f>TRIM(RIGHT(A1299, LEN(A1299) - FIND("@", SUBSTITUTE(A1299, " ", "@", LEN(A1299)-LEN(SUBSTITUTE(A1299," ",""))))))</f>
        <v/>
      </c>
      <c r="BW1299" s="76">
        <f>TRIM(LEFT(A1299,FIND(" ",A1299&amp;" ")-1))</f>
        <v/>
      </c>
      <c r="BX1299">
        <f>+IF(BV1299=BV1298,"Same","Diff")</f>
        <v/>
      </c>
      <c r="BY1299">
        <f>IF(BX1299="Same",IF(BW1299=BW1298,"same","Diff"))</f>
        <v/>
      </c>
    </row>
    <row r="1300" ht="17" customHeight="1">
      <c r="A1300" s="60" t="inlineStr">
        <is>
          <t>Ann Thomson</t>
        </is>
      </c>
      <c r="B1300" s="119" t="n"/>
      <c r="C1300" s="119" t="n"/>
      <c r="D1300" s="119" t="n"/>
      <c r="E1300" s="119" t="n"/>
      <c r="F1300" s="119" t="n"/>
      <c r="G1300" s="119" t="n"/>
      <c r="H1300" s="119" t="n"/>
      <c r="I1300" s="119" t="n"/>
      <c r="J1300" s="118" t="n"/>
      <c r="K1300" s="118" t="n">
        <v>1</v>
      </c>
      <c r="L1300" s="118" t="n"/>
      <c r="M1300" s="118" t="n"/>
      <c r="N1300" s="118" t="n"/>
      <c r="O1300" s="118" t="n"/>
      <c r="P1300" s="118" t="n"/>
      <c r="Q1300" s="118" t="n"/>
      <c r="R1300" s="118" t="n"/>
      <c r="S1300" s="118" t="n"/>
      <c r="T1300" s="118" t="n"/>
      <c r="U1300" s="118" t="n"/>
      <c r="V1300" s="118" t="n"/>
      <c r="W1300" s="118" t="n"/>
      <c r="X1300" s="118" t="n"/>
      <c r="Y1300" s="118" t="n"/>
      <c r="Z1300" s="118" t="n"/>
      <c r="AA1300" s="118" t="n"/>
      <c r="AB1300" s="118" t="n"/>
      <c r="AC1300" s="118" t="n"/>
      <c r="AD1300" s="118" t="n"/>
      <c r="AE1300" s="118" t="n"/>
      <c r="AF1300" s="118" t="n"/>
      <c r="AG1300" s="118" t="n"/>
      <c r="AH1300" s="118" t="n"/>
      <c r="AI1300" s="118" t="n"/>
      <c r="AJ1300" s="118" t="n"/>
      <c r="AK1300" s="118" t="n"/>
      <c r="AL1300" s="118" t="n"/>
      <c r="AM1300" s="118" t="n"/>
      <c r="AN1300" s="118" t="n"/>
      <c r="AO1300" s="118" t="n"/>
      <c r="AP1300" s="118" t="n"/>
      <c r="AQ1300" s="118" t="n"/>
      <c r="AR1300" s="118" t="n"/>
      <c r="AS1300" s="118" t="n"/>
      <c r="AT1300" s="118" t="n"/>
      <c r="AU1300" s="118" t="n"/>
      <c r="AV1300" s="118" t="n"/>
      <c r="AW1300" s="118" t="n"/>
      <c r="AX1300" s="118" t="n"/>
      <c r="AY1300" s="118" t="n"/>
      <c r="AZ1300" s="118" t="n"/>
      <c r="BA1300" s="118" t="n"/>
      <c r="BB1300" s="118" t="n"/>
      <c r="BC1300" s="118" t="n"/>
      <c r="BD1300" s="118" t="n"/>
      <c r="BE1300" s="118" t="n"/>
      <c r="BF1300" s="118" t="n"/>
      <c r="BG1300" s="118" t="n"/>
      <c r="BH1300" s="118" t="n"/>
      <c r="BI1300" s="118" t="n"/>
      <c r="BJ1300" s="118" t="n"/>
      <c r="BK1300" s="118" t="n"/>
      <c r="BL1300" s="118" t="n"/>
      <c r="BM1300" s="118" t="n"/>
      <c r="BN1300" s="118" t="n"/>
      <c r="BO1300" s="118" t="n"/>
      <c r="BP1300" s="118" t="n"/>
      <c r="BQ1300" s="118" t="n"/>
      <c r="BR1300" s="118" t="n"/>
      <c r="BS1300" s="118" t="n"/>
      <c r="BT1300" s="118">
        <f>COUNTIF(B1300:BS1300,1)</f>
        <v/>
      </c>
      <c r="BV1300" s="76">
        <f>TRIM(RIGHT(A1300, LEN(A1300) - FIND("@", SUBSTITUTE(A1300, " ", "@", LEN(A1300)-LEN(SUBSTITUTE(A1300," ",""))))))</f>
        <v/>
      </c>
      <c r="BW1300" s="76">
        <f>TRIM(LEFT(A1300,FIND(" ",A1300&amp;" ")-1))</f>
        <v/>
      </c>
      <c r="BX1300">
        <f>+IF(BV1300=BV1299,"Same","Diff")</f>
        <v/>
      </c>
      <c r="BY1300">
        <f>IF(BX1300="Same",IF(BW1300=BW1299,"same","Diff"))</f>
        <v/>
      </c>
    </row>
    <row r="1301" ht="17" customHeight="1">
      <c r="A1301" s="59" t="inlineStr">
        <is>
          <t>Bryan Thomson</t>
        </is>
      </c>
      <c r="B1301" s="117" t="n"/>
      <c r="C1301" s="117" t="n"/>
      <c r="D1301" s="117" t="n"/>
      <c r="E1301" s="117" t="n"/>
      <c r="F1301" s="117" t="n">
        <v>1</v>
      </c>
      <c r="G1301" s="117" t="n"/>
      <c r="H1301" s="117" t="n"/>
      <c r="I1301" s="117" t="n"/>
      <c r="J1301" s="130" t="n"/>
      <c r="K1301" s="118" t="n">
        <v>1</v>
      </c>
      <c r="L1301" s="118" t="n"/>
      <c r="M1301" s="118" t="n">
        <v>1</v>
      </c>
      <c r="N1301" s="118" t="n"/>
      <c r="O1301" s="118" t="n"/>
      <c r="P1301" s="118" t="n"/>
      <c r="Q1301" s="118" t="n">
        <v>1</v>
      </c>
      <c r="R1301" s="118" t="n"/>
      <c r="S1301" s="118" t="n"/>
      <c r="T1301" s="118" t="n"/>
      <c r="U1301" s="118" t="n"/>
      <c r="V1301" s="118" t="n"/>
      <c r="W1301" s="118" t="n"/>
      <c r="X1301" s="118" t="n"/>
      <c r="Y1301" s="118" t="n"/>
      <c r="Z1301" s="118" t="n">
        <v>1</v>
      </c>
      <c r="AA1301" s="118" t="n"/>
      <c r="AB1301" s="118" t="n">
        <v>1</v>
      </c>
      <c r="AC1301" s="118" t="n"/>
      <c r="AD1301" s="118" t="n"/>
      <c r="AE1301" s="118" t="n">
        <v>1</v>
      </c>
      <c r="AF1301" s="118" t="n">
        <v>1</v>
      </c>
      <c r="AG1301" s="118" t="n"/>
      <c r="AH1301" s="118" t="n"/>
      <c r="AI1301" s="118" t="n"/>
      <c r="AJ1301" s="118" t="n"/>
      <c r="AK1301" s="118" t="n"/>
      <c r="AL1301" s="118" t="n"/>
      <c r="AM1301" s="118" t="n"/>
      <c r="AN1301" s="118" t="n"/>
      <c r="AO1301" s="118" t="n"/>
      <c r="AP1301" s="118" t="n"/>
      <c r="AQ1301" s="118" t="n"/>
      <c r="AR1301" s="118" t="n"/>
      <c r="AS1301" s="118" t="n"/>
      <c r="AT1301" s="118" t="n"/>
      <c r="AU1301" s="118" t="n"/>
      <c r="AV1301" s="118" t="n"/>
      <c r="AW1301" s="118" t="n"/>
      <c r="AX1301" s="118" t="n"/>
      <c r="AY1301" s="118" t="n"/>
      <c r="AZ1301" s="118" t="n"/>
      <c r="BA1301" s="118" t="n"/>
      <c r="BB1301" s="118" t="n"/>
      <c r="BC1301" s="118" t="n"/>
      <c r="BD1301" s="118" t="n"/>
      <c r="BE1301" s="118" t="n"/>
      <c r="BF1301" s="118" t="n"/>
      <c r="BG1301" s="118" t="n"/>
      <c r="BH1301" s="118" t="n"/>
      <c r="BI1301" s="118" t="n"/>
      <c r="BJ1301" s="118" t="n"/>
      <c r="BK1301" s="118" t="n"/>
      <c r="BL1301" s="118" t="n"/>
      <c r="BM1301" s="118" t="n"/>
      <c r="BN1301" s="118" t="n"/>
      <c r="BO1301" s="118" t="n"/>
      <c r="BP1301" s="118" t="n"/>
      <c r="BQ1301" s="118" t="n"/>
      <c r="BR1301" s="118" t="n"/>
      <c r="BS1301" s="118" t="n"/>
      <c r="BT1301" s="118">
        <f>COUNTIF(B1301:BS1301,1)</f>
        <v/>
      </c>
      <c r="BV1301" s="76">
        <f>TRIM(RIGHT(A1301, LEN(A1301) - FIND("@", SUBSTITUTE(A1301, " ", "@", LEN(A1301)-LEN(SUBSTITUTE(A1301," ",""))))))</f>
        <v/>
      </c>
      <c r="BW1301" s="76">
        <f>TRIM(LEFT(A1301,FIND(" ",A1301&amp;" ")-1))</f>
        <v/>
      </c>
      <c r="BX1301">
        <f>+IF(BV1301=BV1300,"Same","Diff")</f>
        <v/>
      </c>
      <c r="BY1301">
        <f>IF(BX1301="Same",IF(BW1301=BW1300,"same","Diff"))</f>
        <v/>
      </c>
    </row>
    <row r="1302" ht="17" customHeight="1">
      <c r="A1302" s="59" t="inlineStr">
        <is>
          <t>Bob Thorn</t>
        </is>
      </c>
      <c r="B1302" s="117" t="n"/>
      <c r="C1302" s="117" t="n"/>
      <c r="D1302" s="117" t="n"/>
      <c r="E1302" s="117" t="n"/>
      <c r="F1302" s="117" t="n"/>
      <c r="G1302" s="117" t="n"/>
      <c r="H1302" s="117" t="n"/>
      <c r="I1302" s="117" t="n"/>
      <c r="J1302" s="118" t="n"/>
      <c r="K1302" s="118" t="n"/>
      <c r="L1302" s="118" t="n"/>
      <c r="M1302" s="118" t="n"/>
      <c r="N1302" s="118" t="n"/>
      <c r="O1302" s="118" t="n"/>
      <c r="P1302" s="118" t="n"/>
      <c r="Q1302" s="118" t="n"/>
      <c r="R1302" s="118" t="n"/>
      <c r="S1302" s="118" t="n"/>
      <c r="T1302" s="118" t="n"/>
      <c r="U1302" s="118" t="n"/>
      <c r="V1302" s="118" t="n"/>
      <c r="W1302" s="118" t="n"/>
      <c r="X1302" s="118" t="n"/>
      <c r="Y1302" s="118" t="n"/>
      <c r="Z1302" s="118" t="n"/>
      <c r="AA1302" s="118" t="n"/>
      <c r="AB1302" s="118" t="n"/>
      <c r="AC1302" s="118" t="n"/>
      <c r="AD1302" s="118" t="n"/>
      <c r="AE1302" s="118" t="n"/>
      <c r="AF1302" s="118" t="n"/>
      <c r="AG1302" s="118" t="n"/>
      <c r="AH1302" s="118" t="n"/>
      <c r="AI1302" s="118" t="n"/>
      <c r="AJ1302" s="118" t="n"/>
      <c r="AK1302" s="118" t="n"/>
      <c r="AL1302" s="118" t="n"/>
      <c r="AM1302" s="118" t="n"/>
      <c r="AN1302" s="118" t="n"/>
      <c r="AO1302" s="118" t="n"/>
      <c r="AP1302" s="118" t="n"/>
      <c r="AQ1302" s="118" t="n">
        <v>1</v>
      </c>
      <c r="AR1302" s="118" t="n"/>
      <c r="AS1302" s="118" t="n"/>
      <c r="AT1302" s="118" t="n"/>
      <c r="AU1302" s="118" t="n"/>
      <c r="AV1302" s="118" t="n"/>
      <c r="AW1302" s="118" t="n"/>
      <c r="AX1302" s="118" t="n"/>
      <c r="AY1302" s="118" t="n"/>
      <c r="AZ1302" s="118" t="n"/>
      <c r="BA1302" s="118" t="n"/>
      <c r="BB1302" s="118" t="n"/>
      <c r="BC1302" s="118" t="n"/>
      <c r="BD1302" s="118" t="n"/>
      <c r="BE1302" s="118" t="n"/>
      <c r="BF1302" s="118" t="n"/>
      <c r="BG1302" s="118" t="n"/>
      <c r="BH1302" s="118" t="n"/>
      <c r="BI1302" s="118" t="n"/>
      <c r="BJ1302" s="118" t="n"/>
      <c r="BK1302" s="118" t="n"/>
      <c r="BL1302" s="118" t="n"/>
      <c r="BM1302" s="118" t="n"/>
      <c r="BN1302" s="118" t="n"/>
      <c r="BO1302" s="118" t="n"/>
      <c r="BP1302" s="118" t="n"/>
      <c r="BQ1302" s="118" t="n"/>
      <c r="BR1302" s="118" t="n"/>
      <c r="BS1302" s="118" t="n"/>
      <c r="BT1302" s="118">
        <f>COUNTIF(B1302:BS1302,1)</f>
        <v/>
      </c>
      <c r="BV1302" s="76">
        <f>TRIM(RIGHT(A1302, LEN(A1302) - FIND("@", SUBSTITUTE(A1302, " ", "@", LEN(A1302)-LEN(SUBSTITUTE(A1302," ",""))))))</f>
        <v/>
      </c>
      <c r="BW1302" s="76">
        <f>TRIM(LEFT(A1302,FIND(" ",A1302&amp;" ")-1))</f>
        <v/>
      </c>
      <c r="BX1302">
        <f>+IF(BV1302=BV1301,"Same","Diff")</f>
        <v/>
      </c>
      <c r="BY1302">
        <f>IF(BX1302="Same",IF(BW1302=BW1301,"same","Diff"))</f>
        <v/>
      </c>
    </row>
    <row r="1303" ht="17" customHeight="1">
      <c r="A1303" s="60" t="inlineStr">
        <is>
          <t>Ron Thorp</t>
        </is>
      </c>
      <c r="B1303" s="119" t="n"/>
      <c r="C1303" s="119" t="n"/>
      <c r="D1303" s="119" t="n"/>
      <c r="E1303" s="119" t="n">
        <v>1</v>
      </c>
      <c r="F1303" s="119" t="n"/>
      <c r="G1303" s="119" t="n"/>
      <c r="H1303" s="119" t="n"/>
      <c r="I1303" s="119" t="n"/>
      <c r="J1303" s="118" t="n"/>
      <c r="K1303" s="118" t="n"/>
      <c r="L1303" s="118" t="n"/>
      <c r="M1303" s="118" t="n"/>
      <c r="N1303" s="118" t="n"/>
      <c r="O1303" s="118" t="n"/>
      <c r="P1303" s="118" t="n"/>
      <c r="Q1303" s="118" t="n"/>
      <c r="R1303" s="118" t="n"/>
      <c r="S1303" s="118" t="n"/>
      <c r="T1303" s="118" t="n"/>
      <c r="U1303" s="118" t="n"/>
      <c r="V1303" s="118" t="n"/>
      <c r="W1303" s="118" t="n"/>
      <c r="X1303" s="118" t="n"/>
      <c r="Y1303" s="118" t="n"/>
      <c r="Z1303" s="118" t="n"/>
      <c r="AA1303" s="118" t="n"/>
      <c r="AB1303" s="118" t="n"/>
      <c r="AC1303" s="118" t="n"/>
      <c r="AD1303" s="118" t="n"/>
      <c r="AE1303" s="118" t="n"/>
      <c r="AF1303" s="118" t="n"/>
      <c r="AG1303" s="118" t="n"/>
      <c r="AH1303" s="118" t="n"/>
      <c r="AI1303" s="118" t="n"/>
      <c r="AJ1303" s="118" t="n"/>
      <c r="AK1303" s="118" t="n"/>
      <c r="AL1303" s="118" t="n"/>
      <c r="AM1303" s="118" t="n"/>
      <c r="AN1303" s="118" t="n"/>
      <c r="AO1303" s="118" t="n"/>
      <c r="AP1303" s="118" t="n"/>
      <c r="AQ1303" s="118" t="n"/>
      <c r="AR1303" s="118" t="n"/>
      <c r="AS1303" s="118" t="n"/>
      <c r="AT1303" s="118" t="n"/>
      <c r="AU1303" s="118" t="n"/>
      <c r="AV1303" s="118" t="n"/>
      <c r="AW1303" s="118" t="n"/>
      <c r="AX1303" s="118" t="n"/>
      <c r="AY1303" s="118" t="n"/>
      <c r="AZ1303" s="118" t="n"/>
      <c r="BA1303" s="118" t="n"/>
      <c r="BB1303" s="118" t="n"/>
      <c r="BC1303" s="118" t="n"/>
      <c r="BD1303" s="118" t="n"/>
      <c r="BE1303" s="118" t="n"/>
      <c r="BF1303" s="118" t="n"/>
      <c r="BG1303" s="118" t="n"/>
      <c r="BH1303" s="118" t="n"/>
      <c r="BI1303" s="118" t="n"/>
      <c r="BJ1303" s="118" t="n"/>
      <c r="BK1303" s="118" t="n"/>
      <c r="BL1303" s="118" t="n"/>
      <c r="BM1303" s="118" t="n"/>
      <c r="BN1303" s="118" t="n"/>
      <c r="BO1303" s="118" t="n"/>
      <c r="BP1303" s="118" t="n"/>
      <c r="BQ1303" s="118" t="n"/>
      <c r="BR1303" s="118" t="n"/>
      <c r="BS1303" s="118" t="n"/>
      <c r="BT1303" s="118">
        <f>COUNTIF(B1303:BS1303,1)</f>
        <v/>
      </c>
      <c r="BV1303" s="76">
        <f>TRIM(RIGHT(A1303, LEN(A1303) - FIND("@", SUBSTITUTE(A1303, " ", "@", LEN(A1303)-LEN(SUBSTITUTE(A1303," ",""))))))</f>
        <v/>
      </c>
      <c r="BW1303" s="76">
        <f>TRIM(LEFT(A1303,FIND(" ",A1303&amp;" ")-1))</f>
        <v/>
      </c>
      <c r="BX1303">
        <f>+IF(BV1303=BV1302,"Same","Diff")</f>
        <v/>
      </c>
      <c r="BY1303">
        <f>IF(BX1303="Same",IF(BW1303=BW1302,"same","Diff"))</f>
        <v/>
      </c>
    </row>
    <row r="1304" ht="17" customHeight="1">
      <c r="A1304" s="60" t="inlineStr">
        <is>
          <t>Dick Thurston</t>
        </is>
      </c>
      <c r="B1304" s="119" t="n"/>
      <c r="C1304" s="119" t="n"/>
      <c r="D1304" s="119" t="n"/>
      <c r="E1304" s="119" t="n"/>
      <c r="F1304" s="119" t="n"/>
      <c r="G1304" s="119" t="n"/>
      <c r="H1304" s="119" t="n"/>
      <c r="I1304" s="119" t="n">
        <v>1</v>
      </c>
      <c r="J1304" s="118" t="n">
        <v>1</v>
      </c>
      <c r="K1304" s="118" t="n"/>
      <c r="L1304" s="118" t="n">
        <v>1</v>
      </c>
      <c r="M1304" s="118" t="n"/>
      <c r="N1304" s="118" t="n"/>
      <c r="O1304" s="118" t="n"/>
      <c r="P1304" s="118" t="n"/>
      <c r="Q1304" s="118" t="n"/>
      <c r="R1304" s="118" t="n"/>
      <c r="S1304" s="118" t="n"/>
      <c r="T1304" s="118" t="n"/>
      <c r="U1304" s="118" t="n"/>
      <c r="V1304" s="118" t="n"/>
      <c r="W1304" s="118" t="n"/>
      <c r="X1304" s="118" t="n"/>
      <c r="Y1304" s="118" t="n"/>
      <c r="Z1304" s="118" t="n"/>
      <c r="AA1304" s="118" t="n"/>
      <c r="AB1304" s="118" t="n"/>
      <c r="AC1304" s="118" t="n"/>
      <c r="AD1304" s="118" t="n"/>
      <c r="AE1304" s="118" t="n"/>
      <c r="AF1304" s="118" t="n"/>
      <c r="AG1304" s="118" t="n"/>
      <c r="AH1304" s="118" t="n"/>
      <c r="AI1304" s="118" t="n"/>
      <c r="AJ1304" s="118" t="n"/>
      <c r="AK1304" s="118" t="n"/>
      <c r="AL1304" s="118" t="n"/>
      <c r="AM1304" s="118" t="n"/>
      <c r="AN1304" s="118" t="n"/>
      <c r="AO1304" s="118" t="n"/>
      <c r="AP1304" s="118" t="n"/>
      <c r="AQ1304" s="118" t="n"/>
      <c r="AR1304" s="118" t="n"/>
      <c r="AS1304" s="118" t="n"/>
      <c r="AT1304" s="118" t="n"/>
      <c r="AU1304" s="118" t="n"/>
      <c r="AV1304" s="118" t="n"/>
      <c r="AW1304" s="118" t="n"/>
      <c r="AX1304" s="118" t="n"/>
      <c r="AY1304" s="118" t="n"/>
      <c r="AZ1304" s="118" t="n"/>
      <c r="BA1304" s="118" t="n"/>
      <c r="BB1304" s="118" t="n"/>
      <c r="BC1304" s="118" t="n"/>
      <c r="BD1304" s="118" t="n"/>
      <c r="BE1304" s="118" t="n"/>
      <c r="BF1304" s="118" t="n"/>
      <c r="BG1304" s="118" t="n"/>
      <c r="BH1304" s="118" t="n"/>
      <c r="BI1304" s="118" t="n"/>
      <c r="BJ1304" s="118" t="n"/>
      <c r="BK1304" s="118" t="n"/>
      <c r="BL1304" s="118" t="n"/>
      <c r="BM1304" s="118" t="n"/>
      <c r="BN1304" s="118" t="n"/>
      <c r="BO1304" s="118" t="n"/>
      <c r="BP1304" s="118" t="n"/>
      <c r="BQ1304" s="118" t="n"/>
      <c r="BR1304" s="118" t="n"/>
      <c r="BS1304" s="118" t="n"/>
      <c r="BT1304" s="118">
        <f>COUNTIF(B1304:BS1304,1)</f>
        <v/>
      </c>
      <c r="BV1304" s="76">
        <f>TRIM(RIGHT(A1304, LEN(A1304) - FIND("@", SUBSTITUTE(A1304, " ", "@", LEN(A1304)-LEN(SUBSTITUTE(A1304," ",""))))))</f>
        <v/>
      </c>
      <c r="BW1304" s="76">
        <f>TRIM(LEFT(A1304,FIND(" ",A1304&amp;" ")-1))</f>
        <v/>
      </c>
      <c r="BX1304">
        <f>+IF(BV1304=BV1303,"Same","Diff")</f>
        <v/>
      </c>
      <c r="BY1304">
        <f>IF(BX1304="Same",IF(BW1304=BW1303,"same","Diff"))</f>
        <v/>
      </c>
    </row>
    <row r="1305" ht="17" customHeight="1">
      <c r="A1305" s="59" t="inlineStr">
        <is>
          <t>Bob Tindal</t>
        </is>
      </c>
      <c r="B1305" s="117" t="n"/>
      <c r="C1305" s="117" t="n"/>
      <c r="D1305" s="117" t="n"/>
      <c r="E1305" s="117" t="n"/>
      <c r="F1305" s="117" t="n"/>
      <c r="G1305" s="117" t="n"/>
      <c r="H1305" s="117" t="n"/>
      <c r="I1305" s="117" t="n"/>
      <c r="J1305" s="118" t="n"/>
      <c r="K1305" s="118" t="n"/>
      <c r="L1305" s="118" t="n"/>
      <c r="M1305" s="118" t="n"/>
      <c r="N1305" s="118" t="n"/>
      <c r="O1305" s="118" t="n"/>
      <c r="P1305" s="118" t="n"/>
      <c r="Q1305" s="118" t="n"/>
      <c r="R1305" s="118" t="n"/>
      <c r="S1305" s="118" t="n"/>
      <c r="T1305" s="118" t="n"/>
      <c r="U1305" s="118" t="n"/>
      <c r="V1305" s="118" t="n"/>
      <c r="W1305" s="118" t="n"/>
      <c r="X1305" s="118" t="n"/>
      <c r="Y1305" s="118" t="n"/>
      <c r="Z1305" s="118" t="n">
        <v>1</v>
      </c>
      <c r="AA1305" s="118" t="n"/>
      <c r="AB1305" s="118" t="n"/>
      <c r="AC1305" s="118" t="n"/>
      <c r="AD1305" s="118" t="n">
        <v>1</v>
      </c>
      <c r="AE1305" s="118" t="n">
        <v>1</v>
      </c>
      <c r="AF1305" s="118" t="n"/>
      <c r="AG1305" s="118" t="n">
        <v>1</v>
      </c>
      <c r="AH1305" s="118" t="n">
        <v>1</v>
      </c>
      <c r="AI1305" s="118" t="n"/>
      <c r="AJ1305" s="118" t="n"/>
      <c r="AK1305" s="118" t="n"/>
      <c r="AL1305" s="118" t="n"/>
      <c r="AM1305" s="118" t="n"/>
      <c r="AN1305" s="118" t="n"/>
      <c r="AO1305" s="118" t="n"/>
      <c r="AP1305" s="118" t="n"/>
      <c r="AQ1305" s="118" t="n"/>
      <c r="AR1305" s="118" t="n"/>
      <c r="AS1305" s="118" t="n"/>
      <c r="AT1305" s="118" t="n"/>
      <c r="AU1305" s="118" t="n"/>
      <c r="AV1305" s="118" t="n"/>
      <c r="AW1305" s="118" t="n"/>
      <c r="AX1305" s="118" t="n"/>
      <c r="AY1305" s="118" t="n"/>
      <c r="AZ1305" s="118" t="n"/>
      <c r="BA1305" s="118" t="n"/>
      <c r="BB1305" s="118" t="n"/>
      <c r="BC1305" s="118" t="n"/>
      <c r="BD1305" s="118" t="n"/>
      <c r="BE1305" s="118" t="n"/>
      <c r="BF1305" s="118" t="n"/>
      <c r="BG1305" s="118" t="n"/>
      <c r="BH1305" s="118" t="n"/>
      <c r="BI1305" s="118" t="n"/>
      <c r="BJ1305" s="118" t="n"/>
      <c r="BK1305" s="118" t="n"/>
      <c r="BL1305" s="118" t="n"/>
      <c r="BM1305" s="118" t="n"/>
      <c r="BN1305" s="118" t="n"/>
      <c r="BO1305" s="118" t="n"/>
      <c r="BP1305" s="118" t="n"/>
      <c r="BQ1305" s="118" t="n"/>
      <c r="BR1305" s="118" t="n"/>
      <c r="BS1305" s="118" t="n"/>
      <c r="BT1305" s="118">
        <f>COUNTIF(B1305:BS1305,1)</f>
        <v/>
      </c>
      <c r="BV1305" s="76">
        <f>TRIM(RIGHT(A1305, LEN(A1305) - FIND("@", SUBSTITUTE(A1305, " ", "@", LEN(A1305)-LEN(SUBSTITUTE(A1305," ",""))))))</f>
        <v/>
      </c>
      <c r="BW1305" s="76">
        <f>TRIM(LEFT(A1305,FIND(" ",A1305&amp;" ")-1))</f>
        <v/>
      </c>
      <c r="BX1305">
        <f>+IF(BV1305=BV1304,"Same","Diff")</f>
        <v/>
      </c>
      <c r="BY1305">
        <f>IF(BX1305="Same",IF(BW1305=BW1304,"same","Diff"))</f>
        <v/>
      </c>
    </row>
    <row r="1306" ht="17" customHeight="1">
      <c r="A1306" s="59" t="inlineStr">
        <is>
          <t>Greg Toepfer</t>
        </is>
      </c>
      <c r="B1306" s="117" t="n"/>
      <c r="C1306" s="117" t="n"/>
      <c r="D1306" s="117" t="n"/>
      <c r="E1306" s="117" t="n"/>
      <c r="F1306" s="117" t="n"/>
      <c r="G1306" s="117" t="n"/>
      <c r="H1306" s="117" t="n"/>
      <c r="I1306" s="117" t="n"/>
      <c r="J1306" s="118" t="n"/>
      <c r="K1306" s="118" t="n"/>
      <c r="L1306" s="118" t="n"/>
      <c r="M1306" s="118" t="n"/>
      <c r="N1306" s="118" t="n"/>
      <c r="O1306" s="118" t="n"/>
      <c r="P1306" s="118" t="n"/>
      <c r="Q1306" s="118" t="n">
        <v>1</v>
      </c>
      <c r="R1306" s="118" t="n">
        <v>1</v>
      </c>
      <c r="S1306" s="130" t="n">
        <v>1</v>
      </c>
      <c r="T1306" s="118" t="n">
        <v>1</v>
      </c>
      <c r="U1306" s="118" t="n">
        <v>1</v>
      </c>
      <c r="V1306" s="118" t="n"/>
      <c r="W1306" s="118" t="n"/>
      <c r="X1306" s="118" t="n">
        <v>1</v>
      </c>
      <c r="Y1306" s="118" t="n">
        <v>1</v>
      </c>
      <c r="Z1306" s="118" t="n">
        <v>1</v>
      </c>
      <c r="AA1306" s="118" t="n"/>
      <c r="AB1306" s="118" t="n"/>
      <c r="AC1306" s="118" t="n"/>
      <c r="AD1306" s="118" t="n"/>
      <c r="AE1306" s="118" t="n"/>
      <c r="AF1306" s="118" t="n"/>
      <c r="AG1306" s="118" t="n"/>
      <c r="AH1306" s="118" t="n"/>
      <c r="AI1306" s="118" t="n"/>
      <c r="AJ1306" s="118" t="n"/>
      <c r="AK1306" s="118" t="n"/>
      <c r="AL1306" s="118" t="n"/>
      <c r="AM1306" s="118" t="n"/>
      <c r="AN1306" s="118" t="n"/>
      <c r="AO1306" s="118" t="n"/>
      <c r="AP1306" s="118" t="n"/>
      <c r="AQ1306" s="118" t="n"/>
      <c r="AR1306" s="118" t="n"/>
      <c r="AS1306" s="118" t="n"/>
      <c r="AT1306" s="118" t="n"/>
      <c r="AU1306" s="118" t="n"/>
      <c r="AV1306" s="118" t="n"/>
      <c r="AW1306" s="118" t="n"/>
      <c r="AX1306" s="118" t="n"/>
      <c r="AY1306" s="118" t="n"/>
      <c r="AZ1306" s="118" t="n"/>
      <c r="BA1306" s="118" t="n"/>
      <c r="BB1306" s="118" t="n"/>
      <c r="BC1306" s="118" t="n"/>
      <c r="BD1306" s="118" t="n"/>
      <c r="BE1306" s="118" t="n"/>
      <c r="BF1306" s="118" t="n"/>
      <c r="BG1306" s="118" t="n"/>
      <c r="BH1306" s="118" t="n"/>
      <c r="BI1306" s="118" t="n"/>
      <c r="BJ1306" s="118" t="n"/>
      <c r="BK1306" s="118" t="n"/>
      <c r="BL1306" s="118" t="n"/>
      <c r="BM1306" s="118" t="n"/>
      <c r="BN1306" s="118" t="n"/>
      <c r="BO1306" s="118" t="n"/>
      <c r="BP1306" s="118" t="n"/>
      <c r="BQ1306" s="118" t="n"/>
      <c r="BR1306" s="118" t="n"/>
      <c r="BS1306" s="118" t="n"/>
      <c r="BT1306" s="118">
        <f>COUNTIF(B1306:BS1306,1)</f>
        <v/>
      </c>
      <c r="BV1306" s="76">
        <f>TRIM(RIGHT(A1306, LEN(A1306) - FIND("@", SUBSTITUTE(A1306, " ", "@", LEN(A1306)-LEN(SUBSTITUTE(A1306," ",""))))))</f>
        <v/>
      </c>
      <c r="BW1306" s="76">
        <f>TRIM(LEFT(A1306,FIND(" ",A1306&amp;" ")-1))</f>
        <v/>
      </c>
      <c r="BX1306">
        <f>+IF(BV1306=BV1305,"Same","Diff")</f>
        <v/>
      </c>
      <c r="BY1306">
        <f>IF(BX1306="Same",IF(BW1306=BW1305,"same","Diff"))</f>
        <v/>
      </c>
    </row>
    <row r="1307" ht="17" customHeight="1">
      <c r="A1307" s="59" t="inlineStr">
        <is>
          <t>Daniele Toffoli</t>
        </is>
      </c>
      <c r="B1307" s="117" t="n"/>
      <c r="C1307" s="117" t="n"/>
      <c r="D1307" s="117" t="n"/>
      <c r="E1307" s="117" t="n"/>
      <c r="F1307" s="117" t="n"/>
      <c r="G1307" s="117" t="n"/>
      <c r="H1307" s="117" t="n"/>
      <c r="I1307" s="117" t="n"/>
      <c r="J1307" s="118" t="n"/>
      <c r="K1307" s="118" t="n"/>
      <c r="L1307" s="118" t="n"/>
      <c r="M1307" s="118" t="n"/>
      <c r="N1307" s="118" t="n"/>
      <c r="O1307" s="118" t="n"/>
      <c r="P1307" s="118" t="n"/>
      <c r="Q1307" s="118" t="n"/>
      <c r="R1307" s="118" t="n"/>
      <c r="S1307" s="118" t="n"/>
      <c r="T1307" s="118" t="n"/>
      <c r="U1307" s="118" t="n"/>
      <c r="V1307" s="118" t="n"/>
      <c r="W1307" s="118" t="n"/>
      <c r="X1307" s="118" t="n"/>
      <c r="Y1307" s="118" t="n"/>
      <c r="Z1307" s="118" t="n"/>
      <c r="AA1307" s="118" t="n"/>
      <c r="AB1307" s="118" t="n"/>
      <c r="AC1307" s="118" t="n">
        <v>1</v>
      </c>
      <c r="AD1307" s="118" t="n"/>
      <c r="AE1307" s="118" t="n"/>
      <c r="AF1307" s="118" t="n"/>
      <c r="AG1307" s="118" t="n"/>
      <c r="AH1307" s="118" t="n"/>
      <c r="AI1307" s="118" t="n"/>
      <c r="AJ1307" s="118" t="n"/>
      <c r="AK1307" s="118" t="n"/>
      <c r="AL1307" s="118" t="n"/>
      <c r="AM1307" s="118" t="n"/>
      <c r="AN1307" s="118" t="n"/>
      <c r="AO1307" s="118" t="n"/>
      <c r="AP1307" s="118" t="n"/>
      <c r="AQ1307" s="118" t="n"/>
      <c r="AR1307" s="118" t="n"/>
      <c r="AS1307" s="118" t="n"/>
      <c r="AT1307" s="118" t="n"/>
      <c r="AU1307" s="118" t="n"/>
      <c r="AV1307" s="118" t="n"/>
      <c r="AW1307" s="118" t="n"/>
      <c r="AX1307" s="118" t="n"/>
      <c r="AY1307" s="118" t="n"/>
      <c r="AZ1307" s="118" t="n"/>
      <c r="BA1307" s="118" t="n"/>
      <c r="BB1307" s="118" t="n"/>
      <c r="BC1307" s="118" t="n"/>
      <c r="BD1307" s="118" t="n"/>
      <c r="BE1307" s="118" t="n"/>
      <c r="BF1307" s="118" t="n"/>
      <c r="BG1307" s="118" t="n"/>
      <c r="BH1307" s="118" t="n"/>
      <c r="BI1307" s="118" t="n"/>
      <c r="BJ1307" s="118" t="n"/>
      <c r="BK1307" s="118" t="n"/>
      <c r="BL1307" s="118" t="n"/>
      <c r="BM1307" s="118" t="n"/>
      <c r="BN1307" s="118" t="n"/>
      <c r="BO1307" s="118" t="n"/>
      <c r="BP1307" s="118" t="n"/>
      <c r="BQ1307" s="118" t="n"/>
      <c r="BR1307" s="118" t="n"/>
      <c r="BS1307" s="118" t="n"/>
      <c r="BT1307" s="118">
        <f>COUNTIF(B1307:BS1307,1)</f>
        <v/>
      </c>
      <c r="BV1307" s="76">
        <f>TRIM(RIGHT(A1307, LEN(A1307) - FIND("@", SUBSTITUTE(A1307, " ", "@", LEN(A1307)-LEN(SUBSTITUTE(A1307," ",""))))))</f>
        <v/>
      </c>
      <c r="BW1307" s="76">
        <f>TRIM(LEFT(A1307,FIND(" ",A1307&amp;" ")-1))</f>
        <v/>
      </c>
      <c r="BX1307">
        <f>+IF(BV1307=BV1306,"Same","Diff")</f>
        <v/>
      </c>
      <c r="BY1307">
        <f>IF(BX1307="Same",IF(BW1307=BW1306,"same","Diff"))</f>
        <v/>
      </c>
    </row>
    <row r="1308" ht="17" customHeight="1">
      <c r="A1308" s="60" t="inlineStr">
        <is>
          <t>Don Toffolon</t>
        </is>
      </c>
      <c r="B1308" s="119" t="n"/>
      <c r="C1308" s="119" t="n"/>
      <c r="D1308" s="119" t="n"/>
      <c r="E1308" s="119" t="n"/>
      <c r="F1308" s="119" t="n"/>
      <c r="G1308" s="119" t="n"/>
      <c r="H1308" s="119" t="n"/>
      <c r="I1308" s="119" t="n"/>
      <c r="J1308" s="118" t="n"/>
      <c r="K1308" s="130" t="n">
        <v>1</v>
      </c>
      <c r="L1308" s="118" t="n"/>
      <c r="M1308" s="118" t="n"/>
      <c r="N1308" s="118" t="n"/>
      <c r="O1308" s="118" t="n"/>
      <c r="P1308" s="118" t="n"/>
      <c r="Q1308" s="118" t="n"/>
      <c r="R1308" s="118" t="n"/>
      <c r="S1308" s="118" t="n"/>
      <c r="T1308" s="118" t="n"/>
      <c r="U1308" s="118" t="n"/>
      <c r="V1308" s="118" t="n"/>
      <c r="W1308" s="118" t="n"/>
      <c r="X1308" s="118" t="n"/>
      <c r="Y1308" s="118" t="n"/>
      <c r="Z1308" s="118" t="n"/>
      <c r="AA1308" s="118" t="n"/>
      <c r="AB1308" s="118" t="n"/>
      <c r="AC1308" s="118" t="n"/>
      <c r="AD1308" s="118" t="n"/>
      <c r="AE1308" s="118" t="n"/>
      <c r="AF1308" s="118" t="n"/>
      <c r="AG1308" s="118" t="n"/>
      <c r="AH1308" s="118" t="n"/>
      <c r="AI1308" s="118" t="n"/>
      <c r="AJ1308" s="118" t="n"/>
      <c r="AK1308" s="118" t="n"/>
      <c r="AL1308" s="118" t="n"/>
      <c r="AM1308" s="118" t="n"/>
      <c r="AN1308" s="118" t="n"/>
      <c r="AO1308" s="118" t="n"/>
      <c r="AP1308" s="118" t="n"/>
      <c r="AQ1308" s="118" t="n"/>
      <c r="AR1308" s="118" t="n"/>
      <c r="AS1308" s="118" t="n"/>
      <c r="AT1308" s="118" t="n"/>
      <c r="AU1308" s="118" t="n"/>
      <c r="AV1308" s="118" t="n"/>
      <c r="AW1308" s="118" t="n"/>
      <c r="AX1308" s="118" t="n"/>
      <c r="AY1308" s="118" t="n"/>
      <c r="AZ1308" s="118" t="n"/>
      <c r="BA1308" s="118" t="n"/>
      <c r="BB1308" s="118" t="n"/>
      <c r="BC1308" s="118" t="n"/>
      <c r="BD1308" s="118" t="n"/>
      <c r="BE1308" s="118" t="n"/>
      <c r="BF1308" s="118" t="n"/>
      <c r="BG1308" s="118" t="n"/>
      <c r="BH1308" s="118" t="n"/>
      <c r="BI1308" s="118" t="n"/>
      <c r="BJ1308" s="118" t="n"/>
      <c r="BK1308" s="118" t="n"/>
      <c r="BL1308" s="118" t="n"/>
      <c r="BM1308" s="118" t="n"/>
      <c r="BN1308" s="118" t="n"/>
      <c r="BO1308" s="118" t="n"/>
      <c r="BP1308" s="118" t="n"/>
      <c r="BQ1308" s="118" t="n"/>
      <c r="BR1308" s="118" t="n"/>
      <c r="BS1308" s="118" t="n"/>
      <c r="BT1308" s="118">
        <f>COUNTIF(B1308:BS1308,1)</f>
        <v/>
      </c>
      <c r="BV1308" s="76">
        <f>TRIM(RIGHT(A1308, LEN(A1308) - FIND("@", SUBSTITUTE(A1308, " ", "@", LEN(A1308)-LEN(SUBSTITUTE(A1308," ",""))))))</f>
        <v/>
      </c>
      <c r="BW1308" s="76">
        <f>TRIM(LEFT(A1308,FIND(" ",A1308&amp;" ")-1))</f>
        <v/>
      </c>
      <c r="BX1308">
        <f>+IF(BV1308=BV1307,"Same","Diff")</f>
        <v/>
      </c>
      <c r="BY1308">
        <f>IF(BX1308="Same",IF(BW1308=BW1307,"same","Diff"))</f>
        <v/>
      </c>
    </row>
    <row r="1309" ht="17" customHeight="1">
      <c r="A1309" s="59" t="inlineStr">
        <is>
          <t>Barry Topen</t>
        </is>
      </c>
      <c r="B1309" s="117" t="n">
        <v>1</v>
      </c>
      <c r="C1309" s="117" t="n"/>
      <c r="D1309" s="117" t="n"/>
      <c r="E1309" s="117" t="n"/>
      <c r="F1309" s="117" t="n"/>
      <c r="G1309" s="117" t="n"/>
      <c r="H1309" s="117" t="n"/>
      <c r="I1309" s="117" t="n"/>
      <c r="J1309" s="118" t="n"/>
      <c r="K1309" s="118" t="n"/>
      <c r="L1309" s="118" t="n"/>
      <c r="M1309" s="118" t="n"/>
      <c r="N1309" s="118" t="n"/>
      <c r="O1309" s="118" t="n"/>
      <c r="P1309" s="118" t="n"/>
      <c r="Q1309" s="118" t="n"/>
      <c r="R1309" s="118" t="n"/>
      <c r="S1309" s="130" t="n"/>
      <c r="T1309" s="118" t="n"/>
      <c r="U1309" s="118" t="n"/>
      <c r="V1309" s="118" t="n"/>
      <c r="W1309" s="118" t="n"/>
      <c r="X1309" s="118" t="n"/>
      <c r="Y1309" s="118" t="n"/>
      <c r="Z1309" s="118" t="n"/>
      <c r="AA1309" s="118" t="n"/>
      <c r="AB1309" s="118" t="n"/>
      <c r="AC1309" s="118" t="n"/>
      <c r="AD1309" s="118" t="n"/>
      <c r="AE1309" s="118" t="n"/>
      <c r="AF1309" s="118" t="n"/>
      <c r="AG1309" s="118" t="n"/>
      <c r="AH1309" s="118" t="n"/>
      <c r="AI1309" s="118" t="n"/>
      <c r="AJ1309" s="118" t="n"/>
      <c r="AK1309" s="118" t="n"/>
      <c r="AL1309" s="118" t="n"/>
      <c r="AM1309" s="118" t="n"/>
      <c r="AN1309" s="118" t="n"/>
      <c r="AO1309" s="118" t="n"/>
      <c r="AP1309" s="118" t="n"/>
      <c r="AQ1309" s="118" t="n"/>
      <c r="AR1309" s="118" t="n"/>
      <c r="AS1309" s="118" t="n"/>
      <c r="AT1309" s="118" t="n"/>
      <c r="AU1309" s="118" t="n"/>
      <c r="AV1309" s="118" t="n"/>
      <c r="AW1309" s="118" t="n"/>
      <c r="AX1309" s="118" t="n"/>
      <c r="AY1309" s="118" t="n"/>
      <c r="AZ1309" s="118" t="n"/>
      <c r="BA1309" s="118" t="n"/>
      <c r="BB1309" s="118" t="n"/>
      <c r="BC1309" s="118" t="n"/>
      <c r="BD1309" s="118" t="n"/>
      <c r="BE1309" s="118" t="n"/>
      <c r="BF1309" s="118" t="n"/>
      <c r="BG1309" s="118" t="n"/>
      <c r="BH1309" s="118" t="n"/>
      <c r="BI1309" s="118" t="n"/>
      <c r="BJ1309" s="118" t="n"/>
      <c r="BK1309" s="118" t="n"/>
      <c r="BL1309" s="118" t="n"/>
      <c r="BM1309" s="118" t="n"/>
      <c r="BN1309" s="118" t="n"/>
      <c r="BO1309" s="118" t="n"/>
      <c r="BP1309" s="118" t="n"/>
      <c r="BQ1309" s="118" t="n"/>
      <c r="BR1309" s="118" t="n"/>
      <c r="BS1309" s="118" t="n"/>
      <c r="BT1309" s="118">
        <f>COUNTIF(B1309:BS1309,1)</f>
        <v/>
      </c>
      <c r="BV1309" s="76">
        <f>TRIM(RIGHT(A1309, LEN(A1309) - FIND("@", SUBSTITUTE(A1309, " ", "@", LEN(A1309)-LEN(SUBSTITUTE(A1309," ",""))))))</f>
        <v/>
      </c>
      <c r="BW1309" s="76">
        <f>TRIM(LEFT(A1309,FIND(" ",A1309&amp;" ")-1))</f>
        <v/>
      </c>
      <c r="BX1309">
        <f>+IF(BV1309=BV1308,"Same","Diff")</f>
        <v/>
      </c>
      <c r="BY1309">
        <f>IF(BX1309="Same",IF(BW1309=BW1308,"same","Diff"))</f>
        <v/>
      </c>
    </row>
    <row r="1310" ht="17" customHeight="1">
      <c r="A1310" s="60" t="inlineStr">
        <is>
          <t>David Toshack</t>
        </is>
      </c>
      <c r="B1310" s="119" t="n"/>
      <c r="C1310" s="119" t="n"/>
      <c r="D1310" s="119" t="n"/>
      <c r="E1310" s="119" t="n"/>
      <c r="F1310" s="119" t="n"/>
      <c r="G1310" s="119" t="n"/>
      <c r="H1310" s="119" t="n"/>
      <c r="I1310" s="119" t="n">
        <v>1</v>
      </c>
      <c r="J1310" s="118" t="n"/>
      <c r="K1310" s="118" t="n"/>
      <c r="L1310" s="118" t="n"/>
      <c r="M1310" s="118" t="n"/>
      <c r="N1310" s="118" t="n"/>
      <c r="O1310" s="118" t="n"/>
      <c r="P1310" s="118" t="n"/>
      <c r="Q1310" s="118" t="n"/>
      <c r="R1310" s="118" t="n"/>
      <c r="S1310" s="118" t="n"/>
      <c r="T1310" s="118" t="n"/>
      <c r="U1310" s="118" t="n"/>
      <c r="V1310" s="118" t="n"/>
      <c r="W1310" s="118" t="n"/>
      <c r="X1310" s="118" t="n"/>
      <c r="Y1310" s="118" t="n"/>
      <c r="Z1310" s="118" t="n"/>
      <c r="AA1310" s="118" t="n"/>
      <c r="AB1310" s="118" t="n"/>
      <c r="AC1310" s="118" t="n"/>
      <c r="AD1310" s="118" t="n"/>
      <c r="AE1310" s="118" t="n"/>
      <c r="AF1310" s="118" t="n"/>
      <c r="AG1310" s="118" t="n"/>
      <c r="AH1310" s="118" t="n"/>
      <c r="AI1310" s="118" t="n"/>
      <c r="AJ1310" s="118" t="n"/>
      <c r="AK1310" s="118" t="n"/>
      <c r="AL1310" s="118" t="n"/>
      <c r="AM1310" s="118" t="n"/>
      <c r="AN1310" s="118" t="n"/>
      <c r="AO1310" s="118" t="n"/>
      <c r="AP1310" s="118" t="n"/>
      <c r="AQ1310" s="118" t="n"/>
      <c r="AR1310" s="118" t="n"/>
      <c r="AS1310" s="118" t="n"/>
      <c r="AT1310" s="118" t="n"/>
      <c r="AU1310" s="118" t="n"/>
      <c r="AV1310" s="118" t="n"/>
      <c r="AW1310" s="118" t="n"/>
      <c r="AX1310" s="118" t="n"/>
      <c r="AY1310" s="118" t="n"/>
      <c r="AZ1310" s="118" t="n"/>
      <c r="BA1310" s="118" t="n"/>
      <c r="BB1310" s="118" t="n"/>
      <c r="BC1310" s="118" t="n"/>
      <c r="BD1310" s="118" t="n"/>
      <c r="BE1310" s="118" t="n"/>
      <c r="BF1310" s="118" t="n"/>
      <c r="BG1310" s="118" t="n"/>
      <c r="BH1310" s="118" t="n"/>
      <c r="BI1310" s="118" t="n"/>
      <c r="BJ1310" s="118" t="n"/>
      <c r="BK1310" s="118" t="n"/>
      <c r="BL1310" s="118" t="n"/>
      <c r="BM1310" s="118" t="n"/>
      <c r="BN1310" s="118" t="n"/>
      <c r="BO1310" s="118" t="n"/>
      <c r="BP1310" s="118" t="n"/>
      <c r="BQ1310" s="118" t="n"/>
      <c r="BR1310" s="118" t="n"/>
      <c r="BS1310" s="118" t="n"/>
      <c r="BT1310" s="118">
        <f>COUNTIF(B1310:BS1310,1)</f>
        <v/>
      </c>
      <c r="BV1310" s="76">
        <f>TRIM(RIGHT(A1310, LEN(A1310) - FIND("@", SUBSTITUTE(A1310, " ", "@", LEN(A1310)-LEN(SUBSTITUTE(A1310," ",""))))))</f>
        <v/>
      </c>
      <c r="BW1310" s="76">
        <f>TRIM(LEFT(A1310,FIND(" ",A1310&amp;" ")-1))</f>
        <v/>
      </c>
      <c r="BX1310">
        <f>+IF(BV1310=BV1309,"Same","Diff")</f>
        <v/>
      </c>
      <c r="BY1310">
        <f>IF(BX1310="Same",IF(BW1310=BW1309,"same","Diff"))</f>
        <v/>
      </c>
    </row>
    <row r="1311" ht="17" customHeight="1">
      <c r="A1311" s="59" t="inlineStr">
        <is>
          <t>Anthony Tratt</t>
        </is>
      </c>
      <c r="B1311" s="117" t="n"/>
      <c r="C1311" s="117" t="n"/>
      <c r="D1311" s="117" t="n"/>
      <c r="E1311" s="117" t="n"/>
      <c r="F1311" s="117" t="n"/>
      <c r="G1311" s="117" t="n"/>
      <c r="H1311" s="117" t="n"/>
      <c r="I1311" s="117" t="n"/>
      <c r="J1311" s="118" t="n"/>
      <c r="K1311" s="118" t="n"/>
      <c r="L1311" s="118" t="n"/>
      <c r="M1311" s="118" t="n"/>
      <c r="N1311" s="118" t="n"/>
      <c r="O1311" s="118" t="n"/>
      <c r="P1311" s="118" t="n"/>
      <c r="Q1311" s="118" t="n"/>
      <c r="R1311" s="118" t="n"/>
      <c r="S1311" s="118" t="n"/>
      <c r="T1311" s="118" t="n"/>
      <c r="U1311" s="118" t="n"/>
      <c r="V1311" s="118" t="n"/>
      <c r="W1311" s="118" t="n"/>
      <c r="X1311" s="118" t="n"/>
      <c r="Y1311" s="118" t="n"/>
      <c r="Z1311" s="118" t="n"/>
      <c r="AA1311" s="118" t="n"/>
      <c r="AB1311" s="118" t="n"/>
      <c r="AC1311" s="118" t="n"/>
      <c r="AD1311" s="118" t="n"/>
      <c r="AE1311" s="118" t="n"/>
      <c r="AF1311" s="118" t="n"/>
      <c r="AG1311" s="118" t="n"/>
      <c r="AH1311" s="118" t="n"/>
      <c r="AI1311" s="118" t="n"/>
      <c r="AJ1311" s="118" t="n"/>
      <c r="AK1311" s="118" t="n"/>
      <c r="AL1311" s="118" t="n"/>
      <c r="AM1311" s="118" t="n">
        <v>1</v>
      </c>
      <c r="AN1311" s="118" t="n"/>
      <c r="AO1311" s="118" t="n">
        <v>1</v>
      </c>
      <c r="AP1311" s="118" t="n"/>
      <c r="AQ1311" s="118" t="n">
        <v>1</v>
      </c>
      <c r="AR1311" s="118" t="n"/>
      <c r="AS1311" s="118" t="n">
        <v>1</v>
      </c>
      <c r="AT1311" s="118" t="n">
        <v>1</v>
      </c>
      <c r="AU1311" s="118" t="n">
        <v>1</v>
      </c>
      <c r="AV1311" s="118" t="n">
        <v>1</v>
      </c>
      <c r="AW1311" s="118" t="n">
        <v>1</v>
      </c>
      <c r="AX1311" s="118" t="n">
        <v>1</v>
      </c>
      <c r="AY1311" s="118" t="n">
        <v>1</v>
      </c>
      <c r="AZ1311" s="118" t="n"/>
      <c r="BA1311" s="118" t="n"/>
      <c r="BB1311" s="118" t="n"/>
      <c r="BC1311" s="118" t="n"/>
      <c r="BD1311" s="118" t="n"/>
      <c r="BE1311" s="118" t="n"/>
      <c r="BF1311" s="118" t="n"/>
      <c r="BG1311" s="118" t="n"/>
      <c r="BH1311" s="118" t="n"/>
      <c r="BI1311" s="118" t="n"/>
      <c r="BJ1311" s="118" t="n"/>
      <c r="BK1311" s="118" t="n"/>
      <c r="BL1311" s="118" t="n"/>
      <c r="BM1311" s="118" t="n"/>
      <c r="BN1311" s="118" t="n"/>
      <c r="BO1311" s="118" t="n"/>
      <c r="BP1311" s="118" t="n"/>
      <c r="BQ1311" s="118" t="n"/>
      <c r="BR1311" s="118" t="n"/>
      <c r="BS1311" s="118" t="n"/>
      <c r="BT1311" s="118">
        <f>COUNTIF(B1311:BS1311,1)</f>
        <v/>
      </c>
      <c r="BV1311" s="76">
        <f>TRIM(RIGHT(A1311, LEN(A1311) - FIND("@", SUBSTITUTE(A1311, " ", "@", LEN(A1311)-LEN(SUBSTITUTE(A1311," ",""))))))</f>
        <v/>
      </c>
      <c r="BW1311" s="76">
        <f>TRIM(LEFT(A1311,FIND(" ",A1311&amp;" ")-1))</f>
        <v/>
      </c>
      <c r="BX1311">
        <f>+IF(BV1311=BV1310,"Same","Diff")</f>
        <v/>
      </c>
      <c r="BY1311">
        <f>IF(BX1311="Same",IF(BW1311=BW1310,"same","Diff"))</f>
        <v/>
      </c>
    </row>
    <row r="1312" ht="17" customHeight="1">
      <c r="A1312" s="60" t="inlineStr">
        <is>
          <t>Arthur Treloar</t>
        </is>
      </c>
      <c r="B1312" s="119" t="n"/>
      <c r="C1312" s="119" t="n"/>
      <c r="D1312" s="119" t="n"/>
      <c r="E1312" s="119" t="n"/>
      <c r="F1312" s="119" t="n"/>
      <c r="G1312" s="119" t="n">
        <v>1</v>
      </c>
      <c r="H1312" s="119" t="n">
        <v>1</v>
      </c>
      <c r="I1312" s="119" t="n">
        <v>1</v>
      </c>
      <c r="J1312" s="118" t="n"/>
      <c r="K1312" s="118" t="n"/>
      <c r="L1312" s="118" t="n"/>
      <c r="M1312" s="118" t="n"/>
      <c r="N1312" s="118" t="n"/>
      <c r="O1312" s="118" t="n"/>
      <c r="P1312" s="118" t="n"/>
      <c r="Q1312" s="118" t="n"/>
      <c r="R1312" s="118" t="n"/>
      <c r="S1312" s="118" t="n"/>
      <c r="T1312" s="118" t="n"/>
      <c r="U1312" s="118" t="n"/>
      <c r="V1312" s="118" t="n"/>
      <c r="W1312" s="118" t="n"/>
      <c r="X1312" s="118" t="n"/>
      <c r="Y1312" s="118" t="n"/>
      <c r="Z1312" s="118" t="n"/>
      <c r="AA1312" s="118" t="n"/>
      <c r="AB1312" s="118" t="n"/>
      <c r="AC1312" s="118" t="n"/>
      <c r="AD1312" s="118" t="n"/>
      <c r="AE1312" s="118" t="n"/>
      <c r="AF1312" s="118" t="n"/>
      <c r="AG1312" s="118" t="n"/>
      <c r="AH1312" s="118" t="n"/>
      <c r="AI1312" s="118" t="n"/>
      <c r="AJ1312" s="118" t="n"/>
      <c r="AK1312" s="118" t="n"/>
      <c r="AL1312" s="118" t="n"/>
      <c r="AM1312" s="118" t="n"/>
      <c r="AN1312" s="118" t="n"/>
      <c r="AO1312" s="118" t="n"/>
      <c r="AP1312" s="118" t="n"/>
      <c r="AQ1312" s="118" t="n"/>
      <c r="AR1312" s="118" t="n"/>
      <c r="AS1312" s="118" t="n"/>
      <c r="AT1312" s="118" t="n"/>
      <c r="AU1312" s="118" t="n"/>
      <c r="AV1312" s="118" t="n"/>
      <c r="AW1312" s="118" t="n"/>
      <c r="AX1312" s="118" t="n"/>
      <c r="AY1312" s="118" t="n"/>
      <c r="AZ1312" s="118" t="n"/>
      <c r="BA1312" s="118" t="n"/>
      <c r="BB1312" s="118" t="n"/>
      <c r="BC1312" s="118" t="n"/>
      <c r="BD1312" s="118" t="n"/>
      <c r="BE1312" s="118" t="n"/>
      <c r="BF1312" s="118" t="n"/>
      <c r="BG1312" s="118" t="n"/>
      <c r="BH1312" s="118" t="n"/>
      <c r="BI1312" s="118" t="n"/>
      <c r="BJ1312" s="118" t="n"/>
      <c r="BK1312" s="118" t="n"/>
      <c r="BL1312" s="118" t="n"/>
      <c r="BM1312" s="118" t="n"/>
      <c r="BN1312" s="118" t="n"/>
      <c r="BO1312" s="118" t="n"/>
      <c r="BP1312" s="118" t="n"/>
      <c r="BQ1312" s="118" t="n"/>
      <c r="BR1312" s="118" t="n"/>
      <c r="BS1312" s="118" t="n"/>
      <c r="BT1312" s="118">
        <f>COUNTIF(B1312:BS1312,1)</f>
        <v/>
      </c>
      <c r="BV1312" s="76">
        <f>TRIM(RIGHT(A1312, LEN(A1312) - FIND("@", SUBSTITUTE(A1312, " ", "@", LEN(A1312)-LEN(SUBSTITUTE(A1312," ",""))))))</f>
        <v/>
      </c>
      <c r="BW1312" s="76">
        <f>TRIM(LEFT(A1312,FIND(" ",A1312&amp;" ")-1))</f>
        <v/>
      </c>
      <c r="BX1312">
        <f>+IF(BV1312=BV1311,"Same","Diff")</f>
        <v/>
      </c>
      <c r="BY1312">
        <f>IF(BX1312="Same",IF(BW1312=BW1311,"same","Diff"))</f>
        <v/>
      </c>
    </row>
    <row r="1313" ht="17" customHeight="1">
      <c r="A1313" s="59" t="inlineStr">
        <is>
          <t>Rocky Tresise</t>
        </is>
      </c>
      <c r="B1313" s="117" t="n"/>
      <c r="C1313" s="117" t="n"/>
      <c r="D1313" s="117" t="n">
        <v>1</v>
      </c>
      <c r="E1313" s="117" t="n">
        <v>1</v>
      </c>
      <c r="F1313" s="117" t="n">
        <v>1</v>
      </c>
      <c r="G1313" s="117" t="n"/>
      <c r="H1313" s="117" t="n"/>
      <c r="I1313" s="117" t="n"/>
      <c r="J1313" s="118" t="n"/>
      <c r="K1313" s="118" t="n"/>
      <c r="L1313" s="118" t="n"/>
      <c r="M1313" s="118" t="n"/>
      <c r="N1313" s="118" t="n"/>
      <c r="O1313" s="118" t="n"/>
      <c r="P1313" s="118" t="n"/>
      <c r="Q1313" s="118" t="n"/>
      <c r="R1313" s="118" t="n"/>
      <c r="S1313" s="118" t="n"/>
      <c r="T1313" s="118" t="n"/>
      <c r="U1313" s="118" t="n"/>
      <c r="V1313" s="118" t="n"/>
      <c r="W1313" s="118" t="n"/>
      <c r="X1313" s="118" t="n"/>
      <c r="Y1313" s="118" t="n"/>
      <c r="Z1313" s="118" t="n"/>
      <c r="AA1313" s="118" t="n"/>
      <c r="AB1313" s="118" t="n"/>
      <c r="AC1313" s="118" t="n"/>
      <c r="AD1313" s="118" t="n"/>
      <c r="AE1313" s="118" t="n"/>
      <c r="AF1313" s="118" t="n"/>
      <c r="AG1313" s="118" t="n"/>
      <c r="AH1313" s="118" t="n"/>
      <c r="AI1313" s="118" t="n"/>
      <c r="AJ1313" s="118" t="n"/>
      <c r="AK1313" s="118" t="n"/>
      <c r="AL1313" s="118" t="n"/>
      <c r="AM1313" s="118" t="n"/>
      <c r="AN1313" s="118" t="n"/>
      <c r="AO1313" s="118" t="n"/>
      <c r="AP1313" s="118" t="n"/>
      <c r="AQ1313" s="118" t="n"/>
      <c r="AR1313" s="118" t="n"/>
      <c r="AS1313" s="118" t="n"/>
      <c r="AT1313" s="118" t="n"/>
      <c r="AU1313" s="118" t="n"/>
      <c r="AV1313" s="118" t="n"/>
      <c r="AW1313" s="118" t="n"/>
      <c r="AX1313" s="118" t="n"/>
      <c r="AY1313" s="118" t="n"/>
      <c r="AZ1313" s="118" t="n"/>
      <c r="BA1313" s="118" t="n"/>
      <c r="BB1313" s="118" t="n"/>
      <c r="BC1313" s="118" t="n"/>
      <c r="BD1313" s="118" t="n"/>
      <c r="BE1313" s="118" t="n"/>
      <c r="BF1313" s="118" t="n"/>
      <c r="BG1313" s="118" t="n"/>
      <c r="BH1313" s="118" t="n"/>
      <c r="BI1313" s="118" t="n"/>
      <c r="BJ1313" s="118" t="n"/>
      <c r="BK1313" s="118" t="n"/>
      <c r="BL1313" s="118" t="n"/>
      <c r="BM1313" s="118" t="n"/>
      <c r="BN1313" s="118" t="n"/>
      <c r="BO1313" s="118" t="n"/>
      <c r="BP1313" s="118" t="n"/>
      <c r="BQ1313" s="118" t="n"/>
      <c r="BR1313" s="118" t="n"/>
      <c r="BS1313" s="118" t="n"/>
      <c r="BT1313" s="118">
        <f>COUNTIF(B1313:BS1313,1)</f>
        <v/>
      </c>
      <c r="BV1313" s="76">
        <f>TRIM(RIGHT(A1313, LEN(A1313) - FIND("@", SUBSTITUTE(A1313, " ", "@", LEN(A1313)-LEN(SUBSTITUTE(A1313," ",""))))))</f>
        <v/>
      </c>
      <c r="BW1313" s="76">
        <f>TRIM(LEFT(A1313,FIND(" ",A1313&amp;" ")-1))</f>
        <v/>
      </c>
      <c r="BX1313">
        <f>+IF(BV1313=BV1312,"Same","Diff")</f>
        <v/>
      </c>
      <c r="BY1313">
        <f>IF(BX1313="Same",IF(BW1313=BW1312,"same","Diff"))</f>
        <v/>
      </c>
    </row>
    <row r="1314" ht="17" customHeight="1">
      <c r="A1314" s="59" t="inlineStr">
        <is>
          <t>Paul Trevethan</t>
        </is>
      </c>
      <c r="B1314" s="117" t="n"/>
      <c r="C1314" s="117" t="n"/>
      <c r="D1314" s="117" t="n"/>
      <c r="E1314" s="117" t="n"/>
      <c r="F1314" s="117" t="n"/>
      <c r="G1314" s="117" t="n"/>
      <c r="H1314" s="117" t="n"/>
      <c r="I1314" s="117" t="n"/>
      <c r="J1314" s="118" t="n"/>
      <c r="K1314" s="118" t="n"/>
      <c r="L1314" s="118" t="n"/>
      <c r="M1314" s="118" t="n"/>
      <c r="N1314" s="118" t="n"/>
      <c r="O1314" s="118" t="n"/>
      <c r="P1314" s="118" t="n"/>
      <c r="Q1314" s="118" t="n"/>
      <c r="R1314" s="118" t="n"/>
      <c r="S1314" s="118" t="n"/>
      <c r="T1314" s="118" t="n"/>
      <c r="U1314" s="118" t="n"/>
      <c r="V1314" s="118" t="n"/>
      <c r="W1314" s="118" t="n"/>
      <c r="X1314" s="118" t="n"/>
      <c r="Y1314" s="118" t="n"/>
      <c r="Z1314" s="118" t="n"/>
      <c r="AA1314" s="118" t="n"/>
      <c r="AB1314" s="118" t="n"/>
      <c r="AC1314" s="118" t="n"/>
      <c r="AD1314" s="118" t="n"/>
      <c r="AE1314" s="118" t="n">
        <v>1</v>
      </c>
      <c r="AF1314" s="118" t="n">
        <v>1</v>
      </c>
      <c r="AG1314" s="118" t="n"/>
      <c r="AH1314" s="118" t="n"/>
      <c r="AI1314" s="118" t="n"/>
      <c r="AJ1314" s="118" t="n"/>
      <c r="AK1314" s="118" t="n"/>
      <c r="AL1314" s="118" t="n"/>
      <c r="AM1314" s="118" t="n"/>
      <c r="AN1314" s="118" t="n"/>
      <c r="AO1314" s="118" t="n"/>
      <c r="AP1314" s="118" t="n"/>
      <c r="AQ1314" s="118" t="n"/>
      <c r="AR1314" s="118" t="n"/>
      <c r="AS1314" s="118" t="n"/>
      <c r="AT1314" s="118" t="n"/>
      <c r="AU1314" s="118" t="n"/>
      <c r="AV1314" s="118" t="n"/>
      <c r="AW1314" s="118" t="n"/>
      <c r="AX1314" s="118" t="n"/>
      <c r="AY1314" s="118" t="n"/>
      <c r="AZ1314" s="118" t="n"/>
      <c r="BA1314" s="118" t="n"/>
      <c r="BB1314" s="118" t="n"/>
      <c r="BC1314" s="118" t="n"/>
      <c r="BD1314" s="118" t="n"/>
      <c r="BE1314" s="118" t="n"/>
      <c r="BF1314" s="118" t="n"/>
      <c r="BG1314" s="118" t="n"/>
      <c r="BH1314" s="118" t="n"/>
      <c r="BI1314" s="118" t="n"/>
      <c r="BJ1314" s="118" t="n"/>
      <c r="BK1314" s="118" t="n"/>
      <c r="BL1314" s="118" t="n"/>
      <c r="BM1314" s="118" t="n"/>
      <c r="BN1314" s="118" t="n"/>
      <c r="BO1314" s="118" t="n"/>
      <c r="BP1314" s="118" t="n"/>
      <c r="BQ1314" s="118" t="n"/>
      <c r="BR1314" s="118" t="n"/>
      <c r="BS1314" s="118" t="n"/>
      <c r="BT1314" s="118">
        <f>COUNTIF(B1314:BS1314,1)</f>
        <v/>
      </c>
      <c r="BV1314" s="76">
        <f>TRIM(RIGHT(A1314, LEN(A1314) - FIND("@", SUBSTITUTE(A1314, " ", "@", LEN(A1314)-LEN(SUBSTITUTE(A1314," ",""))))))</f>
        <v/>
      </c>
      <c r="BW1314" s="76">
        <f>TRIM(LEFT(A1314,FIND(" ",A1314&amp;" ")-1))</f>
        <v/>
      </c>
      <c r="BX1314">
        <f>+IF(BV1314=BV1313,"Same","Diff")</f>
        <v/>
      </c>
      <c r="BY1314">
        <f>IF(BX1314="Same",IF(BW1314=BW1313,"same","Diff"))</f>
        <v/>
      </c>
    </row>
    <row r="1315" ht="17" customHeight="1">
      <c r="A1315" s="60" t="inlineStr">
        <is>
          <t>Jerry Trevor-Jones</t>
        </is>
      </c>
      <c r="B1315" s="119" t="n"/>
      <c r="C1315" s="119" t="n"/>
      <c r="D1315" s="119" t="n"/>
      <c r="E1315" s="119" t="n">
        <v>1</v>
      </c>
      <c r="F1315" s="119" t="n">
        <v>1</v>
      </c>
      <c r="G1315" s="119" t="n"/>
      <c r="H1315" s="119" t="n"/>
      <c r="I1315" s="119" t="n"/>
      <c r="J1315" s="118" t="n"/>
      <c r="K1315" s="118" t="n"/>
      <c r="L1315" s="118" t="n"/>
      <c r="M1315" s="118" t="n"/>
      <c r="N1315" s="118" t="n"/>
      <c r="O1315" s="118" t="n"/>
      <c r="P1315" s="118" t="n"/>
      <c r="Q1315" s="118" t="n"/>
      <c r="R1315" s="118" t="n"/>
      <c r="S1315" s="118" t="n"/>
      <c r="T1315" s="118" t="n"/>
      <c r="U1315" s="118" t="n"/>
      <c r="V1315" s="118" t="n"/>
      <c r="W1315" s="118" t="n"/>
      <c r="X1315" s="118" t="n"/>
      <c r="Y1315" s="118" t="n"/>
      <c r="Z1315" s="118" t="n"/>
      <c r="AA1315" s="118" t="n"/>
      <c r="AB1315" s="118" t="n"/>
      <c r="AC1315" s="118" t="n"/>
      <c r="AD1315" s="118" t="n"/>
      <c r="AE1315" s="118" t="n"/>
      <c r="AF1315" s="118" t="n"/>
      <c r="AG1315" s="118" t="n"/>
      <c r="AH1315" s="118" t="n"/>
      <c r="AI1315" s="118" t="n"/>
      <c r="AJ1315" s="118" t="n"/>
      <c r="AK1315" s="118" t="n"/>
      <c r="AL1315" s="118" t="n"/>
      <c r="AM1315" s="118" t="n"/>
      <c r="AN1315" s="118" t="n"/>
      <c r="AO1315" s="118" t="n"/>
      <c r="AP1315" s="118" t="n"/>
      <c r="AQ1315" s="118" t="n"/>
      <c r="AR1315" s="118" t="n"/>
      <c r="AS1315" s="118" t="n"/>
      <c r="AT1315" s="118" t="n"/>
      <c r="AU1315" s="118" t="n"/>
      <c r="AV1315" s="118" t="n"/>
      <c r="AW1315" s="118" t="n"/>
      <c r="AX1315" s="118" t="n"/>
      <c r="AY1315" s="118" t="n"/>
      <c r="AZ1315" s="118" t="n"/>
      <c r="BA1315" s="118" t="n"/>
      <c r="BB1315" s="118" t="n"/>
      <c r="BC1315" s="118" t="n"/>
      <c r="BD1315" s="118" t="n"/>
      <c r="BE1315" s="118" t="n"/>
      <c r="BF1315" s="118" t="n"/>
      <c r="BG1315" s="118" t="n"/>
      <c r="BH1315" s="118" t="n"/>
      <c r="BI1315" s="118" t="n"/>
      <c r="BJ1315" s="118" t="n"/>
      <c r="BK1315" s="118" t="n"/>
      <c r="BL1315" s="118" t="n"/>
      <c r="BM1315" s="118" t="n"/>
      <c r="BN1315" s="118" t="n"/>
      <c r="BO1315" s="118" t="n"/>
      <c r="BP1315" s="118" t="n"/>
      <c r="BQ1315" s="118" t="n"/>
      <c r="BR1315" s="118" t="n"/>
      <c r="BS1315" s="118" t="n"/>
      <c r="BT1315" s="118">
        <f>COUNTIF(B1315:BS1315,1)</f>
        <v/>
      </c>
      <c r="BV1315" s="76">
        <f>TRIM(RIGHT(A1315, LEN(A1315) - FIND("@", SUBSTITUTE(A1315, " ", "@", LEN(A1315)-LEN(SUBSTITUTE(A1315," ",""))))))</f>
        <v/>
      </c>
      <c r="BW1315" s="76">
        <f>TRIM(LEFT(A1315,FIND(" ",A1315&amp;" ")-1))</f>
        <v/>
      </c>
      <c r="BX1315">
        <f>+IF(BV1315=BV1314,"Same","Diff")</f>
        <v/>
      </c>
      <c r="BY1315">
        <f>IF(BX1315="Same",IF(BW1315=BW1314,"same","Diff"))</f>
        <v/>
      </c>
    </row>
    <row r="1316" ht="17" customHeight="1">
      <c r="A1316" s="59" t="inlineStr">
        <is>
          <t>John Trimble</t>
        </is>
      </c>
      <c r="B1316" s="117" t="n"/>
      <c r="C1316" s="117" t="n"/>
      <c r="D1316" s="117" t="n"/>
      <c r="E1316" s="117" t="n"/>
      <c r="F1316" s="117" t="n"/>
      <c r="G1316" s="117" t="n"/>
      <c r="H1316" s="117" t="n"/>
      <c r="I1316" s="117" t="n"/>
      <c r="J1316" s="118" t="n"/>
      <c r="K1316" s="118" t="n"/>
      <c r="L1316" s="118" t="n"/>
      <c r="M1316" s="118" t="n"/>
      <c r="N1316" s="118" t="n"/>
      <c r="O1316" s="118" t="n"/>
      <c r="P1316" s="118" t="n"/>
      <c r="Q1316" s="118" t="n"/>
      <c r="R1316" s="118" t="n"/>
      <c r="S1316" s="118" t="n"/>
      <c r="T1316" s="118" t="n"/>
      <c r="U1316" s="118" t="n"/>
      <c r="V1316" s="118" t="n"/>
      <c r="W1316" s="118" t="n"/>
      <c r="X1316" s="118" t="n"/>
      <c r="Y1316" s="118" t="n"/>
      <c r="Z1316" s="118" t="n"/>
      <c r="AA1316" s="118" t="n"/>
      <c r="AB1316" s="118" t="n"/>
      <c r="AC1316" s="118" t="n"/>
      <c r="AD1316" s="118" t="n"/>
      <c r="AE1316" s="118" t="n"/>
      <c r="AF1316" s="118" t="n"/>
      <c r="AG1316" s="118" t="n"/>
      <c r="AH1316" s="118" t="n">
        <v>1</v>
      </c>
      <c r="AI1316" s="118" t="n"/>
      <c r="AJ1316" s="118" t="n"/>
      <c r="AK1316" s="118" t="n"/>
      <c r="AL1316" s="118" t="n"/>
      <c r="AM1316" s="118" t="n"/>
      <c r="AN1316" s="118" t="n"/>
      <c r="AO1316" s="118" t="n"/>
      <c r="AP1316" s="118" t="n"/>
      <c r="AQ1316" s="118" t="n"/>
      <c r="AR1316" s="118" t="n"/>
      <c r="AS1316" s="118" t="n"/>
      <c r="AT1316" s="118" t="n"/>
      <c r="AU1316" s="118" t="n"/>
      <c r="AV1316" s="118" t="n"/>
      <c r="AW1316" s="118" t="n"/>
      <c r="AX1316" s="118" t="n"/>
      <c r="AY1316" s="118" t="n"/>
      <c r="AZ1316" s="118" t="n"/>
      <c r="BA1316" s="118" t="n"/>
      <c r="BB1316" s="118" t="n"/>
      <c r="BC1316" s="118" t="n"/>
      <c r="BD1316" s="118" t="n"/>
      <c r="BE1316" s="118" t="n"/>
      <c r="BF1316" s="118" t="n"/>
      <c r="BG1316" s="118" t="n"/>
      <c r="BH1316" s="118" t="n"/>
      <c r="BI1316" s="118" t="n"/>
      <c r="BJ1316" s="118" t="n"/>
      <c r="BK1316" s="118" t="n"/>
      <c r="BL1316" s="118" t="n"/>
      <c r="BM1316" s="118" t="n"/>
      <c r="BN1316" s="118" t="n"/>
      <c r="BO1316" s="118" t="n"/>
      <c r="BP1316" s="118" t="n"/>
      <c r="BQ1316" s="118" t="n"/>
      <c r="BR1316" s="118" t="n"/>
      <c r="BS1316" s="118" t="n"/>
      <c r="BT1316" s="118">
        <f>COUNTIF(B1316:BS1316,1)</f>
        <v/>
      </c>
      <c r="BV1316" s="76">
        <f>TRIM(RIGHT(A1316, LEN(A1316) - FIND("@", SUBSTITUTE(A1316, " ", "@", LEN(A1316)-LEN(SUBSTITUTE(A1316," ",""))))))</f>
        <v/>
      </c>
      <c r="BW1316" s="76">
        <f>TRIM(LEFT(A1316,FIND(" ",A1316&amp;" ")-1))</f>
        <v/>
      </c>
      <c r="BX1316">
        <f>+IF(BV1316=BV1315,"Same","Diff")</f>
        <v/>
      </c>
      <c r="BY1316">
        <f>IF(BX1316="Same",IF(BW1316=BW1315,"same","Diff"))</f>
        <v/>
      </c>
    </row>
    <row r="1317" ht="17" customHeight="1">
      <c r="A1317" s="59" t="inlineStr">
        <is>
          <t>John Trimbole</t>
        </is>
      </c>
      <c r="B1317" s="117" t="n"/>
      <c r="C1317" s="117" t="n"/>
      <c r="D1317" s="117" t="n"/>
      <c r="E1317" s="117" t="n"/>
      <c r="F1317" s="117" t="n"/>
      <c r="G1317" s="117" t="n"/>
      <c r="H1317" s="117" t="n"/>
      <c r="I1317" s="117" t="n"/>
      <c r="J1317" s="118" t="n"/>
      <c r="K1317" s="118" t="n"/>
      <c r="L1317" s="118" t="n"/>
      <c r="M1317" s="118" t="n"/>
      <c r="N1317" s="118" t="n"/>
      <c r="O1317" s="118" t="n"/>
      <c r="P1317" s="118" t="n"/>
      <c r="Q1317" s="118" t="n"/>
      <c r="R1317" s="118" t="n"/>
      <c r="S1317" s="118" t="n"/>
      <c r="T1317" s="118" t="n"/>
      <c r="U1317" s="118" t="n"/>
      <c r="V1317" s="118" t="n"/>
      <c r="W1317" s="118" t="n"/>
      <c r="X1317" s="118" t="n"/>
      <c r="Y1317" s="118" t="n"/>
      <c r="Z1317" s="118" t="n"/>
      <c r="AA1317" s="118" t="n"/>
      <c r="AB1317" s="118" t="n"/>
      <c r="AC1317" s="118" t="n"/>
      <c r="AD1317" s="118" t="n"/>
      <c r="AE1317" s="118" t="n"/>
      <c r="AF1317" s="118" t="n"/>
      <c r="AG1317" s="118" t="n"/>
      <c r="AH1317" s="118" t="n">
        <v>1</v>
      </c>
      <c r="AI1317" s="118" t="n">
        <v>1</v>
      </c>
      <c r="AJ1317" s="118" t="n">
        <v>1</v>
      </c>
      <c r="AK1317" s="118" t="n"/>
      <c r="AL1317" s="118" t="n">
        <v>1</v>
      </c>
      <c r="AM1317" s="118" t="n">
        <v>1</v>
      </c>
      <c r="AN1317" s="118" t="n"/>
      <c r="AO1317" s="118" t="n"/>
      <c r="AP1317" s="118" t="n"/>
      <c r="AQ1317" s="118" t="n">
        <v>1</v>
      </c>
      <c r="AR1317" s="118" t="n"/>
      <c r="AS1317" s="118" t="n"/>
      <c r="AT1317" s="118" t="n"/>
      <c r="AU1317" s="118" t="n"/>
      <c r="AV1317" s="118" t="n"/>
      <c r="AW1317" s="118" t="n"/>
      <c r="AX1317" s="118" t="n"/>
      <c r="AY1317" s="118" t="n"/>
      <c r="AZ1317" s="118" t="n"/>
      <c r="BA1317" s="118" t="n"/>
      <c r="BB1317" s="118" t="n"/>
      <c r="BC1317" s="118" t="n"/>
      <c r="BD1317" s="118" t="n"/>
      <c r="BE1317" s="118" t="n"/>
      <c r="BF1317" s="118" t="n"/>
      <c r="BG1317" s="118" t="n"/>
      <c r="BH1317" s="118" t="n"/>
      <c r="BI1317" s="118" t="n"/>
      <c r="BJ1317" s="118" t="n"/>
      <c r="BK1317" s="118" t="n"/>
      <c r="BL1317" s="118" t="n"/>
      <c r="BM1317" s="118" t="n"/>
      <c r="BN1317" s="118" t="n"/>
      <c r="BO1317" s="118" t="n"/>
      <c r="BP1317" s="118" t="n"/>
      <c r="BQ1317" s="118" t="n"/>
      <c r="BR1317" s="118" t="n"/>
      <c r="BS1317" s="118" t="n"/>
      <c r="BT1317" s="118">
        <f>COUNTIF(B1317:BS1317,1)</f>
        <v/>
      </c>
      <c r="BV1317" s="76">
        <f>TRIM(RIGHT(A1317, LEN(A1317) - FIND("@", SUBSTITUTE(A1317, " ", "@", LEN(A1317)-LEN(SUBSTITUTE(A1317," ",""))))))</f>
        <v/>
      </c>
      <c r="BW1317" s="76">
        <f>TRIM(LEFT(A1317,FIND(" ",A1317&amp;" ")-1))</f>
        <v/>
      </c>
      <c r="BX1317">
        <f>+IF(BV1317=BV1316,"Same","Diff")</f>
        <v/>
      </c>
      <c r="BY1317">
        <f>IF(BX1317="Same",IF(BW1317=BW1316,"same","Diff"))</f>
        <v/>
      </c>
    </row>
    <row r="1318" ht="17" customHeight="1">
      <c r="A1318" s="59" t="inlineStr">
        <is>
          <t>Ian Trudinger</t>
        </is>
      </c>
      <c r="B1318" s="117" t="n"/>
      <c r="C1318" s="117" t="n">
        <v>1</v>
      </c>
      <c r="D1318" s="117" t="n"/>
      <c r="E1318" s="117" t="n"/>
      <c r="F1318" s="117" t="n"/>
      <c r="G1318" s="117" t="n"/>
      <c r="H1318" s="117" t="n"/>
      <c r="I1318" s="117" t="n"/>
      <c r="J1318" s="118" t="n"/>
      <c r="K1318" s="118" t="n"/>
      <c r="L1318" s="118" t="n"/>
      <c r="M1318" s="118" t="n"/>
      <c r="N1318" s="118" t="n"/>
      <c r="O1318" s="118" t="n"/>
      <c r="P1318" s="118" t="n"/>
      <c r="Q1318" s="118" t="n"/>
      <c r="R1318" s="118" t="n"/>
      <c r="S1318" s="118" t="n"/>
      <c r="T1318" s="118" t="n"/>
      <c r="U1318" s="118" t="n"/>
      <c r="V1318" s="118" t="n"/>
      <c r="W1318" s="118" t="n"/>
      <c r="X1318" s="118" t="n"/>
      <c r="Y1318" s="118" t="n"/>
      <c r="Z1318" s="118" t="n"/>
      <c r="AA1318" s="118" t="n"/>
      <c r="AB1318" s="118" t="n"/>
      <c r="AC1318" s="118" t="n"/>
      <c r="AD1318" s="118" t="n"/>
      <c r="AE1318" s="118" t="n"/>
      <c r="AF1318" s="118" t="n"/>
      <c r="AG1318" s="118" t="n"/>
      <c r="AH1318" s="118" t="n"/>
      <c r="AI1318" s="118" t="n"/>
      <c r="AJ1318" s="118" t="n"/>
      <c r="AK1318" s="118" t="n"/>
      <c r="AL1318" s="118" t="n"/>
      <c r="AM1318" s="118" t="n"/>
      <c r="AN1318" s="118" t="n"/>
      <c r="AO1318" s="118" t="n"/>
      <c r="AP1318" s="118" t="n"/>
      <c r="AQ1318" s="118" t="n"/>
      <c r="AR1318" s="118" t="n"/>
      <c r="AS1318" s="118" t="n"/>
      <c r="AT1318" s="118" t="n"/>
      <c r="AU1318" s="118" t="n"/>
      <c r="AV1318" s="118" t="n"/>
      <c r="AW1318" s="118" t="n"/>
      <c r="AX1318" s="118" t="n"/>
      <c r="AY1318" s="118" t="n"/>
      <c r="AZ1318" s="118" t="n"/>
      <c r="BA1318" s="118" t="n"/>
      <c r="BB1318" s="118" t="n"/>
      <c r="BC1318" s="118" t="n"/>
      <c r="BD1318" s="118" t="n"/>
      <c r="BE1318" s="118" t="n"/>
      <c r="BF1318" s="118" t="n"/>
      <c r="BG1318" s="118" t="n"/>
      <c r="BH1318" s="118" t="n"/>
      <c r="BI1318" s="118" t="n"/>
      <c r="BJ1318" s="118" t="n"/>
      <c r="BK1318" s="118" t="n"/>
      <c r="BL1318" s="118" t="n"/>
      <c r="BM1318" s="118" t="n"/>
      <c r="BN1318" s="118" t="n"/>
      <c r="BO1318" s="118" t="n"/>
      <c r="BP1318" s="118" t="n"/>
      <c r="BQ1318" s="118" t="n"/>
      <c r="BR1318" s="118" t="n"/>
      <c r="BS1318" s="118" t="n"/>
      <c r="BT1318" s="118">
        <f>COUNTIF(B1318:BS1318,1)</f>
        <v/>
      </c>
      <c r="BV1318" s="76">
        <f>TRIM(RIGHT(A1318, LEN(A1318) - FIND("@", SUBSTITUTE(A1318, " ", "@", LEN(A1318)-LEN(SUBSTITUTE(A1318," ",""))))))</f>
        <v/>
      </c>
      <c r="BW1318" s="76">
        <f>TRIM(LEFT(A1318,FIND(" ",A1318&amp;" ")-1))</f>
        <v/>
      </c>
      <c r="BX1318">
        <f>+IF(BV1318=BV1317,"Same","Diff")</f>
        <v/>
      </c>
      <c r="BY1318">
        <f>IF(BX1318="Same",IF(BW1318=BW1317,"same","Diff"))</f>
        <v/>
      </c>
    </row>
    <row r="1319" ht="17" customHeight="1">
      <c r="A1319" s="59" t="inlineStr">
        <is>
          <t>Bill Tuckey</t>
        </is>
      </c>
      <c r="B1319" s="117" t="n"/>
      <c r="C1319" s="117" t="n"/>
      <c r="D1319" s="117" t="n"/>
      <c r="E1319" s="117" t="n"/>
      <c r="F1319" s="117" t="n"/>
      <c r="G1319" s="117" t="n"/>
      <c r="H1319" s="117" t="n"/>
      <c r="I1319" s="117" t="n">
        <v>1</v>
      </c>
      <c r="J1319" s="118" t="n">
        <v>1</v>
      </c>
      <c r="K1319" s="118" t="n">
        <v>1</v>
      </c>
      <c r="L1319" s="118" t="n"/>
      <c r="M1319" s="118" t="n"/>
      <c r="N1319" s="118" t="n"/>
      <c r="O1319" s="118" t="n"/>
      <c r="P1319" s="118" t="n"/>
      <c r="Q1319" s="118" t="n"/>
      <c r="R1319" s="118" t="n"/>
      <c r="S1319" s="118" t="n"/>
      <c r="T1319" s="118" t="n"/>
      <c r="U1319" s="118" t="n"/>
      <c r="V1319" s="118" t="n"/>
      <c r="W1319" s="118" t="n"/>
      <c r="X1319" s="118" t="n"/>
      <c r="Y1319" s="118" t="n"/>
      <c r="Z1319" s="118" t="n"/>
      <c r="AA1319" s="118" t="n"/>
      <c r="AB1319" s="118" t="n"/>
      <c r="AC1319" s="118" t="n"/>
      <c r="AD1319" s="118" t="n"/>
      <c r="AE1319" s="118" t="n"/>
      <c r="AF1319" s="118" t="n"/>
      <c r="AG1319" s="118" t="n"/>
      <c r="AH1319" s="118" t="n"/>
      <c r="AI1319" s="118" t="n"/>
      <c r="AJ1319" s="118" t="n"/>
      <c r="AK1319" s="118" t="n"/>
      <c r="AL1319" s="118" t="n"/>
      <c r="AM1319" s="118" t="n"/>
      <c r="AN1319" s="118" t="n"/>
      <c r="AO1319" s="118" t="n"/>
      <c r="AP1319" s="118" t="n"/>
      <c r="AQ1319" s="118" t="n"/>
      <c r="AR1319" s="118" t="n"/>
      <c r="AS1319" s="118" t="n"/>
      <c r="AT1319" s="118" t="n"/>
      <c r="AU1319" s="118" t="n"/>
      <c r="AV1319" s="118" t="n"/>
      <c r="AW1319" s="118" t="n"/>
      <c r="AX1319" s="118" t="n"/>
      <c r="AY1319" s="118" t="n"/>
      <c r="AZ1319" s="118" t="n"/>
      <c r="BA1319" s="118" t="n"/>
      <c r="BB1319" s="118" t="n"/>
      <c r="BC1319" s="118" t="n"/>
      <c r="BD1319" s="118" t="n"/>
      <c r="BE1319" s="118" t="n"/>
      <c r="BF1319" s="118" t="n"/>
      <c r="BG1319" s="118" t="n"/>
      <c r="BH1319" s="118" t="n"/>
      <c r="BI1319" s="118" t="n"/>
      <c r="BJ1319" s="118" t="n"/>
      <c r="BK1319" s="118" t="n"/>
      <c r="BL1319" s="118" t="n"/>
      <c r="BM1319" s="118" t="n"/>
      <c r="BN1319" s="118" t="n"/>
      <c r="BO1319" s="118" t="n"/>
      <c r="BP1319" s="118" t="n"/>
      <c r="BQ1319" s="118" t="n"/>
      <c r="BR1319" s="118" t="n"/>
      <c r="BS1319" s="118" t="n"/>
      <c r="BT1319" s="118">
        <f>COUNTIF(B1319:BS1319,1)</f>
        <v/>
      </c>
      <c r="BV1319" s="76">
        <f>TRIM(RIGHT(A1319, LEN(A1319) - FIND("@", SUBSTITUTE(A1319, " ", "@", LEN(A1319)-LEN(SUBSTITUTE(A1319," ",""))))))</f>
        <v/>
      </c>
      <c r="BW1319" s="76">
        <f>TRIM(LEFT(A1319,FIND(" ",A1319&amp;" ")-1))</f>
        <v/>
      </c>
      <c r="BX1319">
        <f>+IF(BV1319=BV1318,"Same","Diff")</f>
        <v/>
      </c>
      <c r="BY1319">
        <f>IF(BX1319="Same",IF(BW1319=BW1318,"same","Diff"))</f>
        <v/>
      </c>
    </row>
    <row r="1320" ht="17" customHeight="1">
      <c r="A1320" s="59" t="inlineStr">
        <is>
          <t>Bob Tullius</t>
        </is>
      </c>
      <c r="B1320" s="117" t="n"/>
      <c r="C1320" s="117" t="n"/>
      <c r="D1320" s="117" t="n"/>
      <c r="E1320" s="117" t="n"/>
      <c r="F1320" s="117" t="n"/>
      <c r="G1320" s="117" t="n"/>
      <c r="H1320" s="117" t="n"/>
      <c r="I1320" s="117" t="n"/>
      <c r="J1320" s="118" t="n"/>
      <c r="K1320" s="118" t="n"/>
      <c r="L1320" s="118" t="n"/>
      <c r="M1320" s="118" t="n"/>
      <c r="N1320" s="118" t="n"/>
      <c r="O1320" s="118" t="n"/>
      <c r="P1320" s="118" t="n"/>
      <c r="Q1320" s="118" t="n"/>
      <c r="R1320" s="118" t="n"/>
      <c r="S1320" s="118" t="n"/>
      <c r="T1320" s="118" t="n"/>
      <c r="U1320" s="118" t="n"/>
      <c r="V1320" s="118" t="n"/>
      <c r="W1320" s="118" t="n"/>
      <c r="X1320" s="118" t="n">
        <v>1</v>
      </c>
      <c r="Y1320" s="118" t="n"/>
      <c r="Z1320" s="118" t="n"/>
      <c r="AA1320" s="118" t="n"/>
      <c r="AB1320" s="118" t="n"/>
      <c r="AC1320" s="118" t="n"/>
      <c r="AD1320" s="118" t="n"/>
      <c r="AE1320" s="118" t="n"/>
      <c r="AF1320" s="118" t="n"/>
      <c r="AG1320" s="118" t="n"/>
      <c r="AH1320" s="118" t="n"/>
      <c r="AI1320" s="118" t="n"/>
      <c r="AJ1320" s="118" t="n"/>
      <c r="AK1320" s="118" t="n"/>
      <c r="AL1320" s="118" t="n"/>
      <c r="AM1320" s="118" t="n"/>
      <c r="AN1320" s="118" t="n"/>
      <c r="AO1320" s="118" t="n"/>
      <c r="AP1320" s="118" t="n"/>
      <c r="AQ1320" s="118" t="n"/>
      <c r="AR1320" s="118" t="n"/>
      <c r="AS1320" s="118" t="n"/>
      <c r="AT1320" s="118" t="n"/>
      <c r="AU1320" s="118" t="n"/>
      <c r="AV1320" s="118" t="n"/>
      <c r="AW1320" s="118" t="n"/>
      <c r="AX1320" s="118" t="n"/>
      <c r="AY1320" s="118" t="n"/>
      <c r="AZ1320" s="118" t="n"/>
      <c r="BA1320" s="118" t="n"/>
      <c r="BB1320" s="118" t="n"/>
      <c r="BC1320" s="118" t="n"/>
      <c r="BD1320" s="118" t="n"/>
      <c r="BE1320" s="118" t="n"/>
      <c r="BF1320" s="118" t="n"/>
      <c r="BG1320" s="118" t="n"/>
      <c r="BH1320" s="118" t="n"/>
      <c r="BI1320" s="118" t="n"/>
      <c r="BJ1320" s="118" t="n"/>
      <c r="BK1320" s="118" t="n"/>
      <c r="BL1320" s="118" t="n"/>
      <c r="BM1320" s="118" t="n"/>
      <c r="BN1320" s="118" t="n"/>
      <c r="BO1320" s="118" t="n"/>
      <c r="BP1320" s="118" t="n"/>
      <c r="BQ1320" s="118" t="n"/>
      <c r="BR1320" s="118" t="n"/>
      <c r="BS1320" s="118" t="n"/>
      <c r="BT1320" s="118">
        <f>COUNTIF(B1320:BS1320,1)</f>
        <v/>
      </c>
      <c r="BV1320" s="76">
        <f>TRIM(RIGHT(A1320, LEN(A1320) - FIND("@", SUBSTITUTE(A1320, " ", "@", LEN(A1320)-LEN(SUBSTITUTE(A1320," ",""))))))</f>
        <v/>
      </c>
      <c r="BW1320" s="76">
        <f>TRIM(LEFT(A1320,FIND(" ",A1320&amp;" ")-1))</f>
        <v/>
      </c>
      <c r="BX1320">
        <f>+IF(BV1320=BV1319,"Same","Diff")</f>
        <v/>
      </c>
      <c r="BY1320">
        <f>IF(BX1320="Same",IF(BW1320=BW1319,"same","Diff"))</f>
        <v/>
      </c>
    </row>
    <row r="1321" ht="17" customHeight="1">
      <c r="A1321" s="59" t="inlineStr">
        <is>
          <t>Ian Tulloch</t>
        </is>
      </c>
      <c r="B1321" s="117" t="n"/>
      <c r="C1321" s="117" t="n"/>
      <c r="D1321" s="117" t="n"/>
      <c r="E1321" s="117" t="n"/>
      <c r="F1321" s="117" t="n"/>
      <c r="G1321" s="117" t="n"/>
      <c r="H1321" s="117" t="n"/>
      <c r="I1321" s="117" t="n"/>
      <c r="J1321" s="118" t="n"/>
      <c r="K1321" s="118" t="n"/>
      <c r="L1321" s="118" t="n"/>
      <c r="M1321" s="118" t="n"/>
      <c r="N1321" s="118" t="n"/>
      <c r="O1321" s="118" t="n"/>
      <c r="P1321" s="118" t="n"/>
      <c r="Q1321" s="118" t="n"/>
      <c r="R1321" s="118" t="n"/>
      <c r="S1321" s="118" t="n"/>
      <c r="T1321" s="118" t="n"/>
      <c r="U1321" s="118" t="n"/>
      <c r="V1321" s="118" t="n"/>
      <c r="W1321" s="118" t="n"/>
      <c r="X1321" s="118" t="n"/>
      <c r="Y1321" s="118" t="n"/>
      <c r="Z1321" s="118" t="n"/>
      <c r="AA1321" s="118" t="n"/>
      <c r="AB1321" s="118" t="n"/>
      <c r="AC1321" s="118" t="n">
        <v>1</v>
      </c>
      <c r="AD1321" s="118" t="n">
        <v>1</v>
      </c>
      <c r="AE1321" s="118" t="n"/>
      <c r="AF1321" s="118" t="n"/>
      <c r="AG1321" s="118" t="n"/>
      <c r="AH1321" s="118" t="n"/>
      <c r="AI1321" s="118" t="n"/>
      <c r="AJ1321" s="118" t="n"/>
      <c r="AK1321" s="118" t="n"/>
      <c r="AL1321" s="118" t="n"/>
      <c r="AM1321" s="118" t="n"/>
      <c r="AN1321" s="118" t="n"/>
      <c r="AO1321" s="118" t="n"/>
      <c r="AP1321" s="118" t="n"/>
      <c r="AQ1321" s="118" t="n"/>
      <c r="AR1321" s="118" t="n"/>
      <c r="AS1321" s="118" t="n"/>
      <c r="AT1321" s="118" t="n"/>
      <c r="AU1321" s="118" t="n"/>
      <c r="AV1321" s="118" t="n"/>
      <c r="AW1321" s="118" t="n"/>
      <c r="AX1321" s="118" t="n"/>
      <c r="AY1321" s="118" t="n"/>
      <c r="AZ1321" s="118" t="n"/>
      <c r="BA1321" s="118" t="n"/>
      <c r="BB1321" s="118" t="n"/>
      <c r="BC1321" s="118" t="n"/>
      <c r="BD1321" s="118" t="n"/>
      <c r="BE1321" s="118" t="n"/>
      <c r="BF1321" s="118" t="n"/>
      <c r="BG1321" s="118" t="n"/>
      <c r="BH1321" s="118" t="n"/>
      <c r="BI1321" s="118" t="n"/>
      <c r="BJ1321" s="118" t="n"/>
      <c r="BK1321" s="118" t="n"/>
      <c r="BL1321" s="118" t="n"/>
      <c r="BM1321" s="118" t="n"/>
      <c r="BN1321" s="118" t="n"/>
      <c r="BO1321" s="118" t="n"/>
      <c r="BP1321" s="118" t="n"/>
      <c r="BQ1321" s="118" t="n"/>
      <c r="BR1321" s="118" t="n"/>
      <c r="BS1321" s="118" t="n"/>
      <c r="BT1321" s="118">
        <f>COUNTIF(B1321:BS1321,1)</f>
        <v/>
      </c>
      <c r="BV1321" s="76">
        <f>TRIM(RIGHT(A1321, LEN(A1321) - FIND("@", SUBSTITUTE(A1321, " ", "@", LEN(A1321)-LEN(SUBSTITUTE(A1321," ",""))))))</f>
        <v/>
      </c>
      <c r="BW1321" s="76">
        <f>TRIM(LEFT(A1321,FIND(" ",A1321&amp;" ")-1))</f>
        <v/>
      </c>
      <c r="BX1321">
        <f>+IF(BV1321=BV1320,"Same","Diff")</f>
        <v/>
      </c>
      <c r="BY1321">
        <f>IF(BX1321="Same",IF(BW1321=BW1320,"same","Diff"))</f>
        <v/>
      </c>
    </row>
    <row r="1322" ht="17" customHeight="1">
      <c r="A1322" s="60" t="inlineStr">
        <is>
          <t>David Turnbull</t>
        </is>
      </c>
      <c r="B1322" s="119" t="n"/>
      <c r="C1322" s="119" t="n"/>
      <c r="D1322" s="119" t="n"/>
      <c r="E1322" s="119" t="n"/>
      <c r="F1322" s="119" t="n"/>
      <c r="G1322" s="119" t="n"/>
      <c r="H1322" s="119" t="n"/>
      <c r="I1322" s="119" t="n"/>
      <c r="J1322" s="118" t="n"/>
      <c r="K1322" s="118" t="n"/>
      <c r="L1322" s="118" t="n"/>
      <c r="M1322" s="118" t="n"/>
      <c r="N1322" s="118" t="n"/>
      <c r="O1322" s="118" t="n"/>
      <c r="P1322" s="118" t="n"/>
      <c r="Q1322" s="118" t="n"/>
      <c r="R1322" s="118" t="n">
        <v>1</v>
      </c>
      <c r="S1322" s="118" t="n"/>
      <c r="T1322" s="118" t="n"/>
      <c r="U1322" s="118" t="n"/>
      <c r="V1322" s="118" t="n"/>
      <c r="W1322" s="118" t="n"/>
      <c r="X1322" s="118" t="n"/>
      <c r="Y1322" s="118" t="n"/>
      <c r="Z1322" s="118" t="n"/>
      <c r="AA1322" s="118" t="n"/>
      <c r="AB1322" s="118" t="n"/>
      <c r="AC1322" s="118" t="n"/>
      <c r="AD1322" s="118" t="n"/>
      <c r="AE1322" s="118" t="n"/>
      <c r="AF1322" s="118" t="n"/>
      <c r="AG1322" s="118" t="n"/>
      <c r="AH1322" s="118" t="n"/>
      <c r="AI1322" s="118" t="n"/>
      <c r="AJ1322" s="118" t="n"/>
      <c r="AK1322" s="118" t="n"/>
      <c r="AL1322" s="118" t="n"/>
      <c r="AM1322" s="118" t="n"/>
      <c r="AN1322" s="118" t="n"/>
      <c r="AO1322" s="118" t="n"/>
      <c r="AP1322" s="118" t="n"/>
      <c r="AQ1322" s="118" t="n"/>
      <c r="AR1322" s="118" t="n"/>
      <c r="AS1322" s="118" t="n"/>
      <c r="AT1322" s="118" t="n"/>
      <c r="AU1322" s="118" t="n"/>
      <c r="AV1322" s="118" t="n"/>
      <c r="AW1322" s="118" t="n"/>
      <c r="AX1322" s="118" t="n"/>
      <c r="AY1322" s="118" t="n"/>
      <c r="AZ1322" s="118" t="n"/>
      <c r="BA1322" s="118" t="n"/>
      <c r="BB1322" s="118" t="n"/>
      <c r="BC1322" s="118" t="n"/>
      <c r="BD1322" s="118" t="n"/>
      <c r="BE1322" s="118" t="n"/>
      <c r="BF1322" s="118" t="n"/>
      <c r="BG1322" s="118" t="n"/>
      <c r="BH1322" s="118" t="n"/>
      <c r="BI1322" s="118" t="n"/>
      <c r="BJ1322" s="118" t="n"/>
      <c r="BK1322" s="118" t="n"/>
      <c r="BL1322" s="118" t="n"/>
      <c r="BM1322" s="118" t="n"/>
      <c r="BN1322" s="118" t="n"/>
      <c r="BO1322" s="118" t="n"/>
      <c r="BP1322" s="118" t="n"/>
      <c r="BQ1322" s="118" t="n"/>
      <c r="BR1322" s="118" t="n"/>
      <c r="BS1322" s="118" t="n"/>
      <c r="BT1322" s="118">
        <f>COUNTIF(B1322:BS1322,1)</f>
        <v/>
      </c>
      <c r="BV1322" s="76">
        <f>TRIM(RIGHT(A1322, LEN(A1322) - FIND("@", SUBSTITUTE(A1322, " ", "@", LEN(A1322)-LEN(SUBSTITUTE(A1322," ",""))))))</f>
        <v/>
      </c>
      <c r="BW1322" s="76">
        <f>TRIM(LEFT(A1322,FIND(" ",A1322&amp;" ")-1))</f>
        <v/>
      </c>
      <c r="BX1322">
        <f>+IF(BV1322=BV1321,"Same","Diff")</f>
        <v/>
      </c>
      <c r="BY1322">
        <f>IF(BX1322="Same",IF(BW1322=BW1321,"same","Diff"))</f>
        <v/>
      </c>
    </row>
    <row r="1323" ht="17" customHeight="1">
      <c r="A1323" s="60" t="inlineStr">
        <is>
          <t>Craig Turner</t>
        </is>
      </c>
      <c r="B1323" s="119" t="n"/>
      <c r="C1323" s="119" t="n"/>
      <c r="D1323" s="119" t="n"/>
      <c r="E1323" s="119" t="n"/>
      <c r="F1323" s="119" t="n"/>
      <c r="G1323" s="119" t="n"/>
      <c r="H1323" s="119" t="n"/>
      <c r="I1323" s="119" t="n"/>
      <c r="J1323" s="118" t="n"/>
      <c r="K1323" s="118" t="n"/>
      <c r="L1323" s="118" t="n"/>
      <c r="M1323" s="118" t="n"/>
      <c r="N1323" s="118" t="n"/>
      <c r="O1323" s="118" t="n"/>
      <c r="P1323" s="118" t="n"/>
      <c r="Q1323" s="118" t="n"/>
      <c r="R1323" s="118" t="n"/>
      <c r="S1323" s="118" t="n"/>
      <c r="T1323" s="118" t="n"/>
      <c r="U1323" s="118" t="n"/>
      <c r="V1323" s="118" t="n"/>
      <c r="W1323" s="118" t="n"/>
      <c r="X1323" s="118" t="n"/>
      <c r="Y1323" s="118" t="n"/>
      <c r="Z1323" s="118" t="n"/>
      <c r="AA1323" s="118" t="n"/>
      <c r="AB1323" s="118" t="n"/>
      <c r="AC1323" s="118" t="n"/>
      <c r="AD1323" s="118" t="n"/>
      <c r="AE1323" s="118" t="n">
        <v>1</v>
      </c>
      <c r="AF1323" s="118" t="n"/>
      <c r="AG1323" s="118" t="n"/>
      <c r="AH1323" s="118" t="n"/>
      <c r="AI1323" s="118" t="n"/>
      <c r="AJ1323" s="118" t="n"/>
      <c r="AK1323" s="118" t="n"/>
      <c r="AL1323" s="118" t="n"/>
      <c r="AM1323" s="118" t="n"/>
      <c r="AN1323" s="118" t="n"/>
      <c r="AO1323" s="118" t="n"/>
      <c r="AP1323" s="118" t="n"/>
      <c r="AQ1323" s="118" t="n"/>
      <c r="AR1323" s="118" t="n"/>
      <c r="AS1323" s="118" t="n"/>
      <c r="AT1323" s="118" t="n"/>
      <c r="AU1323" s="118" t="n"/>
      <c r="AV1323" s="118" t="n"/>
      <c r="AW1323" s="118" t="n"/>
      <c r="AX1323" s="118" t="n"/>
      <c r="AY1323" s="118" t="n"/>
      <c r="AZ1323" s="118" t="n"/>
      <c r="BA1323" s="118" t="n"/>
      <c r="BB1323" s="118" t="n"/>
      <c r="BC1323" s="118" t="n"/>
      <c r="BD1323" s="118" t="n"/>
      <c r="BE1323" s="118" t="n"/>
      <c r="BF1323" s="118" t="n"/>
      <c r="BG1323" s="118" t="n"/>
      <c r="BH1323" s="118" t="n"/>
      <c r="BI1323" s="118" t="n"/>
      <c r="BJ1323" s="118" t="n"/>
      <c r="BK1323" s="118" t="n"/>
      <c r="BL1323" s="118" t="n"/>
      <c r="BM1323" s="118" t="n"/>
      <c r="BN1323" s="118" t="n"/>
      <c r="BO1323" s="118" t="n"/>
      <c r="BP1323" s="118" t="n"/>
      <c r="BQ1323" s="118" t="n"/>
      <c r="BR1323" s="118" t="n"/>
      <c r="BS1323" s="118" t="n"/>
      <c r="BT1323" s="118">
        <f>COUNTIF(B1323:BS1323,1)</f>
        <v/>
      </c>
      <c r="BV1323" s="76">
        <f>TRIM(RIGHT(A1323, LEN(A1323) - FIND("@", SUBSTITUTE(A1323, " ", "@", LEN(A1323)-LEN(SUBSTITUTE(A1323," ",""))))))</f>
        <v/>
      </c>
      <c r="BW1323" s="76">
        <f>TRIM(LEFT(A1323,FIND(" ",A1323&amp;" ")-1))</f>
        <v/>
      </c>
      <c r="BX1323">
        <f>+IF(BV1323=BV1322,"Same","Diff")</f>
        <v/>
      </c>
      <c r="BY1323">
        <f>IF(BX1323="Same",IF(BW1323=BW1322,"same","Diff"))</f>
        <v/>
      </c>
    </row>
    <row r="1324" ht="17" customHeight="1">
      <c r="A1324" s="59" t="inlineStr">
        <is>
          <t>Marty Turpin</t>
        </is>
      </c>
      <c r="B1324" s="117" t="n"/>
      <c r="C1324" s="117" t="n"/>
      <c r="D1324" s="117" t="n"/>
      <c r="E1324" s="117" t="n"/>
      <c r="F1324" s="117" t="n"/>
      <c r="G1324" s="117" t="n"/>
      <c r="H1324" s="117" t="n"/>
      <c r="I1324" s="117" t="n"/>
      <c r="J1324" s="118" t="n"/>
      <c r="K1324" s="118" t="n"/>
      <c r="L1324" s="118" t="n"/>
      <c r="M1324" s="118" t="n"/>
      <c r="N1324" s="118" t="n"/>
      <c r="O1324" s="118" t="n"/>
      <c r="P1324" s="118" t="n"/>
      <c r="Q1324" s="118" t="n"/>
      <c r="R1324" s="118" t="n"/>
      <c r="S1324" s="118" t="n"/>
      <c r="T1324" s="118" t="n"/>
      <c r="U1324" s="118" t="n"/>
      <c r="V1324" s="118" t="n"/>
      <c r="W1324" s="118" t="n"/>
      <c r="X1324" s="118" t="n"/>
      <c r="Y1324" s="118" t="n"/>
      <c r="Z1324" s="118" t="n"/>
      <c r="AA1324" s="118" t="n"/>
      <c r="AB1324" s="118" t="n"/>
      <c r="AC1324" s="118" t="n"/>
      <c r="AD1324" s="118" t="n"/>
      <c r="AE1324" s="118" t="n">
        <v>1</v>
      </c>
      <c r="AF1324" s="118" t="n"/>
      <c r="AG1324" s="118" t="n"/>
      <c r="AH1324" s="118" t="n"/>
      <c r="AI1324" s="118" t="n"/>
      <c r="AJ1324" s="118" t="n"/>
      <c r="AK1324" s="118" t="n"/>
      <c r="AL1324" s="118" t="n"/>
      <c r="AM1324" s="118" t="n"/>
      <c r="AN1324" s="118" t="n"/>
      <c r="AO1324" s="118" t="n"/>
      <c r="AP1324" s="118" t="n"/>
      <c r="AQ1324" s="118" t="n"/>
      <c r="AR1324" s="118" t="n"/>
      <c r="AS1324" s="118" t="n"/>
      <c r="AT1324" s="118" t="n"/>
      <c r="AU1324" s="118" t="n"/>
      <c r="AV1324" s="118" t="n"/>
      <c r="AW1324" s="118" t="n"/>
      <c r="AX1324" s="118" t="n"/>
      <c r="AY1324" s="118" t="n"/>
      <c r="AZ1324" s="118" t="n"/>
      <c r="BA1324" s="118" t="n"/>
      <c r="BB1324" s="118" t="n"/>
      <c r="BC1324" s="118" t="n"/>
      <c r="BD1324" s="118" t="n"/>
      <c r="BE1324" s="118" t="n"/>
      <c r="BF1324" s="118" t="n"/>
      <c r="BG1324" s="118" t="n"/>
      <c r="BH1324" s="118" t="n"/>
      <c r="BI1324" s="118" t="n"/>
      <c r="BJ1324" s="118" t="n"/>
      <c r="BK1324" s="118" t="n"/>
      <c r="BL1324" s="118" t="n"/>
      <c r="BM1324" s="118" t="n"/>
      <c r="BN1324" s="118" t="n"/>
      <c r="BO1324" s="118" t="n"/>
      <c r="BP1324" s="118" t="n"/>
      <c r="BQ1324" s="118" t="n"/>
      <c r="BR1324" s="118" t="n"/>
      <c r="BS1324" s="118" t="n"/>
      <c r="BT1324" s="118">
        <f>COUNTIF(B1324:BS1324,1)</f>
        <v/>
      </c>
      <c r="BV1324" s="76">
        <f>TRIM(RIGHT(A1324, LEN(A1324) - FIND("@", SUBSTITUTE(A1324, " ", "@", LEN(A1324)-LEN(SUBSTITUTE(A1324," ",""))))))</f>
        <v/>
      </c>
      <c r="BW1324" s="76">
        <f>TRIM(LEFT(A1324,FIND(" ",A1324&amp;" ")-1))</f>
        <v/>
      </c>
      <c r="BX1324">
        <f>+IF(BV1324=BV1323,"Same","Diff")</f>
        <v/>
      </c>
      <c r="BY1324">
        <f>IF(BX1324="Same",IF(BW1324=BW1323,"same","Diff"))</f>
        <v/>
      </c>
    </row>
    <row r="1325" ht="17" customHeight="1">
      <c r="A1325" s="59" t="inlineStr">
        <is>
          <t>Mike Twigden</t>
        </is>
      </c>
      <c r="B1325" s="117" t="n"/>
      <c r="C1325" s="117" t="n"/>
      <c r="D1325" s="117" t="n"/>
      <c r="E1325" s="117" t="n"/>
      <c r="F1325" s="117" t="n"/>
      <c r="G1325" s="117" t="n"/>
      <c r="H1325" s="117" t="n"/>
      <c r="I1325" s="117" t="n"/>
      <c r="J1325" s="118" t="n"/>
      <c r="K1325" s="118" t="n"/>
      <c r="L1325" s="118" t="n"/>
      <c r="M1325" s="118" t="n"/>
      <c r="N1325" s="118" t="n"/>
      <c r="O1325" s="118" t="n"/>
      <c r="P1325" s="118" t="n"/>
      <c r="Q1325" s="118" t="n"/>
      <c r="R1325" s="118" t="n"/>
      <c r="S1325" s="118" t="n"/>
      <c r="T1325" s="118" t="n"/>
      <c r="U1325" s="118" t="n"/>
      <c r="V1325" s="118" t="n"/>
      <c r="W1325" s="118" t="n"/>
      <c r="X1325" s="118" t="n"/>
      <c r="Y1325" s="118" t="n"/>
      <c r="Z1325" s="118" t="n"/>
      <c r="AA1325" s="118" t="n"/>
      <c r="AB1325" s="118" t="n"/>
      <c r="AC1325" s="118" t="n"/>
      <c r="AD1325" s="118" t="n"/>
      <c r="AE1325" s="118" t="n"/>
      <c r="AF1325" s="118" t="n">
        <v>1</v>
      </c>
      <c r="AG1325" s="118" t="n"/>
      <c r="AH1325" s="118" t="n"/>
      <c r="AI1325" s="118" t="n"/>
      <c r="AJ1325" s="118" t="n"/>
      <c r="AK1325" s="118" t="n"/>
      <c r="AL1325" s="118" t="n"/>
      <c r="AM1325" s="118" t="n"/>
      <c r="AN1325" s="118" t="n"/>
      <c r="AO1325" s="118" t="n"/>
      <c r="AP1325" s="118" t="n"/>
      <c r="AQ1325" s="118" t="n"/>
      <c r="AR1325" s="118" t="n"/>
      <c r="AS1325" s="118" t="n"/>
      <c r="AT1325" s="118" t="n"/>
      <c r="AU1325" s="118" t="n"/>
      <c r="AV1325" s="118" t="n"/>
      <c r="AW1325" s="118" t="n"/>
      <c r="AX1325" s="118" t="n"/>
      <c r="AY1325" s="118" t="n"/>
      <c r="AZ1325" s="118" t="n"/>
      <c r="BA1325" s="118" t="n"/>
      <c r="BB1325" s="118" t="n"/>
      <c r="BC1325" s="118" t="n"/>
      <c r="BD1325" s="118" t="n"/>
      <c r="BE1325" s="118" t="n"/>
      <c r="BF1325" s="118" t="n"/>
      <c r="BG1325" s="118" t="n"/>
      <c r="BH1325" s="118" t="n"/>
      <c r="BI1325" s="118" t="n"/>
      <c r="BJ1325" s="118" t="n"/>
      <c r="BK1325" s="118" t="n"/>
      <c r="BL1325" s="118" t="n"/>
      <c r="BM1325" s="118" t="n"/>
      <c r="BN1325" s="118" t="n"/>
      <c r="BO1325" s="118" t="n"/>
      <c r="BP1325" s="118" t="n"/>
      <c r="BQ1325" s="118" t="n"/>
      <c r="BR1325" s="118" t="n"/>
      <c r="BS1325" s="118" t="n"/>
      <c r="BT1325" s="118">
        <f>COUNTIF(B1325:BS1325,1)</f>
        <v/>
      </c>
      <c r="BV1325" s="76">
        <f>TRIM(RIGHT(A1325, LEN(A1325) - FIND("@", SUBSTITUTE(A1325, " ", "@", LEN(A1325)-LEN(SUBSTITUTE(A1325," ",""))))))</f>
        <v/>
      </c>
      <c r="BW1325" s="76">
        <f>TRIM(LEFT(A1325,FIND(" ",A1325&amp;" ")-1))</f>
        <v/>
      </c>
      <c r="BX1325">
        <f>+IF(BV1325=BV1324,"Same","Diff")</f>
        <v/>
      </c>
      <c r="BY1325">
        <f>IF(BX1325="Same",IF(BW1325=BW1324,"same","Diff"))</f>
        <v/>
      </c>
    </row>
    <row r="1326" ht="17" customHeight="1">
      <c r="A1326" s="60" t="inlineStr">
        <is>
          <t>Tom Tymons</t>
        </is>
      </c>
      <c r="B1326" s="119" t="n"/>
      <c r="C1326" s="119" t="n"/>
      <c r="D1326" s="119" t="n"/>
      <c r="E1326" s="119" t="n"/>
      <c r="F1326" s="119" t="n"/>
      <c r="G1326" s="119" t="n"/>
      <c r="H1326" s="119" t="n"/>
      <c r="I1326" s="119" t="n"/>
      <c r="J1326" s="118" t="n"/>
      <c r="K1326" s="118" t="n"/>
      <c r="L1326" s="118" t="n"/>
      <c r="M1326" s="118" t="n"/>
      <c r="N1326" s="118" t="n"/>
      <c r="O1326" s="118" t="n"/>
      <c r="P1326" s="118" t="n"/>
      <c r="Q1326" s="118" t="n"/>
      <c r="R1326" s="118" t="n">
        <v>1</v>
      </c>
      <c r="S1326" s="118" t="n"/>
      <c r="T1326" s="118" t="n"/>
      <c r="U1326" s="118" t="n"/>
      <c r="V1326" s="118" t="n"/>
      <c r="W1326" s="118" t="n"/>
      <c r="X1326" s="118" t="n"/>
      <c r="Y1326" s="118" t="n"/>
      <c r="Z1326" s="118" t="n"/>
      <c r="AA1326" s="118" t="n"/>
      <c r="AB1326" s="118" t="n"/>
      <c r="AC1326" s="118" t="n"/>
      <c r="AD1326" s="118" t="n"/>
      <c r="AE1326" s="118" t="n"/>
      <c r="AF1326" s="118" t="n"/>
      <c r="AG1326" s="118" t="n"/>
      <c r="AH1326" s="118" t="n"/>
      <c r="AI1326" s="118" t="n"/>
      <c r="AJ1326" s="118" t="n"/>
      <c r="AK1326" s="118" t="n"/>
      <c r="AL1326" s="118" t="n"/>
      <c r="AM1326" s="118" t="n"/>
      <c r="AN1326" s="118" t="n"/>
      <c r="AO1326" s="118" t="n"/>
      <c r="AP1326" s="118" t="n"/>
      <c r="AQ1326" s="118" t="n"/>
      <c r="AR1326" s="118" t="n"/>
      <c r="AS1326" s="118" t="n"/>
      <c r="AT1326" s="118" t="n"/>
      <c r="AU1326" s="118" t="n"/>
      <c r="AV1326" s="118" t="n"/>
      <c r="AW1326" s="118" t="n"/>
      <c r="AX1326" s="118" t="n"/>
      <c r="AY1326" s="118" t="n"/>
      <c r="AZ1326" s="118" t="n"/>
      <c r="BA1326" s="118" t="n"/>
      <c r="BB1326" s="118" t="n"/>
      <c r="BC1326" s="118" t="n"/>
      <c r="BD1326" s="118" t="n"/>
      <c r="BE1326" s="118" t="n"/>
      <c r="BF1326" s="118" t="n"/>
      <c r="BG1326" s="118" t="n"/>
      <c r="BH1326" s="118" t="n"/>
      <c r="BI1326" s="118" t="n"/>
      <c r="BJ1326" s="118" t="n"/>
      <c r="BK1326" s="118" t="n"/>
      <c r="BL1326" s="118" t="n"/>
      <c r="BM1326" s="118" t="n"/>
      <c r="BN1326" s="118" t="n"/>
      <c r="BO1326" s="118" t="n"/>
      <c r="BP1326" s="118" t="n"/>
      <c r="BQ1326" s="118" t="n"/>
      <c r="BR1326" s="118" t="n"/>
      <c r="BS1326" s="118" t="n"/>
      <c r="BT1326" s="118">
        <f>COUNTIF(B1326:BS1326,1)</f>
        <v/>
      </c>
      <c r="BV1326" s="76">
        <f>TRIM(RIGHT(A1326, LEN(A1326) - FIND("@", SUBSTITUTE(A1326, " ", "@", LEN(A1326)-LEN(SUBSTITUTE(A1326," ",""))))))</f>
        <v/>
      </c>
      <c r="BW1326" s="76">
        <f>TRIM(LEFT(A1326,FIND(" ",A1326&amp;" ")-1))</f>
        <v/>
      </c>
      <c r="BX1326">
        <f>+IF(BV1326=BV1325,"Same","Diff")</f>
        <v/>
      </c>
      <c r="BY1326">
        <f>IF(BX1326="Same",IF(BW1326=BW1325,"same","Diff"))</f>
        <v/>
      </c>
    </row>
    <row r="1327" ht="17" customHeight="1">
      <c r="A1327" s="60" t="inlineStr">
        <is>
          <t>Peter Ulbrich</t>
        </is>
      </c>
      <c r="B1327" s="119" t="n"/>
      <c r="C1327" s="119" t="n"/>
      <c r="D1327" s="119" t="n"/>
      <c r="E1327" s="119" t="n"/>
      <c r="F1327" s="119" t="n"/>
      <c r="G1327" s="119" t="n"/>
      <c r="H1327" s="119" t="n"/>
      <c r="I1327" s="119" t="n"/>
      <c r="J1327" s="118" t="n">
        <v>1</v>
      </c>
      <c r="K1327" s="118" t="n"/>
      <c r="L1327" s="118" t="n"/>
      <c r="M1327" s="118" t="n"/>
      <c r="N1327" s="118" t="n"/>
      <c r="O1327" s="118" t="n"/>
      <c r="P1327" s="118" t="n"/>
      <c r="Q1327" s="118" t="n"/>
      <c r="R1327" s="118" t="n"/>
      <c r="S1327" s="118" t="n"/>
      <c r="T1327" s="118" t="n"/>
      <c r="U1327" s="118" t="n"/>
      <c r="V1327" s="118" t="n"/>
      <c r="W1327" s="118" t="n"/>
      <c r="X1327" s="118" t="n"/>
      <c r="Y1327" s="118" t="n"/>
      <c r="Z1327" s="118" t="n"/>
      <c r="AA1327" s="118" t="n"/>
      <c r="AB1327" s="118" t="n"/>
      <c r="AC1327" s="118" t="n"/>
      <c r="AD1327" s="118" t="n"/>
      <c r="AE1327" s="118" t="n"/>
      <c r="AF1327" s="118" t="n"/>
      <c r="AG1327" s="118" t="n"/>
      <c r="AH1327" s="118" t="n"/>
      <c r="AI1327" s="118" t="n"/>
      <c r="AJ1327" s="118" t="n"/>
      <c r="AK1327" s="118" t="n"/>
      <c r="AL1327" s="118" t="n"/>
      <c r="AM1327" s="118" t="n"/>
      <c r="AN1327" s="118" t="n"/>
      <c r="AO1327" s="118" t="n"/>
      <c r="AP1327" s="118" t="n"/>
      <c r="AQ1327" s="118" t="n"/>
      <c r="AR1327" s="118" t="n"/>
      <c r="AS1327" s="118" t="n"/>
      <c r="AT1327" s="118" t="n"/>
      <c r="AU1327" s="118" t="n"/>
      <c r="AV1327" s="118" t="n"/>
      <c r="AW1327" s="118" t="n"/>
      <c r="AX1327" s="118" t="n"/>
      <c r="AY1327" s="118" t="n"/>
      <c r="AZ1327" s="118" t="n"/>
      <c r="BA1327" s="118" t="n"/>
      <c r="BB1327" s="118" t="n"/>
      <c r="BC1327" s="118" t="n"/>
      <c r="BD1327" s="118" t="n"/>
      <c r="BE1327" s="118" t="n"/>
      <c r="BF1327" s="118" t="n"/>
      <c r="BG1327" s="118" t="n"/>
      <c r="BH1327" s="118" t="n"/>
      <c r="BI1327" s="118" t="n"/>
      <c r="BJ1327" s="118" t="n"/>
      <c r="BK1327" s="118" t="n"/>
      <c r="BL1327" s="118" t="n"/>
      <c r="BM1327" s="118" t="n"/>
      <c r="BN1327" s="118" t="n"/>
      <c r="BO1327" s="118" t="n"/>
      <c r="BP1327" s="118" t="n"/>
      <c r="BQ1327" s="118" t="n"/>
      <c r="BR1327" s="118" t="n"/>
      <c r="BS1327" s="118" t="n"/>
      <c r="BT1327" s="118">
        <f>COUNTIF(B1327:BS1327,1)</f>
        <v/>
      </c>
      <c r="BV1327" s="76">
        <f>TRIM(RIGHT(A1327, LEN(A1327) - FIND("@", SUBSTITUTE(A1327, " ", "@", LEN(A1327)-LEN(SUBSTITUTE(A1327," ",""))))))</f>
        <v/>
      </c>
      <c r="BW1327" s="76">
        <f>TRIM(LEFT(A1327,FIND(" ",A1327&amp;" ")-1))</f>
        <v/>
      </c>
      <c r="BX1327">
        <f>+IF(BV1327=BV1326,"Same","Diff")</f>
        <v/>
      </c>
      <c r="BY1327">
        <f>IF(BX1327="Same",IF(BW1327=BW1326,"same","Diff"))</f>
        <v/>
      </c>
    </row>
    <row r="1328" ht="17" customHeight="1">
      <c r="A1328" s="59" t="inlineStr">
        <is>
          <t>Joe Vanaria</t>
        </is>
      </c>
      <c r="B1328" s="117" t="n"/>
      <c r="C1328" s="117" t="n">
        <v>1</v>
      </c>
      <c r="D1328" s="117" t="n"/>
      <c r="E1328" s="117" t="n"/>
      <c r="F1328" s="117" t="n"/>
      <c r="G1328" s="117" t="n"/>
      <c r="H1328" s="117" t="n"/>
      <c r="I1328" s="117" t="n"/>
      <c r="J1328" s="118" t="n"/>
      <c r="K1328" s="118" t="n"/>
      <c r="L1328" s="118" t="n"/>
      <c r="M1328" s="118" t="n"/>
      <c r="N1328" s="118" t="n"/>
      <c r="O1328" s="118" t="n"/>
      <c r="P1328" s="118" t="n"/>
      <c r="Q1328" s="118" t="n"/>
      <c r="R1328" s="118" t="n"/>
      <c r="S1328" s="118" t="n"/>
      <c r="T1328" s="118" t="n"/>
      <c r="U1328" s="118" t="n"/>
      <c r="V1328" s="118" t="n"/>
      <c r="W1328" s="118" t="n"/>
      <c r="X1328" s="118" t="n"/>
      <c r="Y1328" s="118" t="n"/>
      <c r="Z1328" s="118" t="n"/>
      <c r="AA1328" s="118" t="n"/>
      <c r="AB1328" s="118" t="n"/>
      <c r="AC1328" s="118" t="n"/>
      <c r="AD1328" s="118" t="n"/>
      <c r="AE1328" s="118" t="n"/>
      <c r="AF1328" s="118" t="n"/>
      <c r="AG1328" s="118" t="n"/>
      <c r="AH1328" s="118" t="n"/>
      <c r="AI1328" s="118" t="n"/>
      <c r="AJ1328" s="118" t="n"/>
      <c r="AK1328" s="118" t="n"/>
      <c r="AL1328" s="118" t="n"/>
      <c r="AM1328" s="118" t="n"/>
      <c r="AN1328" s="118" t="n"/>
      <c r="AO1328" s="118" t="n"/>
      <c r="AP1328" s="118" t="n"/>
      <c r="AQ1328" s="118" t="n"/>
      <c r="AR1328" s="118" t="n"/>
      <c r="AS1328" s="118" t="n"/>
      <c r="AT1328" s="118" t="n"/>
      <c r="AU1328" s="118" t="n"/>
      <c r="AV1328" s="118" t="n"/>
      <c r="AW1328" s="118" t="n"/>
      <c r="AX1328" s="118" t="n"/>
      <c r="AY1328" s="118" t="n"/>
      <c r="AZ1328" s="118" t="n"/>
      <c r="BA1328" s="118" t="n"/>
      <c r="BB1328" s="118" t="n"/>
      <c r="BC1328" s="118" t="n"/>
      <c r="BD1328" s="118" t="n"/>
      <c r="BE1328" s="118" t="n"/>
      <c r="BF1328" s="118" t="n"/>
      <c r="BG1328" s="118" t="n"/>
      <c r="BH1328" s="118" t="n"/>
      <c r="BI1328" s="118" t="n"/>
      <c r="BJ1328" s="118" t="n"/>
      <c r="BK1328" s="118" t="n"/>
      <c r="BL1328" s="118" t="n"/>
      <c r="BM1328" s="118" t="n"/>
      <c r="BN1328" s="118" t="n"/>
      <c r="BO1328" s="118" t="n"/>
      <c r="BP1328" s="118" t="n"/>
      <c r="BQ1328" s="118" t="n"/>
      <c r="BR1328" s="118" t="n"/>
      <c r="BS1328" s="118" t="n"/>
      <c r="BT1328" s="118">
        <f>COUNTIF(B1328:BS1328,1)</f>
        <v/>
      </c>
      <c r="BV1328" s="76">
        <f>TRIM(RIGHT(A1328, LEN(A1328) - FIND("@", SUBSTITUTE(A1328, " ", "@", LEN(A1328)-LEN(SUBSTITUTE(A1328," ",""))))))</f>
        <v/>
      </c>
      <c r="BW1328" s="76">
        <f>TRIM(LEFT(A1328,FIND(" ",A1328&amp;" ")-1))</f>
        <v/>
      </c>
      <c r="BX1328">
        <f>+IF(BV1328=BV1327,"Same","Diff")</f>
        <v/>
      </c>
      <c r="BY1328">
        <f>IF(BX1328="Same",IF(BW1328=BW1327,"same","Diff"))</f>
        <v/>
      </c>
    </row>
    <row r="1329" ht="17" customHeight="1">
      <c r="A1329" s="59" t="inlineStr">
        <is>
          <t>Lou Vandermeer</t>
        </is>
      </c>
      <c r="B1329" s="117" t="n"/>
      <c r="C1329" s="117" t="n"/>
      <c r="D1329" s="117" t="n"/>
      <c r="E1329" s="117" t="n"/>
      <c r="F1329" s="117" t="n"/>
      <c r="G1329" s="117" t="n"/>
      <c r="H1329" s="117" t="n"/>
      <c r="I1329" s="117" t="n"/>
      <c r="J1329" s="118" t="n"/>
      <c r="K1329" s="118" t="n"/>
      <c r="L1329" s="118" t="n"/>
      <c r="M1329" s="118" t="n"/>
      <c r="N1329" s="118" t="n"/>
      <c r="O1329" s="118" t="n"/>
      <c r="P1329" s="118" t="n"/>
      <c r="Q1329" s="118" t="n"/>
      <c r="R1329" s="118" t="n"/>
      <c r="S1329" s="118" t="n"/>
      <c r="T1329" s="118" t="n"/>
      <c r="U1329" s="118" t="n"/>
      <c r="V1329" s="118" t="n"/>
      <c r="W1329" s="118" t="n"/>
      <c r="X1329" s="118" t="n"/>
      <c r="Y1329" s="118" t="n"/>
      <c r="Z1329" s="118" t="n"/>
      <c r="AA1329" s="118" t="n"/>
      <c r="AB1329" s="118" t="n"/>
      <c r="AC1329" s="118" t="n"/>
      <c r="AD1329" s="118" t="n"/>
      <c r="AE1329" s="118" t="n">
        <v>1</v>
      </c>
      <c r="AF1329" s="118" t="n"/>
      <c r="AG1329" s="118" t="n"/>
      <c r="AH1329" s="118" t="n"/>
      <c r="AI1329" s="118" t="n"/>
      <c r="AJ1329" s="118" t="n"/>
      <c r="AK1329" s="118" t="n"/>
      <c r="AL1329" s="118" t="n"/>
      <c r="AM1329" s="118" t="n"/>
      <c r="AN1329" s="118" t="n"/>
      <c r="AO1329" s="118" t="n"/>
      <c r="AP1329" s="118" t="n"/>
      <c r="AQ1329" s="118" t="n"/>
      <c r="AR1329" s="118" t="n"/>
      <c r="AS1329" s="118" t="n"/>
      <c r="AT1329" s="118" t="n"/>
      <c r="AU1329" s="118" t="n"/>
      <c r="AV1329" s="118" t="n"/>
      <c r="AW1329" s="118" t="n"/>
      <c r="AX1329" s="118" t="n"/>
      <c r="AY1329" s="118" t="n"/>
      <c r="AZ1329" s="118" t="n"/>
      <c r="BA1329" s="118" t="n"/>
      <c r="BB1329" s="118" t="n"/>
      <c r="BC1329" s="118" t="n"/>
      <c r="BD1329" s="118" t="n"/>
      <c r="BE1329" s="118" t="n"/>
      <c r="BF1329" s="118" t="n"/>
      <c r="BG1329" s="118" t="n"/>
      <c r="BH1329" s="118" t="n"/>
      <c r="BI1329" s="118" t="n"/>
      <c r="BJ1329" s="118" t="n"/>
      <c r="BK1329" s="118" t="n"/>
      <c r="BL1329" s="118" t="n"/>
      <c r="BM1329" s="118" t="n"/>
      <c r="BN1329" s="118" t="n"/>
      <c r="BO1329" s="118" t="n"/>
      <c r="BP1329" s="118" t="n"/>
      <c r="BQ1329" s="118" t="n"/>
      <c r="BR1329" s="118" t="n"/>
      <c r="BS1329" s="118" t="n"/>
      <c r="BT1329" s="118">
        <f>COUNTIF(B1329:BS1329,1)</f>
        <v/>
      </c>
      <c r="BV1329" s="76">
        <f>TRIM(RIGHT(A1329, LEN(A1329) - FIND("@", SUBSTITUTE(A1329, " ", "@", LEN(A1329)-LEN(SUBSTITUTE(A1329," ",""))))))</f>
        <v/>
      </c>
      <c r="BW1329" s="76">
        <f>TRIM(LEFT(A1329,FIND(" ",A1329&amp;" ")-1))</f>
        <v/>
      </c>
      <c r="BX1329">
        <f>+IF(BV1329=BV1328,"Same","Diff")</f>
        <v/>
      </c>
      <c r="BY1329">
        <f>IF(BX1329="Same",IF(BW1329=BW1328,"same","Diff"))</f>
        <v/>
      </c>
    </row>
    <row r="1330" ht="17" customHeight="1">
      <c r="A1330" s="59" t="inlineStr">
        <is>
          <t>Bradley Vaughan</t>
        </is>
      </c>
      <c r="B1330" s="117" t="n"/>
      <c r="C1330" s="117" t="n"/>
      <c r="D1330" s="117" t="n"/>
      <c r="E1330" s="117" t="n"/>
      <c r="F1330" s="117" t="n"/>
      <c r="G1330" s="117" t="n"/>
      <c r="H1330" s="117" t="n"/>
      <c r="I1330" s="117" t="n"/>
      <c r="J1330" s="118" t="n"/>
      <c r="K1330" s="118" t="n"/>
      <c r="L1330" s="118" t="n"/>
      <c r="M1330" s="118" t="n"/>
      <c r="N1330" s="118" t="n"/>
      <c r="O1330" s="118" t="n"/>
      <c r="P1330" s="118" t="n"/>
      <c r="Q1330" s="118" t="n"/>
      <c r="R1330" s="118" t="n"/>
      <c r="S1330" s="118" t="n"/>
      <c r="T1330" s="118" t="n"/>
      <c r="U1330" s="118" t="n"/>
      <c r="V1330" s="118" t="n"/>
      <c r="W1330" s="118" t="n"/>
      <c r="X1330" s="118" t="n"/>
      <c r="Y1330" s="118" t="n"/>
      <c r="Z1330" s="118" t="n"/>
      <c r="AA1330" s="118" t="n"/>
      <c r="AB1330" s="118" t="n"/>
      <c r="AC1330" s="118" t="n"/>
      <c r="AD1330" s="118" t="n"/>
      <c r="AE1330" s="118" t="n"/>
      <c r="AF1330" s="118" t="n"/>
      <c r="AG1330" s="118" t="n"/>
      <c r="AH1330" s="118" t="n"/>
      <c r="AI1330" s="118" t="n"/>
      <c r="AJ1330" s="118" t="n"/>
      <c r="AK1330" s="118" t="n"/>
      <c r="AL1330" s="118" t="n"/>
      <c r="AM1330" s="118" t="n"/>
      <c r="AN1330" s="118" t="n"/>
      <c r="AO1330" s="118" t="n"/>
      <c r="AP1330" s="118" t="n"/>
      <c r="AQ1330" s="118" t="n"/>
      <c r="AR1330" s="118" t="n"/>
      <c r="AS1330" s="118" t="n"/>
      <c r="AT1330" s="118" t="n"/>
      <c r="AU1330" s="118" t="n"/>
      <c r="AV1330" s="118" t="n"/>
      <c r="AW1330" s="118" t="n"/>
      <c r="AX1330" s="118" t="n"/>
      <c r="AY1330" s="118" t="n"/>
      <c r="AZ1330" s="118" t="n"/>
      <c r="BA1330" s="118" t="n"/>
      <c r="BB1330" s="118" t="n"/>
      <c r="BC1330" s="118" t="n"/>
      <c r="BD1330" s="118" t="n"/>
      <c r="BE1330" s="118" t="n"/>
      <c r="BF1330" s="118" t="n"/>
      <c r="BG1330" s="118" t="n"/>
      <c r="BH1330" s="118" t="n"/>
      <c r="BI1330" s="118" t="n"/>
      <c r="BJ1330" s="118" t="n"/>
      <c r="BK1330" s="118" t="n"/>
      <c r="BL1330" s="118" t="n"/>
      <c r="BM1330" s="118" t="n"/>
      <c r="BN1330" s="118" t="n"/>
      <c r="BO1330" s="118" t="n"/>
      <c r="BP1330" s="118" t="n"/>
      <c r="BQ1330" s="118" t="n">
        <v>1</v>
      </c>
      <c r="BR1330" s="118" t="n">
        <v>1</v>
      </c>
      <c r="BS1330" s="118" t="n">
        <v>1</v>
      </c>
      <c r="BT1330" s="118">
        <f>COUNTIF(B1330:BS1330,1)</f>
        <v/>
      </c>
      <c r="BV1330" s="76">
        <f>TRIM(RIGHT(A1330, LEN(A1330) - FIND("@", SUBSTITUTE(A1330, " ", "@", LEN(A1330)-LEN(SUBSTITUTE(A1330," ",""))))))</f>
        <v/>
      </c>
      <c r="BW1330" s="76">
        <f>TRIM(LEFT(A1330,FIND(" ",A1330&amp;" ")-1))</f>
        <v/>
      </c>
      <c r="BX1330">
        <f>+IF(BV1330=BV1329,"Same","Diff")</f>
        <v/>
      </c>
      <c r="BY1330">
        <f>IF(BX1330="Same",IF(BW1330=BW1329,"same","Diff"))</f>
        <v/>
      </c>
    </row>
    <row r="1331" ht="17" customHeight="1">
      <c r="A1331" s="59" t="inlineStr">
        <is>
          <t>Peter Verheyen</t>
        </is>
      </c>
      <c r="B1331" s="117" t="n"/>
      <c r="C1331" s="117" t="n"/>
      <c r="D1331" s="117" t="n"/>
      <c r="E1331" s="117" t="n"/>
      <c r="F1331" s="117" t="n"/>
      <c r="G1331" s="117" t="n"/>
      <c r="H1331" s="117" t="n"/>
      <c r="I1331" s="117" t="n"/>
      <c r="J1331" s="118" t="n"/>
      <c r="K1331" s="118" t="n"/>
      <c r="L1331" s="118" t="n"/>
      <c r="M1331" s="118" t="n"/>
      <c r="N1331" s="118" t="n"/>
      <c r="O1331" s="118" t="n"/>
      <c r="P1331" s="118" t="n"/>
      <c r="Q1331" s="118" t="n"/>
      <c r="R1331" s="118" t="n"/>
      <c r="S1331" s="118" t="n"/>
      <c r="T1331" s="118" t="n"/>
      <c r="U1331" s="118" t="n"/>
      <c r="V1331" s="118" t="n"/>
      <c r="W1331" s="118" t="n"/>
      <c r="X1331" s="118" t="n"/>
      <c r="Y1331" s="118" t="n"/>
      <c r="Z1331" s="118" t="n"/>
      <c r="AA1331" s="118" t="n"/>
      <c r="AB1331" s="118" t="n"/>
      <c r="AC1331" s="118" t="n"/>
      <c r="AD1331" s="118" t="n"/>
      <c r="AE1331" s="118" t="n"/>
      <c r="AF1331" s="118" t="n">
        <v>1</v>
      </c>
      <c r="AG1331" s="118" t="n">
        <v>1</v>
      </c>
      <c r="AH1331" s="118" t="n">
        <v>1</v>
      </c>
      <c r="AI1331" s="118" t="n"/>
      <c r="AJ1331" s="118" t="n"/>
      <c r="AK1331" s="118" t="n"/>
      <c r="AL1331" s="118" t="n"/>
      <c r="AM1331" s="118" t="n"/>
      <c r="AN1331" s="118" t="n"/>
      <c r="AO1331" s="118" t="n"/>
      <c r="AP1331" s="118" t="n"/>
      <c r="AQ1331" s="118" t="n"/>
      <c r="AR1331" s="118" t="n"/>
      <c r="AS1331" s="118" t="n"/>
      <c r="AT1331" s="118" t="n"/>
      <c r="AU1331" s="118" t="n"/>
      <c r="AV1331" s="118" t="n"/>
      <c r="AW1331" s="118" t="n"/>
      <c r="AX1331" s="118" t="n"/>
      <c r="AY1331" s="118" t="n"/>
      <c r="AZ1331" s="118" t="n"/>
      <c r="BA1331" s="118" t="n"/>
      <c r="BB1331" s="118" t="n"/>
      <c r="BC1331" s="118" t="n"/>
      <c r="BD1331" s="118" t="n"/>
      <c r="BE1331" s="118" t="n"/>
      <c r="BF1331" s="118" t="n"/>
      <c r="BG1331" s="118" t="n"/>
      <c r="BH1331" s="118" t="n"/>
      <c r="BI1331" s="118" t="n"/>
      <c r="BJ1331" s="118" t="n"/>
      <c r="BK1331" s="118" t="n"/>
      <c r="BL1331" s="118" t="n"/>
      <c r="BM1331" s="118" t="n"/>
      <c r="BN1331" s="118" t="n"/>
      <c r="BO1331" s="118" t="n"/>
      <c r="BP1331" s="118" t="n"/>
      <c r="BQ1331" s="118" t="n"/>
      <c r="BR1331" s="118" t="n"/>
      <c r="BS1331" s="118" t="n"/>
      <c r="BT1331" s="118">
        <f>COUNTIF(B1331:BS1331,1)</f>
        <v/>
      </c>
      <c r="BV1331" s="76">
        <f>TRIM(RIGHT(A1331, LEN(A1331) - FIND("@", SUBSTITUTE(A1331, " ", "@", LEN(A1331)-LEN(SUBSTITUTE(A1331," ",""))))))</f>
        <v/>
      </c>
      <c r="BW1331" s="76">
        <f>TRIM(LEFT(A1331,FIND(" ",A1331&amp;" ")-1))</f>
        <v/>
      </c>
      <c r="BX1331">
        <f>+IF(BV1331=BV1330,"Same","Diff")</f>
        <v/>
      </c>
      <c r="BY1331">
        <f>IF(BX1331="Same",IF(BW1331=BW1330,"same","Diff"))</f>
        <v/>
      </c>
    </row>
    <row r="1332" ht="17" customHeight="1">
      <c r="A1332" s="59" t="inlineStr">
        <is>
          <t>John Vernon</t>
        </is>
      </c>
      <c r="B1332" s="117" t="n"/>
      <c r="C1332" s="117" t="n"/>
      <c r="D1332" s="117" t="n"/>
      <c r="E1332" s="117" t="n"/>
      <c r="F1332" s="117" t="n"/>
      <c r="G1332" s="117" t="n"/>
      <c r="H1332" s="117" t="n"/>
      <c r="I1332" s="117" t="n"/>
      <c r="J1332" s="118" t="n"/>
      <c r="K1332" s="118" t="n"/>
      <c r="L1332" s="118" t="n"/>
      <c r="M1332" s="118" t="n"/>
      <c r="N1332" s="118" t="n"/>
      <c r="O1332" s="118" t="n"/>
      <c r="P1332" s="118" t="n"/>
      <c r="Q1332" s="118" t="n"/>
      <c r="R1332" s="118" t="n"/>
      <c r="S1332" s="118" t="n"/>
      <c r="T1332" s="118" t="n"/>
      <c r="U1332" s="118" t="n"/>
      <c r="V1332" s="118" t="n"/>
      <c r="W1332" s="118" t="n"/>
      <c r="X1332" s="118" t="n"/>
      <c r="Y1332" s="118" t="n"/>
      <c r="Z1332" s="118" t="n"/>
      <c r="AA1332" s="118" t="n"/>
      <c r="AB1332" s="118" t="n"/>
      <c r="AC1332" s="118" t="n"/>
      <c r="AD1332" s="118" t="n"/>
      <c r="AE1332" s="118" t="n"/>
      <c r="AF1332" s="118" t="n"/>
      <c r="AG1332" s="118" t="n">
        <v>1</v>
      </c>
      <c r="AH1332" s="118" t="n"/>
      <c r="AI1332" s="118" t="n"/>
      <c r="AJ1332" s="118" t="n"/>
      <c r="AK1332" s="118" t="n"/>
      <c r="AL1332" s="118" t="n"/>
      <c r="AM1332" s="118" t="n"/>
      <c r="AN1332" s="118" t="n"/>
      <c r="AO1332" s="118" t="n"/>
      <c r="AP1332" s="118" t="n"/>
      <c r="AQ1332" s="118" t="n"/>
      <c r="AR1332" s="118" t="n"/>
      <c r="AS1332" s="118" t="n"/>
      <c r="AT1332" s="118" t="n"/>
      <c r="AU1332" s="118" t="n"/>
      <c r="AV1332" s="118" t="n"/>
      <c r="AW1332" s="118" t="n"/>
      <c r="AX1332" s="118" t="n"/>
      <c r="AY1332" s="118" t="n"/>
      <c r="AZ1332" s="118" t="n"/>
      <c r="BA1332" s="118" t="n"/>
      <c r="BB1332" s="118" t="n"/>
      <c r="BC1332" s="118" t="n"/>
      <c r="BD1332" s="118" t="n"/>
      <c r="BE1332" s="118" t="n"/>
      <c r="BF1332" s="118" t="n"/>
      <c r="BG1332" s="118" t="n"/>
      <c r="BH1332" s="118" t="n"/>
      <c r="BI1332" s="118" t="n"/>
      <c r="BJ1332" s="118" t="n"/>
      <c r="BK1332" s="118" t="n"/>
      <c r="BL1332" s="118" t="n"/>
      <c r="BM1332" s="118" t="n"/>
      <c r="BN1332" s="118" t="n"/>
      <c r="BO1332" s="118" t="n"/>
      <c r="BP1332" s="118" t="n"/>
      <c r="BQ1332" s="118" t="n"/>
      <c r="BR1332" s="118" t="n"/>
      <c r="BS1332" s="118" t="n"/>
      <c r="BT1332" s="118">
        <f>COUNTIF(B1332:BS1332,1)</f>
        <v/>
      </c>
      <c r="BV1332" s="76">
        <f>TRIM(RIGHT(A1332, LEN(A1332) - FIND("@", SUBSTITUTE(A1332, " ", "@", LEN(A1332)-LEN(SUBSTITUTE(A1332," ",""))))))</f>
        <v/>
      </c>
      <c r="BW1332" s="76">
        <f>TRIM(LEFT(A1332,FIND(" ",A1332&amp;" ")-1))</f>
        <v/>
      </c>
      <c r="BX1332">
        <f>+IF(BV1332=BV1331,"Same","Diff")</f>
        <v/>
      </c>
      <c r="BY1332">
        <f>IF(BX1332="Same",IF(BW1332=BW1331,"same","Diff"))</f>
        <v/>
      </c>
    </row>
    <row r="1333" ht="17" customHeight="1">
      <c r="A1333" s="60" t="inlineStr">
        <is>
          <t>Herb Vines</t>
        </is>
      </c>
      <c r="B1333" s="119" t="n"/>
      <c r="C1333" s="119" t="n"/>
      <c r="D1333" s="119" t="n"/>
      <c r="E1333" s="119" t="n"/>
      <c r="F1333" s="119" t="n"/>
      <c r="G1333" s="119" t="n"/>
      <c r="H1333" s="119" t="n"/>
      <c r="I1333" s="119" t="n"/>
      <c r="J1333" s="118" t="n"/>
      <c r="K1333" s="118" t="n"/>
      <c r="L1333" s="118" t="n"/>
      <c r="M1333" s="118" t="n">
        <v>1</v>
      </c>
      <c r="N1333" s="118" t="n">
        <v>1</v>
      </c>
      <c r="O1333" s="118" t="n">
        <v>1</v>
      </c>
      <c r="P1333" s="118" t="n"/>
      <c r="Q1333" s="118" t="n"/>
      <c r="R1333" s="118" t="n"/>
      <c r="S1333" s="118" t="n"/>
      <c r="T1333" s="118" t="n"/>
      <c r="U1333" s="118" t="n"/>
      <c r="V1333" s="118" t="n"/>
      <c r="W1333" s="118" t="n"/>
      <c r="X1333" s="118" t="n"/>
      <c r="Y1333" s="118" t="n"/>
      <c r="Z1333" s="118" t="n"/>
      <c r="AA1333" s="118" t="n"/>
      <c r="AB1333" s="118" t="n"/>
      <c r="AC1333" s="118" t="n"/>
      <c r="AD1333" s="118" t="n"/>
      <c r="AE1333" s="118" t="n"/>
      <c r="AF1333" s="118" t="n"/>
      <c r="AG1333" s="118" t="n"/>
      <c r="AH1333" s="118" t="n"/>
      <c r="AI1333" s="118" t="n"/>
      <c r="AJ1333" s="118" t="n"/>
      <c r="AK1333" s="118" t="n"/>
      <c r="AL1333" s="118" t="n"/>
      <c r="AM1333" s="118" t="n"/>
      <c r="AN1333" s="118" t="n"/>
      <c r="AO1333" s="118" t="n"/>
      <c r="AP1333" s="118" t="n"/>
      <c r="AQ1333" s="118" t="n"/>
      <c r="AR1333" s="118" t="n"/>
      <c r="AS1333" s="118" t="n"/>
      <c r="AT1333" s="118" t="n"/>
      <c r="AU1333" s="118" t="n"/>
      <c r="AV1333" s="118" t="n"/>
      <c r="AW1333" s="118" t="n"/>
      <c r="AX1333" s="118" t="n"/>
      <c r="AY1333" s="118" t="n"/>
      <c r="AZ1333" s="118" t="n"/>
      <c r="BA1333" s="118" t="n"/>
      <c r="BB1333" s="118" t="n"/>
      <c r="BC1333" s="118" t="n"/>
      <c r="BD1333" s="118" t="n"/>
      <c r="BE1333" s="118" t="n"/>
      <c r="BF1333" s="118" t="n"/>
      <c r="BG1333" s="118" t="n"/>
      <c r="BH1333" s="118" t="n"/>
      <c r="BI1333" s="118" t="n"/>
      <c r="BJ1333" s="118" t="n"/>
      <c r="BK1333" s="118" t="n"/>
      <c r="BL1333" s="118" t="n"/>
      <c r="BM1333" s="118" t="n"/>
      <c r="BN1333" s="118" t="n"/>
      <c r="BO1333" s="118" t="n"/>
      <c r="BP1333" s="118" t="n"/>
      <c r="BQ1333" s="118" t="n"/>
      <c r="BR1333" s="118" t="n"/>
      <c r="BS1333" s="118" t="n"/>
      <c r="BT1333" s="118">
        <f>COUNTIF(B1333:BS1333,1)</f>
        <v/>
      </c>
      <c r="BV1333" s="76">
        <f>TRIM(RIGHT(A1333, LEN(A1333) - FIND("@", SUBSTITUTE(A1333, " ", "@", LEN(A1333)-LEN(SUBSTITUTE(A1333," ",""))))))</f>
        <v/>
      </c>
      <c r="BW1333" s="76">
        <f>TRIM(LEFT(A1333,FIND(" ",A1333&amp;" ")-1))</f>
        <v/>
      </c>
      <c r="BX1333">
        <f>+IF(BV1333=BV1332,"Same","Diff")</f>
        <v/>
      </c>
      <c r="BY1333">
        <f>IF(BX1333="Same",IF(BW1333=BW1332,"same","Diff"))</f>
        <v/>
      </c>
    </row>
    <row r="1334" ht="17" customHeight="1">
      <c r="A1334" s="59" t="inlineStr">
        <is>
          <t>Winni Vogt</t>
        </is>
      </c>
      <c r="B1334" s="117" t="n"/>
      <c r="C1334" s="117" t="n"/>
      <c r="D1334" s="117" t="n"/>
      <c r="E1334" s="117" t="n"/>
      <c r="F1334" s="117" t="n"/>
      <c r="G1334" s="117" t="n"/>
      <c r="H1334" s="117" t="n"/>
      <c r="I1334" s="117" t="n"/>
      <c r="J1334" s="118" t="n"/>
      <c r="K1334" s="118" t="n"/>
      <c r="L1334" s="118" t="n"/>
      <c r="M1334" s="118" t="n"/>
      <c r="N1334" s="118" t="n"/>
      <c r="O1334" s="118" t="n"/>
      <c r="P1334" s="118" t="n"/>
      <c r="Q1334" s="118" t="n"/>
      <c r="R1334" s="118" t="n"/>
      <c r="S1334" s="118" t="n"/>
      <c r="T1334" s="118" t="n"/>
      <c r="U1334" s="118" t="n"/>
      <c r="V1334" s="118" t="n"/>
      <c r="W1334" s="118" t="n"/>
      <c r="X1334" s="118" t="n"/>
      <c r="Y1334" s="118" t="n"/>
      <c r="Z1334" s="118" t="n"/>
      <c r="AA1334" s="118" t="n"/>
      <c r="AB1334" s="118" t="n"/>
      <c r="AC1334" s="118" t="n">
        <v>1</v>
      </c>
      <c r="AD1334" s="118" t="n"/>
      <c r="AE1334" s="118" t="n"/>
      <c r="AF1334" s="118" t="n"/>
      <c r="AG1334" s="118" t="n"/>
      <c r="AH1334" s="118" t="n"/>
      <c r="AI1334" s="118" t="n"/>
      <c r="AJ1334" s="118" t="n"/>
      <c r="AK1334" s="118" t="n"/>
      <c r="AL1334" s="118" t="n"/>
      <c r="AM1334" s="118" t="n"/>
      <c r="AN1334" s="118" t="n"/>
      <c r="AO1334" s="118" t="n"/>
      <c r="AP1334" s="118" t="n"/>
      <c r="AQ1334" s="118" t="n"/>
      <c r="AR1334" s="118" t="n"/>
      <c r="AS1334" s="118" t="n"/>
      <c r="AT1334" s="118" t="n"/>
      <c r="AU1334" s="118" t="n"/>
      <c r="AV1334" s="118" t="n"/>
      <c r="AW1334" s="118" t="n"/>
      <c r="AX1334" s="118" t="n"/>
      <c r="AY1334" s="118" t="n"/>
      <c r="AZ1334" s="118" t="n"/>
      <c r="BA1334" s="118" t="n"/>
      <c r="BB1334" s="118" t="n"/>
      <c r="BC1334" s="118" t="n"/>
      <c r="BD1334" s="118" t="n"/>
      <c r="BE1334" s="118" t="n"/>
      <c r="BF1334" s="118" t="n"/>
      <c r="BG1334" s="118" t="n"/>
      <c r="BH1334" s="118" t="n"/>
      <c r="BI1334" s="118" t="n"/>
      <c r="BJ1334" s="118" t="n"/>
      <c r="BK1334" s="118" t="n"/>
      <c r="BL1334" s="118" t="n"/>
      <c r="BM1334" s="118" t="n"/>
      <c r="BN1334" s="118" t="n"/>
      <c r="BO1334" s="118" t="n"/>
      <c r="BP1334" s="118" t="n"/>
      <c r="BQ1334" s="118" t="n"/>
      <c r="BR1334" s="118" t="n"/>
      <c r="BS1334" s="118" t="n"/>
      <c r="BT1334" s="118">
        <f>COUNTIF(B1334:BS1334,1)</f>
        <v/>
      </c>
      <c r="BV1334" s="76">
        <f>TRIM(RIGHT(A1334, LEN(A1334) - FIND("@", SUBSTITUTE(A1334, " ", "@", LEN(A1334)-LEN(SUBSTITUTE(A1334," ",""))))))</f>
        <v/>
      </c>
      <c r="BW1334" s="76">
        <f>TRIM(LEFT(A1334,FIND(" ",A1334&amp;" ")-1))</f>
        <v/>
      </c>
      <c r="BX1334">
        <f>+IF(BV1334=BV1333,"Same","Diff")</f>
        <v/>
      </c>
      <c r="BY1334">
        <f>IF(BX1334="Same",IF(BW1334=BW1333,"same","Diff"))</f>
        <v/>
      </c>
    </row>
    <row r="1335" ht="17" customHeight="1">
      <c r="A1335" s="59" t="inlineStr">
        <is>
          <t>Stephen Voight</t>
        </is>
      </c>
      <c r="B1335" s="117" t="n"/>
      <c r="C1335" s="117" t="n"/>
      <c r="D1335" s="117" t="n"/>
      <c r="E1335" s="117" t="n"/>
      <c r="F1335" s="117" t="n"/>
      <c r="G1335" s="117" t="n"/>
      <c r="H1335" s="117" t="n"/>
      <c r="I1335" s="117" t="n"/>
      <c r="J1335" s="118" t="n"/>
      <c r="K1335" s="118" t="n"/>
      <c r="L1335" s="118" t="n"/>
      <c r="M1335" s="118" t="n"/>
      <c r="N1335" s="118" t="n"/>
      <c r="O1335" s="118" t="n"/>
      <c r="P1335" s="118" t="n"/>
      <c r="Q1335" s="118" t="n"/>
      <c r="R1335" s="118" t="n"/>
      <c r="S1335" s="118" t="n"/>
      <c r="T1335" s="118" t="n"/>
      <c r="U1335" s="118" t="n"/>
      <c r="V1335" s="118" t="n"/>
      <c r="W1335" s="118" t="n"/>
      <c r="X1335" s="118" t="n"/>
      <c r="Y1335" s="118" t="n"/>
      <c r="Z1335" s="118" t="n"/>
      <c r="AA1335" s="118" t="n"/>
      <c r="AB1335" s="118" t="n"/>
      <c r="AC1335" s="118" t="n"/>
      <c r="AD1335" s="118" t="n"/>
      <c r="AE1335" s="118" t="n"/>
      <c r="AF1335" s="118" t="n"/>
      <c r="AG1335" s="118" t="n"/>
      <c r="AH1335" s="118" t="n"/>
      <c r="AI1335" s="118" t="n"/>
      <c r="AJ1335" s="118" t="n"/>
      <c r="AK1335" s="118" t="n">
        <v>1</v>
      </c>
      <c r="AL1335" s="118" t="n"/>
      <c r="AM1335" s="118" t="n"/>
      <c r="AN1335" s="118" t="n"/>
      <c r="AO1335" s="118" t="n"/>
      <c r="AP1335" s="118" t="n"/>
      <c r="AQ1335" s="118" t="n"/>
      <c r="AR1335" s="118" t="n"/>
      <c r="AS1335" s="118" t="n">
        <v>1</v>
      </c>
      <c r="AT1335" s="118" t="n"/>
      <c r="AU1335" s="118" t="n"/>
      <c r="AV1335" s="118" t="n">
        <v>1</v>
      </c>
      <c r="AW1335" s="118" t="n"/>
      <c r="AX1335" s="118" t="n"/>
      <c r="AY1335" s="118" t="n"/>
      <c r="AZ1335" s="118" t="n"/>
      <c r="BA1335" s="118" t="n"/>
      <c r="BB1335" s="118" t="n"/>
      <c r="BC1335" s="118" t="n"/>
      <c r="BD1335" s="118" t="n"/>
      <c r="BE1335" s="118" t="n"/>
      <c r="BF1335" s="118" t="n"/>
      <c r="BG1335" s="118" t="n"/>
      <c r="BH1335" s="118" t="n"/>
      <c r="BI1335" s="118" t="n"/>
      <c r="BJ1335" s="118" t="n"/>
      <c r="BK1335" s="118" t="n"/>
      <c r="BL1335" s="118" t="n"/>
      <c r="BM1335" s="118" t="n"/>
      <c r="BN1335" s="118" t="n"/>
      <c r="BO1335" s="118" t="n"/>
      <c r="BP1335" s="118" t="n"/>
      <c r="BQ1335" s="118" t="n"/>
      <c r="BR1335" s="118" t="n"/>
      <c r="BS1335" s="118" t="n"/>
      <c r="BT1335" s="118">
        <f>COUNTIF(B1335:BS1335,1)</f>
        <v/>
      </c>
      <c r="BV1335" s="76">
        <f>TRIM(RIGHT(A1335, LEN(A1335) - FIND("@", SUBSTITUTE(A1335, " ", "@", LEN(A1335)-LEN(SUBSTITUTE(A1335," ",""))))))</f>
        <v/>
      </c>
      <c r="BW1335" s="76">
        <f>TRIM(LEFT(A1335,FIND(" ",A1335&amp;" ")-1))</f>
        <v/>
      </c>
      <c r="BX1335">
        <f>+IF(BV1335=BV1334,"Same","Diff")</f>
        <v/>
      </c>
      <c r="BY1335">
        <f>IF(BX1335="Same",IF(BW1335=BW1334,"same","Diff"))</f>
        <v/>
      </c>
    </row>
    <row r="1336" ht="17" customHeight="1">
      <c r="A1336" s="59" t="inlineStr">
        <is>
          <t>Max Volkers</t>
        </is>
      </c>
      <c r="B1336" s="117" t="n"/>
      <c r="C1336" s="117" t="n"/>
      <c r="D1336" s="117" t="n"/>
      <c r="E1336" s="117" t="n">
        <v>1</v>
      </c>
      <c r="F1336" s="117" t="n"/>
      <c r="G1336" s="117" t="n">
        <v>1</v>
      </c>
      <c r="H1336" s="117" t="n">
        <v>1</v>
      </c>
      <c r="I1336" s="117" t="n"/>
      <c r="J1336" s="118" t="n">
        <v>1</v>
      </c>
      <c r="K1336" s="118" t="n"/>
      <c r="L1336" s="118" t="n"/>
      <c r="M1336" s="118" t="n"/>
      <c r="N1336" s="118" t="n"/>
      <c r="O1336" s="118" t="n"/>
      <c r="P1336" s="118" t="n"/>
      <c r="Q1336" s="118" t="n"/>
      <c r="R1336" s="118" t="n"/>
      <c r="S1336" s="118" t="n"/>
      <c r="T1336" s="118" t="n"/>
      <c r="U1336" s="118" t="n"/>
      <c r="V1336" s="118" t="n"/>
      <c r="W1336" s="118" t="n"/>
      <c r="X1336" s="118" t="n"/>
      <c r="Y1336" s="118" t="n"/>
      <c r="Z1336" s="118" t="n"/>
      <c r="AA1336" s="118" t="n"/>
      <c r="AB1336" s="118" t="n"/>
      <c r="AC1336" s="118" t="n"/>
      <c r="AD1336" s="118" t="n"/>
      <c r="AE1336" s="118" t="n"/>
      <c r="AF1336" s="118" t="n"/>
      <c r="AG1336" s="118" t="n"/>
      <c r="AH1336" s="118" t="n"/>
      <c r="AI1336" s="118" t="n"/>
      <c r="AJ1336" s="118" t="n"/>
      <c r="AK1336" s="118" t="n"/>
      <c r="AL1336" s="118" t="n"/>
      <c r="AM1336" s="118" t="n"/>
      <c r="AN1336" s="118" t="n"/>
      <c r="AO1336" s="118" t="n"/>
      <c r="AP1336" s="118" t="n"/>
      <c r="AQ1336" s="118" t="n"/>
      <c r="AR1336" s="118" t="n"/>
      <c r="AS1336" s="118" t="n"/>
      <c r="AT1336" s="118" t="n"/>
      <c r="AU1336" s="118" t="n"/>
      <c r="AV1336" s="118" t="n"/>
      <c r="AW1336" s="118" t="n"/>
      <c r="AX1336" s="118" t="n"/>
      <c r="AY1336" s="118" t="n"/>
      <c r="AZ1336" s="118" t="n"/>
      <c r="BA1336" s="118" t="n"/>
      <c r="BB1336" s="118" t="n"/>
      <c r="BC1336" s="118" t="n"/>
      <c r="BD1336" s="118" t="n"/>
      <c r="BE1336" s="118" t="n"/>
      <c r="BF1336" s="118" t="n"/>
      <c r="BG1336" s="118" t="n"/>
      <c r="BH1336" s="118" t="n"/>
      <c r="BI1336" s="118" t="n"/>
      <c r="BJ1336" s="118" t="n"/>
      <c r="BK1336" s="118" t="n"/>
      <c r="BL1336" s="118" t="n"/>
      <c r="BM1336" s="118" t="n"/>
      <c r="BN1336" s="118" t="n"/>
      <c r="BO1336" s="118" t="n"/>
      <c r="BP1336" s="118" t="n"/>
      <c r="BQ1336" s="118" t="n"/>
      <c r="BR1336" s="118" t="n"/>
      <c r="BS1336" s="118" t="n"/>
      <c r="BT1336" s="118">
        <f>COUNTIF(B1336:BS1336,1)</f>
        <v/>
      </c>
      <c r="BV1336" s="76">
        <f>TRIM(RIGHT(A1336, LEN(A1336) - FIND("@", SUBSTITUTE(A1336, " ", "@", LEN(A1336)-LEN(SUBSTITUTE(A1336," ",""))))))</f>
        <v/>
      </c>
      <c r="BW1336" s="76">
        <f>TRIM(LEFT(A1336,FIND(" ",A1336&amp;" ")-1))</f>
        <v/>
      </c>
      <c r="BX1336">
        <f>+IF(BV1336=BV1335,"Same","Diff")</f>
        <v/>
      </c>
      <c r="BY1336">
        <f>IF(BX1336="Same",IF(BW1336=BW1335,"same","Diff"))</f>
        <v/>
      </c>
    </row>
    <row r="1337" ht="17" customHeight="1">
      <c r="A1337" s="60" t="inlineStr">
        <is>
          <t>Richard Vorst</t>
        </is>
      </c>
      <c r="B1337" s="119" t="n"/>
      <c r="C1337" s="119" t="n"/>
      <c r="D1337" s="119" t="n"/>
      <c r="E1337" s="119" t="n"/>
      <c r="F1337" s="119" t="n"/>
      <c r="G1337" s="119" t="n"/>
      <c r="H1337" s="119" t="n"/>
      <c r="I1337" s="119" t="n"/>
      <c r="J1337" s="118" t="n"/>
      <c r="K1337" s="118" t="n"/>
      <c r="L1337" s="118" t="n"/>
      <c r="M1337" s="118" t="n"/>
      <c r="N1337" s="118" t="n"/>
      <c r="O1337" s="118" t="n"/>
      <c r="P1337" s="118" t="n"/>
      <c r="Q1337" s="118" t="n"/>
      <c r="R1337" s="118" t="n"/>
      <c r="S1337" s="118" t="n"/>
      <c r="T1337" s="118" t="n"/>
      <c r="U1337" s="118" t="n"/>
      <c r="V1337" s="118" t="n"/>
      <c r="W1337" s="118" t="n"/>
      <c r="X1337" s="118" t="n"/>
      <c r="Y1337" s="118" t="n"/>
      <c r="Z1337" s="118" t="n"/>
      <c r="AA1337" s="118" t="n"/>
      <c r="AB1337" s="118" t="n"/>
      <c r="AC1337" s="118" t="n"/>
      <c r="AD1337" s="118" t="n"/>
      <c r="AE1337" s="118" t="n">
        <v>1</v>
      </c>
      <c r="AF1337" s="118" t="n">
        <v>1</v>
      </c>
      <c r="AG1337" s="118" t="n">
        <v>1</v>
      </c>
      <c r="AH1337" s="118" t="n"/>
      <c r="AI1337" s="118" t="n"/>
      <c r="AJ1337" s="118" t="n"/>
      <c r="AK1337" s="118" t="n"/>
      <c r="AL1337" s="118" t="n"/>
      <c r="AM1337" s="118" t="n"/>
      <c r="AN1337" s="118" t="n"/>
      <c r="AO1337" s="118" t="n"/>
      <c r="AP1337" s="118" t="n"/>
      <c r="AQ1337" s="118" t="n"/>
      <c r="AR1337" s="118" t="n"/>
      <c r="AS1337" s="118" t="n"/>
      <c r="AT1337" s="118" t="n"/>
      <c r="AU1337" s="118" t="n"/>
      <c r="AV1337" s="118" t="n"/>
      <c r="AW1337" s="118" t="n"/>
      <c r="AX1337" s="118" t="n"/>
      <c r="AY1337" s="118" t="n"/>
      <c r="AZ1337" s="118" t="n"/>
      <c r="BA1337" s="118" t="n"/>
      <c r="BB1337" s="118" t="n"/>
      <c r="BC1337" s="118" t="n"/>
      <c r="BD1337" s="118" t="n"/>
      <c r="BE1337" s="118" t="n"/>
      <c r="BF1337" s="118" t="n"/>
      <c r="BG1337" s="118" t="n"/>
      <c r="BH1337" s="118" t="n"/>
      <c r="BI1337" s="118" t="n"/>
      <c r="BJ1337" s="118" t="n"/>
      <c r="BK1337" s="118" t="n"/>
      <c r="BL1337" s="118" t="n"/>
      <c r="BM1337" s="118" t="n"/>
      <c r="BN1337" s="118" t="n"/>
      <c r="BO1337" s="118" t="n"/>
      <c r="BP1337" s="118" t="n"/>
      <c r="BQ1337" s="118" t="n"/>
      <c r="BR1337" s="118" t="n"/>
      <c r="BS1337" s="118" t="n"/>
      <c r="BT1337" s="118">
        <f>COUNTIF(B1337:BS1337,1)</f>
        <v/>
      </c>
      <c r="BV1337" s="76">
        <f>TRIM(RIGHT(A1337, LEN(A1337) - FIND("@", SUBSTITUTE(A1337, " ", "@", LEN(A1337)-LEN(SUBSTITUTE(A1337," ",""))))))</f>
        <v/>
      </c>
      <c r="BW1337" s="76">
        <f>TRIM(LEFT(A1337,FIND(" ",A1337&amp;" ")-1))</f>
        <v/>
      </c>
      <c r="BX1337">
        <f>+IF(BV1337=BV1336,"Same","Diff")</f>
        <v/>
      </c>
      <c r="BY1337">
        <f>IF(BX1337="Same",IF(BW1337=BW1336,"same","Diff"))</f>
        <v/>
      </c>
    </row>
    <row r="1338" ht="17" customHeight="1">
      <c r="A1338" s="59" t="inlineStr">
        <is>
          <t>Matt Wacker</t>
        </is>
      </c>
      <c r="B1338" s="117" t="n"/>
      <c r="C1338" s="117" t="n"/>
      <c r="D1338" s="117" t="n"/>
      <c r="E1338" s="117" t="n"/>
      <c r="F1338" s="117" t="n"/>
      <c r="G1338" s="117" t="n"/>
      <c r="H1338" s="117" t="n"/>
      <c r="I1338" s="117" t="n"/>
      <c r="J1338" s="118" t="n"/>
      <c r="K1338" s="118" t="n"/>
      <c r="L1338" s="118" t="n"/>
      <c r="M1338" s="118" t="n"/>
      <c r="N1338" s="118" t="n"/>
      <c r="O1338" s="118" t="n"/>
      <c r="P1338" s="118" t="n"/>
      <c r="Q1338" s="118" t="n"/>
      <c r="R1338" s="118" t="n"/>
      <c r="S1338" s="118" t="n"/>
      <c r="T1338" s="118" t="n"/>
      <c r="U1338" s="118" t="n"/>
      <c r="V1338" s="118" t="n"/>
      <c r="W1338" s="118" t="n"/>
      <c r="X1338" s="118" t="n"/>
      <c r="Y1338" s="118" t="n"/>
      <c r="Z1338" s="118" t="n"/>
      <c r="AA1338" s="118" t="n"/>
      <c r="AB1338" s="118" t="n"/>
      <c r="AC1338" s="118" t="n"/>
      <c r="AD1338" s="118" t="n"/>
      <c r="AE1338" s="118" t="n">
        <v>1</v>
      </c>
      <c r="AF1338" s="118" t="n">
        <v>1</v>
      </c>
      <c r="AG1338" s="118" t="n"/>
      <c r="AH1338" s="118" t="n"/>
      <c r="AI1338" s="118" t="n"/>
      <c r="AJ1338" s="118" t="n"/>
      <c r="AK1338" s="118" t="n"/>
      <c r="AL1338" s="118" t="n"/>
      <c r="AM1338" s="118" t="n"/>
      <c r="AN1338" s="118" t="n"/>
      <c r="AO1338" s="118" t="n"/>
      <c r="AP1338" s="118" t="n"/>
      <c r="AQ1338" s="118" t="n"/>
      <c r="AR1338" s="118" t="n"/>
      <c r="AS1338" s="118" t="n"/>
      <c r="AT1338" s="118" t="n"/>
      <c r="AU1338" s="118" t="n"/>
      <c r="AV1338" s="118" t="n"/>
      <c r="AW1338" s="118" t="n"/>
      <c r="AX1338" s="118" t="n"/>
      <c r="AY1338" s="118" t="n"/>
      <c r="AZ1338" s="118" t="n"/>
      <c r="BA1338" s="118" t="n"/>
      <c r="BB1338" s="118" t="n"/>
      <c r="BC1338" s="118" t="n"/>
      <c r="BD1338" s="118" t="n"/>
      <c r="BE1338" s="118" t="n"/>
      <c r="BF1338" s="118" t="n"/>
      <c r="BG1338" s="118" t="n"/>
      <c r="BH1338" s="118" t="n"/>
      <c r="BI1338" s="118" t="n"/>
      <c r="BJ1338" s="118" t="n"/>
      <c r="BK1338" s="118" t="n"/>
      <c r="BL1338" s="118" t="n"/>
      <c r="BM1338" s="118" t="n"/>
      <c r="BN1338" s="118" t="n"/>
      <c r="BO1338" s="118" t="n"/>
      <c r="BP1338" s="118" t="n"/>
      <c r="BQ1338" s="118" t="n"/>
      <c r="BR1338" s="118" t="n"/>
      <c r="BS1338" s="118" t="n"/>
      <c r="BT1338" s="118">
        <f>COUNTIF(B1338:BS1338,1)</f>
        <v/>
      </c>
      <c r="BV1338" s="76">
        <f>TRIM(RIGHT(A1338, LEN(A1338) - FIND("@", SUBSTITUTE(A1338, " ", "@", LEN(A1338)-LEN(SUBSTITUTE(A1338," ",""))))))</f>
        <v/>
      </c>
      <c r="BW1338" s="76">
        <f>TRIM(LEFT(A1338,FIND(" ",A1338&amp;" ")-1))</f>
        <v/>
      </c>
      <c r="BX1338">
        <f>+IF(BV1338=BV1337,"Same","Diff")</f>
        <v/>
      </c>
      <c r="BY1338">
        <f>IF(BX1338="Same",IF(BW1338=BW1337,"same","Diff"))</f>
        <v/>
      </c>
    </row>
    <row r="1339" ht="17" customHeight="1">
      <c r="A1339" s="60" t="inlineStr">
        <is>
          <t>Geoff Wade</t>
        </is>
      </c>
      <c r="B1339" s="119" t="n"/>
      <c r="C1339" s="119" t="n"/>
      <c r="D1339" s="119" t="n"/>
      <c r="E1339" s="119" t="n"/>
      <c r="F1339" s="119" t="n"/>
      <c r="G1339" s="119" t="n"/>
      <c r="H1339" s="119" t="n"/>
      <c r="I1339" s="119" t="n"/>
      <c r="J1339" s="118" t="n"/>
      <c r="K1339" s="118" t="n"/>
      <c r="L1339" s="118" t="n"/>
      <c r="M1339" s="118" t="n">
        <v>1</v>
      </c>
      <c r="N1339" s="118" t="n"/>
      <c r="O1339" s="130" t="n">
        <v>1</v>
      </c>
      <c r="P1339" s="118" t="n">
        <v>1</v>
      </c>
      <c r="Q1339" s="118" t="n">
        <v>1</v>
      </c>
      <c r="R1339" s="118" t="n"/>
      <c r="S1339" s="118" t="n">
        <v>1</v>
      </c>
      <c r="T1339" s="118" t="n"/>
      <c r="U1339" s="118" t="n"/>
      <c r="V1339" s="118" t="n"/>
      <c r="W1339" s="118" t="n"/>
      <c r="X1339" s="118" t="n"/>
      <c r="Y1339" s="118" t="n"/>
      <c r="Z1339" s="118" t="n"/>
      <c r="AA1339" s="118" t="n"/>
      <c r="AB1339" s="118" t="n"/>
      <c r="AC1339" s="118" t="n"/>
      <c r="AD1339" s="118" t="n"/>
      <c r="AE1339" s="118" t="n"/>
      <c r="AF1339" s="118" t="n"/>
      <c r="AG1339" s="118" t="n"/>
      <c r="AH1339" s="118" t="n"/>
      <c r="AI1339" s="118" t="n"/>
      <c r="AJ1339" s="118" t="n"/>
      <c r="AK1339" s="118" t="n"/>
      <c r="AL1339" s="118" t="n"/>
      <c r="AM1339" s="118" t="n"/>
      <c r="AN1339" s="118" t="n"/>
      <c r="AO1339" s="118" t="n"/>
      <c r="AP1339" s="118" t="n"/>
      <c r="AQ1339" s="118" t="n"/>
      <c r="AR1339" s="118" t="n"/>
      <c r="AS1339" s="118" t="n"/>
      <c r="AT1339" s="118" t="n"/>
      <c r="AU1339" s="118" t="n"/>
      <c r="AV1339" s="118" t="n"/>
      <c r="AW1339" s="118" t="n"/>
      <c r="AX1339" s="118" t="n"/>
      <c r="AY1339" s="118" t="n"/>
      <c r="AZ1339" s="118" t="n"/>
      <c r="BA1339" s="118" t="n"/>
      <c r="BB1339" s="118" t="n"/>
      <c r="BC1339" s="118" t="n"/>
      <c r="BD1339" s="118" t="n"/>
      <c r="BE1339" s="118" t="n"/>
      <c r="BF1339" s="118" t="n"/>
      <c r="BG1339" s="118" t="n"/>
      <c r="BH1339" s="118" t="n"/>
      <c r="BI1339" s="118" t="n"/>
      <c r="BJ1339" s="118" t="n"/>
      <c r="BK1339" s="118" t="n"/>
      <c r="BL1339" s="118" t="n"/>
      <c r="BM1339" s="118" t="n"/>
      <c r="BN1339" s="118" t="n"/>
      <c r="BO1339" s="118" t="n"/>
      <c r="BP1339" s="118" t="n"/>
      <c r="BQ1339" s="118" t="n"/>
      <c r="BR1339" s="118" t="n"/>
      <c r="BS1339" s="118" t="n"/>
      <c r="BT1339" s="118">
        <f>COUNTIF(B1339:BS1339,1)</f>
        <v/>
      </c>
      <c r="BV1339" s="76">
        <f>TRIM(RIGHT(A1339, LEN(A1339) - FIND("@", SUBSTITUTE(A1339, " ", "@", LEN(A1339)-LEN(SUBSTITUTE(A1339," ",""))))))</f>
        <v/>
      </c>
      <c r="BW1339" s="76">
        <f>TRIM(LEFT(A1339,FIND(" ",A1339&amp;" ")-1))</f>
        <v/>
      </c>
      <c r="BX1339">
        <f>+IF(BV1339=BV1338,"Same","Diff")</f>
        <v/>
      </c>
      <c r="BY1339">
        <f>IF(BX1339="Same",IF(BW1339=BW1338,"same","Diff"))</f>
        <v/>
      </c>
    </row>
    <row r="1340" ht="17" customHeight="1">
      <c r="A1340" s="59" t="inlineStr">
        <is>
          <t>Kerry Wade</t>
        </is>
      </c>
      <c r="B1340" s="117" t="n"/>
      <c r="C1340" s="117" t="n"/>
      <c r="D1340" s="117" t="n"/>
      <c r="E1340" s="117" t="n"/>
      <c r="F1340" s="117" t="n"/>
      <c r="G1340" s="117" t="n"/>
      <c r="H1340" s="117" t="n"/>
      <c r="I1340" s="117" t="n"/>
      <c r="J1340" s="118" t="n"/>
      <c r="K1340" s="118" t="n"/>
      <c r="L1340" s="118" t="n"/>
      <c r="M1340" s="118" t="n"/>
      <c r="N1340" s="118" t="n"/>
      <c r="O1340" s="118" t="n"/>
      <c r="P1340" s="118" t="n"/>
      <c r="Q1340" s="118" t="n"/>
      <c r="R1340" s="118" t="n"/>
      <c r="S1340" s="118" t="n"/>
      <c r="T1340" s="118" t="n"/>
      <c r="U1340" s="118" t="n"/>
      <c r="V1340" s="118" t="n"/>
      <c r="W1340" s="118" t="n"/>
      <c r="X1340" s="118" t="n"/>
      <c r="Y1340" s="118" t="n"/>
      <c r="Z1340" s="118" t="n"/>
      <c r="AA1340" s="118" t="n"/>
      <c r="AB1340" s="118" t="n"/>
      <c r="AC1340" s="118" t="n"/>
      <c r="AD1340" s="118" t="n"/>
      <c r="AE1340" s="118" t="n"/>
      <c r="AF1340" s="118" t="n"/>
      <c r="AG1340" s="118" t="n"/>
      <c r="AH1340" s="118" t="n"/>
      <c r="AI1340" s="118" t="n"/>
      <c r="AJ1340" s="118" t="n"/>
      <c r="AK1340" s="118" t="n"/>
      <c r="AL1340" s="118" t="n"/>
      <c r="AM1340" s="118" t="n"/>
      <c r="AN1340" s="118" t="n"/>
      <c r="AO1340" s="118" t="n"/>
      <c r="AP1340" s="118" t="n"/>
      <c r="AQ1340" s="118" t="n"/>
      <c r="AR1340" s="118" t="n"/>
      <c r="AS1340" s="118" t="n"/>
      <c r="AT1340" s="118" t="n"/>
      <c r="AU1340" s="118" t="n"/>
      <c r="AV1340" s="118" t="n">
        <v>1</v>
      </c>
      <c r="AW1340" s="118" t="n"/>
      <c r="AX1340" s="118" t="n"/>
      <c r="AY1340" s="118" t="n"/>
      <c r="AZ1340" s="118" t="n"/>
      <c r="BA1340" s="118" t="n"/>
      <c r="BB1340" s="118" t="n"/>
      <c r="BC1340" s="118" t="n"/>
      <c r="BD1340" s="118" t="n"/>
      <c r="BE1340" s="118" t="n"/>
      <c r="BF1340" s="118" t="n"/>
      <c r="BG1340" s="118" t="n"/>
      <c r="BH1340" s="118" t="n"/>
      <c r="BI1340" s="118" t="n"/>
      <c r="BJ1340" s="118" t="n"/>
      <c r="BK1340" s="118" t="n"/>
      <c r="BL1340" s="118" t="n"/>
      <c r="BM1340" s="118" t="n"/>
      <c r="BN1340" s="118" t="n"/>
      <c r="BO1340" s="118" t="n"/>
      <c r="BP1340" s="118" t="n"/>
      <c r="BQ1340" s="118" t="n"/>
      <c r="BR1340" s="118" t="n"/>
      <c r="BS1340" s="118" t="n"/>
      <c r="BT1340" s="118">
        <f>COUNTIF(B1340:BS1340,1)</f>
        <v/>
      </c>
      <c r="BV1340" s="76">
        <f>TRIM(RIGHT(A1340, LEN(A1340) - FIND("@", SUBSTITUTE(A1340, " ", "@", LEN(A1340)-LEN(SUBSTITUTE(A1340," ",""))))))</f>
        <v/>
      </c>
      <c r="BW1340" s="76">
        <f>TRIM(LEFT(A1340,FIND(" ",A1340&amp;" ")-1))</f>
        <v/>
      </c>
      <c r="BX1340">
        <f>+IF(BV1340=BV1339,"Same","Diff")</f>
        <v/>
      </c>
      <c r="BY1340">
        <f>IF(BX1340="Same",IF(BW1340=BW1339,"same","Diff"))</f>
        <v/>
      </c>
    </row>
    <row r="1341" ht="17" customHeight="1">
      <c r="A1341" s="60" t="inlineStr">
        <is>
          <t>Terry Wade</t>
        </is>
      </c>
      <c r="B1341" s="119" t="n"/>
      <c r="C1341" s="119" t="n"/>
      <c r="D1341" s="119" t="n"/>
      <c r="E1341" s="119" t="n"/>
      <c r="F1341" s="119" t="n"/>
      <c r="G1341" s="119" t="n"/>
      <c r="H1341" s="119" t="n"/>
      <c r="I1341" s="119" t="n"/>
      <c r="J1341" s="118" t="n"/>
      <c r="K1341" s="118" t="n"/>
      <c r="L1341" s="118" t="n"/>
      <c r="M1341" s="118" t="n"/>
      <c r="N1341" s="118" t="n"/>
      <c r="O1341" s="118" t="n"/>
      <c r="P1341" s="118" t="n">
        <v>1</v>
      </c>
      <c r="Q1341" s="118" t="n">
        <v>1</v>
      </c>
      <c r="R1341" s="118" t="n">
        <v>1</v>
      </c>
      <c r="S1341" s="118" t="n"/>
      <c r="T1341" s="118" t="n">
        <v>1</v>
      </c>
      <c r="U1341" s="118" t="n">
        <v>1</v>
      </c>
      <c r="V1341" s="118" t="n">
        <v>1</v>
      </c>
      <c r="W1341" s="118" t="n"/>
      <c r="X1341" s="118" t="n"/>
      <c r="Y1341" s="118" t="n"/>
      <c r="Z1341" s="118" t="n"/>
      <c r="AA1341" s="118" t="n"/>
      <c r="AB1341" s="118" t="n"/>
      <c r="AC1341" s="118" t="n"/>
      <c r="AD1341" s="118" t="n"/>
      <c r="AE1341" s="118" t="n"/>
      <c r="AF1341" s="118" t="n"/>
      <c r="AG1341" s="118" t="n"/>
      <c r="AH1341" s="118" t="n"/>
      <c r="AI1341" s="118" t="n"/>
      <c r="AJ1341" s="118" t="n"/>
      <c r="AK1341" s="118" t="n"/>
      <c r="AL1341" s="118" t="n"/>
      <c r="AM1341" s="118" t="n"/>
      <c r="AN1341" s="118" t="n"/>
      <c r="AO1341" s="118" t="n"/>
      <c r="AP1341" s="118" t="n"/>
      <c r="AQ1341" s="118" t="n"/>
      <c r="AR1341" s="118" t="n"/>
      <c r="AS1341" s="118" t="n"/>
      <c r="AT1341" s="118" t="n"/>
      <c r="AU1341" s="118" t="n"/>
      <c r="AV1341" s="118" t="n"/>
      <c r="AW1341" s="118" t="n"/>
      <c r="AX1341" s="118" t="n"/>
      <c r="AY1341" s="118" t="n"/>
      <c r="AZ1341" s="118" t="n"/>
      <c r="BA1341" s="118" t="n"/>
      <c r="BB1341" s="118" t="n"/>
      <c r="BC1341" s="118" t="n"/>
      <c r="BD1341" s="118" t="n"/>
      <c r="BE1341" s="118" t="n"/>
      <c r="BF1341" s="118" t="n"/>
      <c r="BG1341" s="118" t="n"/>
      <c r="BH1341" s="118" t="n"/>
      <c r="BI1341" s="118" t="n"/>
      <c r="BJ1341" s="118" t="n"/>
      <c r="BK1341" s="118" t="n"/>
      <c r="BL1341" s="118" t="n"/>
      <c r="BM1341" s="118" t="n"/>
      <c r="BN1341" s="118" t="n"/>
      <c r="BO1341" s="118" t="n"/>
      <c r="BP1341" s="118" t="n"/>
      <c r="BQ1341" s="118" t="n"/>
      <c r="BR1341" s="118" t="n"/>
      <c r="BS1341" s="118" t="n"/>
      <c r="BT1341" s="118">
        <f>COUNTIF(B1341:BS1341,1)</f>
        <v/>
      </c>
      <c r="BV1341" s="76">
        <f>TRIM(RIGHT(A1341, LEN(A1341) - FIND("@", SUBSTITUTE(A1341, " ", "@", LEN(A1341)-LEN(SUBSTITUTE(A1341," ",""))))))</f>
        <v/>
      </c>
      <c r="BW1341" s="76">
        <f>TRIM(LEFT(A1341,FIND(" ",A1341&amp;" ")-1))</f>
        <v/>
      </c>
      <c r="BX1341">
        <f>+IF(BV1341=BV1340,"Same","Diff")</f>
        <v/>
      </c>
      <c r="BY1341">
        <f>IF(BX1341="Same",IF(BW1341=BW1340,"same","Diff"))</f>
        <v/>
      </c>
    </row>
    <row r="1342" ht="17" customHeight="1">
      <c r="A1342" s="59" t="inlineStr">
        <is>
          <t>Wayne Wakefield</t>
        </is>
      </c>
      <c r="B1342" s="117" t="n"/>
      <c r="C1342" s="117" t="n"/>
      <c r="D1342" s="117" t="n"/>
      <c r="E1342" s="117" t="n"/>
      <c r="F1342" s="117" t="n"/>
      <c r="G1342" s="117" t="n"/>
      <c r="H1342" s="117" t="n"/>
      <c r="I1342" s="117" t="n"/>
      <c r="J1342" s="118" t="n"/>
      <c r="K1342" s="118" t="n"/>
      <c r="L1342" s="118" t="n"/>
      <c r="M1342" s="118" t="n"/>
      <c r="N1342" s="118" t="n"/>
      <c r="O1342" s="118" t="n"/>
      <c r="P1342" s="118" t="n"/>
      <c r="Q1342" s="118" t="n"/>
      <c r="R1342" s="118" t="n"/>
      <c r="S1342" s="118" t="n"/>
      <c r="T1342" s="118" t="n"/>
      <c r="U1342" s="118" t="n"/>
      <c r="V1342" s="118" t="n"/>
      <c r="W1342" s="118" t="n"/>
      <c r="X1342" s="118" t="n"/>
      <c r="Y1342" s="118" t="n"/>
      <c r="Z1342" s="118" t="n"/>
      <c r="AA1342" s="118" t="n"/>
      <c r="AB1342" s="118" t="n"/>
      <c r="AC1342" s="118" t="n"/>
      <c r="AD1342" s="118" t="n"/>
      <c r="AE1342" s="118" t="n"/>
      <c r="AF1342" s="118" t="n"/>
      <c r="AG1342" s="118" t="n"/>
      <c r="AH1342" s="118" t="n"/>
      <c r="AI1342" s="118" t="n"/>
      <c r="AJ1342" s="118" t="n"/>
      <c r="AK1342" s="118" t="n"/>
      <c r="AL1342" s="118" t="n"/>
      <c r="AM1342" s="118" t="n"/>
      <c r="AN1342" s="118" t="n"/>
      <c r="AO1342" s="118" t="n"/>
      <c r="AP1342" s="118" t="n"/>
      <c r="AQ1342" s="118" t="n">
        <v>1</v>
      </c>
      <c r="AR1342" s="118" t="n"/>
      <c r="AS1342" s="118" t="n">
        <v>1</v>
      </c>
      <c r="AT1342" s="118" t="n">
        <v>1</v>
      </c>
      <c r="AU1342" s="118" t="n">
        <v>1</v>
      </c>
      <c r="AV1342" s="118" t="n">
        <v>1</v>
      </c>
      <c r="AW1342" s="118" t="n"/>
      <c r="AX1342" s="118" t="n"/>
      <c r="AY1342" s="118" t="n"/>
      <c r="AZ1342" s="118" t="n"/>
      <c r="BA1342" s="118" t="n"/>
      <c r="BB1342" s="118" t="n"/>
      <c r="BC1342" s="118" t="n"/>
      <c r="BD1342" s="118" t="n"/>
      <c r="BE1342" s="118" t="n"/>
      <c r="BF1342" s="118" t="n"/>
      <c r="BG1342" s="118" t="n"/>
      <c r="BH1342" s="118" t="n"/>
      <c r="BI1342" s="118" t="n"/>
      <c r="BJ1342" s="118" t="n"/>
      <c r="BK1342" s="118" t="n"/>
      <c r="BL1342" s="118" t="n"/>
      <c r="BM1342" s="118" t="n"/>
      <c r="BN1342" s="118" t="n"/>
      <c r="BO1342" s="118" t="n"/>
      <c r="BP1342" s="118" t="n"/>
      <c r="BQ1342" s="118" t="n"/>
      <c r="BR1342" s="118" t="n"/>
      <c r="BS1342" s="118" t="n"/>
      <c r="BT1342" s="118">
        <f>COUNTIF(B1342:BS1342,1)</f>
        <v/>
      </c>
      <c r="BV1342" s="76">
        <f>TRIM(RIGHT(A1342, LEN(A1342) - FIND("@", SUBSTITUTE(A1342, " ", "@", LEN(A1342)-LEN(SUBSTITUTE(A1342," ",""))))))</f>
        <v/>
      </c>
      <c r="BW1342" s="76">
        <f>TRIM(LEFT(A1342,FIND(" ",A1342&amp;" ")-1))</f>
        <v/>
      </c>
      <c r="BX1342">
        <f>+IF(BV1342=BV1341,"Same","Diff")</f>
        <v/>
      </c>
      <c r="BY1342">
        <f>IF(BX1342="Same",IF(BW1342=BW1341,"same","Diff"))</f>
        <v/>
      </c>
    </row>
    <row r="1343" ht="17" customHeight="1">
      <c r="A1343" s="59" t="inlineStr">
        <is>
          <t>Brian Walden</t>
        </is>
      </c>
      <c r="B1343" s="117" t="n"/>
      <c r="C1343" s="117" t="n"/>
      <c r="D1343" s="117" t="n"/>
      <c r="E1343" s="117" t="n"/>
      <c r="F1343" s="117" t="n"/>
      <c r="G1343" s="117" t="n"/>
      <c r="H1343" s="117" t="n"/>
      <c r="I1343" s="117" t="n"/>
      <c r="J1343" s="118" t="n"/>
      <c r="K1343" s="118" t="n"/>
      <c r="L1343" s="118" t="n"/>
      <c r="M1343" s="118" t="n"/>
      <c r="N1343" s="118" t="n"/>
      <c r="O1343" s="118" t="n"/>
      <c r="P1343" s="118" t="n"/>
      <c r="Q1343" s="118" t="n"/>
      <c r="R1343" s="118" t="n"/>
      <c r="S1343" s="118" t="n"/>
      <c r="T1343" s="118" t="n"/>
      <c r="U1343" s="118" t="n"/>
      <c r="V1343" s="118" t="n"/>
      <c r="W1343" s="118" t="n"/>
      <c r="X1343" s="118" t="n"/>
      <c r="Y1343" s="118" t="n"/>
      <c r="Z1343" s="118" t="n"/>
      <c r="AA1343" s="118" t="n"/>
      <c r="AB1343" s="118" t="n"/>
      <c r="AC1343" s="118" t="n"/>
      <c r="AD1343" s="118" t="n"/>
      <c r="AE1343" s="118" t="n"/>
      <c r="AF1343" s="118" t="n"/>
      <c r="AG1343" s="118" t="n"/>
      <c r="AH1343" s="118" t="n"/>
      <c r="AI1343" s="118" t="n"/>
      <c r="AJ1343" s="118" t="n"/>
      <c r="AK1343" s="118" t="n"/>
      <c r="AL1343" s="118" t="n"/>
      <c r="AM1343" s="118" t="n">
        <v>1</v>
      </c>
      <c r="AN1343" s="118" t="n"/>
      <c r="AO1343" s="118" t="n"/>
      <c r="AP1343" s="118" t="n"/>
      <c r="AQ1343" s="118" t="n"/>
      <c r="AR1343" s="118" t="n"/>
      <c r="AS1343" s="118" t="n"/>
      <c r="AT1343" s="118" t="n"/>
      <c r="AU1343" s="118" t="n"/>
      <c r="AV1343" s="118" t="n"/>
      <c r="AW1343" s="118" t="n"/>
      <c r="AX1343" s="118" t="n"/>
      <c r="AY1343" s="118" t="n"/>
      <c r="AZ1343" s="118" t="n"/>
      <c r="BA1343" s="118" t="n"/>
      <c r="BB1343" s="118" t="n"/>
      <c r="BC1343" s="118" t="n"/>
      <c r="BD1343" s="118" t="n"/>
      <c r="BE1343" s="118" t="n"/>
      <c r="BF1343" s="118" t="n"/>
      <c r="BG1343" s="118" t="n"/>
      <c r="BH1343" s="118" t="n"/>
      <c r="BI1343" s="118" t="n"/>
      <c r="BJ1343" s="118" t="n"/>
      <c r="BK1343" s="118" t="n"/>
      <c r="BL1343" s="118" t="n"/>
      <c r="BM1343" s="118" t="n"/>
      <c r="BN1343" s="118" t="n"/>
      <c r="BO1343" s="118" t="n"/>
      <c r="BP1343" s="118" t="n"/>
      <c r="BQ1343" s="118" t="n"/>
      <c r="BR1343" s="118" t="n"/>
      <c r="BS1343" s="118" t="n"/>
      <c r="BT1343" s="118">
        <f>COUNTIF(B1343:BS1343,1)</f>
        <v/>
      </c>
      <c r="BV1343" s="76">
        <f>TRIM(RIGHT(A1343, LEN(A1343) - FIND("@", SUBSTITUTE(A1343, " ", "@", LEN(A1343)-LEN(SUBSTITUTE(A1343," ",""))))))</f>
        <v/>
      </c>
      <c r="BW1343" s="76">
        <f>TRIM(LEFT(A1343,FIND(" ",A1343&amp;" ")-1))</f>
        <v/>
      </c>
      <c r="BX1343">
        <f>+IF(BV1343=BV1342,"Same","Diff")</f>
        <v/>
      </c>
      <c r="BY1343">
        <f>IF(BX1343="Same",IF(BW1343=BW1342,"same","Diff"))</f>
        <v/>
      </c>
    </row>
    <row r="1344" ht="17" customFormat="1" customHeight="1" s="233">
      <c r="A1344" s="230" t="inlineStr">
        <is>
          <t>Garth Walden</t>
        </is>
      </c>
      <c r="B1344" s="231" t="n"/>
      <c r="C1344" s="231" t="n"/>
      <c r="D1344" s="231" t="n"/>
      <c r="E1344" s="231" t="n"/>
      <c r="F1344" s="231" t="n"/>
      <c r="G1344" s="231" t="n"/>
      <c r="H1344" s="231" t="n"/>
      <c r="I1344" s="231" t="n"/>
      <c r="J1344" s="232" t="n"/>
      <c r="K1344" s="232" t="n"/>
      <c r="L1344" s="232" t="n"/>
      <c r="M1344" s="232" t="n"/>
      <c r="N1344" s="232" t="n"/>
      <c r="O1344" s="232" t="n"/>
      <c r="P1344" s="232" t="n"/>
      <c r="Q1344" s="232" t="n"/>
      <c r="R1344" s="232" t="n"/>
      <c r="S1344" s="232" t="n"/>
      <c r="T1344" s="232" t="n"/>
      <c r="U1344" s="232" t="n"/>
      <c r="V1344" s="232" t="n"/>
      <c r="W1344" s="232" t="n"/>
      <c r="X1344" s="232" t="n"/>
      <c r="Y1344" s="232" t="n"/>
      <c r="Z1344" s="232" t="n"/>
      <c r="AA1344" s="232" t="n"/>
      <c r="AB1344" s="232" t="n"/>
      <c r="AC1344" s="232" t="n"/>
      <c r="AD1344" s="232" t="n"/>
      <c r="AE1344" s="232" t="n"/>
      <c r="AF1344" s="232" t="n"/>
      <c r="AG1344" s="232" t="n"/>
      <c r="AH1344" s="232" t="n"/>
      <c r="AI1344" s="232" t="n"/>
      <c r="AJ1344" s="232" t="n"/>
      <c r="AK1344" s="232" t="n"/>
      <c r="AL1344" s="232" t="n"/>
      <c r="AM1344" s="232" t="n"/>
      <c r="AN1344" s="232" t="n"/>
      <c r="AO1344" s="232" t="n"/>
      <c r="AP1344" s="232" t="n"/>
      <c r="AQ1344" s="232" t="n"/>
      <c r="AR1344" s="232" t="n"/>
      <c r="AS1344" s="232" t="n"/>
      <c r="AT1344" s="232" t="n"/>
      <c r="AU1344" s="232" t="n"/>
      <c r="AV1344" s="232" t="n"/>
      <c r="AW1344" s="232" t="n">
        <v>1</v>
      </c>
      <c r="AX1344" s="232" t="n"/>
      <c r="AY1344" s="232" t="n"/>
      <c r="AZ1344" s="232" t="n"/>
      <c r="BA1344" s="232" t="n"/>
      <c r="BB1344" s="232" t="n"/>
      <c r="BC1344" s="232" t="n"/>
      <c r="BD1344" s="232" t="n"/>
      <c r="BE1344" s="232" t="n"/>
      <c r="BF1344" s="232" t="n"/>
      <c r="BG1344" s="232" t="n"/>
      <c r="BH1344" s="232" t="n"/>
      <c r="BI1344" s="232" t="n"/>
      <c r="BJ1344" s="232" t="n"/>
      <c r="BK1344" s="232" t="n"/>
      <c r="BL1344" s="232" t="n"/>
      <c r="BM1344" s="232" t="n"/>
      <c r="BN1344" s="232" t="n"/>
      <c r="BO1344" s="232" t="n"/>
      <c r="BP1344" s="232" t="n"/>
      <c r="BQ1344" s="232" t="n"/>
      <c r="BR1344" s="232" t="n"/>
      <c r="BS1344" s="232" t="n"/>
      <c r="BT1344" s="232">
        <f>COUNTIF(B1344:BS1344,1)</f>
        <v/>
      </c>
      <c r="BV1344" s="233">
        <f>TRIM(RIGHT(A1344, LEN(A1344) - FIND("@", SUBSTITUTE(A1344, " ", "@", LEN(A1344)-LEN(SUBSTITUTE(A1344," ",""))))))</f>
        <v/>
      </c>
      <c r="BW1344" s="233">
        <f>TRIM(LEFT(A1344,FIND(" ",A1344&amp;" ")-1))</f>
        <v/>
      </c>
      <c r="BX1344" s="234">
        <f>+IF(BV1344=BV1343,"Same","Diff")</f>
        <v/>
      </c>
      <c r="BY1344" s="234">
        <f>IF(BX1344="Same",IF(BW1344=BW1343,"same","Diff"))</f>
        <v/>
      </c>
    </row>
    <row r="1345" ht="17" customHeight="1">
      <c r="A1345" s="59" t="inlineStr">
        <is>
          <t>Kevin Waldock</t>
        </is>
      </c>
      <c r="B1345" s="117" t="n"/>
      <c r="C1345" s="117" t="n"/>
      <c r="D1345" s="117" t="n"/>
      <c r="E1345" s="117" t="n"/>
      <c r="F1345" s="117" t="n"/>
      <c r="G1345" s="117" t="n"/>
      <c r="H1345" s="117" t="n"/>
      <c r="I1345" s="117" t="n"/>
      <c r="J1345" s="118" t="n"/>
      <c r="K1345" s="118" t="n"/>
      <c r="L1345" s="118" t="n"/>
      <c r="M1345" s="118" t="n"/>
      <c r="N1345" s="118" t="n"/>
      <c r="O1345" s="118" t="n"/>
      <c r="P1345" s="118" t="n"/>
      <c r="Q1345" s="118" t="n"/>
      <c r="R1345" s="118" t="n"/>
      <c r="S1345" s="118" t="n"/>
      <c r="T1345" s="118" t="n"/>
      <c r="U1345" s="118" t="n"/>
      <c r="V1345" s="118" t="n"/>
      <c r="W1345" s="118" t="n"/>
      <c r="X1345" s="118" t="n"/>
      <c r="Y1345" s="118" t="n"/>
      <c r="Z1345" s="118" t="n"/>
      <c r="AA1345" s="118" t="n"/>
      <c r="AB1345" s="118" t="n"/>
      <c r="AC1345" s="118" t="n"/>
      <c r="AD1345" s="118" t="n"/>
      <c r="AE1345" s="118" t="n">
        <v>1</v>
      </c>
      <c r="AF1345" s="118" t="n">
        <v>1</v>
      </c>
      <c r="AG1345" s="118" t="n">
        <v>1</v>
      </c>
      <c r="AH1345" s="118" t="n">
        <v>1</v>
      </c>
      <c r="AI1345" s="118" t="n"/>
      <c r="AJ1345" s="118" t="n">
        <v>1</v>
      </c>
      <c r="AK1345" s="118" t="n">
        <v>1</v>
      </c>
      <c r="AL1345" s="118" t="n">
        <v>1</v>
      </c>
      <c r="AM1345" s="118" t="n">
        <v>1</v>
      </c>
      <c r="AN1345" s="118" t="n"/>
      <c r="AO1345" s="118" t="n"/>
      <c r="AP1345" s="118" t="n"/>
      <c r="AQ1345" s="118" t="n"/>
      <c r="AR1345" s="118" t="n"/>
      <c r="AS1345" s="118" t="n"/>
      <c r="AT1345" s="118" t="n"/>
      <c r="AU1345" s="118" t="n"/>
      <c r="AV1345" s="118" t="n"/>
      <c r="AW1345" s="118" t="n"/>
      <c r="AX1345" s="118" t="n"/>
      <c r="AY1345" s="118" t="n"/>
      <c r="AZ1345" s="118" t="n"/>
      <c r="BA1345" s="118" t="n"/>
      <c r="BB1345" s="118" t="n"/>
      <c r="BC1345" s="118" t="n"/>
      <c r="BD1345" s="118" t="n"/>
      <c r="BE1345" s="118" t="n"/>
      <c r="BF1345" s="118" t="n"/>
      <c r="BG1345" s="118" t="n"/>
      <c r="BH1345" s="118" t="n"/>
      <c r="BI1345" s="118" t="n"/>
      <c r="BJ1345" s="118" t="n"/>
      <c r="BK1345" s="118" t="n"/>
      <c r="BL1345" s="118" t="n"/>
      <c r="BM1345" s="118" t="n"/>
      <c r="BN1345" s="118" t="n"/>
      <c r="BO1345" s="118" t="n"/>
      <c r="BP1345" s="118" t="n"/>
      <c r="BQ1345" s="118" t="n"/>
      <c r="BR1345" s="118" t="n"/>
      <c r="BS1345" s="118" t="n"/>
      <c r="BT1345" s="118">
        <f>COUNTIF(B1345:BS1345,1)</f>
        <v/>
      </c>
      <c r="BV1345" s="76">
        <f>TRIM(RIGHT(A1345, LEN(A1345) - FIND("@", SUBSTITUTE(A1345, " ", "@", LEN(A1345)-LEN(SUBSTITUTE(A1345," ",""))))))</f>
        <v/>
      </c>
      <c r="BW1345" s="76">
        <f>TRIM(LEFT(A1345,FIND(" ",A1345&amp;" ")-1))</f>
        <v/>
      </c>
      <c r="BX1345">
        <f>+IF(BV1345=BV1344,"Same","Diff")</f>
        <v/>
      </c>
      <c r="BY1345">
        <f>IF(BX1345="Same",IF(BW1345=BW1344,"same","Diff"))</f>
        <v/>
      </c>
    </row>
    <row r="1346" ht="17" customFormat="1" customHeight="1" s="233">
      <c r="A1346" s="235" t="inlineStr">
        <is>
          <t>Garry Waldon</t>
        </is>
      </c>
      <c r="B1346" s="236" t="n"/>
      <c r="C1346" s="236" t="n"/>
      <c r="D1346" s="236" t="n"/>
      <c r="E1346" s="236" t="n"/>
      <c r="F1346" s="236" t="n"/>
      <c r="G1346" s="236" t="n"/>
      <c r="H1346" s="236" t="n"/>
      <c r="I1346" s="236" t="n"/>
      <c r="J1346" s="232" t="n"/>
      <c r="K1346" s="232" t="n"/>
      <c r="L1346" s="232" t="n"/>
      <c r="M1346" s="232" t="n"/>
      <c r="N1346" s="232" t="n"/>
      <c r="O1346" s="232" t="n"/>
      <c r="P1346" s="232" t="n"/>
      <c r="Q1346" s="232" t="n"/>
      <c r="R1346" s="232" t="n"/>
      <c r="S1346" s="232" t="n"/>
      <c r="T1346" s="232" t="n"/>
      <c r="U1346" s="232" t="n"/>
      <c r="V1346" s="232" t="n"/>
      <c r="W1346" s="232" t="n"/>
      <c r="X1346" s="232" t="n"/>
      <c r="Y1346" s="232" t="n">
        <v>1</v>
      </c>
      <c r="Z1346" s="232" t="n"/>
      <c r="AA1346" s="232" t="n">
        <v>1</v>
      </c>
      <c r="AB1346" s="232" t="n"/>
      <c r="AC1346" s="232" t="n"/>
      <c r="AD1346" s="232" t="n"/>
      <c r="AE1346" s="232" t="n"/>
      <c r="AF1346" s="232" t="n"/>
      <c r="AG1346" s="232" t="n">
        <v>1</v>
      </c>
      <c r="AH1346" s="232" t="n"/>
      <c r="AI1346" s="232" t="n"/>
      <c r="AJ1346" s="232" t="n">
        <v>1</v>
      </c>
      <c r="AK1346" s="232" t="n"/>
      <c r="AL1346" s="232" t="n">
        <v>1</v>
      </c>
      <c r="AM1346" s="232" t="n"/>
      <c r="AN1346" s="232" t="n"/>
      <c r="AO1346" s="232" t="n">
        <v>1</v>
      </c>
      <c r="AP1346" s="232" t="n"/>
      <c r="AQ1346" s="232" t="n"/>
      <c r="AR1346" s="232" t="n"/>
      <c r="AS1346" s="232" t="n"/>
      <c r="AT1346" s="232" t="n"/>
      <c r="AU1346" s="232" t="n"/>
      <c r="AV1346" s="232" t="n"/>
      <c r="AW1346" s="232" t="n"/>
      <c r="AX1346" s="232" t="n"/>
      <c r="AY1346" s="232" t="n"/>
      <c r="AZ1346" s="232" t="n"/>
      <c r="BA1346" s="232" t="n"/>
      <c r="BB1346" s="232" t="n"/>
      <c r="BC1346" s="232" t="n"/>
      <c r="BD1346" s="232" t="n"/>
      <c r="BE1346" s="232" t="n"/>
      <c r="BF1346" s="232" t="n"/>
      <c r="BG1346" s="232" t="n"/>
      <c r="BH1346" s="232" t="n"/>
      <c r="BI1346" s="232" t="n"/>
      <c r="BJ1346" s="232" t="n"/>
      <c r="BK1346" s="232" t="n"/>
      <c r="BL1346" s="232" t="n"/>
      <c r="BM1346" s="232" t="n"/>
      <c r="BN1346" s="232" t="n"/>
      <c r="BO1346" s="232" t="n"/>
      <c r="BP1346" s="232" t="n"/>
      <c r="BQ1346" s="232" t="n"/>
      <c r="BR1346" s="232" t="n"/>
      <c r="BS1346" s="232" t="n"/>
      <c r="BT1346" s="232">
        <f>COUNTIF(B1346:BS1346,1)</f>
        <v/>
      </c>
      <c r="BV1346" s="233">
        <f>TRIM(RIGHT(A1346, LEN(A1346) - FIND("@", SUBSTITUTE(A1346, " ", "@", LEN(A1346)-LEN(SUBSTITUTE(A1346," ",""))))))</f>
        <v/>
      </c>
      <c r="BW1346" s="233">
        <f>TRIM(LEFT(A1346,FIND(" ",A1346&amp;" ")-1))</f>
        <v/>
      </c>
      <c r="BX1346">
        <f>+IF(BV1346=BV1345,"Same","Diff")</f>
        <v/>
      </c>
      <c r="BY1346">
        <f>IF(BX1346="Same",IF(BW1346=BW1345,"same","Diff"))</f>
        <v/>
      </c>
    </row>
    <row r="1347" ht="17" customHeight="1">
      <c r="A1347" s="59" t="inlineStr">
        <is>
          <t>David Walker</t>
        </is>
      </c>
      <c r="B1347" s="117" t="n"/>
      <c r="C1347" s="117" t="n"/>
      <c r="D1347" s="117" t="n"/>
      <c r="E1347" s="117" t="n">
        <v>1</v>
      </c>
      <c r="F1347" s="117" t="n">
        <v>1</v>
      </c>
      <c r="G1347" s="117" t="n">
        <v>1</v>
      </c>
      <c r="H1347" s="117" t="n"/>
      <c r="I1347" s="117" t="n"/>
      <c r="J1347" s="118" t="n"/>
      <c r="K1347" s="118" t="n"/>
      <c r="L1347" s="118" t="n"/>
      <c r="M1347" s="118" t="n"/>
      <c r="N1347" s="118" t="n"/>
      <c r="O1347" s="118" t="n"/>
      <c r="P1347" s="118" t="n"/>
      <c r="Q1347" s="118" t="n"/>
      <c r="R1347" s="118" t="n"/>
      <c r="S1347" s="118" t="n"/>
      <c r="T1347" s="118" t="n"/>
      <c r="U1347" s="118" t="n"/>
      <c r="V1347" s="118" t="n"/>
      <c r="W1347" s="118" t="n"/>
      <c r="X1347" s="118" t="n"/>
      <c r="Y1347" s="118" t="n"/>
      <c r="Z1347" s="118" t="n"/>
      <c r="AA1347" s="118" t="n"/>
      <c r="AB1347" s="118" t="n"/>
      <c r="AC1347" s="118" t="n"/>
      <c r="AD1347" s="118" t="n"/>
      <c r="AE1347" s="118" t="n"/>
      <c r="AF1347" s="118" t="n"/>
      <c r="AG1347" s="118" t="n"/>
      <c r="AH1347" s="118" t="n"/>
      <c r="AI1347" s="118" t="n"/>
      <c r="AJ1347" s="118" t="n"/>
      <c r="AK1347" s="118" t="n"/>
      <c r="AL1347" s="118" t="n"/>
      <c r="AM1347" s="118" t="n"/>
      <c r="AN1347" s="118" t="n"/>
      <c r="AO1347" s="118" t="n"/>
      <c r="AP1347" s="118" t="n"/>
      <c r="AQ1347" s="118" t="n"/>
      <c r="AR1347" s="118" t="n"/>
      <c r="AS1347" s="118" t="n"/>
      <c r="AT1347" s="118" t="n"/>
      <c r="AU1347" s="118" t="n"/>
      <c r="AV1347" s="118" t="n"/>
      <c r="AW1347" s="118" t="n"/>
      <c r="AX1347" s="118" t="n"/>
      <c r="AY1347" s="118" t="n"/>
      <c r="AZ1347" s="118" t="n"/>
      <c r="BA1347" s="118" t="n"/>
      <c r="BB1347" s="118" t="n"/>
      <c r="BC1347" s="118" t="n"/>
      <c r="BD1347" s="118" t="n"/>
      <c r="BE1347" s="118" t="n"/>
      <c r="BF1347" s="118" t="n"/>
      <c r="BG1347" s="118" t="n"/>
      <c r="BH1347" s="118" t="n"/>
      <c r="BI1347" s="118" t="n"/>
      <c r="BJ1347" s="118" t="n"/>
      <c r="BK1347" s="118" t="n"/>
      <c r="BL1347" s="118" t="n"/>
      <c r="BM1347" s="118" t="n"/>
      <c r="BN1347" s="118" t="n"/>
      <c r="BO1347" s="118" t="n"/>
      <c r="BP1347" s="118" t="n"/>
      <c r="BQ1347" s="118" t="n"/>
      <c r="BR1347" s="118" t="n"/>
      <c r="BS1347" s="118" t="n"/>
      <c r="BT1347" s="118">
        <f>COUNTIF(B1347:BS1347,1)</f>
        <v/>
      </c>
      <c r="BV1347" s="76">
        <f>TRIM(RIGHT(A1347, LEN(A1347) - FIND("@", SUBSTITUTE(A1347, " ", "@", LEN(A1347)-LEN(SUBSTITUTE(A1347," ",""))))))</f>
        <v/>
      </c>
      <c r="BW1347" s="76">
        <f>TRIM(LEFT(A1347,FIND(" ",A1347&amp;" ")-1))</f>
        <v/>
      </c>
      <c r="BX1347">
        <f>+IF(BV1347=BV1346,"Same","Diff")</f>
        <v/>
      </c>
      <c r="BY1347">
        <f>IF(BX1347="Same",IF(BW1347=BW1346,"same","Diff"))</f>
        <v/>
      </c>
    </row>
    <row r="1348" ht="17" customHeight="1">
      <c r="A1348" s="59" t="inlineStr">
        <is>
          <t>Grant Walker</t>
        </is>
      </c>
      <c r="B1348" s="117" t="n"/>
      <c r="C1348" s="117" t="n"/>
      <c r="D1348" s="117" t="n"/>
      <c r="E1348" s="117" t="n"/>
      <c r="F1348" s="117" t="n"/>
      <c r="G1348" s="117" t="n"/>
      <c r="H1348" s="117" t="n"/>
      <c r="I1348" s="117" t="n"/>
      <c r="J1348" s="118" t="n"/>
      <c r="K1348" s="118" t="n"/>
      <c r="L1348" s="118" t="n"/>
      <c r="M1348" s="118" t="n"/>
      <c r="N1348" s="118" t="n"/>
      <c r="O1348" s="118" t="n"/>
      <c r="P1348" s="118" t="n"/>
      <c r="Q1348" s="118" t="n"/>
      <c r="R1348" s="118" t="n"/>
      <c r="S1348" s="118" t="n"/>
      <c r="T1348" s="118" t="n">
        <v>1</v>
      </c>
      <c r="U1348" s="118" t="n"/>
      <c r="V1348" s="118" t="n"/>
      <c r="W1348" s="118" t="n"/>
      <c r="X1348" s="118" t="n"/>
      <c r="Y1348" s="118" t="n"/>
      <c r="Z1348" s="118" t="n"/>
      <c r="AA1348" s="118" t="n"/>
      <c r="AB1348" s="118" t="n"/>
      <c r="AC1348" s="118" t="n"/>
      <c r="AD1348" s="118" t="n"/>
      <c r="AE1348" s="118" t="n"/>
      <c r="AF1348" s="118" t="n"/>
      <c r="AG1348" s="118" t="n"/>
      <c r="AH1348" s="118" t="n"/>
      <c r="AI1348" s="118" t="n"/>
      <c r="AJ1348" s="118" t="n"/>
      <c r="AK1348" s="118" t="n"/>
      <c r="AL1348" s="118" t="n"/>
      <c r="AM1348" s="118" t="n"/>
      <c r="AN1348" s="118" t="n"/>
      <c r="AO1348" s="118" t="n"/>
      <c r="AP1348" s="118" t="n"/>
      <c r="AQ1348" s="118" t="n"/>
      <c r="AR1348" s="118" t="n"/>
      <c r="AS1348" s="118" t="n"/>
      <c r="AT1348" s="118" t="n"/>
      <c r="AU1348" s="118" t="n"/>
      <c r="AV1348" s="118" t="n"/>
      <c r="AW1348" s="118" t="n"/>
      <c r="AX1348" s="118" t="n"/>
      <c r="AY1348" s="118" t="n"/>
      <c r="AZ1348" s="118" t="n"/>
      <c r="BA1348" s="118" t="n"/>
      <c r="BB1348" s="118" t="n"/>
      <c r="BC1348" s="118" t="n"/>
      <c r="BD1348" s="118" t="n"/>
      <c r="BE1348" s="118" t="n"/>
      <c r="BF1348" s="118" t="n"/>
      <c r="BG1348" s="118" t="n"/>
      <c r="BH1348" s="118" t="n"/>
      <c r="BI1348" s="118" t="n"/>
      <c r="BJ1348" s="118" t="n"/>
      <c r="BK1348" s="118" t="n"/>
      <c r="BL1348" s="118" t="n"/>
      <c r="BM1348" s="118" t="n"/>
      <c r="BN1348" s="118" t="n"/>
      <c r="BO1348" s="118" t="n"/>
      <c r="BP1348" s="118" t="n"/>
      <c r="BQ1348" s="118" t="n"/>
      <c r="BR1348" s="118" t="n"/>
      <c r="BS1348" s="118" t="n"/>
      <c r="BT1348" s="118">
        <f>COUNTIF(B1348:BS1348,1)</f>
        <v/>
      </c>
      <c r="BV1348" s="76">
        <f>TRIM(RIGHT(A1348, LEN(A1348) - FIND("@", SUBSTITUTE(A1348, " ", "@", LEN(A1348)-LEN(SUBSTITUTE(A1348," ",""))))))</f>
        <v/>
      </c>
      <c r="BW1348" s="76">
        <f>TRIM(LEFT(A1348,FIND(" ",A1348&amp;" ")-1))</f>
        <v/>
      </c>
      <c r="BX1348">
        <f>+IF(BV1348=BV1347,"Same","Diff")</f>
        <v/>
      </c>
      <c r="BY1348">
        <f>IF(BX1348="Same",IF(BW1348=BW1347,"same","Diff"))</f>
        <v/>
      </c>
    </row>
    <row r="1349" ht="17" customHeight="1">
      <c r="A1349" s="59" t="inlineStr">
        <is>
          <t>John Walker</t>
        </is>
      </c>
      <c r="B1349" s="117" t="n"/>
      <c r="C1349" s="117" t="n"/>
      <c r="D1349" s="117" t="n"/>
      <c r="E1349" s="117" t="n"/>
      <c r="F1349" s="117" t="n"/>
      <c r="G1349" s="117" t="n"/>
      <c r="H1349" s="117" t="n"/>
      <c r="I1349" s="117" t="n"/>
      <c r="J1349" s="118" t="n"/>
      <c r="K1349" s="118" t="n"/>
      <c r="L1349" s="118" t="n">
        <v>1</v>
      </c>
      <c r="M1349" s="118" t="n">
        <v>1</v>
      </c>
      <c r="N1349" s="118" t="n"/>
      <c r="O1349" s="118" t="n"/>
      <c r="P1349" s="118" t="n"/>
      <c r="Q1349" s="118" t="n">
        <v>1</v>
      </c>
      <c r="R1349" s="118" t="n"/>
      <c r="S1349" s="118" t="n"/>
      <c r="T1349" s="118" t="n">
        <v>1</v>
      </c>
      <c r="U1349" s="118" t="n"/>
      <c r="V1349" s="118" t="n"/>
      <c r="W1349" s="118" t="n"/>
      <c r="X1349" s="118" t="n"/>
      <c r="Y1349" s="118" t="n"/>
      <c r="Z1349" s="118" t="n"/>
      <c r="AA1349" s="118" t="n"/>
      <c r="AB1349" s="118" t="n"/>
      <c r="AC1349" s="118" t="n"/>
      <c r="AD1349" s="118" t="n"/>
      <c r="AE1349" s="118" t="n"/>
      <c r="AF1349" s="118" t="n"/>
      <c r="AG1349" s="118" t="n"/>
      <c r="AH1349" s="118" t="n"/>
      <c r="AI1349" s="118" t="n"/>
      <c r="AJ1349" s="118" t="n"/>
      <c r="AK1349" s="118" t="n"/>
      <c r="AL1349" s="118" t="n"/>
      <c r="AM1349" s="118" t="n"/>
      <c r="AN1349" s="118" t="n"/>
      <c r="AO1349" s="118" t="n"/>
      <c r="AP1349" s="118" t="n"/>
      <c r="AQ1349" s="118" t="n"/>
      <c r="AR1349" s="118" t="n"/>
      <c r="AS1349" s="118" t="n"/>
      <c r="AT1349" s="118" t="n"/>
      <c r="AU1349" s="118" t="n"/>
      <c r="AV1349" s="118" t="n"/>
      <c r="AW1349" s="118" t="n"/>
      <c r="AX1349" s="118" t="n"/>
      <c r="AY1349" s="118" t="n"/>
      <c r="AZ1349" s="118" t="n"/>
      <c r="BA1349" s="118" t="n"/>
      <c r="BB1349" s="118" t="n"/>
      <c r="BC1349" s="118" t="n"/>
      <c r="BD1349" s="118" t="n"/>
      <c r="BE1349" s="118" t="n"/>
      <c r="BF1349" s="118" t="n"/>
      <c r="BG1349" s="118" t="n"/>
      <c r="BH1349" s="118" t="n"/>
      <c r="BI1349" s="118" t="n"/>
      <c r="BJ1349" s="118" t="n"/>
      <c r="BK1349" s="118" t="n"/>
      <c r="BL1349" s="118" t="n"/>
      <c r="BM1349" s="118" t="n"/>
      <c r="BN1349" s="118" t="n"/>
      <c r="BO1349" s="118" t="n"/>
      <c r="BP1349" s="118" t="n"/>
      <c r="BQ1349" s="118" t="n"/>
      <c r="BR1349" s="118" t="n"/>
      <c r="BS1349" s="118" t="n"/>
      <c r="BT1349" s="118">
        <f>COUNTIF(B1349:BS1349,1)</f>
        <v/>
      </c>
      <c r="BV1349" s="76">
        <f>TRIM(RIGHT(A1349, LEN(A1349) - FIND("@", SUBSTITUTE(A1349, " ", "@", LEN(A1349)-LEN(SUBSTITUTE(A1349," ",""))))))</f>
        <v/>
      </c>
      <c r="BW1349" s="76">
        <f>TRIM(LEFT(A1349,FIND(" ",A1349&amp;" ")-1))</f>
        <v/>
      </c>
      <c r="BX1349">
        <f>+IF(BV1349=BV1348,"Same","Diff")</f>
        <v/>
      </c>
      <c r="BY1349">
        <f>IF(BX1349="Same",IF(BW1349=BW1348,"same","Diff"))</f>
        <v/>
      </c>
    </row>
    <row r="1350" ht="17" customHeight="1">
      <c r="A1350" s="59" t="inlineStr">
        <is>
          <t>Johnnie Walker</t>
        </is>
      </c>
      <c r="B1350" s="117" t="n"/>
      <c r="C1350" s="117" t="n"/>
      <c r="D1350" s="117" t="n"/>
      <c r="E1350" s="117" t="n"/>
      <c r="F1350" s="117" t="n"/>
      <c r="G1350" s="117" t="n"/>
      <c r="H1350" s="117" t="n"/>
      <c r="I1350" s="117" t="n"/>
      <c r="J1350" s="118" t="n"/>
      <c r="K1350" s="118" t="n"/>
      <c r="L1350" s="118" t="n"/>
      <c r="M1350" s="118" t="n"/>
      <c r="N1350" s="118" t="n"/>
      <c r="O1350" s="118" t="n"/>
      <c r="P1350" s="118" t="n"/>
      <c r="Q1350" s="118" t="n"/>
      <c r="R1350" s="118" t="n"/>
      <c r="S1350" s="118" t="n"/>
      <c r="T1350" s="118" t="n"/>
      <c r="U1350" s="118" t="n"/>
      <c r="V1350" s="118" t="n"/>
      <c r="W1350" s="118" t="n"/>
      <c r="X1350" s="118" t="n"/>
      <c r="Y1350" s="118" t="n">
        <v>1</v>
      </c>
      <c r="Z1350" s="118" t="n"/>
      <c r="AA1350" s="118" t="n"/>
      <c r="AB1350" s="118" t="n"/>
      <c r="AC1350" s="118" t="n"/>
      <c r="AD1350" s="118" t="n"/>
      <c r="AE1350" s="118" t="n"/>
      <c r="AF1350" s="118" t="n"/>
      <c r="AG1350" s="118" t="n"/>
      <c r="AH1350" s="118" t="n"/>
      <c r="AI1350" s="118" t="n"/>
      <c r="AJ1350" s="118" t="n"/>
      <c r="AK1350" s="118" t="n"/>
      <c r="AL1350" s="118" t="n"/>
      <c r="AM1350" s="118" t="n"/>
      <c r="AN1350" s="118" t="n"/>
      <c r="AO1350" s="118" t="n"/>
      <c r="AP1350" s="118" t="n"/>
      <c r="AQ1350" s="118" t="n"/>
      <c r="AR1350" s="118" t="n"/>
      <c r="AS1350" s="118" t="n"/>
      <c r="AT1350" s="118" t="n"/>
      <c r="AU1350" s="118" t="n"/>
      <c r="AV1350" s="118" t="n"/>
      <c r="AW1350" s="118" t="n"/>
      <c r="AX1350" s="118" t="n"/>
      <c r="AY1350" s="118" t="n"/>
      <c r="AZ1350" s="118" t="n"/>
      <c r="BA1350" s="118" t="n"/>
      <c r="BB1350" s="118" t="n"/>
      <c r="BC1350" s="118" t="n"/>
      <c r="BD1350" s="118" t="n"/>
      <c r="BE1350" s="118" t="n"/>
      <c r="BF1350" s="118" t="n"/>
      <c r="BG1350" s="118" t="n"/>
      <c r="BH1350" s="118" t="n"/>
      <c r="BI1350" s="118" t="n"/>
      <c r="BJ1350" s="118" t="n"/>
      <c r="BK1350" s="118" t="n"/>
      <c r="BL1350" s="118" t="n"/>
      <c r="BM1350" s="118" t="n"/>
      <c r="BN1350" s="118" t="n"/>
      <c r="BO1350" s="118" t="n"/>
      <c r="BP1350" s="118" t="n"/>
      <c r="BQ1350" s="118" t="n"/>
      <c r="BR1350" s="118" t="n"/>
      <c r="BS1350" s="118" t="n"/>
      <c r="BT1350" s="118">
        <f>COUNTIF(B1350:BS1350,1)</f>
        <v/>
      </c>
      <c r="BV1350" s="76">
        <f>TRIM(RIGHT(A1350, LEN(A1350) - FIND("@", SUBSTITUTE(A1350, " ", "@", LEN(A1350)-LEN(SUBSTITUTE(A1350," ",""))))))</f>
        <v/>
      </c>
      <c r="BW1350" s="76">
        <f>TRIM(LEFT(A1350,FIND(" ",A1350&amp;" ")-1))</f>
        <v/>
      </c>
      <c r="BX1350">
        <f>+IF(BV1350=BV1349,"Same","Diff")</f>
        <v/>
      </c>
      <c r="BY1350">
        <f>IF(BX1350="Same",IF(BW1350=BW1349,"same","Diff"))</f>
        <v/>
      </c>
    </row>
    <row r="1351" ht="17" customHeight="1">
      <c r="A1351" s="59" t="inlineStr">
        <is>
          <t>Tom Walkinshaw</t>
        </is>
      </c>
      <c r="B1351" s="117" t="n"/>
      <c r="C1351" s="117" t="n"/>
      <c r="D1351" s="117" t="n"/>
      <c r="E1351" s="117" t="n"/>
      <c r="F1351" s="117" t="n"/>
      <c r="G1351" s="117" t="n"/>
      <c r="H1351" s="117" t="n"/>
      <c r="I1351" s="117" t="n"/>
      <c r="J1351" s="118" t="n"/>
      <c r="K1351" s="118" t="n"/>
      <c r="L1351" s="118" t="n"/>
      <c r="M1351" s="118" t="n"/>
      <c r="N1351" s="118" t="n"/>
      <c r="O1351" s="118" t="n"/>
      <c r="P1351" s="118" t="n"/>
      <c r="Q1351" s="118" t="n"/>
      <c r="R1351" s="118" t="n"/>
      <c r="S1351" s="118" t="n"/>
      <c r="T1351" s="118" t="n"/>
      <c r="U1351" s="118" t="n"/>
      <c r="V1351" s="118" t="n"/>
      <c r="W1351" s="118" t="n"/>
      <c r="X1351" s="118" t="n"/>
      <c r="Y1351" s="118" t="n"/>
      <c r="Z1351" s="118" t="n">
        <v>1</v>
      </c>
      <c r="AA1351" s="118" t="n">
        <v>1</v>
      </c>
      <c r="AB1351" s="118" t="n"/>
      <c r="AC1351" s="118" t="n"/>
      <c r="AD1351" s="118" t="n">
        <v>1</v>
      </c>
      <c r="AE1351" s="118" t="n"/>
      <c r="AF1351" s="118" t="n"/>
      <c r="AG1351" s="118" t="n"/>
      <c r="AH1351" s="118" t="n"/>
      <c r="AI1351" s="118" t="n"/>
      <c r="AJ1351" s="118" t="n"/>
      <c r="AK1351" s="118" t="n"/>
      <c r="AL1351" s="118" t="n"/>
      <c r="AM1351" s="118" t="n"/>
      <c r="AN1351" s="118" t="n"/>
      <c r="AO1351" s="118" t="n"/>
      <c r="AP1351" s="118" t="n"/>
      <c r="AQ1351" s="118" t="n"/>
      <c r="AR1351" s="118" t="n"/>
      <c r="AS1351" s="118" t="n"/>
      <c r="AT1351" s="118" t="n"/>
      <c r="AU1351" s="118" t="n"/>
      <c r="AV1351" s="118" t="n"/>
      <c r="AW1351" s="118" t="n"/>
      <c r="AX1351" s="118" t="n"/>
      <c r="AY1351" s="118" t="n"/>
      <c r="AZ1351" s="118" t="n"/>
      <c r="BA1351" s="118" t="n"/>
      <c r="BB1351" s="118" t="n"/>
      <c r="BC1351" s="118" t="n"/>
      <c r="BD1351" s="118" t="n"/>
      <c r="BE1351" s="118" t="n"/>
      <c r="BF1351" s="118" t="n"/>
      <c r="BG1351" s="118" t="n"/>
      <c r="BH1351" s="118" t="n"/>
      <c r="BI1351" s="118" t="n"/>
      <c r="BJ1351" s="118" t="n"/>
      <c r="BK1351" s="118" t="n"/>
      <c r="BL1351" s="118" t="n"/>
      <c r="BM1351" s="118" t="n"/>
      <c r="BN1351" s="118" t="n"/>
      <c r="BO1351" s="118" t="n"/>
      <c r="BP1351" s="118" t="n"/>
      <c r="BQ1351" s="118" t="n"/>
      <c r="BR1351" s="118" t="n"/>
      <c r="BS1351" s="118" t="n"/>
      <c r="BT1351" s="118">
        <f>COUNTIF(B1351:BS1351,1)</f>
        <v/>
      </c>
      <c r="BV1351" s="76">
        <f>TRIM(RIGHT(A1351, LEN(A1351) - FIND("@", SUBSTITUTE(A1351, " ", "@", LEN(A1351)-LEN(SUBSTITUTE(A1351," ",""))))))</f>
        <v/>
      </c>
      <c r="BW1351" s="76">
        <f>TRIM(LEFT(A1351,FIND(" ",A1351&amp;" ")-1))</f>
        <v/>
      </c>
      <c r="BX1351">
        <f>+IF(BV1351=BV1350,"Same","Diff")</f>
        <v/>
      </c>
      <c r="BY1351">
        <f>IF(BX1351="Same",IF(BW1351=BW1350,"same","Diff"))</f>
        <v/>
      </c>
    </row>
    <row r="1352" ht="17" customHeight="1">
      <c r="A1352" s="61" t="inlineStr">
        <is>
          <t>David Wall</t>
        </is>
      </c>
      <c r="B1352" s="120" t="n"/>
      <c r="C1352" s="120" t="n"/>
      <c r="D1352" s="120" t="n"/>
      <c r="E1352" s="120" t="n"/>
      <c r="F1352" s="120" t="n"/>
      <c r="G1352" s="120" t="n"/>
      <c r="H1352" s="120" t="n"/>
      <c r="I1352" s="120" t="n"/>
      <c r="J1352" s="118" t="n"/>
      <c r="K1352" s="118" t="n"/>
      <c r="L1352" s="118" t="n"/>
      <c r="M1352" s="118" t="n"/>
      <c r="N1352" s="118" t="n"/>
      <c r="O1352" s="118" t="n"/>
      <c r="P1352" s="118" t="n"/>
      <c r="Q1352" s="118" t="n"/>
      <c r="R1352" s="118" t="n"/>
      <c r="S1352" s="118" t="n"/>
      <c r="T1352" s="118" t="n"/>
      <c r="U1352" s="118" t="n"/>
      <c r="V1352" s="118" t="n"/>
      <c r="W1352" s="118" t="n"/>
      <c r="X1352" s="118" t="n"/>
      <c r="Y1352" s="118" t="n"/>
      <c r="Z1352" s="118" t="n"/>
      <c r="AA1352" s="118" t="n"/>
      <c r="AB1352" s="118" t="n"/>
      <c r="AC1352" s="118" t="n"/>
      <c r="AD1352" s="118" t="n"/>
      <c r="AE1352" s="118" t="n"/>
      <c r="AF1352" s="118" t="n"/>
      <c r="AG1352" s="118" t="n"/>
      <c r="AH1352" s="118" t="n"/>
      <c r="AI1352" s="118" t="n"/>
      <c r="AJ1352" s="118" t="n"/>
      <c r="AK1352" s="118" t="n"/>
      <c r="AL1352" s="118" t="n"/>
      <c r="AM1352" s="118" t="n"/>
      <c r="AN1352" s="118" t="n"/>
      <c r="AO1352" s="118" t="n"/>
      <c r="AP1352" s="118" t="n"/>
      <c r="AQ1352" s="118" t="n"/>
      <c r="AR1352" s="118" t="n"/>
      <c r="AS1352" s="118" t="n"/>
      <c r="AT1352" s="118" t="n"/>
      <c r="AU1352" s="118" t="n"/>
      <c r="AV1352" s="118" t="n"/>
      <c r="AW1352" s="118" t="n"/>
      <c r="AX1352" s="118" t="n"/>
      <c r="AY1352" s="118" t="n"/>
      <c r="AZ1352" s="118" t="n"/>
      <c r="BA1352" s="118" t="n"/>
      <c r="BB1352" s="118" t="n">
        <v>1</v>
      </c>
      <c r="BC1352" s="118" t="n">
        <v>1</v>
      </c>
      <c r="BD1352" s="118" t="n">
        <v>1</v>
      </c>
      <c r="BE1352" s="118" t="n">
        <v>1</v>
      </c>
      <c r="BF1352" s="118" t="n">
        <v>1</v>
      </c>
      <c r="BG1352" s="118" t="n">
        <v>1</v>
      </c>
      <c r="BH1352" s="118" t="n">
        <v>1</v>
      </c>
      <c r="BI1352" s="118" t="n">
        <v>1</v>
      </c>
      <c r="BJ1352" s="118" t="n">
        <v>1</v>
      </c>
      <c r="BK1352" s="118" t="n"/>
      <c r="BL1352" s="118" t="n"/>
      <c r="BM1352" s="118" t="n"/>
      <c r="BN1352" s="118" t="n">
        <v>1</v>
      </c>
      <c r="BO1352" s="118" t="n"/>
      <c r="BP1352" s="118" t="n"/>
      <c r="BQ1352" s="118" t="n"/>
      <c r="BR1352" s="118" t="n"/>
      <c r="BS1352" s="118" t="n"/>
      <c r="BT1352" s="118">
        <f>COUNTIF(B1352:BS1352,1)</f>
        <v/>
      </c>
      <c r="BV1352" s="76">
        <f>TRIM(RIGHT(A1352, LEN(A1352) - FIND("@", SUBSTITUTE(A1352, " ", "@", LEN(A1352)-LEN(SUBSTITUTE(A1352," ",""))))))</f>
        <v/>
      </c>
      <c r="BW1352" s="76">
        <f>TRIM(LEFT(A1352,FIND(" ",A1352&amp;" ")-1))</f>
        <v/>
      </c>
      <c r="BX1352">
        <f>+IF(BV1352=BV1351,"Same","Diff")</f>
        <v/>
      </c>
      <c r="BY1352">
        <f>IF(BX1352="Same",IF(BW1352=BW1351,"same","Diff"))</f>
        <v/>
      </c>
    </row>
    <row r="1353" ht="17" customHeight="1">
      <c r="A1353" s="59" t="inlineStr">
        <is>
          <t>Des Wall</t>
        </is>
      </c>
      <c r="B1353" s="117" t="n"/>
      <c r="C1353" s="117" t="n"/>
      <c r="D1353" s="117" t="n"/>
      <c r="E1353" s="117" t="n"/>
      <c r="F1353" s="117" t="n"/>
      <c r="G1353" s="117" t="n"/>
      <c r="H1353" s="117" t="n"/>
      <c r="I1353" s="117" t="n"/>
      <c r="J1353" s="118" t="n"/>
      <c r="K1353" s="118" t="n"/>
      <c r="L1353" s="118" t="n"/>
      <c r="M1353" s="118" t="n"/>
      <c r="N1353" s="118" t="n"/>
      <c r="O1353" s="118" t="n"/>
      <c r="P1353" s="118" t="n"/>
      <c r="Q1353" s="118" t="n"/>
      <c r="R1353" s="118" t="n"/>
      <c r="S1353" s="118" t="n"/>
      <c r="T1353" s="118" t="n"/>
      <c r="U1353" s="118" t="n"/>
      <c r="V1353" s="118" t="n"/>
      <c r="W1353" s="118" t="n"/>
      <c r="X1353" s="118" t="n"/>
      <c r="Y1353" s="118" t="n"/>
      <c r="Z1353" s="118" t="n"/>
      <c r="AA1353" s="118" t="n"/>
      <c r="AB1353" s="118" t="n">
        <v>1</v>
      </c>
      <c r="AC1353" s="118" t="n"/>
      <c r="AD1353" s="118" t="n"/>
      <c r="AE1353" s="118" t="n">
        <v>1</v>
      </c>
      <c r="AF1353" s="118" t="n"/>
      <c r="AG1353" s="118" t="n"/>
      <c r="AH1353" s="118" t="n">
        <v>1</v>
      </c>
      <c r="AI1353" s="118" t="n">
        <v>1</v>
      </c>
      <c r="AJ1353" s="118" t="n"/>
      <c r="AK1353" s="118" t="n"/>
      <c r="AL1353" s="118" t="n"/>
      <c r="AM1353" s="118" t="n"/>
      <c r="AN1353" s="118" t="n"/>
      <c r="AO1353" s="118" t="n"/>
      <c r="AP1353" s="118" t="n"/>
      <c r="AQ1353" s="118" t="n"/>
      <c r="AR1353" s="118" t="n"/>
      <c r="AS1353" s="118" t="n"/>
      <c r="AT1353" s="118" t="n"/>
      <c r="AU1353" s="118" t="n"/>
      <c r="AV1353" s="118" t="n"/>
      <c r="AW1353" s="118" t="n"/>
      <c r="AX1353" s="118" t="n"/>
      <c r="AY1353" s="118" t="n"/>
      <c r="AZ1353" s="118" t="n"/>
      <c r="BA1353" s="118" t="n"/>
      <c r="BB1353" s="118" t="n"/>
      <c r="BC1353" s="118" t="n"/>
      <c r="BD1353" s="118" t="n"/>
      <c r="BE1353" s="118" t="n"/>
      <c r="BF1353" s="118" t="n"/>
      <c r="BG1353" s="118" t="n"/>
      <c r="BH1353" s="118" t="n"/>
      <c r="BI1353" s="118" t="n"/>
      <c r="BJ1353" s="118" t="n"/>
      <c r="BK1353" s="118" t="n"/>
      <c r="BL1353" s="118" t="n"/>
      <c r="BM1353" s="118" t="n"/>
      <c r="BN1353" s="118" t="n"/>
      <c r="BO1353" s="118" t="n"/>
      <c r="BP1353" s="118" t="n"/>
      <c r="BQ1353" s="118" t="n"/>
      <c r="BR1353" s="118" t="n"/>
      <c r="BS1353" s="118" t="n"/>
      <c r="BT1353" s="118">
        <f>COUNTIF(B1353:BS1353,1)</f>
        <v/>
      </c>
      <c r="BV1353" s="76">
        <f>TRIM(RIGHT(A1353, LEN(A1353) - FIND("@", SUBSTITUTE(A1353, " ", "@", LEN(A1353)-LEN(SUBSTITUTE(A1353," ",""))))))</f>
        <v/>
      </c>
      <c r="BW1353" s="76">
        <f>TRIM(LEFT(A1353,FIND(" ",A1353&amp;" ")-1))</f>
        <v/>
      </c>
      <c r="BX1353">
        <f>+IF(BV1353=BV1352,"Same","Diff")</f>
        <v/>
      </c>
      <c r="BY1353">
        <f>IF(BX1353="Same",IF(BW1353=BW1352,"same","Diff"))</f>
        <v/>
      </c>
    </row>
    <row r="1354" ht="17" customHeight="1">
      <c r="A1354" s="161" t="inlineStr">
        <is>
          <t>Adam Wallis</t>
        </is>
      </c>
      <c r="B1354" s="125" t="n"/>
      <c r="C1354" s="125" t="n"/>
      <c r="D1354" s="125" t="n"/>
      <c r="E1354" s="125" t="n"/>
      <c r="F1354" s="125" t="n"/>
      <c r="G1354" s="125" t="n"/>
      <c r="H1354" s="125" t="n"/>
      <c r="I1354" s="125" t="n"/>
      <c r="J1354" s="118" t="n"/>
      <c r="K1354" s="118" t="n"/>
      <c r="L1354" s="118" t="n"/>
      <c r="M1354" s="118" t="n"/>
      <c r="N1354" s="118" t="n"/>
      <c r="O1354" s="118" t="n"/>
      <c r="P1354" s="118" t="n"/>
      <c r="Q1354" s="118" t="n"/>
      <c r="R1354" s="118" t="n"/>
      <c r="S1354" s="118" t="n"/>
      <c r="T1354" s="118" t="n"/>
      <c r="U1354" s="118" t="n"/>
      <c r="V1354" s="118" t="n"/>
      <c r="W1354" s="118" t="n"/>
      <c r="X1354" s="118" t="n"/>
      <c r="Y1354" s="118" t="n"/>
      <c r="Z1354" s="118" t="n"/>
      <c r="AA1354" s="118" t="n"/>
      <c r="AB1354" s="118" t="n"/>
      <c r="AC1354" s="118" t="n"/>
      <c r="AD1354" s="118" t="n"/>
      <c r="AE1354" s="118" t="n"/>
      <c r="AF1354" s="118" t="n"/>
      <c r="AG1354" s="118" t="n"/>
      <c r="AH1354" s="118" t="n"/>
      <c r="AI1354" s="118" t="n"/>
      <c r="AJ1354" s="118" t="n"/>
      <c r="AK1354" s="118" t="n"/>
      <c r="AL1354" s="118" t="n"/>
      <c r="AM1354" s="118" t="n"/>
      <c r="AN1354" s="118" t="n"/>
      <c r="AO1354" s="118" t="n"/>
      <c r="AP1354" s="118" t="n"/>
      <c r="AQ1354" s="118" t="n"/>
      <c r="AR1354" s="118" t="n"/>
      <c r="AS1354" s="118" t="n">
        <v>1</v>
      </c>
      <c r="AT1354" s="118" t="n"/>
      <c r="AU1354" s="118" t="n"/>
      <c r="AV1354" s="118" t="n"/>
      <c r="AW1354" s="118" t="n"/>
      <c r="AX1354" s="118" t="n"/>
      <c r="AY1354" s="118" t="n"/>
      <c r="AZ1354" s="118" t="n"/>
      <c r="BA1354" s="118" t="n"/>
      <c r="BB1354" s="118" t="n"/>
      <c r="BC1354" s="118" t="n"/>
      <c r="BD1354" s="118" t="n"/>
      <c r="BE1354" s="118" t="n"/>
      <c r="BF1354" s="118" t="n"/>
      <c r="BG1354" s="118" t="n"/>
      <c r="BH1354" s="118" t="n"/>
      <c r="BI1354" s="118" t="n"/>
      <c r="BJ1354" s="118" t="n"/>
      <c r="BK1354" s="118" t="n"/>
      <c r="BL1354" s="118" t="n"/>
      <c r="BM1354" s="118" t="n"/>
      <c r="BN1354" s="118" t="n"/>
      <c r="BO1354" s="118" t="n"/>
      <c r="BP1354" s="118" t="n"/>
      <c r="BQ1354" s="118" t="n"/>
      <c r="BR1354" s="118" t="n"/>
      <c r="BS1354" s="118" t="n"/>
      <c r="BT1354" s="118">
        <f>COUNTIF(B1354:BS1354,1)</f>
        <v/>
      </c>
      <c r="BV1354" s="76">
        <f>TRIM(RIGHT(A1354, LEN(A1354) - FIND("@", SUBSTITUTE(A1354, " ", "@", LEN(A1354)-LEN(SUBSTITUTE(A1354," ",""))))))</f>
        <v/>
      </c>
      <c r="BW1354" s="76">
        <f>TRIM(LEFT(A1354,FIND(" ",A1354&amp;" ")-1))</f>
        <v/>
      </c>
      <c r="BX1354">
        <f>+IF(BV1354=BV1353,"Same","Diff")</f>
        <v/>
      </c>
      <c r="BY1354">
        <f>IF(BX1354="Same",IF(BW1354=BW1353,"same","Diff"))</f>
        <v/>
      </c>
    </row>
    <row r="1355">
      <c r="A1355" s="159" t="inlineStr">
        <is>
          <t>Jackson Walls</t>
        </is>
      </c>
      <c r="B1355" s="117" t="n"/>
      <c r="C1355" s="117" t="n"/>
      <c r="D1355" s="117" t="n"/>
      <c r="E1355" s="117" t="n"/>
      <c r="F1355" s="117" t="n"/>
      <c r="G1355" s="117" t="n"/>
      <c r="H1355" s="117" t="n"/>
      <c r="I1355" s="117" t="n"/>
      <c r="J1355" s="118" t="n"/>
      <c r="K1355" s="118" t="n"/>
      <c r="L1355" s="118" t="n"/>
      <c r="M1355" s="118" t="n"/>
      <c r="N1355" s="118" t="n"/>
      <c r="O1355" s="118" t="n"/>
      <c r="P1355" s="118" t="n"/>
      <c r="Q1355" s="118" t="n"/>
      <c r="R1355" s="118" t="n"/>
      <c r="S1355" s="118" t="n"/>
      <c r="T1355" s="118" t="n"/>
      <c r="U1355" s="118" t="n"/>
      <c r="V1355" s="118" t="n"/>
      <c r="W1355" s="118" t="n"/>
      <c r="X1355" s="118" t="n"/>
      <c r="Y1355" s="118" t="n"/>
      <c r="Z1355" s="118" t="n"/>
      <c r="AA1355" s="118" t="n"/>
      <c r="AB1355" s="118" t="n"/>
      <c r="AC1355" s="118" t="n"/>
      <c r="AD1355" s="118" t="n"/>
      <c r="AE1355" s="118" t="n"/>
      <c r="AF1355" s="118" t="n"/>
      <c r="AG1355" s="118" t="n"/>
      <c r="AH1355" s="118" t="n"/>
      <c r="AI1355" s="118" t="n"/>
      <c r="AJ1355" s="118" t="n"/>
      <c r="AK1355" s="118" t="n"/>
      <c r="AL1355" s="118" t="n"/>
      <c r="AM1355" s="118" t="n"/>
      <c r="AN1355" s="118" t="n"/>
      <c r="AO1355" s="118" t="n"/>
      <c r="AP1355" s="118" t="n"/>
      <c r="AQ1355" s="118" t="n"/>
      <c r="AR1355" s="118" t="n"/>
      <c r="AS1355" s="118" t="n"/>
      <c r="AT1355" s="118" t="n"/>
      <c r="AU1355" s="118" t="n"/>
      <c r="AV1355" s="118" t="n"/>
      <c r="AW1355" s="118" t="n"/>
      <c r="AX1355" s="118" t="n"/>
      <c r="AY1355" s="118" t="n"/>
      <c r="AZ1355" s="118" t="n"/>
      <c r="BA1355" s="118" t="n"/>
      <c r="BB1355" s="118" t="n"/>
      <c r="BC1355" s="118" t="n"/>
      <c r="BD1355" s="118" t="n"/>
      <c r="BE1355" s="118" t="n"/>
      <c r="BF1355" s="118" t="n"/>
      <c r="BG1355" s="118" t="n"/>
      <c r="BH1355" s="118" t="n"/>
      <c r="BI1355" s="118" t="n"/>
      <c r="BJ1355" s="118" t="n"/>
      <c r="BK1355" s="118" t="n"/>
      <c r="BL1355" s="118" t="n"/>
      <c r="BM1355" s="118" t="n"/>
      <c r="BN1355" s="118" t="n"/>
      <c r="BO1355" s="118" t="n"/>
      <c r="BP1355" s="118" t="n"/>
      <c r="BQ1355" s="118" t="n"/>
      <c r="BR1355" s="118" t="n"/>
      <c r="BS1355" s="118" t="n">
        <v>1</v>
      </c>
      <c r="BT1355" s="118">
        <f>COUNTIF(B1355:BS1355,1)</f>
        <v/>
      </c>
      <c r="BV1355" s="76">
        <f>TRIM(RIGHT(A1355, LEN(A1355) - FIND("@", SUBSTITUTE(A1355, " ", "@", LEN(A1355)-LEN(SUBSTITUTE(A1355," ",""))))))</f>
        <v/>
      </c>
      <c r="BW1355" s="76">
        <f>TRIM(LEFT(A1355,FIND(" ",A1355&amp;" ")-1))</f>
        <v/>
      </c>
      <c r="BX1355">
        <f>+IF(BV1355=BV1354,"Same","Diff")</f>
        <v/>
      </c>
      <c r="BY1355">
        <f>IF(BX1355="Same",IF(BW1355=BW1354,"same","Diff"))</f>
        <v/>
      </c>
    </row>
    <row r="1356" ht="17" customHeight="1">
      <c r="A1356" s="61" t="inlineStr">
        <is>
          <t>Ashley Walsh</t>
        </is>
      </c>
      <c r="B1356" s="120" t="n"/>
      <c r="C1356" s="120" t="n"/>
      <c r="D1356" s="120" t="n"/>
      <c r="E1356" s="120" t="n"/>
      <c r="F1356" s="120" t="n"/>
      <c r="G1356" s="120" t="n"/>
      <c r="H1356" s="120" t="n"/>
      <c r="I1356" s="120" t="n"/>
      <c r="J1356" s="118" t="n"/>
      <c r="K1356" s="118" t="n"/>
      <c r="L1356" s="118" t="n"/>
      <c r="M1356" s="118" t="n"/>
      <c r="N1356" s="118" t="n"/>
      <c r="O1356" s="118" t="n"/>
      <c r="P1356" s="118" t="n"/>
      <c r="Q1356" s="118" t="n"/>
      <c r="R1356" s="118" t="n"/>
      <c r="S1356" s="118" t="n"/>
      <c r="T1356" s="118" t="n"/>
      <c r="U1356" s="118" t="n"/>
      <c r="V1356" s="118" t="n"/>
      <c r="W1356" s="118" t="n"/>
      <c r="X1356" s="118" t="n"/>
      <c r="Y1356" s="118" t="n"/>
      <c r="Z1356" s="118" t="n"/>
      <c r="AA1356" s="118" t="n"/>
      <c r="AB1356" s="118" t="n"/>
      <c r="AC1356" s="118" t="n"/>
      <c r="AD1356" s="118" t="n"/>
      <c r="AE1356" s="118" t="n"/>
      <c r="AF1356" s="118" t="n"/>
      <c r="AG1356" s="118" t="n"/>
      <c r="AH1356" s="118" t="n"/>
      <c r="AI1356" s="118" t="n"/>
      <c r="AJ1356" s="118" t="n"/>
      <c r="AK1356" s="118" t="n"/>
      <c r="AL1356" s="118" t="n"/>
      <c r="AM1356" s="118" t="n"/>
      <c r="AN1356" s="118" t="n"/>
      <c r="AO1356" s="118" t="n"/>
      <c r="AP1356" s="118" t="n"/>
      <c r="AQ1356" s="118" t="n"/>
      <c r="AR1356" s="118" t="n"/>
      <c r="AS1356" s="118" t="n"/>
      <c r="AT1356" s="118" t="n"/>
      <c r="AU1356" s="118" t="n"/>
      <c r="AV1356" s="118" t="n"/>
      <c r="AW1356" s="118" t="n"/>
      <c r="AX1356" s="118" t="n"/>
      <c r="AY1356" s="118" t="n"/>
      <c r="AZ1356" s="118" t="n"/>
      <c r="BA1356" s="118" t="n"/>
      <c r="BB1356" s="118" t="n"/>
      <c r="BC1356" s="118" t="n"/>
      <c r="BD1356" s="118" t="n"/>
      <c r="BE1356" s="118" t="n"/>
      <c r="BF1356" s="118" t="n">
        <v>1</v>
      </c>
      <c r="BG1356" s="118" t="n">
        <v>1</v>
      </c>
      <c r="BH1356" s="118" t="n">
        <v>1</v>
      </c>
      <c r="BI1356" s="118" t="n">
        <v>1</v>
      </c>
      <c r="BJ1356" s="118" t="n"/>
      <c r="BK1356" s="118" t="n">
        <v>1</v>
      </c>
      <c r="BL1356" s="118" t="n">
        <v>1</v>
      </c>
      <c r="BM1356" s="118" t="n"/>
      <c r="BN1356" s="118" t="n"/>
      <c r="BO1356" s="118" t="n"/>
      <c r="BP1356" s="118" t="n"/>
      <c r="BQ1356" s="118" t="n"/>
      <c r="BR1356" s="118" t="n"/>
      <c r="BS1356" s="118" t="n"/>
      <c r="BT1356" s="118">
        <f>COUNTIF(B1356:BS1356,1)</f>
        <v/>
      </c>
      <c r="BV1356" s="76">
        <f>TRIM(RIGHT(A1356, LEN(A1356) - FIND("@", SUBSTITUTE(A1356, " ", "@", LEN(A1356)-LEN(SUBSTITUTE(A1356," ",""))))))</f>
        <v/>
      </c>
      <c r="BW1356" s="76">
        <f>TRIM(LEFT(A1356,FIND(" ",A1356&amp;" ")-1))</f>
        <v/>
      </c>
      <c r="BX1356">
        <f>+IF(BV1356=BV1355,"Same","Diff")</f>
        <v/>
      </c>
      <c r="BY1356">
        <f>IF(BX1356="Same",IF(BW1356=BW1355,"same","Diff"))</f>
        <v/>
      </c>
    </row>
    <row r="1357" ht="17" customHeight="1">
      <c r="A1357" s="59" t="inlineStr">
        <is>
          <t>Sam Walter</t>
        </is>
      </c>
      <c r="B1357" s="117" t="n"/>
      <c r="C1357" s="117" t="n"/>
      <c r="D1357" s="117" t="n"/>
      <c r="E1357" s="117" t="n"/>
      <c r="F1357" s="117" t="n"/>
      <c r="G1357" s="117" t="n"/>
      <c r="H1357" s="117" t="n"/>
      <c r="I1357" s="117" t="n"/>
      <c r="J1357" s="118" t="n"/>
      <c r="K1357" s="118" t="n"/>
      <c r="L1357" s="118" t="n"/>
      <c r="M1357" s="118" t="n"/>
      <c r="N1357" s="118" t="n"/>
      <c r="O1357" s="118" t="n"/>
      <c r="P1357" s="118" t="n"/>
      <c r="Q1357" s="118" t="n"/>
      <c r="R1357" s="118" t="n"/>
      <c r="S1357" s="118" t="n"/>
      <c r="T1357" s="118" t="n"/>
      <c r="U1357" s="118" t="n"/>
      <c r="V1357" s="118" t="n"/>
      <c r="W1357" s="118" t="n"/>
      <c r="X1357" s="118" t="n"/>
      <c r="Y1357" s="118" t="n"/>
      <c r="Z1357" s="118" t="n"/>
      <c r="AA1357" s="118" t="n"/>
      <c r="AB1357" s="118" t="n"/>
      <c r="AC1357" s="118" t="n"/>
      <c r="AD1357" s="118" t="n"/>
      <c r="AE1357" s="118" t="n"/>
      <c r="AF1357" s="118" t="n"/>
      <c r="AG1357" s="118" t="n"/>
      <c r="AH1357" s="118" t="n"/>
      <c r="AI1357" s="118" t="n"/>
      <c r="AJ1357" s="118" t="n"/>
      <c r="AK1357" s="118" t="n"/>
      <c r="AL1357" s="118" t="n"/>
      <c r="AM1357" s="118" t="n"/>
      <c r="AN1357" s="118" t="n"/>
      <c r="AO1357" s="118" t="n"/>
      <c r="AP1357" s="118" t="n"/>
      <c r="AQ1357" s="118" t="n"/>
      <c r="AR1357" s="118" t="n"/>
      <c r="AS1357" s="118" t="n"/>
      <c r="AT1357" s="118" t="n"/>
      <c r="AU1357" s="118" t="n"/>
      <c r="AV1357" s="118" t="n"/>
      <c r="AW1357" s="118" t="n"/>
      <c r="AX1357" s="118" t="n"/>
      <c r="AY1357" s="118" t="n"/>
      <c r="AZ1357" s="118" t="n"/>
      <c r="BA1357" s="118" t="n"/>
      <c r="BB1357" s="118" t="n">
        <v>1</v>
      </c>
      <c r="BC1357" s="118" t="n"/>
      <c r="BD1357" s="118" t="n"/>
      <c r="BE1357" s="118" t="n"/>
      <c r="BF1357" s="118" t="n"/>
      <c r="BG1357" s="118" t="n"/>
      <c r="BH1357" s="118" t="n"/>
      <c r="BI1357" s="118" t="n"/>
      <c r="BJ1357" s="118" t="n"/>
      <c r="BK1357" s="118" t="n"/>
      <c r="BL1357" s="118" t="n"/>
      <c r="BM1357" s="118" t="n"/>
      <c r="BN1357" s="118" t="n"/>
      <c r="BO1357" s="118" t="n"/>
      <c r="BP1357" s="118" t="n"/>
      <c r="BQ1357" s="118" t="n"/>
      <c r="BR1357" s="118" t="n"/>
      <c r="BS1357" s="118" t="n"/>
      <c r="BT1357" s="118">
        <f>COUNTIF(B1357:BS1357,1)</f>
        <v/>
      </c>
      <c r="BV1357" s="76">
        <f>TRIM(RIGHT(A1357, LEN(A1357) - FIND("@", SUBSTITUTE(A1357, " ", "@", LEN(A1357)-LEN(SUBSTITUTE(A1357," ",""))))))</f>
        <v/>
      </c>
      <c r="BW1357" s="76">
        <f>TRIM(LEFT(A1357,FIND(" ",A1357&amp;" ")-1))</f>
        <v/>
      </c>
      <c r="BX1357">
        <f>+IF(BV1357=BV1356,"Same","Diff")</f>
        <v/>
      </c>
      <c r="BY1357">
        <f>IF(BX1357="Same",IF(BW1357=BW1356,"same","Diff"))</f>
        <v/>
      </c>
    </row>
    <row r="1358" ht="17" customHeight="1">
      <c r="A1358" s="59" t="inlineStr">
        <is>
          <t>Bruce Walton</t>
        </is>
      </c>
      <c r="B1358" s="117" t="n">
        <v>1</v>
      </c>
      <c r="C1358" s="117" t="n"/>
      <c r="D1358" s="117" t="n"/>
      <c r="E1358" s="117" t="n"/>
      <c r="F1358" s="117" t="n"/>
      <c r="G1358" s="117" t="n"/>
      <c r="H1358" s="117" t="n"/>
      <c r="I1358" s="117" t="n"/>
      <c r="J1358" s="118" t="n"/>
      <c r="K1358" s="118" t="n"/>
      <c r="L1358" s="118" t="n"/>
      <c r="M1358" s="118" t="n"/>
      <c r="N1358" s="118" t="n"/>
      <c r="O1358" s="118" t="n"/>
      <c r="P1358" s="118" t="n"/>
      <c r="Q1358" s="118" t="n"/>
      <c r="R1358" s="118" t="n"/>
      <c r="S1358" s="118" t="n"/>
      <c r="T1358" s="118" t="n"/>
      <c r="U1358" s="118" t="n"/>
      <c r="V1358" s="118" t="n"/>
      <c r="W1358" s="118" t="n"/>
      <c r="X1358" s="118" t="n"/>
      <c r="Y1358" s="118" t="n"/>
      <c r="Z1358" s="118" t="n"/>
      <c r="AA1358" s="118" t="n"/>
      <c r="AB1358" s="118" t="n"/>
      <c r="AC1358" s="118" t="n"/>
      <c r="AD1358" s="118" t="n"/>
      <c r="AE1358" s="118" t="n"/>
      <c r="AF1358" s="118" t="n"/>
      <c r="AG1358" s="118" t="n"/>
      <c r="AH1358" s="118" t="n"/>
      <c r="AI1358" s="118" t="n"/>
      <c r="AJ1358" s="118" t="n"/>
      <c r="AK1358" s="118" t="n"/>
      <c r="AL1358" s="118" t="n"/>
      <c r="AM1358" s="118" t="n"/>
      <c r="AN1358" s="118" t="n"/>
      <c r="AO1358" s="118" t="n"/>
      <c r="AP1358" s="118" t="n"/>
      <c r="AQ1358" s="118" t="n"/>
      <c r="AR1358" s="118" t="n"/>
      <c r="AS1358" s="118" t="n"/>
      <c r="AT1358" s="118" t="n"/>
      <c r="AU1358" s="118" t="n"/>
      <c r="AV1358" s="118" t="n"/>
      <c r="AW1358" s="118" t="n"/>
      <c r="AX1358" s="118" t="n"/>
      <c r="AY1358" s="118" t="n"/>
      <c r="AZ1358" s="118" t="n"/>
      <c r="BA1358" s="118" t="n"/>
      <c r="BB1358" s="118" t="n"/>
      <c r="BC1358" s="118" t="n"/>
      <c r="BD1358" s="118" t="n"/>
      <c r="BE1358" s="118" t="n"/>
      <c r="BF1358" s="118" t="n"/>
      <c r="BG1358" s="118" t="n"/>
      <c r="BH1358" s="118" t="n"/>
      <c r="BI1358" s="118" t="n"/>
      <c r="BJ1358" s="118" t="n"/>
      <c r="BK1358" s="118" t="n"/>
      <c r="BL1358" s="118" t="n"/>
      <c r="BM1358" s="118" t="n"/>
      <c r="BN1358" s="118" t="n"/>
      <c r="BO1358" s="118" t="n"/>
      <c r="BP1358" s="118" t="n"/>
      <c r="BQ1358" s="118" t="n"/>
      <c r="BR1358" s="118" t="n"/>
      <c r="BS1358" s="118" t="n"/>
      <c r="BT1358" s="118">
        <f>COUNTIF(B1358:BS1358,1)</f>
        <v/>
      </c>
      <c r="BV1358" s="76">
        <f>TRIM(RIGHT(A1358, LEN(A1358) - FIND("@", SUBSTITUTE(A1358, " ", "@", LEN(A1358)-LEN(SUBSTITUTE(A1358," ",""))))))</f>
        <v/>
      </c>
      <c r="BW1358" s="76">
        <f>TRIM(LEFT(A1358,FIND(" ",A1358&amp;" ")-1))</f>
        <v/>
      </c>
      <c r="BX1358">
        <f>+IF(BV1358=BV1357,"Same","Diff")</f>
        <v/>
      </c>
      <c r="BY1358">
        <f>IF(BX1358="Same",IF(BW1358=BW1357,"same","Diff"))</f>
        <v/>
      </c>
    </row>
    <row r="1359" ht="17" customHeight="1">
      <c r="A1359" s="60" t="inlineStr">
        <is>
          <t>Peter Walton</t>
        </is>
      </c>
      <c r="B1359" s="119" t="n"/>
      <c r="C1359" s="119" t="n"/>
      <c r="D1359" s="119" t="n"/>
      <c r="E1359" s="119" t="n"/>
      <c r="F1359" s="119" t="n"/>
      <c r="G1359" s="119" t="n"/>
      <c r="H1359" s="119" t="n"/>
      <c r="I1359" s="119" t="n"/>
      <c r="J1359" s="118" t="n"/>
      <c r="K1359" s="118" t="n"/>
      <c r="L1359" s="118" t="n"/>
      <c r="M1359" s="118" t="n"/>
      <c r="N1359" s="118" t="n"/>
      <c r="O1359" s="118" t="n"/>
      <c r="P1359" s="118" t="n"/>
      <c r="Q1359" s="118" t="n"/>
      <c r="R1359" s="118" t="n"/>
      <c r="S1359" s="118" t="n"/>
      <c r="T1359" s="118" t="n"/>
      <c r="U1359" s="118" t="n">
        <v>1</v>
      </c>
      <c r="V1359" s="118" t="n">
        <v>1</v>
      </c>
      <c r="W1359" s="118" t="n">
        <v>1</v>
      </c>
      <c r="X1359" s="118" t="n">
        <v>1</v>
      </c>
      <c r="Y1359" s="118" t="n"/>
      <c r="Z1359" s="118" t="n"/>
      <c r="AA1359" s="118" t="n"/>
      <c r="AB1359" s="118" t="n"/>
      <c r="AC1359" s="118" t="n"/>
      <c r="AD1359" s="118" t="n"/>
      <c r="AE1359" s="118" t="n"/>
      <c r="AF1359" s="118" t="n"/>
      <c r="AG1359" s="118" t="n"/>
      <c r="AH1359" s="118" t="n"/>
      <c r="AI1359" s="118" t="n"/>
      <c r="AJ1359" s="118" t="n"/>
      <c r="AK1359" s="118" t="n"/>
      <c r="AL1359" s="118" t="n"/>
      <c r="AM1359" s="118" t="n"/>
      <c r="AN1359" s="118" t="n"/>
      <c r="AO1359" s="118" t="n"/>
      <c r="AP1359" s="118" t="n"/>
      <c r="AQ1359" s="118" t="n"/>
      <c r="AR1359" s="118" t="n"/>
      <c r="AS1359" s="118" t="n"/>
      <c r="AT1359" s="118" t="n"/>
      <c r="AU1359" s="118" t="n"/>
      <c r="AV1359" s="118" t="n"/>
      <c r="AW1359" s="118" t="n"/>
      <c r="AX1359" s="118" t="n"/>
      <c r="AY1359" s="118" t="n"/>
      <c r="AZ1359" s="118" t="n"/>
      <c r="BA1359" s="118" t="n"/>
      <c r="BB1359" s="118" t="n"/>
      <c r="BC1359" s="118" t="n"/>
      <c r="BD1359" s="118" t="n"/>
      <c r="BE1359" s="118" t="n"/>
      <c r="BF1359" s="118" t="n"/>
      <c r="BG1359" s="118" t="n"/>
      <c r="BH1359" s="118" t="n"/>
      <c r="BI1359" s="118" t="n"/>
      <c r="BJ1359" s="118" t="n"/>
      <c r="BK1359" s="118" t="n"/>
      <c r="BL1359" s="118" t="n"/>
      <c r="BM1359" s="118" t="n"/>
      <c r="BN1359" s="118" t="n"/>
      <c r="BO1359" s="118" t="n"/>
      <c r="BP1359" s="118" t="n"/>
      <c r="BQ1359" s="118" t="n"/>
      <c r="BR1359" s="118" t="n"/>
      <c r="BS1359" s="118" t="n"/>
      <c r="BT1359" s="118">
        <f>COUNTIF(B1359:BS1359,1)</f>
        <v/>
      </c>
      <c r="BV1359" s="76">
        <f>TRIM(RIGHT(A1359, LEN(A1359) - FIND("@", SUBSTITUTE(A1359, " ", "@", LEN(A1359)-LEN(SUBSTITUTE(A1359," ",""))))))</f>
        <v/>
      </c>
      <c r="BW1359" s="76">
        <f>TRIM(LEFT(A1359,FIND(" ",A1359&amp;" ")-1))</f>
        <v/>
      </c>
      <c r="BX1359">
        <f>+IF(BV1359=BV1358,"Same","Diff")</f>
        <v/>
      </c>
      <c r="BY1359">
        <f>IF(BX1359="Same",IF(BW1359=BW1358,"same","Diff"))</f>
        <v/>
      </c>
    </row>
    <row r="1360" ht="17" customHeight="1">
      <c r="A1360" s="59" t="inlineStr">
        <is>
          <t>Dean Wanless</t>
        </is>
      </c>
      <c r="B1360" s="117" t="n"/>
      <c r="C1360" s="117" t="n"/>
      <c r="D1360" s="117" t="n"/>
      <c r="E1360" s="117" t="n"/>
      <c r="F1360" s="117" t="n"/>
      <c r="G1360" s="117" t="n"/>
      <c r="H1360" s="117" t="n"/>
      <c r="I1360" s="117" t="n"/>
      <c r="J1360" s="118" t="n"/>
      <c r="K1360" s="118" t="n"/>
      <c r="L1360" s="118" t="n"/>
      <c r="M1360" s="118" t="n"/>
      <c r="N1360" s="118" t="n"/>
      <c r="O1360" s="118" t="n"/>
      <c r="P1360" s="118" t="n"/>
      <c r="Q1360" s="118" t="n"/>
      <c r="R1360" s="118" t="n"/>
      <c r="S1360" s="118" t="n"/>
      <c r="T1360" s="118" t="n"/>
      <c r="U1360" s="118" t="n"/>
      <c r="V1360" s="118" t="n"/>
      <c r="W1360" s="118" t="n"/>
      <c r="X1360" s="118" t="n"/>
      <c r="Y1360" s="118" t="n"/>
      <c r="Z1360" s="118" t="n"/>
      <c r="AA1360" s="118" t="n"/>
      <c r="AB1360" s="118" t="n"/>
      <c r="AC1360" s="118" t="n"/>
      <c r="AD1360" s="118" t="n"/>
      <c r="AE1360" s="118" t="n"/>
      <c r="AF1360" s="118" t="n"/>
      <c r="AG1360" s="118" t="n"/>
      <c r="AH1360" s="118" t="n"/>
      <c r="AI1360" s="118" t="n"/>
      <c r="AJ1360" s="118" t="n"/>
      <c r="AK1360" s="118" t="n"/>
      <c r="AL1360" s="118" t="n"/>
      <c r="AM1360" s="118" t="n"/>
      <c r="AN1360" s="118" t="n"/>
      <c r="AO1360" s="118" t="n"/>
      <c r="AP1360" s="118" t="n"/>
      <c r="AQ1360" s="118" t="n">
        <v>1</v>
      </c>
      <c r="AR1360" s="118" t="n"/>
      <c r="AS1360" s="118" t="n"/>
      <c r="AT1360" s="118" t="n"/>
      <c r="AU1360" s="118" t="n"/>
      <c r="AV1360" s="118" t="n"/>
      <c r="AW1360" s="118" t="n"/>
      <c r="AX1360" s="118" t="n"/>
      <c r="AY1360" s="118" t="n"/>
      <c r="AZ1360" s="118" t="n"/>
      <c r="BA1360" s="118" t="n"/>
      <c r="BB1360" s="118" t="n"/>
      <c r="BC1360" s="118" t="n"/>
      <c r="BD1360" s="118" t="n"/>
      <c r="BE1360" s="118" t="n"/>
      <c r="BF1360" s="118" t="n"/>
      <c r="BG1360" s="118" t="n"/>
      <c r="BH1360" s="118" t="n"/>
      <c r="BI1360" s="118" t="n"/>
      <c r="BJ1360" s="118" t="n"/>
      <c r="BK1360" s="118" t="n"/>
      <c r="BL1360" s="118" t="n"/>
      <c r="BM1360" s="118" t="n"/>
      <c r="BN1360" s="118" t="n"/>
      <c r="BO1360" s="118" t="n"/>
      <c r="BP1360" s="118" t="n"/>
      <c r="BQ1360" s="118" t="n"/>
      <c r="BR1360" s="118" t="n"/>
      <c r="BS1360" s="118" t="n"/>
      <c r="BT1360" s="118">
        <f>COUNTIF(B1360:BS1360,1)</f>
        <v/>
      </c>
      <c r="BV1360" s="76">
        <f>TRIM(RIGHT(A1360, LEN(A1360) - FIND("@", SUBSTITUTE(A1360, " ", "@", LEN(A1360)-LEN(SUBSTITUTE(A1360," ",""))))))</f>
        <v/>
      </c>
      <c r="BW1360" s="76">
        <f>TRIM(LEFT(A1360,FIND(" ",A1360&amp;" ")-1))</f>
        <v/>
      </c>
      <c r="BX1360">
        <f>+IF(BV1360=BV1359,"Same","Diff")</f>
        <v/>
      </c>
      <c r="BY1360">
        <f>IF(BX1360="Same",IF(BW1360=BW1359,"same","Diff"))</f>
        <v/>
      </c>
    </row>
    <row r="1361" ht="17" customHeight="1">
      <c r="A1361" s="60" t="inlineStr">
        <is>
          <t>Ron Wanless</t>
        </is>
      </c>
      <c r="B1361" s="119" t="n"/>
      <c r="C1361" s="119" t="n"/>
      <c r="D1361" s="119" t="n"/>
      <c r="E1361" s="119" t="n"/>
      <c r="F1361" s="119" t="n"/>
      <c r="G1361" s="119" t="n"/>
      <c r="H1361" s="119" t="n"/>
      <c r="I1361" s="119" t="n"/>
      <c r="J1361" s="118" t="n"/>
      <c r="K1361" s="118" t="n"/>
      <c r="L1361" s="118" t="n"/>
      <c r="M1361" s="118" t="n"/>
      <c r="N1361" s="118" t="n"/>
      <c r="O1361" s="118" t="n"/>
      <c r="P1361" s="118" t="n"/>
      <c r="Q1361" s="118" t="n"/>
      <c r="R1361" s="118" t="n"/>
      <c r="S1361" s="118" t="n"/>
      <c r="T1361" s="118" t="n"/>
      <c r="U1361" s="118" t="n">
        <v>1</v>
      </c>
      <c r="V1361" s="118" t="n">
        <v>1</v>
      </c>
      <c r="W1361" s="118" t="n">
        <v>1</v>
      </c>
      <c r="X1361" s="118" t="n">
        <v>1</v>
      </c>
      <c r="Y1361" s="118" t="n"/>
      <c r="Z1361" s="118" t="n"/>
      <c r="AA1361" s="118" t="n"/>
      <c r="AB1361" s="118" t="n"/>
      <c r="AC1361" s="118" t="n"/>
      <c r="AD1361" s="118" t="n"/>
      <c r="AE1361" s="118" t="n"/>
      <c r="AF1361" s="118" t="n"/>
      <c r="AG1361" s="118" t="n"/>
      <c r="AH1361" s="118" t="n"/>
      <c r="AI1361" s="118" t="n"/>
      <c r="AJ1361" s="118" t="n"/>
      <c r="AK1361" s="118" t="n"/>
      <c r="AL1361" s="118" t="n"/>
      <c r="AM1361" s="118" t="n"/>
      <c r="AN1361" s="118" t="n"/>
      <c r="AO1361" s="118" t="n"/>
      <c r="AP1361" s="118" t="n"/>
      <c r="AQ1361" s="118" t="n"/>
      <c r="AR1361" s="118" t="n"/>
      <c r="AS1361" s="118" t="n"/>
      <c r="AT1361" s="118" t="n"/>
      <c r="AU1361" s="118" t="n"/>
      <c r="AV1361" s="118" t="n"/>
      <c r="AW1361" s="118" t="n"/>
      <c r="AX1361" s="118" t="n"/>
      <c r="AY1361" s="118" t="n"/>
      <c r="AZ1361" s="118" t="n"/>
      <c r="BA1361" s="118" t="n"/>
      <c r="BB1361" s="118" t="n"/>
      <c r="BC1361" s="118" t="n"/>
      <c r="BD1361" s="118" t="n"/>
      <c r="BE1361" s="118" t="n"/>
      <c r="BF1361" s="118" t="n"/>
      <c r="BG1361" s="118" t="n"/>
      <c r="BH1361" s="118" t="n"/>
      <c r="BI1361" s="118" t="n"/>
      <c r="BJ1361" s="118" t="n"/>
      <c r="BK1361" s="118" t="n"/>
      <c r="BL1361" s="118" t="n"/>
      <c r="BM1361" s="118" t="n"/>
      <c r="BN1361" s="118" t="n"/>
      <c r="BO1361" s="118" t="n"/>
      <c r="BP1361" s="118" t="n"/>
      <c r="BQ1361" s="118" t="n"/>
      <c r="BR1361" s="118" t="n"/>
      <c r="BS1361" s="118" t="n"/>
      <c r="BT1361" s="118">
        <f>COUNTIF(B1361:BS1361,1)</f>
        <v/>
      </c>
      <c r="BV1361" s="76">
        <f>TRIM(RIGHT(A1361, LEN(A1361) - FIND("@", SUBSTITUTE(A1361, " ", "@", LEN(A1361)-LEN(SUBSTITUTE(A1361," ",""))))))</f>
        <v/>
      </c>
      <c r="BW1361" s="76">
        <f>TRIM(LEFT(A1361,FIND(" ",A1361&amp;" ")-1))</f>
        <v/>
      </c>
      <c r="BX1361">
        <f>+IF(BV1361=BV1360,"Same","Diff")</f>
        <v/>
      </c>
      <c r="BY1361">
        <f>IF(BX1361="Same",IF(BW1361=BW1360,"same","Diff"))</f>
        <v/>
      </c>
    </row>
    <row r="1362" ht="17" customHeight="1">
      <c r="A1362" s="70" t="inlineStr">
        <is>
          <t>T Wanless</t>
        </is>
      </c>
      <c r="B1362" s="129" t="n"/>
      <c r="C1362" s="129" t="n"/>
      <c r="D1362" s="129" t="n"/>
      <c r="E1362" s="129" t="n"/>
      <c r="F1362" s="129" t="n"/>
      <c r="G1362" s="129" t="n"/>
      <c r="H1362" s="129" t="n"/>
      <c r="I1362" s="129" t="n"/>
      <c r="J1362" s="118" t="n"/>
      <c r="K1362" s="118" t="n"/>
      <c r="L1362" s="118" t="n"/>
      <c r="M1362" s="118" t="n"/>
      <c r="N1362" s="118" t="n"/>
      <c r="O1362" s="118" t="n"/>
      <c r="P1362" s="118" t="n"/>
      <c r="Q1362" s="118" t="n"/>
      <c r="R1362" s="118" t="n"/>
      <c r="S1362" s="118" t="n"/>
      <c r="T1362" s="118" t="n"/>
      <c r="U1362" s="118" t="n"/>
      <c r="V1362" s="118" t="n"/>
      <c r="W1362" s="118" t="n"/>
      <c r="X1362" s="118" t="n"/>
      <c r="Y1362" s="118" t="n"/>
      <c r="Z1362" s="118" t="n"/>
      <c r="AA1362" s="118" t="n"/>
      <c r="AB1362" s="118" t="n"/>
      <c r="AC1362" s="118" t="n"/>
      <c r="AD1362" s="118" t="n"/>
      <c r="AE1362" s="118" t="n"/>
      <c r="AF1362" s="118" t="n"/>
      <c r="AG1362" s="118" t="n"/>
      <c r="AH1362" s="118" t="n"/>
      <c r="AI1362" s="118" t="n"/>
      <c r="AJ1362" s="118" t="n"/>
      <c r="AK1362" s="118" t="n"/>
      <c r="AL1362" s="118" t="n"/>
      <c r="AM1362" s="118" t="n"/>
      <c r="AN1362" s="118" t="n"/>
      <c r="AO1362" s="118" t="n">
        <v>1</v>
      </c>
      <c r="AP1362" s="118" t="n"/>
      <c r="AQ1362" s="118" t="n"/>
      <c r="AR1362" s="118" t="n"/>
      <c r="AS1362" s="118" t="n"/>
      <c r="AT1362" s="118" t="n"/>
      <c r="AU1362" s="118" t="n"/>
      <c r="AV1362" s="118" t="n"/>
      <c r="AW1362" s="118" t="n"/>
      <c r="AX1362" s="118" t="n"/>
      <c r="AY1362" s="118" t="n"/>
      <c r="AZ1362" s="118" t="n"/>
      <c r="BA1362" s="118" t="n"/>
      <c r="BB1362" s="118" t="n"/>
      <c r="BC1362" s="118" t="n"/>
      <c r="BD1362" s="118" t="n"/>
      <c r="BE1362" s="118" t="n"/>
      <c r="BF1362" s="118" t="n"/>
      <c r="BG1362" s="118" t="n"/>
      <c r="BH1362" s="118" t="n"/>
      <c r="BI1362" s="118" t="n"/>
      <c r="BJ1362" s="118" t="n"/>
      <c r="BK1362" s="118" t="n"/>
      <c r="BL1362" s="118" t="n"/>
      <c r="BM1362" s="118" t="n"/>
      <c r="BN1362" s="118" t="n"/>
      <c r="BO1362" s="118" t="n"/>
      <c r="BP1362" s="118" t="n"/>
      <c r="BQ1362" s="118" t="n"/>
      <c r="BR1362" s="118" t="n"/>
      <c r="BS1362" s="118" t="n"/>
      <c r="BT1362" s="118">
        <f>COUNTIF(B1362:BS1362,1)</f>
        <v/>
      </c>
      <c r="BV1362" s="76">
        <f>TRIM(RIGHT(A1362, LEN(A1362) - FIND("@", SUBSTITUTE(A1362, " ", "@", LEN(A1362)-LEN(SUBSTITUTE(A1362," ",""))))))</f>
        <v/>
      </c>
      <c r="BW1362" s="76">
        <f>TRIM(LEFT(A1362,FIND(" ",A1362&amp;" ")-1))</f>
        <v/>
      </c>
      <c r="BX1362">
        <f>+IF(BV1362=BV1361,"Same","Diff")</f>
        <v/>
      </c>
      <c r="BY1362">
        <f>IF(BX1362="Same",IF(BW1362=BW1361,"same","Diff"))</f>
        <v/>
      </c>
    </row>
    <row r="1363" ht="17" customHeight="1">
      <c r="A1363" s="59" t="inlineStr">
        <is>
          <t>Todd Wanless</t>
        </is>
      </c>
      <c r="B1363" s="117" t="n"/>
      <c r="C1363" s="117" t="n"/>
      <c r="D1363" s="117" t="n"/>
      <c r="E1363" s="117" t="n"/>
      <c r="F1363" s="117" t="n"/>
      <c r="G1363" s="117" t="n"/>
      <c r="H1363" s="117" t="n"/>
      <c r="I1363" s="117" t="n"/>
      <c r="J1363" s="118" t="n"/>
      <c r="K1363" s="118" t="n"/>
      <c r="L1363" s="118" t="n"/>
      <c r="M1363" s="118" t="n"/>
      <c r="N1363" s="118" t="n"/>
      <c r="O1363" s="118" t="n"/>
      <c r="P1363" s="118" t="n"/>
      <c r="Q1363" s="118" t="n"/>
      <c r="R1363" s="118" t="n"/>
      <c r="S1363" s="118" t="n"/>
      <c r="T1363" s="118" t="n"/>
      <c r="U1363" s="118" t="n"/>
      <c r="V1363" s="118" t="n"/>
      <c r="W1363" s="118" t="n"/>
      <c r="X1363" s="118" t="n"/>
      <c r="Y1363" s="118" t="n"/>
      <c r="Z1363" s="118" t="n"/>
      <c r="AA1363" s="118" t="n"/>
      <c r="AB1363" s="118" t="n"/>
      <c r="AC1363" s="118" t="n"/>
      <c r="AD1363" s="118" t="n"/>
      <c r="AE1363" s="118" t="n"/>
      <c r="AF1363" s="118" t="n"/>
      <c r="AG1363" s="118" t="n"/>
      <c r="AH1363" s="118" t="n"/>
      <c r="AI1363" s="118" t="n"/>
      <c r="AJ1363" s="118" t="n"/>
      <c r="AK1363" s="118" t="n"/>
      <c r="AL1363" s="118" t="n"/>
      <c r="AM1363" s="118" t="n"/>
      <c r="AN1363" s="118" t="n"/>
      <c r="AO1363" s="118" t="n"/>
      <c r="AP1363" s="118" t="n"/>
      <c r="AQ1363" s="118" t="n">
        <v>1</v>
      </c>
      <c r="AR1363" s="118" t="n"/>
      <c r="AS1363" s="118" t="n"/>
      <c r="AT1363" s="118" t="n"/>
      <c r="AU1363" s="118" t="n"/>
      <c r="AV1363" s="118" t="n"/>
      <c r="AW1363" s="118" t="n"/>
      <c r="AX1363" s="118" t="n"/>
      <c r="AY1363" s="118" t="n"/>
      <c r="AZ1363" s="118" t="n"/>
      <c r="BA1363" s="118" t="n"/>
      <c r="BB1363" s="118" t="n"/>
      <c r="BC1363" s="118" t="n"/>
      <c r="BD1363" s="118" t="n"/>
      <c r="BE1363" s="118" t="n"/>
      <c r="BF1363" s="118" t="n"/>
      <c r="BG1363" s="118" t="n"/>
      <c r="BH1363" s="118" t="n"/>
      <c r="BI1363" s="118" t="n"/>
      <c r="BJ1363" s="118" t="n"/>
      <c r="BK1363" s="118" t="n"/>
      <c r="BL1363" s="118" t="n"/>
      <c r="BM1363" s="118" t="n"/>
      <c r="BN1363" s="118" t="n"/>
      <c r="BO1363" s="118" t="n"/>
      <c r="BP1363" s="118" t="n"/>
      <c r="BQ1363" s="118" t="n"/>
      <c r="BR1363" s="118" t="n"/>
      <c r="BS1363" s="118" t="n"/>
      <c r="BT1363" s="118">
        <f>COUNTIF(B1363:BS1363,1)</f>
        <v/>
      </c>
      <c r="BV1363" s="76">
        <f>TRIM(RIGHT(A1363, LEN(A1363) - FIND("@", SUBSTITUTE(A1363, " ", "@", LEN(A1363)-LEN(SUBSTITUTE(A1363," ",""))))))</f>
        <v/>
      </c>
      <c r="BW1363" s="76">
        <f>TRIM(LEFT(A1363,FIND(" ",A1363&amp;" ")-1))</f>
        <v/>
      </c>
      <c r="BX1363">
        <f>+IF(BV1363=BV1362,"Same","Diff")</f>
        <v/>
      </c>
      <c r="BY1363">
        <f>IF(BX1363="Same",IF(BW1363=BW1362,"same","Diff"))</f>
        <v/>
      </c>
    </row>
    <row r="1364" ht="17" customHeight="1">
      <c r="A1364" s="60" t="inlineStr">
        <is>
          <t>Graham Ward</t>
        </is>
      </c>
      <c r="B1364" s="119" t="n"/>
      <c r="C1364" s="119" t="n"/>
      <c r="D1364" s="119" t="n"/>
      <c r="E1364" s="119" t="n"/>
      <c r="F1364" s="119" t="n"/>
      <c r="G1364" s="119" t="n">
        <v>1</v>
      </c>
      <c r="H1364" s="119" t="n"/>
      <c r="I1364" s="119" t="n"/>
      <c r="J1364" s="118" t="n"/>
      <c r="K1364" s="118" t="n"/>
      <c r="L1364" s="118" t="n"/>
      <c r="M1364" s="118" t="n"/>
      <c r="N1364" s="118" t="n"/>
      <c r="O1364" s="118" t="n"/>
      <c r="P1364" s="118" t="n"/>
      <c r="Q1364" s="118" t="n"/>
      <c r="R1364" s="118" t="n"/>
      <c r="S1364" s="118" t="n"/>
      <c r="T1364" s="118" t="n"/>
      <c r="U1364" s="118" t="n"/>
      <c r="V1364" s="118" t="n"/>
      <c r="W1364" s="118" t="n"/>
      <c r="X1364" s="118" t="n"/>
      <c r="Y1364" s="118" t="n"/>
      <c r="Z1364" s="118" t="n"/>
      <c r="AA1364" s="118" t="n"/>
      <c r="AB1364" s="118" t="n"/>
      <c r="AC1364" s="118" t="n"/>
      <c r="AD1364" s="118" t="n"/>
      <c r="AE1364" s="118" t="n"/>
      <c r="AF1364" s="118" t="n"/>
      <c r="AG1364" s="118" t="n"/>
      <c r="AH1364" s="118" t="n"/>
      <c r="AI1364" s="118" t="n"/>
      <c r="AJ1364" s="118" t="n"/>
      <c r="AK1364" s="118" t="n"/>
      <c r="AL1364" s="118" t="n"/>
      <c r="AM1364" s="118" t="n"/>
      <c r="AN1364" s="118" t="n"/>
      <c r="AO1364" s="118" t="n"/>
      <c r="AP1364" s="118" t="n"/>
      <c r="AQ1364" s="118" t="n"/>
      <c r="AR1364" s="118" t="n"/>
      <c r="AS1364" s="118" t="n"/>
      <c r="AT1364" s="118" t="n"/>
      <c r="AU1364" s="118" t="n"/>
      <c r="AV1364" s="118" t="n"/>
      <c r="AW1364" s="118" t="n"/>
      <c r="AX1364" s="118" t="n"/>
      <c r="AY1364" s="118" t="n"/>
      <c r="AZ1364" s="118" t="n"/>
      <c r="BA1364" s="118" t="n"/>
      <c r="BB1364" s="118" t="n"/>
      <c r="BC1364" s="118" t="n"/>
      <c r="BD1364" s="118" t="n"/>
      <c r="BE1364" s="118" t="n"/>
      <c r="BF1364" s="118" t="n"/>
      <c r="BG1364" s="118" t="n"/>
      <c r="BH1364" s="118" t="n"/>
      <c r="BI1364" s="118" t="n"/>
      <c r="BJ1364" s="118" t="n"/>
      <c r="BK1364" s="118" t="n"/>
      <c r="BL1364" s="118" t="n"/>
      <c r="BM1364" s="118" t="n"/>
      <c r="BN1364" s="118" t="n"/>
      <c r="BO1364" s="118" t="n"/>
      <c r="BP1364" s="118" t="n"/>
      <c r="BQ1364" s="118" t="n"/>
      <c r="BR1364" s="118" t="n"/>
      <c r="BS1364" s="118" t="n"/>
      <c r="BT1364" s="118">
        <f>COUNTIF(B1364:BS1364,1)</f>
        <v/>
      </c>
      <c r="BV1364" s="76">
        <f>TRIM(RIGHT(A1364, LEN(A1364) - FIND("@", SUBSTITUTE(A1364, " ", "@", LEN(A1364)-LEN(SUBSTITUTE(A1364," ",""))))))</f>
        <v/>
      </c>
      <c r="BW1364" s="76">
        <f>TRIM(LEFT(A1364,FIND(" ",A1364&amp;" ")-1))</f>
        <v/>
      </c>
      <c r="BX1364">
        <f>+IF(BV1364=BV1363,"Same","Diff")</f>
        <v/>
      </c>
      <c r="BY1364">
        <f>IF(BX1364="Same",IF(BW1364=BW1363,"same","Diff"))</f>
        <v/>
      </c>
    </row>
    <row r="1365" ht="17" customHeight="1">
      <c r="A1365" s="59" t="inlineStr">
        <is>
          <t>Phil Ward</t>
        </is>
      </c>
      <c r="B1365" s="117" t="n"/>
      <c r="C1365" s="117" t="n"/>
      <c r="D1365" s="117" t="n"/>
      <c r="E1365" s="117" t="n"/>
      <c r="F1365" s="117" t="n"/>
      <c r="G1365" s="117" t="n"/>
      <c r="H1365" s="117" t="n"/>
      <c r="I1365" s="117" t="n"/>
      <c r="J1365" s="118" t="n"/>
      <c r="K1365" s="118" t="n"/>
      <c r="L1365" s="118" t="n"/>
      <c r="M1365" s="118" t="n"/>
      <c r="N1365" s="118" t="n"/>
      <c r="O1365" s="118" t="n">
        <v>1</v>
      </c>
      <c r="P1365" s="118" t="n"/>
      <c r="Q1365" s="118" t="n"/>
      <c r="R1365" s="118" t="n"/>
      <c r="S1365" s="118" t="n">
        <v>1</v>
      </c>
      <c r="T1365" s="118" t="n"/>
      <c r="U1365" s="118" t="n"/>
      <c r="V1365" s="118" t="n"/>
      <c r="W1365" s="118" t="n"/>
      <c r="X1365" s="118" t="n">
        <v>1</v>
      </c>
      <c r="Y1365" s="118" t="n"/>
      <c r="Z1365" s="118" t="n"/>
      <c r="AA1365" s="118" t="n"/>
      <c r="AB1365" s="118" t="n"/>
      <c r="AC1365" s="118" t="n">
        <v>1</v>
      </c>
      <c r="AD1365" s="118" t="n">
        <v>1</v>
      </c>
      <c r="AE1365" s="118" t="n"/>
      <c r="AF1365" s="118" t="n">
        <v>1</v>
      </c>
      <c r="AG1365" s="118" t="n"/>
      <c r="AH1365" s="118" t="n"/>
      <c r="AI1365" s="118" t="n"/>
      <c r="AJ1365" s="118" t="n">
        <v>1</v>
      </c>
      <c r="AK1365" s="118" t="n"/>
      <c r="AL1365" s="118" t="n"/>
      <c r="AM1365" s="118" t="n"/>
      <c r="AN1365" s="118" t="n"/>
      <c r="AO1365" s="118" t="n"/>
      <c r="AP1365" s="118" t="n"/>
      <c r="AQ1365" s="118" t="n"/>
      <c r="AR1365" s="118" t="n"/>
      <c r="AS1365" s="118" t="n"/>
      <c r="AT1365" s="118" t="n"/>
      <c r="AU1365" s="118" t="n"/>
      <c r="AV1365" s="118" t="n"/>
      <c r="AW1365" s="118" t="n"/>
      <c r="AX1365" s="118" t="n"/>
      <c r="AY1365" s="118" t="n"/>
      <c r="AZ1365" s="118" t="n"/>
      <c r="BA1365" s="118" t="n"/>
      <c r="BB1365" s="118" t="n"/>
      <c r="BC1365" s="118" t="n"/>
      <c r="BD1365" s="118" t="n"/>
      <c r="BE1365" s="118" t="n"/>
      <c r="BF1365" s="118" t="n"/>
      <c r="BG1365" s="118" t="n"/>
      <c r="BH1365" s="118" t="n"/>
      <c r="BI1365" s="118" t="n"/>
      <c r="BJ1365" s="118" t="n"/>
      <c r="BK1365" s="118" t="n"/>
      <c r="BL1365" s="118" t="n"/>
      <c r="BM1365" s="118" t="n"/>
      <c r="BN1365" s="118" t="n"/>
      <c r="BO1365" s="118" t="n"/>
      <c r="BP1365" s="118" t="n"/>
      <c r="BQ1365" s="118" t="n"/>
      <c r="BR1365" s="118" t="n"/>
      <c r="BS1365" s="118" t="n"/>
      <c r="BT1365" s="118">
        <f>COUNTIF(B1365:BS1365,1)</f>
        <v/>
      </c>
      <c r="BV1365" s="76">
        <f>TRIM(RIGHT(A1365, LEN(A1365) - FIND("@", SUBSTITUTE(A1365, " ", "@", LEN(A1365)-LEN(SUBSTITUTE(A1365," ",""))))))</f>
        <v/>
      </c>
      <c r="BW1365" s="76">
        <f>TRIM(LEFT(A1365,FIND(" ",A1365&amp;" ")-1))</f>
        <v/>
      </c>
      <c r="BX1365">
        <f>+IF(BV1365=BV1364,"Same","Diff")</f>
        <v/>
      </c>
      <c r="BY1365">
        <f>IF(BX1365="Same",IF(BW1365=BW1364,"same","Diff"))</f>
        <v/>
      </c>
    </row>
    <row r="1366" ht="17" customHeight="1">
      <c r="A1366" s="59" t="inlineStr">
        <is>
          <t>Graeme Waswo</t>
        </is>
      </c>
      <c r="B1366" s="117" t="n"/>
      <c r="C1366" s="117" t="n"/>
      <c r="D1366" s="117" t="n"/>
      <c r="E1366" s="117" t="n"/>
      <c r="F1366" s="117" t="n"/>
      <c r="G1366" s="117" t="n"/>
      <c r="H1366" s="117" t="n"/>
      <c r="I1366" s="117" t="n"/>
      <c r="J1366" s="118" t="n"/>
      <c r="K1366" s="118" t="n"/>
      <c r="L1366" s="118" t="n"/>
      <c r="M1366" s="118" t="n"/>
      <c r="N1366" s="118" t="n"/>
      <c r="O1366" s="118" t="n"/>
      <c r="P1366" s="118" t="n"/>
      <c r="Q1366" s="118" t="n"/>
      <c r="R1366" s="118" t="n"/>
      <c r="S1366" s="118" t="n"/>
      <c r="T1366" s="118" t="n"/>
      <c r="U1366" s="118" t="n"/>
      <c r="V1366" s="118" t="n"/>
      <c r="W1366" s="118" t="n"/>
      <c r="X1366" s="118" t="n"/>
      <c r="Y1366" s="118" t="n"/>
      <c r="Z1366" s="118" t="n">
        <v>1</v>
      </c>
      <c r="AA1366" s="118" t="n"/>
      <c r="AB1366" s="118" t="n"/>
      <c r="AC1366" s="118" t="n"/>
      <c r="AD1366" s="118" t="n"/>
      <c r="AE1366" s="118" t="n"/>
      <c r="AF1366" s="118" t="n"/>
      <c r="AG1366" s="118" t="n"/>
      <c r="AH1366" s="118" t="n"/>
      <c r="AI1366" s="118" t="n"/>
      <c r="AJ1366" s="118" t="n"/>
      <c r="AK1366" s="118" t="n"/>
      <c r="AL1366" s="118" t="n"/>
      <c r="AM1366" s="118" t="n"/>
      <c r="AN1366" s="118" t="n"/>
      <c r="AO1366" s="118" t="n"/>
      <c r="AP1366" s="118" t="n"/>
      <c r="AQ1366" s="118" t="n"/>
      <c r="AR1366" s="118" t="n"/>
      <c r="AS1366" s="118" t="n"/>
      <c r="AT1366" s="118" t="n"/>
      <c r="AU1366" s="118" t="n"/>
      <c r="AV1366" s="118" t="n"/>
      <c r="AW1366" s="118" t="n"/>
      <c r="AX1366" s="118" t="n"/>
      <c r="AY1366" s="118" t="n"/>
      <c r="AZ1366" s="118" t="n"/>
      <c r="BA1366" s="118" t="n"/>
      <c r="BB1366" s="118" t="n"/>
      <c r="BC1366" s="118" t="n"/>
      <c r="BD1366" s="118" t="n"/>
      <c r="BE1366" s="118" t="n"/>
      <c r="BF1366" s="118" t="n"/>
      <c r="BG1366" s="118" t="n"/>
      <c r="BH1366" s="118" t="n"/>
      <c r="BI1366" s="118" t="n"/>
      <c r="BJ1366" s="118" t="n"/>
      <c r="BK1366" s="118" t="n"/>
      <c r="BL1366" s="118" t="n"/>
      <c r="BM1366" s="118" t="n"/>
      <c r="BN1366" s="118" t="n"/>
      <c r="BO1366" s="118" t="n"/>
      <c r="BP1366" s="118" t="n"/>
      <c r="BQ1366" s="118" t="n"/>
      <c r="BR1366" s="118" t="n"/>
      <c r="BS1366" s="118" t="n"/>
      <c r="BT1366" s="118">
        <f>COUNTIF(B1366:BS1366,1)</f>
        <v/>
      </c>
      <c r="BV1366" s="76">
        <f>TRIM(RIGHT(A1366, LEN(A1366) - FIND("@", SUBSTITUTE(A1366, " ", "@", LEN(A1366)-LEN(SUBSTITUTE(A1366," ",""))))))</f>
        <v/>
      </c>
      <c r="BW1366" s="76">
        <f>TRIM(LEFT(A1366,FIND(" ",A1366&amp;" ")-1))</f>
        <v/>
      </c>
      <c r="BX1366">
        <f>+IF(BV1366=BV1365,"Same","Diff")</f>
        <v/>
      </c>
      <c r="BY1366">
        <f>IF(BX1366="Same",IF(BW1366=BW1365,"same","Diff"))</f>
        <v/>
      </c>
    </row>
    <row r="1367" ht="17" customHeight="1">
      <c r="A1367" s="61" t="inlineStr">
        <is>
          <t>Cameron Waters</t>
        </is>
      </c>
      <c r="B1367" s="120" t="n"/>
      <c r="C1367" s="120" t="n"/>
      <c r="D1367" s="120" t="n"/>
      <c r="E1367" s="120" t="n"/>
      <c r="F1367" s="120" t="n"/>
      <c r="G1367" s="120" t="n"/>
      <c r="H1367" s="120" t="n"/>
      <c r="I1367" s="120" t="n"/>
      <c r="J1367" s="118" t="n"/>
      <c r="K1367" s="118" t="n"/>
      <c r="L1367" s="118" t="n"/>
      <c r="M1367" s="118" t="n"/>
      <c r="N1367" s="118" t="n"/>
      <c r="O1367" s="118" t="n"/>
      <c r="P1367" s="118" t="n"/>
      <c r="Q1367" s="118" t="n"/>
      <c r="R1367" s="118" t="n"/>
      <c r="S1367" s="118" t="n"/>
      <c r="T1367" s="118" t="n"/>
      <c r="U1367" s="118" t="n"/>
      <c r="V1367" s="118" t="n"/>
      <c r="W1367" s="118" t="n"/>
      <c r="X1367" s="118" t="n"/>
      <c r="Y1367" s="118" t="n"/>
      <c r="Z1367" s="118" t="n"/>
      <c r="AA1367" s="118" t="n"/>
      <c r="AB1367" s="118" t="n"/>
      <c r="AC1367" s="118" t="n"/>
      <c r="AD1367" s="118" t="n"/>
      <c r="AE1367" s="118" t="n"/>
      <c r="AF1367" s="118" t="n"/>
      <c r="AG1367" s="118" t="n"/>
      <c r="AH1367" s="118" t="n"/>
      <c r="AI1367" s="118" t="n"/>
      <c r="AJ1367" s="118" t="n"/>
      <c r="AK1367" s="118" t="n"/>
      <c r="AL1367" s="118" t="n"/>
      <c r="AM1367" s="118" t="n"/>
      <c r="AN1367" s="118" t="n"/>
      <c r="AO1367" s="118" t="n"/>
      <c r="AP1367" s="118" t="n"/>
      <c r="AQ1367" s="118" t="n"/>
      <c r="AR1367" s="118" t="n"/>
      <c r="AS1367" s="118" t="n"/>
      <c r="AT1367" s="118" t="n"/>
      <c r="AU1367" s="118" t="n"/>
      <c r="AV1367" s="118" t="n"/>
      <c r="AW1367" s="118" t="n"/>
      <c r="AX1367" s="118" t="n"/>
      <c r="AY1367" s="118" t="n"/>
      <c r="AZ1367" s="118" t="n"/>
      <c r="BA1367" s="118" t="n"/>
      <c r="BB1367" s="118" t="n"/>
      <c r="BC1367" s="118" t="n"/>
      <c r="BD1367" s="118" t="n">
        <v>1</v>
      </c>
      <c r="BE1367" s="118" t="n">
        <v>1</v>
      </c>
      <c r="BF1367" s="118" t="n"/>
      <c r="BG1367" s="118" t="n">
        <v>1</v>
      </c>
      <c r="BH1367" s="118" t="n">
        <v>1</v>
      </c>
      <c r="BI1367" s="118" t="n">
        <v>1</v>
      </c>
      <c r="BJ1367" s="118" t="n">
        <v>1</v>
      </c>
      <c r="BK1367" s="118" t="n">
        <v>1</v>
      </c>
      <c r="BL1367" s="118" t="n">
        <v>1</v>
      </c>
      <c r="BM1367" s="118" t="n">
        <v>1</v>
      </c>
      <c r="BN1367" s="118" t="n">
        <v>1</v>
      </c>
      <c r="BO1367" s="118" t="n">
        <v>1</v>
      </c>
      <c r="BP1367" s="118" t="n">
        <v>1</v>
      </c>
      <c r="BQ1367" s="118" t="n">
        <v>1</v>
      </c>
      <c r="BR1367" s="118" t="n">
        <v>1</v>
      </c>
      <c r="BS1367" s="118" t="n">
        <v>1</v>
      </c>
      <c r="BT1367" s="118">
        <f>COUNTIF(B1367:BS1367,1)</f>
        <v/>
      </c>
      <c r="BV1367" s="76">
        <f>TRIM(RIGHT(A1367, LEN(A1367) - FIND("@", SUBSTITUTE(A1367, " ", "@", LEN(A1367)-LEN(SUBSTITUTE(A1367," ",""))))))</f>
        <v/>
      </c>
      <c r="BW1367" s="76">
        <f>TRIM(LEFT(A1367,FIND(" ",A1367&amp;" ")-1))</f>
        <v/>
      </c>
      <c r="BX1367">
        <f>+IF(BV1367=BV1366,"Same","Diff")</f>
        <v/>
      </c>
      <c r="BY1367">
        <f>IF(BX1367="Same",IF(BW1367=BW1366,"same","Diff"))</f>
        <v/>
      </c>
    </row>
    <row r="1368" ht="17" customHeight="1">
      <c r="A1368" s="59" t="inlineStr">
        <is>
          <t>Tom Watkinson</t>
        </is>
      </c>
      <c r="B1368" s="117" t="n"/>
      <c r="C1368" s="117" t="n"/>
      <c r="D1368" s="117" t="n"/>
      <c r="E1368" s="117" t="n"/>
      <c r="F1368" s="117" t="n"/>
      <c r="G1368" s="117" t="n"/>
      <c r="H1368" s="117" t="n"/>
      <c r="I1368" s="117" t="n"/>
      <c r="J1368" s="118" t="n"/>
      <c r="K1368" s="118" t="n"/>
      <c r="L1368" s="118" t="n"/>
      <c r="M1368" s="118" t="n"/>
      <c r="N1368" s="118" t="n"/>
      <c r="O1368" s="118" t="n"/>
      <c r="P1368" s="118" t="n"/>
      <c r="Q1368" s="118" t="n"/>
      <c r="R1368" s="118" t="n"/>
      <c r="S1368" s="118" t="n"/>
      <c r="T1368" s="118" t="n"/>
      <c r="U1368" s="118" t="n"/>
      <c r="V1368" s="118" t="n"/>
      <c r="W1368" s="118" t="n"/>
      <c r="X1368" s="118" t="n"/>
      <c r="Y1368" s="118" t="n"/>
      <c r="Z1368" s="118" t="n"/>
      <c r="AA1368" s="118" t="n"/>
      <c r="AB1368" s="118" t="n"/>
      <c r="AC1368" s="118" t="n"/>
      <c r="AD1368" s="118" t="n"/>
      <c r="AE1368" s="118" t="n">
        <v>1</v>
      </c>
      <c r="AF1368" s="118" t="n"/>
      <c r="AG1368" s="118" t="n"/>
      <c r="AH1368" s="118" t="n">
        <v>1</v>
      </c>
      <c r="AI1368" s="118" t="n">
        <v>1</v>
      </c>
      <c r="AJ1368" s="118" t="n"/>
      <c r="AK1368" s="118" t="n"/>
      <c r="AL1368" s="118" t="n"/>
      <c r="AM1368" s="118" t="n"/>
      <c r="AN1368" s="118" t="n"/>
      <c r="AO1368" s="118" t="n"/>
      <c r="AP1368" s="118" t="n"/>
      <c r="AQ1368" s="118" t="n"/>
      <c r="AR1368" s="118" t="n"/>
      <c r="AS1368" s="118" t="n"/>
      <c r="AT1368" s="118" t="n"/>
      <c r="AU1368" s="118" t="n"/>
      <c r="AV1368" s="118" t="n"/>
      <c r="AW1368" s="118" t="n"/>
      <c r="AX1368" s="118" t="n"/>
      <c r="AY1368" s="118" t="n"/>
      <c r="AZ1368" s="118" t="n"/>
      <c r="BA1368" s="118" t="n"/>
      <c r="BB1368" s="118" t="n"/>
      <c r="BC1368" s="118" t="n"/>
      <c r="BD1368" s="118" t="n"/>
      <c r="BE1368" s="118" t="n"/>
      <c r="BF1368" s="118" t="n"/>
      <c r="BG1368" s="118" t="n"/>
      <c r="BH1368" s="118" t="n"/>
      <c r="BI1368" s="118" t="n"/>
      <c r="BJ1368" s="118" t="n"/>
      <c r="BK1368" s="118" t="n"/>
      <c r="BL1368" s="118" t="n"/>
      <c r="BM1368" s="118" t="n"/>
      <c r="BN1368" s="118" t="n"/>
      <c r="BO1368" s="118" t="n"/>
      <c r="BP1368" s="118" t="n"/>
      <c r="BQ1368" s="118" t="n"/>
      <c r="BR1368" s="118" t="n"/>
      <c r="BS1368" s="118" t="n"/>
      <c r="BT1368" s="118">
        <f>COUNTIF(B1368:BS1368,1)</f>
        <v/>
      </c>
      <c r="BV1368" s="76">
        <f>TRIM(RIGHT(A1368, LEN(A1368) - FIND("@", SUBSTITUTE(A1368, " ", "@", LEN(A1368)-LEN(SUBSTITUTE(A1368," ",""))))))</f>
        <v/>
      </c>
      <c r="BW1368" s="76">
        <f>TRIM(LEFT(A1368,FIND(" ",A1368&amp;" ")-1))</f>
        <v/>
      </c>
      <c r="BX1368">
        <f>+IF(BV1368=BV1367,"Same","Diff")</f>
        <v/>
      </c>
      <c r="BY1368">
        <f>IF(BX1368="Same",IF(BW1368=BW1367,"same","Diff"))</f>
        <v/>
      </c>
    </row>
    <row r="1369" ht="17" customHeight="1">
      <c r="A1369" s="60" t="inlineStr">
        <is>
          <t>Bob Watson</t>
        </is>
      </c>
      <c r="B1369" s="119" t="n"/>
      <c r="C1369" s="119" t="n"/>
      <c r="D1369" s="119" t="n"/>
      <c r="E1369" s="119" t="n"/>
      <c r="F1369" s="119" t="n"/>
      <c r="G1369" s="119" t="n"/>
      <c r="H1369" s="119" t="n"/>
      <c r="I1369" s="119" t="n"/>
      <c r="J1369" s="118" t="n">
        <v>1</v>
      </c>
      <c r="K1369" s="118" t="n"/>
      <c r="L1369" s="118" t="n">
        <v>1</v>
      </c>
      <c r="M1369" s="118" t="n"/>
      <c r="N1369" s="118" t="n"/>
      <c r="O1369" s="118" t="n"/>
      <c r="P1369" s="118" t="n">
        <v>1</v>
      </c>
      <c r="Q1369" s="118" t="n">
        <v>1</v>
      </c>
      <c r="R1369" s="118" t="n"/>
      <c r="S1369" s="118" t="n"/>
      <c r="T1369" s="118" t="n"/>
      <c r="U1369" s="118" t="n"/>
      <c r="V1369" s="118" t="n"/>
      <c r="W1369" s="118" t="n"/>
      <c r="X1369" s="118" t="n"/>
      <c r="Y1369" s="118" t="n"/>
      <c r="Z1369" s="118" t="n"/>
      <c r="AA1369" s="118" t="n"/>
      <c r="AB1369" s="118" t="n"/>
      <c r="AC1369" s="118" t="n"/>
      <c r="AD1369" s="118" t="n"/>
      <c r="AE1369" s="118" t="n"/>
      <c r="AF1369" s="118" t="n"/>
      <c r="AG1369" s="118" t="n"/>
      <c r="AH1369" s="118" t="n"/>
      <c r="AI1369" s="118" t="n"/>
      <c r="AJ1369" s="118" t="n"/>
      <c r="AK1369" s="118" t="n"/>
      <c r="AL1369" s="118" t="n"/>
      <c r="AM1369" s="118" t="n"/>
      <c r="AN1369" s="118" t="n"/>
      <c r="AO1369" s="118" t="n"/>
      <c r="AP1369" s="118" t="n"/>
      <c r="AQ1369" s="118" t="n"/>
      <c r="AR1369" s="118" t="n"/>
      <c r="AS1369" s="118" t="n"/>
      <c r="AT1369" s="118" t="n"/>
      <c r="AU1369" s="118" t="n"/>
      <c r="AV1369" s="118" t="n"/>
      <c r="AW1369" s="118" t="n"/>
      <c r="AX1369" s="118" t="n"/>
      <c r="AY1369" s="118" t="n"/>
      <c r="AZ1369" s="118" t="n"/>
      <c r="BA1369" s="118" t="n"/>
      <c r="BB1369" s="118" t="n"/>
      <c r="BC1369" s="118" t="n"/>
      <c r="BD1369" s="118" t="n"/>
      <c r="BE1369" s="118" t="n"/>
      <c r="BF1369" s="118" t="n"/>
      <c r="BG1369" s="118" t="n"/>
      <c r="BH1369" s="118" t="n"/>
      <c r="BI1369" s="118" t="n"/>
      <c r="BJ1369" s="118" t="n"/>
      <c r="BK1369" s="118" t="n"/>
      <c r="BL1369" s="118" t="n"/>
      <c r="BM1369" s="118" t="n"/>
      <c r="BN1369" s="118" t="n"/>
      <c r="BO1369" s="118" t="n"/>
      <c r="BP1369" s="118" t="n"/>
      <c r="BQ1369" s="118" t="n"/>
      <c r="BR1369" s="118" t="n"/>
      <c r="BS1369" s="118" t="n"/>
      <c r="BT1369" s="118">
        <f>COUNTIF(B1369:BS1369,1)</f>
        <v/>
      </c>
      <c r="BV1369" s="76">
        <f>TRIM(RIGHT(A1369, LEN(A1369) - FIND("@", SUBSTITUTE(A1369, " ", "@", LEN(A1369)-LEN(SUBSTITUTE(A1369," ",""))))))</f>
        <v/>
      </c>
      <c r="BW1369" s="76">
        <f>TRIM(LEFT(A1369,FIND(" ",A1369&amp;" ")-1))</f>
        <v/>
      </c>
      <c r="BX1369">
        <f>+IF(BV1369=BV1368,"Same","Diff")</f>
        <v/>
      </c>
      <c r="BY1369">
        <f>IF(BX1369="Same",IF(BW1369=BW1368,"same","Diff"))</f>
        <v/>
      </c>
    </row>
    <row r="1370" ht="17" customHeight="1">
      <c r="A1370" s="59" t="inlineStr">
        <is>
          <t>Don Watson</t>
        </is>
      </c>
      <c r="B1370" s="117" t="n"/>
      <c r="C1370" s="117" t="n"/>
      <c r="D1370" s="117" t="n"/>
      <c r="E1370" s="117" t="n"/>
      <c r="F1370" s="117" t="n"/>
      <c r="G1370" s="117" t="n"/>
      <c r="H1370" s="117" t="n"/>
      <c r="I1370" s="117" t="n"/>
      <c r="J1370" s="118" t="n"/>
      <c r="K1370" s="118" t="n"/>
      <c r="L1370" s="118" t="n"/>
      <c r="M1370" s="118" t="n"/>
      <c r="N1370" s="118" t="n"/>
      <c r="O1370" s="118" t="n"/>
      <c r="P1370" s="118" t="n"/>
      <c r="Q1370" s="118" t="n"/>
      <c r="R1370" s="118" t="n"/>
      <c r="S1370" s="118" t="n"/>
      <c r="T1370" s="118" t="n"/>
      <c r="U1370" s="118" t="n"/>
      <c r="V1370" s="118" t="n"/>
      <c r="W1370" s="118" t="n"/>
      <c r="X1370" s="118" t="n"/>
      <c r="Y1370" s="118" t="n"/>
      <c r="Z1370" s="118" t="n"/>
      <c r="AA1370" s="118" t="n"/>
      <c r="AB1370" s="118" t="n"/>
      <c r="AC1370" s="118" t="n"/>
      <c r="AD1370" s="118" t="n"/>
      <c r="AE1370" s="118" t="n"/>
      <c r="AF1370" s="118" t="n"/>
      <c r="AG1370" s="118" t="n"/>
      <c r="AH1370" s="118" t="n">
        <v>1</v>
      </c>
      <c r="AI1370" s="118" t="n"/>
      <c r="AJ1370" s="130" t="n"/>
      <c r="AK1370" s="118" t="n"/>
      <c r="AL1370" s="118" t="n"/>
      <c r="AM1370" s="118" t="n"/>
      <c r="AN1370" s="118" t="n"/>
      <c r="AO1370" s="118" t="n"/>
      <c r="AP1370" s="118" t="n"/>
      <c r="AQ1370" s="118" t="n"/>
      <c r="AR1370" s="118" t="n"/>
      <c r="AS1370" s="118" t="n"/>
      <c r="AT1370" s="118" t="n"/>
      <c r="AU1370" s="118" t="n"/>
      <c r="AV1370" s="118" t="n"/>
      <c r="AW1370" s="118" t="n"/>
      <c r="AX1370" s="118" t="n"/>
      <c r="AY1370" s="118" t="n"/>
      <c r="AZ1370" s="118" t="n"/>
      <c r="BA1370" s="118" t="n"/>
      <c r="BB1370" s="118" t="n"/>
      <c r="BC1370" s="118" t="n"/>
      <c r="BD1370" s="118" t="n"/>
      <c r="BE1370" s="118" t="n"/>
      <c r="BF1370" s="118" t="n"/>
      <c r="BG1370" s="118" t="n"/>
      <c r="BH1370" s="118" t="n"/>
      <c r="BI1370" s="118" t="n"/>
      <c r="BJ1370" s="118" t="n"/>
      <c r="BK1370" s="118" t="n"/>
      <c r="BL1370" s="118" t="n"/>
      <c r="BM1370" s="118" t="n"/>
      <c r="BN1370" s="118" t="n"/>
      <c r="BO1370" s="118" t="n"/>
      <c r="BP1370" s="118" t="n"/>
      <c r="BQ1370" s="118" t="n"/>
      <c r="BR1370" s="118" t="n"/>
      <c r="BS1370" s="118" t="n"/>
      <c r="BT1370" s="118">
        <f>COUNTIF(B1370:BS1370,1)</f>
        <v/>
      </c>
      <c r="BV1370" s="76">
        <f>TRIM(RIGHT(A1370, LEN(A1370) - FIND("@", SUBSTITUTE(A1370, " ", "@", LEN(A1370)-LEN(SUBSTITUTE(A1370," ",""))))))</f>
        <v/>
      </c>
      <c r="BW1370" s="76">
        <f>TRIM(LEFT(A1370,FIND(" ",A1370&amp;" ")-1))</f>
        <v/>
      </c>
      <c r="BX1370">
        <f>+IF(BV1370=BV1369,"Same","Diff")</f>
        <v/>
      </c>
      <c r="BY1370">
        <f>IF(BX1370="Same",IF(BW1370=BW1369,"same","Diff"))</f>
        <v/>
      </c>
    </row>
    <row r="1371" ht="17" customHeight="1">
      <c r="A1371" s="59" t="inlineStr">
        <is>
          <t>Graham Watson</t>
        </is>
      </c>
      <c r="B1371" s="117" t="n"/>
      <c r="C1371" s="117" t="n"/>
      <c r="D1371" s="117" t="n"/>
      <c r="E1371" s="117" t="n"/>
      <c r="F1371" s="117" t="n"/>
      <c r="G1371" s="117" t="n"/>
      <c r="H1371" s="117" t="n"/>
      <c r="I1371" s="117" t="n"/>
      <c r="J1371" s="118" t="n"/>
      <c r="K1371" s="118" t="n"/>
      <c r="L1371" s="118" t="n"/>
      <c r="M1371" s="118" t="n"/>
      <c r="N1371" s="118" t="n"/>
      <c r="O1371" s="118" t="n"/>
      <c r="P1371" s="118" t="n"/>
      <c r="Q1371" s="118" t="n"/>
      <c r="R1371" s="118" t="n"/>
      <c r="S1371" s="118" t="n"/>
      <c r="T1371" s="118" t="n"/>
      <c r="U1371" s="118" t="n"/>
      <c r="V1371" s="118" t="n"/>
      <c r="W1371" s="118" t="n">
        <v>1</v>
      </c>
      <c r="X1371" s="118" t="n"/>
      <c r="Y1371" s="118" t="n"/>
      <c r="Z1371" s="118" t="n"/>
      <c r="AA1371" s="118" t="n"/>
      <c r="AB1371" s="118" t="n"/>
      <c r="AC1371" s="118" t="n"/>
      <c r="AD1371" s="118" t="n"/>
      <c r="AE1371" s="118" t="n"/>
      <c r="AF1371" s="118" t="n"/>
      <c r="AG1371" s="118" t="n"/>
      <c r="AH1371" s="118" t="n"/>
      <c r="AI1371" s="118" t="n"/>
      <c r="AJ1371" s="118" t="n"/>
      <c r="AK1371" s="118" t="n"/>
      <c r="AL1371" s="118" t="n"/>
      <c r="AM1371" s="118" t="n"/>
      <c r="AN1371" s="118" t="n"/>
      <c r="AO1371" s="118" t="n"/>
      <c r="AP1371" s="118" t="n"/>
      <c r="AQ1371" s="118" t="n"/>
      <c r="AR1371" s="118" t="n"/>
      <c r="AS1371" s="118" t="n"/>
      <c r="AT1371" s="118" t="n"/>
      <c r="AU1371" s="118" t="n"/>
      <c r="AV1371" s="118" t="n"/>
      <c r="AW1371" s="118" t="n"/>
      <c r="AX1371" s="118" t="n"/>
      <c r="AY1371" s="118" t="n"/>
      <c r="AZ1371" s="118" t="n"/>
      <c r="BA1371" s="118" t="n"/>
      <c r="BB1371" s="118" t="n"/>
      <c r="BC1371" s="118" t="n"/>
      <c r="BD1371" s="118" t="n"/>
      <c r="BE1371" s="118" t="n"/>
      <c r="BF1371" s="118" t="n"/>
      <c r="BG1371" s="118" t="n"/>
      <c r="BH1371" s="118" t="n"/>
      <c r="BI1371" s="118" t="n"/>
      <c r="BJ1371" s="118" t="n"/>
      <c r="BK1371" s="118" t="n"/>
      <c r="BL1371" s="118" t="n"/>
      <c r="BM1371" s="118" t="n"/>
      <c r="BN1371" s="118" t="n"/>
      <c r="BO1371" s="118" t="n"/>
      <c r="BP1371" s="118" t="n"/>
      <c r="BQ1371" s="118" t="n"/>
      <c r="BR1371" s="118" t="n"/>
      <c r="BS1371" s="118" t="n"/>
      <c r="BT1371" s="118">
        <f>COUNTIF(B1371:BS1371,1)</f>
        <v/>
      </c>
      <c r="BV1371" s="76">
        <f>TRIM(RIGHT(A1371, LEN(A1371) - FIND("@", SUBSTITUTE(A1371, " ", "@", LEN(A1371)-LEN(SUBSTITUTE(A1371," ",""))))))</f>
        <v/>
      </c>
      <c r="BW1371" s="76">
        <f>TRIM(LEFT(A1371,FIND(" ",A1371&amp;" ")-1))</f>
        <v/>
      </c>
      <c r="BX1371">
        <f>+IF(BV1371=BV1370,"Same","Diff")</f>
        <v/>
      </c>
      <c r="BY1371">
        <f>IF(BX1371="Same",IF(BW1371=BW1370,"same","Diff"))</f>
        <v/>
      </c>
    </row>
    <row r="1372" ht="17" customHeight="1">
      <c r="A1372" s="59" t="inlineStr">
        <is>
          <t>M Watson</t>
        </is>
      </c>
      <c r="B1372" s="117" t="n"/>
      <c r="C1372" s="117" t="n">
        <v>1</v>
      </c>
      <c r="D1372" s="117" t="n"/>
      <c r="E1372" s="117" t="n"/>
      <c r="F1372" s="117" t="n"/>
      <c r="G1372" s="117" t="n"/>
      <c r="H1372" s="117" t="n"/>
      <c r="I1372" s="117" t="n"/>
      <c r="J1372" s="118" t="n"/>
      <c r="K1372" s="118" t="n"/>
      <c r="L1372" s="118" t="n"/>
      <c r="M1372" s="118" t="n"/>
      <c r="N1372" s="118" t="n"/>
      <c r="O1372" s="118" t="n"/>
      <c r="P1372" s="118" t="n"/>
      <c r="Q1372" s="118" t="n"/>
      <c r="R1372" s="118" t="n"/>
      <c r="S1372" s="118" t="n"/>
      <c r="T1372" s="118" t="n"/>
      <c r="U1372" s="118" t="n"/>
      <c r="V1372" s="118" t="n"/>
      <c r="W1372" s="118" t="n"/>
      <c r="X1372" s="118" t="n"/>
      <c r="Y1372" s="118" t="n"/>
      <c r="Z1372" s="118" t="n"/>
      <c r="AA1372" s="118" t="n"/>
      <c r="AB1372" s="118" t="n"/>
      <c r="AC1372" s="118" t="n"/>
      <c r="AD1372" s="118" t="n"/>
      <c r="AE1372" s="118" t="n"/>
      <c r="AF1372" s="118" t="n"/>
      <c r="AG1372" s="118" t="n"/>
      <c r="AH1372" s="118" t="n"/>
      <c r="AI1372" s="118" t="n"/>
      <c r="AJ1372" s="118" t="n"/>
      <c r="AK1372" s="118" t="n"/>
      <c r="AL1372" s="118" t="n"/>
      <c r="AM1372" s="118" t="n"/>
      <c r="AN1372" s="118" t="n"/>
      <c r="AO1372" s="118" t="n"/>
      <c r="AP1372" s="118" t="n"/>
      <c r="AQ1372" s="118" t="n"/>
      <c r="AR1372" s="118" t="n"/>
      <c r="AS1372" s="118" t="n"/>
      <c r="AT1372" s="118" t="n"/>
      <c r="AU1372" s="118" t="n"/>
      <c r="AV1372" s="118" t="n"/>
      <c r="AW1372" s="118" t="n"/>
      <c r="AX1372" s="118" t="n"/>
      <c r="AY1372" s="118" t="n"/>
      <c r="AZ1372" s="118" t="n"/>
      <c r="BA1372" s="118" t="n"/>
      <c r="BB1372" s="118" t="n"/>
      <c r="BC1372" s="118" t="n"/>
      <c r="BD1372" s="118" t="n"/>
      <c r="BE1372" s="118" t="n"/>
      <c r="BF1372" s="118" t="n"/>
      <c r="BG1372" s="118" t="n"/>
      <c r="BH1372" s="118" t="n"/>
      <c r="BI1372" s="118" t="n"/>
      <c r="BJ1372" s="118" t="n"/>
      <c r="BK1372" s="118" t="n"/>
      <c r="BL1372" s="118" t="n"/>
      <c r="BM1372" s="118" t="n"/>
      <c r="BN1372" s="118" t="n"/>
      <c r="BO1372" s="118" t="n"/>
      <c r="BP1372" s="118" t="n"/>
      <c r="BQ1372" s="118" t="n"/>
      <c r="BR1372" s="118" t="n"/>
      <c r="BS1372" s="118" t="n"/>
      <c r="BT1372" s="118">
        <f>COUNTIF(B1372:BS1372,1)</f>
        <v/>
      </c>
      <c r="BV1372" s="76">
        <f>TRIM(RIGHT(A1372, LEN(A1372) - FIND("@", SUBSTITUTE(A1372, " ", "@", LEN(A1372)-LEN(SUBSTITUTE(A1372," ",""))))))</f>
        <v/>
      </c>
      <c r="BW1372" s="76">
        <f>TRIM(LEFT(A1372,FIND(" ",A1372&amp;" ")-1))</f>
        <v/>
      </c>
      <c r="BX1372">
        <f>+IF(BV1372=BV1371,"Same","Diff")</f>
        <v/>
      </c>
      <c r="BY1372">
        <f>IF(BX1372="Same",IF(BW1372=BW1371,"same","Diff"))</f>
        <v/>
      </c>
    </row>
    <row r="1373" ht="19" customHeight="1">
      <c r="A1373" s="59" t="inlineStr">
        <is>
          <t>Don Watson1</t>
        </is>
      </c>
      <c r="B1373" s="117" t="n"/>
      <c r="C1373" s="117" t="n"/>
      <c r="D1373" s="117" t="n"/>
      <c r="E1373" s="117" t="n"/>
      <c r="F1373" s="117" t="n"/>
      <c r="G1373" s="117" t="n"/>
      <c r="H1373" s="117" t="n"/>
      <c r="I1373" s="117" t="n"/>
      <c r="J1373" s="118" t="n"/>
      <c r="K1373" s="118" t="n"/>
      <c r="L1373" s="118" t="n"/>
      <c r="M1373" s="118" t="n"/>
      <c r="N1373" s="118" t="n"/>
      <c r="O1373" s="118" t="n"/>
      <c r="P1373" s="118" t="n"/>
      <c r="Q1373" s="118" t="n"/>
      <c r="R1373" s="118" t="n"/>
      <c r="S1373" s="118" t="n"/>
      <c r="T1373" s="118" t="n"/>
      <c r="U1373" s="118" t="n"/>
      <c r="V1373" s="118" t="n"/>
      <c r="W1373" s="118" t="n"/>
      <c r="X1373" s="118" t="n"/>
      <c r="Y1373" s="118" t="n"/>
      <c r="Z1373" s="118" t="n"/>
      <c r="AA1373" s="118" t="n"/>
      <c r="AB1373" s="118" t="n"/>
      <c r="AC1373" s="118" t="n"/>
      <c r="AD1373" s="118" t="n"/>
      <c r="AE1373" s="118" t="n"/>
      <c r="AF1373" s="118" t="n"/>
      <c r="AG1373" s="118" t="n"/>
      <c r="AH1373" s="118" t="n"/>
      <c r="AI1373" s="118" t="n"/>
      <c r="AJ1373" s="118" t="n">
        <v>1</v>
      </c>
      <c r="AK1373" s="118" t="n"/>
      <c r="AL1373" s="118" t="n"/>
      <c r="AM1373" s="118" t="n"/>
      <c r="AN1373" s="118" t="n"/>
      <c r="AO1373" s="118" t="n"/>
      <c r="AP1373" s="118" t="n"/>
      <c r="AQ1373" s="118" t="n"/>
      <c r="AR1373" s="118" t="n"/>
      <c r="AS1373" s="118" t="n"/>
      <c r="AT1373" s="118" t="n"/>
      <c r="AU1373" s="118" t="n"/>
      <c r="AV1373" s="118" t="n"/>
      <c r="AW1373" s="118" t="n"/>
      <c r="AX1373" s="118" t="n"/>
      <c r="AY1373" s="118" t="n"/>
      <c r="AZ1373" s="118" t="n"/>
      <c r="BA1373" s="118" t="n"/>
      <c r="BB1373" s="118" t="n"/>
      <c r="BC1373" s="118" t="n"/>
      <c r="BD1373" s="118" t="n"/>
      <c r="BE1373" s="118" t="n"/>
      <c r="BF1373" s="118" t="n"/>
      <c r="BG1373" s="118" t="n"/>
      <c r="BH1373" s="118" t="n"/>
      <c r="BI1373" s="118" t="n"/>
      <c r="BJ1373" s="118" t="n"/>
      <c r="BK1373" s="118" t="n"/>
      <c r="BL1373" s="118" t="n"/>
      <c r="BM1373" s="118" t="n"/>
      <c r="BN1373" s="118" t="n"/>
      <c r="BO1373" s="118" t="n"/>
      <c r="BP1373" s="118" t="n"/>
      <c r="BQ1373" s="118" t="n"/>
      <c r="BR1373" s="118" t="n"/>
      <c r="BS1373" s="118" t="n"/>
      <c r="BT1373" s="118">
        <f>COUNTIF(B1373:BS1373,1)</f>
        <v/>
      </c>
      <c r="BV1373" s="76">
        <f>TRIM(RIGHT(A1373, LEN(A1373) - FIND("@", SUBSTITUTE(A1373, " ", "@", LEN(A1373)-LEN(SUBSTITUTE(A1373," ",""))))))</f>
        <v/>
      </c>
      <c r="BW1373" s="76">
        <f>TRIM(LEFT(A1373,FIND(" ",A1373&amp;" ")-1))</f>
        <v/>
      </c>
      <c r="BX1373">
        <f>+IF(BV1373=BV1372,"Same","Diff")</f>
        <v/>
      </c>
      <c r="BY1373">
        <f>IF(BX1373="Same",IF(BW1373=BW1372,"same","Diff"))</f>
        <v/>
      </c>
    </row>
    <row r="1374" ht="17" customHeight="1">
      <c r="A1374" s="60" t="inlineStr">
        <is>
          <t>Colin Wear</t>
        </is>
      </c>
      <c r="B1374" s="119" t="n"/>
      <c r="C1374" s="119" t="n"/>
      <c r="D1374" s="119" t="n"/>
      <c r="E1374" s="119" t="n"/>
      <c r="F1374" s="119" t="n"/>
      <c r="G1374" s="119" t="n">
        <v>1</v>
      </c>
      <c r="H1374" s="119" t="n"/>
      <c r="I1374" s="119" t="n"/>
      <c r="J1374" s="118" t="n"/>
      <c r="K1374" s="118" t="n"/>
      <c r="L1374" s="118" t="n"/>
      <c r="M1374" s="118" t="n"/>
      <c r="N1374" s="118" t="n"/>
      <c r="O1374" s="118" t="n"/>
      <c r="P1374" s="118" t="n"/>
      <c r="Q1374" s="118" t="n"/>
      <c r="R1374" s="118" t="n"/>
      <c r="S1374" s="118" t="n"/>
      <c r="T1374" s="118" t="n"/>
      <c r="U1374" s="118" t="n"/>
      <c r="V1374" s="118" t="n"/>
      <c r="W1374" s="118" t="n"/>
      <c r="X1374" s="118" t="n"/>
      <c r="Y1374" s="118" t="n"/>
      <c r="Z1374" s="118" t="n"/>
      <c r="AA1374" s="118" t="n"/>
      <c r="AB1374" s="118" t="n"/>
      <c r="AC1374" s="118" t="n"/>
      <c r="AD1374" s="118" t="n"/>
      <c r="AE1374" s="118" t="n"/>
      <c r="AF1374" s="118" t="n"/>
      <c r="AG1374" s="118" t="n"/>
      <c r="AH1374" s="118" t="n"/>
      <c r="AI1374" s="118" t="n"/>
      <c r="AJ1374" s="118" t="n"/>
      <c r="AK1374" s="118" t="n"/>
      <c r="AL1374" s="118" t="n"/>
      <c r="AM1374" s="118" t="n"/>
      <c r="AN1374" s="118" t="n"/>
      <c r="AO1374" s="118" t="n"/>
      <c r="AP1374" s="118" t="n"/>
      <c r="AQ1374" s="118" t="n"/>
      <c r="AR1374" s="118" t="n"/>
      <c r="AS1374" s="118" t="n"/>
      <c r="AT1374" s="118" t="n"/>
      <c r="AU1374" s="118" t="n"/>
      <c r="AV1374" s="118" t="n"/>
      <c r="AW1374" s="118" t="n"/>
      <c r="AX1374" s="118" t="n"/>
      <c r="AY1374" s="118" t="n"/>
      <c r="AZ1374" s="118" t="n"/>
      <c r="BA1374" s="118" t="n"/>
      <c r="BB1374" s="118" t="n"/>
      <c r="BC1374" s="118" t="n"/>
      <c r="BD1374" s="118" t="n"/>
      <c r="BE1374" s="118" t="n"/>
      <c r="BF1374" s="118" t="n"/>
      <c r="BG1374" s="118" t="n"/>
      <c r="BH1374" s="118" t="n"/>
      <c r="BI1374" s="118" t="n"/>
      <c r="BJ1374" s="118" t="n"/>
      <c r="BK1374" s="118" t="n"/>
      <c r="BL1374" s="118" t="n"/>
      <c r="BM1374" s="118" t="n"/>
      <c r="BN1374" s="118" t="n"/>
      <c r="BO1374" s="118" t="n"/>
      <c r="BP1374" s="118" t="n"/>
      <c r="BQ1374" s="118" t="n"/>
      <c r="BR1374" s="118" t="n"/>
      <c r="BS1374" s="118" t="n"/>
      <c r="BT1374" s="118">
        <f>COUNTIF(B1374:BS1374,1)</f>
        <v/>
      </c>
      <c r="BV1374" s="76">
        <f>TRIM(RIGHT(A1374, LEN(A1374) - FIND("@", SUBSTITUTE(A1374, " ", "@", LEN(A1374)-LEN(SUBSTITUTE(A1374," ",""))))))</f>
        <v/>
      </c>
      <c r="BW1374" s="76">
        <f>TRIM(LEFT(A1374,FIND(" ",A1374&amp;" ")-1))</f>
        <v/>
      </c>
      <c r="BX1374">
        <f>+IF(BV1374=BV1373,"Same","Diff")</f>
        <v/>
      </c>
      <c r="BY1374">
        <f>IF(BX1374="Same",IF(BW1374=BW1373,"same","Diff"))</f>
        <v/>
      </c>
    </row>
    <row r="1375" ht="17" customHeight="1">
      <c r="A1375" s="61" t="inlineStr">
        <is>
          <t>Jonathon Webb</t>
        </is>
      </c>
      <c r="B1375" s="120" t="n"/>
      <c r="C1375" s="120" t="n"/>
      <c r="D1375" s="120" t="n"/>
      <c r="E1375" s="120" t="n"/>
      <c r="F1375" s="120" t="n"/>
      <c r="G1375" s="120" t="n"/>
      <c r="H1375" s="120" t="n"/>
      <c r="I1375" s="120" t="n"/>
      <c r="J1375" s="118" t="n"/>
      <c r="K1375" s="118" t="n"/>
      <c r="L1375" s="118" t="n"/>
      <c r="M1375" s="118" t="n"/>
      <c r="N1375" s="118" t="n"/>
      <c r="O1375" s="118" t="n"/>
      <c r="P1375" s="118" t="n"/>
      <c r="Q1375" s="118" t="n"/>
      <c r="R1375" s="118" t="n"/>
      <c r="S1375" s="118" t="n"/>
      <c r="T1375" s="118" t="n"/>
      <c r="U1375" s="118" t="n"/>
      <c r="V1375" s="118" t="n"/>
      <c r="W1375" s="118" t="n"/>
      <c r="X1375" s="118" t="n"/>
      <c r="Y1375" s="118" t="n"/>
      <c r="Z1375" s="118" t="n"/>
      <c r="AA1375" s="118" t="n"/>
      <c r="AB1375" s="118" t="n"/>
      <c r="AC1375" s="118" t="n"/>
      <c r="AD1375" s="118" t="n"/>
      <c r="AE1375" s="118" t="n"/>
      <c r="AF1375" s="118" t="n"/>
      <c r="AG1375" s="118" t="n"/>
      <c r="AH1375" s="118" t="n"/>
      <c r="AI1375" s="118" t="n"/>
      <c r="AJ1375" s="118" t="n"/>
      <c r="AK1375" s="118" t="n"/>
      <c r="AL1375" s="118" t="n"/>
      <c r="AM1375" s="118" t="n"/>
      <c r="AN1375" s="118" t="n"/>
      <c r="AO1375" s="118" t="n"/>
      <c r="AP1375" s="118" t="n"/>
      <c r="AQ1375" s="118" t="n"/>
      <c r="AR1375" s="118" t="n"/>
      <c r="AS1375" s="118" t="n"/>
      <c r="AT1375" s="118" t="n"/>
      <c r="AU1375" s="118" t="n"/>
      <c r="AV1375" s="118" t="n"/>
      <c r="AW1375" s="118" t="n"/>
      <c r="AX1375" s="118" t="n"/>
      <c r="AY1375" s="118" t="n">
        <v>1</v>
      </c>
      <c r="AZ1375" s="118" t="n">
        <v>1</v>
      </c>
      <c r="BA1375" s="118" t="n">
        <v>1</v>
      </c>
      <c r="BB1375" s="118" t="n">
        <v>1</v>
      </c>
      <c r="BC1375" s="118" t="n">
        <v>1</v>
      </c>
      <c r="BD1375" s="118" t="n">
        <v>1</v>
      </c>
      <c r="BE1375" s="118" t="n">
        <v>1</v>
      </c>
      <c r="BF1375" s="118" t="n">
        <v>1</v>
      </c>
      <c r="BG1375" s="118" t="n">
        <v>1</v>
      </c>
      <c r="BH1375" s="118" t="n">
        <v>1</v>
      </c>
      <c r="BI1375" s="118" t="n">
        <v>1</v>
      </c>
      <c r="BJ1375" s="118" t="n">
        <v>1</v>
      </c>
      <c r="BK1375" s="118" t="n">
        <v>1</v>
      </c>
      <c r="BL1375" s="118" t="n">
        <v>1</v>
      </c>
      <c r="BM1375" s="118" t="n">
        <v>1</v>
      </c>
      <c r="BN1375" s="118" t="n">
        <v>1</v>
      </c>
      <c r="BO1375" s="118" t="n"/>
      <c r="BP1375" s="118" t="n">
        <v>1</v>
      </c>
      <c r="BQ1375" s="118" t="n"/>
      <c r="BR1375" s="118" t="n"/>
      <c r="BS1375" s="118" t="n"/>
      <c r="BT1375" s="118">
        <f>COUNTIF(B1375:BS1375,1)</f>
        <v/>
      </c>
      <c r="BV1375" s="76">
        <f>TRIM(RIGHT(A1375, LEN(A1375) - FIND("@", SUBSTITUTE(A1375, " ", "@", LEN(A1375)-LEN(SUBSTITUTE(A1375," ",""))))))</f>
        <v/>
      </c>
      <c r="BW1375" s="76">
        <f>TRIM(LEFT(A1375,FIND(" ",A1375&amp;" ")-1))</f>
        <v/>
      </c>
      <c r="BX1375">
        <f>+IF(BV1375=BV1374,"Same","Diff")</f>
        <v/>
      </c>
      <c r="BY1375">
        <f>IF(BX1375="Same",IF(BW1375=BW1374,"same","Diff"))</f>
        <v/>
      </c>
    </row>
    <row r="1376" ht="17" customHeight="1">
      <c r="A1376" s="60" t="inlineStr">
        <is>
          <t>Peter Webster</t>
        </is>
      </c>
      <c r="B1376" s="119" t="n"/>
      <c r="C1376" s="119" t="n"/>
      <c r="D1376" s="119" t="n"/>
      <c r="E1376" s="119" t="n"/>
      <c r="F1376" s="119" t="n"/>
      <c r="G1376" s="119" t="n"/>
      <c r="H1376" s="119" t="n"/>
      <c r="I1376" s="119" t="n"/>
      <c r="J1376" s="118" t="n"/>
      <c r="K1376" s="118" t="n"/>
      <c r="L1376" s="118" t="n"/>
      <c r="M1376" s="118" t="n"/>
      <c r="N1376" s="118" t="n"/>
      <c r="O1376" s="118" t="n"/>
      <c r="P1376" s="118" t="n">
        <v>1</v>
      </c>
      <c r="Q1376" s="118" t="n"/>
      <c r="R1376" s="118" t="n"/>
      <c r="S1376" s="118" t="n"/>
      <c r="T1376" s="118" t="n"/>
      <c r="U1376" s="118" t="n"/>
      <c r="V1376" s="118" t="n"/>
      <c r="W1376" s="118" t="n"/>
      <c r="X1376" s="118" t="n"/>
      <c r="Y1376" s="118" t="n"/>
      <c r="Z1376" s="118" t="n"/>
      <c r="AA1376" s="118" t="n"/>
      <c r="AB1376" s="118" t="n"/>
      <c r="AC1376" s="118" t="n"/>
      <c r="AD1376" s="118" t="n"/>
      <c r="AE1376" s="118" t="n"/>
      <c r="AF1376" s="118" t="n"/>
      <c r="AG1376" s="118" t="n"/>
      <c r="AH1376" s="118" t="n"/>
      <c r="AI1376" s="118" t="n"/>
      <c r="AJ1376" s="118" t="n"/>
      <c r="AK1376" s="118" t="n"/>
      <c r="AL1376" s="118" t="n"/>
      <c r="AM1376" s="118" t="n"/>
      <c r="AN1376" s="118" t="n"/>
      <c r="AO1376" s="118" t="n"/>
      <c r="AP1376" s="118" t="n"/>
      <c r="AQ1376" s="118" t="n"/>
      <c r="AR1376" s="118" t="n"/>
      <c r="AS1376" s="118" t="n"/>
      <c r="AT1376" s="118" t="n"/>
      <c r="AU1376" s="118" t="n"/>
      <c r="AV1376" s="118" t="n"/>
      <c r="AW1376" s="118" t="n"/>
      <c r="AX1376" s="118" t="n"/>
      <c r="AY1376" s="118" t="n"/>
      <c r="AZ1376" s="118" t="n"/>
      <c r="BA1376" s="118" t="n"/>
      <c r="BB1376" s="118" t="n"/>
      <c r="BC1376" s="118" t="n"/>
      <c r="BD1376" s="118" t="n"/>
      <c r="BE1376" s="118" t="n"/>
      <c r="BF1376" s="118" t="n"/>
      <c r="BG1376" s="118" t="n"/>
      <c r="BH1376" s="118" t="n"/>
      <c r="BI1376" s="118" t="n"/>
      <c r="BJ1376" s="118" t="n"/>
      <c r="BK1376" s="118" t="n"/>
      <c r="BL1376" s="118" t="n"/>
      <c r="BM1376" s="118" t="n"/>
      <c r="BN1376" s="118" t="n"/>
      <c r="BO1376" s="118" t="n"/>
      <c r="BP1376" s="118" t="n"/>
      <c r="BQ1376" s="118" t="n"/>
      <c r="BR1376" s="118" t="n"/>
      <c r="BS1376" s="118" t="n"/>
      <c r="BT1376" s="118">
        <f>COUNTIF(B1376:BS1376,1)</f>
        <v/>
      </c>
      <c r="BV1376" s="76">
        <f>TRIM(RIGHT(A1376, LEN(A1376) - FIND("@", SUBSTITUTE(A1376, " ", "@", LEN(A1376)-LEN(SUBSTITUTE(A1376," ",""))))))</f>
        <v/>
      </c>
      <c r="BW1376" s="76">
        <f>TRIM(LEFT(A1376,FIND(" ",A1376&amp;" ")-1))</f>
        <v/>
      </c>
      <c r="BX1376">
        <f>+IF(BV1376=BV1375,"Same","Diff")</f>
        <v/>
      </c>
      <c r="BY1376">
        <f>IF(BX1376="Same",IF(BW1376=BW1375,"same","Diff"))</f>
        <v/>
      </c>
    </row>
    <row r="1377" ht="17" customHeight="1">
      <c r="A1377" s="60" t="inlineStr">
        <is>
          <t>Bob Wedd</t>
        </is>
      </c>
      <c r="B1377" s="119" t="n"/>
      <c r="C1377" s="119" t="n"/>
      <c r="D1377" s="119" t="n"/>
      <c r="E1377" s="119" t="n"/>
      <c r="F1377" s="119" t="n"/>
      <c r="G1377" s="119" t="n"/>
      <c r="H1377" s="119" t="n"/>
      <c r="I1377" s="119" t="n"/>
      <c r="J1377" s="118" t="n"/>
      <c r="K1377" s="118" t="n"/>
      <c r="L1377" s="118" t="n"/>
      <c r="M1377" s="118" t="n">
        <v>1</v>
      </c>
      <c r="N1377" s="118" t="n">
        <v>1</v>
      </c>
      <c r="O1377" s="118" t="n">
        <v>1</v>
      </c>
      <c r="P1377" s="118" t="n"/>
      <c r="Q1377" s="118" t="n"/>
      <c r="R1377" s="118" t="n"/>
      <c r="S1377" s="118" t="n"/>
      <c r="T1377" s="118" t="n"/>
      <c r="U1377" s="118" t="n"/>
      <c r="V1377" s="118" t="n"/>
      <c r="W1377" s="118" t="n"/>
      <c r="X1377" s="118" t="n"/>
      <c r="Y1377" s="118" t="n"/>
      <c r="Z1377" s="118" t="n"/>
      <c r="AA1377" s="118" t="n"/>
      <c r="AB1377" s="118" t="n"/>
      <c r="AC1377" s="118" t="n"/>
      <c r="AD1377" s="118" t="n"/>
      <c r="AE1377" s="118" t="n"/>
      <c r="AF1377" s="118" t="n"/>
      <c r="AG1377" s="118" t="n"/>
      <c r="AH1377" s="118" t="n"/>
      <c r="AI1377" s="118" t="n"/>
      <c r="AJ1377" s="118" t="n"/>
      <c r="AK1377" s="118" t="n"/>
      <c r="AL1377" s="118" t="n"/>
      <c r="AM1377" s="118" t="n"/>
      <c r="AN1377" s="118" t="n"/>
      <c r="AO1377" s="118" t="n"/>
      <c r="AP1377" s="118" t="n"/>
      <c r="AQ1377" s="118" t="n"/>
      <c r="AR1377" s="118" t="n"/>
      <c r="AS1377" s="118" t="n"/>
      <c r="AT1377" s="118" t="n"/>
      <c r="AU1377" s="118" t="n"/>
      <c r="AV1377" s="118" t="n"/>
      <c r="AW1377" s="118" t="n"/>
      <c r="AX1377" s="118" t="n"/>
      <c r="AY1377" s="118" t="n"/>
      <c r="AZ1377" s="118" t="n"/>
      <c r="BA1377" s="118" t="n"/>
      <c r="BB1377" s="118" t="n"/>
      <c r="BC1377" s="118" t="n"/>
      <c r="BD1377" s="118" t="n"/>
      <c r="BE1377" s="118" t="n"/>
      <c r="BF1377" s="118" t="n"/>
      <c r="BG1377" s="118" t="n"/>
      <c r="BH1377" s="118" t="n"/>
      <c r="BI1377" s="118" t="n"/>
      <c r="BJ1377" s="118" t="n"/>
      <c r="BK1377" s="118" t="n"/>
      <c r="BL1377" s="118" t="n"/>
      <c r="BM1377" s="118" t="n"/>
      <c r="BN1377" s="118" t="n"/>
      <c r="BO1377" s="118" t="n"/>
      <c r="BP1377" s="118" t="n"/>
      <c r="BQ1377" s="118" t="n"/>
      <c r="BR1377" s="118" t="n"/>
      <c r="BS1377" s="118" t="n"/>
      <c r="BT1377" s="118">
        <f>COUNTIF(B1377:BS1377,1)</f>
        <v/>
      </c>
      <c r="BV1377" s="76">
        <f>TRIM(RIGHT(A1377, LEN(A1377) - FIND("@", SUBSTITUTE(A1377, " ", "@", LEN(A1377)-LEN(SUBSTITUTE(A1377," ",""))))))</f>
        <v/>
      </c>
      <c r="BW1377" s="76">
        <f>TRIM(LEFT(A1377,FIND(" ",A1377&amp;" ")-1))</f>
        <v/>
      </c>
      <c r="BX1377">
        <f>+IF(BV1377=BV1376,"Same","Diff")</f>
        <v/>
      </c>
      <c r="BY1377">
        <f>IF(BX1377="Same",IF(BW1377=BW1376,"same","Diff"))</f>
        <v/>
      </c>
    </row>
    <row r="1378" ht="17" customHeight="1">
      <c r="A1378" s="59" t="inlineStr">
        <is>
          <t>Kevin Weeks</t>
        </is>
      </c>
      <c r="B1378" s="117" t="n"/>
      <c r="C1378" s="117" t="n"/>
      <c r="D1378" s="117" t="n"/>
      <c r="E1378" s="117" t="n"/>
      <c r="F1378" s="117" t="n"/>
      <c r="G1378" s="117" t="n"/>
      <c r="H1378" s="117" t="n"/>
      <c r="I1378" s="117" t="n"/>
      <c r="J1378" s="118" t="n"/>
      <c r="K1378" s="118" t="n"/>
      <c r="L1378" s="118" t="n"/>
      <c r="M1378" s="118" t="n"/>
      <c r="N1378" s="118" t="n"/>
      <c r="O1378" s="118" t="n"/>
      <c r="P1378" s="118" t="n"/>
      <c r="Q1378" s="118" t="n"/>
      <c r="R1378" s="118" t="n"/>
      <c r="S1378" s="118" t="n"/>
      <c r="T1378" s="118" t="n"/>
      <c r="U1378" s="118" t="n"/>
      <c r="V1378" s="118" t="n"/>
      <c r="W1378" s="118" t="n"/>
      <c r="X1378" s="118" t="n"/>
      <c r="Y1378" s="118" t="n"/>
      <c r="Z1378" s="118" t="n"/>
      <c r="AA1378" s="118" t="n"/>
      <c r="AB1378" s="118" t="n"/>
      <c r="AC1378" s="118" t="n"/>
      <c r="AD1378" s="118" t="n"/>
      <c r="AE1378" s="118" t="n"/>
      <c r="AF1378" s="118" t="n"/>
      <c r="AG1378" s="118" t="n"/>
      <c r="AH1378" s="118" t="n">
        <v>1</v>
      </c>
      <c r="AI1378" s="118" t="n"/>
      <c r="AJ1378" s="118" t="n"/>
      <c r="AK1378" s="118" t="n"/>
      <c r="AL1378" s="118" t="n">
        <v>1</v>
      </c>
      <c r="AM1378" s="118" t="n"/>
      <c r="AN1378" s="118" t="n"/>
      <c r="AO1378" s="118" t="n"/>
      <c r="AP1378" s="118" t="n"/>
      <c r="AQ1378" s="118" t="n"/>
      <c r="AR1378" s="118" t="n"/>
      <c r="AS1378" s="118" t="n"/>
      <c r="AT1378" s="118" t="n"/>
      <c r="AU1378" s="118" t="n"/>
      <c r="AV1378" s="118" t="n"/>
      <c r="AW1378" s="118" t="n"/>
      <c r="AX1378" s="118" t="n"/>
      <c r="AY1378" s="118" t="n"/>
      <c r="AZ1378" s="118" t="n"/>
      <c r="BA1378" s="118" t="n"/>
      <c r="BB1378" s="118" t="n"/>
      <c r="BC1378" s="118" t="n"/>
      <c r="BD1378" s="118" t="n"/>
      <c r="BE1378" s="118" t="n"/>
      <c r="BF1378" s="118" t="n"/>
      <c r="BG1378" s="118" t="n"/>
      <c r="BH1378" s="118" t="n"/>
      <c r="BI1378" s="118" t="n"/>
      <c r="BJ1378" s="118" t="n"/>
      <c r="BK1378" s="118" t="n"/>
      <c r="BL1378" s="118" t="n"/>
      <c r="BM1378" s="118" t="n"/>
      <c r="BN1378" s="118" t="n"/>
      <c r="BO1378" s="118" t="n"/>
      <c r="BP1378" s="118" t="n"/>
      <c r="BQ1378" s="118" t="n"/>
      <c r="BR1378" s="118" t="n"/>
      <c r="BS1378" s="118" t="n"/>
      <c r="BT1378" s="118">
        <f>COUNTIF(B1378:BS1378,1)</f>
        <v/>
      </c>
      <c r="BV1378" s="76">
        <f>TRIM(RIGHT(A1378, LEN(A1378) - FIND("@", SUBSTITUTE(A1378, " ", "@", LEN(A1378)-LEN(SUBSTITUTE(A1378," ",""))))))</f>
        <v/>
      </c>
      <c r="BW1378" s="76">
        <f>TRIM(LEFT(A1378,FIND(" ",A1378&amp;" ")-1))</f>
        <v/>
      </c>
      <c r="BX1378">
        <f>+IF(BV1378=BV1377,"Same","Diff")</f>
        <v/>
      </c>
      <c r="BY1378">
        <f>IF(BX1378="Same",IF(BW1378=BW1377,"same","Diff"))</f>
        <v/>
      </c>
    </row>
    <row r="1379" ht="17" customHeight="1">
      <c r="A1379" s="59" t="inlineStr">
        <is>
          <t>Paul Weel</t>
        </is>
      </c>
      <c r="B1379" s="117" t="n"/>
      <c r="C1379" s="117" t="n"/>
      <c r="D1379" s="117" t="n"/>
      <c r="E1379" s="117" t="n"/>
      <c r="F1379" s="117" t="n"/>
      <c r="G1379" s="117" t="n"/>
      <c r="H1379" s="117" t="n"/>
      <c r="I1379" s="117" t="n"/>
      <c r="J1379" s="118" t="n"/>
      <c r="K1379" s="118" t="n"/>
      <c r="L1379" s="118" t="n"/>
      <c r="M1379" s="118" t="n"/>
      <c r="N1379" s="118" t="n"/>
      <c r="O1379" s="118" t="n"/>
      <c r="P1379" s="118" t="n"/>
      <c r="Q1379" s="118" t="n"/>
      <c r="R1379" s="118" t="n"/>
      <c r="S1379" s="118" t="n"/>
      <c r="T1379" s="118" t="n"/>
      <c r="U1379" s="118" t="n"/>
      <c r="V1379" s="118" t="n"/>
      <c r="W1379" s="118" t="n"/>
      <c r="X1379" s="118" t="n"/>
      <c r="Y1379" s="118" t="n"/>
      <c r="Z1379" s="118" t="n"/>
      <c r="AA1379" s="118" t="n"/>
      <c r="AB1379" s="118" t="n"/>
      <c r="AC1379" s="118" t="n"/>
      <c r="AD1379" s="118" t="n"/>
      <c r="AE1379" s="118" t="n"/>
      <c r="AF1379" s="118" t="n"/>
      <c r="AG1379" s="118" t="n"/>
      <c r="AH1379" s="118" t="n"/>
      <c r="AI1379" s="118" t="n"/>
      <c r="AJ1379" s="118" t="n"/>
      <c r="AK1379" s="118" t="n"/>
      <c r="AL1379" s="118" t="n"/>
      <c r="AM1379" s="118" t="n"/>
      <c r="AN1379" s="118" t="n"/>
      <c r="AO1379" s="118" t="n">
        <v>1</v>
      </c>
      <c r="AP1379" s="118" t="n"/>
      <c r="AQ1379" s="118" t="n">
        <v>1</v>
      </c>
      <c r="AR1379" s="118" t="n"/>
      <c r="AS1379" s="118" t="n">
        <v>1</v>
      </c>
      <c r="AT1379" s="118" t="n">
        <v>1</v>
      </c>
      <c r="AU1379" s="118" t="n">
        <v>1</v>
      </c>
      <c r="AV1379" s="118" t="n">
        <v>1</v>
      </c>
      <c r="AW1379" s="118" t="n">
        <v>1</v>
      </c>
      <c r="AX1379" s="118" t="n">
        <v>1</v>
      </c>
      <c r="AY1379" s="118" t="n">
        <v>1</v>
      </c>
      <c r="AZ1379" s="118" t="n">
        <v>1</v>
      </c>
      <c r="BA1379" s="118" t="n">
        <v>1</v>
      </c>
      <c r="BB1379" s="118" t="n"/>
      <c r="BC1379" s="118" t="n"/>
      <c r="BD1379" s="118" t="n"/>
      <c r="BE1379" s="118" t="n"/>
      <c r="BF1379" s="118" t="n"/>
      <c r="BG1379" s="118" t="n"/>
      <c r="BH1379" s="118" t="n"/>
      <c r="BI1379" s="118" t="n"/>
      <c r="BJ1379" s="118" t="n"/>
      <c r="BK1379" s="118" t="n"/>
      <c r="BL1379" s="118" t="n"/>
      <c r="BM1379" s="118" t="n"/>
      <c r="BN1379" s="118" t="n"/>
      <c r="BO1379" s="118" t="n"/>
      <c r="BP1379" s="118" t="n"/>
      <c r="BQ1379" s="118" t="n"/>
      <c r="BR1379" s="118" t="n"/>
      <c r="BS1379" s="118" t="n"/>
      <c r="BT1379" s="118">
        <f>COUNTIF(B1379:BS1379,1)</f>
        <v/>
      </c>
      <c r="BV1379" s="76">
        <f>TRIM(RIGHT(A1379, LEN(A1379) - FIND("@", SUBSTITUTE(A1379, " ", "@", LEN(A1379)-LEN(SUBSTITUTE(A1379," ",""))))))</f>
        <v/>
      </c>
      <c r="BW1379" s="76">
        <f>TRIM(LEFT(A1379,FIND(" ",A1379&amp;" ")-1))</f>
        <v/>
      </c>
      <c r="BX1379">
        <f>+IF(BV1379=BV1378,"Same","Diff")</f>
        <v/>
      </c>
      <c r="BY1379">
        <f>IF(BX1379="Same",IF(BW1379=BW1378,"same","Diff"))</f>
        <v/>
      </c>
    </row>
    <row r="1380" ht="17" customHeight="1">
      <c r="A1380" s="59" t="inlineStr">
        <is>
          <t>Les Weiley</t>
        </is>
      </c>
      <c r="B1380" s="117" t="n"/>
      <c r="C1380" s="117" t="n"/>
      <c r="D1380" s="117" t="n"/>
      <c r="E1380" s="117" t="n">
        <v>1</v>
      </c>
      <c r="F1380" s="117" t="n"/>
      <c r="G1380" s="117" t="n"/>
      <c r="H1380" s="117" t="n"/>
      <c r="I1380" s="117" t="n"/>
      <c r="J1380" s="118" t="n"/>
      <c r="K1380" s="118" t="n"/>
      <c r="L1380" s="118" t="n"/>
      <c r="M1380" s="118" t="n"/>
      <c r="N1380" s="118" t="n"/>
      <c r="O1380" s="118" t="n"/>
      <c r="P1380" s="118" t="n"/>
      <c r="Q1380" s="118" t="n"/>
      <c r="R1380" s="118" t="n"/>
      <c r="S1380" s="118" t="n"/>
      <c r="T1380" s="118" t="n"/>
      <c r="U1380" s="118" t="n"/>
      <c r="V1380" s="118" t="n"/>
      <c r="W1380" s="118" t="n"/>
      <c r="X1380" s="118" t="n"/>
      <c r="Y1380" s="118" t="n"/>
      <c r="Z1380" s="118" t="n"/>
      <c r="AA1380" s="118" t="n"/>
      <c r="AB1380" s="118" t="n"/>
      <c r="AC1380" s="118" t="n"/>
      <c r="AD1380" s="118" t="n"/>
      <c r="AE1380" s="118" t="n"/>
      <c r="AF1380" s="118" t="n"/>
      <c r="AG1380" s="118" t="n"/>
      <c r="AH1380" s="118" t="n"/>
      <c r="AI1380" s="118" t="n"/>
      <c r="AJ1380" s="118" t="n"/>
      <c r="AK1380" s="118" t="n"/>
      <c r="AL1380" s="118" t="n"/>
      <c r="AM1380" s="118" t="n"/>
      <c r="AN1380" s="118" t="n"/>
      <c r="AO1380" s="118" t="n"/>
      <c r="AP1380" s="118" t="n"/>
      <c r="AQ1380" s="118" t="n"/>
      <c r="AR1380" s="118" t="n"/>
      <c r="AS1380" s="118" t="n"/>
      <c r="AT1380" s="118" t="n"/>
      <c r="AU1380" s="118" t="n"/>
      <c r="AV1380" s="118" t="n"/>
      <c r="AW1380" s="118" t="n"/>
      <c r="AX1380" s="118" t="n"/>
      <c r="AY1380" s="118" t="n"/>
      <c r="AZ1380" s="118" t="n"/>
      <c r="BA1380" s="118" t="n"/>
      <c r="BB1380" s="118" t="n"/>
      <c r="BC1380" s="118" t="n"/>
      <c r="BD1380" s="118" t="n"/>
      <c r="BE1380" s="118" t="n"/>
      <c r="BF1380" s="118" t="n"/>
      <c r="BG1380" s="118" t="n"/>
      <c r="BH1380" s="118" t="n"/>
      <c r="BI1380" s="118" t="n"/>
      <c r="BJ1380" s="118" t="n"/>
      <c r="BK1380" s="118" t="n"/>
      <c r="BL1380" s="118" t="n"/>
      <c r="BM1380" s="118" t="n"/>
      <c r="BN1380" s="118" t="n"/>
      <c r="BO1380" s="118" t="n"/>
      <c r="BP1380" s="118" t="n"/>
      <c r="BQ1380" s="118" t="n"/>
      <c r="BR1380" s="118" t="n"/>
      <c r="BS1380" s="118" t="n"/>
      <c r="BT1380" s="118">
        <f>COUNTIF(B1380:BS1380,1)</f>
        <v/>
      </c>
      <c r="BV1380" s="76">
        <f>TRIM(RIGHT(A1380, LEN(A1380) - FIND("@", SUBSTITUTE(A1380, " ", "@", LEN(A1380)-LEN(SUBSTITUTE(A1380," ",""))))))</f>
        <v/>
      </c>
      <c r="BW1380" s="76">
        <f>TRIM(LEFT(A1380,FIND(" ",A1380&amp;" ")-1))</f>
        <v/>
      </c>
      <c r="BX1380">
        <f>+IF(BV1380=BV1379,"Same","Diff")</f>
        <v/>
      </c>
      <c r="BY1380">
        <f>IF(BX1380="Same",IF(BW1380=BW1379,"same","Diff"))</f>
        <v/>
      </c>
    </row>
    <row r="1381" ht="17" customHeight="1">
      <c r="A1381" s="59" t="inlineStr">
        <is>
          <t>Warren Weldon</t>
        </is>
      </c>
      <c r="B1381" s="117" t="n"/>
      <c r="C1381" s="117" t="n"/>
      <c r="D1381" s="117" t="n"/>
      <c r="E1381" s="117" t="n">
        <v>1</v>
      </c>
      <c r="F1381" s="117" t="n">
        <v>1</v>
      </c>
      <c r="G1381" s="117" t="n">
        <v>1</v>
      </c>
      <c r="H1381" s="117" t="n">
        <v>1</v>
      </c>
      <c r="I1381" s="117" t="n">
        <v>1</v>
      </c>
      <c r="J1381" s="118" t="n">
        <v>1</v>
      </c>
      <c r="K1381" s="118" t="n"/>
      <c r="L1381" s="118" t="n"/>
      <c r="M1381" s="118" t="n"/>
      <c r="N1381" s="118" t="n"/>
      <c r="O1381" s="118" t="n"/>
      <c r="P1381" s="118" t="n"/>
      <c r="Q1381" s="118" t="n"/>
      <c r="R1381" s="118" t="n"/>
      <c r="S1381" s="118" t="n"/>
      <c r="T1381" s="118" t="n"/>
      <c r="U1381" s="118" t="n"/>
      <c r="V1381" s="118" t="n"/>
      <c r="W1381" s="118" t="n"/>
      <c r="X1381" s="118" t="n"/>
      <c r="Y1381" s="118" t="n"/>
      <c r="Z1381" s="118" t="n"/>
      <c r="AA1381" s="118" t="n"/>
      <c r="AB1381" s="118" t="n"/>
      <c r="AC1381" s="118" t="n"/>
      <c r="AD1381" s="118" t="n"/>
      <c r="AE1381" s="118" t="n"/>
      <c r="AF1381" s="118" t="n"/>
      <c r="AG1381" s="118" t="n"/>
      <c r="AH1381" s="118" t="n"/>
      <c r="AI1381" s="118" t="n"/>
      <c r="AJ1381" s="118" t="n"/>
      <c r="AK1381" s="118" t="n"/>
      <c r="AL1381" s="118" t="n"/>
      <c r="AM1381" s="118" t="n"/>
      <c r="AN1381" s="118" t="n"/>
      <c r="AO1381" s="118" t="n"/>
      <c r="AP1381" s="118" t="n"/>
      <c r="AQ1381" s="118" t="n"/>
      <c r="AR1381" s="118" t="n"/>
      <c r="AS1381" s="118" t="n"/>
      <c r="AT1381" s="118" t="n"/>
      <c r="AU1381" s="118" t="n"/>
      <c r="AV1381" s="118" t="n"/>
      <c r="AW1381" s="118" t="n"/>
      <c r="AX1381" s="118" t="n"/>
      <c r="AY1381" s="118" t="n"/>
      <c r="AZ1381" s="118" t="n"/>
      <c r="BA1381" s="118" t="n"/>
      <c r="BB1381" s="118" t="n"/>
      <c r="BC1381" s="118" t="n"/>
      <c r="BD1381" s="118" t="n"/>
      <c r="BE1381" s="118" t="n"/>
      <c r="BF1381" s="118" t="n"/>
      <c r="BG1381" s="118" t="n"/>
      <c r="BH1381" s="118" t="n"/>
      <c r="BI1381" s="118" t="n"/>
      <c r="BJ1381" s="118" t="n"/>
      <c r="BK1381" s="118" t="n"/>
      <c r="BL1381" s="118" t="n"/>
      <c r="BM1381" s="118" t="n"/>
      <c r="BN1381" s="118" t="n"/>
      <c r="BO1381" s="118" t="n"/>
      <c r="BP1381" s="118" t="n"/>
      <c r="BQ1381" s="118" t="n"/>
      <c r="BR1381" s="118" t="n"/>
      <c r="BS1381" s="118" t="n"/>
      <c r="BT1381" s="118">
        <f>COUNTIF(B1381:BS1381,1)</f>
        <v/>
      </c>
      <c r="BV1381" s="76">
        <f>TRIM(RIGHT(A1381, LEN(A1381) - FIND("@", SUBSTITUTE(A1381, " ", "@", LEN(A1381)-LEN(SUBSTITUTE(A1381," ",""))))))</f>
        <v/>
      </c>
      <c r="BW1381" s="76">
        <f>TRIM(LEFT(A1381,FIND(" ",A1381&amp;" ")-1))</f>
        <v/>
      </c>
      <c r="BX1381">
        <f>+IF(BV1381=BV1380,"Same","Diff")</f>
        <v/>
      </c>
      <c r="BY1381">
        <f>IF(BX1381="Same",IF(BW1381=BW1380,"same","Diff"))</f>
        <v/>
      </c>
    </row>
    <row r="1382" ht="17" customHeight="1">
      <c r="A1382" s="60" t="inlineStr">
        <is>
          <t>Ian Wells</t>
        </is>
      </c>
      <c r="B1382" s="119" t="n"/>
      <c r="C1382" s="119" t="n"/>
      <c r="D1382" s="119" t="n">
        <v>1</v>
      </c>
      <c r="E1382" s="119" t="n"/>
      <c r="F1382" s="119" t="n"/>
      <c r="G1382" s="119" t="n"/>
      <c r="H1382" s="119" t="n"/>
      <c r="I1382" s="119" t="n"/>
      <c r="J1382" s="118" t="n"/>
      <c r="K1382" s="118" t="n"/>
      <c r="L1382" s="118" t="n"/>
      <c r="M1382" s="118" t="n"/>
      <c r="N1382" s="118" t="n"/>
      <c r="O1382" s="118" t="n"/>
      <c r="P1382" s="118" t="n"/>
      <c r="Q1382" s="118" t="n">
        <v>1</v>
      </c>
      <c r="R1382" s="118" t="n"/>
      <c r="S1382" s="118" t="n"/>
      <c r="T1382" s="118" t="n"/>
      <c r="U1382" s="118" t="n">
        <v>1</v>
      </c>
      <c r="V1382" s="118" t="n">
        <v>1</v>
      </c>
      <c r="W1382" s="130" t="n">
        <v>1</v>
      </c>
      <c r="X1382" s="118" t="n"/>
      <c r="Y1382" s="118" t="n"/>
      <c r="Z1382" s="118" t="n"/>
      <c r="AA1382" s="118" t="n"/>
      <c r="AB1382" s="118" t="n"/>
      <c r="AC1382" s="118" t="n"/>
      <c r="AD1382" s="118" t="n"/>
      <c r="AE1382" s="118" t="n"/>
      <c r="AF1382" s="118" t="n"/>
      <c r="AG1382" s="118" t="n"/>
      <c r="AH1382" s="118" t="n"/>
      <c r="AI1382" s="118" t="n"/>
      <c r="AJ1382" s="118" t="n"/>
      <c r="AK1382" s="118" t="n"/>
      <c r="AL1382" s="118" t="n"/>
      <c r="AM1382" s="118" t="n"/>
      <c r="AN1382" s="118" t="n"/>
      <c r="AO1382" s="118" t="n"/>
      <c r="AP1382" s="118" t="n"/>
      <c r="AQ1382" s="118" t="n"/>
      <c r="AR1382" s="118" t="n"/>
      <c r="AS1382" s="118" t="n"/>
      <c r="AT1382" s="118" t="n"/>
      <c r="AU1382" s="118" t="n"/>
      <c r="AV1382" s="118" t="n"/>
      <c r="AW1382" s="118" t="n"/>
      <c r="AX1382" s="118" t="n"/>
      <c r="AY1382" s="118" t="n"/>
      <c r="AZ1382" s="118" t="n"/>
      <c r="BA1382" s="118" t="n"/>
      <c r="BB1382" s="118" t="n"/>
      <c r="BC1382" s="118" t="n"/>
      <c r="BD1382" s="118" t="n"/>
      <c r="BE1382" s="118" t="n"/>
      <c r="BF1382" s="118" t="n"/>
      <c r="BG1382" s="118" t="n"/>
      <c r="BH1382" s="118" t="n"/>
      <c r="BI1382" s="118" t="n"/>
      <c r="BJ1382" s="118" t="n"/>
      <c r="BK1382" s="118" t="n"/>
      <c r="BL1382" s="118" t="n"/>
      <c r="BM1382" s="118" t="n"/>
      <c r="BN1382" s="118" t="n"/>
      <c r="BO1382" s="118" t="n"/>
      <c r="BP1382" s="118" t="n"/>
      <c r="BQ1382" s="118" t="n"/>
      <c r="BR1382" s="118" t="n"/>
      <c r="BS1382" s="118" t="n"/>
      <c r="BT1382" s="118">
        <f>COUNTIF(B1382:BS1382,1)</f>
        <v/>
      </c>
      <c r="BV1382" s="76">
        <f>TRIM(RIGHT(A1382, LEN(A1382) - FIND("@", SUBSTITUTE(A1382, " ", "@", LEN(A1382)-LEN(SUBSTITUTE(A1382," ",""))))))</f>
        <v/>
      </c>
      <c r="BW1382" s="76">
        <f>TRIM(LEFT(A1382,FIND(" ",A1382&amp;" ")-1))</f>
        <v/>
      </c>
      <c r="BX1382">
        <f>+IF(BV1382=BV1381,"Same","Diff")</f>
        <v/>
      </c>
      <c r="BY1382">
        <f>IF(BX1382="Same",IF(BW1382=BW1381,"same","Diff"))</f>
        <v/>
      </c>
    </row>
    <row r="1383" ht="17" customHeight="1">
      <c r="A1383" s="60" t="inlineStr">
        <is>
          <t>Ross Wemyss</t>
        </is>
      </c>
      <c r="B1383" s="119" t="n"/>
      <c r="C1383" s="119" t="n"/>
      <c r="D1383" s="119" t="n"/>
      <c r="E1383" s="119" t="n"/>
      <c r="F1383" s="119" t="n"/>
      <c r="G1383" s="119" t="n"/>
      <c r="H1383" s="119" t="n"/>
      <c r="I1383" s="119" t="n"/>
      <c r="J1383" s="118" t="n"/>
      <c r="K1383" s="118" t="n"/>
      <c r="L1383" s="118" t="n"/>
      <c r="M1383" s="118" t="n">
        <v>1</v>
      </c>
      <c r="N1383" s="118" t="n"/>
      <c r="O1383" s="118" t="n"/>
      <c r="P1383" s="118" t="n"/>
      <c r="Q1383" s="118" t="n">
        <v>1</v>
      </c>
      <c r="R1383" s="118" t="n"/>
      <c r="S1383" s="118" t="n"/>
      <c r="T1383" s="118" t="n"/>
      <c r="U1383" s="118" t="n"/>
      <c r="V1383" s="118" t="n"/>
      <c r="W1383" s="118" t="n"/>
      <c r="X1383" s="118" t="n"/>
      <c r="Y1383" s="118" t="n"/>
      <c r="Z1383" s="118" t="n"/>
      <c r="AA1383" s="118" t="n"/>
      <c r="AB1383" s="118" t="n"/>
      <c r="AC1383" s="118" t="n"/>
      <c r="AD1383" s="118" t="n"/>
      <c r="AE1383" s="118" t="n"/>
      <c r="AF1383" s="118" t="n"/>
      <c r="AG1383" s="118" t="n"/>
      <c r="AH1383" s="118" t="n"/>
      <c r="AI1383" s="118" t="n"/>
      <c r="AJ1383" s="118" t="n"/>
      <c r="AK1383" s="118" t="n"/>
      <c r="AL1383" s="118" t="n"/>
      <c r="AM1383" s="118" t="n"/>
      <c r="AN1383" s="118" t="n"/>
      <c r="AO1383" s="118" t="n"/>
      <c r="AP1383" s="118" t="n"/>
      <c r="AQ1383" s="118" t="n"/>
      <c r="AR1383" s="118" t="n"/>
      <c r="AS1383" s="118" t="n"/>
      <c r="AT1383" s="118" t="n"/>
      <c r="AU1383" s="118" t="n"/>
      <c r="AV1383" s="118" t="n"/>
      <c r="AW1383" s="118" t="n"/>
      <c r="AX1383" s="118" t="n"/>
      <c r="AY1383" s="118" t="n"/>
      <c r="AZ1383" s="118" t="n"/>
      <c r="BA1383" s="118" t="n"/>
      <c r="BB1383" s="118" t="n"/>
      <c r="BC1383" s="118" t="n"/>
      <c r="BD1383" s="118" t="n"/>
      <c r="BE1383" s="118" t="n"/>
      <c r="BF1383" s="118" t="n"/>
      <c r="BG1383" s="118" t="n"/>
      <c r="BH1383" s="118" t="n"/>
      <c r="BI1383" s="118" t="n"/>
      <c r="BJ1383" s="118" t="n"/>
      <c r="BK1383" s="118" t="n"/>
      <c r="BL1383" s="118" t="n"/>
      <c r="BM1383" s="118" t="n"/>
      <c r="BN1383" s="118" t="n"/>
      <c r="BO1383" s="118" t="n"/>
      <c r="BP1383" s="118" t="n"/>
      <c r="BQ1383" s="118" t="n"/>
      <c r="BR1383" s="118" t="n"/>
      <c r="BS1383" s="118" t="n"/>
      <c r="BT1383" s="118">
        <f>COUNTIF(B1383:BS1383,1)</f>
        <v/>
      </c>
      <c r="BV1383" s="76">
        <f>TRIM(RIGHT(A1383, LEN(A1383) - FIND("@", SUBSTITUTE(A1383, " ", "@", LEN(A1383)-LEN(SUBSTITUTE(A1383," ",""))))))</f>
        <v/>
      </c>
      <c r="BW1383" s="76">
        <f>TRIM(LEFT(A1383,FIND(" ",A1383&amp;" ")-1))</f>
        <v/>
      </c>
      <c r="BX1383">
        <f>+IF(BV1383=BV1382,"Same","Diff")</f>
        <v/>
      </c>
      <c r="BY1383">
        <f>IF(BX1383="Same",IF(BW1383=BW1382,"same","Diff"))</f>
        <v/>
      </c>
    </row>
    <row r="1384" ht="17" customHeight="1">
      <c r="A1384" s="59" t="inlineStr">
        <is>
          <t>Des West</t>
        </is>
      </c>
      <c r="B1384" s="117" t="n">
        <v>1</v>
      </c>
      <c r="C1384" s="117" t="n"/>
      <c r="D1384" s="117" t="n"/>
      <c r="E1384" s="117" t="n">
        <v>1</v>
      </c>
      <c r="F1384" s="117" t="n"/>
      <c r="G1384" s="117" t="n">
        <v>1</v>
      </c>
      <c r="H1384" s="117" t="n">
        <v>1</v>
      </c>
      <c r="I1384" s="117" t="n">
        <v>1</v>
      </c>
      <c r="J1384" s="118" t="n">
        <v>1</v>
      </c>
      <c r="K1384" s="118" t="n">
        <v>1</v>
      </c>
      <c r="L1384" s="118" t="n">
        <v>1</v>
      </c>
      <c r="M1384" s="118" t="n">
        <v>1</v>
      </c>
      <c r="N1384" s="118" t="n">
        <v>1</v>
      </c>
      <c r="O1384" s="118" t="n">
        <v>1</v>
      </c>
      <c r="P1384" s="118" t="n"/>
      <c r="Q1384" s="130" t="n">
        <v>1</v>
      </c>
      <c r="R1384" s="118" t="n"/>
      <c r="S1384" s="118" t="n"/>
      <c r="T1384" s="118" t="n"/>
      <c r="U1384" s="118" t="n"/>
      <c r="V1384" s="118" t="n"/>
      <c r="W1384" s="118" t="n"/>
      <c r="X1384" s="118" t="n"/>
      <c r="Y1384" s="118" t="n"/>
      <c r="Z1384" s="118" t="n"/>
      <c r="AA1384" s="118" t="n"/>
      <c r="AB1384" s="118" t="n"/>
      <c r="AC1384" s="118" t="n"/>
      <c r="AD1384" s="118" t="n"/>
      <c r="AE1384" s="118" t="n"/>
      <c r="AF1384" s="118" t="n"/>
      <c r="AG1384" s="118" t="n"/>
      <c r="AH1384" s="118" t="n"/>
      <c r="AI1384" s="118" t="n"/>
      <c r="AJ1384" s="118" t="n"/>
      <c r="AK1384" s="118" t="n"/>
      <c r="AL1384" s="118" t="n"/>
      <c r="AM1384" s="118" t="n"/>
      <c r="AN1384" s="118" t="n"/>
      <c r="AO1384" s="118" t="n"/>
      <c r="AP1384" s="118" t="n"/>
      <c r="AQ1384" s="118" t="n"/>
      <c r="AR1384" s="118" t="n"/>
      <c r="AS1384" s="118" t="n"/>
      <c r="AT1384" s="118" t="n"/>
      <c r="AU1384" s="118" t="n"/>
      <c r="AV1384" s="118" t="n"/>
      <c r="AW1384" s="118" t="n"/>
      <c r="AX1384" s="118" t="n"/>
      <c r="AY1384" s="118" t="n"/>
      <c r="AZ1384" s="118" t="n"/>
      <c r="BA1384" s="118" t="n"/>
      <c r="BB1384" s="118" t="n"/>
      <c r="BC1384" s="118" t="n"/>
      <c r="BD1384" s="118" t="n"/>
      <c r="BE1384" s="118" t="n"/>
      <c r="BF1384" s="118" t="n"/>
      <c r="BG1384" s="118" t="n"/>
      <c r="BH1384" s="118" t="n"/>
      <c r="BI1384" s="118" t="n"/>
      <c r="BJ1384" s="118" t="n"/>
      <c r="BK1384" s="118" t="n"/>
      <c r="BL1384" s="118" t="n"/>
      <c r="BM1384" s="118" t="n"/>
      <c r="BN1384" s="118" t="n"/>
      <c r="BO1384" s="118" t="n"/>
      <c r="BP1384" s="118" t="n"/>
      <c r="BQ1384" s="118" t="n"/>
      <c r="BR1384" s="118" t="n"/>
      <c r="BS1384" s="118" t="n"/>
      <c r="BT1384" s="118">
        <f>COUNTIF(B1384:BS1384,1)</f>
        <v/>
      </c>
      <c r="BV1384" s="76">
        <f>TRIM(RIGHT(A1384, LEN(A1384) - FIND("@", SUBSTITUTE(A1384, " ", "@", LEN(A1384)-LEN(SUBSTITUTE(A1384," ",""))))))</f>
        <v/>
      </c>
      <c r="BW1384" s="76">
        <f>TRIM(LEFT(A1384,FIND(" ",A1384&amp;" ")-1))</f>
        <v/>
      </c>
      <c r="BX1384">
        <f>+IF(BV1384=BV1383,"Same","Diff")</f>
        <v/>
      </c>
      <c r="BY1384">
        <f>IF(BX1384="Same",IF(BW1384=BW1383,"same","Diff"))</f>
        <v/>
      </c>
    </row>
    <row r="1385" ht="17" customHeight="1">
      <c r="A1385" s="59" t="inlineStr">
        <is>
          <t>Neil West</t>
        </is>
      </c>
      <c r="B1385" s="117" t="n"/>
      <c r="C1385" s="117" t="n"/>
      <c r="D1385" s="117" t="n"/>
      <c r="E1385" s="117" t="n"/>
      <c r="F1385" s="117" t="n"/>
      <c r="G1385" s="117" t="n"/>
      <c r="H1385" s="117" t="n"/>
      <c r="I1385" s="117" t="n"/>
      <c r="J1385" s="118" t="n"/>
      <c r="K1385" s="118" t="n"/>
      <c r="L1385" s="118" t="n"/>
      <c r="M1385" s="118" t="n"/>
      <c r="N1385" s="118" t="n"/>
      <c r="O1385" s="118" t="n"/>
      <c r="P1385" s="118" t="n">
        <v>1</v>
      </c>
      <c r="Q1385" s="118" t="n">
        <v>1</v>
      </c>
      <c r="R1385" s="118" t="n"/>
      <c r="S1385" s="118" t="n"/>
      <c r="T1385" s="118" t="n"/>
      <c r="U1385" s="118" t="n"/>
      <c r="V1385" s="118" t="n"/>
      <c r="W1385" s="118" t="n"/>
      <c r="X1385" s="118" t="n"/>
      <c r="Y1385" s="118" t="n"/>
      <c r="Z1385" s="118" t="n"/>
      <c r="AA1385" s="118" t="n"/>
      <c r="AB1385" s="118" t="n"/>
      <c r="AC1385" s="118" t="n"/>
      <c r="AD1385" s="118" t="n"/>
      <c r="AE1385" s="118" t="n"/>
      <c r="AF1385" s="118" t="n"/>
      <c r="AG1385" s="118" t="n"/>
      <c r="AH1385" s="118" t="n"/>
      <c r="AI1385" s="118" t="n"/>
      <c r="AJ1385" s="118" t="n"/>
      <c r="AK1385" s="118" t="n"/>
      <c r="AL1385" s="118" t="n"/>
      <c r="AM1385" s="118" t="n"/>
      <c r="AN1385" s="118" t="n"/>
      <c r="AO1385" s="118" t="n"/>
      <c r="AP1385" s="118" t="n"/>
      <c r="AQ1385" s="118" t="n"/>
      <c r="AR1385" s="118" t="n"/>
      <c r="AS1385" s="118" t="n"/>
      <c r="AT1385" s="118" t="n"/>
      <c r="AU1385" s="118" t="n"/>
      <c r="AV1385" s="118" t="n"/>
      <c r="AW1385" s="118" t="n"/>
      <c r="AX1385" s="118" t="n"/>
      <c r="AY1385" s="118" t="n"/>
      <c r="AZ1385" s="118" t="n"/>
      <c r="BA1385" s="118" t="n"/>
      <c r="BB1385" s="118" t="n"/>
      <c r="BC1385" s="118" t="n"/>
      <c r="BD1385" s="118" t="n"/>
      <c r="BE1385" s="118" t="n"/>
      <c r="BF1385" s="118" t="n"/>
      <c r="BG1385" s="118" t="n"/>
      <c r="BH1385" s="118" t="n"/>
      <c r="BI1385" s="118" t="n"/>
      <c r="BJ1385" s="118" t="n"/>
      <c r="BK1385" s="118" t="n"/>
      <c r="BL1385" s="118" t="n"/>
      <c r="BM1385" s="118" t="n"/>
      <c r="BN1385" s="118" t="n"/>
      <c r="BO1385" s="118" t="n"/>
      <c r="BP1385" s="118" t="n"/>
      <c r="BQ1385" s="118" t="n"/>
      <c r="BR1385" s="118" t="n"/>
      <c r="BS1385" s="118" t="n"/>
      <c r="BT1385" s="118">
        <f>COUNTIF(B1385:BS1385,1)</f>
        <v/>
      </c>
      <c r="BV1385" s="76">
        <f>TRIM(RIGHT(A1385, LEN(A1385) - FIND("@", SUBSTITUTE(A1385, " ", "@", LEN(A1385)-LEN(SUBSTITUTE(A1385," ",""))))))</f>
        <v/>
      </c>
      <c r="BW1385" s="76">
        <f>TRIM(LEFT(A1385,FIND(" ",A1385&amp;" ")-1))</f>
        <v/>
      </c>
      <c r="BX1385">
        <f>+IF(BV1385=BV1384,"Same","Diff")</f>
        <v/>
      </c>
      <c r="BY1385">
        <f>IF(BX1385="Same",IF(BW1385=BW1384,"same","Diff"))</f>
        <v/>
      </c>
    </row>
    <row r="1386" ht="17" customHeight="1">
      <c r="A1386" s="60" t="inlineStr">
        <is>
          <t>Phil West</t>
        </is>
      </c>
      <c r="B1386" s="119" t="n"/>
      <c r="C1386" s="119" t="n"/>
      <c r="D1386" s="119" t="n"/>
      <c r="E1386" s="119" t="n"/>
      <c r="F1386" s="119" t="n">
        <v>1</v>
      </c>
      <c r="G1386" s="119" t="n"/>
      <c r="H1386" s="119" t="n"/>
      <c r="I1386" s="119" t="n"/>
      <c r="J1386" s="118" t="n">
        <v>1</v>
      </c>
      <c r="K1386" s="118" t="n">
        <v>1</v>
      </c>
      <c r="L1386" s="118" t="n"/>
      <c r="M1386" s="118" t="n"/>
      <c r="N1386" s="118" t="n"/>
      <c r="O1386" s="118" t="n"/>
      <c r="P1386" s="118" t="n"/>
      <c r="Q1386" s="118" t="n"/>
      <c r="R1386" s="118" t="n"/>
      <c r="S1386" s="118" t="n"/>
      <c r="T1386" s="118" t="n"/>
      <c r="U1386" s="118" t="n"/>
      <c r="V1386" s="118" t="n"/>
      <c r="W1386" s="118" t="n"/>
      <c r="X1386" s="118" t="n"/>
      <c r="Y1386" s="118" t="n"/>
      <c r="Z1386" s="118" t="n"/>
      <c r="AA1386" s="118" t="n"/>
      <c r="AB1386" s="118" t="n"/>
      <c r="AC1386" s="118" t="n"/>
      <c r="AD1386" s="118" t="n"/>
      <c r="AE1386" s="118" t="n"/>
      <c r="AF1386" s="118" t="n"/>
      <c r="AG1386" s="118" t="n"/>
      <c r="AH1386" s="118" t="n"/>
      <c r="AI1386" s="118" t="n"/>
      <c r="AJ1386" s="118" t="n"/>
      <c r="AK1386" s="118" t="n"/>
      <c r="AL1386" s="118" t="n"/>
      <c r="AM1386" s="118" t="n"/>
      <c r="AN1386" s="118" t="n"/>
      <c r="AO1386" s="118" t="n"/>
      <c r="AP1386" s="118" t="n"/>
      <c r="AQ1386" s="118" t="n"/>
      <c r="AR1386" s="118" t="n"/>
      <c r="AS1386" s="118" t="n"/>
      <c r="AT1386" s="118" t="n"/>
      <c r="AU1386" s="118" t="n"/>
      <c r="AV1386" s="118" t="n"/>
      <c r="AW1386" s="118" t="n"/>
      <c r="AX1386" s="118" t="n"/>
      <c r="AY1386" s="118" t="n"/>
      <c r="AZ1386" s="118" t="n"/>
      <c r="BA1386" s="118" t="n"/>
      <c r="BB1386" s="118" t="n"/>
      <c r="BC1386" s="118" t="n"/>
      <c r="BD1386" s="118" t="n"/>
      <c r="BE1386" s="118" t="n"/>
      <c r="BF1386" s="118" t="n"/>
      <c r="BG1386" s="118" t="n"/>
      <c r="BH1386" s="118" t="n"/>
      <c r="BI1386" s="118" t="n"/>
      <c r="BJ1386" s="118" t="n"/>
      <c r="BK1386" s="118" t="n"/>
      <c r="BL1386" s="118" t="n"/>
      <c r="BM1386" s="118" t="n"/>
      <c r="BN1386" s="118" t="n"/>
      <c r="BO1386" s="118" t="n"/>
      <c r="BP1386" s="118" t="n"/>
      <c r="BQ1386" s="118" t="n"/>
      <c r="BR1386" s="118" t="n"/>
      <c r="BS1386" s="118" t="n"/>
      <c r="BT1386" s="118">
        <f>COUNTIF(B1386:BS1386,1)</f>
        <v/>
      </c>
      <c r="BV1386" s="76">
        <f>TRIM(RIGHT(A1386, LEN(A1386) - FIND("@", SUBSTITUTE(A1386, " ", "@", LEN(A1386)-LEN(SUBSTITUTE(A1386," ",""))))))</f>
        <v/>
      </c>
      <c r="BW1386" s="76">
        <f>TRIM(LEFT(A1386,FIND(" ",A1386&amp;" ")-1))</f>
        <v/>
      </c>
      <c r="BX1386">
        <f>+IF(BV1386=BV1385,"Same","Diff")</f>
        <v/>
      </c>
      <c r="BY1386">
        <f>IF(BX1386="Same",IF(BW1386=BW1385,"same","Diff"))</f>
        <v/>
      </c>
    </row>
    <row r="1387" ht="17" customHeight="1">
      <c r="A1387" s="60" t="inlineStr">
        <is>
          <t>Geoff Westbury</t>
        </is>
      </c>
      <c r="B1387" s="119" t="n"/>
      <c r="C1387" s="119" t="n"/>
      <c r="D1387" s="119" t="n"/>
      <c r="E1387" s="119" t="n"/>
      <c r="F1387" s="119" t="n"/>
      <c r="G1387" s="119" t="n"/>
      <c r="H1387" s="119" t="n"/>
      <c r="I1387" s="119" t="n">
        <v>1</v>
      </c>
      <c r="J1387" s="118" t="n"/>
      <c r="K1387" s="118" t="n"/>
      <c r="L1387" s="118" t="n">
        <v>1</v>
      </c>
      <c r="M1387" s="118" t="n">
        <v>1</v>
      </c>
      <c r="N1387" s="118" t="n"/>
      <c r="O1387" s="118" t="n"/>
      <c r="P1387" s="118" t="n"/>
      <c r="Q1387" s="118" t="n"/>
      <c r="R1387" s="118" t="n"/>
      <c r="S1387" s="118" t="n"/>
      <c r="T1387" s="118" t="n"/>
      <c r="U1387" s="118" t="n"/>
      <c r="V1387" s="118" t="n"/>
      <c r="W1387" s="118" t="n"/>
      <c r="X1387" s="118" t="n"/>
      <c r="Y1387" s="118" t="n"/>
      <c r="Z1387" s="118" t="n"/>
      <c r="AA1387" s="118" t="n"/>
      <c r="AB1387" s="118" t="n"/>
      <c r="AC1387" s="118" t="n"/>
      <c r="AD1387" s="118" t="n"/>
      <c r="AE1387" s="118" t="n"/>
      <c r="AF1387" s="118" t="n"/>
      <c r="AG1387" s="118" t="n"/>
      <c r="AH1387" s="118" t="n"/>
      <c r="AI1387" s="118" t="n"/>
      <c r="AJ1387" s="118" t="n"/>
      <c r="AK1387" s="118" t="n"/>
      <c r="AL1387" s="118" t="n"/>
      <c r="AM1387" s="118" t="n"/>
      <c r="AN1387" s="118" t="n"/>
      <c r="AO1387" s="118" t="n"/>
      <c r="AP1387" s="118" t="n"/>
      <c r="AQ1387" s="118" t="n"/>
      <c r="AR1387" s="118" t="n"/>
      <c r="AS1387" s="118" t="n"/>
      <c r="AT1387" s="118" t="n"/>
      <c r="AU1387" s="118" t="n"/>
      <c r="AV1387" s="118" t="n"/>
      <c r="AW1387" s="118" t="n"/>
      <c r="AX1387" s="118" t="n"/>
      <c r="AY1387" s="118" t="n"/>
      <c r="AZ1387" s="118" t="n"/>
      <c r="BA1387" s="118" t="n"/>
      <c r="BB1387" s="118" t="n"/>
      <c r="BC1387" s="118" t="n"/>
      <c r="BD1387" s="118" t="n"/>
      <c r="BE1387" s="118" t="n"/>
      <c r="BF1387" s="118" t="n"/>
      <c r="BG1387" s="118" t="n"/>
      <c r="BH1387" s="118" t="n"/>
      <c r="BI1387" s="118" t="n"/>
      <c r="BJ1387" s="118" t="n"/>
      <c r="BK1387" s="118" t="n"/>
      <c r="BL1387" s="118" t="n"/>
      <c r="BM1387" s="118" t="n"/>
      <c r="BN1387" s="118" t="n"/>
      <c r="BO1387" s="118" t="n"/>
      <c r="BP1387" s="118" t="n"/>
      <c r="BQ1387" s="118" t="n"/>
      <c r="BR1387" s="118" t="n"/>
      <c r="BS1387" s="118" t="n"/>
      <c r="BT1387" s="118">
        <f>COUNTIF(B1387:BS1387,1)</f>
        <v/>
      </c>
      <c r="BV1387" s="76">
        <f>TRIM(RIGHT(A1387, LEN(A1387) - FIND("@", SUBSTITUTE(A1387, " ", "@", LEN(A1387)-LEN(SUBSTITUTE(A1387," ",""))))))</f>
        <v/>
      </c>
      <c r="BW1387" s="76">
        <f>TRIM(LEFT(A1387,FIND(" ",A1387&amp;" ")-1))</f>
        <v/>
      </c>
      <c r="BX1387">
        <f>+IF(BV1387=BV1386,"Same","Diff")</f>
        <v/>
      </c>
      <c r="BY1387">
        <f>IF(BX1387="Same",IF(BW1387=BW1386,"same","Diff"))</f>
        <v/>
      </c>
    </row>
    <row r="1388" ht="17" customHeight="1">
      <c r="A1388" s="59" t="inlineStr">
        <is>
          <t>John Wharton</t>
        </is>
      </c>
      <c r="B1388" s="117" t="n"/>
      <c r="C1388" s="117" t="n"/>
      <c r="D1388" s="117" t="n"/>
      <c r="E1388" s="117" t="n"/>
      <c r="F1388" s="117" t="n"/>
      <c r="G1388" s="117" t="n"/>
      <c r="H1388" s="117" t="n"/>
      <c r="I1388" s="117" t="n"/>
      <c r="J1388" s="118" t="n"/>
      <c r="K1388" s="118" t="n"/>
      <c r="L1388" s="118" t="n"/>
      <c r="M1388" s="118" t="n"/>
      <c r="N1388" s="118" t="n"/>
      <c r="O1388" s="118" t="n"/>
      <c r="P1388" s="118" t="n"/>
      <c r="Q1388" s="118" t="n">
        <v>1</v>
      </c>
      <c r="R1388" s="118" t="n"/>
      <c r="S1388" s="118" t="n"/>
      <c r="T1388" s="118" t="n"/>
      <c r="U1388" s="118" t="n"/>
      <c r="V1388" s="118" t="n"/>
      <c r="W1388" s="118" t="n"/>
      <c r="X1388" s="118" t="n"/>
      <c r="Y1388" s="118" t="n"/>
      <c r="Z1388" s="118" t="n"/>
      <c r="AA1388" s="118" t="n"/>
      <c r="AB1388" s="118" t="n"/>
      <c r="AC1388" s="118" t="n"/>
      <c r="AD1388" s="118" t="n"/>
      <c r="AE1388" s="118" t="n"/>
      <c r="AF1388" s="118" t="n"/>
      <c r="AG1388" s="118" t="n"/>
      <c r="AH1388" s="118" t="n"/>
      <c r="AI1388" s="118" t="n"/>
      <c r="AJ1388" s="118" t="n"/>
      <c r="AK1388" s="118" t="n"/>
      <c r="AL1388" s="118" t="n"/>
      <c r="AM1388" s="118" t="n"/>
      <c r="AN1388" s="118" t="n"/>
      <c r="AO1388" s="118" t="n"/>
      <c r="AP1388" s="118" t="n"/>
      <c r="AQ1388" s="118" t="n"/>
      <c r="AR1388" s="118" t="n"/>
      <c r="AS1388" s="118" t="n"/>
      <c r="AT1388" s="118" t="n"/>
      <c r="AU1388" s="118" t="n"/>
      <c r="AV1388" s="118" t="n"/>
      <c r="AW1388" s="118" t="n"/>
      <c r="AX1388" s="118" t="n"/>
      <c r="AY1388" s="118" t="n"/>
      <c r="AZ1388" s="118" t="n"/>
      <c r="BA1388" s="118" t="n"/>
      <c r="BB1388" s="118" t="n"/>
      <c r="BC1388" s="118" t="n"/>
      <c r="BD1388" s="118" t="n"/>
      <c r="BE1388" s="118" t="n"/>
      <c r="BF1388" s="118" t="n"/>
      <c r="BG1388" s="118" t="n"/>
      <c r="BH1388" s="118" t="n"/>
      <c r="BI1388" s="118" t="n"/>
      <c r="BJ1388" s="118" t="n"/>
      <c r="BK1388" s="118" t="n"/>
      <c r="BL1388" s="118" t="n"/>
      <c r="BM1388" s="118" t="n"/>
      <c r="BN1388" s="118" t="n"/>
      <c r="BO1388" s="118" t="n"/>
      <c r="BP1388" s="118" t="n"/>
      <c r="BQ1388" s="118" t="n"/>
      <c r="BR1388" s="118" t="n"/>
      <c r="BS1388" s="118" t="n"/>
      <c r="BT1388" s="118">
        <f>COUNTIF(B1388:BS1388,1)</f>
        <v/>
      </c>
      <c r="BV1388" s="76">
        <f>TRIM(RIGHT(A1388, LEN(A1388) - FIND("@", SUBSTITUTE(A1388, " ", "@", LEN(A1388)-LEN(SUBSTITUTE(A1388," ",""))))))</f>
        <v/>
      </c>
      <c r="BW1388" s="76">
        <f>TRIM(LEFT(A1388,FIND(" ",A1388&amp;" ")-1))</f>
        <v/>
      </c>
      <c r="BX1388">
        <f>+IF(BV1388=BV1387,"Same","Diff")</f>
        <v/>
      </c>
      <c r="BY1388">
        <f>IF(BX1388="Same",IF(BW1388=BW1387,"same","Diff"))</f>
        <v/>
      </c>
    </row>
    <row r="1389" ht="17" customHeight="1">
      <c r="A1389" s="60" t="inlineStr">
        <is>
          <t>Brian Wheeler</t>
        </is>
      </c>
      <c r="B1389" s="119" t="n"/>
      <c r="C1389" s="119" t="n"/>
      <c r="D1389" s="119" t="n"/>
      <c r="E1389" s="119" t="n"/>
      <c r="F1389" s="119" t="n"/>
      <c r="G1389" s="119" t="n"/>
      <c r="H1389" s="119" t="n"/>
      <c r="I1389" s="119" t="n"/>
      <c r="J1389" s="118" t="n"/>
      <c r="K1389" s="118" t="n"/>
      <c r="L1389" s="118" t="n"/>
      <c r="M1389" s="118" t="n"/>
      <c r="N1389" s="118" t="n"/>
      <c r="O1389" s="118" t="n"/>
      <c r="P1389" s="118" t="n"/>
      <c r="Q1389" s="118" t="n">
        <v>1</v>
      </c>
      <c r="R1389" s="118" t="n">
        <v>1</v>
      </c>
      <c r="S1389" s="118" t="n">
        <v>1</v>
      </c>
      <c r="T1389" s="118" t="n">
        <v>1</v>
      </c>
      <c r="U1389" s="118" t="n"/>
      <c r="V1389" s="118" t="n"/>
      <c r="W1389" s="118" t="n"/>
      <c r="X1389" s="118" t="n"/>
      <c r="Y1389" s="118" t="n"/>
      <c r="Z1389" s="118" t="n"/>
      <c r="AA1389" s="118" t="n"/>
      <c r="AB1389" s="118" t="n"/>
      <c r="AC1389" s="118" t="n"/>
      <c r="AD1389" s="118" t="n"/>
      <c r="AE1389" s="118" t="n"/>
      <c r="AF1389" s="118" t="n"/>
      <c r="AG1389" s="118" t="n"/>
      <c r="AH1389" s="118" t="n"/>
      <c r="AI1389" s="118" t="n"/>
      <c r="AJ1389" s="118" t="n"/>
      <c r="AK1389" s="118" t="n"/>
      <c r="AL1389" s="118" t="n"/>
      <c r="AM1389" s="118" t="n"/>
      <c r="AN1389" s="118" t="n"/>
      <c r="AO1389" s="118" t="n"/>
      <c r="AP1389" s="118" t="n"/>
      <c r="AQ1389" s="118" t="n"/>
      <c r="AR1389" s="118" t="n"/>
      <c r="AS1389" s="118" t="n"/>
      <c r="AT1389" s="118" t="n"/>
      <c r="AU1389" s="118" t="n"/>
      <c r="AV1389" s="118" t="n"/>
      <c r="AW1389" s="118" t="n"/>
      <c r="AX1389" s="118" t="n"/>
      <c r="AY1389" s="118" t="n"/>
      <c r="AZ1389" s="118" t="n"/>
      <c r="BA1389" s="118" t="n"/>
      <c r="BB1389" s="118" t="n"/>
      <c r="BC1389" s="118" t="n"/>
      <c r="BD1389" s="118" t="n"/>
      <c r="BE1389" s="118" t="n"/>
      <c r="BF1389" s="118" t="n"/>
      <c r="BG1389" s="118" t="n"/>
      <c r="BH1389" s="118" t="n"/>
      <c r="BI1389" s="118" t="n"/>
      <c r="BJ1389" s="118" t="n"/>
      <c r="BK1389" s="118" t="n"/>
      <c r="BL1389" s="118" t="n"/>
      <c r="BM1389" s="118" t="n"/>
      <c r="BN1389" s="118" t="n"/>
      <c r="BO1389" s="118" t="n"/>
      <c r="BP1389" s="118" t="n"/>
      <c r="BQ1389" s="118" t="n"/>
      <c r="BR1389" s="118" t="n"/>
      <c r="BS1389" s="118" t="n"/>
      <c r="BT1389" s="118">
        <f>COUNTIF(B1389:BS1389,1)</f>
        <v/>
      </c>
      <c r="BV1389" s="76">
        <f>TRIM(RIGHT(A1389, LEN(A1389) - FIND("@", SUBSTITUTE(A1389, " ", "@", LEN(A1389)-LEN(SUBSTITUTE(A1389," ",""))))))</f>
        <v/>
      </c>
      <c r="BW1389" s="76">
        <f>TRIM(LEFT(A1389,FIND(" ",A1389&amp;" ")-1))</f>
        <v/>
      </c>
      <c r="BX1389">
        <f>+IF(BV1389=BV1388,"Same","Diff")</f>
        <v/>
      </c>
      <c r="BY1389">
        <f>IF(BX1389="Same",IF(BW1389=BW1388,"same","Diff"))</f>
        <v/>
      </c>
    </row>
    <row r="1390" ht="17" customHeight="1">
      <c r="A1390" s="59" t="inlineStr">
        <is>
          <t>Peter Wherrett</t>
        </is>
      </c>
      <c r="B1390" s="117" t="n"/>
      <c r="C1390" s="117" t="n"/>
      <c r="D1390" s="117" t="n"/>
      <c r="E1390" s="117" t="n"/>
      <c r="F1390" s="117" t="n"/>
      <c r="G1390" s="117" t="n"/>
      <c r="H1390" s="117" t="n"/>
      <c r="I1390" s="117" t="n"/>
      <c r="J1390" s="118" t="n"/>
      <c r="K1390" s="118" t="n">
        <v>1</v>
      </c>
      <c r="L1390" s="118" t="n">
        <v>1</v>
      </c>
      <c r="M1390" s="118" t="n"/>
      <c r="N1390" s="118" t="n"/>
      <c r="O1390" s="118" t="n"/>
      <c r="P1390" s="118" t="n">
        <v>1</v>
      </c>
      <c r="Q1390" s="118" t="n"/>
      <c r="R1390" s="118" t="n">
        <v>1</v>
      </c>
      <c r="S1390" s="118" t="n"/>
      <c r="T1390" s="118" t="n"/>
      <c r="U1390" s="118" t="n"/>
      <c r="V1390" s="118" t="n"/>
      <c r="W1390" s="118" t="n"/>
      <c r="X1390" s="118" t="n"/>
      <c r="Y1390" s="118" t="n"/>
      <c r="Z1390" s="118" t="n"/>
      <c r="AA1390" s="118" t="n"/>
      <c r="AB1390" s="118" t="n"/>
      <c r="AC1390" s="118" t="n"/>
      <c r="AD1390" s="118" t="n"/>
      <c r="AE1390" s="118" t="n"/>
      <c r="AF1390" s="118" t="n"/>
      <c r="AG1390" s="118" t="n"/>
      <c r="AH1390" s="118" t="n"/>
      <c r="AI1390" s="118" t="n"/>
      <c r="AJ1390" s="118" t="n"/>
      <c r="AK1390" s="118" t="n"/>
      <c r="AL1390" s="118" t="n"/>
      <c r="AM1390" s="118" t="n"/>
      <c r="AN1390" s="118" t="n"/>
      <c r="AO1390" s="118" t="n"/>
      <c r="AP1390" s="118" t="n"/>
      <c r="AQ1390" s="118" t="n"/>
      <c r="AR1390" s="118" t="n"/>
      <c r="AS1390" s="118" t="n"/>
      <c r="AT1390" s="118" t="n"/>
      <c r="AU1390" s="118" t="n"/>
      <c r="AV1390" s="118" t="n"/>
      <c r="AW1390" s="118" t="n"/>
      <c r="AX1390" s="118" t="n"/>
      <c r="AY1390" s="118" t="n"/>
      <c r="AZ1390" s="118" t="n"/>
      <c r="BA1390" s="118" t="n"/>
      <c r="BB1390" s="118" t="n"/>
      <c r="BC1390" s="118" t="n"/>
      <c r="BD1390" s="118" t="n"/>
      <c r="BE1390" s="118" t="n"/>
      <c r="BF1390" s="118" t="n"/>
      <c r="BG1390" s="118" t="n"/>
      <c r="BH1390" s="118" t="n"/>
      <c r="BI1390" s="118" t="n"/>
      <c r="BJ1390" s="118" t="n"/>
      <c r="BK1390" s="118" t="n"/>
      <c r="BL1390" s="118" t="n"/>
      <c r="BM1390" s="118" t="n"/>
      <c r="BN1390" s="118" t="n"/>
      <c r="BO1390" s="118" t="n"/>
      <c r="BP1390" s="118" t="n"/>
      <c r="BQ1390" s="118" t="n"/>
      <c r="BR1390" s="118" t="n"/>
      <c r="BS1390" s="118" t="n"/>
      <c r="BT1390" s="118">
        <f>COUNTIF(B1390:BS1390,1)</f>
        <v/>
      </c>
      <c r="BV1390" s="76">
        <f>TRIM(RIGHT(A1390, LEN(A1390) - FIND("@", SUBSTITUTE(A1390, " ", "@", LEN(A1390)-LEN(SUBSTITUTE(A1390," ",""))))))</f>
        <v/>
      </c>
      <c r="BW1390" s="76">
        <f>TRIM(LEFT(A1390,FIND(" ",A1390&amp;" ")-1))</f>
        <v/>
      </c>
      <c r="BX1390">
        <f>+IF(BV1390=BV1389,"Same","Diff")</f>
        <v/>
      </c>
      <c r="BY1390">
        <f>IF(BX1390="Same",IF(BW1390=BW1389,"same","Diff"))</f>
        <v/>
      </c>
    </row>
    <row r="1391" ht="17" customHeight="1">
      <c r="A1391" s="61" t="inlineStr">
        <is>
          <t>Jamie Whincup</t>
        </is>
      </c>
      <c r="B1391" s="120" t="n"/>
      <c r="C1391" s="120" t="n"/>
      <c r="D1391" s="120" t="n"/>
      <c r="E1391" s="120" t="n"/>
      <c r="F1391" s="120" t="n"/>
      <c r="G1391" s="120" t="n"/>
      <c r="H1391" s="120" t="n"/>
      <c r="I1391" s="120" t="n"/>
      <c r="J1391" s="118" t="n"/>
      <c r="K1391" s="118" t="n"/>
      <c r="L1391" s="118" t="n"/>
      <c r="M1391" s="118" t="n"/>
      <c r="N1391" s="118" t="n"/>
      <c r="O1391" s="118" t="n"/>
      <c r="P1391" s="118" t="n"/>
      <c r="Q1391" s="118" t="n"/>
      <c r="R1391" s="118" t="n"/>
      <c r="S1391" s="118" t="n"/>
      <c r="T1391" s="118" t="n"/>
      <c r="U1391" s="118" t="n"/>
      <c r="V1391" s="118" t="n"/>
      <c r="W1391" s="118" t="n"/>
      <c r="X1391" s="118" t="n"/>
      <c r="Y1391" s="118" t="n"/>
      <c r="Z1391" s="118" t="n"/>
      <c r="AA1391" s="118" t="n"/>
      <c r="AB1391" s="118" t="n"/>
      <c r="AC1391" s="118" t="n"/>
      <c r="AD1391" s="118" t="n"/>
      <c r="AE1391" s="118" t="n"/>
      <c r="AF1391" s="118" t="n"/>
      <c r="AG1391" s="118" t="n"/>
      <c r="AH1391" s="118" t="n"/>
      <c r="AI1391" s="118" t="n"/>
      <c r="AJ1391" s="118" t="n"/>
      <c r="AK1391" s="118" t="n"/>
      <c r="AL1391" s="118" t="n"/>
      <c r="AM1391" s="118" t="n"/>
      <c r="AN1391" s="118" t="n"/>
      <c r="AO1391" s="118" t="n"/>
      <c r="AP1391" s="118" t="n"/>
      <c r="AQ1391" s="118" t="n"/>
      <c r="AR1391" s="118" t="n"/>
      <c r="AS1391" s="118" t="n"/>
      <c r="AT1391" s="118" t="n"/>
      <c r="AU1391" s="118" t="n">
        <v>1</v>
      </c>
      <c r="AV1391" s="118" t="n">
        <v>1</v>
      </c>
      <c r="AW1391" s="118" t="n">
        <v>1</v>
      </c>
      <c r="AX1391" s="118" t="n">
        <v>1</v>
      </c>
      <c r="AY1391" s="118" t="n">
        <v>1</v>
      </c>
      <c r="AZ1391" s="118" t="n">
        <v>1</v>
      </c>
      <c r="BA1391" s="118" t="n">
        <v>1</v>
      </c>
      <c r="BB1391" s="118" t="n">
        <v>1</v>
      </c>
      <c r="BC1391" s="118" t="n">
        <v>1</v>
      </c>
      <c r="BD1391" s="118" t="n">
        <v>1</v>
      </c>
      <c r="BE1391" s="118" t="n">
        <v>1</v>
      </c>
      <c r="BF1391" s="118" t="n">
        <v>1</v>
      </c>
      <c r="BG1391" s="118" t="n">
        <v>1</v>
      </c>
      <c r="BH1391" s="118" t="n">
        <v>1</v>
      </c>
      <c r="BI1391" s="118" t="n">
        <v>1</v>
      </c>
      <c r="BJ1391" s="118" t="n">
        <v>1</v>
      </c>
      <c r="BK1391" s="118" t="n">
        <v>1</v>
      </c>
      <c r="BL1391" s="118" t="n">
        <v>1</v>
      </c>
      <c r="BM1391" s="118" t="n">
        <v>1</v>
      </c>
      <c r="BN1391" s="118" t="n">
        <v>1</v>
      </c>
      <c r="BO1391" s="118" t="n">
        <v>1</v>
      </c>
      <c r="BP1391" s="118" t="n">
        <v>1</v>
      </c>
      <c r="BQ1391" s="118" t="n">
        <v>1</v>
      </c>
      <c r="BR1391" s="118" t="n">
        <v>1</v>
      </c>
      <c r="BS1391" s="118" t="n"/>
      <c r="BT1391" s="118">
        <f>COUNTIF(B1391:BS1391,1)</f>
        <v/>
      </c>
      <c r="BV1391" s="76">
        <f>TRIM(RIGHT(A1391, LEN(A1391) - FIND("@", SUBSTITUTE(A1391, " ", "@", LEN(A1391)-LEN(SUBSTITUTE(A1391," ",""))))))</f>
        <v/>
      </c>
      <c r="BW1391" s="76">
        <f>TRIM(LEFT(A1391,FIND(" ",A1391&amp;" ")-1))</f>
        <v/>
      </c>
      <c r="BX1391">
        <f>+IF(BV1391=BV1390,"Same","Diff")</f>
        <v/>
      </c>
      <c r="BY1391">
        <f>IF(BX1391="Same",IF(BW1391=BW1390,"same","Diff"))</f>
        <v/>
      </c>
    </row>
    <row r="1392" ht="17" customHeight="1">
      <c r="A1392" s="59" t="inlineStr">
        <is>
          <t>Damien White</t>
        </is>
      </c>
      <c r="B1392" s="117" t="n"/>
      <c r="C1392" s="117" t="n"/>
      <c r="D1392" s="117" t="n"/>
      <c r="E1392" s="117" t="n"/>
      <c r="F1392" s="117" t="n"/>
      <c r="G1392" s="117" t="n"/>
      <c r="H1392" s="117" t="n"/>
      <c r="I1392" s="117" t="n"/>
      <c r="J1392" s="118" t="n"/>
      <c r="K1392" s="118" t="n"/>
      <c r="L1392" s="118" t="n"/>
      <c r="M1392" s="118" t="n"/>
      <c r="N1392" s="118" t="n"/>
      <c r="O1392" s="118" t="n"/>
      <c r="P1392" s="118" t="n"/>
      <c r="Q1392" s="118" t="n"/>
      <c r="R1392" s="118" t="n"/>
      <c r="S1392" s="118" t="n"/>
      <c r="T1392" s="118" t="n"/>
      <c r="U1392" s="118" t="n"/>
      <c r="V1392" s="118" t="n"/>
      <c r="W1392" s="118" t="n"/>
      <c r="X1392" s="118" t="n"/>
      <c r="Y1392" s="118" t="n"/>
      <c r="Z1392" s="118" t="n"/>
      <c r="AA1392" s="118" t="n"/>
      <c r="AB1392" s="118" t="n"/>
      <c r="AC1392" s="118" t="n"/>
      <c r="AD1392" s="118" t="n"/>
      <c r="AE1392" s="118" t="n"/>
      <c r="AF1392" s="118" t="n"/>
      <c r="AG1392" s="118" t="n"/>
      <c r="AH1392" s="118" t="n"/>
      <c r="AI1392" s="118" t="n"/>
      <c r="AJ1392" s="118" t="n"/>
      <c r="AK1392" s="118" t="n"/>
      <c r="AL1392" s="118" t="n"/>
      <c r="AM1392" s="118" t="n"/>
      <c r="AN1392" s="118" t="n"/>
      <c r="AO1392" s="118" t="n"/>
      <c r="AP1392" s="118" t="n"/>
      <c r="AQ1392" s="118" t="n">
        <v>1</v>
      </c>
      <c r="AR1392" s="118" t="n"/>
      <c r="AS1392" s="118" t="n">
        <v>1</v>
      </c>
      <c r="AT1392" s="118" t="n"/>
      <c r="AU1392" s="118" t="n"/>
      <c r="AV1392" s="118" t="n"/>
      <c r="AW1392" s="118" t="n"/>
      <c r="AX1392" s="118" t="n">
        <v>1</v>
      </c>
      <c r="AY1392" s="118" t="n"/>
      <c r="AZ1392" s="118" t="n">
        <v>1</v>
      </c>
      <c r="BA1392" s="118" t="n"/>
      <c r="BB1392" s="118" t="n"/>
      <c r="BC1392" s="118" t="n"/>
      <c r="BD1392" s="118" t="n"/>
      <c r="BE1392" s="118" t="n"/>
      <c r="BF1392" s="118" t="n"/>
      <c r="BG1392" s="118" t="n"/>
      <c r="BH1392" s="118" t="n"/>
      <c r="BI1392" s="118" t="n"/>
      <c r="BJ1392" s="118" t="n"/>
      <c r="BK1392" s="118" t="n"/>
      <c r="BL1392" s="118" t="n"/>
      <c r="BM1392" s="118" t="n"/>
      <c r="BN1392" s="118" t="n"/>
      <c r="BO1392" s="118" t="n"/>
      <c r="BP1392" s="118" t="n"/>
      <c r="BQ1392" s="118" t="n"/>
      <c r="BR1392" s="118" t="n"/>
      <c r="BS1392" s="118" t="n"/>
      <c r="BT1392" s="118">
        <f>COUNTIF(B1392:BS1392,1)</f>
        <v/>
      </c>
      <c r="BV1392" s="76">
        <f>TRIM(RIGHT(A1392, LEN(A1392) - FIND("@", SUBSTITUTE(A1392, " ", "@", LEN(A1392)-LEN(SUBSTITUTE(A1392," ",""))))))</f>
        <v/>
      </c>
      <c r="BW1392" s="76">
        <f>TRIM(LEFT(A1392,FIND(" ",A1392&amp;" ")-1))</f>
        <v/>
      </c>
      <c r="BX1392">
        <f>+IF(BV1392=BV1391,"Same","Diff")</f>
        <v/>
      </c>
      <c r="BY1392">
        <f>IF(BX1392="Same",IF(BW1392=BW1391,"same","Diff"))</f>
        <v/>
      </c>
    </row>
    <row r="1393" ht="17" customHeight="1">
      <c r="A1393" s="60" t="inlineStr">
        <is>
          <t>Graham White</t>
        </is>
      </c>
      <c r="B1393" s="119" t="n"/>
      <c r="C1393" s="119" t="n"/>
      <c r="D1393" s="119" t="n"/>
      <c r="E1393" s="119" t="n">
        <v>1</v>
      </c>
      <c r="F1393" s="119" t="n"/>
      <c r="G1393" s="119" t="n"/>
      <c r="H1393" s="119" t="n"/>
      <c r="I1393" s="119" t="n"/>
      <c r="J1393" s="118" t="n"/>
      <c r="K1393" s="118" t="n"/>
      <c r="L1393" s="118" t="n"/>
      <c r="M1393" s="118" t="n"/>
      <c r="N1393" s="118" t="n"/>
      <c r="O1393" s="118" t="n"/>
      <c r="P1393" s="118" t="n"/>
      <c r="Q1393" s="118" t="n"/>
      <c r="R1393" s="118" t="n"/>
      <c r="S1393" s="118" t="n"/>
      <c r="T1393" s="118" t="n"/>
      <c r="U1393" s="118" t="n"/>
      <c r="V1393" s="118" t="n"/>
      <c r="W1393" s="118" t="n"/>
      <c r="X1393" s="118" t="n"/>
      <c r="Y1393" s="118" t="n"/>
      <c r="Z1393" s="118" t="n"/>
      <c r="AA1393" s="118" t="n"/>
      <c r="AB1393" s="118" t="n"/>
      <c r="AC1393" s="118" t="n"/>
      <c r="AD1393" s="118" t="n"/>
      <c r="AE1393" s="118" t="n"/>
      <c r="AF1393" s="118" t="n"/>
      <c r="AG1393" s="118" t="n"/>
      <c r="AH1393" s="118" t="n"/>
      <c r="AI1393" s="118" t="n"/>
      <c r="AJ1393" s="118" t="n"/>
      <c r="AK1393" s="118" t="n"/>
      <c r="AL1393" s="118" t="n"/>
      <c r="AM1393" s="118" t="n"/>
      <c r="AN1393" s="118" t="n"/>
      <c r="AO1393" s="118" t="n"/>
      <c r="AP1393" s="118" t="n"/>
      <c r="AQ1393" s="118" t="n"/>
      <c r="AR1393" s="118" t="n"/>
      <c r="AS1393" s="118" t="n"/>
      <c r="AT1393" s="118" t="n"/>
      <c r="AU1393" s="118" t="n"/>
      <c r="AV1393" s="118" t="n"/>
      <c r="AW1393" s="118" t="n"/>
      <c r="AX1393" s="118" t="n"/>
      <c r="AY1393" s="118" t="n"/>
      <c r="AZ1393" s="118" t="n"/>
      <c r="BA1393" s="118" t="n"/>
      <c r="BB1393" s="118" t="n"/>
      <c r="BC1393" s="118" t="n"/>
      <c r="BD1393" s="118" t="n"/>
      <c r="BE1393" s="118" t="n"/>
      <c r="BF1393" s="118" t="n"/>
      <c r="BG1393" s="118" t="n"/>
      <c r="BH1393" s="118" t="n"/>
      <c r="BI1393" s="118" t="n"/>
      <c r="BJ1393" s="118" t="n"/>
      <c r="BK1393" s="118" t="n"/>
      <c r="BL1393" s="118" t="n"/>
      <c r="BM1393" s="118" t="n"/>
      <c r="BN1393" s="118" t="n"/>
      <c r="BO1393" s="118" t="n"/>
      <c r="BP1393" s="118" t="n"/>
      <c r="BQ1393" s="118" t="n"/>
      <c r="BR1393" s="118" t="n"/>
      <c r="BS1393" s="118" t="n"/>
      <c r="BT1393" s="118">
        <f>COUNTIF(B1393:BS1393,1)</f>
        <v/>
      </c>
      <c r="BV1393" s="76">
        <f>TRIM(RIGHT(A1393, LEN(A1393) - FIND("@", SUBSTITUTE(A1393, " ", "@", LEN(A1393)-LEN(SUBSTITUTE(A1393," ",""))))))</f>
        <v/>
      </c>
      <c r="BW1393" s="76">
        <f>TRIM(LEFT(A1393,FIND(" ",A1393&amp;" ")-1))</f>
        <v/>
      </c>
      <c r="BX1393">
        <f>+IF(BV1393=BV1392,"Same","Diff")</f>
        <v/>
      </c>
      <c r="BY1393">
        <f>IF(BX1393="Same",IF(BW1393=BW1392,"same","Diff"))</f>
        <v/>
      </c>
    </row>
    <row r="1394" ht="17" customHeight="1">
      <c r="A1394" s="60" t="inlineStr">
        <is>
          <t>Ian White</t>
        </is>
      </c>
      <c r="B1394" s="119" t="n"/>
      <c r="C1394" s="119" t="n"/>
      <c r="D1394" s="119" t="n"/>
      <c r="E1394" s="119" t="n"/>
      <c r="F1394" s="119" t="n"/>
      <c r="G1394" s="119" t="n"/>
      <c r="H1394" s="119" t="n"/>
      <c r="I1394" s="119" t="n"/>
      <c r="J1394" s="118" t="n"/>
      <c r="K1394" s="118" t="n"/>
      <c r="L1394" s="118" t="n"/>
      <c r="M1394" s="118" t="n"/>
      <c r="N1394" s="118" t="n"/>
      <c r="O1394" s="118" t="n"/>
      <c r="P1394" s="118" t="n">
        <v>1</v>
      </c>
      <c r="Q1394" s="118" t="n"/>
      <c r="R1394" s="118" t="n"/>
      <c r="S1394" s="118" t="n"/>
      <c r="T1394" s="118" t="n"/>
      <c r="U1394" s="118" t="n"/>
      <c r="V1394" s="118" t="n"/>
      <c r="W1394" s="118" t="n"/>
      <c r="X1394" s="118" t="n"/>
      <c r="Y1394" s="118" t="n"/>
      <c r="Z1394" s="118" t="n"/>
      <c r="AA1394" s="118" t="n"/>
      <c r="AB1394" s="118" t="n"/>
      <c r="AC1394" s="118" t="n"/>
      <c r="AD1394" s="118" t="n"/>
      <c r="AE1394" s="118" t="n"/>
      <c r="AF1394" s="118" t="n"/>
      <c r="AG1394" s="118" t="n"/>
      <c r="AH1394" s="118" t="n"/>
      <c r="AI1394" s="118" t="n"/>
      <c r="AJ1394" s="118" t="n"/>
      <c r="AK1394" s="118" t="n"/>
      <c r="AL1394" s="118" t="n"/>
      <c r="AM1394" s="118" t="n"/>
      <c r="AN1394" s="118" t="n"/>
      <c r="AO1394" s="118" t="n"/>
      <c r="AP1394" s="118" t="n"/>
      <c r="AQ1394" s="118" t="n"/>
      <c r="AR1394" s="118" t="n"/>
      <c r="AS1394" s="118" t="n"/>
      <c r="AT1394" s="118" t="n"/>
      <c r="AU1394" s="118" t="n"/>
      <c r="AV1394" s="118" t="n"/>
      <c r="AW1394" s="118" t="n"/>
      <c r="AX1394" s="118" t="n"/>
      <c r="AY1394" s="118" t="n"/>
      <c r="AZ1394" s="118" t="n"/>
      <c r="BA1394" s="118" t="n"/>
      <c r="BB1394" s="118" t="n"/>
      <c r="BC1394" s="118" t="n"/>
      <c r="BD1394" s="118" t="n"/>
      <c r="BE1394" s="118" t="n"/>
      <c r="BF1394" s="118" t="n"/>
      <c r="BG1394" s="118" t="n"/>
      <c r="BH1394" s="118" t="n"/>
      <c r="BI1394" s="118" t="n"/>
      <c r="BJ1394" s="118" t="n"/>
      <c r="BK1394" s="118" t="n"/>
      <c r="BL1394" s="118" t="n"/>
      <c r="BM1394" s="118" t="n"/>
      <c r="BN1394" s="118" t="n"/>
      <c r="BO1394" s="118" t="n"/>
      <c r="BP1394" s="118" t="n"/>
      <c r="BQ1394" s="118" t="n"/>
      <c r="BR1394" s="118" t="n"/>
      <c r="BS1394" s="118" t="n"/>
      <c r="BT1394" s="118">
        <f>COUNTIF(B1394:BS1394,1)</f>
        <v/>
      </c>
      <c r="BV1394" s="76">
        <f>TRIM(RIGHT(A1394, LEN(A1394) - FIND("@", SUBSTITUTE(A1394, " ", "@", LEN(A1394)-LEN(SUBSTITUTE(A1394," ",""))))))</f>
        <v/>
      </c>
      <c r="BW1394" s="76">
        <f>TRIM(LEFT(A1394,FIND(" ",A1394&amp;" ")-1))</f>
        <v/>
      </c>
      <c r="BX1394">
        <f>+IF(BV1394=BV1393,"Same","Diff")</f>
        <v/>
      </c>
      <c r="BY1394">
        <f>IF(BX1394="Same",IF(BW1394=BW1393,"same","Diff"))</f>
        <v/>
      </c>
    </row>
    <row r="1395" ht="17" customHeight="1">
      <c r="A1395" s="60" t="inlineStr">
        <is>
          <t>Jim White</t>
        </is>
      </c>
      <c r="B1395" s="119" t="n"/>
      <c r="C1395" s="119" t="n">
        <v>1</v>
      </c>
      <c r="D1395" s="119" t="n"/>
      <c r="E1395" s="119" t="n">
        <v>1</v>
      </c>
      <c r="F1395" s="119" t="n"/>
      <c r="G1395" s="119" t="n"/>
      <c r="H1395" s="119" t="n"/>
      <c r="I1395" s="119" t="n"/>
      <c r="J1395" s="118" t="n"/>
      <c r="K1395" s="118" t="n"/>
      <c r="L1395" s="118" t="n"/>
      <c r="M1395" s="118" t="n"/>
      <c r="N1395" s="118" t="n"/>
      <c r="O1395" s="118" t="n"/>
      <c r="P1395" s="118" t="n"/>
      <c r="Q1395" s="118" t="n"/>
      <c r="R1395" s="118" t="n"/>
      <c r="S1395" s="118" t="n"/>
      <c r="T1395" s="118" t="n"/>
      <c r="U1395" s="118" t="n"/>
      <c r="V1395" s="118" t="n"/>
      <c r="W1395" s="118" t="n"/>
      <c r="X1395" s="118" t="n"/>
      <c r="Y1395" s="118" t="n"/>
      <c r="Z1395" s="118" t="n"/>
      <c r="AA1395" s="118" t="n"/>
      <c r="AB1395" s="118" t="n"/>
      <c r="AC1395" s="118" t="n"/>
      <c r="AD1395" s="118" t="n"/>
      <c r="AE1395" s="118" t="n"/>
      <c r="AF1395" s="118" t="n"/>
      <c r="AG1395" s="118" t="n"/>
      <c r="AH1395" s="118" t="n"/>
      <c r="AI1395" s="118" t="n"/>
      <c r="AJ1395" s="118" t="n"/>
      <c r="AK1395" s="118" t="n"/>
      <c r="AL1395" s="118" t="n"/>
      <c r="AM1395" s="118" t="n"/>
      <c r="AN1395" s="118" t="n"/>
      <c r="AO1395" s="118" t="n"/>
      <c r="AP1395" s="118" t="n"/>
      <c r="AQ1395" s="118" t="n"/>
      <c r="AR1395" s="118" t="n"/>
      <c r="AS1395" s="118" t="n"/>
      <c r="AT1395" s="118" t="n"/>
      <c r="AU1395" s="118" t="n"/>
      <c r="AV1395" s="118" t="n"/>
      <c r="AW1395" s="118" t="n"/>
      <c r="AX1395" s="118" t="n"/>
      <c r="AY1395" s="118" t="n"/>
      <c r="AZ1395" s="118" t="n"/>
      <c r="BA1395" s="118" t="n"/>
      <c r="BB1395" s="118" t="n"/>
      <c r="BC1395" s="118" t="n"/>
      <c r="BD1395" s="118" t="n"/>
      <c r="BE1395" s="118" t="n"/>
      <c r="BF1395" s="118" t="n"/>
      <c r="BG1395" s="118" t="n"/>
      <c r="BH1395" s="118" t="n"/>
      <c r="BI1395" s="118" t="n"/>
      <c r="BJ1395" s="118" t="n"/>
      <c r="BK1395" s="118" t="n"/>
      <c r="BL1395" s="118" t="n"/>
      <c r="BM1395" s="118" t="n"/>
      <c r="BN1395" s="118" t="n"/>
      <c r="BO1395" s="118" t="n"/>
      <c r="BP1395" s="118" t="n"/>
      <c r="BQ1395" s="118" t="n"/>
      <c r="BR1395" s="118" t="n"/>
      <c r="BS1395" s="118" t="n"/>
      <c r="BT1395" s="118">
        <f>COUNTIF(B1395:BS1395,1)</f>
        <v/>
      </c>
      <c r="BV1395" s="76">
        <f>TRIM(RIGHT(A1395, LEN(A1395) - FIND("@", SUBSTITUTE(A1395, " ", "@", LEN(A1395)-LEN(SUBSTITUTE(A1395," ",""))))))</f>
        <v/>
      </c>
      <c r="BW1395" s="76">
        <f>TRIM(LEFT(A1395,FIND(" ",A1395&amp;" ")-1))</f>
        <v/>
      </c>
      <c r="BX1395">
        <f>+IF(BV1395=BV1394,"Same","Diff")</f>
        <v/>
      </c>
      <c r="BY1395">
        <f>IF(BX1395="Same",IF(BW1395=BW1394,"same","Diff"))</f>
        <v/>
      </c>
    </row>
    <row r="1396" ht="17" customHeight="1">
      <c r="A1396" s="59" t="inlineStr">
        <is>
          <t>John White</t>
        </is>
      </c>
      <c r="B1396" s="117" t="n"/>
      <c r="C1396" s="117" t="n"/>
      <c r="D1396" s="117" t="n"/>
      <c r="E1396" s="117" t="n"/>
      <c r="F1396" s="117" t="n">
        <v>1</v>
      </c>
      <c r="G1396" s="117" t="n"/>
      <c r="H1396" s="117" t="n"/>
      <c r="I1396" s="117" t="n"/>
      <c r="J1396" s="118" t="n"/>
      <c r="K1396" s="118" t="n"/>
      <c r="L1396" s="118" t="n"/>
      <c r="M1396" s="118" t="n"/>
      <c r="N1396" s="118" t="n"/>
      <c r="O1396" s="118" t="n"/>
      <c r="P1396" s="118" t="n"/>
      <c r="Q1396" s="118" t="n"/>
      <c r="R1396" s="118" t="n"/>
      <c r="S1396" s="118" t="n"/>
      <c r="T1396" s="118" t="n"/>
      <c r="U1396" s="118" t="n"/>
      <c r="V1396" s="118" t="n"/>
      <c r="W1396" s="118" t="n">
        <v>1</v>
      </c>
      <c r="X1396" s="118" t="n"/>
      <c r="Y1396" s="118" t="n">
        <v>1</v>
      </c>
      <c r="Z1396" s="118" t="n"/>
      <c r="AA1396" s="118" t="n"/>
      <c r="AB1396" s="118" t="n"/>
      <c r="AC1396" s="118" t="n"/>
      <c r="AD1396" s="118" t="n"/>
      <c r="AE1396" s="118" t="n"/>
      <c r="AF1396" s="118" t="n"/>
      <c r="AG1396" s="118" t="n">
        <v>1</v>
      </c>
      <c r="AH1396" s="118" t="n"/>
      <c r="AI1396" s="118" t="n"/>
      <c r="AJ1396" s="118" t="n"/>
      <c r="AK1396" s="118" t="n"/>
      <c r="AL1396" s="118" t="n"/>
      <c r="AM1396" s="118" t="n"/>
      <c r="AN1396" s="118" t="n"/>
      <c r="AO1396" s="118" t="n"/>
      <c r="AP1396" s="118" t="n"/>
      <c r="AQ1396" s="118" t="n"/>
      <c r="AR1396" s="118" t="n"/>
      <c r="AS1396" s="118" t="n"/>
      <c r="AT1396" s="118" t="n"/>
      <c r="AU1396" s="118" t="n"/>
      <c r="AV1396" s="118" t="n"/>
      <c r="AW1396" s="118" t="n"/>
      <c r="AX1396" s="118" t="n"/>
      <c r="AY1396" s="118" t="n"/>
      <c r="AZ1396" s="118" t="n"/>
      <c r="BA1396" s="118" t="n"/>
      <c r="BB1396" s="118" t="n"/>
      <c r="BC1396" s="118" t="n"/>
      <c r="BD1396" s="118" t="n"/>
      <c r="BE1396" s="118" t="n"/>
      <c r="BF1396" s="118" t="n"/>
      <c r="BG1396" s="118" t="n"/>
      <c r="BH1396" s="118" t="n"/>
      <c r="BI1396" s="118" t="n"/>
      <c r="BJ1396" s="118" t="n"/>
      <c r="BK1396" s="118" t="n"/>
      <c r="BL1396" s="118" t="n"/>
      <c r="BM1396" s="118" t="n"/>
      <c r="BN1396" s="118" t="n"/>
      <c r="BO1396" s="118" t="n"/>
      <c r="BP1396" s="118" t="n"/>
      <c r="BQ1396" s="118" t="n"/>
      <c r="BR1396" s="118" t="n"/>
      <c r="BS1396" s="118" t="n"/>
      <c r="BT1396" s="118">
        <f>COUNTIF(B1396:BS1396,1)</f>
        <v/>
      </c>
      <c r="BV1396" s="76">
        <f>TRIM(RIGHT(A1396, LEN(A1396) - FIND("@", SUBSTITUTE(A1396, " ", "@", LEN(A1396)-LEN(SUBSTITUTE(A1396," ",""))))))</f>
        <v/>
      </c>
      <c r="BW1396" s="76">
        <f>TRIM(LEFT(A1396,FIND(" ",A1396&amp;" ")-1))</f>
        <v/>
      </c>
      <c r="BX1396">
        <f>+IF(BV1396=BV1395,"Same","Diff")</f>
        <v/>
      </c>
      <c r="BY1396">
        <f>IF(BX1396="Same",IF(BW1396=BW1395,"same","Diff"))</f>
        <v/>
      </c>
    </row>
    <row r="1397" ht="17" customHeight="1">
      <c r="A1397" s="59" t="inlineStr">
        <is>
          <t>Mathew White</t>
        </is>
      </c>
      <c r="B1397" s="117" t="n"/>
      <c r="C1397" s="117" t="n"/>
      <c r="D1397" s="117" t="n"/>
      <c r="E1397" s="117" t="n"/>
      <c r="F1397" s="117" t="n"/>
      <c r="G1397" s="117" t="n"/>
      <c r="H1397" s="117" t="n"/>
      <c r="I1397" s="117" t="n"/>
      <c r="J1397" s="118" t="n"/>
      <c r="K1397" s="118" t="n"/>
      <c r="L1397" s="118" t="n"/>
      <c r="M1397" s="118" t="n"/>
      <c r="N1397" s="118" t="n"/>
      <c r="O1397" s="118" t="n"/>
      <c r="P1397" s="118" t="n"/>
      <c r="Q1397" s="118" t="n"/>
      <c r="R1397" s="118" t="n"/>
      <c r="S1397" s="118" t="n"/>
      <c r="T1397" s="118" t="n"/>
      <c r="U1397" s="118" t="n"/>
      <c r="V1397" s="118" t="n"/>
      <c r="W1397" s="118" t="n"/>
      <c r="X1397" s="118" t="n"/>
      <c r="Y1397" s="118" t="n"/>
      <c r="Z1397" s="118" t="n"/>
      <c r="AA1397" s="118" t="n"/>
      <c r="AB1397" s="118" t="n"/>
      <c r="AC1397" s="118" t="n"/>
      <c r="AD1397" s="118" t="n"/>
      <c r="AE1397" s="118" t="n"/>
      <c r="AF1397" s="118" t="n"/>
      <c r="AG1397" s="118" t="n"/>
      <c r="AH1397" s="118" t="n"/>
      <c r="AI1397" s="118" t="n"/>
      <c r="AJ1397" s="118" t="n"/>
      <c r="AK1397" s="118" t="n"/>
      <c r="AL1397" s="118" t="n"/>
      <c r="AM1397" s="118" t="n"/>
      <c r="AN1397" s="118" t="n"/>
      <c r="AO1397" s="118" t="n"/>
      <c r="AP1397" s="118" t="n"/>
      <c r="AQ1397" s="118" t="n"/>
      <c r="AR1397" s="118" t="n"/>
      <c r="AS1397" s="118" t="n"/>
      <c r="AT1397" s="118" t="n">
        <v>1</v>
      </c>
      <c r="AU1397" s="118" t="n">
        <v>1</v>
      </c>
      <c r="AV1397" s="118" t="n"/>
      <c r="AW1397" s="118" t="n"/>
      <c r="AX1397" s="118" t="n"/>
      <c r="AY1397" s="118" t="n"/>
      <c r="AZ1397" s="118" t="n"/>
      <c r="BA1397" s="118" t="n"/>
      <c r="BB1397" s="118" t="n"/>
      <c r="BC1397" s="118" t="n"/>
      <c r="BD1397" s="118" t="n"/>
      <c r="BE1397" s="118" t="n"/>
      <c r="BF1397" s="118" t="n"/>
      <c r="BG1397" s="118" t="n"/>
      <c r="BH1397" s="118" t="n"/>
      <c r="BI1397" s="118" t="n"/>
      <c r="BJ1397" s="118" t="n"/>
      <c r="BK1397" s="118" t="n"/>
      <c r="BL1397" s="118" t="n"/>
      <c r="BM1397" s="118" t="n"/>
      <c r="BN1397" s="118" t="n"/>
      <c r="BO1397" s="118" t="n"/>
      <c r="BP1397" s="118" t="n"/>
      <c r="BQ1397" s="118" t="n"/>
      <c r="BR1397" s="118" t="n"/>
      <c r="BS1397" s="118" t="n"/>
      <c r="BT1397" s="118">
        <f>COUNTIF(B1397:BS1397,1)</f>
        <v/>
      </c>
      <c r="BV1397" s="76">
        <f>TRIM(RIGHT(A1397, LEN(A1397) - FIND("@", SUBSTITUTE(A1397, " ", "@", LEN(A1397)-LEN(SUBSTITUTE(A1397," ",""))))))</f>
        <v/>
      </c>
      <c r="BW1397" s="76">
        <f>TRIM(LEFT(A1397,FIND(" ",A1397&amp;" ")-1))</f>
        <v/>
      </c>
      <c r="BX1397">
        <f>+IF(BV1397=BV1396,"Same","Diff")</f>
        <v/>
      </c>
      <c r="BY1397">
        <f>IF(BX1397="Same",IF(BW1397=BW1396,"same","Diff"))</f>
        <v/>
      </c>
    </row>
    <row r="1398" ht="17" customHeight="1">
      <c r="A1398" s="59" t="inlineStr">
        <is>
          <t>Matthew White</t>
        </is>
      </c>
      <c r="B1398" s="117" t="n"/>
      <c r="C1398" s="117" t="n"/>
      <c r="D1398" s="117" t="n"/>
      <c r="E1398" s="117" t="n"/>
      <c r="F1398" s="117" t="n"/>
      <c r="G1398" s="117" t="n"/>
      <c r="H1398" s="117" t="n"/>
      <c r="I1398" s="117" t="n"/>
      <c r="J1398" s="118" t="n"/>
      <c r="K1398" s="118" t="n"/>
      <c r="L1398" s="118" t="n"/>
      <c r="M1398" s="118" t="n"/>
      <c r="N1398" s="118" t="n"/>
      <c r="O1398" s="118" t="n"/>
      <c r="P1398" s="118" t="n"/>
      <c r="Q1398" s="118" t="n"/>
      <c r="R1398" s="118" t="n"/>
      <c r="S1398" s="118" t="n"/>
      <c r="T1398" s="118" t="n"/>
      <c r="U1398" s="118" t="n"/>
      <c r="V1398" s="118" t="n"/>
      <c r="W1398" s="118" t="n"/>
      <c r="X1398" s="118" t="n"/>
      <c r="Y1398" s="118" t="n"/>
      <c r="Z1398" s="118" t="n"/>
      <c r="AA1398" s="118" t="n"/>
      <c r="AB1398" s="118" t="n"/>
      <c r="AC1398" s="118" t="n"/>
      <c r="AD1398" s="118" t="n"/>
      <c r="AE1398" s="118" t="n"/>
      <c r="AF1398" s="118" t="n"/>
      <c r="AG1398" s="118" t="n"/>
      <c r="AH1398" s="118" t="n"/>
      <c r="AI1398" s="118" t="n"/>
      <c r="AJ1398" s="118" t="n"/>
      <c r="AK1398" s="118" t="n"/>
      <c r="AL1398" s="118" t="n"/>
      <c r="AM1398" s="118" t="n"/>
      <c r="AN1398" s="118" t="n"/>
      <c r="AO1398" s="118" t="n"/>
      <c r="AP1398" s="118" t="n"/>
      <c r="AQ1398" s="118" t="n">
        <v>1</v>
      </c>
      <c r="AR1398" s="118" t="n"/>
      <c r="AS1398" s="118" t="n">
        <v>1</v>
      </c>
      <c r="AT1398" s="118" t="n"/>
      <c r="AU1398" s="118" t="n"/>
      <c r="AV1398" s="118" t="n">
        <v>1</v>
      </c>
      <c r="AW1398" s="118" t="n">
        <v>1</v>
      </c>
      <c r="AX1398" s="118" t="n">
        <v>1</v>
      </c>
      <c r="AY1398" s="118" t="n"/>
      <c r="AZ1398" s="118" t="n"/>
      <c r="BA1398" s="118" t="n"/>
      <c r="BB1398" s="118" t="n"/>
      <c r="BC1398" s="118" t="n"/>
      <c r="BD1398" s="118" t="n"/>
      <c r="BE1398" s="118" t="n"/>
      <c r="BF1398" s="118" t="n"/>
      <c r="BG1398" s="118" t="n"/>
      <c r="BH1398" s="118" t="n"/>
      <c r="BI1398" s="118" t="n"/>
      <c r="BJ1398" s="118" t="n"/>
      <c r="BK1398" s="118" t="n"/>
      <c r="BL1398" s="118" t="n"/>
      <c r="BM1398" s="118" t="n"/>
      <c r="BN1398" s="118" t="n"/>
      <c r="BO1398" s="118" t="n"/>
      <c r="BP1398" s="118" t="n"/>
      <c r="BQ1398" s="118" t="n"/>
      <c r="BR1398" s="118" t="n"/>
      <c r="BS1398" s="118" t="n"/>
      <c r="BT1398" s="118">
        <f>COUNTIF(B1398:BS1398,1)</f>
        <v/>
      </c>
      <c r="BV1398" s="76">
        <f>TRIM(RIGHT(A1398, LEN(A1398) - FIND("@", SUBSTITUTE(A1398, " ", "@", LEN(A1398)-LEN(SUBSTITUTE(A1398," ",""))))))</f>
        <v/>
      </c>
      <c r="BW1398" s="76">
        <f>TRIM(LEFT(A1398,FIND(" ",A1398&amp;" ")-1))</f>
        <v/>
      </c>
      <c r="BX1398">
        <f>+IF(BV1398=BV1397,"Same","Diff")</f>
        <v/>
      </c>
      <c r="BY1398">
        <f>IF(BX1398="Same",IF(BW1398=BW1397,"same","Diff"))</f>
        <v/>
      </c>
    </row>
    <row r="1399" ht="17" customHeight="1">
      <c r="A1399" s="59" t="inlineStr">
        <is>
          <t>Peter White</t>
        </is>
      </c>
      <c r="B1399" s="117" t="n"/>
      <c r="C1399" s="117" t="n"/>
      <c r="D1399" s="117" t="n">
        <v>1</v>
      </c>
      <c r="E1399" s="117" t="n"/>
      <c r="F1399" s="117" t="n"/>
      <c r="G1399" s="117" t="n"/>
      <c r="H1399" s="117" t="n"/>
      <c r="I1399" s="117" t="n"/>
      <c r="J1399" s="118" t="n"/>
      <c r="K1399" s="118" t="n"/>
      <c r="L1399" s="118" t="n"/>
      <c r="M1399" s="118" t="n"/>
      <c r="N1399" s="118" t="n"/>
      <c r="O1399" s="118" t="n"/>
      <c r="P1399" s="118" t="n"/>
      <c r="Q1399" s="118" t="n"/>
      <c r="R1399" s="118" t="n"/>
      <c r="S1399" s="118" t="n"/>
      <c r="T1399" s="118" t="n"/>
      <c r="U1399" s="118" t="n"/>
      <c r="V1399" s="118" t="n"/>
      <c r="W1399" s="118" t="n"/>
      <c r="X1399" s="118" t="n"/>
      <c r="Y1399" s="118" t="n"/>
      <c r="Z1399" s="118" t="n"/>
      <c r="AA1399" s="118" t="n"/>
      <c r="AB1399" s="118" t="n"/>
      <c r="AC1399" s="118" t="n"/>
      <c r="AD1399" s="118" t="n"/>
      <c r="AE1399" s="118" t="n"/>
      <c r="AF1399" s="118" t="n"/>
      <c r="AG1399" s="118" t="n"/>
      <c r="AH1399" s="118" t="n"/>
      <c r="AI1399" s="118" t="n"/>
      <c r="AJ1399" s="118" t="n"/>
      <c r="AK1399" s="118" t="n"/>
      <c r="AL1399" s="118" t="n"/>
      <c r="AM1399" s="118" t="n"/>
      <c r="AN1399" s="118" t="n"/>
      <c r="AO1399" s="118" t="n"/>
      <c r="AP1399" s="118" t="n"/>
      <c r="AQ1399" s="118" t="n"/>
      <c r="AR1399" s="118" t="n"/>
      <c r="AS1399" s="118" t="n"/>
      <c r="AT1399" s="118" t="n"/>
      <c r="AU1399" s="118" t="n"/>
      <c r="AV1399" s="118" t="n"/>
      <c r="AW1399" s="118" t="n"/>
      <c r="AX1399" s="118" t="n"/>
      <c r="AY1399" s="118" t="n"/>
      <c r="AZ1399" s="118" t="n"/>
      <c r="BA1399" s="118" t="n"/>
      <c r="BB1399" s="118" t="n"/>
      <c r="BC1399" s="118" t="n"/>
      <c r="BD1399" s="118" t="n"/>
      <c r="BE1399" s="118" t="n"/>
      <c r="BF1399" s="118" t="n"/>
      <c r="BG1399" s="118" t="n"/>
      <c r="BH1399" s="118" t="n"/>
      <c r="BI1399" s="118" t="n"/>
      <c r="BJ1399" s="118" t="n"/>
      <c r="BK1399" s="118" t="n"/>
      <c r="BL1399" s="118" t="n"/>
      <c r="BM1399" s="118" t="n"/>
      <c r="BN1399" s="118" t="n"/>
      <c r="BO1399" s="118" t="n"/>
      <c r="BP1399" s="118" t="n"/>
      <c r="BQ1399" s="118" t="n"/>
      <c r="BR1399" s="118" t="n"/>
      <c r="BS1399" s="118" t="n"/>
      <c r="BT1399" s="118">
        <f>COUNTIF(B1399:BS1399,1)</f>
        <v/>
      </c>
      <c r="BV1399" s="76">
        <f>TRIM(RIGHT(A1399, LEN(A1399) - FIND("@", SUBSTITUTE(A1399, " ", "@", LEN(A1399)-LEN(SUBSTITUTE(A1399," ",""))))))</f>
        <v/>
      </c>
      <c r="BW1399" s="76">
        <f>TRIM(LEFT(A1399,FIND(" ",A1399&amp;" ")-1))</f>
        <v/>
      </c>
      <c r="BX1399">
        <f>+IF(BV1399=BV1398,"Same","Diff")</f>
        <v/>
      </c>
      <c r="BY1399">
        <f>IF(BX1399="Same",IF(BW1399=BW1398,"same","Diff"))</f>
        <v/>
      </c>
    </row>
    <row r="1400" ht="17" customHeight="1">
      <c r="A1400" s="60" t="inlineStr">
        <is>
          <t>Doug Whiteford</t>
        </is>
      </c>
      <c r="B1400" s="119" t="n">
        <v>1</v>
      </c>
      <c r="C1400" s="119" t="n">
        <v>1</v>
      </c>
      <c r="D1400" s="119" t="n">
        <v>1</v>
      </c>
      <c r="E1400" s="119" t="n"/>
      <c r="F1400" s="119" t="n"/>
      <c r="G1400" s="119" t="n"/>
      <c r="H1400" s="119" t="n">
        <v>1</v>
      </c>
      <c r="I1400" s="119" t="n">
        <v>1</v>
      </c>
      <c r="J1400" s="118" t="n">
        <v>1</v>
      </c>
      <c r="K1400" s="118" t="n">
        <v>1</v>
      </c>
      <c r="L1400" s="118" t="n">
        <v>1</v>
      </c>
      <c r="M1400" s="118" t="n">
        <v>1</v>
      </c>
      <c r="N1400" s="118" t="n">
        <v>1</v>
      </c>
      <c r="O1400" s="118" t="n">
        <v>1</v>
      </c>
      <c r="P1400" s="118" t="n">
        <v>1</v>
      </c>
      <c r="Q1400" s="118" t="n">
        <v>1</v>
      </c>
      <c r="R1400" s="118" t="n">
        <v>1</v>
      </c>
      <c r="S1400" s="118" t="n"/>
      <c r="T1400" s="118" t="n"/>
      <c r="U1400" s="118" t="n"/>
      <c r="V1400" s="118" t="n"/>
      <c r="W1400" s="118" t="n"/>
      <c r="X1400" s="118" t="n"/>
      <c r="Y1400" s="118" t="n"/>
      <c r="Z1400" s="118" t="n"/>
      <c r="AA1400" s="118" t="n"/>
      <c r="AB1400" s="118" t="n"/>
      <c r="AC1400" s="118" t="n"/>
      <c r="AD1400" s="118" t="n"/>
      <c r="AE1400" s="118" t="n"/>
      <c r="AF1400" s="118" t="n"/>
      <c r="AG1400" s="118" t="n"/>
      <c r="AH1400" s="118" t="n"/>
      <c r="AI1400" s="118" t="n"/>
      <c r="AJ1400" s="118" t="n"/>
      <c r="AK1400" s="118" t="n"/>
      <c r="AL1400" s="118" t="n"/>
      <c r="AM1400" s="118" t="n"/>
      <c r="AN1400" s="118" t="n"/>
      <c r="AO1400" s="118" t="n"/>
      <c r="AP1400" s="118" t="n"/>
      <c r="AQ1400" s="118" t="n"/>
      <c r="AR1400" s="118" t="n"/>
      <c r="AS1400" s="118" t="n"/>
      <c r="AT1400" s="118" t="n"/>
      <c r="AU1400" s="118" t="n"/>
      <c r="AV1400" s="118" t="n"/>
      <c r="AW1400" s="118" t="n"/>
      <c r="AX1400" s="118" t="n"/>
      <c r="AY1400" s="118" t="n"/>
      <c r="AZ1400" s="118" t="n"/>
      <c r="BA1400" s="118" t="n"/>
      <c r="BB1400" s="118" t="n"/>
      <c r="BC1400" s="118" t="n"/>
      <c r="BD1400" s="118" t="n"/>
      <c r="BE1400" s="118" t="n"/>
      <c r="BF1400" s="118" t="n"/>
      <c r="BG1400" s="118" t="n"/>
      <c r="BH1400" s="118" t="n"/>
      <c r="BI1400" s="118" t="n"/>
      <c r="BJ1400" s="118" t="n"/>
      <c r="BK1400" s="118" t="n"/>
      <c r="BL1400" s="118" t="n"/>
      <c r="BM1400" s="118" t="n"/>
      <c r="BN1400" s="118" t="n"/>
      <c r="BO1400" s="118" t="n"/>
      <c r="BP1400" s="118" t="n"/>
      <c r="BQ1400" s="118" t="n"/>
      <c r="BR1400" s="118" t="n"/>
      <c r="BS1400" s="118" t="n"/>
      <c r="BT1400" s="118">
        <f>COUNTIF(B1400:BS1400,1)</f>
        <v/>
      </c>
      <c r="BV1400" s="76">
        <f>TRIM(RIGHT(A1400, LEN(A1400) - FIND("@", SUBSTITUTE(A1400, " ", "@", LEN(A1400)-LEN(SUBSTITUTE(A1400," ",""))))))</f>
        <v/>
      </c>
      <c r="BW1400" s="76">
        <f>TRIM(LEFT(A1400,FIND(" ",A1400&amp;" ")-1))</f>
        <v/>
      </c>
      <c r="BX1400">
        <f>+IF(BV1400=BV1399,"Same","Diff")</f>
        <v/>
      </c>
      <c r="BY1400">
        <f>IF(BX1400="Same",IF(BW1400=BW1399,"same","Diff"))</f>
        <v/>
      </c>
    </row>
    <row r="1401" ht="17" customHeight="1">
      <c r="A1401" s="59" t="inlineStr">
        <is>
          <t>Midge Whiteman</t>
        </is>
      </c>
      <c r="B1401" s="117" t="n"/>
      <c r="C1401" s="117" t="n"/>
      <c r="D1401" s="117" t="n"/>
      <c r="E1401" s="117" t="n"/>
      <c r="F1401" s="117" t="n"/>
      <c r="G1401" s="117" t="n"/>
      <c r="H1401" s="117" t="n"/>
      <c r="I1401" s="117" t="n">
        <v>1</v>
      </c>
      <c r="J1401" s="118" t="n">
        <v>1</v>
      </c>
      <c r="K1401" s="118" t="n"/>
      <c r="L1401" s="118" t="n"/>
      <c r="M1401" s="118" t="n"/>
      <c r="N1401" s="118" t="n"/>
      <c r="O1401" s="118" t="n"/>
      <c r="P1401" s="118" t="n"/>
      <c r="Q1401" s="118" t="n"/>
      <c r="R1401" s="118" t="n"/>
      <c r="S1401" s="118" t="n"/>
      <c r="T1401" s="118" t="n"/>
      <c r="U1401" s="118" t="n"/>
      <c r="V1401" s="118" t="n"/>
      <c r="W1401" s="118" t="n"/>
      <c r="X1401" s="118" t="n"/>
      <c r="Y1401" s="118" t="n"/>
      <c r="Z1401" s="118" t="n"/>
      <c r="AA1401" s="118" t="n"/>
      <c r="AB1401" s="118" t="n"/>
      <c r="AC1401" s="118" t="n"/>
      <c r="AD1401" s="118" t="n"/>
      <c r="AE1401" s="118" t="n"/>
      <c r="AF1401" s="118" t="n"/>
      <c r="AG1401" s="118" t="n"/>
      <c r="AH1401" s="118" t="n"/>
      <c r="AI1401" s="118" t="n"/>
      <c r="AJ1401" s="118" t="n"/>
      <c r="AK1401" s="118" t="n"/>
      <c r="AL1401" s="118" t="n"/>
      <c r="AM1401" s="118" t="n"/>
      <c r="AN1401" s="118" t="n"/>
      <c r="AO1401" s="118" t="n"/>
      <c r="AP1401" s="118" t="n"/>
      <c r="AQ1401" s="118" t="n"/>
      <c r="AR1401" s="118" t="n"/>
      <c r="AS1401" s="118" t="n"/>
      <c r="AT1401" s="118" t="n"/>
      <c r="AU1401" s="118" t="n"/>
      <c r="AV1401" s="118" t="n"/>
      <c r="AW1401" s="118" t="n"/>
      <c r="AX1401" s="118" t="n"/>
      <c r="AY1401" s="118" t="n"/>
      <c r="AZ1401" s="118" t="n"/>
      <c r="BA1401" s="118" t="n"/>
      <c r="BB1401" s="118" t="n"/>
      <c r="BC1401" s="118" t="n"/>
      <c r="BD1401" s="118" t="n"/>
      <c r="BE1401" s="118" t="n"/>
      <c r="BF1401" s="118" t="n"/>
      <c r="BG1401" s="118" t="n"/>
      <c r="BH1401" s="118" t="n"/>
      <c r="BI1401" s="118" t="n"/>
      <c r="BJ1401" s="118" t="n"/>
      <c r="BK1401" s="118" t="n"/>
      <c r="BL1401" s="118" t="n"/>
      <c r="BM1401" s="118" t="n"/>
      <c r="BN1401" s="118" t="n"/>
      <c r="BO1401" s="118" t="n"/>
      <c r="BP1401" s="118" t="n"/>
      <c r="BQ1401" s="118" t="n"/>
      <c r="BR1401" s="118" t="n"/>
      <c r="BS1401" s="118" t="n"/>
      <c r="BT1401" s="118">
        <f>COUNTIF(B1401:BS1401,1)</f>
        <v/>
      </c>
      <c r="BV1401" s="76">
        <f>TRIM(RIGHT(A1401, LEN(A1401) - FIND("@", SUBSTITUTE(A1401, " ", "@", LEN(A1401)-LEN(SUBSTITUTE(A1401," ",""))))))</f>
        <v/>
      </c>
      <c r="BW1401" s="76">
        <f>TRIM(LEFT(A1401,FIND(" ",A1401&amp;" ")-1))</f>
        <v/>
      </c>
      <c r="BX1401">
        <f>+IF(BV1401=BV1400,"Same","Diff")</f>
        <v/>
      </c>
      <c r="BY1401">
        <f>IF(BX1401="Same",IF(BW1401=BW1400,"same","Diff"))</f>
        <v/>
      </c>
    </row>
    <row r="1402" ht="17" customHeight="1">
      <c r="A1402" s="59" t="inlineStr">
        <is>
          <t>Ken Wiggins</t>
        </is>
      </c>
      <c r="B1402" s="117" t="n"/>
      <c r="C1402" s="117" t="n"/>
      <c r="D1402" s="117" t="n"/>
      <c r="E1402" s="117" t="n"/>
      <c r="F1402" s="117" t="n"/>
      <c r="G1402" s="117" t="n">
        <v>1</v>
      </c>
      <c r="H1402" s="117" t="n"/>
      <c r="I1402" s="117" t="n"/>
      <c r="J1402" s="118" t="n"/>
      <c r="K1402" s="118" t="n"/>
      <c r="L1402" s="118" t="n"/>
      <c r="M1402" s="118" t="n"/>
      <c r="N1402" s="118" t="n"/>
      <c r="O1402" s="118" t="n"/>
      <c r="P1402" s="118" t="n"/>
      <c r="Q1402" s="118" t="n"/>
      <c r="R1402" s="118" t="n"/>
      <c r="S1402" s="118" t="n"/>
      <c r="T1402" s="118" t="n"/>
      <c r="U1402" s="118" t="n"/>
      <c r="V1402" s="118" t="n"/>
      <c r="W1402" s="118" t="n"/>
      <c r="X1402" s="118" t="n"/>
      <c r="Y1402" s="118" t="n"/>
      <c r="Z1402" s="118" t="n"/>
      <c r="AA1402" s="118" t="n"/>
      <c r="AB1402" s="118" t="n"/>
      <c r="AC1402" s="118" t="n"/>
      <c r="AD1402" s="118" t="n"/>
      <c r="AE1402" s="118" t="n"/>
      <c r="AF1402" s="118" t="n"/>
      <c r="AG1402" s="118" t="n"/>
      <c r="AH1402" s="118" t="n"/>
      <c r="AI1402" s="118" t="n"/>
      <c r="AJ1402" s="118" t="n"/>
      <c r="AK1402" s="118" t="n"/>
      <c r="AL1402" s="118" t="n"/>
      <c r="AM1402" s="118" t="n"/>
      <c r="AN1402" s="118" t="n"/>
      <c r="AO1402" s="118" t="n"/>
      <c r="AP1402" s="118" t="n"/>
      <c r="AQ1402" s="118" t="n"/>
      <c r="AR1402" s="118" t="n"/>
      <c r="AS1402" s="118" t="n"/>
      <c r="AT1402" s="118" t="n"/>
      <c r="AU1402" s="118" t="n"/>
      <c r="AV1402" s="118" t="n"/>
      <c r="AW1402" s="118" t="n"/>
      <c r="AX1402" s="118" t="n"/>
      <c r="AY1402" s="118" t="n"/>
      <c r="AZ1402" s="118" t="n"/>
      <c r="BA1402" s="118" t="n"/>
      <c r="BB1402" s="118" t="n"/>
      <c r="BC1402" s="118" t="n"/>
      <c r="BD1402" s="118" t="n"/>
      <c r="BE1402" s="118" t="n"/>
      <c r="BF1402" s="118" t="n"/>
      <c r="BG1402" s="118" t="n"/>
      <c r="BH1402" s="118" t="n"/>
      <c r="BI1402" s="118" t="n"/>
      <c r="BJ1402" s="118" t="n"/>
      <c r="BK1402" s="118" t="n"/>
      <c r="BL1402" s="118" t="n"/>
      <c r="BM1402" s="118" t="n"/>
      <c r="BN1402" s="118" t="n"/>
      <c r="BO1402" s="118" t="n"/>
      <c r="BP1402" s="118" t="n"/>
      <c r="BQ1402" s="118" t="n"/>
      <c r="BR1402" s="118" t="n"/>
      <c r="BS1402" s="118" t="n"/>
      <c r="BT1402" s="118">
        <f>COUNTIF(B1402:BS1402,1)</f>
        <v/>
      </c>
      <c r="BV1402" s="76">
        <f>TRIM(RIGHT(A1402, LEN(A1402) - FIND("@", SUBSTITUTE(A1402, " ", "@", LEN(A1402)-LEN(SUBSTITUTE(A1402," ",""))))))</f>
        <v/>
      </c>
      <c r="BW1402" s="76">
        <f>TRIM(LEFT(A1402,FIND(" ",A1402&amp;" ")-1))</f>
        <v/>
      </c>
      <c r="BX1402">
        <f>+IF(BV1402=BV1401,"Same","Diff")</f>
        <v/>
      </c>
      <c r="BY1402">
        <f>IF(BX1402="Same",IF(BW1402=BW1401,"same","Diff"))</f>
        <v/>
      </c>
    </row>
    <row r="1403" ht="17" customHeight="1">
      <c r="A1403" s="59" t="inlineStr">
        <is>
          <t>Garth Wigston</t>
        </is>
      </c>
      <c r="B1403" s="117" t="n"/>
      <c r="C1403" s="117" t="n"/>
      <c r="D1403" s="117" t="n"/>
      <c r="E1403" s="117" t="n"/>
      <c r="F1403" s="117" t="n"/>
      <c r="G1403" s="117" t="n"/>
      <c r="H1403" s="117" t="n"/>
      <c r="I1403" s="117" t="n"/>
      <c r="J1403" s="118" t="n"/>
      <c r="K1403" s="118" t="n"/>
      <c r="L1403" s="118" t="n"/>
      <c r="M1403" s="118" t="n"/>
      <c r="N1403" s="118" t="n"/>
      <c r="O1403" s="118" t="n"/>
      <c r="P1403" s="118" t="n"/>
      <c r="Q1403" s="118" t="n"/>
      <c r="R1403" s="118" t="n">
        <v>1</v>
      </c>
      <c r="S1403" s="118" t="n">
        <v>1</v>
      </c>
      <c r="T1403" s="118" t="n">
        <v>1</v>
      </c>
      <c r="U1403" s="118" t="n">
        <v>1</v>
      </c>
      <c r="V1403" s="118" t="n">
        <v>1</v>
      </c>
      <c r="W1403" s="118" t="n">
        <v>1</v>
      </c>
      <c r="X1403" s="118" t="n">
        <v>1</v>
      </c>
      <c r="Y1403" s="118" t="n">
        <v>1</v>
      </c>
      <c r="Z1403" s="118" t="n"/>
      <c r="AA1403" s="118" t="n"/>
      <c r="AB1403" s="118" t="n"/>
      <c r="AC1403" s="118" t="n"/>
      <c r="AD1403" s="118" t="n"/>
      <c r="AE1403" s="118" t="n"/>
      <c r="AF1403" s="118" t="n"/>
      <c r="AG1403" s="118" t="n"/>
      <c r="AH1403" s="118" t="n"/>
      <c r="AI1403" s="118" t="n"/>
      <c r="AJ1403" s="118" t="n"/>
      <c r="AK1403" s="118" t="n"/>
      <c r="AL1403" s="118" t="n"/>
      <c r="AM1403" s="118" t="n"/>
      <c r="AN1403" s="118" t="n"/>
      <c r="AO1403" s="118" t="n"/>
      <c r="AP1403" s="118" t="n"/>
      <c r="AQ1403" s="118" t="n"/>
      <c r="AR1403" s="118" t="n"/>
      <c r="AS1403" s="118" t="n"/>
      <c r="AT1403" s="118" t="n"/>
      <c r="AU1403" s="118" t="n"/>
      <c r="AV1403" s="118" t="n"/>
      <c r="AW1403" s="118" t="n"/>
      <c r="AX1403" s="118" t="n"/>
      <c r="AY1403" s="118" t="n"/>
      <c r="AZ1403" s="118" t="n"/>
      <c r="BA1403" s="118" t="n"/>
      <c r="BB1403" s="118" t="n"/>
      <c r="BC1403" s="118" t="n"/>
      <c r="BD1403" s="118" t="n"/>
      <c r="BE1403" s="118" t="n"/>
      <c r="BF1403" s="118" t="n"/>
      <c r="BG1403" s="118" t="n"/>
      <c r="BH1403" s="118" t="n"/>
      <c r="BI1403" s="118" t="n"/>
      <c r="BJ1403" s="118" t="n"/>
      <c r="BK1403" s="118" t="n"/>
      <c r="BL1403" s="118" t="n"/>
      <c r="BM1403" s="118" t="n"/>
      <c r="BN1403" s="118" t="n"/>
      <c r="BO1403" s="118" t="n"/>
      <c r="BP1403" s="118" t="n"/>
      <c r="BQ1403" s="118" t="n"/>
      <c r="BR1403" s="118" t="n"/>
      <c r="BS1403" s="118" t="n"/>
      <c r="BT1403" s="118">
        <f>COUNTIF(B1403:BS1403,1)</f>
        <v/>
      </c>
      <c r="BV1403" s="76">
        <f>TRIM(RIGHT(A1403, LEN(A1403) - FIND("@", SUBSTITUTE(A1403, " ", "@", LEN(A1403)-LEN(SUBSTITUTE(A1403," ",""))))))</f>
        <v/>
      </c>
      <c r="BW1403" s="76">
        <f>TRIM(LEFT(A1403,FIND(" ",A1403&amp;" ")-1))</f>
        <v/>
      </c>
      <c r="BX1403">
        <f>+IF(BV1403=BV1402,"Same","Diff")</f>
        <v/>
      </c>
      <c r="BY1403">
        <f>IF(BX1403="Same",IF(BW1403=BW1402,"same","Diff"))</f>
        <v/>
      </c>
    </row>
    <row r="1404" ht="17" customHeight="1">
      <c r="A1404" s="60" t="inlineStr">
        <is>
          <t>Bob Wilkinson</t>
        </is>
      </c>
      <c r="B1404" s="119" t="n"/>
      <c r="C1404" s="119" t="n"/>
      <c r="D1404" s="119" t="n"/>
      <c r="E1404" s="119" t="n"/>
      <c r="F1404" s="119" t="n"/>
      <c r="G1404" s="119" t="n"/>
      <c r="H1404" s="119" t="n"/>
      <c r="I1404" s="119" t="n">
        <v>1</v>
      </c>
      <c r="J1404" s="118" t="n">
        <v>1</v>
      </c>
      <c r="K1404" s="118" t="n"/>
      <c r="L1404" s="118" t="n"/>
      <c r="M1404" s="118" t="n"/>
      <c r="N1404" s="118" t="n"/>
      <c r="O1404" s="118" t="n"/>
      <c r="P1404" s="118" t="n"/>
      <c r="Q1404" s="118" t="n"/>
      <c r="R1404" s="118" t="n"/>
      <c r="S1404" s="118" t="n"/>
      <c r="T1404" s="118" t="n"/>
      <c r="U1404" s="118" t="n"/>
      <c r="V1404" s="118" t="n"/>
      <c r="W1404" s="118" t="n"/>
      <c r="X1404" s="118" t="n"/>
      <c r="Y1404" s="118" t="n"/>
      <c r="Z1404" s="118" t="n"/>
      <c r="AA1404" s="118" t="n"/>
      <c r="AB1404" s="118" t="n"/>
      <c r="AC1404" s="118" t="n"/>
      <c r="AD1404" s="118" t="n"/>
      <c r="AE1404" s="118" t="n"/>
      <c r="AF1404" s="118" t="n"/>
      <c r="AG1404" s="118" t="n"/>
      <c r="AH1404" s="118" t="n"/>
      <c r="AI1404" s="118" t="n"/>
      <c r="AJ1404" s="118" t="n"/>
      <c r="AK1404" s="118" t="n"/>
      <c r="AL1404" s="118" t="n"/>
      <c r="AM1404" s="118" t="n"/>
      <c r="AN1404" s="118" t="n"/>
      <c r="AO1404" s="118" t="n"/>
      <c r="AP1404" s="118" t="n"/>
      <c r="AQ1404" s="118" t="n"/>
      <c r="AR1404" s="118" t="n"/>
      <c r="AS1404" s="118" t="n"/>
      <c r="AT1404" s="118" t="n"/>
      <c r="AU1404" s="118" t="n"/>
      <c r="AV1404" s="118" t="n"/>
      <c r="AW1404" s="118" t="n"/>
      <c r="AX1404" s="118" t="n"/>
      <c r="AY1404" s="118" t="n"/>
      <c r="AZ1404" s="118" t="n"/>
      <c r="BA1404" s="118" t="n"/>
      <c r="BB1404" s="118" t="n"/>
      <c r="BC1404" s="118" t="n"/>
      <c r="BD1404" s="118" t="n"/>
      <c r="BE1404" s="118" t="n"/>
      <c r="BF1404" s="118" t="n"/>
      <c r="BG1404" s="118" t="n"/>
      <c r="BH1404" s="118" t="n"/>
      <c r="BI1404" s="118" t="n"/>
      <c r="BJ1404" s="118" t="n"/>
      <c r="BK1404" s="118" t="n"/>
      <c r="BL1404" s="118" t="n"/>
      <c r="BM1404" s="118" t="n"/>
      <c r="BN1404" s="118" t="n"/>
      <c r="BO1404" s="118" t="n"/>
      <c r="BP1404" s="118" t="n"/>
      <c r="BQ1404" s="118" t="n"/>
      <c r="BR1404" s="118" t="n"/>
      <c r="BS1404" s="118" t="n"/>
      <c r="BT1404" s="118">
        <f>COUNTIF(B1404:BS1404,1)</f>
        <v/>
      </c>
      <c r="BV1404" s="76">
        <f>TRIM(RIGHT(A1404, LEN(A1404) - FIND("@", SUBSTITUTE(A1404, " ", "@", LEN(A1404)-LEN(SUBSTITUTE(A1404," ",""))))))</f>
        <v/>
      </c>
      <c r="BW1404" s="76">
        <f>TRIM(LEFT(A1404,FIND(" ",A1404&amp;" ")-1))</f>
        <v/>
      </c>
      <c r="BX1404">
        <f>+IF(BV1404=BV1403,"Same","Diff")</f>
        <v/>
      </c>
      <c r="BY1404">
        <f>IF(BX1404="Same",IF(BW1404=BW1403,"same","Diff"))</f>
        <v/>
      </c>
    </row>
    <row r="1405" ht="17" customHeight="1">
      <c r="A1405" s="59" t="inlineStr">
        <is>
          <t>Ken Wilkinson</t>
        </is>
      </c>
      <c r="B1405" s="117" t="n"/>
      <c r="C1405" s="117" t="n"/>
      <c r="D1405" s="117" t="n"/>
      <c r="E1405" s="117" t="n">
        <v>1</v>
      </c>
      <c r="F1405" s="117" t="n"/>
      <c r="G1405" s="117" t="n"/>
      <c r="H1405" s="117" t="n"/>
      <c r="I1405" s="117" t="n"/>
      <c r="J1405" s="118" t="n"/>
      <c r="K1405" s="118" t="n"/>
      <c r="L1405" s="118" t="n"/>
      <c r="M1405" s="118" t="n"/>
      <c r="N1405" s="118" t="n"/>
      <c r="O1405" s="118" t="n"/>
      <c r="P1405" s="118" t="n"/>
      <c r="Q1405" s="118" t="n"/>
      <c r="R1405" s="118" t="n"/>
      <c r="S1405" s="118" t="n"/>
      <c r="T1405" s="118" t="n"/>
      <c r="U1405" s="118" t="n"/>
      <c r="V1405" s="118" t="n"/>
      <c r="W1405" s="118" t="n"/>
      <c r="X1405" s="118" t="n"/>
      <c r="Y1405" s="118" t="n"/>
      <c r="Z1405" s="118" t="n"/>
      <c r="AA1405" s="118" t="n"/>
      <c r="AB1405" s="118" t="n"/>
      <c r="AC1405" s="118" t="n"/>
      <c r="AD1405" s="118" t="n"/>
      <c r="AE1405" s="118" t="n"/>
      <c r="AF1405" s="118" t="n"/>
      <c r="AG1405" s="118" t="n"/>
      <c r="AH1405" s="118" t="n"/>
      <c r="AI1405" s="118" t="n"/>
      <c r="AJ1405" s="118" t="n"/>
      <c r="AK1405" s="118" t="n"/>
      <c r="AL1405" s="118" t="n"/>
      <c r="AM1405" s="118" t="n"/>
      <c r="AN1405" s="118" t="n"/>
      <c r="AO1405" s="118" t="n"/>
      <c r="AP1405" s="118" t="n"/>
      <c r="AQ1405" s="118" t="n"/>
      <c r="AR1405" s="118" t="n"/>
      <c r="AS1405" s="118" t="n"/>
      <c r="AT1405" s="118" t="n"/>
      <c r="AU1405" s="118" t="n"/>
      <c r="AV1405" s="118" t="n"/>
      <c r="AW1405" s="118" t="n"/>
      <c r="AX1405" s="118" t="n"/>
      <c r="AY1405" s="118" t="n"/>
      <c r="AZ1405" s="118" t="n"/>
      <c r="BA1405" s="118" t="n"/>
      <c r="BB1405" s="118" t="n"/>
      <c r="BC1405" s="118" t="n"/>
      <c r="BD1405" s="118" t="n"/>
      <c r="BE1405" s="118" t="n"/>
      <c r="BF1405" s="118" t="n"/>
      <c r="BG1405" s="118" t="n"/>
      <c r="BH1405" s="118" t="n"/>
      <c r="BI1405" s="118" t="n"/>
      <c r="BJ1405" s="118" t="n"/>
      <c r="BK1405" s="118" t="n"/>
      <c r="BL1405" s="118" t="n"/>
      <c r="BM1405" s="118" t="n"/>
      <c r="BN1405" s="118" t="n"/>
      <c r="BO1405" s="118" t="n"/>
      <c r="BP1405" s="118" t="n"/>
      <c r="BQ1405" s="118" t="n"/>
      <c r="BR1405" s="118" t="n"/>
      <c r="BS1405" s="118" t="n"/>
      <c r="BT1405" s="118">
        <f>COUNTIF(B1405:BS1405,1)</f>
        <v/>
      </c>
      <c r="BV1405" s="76">
        <f>TRIM(RIGHT(A1405, LEN(A1405) - FIND("@", SUBSTITUTE(A1405, " ", "@", LEN(A1405)-LEN(SUBSTITUTE(A1405," ",""))))))</f>
        <v/>
      </c>
      <c r="BW1405" s="76">
        <f>TRIM(LEFT(A1405,FIND(" ",A1405&amp;" ")-1))</f>
        <v/>
      </c>
      <c r="BX1405">
        <f>+IF(BV1405=BV1404,"Same","Diff")</f>
        <v/>
      </c>
      <c r="BY1405">
        <f>IF(BX1405="Same",IF(BW1405=BW1404,"same","Diff"))</f>
        <v/>
      </c>
    </row>
    <row r="1406" ht="17" customHeight="1">
      <c r="A1406" s="74" t="inlineStr">
        <is>
          <t>Ray Wilkinson</t>
        </is>
      </c>
      <c r="B1406" s="136" t="n"/>
      <c r="C1406" s="136" t="n"/>
      <c r="D1406" s="136" t="n"/>
      <c r="E1406" s="136" t="n"/>
      <c r="F1406" s="136" t="n"/>
      <c r="G1406" s="136" t="n"/>
      <c r="H1406" s="136" t="n"/>
      <c r="I1406" s="136" t="n"/>
      <c r="J1406" s="139" t="n"/>
      <c r="K1406" s="139" t="n">
        <v>1</v>
      </c>
      <c r="L1406" s="118" t="n"/>
      <c r="M1406" s="118" t="n"/>
      <c r="N1406" s="118" t="n"/>
      <c r="O1406" s="118" t="n"/>
      <c r="P1406" s="118" t="n"/>
      <c r="Q1406" s="118" t="n"/>
      <c r="R1406" s="118" t="n"/>
      <c r="S1406" s="118" t="n"/>
      <c r="T1406" s="118" t="n"/>
      <c r="U1406" s="118" t="n"/>
      <c r="V1406" s="118" t="n"/>
      <c r="W1406" s="118" t="n"/>
      <c r="X1406" s="118" t="n"/>
      <c r="Y1406" s="118" t="n"/>
      <c r="Z1406" s="118" t="n"/>
      <c r="AA1406" s="118" t="n"/>
      <c r="AB1406" s="118" t="n"/>
      <c r="AC1406" s="118" t="n"/>
      <c r="AD1406" s="118" t="n"/>
      <c r="AE1406" s="118" t="n"/>
      <c r="AF1406" s="118" t="n"/>
      <c r="AG1406" s="118" t="n"/>
      <c r="AH1406" s="118" t="n"/>
      <c r="AI1406" s="118" t="n"/>
      <c r="AJ1406" s="118" t="n"/>
      <c r="AK1406" s="118" t="n"/>
      <c r="AL1406" s="118" t="n"/>
      <c r="AM1406" s="118" t="n"/>
      <c r="AN1406" s="118" t="n"/>
      <c r="AO1406" s="118" t="n"/>
      <c r="AP1406" s="118" t="n"/>
      <c r="AQ1406" s="118" t="n"/>
      <c r="AR1406" s="118" t="n"/>
      <c r="AS1406" s="118" t="n"/>
      <c r="AT1406" s="118" t="n"/>
      <c r="AU1406" s="118" t="n"/>
      <c r="AV1406" s="118" t="n"/>
      <c r="AW1406" s="118" t="n"/>
      <c r="AX1406" s="118" t="n"/>
      <c r="AY1406" s="118" t="n"/>
      <c r="AZ1406" s="118" t="n"/>
      <c r="BA1406" s="118" t="n"/>
      <c r="BB1406" s="118" t="n"/>
      <c r="BC1406" s="118" t="n"/>
      <c r="BD1406" s="118" t="n"/>
      <c r="BE1406" s="118" t="n"/>
      <c r="BF1406" s="118" t="n"/>
      <c r="BG1406" s="118" t="n"/>
      <c r="BH1406" s="118" t="n"/>
      <c r="BI1406" s="118" t="n"/>
      <c r="BJ1406" s="118" t="n"/>
      <c r="BK1406" s="118" t="n"/>
      <c r="BL1406" s="118" t="n"/>
      <c r="BM1406" s="118" t="n"/>
      <c r="BN1406" s="118" t="n"/>
      <c r="BO1406" s="118" t="n"/>
      <c r="BP1406" s="118" t="n"/>
      <c r="BQ1406" s="118" t="n"/>
      <c r="BR1406" s="118" t="n"/>
      <c r="BS1406" s="118" t="n"/>
      <c r="BT1406" s="118">
        <f>COUNTIF(B1406:BS1406,1)</f>
        <v/>
      </c>
      <c r="BV1406" s="76">
        <f>TRIM(RIGHT(A1406, LEN(A1406) - FIND("@", SUBSTITUTE(A1406, " ", "@", LEN(A1406)-LEN(SUBSTITUTE(A1406," ",""))))))</f>
        <v/>
      </c>
      <c r="BW1406" s="76">
        <f>TRIM(LEFT(A1406,FIND(" ",A1406&amp;" ")-1))</f>
        <v/>
      </c>
      <c r="BX1406">
        <f>+IF(BV1406=BV1405,"Same","Diff")</f>
        <v/>
      </c>
      <c r="BY1406">
        <f>IF(BX1406="Same",IF(BW1406=BW1405,"same","Diff"))</f>
        <v/>
      </c>
    </row>
    <row r="1407" ht="17" customHeight="1">
      <c r="A1407" s="60" t="inlineStr">
        <is>
          <t>Tony Wilkinson</t>
        </is>
      </c>
      <c r="B1407" s="119" t="n"/>
      <c r="C1407" s="119" t="n"/>
      <c r="D1407" s="119" t="n"/>
      <c r="E1407" s="119" t="n"/>
      <c r="F1407" s="119" t="n"/>
      <c r="G1407" s="119" t="n"/>
      <c r="H1407" s="119" t="n"/>
      <c r="I1407" s="119" t="n"/>
      <c r="J1407" s="118" t="n"/>
      <c r="K1407" s="118" t="n"/>
      <c r="L1407" s="118" t="n"/>
      <c r="M1407" s="118" t="n"/>
      <c r="N1407" s="118" t="n"/>
      <c r="O1407" s="118" t="n"/>
      <c r="P1407" s="118" t="n"/>
      <c r="Q1407" s="118" t="n">
        <v>1</v>
      </c>
      <c r="R1407" s="118" t="n"/>
      <c r="S1407" s="118" t="n"/>
      <c r="T1407" s="118" t="n"/>
      <c r="U1407" s="118" t="n"/>
      <c r="V1407" s="118" t="n"/>
      <c r="W1407" s="118" t="n"/>
      <c r="X1407" s="118" t="n"/>
      <c r="Y1407" s="118" t="n"/>
      <c r="Z1407" s="118" t="n"/>
      <c r="AA1407" s="118" t="n"/>
      <c r="AB1407" s="118" t="n"/>
      <c r="AC1407" s="118" t="n"/>
      <c r="AD1407" s="118" t="n"/>
      <c r="AE1407" s="118" t="n"/>
      <c r="AF1407" s="118" t="n"/>
      <c r="AG1407" s="118" t="n"/>
      <c r="AH1407" s="118" t="n"/>
      <c r="AI1407" s="118" t="n"/>
      <c r="AJ1407" s="118" t="n"/>
      <c r="AK1407" s="118" t="n"/>
      <c r="AL1407" s="118" t="n"/>
      <c r="AM1407" s="118" t="n"/>
      <c r="AN1407" s="118" t="n"/>
      <c r="AO1407" s="118" t="n"/>
      <c r="AP1407" s="118" t="n"/>
      <c r="AQ1407" s="118" t="n"/>
      <c r="AR1407" s="118" t="n"/>
      <c r="AS1407" s="118" t="n"/>
      <c r="AT1407" s="118" t="n"/>
      <c r="AU1407" s="118" t="n"/>
      <c r="AV1407" s="118" t="n"/>
      <c r="AW1407" s="118" t="n"/>
      <c r="AX1407" s="118" t="n"/>
      <c r="AY1407" s="118" t="n"/>
      <c r="AZ1407" s="118" t="n"/>
      <c r="BA1407" s="118" t="n"/>
      <c r="BB1407" s="118" t="n"/>
      <c r="BC1407" s="118" t="n"/>
      <c r="BD1407" s="118" t="n"/>
      <c r="BE1407" s="118" t="n"/>
      <c r="BF1407" s="118" t="n"/>
      <c r="BG1407" s="118" t="n"/>
      <c r="BH1407" s="118" t="n"/>
      <c r="BI1407" s="118" t="n"/>
      <c r="BJ1407" s="118" t="n"/>
      <c r="BK1407" s="118" t="n"/>
      <c r="BL1407" s="118" t="n"/>
      <c r="BM1407" s="118" t="n"/>
      <c r="BN1407" s="118" t="n"/>
      <c r="BO1407" s="118" t="n"/>
      <c r="BP1407" s="118" t="n"/>
      <c r="BQ1407" s="118" t="n"/>
      <c r="BR1407" s="118" t="n"/>
      <c r="BS1407" s="118" t="n"/>
      <c r="BT1407" s="118">
        <f>COUNTIF(B1407:BS1407,1)</f>
        <v/>
      </c>
      <c r="BV1407" s="76">
        <f>TRIM(RIGHT(A1407, LEN(A1407) - FIND("@", SUBSTITUTE(A1407, " ", "@", LEN(A1407)-LEN(SUBSTITUTE(A1407," ",""))))))</f>
        <v/>
      </c>
      <c r="BW1407" s="76">
        <f>TRIM(LEFT(A1407,FIND(" ",A1407&amp;" ")-1))</f>
        <v/>
      </c>
      <c r="BX1407">
        <f>+IF(BV1407=BV1406,"Same","Diff")</f>
        <v/>
      </c>
      <c r="BY1407">
        <f>IF(BX1407="Same",IF(BW1407=BW1406,"same","Diff"))</f>
        <v/>
      </c>
    </row>
    <row r="1408" ht="17" customHeight="1">
      <c r="A1408" s="59" t="inlineStr">
        <is>
          <t>Wayne Wilkinson</t>
        </is>
      </c>
      <c r="B1408" s="117" t="n"/>
      <c r="C1408" s="117" t="n"/>
      <c r="D1408" s="117" t="n"/>
      <c r="E1408" s="117" t="n"/>
      <c r="F1408" s="117" t="n"/>
      <c r="G1408" s="117" t="n"/>
      <c r="H1408" s="117" t="n"/>
      <c r="I1408" s="117" t="n"/>
      <c r="J1408" s="118" t="n"/>
      <c r="K1408" s="118" t="n"/>
      <c r="L1408" s="118" t="n"/>
      <c r="M1408" s="118" t="n"/>
      <c r="N1408" s="118" t="n"/>
      <c r="O1408" s="118" t="n"/>
      <c r="P1408" s="118" t="n"/>
      <c r="Q1408" s="118" t="n"/>
      <c r="R1408" s="118" t="n"/>
      <c r="S1408" s="118" t="n"/>
      <c r="T1408" s="118" t="n"/>
      <c r="U1408" s="118" t="n"/>
      <c r="V1408" s="118" t="n"/>
      <c r="W1408" s="118" t="n"/>
      <c r="X1408" s="118" t="n"/>
      <c r="Y1408" s="118" t="n"/>
      <c r="Z1408" s="118" t="n"/>
      <c r="AA1408" s="118" t="n">
        <v>1</v>
      </c>
      <c r="AB1408" s="118" t="n">
        <v>1</v>
      </c>
      <c r="AC1408" s="118" t="n">
        <v>1</v>
      </c>
      <c r="AD1408" s="118" t="n"/>
      <c r="AE1408" s="118" t="n"/>
      <c r="AF1408" s="118" t="n"/>
      <c r="AG1408" s="118" t="n"/>
      <c r="AH1408" s="118" t="n"/>
      <c r="AI1408" s="118" t="n"/>
      <c r="AJ1408" s="118" t="n"/>
      <c r="AK1408" s="118" t="n"/>
      <c r="AL1408" s="118" t="n"/>
      <c r="AM1408" s="118" t="n"/>
      <c r="AN1408" s="118" t="n"/>
      <c r="AO1408" s="118" t="n"/>
      <c r="AP1408" s="118" t="n"/>
      <c r="AQ1408" s="118" t="n"/>
      <c r="AR1408" s="118" t="n"/>
      <c r="AS1408" s="118" t="n"/>
      <c r="AT1408" s="118" t="n"/>
      <c r="AU1408" s="118" t="n"/>
      <c r="AV1408" s="118" t="n"/>
      <c r="AW1408" s="118" t="n"/>
      <c r="AX1408" s="118" t="n"/>
      <c r="AY1408" s="118" t="n"/>
      <c r="AZ1408" s="118" t="n"/>
      <c r="BA1408" s="118" t="n"/>
      <c r="BB1408" s="118" t="n"/>
      <c r="BC1408" s="118" t="n"/>
      <c r="BD1408" s="118" t="n"/>
      <c r="BE1408" s="118" t="n"/>
      <c r="BF1408" s="118" t="n"/>
      <c r="BG1408" s="118" t="n"/>
      <c r="BH1408" s="118" t="n"/>
      <c r="BI1408" s="118" t="n"/>
      <c r="BJ1408" s="118" t="n"/>
      <c r="BK1408" s="118" t="n"/>
      <c r="BL1408" s="118" t="n"/>
      <c r="BM1408" s="118" t="n"/>
      <c r="BN1408" s="118" t="n"/>
      <c r="BO1408" s="118" t="n"/>
      <c r="BP1408" s="118" t="n"/>
      <c r="BQ1408" s="118" t="n"/>
      <c r="BR1408" s="118" t="n"/>
      <c r="BS1408" s="118" t="n"/>
      <c r="BT1408" s="118">
        <f>COUNTIF(B1408:BS1408,1)</f>
        <v/>
      </c>
      <c r="BV1408" s="76">
        <f>TRIM(RIGHT(A1408, LEN(A1408) - FIND("@", SUBSTITUTE(A1408, " ", "@", LEN(A1408)-LEN(SUBSTITUTE(A1408," ",""))))))</f>
        <v/>
      </c>
      <c r="BW1408" s="76">
        <f>TRIM(LEFT(A1408,FIND(" ",A1408&amp;" ")-1))</f>
        <v/>
      </c>
      <c r="BX1408">
        <f>+IF(BV1408=BV1407,"Same","Diff")</f>
        <v/>
      </c>
      <c r="BY1408">
        <f>IF(BX1408="Same",IF(BW1408=BW1407,"same","Diff"))</f>
        <v/>
      </c>
    </row>
    <row r="1409" ht="17" customHeight="1">
      <c r="A1409" s="60" t="inlineStr">
        <is>
          <t>Bruce Williams</t>
        </is>
      </c>
      <c r="B1409" s="119" t="n"/>
      <c r="C1409" s="119" t="n"/>
      <c r="D1409" s="119" t="n"/>
      <c r="E1409" s="119" t="n"/>
      <c r="F1409" s="119" t="n"/>
      <c r="G1409" s="119" t="n"/>
      <c r="H1409" s="119" t="n"/>
      <c r="I1409" s="119" t="n"/>
      <c r="J1409" s="118" t="n"/>
      <c r="K1409" s="118" t="n"/>
      <c r="L1409" s="118" t="n"/>
      <c r="M1409" s="118" t="n"/>
      <c r="N1409" s="118" t="n"/>
      <c r="O1409" s="118" t="n"/>
      <c r="P1409" s="118" t="n"/>
      <c r="Q1409" s="118" t="n"/>
      <c r="R1409" s="118" t="n"/>
      <c r="S1409" s="118" t="n"/>
      <c r="T1409" s="118" t="n"/>
      <c r="U1409" s="118" t="n"/>
      <c r="V1409" s="118" t="n"/>
      <c r="W1409" s="118" t="n"/>
      <c r="X1409" s="118" t="n"/>
      <c r="Y1409" s="118" t="n"/>
      <c r="Z1409" s="118" t="n"/>
      <c r="AA1409" s="118" t="n"/>
      <c r="AB1409" s="118" t="n"/>
      <c r="AC1409" s="130" t="n">
        <v>1</v>
      </c>
      <c r="AD1409" s="118" t="n"/>
      <c r="AE1409" s="118" t="n"/>
      <c r="AF1409" s="118" t="n"/>
      <c r="AG1409" s="118" t="n"/>
      <c r="AH1409" s="118" t="n"/>
      <c r="AI1409" s="118" t="n"/>
      <c r="AJ1409" s="118" t="n"/>
      <c r="AK1409" s="118" t="n"/>
      <c r="AL1409" s="118" t="n"/>
      <c r="AM1409" s="118" t="n">
        <v>1</v>
      </c>
      <c r="AN1409" s="118" t="n"/>
      <c r="AO1409" s="118" t="n"/>
      <c r="AP1409" s="118" t="n"/>
      <c r="AQ1409" s="118" t="n"/>
      <c r="AR1409" s="118" t="n"/>
      <c r="AS1409" s="118" t="n"/>
      <c r="AT1409" s="118" t="n"/>
      <c r="AU1409" s="118" t="n"/>
      <c r="AV1409" s="118" t="n"/>
      <c r="AW1409" s="118" t="n"/>
      <c r="AX1409" s="118" t="n"/>
      <c r="AY1409" s="118" t="n"/>
      <c r="AZ1409" s="118" t="n"/>
      <c r="BA1409" s="118" t="n"/>
      <c r="BB1409" s="118" t="n"/>
      <c r="BC1409" s="118" t="n"/>
      <c r="BD1409" s="118" t="n"/>
      <c r="BE1409" s="118" t="n"/>
      <c r="BF1409" s="118" t="n"/>
      <c r="BG1409" s="118" t="n"/>
      <c r="BH1409" s="118" t="n"/>
      <c r="BI1409" s="118" t="n"/>
      <c r="BJ1409" s="118" t="n"/>
      <c r="BK1409" s="118" t="n"/>
      <c r="BL1409" s="118" t="n"/>
      <c r="BM1409" s="118" t="n"/>
      <c r="BN1409" s="118" t="n"/>
      <c r="BO1409" s="118" t="n"/>
      <c r="BP1409" s="118" t="n"/>
      <c r="BQ1409" s="118" t="n"/>
      <c r="BR1409" s="118" t="n"/>
      <c r="BS1409" s="118" t="n"/>
      <c r="BT1409" s="118">
        <f>COUNTIF(B1409:BS1409,1)</f>
        <v/>
      </c>
      <c r="BV1409" s="76">
        <f>TRIM(RIGHT(A1409, LEN(A1409) - FIND("@", SUBSTITUTE(A1409, " ", "@", LEN(A1409)-LEN(SUBSTITUTE(A1409," ",""))))))</f>
        <v/>
      </c>
      <c r="BW1409" s="76">
        <f>TRIM(LEFT(A1409,FIND(" ",A1409&amp;" ")-1))</f>
        <v/>
      </c>
      <c r="BX1409">
        <f>+IF(BV1409=BV1408,"Same","Diff")</f>
        <v/>
      </c>
      <c r="BY1409">
        <f>IF(BX1409="Same",IF(BW1409=BW1408,"same","Diff"))</f>
        <v/>
      </c>
    </row>
    <row r="1410" ht="17" customHeight="1">
      <c r="A1410" s="59" t="inlineStr">
        <is>
          <t>Lionel Williams</t>
        </is>
      </c>
      <c r="B1410" s="117" t="n"/>
      <c r="C1410" s="117" t="n"/>
      <c r="D1410" s="117" t="n"/>
      <c r="E1410" s="117" t="n"/>
      <c r="F1410" s="117" t="n">
        <v>1</v>
      </c>
      <c r="G1410" s="117" t="n">
        <v>1</v>
      </c>
      <c r="H1410" s="117" t="n"/>
      <c r="I1410" s="117" t="n"/>
      <c r="J1410" s="118" t="n"/>
      <c r="K1410" s="118" t="n"/>
      <c r="L1410" s="118" t="n"/>
      <c r="M1410" s="118" t="n"/>
      <c r="N1410" s="118" t="n"/>
      <c r="O1410" s="118" t="n"/>
      <c r="P1410" s="118" t="n"/>
      <c r="Q1410" s="118" t="n"/>
      <c r="R1410" s="118" t="n"/>
      <c r="S1410" s="118" t="n"/>
      <c r="T1410" s="118" t="n"/>
      <c r="U1410" s="118" t="n"/>
      <c r="V1410" s="118" t="n"/>
      <c r="W1410" s="118" t="n"/>
      <c r="X1410" s="118" t="n"/>
      <c r="Y1410" s="118" t="n"/>
      <c r="Z1410" s="118" t="n"/>
      <c r="AA1410" s="118" t="n"/>
      <c r="AB1410" s="118" t="n"/>
      <c r="AC1410" s="118" t="n"/>
      <c r="AD1410" s="118" t="n"/>
      <c r="AE1410" s="118" t="n"/>
      <c r="AF1410" s="118" t="n"/>
      <c r="AG1410" s="118" t="n"/>
      <c r="AH1410" s="118" t="n"/>
      <c r="AI1410" s="118" t="n"/>
      <c r="AJ1410" s="118" t="n"/>
      <c r="AK1410" s="118" t="n"/>
      <c r="AL1410" s="118" t="n"/>
      <c r="AM1410" s="118" t="n"/>
      <c r="AN1410" s="118" t="n"/>
      <c r="AO1410" s="118" t="n"/>
      <c r="AP1410" s="118" t="n"/>
      <c r="AQ1410" s="118" t="n"/>
      <c r="AR1410" s="118" t="n"/>
      <c r="AS1410" s="118" t="n"/>
      <c r="AT1410" s="118" t="n"/>
      <c r="AU1410" s="118" t="n"/>
      <c r="AV1410" s="118" t="n"/>
      <c r="AW1410" s="118" t="n"/>
      <c r="AX1410" s="118" t="n"/>
      <c r="AY1410" s="118" t="n"/>
      <c r="AZ1410" s="118" t="n"/>
      <c r="BA1410" s="118" t="n"/>
      <c r="BB1410" s="118" t="n"/>
      <c r="BC1410" s="118" t="n"/>
      <c r="BD1410" s="118" t="n"/>
      <c r="BE1410" s="118" t="n"/>
      <c r="BF1410" s="118" t="n"/>
      <c r="BG1410" s="118" t="n"/>
      <c r="BH1410" s="118" t="n"/>
      <c r="BI1410" s="118" t="n"/>
      <c r="BJ1410" s="118" t="n"/>
      <c r="BK1410" s="118" t="n"/>
      <c r="BL1410" s="118" t="n"/>
      <c r="BM1410" s="118" t="n"/>
      <c r="BN1410" s="118" t="n"/>
      <c r="BO1410" s="118" t="n"/>
      <c r="BP1410" s="118" t="n"/>
      <c r="BQ1410" s="118" t="n"/>
      <c r="BR1410" s="118" t="n"/>
      <c r="BS1410" s="118" t="n"/>
      <c r="BT1410" s="118">
        <f>COUNTIF(B1410:BS1410,1)</f>
        <v/>
      </c>
      <c r="BV1410" s="76">
        <f>TRIM(RIGHT(A1410, LEN(A1410) - FIND("@", SUBSTITUTE(A1410, " ", "@", LEN(A1410)-LEN(SUBSTITUTE(A1410," ",""))))))</f>
        <v/>
      </c>
      <c r="BW1410" s="76">
        <f>TRIM(LEFT(A1410,FIND(" ",A1410&amp;" ")-1))</f>
        <v/>
      </c>
      <c r="BX1410">
        <f>+IF(BV1410=BV1409,"Same","Diff")</f>
        <v/>
      </c>
      <c r="BY1410">
        <f>IF(BX1410="Same",IF(BW1410=BW1409,"same","Diff"))</f>
        <v/>
      </c>
    </row>
    <row r="1411" ht="17" customHeight="1">
      <c r="A1411" s="59" t="inlineStr">
        <is>
          <t>Mark Williams</t>
        </is>
      </c>
      <c r="B1411" s="117" t="n"/>
      <c r="C1411" s="117" t="n"/>
      <c r="D1411" s="117" t="n"/>
      <c r="E1411" s="117" t="n"/>
      <c r="F1411" s="117" t="n"/>
      <c r="G1411" s="117" t="n"/>
      <c r="H1411" s="117" t="n"/>
      <c r="I1411" s="117" t="n"/>
      <c r="J1411" s="118" t="n"/>
      <c r="K1411" s="118" t="n"/>
      <c r="L1411" s="118" t="n"/>
      <c r="M1411" s="118" t="n"/>
      <c r="N1411" s="118" t="n"/>
      <c r="O1411" s="118" t="n"/>
      <c r="P1411" s="118" t="n"/>
      <c r="Q1411" s="118" t="n"/>
      <c r="R1411" s="118" t="n"/>
      <c r="S1411" s="118" t="n"/>
      <c r="T1411" s="118" t="n"/>
      <c r="U1411" s="118" t="n"/>
      <c r="V1411" s="118" t="n"/>
      <c r="W1411" s="118" t="n"/>
      <c r="X1411" s="118" t="n"/>
      <c r="Y1411" s="118" t="n"/>
      <c r="Z1411" s="118" t="n"/>
      <c r="AA1411" s="118" t="n"/>
      <c r="AB1411" s="118" t="n"/>
      <c r="AC1411" s="118" t="n"/>
      <c r="AD1411" s="118" t="n"/>
      <c r="AE1411" s="118" t="n"/>
      <c r="AF1411" s="118" t="n"/>
      <c r="AG1411" s="118" t="n"/>
      <c r="AH1411" s="118" t="n"/>
      <c r="AI1411" s="118" t="n"/>
      <c r="AJ1411" s="118" t="n"/>
      <c r="AK1411" s="118" t="n"/>
      <c r="AL1411" s="118" t="n"/>
      <c r="AM1411" s="118" t="n"/>
      <c r="AN1411" s="118" t="n"/>
      <c r="AO1411" s="118" t="n"/>
      <c r="AP1411" s="118" t="n"/>
      <c r="AQ1411" s="118" t="n">
        <v>1</v>
      </c>
      <c r="AR1411" s="118" t="n"/>
      <c r="AS1411" s="118" t="n"/>
      <c r="AT1411" s="118" t="n"/>
      <c r="AU1411" s="118" t="n"/>
      <c r="AV1411" s="118" t="n"/>
      <c r="AW1411" s="118" t="n"/>
      <c r="AX1411" s="118" t="n"/>
      <c r="AY1411" s="118" t="n"/>
      <c r="AZ1411" s="118" t="n"/>
      <c r="BA1411" s="118" t="n"/>
      <c r="BB1411" s="118" t="n"/>
      <c r="BC1411" s="118" t="n"/>
      <c r="BD1411" s="118" t="n"/>
      <c r="BE1411" s="118" t="n"/>
      <c r="BF1411" s="118" t="n"/>
      <c r="BG1411" s="118" t="n"/>
      <c r="BH1411" s="118" t="n"/>
      <c r="BI1411" s="118" t="n"/>
      <c r="BJ1411" s="118" t="n"/>
      <c r="BK1411" s="118" t="n"/>
      <c r="BL1411" s="118" t="n"/>
      <c r="BM1411" s="118" t="n"/>
      <c r="BN1411" s="118" t="n"/>
      <c r="BO1411" s="118" t="n"/>
      <c r="BP1411" s="118" t="n"/>
      <c r="BQ1411" s="118" t="n"/>
      <c r="BR1411" s="118" t="n"/>
      <c r="BS1411" s="118" t="n"/>
      <c r="BT1411" s="118">
        <f>COUNTIF(B1411:BS1411,1)</f>
        <v/>
      </c>
      <c r="BV1411" s="76">
        <f>TRIM(RIGHT(A1411, LEN(A1411) - FIND("@", SUBSTITUTE(A1411, " ", "@", LEN(A1411)-LEN(SUBSTITUTE(A1411," ",""))))))</f>
        <v/>
      </c>
      <c r="BW1411" s="76">
        <f>TRIM(LEFT(A1411,FIND(" ",A1411&amp;" ")-1))</f>
        <v/>
      </c>
      <c r="BX1411">
        <f>+IF(BV1411=BV1410,"Same","Diff")</f>
        <v/>
      </c>
      <c r="BY1411">
        <f>IF(BX1411="Same",IF(BW1411=BW1410,"same","Diff"))</f>
        <v/>
      </c>
    </row>
    <row r="1412" ht="17" customHeight="1">
      <c r="A1412" s="59" t="inlineStr">
        <is>
          <t>Steve Williams</t>
        </is>
      </c>
      <c r="B1412" s="117" t="n"/>
      <c r="C1412" s="117" t="n"/>
      <c r="D1412" s="117" t="n"/>
      <c r="E1412" s="117" t="n"/>
      <c r="F1412" s="117" t="n"/>
      <c r="G1412" s="117" t="n"/>
      <c r="H1412" s="117" t="n"/>
      <c r="I1412" s="117" t="n"/>
      <c r="J1412" s="118" t="n"/>
      <c r="K1412" s="118" t="n"/>
      <c r="L1412" s="118" t="n"/>
      <c r="M1412" s="118" t="n"/>
      <c r="N1412" s="118" t="n"/>
      <c r="O1412" s="118" t="n"/>
      <c r="P1412" s="118" t="n"/>
      <c r="Q1412" s="118" t="n"/>
      <c r="R1412" s="118" t="n"/>
      <c r="S1412" s="118" t="n"/>
      <c r="T1412" s="118" t="n"/>
      <c r="U1412" s="118" t="n"/>
      <c r="V1412" s="118" t="n"/>
      <c r="W1412" s="118" t="n"/>
      <c r="X1412" s="118" t="n"/>
      <c r="Y1412" s="118" t="n"/>
      <c r="Z1412" s="118" t="n"/>
      <c r="AA1412" s="118" t="n"/>
      <c r="AB1412" s="118" t="n">
        <v>1</v>
      </c>
      <c r="AC1412" s="118" t="n"/>
      <c r="AD1412" s="118" t="n"/>
      <c r="AE1412" s="118" t="n">
        <v>1</v>
      </c>
      <c r="AF1412" s="118" t="n"/>
      <c r="AG1412" s="118" t="n"/>
      <c r="AH1412" s="118" t="n"/>
      <c r="AI1412" s="118" t="n"/>
      <c r="AJ1412" s="118" t="n">
        <v>1</v>
      </c>
      <c r="AK1412" s="118" t="n"/>
      <c r="AL1412" s="118" t="n"/>
      <c r="AM1412" s="118" t="n">
        <v>1</v>
      </c>
      <c r="AN1412" s="118" t="n"/>
      <c r="AO1412" s="118" t="n"/>
      <c r="AP1412" s="118" t="n"/>
      <c r="AQ1412" s="118" t="n"/>
      <c r="AR1412" s="118" t="n"/>
      <c r="AS1412" s="118" t="n">
        <v>1</v>
      </c>
      <c r="AT1412" s="118" t="n"/>
      <c r="AU1412" s="118" t="n"/>
      <c r="AV1412" s="118" t="n"/>
      <c r="AW1412" s="118" t="n"/>
      <c r="AX1412" s="118" t="n"/>
      <c r="AY1412" s="118" t="n"/>
      <c r="AZ1412" s="118" t="n"/>
      <c r="BA1412" s="118" t="n"/>
      <c r="BB1412" s="118" t="n"/>
      <c r="BC1412" s="118" t="n"/>
      <c r="BD1412" s="118" t="n"/>
      <c r="BE1412" s="118" t="n"/>
      <c r="BF1412" s="118" t="n"/>
      <c r="BG1412" s="118" t="n"/>
      <c r="BH1412" s="118" t="n"/>
      <c r="BI1412" s="118" t="n"/>
      <c r="BJ1412" s="118" t="n"/>
      <c r="BK1412" s="118" t="n"/>
      <c r="BL1412" s="118" t="n"/>
      <c r="BM1412" s="118" t="n"/>
      <c r="BN1412" s="118" t="n"/>
      <c r="BO1412" s="118" t="n"/>
      <c r="BP1412" s="118" t="n"/>
      <c r="BQ1412" s="118" t="n"/>
      <c r="BR1412" s="118" t="n"/>
      <c r="BS1412" s="118" t="n"/>
      <c r="BT1412" s="118">
        <f>COUNTIF(B1412:BS1412,1)</f>
        <v/>
      </c>
      <c r="BV1412" s="76">
        <f>TRIM(RIGHT(A1412, LEN(A1412) - FIND("@", SUBSTITUTE(A1412, " ", "@", LEN(A1412)-LEN(SUBSTITUTE(A1412," ",""))))))</f>
        <v/>
      </c>
      <c r="BW1412" s="76">
        <f>TRIM(LEFT(A1412,FIND(" ",A1412&amp;" ")-1))</f>
        <v/>
      </c>
      <c r="BX1412">
        <f>+IF(BV1412=BV1411,"Same","Diff")</f>
        <v/>
      </c>
      <c r="BY1412">
        <f>IF(BX1412="Same",IF(BW1412=BW1411,"same","Diff"))</f>
        <v/>
      </c>
    </row>
    <row r="1413" ht="17" customHeight="1">
      <c r="A1413" s="60" t="inlineStr">
        <is>
          <t>Bob Williamson</t>
        </is>
      </c>
      <c r="B1413" s="119" t="n"/>
      <c r="C1413" s="119" t="n"/>
      <c r="D1413" s="119" t="n"/>
      <c r="E1413" s="119" t="n"/>
      <c r="F1413" s="119" t="n"/>
      <c r="G1413" s="119" t="n"/>
      <c r="H1413" s="119" t="n"/>
      <c r="I1413" s="119" t="n"/>
      <c r="J1413" s="118" t="n"/>
      <c r="K1413" s="118" t="n"/>
      <c r="L1413" s="118" t="n"/>
      <c r="M1413" s="118" t="n"/>
      <c r="N1413" s="118" t="n"/>
      <c r="O1413" s="118" t="n">
        <v>1</v>
      </c>
      <c r="P1413" s="118" t="n">
        <v>1</v>
      </c>
      <c r="Q1413" s="118" t="n"/>
      <c r="R1413" s="118" t="n">
        <v>1</v>
      </c>
      <c r="S1413" s="118" t="n"/>
      <c r="T1413" s="118" t="n"/>
      <c r="U1413" s="118" t="n"/>
      <c r="V1413" s="118" t="n"/>
      <c r="W1413" s="118" t="n"/>
      <c r="X1413" s="118" t="n"/>
      <c r="Y1413" s="118" t="n"/>
      <c r="Z1413" s="118" t="n"/>
      <c r="AA1413" s="118" t="n"/>
      <c r="AB1413" s="118" t="n"/>
      <c r="AC1413" s="118" t="n"/>
      <c r="AD1413" s="118" t="n"/>
      <c r="AE1413" s="118" t="n"/>
      <c r="AF1413" s="118" t="n"/>
      <c r="AG1413" s="118" t="n"/>
      <c r="AH1413" s="118" t="n"/>
      <c r="AI1413" s="118" t="n"/>
      <c r="AJ1413" s="118" t="n"/>
      <c r="AK1413" s="118" t="n"/>
      <c r="AL1413" s="118" t="n"/>
      <c r="AM1413" s="118" t="n"/>
      <c r="AN1413" s="118" t="n"/>
      <c r="AO1413" s="118" t="n"/>
      <c r="AP1413" s="118" t="n"/>
      <c r="AQ1413" s="118" t="n"/>
      <c r="AR1413" s="118" t="n"/>
      <c r="AS1413" s="118" t="n"/>
      <c r="AT1413" s="118" t="n"/>
      <c r="AU1413" s="118" t="n"/>
      <c r="AV1413" s="118" t="n"/>
      <c r="AW1413" s="118" t="n"/>
      <c r="AX1413" s="118" t="n"/>
      <c r="AY1413" s="118" t="n"/>
      <c r="AZ1413" s="118" t="n"/>
      <c r="BA1413" s="118" t="n"/>
      <c r="BB1413" s="118" t="n"/>
      <c r="BC1413" s="118" t="n"/>
      <c r="BD1413" s="118" t="n"/>
      <c r="BE1413" s="118" t="n"/>
      <c r="BF1413" s="118" t="n"/>
      <c r="BG1413" s="118" t="n"/>
      <c r="BH1413" s="118" t="n"/>
      <c r="BI1413" s="118" t="n"/>
      <c r="BJ1413" s="118" t="n"/>
      <c r="BK1413" s="118" t="n"/>
      <c r="BL1413" s="118" t="n"/>
      <c r="BM1413" s="118" t="n"/>
      <c r="BN1413" s="118" t="n"/>
      <c r="BO1413" s="118" t="n"/>
      <c r="BP1413" s="118" t="n"/>
      <c r="BQ1413" s="118" t="n"/>
      <c r="BR1413" s="118" t="n"/>
      <c r="BS1413" s="118" t="n"/>
      <c r="BT1413" s="118">
        <f>COUNTIF(B1413:BS1413,1)</f>
        <v/>
      </c>
      <c r="BV1413" s="76">
        <f>TRIM(RIGHT(A1413, LEN(A1413) - FIND("@", SUBSTITUTE(A1413, " ", "@", LEN(A1413)-LEN(SUBSTITUTE(A1413," ",""))))))</f>
        <v/>
      </c>
      <c r="BW1413" s="76">
        <f>TRIM(LEFT(A1413,FIND(" ",A1413&amp;" ")-1))</f>
        <v/>
      </c>
      <c r="BX1413">
        <f>+IF(BV1413=BV1412,"Same","Diff")</f>
        <v/>
      </c>
      <c r="BY1413">
        <f>IF(BX1413="Same",IF(BW1413=BW1412,"same","Diff"))</f>
        <v/>
      </c>
    </row>
    <row r="1414" ht="17" customHeight="1">
      <c r="A1414" s="59" t="inlineStr">
        <is>
          <t>Peter Williamson</t>
        </is>
      </c>
      <c r="B1414" s="117" t="n"/>
      <c r="C1414" s="117" t="n"/>
      <c r="D1414" s="117" t="n"/>
      <c r="E1414" s="117" t="n"/>
      <c r="F1414" s="117" t="n">
        <v>1</v>
      </c>
      <c r="G1414" s="117" t="n"/>
      <c r="H1414" s="117" t="n">
        <v>1</v>
      </c>
      <c r="I1414" s="117" t="n">
        <v>1</v>
      </c>
      <c r="J1414" s="118" t="n"/>
      <c r="K1414" s="118" t="n"/>
      <c r="L1414" s="118" t="n"/>
      <c r="M1414" s="118" t="n"/>
      <c r="N1414" s="118" t="n"/>
      <c r="O1414" s="118" t="n">
        <v>1</v>
      </c>
      <c r="P1414" s="118" t="n"/>
      <c r="Q1414" s="118" t="n">
        <v>1</v>
      </c>
      <c r="R1414" s="118" t="n">
        <v>1</v>
      </c>
      <c r="S1414" s="118" t="n">
        <v>1</v>
      </c>
      <c r="T1414" s="118" t="n">
        <v>1</v>
      </c>
      <c r="U1414" s="118" t="n">
        <v>1</v>
      </c>
      <c r="V1414" s="118" t="n">
        <v>1</v>
      </c>
      <c r="W1414" s="118" t="n">
        <v>1</v>
      </c>
      <c r="X1414" s="118" t="n"/>
      <c r="Y1414" s="118" t="n"/>
      <c r="Z1414" s="118" t="n">
        <v>1</v>
      </c>
      <c r="AA1414" s="118" t="n">
        <v>1</v>
      </c>
      <c r="AB1414" s="118" t="n"/>
      <c r="AC1414" s="130" t="n">
        <v>1</v>
      </c>
      <c r="AD1414" s="118" t="n"/>
      <c r="AE1414" s="118" t="n"/>
      <c r="AF1414" s="118" t="n"/>
      <c r="AG1414" s="118" t="n"/>
      <c r="AH1414" s="118" t="n"/>
      <c r="AI1414" s="118" t="n"/>
      <c r="AJ1414" s="118" t="n"/>
      <c r="AK1414" s="118" t="n"/>
      <c r="AL1414" s="118" t="n"/>
      <c r="AM1414" s="118" t="n"/>
      <c r="AN1414" s="118" t="n"/>
      <c r="AO1414" s="118" t="n"/>
      <c r="AP1414" s="118" t="n"/>
      <c r="AQ1414" s="118" t="n"/>
      <c r="AR1414" s="118" t="n"/>
      <c r="AS1414" s="118" t="n"/>
      <c r="AT1414" s="118" t="n"/>
      <c r="AU1414" s="118" t="n"/>
      <c r="AV1414" s="118" t="n"/>
      <c r="AW1414" s="118" t="n"/>
      <c r="AX1414" s="118" t="n"/>
      <c r="AY1414" s="118" t="n"/>
      <c r="AZ1414" s="118" t="n"/>
      <c r="BA1414" s="118" t="n"/>
      <c r="BB1414" s="118" t="n"/>
      <c r="BC1414" s="118" t="n"/>
      <c r="BD1414" s="118" t="n"/>
      <c r="BE1414" s="118" t="n"/>
      <c r="BF1414" s="118" t="n"/>
      <c r="BG1414" s="118" t="n"/>
      <c r="BH1414" s="118" t="n"/>
      <c r="BI1414" s="118" t="n"/>
      <c r="BJ1414" s="118" t="n"/>
      <c r="BK1414" s="118" t="n"/>
      <c r="BL1414" s="118" t="n"/>
      <c r="BM1414" s="118" t="n"/>
      <c r="BN1414" s="118" t="n"/>
      <c r="BO1414" s="118" t="n"/>
      <c r="BP1414" s="118" t="n"/>
      <c r="BQ1414" s="118" t="n"/>
      <c r="BR1414" s="118" t="n"/>
      <c r="BS1414" s="118" t="n"/>
      <c r="BT1414" s="118">
        <f>COUNTIF(B1414:BS1414,1)</f>
        <v/>
      </c>
      <c r="BV1414" s="76">
        <f>TRIM(RIGHT(A1414, LEN(A1414) - FIND("@", SUBSTITUTE(A1414, " ", "@", LEN(A1414)-LEN(SUBSTITUTE(A1414," ",""))))))</f>
        <v/>
      </c>
      <c r="BW1414" s="76">
        <f>TRIM(LEFT(A1414,FIND(" ",A1414&amp;" ")-1))</f>
        <v/>
      </c>
      <c r="BX1414">
        <f>+IF(BV1414=BV1413,"Same","Diff")</f>
        <v/>
      </c>
      <c r="BY1414">
        <f>IF(BX1414="Same",IF(BW1414=BW1413,"same","Diff"))</f>
        <v/>
      </c>
    </row>
    <row r="1415" ht="17" customHeight="1">
      <c r="A1415" s="59" t="inlineStr">
        <is>
          <t>Richard Willis</t>
        </is>
      </c>
      <c r="B1415" s="117" t="n"/>
      <c r="C1415" s="117" t="n"/>
      <c r="D1415" s="117" t="n"/>
      <c r="E1415" s="117" t="n"/>
      <c r="F1415" s="117" t="n"/>
      <c r="G1415" s="117" t="n"/>
      <c r="H1415" s="117" t="n"/>
      <c r="I1415" s="117" t="n"/>
      <c r="J1415" s="118" t="n"/>
      <c r="K1415" s="118" t="n">
        <v>1</v>
      </c>
      <c r="L1415" s="118" t="n"/>
      <c r="M1415" s="118" t="n"/>
      <c r="N1415" s="118" t="n"/>
      <c r="O1415" s="118" t="n"/>
      <c r="P1415" s="118" t="n"/>
      <c r="Q1415" s="118" t="n"/>
      <c r="R1415" s="118" t="n"/>
      <c r="S1415" s="118" t="n"/>
      <c r="T1415" s="118" t="n"/>
      <c r="U1415" s="118" t="n"/>
      <c r="V1415" s="118" t="n"/>
      <c r="W1415" s="118" t="n"/>
      <c r="X1415" s="118" t="n"/>
      <c r="Y1415" s="118" t="n"/>
      <c r="Z1415" s="118" t="n"/>
      <c r="AA1415" s="118" t="n"/>
      <c r="AB1415" s="118" t="n"/>
      <c r="AC1415" s="118" t="n"/>
      <c r="AD1415" s="118" t="n"/>
      <c r="AE1415" s="118" t="n"/>
      <c r="AF1415" s="118" t="n"/>
      <c r="AG1415" s="118" t="n"/>
      <c r="AH1415" s="118" t="n"/>
      <c r="AI1415" s="118" t="n"/>
      <c r="AJ1415" s="118" t="n"/>
      <c r="AK1415" s="118" t="n"/>
      <c r="AL1415" s="118" t="n"/>
      <c r="AM1415" s="118" t="n"/>
      <c r="AN1415" s="118" t="n"/>
      <c r="AO1415" s="118" t="n"/>
      <c r="AP1415" s="118" t="n"/>
      <c r="AQ1415" s="118" t="n"/>
      <c r="AR1415" s="118" t="n"/>
      <c r="AS1415" s="118" t="n"/>
      <c r="AT1415" s="118" t="n"/>
      <c r="AU1415" s="118" t="n"/>
      <c r="AV1415" s="118" t="n"/>
      <c r="AW1415" s="118" t="n"/>
      <c r="AX1415" s="118" t="n"/>
      <c r="AY1415" s="118" t="n"/>
      <c r="AZ1415" s="118" t="n"/>
      <c r="BA1415" s="118" t="n"/>
      <c r="BB1415" s="118" t="n"/>
      <c r="BC1415" s="118" t="n"/>
      <c r="BD1415" s="118" t="n"/>
      <c r="BE1415" s="118" t="n"/>
      <c r="BF1415" s="118" t="n"/>
      <c r="BG1415" s="118" t="n"/>
      <c r="BH1415" s="118" t="n"/>
      <c r="BI1415" s="118" t="n"/>
      <c r="BJ1415" s="118" t="n"/>
      <c r="BK1415" s="118" t="n"/>
      <c r="BL1415" s="118" t="n"/>
      <c r="BM1415" s="118" t="n"/>
      <c r="BN1415" s="118" t="n"/>
      <c r="BO1415" s="118" t="n"/>
      <c r="BP1415" s="118" t="n"/>
      <c r="BQ1415" s="118" t="n"/>
      <c r="BR1415" s="118" t="n"/>
      <c r="BS1415" s="118" t="n"/>
      <c r="BT1415" s="118">
        <f>COUNTIF(B1415:BS1415,1)</f>
        <v/>
      </c>
      <c r="BV1415" s="76">
        <f>TRIM(RIGHT(A1415, LEN(A1415) - FIND("@", SUBSTITUTE(A1415, " ", "@", LEN(A1415)-LEN(SUBSTITUTE(A1415," ",""))))))</f>
        <v/>
      </c>
      <c r="BW1415" s="76">
        <f>TRIM(LEFT(A1415,FIND(" ",A1415&amp;" ")-1))</f>
        <v/>
      </c>
      <c r="BX1415">
        <f>+IF(BV1415=BV1414,"Same","Diff")</f>
        <v/>
      </c>
      <c r="BY1415">
        <f>IF(BX1415="Same",IF(BW1415=BW1414,"same","Diff"))</f>
        <v/>
      </c>
    </row>
    <row r="1416" ht="17" customHeight="1">
      <c r="A1416" s="59" t="inlineStr">
        <is>
          <t>Garry Willmington</t>
        </is>
      </c>
      <c r="B1416" s="117" t="n"/>
      <c r="C1416" s="117" t="n"/>
      <c r="D1416" s="117" t="n"/>
      <c r="E1416" s="117" t="n"/>
      <c r="F1416" s="117" t="n"/>
      <c r="G1416" s="117" t="n"/>
      <c r="H1416" s="117" t="n"/>
      <c r="I1416" s="117" t="n"/>
      <c r="J1416" s="118" t="n"/>
      <c r="K1416" s="118" t="n"/>
      <c r="L1416" s="118" t="n"/>
      <c r="M1416" s="118" t="n"/>
      <c r="N1416" s="118" t="n"/>
      <c r="O1416" s="118" t="n"/>
      <c r="P1416" s="118" t="n"/>
      <c r="Q1416" s="118" t="n"/>
      <c r="R1416" s="118" t="n"/>
      <c r="S1416" s="118" t="n"/>
      <c r="T1416" s="118" t="n">
        <v>1</v>
      </c>
      <c r="U1416" s="118" t="n">
        <v>1</v>
      </c>
      <c r="V1416" s="118" t="n">
        <v>1</v>
      </c>
      <c r="W1416" s="118" t="n">
        <v>1</v>
      </c>
      <c r="X1416" s="118" t="n">
        <v>1</v>
      </c>
      <c r="Y1416" s="118" t="n">
        <v>1</v>
      </c>
      <c r="Z1416" s="118" t="n">
        <v>1</v>
      </c>
      <c r="AA1416" s="118" t="n">
        <v>1</v>
      </c>
      <c r="AB1416" s="118" t="n">
        <v>1</v>
      </c>
      <c r="AC1416" s="118" t="n">
        <v>1</v>
      </c>
      <c r="AD1416" s="118" t="n">
        <v>1</v>
      </c>
      <c r="AE1416" s="118" t="n">
        <v>1</v>
      </c>
      <c r="AF1416" s="118" t="n">
        <v>1</v>
      </c>
      <c r="AG1416" s="118" t="n">
        <v>1</v>
      </c>
      <c r="AH1416" s="118" t="n">
        <v>1</v>
      </c>
      <c r="AI1416" s="118" t="n">
        <v>1</v>
      </c>
      <c r="AJ1416" s="118" t="n">
        <v>1</v>
      </c>
      <c r="AK1416" s="118" t="n"/>
      <c r="AL1416" s="118" t="n">
        <v>1</v>
      </c>
      <c r="AM1416" s="118" t="n">
        <v>1</v>
      </c>
      <c r="AN1416" s="118" t="n"/>
      <c r="AO1416" s="118" t="n">
        <v>1</v>
      </c>
      <c r="AP1416" s="118" t="n"/>
      <c r="AQ1416" s="118" t="n">
        <v>1</v>
      </c>
      <c r="AR1416" s="118" t="n"/>
      <c r="AS1416" s="118" t="n">
        <v>1</v>
      </c>
      <c r="AT1416" s="118" t="n"/>
      <c r="AU1416" s="118" t="n"/>
      <c r="AV1416" s="118" t="n"/>
      <c r="AW1416" s="118" t="n"/>
      <c r="AX1416" s="118" t="n"/>
      <c r="AY1416" s="118" t="n"/>
      <c r="AZ1416" s="118" t="n"/>
      <c r="BA1416" s="118" t="n"/>
      <c r="BB1416" s="118" t="n"/>
      <c r="BC1416" s="118" t="n"/>
      <c r="BD1416" s="118" t="n"/>
      <c r="BE1416" s="118" t="n"/>
      <c r="BF1416" s="118" t="n"/>
      <c r="BG1416" s="118" t="n"/>
      <c r="BH1416" s="118" t="n"/>
      <c r="BI1416" s="118" t="n"/>
      <c r="BJ1416" s="118" t="n"/>
      <c r="BK1416" s="118" t="n"/>
      <c r="BL1416" s="118" t="n"/>
      <c r="BM1416" s="118" t="n"/>
      <c r="BN1416" s="118" t="n"/>
      <c r="BO1416" s="118" t="n"/>
      <c r="BP1416" s="118" t="n"/>
      <c r="BQ1416" s="118" t="n"/>
      <c r="BR1416" s="118" t="n"/>
      <c r="BS1416" s="118" t="n"/>
      <c r="BT1416" s="118">
        <f>COUNTIF(B1416:BS1416,1)</f>
        <v/>
      </c>
      <c r="BV1416" s="76">
        <f>TRIM(RIGHT(A1416, LEN(A1416) - FIND("@", SUBSTITUTE(A1416, " ", "@", LEN(A1416)-LEN(SUBSTITUTE(A1416," ",""))))))</f>
        <v/>
      </c>
      <c r="BW1416" s="76">
        <f>TRIM(LEFT(A1416,FIND(" ",A1416&amp;" ")-1))</f>
        <v/>
      </c>
      <c r="BX1416">
        <f>+IF(BV1416=BV1415,"Same","Diff")</f>
        <v/>
      </c>
      <c r="BY1416">
        <f>IF(BX1416="Same",IF(BW1416=BW1415,"same","Diff"))</f>
        <v/>
      </c>
    </row>
    <row r="1417" ht="17" customHeight="1">
      <c r="A1417" s="59" t="inlineStr">
        <is>
          <t>Simon Wills</t>
        </is>
      </c>
      <c r="B1417" s="117" t="n"/>
      <c r="C1417" s="117" t="n"/>
      <c r="D1417" s="117" t="n"/>
      <c r="E1417" s="117" t="n"/>
      <c r="F1417" s="117" t="n"/>
      <c r="G1417" s="117" t="n"/>
      <c r="H1417" s="117" t="n"/>
      <c r="I1417" s="117" t="n"/>
      <c r="J1417" s="118" t="n"/>
      <c r="K1417" s="118" t="n"/>
      <c r="L1417" s="118" t="n"/>
      <c r="M1417" s="118" t="n"/>
      <c r="N1417" s="118" t="n"/>
      <c r="O1417" s="118" t="n"/>
      <c r="P1417" s="118" t="n"/>
      <c r="Q1417" s="118" t="n"/>
      <c r="R1417" s="118" t="n"/>
      <c r="S1417" s="118" t="n"/>
      <c r="T1417" s="118" t="n"/>
      <c r="U1417" s="118" t="n"/>
      <c r="V1417" s="118" t="n"/>
      <c r="W1417" s="118" t="n"/>
      <c r="X1417" s="118" t="n"/>
      <c r="Y1417" s="118" t="n"/>
      <c r="Z1417" s="118" t="n"/>
      <c r="AA1417" s="118" t="n"/>
      <c r="AB1417" s="118" t="n"/>
      <c r="AC1417" s="118" t="n"/>
      <c r="AD1417" s="118" t="n"/>
      <c r="AE1417" s="118" t="n"/>
      <c r="AF1417" s="118" t="n"/>
      <c r="AG1417" s="118" t="n"/>
      <c r="AH1417" s="118" t="n"/>
      <c r="AI1417" s="118" t="n"/>
      <c r="AJ1417" s="118" t="n"/>
      <c r="AK1417" s="118" t="n"/>
      <c r="AL1417" s="118" t="n"/>
      <c r="AM1417" s="118" t="n"/>
      <c r="AN1417" s="118" t="n"/>
      <c r="AO1417" s="118" t="n">
        <v>1</v>
      </c>
      <c r="AP1417" s="118" t="n"/>
      <c r="AQ1417" s="118" t="n">
        <v>1</v>
      </c>
      <c r="AR1417" s="118" t="n"/>
      <c r="AS1417" s="118" t="n">
        <v>1</v>
      </c>
      <c r="AT1417" s="118" t="n">
        <v>1</v>
      </c>
      <c r="AU1417" s="118" t="n">
        <v>1</v>
      </c>
      <c r="AV1417" s="118" t="n">
        <v>1</v>
      </c>
      <c r="AW1417" s="118" t="n">
        <v>1</v>
      </c>
      <c r="AX1417" s="118" t="n"/>
      <c r="AY1417" s="118" t="n"/>
      <c r="AZ1417" s="118" t="n">
        <v>1</v>
      </c>
      <c r="BA1417" s="118" t="n"/>
      <c r="BB1417" s="118" t="n"/>
      <c r="BC1417" s="118" t="n"/>
      <c r="BD1417" s="118" t="n"/>
      <c r="BE1417" s="118" t="n"/>
      <c r="BF1417" s="118" t="n"/>
      <c r="BG1417" s="118" t="n"/>
      <c r="BH1417" s="118" t="n"/>
      <c r="BI1417" s="118" t="n"/>
      <c r="BJ1417" s="118" t="n"/>
      <c r="BK1417" s="118" t="n"/>
      <c r="BL1417" s="118" t="n"/>
      <c r="BM1417" s="118" t="n"/>
      <c r="BN1417" s="118" t="n"/>
      <c r="BO1417" s="118" t="n"/>
      <c r="BP1417" s="118" t="n"/>
      <c r="BQ1417" s="118" t="n"/>
      <c r="BR1417" s="118" t="n"/>
      <c r="BS1417" s="118" t="n"/>
      <c r="BT1417" s="118">
        <f>COUNTIF(B1417:BS1417,1)</f>
        <v/>
      </c>
      <c r="BV1417" s="76">
        <f>TRIM(RIGHT(A1417, LEN(A1417) - FIND("@", SUBSTITUTE(A1417, " ", "@", LEN(A1417)-LEN(SUBSTITUTE(A1417," ",""))))))</f>
        <v/>
      </c>
      <c r="BW1417" s="76">
        <f>TRIM(LEFT(A1417,FIND(" ",A1417&amp;" ")-1))</f>
        <v/>
      </c>
      <c r="BX1417">
        <f>+IF(BV1417=BV1416,"Same","Diff")</f>
        <v/>
      </c>
      <c r="BY1417">
        <f>IF(BX1417="Same",IF(BW1417=BW1416,"same","Diff"))</f>
        <v/>
      </c>
    </row>
    <row r="1418" ht="17" customHeight="1">
      <c r="A1418" s="60" t="inlineStr">
        <is>
          <t>Brian Wilsall</t>
        </is>
      </c>
      <c r="B1418" s="119" t="n"/>
      <c r="C1418" s="119" t="n"/>
      <c r="D1418" s="119" t="n"/>
      <c r="E1418" s="119" t="n"/>
      <c r="F1418" s="119" t="n"/>
      <c r="G1418" s="119" t="n"/>
      <c r="H1418" s="119" t="n"/>
      <c r="I1418" s="119" t="n"/>
      <c r="J1418" s="118" t="n"/>
      <c r="K1418" s="118" t="n"/>
      <c r="L1418" s="118" t="n"/>
      <c r="M1418" s="118" t="n"/>
      <c r="N1418" s="118" t="n"/>
      <c r="O1418" s="118" t="n"/>
      <c r="P1418" s="118" t="n"/>
      <c r="Q1418" s="118" t="n"/>
      <c r="R1418" s="118" t="n"/>
      <c r="S1418" s="118" t="n"/>
      <c r="T1418" s="118" t="n"/>
      <c r="U1418" s="118" t="n"/>
      <c r="V1418" s="118" t="n"/>
      <c r="W1418" s="118" t="n">
        <v>1</v>
      </c>
      <c r="X1418" s="118" t="n"/>
      <c r="Y1418" s="118" t="n"/>
      <c r="Z1418" s="118" t="n"/>
      <c r="AA1418" s="118" t="n"/>
      <c r="AB1418" s="118" t="n"/>
      <c r="AC1418" s="118" t="n"/>
      <c r="AD1418" s="118" t="n"/>
      <c r="AE1418" s="118" t="n"/>
      <c r="AF1418" s="118" t="n"/>
      <c r="AG1418" s="118" t="n"/>
      <c r="AH1418" s="118" t="n"/>
      <c r="AI1418" s="118" t="n"/>
      <c r="AJ1418" s="118" t="n"/>
      <c r="AK1418" s="118" t="n"/>
      <c r="AL1418" s="118" t="n"/>
      <c r="AM1418" s="118" t="n"/>
      <c r="AN1418" s="118" t="n"/>
      <c r="AO1418" s="118" t="n"/>
      <c r="AP1418" s="118" t="n"/>
      <c r="AQ1418" s="118" t="n"/>
      <c r="AR1418" s="118" t="n"/>
      <c r="AS1418" s="118" t="n"/>
      <c r="AT1418" s="118" t="n"/>
      <c r="AU1418" s="118" t="n"/>
      <c r="AV1418" s="118" t="n"/>
      <c r="AW1418" s="118" t="n"/>
      <c r="AX1418" s="118" t="n"/>
      <c r="AY1418" s="118" t="n"/>
      <c r="AZ1418" s="118" t="n"/>
      <c r="BA1418" s="118" t="n"/>
      <c r="BB1418" s="118" t="n"/>
      <c r="BC1418" s="118" t="n"/>
      <c r="BD1418" s="118" t="n"/>
      <c r="BE1418" s="118" t="n"/>
      <c r="BF1418" s="118" t="n"/>
      <c r="BG1418" s="118" t="n"/>
      <c r="BH1418" s="118" t="n"/>
      <c r="BI1418" s="118" t="n"/>
      <c r="BJ1418" s="118" t="n"/>
      <c r="BK1418" s="118" t="n"/>
      <c r="BL1418" s="118" t="n"/>
      <c r="BM1418" s="118" t="n"/>
      <c r="BN1418" s="118" t="n"/>
      <c r="BO1418" s="118" t="n"/>
      <c r="BP1418" s="118" t="n"/>
      <c r="BQ1418" s="118" t="n"/>
      <c r="BR1418" s="118" t="n"/>
      <c r="BS1418" s="118" t="n"/>
      <c r="BT1418" s="118">
        <f>COUNTIF(B1418:BS1418,1)</f>
        <v/>
      </c>
      <c r="BU1418" s="76" t="inlineStr">
        <is>
          <t>Brian Winsall</t>
        </is>
      </c>
      <c r="BV1418" s="76">
        <f>TRIM(RIGHT(A1418, LEN(A1418) - FIND("@", SUBSTITUTE(A1418, " ", "@", LEN(A1418)-LEN(SUBSTITUTE(A1418," ",""))))))</f>
        <v/>
      </c>
      <c r="BW1418" s="76">
        <f>TRIM(LEFT(A1418,FIND(" ",A1418&amp;" ")-1))</f>
        <v/>
      </c>
      <c r="BX1418">
        <f>+IF(BV1418=BV1417,"Same","Diff")</f>
        <v/>
      </c>
      <c r="BY1418">
        <f>IF(BX1418="Same",IF(BW1418=BW1417,"same","Diff"))</f>
        <v/>
      </c>
    </row>
    <row r="1419" ht="17" customHeight="1">
      <c r="A1419" s="63" t="inlineStr">
        <is>
          <t>Bill Wilson</t>
        </is>
      </c>
      <c r="B1419" s="122" t="n"/>
      <c r="C1419" s="122" t="n"/>
      <c r="D1419" s="122" t="n">
        <v>1</v>
      </c>
      <c r="E1419" s="122" t="n"/>
      <c r="F1419" s="122" t="n"/>
      <c r="G1419" s="122" t="n"/>
      <c r="H1419" s="122" t="n"/>
      <c r="I1419" s="122" t="n"/>
      <c r="J1419" s="118" t="n"/>
      <c r="K1419" s="118" t="n"/>
      <c r="L1419" s="118" t="n"/>
      <c r="M1419" s="118" t="n"/>
      <c r="N1419" s="118" t="n"/>
      <c r="O1419" s="118" t="n"/>
      <c r="P1419" s="118" t="n"/>
      <c r="Q1419" s="118" t="n"/>
      <c r="R1419" s="118" t="n"/>
      <c r="S1419" s="118" t="n"/>
      <c r="T1419" s="118" t="n"/>
      <c r="U1419" s="118" t="n"/>
      <c r="V1419" s="118" t="n"/>
      <c r="W1419" s="118" t="n"/>
      <c r="X1419" s="118" t="n"/>
      <c r="Y1419" s="118" t="n"/>
      <c r="Z1419" s="118" t="n"/>
      <c r="AA1419" s="118" t="n"/>
      <c r="AB1419" s="118" t="n"/>
      <c r="AC1419" s="118" t="n"/>
      <c r="AD1419" s="118" t="n"/>
      <c r="AE1419" s="118" t="n"/>
      <c r="AF1419" s="118" t="n"/>
      <c r="AG1419" s="118" t="n"/>
      <c r="AH1419" s="118" t="n"/>
      <c r="AI1419" s="118" t="n"/>
      <c r="AJ1419" s="118" t="n"/>
      <c r="AK1419" s="118" t="n"/>
      <c r="AL1419" s="118" t="n"/>
      <c r="AM1419" s="118" t="n"/>
      <c r="AN1419" s="118" t="n"/>
      <c r="AO1419" s="118" t="n"/>
      <c r="AP1419" s="118" t="n"/>
      <c r="AQ1419" s="118" t="n"/>
      <c r="AR1419" s="118" t="n"/>
      <c r="AS1419" s="118" t="n"/>
      <c r="AT1419" s="118" t="n"/>
      <c r="AU1419" s="118" t="n"/>
      <c r="AV1419" s="118" t="n"/>
      <c r="AW1419" s="118" t="n"/>
      <c r="AX1419" s="118" t="n"/>
      <c r="AY1419" s="118" t="n"/>
      <c r="AZ1419" s="118" t="n"/>
      <c r="BA1419" s="118" t="n"/>
      <c r="BB1419" s="118" t="n"/>
      <c r="BC1419" s="118" t="n"/>
      <c r="BD1419" s="118" t="n"/>
      <c r="BE1419" s="118" t="n"/>
      <c r="BF1419" s="118" t="n"/>
      <c r="BG1419" s="118" t="n"/>
      <c r="BH1419" s="118" t="n"/>
      <c r="BI1419" s="118" t="n"/>
      <c r="BJ1419" s="118" t="n"/>
      <c r="BK1419" s="118" t="n"/>
      <c r="BL1419" s="118" t="n"/>
      <c r="BM1419" s="118" t="n"/>
      <c r="BN1419" s="118" t="n"/>
      <c r="BO1419" s="118" t="n"/>
      <c r="BP1419" s="118" t="n"/>
      <c r="BQ1419" s="118" t="n"/>
      <c r="BR1419" s="118" t="n"/>
      <c r="BS1419" s="118" t="n"/>
      <c r="BT1419" s="118">
        <f>COUNTIF(B1419:BS1419,1)</f>
        <v/>
      </c>
      <c r="BV1419" s="76">
        <f>TRIM(RIGHT(A1419, LEN(A1419) - FIND("@", SUBSTITUTE(A1419, " ", "@", LEN(A1419)-LEN(SUBSTITUTE(A1419," ",""))))))</f>
        <v/>
      </c>
      <c r="BW1419" s="76">
        <f>TRIM(LEFT(A1419,FIND(" ",A1419&amp;" ")-1))</f>
        <v/>
      </c>
      <c r="BX1419">
        <f>+IF(BV1419=BV1418,"Same","Diff")</f>
        <v/>
      </c>
      <c r="BY1419">
        <f>IF(BX1419="Same",IF(BW1419=BW1418,"same","Diff"))</f>
        <v/>
      </c>
    </row>
    <row r="1420" ht="17" customHeight="1">
      <c r="A1420" s="60" t="inlineStr">
        <is>
          <t>Bruce Wilson</t>
        </is>
      </c>
      <c r="B1420" s="119" t="n"/>
      <c r="C1420" s="119" t="n"/>
      <c r="D1420" s="119" t="n"/>
      <c r="E1420" s="119" t="n"/>
      <c r="F1420" s="119" t="n">
        <v>1</v>
      </c>
      <c r="G1420" s="119" t="n"/>
      <c r="H1420" s="119" t="n"/>
      <c r="I1420" s="119" t="n"/>
      <c r="J1420" s="118" t="n"/>
      <c r="K1420" s="118" t="n"/>
      <c r="L1420" s="118" t="n"/>
      <c r="M1420" s="118" t="n"/>
      <c r="N1420" s="118" t="n"/>
      <c r="O1420" s="118" t="n"/>
      <c r="P1420" s="118" t="n"/>
      <c r="Q1420" s="118" t="n"/>
      <c r="R1420" s="118" t="n"/>
      <c r="S1420" s="118" t="n"/>
      <c r="T1420" s="118" t="n"/>
      <c r="U1420" s="118" t="n"/>
      <c r="V1420" s="118" t="n"/>
      <c r="W1420" s="118" t="n"/>
      <c r="X1420" s="118" t="n"/>
      <c r="Y1420" s="118" t="n"/>
      <c r="Z1420" s="118" t="n"/>
      <c r="AA1420" s="118" t="n"/>
      <c r="AB1420" s="118" t="n"/>
      <c r="AC1420" s="118" t="n"/>
      <c r="AD1420" s="118" t="n"/>
      <c r="AE1420" s="118" t="n"/>
      <c r="AF1420" s="118" t="n"/>
      <c r="AG1420" s="118" t="n"/>
      <c r="AH1420" s="118" t="n"/>
      <c r="AI1420" s="118" t="n"/>
      <c r="AJ1420" s="118" t="n"/>
      <c r="AK1420" s="118" t="n"/>
      <c r="AL1420" s="118" t="n"/>
      <c r="AM1420" s="118" t="n"/>
      <c r="AN1420" s="118" t="n"/>
      <c r="AO1420" s="118" t="n"/>
      <c r="AP1420" s="118" t="n"/>
      <c r="AQ1420" s="118" t="n"/>
      <c r="AR1420" s="118" t="n"/>
      <c r="AS1420" s="118" t="n"/>
      <c r="AT1420" s="118" t="n"/>
      <c r="AU1420" s="118" t="n"/>
      <c r="AV1420" s="118" t="n"/>
      <c r="AW1420" s="118" t="n"/>
      <c r="AX1420" s="118" t="n"/>
      <c r="AY1420" s="118" t="n"/>
      <c r="AZ1420" s="118" t="n"/>
      <c r="BA1420" s="118" t="n"/>
      <c r="BB1420" s="118" t="n"/>
      <c r="BC1420" s="118" t="n"/>
      <c r="BD1420" s="118" t="n"/>
      <c r="BE1420" s="118" t="n"/>
      <c r="BF1420" s="118" t="n"/>
      <c r="BG1420" s="118" t="n"/>
      <c r="BH1420" s="118" t="n"/>
      <c r="BI1420" s="118" t="n"/>
      <c r="BJ1420" s="118" t="n"/>
      <c r="BK1420" s="118" t="n"/>
      <c r="BL1420" s="118" t="n"/>
      <c r="BM1420" s="118" t="n"/>
      <c r="BN1420" s="118" t="n"/>
      <c r="BO1420" s="118" t="n"/>
      <c r="BP1420" s="118" t="n"/>
      <c r="BQ1420" s="118" t="n"/>
      <c r="BR1420" s="118" t="n"/>
      <c r="BS1420" s="118" t="n"/>
      <c r="BT1420" s="118">
        <f>COUNTIF(B1420:BS1420,1)</f>
        <v/>
      </c>
      <c r="BV1420" s="76">
        <f>TRIM(RIGHT(A1420, LEN(A1420) - FIND("@", SUBSTITUTE(A1420, " ", "@", LEN(A1420)-LEN(SUBSTITUTE(A1420," ",""))))))</f>
        <v/>
      </c>
      <c r="BW1420" s="76">
        <f>TRIM(LEFT(A1420,FIND(" ",A1420&amp;" ")-1))</f>
        <v/>
      </c>
      <c r="BX1420">
        <f>+IF(BV1420=BV1419,"Same","Diff")</f>
        <v/>
      </c>
      <c r="BY1420">
        <f>IF(BX1420="Same",IF(BW1420=BW1419,"same","Diff"))</f>
        <v/>
      </c>
    </row>
    <row r="1421" ht="17" customHeight="1">
      <c r="A1421" s="59" t="inlineStr">
        <is>
          <t>Max Wilson</t>
        </is>
      </c>
      <c r="B1421" s="117" t="n"/>
      <c r="C1421" s="117" t="n"/>
      <c r="D1421" s="117" t="n"/>
      <c r="E1421" s="117" t="n"/>
      <c r="F1421" s="117" t="n"/>
      <c r="G1421" s="117" t="n"/>
      <c r="H1421" s="117" t="n"/>
      <c r="I1421" s="117" t="n"/>
      <c r="J1421" s="118" t="n"/>
      <c r="K1421" s="118" t="n"/>
      <c r="L1421" s="118" t="n"/>
      <c r="M1421" s="118" t="n"/>
      <c r="N1421" s="118" t="n"/>
      <c r="O1421" s="118" t="n"/>
      <c r="P1421" s="118" t="n"/>
      <c r="Q1421" s="118" t="n"/>
      <c r="R1421" s="118" t="n"/>
      <c r="S1421" s="118" t="n"/>
      <c r="T1421" s="118" t="n"/>
      <c r="U1421" s="118" t="n"/>
      <c r="V1421" s="118" t="n"/>
      <c r="W1421" s="118" t="n"/>
      <c r="X1421" s="118" t="n"/>
      <c r="Y1421" s="118" t="n"/>
      <c r="Z1421" s="118" t="n"/>
      <c r="AA1421" s="118" t="n"/>
      <c r="AB1421" s="118" t="n"/>
      <c r="AC1421" s="118" t="n"/>
      <c r="AD1421" s="118" t="n"/>
      <c r="AE1421" s="118" t="n"/>
      <c r="AF1421" s="118" t="n"/>
      <c r="AG1421" s="118" t="n"/>
      <c r="AH1421" s="118" t="n"/>
      <c r="AI1421" s="118" t="n"/>
      <c r="AJ1421" s="118" t="n"/>
      <c r="AK1421" s="118" t="n"/>
      <c r="AL1421" s="118" t="n"/>
      <c r="AM1421" s="118" t="n"/>
      <c r="AN1421" s="118" t="n"/>
      <c r="AO1421" s="118" t="n"/>
      <c r="AP1421" s="118" t="n"/>
      <c r="AQ1421" s="118" t="n"/>
      <c r="AR1421" s="118" t="n"/>
      <c r="AS1421" s="118" t="n"/>
      <c r="AT1421" s="118" t="n"/>
      <c r="AU1421" s="118" t="n">
        <v>1</v>
      </c>
      <c r="AV1421" s="118" t="n">
        <v>1</v>
      </c>
      <c r="AW1421" s="118" t="n">
        <v>1</v>
      </c>
      <c r="AX1421" s="118" t="n">
        <v>1</v>
      </c>
      <c r="AY1421" s="118" t="n">
        <v>1</v>
      </c>
      <c r="AZ1421" s="118" t="n">
        <v>1</v>
      </c>
      <c r="BA1421" s="118" t="n">
        <v>1</v>
      </c>
      <c r="BB1421" s="118" t="n"/>
      <c r="BC1421" s="118" t="n"/>
      <c r="BD1421" s="118" t="n"/>
      <c r="BE1421" s="118" t="n"/>
      <c r="BF1421" s="118" t="n"/>
      <c r="BG1421" s="118" t="n"/>
      <c r="BH1421" s="118" t="n"/>
      <c r="BI1421" s="118" t="n"/>
      <c r="BJ1421" s="118" t="n"/>
      <c r="BK1421" s="118" t="n"/>
      <c r="BL1421" s="118" t="n"/>
      <c r="BM1421" s="118" t="n"/>
      <c r="BN1421" s="118" t="n"/>
      <c r="BO1421" s="118" t="n"/>
      <c r="BP1421" s="118" t="n"/>
      <c r="BQ1421" s="118" t="n"/>
      <c r="BR1421" s="118" t="n"/>
      <c r="BS1421" s="118" t="n"/>
      <c r="BT1421" s="118">
        <f>COUNTIF(B1421:BS1421,1)</f>
        <v/>
      </c>
      <c r="BV1421" s="76">
        <f>TRIM(RIGHT(A1421, LEN(A1421) - FIND("@", SUBSTITUTE(A1421, " ", "@", LEN(A1421)-LEN(SUBSTITUTE(A1421," ",""))))))</f>
        <v/>
      </c>
      <c r="BW1421" s="76">
        <f>TRIM(LEFT(A1421,FIND(" ",A1421&amp;" ")-1))</f>
        <v/>
      </c>
      <c r="BX1421">
        <f>+IF(BV1421=BV1420,"Same","Diff")</f>
        <v/>
      </c>
      <c r="BY1421">
        <f>IF(BX1421="Same",IF(BW1421=BW1420,"same","Diff"))</f>
        <v/>
      </c>
    </row>
    <row r="1422" ht="17" customHeight="1">
      <c r="A1422" s="60" t="inlineStr">
        <is>
          <t>Peter Wilson</t>
        </is>
      </c>
      <c r="B1422" s="119" t="n"/>
      <c r="C1422" s="119" t="n"/>
      <c r="D1422" s="119" t="n"/>
      <c r="E1422" s="119" t="n"/>
      <c r="F1422" s="119" t="n"/>
      <c r="G1422" s="119" t="n"/>
      <c r="H1422" s="119" t="n"/>
      <c r="I1422" s="119" t="n"/>
      <c r="J1422" s="118" t="n"/>
      <c r="K1422" s="118" t="n">
        <v>1</v>
      </c>
      <c r="L1422" s="118" t="n"/>
      <c r="M1422" s="118" t="n"/>
      <c r="N1422" s="118" t="n"/>
      <c r="O1422" s="118" t="n"/>
      <c r="P1422" s="118" t="n"/>
      <c r="Q1422" s="118" t="n"/>
      <c r="R1422" s="118" t="n"/>
      <c r="S1422" s="118" t="n"/>
      <c r="T1422" s="118" t="n"/>
      <c r="U1422" s="118" t="n"/>
      <c r="V1422" s="118" t="n"/>
      <c r="W1422" s="118" t="n"/>
      <c r="X1422" s="118" t="n"/>
      <c r="Y1422" s="118" t="n"/>
      <c r="Z1422" s="118" t="n"/>
      <c r="AA1422" s="118" t="n"/>
      <c r="AB1422" s="118" t="n"/>
      <c r="AC1422" s="118" t="n"/>
      <c r="AD1422" s="118" t="n"/>
      <c r="AE1422" s="118" t="n"/>
      <c r="AF1422" s="118" t="n"/>
      <c r="AG1422" s="118" t="n"/>
      <c r="AH1422" s="118" t="n"/>
      <c r="AI1422" s="118" t="n"/>
      <c r="AJ1422" s="118" t="n"/>
      <c r="AK1422" s="118" t="n"/>
      <c r="AL1422" s="118" t="n"/>
      <c r="AM1422" s="118" t="n"/>
      <c r="AN1422" s="118" t="n"/>
      <c r="AO1422" s="118" t="n"/>
      <c r="AP1422" s="118" t="n"/>
      <c r="AQ1422" s="118" t="n"/>
      <c r="AR1422" s="118" t="n"/>
      <c r="AS1422" s="118" t="n"/>
      <c r="AT1422" s="118" t="n"/>
      <c r="AU1422" s="118" t="n"/>
      <c r="AV1422" s="118" t="n"/>
      <c r="AW1422" s="118" t="n"/>
      <c r="AX1422" s="118" t="n"/>
      <c r="AY1422" s="118" t="n"/>
      <c r="AZ1422" s="118" t="n"/>
      <c r="BA1422" s="118" t="n"/>
      <c r="BB1422" s="118" t="n"/>
      <c r="BC1422" s="118" t="n"/>
      <c r="BD1422" s="118" t="n"/>
      <c r="BE1422" s="118" t="n"/>
      <c r="BF1422" s="118" t="n"/>
      <c r="BG1422" s="118" t="n"/>
      <c r="BH1422" s="118" t="n"/>
      <c r="BI1422" s="118" t="n"/>
      <c r="BJ1422" s="118" t="n"/>
      <c r="BK1422" s="118" t="n"/>
      <c r="BL1422" s="118" t="n"/>
      <c r="BM1422" s="118" t="n"/>
      <c r="BN1422" s="118" t="n"/>
      <c r="BO1422" s="118" t="n"/>
      <c r="BP1422" s="118" t="n"/>
      <c r="BQ1422" s="118" t="n"/>
      <c r="BR1422" s="118" t="n"/>
      <c r="BS1422" s="118" t="n"/>
      <c r="BT1422" s="118">
        <f>COUNTIF(B1422:BS1422,1)</f>
        <v/>
      </c>
      <c r="BV1422" s="76">
        <f>TRIM(RIGHT(A1422, LEN(A1422) - FIND("@", SUBSTITUTE(A1422, " ", "@", LEN(A1422)-LEN(SUBSTITUTE(A1422," ",""))))))</f>
        <v/>
      </c>
      <c r="BW1422" s="76">
        <f>TRIM(LEFT(A1422,FIND(" ",A1422&amp;" ")-1))</f>
        <v/>
      </c>
      <c r="BX1422">
        <f>+IF(BV1422=BV1421,"Same","Diff")</f>
        <v/>
      </c>
      <c r="BY1422">
        <f>IF(BX1422="Same",IF(BW1422=BW1421,"same","Diff"))</f>
        <v/>
      </c>
    </row>
    <row r="1423" ht="17" customHeight="1">
      <c r="A1423" s="59" t="inlineStr">
        <is>
          <t>Richard Wilson</t>
        </is>
      </c>
      <c r="B1423" s="117" t="n"/>
      <c r="C1423" s="117" t="n"/>
      <c r="D1423" s="117" t="n"/>
      <c r="E1423" s="117" t="n"/>
      <c r="F1423" s="117" t="n"/>
      <c r="G1423" s="117" t="n"/>
      <c r="H1423" s="117" t="n"/>
      <c r="I1423" s="117" t="n"/>
      <c r="J1423" s="118" t="n"/>
      <c r="K1423" s="118" t="n"/>
      <c r="L1423" s="118" t="n"/>
      <c r="M1423" s="118" t="n"/>
      <c r="N1423" s="118" t="n"/>
      <c r="O1423" s="118" t="n"/>
      <c r="P1423" s="118" t="n"/>
      <c r="Q1423" s="118" t="n"/>
      <c r="R1423" s="118" t="n"/>
      <c r="S1423" s="118" t="n"/>
      <c r="T1423" s="118" t="n"/>
      <c r="U1423" s="118" t="n"/>
      <c r="V1423" s="118" t="n"/>
      <c r="W1423" s="118" t="n"/>
      <c r="X1423" s="118" t="n"/>
      <c r="Y1423" s="118" t="n"/>
      <c r="Z1423" s="118" t="n"/>
      <c r="AA1423" s="118" t="n"/>
      <c r="AB1423" s="118" t="n"/>
      <c r="AC1423" s="118" t="n"/>
      <c r="AD1423" s="118" t="n"/>
      <c r="AE1423" s="118" t="n"/>
      <c r="AF1423" s="118" t="n"/>
      <c r="AG1423" s="118" t="n"/>
      <c r="AH1423" s="118" t="n">
        <v>1</v>
      </c>
      <c r="AI1423" s="118" t="n">
        <v>1</v>
      </c>
      <c r="AJ1423" s="118" t="n">
        <v>1</v>
      </c>
      <c r="AK1423" s="118" t="n"/>
      <c r="AL1423" s="118" t="n"/>
      <c r="AM1423" s="118" t="n"/>
      <c r="AN1423" s="118" t="n"/>
      <c r="AO1423" s="118" t="n"/>
      <c r="AP1423" s="118" t="n"/>
      <c r="AQ1423" s="118" t="n"/>
      <c r="AR1423" s="118" t="n"/>
      <c r="AS1423" s="118" t="n"/>
      <c r="AT1423" s="118" t="n"/>
      <c r="AU1423" s="118" t="n"/>
      <c r="AV1423" s="118" t="n"/>
      <c r="AW1423" s="118" t="n"/>
      <c r="AX1423" s="118" t="n"/>
      <c r="AY1423" s="118" t="n"/>
      <c r="AZ1423" s="118" t="n"/>
      <c r="BA1423" s="118" t="n"/>
      <c r="BB1423" s="118" t="n"/>
      <c r="BC1423" s="118" t="n"/>
      <c r="BD1423" s="118" t="n"/>
      <c r="BE1423" s="118" t="n"/>
      <c r="BF1423" s="118" t="n"/>
      <c r="BG1423" s="118" t="n"/>
      <c r="BH1423" s="118" t="n"/>
      <c r="BI1423" s="118" t="n"/>
      <c r="BJ1423" s="118" t="n"/>
      <c r="BK1423" s="118" t="n"/>
      <c r="BL1423" s="118" t="n"/>
      <c r="BM1423" s="118" t="n"/>
      <c r="BN1423" s="118" t="n"/>
      <c r="BO1423" s="118" t="n"/>
      <c r="BP1423" s="118" t="n"/>
      <c r="BQ1423" s="118" t="n"/>
      <c r="BR1423" s="118" t="n"/>
      <c r="BS1423" s="118" t="n"/>
      <c r="BT1423" s="118">
        <f>COUNTIF(B1423:BS1423,1)</f>
        <v/>
      </c>
      <c r="BV1423" s="76">
        <f>TRIM(RIGHT(A1423, LEN(A1423) - FIND("@", SUBSTITUTE(A1423, " ", "@", LEN(A1423)-LEN(SUBSTITUTE(A1423," ",""))))))</f>
        <v/>
      </c>
      <c r="BW1423" s="76">
        <f>TRIM(LEFT(A1423,FIND(" ",A1423&amp;" ")-1))</f>
        <v/>
      </c>
      <c r="BX1423">
        <f>+IF(BV1423=BV1422,"Same","Diff")</f>
        <v/>
      </c>
      <c r="BY1423">
        <f>IF(BX1423="Same",IF(BW1423=BW1422,"same","Diff"))</f>
        <v/>
      </c>
    </row>
    <row r="1424" ht="17" customHeight="1">
      <c r="A1424" s="59" t="inlineStr">
        <is>
          <t>Rod Wilson</t>
        </is>
      </c>
      <c r="B1424" s="117" t="n"/>
      <c r="C1424" s="117" t="n"/>
      <c r="D1424" s="117" t="n"/>
      <c r="E1424" s="117" t="n"/>
      <c r="F1424" s="117" t="n"/>
      <c r="G1424" s="117" t="n"/>
      <c r="H1424" s="117" t="n"/>
      <c r="I1424" s="117" t="n"/>
      <c r="J1424" s="118" t="n"/>
      <c r="K1424" s="118" t="n"/>
      <c r="L1424" s="118" t="n"/>
      <c r="M1424" s="118" t="n"/>
      <c r="N1424" s="118" t="n"/>
      <c r="O1424" s="118" t="n"/>
      <c r="P1424" s="118" t="n"/>
      <c r="Q1424" s="118" t="n"/>
      <c r="R1424" s="118" t="n"/>
      <c r="S1424" s="118" t="n"/>
      <c r="T1424" s="118" t="n"/>
      <c r="U1424" s="118" t="n"/>
      <c r="V1424" s="118" t="n"/>
      <c r="W1424" s="118" t="n"/>
      <c r="X1424" s="118" t="n"/>
      <c r="Y1424" s="118" t="n"/>
      <c r="Z1424" s="118" t="n"/>
      <c r="AA1424" s="118" t="n"/>
      <c r="AB1424" s="118" t="n"/>
      <c r="AC1424" s="118" t="n"/>
      <c r="AD1424" s="118" t="n"/>
      <c r="AE1424" s="118" t="n"/>
      <c r="AF1424" s="118" t="n"/>
      <c r="AG1424" s="118" t="n"/>
      <c r="AH1424" s="118" t="n"/>
      <c r="AI1424" s="118" t="n"/>
      <c r="AJ1424" s="118" t="n"/>
      <c r="AK1424" s="118" t="n"/>
      <c r="AL1424" s="118" t="n"/>
      <c r="AM1424" s="118" t="n"/>
      <c r="AN1424" s="118" t="n"/>
      <c r="AO1424" s="118" t="n">
        <v>1</v>
      </c>
      <c r="AP1424" s="118" t="n"/>
      <c r="AQ1424" s="118" t="n"/>
      <c r="AR1424" s="118" t="n"/>
      <c r="AS1424" s="118" t="n"/>
      <c r="AT1424" s="118" t="n"/>
      <c r="AU1424" s="118" t="n"/>
      <c r="AV1424" s="118" t="n"/>
      <c r="AW1424" s="118" t="n"/>
      <c r="AX1424" s="118" t="n"/>
      <c r="AY1424" s="118" t="n"/>
      <c r="AZ1424" s="118" t="n"/>
      <c r="BA1424" s="118" t="n"/>
      <c r="BB1424" s="118" t="n"/>
      <c r="BC1424" s="118" t="n"/>
      <c r="BD1424" s="118" t="n"/>
      <c r="BE1424" s="118" t="n"/>
      <c r="BF1424" s="118" t="n"/>
      <c r="BG1424" s="118" t="n"/>
      <c r="BH1424" s="118" t="n"/>
      <c r="BI1424" s="118" t="n"/>
      <c r="BJ1424" s="118" t="n"/>
      <c r="BK1424" s="118" t="n"/>
      <c r="BL1424" s="118" t="n"/>
      <c r="BM1424" s="118" t="n"/>
      <c r="BN1424" s="118" t="n"/>
      <c r="BO1424" s="118" t="n"/>
      <c r="BP1424" s="118" t="n"/>
      <c r="BQ1424" s="118" t="n"/>
      <c r="BR1424" s="118" t="n"/>
      <c r="BS1424" s="118" t="n"/>
      <c r="BT1424" s="118">
        <f>COUNTIF(B1424:BS1424,1)</f>
        <v/>
      </c>
      <c r="BV1424" s="76">
        <f>TRIM(RIGHT(A1424, LEN(A1424) - FIND("@", SUBSTITUTE(A1424, " ", "@", LEN(A1424)-LEN(SUBSTITUTE(A1424," ",""))))))</f>
        <v/>
      </c>
      <c r="BW1424" s="76">
        <f>TRIM(LEFT(A1424,FIND(" ",A1424&amp;" ")-1))</f>
        <v/>
      </c>
      <c r="BX1424">
        <f>+IF(BV1424=BV1423,"Same","Diff")</f>
        <v/>
      </c>
      <c r="BY1424">
        <f>IF(BX1424="Same",IF(BW1424=BW1423,"same","Diff"))</f>
        <v/>
      </c>
    </row>
    <row r="1425" ht="17" customHeight="1">
      <c r="A1425" s="59" t="inlineStr">
        <is>
          <t>Kurt Wimmer</t>
        </is>
      </c>
      <c r="B1425" s="117" t="n"/>
      <c r="C1425" s="117" t="n"/>
      <c r="D1425" s="117" t="n"/>
      <c r="E1425" s="117" t="n"/>
      <c r="F1425" s="117" t="n"/>
      <c r="G1425" s="117" t="n"/>
      <c r="H1425" s="117" t="n"/>
      <c r="I1425" s="117" t="n"/>
      <c r="J1425" s="118" t="n"/>
      <c r="K1425" s="118" t="n"/>
      <c r="L1425" s="118" t="n"/>
      <c r="M1425" s="118" t="n"/>
      <c r="N1425" s="118" t="n"/>
      <c r="O1425" s="118" t="n"/>
      <c r="P1425" s="118" t="n"/>
      <c r="Q1425" s="118" t="n"/>
      <c r="R1425" s="118" t="n"/>
      <c r="S1425" s="118" t="n"/>
      <c r="T1425" s="118" t="n"/>
      <c r="U1425" s="118" t="n"/>
      <c r="V1425" s="118" t="n"/>
      <c r="W1425" s="118" t="n"/>
      <c r="X1425" s="118" t="n"/>
      <c r="Y1425" s="118" t="n"/>
      <c r="Z1425" s="118" t="n"/>
      <c r="AA1425" s="118" t="n"/>
      <c r="AB1425" s="118" t="n"/>
      <c r="AC1425" s="118" t="n"/>
      <c r="AD1425" s="118" t="n"/>
      <c r="AE1425" s="118" t="n"/>
      <c r="AF1425" s="118" t="n"/>
      <c r="AG1425" s="118" t="n"/>
      <c r="AH1425" s="118" t="n"/>
      <c r="AI1425" s="118" t="n"/>
      <c r="AJ1425" s="118" t="n"/>
      <c r="AK1425" s="118" t="n"/>
      <c r="AL1425" s="118" t="n"/>
      <c r="AM1425" s="118" t="n"/>
      <c r="AN1425" s="118" t="n"/>
      <c r="AO1425" s="118" t="n"/>
      <c r="AP1425" s="118" t="n"/>
      <c r="AQ1425" s="118" t="n"/>
      <c r="AR1425" s="118" t="n"/>
      <c r="AS1425" s="118" t="n"/>
      <c r="AT1425" s="118" t="n"/>
      <c r="AU1425" s="118" t="n"/>
      <c r="AV1425" s="118" t="n"/>
      <c r="AW1425" s="118" t="n">
        <v>1</v>
      </c>
      <c r="AX1425" s="118" t="n"/>
      <c r="AY1425" s="118" t="n"/>
      <c r="AZ1425" s="118" t="n"/>
      <c r="BA1425" s="118" t="n"/>
      <c r="BB1425" s="118" t="n"/>
      <c r="BC1425" s="118" t="n"/>
      <c r="BD1425" s="118" t="n"/>
      <c r="BE1425" s="118" t="n"/>
      <c r="BF1425" s="118" t="n"/>
      <c r="BG1425" s="118" t="n"/>
      <c r="BH1425" s="118" t="n"/>
      <c r="BI1425" s="118" t="n"/>
      <c r="BJ1425" s="118" t="n"/>
      <c r="BK1425" s="118" t="n"/>
      <c r="BL1425" s="118" t="n"/>
      <c r="BM1425" s="118" t="n"/>
      <c r="BN1425" s="118" t="n"/>
      <c r="BO1425" s="118" t="n"/>
      <c r="BP1425" s="118" t="n"/>
      <c r="BQ1425" s="118" t="n"/>
      <c r="BR1425" s="118" t="n"/>
      <c r="BS1425" s="118" t="n"/>
      <c r="BT1425" s="118">
        <f>COUNTIF(B1425:BS1425,1)</f>
        <v/>
      </c>
      <c r="BV1425" s="76">
        <f>TRIM(RIGHT(A1425, LEN(A1425) - FIND("@", SUBSTITUTE(A1425, " ", "@", LEN(A1425)-LEN(SUBSTITUTE(A1425," ",""))))))</f>
        <v/>
      </c>
      <c r="BW1425" s="76">
        <f>TRIM(LEFT(A1425,FIND(" ",A1425&amp;" ")-1))</f>
        <v/>
      </c>
      <c r="BX1425">
        <f>+IF(BV1425=BV1424,"Same","Diff")</f>
        <v/>
      </c>
      <c r="BY1425">
        <f>IF(BX1425="Same",IF(BW1425=BW1424,"same","Diff"))</f>
        <v/>
      </c>
    </row>
    <row r="1426" ht="17" customHeight="1">
      <c r="A1426" s="59" t="inlineStr">
        <is>
          <t>Joachim Winkelhock</t>
        </is>
      </c>
      <c r="B1426" s="117" t="n"/>
      <c r="C1426" s="117" t="n"/>
      <c r="D1426" s="117" t="n"/>
      <c r="E1426" s="117" t="n"/>
      <c r="F1426" s="117" t="n"/>
      <c r="G1426" s="117" t="n"/>
      <c r="H1426" s="117" t="n"/>
      <c r="I1426" s="117" t="n"/>
      <c r="J1426" s="118" t="n"/>
      <c r="K1426" s="118" t="n"/>
      <c r="L1426" s="118" t="n"/>
      <c r="M1426" s="118" t="n"/>
      <c r="N1426" s="118" t="n"/>
      <c r="O1426" s="118" t="n"/>
      <c r="P1426" s="118" t="n"/>
      <c r="Q1426" s="118" t="n"/>
      <c r="R1426" s="118" t="n"/>
      <c r="S1426" s="118" t="n"/>
      <c r="T1426" s="118" t="n"/>
      <c r="U1426" s="118" t="n"/>
      <c r="V1426" s="118" t="n"/>
      <c r="W1426" s="118" t="n"/>
      <c r="X1426" s="118" t="n"/>
      <c r="Y1426" s="118" t="n"/>
      <c r="Z1426" s="118" t="n"/>
      <c r="AA1426" s="118" t="n"/>
      <c r="AB1426" s="118" t="n"/>
      <c r="AC1426" s="118" t="n"/>
      <c r="AD1426" s="118" t="n"/>
      <c r="AE1426" s="118" t="n"/>
      <c r="AF1426" s="118" t="n"/>
      <c r="AG1426" s="118" t="n"/>
      <c r="AH1426" s="118" t="n"/>
      <c r="AI1426" s="118" t="n">
        <v>1</v>
      </c>
      <c r="AJ1426" s="118" t="n"/>
      <c r="AK1426" s="118" t="n"/>
      <c r="AL1426" s="118" t="n"/>
      <c r="AM1426" s="118" t="n"/>
      <c r="AN1426" s="118" t="n"/>
      <c r="AO1426" s="118" t="n"/>
      <c r="AP1426" s="118" t="n"/>
      <c r="AQ1426" s="118" t="n"/>
      <c r="AR1426" s="118" t="n"/>
      <c r="AS1426" s="118" t="n"/>
      <c r="AT1426" s="118" t="n"/>
      <c r="AU1426" s="118" t="n"/>
      <c r="AV1426" s="118" t="n"/>
      <c r="AW1426" s="118" t="n"/>
      <c r="AX1426" s="118" t="n"/>
      <c r="AY1426" s="118" t="n"/>
      <c r="AZ1426" s="118" t="n"/>
      <c r="BA1426" s="118" t="n"/>
      <c r="BB1426" s="118" t="n"/>
      <c r="BC1426" s="118" t="n"/>
      <c r="BD1426" s="118" t="n"/>
      <c r="BE1426" s="118" t="n"/>
      <c r="BF1426" s="118" t="n"/>
      <c r="BG1426" s="118" t="n"/>
      <c r="BH1426" s="118" t="n"/>
      <c r="BI1426" s="118" t="n"/>
      <c r="BJ1426" s="118" t="n"/>
      <c r="BK1426" s="118" t="n"/>
      <c r="BL1426" s="118" t="n"/>
      <c r="BM1426" s="118" t="n"/>
      <c r="BN1426" s="118" t="n"/>
      <c r="BO1426" s="118" t="n"/>
      <c r="BP1426" s="118" t="n"/>
      <c r="BQ1426" s="118" t="n"/>
      <c r="BR1426" s="118" t="n"/>
      <c r="BS1426" s="118" t="n"/>
      <c r="BT1426" s="118">
        <f>COUNTIF(B1426:BS1426,1)</f>
        <v/>
      </c>
      <c r="BV1426" s="76">
        <f>TRIM(RIGHT(A1426, LEN(A1426) - FIND("@", SUBSTITUTE(A1426, " ", "@", LEN(A1426)-LEN(SUBSTITUTE(A1426," ",""))))))</f>
        <v/>
      </c>
      <c r="BW1426" s="76">
        <f>TRIM(LEFT(A1426,FIND(" ",A1426&amp;" ")-1))</f>
        <v/>
      </c>
      <c r="BX1426">
        <f>+IF(BV1426=BV1425,"Same","Diff")</f>
        <v/>
      </c>
      <c r="BY1426">
        <f>IF(BX1426="Same",IF(BW1426=BW1425,"same","Diff"))</f>
        <v/>
      </c>
    </row>
    <row r="1427" ht="17" customHeight="1">
      <c r="A1427" s="60" t="inlineStr">
        <is>
          <t>Ray Winter</t>
        </is>
      </c>
      <c r="B1427" s="119" t="n"/>
      <c r="C1427" s="119" t="n"/>
      <c r="D1427" s="119" t="n"/>
      <c r="E1427" s="119" t="n"/>
      <c r="F1427" s="119" t="n"/>
      <c r="G1427" s="119" t="n"/>
      <c r="H1427" s="119" t="n"/>
      <c r="I1427" s="119" t="n"/>
      <c r="J1427" s="118" t="n"/>
      <c r="K1427" s="118" t="n"/>
      <c r="L1427" s="118" t="n"/>
      <c r="M1427" s="118" t="n"/>
      <c r="N1427" s="118" t="n"/>
      <c r="O1427" s="118" t="n"/>
      <c r="P1427" s="118" t="n"/>
      <c r="Q1427" s="118" t="n">
        <v>1</v>
      </c>
      <c r="R1427" s="118" t="n">
        <v>1</v>
      </c>
      <c r="S1427" s="118" t="n"/>
      <c r="T1427" s="118" t="n"/>
      <c r="U1427" s="118" t="n">
        <v>1</v>
      </c>
      <c r="V1427" s="118" t="n"/>
      <c r="W1427" s="118" t="n"/>
      <c r="X1427" s="118" t="n"/>
      <c r="Y1427" s="118" t="n"/>
      <c r="Z1427" s="118" t="n"/>
      <c r="AA1427" s="118" t="n"/>
      <c r="AB1427" s="118" t="n"/>
      <c r="AC1427" s="118" t="n"/>
      <c r="AD1427" s="118" t="n"/>
      <c r="AE1427" s="118" t="n"/>
      <c r="AF1427" s="118" t="n"/>
      <c r="AG1427" s="118" t="n"/>
      <c r="AH1427" s="118" t="n"/>
      <c r="AI1427" s="118" t="n"/>
      <c r="AJ1427" s="118" t="n"/>
      <c r="AK1427" s="118" t="n"/>
      <c r="AL1427" s="118" t="n"/>
      <c r="AM1427" s="118" t="n"/>
      <c r="AN1427" s="118" t="n"/>
      <c r="AO1427" s="118" t="n"/>
      <c r="AP1427" s="118" t="n"/>
      <c r="AQ1427" s="118" t="n"/>
      <c r="AR1427" s="118" t="n"/>
      <c r="AS1427" s="118" t="n"/>
      <c r="AT1427" s="118" t="n"/>
      <c r="AU1427" s="118" t="n"/>
      <c r="AV1427" s="118" t="n"/>
      <c r="AW1427" s="118" t="n"/>
      <c r="AX1427" s="118" t="n"/>
      <c r="AY1427" s="118" t="n"/>
      <c r="AZ1427" s="118" t="n"/>
      <c r="BA1427" s="118" t="n"/>
      <c r="BB1427" s="118" t="n"/>
      <c r="BC1427" s="118" t="n"/>
      <c r="BD1427" s="118" t="n"/>
      <c r="BE1427" s="118" t="n"/>
      <c r="BF1427" s="118" t="n"/>
      <c r="BG1427" s="118" t="n"/>
      <c r="BH1427" s="118" t="n"/>
      <c r="BI1427" s="118" t="n"/>
      <c r="BJ1427" s="118" t="n"/>
      <c r="BK1427" s="118" t="n"/>
      <c r="BL1427" s="118" t="n"/>
      <c r="BM1427" s="118" t="n"/>
      <c r="BN1427" s="118" t="n"/>
      <c r="BO1427" s="118" t="n"/>
      <c r="BP1427" s="118" t="n"/>
      <c r="BQ1427" s="118" t="n"/>
      <c r="BR1427" s="118" t="n"/>
      <c r="BS1427" s="118" t="n"/>
      <c r="BT1427" s="118">
        <f>COUNTIF(B1427:BS1427,1)</f>
        <v/>
      </c>
      <c r="BV1427" s="76">
        <f>TRIM(RIGHT(A1427, LEN(A1427) - FIND("@", SUBSTITUTE(A1427, " ", "@", LEN(A1427)-LEN(SUBSTITUTE(A1427," ",""))))))</f>
        <v/>
      </c>
      <c r="BW1427" s="76">
        <f>TRIM(LEFT(A1427,FIND(" ",A1427&amp;" ")-1))</f>
        <v/>
      </c>
      <c r="BX1427">
        <f>+IF(BV1427=BV1426,"Same","Diff")</f>
        <v/>
      </c>
      <c r="BY1427">
        <f>IF(BX1427="Same",IF(BW1427=BW1426,"same","Diff"))</f>
        <v/>
      </c>
    </row>
    <row r="1428" ht="17" customHeight="1">
      <c r="A1428" s="61" t="inlineStr">
        <is>
          <t>Mark Winterbottom</t>
        </is>
      </c>
      <c r="B1428" s="120" t="n"/>
      <c r="C1428" s="120" t="n"/>
      <c r="D1428" s="120" t="n"/>
      <c r="E1428" s="120" t="n"/>
      <c r="F1428" s="120" t="n"/>
      <c r="G1428" s="120" t="n"/>
      <c r="H1428" s="120" t="n"/>
      <c r="I1428" s="120" t="n"/>
      <c r="J1428" s="118" t="n"/>
      <c r="K1428" s="118" t="n"/>
      <c r="L1428" s="118" t="n"/>
      <c r="M1428" s="118" t="n"/>
      <c r="N1428" s="118" t="n"/>
      <c r="O1428" s="118" t="n"/>
      <c r="P1428" s="118" t="n"/>
      <c r="Q1428" s="118" t="n"/>
      <c r="R1428" s="118" t="n"/>
      <c r="S1428" s="118" t="n"/>
      <c r="T1428" s="118" t="n"/>
      <c r="U1428" s="118" t="n"/>
      <c r="V1428" s="118" t="n"/>
      <c r="W1428" s="118" t="n"/>
      <c r="X1428" s="118" t="n"/>
      <c r="Y1428" s="118" t="n"/>
      <c r="Z1428" s="118" t="n"/>
      <c r="AA1428" s="118" t="n"/>
      <c r="AB1428" s="118" t="n"/>
      <c r="AC1428" s="118" t="n"/>
      <c r="AD1428" s="118" t="n"/>
      <c r="AE1428" s="118" t="n"/>
      <c r="AF1428" s="118" t="n"/>
      <c r="AG1428" s="118" t="n"/>
      <c r="AH1428" s="118" t="n"/>
      <c r="AI1428" s="118" t="n"/>
      <c r="AJ1428" s="118" t="n"/>
      <c r="AK1428" s="118" t="n"/>
      <c r="AL1428" s="118" t="n"/>
      <c r="AM1428" s="118" t="n"/>
      <c r="AN1428" s="118" t="n"/>
      <c r="AO1428" s="118" t="n"/>
      <c r="AP1428" s="118" t="n"/>
      <c r="AQ1428" s="118" t="n"/>
      <c r="AR1428" s="118" t="n"/>
      <c r="AS1428" s="118" t="n"/>
      <c r="AT1428" s="118" t="n"/>
      <c r="AU1428" s="118" t="n"/>
      <c r="AV1428" s="118" t="n">
        <v>1</v>
      </c>
      <c r="AW1428" s="118" t="n">
        <v>1</v>
      </c>
      <c r="AX1428" s="118" t="n">
        <v>1</v>
      </c>
      <c r="AY1428" s="118" t="n">
        <v>1</v>
      </c>
      <c r="AZ1428" s="118" t="n">
        <v>1</v>
      </c>
      <c r="BA1428" s="118" t="n">
        <v>1</v>
      </c>
      <c r="BB1428" s="118" t="n">
        <v>1</v>
      </c>
      <c r="BC1428" s="118" t="n">
        <v>1</v>
      </c>
      <c r="BD1428" s="118" t="n">
        <v>1</v>
      </c>
      <c r="BE1428" s="118" t="n">
        <v>1</v>
      </c>
      <c r="BF1428" s="118" t="n">
        <v>1</v>
      </c>
      <c r="BG1428" s="118" t="n">
        <v>1</v>
      </c>
      <c r="BH1428" s="118" t="n">
        <v>1</v>
      </c>
      <c r="BI1428" s="118" t="n">
        <v>1</v>
      </c>
      <c r="BJ1428" s="118" t="n">
        <v>1</v>
      </c>
      <c r="BK1428" s="118" t="n">
        <v>1</v>
      </c>
      <c r="BL1428" s="118" t="n">
        <v>1</v>
      </c>
      <c r="BM1428" s="118" t="n">
        <v>1</v>
      </c>
      <c r="BN1428" s="118" t="n">
        <v>1</v>
      </c>
      <c r="BO1428" s="118" t="n">
        <v>1</v>
      </c>
      <c r="BP1428" s="118" t="n">
        <v>1</v>
      </c>
      <c r="BQ1428" s="118" t="n">
        <v>1</v>
      </c>
      <c r="BR1428" s="118" t="n">
        <v>1</v>
      </c>
      <c r="BS1428" s="118" t="n">
        <v>1</v>
      </c>
      <c r="BT1428" s="118">
        <f>COUNTIF(B1428:BS1428,1)</f>
        <v/>
      </c>
      <c r="BV1428" s="76">
        <f>TRIM(RIGHT(A1428, LEN(A1428) - FIND("@", SUBSTITUTE(A1428, " ", "@", LEN(A1428)-LEN(SUBSTITUTE(A1428," ",""))))))</f>
        <v/>
      </c>
      <c r="BW1428" s="76">
        <f>TRIM(LEFT(A1428,FIND(" ",A1428&amp;" ")-1))</f>
        <v/>
      </c>
      <c r="BX1428">
        <f>+IF(BV1428=BV1427,"Same","Diff")</f>
        <v/>
      </c>
      <c r="BY1428">
        <f>IF(BX1428="Same",IF(BW1428=BW1427,"same","Diff"))</f>
        <v/>
      </c>
    </row>
    <row r="1429" ht="17" customHeight="1">
      <c r="A1429" s="60" t="inlineStr">
        <is>
          <t>Roger Withers</t>
        </is>
      </c>
      <c r="B1429" s="119" t="n"/>
      <c r="C1429" s="119" t="n"/>
      <c r="D1429" s="119" t="n"/>
      <c r="E1429" s="119" t="n"/>
      <c r="F1429" s="119" t="n"/>
      <c r="G1429" s="119" t="n"/>
      <c r="H1429" s="119" t="n"/>
      <c r="I1429" s="119" t="n"/>
      <c r="J1429" s="118" t="n">
        <v>1</v>
      </c>
      <c r="K1429" s="118" t="n"/>
      <c r="L1429" s="118" t="n"/>
      <c r="M1429" s="118" t="n"/>
      <c r="N1429" s="118" t="n"/>
      <c r="O1429" s="118" t="n"/>
      <c r="P1429" s="118" t="n"/>
      <c r="Q1429" s="118" t="n"/>
      <c r="R1429" s="118" t="n"/>
      <c r="S1429" s="118" t="n"/>
      <c r="T1429" s="118" t="n"/>
      <c r="U1429" s="118" t="n"/>
      <c r="V1429" s="118" t="n"/>
      <c r="W1429" s="118" t="n"/>
      <c r="X1429" s="118" t="n"/>
      <c r="Y1429" s="118" t="n"/>
      <c r="Z1429" s="118" t="n"/>
      <c r="AA1429" s="118" t="n"/>
      <c r="AB1429" s="118" t="n"/>
      <c r="AC1429" s="118" t="n"/>
      <c r="AD1429" s="118" t="n"/>
      <c r="AE1429" s="118" t="n"/>
      <c r="AF1429" s="118" t="n"/>
      <c r="AG1429" s="118" t="n"/>
      <c r="AH1429" s="118" t="n"/>
      <c r="AI1429" s="118" t="n"/>
      <c r="AJ1429" s="118" t="n"/>
      <c r="AK1429" s="118" t="n"/>
      <c r="AL1429" s="118" t="n"/>
      <c r="AM1429" s="118" t="n"/>
      <c r="AN1429" s="118" t="n"/>
      <c r="AO1429" s="118" t="n"/>
      <c r="AP1429" s="118" t="n"/>
      <c r="AQ1429" s="118" t="n"/>
      <c r="AR1429" s="118" t="n"/>
      <c r="AS1429" s="118" t="n"/>
      <c r="AT1429" s="118" t="n"/>
      <c r="AU1429" s="118" t="n"/>
      <c r="AV1429" s="118" t="n"/>
      <c r="AW1429" s="118" t="n"/>
      <c r="AX1429" s="118" t="n"/>
      <c r="AY1429" s="118" t="n"/>
      <c r="AZ1429" s="118" t="n"/>
      <c r="BA1429" s="118" t="n"/>
      <c r="BB1429" s="118" t="n"/>
      <c r="BC1429" s="118" t="n"/>
      <c r="BD1429" s="118" t="n"/>
      <c r="BE1429" s="118" t="n"/>
      <c r="BF1429" s="118" t="n"/>
      <c r="BG1429" s="118" t="n"/>
      <c r="BH1429" s="118" t="n"/>
      <c r="BI1429" s="118" t="n"/>
      <c r="BJ1429" s="118" t="n"/>
      <c r="BK1429" s="118" t="n"/>
      <c r="BL1429" s="118" t="n"/>
      <c r="BM1429" s="118" t="n"/>
      <c r="BN1429" s="118" t="n"/>
      <c r="BO1429" s="118" t="n"/>
      <c r="BP1429" s="118" t="n"/>
      <c r="BQ1429" s="118" t="n"/>
      <c r="BR1429" s="118" t="n"/>
      <c r="BS1429" s="118" t="n"/>
      <c r="BT1429" s="118">
        <f>COUNTIF(B1429:BS1429,1)</f>
        <v/>
      </c>
      <c r="BV1429" s="76">
        <f>TRIM(RIGHT(A1429, LEN(A1429) - FIND("@", SUBSTITUTE(A1429, " ", "@", LEN(A1429)-LEN(SUBSTITUTE(A1429," ",""))))))</f>
        <v/>
      </c>
      <c r="BW1429" s="76">
        <f>TRIM(LEFT(A1429,FIND(" ",A1429&amp;" ")-1))</f>
        <v/>
      </c>
      <c r="BX1429">
        <f>+IF(BV1429=BV1428,"Same","Diff")</f>
        <v/>
      </c>
      <c r="BY1429">
        <f>IF(BX1429="Same",IF(BW1429=BW1428,"same","Diff"))</f>
        <v/>
      </c>
    </row>
    <row r="1430" ht="17" customHeight="1">
      <c r="A1430" s="60" t="inlineStr">
        <is>
          <t>Gerry Wittenden</t>
        </is>
      </c>
      <c r="B1430" s="119" t="n"/>
      <c r="C1430" s="119" t="n"/>
      <c r="D1430" s="119" t="n"/>
      <c r="E1430" s="119" t="n"/>
      <c r="F1430" s="119" t="n"/>
      <c r="G1430" s="119" t="n"/>
      <c r="H1430" s="119" t="n"/>
      <c r="I1430" s="119" t="n"/>
      <c r="J1430" s="118" t="n"/>
      <c r="K1430" s="118" t="n"/>
      <c r="L1430" s="118" t="n"/>
      <c r="M1430" s="118" t="n"/>
      <c r="N1430" s="118" t="n"/>
      <c r="O1430" s="118" t="n"/>
      <c r="P1430" s="118" t="n"/>
      <c r="Q1430" s="118" t="n"/>
      <c r="R1430" s="118" t="n"/>
      <c r="S1430" s="118" t="n"/>
      <c r="T1430" s="118" t="n">
        <v>1</v>
      </c>
      <c r="U1430" s="118" t="n"/>
      <c r="V1430" s="118" t="n"/>
      <c r="W1430" s="118" t="n"/>
      <c r="X1430" s="118" t="n"/>
      <c r="Y1430" s="118" t="n"/>
      <c r="Z1430" s="118" t="n"/>
      <c r="AA1430" s="118" t="n"/>
      <c r="AB1430" s="118" t="n"/>
      <c r="AC1430" s="118" t="n"/>
      <c r="AD1430" s="118" t="n"/>
      <c r="AE1430" s="118" t="n"/>
      <c r="AF1430" s="118" t="n"/>
      <c r="AG1430" s="118" t="n"/>
      <c r="AH1430" s="118" t="n"/>
      <c r="AI1430" s="118" t="n"/>
      <c r="AJ1430" s="118" t="n"/>
      <c r="AK1430" s="118" t="n"/>
      <c r="AL1430" s="118" t="n"/>
      <c r="AM1430" s="118" t="n"/>
      <c r="AN1430" s="118" t="n"/>
      <c r="AO1430" s="118" t="n"/>
      <c r="AP1430" s="118" t="n"/>
      <c r="AQ1430" s="118" t="n"/>
      <c r="AR1430" s="118" t="n"/>
      <c r="AS1430" s="118" t="n"/>
      <c r="AT1430" s="118" t="n"/>
      <c r="AU1430" s="118" t="n"/>
      <c r="AV1430" s="118" t="n"/>
      <c r="AW1430" s="118" t="n"/>
      <c r="AX1430" s="118" t="n"/>
      <c r="AY1430" s="118" t="n"/>
      <c r="AZ1430" s="118" t="n"/>
      <c r="BA1430" s="118" t="n"/>
      <c r="BB1430" s="118" t="n"/>
      <c r="BC1430" s="118" t="n"/>
      <c r="BD1430" s="118" t="n"/>
      <c r="BE1430" s="118" t="n"/>
      <c r="BF1430" s="118" t="n"/>
      <c r="BG1430" s="118" t="n"/>
      <c r="BH1430" s="118" t="n"/>
      <c r="BI1430" s="118" t="n"/>
      <c r="BJ1430" s="118" t="n"/>
      <c r="BK1430" s="118" t="n"/>
      <c r="BL1430" s="118" t="n"/>
      <c r="BM1430" s="118" t="n"/>
      <c r="BN1430" s="118" t="n"/>
      <c r="BO1430" s="118" t="n"/>
      <c r="BP1430" s="118" t="n"/>
      <c r="BQ1430" s="118" t="n"/>
      <c r="BR1430" s="118" t="n"/>
      <c r="BS1430" s="118" t="n"/>
      <c r="BT1430" s="118">
        <f>COUNTIF(B1430:BS1430,1)</f>
        <v/>
      </c>
      <c r="BV1430" s="76">
        <f>TRIM(RIGHT(A1430, LEN(A1430) - FIND("@", SUBSTITUTE(A1430, " ", "@", LEN(A1430)-LEN(SUBSTITUTE(A1430," ",""))))))</f>
        <v/>
      </c>
      <c r="BW1430" s="76">
        <f>TRIM(LEFT(A1430,FIND(" ",A1430&amp;" ")-1))</f>
        <v/>
      </c>
      <c r="BX1430">
        <f>+IF(BV1430=BV1429,"Same","Diff")</f>
        <v/>
      </c>
      <c r="BY1430">
        <f>IF(BX1430="Same",IF(BW1430=BW1429,"same","Diff"))</f>
        <v/>
      </c>
    </row>
    <row r="1431" ht="17" customHeight="1">
      <c r="A1431" s="60" t="inlineStr">
        <is>
          <t>Ross Wittig</t>
        </is>
      </c>
      <c r="B1431" s="119" t="n"/>
      <c r="C1431" s="119" t="n"/>
      <c r="D1431" s="119" t="n"/>
      <c r="E1431" s="119" t="n"/>
      <c r="F1431" s="119" t="n"/>
      <c r="G1431" s="119" t="n"/>
      <c r="H1431" s="119" t="n"/>
      <c r="I1431" s="119" t="n"/>
      <c r="J1431" s="118" t="n"/>
      <c r="K1431" s="118" t="n"/>
      <c r="L1431" s="118" t="n"/>
      <c r="M1431" s="118" t="n"/>
      <c r="N1431" s="118" t="n"/>
      <c r="O1431" s="118" t="n"/>
      <c r="P1431" s="118" t="n"/>
      <c r="Q1431" s="118" t="n"/>
      <c r="R1431" s="118" t="n"/>
      <c r="S1431" s="118" t="n"/>
      <c r="T1431" s="118" t="n"/>
      <c r="U1431" s="118" t="n"/>
      <c r="V1431" s="118" t="n"/>
      <c r="W1431" s="118" t="n">
        <v>1</v>
      </c>
      <c r="X1431" s="118" t="n"/>
      <c r="Y1431" s="118" t="n"/>
      <c r="Z1431" s="118" t="n"/>
      <c r="AA1431" s="118" t="n"/>
      <c r="AB1431" s="118" t="n"/>
      <c r="AC1431" s="118" t="n"/>
      <c r="AD1431" s="118" t="n"/>
      <c r="AE1431" s="118" t="n"/>
      <c r="AF1431" s="118" t="n"/>
      <c r="AG1431" s="118" t="n"/>
      <c r="AH1431" s="118" t="n"/>
      <c r="AI1431" s="118" t="n"/>
      <c r="AJ1431" s="118" t="n"/>
      <c r="AK1431" s="118" t="n"/>
      <c r="AL1431" s="118" t="n"/>
      <c r="AM1431" s="118" t="n"/>
      <c r="AN1431" s="118" t="n"/>
      <c r="AO1431" s="118" t="n"/>
      <c r="AP1431" s="118" t="n"/>
      <c r="AQ1431" s="118" t="n"/>
      <c r="AR1431" s="118" t="n"/>
      <c r="AS1431" s="118" t="n"/>
      <c r="AT1431" s="118" t="n"/>
      <c r="AU1431" s="118" t="n"/>
      <c r="AV1431" s="118" t="n"/>
      <c r="AW1431" s="118" t="n"/>
      <c r="AX1431" s="118" t="n"/>
      <c r="AY1431" s="118" t="n"/>
      <c r="AZ1431" s="118" t="n"/>
      <c r="BA1431" s="118" t="n"/>
      <c r="BB1431" s="118" t="n"/>
      <c r="BC1431" s="118" t="n"/>
      <c r="BD1431" s="118" t="n"/>
      <c r="BE1431" s="118" t="n"/>
      <c r="BF1431" s="118" t="n"/>
      <c r="BG1431" s="118" t="n"/>
      <c r="BH1431" s="118" t="n"/>
      <c r="BI1431" s="118" t="n"/>
      <c r="BJ1431" s="118" t="n"/>
      <c r="BK1431" s="118" t="n"/>
      <c r="BL1431" s="118" t="n"/>
      <c r="BM1431" s="118" t="n"/>
      <c r="BN1431" s="118" t="n"/>
      <c r="BO1431" s="118" t="n"/>
      <c r="BP1431" s="118" t="n"/>
      <c r="BQ1431" s="118" t="n"/>
      <c r="BR1431" s="118" t="n"/>
      <c r="BS1431" s="118" t="n"/>
      <c r="BT1431" s="118">
        <f>COUNTIF(B1431:BS1431,1)</f>
        <v/>
      </c>
      <c r="BV1431" s="76">
        <f>TRIM(RIGHT(A1431, LEN(A1431) - FIND("@", SUBSTITUTE(A1431, " ", "@", LEN(A1431)-LEN(SUBSTITUTE(A1431," ",""))))))</f>
        <v/>
      </c>
      <c r="BW1431" s="76">
        <f>TRIM(LEFT(A1431,FIND(" ",A1431&amp;" ")-1))</f>
        <v/>
      </c>
      <c r="BX1431">
        <f>+IF(BV1431=BV1430,"Same","Diff")</f>
        <v/>
      </c>
      <c r="BY1431">
        <f>IF(BX1431="Same",IF(BW1431=BW1430,"same","Diff"))</f>
        <v/>
      </c>
    </row>
    <row r="1432" ht="17" customHeight="1">
      <c r="A1432" s="59" t="inlineStr">
        <is>
          <t>Henk Woelders</t>
        </is>
      </c>
      <c r="B1432" s="117" t="n"/>
      <c r="C1432" s="117" t="n"/>
      <c r="D1432" s="117" t="n"/>
      <c r="E1432" s="117" t="n"/>
      <c r="F1432" s="117" t="n"/>
      <c r="G1432" s="117" t="n"/>
      <c r="H1432" s="117" t="n"/>
      <c r="I1432" s="117" t="n"/>
      <c r="J1432" s="118" t="n"/>
      <c r="K1432" s="118" t="n">
        <v>1</v>
      </c>
      <c r="L1432" s="118" t="n"/>
      <c r="M1432" s="118" t="n"/>
      <c r="N1432" s="118" t="n"/>
      <c r="O1432" s="118" t="n"/>
      <c r="P1432" s="118" t="n"/>
      <c r="Q1432" s="118" t="n"/>
      <c r="R1432" s="118" t="n"/>
      <c r="S1432" s="118" t="n"/>
      <c r="T1432" s="118" t="n"/>
      <c r="U1432" s="118" t="n"/>
      <c r="V1432" s="118" t="n"/>
      <c r="W1432" s="118" t="n"/>
      <c r="X1432" s="118" t="n"/>
      <c r="Y1432" s="118" t="n"/>
      <c r="Z1432" s="118" t="n"/>
      <c r="AA1432" s="118" t="n"/>
      <c r="AB1432" s="118" t="n"/>
      <c r="AC1432" s="118" t="n"/>
      <c r="AD1432" s="118" t="n"/>
      <c r="AE1432" s="118" t="n"/>
      <c r="AF1432" s="118" t="n"/>
      <c r="AG1432" s="118" t="n"/>
      <c r="AH1432" s="118" t="n"/>
      <c r="AI1432" s="118" t="n"/>
      <c r="AJ1432" s="118" t="n"/>
      <c r="AK1432" s="118" t="n"/>
      <c r="AL1432" s="118" t="n"/>
      <c r="AM1432" s="118" t="n"/>
      <c r="AN1432" s="118" t="n"/>
      <c r="AO1432" s="118" t="n"/>
      <c r="AP1432" s="118" t="n"/>
      <c r="AQ1432" s="118" t="n"/>
      <c r="AR1432" s="118" t="n"/>
      <c r="AS1432" s="118" t="n"/>
      <c r="AT1432" s="118" t="n"/>
      <c r="AU1432" s="118" t="n"/>
      <c r="AV1432" s="118" t="n"/>
      <c r="AW1432" s="118" t="n"/>
      <c r="AX1432" s="118" t="n"/>
      <c r="AY1432" s="118" t="n"/>
      <c r="AZ1432" s="118" t="n"/>
      <c r="BA1432" s="118" t="n"/>
      <c r="BB1432" s="118" t="n"/>
      <c r="BC1432" s="118" t="n"/>
      <c r="BD1432" s="118" t="n"/>
      <c r="BE1432" s="118" t="n"/>
      <c r="BF1432" s="118" t="n"/>
      <c r="BG1432" s="118" t="n"/>
      <c r="BH1432" s="118" t="n"/>
      <c r="BI1432" s="118" t="n"/>
      <c r="BJ1432" s="118" t="n"/>
      <c r="BK1432" s="118" t="n"/>
      <c r="BL1432" s="118" t="n"/>
      <c r="BM1432" s="118" t="n"/>
      <c r="BN1432" s="118" t="n"/>
      <c r="BO1432" s="118" t="n"/>
      <c r="BP1432" s="118" t="n"/>
      <c r="BQ1432" s="118" t="n"/>
      <c r="BR1432" s="118" t="n"/>
      <c r="BS1432" s="118" t="n"/>
      <c r="BT1432" s="118">
        <f>COUNTIF(B1432:BS1432,1)</f>
        <v/>
      </c>
      <c r="BV1432" s="76">
        <f>TRIM(RIGHT(A1432, LEN(A1432) - FIND("@", SUBSTITUTE(A1432, " ", "@", LEN(A1432)-LEN(SUBSTITUTE(A1432," ",""))))))</f>
        <v/>
      </c>
      <c r="BW1432" s="76">
        <f>TRIM(LEFT(A1432,FIND(" ",A1432&amp;" ")-1))</f>
        <v/>
      </c>
      <c r="BX1432">
        <f>+IF(BV1432=BV1431,"Same","Diff")</f>
        <v/>
      </c>
      <c r="BY1432">
        <f>IF(BX1432="Same",IF(BW1432=BW1431,"same","Diff"))</f>
        <v/>
      </c>
    </row>
    <row r="1433" ht="17" customHeight="1">
      <c r="A1433" s="61" t="inlineStr">
        <is>
          <t>Dale Wood</t>
        </is>
      </c>
      <c r="B1433" s="120" t="n"/>
      <c r="C1433" s="120" t="n"/>
      <c r="D1433" s="120" t="n"/>
      <c r="E1433" s="120" t="n"/>
      <c r="F1433" s="120" t="n"/>
      <c r="G1433" s="120" t="n"/>
      <c r="H1433" s="120" t="n"/>
      <c r="I1433" s="120" t="n"/>
      <c r="J1433" s="118" t="n"/>
      <c r="K1433" s="118" t="n"/>
      <c r="L1433" s="118" t="n"/>
      <c r="M1433" s="118" t="n"/>
      <c r="N1433" s="118" t="n"/>
      <c r="O1433" s="118" t="n"/>
      <c r="P1433" s="118" t="n"/>
      <c r="Q1433" s="118" t="n"/>
      <c r="R1433" s="118" t="n"/>
      <c r="S1433" s="118" t="n"/>
      <c r="T1433" s="118" t="n"/>
      <c r="U1433" s="118" t="n"/>
      <c r="V1433" s="118" t="n"/>
      <c r="W1433" s="118" t="n"/>
      <c r="X1433" s="118" t="n"/>
      <c r="Y1433" s="118" t="n"/>
      <c r="Z1433" s="118" t="n"/>
      <c r="AA1433" s="118" t="n"/>
      <c r="AB1433" s="118" t="n"/>
      <c r="AC1433" s="118" t="n"/>
      <c r="AD1433" s="118" t="n"/>
      <c r="AE1433" s="118" t="n"/>
      <c r="AF1433" s="118" t="n"/>
      <c r="AG1433" s="118" t="n"/>
      <c r="AH1433" s="118" t="n"/>
      <c r="AI1433" s="118" t="n"/>
      <c r="AJ1433" s="118" t="n"/>
      <c r="AK1433" s="118" t="n"/>
      <c r="AL1433" s="118" t="n"/>
      <c r="AM1433" s="118" t="n"/>
      <c r="AN1433" s="118" t="n"/>
      <c r="AO1433" s="118" t="n"/>
      <c r="AP1433" s="118" t="n"/>
      <c r="AQ1433" s="118" t="n"/>
      <c r="AR1433" s="118" t="n"/>
      <c r="AS1433" s="118" t="n"/>
      <c r="AT1433" s="118" t="n"/>
      <c r="AU1433" s="118" t="n"/>
      <c r="AV1433" s="118" t="n"/>
      <c r="AW1433" s="118" t="n"/>
      <c r="AX1433" s="118" t="n"/>
      <c r="AY1433" s="118" t="n"/>
      <c r="AZ1433" s="118" t="n"/>
      <c r="BA1433" s="118" t="n">
        <v>1</v>
      </c>
      <c r="BB1433" s="118" t="n">
        <v>1</v>
      </c>
      <c r="BC1433" s="118" t="n">
        <v>1</v>
      </c>
      <c r="BD1433" s="118" t="n">
        <v>1</v>
      </c>
      <c r="BE1433" s="118" t="n">
        <v>1</v>
      </c>
      <c r="BF1433" s="118" t="n">
        <v>1</v>
      </c>
      <c r="BG1433" s="118" t="n">
        <v>1</v>
      </c>
      <c r="BH1433" s="118" t="n">
        <v>1</v>
      </c>
      <c r="BI1433" s="118" t="n">
        <v>1</v>
      </c>
      <c r="BJ1433" s="118" t="n">
        <v>1</v>
      </c>
      <c r="BK1433" s="118" t="n">
        <v>1</v>
      </c>
      <c r="BL1433" s="118" t="n">
        <v>1</v>
      </c>
      <c r="BM1433" s="118" t="n">
        <v>1</v>
      </c>
      <c r="BN1433" s="118" t="n">
        <v>1</v>
      </c>
      <c r="BO1433" s="118" t="n">
        <v>1</v>
      </c>
      <c r="BP1433" s="118" t="n">
        <v>1</v>
      </c>
      <c r="BQ1433" s="118" t="n">
        <v>1</v>
      </c>
      <c r="BR1433" s="118" t="n">
        <v>1</v>
      </c>
      <c r="BS1433" s="118" t="n"/>
      <c r="BT1433" s="118">
        <f>COUNTIF(B1433:BS1433,1)</f>
        <v/>
      </c>
      <c r="BV1433" s="76">
        <f>TRIM(RIGHT(A1433, LEN(A1433) - FIND("@", SUBSTITUTE(A1433, " ", "@", LEN(A1433)-LEN(SUBSTITUTE(A1433," ",""))))))</f>
        <v/>
      </c>
      <c r="BW1433" s="76">
        <f>TRIM(LEFT(A1433,FIND(" ",A1433&amp;" ")-1))</f>
        <v/>
      </c>
      <c r="BX1433">
        <f>+IF(BV1433=BV1432,"Same","Diff")</f>
        <v/>
      </c>
      <c r="BY1433">
        <f>IF(BX1433="Same",IF(BW1433=BW1432,"same","Diff"))</f>
        <v/>
      </c>
    </row>
    <row r="1434" ht="17" customHeight="1">
      <c r="A1434" s="59" t="inlineStr">
        <is>
          <t>Ryan Wood</t>
        </is>
      </c>
      <c r="B1434" s="117" t="n"/>
      <c r="C1434" s="117" t="n"/>
      <c r="D1434" s="117" t="n"/>
      <c r="E1434" s="117" t="n"/>
      <c r="F1434" s="117" t="n"/>
      <c r="G1434" s="117" t="n"/>
      <c r="H1434" s="117" t="n"/>
      <c r="I1434" s="117" t="n"/>
      <c r="J1434" s="118" t="n"/>
      <c r="K1434" s="118" t="n"/>
      <c r="L1434" s="118" t="n"/>
      <c r="M1434" s="118" t="n"/>
      <c r="N1434" s="118" t="n"/>
      <c r="O1434" s="118" t="n"/>
      <c r="P1434" s="118" t="n"/>
      <c r="Q1434" s="118" t="n"/>
      <c r="R1434" s="118" t="n"/>
      <c r="S1434" s="118" t="n"/>
      <c r="T1434" s="118" t="n"/>
      <c r="U1434" s="118" t="n"/>
      <c r="V1434" s="118" t="n"/>
      <c r="W1434" s="118" t="n"/>
      <c r="X1434" s="118" t="n"/>
      <c r="Y1434" s="118" t="n"/>
      <c r="Z1434" s="118" t="n"/>
      <c r="AA1434" s="118" t="n"/>
      <c r="AB1434" s="118" t="n"/>
      <c r="AC1434" s="118" t="n"/>
      <c r="AD1434" s="118" t="n"/>
      <c r="AE1434" s="118" t="n"/>
      <c r="AF1434" s="118" t="n"/>
      <c r="AG1434" s="118" t="n"/>
      <c r="AH1434" s="118" t="n"/>
      <c r="AI1434" s="118" t="n"/>
      <c r="AJ1434" s="118" t="n"/>
      <c r="AK1434" s="118" t="n"/>
      <c r="AL1434" s="118" t="n"/>
      <c r="AM1434" s="118" t="n"/>
      <c r="AN1434" s="118" t="n"/>
      <c r="AO1434" s="118" t="n"/>
      <c r="AP1434" s="118" t="n"/>
      <c r="AQ1434" s="118" t="n"/>
      <c r="AR1434" s="118" t="n"/>
      <c r="AS1434" s="118" t="n"/>
      <c r="AT1434" s="118" t="n"/>
      <c r="AU1434" s="118" t="n"/>
      <c r="AV1434" s="118" t="n"/>
      <c r="AW1434" s="118" t="n"/>
      <c r="AX1434" s="118" t="n"/>
      <c r="AY1434" s="118" t="n"/>
      <c r="AZ1434" s="118" t="n"/>
      <c r="BA1434" s="118" t="n"/>
      <c r="BB1434" s="118" t="n"/>
      <c r="BC1434" s="118" t="n"/>
      <c r="BD1434" s="118" t="n"/>
      <c r="BE1434" s="118" t="n"/>
      <c r="BF1434" s="118" t="n"/>
      <c r="BG1434" s="118" t="n"/>
      <c r="BH1434" s="118" t="n"/>
      <c r="BI1434" s="118" t="n"/>
      <c r="BJ1434" s="118" t="n"/>
      <c r="BK1434" s="118" t="n"/>
      <c r="BL1434" s="118" t="n"/>
      <c r="BM1434" s="118" t="n"/>
      <c r="BN1434" s="118" t="n"/>
      <c r="BO1434" s="118" t="n"/>
      <c r="BP1434" s="118" t="n"/>
      <c r="BQ1434" s="118" t="n">
        <v>1</v>
      </c>
      <c r="BR1434" s="118" t="n">
        <v>1</v>
      </c>
      <c r="BS1434" s="118" t="n">
        <v>1</v>
      </c>
      <c r="BT1434" s="118">
        <f>COUNTIF(B1434:BS1434,1)</f>
        <v/>
      </c>
      <c r="BV1434" s="76">
        <f>TRIM(RIGHT(A1434, LEN(A1434) - FIND("@", SUBSTITUTE(A1434, " ", "@", LEN(A1434)-LEN(SUBSTITUTE(A1434," ",""))))))</f>
        <v/>
      </c>
      <c r="BW1434" s="76">
        <f>TRIM(LEFT(A1434,FIND(" ",A1434&amp;" ")-1))</f>
        <v/>
      </c>
      <c r="BX1434">
        <f>+IF(BV1434=BV1433,"Same","Diff")</f>
        <v/>
      </c>
      <c r="BY1434">
        <f>IF(BX1434="Same",IF(BW1434=BW1433,"same","Diff"))</f>
        <v/>
      </c>
    </row>
    <row r="1435" ht="17" customHeight="1">
      <c r="A1435" s="60" t="inlineStr">
        <is>
          <t>Roger Wootton</t>
        </is>
      </c>
      <c r="B1435" s="119" t="n"/>
      <c r="C1435" s="119" t="n"/>
      <c r="D1435" s="119" t="n"/>
      <c r="E1435" s="119" t="n"/>
      <c r="F1435" s="119" t="n"/>
      <c r="G1435" s="119" t="n"/>
      <c r="H1435" s="119" t="n"/>
      <c r="I1435" s="119" t="n"/>
      <c r="J1435" s="118" t="n"/>
      <c r="K1435" s="118" t="n">
        <v>1</v>
      </c>
      <c r="L1435" s="118" t="n"/>
      <c r="M1435" s="118" t="n"/>
      <c r="N1435" s="118" t="n"/>
      <c r="O1435" s="118" t="n"/>
      <c r="P1435" s="118" t="n"/>
      <c r="Q1435" s="118" t="n"/>
      <c r="R1435" s="118" t="n"/>
      <c r="S1435" s="118" t="n"/>
      <c r="T1435" s="118" t="n">
        <v>1</v>
      </c>
      <c r="U1435" s="118" t="n"/>
      <c r="V1435" s="118" t="n"/>
      <c r="W1435" s="118" t="n"/>
      <c r="X1435" s="118" t="n"/>
      <c r="Y1435" s="118" t="n"/>
      <c r="Z1435" s="118" t="n"/>
      <c r="AA1435" s="118" t="n"/>
      <c r="AB1435" s="118" t="n"/>
      <c r="AC1435" s="118" t="n"/>
      <c r="AD1435" s="118" t="n"/>
      <c r="AE1435" s="118" t="n"/>
      <c r="AF1435" s="118" t="n"/>
      <c r="AG1435" s="118" t="n"/>
      <c r="AH1435" s="118" t="n"/>
      <c r="AI1435" s="118" t="n"/>
      <c r="AJ1435" s="118" t="n"/>
      <c r="AK1435" s="118" t="n"/>
      <c r="AL1435" s="118" t="n"/>
      <c r="AM1435" s="118" t="n"/>
      <c r="AN1435" s="118" t="n"/>
      <c r="AO1435" s="118" t="n"/>
      <c r="AP1435" s="118" t="n"/>
      <c r="AQ1435" s="118" t="n"/>
      <c r="AR1435" s="118" t="n"/>
      <c r="AS1435" s="118" t="n"/>
      <c r="AT1435" s="118" t="n"/>
      <c r="AU1435" s="118" t="n"/>
      <c r="AV1435" s="118" t="n"/>
      <c r="AW1435" s="118" t="n"/>
      <c r="AX1435" s="118" t="n"/>
      <c r="AY1435" s="118" t="n"/>
      <c r="AZ1435" s="118" t="n"/>
      <c r="BA1435" s="118" t="n"/>
      <c r="BB1435" s="118" t="n"/>
      <c r="BC1435" s="118" t="n"/>
      <c r="BD1435" s="118" t="n"/>
      <c r="BE1435" s="118" t="n"/>
      <c r="BF1435" s="118" t="n"/>
      <c r="BG1435" s="118" t="n"/>
      <c r="BH1435" s="118" t="n"/>
      <c r="BI1435" s="118" t="n"/>
      <c r="BJ1435" s="118" t="n"/>
      <c r="BK1435" s="118" t="n"/>
      <c r="BL1435" s="118" t="n"/>
      <c r="BM1435" s="118" t="n"/>
      <c r="BN1435" s="118" t="n"/>
      <c r="BO1435" s="118" t="n"/>
      <c r="BP1435" s="118" t="n"/>
      <c r="BQ1435" s="118" t="n"/>
      <c r="BR1435" s="118" t="n"/>
      <c r="BS1435" s="118" t="n"/>
      <c r="BT1435" s="118">
        <f>COUNTIF(B1435:BS1435,1)</f>
        <v/>
      </c>
      <c r="BV1435" s="76">
        <f>TRIM(RIGHT(A1435, LEN(A1435) - FIND("@", SUBSTITUTE(A1435, " ", "@", LEN(A1435)-LEN(SUBSTITUTE(A1435," ",""))))))</f>
        <v/>
      </c>
      <c r="BW1435" s="76">
        <f>TRIM(LEFT(A1435,FIND(" ",A1435&amp;" ")-1))</f>
        <v/>
      </c>
      <c r="BX1435">
        <f>+IF(BV1435=BV1434,"Same","Diff")</f>
        <v/>
      </c>
      <c r="BY1435">
        <f>IF(BX1435="Same",IF(BW1435=BW1434,"same","Diff"))</f>
        <v/>
      </c>
    </row>
    <row r="1436" ht="17" customHeight="1">
      <c r="A1436" s="60" t="inlineStr">
        <is>
          <t>Cam Worner</t>
        </is>
      </c>
      <c r="B1436" s="119" t="n"/>
      <c r="C1436" s="119" t="n"/>
      <c r="D1436" s="119" t="n"/>
      <c r="E1436" s="119" t="n"/>
      <c r="F1436" s="119" t="n"/>
      <c r="G1436" s="119" t="n"/>
      <c r="H1436" s="119" t="n"/>
      <c r="I1436" s="119" t="n"/>
      <c r="J1436" s="118" t="n"/>
      <c r="K1436" s="118" t="n"/>
      <c r="L1436" s="118" t="n"/>
      <c r="M1436" s="118" t="n"/>
      <c r="N1436" s="118" t="n"/>
      <c r="O1436" s="118" t="n"/>
      <c r="P1436" s="118" t="n"/>
      <c r="Q1436" s="118" t="n"/>
      <c r="R1436" s="118" t="n"/>
      <c r="S1436" s="118" t="n"/>
      <c r="T1436" s="118" t="n">
        <v>1</v>
      </c>
      <c r="U1436" s="118" t="n"/>
      <c r="V1436" s="118" t="n">
        <v>1</v>
      </c>
      <c r="W1436" s="118" t="n"/>
      <c r="X1436" s="118" t="n"/>
      <c r="Y1436" s="118" t="n"/>
      <c r="Z1436" s="118" t="n"/>
      <c r="AA1436" s="118" t="n"/>
      <c r="AB1436" s="118" t="n"/>
      <c r="AC1436" s="118" t="n"/>
      <c r="AD1436" s="118" t="n"/>
      <c r="AE1436" s="118" t="n"/>
      <c r="AF1436" s="118" t="n"/>
      <c r="AG1436" s="118" t="n"/>
      <c r="AH1436" s="118" t="n"/>
      <c r="AI1436" s="118" t="n"/>
      <c r="AJ1436" s="118" t="n"/>
      <c r="AK1436" s="118" t="n"/>
      <c r="AL1436" s="118" t="n"/>
      <c r="AM1436" s="118" t="n"/>
      <c r="AN1436" s="118" t="n"/>
      <c r="AO1436" s="118" t="n"/>
      <c r="AP1436" s="118" t="n"/>
      <c r="AQ1436" s="118" t="n"/>
      <c r="AR1436" s="118" t="n"/>
      <c r="AS1436" s="118" t="n"/>
      <c r="AT1436" s="118" t="n"/>
      <c r="AU1436" s="118" t="n"/>
      <c r="AV1436" s="118" t="n"/>
      <c r="AW1436" s="118" t="n"/>
      <c r="AX1436" s="118" t="n"/>
      <c r="AY1436" s="118" t="n"/>
      <c r="AZ1436" s="118" t="n"/>
      <c r="BA1436" s="118" t="n"/>
      <c r="BB1436" s="118" t="n"/>
      <c r="BC1436" s="118" t="n"/>
      <c r="BD1436" s="118" t="n"/>
      <c r="BE1436" s="118" t="n"/>
      <c r="BF1436" s="118" t="n"/>
      <c r="BG1436" s="118" t="n"/>
      <c r="BH1436" s="118" t="n"/>
      <c r="BI1436" s="118" t="n"/>
      <c r="BJ1436" s="118" t="n"/>
      <c r="BK1436" s="118" t="n"/>
      <c r="BL1436" s="118" t="n"/>
      <c r="BM1436" s="118" t="n"/>
      <c r="BN1436" s="118" t="n"/>
      <c r="BO1436" s="118" t="n"/>
      <c r="BP1436" s="118" t="n"/>
      <c r="BQ1436" s="118" t="n"/>
      <c r="BR1436" s="118" t="n"/>
      <c r="BS1436" s="118" t="n"/>
      <c r="BT1436" s="118">
        <f>COUNTIF(B1436:BS1436,1)</f>
        <v/>
      </c>
      <c r="BV1436" s="76">
        <f>TRIM(RIGHT(A1436, LEN(A1436) - FIND("@", SUBSTITUTE(A1436, " ", "@", LEN(A1436)-LEN(SUBSTITUTE(A1436," ",""))))))</f>
        <v/>
      </c>
      <c r="BW1436" s="76">
        <f>TRIM(LEFT(A1436,FIND(" ",A1436&amp;" ")-1))</f>
        <v/>
      </c>
      <c r="BX1436">
        <f>+IF(BV1436=BV1435,"Same","Diff")</f>
        <v/>
      </c>
      <c r="BY1436">
        <f>IF(BX1436="Same",IF(BW1436=BW1435,"same","Diff"))</f>
        <v/>
      </c>
    </row>
    <row r="1437" ht="17" customHeight="1">
      <c r="A1437" s="59" t="inlineStr">
        <is>
          <t>Barry Wraith</t>
        </is>
      </c>
      <c r="B1437" s="117" t="n"/>
      <c r="C1437" s="117" t="n"/>
      <c r="D1437" s="117" t="n"/>
      <c r="E1437" s="117" t="n"/>
      <c r="F1437" s="117" t="n"/>
      <c r="G1437" s="117" t="n"/>
      <c r="H1437" s="117" t="n"/>
      <c r="I1437" s="117" t="n"/>
      <c r="J1437" s="118" t="n"/>
      <c r="K1437" s="118" t="n"/>
      <c r="L1437" s="118" t="n"/>
      <c r="M1437" s="118" t="n"/>
      <c r="N1437" s="118" t="n"/>
      <c r="O1437" s="118" t="n"/>
      <c r="P1437" s="118" t="n"/>
      <c r="Q1437" s="118" t="n"/>
      <c r="R1437" s="118" t="n"/>
      <c r="S1437" s="118" t="n"/>
      <c r="T1437" s="118" t="n"/>
      <c r="U1437" s="118" t="n"/>
      <c r="V1437" s="118" t="n"/>
      <c r="W1437" s="118" t="n"/>
      <c r="X1437" s="118" t="n"/>
      <c r="Y1437" s="118" t="n"/>
      <c r="Z1437" s="118" t="n"/>
      <c r="AA1437" s="118" t="n">
        <v>1</v>
      </c>
      <c r="AB1437" s="118" t="n"/>
      <c r="AC1437" s="118" t="n"/>
      <c r="AD1437" s="118" t="n"/>
      <c r="AE1437" s="118" t="n"/>
      <c r="AF1437" s="118" t="n"/>
      <c r="AG1437" s="118" t="n"/>
      <c r="AH1437" s="118" t="n"/>
      <c r="AI1437" s="118" t="n"/>
      <c r="AJ1437" s="118" t="n"/>
      <c r="AK1437" s="118" t="n"/>
      <c r="AL1437" s="118" t="n"/>
      <c r="AM1437" s="118" t="n"/>
      <c r="AN1437" s="118" t="n"/>
      <c r="AO1437" s="118" t="n"/>
      <c r="AP1437" s="118" t="n"/>
      <c r="AQ1437" s="118" t="n"/>
      <c r="AR1437" s="118" t="n"/>
      <c r="AS1437" s="118" t="n"/>
      <c r="AT1437" s="118" t="n"/>
      <c r="AU1437" s="118" t="n"/>
      <c r="AV1437" s="118" t="n"/>
      <c r="AW1437" s="118" t="n"/>
      <c r="AX1437" s="118" t="n"/>
      <c r="AY1437" s="118" t="n"/>
      <c r="AZ1437" s="118" t="n"/>
      <c r="BA1437" s="118" t="n"/>
      <c r="BB1437" s="118" t="n"/>
      <c r="BC1437" s="118" t="n"/>
      <c r="BD1437" s="118" t="n"/>
      <c r="BE1437" s="118" t="n"/>
      <c r="BF1437" s="118" t="n"/>
      <c r="BG1437" s="118" t="n"/>
      <c r="BH1437" s="118" t="n"/>
      <c r="BI1437" s="118" t="n"/>
      <c r="BJ1437" s="118" t="n"/>
      <c r="BK1437" s="118" t="n"/>
      <c r="BL1437" s="118" t="n"/>
      <c r="BM1437" s="118" t="n"/>
      <c r="BN1437" s="118" t="n"/>
      <c r="BO1437" s="118" t="n"/>
      <c r="BP1437" s="118" t="n"/>
      <c r="BQ1437" s="118" t="n"/>
      <c r="BR1437" s="118" t="n"/>
      <c r="BS1437" s="118" t="n"/>
      <c r="BT1437" s="118">
        <f>COUNTIF(B1437:BS1437,1)</f>
        <v/>
      </c>
      <c r="BV1437" s="76">
        <f>TRIM(RIGHT(A1437, LEN(A1437) - FIND("@", SUBSTITUTE(A1437, " ", "@", LEN(A1437)-LEN(SUBSTITUTE(A1437," ",""))))))</f>
        <v/>
      </c>
      <c r="BW1437" s="76">
        <f>TRIM(LEFT(A1437,FIND(" ",A1437&amp;" ")-1))</f>
        <v/>
      </c>
      <c r="BX1437">
        <f>+IF(BV1437=BV1436,"Same","Diff")</f>
        <v/>
      </c>
      <c r="BY1437">
        <f>IF(BX1437="Same",IF(BW1437=BW1436,"same","Diff"))</f>
        <v/>
      </c>
    </row>
    <row r="1438" ht="17" customHeight="1">
      <c r="A1438" s="60" t="inlineStr">
        <is>
          <t>Brad Wright</t>
        </is>
      </c>
      <c r="B1438" s="119" t="n"/>
      <c r="C1438" s="119" t="n"/>
      <c r="D1438" s="119" t="n"/>
      <c r="E1438" s="119" t="n"/>
      <c r="F1438" s="119" t="n"/>
      <c r="G1438" s="119" t="n"/>
      <c r="H1438" s="119" t="n"/>
      <c r="I1438" s="119" t="n"/>
      <c r="J1438" s="118" t="n"/>
      <c r="K1438" s="118" t="n"/>
      <c r="L1438" s="118" t="n"/>
      <c r="M1438" s="118" t="n"/>
      <c r="N1438" s="118" t="n"/>
      <c r="O1438" s="118" t="n"/>
      <c r="P1438" s="118" t="n"/>
      <c r="Q1438" s="118" t="n"/>
      <c r="R1438" s="118" t="n"/>
      <c r="S1438" s="118" t="n"/>
      <c r="T1438" s="118" t="n"/>
      <c r="U1438" s="118" t="n"/>
      <c r="V1438" s="118" t="n"/>
      <c r="W1438" s="118" t="n"/>
      <c r="X1438" s="118" t="n"/>
      <c r="Y1438" s="118" t="n"/>
      <c r="Z1438" s="118" t="n"/>
      <c r="AA1438" s="118" t="n"/>
      <c r="AB1438" s="118" t="n"/>
      <c r="AC1438" s="118" t="n"/>
      <c r="AD1438" s="118" t="n"/>
      <c r="AE1438" s="118" t="n"/>
      <c r="AF1438" s="118" t="n"/>
      <c r="AG1438" s="118" t="n">
        <v>1</v>
      </c>
      <c r="AH1438" s="118" t="n">
        <v>1</v>
      </c>
      <c r="AI1438" s="118" t="n"/>
      <c r="AJ1438" s="118" t="n"/>
      <c r="AK1438" s="118" t="n"/>
      <c r="AL1438" s="118" t="n"/>
      <c r="AM1438" s="118" t="n"/>
      <c r="AN1438" s="118" t="n"/>
      <c r="AO1438" s="118" t="n"/>
      <c r="AP1438" s="118" t="n"/>
      <c r="AQ1438" s="118" t="n"/>
      <c r="AR1438" s="118" t="n"/>
      <c r="AS1438" s="118" t="n"/>
      <c r="AT1438" s="118" t="n"/>
      <c r="AU1438" s="118" t="n"/>
      <c r="AV1438" s="118" t="n"/>
      <c r="AW1438" s="118" t="n"/>
      <c r="AX1438" s="118" t="n"/>
      <c r="AY1438" s="118" t="n"/>
      <c r="AZ1438" s="118" t="n"/>
      <c r="BA1438" s="118" t="n"/>
      <c r="BB1438" s="118" t="n"/>
      <c r="BC1438" s="118" t="n"/>
      <c r="BD1438" s="118" t="n"/>
      <c r="BE1438" s="118" t="n"/>
      <c r="BF1438" s="118" t="n"/>
      <c r="BG1438" s="118" t="n"/>
      <c r="BH1438" s="118" t="n"/>
      <c r="BI1438" s="118" t="n"/>
      <c r="BJ1438" s="118" t="n"/>
      <c r="BK1438" s="118" t="n"/>
      <c r="BL1438" s="118" t="n"/>
      <c r="BM1438" s="118" t="n"/>
      <c r="BN1438" s="118" t="n"/>
      <c r="BO1438" s="118" t="n"/>
      <c r="BP1438" s="118" t="n"/>
      <c r="BQ1438" s="118" t="n"/>
      <c r="BR1438" s="118" t="n"/>
      <c r="BS1438" s="118" t="n"/>
      <c r="BT1438" s="118">
        <f>COUNTIF(B1438:BS1438,1)</f>
        <v/>
      </c>
      <c r="BV1438" s="76">
        <f>TRIM(RIGHT(A1438, LEN(A1438) - FIND("@", SUBSTITUTE(A1438, " ", "@", LEN(A1438)-LEN(SUBSTITUTE(A1438," ",""))))))</f>
        <v/>
      </c>
      <c r="BW1438" s="76">
        <f>TRIM(LEFT(A1438,FIND(" ",A1438&amp;" ")-1))</f>
        <v/>
      </c>
      <c r="BX1438">
        <f>+IF(BV1438=BV1437,"Same","Diff")</f>
        <v/>
      </c>
      <c r="BY1438">
        <f>IF(BX1438="Same",IF(BW1438=BW1437,"same","Diff"))</f>
        <v/>
      </c>
    </row>
    <row r="1439" ht="17" customHeight="1">
      <c r="A1439" s="60" t="inlineStr">
        <is>
          <t>Bruce Wright</t>
        </is>
      </c>
      <c r="B1439" s="119" t="n"/>
      <c r="C1439" s="119" t="n"/>
      <c r="D1439" s="119" t="n"/>
      <c r="E1439" s="119" t="n"/>
      <c r="F1439" s="119" t="n"/>
      <c r="G1439" s="119" t="n"/>
      <c r="H1439" s="119" t="n">
        <v>1</v>
      </c>
      <c r="I1439" s="119" t="n"/>
      <c r="J1439" s="118" t="n"/>
      <c r="K1439" s="118" t="n"/>
      <c r="L1439" s="118" t="n"/>
      <c r="M1439" s="118" t="n"/>
      <c r="N1439" s="118" t="n"/>
      <c r="O1439" s="118" t="n"/>
      <c r="P1439" s="118" t="n"/>
      <c r="Q1439" s="118" t="n"/>
      <c r="R1439" s="118" t="n"/>
      <c r="S1439" s="118" t="n"/>
      <c r="T1439" s="118" t="n"/>
      <c r="U1439" s="118" t="n"/>
      <c r="V1439" s="118" t="n"/>
      <c r="W1439" s="118" t="n"/>
      <c r="X1439" s="118" t="n"/>
      <c r="Y1439" s="118" t="n"/>
      <c r="Z1439" s="118" t="n"/>
      <c r="AA1439" s="118" t="n"/>
      <c r="AB1439" s="118" t="n"/>
      <c r="AC1439" s="118" t="n"/>
      <c r="AD1439" s="118" t="n"/>
      <c r="AE1439" s="118" t="n"/>
      <c r="AF1439" s="118" t="n"/>
      <c r="AG1439" s="118" t="n"/>
      <c r="AH1439" s="118" t="n"/>
      <c r="AI1439" s="118" t="n"/>
      <c r="AJ1439" s="118" t="n"/>
      <c r="AK1439" s="118" t="n"/>
      <c r="AL1439" s="118" t="n"/>
      <c r="AM1439" s="118" t="n"/>
      <c r="AN1439" s="118" t="n"/>
      <c r="AO1439" s="118" t="n"/>
      <c r="AP1439" s="118" t="n"/>
      <c r="AQ1439" s="118" t="n"/>
      <c r="AR1439" s="118" t="n"/>
      <c r="AS1439" s="118" t="n"/>
      <c r="AT1439" s="118" t="n"/>
      <c r="AU1439" s="118" t="n"/>
      <c r="AV1439" s="118" t="n"/>
      <c r="AW1439" s="118" t="n"/>
      <c r="AX1439" s="118" t="n"/>
      <c r="AY1439" s="118" t="n"/>
      <c r="AZ1439" s="118" t="n"/>
      <c r="BA1439" s="118" t="n"/>
      <c r="BB1439" s="118" t="n"/>
      <c r="BC1439" s="118" t="n"/>
      <c r="BD1439" s="118" t="n"/>
      <c r="BE1439" s="118" t="n"/>
      <c r="BF1439" s="118" t="n"/>
      <c r="BG1439" s="118" t="n"/>
      <c r="BH1439" s="118" t="n"/>
      <c r="BI1439" s="118" t="n"/>
      <c r="BJ1439" s="118" t="n"/>
      <c r="BK1439" s="118" t="n"/>
      <c r="BL1439" s="118" t="n"/>
      <c r="BM1439" s="118" t="n"/>
      <c r="BN1439" s="118" t="n"/>
      <c r="BO1439" s="118" t="n"/>
      <c r="BP1439" s="118" t="n"/>
      <c r="BQ1439" s="118" t="n"/>
      <c r="BR1439" s="118" t="n"/>
      <c r="BS1439" s="118" t="n"/>
      <c r="BT1439" s="118">
        <f>COUNTIF(B1439:BS1439,1)</f>
        <v/>
      </c>
      <c r="BV1439" s="76">
        <f>TRIM(RIGHT(A1439, LEN(A1439) - FIND("@", SUBSTITUTE(A1439, " ", "@", LEN(A1439)-LEN(SUBSTITUTE(A1439," ",""))))))</f>
        <v/>
      </c>
      <c r="BW1439" s="76">
        <f>TRIM(LEFT(A1439,FIND(" ",A1439&amp;" ")-1))</f>
        <v/>
      </c>
      <c r="BX1439">
        <f>+IF(BV1439=BV1438,"Same","Diff")</f>
        <v/>
      </c>
      <c r="BY1439">
        <f>IF(BX1439="Same",IF(BW1439=BW1438,"same","Diff"))</f>
        <v/>
      </c>
    </row>
    <row r="1440" ht="17" customHeight="1">
      <c r="A1440" s="60" t="inlineStr">
        <is>
          <t>Greg Wright</t>
        </is>
      </c>
      <c r="B1440" s="119" t="n"/>
      <c r="C1440" s="119" t="n"/>
      <c r="D1440" s="119" t="n"/>
      <c r="E1440" s="119" t="n"/>
      <c r="F1440" s="119" t="n"/>
      <c r="G1440" s="119" t="n"/>
      <c r="H1440" s="119" t="n"/>
      <c r="I1440" s="119" t="n"/>
      <c r="J1440" s="118" t="n"/>
      <c r="K1440" s="118" t="n"/>
      <c r="L1440" s="118" t="n"/>
      <c r="M1440" s="118" t="n"/>
      <c r="N1440" s="118" t="n"/>
      <c r="O1440" s="118" t="n"/>
      <c r="P1440" s="118" t="n"/>
      <c r="Q1440" s="118" t="n"/>
      <c r="R1440" s="118" t="n"/>
      <c r="S1440" s="118" t="n"/>
      <c r="T1440" s="118" t="n"/>
      <c r="U1440" s="118" t="n"/>
      <c r="V1440" s="118" t="n">
        <v>1</v>
      </c>
      <c r="W1440" s="118" t="n"/>
      <c r="X1440" s="118" t="n"/>
      <c r="Y1440" s="118" t="n"/>
      <c r="Z1440" s="118" t="n"/>
      <c r="AA1440" s="118" t="n"/>
      <c r="AB1440" s="118" t="n"/>
      <c r="AC1440" s="118" t="n"/>
      <c r="AD1440" s="118" t="n"/>
      <c r="AE1440" s="118" t="n"/>
      <c r="AF1440" s="118" t="n"/>
      <c r="AG1440" s="118" t="n"/>
      <c r="AH1440" s="118" t="n"/>
      <c r="AI1440" s="118" t="n"/>
      <c r="AJ1440" s="118" t="n"/>
      <c r="AK1440" s="118" t="n"/>
      <c r="AL1440" s="118" t="n"/>
      <c r="AM1440" s="118" t="n"/>
      <c r="AN1440" s="118" t="n"/>
      <c r="AO1440" s="118" t="n"/>
      <c r="AP1440" s="118" t="n"/>
      <c r="AQ1440" s="118" t="n"/>
      <c r="AR1440" s="118" t="n"/>
      <c r="AS1440" s="118" t="n"/>
      <c r="AT1440" s="118" t="n"/>
      <c r="AU1440" s="118" t="n"/>
      <c r="AV1440" s="118" t="n"/>
      <c r="AW1440" s="118" t="n"/>
      <c r="AX1440" s="118" t="n"/>
      <c r="AY1440" s="118" t="n"/>
      <c r="AZ1440" s="118" t="n"/>
      <c r="BA1440" s="118" t="n"/>
      <c r="BB1440" s="118" t="n"/>
      <c r="BC1440" s="118" t="n"/>
      <c r="BD1440" s="118" t="n"/>
      <c r="BE1440" s="118" t="n"/>
      <c r="BF1440" s="118" t="n"/>
      <c r="BG1440" s="118" t="n"/>
      <c r="BH1440" s="118" t="n"/>
      <c r="BI1440" s="118" t="n"/>
      <c r="BJ1440" s="118" t="n"/>
      <c r="BK1440" s="118" t="n"/>
      <c r="BL1440" s="118" t="n"/>
      <c r="BM1440" s="118" t="n"/>
      <c r="BN1440" s="118" t="n"/>
      <c r="BO1440" s="118" t="n"/>
      <c r="BP1440" s="118" t="n"/>
      <c r="BQ1440" s="118" t="n"/>
      <c r="BR1440" s="118" t="n"/>
      <c r="BS1440" s="118" t="n"/>
      <c r="BT1440" s="118">
        <f>COUNTIF(B1440:BS1440,1)</f>
        <v/>
      </c>
      <c r="BV1440" s="76">
        <f>TRIM(RIGHT(A1440, LEN(A1440) - FIND("@", SUBSTITUTE(A1440, " ", "@", LEN(A1440)-LEN(SUBSTITUTE(A1440," ",""))))))</f>
        <v/>
      </c>
      <c r="BW1440" s="76">
        <f>TRIM(LEFT(A1440,FIND(" ",A1440&amp;" ")-1))</f>
        <v/>
      </c>
      <c r="BX1440">
        <f>+IF(BV1440=BV1439,"Same","Diff")</f>
        <v/>
      </c>
      <c r="BY1440">
        <f>IF(BX1440="Same",IF(BW1440=BW1439,"same","Diff"))</f>
        <v/>
      </c>
    </row>
    <row r="1441" ht="17" customHeight="1">
      <c r="A1441" s="60" t="inlineStr">
        <is>
          <t>Jim Wright</t>
        </is>
      </c>
      <c r="B1441" s="119" t="n"/>
      <c r="C1441" s="119" t="n"/>
      <c r="D1441" s="119" t="n"/>
      <c r="E1441" s="119" t="n">
        <v>1</v>
      </c>
      <c r="F1441" s="119" t="n"/>
      <c r="G1441" s="119" t="n"/>
      <c r="H1441" s="119" t="n"/>
      <c r="I1441" s="119" t="n"/>
      <c r="J1441" s="118" t="n"/>
      <c r="K1441" s="118" t="n">
        <v>1</v>
      </c>
      <c r="L1441" s="118" t="n"/>
      <c r="M1441" s="118" t="n"/>
      <c r="N1441" s="118" t="n"/>
      <c r="O1441" s="118" t="n"/>
      <c r="P1441" s="118" t="n"/>
      <c r="Q1441" s="118" t="n"/>
      <c r="R1441" s="118" t="n"/>
      <c r="S1441" s="118" t="n"/>
      <c r="T1441" s="118" t="n"/>
      <c r="U1441" s="118" t="n"/>
      <c r="V1441" s="118" t="n"/>
      <c r="W1441" s="118" t="n"/>
      <c r="X1441" s="118" t="n"/>
      <c r="Y1441" s="118" t="n"/>
      <c r="Z1441" s="118" t="n"/>
      <c r="AA1441" s="118" t="n"/>
      <c r="AB1441" s="118" t="n"/>
      <c r="AC1441" s="118" t="n"/>
      <c r="AD1441" s="118" t="n"/>
      <c r="AE1441" s="118" t="n"/>
      <c r="AF1441" s="118" t="n"/>
      <c r="AG1441" s="118" t="n"/>
      <c r="AH1441" s="118" t="n"/>
      <c r="AI1441" s="118" t="n"/>
      <c r="AJ1441" s="118" t="n"/>
      <c r="AK1441" s="118" t="n"/>
      <c r="AL1441" s="118" t="n"/>
      <c r="AM1441" s="118" t="n"/>
      <c r="AN1441" s="118" t="n"/>
      <c r="AO1441" s="118" t="n"/>
      <c r="AP1441" s="118" t="n"/>
      <c r="AQ1441" s="118" t="n"/>
      <c r="AR1441" s="118" t="n"/>
      <c r="AS1441" s="118" t="n"/>
      <c r="AT1441" s="118" t="n"/>
      <c r="AU1441" s="118" t="n"/>
      <c r="AV1441" s="118" t="n"/>
      <c r="AW1441" s="118" t="n"/>
      <c r="AX1441" s="118" t="n"/>
      <c r="AY1441" s="118" t="n"/>
      <c r="AZ1441" s="118" t="n"/>
      <c r="BA1441" s="118" t="n"/>
      <c r="BB1441" s="118" t="n"/>
      <c r="BC1441" s="118" t="n"/>
      <c r="BD1441" s="118" t="n"/>
      <c r="BE1441" s="118" t="n"/>
      <c r="BF1441" s="118" t="n"/>
      <c r="BG1441" s="118" t="n"/>
      <c r="BH1441" s="118" t="n"/>
      <c r="BI1441" s="118" t="n"/>
      <c r="BJ1441" s="118" t="n"/>
      <c r="BK1441" s="118" t="n"/>
      <c r="BL1441" s="118" t="n"/>
      <c r="BM1441" s="118" t="n"/>
      <c r="BN1441" s="118" t="n"/>
      <c r="BO1441" s="118" t="n"/>
      <c r="BP1441" s="118" t="n"/>
      <c r="BQ1441" s="118" t="n"/>
      <c r="BR1441" s="118" t="n"/>
      <c r="BS1441" s="118" t="n"/>
      <c r="BT1441" s="118">
        <f>COUNTIF(B1441:BS1441,1)</f>
        <v/>
      </c>
      <c r="BV1441" s="76">
        <f>TRIM(RIGHT(A1441, LEN(A1441) - FIND("@", SUBSTITUTE(A1441, " ", "@", LEN(A1441)-LEN(SUBSTITUTE(A1441," ",""))))))</f>
        <v/>
      </c>
      <c r="BW1441" s="76">
        <f>TRIM(LEFT(A1441,FIND(" ",A1441&amp;" ")-1))</f>
        <v/>
      </c>
      <c r="BX1441">
        <f>+IF(BV1441=BV1440,"Same","Diff")</f>
        <v/>
      </c>
      <c r="BY1441">
        <f>IF(BX1441="Same",IF(BW1441=BW1440,"same","Diff"))</f>
        <v/>
      </c>
    </row>
    <row r="1442" ht="17" customHeight="1">
      <c r="A1442" s="59" t="inlineStr">
        <is>
          <t>John Wright</t>
        </is>
      </c>
      <c r="B1442" s="117" t="n"/>
      <c r="C1442" s="117" t="n"/>
      <c r="D1442" s="117" t="n"/>
      <c r="E1442" s="117" t="n"/>
      <c r="F1442" s="117" t="n"/>
      <c r="G1442" s="117" t="n"/>
      <c r="H1442" s="117" t="n"/>
      <c r="I1442" s="117" t="n"/>
      <c r="J1442" s="118" t="n"/>
      <c r="K1442" s="118" t="n"/>
      <c r="L1442" s="118" t="n"/>
      <c r="M1442" s="118" t="n"/>
      <c r="N1442" s="118" t="n"/>
      <c r="O1442" s="118" t="n"/>
      <c r="P1442" s="118" t="n"/>
      <c r="Q1442" s="118" t="n"/>
      <c r="R1442" s="118" t="n"/>
      <c r="S1442" s="118" t="n"/>
      <c r="T1442" s="118" t="n"/>
      <c r="U1442" s="118" t="n">
        <v>1</v>
      </c>
      <c r="V1442" s="118" t="n"/>
      <c r="W1442" s="118" t="n"/>
      <c r="X1442" s="118" t="n"/>
      <c r="Y1442" s="118" t="n"/>
      <c r="Z1442" s="118" t="n"/>
      <c r="AA1442" s="118" t="n"/>
      <c r="AB1442" s="118" t="n"/>
      <c r="AC1442" s="118" t="n"/>
      <c r="AD1442" s="118" t="n"/>
      <c r="AE1442" s="118" t="n"/>
      <c r="AF1442" s="118" t="n"/>
      <c r="AG1442" s="118" t="n"/>
      <c r="AH1442" s="118" t="n"/>
      <c r="AI1442" s="118" t="n"/>
      <c r="AJ1442" s="118" t="n"/>
      <c r="AK1442" s="118" t="n"/>
      <c r="AL1442" s="118" t="n"/>
      <c r="AM1442" s="118" t="n"/>
      <c r="AN1442" s="118" t="n"/>
      <c r="AO1442" s="118" t="n"/>
      <c r="AP1442" s="118" t="n"/>
      <c r="AQ1442" s="118" t="n"/>
      <c r="AR1442" s="118" t="n"/>
      <c r="AS1442" s="118" t="n"/>
      <c r="AT1442" s="118" t="n"/>
      <c r="AU1442" s="118" t="n"/>
      <c r="AV1442" s="118" t="n"/>
      <c r="AW1442" s="118" t="n"/>
      <c r="AX1442" s="118" t="n"/>
      <c r="AY1442" s="118" t="n"/>
      <c r="AZ1442" s="118" t="n"/>
      <c r="BA1442" s="118" t="n"/>
      <c r="BB1442" s="118" t="n"/>
      <c r="BC1442" s="118" t="n"/>
      <c r="BD1442" s="118" t="n"/>
      <c r="BE1442" s="118" t="n"/>
      <c r="BF1442" s="118" t="n"/>
      <c r="BG1442" s="118" t="n"/>
      <c r="BH1442" s="118" t="n"/>
      <c r="BI1442" s="118" t="n"/>
      <c r="BJ1442" s="118" t="n"/>
      <c r="BK1442" s="118" t="n"/>
      <c r="BL1442" s="118" t="n"/>
      <c r="BM1442" s="118" t="n"/>
      <c r="BN1442" s="118" t="n"/>
      <c r="BO1442" s="118" t="n"/>
      <c r="BP1442" s="118" t="n"/>
      <c r="BQ1442" s="118" t="n"/>
      <c r="BR1442" s="118" t="n"/>
      <c r="BS1442" s="118" t="n"/>
      <c r="BT1442" s="118">
        <f>COUNTIF(B1442:BS1442,1)</f>
        <v/>
      </c>
      <c r="BV1442" s="76">
        <f>TRIM(RIGHT(A1442, LEN(A1442) - FIND("@", SUBSTITUTE(A1442, " ", "@", LEN(A1442)-LEN(SUBSTITUTE(A1442," ",""))))))</f>
        <v/>
      </c>
      <c r="BW1442" s="76">
        <f>TRIM(LEFT(A1442,FIND(" ",A1442&amp;" ")-1))</f>
        <v/>
      </c>
      <c r="BX1442">
        <f>+IF(BV1442=BV1441,"Same","Diff")</f>
        <v/>
      </c>
      <c r="BY1442">
        <f>IF(BX1442="Same",IF(BW1442=BW1441,"same","Diff"))</f>
        <v/>
      </c>
    </row>
    <row r="1443" ht="17" customHeight="1">
      <c r="A1443" s="59" t="inlineStr">
        <is>
          <t>Terry Wyhoon</t>
        </is>
      </c>
      <c r="B1443" s="117" t="n"/>
      <c r="C1443" s="117" t="n"/>
      <c r="D1443" s="117" t="n"/>
      <c r="E1443" s="117" t="n"/>
      <c r="F1443" s="117" t="n"/>
      <c r="G1443" s="117" t="n"/>
      <c r="H1443" s="117" t="n"/>
      <c r="I1443" s="117" t="n"/>
      <c r="J1443" s="118" t="n"/>
      <c r="K1443" s="118" t="n"/>
      <c r="L1443" s="118" t="n"/>
      <c r="M1443" s="118" t="n"/>
      <c r="N1443" s="118" t="n"/>
      <c r="O1443" s="118" t="n"/>
      <c r="P1443" s="118" t="n"/>
      <c r="Q1443" s="118" t="n"/>
      <c r="R1443" s="118" t="n"/>
      <c r="S1443" s="118" t="n"/>
      <c r="T1443" s="118" t="n"/>
      <c r="U1443" s="118" t="n"/>
      <c r="V1443" s="118" t="n"/>
      <c r="W1443" s="118" t="n"/>
      <c r="X1443" s="118" t="n"/>
      <c r="Y1443" s="118" t="n"/>
      <c r="Z1443" s="118" t="n"/>
      <c r="AA1443" s="118" t="n"/>
      <c r="AB1443" s="118" t="n"/>
      <c r="AC1443" s="118" t="n"/>
      <c r="AD1443" s="118" t="n"/>
      <c r="AE1443" s="118" t="n"/>
      <c r="AF1443" s="118" t="n"/>
      <c r="AG1443" s="118" t="n"/>
      <c r="AH1443" s="118" t="n"/>
      <c r="AI1443" s="118" t="n"/>
      <c r="AJ1443" s="118" t="n"/>
      <c r="AK1443" s="118" t="n"/>
      <c r="AL1443" s="118" t="n"/>
      <c r="AM1443" s="118" t="n"/>
      <c r="AN1443" s="118" t="n"/>
      <c r="AO1443" s="118" t="n"/>
      <c r="AP1443" s="118" t="n"/>
      <c r="AQ1443" s="118" t="n"/>
      <c r="AR1443" s="118" t="n"/>
      <c r="AS1443" s="118" t="n">
        <v>1</v>
      </c>
      <c r="AT1443" s="118" t="n">
        <v>1</v>
      </c>
      <c r="AU1443" s="118" t="n"/>
      <c r="AV1443" s="118" t="n"/>
      <c r="AW1443" s="118" t="n"/>
      <c r="AX1443" s="118" t="n"/>
      <c r="AY1443" s="118" t="n"/>
      <c r="AZ1443" s="118" t="n"/>
      <c r="BA1443" s="118" t="n"/>
      <c r="BB1443" s="118" t="n"/>
      <c r="BC1443" s="118" t="n"/>
      <c r="BD1443" s="118" t="n"/>
      <c r="BE1443" s="118" t="n"/>
      <c r="BF1443" s="118" t="n"/>
      <c r="BG1443" s="118" t="n"/>
      <c r="BH1443" s="118" t="n"/>
      <c r="BI1443" s="118" t="n"/>
      <c r="BJ1443" s="118" t="n"/>
      <c r="BK1443" s="118" t="n"/>
      <c r="BL1443" s="118" t="n"/>
      <c r="BM1443" s="118" t="n"/>
      <c r="BN1443" s="118" t="n"/>
      <c r="BO1443" s="118" t="n"/>
      <c r="BP1443" s="118" t="n"/>
      <c r="BQ1443" s="118" t="n"/>
      <c r="BR1443" s="118" t="n"/>
      <c r="BS1443" s="118" t="n"/>
      <c r="BT1443" s="118">
        <f>COUNTIF(B1443:BS1443,1)</f>
        <v/>
      </c>
      <c r="BV1443" s="76">
        <f>TRIM(RIGHT(A1443, LEN(A1443) - FIND("@", SUBSTITUTE(A1443, " ", "@", LEN(A1443)-LEN(SUBSTITUTE(A1443," ",""))))))</f>
        <v/>
      </c>
      <c r="BW1443" s="76">
        <f>TRIM(LEFT(A1443,FIND(" ",A1443&amp;" ")-1))</f>
        <v/>
      </c>
      <c r="BX1443">
        <f>+IF(BV1443=BV1442,"Same","Diff")</f>
        <v/>
      </c>
      <c r="BY1443">
        <f>IF(BX1443="Same",IF(BW1443=BW1442,"same","Diff"))</f>
        <v/>
      </c>
    </row>
    <row r="1444" ht="17" customHeight="1">
      <c r="A1444" s="59" t="inlineStr">
        <is>
          <t>Arthur Wylie</t>
        </is>
      </c>
      <c r="B1444" s="117" t="n">
        <v>1</v>
      </c>
      <c r="C1444" s="117" t="n"/>
      <c r="D1444" s="117" t="n"/>
      <c r="E1444" s="117" t="n"/>
      <c r="F1444" s="117" t="n"/>
      <c r="G1444" s="117" t="n"/>
      <c r="H1444" s="117" t="n"/>
      <c r="I1444" s="117" t="n"/>
      <c r="J1444" s="118" t="n"/>
      <c r="K1444" s="118" t="n"/>
      <c r="L1444" s="118" t="n"/>
      <c r="M1444" s="118" t="n"/>
      <c r="N1444" s="118" t="n"/>
      <c r="O1444" s="118" t="n"/>
      <c r="P1444" s="118" t="n"/>
      <c r="Q1444" s="118" t="n"/>
      <c r="R1444" s="118" t="n"/>
      <c r="S1444" s="118" t="n"/>
      <c r="T1444" s="118" t="n"/>
      <c r="U1444" s="118" t="n"/>
      <c r="V1444" s="118" t="n"/>
      <c r="W1444" s="118" t="n"/>
      <c r="X1444" s="118" t="n"/>
      <c r="Y1444" s="118" t="n"/>
      <c r="Z1444" s="118" t="n"/>
      <c r="AA1444" s="118" t="n"/>
      <c r="AB1444" s="118" t="n"/>
      <c r="AC1444" s="118" t="n"/>
      <c r="AD1444" s="118" t="n"/>
      <c r="AE1444" s="118" t="n"/>
      <c r="AF1444" s="118" t="n"/>
      <c r="AG1444" s="118" t="n"/>
      <c r="AH1444" s="118" t="n"/>
      <c r="AI1444" s="118" t="n"/>
      <c r="AJ1444" s="118" t="n"/>
      <c r="AK1444" s="118" t="n"/>
      <c r="AL1444" s="118" t="n"/>
      <c r="AM1444" s="118" t="n"/>
      <c r="AN1444" s="118" t="n"/>
      <c r="AO1444" s="118" t="n"/>
      <c r="AP1444" s="118" t="n"/>
      <c r="AQ1444" s="118" t="n"/>
      <c r="AR1444" s="118" t="n"/>
      <c r="AS1444" s="118" t="n"/>
      <c r="AT1444" s="118" t="n"/>
      <c r="AU1444" s="118" t="n"/>
      <c r="AV1444" s="118" t="n"/>
      <c r="AW1444" s="118" t="n"/>
      <c r="AX1444" s="118" t="n"/>
      <c r="AY1444" s="118" t="n"/>
      <c r="AZ1444" s="118" t="n"/>
      <c r="BA1444" s="118" t="n"/>
      <c r="BB1444" s="118" t="n"/>
      <c r="BC1444" s="118" t="n"/>
      <c r="BD1444" s="118" t="n"/>
      <c r="BE1444" s="118" t="n"/>
      <c r="BF1444" s="118" t="n"/>
      <c r="BG1444" s="118" t="n"/>
      <c r="BH1444" s="118" t="n"/>
      <c r="BI1444" s="118" t="n"/>
      <c r="BJ1444" s="118" t="n"/>
      <c r="BK1444" s="118" t="n"/>
      <c r="BL1444" s="118" t="n"/>
      <c r="BM1444" s="118" t="n"/>
      <c r="BN1444" s="118" t="n"/>
      <c r="BO1444" s="118" t="n"/>
      <c r="BP1444" s="118" t="n"/>
      <c r="BQ1444" s="118" t="n"/>
      <c r="BR1444" s="118" t="n"/>
      <c r="BS1444" s="118" t="n"/>
      <c r="BT1444" s="118">
        <f>COUNTIF(B1444:BS1444,1)</f>
        <v/>
      </c>
      <c r="BV1444" s="76">
        <f>TRIM(RIGHT(A1444, LEN(A1444) - FIND("@", SUBSTITUTE(A1444, " ", "@", LEN(A1444)-LEN(SUBSTITUTE(A1444," ",""))))))</f>
        <v/>
      </c>
      <c r="BW1444" s="76">
        <f>TRIM(LEFT(A1444,FIND(" ",A1444&amp;" ")-1))</f>
        <v/>
      </c>
      <c r="BX1444">
        <f>+IF(BV1444=BV1443,"Same","Diff")</f>
        <v/>
      </c>
      <c r="BY1444">
        <f>IF(BX1444="Same",IF(BW1444=BW1443,"same","Diff"))</f>
        <v/>
      </c>
    </row>
    <row r="1445" ht="17" customHeight="1">
      <c r="A1445" s="59" t="inlineStr">
        <is>
          <t>Ken Wylie</t>
        </is>
      </c>
      <c r="B1445" s="117" t="n">
        <v>1</v>
      </c>
      <c r="C1445" s="117" t="n"/>
      <c r="D1445" s="117" t="n"/>
      <c r="E1445" s="117" t="n"/>
      <c r="F1445" s="117" t="n"/>
      <c r="G1445" s="117" t="n"/>
      <c r="H1445" s="117" t="n"/>
      <c r="I1445" s="117" t="n"/>
      <c r="J1445" s="118" t="n"/>
      <c r="K1445" s="118" t="n"/>
      <c r="L1445" s="118" t="n"/>
      <c r="M1445" s="118" t="n"/>
      <c r="N1445" s="118" t="n"/>
      <c r="O1445" s="118" t="n"/>
      <c r="P1445" s="118" t="n"/>
      <c r="Q1445" s="118" t="n"/>
      <c r="R1445" s="118" t="n"/>
      <c r="S1445" s="118" t="n"/>
      <c r="T1445" s="118" t="n"/>
      <c r="U1445" s="118" t="n"/>
      <c r="V1445" s="118" t="n"/>
      <c r="W1445" s="118" t="n"/>
      <c r="X1445" s="118" t="n"/>
      <c r="Y1445" s="118" t="n"/>
      <c r="Z1445" s="118" t="n"/>
      <c r="AA1445" s="118" t="n"/>
      <c r="AB1445" s="118" t="n"/>
      <c r="AC1445" s="118" t="n"/>
      <c r="AD1445" s="118" t="n"/>
      <c r="AE1445" s="118" t="n"/>
      <c r="AF1445" s="118" t="n"/>
      <c r="AG1445" s="118" t="n"/>
      <c r="AH1445" s="118" t="n"/>
      <c r="AI1445" s="118" t="n"/>
      <c r="AJ1445" s="118" t="n"/>
      <c r="AK1445" s="118" t="n"/>
      <c r="AL1445" s="118" t="n"/>
      <c r="AM1445" s="118" t="n"/>
      <c r="AN1445" s="118" t="n"/>
      <c r="AO1445" s="118" t="n"/>
      <c r="AP1445" s="118" t="n"/>
      <c r="AQ1445" s="118" t="n"/>
      <c r="AR1445" s="118" t="n"/>
      <c r="AS1445" s="118" t="n"/>
      <c r="AT1445" s="118" t="n"/>
      <c r="AU1445" s="118" t="n"/>
      <c r="AV1445" s="118" t="n"/>
      <c r="AW1445" s="118" t="n"/>
      <c r="AX1445" s="118" t="n"/>
      <c r="AY1445" s="118" t="n"/>
      <c r="AZ1445" s="118" t="n"/>
      <c r="BA1445" s="118" t="n"/>
      <c r="BB1445" s="118" t="n"/>
      <c r="BC1445" s="118" t="n"/>
      <c r="BD1445" s="118" t="n"/>
      <c r="BE1445" s="118" t="n"/>
      <c r="BF1445" s="118" t="n"/>
      <c r="BG1445" s="118" t="n"/>
      <c r="BH1445" s="118" t="n"/>
      <c r="BI1445" s="118" t="n"/>
      <c r="BJ1445" s="118" t="n"/>
      <c r="BK1445" s="118" t="n"/>
      <c r="BL1445" s="118" t="n"/>
      <c r="BM1445" s="118" t="n"/>
      <c r="BN1445" s="118" t="n"/>
      <c r="BO1445" s="118" t="n"/>
      <c r="BP1445" s="118" t="n"/>
      <c r="BQ1445" s="118" t="n"/>
      <c r="BR1445" s="118" t="n"/>
      <c r="BS1445" s="118" t="n"/>
      <c r="BT1445" s="118">
        <f>COUNTIF(B1445:BS1445,1)</f>
        <v/>
      </c>
      <c r="BV1445" s="76">
        <f>TRIM(RIGHT(A1445, LEN(A1445) - FIND("@", SUBSTITUTE(A1445, " ", "@", LEN(A1445)-LEN(SUBSTITUTE(A1445," ",""))))))</f>
        <v/>
      </c>
      <c r="BW1445" s="76">
        <f>TRIM(LEFT(A1445,FIND(" ",A1445&amp;" ")-1))</f>
        <v/>
      </c>
      <c r="BX1445">
        <f>+IF(BV1445=BV1444,"Same","Diff")</f>
        <v/>
      </c>
      <c r="BY1445">
        <f>IF(BX1445="Same",IF(BW1445=BW1444,"same","Diff"))</f>
        <v/>
      </c>
    </row>
    <row r="1446" ht="17" customHeight="1">
      <c r="A1446" s="60" t="inlineStr">
        <is>
          <t>Adrian Yannucelli</t>
        </is>
      </c>
      <c r="B1446" s="119" t="n"/>
      <c r="C1446" s="119" t="n"/>
      <c r="D1446" s="119" t="n"/>
      <c r="E1446" s="119" t="n">
        <v>1</v>
      </c>
      <c r="F1446" s="119" t="n"/>
      <c r="G1446" s="119" t="n"/>
      <c r="H1446" s="119" t="n"/>
      <c r="I1446" s="119" t="n"/>
      <c r="J1446" s="118" t="n"/>
      <c r="K1446" s="118" t="n"/>
      <c r="L1446" s="118" t="n"/>
      <c r="M1446" s="118" t="n"/>
      <c r="N1446" s="118" t="n"/>
      <c r="O1446" s="118" t="n"/>
      <c r="P1446" s="118" t="n"/>
      <c r="Q1446" s="118" t="n"/>
      <c r="R1446" s="118" t="n"/>
      <c r="S1446" s="118" t="n"/>
      <c r="T1446" s="118" t="n"/>
      <c r="U1446" s="118" t="n"/>
      <c r="V1446" s="118" t="n"/>
      <c r="W1446" s="118" t="n"/>
      <c r="X1446" s="118" t="n"/>
      <c r="Y1446" s="118" t="n"/>
      <c r="Z1446" s="118" t="n"/>
      <c r="AA1446" s="118" t="n"/>
      <c r="AB1446" s="118" t="n"/>
      <c r="AC1446" s="118" t="n"/>
      <c r="AD1446" s="118" t="n"/>
      <c r="AE1446" s="118" t="n"/>
      <c r="AF1446" s="118" t="n"/>
      <c r="AG1446" s="118" t="n"/>
      <c r="AH1446" s="118" t="n"/>
      <c r="AI1446" s="118" t="n"/>
      <c r="AJ1446" s="118" t="n"/>
      <c r="AK1446" s="118" t="n"/>
      <c r="AL1446" s="118" t="n"/>
      <c r="AM1446" s="118" t="n"/>
      <c r="AN1446" s="118" t="n"/>
      <c r="AO1446" s="118" t="n"/>
      <c r="AP1446" s="118" t="n"/>
      <c r="AQ1446" s="118" t="n"/>
      <c r="AR1446" s="118" t="n"/>
      <c r="AS1446" s="118" t="n"/>
      <c r="AT1446" s="118" t="n"/>
      <c r="AU1446" s="118" t="n"/>
      <c r="AV1446" s="118" t="n"/>
      <c r="AW1446" s="118" t="n"/>
      <c r="AX1446" s="118" t="n"/>
      <c r="AY1446" s="118" t="n"/>
      <c r="AZ1446" s="118" t="n"/>
      <c r="BA1446" s="118" t="n"/>
      <c r="BB1446" s="118" t="n"/>
      <c r="BC1446" s="118" t="n"/>
      <c r="BD1446" s="118" t="n"/>
      <c r="BE1446" s="118" t="n"/>
      <c r="BF1446" s="118" t="n"/>
      <c r="BG1446" s="118" t="n"/>
      <c r="BH1446" s="118" t="n"/>
      <c r="BI1446" s="118" t="n"/>
      <c r="BJ1446" s="118" t="n"/>
      <c r="BK1446" s="118" t="n"/>
      <c r="BL1446" s="118" t="n"/>
      <c r="BM1446" s="118" t="n"/>
      <c r="BN1446" s="118" t="n"/>
      <c r="BO1446" s="118" t="n"/>
      <c r="BP1446" s="118" t="n"/>
      <c r="BQ1446" s="118" t="n"/>
      <c r="BR1446" s="118" t="n"/>
      <c r="BS1446" s="118" t="n"/>
      <c r="BT1446" s="118">
        <f>COUNTIF(B1446:BS1446,1)</f>
        <v/>
      </c>
      <c r="BV1446" s="76">
        <f>TRIM(RIGHT(A1446, LEN(A1446) - FIND("@", SUBSTITUTE(A1446, " ", "@", LEN(A1446)-LEN(SUBSTITUTE(A1446," ",""))))))</f>
        <v/>
      </c>
      <c r="BW1446" s="76">
        <f>TRIM(LEFT(A1446,FIND(" ",A1446&amp;" ")-1))</f>
        <v/>
      </c>
      <c r="BX1446">
        <f>+IF(BV1446=BV1445,"Same","Diff")</f>
        <v/>
      </c>
      <c r="BY1446">
        <f>IF(BX1446="Same",IF(BW1446=BW1445,"same","Diff"))</f>
        <v/>
      </c>
    </row>
    <row r="1447" ht="17" customHeight="1">
      <c r="A1447" s="59" t="inlineStr">
        <is>
          <t>Alex Yoong</t>
        </is>
      </c>
      <c r="B1447" s="117" t="n"/>
      <c r="C1447" s="117" t="n"/>
      <c r="D1447" s="117" t="n"/>
      <c r="E1447" s="117" t="n"/>
      <c r="F1447" s="117" t="n"/>
      <c r="G1447" s="117" t="n"/>
      <c r="H1447" s="117" t="n"/>
      <c r="I1447" s="117" t="n"/>
      <c r="J1447" s="118" t="n"/>
      <c r="K1447" s="118" t="n"/>
      <c r="L1447" s="118" t="n"/>
      <c r="M1447" s="118" t="n"/>
      <c r="N1447" s="118" t="n"/>
      <c r="O1447" s="118" t="n"/>
      <c r="P1447" s="118" t="n"/>
      <c r="Q1447" s="118" t="n"/>
      <c r="R1447" s="118" t="n"/>
      <c r="S1447" s="118" t="n"/>
      <c r="T1447" s="118" t="n"/>
      <c r="U1447" s="118" t="n"/>
      <c r="V1447" s="118" t="n"/>
      <c r="W1447" s="118" t="n"/>
      <c r="X1447" s="118" t="n"/>
      <c r="Y1447" s="118" t="n"/>
      <c r="Z1447" s="118" t="n"/>
      <c r="AA1447" s="118" t="n"/>
      <c r="AB1447" s="118" t="n"/>
      <c r="AC1447" s="118" t="n"/>
      <c r="AD1447" s="118" t="n"/>
      <c r="AE1447" s="118" t="n"/>
      <c r="AF1447" s="118" t="n"/>
      <c r="AG1447" s="118" t="n"/>
      <c r="AH1447" s="118" t="n"/>
      <c r="AI1447" s="118" t="n"/>
      <c r="AJ1447" s="118" t="n"/>
      <c r="AK1447" s="118" t="n"/>
      <c r="AL1447" s="118" t="n"/>
      <c r="AM1447" s="118" t="n"/>
      <c r="AN1447" s="118" t="n"/>
      <c r="AO1447" s="118" t="n"/>
      <c r="AP1447" s="118" t="n"/>
      <c r="AQ1447" s="118" t="n"/>
      <c r="AR1447" s="118" t="n"/>
      <c r="AS1447" s="118" t="n"/>
      <c r="AT1447" s="118" t="n"/>
      <c r="AU1447" s="118" t="n"/>
      <c r="AV1447" s="118" t="n"/>
      <c r="AW1447" s="118" t="n">
        <v>1</v>
      </c>
      <c r="AX1447" s="118" t="n"/>
      <c r="AY1447" s="118" t="n"/>
      <c r="AZ1447" s="118" t="n"/>
      <c r="BA1447" s="118" t="n"/>
      <c r="BB1447" s="118" t="n"/>
      <c r="BC1447" s="118" t="n"/>
      <c r="BD1447" s="118" t="n"/>
      <c r="BE1447" s="118" t="n"/>
      <c r="BF1447" s="118" t="n"/>
      <c r="BG1447" s="118" t="n"/>
      <c r="BH1447" s="118" t="n"/>
      <c r="BI1447" s="118" t="n"/>
      <c r="BJ1447" s="118" t="n"/>
      <c r="BK1447" s="118" t="n"/>
      <c r="BL1447" s="118" t="n"/>
      <c r="BM1447" s="118" t="n"/>
      <c r="BN1447" s="118" t="n"/>
      <c r="BO1447" s="118" t="n"/>
      <c r="BP1447" s="118" t="n"/>
      <c r="BQ1447" s="118" t="n"/>
      <c r="BR1447" s="118" t="n"/>
      <c r="BS1447" s="118" t="n"/>
      <c r="BT1447" s="118">
        <f>COUNTIF(B1447:BS1447,1)</f>
        <v/>
      </c>
      <c r="BV1447" s="76">
        <f>TRIM(RIGHT(A1447, LEN(A1447) - FIND("@", SUBSTITUTE(A1447, " ", "@", LEN(A1447)-LEN(SUBSTITUTE(A1447," ",""))))))</f>
        <v/>
      </c>
      <c r="BW1447" s="76">
        <f>TRIM(LEFT(A1447,FIND(" ",A1447&amp;" ")-1))</f>
        <v/>
      </c>
      <c r="BX1447">
        <f>+IF(BV1447=BV1446,"Same","Diff")</f>
        <v/>
      </c>
      <c r="BY1447">
        <f>IF(BX1447="Same",IF(BW1447=BW1446,"same","Diff"))</f>
        <v/>
      </c>
    </row>
    <row r="1448" ht="17" customHeight="1">
      <c r="A1448" s="61" t="inlineStr">
        <is>
          <t>Gavin Youl</t>
        </is>
      </c>
      <c r="B1448" s="120" t="n">
        <v>1</v>
      </c>
      <c r="C1448" s="120" t="n"/>
      <c r="D1448" s="120" t="n"/>
      <c r="E1448" s="120" t="n"/>
      <c r="F1448" s="120" t="n"/>
      <c r="G1448" s="120" t="n"/>
      <c r="H1448" s="120" t="n"/>
      <c r="I1448" s="120" t="n"/>
      <c r="J1448" s="118" t="n"/>
      <c r="K1448" s="118" t="n"/>
      <c r="L1448" s="118" t="n"/>
      <c r="M1448" s="118" t="n"/>
      <c r="N1448" s="118" t="n"/>
      <c r="O1448" s="118" t="n"/>
      <c r="P1448" s="118" t="n"/>
      <c r="Q1448" s="118" t="n"/>
      <c r="R1448" s="118" t="n"/>
      <c r="S1448" s="118" t="n"/>
      <c r="T1448" s="118" t="n"/>
      <c r="U1448" s="118" t="n"/>
      <c r="V1448" s="118" t="n"/>
      <c r="W1448" s="118" t="n"/>
      <c r="X1448" s="118" t="n"/>
      <c r="Y1448" s="118" t="n"/>
      <c r="Z1448" s="118" t="n"/>
      <c r="AA1448" s="118" t="n"/>
      <c r="AB1448" s="118" t="n"/>
      <c r="AC1448" s="118" t="n"/>
      <c r="AD1448" s="118" t="n"/>
      <c r="AE1448" s="118" t="n"/>
      <c r="AF1448" s="118" t="n"/>
      <c r="AG1448" s="118" t="n"/>
      <c r="AH1448" s="118" t="n"/>
      <c r="AI1448" s="118" t="n"/>
      <c r="AJ1448" s="118" t="n"/>
      <c r="AK1448" s="118" t="n"/>
      <c r="AL1448" s="118" t="n"/>
      <c r="AM1448" s="118" t="n"/>
      <c r="AN1448" s="118" t="n"/>
      <c r="AO1448" s="118" t="n"/>
      <c r="AP1448" s="118" t="n"/>
      <c r="AQ1448" s="118" t="n"/>
      <c r="AR1448" s="118" t="n"/>
      <c r="AS1448" s="118" t="n"/>
      <c r="AT1448" s="118" t="n"/>
      <c r="AU1448" s="118" t="n"/>
      <c r="AV1448" s="118" t="n"/>
      <c r="AW1448" s="118" t="n"/>
      <c r="AX1448" s="118" t="n"/>
      <c r="AY1448" s="118" t="n"/>
      <c r="AZ1448" s="118" t="n"/>
      <c r="BA1448" s="118" t="n"/>
      <c r="BB1448" s="118" t="n"/>
      <c r="BC1448" s="118" t="n"/>
      <c r="BD1448" s="118" t="n"/>
      <c r="BE1448" s="118" t="n"/>
      <c r="BF1448" s="118" t="n"/>
      <c r="BG1448" s="118" t="n"/>
      <c r="BH1448" s="118" t="n"/>
      <c r="BI1448" s="118" t="n"/>
      <c r="BJ1448" s="118" t="n"/>
      <c r="BK1448" s="118" t="n"/>
      <c r="BL1448" s="118" t="n"/>
      <c r="BM1448" s="118" t="n"/>
      <c r="BN1448" s="118" t="n"/>
      <c r="BO1448" s="118" t="n"/>
      <c r="BP1448" s="118" t="n"/>
      <c r="BQ1448" s="118" t="n"/>
      <c r="BR1448" s="118" t="n"/>
      <c r="BS1448" s="118" t="n"/>
      <c r="BT1448" s="118">
        <f>COUNTIF(B1448:BS1448,1)</f>
        <v/>
      </c>
      <c r="BV1448" s="76">
        <f>TRIM(RIGHT(A1448, LEN(A1448) - FIND("@", SUBSTITUTE(A1448, " ", "@", LEN(A1448)-LEN(SUBSTITUTE(A1448," ",""))))))</f>
        <v/>
      </c>
      <c r="BW1448" s="76">
        <f>TRIM(LEFT(A1448,FIND(" ",A1448&amp;" ")-1))</f>
        <v/>
      </c>
      <c r="BX1448">
        <f>+IF(BV1448=BV1447,"Same","Diff")</f>
        <v/>
      </c>
      <c r="BY1448">
        <f>IF(BX1448="Same",IF(BW1448=BW1447,"same","Diff"))</f>
        <v/>
      </c>
    </row>
    <row r="1449" ht="17" customHeight="1">
      <c r="A1449" s="61" t="inlineStr">
        <is>
          <t>John Youl</t>
        </is>
      </c>
      <c r="B1449" s="120" t="n">
        <v>1</v>
      </c>
      <c r="C1449" s="120" t="n"/>
      <c r="D1449" s="120" t="n"/>
      <c r="E1449" s="120" t="n"/>
      <c r="F1449" s="120" t="n"/>
      <c r="G1449" s="120" t="n"/>
      <c r="H1449" s="120" t="n"/>
      <c r="I1449" s="120" t="n"/>
      <c r="J1449" s="118" t="n"/>
      <c r="K1449" s="118" t="n"/>
      <c r="L1449" s="118" t="n"/>
      <c r="M1449" s="118" t="n"/>
      <c r="N1449" s="118" t="n"/>
      <c r="O1449" s="118" t="n"/>
      <c r="P1449" s="118" t="n"/>
      <c r="Q1449" s="118" t="n"/>
      <c r="R1449" s="118" t="n"/>
      <c r="S1449" s="118" t="n"/>
      <c r="T1449" s="118" t="n"/>
      <c r="U1449" s="118" t="n"/>
      <c r="V1449" s="118" t="n"/>
      <c r="W1449" s="118" t="n"/>
      <c r="X1449" s="118" t="n"/>
      <c r="Y1449" s="118" t="n"/>
      <c r="Z1449" s="118" t="n"/>
      <c r="AA1449" s="118" t="n"/>
      <c r="AB1449" s="118" t="n"/>
      <c r="AC1449" s="118" t="n"/>
      <c r="AD1449" s="118" t="n"/>
      <c r="AE1449" s="118" t="n"/>
      <c r="AF1449" s="118" t="n"/>
      <c r="AG1449" s="118" t="n"/>
      <c r="AH1449" s="118" t="n"/>
      <c r="AI1449" s="118" t="n"/>
      <c r="AJ1449" s="118" t="n"/>
      <c r="AK1449" s="118" t="n"/>
      <c r="AL1449" s="118" t="n"/>
      <c r="AM1449" s="118" t="n"/>
      <c r="AN1449" s="118" t="n"/>
      <c r="AO1449" s="118" t="n"/>
      <c r="AP1449" s="118" t="n"/>
      <c r="AQ1449" s="118" t="n"/>
      <c r="AR1449" s="118" t="n"/>
      <c r="AS1449" s="118" t="n"/>
      <c r="AT1449" s="118" t="n"/>
      <c r="AU1449" s="118" t="n"/>
      <c r="AV1449" s="118" t="n"/>
      <c r="AW1449" s="118" t="n"/>
      <c r="AX1449" s="118" t="n"/>
      <c r="AY1449" s="118" t="n"/>
      <c r="AZ1449" s="118" t="n"/>
      <c r="BA1449" s="118" t="n"/>
      <c r="BB1449" s="118" t="n"/>
      <c r="BC1449" s="118" t="n"/>
      <c r="BD1449" s="118" t="n"/>
      <c r="BE1449" s="118" t="n"/>
      <c r="BF1449" s="118" t="n"/>
      <c r="BG1449" s="118" t="n"/>
      <c r="BH1449" s="118" t="n"/>
      <c r="BI1449" s="118" t="n"/>
      <c r="BJ1449" s="118" t="n"/>
      <c r="BK1449" s="118" t="n"/>
      <c r="BL1449" s="118" t="n"/>
      <c r="BM1449" s="118" t="n"/>
      <c r="BN1449" s="118" t="n"/>
      <c r="BO1449" s="118" t="n"/>
      <c r="BP1449" s="118" t="n"/>
      <c r="BQ1449" s="118" t="n"/>
      <c r="BR1449" s="118" t="n"/>
      <c r="BS1449" s="118" t="n"/>
      <c r="BT1449" s="118">
        <f>COUNTIF(B1449:BS1449,1)</f>
        <v/>
      </c>
      <c r="BV1449" s="76">
        <f>TRIM(RIGHT(A1449, LEN(A1449) - FIND("@", SUBSTITUTE(A1449, " ", "@", LEN(A1449)-LEN(SUBSTITUTE(A1449," ",""))))))</f>
        <v/>
      </c>
      <c r="BW1449" s="76">
        <f>TRIM(LEFT(A1449,FIND(" ",A1449&amp;" ")-1))</f>
        <v/>
      </c>
      <c r="BX1449">
        <f>+IF(BV1449=BV1448,"Same","Diff")</f>
        <v/>
      </c>
      <c r="BY1449">
        <f>IF(BX1449="Same",IF(BW1449=BW1448,"same","Diff"))</f>
        <v/>
      </c>
    </row>
    <row r="1450" ht="17" customHeight="1">
      <c r="A1450" s="59" t="inlineStr">
        <is>
          <t>Brett Youlden</t>
        </is>
      </c>
      <c r="B1450" s="117" t="n"/>
      <c r="C1450" s="117" t="n"/>
      <c r="D1450" s="117" t="n"/>
      <c r="E1450" s="117" t="n"/>
      <c r="F1450" s="117" t="n"/>
      <c r="G1450" s="117" t="n"/>
      <c r="H1450" s="117" t="n"/>
      <c r="I1450" s="117" t="n"/>
      <c r="J1450" s="118" t="n"/>
      <c r="K1450" s="118" t="n"/>
      <c r="L1450" s="118" t="n"/>
      <c r="M1450" s="118" t="n"/>
      <c r="N1450" s="118" t="n"/>
      <c r="O1450" s="118" t="n"/>
      <c r="P1450" s="118" t="n"/>
      <c r="Q1450" s="118" t="n"/>
      <c r="R1450" s="118" t="n"/>
      <c r="S1450" s="118" t="n"/>
      <c r="T1450" s="118" t="n"/>
      <c r="U1450" s="118" t="n"/>
      <c r="V1450" s="118" t="n"/>
      <c r="W1450" s="118" t="n"/>
      <c r="X1450" s="118" t="n"/>
      <c r="Y1450" s="118" t="n"/>
      <c r="Z1450" s="118" t="n"/>
      <c r="AA1450" s="118" t="n"/>
      <c r="AB1450" s="118" t="n"/>
      <c r="AC1450" s="118" t="n"/>
      <c r="AD1450" s="118" t="n"/>
      <c r="AE1450" s="118" t="n"/>
      <c r="AF1450" s="118" t="n"/>
      <c r="AG1450" s="118" t="n"/>
      <c r="AH1450" s="118" t="n"/>
      <c r="AI1450" s="118" t="n">
        <v>1</v>
      </c>
      <c r="AJ1450" s="118" t="n">
        <v>1</v>
      </c>
      <c r="AK1450" s="118" t="n"/>
      <c r="AL1450" s="118" t="n"/>
      <c r="AM1450" s="118" t="n"/>
      <c r="AN1450" s="118" t="n"/>
      <c r="AO1450" s="118" t="n"/>
      <c r="AP1450" s="118" t="n"/>
      <c r="AQ1450" s="118" t="n"/>
      <c r="AR1450" s="118" t="n"/>
      <c r="AS1450" s="118" t="n"/>
      <c r="AT1450" s="118" t="n"/>
      <c r="AU1450" s="118" t="n"/>
      <c r="AV1450" s="118" t="n"/>
      <c r="AW1450" s="118" t="n"/>
      <c r="AX1450" s="118" t="n"/>
      <c r="AY1450" s="118" t="n"/>
      <c r="AZ1450" s="118" t="n"/>
      <c r="BA1450" s="118" t="n"/>
      <c r="BB1450" s="118" t="n"/>
      <c r="BC1450" s="118" t="n"/>
      <c r="BD1450" s="118" t="n"/>
      <c r="BE1450" s="118" t="n"/>
      <c r="BF1450" s="118" t="n"/>
      <c r="BG1450" s="118" t="n"/>
      <c r="BH1450" s="118" t="n"/>
      <c r="BI1450" s="118" t="n"/>
      <c r="BJ1450" s="118" t="n"/>
      <c r="BK1450" s="118" t="n"/>
      <c r="BL1450" s="118" t="n"/>
      <c r="BM1450" s="118" t="n"/>
      <c r="BN1450" s="118" t="n"/>
      <c r="BO1450" s="118" t="n"/>
      <c r="BP1450" s="118" t="n"/>
      <c r="BQ1450" s="118" t="n"/>
      <c r="BR1450" s="118" t="n"/>
      <c r="BS1450" s="118" t="n"/>
      <c r="BT1450" s="118">
        <f>COUNTIF(B1450:BS1450,1)</f>
        <v/>
      </c>
      <c r="BV1450" s="76">
        <f>TRIM(RIGHT(A1450, LEN(A1450) - FIND("@", SUBSTITUTE(A1450, " ", "@", LEN(A1450)-LEN(SUBSTITUTE(A1450," ",""))))))</f>
        <v/>
      </c>
      <c r="BW1450" s="76">
        <f>TRIM(LEFT(A1450,FIND(" ",A1450&amp;" ")-1))</f>
        <v/>
      </c>
      <c r="BX1450">
        <f>+IF(BV1450=BV1449,"Same","Diff")</f>
        <v/>
      </c>
      <c r="BY1450">
        <f>IF(BX1450="Same",IF(BW1450=BW1449,"same","Diff"))</f>
        <v/>
      </c>
    </row>
    <row r="1451" ht="17" customHeight="1">
      <c r="A1451" s="61" t="inlineStr">
        <is>
          <t>Luke Youlden</t>
        </is>
      </c>
      <c r="B1451" s="120" t="n"/>
      <c r="C1451" s="120" t="n"/>
      <c r="D1451" s="120" t="n"/>
      <c r="E1451" s="120" t="n"/>
      <c r="F1451" s="120" t="n"/>
      <c r="G1451" s="120" t="n"/>
      <c r="H1451" s="120" t="n"/>
      <c r="I1451" s="120" t="n"/>
      <c r="J1451" s="118" t="n"/>
      <c r="K1451" s="118" t="n"/>
      <c r="L1451" s="118" t="n"/>
      <c r="M1451" s="118" t="n"/>
      <c r="N1451" s="118" t="n"/>
      <c r="O1451" s="118" t="n"/>
      <c r="P1451" s="118" t="n"/>
      <c r="Q1451" s="118" t="n"/>
      <c r="R1451" s="118" t="n"/>
      <c r="S1451" s="118" t="n"/>
      <c r="T1451" s="118" t="n"/>
      <c r="U1451" s="118" t="n"/>
      <c r="V1451" s="118" t="n"/>
      <c r="W1451" s="118" t="n"/>
      <c r="X1451" s="118" t="n"/>
      <c r="Y1451" s="118" t="n"/>
      <c r="Z1451" s="118" t="n"/>
      <c r="AA1451" s="118" t="n"/>
      <c r="AB1451" s="118" t="n"/>
      <c r="AC1451" s="118" t="n"/>
      <c r="AD1451" s="118" t="n"/>
      <c r="AE1451" s="118" t="n"/>
      <c r="AF1451" s="118" t="n"/>
      <c r="AG1451" s="118" t="n"/>
      <c r="AH1451" s="118" t="n"/>
      <c r="AI1451" s="118" t="n"/>
      <c r="AJ1451" s="118" t="n"/>
      <c r="AK1451" s="118" t="n"/>
      <c r="AL1451" s="118" t="n"/>
      <c r="AM1451" s="118" t="n"/>
      <c r="AN1451" s="118" t="n"/>
      <c r="AO1451" s="118" t="n"/>
      <c r="AP1451" s="118" t="n"/>
      <c r="AQ1451" s="118" t="n"/>
      <c r="AR1451" s="118" t="n"/>
      <c r="AS1451" s="118" t="n">
        <v>1</v>
      </c>
      <c r="AT1451" s="118" t="n">
        <v>1</v>
      </c>
      <c r="AU1451" s="118" t="n">
        <v>1</v>
      </c>
      <c r="AV1451" s="118" t="n">
        <v>1</v>
      </c>
      <c r="AW1451" s="118" t="n">
        <v>1</v>
      </c>
      <c r="AX1451" s="118" t="n">
        <v>1</v>
      </c>
      <c r="AY1451" s="118" t="n">
        <v>1</v>
      </c>
      <c r="AZ1451" s="118" t="n">
        <v>1</v>
      </c>
      <c r="BA1451" s="118" t="n">
        <v>1</v>
      </c>
      <c r="BB1451" s="118" t="n">
        <v>1</v>
      </c>
      <c r="BC1451" s="118" t="n">
        <v>1</v>
      </c>
      <c r="BD1451" s="118" t="n">
        <v>1</v>
      </c>
      <c r="BE1451" s="118" t="n">
        <v>1</v>
      </c>
      <c r="BF1451" s="118" t="n">
        <v>1</v>
      </c>
      <c r="BG1451" s="118" t="n">
        <v>1</v>
      </c>
      <c r="BH1451" s="118" t="n">
        <v>1</v>
      </c>
      <c r="BI1451" s="118" t="n">
        <v>1</v>
      </c>
      <c r="BJ1451" s="118" t="n">
        <v>1</v>
      </c>
      <c r="BK1451" s="118" t="n">
        <v>1</v>
      </c>
      <c r="BL1451" s="118" t="n">
        <v>1</v>
      </c>
      <c r="BM1451" s="118" t="n"/>
      <c r="BN1451" s="118" t="n">
        <v>1</v>
      </c>
      <c r="BO1451" s="118" t="n"/>
      <c r="BP1451" s="118" t="n"/>
      <c r="BQ1451" s="118" t="n"/>
      <c r="BR1451" s="118" t="n"/>
      <c r="BS1451" s="118" t="n"/>
      <c r="BT1451" s="118">
        <f>COUNTIF(B1451:BS1451,1)</f>
        <v/>
      </c>
      <c r="BV1451" s="76">
        <f>TRIM(RIGHT(A1451, LEN(A1451) - FIND("@", SUBSTITUTE(A1451, " ", "@", LEN(A1451)-LEN(SUBSTITUTE(A1451," ",""))))))</f>
        <v/>
      </c>
      <c r="BW1451" s="76">
        <f>TRIM(LEFT(A1451,FIND(" ",A1451&amp;" ")-1))</f>
        <v/>
      </c>
      <c r="BX1451">
        <f>+IF(BV1451=BV1450,"Same","Diff")</f>
        <v/>
      </c>
      <c r="BY1451">
        <f>IF(BX1451="Same",IF(BW1451=BW1450,"same","Diff"))</f>
        <v/>
      </c>
    </row>
    <row r="1452" ht="17" customHeight="1">
      <c r="A1452" s="60" t="inlineStr">
        <is>
          <t>Bob Young</t>
        </is>
      </c>
      <c r="B1452" s="119" t="n"/>
      <c r="C1452" s="119" t="n"/>
      <c r="D1452" s="119" t="n"/>
      <c r="E1452" s="119" t="n"/>
      <c r="F1452" s="119" t="n"/>
      <c r="G1452" s="119" t="n">
        <v>1</v>
      </c>
      <c r="H1452" s="119" t="n">
        <v>1</v>
      </c>
      <c r="I1452" s="119" t="n">
        <v>1</v>
      </c>
      <c r="J1452" s="118" t="n"/>
      <c r="K1452" s="118" t="n"/>
      <c r="L1452" s="118" t="n">
        <v>1</v>
      </c>
      <c r="M1452" s="118" t="n"/>
      <c r="N1452" s="118" t="n"/>
      <c r="O1452" s="118" t="n"/>
      <c r="P1452" s="118" t="n"/>
      <c r="Q1452" s="118" t="n"/>
      <c r="R1452" s="118" t="n"/>
      <c r="S1452" s="118" t="n"/>
      <c r="T1452" s="118" t="n"/>
      <c r="U1452" s="118" t="n"/>
      <c r="V1452" s="118" t="n"/>
      <c r="W1452" s="118" t="n"/>
      <c r="X1452" s="118" t="n"/>
      <c r="Y1452" s="118" t="n"/>
      <c r="Z1452" s="118" t="n"/>
      <c r="AA1452" s="118" t="n"/>
      <c r="AB1452" s="118" t="n"/>
      <c r="AC1452" s="118" t="n"/>
      <c r="AD1452" s="118" t="n"/>
      <c r="AE1452" s="118" t="n"/>
      <c r="AF1452" s="118" t="n"/>
      <c r="AG1452" s="118" t="n"/>
      <c r="AH1452" s="118" t="n"/>
      <c r="AI1452" s="118" t="n"/>
      <c r="AJ1452" s="118" t="n"/>
      <c r="AK1452" s="118" t="n"/>
      <c r="AL1452" s="118" t="n"/>
      <c r="AM1452" s="118" t="n"/>
      <c r="AN1452" s="118" t="n"/>
      <c r="AO1452" s="118" t="n"/>
      <c r="AP1452" s="118" t="n"/>
      <c r="AQ1452" s="118" t="n"/>
      <c r="AR1452" s="118" t="n"/>
      <c r="AS1452" s="118" t="n"/>
      <c r="AT1452" s="118" t="n"/>
      <c r="AU1452" s="118" t="n"/>
      <c r="AV1452" s="118" t="n"/>
      <c r="AW1452" s="118" t="n"/>
      <c r="AX1452" s="118" t="n"/>
      <c r="AY1452" s="118" t="n"/>
      <c r="AZ1452" s="118" t="n"/>
      <c r="BA1452" s="118" t="n"/>
      <c r="BB1452" s="118" t="n"/>
      <c r="BC1452" s="118" t="n"/>
      <c r="BD1452" s="118" t="n"/>
      <c r="BE1452" s="118" t="n"/>
      <c r="BF1452" s="118" t="n"/>
      <c r="BG1452" s="118" t="n"/>
      <c r="BH1452" s="118" t="n"/>
      <c r="BI1452" s="118" t="n"/>
      <c r="BJ1452" s="118" t="n"/>
      <c r="BK1452" s="118" t="n"/>
      <c r="BL1452" s="118" t="n"/>
      <c r="BM1452" s="118" t="n"/>
      <c r="BN1452" s="118" t="n"/>
      <c r="BO1452" s="118" t="n"/>
      <c r="BP1452" s="118" t="n"/>
      <c r="BQ1452" s="118" t="n"/>
      <c r="BR1452" s="118" t="n"/>
      <c r="BS1452" s="118" t="n"/>
      <c r="BT1452" s="118">
        <f>COUNTIF(B1452:BS1452,1)</f>
        <v/>
      </c>
      <c r="BV1452" s="76">
        <f>TRIM(RIGHT(A1452, LEN(A1452) - FIND("@", SUBSTITUTE(A1452, " ", "@", LEN(A1452)-LEN(SUBSTITUTE(A1452," ",""))))))</f>
        <v/>
      </c>
      <c r="BW1452" s="76">
        <f>TRIM(LEFT(A1452,FIND(" ",A1452&amp;" ")-1))</f>
        <v/>
      </c>
      <c r="BX1452">
        <f>+IF(BV1452=BV1451,"Same","Diff")</f>
        <v/>
      </c>
      <c r="BY1452">
        <f>IF(BX1452="Same",IF(BW1452=BW1451,"same","Diff"))</f>
        <v/>
      </c>
    </row>
    <row r="1453" ht="17" customHeight="1">
      <c r="A1453" s="59" t="inlineStr">
        <is>
          <t>Marcus Zukanovic</t>
        </is>
      </c>
      <c r="B1453" s="117" t="n"/>
      <c r="C1453" s="117" t="n"/>
      <c r="D1453" s="117" t="n"/>
      <c r="E1453" s="117" t="n"/>
      <c r="F1453" s="117" t="n"/>
      <c r="G1453" s="117" t="n"/>
      <c r="H1453" s="117" t="n"/>
      <c r="I1453" s="117" t="n"/>
      <c r="J1453" s="118" t="n"/>
      <c r="K1453" s="118" t="n"/>
      <c r="L1453" s="118" t="n"/>
      <c r="M1453" s="118" t="n"/>
      <c r="N1453" s="118" t="n"/>
      <c r="O1453" s="118" t="n"/>
      <c r="P1453" s="118" t="n"/>
      <c r="Q1453" s="118" t="n"/>
      <c r="R1453" s="118" t="n"/>
      <c r="S1453" s="118" t="n"/>
      <c r="T1453" s="118" t="n"/>
      <c r="U1453" s="118" t="n"/>
      <c r="V1453" s="118" t="n"/>
      <c r="W1453" s="118" t="n"/>
      <c r="X1453" s="118" t="n"/>
      <c r="Y1453" s="118" t="n"/>
      <c r="Z1453" s="118" t="n"/>
      <c r="AA1453" s="118" t="n"/>
      <c r="AB1453" s="118" t="n"/>
      <c r="AC1453" s="118" t="n"/>
      <c r="AD1453" s="118" t="n"/>
      <c r="AE1453" s="118" t="n"/>
      <c r="AF1453" s="118" t="n"/>
      <c r="AG1453" s="118" t="n"/>
      <c r="AH1453" s="118" t="n"/>
      <c r="AI1453" s="118" t="n"/>
      <c r="AJ1453" s="118" t="n"/>
      <c r="AK1453" s="118" t="n"/>
      <c r="AL1453" s="118" t="n"/>
      <c r="AM1453" s="118" t="n"/>
      <c r="AN1453" s="118" t="n"/>
      <c r="AO1453" s="118" t="n"/>
      <c r="AP1453" s="118" t="n"/>
      <c r="AQ1453" s="118" t="n"/>
      <c r="AR1453" s="118" t="n"/>
      <c r="AS1453" s="118" t="n"/>
      <c r="AT1453" s="118" t="n"/>
      <c r="AU1453" s="118" t="n"/>
      <c r="AV1453" s="118" t="n"/>
      <c r="AW1453" s="118" t="n"/>
      <c r="AX1453" s="118" t="n"/>
      <c r="AY1453" s="118" t="n"/>
      <c r="AZ1453" s="118" t="n"/>
      <c r="BA1453" s="118" t="n"/>
      <c r="BB1453" s="118" t="n"/>
      <c r="BC1453" s="118" t="n">
        <v>1</v>
      </c>
      <c r="BD1453" s="118" t="n"/>
      <c r="BE1453" s="118" t="n"/>
      <c r="BF1453" s="118" t="n"/>
      <c r="BG1453" s="118" t="n"/>
      <c r="BH1453" s="118" t="n"/>
      <c r="BI1453" s="118" t="n"/>
      <c r="BJ1453" s="118" t="n"/>
      <c r="BK1453" s="118" t="n"/>
      <c r="BL1453" s="118" t="n"/>
      <c r="BM1453" s="118" t="n"/>
      <c r="BN1453" s="118" t="n"/>
      <c r="BO1453" s="118" t="n"/>
      <c r="BP1453" s="118" t="n"/>
      <c r="BQ1453" s="118" t="n"/>
      <c r="BR1453" s="118" t="n"/>
      <c r="BS1453" s="118" t="n"/>
      <c r="BT1453" s="118">
        <f>COUNTIF(B1453:BS1453,1)</f>
        <v/>
      </c>
      <c r="BV1453" s="76">
        <f>TRIM(RIGHT(A1453, LEN(A1453) - FIND("@", SUBSTITUTE(A1453, " ", "@", LEN(A1453)-LEN(SUBSTITUTE(A1453," ",""))))))</f>
        <v/>
      </c>
      <c r="BW1453" s="76">
        <f>TRIM(LEFT(A1453,FIND(" ",A1453&amp;" ")-1))</f>
        <v/>
      </c>
      <c r="BX1453">
        <f>+IF(BV1453=BV1452,"Same","Diff")</f>
        <v/>
      </c>
      <c r="BY1453">
        <f>IF(BX1453="Same",IF(BW1453=BW1452,"same","Diff"))</f>
        <v/>
      </c>
    </row>
    <row r="1454" ht="17" customHeight="1">
      <c r="A1454" s="59" t="inlineStr">
        <is>
          <t>Budda</t>
        </is>
      </c>
      <c r="B1454" s="117" t="n"/>
      <c r="C1454" s="117" t="n"/>
      <c r="D1454" s="117" t="n"/>
      <c r="E1454" s="117" t="n"/>
      <c r="F1454" s="117" t="n">
        <v>1</v>
      </c>
      <c r="G1454" s="117" t="n"/>
      <c r="H1454" s="117" t="n"/>
      <c r="I1454" s="117" t="n"/>
      <c r="J1454" s="118" t="n"/>
      <c r="K1454" s="118" t="n"/>
      <c r="L1454" s="118" t="n"/>
      <c r="M1454" s="118" t="n"/>
      <c r="N1454" s="118" t="n"/>
      <c r="O1454" s="118" t="n"/>
      <c r="P1454" s="118" t="n"/>
      <c r="Q1454" s="118" t="n"/>
      <c r="R1454" s="118" t="n"/>
      <c r="S1454" s="118" t="n"/>
      <c r="T1454" s="118" t="n"/>
      <c r="U1454" s="118" t="n"/>
      <c r="V1454" s="118" t="n"/>
      <c r="W1454" s="118" t="n"/>
      <c r="X1454" s="118" t="n"/>
      <c r="Y1454" s="118" t="n"/>
      <c r="Z1454" s="118" t="n"/>
      <c r="AA1454" s="118" t="n"/>
      <c r="AB1454" s="118" t="n"/>
      <c r="AC1454" s="118" t="n"/>
      <c r="AD1454" s="118" t="n"/>
      <c r="AE1454" s="118" t="n"/>
      <c r="AF1454" s="118" t="n"/>
      <c r="AG1454" s="118" t="n"/>
      <c r="AH1454" s="118" t="n"/>
      <c r="AI1454" s="118" t="n"/>
      <c r="AJ1454" s="118" t="n"/>
      <c r="AK1454" s="118" t="n"/>
      <c r="AL1454" s="118" t="n"/>
      <c r="AM1454" s="118" t="n"/>
      <c r="AN1454" s="118" t="n"/>
      <c r="AO1454" s="118" t="n"/>
      <c r="AP1454" s="118" t="n"/>
      <c r="AQ1454" s="118" t="n"/>
      <c r="AR1454" s="118" t="n"/>
      <c r="AS1454" s="118" t="n"/>
      <c r="AT1454" s="118" t="n"/>
      <c r="AU1454" s="118" t="n"/>
      <c r="AV1454" s="118" t="n"/>
      <c r="AW1454" s="118" t="n"/>
      <c r="AX1454" s="118" t="n"/>
      <c r="AY1454" s="118" t="n"/>
      <c r="AZ1454" s="118" t="n"/>
      <c r="BA1454" s="118" t="n"/>
      <c r="BB1454" s="118" t="n"/>
      <c r="BC1454" s="118" t="n"/>
      <c r="BD1454" s="118" t="n"/>
      <c r="BE1454" s="118" t="n"/>
      <c r="BF1454" s="118" t="n"/>
      <c r="BG1454" s="118" t="n"/>
      <c r="BH1454" s="118" t="n"/>
      <c r="BI1454" s="118" t="n"/>
      <c r="BJ1454" s="118" t="n"/>
      <c r="BK1454" s="118" t="n"/>
      <c r="BL1454" s="118" t="n"/>
      <c r="BM1454" s="118" t="n"/>
      <c r="BN1454" s="118" t="n"/>
      <c r="BO1454" s="118" t="n"/>
      <c r="BP1454" s="118" t="n"/>
      <c r="BQ1454" s="118" t="n"/>
      <c r="BR1454" s="118" t="n"/>
      <c r="BS1454" s="118" t="n"/>
      <c r="BT1454" s="118">
        <f>COUNTIF(B1454:BS1454,1)</f>
        <v/>
      </c>
      <c r="BV1454" s="76">
        <f>TRIM(RIGHT(A1454, LEN(A1454) - FIND("@", SUBSTITUTE(A1454, " ", "@", LEN(A1454)-LEN(SUBSTITUTE(A1454," ",""))))))</f>
        <v/>
      </c>
      <c r="BW1454" s="76">
        <f>TRIM(LEFT(A1454,FIND(" ",A1454&amp;" ")-1))</f>
        <v/>
      </c>
      <c r="BX1454">
        <f>+IF(BV1454=BV1453,"Same","Diff")</f>
        <v/>
      </c>
      <c r="BY1454">
        <f>IF(BX1454="Same",IF(BW1454=BW1453,"same","Diff"))</f>
        <v/>
      </c>
    </row>
    <row r="1455" ht="17" customHeight="1">
      <c r="A1455" s="59" t="inlineStr">
        <is>
          <t>Kennedy</t>
        </is>
      </c>
      <c r="B1455" s="117" t="n"/>
      <c r="C1455" s="117" t="n"/>
      <c r="D1455" s="117" t="n"/>
      <c r="E1455" s="117" t="n"/>
      <c r="F1455" s="117" t="n">
        <v>1</v>
      </c>
      <c r="G1455" s="117" t="n"/>
      <c r="H1455" s="117" t="n"/>
      <c r="I1455" s="117" t="n"/>
      <c r="J1455" s="118" t="n"/>
      <c r="K1455" s="118" t="n"/>
      <c r="L1455" s="118" t="n"/>
      <c r="M1455" s="118" t="n"/>
      <c r="N1455" s="118" t="n"/>
      <c r="O1455" s="118" t="n"/>
      <c r="P1455" s="118" t="n"/>
      <c r="Q1455" s="118" t="n"/>
      <c r="R1455" s="118" t="n"/>
      <c r="S1455" s="118" t="n"/>
      <c r="T1455" s="118" t="n"/>
      <c r="U1455" s="118" t="n"/>
      <c r="V1455" s="118" t="n"/>
      <c r="W1455" s="118" t="n"/>
      <c r="X1455" s="118" t="n"/>
      <c r="Y1455" s="118" t="n"/>
      <c r="Z1455" s="118" t="n"/>
      <c r="AA1455" s="118" t="n"/>
      <c r="AB1455" s="118" t="n"/>
      <c r="AC1455" s="118" t="n"/>
      <c r="AD1455" s="118" t="n"/>
      <c r="AE1455" s="118" t="n"/>
      <c r="AF1455" s="118" t="n"/>
      <c r="AG1455" s="118" t="n"/>
      <c r="AH1455" s="118" t="n"/>
      <c r="AI1455" s="118" t="n"/>
      <c r="AJ1455" s="118" t="n"/>
      <c r="AK1455" s="118" t="n"/>
      <c r="AL1455" s="118" t="n"/>
      <c r="AM1455" s="118" t="n"/>
      <c r="AN1455" s="118" t="n"/>
      <c r="AO1455" s="118" t="n"/>
      <c r="AP1455" s="118" t="n"/>
      <c r="AQ1455" s="118" t="n"/>
      <c r="AR1455" s="118" t="n"/>
      <c r="AS1455" s="118" t="n"/>
      <c r="AT1455" s="118" t="n"/>
      <c r="AU1455" s="118" t="n"/>
      <c r="AV1455" s="118" t="n"/>
      <c r="AW1455" s="118" t="n"/>
      <c r="AX1455" s="118" t="n"/>
      <c r="AY1455" s="118" t="n"/>
      <c r="AZ1455" s="118" t="n"/>
      <c r="BA1455" s="118" t="n"/>
      <c r="BB1455" s="118" t="n"/>
      <c r="BC1455" s="118" t="n"/>
      <c r="BD1455" s="118" t="n"/>
      <c r="BE1455" s="118" t="n"/>
      <c r="BF1455" s="118" t="n"/>
      <c r="BG1455" s="118" t="n"/>
      <c r="BH1455" s="118" t="n"/>
      <c r="BI1455" s="118" t="n"/>
      <c r="BJ1455" s="118" t="n"/>
      <c r="BK1455" s="118" t="n"/>
      <c r="BL1455" s="118" t="n"/>
      <c r="BM1455" s="118" t="n"/>
      <c r="BN1455" s="118" t="n"/>
      <c r="BO1455" s="118" t="n"/>
      <c r="BP1455" s="118" t="n"/>
      <c r="BQ1455" s="118" t="n"/>
      <c r="BR1455" s="118" t="n"/>
      <c r="BS1455" s="118" t="n"/>
      <c r="BT1455" s="118">
        <f>COUNTIF(B1455:BS1455,1)</f>
        <v/>
      </c>
      <c r="BV1455" s="76">
        <f>TRIM(RIGHT(A1455, LEN(A1455) - FIND("@", SUBSTITUTE(A1455, " ", "@", LEN(A1455)-LEN(SUBSTITUTE(A1455," ",""))))))</f>
        <v/>
      </c>
      <c r="BW1455" s="76">
        <f>TRIM(LEFT(A1455,FIND(" ",A1455&amp;" ")-1))</f>
        <v/>
      </c>
      <c r="BX1455">
        <f>+IF(BV1455=BV1454,"Same","Diff")</f>
        <v/>
      </c>
      <c r="BY1455">
        <f>IF(BX1455="Same",IF(BW1455=BW1454,"same","Diff"))</f>
        <v/>
      </c>
    </row>
    <row r="1456" ht="19" customHeight="1">
      <c r="A1456" s="59" t="inlineStr">
        <is>
          <t>Smith[2]</t>
        </is>
      </c>
      <c r="B1456" s="117" t="n"/>
      <c r="C1456" s="117" t="n"/>
      <c r="D1456" s="117" t="n"/>
      <c r="E1456" s="117" t="n"/>
      <c r="F1456" s="117" t="n">
        <v>1</v>
      </c>
      <c r="G1456" s="117" t="n"/>
      <c r="H1456" s="117" t="n"/>
      <c r="I1456" s="117" t="n"/>
      <c r="J1456" s="118" t="n"/>
      <c r="K1456" s="118" t="n"/>
      <c r="L1456" s="118" t="n"/>
      <c r="M1456" s="118" t="n"/>
      <c r="N1456" s="118" t="n"/>
      <c r="O1456" s="118" t="n"/>
      <c r="P1456" s="118" t="n"/>
      <c r="Q1456" s="118" t="n"/>
      <c r="R1456" s="118" t="n"/>
      <c r="S1456" s="118" t="n"/>
      <c r="T1456" s="118" t="n"/>
      <c r="U1456" s="118" t="n"/>
      <c r="V1456" s="118" t="n"/>
      <c r="W1456" s="118" t="n"/>
      <c r="X1456" s="118" t="n"/>
      <c r="Y1456" s="118" t="n"/>
      <c r="Z1456" s="118" t="n"/>
      <c r="AA1456" s="118" t="n"/>
      <c r="AB1456" s="118" t="n"/>
      <c r="AC1456" s="118" t="n"/>
      <c r="AD1456" s="118" t="n"/>
      <c r="AE1456" s="118" t="n"/>
      <c r="AF1456" s="118" t="n"/>
      <c r="AG1456" s="118" t="n"/>
      <c r="AH1456" s="118" t="n"/>
      <c r="AI1456" s="118" t="n"/>
      <c r="AJ1456" s="118" t="n"/>
      <c r="AK1456" s="118" t="n"/>
      <c r="AL1456" s="118" t="n"/>
      <c r="AM1456" s="118" t="n"/>
      <c r="AN1456" s="118" t="n"/>
      <c r="AO1456" s="118" t="n"/>
      <c r="AP1456" s="118" t="n"/>
      <c r="AQ1456" s="118" t="n"/>
      <c r="AR1456" s="118" t="n"/>
      <c r="AS1456" s="118" t="n"/>
      <c r="AT1456" s="118" t="n"/>
      <c r="AU1456" s="118" t="n"/>
      <c r="AV1456" s="118" t="n"/>
      <c r="AW1456" s="118" t="n"/>
      <c r="AX1456" s="118" t="n"/>
      <c r="AY1456" s="118" t="n"/>
      <c r="AZ1456" s="118" t="n"/>
      <c r="BA1456" s="118" t="n"/>
      <c r="BB1456" s="118" t="n"/>
      <c r="BC1456" s="118" t="n"/>
      <c r="BD1456" s="118" t="n"/>
      <c r="BE1456" s="118" t="n"/>
      <c r="BF1456" s="118" t="n"/>
      <c r="BG1456" s="118" t="n"/>
      <c r="BH1456" s="118" t="n"/>
      <c r="BI1456" s="118" t="n"/>
      <c r="BJ1456" s="118" t="n"/>
      <c r="BK1456" s="118" t="n"/>
      <c r="BL1456" s="118" t="n"/>
      <c r="BM1456" s="118" t="n"/>
      <c r="BN1456" s="118" t="n"/>
      <c r="BO1456" s="118" t="n"/>
      <c r="BP1456" s="118" t="n"/>
      <c r="BQ1456" s="118" t="n"/>
      <c r="BR1456" s="118" t="n"/>
      <c r="BS1456" s="118" t="n"/>
      <c r="BT1456" s="118">
        <f>COUNTIF(B1456:BS1456,1)</f>
        <v/>
      </c>
      <c r="BV1456" s="76">
        <f>TRIM(RIGHT(A1456, LEN(A1456) - FIND("@", SUBSTITUTE(A1456, " ", "@", LEN(A1456)-LEN(SUBSTITUTE(A1456," ",""))))))</f>
        <v/>
      </c>
      <c r="BW1456" s="76">
        <f>TRIM(LEFT(A1456,FIND(" ",A1456&amp;" ")-1))</f>
        <v/>
      </c>
      <c r="BX1456">
        <f>+IF(BV1456=BV1455,"Same","Diff")</f>
        <v/>
      </c>
      <c r="BY1456">
        <f>IF(BX1456="Same",IF(BW1456=BW1455,"same","Diff"))</f>
        <v/>
      </c>
    </row>
    <row r="1457" ht="19" customHeight="1">
      <c r="A1457" s="59" t="inlineStr">
        <is>
          <t>Stewart[2]</t>
        </is>
      </c>
      <c r="B1457" s="117" t="n"/>
      <c r="C1457" s="117" t="n"/>
      <c r="D1457" s="117" t="n"/>
      <c r="E1457" s="117" t="n"/>
      <c r="F1457" s="117" t="n">
        <v>1</v>
      </c>
      <c r="G1457" s="117" t="n"/>
      <c r="H1457" s="117" t="n"/>
      <c r="I1457" s="117" t="n"/>
      <c r="J1457" s="118" t="n"/>
      <c r="K1457" s="118" t="n"/>
      <c r="L1457" s="118" t="n"/>
      <c r="M1457" s="118" t="n"/>
      <c r="N1457" s="118" t="n"/>
      <c r="O1457" s="118" t="n"/>
      <c r="P1457" s="118" t="n"/>
      <c r="Q1457" s="118" t="n"/>
      <c r="R1457" s="118" t="n"/>
      <c r="S1457" s="118" t="n"/>
      <c r="T1457" s="118" t="n"/>
      <c r="U1457" s="118" t="n"/>
      <c r="V1457" s="118" t="n"/>
      <c r="W1457" s="118" t="n"/>
      <c r="X1457" s="118" t="n"/>
      <c r="Y1457" s="118" t="n"/>
      <c r="Z1457" s="118" t="n"/>
      <c r="AA1457" s="118" t="n"/>
      <c r="AB1457" s="118" t="n"/>
      <c r="AC1457" s="118" t="n"/>
      <c r="AD1457" s="118" t="n"/>
      <c r="AE1457" s="118" t="n"/>
      <c r="AF1457" s="118" t="n"/>
      <c r="AG1457" s="118" t="n"/>
      <c r="AH1457" s="118" t="n"/>
      <c r="AI1457" s="118" t="n"/>
      <c r="AJ1457" s="118" t="n"/>
      <c r="AK1457" s="118" t="n"/>
      <c r="AL1457" s="118" t="n"/>
      <c r="AM1457" s="118" t="n"/>
      <c r="AN1457" s="118" t="n"/>
      <c r="AO1457" s="118" t="n"/>
      <c r="AP1457" s="118" t="n"/>
      <c r="AQ1457" s="118" t="n"/>
      <c r="AR1457" s="118" t="n"/>
      <c r="AS1457" s="118" t="n"/>
      <c r="AT1457" s="118" t="n"/>
      <c r="AU1457" s="118" t="n"/>
      <c r="AV1457" s="118" t="n"/>
      <c r="AW1457" s="118" t="n"/>
      <c r="AX1457" s="118" t="n"/>
      <c r="AY1457" s="118" t="n"/>
      <c r="AZ1457" s="118" t="n"/>
      <c r="BA1457" s="118" t="n"/>
      <c r="BB1457" s="118" t="n"/>
      <c r="BC1457" s="118" t="n"/>
      <c r="BD1457" s="118" t="n"/>
      <c r="BE1457" s="118" t="n"/>
      <c r="BF1457" s="118" t="n"/>
      <c r="BG1457" s="118" t="n"/>
      <c r="BH1457" s="118" t="n"/>
      <c r="BI1457" s="118" t="n"/>
      <c r="BJ1457" s="118" t="n"/>
      <c r="BK1457" s="118" t="n"/>
      <c r="BL1457" s="118" t="n"/>
      <c r="BM1457" s="118" t="n"/>
      <c r="BN1457" s="118" t="n"/>
      <c r="BO1457" s="118" t="n"/>
      <c r="BP1457" s="118" t="n"/>
      <c r="BQ1457" s="118" t="n"/>
      <c r="BR1457" s="118" t="n"/>
      <c r="BS1457" s="118" t="n"/>
      <c r="BT1457" s="118">
        <f>COUNTIF(B1457:BS1457,1)</f>
        <v/>
      </c>
      <c r="BV1457" s="76">
        <f>TRIM(RIGHT(A1457, LEN(A1457) - FIND("@", SUBSTITUTE(A1457, " ", "@", LEN(A1457)-LEN(SUBSTITUTE(A1457," ",""))))))</f>
        <v/>
      </c>
      <c r="BW1457" s="76">
        <f>TRIM(LEFT(A1457,FIND(" ",A1457&amp;" ")-1))</f>
        <v/>
      </c>
      <c r="BX1457">
        <f>+IF(BV1457=BV1456,"Same","Diff")</f>
        <v/>
      </c>
      <c r="BY1457">
        <f>IF(BX1457="Same",IF(BW1457=BW1456,"same","Diff"))</f>
        <v/>
      </c>
    </row>
    <row r="1458">
      <c r="BW1458" s="76">
        <f>TRIM(LEFT(A1458,FIND(" ",A1458&amp;" ")-1))</f>
        <v/>
      </c>
      <c r="BX1458">
        <f>+IF(BV1458=BV1457,"Same","Diff")</f>
        <v/>
      </c>
      <c r="BY1458">
        <f>IF(BX1458="Same",IF(BW1458=BW1457,"same","Diff"))</f>
        <v/>
      </c>
    </row>
    <row r="1459">
      <c r="B1459" s="118">
        <f>SUM(B3:B1457)</f>
        <v/>
      </c>
      <c r="C1459" s="118">
        <f>SUM(C3:C1457)</f>
        <v/>
      </c>
      <c r="D1459" s="118">
        <f>SUM(D3:D1457)</f>
        <v/>
      </c>
      <c r="E1459" s="118">
        <f>SUM(E3:E1457)</f>
        <v/>
      </c>
      <c r="F1459" s="118">
        <f>SUM(F3:F1457)</f>
        <v/>
      </c>
      <c r="G1459" s="118">
        <f>SUM(G3:G1457)</f>
        <v/>
      </c>
      <c r="H1459" s="118">
        <f>SUM(H3:H1457)</f>
        <v/>
      </c>
      <c r="I1459" s="118">
        <f>SUM(I3:I1457)</f>
        <v/>
      </c>
      <c r="J1459" s="118">
        <f>SUM(J3:J1457)</f>
        <v/>
      </c>
      <c r="K1459" s="118">
        <f>SUM(K3:K1457)</f>
        <v/>
      </c>
      <c r="L1459" s="118">
        <f>SUM(L3:L1457)</f>
        <v/>
      </c>
      <c r="M1459" s="118">
        <f>SUM(M3:M1457)</f>
        <v/>
      </c>
      <c r="N1459" s="118">
        <f>SUM(N3:N1457)</f>
        <v/>
      </c>
      <c r="O1459" s="118">
        <f>SUM(O3:O1457)</f>
        <v/>
      </c>
      <c r="P1459" s="118">
        <f>SUM(P3:P1457)</f>
        <v/>
      </c>
      <c r="Q1459" s="118">
        <f>SUM(Q3:Q1457)</f>
        <v/>
      </c>
      <c r="R1459" s="118">
        <f>SUM(R3:R1457)</f>
        <v/>
      </c>
      <c r="S1459" s="118">
        <f>SUM(S3:S1457)</f>
        <v/>
      </c>
      <c r="T1459" s="118">
        <f>SUM(T3:T1457)</f>
        <v/>
      </c>
      <c r="U1459" s="118">
        <f>SUM(U3:U1457)</f>
        <v/>
      </c>
      <c r="V1459" s="118">
        <f>SUM(V3:V1457)</f>
        <v/>
      </c>
      <c r="W1459" s="118">
        <f>SUM(W3:W1457)</f>
        <v/>
      </c>
      <c r="X1459" s="118">
        <f>SUM(X3:X1457)</f>
        <v/>
      </c>
      <c r="Y1459" s="118">
        <f>SUM(Y3:Y1457)</f>
        <v/>
      </c>
      <c r="Z1459" s="118">
        <f>SUM(Z3:Z1457)</f>
        <v/>
      </c>
      <c r="AA1459" s="118">
        <f>SUM(AA3:AA1457)</f>
        <v/>
      </c>
      <c r="AB1459" s="118">
        <f>SUM(AB3:AB1457)</f>
        <v/>
      </c>
      <c r="AC1459" s="118">
        <f>SUM(AC3:AC1457)</f>
        <v/>
      </c>
      <c r="AD1459" s="118">
        <f>SUM(AD3:AD1457)</f>
        <v/>
      </c>
      <c r="AE1459" s="118">
        <f>SUM(AE3:AE1457)</f>
        <v/>
      </c>
      <c r="AF1459" s="118">
        <f>SUM(AF3:AF1457)</f>
        <v/>
      </c>
      <c r="AG1459" s="118">
        <f>SUM(AG3:AG1457)</f>
        <v/>
      </c>
      <c r="AH1459" s="118">
        <f>SUM(AH3:AH1457)</f>
        <v/>
      </c>
      <c r="AI1459" s="118">
        <f>SUM(AI3:AI1457)</f>
        <v/>
      </c>
      <c r="AJ1459" s="118">
        <f>SUM(AJ3:AJ1457)</f>
        <v/>
      </c>
      <c r="AK1459" s="118">
        <f>SUM(AK3:AK1457)</f>
        <v/>
      </c>
      <c r="AL1459" s="118">
        <f>SUM(AL3:AL1457)</f>
        <v/>
      </c>
      <c r="AM1459" s="118">
        <f>SUM(AM3:AM1457)</f>
        <v/>
      </c>
      <c r="AN1459" s="118">
        <f>SUM(AN3:AN1457)</f>
        <v/>
      </c>
      <c r="AO1459" s="118">
        <f>SUM(AO3:AO1457)</f>
        <v/>
      </c>
      <c r="AP1459" s="118">
        <f>SUM(AP3:AP1457)</f>
        <v/>
      </c>
      <c r="AQ1459" s="118">
        <f>SUM(AQ3:AQ1457)</f>
        <v/>
      </c>
      <c r="AR1459" s="118">
        <f>SUM(AR3:AR1457)</f>
        <v/>
      </c>
      <c r="AS1459" s="118">
        <f>SUM(AS3:AS1457)</f>
        <v/>
      </c>
      <c r="AT1459" s="118">
        <f>SUM(AT3:AT1457)</f>
        <v/>
      </c>
      <c r="AU1459" s="118">
        <f>SUM(AU3:AU1457)</f>
        <v/>
      </c>
      <c r="AV1459" s="118">
        <f>SUM(AV3:AV1457)</f>
        <v/>
      </c>
      <c r="AW1459" s="118">
        <f>SUM(AW3:AW1457)</f>
        <v/>
      </c>
      <c r="AX1459" s="118">
        <f>SUM(AX3:AX1457)</f>
        <v/>
      </c>
      <c r="AY1459" s="118">
        <f>SUM(AY3:AY1457)</f>
        <v/>
      </c>
      <c r="AZ1459" s="118">
        <f>SUM(AZ3:AZ1457)</f>
        <v/>
      </c>
      <c r="BA1459" s="118">
        <f>SUM(BA3:BA1457)</f>
        <v/>
      </c>
      <c r="BB1459" s="118">
        <f>SUM(BB3:BB1457)</f>
        <v/>
      </c>
      <c r="BC1459" s="118">
        <f>SUM(BC3:BC1457)</f>
        <v/>
      </c>
      <c r="BD1459" s="118">
        <f>SUM(BD3:BD1457)</f>
        <v/>
      </c>
      <c r="BE1459" s="118">
        <f>SUM(BE3:BE1457)</f>
        <v/>
      </c>
      <c r="BF1459" s="118">
        <f>SUM(BF3:BF1457)</f>
        <v/>
      </c>
      <c r="BG1459" s="118">
        <f>SUM(BG3:BG1457)</f>
        <v/>
      </c>
      <c r="BH1459" s="118">
        <f>SUM(BH3:BH1457)</f>
        <v/>
      </c>
      <c r="BI1459" s="118">
        <f>SUM(BI3:BI1457)</f>
        <v/>
      </c>
      <c r="BJ1459" s="118">
        <f>SUM(BJ3:BJ1457)</f>
        <v/>
      </c>
      <c r="BK1459" s="118">
        <f>SUM(BK3:BK1457)</f>
        <v/>
      </c>
      <c r="BL1459" s="118">
        <f>SUM(BL3:BL1457)</f>
        <v/>
      </c>
      <c r="BM1459" s="118">
        <f>SUM(BM3:BM1457)</f>
        <v/>
      </c>
      <c r="BN1459" s="118">
        <f>SUM(BN3:BN1457)</f>
        <v/>
      </c>
      <c r="BO1459" s="118">
        <f>SUM(BO3:BO1457)</f>
        <v/>
      </c>
      <c r="BP1459" s="118">
        <f>SUM(BP3:BP1457)</f>
        <v/>
      </c>
      <c r="BQ1459" s="118">
        <f>SUM(BQ3:BQ1457)</f>
        <v/>
      </c>
      <c r="BR1459" s="118">
        <f>SUM(BR3:BR1457)</f>
        <v/>
      </c>
      <c r="BS1459" s="118">
        <f>SUM(BS3:BS1457)</f>
        <v/>
      </c>
      <c r="BW1459" s="76">
        <f>TRIM(LEFT(A1459,FIND(" ",A1459&amp;" ")-1))</f>
        <v/>
      </c>
    </row>
  </sheetData>
  <autoFilter ref="A1:BY1459"/>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U56"/>
  <sheetViews>
    <sheetView workbookViewId="0">
      <pane ySplit="2" topLeftCell="A3" activePane="bottomLeft" state="frozen"/>
      <selection activeCell="BC29" sqref="BC29"/>
      <selection pane="bottomLeft" activeCell="BC29" sqref="BC29"/>
    </sheetView>
  </sheetViews>
  <sheetFormatPr baseColWidth="10" defaultColWidth="10.83203125" defaultRowHeight="13"/>
  <cols>
    <col width="10.83203125" customWidth="1" style="17" min="1" max="1"/>
    <col width="21.83203125" bestFit="1" customWidth="1" style="17" min="2" max="2"/>
    <col width="5.1640625" bestFit="1" customWidth="1" style="17" min="3" max="3"/>
    <col width="4.33203125" bestFit="1" customWidth="1" style="17" min="4" max="4"/>
    <col width="11" bestFit="1" customWidth="1" style="17" min="5" max="5"/>
    <col width="7.1640625" bestFit="1" customWidth="1" style="17" min="6" max="6"/>
    <col width="10.1640625" bestFit="1" customWidth="1" style="17" min="7" max="7"/>
    <col width="9.33203125" bestFit="1" customWidth="1" style="17" min="8" max="8"/>
    <col width="10.83203125" customWidth="1" style="17" min="9" max="11"/>
    <col width="8.1640625" bestFit="1" customWidth="1" style="84" min="12" max="12"/>
    <col width="10.83203125" customWidth="1" style="17" min="13" max="35"/>
    <col width="7.1640625" bestFit="1" customWidth="1" style="17" min="36" max="36"/>
    <col width="7.1640625" customWidth="1" style="17" min="37" max="37"/>
    <col width="10.5" bestFit="1" customWidth="1" style="17" min="38" max="38"/>
    <col width="13.5" bestFit="1" customWidth="1" style="17" min="39" max="39"/>
    <col width="10.1640625" bestFit="1" customWidth="1" style="17" min="40" max="40"/>
    <col width="9.33203125" bestFit="1" customWidth="1" style="17" min="41" max="41"/>
    <col width="9.33203125" customWidth="1" style="17" min="42" max="43"/>
    <col width="10.83203125" customWidth="1" style="17" min="44" max="44"/>
    <col width="12" bestFit="1" customWidth="1" style="17" min="45" max="45"/>
    <col width="5.5" bestFit="1" customWidth="1" style="17" min="46" max="46"/>
    <col width="39.1640625" bestFit="1" customWidth="1" style="17" min="47" max="47"/>
    <col width="10.83203125" customWidth="1" style="17" min="48" max="16384"/>
  </cols>
  <sheetData>
    <row r="1">
      <c r="B1" s="87" t="inlineStr">
        <is>
          <t>Upto Pre Bathurst 2025</t>
        </is>
      </c>
      <c r="E1" s="17" t="inlineStr">
        <is>
          <t>ATCC</t>
        </is>
      </c>
      <c r="P1" s="17" t="inlineStr">
        <is>
          <t>ATCC</t>
        </is>
      </c>
      <c r="U1" s="17" t="inlineStr">
        <is>
          <t>Bathurst 1000</t>
        </is>
      </c>
      <c r="AD1" s="81" t="inlineStr">
        <is>
          <t>Bathurst 1000 Shootouts</t>
        </is>
      </c>
      <c r="AI1" s="17" t="inlineStr">
        <is>
          <t>Super 2 Series</t>
        </is>
      </c>
    </row>
    <row r="2" ht="42" customFormat="1" customHeight="1" s="48">
      <c r="B2" s="48" t="inlineStr">
        <is>
          <t>Name</t>
        </is>
      </c>
      <c r="C2" s="48" t="inlineStr">
        <is>
          <t>Born</t>
        </is>
      </c>
      <c r="D2" s="48" t="inlineStr">
        <is>
          <t>Age</t>
        </is>
      </c>
      <c r="E2" s="48" t="inlineStr">
        <is>
          <t>Career Span</t>
        </is>
      </c>
      <c r="F2" s="48" t="inlineStr">
        <is>
          <t>Rounds</t>
        </is>
      </c>
      <c r="G2" s="48" t="inlineStr">
        <is>
          <t>Race Starts</t>
        </is>
      </c>
      <c r="H2" s="48" t="inlineStr">
        <is>
          <t>Race Wins</t>
        </is>
      </c>
      <c r="I2" s="48" t="inlineStr">
        <is>
          <t>Race Best Finish</t>
        </is>
      </c>
      <c r="J2" s="48" t="inlineStr">
        <is>
          <t>Race Top 10</t>
        </is>
      </c>
      <c r="K2" s="48" t="inlineStr">
        <is>
          <t>Race Finishes</t>
        </is>
      </c>
      <c r="L2" s="85" t="n"/>
      <c r="M2" s="48" t="inlineStr">
        <is>
          <t>Poles</t>
        </is>
      </c>
      <c r="N2" s="48" t="inlineStr">
        <is>
          <t>Podiums</t>
        </is>
      </c>
      <c r="P2" s="48" t="inlineStr">
        <is>
          <t>Career Span</t>
        </is>
      </c>
      <c r="Q2" s="48" t="inlineStr">
        <is>
          <t>Shootout Starts</t>
        </is>
      </c>
      <c r="R2" s="48" t="inlineStr">
        <is>
          <t>Shootout Poles</t>
        </is>
      </c>
      <c r="S2" s="48" t="inlineStr">
        <is>
          <t>Shootout Best</t>
        </is>
      </c>
      <c r="T2" s="48" t="inlineStr">
        <is>
          <t>Top 3</t>
        </is>
      </c>
      <c r="U2" s="48" t="inlineStr">
        <is>
          <t>Career Span</t>
        </is>
      </c>
      <c r="V2" s="48" t="inlineStr">
        <is>
          <t>Race Starts</t>
        </is>
      </c>
      <c r="W2" s="48" t="inlineStr">
        <is>
          <t>Race Best Finish</t>
        </is>
      </c>
      <c r="X2" s="48" t="inlineStr">
        <is>
          <t>Race Wins</t>
        </is>
      </c>
      <c r="Z2" s="48" t="inlineStr">
        <is>
          <t>Race Top 3</t>
        </is>
      </c>
      <c r="AA2" s="48" t="inlineStr">
        <is>
          <t>Race Top 10</t>
        </is>
      </c>
      <c r="AB2" s="48" t="inlineStr">
        <is>
          <t>Race Finishes</t>
        </is>
      </c>
      <c r="AC2" s="48" t="inlineStr">
        <is>
          <t>Poles</t>
        </is>
      </c>
      <c r="AD2" s="48" t="inlineStr">
        <is>
          <t>Career Span</t>
        </is>
      </c>
      <c r="AE2" s="48" t="inlineStr">
        <is>
          <t>Shootout Starts</t>
        </is>
      </c>
      <c r="AF2" s="48" t="inlineStr">
        <is>
          <t>Shootout Poles</t>
        </is>
      </c>
      <c r="AG2" s="48" t="inlineStr">
        <is>
          <t>Shootout Best</t>
        </is>
      </c>
      <c r="AH2" s="48" t="inlineStr">
        <is>
          <t>Top 3</t>
        </is>
      </c>
      <c r="AI2" s="48" t="inlineStr">
        <is>
          <t>Career Span</t>
        </is>
      </c>
      <c r="AJ2" s="48" t="inlineStr">
        <is>
          <t>Rounds</t>
        </is>
      </c>
      <c r="AK2" s="48" t="inlineStr">
        <is>
          <t>Round Best Finish</t>
        </is>
      </c>
      <c r="AL2" s="48" t="inlineStr">
        <is>
          <t>Round Wins</t>
        </is>
      </c>
      <c r="AM2" s="48" t="inlineStr">
        <is>
          <t>Round Podiums</t>
        </is>
      </c>
      <c r="AN2" s="48" t="inlineStr">
        <is>
          <t>Race Starts</t>
        </is>
      </c>
      <c r="AO2" s="48" t="inlineStr">
        <is>
          <t>Race Wins</t>
        </is>
      </c>
      <c r="AP2" s="48" t="inlineStr">
        <is>
          <t>Race Best Finish</t>
        </is>
      </c>
      <c r="AQ2" s="48" t="inlineStr">
        <is>
          <t>Race Top 3</t>
        </is>
      </c>
      <c r="AR2" s="48" t="inlineStr">
        <is>
          <t>Race Top 10</t>
        </is>
      </c>
      <c r="AS2" s="48" t="inlineStr">
        <is>
          <t>Race Finishes</t>
        </is>
      </c>
      <c r="AT2" s="48" t="inlineStr">
        <is>
          <t>Poles</t>
        </is>
      </c>
    </row>
    <row r="3">
      <c r="A3" s="17" t="n">
        <v>6</v>
      </c>
      <c r="B3" s="17" t="inlineStr">
        <is>
          <t>Aaron Cameron</t>
        </is>
      </c>
      <c r="C3" s="17" t="n">
        <v>2000</v>
      </c>
      <c r="D3" s="17" t="n">
        <v>25</v>
      </c>
      <c r="E3" s="17" t="inlineStr">
        <is>
          <t>2024-2025</t>
        </is>
      </c>
      <c r="F3" s="17" t="n">
        <v>10</v>
      </c>
      <c r="G3" s="17" t="n">
        <v>25</v>
      </c>
      <c r="H3" s="17" t="n">
        <v>0</v>
      </c>
      <c r="I3" s="17" t="inlineStr">
        <is>
          <t>9th</t>
        </is>
      </c>
      <c r="J3" s="17" t="n">
        <v>1</v>
      </c>
      <c r="K3" s="17" t="n">
        <v>24</v>
      </c>
      <c r="L3" s="84">
        <f>+K3/G3</f>
        <v/>
      </c>
      <c r="M3" s="17" t="n">
        <v>0</v>
      </c>
      <c r="N3" s="17" t="n">
        <v>0</v>
      </c>
      <c r="O3" s="84">
        <f>+N3/G3</f>
        <v/>
      </c>
      <c r="P3" s="17" t="inlineStr">
        <is>
          <t>-</t>
        </is>
      </c>
      <c r="Q3" s="17" t="inlineStr">
        <is>
          <t>-</t>
        </is>
      </c>
      <c r="R3" s="17" t="inlineStr">
        <is>
          <t>-</t>
        </is>
      </c>
      <c r="S3" s="17" t="inlineStr">
        <is>
          <t>-</t>
        </is>
      </c>
      <c r="T3" s="17" t="inlineStr">
        <is>
          <t>-</t>
        </is>
      </c>
      <c r="U3" s="17" t="n">
        <v>2024</v>
      </c>
      <c r="V3" s="17" t="n">
        <v>1</v>
      </c>
      <c r="W3" s="17" t="inlineStr">
        <is>
          <t>23rd</t>
        </is>
      </c>
      <c r="X3" s="17" t="n">
        <v>0</v>
      </c>
      <c r="Y3" s="661">
        <f>+X3/V3</f>
        <v/>
      </c>
      <c r="Z3" s="17" t="n">
        <v>0</v>
      </c>
      <c r="AA3" s="17" t="n">
        <v>0</v>
      </c>
      <c r="AB3" s="17" t="n">
        <v>1</v>
      </c>
      <c r="AC3" s="17" t="n">
        <v>0</v>
      </c>
      <c r="AD3" s="17" t="inlineStr">
        <is>
          <t>-</t>
        </is>
      </c>
      <c r="AE3" s="17" t="inlineStr">
        <is>
          <t>-</t>
        </is>
      </c>
      <c r="AF3" s="17" t="inlineStr">
        <is>
          <t>-</t>
        </is>
      </c>
      <c r="AG3" s="17" t="inlineStr">
        <is>
          <t>-</t>
        </is>
      </c>
      <c r="AH3" s="17" t="inlineStr">
        <is>
          <t>-</t>
        </is>
      </c>
      <c r="AI3" s="17" t="inlineStr">
        <is>
          <t>2023-2024</t>
        </is>
      </c>
      <c r="AJ3" s="17" t="n">
        <v>9</v>
      </c>
      <c r="AK3" s="17" t="inlineStr">
        <is>
          <t>2nd</t>
        </is>
      </c>
      <c r="AL3" s="17" t="n">
        <v>0</v>
      </c>
      <c r="AM3" s="17" t="n">
        <v>3</v>
      </c>
      <c r="AN3" s="17" t="n">
        <v>18</v>
      </c>
      <c r="AO3" s="17" t="n">
        <v>2</v>
      </c>
      <c r="AP3" s="17" t="inlineStr">
        <is>
          <t>1st</t>
        </is>
      </c>
      <c r="AQ3" s="17" t="n">
        <v>4</v>
      </c>
      <c r="AR3" s="17" t="n">
        <v>16</v>
      </c>
      <c r="AS3" s="17" t="n">
        <v>18</v>
      </c>
      <c r="AT3" s="17" t="n">
        <v>2</v>
      </c>
    </row>
    <row r="4">
      <c r="A4" s="17" t="n">
        <v>39</v>
      </c>
      <c r="B4" s="17" t="inlineStr">
        <is>
          <t>Aaron Seton</t>
        </is>
      </c>
      <c r="C4" s="17" t="n">
        <v>1998</v>
      </c>
      <c r="D4" s="17" t="n">
        <v>27</v>
      </c>
      <c r="E4" s="17" t="inlineStr">
        <is>
          <t>2022-2025</t>
        </is>
      </c>
      <c r="F4" s="17" t="n">
        <v>2</v>
      </c>
      <c r="G4" s="17" t="n">
        <v>2</v>
      </c>
      <c r="H4" s="17" t="n">
        <v>0</v>
      </c>
      <c r="I4" s="17" t="inlineStr">
        <is>
          <t>14th</t>
        </is>
      </c>
      <c r="J4" s="17" t="n">
        <v>0</v>
      </c>
      <c r="K4" s="17" t="n">
        <v>2</v>
      </c>
      <c r="L4" s="84">
        <f>+K4/G4</f>
        <v/>
      </c>
      <c r="M4" s="17" t="n">
        <v>0</v>
      </c>
      <c r="N4" s="17" t="n">
        <v>0</v>
      </c>
      <c r="O4" s="84">
        <f>+N4/G4</f>
        <v/>
      </c>
      <c r="P4" s="17" t="inlineStr">
        <is>
          <t>-</t>
        </is>
      </c>
      <c r="Q4" s="17" t="inlineStr">
        <is>
          <t>-</t>
        </is>
      </c>
      <c r="R4" s="17" t="inlineStr">
        <is>
          <t>-</t>
        </is>
      </c>
      <c r="S4" s="17" t="inlineStr">
        <is>
          <t>-</t>
        </is>
      </c>
      <c r="T4" s="17" t="inlineStr">
        <is>
          <t>-</t>
        </is>
      </c>
      <c r="U4" s="17" t="n">
        <v>2022</v>
      </c>
      <c r="V4" s="17" t="n">
        <v>1</v>
      </c>
      <c r="W4" s="17" t="inlineStr">
        <is>
          <t>14th</t>
        </is>
      </c>
      <c r="X4" s="17" t="n">
        <v>0</v>
      </c>
      <c r="Y4" s="661">
        <f>+X4/V4</f>
        <v/>
      </c>
      <c r="Z4" s="17" t="n">
        <v>0</v>
      </c>
      <c r="AA4" s="17" t="n">
        <v>0</v>
      </c>
      <c r="AB4" s="17" t="n">
        <v>1</v>
      </c>
      <c r="AC4" s="17" t="n">
        <v>0</v>
      </c>
      <c r="AD4" s="17" t="inlineStr">
        <is>
          <t>-</t>
        </is>
      </c>
      <c r="AE4" s="17" t="inlineStr">
        <is>
          <t>-</t>
        </is>
      </c>
      <c r="AF4" s="17" t="inlineStr">
        <is>
          <t>-</t>
        </is>
      </c>
      <c r="AG4" s="17" t="inlineStr">
        <is>
          <t>-</t>
        </is>
      </c>
      <c r="AH4" s="17" t="inlineStr">
        <is>
          <t>-</t>
        </is>
      </c>
      <c r="AI4" s="17" t="inlineStr">
        <is>
          <t>2021-2023</t>
        </is>
      </c>
      <c r="AJ4" s="17" t="n">
        <v>17</v>
      </c>
      <c r="AK4" s="17" t="inlineStr">
        <is>
          <t>4th</t>
        </is>
      </c>
      <c r="AL4" s="17" t="n">
        <v>0</v>
      </c>
      <c r="AM4" s="17" t="n">
        <v>0</v>
      </c>
      <c r="AN4" s="17" t="n">
        <v>33</v>
      </c>
      <c r="AO4" s="17" t="n">
        <v>0</v>
      </c>
      <c r="AP4" s="17" t="inlineStr">
        <is>
          <t>3rd</t>
        </is>
      </c>
      <c r="AQ4" s="17" t="n">
        <v>2</v>
      </c>
      <c r="AR4" s="17" t="n">
        <v>19</v>
      </c>
      <c r="AS4" s="17" t="n">
        <v>29</v>
      </c>
      <c r="AT4" s="17" t="n">
        <v>1</v>
      </c>
    </row>
    <row r="5">
      <c r="A5" s="17" t="n">
        <v>16</v>
      </c>
      <c r="B5" s="17" t="inlineStr">
        <is>
          <t>Andre Heimgartner</t>
        </is>
      </c>
      <c r="C5" s="17" t="n">
        <v>1995</v>
      </c>
      <c r="D5" s="17" t="n">
        <v>30</v>
      </c>
      <c r="E5" s="17" t="inlineStr">
        <is>
          <t>2014-2025</t>
        </is>
      </c>
      <c r="F5" s="17" t="n">
        <v>129</v>
      </c>
      <c r="G5" s="17" t="n">
        <v>294</v>
      </c>
      <c r="H5" s="17" t="n">
        <v>2</v>
      </c>
      <c r="I5" s="17" t="inlineStr">
        <is>
          <t>1st</t>
        </is>
      </c>
      <c r="J5" s="17" t="n">
        <v>99</v>
      </c>
      <c r="K5" s="17" t="n">
        <v>270</v>
      </c>
      <c r="L5" s="84">
        <f>+K5/G5</f>
        <v/>
      </c>
      <c r="M5" s="17" t="n">
        <v>3</v>
      </c>
      <c r="N5" s="17" t="n">
        <v>16</v>
      </c>
      <c r="O5" s="84">
        <f>+N5/G5</f>
        <v/>
      </c>
      <c r="P5" s="17" t="inlineStr">
        <is>
          <t>2015-2025</t>
        </is>
      </c>
      <c r="Q5" s="17" t="n">
        <v>30</v>
      </c>
      <c r="R5" s="17" t="n">
        <v>0</v>
      </c>
      <c r="S5" s="17" t="inlineStr">
        <is>
          <t>3rd</t>
        </is>
      </c>
      <c r="T5" s="17" t="n">
        <v>2</v>
      </c>
      <c r="U5" s="17" t="inlineStr">
        <is>
          <t>2014-2024</t>
        </is>
      </c>
      <c r="V5" s="17" t="n">
        <v>11</v>
      </c>
      <c r="W5" s="17" t="inlineStr">
        <is>
          <t>9th</t>
        </is>
      </c>
      <c r="X5" s="17" t="n">
        <v>0</v>
      </c>
      <c r="Y5" s="661">
        <f>+X5/V5</f>
        <v/>
      </c>
      <c r="Z5" s="17" t="n">
        <v>0</v>
      </c>
      <c r="AA5" s="17" t="n">
        <v>1</v>
      </c>
      <c r="AB5" s="17" t="n">
        <v>5</v>
      </c>
      <c r="AC5" s="17" t="n">
        <v>0</v>
      </c>
      <c r="AD5" s="17" t="n">
        <v>2024</v>
      </c>
      <c r="AE5" s="17" t="n">
        <v>1</v>
      </c>
      <c r="AF5" s="17" t="n">
        <v>0</v>
      </c>
      <c r="AG5" s="17" t="inlineStr">
        <is>
          <t>10th</t>
        </is>
      </c>
      <c r="AH5" s="17" t="n">
        <v>0</v>
      </c>
      <c r="AI5" s="17" t="inlineStr">
        <is>
          <t>2013-2014</t>
        </is>
      </c>
      <c r="AJ5" s="17" t="n">
        <v>14</v>
      </c>
      <c r="AK5" s="17" t="inlineStr">
        <is>
          <t>2nd</t>
        </is>
      </c>
      <c r="AL5" s="17" t="n">
        <v>0</v>
      </c>
      <c r="AM5" s="17" t="n">
        <v>2</v>
      </c>
      <c r="AN5" s="17" t="n">
        <v>31</v>
      </c>
      <c r="AO5" s="17" t="n">
        <v>2</v>
      </c>
      <c r="AP5" s="17" t="inlineStr">
        <is>
          <t>1st</t>
        </is>
      </c>
      <c r="AQ5" s="17" t="n">
        <v>4</v>
      </c>
      <c r="AR5" s="17" t="n">
        <v>14</v>
      </c>
      <c r="AS5" s="17" t="n">
        <v>28</v>
      </c>
      <c r="AT5" s="17" t="n">
        <v>0</v>
      </c>
    </row>
    <row r="6">
      <c r="A6" s="17" t="n">
        <v>28</v>
      </c>
      <c r="B6" s="17" t="inlineStr">
        <is>
          <t>Anton De Pasquale</t>
        </is>
      </c>
      <c r="C6" s="17" t="n">
        <v>1995</v>
      </c>
      <c r="D6" s="17" t="n">
        <v>30</v>
      </c>
      <c r="E6" s="17" t="inlineStr">
        <is>
          <t>2018-2025</t>
        </is>
      </c>
      <c r="F6" s="17" t="n">
        <v>100</v>
      </c>
      <c r="G6" s="17" t="n">
        <v>231</v>
      </c>
      <c r="H6" s="17" t="n">
        <v>9</v>
      </c>
      <c r="I6" s="17" t="inlineStr">
        <is>
          <t>1st</t>
        </is>
      </c>
      <c r="J6" s="17" t="n">
        <v>114</v>
      </c>
      <c r="K6" s="17" t="n">
        <v>210</v>
      </c>
      <c r="L6" s="84">
        <f>+K6/G6</f>
        <v/>
      </c>
      <c r="M6" s="17" t="n">
        <v>16</v>
      </c>
      <c r="N6" s="17" t="n">
        <v>36</v>
      </c>
      <c r="O6" s="84">
        <f>+N6/G6</f>
        <v/>
      </c>
      <c r="P6" s="17" t="inlineStr">
        <is>
          <t>2018-2025</t>
        </is>
      </c>
      <c r="Q6" s="17" t="n">
        <v>64</v>
      </c>
      <c r="R6" s="17" t="n">
        <v>6</v>
      </c>
      <c r="S6" s="17" t="inlineStr">
        <is>
          <t>1st</t>
        </is>
      </c>
      <c r="T6" s="17" t="n">
        <v>17</v>
      </c>
      <c r="U6" s="17" t="inlineStr">
        <is>
          <t>2018-2024</t>
        </is>
      </c>
      <c r="V6" s="17" t="n">
        <v>7</v>
      </c>
      <c r="W6" s="17" t="inlineStr">
        <is>
          <t>3rd</t>
        </is>
      </c>
      <c r="X6" s="17" t="n">
        <v>0</v>
      </c>
      <c r="Y6" s="661">
        <f>+X6/V6</f>
        <v/>
      </c>
      <c r="Z6" s="17" t="n">
        <v>1</v>
      </c>
      <c r="AA6" s="17" t="n">
        <v>4</v>
      </c>
      <c r="AB6" s="17" t="n">
        <v>5</v>
      </c>
      <c r="AC6" s="17" t="n">
        <v>0</v>
      </c>
      <c r="AD6" s="17" t="inlineStr">
        <is>
          <t>2018-2024</t>
        </is>
      </c>
      <c r="AE6" s="17" t="n">
        <v>6</v>
      </c>
      <c r="AF6" s="17" t="n">
        <v>0</v>
      </c>
      <c r="AG6" s="17" t="inlineStr">
        <is>
          <t>2nd</t>
        </is>
      </c>
      <c r="AH6" s="17" t="n">
        <v>2</v>
      </c>
      <c r="AI6" s="17" t="inlineStr">
        <is>
          <t>2016-2017</t>
        </is>
      </c>
      <c r="AJ6" s="17" t="n">
        <v>14</v>
      </c>
      <c r="AK6" s="17" t="inlineStr">
        <is>
          <t>1st</t>
        </is>
      </c>
      <c r="AL6" s="17" t="n">
        <v>2</v>
      </c>
      <c r="AM6" s="17" t="n">
        <v>4</v>
      </c>
      <c r="AN6" s="17" t="n">
        <v>37</v>
      </c>
      <c r="AO6" s="17" t="n">
        <v>2</v>
      </c>
      <c r="AP6" s="17" t="inlineStr">
        <is>
          <t>1st</t>
        </is>
      </c>
      <c r="AQ6" s="17" t="n">
        <v>7</v>
      </c>
      <c r="AR6" s="17" t="n">
        <v>24</v>
      </c>
      <c r="AS6" s="17" t="n">
        <v>33</v>
      </c>
      <c r="AT6" s="17" t="n">
        <v>1</v>
      </c>
    </row>
    <row r="7">
      <c r="A7" s="17" t="n">
        <v>25</v>
      </c>
      <c r="B7" s="17" t="inlineStr">
        <is>
          <t>Brad Vaughan</t>
        </is>
      </c>
      <c r="C7" s="17" t="n">
        <v>2004</v>
      </c>
      <c r="D7" s="17" t="n">
        <v>21</v>
      </c>
      <c r="E7" s="17" t="inlineStr">
        <is>
          <t>2024-2025</t>
        </is>
      </c>
      <c r="F7" s="17" t="n">
        <v>3</v>
      </c>
      <c r="G7" s="17" t="n">
        <v>3</v>
      </c>
      <c r="H7" s="17" t="n">
        <v>0</v>
      </c>
      <c r="I7" s="17" t="inlineStr">
        <is>
          <t>19th</t>
        </is>
      </c>
      <c r="J7" s="17" t="n">
        <v>0</v>
      </c>
      <c r="K7" s="17" t="n">
        <v>3</v>
      </c>
      <c r="L7" s="84">
        <f>+K7/G7</f>
        <v/>
      </c>
      <c r="M7" s="17" t="n">
        <v>0</v>
      </c>
      <c r="N7" s="17" t="n">
        <v>0</v>
      </c>
      <c r="O7" s="84">
        <f>+N7/G7</f>
        <v/>
      </c>
      <c r="P7" s="17" t="inlineStr">
        <is>
          <t>-</t>
        </is>
      </c>
      <c r="Q7" s="17" t="inlineStr">
        <is>
          <t>-</t>
        </is>
      </c>
      <c r="R7" s="17" t="inlineStr">
        <is>
          <t>-</t>
        </is>
      </c>
      <c r="S7" s="17" t="inlineStr">
        <is>
          <t>-</t>
        </is>
      </c>
      <c r="T7" s="17" t="inlineStr">
        <is>
          <t>-</t>
        </is>
      </c>
      <c r="U7" s="17" t="n">
        <v>2024</v>
      </c>
      <c r="V7" s="17" t="n">
        <v>1</v>
      </c>
      <c r="W7" s="17" t="inlineStr">
        <is>
          <t>25th</t>
        </is>
      </c>
      <c r="X7" s="17" t="n">
        <v>0</v>
      </c>
      <c r="Y7" s="661">
        <f>+X7/V7</f>
        <v/>
      </c>
      <c r="Z7" s="17" t="n">
        <v>0</v>
      </c>
      <c r="AA7" s="17" t="n">
        <v>0</v>
      </c>
      <c r="AB7" s="17" t="n">
        <v>1</v>
      </c>
      <c r="AC7" s="17" t="n">
        <v>0</v>
      </c>
      <c r="AD7" s="17" t="inlineStr">
        <is>
          <t>-</t>
        </is>
      </c>
      <c r="AE7" s="17" t="inlineStr">
        <is>
          <t>-</t>
        </is>
      </c>
      <c r="AF7" s="17" t="inlineStr">
        <is>
          <t>-</t>
        </is>
      </c>
      <c r="AG7" s="17" t="inlineStr">
        <is>
          <t>-</t>
        </is>
      </c>
      <c r="AH7" s="17" t="inlineStr">
        <is>
          <t>-</t>
        </is>
      </c>
      <c r="AI7" s="17" t="inlineStr">
        <is>
          <t>2023-2025</t>
        </is>
      </c>
      <c r="AJ7" s="17" t="n">
        <v>16</v>
      </c>
      <c r="AK7" s="17" t="inlineStr">
        <is>
          <t>2nd</t>
        </is>
      </c>
      <c r="AL7" s="17" t="n">
        <v>0</v>
      </c>
      <c r="AM7" s="17" t="n">
        <v>2</v>
      </c>
      <c r="AN7" s="17" t="n">
        <v>30</v>
      </c>
      <c r="AO7" s="17" t="n">
        <v>1</v>
      </c>
      <c r="AP7" s="17" t="inlineStr">
        <is>
          <t>1st</t>
        </is>
      </c>
      <c r="AQ7" s="17" t="n">
        <v>7</v>
      </c>
      <c r="AR7" s="17" t="n">
        <v>19</v>
      </c>
      <c r="AS7" s="17" t="n">
        <v>25</v>
      </c>
      <c r="AT7" s="17" t="n">
        <v>5</v>
      </c>
    </row>
    <row r="8">
      <c r="A8" s="17" t="n">
        <v>46</v>
      </c>
      <c r="B8" s="17" t="inlineStr">
        <is>
          <t>Broc Feeney</t>
        </is>
      </c>
      <c r="C8" s="17" t="n">
        <v>2002</v>
      </c>
      <c r="D8" s="17" t="n">
        <v>22</v>
      </c>
      <c r="E8" s="17" t="inlineStr">
        <is>
          <t>2020-2025</t>
        </is>
      </c>
      <c r="F8" s="17" t="n">
        <v>48</v>
      </c>
      <c r="G8" s="17" t="n">
        <v>114</v>
      </c>
      <c r="H8" s="17" t="n">
        <v>24</v>
      </c>
      <c r="I8" s="17" t="inlineStr">
        <is>
          <t>1st</t>
        </is>
      </c>
      <c r="J8" s="17" t="n">
        <v>90</v>
      </c>
      <c r="K8" s="17" t="n">
        <v>110</v>
      </c>
      <c r="L8" s="84">
        <f>+K8/G8</f>
        <v/>
      </c>
      <c r="M8" s="17" t="n">
        <v>22</v>
      </c>
      <c r="N8" s="17" t="n">
        <v>44</v>
      </c>
      <c r="O8" s="84">
        <f>+N8/G8</f>
        <v/>
      </c>
      <c r="P8" s="17" t="inlineStr">
        <is>
          <t>2022-2025</t>
        </is>
      </c>
      <c r="Q8" s="17" t="n">
        <v>34</v>
      </c>
      <c r="R8" s="17" t="n">
        <v>8</v>
      </c>
      <c r="S8" s="17" t="inlineStr">
        <is>
          <t>1st</t>
        </is>
      </c>
      <c r="T8" s="17" t="n">
        <v>19</v>
      </c>
      <c r="U8" s="17" t="inlineStr">
        <is>
          <t>2020-2024</t>
        </is>
      </c>
      <c r="V8" s="17" t="n">
        <v>5</v>
      </c>
      <c r="W8" s="17" t="inlineStr">
        <is>
          <t>2nd</t>
        </is>
      </c>
      <c r="X8" s="17" t="n">
        <v>0</v>
      </c>
      <c r="Y8" s="661">
        <f>+X8/V8</f>
        <v/>
      </c>
      <c r="Z8" s="17" t="n">
        <v>1</v>
      </c>
      <c r="AA8" s="17" t="n">
        <v>2</v>
      </c>
      <c r="AB8" s="17" t="n">
        <v>4</v>
      </c>
      <c r="AC8" s="17" t="n">
        <v>0</v>
      </c>
      <c r="AD8" s="17" t="inlineStr">
        <is>
          <t>2023-2024</t>
        </is>
      </c>
      <c r="AE8" s="17" t="n">
        <v>2</v>
      </c>
      <c r="AF8" s="17" t="n">
        <v>0</v>
      </c>
      <c r="AG8" s="17" t="inlineStr">
        <is>
          <t>2nd</t>
        </is>
      </c>
      <c r="AH8" s="17" t="n">
        <v>2</v>
      </c>
      <c r="AI8" s="17" t="inlineStr">
        <is>
          <t>2020-2021</t>
        </is>
      </c>
      <c r="AJ8" s="17" t="n">
        <v>8</v>
      </c>
      <c r="AK8" s="17" t="inlineStr">
        <is>
          <t>1st</t>
        </is>
      </c>
      <c r="AL8" s="17" t="n">
        <v>3</v>
      </c>
      <c r="AM8" s="17" t="n">
        <v>5</v>
      </c>
      <c r="AN8" s="17" t="n">
        <v>15</v>
      </c>
      <c r="AO8" s="17" t="n">
        <v>5</v>
      </c>
      <c r="AP8" s="17" t="inlineStr">
        <is>
          <t>1st</t>
        </is>
      </c>
      <c r="AQ8" s="17" t="n">
        <v>8</v>
      </c>
      <c r="AR8" s="17" t="n">
        <v>15</v>
      </c>
      <c r="AS8" s="17" t="n">
        <v>15</v>
      </c>
      <c r="AT8" s="17" t="n">
        <v>5</v>
      </c>
    </row>
    <row r="9">
      <c r="A9" s="17" t="n">
        <v>40</v>
      </c>
      <c r="B9" s="17" t="inlineStr">
        <is>
          <t>Brodie Kostecki</t>
        </is>
      </c>
      <c r="C9" s="17" t="n">
        <v>1997</v>
      </c>
      <c r="D9" s="17" t="n">
        <v>27</v>
      </c>
      <c r="E9" s="17" t="inlineStr">
        <is>
          <t>2019-2025</t>
        </is>
      </c>
      <c r="F9" s="17" t="n">
        <v>60</v>
      </c>
      <c r="G9" s="17" t="n">
        <v>142</v>
      </c>
      <c r="H9" s="17" t="n">
        <v>10</v>
      </c>
      <c r="I9" s="17" t="inlineStr">
        <is>
          <t>1st</t>
        </is>
      </c>
      <c r="J9" s="17" t="n">
        <v>80</v>
      </c>
      <c r="K9" s="17" t="n">
        <v>135</v>
      </c>
      <c r="L9" s="84">
        <f>+K9/G9</f>
        <v/>
      </c>
      <c r="M9" s="17" t="n">
        <v>16</v>
      </c>
      <c r="N9" s="17" t="n">
        <v>29</v>
      </c>
      <c r="O9" s="84">
        <f>+N9/G9</f>
        <v/>
      </c>
      <c r="P9" s="17" t="inlineStr">
        <is>
          <t>2021-2025</t>
        </is>
      </c>
      <c r="Q9" s="17" t="n">
        <v>29</v>
      </c>
      <c r="R9" s="17" t="n">
        <v>9</v>
      </c>
      <c r="S9" s="17" t="inlineStr">
        <is>
          <t>1st</t>
        </is>
      </c>
      <c r="T9" s="17" t="n">
        <v>14</v>
      </c>
      <c r="U9" s="17" t="inlineStr">
        <is>
          <t>2019-2024</t>
        </is>
      </c>
      <c r="V9" s="17" t="n">
        <v>6</v>
      </c>
      <c r="W9" s="17" t="inlineStr">
        <is>
          <t>1st</t>
        </is>
      </c>
      <c r="X9" s="17" t="n">
        <v>1</v>
      </c>
      <c r="Y9" s="661">
        <f>+X9/V9</f>
        <v/>
      </c>
      <c r="Z9" s="17" t="n">
        <v>3</v>
      </c>
      <c r="AA9" s="17" t="n">
        <v>5</v>
      </c>
      <c r="AB9" s="17" t="n">
        <v>5</v>
      </c>
      <c r="AC9" s="17" t="n">
        <v>2</v>
      </c>
      <c r="AD9" s="17" t="inlineStr">
        <is>
          <t>2021-2024</t>
        </is>
      </c>
      <c r="AE9" s="17" t="n">
        <v>3</v>
      </c>
      <c r="AF9" s="17" t="n">
        <v>2</v>
      </c>
      <c r="AG9" s="17" t="inlineStr">
        <is>
          <t>1st</t>
        </is>
      </c>
      <c r="AH9" s="17" t="n">
        <v>2</v>
      </c>
      <c r="AI9" s="17" t="inlineStr">
        <is>
          <t>2017-2020</t>
        </is>
      </c>
      <c r="AJ9" s="17" t="n">
        <v>18</v>
      </c>
      <c r="AK9" s="17" t="inlineStr">
        <is>
          <t>1st</t>
        </is>
      </c>
      <c r="AL9" s="17" t="n">
        <v>2</v>
      </c>
      <c r="AM9" s="17" t="n">
        <v>5</v>
      </c>
      <c r="AN9" s="17" t="n">
        <v>45</v>
      </c>
      <c r="AO9" s="17" t="n">
        <v>6</v>
      </c>
      <c r="AP9" s="17" t="inlineStr">
        <is>
          <t>1st</t>
        </is>
      </c>
      <c r="AQ9" s="17" t="n">
        <v>12</v>
      </c>
      <c r="AR9" s="17" t="n">
        <v>24</v>
      </c>
      <c r="AS9" s="17" t="n">
        <v>41</v>
      </c>
      <c r="AT9" s="17" t="n">
        <v>1</v>
      </c>
    </row>
    <row r="10">
      <c r="A10" s="17" t="n">
        <v>24</v>
      </c>
      <c r="B10" s="17" t="inlineStr">
        <is>
          <t>Bryce Fullwood</t>
        </is>
      </c>
      <c r="C10" s="17" t="n">
        <v>1998</v>
      </c>
      <c r="D10" s="17" t="n">
        <v>27</v>
      </c>
      <c r="E10" s="17" t="inlineStr">
        <is>
          <t>2018-2025</t>
        </is>
      </c>
      <c r="F10" s="17" t="n">
        <v>75</v>
      </c>
      <c r="G10" s="17" t="n">
        <v>179</v>
      </c>
      <c r="H10" s="17" t="n">
        <v>0</v>
      </c>
      <c r="I10" s="17" t="inlineStr">
        <is>
          <t>3rd</t>
        </is>
      </c>
      <c r="J10" s="17" t="n">
        <v>38</v>
      </c>
      <c r="K10" s="17" t="n">
        <v>168</v>
      </c>
      <c r="L10" s="84">
        <f>+K10/G10</f>
        <v/>
      </c>
      <c r="M10" s="17" t="n">
        <v>0</v>
      </c>
      <c r="N10" s="17" t="n">
        <v>3</v>
      </c>
      <c r="O10" s="84">
        <f>+N10/G10</f>
        <v/>
      </c>
      <c r="P10" s="17" t="inlineStr">
        <is>
          <t>2020-2025</t>
        </is>
      </c>
      <c r="Q10" s="17" t="n">
        <v>13</v>
      </c>
      <c r="R10" s="17" t="n">
        <v>0</v>
      </c>
      <c r="S10" s="17" t="inlineStr">
        <is>
          <t>8th</t>
        </is>
      </c>
      <c r="T10" s="17" t="n">
        <v>0</v>
      </c>
      <c r="U10" s="17" t="inlineStr">
        <is>
          <t>2018-2024</t>
        </is>
      </c>
      <c r="V10" s="17" t="n">
        <v>7</v>
      </c>
      <c r="W10" s="17" t="inlineStr">
        <is>
          <t>5th</t>
        </is>
      </c>
      <c r="X10" s="17" t="n">
        <v>0</v>
      </c>
      <c r="Y10" s="661">
        <f>+X10/V10</f>
        <v/>
      </c>
      <c r="Z10" s="17" t="n">
        <v>0</v>
      </c>
      <c r="AA10" s="17" t="n">
        <v>3</v>
      </c>
      <c r="AB10" s="17" t="n">
        <v>5</v>
      </c>
      <c r="AC10" s="17" t="n">
        <v>0</v>
      </c>
      <c r="AD10" s="17" t="inlineStr">
        <is>
          <t>-</t>
        </is>
      </c>
      <c r="AE10" s="17" t="inlineStr">
        <is>
          <t>-</t>
        </is>
      </c>
      <c r="AF10" s="17" t="inlineStr">
        <is>
          <t>-</t>
        </is>
      </c>
      <c r="AG10" s="17" t="inlineStr">
        <is>
          <t>-</t>
        </is>
      </c>
      <c r="AH10" s="17" t="inlineStr">
        <is>
          <t>-</t>
        </is>
      </c>
      <c r="AI10" s="17" t="inlineStr">
        <is>
          <t>2015-2019</t>
        </is>
      </c>
      <c r="AJ10" s="17" t="n">
        <v>35</v>
      </c>
      <c r="AK10" s="17" t="inlineStr">
        <is>
          <t>1st</t>
        </is>
      </c>
      <c r="AL10" s="17" t="n">
        <v>4</v>
      </c>
      <c r="AM10" s="17" t="n">
        <v>7</v>
      </c>
      <c r="AN10" s="17" t="n">
        <v>77</v>
      </c>
      <c r="AO10" s="17" t="n">
        <v>6</v>
      </c>
      <c r="AP10" s="17" t="inlineStr">
        <is>
          <t>1st</t>
        </is>
      </c>
      <c r="AQ10" s="17" t="n">
        <v>15</v>
      </c>
      <c r="AR10" s="17" t="n">
        <v>35</v>
      </c>
      <c r="AS10" s="17" t="n">
        <v>70</v>
      </c>
      <c r="AT10" s="17" t="n">
        <v>3</v>
      </c>
    </row>
    <row r="11">
      <c r="A11" s="17" t="n">
        <v>12</v>
      </c>
      <c r="B11" s="17" t="inlineStr">
        <is>
          <t>Cam Waters</t>
        </is>
      </c>
      <c r="C11" s="17" t="n">
        <v>1994</v>
      </c>
      <c r="D11" s="17" t="n">
        <v>31</v>
      </c>
      <c r="E11" s="17" t="inlineStr">
        <is>
          <t>2011-2025</t>
        </is>
      </c>
      <c r="F11" s="17" t="n">
        <v>138</v>
      </c>
      <c r="G11" s="17" t="n">
        <v>301</v>
      </c>
      <c r="H11" s="17" t="n">
        <v>18</v>
      </c>
      <c r="I11" s="17" t="inlineStr">
        <is>
          <t>1st</t>
        </is>
      </c>
      <c r="J11" s="17" t="n">
        <v>180</v>
      </c>
      <c r="K11" s="17" t="n">
        <v>282</v>
      </c>
      <c r="L11" s="84">
        <f>+K11/G11</f>
        <v/>
      </c>
      <c r="M11" s="17" t="n">
        <v>32</v>
      </c>
      <c r="N11" s="17" t="n">
        <v>64</v>
      </c>
      <c r="O11" s="84">
        <f>+N11/G11</f>
        <v/>
      </c>
      <c r="P11" s="17" t="inlineStr">
        <is>
          <t>2016-2025</t>
        </is>
      </c>
      <c r="Q11" s="17" t="n">
        <v>78</v>
      </c>
      <c r="R11" s="17" t="n">
        <v>14</v>
      </c>
      <c r="S11" s="17" t="inlineStr">
        <is>
          <t>1st</t>
        </is>
      </c>
      <c r="T11" s="17" t="n">
        <v>39</v>
      </c>
      <c r="U11" s="17" t="inlineStr">
        <is>
          <t>2011-2024</t>
        </is>
      </c>
      <c r="V11" s="17" t="n">
        <v>12</v>
      </c>
      <c r="W11" s="17" t="inlineStr">
        <is>
          <t>2nd</t>
        </is>
      </c>
      <c r="X11" s="17" t="n">
        <v>0</v>
      </c>
      <c r="Y11" s="661">
        <f>+X11/V11</f>
        <v/>
      </c>
      <c r="Z11" s="17" t="n">
        <v>3</v>
      </c>
      <c r="AA11" s="17" t="n">
        <v>5</v>
      </c>
      <c r="AB11" s="17" t="n">
        <v>10</v>
      </c>
      <c r="AC11" s="17" t="n">
        <v>2</v>
      </c>
      <c r="AD11" s="17" t="inlineStr">
        <is>
          <t>2017-2024</t>
        </is>
      </c>
      <c r="AE11" s="17" t="n">
        <v>7</v>
      </c>
      <c r="AF11" s="17" t="n">
        <v>1</v>
      </c>
      <c r="AG11" s="17" t="inlineStr">
        <is>
          <t>1st</t>
        </is>
      </c>
      <c r="AH11" s="17" t="n">
        <v>5</v>
      </c>
      <c r="AI11" s="17" t="inlineStr">
        <is>
          <t>2011-2015</t>
        </is>
      </c>
      <c r="AJ11" s="17" t="n">
        <v>26</v>
      </c>
      <c r="AK11" s="17" t="inlineStr">
        <is>
          <t>1st</t>
        </is>
      </c>
      <c r="AL11" s="17" t="n">
        <v>5</v>
      </c>
      <c r="AM11" s="17" t="n">
        <v>9</v>
      </c>
      <c r="AN11" s="17" t="n">
        <v>60</v>
      </c>
      <c r="AO11" s="17" t="n">
        <v>12</v>
      </c>
      <c r="AP11" s="17" t="inlineStr">
        <is>
          <t>1st</t>
        </is>
      </c>
      <c r="AQ11" s="17" t="n">
        <v>22</v>
      </c>
      <c r="AR11" s="17" t="n">
        <v>36</v>
      </c>
      <c r="AS11" s="17" t="n">
        <v>55</v>
      </c>
      <c r="AT11" s="17" t="n">
        <v>9</v>
      </c>
    </row>
    <row r="12">
      <c r="A12" s="17" t="n">
        <v>38</v>
      </c>
      <c r="B12" s="17" t="inlineStr">
        <is>
          <t>Cameron Crick</t>
        </is>
      </c>
      <c r="C12" s="17" t="n">
        <v>1997</v>
      </c>
      <c r="D12" s="17" t="n">
        <v>27</v>
      </c>
      <c r="E12" s="17" t="inlineStr">
        <is>
          <t>2024-2025</t>
        </is>
      </c>
      <c r="F12" s="17" t="n">
        <v>5</v>
      </c>
      <c r="G12" s="17" t="n">
        <v>9</v>
      </c>
      <c r="H12" s="17" t="n">
        <v>0</v>
      </c>
      <c r="I12" s="17" t="inlineStr">
        <is>
          <t>10th</t>
        </is>
      </c>
      <c r="J12" s="17" t="n">
        <v>2</v>
      </c>
      <c r="K12" s="17" t="n">
        <v>9</v>
      </c>
      <c r="L12" s="84">
        <f>+K12/G12</f>
        <v/>
      </c>
      <c r="M12" s="17" t="n">
        <v>0</v>
      </c>
      <c r="N12" s="17" t="n">
        <v>0</v>
      </c>
      <c r="O12" s="84">
        <f>+N12/G12</f>
        <v/>
      </c>
      <c r="P12" s="17" t="inlineStr">
        <is>
          <t>-</t>
        </is>
      </c>
      <c r="Q12" s="17" t="inlineStr">
        <is>
          <t>-</t>
        </is>
      </c>
      <c r="R12" s="17" t="inlineStr">
        <is>
          <t>-</t>
        </is>
      </c>
      <c r="S12" s="17" t="inlineStr">
        <is>
          <t>-</t>
        </is>
      </c>
      <c r="T12" s="17" t="inlineStr">
        <is>
          <t>-</t>
        </is>
      </c>
      <c r="U12" s="17" t="n">
        <v>2024</v>
      </c>
      <c r="V12" s="17" t="n">
        <v>1</v>
      </c>
      <c r="W12" s="17" t="inlineStr">
        <is>
          <t>10th</t>
        </is>
      </c>
      <c r="X12" s="17" t="n">
        <v>0</v>
      </c>
      <c r="Y12" s="661">
        <f>+X12/V12</f>
        <v/>
      </c>
      <c r="Z12" s="17" t="n">
        <v>0</v>
      </c>
      <c r="AA12" s="17" t="n">
        <v>1</v>
      </c>
      <c r="AB12" s="17" t="n">
        <v>1</v>
      </c>
      <c r="AC12" s="17" t="n">
        <v>0</v>
      </c>
      <c r="AD12" s="17" t="inlineStr">
        <is>
          <t>-</t>
        </is>
      </c>
      <c r="AE12" s="17" t="inlineStr">
        <is>
          <t>-</t>
        </is>
      </c>
      <c r="AF12" s="17" t="inlineStr">
        <is>
          <t>-</t>
        </is>
      </c>
      <c r="AG12" s="17" t="inlineStr">
        <is>
          <t>-</t>
        </is>
      </c>
      <c r="AH12" s="17" t="inlineStr">
        <is>
          <t>-</t>
        </is>
      </c>
      <c r="AI12" s="17" t="inlineStr">
        <is>
          <t>2022-2024</t>
        </is>
      </c>
      <c r="AJ12" s="17" t="n">
        <v>15</v>
      </c>
      <c r="AK12" s="17" t="inlineStr">
        <is>
          <t>4th</t>
        </is>
      </c>
      <c r="AL12" s="17" t="n">
        <v>0</v>
      </c>
      <c r="AM12" s="17" t="n">
        <v>0</v>
      </c>
      <c r="AN12" s="17" t="n">
        <v>29</v>
      </c>
      <c r="AO12" s="17" t="n">
        <v>0</v>
      </c>
      <c r="AP12" s="17" t="inlineStr">
        <is>
          <t>2nd</t>
        </is>
      </c>
      <c r="AQ12" s="17" t="n">
        <v>1</v>
      </c>
      <c r="AR12" s="17" t="n">
        <v>15</v>
      </c>
      <c r="AS12" s="17" t="n">
        <v>25</v>
      </c>
      <c r="AT12" s="17" t="n">
        <v>0</v>
      </c>
    </row>
    <row r="13">
      <c r="A13" s="17" t="n">
        <v>8</v>
      </c>
      <c r="B13" s="17" t="inlineStr">
        <is>
          <t>Cameron Hill</t>
        </is>
      </c>
      <c r="C13" s="17" t="n">
        <v>1996</v>
      </c>
      <c r="D13" s="17" t="n">
        <v>28</v>
      </c>
      <c r="E13" s="17" t="inlineStr">
        <is>
          <t>2022-2025</t>
        </is>
      </c>
      <c r="F13" s="17" t="n">
        <v>34</v>
      </c>
      <c r="G13" s="17" t="n">
        <v>79</v>
      </c>
      <c r="H13" s="17" t="n">
        <v>1</v>
      </c>
      <c r="I13" s="17" t="inlineStr">
        <is>
          <t>1st</t>
        </is>
      </c>
      <c r="J13" s="17" t="n">
        <v>16</v>
      </c>
      <c r="K13" s="17" t="n">
        <v>74</v>
      </c>
      <c r="L13" s="84">
        <f>+K13/G13</f>
        <v/>
      </c>
      <c r="M13" s="17" t="n">
        <v>0</v>
      </c>
      <c r="N13" s="17" t="n">
        <v>3</v>
      </c>
      <c r="O13" s="84">
        <f>+N13/G13</f>
        <v/>
      </c>
      <c r="P13" s="17" t="inlineStr">
        <is>
          <t>2024-2025</t>
        </is>
      </c>
      <c r="Q13" s="17" t="n">
        <v>9</v>
      </c>
      <c r="R13" s="17" t="n">
        <v>0</v>
      </c>
      <c r="S13" s="17" t="inlineStr">
        <is>
          <t>2nd</t>
        </is>
      </c>
      <c r="T13" s="17" t="n">
        <v>1</v>
      </c>
      <c r="U13" s="17" t="inlineStr">
        <is>
          <t>2022-2024</t>
        </is>
      </c>
      <c r="V13" s="17" t="n">
        <v>3</v>
      </c>
      <c r="W13" s="17" t="inlineStr">
        <is>
          <t>10th</t>
        </is>
      </c>
      <c r="X13" s="17" t="n">
        <v>0</v>
      </c>
      <c r="Y13" s="661">
        <f>+X13/V13</f>
        <v/>
      </c>
      <c r="Z13" s="17" t="n">
        <v>0</v>
      </c>
      <c r="AA13" s="17" t="n">
        <v>1</v>
      </c>
      <c r="AB13" s="17" t="n">
        <v>3</v>
      </c>
      <c r="AC13" s="17" t="n">
        <v>0</v>
      </c>
      <c r="AD13" s="17" t="inlineStr">
        <is>
          <t>-</t>
        </is>
      </c>
      <c r="AE13" s="17" t="inlineStr">
        <is>
          <t>-</t>
        </is>
      </c>
      <c r="AF13" s="17" t="inlineStr">
        <is>
          <t>-</t>
        </is>
      </c>
      <c r="AG13" s="17" t="inlineStr">
        <is>
          <t>-</t>
        </is>
      </c>
      <c r="AH13" s="17" t="inlineStr">
        <is>
          <t>-</t>
        </is>
      </c>
      <c r="AI13" s="17" t="n">
        <v>2022</v>
      </c>
      <c r="AJ13" s="17" t="n">
        <v>6</v>
      </c>
      <c r="AK13" s="17" t="inlineStr">
        <is>
          <t>3rd</t>
        </is>
      </c>
      <c r="AL13" s="17" t="n">
        <v>0</v>
      </c>
      <c r="AM13" s="17" t="n">
        <v>2</v>
      </c>
      <c r="AN13" s="17" t="n">
        <v>11</v>
      </c>
      <c r="AO13" s="17" t="n">
        <v>0</v>
      </c>
      <c r="AP13" s="17" t="inlineStr">
        <is>
          <t>2nd</t>
        </is>
      </c>
      <c r="AQ13" s="17" t="n">
        <v>3</v>
      </c>
      <c r="AR13" s="17" t="n">
        <v>10</v>
      </c>
      <c r="AS13" s="17" t="n">
        <v>10</v>
      </c>
      <c r="AT13" s="17" t="n">
        <v>0</v>
      </c>
    </row>
    <row r="14">
      <c r="A14" s="17" t="n">
        <v>9</v>
      </c>
      <c r="B14" s="17" t="inlineStr">
        <is>
          <t>Cameron McLeod</t>
        </is>
      </c>
      <c r="C14" s="17" t="n">
        <v>2004</v>
      </c>
      <c r="D14" s="17" t="n">
        <v>20</v>
      </c>
      <c r="E14" s="17" t="inlineStr">
        <is>
          <t>2024-2025</t>
        </is>
      </c>
      <c r="F14" s="17" t="n">
        <v>3</v>
      </c>
      <c r="G14" s="17" t="n">
        <v>3</v>
      </c>
      <c r="H14" s="17" t="n">
        <v>0</v>
      </c>
      <c r="I14" s="17" t="inlineStr">
        <is>
          <t>11th</t>
        </is>
      </c>
      <c r="J14" s="17" t="n">
        <v>0</v>
      </c>
      <c r="K14" s="17" t="n">
        <v>3</v>
      </c>
      <c r="L14" s="84">
        <f>+K14/G14</f>
        <v/>
      </c>
      <c r="M14" s="17" t="n">
        <v>0</v>
      </c>
      <c r="N14" s="17" t="n">
        <v>0</v>
      </c>
      <c r="O14" s="84">
        <f>+N14/G14</f>
        <v/>
      </c>
      <c r="P14" s="17" t="inlineStr">
        <is>
          <t>-</t>
        </is>
      </c>
      <c r="Q14" s="17" t="inlineStr">
        <is>
          <t>-</t>
        </is>
      </c>
      <c r="R14" s="17" t="inlineStr">
        <is>
          <t>-</t>
        </is>
      </c>
      <c r="S14" s="17" t="inlineStr">
        <is>
          <t>-</t>
        </is>
      </c>
      <c r="T14" s="17" t="inlineStr">
        <is>
          <t>-</t>
        </is>
      </c>
      <c r="U14" s="17" t="n">
        <v>2024</v>
      </c>
      <c r="V14" s="17" t="n">
        <v>1</v>
      </c>
      <c r="W14" s="17" t="inlineStr">
        <is>
          <t>19th</t>
        </is>
      </c>
      <c r="X14" s="17" t="n">
        <v>0</v>
      </c>
      <c r="Y14" s="661">
        <f>+X14/V14</f>
        <v/>
      </c>
      <c r="Z14" s="17" t="n">
        <v>0</v>
      </c>
      <c r="AA14" s="17" t="n">
        <v>0</v>
      </c>
      <c r="AB14" s="17" t="n">
        <v>1</v>
      </c>
      <c r="AC14" s="17" t="n">
        <v>0</v>
      </c>
      <c r="AD14" s="17" t="inlineStr">
        <is>
          <t>-</t>
        </is>
      </c>
      <c r="AE14" s="17" t="inlineStr">
        <is>
          <t>-</t>
        </is>
      </c>
      <c r="AF14" s="17" t="inlineStr">
        <is>
          <t>-</t>
        </is>
      </c>
      <c r="AG14" s="17" t="inlineStr">
        <is>
          <t>-</t>
        </is>
      </c>
      <c r="AH14" s="17" t="inlineStr">
        <is>
          <t>-</t>
        </is>
      </c>
      <c r="AI14" s="17" t="inlineStr">
        <is>
          <t>2024-2025</t>
        </is>
      </c>
      <c r="AJ14" s="17" t="n">
        <v>9</v>
      </c>
      <c r="AK14" s="17" t="inlineStr">
        <is>
          <t>2nd</t>
        </is>
      </c>
      <c r="AL14" s="17" t="n">
        <v>0</v>
      </c>
      <c r="AM14" s="17" t="n">
        <v>1</v>
      </c>
      <c r="AN14" s="17" t="n">
        <v>18</v>
      </c>
      <c r="AO14" s="17" t="n">
        <v>1</v>
      </c>
      <c r="AP14" s="17" t="inlineStr">
        <is>
          <t>1st</t>
        </is>
      </c>
      <c r="AQ14" s="17" t="n">
        <v>3</v>
      </c>
      <c r="AR14" s="17" t="n">
        <v>10</v>
      </c>
      <c r="AS14" s="17" t="n">
        <v>16</v>
      </c>
      <c r="AT14" s="17" t="n">
        <v>1</v>
      </c>
    </row>
    <row r="15">
      <c r="A15" s="17" t="n">
        <v>32</v>
      </c>
      <c r="B15" s="17" t="inlineStr">
        <is>
          <t>Chaz Mostert</t>
        </is>
      </c>
      <c r="C15" s="17" t="n">
        <v>1992</v>
      </c>
      <c r="D15" s="17" t="n">
        <v>33</v>
      </c>
      <c r="E15" s="17" t="inlineStr">
        <is>
          <t>2013-2025</t>
        </is>
      </c>
      <c r="F15" s="17" t="n">
        <v>163</v>
      </c>
      <c r="G15" s="17" t="n">
        <v>374</v>
      </c>
      <c r="H15" s="17" t="n">
        <v>25</v>
      </c>
      <c r="I15" s="17" t="inlineStr">
        <is>
          <t>1st</t>
        </is>
      </c>
      <c r="J15" s="17" t="n">
        <v>261</v>
      </c>
      <c r="K15" s="17" t="n">
        <v>358</v>
      </c>
      <c r="L15" s="84">
        <f>+K15/G15</f>
        <v/>
      </c>
      <c r="M15" s="17" t="n">
        <v>26</v>
      </c>
      <c r="N15" s="17" t="n">
        <v>106</v>
      </c>
      <c r="O15" s="84">
        <f>+N15/G15</f>
        <v/>
      </c>
      <c r="P15" s="17" t="inlineStr">
        <is>
          <t>2014-2025</t>
        </is>
      </c>
      <c r="Q15" s="17" t="n">
        <v>78</v>
      </c>
      <c r="R15" s="17" t="n">
        <v>3</v>
      </c>
      <c r="S15" s="17" t="inlineStr">
        <is>
          <t>1st</t>
        </is>
      </c>
      <c r="T15" s="17" t="n">
        <v>19</v>
      </c>
      <c r="U15" s="17" t="inlineStr">
        <is>
          <t>2013-2024</t>
        </is>
      </c>
      <c r="V15" s="17" t="n">
        <v>11</v>
      </c>
      <c r="W15" s="17" t="inlineStr">
        <is>
          <t>1st</t>
        </is>
      </c>
      <c r="X15" s="17" t="n">
        <v>2</v>
      </c>
      <c r="Y15" s="661">
        <f>+X15/V15</f>
        <v/>
      </c>
      <c r="Z15" s="17" t="n">
        <v>4</v>
      </c>
      <c r="AA15" s="17" t="n">
        <v>8</v>
      </c>
      <c r="AB15" s="17" t="n">
        <v>11</v>
      </c>
      <c r="AC15" s="17" t="n">
        <v>2</v>
      </c>
      <c r="AD15" s="17" t="inlineStr">
        <is>
          <t>2016-2024</t>
        </is>
      </c>
      <c r="AE15" s="17" t="n">
        <v>7</v>
      </c>
      <c r="AF15" s="17" t="n">
        <v>2</v>
      </c>
      <c r="AG15" s="17" t="inlineStr">
        <is>
          <t>1st</t>
        </is>
      </c>
      <c r="AH15" s="17" t="n">
        <v>4</v>
      </c>
      <c r="AI15" s="17" t="inlineStr">
        <is>
          <t>2010-2013</t>
        </is>
      </c>
      <c r="AJ15" s="17" t="n">
        <v>16</v>
      </c>
      <c r="AK15" s="17" t="inlineStr">
        <is>
          <t>1st</t>
        </is>
      </c>
      <c r="AL15" s="17" t="n">
        <v>3</v>
      </c>
      <c r="AM15" s="17" t="n">
        <v>7</v>
      </c>
      <c r="AN15" s="17" t="n">
        <v>39</v>
      </c>
      <c r="AO15" s="17" t="n">
        <v>5</v>
      </c>
      <c r="AP15" s="17" t="inlineStr">
        <is>
          <t>1st</t>
        </is>
      </c>
      <c r="AQ15" s="17" t="n">
        <v>15</v>
      </c>
      <c r="AR15" s="17" t="n">
        <v>32</v>
      </c>
      <c r="AS15" s="17" t="n">
        <v>39</v>
      </c>
      <c r="AT15" s="17" t="n">
        <v>7</v>
      </c>
    </row>
    <row r="16">
      <c r="A16" s="17" t="n">
        <v>53</v>
      </c>
      <c r="B16" s="17" t="inlineStr">
        <is>
          <t>Cooper Murray</t>
        </is>
      </c>
      <c r="C16" s="17" t="n">
        <v>2001</v>
      </c>
      <c r="D16" s="17" t="n">
        <v>24</v>
      </c>
      <c r="E16" s="17" t="inlineStr">
        <is>
          <t>2024-2025</t>
        </is>
      </c>
      <c r="F16" s="17" t="n">
        <v>13</v>
      </c>
      <c r="G16" s="17" t="n">
        <v>32</v>
      </c>
      <c r="H16" s="17" t="n">
        <v>0</v>
      </c>
      <c r="I16" s="17" t="inlineStr">
        <is>
          <t>5th</t>
        </is>
      </c>
      <c r="J16" s="17" t="n">
        <v>5</v>
      </c>
      <c r="K16" s="17" t="n">
        <v>29</v>
      </c>
      <c r="L16" s="84">
        <f>+K16/G16</f>
        <v/>
      </c>
      <c r="M16" s="17" t="n">
        <v>0</v>
      </c>
      <c r="N16" s="17" t="n">
        <v>0</v>
      </c>
      <c r="O16" s="84">
        <f>+N16/G16</f>
        <v/>
      </c>
      <c r="P16" s="17" t="inlineStr">
        <is>
          <t>2024-2025</t>
        </is>
      </c>
      <c r="Q16" s="17" t="n">
        <v>4</v>
      </c>
      <c r="R16" s="17" t="n">
        <v>0</v>
      </c>
      <c r="S16" s="17" t="inlineStr">
        <is>
          <t>7th</t>
        </is>
      </c>
      <c r="T16" s="17" t="n">
        <v>0</v>
      </c>
      <c r="U16" s="17" t="n">
        <v>2024</v>
      </c>
      <c r="V16" s="17" t="n">
        <v>1</v>
      </c>
      <c r="W16" s="17" t="inlineStr">
        <is>
          <t>14th</t>
        </is>
      </c>
      <c r="X16" s="17" t="n">
        <v>0</v>
      </c>
      <c r="Y16" s="661">
        <f>+X16/V16</f>
        <v/>
      </c>
      <c r="Z16" s="17" t="n">
        <v>0</v>
      </c>
      <c r="AA16" s="17" t="n">
        <v>0</v>
      </c>
      <c r="AB16" s="17" t="n">
        <v>1</v>
      </c>
      <c r="AC16" s="17" t="n">
        <v>0</v>
      </c>
      <c r="AD16" s="17" t="inlineStr">
        <is>
          <t>-</t>
        </is>
      </c>
      <c r="AE16" s="17" t="inlineStr">
        <is>
          <t>-</t>
        </is>
      </c>
      <c r="AF16" s="17" t="inlineStr">
        <is>
          <t>-</t>
        </is>
      </c>
      <c r="AG16" s="17" t="inlineStr">
        <is>
          <t>-</t>
        </is>
      </c>
      <c r="AH16" s="17" t="inlineStr">
        <is>
          <t>-</t>
        </is>
      </c>
      <c r="AI16" s="17" t="inlineStr">
        <is>
          <t>2023-2024</t>
        </is>
      </c>
      <c r="AJ16" s="17" t="n">
        <v>10</v>
      </c>
      <c r="AK16" s="17" t="inlineStr">
        <is>
          <t>2nd</t>
        </is>
      </c>
      <c r="AL16" s="17" t="n">
        <v>0</v>
      </c>
      <c r="AM16" s="17" t="n">
        <v>3</v>
      </c>
      <c r="AN16" s="17" t="n">
        <v>20</v>
      </c>
      <c r="AO16" s="17" t="n">
        <v>2</v>
      </c>
      <c r="AP16" s="17" t="inlineStr">
        <is>
          <t>1st</t>
        </is>
      </c>
      <c r="AQ16" s="17" t="n">
        <v>6</v>
      </c>
      <c r="AR16" s="17" t="n">
        <v>12</v>
      </c>
      <c r="AS16" s="17" t="n">
        <v>15</v>
      </c>
      <c r="AT16" s="17" t="n">
        <v>3</v>
      </c>
    </row>
    <row r="17">
      <c r="A17" s="17" t="n">
        <v>48</v>
      </c>
      <c r="B17" s="17" t="inlineStr">
        <is>
          <t>Craig Lowndes</t>
        </is>
      </c>
      <c r="C17" s="17" t="n">
        <v>1974</v>
      </c>
      <c r="D17" s="17" t="n">
        <v>51</v>
      </c>
      <c r="E17" s="17" t="inlineStr">
        <is>
          <t>1996-2025</t>
        </is>
      </c>
      <c r="F17" s="17" t="n">
        <v>305</v>
      </c>
      <c r="G17" s="17" t="n">
        <v>680</v>
      </c>
      <c r="H17" s="17" t="n">
        <v>110</v>
      </c>
      <c r="I17" s="17" t="inlineStr">
        <is>
          <t>1st</t>
        </is>
      </c>
      <c r="J17" s="17" t="n">
        <v>501</v>
      </c>
      <c r="K17" s="17" t="n">
        <v>626</v>
      </c>
      <c r="L17" s="84">
        <f>+K17/G17</f>
        <v/>
      </c>
      <c r="M17" s="17" t="n">
        <v>43</v>
      </c>
      <c r="N17" s="82" t="n">
        <v>169</v>
      </c>
      <c r="O17" s="84">
        <f>+N17/G17</f>
        <v/>
      </c>
      <c r="P17" s="17" t="inlineStr">
        <is>
          <t>1999-2018</t>
        </is>
      </c>
      <c r="Q17" s="17" t="n">
        <v>115</v>
      </c>
      <c r="R17" s="17" t="n">
        <v>11</v>
      </c>
      <c r="S17" s="17" t="inlineStr">
        <is>
          <t>1st</t>
        </is>
      </c>
      <c r="T17" s="17" t="n">
        <v>33</v>
      </c>
      <c r="U17" s="17" t="inlineStr">
        <is>
          <t>1994-2024</t>
        </is>
      </c>
      <c r="V17" s="17" t="n">
        <v>31</v>
      </c>
      <c r="W17" s="17" t="inlineStr">
        <is>
          <t>1st</t>
        </is>
      </c>
      <c r="X17" s="17" t="n">
        <v>7</v>
      </c>
      <c r="Y17" s="661">
        <f>+X17/V17</f>
        <v/>
      </c>
      <c r="Z17" s="17" t="n">
        <v>14</v>
      </c>
      <c r="AA17" s="17" t="n">
        <v>21</v>
      </c>
      <c r="AB17" s="17" t="n">
        <v>27</v>
      </c>
      <c r="AC17" s="17" t="n">
        <v>2</v>
      </c>
      <c r="AD17" s="17" t="inlineStr">
        <is>
          <t>1995-2018</t>
        </is>
      </c>
      <c r="AE17" s="17" t="n">
        <v>17</v>
      </c>
      <c r="AF17" s="17" t="n">
        <v>2</v>
      </c>
      <c r="AG17" s="17" t="inlineStr">
        <is>
          <t>1st</t>
        </is>
      </c>
      <c r="AH17" s="17" t="n">
        <v>7</v>
      </c>
      <c r="AI17" s="17" t="inlineStr">
        <is>
          <t>-</t>
        </is>
      </c>
      <c r="AJ17" s="17" t="inlineStr">
        <is>
          <t>-</t>
        </is>
      </c>
      <c r="AK17" s="17" t="inlineStr">
        <is>
          <t>-</t>
        </is>
      </c>
      <c r="AL17" s="17" t="inlineStr">
        <is>
          <t>-</t>
        </is>
      </c>
      <c r="AM17" s="17" t="inlineStr">
        <is>
          <t>-</t>
        </is>
      </c>
      <c r="AN17" s="17" t="inlineStr">
        <is>
          <t>-</t>
        </is>
      </c>
      <c r="AO17" s="17" t="inlineStr">
        <is>
          <t>-</t>
        </is>
      </c>
      <c r="AP17" s="17" t="inlineStr">
        <is>
          <t>-</t>
        </is>
      </c>
      <c r="AQ17" s="17" t="inlineStr">
        <is>
          <t>-</t>
        </is>
      </c>
      <c r="AR17" s="17" t="inlineStr">
        <is>
          <t>-</t>
        </is>
      </c>
      <c r="AS17" s="17" t="inlineStr">
        <is>
          <t>-</t>
        </is>
      </c>
      <c r="AT17" s="17" t="inlineStr">
        <is>
          <t>-</t>
        </is>
      </c>
      <c r="AU17" s="83" t="inlineStr">
        <is>
          <t>From Race Results 108, From Round Results 61</t>
        </is>
      </c>
    </row>
    <row r="18">
      <c r="A18" s="17" t="n">
        <v>35</v>
      </c>
      <c r="B18" s="17" t="inlineStr">
        <is>
          <t>Dale Wood</t>
        </is>
      </c>
      <c r="C18" s="17" t="n">
        <v>1983</v>
      </c>
      <c r="D18" s="17" t="n">
        <v>42</v>
      </c>
      <c r="E18" s="17" t="inlineStr">
        <is>
          <t>2008-2025</t>
        </is>
      </c>
      <c r="F18" s="17" t="n">
        <v>90</v>
      </c>
      <c r="G18" s="17" t="n">
        <v>173</v>
      </c>
      <c r="H18" s="17" t="n">
        <v>0</v>
      </c>
      <c r="I18" s="17" t="inlineStr">
        <is>
          <t>3rd</t>
        </is>
      </c>
      <c r="J18" s="17" t="n">
        <v>16</v>
      </c>
      <c r="K18" s="17" t="n">
        <v>155</v>
      </c>
      <c r="L18" s="84">
        <f>+K18/G18</f>
        <v/>
      </c>
      <c r="M18" s="17" t="n">
        <v>0</v>
      </c>
      <c r="N18" s="17" t="n">
        <v>1</v>
      </c>
      <c r="O18" s="84">
        <f>+N18/G18</f>
        <v/>
      </c>
      <c r="P18" s="17" t="n">
        <v>2014</v>
      </c>
      <c r="Q18" s="17" t="n">
        <v>1</v>
      </c>
      <c r="R18" s="17" t="n">
        <v>0</v>
      </c>
      <c r="S18" s="17" t="inlineStr">
        <is>
          <t>8th</t>
        </is>
      </c>
      <c r="T18" s="17" t="n">
        <v>0</v>
      </c>
      <c r="U18" s="17" t="inlineStr">
        <is>
          <t>2008-2024</t>
        </is>
      </c>
      <c r="V18" s="17" t="n">
        <v>17</v>
      </c>
      <c r="W18" s="17" t="inlineStr">
        <is>
          <t>4th</t>
        </is>
      </c>
      <c r="X18" s="17" t="n">
        <v>0</v>
      </c>
      <c r="Y18" s="661">
        <f>+X18/V18</f>
        <v/>
      </c>
      <c r="Z18" s="17" t="n">
        <v>0</v>
      </c>
      <c r="AA18" s="17" t="n">
        <v>6</v>
      </c>
      <c r="AB18" s="17" t="n">
        <v>13</v>
      </c>
      <c r="AC18" s="17" t="n">
        <v>0</v>
      </c>
      <c r="AD18" s="17" t="n">
        <v>2014</v>
      </c>
      <c r="AE18" s="17" t="n">
        <v>1</v>
      </c>
      <c r="AF18" s="17" t="n">
        <v>0</v>
      </c>
      <c r="AG18" s="17" t="inlineStr">
        <is>
          <t>8th</t>
        </is>
      </c>
      <c r="AH18" s="17" t="n">
        <v>0</v>
      </c>
      <c r="AI18" s="17" t="inlineStr">
        <is>
          <t>2007-2013</t>
        </is>
      </c>
      <c r="AJ18" s="17" t="n">
        <v>29</v>
      </c>
      <c r="AK18" s="17" t="inlineStr">
        <is>
          <t>1st</t>
        </is>
      </c>
      <c r="AL18" s="17" t="n">
        <v>1</v>
      </c>
      <c r="AM18" s="17" t="n">
        <v>9</v>
      </c>
      <c r="AN18" s="17" t="n">
        <v>74</v>
      </c>
      <c r="AO18" s="17" t="n">
        <v>4</v>
      </c>
      <c r="AP18" s="17" t="inlineStr">
        <is>
          <t>1st</t>
        </is>
      </c>
      <c r="AQ18" s="17" t="n">
        <v>19</v>
      </c>
      <c r="AR18" s="17" t="n">
        <v>51</v>
      </c>
      <c r="AS18" s="17" t="n">
        <v>66</v>
      </c>
      <c r="AT18" s="17" t="n">
        <v>1</v>
      </c>
    </row>
    <row r="19">
      <c r="A19" s="17" t="n">
        <v>30</v>
      </c>
      <c r="B19" s="17" t="inlineStr">
        <is>
          <t>David Reynolds</t>
        </is>
      </c>
      <c r="C19" s="17" t="n">
        <v>1985</v>
      </c>
      <c r="D19" s="17" t="n">
        <v>40</v>
      </c>
      <c r="E19" s="17" t="inlineStr">
        <is>
          <t>2007-2025</t>
        </is>
      </c>
      <c r="F19" s="17" t="n">
        <v>218</v>
      </c>
      <c r="G19" s="17" t="n">
        <v>482</v>
      </c>
      <c r="H19" s="17" t="n">
        <v>8</v>
      </c>
      <c r="I19" s="17" t="inlineStr">
        <is>
          <t>1st</t>
        </is>
      </c>
      <c r="J19" s="17" t="n">
        <v>220</v>
      </c>
      <c r="K19" s="17" t="n">
        <v>448</v>
      </c>
      <c r="L19" s="84">
        <f>+K19/G19</f>
        <v/>
      </c>
      <c r="M19" s="17" t="n">
        <v>17</v>
      </c>
      <c r="N19" s="17" t="n">
        <v>44</v>
      </c>
      <c r="O19" s="84">
        <f>+N19/G19</f>
        <v/>
      </c>
      <c r="P19" s="17" t="inlineStr">
        <is>
          <t>2009-2025</t>
        </is>
      </c>
      <c r="Q19" s="17" t="n">
        <v>84</v>
      </c>
      <c r="R19" s="17" t="n">
        <v>8</v>
      </c>
      <c r="S19" s="17" t="inlineStr">
        <is>
          <t>1st</t>
        </is>
      </c>
      <c r="T19" s="17" t="n">
        <v>25</v>
      </c>
      <c r="U19" s="17" t="inlineStr">
        <is>
          <t>2007-2024</t>
        </is>
      </c>
      <c r="V19" s="17" t="n">
        <v>17</v>
      </c>
      <c r="W19" s="17" t="inlineStr">
        <is>
          <t>1st</t>
        </is>
      </c>
      <c r="X19" s="17" t="n">
        <v>1</v>
      </c>
      <c r="Y19" s="661">
        <f>+X19/V19</f>
        <v/>
      </c>
      <c r="Z19" s="17" t="n">
        <v>2</v>
      </c>
      <c r="AA19" s="17" t="n">
        <v>6</v>
      </c>
      <c r="AB19" s="17" t="n">
        <v>13</v>
      </c>
      <c r="AC19" s="17" t="n">
        <v>2</v>
      </c>
      <c r="AD19" s="17" t="inlineStr">
        <is>
          <t>2011-2023</t>
        </is>
      </c>
      <c r="AE19" s="17" t="n">
        <v>7</v>
      </c>
      <c r="AF19" s="17" t="n">
        <v>2</v>
      </c>
      <c r="AG19" s="17" t="inlineStr">
        <is>
          <t>1st</t>
        </is>
      </c>
      <c r="AH19" s="17" t="n">
        <v>3</v>
      </c>
      <c r="AI19" s="17" t="inlineStr">
        <is>
          <t>2008-2010</t>
        </is>
      </c>
      <c r="AJ19" s="17" t="n">
        <v>8</v>
      </c>
      <c r="AK19" s="17" t="inlineStr">
        <is>
          <t>2nd</t>
        </is>
      </c>
      <c r="AL19" s="17" t="n">
        <v>0</v>
      </c>
      <c r="AM19" s="17" t="n">
        <v>3</v>
      </c>
      <c r="AN19" s="17" t="n">
        <v>21</v>
      </c>
      <c r="AO19" s="17" t="n">
        <v>0</v>
      </c>
      <c r="AP19" s="17" t="inlineStr">
        <is>
          <t>2nd</t>
        </is>
      </c>
      <c r="AQ19" s="17" t="n">
        <v>5</v>
      </c>
      <c r="AR19" s="17" t="n">
        <v>18</v>
      </c>
      <c r="AS19" s="17" t="n">
        <v>20</v>
      </c>
      <c r="AT19" s="17" t="n">
        <v>0</v>
      </c>
    </row>
    <row r="20">
      <c r="A20" s="17" t="n">
        <v>37</v>
      </c>
      <c r="B20" s="17" t="inlineStr">
        <is>
          <t>David Russell</t>
        </is>
      </c>
      <c r="C20" s="17" t="n">
        <v>1982</v>
      </c>
      <c r="D20" s="17" t="n">
        <v>43</v>
      </c>
      <c r="E20" s="17" t="inlineStr">
        <is>
          <t>2003-2025</t>
        </is>
      </c>
      <c r="F20" s="17" t="n">
        <v>35</v>
      </c>
      <c r="G20" s="17" t="n">
        <v>43</v>
      </c>
      <c r="H20" s="17" t="n">
        <v>0</v>
      </c>
      <c r="I20" s="17" t="inlineStr">
        <is>
          <t>2nd</t>
        </is>
      </c>
      <c r="J20" s="17" t="n">
        <v>15</v>
      </c>
      <c r="K20" s="17" t="n">
        <v>34</v>
      </c>
      <c r="L20" s="84">
        <f>+K20/G20</f>
        <v/>
      </c>
      <c r="M20" s="17" t="n">
        <v>0</v>
      </c>
      <c r="N20" s="17" t="n">
        <v>5</v>
      </c>
      <c r="O20" s="84">
        <f>+N20/G20</f>
        <v/>
      </c>
      <c r="P20" s="17" t="inlineStr">
        <is>
          <t>-</t>
        </is>
      </c>
      <c r="Q20" s="17" t="inlineStr">
        <is>
          <t>-</t>
        </is>
      </c>
      <c r="R20" s="17" t="inlineStr">
        <is>
          <t>-</t>
        </is>
      </c>
      <c r="S20" s="17" t="inlineStr">
        <is>
          <t>-</t>
        </is>
      </c>
      <c r="T20" s="17" t="inlineStr">
        <is>
          <t>-</t>
        </is>
      </c>
      <c r="U20" s="17" t="inlineStr">
        <is>
          <t>2003-2024</t>
        </is>
      </c>
      <c r="V20" s="17" t="n">
        <v>15</v>
      </c>
      <c r="W20" s="17" t="inlineStr">
        <is>
          <t>2nd</t>
        </is>
      </c>
      <c r="X20" s="17" t="n">
        <v>0</v>
      </c>
      <c r="Y20" s="661">
        <f>+X20/V20</f>
        <v/>
      </c>
      <c r="Z20" s="17" t="n">
        <v>2</v>
      </c>
      <c r="AA20" s="17" t="n">
        <v>6</v>
      </c>
      <c r="AB20" s="17" t="n">
        <v>11</v>
      </c>
      <c r="AC20" s="17" t="n">
        <v>0</v>
      </c>
      <c r="AD20" s="17" t="inlineStr">
        <is>
          <t>-</t>
        </is>
      </c>
      <c r="AE20" s="17" t="inlineStr">
        <is>
          <t>-</t>
        </is>
      </c>
      <c r="AF20" s="17" t="inlineStr">
        <is>
          <t>-</t>
        </is>
      </c>
      <c r="AG20" s="17" t="inlineStr">
        <is>
          <t>-</t>
        </is>
      </c>
      <c r="AH20" s="17" t="inlineStr">
        <is>
          <t>-</t>
        </is>
      </c>
      <c r="AI20" s="17" t="inlineStr">
        <is>
          <t>2003-2019</t>
        </is>
      </c>
      <c r="AJ20" s="17" t="n">
        <v>32</v>
      </c>
      <c r="AK20" s="17" t="inlineStr">
        <is>
          <t>1st</t>
        </is>
      </c>
      <c r="AL20" s="17" t="n">
        <v>3</v>
      </c>
      <c r="AM20" s="17" t="n">
        <v>11</v>
      </c>
      <c r="AN20" s="17" t="n">
        <v>79</v>
      </c>
      <c r="AO20" s="17" t="n">
        <v>9</v>
      </c>
      <c r="AP20" s="17" t="inlineStr">
        <is>
          <t>1st</t>
        </is>
      </c>
      <c r="AQ20" s="17" t="n">
        <v>26</v>
      </c>
      <c r="AR20" s="17" t="n">
        <v>56</v>
      </c>
      <c r="AS20" s="17" t="n">
        <v>73</v>
      </c>
      <c r="AT20" s="17" t="n">
        <v>2</v>
      </c>
    </row>
    <row r="21">
      <c r="A21" s="17" t="n">
        <v>17</v>
      </c>
      <c r="B21" s="17" t="inlineStr">
        <is>
          <t>Declan Fraser</t>
        </is>
      </c>
      <c r="C21" s="17" t="n">
        <v>2000</v>
      </c>
      <c r="D21" s="17" t="n">
        <v>25</v>
      </c>
      <c r="E21" s="17" t="inlineStr">
        <is>
          <t>2022-2025</t>
        </is>
      </c>
      <c r="F21" s="17" t="n">
        <v>16</v>
      </c>
      <c r="G21" s="17" t="n">
        <v>32</v>
      </c>
      <c r="H21" s="17" t="n">
        <v>0</v>
      </c>
      <c r="I21" s="17" t="inlineStr">
        <is>
          <t>8th</t>
        </is>
      </c>
      <c r="J21" s="17" t="n">
        <v>2</v>
      </c>
      <c r="K21" s="17" t="n">
        <v>28</v>
      </c>
      <c r="L21" s="84">
        <f>+K21/G21</f>
        <v/>
      </c>
      <c r="M21" s="17" t="n">
        <v>0</v>
      </c>
      <c r="N21" s="17" t="n">
        <v>0</v>
      </c>
      <c r="O21" s="84">
        <f>+N21/G21</f>
        <v/>
      </c>
      <c r="P21" s="17" t="inlineStr">
        <is>
          <t>-</t>
        </is>
      </c>
      <c r="Q21" s="17" t="inlineStr">
        <is>
          <t>-</t>
        </is>
      </c>
      <c r="R21" s="17" t="inlineStr">
        <is>
          <t>-</t>
        </is>
      </c>
      <c r="S21" s="17" t="inlineStr">
        <is>
          <t>-</t>
        </is>
      </c>
      <c r="T21" s="17" t="inlineStr">
        <is>
          <t>-</t>
        </is>
      </c>
      <c r="U21" s="17" t="inlineStr">
        <is>
          <t>2022-2024</t>
        </is>
      </c>
      <c r="V21" s="17" t="n">
        <v>3</v>
      </c>
      <c r="W21" s="17" t="inlineStr">
        <is>
          <t>8th</t>
        </is>
      </c>
      <c r="X21" s="17" t="n">
        <v>0</v>
      </c>
      <c r="Y21" s="661">
        <f>+X21/V21</f>
        <v/>
      </c>
      <c r="Z21" s="17" t="n">
        <v>0</v>
      </c>
      <c r="AA21" s="17" t="n">
        <v>1</v>
      </c>
      <c r="AB21" s="17" t="n">
        <v>3</v>
      </c>
      <c r="AC21" s="17" t="n">
        <v>0</v>
      </c>
      <c r="AD21" s="17" t="inlineStr">
        <is>
          <t>-</t>
        </is>
      </c>
      <c r="AE21" s="17" t="inlineStr">
        <is>
          <t>-</t>
        </is>
      </c>
      <c r="AF21" s="17" t="inlineStr">
        <is>
          <t>-</t>
        </is>
      </c>
      <c r="AG21" s="17" t="inlineStr">
        <is>
          <t>-</t>
        </is>
      </c>
      <c r="AH21" s="17" t="inlineStr">
        <is>
          <t>-</t>
        </is>
      </c>
      <c r="AI21" s="17" t="inlineStr">
        <is>
          <t>2021-2022</t>
        </is>
      </c>
      <c r="AJ21" s="17" t="n">
        <v>11</v>
      </c>
      <c r="AK21" s="17" t="inlineStr">
        <is>
          <t>1st</t>
        </is>
      </c>
      <c r="AL21" s="17" t="n">
        <v>2</v>
      </c>
      <c r="AM21" s="17" t="n">
        <v>4</v>
      </c>
      <c r="AN21" s="17" t="n">
        <v>19</v>
      </c>
      <c r="AO21" s="17" t="n">
        <v>4</v>
      </c>
      <c r="AP21" s="17" t="inlineStr">
        <is>
          <t>1st</t>
        </is>
      </c>
      <c r="AQ21" s="17" t="n">
        <v>7</v>
      </c>
      <c r="AR21" s="17" t="n">
        <v>18</v>
      </c>
      <c r="AS21" s="17" t="n">
        <v>18</v>
      </c>
      <c r="AT21" s="17" t="n">
        <v>4</v>
      </c>
    </row>
    <row r="22">
      <c r="A22" s="17" t="n">
        <v>33</v>
      </c>
      <c r="B22" s="17" t="inlineStr">
        <is>
          <t>Fabian Coulthard</t>
        </is>
      </c>
      <c r="C22" s="17" t="n">
        <v>1982</v>
      </c>
      <c r="D22" s="17" t="n">
        <v>43</v>
      </c>
      <c r="E22" s="17" t="inlineStr">
        <is>
          <t>2004-2025</t>
        </is>
      </c>
      <c r="F22" s="17" t="n">
        <v>220</v>
      </c>
      <c r="G22" s="17" t="n">
        <v>477</v>
      </c>
      <c r="H22" s="17" t="n">
        <v>13</v>
      </c>
      <c r="I22" s="17" t="inlineStr">
        <is>
          <t>1st</t>
        </is>
      </c>
      <c r="J22" s="17" t="n">
        <v>220</v>
      </c>
      <c r="K22" s="17" t="n">
        <v>430</v>
      </c>
      <c r="L22" s="84">
        <f>+K22/G22</f>
        <v/>
      </c>
      <c r="M22" s="17" t="n">
        <v>9</v>
      </c>
      <c r="N22" s="17" t="n">
        <v>61</v>
      </c>
      <c r="O22" s="84">
        <f>+N22/G22</f>
        <v/>
      </c>
      <c r="P22" s="17" t="inlineStr">
        <is>
          <t>2008-2021</t>
        </is>
      </c>
      <c r="Q22" s="17" t="n">
        <v>52</v>
      </c>
      <c r="R22" s="17" t="n">
        <v>2</v>
      </c>
      <c r="S22" s="17" t="inlineStr">
        <is>
          <t>1st</t>
        </is>
      </c>
      <c r="T22" s="17" t="n">
        <v>9</v>
      </c>
      <c r="U22" s="17" t="inlineStr">
        <is>
          <t>2004-2024</t>
        </is>
      </c>
      <c r="V22" s="17" t="n">
        <v>21</v>
      </c>
      <c r="W22" s="17" t="inlineStr">
        <is>
          <t>2nd</t>
        </is>
      </c>
      <c r="X22" s="17" t="n">
        <v>0</v>
      </c>
      <c r="Y22" s="661">
        <f>+X22/V22</f>
        <v/>
      </c>
      <c r="Z22" s="17" t="n">
        <v>2</v>
      </c>
      <c r="AA22" s="17" t="n">
        <v>8</v>
      </c>
      <c r="AB22" s="17" t="n">
        <v>16</v>
      </c>
      <c r="AC22" s="17" t="n">
        <v>0</v>
      </c>
      <c r="AD22" s="17" t="inlineStr">
        <is>
          <t>2008-2020</t>
        </is>
      </c>
      <c r="AE22" s="17" t="n">
        <v>7</v>
      </c>
      <c r="AF22" s="17" t="n">
        <v>0</v>
      </c>
      <c r="AG22" s="17" t="inlineStr">
        <is>
          <t>4th</t>
        </is>
      </c>
      <c r="AH22" s="17" t="n">
        <v>0</v>
      </c>
      <c r="AI22" s="17" t="inlineStr">
        <is>
          <t>-</t>
        </is>
      </c>
      <c r="AJ22" s="17" t="inlineStr">
        <is>
          <t>-</t>
        </is>
      </c>
      <c r="AK22" s="17" t="inlineStr">
        <is>
          <t>-</t>
        </is>
      </c>
      <c r="AL22" s="17" t="inlineStr">
        <is>
          <t>-</t>
        </is>
      </c>
      <c r="AM22" s="17" t="inlineStr">
        <is>
          <t>-</t>
        </is>
      </c>
      <c r="AN22" s="17" t="inlineStr">
        <is>
          <t>-</t>
        </is>
      </c>
      <c r="AO22" s="17" t="inlineStr">
        <is>
          <t>-</t>
        </is>
      </c>
      <c r="AP22" s="17" t="inlineStr">
        <is>
          <t>-</t>
        </is>
      </c>
      <c r="AQ22" s="17" t="inlineStr">
        <is>
          <t>-</t>
        </is>
      </c>
      <c r="AR22" s="17" t="inlineStr">
        <is>
          <t>-</t>
        </is>
      </c>
      <c r="AS22" s="17" t="inlineStr">
        <is>
          <t>-</t>
        </is>
      </c>
      <c r="AT22" s="17" t="inlineStr">
        <is>
          <t>-</t>
        </is>
      </c>
    </row>
    <row r="23">
      <c r="A23" s="17" t="n">
        <v>52</v>
      </c>
      <c r="B23" s="17" t="inlineStr">
        <is>
          <t>Garth Tander</t>
        </is>
      </c>
      <c r="C23" s="17" t="n">
        <v>1977</v>
      </c>
      <c r="D23" s="17" t="n">
        <v>48</v>
      </c>
      <c r="E23" s="17" t="inlineStr">
        <is>
          <t>1998-2025</t>
        </is>
      </c>
      <c r="F23" s="17" t="n">
        <v>293</v>
      </c>
      <c r="G23" s="17" t="n">
        <v>647</v>
      </c>
      <c r="H23" s="17" t="n">
        <v>57</v>
      </c>
      <c r="I23" s="17" t="inlineStr">
        <is>
          <t>1st</t>
        </is>
      </c>
      <c r="J23" s="17" t="n">
        <v>413</v>
      </c>
      <c r="K23" s="17" t="n">
        <v>603</v>
      </c>
      <c r="L23" s="84">
        <f>+K23/G23</f>
        <v/>
      </c>
      <c r="M23" s="17" t="n">
        <v>30</v>
      </c>
      <c r="N23" s="82" t="n">
        <v>101</v>
      </c>
      <c r="O23" s="84">
        <f>+N23/G23</f>
        <v/>
      </c>
      <c r="P23" s="17" t="inlineStr">
        <is>
          <t>1999-2018</t>
        </is>
      </c>
      <c r="Q23" s="17" t="n">
        <v>112</v>
      </c>
      <c r="R23" s="17" t="n">
        <v>18</v>
      </c>
      <c r="S23" s="17" t="inlineStr">
        <is>
          <t>1st</t>
        </is>
      </c>
      <c r="T23" s="17" t="n">
        <v>42</v>
      </c>
      <c r="U23" s="17" t="inlineStr">
        <is>
          <t>1998-2024</t>
        </is>
      </c>
      <c r="V23" s="17" t="n">
        <v>26</v>
      </c>
      <c r="W23" s="17" t="inlineStr">
        <is>
          <t>1st</t>
        </is>
      </c>
      <c r="X23" s="17" t="n">
        <v>5</v>
      </c>
      <c r="Y23" s="661">
        <f>+X23/V23</f>
        <v/>
      </c>
      <c r="Z23" s="17" t="n">
        <v>8</v>
      </c>
      <c r="AA23" s="17" t="n">
        <v>12</v>
      </c>
      <c r="AB23" s="17" t="n">
        <v>18</v>
      </c>
      <c r="AC23" s="17" t="n">
        <v>2</v>
      </c>
      <c r="AD23" s="17" t="inlineStr">
        <is>
          <t>199-2018</t>
        </is>
      </c>
      <c r="AE23" s="17" t="n">
        <v>15</v>
      </c>
      <c r="AF23" s="17" t="n">
        <v>2</v>
      </c>
      <c r="AG23" s="17" t="inlineStr">
        <is>
          <t>1st</t>
        </is>
      </c>
      <c r="AH23" s="17" t="n">
        <v>3</v>
      </c>
      <c r="AI23" s="17" t="inlineStr">
        <is>
          <t>-</t>
        </is>
      </c>
      <c r="AJ23" s="17" t="inlineStr">
        <is>
          <t>-</t>
        </is>
      </c>
      <c r="AK23" s="17" t="inlineStr">
        <is>
          <t>-</t>
        </is>
      </c>
      <c r="AL23" s="17" t="inlineStr">
        <is>
          <t>-</t>
        </is>
      </c>
      <c r="AM23" s="17" t="inlineStr">
        <is>
          <t>-</t>
        </is>
      </c>
      <c r="AN23" s="17" t="inlineStr">
        <is>
          <t>-</t>
        </is>
      </c>
      <c r="AO23" s="17" t="inlineStr">
        <is>
          <t>-</t>
        </is>
      </c>
      <c r="AP23" s="17" t="inlineStr">
        <is>
          <t>-</t>
        </is>
      </c>
      <c r="AQ23" s="17" t="inlineStr">
        <is>
          <t>-</t>
        </is>
      </c>
      <c r="AR23" s="17" t="inlineStr">
        <is>
          <t>-</t>
        </is>
      </c>
      <c r="AS23" s="17" t="inlineStr">
        <is>
          <t>-</t>
        </is>
      </c>
      <c r="AT23" s="17" t="inlineStr">
        <is>
          <t>-</t>
        </is>
      </c>
      <c r="AU23" s="83" t="inlineStr">
        <is>
          <t>From Race Results 62, From Round Results 39</t>
        </is>
      </c>
    </row>
    <row r="24">
      <c r="A24" s="17" t="n">
        <v>29</v>
      </c>
      <c r="B24" s="17" t="inlineStr">
        <is>
          <t>Harri Jones</t>
        </is>
      </c>
      <c r="C24" s="17" t="n">
        <v>1999</v>
      </c>
      <c r="D24" s="17" t="n">
        <v>26</v>
      </c>
      <c r="E24" s="17" t="n">
        <v>2025</v>
      </c>
      <c r="F24" s="17" t="n">
        <v>1</v>
      </c>
      <c r="G24" s="17" t="n">
        <v>1</v>
      </c>
      <c r="H24" s="17" t="n">
        <v>0</v>
      </c>
      <c r="I24" s="17" t="inlineStr">
        <is>
          <t>10th</t>
        </is>
      </c>
      <c r="J24" s="17" t="n">
        <v>1</v>
      </c>
      <c r="K24" s="17" t="n">
        <v>1</v>
      </c>
      <c r="L24" s="84">
        <f>+K24/G24</f>
        <v/>
      </c>
      <c r="M24" s="17" t="n">
        <v>0</v>
      </c>
      <c r="N24" s="17" t="n">
        <v>0</v>
      </c>
      <c r="O24" s="84">
        <f>+N24/G24</f>
        <v/>
      </c>
      <c r="P24" s="17" t="inlineStr">
        <is>
          <t>-</t>
        </is>
      </c>
      <c r="Q24" s="17" t="inlineStr">
        <is>
          <t>-</t>
        </is>
      </c>
      <c r="R24" s="17" t="inlineStr">
        <is>
          <t>-</t>
        </is>
      </c>
      <c r="S24" s="17" t="inlineStr">
        <is>
          <t>-</t>
        </is>
      </c>
      <c r="T24" s="17" t="inlineStr">
        <is>
          <t>-</t>
        </is>
      </c>
      <c r="U24" s="17" t="n">
        <v>2025</v>
      </c>
      <c r="Y24" s="661">
        <f>+X24/V24</f>
        <v/>
      </c>
      <c r="AI24" s="17" t="inlineStr">
        <is>
          <t>-</t>
        </is>
      </c>
      <c r="AJ24" s="17" t="inlineStr">
        <is>
          <t>-</t>
        </is>
      </c>
      <c r="AK24" s="17" t="inlineStr">
        <is>
          <t>-</t>
        </is>
      </c>
      <c r="AL24" s="17" t="inlineStr">
        <is>
          <t>-</t>
        </is>
      </c>
      <c r="AM24" s="17" t="inlineStr">
        <is>
          <t>-</t>
        </is>
      </c>
      <c r="AN24" s="17" t="inlineStr">
        <is>
          <t>-</t>
        </is>
      </c>
      <c r="AO24" s="17" t="inlineStr">
        <is>
          <t>-</t>
        </is>
      </c>
      <c r="AP24" s="17" t="inlineStr">
        <is>
          <t>-</t>
        </is>
      </c>
      <c r="AQ24" s="17" t="inlineStr">
        <is>
          <t>-</t>
        </is>
      </c>
      <c r="AR24" s="17" t="inlineStr">
        <is>
          <t>-</t>
        </is>
      </c>
      <c r="AS24" s="17" t="inlineStr">
        <is>
          <t>-</t>
        </is>
      </c>
      <c r="AT24" s="17" t="inlineStr">
        <is>
          <t>-</t>
        </is>
      </c>
    </row>
    <row r="25">
      <c r="A25" s="17" t="n">
        <v>18</v>
      </c>
      <c r="B25" s="17" t="inlineStr">
        <is>
          <t>Jack Le Brocq</t>
        </is>
      </c>
      <c r="C25" s="17" t="n">
        <v>1992</v>
      </c>
      <c r="D25" s="17" t="n">
        <v>33</v>
      </c>
      <c r="E25" s="17" t="inlineStr">
        <is>
          <t>2015-2025</t>
        </is>
      </c>
      <c r="F25" s="17" t="n">
        <v>111</v>
      </c>
      <c r="G25" s="17" t="n">
        <v>246</v>
      </c>
      <c r="H25" s="17" t="n">
        <v>2</v>
      </c>
      <c r="I25" s="17" t="inlineStr">
        <is>
          <t>1st</t>
        </is>
      </c>
      <c r="J25" s="17" t="n">
        <v>56</v>
      </c>
      <c r="K25" s="17" t="n">
        <v>220</v>
      </c>
      <c r="L25" s="84">
        <f>+K25/G25</f>
        <v/>
      </c>
      <c r="M25" s="17" t="n">
        <v>2</v>
      </c>
      <c r="N25" s="17" t="n">
        <v>3</v>
      </c>
      <c r="O25" s="84">
        <f>+N25/G25</f>
        <v/>
      </c>
      <c r="P25" s="17" t="inlineStr">
        <is>
          <t>2020-2025</t>
        </is>
      </c>
      <c r="Q25" s="17" t="n">
        <v>25</v>
      </c>
      <c r="R25" s="17" t="n">
        <v>1</v>
      </c>
      <c r="S25" s="17" t="inlineStr">
        <is>
          <t>1st</t>
        </is>
      </c>
      <c r="T25" s="17" t="n">
        <v>4</v>
      </c>
      <c r="U25" s="17" t="inlineStr">
        <is>
          <t>2015-2024</t>
        </is>
      </c>
      <c r="V25" s="17" t="n">
        <v>10</v>
      </c>
      <c r="W25" s="17" t="inlineStr">
        <is>
          <t>4th</t>
        </is>
      </c>
      <c r="X25" s="17" t="n">
        <v>0</v>
      </c>
      <c r="Y25" s="661">
        <f>+X25/V25</f>
        <v/>
      </c>
      <c r="Z25" s="17" t="n">
        <v>0</v>
      </c>
      <c r="AA25" s="17" t="n">
        <v>4</v>
      </c>
      <c r="AB25" s="17" t="n">
        <v>9</v>
      </c>
      <c r="AC25" s="17" t="n">
        <v>0</v>
      </c>
      <c r="AD25" s="17" t="inlineStr">
        <is>
          <t>2021-2024</t>
        </is>
      </c>
      <c r="AE25" s="17" t="n">
        <v>2</v>
      </c>
      <c r="AF25" s="17" t="n">
        <v>0</v>
      </c>
      <c r="AG25" s="17" t="inlineStr">
        <is>
          <t>6th</t>
        </is>
      </c>
      <c r="AH25" s="17" t="n">
        <v>0</v>
      </c>
      <c r="AI25" s="17" t="inlineStr">
        <is>
          <t>2014-2017</t>
        </is>
      </c>
      <c r="AJ25" s="17" t="n">
        <v>27</v>
      </c>
      <c r="AK25" s="17" t="inlineStr">
        <is>
          <t>1st</t>
        </is>
      </c>
      <c r="AL25" s="17" t="n">
        <v>4</v>
      </c>
      <c r="AM25" s="17" t="n">
        <v>11</v>
      </c>
      <c r="AN25" s="17" t="n">
        <v>64</v>
      </c>
      <c r="AO25" s="17" t="n">
        <v>11</v>
      </c>
      <c r="AP25" s="17" t="inlineStr">
        <is>
          <t>1st</t>
        </is>
      </c>
      <c r="AQ25" s="17" t="n">
        <v>26</v>
      </c>
      <c r="AR25" s="17" t="n">
        <v>52</v>
      </c>
      <c r="AS25" s="17" t="n">
        <v>59</v>
      </c>
      <c r="AT25" s="17" t="n">
        <v>6</v>
      </c>
    </row>
    <row r="26">
      <c r="A26" s="17" t="n">
        <v>15</v>
      </c>
      <c r="B26" s="17" t="inlineStr">
        <is>
          <t>Jack Perkins</t>
        </is>
      </c>
      <c r="C26" s="17" t="n">
        <v>1986</v>
      </c>
      <c r="D26" s="17" t="n">
        <v>39</v>
      </c>
      <c r="E26" s="17" t="inlineStr">
        <is>
          <t>2006-2025</t>
        </is>
      </c>
      <c r="F26" s="17" t="n">
        <v>85</v>
      </c>
      <c r="G26" s="17" t="n">
        <v>159</v>
      </c>
      <c r="H26" s="17" t="n">
        <v>1</v>
      </c>
      <c r="I26" s="17" t="inlineStr">
        <is>
          <t>1st</t>
        </is>
      </c>
      <c r="J26" s="17" t="n">
        <v>21</v>
      </c>
      <c r="K26" s="17" t="n">
        <v>134</v>
      </c>
      <c r="L26" s="84">
        <f>+K26/G26</f>
        <v/>
      </c>
      <c r="M26" s="17" t="n">
        <v>0</v>
      </c>
      <c r="N26" s="17" t="n">
        <v>3</v>
      </c>
      <c r="O26" s="84">
        <f>+N26/G26</f>
        <v/>
      </c>
      <c r="P26" s="17" t="n">
        <v>2014</v>
      </c>
      <c r="Q26" s="17" t="n">
        <v>1</v>
      </c>
      <c r="R26" s="17" t="n">
        <v>0</v>
      </c>
      <c r="S26" s="17" t="inlineStr">
        <is>
          <t>9th</t>
        </is>
      </c>
      <c r="T26" s="17" t="n">
        <v>0</v>
      </c>
      <c r="U26" s="17" t="inlineStr">
        <is>
          <t>2006-2024</t>
        </is>
      </c>
      <c r="V26" s="17" t="n">
        <v>19</v>
      </c>
      <c r="W26" s="17" t="inlineStr">
        <is>
          <t>3rd</t>
        </is>
      </c>
      <c r="X26" s="17" t="n">
        <v>0</v>
      </c>
      <c r="Y26" s="661">
        <f>+X26/V26</f>
        <v/>
      </c>
      <c r="Z26" s="17" t="n">
        <v>1</v>
      </c>
      <c r="AA26" s="17" t="n">
        <v>6</v>
      </c>
      <c r="AB26" s="17" t="n">
        <v>15</v>
      </c>
      <c r="AC26" s="17" t="n">
        <v>0</v>
      </c>
      <c r="AD26" s="17" t="n">
        <v>2014</v>
      </c>
      <c r="AE26" s="17" t="n">
        <v>1</v>
      </c>
      <c r="AF26" s="17" t="n">
        <v>0</v>
      </c>
      <c r="AG26" s="17" t="inlineStr">
        <is>
          <t>9th</t>
        </is>
      </c>
      <c r="AH26" s="17" t="n">
        <v>0</v>
      </c>
      <c r="AI26" s="17" t="inlineStr">
        <is>
          <t>2006-2024</t>
        </is>
      </c>
      <c r="AJ26" s="17" t="n">
        <v>53</v>
      </c>
      <c r="AK26" s="17" t="inlineStr">
        <is>
          <t>1st</t>
        </is>
      </c>
      <c r="AL26" s="17" t="n">
        <v>4</v>
      </c>
      <c r="AM26" s="17" t="n">
        <v>17</v>
      </c>
      <c r="AN26" s="17" t="n">
        <v>123</v>
      </c>
      <c r="AO26" s="17" t="n">
        <v>9</v>
      </c>
      <c r="AP26" s="17" t="inlineStr">
        <is>
          <t>1st</t>
        </is>
      </c>
      <c r="AQ26" s="17" t="n">
        <v>37</v>
      </c>
      <c r="AR26" s="17" t="n">
        <v>92</v>
      </c>
      <c r="AS26" s="17" t="n">
        <v>111</v>
      </c>
      <c r="AT26" s="17" t="n">
        <v>3</v>
      </c>
    </row>
    <row r="27">
      <c r="A27" s="17" t="n">
        <v>23</v>
      </c>
      <c r="B27" s="17" t="inlineStr">
        <is>
          <t>Jack Smith</t>
        </is>
      </c>
      <c r="C27" s="17" t="n">
        <v>1999</v>
      </c>
      <c r="D27" s="17" t="n">
        <v>26</v>
      </c>
      <c r="E27" s="17" t="inlineStr">
        <is>
          <t>2019-2025</t>
        </is>
      </c>
      <c r="F27" s="17" t="n">
        <v>56</v>
      </c>
      <c r="G27" s="17" t="n">
        <v>134</v>
      </c>
      <c r="H27" s="17" t="n">
        <v>0</v>
      </c>
      <c r="I27" s="17" t="inlineStr">
        <is>
          <t>10th</t>
        </is>
      </c>
      <c r="J27" s="17" t="n">
        <v>1</v>
      </c>
      <c r="K27" s="17" t="n">
        <v>123</v>
      </c>
      <c r="L27" s="84">
        <f>+K27/G27</f>
        <v/>
      </c>
      <c r="M27" s="17" t="n">
        <v>0</v>
      </c>
      <c r="N27" s="17" t="n">
        <v>0</v>
      </c>
      <c r="O27" s="84">
        <f>+N27/G27</f>
        <v/>
      </c>
      <c r="P27" s="17" t="inlineStr">
        <is>
          <t>-</t>
        </is>
      </c>
      <c r="Q27" s="17" t="inlineStr">
        <is>
          <t>-</t>
        </is>
      </c>
      <c r="R27" s="17" t="inlineStr">
        <is>
          <t>-</t>
        </is>
      </c>
      <c r="S27" s="17" t="inlineStr">
        <is>
          <t>-</t>
        </is>
      </c>
      <c r="T27" s="17" t="inlineStr">
        <is>
          <t>-</t>
        </is>
      </c>
      <c r="U27" s="17" t="inlineStr">
        <is>
          <t>2019-2023</t>
        </is>
      </c>
      <c r="V27" s="17" t="n">
        <v>5</v>
      </c>
      <c r="W27" s="17" t="inlineStr">
        <is>
          <t>17th</t>
        </is>
      </c>
      <c r="X27" s="17" t="n">
        <v>0</v>
      </c>
      <c r="Y27" s="661">
        <f>+X27/V27</f>
        <v/>
      </c>
      <c r="Z27" s="17" t="n">
        <v>0</v>
      </c>
      <c r="AA27" s="17" t="n">
        <v>0</v>
      </c>
      <c r="AB27" s="17" t="n">
        <v>2</v>
      </c>
      <c r="AC27" s="17" t="n">
        <v>0</v>
      </c>
      <c r="AD27" s="17" t="inlineStr">
        <is>
          <t>-</t>
        </is>
      </c>
      <c r="AE27" s="17" t="inlineStr">
        <is>
          <t>-</t>
        </is>
      </c>
      <c r="AF27" s="17" t="inlineStr">
        <is>
          <t>-</t>
        </is>
      </c>
      <c r="AG27" s="17" t="inlineStr">
        <is>
          <t>-</t>
        </is>
      </c>
      <c r="AH27" s="17" t="inlineStr">
        <is>
          <t>-</t>
        </is>
      </c>
      <c r="AI27" s="17" t="inlineStr">
        <is>
          <t>2016-2019</t>
        </is>
      </c>
      <c r="AJ27" s="17" t="n">
        <v>22</v>
      </c>
      <c r="AK27" s="17" t="inlineStr">
        <is>
          <t>6th</t>
        </is>
      </c>
      <c r="AL27" s="17" t="n">
        <v>0</v>
      </c>
      <c r="AM27" s="17" t="n">
        <v>0</v>
      </c>
      <c r="AN27" s="17" t="n">
        <v>50</v>
      </c>
      <c r="AO27" s="17" t="n">
        <v>0</v>
      </c>
      <c r="AP27" s="17" t="inlineStr">
        <is>
          <t>3rd</t>
        </is>
      </c>
      <c r="AQ27" s="17" t="n">
        <v>1</v>
      </c>
      <c r="AR27" s="17" t="n">
        <v>9</v>
      </c>
      <c r="AS27" s="17" t="n">
        <v>45</v>
      </c>
      <c r="AT27" s="17" t="n">
        <v>0</v>
      </c>
    </row>
    <row r="28">
      <c r="A28" s="17" t="n">
        <v>14</v>
      </c>
      <c r="B28" s="17" t="inlineStr">
        <is>
          <t>James Courtney</t>
        </is>
      </c>
      <c r="C28" s="17" t="n">
        <v>1980</v>
      </c>
      <c r="D28" s="17" t="n">
        <v>45</v>
      </c>
      <c r="E28" s="17" t="inlineStr">
        <is>
          <t>2005-2025</t>
        </is>
      </c>
      <c r="F28" s="17" t="n">
        <v>266</v>
      </c>
      <c r="G28" s="17" t="n">
        <v>603</v>
      </c>
      <c r="H28" s="17" t="n">
        <v>15</v>
      </c>
      <c r="I28" s="17" t="inlineStr">
        <is>
          <t>1st</t>
        </is>
      </c>
      <c r="J28" s="17" t="n">
        <v>297</v>
      </c>
      <c r="K28" s="17" t="n">
        <v>547</v>
      </c>
      <c r="L28" s="84">
        <f>+K28/G28</f>
        <v/>
      </c>
      <c r="M28" s="17" t="n">
        <v>10</v>
      </c>
      <c r="N28" s="82" t="n">
        <v>66</v>
      </c>
      <c r="O28" s="84">
        <f>+N28/G28</f>
        <v/>
      </c>
      <c r="P28" s="17" t="inlineStr">
        <is>
          <t>2006-2025</t>
        </is>
      </c>
      <c r="Q28" s="17" t="n">
        <v>81</v>
      </c>
      <c r="R28" s="17" t="n">
        <v>3</v>
      </c>
      <c r="S28" s="17" t="inlineStr">
        <is>
          <t>1st</t>
        </is>
      </c>
      <c r="T28" s="17" t="n">
        <v>16</v>
      </c>
      <c r="U28" s="17" t="inlineStr">
        <is>
          <t>2005-2024</t>
        </is>
      </c>
      <c r="V28" s="17" t="n">
        <v>19</v>
      </c>
      <c r="W28" s="17" t="inlineStr">
        <is>
          <t>2nd</t>
        </is>
      </c>
      <c r="X28" s="17" t="n">
        <v>0</v>
      </c>
      <c r="Y28" s="661">
        <f>+X28/V28</f>
        <v/>
      </c>
      <c r="Z28" s="17" t="n">
        <v>4</v>
      </c>
      <c r="AA28" s="17" t="n">
        <v>10</v>
      </c>
      <c r="AB28" s="17" t="n">
        <v>15</v>
      </c>
      <c r="AC28" s="17" t="n">
        <v>0</v>
      </c>
      <c r="AD28" s="17" t="inlineStr">
        <is>
          <t>2007-2022</t>
        </is>
      </c>
      <c r="AE28" s="17" t="n">
        <v>8</v>
      </c>
      <c r="AF28" s="17" t="n">
        <v>0</v>
      </c>
      <c r="AG28" s="17" t="inlineStr">
        <is>
          <t>3rd</t>
        </is>
      </c>
      <c r="AH28" s="17" t="n">
        <v>1</v>
      </c>
      <c r="AI28" s="17" t="inlineStr">
        <is>
          <t>-</t>
        </is>
      </c>
      <c r="AJ28" s="17" t="inlineStr">
        <is>
          <t>-</t>
        </is>
      </c>
      <c r="AK28" s="17" t="inlineStr">
        <is>
          <t>-</t>
        </is>
      </c>
      <c r="AL28" s="17" t="inlineStr">
        <is>
          <t>-</t>
        </is>
      </c>
      <c r="AM28" s="17" t="inlineStr">
        <is>
          <t>-</t>
        </is>
      </c>
      <c r="AN28" s="17" t="inlineStr">
        <is>
          <t>-</t>
        </is>
      </c>
      <c r="AO28" s="17" t="inlineStr">
        <is>
          <t>-</t>
        </is>
      </c>
      <c r="AP28" s="17" t="inlineStr">
        <is>
          <t>-</t>
        </is>
      </c>
      <c r="AQ28" s="17" t="inlineStr">
        <is>
          <t>-</t>
        </is>
      </c>
      <c r="AR28" s="17" t="inlineStr">
        <is>
          <t>-</t>
        </is>
      </c>
      <c r="AS28" s="17" t="inlineStr">
        <is>
          <t>-</t>
        </is>
      </c>
      <c r="AT28" s="17" t="inlineStr">
        <is>
          <t>-</t>
        </is>
      </c>
      <c r="AU28" s="83" t="inlineStr">
        <is>
          <t>From Race Results 57, From Round Results 9</t>
        </is>
      </c>
    </row>
    <row r="29">
      <c r="A29" s="17" t="n">
        <v>36</v>
      </c>
      <c r="B29" s="17" t="inlineStr">
        <is>
          <t>James Golding</t>
        </is>
      </c>
      <c r="C29" s="17" t="n">
        <v>1996</v>
      </c>
      <c r="D29" s="17" t="n">
        <v>29</v>
      </c>
      <c r="E29" s="17" t="inlineStr">
        <is>
          <t>2016-2025</t>
        </is>
      </c>
      <c r="F29" s="17" t="n">
        <v>81</v>
      </c>
      <c r="G29" s="17" t="n">
        <v>170</v>
      </c>
      <c r="H29" s="17" t="n">
        <v>0</v>
      </c>
      <c r="I29" s="17" t="inlineStr">
        <is>
          <t>3rd</t>
        </is>
      </c>
      <c r="J29" s="17" t="n">
        <v>32</v>
      </c>
      <c r="K29" s="17" t="n">
        <v>157</v>
      </c>
      <c r="L29" s="84">
        <f>+K29/G29</f>
        <v/>
      </c>
      <c r="M29" s="17" t="n">
        <v>1</v>
      </c>
      <c r="N29" s="17" t="n">
        <v>1</v>
      </c>
      <c r="O29" s="84">
        <f>+N29/G29</f>
        <v/>
      </c>
      <c r="P29" s="17" t="inlineStr">
        <is>
          <t>2022-2025</t>
        </is>
      </c>
      <c r="Q29" s="17" t="n">
        <v>21</v>
      </c>
      <c r="R29" s="17" t="n">
        <v>1</v>
      </c>
      <c r="S29" s="17" t="inlineStr">
        <is>
          <t>1st</t>
        </is>
      </c>
      <c r="T29" s="17" t="n">
        <v>2</v>
      </c>
      <c r="U29" s="17" t="inlineStr">
        <is>
          <t>2016-2024</t>
        </is>
      </c>
      <c r="V29" s="17" t="n">
        <v>9</v>
      </c>
      <c r="W29" s="17" t="inlineStr">
        <is>
          <t>6th</t>
        </is>
      </c>
      <c r="X29" s="17" t="n">
        <v>0</v>
      </c>
      <c r="Y29" s="661">
        <f>+X29/V29</f>
        <v/>
      </c>
      <c r="Z29" s="17" t="n">
        <v>0</v>
      </c>
      <c r="AA29" s="17" t="n">
        <v>4</v>
      </c>
      <c r="AB29" s="17" t="n">
        <v>7</v>
      </c>
      <c r="AC29" s="17" t="n">
        <v>0</v>
      </c>
      <c r="AD29" s="17" t="n">
        <v>2023</v>
      </c>
      <c r="AE29" s="17" t="n">
        <v>2</v>
      </c>
      <c r="AF29" s="17" t="n">
        <v>0</v>
      </c>
      <c r="AG29" s="17" t="inlineStr">
        <is>
          <t>4th</t>
        </is>
      </c>
      <c r="AH29" s="17" t="n">
        <v>0</v>
      </c>
      <c r="AI29" s="17" t="inlineStr">
        <is>
          <t>2014-2016</t>
        </is>
      </c>
      <c r="AJ29" s="17" t="n">
        <v>15</v>
      </c>
      <c r="AK29" s="17" t="inlineStr">
        <is>
          <t>2nd</t>
        </is>
      </c>
      <c r="AL29" s="17" t="n">
        <v>0</v>
      </c>
      <c r="AM29" s="17" t="n">
        <v>4</v>
      </c>
      <c r="AN29" s="17" t="n">
        <v>34</v>
      </c>
      <c r="AO29" s="17" t="n">
        <v>2</v>
      </c>
      <c r="AP29" s="17" t="inlineStr">
        <is>
          <t>1st</t>
        </is>
      </c>
      <c r="AQ29" s="17" t="n">
        <v>8</v>
      </c>
      <c r="AR29" s="17" t="n">
        <v>20</v>
      </c>
      <c r="AS29" s="17" t="n">
        <v>29</v>
      </c>
      <c r="AT29" s="17" t="n">
        <v>0</v>
      </c>
    </row>
    <row r="30">
      <c r="A30" s="17" t="n">
        <v>43</v>
      </c>
      <c r="B30" s="17" t="inlineStr">
        <is>
          <t>James Moffat</t>
        </is>
      </c>
      <c r="C30" s="17" t="n">
        <v>1984</v>
      </c>
      <c r="D30" s="17" t="n">
        <v>41</v>
      </c>
      <c r="E30" s="17" t="inlineStr">
        <is>
          <t>2010-2025</t>
        </is>
      </c>
      <c r="F30" s="17" t="n">
        <v>115</v>
      </c>
      <c r="G30" s="17" t="n">
        <v>240</v>
      </c>
      <c r="H30" s="17" t="n">
        <v>2</v>
      </c>
      <c r="I30" s="17" t="inlineStr">
        <is>
          <t>1st</t>
        </is>
      </c>
      <c r="J30" s="17" t="n">
        <v>63</v>
      </c>
      <c r="K30" s="17" t="n">
        <v>204</v>
      </c>
      <c r="L30" s="84">
        <f>+K30/G30</f>
        <v/>
      </c>
      <c r="M30" s="17" t="n">
        <v>1</v>
      </c>
      <c r="N30" s="17" t="n">
        <v>6</v>
      </c>
      <c r="O30" s="84">
        <f>+N30/G30</f>
        <v/>
      </c>
      <c r="P30" s="17" t="inlineStr">
        <is>
          <t>2011-2017</t>
        </is>
      </c>
      <c r="Q30" s="17" t="n">
        <v>10</v>
      </c>
      <c r="R30" s="17" t="n">
        <v>0</v>
      </c>
      <c r="S30" s="17" t="inlineStr">
        <is>
          <t>3rd</t>
        </is>
      </c>
      <c r="T30" s="17" t="n">
        <v>1</v>
      </c>
      <c r="U30" s="17" t="inlineStr">
        <is>
          <t>2010-2024</t>
        </is>
      </c>
      <c r="V30" s="17" t="n">
        <v>15</v>
      </c>
      <c r="W30" s="17" t="inlineStr">
        <is>
          <t>2nd</t>
        </is>
      </c>
      <c r="X30" s="17" t="n">
        <v>0</v>
      </c>
      <c r="Y30" s="661">
        <f>+X30/V30</f>
        <v/>
      </c>
      <c r="Z30" s="17" t="n">
        <v>3</v>
      </c>
      <c r="AA30" s="17" t="n">
        <v>7</v>
      </c>
      <c r="AB30" s="17" t="n">
        <v>12</v>
      </c>
      <c r="AC30" s="17" t="n">
        <v>0</v>
      </c>
      <c r="AD30" s="17" t="inlineStr">
        <is>
          <t>2014-2015</t>
        </is>
      </c>
      <c r="AE30" s="17" t="n">
        <v>2</v>
      </c>
      <c r="AF30" s="17" t="n">
        <v>0</v>
      </c>
      <c r="AG30" s="17" t="inlineStr">
        <is>
          <t>5th</t>
        </is>
      </c>
      <c r="AH30" s="17" t="n">
        <v>0</v>
      </c>
      <c r="AI30" s="17" t="inlineStr">
        <is>
          <t>2009-2010</t>
        </is>
      </c>
      <c r="AJ30" s="17" t="n">
        <v>14</v>
      </c>
      <c r="AK30" s="17" t="inlineStr">
        <is>
          <t>1st</t>
        </is>
      </c>
      <c r="AL30" s="17" t="n">
        <v>1</v>
      </c>
      <c r="AM30" s="17" t="n">
        <v>8</v>
      </c>
      <c r="AN30" s="17" t="n">
        <v>36</v>
      </c>
      <c r="AO30" s="17" t="n">
        <v>5</v>
      </c>
      <c r="AP30" s="17" t="inlineStr">
        <is>
          <t>1st</t>
        </is>
      </c>
      <c r="AQ30" s="17" t="n">
        <v>22</v>
      </c>
      <c r="AR30" s="17" t="n">
        <v>30</v>
      </c>
      <c r="AS30" s="17" t="n">
        <v>31</v>
      </c>
      <c r="AT30" s="17" t="n">
        <v>3</v>
      </c>
    </row>
    <row r="31">
      <c r="A31" s="17" t="n">
        <v>47</v>
      </c>
      <c r="B31" s="17" t="inlineStr">
        <is>
          <t>Jamie Whincup</t>
        </is>
      </c>
      <c r="C31" s="17" t="n">
        <v>1983</v>
      </c>
      <c r="D31" s="17" t="n">
        <v>42</v>
      </c>
      <c r="E31" s="17" t="inlineStr">
        <is>
          <t>2002-2025</t>
        </is>
      </c>
      <c r="F31" s="17" t="n">
        <v>258</v>
      </c>
      <c r="G31" s="17" t="n">
        <v>560</v>
      </c>
      <c r="H31" s="17" t="n">
        <v>125</v>
      </c>
      <c r="I31" s="17" t="inlineStr">
        <is>
          <t>1st</t>
        </is>
      </c>
      <c r="J31" s="17" t="n">
        <v>417</v>
      </c>
      <c r="K31" s="17" t="n">
        <v>528</v>
      </c>
      <c r="L31" s="84">
        <f>+K31/G31</f>
        <v/>
      </c>
      <c r="M31" s="17" t="n">
        <v>92</v>
      </c>
      <c r="N31" s="82" t="n">
        <v>240</v>
      </c>
      <c r="O31" s="84">
        <f>+N31/G31</f>
        <v/>
      </c>
      <c r="P31" s="17" t="inlineStr">
        <is>
          <t>2003-2021</t>
        </is>
      </c>
      <c r="Q31" s="17" t="n">
        <v>112</v>
      </c>
      <c r="R31" s="17" t="n">
        <v>23</v>
      </c>
      <c r="S31" s="17" t="inlineStr">
        <is>
          <t>1st</t>
        </is>
      </c>
      <c r="T31" s="17" t="n">
        <v>60</v>
      </c>
      <c r="U31" s="17" t="inlineStr">
        <is>
          <t>2002-2024</t>
        </is>
      </c>
      <c r="V31" s="17" t="n">
        <v>23</v>
      </c>
      <c r="W31" s="17" t="inlineStr">
        <is>
          <t>1st</t>
        </is>
      </c>
      <c r="X31" s="17" t="n">
        <v>4</v>
      </c>
      <c r="Y31" s="661">
        <f>+X31/V31</f>
        <v/>
      </c>
      <c r="Z31" s="17" t="n">
        <v>8</v>
      </c>
      <c r="AA31" s="17" t="n">
        <v>15</v>
      </c>
      <c r="AB31" s="17" t="n">
        <v>21</v>
      </c>
      <c r="AC31" s="17" t="n">
        <v>2</v>
      </c>
      <c r="AD31" s="17" t="inlineStr">
        <is>
          <t>2008-2020</t>
        </is>
      </c>
      <c r="AE31" s="17" t="n">
        <v>10</v>
      </c>
      <c r="AF31" s="17" t="n">
        <v>2</v>
      </c>
      <c r="AG31" s="17" t="inlineStr">
        <is>
          <t>1st</t>
        </is>
      </c>
      <c r="AH31" s="17" t="n">
        <v>6</v>
      </c>
      <c r="AI31" s="17" t="inlineStr">
        <is>
          <t>-</t>
        </is>
      </c>
      <c r="AJ31" s="17" t="inlineStr">
        <is>
          <t>-</t>
        </is>
      </c>
      <c r="AK31" s="17" t="inlineStr">
        <is>
          <t>-</t>
        </is>
      </c>
      <c r="AL31" s="17" t="inlineStr">
        <is>
          <t>-</t>
        </is>
      </c>
      <c r="AM31" s="17" t="inlineStr">
        <is>
          <t>-</t>
        </is>
      </c>
      <c r="AN31" s="17" t="inlineStr">
        <is>
          <t>-</t>
        </is>
      </c>
      <c r="AO31" s="17" t="inlineStr">
        <is>
          <t>-</t>
        </is>
      </c>
      <c r="AP31" s="17" t="inlineStr">
        <is>
          <t>-</t>
        </is>
      </c>
      <c r="AQ31" s="17" t="inlineStr">
        <is>
          <t>-</t>
        </is>
      </c>
      <c r="AR31" s="17" t="inlineStr">
        <is>
          <t>-</t>
        </is>
      </c>
      <c r="AS31" s="17" t="inlineStr">
        <is>
          <t>-</t>
        </is>
      </c>
      <c r="AT31" s="17" t="inlineStr">
        <is>
          <t>-</t>
        </is>
      </c>
      <c r="AU31" s="83" t="inlineStr">
        <is>
          <t>From Race Results 219, From Round Results 21</t>
        </is>
      </c>
    </row>
    <row r="32">
      <c r="A32" s="17" t="n">
        <v>19</v>
      </c>
      <c r="B32" s="17" t="inlineStr">
        <is>
          <t>Jarrod Hughes</t>
        </is>
      </c>
      <c r="C32" s="17" t="n">
        <v>2005</v>
      </c>
      <c r="D32" s="17" t="n">
        <v>20</v>
      </c>
      <c r="E32" s="17" t="n">
        <v>2025</v>
      </c>
      <c r="F32" s="17" t="n">
        <v>1</v>
      </c>
      <c r="G32" s="17" t="n">
        <v>1</v>
      </c>
      <c r="H32" s="17" t="n">
        <v>0</v>
      </c>
      <c r="I32" s="17" t="inlineStr">
        <is>
          <t>12th</t>
        </is>
      </c>
      <c r="J32" s="17" t="n">
        <v>0</v>
      </c>
      <c r="K32" s="17" t="n">
        <v>1</v>
      </c>
      <c r="L32" s="84">
        <f>+K32/G32</f>
        <v/>
      </c>
      <c r="M32" s="17" t="n">
        <v>0</v>
      </c>
      <c r="N32" s="17" t="n">
        <v>0</v>
      </c>
      <c r="O32" s="84">
        <f>+N32/G32</f>
        <v/>
      </c>
      <c r="P32" s="17" t="inlineStr">
        <is>
          <t>-</t>
        </is>
      </c>
      <c r="Q32" s="17" t="inlineStr">
        <is>
          <t>-</t>
        </is>
      </c>
      <c r="R32" s="17" t="inlineStr">
        <is>
          <t>-</t>
        </is>
      </c>
      <c r="S32" s="17" t="inlineStr">
        <is>
          <t>-</t>
        </is>
      </c>
      <c r="T32" s="17" t="inlineStr">
        <is>
          <t>-</t>
        </is>
      </c>
      <c r="U32" s="17" t="n">
        <v>2025</v>
      </c>
      <c r="Y32" s="661">
        <f>+X32/V32</f>
        <v/>
      </c>
      <c r="AD32" s="17" t="inlineStr">
        <is>
          <t>-</t>
        </is>
      </c>
      <c r="AE32" s="17" t="inlineStr">
        <is>
          <t>-</t>
        </is>
      </c>
      <c r="AF32" s="17" t="inlineStr">
        <is>
          <t>-</t>
        </is>
      </c>
      <c r="AG32" s="17" t="inlineStr">
        <is>
          <t>-</t>
        </is>
      </c>
      <c r="AH32" s="17" t="inlineStr">
        <is>
          <t>-</t>
        </is>
      </c>
      <c r="AI32" s="17" t="inlineStr">
        <is>
          <t>2024-2025</t>
        </is>
      </c>
      <c r="AJ32" s="17" t="n">
        <v>10</v>
      </c>
      <c r="AK32" s="17" t="inlineStr">
        <is>
          <t>4th</t>
        </is>
      </c>
      <c r="AL32" s="17" t="n">
        <v>0</v>
      </c>
      <c r="AM32" s="17" t="n">
        <v>0</v>
      </c>
      <c r="AN32" s="17" t="n">
        <v>19</v>
      </c>
      <c r="AO32" s="17" t="n">
        <v>0</v>
      </c>
      <c r="AP32" s="17" t="inlineStr">
        <is>
          <t>4th</t>
        </is>
      </c>
      <c r="AQ32" s="17" t="n">
        <v>0</v>
      </c>
      <c r="AR32" s="17" t="n">
        <v>12</v>
      </c>
      <c r="AS32" s="17" t="n">
        <v>17</v>
      </c>
      <c r="AT32" s="17" t="n">
        <v>1</v>
      </c>
    </row>
    <row r="33">
      <c r="A33" s="17" t="n">
        <v>22</v>
      </c>
      <c r="B33" s="17" t="inlineStr">
        <is>
          <t>Jaxon Evans</t>
        </is>
      </c>
      <c r="C33" s="17" t="n">
        <v>1996</v>
      </c>
      <c r="D33" s="17" t="n">
        <v>29</v>
      </c>
      <c r="E33" s="17" t="inlineStr">
        <is>
          <t>2022-2025</t>
        </is>
      </c>
      <c r="F33" s="17" t="n">
        <v>24</v>
      </c>
      <c r="G33" s="17" t="n">
        <v>50</v>
      </c>
      <c r="H33" s="17" t="n">
        <v>0</v>
      </c>
      <c r="I33" s="17" t="inlineStr">
        <is>
          <t>7th</t>
        </is>
      </c>
      <c r="J33" s="17" t="n">
        <v>4</v>
      </c>
      <c r="K33" s="17" t="n">
        <v>42</v>
      </c>
      <c r="L33" s="84">
        <f>+K33/G33</f>
        <v/>
      </c>
      <c r="M33" s="17" t="n">
        <v>0</v>
      </c>
      <c r="N33" s="17" t="n">
        <v>0</v>
      </c>
      <c r="O33" s="84">
        <f>+N33/G33</f>
        <v/>
      </c>
      <c r="P33" s="17" t="inlineStr">
        <is>
          <t>2024-2025</t>
        </is>
      </c>
      <c r="Q33" s="17" t="n">
        <v>2</v>
      </c>
      <c r="R33" s="17" t="n">
        <v>0</v>
      </c>
      <c r="S33" s="17" t="inlineStr">
        <is>
          <t>7th</t>
        </is>
      </c>
      <c r="T33" s="17" t="n">
        <v>0</v>
      </c>
      <c r="U33" s="17" t="inlineStr">
        <is>
          <t>2022-2024</t>
        </is>
      </c>
      <c r="V33" s="17" t="n">
        <v>3</v>
      </c>
      <c r="W33" s="17" t="inlineStr">
        <is>
          <t>20th</t>
        </is>
      </c>
      <c r="X33" s="17" t="n">
        <v>0</v>
      </c>
      <c r="Y33" s="661">
        <f>+X33/V33</f>
        <v/>
      </c>
      <c r="Z33" s="17" t="n">
        <v>0</v>
      </c>
      <c r="AA33" s="17" t="n">
        <v>0</v>
      </c>
      <c r="AB33" s="17" t="n">
        <v>2</v>
      </c>
      <c r="AC33" s="17" t="n">
        <v>0</v>
      </c>
      <c r="AD33" s="17" t="inlineStr">
        <is>
          <t>-</t>
        </is>
      </c>
      <c r="AE33" s="17" t="inlineStr">
        <is>
          <t>-</t>
        </is>
      </c>
      <c r="AF33" s="17" t="inlineStr">
        <is>
          <t>-</t>
        </is>
      </c>
      <c r="AG33" s="17" t="inlineStr">
        <is>
          <t>-</t>
        </is>
      </c>
      <c r="AH33" s="17" t="inlineStr">
        <is>
          <t>-</t>
        </is>
      </c>
      <c r="AI33" s="17" t="inlineStr">
        <is>
          <t>-</t>
        </is>
      </c>
      <c r="AJ33" s="17" t="inlineStr">
        <is>
          <t>-</t>
        </is>
      </c>
      <c r="AK33" s="17" t="inlineStr">
        <is>
          <t>-</t>
        </is>
      </c>
      <c r="AL33" s="17" t="inlineStr">
        <is>
          <t>-</t>
        </is>
      </c>
      <c r="AM33" s="17" t="inlineStr">
        <is>
          <t>-</t>
        </is>
      </c>
      <c r="AN33" s="17" t="inlineStr">
        <is>
          <t>-</t>
        </is>
      </c>
      <c r="AO33" s="17" t="inlineStr">
        <is>
          <t>-</t>
        </is>
      </c>
      <c r="AP33" s="17" t="inlineStr">
        <is>
          <t>-</t>
        </is>
      </c>
      <c r="AQ33" s="17" t="inlineStr">
        <is>
          <t>-</t>
        </is>
      </c>
      <c r="AR33" s="17" t="inlineStr">
        <is>
          <t>-</t>
        </is>
      </c>
      <c r="AS33" s="17" t="inlineStr">
        <is>
          <t>-</t>
        </is>
      </c>
      <c r="AT33" s="17" t="inlineStr">
        <is>
          <t>-</t>
        </is>
      </c>
    </row>
    <row r="34">
      <c r="A34" s="17" t="n">
        <v>5</v>
      </c>
      <c r="B34" s="17" t="inlineStr">
        <is>
          <t>Jayden Ojeda</t>
        </is>
      </c>
      <c r="C34" s="17" t="n">
        <v>1999</v>
      </c>
      <c r="D34" s="17" t="n">
        <v>26</v>
      </c>
      <c r="E34" s="17" t="inlineStr">
        <is>
          <t>2020-2025</t>
        </is>
      </c>
      <c r="F34" s="17" t="n">
        <v>10</v>
      </c>
      <c r="G34" s="17" t="n">
        <v>14</v>
      </c>
      <c r="H34" s="17" t="n">
        <v>0</v>
      </c>
      <c r="I34" s="17" t="inlineStr">
        <is>
          <t>6th</t>
        </is>
      </c>
      <c r="J34" s="17" t="n">
        <v>3</v>
      </c>
      <c r="K34" s="17" t="n">
        <v>12</v>
      </c>
      <c r="L34" s="84">
        <f>+K34/G34</f>
        <v/>
      </c>
      <c r="M34" s="17" t="n">
        <v>0</v>
      </c>
      <c r="N34" s="17" t="n">
        <v>0</v>
      </c>
      <c r="O34" s="84">
        <f>+N34/G34</f>
        <v/>
      </c>
      <c r="P34" s="17" t="inlineStr">
        <is>
          <t>-</t>
        </is>
      </c>
      <c r="Q34" s="17" t="inlineStr">
        <is>
          <t>-</t>
        </is>
      </c>
      <c r="R34" s="17" t="inlineStr">
        <is>
          <t>-</t>
        </is>
      </c>
      <c r="S34" s="17" t="inlineStr">
        <is>
          <t>-</t>
        </is>
      </c>
      <c r="T34" s="17" t="inlineStr">
        <is>
          <t>-</t>
        </is>
      </c>
      <c r="U34" s="17" t="inlineStr">
        <is>
          <t>2020-2024</t>
        </is>
      </c>
      <c r="V34" s="17" t="n">
        <v>5</v>
      </c>
      <c r="W34" s="17" t="inlineStr">
        <is>
          <t>8th</t>
        </is>
      </c>
      <c r="X34" s="17" t="n">
        <v>0</v>
      </c>
      <c r="Y34" s="661">
        <f>+X34/V34</f>
        <v/>
      </c>
      <c r="Z34" s="17" t="n">
        <v>0</v>
      </c>
      <c r="AA34" s="17" t="n">
        <v>2</v>
      </c>
      <c r="AB34" s="17" t="n">
        <v>4</v>
      </c>
      <c r="AC34" s="17" t="n">
        <v>0</v>
      </c>
      <c r="AD34" s="17" t="inlineStr">
        <is>
          <t>-</t>
        </is>
      </c>
      <c r="AE34" s="17" t="inlineStr">
        <is>
          <t>-</t>
        </is>
      </c>
      <c r="AF34" s="17" t="inlineStr">
        <is>
          <t>-</t>
        </is>
      </c>
      <c r="AG34" s="17" t="inlineStr">
        <is>
          <t>-</t>
        </is>
      </c>
      <c r="AH34" s="17" t="inlineStr">
        <is>
          <t>-</t>
        </is>
      </c>
      <c r="AI34" s="17" t="inlineStr">
        <is>
          <t>2020-2021</t>
        </is>
      </c>
      <c r="AJ34" s="17" t="n">
        <v>8</v>
      </c>
      <c r="AK34" s="17" t="inlineStr">
        <is>
          <t>3rd</t>
        </is>
      </c>
      <c r="AL34" s="17" t="n">
        <v>0</v>
      </c>
      <c r="AM34" s="17" t="n">
        <v>3</v>
      </c>
      <c r="AN34" s="17" t="n">
        <v>17</v>
      </c>
      <c r="AO34" s="17" t="n">
        <v>0</v>
      </c>
      <c r="AP34" s="17" t="inlineStr">
        <is>
          <t>2nd</t>
        </is>
      </c>
      <c r="AQ34" s="17" t="n">
        <v>8</v>
      </c>
      <c r="AR34" s="17" t="n">
        <v>14</v>
      </c>
      <c r="AS34" s="17" t="n">
        <v>14</v>
      </c>
      <c r="AT34" s="17" t="n">
        <v>2</v>
      </c>
    </row>
    <row r="35">
      <c r="A35" s="17" t="n">
        <v>54</v>
      </c>
      <c r="B35" s="17" t="inlineStr">
        <is>
          <t>Jobe Stewart</t>
        </is>
      </c>
      <c r="C35" s="17" t="n">
        <v>2004</v>
      </c>
      <c r="D35" s="17" t="n">
        <v>21</v>
      </c>
      <c r="E35" s="17" t="n">
        <v>2025</v>
      </c>
      <c r="F35" s="17" t="n">
        <v>1</v>
      </c>
      <c r="G35" s="17" t="n">
        <v>1</v>
      </c>
      <c r="H35" s="17" t="n">
        <v>0</v>
      </c>
      <c r="I35" s="17" t="inlineStr">
        <is>
          <t>7th</t>
        </is>
      </c>
      <c r="J35" s="17" t="n">
        <v>1</v>
      </c>
      <c r="K35" s="17" t="n">
        <v>1</v>
      </c>
      <c r="L35" s="84">
        <f>+K35/G35</f>
        <v/>
      </c>
      <c r="M35" s="17" t="n">
        <v>0</v>
      </c>
      <c r="N35" s="17" t="n">
        <v>0</v>
      </c>
      <c r="O35" s="84">
        <f>+N35/G35</f>
        <v/>
      </c>
      <c r="P35" s="17" t="inlineStr">
        <is>
          <t>-</t>
        </is>
      </c>
      <c r="Q35" s="17" t="inlineStr">
        <is>
          <t>-</t>
        </is>
      </c>
      <c r="R35" s="17" t="inlineStr">
        <is>
          <t>-</t>
        </is>
      </c>
      <c r="S35" s="17" t="inlineStr">
        <is>
          <t>-</t>
        </is>
      </c>
      <c r="T35" s="17" t="inlineStr">
        <is>
          <t>-</t>
        </is>
      </c>
      <c r="U35" s="17" t="n">
        <v>2025</v>
      </c>
      <c r="Y35" s="661">
        <f>+X35/V35</f>
        <v/>
      </c>
      <c r="AD35" s="17" t="inlineStr">
        <is>
          <t>-</t>
        </is>
      </c>
      <c r="AE35" s="17" t="inlineStr">
        <is>
          <t>-</t>
        </is>
      </c>
      <c r="AF35" s="17" t="inlineStr">
        <is>
          <t>-</t>
        </is>
      </c>
      <c r="AG35" s="17" t="inlineStr">
        <is>
          <t>-</t>
        </is>
      </c>
      <c r="AH35" s="17" t="inlineStr">
        <is>
          <t>-</t>
        </is>
      </c>
      <c r="AI35" s="17" t="inlineStr">
        <is>
          <t>2024-2025</t>
        </is>
      </c>
      <c r="AJ35" s="17" t="n">
        <v>10</v>
      </c>
      <c r="AK35" s="17" t="inlineStr">
        <is>
          <t>2nd</t>
        </is>
      </c>
      <c r="AL35" s="17" t="n">
        <v>0</v>
      </c>
      <c r="AM35" s="17" t="n">
        <v>1</v>
      </c>
      <c r="AN35" s="17" t="n">
        <v>20</v>
      </c>
      <c r="AO35" s="17" t="n">
        <v>1</v>
      </c>
      <c r="AP35" s="17" t="inlineStr">
        <is>
          <t>1st</t>
        </is>
      </c>
      <c r="AQ35" s="17" t="n">
        <v>5</v>
      </c>
      <c r="AR35" s="17" t="n">
        <v>10</v>
      </c>
      <c r="AS35" s="17" t="n">
        <v>18</v>
      </c>
      <c r="AT35" s="17" t="n">
        <v>0</v>
      </c>
    </row>
    <row r="36">
      <c r="A36" s="17" t="n">
        <v>50</v>
      </c>
      <c r="B36" s="17" t="inlineStr">
        <is>
          <t>Jordan Boys</t>
        </is>
      </c>
      <c r="C36" s="17" t="n">
        <v>1997</v>
      </c>
      <c r="D36" s="17" t="n">
        <v>27</v>
      </c>
      <c r="E36" s="17" t="inlineStr">
        <is>
          <t>2020-2025</t>
        </is>
      </c>
      <c r="F36" s="17" t="n">
        <v>9</v>
      </c>
      <c r="G36" s="17" t="n">
        <v>13</v>
      </c>
      <c r="H36" s="17" t="n">
        <v>0</v>
      </c>
      <c r="I36" s="17" t="inlineStr">
        <is>
          <t>11th</t>
        </is>
      </c>
      <c r="J36" s="17" t="n">
        <v>0</v>
      </c>
      <c r="K36" s="17" t="n">
        <v>12</v>
      </c>
      <c r="L36" s="84">
        <f>+K36/G36</f>
        <v/>
      </c>
      <c r="M36" s="17" t="n">
        <v>0</v>
      </c>
      <c r="N36" s="17" t="n">
        <v>0</v>
      </c>
      <c r="O36" s="84">
        <f>+N36/G36</f>
        <v/>
      </c>
      <c r="P36" s="17" t="inlineStr">
        <is>
          <t>-</t>
        </is>
      </c>
      <c r="Q36" s="17" t="inlineStr">
        <is>
          <t>-</t>
        </is>
      </c>
      <c r="R36" s="17" t="inlineStr">
        <is>
          <t>-</t>
        </is>
      </c>
      <c r="S36" s="17" t="inlineStr">
        <is>
          <t>-</t>
        </is>
      </c>
      <c r="T36" s="17" t="inlineStr">
        <is>
          <t>-</t>
        </is>
      </c>
      <c r="U36" s="17" t="inlineStr">
        <is>
          <t>2020-2024</t>
        </is>
      </c>
      <c r="V36" s="17" t="n">
        <v>4</v>
      </c>
      <c r="W36" s="17" t="inlineStr">
        <is>
          <t>13th</t>
        </is>
      </c>
      <c r="X36" s="17" t="n">
        <v>0</v>
      </c>
      <c r="Y36" s="661">
        <f>+X36/V36</f>
        <v/>
      </c>
      <c r="Z36" s="17" t="n">
        <v>0</v>
      </c>
      <c r="AA36" s="17" t="n">
        <v>0</v>
      </c>
      <c r="AB36" s="17" t="n">
        <v>3</v>
      </c>
      <c r="AC36" s="17" t="n">
        <v>0</v>
      </c>
      <c r="AD36" s="17" t="inlineStr">
        <is>
          <t>-</t>
        </is>
      </c>
      <c r="AE36" s="17" t="inlineStr">
        <is>
          <t>-</t>
        </is>
      </c>
      <c r="AF36" s="17" t="inlineStr">
        <is>
          <t>-</t>
        </is>
      </c>
      <c r="AG36" s="17" t="inlineStr">
        <is>
          <t>-</t>
        </is>
      </c>
      <c r="AH36" s="17" t="inlineStr">
        <is>
          <t>-</t>
        </is>
      </c>
      <c r="AI36" s="17" t="inlineStr">
        <is>
          <t>2017-2023</t>
        </is>
      </c>
      <c r="AJ36" s="17" t="n">
        <v>25</v>
      </c>
      <c r="AK36" s="17" t="inlineStr">
        <is>
          <t>2nd</t>
        </is>
      </c>
      <c r="AL36" s="17" t="n">
        <v>0</v>
      </c>
      <c r="AM36" s="17" t="n">
        <v>3</v>
      </c>
      <c r="AN36" s="17" t="n">
        <v>53</v>
      </c>
      <c r="AO36" s="17" t="n">
        <v>3</v>
      </c>
      <c r="AP36" s="17" t="inlineStr">
        <is>
          <t>1st</t>
        </is>
      </c>
      <c r="AQ36" s="17" t="n">
        <v>7</v>
      </c>
      <c r="AR36" s="17" t="n">
        <v>24</v>
      </c>
      <c r="AS36" s="17" t="n">
        <v>43</v>
      </c>
      <c r="AT36" s="17" t="n">
        <v>2</v>
      </c>
    </row>
    <row r="37">
      <c r="A37" s="17" t="n">
        <v>34</v>
      </c>
      <c r="B37" s="17" t="inlineStr">
        <is>
          <t>Kai Allen</t>
        </is>
      </c>
      <c r="C37" s="17" t="n">
        <v>2005</v>
      </c>
      <c r="D37" s="17" t="n">
        <v>20</v>
      </c>
      <c r="E37" s="17" t="inlineStr">
        <is>
          <t>2023-2025</t>
        </is>
      </c>
      <c r="F37" s="17" t="n">
        <v>13</v>
      </c>
      <c r="G37" s="17" t="n">
        <v>30</v>
      </c>
      <c r="H37" s="17" t="n">
        <v>0</v>
      </c>
      <c r="I37" s="17" t="inlineStr">
        <is>
          <t>2nd</t>
        </is>
      </c>
      <c r="J37" s="17" t="n">
        <v>8</v>
      </c>
      <c r="K37" s="17" t="n">
        <v>29</v>
      </c>
      <c r="L37" s="84">
        <f>+K37/G37</f>
        <v/>
      </c>
      <c r="M37" s="17" t="n">
        <v>0</v>
      </c>
      <c r="N37" s="17" t="n">
        <v>4</v>
      </c>
      <c r="O37" s="84">
        <f>+N37/G37</f>
        <v/>
      </c>
      <c r="P37" s="17" t="n">
        <v>2025</v>
      </c>
      <c r="Q37" s="17" t="n">
        <v>3</v>
      </c>
      <c r="R37" s="17" t="n">
        <v>0</v>
      </c>
      <c r="S37" s="17" t="inlineStr">
        <is>
          <t>5th</t>
        </is>
      </c>
      <c r="T37" s="17" t="n">
        <v>0</v>
      </c>
      <c r="U37" s="17" t="inlineStr">
        <is>
          <t>2023-2024</t>
        </is>
      </c>
      <c r="V37" s="17" t="n">
        <v>2</v>
      </c>
      <c r="W37" s="17" t="inlineStr">
        <is>
          <t>12th</t>
        </is>
      </c>
      <c r="X37" s="17" t="n">
        <v>0</v>
      </c>
      <c r="Y37" s="661">
        <f>+X37/V37</f>
        <v/>
      </c>
      <c r="Z37" s="17" t="n">
        <v>0</v>
      </c>
      <c r="AA37" s="17" t="n">
        <v>0</v>
      </c>
      <c r="AB37" s="17" t="n">
        <v>2</v>
      </c>
      <c r="AC37" s="17" t="n">
        <v>0</v>
      </c>
      <c r="AD37" s="17" t="inlineStr">
        <is>
          <t>-</t>
        </is>
      </c>
      <c r="AE37" s="17" t="inlineStr">
        <is>
          <t>-</t>
        </is>
      </c>
      <c r="AF37" s="17" t="inlineStr">
        <is>
          <t>-</t>
        </is>
      </c>
      <c r="AG37" s="17" t="inlineStr">
        <is>
          <t>-</t>
        </is>
      </c>
      <c r="AH37" s="17" t="inlineStr">
        <is>
          <t>-</t>
        </is>
      </c>
      <c r="AI37" s="17" t="inlineStr">
        <is>
          <t>2023-2024</t>
        </is>
      </c>
      <c r="AJ37" s="17" t="n">
        <v>12</v>
      </c>
      <c r="AK37" s="17" t="inlineStr">
        <is>
          <t>1st</t>
        </is>
      </c>
      <c r="AL37" s="17" t="n">
        <v>3</v>
      </c>
      <c r="AM37" s="17" t="n">
        <v>8</v>
      </c>
      <c r="AN37" s="17" t="n">
        <v>24</v>
      </c>
      <c r="AO37" s="17" t="n">
        <v>6</v>
      </c>
      <c r="AP37" s="17" t="inlineStr">
        <is>
          <t>1st</t>
        </is>
      </c>
      <c r="AQ37" s="17" t="n">
        <v>10</v>
      </c>
      <c r="AR37" s="17" t="n">
        <v>21</v>
      </c>
      <c r="AS37" s="17" t="n">
        <v>23</v>
      </c>
      <c r="AT37" s="17" t="n">
        <v>2</v>
      </c>
    </row>
    <row r="38">
      <c r="A38" s="17" t="n">
        <v>31</v>
      </c>
      <c r="B38" s="17" t="inlineStr">
        <is>
          <t>Lee Holdsworth</t>
        </is>
      </c>
      <c r="C38" s="17" t="n">
        <v>1983</v>
      </c>
      <c r="D38" s="17" t="n">
        <v>42</v>
      </c>
      <c r="E38" s="17" t="inlineStr">
        <is>
          <t>2004-2025</t>
        </is>
      </c>
      <c r="F38" s="17" t="n">
        <v>232</v>
      </c>
      <c r="G38" s="17" t="n">
        <v>515</v>
      </c>
      <c r="H38" s="17" t="n">
        <v>4</v>
      </c>
      <c r="I38" s="17" t="inlineStr">
        <is>
          <t>1st</t>
        </is>
      </c>
      <c r="J38" s="17" t="n">
        <v>170</v>
      </c>
      <c r="K38" s="17" t="n">
        <v>463</v>
      </c>
      <c r="L38" s="84">
        <f>+K38/G38</f>
        <v/>
      </c>
      <c r="M38" s="17" t="n">
        <v>4</v>
      </c>
      <c r="N38" s="82" t="n">
        <v>18</v>
      </c>
      <c r="O38" s="84">
        <f>+N38/G38</f>
        <v/>
      </c>
      <c r="P38" s="17" t="inlineStr">
        <is>
          <t>2007-2022</t>
        </is>
      </c>
      <c r="Q38" s="17" t="n">
        <v>47</v>
      </c>
      <c r="R38" s="17" t="n">
        <v>2</v>
      </c>
      <c r="S38" s="17" t="inlineStr">
        <is>
          <t>1st</t>
        </is>
      </c>
      <c r="T38" s="17" t="n">
        <v>6</v>
      </c>
      <c r="U38" s="17" t="inlineStr">
        <is>
          <t>2004-2024</t>
        </is>
      </c>
      <c r="V38" s="17" t="n">
        <v>21</v>
      </c>
      <c r="W38" s="17" t="inlineStr">
        <is>
          <t>1st</t>
        </is>
      </c>
      <c r="X38" s="17" t="n">
        <v>1</v>
      </c>
      <c r="Y38" s="661">
        <f>+X38/V38</f>
        <v/>
      </c>
      <c r="Z38" s="17" t="n">
        <v>2</v>
      </c>
      <c r="AA38" s="17" t="n">
        <v>10</v>
      </c>
      <c r="AB38" s="17" t="n">
        <v>14</v>
      </c>
      <c r="AC38" s="17" t="n">
        <v>0</v>
      </c>
      <c r="AD38" s="17" t="inlineStr">
        <is>
          <t>2007-2022</t>
        </is>
      </c>
      <c r="AE38" s="17" t="n">
        <v>5</v>
      </c>
      <c r="AF38" s="17" t="n">
        <v>0</v>
      </c>
      <c r="AG38" s="17" t="inlineStr">
        <is>
          <t>4th</t>
        </is>
      </c>
      <c r="AH38" s="17" t="n">
        <v>0</v>
      </c>
      <c r="AI38" s="17" t="inlineStr">
        <is>
          <t>2004-2005</t>
        </is>
      </c>
      <c r="AJ38" s="17" t="n">
        <v>11</v>
      </c>
      <c r="AK38" s="17" t="inlineStr">
        <is>
          <t>3rd</t>
        </is>
      </c>
      <c r="AL38" s="17" t="n">
        <v>0</v>
      </c>
      <c r="AM38" s="17" t="n">
        <v>1</v>
      </c>
      <c r="AN38" s="17" t="n">
        <v>29</v>
      </c>
      <c r="AO38" s="17" t="n">
        <v>2</v>
      </c>
      <c r="AP38" s="17" t="inlineStr">
        <is>
          <t>1st</t>
        </is>
      </c>
      <c r="AQ38" s="17" t="n">
        <v>4</v>
      </c>
      <c r="AR38" s="17" t="n">
        <v>16</v>
      </c>
      <c r="AS38" s="17" t="n">
        <v>23</v>
      </c>
      <c r="AT38" s="17" t="n">
        <v>0</v>
      </c>
      <c r="AU38" s="83" t="inlineStr">
        <is>
          <t>From Race Results 16, From Round Results 2</t>
        </is>
      </c>
    </row>
    <row r="39">
      <c r="A39" s="17" t="n">
        <v>10</v>
      </c>
      <c r="B39" s="17" t="inlineStr">
        <is>
          <t>Lochie Dalton</t>
        </is>
      </c>
      <c r="C39" s="17" t="n">
        <v>2002</v>
      </c>
      <c r="D39" s="17" t="n">
        <v>23</v>
      </c>
      <c r="E39" s="17" t="inlineStr">
        <is>
          <t>2024-2025</t>
        </is>
      </c>
      <c r="F39" s="17" t="n">
        <v>3</v>
      </c>
      <c r="G39" s="17" t="n">
        <v>6</v>
      </c>
      <c r="H39" s="17" t="n">
        <v>0</v>
      </c>
      <c r="I39" s="17" t="inlineStr">
        <is>
          <t>21st</t>
        </is>
      </c>
      <c r="J39" s="17" t="n">
        <v>0</v>
      </c>
      <c r="K39" s="17" t="n">
        <v>6</v>
      </c>
      <c r="L39" s="84">
        <f>+K39/G39</f>
        <v/>
      </c>
      <c r="M39" s="17" t="n">
        <v>0</v>
      </c>
      <c r="N39" s="17" t="n">
        <v>0</v>
      </c>
      <c r="O39" s="84">
        <f>+N39/G39</f>
        <v/>
      </c>
      <c r="P39" s="17" t="inlineStr">
        <is>
          <t>-</t>
        </is>
      </c>
      <c r="Q39" s="17" t="inlineStr">
        <is>
          <t>-</t>
        </is>
      </c>
      <c r="R39" s="17" t="inlineStr">
        <is>
          <t>-</t>
        </is>
      </c>
      <c r="S39" s="17" t="inlineStr">
        <is>
          <t>-</t>
        </is>
      </c>
      <c r="T39" s="17" t="inlineStr">
        <is>
          <t>-</t>
        </is>
      </c>
      <c r="U39" s="17" t="n">
        <v>2025</v>
      </c>
      <c r="X39" s="17" t="n">
        <v>0</v>
      </c>
      <c r="Y39" s="661">
        <f>+X39/V39</f>
        <v/>
      </c>
      <c r="AD39" s="17" t="inlineStr">
        <is>
          <t>-</t>
        </is>
      </c>
      <c r="AE39" s="17" t="inlineStr">
        <is>
          <t>-</t>
        </is>
      </c>
      <c r="AF39" s="17" t="inlineStr">
        <is>
          <t>-</t>
        </is>
      </c>
      <c r="AG39" s="17" t="inlineStr">
        <is>
          <t>-</t>
        </is>
      </c>
      <c r="AH39" s="17" t="inlineStr">
        <is>
          <t>-</t>
        </is>
      </c>
      <c r="AI39" s="17" t="inlineStr">
        <is>
          <t>2022-2025</t>
        </is>
      </c>
      <c r="AJ39" s="17" t="n">
        <v>17</v>
      </c>
      <c r="AK39" s="17" t="inlineStr">
        <is>
          <t>1st</t>
        </is>
      </c>
      <c r="AL39" s="17" t="n">
        <v>1</v>
      </c>
      <c r="AM39" s="17" t="n">
        <v>3</v>
      </c>
      <c r="AN39" s="17" t="n">
        <v>33</v>
      </c>
      <c r="AO39" s="17" t="n">
        <v>2</v>
      </c>
      <c r="AP39" s="17" t="inlineStr">
        <is>
          <t>1st</t>
        </is>
      </c>
      <c r="AQ39" s="17" t="n">
        <v>3</v>
      </c>
      <c r="AR39" s="17" t="n">
        <v>20</v>
      </c>
      <c r="AS39" s="17" t="n">
        <v>33</v>
      </c>
      <c r="AT39" s="17" t="n">
        <v>2</v>
      </c>
    </row>
    <row r="40">
      <c r="A40" s="17" t="n">
        <v>49</v>
      </c>
      <c r="B40" s="17" t="inlineStr">
        <is>
          <t>Macauley Jones</t>
        </is>
      </c>
      <c r="C40" s="17" t="n">
        <v>1994</v>
      </c>
      <c r="D40" s="17" t="n">
        <v>31</v>
      </c>
      <c r="E40" s="17" t="inlineStr">
        <is>
          <t>2015-2025</t>
        </is>
      </c>
      <c r="F40" s="17" t="n">
        <v>100</v>
      </c>
      <c r="G40" s="17" t="n">
        <v>224</v>
      </c>
      <c r="H40" s="17" t="n">
        <v>0</v>
      </c>
      <c r="I40" s="17" t="inlineStr">
        <is>
          <t>5th</t>
        </is>
      </c>
      <c r="J40" s="17" t="n">
        <v>10</v>
      </c>
      <c r="K40" s="17" t="n">
        <v>204</v>
      </c>
      <c r="L40" s="84">
        <f>+K40/G40</f>
        <v/>
      </c>
      <c r="M40" s="17" t="n">
        <v>0</v>
      </c>
      <c r="N40" s="17" t="n">
        <v>0</v>
      </c>
      <c r="O40" s="84">
        <f>+N40/G40</f>
        <v/>
      </c>
      <c r="P40" s="17" t="inlineStr">
        <is>
          <t>2020-2025</t>
        </is>
      </c>
      <c r="Q40" s="17" t="n">
        <v>4</v>
      </c>
      <c r="R40" s="17" t="n">
        <v>0</v>
      </c>
      <c r="S40" s="17" t="inlineStr">
        <is>
          <t>8th</t>
        </is>
      </c>
      <c r="T40" s="17" t="n">
        <v>0</v>
      </c>
      <c r="U40" s="17" t="inlineStr">
        <is>
          <t>2015-2024</t>
        </is>
      </c>
      <c r="V40" s="17" t="n">
        <v>10</v>
      </c>
      <c r="W40" s="17" t="inlineStr">
        <is>
          <t>7th</t>
        </is>
      </c>
      <c r="X40" s="17" t="n">
        <v>0</v>
      </c>
      <c r="Y40" s="661">
        <f>+X40/V40</f>
        <v/>
      </c>
      <c r="Z40" s="17" t="n">
        <v>0</v>
      </c>
      <c r="AA40" s="17" t="n">
        <v>2</v>
      </c>
      <c r="AB40" s="17" t="n">
        <v>9</v>
      </c>
      <c r="AC40" s="17" t="n">
        <v>0</v>
      </c>
      <c r="AD40" s="17" t="inlineStr">
        <is>
          <t>-</t>
        </is>
      </c>
      <c r="AE40" s="17" t="inlineStr">
        <is>
          <t>-</t>
        </is>
      </c>
      <c r="AF40" s="17" t="inlineStr">
        <is>
          <t>-</t>
        </is>
      </c>
      <c r="AG40" s="17" t="inlineStr">
        <is>
          <t>-</t>
        </is>
      </c>
      <c r="AH40" s="17" t="inlineStr">
        <is>
          <t>-</t>
        </is>
      </c>
      <c r="AI40" s="17" t="inlineStr">
        <is>
          <t>2014-2018</t>
        </is>
      </c>
      <c r="AJ40" s="17" t="n">
        <v>32</v>
      </c>
      <c r="AK40" s="17" t="inlineStr">
        <is>
          <t>3rd</t>
        </is>
      </c>
      <c r="AL40" s="17" t="n">
        <v>0</v>
      </c>
      <c r="AM40" s="17" t="n">
        <v>1</v>
      </c>
      <c r="AN40" s="17" t="n">
        <v>74</v>
      </c>
      <c r="AO40" s="17" t="n">
        <v>0</v>
      </c>
      <c r="AP40" s="17" t="inlineStr">
        <is>
          <t>2nd</t>
        </is>
      </c>
      <c r="AQ40" s="17" t="n">
        <v>3</v>
      </c>
      <c r="AR40" s="17" t="n">
        <v>42</v>
      </c>
      <c r="AS40" s="17" t="n">
        <v>66</v>
      </c>
      <c r="AT40" s="17" t="n">
        <v>1</v>
      </c>
    </row>
    <row r="41">
      <c r="A41" s="17" t="n">
        <v>13</v>
      </c>
      <c r="B41" s="17" t="inlineStr">
        <is>
          <t>Mark Winterbottom</t>
        </is>
      </c>
      <c r="C41" s="17" t="n">
        <v>1981</v>
      </c>
      <c r="D41" s="17" t="n">
        <v>44</v>
      </c>
      <c r="E41" s="17" t="inlineStr">
        <is>
          <t>2003-2025</t>
        </is>
      </c>
      <c r="F41" s="17" t="n">
        <v>288</v>
      </c>
      <c r="G41" s="17" t="n">
        <v>646</v>
      </c>
      <c r="H41" s="17" t="n">
        <v>39</v>
      </c>
      <c r="I41" s="17" t="inlineStr">
        <is>
          <t>1st</t>
        </is>
      </c>
      <c r="J41" s="17" t="n">
        <v>366</v>
      </c>
      <c r="K41" s="17" t="n">
        <v>616</v>
      </c>
      <c r="L41" s="84">
        <f>+K41/G41</f>
        <v/>
      </c>
      <c r="M41" s="17" t="n">
        <v>36</v>
      </c>
      <c r="N41" s="82" t="n">
        <v>121</v>
      </c>
      <c r="O41" s="84">
        <f>+N41/G41</f>
        <v/>
      </c>
      <c r="P41" s="17" t="inlineStr">
        <is>
          <t>2005-2024</t>
        </is>
      </c>
      <c r="Q41" s="17" t="n">
        <v>88</v>
      </c>
      <c r="R41" s="17" t="n">
        <v>11</v>
      </c>
      <c r="S41" s="17" t="inlineStr">
        <is>
          <t>1st</t>
        </is>
      </c>
      <c r="T41" s="17" t="n">
        <v>34</v>
      </c>
      <c r="U41" s="17" t="inlineStr">
        <is>
          <t>2003-2024</t>
        </is>
      </c>
      <c r="V41" s="17" t="n">
        <v>22</v>
      </c>
      <c r="W41" s="17" t="inlineStr">
        <is>
          <t>1st</t>
        </is>
      </c>
      <c r="X41" s="17" t="n">
        <v>1</v>
      </c>
      <c r="Y41" s="661">
        <f>+X41/V41</f>
        <v/>
      </c>
      <c r="Z41" s="17" t="n">
        <v>2</v>
      </c>
      <c r="AA41" s="17" t="n">
        <v>10</v>
      </c>
      <c r="AB41" s="17" t="n">
        <v>15</v>
      </c>
      <c r="AC41" s="17" t="n">
        <v>2</v>
      </c>
      <c r="AD41" s="17" t="inlineStr">
        <is>
          <t>2007-2019</t>
        </is>
      </c>
      <c r="AE41" s="17" t="n">
        <v>11</v>
      </c>
      <c r="AF41" s="17" t="n">
        <v>2</v>
      </c>
      <c r="AG41" s="17" t="inlineStr">
        <is>
          <t>1st</t>
        </is>
      </c>
      <c r="AH41" s="17" t="n">
        <v>7</v>
      </c>
      <c r="AI41" s="17" t="n">
        <v>2003</v>
      </c>
      <c r="AJ41" s="17" t="n">
        <v>6</v>
      </c>
      <c r="AK41" s="17" t="inlineStr">
        <is>
          <t>1st</t>
        </is>
      </c>
      <c r="AL41" s="17" t="n">
        <v>4</v>
      </c>
      <c r="AM41" s="17" t="n">
        <v>6</v>
      </c>
      <c r="AN41" s="17" t="n">
        <v>16</v>
      </c>
      <c r="AO41" s="17" t="n">
        <v>8</v>
      </c>
      <c r="AP41" s="17" t="inlineStr">
        <is>
          <t>1st</t>
        </is>
      </c>
      <c r="AQ41" s="17" t="n">
        <v>12</v>
      </c>
      <c r="AR41" s="17" t="n">
        <v>15</v>
      </c>
      <c r="AS41" s="17" t="n">
        <v>16</v>
      </c>
      <c r="AT41" s="17" t="n">
        <v>5</v>
      </c>
      <c r="AU41" s="83" t="inlineStr">
        <is>
          <t>From Race Results 108, From Round Results 13</t>
        </is>
      </c>
    </row>
    <row r="42">
      <c r="A42" s="17" t="n">
        <v>51</v>
      </c>
      <c r="B42" s="17" t="inlineStr">
        <is>
          <t>Matt Payne</t>
        </is>
      </c>
      <c r="C42" s="17" t="n">
        <v>2002</v>
      </c>
      <c r="D42" s="17" t="n">
        <v>23</v>
      </c>
      <c r="E42" s="17" t="inlineStr">
        <is>
          <t>2022-2025</t>
        </is>
      </c>
      <c r="F42" s="17" t="n">
        <v>34</v>
      </c>
      <c r="G42" s="17" t="n">
        <v>79</v>
      </c>
      <c r="H42" s="17" t="n">
        <v>5</v>
      </c>
      <c r="I42" s="17" t="inlineStr">
        <is>
          <t>1st</t>
        </is>
      </c>
      <c r="J42" s="17" t="n">
        <v>46</v>
      </c>
      <c r="K42" s="17" t="n">
        <v>76</v>
      </c>
      <c r="L42" s="84">
        <f>+K42/G42</f>
        <v/>
      </c>
      <c r="M42" s="17" t="n">
        <v>3</v>
      </c>
      <c r="N42" s="17" t="n">
        <v>13</v>
      </c>
      <c r="O42" s="84">
        <f>+N42/G42</f>
        <v/>
      </c>
      <c r="P42" s="17" t="inlineStr">
        <is>
          <t>2023-2025</t>
        </is>
      </c>
      <c r="Q42" s="17" t="n">
        <v>25</v>
      </c>
      <c r="R42" s="17" t="n">
        <v>1</v>
      </c>
      <c r="S42" s="17" t="inlineStr">
        <is>
          <t>1st</t>
        </is>
      </c>
      <c r="T42" s="17" t="n">
        <v>6</v>
      </c>
      <c r="U42" s="17" t="inlineStr">
        <is>
          <t>2022-2024</t>
        </is>
      </c>
      <c r="V42" s="17" t="n">
        <v>3</v>
      </c>
      <c r="W42" s="17" t="inlineStr">
        <is>
          <t>6th</t>
        </is>
      </c>
      <c r="X42" s="17" t="n">
        <v>0</v>
      </c>
      <c r="Y42" s="661">
        <f>+X42/V42</f>
        <v/>
      </c>
      <c r="Z42" s="17" t="n">
        <v>0</v>
      </c>
      <c r="AA42" s="17" t="n">
        <v>1</v>
      </c>
      <c r="AB42" s="17" t="n">
        <v>2</v>
      </c>
      <c r="AC42" s="17" t="n">
        <v>0</v>
      </c>
      <c r="AD42" s="17" t="inlineStr">
        <is>
          <t>2023-2024</t>
        </is>
      </c>
      <c r="AE42" s="17" t="n">
        <v>2</v>
      </c>
      <c r="AF42" s="17" t="n">
        <v>0</v>
      </c>
      <c r="AG42" s="17" t="inlineStr">
        <is>
          <t>7th</t>
        </is>
      </c>
      <c r="AH42" s="17" t="n">
        <v>0</v>
      </c>
      <c r="AI42" s="17" t="inlineStr">
        <is>
          <t>2021-2022</t>
        </is>
      </c>
      <c r="AJ42" s="17" t="n">
        <v>8</v>
      </c>
      <c r="AK42" s="17" t="inlineStr">
        <is>
          <t>1st</t>
        </is>
      </c>
      <c r="AL42" s="17" t="n">
        <v>1</v>
      </c>
      <c r="AM42" s="17" t="n">
        <v>4</v>
      </c>
      <c r="AN42" s="17" t="n">
        <v>15</v>
      </c>
      <c r="AO42" s="17" t="n">
        <v>2</v>
      </c>
      <c r="AP42" s="17" t="inlineStr">
        <is>
          <t>1st</t>
        </is>
      </c>
      <c r="AQ42" s="17" t="n">
        <v>6</v>
      </c>
      <c r="AR42" s="17" t="n">
        <v>10</v>
      </c>
      <c r="AS42" s="17" t="n">
        <v>13</v>
      </c>
      <c r="AT42" s="17" t="n">
        <v>3</v>
      </c>
    </row>
    <row r="43">
      <c r="A43" s="17" t="n">
        <v>45</v>
      </c>
      <c r="B43" s="17" t="inlineStr">
        <is>
          <t>Nash Morris</t>
        </is>
      </c>
      <c r="C43" s="17" t="n">
        <v>2003</v>
      </c>
      <c r="D43" s="17" t="n">
        <v>22</v>
      </c>
      <c r="E43" s="17" t="n">
        <v>2025</v>
      </c>
      <c r="F43" s="17" t="n">
        <v>1</v>
      </c>
      <c r="G43" s="17" t="n">
        <v>1</v>
      </c>
      <c r="H43" s="17" t="n">
        <v>0</v>
      </c>
      <c r="I43" s="17" t="inlineStr">
        <is>
          <t>23rd</t>
        </is>
      </c>
      <c r="J43" s="17" t="n">
        <v>0</v>
      </c>
      <c r="K43" s="17" t="n">
        <v>1</v>
      </c>
      <c r="L43" s="84">
        <f>+K43/G43</f>
        <v/>
      </c>
      <c r="M43" s="17" t="n">
        <v>0</v>
      </c>
      <c r="N43" s="17" t="n">
        <v>0</v>
      </c>
      <c r="O43" s="84">
        <f>+N43/G43</f>
        <v/>
      </c>
      <c r="P43" s="17" t="inlineStr">
        <is>
          <t>-</t>
        </is>
      </c>
      <c r="Q43" s="17" t="inlineStr">
        <is>
          <t>-</t>
        </is>
      </c>
      <c r="R43" s="17" t="inlineStr">
        <is>
          <t>-</t>
        </is>
      </c>
      <c r="S43" s="17" t="inlineStr">
        <is>
          <t>-</t>
        </is>
      </c>
      <c r="T43" s="17" t="inlineStr">
        <is>
          <t>-</t>
        </is>
      </c>
      <c r="U43" s="17" t="n">
        <v>2025</v>
      </c>
      <c r="Y43" s="661">
        <f>+X43/V43</f>
        <v/>
      </c>
      <c r="AD43" s="17" t="inlineStr">
        <is>
          <t>-</t>
        </is>
      </c>
      <c r="AE43" s="17" t="inlineStr">
        <is>
          <t>-</t>
        </is>
      </c>
      <c r="AF43" s="17" t="inlineStr">
        <is>
          <t>-</t>
        </is>
      </c>
      <c r="AG43" s="17" t="inlineStr">
        <is>
          <t>-</t>
        </is>
      </c>
      <c r="AH43" s="17" t="inlineStr">
        <is>
          <t>-</t>
        </is>
      </c>
      <c r="AI43" s="17" t="inlineStr">
        <is>
          <t>2022-2025</t>
        </is>
      </c>
      <c r="AJ43" s="17" t="n">
        <v>16</v>
      </c>
      <c r="AK43" s="17" t="inlineStr">
        <is>
          <t>3rd</t>
        </is>
      </c>
      <c r="AL43" s="17" t="n">
        <v>0</v>
      </c>
      <c r="AM43" s="17" t="n">
        <v>1</v>
      </c>
      <c r="AN43" s="17" t="n">
        <v>31</v>
      </c>
      <c r="AO43" s="17" t="n">
        <v>1</v>
      </c>
      <c r="AP43" s="17" t="inlineStr">
        <is>
          <t>1st</t>
        </is>
      </c>
      <c r="AQ43" s="17" t="n">
        <v>2</v>
      </c>
      <c r="AR43" s="17" t="n">
        <v>13</v>
      </c>
      <c r="AS43" s="17" t="n">
        <v>23</v>
      </c>
      <c r="AT43" s="17" t="n">
        <v>0</v>
      </c>
    </row>
    <row r="44">
      <c r="A44" s="17" t="n">
        <v>20</v>
      </c>
      <c r="B44" s="17" t="inlineStr">
        <is>
          <t>Nick Percat</t>
        </is>
      </c>
      <c r="C44" s="17" t="n">
        <v>1988</v>
      </c>
      <c r="D44" s="17" t="n">
        <v>37</v>
      </c>
      <c r="E44" s="17" t="inlineStr">
        <is>
          <t>2010-2025</t>
        </is>
      </c>
      <c r="F44" s="17" t="n">
        <v>164</v>
      </c>
      <c r="G44" s="17" t="n">
        <v>366</v>
      </c>
      <c r="H44" s="17" t="n">
        <v>6</v>
      </c>
      <c r="I44" s="17" t="inlineStr">
        <is>
          <t>1st</t>
        </is>
      </c>
      <c r="J44" s="17" t="n">
        <v>150</v>
      </c>
      <c r="K44" s="17" t="n">
        <v>339</v>
      </c>
      <c r="L44" s="84">
        <f>+K44/G44</f>
        <v/>
      </c>
      <c r="M44" s="17" t="n">
        <v>2</v>
      </c>
      <c r="N44" s="17" t="n">
        <v>19</v>
      </c>
      <c r="O44" s="84">
        <f>+N44/G44</f>
        <v/>
      </c>
      <c r="P44" s="17" t="inlineStr">
        <is>
          <t>2014-2024</t>
        </is>
      </c>
      <c r="Q44" s="17" t="n">
        <v>38</v>
      </c>
      <c r="R44" s="17" t="n">
        <v>1</v>
      </c>
      <c r="S44" s="17" t="inlineStr">
        <is>
          <t>1st</t>
        </is>
      </c>
      <c r="T44" s="17" t="n">
        <v>2</v>
      </c>
      <c r="U44" s="17" t="inlineStr">
        <is>
          <t>2011-2024</t>
        </is>
      </c>
      <c r="V44" s="17" t="n">
        <v>14</v>
      </c>
      <c r="W44" s="17" t="inlineStr">
        <is>
          <t>1st</t>
        </is>
      </c>
      <c r="X44" s="17" t="n">
        <v>1</v>
      </c>
      <c r="Y44" s="661">
        <f>+X44/V44</f>
        <v/>
      </c>
      <c r="Z44" s="17" t="n">
        <v>3</v>
      </c>
      <c r="AA44" s="17" t="n">
        <v>6</v>
      </c>
      <c r="AB44" s="17" t="n">
        <v>13</v>
      </c>
      <c r="AC44" s="17" t="n">
        <v>0</v>
      </c>
      <c r="AD44" s="17" t="inlineStr">
        <is>
          <t>2018-2022</t>
        </is>
      </c>
      <c r="AE44" s="17" t="n">
        <v>4</v>
      </c>
      <c r="AF44" s="17" t="n">
        <v>0</v>
      </c>
      <c r="AG44" s="17" t="inlineStr">
        <is>
          <t>7th</t>
        </is>
      </c>
      <c r="AH44" s="17" t="n">
        <v>0</v>
      </c>
      <c r="AI44" s="17" t="inlineStr">
        <is>
          <t>2010-2012</t>
        </is>
      </c>
      <c r="AJ44" s="17" t="n">
        <v>21</v>
      </c>
      <c r="AK44" s="17" t="inlineStr">
        <is>
          <t>1st</t>
        </is>
      </c>
      <c r="AL44" s="17" t="n">
        <v>3</v>
      </c>
      <c r="AM44" s="17" t="n">
        <v>9</v>
      </c>
      <c r="AN44" s="17" t="n">
        <v>53</v>
      </c>
      <c r="AO44" s="17" t="n">
        <v>6</v>
      </c>
      <c r="AP44" s="17" t="inlineStr">
        <is>
          <t>1st</t>
        </is>
      </c>
      <c r="AQ44" s="17" t="n">
        <v>24</v>
      </c>
      <c r="AR44" s="17" t="n">
        <v>43</v>
      </c>
      <c r="AS44" s="17" t="n">
        <v>34</v>
      </c>
      <c r="AT44" s="17" t="n">
        <v>1</v>
      </c>
    </row>
    <row r="45">
      <c r="A45" s="17" t="n">
        <v>44</v>
      </c>
      <c r="B45" s="17" t="inlineStr">
        <is>
          <t>Richie Stanaway</t>
        </is>
      </c>
      <c r="C45" s="17" t="n">
        <v>1991</v>
      </c>
      <c r="D45" s="17" t="n">
        <v>33</v>
      </c>
      <c r="E45" s="17" t="inlineStr">
        <is>
          <t>2016-2025</t>
        </is>
      </c>
      <c r="F45" s="17" t="n">
        <v>58</v>
      </c>
      <c r="G45" s="17" t="n">
        <v>113</v>
      </c>
      <c r="H45" s="17" t="n">
        <v>2</v>
      </c>
      <c r="I45" s="17" t="inlineStr">
        <is>
          <t>1st</t>
        </is>
      </c>
      <c r="J45" s="17" t="n">
        <v>20</v>
      </c>
      <c r="K45" s="17" t="n">
        <v>102</v>
      </c>
      <c r="L45" s="84">
        <f>+K45/G45</f>
        <v/>
      </c>
      <c r="M45" s="17" t="n">
        <v>1</v>
      </c>
      <c r="N45" s="17" t="n">
        <v>4</v>
      </c>
      <c r="O45" s="84">
        <f>+N45/G45</f>
        <v/>
      </c>
      <c r="P45" s="17" t="inlineStr">
        <is>
          <t>2018-2025</t>
        </is>
      </c>
      <c r="Q45" s="17" t="n">
        <v>7</v>
      </c>
      <c r="R45" s="17" t="n">
        <v>0</v>
      </c>
      <c r="S45" s="17" t="inlineStr">
        <is>
          <t>2nd</t>
        </is>
      </c>
      <c r="T45" s="17" t="n">
        <v>1</v>
      </c>
      <c r="U45" s="17" t="inlineStr">
        <is>
          <t>2016-2024</t>
        </is>
      </c>
      <c r="V45" s="17" t="n">
        <v>7</v>
      </c>
      <c r="W45" s="17" t="inlineStr">
        <is>
          <t>1st</t>
        </is>
      </c>
      <c r="X45" s="17" t="n">
        <v>1</v>
      </c>
      <c r="Y45" s="661">
        <f>+X45/V45</f>
        <v/>
      </c>
      <c r="Z45" s="17" t="n">
        <v>1</v>
      </c>
      <c r="AA45" s="17" t="n">
        <v>2</v>
      </c>
      <c r="AB45" s="17" t="n">
        <v>7</v>
      </c>
      <c r="AC45" s="17" t="n">
        <v>0</v>
      </c>
      <c r="AD45" s="17" t="inlineStr">
        <is>
          <t>2022-2024</t>
        </is>
      </c>
      <c r="AE45" s="17" t="n">
        <v>1</v>
      </c>
      <c r="AF45" s="17" t="n">
        <v>0</v>
      </c>
      <c r="AG45" s="17" t="inlineStr">
        <is>
          <t>4th</t>
        </is>
      </c>
      <c r="AH45" s="17" t="n">
        <v>0</v>
      </c>
      <c r="AI45" s="17" t="n">
        <v>2017</v>
      </c>
      <c r="AJ45" s="17" t="n">
        <v>1</v>
      </c>
      <c r="AK45" s="17" t="inlineStr">
        <is>
          <t>3rd</t>
        </is>
      </c>
      <c r="AL45" s="17" t="n">
        <v>0</v>
      </c>
      <c r="AM45" s="17" t="n">
        <v>1</v>
      </c>
      <c r="AN45" s="17" t="n">
        <v>4</v>
      </c>
      <c r="AO45" s="17" t="n">
        <v>1</v>
      </c>
      <c r="AP45" s="17" t="inlineStr">
        <is>
          <t>1st</t>
        </is>
      </c>
      <c r="AQ45" s="17" t="n">
        <v>3</v>
      </c>
      <c r="AR45" s="17" t="n">
        <v>4</v>
      </c>
      <c r="AS45" s="17" t="n">
        <v>4</v>
      </c>
      <c r="AT45" s="17" t="n">
        <v>0</v>
      </c>
    </row>
    <row r="46">
      <c r="A46" s="17" t="n">
        <v>4</v>
      </c>
      <c r="B46" s="17" t="inlineStr">
        <is>
          <t>Ryan Wood</t>
        </is>
      </c>
      <c r="C46" s="17" t="n">
        <v>2003</v>
      </c>
      <c r="D46" s="17" t="n">
        <v>21</v>
      </c>
      <c r="E46" s="17" t="inlineStr">
        <is>
          <t>2024-2025</t>
        </is>
      </c>
      <c r="F46" s="17" t="n">
        <v>21</v>
      </c>
      <c r="G46" s="17" t="n">
        <v>50</v>
      </c>
      <c r="H46" s="17" t="n">
        <v>1</v>
      </c>
      <c r="I46" s="17" t="inlineStr">
        <is>
          <t>1st</t>
        </is>
      </c>
      <c r="J46" s="17" t="n">
        <v>22</v>
      </c>
      <c r="K46" s="17" t="n">
        <v>45</v>
      </c>
      <c r="L46" s="84">
        <f>+K46/G46</f>
        <v/>
      </c>
      <c r="M46" s="17" t="n">
        <v>1</v>
      </c>
      <c r="N46" s="17" t="n">
        <v>4</v>
      </c>
      <c r="O46" s="84">
        <f>+N46/G46</f>
        <v/>
      </c>
      <c r="P46" s="17" t="inlineStr">
        <is>
          <t>2024-2025</t>
        </is>
      </c>
      <c r="Q46" s="17" t="n">
        <v>14</v>
      </c>
      <c r="R46" s="17" t="n">
        <v>0</v>
      </c>
      <c r="S46" s="17" t="inlineStr">
        <is>
          <t>2nd</t>
        </is>
      </c>
      <c r="T46" s="17" t="n">
        <v>3</v>
      </c>
      <c r="U46" s="17" t="n">
        <v>2024</v>
      </c>
      <c r="V46" s="17" t="n">
        <v>1</v>
      </c>
      <c r="W46" s="17" t="inlineStr">
        <is>
          <t>15th</t>
        </is>
      </c>
      <c r="X46" s="17" t="n">
        <v>0</v>
      </c>
      <c r="Y46" s="661">
        <f>+X46/V46</f>
        <v/>
      </c>
      <c r="Z46" s="17" t="n">
        <v>0</v>
      </c>
      <c r="AA46" s="17" t="n">
        <v>0</v>
      </c>
      <c r="AB46" s="17" t="n">
        <v>1</v>
      </c>
      <c r="AC46" s="17" t="n">
        <v>0</v>
      </c>
      <c r="AD46" s="17" t="inlineStr">
        <is>
          <t>-</t>
        </is>
      </c>
      <c r="AE46" s="17" t="inlineStr">
        <is>
          <t>-</t>
        </is>
      </c>
      <c r="AF46" s="17" t="inlineStr">
        <is>
          <t>-</t>
        </is>
      </c>
      <c r="AG46" s="17" t="inlineStr">
        <is>
          <t>-</t>
        </is>
      </c>
      <c r="AH46" s="17" t="inlineStr">
        <is>
          <t>-</t>
        </is>
      </c>
      <c r="AI46" s="17" t="n">
        <v>2023</v>
      </c>
      <c r="AJ46" s="17" t="n">
        <v>6</v>
      </c>
      <c r="AK46" s="17" t="inlineStr">
        <is>
          <t>1st</t>
        </is>
      </c>
      <c r="AL46" s="17" t="n">
        <v>3</v>
      </c>
      <c r="AM46" s="17" t="n">
        <v>3</v>
      </c>
      <c r="AN46" s="17" t="n">
        <v>12</v>
      </c>
      <c r="AO46" s="17" t="n">
        <v>5</v>
      </c>
      <c r="AP46" s="17" t="inlineStr">
        <is>
          <t>1st</t>
        </is>
      </c>
      <c r="AQ46" s="17" t="n">
        <v>6</v>
      </c>
      <c r="AR46" s="17" t="n">
        <v>10</v>
      </c>
      <c r="AS46" s="17" t="n">
        <v>10</v>
      </c>
      <c r="AT46" s="17" t="n">
        <v>4</v>
      </c>
    </row>
    <row r="47">
      <c r="A47" s="17" t="n">
        <v>11</v>
      </c>
      <c r="B47" s="17" t="inlineStr">
        <is>
          <t>Rylan Gray</t>
        </is>
      </c>
      <c r="C47" s="17" t="n">
        <v>2006</v>
      </c>
      <c r="D47" s="17" t="n">
        <v>18</v>
      </c>
      <c r="E47" s="17" t="n">
        <v>2025</v>
      </c>
      <c r="F47" s="17" t="n">
        <v>2</v>
      </c>
      <c r="G47" s="17" t="n">
        <v>4</v>
      </c>
      <c r="H47" s="17" t="n">
        <v>0</v>
      </c>
      <c r="I47" s="17" t="inlineStr">
        <is>
          <t>21st</t>
        </is>
      </c>
      <c r="J47" s="17" t="n">
        <v>0</v>
      </c>
      <c r="K47" s="17" t="n">
        <v>4</v>
      </c>
      <c r="L47" s="84">
        <f>+K47/G47</f>
        <v/>
      </c>
      <c r="M47" s="17" t="n">
        <v>0</v>
      </c>
      <c r="N47" s="17" t="n">
        <v>0</v>
      </c>
      <c r="O47" s="84">
        <f>+N47/G47</f>
        <v/>
      </c>
      <c r="P47" s="17" t="inlineStr">
        <is>
          <t>-</t>
        </is>
      </c>
      <c r="Q47" s="17" t="inlineStr">
        <is>
          <t>-</t>
        </is>
      </c>
      <c r="R47" s="17" t="inlineStr">
        <is>
          <t>-</t>
        </is>
      </c>
      <c r="S47" s="17" t="inlineStr">
        <is>
          <t>-</t>
        </is>
      </c>
      <c r="T47" s="17" t="inlineStr">
        <is>
          <t>-</t>
        </is>
      </c>
      <c r="U47" s="17" t="n">
        <v>2025</v>
      </c>
      <c r="X47" s="17" t="n">
        <v>0</v>
      </c>
      <c r="Y47" s="661">
        <f>+X47/V47</f>
        <v/>
      </c>
      <c r="AD47" s="17" t="inlineStr">
        <is>
          <t>-</t>
        </is>
      </c>
      <c r="AE47" s="17" t="inlineStr">
        <is>
          <t>-</t>
        </is>
      </c>
      <c r="AF47" s="17" t="inlineStr">
        <is>
          <t>-</t>
        </is>
      </c>
      <c r="AG47" s="17" t="inlineStr">
        <is>
          <t>-</t>
        </is>
      </c>
      <c r="AH47" s="17" t="inlineStr">
        <is>
          <t>-</t>
        </is>
      </c>
      <c r="AI47" s="17" t="inlineStr">
        <is>
          <t>2024-2025</t>
        </is>
      </c>
      <c r="AJ47" s="17" t="n">
        <v>10</v>
      </c>
      <c r="AK47" s="17" t="inlineStr">
        <is>
          <t>1st</t>
        </is>
      </c>
      <c r="AL47" s="17" t="n">
        <v>2</v>
      </c>
      <c r="AM47" s="17" t="n">
        <v>4</v>
      </c>
      <c r="AN47" s="17" t="n">
        <v>20</v>
      </c>
      <c r="AO47" s="17" t="n">
        <v>2</v>
      </c>
      <c r="AP47" s="17" t="inlineStr">
        <is>
          <t>1st</t>
        </is>
      </c>
      <c r="AQ47" s="17" t="n">
        <v>8</v>
      </c>
      <c r="AR47" s="17" t="n">
        <v>15</v>
      </c>
      <c r="AS47" s="17" t="n">
        <v>19</v>
      </c>
      <c r="AT47" s="17" t="n">
        <v>1</v>
      </c>
    </row>
    <row r="48">
      <c r="A48" s="17" t="n">
        <v>3</v>
      </c>
      <c r="B48" s="17" t="inlineStr">
        <is>
          <t>Scott Pye</t>
        </is>
      </c>
      <c r="C48" s="17" t="n">
        <v>1990</v>
      </c>
      <c r="D48" s="17" t="n">
        <v>35</v>
      </c>
      <c r="E48" s="17" t="inlineStr">
        <is>
          <t>2012-2025</t>
        </is>
      </c>
      <c r="F48" s="17" t="n">
        <v>152</v>
      </c>
      <c r="G48" s="17" t="n">
        <v>343</v>
      </c>
      <c r="H48" s="17" t="n">
        <v>2</v>
      </c>
      <c r="I48" s="17" t="inlineStr">
        <is>
          <t>1st</t>
        </is>
      </c>
      <c r="J48" s="17" t="n">
        <v>116</v>
      </c>
      <c r="K48" s="17" t="n">
        <v>308</v>
      </c>
      <c r="L48" s="84">
        <f>+K48/G48</f>
        <v/>
      </c>
      <c r="M48" s="17" t="n">
        <v>1</v>
      </c>
      <c r="N48" s="17" t="n">
        <v>12</v>
      </c>
      <c r="O48" s="84">
        <f>+N48/G48</f>
        <v/>
      </c>
      <c r="P48" s="17" t="inlineStr">
        <is>
          <t>2014-2023</t>
        </is>
      </c>
      <c r="Q48" s="17" t="n">
        <v>23</v>
      </c>
      <c r="R48" s="17" t="n">
        <v>0</v>
      </c>
      <c r="S48" s="17" t="inlineStr">
        <is>
          <t>2nd</t>
        </is>
      </c>
      <c r="T48" s="17" t="n">
        <v>1</v>
      </c>
      <c r="U48" s="17" t="inlineStr">
        <is>
          <t>2012-2024</t>
        </is>
      </c>
      <c r="V48" s="17" t="n">
        <v>13</v>
      </c>
      <c r="W48" s="17" t="inlineStr">
        <is>
          <t>2nd</t>
        </is>
      </c>
      <c r="X48" s="17" t="n">
        <v>0</v>
      </c>
      <c r="Y48" s="661">
        <f>+X48/V48</f>
        <v/>
      </c>
      <c r="Z48" s="17" t="n">
        <v>3</v>
      </c>
      <c r="AA48" s="17" t="n">
        <v>7</v>
      </c>
      <c r="AB48" s="17" t="n">
        <v>9</v>
      </c>
      <c r="AC48" s="17" t="n">
        <v>0</v>
      </c>
      <c r="AD48" s="17" t="inlineStr">
        <is>
          <t>2015-2016</t>
        </is>
      </c>
      <c r="AE48" s="17" t="n">
        <v>2</v>
      </c>
      <c r="AF48" s="17" t="n">
        <v>0</v>
      </c>
      <c r="AG48" s="17" t="inlineStr">
        <is>
          <t>7th</t>
        </is>
      </c>
      <c r="AH48" s="17" t="n">
        <v>0</v>
      </c>
      <c r="AI48" s="17" t="n">
        <v>2012</v>
      </c>
      <c r="AJ48" s="17" t="n">
        <v>7</v>
      </c>
      <c r="AK48" s="17" t="inlineStr">
        <is>
          <t>1st</t>
        </is>
      </c>
      <c r="AL48" s="17" t="n">
        <v>1</v>
      </c>
      <c r="AM48" s="17" t="n">
        <v>5</v>
      </c>
      <c r="AN48" s="17" t="n">
        <v>18</v>
      </c>
      <c r="AO48" s="17" t="n">
        <v>2</v>
      </c>
      <c r="AP48" s="17" t="inlineStr">
        <is>
          <t>1st</t>
        </is>
      </c>
      <c r="AQ48" s="17" t="n">
        <v>10</v>
      </c>
      <c r="AR48" s="17" t="n">
        <v>15</v>
      </c>
      <c r="AS48" s="17" t="n">
        <v>17</v>
      </c>
      <c r="AT48" s="17" t="n">
        <v>2</v>
      </c>
    </row>
    <row r="49">
      <c r="A49" s="17" t="n">
        <v>42</v>
      </c>
      <c r="B49" s="17" t="inlineStr">
        <is>
          <t>Thomas Randle</t>
        </is>
      </c>
      <c r="C49" s="17" t="n">
        <v>1996</v>
      </c>
      <c r="D49" s="17" t="n">
        <v>29</v>
      </c>
      <c r="E49" s="17" t="inlineStr">
        <is>
          <t>2019-2025</t>
        </is>
      </c>
      <c r="F49" s="17" t="n">
        <v>55</v>
      </c>
      <c r="G49" s="17" t="n">
        <v>129</v>
      </c>
      <c r="H49" s="17" t="n">
        <v>0</v>
      </c>
      <c r="I49" s="17" t="inlineStr">
        <is>
          <t>2nd</t>
        </is>
      </c>
      <c r="J49" s="17" t="n">
        <v>48</v>
      </c>
      <c r="K49" s="17" t="n">
        <v>121</v>
      </c>
      <c r="L49" s="84">
        <f>+K49/G49</f>
        <v/>
      </c>
      <c r="M49" s="17" t="n">
        <v>3</v>
      </c>
      <c r="N49" s="17" t="n">
        <v>10</v>
      </c>
      <c r="O49" s="84">
        <f>+N49/G49</f>
        <v/>
      </c>
      <c r="P49" s="17" t="inlineStr">
        <is>
          <t>2022-2025</t>
        </is>
      </c>
      <c r="Q49" s="17" t="n">
        <v>22</v>
      </c>
      <c r="R49" s="17" t="n">
        <v>0</v>
      </c>
      <c r="S49" s="17" t="inlineStr">
        <is>
          <t>2nd</t>
        </is>
      </c>
      <c r="T49" s="17" t="n">
        <v>6</v>
      </c>
      <c r="U49" s="17" t="inlineStr">
        <is>
          <t>2019-2024</t>
        </is>
      </c>
      <c r="V49" s="17" t="n">
        <v>6</v>
      </c>
      <c r="W49" s="17" t="inlineStr">
        <is>
          <t>7th</t>
        </is>
      </c>
      <c r="X49" s="17" t="n">
        <v>0</v>
      </c>
      <c r="Y49" s="661">
        <f>+X49/V49</f>
        <v/>
      </c>
      <c r="Z49" s="17" t="n">
        <v>0</v>
      </c>
      <c r="AA49" s="17" t="n">
        <v>2</v>
      </c>
      <c r="AB49" s="17" t="n">
        <v>5</v>
      </c>
      <c r="AC49" s="17" t="n">
        <v>0</v>
      </c>
      <c r="AD49" s="17" t="inlineStr">
        <is>
          <t>-</t>
        </is>
      </c>
      <c r="AE49" s="17" t="inlineStr">
        <is>
          <t>-</t>
        </is>
      </c>
      <c r="AF49" s="17" t="inlineStr">
        <is>
          <t>-</t>
        </is>
      </c>
      <c r="AG49" s="17" t="inlineStr">
        <is>
          <t>-</t>
        </is>
      </c>
      <c r="AH49" s="17" t="inlineStr">
        <is>
          <t>-</t>
        </is>
      </c>
      <c r="AI49" s="17" t="inlineStr">
        <is>
          <t>2018-2020</t>
        </is>
      </c>
      <c r="AJ49" s="17" t="n">
        <v>17</v>
      </c>
      <c r="AK49" s="17" t="inlineStr">
        <is>
          <t>1st</t>
        </is>
      </c>
      <c r="AL49" s="17" t="n">
        <v>3</v>
      </c>
      <c r="AM49" s="17" t="n">
        <v>7</v>
      </c>
      <c r="AN49" s="17" t="n">
        <v>35</v>
      </c>
      <c r="AO49" s="17" t="n">
        <v>5</v>
      </c>
      <c r="AP49" s="17" t="inlineStr">
        <is>
          <t>1st</t>
        </is>
      </c>
      <c r="AQ49" s="17" t="n">
        <v>14</v>
      </c>
      <c r="AR49" s="17" t="n">
        <v>25</v>
      </c>
      <c r="AS49" s="17" t="n">
        <v>30</v>
      </c>
      <c r="AT49" s="17" t="n">
        <v>6</v>
      </c>
    </row>
    <row r="50">
      <c r="A50" s="17" t="n">
        <v>21</v>
      </c>
      <c r="B50" s="17" t="inlineStr">
        <is>
          <t>Tim Slade</t>
        </is>
      </c>
      <c r="C50" s="17" t="n">
        <v>1985</v>
      </c>
      <c r="D50" s="17" t="n">
        <v>40</v>
      </c>
      <c r="E50" s="17" t="inlineStr">
        <is>
          <t>2009-2025</t>
        </is>
      </c>
      <c r="F50" s="17" t="n">
        <v>209</v>
      </c>
      <c r="G50" s="17" t="n">
        <v>452</v>
      </c>
      <c r="H50" s="17" t="n">
        <v>2</v>
      </c>
      <c r="I50" s="17" t="inlineStr">
        <is>
          <t>1st</t>
        </is>
      </c>
      <c r="J50" s="17" t="n">
        <v>154</v>
      </c>
      <c r="K50" s="17" t="n">
        <v>415</v>
      </c>
      <c r="L50" s="84">
        <f>+K50/G50</f>
        <v/>
      </c>
      <c r="M50" s="17" t="n">
        <v>2</v>
      </c>
      <c r="N50" s="17" t="n">
        <v>17</v>
      </c>
      <c r="O50" s="84">
        <f>+N50/G50</f>
        <v/>
      </c>
      <c r="P50" s="17" t="inlineStr">
        <is>
          <t>2010-2024</t>
        </is>
      </c>
      <c r="Q50" s="17" t="n">
        <v>42</v>
      </c>
      <c r="R50" s="17" t="n">
        <v>1</v>
      </c>
      <c r="S50" s="17" t="inlineStr">
        <is>
          <t>1st</t>
        </is>
      </c>
      <c r="T50" s="17" t="n">
        <v>5</v>
      </c>
      <c r="U50" s="17" t="inlineStr">
        <is>
          <t>2009-2024</t>
        </is>
      </c>
      <c r="V50" s="17" t="n">
        <v>16</v>
      </c>
      <c r="W50" s="17" t="inlineStr">
        <is>
          <t>5th</t>
        </is>
      </c>
      <c r="X50" s="17" t="n">
        <v>0</v>
      </c>
      <c r="Y50" s="661">
        <f>+X50/V50</f>
        <v/>
      </c>
      <c r="Z50" s="17" t="n">
        <v>0</v>
      </c>
      <c r="AA50" s="17" t="n">
        <v>6</v>
      </c>
      <c r="AB50" s="17" t="n">
        <v>14</v>
      </c>
      <c r="AC50" s="17" t="n">
        <v>0</v>
      </c>
      <c r="AD50" s="17" t="inlineStr">
        <is>
          <t>2012-2021</t>
        </is>
      </c>
      <c r="AE50" s="17" t="n">
        <v>5</v>
      </c>
      <c r="AF50" s="17" t="n">
        <v>0</v>
      </c>
      <c r="AG50" s="17" t="inlineStr">
        <is>
          <t>4th</t>
        </is>
      </c>
      <c r="AH50" s="17" t="n">
        <v>0</v>
      </c>
      <c r="AI50" s="17" t="inlineStr">
        <is>
          <t>2007-2008</t>
        </is>
      </c>
      <c r="AJ50" s="17" t="n">
        <v>13</v>
      </c>
      <c r="AK50" s="17" t="inlineStr">
        <is>
          <t>1st</t>
        </is>
      </c>
      <c r="AL50" s="17" t="n">
        <v>1</v>
      </c>
      <c r="AM50" s="17" t="n">
        <v>2</v>
      </c>
      <c r="AN50" s="17" t="n">
        <v>34</v>
      </c>
      <c r="AO50" s="17" t="n">
        <v>1</v>
      </c>
      <c r="AP50" s="17" t="inlineStr">
        <is>
          <t>1st</t>
        </is>
      </c>
      <c r="AQ50" s="17" t="n">
        <v>5</v>
      </c>
      <c r="AR50" s="17" t="n">
        <v>18</v>
      </c>
      <c r="AS50" s="17" t="n">
        <v>30</v>
      </c>
      <c r="AT50" s="17" t="n">
        <v>0</v>
      </c>
    </row>
    <row r="51">
      <c r="A51" s="17" t="n">
        <v>41</v>
      </c>
      <c r="B51" s="17" t="inlineStr">
        <is>
          <t>Todd Hazelwood</t>
        </is>
      </c>
      <c r="C51" s="17" t="n">
        <v>1995</v>
      </c>
      <c r="D51" s="17" t="n">
        <v>30</v>
      </c>
      <c r="E51" s="17" t="inlineStr">
        <is>
          <t>2017-2025</t>
        </is>
      </c>
      <c r="F51" s="17" t="n">
        <v>88</v>
      </c>
      <c r="G51" s="17" t="n">
        <v>196</v>
      </c>
      <c r="H51" s="17" t="n">
        <v>2</v>
      </c>
      <c r="I51" s="17" t="inlineStr">
        <is>
          <t>1st</t>
        </is>
      </c>
      <c r="J51" s="17" t="n">
        <v>36</v>
      </c>
      <c r="K51" s="17" t="n">
        <v>182</v>
      </c>
      <c r="L51" s="84">
        <f>+K51/G51</f>
        <v/>
      </c>
      <c r="M51" s="17" t="n">
        <v>1</v>
      </c>
      <c r="N51" s="17" t="n">
        <v>3</v>
      </c>
      <c r="O51" s="84">
        <f>+N51/G51</f>
        <v/>
      </c>
      <c r="P51" s="17" t="inlineStr">
        <is>
          <t>2019-2024</t>
        </is>
      </c>
      <c r="Q51" s="17" t="n">
        <v>17</v>
      </c>
      <c r="R51" s="17" t="n">
        <v>0</v>
      </c>
      <c r="S51" s="17" t="inlineStr">
        <is>
          <t>3rd</t>
        </is>
      </c>
      <c r="T51" s="17" t="n">
        <v>1</v>
      </c>
      <c r="U51" s="17" t="inlineStr">
        <is>
          <t>2017-2024</t>
        </is>
      </c>
      <c r="V51" s="17" t="n">
        <v>8</v>
      </c>
      <c r="W51" s="17" t="inlineStr">
        <is>
          <t>1st</t>
        </is>
      </c>
      <c r="X51" s="17" t="n">
        <v>1</v>
      </c>
      <c r="Y51" s="661">
        <f>+X51/V51</f>
        <v/>
      </c>
      <c r="Z51" s="17" t="n">
        <v>1</v>
      </c>
      <c r="AA51" s="17" t="n">
        <v>2</v>
      </c>
      <c r="AB51" s="17" t="n">
        <v>5</v>
      </c>
      <c r="AC51" s="17" t="n">
        <v>0</v>
      </c>
      <c r="AD51" s="17" t="inlineStr">
        <is>
          <t>-</t>
        </is>
      </c>
      <c r="AE51" s="17" t="inlineStr">
        <is>
          <t>-</t>
        </is>
      </c>
      <c r="AF51" s="17" t="inlineStr">
        <is>
          <t>-</t>
        </is>
      </c>
      <c r="AG51" s="17" t="inlineStr">
        <is>
          <t>-</t>
        </is>
      </c>
      <c r="AH51" s="17" t="inlineStr">
        <is>
          <t>-</t>
        </is>
      </c>
      <c r="AI51" s="17" t="inlineStr">
        <is>
          <t>2013-2017</t>
        </is>
      </c>
      <c r="AJ51" s="17" t="n">
        <v>29</v>
      </c>
      <c r="AK51" s="17" t="inlineStr">
        <is>
          <t>1st</t>
        </is>
      </c>
      <c r="AL51" s="17" t="n">
        <v>2</v>
      </c>
      <c r="AM51" s="17" t="n">
        <v>8</v>
      </c>
      <c r="AN51" s="17" t="n">
        <v>66</v>
      </c>
      <c r="AO51" s="17" t="n">
        <v>6</v>
      </c>
      <c r="AP51" s="17" t="inlineStr">
        <is>
          <t>1st</t>
        </is>
      </c>
      <c r="AQ51" s="17" t="n">
        <v>18</v>
      </c>
      <c r="AR51" s="17" t="n">
        <v>56</v>
      </c>
      <c r="AS51" s="17" t="n">
        <v>64</v>
      </c>
      <c r="AT51" s="17" t="n">
        <v>4</v>
      </c>
    </row>
    <row r="52">
      <c r="A52" s="17" t="n">
        <v>27</v>
      </c>
      <c r="B52" s="17" t="inlineStr">
        <is>
          <t>Tony D'Alberto</t>
        </is>
      </c>
      <c r="C52" s="17" t="n">
        <v>1985</v>
      </c>
      <c r="D52" s="17" t="n">
        <v>39</v>
      </c>
      <c r="E52" s="17" t="inlineStr">
        <is>
          <t>2005-2025</t>
        </is>
      </c>
      <c r="F52" s="17" t="n">
        <v>117</v>
      </c>
      <c r="G52" s="17" t="n">
        <v>219</v>
      </c>
      <c r="H52" s="17" t="n">
        <v>0</v>
      </c>
      <c r="I52" s="17" t="inlineStr">
        <is>
          <t>3rd</t>
        </is>
      </c>
      <c r="J52" s="17" t="n">
        <v>35</v>
      </c>
      <c r="K52" s="17" t="n">
        <v>180</v>
      </c>
      <c r="L52" s="84">
        <f>+K52/G52</f>
        <v/>
      </c>
      <c r="M52" s="17" t="n">
        <v>0</v>
      </c>
      <c r="N52" s="17" t="n">
        <v>3</v>
      </c>
      <c r="O52" s="84">
        <f>+N52/G52</f>
        <v/>
      </c>
      <c r="P52" s="17" t="inlineStr">
        <is>
          <t>2010-2013</t>
        </is>
      </c>
      <c r="Q52" s="17" t="n">
        <v>8</v>
      </c>
      <c r="R52" s="17" t="n">
        <v>0</v>
      </c>
      <c r="S52" s="17" t="inlineStr">
        <is>
          <t>4th</t>
        </is>
      </c>
      <c r="T52" s="17" t="n">
        <v>0</v>
      </c>
      <c r="U52" s="17" t="inlineStr">
        <is>
          <t>2005-2024</t>
        </is>
      </c>
      <c r="V52" s="17" t="n">
        <v>20</v>
      </c>
      <c r="W52" s="17" t="inlineStr">
        <is>
          <t>3rd</t>
        </is>
      </c>
      <c r="X52" s="17" t="n">
        <v>0</v>
      </c>
      <c r="Y52" s="661">
        <f>+X52/V52</f>
        <v/>
      </c>
      <c r="Z52" s="17" t="n">
        <v>2</v>
      </c>
      <c r="AA52" s="17" t="n">
        <v>10</v>
      </c>
      <c r="AB52" s="17" t="n">
        <v>13</v>
      </c>
      <c r="AC52" s="17" t="n">
        <v>0</v>
      </c>
      <c r="AD52" s="17" t="inlineStr">
        <is>
          <t>-</t>
        </is>
      </c>
      <c r="AE52" s="17" t="inlineStr">
        <is>
          <t>-</t>
        </is>
      </c>
      <c r="AF52" s="17" t="inlineStr">
        <is>
          <t>-</t>
        </is>
      </c>
      <c r="AG52" s="17" t="inlineStr">
        <is>
          <t>-</t>
        </is>
      </c>
      <c r="AH52" s="17" t="inlineStr">
        <is>
          <t>-</t>
        </is>
      </c>
      <c r="AI52" s="17" t="inlineStr">
        <is>
          <t>2003-2021</t>
        </is>
      </c>
      <c r="AJ52" s="17" t="n">
        <v>33</v>
      </c>
      <c r="AK52" s="17" t="inlineStr">
        <is>
          <t>1st</t>
        </is>
      </c>
      <c r="AL52" s="17" t="n">
        <v>2</v>
      </c>
      <c r="AM52" s="17" t="n">
        <v>8</v>
      </c>
      <c r="AN52" s="17" t="n">
        <v>4</v>
      </c>
      <c r="AO52" s="17" t="n">
        <v>2</v>
      </c>
      <c r="AP52" s="17" t="inlineStr">
        <is>
          <t>1st</t>
        </is>
      </c>
      <c r="AQ52" s="17" t="n">
        <v>19</v>
      </c>
      <c r="AR52" s="17" t="n">
        <v>56</v>
      </c>
      <c r="AS52" s="17" t="n">
        <v>74</v>
      </c>
      <c r="AT52" s="17" t="n">
        <v>2</v>
      </c>
    </row>
    <row r="53">
      <c r="A53" s="17" t="n">
        <v>2</v>
      </c>
      <c r="B53" s="17" t="inlineStr">
        <is>
          <t>Will Brown</t>
        </is>
      </c>
      <c r="C53" s="17" t="n">
        <v>1998</v>
      </c>
      <c r="D53" s="17" t="n">
        <v>27</v>
      </c>
      <c r="E53" s="17" t="inlineStr">
        <is>
          <t>2018-2025</t>
        </is>
      </c>
      <c r="F53" s="17" t="n">
        <v>65</v>
      </c>
      <c r="G53" s="17" t="n">
        <v>152</v>
      </c>
      <c r="H53" s="17" t="n">
        <v>12</v>
      </c>
      <c r="I53" s="17" t="inlineStr">
        <is>
          <t>1st</t>
        </is>
      </c>
      <c r="J53" s="17" t="n">
        <v>95</v>
      </c>
      <c r="K53" s="17" t="n">
        <v>141</v>
      </c>
      <c r="L53" s="84">
        <f>+K53/G53</f>
        <v/>
      </c>
      <c r="M53" s="17" t="n">
        <v>8</v>
      </c>
      <c r="N53" s="17" t="n">
        <v>42</v>
      </c>
      <c r="O53" s="84">
        <f>+N53/G53</f>
        <v/>
      </c>
      <c r="P53" s="17" t="inlineStr">
        <is>
          <t>2021-2025</t>
        </is>
      </c>
      <c r="Q53" s="17" t="n">
        <v>31</v>
      </c>
      <c r="R53" s="17" t="n">
        <v>5</v>
      </c>
      <c r="S53" s="17" t="inlineStr">
        <is>
          <t>1st</t>
        </is>
      </c>
      <c r="T53" s="17" t="n">
        <v>13</v>
      </c>
      <c r="U53" s="17" t="inlineStr">
        <is>
          <t>2018-2024</t>
        </is>
      </c>
      <c r="V53" s="17" t="n">
        <v>7</v>
      </c>
      <c r="W53" s="17" t="inlineStr">
        <is>
          <t>3rd</t>
        </is>
      </c>
      <c r="X53" s="17" t="n">
        <v>0</v>
      </c>
      <c r="Y53" s="661">
        <f>+X53/V53</f>
        <v/>
      </c>
      <c r="Z53" s="17" t="n">
        <v>1</v>
      </c>
      <c r="AA53" s="17" t="n">
        <v>3</v>
      </c>
      <c r="AB53" s="17" t="n">
        <v>6</v>
      </c>
      <c r="AC53" s="17" t="n">
        <v>0</v>
      </c>
      <c r="AD53" s="17" t="inlineStr">
        <is>
          <t>2021-2024</t>
        </is>
      </c>
      <c r="AE53" s="17" t="n">
        <v>2</v>
      </c>
      <c r="AF53" s="17" t="n">
        <v>0</v>
      </c>
      <c r="AG53" s="17" t="inlineStr">
        <is>
          <t>5th</t>
        </is>
      </c>
      <c r="AH53" s="17" t="n">
        <v>0</v>
      </c>
      <c r="AI53" s="17" t="inlineStr">
        <is>
          <t>2017-2020</t>
        </is>
      </c>
      <c r="AJ53" s="17" t="n">
        <v>24</v>
      </c>
      <c r="AK53" s="17" t="inlineStr">
        <is>
          <t>2nd</t>
        </is>
      </c>
      <c r="AL53" s="17" t="n">
        <v>0</v>
      </c>
      <c r="AM53" s="17" t="n">
        <v>6</v>
      </c>
      <c r="AN53" s="17" t="n">
        <v>58</v>
      </c>
      <c r="AO53" s="17" t="n">
        <v>3</v>
      </c>
      <c r="AP53" s="17" t="inlineStr">
        <is>
          <t>1st</t>
        </is>
      </c>
      <c r="AQ53" s="17" t="n">
        <v>11</v>
      </c>
      <c r="AR53" s="17" t="n">
        <v>39</v>
      </c>
      <c r="AS53" s="17" t="n">
        <v>51</v>
      </c>
      <c r="AT53" s="17" t="n">
        <v>2</v>
      </c>
    </row>
    <row r="54">
      <c r="A54" s="17" t="n">
        <v>26</v>
      </c>
      <c r="B54" s="17" t="inlineStr">
        <is>
          <t>Will Davison</t>
        </is>
      </c>
      <c r="C54" s="17" t="n">
        <v>1982</v>
      </c>
      <c r="D54" s="17" t="n">
        <v>43</v>
      </c>
      <c r="E54" s="17" t="inlineStr">
        <is>
          <t>2004-2025</t>
        </is>
      </c>
      <c r="F54" s="17" t="n">
        <v>266</v>
      </c>
      <c r="G54" s="17" t="n">
        <v>596</v>
      </c>
      <c r="H54" s="17" t="n">
        <v>22</v>
      </c>
      <c r="I54" s="17" t="inlineStr">
        <is>
          <t>1st</t>
        </is>
      </c>
      <c r="J54" s="17" t="n">
        <v>318</v>
      </c>
      <c r="K54" s="17" t="n">
        <v>542</v>
      </c>
      <c r="L54" s="84">
        <f>+K54/G54</f>
        <v/>
      </c>
      <c r="M54" s="17" t="n">
        <v>29</v>
      </c>
      <c r="N54" s="82" t="n">
        <v>81</v>
      </c>
      <c r="O54" s="84">
        <f>+N54/G54</f>
        <v/>
      </c>
      <c r="P54" s="17" t="inlineStr">
        <is>
          <t>2006-2025</t>
        </is>
      </c>
      <c r="Q54" s="17" t="n">
        <v>80</v>
      </c>
      <c r="R54" s="17" t="n">
        <v>7</v>
      </c>
      <c r="S54" s="17" t="inlineStr">
        <is>
          <t>1st</t>
        </is>
      </c>
      <c r="T54" s="17" t="n">
        <v>26</v>
      </c>
      <c r="U54" s="17" t="inlineStr">
        <is>
          <t>2004-2024</t>
        </is>
      </c>
      <c r="V54" s="17" t="n">
        <v>21</v>
      </c>
      <c r="W54" s="17" t="inlineStr">
        <is>
          <t>1st</t>
        </is>
      </c>
      <c r="X54" s="17" t="n">
        <v>2</v>
      </c>
      <c r="Y54" s="661">
        <f>+X54/V54</f>
        <v/>
      </c>
      <c r="Z54" s="17" t="n">
        <v>4</v>
      </c>
      <c r="AA54" s="17" t="n">
        <v>9</v>
      </c>
      <c r="AB54" s="17" t="n">
        <v>17</v>
      </c>
      <c r="AC54" s="17" t="n">
        <v>1</v>
      </c>
      <c r="AD54" s="17" t="inlineStr">
        <is>
          <t>2008-2023</t>
        </is>
      </c>
      <c r="AE54" s="17" t="n">
        <v>8</v>
      </c>
      <c r="AF54" s="17" t="n">
        <v>1</v>
      </c>
      <c r="AG54" s="17" t="inlineStr">
        <is>
          <t>1st</t>
        </is>
      </c>
      <c r="AH54" s="17" t="n">
        <v>2</v>
      </c>
      <c r="AI54" s="17" t="n">
        <v>2005</v>
      </c>
      <c r="AJ54" s="17" t="n">
        <v>1</v>
      </c>
      <c r="AK54" s="17" t="inlineStr">
        <is>
          <t>2nd</t>
        </is>
      </c>
      <c r="AL54" s="17" t="n">
        <v>0</v>
      </c>
      <c r="AM54" s="17" t="n">
        <v>1</v>
      </c>
      <c r="AN54" s="17" t="n">
        <v>3</v>
      </c>
      <c r="AO54" s="17" t="n">
        <v>0</v>
      </c>
      <c r="AP54" s="17" t="inlineStr">
        <is>
          <t>2nd</t>
        </is>
      </c>
      <c r="AQ54" s="17" t="n">
        <v>3</v>
      </c>
      <c r="AR54" s="17" t="n">
        <v>3</v>
      </c>
      <c r="AS54" s="17" t="n">
        <v>3</v>
      </c>
      <c r="AT54" s="17" t="n">
        <v>0</v>
      </c>
      <c r="AU54" s="83" t="inlineStr">
        <is>
          <t>From Race Results 77, From Round Results 4</t>
        </is>
      </c>
    </row>
    <row r="55">
      <c r="A55" s="17" t="n">
        <v>1</v>
      </c>
      <c r="B55" s="17" t="inlineStr">
        <is>
          <t>Zac Bates</t>
        </is>
      </c>
      <c r="C55" s="17" t="n">
        <v>2004</v>
      </c>
      <c r="D55" s="17" t="n">
        <v>21</v>
      </c>
      <c r="E55" s="17" t="n">
        <v>2025</v>
      </c>
      <c r="F55" s="17" t="n">
        <v>2</v>
      </c>
      <c r="G55" s="17" t="n">
        <v>4</v>
      </c>
      <c r="H55" s="17" t="n">
        <v>0</v>
      </c>
      <c r="I55" s="17" t="inlineStr">
        <is>
          <t>16th</t>
        </is>
      </c>
      <c r="J55" s="17" t="n">
        <v>0</v>
      </c>
      <c r="K55" s="17" t="n">
        <v>4</v>
      </c>
      <c r="L55" s="84">
        <f>+K55/G55</f>
        <v/>
      </c>
      <c r="M55" s="17" t="n">
        <v>0</v>
      </c>
      <c r="N55" s="17" t="n">
        <v>0</v>
      </c>
      <c r="O55" s="84">
        <f>+N55/G55</f>
        <v/>
      </c>
      <c r="P55" s="17" t="n">
        <v>2025</v>
      </c>
      <c r="Q55" s="17" t="n">
        <v>1</v>
      </c>
      <c r="R55" s="17" t="n">
        <v>0</v>
      </c>
      <c r="S55" s="17" t="inlineStr">
        <is>
          <t>5th</t>
        </is>
      </c>
      <c r="T55" s="17" t="n">
        <v>0</v>
      </c>
      <c r="U55" s="17" t="n">
        <v>2025</v>
      </c>
      <c r="X55" s="17" t="n">
        <v>0</v>
      </c>
      <c r="Y55" s="661">
        <f>+X55/V55</f>
        <v/>
      </c>
      <c r="AC55" s="17" t="n">
        <v>0</v>
      </c>
      <c r="AD55" s="17" t="inlineStr">
        <is>
          <t>-</t>
        </is>
      </c>
      <c r="AE55" s="17" t="inlineStr">
        <is>
          <t>-</t>
        </is>
      </c>
      <c r="AF55" s="17" t="inlineStr">
        <is>
          <t>-</t>
        </is>
      </c>
      <c r="AG55" s="17" t="inlineStr">
        <is>
          <t>-</t>
        </is>
      </c>
      <c r="AH55" s="17" t="inlineStr">
        <is>
          <t>-</t>
        </is>
      </c>
      <c r="AI55" s="17" t="inlineStr">
        <is>
          <t>2023-2025</t>
        </is>
      </c>
      <c r="AJ55" s="17" t="n">
        <v>16</v>
      </c>
      <c r="AK55" s="17" t="inlineStr">
        <is>
          <t>1st</t>
        </is>
      </c>
      <c r="AL55" s="17" t="n">
        <v>3</v>
      </c>
      <c r="AM55" s="17" t="n">
        <v>4</v>
      </c>
      <c r="AN55" s="17" t="n">
        <v>32</v>
      </c>
      <c r="AO55" s="17" t="n">
        <v>2</v>
      </c>
      <c r="AP55" s="17" t="inlineStr">
        <is>
          <t>1st</t>
        </is>
      </c>
      <c r="AQ55" s="17" t="n">
        <v>12</v>
      </c>
      <c r="AR55" s="17" t="n">
        <v>24</v>
      </c>
      <c r="AS55" s="17" t="n">
        <v>31</v>
      </c>
      <c r="AT55" s="17" t="n">
        <v>3</v>
      </c>
    </row>
    <row r="56">
      <c r="A56" s="17" t="n">
        <v>7</v>
      </c>
      <c r="B56" s="17" t="inlineStr">
        <is>
          <t>Zak Best</t>
        </is>
      </c>
      <c r="C56" s="17" t="n">
        <v>2001</v>
      </c>
      <c r="D56" s="17" t="n">
        <v>23</v>
      </c>
      <c r="E56" s="17" t="inlineStr">
        <is>
          <t>2021-2025</t>
        </is>
      </c>
      <c r="F56" s="17" t="n">
        <v>7</v>
      </c>
      <c r="G56" s="17" t="n">
        <v>11</v>
      </c>
      <c r="H56" s="17" t="n">
        <v>0</v>
      </c>
      <c r="I56" s="17" t="inlineStr">
        <is>
          <t>5th</t>
        </is>
      </c>
      <c r="J56" s="17" t="n">
        <v>2</v>
      </c>
      <c r="K56" s="17" t="n">
        <v>8</v>
      </c>
      <c r="L56" s="84">
        <f>+K56/G56</f>
        <v/>
      </c>
      <c r="M56" s="17" t="n">
        <v>1</v>
      </c>
      <c r="N56" s="17" t="n">
        <v>0</v>
      </c>
      <c r="O56" s="84">
        <f>+N56/G56</f>
        <v/>
      </c>
      <c r="P56" s="17" t="inlineStr">
        <is>
          <t>-</t>
        </is>
      </c>
      <c r="Q56" s="17" t="inlineStr">
        <is>
          <t>-</t>
        </is>
      </c>
      <c r="R56" s="17" t="inlineStr">
        <is>
          <t>-</t>
        </is>
      </c>
      <c r="S56" s="17" t="inlineStr">
        <is>
          <t>-</t>
        </is>
      </c>
      <c r="T56" s="17" t="inlineStr">
        <is>
          <t>-</t>
        </is>
      </c>
      <c r="U56" s="17" t="inlineStr">
        <is>
          <t>2021-2023</t>
        </is>
      </c>
      <c r="V56" s="17" t="n">
        <v>3</v>
      </c>
      <c r="W56" s="17" t="inlineStr">
        <is>
          <t>6th</t>
        </is>
      </c>
      <c r="X56" s="17" t="n">
        <v>0</v>
      </c>
      <c r="Y56" s="661">
        <f>+X56/V56</f>
        <v/>
      </c>
      <c r="Z56" s="17" t="n">
        <v>0</v>
      </c>
      <c r="AA56" s="17" t="n">
        <v>1</v>
      </c>
      <c r="AB56" s="17" t="n">
        <v>2</v>
      </c>
      <c r="AC56" s="17" t="n">
        <v>0</v>
      </c>
      <c r="AD56" s="17" t="inlineStr">
        <is>
          <t>-</t>
        </is>
      </c>
      <c r="AE56" s="17" t="inlineStr">
        <is>
          <t>-</t>
        </is>
      </c>
      <c r="AF56" s="17" t="inlineStr">
        <is>
          <t>-</t>
        </is>
      </c>
      <c r="AG56" s="17" t="inlineStr">
        <is>
          <t>-</t>
        </is>
      </c>
      <c r="AH56" s="17" t="inlineStr">
        <is>
          <t>-</t>
        </is>
      </c>
      <c r="AI56" s="17" t="inlineStr">
        <is>
          <t>2020-2023</t>
        </is>
      </c>
      <c r="AJ56" s="17" t="n">
        <v>20</v>
      </c>
      <c r="AK56" s="17" t="inlineStr">
        <is>
          <t>1st</t>
        </is>
      </c>
      <c r="AL56" s="17" t="n">
        <v>5</v>
      </c>
      <c r="AM56" s="17" t="n">
        <v>10</v>
      </c>
      <c r="AN56" s="17" t="n">
        <v>40</v>
      </c>
      <c r="AO56" s="17" t="n">
        <v>5</v>
      </c>
      <c r="AP56" s="17" t="inlineStr">
        <is>
          <t>1st</t>
        </is>
      </c>
      <c r="AQ56" s="17" t="n">
        <v>18</v>
      </c>
      <c r="AR56" s="17" t="n">
        <v>21</v>
      </c>
      <c r="AS56" s="17" t="n">
        <v>38</v>
      </c>
      <c r="AT56" s="17" t="n">
        <v>6</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P112"/>
  <sheetViews>
    <sheetView zoomScaleNormal="100" workbookViewId="0">
      <pane ySplit="1" topLeftCell="A21" activePane="bottomLeft" state="frozen"/>
      <selection activeCell="BC29" sqref="BC29"/>
      <selection pane="bottomLeft" activeCell="A24" sqref="A24"/>
    </sheetView>
  </sheetViews>
  <sheetFormatPr baseColWidth="10" defaultColWidth="12.1640625" defaultRowHeight="13"/>
  <cols>
    <col width="12.1640625" customWidth="1" style="405" min="1" max="1"/>
    <col width="11.5" bestFit="1" customWidth="1" style="405" min="2" max="2"/>
    <col width="12.1640625" customWidth="1" style="405" min="3" max="3"/>
    <col width="12.1640625" customWidth="1" style="405" min="4" max="8"/>
    <col width="12.1640625" customWidth="1" style="175" min="9" max="9"/>
    <col width="12.1640625" customWidth="1" style="405" min="10" max="11"/>
    <col width="4.6640625" bestFit="1" customWidth="1" style="405" min="12" max="12"/>
    <col width="12.1640625" customWidth="1" style="406" min="13" max="13"/>
    <col width="12.1640625" customWidth="1" style="405" min="14" max="15"/>
    <col width="4.6640625" bestFit="1" customWidth="1" style="405" min="16" max="16"/>
    <col width="12.1640625" customWidth="1" style="405" min="17" max="19"/>
    <col width="4.6640625" bestFit="1" customWidth="1" style="405" min="20" max="20"/>
    <col width="12.1640625" customWidth="1" style="405" min="21" max="25"/>
    <col width="12.1640625" customWidth="1" style="662" min="26" max="26"/>
    <col width="12.1640625" customWidth="1" style="405" min="27" max="33"/>
    <col width="13.83203125" bestFit="1" customWidth="1" style="663" min="34" max="34"/>
    <col width="12.1640625" customWidth="1" style="405" min="35" max="37"/>
    <col width="10.33203125" bestFit="1" customWidth="1" style="410" min="38" max="38"/>
    <col width="12.1640625" customWidth="1" style="405" min="39" max="41"/>
    <col width="44" bestFit="1" customWidth="1" style="405" min="42" max="42"/>
    <col width="12.1640625" customWidth="1" style="405" min="43" max="16384"/>
  </cols>
  <sheetData>
    <row r="1" ht="89" customFormat="1" customHeight="1" s="168">
      <c r="A1" s="162" t="n"/>
      <c r="B1" s="162" t="inlineStr">
        <is>
          <t>Event</t>
        </is>
      </c>
      <c r="C1" s="162" t="inlineStr">
        <is>
          <t>Position</t>
        </is>
      </c>
      <c r="D1" s="162" t="inlineStr">
        <is>
          <t>Class</t>
        </is>
      </c>
      <c r="E1" s="162" t="inlineStr">
        <is>
          <t>Pos. in Class</t>
        </is>
      </c>
      <c r="F1" s="162" t="inlineStr">
        <is>
          <t>Car</t>
        </is>
      </c>
      <c r="G1" s="162" t="inlineStr">
        <is>
          <t>Team</t>
        </is>
      </c>
      <c r="H1" s="162" t="inlineStr">
        <is>
          <t>Sponsor</t>
        </is>
      </c>
      <c r="I1" s="162" t="inlineStr">
        <is>
          <t>Vehicle</t>
        </is>
      </c>
      <c r="J1" s="162" t="inlineStr">
        <is>
          <t>Engine Vol (cc) / Engine Type</t>
        </is>
      </c>
      <c r="K1" s="162" t="inlineStr">
        <is>
          <t>Driver 1</t>
        </is>
      </c>
      <c r="L1" s="162" t="inlineStr">
        <is>
          <t>Country ISO</t>
        </is>
      </c>
      <c r="M1" s="163" t="inlineStr">
        <is>
          <t>Birth Date</t>
        </is>
      </c>
      <c r="N1" s="162" t="inlineStr">
        <is>
          <t>Age on Race Day</t>
        </is>
      </c>
      <c r="O1" s="162" t="inlineStr">
        <is>
          <t>Driver 2</t>
        </is>
      </c>
      <c r="P1" s="162" t="inlineStr">
        <is>
          <t>Country ISO</t>
        </is>
      </c>
      <c r="Q1" s="163" t="inlineStr">
        <is>
          <t>Birth Date</t>
        </is>
      </c>
      <c r="R1" s="162" t="inlineStr">
        <is>
          <t>Age on Race Day</t>
        </is>
      </c>
      <c r="S1" s="162" t="inlineStr">
        <is>
          <t>Driver 3</t>
        </is>
      </c>
      <c r="T1" s="162" t="inlineStr">
        <is>
          <t>Country ISO</t>
        </is>
      </c>
      <c r="U1" s="163" t="inlineStr">
        <is>
          <t>Birth Date</t>
        </is>
      </c>
      <c r="V1" s="162" t="inlineStr">
        <is>
          <t>Age on Race Day</t>
        </is>
      </c>
      <c r="W1" s="162" t="inlineStr">
        <is>
          <t>Qualifying Position</t>
        </is>
      </c>
      <c r="X1" s="162" t="inlineStr">
        <is>
          <t>Laps</t>
        </is>
      </c>
      <c r="Y1" s="162" t="inlineStr">
        <is>
          <t>On Lap</t>
        </is>
      </c>
      <c r="Z1" s="664" t="inlineStr">
        <is>
          <t>Qualifying Time</t>
        </is>
      </c>
      <c r="AA1" s="665" t="inlineStr">
        <is>
          <t>Average Speed kph</t>
        </is>
      </c>
      <c r="AB1" s="165" t="inlineStr">
        <is>
          <t>Shootout Position</t>
        </is>
      </c>
      <c r="AC1" s="162" t="inlineStr">
        <is>
          <t>Shootout Time</t>
        </is>
      </c>
      <c r="AD1" s="665" t="inlineStr">
        <is>
          <t>Average Speed kph</t>
        </is>
      </c>
      <c r="AE1" s="165" t="inlineStr">
        <is>
          <t>Position Improvement</t>
        </is>
      </c>
      <c r="AF1" s="162" t="inlineStr">
        <is>
          <t>DNF Reason</t>
        </is>
      </c>
      <c r="AG1" s="162" t="inlineStr">
        <is>
          <t>Laps</t>
        </is>
      </c>
      <c r="AH1" s="666" t="inlineStr">
        <is>
          <t>Race Time</t>
        </is>
      </c>
      <c r="AI1" s="665" t="inlineStr">
        <is>
          <t>Average Speed kph</t>
        </is>
      </c>
      <c r="AJ1" s="667" t="inlineStr">
        <is>
          <t>Difference</t>
        </is>
      </c>
      <c r="AK1" s="162" t="inlineStr">
        <is>
          <t>Fastest Lap Time</t>
        </is>
      </c>
      <c r="AL1" s="409" t="inlineStr">
        <is>
          <t>Average Speed kph</t>
        </is>
      </c>
      <c r="AM1" s="162" t="inlineStr">
        <is>
          <t>On Lap</t>
        </is>
      </c>
      <c r="AN1" s="162" t="inlineStr">
        <is>
          <t>Position Improvement</t>
        </is>
      </c>
      <c r="AO1" s="162" t="inlineStr">
        <is>
          <t>Remarks</t>
        </is>
      </c>
      <c r="AP1" s="181" t="inlineStr">
        <is>
          <t>Photo File Name</t>
        </is>
      </c>
    </row>
    <row r="2" ht="42" customFormat="1" customHeight="1" s="242">
      <c r="A2" s="169" t="n">
        <v>22240</v>
      </c>
      <c r="B2" s="367" t="inlineStr">
        <is>
          <t>Armstrong 500</t>
        </is>
      </c>
      <c r="C2" s="368" t="n">
        <v>1</v>
      </c>
      <c r="D2" s="368" t="inlineStr">
        <is>
          <t>D</t>
        </is>
      </c>
      <c r="E2" s="368" t="n">
        <v>1</v>
      </c>
      <c r="F2" s="368" t="n">
        <v>37</v>
      </c>
      <c r="G2" s="310" t="inlineStr">
        <is>
          <t>S. A. Chenery P/L</t>
        </is>
      </c>
      <c r="H2" s="310" t="n"/>
      <c r="I2" s="368" t="inlineStr">
        <is>
          <t>Vauxhall Cresta</t>
        </is>
      </c>
      <c r="J2" s="310" t="n"/>
      <c r="K2" s="368" t="inlineStr">
        <is>
          <t>Frank Coad</t>
        </is>
      </c>
      <c r="L2" s="369" t="inlineStr">
        <is>
          <t>AUS</t>
        </is>
      </c>
      <c r="M2" s="668">
        <f>_xlfn.LET(_xlpm.d,_xlfn.XLOOKUP(K2,'[1]Birth Dates'!$A:$A,'[1]Birth Dates'!$B:$B,"",0),IF(_xlpm.d=0,"",_xlpm.d))</f>
        <v/>
      </c>
      <c r="N2" s="171">
        <f>IF(OR(M2="",A2="",NOT(ISNUMBER(M2)),M2&gt;A2),"",DATEDIF(M2,A2,"Y")&amp;" years, "&amp;DATEDIF(M2,A2,"YM")&amp;" months, "&amp;DATEDIF(M2,A2,"MD")&amp;" days")</f>
        <v/>
      </c>
      <c r="O2" s="368" t="inlineStr">
        <is>
          <t>John Roxburgh</t>
        </is>
      </c>
      <c r="P2" s="369" t="inlineStr">
        <is>
          <t>AUS</t>
        </is>
      </c>
      <c r="Q2" s="669">
        <f>_xlfn.LET(_xlpm.d,_xlfn.XLOOKUP(O2,'[1]Birth Dates'!$A:$A,'[1]Birth Dates'!$B:$B,"",0),IF(_xlpm.d=0,"",_xlpm.d))</f>
        <v/>
      </c>
      <c r="R2" s="368">
        <f>IF(OR(Q2="",A2="",NOT(ISNUMBER(Q2)),Q2&gt;A2),"",DATEDIF(Q2,A2,"Y")&amp;" years, "&amp;DATEDIF(Q2,A2,"YM")&amp;" months, "&amp;DATEDIF(Q2,A2,"MD")&amp;" days")</f>
        <v/>
      </c>
      <c r="S2" s="368" t="n"/>
      <c r="T2" s="369" t="inlineStr"/>
      <c r="U2" s="669">
        <f>_xlfn.LET(_xlpm.d,_xlfn.XLOOKUP(S2,'[1]Birth Dates'!$A:$A,'[1]Birth Dates'!$B:$B,"",0),IF(_xlpm.d=0,"",_xlpm.d))</f>
        <v/>
      </c>
      <c r="V2" s="369" t="n"/>
      <c r="W2" s="368" t="n"/>
      <c r="X2" s="191" t="n"/>
      <c r="Y2" s="191" t="n"/>
      <c r="Z2" s="670" t="n">
        <v>0</v>
      </c>
      <c r="AA2" s="671">
        <f>IF(OR(Y2="",Z2="",Z2=0),"",Y2*4.828/(Z2*24))</f>
        <v/>
      </c>
      <c r="AB2" s="372" t="n"/>
      <c r="AC2" s="372" t="n"/>
      <c r="AD2" s="671">
        <f>IF(OR(AB2="",AC2="",AC2=0),"",AB2*4.828/(AC2*24))</f>
        <v/>
      </c>
      <c r="AE2" s="436">
        <f>IF(OR(NOT(ISNUMBER(C1)),NOT(ISNUMBER(N2))),"",IF(S2&lt;&gt;"",S2,N2)-C1)</f>
        <v/>
      </c>
      <c r="AF2" s="191" t="n"/>
      <c r="AG2" s="368" t="n">
        <v>167</v>
      </c>
      <c r="AH2" s="672" t="n">
        <v>0.3476747685185185</v>
      </c>
      <c r="AI2" s="671">
        <f>IF(OR(AG2="",AH2="",AH2=0),"",AG2*4.828/(AH2*24))</f>
        <v/>
      </c>
      <c r="AJ2" s="375" t="n"/>
      <c r="AK2" s="673" t="n"/>
      <c r="AL2" s="671">
        <f>IF(OR(AK2="",AK2="",AK2=0),"",4.828/(AK2*24))</f>
        <v/>
      </c>
      <c r="AM2" s="673" t="n"/>
      <c r="AN2" s="436">
        <f>IF(OR(NOT(ISNUMBER(C2)),NOT(ISNUMBER(W2))),"",IF(AB2&lt;&gt;"",AB2,W2)-C2)</f>
        <v/>
      </c>
      <c r="AO2" s="375" t="n"/>
      <c r="AP2" s="187">
        <f>IF($B2="","",TEXT($A2,"yyyymmdd")&amp;"_P"&amp;$C2&amp;"_C"&amp;$F2&amp;"_"&amp;TRIM(RIGHT(SUBSTITUTE(TRIM(SUBSTITUTE($K2,CHAR(160)," "))," ",REPT(" ",60)),60))&amp;IF($O2="","","-"&amp;TRIM(RIGHT(SUBSTITUTE(TRIM(SUBSTITUTE($O2,CHAR(160)," "))," ",REPT(" ",60)),60)))&amp;IF($S2="","","-"&amp;TRIM(RIGHT(SUBSTITUTE(TRIM(SUBSTITUTE($S2,CHAR(160)," "))," ",REPT(" ",60)),60)))&amp;".jpg")</f>
        <v/>
      </c>
    </row>
    <row r="3" ht="42" customFormat="1" customHeight="1" s="242">
      <c r="A3" s="169" t="n">
        <v>22240</v>
      </c>
      <c r="B3" s="367" t="inlineStr">
        <is>
          <t>Armstrong 500</t>
        </is>
      </c>
      <c r="C3" s="368" t="n">
        <v>2</v>
      </c>
      <c r="D3" s="368" t="inlineStr">
        <is>
          <t>C</t>
        </is>
      </c>
      <c r="E3" s="191" t="n">
        <v>1</v>
      </c>
      <c r="F3" s="368" t="n">
        <v>34</v>
      </c>
      <c r="G3" s="310" t="inlineStr">
        <is>
          <t>Continental &amp; General Dist. P/L</t>
        </is>
      </c>
      <c r="H3" s="310" t="n"/>
      <c r="I3" s="368" t="inlineStr">
        <is>
          <t>Peugeot 403</t>
        </is>
      </c>
      <c r="J3" s="310" t="n"/>
      <c r="K3" s="368" t="inlineStr">
        <is>
          <t>Geoff Russell(1)</t>
        </is>
      </c>
      <c r="L3" s="369" t="inlineStr">
        <is>
          <t>AUS</t>
        </is>
      </c>
      <c r="M3" s="669">
        <f>_xlfn.LET(_xlpm.d,_xlfn.XLOOKUP(K3,'[1]Birth Dates'!$A:$A,'[1]Birth Dates'!$B:$B,"",0),IF(_xlpm.d=0,"",_xlpm.d))</f>
        <v/>
      </c>
      <c r="N3" s="171">
        <f>IF(OR(M3="",A3="",NOT(ISNUMBER(M3)),M3&gt;A3),"",DATEDIF(M3,A3,"Y")&amp;" years, "&amp;DATEDIF(M3,A3,"YM")&amp;" months, "&amp;DATEDIF(M3,A3,"MD")&amp;" days")</f>
        <v/>
      </c>
      <c r="O3" s="368" t="inlineStr">
        <is>
          <t>David Anderson</t>
        </is>
      </c>
      <c r="P3" s="369" t="inlineStr"/>
      <c r="Q3" s="669">
        <f>_xlfn.LET(_xlpm.d,_xlfn.XLOOKUP(O3,'[1]Birth Dates'!$A:$A,'[1]Birth Dates'!$B:$B,"",0),IF(_xlpm.d=0,"",_xlpm.d))</f>
        <v/>
      </c>
      <c r="R3" s="368">
        <f>IF(OR(Q3="",A3="",NOT(ISNUMBER(Q3)),Q3&gt;A3),"",DATEDIF(Q3,A3,"Y")&amp;" years, "&amp;DATEDIF(Q3,A3,"YM")&amp;" months, "&amp;DATEDIF(Q3,A3,"MD")&amp;" days")</f>
        <v/>
      </c>
      <c r="S3" s="368" t="inlineStr">
        <is>
          <t>Tony Loxton</t>
        </is>
      </c>
      <c r="T3" s="369" t="inlineStr"/>
      <c r="U3" s="669">
        <f>_xlfn.LET(_xlpm.d,_xlfn.XLOOKUP(S3,'[1]Birth Dates'!$A:$A,'[1]Birth Dates'!$B:$B,"",0),IF(_xlpm.d=0,"",_xlpm.d))</f>
        <v/>
      </c>
      <c r="V3" s="368">
        <f>IF(OR(U3="",A3="",NOT(ISNUMBER(U3)),U3&gt;A3),"",DATEDIF(U3,A3,"Y")&amp;" years, "&amp;DATEDIF(U3,A3,"YM")&amp;" months, "&amp;DATEDIF(U3,A3,"MD")&amp;" days")</f>
        <v/>
      </c>
      <c r="W3" s="368" t="n"/>
      <c r="X3" s="191" t="n"/>
      <c r="Y3" s="191" t="n"/>
      <c r="Z3" s="670" t="n">
        <v>0</v>
      </c>
      <c r="AA3" s="671">
        <f>IF(OR(Y3="",Z3="",Z3=0),"",Y3*4.828/(Z3*24))</f>
        <v/>
      </c>
      <c r="AB3" s="373" t="n"/>
      <c r="AC3" s="373" t="n"/>
      <c r="AD3" s="671">
        <f>IF(OR(AB3="",AC3="",AC3=0),"",AB3*4.828/(AC3*24))</f>
        <v/>
      </c>
      <c r="AE3" s="436">
        <f>IF(OR(NOT(ISNUMBER(C2)),NOT(ISNUMBER(N3))),"",IF(S3&lt;&gt;"",S3,N3)-C2)</f>
        <v/>
      </c>
      <c r="AF3" s="191" t="n"/>
      <c r="AG3" s="368" t="n">
        <v>167</v>
      </c>
      <c r="AH3" s="674" t="inlineStr">
        <is>
          <t>8:19:99.1 am</t>
        </is>
      </c>
      <c r="AI3" s="671">
        <f>IF(OR(AG3="",AH3="",AH3=0),"",AG3*4.828/(AH3*24))</f>
        <v/>
      </c>
      <c r="AJ3" s="375" t="n"/>
      <c r="AK3" s="673" t="n"/>
      <c r="AL3" s="671">
        <f>IF(OR(AK3="",AK3="",AK3=0),"",4.828/(AK3*24))</f>
        <v/>
      </c>
      <c r="AM3" s="673" t="n"/>
      <c r="AN3" s="436">
        <f>IF(OR(NOT(ISNUMBER(C3)),NOT(ISNUMBER(W3))),"",IF(AB3&lt;&gt;"",AB3,W3)-C3)</f>
        <v/>
      </c>
      <c r="AO3" s="375" t="n"/>
      <c r="AP3" s="187">
        <f>IF($B3="","",TEXT($A3,"yyyymmdd")&amp;"_P"&amp;$C3&amp;"_C"&amp;$F3&amp;"_"&amp;TRIM(RIGHT(SUBSTITUTE(TRIM(SUBSTITUTE($K3,CHAR(160)," "))," ",REPT(" ",60)),60))&amp;IF($O3="","","-"&amp;TRIM(RIGHT(SUBSTITUTE(TRIM(SUBSTITUTE($O3,CHAR(160)," "))," ",REPT(" ",60)),60)))&amp;IF($S3="","","-"&amp;TRIM(RIGHT(SUBSTITUTE(TRIM(SUBSTITUTE($S3,CHAR(160)," "))," ",REPT(" ",60)),60)))&amp;".jpg")</f>
        <v/>
      </c>
    </row>
    <row r="4" ht="42" customFormat="1" customHeight="1" s="242">
      <c r="A4" s="169" t="n">
        <v>22240</v>
      </c>
      <c r="B4" s="367" t="inlineStr">
        <is>
          <t>Armstrong 500</t>
        </is>
      </c>
      <c r="C4" s="368" t="n">
        <v>3</v>
      </c>
      <c r="D4" s="368" t="inlineStr">
        <is>
          <t>B</t>
        </is>
      </c>
      <c r="E4" s="191" t="n">
        <v>1</v>
      </c>
      <c r="F4" s="368" t="n">
        <v>24</v>
      </c>
      <c r="G4" s="310" t="inlineStr">
        <is>
          <t>Melody Motors P/L</t>
        </is>
      </c>
      <c r="H4" s="310" t="n"/>
      <c r="I4" s="368" t="inlineStr">
        <is>
          <t>Simca Aronde</t>
        </is>
      </c>
      <c r="J4" s="310" t="n"/>
      <c r="K4" s="368" t="inlineStr">
        <is>
          <t>Doug Stewart</t>
        </is>
      </c>
      <c r="L4" s="369" t="inlineStr">
        <is>
          <t>AUS</t>
        </is>
      </c>
      <c r="M4" s="669">
        <f>_xlfn.LET(_xlpm.d,_xlfn.XLOOKUP(K4,'[1]Birth Dates'!$A:$A,'[1]Birth Dates'!$B:$B,"",0),IF(_xlpm.d=0,"",_xlpm.d))</f>
        <v/>
      </c>
      <c r="N4" s="369">
        <f>IF(OR(M4="",A4="",NOT(ISNUMBER(M4)),M4&gt;A4),"",DATEDIF(M4,A4,"Y")&amp;" years, "&amp;DATEDIF(M4,A4,"YM")&amp;" months, "&amp;DATEDIF(M4,A4,"MD")&amp;" days")</f>
        <v/>
      </c>
      <c r="O4" s="368" t="inlineStr">
        <is>
          <t>Murray Galt</t>
        </is>
      </c>
      <c r="P4" s="369" t="inlineStr"/>
      <c r="Q4" s="669">
        <f>_xlfn.LET(_xlpm.d,_xlfn.XLOOKUP(O4,'[1]Birth Dates'!$A:$A,'[1]Birth Dates'!$B:$B,"",0),IF(_xlpm.d=0,"",_xlpm.d))</f>
        <v/>
      </c>
      <c r="R4" s="368">
        <f>IF(OR(Q4="",A4="",NOT(ISNUMBER(Q4)),Q4&gt;A4),"",DATEDIF(Q4,A4,"Y")&amp;" years, "&amp;DATEDIF(Q4,A4,"YM")&amp;" months, "&amp;DATEDIF(Q4,A4,"MD")&amp;" days")</f>
        <v/>
      </c>
      <c r="S4" s="368" t="inlineStr">
        <is>
          <t>Bill Murray</t>
        </is>
      </c>
      <c r="T4" s="369" t="inlineStr"/>
      <c r="U4" s="669">
        <f>_xlfn.LET(_xlpm.d,_xlfn.XLOOKUP(S4,'[1]Birth Dates'!$A:$A,'[1]Birth Dates'!$B:$B,"",0),IF(_xlpm.d=0,"",_xlpm.d))</f>
        <v/>
      </c>
      <c r="V4" s="368">
        <f>IF(OR(U4="",A4="",NOT(ISNUMBER(U4)),U4&gt;A4),"",DATEDIF(U4,A4,"Y")&amp;" years, "&amp;DATEDIF(U4,A4,"YM")&amp;" months, "&amp;DATEDIF(U4,A4,"MD")&amp;" days")</f>
        <v/>
      </c>
      <c r="W4" s="368" t="n"/>
      <c r="X4" s="191" t="n"/>
      <c r="Y4" s="191" t="n"/>
      <c r="Z4" s="670" t="n">
        <v>0</v>
      </c>
      <c r="AA4" s="671">
        <f>IF(OR(Y4="",Z4="",Z4=0),"",Y4*4.828/(Z4*24))</f>
        <v/>
      </c>
      <c r="AB4" s="373" t="n"/>
      <c r="AC4" s="373" t="n"/>
      <c r="AD4" s="671">
        <f>IF(OR(AB4="",AC4="",AC4=0),"",AB4*4.828/(AC4*24))</f>
        <v/>
      </c>
      <c r="AE4" s="436">
        <f>IF(OR(NOT(ISNUMBER(C3)),NOT(ISNUMBER(N4))),"",IF(S4&lt;&gt;"",S4,N4)-C3)</f>
        <v/>
      </c>
      <c r="AF4" s="191" t="n"/>
      <c r="AG4" s="368" t="n">
        <v>162</v>
      </c>
      <c r="AH4" s="675" t="n"/>
      <c r="AI4" s="671">
        <f>IF(OR(AG4="",AH4="",AH4=0),"",AG4*4.828/(AH4*24))</f>
        <v/>
      </c>
      <c r="AJ4" s="375" t="n"/>
      <c r="AK4" s="673" t="n"/>
      <c r="AL4" s="671">
        <f>IF(OR(AK4="",AK4="",AK4=0),"",4.828/(AK4*24))</f>
        <v/>
      </c>
      <c r="AM4" s="673" t="n"/>
      <c r="AN4" s="436">
        <f>IF(OR(NOT(ISNUMBER(C4)),NOT(ISNUMBER(W4))),"",IF(AB4&lt;&gt;"",AB4,W4)-C4)</f>
        <v/>
      </c>
      <c r="AO4" s="375" t="n"/>
      <c r="AP4" s="187">
        <f>IF($B4="","",TEXT($A4,"yyyymmdd")&amp;"_P"&amp;$C4&amp;"_C"&amp;$F4&amp;"_"&amp;TRIM(RIGHT(SUBSTITUTE(TRIM(SUBSTITUTE($K4,CHAR(160)," "))," ",REPT(" ",60)),60))&amp;IF($O4="","","-"&amp;TRIM(RIGHT(SUBSTITUTE(TRIM(SUBSTITUTE($O4,CHAR(160)," "))," ",REPT(" ",60)),60)))&amp;IF($S4="","","-"&amp;TRIM(RIGHT(SUBSTITUTE(TRIM(SUBSTITUTE($S4,CHAR(160)," "))," ",REPT(" ",60)),60)))&amp;".jpg")</f>
        <v/>
      </c>
    </row>
    <row r="5" ht="42" customFormat="1" customHeight="1" s="242">
      <c r="A5" s="169" t="n">
        <v>22240</v>
      </c>
      <c r="B5" s="367" t="inlineStr">
        <is>
          <t>Armstrong 500</t>
        </is>
      </c>
      <c r="C5" s="368" t="n">
        <v>4</v>
      </c>
      <c r="D5" s="368" t="inlineStr">
        <is>
          <t>C</t>
        </is>
      </c>
      <c r="E5" s="191" t="n">
        <v>2</v>
      </c>
      <c r="F5" s="368" t="n">
        <v>41</v>
      </c>
      <c r="G5" s="191" t="inlineStr">
        <is>
          <t>British Motor Corp.</t>
        </is>
      </c>
      <c r="H5" s="191" t="n"/>
      <c r="I5" s="368" t="inlineStr">
        <is>
          <t>Morris Major</t>
        </is>
      </c>
      <c r="J5" s="191" t="n"/>
      <c r="K5" s="368" t="inlineStr">
        <is>
          <t>Peter Manton</t>
        </is>
      </c>
      <c r="L5" s="369" t="inlineStr">
        <is>
          <t>AUS</t>
        </is>
      </c>
      <c r="M5" s="669">
        <f>_xlfn.LET(_xlpm.d,_xlfn.XLOOKUP(K5,'[1]Birth Dates'!$A:$A,'[1]Birth Dates'!$B:$B,"",0),IF(_xlpm.d=0,"",_xlpm.d))</f>
        <v/>
      </c>
      <c r="N5" s="369">
        <f>IF(OR(M5="",A5="",NOT(ISNUMBER(M5)),M5&gt;A5),"",DATEDIF(M5,A5,"Y")&amp;" years, "&amp;DATEDIF(M5,A5,"YM")&amp;" months, "&amp;DATEDIF(M5,A5,"MD")&amp;" days")</f>
        <v/>
      </c>
      <c r="O5" s="368" t="inlineStr">
        <is>
          <t>Barry Topen</t>
        </is>
      </c>
      <c r="P5" s="369" t="inlineStr"/>
      <c r="Q5" s="669">
        <f>_xlfn.LET(_xlpm.d,_xlfn.XLOOKUP(O5,'[1]Birth Dates'!$A:$A,'[1]Birth Dates'!$B:$B,"",0),IF(_xlpm.d=0,"",_xlpm.d))</f>
        <v/>
      </c>
      <c r="R5" s="368">
        <f>IF(OR(Q5="",A5="",NOT(ISNUMBER(Q5)),Q5&gt;A5),"",DATEDIF(Q5,A5,"Y")&amp;" years, "&amp;DATEDIF(Q5,A5,"YM")&amp;" months, "&amp;DATEDIF(Q5,A5,"MD")&amp;" days")</f>
        <v/>
      </c>
      <c r="S5" s="368" t="n"/>
      <c r="T5" s="369" t="inlineStr"/>
      <c r="U5" s="669">
        <f>_xlfn.LET(_xlpm.d,_xlfn.XLOOKUP(S5,'[1]Birth Dates'!$A:$A,'[1]Birth Dates'!$B:$B,"",0),IF(_xlpm.d=0,"",_xlpm.d))</f>
        <v/>
      </c>
      <c r="V5" s="368">
        <f>IF(OR(U5="",A5="",NOT(ISNUMBER(U5)),U5&gt;A5),"",DATEDIF(U5,A5,"Y")&amp;" years, "&amp;DATEDIF(U5,A5,"YM")&amp;" months, "&amp;DATEDIF(U5,A5,"MD")&amp;" days")</f>
        <v/>
      </c>
      <c r="W5" s="368" t="n"/>
      <c r="X5" s="191" t="n"/>
      <c r="Y5" s="191" t="n"/>
      <c r="Z5" s="670" t="n">
        <v>0</v>
      </c>
      <c r="AA5" s="671">
        <f>IF(OR(Y5="",Z5="",Z5=0),"",Y5*4.828/(Z5*24))</f>
        <v/>
      </c>
      <c r="AB5" s="373" t="n"/>
      <c r="AC5" s="373" t="n"/>
      <c r="AD5" s="671">
        <f>IF(OR(AB5="",AC5="",AC5=0),"",AB5*4.828/(AC5*24))</f>
        <v/>
      </c>
      <c r="AE5" s="436">
        <f>IF(OR(NOT(ISNUMBER(C4)),NOT(ISNUMBER(N5))),"",IF(S5&lt;&gt;"",S5,N5)-C4)</f>
        <v/>
      </c>
      <c r="AF5" s="191" t="n"/>
      <c r="AG5" s="368" t="n">
        <v>162</v>
      </c>
      <c r="AH5" s="675" t="n"/>
      <c r="AI5" s="671">
        <f>IF(OR(AG5="",AH5="",AH5=0),"",AG5*4.828/(AH5*24))</f>
        <v/>
      </c>
      <c r="AJ5" s="375" t="n"/>
      <c r="AK5" s="673" t="n"/>
      <c r="AL5" s="671">
        <f>IF(OR(AK5="",AK5="",AK5=0),"",4.828/(AK5*24))</f>
        <v/>
      </c>
      <c r="AM5" s="673" t="n"/>
      <c r="AN5" s="436">
        <f>IF(OR(NOT(ISNUMBER(C5)),NOT(ISNUMBER(W5))),"",IF(AB5&lt;&gt;"",AB5,W5)-C5)</f>
        <v/>
      </c>
      <c r="AO5" s="375" t="n"/>
      <c r="AP5" s="187">
        <f>IF($B5="","",TEXT($A5,"yyyymmdd")&amp;"_P"&amp;$C5&amp;"_C"&amp;$F5&amp;"_"&amp;TRIM(RIGHT(SUBSTITUTE(TRIM(SUBSTITUTE($K5,CHAR(160)," "))," ",REPT(" ",60)),60))&amp;IF($O5="","","-"&amp;TRIM(RIGHT(SUBSTITUTE(TRIM(SUBSTITUTE($O5,CHAR(160)," "))," ",REPT(" ",60)),60)))&amp;IF($S5="","","-"&amp;TRIM(RIGHT(SUBSTITUTE(TRIM(SUBSTITUTE($S5,CHAR(160)," "))," ",REPT(" ",60)),60)))&amp;".jpg")</f>
        <v/>
      </c>
    </row>
    <row r="6" ht="28" customFormat="1" customHeight="1" s="242">
      <c r="A6" s="169" t="n">
        <v>22240</v>
      </c>
      <c r="B6" s="367" t="inlineStr">
        <is>
          <t>Armstrong 500</t>
        </is>
      </c>
      <c r="C6" s="368" t="n">
        <v>5</v>
      </c>
      <c r="D6" s="368" t="inlineStr">
        <is>
          <t>C</t>
        </is>
      </c>
      <c r="E6" s="191" t="n">
        <v>3</v>
      </c>
      <c r="F6" s="368" t="n">
        <v>38</v>
      </c>
      <c r="G6" s="191" t="inlineStr">
        <is>
          <t>British Motor Corp.</t>
        </is>
      </c>
      <c r="H6" s="191" t="n"/>
      <c r="I6" s="368" t="inlineStr">
        <is>
          <t>Austin Lancer</t>
        </is>
      </c>
      <c r="J6" s="191" t="n"/>
      <c r="K6" s="368" t="inlineStr">
        <is>
          <t>George Spanos</t>
        </is>
      </c>
      <c r="L6" s="369" t="inlineStr"/>
      <c r="M6" s="669">
        <f>_xlfn.LET(_xlpm.d,_xlfn.XLOOKUP(K6,'[1]Birth Dates'!$A:$A,'[1]Birth Dates'!$B:$B,"",0),IF(_xlpm.d=0,"",_xlpm.d))</f>
        <v/>
      </c>
      <c r="N6" s="369">
        <f>IF(OR(M6="",A6="",NOT(ISNUMBER(M6)),M6&gt;A6),"",DATEDIF(M6,A6,"Y")&amp;" years, "&amp;DATEDIF(M6,A6,"YM")&amp;" months, "&amp;DATEDIF(M6,A6,"MD")&amp;" days")</f>
        <v/>
      </c>
      <c r="O6" s="368" t="inlineStr">
        <is>
          <t>Leo Taylor</t>
        </is>
      </c>
      <c r="P6" s="369" t="inlineStr"/>
      <c r="Q6" s="669">
        <f>_xlfn.LET(_xlpm.d,_xlfn.XLOOKUP(O6,'[1]Birth Dates'!$A:$A,'[1]Birth Dates'!$B:$B,"",0),IF(_xlpm.d=0,"",_xlpm.d))</f>
        <v/>
      </c>
      <c r="R6" s="368">
        <f>IF(OR(Q6="",A6="",NOT(ISNUMBER(Q6)),Q6&gt;A6),"",DATEDIF(Q6,A6,"Y")&amp;" years, "&amp;DATEDIF(Q6,A6,"YM")&amp;" months, "&amp;DATEDIF(Q6,A6,"MD")&amp;" days")</f>
        <v/>
      </c>
      <c r="S6" s="368" t="n"/>
      <c r="T6" s="369" t="inlineStr"/>
      <c r="U6" s="669">
        <f>_xlfn.LET(_xlpm.d,_xlfn.XLOOKUP(S6,'[1]Birth Dates'!$A:$A,'[1]Birth Dates'!$B:$B,"",0),IF(_xlpm.d=0,"",_xlpm.d))</f>
        <v/>
      </c>
      <c r="V6" s="368">
        <f>IF(OR(U6="",A6="",NOT(ISNUMBER(U6)),U6&gt;A6),"",DATEDIF(U6,A6,"Y")&amp;" years, "&amp;DATEDIF(U6,A6,"YM")&amp;" months, "&amp;DATEDIF(U6,A6,"MD")&amp;" days")</f>
        <v/>
      </c>
      <c r="W6" s="368" t="n"/>
      <c r="X6" s="191" t="n"/>
      <c r="Y6" s="191" t="n"/>
      <c r="Z6" s="670" t="n">
        <v>0</v>
      </c>
      <c r="AA6" s="671">
        <f>IF(OR(Y6="",Z6="",Z6=0),"",Y6*4.828/(Z6*24))</f>
        <v/>
      </c>
      <c r="AB6" s="373" t="n"/>
      <c r="AC6" s="373" t="n"/>
      <c r="AD6" s="671">
        <f>IF(OR(AB6="",AC6="",AC6=0),"",AB6*4.828/(AC6*24))</f>
        <v/>
      </c>
      <c r="AE6" s="436">
        <f>IF(OR(NOT(ISNUMBER(C5)),NOT(ISNUMBER(N6))),"",IF(S6&lt;&gt;"",S6,N6)-C5)</f>
        <v/>
      </c>
      <c r="AF6" s="191" t="n"/>
      <c r="AG6" s="368" t="n">
        <v>161</v>
      </c>
      <c r="AH6" s="675" t="n"/>
      <c r="AI6" s="671">
        <f>IF(OR(AG6="",AH6="",AH6=0),"",AG6*4.828/(AH6*24))</f>
        <v/>
      </c>
      <c r="AJ6" s="375" t="n"/>
      <c r="AK6" s="673" t="n"/>
      <c r="AL6" s="671">
        <f>IF(OR(AK6="",AK6="",AK6=0),"",4.828/(AK6*24))</f>
        <v/>
      </c>
      <c r="AM6" s="673" t="n"/>
      <c r="AN6" s="436">
        <f>IF(OR(NOT(ISNUMBER(C6)),NOT(ISNUMBER(W6))),"",IF(AB6&lt;&gt;"",AB6,W6)-C6)</f>
        <v/>
      </c>
      <c r="AO6" s="375" t="n"/>
      <c r="AP6" s="187">
        <f>IF($B6="","",TEXT($A6,"yyyymmdd")&amp;"_P"&amp;$C6&amp;"_C"&amp;$F6&amp;"_"&amp;TRIM(RIGHT(SUBSTITUTE(TRIM(SUBSTITUTE($K6,CHAR(160)," "))," ",REPT(" ",60)),60))&amp;IF($O6="","","-"&amp;TRIM(RIGHT(SUBSTITUTE(TRIM(SUBSTITUTE($O6,CHAR(160)," "))," ",REPT(" ",60)),60)))&amp;IF($S6="","","-"&amp;TRIM(RIGHT(SUBSTITUTE(TRIM(SUBSTITUTE($S6,CHAR(160)," "))," ",REPT(" ",60)),60)))&amp;".jpg")</f>
        <v/>
      </c>
    </row>
    <row r="7" ht="56" customFormat="1" customHeight="1" s="242">
      <c r="A7" s="169" t="n">
        <v>22240</v>
      </c>
      <c r="B7" s="367" t="inlineStr">
        <is>
          <t>Armstrong 500</t>
        </is>
      </c>
      <c r="C7" s="368" t="n">
        <v>6</v>
      </c>
      <c r="D7" s="368" t="inlineStr">
        <is>
          <t>B</t>
        </is>
      </c>
      <c r="E7" s="191" t="n">
        <v>2</v>
      </c>
      <c r="F7" s="368" t="n">
        <v>23</v>
      </c>
      <c r="G7" s="191" t="inlineStr">
        <is>
          <t>Chrysler Australia Ltd. (Eiffel Tower Group)</t>
        </is>
      </c>
      <c r="H7" s="191" t="n"/>
      <c r="I7" s="368" t="inlineStr">
        <is>
          <t>Simca Aronde</t>
        </is>
      </c>
      <c r="J7" s="191" t="n"/>
      <c r="K7" s="368" t="inlineStr">
        <is>
          <t>Jack Nougher</t>
        </is>
      </c>
      <c r="L7" s="369" t="inlineStr">
        <is>
          <t>AUS</t>
        </is>
      </c>
      <c r="M7" s="669">
        <f>_xlfn.LET(_xlpm.d,_xlfn.XLOOKUP(K7,'[1]Birth Dates'!$A:$A,'[1]Birth Dates'!$B:$B,"",0),IF(_xlpm.d=0,"",_xlpm.d))</f>
        <v/>
      </c>
      <c r="N7" s="369">
        <f>IF(OR(M7="",A7="",NOT(ISNUMBER(M7)),M7&gt;A7),"",DATEDIF(M7,A7,"Y")&amp;" years, "&amp;DATEDIF(M7,A7,"YM")&amp;" months, "&amp;DATEDIF(M7,A7,"MD")&amp;" days")</f>
        <v/>
      </c>
      <c r="O7" s="368" t="inlineStr">
        <is>
          <t>Lionel Marsh</t>
        </is>
      </c>
      <c r="P7" s="369" t="inlineStr"/>
      <c r="Q7" s="669">
        <f>_xlfn.LET(_xlpm.d,_xlfn.XLOOKUP(O7,'[1]Birth Dates'!$A:$A,'[1]Birth Dates'!$B:$B,"",0),IF(_xlpm.d=0,"",_xlpm.d))</f>
        <v/>
      </c>
      <c r="R7" s="368">
        <f>IF(OR(Q7="",A7="",NOT(ISNUMBER(Q7)),Q7&gt;A7),"",DATEDIF(Q7,A7,"Y")&amp;" years, "&amp;DATEDIF(Q7,A7,"YM")&amp;" months, "&amp;DATEDIF(Q7,A7,"MD")&amp;" days")</f>
        <v/>
      </c>
      <c r="S7" s="368" t="n"/>
      <c r="T7" s="369" t="inlineStr"/>
      <c r="U7" s="669">
        <f>_xlfn.LET(_xlpm.d,_xlfn.XLOOKUP(S7,'[1]Birth Dates'!$A:$A,'[1]Birth Dates'!$B:$B,"",0),IF(_xlpm.d=0,"",_xlpm.d))</f>
        <v/>
      </c>
      <c r="V7" s="368">
        <f>IF(OR(U7="",A7="",NOT(ISNUMBER(U7)),U7&gt;A7),"",DATEDIF(U7,A7,"Y")&amp;" years, "&amp;DATEDIF(U7,A7,"YM")&amp;" months, "&amp;DATEDIF(U7,A7,"MD")&amp;" days")</f>
        <v/>
      </c>
      <c r="W7" s="368" t="n"/>
      <c r="X7" s="191" t="n"/>
      <c r="Y7" s="191" t="n"/>
      <c r="Z7" s="670" t="n">
        <v>0</v>
      </c>
      <c r="AA7" s="671">
        <f>IF(OR(Y7="",Z7="",Z7=0),"",Y7*4.828/(Z7*24))</f>
        <v/>
      </c>
      <c r="AB7" s="373" t="n"/>
      <c r="AC7" s="373" t="n"/>
      <c r="AD7" s="671">
        <f>IF(OR(AB7="",AC7="",AC7=0),"",AB7*4.828/(AC7*24))</f>
        <v/>
      </c>
      <c r="AE7" s="436">
        <f>IF(OR(NOT(ISNUMBER(C6)),NOT(ISNUMBER(N7))),"",IF(S7&lt;&gt;"",S7,N7)-C6)</f>
        <v/>
      </c>
      <c r="AF7" s="191" t="n"/>
      <c r="AG7" s="368" t="n">
        <v>160</v>
      </c>
      <c r="AH7" s="675" t="n"/>
      <c r="AI7" s="671">
        <f>IF(OR(AG7="",AH7="",AH7=0),"",AG7*4.828/(AH7*24))</f>
        <v/>
      </c>
      <c r="AJ7" s="375" t="n"/>
      <c r="AK7" s="673" t="n"/>
      <c r="AL7" s="671">
        <f>IF(OR(AK7="",AK7="",AK7=0),"",4.828/(AK7*24))</f>
        <v/>
      </c>
      <c r="AM7" s="673" t="n"/>
      <c r="AN7" s="436">
        <f>IF(OR(NOT(ISNUMBER(C7)),NOT(ISNUMBER(W7))),"",IF(AB7&lt;&gt;"",AB7,W7)-C7)</f>
        <v/>
      </c>
      <c r="AO7" s="375" t="n"/>
      <c r="AP7" s="187">
        <f>IF($B7="","",TEXT($A7,"yyyymmdd")&amp;"_P"&amp;$C7&amp;"_C"&amp;$F7&amp;"_"&amp;TRIM(RIGHT(SUBSTITUTE(TRIM(SUBSTITUTE($K7,CHAR(160)," "))," ",REPT(" ",60)),60))&amp;IF($O7="","","-"&amp;TRIM(RIGHT(SUBSTITUTE(TRIM(SUBSTITUTE($O7,CHAR(160)," "))," ",REPT(" ",60)),60)))&amp;IF($S7="","","-"&amp;TRIM(RIGHT(SUBSTITUTE(TRIM(SUBSTITUTE($S7,CHAR(160)," "))," ",REPT(" ",60)),60)))&amp;".jpg")</f>
        <v/>
      </c>
    </row>
    <row r="8" ht="42" customFormat="1" customHeight="1" s="242">
      <c r="A8" s="169" t="n">
        <v>22240</v>
      </c>
      <c r="B8" s="367" t="inlineStr">
        <is>
          <t>Armstrong 500</t>
        </is>
      </c>
      <c r="C8" s="368" t="n">
        <v>7</v>
      </c>
      <c r="D8" s="368" t="inlineStr">
        <is>
          <t>D</t>
        </is>
      </c>
      <c r="E8" s="191" t="n">
        <v>2</v>
      </c>
      <c r="F8" s="368" t="n">
        <v>28</v>
      </c>
      <c r="G8" s="191" t="inlineStr">
        <is>
          <t>Australian Motor Industries</t>
        </is>
      </c>
      <c r="H8" s="191" t="n"/>
      <c r="I8" s="368" t="inlineStr">
        <is>
          <t>Standard Vanguard</t>
        </is>
      </c>
      <c r="J8" s="191" t="n"/>
      <c r="K8" s="368" t="inlineStr">
        <is>
          <t>Jack (John) French</t>
        </is>
      </c>
      <c r="L8" s="369" t="inlineStr">
        <is>
          <t>AUS</t>
        </is>
      </c>
      <c r="M8" s="669">
        <f>_xlfn.LET(_xlpm.d,_xlfn.XLOOKUP(K8,'[1]Birth Dates'!$A:$A,'[1]Birth Dates'!$B:$B,"",0),IF(_xlpm.d=0,"",_xlpm.d))</f>
        <v/>
      </c>
      <c r="N8" s="369">
        <f>IF(OR(M8="",A8="",NOT(ISNUMBER(M8)),M8&gt;A8),"",DATEDIF(M8,A8,"Y")&amp;" years, "&amp;DATEDIF(M8,A8,"YM")&amp;" months, "&amp;DATEDIF(M8,A8,"MD")&amp;" days")</f>
        <v/>
      </c>
      <c r="O8" s="368" t="inlineStr">
        <is>
          <t>Norm Beechey</t>
        </is>
      </c>
      <c r="P8" s="369" t="inlineStr">
        <is>
          <t>AUS</t>
        </is>
      </c>
      <c r="Q8" s="669">
        <f>_xlfn.LET(_xlpm.d,_xlfn.XLOOKUP(O8,'[1]Birth Dates'!$A:$A,'[1]Birth Dates'!$B:$B,"",0),IF(_xlpm.d=0,"",_xlpm.d))</f>
        <v/>
      </c>
      <c r="R8" s="368">
        <f>IF(OR(Q8="",A8="",NOT(ISNUMBER(Q8)),Q8&gt;A8),"",DATEDIF(Q8,A8,"Y")&amp;" years, "&amp;DATEDIF(Q8,A8,"YM")&amp;" months, "&amp;DATEDIF(Q8,A8,"MD")&amp;" days")</f>
        <v/>
      </c>
      <c r="S8" s="368" t="n"/>
      <c r="T8" s="369" t="inlineStr"/>
      <c r="U8" s="669">
        <f>_xlfn.LET(_xlpm.d,_xlfn.XLOOKUP(S8,'[1]Birth Dates'!$A:$A,'[1]Birth Dates'!$B:$B,"",0),IF(_xlpm.d=0,"",_xlpm.d))</f>
        <v/>
      </c>
      <c r="V8" s="368">
        <f>IF(OR(U8="",A8="",NOT(ISNUMBER(U8)),U8&gt;A8),"",DATEDIF(U8,A8,"Y")&amp;" years, "&amp;DATEDIF(U8,A8,"YM")&amp;" months, "&amp;DATEDIF(U8,A8,"MD")&amp;" days")</f>
        <v/>
      </c>
      <c r="W8" s="368" t="n"/>
      <c r="X8" s="191" t="n"/>
      <c r="Y8" s="191" t="n"/>
      <c r="Z8" s="670" t="n">
        <v>0</v>
      </c>
      <c r="AA8" s="671">
        <f>IF(OR(Y8="",Z8="",Z8=0),"",Y8*4.828/(Z8*24))</f>
        <v/>
      </c>
      <c r="AB8" s="373" t="n"/>
      <c r="AC8" s="373" t="n"/>
      <c r="AD8" s="671">
        <f>IF(OR(AB8="",AC8="",AC8=0),"",AB8*4.828/(AC8*24))</f>
        <v/>
      </c>
      <c r="AE8" s="436">
        <f>IF(OR(NOT(ISNUMBER(C7)),NOT(ISNUMBER(N8))),"",IF(S8&lt;&gt;"",S8,N8)-C7)</f>
        <v/>
      </c>
      <c r="AF8" s="191" t="n"/>
      <c r="AG8" s="368" t="n">
        <v>160</v>
      </c>
      <c r="AH8" s="675" t="n"/>
      <c r="AI8" s="671">
        <f>IF(OR(AG8="",AH8="",AH8=0),"",AG8*4.828/(AH8*24))</f>
        <v/>
      </c>
      <c r="AJ8" s="375" t="n"/>
      <c r="AK8" s="673" t="n"/>
      <c r="AL8" s="671">
        <f>IF(OR(AK8="",AK8="",AK8=0),"",4.828/(AK8*24))</f>
        <v/>
      </c>
      <c r="AM8" s="673" t="n"/>
      <c r="AN8" s="436">
        <f>IF(OR(NOT(ISNUMBER(C8)),NOT(ISNUMBER(W8))),"",IF(AB8&lt;&gt;"",AB8,W8)-C8)</f>
        <v/>
      </c>
      <c r="AO8" s="375" t="n"/>
      <c r="AP8" s="187">
        <f>IF($B8="","",TEXT($A8,"yyyymmdd")&amp;"_P"&amp;$C8&amp;"_C"&amp;$F8&amp;"_"&amp;TRIM(RIGHT(SUBSTITUTE(TRIM(SUBSTITUTE($K8,CHAR(160)," "))," ",REPT(" ",60)),60))&amp;IF($O8="","","-"&amp;TRIM(RIGHT(SUBSTITUTE(TRIM(SUBSTITUTE($O8,CHAR(160)," "))," ",REPT(" ",60)),60)))&amp;IF($S8="","","-"&amp;TRIM(RIGHT(SUBSTITUTE(TRIM(SUBSTITUTE($S8,CHAR(160)," "))," ",REPT(" ",60)),60)))&amp;".jpg")</f>
        <v/>
      </c>
    </row>
    <row r="9" ht="42" customFormat="1" customHeight="1" s="242">
      <c r="A9" s="169" t="n">
        <v>22240</v>
      </c>
      <c r="B9" s="367" t="inlineStr">
        <is>
          <t>Armstrong 500</t>
        </is>
      </c>
      <c r="C9" s="368" t="n">
        <v>8</v>
      </c>
      <c r="D9" s="368" t="inlineStr">
        <is>
          <t>C</t>
        </is>
      </c>
      <c r="E9" s="191" t="n">
        <v>4</v>
      </c>
      <c r="F9" s="368" t="n">
        <v>35</v>
      </c>
      <c r="G9" s="310" t="inlineStr">
        <is>
          <t>Continental &amp; General Dist. P/L</t>
        </is>
      </c>
      <c r="H9" s="310" t="n"/>
      <c r="I9" s="368" t="inlineStr">
        <is>
          <t>Peugeot 403</t>
        </is>
      </c>
      <c r="J9" s="310" t="n"/>
      <c r="K9" s="368" t="inlineStr">
        <is>
          <t>Bob Holden</t>
        </is>
      </c>
      <c r="L9" s="369" t="inlineStr">
        <is>
          <t>AUS</t>
        </is>
      </c>
      <c r="M9" s="669">
        <f>_xlfn.LET(_xlpm.d,_xlfn.XLOOKUP(K9,'[1]Birth Dates'!$A:$A,'[1]Birth Dates'!$B:$B,"",0),IF(_xlpm.d=0,"",_xlpm.d))</f>
        <v/>
      </c>
      <c r="N9" s="369">
        <f>IF(OR(M9="",A9="",NOT(ISNUMBER(M9)),M9&gt;A9),"",DATEDIF(M9,A9,"Y")&amp;" years, "&amp;DATEDIF(M9,A9,"YM")&amp;" months, "&amp;DATEDIF(M9,A9,"MD")&amp;" days")</f>
        <v/>
      </c>
      <c r="O9" s="368" t="inlineStr">
        <is>
          <t>Ken Brigden</t>
        </is>
      </c>
      <c r="P9" s="369" t="inlineStr">
        <is>
          <t>AUS</t>
        </is>
      </c>
      <c r="Q9" s="669">
        <f>_xlfn.LET(_xlpm.d,_xlfn.XLOOKUP(O9,'[1]Birth Dates'!$A:$A,'[1]Birth Dates'!$B:$B,"",0),IF(_xlpm.d=0,"",_xlpm.d))</f>
        <v/>
      </c>
      <c r="R9" s="368">
        <f>IF(OR(Q9="",A9="",NOT(ISNUMBER(Q9)),Q9&gt;A9),"",DATEDIF(Q9,A9,"Y")&amp;" years, "&amp;DATEDIF(Q9,A9,"YM")&amp;" months, "&amp;DATEDIF(Q9,A9,"MD")&amp;" days")</f>
        <v/>
      </c>
      <c r="S9" s="368" t="n"/>
      <c r="T9" s="369" t="inlineStr"/>
      <c r="U9" s="669">
        <f>_xlfn.LET(_xlpm.d,_xlfn.XLOOKUP(S9,'[1]Birth Dates'!$A:$A,'[1]Birth Dates'!$B:$B,"",0),IF(_xlpm.d=0,"",_xlpm.d))</f>
        <v/>
      </c>
      <c r="V9" s="368">
        <f>IF(OR(U9="",A9="",NOT(ISNUMBER(U9)),U9&gt;A9),"",DATEDIF(U9,A9,"Y")&amp;" years, "&amp;DATEDIF(U9,A9,"YM")&amp;" months, "&amp;DATEDIF(U9,A9,"MD")&amp;" days")</f>
        <v/>
      </c>
      <c r="W9" s="368" t="n"/>
      <c r="X9" s="191" t="n"/>
      <c r="Y9" s="191" t="n"/>
      <c r="Z9" s="670" t="n">
        <v>0</v>
      </c>
      <c r="AA9" s="671">
        <f>IF(OR(Y9="",Z9="",Z9=0),"",Y9*4.828/(Z9*24))</f>
        <v/>
      </c>
      <c r="AB9" s="373" t="n"/>
      <c r="AC9" s="373" t="n"/>
      <c r="AD9" s="671">
        <f>IF(OR(AB9="",AC9="",AC9=0),"",AB9*4.828/(AC9*24))</f>
        <v/>
      </c>
      <c r="AE9" s="436">
        <f>IF(OR(NOT(ISNUMBER(C8)),NOT(ISNUMBER(N9))),"",IF(S9&lt;&gt;"",S9,N9)-C8)</f>
        <v/>
      </c>
      <c r="AF9" s="191" t="n"/>
      <c r="AG9" s="368" t="n">
        <v>160</v>
      </c>
      <c r="AH9" s="675" t="n"/>
      <c r="AI9" s="671">
        <f>IF(OR(AG9="",AH9="",AH9=0),"",AG9*4.828/(AH9*24))</f>
        <v/>
      </c>
      <c r="AJ9" s="375" t="n"/>
      <c r="AK9" s="673" t="n"/>
      <c r="AL9" s="671">
        <f>IF(OR(AK9="",AK9="",AK9=0),"",4.828/(AK9*24))</f>
        <v/>
      </c>
      <c r="AM9" s="673" t="n"/>
      <c r="AN9" s="436">
        <f>IF(OR(NOT(ISNUMBER(C9)),NOT(ISNUMBER(W9))),"",IF(AB9&lt;&gt;"",AB9,W9)-C9)</f>
        <v/>
      </c>
      <c r="AO9" s="375" t="n"/>
      <c r="AP9" s="187">
        <f>IF($B9="","",TEXT($A9,"yyyymmdd")&amp;"_P"&amp;$C9&amp;"_C"&amp;$F9&amp;"_"&amp;TRIM(RIGHT(SUBSTITUTE(TRIM(SUBSTITUTE($K9,CHAR(160)," "))," ",REPT(" ",60)),60))&amp;IF($O9="","","-"&amp;TRIM(RIGHT(SUBSTITUTE(TRIM(SUBSTITUTE($O9,CHAR(160)," "))," ",REPT(" ",60)),60)))&amp;IF($S9="","","-"&amp;TRIM(RIGHT(SUBSTITUTE(TRIM(SUBSTITUTE($S9,CHAR(160)," "))," ",REPT(" ",60)),60)))&amp;".jpg")</f>
        <v/>
      </c>
    </row>
    <row r="10" ht="42" customFormat="1" customHeight="1" s="242">
      <c r="A10" s="169" t="n">
        <v>22240</v>
      </c>
      <c r="B10" s="367" t="inlineStr">
        <is>
          <t>Armstrong 500</t>
        </is>
      </c>
      <c r="C10" s="368" t="n">
        <v>9</v>
      </c>
      <c r="D10" s="368" t="inlineStr">
        <is>
          <t>C</t>
        </is>
      </c>
      <c r="E10" s="191" t="n">
        <v>5</v>
      </c>
      <c r="F10" s="368" t="n">
        <v>42</v>
      </c>
      <c r="G10" s="191" t="inlineStr">
        <is>
          <t>British Motor Corp.</t>
        </is>
      </c>
      <c r="H10" s="191" t="n"/>
      <c r="I10" s="368" t="inlineStr">
        <is>
          <t>Morris Major</t>
        </is>
      </c>
      <c r="J10" s="191" t="n"/>
      <c r="K10" s="368" t="inlineStr">
        <is>
          <t>Brian Muir</t>
        </is>
      </c>
      <c r="L10" s="369" t="inlineStr">
        <is>
          <t>AUS</t>
        </is>
      </c>
      <c r="M10" s="669">
        <f>_xlfn.LET(_xlpm.d,_xlfn.XLOOKUP(K10,'[1]Birth Dates'!$A:$A,'[1]Birth Dates'!$B:$B,"",0),IF(_xlpm.d=0,"",_xlpm.d))</f>
        <v/>
      </c>
      <c r="N10" s="369">
        <f>IF(OR(M10="",A10="",NOT(ISNUMBER(M10)),M10&gt;A10),"",DATEDIF(M10,A10,"Y")&amp;" years, "&amp;DATEDIF(M10,A10,"YM")&amp;" months, "&amp;DATEDIF(M10,A10,"MD")&amp;" days")</f>
        <v/>
      </c>
      <c r="O10" s="368" t="inlineStr">
        <is>
          <t>Jim Smith</t>
        </is>
      </c>
      <c r="P10" s="369" t="inlineStr">
        <is>
          <t>AUS</t>
        </is>
      </c>
      <c r="Q10" s="669">
        <f>_xlfn.LET(_xlpm.d,_xlfn.XLOOKUP(O10,'[1]Birth Dates'!$A:$A,'[1]Birth Dates'!$B:$B,"",0),IF(_xlpm.d=0,"",_xlpm.d))</f>
        <v/>
      </c>
      <c r="R10" s="368">
        <f>IF(OR(Q10="",A10="",NOT(ISNUMBER(Q10)),Q10&gt;A10),"",DATEDIF(Q10,A10,"Y")&amp;" years, "&amp;DATEDIF(Q10,A10,"YM")&amp;" months, "&amp;DATEDIF(Q10,A10,"MD")&amp;" days")</f>
        <v/>
      </c>
      <c r="S10" s="368" t="n"/>
      <c r="T10" s="369" t="inlineStr"/>
      <c r="U10" s="669">
        <f>_xlfn.LET(_xlpm.d,_xlfn.XLOOKUP(S10,'[1]Birth Dates'!$A:$A,'[1]Birth Dates'!$B:$B,"",0),IF(_xlpm.d=0,"",_xlpm.d))</f>
        <v/>
      </c>
      <c r="V10" s="368">
        <f>IF(OR(U10="",A10="",NOT(ISNUMBER(U10)),U10&gt;A10),"",DATEDIF(U10,A10,"Y")&amp;" years, "&amp;DATEDIF(U10,A10,"YM")&amp;" months, "&amp;DATEDIF(U10,A10,"MD")&amp;" days")</f>
        <v/>
      </c>
      <c r="W10" s="368" t="n"/>
      <c r="X10" s="191" t="n"/>
      <c r="Y10" s="191" t="n"/>
      <c r="Z10" s="670" t="n">
        <v>0</v>
      </c>
      <c r="AA10" s="671">
        <f>IF(OR(Y10="",Z10="",Z10=0),"",Y10*4.828/(Z10*24))</f>
        <v/>
      </c>
      <c r="AB10" s="373" t="n"/>
      <c r="AC10" s="373" t="n"/>
      <c r="AD10" s="671">
        <f>IF(OR(AB10="",AC10="",AC10=0),"",AB10*4.828/(AC10*24))</f>
        <v/>
      </c>
      <c r="AE10" s="436">
        <f>IF(OR(NOT(ISNUMBER(C9)),NOT(ISNUMBER(N10))),"",IF(S10&lt;&gt;"",S10,N10)-C9)</f>
        <v/>
      </c>
      <c r="AF10" s="191" t="n"/>
      <c r="AG10" s="368" t="n">
        <v>160</v>
      </c>
      <c r="AH10" s="675" t="n"/>
      <c r="AI10" s="671">
        <f>IF(OR(AG10="",AH10="",AH10=0),"",AG10*4.828/(AH10*24))</f>
        <v/>
      </c>
      <c r="AJ10" s="375" t="n"/>
      <c r="AK10" s="673" t="n"/>
      <c r="AL10" s="671">
        <f>IF(OR(AK10="",AK10="",AK10=0),"",4.828/(AK10*24))</f>
        <v/>
      </c>
      <c r="AM10" s="673" t="n"/>
      <c r="AN10" s="436">
        <f>IF(OR(NOT(ISNUMBER(C10)),NOT(ISNUMBER(W10))),"",IF(AB10&lt;&gt;"",AB10,W10)-C10)</f>
        <v/>
      </c>
      <c r="AO10" s="375" t="n"/>
      <c r="AP10" s="187">
        <f>IF($B10="","",TEXT($A10,"yyyymmdd")&amp;"_P"&amp;$C10&amp;"_C"&amp;$F10&amp;"_"&amp;TRIM(RIGHT(SUBSTITUTE(TRIM(SUBSTITUTE($K10,CHAR(160)," "))," ",REPT(" ",60)),60))&amp;IF($O10="","","-"&amp;TRIM(RIGHT(SUBSTITUTE(TRIM(SUBSTITUTE($O10,CHAR(160)," "))," ",REPT(" ",60)),60)))&amp;IF($S10="","","-"&amp;TRIM(RIGHT(SUBSTITUTE(TRIM(SUBSTITUTE($S10,CHAR(160)," "))," ",REPT(" ",60)),60)))&amp;".jpg")</f>
        <v/>
      </c>
    </row>
    <row r="11" ht="70" customFormat="1" customHeight="1" s="242">
      <c r="A11" s="169" t="n">
        <v>22240</v>
      </c>
      <c r="B11" s="367" t="inlineStr">
        <is>
          <t>Armstrong 500</t>
        </is>
      </c>
      <c r="C11" s="368" t="n">
        <v>10</v>
      </c>
      <c r="D11" s="368" t="inlineStr">
        <is>
          <t>B</t>
        </is>
      </c>
      <c r="E11" s="191" t="n">
        <v>3</v>
      </c>
      <c r="F11" s="368" t="n">
        <v>22</v>
      </c>
      <c r="G11" s="191" t="inlineStr">
        <is>
          <t>Chrysler Australia Ltd. (B.J. Autos Service)</t>
        </is>
      </c>
      <c r="H11" s="191" t="n"/>
      <c r="I11" s="368" t="inlineStr">
        <is>
          <t>Simca Aronde</t>
        </is>
      </c>
      <c r="J11" s="191" t="n"/>
      <c r="K11" s="368" t="inlineStr">
        <is>
          <t>Bob Brown</t>
        </is>
      </c>
      <c r="L11" s="369" t="inlineStr"/>
      <c r="M11" s="669">
        <f>_xlfn.LET(_xlpm.d,_xlfn.XLOOKUP(K11,'[1]Birth Dates'!$A:$A,'[1]Birth Dates'!$B:$B,"",0),IF(_xlpm.d=0,"",_xlpm.d))</f>
        <v/>
      </c>
      <c r="N11" s="369">
        <f>IF(OR(M11="",A11="",NOT(ISNUMBER(M11)),M11&gt;A11),"",DATEDIF(M11,A11,"Y")&amp;" years, "&amp;DATEDIF(M11,A11,"YM")&amp;" months, "&amp;DATEDIF(M11,A11,"MD")&amp;" days")</f>
        <v/>
      </c>
      <c r="O11" s="368" t="inlineStr">
        <is>
          <t>Michael Lempriere</t>
        </is>
      </c>
      <c r="P11" s="369" t="inlineStr"/>
      <c r="Q11" s="669">
        <f>_xlfn.LET(_xlpm.d,_xlfn.XLOOKUP(O11,'[1]Birth Dates'!$A:$A,'[1]Birth Dates'!$B:$B,"",0),IF(_xlpm.d=0,"",_xlpm.d))</f>
        <v/>
      </c>
      <c r="R11" s="368">
        <f>IF(OR(Q11="",A11="",NOT(ISNUMBER(Q11)),Q11&gt;A11),"",DATEDIF(Q11,A11,"Y")&amp;" years, "&amp;DATEDIF(Q11,A11,"YM")&amp;" months, "&amp;DATEDIF(Q11,A11,"MD")&amp;" days")</f>
        <v/>
      </c>
      <c r="S11" s="368" t="n"/>
      <c r="T11" s="369" t="inlineStr"/>
      <c r="U11" s="669">
        <f>_xlfn.LET(_xlpm.d,_xlfn.XLOOKUP(S11,'[1]Birth Dates'!$A:$A,'[1]Birth Dates'!$B:$B,"",0),IF(_xlpm.d=0,"",_xlpm.d))</f>
        <v/>
      </c>
      <c r="V11" s="368">
        <f>IF(OR(U11="",A11="",NOT(ISNUMBER(U11)),U11&gt;A11),"",DATEDIF(U11,A11,"Y")&amp;" years, "&amp;DATEDIF(U11,A11,"YM")&amp;" months, "&amp;DATEDIF(U11,A11,"MD")&amp;" days")</f>
        <v/>
      </c>
      <c r="W11" s="368" t="n"/>
      <c r="X11" s="191" t="n"/>
      <c r="Y11" s="191" t="n"/>
      <c r="Z11" s="670" t="n">
        <v>0</v>
      </c>
      <c r="AA11" s="671">
        <f>IF(OR(Y11="",Z11="",Z11=0),"",Y11*4.828/(Z11*24))</f>
        <v/>
      </c>
      <c r="AB11" s="373" t="n"/>
      <c r="AC11" s="373" t="n"/>
      <c r="AD11" s="671">
        <f>IF(OR(AB11="",AC11="",AC11=0),"",AB11*4.828/(AC11*24))</f>
        <v/>
      </c>
      <c r="AE11" s="436">
        <f>IF(OR(NOT(ISNUMBER(C10)),NOT(ISNUMBER(N11))),"",IF(S11&lt;&gt;"",S11,N11)-C10)</f>
        <v/>
      </c>
      <c r="AF11" s="191" t="n"/>
      <c r="AG11" s="368" t="n">
        <v>160</v>
      </c>
      <c r="AH11" s="675" t="n"/>
      <c r="AI11" s="671">
        <f>IF(OR(AG11="",AH11="",AH11=0),"",AG11*4.828/(AH11*24))</f>
        <v/>
      </c>
      <c r="AJ11" s="375" t="n"/>
      <c r="AK11" s="673" t="n"/>
      <c r="AL11" s="671">
        <f>IF(OR(AK11="",AK11="",AK11=0),"",4.828/(AK11*24))</f>
        <v/>
      </c>
      <c r="AM11" s="673" t="n"/>
      <c r="AN11" s="436">
        <f>IF(OR(NOT(ISNUMBER(C11)),NOT(ISNUMBER(W11))),"",IF(AB11&lt;&gt;"",AB11,W11)-C11)</f>
        <v/>
      </c>
      <c r="AO11" s="375" t="n"/>
      <c r="AP11" s="187">
        <f>IF($B11="","",TEXT($A11,"yyyymmdd")&amp;"_P"&amp;$C11&amp;"_C"&amp;$F11&amp;"_"&amp;TRIM(RIGHT(SUBSTITUTE(TRIM(SUBSTITUTE($K11,CHAR(160)," "))," ",REPT(" ",60)),60))&amp;IF($O11="","","-"&amp;TRIM(RIGHT(SUBSTITUTE(TRIM(SUBSTITUTE($O11,CHAR(160)," "))," ",REPT(" ",60)),60)))&amp;IF($S11="","","-"&amp;TRIM(RIGHT(SUBSTITUTE(TRIM(SUBSTITUTE($S11,CHAR(160)," "))," ",REPT(" ",60)),60)))&amp;".jpg")</f>
        <v/>
      </c>
    </row>
    <row r="12" ht="28" customFormat="1" customHeight="1" s="242">
      <c r="A12" s="169" t="n">
        <v>22240</v>
      </c>
      <c r="B12" s="367" t="inlineStr">
        <is>
          <t>Armstrong 500</t>
        </is>
      </c>
      <c r="C12" s="368" t="n">
        <v>11</v>
      </c>
      <c r="D12" s="368" t="inlineStr">
        <is>
          <t>C</t>
        </is>
      </c>
      <c r="E12" s="191" t="n">
        <v>6</v>
      </c>
      <c r="F12" s="368" t="n">
        <v>43</v>
      </c>
      <c r="G12" s="191" t="inlineStr">
        <is>
          <t>British Motor Corp.</t>
        </is>
      </c>
      <c r="H12" s="191" t="n"/>
      <c r="I12" s="368" t="inlineStr">
        <is>
          <t>Morris Major</t>
        </is>
      </c>
      <c r="J12" s="191" t="n"/>
      <c r="K12" s="368" t="inlineStr">
        <is>
          <t>Rod Murphy</t>
        </is>
      </c>
      <c r="L12" s="369" t="inlineStr"/>
      <c r="M12" s="669">
        <f>_xlfn.LET(_xlpm.d,_xlfn.XLOOKUP(K12,'[1]Birth Dates'!$A:$A,'[1]Birth Dates'!$B:$B,"",0),IF(_xlpm.d=0,"",_xlpm.d))</f>
        <v/>
      </c>
      <c r="N12" s="369">
        <f>IF(OR(M12="",A12="",NOT(ISNUMBER(M12)),M12&gt;A12),"",DATEDIF(M12,A12,"Y")&amp;" years, "&amp;DATEDIF(M12,A12,"YM")&amp;" months, "&amp;DATEDIF(M12,A12,"MD")&amp;" days")</f>
        <v/>
      </c>
      <c r="O12" s="368" t="inlineStr">
        <is>
          <t>John Calloway</t>
        </is>
      </c>
      <c r="P12" s="369" t="inlineStr"/>
      <c r="Q12" s="669">
        <f>_xlfn.LET(_xlpm.d,_xlfn.XLOOKUP(O12,'[1]Birth Dates'!$A:$A,'[1]Birth Dates'!$B:$B,"",0),IF(_xlpm.d=0,"",_xlpm.d))</f>
        <v/>
      </c>
      <c r="R12" s="368">
        <f>IF(OR(Q12="",A12="",NOT(ISNUMBER(Q12)),Q12&gt;A12),"",DATEDIF(Q12,A12,"Y")&amp;" years, "&amp;DATEDIF(Q12,A12,"YM")&amp;" months, "&amp;DATEDIF(Q12,A12,"MD")&amp;" days")</f>
        <v/>
      </c>
      <c r="S12" s="368" t="n"/>
      <c r="T12" s="369" t="inlineStr"/>
      <c r="U12" s="669">
        <f>_xlfn.LET(_xlpm.d,_xlfn.XLOOKUP(S12,'[1]Birth Dates'!$A:$A,'[1]Birth Dates'!$B:$B,"",0),IF(_xlpm.d=0,"",_xlpm.d))</f>
        <v/>
      </c>
      <c r="V12" s="368">
        <f>IF(OR(U12="",A12="",NOT(ISNUMBER(U12)),U12&gt;A12),"",DATEDIF(U12,A12,"Y")&amp;" years, "&amp;DATEDIF(U12,A12,"YM")&amp;" months, "&amp;DATEDIF(U12,A12,"MD")&amp;" days")</f>
        <v/>
      </c>
      <c r="W12" s="368" t="n"/>
      <c r="X12" s="191" t="n"/>
      <c r="Y12" s="191" t="n"/>
      <c r="Z12" s="670" t="n">
        <v>0</v>
      </c>
      <c r="AA12" s="671">
        <f>IF(OR(Y12="",Z12="",Z12=0),"",Y12*4.828/(Z12*24))</f>
        <v/>
      </c>
      <c r="AB12" s="373" t="n"/>
      <c r="AC12" s="373" t="n"/>
      <c r="AD12" s="671">
        <f>IF(OR(AB12="",AC12="",AC12=0),"",AB12*4.828/(AC12*24))</f>
        <v/>
      </c>
      <c r="AE12" s="436">
        <f>IF(OR(NOT(ISNUMBER(C11)),NOT(ISNUMBER(N12))),"",IF(S12&lt;&gt;"",S12,N12)-C11)</f>
        <v/>
      </c>
      <c r="AF12" s="191" t="n"/>
      <c r="AG12" s="368" t="n">
        <v>159</v>
      </c>
      <c r="AH12" s="675" t="n"/>
      <c r="AI12" s="671">
        <f>IF(OR(AG12="",AH12="",AH12=0),"",AG12*4.828/(AH12*24))</f>
        <v/>
      </c>
      <c r="AJ12" s="375" t="n"/>
      <c r="AK12" s="673" t="n"/>
      <c r="AL12" s="671">
        <f>IF(OR(AK12="",AK12="",AK12=0),"",4.828/(AK12*24))</f>
        <v/>
      </c>
      <c r="AM12" s="673" t="n"/>
      <c r="AN12" s="436">
        <f>IF(OR(NOT(ISNUMBER(C12)),NOT(ISNUMBER(W12))),"",IF(AB12&lt;&gt;"",AB12,W12)-C12)</f>
        <v/>
      </c>
      <c r="AO12" s="375" t="n"/>
      <c r="AP12" s="187">
        <f>IF($B12="","",TEXT($A12,"yyyymmdd")&amp;"_P"&amp;$C12&amp;"_C"&amp;$F12&amp;"_"&amp;TRIM(RIGHT(SUBSTITUTE(TRIM(SUBSTITUTE($K12,CHAR(160)," "))," ",REPT(" ",60)),60))&amp;IF($O12="","","-"&amp;TRIM(RIGHT(SUBSTITUTE(TRIM(SUBSTITUTE($O12,CHAR(160)," "))," ",REPT(" ",60)),60)))&amp;IF($S12="","","-"&amp;TRIM(RIGHT(SUBSTITUTE(TRIM(SUBSTITUTE($S12,CHAR(160)," "))," ",REPT(" ",60)),60)))&amp;".jpg")</f>
        <v/>
      </c>
    </row>
    <row r="13" ht="42" customFormat="1" customHeight="1" s="242">
      <c r="A13" s="169" t="n">
        <v>22240</v>
      </c>
      <c r="B13" s="367" t="inlineStr">
        <is>
          <t>Armstrong 500</t>
        </is>
      </c>
      <c r="C13" s="368" t="n">
        <v>12</v>
      </c>
      <c r="D13" s="368" t="inlineStr">
        <is>
          <t>C</t>
        </is>
      </c>
      <c r="E13" s="191" t="n">
        <v>7</v>
      </c>
      <c r="F13" s="368" t="n">
        <v>45</v>
      </c>
      <c r="G13" s="191" t="inlineStr">
        <is>
          <t>Rootes (Aust) Limited</t>
        </is>
      </c>
      <c r="H13" s="191" t="n"/>
      <c r="I13" s="368" t="inlineStr">
        <is>
          <t>Singer Gazelle</t>
        </is>
      </c>
      <c r="J13" s="191" t="n"/>
      <c r="K13" s="368" t="inlineStr">
        <is>
          <t>Harry Firth</t>
        </is>
      </c>
      <c r="L13" s="369" t="inlineStr">
        <is>
          <t>AUS</t>
        </is>
      </c>
      <c r="M13" s="669">
        <f>_xlfn.LET(_xlpm.d,_xlfn.XLOOKUP(K13,'[1]Birth Dates'!$A:$A,'[1]Birth Dates'!$B:$B,"",0),IF(_xlpm.d=0,"",_xlpm.d))</f>
        <v/>
      </c>
      <c r="N13" s="369">
        <f>IF(OR(M13="",A13="",NOT(ISNUMBER(M13)),M13&gt;A13),"",DATEDIF(M13,A13,"Y")&amp;" years, "&amp;DATEDIF(M13,A13,"YM")&amp;" months, "&amp;DATEDIF(M13,A13,"MD")&amp;" days")</f>
        <v/>
      </c>
      <c r="O13" s="368" t="inlineStr">
        <is>
          <t>John Reaburn</t>
        </is>
      </c>
      <c r="P13" s="369" t="inlineStr">
        <is>
          <t>AUS</t>
        </is>
      </c>
      <c r="Q13" s="669">
        <f>_xlfn.LET(_xlpm.d,_xlfn.XLOOKUP(O13,'[1]Birth Dates'!$A:$A,'[1]Birth Dates'!$B:$B,"",0),IF(_xlpm.d=0,"",_xlpm.d))</f>
        <v/>
      </c>
      <c r="R13" s="368">
        <f>IF(OR(Q13="",A13="",NOT(ISNUMBER(Q13)),Q13&gt;A13),"",DATEDIF(Q13,A13,"Y")&amp;" years, "&amp;DATEDIF(Q13,A13,"YM")&amp;" months, "&amp;DATEDIF(Q13,A13,"MD")&amp;" days")</f>
        <v/>
      </c>
      <c r="S13" s="368" t="n"/>
      <c r="T13" s="369" t="inlineStr"/>
      <c r="U13" s="669">
        <f>_xlfn.LET(_xlpm.d,_xlfn.XLOOKUP(S13,'[1]Birth Dates'!$A:$A,'[1]Birth Dates'!$B:$B,"",0),IF(_xlpm.d=0,"",_xlpm.d))</f>
        <v/>
      </c>
      <c r="V13" s="368">
        <f>IF(OR(U13="",A13="",NOT(ISNUMBER(U13)),U13&gt;A13),"",DATEDIF(U13,A13,"Y")&amp;" years, "&amp;DATEDIF(U13,A13,"YM")&amp;" months, "&amp;DATEDIF(U13,A13,"MD")&amp;" days")</f>
        <v/>
      </c>
      <c r="W13" s="368" t="n"/>
      <c r="X13" s="191" t="n"/>
      <c r="Y13" s="191" t="n"/>
      <c r="Z13" s="670" t="n">
        <v>0</v>
      </c>
      <c r="AA13" s="671">
        <f>IF(OR(Y13="",Z13="",Z13=0),"",Y13*4.828/(Z13*24))</f>
        <v/>
      </c>
      <c r="AB13" s="373" t="n"/>
      <c r="AC13" s="373" t="n"/>
      <c r="AD13" s="671">
        <f>IF(OR(AB13="",AC13="",AC13=0),"",AB13*4.828/(AC13*24))</f>
        <v/>
      </c>
      <c r="AE13" s="436">
        <f>IF(OR(NOT(ISNUMBER(C12)),NOT(ISNUMBER(N13))),"",IF(S13&lt;&gt;"",S13,N13)-C12)</f>
        <v/>
      </c>
      <c r="AF13" s="191" t="n"/>
      <c r="AG13" s="368" t="n">
        <v>159</v>
      </c>
      <c r="AH13" s="675" t="n"/>
      <c r="AI13" s="671">
        <f>IF(OR(AG13="",AH13="",AH13=0),"",AG13*4.828/(AH13*24))</f>
        <v/>
      </c>
      <c r="AJ13" s="375" t="n"/>
      <c r="AK13" s="673" t="n"/>
      <c r="AL13" s="671">
        <f>IF(OR(AK13="",AK13="",AK13=0),"",4.828/(AK13*24))</f>
        <v/>
      </c>
      <c r="AM13" s="673" t="n"/>
      <c r="AN13" s="436">
        <f>IF(OR(NOT(ISNUMBER(C13)),NOT(ISNUMBER(W13))),"",IF(AB13&lt;&gt;"",AB13,W13)-C13)</f>
        <v/>
      </c>
      <c r="AO13" s="375" t="n"/>
      <c r="AP13" s="187">
        <f>IF($B13="","",TEXT($A13,"yyyymmdd")&amp;"_P"&amp;$C13&amp;"_C"&amp;$F13&amp;"_"&amp;TRIM(RIGHT(SUBSTITUTE(TRIM(SUBSTITUTE($K13,CHAR(160)," "))," ",REPT(" ",60)),60))&amp;IF($O13="","","-"&amp;TRIM(RIGHT(SUBSTITUTE(TRIM(SUBSTITUTE($O13,CHAR(160)," "))," ",REPT(" ",60)),60)))&amp;IF($S13="","","-"&amp;TRIM(RIGHT(SUBSTITUTE(TRIM(SUBSTITUTE($S13,CHAR(160)," "))," ",REPT(" ",60)),60)))&amp;".jpg")</f>
        <v/>
      </c>
    </row>
    <row r="14" ht="42" customFormat="1" customHeight="1" s="242">
      <c r="A14" s="169" t="n">
        <v>22240</v>
      </c>
      <c r="B14" s="367" t="inlineStr">
        <is>
          <t>Armstrong 500</t>
        </is>
      </c>
      <c r="C14" s="368" t="n">
        <v>13</v>
      </c>
      <c r="D14" s="368" t="inlineStr">
        <is>
          <t>B</t>
        </is>
      </c>
      <c r="E14" s="191" t="n">
        <v>4</v>
      </c>
      <c r="F14" s="368" t="n">
        <v>27</v>
      </c>
      <c r="G14" s="191" t="inlineStr">
        <is>
          <t>Australian Motor Industries</t>
        </is>
      </c>
      <c r="H14" s="191" t="n"/>
      <c r="I14" s="368" t="inlineStr">
        <is>
          <t>Triumph Herald</t>
        </is>
      </c>
      <c r="J14" s="191" t="n"/>
      <c r="K14" s="368" t="inlineStr">
        <is>
          <t>Jack Maurer</t>
        </is>
      </c>
      <c r="L14" s="369" t="inlineStr"/>
      <c r="M14" s="669">
        <f>_xlfn.LET(_xlpm.d,_xlfn.XLOOKUP(K14,'[1]Birth Dates'!$A:$A,'[1]Birth Dates'!$B:$B,"",0),IF(_xlpm.d=0,"",_xlpm.d))</f>
        <v/>
      </c>
      <c r="N14" s="369">
        <f>IF(OR(M14="",A14="",NOT(ISNUMBER(M14)),M14&gt;A14),"",DATEDIF(M14,A14,"Y")&amp;" years, "&amp;DATEDIF(M14,A14,"YM")&amp;" months, "&amp;DATEDIF(M14,A14,"MD")&amp;" days")</f>
        <v/>
      </c>
      <c r="O14" s="368" t="inlineStr">
        <is>
          <t>Ern Abbott</t>
        </is>
      </c>
      <c r="P14" s="369" t="inlineStr">
        <is>
          <t>AUS</t>
        </is>
      </c>
      <c r="Q14" s="669">
        <f>_xlfn.LET(_xlpm.d,_xlfn.XLOOKUP(O14,'[1]Birth Dates'!$A:$A,'[1]Birth Dates'!$B:$B,"",0),IF(_xlpm.d=0,"",_xlpm.d))</f>
        <v/>
      </c>
      <c r="R14" s="368">
        <f>IF(OR(Q14="",A14="",NOT(ISNUMBER(Q14)),Q14&gt;A14),"",DATEDIF(Q14,A14,"Y")&amp;" years, "&amp;DATEDIF(Q14,A14,"YM")&amp;" months, "&amp;DATEDIF(Q14,A14,"MD")&amp;" days")</f>
        <v/>
      </c>
      <c r="S14" s="368" t="n"/>
      <c r="T14" s="369" t="inlineStr"/>
      <c r="U14" s="669">
        <f>_xlfn.LET(_xlpm.d,_xlfn.XLOOKUP(S14,'[1]Birth Dates'!$A:$A,'[1]Birth Dates'!$B:$B,"",0),IF(_xlpm.d=0,"",_xlpm.d))</f>
        <v/>
      </c>
      <c r="V14" s="368">
        <f>IF(OR(U14="",A14="",NOT(ISNUMBER(U14)),U14&gt;A14),"",DATEDIF(U14,A14,"Y")&amp;" years, "&amp;DATEDIF(U14,A14,"YM")&amp;" months, "&amp;DATEDIF(U14,A14,"MD")&amp;" days")</f>
        <v/>
      </c>
      <c r="W14" s="368" t="n"/>
      <c r="X14" s="191" t="n"/>
      <c r="Y14" s="191" t="n"/>
      <c r="Z14" s="670" t="n">
        <v>0</v>
      </c>
      <c r="AA14" s="671">
        <f>IF(OR(Y14="",Z14="",Z14=0),"",Y14*4.828/(Z14*24))</f>
        <v/>
      </c>
      <c r="AB14" s="373" t="n"/>
      <c r="AC14" s="373" t="n"/>
      <c r="AD14" s="671">
        <f>IF(OR(AB14="",AC14="",AC14=0),"",AB14*4.828/(AC14*24))</f>
        <v/>
      </c>
      <c r="AE14" s="436">
        <f>IF(OR(NOT(ISNUMBER(C13)),NOT(ISNUMBER(N14))),"",IF(S14&lt;&gt;"",S14,N14)-C13)</f>
        <v/>
      </c>
      <c r="AF14" s="191" t="n"/>
      <c r="AG14" s="368" t="n">
        <v>158</v>
      </c>
      <c r="AH14" s="675" t="n"/>
      <c r="AI14" s="671">
        <f>IF(OR(AG14="",AH14="",AH14=0),"",AG14*4.828/(AH14*24))</f>
        <v/>
      </c>
      <c r="AJ14" s="375" t="n"/>
      <c r="AK14" s="673" t="n"/>
      <c r="AL14" s="671">
        <f>IF(OR(AK14="",AK14="",AK14=0),"",4.828/(AK14*24))</f>
        <v/>
      </c>
      <c r="AM14" s="673" t="n"/>
      <c r="AN14" s="436">
        <f>IF(OR(NOT(ISNUMBER(C14)),NOT(ISNUMBER(W14))),"",IF(AB14&lt;&gt;"",AB14,W14)-C14)</f>
        <v/>
      </c>
      <c r="AO14" s="375" t="n"/>
      <c r="AP14" s="187">
        <f>IF($B14="","",TEXT($A14,"yyyymmdd")&amp;"_P"&amp;$C14&amp;"_C"&amp;$F14&amp;"_"&amp;TRIM(RIGHT(SUBSTITUTE(TRIM(SUBSTITUTE($K14,CHAR(160)," "))," ",REPT(" ",60)),60))&amp;IF($O14="","","-"&amp;TRIM(RIGHT(SUBSTITUTE(TRIM(SUBSTITUTE($O14,CHAR(160)," "))," ",REPT(" ",60)),60)))&amp;IF($S14="","","-"&amp;TRIM(RIGHT(SUBSTITUTE(TRIM(SUBSTITUTE($S14,CHAR(160)," "))," ",REPT(" ",60)),60)))&amp;".jpg")</f>
        <v/>
      </c>
    </row>
    <row r="15" ht="42" customFormat="1" customHeight="1" s="242">
      <c r="A15" s="169" t="n">
        <v>22240</v>
      </c>
      <c r="B15" s="367" t="inlineStr">
        <is>
          <t>Armstrong 500</t>
        </is>
      </c>
      <c r="C15" s="368" t="n">
        <v>14</v>
      </c>
      <c r="D15" s="368" t="inlineStr">
        <is>
          <t>B</t>
        </is>
      </c>
      <c r="E15" s="191" t="n">
        <v>5</v>
      </c>
      <c r="F15" s="368" t="n">
        <v>20</v>
      </c>
      <c r="G15" s="310" t="inlineStr">
        <is>
          <t>Orman's Service Station</t>
        </is>
      </c>
      <c r="H15" s="310" t="n"/>
      <c r="I15" s="368" t="inlineStr">
        <is>
          <t>Volkswagen</t>
        </is>
      </c>
      <c r="J15" s="310" t="n"/>
      <c r="K15" s="368" t="inlineStr">
        <is>
          <t>Ken (Rex) Orman</t>
        </is>
      </c>
      <c r="L15" s="369" t="inlineStr"/>
      <c r="M15" s="669">
        <f>_xlfn.LET(_xlpm.d,_xlfn.XLOOKUP(K15,'[1]Birth Dates'!$A:$A,'[1]Birth Dates'!$B:$B,"",0),IF(_xlpm.d=0,"",_xlpm.d))</f>
        <v/>
      </c>
      <c r="N15" s="369">
        <f>IF(OR(M15="",A15="",NOT(ISNUMBER(M15)),M15&gt;A15),"",DATEDIF(M15,A15,"Y")&amp;" years, "&amp;DATEDIF(M15,A15,"YM")&amp;" months, "&amp;DATEDIF(M15,A15,"MD")&amp;" days")</f>
        <v/>
      </c>
      <c r="O15" s="368" t="inlineStr">
        <is>
          <t>Max McPherson</t>
        </is>
      </c>
      <c r="P15" s="369" t="inlineStr"/>
      <c r="Q15" s="669">
        <f>_xlfn.LET(_xlpm.d,_xlfn.XLOOKUP(O15,'[1]Birth Dates'!$A:$A,'[1]Birth Dates'!$B:$B,"",0),IF(_xlpm.d=0,"",_xlpm.d))</f>
        <v/>
      </c>
      <c r="R15" s="368">
        <f>IF(OR(Q15="",A15="",NOT(ISNUMBER(Q15)),Q15&gt;A15),"",DATEDIF(Q15,A15,"Y")&amp;" years, "&amp;DATEDIF(Q15,A15,"YM")&amp;" months, "&amp;DATEDIF(Q15,A15,"MD")&amp;" days")</f>
        <v/>
      </c>
      <c r="S15" s="368" t="n"/>
      <c r="T15" s="369" t="inlineStr"/>
      <c r="U15" s="669">
        <f>_xlfn.LET(_xlpm.d,_xlfn.XLOOKUP(S15,'[1]Birth Dates'!$A:$A,'[1]Birth Dates'!$B:$B,"",0),IF(_xlpm.d=0,"",_xlpm.d))</f>
        <v/>
      </c>
      <c r="V15" s="368">
        <f>IF(OR(U15="",A15="",NOT(ISNUMBER(U15)),U15&gt;A15),"",DATEDIF(U15,A15,"Y")&amp;" years, "&amp;DATEDIF(U15,A15,"YM")&amp;" months, "&amp;DATEDIF(U15,A15,"MD")&amp;" days")</f>
        <v/>
      </c>
      <c r="W15" s="368" t="n"/>
      <c r="X15" s="191" t="n"/>
      <c r="Y15" s="191" t="n"/>
      <c r="Z15" s="670" t="n">
        <v>0</v>
      </c>
      <c r="AA15" s="671">
        <f>IF(OR(Y15="",Z15="",Z15=0),"",Y15*4.828/(Z15*24))</f>
        <v/>
      </c>
      <c r="AB15" s="373" t="n"/>
      <c r="AC15" s="373" t="n"/>
      <c r="AD15" s="671">
        <f>IF(OR(AB15="",AC15="",AC15=0),"",AB15*4.828/(AC15*24))</f>
        <v/>
      </c>
      <c r="AE15" s="436">
        <f>IF(OR(NOT(ISNUMBER(C14)),NOT(ISNUMBER(N15))),"",IF(S15&lt;&gt;"",S15,N15)-C14)</f>
        <v/>
      </c>
      <c r="AF15" s="191" t="n"/>
      <c r="AG15" s="368" t="n">
        <v>158</v>
      </c>
      <c r="AH15" s="675" t="n"/>
      <c r="AI15" s="671">
        <f>IF(OR(AG15="",AH15="",AH15=0),"",AG15*4.828/(AH15*24))</f>
        <v/>
      </c>
      <c r="AJ15" s="375" t="n"/>
      <c r="AK15" s="673" t="n"/>
      <c r="AL15" s="671">
        <f>IF(OR(AK15="",AK15="",AK15=0),"",4.828/(AK15*24))</f>
        <v/>
      </c>
      <c r="AM15" s="673" t="n"/>
      <c r="AN15" s="436">
        <f>IF(OR(NOT(ISNUMBER(C15)),NOT(ISNUMBER(W15))),"",IF(AB15&lt;&gt;"",AB15,W15)-C15)</f>
        <v/>
      </c>
      <c r="AO15" s="375" t="n"/>
      <c r="AP15" s="187">
        <f>IF($B15="","",TEXT($A15,"yyyymmdd")&amp;"_P"&amp;$C15&amp;"_C"&amp;$F15&amp;"_"&amp;TRIM(RIGHT(SUBSTITUTE(TRIM(SUBSTITUTE($K15,CHAR(160)," "))," ",REPT(" ",60)),60))&amp;IF($O15="","","-"&amp;TRIM(RIGHT(SUBSTITUTE(TRIM(SUBSTITUTE($O15,CHAR(160)," "))," ",REPT(" ",60)),60)))&amp;IF($S15="","","-"&amp;TRIM(RIGHT(SUBSTITUTE(TRIM(SUBSTITUTE($S15,CHAR(160)," "))," ",REPT(" ",60)),60)))&amp;".jpg")</f>
        <v/>
      </c>
    </row>
    <row r="16" ht="42" customFormat="1" customHeight="1" s="242">
      <c r="A16" s="169" t="n">
        <v>22240</v>
      </c>
      <c r="B16" s="367" t="inlineStr">
        <is>
          <t>Armstrong 500</t>
        </is>
      </c>
      <c r="C16" s="368" t="n">
        <v>15</v>
      </c>
      <c r="D16" s="368" t="inlineStr">
        <is>
          <t>D</t>
        </is>
      </c>
      <c r="E16" s="191" t="n">
        <v>3</v>
      </c>
      <c r="F16" s="368" t="n">
        <v>30</v>
      </c>
      <c r="G16" s="310" t="inlineStr">
        <is>
          <t>Autoland P/L</t>
        </is>
      </c>
      <c r="H16" s="310" t="n"/>
      <c r="I16" s="368" t="inlineStr">
        <is>
          <t>Ford Falcon XK</t>
        </is>
      </c>
      <c r="J16" s="310" t="n"/>
      <c r="K16" s="368" t="inlineStr">
        <is>
          <t>Bob Jane</t>
        </is>
      </c>
      <c r="L16" s="369" t="inlineStr">
        <is>
          <t>AUS</t>
        </is>
      </c>
      <c r="M16" s="669">
        <f>_xlfn.LET(_xlpm.d,_xlfn.XLOOKUP(K16,'[1]Birth Dates'!$A:$A,'[1]Birth Dates'!$B:$B,"",0),IF(_xlpm.d=0,"",_xlpm.d))</f>
        <v/>
      </c>
      <c r="N16" s="369">
        <f>IF(OR(M16="",A16="",NOT(ISNUMBER(M16)),M16&gt;A16),"",DATEDIF(M16,A16,"Y")&amp;" years, "&amp;DATEDIF(M16,A16,"YM")&amp;" months, "&amp;DATEDIF(M16,A16,"MD")&amp;" days")</f>
        <v/>
      </c>
      <c r="O16" s="368" t="inlineStr">
        <is>
          <t>Lou Molina</t>
        </is>
      </c>
      <c r="P16" s="369" t="inlineStr"/>
      <c r="Q16" s="669">
        <f>_xlfn.LET(_xlpm.d,_xlfn.XLOOKUP(O16,'[1]Birth Dates'!$A:$A,'[1]Birth Dates'!$B:$B,"",0),IF(_xlpm.d=0,"",_xlpm.d))</f>
        <v/>
      </c>
      <c r="R16" s="368">
        <f>IF(OR(Q16="",A16="",NOT(ISNUMBER(Q16)),Q16&gt;A16),"",DATEDIF(Q16,A16,"Y")&amp;" years, "&amp;DATEDIF(Q16,A16,"YM")&amp;" months, "&amp;DATEDIF(Q16,A16,"MD")&amp;" days")</f>
        <v/>
      </c>
      <c r="S16" s="368" t="n"/>
      <c r="T16" s="369" t="inlineStr"/>
      <c r="U16" s="669">
        <f>_xlfn.LET(_xlpm.d,_xlfn.XLOOKUP(S16,'[1]Birth Dates'!$A:$A,'[1]Birth Dates'!$B:$B,"",0),IF(_xlpm.d=0,"",_xlpm.d))</f>
        <v/>
      </c>
      <c r="V16" s="368">
        <f>IF(OR(U16="",A16="",NOT(ISNUMBER(U16)),U16&gt;A16),"",DATEDIF(U16,A16,"Y")&amp;" years, "&amp;DATEDIF(U16,A16,"YM")&amp;" months, "&amp;DATEDIF(U16,A16,"MD")&amp;" days")</f>
        <v/>
      </c>
      <c r="W16" s="368" t="n"/>
      <c r="X16" s="191" t="n"/>
      <c r="Y16" s="191" t="n"/>
      <c r="Z16" s="670" t="n">
        <v>0</v>
      </c>
      <c r="AA16" s="671">
        <f>IF(OR(Y16="",Z16="",Z16=0),"",Y16*4.828/(Z16*24))</f>
        <v/>
      </c>
      <c r="AB16" s="373" t="n"/>
      <c r="AC16" s="373" t="n"/>
      <c r="AD16" s="671">
        <f>IF(OR(AB16="",AC16="",AC16=0),"",AB16*4.828/(AC16*24))</f>
        <v/>
      </c>
      <c r="AE16" s="436">
        <f>IF(OR(NOT(ISNUMBER(C15)),NOT(ISNUMBER(N16))),"",IF(S16&lt;&gt;"",S16,N16)-C15)</f>
        <v/>
      </c>
      <c r="AF16" s="191" t="n"/>
      <c r="AG16" s="368" t="n">
        <v>158</v>
      </c>
      <c r="AH16" s="675" t="n"/>
      <c r="AI16" s="671">
        <f>IF(OR(AG16="",AH16="",AH16=0),"",AG16*4.828/(AH16*24))</f>
        <v/>
      </c>
      <c r="AJ16" s="375" t="n"/>
      <c r="AK16" s="673" t="n"/>
      <c r="AL16" s="671">
        <f>IF(OR(AK16="",AK16="",AK16=0),"",4.828/(AK16*24))</f>
        <v/>
      </c>
      <c r="AM16" s="673" t="n"/>
      <c r="AN16" s="436">
        <f>IF(OR(NOT(ISNUMBER(C16)),NOT(ISNUMBER(W16))),"",IF(AB16&lt;&gt;"",AB16,W16)-C16)</f>
        <v/>
      </c>
      <c r="AO16" s="375" t="n"/>
      <c r="AP16" s="187">
        <f>IF($B16="","",TEXT($A16,"yyyymmdd")&amp;"_P"&amp;$C16&amp;"_C"&amp;$F16&amp;"_"&amp;TRIM(RIGHT(SUBSTITUTE(TRIM(SUBSTITUTE($K16,CHAR(160)," "))," ",REPT(" ",60)),60))&amp;IF($O16="","","-"&amp;TRIM(RIGHT(SUBSTITUTE(TRIM(SUBSTITUTE($O16,CHAR(160)," "))," ",REPT(" ",60)),60)))&amp;IF($S16="","","-"&amp;TRIM(RIGHT(SUBSTITUTE(TRIM(SUBSTITUTE($S16,CHAR(160)," "))," ",REPT(" ",60)),60)))&amp;".jpg")</f>
        <v/>
      </c>
    </row>
    <row r="17" ht="42" customFormat="1" customHeight="1" s="242">
      <c r="A17" s="169" t="n">
        <v>22240</v>
      </c>
      <c r="B17" s="367" t="inlineStr">
        <is>
          <t>Armstrong 500</t>
        </is>
      </c>
      <c r="C17" s="368" t="n">
        <v>16</v>
      </c>
      <c r="D17" s="368" t="inlineStr">
        <is>
          <t>B</t>
        </is>
      </c>
      <c r="E17" s="191" t="n">
        <v>6</v>
      </c>
      <c r="F17" s="368" t="n">
        <v>18</v>
      </c>
      <c r="G17" s="310" t="inlineStr">
        <is>
          <t>Lanock Motors Ltd.</t>
        </is>
      </c>
      <c r="H17" s="310" t="n"/>
      <c r="I17" s="368" t="inlineStr">
        <is>
          <t>Volkswagen</t>
        </is>
      </c>
      <c r="J17" s="310" t="n"/>
      <c r="K17" s="368" t="inlineStr">
        <is>
          <t>David McKay</t>
        </is>
      </c>
      <c r="L17" s="369" t="inlineStr">
        <is>
          <t>AUS</t>
        </is>
      </c>
      <c r="M17" s="669">
        <f>_xlfn.LET(_xlpm.d,_xlfn.XLOOKUP(K17,'[1]Birth Dates'!$A:$A,'[1]Birth Dates'!$B:$B,"",0),IF(_xlpm.d=0,"",_xlpm.d))</f>
        <v/>
      </c>
      <c r="N17" s="369">
        <f>IF(OR(M17="",A17="",NOT(ISNUMBER(M17)),M17&gt;A17),"",DATEDIF(M17,A17,"Y")&amp;" years, "&amp;DATEDIF(M17,A17,"YM")&amp;" months, "&amp;DATEDIF(M17,A17,"MD")&amp;" days")</f>
        <v/>
      </c>
      <c r="O17" s="368" t="inlineStr">
        <is>
          <t>Greg Cusack</t>
        </is>
      </c>
      <c r="P17" s="369" t="inlineStr">
        <is>
          <t>AUS</t>
        </is>
      </c>
      <c r="Q17" s="669">
        <f>_xlfn.LET(_xlpm.d,_xlfn.XLOOKUP(O17,'[1]Birth Dates'!$A:$A,'[1]Birth Dates'!$B:$B,"",0),IF(_xlpm.d=0,"",_xlpm.d))</f>
        <v/>
      </c>
      <c r="R17" s="368">
        <f>IF(OR(Q17="",A17="",NOT(ISNUMBER(Q17)),Q17&gt;A17),"",DATEDIF(Q17,A17,"Y")&amp;" years, "&amp;DATEDIF(Q17,A17,"YM")&amp;" months, "&amp;DATEDIF(Q17,A17,"MD")&amp;" days")</f>
        <v/>
      </c>
      <c r="S17" s="368" t="n"/>
      <c r="T17" s="369" t="inlineStr"/>
      <c r="U17" s="669">
        <f>_xlfn.LET(_xlpm.d,_xlfn.XLOOKUP(S17,'[1]Birth Dates'!$A:$A,'[1]Birth Dates'!$B:$B,"",0),IF(_xlpm.d=0,"",_xlpm.d))</f>
        <v/>
      </c>
      <c r="V17" s="368">
        <f>IF(OR(U17="",A17="",NOT(ISNUMBER(U17)),U17&gt;A17),"",DATEDIF(U17,A17,"Y")&amp;" years, "&amp;DATEDIF(U17,A17,"YM")&amp;" months, "&amp;DATEDIF(U17,A17,"MD")&amp;" days")</f>
        <v/>
      </c>
      <c r="W17" s="368" t="n"/>
      <c r="X17" s="191" t="n"/>
      <c r="Y17" s="191" t="n"/>
      <c r="Z17" s="670" t="n">
        <v>0</v>
      </c>
      <c r="AA17" s="671">
        <f>IF(OR(Y17="",Z17="",Z17=0),"",Y17*4.828/(Z17*24))</f>
        <v/>
      </c>
      <c r="AB17" s="373" t="n"/>
      <c r="AC17" s="373" t="n"/>
      <c r="AD17" s="671">
        <f>IF(OR(AB17="",AC17="",AC17=0),"",AB17*4.828/(AC17*24))</f>
        <v/>
      </c>
      <c r="AE17" s="436">
        <f>IF(OR(NOT(ISNUMBER(C16)),NOT(ISNUMBER(N17))),"",IF(S17&lt;&gt;"",S17,N17)-C16)</f>
        <v/>
      </c>
      <c r="AF17" s="191" t="n"/>
      <c r="AG17" s="368" t="n">
        <v>158</v>
      </c>
      <c r="AH17" s="675" t="n"/>
      <c r="AI17" s="671">
        <f>IF(OR(AG17="",AH17="",AH17=0),"",AG17*4.828/(AH17*24))</f>
        <v/>
      </c>
      <c r="AJ17" s="375" t="n"/>
      <c r="AK17" s="673" t="n"/>
      <c r="AL17" s="671">
        <f>IF(OR(AK17="",AK17="",AK17=0),"",4.828/(AK17*24))</f>
        <v/>
      </c>
      <c r="AM17" s="673" t="n"/>
      <c r="AN17" s="436">
        <f>IF(OR(NOT(ISNUMBER(C17)),NOT(ISNUMBER(W17))),"",IF(AB17&lt;&gt;"",AB17,W17)-C17)</f>
        <v/>
      </c>
      <c r="AO17" s="375" t="n"/>
      <c r="AP17" s="187">
        <f>IF($B17="","",TEXT($A17,"yyyymmdd")&amp;"_P"&amp;$C17&amp;"_C"&amp;$F17&amp;"_"&amp;TRIM(RIGHT(SUBSTITUTE(TRIM(SUBSTITUTE($K17,CHAR(160)," "))," ",REPT(" ",60)),60))&amp;IF($O17="","","-"&amp;TRIM(RIGHT(SUBSTITUTE(TRIM(SUBSTITUTE($O17,CHAR(160)," "))," ",REPT(" ",60)),60)))&amp;IF($S17="","","-"&amp;TRIM(RIGHT(SUBSTITUTE(TRIM(SUBSTITUTE($S17,CHAR(160)," "))," ",REPT(" ",60)),60)))&amp;".jpg")</f>
        <v/>
      </c>
    </row>
    <row r="18" ht="28" customFormat="1" customHeight="1" s="242">
      <c r="A18" s="169" t="n">
        <v>22240</v>
      </c>
      <c r="B18" s="367" t="inlineStr">
        <is>
          <t>Armstrong 500</t>
        </is>
      </c>
      <c r="C18" s="368" t="n">
        <v>17</v>
      </c>
      <c r="D18" s="368" t="inlineStr">
        <is>
          <t>B</t>
        </is>
      </c>
      <c r="E18" s="191" t="n">
        <v>7</v>
      </c>
      <c r="F18" s="368" t="n">
        <v>19</v>
      </c>
      <c r="G18" s="310" t="inlineStr">
        <is>
          <t>Spencer Motors P/L</t>
        </is>
      </c>
      <c r="H18" s="310" t="n"/>
      <c r="I18" s="368" t="inlineStr">
        <is>
          <t>Volkswagen</t>
        </is>
      </c>
      <c r="J18" s="310" t="n"/>
      <c r="K18" s="368" t="inlineStr">
        <is>
          <t>Arthur Wylie</t>
        </is>
      </c>
      <c r="L18" s="369" t="inlineStr"/>
      <c r="M18" s="669">
        <f>_xlfn.LET(_xlpm.d,_xlfn.XLOOKUP(K18,'[1]Birth Dates'!$A:$A,'[1]Birth Dates'!$B:$B,"",0),IF(_xlpm.d=0,"",_xlpm.d))</f>
        <v/>
      </c>
      <c r="N18" s="369">
        <f>IF(OR(M18="",A18="",NOT(ISNUMBER(M18)),M18&gt;A18),"",DATEDIF(M18,A18,"Y")&amp;" years, "&amp;DATEDIF(M18,A18,"YM")&amp;" months, "&amp;DATEDIF(M18,A18,"MD")&amp;" days")</f>
        <v/>
      </c>
      <c r="O18" s="368" t="inlineStr">
        <is>
          <t>Ken Wylie</t>
        </is>
      </c>
      <c r="P18" s="369" t="inlineStr"/>
      <c r="Q18" s="669">
        <f>_xlfn.LET(_xlpm.d,_xlfn.XLOOKUP(O18,'[1]Birth Dates'!$A:$A,'[1]Birth Dates'!$B:$B,"",0),IF(_xlpm.d=0,"",_xlpm.d))</f>
        <v/>
      </c>
      <c r="R18" s="368">
        <f>IF(OR(Q18="",A18="",NOT(ISNUMBER(Q18)),Q18&gt;A18),"",DATEDIF(Q18,A18,"Y")&amp;" years, "&amp;DATEDIF(Q18,A18,"YM")&amp;" months, "&amp;DATEDIF(Q18,A18,"MD")&amp;" days")</f>
        <v/>
      </c>
      <c r="S18" s="368" t="n"/>
      <c r="T18" s="369" t="inlineStr"/>
      <c r="U18" s="669">
        <f>_xlfn.LET(_xlpm.d,_xlfn.XLOOKUP(S18,'[1]Birth Dates'!$A:$A,'[1]Birth Dates'!$B:$B,"",0),IF(_xlpm.d=0,"",_xlpm.d))</f>
        <v/>
      </c>
      <c r="V18" s="368">
        <f>IF(OR(U18="",A18="",NOT(ISNUMBER(U18)),U18&gt;A18),"",DATEDIF(U18,A18,"Y")&amp;" years, "&amp;DATEDIF(U18,A18,"YM")&amp;" months, "&amp;DATEDIF(U18,A18,"MD")&amp;" days")</f>
        <v/>
      </c>
      <c r="W18" s="368" t="n"/>
      <c r="X18" s="191" t="n"/>
      <c r="Y18" s="191" t="n"/>
      <c r="Z18" s="670" t="n">
        <v>0</v>
      </c>
      <c r="AA18" s="671">
        <f>IF(OR(Y18="",Z18="",Z18=0),"",Y18*4.828/(Z18*24))</f>
        <v/>
      </c>
      <c r="AB18" s="373" t="n"/>
      <c r="AC18" s="373" t="n"/>
      <c r="AD18" s="671">
        <f>IF(OR(AB18="",AC18="",AC18=0),"",AB18*4.828/(AC18*24))</f>
        <v/>
      </c>
      <c r="AE18" s="436">
        <f>IF(OR(NOT(ISNUMBER(C17)),NOT(ISNUMBER(N18))),"",IF(S18&lt;&gt;"",S18,N18)-C17)</f>
        <v/>
      </c>
      <c r="AF18" s="191" t="n"/>
      <c r="AG18" s="368" t="n">
        <v>157</v>
      </c>
      <c r="AH18" s="675" t="n"/>
      <c r="AI18" s="671">
        <f>IF(OR(AG18="",AH18="",AH18=0),"",AG18*4.828/(AH18*24))</f>
        <v/>
      </c>
      <c r="AJ18" s="375" t="n"/>
      <c r="AK18" s="673" t="n"/>
      <c r="AL18" s="671">
        <f>IF(OR(AK18="",AK18="",AK18=0),"",4.828/(AK18*24))</f>
        <v/>
      </c>
      <c r="AM18" s="673" t="n"/>
      <c r="AN18" s="436">
        <f>IF(OR(NOT(ISNUMBER(C18)),NOT(ISNUMBER(W18))),"",IF(AB18&lt;&gt;"",AB18,W18)-C18)</f>
        <v/>
      </c>
      <c r="AO18" s="375" t="n"/>
      <c r="AP18" s="187">
        <f>IF($B18="","",TEXT($A18,"yyyymmdd")&amp;"_P"&amp;$C18&amp;"_C"&amp;$F18&amp;"_"&amp;TRIM(RIGHT(SUBSTITUTE(TRIM(SUBSTITUTE($K18,CHAR(160)," "))," ",REPT(" ",60)),60))&amp;IF($O18="","","-"&amp;TRIM(RIGHT(SUBSTITUTE(TRIM(SUBSTITUTE($O18,CHAR(160)," "))," ",REPT(" ",60)),60)))&amp;IF($S18="","","-"&amp;TRIM(RIGHT(SUBSTITUTE(TRIM(SUBSTITUTE($S18,CHAR(160)," "))," ",REPT(" ",60)),60)))&amp;".jpg")</f>
        <v/>
      </c>
    </row>
    <row r="19" ht="42" customFormat="1" customHeight="1" s="242">
      <c r="A19" s="169" t="n">
        <v>22240</v>
      </c>
      <c r="B19" s="367" t="inlineStr">
        <is>
          <t>Armstrong 500</t>
        </is>
      </c>
      <c r="C19" s="368" t="n">
        <v>18</v>
      </c>
      <c r="D19" s="368" t="inlineStr">
        <is>
          <t>C</t>
        </is>
      </c>
      <c r="E19" s="191" t="n">
        <v>8</v>
      </c>
      <c r="F19" s="368" t="n">
        <v>36</v>
      </c>
      <c r="G19" s="310" t="inlineStr">
        <is>
          <t>Continental &amp; General Dist. P/L</t>
        </is>
      </c>
      <c r="H19" s="310" t="n"/>
      <c r="I19" s="368" t="inlineStr">
        <is>
          <t>Peugeot 403</t>
        </is>
      </c>
      <c r="J19" s="310" t="n"/>
      <c r="K19" s="368" t="inlineStr">
        <is>
          <t>Ron Lilley</t>
        </is>
      </c>
      <c r="L19" s="369" t="inlineStr"/>
      <c r="M19" s="669">
        <f>_xlfn.LET(_xlpm.d,_xlfn.XLOOKUP(K19,'[1]Birth Dates'!$A:$A,'[1]Birth Dates'!$B:$B,"",0),IF(_xlpm.d=0,"",_xlpm.d))</f>
        <v/>
      </c>
      <c r="N19" s="369">
        <f>IF(OR(M19="",A19="",NOT(ISNUMBER(M19)),M19&gt;A19),"",DATEDIF(M19,A19,"Y")&amp;" years, "&amp;DATEDIF(M19,A19,"YM")&amp;" months, "&amp;DATEDIF(M19,A19,"MD")&amp;" days")</f>
        <v/>
      </c>
      <c r="O19" s="368" t="inlineStr">
        <is>
          <t>Jim Gullan</t>
        </is>
      </c>
      <c r="P19" s="369" t="inlineStr"/>
      <c r="Q19" s="669">
        <f>_xlfn.LET(_xlpm.d,_xlfn.XLOOKUP(O19,'[1]Birth Dates'!$A:$A,'[1]Birth Dates'!$B:$B,"",0),IF(_xlpm.d=0,"",_xlpm.d))</f>
        <v/>
      </c>
      <c r="R19" s="368">
        <f>IF(OR(Q19="",A19="",NOT(ISNUMBER(Q19)),Q19&gt;A19),"",DATEDIF(Q19,A19,"Y")&amp;" years, "&amp;DATEDIF(Q19,A19,"YM")&amp;" months, "&amp;DATEDIF(Q19,A19,"MD")&amp;" days")</f>
        <v/>
      </c>
      <c r="S19" s="368" t="n"/>
      <c r="T19" s="369" t="inlineStr"/>
      <c r="U19" s="669">
        <f>_xlfn.LET(_xlpm.d,_xlfn.XLOOKUP(S19,'[1]Birth Dates'!$A:$A,'[1]Birth Dates'!$B:$B,"",0),IF(_xlpm.d=0,"",_xlpm.d))</f>
        <v/>
      </c>
      <c r="V19" s="368">
        <f>IF(OR(U19="",A19="",NOT(ISNUMBER(U19)),U19&gt;A19),"",DATEDIF(U19,A19,"Y")&amp;" years, "&amp;DATEDIF(U19,A19,"YM")&amp;" months, "&amp;DATEDIF(U19,A19,"MD")&amp;" days")</f>
        <v/>
      </c>
      <c r="W19" s="368" t="n"/>
      <c r="X19" s="191" t="n"/>
      <c r="Y19" s="191" t="n"/>
      <c r="Z19" s="670" t="n">
        <v>0</v>
      </c>
      <c r="AA19" s="671">
        <f>IF(OR(Y19="",Z19="",Z19=0),"",Y19*4.828/(Z19*24))</f>
        <v/>
      </c>
      <c r="AB19" s="373" t="n"/>
      <c r="AC19" s="373" t="n"/>
      <c r="AD19" s="671">
        <f>IF(OR(AB19="",AC19="",AC19=0),"",AB19*4.828/(AC19*24))</f>
        <v/>
      </c>
      <c r="AE19" s="436">
        <f>IF(OR(NOT(ISNUMBER(C18)),NOT(ISNUMBER(N19))),"",IF(S19&lt;&gt;"",S19,N19)-C18)</f>
        <v/>
      </c>
      <c r="AF19" s="191" t="n"/>
      <c r="AG19" s="368" t="n">
        <v>157</v>
      </c>
      <c r="AH19" s="675" t="n"/>
      <c r="AI19" s="671">
        <f>IF(OR(AG19="",AH19="",AH19=0),"",AG19*4.828/(AH19*24))</f>
        <v/>
      </c>
      <c r="AJ19" s="375" t="n"/>
      <c r="AK19" s="673" t="n"/>
      <c r="AL19" s="671">
        <f>IF(OR(AK19="",AK19="",AK19=0),"",4.828/(AK19*24))</f>
        <v/>
      </c>
      <c r="AM19" s="673" t="n"/>
      <c r="AN19" s="436">
        <f>IF(OR(NOT(ISNUMBER(C19)),NOT(ISNUMBER(W19))),"",IF(AB19&lt;&gt;"",AB19,W19)-C19)</f>
        <v/>
      </c>
      <c r="AO19" s="375" t="n"/>
      <c r="AP19" s="187">
        <f>IF($B19="","",TEXT($A19,"yyyymmdd")&amp;"_P"&amp;$C19&amp;"_C"&amp;$F19&amp;"_"&amp;TRIM(RIGHT(SUBSTITUTE(TRIM(SUBSTITUTE($K19,CHAR(160)," "))," ",REPT(" ",60)),60))&amp;IF($O19="","","-"&amp;TRIM(RIGHT(SUBSTITUTE(TRIM(SUBSTITUTE($O19,CHAR(160)," "))," ",REPT(" ",60)),60)))&amp;IF($S19="","","-"&amp;TRIM(RIGHT(SUBSTITUTE(TRIM(SUBSTITUTE($S19,CHAR(160)," "))," ",REPT(" ",60)),60)))&amp;".jpg")</f>
        <v/>
      </c>
    </row>
    <row r="20" ht="28" customFormat="1" customHeight="1" s="242">
      <c r="A20" s="169" t="n">
        <v>22240</v>
      </c>
      <c r="B20" s="367" t="inlineStr">
        <is>
          <t>Armstrong 500</t>
        </is>
      </c>
      <c r="C20" s="368" t="n">
        <v>19</v>
      </c>
      <c r="D20" s="368" t="inlineStr">
        <is>
          <t>B</t>
        </is>
      </c>
      <c r="E20" s="191" t="n">
        <v>8</v>
      </c>
      <c r="F20" s="368" t="n">
        <v>29</v>
      </c>
      <c r="G20" s="310" t="inlineStr">
        <is>
          <t>Nalders Garage</t>
        </is>
      </c>
      <c r="H20" s="310" t="n"/>
      <c r="I20" s="368" t="inlineStr">
        <is>
          <t>Ford Anglia</t>
        </is>
      </c>
      <c r="J20" s="310" t="n"/>
      <c r="K20" s="368" t="inlineStr">
        <is>
          <t>Bill Nalder</t>
        </is>
      </c>
      <c r="L20" s="369" t="inlineStr"/>
      <c r="M20" s="669">
        <f>_xlfn.LET(_xlpm.d,_xlfn.XLOOKUP(K20,'[1]Birth Dates'!$A:$A,'[1]Birth Dates'!$B:$B,"",0),IF(_xlpm.d=0,"",_xlpm.d))</f>
        <v/>
      </c>
      <c r="N20" s="369">
        <f>IF(OR(M20="",A20="",NOT(ISNUMBER(M20)),M20&gt;A20),"",DATEDIF(M20,A20,"Y")&amp;" years, "&amp;DATEDIF(M20,A20,"YM")&amp;" months, "&amp;DATEDIF(M20,A20,"MD")&amp;" days")</f>
        <v/>
      </c>
      <c r="O20" s="368" t="inlineStr">
        <is>
          <t>John Amp</t>
        </is>
      </c>
      <c r="P20" s="369" t="inlineStr"/>
      <c r="Q20" s="669">
        <f>_xlfn.LET(_xlpm.d,_xlfn.XLOOKUP(O20,'[1]Birth Dates'!$A:$A,'[1]Birth Dates'!$B:$B,"",0),IF(_xlpm.d=0,"",_xlpm.d))</f>
        <v/>
      </c>
      <c r="R20" s="368">
        <f>IF(OR(Q20="",A20="",NOT(ISNUMBER(Q20)),Q20&gt;A20),"",DATEDIF(Q20,A20,"Y")&amp;" years, "&amp;DATEDIF(Q20,A20,"YM")&amp;" months, "&amp;DATEDIF(Q20,A20,"MD")&amp;" days")</f>
        <v/>
      </c>
      <c r="S20" s="368" t="n"/>
      <c r="T20" s="369" t="inlineStr"/>
      <c r="U20" s="669">
        <f>_xlfn.LET(_xlpm.d,_xlfn.XLOOKUP(S20,'[1]Birth Dates'!$A:$A,'[1]Birth Dates'!$B:$B,"",0),IF(_xlpm.d=0,"",_xlpm.d))</f>
        <v/>
      </c>
      <c r="V20" s="368">
        <f>IF(OR(U20="",A20="",NOT(ISNUMBER(U20)),U20&gt;A20),"",DATEDIF(U20,A20,"Y")&amp;" years, "&amp;DATEDIF(U20,A20,"YM")&amp;" months, "&amp;DATEDIF(U20,A20,"MD")&amp;" days")</f>
        <v/>
      </c>
      <c r="W20" s="368" t="n"/>
      <c r="X20" s="191" t="n"/>
      <c r="Y20" s="191" t="n"/>
      <c r="Z20" s="670" t="n">
        <v>0</v>
      </c>
      <c r="AA20" s="671">
        <f>IF(OR(Y20="",Z20="",Z20=0),"",Y20*4.828/(Z20*24))</f>
        <v/>
      </c>
      <c r="AB20" s="373" t="n"/>
      <c r="AC20" s="373" t="n"/>
      <c r="AD20" s="671">
        <f>IF(OR(AB20="",AC20="",AC20=0),"",AB20*4.828/(AC20*24))</f>
        <v/>
      </c>
      <c r="AE20" s="436">
        <f>IF(OR(NOT(ISNUMBER(C19)),NOT(ISNUMBER(N20))),"",IF(S20&lt;&gt;"",S20,N20)-C19)</f>
        <v/>
      </c>
      <c r="AF20" s="191" t="n"/>
      <c r="AG20" s="368" t="n">
        <v>156</v>
      </c>
      <c r="AH20" s="675" t="n"/>
      <c r="AI20" s="671">
        <f>IF(OR(AG20="",AH20="",AH20=0),"",AG20*4.828/(AH20*24))</f>
        <v/>
      </c>
      <c r="AJ20" s="375" t="n"/>
      <c r="AK20" s="673" t="n"/>
      <c r="AL20" s="671">
        <f>IF(OR(AK20="",AK20="",AK20=0),"",4.828/(AK20*24))</f>
        <v/>
      </c>
      <c r="AM20" s="673" t="n"/>
      <c r="AN20" s="436">
        <f>IF(OR(NOT(ISNUMBER(C20)),NOT(ISNUMBER(W20))),"",IF(AB20&lt;&gt;"",AB20,W20)-C20)</f>
        <v/>
      </c>
      <c r="AO20" s="375" t="n"/>
      <c r="AP20" s="187">
        <f>IF($B20="","",TEXT($A20,"yyyymmdd")&amp;"_P"&amp;$C20&amp;"_C"&amp;$F20&amp;"_"&amp;TRIM(RIGHT(SUBSTITUTE(TRIM(SUBSTITUTE($K20,CHAR(160)," "))," ",REPT(" ",60)),60))&amp;IF($O20="","","-"&amp;TRIM(RIGHT(SUBSTITUTE(TRIM(SUBSTITUTE($O20,CHAR(160)," "))," ",REPT(" ",60)),60)))&amp;IF($S20="","","-"&amp;TRIM(RIGHT(SUBSTITUTE(TRIM(SUBSTITUTE($S20,CHAR(160)," "))," ",REPT(" ",60)),60)))&amp;".jpg")</f>
        <v/>
      </c>
    </row>
    <row r="21" ht="42" customFormat="1" customHeight="1" s="242">
      <c r="A21" s="169" t="n">
        <v>22240</v>
      </c>
      <c r="B21" s="367" t="inlineStr">
        <is>
          <t>Armstrong 500</t>
        </is>
      </c>
      <c r="C21" s="368" t="n">
        <v>20</v>
      </c>
      <c r="D21" s="368" t="inlineStr">
        <is>
          <t>C</t>
        </is>
      </c>
      <c r="E21" s="191" t="n">
        <v>9</v>
      </c>
      <c r="F21" s="368" t="n">
        <v>39</v>
      </c>
      <c r="G21" s="310" t="inlineStr">
        <is>
          <t>Continental &amp; General Dist. P/L</t>
        </is>
      </c>
      <c r="H21" s="310" t="n"/>
      <c r="I21" s="368" t="inlineStr">
        <is>
          <t>Austin Lancer</t>
        </is>
      </c>
      <c r="J21" s="310" t="n"/>
      <c r="K21" s="368" t="inlineStr">
        <is>
          <t>Brian Foley</t>
        </is>
      </c>
      <c r="L21" s="369" t="inlineStr">
        <is>
          <t>AUS</t>
        </is>
      </c>
      <c r="M21" s="669">
        <f>_xlfn.LET(_xlpm.d,_xlfn.XLOOKUP(K21,'[1]Birth Dates'!$A:$A,'[1]Birth Dates'!$B:$B,"",0),IF(_xlpm.d=0,"",_xlpm.d))</f>
        <v/>
      </c>
      <c r="N21" s="369">
        <f>IF(OR(M21="",A21="",NOT(ISNUMBER(M21)),M21&gt;A21),"",DATEDIF(M21,A21,"Y")&amp;" years, "&amp;DATEDIF(M21,A21,"YM")&amp;" months, "&amp;DATEDIF(M21,A21,"MD")&amp;" days")</f>
        <v/>
      </c>
      <c r="O21" s="368" t="inlineStr">
        <is>
          <t>Alan Edney</t>
        </is>
      </c>
      <c r="P21" s="369" t="inlineStr">
        <is>
          <t>AUS</t>
        </is>
      </c>
      <c r="Q21" s="669">
        <f>_xlfn.LET(_xlpm.d,_xlfn.XLOOKUP(O21,'[1]Birth Dates'!$A:$A,'[1]Birth Dates'!$B:$B,"",0),IF(_xlpm.d=0,"",_xlpm.d))</f>
        <v/>
      </c>
      <c r="R21" s="368">
        <f>IF(OR(Q21="",A21="",NOT(ISNUMBER(Q21)),Q21&gt;A21),"",DATEDIF(Q21,A21,"Y")&amp;" years, "&amp;DATEDIF(Q21,A21,"YM")&amp;" months, "&amp;DATEDIF(Q21,A21,"MD")&amp;" days")</f>
        <v/>
      </c>
      <c r="S21" s="368" t="n"/>
      <c r="T21" s="369" t="inlineStr"/>
      <c r="U21" s="669">
        <f>_xlfn.LET(_xlpm.d,_xlfn.XLOOKUP(S21,'[1]Birth Dates'!$A:$A,'[1]Birth Dates'!$B:$B,"",0),IF(_xlpm.d=0,"",_xlpm.d))</f>
        <v/>
      </c>
      <c r="V21" s="368">
        <f>IF(OR(U21="",A21="",NOT(ISNUMBER(U21)),U21&gt;A21),"",DATEDIF(U21,A21,"Y")&amp;" years, "&amp;DATEDIF(U21,A21,"YM")&amp;" months, "&amp;DATEDIF(U21,A21,"MD")&amp;" days")</f>
        <v/>
      </c>
      <c r="W21" s="368" t="n"/>
      <c r="X21" s="191" t="n"/>
      <c r="Y21" s="191" t="n"/>
      <c r="Z21" s="670" t="n">
        <v>0</v>
      </c>
      <c r="AA21" s="671">
        <f>IF(OR(Y21="",Z21="",Z21=0),"",Y21*4.828/(Z21*24))</f>
        <v/>
      </c>
      <c r="AB21" s="373" t="n"/>
      <c r="AC21" s="373" t="n"/>
      <c r="AD21" s="671">
        <f>IF(OR(AB21="",AC21="",AC21=0),"",AB21*4.828/(AC21*24))</f>
        <v/>
      </c>
      <c r="AE21" s="436">
        <f>IF(OR(NOT(ISNUMBER(C20)),NOT(ISNUMBER(N21))),"",IF(S21&lt;&gt;"",S21,N21)-C20)</f>
        <v/>
      </c>
      <c r="AF21" s="191" t="n"/>
      <c r="AG21" s="368" t="n">
        <v>155</v>
      </c>
      <c r="AH21" s="675" t="n"/>
      <c r="AI21" s="671">
        <f>IF(OR(AG21="",AH21="",AH21=0),"",AG21*4.828/(AH21*24))</f>
        <v/>
      </c>
      <c r="AJ21" s="375" t="n"/>
      <c r="AK21" s="673" t="n"/>
      <c r="AL21" s="671">
        <f>IF(OR(AK21="",AK21="",AK21=0),"",4.828/(AK21*24))</f>
        <v/>
      </c>
      <c r="AM21" s="673" t="n"/>
      <c r="AN21" s="436">
        <f>IF(OR(NOT(ISNUMBER(C21)),NOT(ISNUMBER(W21))),"",IF(AB21&lt;&gt;"",AB21,W21)-C21)</f>
        <v/>
      </c>
      <c r="AO21" s="375" t="n"/>
      <c r="AP21" s="187">
        <f>IF($B21="","",TEXT($A21,"yyyymmdd")&amp;"_P"&amp;$C21&amp;"_C"&amp;$F21&amp;"_"&amp;TRIM(RIGHT(SUBSTITUTE(TRIM(SUBSTITUTE($K21,CHAR(160)," "))," ",REPT(" ",60)),60))&amp;IF($O21="","","-"&amp;TRIM(RIGHT(SUBSTITUTE(TRIM(SUBSTITUTE($O21,CHAR(160)," "))," ",REPT(" ",60)),60)))&amp;IF($S21="","","-"&amp;TRIM(RIGHT(SUBSTITUTE(TRIM(SUBSTITUTE($S21,CHAR(160)," "))," ",REPT(" ",60)),60)))&amp;".jpg")</f>
        <v/>
      </c>
    </row>
    <row r="22" ht="42" customFormat="1" customHeight="1" s="242">
      <c r="A22" s="169" t="n">
        <v>22240</v>
      </c>
      <c r="B22" s="367" t="inlineStr">
        <is>
          <t>Armstrong 500</t>
        </is>
      </c>
      <c r="C22" s="368" t="n">
        <v>21</v>
      </c>
      <c r="D22" s="368" t="inlineStr">
        <is>
          <t>E</t>
        </is>
      </c>
      <c r="E22" s="191" t="n">
        <v>1</v>
      </c>
      <c r="F22" s="368" t="n">
        <v>32</v>
      </c>
      <c r="G22" s="310" t="inlineStr">
        <is>
          <t>Sabina Motors P/L</t>
        </is>
      </c>
      <c r="H22" s="310" t="n"/>
      <c r="I22" s="368" t="inlineStr">
        <is>
          <t>Ford Customline</t>
        </is>
      </c>
      <c r="J22" s="310" t="n"/>
      <c r="K22" s="368" t="inlineStr">
        <is>
          <t>Ray Gibbs</t>
        </is>
      </c>
      <c r="L22" s="369" t="inlineStr"/>
      <c r="M22" s="669">
        <f>_xlfn.LET(_xlpm.d,_xlfn.XLOOKUP(K22,'[1]Birth Dates'!$A:$A,'[1]Birth Dates'!$B:$B,"",0),IF(_xlpm.d=0,"",_xlpm.d))</f>
        <v/>
      </c>
      <c r="N22" s="369">
        <f>IF(OR(M22="",A22="",NOT(ISNUMBER(M22)),M22&gt;A22),"",DATEDIF(M22,A22,"Y")&amp;" years, "&amp;DATEDIF(M22,A22,"YM")&amp;" months, "&amp;DATEDIF(M22,A22,"MD")&amp;" days")</f>
        <v/>
      </c>
      <c r="O22" s="368" t="inlineStr">
        <is>
          <t>Murray Carter</t>
        </is>
      </c>
      <c r="P22" s="369" t="inlineStr">
        <is>
          <t>AUS</t>
        </is>
      </c>
      <c r="Q22" s="669">
        <f>_xlfn.LET(_xlpm.d,_xlfn.XLOOKUP(O22,'[1]Birth Dates'!$A:$A,'[1]Birth Dates'!$B:$B,"",0),IF(_xlpm.d=0,"",_xlpm.d))</f>
        <v/>
      </c>
      <c r="R22" s="368">
        <f>IF(OR(Q22="",A22="",NOT(ISNUMBER(Q22)),Q22&gt;A22),"",DATEDIF(Q22,A22,"Y")&amp;" years, "&amp;DATEDIF(Q22,A22,"YM")&amp;" months, "&amp;DATEDIF(Q22,A22,"MD")&amp;" days")</f>
        <v/>
      </c>
      <c r="S22" s="368" t="n"/>
      <c r="T22" s="369" t="inlineStr"/>
      <c r="U22" s="669">
        <f>_xlfn.LET(_xlpm.d,_xlfn.XLOOKUP(S22,'[1]Birth Dates'!$A:$A,'[1]Birth Dates'!$B:$B,"",0),IF(_xlpm.d=0,"",_xlpm.d))</f>
        <v/>
      </c>
      <c r="V22" s="368">
        <f>IF(OR(U22="",A22="",NOT(ISNUMBER(U22)),U22&gt;A22),"",DATEDIF(U22,A22,"Y")&amp;" years, "&amp;DATEDIF(U22,A22,"YM")&amp;" months, "&amp;DATEDIF(U22,A22,"MD")&amp;" days")</f>
        <v/>
      </c>
      <c r="W22" s="368" t="n"/>
      <c r="X22" s="191" t="n"/>
      <c r="Y22" s="191" t="n"/>
      <c r="Z22" s="670" t="n">
        <v>0</v>
      </c>
      <c r="AA22" s="671">
        <f>IF(OR(Y22="",Z22="",Z22=0),"",Y22*4.828/(Z22*24))</f>
        <v/>
      </c>
      <c r="AB22" s="373" t="n"/>
      <c r="AC22" s="373" t="n"/>
      <c r="AD22" s="671">
        <f>IF(OR(AB22="",AC22="",AC22=0),"",AB22*4.828/(AC22*24))</f>
        <v/>
      </c>
      <c r="AE22" s="436">
        <f>IF(OR(NOT(ISNUMBER(C21)),NOT(ISNUMBER(N22))),"",IF(S22&lt;&gt;"",S22,N22)-C21)</f>
        <v/>
      </c>
      <c r="AF22" s="191" t="n"/>
      <c r="AG22" s="368" t="n">
        <v>154</v>
      </c>
      <c r="AH22" s="675" t="n"/>
      <c r="AI22" s="671">
        <f>IF(OR(AG22="",AH22="",AH22=0),"",AG22*4.828/(AH22*24))</f>
        <v/>
      </c>
      <c r="AJ22" s="375" t="n"/>
      <c r="AK22" s="673" t="n"/>
      <c r="AL22" s="671">
        <f>IF(OR(AK22="",AK22="",AK22=0),"",4.828/(AK22*24))</f>
        <v/>
      </c>
      <c r="AM22" s="673" t="n"/>
      <c r="AN22" s="436">
        <f>IF(OR(NOT(ISNUMBER(C22)),NOT(ISNUMBER(W22))),"",IF(AB22&lt;&gt;"",AB22,W22)-C22)</f>
        <v/>
      </c>
      <c r="AO22" s="375" t="n"/>
      <c r="AP22" s="187">
        <f>IF($B22="","",TEXT($A22,"yyyymmdd")&amp;"_P"&amp;$C22&amp;"_C"&amp;$F22&amp;"_"&amp;TRIM(RIGHT(SUBSTITUTE(TRIM(SUBSTITUTE($K22,CHAR(160)," "))," ",REPT(" ",60)),60))&amp;IF($O22="","","-"&amp;TRIM(RIGHT(SUBSTITUTE(TRIM(SUBSTITUTE($O22,CHAR(160)," "))," ",REPT(" ",60)),60)))&amp;IF($S22="","","-"&amp;TRIM(RIGHT(SUBSTITUTE(TRIM(SUBSTITUTE($S22,CHAR(160)," "))," ",REPT(" ",60)),60)))&amp;".jpg")</f>
        <v/>
      </c>
    </row>
    <row r="23" ht="28" customFormat="1" customHeight="1" s="242">
      <c r="A23" s="169" t="n">
        <v>22240</v>
      </c>
      <c r="B23" s="367" t="inlineStr">
        <is>
          <t>Armstrong 500</t>
        </is>
      </c>
      <c r="C23" s="368" t="n">
        <v>22</v>
      </c>
      <c r="D23" s="368" t="inlineStr">
        <is>
          <t>B</t>
        </is>
      </c>
      <c r="E23" s="191" t="n">
        <v>9</v>
      </c>
      <c r="F23" s="368" t="n">
        <v>14</v>
      </c>
      <c r="G23" s="310" t="inlineStr">
        <is>
          <t>Ecurie Dauphine</t>
        </is>
      </c>
      <c r="H23" s="310" t="n"/>
      <c r="I23" s="368" t="inlineStr">
        <is>
          <t>Renault Dauphine</t>
        </is>
      </c>
      <c r="J23" s="310" t="n"/>
      <c r="K23" s="368" t="inlineStr">
        <is>
          <t>Jm Leighton</t>
        </is>
      </c>
      <c r="L23" s="369" t="inlineStr"/>
      <c r="M23" s="669">
        <f>_xlfn.LET(_xlpm.d,_xlfn.XLOOKUP(K23,'[1]Birth Dates'!$A:$A,'[1]Birth Dates'!$B:$B,"",0),IF(_xlpm.d=0,"",_xlpm.d))</f>
        <v/>
      </c>
      <c r="N23" s="369">
        <f>IF(OR(M23="",A23="",NOT(ISNUMBER(M23)),M23&gt;A23),"",DATEDIF(M23,A23,"Y")&amp;" years, "&amp;DATEDIF(M23,A23,"YM")&amp;" months, "&amp;DATEDIF(M23,A23,"MD")&amp;" days")</f>
        <v/>
      </c>
      <c r="O23" s="368" t="inlineStr">
        <is>
          <t>Alan Ling</t>
        </is>
      </c>
      <c r="P23" s="369" t="inlineStr"/>
      <c r="Q23" s="669">
        <f>_xlfn.LET(_xlpm.d,_xlfn.XLOOKUP(O23,'[1]Birth Dates'!$A:$A,'[1]Birth Dates'!$B:$B,"",0),IF(_xlpm.d=0,"",_xlpm.d))</f>
        <v/>
      </c>
      <c r="R23" s="368">
        <f>IF(OR(Q23="",A23="",NOT(ISNUMBER(Q23)),Q23&gt;A23),"",DATEDIF(Q23,A23,"Y")&amp;" years, "&amp;DATEDIF(Q23,A23,"YM")&amp;" months, "&amp;DATEDIF(Q23,A23,"MD")&amp;" days")</f>
        <v/>
      </c>
      <c r="S23" s="368" t="n"/>
      <c r="T23" s="369" t="inlineStr"/>
      <c r="U23" s="669">
        <f>_xlfn.LET(_xlpm.d,_xlfn.XLOOKUP(S23,'[1]Birth Dates'!$A:$A,'[1]Birth Dates'!$B:$B,"",0),IF(_xlpm.d=0,"",_xlpm.d))</f>
        <v/>
      </c>
      <c r="V23" s="368">
        <f>IF(OR(U23="",A23="",NOT(ISNUMBER(U23)),U23&gt;A23),"",DATEDIF(U23,A23,"Y")&amp;" years, "&amp;DATEDIF(U23,A23,"YM")&amp;" months, "&amp;DATEDIF(U23,A23,"MD")&amp;" days")</f>
        <v/>
      </c>
      <c r="W23" s="368" t="n"/>
      <c r="X23" s="191" t="n"/>
      <c r="Y23" s="191" t="n"/>
      <c r="Z23" s="670" t="n">
        <v>0</v>
      </c>
      <c r="AA23" s="671">
        <f>IF(OR(Y23="",Z23="",Z23=0),"",Y23*4.828/(Z23*24))</f>
        <v/>
      </c>
      <c r="AB23" s="373" t="n"/>
      <c r="AC23" s="373" t="n"/>
      <c r="AD23" s="671">
        <f>IF(OR(AB23="",AC23="",AC23=0),"",AB23*4.828/(AC23*24))</f>
        <v/>
      </c>
      <c r="AE23" s="436">
        <f>IF(OR(NOT(ISNUMBER(C22)),NOT(ISNUMBER(N23))),"",IF(S23&lt;&gt;"",S23,N23)-C22)</f>
        <v/>
      </c>
      <c r="AF23" s="191" t="n"/>
      <c r="AG23" s="368" t="n">
        <v>154</v>
      </c>
      <c r="AH23" s="675" t="n"/>
      <c r="AI23" s="671">
        <f>IF(OR(AG23="",AH23="",AH23=0),"",AG23*4.828/(AH23*24))</f>
        <v/>
      </c>
      <c r="AJ23" s="375" t="n"/>
      <c r="AK23" s="673" t="n"/>
      <c r="AL23" s="671">
        <f>IF(OR(AK23="",AK23="",AK23=0),"",4.828/(AK23*24))</f>
        <v/>
      </c>
      <c r="AM23" s="673" t="n"/>
      <c r="AN23" s="436">
        <f>IF(OR(NOT(ISNUMBER(C23)),NOT(ISNUMBER(W23))),"",IF(AB23&lt;&gt;"",AB23,W23)-C23)</f>
        <v/>
      </c>
      <c r="AO23" s="375" t="n"/>
      <c r="AP23" s="187">
        <f>IF($B23="","",TEXT($A23,"yyyymmdd")&amp;"_P"&amp;$C23&amp;"_C"&amp;$F23&amp;"_"&amp;TRIM(RIGHT(SUBSTITUTE(TRIM(SUBSTITUTE($K23,CHAR(160)," "))," ",REPT(" ",60)),60))&amp;IF($O23="","","-"&amp;TRIM(RIGHT(SUBSTITUTE(TRIM(SUBSTITUTE($O23,CHAR(160)," "))," ",REPT(" ",60)),60)))&amp;IF($S23="","","-"&amp;TRIM(RIGHT(SUBSTITUTE(TRIM(SUBSTITUTE($S23,CHAR(160)," "))," ",REPT(" ",60)),60)))&amp;".jpg")</f>
        <v/>
      </c>
    </row>
    <row r="24" ht="42" customFormat="1" customHeight="1" s="242">
      <c r="A24" s="169" t="n">
        <v>22240</v>
      </c>
      <c r="B24" s="367" t="inlineStr">
        <is>
          <t>Armstrong 500</t>
        </is>
      </c>
      <c r="C24" s="368" t="n">
        <v>23</v>
      </c>
      <c r="D24" s="368" t="inlineStr">
        <is>
          <t>A</t>
        </is>
      </c>
      <c r="E24" s="368" t="n">
        <v>1</v>
      </c>
      <c r="F24" s="368" t="n">
        <v>1</v>
      </c>
      <c r="G24" s="310" t="inlineStr">
        <is>
          <t>Continental &amp; General Dist.</t>
        </is>
      </c>
      <c r="H24" s="310" t="n"/>
      <c r="I24" s="368" t="inlineStr">
        <is>
          <t>NSU Prinz</t>
        </is>
      </c>
      <c r="J24" s="310" t="n"/>
      <c r="K24" s="368" t="inlineStr">
        <is>
          <t>Lex Davison</t>
        </is>
      </c>
      <c r="L24" s="369" t="inlineStr">
        <is>
          <t>AUS</t>
        </is>
      </c>
      <c r="M24" s="669">
        <f>_xlfn.LET(_xlpm.d,_xlfn.XLOOKUP(K24,'[1]Birth Dates'!$A:$A,'[1]Birth Dates'!$B:$B,"",0),IF(_xlpm.d=0,"",_xlpm.d))</f>
        <v/>
      </c>
      <c r="N24" s="369">
        <f>IF(OR(M24="",A24="",NOT(ISNUMBER(M24)),M24&gt;A24),"",DATEDIF(M24,A24,"Y")&amp;" years, "&amp;DATEDIF(M24,A24,"YM")&amp;" months, "&amp;DATEDIF(M24,A24,"MD")&amp;" days")</f>
        <v/>
      </c>
      <c r="O24" s="368" t="inlineStr">
        <is>
          <t>Doug Whiteford</t>
        </is>
      </c>
      <c r="P24" s="369" t="inlineStr">
        <is>
          <t>AUS</t>
        </is>
      </c>
      <c r="Q24" s="669">
        <f>_xlfn.LET(_xlpm.d,_xlfn.XLOOKUP(O24,'[1]Birth Dates'!$A:$A,'[1]Birth Dates'!$B:$B,"",0),IF(_xlpm.d=0,"",_xlpm.d))</f>
        <v/>
      </c>
      <c r="R24" s="368">
        <f>IF(OR(Q24="",A24="",NOT(ISNUMBER(Q24)),Q24&gt;A24),"",DATEDIF(Q24,A24,"Y")&amp;" years, "&amp;DATEDIF(Q24,A24,"YM")&amp;" months, "&amp;DATEDIF(Q24,A24,"MD")&amp;" days")</f>
        <v/>
      </c>
      <c r="S24" s="368" t="n"/>
      <c r="T24" s="369" t="inlineStr"/>
      <c r="U24" s="669">
        <f>_xlfn.LET(_xlpm.d,_xlfn.XLOOKUP(S24,'[1]Birth Dates'!$A:$A,'[1]Birth Dates'!$B:$B,"",0),IF(_xlpm.d=0,"",_xlpm.d))</f>
        <v/>
      </c>
      <c r="V24" s="368">
        <f>IF(OR(U24="",A24="",NOT(ISNUMBER(U24)),U24&gt;A24),"",DATEDIF(U24,A24,"Y")&amp;" years, "&amp;DATEDIF(U24,A24,"YM")&amp;" months, "&amp;DATEDIF(U24,A24,"MD")&amp;" days")</f>
        <v/>
      </c>
      <c r="W24" s="368" t="n"/>
      <c r="X24" s="191" t="n"/>
      <c r="Y24" s="191" t="n"/>
      <c r="Z24" s="670" t="n">
        <v>0</v>
      </c>
      <c r="AA24" s="671">
        <f>IF(OR(Y24="",Z24="",Z24=0),"",Y24*4.828/(Z24*24))</f>
        <v/>
      </c>
      <c r="AB24" s="373" t="n"/>
      <c r="AC24" s="373" t="n"/>
      <c r="AD24" s="671">
        <f>IF(OR(AB24="",AC24="",AC24=0),"",AB24*4.828/(AC24*24))</f>
        <v/>
      </c>
      <c r="AE24" s="436">
        <f>IF(OR(NOT(ISNUMBER(C23)),NOT(ISNUMBER(N24))),"",IF(S24&lt;&gt;"",S24,N24)-C23)</f>
        <v/>
      </c>
      <c r="AF24" s="191" t="n"/>
      <c r="AG24" s="368" t="n">
        <v>153</v>
      </c>
      <c r="AH24" s="675" t="n"/>
      <c r="AI24" s="671">
        <f>IF(OR(AG24="",AH24="",AH24=0),"",AG24*4.828/(AH24*24))</f>
        <v/>
      </c>
      <c r="AJ24" s="375" t="n"/>
      <c r="AK24" s="673" t="n"/>
      <c r="AL24" s="671">
        <f>IF(OR(AK24="",AK24="",AK24=0),"",4.828/(AK24*24))</f>
        <v/>
      </c>
      <c r="AM24" s="673" t="n"/>
      <c r="AN24" s="436">
        <f>IF(OR(NOT(ISNUMBER(C24)),NOT(ISNUMBER(W24))),"",IF(AB24&lt;&gt;"",AB24,W24)-C24)</f>
        <v/>
      </c>
      <c r="AO24" s="375" t="n"/>
      <c r="AP24" s="187">
        <f>IF($B24="","",TEXT($A24,"yyyymmdd")&amp;"_P"&amp;$C24&amp;"_C"&amp;$F24&amp;"_"&amp;TRIM(RIGHT(SUBSTITUTE(TRIM(SUBSTITUTE($K24,CHAR(160)," "))," ",REPT(" ",60)),60))&amp;IF($O24="","","-"&amp;TRIM(RIGHT(SUBSTITUTE(TRIM(SUBSTITUTE($O24,CHAR(160)," "))," ",REPT(" ",60)),60)))&amp;IF($S24="","","-"&amp;TRIM(RIGHT(SUBSTITUTE(TRIM(SUBSTITUTE($S24,CHAR(160)," "))," ",REPT(" ",60)),60)))&amp;".jpg")</f>
        <v/>
      </c>
    </row>
    <row r="25" ht="42" customFormat="1" customHeight="1" s="242">
      <c r="A25" s="169" t="n">
        <v>22240</v>
      </c>
      <c r="B25" s="367" t="inlineStr">
        <is>
          <t>Armstrong 500</t>
        </is>
      </c>
      <c r="C25" s="368" t="n">
        <v>24</v>
      </c>
      <c r="D25" s="368" t="inlineStr">
        <is>
          <t>B</t>
        </is>
      </c>
      <c r="E25" s="191" t="n">
        <v>10</v>
      </c>
      <c r="F25" s="368" t="n">
        <v>12</v>
      </c>
      <c r="G25" s="310" t="inlineStr">
        <is>
          <t>Ecurie Dauphine</t>
        </is>
      </c>
      <c r="H25" s="310" t="n"/>
      <c r="I25" s="368" t="inlineStr">
        <is>
          <t>Renault Dauphine</t>
        </is>
      </c>
      <c r="J25" s="310" t="n"/>
      <c r="K25" s="368" t="inlineStr">
        <is>
          <t>Des West</t>
        </is>
      </c>
      <c r="L25" s="369" t="inlineStr">
        <is>
          <t>AUS</t>
        </is>
      </c>
      <c r="M25" s="669">
        <f>_xlfn.LET(_xlpm.d,_xlfn.XLOOKUP(K25,'[1]Birth Dates'!$A:$A,'[1]Birth Dates'!$B:$B,"",0),IF(_xlpm.d=0,"",_xlpm.d))</f>
        <v/>
      </c>
      <c r="N25" s="369">
        <f>IF(OR(M25="",A25="",NOT(ISNUMBER(M25)),M25&gt;A25),"",DATEDIF(M25,A25,"Y")&amp;" years, "&amp;DATEDIF(M25,A25,"YM")&amp;" months, "&amp;DATEDIF(M25,A25,"MD")&amp;" days")</f>
        <v/>
      </c>
      <c r="O25" s="368" t="inlineStr">
        <is>
          <t>Ian Geoghegan</t>
        </is>
      </c>
      <c r="P25" s="369" t="inlineStr">
        <is>
          <t>AUS</t>
        </is>
      </c>
      <c r="Q25" s="669">
        <f>_xlfn.LET(_xlpm.d,_xlfn.XLOOKUP(O25,'[1]Birth Dates'!$A:$A,'[1]Birth Dates'!$B:$B,"",0),IF(_xlpm.d=0,"",_xlpm.d))</f>
        <v/>
      </c>
      <c r="R25" s="368">
        <f>IF(OR(Q25="",A25="",NOT(ISNUMBER(Q25)),Q25&gt;A25),"",DATEDIF(Q25,A25,"Y")&amp;" years, "&amp;DATEDIF(Q25,A25,"YM")&amp;" months, "&amp;DATEDIF(Q25,A25,"MD")&amp;" days")</f>
        <v/>
      </c>
      <c r="S25" s="368" t="n"/>
      <c r="T25" s="369" t="inlineStr"/>
      <c r="U25" s="669">
        <f>_xlfn.LET(_xlpm.d,_xlfn.XLOOKUP(S25,'[1]Birth Dates'!$A:$A,'[1]Birth Dates'!$B:$B,"",0),IF(_xlpm.d=0,"",_xlpm.d))</f>
        <v/>
      </c>
      <c r="V25" s="368">
        <f>IF(OR(U25="",A25="",NOT(ISNUMBER(U25)),U25&gt;A25),"",DATEDIF(U25,A25,"Y")&amp;" years, "&amp;DATEDIF(U25,A25,"YM")&amp;" months, "&amp;DATEDIF(U25,A25,"MD")&amp;" days")</f>
        <v/>
      </c>
      <c r="W25" s="368" t="n"/>
      <c r="X25" s="191" t="n"/>
      <c r="Y25" s="191" t="n"/>
      <c r="Z25" s="670" t="n">
        <v>0</v>
      </c>
      <c r="AA25" s="671">
        <f>IF(OR(Y25="",Z25="",Z25=0),"",Y25*4.828/(Z25*24))</f>
        <v/>
      </c>
      <c r="AB25" s="373" t="n"/>
      <c r="AC25" s="373" t="n"/>
      <c r="AD25" s="671">
        <f>IF(OR(AB25="",AC25="",AC25=0),"",AB25*4.828/(AC25*24))</f>
        <v/>
      </c>
      <c r="AE25" s="436">
        <f>IF(OR(NOT(ISNUMBER(C24)),NOT(ISNUMBER(N25))),"",IF(S25&lt;&gt;"",S25,N25)-C24)</f>
        <v/>
      </c>
      <c r="AF25" s="191" t="n"/>
      <c r="AG25" s="368" t="n">
        <v>152</v>
      </c>
      <c r="AH25" s="675" t="n"/>
      <c r="AI25" s="671">
        <f>IF(OR(AG25="",AH25="",AH25=0),"",AG25*4.828/(AH25*24))</f>
        <v/>
      </c>
      <c r="AJ25" s="375" t="n"/>
      <c r="AK25" s="673" t="n"/>
      <c r="AL25" s="671">
        <f>IF(OR(AK25="",AK25="",AK25=0),"",4.828/(AK25*24))</f>
        <v/>
      </c>
      <c r="AM25" s="673" t="n"/>
      <c r="AN25" s="436">
        <f>IF(OR(NOT(ISNUMBER(C25)),NOT(ISNUMBER(W25))),"",IF(AB25&lt;&gt;"",AB25,W25)-C25)</f>
        <v/>
      </c>
      <c r="AO25" s="375" t="n"/>
      <c r="AP25" s="187">
        <f>IF($B25="","",TEXT($A25,"yyyymmdd")&amp;"_P"&amp;$C25&amp;"_C"&amp;$F25&amp;"_"&amp;TRIM(RIGHT(SUBSTITUTE(TRIM(SUBSTITUTE($K25,CHAR(160)," "))," ",REPT(" ",60)),60))&amp;IF($O25="","","-"&amp;TRIM(RIGHT(SUBSTITUTE(TRIM(SUBSTITUTE($O25,CHAR(160)," "))," ",REPT(" ",60)),60)))&amp;IF($S25="","","-"&amp;TRIM(RIGHT(SUBSTITUTE(TRIM(SUBSTITUTE($S25,CHAR(160)," "))," ",REPT(" ",60)),60)))&amp;".jpg")</f>
        <v/>
      </c>
    </row>
    <row r="26" ht="42" customFormat="1" customHeight="1" s="242">
      <c r="A26" s="169" t="n">
        <v>22240</v>
      </c>
      <c r="B26" s="367" t="inlineStr">
        <is>
          <t>Armstrong 500</t>
        </is>
      </c>
      <c r="C26" s="368" t="n">
        <v>25</v>
      </c>
      <c r="D26" s="368" t="inlineStr">
        <is>
          <t>B</t>
        </is>
      </c>
      <c r="E26" s="191" t="n">
        <v>11</v>
      </c>
      <c r="F26" s="368" t="n">
        <v>11</v>
      </c>
      <c r="G26" s="310" t="inlineStr">
        <is>
          <t>Ecurie Dauphine</t>
        </is>
      </c>
      <c r="H26" s="310" t="n"/>
      <c r="I26" s="368" t="inlineStr">
        <is>
          <t>Renault Dauphine</t>
        </is>
      </c>
      <c r="J26" s="310" t="n"/>
      <c r="K26" s="368" t="inlineStr">
        <is>
          <t>Bill Pitt</t>
        </is>
      </c>
      <c r="L26" s="369" t="inlineStr"/>
      <c r="M26" s="669">
        <f>_xlfn.LET(_xlpm.d,_xlfn.XLOOKUP(K26,'[1]Birth Dates'!$A:$A,'[1]Birth Dates'!$B:$B,"",0),IF(_xlpm.d=0,"",_xlpm.d))</f>
        <v/>
      </c>
      <c r="N26" s="369">
        <f>IF(OR(M26="",A26="",NOT(ISNUMBER(M26)),M26&gt;A26),"",DATEDIF(M26,A26,"Y")&amp;" years, "&amp;DATEDIF(M26,A26,"YM")&amp;" months, "&amp;DATEDIF(M26,A26,"MD")&amp;" days")</f>
        <v/>
      </c>
      <c r="O26" s="368" t="inlineStr">
        <is>
          <t>Leo Geoghegan</t>
        </is>
      </c>
      <c r="P26" s="369" t="inlineStr">
        <is>
          <t>AUS</t>
        </is>
      </c>
      <c r="Q26" s="669">
        <f>_xlfn.LET(_xlpm.d,_xlfn.XLOOKUP(O26,'[1]Birth Dates'!$A:$A,'[1]Birth Dates'!$B:$B,"",0),IF(_xlpm.d=0,"",_xlpm.d))</f>
        <v/>
      </c>
      <c r="R26" s="368">
        <f>IF(OR(Q26="",A26="",NOT(ISNUMBER(Q26)),Q26&gt;A26),"",DATEDIF(Q26,A26,"Y")&amp;" years, "&amp;DATEDIF(Q26,A26,"YM")&amp;" months, "&amp;DATEDIF(Q26,A26,"MD")&amp;" days")</f>
        <v/>
      </c>
      <c r="S26" s="368" t="n"/>
      <c r="T26" s="369" t="inlineStr"/>
      <c r="U26" s="669">
        <f>_xlfn.LET(_xlpm.d,_xlfn.XLOOKUP(S26,'[1]Birth Dates'!$A:$A,'[1]Birth Dates'!$B:$B,"",0),IF(_xlpm.d=0,"",_xlpm.d))</f>
        <v/>
      </c>
      <c r="V26" s="368">
        <f>IF(OR(U26="",A26="",NOT(ISNUMBER(U26)),U26&gt;A26),"",DATEDIF(U26,A26,"Y")&amp;" years, "&amp;DATEDIF(U26,A26,"YM")&amp;" months, "&amp;DATEDIF(U26,A26,"MD")&amp;" days")</f>
        <v/>
      </c>
      <c r="W26" s="368" t="n"/>
      <c r="X26" s="191" t="n"/>
      <c r="Y26" s="191" t="n"/>
      <c r="Z26" s="670" t="n">
        <v>0</v>
      </c>
      <c r="AA26" s="671">
        <f>IF(OR(Y26="",Z26="",Z26=0),"",Y26*4.828/(Z26*24))</f>
        <v/>
      </c>
      <c r="AB26" s="373" t="n"/>
      <c r="AC26" s="373" t="n"/>
      <c r="AD26" s="671">
        <f>IF(OR(AB26="",AC26="",AC26=0),"",AB26*4.828/(AC26*24))</f>
        <v/>
      </c>
      <c r="AE26" s="436">
        <f>IF(OR(NOT(ISNUMBER(C25)),NOT(ISNUMBER(N26))),"",IF(S26&lt;&gt;"",S26,N26)-C25)</f>
        <v/>
      </c>
      <c r="AF26" s="191" t="n"/>
      <c r="AG26" s="368" t="n">
        <v>151</v>
      </c>
      <c r="AH26" s="675" t="n"/>
      <c r="AI26" s="671">
        <f>IF(OR(AG26="",AH26="",AH26=0),"",AG26*4.828/(AH26*24))</f>
        <v/>
      </c>
      <c r="AJ26" s="375" t="n"/>
      <c r="AK26" s="673" t="n"/>
      <c r="AL26" s="671">
        <f>IF(OR(AK26="",AK26="",AK26=0),"",4.828/(AK26*24))</f>
        <v/>
      </c>
      <c r="AM26" s="673" t="n"/>
      <c r="AN26" s="436">
        <f>IF(OR(NOT(ISNUMBER(C26)),NOT(ISNUMBER(W26))),"",IF(AB26&lt;&gt;"",AB26,W26)-C26)</f>
        <v/>
      </c>
      <c r="AO26" s="375" t="n"/>
      <c r="AP26" s="187">
        <f>IF($B26="","",TEXT($A26,"yyyymmdd")&amp;"_P"&amp;$C26&amp;"_C"&amp;$F26&amp;"_"&amp;TRIM(RIGHT(SUBSTITUTE(TRIM(SUBSTITUTE($K26,CHAR(160)," "))," ",REPT(" ",60)),60))&amp;IF($O26="","","-"&amp;TRIM(RIGHT(SUBSTITUTE(TRIM(SUBSTITUTE($O26,CHAR(160)," "))," ",REPT(" ",60)),60)))&amp;IF($S26="","","-"&amp;TRIM(RIGHT(SUBSTITUTE(TRIM(SUBSTITUTE($S26,CHAR(160)," "))," ",REPT(" ",60)),60)))&amp;".jpg")</f>
        <v/>
      </c>
    </row>
    <row r="27" ht="28" customFormat="1" customHeight="1" s="242">
      <c r="A27" s="169" t="n">
        <v>22240</v>
      </c>
      <c r="B27" s="367" t="inlineStr">
        <is>
          <t>Armstrong 500</t>
        </is>
      </c>
      <c r="C27" s="368" t="n">
        <v>26</v>
      </c>
      <c r="D27" s="368" t="inlineStr">
        <is>
          <t>A</t>
        </is>
      </c>
      <c r="E27" s="368" t="n">
        <v>2</v>
      </c>
      <c r="F27" s="368" t="n">
        <v>2</v>
      </c>
      <c r="G27" s="310" t="inlineStr">
        <is>
          <t>Continental &amp; General Dist.</t>
        </is>
      </c>
      <c r="H27" s="310" t="n"/>
      <c r="I27" s="368" t="inlineStr">
        <is>
          <t>NSU Prinz</t>
        </is>
      </c>
      <c r="J27" s="310" t="n"/>
      <c r="K27" s="368" t="inlineStr">
        <is>
          <t>Bruce Walton</t>
        </is>
      </c>
      <c r="L27" s="369" t="inlineStr"/>
      <c r="M27" s="669">
        <f>_xlfn.LET(_xlpm.d,_xlfn.XLOOKUP(K27,'[1]Birth Dates'!$A:$A,'[1]Birth Dates'!$B:$B,"",0),IF(_xlpm.d=0,"",_xlpm.d))</f>
        <v/>
      </c>
      <c r="N27" s="369">
        <f>IF(OR(M27="",A27="",NOT(ISNUMBER(M27)),M27&gt;A27),"",DATEDIF(M27,A27,"Y")&amp;" years, "&amp;DATEDIF(M27,A27,"YM")&amp;" months, "&amp;DATEDIF(M27,A27,"MD")&amp;" days")</f>
        <v/>
      </c>
      <c r="O27" s="368" t="inlineStr">
        <is>
          <t>Paul England</t>
        </is>
      </c>
      <c r="P27" s="369" t="inlineStr"/>
      <c r="Q27" s="669">
        <f>_xlfn.LET(_xlpm.d,_xlfn.XLOOKUP(O27,'[1]Birth Dates'!$A:$A,'[1]Birth Dates'!$B:$B,"",0),IF(_xlpm.d=0,"",_xlpm.d))</f>
        <v/>
      </c>
      <c r="R27" s="368">
        <f>IF(OR(Q27="",A27="",NOT(ISNUMBER(Q27)),Q27&gt;A27),"",DATEDIF(Q27,A27,"Y")&amp;" years, "&amp;DATEDIF(Q27,A27,"YM")&amp;" months, "&amp;DATEDIF(Q27,A27,"MD")&amp;" days")</f>
        <v/>
      </c>
      <c r="S27" s="368" t="n"/>
      <c r="T27" s="369" t="inlineStr"/>
      <c r="U27" s="669">
        <f>_xlfn.LET(_xlpm.d,_xlfn.XLOOKUP(S27,'[1]Birth Dates'!$A:$A,'[1]Birth Dates'!$B:$B,"",0),IF(_xlpm.d=0,"",_xlpm.d))</f>
        <v/>
      </c>
      <c r="V27" s="368">
        <f>IF(OR(U27="",A27="",NOT(ISNUMBER(U27)),U27&gt;A27),"",DATEDIF(U27,A27,"Y")&amp;" years, "&amp;DATEDIF(U27,A27,"YM")&amp;" months, "&amp;DATEDIF(U27,A27,"MD")&amp;" days")</f>
        <v/>
      </c>
      <c r="W27" s="368" t="n"/>
      <c r="X27" s="191" t="n"/>
      <c r="Y27" s="191" t="n"/>
      <c r="Z27" s="670" t="n">
        <v>0</v>
      </c>
      <c r="AA27" s="671">
        <f>IF(OR(Y27="",Z27="",Z27=0),"",Y27*4.828/(Z27*24))</f>
        <v/>
      </c>
      <c r="AB27" s="373" t="n"/>
      <c r="AC27" s="373" t="n"/>
      <c r="AD27" s="671">
        <f>IF(OR(AB27="",AC27="",AC27=0),"",AB27*4.828/(AC27*24))</f>
        <v/>
      </c>
      <c r="AE27" s="436">
        <f>IF(OR(NOT(ISNUMBER(C26)),NOT(ISNUMBER(N27))),"",IF(S27&lt;&gt;"",S27,N27)-C26)</f>
        <v/>
      </c>
      <c r="AF27" s="191" t="n"/>
      <c r="AG27" s="368" t="n">
        <v>150</v>
      </c>
      <c r="AH27" s="675" t="n"/>
      <c r="AI27" s="671">
        <f>IF(OR(AG27="",AH27="",AH27=0),"",AG27*4.828/(AH27*24))</f>
        <v/>
      </c>
      <c r="AJ27" s="375" t="n"/>
      <c r="AK27" s="673" t="n"/>
      <c r="AL27" s="671">
        <f>IF(OR(AK27="",AK27="",AK27=0),"",4.828/(AK27*24))</f>
        <v/>
      </c>
      <c r="AM27" s="673" t="n"/>
      <c r="AN27" s="436">
        <f>IF(OR(NOT(ISNUMBER(C27)),NOT(ISNUMBER(W27))),"",IF(AB27&lt;&gt;"",AB27,W27)-C27)</f>
        <v/>
      </c>
      <c r="AO27" s="375" t="n"/>
      <c r="AP27" s="187">
        <f>IF($B27="","",TEXT($A27,"yyyymmdd")&amp;"_P"&amp;$C27&amp;"_C"&amp;$F27&amp;"_"&amp;TRIM(RIGHT(SUBSTITUTE(TRIM(SUBSTITUTE($K27,CHAR(160)," "))," ",REPT(" ",60)),60))&amp;IF($O27="","","-"&amp;TRIM(RIGHT(SUBSTITUTE(TRIM(SUBSTITUTE($O27,CHAR(160)," "))," ",REPT(" ",60)),60)))&amp;IF($S27="","","-"&amp;TRIM(RIGHT(SUBSTITUTE(TRIM(SUBSTITUTE($S27,CHAR(160)," "))," ",REPT(" ",60)),60)))&amp;".jpg")</f>
        <v/>
      </c>
    </row>
    <row r="28" ht="28" customFormat="1" customHeight="1" s="242">
      <c r="A28" s="169" t="n">
        <v>22240</v>
      </c>
      <c r="B28" s="367" t="inlineStr">
        <is>
          <t>Armstrong 500</t>
        </is>
      </c>
      <c r="C28" s="368" t="n">
        <v>27</v>
      </c>
      <c r="D28" s="368" t="inlineStr">
        <is>
          <t>A</t>
        </is>
      </c>
      <c r="E28" s="368" t="n">
        <v>3</v>
      </c>
      <c r="F28" s="368" t="n">
        <v>3</v>
      </c>
      <c r="G28" s="310" t="inlineStr">
        <is>
          <t>Continental &amp; General Dist.</t>
        </is>
      </c>
      <c r="H28" s="310" t="n"/>
      <c r="I28" s="368" t="inlineStr">
        <is>
          <t>NSU Prinz</t>
        </is>
      </c>
      <c r="J28" s="310" t="n"/>
      <c r="K28" s="368" t="inlineStr">
        <is>
          <t>Hoot Gibson</t>
        </is>
      </c>
      <c r="L28" s="369" t="inlineStr"/>
      <c r="M28" s="669">
        <f>_xlfn.LET(_xlpm.d,_xlfn.XLOOKUP(K28,'[1]Birth Dates'!$A:$A,'[1]Birth Dates'!$B:$B,"",0),IF(_xlpm.d=0,"",_xlpm.d))</f>
        <v/>
      </c>
      <c r="N28" s="369">
        <f>IF(OR(M28="",A28="",NOT(ISNUMBER(M28)),M28&gt;A28),"",DATEDIF(M28,A28,"Y")&amp;" years, "&amp;DATEDIF(M28,A28,"YM")&amp;" months, "&amp;DATEDIF(M28,A28,"MD")&amp;" days")</f>
        <v/>
      </c>
      <c r="O28" s="368" t="inlineStr">
        <is>
          <t>Jm Gorman</t>
        </is>
      </c>
      <c r="P28" s="369" t="inlineStr"/>
      <c r="Q28" s="669">
        <f>_xlfn.LET(_xlpm.d,_xlfn.XLOOKUP(O28,'[1]Birth Dates'!$A:$A,'[1]Birth Dates'!$B:$B,"",0),IF(_xlpm.d=0,"",_xlpm.d))</f>
        <v/>
      </c>
      <c r="R28" s="368">
        <f>IF(OR(Q28="",A28="",NOT(ISNUMBER(Q28)),Q28&gt;A28),"",DATEDIF(Q28,A28,"Y")&amp;" years, "&amp;DATEDIF(Q28,A28,"YM")&amp;" months, "&amp;DATEDIF(Q28,A28,"MD")&amp;" days")</f>
        <v/>
      </c>
      <c r="S28" s="368" t="n"/>
      <c r="T28" s="369" t="inlineStr"/>
      <c r="U28" s="669">
        <f>_xlfn.LET(_xlpm.d,_xlfn.XLOOKUP(S28,'[1]Birth Dates'!$A:$A,'[1]Birth Dates'!$B:$B,"",0),IF(_xlpm.d=0,"",_xlpm.d))</f>
        <v/>
      </c>
      <c r="V28" s="368">
        <f>IF(OR(U28="",A28="",NOT(ISNUMBER(U28)),U28&gt;A28),"",DATEDIF(U28,A28,"Y")&amp;" years, "&amp;DATEDIF(U28,A28,"YM")&amp;" months, "&amp;DATEDIF(U28,A28,"MD")&amp;" days")</f>
        <v/>
      </c>
      <c r="W28" s="368" t="n"/>
      <c r="X28" s="191" t="n"/>
      <c r="Y28" s="191" t="n"/>
      <c r="Z28" s="670" t="n">
        <v>0</v>
      </c>
      <c r="AA28" s="671">
        <f>IF(OR(Y28="",Z28="",Z28=0),"",Y28*4.828/(Z28*24))</f>
        <v/>
      </c>
      <c r="AB28" s="373" t="n"/>
      <c r="AC28" s="373" t="n"/>
      <c r="AD28" s="671">
        <f>IF(OR(AB28="",AC28="",AC28=0),"",AB28*4.828/(AC28*24))</f>
        <v/>
      </c>
      <c r="AE28" s="436">
        <f>IF(OR(NOT(ISNUMBER(C27)),NOT(ISNUMBER(N28))),"",IF(S28&lt;&gt;"",S28,N28)-C27)</f>
        <v/>
      </c>
      <c r="AF28" s="191" t="n"/>
      <c r="AG28" s="368" t="n">
        <v>148</v>
      </c>
      <c r="AH28" s="675" t="n"/>
      <c r="AI28" s="671">
        <f>IF(OR(AG28="",AH28="",AH28=0),"",AG28*4.828/(AH28*24))</f>
        <v/>
      </c>
      <c r="AJ28" s="375" t="n"/>
      <c r="AK28" s="673" t="n"/>
      <c r="AL28" s="671">
        <f>IF(OR(AK28="",AK28="",AK28=0),"",4.828/(AK28*24))</f>
        <v/>
      </c>
      <c r="AM28" s="673" t="n"/>
      <c r="AN28" s="436">
        <f>IF(OR(NOT(ISNUMBER(C28)),NOT(ISNUMBER(W28))),"",IF(AB28&lt;&gt;"",AB28,W28)-C28)</f>
        <v/>
      </c>
      <c r="AO28" s="375" t="n"/>
      <c r="AP28" s="187">
        <f>IF($B28="","",TEXT($A28,"yyyymmdd")&amp;"_P"&amp;$C28&amp;"_C"&amp;$F28&amp;"_"&amp;TRIM(RIGHT(SUBSTITUTE(TRIM(SUBSTITUTE($K28,CHAR(160)," "))," ",REPT(" ",60)),60))&amp;IF($O28="","","-"&amp;TRIM(RIGHT(SUBSTITUTE(TRIM(SUBSTITUTE($O28,CHAR(160)," "))," ",REPT(" ",60)),60)))&amp;IF($S28="","","-"&amp;TRIM(RIGHT(SUBSTITUTE(TRIM(SUBSTITUTE($S28,CHAR(160)," "))," ",REPT(" ",60)),60)))&amp;".jpg")</f>
        <v/>
      </c>
    </row>
    <row r="29" ht="28" customFormat="1" customHeight="1" s="242">
      <c r="A29" s="169" t="n">
        <v>22240</v>
      </c>
      <c r="B29" s="367" t="inlineStr">
        <is>
          <t>Armstrong 500</t>
        </is>
      </c>
      <c r="C29" s="368" t="n">
        <v>28</v>
      </c>
      <c r="D29" s="368" t="inlineStr">
        <is>
          <t>A</t>
        </is>
      </c>
      <c r="E29" s="368" t="n">
        <v>4</v>
      </c>
      <c r="F29" s="368" t="n">
        <v>10</v>
      </c>
      <c r="G29" s="310" t="inlineStr">
        <is>
          <t>W. McB. March</t>
        </is>
      </c>
      <c r="H29" s="310" t="n"/>
      <c r="I29" s="368" t="inlineStr">
        <is>
          <t>Renault 750</t>
        </is>
      </c>
      <c r="J29" s="310" t="n"/>
      <c r="K29" s="368" t="inlineStr">
        <is>
          <t>Bill March</t>
        </is>
      </c>
      <c r="L29" s="369" t="inlineStr">
        <is>
          <t>AUS</t>
        </is>
      </c>
      <c r="M29" s="669">
        <f>_xlfn.LET(_xlpm.d,_xlfn.XLOOKUP(K29,'[1]Birth Dates'!$A:$A,'[1]Birth Dates'!$B:$B,"",0),IF(_xlpm.d=0,"",_xlpm.d))</f>
        <v/>
      </c>
      <c r="N29" s="369">
        <f>IF(OR(M29="",A29="",NOT(ISNUMBER(M29)),M29&gt;A29),"",DATEDIF(M29,A29,"Y")&amp;" years, "&amp;DATEDIF(M29,A29,"YM")&amp;" months, "&amp;DATEDIF(M29,A29,"MD")&amp;" days")</f>
        <v/>
      </c>
      <c r="O29" s="368" t="inlineStr">
        <is>
          <t>John Connolly</t>
        </is>
      </c>
      <c r="P29" s="369" t="inlineStr">
        <is>
          <t>AUS</t>
        </is>
      </c>
      <c r="Q29" s="669">
        <f>_xlfn.LET(_xlpm.d,_xlfn.XLOOKUP(O29,'[1]Birth Dates'!$A:$A,'[1]Birth Dates'!$B:$B,"",0),IF(_xlpm.d=0,"",_xlpm.d))</f>
        <v/>
      </c>
      <c r="R29" s="368">
        <f>IF(OR(Q29="",A29="",NOT(ISNUMBER(Q29)),Q29&gt;A29),"",DATEDIF(Q29,A29,"Y")&amp;" years, "&amp;DATEDIF(Q29,A29,"YM")&amp;" months, "&amp;DATEDIF(Q29,A29,"MD")&amp;" days")</f>
        <v/>
      </c>
      <c r="S29" s="368" t="n"/>
      <c r="T29" s="369" t="inlineStr"/>
      <c r="U29" s="669">
        <f>_xlfn.LET(_xlpm.d,_xlfn.XLOOKUP(S29,'[1]Birth Dates'!$A:$A,'[1]Birth Dates'!$B:$B,"",0),IF(_xlpm.d=0,"",_xlpm.d))</f>
        <v/>
      </c>
      <c r="V29" s="368">
        <f>IF(OR(U29="",A29="",NOT(ISNUMBER(U29)),U29&gt;A29),"",DATEDIF(U29,A29,"Y")&amp;" years, "&amp;DATEDIF(U29,A29,"YM")&amp;" months, "&amp;DATEDIF(U29,A29,"MD")&amp;" days")</f>
        <v/>
      </c>
      <c r="W29" s="368" t="n"/>
      <c r="X29" s="191" t="n"/>
      <c r="Y29" s="191" t="n"/>
      <c r="Z29" s="670" t="n">
        <v>0</v>
      </c>
      <c r="AA29" s="671">
        <f>IF(OR(Y29="",Z29="",Z29=0),"",Y29*4.828/(Z29*24))</f>
        <v/>
      </c>
      <c r="AB29" s="373" t="n"/>
      <c r="AC29" s="373" t="n"/>
      <c r="AD29" s="671">
        <f>IF(OR(AB29="",AC29="",AC29=0),"",AB29*4.828/(AC29*24))</f>
        <v/>
      </c>
      <c r="AE29" s="436">
        <f>IF(OR(NOT(ISNUMBER(C28)),NOT(ISNUMBER(N29))),"",IF(S29&lt;&gt;"",S29,N29)-C28)</f>
        <v/>
      </c>
      <c r="AF29" s="191" t="n"/>
      <c r="AG29" s="368" t="n">
        <v>145</v>
      </c>
      <c r="AH29" s="675" t="n"/>
      <c r="AI29" s="671">
        <f>IF(OR(AG29="",AH29="",AH29=0),"",AG29*4.828/(AH29*24))</f>
        <v/>
      </c>
      <c r="AJ29" s="375" t="n"/>
      <c r="AK29" s="673" t="n"/>
      <c r="AL29" s="671">
        <f>IF(OR(AK29="",AK29="",AK29=0),"",4.828/(AK29*24))</f>
        <v/>
      </c>
      <c r="AM29" s="673" t="n"/>
      <c r="AN29" s="436">
        <f>IF(OR(NOT(ISNUMBER(C29)),NOT(ISNUMBER(W29))),"",IF(AB29&lt;&gt;"",AB29,W29)-C29)</f>
        <v/>
      </c>
      <c r="AO29" s="375" t="n"/>
      <c r="AP29" s="187">
        <f>IF($B29="","",TEXT($A29,"yyyymmdd")&amp;"_P"&amp;$C29&amp;"_C"&amp;$F29&amp;"_"&amp;TRIM(RIGHT(SUBSTITUTE(TRIM(SUBSTITUTE($K29,CHAR(160)," "))," ",REPT(" ",60)),60))&amp;IF($O29="","","-"&amp;TRIM(RIGHT(SUBSTITUTE(TRIM(SUBSTITUTE($O29,CHAR(160)," "))," ",REPT(" ",60)),60)))&amp;IF($S29="","","-"&amp;TRIM(RIGHT(SUBSTITUTE(TRIM(SUBSTITUTE($S29,CHAR(160)," "))," ",REPT(" ",60)),60)))&amp;".jpg")</f>
        <v/>
      </c>
    </row>
    <row r="30" ht="28" customFormat="1" customHeight="1" s="242">
      <c r="A30" s="169" t="n">
        <v>22240</v>
      </c>
      <c r="B30" s="367" t="inlineStr">
        <is>
          <t>Armstrong 500</t>
        </is>
      </c>
      <c r="C30" s="368" t="n">
        <v>29</v>
      </c>
      <c r="D30" s="368" t="inlineStr">
        <is>
          <t>A</t>
        </is>
      </c>
      <c r="E30" s="368" t="n">
        <v>5</v>
      </c>
      <c r="F30" s="368" t="n">
        <v>15</v>
      </c>
      <c r="G30" s="310" t="inlineStr">
        <is>
          <t>Wal Gillespie Fiat Services</t>
        </is>
      </c>
      <c r="H30" s="310" t="n"/>
      <c r="I30" s="368" t="inlineStr">
        <is>
          <t>Fiat 600</t>
        </is>
      </c>
      <c r="J30" s="310" t="n"/>
      <c r="K30" s="368" t="inlineStr">
        <is>
          <t>Wal Gillespie</t>
        </is>
      </c>
      <c r="L30" s="369" t="inlineStr"/>
      <c r="M30" s="669">
        <f>_xlfn.LET(_xlpm.d,_xlfn.XLOOKUP(K30,'[1]Birth Dates'!$A:$A,'[1]Birth Dates'!$B:$B,"",0),IF(_xlpm.d=0,"",_xlpm.d))</f>
        <v/>
      </c>
      <c r="N30" s="369">
        <f>IF(OR(M30="",A30="",NOT(ISNUMBER(M30)),M30&gt;A30),"",DATEDIF(M30,A30,"Y")&amp;" years, "&amp;DATEDIF(M30,A30,"YM")&amp;" months, "&amp;DATEDIF(M30,A30,"MD")&amp;" days")</f>
        <v/>
      </c>
      <c r="O30" s="368" t="inlineStr">
        <is>
          <t>Lou Sinclair</t>
        </is>
      </c>
      <c r="P30" s="369" t="inlineStr"/>
      <c r="Q30" s="669">
        <f>_xlfn.LET(_xlpm.d,_xlfn.XLOOKUP(O30,'[1]Birth Dates'!$A:$A,'[1]Birth Dates'!$B:$B,"",0),IF(_xlpm.d=0,"",_xlpm.d))</f>
        <v/>
      </c>
      <c r="R30" s="368">
        <f>IF(OR(Q30="",A30="",NOT(ISNUMBER(Q30)),Q30&gt;A30),"",DATEDIF(Q30,A30,"Y")&amp;" years, "&amp;DATEDIF(Q30,A30,"YM")&amp;" months, "&amp;DATEDIF(Q30,A30,"MD")&amp;" days")</f>
        <v/>
      </c>
      <c r="S30" s="368" t="n"/>
      <c r="T30" s="369" t="inlineStr"/>
      <c r="U30" s="669">
        <f>_xlfn.LET(_xlpm.d,_xlfn.XLOOKUP(S30,'[1]Birth Dates'!$A:$A,'[1]Birth Dates'!$B:$B,"",0),IF(_xlpm.d=0,"",_xlpm.d))</f>
        <v/>
      </c>
      <c r="V30" s="368">
        <f>IF(OR(U30="",A30="",NOT(ISNUMBER(U30)),U30&gt;A30),"",DATEDIF(U30,A30,"Y")&amp;" years, "&amp;DATEDIF(U30,A30,"YM")&amp;" months, "&amp;DATEDIF(U30,A30,"MD")&amp;" days")</f>
        <v/>
      </c>
      <c r="W30" s="368" t="n"/>
      <c r="X30" s="191" t="n"/>
      <c r="Y30" s="191" t="n"/>
      <c r="Z30" s="670" t="n">
        <v>0</v>
      </c>
      <c r="AA30" s="671">
        <f>IF(OR(Y30="",Z30="",Z30=0),"",Y30*4.828/(Z30*24))</f>
        <v/>
      </c>
      <c r="AB30" s="373" t="n"/>
      <c r="AC30" s="373" t="n"/>
      <c r="AD30" s="671">
        <f>IF(OR(AB30="",AC30="",AC30=0),"",AB30*4.828/(AC30*24))</f>
        <v/>
      </c>
      <c r="AE30" s="436">
        <f>IF(OR(NOT(ISNUMBER(C29)),NOT(ISNUMBER(N30))),"",IF(S30&lt;&gt;"",S30,N30)-C29)</f>
        <v/>
      </c>
      <c r="AF30" s="191" t="n"/>
      <c r="AG30" s="368" t="n">
        <v>138</v>
      </c>
      <c r="AH30" s="675" t="n"/>
      <c r="AI30" s="671">
        <f>IF(OR(AG30="",AH30="",AH30=0),"",AG30*4.828/(AH30*24))</f>
        <v/>
      </c>
      <c r="AJ30" s="375" t="n"/>
      <c r="AK30" s="673" t="n"/>
      <c r="AL30" s="671">
        <f>IF(OR(AK30="",AK30="",AK30=0),"",4.828/(AK30*24))</f>
        <v/>
      </c>
      <c r="AM30" s="673" t="n"/>
      <c r="AN30" s="436">
        <f>IF(OR(NOT(ISNUMBER(C30)),NOT(ISNUMBER(W30))),"",IF(AB30&lt;&gt;"",AB30,W30)-C30)</f>
        <v/>
      </c>
      <c r="AO30" s="375" t="n"/>
      <c r="AP30" s="187">
        <f>IF($B30="","",TEXT($A30,"yyyymmdd")&amp;"_P"&amp;$C30&amp;"_C"&amp;$F30&amp;"_"&amp;TRIM(RIGHT(SUBSTITUTE(TRIM(SUBSTITUTE($K30,CHAR(160)," "))," ",REPT(" ",60)),60))&amp;IF($O30="","","-"&amp;TRIM(RIGHT(SUBSTITUTE(TRIM(SUBSTITUTE($O30,CHAR(160)," "))," ",REPT(" ",60)),60)))&amp;IF($S30="","","-"&amp;TRIM(RIGHT(SUBSTITUTE(TRIM(SUBSTITUTE($S30,CHAR(160)," "))," ",REPT(" ",60)),60)))&amp;".jpg")</f>
        <v/>
      </c>
    </row>
    <row r="31" ht="28" customFormat="1" customHeight="1" s="242">
      <c r="A31" s="169" t="n">
        <v>22240</v>
      </c>
      <c r="B31" s="367" t="inlineStr">
        <is>
          <t>Armstrong 500</t>
        </is>
      </c>
      <c r="C31" s="368" t="n">
        <v>30</v>
      </c>
      <c r="D31" s="368" t="inlineStr">
        <is>
          <t>A</t>
        </is>
      </c>
      <c r="E31" s="368" t="n">
        <v>6</v>
      </c>
      <c r="F31" s="368" t="n">
        <v>4</v>
      </c>
      <c r="G31" s="310" t="inlineStr">
        <is>
          <t>Finlay Bros. P/L</t>
        </is>
      </c>
      <c r="H31" s="310" t="n"/>
      <c r="I31" s="368" t="inlineStr">
        <is>
          <t>Lloyd Alexander TS</t>
        </is>
      </c>
      <c r="J31" s="310" t="n"/>
      <c r="K31" s="368" t="inlineStr">
        <is>
          <t>Kevin Lott</t>
        </is>
      </c>
      <c r="L31" s="369" t="inlineStr"/>
      <c r="M31" s="669">
        <f>_xlfn.LET(_xlpm.d,_xlfn.XLOOKUP(K31,'[1]Birth Dates'!$A:$A,'[1]Birth Dates'!$B:$B,"",0),IF(_xlpm.d=0,"",_xlpm.d))</f>
        <v/>
      </c>
      <c r="N31" s="369">
        <f>IF(OR(M31="",A31="",NOT(ISNUMBER(M31)),M31&gt;A31),"",DATEDIF(M31,A31,"Y")&amp;" years, "&amp;DATEDIF(M31,A31,"YM")&amp;" months, "&amp;DATEDIF(M31,A31,"MD")&amp;" days")</f>
        <v/>
      </c>
      <c r="O31" s="368" t="inlineStr">
        <is>
          <t>G. Petty</t>
        </is>
      </c>
      <c r="P31" s="369" t="inlineStr"/>
      <c r="Q31" s="669">
        <f>_xlfn.LET(_xlpm.d,_xlfn.XLOOKUP(O31,'[1]Birth Dates'!$A:$A,'[1]Birth Dates'!$B:$B,"",0),IF(_xlpm.d=0,"",_xlpm.d))</f>
        <v/>
      </c>
      <c r="R31" s="368">
        <f>IF(OR(Q31="",A31="",NOT(ISNUMBER(Q31)),Q31&gt;A31),"",DATEDIF(Q31,A31,"Y")&amp;" years, "&amp;DATEDIF(Q31,A31,"YM")&amp;" months, "&amp;DATEDIF(Q31,A31,"MD")&amp;" days")</f>
        <v/>
      </c>
      <c r="S31" s="368" t="n"/>
      <c r="T31" s="369" t="inlineStr"/>
      <c r="U31" s="669">
        <f>_xlfn.LET(_xlpm.d,_xlfn.XLOOKUP(S31,'[1]Birth Dates'!$A:$A,'[1]Birth Dates'!$B:$B,"",0),IF(_xlpm.d=0,"",_xlpm.d))</f>
        <v/>
      </c>
      <c r="V31" s="368">
        <f>IF(OR(U31="",A31="",NOT(ISNUMBER(U31)),U31&gt;A31),"",DATEDIF(U31,A31,"Y")&amp;" years, "&amp;DATEDIF(U31,A31,"YM")&amp;" months, "&amp;DATEDIF(U31,A31,"MD")&amp;" days")</f>
        <v/>
      </c>
      <c r="W31" s="368" t="n"/>
      <c r="X31" s="191" t="n"/>
      <c r="Y31" s="191" t="n"/>
      <c r="Z31" s="670" t="n">
        <v>0</v>
      </c>
      <c r="AA31" s="671">
        <f>IF(OR(Y31="",Z31="",Z31=0),"",Y31*4.828/(Z31*24))</f>
        <v/>
      </c>
      <c r="AB31" s="373" t="n"/>
      <c r="AC31" s="373" t="n"/>
      <c r="AD31" s="671">
        <f>IF(OR(AB31="",AC31="",AC31=0),"",AB31*4.828/(AC31*24))</f>
        <v/>
      </c>
      <c r="AE31" s="436">
        <f>IF(OR(NOT(ISNUMBER(C30)),NOT(ISNUMBER(N31))),"",IF(S31&lt;&gt;"",S31,N31)-C30)</f>
        <v/>
      </c>
      <c r="AF31" s="191" t="n"/>
      <c r="AG31" s="368" t="n">
        <v>135</v>
      </c>
      <c r="AH31" s="675" t="n"/>
      <c r="AI31" s="671">
        <f>IF(OR(AG31="",AH31="",AH31=0),"",AG31*4.828/(AH31*24))</f>
        <v/>
      </c>
      <c r="AJ31" s="375" t="n"/>
      <c r="AK31" s="673" t="n"/>
      <c r="AL31" s="671">
        <f>IF(OR(AK31="",AK31="",AK31=0),"",4.828/(AK31*24))</f>
        <v/>
      </c>
      <c r="AM31" s="673" t="n"/>
      <c r="AN31" s="436">
        <f>IF(OR(NOT(ISNUMBER(C31)),NOT(ISNUMBER(W31))),"",IF(AB31&lt;&gt;"",AB31,W31)-C31)</f>
        <v/>
      </c>
      <c r="AO31" s="375" t="n"/>
      <c r="AP31" s="187">
        <f>IF($B31="","",TEXT($A31,"yyyymmdd")&amp;"_P"&amp;$C31&amp;"_C"&amp;$F31&amp;"_"&amp;TRIM(RIGHT(SUBSTITUTE(TRIM(SUBSTITUTE($K31,CHAR(160)," "))," ",REPT(" ",60)),60))&amp;IF($O31="","","-"&amp;TRIM(RIGHT(SUBSTITUTE(TRIM(SUBSTITUTE($O31,CHAR(160)," "))," ",REPT(" ",60)),60)))&amp;IF($S31="","","-"&amp;TRIM(RIGHT(SUBSTITUTE(TRIM(SUBSTITUTE($S31,CHAR(160)," "))," ",REPT(" ",60)),60)))&amp;".jpg")</f>
        <v/>
      </c>
    </row>
    <row r="32" ht="28" customFormat="1" customHeight="1" s="242">
      <c r="A32" s="169" t="n">
        <v>22240</v>
      </c>
      <c r="B32" s="367" t="inlineStr">
        <is>
          <t>Armstrong 500</t>
        </is>
      </c>
      <c r="C32" s="368" t="n">
        <v>31</v>
      </c>
      <c r="D32" s="368" t="inlineStr">
        <is>
          <t>A</t>
        </is>
      </c>
      <c r="E32" s="368" t="n">
        <v>7</v>
      </c>
      <c r="F32" s="368" t="n">
        <v>16</v>
      </c>
      <c r="G32" s="310" t="inlineStr">
        <is>
          <t>Torino Motors P/L</t>
        </is>
      </c>
      <c r="H32" s="310" t="n"/>
      <c r="I32" s="368" t="inlineStr">
        <is>
          <t>Fiat 600</t>
        </is>
      </c>
      <c r="J32" s="310" t="n"/>
      <c r="K32" s="368" t="inlineStr">
        <is>
          <t>Brian Pyers</t>
        </is>
      </c>
      <c r="L32" s="369" t="inlineStr"/>
      <c r="M32" s="669">
        <f>_xlfn.LET(_xlpm.d,_xlfn.XLOOKUP(K32,'[1]Birth Dates'!$A:$A,'[1]Birth Dates'!$B:$B,"",0),IF(_xlpm.d=0,"",_xlpm.d))</f>
        <v/>
      </c>
      <c r="N32" s="369">
        <f>IF(OR(M32="",A32="",NOT(ISNUMBER(M32)),M32&gt;A32),"",DATEDIF(M32,A32,"Y")&amp;" years, "&amp;DATEDIF(M32,A32,"YM")&amp;" months, "&amp;DATEDIF(M32,A32,"MD")&amp;" days")</f>
        <v/>
      </c>
      <c r="O32" s="368" t="inlineStr">
        <is>
          <t>Frank Elkins</t>
        </is>
      </c>
      <c r="P32" s="369" t="inlineStr"/>
      <c r="Q32" s="669">
        <f>_xlfn.LET(_xlpm.d,_xlfn.XLOOKUP(O32,'[1]Birth Dates'!$A:$A,'[1]Birth Dates'!$B:$B,"",0),IF(_xlpm.d=0,"",_xlpm.d))</f>
        <v/>
      </c>
      <c r="R32" s="368">
        <f>IF(OR(Q32="",A32="",NOT(ISNUMBER(Q32)),Q32&gt;A32),"",DATEDIF(Q32,A32,"Y")&amp;" years, "&amp;DATEDIF(Q32,A32,"YM")&amp;" months, "&amp;DATEDIF(Q32,A32,"MD")&amp;" days")</f>
        <v/>
      </c>
      <c r="S32" s="368" t="n"/>
      <c r="T32" s="369" t="inlineStr"/>
      <c r="U32" s="669">
        <f>_xlfn.LET(_xlpm.d,_xlfn.XLOOKUP(S32,'[1]Birth Dates'!$A:$A,'[1]Birth Dates'!$B:$B,"",0),IF(_xlpm.d=0,"",_xlpm.d))</f>
        <v/>
      </c>
      <c r="V32" s="368">
        <f>IF(OR(U32="",A32="",NOT(ISNUMBER(U32)),U32&gt;A32),"",DATEDIF(U32,A32,"Y")&amp;" years, "&amp;DATEDIF(U32,A32,"YM")&amp;" months, "&amp;DATEDIF(U32,A32,"MD")&amp;" days")</f>
        <v/>
      </c>
      <c r="W32" s="368" t="n"/>
      <c r="X32" s="191" t="n"/>
      <c r="Y32" s="191" t="n"/>
      <c r="Z32" s="670" t="n">
        <v>0</v>
      </c>
      <c r="AA32" s="671">
        <f>IF(OR(Y32="",Z32="",Z32=0),"",Y32*4.828/(Z32*24))</f>
        <v/>
      </c>
      <c r="AB32" s="373" t="n"/>
      <c r="AC32" s="373" t="n"/>
      <c r="AD32" s="671">
        <f>IF(OR(AB32="",AC32="",AC32=0),"",AB32*4.828/(AC32*24))</f>
        <v/>
      </c>
      <c r="AE32" s="436">
        <f>IF(OR(NOT(ISNUMBER(C31)),NOT(ISNUMBER(N32))),"",IF(S32&lt;&gt;"",S32,N32)-C31)</f>
        <v/>
      </c>
      <c r="AF32" s="191" t="n"/>
      <c r="AG32" s="368" t="n">
        <v>135</v>
      </c>
      <c r="AH32" s="675" t="n"/>
      <c r="AI32" s="671">
        <f>IF(OR(AG32="",AH32="",AH32=0),"",AG32*4.828/(AH32*24))</f>
        <v/>
      </c>
      <c r="AJ32" s="375" t="n"/>
      <c r="AK32" s="673" t="n"/>
      <c r="AL32" s="671">
        <f>IF(OR(AK32="",AK32="",AK32=0),"",4.828/(AK32*24))</f>
        <v/>
      </c>
      <c r="AM32" s="673" t="n"/>
      <c r="AN32" s="436">
        <f>IF(OR(NOT(ISNUMBER(C32)),NOT(ISNUMBER(W32))),"",IF(AB32&lt;&gt;"",AB32,W32)-C32)</f>
        <v/>
      </c>
      <c r="AO32" s="375" t="n"/>
      <c r="AP32" s="187">
        <f>IF($B32="","",TEXT($A32,"yyyymmdd")&amp;"_P"&amp;$C32&amp;"_C"&amp;$F32&amp;"_"&amp;TRIM(RIGHT(SUBSTITUTE(TRIM(SUBSTITUTE($K32,CHAR(160)," "))," ",REPT(" ",60)),60))&amp;IF($O32="","","-"&amp;TRIM(RIGHT(SUBSTITUTE(TRIM(SUBSTITUTE($O32,CHAR(160)," "))," ",REPT(" ",60)),60)))&amp;IF($S32="","","-"&amp;TRIM(RIGHT(SUBSTITUTE(TRIM(SUBSTITUTE($S32,CHAR(160)," "))," ",REPT(" ",60)),60)))&amp;".jpg")</f>
        <v/>
      </c>
    </row>
    <row r="33" ht="28" customFormat="1" customHeight="1" s="242">
      <c r="A33" s="169" t="n">
        <v>22240</v>
      </c>
      <c r="B33" s="367" t="inlineStr">
        <is>
          <t>Armstrong 500</t>
        </is>
      </c>
      <c r="C33" s="368" t="n">
        <v>32</v>
      </c>
      <c r="D33" s="368" t="inlineStr">
        <is>
          <t>A</t>
        </is>
      </c>
      <c r="E33" s="368" t="n">
        <v>8</v>
      </c>
      <c r="F33" s="368" t="n">
        <v>7</v>
      </c>
      <c r="G33" s="310" t="inlineStr">
        <is>
          <t>Finlay Bros. P/L</t>
        </is>
      </c>
      <c r="H33" s="310" t="n"/>
      <c r="I33" s="368" t="inlineStr">
        <is>
          <t>Lloyd Alexander TS</t>
        </is>
      </c>
      <c r="J33" s="310" t="n"/>
      <c r="K33" s="368" t="inlineStr">
        <is>
          <t>R. Slaney</t>
        </is>
      </c>
      <c r="L33" s="369" t="inlineStr"/>
      <c r="M33" s="669">
        <f>_xlfn.LET(_xlpm.d,_xlfn.XLOOKUP(K33,'[1]Birth Dates'!$A:$A,'[1]Birth Dates'!$B:$B,"",0),IF(_xlpm.d=0,"",_xlpm.d))</f>
        <v/>
      </c>
      <c r="N33" s="369">
        <f>IF(OR(M33="",A33="",NOT(ISNUMBER(M33)),M33&gt;A33),"",DATEDIF(M33,A33,"Y")&amp;" years, "&amp;DATEDIF(M33,A33,"YM")&amp;" months, "&amp;DATEDIF(M33,A33,"MD")&amp;" days")</f>
        <v/>
      </c>
      <c r="O33" s="368" t="inlineStr">
        <is>
          <t>G. White</t>
        </is>
      </c>
      <c r="P33" s="369" t="inlineStr"/>
      <c r="Q33" s="669">
        <f>_xlfn.LET(_xlpm.d,_xlfn.XLOOKUP(O33,'[1]Birth Dates'!$A:$A,'[1]Birth Dates'!$B:$B,"",0),IF(_xlpm.d=0,"",_xlpm.d))</f>
        <v/>
      </c>
      <c r="R33" s="368">
        <f>IF(OR(Q33="",A33="",NOT(ISNUMBER(Q33)),Q33&gt;A33),"",DATEDIF(Q33,A33,"Y")&amp;" years, "&amp;DATEDIF(Q33,A33,"YM")&amp;" months, "&amp;DATEDIF(Q33,A33,"MD")&amp;" days")</f>
        <v/>
      </c>
      <c r="S33" s="368" t="n"/>
      <c r="T33" s="369" t="inlineStr"/>
      <c r="U33" s="669">
        <f>_xlfn.LET(_xlpm.d,_xlfn.XLOOKUP(S33,'[1]Birth Dates'!$A:$A,'[1]Birth Dates'!$B:$B,"",0),IF(_xlpm.d=0,"",_xlpm.d))</f>
        <v/>
      </c>
      <c r="V33" s="368">
        <f>IF(OR(U33="",A33="",NOT(ISNUMBER(U33)),U33&gt;A33),"",DATEDIF(U33,A33,"Y")&amp;" years, "&amp;DATEDIF(U33,A33,"YM")&amp;" months, "&amp;DATEDIF(U33,A33,"MD")&amp;" days")</f>
        <v/>
      </c>
      <c r="W33" s="368" t="n"/>
      <c r="X33" s="191" t="n"/>
      <c r="Y33" s="191" t="n"/>
      <c r="Z33" s="670" t="n">
        <v>0</v>
      </c>
      <c r="AA33" s="671">
        <f>IF(OR(Y33="",Z33="",Z33=0),"",Y33*4.828/(Z33*24))</f>
        <v/>
      </c>
      <c r="AB33" s="373" t="n"/>
      <c r="AC33" s="373" t="n"/>
      <c r="AD33" s="671">
        <f>IF(OR(AB33="",AC33="",AC33=0),"",AB33*4.828/(AC33*24))</f>
        <v/>
      </c>
      <c r="AE33" s="436">
        <f>IF(OR(NOT(ISNUMBER(C32)),NOT(ISNUMBER(N33))),"",IF(S33&lt;&gt;"",S33,N33)-C32)</f>
        <v/>
      </c>
      <c r="AF33" s="191" t="n"/>
      <c r="AG33" s="368" t="n">
        <v>134</v>
      </c>
      <c r="AH33" s="675" t="n"/>
      <c r="AI33" s="671">
        <f>IF(OR(AG33="",AH33="",AH33=0),"",AG33*4.828/(AH33*24))</f>
        <v/>
      </c>
      <c r="AJ33" s="375" t="n"/>
      <c r="AK33" s="673" t="n"/>
      <c r="AL33" s="671">
        <f>IF(OR(AK33="",AK33="",AK33=0),"",4.828/(AK33*24))</f>
        <v/>
      </c>
      <c r="AM33" s="673" t="n"/>
      <c r="AN33" s="436">
        <f>IF(OR(NOT(ISNUMBER(C33)),NOT(ISNUMBER(W33))),"",IF(AB33&lt;&gt;"",AB33,W33)-C33)</f>
        <v/>
      </c>
      <c r="AO33" s="375" t="n"/>
      <c r="AP33" s="187">
        <f>IF($B33="","",TEXT($A33,"yyyymmdd")&amp;"_P"&amp;$C33&amp;"_C"&amp;$F33&amp;"_"&amp;TRIM(RIGHT(SUBSTITUTE(TRIM(SUBSTITUTE($K33,CHAR(160)," "))," ",REPT(" ",60)),60))&amp;IF($O33="","","-"&amp;TRIM(RIGHT(SUBSTITUTE(TRIM(SUBSTITUTE($O33,CHAR(160)," "))," ",REPT(" ",60)),60)))&amp;IF($S33="","","-"&amp;TRIM(RIGHT(SUBSTITUTE(TRIM(SUBSTITUTE($S33,CHAR(160)," "))," ",REPT(" ",60)),60)))&amp;".jpg")</f>
        <v/>
      </c>
    </row>
    <row r="34" ht="28" customFormat="1" customHeight="1" s="242">
      <c r="A34" s="169" t="n">
        <v>22240</v>
      </c>
      <c r="B34" s="367" t="inlineStr">
        <is>
          <t>Armstrong 500</t>
        </is>
      </c>
      <c r="C34" s="368" t="n">
        <v>33</v>
      </c>
      <c r="D34" s="368" t="inlineStr">
        <is>
          <t>A</t>
        </is>
      </c>
      <c r="E34" s="368" t="n">
        <v>9</v>
      </c>
      <c r="F34" s="368" t="n">
        <v>5</v>
      </c>
      <c r="G34" s="310" t="inlineStr">
        <is>
          <t>Finlay Bros. P/L</t>
        </is>
      </c>
      <c r="H34" s="310" t="n"/>
      <c r="I34" s="368" t="inlineStr">
        <is>
          <t>Lloyd Alexander TS</t>
        </is>
      </c>
      <c r="J34" s="310" t="n"/>
      <c r="K34" s="368" t="inlineStr">
        <is>
          <t>Graham Levingston</t>
        </is>
      </c>
      <c r="L34" s="369" t="inlineStr"/>
      <c r="M34" s="669">
        <f>_xlfn.LET(_xlpm.d,_xlfn.XLOOKUP(K34,'[1]Birth Dates'!$A:$A,'[1]Birth Dates'!$B:$B,"",0),IF(_xlpm.d=0,"",_xlpm.d))</f>
        <v/>
      </c>
      <c r="N34" s="369">
        <f>IF(OR(M34="",A34="",NOT(ISNUMBER(M34)),M34&gt;A34),"",DATEDIF(M34,A34,"Y")&amp;" years, "&amp;DATEDIF(M34,A34,"YM")&amp;" months, "&amp;DATEDIF(M34,A34,"MD")&amp;" days")</f>
        <v/>
      </c>
      <c r="O34" s="368" t="inlineStr">
        <is>
          <t>Peter Candy</t>
        </is>
      </c>
      <c r="P34" s="369" t="inlineStr"/>
      <c r="Q34" s="669">
        <f>_xlfn.LET(_xlpm.d,_xlfn.XLOOKUP(O34,'[1]Birth Dates'!$A:$A,'[1]Birth Dates'!$B:$B,"",0),IF(_xlpm.d=0,"",_xlpm.d))</f>
        <v/>
      </c>
      <c r="R34" s="368">
        <f>IF(OR(Q34="",A34="",NOT(ISNUMBER(Q34)),Q34&gt;A34),"",DATEDIF(Q34,A34,"Y")&amp;" years, "&amp;DATEDIF(Q34,A34,"YM")&amp;" months, "&amp;DATEDIF(Q34,A34,"MD")&amp;" days")</f>
        <v/>
      </c>
      <c r="S34" s="368" t="n"/>
      <c r="T34" s="369" t="inlineStr"/>
      <c r="U34" s="669">
        <f>_xlfn.LET(_xlpm.d,_xlfn.XLOOKUP(S34,'[1]Birth Dates'!$A:$A,'[1]Birth Dates'!$B:$B,"",0),IF(_xlpm.d=0,"",_xlpm.d))</f>
        <v/>
      </c>
      <c r="V34" s="368">
        <f>IF(OR(U34="",A34="",NOT(ISNUMBER(U34)),U34&gt;A34),"",DATEDIF(U34,A34,"Y")&amp;" years, "&amp;DATEDIF(U34,A34,"YM")&amp;" months, "&amp;DATEDIF(U34,A34,"MD")&amp;" days")</f>
        <v/>
      </c>
      <c r="W34" s="368" t="n"/>
      <c r="X34" s="191" t="n"/>
      <c r="Y34" s="191" t="n"/>
      <c r="Z34" s="670" t="n">
        <v>0</v>
      </c>
      <c r="AA34" s="671">
        <f>IF(OR(Y34="",Z34="",Z34=0),"",Y34*4.828/(Z34*24))</f>
        <v/>
      </c>
      <c r="AB34" s="373" t="n"/>
      <c r="AC34" s="373" t="n"/>
      <c r="AD34" s="671">
        <f>IF(OR(AB34="",AC34="",AC34=0),"",AB34*4.828/(AC34*24))</f>
        <v/>
      </c>
      <c r="AE34" s="436">
        <f>IF(OR(NOT(ISNUMBER(C33)),NOT(ISNUMBER(N34))),"",IF(S34&lt;&gt;"",S34,N34)-C33)</f>
        <v/>
      </c>
      <c r="AF34" s="191" t="n"/>
      <c r="AG34" s="368" t="n">
        <v>132</v>
      </c>
      <c r="AH34" s="675" t="n"/>
      <c r="AI34" s="671">
        <f>IF(OR(AG34="",AH34="",AH34=0),"",AG34*4.828/(AH34*24))</f>
        <v/>
      </c>
      <c r="AJ34" s="375" t="n"/>
      <c r="AK34" s="673" t="n"/>
      <c r="AL34" s="671">
        <f>IF(OR(AK34="",AK34="",AK34=0),"",4.828/(AK34*24))</f>
        <v/>
      </c>
      <c r="AM34" s="673" t="n"/>
      <c r="AN34" s="436">
        <f>IF(OR(NOT(ISNUMBER(C34)),NOT(ISNUMBER(W34))),"",IF(AB34&lt;&gt;"",AB34,W34)-C34)</f>
        <v/>
      </c>
      <c r="AO34" s="375" t="n"/>
      <c r="AP34" s="187">
        <f>IF($B34="","",TEXT($A34,"yyyymmdd")&amp;"_P"&amp;$C34&amp;"_C"&amp;$F34&amp;"_"&amp;TRIM(RIGHT(SUBSTITUTE(TRIM(SUBSTITUTE($K34,CHAR(160)," "))," ",REPT(" ",60)),60))&amp;IF($O34="","","-"&amp;TRIM(RIGHT(SUBSTITUTE(TRIM(SUBSTITUTE($O34,CHAR(160)," "))," ",REPT(" ",60)),60)))&amp;IF($S34="","","-"&amp;TRIM(RIGHT(SUBSTITUTE(TRIM(SUBSTITUTE($S34,CHAR(160)," "))," ",REPT(" ",60)),60)))&amp;".jpg")</f>
        <v/>
      </c>
    </row>
    <row r="35" ht="28" customFormat="1" customHeight="1" s="242">
      <c r="A35" s="169" t="n">
        <v>22240</v>
      </c>
      <c r="B35" s="367" t="inlineStr">
        <is>
          <t>Armstrong 500</t>
        </is>
      </c>
      <c r="C35" s="368" t="n">
        <v>34</v>
      </c>
      <c r="D35" s="368" t="inlineStr">
        <is>
          <t>A</t>
        </is>
      </c>
      <c r="E35" s="368" t="n">
        <v>10</v>
      </c>
      <c r="F35" s="368" t="n">
        <v>8</v>
      </c>
      <c r="G35" s="310" t="inlineStr">
        <is>
          <t>B.P. Batteries P/L</t>
        </is>
      </c>
      <c r="H35" s="310" t="n"/>
      <c r="I35" s="368" t="inlineStr">
        <is>
          <t>Renault 750</t>
        </is>
      </c>
      <c r="J35" s="310" t="n"/>
      <c r="K35" s="368" t="inlineStr">
        <is>
          <t>Les Park</t>
        </is>
      </c>
      <c r="L35" s="369" t="inlineStr">
        <is>
          <t>AUS</t>
        </is>
      </c>
      <c r="M35" s="669">
        <f>_xlfn.LET(_xlpm.d,_xlfn.XLOOKUP(K35,'[1]Birth Dates'!$A:$A,'[1]Birth Dates'!$B:$B,"",0),IF(_xlpm.d=0,"",_xlpm.d))</f>
        <v/>
      </c>
      <c r="N35" s="369">
        <f>IF(OR(M35="",A35="",NOT(ISNUMBER(M35)),M35&gt;A35),"",DATEDIF(M35,A35,"Y")&amp;" years, "&amp;DATEDIF(M35,A35,"YM")&amp;" months, "&amp;DATEDIF(M35,A35,"MD")&amp;" days")</f>
        <v/>
      </c>
      <c r="O35" s="368" t="inlineStr">
        <is>
          <t>J. Fleming</t>
        </is>
      </c>
      <c r="P35" s="369" t="inlineStr"/>
      <c r="Q35" s="669">
        <f>_xlfn.LET(_xlpm.d,_xlfn.XLOOKUP(O35,'[1]Birth Dates'!$A:$A,'[1]Birth Dates'!$B:$B,"",0),IF(_xlpm.d=0,"",_xlpm.d))</f>
        <v/>
      </c>
      <c r="R35" s="368">
        <f>IF(OR(Q35="",A35="",NOT(ISNUMBER(Q35)),Q35&gt;A35),"",DATEDIF(Q35,A35,"Y")&amp;" years, "&amp;DATEDIF(Q35,A35,"YM")&amp;" months, "&amp;DATEDIF(Q35,A35,"MD")&amp;" days")</f>
        <v/>
      </c>
      <c r="S35" s="368" t="n"/>
      <c r="T35" s="369" t="inlineStr"/>
      <c r="U35" s="669">
        <f>_xlfn.LET(_xlpm.d,_xlfn.XLOOKUP(S35,'[1]Birth Dates'!$A:$A,'[1]Birth Dates'!$B:$B,"",0),IF(_xlpm.d=0,"",_xlpm.d))</f>
        <v/>
      </c>
      <c r="V35" s="368">
        <f>IF(OR(U35="",A35="",NOT(ISNUMBER(U35)),U35&gt;A35),"",DATEDIF(U35,A35,"Y")&amp;" years, "&amp;DATEDIF(U35,A35,"YM")&amp;" months, "&amp;DATEDIF(U35,A35,"MD")&amp;" days")</f>
        <v/>
      </c>
      <c r="W35" s="368" t="n"/>
      <c r="X35" s="191" t="n"/>
      <c r="Y35" s="191" t="n"/>
      <c r="Z35" s="670" t="n">
        <v>0</v>
      </c>
      <c r="AA35" s="671">
        <f>IF(OR(Y35="",Z35="",Z35=0),"",Y35*4.828/(Z35*24))</f>
        <v/>
      </c>
      <c r="AB35" s="373" t="n"/>
      <c r="AC35" s="373" t="n"/>
      <c r="AD35" s="671">
        <f>IF(OR(AB35="",AC35="",AC35=0),"",AB35*4.828/(AC35*24))</f>
        <v/>
      </c>
      <c r="AE35" s="436">
        <f>IF(OR(NOT(ISNUMBER(C34)),NOT(ISNUMBER(N35))),"",IF(S35&lt;&gt;"",S35,N35)-C34)</f>
        <v/>
      </c>
      <c r="AF35" s="191" t="n"/>
      <c r="AG35" s="368" t="n">
        <v>0</v>
      </c>
      <c r="AH35" s="675" t="n"/>
      <c r="AI35" s="671">
        <f>IF(OR(AG35="",AH35="",AH35=0),"",AG35*4.828/(AH35*24))</f>
        <v/>
      </c>
      <c r="AJ35" s="375" t="n"/>
      <c r="AK35" s="673" t="n"/>
      <c r="AL35" s="671">
        <f>IF(OR(AK35="",AK35="",AK35=0),"",4.828/(AK35*24))</f>
        <v/>
      </c>
      <c r="AM35" s="673" t="n"/>
      <c r="AN35" s="436">
        <f>IF(OR(NOT(ISNUMBER(C35)),NOT(ISNUMBER(W35))),"",IF(AB35&lt;&gt;"",AB35,W35)-C35)</f>
        <v/>
      </c>
      <c r="AO35" s="375" t="n"/>
      <c r="AP35" s="187">
        <f>IF($B35="","",TEXT($A35,"yyyymmdd")&amp;"_P"&amp;$C35&amp;"_C"&amp;$F35&amp;"_"&amp;TRIM(RIGHT(SUBSTITUTE(TRIM(SUBSTITUTE($K35,CHAR(160)," "))," ",REPT(" ",60)),60))&amp;IF($O35="","","-"&amp;TRIM(RIGHT(SUBSTITUTE(TRIM(SUBSTITUTE($O35,CHAR(160)," "))," ",REPT(" ",60)),60)))&amp;IF($S35="","","-"&amp;TRIM(RIGHT(SUBSTITUTE(TRIM(SUBSTITUTE($S35,CHAR(160)," "))," ",REPT(" ",60)),60)))&amp;".jpg")</f>
        <v/>
      </c>
    </row>
    <row r="36" ht="42" customFormat="1" customHeight="1" s="242">
      <c r="A36" s="169" t="n">
        <v>22240</v>
      </c>
      <c r="B36" s="367" t="inlineStr">
        <is>
          <t>Armstrong 500</t>
        </is>
      </c>
      <c r="C36" s="368" t="inlineStr">
        <is>
          <t>DNF</t>
        </is>
      </c>
      <c r="D36" s="368" t="inlineStr">
        <is>
          <t>B</t>
        </is>
      </c>
      <c r="E36" s="191" t="inlineStr">
        <is>
          <t>DNF Lap 151</t>
        </is>
      </c>
      <c r="F36" s="368" t="n">
        <v>17</v>
      </c>
      <c r="G36" s="310" t="inlineStr">
        <is>
          <t>V.W. Motors P/L</t>
        </is>
      </c>
      <c r="H36" s="310" t="n"/>
      <c r="I36" s="368" t="inlineStr">
        <is>
          <t>Volkswagen</t>
        </is>
      </c>
      <c r="J36" s="310" t="n"/>
      <c r="K36" s="368" t="inlineStr">
        <is>
          <t>Eddie Perkins</t>
        </is>
      </c>
      <c r="L36" s="369" t="inlineStr"/>
      <c r="M36" s="669">
        <f>_xlfn.LET(_xlpm.d,_xlfn.XLOOKUP(K36,'[1]Birth Dates'!$A:$A,'[1]Birth Dates'!$B:$B,"",0),IF(_xlpm.d=0,"",_xlpm.d))</f>
        <v/>
      </c>
      <c r="N36" s="369">
        <f>IF(OR(M36="",A36="",NOT(ISNUMBER(M36)),M36&gt;A36),"",DATEDIF(M36,A36,"Y")&amp;" years, "&amp;DATEDIF(M36,A36,"YM")&amp;" months, "&amp;DATEDIF(M36,A36,"MD")&amp;" days")</f>
        <v/>
      </c>
      <c r="O36" s="368" t="inlineStr">
        <is>
          <t>George Reynolds</t>
        </is>
      </c>
      <c r="P36" s="369" t="inlineStr">
        <is>
          <t>AUS</t>
        </is>
      </c>
      <c r="Q36" s="669">
        <f>_xlfn.LET(_xlpm.d,_xlfn.XLOOKUP(O36,'[1]Birth Dates'!$A:$A,'[1]Birth Dates'!$B:$B,"",0),IF(_xlpm.d=0,"",_xlpm.d))</f>
        <v/>
      </c>
      <c r="R36" s="368">
        <f>IF(OR(Q36="",A36="",NOT(ISNUMBER(Q36)),Q36&gt;A36),"",DATEDIF(Q36,A36,"Y")&amp;" years, "&amp;DATEDIF(Q36,A36,"YM")&amp;" months, "&amp;DATEDIF(Q36,A36,"MD")&amp;" days")</f>
        <v/>
      </c>
      <c r="S36" s="368" t="n"/>
      <c r="T36" s="369" t="inlineStr"/>
      <c r="U36" s="669">
        <f>_xlfn.LET(_xlpm.d,_xlfn.XLOOKUP(S36,'[1]Birth Dates'!$A:$A,'[1]Birth Dates'!$B:$B,"",0),IF(_xlpm.d=0,"",_xlpm.d))</f>
        <v/>
      </c>
      <c r="V36" s="368">
        <f>IF(OR(U36="",A36="",NOT(ISNUMBER(U36)),U36&gt;A36),"",DATEDIF(U36,A36,"Y")&amp;" years, "&amp;DATEDIF(U36,A36,"YM")&amp;" months, "&amp;DATEDIF(U36,A36,"MD")&amp;" days")</f>
        <v/>
      </c>
      <c r="W36" s="368" t="n"/>
      <c r="X36" s="191" t="n"/>
      <c r="Y36" s="191" t="n"/>
      <c r="Z36" s="670" t="n">
        <v>0</v>
      </c>
      <c r="AA36" s="671">
        <f>IF(OR(Y36="",Z36="",Z36=0),"",Y36*4.828/(Z36*24))</f>
        <v/>
      </c>
      <c r="AB36" s="373" t="n"/>
      <c r="AC36" s="373" t="n"/>
      <c r="AD36" s="671">
        <f>IF(OR(AB36="",AC36="",AC36=0),"",AB36*4.828/(AC36*24))</f>
        <v/>
      </c>
      <c r="AE36" s="436">
        <f>IF(OR(NOT(ISNUMBER(C35)),NOT(ISNUMBER(N36))),"",IF(S36&lt;&gt;"",S36,N36)-C35)</f>
        <v/>
      </c>
      <c r="AF36" s="191" t="n"/>
      <c r="AG36" s="368" t="inlineStr">
        <is>
          <t>DNF</t>
        </is>
      </c>
      <c r="AH36" s="675" t="n"/>
      <c r="AI36" s="671">
        <f>IF(OR(AG36="",AH36="",AH36=0),"",AG36*4.828/(AH36*24))</f>
        <v/>
      </c>
      <c r="AJ36" s="375" t="n"/>
      <c r="AK36" s="673" t="n"/>
      <c r="AL36" s="671">
        <f>IF(OR(AK36="",AK36="",AK36=0),"",4.828/(AK36*24))</f>
        <v/>
      </c>
      <c r="AM36" s="673" t="n"/>
      <c r="AN36" s="436">
        <f>IF(OR(NOT(ISNUMBER(C36)),NOT(ISNUMBER(W36))),"",IF(AB36&lt;&gt;"",AB36,W36)-C36)</f>
        <v/>
      </c>
      <c r="AO36" s="375" t="n"/>
      <c r="AP36" s="187">
        <f>IF($B36="","",TEXT($A36,"yyyymmdd")&amp;"_P"&amp;$C36&amp;"_C"&amp;$F36&amp;"_"&amp;TRIM(RIGHT(SUBSTITUTE(TRIM(SUBSTITUTE($K36,CHAR(160)," "))," ",REPT(" ",60)),60))&amp;IF($O36="","","-"&amp;TRIM(RIGHT(SUBSTITUTE(TRIM(SUBSTITUTE($O36,CHAR(160)," "))," ",REPT(" ",60)),60)))&amp;IF($S36="","","-"&amp;TRIM(RIGHT(SUBSTITUTE(TRIM(SUBSTITUTE($S36,CHAR(160)," "))," ",REPT(" ",60)),60)))&amp;".jpg")</f>
        <v/>
      </c>
    </row>
    <row r="37" ht="42" customFormat="1" customHeight="1" s="242">
      <c r="A37" s="169" t="n">
        <v>22240</v>
      </c>
      <c r="B37" s="367" t="inlineStr">
        <is>
          <t>Armstrong 500</t>
        </is>
      </c>
      <c r="C37" s="368" t="inlineStr">
        <is>
          <t>DNF</t>
        </is>
      </c>
      <c r="D37" s="368" t="inlineStr">
        <is>
          <t>A</t>
        </is>
      </c>
      <c r="E37" s="368" t="inlineStr">
        <is>
          <t>DNF</t>
        </is>
      </c>
      <c r="F37" s="368" t="n">
        <v>9</v>
      </c>
      <c r="G37" s="310" t="inlineStr">
        <is>
          <t>Monash Service Station</t>
        </is>
      </c>
      <c r="H37" s="310" t="n"/>
      <c r="I37" s="368" t="inlineStr">
        <is>
          <t>Renault 750</t>
        </is>
      </c>
      <c r="J37" s="310" t="n"/>
      <c r="K37" s="368" t="inlineStr">
        <is>
          <t>Rex Emmett</t>
        </is>
      </c>
      <c r="L37" s="369" t="inlineStr">
        <is>
          <t>AUS</t>
        </is>
      </c>
      <c r="M37" s="669">
        <f>_xlfn.LET(_xlpm.d,_xlfn.XLOOKUP(K37,'[1]Birth Dates'!$A:$A,'[1]Birth Dates'!$B:$B,"",0),IF(_xlpm.d=0,"",_xlpm.d))</f>
        <v/>
      </c>
      <c r="N37" s="369">
        <f>IF(OR(M37="",A37="",NOT(ISNUMBER(M37)),M37&gt;A37),"",DATEDIF(M37,A37,"Y")&amp;" years, "&amp;DATEDIF(M37,A37,"YM")&amp;" months, "&amp;DATEDIF(M37,A37,"MD")&amp;" days")</f>
        <v/>
      </c>
      <c r="O37" s="368" t="inlineStr">
        <is>
          <t>Am Hawkins</t>
        </is>
      </c>
      <c r="P37" s="369" t="inlineStr"/>
      <c r="Q37" s="669">
        <f>_xlfn.LET(_xlpm.d,_xlfn.XLOOKUP(O37,'[1]Birth Dates'!$A:$A,'[1]Birth Dates'!$B:$B,"",0),IF(_xlpm.d=0,"",_xlpm.d))</f>
        <v/>
      </c>
      <c r="R37" s="368">
        <f>IF(OR(Q37="",A37="",NOT(ISNUMBER(Q37)),Q37&gt;A37),"",DATEDIF(Q37,A37,"Y")&amp;" years, "&amp;DATEDIF(Q37,A37,"YM")&amp;" months, "&amp;DATEDIF(Q37,A37,"MD")&amp;" days")</f>
        <v/>
      </c>
      <c r="S37" s="368" t="n"/>
      <c r="T37" s="369" t="inlineStr"/>
      <c r="U37" s="669">
        <f>_xlfn.LET(_xlpm.d,_xlfn.XLOOKUP(S37,'[1]Birth Dates'!$A:$A,'[1]Birth Dates'!$B:$B,"",0),IF(_xlpm.d=0,"",_xlpm.d))</f>
        <v/>
      </c>
      <c r="V37" s="368">
        <f>IF(OR(U37="",A37="",NOT(ISNUMBER(U37)),U37&gt;A37),"",DATEDIF(U37,A37,"Y")&amp;" years, "&amp;DATEDIF(U37,A37,"YM")&amp;" months, "&amp;DATEDIF(U37,A37,"MD")&amp;" days")</f>
        <v/>
      </c>
      <c r="W37" s="368" t="n"/>
      <c r="X37" s="191" t="n"/>
      <c r="Y37" s="191" t="n"/>
      <c r="Z37" s="670" t="n">
        <v>0</v>
      </c>
      <c r="AA37" s="671">
        <f>IF(OR(Y37="",Z37="",Z37=0),"",Y37*4.828/(Z37*24))</f>
        <v/>
      </c>
      <c r="AB37" s="373" t="n"/>
      <c r="AC37" s="373" t="n"/>
      <c r="AD37" s="671">
        <f>IF(OR(AB37="",AC37="",AC37=0),"",AB37*4.828/(AC37*24))</f>
        <v/>
      </c>
      <c r="AE37" s="436">
        <f>IF(OR(NOT(ISNUMBER(C36)),NOT(ISNUMBER(N37))),"",IF(S37&lt;&gt;"",S37,N37)-C36)</f>
        <v/>
      </c>
      <c r="AF37" s="191" t="n"/>
      <c r="AG37" s="368" t="inlineStr">
        <is>
          <t>DNF</t>
        </is>
      </c>
      <c r="AH37" s="675" t="n"/>
      <c r="AI37" s="671">
        <f>IF(OR(AG37="",AH37="",AH37=0),"",AG37*4.828/(AH37*24))</f>
        <v/>
      </c>
      <c r="AJ37" s="375" t="n"/>
      <c r="AK37" s="673" t="n"/>
      <c r="AL37" s="671">
        <f>IF(OR(AK37="",AK37="",AK37=0),"",4.828/(AK37*24))</f>
        <v/>
      </c>
      <c r="AM37" s="673" t="n"/>
      <c r="AN37" s="436">
        <f>IF(OR(NOT(ISNUMBER(C37)),NOT(ISNUMBER(W37))),"",IF(AB37&lt;&gt;"",AB37,W37)-C37)</f>
        <v/>
      </c>
      <c r="AO37" s="375" t="n"/>
      <c r="AP37" s="187">
        <f>IF($B37="","",TEXT($A37,"yyyymmdd")&amp;"_P"&amp;$C37&amp;"_C"&amp;$F37&amp;"_"&amp;TRIM(RIGHT(SUBSTITUTE(TRIM(SUBSTITUTE($K37,CHAR(160)," "))," ",REPT(" ",60)),60))&amp;IF($O37="","","-"&amp;TRIM(RIGHT(SUBSTITUTE(TRIM(SUBSTITUTE($O37,CHAR(160)," "))," ",REPT(" ",60)),60)))&amp;IF($S37="","","-"&amp;TRIM(RIGHT(SUBSTITUTE(TRIM(SUBSTITUTE($S37,CHAR(160)," "))," ",REPT(" ",60)),60)))&amp;".jpg")</f>
        <v/>
      </c>
    </row>
    <row r="38" ht="28" customFormat="1" customHeight="1" s="242">
      <c r="A38" s="169" t="n">
        <v>22240</v>
      </c>
      <c r="B38" s="367" t="inlineStr">
        <is>
          <t>Armstrong 500</t>
        </is>
      </c>
      <c r="C38" s="368" t="inlineStr">
        <is>
          <t>DNF</t>
        </is>
      </c>
      <c r="D38" s="368" t="inlineStr">
        <is>
          <t>D</t>
        </is>
      </c>
      <c r="E38" s="368" t="inlineStr">
        <is>
          <t>DNF Lap 125</t>
        </is>
      </c>
      <c r="F38" s="368" t="n">
        <v>46</v>
      </c>
      <c r="G38" s="191" t="inlineStr">
        <is>
          <t>Rootes (Aust) Limited</t>
        </is>
      </c>
      <c r="H38" s="191" t="n"/>
      <c r="I38" s="368" t="inlineStr">
        <is>
          <t>Humber Super Snipe</t>
        </is>
      </c>
      <c r="J38" s="191" t="n"/>
      <c r="K38" s="368" t="inlineStr">
        <is>
          <t>Bill Graetz</t>
        </is>
      </c>
      <c r="L38" s="369" t="inlineStr"/>
      <c r="M38" s="669">
        <f>_xlfn.LET(_xlpm.d,_xlfn.XLOOKUP(K38,'[1]Birth Dates'!$A:$A,'[1]Birth Dates'!$B:$B,"",0),IF(_xlpm.d=0,"",_xlpm.d))</f>
        <v/>
      </c>
      <c r="N38" s="369">
        <f>IF(OR(M38="",A38="",NOT(ISNUMBER(M38)),M38&gt;A38),"",DATEDIF(M38,A38,"Y")&amp;" years, "&amp;DATEDIF(M38,A38,"YM")&amp;" months, "&amp;DATEDIF(M38,A38,"MD")&amp;" days")</f>
        <v/>
      </c>
      <c r="O38" s="368" t="inlineStr">
        <is>
          <t>Fred Sutherland</t>
        </is>
      </c>
      <c r="P38" s="369" t="inlineStr">
        <is>
          <t>AUS</t>
        </is>
      </c>
      <c r="Q38" s="669">
        <f>_xlfn.LET(_xlpm.d,_xlfn.XLOOKUP(O38,'[1]Birth Dates'!$A:$A,'[1]Birth Dates'!$B:$B,"",0),IF(_xlpm.d=0,"",_xlpm.d))</f>
        <v/>
      </c>
      <c r="R38" s="368">
        <f>IF(OR(Q38="",A38="",NOT(ISNUMBER(Q38)),Q38&gt;A38),"",DATEDIF(Q38,A38,"Y")&amp;" years, "&amp;DATEDIF(Q38,A38,"YM")&amp;" months, "&amp;DATEDIF(Q38,A38,"MD")&amp;" days")</f>
        <v/>
      </c>
      <c r="S38" s="368" t="n"/>
      <c r="T38" s="369" t="inlineStr"/>
      <c r="U38" s="669">
        <f>_xlfn.LET(_xlpm.d,_xlfn.XLOOKUP(S38,'[1]Birth Dates'!$A:$A,'[1]Birth Dates'!$B:$B,"",0),IF(_xlpm.d=0,"",_xlpm.d))</f>
        <v/>
      </c>
      <c r="V38" s="368">
        <f>IF(OR(U38="",A38="",NOT(ISNUMBER(U38)),U38&gt;A38),"",DATEDIF(U38,A38,"Y")&amp;" years, "&amp;DATEDIF(U38,A38,"YM")&amp;" months, "&amp;DATEDIF(U38,A38,"MD")&amp;" days")</f>
        <v/>
      </c>
      <c r="W38" s="368" t="n"/>
      <c r="X38" s="191" t="n"/>
      <c r="Y38" s="191" t="n"/>
      <c r="Z38" s="670" t="n">
        <v>0</v>
      </c>
      <c r="AA38" s="671">
        <f>IF(OR(Y38="",Z38="",Z38=0),"",Y38*4.828/(Z38*24))</f>
        <v/>
      </c>
      <c r="AB38" s="373" t="n"/>
      <c r="AC38" s="373" t="n"/>
      <c r="AD38" s="671">
        <f>IF(OR(AB38="",AC38="",AC38=0),"",AB38*4.828/(AC38*24))</f>
        <v/>
      </c>
      <c r="AE38" s="436">
        <f>IF(OR(NOT(ISNUMBER(C37)),NOT(ISNUMBER(N38))),"",IF(S38&lt;&gt;"",S38,N38)-C37)</f>
        <v/>
      </c>
      <c r="AF38" s="191" t="n"/>
      <c r="AG38" s="368" t="inlineStr">
        <is>
          <t>DNF</t>
        </is>
      </c>
      <c r="AH38" s="675" t="n"/>
      <c r="AI38" s="671">
        <f>IF(OR(AG38="",AH38="",AH38=0),"",AG38*4.828/(AH38*24))</f>
        <v/>
      </c>
      <c r="AJ38" s="375" t="n"/>
      <c r="AK38" s="673" t="n"/>
      <c r="AL38" s="671">
        <f>IF(OR(AK38="",AK38="",AK38=0),"",4.828/(AK38*24))</f>
        <v/>
      </c>
      <c r="AM38" s="673" t="n"/>
      <c r="AN38" s="436">
        <f>IF(OR(NOT(ISNUMBER(C38)),NOT(ISNUMBER(W38))),"",IF(AB38&lt;&gt;"",AB38,W38)-C38)</f>
        <v/>
      </c>
      <c r="AO38" s="375" t="n"/>
      <c r="AP38" s="187">
        <f>IF($B38="","",TEXT($A38,"yyyymmdd")&amp;"_P"&amp;$C38&amp;"_C"&amp;$F38&amp;"_"&amp;TRIM(RIGHT(SUBSTITUTE(TRIM(SUBSTITUTE($K38,CHAR(160)," "))," ",REPT(" ",60)),60))&amp;IF($O38="","","-"&amp;TRIM(RIGHT(SUBSTITUTE(TRIM(SUBSTITUTE($O38,CHAR(160)," "))," ",REPT(" ",60)),60)))&amp;IF($S38="","","-"&amp;TRIM(RIGHT(SUBSTITUTE(TRIM(SUBSTITUTE($S38,CHAR(160)," "))," ",REPT(" ",60)),60)))&amp;".jpg")</f>
        <v/>
      </c>
    </row>
    <row r="39" ht="28" customFormat="1" customHeight="1" s="242">
      <c r="A39" s="169" t="n">
        <v>22240</v>
      </c>
      <c r="B39" s="367" t="inlineStr">
        <is>
          <t>Armstrong 500</t>
        </is>
      </c>
      <c r="C39" s="368" t="inlineStr">
        <is>
          <t>DNF</t>
        </is>
      </c>
      <c r="D39" s="368" t="inlineStr">
        <is>
          <t>A</t>
        </is>
      </c>
      <c r="E39" s="368" t="inlineStr">
        <is>
          <t>DNF Lap 120</t>
        </is>
      </c>
      <c r="F39" s="368" t="n">
        <v>6</v>
      </c>
      <c r="G39" s="310" t="inlineStr">
        <is>
          <t>Finlay Brothers P/L</t>
        </is>
      </c>
      <c r="H39" s="310" t="n"/>
      <c r="I39" s="368" t="inlineStr">
        <is>
          <t>Lloyd Alexander TS</t>
        </is>
      </c>
      <c r="J39" s="310" t="n"/>
      <c r="K39" s="368" t="inlineStr">
        <is>
          <t>Tony Thieler</t>
        </is>
      </c>
      <c r="L39" s="369" t="inlineStr"/>
      <c r="M39" s="669">
        <f>_xlfn.LET(_xlpm.d,_xlfn.XLOOKUP(K39,'[1]Birth Dates'!$A:$A,'[1]Birth Dates'!$B:$B,"",0),IF(_xlpm.d=0,"",_xlpm.d))</f>
        <v/>
      </c>
      <c r="N39" s="369">
        <f>IF(OR(M39="",A39="",NOT(ISNUMBER(M39)),M39&gt;A39),"",DATEDIF(M39,A39,"Y")&amp;" years, "&amp;DATEDIF(M39,A39,"YM")&amp;" months, "&amp;DATEDIF(M39,A39,"MD")&amp;" days")</f>
        <v/>
      </c>
      <c r="O39" s="368" t="inlineStr">
        <is>
          <t>Frank Kilfoyle</t>
        </is>
      </c>
      <c r="P39" s="369" t="inlineStr"/>
      <c r="Q39" s="669">
        <f>_xlfn.LET(_xlpm.d,_xlfn.XLOOKUP(O39,'[1]Birth Dates'!$A:$A,'[1]Birth Dates'!$B:$B,"",0),IF(_xlpm.d=0,"",_xlpm.d))</f>
        <v/>
      </c>
      <c r="R39" s="368">
        <f>IF(OR(Q39="",A39="",NOT(ISNUMBER(Q39)),Q39&gt;A39),"",DATEDIF(Q39,A39,"Y")&amp;" years, "&amp;DATEDIF(Q39,A39,"YM")&amp;" months, "&amp;DATEDIF(Q39,A39,"MD")&amp;" days")</f>
        <v/>
      </c>
      <c r="S39" s="368" t="n"/>
      <c r="T39" s="369" t="inlineStr"/>
      <c r="U39" s="669">
        <f>_xlfn.LET(_xlpm.d,_xlfn.XLOOKUP(S39,'[1]Birth Dates'!$A:$A,'[1]Birth Dates'!$B:$B,"",0),IF(_xlpm.d=0,"",_xlpm.d))</f>
        <v/>
      </c>
      <c r="V39" s="368">
        <f>IF(OR(U39="",A39="",NOT(ISNUMBER(U39)),U39&gt;A39),"",DATEDIF(U39,A39,"Y")&amp;" years, "&amp;DATEDIF(U39,A39,"YM")&amp;" months, "&amp;DATEDIF(U39,A39,"MD")&amp;" days")</f>
        <v/>
      </c>
      <c r="W39" s="368" t="n"/>
      <c r="X39" s="191" t="n"/>
      <c r="Y39" s="191" t="n"/>
      <c r="Z39" s="670" t="n">
        <v>0</v>
      </c>
      <c r="AA39" s="671">
        <f>IF(OR(Y39="",Z39="",Z39=0),"",Y39*4.828/(Z39*24))</f>
        <v/>
      </c>
      <c r="AB39" s="373" t="n"/>
      <c r="AC39" s="373" t="n"/>
      <c r="AD39" s="671">
        <f>IF(OR(AB39="",AC39="",AC39=0),"",AB39*4.828/(AC39*24))</f>
        <v/>
      </c>
      <c r="AE39" s="436">
        <f>IF(OR(NOT(ISNUMBER(C38)),NOT(ISNUMBER(N39))),"",IF(S39&lt;&gt;"",S39,N39)-C38)</f>
        <v/>
      </c>
      <c r="AF39" s="191" t="n"/>
      <c r="AG39" s="368" t="inlineStr">
        <is>
          <t>DNF</t>
        </is>
      </c>
      <c r="AH39" s="675" t="n"/>
      <c r="AI39" s="671">
        <f>IF(OR(AG39="",AH39="",AH39=0),"",AG39*4.828/(AH39*24))</f>
        <v/>
      </c>
      <c r="AJ39" s="375" t="n"/>
      <c r="AK39" s="673" t="n"/>
      <c r="AL39" s="671">
        <f>IF(OR(AK39="",AK39="",AK39=0),"",4.828/(AK39*24))</f>
        <v/>
      </c>
      <c r="AM39" s="673" t="n"/>
      <c r="AN39" s="436">
        <f>IF(OR(NOT(ISNUMBER(C39)),NOT(ISNUMBER(W39))),"",IF(AB39&lt;&gt;"",AB39,W39)-C39)</f>
        <v/>
      </c>
      <c r="AO39" s="375" t="n"/>
      <c r="AP39" s="187">
        <f>IF($B39="","",TEXT($A39,"yyyymmdd")&amp;"_P"&amp;$C39&amp;"_C"&amp;$F39&amp;"_"&amp;TRIM(RIGHT(SUBSTITUTE(TRIM(SUBSTITUTE($K39,CHAR(160)," "))," ",REPT(" ",60)),60))&amp;IF($O39="","","-"&amp;TRIM(RIGHT(SUBSTITUTE(TRIM(SUBSTITUTE($O39,CHAR(160)," "))," ",REPT(" ",60)),60)))&amp;IF($S39="","","-"&amp;TRIM(RIGHT(SUBSTITUTE(TRIM(SUBSTITUTE($S39,CHAR(160)," "))," ",REPT(" ",60)),60)))&amp;".jpg")</f>
        <v/>
      </c>
    </row>
    <row r="40" ht="28" customFormat="1" customHeight="1" s="242">
      <c r="A40" s="169" t="n">
        <v>22240</v>
      </c>
      <c r="B40" s="367" t="inlineStr">
        <is>
          <t>Armstrong 500</t>
        </is>
      </c>
      <c r="C40" s="368" t="inlineStr">
        <is>
          <t>DNF</t>
        </is>
      </c>
      <c r="D40" s="368" t="inlineStr">
        <is>
          <t>C</t>
        </is>
      </c>
      <c r="E40" s="191" t="inlineStr">
        <is>
          <t>DNF</t>
        </is>
      </c>
      <c r="F40" s="368" t="n">
        <v>44</v>
      </c>
      <c r="G40" s="191" t="inlineStr">
        <is>
          <t>Rootes (Aust) Limited</t>
        </is>
      </c>
      <c r="H40" s="191" t="n"/>
      <c r="I40" s="368" t="inlineStr">
        <is>
          <t>Hillman Minx</t>
        </is>
      </c>
      <c r="J40" s="191" t="n"/>
      <c r="K40" s="368" t="inlineStr">
        <is>
          <t>Bill Clemens</t>
        </is>
      </c>
      <c r="L40" s="369" t="inlineStr"/>
      <c r="M40" s="669">
        <f>_xlfn.LET(_xlpm.d,_xlfn.XLOOKUP(K40,'[1]Birth Dates'!$A:$A,'[1]Birth Dates'!$B:$B,"",0),IF(_xlpm.d=0,"",_xlpm.d))</f>
        <v/>
      </c>
      <c r="N40" s="369">
        <f>IF(OR(M40="",A40="",NOT(ISNUMBER(M40)),M40&gt;A40),"",DATEDIF(M40,A40,"Y")&amp;" years, "&amp;DATEDIF(M40,A40,"YM")&amp;" months, "&amp;DATEDIF(M40,A40,"MD")&amp;" days")</f>
        <v/>
      </c>
      <c r="O40" s="368" t="inlineStr">
        <is>
          <t>Don Dunoon</t>
        </is>
      </c>
      <c r="P40" s="369" t="inlineStr"/>
      <c r="Q40" s="669">
        <f>_xlfn.LET(_xlpm.d,_xlfn.XLOOKUP(O40,'[1]Birth Dates'!$A:$A,'[1]Birth Dates'!$B:$B,"",0),IF(_xlpm.d=0,"",_xlpm.d))</f>
        <v/>
      </c>
      <c r="R40" s="368">
        <f>IF(OR(Q40="",A40="",NOT(ISNUMBER(Q40)),Q40&gt;A40),"",DATEDIF(Q40,A40,"Y")&amp;" years, "&amp;DATEDIF(Q40,A40,"YM")&amp;" months, "&amp;DATEDIF(Q40,A40,"MD")&amp;" days")</f>
        <v/>
      </c>
      <c r="S40" s="368" t="n"/>
      <c r="T40" s="369" t="inlineStr"/>
      <c r="U40" s="669">
        <f>_xlfn.LET(_xlpm.d,_xlfn.XLOOKUP(S40,'[1]Birth Dates'!$A:$A,'[1]Birth Dates'!$B:$B,"",0),IF(_xlpm.d=0,"",_xlpm.d))</f>
        <v/>
      </c>
      <c r="V40" s="368">
        <f>IF(OR(U40="",A40="",NOT(ISNUMBER(U40)),U40&gt;A40),"",DATEDIF(U40,A40,"Y")&amp;" years, "&amp;DATEDIF(U40,A40,"YM")&amp;" months, "&amp;DATEDIF(U40,A40,"MD")&amp;" days")</f>
        <v/>
      </c>
      <c r="W40" s="368" t="n"/>
      <c r="X40" s="191" t="n"/>
      <c r="Y40" s="191" t="n"/>
      <c r="Z40" s="670" t="n">
        <v>0</v>
      </c>
      <c r="AA40" s="671">
        <f>IF(OR(Y40="",Z40="",Z40=0),"",Y40*4.828/(Z40*24))</f>
        <v/>
      </c>
      <c r="AB40" s="373" t="n"/>
      <c r="AC40" s="373" t="n"/>
      <c r="AD40" s="671">
        <f>IF(OR(AB40="",AC40="",AC40=0),"",AB40*4.828/(AC40*24))</f>
        <v/>
      </c>
      <c r="AE40" s="436">
        <f>IF(OR(NOT(ISNUMBER(C39)),NOT(ISNUMBER(N40))),"",IF(S40&lt;&gt;"",S40,N40)-C39)</f>
        <v/>
      </c>
      <c r="AF40" s="191" t="n"/>
      <c r="AG40" s="191" t="inlineStr">
        <is>
          <t>DNF</t>
        </is>
      </c>
      <c r="AH40" s="675" t="n"/>
      <c r="AI40" s="671">
        <f>IF(OR(AG40="",AH40="",AH40=0),"",AG40*4.828/(AH40*24))</f>
        <v/>
      </c>
      <c r="AJ40" s="375" t="n"/>
      <c r="AK40" s="673" t="n"/>
      <c r="AL40" s="671">
        <f>IF(OR(AK40="",AK40="",AK40=0),"",4.828/(AK40*24))</f>
        <v/>
      </c>
      <c r="AM40" s="673" t="n"/>
      <c r="AN40" s="436">
        <f>IF(OR(NOT(ISNUMBER(C40)),NOT(ISNUMBER(W40))),"",IF(AB40&lt;&gt;"",AB40,W40)-C40)</f>
        <v/>
      </c>
      <c r="AO40" s="375" t="n"/>
      <c r="AP40" s="187">
        <f>IF($B40="","",TEXT($A40,"yyyymmdd")&amp;"_P"&amp;$C40&amp;"_C"&amp;$F40&amp;"_"&amp;TRIM(RIGHT(SUBSTITUTE(TRIM(SUBSTITUTE($K40,CHAR(160)," "))," ",REPT(" ",60)),60))&amp;IF($O40="","","-"&amp;TRIM(RIGHT(SUBSTITUTE(TRIM(SUBSTITUTE($O40,CHAR(160)," "))," ",REPT(" ",60)),60)))&amp;IF($S40="","","-"&amp;TRIM(RIGHT(SUBSTITUTE(TRIM(SUBSTITUTE($S40,CHAR(160)," "))," ",REPT(" ",60)),60)))&amp;".jpg")</f>
        <v/>
      </c>
    </row>
    <row r="41" ht="42" customFormat="1" customHeight="1" s="242">
      <c r="A41" s="169" t="n">
        <v>22240</v>
      </c>
      <c r="B41" s="367" t="inlineStr">
        <is>
          <t>Armstrong 500</t>
        </is>
      </c>
      <c r="C41" s="368" t="inlineStr">
        <is>
          <t>DNF</t>
        </is>
      </c>
      <c r="D41" s="368" t="inlineStr">
        <is>
          <t>B</t>
        </is>
      </c>
      <c r="E41" s="368" t="inlineStr">
        <is>
          <t>DNF</t>
        </is>
      </c>
      <c r="F41" s="368" t="n">
        <v>26</v>
      </c>
      <c r="G41" s="191" t="inlineStr">
        <is>
          <t>Australian Motor Industries</t>
        </is>
      </c>
      <c r="H41" s="191" t="n"/>
      <c r="I41" s="368" t="inlineStr">
        <is>
          <t>Triumph Herald</t>
        </is>
      </c>
      <c r="J41" s="191" t="n"/>
      <c r="K41" s="368" t="inlineStr">
        <is>
          <t>Graham Hoinville</t>
        </is>
      </c>
      <c r="L41" s="369" t="inlineStr"/>
      <c r="M41" s="669">
        <f>_xlfn.LET(_xlpm.d,_xlfn.XLOOKUP(K41,'[1]Birth Dates'!$A:$A,'[1]Birth Dates'!$B:$B,"",0),IF(_xlpm.d=0,"",_xlpm.d))</f>
        <v/>
      </c>
      <c r="N41" s="369">
        <f>IF(OR(M41="",A41="",NOT(ISNUMBER(M41)),M41&gt;A41),"",DATEDIF(M41,A41,"Y")&amp;" years, "&amp;DATEDIF(M41,A41,"YM")&amp;" months, "&amp;DATEDIF(M41,A41,"MD")&amp;" days")</f>
        <v/>
      </c>
      <c r="O41" s="368" t="inlineStr">
        <is>
          <t>Austin Miller</t>
        </is>
      </c>
      <c r="P41" s="369" t="inlineStr"/>
      <c r="Q41" s="669">
        <f>_xlfn.LET(_xlpm.d,_xlfn.XLOOKUP(O41,'[1]Birth Dates'!$A:$A,'[1]Birth Dates'!$B:$B,"",0),IF(_xlpm.d=0,"",_xlpm.d))</f>
        <v/>
      </c>
      <c r="R41" s="368">
        <f>IF(OR(Q41="",A41="",NOT(ISNUMBER(Q41)),Q41&gt;A41),"",DATEDIF(Q41,A41,"Y")&amp;" years, "&amp;DATEDIF(Q41,A41,"YM")&amp;" months, "&amp;DATEDIF(Q41,A41,"MD")&amp;" days")</f>
        <v/>
      </c>
      <c r="S41" s="368" t="n"/>
      <c r="T41" s="369" t="inlineStr"/>
      <c r="U41" s="669">
        <f>_xlfn.LET(_xlpm.d,_xlfn.XLOOKUP(S41,'[1]Birth Dates'!$A:$A,'[1]Birth Dates'!$B:$B,"",0),IF(_xlpm.d=0,"",_xlpm.d))</f>
        <v/>
      </c>
      <c r="V41" s="368">
        <f>IF(OR(U41="",A41="",NOT(ISNUMBER(U41)),U41&gt;A41),"",DATEDIF(U41,A41,"Y")&amp;" years, "&amp;DATEDIF(U41,A41,"YM")&amp;" months, "&amp;DATEDIF(U41,A41,"MD")&amp;" days")</f>
        <v/>
      </c>
      <c r="W41" s="368" t="n"/>
      <c r="X41" s="191" t="n"/>
      <c r="Y41" s="191" t="n"/>
      <c r="Z41" s="670" t="n">
        <v>0</v>
      </c>
      <c r="AA41" s="671">
        <f>IF(OR(Y41="",Z41="",Z41=0),"",Y41*4.828/(Z41*24))</f>
        <v/>
      </c>
      <c r="AB41" s="373" t="n"/>
      <c r="AC41" s="373" t="n"/>
      <c r="AD41" s="671">
        <f>IF(OR(AB41="",AC41="",AC41=0),"",AB41*4.828/(AC41*24))</f>
        <v/>
      </c>
      <c r="AE41" s="436">
        <f>IF(OR(NOT(ISNUMBER(C40)),NOT(ISNUMBER(N41))),"",IF(S41&lt;&gt;"",S41,N41)-C40)</f>
        <v/>
      </c>
      <c r="AF41" s="191" t="n"/>
      <c r="AG41" s="368" t="n"/>
      <c r="AH41" s="675" t="n"/>
      <c r="AI41" s="671">
        <f>IF(OR(AG41="",AH41="",AH41=0),"",AG41*4.828/(AH41*24))</f>
        <v/>
      </c>
      <c r="AJ41" s="375" t="n"/>
      <c r="AK41" s="673" t="n"/>
      <c r="AL41" s="671">
        <f>IF(OR(AK41="",AK41="",AK41=0),"",4.828/(AK41*24))</f>
        <v/>
      </c>
      <c r="AM41" s="673" t="n"/>
      <c r="AN41" s="436">
        <f>IF(OR(NOT(ISNUMBER(C41)),NOT(ISNUMBER(W41))),"",IF(AB41&lt;&gt;"",AB41,W41)-C41)</f>
        <v/>
      </c>
      <c r="AO41" s="375" t="n"/>
      <c r="AP41" s="187">
        <f>IF($B41="","",TEXT($A41,"yyyymmdd")&amp;"_P"&amp;$C41&amp;"_C"&amp;$F41&amp;"_"&amp;TRIM(RIGHT(SUBSTITUTE(TRIM(SUBSTITUTE($K41,CHAR(160)," "))," ",REPT(" ",60)),60))&amp;IF($O41="","","-"&amp;TRIM(RIGHT(SUBSTITUTE(TRIM(SUBSTITUTE($O41,CHAR(160)," "))," ",REPT(" ",60)),60)))&amp;IF($S41="","","-"&amp;TRIM(RIGHT(SUBSTITUTE(TRIM(SUBSTITUTE($S41,CHAR(160)," "))," ",REPT(" ",60)),60)))&amp;".jpg")</f>
        <v/>
      </c>
    </row>
    <row r="42" ht="28" customFormat="1" customHeight="1" s="242">
      <c r="A42" s="169" t="n">
        <v>22240</v>
      </c>
      <c r="B42" s="367" t="inlineStr">
        <is>
          <t>Armstrong 500</t>
        </is>
      </c>
      <c r="C42" s="368" t="inlineStr">
        <is>
          <t>DNF</t>
        </is>
      </c>
      <c r="D42" s="368" t="inlineStr">
        <is>
          <t>D</t>
        </is>
      </c>
      <c r="E42" s="368" t="inlineStr">
        <is>
          <t>DNF Lap 67</t>
        </is>
      </c>
      <c r="F42" s="368" t="n">
        <v>47</v>
      </c>
      <c r="G42" s="310" t="inlineStr">
        <is>
          <t>Smith Street Motors P/L</t>
        </is>
      </c>
      <c r="H42" s="310" t="n"/>
      <c r="I42" s="368" t="inlineStr">
        <is>
          <t>Mercedes-Benz 220SE</t>
        </is>
      </c>
      <c r="J42" s="310" t="n"/>
      <c r="K42" s="368" t="inlineStr">
        <is>
          <t>Gavin Youl</t>
        </is>
      </c>
      <c r="L42" s="369" t="inlineStr"/>
      <c r="M42" s="669">
        <f>_xlfn.LET(_xlpm.d,_xlfn.XLOOKUP(K42,'[1]Birth Dates'!$A:$A,'[1]Birth Dates'!$B:$B,"",0),IF(_xlpm.d=0,"",_xlpm.d))</f>
        <v/>
      </c>
      <c r="N42" s="369">
        <f>IF(OR(M42="",A42="",NOT(ISNUMBER(M42)),M42&gt;A42),"",DATEDIF(M42,A42,"Y")&amp;" years, "&amp;DATEDIF(M42,A42,"YM")&amp;" months, "&amp;DATEDIF(M42,A42,"MD")&amp;" days")</f>
        <v/>
      </c>
      <c r="O42" s="368" t="inlineStr">
        <is>
          <t>John Youl</t>
        </is>
      </c>
      <c r="P42" s="369" t="inlineStr"/>
      <c r="Q42" s="669">
        <f>_xlfn.LET(_xlpm.d,_xlfn.XLOOKUP(O42,'[1]Birth Dates'!$A:$A,'[1]Birth Dates'!$B:$B,"",0),IF(_xlpm.d=0,"",_xlpm.d))</f>
        <v/>
      </c>
      <c r="R42" s="368">
        <f>IF(OR(Q42="",A42="",NOT(ISNUMBER(Q42)),Q42&gt;A42),"",DATEDIF(Q42,A42,"Y")&amp;" years, "&amp;DATEDIF(Q42,A42,"YM")&amp;" months, "&amp;DATEDIF(Q42,A42,"MD")&amp;" days")</f>
        <v/>
      </c>
      <c r="S42" s="368" t="n"/>
      <c r="T42" s="369" t="inlineStr"/>
      <c r="U42" s="669">
        <f>_xlfn.LET(_xlpm.d,_xlfn.XLOOKUP(S42,'[1]Birth Dates'!$A:$A,'[1]Birth Dates'!$B:$B,"",0),IF(_xlpm.d=0,"",_xlpm.d))</f>
        <v/>
      </c>
      <c r="V42" s="368">
        <f>IF(OR(U42="",A42="",NOT(ISNUMBER(U42)),U42&gt;A42),"",DATEDIF(U42,A42,"Y")&amp;" years, "&amp;DATEDIF(U42,A42,"YM")&amp;" months, "&amp;DATEDIF(U42,A42,"MD")&amp;" days")</f>
        <v/>
      </c>
      <c r="W42" s="368" t="n"/>
      <c r="X42" s="191" t="n"/>
      <c r="Y42" s="191" t="n"/>
      <c r="Z42" s="670" t="n">
        <v>0</v>
      </c>
      <c r="AA42" s="671">
        <f>IF(OR(Y42="",Z42="",Z42=0),"",Y42*4.828/(Z42*24))</f>
        <v/>
      </c>
      <c r="AB42" s="373" t="n"/>
      <c r="AC42" s="373" t="n"/>
      <c r="AD42" s="671">
        <f>IF(OR(AB42="",AC42="",AC42=0),"",AB42*4.828/(AC42*24))</f>
        <v/>
      </c>
      <c r="AE42" s="436">
        <f>IF(OR(NOT(ISNUMBER(C41)),NOT(ISNUMBER(N42))),"",IF(S42&lt;&gt;"",S42,N42)-C41)</f>
        <v/>
      </c>
      <c r="AF42" s="191" t="n"/>
      <c r="AG42" s="368" t="inlineStr">
        <is>
          <t>DNF</t>
        </is>
      </c>
      <c r="AH42" s="675" t="n"/>
      <c r="AI42" s="671">
        <f>IF(OR(AG42="",AH42="",AH42=0),"",AG42*4.828/(AH42*24))</f>
        <v/>
      </c>
      <c r="AJ42" s="375" t="n"/>
      <c r="AK42" s="676" t="n">
        <v>0.001863425925925926</v>
      </c>
      <c r="AL42" s="671">
        <f>IF(OR(AK42="",AK42="",AK42=0),"",4.828/(AK42*24))</f>
        <v/>
      </c>
      <c r="AM42" s="375" t="n">
        <v>2</v>
      </c>
      <c r="AN42" s="436">
        <f>IF(OR(NOT(ISNUMBER(C42)),NOT(ISNUMBER(W42))),"",IF(AB42&lt;&gt;"",AB42,W42)-C42)</f>
        <v/>
      </c>
      <c r="AO42" s="375" t="inlineStr">
        <is>
          <t>.</t>
        </is>
      </c>
      <c r="AP42" s="187">
        <f>IF($B42="","",TEXT($A42,"yyyymmdd")&amp;"_P"&amp;$C42&amp;"_C"&amp;$F42&amp;"_"&amp;TRIM(RIGHT(SUBSTITUTE(TRIM(SUBSTITUTE($K42,CHAR(160)," "))," ",REPT(" ",60)),60))&amp;IF($O42="","","-"&amp;TRIM(RIGHT(SUBSTITUTE(TRIM(SUBSTITUTE($O42,CHAR(160)," "))," ",REPT(" ",60)),60)))&amp;IF($S42="","","-"&amp;TRIM(RIGHT(SUBSTITUTE(TRIM(SUBSTITUTE($S42,CHAR(160)," "))," ",REPT(" ",60)),60)))&amp;".jpg")</f>
        <v/>
      </c>
    </row>
    <row r="43" ht="28" customFormat="1" customHeight="1" s="242">
      <c r="A43" s="169" t="n">
        <v>22240</v>
      </c>
      <c r="B43" s="367" t="inlineStr">
        <is>
          <t>Armstrong 500</t>
        </is>
      </c>
      <c r="C43" s="368" t="inlineStr">
        <is>
          <t>DNF</t>
        </is>
      </c>
      <c r="D43" s="368" t="inlineStr">
        <is>
          <t>B</t>
        </is>
      </c>
      <c r="E43" s="368" t="inlineStr">
        <is>
          <t>DNF Lap 66</t>
        </is>
      </c>
      <c r="F43" s="368" t="n">
        <v>25</v>
      </c>
      <c r="G43" s="310" t="inlineStr">
        <is>
          <t>R. Christie</t>
        </is>
      </c>
      <c r="H43" s="310" t="n"/>
      <c r="I43" s="368" t="inlineStr">
        <is>
          <t>Simca Aronde</t>
        </is>
      </c>
      <c r="J43" s="310" t="n"/>
      <c r="K43" s="368" t="inlineStr">
        <is>
          <t>Ray Christie</t>
        </is>
      </c>
      <c r="L43" s="369" t="inlineStr"/>
      <c r="M43" s="669">
        <f>_xlfn.LET(_xlpm.d,_xlfn.XLOOKUP(K43,'[1]Birth Dates'!$A:$A,'[1]Birth Dates'!$B:$B,"",0),IF(_xlpm.d=0,"",_xlpm.d))</f>
        <v/>
      </c>
      <c r="N43" s="369">
        <f>IF(OR(M43="",A43="",NOT(ISNUMBER(M43)),M43&gt;A43),"",DATEDIF(M43,A43,"Y")&amp;" years, "&amp;DATEDIF(M43,A43,"YM")&amp;" months, "&amp;DATEDIF(M43,A43,"MD")&amp;" days")</f>
        <v/>
      </c>
      <c r="O43" s="368" t="inlineStr">
        <is>
          <t>George Hughes</t>
        </is>
      </c>
      <c r="P43" s="369" t="inlineStr"/>
      <c r="Q43" s="669">
        <f>_xlfn.LET(_xlpm.d,_xlfn.XLOOKUP(O43,'[1]Birth Dates'!$A:$A,'[1]Birth Dates'!$B:$B,"",0),IF(_xlpm.d=0,"",_xlpm.d))</f>
        <v/>
      </c>
      <c r="R43" s="368">
        <f>IF(OR(Q43="",A43="",NOT(ISNUMBER(Q43)),Q43&gt;A43),"",DATEDIF(Q43,A43,"Y")&amp;" years, "&amp;DATEDIF(Q43,A43,"YM")&amp;" months, "&amp;DATEDIF(Q43,A43,"MD")&amp;" days")</f>
        <v/>
      </c>
      <c r="S43" s="368" t="n"/>
      <c r="T43" s="369" t="inlineStr"/>
      <c r="U43" s="669">
        <f>_xlfn.LET(_xlpm.d,_xlfn.XLOOKUP(S43,'[1]Birth Dates'!$A:$A,'[1]Birth Dates'!$B:$B,"",0),IF(_xlpm.d=0,"",_xlpm.d))</f>
        <v/>
      </c>
      <c r="V43" s="368">
        <f>IF(OR(U43="",A43="",NOT(ISNUMBER(U43)),U43&gt;A43),"",DATEDIF(U43,A43,"Y")&amp;" years, "&amp;DATEDIF(U43,A43,"YM")&amp;" months, "&amp;DATEDIF(U43,A43,"MD")&amp;" days")</f>
        <v/>
      </c>
      <c r="W43" s="368" t="n"/>
      <c r="X43" s="191" t="n"/>
      <c r="Y43" s="191" t="n"/>
      <c r="Z43" s="670" t="n">
        <v>0</v>
      </c>
      <c r="AA43" s="671">
        <f>IF(OR(Y43="",Z43="",Z43=0),"",Y43*4.828/(Z43*24))</f>
        <v/>
      </c>
      <c r="AB43" s="373" t="n"/>
      <c r="AC43" s="373" t="n"/>
      <c r="AD43" s="671">
        <f>IF(OR(AB43="",AC43="",AC43=0),"",AB43*4.828/(AC43*24))</f>
        <v/>
      </c>
      <c r="AE43" s="436">
        <f>IF(OR(NOT(ISNUMBER(C42)),NOT(ISNUMBER(N43))),"",IF(S43&lt;&gt;"",S43,N43)-C42)</f>
        <v/>
      </c>
      <c r="AF43" s="191" t="n"/>
      <c r="AG43" s="368" t="inlineStr">
        <is>
          <t>DNF</t>
        </is>
      </c>
      <c r="AH43" s="675" t="n"/>
      <c r="AI43" s="671">
        <f>IF(OR(AG43="",AH43="",AH43=0),"",AG43*4.828/(AH43*24))</f>
        <v/>
      </c>
      <c r="AJ43" s="375" t="n"/>
      <c r="AK43" s="673" t="n"/>
      <c r="AL43" s="671">
        <f>IF(OR(AK43="",AK43="",AK43=0),"",4.828/(AK43*24))</f>
        <v/>
      </c>
      <c r="AM43" s="673" t="n"/>
      <c r="AN43" s="436">
        <f>IF(OR(NOT(ISNUMBER(C43)),NOT(ISNUMBER(W43))),"",IF(AB43&lt;&gt;"",AB43,W43)-C43)</f>
        <v/>
      </c>
      <c r="AO43" s="375" t="n"/>
      <c r="AP43" s="187">
        <f>IF($B43="","",TEXT($A43,"yyyymmdd")&amp;"_P"&amp;$C43&amp;"_C"&amp;$F43&amp;"_"&amp;TRIM(RIGHT(SUBSTITUTE(TRIM(SUBSTITUTE($K43,CHAR(160)," "))," ",REPT(" ",60)),60))&amp;IF($O43="","","-"&amp;TRIM(RIGHT(SUBSTITUTE(TRIM(SUBSTITUTE($O43,CHAR(160)," "))," ",REPT(" ",60)),60)))&amp;IF($S43="","","-"&amp;TRIM(RIGHT(SUBSTITUTE(TRIM(SUBSTITUTE($S43,CHAR(160)," "))," ",REPT(" ",60)),60)))&amp;".jpg")</f>
        <v/>
      </c>
    </row>
    <row r="44" ht="28" customFormat="1" customHeight="1" s="242">
      <c r="A44" s="169" t="n">
        <v>22240</v>
      </c>
      <c r="B44" s="367" t="inlineStr">
        <is>
          <t>Armstrong 500</t>
        </is>
      </c>
      <c r="C44" s="368" t="inlineStr">
        <is>
          <t>DNF</t>
        </is>
      </c>
      <c r="D44" s="368" t="inlineStr">
        <is>
          <t>C</t>
        </is>
      </c>
      <c r="E44" s="368" t="inlineStr">
        <is>
          <t>DNF Lap 59</t>
        </is>
      </c>
      <c r="F44" s="368" t="n">
        <v>40</v>
      </c>
      <c r="G44" s="191" t="inlineStr">
        <is>
          <t>British Motor Corp.</t>
        </is>
      </c>
      <c r="H44" s="191" t="n"/>
      <c r="I44" s="368" t="inlineStr">
        <is>
          <t>Austin Lancer</t>
        </is>
      </c>
      <c r="J44" s="191" t="n"/>
      <c r="K44" s="368" t="inlineStr">
        <is>
          <t>Barry Gurdon</t>
        </is>
      </c>
      <c r="L44" s="369" t="inlineStr">
        <is>
          <t>AUS</t>
        </is>
      </c>
      <c r="M44" s="669">
        <f>_xlfn.LET(_xlpm.d,_xlfn.XLOOKUP(K44,'[1]Birth Dates'!$A:$A,'[1]Birth Dates'!$B:$B,"",0),IF(_xlpm.d=0,"",_xlpm.d))</f>
        <v/>
      </c>
      <c r="N44" s="369">
        <f>IF(OR(M44="",A44="",NOT(ISNUMBER(M44)),M44&gt;A44),"",DATEDIF(M44,A44,"Y")&amp;" years, "&amp;DATEDIF(M44,A44,"YM")&amp;" months, "&amp;DATEDIF(M44,A44,"MD")&amp;" days")</f>
        <v/>
      </c>
      <c r="O44" s="368" t="inlineStr">
        <is>
          <t>Clyde Miller</t>
        </is>
      </c>
      <c r="P44" s="369" t="inlineStr"/>
      <c r="Q44" s="669">
        <f>_xlfn.LET(_xlpm.d,_xlfn.XLOOKUP(O44,'[1]Birth Dates'!$A:$A,'[1]Birth Dates'!$B:$B,"",0),IF(_xlpm.d=0,"",_xlpm.d))</f>
        <v/>
      </c>
      <c r="R44" s="368">
        <f>IF(OR(Q44="",A44="",NOT(ISNUMBER(Q44)),Q44&gt;A44),"",DATEDIF(Q44,A44,"Y")&amp;" years, "&amp;DATEDIF(Q44,A44,"YM")&amp;" months, "&amp;DATEDIF(Q44,A44,"MD")&amp;" days")</f>
        <v/>
      </c>
      <c r="S44" s="368" t="n"/>
      <c r="T44" s="369" t="inlineStr"/>
      <c r="U44" s="669">
        <f>_xlfn.LET(_xlpm.d,_xlfn.XLOOKUP(S44,'[1]Birth Dates'!$A:$A,'[1]Birth Dates'!$B:$B,"",0),IF(_xlpm.d=0,"",_xlpm.d))</f>
        <v/>
      </c>
      <c r="V44" s="368">
        <f>IF(OR(U44="",A44="",NOT(ISNUMBER(U44)),U44&gt;A44),"",DATEDIF(U44,A44,"Y")&amp;" years, "&amp;DATEDIF(U44,A44,"YM")&amp;" months, "&amp;DATEDIF(U44,A44,"MD")&amp;" days")</f>
        <v/>
      </c>
      <c r="W44" s="368" t="n"/>
      <c r="X44" s="191" t="n"/>
      <c r="Y44" s="191" t="n"/>
      <c r="Z44" s="670" t="n">
        <v>0</v>
      </c>
      <c r="AA44" s="671">
        <f>IF(OR(Y44="",Z44="",Z44=0),"",Y44*4.828/(Z44*24))</f>
        <v/>
      </c>
      <c r="AB44" s="373" t="n"/>
      <c r="AC44" s="373" t="n"/>
      <c r="AD44" s="671">
        <f>IF(OR(AB44="",AC44="",AC44=0),"",AB44*4.828/(AC44*24))</f>
        <v/>
      </c>
      <c r="AE44" s="436">
        <f>IF(OR(NOT(ISNUMBER(C43)),NOT(ISNUMBER(N44))),"",IF(S44&lt;&gt;"",S44,N44)-C43)</f>
        <v/>
      </c>
      <c r="AF44" s="191" t="n"/>
      <c r="AG44" s="368" t="inlineStr">
        <is>
          <t>DNF</t>
        </is>
      </c>
      <c r="AH44" s="675" t="n"/>
      <c r="AI44" s="671">
        <f>IF(OR(AG44="",AH44="",AH44=0),"",AG44*4.828/(AH44*24))</f>
        <v/>
      </c>
      <c r="AJ44" s="375" t="n"/>
      <c r="AK44" s="673" t="n"/>
      <c r="AL44" s="671">
        <f>IF(OR(AK44="",AK44="",AK44=0),"",4.828/(AK44*24))</f>
        <v/>
      </c>
      <c r="AM44" s="673" t="n"/>
      <c r="AN44" s="436">
        <f>IF(OR(NOT(ISNUMBER(C44)),NOT(ISNUMBER(W44))),"",IF(AB44&lt;&gt;"",AB44,W44)-C44)</f>
        <v/>
      </c>
      <c r="AO44" s="375" t="n"/>
      <c r="AP44" s="187">
        <f>IF($B44="","",TEXT($A44,"yyyymmdd")&amp;"_P"&amp;$C44&amp;"_C"&amp;$F44&amp;"_"&amp;TRIM(RIGHT(SUBSTITUTE(TRIM(SUBSTITUTE($K44,CHAR(160)," "))," ",REPT(" ",60)),60))&amp;IF($O44="","","-"&amp;TRIM(RIGHT(SUBSTITUTE(TRIM(SUBSTITUTE($O44,CHAR(160)," "))," ",REPT(" ",60)),60)))&amp;IF($S44="","","-"&amp;TRIM(RIGHT(SUBSTITUTE(TRIM(SUBSTITUTE($S44,CHAR(160)," "))," ",REPT(" ",60)),60)))&amp;".jpg")</f>
        <v/>
      </c>
    </row>
    <row r="45" ht="28" customFormat="1" customHeight="1" s="242">
      <c r="A45" s="169" t="n">
        <v>22240</v>
      </c>
      <c r="B45" s="367" t="inlineStr">
        <is>
          <t>Armstrong 500</t>
        </is>
      </c>
      <c r="C45" s="368" t="inlineStr">
        <is>
          <t>DNF</t>
        </is>
      </c>
      <c r="D45" s="368" t="inlineStr">
        <is>
          <t>D</t>
        </is>
      </c>
      <c r="E45" s="368" t="inlineStr">
        <is>
          <t>DNF Lap 49</t>
        </is>
      </c>
      <c r="F45" s="368" t="n">
        <v>31</v>
      </c>
      <c r="G45" s="310" t="inlineStr">
        <is>
          <t>Wangaratta Motors</t>
        </is>
      </c>
      <c r="H45" s="310" t="n"/>
      <c r="I45" s="368" t="inlineStr">
        <is>
          <t>Ford Falcon XK</t>
        </is>
      </c>
      <c r="J45" s="310" t="n"/>
      <c r="K45" s="368" t="inlineStr">
        <is>
          <t>Ron Phillips</t>
        </is>
      </c>
      <c r="L45" s="369" t="inlineStr"/>
      <c r="M45" s="669">
        <f>_xlfn.LET(_xlpm.d,_xlfn.XLOOKUP(K45,'[1]Birth Dates'!$A:$A,'[1]Birth Dates'!$B:$B,"",0),IF(_xlpm.d=0,"",_xlpm.d))</f>
        <v/>
      </c>
      <c r="N45" s="369">
        <f>IF(OR(M45="",A45="",NOT(ISNUMBER(M45)),M45&gt;A45),"",DATEDIF(M45,A45,"Y")&amp;" years, "&amp;DATEDIF(M45,A45,"YM")&amp;" months, "&amp;DATEDIF(M45,A45,"MD")&amp;" days")</f>
        <v/>
      </c>
      <c r="O45" s="368" t="inlineStr">
        <is>
          <t>Ern Seeliger</t>
        </is>
      </c>
      <c r="P45" s="369" t="inlineStr"/>
      <c r="Q45" s="669">
        <f>_xlfn.LET(_xlpm.d,_xlfn.XLOOKUP(O45,'[1]Birth Dates'!$A:$A,'[1]Birth Dates'!$B:$B,"",0),IF(_xlpm.d=0,"",_xlpm.d))</f>
        <v/>
      </c>
      <c r="R45" s="368">
        <f>IF(OR(Q45="",A45="",NOT(ISNUMBER(Q45)),Q45&gt;A45),"",DATEDIF(Q45,A45,"Y")&amp;" years, "&amp;DATEDIF(Q45,A45,"YM")&amp;" months, "&amp;DATEDIF(Q45,A45,"MD")&amp;" days")</f>
        <v/>
      </c>
      <c r="S45" s="368" t="n"/>
      <c r="T45" s="369" t="inlineStr"/>
      <c r="U45" s="669">
        <f>_xlfn.LET(_xlpm.d,_xlfn.XLOOKUP(S45,'[1]Birth Dates'!$A:$A,'[1]Birth Dates'!$B:$B,"",0),IF(_xlpm.d=0,"",_xlpm.d))</f>
        <v/>
      </c>
      <c r="V45" s="368">
        <f>IF(OR(U45="",A45="",NOT(ISNUMBER(U45)),U45&gt;A45),"",DATEDIF(U45,A45,"Y")&amp;" years, "&amp;DATEDIF(U45,A45,"YM")&amp;" months, "&amp;DATEDIF(U45,A45,"MD")&amp;" days")</f>
        <v/>
      </c>
      <c r="W45" s="368" t="n"/>
      <c r="X45" s="191" t="n"/>
      <c r="Y45" s="191" t="n"/>
      <c r="Z45" s="670" t="n">
        <v>0</v>
      </c>
      <c r="AA45" s="671">
        <f>IF(OR(Y45="",Z45="",Z45=0),"",Y45*4.828/(Z45*24))</f>
        <v/>
      </c>
      <c r="AB45" s="373" t="n"/>
      <c r="AC45" s="373" t="n"/>
      <c r="AD45" s="671">
        <f>IF(OR(AB45="",AC45="",AC45=0),"",AB45*4.828/(AC45*24))</f>
        <v/>
      </c>
      <c r="AE45" s="436">
        <f>IF(OR(NOT(ISNUMBER(C44)),NOT(ISNUMBER(N45))),"",IF(S45&lt;&gt;"",S45,N45)-C44)</f>
        <v/>
      </c>
      <c r="AF45" s="191" t="n"/>
      <c r="AG45" s="368" t="inlineStr">
        <is>
          <t>DNF</t>
        </is>
      </c>
      <c r="AH45" s="675" t="n"/>
      <c r="AI45" s="671">
        <f>IF(OR(AG45="",AH45="",AH45=0),"",AG45*4.828/(AH45*24))</f>
        <v/>
      </c>
      <c r="AJ45" s="375" t="n"/>
      <c r="AK45" s="673" t="n"/>
      <c r="AL45" s="671">
        <f>IF(OR(AK45="",AK45="",AK45=0),"",4.828/(AK45*24))</f>
        <v/>
      </c>
      <c r="AM45" s="673" t="n"/>
      <c r="AN45" s="436">
        <f>IF(OR(NOT(ISNUMBER(C45)),NOT(ISNUMBER(W45))),"",IF(AB45&lt;&gt;"",AB45,W45)-C45)</f>
        <v/>
      </c>
      <c r="AO45" s="375" t="n"/>
      <c r="AP45" s="187">
        <f>IF($B45="","",TEXT($A45,"yyyymmdd")&amp;"_P"&amp;$C45&amp;"_C"&amp;$F45&amp;"_"&amp;TRIM(RIGHT(SUBSTITUTE(TRIM(SUBSTITUTE($K45,CHAR(160)," "))," ",REPT(" ",60)),60))&amp;IF($O45="","","-"&amp;TRIM(RIGHT(SUBSTITUTE(TRIM(SUBSTITUTE($O45,CHAR(160)," "))," ",REPT(" ",60)),60)))&amp;IF($S45="","","-"&amp;TRIM(RIGHT(SUBSTITUTE(TRIM(SUBSTITUTE($S45,CHAR(160)," "))," ",REPT(" ",60)),60)))&amp;".jpg")</f>
        <v/>
      </c>
    </row>
    <row r="46" ht="56" customFormat="1" customHeight="1" s="242">
      <c r="A46" s="169" t="n">
        <v>22240</v>
      </c>
      <c r="B46" s="367" t="inlineStr">
        <is>
          <t>Armstrong 500</t>
        </is>
      </c>
      <c r="C46" s="368" t="inlineStr">
        <is>
          <t>DNF</t>
        </is>
      </c>
      <c r="D46" s="368" t="inlineStr">
        <is>
          <t>B</t>
        </is>
      </c>
      <c r="E46" s="368" t="inlineStr">
        <is>
          <t>DNF</t>
        </is>
      </c>
      <c r="F46" s="368" t="n">
        <v>21</v>
      </c>
      <c r="G46" s="191" t="inlineStr">
        <is>
          <t>Chrysler Australia Ltd. (J.E. Murray)</t>
        </is>
      </c>
      <c r="H46" s="191" t="n"/>
      <c r="I46" s="368" t="inlineStr">
        <is>
          <t>Simca Aronde</t>
        </is>
      </c>
      <c r="J46" s="191" t="n"/>
      <c r="K46" s="368" t="inlineStr">
        <is>
          <t>Jack Murray</t>
        </is>
      </c>
      <c r="L46" s="369" t="inlineStr">
        <is>
          <t>AUS</t>
        </is>
      </c>
      <c r="M46" s="669">
        <f>_xlfn.LET(_xlpm.d,_xlfn.XLOOKUP(K46,'[1]Birth Dates'!$A:$A,'[1]Birth Dates'!$B:$B,"",0),IF(_xlpm.d=0,"",_xlpm.d))</f>
        <v/>
      </c>
      <c r="N46" s="369">
        <f>IF(OR(M46="",A46="",NOT(ISNUMBER(M46)),M46&gt;A46),"",DATEDIF(M46,A46,"Y")&amp;" years, "&amp;DATEDIF(M46,A46,"YM")&amp;" months, "&amp;DATEDIF(M46,A46,"MD")&amp;" days")</f>
        <v/>
      </c>
      <c r="O46" s="368" t="inlineStr">
        <is>
          <t>W. Murison</t>
        </is>
      </c>
      <c r="P46" s="369" t="inlineStr"/>
      <c r="Q46" s="669">
        <f>_xlfn.LET(_xlpm.d,_xlfn.XLOOKUP(O46,'[1]Birth Dates'!$A:$A,'[1]Birth Dates'!$B:$B,"",0),IF(_xlpm.d=0,"",_xlpm.d))</f>
        <v/>
      </c>
      <c r="R46" s="368">
        <f>IF(OR(Q46="",A46="",NOT(ISNUMBER(Q46)),Q46&gt;A46),"",DATEDIF(Q46,A46,"Y")&amp;" years, "&amp;DATEDIF(Q46,A46,"YM")&amp;" months, "&amp;DATEDIF(Q46,A46,"MD")&amp;" days")</f>
        <v/>
      </c>
      <c r="S46" s="368" t="n"/>
      <c r="T46" s="369" t="inlineStr"/>
      <c r="U46" s="669">
        <f>_xlfn.LET(_xlpm.d,_xlfn.XLOOKUP(S46,'[1]Birth Dates'!$A:$A,'[1]Birth Dates'!$B:$B,"",0),IF(_xlpm.d=0,"",_xlpm.d))</f>
        <v/>
      </c>
      <c r="V46" s="368">
        <f>IF(OR(U46="",A46="",NOT(ISNUMBER(U46)),U46&gt;A46),"",DATEDIF(U46,A46,"Y")&amp;" years, "&amp;DATEDIF(U46,A46,"YM")&amp;" months, "&amp;DATEDIF(U46,A46,"MD")&amp;" days")</f>
        <v/>
      </c>
      <c r="W46" s="368" t="n"/>
      <c r="X46" s="191" t="n"/>
      <c r="Y46" s="191" t="n"/>
      <c r="Z46" s="670" t="n">
        <v>0</v>
      </c>
      <c r="AA46" s="671">
        <f>IF(OR(Y46="",Z46="",Z46=0),"",Y46*4.828/(Z46*24))</f>
        <v/>
      </c>
      <c r="AB46" s="373" t="n"/>
      <c r="AC46" s="373" t="n"/>
      <c r="AD46" s="671">
        <f>IF(OR(AB46="",AC46="",AC46=0),"",AB46*4.828/(AC46*24))</f>
        <v/>
      </c>
      <c r="AE46" s="436">
        <f>IF(OR(NOT(ISNUMBER(C45)),NOT(ISNUMBER(N46))),"",IF(S46&lt;&gt;"",S46,N46)-C45)</f>
        <v/>
      </c>
      <c r="AF46" s="191" t="n"/>
      <c r="AG46" s="368" t="inlineStr">
        <is>
          <t>DNF</t>
        </is>
      </c>
      <c r="AH46" s="675" t="n"/>
      <c r="AI46" s="671">
        <f>IF(OR(AG46="",AH46="",AH46=0),"",AG46*4.828/(AH46*24))</f>
        <v/>
      </c>
      <c r="AJ46" s="375" t="n"/>
      <c r="AK46" s="673" t="n"/>
      <c r="AL46" s="671">
        <f>IF(OR(AK46="",AK46="",AK46=0),"",4.828/(AK46*24))</f>
        <v/>
      </c>
      <c r="AM46" s="673" t="n"/>
      <c r="AN46" s="436">
        <f>IF(OR(NOT(ISNUMBER(C46)),NOT(ISNUMBER(W46))),"",IF(AB46&lt;&gt;"",AB46,W46)-C46)</f>
        <v/>
      </c>
      <c r="AO46" s="375" t="n"/>
      <c r="AP46" s="187">
        <f>IF($B46="","",TEXT($A46,"yyyymmdd")&amp;"_P"&amp;$C46&amp;"_C"&amp;$F46&amp;"_"&amp;TRIM(RIGHT(SUBSTITUTE(TRIM(SUBSTITUTE($K46,CHAR(160)," "))," ",REPT(" ",60)),60))&amp;IF($O46="","","-"&amp;TRIM(RIGHT(SUBSTITUTE(TRIM(SUBSTITUTE($O46,CHAR(160)," "))," ",REPT(" ",60)),60)))&amp;IF($S46="","","-"&amp;TRIM(RIGHT(SUBSTITUTE(TRIM(SUBSTITUTE($S46,CHAR(160)," "))," ",REPT(" ",60)),60)))&amp;".jpg")</f>
        <v/>
      </c>
    </row>
    <row r="47" ht="42" customFormat="1" customHeight="1" s="390">
      <c r="A47" s="172" t="n">
        <v>22604</v>
      </c>
      <c r="B47" s="377" t="inlineStr">
        <is>
          <t>Armstrong 500</t>
        </is>
      </c>
      <c r="C47" s="209" t="n">
        <v>1</v>
      </c>
      <c r="D47" s="210" t="inlineStr">
        <is>
          <t>B</t>
        </is>
      </c>
      <c r="E47" s="209" t="n">
        <v>1</v>
      </c>
      <c r="F47" s="209" t="n">
        <v>32</v>
      </c>
      <c r="G47" s="209" t="inlineStr">
        <is>
          <t>Autoland Pty Ltd</t>
        </is>
      </c>
      <c r="H47" s="209" t="n"/>
      <c r="I47" s="210" t="inlineStr">
        <is>
          <t>Mercedes-Benz 220SE</t>
        </is>
      </c>
      <c r="J47" s="209" t="n"/>
      <c r="K47" s="210" t="inlineStr">
        <is>
          <t>Bob Jane</t>
        </is>
      </c>
      <c r="L47" s="378" t="inlineStr">
        <is>
          <t>AUS</t>
        </is>
      </c>
      <c r="M47" s="677">
        <f>_xlfn.LET(_xlpm.d,_xlfn.XLOOKUP(K47,'[1]Birth Dates'!$A:$A,'[1]Birth Dates'!$B:$B,"",0),IF(_xlpm.d=0,"",_xlpm.d))</f>
        <v/>
      </c>
      <c r="N47" s="380">
        <f>IF(OR(M47="",A47="",NOT(ISNUMBER(M47)),M47&gt;A47),"",DATEDIF(M47,A47,"Y")&amp;" years, "&amp;DATEDIF(M47,A47,"YM")&amp;" months, "&amp;DATEDIF(M47,A47,"MD")&amp;" days")</f>
        <v/>
      </c>
      <c r="O47" s="210" t="inlineStr">
        <is>
          <t>Harry Firth</t>
        </is>
      </c>
      <c r="P47" s="378" t="inlineStr">
        <is>
          <t>AUS</t>
        </is>
      </c>
      <c r="Q47" s="677">
        <f>_xlfn.LET(_xlpm.d,_xlfn.XLOOKUP(O47,'[1]Birth Dates'!$A:$A,'[1]Birth Dates'!$B:$B,"",0),IF(_xlpm.d=0,"",_xlpm.d))</f>
        <v/>
      </c>
      <c r="R47" s="381">
        <f>IF(OR(Q47="",A47="",NOT(ISNUMBER(Q47)),Q47&gt;A47),"",DATEDIF(Q47,A47,"Y")&amp;" years, "&amp;DATEDIF(Q47,A47,"YM")&amp;" months, "&amp;DATEDIF(Q47,A47,"MD")&amp;" days")</f>
        <v/>
      </c>
      <c r="S47" s="210" t="n"/>
      <c r="T47" s="382" t="inlineStr"/>
      <c r="U47" s="678">
        <f>_xlfn.LET(_xlpm.d,_xlfn.XLOOKUP(S47,'[1]Birth Dates'!$A:$A,'[1]Birth Dates'!$B:$B,"",0),IF(_xlpm.d=0,"",_xlpm.d))</f>
        <v/>
      </c>
      <c r="V47" s="210">
        <f>IF(OR(U47="",A47="",NOT(ISNUMBER(U47)),U47&gt;A47),"",DATEDIF(U47,A47,"Y")&amp;" years, "&amp;DATEDIF(U47,A47,"YM")&amp;" months, "&amp;DATEDIF(U47,A47,"MD")&amp;" days")</f>
        <v/>
      </c>
      <c r="W47" s="210" t="n"/>
      <c r="X47" s="210" t="n"/>
      <c r="Y47" s="210" t="n"/>
      <c r="Z47" s="679" t="n">
        <v>0</v>
      </c>
      <c r="AA47" s="671">
        <f>IF(OR(Y47="",Z47="",Z47=0),"",Y47*4.828/(Z47*24))</f>
        <v/>
      </c>
      <c r="AB47" s="385" t="n"/>
      <c r="AC47" s="386" t="n"/>
      <c r="AD47" s="671">
        <f>IF(OR(AB47="",AC47="",AC47=0),"",AB47*4.828/(AC47*24))</f>
        <v/>
      </c>
      <c r="AE47" s="436">
        <f>IF(OR(NOT(ISNUMBER(C46)),NOT(ISNUMBER(N47))),"",IF(S47&lt;&gt;"",S47,N47)-C46)</f>
        <v/>
      </c>
      <c r="AF47" s="210" t="n"/>
      <c r="AG47" s="209" t="n">
        <v>167</v>
      </c>
      <c r="AH47" s="674" t="n">
        <v>0.3336921296296296</v>
      </c>
      <c r="AI47" s="671">
        <f>IF(OR(AG47="",AH47="",AH47=0),"",AG47*4.828/(AH47*24))</f>
        <v/>
      </c>
      <c r="AJ47" s="388" t="n"/>
      <c r="AK47" s="680" t="n"/>
      <c r="AL47" s="671">
        <f>IF(OR(AK47="",AK47="",AK47=0),"",4.828/(AK47*24))</f>
        <v/>
      </c>
      <c r="AM47" s="388" t="n">
        <v>2</v>
      </c>
      <c r="AN47" s="436">
        <f>IF(OR(NOT(ISNUMBER(C47)),NOT(ISNUMBER(W47))),"",IF(AB47&lt;&gt;"",AB47,W47)-C47)</f>
        <v/>
      </c>
      <c r="AO47" s="388" t="n"/>
      <c r="AP47" s="680">
        <f>IF($B47="","",TEXT($A47,"yyyymmdd")&amp;"_P"&amp;$C47&amp;"_C"&amp;$F47&amp;"_"&amp;TRIM(RIGHT(SUBSTITUTE(TRIM(SUBSTITUTE($K47,CHAR(160)," "))," ",REPT(" ",60)),60))&amp;IF($O47="","","-"&amp;TRIM(RIGHT(SUBSTITUTE(TRIM(SUBSTITUTE($O47,CHAR(160)," "))," ",REPT(" ",60)),60)))&amp;IF($S47="","","-"&amp;TRIM(RIGHT(SUBSTITUTE(TRIM(SUBSTITUTE($S47,CHAR(160)," "))," ",REPT(" ",60)),60)))&amp;".jpg")</f>
        <v/>
      </c>
    </row>
    <row r="48" ht="42" customFormat="1" customHeight="1" s="390">
      <c r="A48" s="172" t="n">
        <v>22604</v>
      </c>
      <c r="B48" s="377" t="inlineStr">
        <is>
          <t>Armstrong 500</t>
        </is>
      </c>
      <c r="C48" s="209" t="n">
        <v>2</v>
      </c>
      <c r="D48" s="210" t="inlineStr">
        <is>
          <t>A</t>
        </is>
      </c>
      <c r="E48" s="209" t="n">
        <v>1</v>
      </c>
      <c r="F48" s="209" t="n">
        <v>43</v>
      </c>
      <c r="G48" s="209" t="inlineStr">
        <is>
          <t>York Motors (Sales) Pty Ltd</t>
        </is>
      </c>
      <c r="H48" s="209" t="n"/>
      <c r="I48" s="210" t="inlineStr">
        <is>
          <t>Studebaker Lark</t>
        </is>
      </c>
      <c r="J48" s="209" t="n"/>
      <c r="K48" s="210" t="inlineStr">
        <is>
          <t>David McKay</t>
        </is>
      </c>
      <c r="L48" s="378" t="inlineStr">
        <is>
          <t>AUS</t>
        </is>
      </c>
      <c r="M48" s="677">
        <f>_xlfn.LET(_xlpm.d,_xlfn.XLOOKUP(K48,'[1]Birth Dates'!$A:$A,'[1]Birth Dates'!$B:$B,"",0),IF(_xlpm.d=0,"",_xlpm.d))</f>
        <v/>
      </c>
      <c r="N48" s="380">
        <f>IF(OR(M48="",A48="",NOT(ISNUMBER(M48)),M48&gt;A48),"",DATEDIF(M48,A48,"Y")&amp;" years, "&amp;DATEDIF(M48,A48,"YM")&amp;" months, "&amp;DATEDIF(M48,A48,"MD")&amp;" days")</f>
        <v/>
      </c>
      <c r="O48" s="209" t="inlineStr">
        <is>
          <t>Brian Foley</t>
        </is>
      </c>
      <c r="P48" s="378" t="inlineStr">
        <is>
          <t>AUS</t>
        </is>
      </c>
      <c r="Q48" s="681">
        <f>_xlfn.LET(_xlpm.d,_xlfn.XLOOKUP(O48,'[1]Birth Dates'!$A:$A,'[1]Birth Dates'!$B:$B,"",0),IF(_xlpm.d=0,"",_xlpm.d))</f>
        <v/>
      </c>
      <c r="R48" s="209">
        <f>IF(OR(Q48="",A48="",NOT(ISNUMBER(Q48)),Q48&gt;A48),"",DATEDIF(Q48,A48,"Y")&amp;" years, "&amp;DATEDIF(Q48,A48,"YM")&amp;" months, "&amp;DATEDIF(Q48,A48,"MD")&amp;" days")</f>
        <v/>
      </c>
      <c r="S48" s="210" t="n"/>
      <c r="T48" s="382" t="inlineStr"/>
      <c r="U48" s="678">
        <f>_xlfn.LET(_xlpm.d,_xlfn.XLOOKUP(S48,'[1]Birth Dates'!$A:$A,'[1]Birth Dates'!$B:$B,"",0),IF(_xlpm.d=0,"",_xlpm.d))</f>
        <v/>
      </c>
      <c r="V48" s="210">
        <f>IF(OR(U48="",A48="",NOT(ISNUMBER(U48)),U48&gt;A48),"",DATEDIF(U48,A48,"Y")&amp;" years, "&amp;DATEDIF(U48,A48,"YM")&amp;" months, "&amp;DATEDIF(U48,A48,"MD")&amp;" days")</f>
        <v/>
      </c>
      <c r="W48" s="210" t="n"/>
      <c r="X48" s="210" t="n"/>
      <c r="Y48" s="210" t="n"/>
      <c r="Z48" s="679" t="n">
        <v>0</v>
      </c>
      <c r="AA48" s="671">
        <f>IF(OR(Y48="",Z48="",Z48=0),"",Y48*4.828/(Z48*24))</f>
        <v/>
      </c>
      <c r="AB48" s="387" t="n"/>
      <c r="AC48" s="387" t="n"/>
      <c r="AD48" s="671">
        <f>IF(OR(AB48="",AC48="",AC48=0),"",AB48*4.828/(AC48*24))</f>
        <v/>
      </c>
      <c r="AE48" s="436">
        <f>IF(OR(NOT(ISNUMBER(C47)),NOT(ISNUMBER(N48))),"",IF(S48&lt;&gt;"",S48,N48)-C47)</f>
        <v/>
      </c>
      <c r="AF48" s="210" t="n"/>
      <c r="AG48" s="209" t="n">
        <v>166</v>
      </c>
      <c r="AH48" s="682" t="n"/>
      <c r="AI48" s="671">
        <f>IF(OR(AG48="",AH48="",AH48=0),"",AG48*4.828/(AH48*24))</f>
        <v/>
      </c>
      <c r="AJ48" s="388" t="n"/>
      <c r="AK48" s="680" t="n"/>
      <c r="AL48" s="671">
        <f>IF(OR(AK48="",AK48="",AK48=0),"",4.828/(AK48*24))</f>
        <v/>
      </c>
      <c r="AM48" s="680" t="n"/>
      <c r="AN48" s="436">
        <f>IF(OR(NOT(ISNUMBER(C48)),NOT(ISNUMBER(W48))),"",IF(AB48&lt;&gt;"",AB48,W48)-C48)</f>
        <v/>
      </c>
      <c r="AO48" s="388" t="n"/>
      <c r="AP48" s="680">
        <f>IF($B48="","",TEXT($A48,"yyyymmdd")&amp;"_P"&amp;$C48&amp;"_C"&amp;$F48&amp;"_"&amp;TRIM(RIGHT(SUBSTITUTE(TRIM(SUBSTITUTE($K48,CHAR(160)," "))," ",REPT(" ",60)),60))&amp;IF($O48="","","-"&amp;TRIM(RIGHT(SUBSTITUTE(TRIM(SUBSTITUTE($O48,CHAR(160)," "))," ",REPT(" ",60)),60)))&amp;IF($S48="","","-"&amp;TRIM(RIGHT(SUBSTITUTE(TRIM(SUBSTITUTE($S48,CHAR(160)," "))," ",REPT(" ",60)),60)))&amp;".jpg")</f>
        <v/>
      </c>
    </row>
    <row r="49" ht="42" customFormat="1" customHeight="1" s="390">
      <c r="A49" s="172" t="n">
        <v>22604</v>
      </c>
      <c r="B49" s="377" t="inlineStr">
        <is>
          <t>Armstrong 500</t>
        </is>
      </c>
      <c r="C49" s="209" t="n">
        <v>3</v>
      </c>
      <c r="D49" s="210" t="inlineStr">
        <is>
          <t>A</t>
        </is>
      </c>
      <c r="E49" s="209" t="n">
        <v>2</v>
      </c>
      <c r="F49" s="209" t="n">
        <v>41</v>
      </c>
      <c r="G49" s="209" t="inlineStr">
        <is>
          <t>WF Coad</t>
        </is>
      </c>
      <c r="H49" s="209" t="n"/>
      <c r="I49" s="210" t="inlineStr">
        <is>
          <t>Vauxhall Velox</t>
        </is>
      </c>
      <c r="J49" s="209" t="n"/>
      <c r="K49" s="210" t="inlineStr">
        <is>
          <t>Frank Coad</t>
        </is>
      </c>
      <c r="L49" s="378" t="inlineStr">
        <is>
          <t>AUS</t>
        </is>
      </c>
      <c r="M49" s="677">
        <f>_xlfn.LET(_xlpm.d,_xlfn.XLOOKUP(K49,'[1]Birth Dates'!$A:$A,'[1]Birth Dates'!$B:$B,"",0),IF(_xlpm.d=0,"",_xlpm.d))</f>
        <v/>
      </c>
      <c r="N49" s="380">
        <f>IF(OR(M49="",A49="",NOT(ISNUMBER(M49)),M49&gt;A49),"",DATEDIF(M49,A49,"Y")&amp;" years, "&amp;DATEDIF(M49,A49,"YM")&amp;" months, "&amp;DATEDIF(M49,A49,"MD")&amp;" days")</f>
        <v/>
      </c>
      <c r="O49" s="210" t="inlineStr">
        <is>
          <t>John Roxburgh</t>
        </is>
      </c>
      <c r="P49" s="378" t="inlineStr">
        <is>
          <t>AUS</t>
        </is>
      </c>
      <c r="Q49" s="677">
        <f>_xlfn.LET(_xlpm.d,_xlfn.XLOOKUP(O49,'[1]Birth Dates'!$A:$A,'[1]Birth Dates'!$B:$B,"",0),IF(_xlpm.d=0,"",_xlpm.d))</f>
        <v/>
      </c>
      <c r="R49" s="381">
        <f>IF(OR(Q49="",A49="",NOT(ISNUMBER(Q49)),Q49&gt;A49),"",DATEDIF(Q49,A49,"Y")&amp;" years, "&amp;DATEDIF(Q49,A49,"YM")&amp;" months, "&amp;DATEDIF(Q49,A49,"MD")&amp;" days")</f>
        <v/>
      </c>
      <c r="S49" s="210" t="n"/>
      <c r="T49" s="382" t="inlineStr"/>
      <c r="U49" s="678">
        <f>_xlfn.LET(_xlpm.d,_xlfn.XLOOKUP(S49,'[1]Birth Dates'!$A:$A,'[1]Birth Dates'!$B:$B,"",0),IF(_xlpm.d=0,"",_xlpm.d))</f>
        <v/>
      </c>
      <c r="V49" s="210">
        <f>IF(OR(U49="",A49="",NOT(ISNUMBER(U49)),U49&gt;A49),"",DATEDIF(U49,A49,"Y")&amp;" years, "&amp;DATEDIF(U49,A49,"YM")&amp;" months, "&amp;DATEDIF(U49,A49,"MD")&amp;" days")</f>
        <v/>
      </c>
      <c r="W49" s="210" t="n"/>
      <c r="X49" s="210" t="n"/>
      <c r="Y49" s="210" t="n"/>
      <c r="Z49" s="679" t="n">
        <v>0</v>
      </c>
      <c r="AA49" s="671">
        <f>IF(OR(Y49="",Z49="",Z49=0),"",Y49*4.828/(Z49*24))</f>
        <v/>
      </c>
      <c r="AB49" s="387" t="n"/>
      <c r="AC49" s="387" t="n"/>
      <c r="AD49" s="671">
        <f>IF(OR(AB49="",AC49="",AC49=0),"",AB49*4.828/(AC49*24))</f>
        <v/>
      </c>
      <c r="AE49" s="436">
        <f>IF(OR(NOT(ISNUMBER(C48)),NOT(ISNUMBER(N49))),"",IF(S49&lt;&gt;"",S49,N49)-C48)</f>
        <v/>
      </c>
      <c r="AF49" s="210" t="n"/>
      <c r="AG49" s="209" t="n">
        <v>165</v>
      </c>
      <c r="AH49" s="682" t="n"/>
      <c r="AI49" s="671">
        <f>IF(OR(AG49="",AH49="",AH49=0),"",AG49*4.828/(AH49*24))</f>
        <v/>
      </c>
      <c r="AJ49" s="388" t="n"/>
      <c r="AK49" s="680" t="n"/>
      <c r="AL49" s="671">
        <f>IF(OR(AK49="",AK49="",AK49=0),"",4.828/(AK49*24))</f>
        <v/>
      </c>
      <c r="AM49" s="680" t="n"/>
      <c r="AN49" s="436">
        <f>IF(OR(NOT(ISNUMBER(C49)),NOT(ISNUMBER(W49))),"",IF(AB49&lt;&gt;"",AB49,W49)-C49)</f>
        <v/>
      </c>
      <c r="AO49" s="388" t="n"/>
      <c r="AP49" s="680">
        <f>IF($B49="","",TEXT($A49,"yyyymmdd")&amp;"_P"&amp;$C49&amp;"_C"&amp;$F49&amp;"_"&amp;TRIM(RIGHT(SUBSTITUTE(TRIM(SUBSTITUTE($K49,CHAR(160)," "))," ",REPT(" ",60)),60))&amp;IF($O49="","","-"&amp;TRIM(RIGHT(SUBSTITUTE(TRIM(SUBSTITUTE($O49,CHAR(160)," "))," ",REPT(" ",60)),60)))&amp;IF($S49="","","-"&amp;TRIM(RIGHT(SUBSTITUTE(TRIM(SUBSTITUTE($S49,CHAR(160)," "))," ",REPT(" ",60)),60)))&amp;".jpg")</f>
        <v/>
      </c>
    </row>
    <row r="50" ht="56" customFormat="1" customHeight="1" s="390">
      <c r="A50" s="172" t="n">
        <v>22604</v>
      </c>
      <c r="B50" s="377" t="inlineStr">
        <is>
          <t>Armstrong 500</t>
        </is>
      </c>
      <c r="C50" s="209" t="n">
        <v>4</v>
      </c>
      <c r="D50" s="210" t="inlineStr">
        <is>
          <t>A</t>
        </is>
      </c>
      <c r="E50" s="209" t="n">
        <v>3</v>
      </c>
      <c r="F50" s="209" t="n">
        <v>44</v>
      </c>
      <c r="G50" s="209" t="inlineStr">
        <is>
          <t>Canada Cycle &amp; Motor Co (Sales) Pty Ltd</t>
        </is>
      </c>
      <c r="H50" s="209" t="n"/>
      <c r="I50" s="210" t="inlineStr">
        <is>
          <t>Studebaker Lark</t>
        </is>
      </c>
      <c r="J50" s="209" t="n"/>
      <c r="K50" s="209" t="inlineStr">
        <is>
          <t>Fred Sutherland</t>
        </is>
      </c>
      <c r="L50" s="378" t="inlineStr">
        <is>
          <t>AUS</t>
        </is>
      </c>
      <c r="M50" s="681">
        <f>_xlfn.LET(_xlpm.d,_xlfn.XLOOKUP(K50,'[1]Birth Dates'!$A:$A,'[1]Birth Dates'!$B:$B,"",0),IF(_xlpm.d=0,"",_xlpm.d))</f>
        <v/>
      </c>
      <c r="N50" s="378">
        <f>IF(OR(M50="",A50="",NOT(ISNUMBER(M50)),M50&gt;A50),"",DATEDIF(M50,A50,"Y")&amp;" years, "&amp;DATEDIF(M50,A50,"YM")&amp;" months, "&amp;DATEDIF(M50,A50,"MD")&amp;" days")</f>
        <v/>
      </c>
      <c r="O50" s="209" t="inlineStr">
        <is>
          <t>Bill Graetz</t>
        </is>
      </c>
      <c r="P50" s="378" t="inlineStr"/>
      <c r="Q50" s="681">
        <f>_xlfn.LET(_xlpm.d,_xlfn.XLOOKUP(O50,'[1]Birth Dates'!$A:$A,'[1]Birth Dates'!$B:$B,"",0),IF(_xlpm.d=0,"",_xlpm.d))</f>
        <v/>
      </c>
      <c r="R50" s="209">
        <f>IF(OR(Q50="",A50="",NOT(ISNUMBER(Q50)),Q50&gt;A50),"",DATEDIF(Q50,A50,"Y")&amp;" years, "&amp;DATEDIF(Q50,A50,"YM")&amp;" months, "&amp;DATEDIF(Q50,A50,"MD")&amp;" days")</f>
        <v/>
      </c>
      <c r="S50" s="210" t="n"/>
      <c r="T50" s="382" t="inlineStr"/>
      <c r="U50" s="678">
        <f>_xlfn.LET(_xlpm.d,_xlfn.XLOOKUP(S50,'[1]Birth Dates'!$A:$A,'[1]Birth Dates'!$B:$B,"",0),IF(_xlpm.d=0,"",_xlpm.d))</f>
        <v/>
      </c>
      <c r="V50" s="210">
        <f>IF(OR(U50="",A50="",NOT(ISNUMBER(U50)),U50&gt;A50),"",DATEDIF(U50,A50,"Y")&amp;" years, "&amp;DATEDIF(U50,A50,"YM")&amp;" months, "&amp;DATEDIF(U50,A50,"MD")&amp;" days")</f>
        <v/>
      </c>
      <c r="W50" s="210" t="n"/>
      <c r="X50" s="210" t="n"/>
      <c r="Y50" s="210" t="n"/>
      <c r="Z50" s="679" t="n">
        <v>0</v>
      </c>
      <c r="AA50" s="671">
        <f>IF(OR(Y50="",Z50="",Z50=0),"",Y50*4.828/(Z50*24))</f>
        <v/>
      </c>
      <c r="AB50" s="387" t="n"/>
      <c r="AC50" s="387" t="n"/>
      <c r="AD50" s="671">
        <f>IF(OR(AB50="",AC50="",AC50=0),"",AB50*4.828/(AC50*24))</f>
        <v/>
      </c>
      <c r="AE50" s="436">
        <f>IF(OR(NOT(ISNUMBER(C49)),NOT(ISNUMBER(N50))),"",IF(S50&lt;&gt;"",S50,N50)-C49)</f>
        <v/>
      </c>
      <c r="AF50" s="210" t="n"/>
      <c r="AG50" s="209" t="n">
        <v>165</v>
      </c>
      <c r="AH50" s="682" t="n"/>
      <c r="AI50" s="671">
        <f>IF(OR(AG50="",AH50="",AH50=0),"",AG50*4.828/(AH50*24))</f>
        <v/>
      </c>
      <c r="AJ50" s="388" t="n"/>
      <c r="AK50" s="680" t="n"/>
      <c r="AL50" s="671">
        <f>IF(OR(AK50="",AK50="",AK50=0),"",4.828/(AK50*24))</f>
        <v/>
      </c>
      <c r="AM50" s="680" t="n"/>
      <c r="AN50" s="436">
        <f>IF(OR(NOT(ISNUMBER(C50)),NOT(ISNUMBER(W50))),"",IF(AB50&lt;&gt;"",AB50,W50)-C50)</f>
        <v/>
      </c>
      <c r="AO50" s="388" t="n"/>
      <c r="AP50" s="680">
        <f>IF($B50="","",TEXT($A50,"yyyymmdd")&amp;"_P"&amp;$C50&amp;"_C"&amp;$F50&amp;"_"&amp;TRIM(RIGHT(SUBSTITUTE(TRIM(SUBSTITUTE($K50,CHAR(160)," "))," ",REPT(" ",60)),60))&amp;IF($O50="","","-"&amp;TRIM(RIGHT(SUBSTITUTE(TRIM(SUBSTITUTE($O50,CHAR(160)," "))," ",REPT(" ",60)),60)))&amp;IF($S50="","","-"&amp;TRIM(RIGHT(SUBSTITUTE(TRIM(SUBSTITUTE($S50,CHAR(160)," "))," ",REPT(" ",60)),60)))&amp;".jpg")</f>
        <v/>
      </c>
    </row>
    <row r="51" ht="28" customFormat="1" customHeight="1" s="390">
      <c r="A51" s="172" t="n">
        <v>22604</v>
      </c>
      <c r="B51" s="377" t="inlineStr">
        <is>
          <t>Armstrong 500</t>
        </is>
      </c>
      <c r="C51" s="209" t="n">
        <v>5</v>
      </c>
      <c r="D51" s="210" t="inlineStr">
        <is>
          <t>C</t>
        </is>
      </c>
      <c r="E51" s="209" t="n">
        <v>1</v>
      </c>
      <c r="F51" s="209" t="n">
        <v>24</v>
      </c>
      <c r="G51" s="209" t="inlineStr">
        <is>
          <t>GLA Russell</t>
        </is>
      </c>
      <c r="H51" s="209" t="n"/>
      <c r="I51" s="210" t="inlineStr">
        <is>
          <t>Peugeot 403</t>
        </is>
      </c>
      <c r="J51" s="209" t="n"/>
      <c r="K51" s="209" t="inlineStr">
        <is>
          <t>Geoff Russell(1)</t>
        </is>
      </c>
      <c r="L51" s="378" t="inlineStr">
        <is>
          <t>AUS</t>
        </is>
      </c>
      <c r="M51" s="681">
        <f>_xlfn.LET(_xlpm.d,_xlfn.XLOOKUP(K51,'[1]Birth Dates'!$A:$A,'[1]Birth Dates'!$B:$B,"",0),IF(_xlpm.d=0,"",_xlpm.d))</f>
        <v/>
      </c>
      <c r="N51" s="378">
        <f>IF(OR(M51="",A51="",NOT(ISNUMBER(M51)),M51&gt;A51),"",DATEDIF(M51,A51,"Y")&amp;" years, "&amp;DATEDIF(M51,A51,"YM")&amp;" months, "&amp;DATEDIF(M51,A51,"MD")&amp;" days")</f>
        <v/>
      </c>
      <c r="O51" s="209" t="inlineStr">
        <is>
          <t>Dave Anderson</t>
        </is>
      </c>
      <c r="P51" s="378" t="inlineStr"/>
      <c r="Q51" s="681">
        <f>_xlfn.LET(_xlpm.d,_xlfn.XLOOKUP(O51,'[1]Birth Dates'!$A:$A,'[1]Birth Dates'!$B:$B,"",0),IF(_xlpm.d=0,"",_xlpm.d))</f>
        <v/>
      </c>
      <c r="R51" s="209">
        <f>IF(OR(Q51="",A51="",NOT(ISNUMBER(Q51)),Q51&gt;A51),"",DATEDIF(Q51,A51,"Y")&amp;" years, "&amp;DATEDIF(Q51,A51,"YM")&amp;" months, "&amp;DATEDIF(Q51,A51,"MD")&amp;" days")</f>
        <v/>
      </c>
      <c r="S51" s="210" t="n"/>
      <c r="T51" s="382" t="inlineStr"/>
      <c r="U51" s="678">
        <f>_xlfn.LET(_xlpm.d,_xlfn.XLOOKUP(S51,'[1]Birth Dates'!$A:$A,'[1]Birth Dates'!$B:$B,"",0),IF(_xlpm.d=0,"",_xlpm.d))</f>
        <v/>
      </c>
      <c r="V51" s="210">
        <f>IF(OR(U51="",A51="",NOT(ISNUMBER(U51)),U51&gt;A51),"",DATEDIF(U51,A51,"Y")&amp;" years, "&amp;DATEDIF(U51,A51,"YM")&amp;" months, "&amp;DATEDIF(U51,A51,"MD")&amp;" days")</f>
        <v/>
      </c>
      <c r="W51" s="210" t="n"/>
      <c r="X51" s="210" t="n"/>
      <c r="Y51" s="210" t="n"/>
      <c r="Z51" s="679" t="n">
        <v>0</v>
      </c>
      <c r="AA51" s="671">
        <f>IF(OR(Y51="",Z51="",Z51=0),"",Y51*4.828/(Z51*24))</f>
        <v/>
      </c>
      <c r="AB51" s="387" t="n"/>
      <c r="AC51" s="387" t="n"/>
      <c r="AD51" s="671">
        <f>IF(OR(AB51="",AC51="",AC51=0),"",AB51*4.828/(AC51*24))</f>
        <v/>
      </c>
      <c r="AE51" s="436">
        <f>IF(OR(NOT(ISNUMBER(C50)),NOT(ISNUMBER(N51))),"",IF(S51&lt;&gt;"",S51,N51)-C50)</f>
        <v/>
      </c>
      <c r="AF51" s="210" t="n"/>
      <c r="AG51" s="209" t="n">
        <v>163</v>
      </c>
      <c r="AH51" s="682" t="n"/>
      <c r="AI51" s="671">
        <f>IF(OR(AG51="",AH51="",AH51=0),"",AG51*4.828/(AH51*24))</f>
        <v/>
      </c>
      <c r="AJ51" s="388" t="n"/>
      <c r="AK51" s="680" t="n"/>
      <c r="AL51" s="671">
        <f>IF(OR(AK51="",AK51="",AK51=0),"",4.828/(AK51*24))</f>
        <v/>
      </c>
      <c r="AM51" s="680" t="n"/>
      <c r="AN51" s="436">
        <f>IF(OR(NOT(ISNUMBER(C51)),NOT(ISNUMBER(W51))),"",IF(AB51&lt;&gt;"",AB51,W51)-C51)</f>
        <v/>
      </c>
      <c r="AO51" s="388" t="n"/>
      <c r="AP51" s="680">
        <f>IF($B51="","",TEXT($A51,"yyyymmdd")&amp;"_P"&amp;$C51&amp;"_C"&amp;$F51&amp;"_"&amp;TRIM(RIGHT(SUBSTITUTE(TRIM(SUBSTITUTE($K51,CHAR(160)," "))," ",REPT(" ",60)),60))&amp;IF($O51="","","-"&amp;TRIM(RIGHT(SUBSTITUTE(TRIM(SUBSTITUTE($O51,CHAR(160)," "))," ",REPT(" ",60)),60)))&amp;IF($S51="","","-"&amp;TRIM(RIGHT(SUBSTITUTE(TRIM(SUBSTITUTE($S51,CHAR(160)," "))," ",REPT(" ",60)),60)))&amp;".jpg")</f>
        <v/>
      </c>
    </row>
    <row r="52" ht="28" customFormat="1" customHeight="1" s="390">
      <c r="A52" s="172" t="n">
        <v>22604</v>
      </c>
      <c r="B52" s="377" t="inlineStr">
        <is>
          <t>Armstrong 500</t>
        </is>
      </c>
      <c r="C52" s="209" t="n">
        <v>6</v>
      </c>
      <c r="D52" s="210" t="inlineStr">
        <is>
          <t>C</t>
        </is>
      </c>
      <c r="E52" s="209" t="n">
        <v>2</v>
      </c>
      <c r="F52" s="209" t="n">
        <v>26</v>
      </c>
      <c r="G52" s="209" t="inlineStr">
        <is>
          <t>W Coe</t>
        </is>
      </c>
      <c r="H52" s="209" t="n"/>
      <c r="I52" s="210" t="inlineStr">
        <is>
          <t>Peugeot 403</t>
        </is>
      </c>
      <c r="J52" s="209" t="n"/>
      <c r="K52" s="209" t="inlineStr">
        <is>
          <t>Bill Coe</t>
        </is>
      </c>
      <c r="L52" s="378" t="inlineStr">
        <is>
          <t>AUS</t>
        </is>
      </c>
      <c r="M52" s="681">
        <f>_xlfn.LET(_xlpm.d,_xlfn.XLOOKUP(K52,'[1]Birth Dates'!$A:$A,'[1]Birth Dates'!$B:$B,"",0),IF(_xlpm.d=0,"",_xlpm.d))</f>
        <v/>
      </c>
      <c r="N52" s="378">
        <f>IF(OR(M52="",A52="",NOT(ISNUMBER(M52)),M52&gt;A52),"",DATEDIF(M52,A52,"Y")&amp;" years, "&amp;DATEDIF(M52,A52,"YM")&amp;" months, "&amp;DATEDIF(M52,A52,"MD")&amp;" days")</f>
        <v/>
      </c>
      <c r="O52" s="209" t="inlineStr">
        <is>
          <t>Ron Lilley</t>
        </is>
      </c>
      <c r="P52" s="378" t="inlineStr"/>
      <c r="Q52" s="681">
        <f>_xlfn.LET(_xlpm.d,_xlfn.XLOOKUP(O52,'[1]Birth Dates'!$A:$A,'[1]Birth Dates'!$B:$B,"",0),IF(_xlpm.d=0,"",_xlpm.d))</f>
        <v/>
      </c>
      <c r="R52" s="209">
        <f>IF(OR(Q52="",A52="",NOT(ISNUMBER(Q52)),Q52&gt;A52),"",DATEDIF(Q52,A52,"Y")&amp;" years, "&amp;DATEDIF(Q52,A52,"YM")&amp;" months, "&amp;DATEDIF(Q52,A52,"MD")&amp;" days")</f>
        <v/>
      </c>
      <c r="S52" s="210" t="n"/>
      <c r="T52" s="382" t="inlineStr"/>
      <c r="U52" s="678">
        <f>_xlfn.LET(_xlpm.d,_xlfn.XLOOKUP(S52,'[1]Birth Dates'!$A:$A,'[1]Birth Dates'!$B:$B,"",0),IF(_xlpm.d=0,"",_xlpm.d))</f>
        <v/>
      </c>
      <c r="V52" s="210">
        <f>IF(OR(U52="",A52="",NOT(ISNUMBER(U52)),U52&gt;A52),"",DATEDIF(U52,A52,"Y")&amp;" years, "&amp;DATEDIF(U52,A52,"YM")&amp;" months, "&amp;DATEDIF(U52,A52,"MD")&amp;" days")</f>
        <v/>
      </c>
      <c r="W52" s="210" t="n"/>
      <c r="X52" s="210" t="n"/>
      <c r="Y52" s="210" t="n"/>
      <c r="Z52" s="679" t="n">
        <v>0</v>
      </c>
      <c r="AA52" s="671">
        <f>IF(OR(Y52="",Z52="",Z52=0),"",Y52*4.828/(Z52*24))</f>
        <v/>
      </c>
      <c r="AB52" s="387" t="n"/>
      <c r="AC52" s="387" t="n"/>
      <c r="AD52" s="671">
        <f>IF(OR(AB52="",AC52="",AC52=0),"",AB52*4.828/(AC52*24))</f>
        <v/>
      </c>
      <c r="AE52" s="436">
        <f>IF(OR(NOT(ISNUMBER(C51)),NOT(ISNUMBER(N52))),"",IF(S52&lt;&gt;"",S52,N52)-C51)</f>
        <v/>
      </c>
      <c r="AF52" s="210" t="n"/>
      <c r="AG52" s="209" t="n">
        <v>161</v>
      </c>
      <c r="AH52" s="682" t="n"/>
      <c r="AI52" s="671">
        <f>IF(OR(AG52="",AH52="",AH52=0),"",AG52*4.828/(AH52*24))</f>
        <v/>
      </c>
      <c r="AJ52" s="388" t="n"/>
      <c r="AK52" s="680" t="n"/>
      <c r="AL52" s="671">
        <f>IF(OR(AK52="",AK52="",AK52=0),"",4.828/(AK52*24))</f>
        <v/>
      </c>
      <c r="AM52" s="680" t="n"/>
      <c r="AN52" s="436">
        <f>IF(OR(NOT(ISNUMBER(C52)),NOT(ISNUMBER(W52))),"",IF(AB52&lt;&gt;"",AB52,W52)-C52)</f>
        <v/>
      </c>
      <c r="AO52" s="388" t="n"/>
      <c r="AP52" s="680">
        <f>IF($B52="","",TEXT($A52,"yyyymmdd")&amp;"_P"&amp;$C52&amp;"_C"&amp;$F52&amp;"_"&amp;TRIM(RIGHT(SUBSTITUTE(TRIM(SUBSTITUTE($K52,CHAR(160)," "))," ",REPT(" ",60)),60))&amp;IF($O52="","","-"&amp;TRIM(RIGHT(SUBSTITUTE(TRIM(SUBSTITUTE($O52,CHAR(160)," "))," ",REPT(" ",60)),60)))&amp;IF($S52="","","-"&amp;TRIM(RIGHT(SUBSTITUTE(TRIM(SUBSTITUTE($S52,CHAR(160)," "))," ",REPT(" ",60)),60)))&amp;".jpg")</f>
        <v/>
      </c>
    </row>
    <row r="53" ht="42" customFormat="1" customHeight="1" s="390">
      <c r="A53" s="172" t="n">
        <v>22604</v>
      </c>
      <c r="B53" s="377" t="inlineStr">
        <is>
          <t>Armstrong 500</t>
        </is>
      </c>
      <c r="C53" s="209" t="n">
        <v>7</v>
      </c>
      <c r="D53" s="210" t="inlineStr">
        <is>
          <t>B</t>
        </is>
      </c>
      <c r="E53" s="209" t="n">
        <v>2</v>
      </c>
      <c r="F53" s="209" t="n">
        <v>35</v>
      </c>
      <c r="G53" s="209" t="inlineStr">
        <is>
          <t>KJ Harper</t>
        </is>
      </c>
      <c r="H53" s="209" t="n"/>
      <c r="I53" s="209" t="inlineStr">
        <is>
          <t>Ford Falcon XK[5]</t>
        </is>
      </c>
      <c r="J53" s="209" t="n"/>
      <c r="K53" s="209" t="inlineStr">
        <is>
          <t>Ken Harper</t>
        </is>
      </c>
      <c r="L53" s="378" t="inlineStr"/>
      <c r="M53" s="681">
        <f>_xlfn.LET(_xlpm.d,_xlfn.XLOOKUP(K53,'[1]Birth Dates'!$A:$A,'[1]Birth Dates'!$B:$B,"",0),IF(_xlpm.d=0,"",_xlpm.d))</f>
        <v/>
      </c>
      <c r="N53" s="378">
        <f>IF(OR(M53="",A53="",NOT(ISNUMBER(M53)),M53&gt;A53),"",DATEDIF(M53,A53,"Y")&amp;" years, "&amp;DATEDIF(M53,A53,"YM")&amp;" months, "&amp;DATEDIF(M53,A53,"MD")&amp;" days")</f>
        <v/>
      </c>
      <c r="O53" s="209" t="inlineStr">
        <is>
          <t>Syd Fisher</t>
        </is>
      </c>
      <c r="P53" s="378" t="inlineStr">
        <is>
          <t>AUS</t>
        </is>
      </c>
      <c r="Q53" s="681">
        <f>_xlfn.LET(_xlpm.d,_xlfn.XLOOKUP(O53,'[1]Birth Dates'!$A:$A,'[1]Birth Dates'!$B:$B,"",0),IF(_xlpm.d=0,"",_xlpm.d))</f>
        <v/>
      </c>
      <c r="R53" s="209">
        <f>IF(OR(Q53="",A53="",NOT(ISNUMBER(Q53)),Q53&gt;A53),"",DATEDIF(Q53,A53,"Y")&amp;" years, "&amp;DATEDIF(Q53,A53,"YM")&amp;" months, "&amp;DATEDIF(Q53,A53,"MD")&amp;" days")</f>
        <v/>
      </c>
      <c r="S53" s="209" t="inlineStr">
        <is>
          <t>John Raeburn</t>
        </is>
      </c>
      <c r="T53" s="382" t="inlineStr"/>
      <c r="U53" s="678">
        <f>_xlfn.LET(_xlpm.d,_xlfn.XLOOKUP(S53,'[1]Birth Dates'!$A:$A,'[1]Birth Dates'!$B:$B,"",0),IF(_xlpm.d=0,"",_xlpm.d))</f>
        <v/>
      </c>
      <c r="V53" s="210">
        <f>IF(OR(U53="",A53="",NOT(ISNUMBER(U53)),U53&gt;A53),"",DATEDIF(U53,A53,"Y")&amp;" years, "&amp;DATEDIF(U53,A53,"YM")&amp;" months, "&amp;DATEDIF(U53,A53,"MD")&amp;" days")</f>
        <v/>
      </c>
      <c r="W53" s="210" t="n"/>
      <c r="X53" s="210" t="n"/>
      <c r="Y53" s="210" t="n"/>
      <c r="Z53" s="679" t="n">
        <v>0</v>
      </c>
      <c r="AA53" s="671">
        <f>IF(OR(Y53="",Z53="",Z53=0),"",Y53*4.828/(Z53*24))</f>
        <v/>
      </c>
      <c r="AB53" s="387" t="n"/>
      <c r="AC53" s="387" t="n"/>
      <c r="AD53" s="671">
        <f>IF(OR(AB53="",AC53="",AC53=0),"",AB53*4.828/(AC53*24))</f>
        <v/>
      </c>
      <c r="AE53" s="436">
        <f>IF(OR(NOT(ISNUMBER(C52)),NOT(ISNUMBER(N53))),"",IF(S53&lt;&gt;"",S53,N53)-C52)</f>
        <v/>
      </c>
      <c r="AF53" s="210" t="n"/>
      <c r="AG53" s="209" t="n">
        <v>161</v>
      </c>
      <c r="AH53" s="682" t="n"/>
      <c r="AI53" s="671">
        <f>IF(OR(AG53="",AH53="",AH53=0),"",AG53*4.828/(AH53*24))</f>
        <v/>
      </c>
      <c r="AJ53" s="388" t="n"/>
      <c r="AK53" s="680" t="n"/>
      <c r="AL53" s="671">
        <f>IF(OR(AK53="",AK53="",AK53=0),"",4.828/(AK53*24))</f>
        <v/>
      </c>
      <c r="AM53" s="680" t="n"/>
      <c r="AN53" s="436">
        <f>IF(OR(NOT(ISNUMBER(C53)),NOT(ISNUMBER(W53))),"",IF(AB53&lt;&gt;"",AB53,W53)-C53)</f>
        <v/>
      </c>
      <c r="AO53" s="388" t="n"/>
      <c r="AP53" s="680">
        <f>IF($B53="","",TEXT($A53,"yyyymmdd")&amp;"_P"&amp;$C53&amp;"_C"&amp;$F53&amp;"_"&amp;TRIM(RIGHT(SUBSTITUTE(TRIM(SUBSTITUTE($K53,CHAR(160)," "))," ",REPT(" ",60)),60))&amp;IF($O53="","","-"&amp;TRIM(RIGHT(SUBSTITUTE(TRIM(SUBSTITUTE($O53,CHAR(160)," "))," ",REPT(" ",60)),60)))&amp;IF($S53="","","-"&amp;TRIM(RIGHT(SUBSTITUTE(TRIM(SUBSTITUTE($S53,CHAR(160)," "))," ",REPT(" ",60)),60)))&amp;".jpg")</f>
        <v/>
      </c>
    </row>
    <row r="54" ht="98" customFormat="1" customHeight="1" s="390">
      <c r="A54" s="172" t="n">
        <v>22604</v>
      </c>
      <c r="B54" s="377" t="inlineStr">
        <is>
          <t>Armstrong 500</t>
        </is>
      </c>
      <c r="C54" s="209" t="n">
        <v>8</v>
      </c>
      <c r="D54" s="210" t="inlineStr">
        <is>
          <t>C</t>
        </is>
      </c>
      <c r="E54" s="209" t="n">
        <v>3</v>
      </c>
      <c r="F54" s="209" t="n">
        <v>22</v>
      </c>
      <c r="G54" s="209" t="inlineStr">
        <is>
          <t>Ecurie - BJ Auto Service, Eiffel Tower Group, Martins Panel Service</t>
        </is>
      </c>
      <c r="H54" s="209" t="n"/>
      <c r="I54" s="210" t="inlineStr">
        <is>
          <t>Simca Montlhery</t>
        </is>
      </c>
      <c r="J54" s="209" t="n"/>
      <c r="K54" s="209" t="inlineStr">
        <is>
          <t>Bob Brown</t>
        </is>
      </c>
      <c r="L54" s="378" t="inlineStr"/>
      <c r="M54" s="681">
        <f>_xlfn.LET(_xlpm.d,_xlfn.XLOOKUP(K54,'[1]Birth Dates'!$A:$A,'[1]Birth Dates'!$B:$B,"",0),IF(_xlpm.d=0,"",_xlpm.d))</f>
        <v/>
      </c>
      <c r="N54" s="378">
        <f>IF(OR(M54="",A54="",NOT(ISNUMBER(M54)),M54&gt;A54),"",DATEDIF(M54,A54,"Y")&amp;" years, "&amp;DATEDIF(M54,A54,"YM")&amp;" months, "&amp;DATEDIF(M54,A54,"MD")&amp;" days")</f>
        <v/>
      </c>
      <c r="O54" s="209" t="inlineStr">
        <is>
          <t>Lionel Marsh</t>
        </is>
      </c>
      <c r="P54" s="378" t="inlineStr"/>
      <c r="Q54" s="681">
        <f>_xlfn.LET(_xlpm.d,_xlfn.XLOOKUP(O54,'[1]Birth Dates'!$A:$A,'[1]Birth Dates'!$B:$B,"",0),IF(_xlpm.d=0,"",_xlpm.d))</f>
        <v/>
      </c>
      <c r="R54" s="209">
        <f>IF(OR(Q54="",A54="",NOT(ISNUMBER(Q54)),Q54&gt;A54),"",DATEDIF(Q54,A54,"Y")&amp;" years, "&amp;DATEDIF(Q54,A54,"YM")&amp;" months, "&amp;DATEDIF(Q54,A54,"MD")&amp;" days")</f>
        <v/>
      </c>
      <c r="S54" s="209" t="inlineStr">
        <is>
          <t>Michael Lempriere</t>
        </is>
      </c>
      <c r="T54" s="382" t="inlineStr"/>
      <c r="U54" s="678">
        <f>_xlfn.LET(_xlpm.d,_xlfn.XLOOKUP(S54,'[1]Birth Dates'!$A:$A,'[1]Birth Dates'!$B:$B,"",0),IF(_xlpm.d=0,"",_xlpm.d))</f>
        <v/>
      </c>
      <c r="V54" s="210">
        <f>IF(OR(U54="",A54="",NOT(ISNUMBER(U54)),U54&gt;A54),"",DATEDIF(U54,A54,"Y")&amp;" years, "&amp;DATEDIF(U54,A54,"YM")&amp;" months, "&amp;DATEDIF(U54,A54,"MD")&amp;" days")</f>
        <v/>
      </c>
      <c r="W54" s="210" t="n"/>
      <c r="X54" s="210" t="n"/>
      <c r="Y54" s="210" t="n"/>
      <c r="Z54" s="679" t="n">
        <v>0</v>
      </c>
      <c r="AA54" s="671">
        <f>IF(OR(Y54="",Z54="",Z54=0),"",Y54*4.828/(Z54*24))</f>
        <v/>
      </c>
      <c r="AB54" s="387" t="n"/>
      <c r="AC54" s="387" t="n"/>
      <c r="AD54" s="671">
        <f>IF(OR(AB54="",AC54="",AC54=0),"",AB54*4.828/(AC54*24))</f>
        <v/>
      </c>
      <c r="AE54" s="436">
        <f>IF(OR(NOT(ISNUMBER(C53)),NOT(ISNUMBER(N54))),"",IF(S54&lt;&gt;"",S54,N54)-C53)</f>
        <v/>
      </c>
      <c r="AF54" s="210" t="n"/>
      <c r="AG54" s="209" t="n">
        <v>160</v>
      </c>
      <c r="AH54" s="682" t="n"/>
      <c r="AI54" s="671">
        <f>IF(OR(AG54="",AH54="",AH54=0),"",AG54*4.828/(AH54*24))</f>
        <v/>
      </c>
      <c r="AJ54" s="388" t="n"/>
      <c r="AK54" s="680" t="n"/>
      <c r="AL54" s="671">
        <f>IF(OR(AK54="",AK54="",AK54=0),"",4.828/(AK54*24))</f>
        <v/>
      </c>
      <c r="AM54" s="680" t="n"/>
      <c r="AN54" s="436">
        <f>IF(OR(NOT(ISNUMBER(C54)),NOT(ISNUMBER(W54))),"",IF(AB54&lt;&gt;"",AB54,W54)-C54)</f>
        <v/>
      </c>
      <c r="AO54" s="388" t="n"/>
      <c r="AP54" s="680">
        <f>IF($B54="","",TEXT($A54,"yyyymmdd")&amp;"_P"&amp;$C54&amp;"_C"&amp;$F54&amp;"_"&amp;TRIM(RIGHT(SUBSTITUTE(TRIM(SUBSTITUTE($K54,CHAR(160)," "))," ",REPT(" ",60)),60))&amp;IF($O54="","","-"&amp;TRIM(RIGHT(SUBSTITUTE(TRIM(SUBSTITUTE($O54,CHAR(160)," "))," ",REPT(" ",60)),60)))&amp;IF($S54="","","-"&amp;TRIM(RIGHT(SUBSTITUTE(TRIM(SUBSTITUTE($S54,CHAR(160)," "))," ",REPT(" ",60)),60)))&amp;".jpg")</f>
        <v/>
      </c>
    </row>
    <row r="55" ht="42" customFormat="1" customHeight="1" s="390">
      <c r="A55" s="172" t="n">
        <v>22604</v>
      </c>
      <c r="B55" s="377" t="inlineStr">
        <is>
          <t>Armstrong 500</t>
        </is>
      </c>
      <c r="C55" s="209" t="n">
        <v>9</v>
      </c>
      <c r="D55" s="210" t="inlineStr">
        <is>
          <t>D</t>
        </is>
      </c>
      <c r="E55" s="209" t="n">
        <v>1</v>
      </c>
      <c r="F55" s="209" t="n">
        <v>3</v>
      </c>
      <c r="G55" s="209" t="inlineStr">
        <is>
          <t>Monash Service Station</t>
        </is>
      </c>
      <c r="H55" s="209" t="n"/>
      <c r="I55" s="210" t="inlineStr">
        <is>
          <t>Renault Gordini</t>
        </is>
      </c>
      <c r="J55" s="209" t="n"/>
      <c r="K55" s="209" t="inlineStr">
        <is>
          <t>Jim Gullan</t>
        </is>
      </c>
      <c r="L55" s="378" t="inlineStr"/>
      <c r="M55" s="681">
        <f>_xlfn.LET(_xlpm.d,_xlfn.XLOOKUP(K55,'[1]Birth Dates'!$A:$A,'[1]Birth Dates'!$B:$B,"",0),IF(_xlpm.d=0,"",_xlpm.d))</f>
        <v/>
      </c>
      <c r="N55" s="378">
        <f>IF(OR(M55="",A55="",NOT(ISNUMBER(M55)),M55&gt;A55),"",DATEDIF(M55,A55,"Y")&amp;" years, "&amp;DATEDIF(M55,A55,"YM")&amp;" months, "&amp;DATEDIF(M55,A55,"MD")&amp;" days")</f>
        <v/>
      </c>
      <c r="O55" s="210" t="inlineStr">
        <is>
          <t>Brian Sampson</t>
        </is>
      </c>
      <c r="P55" s="378" t="inlineStr">
        <is>
          <t>AUS</t>
        </is>
      </c>
      <c r="Q55" s="677">
        <f>_xlfn.LET(_xlpm.d,_xlfn.XLOOKUP(O55,'[1]Birth Dates'!$A:$A,'[1]Birth Dates'!$B:$B,"",0),IF(_xlpm.d=0,"",_xlpm.d))</f>
        <v/>
      </c>
      <c r="R55" s="381">
        <f>IF(OR(Q55="",A55="",NOT(ISNUMBER(Q55)),Q55&gt;A55),"",DATEDIF(Q55,A55,"Y")&amp;" years, "&amp;DATEDIF(Q55,A55,"YM")&amp;" months, "&amp;DATEDIF(Q55,A55,"MD")&amp;" days")</f>
        <v/>
      </c>
      <c r="S55" s="209" t="inlineStr">
        <is>
          <t>John Connolly</t>
        </is>
      </c>
      <c r="T55" s="382" t="inlineStr">
        <is>
          <t>AUS</t>
        </is>
      </c>
      <c r="U55" s="678">
        <f>_xlfn.LET(_xlpm.d,_xlfn.XLOOKUP(S55,'[1]Birth Dates'!$A:$A,'[1]Birth Dates'!$B:$B,"",0),IF(_xlpm.d=0,"",_xlpm.d))</f>
        <v/>
      </c>
      <c r="V55" s="210">
        <f>IF(OR(U55="",A55="",NOT(ISNUMBER(U55)),U55&gt;A55),"",DATEDIF(U55,A55,"Y")&amp;" years, "&amp;DATEDIF(U55,A55,"YM")&amp;" months, "&amp;DATEDIF(U55,A55,"MD")&amp;" days")</f>
        <v/>
      </c>
      <c r="W55" s="210" t="n"/>
      <c r="X55" s="210" t="n"/>
      <c r="Y55" s="210" t="n"/>
      <c r="Z55" s="679" t="n">
        <v>0</v>
      </c>
      <c r="AA55" s="671">
        <f>IF(OR(Y55="",Z55="",Z55=0),"",Y55*4.828/(Z55*24))</f>
        <v/>
      </c>
      <c r="AB55" s="387" t="n"/>
      <c r="AC55" s="387" t="n"/>
      <c r="AD55" s="671">
        <f>IF(OR(AB55="",AC55="",AC55=0),"",AB55*4.828/(AC55*24))</f>
        <v/>
      </c>
      <c r="AE55" s="436">
        <f>IF(OR(NOT(ISNUMBER(C54)),NOT(ISNUMBER(N55))),"",IF(S55&lt;&gt;"",S55,N55)-C54)</f>
        <v/>
      </c>
      <c r="AF55" s="210" t="n"/>
      <c r="AG55" s="209" t="n">
        <v>157</v>
      </c>
      <c r="AH55" s="682" t="n"/>
      <c r="AI55" s="671">
        <f>IF(OR(AG55="",AH55="",AH55=0),"",AG55*4.828/(AH55*24))</f>
        <v/>
      </c>
      <c r="AJ55" s="388" t="n"/>
      <c r="AK55" s="680" t="n"/>
      <c r="AL55" s="671">
        <f>IF(OR(AK55="",AK55="",AK55=0),"",4.828/(AK55*24))</f>
        <v/>
      </c>
      <c r="AM55" s="680" t="n"/>
      <c r="AN55" s="436">
        <f>IF(OR(NOT(ISNUMBER(C55)),NOT(ISNUMBER(W55))),"",IF(AB55&lt;&gt;"",AB55,W55)-C55)</f>
        <v/>
      </c>
      <c r="AO55" s="388" t="n"/>
      <c r="AP55" s="680">
        <f>IF($B55="","",TEXT($A55,"yyyymmdd")&amp;"_P"&amp;$C55&amp;"_C"&amp;$F55&amp;"_"&amp;TRIM(RIGHT(SUBSTITUTE(TRIM(SUBSTITUTE($K55,CHAR(160)," "))," ",REPT(" ",60)),60))&amp;IF($O55="","","-"&amp;TRIM(RIGHT(SUBSTITUTE(TRIM(SUBSTITUTE($O55,CHAR(160)," "))," ",REPT(" ",60)),60)))&amp;IF($S55="","","-"&amp;TRIM(RIGHT(SUBSTITUTE(TRIM(SUBSTITUTE($S55,CHAR(160)," "))," ",REPT(" ",60)),60)))&amp;".jpg")</f>
        <v/>
      </c>
    </row>
    <row r="56" ht="42" customFormat="1" customHeight="1" s="390">
      <c r="A56" s="172" t="n">
        <v>22604</v>
      </c>
      <c r="B56" s="377" t="inlineStr">
        <is>
          <t>Armstrong 500</t>
        </is>
      </c>
      <c r="C56" s="209" t="n">
        <v>10</v>
      </c>
      <c r="D56" s="210" t="inlineStr">
        <is>
          <t>D</t>
        </is>
      </c>
      <c r="E56" s="209" t="n">
        <v>2</v>
      </c>
      <c r="F56" s="209" t="n">
        <v>4</v>
      </c>
      <c r="G56" s="209" t="inlineStr">
        <is>
          <t>W McB March</t>
        </is>
      </c>
      <c r="H56" s="209" t="n"/>
      <c r="I56" s="210" t="inlineStr">
        <is>
          <t>Renault Gordini</t>
        </is>
      </c>
      <c r="J56" s="209" t="n"/>
      <c r="K56" s="209" t="inlineStr">
        <is>
          <t>Bill March</t>
        </is>
      </c>
      <c r="L56" s="378" t="inlineStr">
        <is>
          <t>AUS</t>
        </is>
      </c>
      <c r="M56" s="681">
        <f>_xlfn.LET(_xlpm.d,_xlfn.XLOOKUP(K56,'[1]Birth Dates'!$A:$A,'[1]Birth Dates'!$B:$B,"",0),IF(_xlpm.d=0,"",_xlpm.d))</f>
        <v/>
      </c>
      <c r="N56" s="378">
        <f>IF(OR(M56="",A56="",NOT(ISNUMBER(M56)),M56&gt;A56),"",DATEDIF(M56,A56,"Y")&amp;" years, "&amp;DATEDIF(M56,A56,"YM")&amp;" months, "&amp;DATEDIF(M56,A56,"MD")&amp;" days")</f>
        <v/>
      </c>
      <c r="O56" s="210" t="inlineStr">
        <is>
          <t>Norm Beechey</t>
        </is>
      </c>
      <c r="P56" s="378" t="inlineStr">
        <is>
          <t>AUS</t>
        </is>
      </c>
      <c r="Q56" s="677">
        <f>_xlfn.LET(_xlpm.d,_xlfn.XLOOKUP(O56,'[1]Birth Dates'!$A:$A,'[1]Birth Dates'!$B:$B,"",0),IF(_xlpm.d=0,"",_xlpm.d))</f>
        <v/>
      </c>
      <c r="R56" s="381">
        <f>IF(OR(Q56="",A56="",NOT(ISNUMBER(Q56)),Q56&gt;A56),"",DATEDIF(Q56,A56,"Y")&amp;" years, "&amp;DATEDIF(Q56,A56,"YM")&amp;" months, "&amp;DATEDIF(Q56,A56,"MD")&amp;" days")</f>
        <v/>
      </c>
      <c r="S56" s="210" t="n"/>
      <c r="T56" s="382" t="inlineStr"/>
      <c r="U56" s="678">
        <f>_xlfn.LET(_xlpm.d,_xlfn.XLOOKUP(S56,'[1]Birth Dates'!$A:$A,'[1]Birth Dates'!$B:$B,"",0),IF(_xlpm.d=0,"",_xlpm.d))</f>
        <v/>
      </c>
      <c r="V56" s="210">
        <f>IF(OR(U56="",A56="",NOT(ISNUMBER(U56)),U56&gt;A56),"",DATEDIF(U56,A56,"Y")&amp;" years, "&amp;DATEDIF(U56,A56,"YM")&amp;" months, "&amp;DATEDIF(U56,A56,"MD")&amp;" days")</f>
        <v/>
      </c>
      <c r="W56" s="210" t="n"/>
      <c r="X56" s="210" t="n"/>
      <c r="Y56" s="210" t="n"/>
      <c r="Z56" s="679" t="n">
        <v>0</v>
      </c>
      <c r="AA56" s="671">
        <f>IF(OR(Y56="",Z56="",Z56=0),"",Y56*4.828/(Z56*24))</f>
        <v/>
      </c>
      <c r="AB56" s="387" t="n"/>
      <c r="AC56" s="387" t="n"/>
      <c r="AD56" s="671">
        <f>IF(OR(AB56="",AC56="",AC56=0),"",AB56*4.828/(AC56*24))</f>
        <v/>
      </c>
      <c r="AE56" s="436">
        <f>IF(OR(NOT(ISNUMBER(C55)),NOT(ISNUMBER(N56))),"",IF(S56&lt;&gt;"",S56,N56)-C55)</f>
        <v/>
      </c>
      <c r="AF56" s="210" t="n"/>
      <c r="AG56" s="209" t="n">
        <v>156</v>
      </c>
      <c r="AH56" s="682" t="n"/>
      <c r="AI56" s="671">
        <f>IF(OR(AG56="",AH56="",AH56=0),"",AG56*4.828/(AH56*24))</f>
        <v/>
      </c>
      <c r="AJ56" s="388" t="n"/>
      <c r="AK56" s="680" t="n"/>
      <c r="AL56" s="671">
        <f>IF(OR(AK56="",AK56="",AK56=0),"",4.828/(AK56*24))</f>
        <v/>
      </c>
      <c r="AM56" s="680" t="n"/>
      <c r="AN56" s="436">
        <f>IF(OR(NOT(ISNUMBER(C56)),NOT(ISNUMBER(W56))),"",IF(AB56&lt;&gt;"",AB56,W56)-C56)</f>
        <v/>
      </c>
      <c r="AO56" s="388" t="n"/>
      <c r="AP56" s="680">
        <f>IF($B56="","",TEXT($A56,"yyyymmdd")&amp;"_P"&amp;$C56&amp;"_C"&amp;$F56&amp;"_"&amp;TRIM(RIGHT(SUBSTITUTE(TRIM(SUBSTITUTE($K56,CHAR(160)," "))," ",REPT(" ",60)),60))&amp;IF($O56="","","-"&amp;TRIM(RIGHT(SUBSTITUTE(TRIM(SUBSTITUTE($O56,CHAR(160)," "))," ",REPT(" ",60)),60)))&amp;IF($S56="","","-"&amp;TRIM(RIGHT(SUBSTITUTE(TRIM(SUBSTITUTE($S56,CHAR(160)," "))," ",REPT(" ",60)),60)))&amp;".jpg")</f>
        <v/>
      </c>
    </row>
    <row r="57" ht="28" customFormat="1" customHeight="1" s="390">
      <c r="A57" s="172" t="n">
        <v>22604</v>
      </c>
      <c r="B57" s="377" t="inlineStr">
        <is>
          <t>Armstrong 500</t>
        </is>
      </c>
      <c r="C57" s="209" t="n">
        <v>11</v>
      </c>
      <c r="D57" s="210" t="inlineStr">
        <is>
          <t>D</t>
        </is>
      </c>
      <c r="E57" s="209" t="n">
        <v>3</v>
      </c>
      <c r="F57" s="209" t="n">
        <v>9</v>
      </c>
      <c r="G57" s="209" t="inlineStr">
        <is>
          <t>JGR Poulton</t>
        </is>
      </c>
      <c r="H57" s="209" t="n"/>
      <c r="I57" s="210" t="inlineStr">
        <is>
          <t>Triumph Herald</t>
        </is>
      </c>
      <c r="J57" s="209" t="n"/>
      <c r="K57" s="209" t="inlineStr">
        <is>
          <t>George Poulton</t>
        </is>
      </c>
      <c r="L57" s="378" t="inlineStr"/>
      <c r="M57" s="681">
        <f>_xlfn.LET(_xlpm.d,_xlfn.XLOOKUP(K57,'[1]Birth Dates'!$A:$A,'[1]Birth Dates'!$B:$B,"",0),IF(_xlpm.d=0,"",_xlpm.d))</f>
        <v/>
      </c>
      <c r="N57" s="378">
        <f>IF(OR(M57="",A57="",NOT(ISNUMBER(M57)),M57&gt;A57),"",DATEDIF(M57,A57,"Y")&amp;" years, "&amp;DATEDIF(M57,A57,"YM")&amp;" months, "&amp;DATEDIF(M57,A57,"MD")&amp;" days")</f>
        <v/>
      </c>
      <c r="O57" s="209" t="inlineStr">
        <is>
          <t>Joe Vanaria</t>
        </is>
      </c>
      <c r="P57" s="378" t="inlineStr"/>
      <c r="Q57" s="681">
        <f>_xlfn.LET(_xlpm.d,_xlfn.XLOOKUP(O57,'[1]Birth Dates'!$A:$A,'[1]Birth Dates'!$B:$B,"",0),IF(_xlpm.d=0,"",_xlpm.d))</f>
        <v/>
      </c>
      <c r="R57" s="209">
        <f>IF(OR(Q57="",A57="",NOT(ISNUMBER(Q57)),Q57&gt;A57),"",DATEDIF(Q57,A57,"Y")&amp;" years, "&amp;DATEDIF(Q57,A57,"YM")&amp;" months, "&amp;DATEDIF(Q57,A57,"MD")&amp;" days")</f>
        <v/>
      </c>
      <c r="S57" s="210" t="n"/>
      <c r="T57" s="382" t="inlineStr"/>
      <c r="U57" s="678">
        <f>_xlfn.LET(_xlpm.d,_xlfn.XLOOKUP(S57,'[1]Birth Dates'!$A:$A,'[1]Birth Dates'!$B:$B,"",0),IF(_xlpm.d=0,"",_xlpm.d))</f>
        <v/>
      </c>
      <c r="V57" s="210">
        <f>IF(OR(U57="",A57="",NOT(ISNUMBER(U57)),U57&gt;A57),"",DATEDIF(U57,A57,"Y")&amp;" years, "&amp;DATEDIF(U57,A57,"YM")&amp;" months, "&amp;DATEDIF(U57,A57,"MD")&amp;" days")</f>
        <v/>
      </c>
      <c r="W57" s="210" t="n"/>
      <c r="X57" s="210" t="n"/>
      <c r="Y57" s="210" t="n"/>
      <c r="Z57" s="679" t="n">
        <v>0</v>
      </c>
      <c r="AA57" s="671">
        <f>IF(OR(Y57="",Z57="",Z57=0),"",Y57*4.828/(Z57*24))</f>
        <v/>
      </c>
      <c r="AB57" s="387" t="n"/>
      <c r="AC57" s="387" t="n"/>
      <c r="AD57" s="671">
        <f>IF(OR(AB57="",AC57="",AC57=0),"",AB57*4.828/(AC57*24))</f>
        <v/>
      </c>
      <c r="AE57" s="436">
        <f>IF(OR(NOT(ISNUMBER(C56)),NOT(ISNUMBER(N57))),"",IF(S57&lt;&gt;"",S57,N57)-C56)</f>
        <v/>
      </c>
      <c r="AF57" s="210" t="n"/>
      <c r="AG57" s="209" t="n">
        <v>155</v>
      </c>
      <c r="AH57" s="682" t="n"/>
      <c r="AI57" s="671">
        <f>IF(OR(AG57="",AH57="",AH57=0),"",AG57*4.828/(AH57*24))</f>
        <v/>
      </c>
      <c r="AJ57" s="388" t="n"/>
      <c r="AK57" s="680" t="n"/>
      <c r="AL57" s="671">
        <f>IF(OR(AK57="",AK57="",AK57=0),"",4.828/(AK57*24))</f>
        <v/>
      </c>
      <c r="AM57" s="680" t="n"/>
      <c r="AN57" s="436">
        <f>IF(OR(NOT(ISNUMBER(C57)),NOT(ISNUMBER(W57))),"",IF(AB57&lt;&gt;"",AB57,W57)-C57)</f>
        <v/>
      </c>
      <c r="AO57" s="388" t="n"/>
      <c r="AP57" s="680">
        <f>IF($B57="","",TEXT($A57,"yyyymmdd")&amp;"_P"&amp;$C57&amp;"_C"&amp;$F57&amp;"_"&amp;TRIM(RIGHT(SUBSTITUTE(TRIM(SUBSTITUTE($K57,CHAR(160)," "))," ",REPT(" ",60)),60))&amp;IF($O57="","","-"&amp;TRIM(RIGHT(SUBSTITUTE(TRIM(SUBSTITUTE($O57,CHAR(160)," "))," ",REPT(" ",60)),60)))&amp;IF($S57="","","-"&amp;TRIM(RIGHT(SUBSTITUTE(TRIM(SUBSTITUTE($S57,CHAR(160)," "))," ",REPT(" ",60)),60)))&amp;".jpg")</f>
        <v/>
      </c>
    </row>
    <row r="58" ht="28" customFormat="1" customHeight="1" s="390">
      <c r="A58" s="172" t="n">
        <v>22604</v>
      </c>
      <c r="B58" s="377" t="inlineStr">
        <is>
          <t>Armstrong 500</t>
        </is>
      </c>
      <c r="C58" s="209" t="n">
        <v>12</v>
      </c>
      <c r="D58" s="210" t="inlineStr">
        <is>
          <t>D</t>
        </is>
      </c>
      <c r="E58" s="209" t="n">
        <v>4</v>
      </c>
      <c r="F58" s="209" t="n">
        <v>10</v>
      </c>
      <c r="G58" s="209" t="inlineStr">
        <is>
          <t>Autoland Pty Ltd</t>
        </is>
      </c>
      <c r="H58" s="209" t="n"/>
      <c r="I58" s="210" t="inlineStr">
        <is>
          <t>Triumph Herald</t>
        </is>
      </c>
      <c r="J58" s="209" t="n"/>
      <c r="K58" s="209" t="inlineStr">
        <is>
          <t>Bill Jane</t>
        </is>
      </c>
      <c r="L58" s="378" t="inlineStr"/>
      <c r="M58" s="681">
        <f>_xlfn.LET(_xlpm.d,_xlfn.XLOOKUP(K58,'[1]Birth Dates'!$A:$A,'[1]Birth Dates'!$B:$B,"",0),IF(_xlpm.d=0,"",_xlpm.d))</f>
        <v/>
      </c>
      <c r="N58" s="378">
        <f>IF(OR(M58="",A58="",NOT(ISNUMBER(M58)),M58&gt;A58),"",DATEDIF(M58,A58,"Y")&amp;" years, "&amp;DATEDIF(M58,A58,"YM")&amp;" months, "&amp;DATEDIF(M58,A58,"MD")&amp;" days")</f>
        <v/>
      </c>
      <c r="O58" s="209" t="inlineStr">
        <is>
          <t>Norm Henthorn</t>
        </is>
      </c>
      <c r="P58" s="378" t="inlineStr"/>
      <c r="Q58" s="681">
        <f>_xlfn.LET(_xlpm.d,_xlfn.XLOOKUP(O58,'[1]Birth Dates'!$A:$A,'[1]Birth Dates'!$B:$B,"",0),IF(_xlpm.d=0,"",_xlpm.d))</f>
        <v/>
      </c>
      <c r="R58" s="209">
        <f>IF(OR(Q58="",A58="",NOT(ISNUMBER(Q58)),Q58&gt;A58),"",DATEDIF(Q58,A58,"Y")&amp;" years, "&amp;DATEDIF(Q58,A58,"YM")&amp;" months, "&amp;DATEDIF(Q58,A58,"MD")&amp;" days")</f>
        <v/>
      </c>
      <c r="S58" s="209" t="inlineStr">
        <is>
          <t>Jim White</t>
        </is>
      </c>
      <c r="T58" s="382" t="inlineStr">
        <is>
          <t>AUS</t>
        </is>
      </c>
      <c r="U58" s="678">
        <f>_xlfn.LET(_xlpm.d,_xlfn.XLOOKUP(S58,'[1]Birth Dates'!$A:$A,'[1]Birth Dates'!$B:$B,"",0),IF(_xlpm.d=0,"",_xlpm.d))</f>
        <v/>
      </c>
      <c r="V58" s="210">
        <f>IF(OR(U58="",A58="",NOT(ISNUMBER(U58)),U58&gt;A58),"",DATEDIF(U58,A58,"Y")&amp;" years, "&amp;DATEDIF(U58,A58,"YM")&amp;" months, "&amp;DATEDIF(U58,A58,"MD")&amp;" days")</f>
        <v/>
      </c>
      <c r="W58" s="210" t="n"/>
      <c r="X58" s="210" t="n"/>
      <c r="Y58" s="210" t="n"/>
      <c r="Z58" s="679" t="n">
        <v>0</v>
      </c>
      <c r="AA58" s="671">
        <f>IF(OR(Y58="",Z58="",Z58=0),"",Y58*4.828/(Z58*24))</f>
        <v/>
      </c>
      <c r="AB58" s="387" t="n"/>
      <c r="AC58" s="387" t="n"/>
      <c r="AD58" s="671">
        <f>IF(OR(AB58="",AC58="",AC58=0),"",AB58*4.828/(AC58*24))</f>
        <v/>
      </c>
      <c r="AE58" s="436">
        <f>IF(OR(NOT(ISNUMBER(C57)),NOT(ISNUMBER(N58))),"",IF(S58&lt;&gt;"",S58,N58)-C57)</f>
        <v/>
      </c>
      <c r="AF58" s="210" t="n"/>
      <c r="AG58" s="209" t="n">
        <v>155</v>
      </c>
      <c r="AH58" s="682" t="n"/>
      <c r="AI58" s="671">
        <f>IF(OR(AG58="",AH58="",AH58=0),"",AG58*4.828/(AH58*24))</f>
        <v/>
      </c>
      <c r="AJ58" s="388" t="n"/>
      <c r="AK58" s="680" t="n"/>
      <c r="AL58" s="671">
        <f>IF(OR(AK58="",AK58="",AK58=0),"",4.828/(AK58*24))</f>
        <v/>
      </c>
      <c r="AM58" s="680" t="n"/>
      <c r="AN58" s="436">
        <f>IF(OR(NOT(ISNUMBER(C58)),NOT(ISNUMBER(W58))),"",IF(AB58&lt;&gt;"",AB58,W58)-C58)</f>
        <v/>
      </c>
      <c r="AO58" s="388" t="n"/>
      <c r="AP58" s="680">
        <f>IF($B58="","",TEXT($A58,"yyyymmdd")&amp;"_P"&amp;$C58&amp;"_C"&amp;$F58&amp;"_"&amp;TRIM(RIGHT(SUBSTITUTE(TRIM(SUBSTITUTE($K58,CHAR(160)," "))," ",REPT(" ",60)),60))&amp;IF($O58="","","-"&amp;TRIM(RIGHT(SUBSTITUTE(TRIM(SUBSTITUTE($O58,CHAR(160)," "))," ",REPT(" ",60)),60)))&amp;IF($S58="","","-"&amp;TRIM(RIGHT(SUBSTITUTE(TRIM(SUBSTITUTE($S58,CHAR(160)," "))," ",REPT(" ",60)),60)))&amp;".jpg")</f>
        <v/>
      </c>
    </row>
    <row r="59" ht="42" customFormat="1" customHeight="1" s="390">
      <c r="A59" s="172" t="n">
        <v>22604</v>
      </c>
      <c r="B59" s="377" t="inlineStr">
        <is>
          <t>Armstrong 500</t>
        </is>
      </c>
      <c r="C59" s="209" t="n">
        <v>13</v>
      </c>
      <c r="D59" s="210" t="inlineStr">
        <is>
          <t>C</t>
        </is>
      </c>
      <c r="E59" s="209" t="n">
        <v>4</v>
      </c>
      <c r="F59" s="209" t="n">
        <v>25</v>
      </c>
      <c r="G59" s="209" t="inlineStr">
        <is>
          <t>Killara Motor Garage</t>
        </is>
      </c>
      <c r="H59" s="209" t="n"/>
      <c r="I59" s="210" t="inlineStr">
        <is>
          <t>Peugeot 403</t>
        </is>
      </c>
      <c r="J59" s="209" t="n"/>
      <c r="K59" s="210" t="inlineStr">
        <is>
          <t>Bob Holden</t>
        </is>
      </c>
      <c r="L59" s="378" t="inlineStr">
        <is>
          <t>AUS</t>
        </is>
      </c>
      <c r="M59" s="677">
        <f>_xlfn.LET(_xlpm.d,_xlfn.XLOOKUP(K59,'[1]Birth Dates'!$A:$A,'[1]Birth Dates'!$B:$B,"",0),IF(_xlpm.d=0,"",_xlpm.d))</f>
        <v/>
      </c>
      <c r="N59" s="380">
        <f>IF(OR(M59="",A59="",NOT(ISNUMBER(M59)),M59&gt;A59),"",DATEDIF(M59,A59,"Y")&amp;" years, "&amp;DATEDIF(M59,A59,"YM")&amp;" months, "&amp;DATEDIF(M59,A59,"MD")&amp;" days")</f>
        <v/>
      </c>
      <c r="O59" s="209" t="inlineStr">
        <is>
          <t>Ken Brigden</t>
        </is>
      </c>
      <c r="P59" s="378" t="inlineStr">
        <is>
          <t>AUS</t>
        </is>
      </c>
      <c r="Q59" s="681">
        <f>_xlfn.LET(_xlpm.d,_xlfn.XLOOKUP(O59,'[1]Birth Dates'!$A:$A,'[1]Birth Dates'!$B:$B,"",0),IF(_xlpm.d=0,"",_xlpm.d))</f>
        <v/>
      </c>
      <c r="R59" s="209">
        <f>IF(OR(Q59="",A59="",NOT(ISNUMBER(Q59)),Q59&gt;A59),"",DATEDIF(Q59,A59,"Y")&amp;" years, "&amp;DATEDIF(Q59,A59,"YM")&amp;" months, "&amp;DATEDIF(Q59,A59,"MD")&amp;" days")</f>
        <v/>
      </c>
      <c r="S59" s="209" t="inlineStr">
        <is>
          <t>Albert Bridge</t>
        </is>
      </c>
      <c r="T59" s="382" t="inlineStr"/>
      <c r="U59" s="678">
        <f>_xlfn.LET(_xlpm.d,_xlfn.XLOOKUP(S59,'[1]Birth Dates'!$A:$A,'[1]Birth Dates'!$B:$B,"",0),IF(_xlpm.d=0,"",_xlpm.d))</f>
        <v/>
      </c>
      <c r="V59" s="210">
        <f>IF(OR(U59="",A59="",NOT(ISNUMBER(U59)),U59&gt;A59),"",DATEDIF(U59,A59,"Y")&amp;" years, "&amp;DATEDIF(U59,A59,"YM")&amp;" months, "&amp;DATEDIF(U59,A59,"MD")&amp;" days")</f>
        <v/>
      </c>
      <c r="W59" s="210" t="n"/>
      <c r="X59" s="210" t="n"/>
      <c r="Y59" s="210" t="n"/>
      <c r="Z59" s="679" t="n">
        <v>0</v>
      </c>
      <c r="AA59" s="671">
        <f>IF(OR(Y59="",Z59="",Z59=0),"",Y59*4.828/(Z59*24))</f>
        <v/>
      </c>
      <c r="AB59" s="387" t="n"/>
      <c r="AC59" s="387" t="n"/>
      <c r="AD59" s="671">
        <f>IF(OR(AB59="",AC59="",AC59=0),"",AB59*4.828/(AC59*24))</f>
        <v/>
      </c>
      <c r="AE59" s="436">
        <f>IF(OR(NOT(ISNUMBER(C58)),NOT(ISNUMBER(N59))),"",IF(S59&lt;&gt;"",S59,N59)-C58)</f>
        <v/>
      </c>
      <c r="AF59" s="210" t="n"/>
      <c r="AG59" s="209" t="n">
        <v>153</v>
      </c>
      <c r="AH59" s="682" t="n"/>
      <c r="AI59" s="671">
        <f>IF(OR(AG59="",AH59="",AH59=0),"",AG59*4.828/(AH59*24))</f>
        <v/>
      </c>
      <c r="AJ59" s="388" t="n"/>
      <c r="AK59" s="680" t="n"/>
      <c r="AL59" s="671">
        <f>IF(OR(AK59="",AK59="",AK59=0),"",4.828/(AK59*24))</f>
        <v/>
      </c>
      <c r="AM59" s="680" t="n"/>
      <c r="AN59" s="436">
        <f>IF(OR(NOT(ISNUMBER(C59)),NOT(ISNUMBER(W59))),"",IF(AB59&lt;&gt;"",AB59,W59)-C59)</f>
        <v/>
      </c>
      <c r="AO59" s="388" t="n"/>
      <c r="AP59" s="680">
        <f>IF($B59="","",TEXT($A59,"yyyymmdd")&amp;"_P"&amp;$C59&amp;"_C"&amp;$F59&amp;"_"&amp;TRIM(RIGHT(SUBSTITUTE(TRIM(SUBSTITUTE($K59,CHAR(160)," "))," ",REPT(" ",60)),60))&amp;IF($O59="","","-"&amp;TRIM(RIGHT(SUBSTITUTE(TRIM(SUBSTITUTE($O59,CHAR(160)," "))," ",REPT(" ",60)),60)))&amp;IF($S59="","","-"&amp;TRIM(RIGHT(SUBSTITUTE(TRIM(SUBSTITUTE($S59,CHAR(160)," "))," ",REPT(" ",60)),60)))&amp;".jpg")</f>
        <v/>
      </c>
    </row>
    <row r="60" ht="42" customFormat="1" customHeight="1" s="390">
      <c r="A60" s="172" t="n">
        <v>22604</v>
      </c>
      <c r="B60" s="377" t="inlineStr">
        <is>
          <t>Armstrong 500</t>
        </is>
      </c>
      <c r="C60" s="209" t="n">
        <v>14</v>
      </c>
      <c r="D60" s="210" t="inlineStr">
        <is>
          <t>C</t>
        </is>
      </c>
      <c r="E60" s="209" t="n">
        <v>5</v>
      </c>
      <c r="F60" s="209" t="n">
        <v>21</v>
      </c>
      <c r="G60" s="209" t="inlineStr">
        <is>
          <t>G Reynolds</t>
        </is>
      </c>
      <c r="H60" s="209" t="n"/>
      <c r="I60" s="210" t="inlineStr">
        <is>
          <t>Volkswagen</t>
        </is>
      </c>
      <c r="J60" s="209" t="n"/>
      <c r="K60" s="210" t="inlineStr">
        <is>
          <t>George Reynolds</t>
        </is>
      </c>
      <c r="L60" s="378" t="inlineStr">
        <is>
          <t>AUS</t>
        </is>
      </c>
      <c r="M60" s="677">
        <f>_xlfn.LET(_xlpm.d,_xlfn.XLOOKUP(K60,'[1]Birth Dates'!$A:$A,'[1]Birth Dates'!$B:$B,"",0),IF(_xlpm.d=0,"",_xlpm.d))</f>
        <v/>
      </c>
      <c r="N60" s="380">
        <f>IF(OR(M60="",A60="",NOT(ISNUMBER(M60)),M60&gt;A60),"",DATEDIF(M60,A60,"Y")&amp;" years, "&amp;DATEDIF(M60,A60,"YM")&amp;" months, "&amp;DATEDIF(M60,A60,"MD")&amp;" days")</f>
        <v/>
      </c>
      <c r="O60" s="209" t="inlineStr">
        <is>
          <t>Greg Cusack</t>
        </is>
      </c>
      <c r="P60" s="378" t="inlineStr">
        <is>
          <t>AUS</t>
        </is>
      </c>
      <c r="Q60" s="681">
        <f>_xlfn.LET(_xlpm.d,_xlfn.XLOOKUP(O60,'[1]Birth Dates'!$A:$A,'[1]Birth Dates'!$B:$B,"",0),IF(_xlpm.d=0,"",_xlpm.d))</f>
        <v/>
      </c>
      <c r="R60" s="209">
        <f>IF(OR(Q60="",A60="",NOT(ISNUMBER(Q60)),Q60&gt;A60),"",DATEDIF(Q60,A60,"Y")&amp;" years, "&amp;DATEDIF(Q60,A60,"YM")&amp;" months, "&amp;DATEDIF(Q60,A60,"MD")&amp;" days")</f>
        <v/>
      </c>
      <c r="S60" s="210" t="n"/>
      <c r="T60" s="382" t="inlineStr"/>
      <c r="U60" s="678">
        <f>_xlfn.LET(_xlpm.d,_xlfn.XLOOKUP(S60,'[1]Birth Dates'!$A:$A,'[1]Birth Dates'!$B:$B,"",0),IF(_xlpm.d=0,"",_xlpm.d))</f>
        <v/>
      </c>
      <c r="V60" s="210">
        <f>IF(OR(U60="",A60="",NOT(ISNUMBER(U60)),U60&gt;A60),"",DATEDIF(U60,A60,"Y")&amp;" years, "&amp;DATEDIF(U60,A60,"YM")&amp;" months, "&amp;DATEDIF(U60,A60,"MD")&amp;" days")</f>
        <v/>
      </c>
      <c r="W60" s="210" t="n"/>
      <c r="X60" s="210" t="n"/>
      <c r="Y60" s="210" t="n"/>
      <c r="Z60" s="679" t="n">
        <v>0</v>
      </c>
      <c r="AA60" s="671">
        <f>IF(OR(Y60="",Z60="",Z60=0),"",Y60*4.828/(Z60*24))</f>
        <v/>
      </c>
      <c r="AB60" s="387" t="n"/>
      <c r="AC60" s="387" t="n"/>
      <c r="AD60" s="671">
        <f>IF(OR(AB60="",AC60="",AC60=0),"",AB60*4.828/(AC60*24))</f>
        <v/>
      </c>
      <c r="AE60" s="436">
        <f>IF(OR(NOT(ISNUMBER(C59)),NOT(ISNUMBER(N60))),"",IF(S60&lt;&gt;"",S60,N60)-C59)</f>
        <v/>
      </c>
      <c r="AF60" s="210" t="n"/>
      <c r="AG60" s="209" t="n">
        <v>152</v>
      </c>
      <c r="AH60" s="682" t="n"/>
      <c r="AI60" s="671">
        <f>IF(OR(AG60="",AH60="",AH60=0),"",AG60*4.828/(AH60*24))</f>
        <v/>
      </c>
      <c r="AJ60" s="388" t="n"/>
      <c r="AK60" s="680" t="n"/>
      <c r="AL60" s="671">
        <f>IF(OR(AK60="",AK60="",AK60=0),"",4.828/(AK60*24))</f>
        <v/>
      </c>
      <c r="AM60" s="680" t="n"/>
      <c r="AN60" s="436">
        <f>IF(OR(NOT(ISNUMBER(C60)),NOT(ISNUMBER(W60))),"",IF(AB60&lt;&gt;"",AB60,W60)-C60)</f>
        <v/>
      </c>
      <c r="AO60" s="388" t="n"/>
      <c r="AP60" s="680">
        <f>IF($B60="","",TEXT($A60,"yyyymmdd")&amp;"_P"&amp;$C60&amp;"_C"&amp;$F60&amp;"_"&amp;TRIM(RIGHT(SUBSTITUTE(TRIM(SUBSTITUTE($K60,CHAR(160)," "))," ",REPT(" ",60)),60))&amp;IF($O60="","","-"&amp;TRIM(RIGHT(SUBSTITUTE(TRIM(SUBSTITUTE($O60,CHAR(160)," "))," ",REPT(" ",60)),60)))&amp;IF($S60="","","-"&amp;TRIM(RIGHT(SUBSTITUTE(TRIM(SUBSTITUTE($S60,CHAR(160)," "))," ",REPT(" ",60)),60)))&amp;".jpg")</f>
        <v/>
      </c>
    </row>
    <row r="61" ht="28" customFormat="1" customHeight="1" s="390">
      <c r="A61" s="172" t="n">
        <v>22604</v>
      </c>
      <c r="B61" s="377" t="inlineStr">
        <is>
          <t>Armstrong 500</t>
        </is>
      </c>
      <c r="C61" s="209" t="n">
        <v>15</v>
      </c>
      <c r="D61" s="210" t="inlineStr">
        <is>
          <t>D</t>
        </is>
      </c>
      <c r="E61" s="209" t="n">
        <v>5</v>
      </c>
      <c r="F61" s="209" t="n">
        <v>15</v>
      </c>
      <c r="G61" s="209" t="inlineStr">
        <is>
          <t>Alan Coffey Motors</t>
        </is>
      </c>
      <c r="H61" s="209" t="n"/>
      <c r="I61" s="210" t="inlineStr">
        <is>
          <t>Ford Anglia</t>
        </is>
      </c>
      <c r="J61" s="209" t="n"/>
      <c r="K61" s="209" t="inlineStr">
        <is>
          <t>Lou Molina</t>
        </is>
      </c>
      <c r="L61" s="378" t="inlineStr"/>
      <c r="M61" s="681">
        <f>_xlfn.LET(_xlpm.d,_xlfn.XLOOKUP(K61,'[1]Birth Dates'!$A:$A,'[1]Birth Dates'!$B:$B,"",0),IF(_xlpm.d=0,"",_xlpm.d))</f>
        <v/>
      </c>
      <c r="N61" s="378">
        <f>IF(OR(M61="",A61="",NOT(ISNUMBER(M61)),M61&gt;A61),"",DATEDIF(M61,A61,"Y")&amp;" years, "&amp;DATEDIF(M61,A61,"YM")&amp;" months, "&amp;DATEDIF(M61,A61,"MD")&amp;" days")</f>
        <v/>
      </c>
      <c r="O61" s="210" t="inlineStr">
        <is>
          <t>Doug Whiteford</t>
        </is>
      </c>
      <c r="P61" s="378" t="inlineStr">
        <is>
          <t>AUS</t>
        </is>
      </c>
      <c r="Q61" s="677">
        <f>_xlfn.LET(_xlpm.d,_xlfn.XLOOKUP(O61,'[1]Birth Dates'!$A:$A,'[1]Birth Dates'!$B:$B,"",0),IF(_xlpm.d=0,"",_xlpm.d))</f>
        <v/>
      </c>
      <c r="R61" s="381">
        <f>IF(OR(Q61="",A61="",NOT(ISNUMBER(Q61)),Q61&gt;A61),"",DATEDIF(Q61,A61,"Y")&amp;" years, "&amp;DATEDIF(Q61,A61,"YM")&amp;" months, "&amp;DATEDIF(Q61,A61,"MD")&amp;" days")</f>
        <v/>
      </c>
      <c r="S61" s="210" t="n"/>
      <c r="T61" s="382" t="inlineStr"/>
      <c r="U61" s="678">
        <f>_xlfn.LET(_xlpm.d,_xlfn.XLOOKUP(S61,'[1]Birth Dates'!$A:$A,'[1]Birth Dates'!$B:$B,"",0),IF(_xlpm.d=0,"",_xlpm.d))</f>
        <v/>
      </c>
      <c r="V61" s="210">
        <f>IF(OR(U61="",A61="",NOT(ISNUMBER(U61)),U61&gt;A61),"",DATEDIF(U61,A61,"Y")&amp;" years, "&amp;DATEDIF(U61,A61,"YM")&amp;" months, "&amp;DATEDIF(U61,A61,"MD")&amp;" days")</f>
        <v/>
      </c>
      <c r="W61" s="210" t="n"/>
      <c r="X61" s="210" t="n"/>
      <c r="Y61" s="210" t="n"/>
      <c r="Z61" s="679" t="n">
        <v>0</v>
      </c>
      <c r="AA61" s="671">
        <f>IF(OR(Y61="",Z61="",Z61=0),"",Y61*4.828/(Z61*24))</f>
        <v/>
      </c>
      <c r="AB61" s="387" t="n"/>
      <c r="AC61" s="387" t="n"/>
      <c r="AD61" s="671">
        <f>IF(OR(AB61="",AC61="",AC61=0),"",AB61*4.828/(AC61*24))</f>
        <v/>
      </c>
      <c r="AE61" s="436">
        <f>IF(OR(NOT(ISNUMBER(C60)),NOT(ISNUMBER(N61))),"",IF(S61&lt;&gt;"",S61,N61)-C60)</f>
        <v/>
      </c>
      <c r="AF61" s="210" t="n"/>
      <c r="AG61" s="209" t="n">
        <v>152</v>
      </c>
      <c r="AH61" s="682" t="n"/>
      <c r="AI61" s="671">
        <f>IF(OR(AG61="",AH61="",AH61=0),"",AG61*4.828/(AH61*24))</f>
        <v/>
      </c>
      <c r="AJ61" s="388" t="n"/>
      <c r="AK61" s="680" t="n"/>
      <c r="AL61" s="671">
        <f>IF(OR(AK61="",AK61="",AK61=0),"",4.828/(AK61*24))</f>
        <v/>
      </c>
      <c r="AM61" s="680" t="n"/>
      <c r="AN61" s="436">
        <f>IF(OR(NOT(ISNUMBER(C61)),NOT(ISNUMBER(W61))),"",IF(AB61&lt;&gt;"",AB61,W61)-C61)</f>
        <v/>
      </c>
      <c r="AO61" s="388" t="n"/>
      <c r="AP61" s="680">
        <f>IF($B61="","",TEXT($A61,"yyyymmdd")&amp;"_P"&amp;$C61&amp;"_C"&amp;$F61&amp;"_"&amp;TRIM(RIGHT(SUBSTITUTE(TRIM(SUBSTITUTE($K61,CHAR(160)," "))," ",REPT(" ",60)),60))&amp;IF($O61="","","-"&amp;TRIM(RIGHT(SUBSTITUTE(TRIM(SUBSTITUTE($O61,CHAR(160)," "))," ",REPT(" ",60)),60)))&amp;IF($S61="","","-"&amp;TRIM(RIGHT(SUBSTITUTE(TRIM(SUBSTITUTE($S61,CHAR(160)," "))," ",REPT(" ",60)),60)))&amp;".jpg")</f>
        <v/>
      </c>
    </row>
    <row r="62" ht="28" customFormat="1" customHeight="1" s="390">
      <c r="A62" s="172" t="n">
        <v>22604</v>
      </c>
      <c r="B62" s="377" t="inlineStr">
        <is>
          <t>Armstrong 500</t>
        </is>
      </c>
      <c r="C62" s="209" t="n">
        <v>16</v>
      </c>
      <c r="D62" s="210" t="inlineStr">
        <is>
          <t>D</t>
        </is>
      </c>
      <c r="E62" s="209" t="n">
        <v>6</v>
      </c>
      <c r="F62" s="209" t="n">
        <v>2</v>
      </c>
      <c r="G62" s="209" t="inlineStr">
        <is>
          <t>Ian W Robertson</t>
        </is>
      </c>
      <c r="H62" s="209" t="n"/>
      <c r="I62" s="210" t="inlineStr">
        <is>
          <t>Renault Gordini</t>
        </is>
      </c>
      <c r="J62" s="209" t="n"/>
      <c r="K62" s="209" t="inlineStr">
        <is>
          <t>Les Park</t>
        </is>
      </c>
      <c r="L62" s="378" t="inlineStr">
        <is>
          <t>AUS</t>
        </is>
      </c>
      <c r="M62" s="681">
        <f>_xlfn.LET(_xlpm.d,_xlfn.XLOOKUP(K62,'[1]Birth Dates'!$A:$A,'[1]Birth Dates'!$B:$B,"",0),IF(_xlpm.d=0,"",_xlpm.d))</f>
        <v/>
      </c>
      <c r="N62" s="378">
        <f>IF(OR(M62="",A62="",NOT(ISNUMBER(M62)),M62&gt;A62),"",DATEDIF(M62,A62,"Y")&amp;" years, "&amp;DATEDIF(M62,A62,"YM")&amp;" months, "&amp;DATEDIF(M62,A62,"MD")&amp;" days")</f>
        <v/>
      </c>
      <c r="O62" s="209" t="inlineStr">
        <is>
          <t>Stan Martin</t>
        </is>
      </c>
      <c r="P62" s="378" t="inlineStr"/>
      <c r="Q62" s="681">
        <f>_xlfn.LET(_xlpm.d,_xlfn.XLOOKUP(O62,'[1]Birth Dates'!$A:$A,'[1]Birth Dates'!$B:$B,"",0),IF(_xlpm.d=0,"",_xlpm.d))</f>
        <v/>
      </c>
      <c r="R62" s="209">
        <f>IF(OR(Q62="",A62="",NOT(ISNUMBER(Q62)),Q62&gt;A62),"",DATEDIF(Q62,A62,"Y")&amp;" years, "&amp;DATEDIF(Q62,A62,"YM")&amp;" months, "&amp;DATEDIF(Q62,A62,"MD")&amp;" days")</f>
        <v/>
      </c>
      <c r="S62" s="210" t="n"/>
      <c r="T62" s="382" t="inlineStr"/>
      <c r="U62" s="678">
        <f>_xlfn.LET(_xlpm.d,_xlfn.XLOOKUP(S62,'[1]Birth Dates'!$A:$A,'[1]Birth Dates'!$B:$B,"",0),IF(_xlpm.d=0,"",_xlpm.d))</f>
        <v/>
      </c>
      <c r="V62" s="210">
        <f>IF(OR(U62="",A62="",NOT(ISNUMBER(U62)),U62&gt;A62),"",DATEDIF(U62,A62,"Y")&amp;" years, "&amp;DATEDIF(U62,A62,"YM")&amp;" months, "&amp;DATEDIF(U62,A62,"MD")&amp;" days")</f>
        <v/>
      </c>
      <c r="W62" s="210" t="n"/>
      <c r="X62" s="210" t="n"/>
      <c r="Y62" s="210" t="n"/>
      <c r="Z62" s="679" t="n">
        <v>0</v>
      </c>
      <c r="AA62" s="671">
        <f>IF(OR(Y62="",Z62="",Z62=0),"",Y62*4.828/(Z62*24))</f>
        <v/>
      </c>
      <c r="AB62" s="387" t="n"/>
      <c r="AC62" s="387" t="n"/>
      <c r="AD62" s="671">
        <f>IF(OR(AB62="",AC62="",AC62=0),"",AB62*4.828/(AC62*24))</f>
        <v/>
      </c>
      <c r="AE62" s="436">
        <f>IF(OR(NOT(ISNUMBER(C61)),NOT(ISNUMBER(N62))),"",IF(S62&lt;&gt;"",S62,N62)-C61)</f>
        <v/>
      </c>
      <c r="AF62" s="210" t="n"/>
      <c r="AG62" s="209" t="n">
        <v>150</v>
      </c>
      <c r="AH62" s="682" t="n"/>
      <c r="AI62" s="671">
        <f>IF(OR(AG62="",AH62="",AH62=0),"",AG62*4.828/(AH62*24))</f>
        <v/>
      </c>
      <c r="AJ62" s="388" t="n"/>
      <c r="AK62" s="680" t="n"/>
      <c r="AL62" s="671">
        <f>IF(OR(AK62="",AK62="",AK62=0),"",4.828/(AK62*24))</f>
        <v/>
      </c>
      <c r="AM62" s="680" t="n"/>
      <c r="AN62" s="436">
        <f>IF(OR(NOT(ISNUMBER(C62)),NOT(ISNUMBER(W62))),"",IF(AB62&lt;&gt;"",AB62,W62)-C62)</f>
        <v/>
      </c>
      <c r="AO62" s="388" t="n"/>
      <c r="AP62" s="680">
        <f>IF($B62="","",TEXT($A62,"yyyymmdd")&amp;"_P"&amp;$C62&amp;"_C"&amp;$F62&amp;"_"&amp;TRIM(RIGHT(SUBSTITUTE(TRIM(SUBSTITUTE($K62,CHAR(160)," "))," ",REPT(" ",60)),60))&amp;IF($O62="","","-"&amp;TRIM(RIGHT(SUBSTITUTE(TRIM(SUBSTITUTE($O62,CHAR(160)," "))," ",REPT(" ",60)),60)))&amp;IF($S62="","","-"&amp;TRIM(RIGHT(SUBSTITUTE(TRIM(SUBSTITUTE($S62,CHAR(160)," "))," ",REPT(" ",60)),60)))&amp;".jpg")</f>
        <v/>
      </c>
    </row>
    <row r="63" ht="42" customFormat="1" customHeight="1" s="390">
      <c r="A63" s="172" t="n">
        <v>22604</v>
      </c>
      <c r="B63" s="377" t="inlineStr">
        <is>
          <t>Armstrong 500</t>
        </is>
      </c>
      <c r="C63" s="209" t="n">
        <v>17</v>
      </c>
      <c r="D63" s="210" t="inlineStr">
        <is>
          <t>D</t>
        </is>
      </c>
      <c r="E63" s="209" t="n">
        <v>7</v>
      </c>
      <c r="F63" s="209" t="n">
        <v>11</v>
      </c>
      <c r="G63" s="209" t="inlineStr">
        <is>
          <t>Viscount Motors Pty Ltd</t>
        </is>
      </c>
      <c r="H63" s="209" t="n"/>
      <c r="I63" s="210" t="inlineStr">
        <is>
          <t>Ford Anglia</t>
        </is>
      </c>
      <c r="J63" s="209" t="n"/>
      <c r="K63" s="209" t="inlineStr">
        <is>
          <t>Alan Caelli</t>
        </is>
      </c>
      <c r="L63" s="378" t="inlineStr">
        <is>
          <t>AUS</t>
        </is>
      </c>
      <c r="M63" s="681">
        <f>_xlfn.LET(_xlpm.d,_xlfn.XLOOKUP(K63,'[1]Birth Dates'!$A:$A,'[1]Birth Dates'!$B:$B,"",0),IF(_xlpm.d=0,"",_xlpm.d))</f>
        <v/>
      </c>
      <c r="N63" s="378">
        <f>IF(OR(M63="",A63="",NOT(ISNUMBER(M63)),M63&gt;A63),"",DATEDIF(M63,A63,"Y")&amp;" years, "&amp;DATEDIF(M63,A63,"YM")&amp;" months, "&amp;DATEDIF(M63,A63,"MD")&amp;" days")</f>
        <v/>
      </c>
      <c r="O63" s="209" t="inlineStr">
        <is>
          <t>J Edwards</t>
        </is>
      </c>
      <c r="P63" s="378" t="inlineStr"/>
      <c r="Q63" s="681">
        <f>_xlfn.LET(_xlpm.d,_xlfn.XLOOKUP(O63,'[1]Birth Dates'!$A:$A,'[1]Birth Dates'!$B:$B,"",0),IF(_xlpm.d=0,"",_xlpm.d))</f>
        <v/>
      </c>
      <c r="R63" s="209">
        <f>IF(OR(Q63="",A63="",NOT(ISNUMBER(Q63)),Q63&gt;A63),"",DATEDIF(Q63,A63,"Y")&amp;" years, "&amp;DATEDIF(Q63,A63,"YM")&amp;" months, "&amp;DATEDIF(Q63,A63,"MD")&amp;" days")</f>
        <v/>
      </c>
      <c r="S63" s="209" t="inlineStr">
        <is>
          <t>M Watson</t>
        </is>
      </c>
      <c r="T63" s="382" t="inlineStr"/>
      <c r="U63" s="678">
        <f>_xlfn.LET(_xlpm.d,_xlfn.XLOOKUP(S63,'[1]Birth Dates'!$A:$A,'[1]Birth Dates'!$B:$B,"",0),IF(_xlpm.d=0,"",_xlpm.d))</f>
        <v/>
      </c>
      <c r="V63" s="210">
        <f>IF(OR(U63="",A63="",NOT(ISNUMBER(U63)),U63&gt;A63),"",DATEDIF(U63,A63,"Y")&amp;" years, "&amp;DATEDIF(U63,A63,"YM")&amp;" months, "&amp;DATEDIF(U63,A63,"MD")&amp;" days")</f>
        <v/>
      </c>
      <c r="W63" s="210" t="n"/>
      <c r="X63" s="210" t="n"/>
      <c r="Y63" s="210" t="n"/>
      <c r="Z63" s="679" t="n">
        <v>0</v>
      </c>
      <c r="AA63" s="671">
        <f>IF(OR(Y63="",Z63="",Z63=0),"",Y63*4.828/(Z63*24))</f>
        <v/>
      </c>
      <c r="AB63" s="387" t="n"/>
      <c r="AC63" s="387" t="n"/>
      <c r="AD63" s="671">
        <f>IF(OR(AB63="",AC63="",AC63=0),"",AB63*4.828/(AC63*24))</f>
        <v/>
      </c>
      <c r="AE63" s="436">
        <f>IF(OR(NOT(ISNUMBER(C62)),NOT(ISNUMBER(N63))),"",IF(S63&lt;&gt;"",S63,N63)-C62)</f>
        <v/>
      </c>
      <c r="AF63" s="210" t="n"/>
      <c r="AG63" s="209" t="n">
        <v>149</v>
      </c>
      <c r="AH63" s="682" t="n"/>
      <c r="AI63" s="671">
        <f>IF(OR(AG63="",AH63="",AH63=0),"",AG63*4.828/(AH63*24))</f>
        <v/>
      </c>
      <c r="AJ63" s="388" t="n"/>
      <c r="AK63" s="680" t="n"/>
      <c r="AL63" s="671">
        <f>IF(OR(AK63="",AK63="",AK63=0),"",4.828/(AK63*24))</f>
        <v/>
      </c>
      <c r="AM63" s="680" t="n"/>
      <c r="AN63" s="436">
        <f>IF(OR(NOT(ISNUMBER(C63)),NOT(ISNUMBER(W63))),"",IF(AB63&lt;&gt;"",AB63,W63)-C63)</f>
        <v/>
      </c>
      <c r="AO63" s="388" t="n"/>
      <c r="AP63" s="680">
        <f>IF($B63="","",TEXT($A63,"yyyymmdd")&amp;"_P"&amp;$C63&amp;"_C"&amp;$F63&amp;"_"&amp;TRIM(RIGHT(SUBSTITUTE(TRIM(SUBSTITUTE($K63,CHAR(160)," "))," ",REPT(" ",60)),60))&amp;IF($O63="","","-"&amp;TRIM(RIGHT(SUBSTITUTE(TRIM(SUBSTITUTE($O63,CHAR(160)," "))," ",REPT(" ",60)),60)))&amp;IF($S63="","","-"&amp;TRIM(RIGHT(SUBSTITUTE(TRIM(SUBSTITUTE($S63,CHAR(160)," "))," ",REPT(" ",60)),60)))&amp;".jpg")</f>
        <v/>
      </c>
    </row>
    <row r="64" ht="28" customFormat="1" customHeight="1" s="390">
      <c r="A64" s="172" t="n">
        <v>22604</v>
      </c>
      <c r="B64" s="377" t="inlineStr">
        <is>
          <t>Armstrong 500</t>
        </is>
      </c>
      <c r="C64" s="209" t="n">
        <v>18</v>
      </c>
      <c r="D64" s="210" t="inlineStr">
        <is>
          <t>D</t>
        </is>
      </c>
      <c r="E64" s="209" t="n">
        <v>8</v>
      </c>
      <c r="F64" s="209" t="n">
        <v>14</v>
      </c>
      <c r="G64" s="209" t="inlineStr">
        <is>
          <t>KF Lott</t>
        </is>
      </c>
      <c r="H64" s="209" t="n"/>
      <c r="I64" s="210" t="inlineStr">
        <is>
          <t>Ford Anglia</t>
        </is>
      </c>
      <c r="J64" s="209" t="n"/>
      <c r="K64" s="209" t="inlineStr">
        <is>
          <t>Kevin Lott</t>
        </is>
      </c>
      <c r="L64" s="378" t="inlineStr"/>
      <c r="M64" s="681">
        <f>_xlfn.LET(_xlpm.d,_xlfn.XLOOKUP(K64,'[1]Birth Dates'!$A:$A,'[1]Birth Dates'!$B:$B,"",0),IF(_xlpm.d=0,"",_xlpm.d))</f>
        <v/>
      </c>
      <c r="N64" s="378">
        <f>IF(OR(M64="",A64="",NOT(ISNUMBER(M64)),M64&gt;A64),"",DATEDIF(M64,A64,"Y")&amp;" years, "&amp;DATEDIF(M64,A64,"YM")&amp;" months, "&amp;DATEDIF(M64,A64,"MD")&amp;" days")</f>
        <v/>
      </c>
      <c r="O64" s="209" t="inlineStr">
        <is>
          <t>Brian Devlin</t>
        </is>
      </c>
      <c r="P64" s="378" t="inlineStr"/>
      <c r="Q64" s="681">
        <f>_xlfn.LET(_xlpm.d,_xlfn.XLOOKUP(O64,'[1]Birth Dates'!$A:$A,'[1]Birth Dates'!$B:$B,"",0),IF(_xlpm.d=0,"",_xlpm.d))</f>
        <v/>
      </c>
      <c r="R64" s="209">
        <f>IF(OR(Q64="",A64="",NOT(ISNUMBER(Q64)),Q64&gt;A64),"",DATEDIF(Q64,A64,"Y")&amp;" years, "&amp;DATEDIF(Q64,A64,"YM")&amp;" months, "&amp;DATEDIF(Q64,A64,"MD")&amp;" days")</f>
        <v/>
      </c>
      <c r="S64" s="209" t="inlineStr">
        <is>
          <t>Peter Candy</t>
        </is>
      </c>
      <c r="T64" s="382" t="inlineStr"/>
      <c r="U64" s="678">
        <f>_xlfn.LET(_xlpm.d,_xlfn.XLOOKUP(S64,'[1]Birth Dates'!$A:$A,'[1]Birth Dates'!$B:$B,"",0),IF(_xlpm.d=0,"",_xlpm.d))</f>
        <v/>
      </c>
      <c r="V64" s="210">
        <f>IF(OR(U64="",A64="",NOT(ISNUMBER(U64)),U64&gt;A64),"",DATEDIF(U64,A64,"Y")&amp;" years, "&amp;DATEDIF(U64,A64,"YM")&amp;" months, "&amp;DATEDIF(U64,A64,"MD")&amp;" days")</f>
        <v/>
      </c>
      <c r="W64" s="210" t="n"/>
      <c r="X64" s="210" t="n"/>
      <c r="Y64" s="210" t="n"/>
      <c r="Z64" s="679" t="n">
        <v>0</v>
      </c>
      <c r="AA64" s="671">
        <f>IF(OR(Y64="",Z64="",Z64=0),"",Y64*4.828/(Z64*24))</f>
        <v/>
      </c>
      <c r="AB64" s="387" t="n"/>
      <c r="AC64" s="387" t="n"/>
      <c r="AD64" s="671">
        <f>IF(OR(AB64="",AC64="",AC64=0),"",AB64*4.828/(AC64*24))</f>
        <v/>
      </c>
      <c r="AE64" s="436">
        <f>IF(OR(NOT(ISNUMBER(C63)),NOT(ISNUMBER(N64))),"",IF(S64&lt;&gt;"",S64,N64)-C63)</f>
        <v/>
      </c>
      <c r="AF64" s="210" t="n"/>
      <c r="AG64" s="209" t="n">
        <v>148</v>
      </c>
      <c r="AH64" s="682" t="n"/>
      <c r="AI64" s="671">
        <f>IF(OR(AG64="",AH64="",AH64=0),"",AG64*4.828/(AH64*24))</f>
        <v/>
      </c>
      <c r="AJ64" s="388" t="n"/>
      <c r="AK64" s="680" t="n"/>
      <c r="AL64" s="671">
        <f>IF(OR(AK64="",AK64="",AK64=0),"",4.828/(AK64*24))</f>
        <v/>
      </c>
      <c r="AM64" s="680" t="n"/>
      <c r="AN64" s="436">
        <f>IF(OR(NOT(ISNUMBER(C64)),NOT(ISNUMBER(W64))),"",IF(AB64&lt;&gt;"",AB64,W64)-C64)</f>
        <v/>
      </c>
      <c r="AO64" s="388" t="n"/>
      <c r="AP64" s="680">
        <f>IF($B64="","",TEXT($A64,"yyyymmdd")&amp;"_P"&amp;$C64&amp;"_C"&amp;$F64&amp;"_"&amp;TRIM(RIGHT(SUBSTITUTE(TRIM(SUBSTITUTE($K64,CHAR(160)," "))," ",REPT(" ",60)),60))&amp;IF($O64="","","-"&amp;TRIM(RIGHT(SUBSTITUTE(TRIM(SUBSTITUTE($O64,CHAR(160)," "))," ",REPT(" ",60)),60)))&amp;IF($S64="","","-"&amp;TRIM(RIGHT(SUBSTITUTE(TRIM(SUBSTITUTE($S64,CHAR(160)," "))," ",REPT(" ",60)),60)))&amp;".jpg")</f>
        <v/>
      </c>
    </row>
    <row r="65" ht="28" customFormat="1" customHeight="1" s="390">
      <c r="A65" s="172" t="n">
        <v>22604</v>
      </c>
      <c r="B65" s="377" t="inlineStr">
        <is>
          <t>Armstrong 500</t>
        </is>
      </c>
      <c r="C65" s="209" t="n">
        <v>19</v>
      </c>
      <c r="D65" s="210" t="inlineStr">
        <is>
          <t>D</t>
        </is>
      </c>
      <c r="E65" s="209" t="n">
        <v>9</v>
      </c>
      <c r="F65" s="209" t="n">
        <v>12</v>
      </c>
      <c r="G65" s="209" t="inlineStr">
        <is>
          <t>Hilltop Auto</t>
        </is>
      </c>
      <c r="H65" s="209" t="n"/>
      <c r="I65" s="210" t="inlineStr">
        <is>
          <t>Ford Anglia</t>
        </is>
      </c>
      <c r="J65" s="209" t="n"/>
      <c r="K65" s="209" t="inlineStr">
        <is>
          <t>John Brindley</t>
        </is>
      </c>
      <c r="L65" s="378" t="inlineStr">
        <is>
          <t>AUS</t>
        </is>
      </c>
      <c r="M65" s="681">
        <f>_xlfn.LET(_xlpm.d,_xlfn.XLOOKUP(K65,'[1]Birth Dates'!$A:$A,'[1]Birth Dates'!$B:$B,"",0),IF(_xlpm.d=0,"",_xlpm.d))</f>
        <v/>
      </c>
      <c r="N65" s="378">
        <f>IF(OR(M65="",A65="",NOT(ISNUMBER(M65)),M65&gt;A65),"",DATEDIF(M65,A65,"Y")&amp;" years, "&amp;DATEDIF(M65,A65,"YM")&amp;" months, "&amp;DATEDIF(M65,A65,"MD")&amp;" days")</f>
        <v/>
      </c>
      <c r="O65" s="209" t="inlineStr">
        <is>
          <t>Lou Burke</t>
        </is>
      </c>
      <c r="P65" s="378" t="inlineStr"/>
      <c r="Q65" s="681">
        <f>_xlfn.LET(_xlpm.d,_xlfn.XLOOKUP(O65,'[1]Birth Dates'!$A:$A,'[1]Birth Dates'!$B:$B,"",0),IF(_xlpm.d=0,"",_xlpm.d))</f>
        <v/>
      </c>
      <c r="R65" s="209">
        <f>IF(OR(Q65="",A65="",NOT(ISNUMBER(Q65)),Q65&gt;A65),"",DATEDIF(Q65,A65,"Y")&amp;" years, "&amp;DATEDIF(Q65,A65,"YM")&amp;" months, "&amp;DATEDIF(Q65,A65,"MD")&amp;" days")</f>
        <v/>
      </c>
      <c r="S65" s="210" t="n"/>
      <c r="T65" s="382" t="inlineStr"/>
      <c r="U65" s="678">
        <f>_xlfn.LET(_xlpm.d,_xlfn.XLOOKUP(S65,'[1]Birth Dates'!$A:$A,'[1]Birth Dates'!$B:$B,"",0),IF(_xlpm.d=0,"",_xlpm.d))</f>
        <v/>
      </c>
      <c r="V65" s="210">
        <f>IF(OR(U65="",A65="",NOT(ISNUMBER(U65)),U65&gt;A65),"",DATEDIF(U65,A65,"Y")&amp;" years, "&amp;DATEDIF(U65,A65,"YM")&amp;" months, "&amp;DATEDIF(U65,A65,"MD")&amp;" days")</f>
        <v/>
      </c>
      <c r="W65" s="210" t="n"/>
      <c r="X65" s="210" t="n"/>
      <c r="Y65" s="210" t="n"/>
      <c r="Z65" s="679" t="n">
        <v>0</v>
      </c>
      <c r="AA65" s="671">
        <f>IF(OR(Y65="",Z65="",Z65=0),"",Y65*4.828/(Z65*24))</f>
        <v/>
      </c>
      <c r="AB65" s="387" t="n"/>
      <c r="AC65" s="387" t="n"/>
      <c r="AD65" s="671">
        <f>IF(OR(AB65="",AC65="",AC65=0),"",AB65*4.828/(AC65*24))</f>
        <v/>
      </c>
      <c r="AE65" s="436">
        <f>IF(OR(NOT(ISNUMBER(C64)),NOT(ISNUMBER(N65))),"",IF(S65&lt;&gt;"",S65,N65)-C64)</f>
        <v/>
      </c>
      <c r="AF65" s="210" t="n"/>
      <c r="AG65" s="209" t="n">
        <v>148</v>
      </c>
      <c r="AH65" s="682" t="n"/>
      <c r="AI65" s="671">
        <f>IF(OR(AG65="",AH65="",AH65=0),"",AG65*4.828/(AH65*24))</f>
        <v/>
      </c>
      <c r="AJ65" s="388" t="n"/>
      <c r="AK65" s="680" t="n"/>
      <c r="AL65" s="671">
        <f>IF(OR(AK65="",AK65="",AK65=0),"",4.828/(AK65*24))</f>
        <v/>
      </c>
      <c r="AM65" s="680" t="n"/>
      <c r="AN65" s="436">
        <f>IF(OR(NOT(ISNUMBER(C65)),NOT(ISNUMBER(W65))),"",IF(AB65&lt;&gt;"",AB65,W65)-C65)</f>
        <v/>
      </c>
      <c r="AO65" s="388" t="n"/>
      <c r="AP65" s="680">
        <f>IF($B65="","",TEXT($A65,"yyyymmdd")&amp;"_P"&amp;$C65&amp;"_C"&amp;$F65&amp;"_"&amp;TRIM(RIGHT(SUBSTITUTE(TRIM(SUBSTITUTE($K65,CHAR(160)," "))," ",REPT(" ",60)),60))&amp;IF($O65="","","-"&amp;TRIM(RIGHT(SUBSTITUTE(TRIM(SUBSTITUTE($O65,CHAR(160)," "))," ",REPT(" ",60)),60)))&amp;IF($S65="","","-"&amp;TRIM(RIGHT(SUBSTITUTE(TRIM(SUBSTITUTE($S65,CHAR(160)," "))," ",REPT(" ",60)),60)))&amp;".jpg")</f>
        <v/>
      </c>
    </row>
    <row r="66" ht="28" customFormat="1" customHeight="1" s="390">
      <c r="A66" s="172" t="n">
        <v>22604</v>
      </c>
      <c r="B66" s="377" t="inlineStr">
        <is>
          <t>Armstrong 500</t>
        </is>
      </c>
      <c r="C66" s="209" t="n">
        <v>20</v>
      </c>
      <c r="D66" s="210" t="inlineStr">
        <is>
          <t>D</t>
        </is>
      </c>
      <c r="E66" s="209" t="n">
        <v>10</v>
      </c>
      <c r="F66" s="209" t="n">
        <v>16</v>
      </c>
      <c r="G66" s="209" t="inlineStr">
        <is>
          <t>Alan Coffey Motors</t>
        </is>
      </c>
      <c r="H66" s="209" t="n"/>
      <c r="I66" s="210" t="inlineStr">
        <is>
          <t>Ford Anglia</t>
        </is>
      </c>
      <c r="J66" s="209" t="n"/>
      <c r="K66" s="209" t="inlineStr">
        <is>
          <t>Peter Coffey</t>
        </is>
      </c>
      <c r="L66" s="378" t="inlineStr"/>
      <c r="M66" s="681">
        <f>_xlfn.LET(_xlpm.d,_xlfn.XLOOKUP(K66,'[1]Birth Dates'!$A:$A,'[1]Birth Dates'!$B:$B,"",0),IF(_xlpm.d=0,"",_xlpm.d))</f>
        <v/>
      </c>
      <c r="N66" s="378">
        <f>IF(OR(M66="",A66="",NOT(ISNUMBER(M66)),M66&gt;A66),"",DATEDIF(M66,A66,"Y")&amp;" years, "&amp;DATEDIF(M66,A66,"YM")&amp;" months, "&amp;DATEDIF(M66,A66,"MD")&amp;" days")</f>
        <v/>
      </c>
      <c r="O66" s="209" t="inlineStr">
        <is>
          <t>Ian Trudinger</t>
        </is>
      </c>
      <c r="P66" s="378" t="inlineStr"/>
      <c r="Q66" s="681">
        <f>_xlfn.LET(_xlpm.d,_xlfn.XLOOKUP(O66,'[1]Birth Dates'!$A:$A,'[1]Birth Dates'!$B:$B,"",0),IF(_xlpm.d=0,"",_xlpm.d))</f>
        <v/>
      </c>
      <c r="R66" s="209">
        <f>IF(OR(Q66="",A66="",NOT(ISNUMBER(Q66)),Q66&gt;A66),"",DATEDIF(Q66,A66,"Y")&amp;" years, "&amp;DATEDIF(Q66,A66,"YM")&amp;" months, "&amp;DATEDIF(Q66,A66,"MD")&amp;" days")</f>
        <v/>
      </c>
      <c r="S66" s="210" t="n"/>
      <c r="T66" s="382" t="inlineStr"/>
      <c r="U66" s="678">
        <f>_xlfn.LET(_xlpm.d,_xlfn.XLOOKUP(S66,'[1]Birth Dates'!$A:$A,'[1]Birth Dates'!$B:$B,"",0),IF(_xlpm.d=0,"",_xlpm.d))</f>
        <v/>
      </c>
      <c r="V66" s="210">
        <f>IF(OR(U66="",A66="",NOT(ISNUMBER(U66)),U66&gt;A66),"",DATEDIF(U66,A66,"Y")&amp;" years, "&amp;DATEDIF(U66,A66,"YM")&amp;" months, "&amp;DATEDIF(U66,A66,"MD")&amp;" days")</f>
        <v/>
      </c>
      <c r="W66" s="210" t="n"/>
      <c r="X66" s="210" t="n"/>
      <c r="Y66" s="210" t="n"/>
      <c r="Z66" s="679" t="n">
        <v>0</v>
      </c>
      <c r="AA66" s="671">
        <f>IF(OR(Y66="",Z66="",Z66=0),"",Y66*4.828/(Z66*24))</f>
        <v/>
      </c>
      <c r="AB66" s="387" t="n"/>
      <c r="AC66" s="387" t="n"/>
      <c r="AD66" s="671">
        <f>IF(OR(AB66="",AC66="",AC66=0),"",AB66*4.828/(AC66*24))</f>
        <v/>
      </c>
      <c r="AE66" s="436">
        <f>IF(OR(NOT(ISNUMBER(C65)),NOT(ISNUMBER(N66))),"",IF(S66&lt;&gt;"",S66,N66)-C65)</f>
        <v/>
      </c>
      <c r="AF66" s="210" t="n"/>
      <c r="AG66" s="209" t="n">
        <v>146</v>
      </c>
      <c r="AH66" s="682" t="n"/>
      <c r="AI66" s="671">
        <f>IF(OR(AG66="",AH66="",AH66=0),"",AG66*4.828/(AH66*24))</f>
        <v/>
      </c>
      <c r="AJ66" s="388" t="n"/>
      <c r="AK66" s="680" t="n"/>
      <c r="AL66" s="671">
        <f>IF(OR(AK66="",AK66="",AK66=0),"",4.828/(AK66*24))</f>
        <v/>
      </c>
      <c r="AM66" s="680" t="n"/>
      <c r="AN66" s="436">
        <f>IF(OR(NOT(ISNUMBER(C66)),NOT(ISNUMBER(W66))),"",IF(AB66&lt;&gt;"",AB66,W66)-C66)</f>
        <v/>
      </c>
      <c r="AO66" s="388" t="n"/>
      <c r="AP66" s="680">
        <f>IF($B66="","",TEXT($A66,"yyyymmdd")&amp;"_P"&amp;$C66&amp;"_C"&amp;$F66&amp;"_"&amp;TRIM(RIGHT(SUBSTITUTE(TRIM(SUBSTITUTE($K66,CHAR(160)," "))," ",REPT(" ",60)),60))&amp;IF($O66="","","-"&amp;TRIM(RIGHT(SUBSTITUTE(TRIM(SUBSTITUTE($O66,CHAR(160)," "))," ",REPT(" ",60)),60)))&amp;IF($S66="","","-"&amp;TRIM(RIGHT(SUBSTITUTE(TRIM(SUBSTITUTE($S66,CHAR(160)," "))," ",REPT(" ",60)),60)))&amp;".jpg")</f>
        <v/>
      </c>
    </row>
    <row r="67" ht="28" customFormat="1" customHeight="1" s="390">
      <c r="A67" s="172" t="n">
        <v>22604</v>
      </c>
      <c r="B67" s="377" t="inlineStr">
        <is>
          <t>Armstrong 500</t>
        </is>
      </c>
      <c r="C67" s="209" t="n">
        <v>21</v>
      </c>
      <c r="D67" s="210" t="inlineStr">
        <is>
          <t>D</t>
        </is>
      </c>
      <c r="E67" s="209" t="n">
        <v>11</v>
      </c>
      <c r="F67" s="209" t="n">
        <v>7</v>
      </c>
      <c r="G67" s="209" t="inlineStr">
        <is>
          <t>HNE Johannesen</t>
        </is>
      </c>
      <c r="H67" s="209" t="n"/>
      <c r="I67" s="210" t="inlineStr">
        <is>
          <t>Morris 850</t>
        </is>
      </c>
      <c r="J67" s="209" t="n"/>
      <c r="K67" s="209" t="inlineStr">
        <is>
          <t>Neil Johannesen</t>
        </is>
      </c>
      <c r="L67" s="378" t="inlineStr"/>
      <c r="M67" s="681">
        <f>_xlfn.LET(_xlpm.d,_xlfn.XLOOKUP(K67,'[1]Birth Dates'!$A:$A,'[1]Birth Dates'!$B:$B,"",0),IF(_xlpm.d=0,"",_xlpm.d))</f>
        <v/>
      </c>
      <c r="N67" s="378">
        <f>IF(OR(M67="",A67="",NOT(ISNUMBER(M67)),M67&gt;A67),"",DATEDIF(M67,A67,"Y")&amp;" years, "&amp;DATEDIF(M67,A67,"YM")&amp;" months, "&amp;DATEDIF(M67,A67,"MD")&amp;" days")</f>
        <v/>
      </c>
      <c r="O67" s="209" t="inlineStr">
        <is>
          <t>Graham Mills</t>
        </is>
      </c>
      <c r="P67" s="378" t="inlineStr"/>
      <c r="Q67" s="681">
        <f>_xlfn.LET(_xlpm.d,_xlfn.XLOOKUP(O67,'[1]Birth Dates'!$A:$A,'[1]Birth Dates'!$B:$B,"",0),IF(_xlpm.d=0,"",_xlpm.d))</f>
        <v/>
      </c>
      <c r="R67" s="209">
        <f>IF(OR(Q67="",A67="",NOT(ISNUMBER(Q67)),Q67&gt;A67),"",DATEDIF(Q67,A67,"Y")&amp;" years, "&amp;DATEDIF(Q67,A67,"YM")&amp;" months, "&amp;DATEDIF(Q67,A67,"MD")&amp;" days")</f>
        <v/>
      </c>
      <c r="S67" s="209" t="inlineStr">
        <is>
          <t>Jacques Sapir</t>
        </is>
      </c>
      <c r="T67" s="382" t="inlineStr"/>
      <c r="U67" s="678">
        <f>_xlfn.LET(_xlpm.d,_xlfn.XLOOKUP(S67,'[1]Birth Dates'!$A:$A,'[1]Birth Dates'!$B:$B,"",0),IF(_xlpm.d=0,"",_xlpm.d))</f>
        <v/>
      </c>
      <c r="V67" s="210">
        <f>IF(OR(U67="",A67="",NOT(ISNUMBER(U67)),U67&gt;A67),"",DATEDIF(U67,A67,"Y")&amp;" years, "&amp;DATEDIF(U67,A67,"YM")&amp;" months, "&amp;DATEDIF(U67,A67,"MD")&amp;" days")</f>
        <v/>
      </c>
      <c r="W67" s="210" t="n"/>
      <c r="X67" s="210" t="n"/>
      <c r="Y67" s="210" t="n"/>
      <c r="Z67" s="679" t="n">
        <v>0</v>
      </c>
      <c r="AA67" s="671">
        <f>IF(OR(Y67="",Z67="",Z67=0),"",Y67*4.828/(Z67*24))</f>
        <v/>
      </c>
      <c r="AB67" s="387" t="n"/>
      <c r="AC67" s="387" t="n"/>
      <c r="AD67" s="671">
        <f>IF(OR(AB67="",AC67="",AC67=0),"",AB67*4.828/(AC67*24))</f>
        <v/>
      </c>
      <c r="AE67" s="436">
        <f>IF(OR(NOT(ISNUMBER(C66)),NOT(ISNUMBER(N67))),"",IF(S67&lt;&gt;"",S67,N67)-C66)</f>
        <v/>
      </c>
      <c r="AF67" s="210" t="n"/>
      <c r="AG67" s="209" t="n">
        <v>136</v>
      </c>
      <c r="AH67" s="682" t="n"/>
      <c r="AI67" s="671">
        <f>IF(OR(AG67="",AH67="",AH67=0),"",AG67*4.828/(AH67*24))</f>
        <v/>
      </c>
      <c r="AJ67" s="388" t="n"/>
      <c r="AK67" s="680" t="n"/>
      <c r="AL67" s="671">
        <f>IF(OR(AK67="",AK67="",AK67=0),"",4.828/(AK67*24))</f>
        <v/>
      </c>
      <c r="AM67" s="680" t="n"/>
      <c r="AN67" s="436">
        <f>IF(OR(NOT(ISNUMBER(C67)),NOT(ISNUMBER(W67))),"",IF(AB67&lt;&gt;"",AB67,W67)-C67)</f>
        <v/>
      </c>
      <c r="AO67" s="388" t="n"/>
      <c r="AP67" s="680">
        <f>IF($B67="","",TEXT($A67,"yyyymmdd")&amp;"_P"&amp;$C67&amp;"_C"&amp;$F67&amp;"_"&amp;TRIM(RIGHT(SUBSTITUTE(TRIM(SUBSTITUTE($K67,CHAR(160)," "))," ",REPT(" ",60)),60))&amp;IF($O67="","","-"&amp;TRIM(RIGHT(SUBSTITUTE(TRIM(SUBSTITUTE($O67,CHAR(160)," "))," ",REPT(" ",60)),60)))&amp;IF($S67="","","-"&amp;TRIM(RIGHT(SUBSTITUTE(TRIM(SUBSTITUTE($S67,CHAR(160)," "))," ",REPT(" ",60)),60)))&amp;".jpg")</f>
        <v/>
      </c>
    </row>
    <row r="68" ht="42" customFormat="1" customHeight="1" s="390">
      <c r="A68" s="172" t="n">
        <v>22604</v>
      </c>
      <c r="B68" s="377" t="inlineStr">
        <is>
          <t>Armstrong 500</t>
        </is>
      </c>
      <c r="C68" s="393" t="inlineStr">
        <is>
          <t>DNF[5]</t>
        </is>
      </c>
      <c r="D68" s="210" t="inlineStr">
        <is>
          <t>C</t>
        </is>
      </c>
      <c r="E68" s="394" t="inlineStr">
        <is>
          <t>DNF[5]</t>
        </is>
      </c>
      <c r="F68" s="209" t="n">
        <v>27</v>
      </c>
      <c r="G68" s="209" t="inlineStr">
        <is>
          <t>JP Gray</t>
        </is>
      </c>
      <c r="H68" s="209" t="n"/>
      <c r="I68" s="210" t="inlineStr">
        <is>
          <t>Morris Major</t>
        </is>
      </c>
      <c r="J68" s="209" t="n"/>
      <c r="K68" s="209" t="inlineStr">
        <is>
          <t>Charlie Smith</t>
        </is>
      </c>
      <c r="L68" s="378" t="inlineStr">
        <is>
          <t>AUS</t>
        </is>
      </c>
      <c r="M68" s="681">
        <f>_xlfn.LET(_xlpm.d,_xlfn.XLOOKUP(K68,'[1]Birth Dates'!$A:$A,'[1]Birth Dates'!$B:$B,"",0),IF(_xlpm.d=0,"",_xlpm.d))</f>
        <v/>
      </c>
      <c r="N68" s="378">
        <f>IF(OR(M68="",A68="",NOT(ISNUMBER(M68)),M68&gt;A68),"",DATEDIF(M68,A68,"Y")&amp;" years, "&amp;DATEDIF(M68,A68,"YM")&amp;" months, "&amp;DATEDIF(M68,A68,"MD")&amp;" days")</f>
        <v/>
      </c>
      <c r="O68" s="209" t="inlineStr">
        <is>
          <t>Bruce Maher</t>
        </is>
      </c>
      <c r="P68" s="378" t="inlineStr">
        <is>
          <t>AUS</t>
        </is>
      </c>
      <c r="Q68" s="681">
        <f>_xlfn.LET(_xlpm.d,_xlfn.XLOOKUP(O68,'[1]Birth Dates'!$A:$A,'[1]Birth Dates'!$B:$B,"",0),IF(_xlpm.d=0,"",_xlpm.d))</f>
        <v/>
      </c>
      <c r="R68" s="209">
        <f>IF(OR(Q68="",A68="",NOT(ISNUMBER(Q68)),Q68&gt;A68),"",DATEDIF(Q68,A68,"Y")&amp;" years, "&amp;DATEDIF(Q68,A68,"YM")&amp;" months, "&amp;DATEDIF(Q68,A68,"MD")&amp;" days")</f>
        <v/>
      </c>
      <c r="S68" s="209" t="inlineStr">
        <is>
          <t>Tony Osborne</t>
        </is>
      </c>
      <c r="T68" s="382" t="inlineStr"/>
      <c r="U68" s="678">
        <f>_xlfn.LET(_xlpm.d,_xlfn.XLOOKUP(S68,'[1]Birth Dates'!$A:$A,'[1]Birth Dates'!$B:$B,"",0),IF(_xlpm.d=0,"",_xlpm.d))</f>
        <v/>
      </c>
      <c r="V68" s="210">
        <f>IF(OR(U68="",A68="",NOT(ISNUMBER(U68)),U68&gt;A68),"",DATEDIF(U68,A68,"Y")&amp;" years, "&amp;DATEDIF(U68,A68,"YM")&amp;" months, "&amp;DATEDIF(U68,A68,"MD")&amp;" days")</f>
        <v/>
      </c>
      <c r="W68" s="210" t="n"/>
      <c r="X68" s="210" t="n"/>
      <c r="Y68" s="210" t="n"/>
      <c r="Z68" s="679" t="n">
        <v>0</v>
      </c>
      <c r="AA68" s="671">
        <f>IF(OR(Y68="",Z68="",Z68=0),"",Y68*4.828/(Z68*24))</f>
        <v/>
      </c>
      <c r="AB68" s="387" t="n"/>
      <c r="AC68" s="387" t="n"/>
      <c r="AD68" s="671">
        <f>IF(OR(AB68="",AC68="",AC68=0),"",AB68*4.828/(AC68*24))</f>
        <v/>
      </c>
      <c r="AE68" s="436">
        <f>IF(OR(NOT(ISNUMBER(C67)),NOT(ISNUMBER(N68))),"",IF(S68&lt;&gt;"",S68,N68)-C67)</f>
        <v/>
      </c>
      <c r="AF68" s="210" t="n"/>
      <c r="AG68" s="209" t="n">
        <v>141</v>
      </c>
      <c r="AH68" s="682" t="n"/>
      <c r="AI68" s="671">
        <f>IF(OR(AG68="",AH68="",AH68=0),"",AG68*4.828/(AH68*24))</f>
        <v/>
      </c>
      <c r="AJ68" s="388" t="n"/>
      <c r="AK68" s="680" t="n"/>
      <c r="AL68" s="671">
        <f>IF(OR(AK68="",AK68="",AK68=0),"",4.828/(AK68*24))</f>
        <v/>
      </c>
      <c r="AM68" s="680" t="n"/>
      <c r="AN68" s="436">
        <f>IF(OR(NOT(ISNUMBER(C68)),NOT(ISNUMBER(W68))),"",IF(AB68&lt;&gt;"",AB68,W68)-C68)</f>
        <v/>
      </c>
      <c r="AO68" s="388" t="n"/>
      <c r="AP68" s="680">
        <f>IF($B68="","",TEXT($A68,"yyyymmdd")&amp;"_P"&amp;$C68&amp;"_C"&amp;$F68&amp;"_"&amp;TRIM(RIGHT(SUBSTITUTE(TRIM(SUBSTITUTE($K68,CHAR(160)," "))," ",REPT(" ",60)),60))&amp;IF($O68="","","-"&amp;TRIM(RIGHT(SUBSTITUTE(TRIM(SUBSTITUTE($O68,CHAR(160)," "))," ",REPT(" ",60)),60)))&amp;IF($S68="","","-"&amp;TRIM(RIGHT(SUBSTITUTE(TRIM(SUBSTITUTE($S68,CHAR(160)," "))," ",REPT(" ",60)),60)))&amp;".jpg")</f>
        <v/>
      </c>
    </row>
    <row r="69" ht="28" customFormat="1" customHeight="1" s="390">
      <c r="A69" s="172" t="n">
        <v>22604</v>
      </c>
      <c r="B69" s="377" t="inlineStr">
        <is>
          <t>Armstrong 500</t>
        </is>
      </c>
      <c r="C69" s="393" t="inlineStr">
        <is>
          <t>DNF[5]</t>
        </is>
      </c>
      <c r="D69" s="210" t="inlineStr">
        <is>
          <t>C</t>
        </is>
      </c>
      <c r="E69" s="394" t="inlineStr">
        <is>
          <t>DNF[5]</t>
        </is>
      </c>
      <c r="F69" s="209" t="n">
        <v>28</v>
      </c>
      <c r="G69" s="209" t="inlineStr">
        <is>
          <t>EA Clay</t>
        </is>
      </c>
      <c r="H69" s="209" t="n"/>
      <c r="I69" s="210" t="inlineStr">
        <is>
          <t>Morris Major</t>
        </is>
      </c>
      <c r="J69" s="209" t="n"/>
      <c r="K69" s="209" t="inlineStr">
        <is>
          <t>Eddie Clay</t>
        </is>
      </c>
      <c r="L69" s="378" t="inlineStr"/>
      <c r="M69" s="681">
        <f>_xlfn.LET(_xlpm.d,_xlfn.XLOOKUP(K69,'[1]Birth Dates'!$A:$A,'[1]Birth Dates'!$B:$B,"",0),IF(_xlpm.d=0,"",_xlpm.d))</f>
        <v/>
      </c>
      <c r="N69" s="378">
        <f>IF(OR(M69="",A69="",NOT(ISNUMBER(M69)),M69&gt;A69),"",DATEDIF(M69,A69,"Y")&amp;" years, "&amp;DATEDIF(M69,A69,"YM")&amp;" months, "&amp;DATEDIF(M69,A69,"MD")&amp;" days")</f>
        <v/>
      </c>
      <c r="O69" s="209" t="inlineStr">
        <is>
          <t>Jack French</t>
        </is>
      </c>
      <c r="P69" s="378" t="inlineStr">
        <is>
          <t>AUS</t>
        </is>
      </c>
      <c r="Q69" s="681">
        <f>_xlfn.LET(_xlpm.d,_xlfn.XLOOKUP(O69,'[1]Birth Dates'!$A:$A,'[1]Birth Dates'!$B:$B,"",0),IF(_xlpm.d=0,"",_xlpm.d))</f>
        <v/>
      </c>
      <c r="R69" s="209">
        <f>IF(OR(Q69="",A69="",NOT(ISNUMBER(Q69)),Q69&gt;A69),"",DATEDIF(Q69,A69,"Y")&amp;" years, "&amp;DATEDIF(Q69,A69,"YM")&amp;" months, "&amp;DATEDIF(Q69,A69,"MD")&amp;" days")</f>
        <v/>
      </c>
      <c r="S69" s="209" t="inlineStr">
        <is>
          <t>Jim Gray</t>
        </is>
      </c>
      <c r="T69" s="382" t="inlineStr"/>
      <c r="U69" s="678">
        <f>_xlfn.LET(_xlpm.d,_xlfn.XLOOKUP(S69,'[1]Birth Dates'!$A:$A,'[1]Birth Dates'!$B:$B,"",0),IF(_xlpm.d=0,"",_xlpm.d))</f>
        <v/>
      </c>
      <c r="V69" s="210">
        <f>IF(OR(U69="",A69="",NOT(ISNUMBER(U69)),U69&gt;A69),"",DATEDIF(U69,A69,"Y")&amp;" years, "&amp;DATEDIF(U69,A69,"YM")&amp;" months, "&amp;DATEDIF(U69,A69,"MD")&amp;" days")</f>
        <v/>
      </c>
      <c r="W69" s="210" t="n"/>
      <c r="X69" s="210" t="n"/>
      <c r="Y69" s="210" t="n"/>
      <c r="Z69" s="679" t="n">
        <v>0</v>
      </c>
      <c r="AA69" s="671">
        <f>IF(OR(Y69="",Z69="",Z69=0),"",Y69*4.828/(Z69*24))</f>
        <v/>
      </c>
      <c r="AB69" s="387" t="n"/>
      <c r="AC69" s="387" t="n"/>
      <c r="AD69" s="671">
        <f>IF(OR(AB69="",AC69="",AC69=0),"",AB69*4.828/(AC69*24))</f>
        <v/>
      </c>
      <c r="AE69" s="436">
        <f>IF(OR(NOT(ISNUMBER(C68)),NOT(ISNUMBER(N69))),"",IF(S69&lt;&gt;"",S69,N69)-C68)</f>
        <v/>
      </c>
      <c r="AF69" s="210" t="n"/>
      <c r="AG69" s="209" t="n">
        <v>135</v>
      </c>
      <c r="AH69" s="682" t="n"/>
      <c r="AI69" s="671">
        <f>IF(OR(AG69="",AH69="",AH69=0),"",AG69*4.828/(AH69*24))</f>
        <v/>
      </c>
      <c r="AJ69" s="388" t="n"/>
      <c r="AK69" s="680" t="n"/>
      <c r="AL69" s="671">
        <f>IF(OR(AK69="",AK69="",AK69=0),"",4.828/(AK69*24))</f>
        <v/>
      </c>
      <c r="AM69" s="680" t="n"/>
      <c r="AN69" s="436">
        <f>IF(OR(NOT(ISNUMBER(C69)),NOT(ISNUMBER(W69))),"",IF(AB69&lt;&gt;"",AB69,W69)-C69)</f>
        <v/>
      </c>
      <c r="AO69" s="388" t="n"/>
      <c r="AP69" s="680">
        <f>IF($B69="","",TEXT($A69,"yyyymmdd")&amp;"_P"&amp;$C69&amp;"_C"&amp;$F69&amp;"_"&amp;TRIM(RIGHT(SUBSTITUTE(TRIM(SUBSTITUTE($K69,CHAR(160)," "))," ",REPT(" ",60)),60))&amp;IF($O69="","","-"&amp;TRIM(RIGHT(SUBSTITUTE(TRIM(SUBSTITUTE($O69,CHAR(160)," "))," ",REPT(" ",60)),60)))&amp;IF($S69="","","-"&amp;TRIM(RIGHT(SUBSTITUTE(TRIM(SUBSTITUTE($S69,CHAR(160)," "))," ",REPT(" ",60)),60)))&amp;".jpg")</f>
        <v/>
      </c>
    </row>
    <row r="70" ht="28" customFormat="1" customHeight="1" s="390">
      <c r="A70" s="172" t="n">
        <v>22604</v>
      </c>
      <c r="B70" s="377" t="inlineStr">
        <is>
          <t>Armstrong 500</t>
        </is>
      </c>
      <c r="C70" s="393" t="inlineStr">
        <is>
          <t>DNF[5]</t>
        </is>
      </c>
      <c r="D70" s="210" t="inlineStr">
        <is>
          <t>A</t>
        </is>
      </c>
      <c r="E70" s="394" t="inlineStr">
        <is>
          <t>DNF[5]</t>
        </is>
      </c>
      <c r="F70" s="209" t="n">
        <v>42</v>
      </c>
      <c r="G70" s="209" t="inlineStr">
        <is>
          <t>SP Boyd-Squires</t>
        </is>
      </c>
      <c r="H70" s="209" t="n"/>
      <c r="I70" s="210" t="inlineStr">
        <is>
          <t>Ford Customline</t>
        </is>
      </c>
      <c r="J70" s="209" t="n"/>
      <c r="K70" s="209" t="inlineStr">
        <is>
          <t>Peter Boyd-Squires</t>
        </is>
      </c>
      <c r="L70" s="378" t="inlineStr"/>
      <c r="M70" s="681">
        <f>_xlfn.LET(_xlpm.d,_xlfn.XLOOKUP(K70,'[1]Birth Dates'!$A:$A,'[1]Birth Dates'!$B:$B,"",0),IF(_xlpm.d=0,"",_xlpm.d))</f>
        <v/>
      </c>
      <c r="N70" s="378">
        <f>IF(OR(M70="",A70="",NOT(ISNUMBER(M70)),M70&gt;A70),"",DATEDIF(M70,A70,"Y")&amp;" years, "&amp;DATEDIF(M70,A70,"YM")&amp;" months, "&amp;DATEDIF(M70,A70,"MD")&amp;" days")</f>
        <v/>
      </c>
      <c r="O70" s="210" t="inlineStr">
        <is>
          <t>Peter Will[5]</t>
        </is>
      </c>
      <c r="P70" s="380" t="inlineStr"/>
      <c r="Q70" s="677">
        <f>_xlfn.LET(_xlpm.d,_xlfn.XLOOKUP(O70,'[1]Birth Dates'!$A:$A,'[1]Birth Dates'!$B:$B,"",0),IF(_xlpm.d=0,"",_xlpm.d))</f>
        <v/>
      </c>
      <c r="R70" s="381">
        <f>IF(OR(Q70="",A70="",NOT(ISNUMBER(Q70)),Q70&gt;A70),"",DATEDIF(Q70,A70,"Y")&amp;" years, "&amp;DATEDIF(Q70,A70,"YM")&amp;" months, "&amp;DATEDIF(Q70,A70,"MD")&amp;" days")</f>
        <v/>
      </c>
      <c r="S70" s="210" t="n"/>
      <c r="T70" s="382" t="inlineStr"/>
      <c r="U70" s="678">
        <f>_xlfn.LET(_xlpm.d,_xlfn.XLOOKUP(S70,'[1]Birth Dates'!$A:$A,'[1]Birth Dates'!$B:$B,"",0),IF(_xlpm.d=0,"",_xlpm.d))</f>
        <v/>
      </c>
      <c r="V70" s="210">
        <f>IF(OR(U70="",A70="",NOT(ISNUMBER(U70)),U70&gt;A70),"",DATEDIF(U70,A70,"Y")&amp;" years, "&amp;DATEDIF(U70,A70,"YM")&amp;" months, "&amp;DATEDIF(U70,A70,"MD")&amp;" days")</f>
        <v/>
      </c>
      <c r="W70" s="210" t="n"/>
      <c r="X70" s="210" t="n"/>
      <c r="Y70" s="210" t="n"/>
      <c r="Z70" s="679" t="n">
        <v>0</v>
      </c>
      <c r="AA70" s="671">
        <f>IF(OR(Y70="",Z70="",Z70=0),"",Y70*4.828/(Z70*24))</f>
        <v/>
      </c>
      <c r="AB70" s="387" t="n"/>
      <c r="AC70" s="387" t="n"/>
      <c r="AD70" s="671">
        <f>IF(OR(AB70="",AC70="",AC70=0),"",AB70*4.828/(AC70*24))</f>
        <v/>
      </c>
      <c r="AE70" s="436">
        <f>IF(OR(NOT(ISNUMBER(C69)),NOT(ISNUMBER(N70))),"",IF(S70&lt;&gt;"",S70,N70)-C69)</f>
        <v/>
      </c>
      <c r="AF70" s="210" t="n"/>
      <c r="AG70" s="209" t="n"/>
      <c r="AH70" s="682" t="n"/>
      <c r="AI70" s="671">
        <f>IF(OR(AG70="",AH70="",AH70=0),"",AG70*4.828/(AH70*24))</f>
        <v/>
      </c>
      <c r="AJ70" s="388" t="n"/>
      <c r="AK70" s="680" t="n"/>
      <c r="AL70" s="671">
        <f>IF(OR(AK70="",AK70="",AK70=0),"",4.828/(AK70*24))</f>
        <v/>
      </c>
      <c r="AM70" s="680" t="n"/>
      <c r="AN70" s="436">
        <f>IF(OR(NOT(ISNUMBER(C70)),NOT(ISNUMBER(W70))),"",IF(AB70&lt;&gt;"",AB70,W70)-C70)</f>
        <v/>
      </c>
      <c r="AO70" s="388" t="n"/>
      <c r="AP70" s="680">
        <f>IF($B70="","",TEXT($A70,"yyyymmdd")&amp;"_P"&amp;$C70&amp;"_C"&amp;$F70&amp;"_"&amp;TRIM(RIGHT(SUBSTITUTE(TRIM(SUBSTITUTE($K70,CHAR(160)," "))," ",REPT(" ",60)),60))&amp;IF($O70="","","-"&amp;TRIM(RIGHT(SUBSTITUTE(TRIM(SUBSTITUTE($O70,CHAR(160)," "))," ",REPT(" ",60)),60)))&amp;IF($S70="","","-"&amp;TRIM(RIGHT(SUBSTITUTE(TRIM(SUBSTITUTE($S70,CHAR(160)," "))," ",REPT(" ",60)),60)))&amp;".jpg")</f>
        <v/>
      </c>
    </row>
    <row r="71" ht="42" customFormat="1" customHeight="1" s="390">
      <c r="A71" s="172" t="n">
        <v>22604</v>
      </c>
      <c r="B71" s="377" t="inlineStr">
        <is>
          <t>Armstrong 500</t>
        </is>
      </c>
      <c r="C71" s="393" t="inlineStr">
        <is>
          <t>Disq[5] DNF</t>
        </is>
      </c>
      <c r="D71" s="210" t="inlineStr">
        <is>
          <t>B</t>
        </is>
      </c>
      <c r="E71" s="394" t="inlineStr">
        <is>
          <t>Disq[5]</t>
        </is>
      </c>
      <c r="F71" s="209" t="n">
        <v>33</v>
      </c>
      <c r="G71" s="210" t="inlineStr">
        <is>
          <t>Stan Jones Motors Pty Ltd[3]</t>
        </is>
      </c>
      <c r="H71" s="210" t="n"/>
      <c r="I71" s="209" t="inlineStr">
        <is>
          <t>Holden EK[2]</t>
        </is>
      </c>
      <c r="J71" s="210" t="n"/>
      <c r="K71" s="209" t="inlineStr">
        <is>
          <t>Ian Strachan</t>
        </is>
      </c>
      <c r="L71" s="378" t="inlineStr"/>
      <c r="M71" s="681">
        <f>_xlfn.LET(_xlpm.d,_xlfn.XLOOKUP(K71,'[1]Birth Dates'!$A:$A,'[1]Birth Dates'!$B:$B,"",0),IF(_xlpm.d=0,"",_xlpm.d))</f>
        <v/>
      </c>
      <c r="N71" s="378">
        <f>IF(OR(M71="",A71="",NOT(ISNUMBER(M71)),M71&gt;A71),"",DATEDIF(M71,A71,"Y")&amp;" years, "&amp;DATEDIF(M71,A71,"YM")&amp;" months, "&amp;DATEDIF(M71,A71,"MD")&amp;" days")</f>
        <v/>
      </c>
      <c r="O71" s="209" t="inlineStr">
        <is>
          <t>John Lanyon</t>
        </is>
      </c>
      <c r="P71" s="378" t="inlineStr"/>
      <c r="Q71" s="681">
        <f>_xlfn.LET(_xlpm.d,_xlfn.XLOOKUP(O71,'[1]Birth Dates'!$A:$A,'[1]Birth Dates'!$B:$B,"",0),IF(_xlpm.d=0,"",_xlpm.d))</f>
        <v/>
      </c>
      <c r="R71" s="209">
        <f>IF(OR(Q71="",A71="",NOT(ISNUMBER(Q71)),Q71&gt;A71),"",DATEDIF(Q71,A71,"Y")&amp;" years, "&amp;DATEDIF(Q71,A71,"YM")&amp;" months, "&amp;DATEDIF(Q71,A71,"MD")&amp;" days")</f>
        <v/>
      </c>
      <c r="S71" s="210" t="n"/>
      <c r="T71" s="382" t="inlineStr"/>
      <c r="U71" s="678">
        <f>_xlfn.LET(_xlpm.d,_xlfn.XLOOKUP(S71,'[1]Birth Dates'!$A:$A,'[1]Birth Dates'!$B:$B,"",0),IF(_xlpm.d=0,"",_xlpm.d))</f>
        <v/>
      </c>
      <c r="V71" s="210">
        <f>IF(OR(U71="",A71="",NOT(ISNUMBER(U71)),U71&gt;A71),"",DATEDIF(U71,A71,"Y")&amp;" years, "&amp;DATEDIF(U71,A71,"YM")&amp;" months, "&amp;DATEDIF(U71,A71,"MD")&amp;" days")</f>
        <v/>
      </c>
      <c r="W71" s="210" t="n"/>
      <c r="X71" s="210" t="n"/>
      <c r="Y71" s="210" t="n"/>
      <c r="Z71" s="679" t="n">
        <v>0</v>
      </c>
      <c r="AA71" s="671">
        <f>IF(OR(Y71="",Z71="",Z71=0),"",Y71*4.828/(Z71*24))</f>
        <v/>
      </c>
      <c r="AB71" s="387" t="n"/>
      <c r="AC71" s="387" t="n"/>
      <c r="AD71" s="671">
        <f>IF(OR(AB71="",AC71="",AC71=0),"",AB71*4.828/(AC71*24))</f>
        <v/>
      </c>
      <c r="AE71" s="436">
        <f>IF(OR(NOT(ISNUMBER(C70)),NOT(ISNUMBER(N71))),"",IF(S71&lt;&gt;"",S71,N71)-C70)</f>
        <v/>
      </c>
      <c r="AF71" s="210" t="n"/>
      <c r="AG71" s="209" t="n">
        <v>134</v>
      </c>
      <c r="AH71" s="682" t="n"/>
      <c r="AI71" s="671">
        <f>IF(OR(AG71="",AH71="",AH71=0),"",AG71*4.828/(AH71*24))</f>
        <v/>
      </c>
      <c r="AJ71" s="388" t="n"/>
      <c r="AK71" s="680" t="n"/>
      <c r="AL71" s="671">
        <f>IF(OR(AK71="",AK71="",AK71=0),"",4.828/(AK71*24))</f>
        <v/>
      </c>
      <c r="AM71" s="680" t="n"/>
      <c r="AN71" s="436">
        <f>IF(OR(NOT(ISNUMBER(C71)),NOT(ISNUMBER(W71))),"",IF(AB71&lt;&gt;"",AB71,W71)-C71)</f>
        <v/>
      </c>
      <c r="AO71" s="388" t="n"/>
      <c r="AP71" s="680">
        <f>IF($B71="","",TEXT($A71,"yyyymmdd")&amp;"_P"&amp;$C71&amp;"_C"&amp;$F71&amp;"_"&amp;TRIM(RIGHT(SUBSTITUTE(TRIM(SUBSTITUTE($K71,CHAR(160)," "))," ",REPT(" ",60)),60))&amp;IF($O71="","","-"&amp;TRIM(RIGHT(SUBSTITUTE(TRIM(SUBSTITUTE($O71,CHAR(160)," "))," ",REPT(" ",60)),60)))&amp;IF($S71="","","-"&amp;TRIM(RIGHT(SUBSTITUTE(TRIM(SUBSTITUTE($S71,CHAR(160)," "))," ",REPT(" ",60)),60)))&amp;".jpg")</f>
        <v/>
      </c>
    </row>
    <row r="72" ht="28" customFormat="1" customHeight="1" s="390">
      <c r="A72" s="172" t="n">
        <v>22604</v>
      </c>
      <c r="B72" s="377" t="inlineStr">
        <is>
          <t>Armstrong 500</t>
        </is>
      </c>
      <c r="C72" s="393" t="inlineStr">
        <is>
          <t>Disq[5]</t>
        </is>
      </c>
      <c r="D72" s="210" t="inlineStr">
        <is>
          <t>D</t>
        </is>
      </c>
      <c r="E72" s="394" t="inlineStr">
        <is>
          <t>Disq[5]</t>
        </is>
      </c>
      <c r="F72" s="209" t="n">
        <v>8</v>
      </c>
      <c r="G72" s="209" t="inlineStr">
        <is>
          <t>G Reynolds</t>
        </is>
      </c>
      <c r="H72" s="209" t="n"/>
      <c r="I72" s="210" t="inlineStr">
        <is>
          <t>Triumph Herald</t>
        </is>
      </c>
      <c r="J72" s="209" t="n"/>
      <c r="K72" s="209" t="inlineStr">
        <is>
          <t>Hoot Gibson</t>
        </is>
      </c>
      <c r="L72" s="378" t="inlineStr"/>
      <c r="M72" s="681">
        <f>_xlfn.LET(_xlpm.d,_xlfn.XLOOKUP(K72,'[1]Birth Dates'!$A:$A,'[1]Birth Dates'!$B:$B,"",0),IF(_xlpm.d=0,"",_xlpm.d))</f>
        <v/>
      </c>
      <c r="N72" s="378">
        <f>IF(OR(M72="",A72="",NOT(ISNUMBER(M72)),M72&gt;A72),"",DATEDIF(M72,A72,"Y")&amp;" years, "&amp;DATEDIF(M72,A72,"YM")&amp;" months, "&amp;DATEDIF(M72,A72,"MD")&amp;" days")</f>
        <v/>
      </c>
      <c r="O72" s="210" t="inlineStr">
        <is>
          <t>Paul England</t>
        </is>
      </c>
      <c r="P72" s="380" t="inlineStr"/>
      <c r="Q72" s="677">
        <f>_xlfn.LET(_xlpm.d,_xlfn.XLOOKUP(O72,'[1]Birth Dates'!$A:$A,'[1]Birth Dates'!$B:$B,"",0),IF(_xlpm.d=0,"",_xlpm.d))</f>
        <v/>
      </c>
      <c r="R72" s="381">
        <f>IF(OR(Q72="",A72="",NOT(ISNUMBER(Q72)),Q72&gt;A72),"",DATEDIF(Q72,A72,"Y")&amp;" years, "&amp;DATEDIF(Q72,A72,"YM")&amp;" months, "&amp;DATEDIF(Q72,A72,"MD")&amp;" days")</f>
        <v/>
      </c>
      <c r="S72" s="210" t="n"/>
      <c r="T72" s="382" t="inlineStr"/>
      <c r="U72" s="678">
        <f>_xlfn.LET(_xlpm.d,_xlfn.XLOOKUP(S72,'[1]Birth Dates'!$A:$A,'[1]Birth Dates'!$B:$B,"",0),IF(_xlpm.d=0,"",_xlpm.d))</f>
        <v/>
      </c>
      <c r="V72" s="210">
        <f>IF(OR(U72="",A72="",NOT(ISNUMBER(U72)),U72&gt;A72),"",DATEDIF(U72,A72,"Y")&amp;" years, "&amp;DATEDIF(U72,A72,"YM")&amp;" months, "&amp;DATEDIF(U72,A72,"MD")&amp;" days")</f>
        <v/>
      </c>
      <c r="W72" s="210" t="n"/>
      <c r="X72" s="210" t="n"/>
      <c r="Y72" s="210" t="n"/>
      <c r="Z72" s="679" t="n">
        <v>0</v>
      </c>
      <c r="AA72" s="671">
        <f>IF(OR(Y72="",Z72="",Z72=0),"",Y72*4.828/(Z72*24))</f>
        <v/>
      </c>
      <c r="AB72" s="387" t="n"/>
      <c r="AC72" s="387" t="n"/>
      <c r="AD72" s="671">
        <f>IF(OR(AB72="",AC72="",AC72=0),"",AB72*4.828/(AC72*24))</f>
        <v/>
      </c>
      <c r="AE72" s="436">
        <f>IF(OR(NOT(ISNUMBER(C71)),NOT(ISNUMBER(N72))),"",IF(S72&lt;&gt;"",S72,N72)-C71)</f>
        <v/>
      </c>
      <c r="AF72" s="210" t="n"/>
      <c r="AG72" s="209" t="n">
        <v>12</v>
      </c>
      <c r="AH72" s="682" t="n"/>
      <c r="AI72" s="671">
        <f>IF(OR(AG72="",AH72="",AH72=0),"",AG72*4.828/(AH72*24))</f>
        <v/>
      </c>
      <c r="AJ72" s="388" t="n"/>
      <c r="AK72" s="680" t="n"/>
      <c r="AL72" s="671">
        <f>IF(OR(AK72="",AK72="",AK72=0),"",4.828/(AK72*24))</f>
        <v/>
      </c>
      <c r="AM72" s="680" t="n"/>
      <c r="AN72" s="436">
        <f>IF(OR(NOT(ISNUMBER(C72)),NOT(ISNUMBER(W72))),"",IF(AB72&lt;&gt;"",AB72,W72)-C72)</f>
        <v/>
      </c>
      <c r="AO72" s="388" t="n"/>
      <c r="AP72" s="680">
        <f>IF($B72="","",TEXT($A72,"yyyymmdd")&amp;"_P"&amp;$C72&amp;"_C"&amp;$F72&amp;"_"&amp;TRIM(RIGHT(SUBSTITUTE(TRIM(SUBSTITUTE($K72,CHAR(160)," "))," ",REPT(" ",60)),60))&amp;IF($O72="","","-"&amp;TRIM(RIGHT(SUBSTITUTE(TRIM(SUBSTITUTE($O72,CHAR(160)," "))," ",REPT(" ",60)),60)))&amp;IF($S72="","","-"&amp;TRIM(RIGHT(SUBSTITUTE(TRIM(SUBSTITUTE($S72,CHAR(160)," "))," ",REPT(" ",60)),60)))&amp;".jpg")</f>
        <v/>
      </c>
    </row>
    <row r="73" ht="42" customFormat="1" customHeight="1" s="242">
      <c r="A73" s="173" t="n">
        <v>22941</v>
      </c>
      <c r="B73" s="395" t="inlineStr">
        <is>
          <t>Armstrong 500</t>
        </is>
      </c>
      <c r="C73" s="396" t="n">
        <v>1</v>
      </c>
      <c r="D73" s="396" t="inlineStr">
        <is>
          <t>B</t>
        </is>
      </c>
      <c r="E73" s="396" t="n">
        <v>1</v>
      </c>
      <c r="F73" s="396" t="n">
        <v>21</v>
      </c>
      <c r="G73" s="217" t="inlineStr">
        <is>
          <t>Ford Motor Co. of Australia</t>
        </is>
      </c>
      <c r="H73" s="217" t="n"/>
      <c r="I73" s="396" t="inlineStr">
        <is>
          <t>Ford Falcon XL</t>
        </is>
      </c>
      <c r="J73" s="217" t="n"/>
      <c r="K73" s="396" t="inlineStr">
        <is>
          <t>Harry Firth</t>
        </is>
      </c>
      <c r="L73" s="397" t="inlineStr">
        <is>
          <t>AUS</t>
        </is>
      </c>
      <c r="M73" s="683">
        <f>_xlfn.LET(_xlpm.d,_xlfn.XLOOKUP(K73,'[1]Birth Dates'!$A:$A,'[1]Birth Dates'!$B:$B,"",0),IF(_xlpm.d=0,"",_xlpm.d))</f>
        <v/>
      </c>
      <c r="N73" s="397">
        <f>IF(OR(M73="",A73="",NOT(ISNUMBER(M73)),M73&gt;A73),"",DATEDIF(M73,A73,"Y")&amp;" years, "&amp;DATEDIF(M73,A73,"YM")&amp;" months, "&amp;DATEDIF(M73,A73,"MD")&amp;" days")</f>
        <v/>
      </c>
      <c r="O73" s="396" t="inlineStr">
        <is>
          <t>Bob Jane</t>
        </is>
      </c>
      <c r="P73" s="397" t="inlineStr">
        <is>
          <t>AUS</t>
        </is>
      </c>
      <c r="Q73" s="683">
        <f>_xlfn.LET(_xlpm.d,_xlfn.XLOOKUP(O73,'[1]Birth Dates'!$A:$A,'[1]Birth Dates'!$B:$B,"",0),IF(_xlpm.d=0,"",_xlpm.d))</f>
        <v/>
      </c>
      <c r="R73" s="396">
        <f>IF(OR(Q73="",A73="",NOT(ISNUMBER(Q73)),Q73&gt;A73),"",DATEDIF(Q73,A73,"Y")&amp;" years, "&amp;DATEDIF(Q73,A73,"YM")&amp;" months, "&amp;DATEDIF(Q73,A73,"MD")&amp;" days")</f>
        <v/>
      </c>
      <c r="S73" s="396" t="n"/>
      <c r="T73" s="397" t="inlineStr"/>
      <c r="U73" s="683">
        <f>_xlfn.LET(_xlpm.d,_xlfn.XLOOKUP(S73,'[1]Birth Dates'!$A:$A,'[1]Birth Dates'!$B:$B,"",0),IF(_xlpm.d=0,"",_xlpm.d))</f>
        <v/>
      </c>
      <c r="V73" s="396">
        <f>IF(OR(U73="",A73="",NOT(ISNUMBER(U73)),U73&gt;A73),"",DATEDIF(U73,A73,"Y")&amp;" years, "&amp;DATEDIF(U73,A73,"YM")&amp;" months, "&amp;DATEDIF(U73,A73,"MD")&amp;" days")</f>
        <v/>
      </c>
      <c r="W73" s="396" t="n"/>
      <c r="X73" s="217" t="n"/>
      <c r="Y73" s="217" t="n"/>
      <c r="Z73" s="684" t="n">
        <v>0</v>
      </c>
      <c r="AA73" s="671">
        <f>IF(OR(Y73="",Z73="",Z73=0),"",Y73*4.828/(Z73*24))</f>
        <v/>
      </c>
      <c r="AB73" s="400" t="n"/>
      <c r="AC73" s="400" t="n"/>
      <c r="AD73" s="671">
        <f>IF(OR(AB73="",AC73="",AC73=0),"",AB73*4.828/(AC73*24))</f>
        <v/>
      </c>
      <c r="AE73" s="436">
        <f>IF(OR(NOT(ISNUMBER(C72)),NOT(ISNUMBER(N73))),"",IF(S73&lt;&gt;"",S73,N73)-C72)</f>
        <v/>
      </c>
      <c r="AF73" s="217" t="n"/>
      <c r="AG73" s="396" t="n">
        <v>167</v>
      </c>
      <c r="AH73" s="674" t="n">
        <v>0.3439351851851852</v>
      </c>
      <c r="AI73" s="671">
        <f>IF(OR(AG73="",AH73="",AH73=0),"",AG73*4.828/(AH73*24))</f>
        <v/>
      </c>
      <c r="AJ73" s="402" t="n"/>
      <c r="AK73" s="685" t="n"/>
      <c r="AL73" s="671">
        <f>IF(OR(AK73="",AK73="",AK73=0),"",4.828/(AK73*24))</f>
        <v/>
      </c>
      <c r="AM73" s="685" t="n"/>
      <c r="AN73" s="436">
        <f>IF(OR(NOT(ISNUMBER(C73)),NOT(ISNUMBER(W73))),"",IF(AB73&lt;&gt;"",AB73,W73)-C73)</f>
        <v/>
      </c>
      <c r="AO73" s="402" t="n"/>
      <c r="AP73" s="685">
        <f>IF($B73="","",TEXT($A73,"yyyymmdd")&amp;"_P"&amp;$C73&amp;"_C"&amp;$F73&amp;"_"&amp;TRIM(RIGHT(SUBSTITUTE(TRIM(SUBSTITUTE($K73,CHAR(160)," "))," ",REPT(" ",60)),60))&amp;IF($O73="","","-"&amp;TRIM(RIGHT(SUBSTITUTE(TRIM(SUBSTITUTE($O73,CHAR(160)," "))," ",REPT(" ",60)),60)))&amp;IF($S73="","","-"&amp;TRIM(RIGHT(SUBSTITUTE(TRIM(SUBSTITUTE($S73,CHAR(160)," "))," ",REPT(" ",60)),60)))&amp;".jpg")</f>
        <v/>
      </c>
    </row>
    <row r="74" ht="28" customFormat="1" customHeight="1" s="242">
      <c r="A74" s="173" t="n">
        <v>22941</v>
      </c>
      <c r="B74" s="395" t="inlineStr">
        <is>
          <t>Armstrong 500</t>
        </is>
      </c>
      <c r="C74" s="396" t="n">
        <v>2</v>
      </c>
      <c r="D74" s="396" t="inlineStr">
        <is>
          <t>A</t>
        </is>
      </c>
      <c r="E74" s="396" t="n">
        <v>1</v>
      </c>
      <c r="F74" s="396" t="n">
        <v>2</v>
      </c>
      <c r="G74" s="218" t="inlineStr">
        <is>
          <t>Canada Cycle &amp; Motor Co.</t>
        </is>
      </c>
      <c r="H74" s="218" t="n"/>
      <c r="I74" s="396" t="inlineStr">
        <is>
          <t>Studebaker Lark</t>
        </is>
      </c>
      <c r="J74" s="218" t="n"/>
      <c r="K74" s="396" t="inlineStr">
        <is>
          <t>Fred Sutherland</t>
        </is>
      </c>
      <c r="L74" s="397" t="inlineStr">
        <is>
          <t>AUS</t>
        </is>
      </c>
      <c r="M74" s="683">
        <f>_xlfn.LET(_xlpm.d,_xlfn.XLOOKUP(K74,'[1]Birth Dates'!$A:$A,'[1]Birth Dates'!$B:$B,"",0),IF(_xlpm.d=0,"",_xlpm.d))</f>
        <v/>
      </c>
      <c r="N74" s="397">
        <f>IF(OR(M74="",A74="",NOT(ISNUMBER(M74)),M74&gt;A74),"",DATEDIF(M74,A74,"Y")&amp;" years, "&amp;DATEDIF(M74,A74,"YM")&amp;" months, "&amp;DATEDIF(M74,A74,"MD")&amp;" days")</f>
        <v/>
      </c>
      <c r="O74" s="396" t="inlineStr">
        <is>
          <t>Bill Graetz</t>
        </is>
      </c>
      <c r="P74" s="397" t="inlineStr">
        <is>
          <t>AUS</t>
        </is>
      </c>
      <c r="Q74" s="683">
        <f>_xlfn.LET(_xlpm.d,_xlfn.XLOOKUP(O74,'[1]Birth Dates'!$A:$A,'[1]Birth Dates'!$B:$B,"",0),IF(_xlpm.d=0,"",_xlpm.d))</f>
        <v/>
      </c>
      <c r="R74" s="396">
        <f>IF(OR(Q74="",A74="",NOT(ISNUMBER(Q74)),Q74&gt;A74),"",DATEDIF(Q74,A74,"Y")&amp;" years, "&amp;DATEDIF(Q74,A74,"YM")&amp;" months, "&amp;DATEDIF(Q74,A74,"MD")&amp;" days")</f>
        <v/>
      </c>
      <c r="S74" s="396" t="n"/>
      <c r="T74" s="397" t="inlineStr"/>
      <c r="U74" s="683">
        <f>_xlfn.LET(_xlpm.d,_xlfn.XLOOKUP(S74,'[1]Birth Dates'!$A:$A,'[1]Birth Dates'!$B:$B,"",0),IF(_xlpm.d=0,"",_xlpm.d))</f>
        <v/>
      </c>
      <c r="V74" s="396">
        <f>IF(OR(U74="",A74="",NOT(ISNUMBER(U74)),U74&gt;A74),"",DATEDIF(U74,A74,"Y")&amp;" years, "&amp;DATEDIF(U74,A74,"YM")&amp;" months, "&amp;DATEDIF(U74,A74,"MD")&amp;" days")</f>
        <v/>
      </c>
      <c r="W74" s="396" t="n"/>
      <c r="X74" s="217" t="n"/>
      <c r="Y74" s="217" t="n"/>
      <c r="Z74" s="684" t="n">
        <v>0</v>
      </c>
      <c r="AA74" s="671">
        <f>IF(OR(Y74="",Z74="",Z74=0),"",Y74*4.828/(Z74*24))</f>
        <v/>
      </c>
      <c r="AB74" s="400" t="n"/>
      <c r="AC74" s="400" t="n"/>
      <c r="AD74" s="671">
        <f>IF(OR(AB74="",AC74="",AC74=0),"",AB74*4.828/(AC74*24))</f>
        <v/>
      </c>
      <c r="AE74" s="436">
        <f>IF(OR(NOT(ISNUMBER(C73)),NOT(ISNUMBER(N74))),"",IF(S74&lt;&gt;"",S74,N74)-C73)</f>
        <v/>
      </c>
      <c r="AF74" s="217" t="n"/>
      <c r="AG74" s="396" t="n">
        <v>167</v>
      </c>
      <c r="AH74" s="686" t="n"/>
      <c r="AI74" s="671">
        <f>IF(OR(AG74="",AH74="",AH74=0),"",AG74*4.828/(AH74*24))</f>
        <v/>
      </c>
      <c r="AJ74" s="402" t="n"/>
      <c r="AK74" s="685" t="n"/>
      <c r="AL74" s="671">
        <f>IF(OR(AK74="",AK74="",AK74=0),"",4.828/(AK74*24))</f>
        <v/>
      </c>
      <c r="AM74" s="685" t="n"/>
      <c r="AN74" s="436">
        <f>IF(OR(NOT(ISNUMBER(C74)),NOT(ISNUMBER(W74))),"",IF(AB74&lt;&gt;"",AB74,W74)-C74)</f>
        <v/>
      </c>
      <c r="AO74" s="402" t="n"/>
      <c r="AP74" s="685">
        <f>IF($B74="","",TEXT($A74,"yyyymmdd")&amp;"_P"&amp;$C74&amp;"_C"&amp;$F74&amp;"_"&amp;TRIM(RIGHT(SUBSTITUTE(TRIM(SUBSTITUTE($K74,CHAR(160)," "))," ",REPT(" ",60)),60))&amp;IF($O74="","","-"&amp;TRIM(RIGHT(SUBSTITUTE(TRIM(SUBSTITUTE($O74,CHAR(160)," "))," ",REPT(" ",60)),60)))&amp;IF($S74="","","-"&amp;TRIM(RIGHT(SUBSTITUTE(TRIM(SUBSTITUTE($S74,CHAR(160)," "))," ",REPT(" ",60)),60)))&amp;".jpg")</f>
        <v/>
      </c>
    </row>
    <row r="75" ht="42" customFormat="1" customHeight="1" s="242">
      <c r="A75" s="173" t="n">
        <v>22941</v>
      </c>
      <c r="B75" s="395" t="inlineStr">
        <is>
          <t>Armstrong 500</t>
        </is>
      </c>
      <c r="C75" s="396" t="n">
        <v>3</v>
      </c>
      <c r="D75" s="396" t="inlineStr">
        <is>
          <t>B</t>
        </is>
      </c>
      <c r="E75" s="396" t="n">
        <v>2</v>
      </c>
      <c r="F75" s="396" t="n">
        <v>20</v>
      </c>
      <c r="G75" s="217" t="inlineStr">
        <is>
          <t>Ford Motor Co. of Australia</t>
        </is>
      </c>
      <c r="H75" s="217" t="n"/>
      <c r="I75" s="396" t="inlineStr">
        <is>
          <t>Ford Falcon XL</t>
        </is>
      </c>
      <c r="J75" s="217" t="n"/>
      <c r="K75" s="396" t="inlineStr">
        <is>
          <t>Ken Harper</t>
        </is>
      </c>
      <c r="L75" s="397" t="inlineStr">
        <is>
          <t>AUS</t>
        </is>
      </c>
      <c r="M75" s="683">
        <f>_xlfn.LET(_xlpm.d,_xlfn.XLOOKUP(K75,'[1]Birth Dates'!$A:$A,'[1]Birth Dates'!$B:$B,"",0),IF(_xlpm.d=0,"",_xlpm.d))</f>
        <v/>
      </c>
      <c r="N75" s="397">
        <f>IF(OR(M75="",A75="",NOT(ISNUMBER(M75)),M75&gt;A75),"",DATEDIF(M75,A75,"Y")&amp;" years, "&amp;DATEDIF(M75,A75,"YM")&amp;" months, "&amp;DATEDIF(M75,A75,"MD")&amp;" days")</f>
        <v/>
      </c>
      <c r="O75" s="396" t="inlineStr">
        <is>
          <t>John Reaburn</t>
        </is>
      </c>
      <c r="P75" s="397" t="inlineStr">
        <is>
          <t>AUS</t>
        </is>
      </c>
      <c r="Q75" s="683">
        <f>_xlfn.LET(_xlpm.d,_xlfn.XLOOKUP(O75,'[1]Birth Dates'!$A:$A,'[1]Birth Dates'!$B:$B,"",0),IF(_xlpm.d=0,"",_xlpm.d))</f>
        <v/>
      </c>
      <c r="R75" s="396">
        <f>IF(OR(Q75="",A75="",NOT(ISNUMBER(Q75)),Q75&gt;A75),"",DATEDIF(Q75,A75,"Y")&amp;" years, "&amp;DATEDIF(Q75,A75,"YM")&amp;" months, "&amp;DATEDIF(Q75,A75,"MD")&amp;" days")</f>
        <v/>
      </c>
      <c r="S75" s="396" t="inlineStr">
        <is>
          <t>Syd Fisher</t>
        </is>
      </c>
      <c r="T75" s="397" t="inlineStr">
        <is>
          <t>AUS</t>
        </is>
      </c>
      <c r="U75" s="683">
        <f>_xlfn.LET(_xlpm.d,_xlfn.XLOOKUP(S75,'[1]Birth Dates'!$A:$A,'[1]Birth Dates'!$B:$B,"",0),IF(_xlpm.d=0,"",_xlpm.d))</f>
        <v/>
      </c>
      <c r="V75" s="396">
        <f>IF(OR(U75="",A75="",NOT(ISNUMBER(U75)),U75&gt;A75),"",DATEDIF(U75,A75,"Y")&amp;" years, "&amp;DATEDIF(U75,A75,"YM")&amp;" months, "&amp;DATEDIF(U75,A75,"MD")&amp;" days")</f>
        <v/>
      </c>
      <c r="W75" s="396" t="n"/>
      <c r="X75" s="217" t="n"/>
      <c r="Y75" s="217" t="n"/>
      <c r="Z75" s="684" t="n">
        <v>0</v>
      </c>
      <c r="AA75" s="671">
        <f>IF(OR(Y75="",Z75="",Z75=0),"",Y75*4.828/(Z75*24))</f>
        <v/>
      </c>
      <c r="AB75" s="400" t="n"/>
      <c r="AC75" s="400" t="n"/>
      <c r="AD75" s="671">
        <f>IF(OR(AB75="",AC75="",AC75=0),"",AB75*4.828/(AC75*24))</f>
        <v/>
      </c>
      <c r="AE75" s="436">
        <f>IF(OR(NOT(ISNUMBER(C74)),NOT(ISNUMBER(N75))),"",IF(S75&lt;&gt;"",S75,N75)-C74)</f>
        <v/>
      </c>
      <c r="AF75" s="217" t="n"/>
      <c r="AG75" s="396" t="n">
        <v>166</v>
      </c>
      <c r="AH75" s="686" t="n"/>
      <c r="AI75" s="671">
        <f>IF(OR(AG75="",AH75="",AH75=0),"",AG75*4.828/(AH75*24))</f>
        <v/>
      </c>
      <c r="AJ75" s="402" t="n"/>
      <c r="AK75" s="685" t="n"/>
      <c r="AL75" s="671">
        <f>IF(OR(AK75="",AK75="",AK75=0),"",4.828/(AK75*24))</f>
        <v/>
      </c>
      <c r="AM75" s="685" t="n"/>
      <c r="AN75" s="436">
        <f>IF(OR(NOT(ISNUMBER(C75)),NOT(ISNUMBER(W75))),"",IF(AB75&lt;&gt;"",AB75,W75)-C75)</f>
        <v/>
      </c>
      <c r="AO75" s="402" t="n"/>
      <c r="AP75" s="685">
        <f>IF($B75="","",TEXT($A75,"yyyymmdd")&amp;"_P"&amp;$C75&amp;"_C"&amp;$F75&amp;"_"&amp;TRIM(RIGHT(SUBSTITUTE(TRIM(SUBSTITUTE($K75,CHAR(160)," "))," ",REPT(" ",60)),60))&amp;IF($O75="","","-"&amp;TRIM(RIGHT(SUBSTITUTE(TRIM(SUBSTITUTE($O75,CHAR(160)," "))," ",REPT(" ",60)),60)))&amp;IF($S75="","","-"&amp;TRIM(RIGHT(SUBSTITUTE(TRIM(SUBSTITUTE($S75,CHAR(160)," "))," ",REPT(" ",60)),60)))&amp;".jpg")</f>
        <v/>
      </c>
    </row>
    <row r="76" ht="42" customFormat="1" customHeight="1" s="242">
      <c r="A76" s="173" t="n">
        <v>22941</v>
      </c>
      <c r="B76" s="395" t="inlineStr">
        <is>
          <t>Armstrong 500</t>
        </is>
      </c>
      <c r="C76" s="396" t="n">
        <v>4</v>
      </c>
      <c r="D76" s="396" t="inlineStr">
        <is>
          <t>B</t>
        </is>
      </c>
      <c r="E76" s="396" t="n">
        <v>3</v>
      </c>
      <c r="F76" s="396" t="n">
        <v>25</v>
      </c>
      <c r="G76" s="218" t="inlineStr">
        <is>
          <t>Broon's Motors Pty. Ltd.</t>
        </is>
      </c>
      <c r="H76" s="218" t="n"/>
      <c r="I76" s="396" t="inlineStr">
        <is>
          <t>Ford Falcon XL</t>
        </is>
      </c>
      <c r="J76" s="218" t="n"/>
      <c r="K76" s="396" t="inlineStr">
        <is>
          <t>Alan Caelli</t>
        </is>
      </c>
      <c r="L76" s="397" t="inlineStr">
        <is>
          <t>AUS</t>
        </is>
      </c>
      <c r="M76" s="683">
        <f>_xlfn.LET(_xlpm.d,_xlfn.XLOOKUP(K76,'[1]Birth Dates'!$A:$A,'[1]Birth Dates'!$B:$B,"",0),IF(_xlpm.d=0,"",_xlpm.d))</f>
        <v/>
      </c>
      <c r="N76" s="397">
        <f>IF(OR(M76="",A76="",NOT(ISNUMBER(M76)),M76&gt;A76),"",DATEDIF(M76,A76,"Y")&amp;" years, "&amp;DATEDIF(M76,A76,"YM")&amp;" months, "&amp;DATEDIF(M76,A76,"MD")&amp;" days")</f>
        <v/>
      </c>
      <c r="O76" s="396" t="inlineStr">
        <is>
          <t>Jm Edwards</t>
        </is>
      </c>
      <c r="P76" s="397" t="inlineStr">
        <is>
          <t>AUS</t>
        </is>
      </c>
      <c r="Q76" s="683">
        <f>_xlfn.LET(_xlpm.d,_xlfn.XLOOKUP(O76,'[1]Birth Dates'!$A:$A,'[1]Birth Dates'!$B:$B,"",0),IF(_xlpm.d=0,"",_xlpm.d))</f>
        <v/>
      </c>
      <c r="R76" s="396">
        <f>IF(OR(Q76="",A76="",NOT(ISNUMBER(Q76)),Q76&gt;A76),"",DATEDIF(Q76,A76,"Y")&amp;" years, "&amp;DATEDIF(Q76,A76,"YM")&amp;" months, "&amp;DATEDIF(Q76,A76,"MD")&amp;" days")</f>
        <v/>
      </c>
      <c r="S76" s="396" t="inlineStr">
        <is>
          <t>J. Bodinnar</t>
        </is>
      </c>
      <c r="T76" s="397" t="inlineStr">
        <is>
          <t>AUS</t>
        </is>
      </c>
      <c r="U76" s="683">
        <f>_xlfn.LET(_xlpm.d,_xlfn.XLOOKUP(S76,'[1]Birth Dates'!$A:$A,'[1]Birth Dates'!$B:$B,"",0),IF(_xlpm.d=0,"",_xlpm.d))</f>
        <v/>
      </c>
      <c r="V76" s="396">
        <f>IF(OR(U76="",A76="",NOT(ISNUMBER(U76)),U76&gt;A76),"",DATEDIF(U76,A76,"Y")&amp;" years, "&amp;DATEDIF(U76,A76,"YM")&amp;" months, "&amp;DATEDIF(U76,A76,"MD")&amp;" days")</f>
        <v/>
      </c>
      <c r="W76" s="396" t="n"/>
      <c r="X76" s="217" t="n"/>
      <c r="Y76" s="217" t="n"/>
      <c r="Z76" s="684" t="n">
        <v>0</v>
      </c>
      <c r="AA76" s="671">
        <f>IF(OR(Y76="",Z76="",Z76=0),"",Y76*4.828/(Z76*24))</f>
        <v/>
      </c>
      <c r="AB76" s="400" t="n"/>
      <c r="AC76" s="400" t="n"/>
      <c r="AD76" s="671">
        <f>IF(OR(AB76="",AC76="",AC76=0),"",AB76*4.828/(AC76*24))</f>
        <v/>
      </c>
      <c r="AE76" s="436">
        <f>IF(OR(NOT(ISNUMBER(C75)),NOT(ISNUMBER(N76))),"",IF(S76&lt;&gt;"",S76,N76)-C75)</f>
        <v/>
      </c>
      <c r="AF76" s="217" t="n"/>
      <c r="AG76" s="396" t="n">
        <v>165</v>
      </c>
      <c r="AH76" s="686" t="n"/>
      <c r="AI76" s="671">
        <f>IF(OR(AG76="",AH76="",AH76=0),"",AG76*4.828/(AH76*24))</f>
        <v/>
      </c>
      <c r="AJ76" s="402" t="n"/>
      <c r="AK76" s="685" t="n"/>
      <c r="AL76" s="671">
        <f>IF(OR(AK76="",AK76="",AK76=0),"",4.828/(AK76*24))</f>
        <v/>
      </c>
      <c r="AM76" s="685" t="n"/>
      <c r="AN76" s="436">
        <f>IF(OR(NOT(ISNUMBER(C76)),NOT(ISNUMBER(W76))),"",IF(AB76&lt;&gt;"",AB76,W76)-C76)</f>
        <v/>
      </c>
      <c r="AO76" s="402" t="n"/>
      <c r="AP76" s="685">
        <f>IF($B76="","",TEXT($A76,"yyyymmdd")&amp;"_P"&amp;$C76&amp;"_C"&amp;$F76&amp;"_"&amp;TRIM(RIGHT(SUBSTITUTE(TRIM(SUBSTITUTE($K76,CHAR(160)," "))," ",REPT(" ",60)),60))&amp;IF($O76="","","-"&amp;TRIM(RIGHT(SUBSTITUTE(TRIM(SUBSTITUTE($O76,CHAR(160)," "))," ",REPT(" ",60)),60)))&amp;IF($S76="","","-"&amp;TRIM(RIGHT(SUBSTITUTE(TRIM(SUBSTITUTE($S76,CHAR(160)," "))," ",REPT(" ",60)),60)))&amp;".jpg")</f>
        <v/>
      </c>
    </row>
    <row r="77" ht="42" customFormat="1" customHeight="1" s="242">
      <c r="A77" s="173" t="n">
        <v>22941</v>
      </c>
      <c r="B77" s="395" t="inlineStr">
        <is>
          <t>Armstrong 500</t>
        </is>
      </c>
      <c r="C77" s="396" t="n">
        <v>5</v>
      </c>
      <c r="D77" s="396" t="inlineStr">
        <is>
          <t>A</t>
        </is>
      </c>
      <c r="E77" s="396" t="n">
        <v>2</v>
      </c>
      <c r="F77" s="396" t="n">
        <v>10</v>
      </c>
      <c r="G77" s="217" t="inlineStr">
        <is>
          <t>Ford Motor Co. of Australia</t>
        </is>
      </c>
      <c r="H77" s="217" t="n"/>
      <c r="I77" s="396" t="inlineStr">
        <is>
          <t>Ford Zephyr</t>
        </is>
      </c>
      <c r="J77" s="217" t="n"/>
      <c r="K77" s="396" t="inlineStr">
        <is>
          <t>Geoff Russell(1)</t>
        </is>
      </c>
      <c r="L77" s="397" t="inlineStr">
        <is>
          <t>AUS</t>
        </is>
      </c>
      <c r="M77" s="683">
        <f>_xlfn.LET(_xlpm.d,_xlfn.XLOOKUP(K77,'[1]Birth Dates'!$A:$A,'[1]Birth Dates'!$B:$B,"",0),IF(_xlpm.d=0,"",_xlpm.d))</f>
        <v/>
      </c>
      <c r="N77" s="397">
        <f>IF(OR(M77="",A77="",NOT(ISNUMBER(M77)),M77&gt;A77),"",DATEDIF(M77,A77,"Y")&amp;" years, "&amp;DATEDIF(M77,A77,"YM")&amp;" months, "&amp;DATEDIF(M77,A77,"MD")&amp;" days")</f>
        <v/>
      </c>
      <c r="O77" s="396" t="inlineStr">
        <is>
          <t>David Anderson</t>
        </is>
      </c>
      <c r="P77" s="397" t="inlineStr">
        <is>
          <t>AUS</t>
        </is>
      </c>
      <c r="Q77" s="683">
        <f>_xlfn.LET(_xlpm.d,_xlfn.XLOOKUP(O77,'[1]Birth Dates'!$A:$A,'[1]Birth Dates'!$B:$B,"",0),IF(_xlpm.d=0,"",_xlpm.d))</f>
        <v/>
      </c>
      <c r="R77" s="396">
        <f>IF(OR(Q77="",A77="",NOT(ISNUMBER(Q77)),Q77&gt;A77),"",DATEDIF(Q77,A77,"Y")&amp;" years, "&amp;DATEDIF(Q77,A77,"YM")&amp;" months, "&amp;DATEDIF(Q77,A77,"MD")&amp;" days")</f>
        <v/>
      </c>
      <c r="S77" s="396" t="n"/>
      <c r="T77" s="397" t="inlineStr"/>
      <c r="U77" s="683">
        <f>_xlfn.LET(_xlpm.d,_xlfn.XLOOKUP(S77,'[1]Birth Dates'!$A:$A,'[1]Birth Dates'!$B:$B,"",0),IF(_xlpm.d=0,"",_xlpm.d))</f>
        <v/>
      </c>
      <c r="V77" s="396">
        <f>IF(OR(U77="",A77="",NOT(ISNUMBER(U77)),U77&gt;A77),"",DATEDIF(U77,A77,"Y")&amp;" years, "&amp;DATEDIF(U77,A77,"YM")&amp;" months, "&amp;DATEDIF(U77,A77,"MD")&amp;" days")</f>
        <v/>
      </c>
      <c r="W77" s="396" t="n"/>
      <c r="X77" s="217" t="n"/>
      <c r="Y77" s="217" t="n"/>
      <c r="Z77" s="684" t="n">
        <v>0</v>
      </c>
      <c r="AA77" s="671">
        <f>IF(OR(Y77="",Z77="",Z77=0),"",Y77*4.828/(Z77*24))</f>
        <v/>
      </c>
      <c r="AB77" s="400" t="n"/>
      <c r="AC77" s="400" t="n"/>
      <c r="AD77" s="671">
        <f>IF(OR(AB77="",AC77="",AC77=0),"",AB77*4.828/(AC77*24))</f>
        <v/>
      </c>
      <c r="AE77" s="436">
        <f>IF(OR(NOT(ISNUMBER(C76)),NOT(ISNUMBER(N77))),"",IF(S77&lt;&gt;"",S77,N77)-C76)</f>
        <v/>
      </c>
      <c r="AF77" s="217" t="n"/>
      <c r="AG77" s="396" t="n">
        <v>163</v>
      </c>
      <c r="AH77" s="686" t="n"/>
      <c r="AI77" s="671">
        <f>IF(OR(AG77="",AH77="",AH77=0),"",AG77*4.828/(AH77*24))</f>
        <v/>
      </c>
      <c r="AJ77" s="402" t="n"/>
      <c r="AK77" s="685" t="n"/>
      <c r="AL77" s="671">
        <f>IF(OR(AK77="",AK77="",AK77=0),"",4.828/(AK77*24))</f>
        <v/>
      </c>
      <c r="AM77" s="685" t="n"/>
      <c r="AN77" s="436">
        <f>IF(OR(NOT(ISNUMBER(C77)),NOT(ISNUMBER(W77))),"",IF(AB77&lt;&gt;"",AB77,W77)-C77)</f>
        <v/>
      </c>
      <c r="AO77" s="402" t="n"/>
      <c r="AP77" s="685">
        <f>IF($B77="","",TEXT($A77,"yyyymmdd")&amp;"_P"&amp;$C77&amp;"_C"&amp;$F77&amp;"_"&amp;TRIM(RIGHT(SUBSTITUTE(TRIM(SUBSTITUTE($K77,CHAR(160)," "))," ",REPT(" ",60)),60))&amp;IF($O77="","","-"&amp;TRIM(RIGHT(SUBSTITUTE(TRIM(SUBSTITUTE($O77,CHAR(160)," "))," ",REPT(" ",60)),60)))&amp;IF($S77="","","-"&amp;TRIM(RIGHT(SUBSTITUTE(TRIM(SUBSTITUTE($S77,CHAR(160)," "))," ",REPT(" ",60)),60)))&amp;".jpg")</f>
        <v/>
      </c>
    </row>
    <row r="78" ht="42" customFormat="1" customHeight="1" s="242">
      <c r="A78" s="173" t="n">
        <v>22941</v>
      </c>
      <c r="B78" s="395" t="inlineStr">
        <is>
          <t>Armstrong 500</t>
        </is>
      </c>
      <c r="C78" s="396" t="n">
        <v>6</v>
      </c>
      <c r="D78" s="396" t="inlineStr">
        <is>
          <t>C</t>
        </is>
      </c>
      <c r="E78" s="396" t="n">
        <v>1</v>
      </c>
      <c r="F78" s="396" t="n">
        <v>30</v>
      </c>
      <c r="G78" s="218" t="inlineStr">
        <is>
          <t>Rex Emmett</t>
        </is>
      </c>
      <c r="H78" s="218" t="n"/>
      <c r="I78" s="396" t="inlineStr">
        <is>
          <t>Renault Gordin</t>
        </is>
      </c>
      <c r="J78" s="218" t="n"/>
      <c r="K78" s="396" t="inlineStr">
        <is>
          <t>Rex Emmett</t>
        </is>
      </c>
      <c r="L78" s="397" t="inlineStr">
        <is>
          <t>AUS</t>
        </is>
      </c>
      <c r="M78" s="683">
        <f>_xlfn.LET(_xlpm.d,_xlfn.XLOOKUP(K78,'[1]Birth Dates'!$A:$A,'[1]Birth Dates'!$B:$B,"",0),IF(_xlpm.d=0,"",_xlpm.d))</f>
        <v/>
      </c>
      <c r="N78" s="397">
        <f>IF(OR(M78="",A78="",NOT(ISNUMBER(M78)),M78&gt;A78),"",DATEDIF(M78,A78,"Y")&amp;" years, "&amp;DATEDIF(M78,A78,"YM")&amp;" months, "&amp;DATEDIF(M78,A78,"MD")&amp;" days")</f>
        <v/>
      </c>
      <c r="O78" s="396" t="inlineStr">
        <is>
          <t>John Connolly</t>
        </is>
      </c>
      <c r="P78" s="397" t="inlineStr">
        <is>
          <t>AUS</t>
        </is>
      </c>
      <c r="Q78" s="683">
        <f>_xlfn.LET(_xlpm.d,_xlfn.XLOOKUP(O78,'[1]Birth Dates'!$A:$A,'[1]Birth Dates'!$B:$B,"",0),IF(_xlpm.d=0,"",_xlpm.d))</f>
        <v/>
      </c>
      <c r="R78" s="396">
        <f>IF(OR(Q78="",A78="",NOT(ISNUMBER(Q78)),Q78&gt;A78),"",DATEDIF(Q78,A78,"Y")&amp;" years, "&amp;DATEDIF(Q78,A78,"YM")&amp;" months, "&amp;DATEDIF(Q78,A78,"MD")&amp;" days")</f>
        <v/>
      </c>
      <c r="S78" s="396" t="inlineStr">
        <is>
          <t>Brian Sampson</t>
        </is>
      </c>
      <c r="T78" s="397" t="inlineStr">
        <is>
          <t>AUS</t>
        </is>
      </c>
      <c r="U78" s="683">
        <f>_xlfn.LET(_xlpm.d,_xlfn.XLOOKUP(S78,'[1]Birth Dates'!$A:$A,'[1]Birth Dates'!$B:$B,"",0),IF(_xlpm.d=0,"",_xlpm.d))</f>
        <v/>
      </c>
      <c r="V78" s="396">
        <f>IF(OR(U78="",A78="",NOT(ISNUMBER(U78)),U78&gt;A78),"",DATEDIF(U78,A78,"Y")&amp;" years, "&amp;DATEDIF(U78,A78,"YM")&amp;" months, "&amp;DATEDIF(U78,A78,"MD")&amp;" days")</f>
        <v/>
      </c>
      <c r="W78" s="396" t="n"/>
      <c r="X78" s="217" t="n"/>
      <c r="Y78" s="217" t="n"/>
      <c r="Z78" s="684" t="n">
        <v>0</v>
      </c>
      <c r="AA78" s="671">
        <f>IF(OR(Y78="",Z78="",Z78=0),"",Y78*4.828/(Z78*24))</f>
        <v/>
      </c>
      <c r="AB78" s="400" t="n"/>
      <c r="AC78" s="400" t="n"/>
      <c r="AD78" s="671">
        <f>IF(OR(AB78="",AC78="",AC78=0),"",AB78*4.828/(AC78*24))</f>
        <v/>
      </c>
      <c r="AE78" s="436">
        <f>IF(OR(NOT(ISNUMBER(C77)),NOT(ISNUMBER(N78))),"",IF(S78&lt;&gt;"",S78,N78)-C77)</f>
        <v/>
      </c>
      <c r="AF78" s="217" t="n"/>
      <c r="AG78" s="396" t="n">
        <v>162</v>
      </c>
      <c r="AH78" s="686" t="n"/>
      <c r="AI78" s="671">
        <f>IF(OR(AG78="",AH78="",AH78=0),"",AG78*4.828/(AH78*24))</f>
        <v/>
      </c>
      <c r="AJ78" s="402" t="n"/>
      <c r="AK78" s="685" t="n"/>
      <c r="AL78" s="671">
        <f>IF(OR(AK78="",AK78="",AK78=0),"",4.828/(AK78*24))</f>
        <v/>
      </c>
      <c r="AM78" s="685" t="n"/>
      <c r="AN78" s="436">
        <f>IF(OR(NOT(ISNUMBER(C78)),NOT(ISNUMBER(W78))),"",IF(AB78&lt;&gt;"",AB78,W78)-C78)</f>
        <v/>
      </c>
      <c r="AO78" s="402" t="n"/>
      <c r="AP78" s="685">
        <f>IF($B78="","",TEXT($A78,"yyyymmdd")&amp;"_P"&amp;$C78&amp;"_C"&amp;$F78&amp;"_"&amp;TRIM(RIGHT(SUBSTITUTE(TRIM(SUBSTITUTE($K78,CHAR(160)," "))," ",REPT(" ",60)),60))&amp;IF($O78="","","-"&amp;TRIM(RIGHT(SUBSTITUTE(TRIM(SUBSTITUTE($O78,CHAR(160)," "))," ",REPT(" ",60)),60)))&amp;IF($S78="","","-"&amp;TRIM(RIGHT(SUBSTITUTE(TRIM(SUBSTITUTE($S78,CHAR(160)," "))," ",REPT(" ",60)),60)))&amp;".jpg")</f>
        <v/>
      </c>
    </row>
    <row r="79" ht="42" customFormat="1" customHeight="1" s="242">
      <c r="A79" s="173" t="n">
        <v>22941</v>
      </c>
      <c r="B79" s="395" t="inlineStr">
        <is>
          <t>Armstrong 500</t>
        </is>
      </c>
      <c r="C79" s="396" t="n">
        <v>7</v>
      </c>
      <c r="D79" s="396" t="inlineStr">
        <is>
          <t>D</t>
        </is>
      </c>
      <c r="E79" s="396" t="n">
        <v>1</v>
      </c>
      <c r="F79" s="396" t="n">
        <v>48</v>
      </c>
      <c r="G79" s="218" t="inlineStr">
        <is>
          <t>H.G. McLean Motors Pty. Ltd.</t>
        </is>
      </c>
      <c r="H79" s="218" t="n"/>
      <c r="I79" s="396" t="inlineStr">
        <is>
          <t>Volkswagen</t>
        </is>
      </c>
      <c r="J79" s="218" t="n"/>
      <c r="K79" s="396" t="inlineStr">
        <is>
          <t>George Reynolds</t>
        </is>
      </c>
      <c r="L79" s="397" t="inlineStr">
        <is>
          <t>AUS</t>
        </is>
      </c>
      <c r="M79" s="683">
        <f>_xlfn.LET(_xlpm.d,_xlfn.XLOOKUP(K79,'[1]Birth Dates'!$A:$A,'[1]Birth Dates'!$B:$B,"",0),IF(_xlpm.d=0,"",_xlpm.d))</f>
        <v/>
      </c>
      <c r="N79" s="397">
        <f>IF(OR(M79="",A79="",NOT(ISNUMBER(M79)),M79&gt;A79),"",DATEDIF(M79,A79,"Y")&amp;" years, "&amp;DATEDIF(M79,A79,"YM")&amp;" months, "&amp;DATEDIF(M79,A79,"MD")&amp;" days")</f>
        <v/>
      </c>
      <c r="O79" s="396" t="inlineStr">
        <is>
          <t>Jim McKeown</t>
        </is>
      </c>
      <c r="P79" s="397" t="inlineStr">
        <is>
          <t>AUS</t>
        </is>
      </c>
      <c r="Q79" s="683">
        <f>_xlfn.LET(_xlpm.d,_xlfn.XLOOKUP(O79,'[1]Birth Dates'!$A:$A,'[1]Birth Dates'!$B:$B,"",0),IF(_xlpm.d=0,"",_xlpm.d))</f>
        <v/>
      </c>
      <c r="R79" s="396">
        <f>IF(OR(Q79="",A79="",NOT(ISNUMBER(Q79)),Q79&gt;A79),"",DATEDIF(Q79,A79,"Y")&amp;" years, "&amp;DATEDIF(Q79,A79,"YM")&amp;" months, "&amp;DATEDIF(Q79,A79,"MD")&amp;" days")</f>
        <v/>
      </c>
      <c r="S79" s="396" t="n"/>
      <c r="T79" s="397" t="inlineStr"/>
      <c r="U79" s="683">
        <f>_xlfn.LET(_xlpm.d,_xlfn.XLOOKUP(S79,'[1]Birth Dates'!$A:$A,'[1]Birth Dates'!$B:$B,"",0),IF(_xlpm.d=0,"",_xlpm.d))</f>
        <v/>
      </c>
      <c r="V79" s="396">
        <f>IF(OR(U79="",A79="",NOT(ISNUMBER(U79)),U79&gt;A79),"",DATEDIF(U79,A79,"Y")&amp;" years, "&amp;DATEDIF(U79,A79,"YM")&amp;" months, "&amp;DATEDIF(U79,A79,"MD")&amp;" days")</f>
        <v/>
      </c>
      <c r="W79" s="396" t="n"/>
      <c r="X79" s="217" t="n"/>
      <c r="Y79" s="217" t="n"/>
      <c r="Z79" s="684" t="n">
        <v>0</v>
      </c>
      <c r="AA79" s="671">
        <f>IF(OR(Y79="",Z79="",Z79=0),"",Y79*4.828/(Z79*24))</f>
        <v/>
      </c>
      <c r="AB79" s="400" t="n"/>
      <c r="AC79" s="400" t="n"/>
      <c r="AD79" s="671">
        <f>IF(OR(AB79="",AC79="",AC79=0),"",AB79*4.828/(AC79*24))</f>
        <v/>
      </c>
      <c r="AE79" s="436">
        <f>IF(OR(NOT(ISNUMBER(C78)),NOT(ISNUMBER(N79))),"",IF(S79&lt;&gt;"",S79,N79)-C78)</f>
        <v/>
      </c>
      <c r="AF79" s="217" t="n"/>
      <c r="AG79" s="396" t="n">
        <v>162</v>
      </c>
      <c r="AH79" s="686" t="n"/>
      <c r="AI79" s="671">
        <f>IF(OR(AG79="",AH79="",AH79=0),"",AG79*4.828/(AH79*24))</f>
        <v/>
      </c>
      <c r="AJ79" s="402" t="n"/>
      <c r="AK79" s="685" t="n"/>
      <c r="AL79" s="671">
        <f>IF(OR(AK79="",AK79="",AK79=0),"",4.828/(AK79*24))</f>
        <v/>
      </c>
      <c r="AM79" s="685" t="n"/>
      <c r="AN79" s="436">
        <f>IF(OR(NOT(ISNUMBER(C79)),NOT(ISNUMBER(W79))),"",IF(AB79&lt;&gt;"",AB79,W79)-C79)</f>
        <v/>
      </c>
      <c r="AO79" s="402" t="n"/>
      <c r="AP79" s="685">
        <f>IF($B79="","",TEXT($A79,"yyyymmdd")&amp;"_P"&amp;$C79&amp;"_C"&amp;$F79&amp;"_"&amp;TRIM(RIGHT(SUBSTITUTE(TRIM(SUBSTITUTE($K79,CHAR(160)," "))," ",REPT(" ",60)),60))&amp;IF($O79="","","-"&amp;TRIM(RIGHT(SUBSTITUTE(TRIM(SUBSTITUTE($O79,CHAR(160)," "))," ",REPT(" ",60)),60)))&amp;IF($S79="","","-"&amp;TRIM(RIGHT(SUBSTITUTE(TRIM(SUBSTITUTE($S79,CHAR(160)," "))," ",REPT(" ",60)),60)))&amp;".jpg")</f>
        <v/>
      </c>
    </row>
    <row r="80" ht="42" customFormat="1" customHeight="1" s="242">
      <c r="A80" s="173" t="n">
        <v>22941</v>
      </c>
      <c r="B80" s="395" t="inlineStr">
        <is>
          <t>Armstrong 500</t>
        </is>
      </c>
      <c r="C80" s="396" t="n">
        <v>8</v>
      </c>
      <c r="D80" s="396" t="inlineStr">
        <is>
          <t>B</t>
        </is>
      </c>
      <c r="E80" s="396" t="n">
        <v>4</v>
      </c>
      <c r="F80" s="396" t="n">
        <v>26</v>
      </c>
      <c r="G80" s="218" t="inlineStr">
        <is>
          <t>L.J. Callaway</t>
        </is>
      </c>
      <c r="H80" s="218" t="n"/>
      <c r="I80" s="396" t="inlineStr">
        <is>
          <t>Ford Falcon XL</t>
        </is>
      </c>
      <c r="J80" s="218" t="n"/>
      <c r="K80" s="396" t="inlineStr">
        <is>
          <t>John Callaway</t>
        </is>
      </c>
      <c r="L80" s="397" t="inlineStr">
        <is>
          <t>AUS</t>
        </is>
      </c>
      <c r="M80" s="683">
        <f>_xlfn.LET(_xlpm.d,_xlfn.XLOOKUP(K80,'[1]Birth Dates'!$A:$A,'[1]Birth Dates'!$B:$B,"",0),IF(_xlpm.d=0,"",_xlpm.d))</f>
        <v/>
      </c>
      <c r="N80" s="397">
        <f>IF(OR(M80="",A80="",NOT(ISNUMBER(M80)),M80&gt;A80),"",DATEDIF(M80,A80,"Y")&amp;" years, "&amp;DATEDIF(M80,A80,"YM")&amp;" months, "&amp;DATEDIF(M80,A80,"MD")&amp;" days")</f>
        <v/>
      </c>
      <c r="O80" s="396" t="inlineStr">
        <is>
          <t>Frank Porter</t>
        </is>
      </c>
      <c r="P80" s="397" t="inlineStr">
        <is>
          <t>AUS</t>
        </is>
      </c>
      <c r="Q80" s="683">
        <f>_xlfn.LET(_xlpm.d,_xlfn.XLOOKUP(O80,'[1]Birth Dates'!$A:$A,'[1]Birth Dates'!$B:$B,"",0),IF(_xlpm.d=0,"",_xlpm.d))</f>
        <v/>
      </c>
      <c r="R80" s="396">
        <f>IF(OR(Q80="",A80="",NOT(ISNUMBER(Q80)),Q80&gt;A80),"",DATEDIF(Q80,A80,"Y")&amp;" years, "&amp;DATEDIF(Q80,A80,"YM")&amp;" months, "&amp;DATEDIF(Q80,A80,"MD")&amp;" days")</f>
        <v/>
      </c>
      <c r="S80" s="396" t="inlineStr">
        <is>
          <t>Jim Smith</t>
        </is>
      </c>
      <c r="T80" s="397" t="inlineStr">
        <is>
          <t>AUS</t>
        </is>
      </c>
      <c r="U80" s="683">
        <f>_xlfn.LET(_xlpm.d,_xlfn.XLOOKUP(S80,'[1]Birth Dates'!$A:$A,'[1]Birth Dates'!$B:$B,"",0),IF(_xlpm.d=0,"",_xlpm.d))</f>
        <v/>
      </c>
      <c r="V80" s="396">
        <f>IF(OR(U80="",A80="",NOT(ISNUMBER(U80)),U80&gt;A80),"",DATEDIF(U80,A80,"Y")&amp;" years, "&amp;DATEDIF(U80,A80,"YM")&amp;" months, "&amp;DATEDIF(U80,A80,"MD")&amp;" days")</f>
        <v/>
      </c>
      <c r="W80" s="396" t="n"/>
      <c r="X80" s="217" t="n"/>
      <c r="Y80" s="217" t="n"/>
      <c r="Z80" s="684" t="n">
        <v>0</v>
      </c>
      <c r="AA80" s="671">
        <f>IF(OR(Y80="",Z80="",Z80=0),"",Y80*4.828/(Z80*24))</f>
        <v/>
      </c>
      <c r="AB80" s="400" t="n"/>
      <c r="AC80" s="400" t="n"/>
      <c r="AD80" s="671">
        <f>IF(OR(AB80="",AC80="",AC80=0),"",AB80*4.828/(AC80*24))</f>
        <v/>
      </c>
      <c r="AE80" s="436">
        <f>IF(OR(NOT(ISNUMBER(C79)),NOT(ISNUMBER(N80))),"",IF(S80&lt;&gt;"",S80,N80)-C79)</f>
        <v/>
      </c>
      <c r="AF80" s="217" t="n"/>
      <c r="AG80" s="396" t="n">
        <v>161</v>
      </c>
      <c r="AH80" s="686" t="n"/>
      <c r="AI80" s="671">
        <f>IF(OR(AG80="",AH80="",AH80=0),"",AG80*4.828/(AH80*24))</f>
        <v/>
      </c>
      <c r="AJ80" s="402" t="n"/>
      <c r="AK80" s="685" t="n"/>
      <c r="AL80" s="671">
        <f>IF(OR(AK80="",AK80="",AK80=0),"",4.828/(AK80*24))</f>
        <v/>
      </c>
      <c r="AM80" s="685" t="n"/>
      <c r="AN80" s="436">
        <f>IF(OR(NOT(ISNUMBER(C80)),NOT(ISNUMBER(W80))),"",IF(AB80&lt;&gt;"",AB80,W80)-C80)</f>
        <v/>
      </c>
      <c r="AO80" s="402" t="n"/>
      <c r="AP80" s="685">
        <f>IF($B80="","",TEXT($A80,"yyyymmdd")&amp;"_P"&amp;$C80&amp;"_C"&amp;$F80&amp;"_"&amp;TRIM(RIGHT(SUBSTITUTE(TRIM(SUBSTITUTE($K80,CHAR(160)," "))," ",REPT(" ",60)),60))&amp;IF($O80="","","-"&amp;TRIM(RIGHT(SUBSTITUTE(TRIM(SUBSTITUTE($O80,CHAR(160)," "))," ",REPT(" ",60)),60)))&amp;IF($S80="","","-"&amp;TRIM(RIGHT(SUBSTITUTE(TRIM(SUBSTITUTE($S80,CHAR(160)," "))," ",REPT(" ",60)),60)))&amp;".jpg")</f>
        <v/>
      </c>
    </row>
    <row r="81" ht="28" customFormat="1" customHeight="1" s="242">
      <c r="A81" s="173" t="n">
        <v>22941</v>
      </c>
      <c r="B81" s="395" t="inlineStr">
        <is>
          <t>Armstrong 500</t>
        </is>
      </c>
      <c r="C81" s="396" t="n">
        <v>9</v>
      </c>
      <c r="D81" s="396" t="inlineStr">
        <is>
          <t>D</t>
        </is>
      </c>
      <c r="E81" s="396" t="n">
        <v>2</v>
      </c>
      <c r="F81" s="396" t="n">
        <v>43</v>
      </c>
      <c r="G81" s="396" t="n"/>
      <c r="H81" s="396" t="n"/>
      <c r="I81" s="396" t="inlineStr">
        <is>
          <t>Morris 850</t>
        </is>
      </c>
      <c r="J81" s="396" t="n"/>
      <c r="K81" s="396" t="inlineStr">
        <is>
          <t>D. Hooker</t>
        </is>
      </c>
      <c r="L81" s="397" t="inlineStr">
        <is>
          <t>AUS</t>
        </is>
      </c>
      <c r="M81" s="683">
        <f>_xlfn.LET(_xlpm.d,_xlfn.XLOOKUP(K81,'[1]Birth Dates'!$A:$A,'[1]Birth Dates'!$B:$B,"",0),IF(_xlpm.d=0,"",_xlpm.d))</f>
        <v/>
      </c>
      <c r="N81" s="397">
        <f>IF(OR(M81="",A81="",NOT(ISNUMBER(M81)),M81&gt;A81),"",DATEDIF(M81,A81,"Y")&amp;" years, "&amp;DATEDIF(M81,A81,"YM")&amp;" months, "&amp;DATEDIF(M81,A81,"MD")&amp;" days")</f>
        <v/>
      </c>
      <c r="O81" s="396" t="inlineStr">
        <is>
          <t>Terry Allen</t>
        </is>
      </c>
      <c r="P81" s="397" t="inlineStr">
        <is>
          <t>AUS</t>
        </is>
      </c>
      <c r="Q81" s="683">
        <f>_xlfn.LET(_xlpm.d,_xlfn.XLOOKUP(O81,'[1]Birth Dates'!$A:$A,'[1]Birth Dates'!$B:$B,"",0),IF(_xlpm.d=0,"",_xlpm.d))</f>
        <v/>
      </c>
      <c r="R81" s="396">
        <f>IF(OR(Q81="",A81="",NOT(ISNUMBER(Q81)),Q81&gt;A81),"",DATEDIF(Q81,A81,"Y")&amp;" years, "&amp;DATEDIF(Q81,A81,"YM")&amp;" months, "&amp;DATEDIF(Q81,A81,"MD")&amp;" days")</f>
        <v/>
      </c>
      <c r="S81" s="396" t="n"/>
      <c r="T81" s="397" t="inlineStr"/>
      <c r="U81" s="683">
        <f>_xlfn.LET(_xlpm.d,_xlfn.XLOOKUP(S81,'[1]Birth Dates'!$A:$A,'[1]Birth Dates'!$B:$B,"",0),IF(_xlpm.d=0,"",_xlpm.d))</f>
        <v/>
      </c>
      <c r="V81" s="396">
        <f>IF(OR(U81="",A81="",NOT(ISNUMBER(U81)),U81&gt;A81),"",DATEDIF(U81,A81,"Y")&amp;" years, "&amp;DATEDIF(U81,A81,"YM")&amp;" months, "&amp;DATEDIF(U81,A81,"MD")&amp;" days")</f>
        <v/>
      </c>
      <c r="W81" s="396" t="n"/>
      <c r="X81" s="217" t="n"/>
      <c r="Y81" s="217" t="n"/>
      <c r="Z81" s="684" t="n">
        <v>0</v>
      </c>
      <c r="AA81" s="671">
        <f>IF(OR(Y81="",Z81="",Z81=0),"",Y81*4.828/(Z81*24))</f>
        <v/>
      </c>
      <c r="AB81" s="400" t="n"/>
      <c r="AC81" s="400" t="n"/>
      <c r="AD81" s="671">
        <f>IF(OR(AB81="",AC81="",AC81=0),"",AB81*4.828/(AC81*24))</f>
        <v/>
      </c>
      <c r="AE81" s="436">
        <f>IF(OR(NOT(ISNUMBER(C80)),NOT(ISNUMBER(N81))),"",IF(S81&lt;&gt;"",S81,N81)-C80)</f>
        <v/>
      </c>
      <c r="AF81" s="217" t="n"/>
      <c r="AG81" s="396" t="n">
        <v>161</v>
      </c>
      <c r="AH81" s="686" t="n"/>
      <c r="AI81" s="671">
        <f>IF(OR(AG81="",AH81="",AH81=0),"",AG81*4.828/(AH81*24))</f>
        <v/>
      </c>
      <c r="AJ81" s="402" t="n"/>
      <c r="AK81" s="685" t="n"/>
      <c r="AL81" s="671">
        <f>IF(OR(AK81="",AK81="",AK81=0),"",4.828/(AK81*24))</f>
        <v/>
      </c>
      <c r="AM81" s="685" t="n"/>
      <c r="AN81" s="436">
        <f>IF(OR(NOT(ISNUMBER(C81)),NOT(ISNUMBER(W81))),"",IF(AB81&lt;&gt;"",AB81,W81)-C81)</f>
        <v/>
      </c>
      <c r="AO81" s="402" t="n"/>
      <c r="AP81" s="685">
        <f>IF($B81="","",TEXT($A81,"yyyymmdd")&amp;"_P"&amp;$C81&amp;"_C"&amp;$F81&amp;"_"&amp;TRIM(RIGHT(SUBSTITUTE(TRIM(SUBSTITUTE($K81,CHAR(160)," "))," ",REPT(" ",60)),60))&amp;IF($O81="","","-"&amp;TRIM(RIGHT(SUBSTITUTE(TRIM(SUBSTITUTE($O81,CHAR(160)," "))," ",REPT(" ",60)),60)))&amp;IF($S81="","","-"&amp;TRIM(RIGHT(SUBSTITUTE(TRIM(SUBSTITUTE($S81,CHAR(160)," "))," ",REPT(" ",60)),60)))&amp;".jpg")</f>
        <v/>
      </c>
    </row>
    <row r="82" ht="42" customFormat="1" customHeight="1" s="242">
      <c r="A82" s="173" t="n">
        <v>22941</v>
      </c>
      <c r="B82" s="395" t="inlineStr">
        <is>
          <t>Armstrong 500</t>
        </is>
      </c>
      <c r="C82" s="396" t="n">
        <v>10</v>
      </c>
      <c r="D82" s="396" t="inlineStr">
        <is>
          <t>B</t>
        </is>
      </c>
      <c r="E82" s="396" t="n">
        <v>5</v>
      </c>
      <c r="F82" s="396" t="n">
        <v>22</v>
      </c>
      <c r="G82" s="218" t="inlineStr">
        <is>
          <t>Molybond Laboritories Pty. Ltd.</t>
        </is>
      </c>
      <c r="H82" s="218" t="n"/>
      <c r="I82" s="396" t="inlineStr">
        <is>
          <t>Holden EJ</t>
        </is>
      </c>
      <c r="J82" s="218" t="n"/>
      <c r="K82" s="396" t="inlineStr">
        <is>
          <t>Barry Foster</t>
        </is>
      </c>
      <c r="L82" s="397" t="inlineStr">
        <is>
          <t>AUS</t>
        </is>
      </c>
      <c r="M82" s="683">
        <f>_xlfn.LET(_xlpm.d,_xlfn.XLOOKUP(K82,'[1]Birth Dates'!$A:$A,'[1]Birth Dates'!$B:$B,"",0),IF(_xlpm.d=0,"",_xlpm.d))</f>
        <v/>
      </c>
      <c r="N82" s="397">
        <f>IF(OR(M82="",A82="",NOT(ISNUMBER(M82)),M82&gt;A82),"",DATEDIF(M82,A82,"Y")&amp;" years, "&amp;DATEDIF(M82,A82,"YM")&amp;" months, "&amp;DATEDIF(M82,A82,"MD")&amp;" days")</f>
        <v/>
      </c>
      <c r="O82" s="396" t="inlineStr">
        <is>
          <t>Bob Brown</t>
        </is>
      </c>
      <c r="P82" s="397" t="inlineStr">
        <is>
          <t>AUS</t>
        </is>
      </c>
      <c r="Q82" s="683">
        <f>_xlfn.LET(_xlpm.d,_xlfn.XLOOKUP(O82,'[1]Birth Dates'!$A:$A,'[1]Birth Dates'!$B:$B,"",0),IF(_xlpm.d=0,"",_xlpm.d))</f>
        <v/>
      </c>
      <c r="R82" s="396">
        <f>IF(OR(Q82="",A82="",NOT(ISNUMBER(Q82)),Q82&gt;A82),"",DATEDIF(Q82,A82,"Y")&amp;" years, "&amp;DATEDIF(Q82,A82,"YM")&amp;" months, "&amp;DATEDIF(Q82,A82,"MD")&amp;" days")</f>
        <v/>
      </c>
      <c r="S82" s="396" t="inlineStr">
        <is>
          <t>David Catlin</t>
        </is>
      </c>
      <c r="T82" s="397" t="inlineStr">
        <is>
          <t>AUS</t>
        </is>
      </c>
      <c r="U82" s="683">
        <f>_xlfn.LET(_xlpm.d,_xlfn.XLOOKUP(S82,'[1]Birth Dates'!$A:$A,'[1]Birth Dates'!$B:$B,"",0),IF(_xlpm.d=0,"",_xlpm.d))</f>
        <v/>
      </c>
      <c r="V82" s="396">
        <f>IF(OR(U82="",A82="",NOT(ISNUMBER(U82)),U82&gt;A82),"",DATEDIF(U82,A82,"Y")&amp;" years, "&amp;DATEDIF(U82,A82,"YM")&amp;" months, "&amp;DATEDIF(U82,A82,"MD")&amp;" days")</f>
        <v/>
      </c>
      <c r="W82" s="396" t="n"/>
      <c r="X82" s="217" t="n"/>
      <c r="Y82" s="217" t="n"/>
      <c r="Z82" s="684" t="n">
        <v>0</v>
      </c>
      <c r="AA82" s="671">
        <f>IF(OR(Y82="",Z82="",Z82=0),"",Y82*4.828/(Z82*24))</f>
        <v/>
      </c>
      <c r="AB82" s="400" t="n"/>
      <c r="AC82" s="400" t="n"/>
      <c r="AD82" s="671">
        <f>IF(OR(AB82="",AC82="",AC82=0),"",AB82*4.828/(AC82*24))</f>
        <v/>
      </c>
      <c r="AE82" s="436">
        <f>IF(OR(NOT(ISNUMBER(C81)),NOT(ISNUMBER(N82))),"",IF(S82&lt;&gt;"",S82,N82)-C81)</f>
        <v/>
      </c>
      <c r="AF82" s="217" t="n"/>
      <c r="AG82" s="396" t="n">
        <v>160</v>
      </c>
      <c r="AH82" s="686" t="n"/>
      <c r="AI82" s="671">
        <f>IF(OR(AG82="",AH82="",AH82=0),"",AG82*4.828/(AH82*24))</f>
        <v/>
      </c>
      <c r="AJ82" s="402" t="n"/>
      <c r="AK82" s="685" t="n"/>
      <c r="AL82" s="671">
        <f>IF(OR(AK82="",AK82="",AK82=0),"",4.828/(AK82*24))</f>
        <v/>
      </c>
      <c r="AM82" s="685" t="n"/>
      <c r="AN82" s="436">
        <f>IF(OR(NOT(ISNUMBER(C82)),NOT(ISNUMBER(W82))),"",IF(AB82&lt;&gt;"",AB82,W82)-C82)</f>
        <v/>
      </c>
      <c r="AO82" s="402" t="n"/>
      <c r="AP82" s="685">
        <f>IF($B82="","",TEXT($A82,"yyyymmdd")&amp;"_P"&amp;$C82&amp;"_C"&amp;$F82&amp;"_"&amp;TRIM(RIGHT(SUBSTITUTE(TRIM(SUBSTITUTE($K82,CHAR(160)," "))," ",REPT(" ",60)),60))&amp;IF($O82="","","-"&amp;TRIM(RIGHT(SUBSTITUTE(TRIM(SUBSTITUTE($O82,CHAR(160)," "))," ",REPT(" ",60)),60)))&amp;IF($S82="","","-"&amp;TRIM(RIGHT(SUBSTITUTE(TRIM(SUBSTITUTE($S82,CHAR(160)," "))," ",REPT(" ",60)),60)))&amp;".jpg")</f>
        <v/>
      </c>
    </row>
    <row r="83" ht="42" customFormat="1" customHeight="1" s="242">
      <c r="A83" s="173" t="n">
        <v>22941</v>
      </c>
      <c r="B83" s="395" t="inlineStr">
        <is>
          <t>Armstrong 500</t>
        </is>
      </c>
      <c r="C83" s="396" t="n">
        <v>11</v>
      </c>
      <c r="D83" s="396" t="inlineStr">
        <is>
          <t>D</t>
        </is>
      </c>
      <c r="E83" s="396" t="n">
        <v>3</v>
      </c>
      <c r="F83" s="396" t="n">
        <v>41</v>
      </c>
      <c r="G83" s="218" t="inlineStr">
        <is>
          <t>Ace Motors Pty. Ltd.</t>
        </is>
      </c>
      <c r="H83" s="218" t="n"/>
      <c r="I83" s="396" t="inlineStr">
        <is>
          <t>Morris 850</t>
        </is>
      </c>
      <c r="J83" s="218" t="n"/>
      <c r="K83" s="396" t="inlineStr">
        <is>
          <t>A. Waite</t>
        </is>
      </c>
      <c r="L83" s="397" t="inlineStr">
        <is>
          <t>AUS</t>
        </is>
      </c>
      <c r="M83" s="683">
        <f>_xlfn.LET(_xlpm.d,_xlfn.XLOOKUP(K83,'[1]Birth Dates'!$A:$A,'[1]Birth Dates'!$B:$B,"",0),IF(_xlpm.d=0,"",_xlpm.d))</f>
        <v/>
      </c>
      <c r="N83" s="397">
        <f>IF(OR(M83="",A83="",NOT(ISNUMBER(M83)),M83&gt;A83),"",DATEDIF(M83,A83,"Y")&amp;" years, "&amp;DATEDIF(M83,A83,"YM")&amp;" months, "&amp;DATEDIF(M83,A83,"MD")&amp;" days")</f>
        <v/>
      </c>
      <c r="O83" s="396" t="inlineStr">
        <is>
          <t>Peter Macrow</t>
        </is>
      </c>
      <c r="P83" s="397" t="inlineStr">
        <is>
          <t>AUS</t>
        </is>
      </c>
      <c r="Q83" s="683">
        <f>_xlfn.LET(_xlpm.d,_xlfn.XLOOKUP(O83,'[1]Birth Dates'!$A:$A,'[1]Birth Dates'!$B:$B,"",0),IF(_xlpm.d=0,"",_xlpm.d))</f>
        <v/>
      </c>
      <c r="R83" s="396">
        <f>IF(OR(Q83="",A83="",NOT(ISNUMBER(Q83)),Q83&gt;A83),"",DATEDIF(Q83,A83,"Y")&amp;" years, "&amp;DATEDIF(Q83,A83,"YM")&amp;" months, "&amp;DATEDIF(Q83,A83,"MD")&amp;" days")</f>
        <v/>
      </c>
      <c r="S83" s="396" t="inlineStr">
        <is>
          <t>Rocky Tresise</t>
        </is>
      </c>
      <c r="T83" s="397" t="inlineStr">
        <is>
          <t>AUS</t>
        </is>
      </c>
      <c r="U83" s="683">
        <f>_xlfn.LET(_xlpm.d,_xlfn.XLOOKUP(S83,'[1]Birth Dates'!$A:$A,'[1]Birth Dates'!$B:$B,"",0),IF(_xlpm.d=0,"",_xlpm.d))</f>
        <v/>
      </c>
      <c r="V83" s="396">
        <f>IF(OR(U83="",A83="",NOT(ISNUMBER(U83)),U83&gt;A83),"",DATEDIF(U83,A83,"Y")&amp;" years, "&amp;DATEDIF(U83,A83,"YM")&amp;" months, "&amp;DATEDIF(U83,A83,"MD")&amp;" days")</f>
        <v/>
      </c>
      <c r="W83" s="396" t="n"/>
      <c r="X83" s="217" t="n"/>
      <c r="Y83" s="217" t="n"/>
      <c r="Z83" s="684" t="n">
        <v>0</v>
      </c>
      <c r="AA83" s="671">
        <f>IF(OR(Y83="",Z83="",Z83=0),"",Y83*4.828/(Z83*24))</f>
        <v/>
      </c>
      <c r="AB83" s="400" t="n"/>
      <c r="AC83" s="400" t="n"/>
      <c r="AD83" s="671">
        <f>IF(OR(AB83="",AC83="",AC83=0),"",AB83*4.828/(AC83*24))</f>
        <v/>
      </c>
      <c r="AE83" s="436">
        <f>IF(OR(NOT(ISNUMBER(C82)),NOT(ISNUMBER(N83))),"",IF(S83&lt;&gt;"",S83,N83)-C82)</f>
        <v/>
      </c>
      <c r="AF83" s="217" t="n"/>
      <c r="AG83" s="396" t="n">
        <v>160</v>
      </c>
      <c r="AH83" s="686" t="n"/>
      <c r="AI83" s="671">
        <f>IF(OR(AG83="",AH83="",AH83=0),"",AG83*4.828/(AH83*24))</f>
        <v/>
      </c>
      <c r="AJ83" s="402" t="n"/>
      <c r="AK83" s="685" t="n"/>
      <c r="AL83" s="671">
        <f>IF(OR(AK83="",AK83="",AK83=0),"",4.828/(AK83*24))</f>
        <v/>
      </c>
      <c r="AM83" s="685" t="n"/>
      <c r="AN83" s="436">
        <f>IF(OR(NOT(ISNUMBER(C83)),NOT(ISNUMBER(W83))),"",IF(AB83&lt;&gt;"",AB83,W83)-C83)</f>
        <v/>
      </c>
      <c r="AO83" s="402" t="n"/>
      <c r="AP83" s="685">
        <f>IF($B83="","",TEXT($A83,"yyyymmdd")&amp;"_P"&amp;$C83&amp;"_C"&amp;$F83&amp;"_"&amp;TRIM(RIGHT(SUBSTITUTE(TRIM(SUBSTITUTE($K83,CHAR(160)," "))," ",REPT(" ",60)),60))&amp;IF($O83="","","-"&amp;TRIM(RIGHT(SUBSTITUTE(TRIM(SUBSTITUTE($O83,CHAR(160)," "))," ",REPT(" ",60)),60)))&amp;IF($S83="","","-"&amp;TRIM(RIGHT(SUBSTITUTE(TRIM(SUBSTITUTE($S83,CHAR(160)," "))," ",REPT(" ",60)),60)))&amp;".jpg")</f>
        <v/>
      </c>
    </row>
    <row r="84" ht="28" customFormat="1" customHeight="1" s="242">
      <c r="A84" s="173" t="n">
        <v>22941</v>
      </c>
      <c r="B84" s="395" t="inlineStr">
        <is>
          <t>Armstrong 500</t>
        </is>
      </c>
      <c r="C84" s="396" t="n">
        <v>12</v>
      </c>
      <c r="D84" s="396" t="inlineStr">
        <is>
          <t>D</t>
        </is>
      </c>
      <c r="E84" s="396" t="n">
        <v>4</v>
      </c>
      <c r="F84" s="396" t="n">
        <v>50</v>
      </c>
      <c r="G84" s="218" t="inlineStr">
        <is>
          <t>Spencer Motors</t>
        </is>
      </c>
      <c r="H84" s="218" t="n"/>
      <c r="I84" s="396" t="inlineStr">
        <is>
          <t>Volkswagen</t>
        </is>
      </c>
      <c r="J84" s="218" t="n"/>
      <c r="K84" s="396" t="inlineStr">
        <is>
          <t>Tony Theiler</t>
        </is>
      </c>
      <c r="L84" s="397" t="inlineStr">
        <is>
          <t>AUS</t>
        </is>
      </c>
      <c r="M84" s="683">
        <f>_xlfn.LET(_xlpm.d,_xlfn.XLOOKUP(K84,'[1]Birth Dates'!$A:$A,'[1]Birth Dates'!$B:$B,"",0),IF(_xlpm.d=0,"",_xlpm.d))</f>
        <v/>
      </c>
      <c r="N84" s="397">
        <f>IF(OR(M84="",A84="",NOT(ISNUMBER(M84)),M84&gt;A84),"",DATEDIF(M84,A84,"Y")&amp;" years, "&amp;DATEDIF(M84,A84,"YM")&amp;" months, "&amp;DATEDIF(M84,A84,"MD")&amp;" days")</f>
        <v/>
      </c>
      <c r="O84" s="396" t="inlineStr">
        <is>
          <t>Bob Foreman</t>
        </is>
      </c>
      <c r="P84" s="397" t="inlineStr">
        <is>
          <t>AUS</t>
        </is>
      </c>
      <c r="Q84" s="683">
        <f>_xlfn.LET(_xlpm.d,_xlfn.XLOOKUP(O84,'[1]Birth Dates'!$A:$A,'[1]Birth Dates'!$B:$B,"",0),IF(_xlpm.d=0,"",_xlpm.d))</f>
        <v/>
      </c>
      <c r="R84" s="396">
        <f>IF(OR(Q84="",A84="",NOT(ISNUMBER(Q84)),Q84&gt;A84),"",DATEDIF(Q84,A84,"Y")&amp;" years, "&amp;DATEDIF(Q84,A84,"YM")&amp;" months, "&amp;DATEDIF(Q84,A84,"MD")&amp;" days")</f>
        <v/>
      </c>
      <c r="S84" s="396" t="inlineStr">
        <is>
          <t>Reg Lunn</t>
        </is>
      </c>
      <c r="T84" s="397" t="inlineStr">
        <is>
          <t>AUS</t>
        </is>
      </c>
      <c r="U84" s="683">
        <f>_xlfn.LET(_xlpm.d,_xlfn.XLOOKUP(S84,'[1]Birth Dates'!$A:$A,'[1]Birth Dates'!$B:$B,"",0),IF(_xlpm.d=0,"",_xlpm.d))</f>
        <v/>
      </c>
      <c r="V84" s="396">
        <f>IF(OR(U84="",A84="",NOT(ISNUMBER(U84)),U84&gt;A84),"",DATEDIF(U84,A84,"Y")&amp;" years, "&amp;DATEDIF(U84,A84,"YM")&amp;" months, "&amp;DATEDIF(U84,A84,"MD")&amp;" days")</f>
        <v/>
      </c>
      <c r="W84" s="396" t="n"/>
      <c r="X84" s="217" t="n"/>
      <c r="Y84" s="217" t="n"/>
      <c r="Z84" s="684" t="n">
        <v>0</v>
      </c>
      <c r="AA84" s="671">
        <f>IF(OR(Y84="",Z84="",Z84=0),"",Y84*4.828/(Z84*24))</f>
        <v/>
      </c>
      <c r="AB84" s="400" t="n"/>
      <c r="AC84" s="400" t="n"/>
      <c r="AD84" s="671">
        <f>IF(OR(AB84="",AC84="",AC84=0),"",AB84*4.828/(AC84*24))</f>
        <v/>
      </c>
      <c r="AE84" s="436">
        <f>IF(OR(NOT(ISNUMBER(C83)),NOT(ISNUMBER(N84))),"",IF(S84&lt;&gt;"",S84,N84)-C83)</f>
        <v/>
      </c>
      <c r="AF84" s="217" t="n"/>
      <c r="AG84" s="396" t="n">
        <v>160</v>
      </c>
      <c r="AH84" s="686" t="n"/>
      <c r="AI84" s="671">
        <f>IF(OR(AG84="",AH84="",AH84=0),"",AG84*4.828/(AH84*24))</f>
        <v/>
      </c>
      <c r="AJ84" s="402" t="n"/>
      <c r="AK84" s="685" t="n"/>
      <c r="AL84" s="671">
        <f>IF(OR(AK84="",AK84="",AK84=0),"",4.828/(AK84*24))</f>
        <v/>
      </c>
      <c r="AM84" s="685" t="n"/>
      <c r="AN84" s="436">
        <f>IF(OR(NOT(ISNUMBER(C84)),NOT(ISNUMBER(W84))),"",IF(AB84&lt;&gt;"",AB84,W84)-C84)</f>
        <v/>
      </c>
      <c r="AO84" s="402" t="n"/>
      <c r="AP84" s="685">
        <f>IF($B84="","",TEXT($A84,"yyyymmdd")&amp;"_P"&amp;$C84&amp;"_C"&amp;$F84&amp;"_"&amp;TRIM(RIGHT(SUBSTITUTE(TRIM(SUBSTITUTE($K84,CHAR(160)," "))," ",REPT(" ",60)),60))&amp;IF($O84="","","-"&amp;TRIM(RIGHT(SUBSTITUTE(TRIM(SUBSTITUTE($O84,CHAR(160)," "))," ",REPT(" ",60)),60)))&amp;IF($S84="","","-"&amp;TRIM(RIGHT(SUBSTITUTE(TRIM(SUBSTITUTE($S84,CHAR(160)," "))," ",REPT(" ",60)),60)))&amp;".jpg")</f>
        <v/>
      </c>
    </row>
    <row r="85" ht="56" customFormat="1" customHeight="1" s="242">
      <c r="A85" s="173" t="n">
        <v>22941</v>
      </c>
      <c r="B85" s="395" t="inlineStr">
        <is>
          <t>Armstrong 500</t>
        </is>
      </c>
      <c r="C85" s="396" t="n">
        <v>13</v>
      </c>
      <c r="D85" s="396" t="inlineStr">
        <is>
          <t>A</t>
        </is>
      </c>
      <c r="E85" s="396" t="n">
        <v>3</v>
      </c>
      <c r="F85" s="396" t="n">
        <v>7</v>
      </c>
      <c r="G85" s="218" t="inlineStr">
        <is>
          <t>Continental &amp; General Distributors Pty. Ltd.</t>
        </is>
      </c>
      <c r="H85" s="218" t="n"/>
      <c r="I85" s="396" t="inlineStr">
        <is>
          <t>Citroen ID19</t>
        </is>
      </c>
      <c r="J85" s="218" t="n"/>
      <c r="K85" s="396" t="inlineStr">
        <is>
          <t>Norm Beechey</t>
        </is>
      </c>
      <c r="L85" s="397" t="inlineStr">
        <is>
          <t>AUS</t>
        </is>
      </c>
      <c r="M85" s="687">
        <f>_xlfn.LET(_xlpm.d,_xlfn.XLOOKUP(K85,'[1]Birth Dates'!$A:$A,'[1]Birth Dates'!$B:$B,"",0),IF(_xlpm.d=0,"",_xlpm.d))</f>
        <v/>
      </c>
      <c r="N85" s="397">
        <f>IF(OR(M85="",A85="",NOT(ISNUMBER(M85)),M85&gt;A85),"",DATEDIF(M85,A85,"Y")&amp;" years, "&amp;DATEDIF(M85,A85,"YM")&amp;" months, "&amp;DATEDIF(M85,A85,"MD")&amp;" days")</f>
        <v/>
      </c>
      <c r="O85" s="396" t="inlineStr">
        <is>
          <t>Greg Cusack</t>
        </is>
      </c>
      <c r="P85" s="397" t="inlineStr">
        <is>
          <t>AUS</t>
        </is>
      </c>
      <c r="Q85" s="683">
        <f>_xlfn.LET(_xlpm.d,_xlfn.XLOOKUP(O85,'[1]Birth Dates'!$A:$A,'[1]Birth Dates'!$B:$B,"",0),IF(_xlpm.d=0,"",_xlpm.d))</f>
        <v/>
      </c>
      <c r="R85" s="396">
        <f>IF(OR(Q85="",A85="",NOT(ISNUMBER(Q85)),Q85&gt;A85),"",DATEDIF(Q85,A85,"Y")&amp;" years, "&amp;DATEDIF(Q85,A85,"YM")&amp;" months, "&amp;DATEDIF(Q85,A85,"MD")&amp;" days")</f>
        <v/>
      </c>
      <c r="S85" s="396" t="n"/>
      <c r="T85" s="397" t="inlineStr"/>
      <c r="U85" s="683">
        <f>_xlfn.LET(_xlpm.d,_xlfn.XLOOKUP(S85,'[1]Birth Dates'!$A:$A,'[1]Birth Dates'!$B:$B,"",0),IF(_xlpm.d=0,"",_xlpm.d))</f>
        <v/>
      </c>
      <c r="V85" s="396">
        <f>IF(OR(U85="",A85="",NOT(ISNUMBER(U85)),U85&gt;A85),"",DATEDIF(U85,A85,"Y")&amp;" years, "&amp;DATEDIF(U85,A85,"YM")&amp;" months, "&amp;DATEDIF(U85,A85,"MD")&amp;" days")</f>
        <v/>
      </c>
      <c r="W85" s="396" t="n"/>
      <c r="X85" s="217" t="n"/>
      <c r="Y85" s="217" t="n"/>
      <c r="Z85" s="684" t="n">
        <v>0</v>
      </c>
      <c r="AA85" s="671">
        <f>IF(OR(Y85="",Z85="",Z85=0),"",Y85*4.828/(Z85*24))</f>
        <v/>
      </c>
      <c r="AB85" s="400" t="n"/>
      <c r="AC85" s="400" t="n"/>
      <c r="AD85" s="671">
        <f>IF(OR(AB85="",AC85="",AC85=0),"",AB85*4.828/(AC85*24))</f>
        <v/>
      </c>
      <c r="AE85" s="436">
        <f>IF(OR(NOT(ISNUMBER(C84)),NOT(ISNUMBER(N85))),"",IF(S85&lt;&gt;"",S85,N85)-C84)</f>
        <v/>
      </c>
      <c r="AF85" s="217" t="n"/>
      <c r="AG85" s="396" t="n">
        <v>160</v>
      </c>
      <c r="AH85" s="686" t="n"/>
      <c r="AI85" s="671">
        <f>IF(OR(AG85="",AH85="",AH85=0),"",AG85*4.828/(AH85*24))</f>
        <v/>
      </c>
      <c r="AJ85" s="402" t="n"/>
      <c r="AK85" s="685" t="n"/>
      <c r="AL85" s="671">
        <f>IF(OR(AK85="",AK85="",AK85=0),"",4.828/(AK85*24))</f>
        <v/>
      </c>
      <c r="AM85" s="685" t="n"/>
      <c r="AN85" s="436">
        <f>IF(OR(NOT(ISNUMBER(C85)),NOT(ISNUMBER(W85))),"",IF(AB85&lt;&gt;"",AB85,W85)-C85)</f>
        <v/>
      </c>
      <c r="AO85" s="402" t="n"/>
      <c r="AP85" s="685">
        <f>IF($B85="","",TEXT($A85,"yyyymmdd")&amp;"_P"&amp;$C85&amp;"_C"&amp;$F85&amp;"_"&amp;TRIM(RIGHT(SUBSTITUTE(TRIM(SUBSTITUTE($K85,CHAR(160)," "))," ",REPT(" ",60)),60))&amp;IF($O85="","","-"&amp;TRIM(RIGHT(SUBSTITUTE(TRIM(SUBSTITUTE($O85,CHAR(160)," "))," ",REPT(" ",60)),60)))&amp;IF($S85="","","-"&amp;TRIM(RIGHT(SUBSTITUTE(TRIM(SUBSTITUTE($S85,CHAR(160)," "))," ",REPT(" ",60)),60)))&amp;".jpg")</f>
        <v/>
      </c>
    </row>
    <row r="86" ht="42" customFormat="1" customHeight="1" s="242">
      <c r="A86" s="173" t="n">
        <v>22941</v>
      </c>
      <c r="B86" s="395" t="inlineStr">
        <is>
          <t>Armstrong 500</t>
        </is>
      </c>
      <c r="C86" s="396" t="n">
        <v>14</v>
      </c>
      <c r="D86" s="396" t="inlineStr">
        <is>
          <t>A</t>
        </is>
      </c>
      <c r="E86" s="396" t="n">
        <v>4</v>
      </c>
      <c r="F86" s="396" t="n">
        <v>5</v>
      </c>
      <c r="G86" s="218" t="inlineStr">
        <is>
          <t>Hawthorn Auto Wreckers</t>
        </is>
      </c>
      <c r="H86" s="218" t="n"/>
      <c r="I86" s="396" t="inlineStr">
        <is>
          <t>Valiant</t>
        </is>
      </c>
      <c r="J86" s="218" t="n"/>
      <c r="K86" s="396" t="inlineStr">
        <is>
          <t>Vic Croft</t>
        </is>
      </c>
      <c r="L86" s="397" t="inlineStr">
        <is>
          <t>AUS</t>
        </is>
      </c>
      <c r="M86" s="683">
        <f>_xlfn.LET(_xlpm.d,_xlfn.XLOOKUP(K86,'[1]Birth Dates'!$A:$A,'[1]Birth Dates'!$B:$B,"",0),IF(_xlpm.d=0,"",_xlpm.d))</f>
        <v/>
      </c>
      <c r="N86" s="397">
        <f>IF(OR(M86="",A86="",NOT(ISNUMBER(M86)),M86&gt;A86),"",DATEDIF(M86,A86,"Y")&amp;" years, "&amp;DATEDIF(M86,A86,"YM")&amp;" months, "&amp;DATEDIF(M86,A86,"MD")&amp;" days")</f>
        <v/>
      </c>
      <c r="O86" s="396" t="inlineStr">
        <is>
          <t>Wal Gillespie</t>
        </is>
      </c>
      <c r="P86" s="397" t="inlineStr">
        <is>
          <t>AUS</t>
        </is>
      </c>
      <c r="Q86" s="683">
        <f>_xlfn.LET(_xlpm.d,_xlfn.XLOOKUP(O86,'[1]Birth Dates'!$A:$A,'[1]Birth Dates'!$B:$B,"",0),IF(_xlpm.d=0,"",_xlpm.d))</f>
        <v/>
      </c>
      <c r="R86" s="396">
        <f>IF(OR(Q86="",A86="",NOT(ISNUMBER(Q86)),Q86&gt;A86),"",DATEDIF(Q86,A86,"Y")&amp;" years, "&amp;DATEDIF(Q86,A86,"YM")&amp;" months, "&amp;DATEDIF(Q86,A86,"MD")&amp;" days")</f>
        <v/>
      </c>
      <c r="S86" s="396" t="n"/>
      <c r="T86" s="397" t="inlineStr"/>
      <c r="U86" s="683">
        <f>_xlfn.LET(_xlpm.d,_xlfn.XLOOKUP(S86,'[1]Birth Dates'!$A:$A,'[1]Birth Dates'!$B:$B,"",0),IF(_xlpm.d=0,"",_xlpm.d))</f>
        <v/>
      </c>
      <c r="V86" s="396">
        <f>IF(OR(U86="",A86="",NOT(ISNUMBER(U86)),U86&gt;A86),"",DATEDIF(U86,A86,"Y")&amp;" years, "&amp;DATEDIF(U86,A86,"YM")&amp;" months, "&amp;DATEDIF(U86,A86,"MD")&amp;" days")</f>
        <v/>
      </c>
      <c r="W86" s="396" t="n"/>
      <c r="X86" s="217" t="n"/>
      <c r="Y86" s="217" t="n"/>
      <c r="Z86" s="684" t="n">
        <v>0</v>
      </c>
      <c r="AA86" s="671">
        <f>IF(OR(Y86="",Z86="",Z86=0),"",Y86*4.828/(Z86*24))</f>
        <v/>
      </c>
      <c r="AB86" s="400" t="n"/>
      <c r="AC86" s="400" t="n"/>
      <c r="AD86" s="671">
        <f>IF(OR(AB86="",AC86="",AC86=0),"",AB86*4.828/(AC86*24))</f>
        <v/>
      </c>
      <c r="AE86" s="436">
        <f>IF(OR(NOT(ISNUMBER(C85)),NOT(ISNUMBER(N86))),"",IF(S86&lt;&gt;"",S86,N86)-C85)</f>
        <v/>
      </c>
      <c r="AF86" s="217" t="n"/>
      <c r="AG86" s="396" t="n">
        <v>160</v>
      </c>
      <c r="AH86" s="686" t="n"/>
      <c r="AI86" s="671">
        <f>IF(OR(AG86="",AH86="",AH86=0),"",AG86*4.828/(AH86*24))</f>
        <v/>
      </c>
      <c r="AJ86" s="402" t="n"/>
      <c r="AK86" s="685" t="n"/>
      <c r="AL86" s="671">
        <f>IF(OR(AK86="",AK86="",AK86=0),"",4.828/(AK86*24))</f>
        <v/>
      </c>
      <c r="AM86" s="685" t="n"/>
      <c r="AN86" s="436">
        <f>IF(OR(NOT(ISNUMBER(C86)),NOT(ISNUMBER(W86))),"",IF(AB86&lt;&gt;"",AB86,W86)-C86)</f>
        <v/>
      </c>
      <c r="AO86" s="402" t="n"/>
      <c r="AP86" s="685">
        <f>IF($B86="","",TEXT($A86,"yyyymmdd")&amp;"_P"&amp;$C86&amp;"_C"&amp;$F86&amp;"_"&amp;TRIM(RIGHT(SUBSTITUTE(TRIM(SUBSTITUTE($K86,CHAR(160)," "))," ",REPT(" ",60)),60))&amp;IF($O86="","","-"&amp;TRIM(RIGHT(SUBSTITUTE(TRIM(SUBSTITUTE($O86,CHAR(160)," "))," ",REPT(" ",60)),60)))&amp;IF($S86="","","-"&amp;TRIM(RIGHT(SUBSTITUTE(TRIM(SUBSTITUTE($S86,CHAR(160)," "))," ",REPT(" ",60)),60)))&amp;".jpg")</f>
        <v/>
      </c>
    </row>
    <row r="87" ht="28" customFormat="1" customHeight="1" s="242">
      <c r="A87" s="173" t="n">
        <v>22941</v>
      </c>
      <c r="B87" s="395" t="inlineStr">
        <is>
          <t>Armstrong 500</t>
        </is>
      </c>
      <c r="C87" s="396" t="n">
        <v>15</v>
      </c>
      <c r="D87" s="396" t="inlineStr">
        <is>
          <t>D</t>
        </is>
      </c>
      <c r="E87" s="396" t="n">
        <v>5</v>
      </c>
      <c r="F87" s="396" t="n">
        <v>40</v>
      </c>
      <c r="G87" s="218" t="inlineStr">
        <is>
          <t>Jack Hunnam</t>
        </is>
      </c>
      <c r="H87" s="218" t="n"/>
      <c r="I87" s="396" t="inlineStr">
        <is>
          <t>Morris 850</t>
        </is>
      </c>
      <c r="J87" s="218" t="n"/>
      <c r="K87" s="396" t="inlineStr">
        <is>
          <t>Jack Hunnam</t>
        </is>
      </c>
      <c r="L87" s="397" t="inlineStr">
        <is>
          <t>AUS</t>
        </is>
      </c>
      <c r="M87" s="683">
        <f>_xlfn.LET(_xlpm.d,_xlfn.XLOOKUP(K87,'[1]Birth Dates'!$A:$A,'[1]Birth Dates'!$B:$B,"",0),IF(_xlpm.d=0,"",_xlpm.d))</f>
        <v/>
      </c>
      <c r="N87" s="397">
        <f>IF(OR(M87="",A87="",NOT(ISNUMBER(M87)),M87&gt;A87),"",DATEDIF(M87,A87,"Y")&amp;" years, "&amp;DATEDIF(M87,A87,"YM")&amp;" months, "&amp;DATEDIF(M87,A87,"MD")&amp;" days")</f>
        <v/>
      </c>
      <c r="O87" s="396" t="inlineStr">
        <is>
          <t>John Hartnett</t>
        </is>
      </c>
      <c r="P87" s="397" t="inlineStr">
        <is>
          <t>AUS</t>
        </is>
      </c>
      <c r="Q87" s="683">
        <f>_xlfn.LET(_xlpm.d,_xlfn.XLOOKUP(O87,'[1]Birth Dates'!$A:$A,'[1]Birth Dates'!$B:$B,"",0),IF(_xlpm.d=0,"",_xlpm.d))</f>
        <v/>
      </c>
      <c r="R87" s="396">
        <f>IF(OR(Q87="",A87="",NOT(ISNUMBER(Q87)),Q87&gt;A87),"",DATEDIF(Q87,A87,"Y")&amp;" years, "&amp;DATEDIF(Q87,A87,"YM")&amp;" months, "&amp;DATEDIF(Q87,A87,"MD")&amp;" days")</f>
        <v/>
      </c>
      <c r="S87" s="396" t="n"/>
      <c r="T87" s="397" t="inlineStr"/>
      <c r="U87" s="683">
        <f>_xlfn.LET(_xlpm.d,_xlfn.XLOOKUP(S87,'[1]Birth Dates'!$A:$A,'[1]Birth Dates'!$B:$B,"",0),IF(_xlpm.d=0,"",_xlpm.d))</f>
        <v/>
      </c>
      <c r="V87" s="396">
        <f>IF(OR(U87="",A87="",NOT(ISNUMBER(U87)),U87&gt;A87),"",DATEDIF(U87,A87,"Y")&amp;" years, "&amp;DATEDIF(U87,A87,"YM")&amp;" months, "&amp;DATEDIF(U87,A87,"MD")&amp;" days")</f>
        <v/>
      </c>
      <c r="W87" s="396" t="n"/>
      <c r="X87" s="217" t="n"/>
      <c r="Y87" s="217" t="n"/>
      <c r="Z87" s="684" t="n">
        <v>0</v>
      </c>
      <c r="AA87" s="671">
        <f>IF(OR(Y87="",Z87="",Z87=0),"",Y87*4.828/(Z87*24))</f>
        <v/>
      </c>
      <c r="AB87" s="400" t="n"/>
      <c r="AC87" s="400" t="n"/>
      <c r="AD87" s="671">
        <f>IF(OR(AB87="",AC87="",AC87=0),"",AB87*4.828/(AC87*24))</f>
        <v/>
      </c>
      <c r="AE87" s="436">
        <f>IF(OR(NOT(ISNUMBER(C86)),NOT(ISNUMBER(N87))),"",IF(S87&lt;&gt;"",S87,N87)-C86)</f>
        <v/>
      </c>
      <c r="AF87" s="217" t="n"/>
      <c r="AG87" s="396" t="n">
        <v>160</v>
      </c>
      <c r="AH87" s="686" t="n"/>
      <c r="AI87" s="671">
        <f>IF(OR(AG87="",AH87="",AH87=0),"",AG87*4.828/(AH87*24))</f>
        <v/>
      </c>
      <c r="AJ87" s="402" t="n"/>
      <c r="AK87" s="685" t="n"/>
      <c r="AL87" s="671">
        <f>IF(OR(AK87="",AK87="",AK87=0),"",4.828/(AK87*24))</f>
        <v/>
      </c>
      <c r="AM87" s="685" t="n"/>
      <c r="AN87" s="436">
        <f>IF(OR(NOT(ISNUMBER(C87)),NOT(ISNUMBER(W87))),"",IF(AB87&lt;&gt;"",AB87,W87)-C87)</f>
        <v/>
      </c>
      <c r="AO87" s="402" t="n"/>
      <c r="AP87" s="685">
        <f>IF($B87="","",TEXT($A87,"yyyymmdd")&amp;"_P"&amp;$C87&amp;"_C"&amp;$F87&amp;"_"&amp;TRIM(RIGHT(SUBSTITUTE(TRIM(SUBSTITUTE($K87,CHAR(160)," "))," ",REPT(" ",60)),60))&amp;IF($O87="","","-"&amp;TRIM(RIGHT(SUBSTITUTE(TRIM(SUBSTITUTE($O87,CHAR(160)," "))," ",REPT(" ",60)),60)))&amp;IF($S87="","","-"&amp;TRIM(RIGHT(SUBSTITUTE(TRIM(SUBSTITUTE($S87,CHAR(160)," "))," ",REPT(" ",60)),60)))&amp;".jpg")</f>
        <v/>
      </c>
    </row>
    <row r="88" ht="28" customFormat="1" customHeight="1" s="242">
      <c r="A88" s="173" t="n">
        <v>22941</v>
      </c>
      <c r="B88" s="395" t="inlineStr">
        <is>
          <t>Armstrong 500</t>
        </is>
      </c>
      <c r="C88" s="396" t="n">
        <v>16</v>
      </c>
      <c r="D88" s="396" t="inlineStr">
        <is>
          <t>D</t>
        </is>
      </c>
      <c r="E88" s="396" t="n">
        <v>6</v>
      </c>
      <c r="F88" s="396" t="n">
        <v>42</v>
      </c>
      <c r="G88" s="218" t="inlineStr">
        <is>
          <t>Head Brothers</t>
        </is>
      </c>
      <c r="H88" s="218" t="n"/>
      <c r="I88" s="396" t="inlineStr">
        <is>
          <t>Morris 850</t>
        </is>
      </c>
      <c r="J88" s="218" t="n"/>
      <c r="K88" s="396" t="inlineStr">
        <is>
          <t>George Huse</t>
        </is>
      </c>
      <c r="L88" s="397" t="inlineStr">
        <is>
          <t>AUS</t>
        </is>
      </c>
      <c r="M88" s="683">
        <f>_xlfn.LET(_xlpm.d,_xlfn.XLOOKUP(K88,'[1]Birth Dates'!$A:$A,'[1]Birth Dates'!$B:$B,"",0),IF(_xlpm.d=0,"",_xlpm.d))</f>
        <v/>
      </c>
      <c r="N88" s="397">
        <f>IF(OR(M88="",A88="",NOT(ISNUMBER(M88)),M88&gt;A88),"",DATEDIF(M88,A88,"Y")&amp;" years, "&amp;DATEDIF(M88,A88,"YM")&amp;" months, "&amp;DATEDIF(M88,A88,"MD")&amp;" days")</f>
        <v/>
      </c>
      <c r="O88" s="396" t="inlineStr">
        <is>
          <t>Clarrie Head</t>
        </is>
      </c>
      <c r="P88" s="397" t="inlineStr">
        <is>
          <t>AUS</t>
        </is>
      </c>
      <c r="Q88" s="683">
        <f>_xlfn.LET(_xlpm.d,_xlfn.XLOOKUP(O88,'[1]Birth Dates'!$A:$A,'[1]Birth Dates'!$B:$B,"",0),IF(_xlpm.d=0,"",_xlpm.d))</f>
        <v/>
      </c>
      <c r="R88" s="396">
        <f>IF(OR(Q88="",A88="",NOT(ISNUMBER(Q88)),Q88&gt;A88),"",DATEDIF(Q88,A88,"Y")&amp;" years, "&amp;DATEDIF(Q88,A88,"YM")&amp;" months, "&amp;DATEDIF(Q88,A88,"MD")&amp;" days")</f>
        <v/>
      </c>
      <c r="S88" s="396" t="n"/>
      <c r="T88" s="397" t="inlineStr"/>
      <c r="U88" s="683">
        <f>_xlfn.LET(_xlpm.d,_xlfn.XLOOKUP(S88,'[1]Birth Dates'!$A:$A,'[1]Birth Dates'!$B:$B,"",0),IF(_xlpm.d=0,"",_xlpm.d))</f>
        <v/>
      </c>
      <c r="V88" s="396">
        <f>IF(OR(U88="",A88="",NOT(ISNUMBER(U88)),U88&gt;A88),"",DATEDIF(U88,A88,"Y")&amp;" years, "&amp;DATEDIF(U88,A88,"YM")&amp;" months, "&amp;DATEDIF(U88,A88,"MD")&amp;" days")</f>
        <v/>
      </c>
      <c r="W88" s="396" t="n"/>
      <c r="X88" s="217" t="n"/>
      <c r="Y88" s="217" t="n"/>
      <c r="Z88" s="684" t="n">
        <v>0</v>
      </c>
      <c r="AA88" s="671">
        <f>IF(OR(Y88="",Z88="",Z88=0),"",Y88*4.828/(Z88*24))</f>
        <v/>
      </c>
      <c r="AB88" s="400" t="n"/>
      <c r="AC88" s="400" t="n"/>
      <c r="AD88" s="671">
        <f>IF(OR(AB88="",AC88="",AC88=0),"",AB88*4.828/(AC88*24))</f>
        <v/>
      </c>
      <c r="AE88" s="436">
        <f>IF(OR(NOT(ISNUMBER(C87)),NOT(ISNUMBER(N88))),"",IF(S88&lt;&gt;"",S88,N88)-C87)</f>
        <v/>
      </c>
      <c r="AF88" s="217" t="n"/>
      <c r="AG88" s="396" t="n">
        <v>159</v>
      </c>
      <c r="AH88" s="686" t="n"/>
      <c r="AI88" s="671">
        <f>IF(OR(AG88="",AH88="",AH88=0),"",AG88*4.828/(AH88*24))</f>
        <v/>
      </c>
      <c r="AJ88" s="402" t="n"/>
      <c r="AK88" s="685" t="n"/>
      <c r="AL88" s="671">
        <f>IF(OR(AK88="",AK88="",AK88=0),"",4.828/(AK88*24))</f>
        <v/>
      </c>
      <c r="AM88" s="685" t="n"/>
      <c r="AN88" s="436">
        <f>IF(OR(NOT(ISNUMBER(C88)),NOT(ISNUMBER(W88))),"",IF(AB88&lt;&gt;"",AB88,W88)-C88)</f>
        <v/>
      </c>
      <c r="AO88" s="402" t="n"/>
      <c r="AP88" s="685">
        <f>IF($B88="","",TEXT($A88,"yyyymmdd")&amp;"_P"&amp;$C88&amp;"_C"&amp;$F88&amp;"_"&amp;TRIM(RIGHT(SUBSTITUTE(TRIM(SUBSTITUTE($K88,CHAR(160)," "))," ",REPT(" ",60)),60))&amp;IF($O88="","","-"&amp;TRIM(RIGHT(SUBSTITUTE(TRIM(SUBSTITUTE($O88,CHAR(160)," "))," ",REPT(" ",60)),60)))&amp;IF($S88="","","-"&amp;TRIM(RIGHT(SUBSTITUTE(TRIM(SUBSTITUTE($S88,CHAR(160)," "))," ",REPT(" ",60)),60)))&amp;".jpg")</f>
        <v/>
      </c>
    </row>
    <row r="89" ht="42" customFormat="1" customHeight="1" s="242">
      <c r="A89" s="173" t="n">
        <v>22941</v>
      </c>
      <c r="B89" s="395" t="inlineStr">
        <is>
          <t>Armstrong 500</t>
        </is>
      </c>
      <c r="C89" s="396" t="n">
        <v>17</v>
      </c>
      <c r="D89" s="396" t="inlineStr">
        <is>
          <t>B</t>
        </is>
      </c>
      <c r="E89" s="396" t="n">
        <v>6</v>
      </c>
      <c r="F89" s="396" t="n">
        <v>24</v>
      </c>
      <c r="G89" s="218" t="inlineStr">
        <is>
          <t>Hilltop Autos</t>
        </is>
      </c>
      <c r="H89" s="218" t="n"/>
      <c r="I89" s="396" t="inlineStr">
        <is>
          <t>Austin Freeway</t>
        </is>
      </c>
      <c r="J89" s="218" t="n"/>
      <c r="K89" s="396" t="inlineStr">
        <is>
          <t>Lex Davison</t>
        </is>
      </c>
      <c r="L89" s="397" t="inlineStr">
        <is>
          <t>AUS</t>
        </is>
      </c>
      <c r="M89" s="683">
        <f>_xlfn.LET(_xlpm.d,_xlfn.XLOOKUP(K89,'[1]Birth Dates'!$A:$A,'[1]Birth Dates'!$B:$B,"",0),IF(_xlpm.d=0,"",_xlpm.d))</f>
        <v/>
      </c>
      <c r="N89" s="397">
        <f>IF(OR(M89="",A89="",NOT(ISNUMBER(M89)),M89&gt;A89),"",DATEDIF(M89,A89,"Y")&amp;" years, "&amp;DATEDIF(M89,A89,"YM")&amp;" months, "&amp;DATEDIF(M89,A89,"MD")&amp;" days")</f>
        <v/>
      </c>
      <c r="O89" s="396" t="inlineStr">
        <is>
          <t>John Brindley</t>
        </is>
      </c>
      <c r="P89" s="397" t="inlineStr">
        <is>
          <t>AUS</t>
        </is>
      </c>
      <c r="Q89" s="683">
        <f>_xlfn.LET(_xlpm.d,_xlfn.XLOOKUP(O89,'[1]Birth Dates'!$A:$A,'[1]Birth Dates'!$B:$B,"",0),IF(_xlpm.d=0,"",_xlpm.d))</f>
        <v/>
      </c>
      <c r="R89" s="396">
        <f>IF(OR(Q89="",A89="",NOT(ISNUMBER(Q89)),Q89&gt;A89),"",DATEDIF(Q89,A89,"Y")&amp;" years, "&amp;DATEDIF(Q89,A89,"YM")&amp;" months, "&amp;DATEDIF(Q89,A89,"MD")&amp;" days")</f>
        <v/>
      </c>
      <c r="S89" s="396" t="inlineStr">
        <is>
          <t>P. Trueman</t>
        </is>
      </c>
      <c r="T89" s="397" t="inlineStr">
        <is>
          <t>AUS</t>
        </is>
      </c>
      <c r="U89" s="683">
        <f>_xlfn.LET(_xlpm.d,_xlfn.XLOOKUP(S89,'[1]Birth Dates'!$A:$A,'[1]Birth Dates'!$B:$B,"",0),IF(_xlpm.d=0,"",_xlpm.d))</f>
        <v/>
      </c>
      <c r="V89" s="396">
        <f>IF(OR(U89="",A89="",NOT(ISNUMBER(U89)),U89&gt;A89),"",DATEDIF(U89,A89,"Y")&amp;" years, "&amp;DATEDIF(U89,A89,"YM")&amp;" months, "&amp;DATEDIF(U89,A89,"MD")&amp;" days")</f>
        <v/>
      </c>
      <c r="W89" s="396" t="n"/>
      <c r="X89" s="217" t="n"/>
      <c r="Y89" s="217" t="n"/>
      <c r="Z89" s="684" t="n">
        <v>0</v>
      </c>
      <c r="AA89" s="671">
        <f>IF(OR(Y89="",Z89="",Z89=0),"",Y89*4.828/(Z89*24))</f>
        <v/>
      </c>
      <c r="AB89" s="400" t="n"/>
      <c r="AC89" s="400" t="n"/>
      <c r="AD89" s="671">
        <f>IF(OR(AB89="",AC89="",AC89=0),"",AB89*4.828/(AC89*24))</f>
        <v/>
      </c>
      <c r="AE89" s="436">
        <f>IF(OR(NOT(ISNUMBER(C88)),NOT(ISNUMBER(N89))),"",IF(S89&lt;&gt;"",S89,N89)-C88)</f>
        <v/>
      </c>
      <c r="AF89" s="217" t="n"/>
      <c r="AG89" s="396" t="n">
        <v>159</v>
      </c>
      <c r="AH89" s="686" t="n"/>
      <c r="AI89" s="671">
        <f>IF(OR(AG89="",AH89="",AH89=0),"",AG89*4.828/(AH89*24))</f>
        <v/>
      </c>
      <c r="AJ89" s="402" t="n"/>
      <c r="AK89" s="685" t="n"/>
      <c r="AL89" s="671">
        <f>IF(OR(AK89="",AK89="",AK89=0),"",4.828/(AK89*24))</f>
        <v/>
      </c>
      <c r="AM89" s="685" t="n"/>
      <c r="AN89" s="436">
        <f>IF(OR(NOT(ISNUMBER(C89)),NOT(ISNUMBER(W89))),"",IF(AB89&lt;&gt;"",AB89,W89)-C89)</f>
        <v/>
      </c>
      <c r="AO89" s="402" t="n"/>
      <c r="AP89" s="685">
        <f>IF($B89="","",TEXT($A89,"yyyymmdd")&amp;"_P"&amp;$C89&amp;"_C"&amp;$F89&amp;"_"&amp;TRIM(RIGHT(SUBSTITUTE(TRIM(SUBSTITUTE($K89,CHAR(160)," "))," ",REPT(" ",60)),60))&amp;IF($O89="","","-"&amp;TRIM(RIGHT(SUBSTITUTE(TRIM(SUBSTITUTE($O89,CHAR(160)," "))," ",REPT(" ",60)),60)))&amp;IF($S89="","","-"&amp;TRIM(RIGHT(SUBSTITUTE(TRIM(SUBSTITUTE($S89,CHAR(160)," "))," ",REPT(" ",60)),60)))&amp;".jpg")</f>
        <v/>
      </c>
    </row>
    <row r="90" ht="28" customFormat="1" customHeight="1" s="242">
      <c r="A90" s="173" t="n">
        <v>22941</v>
      </c>
      <c r="B90" s="395" t="inlineStr">
        <is>
          <t>Armstrong 500</t>
        </is>
      </c>
      <c r="C90" s="396" t="n">
        <v>18</v>
      </c>
      <c r="D90" s="396" t="inlineStr">
        <is>
          <t>C</t>
        </is>
      </c>
      <c r="E90" s="396" t="n">
        <v>2</v>
      </c>
      <c r="F90" s="396" t="n">
        <v>34</v>
      </c>
      <c r="G90" s="218" t="inlineStr">
        <is>
          <t>Edney's Garage</t>
        </is>
      </c>
      <c r="H90" s="218" t="n"/>
      <c r="I90" s="396" t="inlineStr">
        <is>
          <t>Morris Elite</t>
        </is>
      </c>
      <c r="J90" s="218" t="n"/>
      <c r="K90" s="396" t="inlineStr">
        <is>
          <t>Alan Edney</t>
        </is>
      </c>
      <c r="L90" s="397" t="inlineStr">
        <is>
          <t>AUS</t>
        </is>
      </c>
      <c r="M90" s="683">
        <f>_xlfn.LET(_xlpm.d,_xlfn.XLOOKUP(K90,'[1]Birth Dates'!$A:$A,'[1]Birth Dates'!$B:$B,"",0),IF(_xlpm.d=0,"",_xlpm.d))</f>
        <v/>
      </c>
      <c r="N90" s="397">
        <f>IF(OR(M90="",A90="",NOT(ISNUMBER(M90)),M90&gt;A90),"",DATEDIF(M90,A90,"Y")&amp;" years, "&amp;DATEDIF(M90,A90,"YM")&amp;" months, "&amp;DATEDIF(M90,A90,"MD")&amp;" days")</f>
        <v/>
      </c>
      <c r="O90" s="396" t="inlineStr">
        <is>
          <t>Greg Fayers</t>
        </is>
      </c>
      <c r="P90" s="397" t="inlineStr">
        <is>
          <t>AUS</t>
        </is>
      </c>
      <c r="Q90" s="683">
        <f>_xlfn.LET(_xlpm.d,_xlfn.XLOOKUP(O90,'[1]Birth Dates'!$A:$A,'[1]Birth Dates'!$B:$B,"",0),IF(_xlpm.d=0,"",_xlpm.d))</f>
        <v/>
      </c>
      <c r="R90" s="396">
        <f>IF(OR(Q90="",A90="",NOT(ISNUMBER(Q90)),Q90&gt;A90),"",DATEDIF(Q90,A90,"Y")&amp;" years, "&amp;DATEDIF(Q90,A90,"YM")&amp;" months, "&amp;DATEDIF(Q90,A90,"MD")&amp;" days")</f>
        <v/>
      </c>
      <c r="S90" s="396" t="n"/>
      <c r="T90" s="397" t="inlineStr"/>
      <c r="U90" s="683">
        <f>_xlfn.LET(_xlpm.d,_xlfn.XLOOKUP(S90,'[1]Birth Dates'!$A:$A,'[1]Birth Dates'!$B:$B,"",0),IF(_xlpm.d=0,"",_xlpm.d))</f>
        <v/>
      </c>
      <c r="V90" s="396">
        <f>IF(OR(U90="",A90="",NOT(ISNUMBER(U90)),U90&gt;A90),"",DATEDIF(U90,A90,"Y")&amp;" years, "&amp;DATEDIF(U90,A90,"YM")&amp;" months, "&amp;DATEDIF(U90,A90,"MD")&amp;" days")</f>
        <v/>
      </c>
      <c r="W90" s="396" t="n"/>
      <c r="X90" s="217" t="n"/>
      <c r="Y90" s="217" t="n"/>
      <c r="Z90" s="684" t="n">
        <v>0</v>
      </c>
      <c r="AA90" s="671">
        <f>IF(OR(Y90="",Z90="",Z90=0),"",Y90*4.828/(Z90*24))</f>
        <v/>
      </c>
      <c r="AB90" s="400" t="n"/>
      <c r="AC90" s="400" t="n"/>
      <c r="AD90" s="671">
        <f>IF(OR(AB90="",AC90="",AC90=0),"",AB90*4.828/(AC90*24))</f>
        <v/>
      </c>
      <c r="AE90" s="436">
        <f>IF(OR(NOT(ISNUMBER(C89)),NOT(ISNUMBER(N90))),"",IF(S90&lt;&gt;"",S90,N90)-C89)</f>
        <v/>
      </c>
      <c r="AF90" s="217" t="n"/>
      <c r="AG90" s="396" t="n">
        <v>158</v>
      </c>
      <c r="AH90" s="686" t="n"/>
      <c r="AI90" s="671">
        <f>IF(OR(AG90="",AH90="",AH90=0),"",AG90*4.828/(AH90*24))</f>
        <v/>
      </c>
      <c r="AJ90" s="402" t="n"/>
      <c r="AK90" s="685" t="n"/>
      <c r="AL90" s="671">
        <f>IF(OR(AK90="",AK90="",AK90=0),"",4.828/(AK90*24))</f>
        <v/>
      </c>
      <c r="AM90" s="685" t="n"/>
      <c r="AN90" s="436">
        <f>IF(OR(NOT(ISNUMBER(C90)),NOT(ISNUMBER(W90))),"",IF(AB90&lt;&gt;"",AB90,W90)-C90)</f>
        <v/>
      </c>
      <c r="AO90" s="402" t="n"/>
      <c r="AP90" s="685">
        <f>IF($B90="","",TEXT($A90,"yyyymmdd")&amp;"_P"&amp;$C90&amp;"_C"&amp;$F90&amp;"_"&amp;TRIM(RIGHT(SUBSTITUTE(TRIM(SUBSTITUTE($K90,CHAR(160)," "))," ",REPT(" ",60)),60))&amp;IF($O90="","","-"&amp;TRIM(RIGHT(SUBSTITUTE(TRIM(SUBSTITUTE($O90,CHAR(160)," "))," ",REPT(" ",60)),60)))&amp;IF($S90="","","-"&amp;TRIM(RIGHT(SUBSTITUTE(TRIM(SUBSTITUTE($S90,CHAR(160)," "))," ",REPT(" ",60)),60)))&amp;".jpg")</f>
        <v/>
      </c>
    </row>
    <row r="91" ht="28" customFormat="1" customHeight="1" s="242">
      <c r="A91" s="173" t="n">
        <v>22941</v>
      </c>
      <c r="B91" s="395" t="inlineStr">
        <is>
          <t>Armstrong 500</t>
        </is>
      </c>
      <c r="C91" s="396" t="n">
        <v>19</v>
      </c>
      <c r="D91" s="396" t="inlineStr">
        <is>
          <t>D</t>
        </is>
      </c>
      <c r="E91" s="396" t="n">
        <v>7</v>
      </c>
      <c r="F91" s="396" t="n">
        <v>51</v>
      </c>
      <c r="G91" s="218" t="inlineStr">
        <is>
          <t>G.A. Gibson</t>
        </is>
      </c>
      <c r="H91" s="218" t="n"/>
      <c r="I91" s="396" t="inlineStr">
        <is>
          <t>Triumph Herald</t>
        </is>
      </c>
      <c r="J91" s="218" t="n"/>
      <c r="K91" s="396" t="inlineStr">
        <is>
          <t>Hoot Gibson</t>
        </is>
      </c>
      <c r="L91" s="397" t="inlineStr">
        <is>
          <t>AUS</t>
        </is>
      </c>
      <c r="M91" s="683">
        <f>_xlfn.LET(_xlpm.d,_xlfn.XLOOKUP(K91,'[1]Birth Dates'!$A:$A,'[1]Birth Dates'!$B:$B,"",0),IF(_xlpm.d=0,"",_xlpm.d))</f>
        <v/>
      </c>
      <c r="N91" s="397">
        <f>IF(OR(M91="",A91="",NOT(ISNUMBER(M91)),M91&gt;A91),"",DATEDIF(M91,A91,"Y")&amp;" years, "&amp;DATEDIF(M91,A91,"YM")&amp;" months, "&amp;DATEDIF(M91,A91,"MD")&amp;" days")</f>
        <v/>
      </c>
      <c r="O91" s="396" t="inlineStr">
        <is>
          <t>Paul England</t>
        </is>
      </c>
      <c r="P91" s="397" t="inlineStr">
        <is>
          <t>AUS</t>
        </is>
      </c>
      <c r="Q91" s="683">
        <f>_xlfn.LET(_xlpm.d,_xlfn.XLOOKUP(O91,'[1]Birth Dates'!$A:$A,'[1]Birth Dates'!$B:$B,"",0),IF(_xlpm.d=0,"",_xlpm.d))</f>
        <v/>
      </c>
      <c r="R91" s="396">
        <f>IF(OR(Q91="",A91="",NOT(ISNUMBER(Q91)),Q91&gt;A91),"",DATEDIF(Q91,A91,"Y")&amp;" years, "&amp;DATEDIF(Q91,A91,"YM")&amp;" months, "&amp;DATEDIF(Q91,A91,"MD")&amp;" days")</f>
        <v/>
      </c>
      <c r="S91" s="396" t="inlineStr">
        <is>
          <t>Jack Madden</t>
        </is>
      </c>
      <c r="T91" s="397" t="inlineStr">
        <is>
          <t>AUS</t>
        </is>
      </c>
      <c r="U91" s="683">
        <f>_xlfn.LET(_xlpm.d,_xlfn.XLOOKUP(S91,'[1]Birth Dates'!$A:$A,'[1]Birth Dates'!$B:$B,"",0),IF(_xlpm.d=0,"",_xlpm.d))</f>
        <v/>
      </c>
      <c r="V91" s="396">
        <f>IF(OR(U91="",A91="",NOT(ISNUMBER(U91)),U91&gt;A91),"",DATEDIF(U91,A91,"Y")&amp;" years, "&amp;DATEDIF(U91,A91,"YM")&amp;" months, "&amp;DATEDIF(U91,A91,"MD")&amp;" days")</f>
        <v/>
      </c>
      <c r="W91" s="396" t="n"/>
      <c r="X91" s="217" t="n"/>
      <c r="Y91" s="217" t="n"/>
      <c r="Z91" s="684" t="n">
        <v>0</v>
      </c>
      <c r="AA91" s="671">
        <f>IF(OR(Y91="",Z91="",Z91=0),"",Y91*4.828/(Z91*24))</f>
        <v/>
      </c>
      <c r="AB91" s="400" t="n"/>
      <c r="AC91" s="400" t="n"/>
      <c r="AD91" s="671">
        <f>IF(OR(AB91="",AC91="",AC91=0),"",AB91*4.828/(AC91*24))</f>
        <v/>
      </c>
      <c r="AE91" s="436">
        <f>IF(OR(NOT(ISNUMBER(C90)),NOT(ISNUMBER(N91))),"",IF(S91&lt;&gt;"",S91,N91)-C90)</f>
        <v/>
      </c>
      <c r="AF91" s="217" t="n"/>
      <c r="AG91" s="396" t="n">
        <v>157</v>
      </c>
      <c r="AH91" s="686" t="n"/>
      <c r="AI91" s="671">
        <f>IF(OR(AG91="",AH91="",AH91=0),"",AG91*4.828/(AH91*24))</f>
        <v/>
      </c>
      <c r="AJ91" s="402" t="n"/>
      <c r="AK91" s="685" t="n"/>
      <c r="AL91" s="671">
        <f>IF(OR(AK91="",AK91="",AK91=0),"",4.828/(AK91*24))</f>
        <v/>
      </c>
      <c r="AM91" s="685" t="n"/>
      <c r="AN91" s="436">
        <f>IF(OR(NOT(ISNUMBER(C91)),NOT(ISNUMBER(W91))),"",IF(AB91&lt;&gt;"",AB91,W91)-C91)</f>
        <v/>
      </c>
      <c r="AO91" s="402" t="n"/>
      <c r="AP91" s="685">
        <f>IF($B91="","",TEXT($A91,"yyyymmdd")&amp;"_P"&amp;$C91&amp;"_C"&amp;$F91&amp;"_"&amp;TRIM(RIGHT(SUBSTITUTE(TRIM(SUBSTITUTE($K91,CHAR(160)," "))," ",REPT(" ",60)),60))&amp;IF($O91="","","-"&amp;TRIM(RIGHT(SUBSTITUTE(TRIM(SUBSTITUTE($O91,CHAR(160)," "))," ",REPT(" ",60)),60)))&amp;IF($S91="","","-"&amp;TRIM(RIGHT(SUBSTITUTE(TRIM(SUBSTITUTE($S91,CHAR(160)," "))," ",REPT(" ",60)),60)))&amp;".jpg")</f>
        <v/>
      </c>
    </row>
    <row r="92" ht="42" customFormat="1" customHeight="1" s="242">
      <c r="A92" s="173" t="n">
        <v>22941</v>
      </c>
      <c r="B92" s="395" t="inlineStr">
        <is>
          <t>Armstrong 500</t>
        </is>
      </c>
      <c r="C92" s="396" t="n">
        <v>20</v>
      </c>
      <c r="D92" s="396" t="inlineStr">
        <is>
          <t>C</t>
        </is>
      </c>
      <c r="E92" s="396" t="n">
        <v>3</v>
      </c>
      <c r="F92" s="396" t="n">
        <v>33</v>
      </c>
      <c r="G92" s="218" t="inlineStr">
        <is>
          <t>Eiffel Tower Group Pty. Ltd.</t>
        </is>
      </c>
      <c r="H92" s="218" t="n"/>
      <c r="I92" s="396" t="inlineStr">
        <is>
          <t>Simca Aronde</t>
        </is>
      </c>
      <c r="J92" s="218" t="n"/>
      <c r="K92" s="396" t="inlineStr">
        <is>
          <t>Diane Leighton</t>
        </is>
      </c>
      <c r="L92" s="397" t="inlineStr">
        <is>
          <t>AUS</t>
        </is>
      </c>
      <c r="M92" s="683">
        <f>_xlfn.LET(_xlpm.d,_xlfn.XLOOKUP(K92,'[1]Birth Dates'!$A:$A,'[1]Birth Dates'!$B:$B,"",0),IF(_xlpm.d=0,"",_xlpm.d))</f>
        <v/>
      </c>
      <c r="N92" s="397">
        <f>IF(OR(M92="",A92="",NOT(ISNUMBER(M92)),M92&gt;A92),"",DATEDIF(M92,A92,"Y")&amp;" years, "&amp;DATEDIF(M92,A92,"YM")&amp;" months, "&amp;DATEDIF(M92,A92,"MD")&amp;" days")</f>
        <v/>
      </c>
      <c r="O92" s="396" t="inlineStr">
        <is>
          <t>Ann Bennett</t>
        </is>
      </c>
      <c r="P92" s="397" t="inlineStr">
        <is>
          <t>AUS</t>
        </is>
      </c>
      <c r="Q92" s="683">
        <f>_xlfn.LET(_xlpm.d,_xlfn.XLOOKUP(O92,'[1]Birth Dates'!$A:$A,'[1]Birth Dates'!$B:$B,"",0),IF(_xlpm.d=0,"",_xlpm.d))</f>
        <v/>
      </c>
      <c r="R92" s="396">
        <f>IF(OR(Q92="",A92="",NOT(ISNUMBER(Q92)),Q92&gt;A92),"",DATEDIF(Q92,A92,"Y")&amp;" years, "&amp;DATEDIF(Q92,A92,"YM")&amp;" months, "&amp;DATEDIF(Q92,A92,"MD")&amp;" days")</f>
        <v/>
      </c>
      <c r="S92" s="404" t="inlineStr">
        <is>
          <t>Pam Murison</t>
        </is>
      </c>
      <c r="T92" s="397" t="inlineStr">
        <is>
          <t>AUS</t>
        </is>
      </c>
      <c r="U92" s="683">
        <f>_xlfn.LET(_xlpm.d,_xlfn.XLOOKUP(S92,'[1]Birth Dates'!$A:$A,'[1]Birth Dates'!$B:$B,"",0),IF(_xlpm.d=0,"",_xlpm.d))</f>
        <v/>
      </c>
      <c r="V92" s="396">
        <f>IF(OR(U92="",A92="",NOT(ISNUMBER(U92)),U92&gt;A92),"",DATEDIF(U92,A92,"Y")&amp;" years, "&amp;DATEDIF(U92,A92,"YM")&amp;" months, "&amp;DATEDIF(U92,A92,"MD")&amp;" days")</f>
        <v/>
      </c>
      <c r="W92" s="396" t="n"/>
      <c r="X92" s="217" t="n"/>
      <c r="Y92" s="217" t="n"/>
      <c r="Z92" s="684" t="n">
        <v>0</v>
      </c>
      <c r="AA92" s="671">
        <f>IF(OR(Y92="",Z92="",Z92=0),"",Y92*4.828/(Z92*24))</f>
        <v/>
      </c>
      <c r="AB92" s="400" t="n"/>
      <c r="AC92" s="400" t="n"/>
      <c r="AD92" s="671">
        <f>IF(OR(AB92="",AC92="",AC92=0),"",AB92*4.828/(AC92*24))</f>
        <v/>
      </c>
      <c r="AE92" s="436">
        <f>IF(OR(NOT(ISNUMBER(C91)),NOT(ISNUMBER(N92))),"",IF(S92&lt;&gt;"",S92,N92)-C91)</f>
        <v/>
      </c>
      <c r="AF92" s="217" t="n"/>
      <c r="AG92" s="396" t="n">
        <v>157</v>
      </c>
      <c r="AH92" s="686" t="n"/>
      <c r="AI92" s="671">
        <f>IF(OR(AG92="",AH92="",AH92=0),"",AG92*4.828/(AH92*24))</f>
        <v/>
      </c>
      <c r="AJ92" s="402" t="n"/>
      <c r="AK92" s="685" t="n"/>
      <c r="AL92" s="671">
        <f>IF(OR(AK92="",AK92="",AK92=0),"",4.828/(AK92*24))</f>
        <v/>
      </c>
      <c r="AM92" s="685" t="n"/>
      <c r="AN92" s="436">
        <f>IF(OR(NOT(ISNUMBER(C92)),NOT(ISNUMBER(W92))),"",IF(AB92&lt;&gt;"",AB92,W92)-C92)</f>
        <v/>
      </c>
      <c r="AO92" s="402" t="n"/>
      <c r="AP92" s="685">
        <f>IF($B92="","",TEXT($A92,"yyyymmdd")&amp;"_P"&amp;$C92&amp;"_C"&amp;$F92&amp;"_"&amp;TRIM(RIGHT(SUBSTITUTE(TRIM(SUBSTITUTE($K92,CHAR(160)," "))," ",REPT(" ",60)),60))&amp;IF($O92="","","-"&amp;TRIM(RIGHT(SUBSTITUTE(TRIM(SUBSTITUTE($O92,CHAR(160)," "))," ",REPT(" ",60)),60)))&amp;IF($S92="","","-"&amp;TRIM(RIGHT(SUBSTITUTE(TRIM(SUBSTITUTE($S92,CHAR(160)," "))," ",REPT(" ",60)),60)))&amp;".jpg")</f>
        <v/>
      </c>
    </row>
    <row r="93" ht="28" customFormat="1" customHeight="1" s="242">
      <c r="A93" s="173" t="n">
        <v>22941</v>
      </c>
      <c r="B93" s="395" t="inlineStr">
        <is>
          <t>Armstrong 500</t>
        </is>
      </c>
      <c r="C93" s="396" t="n">
        <v>21</v>
      </c>
      <c r="D93" s="396" t="inlineStr">
        <is>
          <t>D</t>
        </is>
      </c>
      <c r="E93" s="396" t="n">
        <v>8</v>
      </c>
      <c r="F93" s="396" t="n">
        <v>44</v>
      </c>
      <c r="G93" s="218" t="inlineStr">
        <is>
          <t>S.D. Hughes</t>
        </is>
      </c>
      <c r="H93" s="218" t="n"/>
      <c r="I93" s="396" t="inlineStr">
        <is>
          <t>Ford Anglia</t>
        </is>
      </c>
      <c r="J93" s="218" t="n"/>
      <c r="K93" s="396" t="inlineStr">
        <is>
          <t>Graham Hoinville</t>
        </is>
      </c>
      <c r="L93" s="397" t="inlineStr">
        <is>
          <t>AUS</t>
        </is>
      </c>
      <c r="M93" s="683">
        <f>_xlfn.LET(_xlpm.d,_xlfn.XLOOKUP(K93,'[1]Birth Dates'!$A:$A,'[1]Birth Dates'!$B:$B,"",0),IF(_xlpm.d=0,"",_xlpm.d))</f>
        <v/>
      </c>
      <c r="N93" s="397">
        <f>IF(OR(M93="",A93="",NOT(ISNUMBER(M93)),M93&gt;A93),"",DATEDIF(M93,A93,"Y")&amp;" years, "&amp;DATEDIF(M93,A93,"YM")&amp;" months, "&amp;DATEDIF(M93,A93,"MD")&amp;" days")</f>
        <v/>
      </c>
      <c r="O93" s="396" t="inlineStr">
        <is>
          <t>Kevin Burns</t>
        </is>
      </c>
      <c r="P93" s="397" t="inlineStr">
        <is>
          <t>AUS</t>
        </is>
      </c>
      <c r="Q93" s="683">
        <f>_xlfn.LET(_xlpm.d,_xlfn.XLOOKUP(O93,'[1]Birth Dates'!$A:$A,'[1]Birth Dates'!$B:$B,"",0),IF(_xlpm.d=0,"",_xlpm.d))</f>
        <v/>
      </c>
      <c r="R93" s="396">
        <f>IF(OR(Q93="",A93="",NOT(ISNUMBER(Q93)),Q93&gt;A93),"",DATEDIF(Q93,A93,"Y")&amp;" years, "&amp;DATEDIF(Q93,A93,"YM")&amp;" months, "&amp;DATEDIF(Q93,A93,"MD")&amp;" days")</f>
        <v/>
      </c>
      <c r="S93" s="396" t="n"/>
      <c r="T93" s="397" t="inlineStr"/>
      <c r="U93" s="683">
        <f>_xlfn.LET(_xlpm.d,_xlfn.XLOOKUP(S93,'[1]Birth Dates'!$A:$A,'[1]Birth Dates'!$B:$B,"",0),IF(_xlpm.d=0,"",_xlpm.d))</f>
        <v/>
      </c>
      <c r="V93" s="396">
        <f>IF(OR(U93="",A93="",NOT(ISNUMBER(U93)),U93&gt;A93),"",DATEDIF(U93,A93,"Y")&amp;" years, "&amp;DATEDIF(U93,A93,"YM")&amp;" months, "&amp;DATEDIF(U93,A93,"MD")&amp;" days")</f>
        <v/>
      </c>
      <c r="W93" s="396" t="n"/>
      <c r="X93" s="217" t="n"/>
      <c r="Y93" s="217" t="n"/>
      <c r="Z93" s="684" t="n">
        <v>0</v>
      </c>
      <c r="AA93" s="671">
        <f>IF(OR(Y93="",Z93="",Z93=0),"",Y93*4.828/(Z93*24))</f>
        <v/>
      </c>
      <c r="AB93" s="400" t="n"/>
      <c r="AC93" s="400" t="n"/>
      <c r="AD93" s="671">
        <f>IF(OR(AB93="",AC93="",AC93=0),"",AB93*4.828/(AC93*24))</f>
        <v/>
      </c>
      <c r="AE93" s="436">
        <f>IF(OR(NOT(ISNUMBER(C92)),NOT(ISNUMBER(N93))),"",IF(S93&lt;&gt;"",S93,N93)-C92)</f>
        <v/>
      </c>
      <c r="AF93" s="217" t="n"/>
      <c r="AG93" s="396" t="n">
        <v>157</v>
      </c>
      <c r="AH93" s="686" t="n"/>
      <c r="AI93" s="671">
        <f>IF(OR(AG93="",AH93="",AH93=0),"",AG93*4.828/(AH93*24))</f>
        <v/>
      </c>
      <c r="AJ93" s="402" t="n"/>
      <c r="AK93" s="685" t="n"/>
      <c r="AL93" s="671">
        <f>IF(OR(AK93="",AK93="",AK93=0),"",4.828/(AK93*24))</f>
        <v/>
      </c>
      <c r="AM93" s="685" t="n"/>
      <c r="AN93" s="436">
        <f>IF(OR(NOT(ISNUMBER(C93)),NOT(ISNUMBER(W93))),"",IF(AB93&lt;&gt;"",AB93,W93)-C93)</f>
        <v/>
      </c>
      <c r="AO93" s="402" t="n"/>
      <c r="AP93" s="685">
        <f>IF($B93="","",TEXT($A93,"yyyymmdd")&amp;"_P"&amp;$C93&amp;"_C"&amp;$F93&amp;"_"&amp;TRIM(RIGHT(SUBSTITUTE(TRIM(SUBSTITUTE($K93,CHAR(160)," "))," ",REPT(" ",60)),60))&amp;IF($O93="","","-"&amp;TRIM(RIGHT(SUBSTITUTE(TRIM(SUBSTITUTE($O93,CHAR(160)," "))," ",REPT(" ",60)),60)))&amp;IF($S93="","","-"&amp;TRIM(RIGHT(SUBSTITUTE(TRIM(SUBSTITUTE($S93,CHAR(160)," "))," ",REPT(" ",60)),60)))&amp;".jpg")</f>
        <v/>
      </c>
    </row>
    <row r="94" ht="42" customFormat="1" customHeight="1" s="242">
      <c r="A94" s="173" t="n">
        <v>22941</v>
      </c>
      <c r="B94" s="395" t="inlineStr">
        <is>
          <t>Armstrong 500</t>
        </is>
      </c>
      <c r="C94" s="396" t="n">
        <v>22</v>
      </c>
      <c r="D94" s="396" t="inlineStr">
        <is>
          <t>A</t>
        </is>
      </c>
      <c r="E94" s="396" t="n">
        <v>5</v>
      </c>
      <c r="F94" s="396" t="n">
        <v>8</v>
      </c>
      <c r="G94" s="217" t="inlineStr">
        <is>
          <t>Scuderia Veloce</t>
        </is>
      </c>
      <c r="H94" s="217" t="n"/>
      <c r="I94" s="396" t="inlineStr">
        <is>
          <t>Citroen ID19</t>
        </is>
      </c>
      <c r="J94" s="217" t="n"/>
      <c r="K94" s="396" t="inlineStr">
        <is>
          <t>Bill Buckle</t>
        </is>
      </c>
      <c r="L94" s="397" t="inlineStr">
        <is>
          <t>AUS</t>
        </is>
      </c>
      <c r="M94" s="683">
        <f>_xlfn.LET(_xlpm.d,_xlfn.XLOOKUP(K94,'[1]Birth Dates'!$A:$A,'[1]Birth Dates'!$B:$B,"",0),IF(_xlpm.d=0,"",_xlpm.d))</f>
        <v/>
      </c>
      <c r="N94" s="397">
        <f>IF(OR(M94="",A94="",NOT(ISNUMBER(M94)),M94&gt;A94),"",DATEDIF(M94,A94,"Y")&amp;" years, "&amp;DATEDIF(M94,A94,"YM")&amp;" months, "&amp;DATEDIF(M94,A94,"MD")&amp;" days")</f>
        <v/>
      </c>
      <c r="O94" s="396" t="inlineStr">
        <is>
          <t>Brian Foley</t>
        </is>
      </c>
      <c r="P94" s="397" t="inlineStr">
        <is>
          <t>AUS</t>
        </is>
      </c>
      <c r="Q94" s="683">
        <f>_xlfn.LET(_xlpm.d,_xlfn.XLOOKUP(O94,'[1]Birth Dates'!$A:$A,'[1]Birth Dates'!$B:$B,"",0),IF(_xlpm.d=0,"",_xlpm.d))</f>
        <v/>
      </c>
      <c r="R94" s="396">
        <f>IF(OR(Q94="",A94="",NOT(ISNUMBER(Q94)),Q94&gt;A94),"",DATEDIF(Q94,A94,"Y")&amp;" years, "&amp;DATEDIF(Q94,A94,"YM")&amp;" months, "&amp;DATEDIF(Q94,A94,"MD")&amp;" days")</f>
        <v/>
      </c>
      <c r="S94" s="396" t="n"/>
      <c r="T94" s="397" t="inlineStr"/>
      <c r="U94" s="683">
        <f>_xlfn.LET(_xlpm.d,_xlfn.XLOOKUP(S94,'[1]Birth Dates'!$A:$A,'[1]Birth Dates'!$B:$B,"",0),IF(_xlpm.d=0,"",_xlpm.d))</f>
        <v/>
      </c>
      <c r="V94" s="396">
        <f>IF(OR(U94="",A94="",NOT(ISNUMBER(U94)),U94&gt;A94),"",DATEDIF(U94,A94,"Y")&amp;" years, "&amp;DATEDIF(U94,A94,"YM")&amp;" months, "&amp;DATEDIF(U94,A94,"MD")&amp;" days")</f>
        <v/>
      </c>
      <c r="W94" s="396" t="n"/>
      <c r="X94" s="217" t="n"/>
      <c r="Y94" s="217" t="n"/>
      <c r="Z94" s="684" t="n">
        <v>0</v>
      </c>
      <c r="AA94" s="671">
        <f>IF(OR(Y94="",Z94="",Z94=0),"",Y94*4.828/(Z94*24))</f>
        <v/>
      </c>
      <c r="AB94" s="400" t="n"/>
      <c r="AC94" s="400" t="n"/>
      <c r="AD94" s="671">
        <f>IF(OR(AB94="",AC94="",AC94=0),"",AB94*4.828/(AC94*24))</f>
        <v/>
      </c>
      <c r="AE94" s="436">
        <f>IF(OR(NOT(ISNUMBER(C93)),NOT(ISNUMBER(N94))),"",IF(S94&lt;&gt;"",S94,N94)-C93)</f>
        <v/>
      </c>
      <c r="AF94" s="217" t="n"/>
      <c r="AG94" s="396" t="n">
        <v>156</v>
      </c>
      <c r="AH94" s="686" t="n"/>
      <c r="AI94" s="671">
        <f>IF(OR(AG94="",AH94="",AH94=0),"",AG94*4.828/(AH94*24))</f>
        <v/>
      </c>
      <c r="AJ94" s="402" t="n"/>
      <c r="AK94" s="685" t="n"/>
      <c r="AL94" s="671">
        <f>IF(OR(AK94="",AK94="",AK94=0),"",4.828/(AK94*24))</f>
        <v/>
      </c>
      <c r="AM94" s="685" t="n"/>
      <c r="AN94" s="436">
        <f>IF(OR(NOT(ISNUMBER(C94)),NOT(ISNUMBER(W94))),"",IF(AB94&lt;&gt;"",AB94,W94)-C94)</f>
        <v/>
      </c>
      <c r="AO94" s="402" t="n"/>
      <c r="AP94" s="685">
        <f>IF($B94="","",TEXT($A94,"yyyymmdd")&amp;"_P"&amp;$C94&amp;"_C"&amp;$F94&amp;"_"&amp;TRIM(RIGHT(SUBSTITUTE(TRIM(SUBSTITUTE($K94,CHAR(160)," "))," ",REPT(" ",60)),60))&amp;IF($O94="","","-"&amp;TRIM(RIGHT(SUBSTITUTE(TRIM(SUBSTITUTE($O94,CHAR(160)," "))," ",REPT(" ",60)),60)))&amp;IF($S94="","","-"&amp;TRIM(RIGHT(SUBSTITUTE(TRIM(SUBSTITUTE($S94,CHAR(160)," "))," ",REPT(" ",60)),60)))&amp;".jpg")</f>
        <v/>
      </c>
    </row>
    <row r="95" ht="28" customFormat="1" customHeight="1" s="242">
      <c r="A95" s="173" t="n">
        <v>22941</v>
      </c>
      <c r="B95" s="395" t="inlineStr">
        <is>
          <t>Armstrong 500</t>
        </is>
      </c>
      <c r="C95" s="396" t="n">
        <v>23</v>
      </c>
      <c r="D95" s="396" t="inlineStr">
        <is>
          <t>A</t>
        </is>
      </c>
      <c r="E95" s="396" t="n">
        <v>6</v>
      </c>
      <c r="F95" s="396" t="n">
        <v>9</v>
      </c>
      <c r="G95" s="218" t="inlineStr">
        <is>
          <t>Wallace Auto Racing Stable</t>
        </is>
      </c>
      <c r="H95" s="218" t="n"/>
      <c r="I95" s="396" t="inlineStr">
        <is>
          <t>Citroen ID19</t>
        </is>
      </c>
      <c r="J95" s="218" t="n"/>
      <c r="K95" s="396" t="inlineStr">
        <is>
          <t>Bill Wilson</t>
        </is>
      </c>
      <c r="L95" s="397" t="inlineStr">
        <is>
          <t>AUS</t>
        </is>
      </c>
      <c r="M95" s="683">
        <f>_xlfn.LET(_xlpm.d,_xlfn.XLOOKUP(K95,'[1]Birth Dates'!$A:$A,'[1]Birth Dates'!$B:$B,"",0),IF(_xlpm.d=0,"",_xlpm.d))</f>
        <v/>
      </c>
      <c r="N95" s="397">
        <f>IF(OR(M95="",A95="",NOT(ISNUMBER(M95)),M95&gt;A95),"",DATEDIF(M95,A95,"Y")&amp;" years, "&amp;DATEDIF(M95,A95,"YM")&amp;" months, "&amp;DATEDIF(M95,A95,"MD")&amp;" days")</f>
        <v/>
      </c>
      <c r="O95" s="396" t="inlineStr">
        <is>
          <t>Mike Ide</t>
        </is>
      </c>
      <c r="P95" s="397" t="inlineStr">
        <is>
          <t>AUS</t>
        </is>
      </c>
      <c r="Q95" s="683">
        <f>_xlfn.LET(_xlpm.d,_xlfn.XLOOKUP(O95,'[1]Birth Dates'!$A:$A,'[1]Birth Dates'!$B:$B,"",0),IF(_xlpm.d=0,"",_xlpm.d))</f>
        <v/>
      </c>
      <c r="R95" s="396">
        <f>IF(OR(Q95="",A95="",NOT(ISNUMBER(Q95)),Q95&gt;A95),"",DATEDIF(Q95,A95,"Y")&amp;" years, "&amp;DATEDIF(Q95,A95,"YM")&amp;" months, "&amp;DATEDIF(Q95,A95,"MD")&amp;" days")</f>
        <v/>
      </c>
      <c r="S95" s="396" t="n"/>
      <c r="T95" s="397" t="inlineStr"/>
      <c r="U95" s="683">
        <f>_xlfn.LET(_xlpm.d,_xlfn.XLOOKUP(S95,'[1]Birth Dates'!$A:$A,'[1]Birth Dates'!$B:$B,"",0),IF(_xlpm.d=0,"",_xlpm.d))</f>
        <v/>
      </c>
      <c r="V95" s="396">
        <f>IF(OR(U95="",A95="",NOT(ISNUMBER(U95)),U95&gt;A95),"",DATEDIF(U95,A95,"Y")&amp;" years, "&amp;DATEDIF(U95,A95,"YM")&amp;" months, "&amp;DATEDIF(U95,A95,"MD")&amp;" days")</f>
        <v/>
      </c>
      <c r="W95" s="396" t="n"/>
      <c r="X95" s="217" t="n"/>
      <c r="Y95" s="217" t="n"/>
      <c r="Z95" s="684" t="n">
        <v>0</v>
      </c>
      <c r="AA95" s="671">
        <f>IF(OR(Y95="",Z95="",Z95=0),"",Y95*4.828/(Z95*24))</f>
        <v/>
      </c>
      <c r="AB95" s="400" t="n"/>
      <c r="AC95" s="400" t="n"/>
      <c r="AD95" s="671">
        <f>IF(OR(AB95="",AC95="",AC95=0),"",AB95*4.828/(AC95*24))</f>
        <v/>
      </c>
      <c r="AE95" s="436">
        <f>IF(OR(NOT(ISNUMBER(C94)),NOT(ISNUMBER(N95))),"",IF(S95&lt;&gt;"",S95,N95)-C94)</f>
        <v/>
      </c>
      <c r="AF95" s="217" t="n"/>
      <c r="AG95" s="396" t="n">
        <v>154</v>
      </c>
      <c r="AH95" s="686" t="n"/>
      <c r="AI95" s="671">
        <f>IF(OR(AG95="",AH95="",AH95=0),"",AG95*4.828/(AH95*24))</f>
        <v/>
      </c>
      <c r="AJ95" s="402" t="n"/>
      <c r="AK95" s="685" t="n"/>
      <c r="AL95" s="671">
        <f>IF(OR(AK95="",AK95="",AK95=0),"",4.828/(AK95*24))</f>
        <v/>
      </c>
      <c r="AM95" s="685" t="n"/>
      <c r="AN95" s="436">
        <f>IF(OR(NOT(ISNUMBER(C95)),NOT(ISNUMBER(W95))),"",IF(AB95&lt;&gt;"",AB95,W95)-C95)</f>
        <v/>
      </c>
      <c r="AO95" s="402" t="n"/>
      <c r="AP95" s="685">
        <f>IF($B95="","",TEXT($A95,"yyyymmdd")&amp;"_P"&amp;$C95&amp;"_C"&amp;$F95&amp;"_"&amp;TRIM(RIGHT(SUBSTITUTE(TRIM(SUBSTITUTE($K95,CHAR(160)," "))," ",REPT(" ",60)),60))&amp;IF($O95="","","-"&amp;TRIM(RIGHT(SUBSTITUTE(TRIM(SUBSTITUTE($O95,CHAR(160)," "))," ",REPT(" ",60)),60)))&amp;IF($S95="","","-"&amp;TRIM(RIGHT(SUBSTITUTE(TRIM(SUBSTITUTE($S95,CHAR(160)," "))," ",REPT(" ",60)),60)))&amp;".jpg")</f>
        <v/>
      </c>
    </row>
    <row r="96" ht="28" customFormat="1" customHeight="1" s="242">
      <c r="A96" s="173" t="n">
        <v>22941</v>
      </c>
      <c r="B96" s="395" t="inlineStr">
        <is>
          <t>Armstrong 500</t>
        </is>
      </c>
      <c r="C96" s="396" t="n">
        <v>24</v>
      </c>
      <c r="D96" s="396" t="inlineStr">
        <is>
          <t>D</t>
        </is>
      </c>
      <c r="E96" s="396" t="n">
        <v>9</v>
      </c>
      <c r="F96" s="396" t="n">
        <v>47</v>
      </c>
      <c r="G96" s="218" t="inlineStr">
        <is>
          <t>S.C. Martin</t>
        </is>
      </c>
      <c r="H96" s="218" t="n"/>
      <c r="I96" s="396" t="inlineStr">
        <is>
          <t>Triumph Herald</t>
        </is>
      </c>
      <c r="J96" s="218" t="n"/>
      <c r="K96" s="396" t="inlineStr">
        <is>
          <t>Stan Martin</t>
        </is>
      </c>
      <c r="L96" s="397" t="inlineStr">
        <is>
          <t>AUS</t>
        </is>
      </c>
      <c r="M96" s="683">
        <f>_xlfn.LET(_xlpm.d,_xlfn.XLOOKUP(K96,'[1]Birth Dates'!$A:$A,'[1]Birth Dates'!$B:$B,"",0),IF(_xlpm.d=0,"",_xlpm.d))</f>
        <v/>
      </c>
      <c r="N96" s="397">
        <f>IF(OR(M96="",A96="",NOT(ISNUMBER(M96)),M96&gt;A96),"",DATEDIF(M96,A96,"Y")&amp;" years, "&amp;DATEDIF(M96,A96,"YM")&amp;" months, "&amp;DATEDIF(M96,A96,"MD")&amp;" days")</f>
        <v/>
      </c>
      <c r="O96" s="396" t="inlineStr">
        <is>
          <t>Les Park</t>
        </is>
      </c>
      <c r="P96" s="397" t="inlineStr">
        <is>
          <t>AUS</t>
        </is>
      </c>
      <c r="Q96" s="683">
        <f>_xlfn.LET(_xlpm.d,_xlfn.XLOOKUP(O96,'[1]Birth Dates'!$A:$A,'[1]Birth Dates'!$B:$B,"",0),IF(_xlpm.d=0,"",_xlpm.d))</f>
        <v/>
      </c>
      <c r="R96" s="396">
        <f>IF(OR(Q96="",A96="",NOT(ISNUMBER(Q96)),Q96&gt;A96),"",DATEDIF(Q96,A96,"Y")&amp;" years, "&amp;DATEDIF(Q96,A96,"YM")&amp;" months, "&amp;DATEDIF(Q96,A96,"MD")&amp;" days")</f>
        <v/>
      </c>
      <c r="S96" s="396" t="n"/>
      <c r="T96" s="397" t="inlineStr"/>
      <c r="U96" s="683">
        <f>_xlfn.LET(_xlpm.d,_xlfn.XLOOKUP(S96,'[1]Birth Dates'!$A:$A,'[1]Birth Dates'!$B:$B,"",0),IF(_xlpm.d=0,"",_xlpm.d))</f>
        <v/>
      </c>
      <c r="V96" s="396">
        <f>IF(OR(U96="",A96="",NOT(ISNUMBER(U96)),U96&gt;A96),"",DATEDIF(U96,A96,"Y")&amp;" years, "&amp;DATEDIF(U96,A96,"YM")&amp;" months, "&amp;DATEDIF(U96,A96,"MD")&amp;" days")</f>
        <v/>
      </c>
      <c r="W96" s="396" t="n"/>
      <c r="X96" s="217" t="n"/>
      <c r="Y96" s="217" t="n"/>
      <c r="Z96" s="684" t="n">
        <v>0</v>
      </c>
      <c r="AA96" s="671">
        <f>IF(OR(Y96="",Z96="",Z96=0),"",Y96*4.828/(Z96*24))</f>
        <v/>
      </c>
      <c r="AB96" s="400" t="n"/>
      <c r="AC96" s="400" t="n"/>
      <c r="AD96" s="671">
        <f>IF(OR(AB96="",AC96="",AC96=0),"",AB96*4.828/(AC96*24))</f>
        <v/>
      </c>
      <c r="AE96" s="436">
        <f>IF(OR(NOT(ISNUMBER(C95)),NOT(ISNUMBER(N96))),"",IF(S96&lt;&gt;"",S96,N96)-C95)</f>
        <v/>
      </c>
      <c r="AF96" s="217" t="n"/>
      <c r="AG96" s="396" t="n">
        <v>154</v>
      </c>
      <c r="AH96" s="686" t="n"/>
      <c r="AI96" s="671">
        <f>IF(OR(AG96="",AH96="",AH96=0),"",AG96*4.828/(AH96*24))</f>
        <v/>
      </c>
      <c r="AJ96" s="402" t="n"/>
      <c r="AK96" s="685" t="n"/>
      <c r="AL96" s="671">
        <f>IF(OR(AK96="",AK96="",AK96=0),"",4.828/(AK96*24))</f>
        <v/>
      </c>
      <c r="AM96" s="685" t="n"/>
      <c r="AN96" s="436">
        <f>IF(OR(NOT(ISNUMBER(C96)),NOT(ISNUMBER(W96))),"",IF(AB96&lt;&gt;"",AB96,W96)-C96)</f>
        <v/>
      </c>
      <c r="AO96" s="402" t="n"/>
      <c r="AP96" s="685">
        <f>IF($B96="","",TEXT($A96,"yyyymmdd")&amp;"_P"&amp;$C96&amp;"_C"&amp;$F96&amp;"_"&amp;TRIM(RIGHT(SUBSTITUTE(TRIM(SUBSTITUTE($K96,CHAR(160)," "))," ",REPT(" ",60)),60))&amp;IF($O96="","","-"&amp;TRIM(RIGHT(SUBSTITUTE(TRIM(SUBSTITUTE($O96,CHAR(160)," "))," ",REPT(" ",60)),60)))&amp;IF($S96="","","-"&amp;TRIM(RIGHT(SUBSTITUTE(TRIM(SUBSTITUTE($S96,CHAR(160)," "))," ",REPT(" ",60)),60)))&amp;".jpg")</f>
        <v/>
      </c>
    </row>
    <row r="97" ht="28" customFormat="1" customHeight="1" s="242">
      <c r="A97" s="173" t="n">
        <v>22941</v>
      </c>
      <c r="B97" s="395" t="inlineStr">
        <is>
          <t>Armstrong 500</t>
        </is>
      </c>
      <c r="C97" s="396" t="n">
        <v>25</v>
      </c>
      <c r="D97" s="396" t="inlineStr">
        <is>
          <t>A</t>
        </is>
      </c>
      <c r="E97" s="396" t="n">
        <v>7</v>
      </c>
      <c r="F97" s="396" t="n">
        <v>6</v>
      </c>
      <c r="G97" s="217" t="inlineStr">
        <is>
          <t>Calder Motor Raceway</t>
        </is>
      </c>
      <c r="H97" s="217" t="n"/>
      <c r="I97" s="396" t="inlineStr">
        <is>
          <t>Valiant</t>
        </is>
      </c>
      <c r="J97" s="217" t="n"/>
      <c r="K97" s="396" t="inlineStr">
        <is>
          <t>Pat Hawthorn</t>
        </is>
      </c>
      <c r="L97" s="397" t="inlineStr">
        <is>
          <t>AUS</t>
        </is>
      </c>
      <c r="M97" s="683">
        <f>_xlfn.LET(_xlpm.d,_xlfn.XLOOKUP(K97,'[1]Birth Dates'!$A:$A,'[1]Birth Dates'!$B:$B,"",0),IF(_xlpm.d=0,"",_xlpm.d))</f>
        <v/>
      </c>
      <c r="N97" s="397">
        <f>IF(OR(M97="",A97="",NOT(ISNUMBER(M97)),M97&gt;A97),"",DATEDIF(M97,A97,"Y")&amp;" years, "&amp;DATEDIF(M97,A97,"YM")&amp;" months, "&amp;DATEDIF(M97,A97,"MD")&amp;" days")</f>
        <v/>
      </c>
      <c r="O97" s="396" t="inlineStr">
        <is>
          <t>G. Hibberd</t>
        </is>
      </c>
      <c r="P97" s="397" t="inlineStr">
        <is>
          <t>AUS</t>
        </is>
      </c>
      <c r="Q97" s="683">
        <f>_xlfn.LET(_xlpm.d,_xlfn.XLOOKUP(O97,'[1]Birth Dates'!$A:$A,'[1]Birth Dates'!$B:$B,"",0),IF(_xlpm.d=0,"",_xlpm.d))</f>
        <v/>
      </c>
      <c r="R97" s="396">
        <f>IF(OR(Q97="",A97="",NOT(ISNUMBER(Q97)),Q97&gt;A97),"",DATEDIF(Q97,A97,"Y")&amp;" years, "&amp;DATEDIF(Q97,A97,"YM")&amp;" months, "&amp;DATEDIF(Q97,A97,"MD")&amp;" days")</f>
        <v/>
      </c>
      <c r="S97" s="396" t="n"/>
      <c r="T97" s="397" t="inlineStr"/>
      <c r="U97" s="683">
        <f>_xlfn.LET(_xlpm.d,_xlfn.XLOOKUP(S97,'[1]Birth Dates'!$A:$A,'[1]Birth Dates'!$B:$B,"",0),IF(_xlpm.d=0,"",_xlpm.d))</f>
        <v/>
      </c>
      <c r="V97" s="396">
        <f>IF(OR(U97="",A97="",NOT(ISNUMBER(U97)),U97&gt;A97),"",DATEDIF(U97,A97,"Y")&amp;" years, "&amp;DATEDIF(U97,A97,"YM")&amp;" months, "&amp;DATEDIF(U97,A97,"MD")&amp;" days")</f>
        <v/>
      </c>
      <c r="W97" s="396" t="n"/>
      <c r="X97" s="217" t="n"/>
      <c r="Y97" s="217" t="n"/>
      <c r="Z97" s="684" t="n">
        <v>0</v>
      </c>
      <c r="AA97" s="671">
        <f>IF(OR(Y97="",Z97="",Z97=0),"",Y97*4.828/(Z97*24))</f>
        <v/>
      </c>
      <c r="AB97" s="400" t="n"/>
      <c r="AC97" s="400" t="n"/>
      <c r="AD97" s="671">
        <f>IF(OR(AB97="",AC97="",AC97=0),"",AB97*4.828/(AC97*24))</f>
        <v/>
      </c>
      <c r="AE97" s="436">
        <f>IF(OR(NOT(ISNUMBER(C96)),NOT(ISNUMBER(N97))),"",IF(S97&lt;&gt;"",S97,N97)-C96)</f>
        <v/>
      </c>
      <c r="AF97" s="217" t="n"/>
      <c r="AG97" s="396" t="n">
        <v>153</v>
      </c>
      <c r="AH97" s="686" t="n"/>
      <c r="AI97" s="671">
        <f>IF(OR(AG97="",AH97="",AH97=0),"",AG97*4.828/(AH97*24))</f>
        <v/>
      </c>
      <c r="AJ97" s="402" t="n"/>
      <c r="AK97" s="685" t="n"/>
      <c r="AL97" s="671">
        <f>IF(OR(AK97="",AK97="",AK97=0),"",4.828/(AK97*24))</f>
        <v/>
      </c>
      <c r="AM97" s="685" t="n"/>
      <c r="AN97" s="436">
        <f>IF(OR(NOT(ISNUMBER(C97)),NOT(ISNUMBER(W97))),"",IF(AB97&lt;&gt;"",AB97,W97)-C97)</f>
        <v/>
      </c>
      <c r="AO97" s="402" t="n"/>
      <c r="AP97" s="685">
        <f>IF($B97="","",TEXT($A97,"yyyymmdd")&amp;"_P"&amp;$C97&amp;"_C"&amp;$F97&amp;"_"&amp;TRIM(RIGHT(SUBSTITUTE(TRIM(SUBSTITUTE($K97,CHAR(160)," "))," ",REPT(" ",60)),60))&amp;IF($O97="","","-"&amp;TRIM(RIGHT(SUBSTITUTE(TRIM(SUBSTITUTE($O97,CHAR(160)," "))," ",REPT(" ",60)),60)))&amp;IF($S97="","","-"&amp;TRIM(RIGHT(SUBSTITUTE(TRIM(SUBSTITUTE($S97,CHAR(160)," "))," ",REPT(" ",60)),60)))&amp;".jpg")</f>
        <v/>
      </c>
    </row>
    <row r="98" ht="42" customFormat="1" customHeight="1" s="242">
      <c r="A98" s="173" t="n">
        <v>22941</v>
      </c>
      <c r="B98" s="395" t="inlineStr">
        <is>
          <t>Armstrong 500</t>
        </is>
      </c>
      <c r="C98" s="396" t="n">
        <v>26</v>
      </c>
      <c r="D98" s="396" t="inlineStr">
        <is>
          <t>C</t>
        </is>
      </c>
      <c r="E98" s="396" t="n">
        <v>4</v>
      </c>
      <c r="F98" s="396" t="n">
        <v>37</v>
      </c>
      <c r="G98" s="218" t="inlineStr">
        <is>
          <t>Clemens Sporting Car Service</t>
        </is>
      </c>
      <c r="H98" s="218" t="n"/>
      <c r="I98" s="396" t="inlineStr">
        <is>
          <t>Hillman Minx</t>
        </is>
      </c>
      <c r="J98" s="218" t="n"/>
      <c r="K98" s="396" t="inlineStr">
        <is>
          <t>Ian Wells</t>
        </is>
      </c>
      <c r="L98" s="397" t="inlineStr">
        <is>
          <t>AUS</t>
        </is>
      </c>
      <c r="M98" s="683">
        <f>_xlfn.LET(_xlpm.d,_xlfn.XLOOKUP(K98,'[1]Birth Dates'!$A:$A,'[1]Birth Dates'!$B:$B,"",0),IF(_xlpm.d=0,"",_xlpm.d))</f>
        <v/>
      </c>
      <c r="N98" s="397">
        <f>IF(OR(M98="",A98="",NOT(ISNUMBER(M98)),M98&gt;A98),"",DATEDIF(M98,A98,"Y")&amp;" years, "&amp;DATEDIF(M98,A98,"YM")&amp;" months, "&amp;DATEDIF(M98,A98,"MD")&amp;" days")</f>
        <v/>
      </c>
      <c r="O98" s="396" t="inlineStr">
        <is>
          <t>Don Dunoon</t>
        </is>
      </c>
      <c r="P98" s="397" t="inlineStr">
        <is>
          <t>AUS</t>
        </is>
      </c>
      <c r="Q98" s="683">
        <f>_xlfn.LET(_xlpm.d,_xlfn.XLOOKUP(O98,'[1]Birth Dates'!$A:$A,'[1]Birth Dates'!$B:$B,"",0),IF(_xlpm.d=0,"",_xlpm.d))</f>
        <v/>
      </c>
      <c r="R98" s="396">
        <f>IF(OR(Q98="",A98="",NOT(ISNUMBER(Q98)),Q98&gt;A98),"",DATEDIF(Q98,A98,"Y")&amp;" years, "&amp;DATEDIF(Q98,A98,"YM")&amp;" months, "&amp;DATEDIF(Q98,A98,"MD")&amp;" days")</f>
        <v/>
      </c>
      <c r="S98" s="396" t="n"/>
      <c r="T98" s="397" t="inlineStr"/>
      <c r="U98" s="683">
        <f>_xlfn.LET(_xlpm.d,_xlfn.XLOOKUP(S98,'[1]Birth Dates'!$A:$A,'[1]Birth Dates'!$B:$B,"",0),IF(_xlpm.d=0,"",_xlpm.d))</f>
        <v/>
      </c>
      <c r="V98" s="396">
        <f>IF(OR(U98="",A98="",NOT(ISNUMBER(U98)),U98&gt;A98),"",DATEDIF(U98,A98,"Y")&amp;" years, "&amp;DATEDIF(U98,A98,"YM")&amp;" months, "&amp;DATEDIF(U98,A98,"MD")&amp;" days")</f>
        <v/>
      </c>
      <c r="W98" s="396" t="n"/>
      <c r="X98" s="217" t="n"/>
      <c r="Y98" s="217" t="n"/>
      <c r="Z98" s="684" t="n">
        <v>0</v>
      </c>
      <c r="AA98" s="671">
        <f>IF(OR(Y98="",Z98="",Z98=0),"",Y98*4.828/(Z98*24))</f>
        <v/>
      </c>
      <c r="AB98" s="400" t="n"/>
      <c r="AC98" s="400" t="n"/>
      <c r="AD98" s="671">
        <f>IF(OR(AB98="",AC98="",AC98=0),"",AB98*4.828/(AC98*24))</f>
        <v/>
      </c>
      <c r="AE98" s="436">
        <f>IF(OR(NOT(ISNUMBER(C97)),NOT(ISNUMBER(N98))),"",IF(S98&lt;&gt;"",S98,N98)-C97)</f>
        <v/>
      </c>
      <c r="AF98" s="217" t="n"/>
      <c r="AG98" s="396" t="n">
        <v>151</v>
      </c>
      <c r="AH98" s="686" t="n"/>
      <c r="AI98" s="671">
        <f>IF(OR(AG98="",AH98="",AH98=0),"",AG98*4.828/(AH98*24))</f>
        <v/>
      </c>
      <c r="AJ98" s="402" t="n"/>
      <c r="AK98" s="685" t="n"/>
      <c r="AL98" s="671">
        <f>IF(OR(AK98="",AK98="",AK98=0),"",4.828/(AK98*24))</f>
        <v/>
      </c>
      <c r="AM98" s="685" t="n"/>
      <c r="AN98" s="436">
        <f>IF(OR(NOT(ISNUMBER(C98)),NOT(ISNUMBER(W98))),"",IF(AB98&lt;&gt;"",AB98,W98)-C98)</f>
        <v/>
      </c>
      <c r="AO98" s="402" t="n"/>
      <c r="AP98" s="685">
        <f>IF($B98="","",TEXT($A98,"yyyymmdd")&amp;"_P"&amp;$C98&amp;"_C"&amp;$F98&amp;"_"&amp;TRIM(RIGHT(SUBSTITUTE(TRIM(SUBSTITUTE($K98,CHAR(160)," "))," ",REPT(" ",60)),60))&amp;IF($O98="","","-"&amp;TRIM(RIGHT(SUBSTITUTE(TRIM(SUBSTITUTE($O98,CHAR(160)," "))," ",REPT(" ",60)),60)))&amp;IF($S98="","","-"&amp;TRIM(RIGHT(SUBSTITUTE(TRIM(SUBSTITUTE($S98,CHAR(160)," "))," ",REPT(" ",60)),60)))&amp;".jpg")</f>
        <v/>
      </c>
    </row>
    <row r="99" ht="28" customFormat="1" customHeight="1" s="242">
      <c r="A99" s="173" t="n">
        <v>22941</v>
      </c>
      <c r="B99" s="395" t="inlineStr">
        <is>
          <t>Armstrong 500</t>
        </is>
      </c>
      <c r="C99" s="396" t="n">
        <v>27</v>
      </c>
      <c r="D99" s="396" t="inlineStr">
        <is>
          <t>D</t>
        </is>
      </c>
      <c r="E99" s="396" t="n">
        <v>10</v>
      </c>
      <c r="F99" s="396" t="n">
        <v>53</v>
      </c>
      <c r="G99" s="218" t="inlineStr">
        <is>
          <t>Sydney Grevett</t>
        </is>
      </c>
      <c r="H99" s="218" t="n"/>
      <c r="I99" s="396" t="inlineStr">
        <is>
          <t>Morris 850</t>
        </is>
      </c>
      <c r="J99" s="218" t="n"/>
      <c r="K99" s="396" t="inlineStr">
        <is>
          <t>Syd Grevett</t>
        </is>
      </c>
      <c r="L99" s="397" t="inlineStr">
        <is>
          <t>AUS</t>
        </is>
      </c>
      <c r="M99" s="683">
        <f>_xlfn.LET(_xlpm.d,_xlfn.XLOOKUP(K99,'[1]Birth Dates'!$A:$A,'[1]Birth Dates'!$B:$B,"",0),IF(_xlpm.d=0,"",_xlpm.d))</f>
        <v/>
      </c>
      <c r="N99" s="397">
        <f>IF(OR(M99="",A99="",NOT(ISNUMBER(M99)),M99&gt;A99),"",DATEDIF(M99,A99,"Y")&amp;" years, "&amp;DATEDIF(M99,A99,"YM")&amp;" months, "&amp;DATEDIF(M99,A99,"MD")&amp;" days")</f>
        <v/>
      </c>
      <c r="O99" s="396" t="inlineStr">
        <is>
          <t>Cliff van Praag</t>
        </is>
      </c>
      <c r="P99" s="397" t="inlineStr">
        <is>
          <t>AUS</t>
        </is>
      </c>
      <c r="Q99" s="683">
        <f>_xlfn.LET(_xlpm.d,_xlfn.XLOOKUP(O99,'[1]Birth Dates'!$A:$A,'[1]Birth Dates'!$B:$B,"",0),IF(_xlpm.d=0,"",_xlpm.d))</f>
        <v/>
      </c>
      <c r="R99" s="396">
        <f>IF(OR(Q99="",A99="",NOT(ISNUMBER(Q99)),Q99&gt;A99),"",DATEDIF(Q99,A99,"Y")&amp;" years, "&amp;DATEDIF(Q99,A99,"YM")&amp;" months, "&amp;DATEDIF(Q99,A99,"MD")&amp;" days")</f>
        <v/>
      </c>
      <c r="S99" s="396" t="n"/>
      <c r="T99" s="397" t="inlineStr"/>
      <c r="U99" s="683">
        <f>_xlfn.LET(_xlpm.d,_xlfn.XLOOKUP(S99,'[1]Birth Dates'!$A:$A,'[1]Birth Dates'!$B:$B,"",0),IF(_xlpm.d=0,"",_xlpm.d))</f>
        <v/>
      </c>
      <c r="V99" s="396">
        <f>IF(OR(U99="",A99="",NOT(ISNUMBER(U99)),U99&gt;A99),"",DATEDIF(U99,A99,"Y")&amp;" years, "&amp;DATEDIF(U99,A99,"YM")&amp;" months, "&amp;DATEDIF(U99,A99,"MD")&amp;" days")</f>
        <v/>
      </c>
      <c r="W99" s="396" t="n"/>
      <c r="X99" s="217" t="n"/>
      <c r="Y99" s="217" t="n"/>
      <c r="Z99" s="684" t="n">
        <v>0</v>
      </c>
      <c r="AA99" s="671">
        <f>IF(OR(Y99="",Z99="",Z99=0),"",Y99*4.828/(Z99*24))</f>
        <v/>
      </c>
      <c r="AB99" s="400" t="n"/>
      <c r="AC99" s="400" t="n"/>
      <c r="AD99" s="671">
        <f>IF(OR(AB99="",AC99="",AC99=0),"",AB99*4.828/(AC99*24))</f>
        <v/>
      </c>
      <c r="AE99" s="436">
        <f>IF(OR(NOT(ISNUMBER(C98)),NOT(ISNUMBER(N99))),"",IF(S99&lt;&gt;"",S99,N99)-C98)</f>
        <v/>
      </c>
      <c r="AF99" s="217" t="n"/>
      <c r="AG99" s="396" t="n">
        <v>150</v>
      </c>
      <c r="AH99" s="686" t="n"/>
      <c r="AI99" s="671">
        <f>IF(OR(AG99="",AH99="",AH99=0),"",AG99*4.828/(AH99*24))</f>
        <v/>
      </c>
      <c r="AJ99" s="402" t="n"/>
      <c r="AK99" s="685" t="n"/>
      <c r="AL99" s="671">
        <f>IF(OR(AK99="",AK99="",AK99=0),"",4.828/(AK99*24))</f>
        <v/>
      </c>
      <c r="AM99" s="685" t="n"/>
      <c r="AN99" s="436">
        <f>IF(OR(NOT(ISNUMBER(C99)),NOT(ISNUMBER(W99))),"",IF(AB99&lt;&gt;"",AB99,W99)-C99)</f>
        <v/>
      </c>
      <c r="AO99" s="402" t="n"/>
      <c r="AP99" s="685">
        <f>IF($B99="","",TEXT($A99,"yyyymmdd")&amp;"_P"&amp;$C99&amp;"_C"&amp;$F99&amp;"_"&amp;TRIM(RIGHT(SUBSTITUTE(TRIM(SUBSTITUTE($K99,CHAR(160)," "))," ",REPT(" ",60)),60))&amp;IF($O99="","","-"&amp;TRIM(RIGHT(SUBSTITUTE(TRIM(SUBSTITUTE($O99,CHAR(160)," "))," ",REPT(" ",60)),60)))&amp;IF($S99="","","-"&amp;TRIM(RIGHT(SUBSTITUTE(TRIM(SUBSTITUTE($S99,CHAR(160)," "))," ",REPT(" ",60)),60)))&amp;".jpg")</f>
        <v/>
      </c>
    </row>
    <row r="100" ht="42" customFormat="1" customHeight="1" s="242">
      <c r="A100" s="173" t="n">
        <v>22941</v>
      </c>
      <c r="B100" s="395" t="inlineStr">
        <is>
          <t>Armstrong 500</t>
        </is>
      </c>
      <c r="C100" s="396" t="n">
        <v>28</v>
      </c>
      <c r="D100" s="396" t="inlineStr">
        <is>
          <t>D</t>
        </is>
      </c>
      <c r="E100" s="396" t="n">
        <v>11</v>
      </c>
      <c r="F100" s="396" t="n">
        <v>45</v>
      </c>
      <c r="G100" s="218" t="inlineStr">
        <is>
          <t>McLure's Restaurants Pty. Ltd.</t>
        </is>
      </c>
      <c r="H100" s="218" t="n"/>
      <c r="I100" s="396" t="inlineStr">
        <is>
          <t>Triumph Herald</t>
        </is>
      </c>
      <c r="J100" s="218" t="n"/>
      <c r="K100" s="396" t="inlineStr">
        <is>
          <t>George Poulton</t>
        </is>
      </c>
      <c r="L100" s="397" t="inlineStr">
        <is>
          <t>AUS</t>
        </is>
      </c>
      <c r="M100" s="683">
        <f>_xlfn.LET(_xlpm.d,_xlfn.XLOOKUP(K100,'[1]Birth Dates'!$A:$A,'[1]Birth Dates'!$B:$B,"",0),IF(_xlpm.d=0,"",_xlpm.d))</f>
        <v/>
      </c>
      <c r="N100" s="397">
        <f>IF(OR(M100="",A100="",NOT(ISNUMBER(M100)),M100&gt;A100),"",DATEDIF(M100,A100,"Y")&amp;" years, "&amp;DATEDIF(M100,A100,"YM")&amp;" months, "&amp;DATEDIF(M100,A100,"MD")&amp;" days")</f>
        <v/>
      </c>
      <c r="O100" s="396" t="inlineStr">
        <is>
          <t>R. Poulton</t>
        </is>
      </c>
      <c r="P100" s="397" t="inlineStr">
        <is>
          <t>AUS</t>
        </is>
      </c>
      <c r="Q100" s="683">
        <f>_xlfn.LET(_xlpm.d,_xlfn.XLOOKUP(O100,'[1]Birth Dates'!$A:$A,'[1]Birth Dates'!$B:$B,"",0),IF(_xlpm.d=0,"",_xlpm.d))</f>
        <v/>
      </c>
      <c r="R100" s="396">
        <f>IF(OR(Q100="",A100="",NOT(ISNUMBER(Q100)),Q100&gt;A100),"",DATEDIF(Q100,A100,"Y")&amp;" years, "&amp;DATEDIF(Q100,A100,"YM")&amp;" months, "&amp;DATEDIF(Q100,A100,"MD")&amp;" days")</f>
        <v/>
      </c>
      <c r="S100" s="396" t="inlineStr">
        <is>
          <t>M. Watson</t>
        </is>
      </c>
      <c r="T100" s="397" t="inlineStr">
        <is>
          <t>AUS</t>
        </is>
      </c>
      <c r="U100" s="683">
        <f>_xlfn.LET(_xlpm.d,_xlfn.XLOOKUP(S100,'[1]Birth Dates'!$A:$A,'[1]Birth Dates'!$B:$B,"",0),IF(_xlpm.d=0,"",_xlpm.d))</f>
        <v/>
      </c>
      <c r="V100" s="396">
        <f>IF(OR(U100="",A100="",NOT(ISNUMBER(U100)),U100&gt;A100),"",DATEDIF(U100,A100,"Y")&amp;" years, "&amp;DATEDIF(U100,A100,"YM")&amp;" months, "&amp;DATEDIF(U100,A100,"MD")&amp;" days")</f>
        <v/>
      </c>
      <c r="W100" s="396" t="n"/>
      <c r="X100" s="217" t="n"/>
      <c r="Y100" s="217" t="n"/>
      <c r="Z100" s="684" t="n">
        <v>0</v>
      </c>
      <c r="AA100" s="671">
        <f>IF(OR(Y100="",Z100="",Z100=0),"",Y100*4.828/(Z100*24))</f>
        <v/>
      </c>
      <c r="AB100" s="400" t="n"/>
      <c r="AC100" s="400" t="n"/>
      <c r="AD100" s="671">
        <f>IF(OR(AB100="",AC100="",AC100=0),"",AB100*4.828/(AC100*24))</f>
        <v/>
      </c>
      <c r="AE100" s="436">
        <f>IF(OR(NOT(ISNUMBER(C99)),NOT(ISNUMBER(N100))),"",IF(S100&lt;&gt;"",S100,N100)-C99)</f>
        <v/>
      </c>
      <c r="AF100" s="217" t="n"/>
      <c r="AG100" s="396" t="n">
        <v>150</v>
      </c>
      <c r="AH100" s="686" t="n"/>
      <c r="AI100" s="671">
        <f>IF(OR(AG100="",AH100="",AH100=0),"",AG100*4.828/(AH100*24))</f>
        <v/>
      </c>
      <c r="AJ100" s="402" t="n"/>
      <c r="AK100" s="685" t="n"/>
      <c r="AL100" s="671">
        <f>IF(OR(AK100="",AK100="",AK100=0),"",4.828/(AK100*24))</f>
        <v/>
      </c>
      <c r="AM100" s="685" t="n"/>
      <c r="AN100" s="436">
        <f>IF(OR(NOT(ISNUMBER(C100)),NOT(ISNUMBER(W100))),"",IF(AB100&lt;&gt;"",AB100,W100)-C100)</f>
        <v/>
      </c>
      <c r="AO100" s="402" t="n"/>
      <c r="AP100" s="685">
        <f>IF($B100="","",TEXT($A100,"yyyymmdd")&amp;"_P"&amp;$C100&amp;"_C"&amp;$F100&amp;"_"&amp;TRIM(RIGHT(SUBSTITUTE(TRIM(SUBSTITUTE($K100,CHAR(160)," "))," ",REPT(" ",60)),60))&amp;IF($O100="","","-"&amp;TRIM(RIGHT(SUBSTITUTE(TRIM(SUBSTITUTE($O100,CHAR(160)," "))," ",REPT(" ",60)),60)))&amp;IF($S100="","","-"&amp;TRIM(RIGHT(SUBSTITUTE(TRIM(SUBSTITUTE($S100,CHAR(160)," "))," ",REPT(" ",60)),60)))&amp;".jpg")</f>
        <v/>
      </c>
    </row>
    <row r="101" ht="28" customFormat="1" customHeight="1" s="242">
      <c r="A101" s="173" t="n">
        <v>22941</v>
      </c>
      <c r="B101" s="395" t="inlineStr">
        <is>
          <t>Armstrong 500</t>
        </is>
      </c>
      <c r="C101" s="396" t="n">
        <v>29</v>
      </c>
      <c r="D101" s="396" t="inlineStr">
        <is>
          <t>C</t>
        </is>
      </c>
      <c r="E101" s="396" t="n">
        <v>5</v>
      </c>
      <c r="F101" s="396" t="n">
        <v>36</v>
      </c>
      <c r="G101" s="218" t="inlineStr">
        <is>
          <t>W. Nalder</t>
        </is>
      </c>
      <c r="H101" s="218" t="n"/>
      <c r="I101" s="396" t="inlineStr">
        <is>
          <t>Hillman Minx</t>
        </is>
      </c>
      <c r="J101" s="218" t="n"/>
      <c r="K101" s="396" t="inlineStr">
        <is>
          <t>Wes Nalder</t>
        </is>
      </c>
      <c r="L101" s="397" t="inlineStr">
        <is>
          <t>AUS</t>
        </is>
      </c>
      <c r="M101" s="683">
        <f>_xlfn.LET(_xlpm.d,_xlfn.XLOOKUP(K101,'[1]Birth Dates'!$A:$A,'[1]Birth Dates'!$B:$B,"",0),IF(_xlpm.d=0,"",_xlpm.d))</f>
        <v/>
      </c>
      <c r="N101" s="397">
        <f>IF(OR(M101="",A101="",NOT(ISNUMBER(M101)),M101&gt;A101),"",DATEDIF(M101,A101,"Y")&amp;" years, "&amp;DATEDIF(M101,A101,"YM")&amp;" months, "&amp;DATEDIF(M101,A101,"MD")&amp;" days")</f>
        <v/>
      </c>
      <c r="O101" s="396" t="inlineStr">
        <is>
          <t>John Fish</t>
        </is>
      </c>
      <c r="P101" s="397" t="inlineStr">
        <is>
          <t>AUS</t>
        </is>
      </c>
      <c r="Q101" s="683">
        <f>_xlfn.LET(_xlpm.d,_xlfn.XLOOKUP(O101,'[1]Birth Dates'!$A:$A,'[1]Birth Dates'!$B:$B,"",0),IF(_xlpm.d=0,"",_xlpm.d))</f>
        <v/>
      </c>
      <c r="R101" s="396">
        <f>IF(OR(Q101="",A101="",NOT(ISNUMBER(Q101)),Q101&gt;A101),"",DATEDIF(Q101,A101,"Y")&amp;" years, "&amp;DATEDIF(Q101,A101,"YM")&amp;" months, "&amp;DATEDIF(Q101,A101,"MD")&amp;" days")</f>
        <v/>
      </c>
      <c r="S101" s="396" t="n"/>
      <c r="T101" s="397" t="inlineStr"/>
      <c r="U101" s="683">
        <f>_xlfn.LET(_xlpm.d,_xlfn.XLOOKUP(S101,'[1]Birth Dates'!$A:$A,'[1]Birth Dates'!$B:$B,"",0),IF(_xlpm.d=0,"",_xlpm.d))</f>
        <v/>
      </c>
      <c r="V101" s="396">
        <f>IF(OR(U101="",A101="",NOT(ISNUMBER(U101)),U101&gt;A101),"",DATEDIF(U101,A101,"Y")&amp;" years, "&amp;DATEDIF(U101,A101,"YM")&amp;" months, "&amp;DATEDIF(U101,A101,"MD")&amp;" days")</f>
        <v/>
      </c>
      <c r="W101" s="396" t="n"/>
      <c r="X101" s="217" t="n"/>
      <c r="Y101" s="217" t="n"/>
      <c r="Z101" s="684" t="n">
        <v>0</v>
      </c>
      <c r="AA101" s="671">
        <f>IF(OR(Y101="",Z101="",Z101=0),"",Y101*4.828/(Z101*24))</f>
        <v/>
      </c>
      <c r="AB101" s="400" t="n"/>
      <c r="AC101" s="400" t="n"/>
      <c r="AD101" s="671">
        <f>IF(OR(AB101="",AC101="",AC101=0),"",AB101*4.828/(AC101*24))</f>
        <v/>
      </c>
      <c r="AE101" s="436">
        <f>IF(OR(NOT(ISNUMBER(C100)),NOT(ISNUMBER(N101))),"",IF(S101&lt;&gt;"",S101,N101)-C100)</f>
        <v/>
      </c>
      <c r="AF101" s="217" t="n"/>
      <c r="AG101" s="396" t="n">
        <v>145</v>
      </c>
      <c r="AH101" s="686" t="n"/>
      <c r="AI101" s="671">
        <f>IF(OR(AG101="",AH101="",AH101=0),"",AG101*4.828/(AH101*24))</f>
        <v/>
      </c>
      <c r="AJ101" s="402" t="n"/>
      <c r="AK101" s="685" t="n"/>
      <c r="AL101" s="671">
        <f>IF(OR(AK101="",AK101="",AK101=0),"",4.828/(AK101*24))</f>
        <v/>
      </c>
      <c r="AM101" s="685" t="n"/>
      <c r="AN101" s="436">
        <f>IF(OR(NOT(ISNUMBER(C101)),NOT(ISNUMBER(W101))),"",IF(AB101&lt;&gt;"",AB101,W101)-C101)</f>
        <v/>
      </c>
      <c r="AO101" s="402" t="n"/>
      <c r="AP101" s="685">
        <f>IF($B101="","",TEXT($A101,"yyyymmdd")&amp;"_P"&amp;$C101&amp;"_C"&amp;$F101&amp;"_"&amp;TRIM(RIGHT(SUBSTITUTE(TRIM(SUBSTITUTE($K101,CHAR(160)," "))," ",REPT(" ",60)),60))&amp;IF($O101="","","-"&amp;TRIM(RIGHT(SUBSTITUTE(TRIM(SUBSTITUTE($O101,CHAR(160)," "))," ",REPT(" ",60)),60)))&amp;IF($S101="","","-"&amp;TRIM(RIGHT(SUBSTITUTE(TRIM(SUBSTITUTE($S101,CHAR(160)," "))," ",REPT(" ",60)),60)))&amp;".jpg")</f>
        <v/>
      </c>
    </row>
    <row r="102" ht="42" customFormat="1" customHeight="1" s="242">
      <c r="A102" s="173" t="n">
        <v>22941</v>
      </c>
      <c r="B102" s="395" t="inlineStr">
        <is>
          <t>Armstrong 500</t>
        </is>
      </c>
      <c r="C102" s="396" t="n">
        <v>30</v>
      </c>
      <c r="D102" s="396" t="inlineStr">
        <is>
          <t>B</t>
        </is>
      </c>
      <c r="E102" s="396" t="n">
        <v>7</v>
      </c>
      <c r="F102" s="396" t="n">
        <v>23</v>
      </c>
      <c r="G102" s="218" t="inlineStr">
        <is>
          <t>C. Smith</t>
        </is>
      </c>
      <c r="H102" s="218" t="n"/>
      <c r="I102" s="396" t="inlineStr">
        <is>
          <t>Austin Freeway</t>
        </is>
      </c>
      <c r="J102" s="218" t="n"/>
      <c r="K102" s="396" t="inlineStr">
        <is>
          <t>Charlie Smith</t>
        </is>
      </c>
      <c r="L102" s="397" t="inlineStr">
        <is>
          <t>AUS</t>
        </is>
      </c>
      <c r="M102" s="683">
        <f>_xlfn.LET(_xlpm.d,_xlfn.XLOOKUP(K102,'[1]Birth Dates'!$A:$A,'[1]Birth Dates'!$B:$B,"",0),IF(_xlpm.d=0,"",_xlpm.d))</f>
        <v/>
      </c>
      <c r="N102" s="397">
        <f>IF(OR(M102="",A102="",NOT(ISNUMBER(M102)),M102&gt;A102),"",DATEDIF(M102,A102,"Y")&amp;" years, "&amp;DATEDIF(M102,A102,"YM")&amp;" months, "&amp;DATEDIF(M102,A102,"MD")&amp;" days")</f>
        <v/>
      </c>
      <c r="O102" s="396" t="inlineStr">
        <is>
          <t>Bruce Maher</t>
        </is>
      </c>
      <c r="P102" s="397" t="inlineStr">
        <is>
          <t>AUS</t>
        </is>
      </c>
      <c r="Q102" s="683">
        <f>_xlfn.LET(_xlpm.d,_xlfn.XLOOKUP(O102,'[1]Birth Dates'!$A:$A,'[1]Birth Dates'!$B:$B,"",0),IF(_xlpm.d=0,"",_xlpm.d))</f>
        <v/>
      </c>
      <c r="R102" s="396">
        <f>IF(OR(Q102="",A102="",NOT(ISNUMBER(Q102)),Q102&gt;A102),"",DATEDIF(Q102,A102,"Y")&amp;" years, "&amp;DATEDIF(Q102,A102,"YM")&amp;" months, "&amp;DATEDIF(Q102,A102,"MD")&amp;" days")</f>
        <v/>
      </c>
      <c r="S102" s="396" t="n"/>
      <c r="T102" s="397" t="inlineStr"/>
      <c r="U102" s="683">
        <f>_xlfn.LET(_xlpm.d,_xlfn.XLOOKUP(S102,'[1]Birth Dates'!$A:$A,'[1]Birth Dates'!$B:$B,"",0),IF(_xlpm.d=0,"",_xlpm.d))</f>
        <v/>
      </c>
      <c r="V102" s="396">
        <f>IF(OR(U102="",A102="",NOT(ISNUMBER(U102)),U102&gt;A102),"",DATEDIF(U102,A102,"Y")&amp;" years, "&amp;DATEDIF(U102,A102,"YM")&amp;" months, "&amp;DATEDIF(U102,A102,"MD")&amp;" days")</f>
        <v/>
      </c>
      <c r="W102" s="396" t="n"/>
      <c r="X102" s="217" t="n"/>
      <c r="Y102" s="217" t="n"/>
      <c r="Z102" s="684" t="n">
        <v>0</v>
      </c>
      <c r="AA102" s="671">
        <f>IF(OR(Y102="",Z102="",Z102=0),"",Y102*4.828/(Z102*24))</f>
        <v/>
      </c>
      <c r="AB102" s="400" t="n"/>
      <c r="AC102" s="400" t="n"/>
      <c r="AD102" s="671">
        <f>IF(OR(AB102="",AC102="",AC102=0),"",AB102*4.828/(AC102*24))</f>
        <v/>
      </c>
      <c r="AE102" s="436">
        <f>IF(OR(NOT(ISNUMBER(C101)),NOT(ISNUMBER(N102))),"",IF(S102&lt;&gt;"",S102,N102)-C101)</f>
        <v/>
      </c>
      <c r="AF102" s="217" t="n"/>
      <c r="AG102" s="396" t="n">
        <v>145</v>
      </c>
      <c r="AH102" s="686" t="n"/>
      <c r="AI102" s="671">
        <f>IF(OR(AG102="",AH102="",AH102=0),"",AG102*4.828/(AH102*24))</f>
        <v/>
      </c>
      <c r="AJ102" s="402" t="n"/>
      <c r="AK102" s="685" t="n"/>
      <c r="AL102" s="671">
        <f>IF(OR(AK102="",AK102="",AK102=0),"",4.828/(AK102*24))</f>
        <v/>
      </c>
      <c r="AM102" s="685" t="n"/>
      <c r="AN102" s="436">
        <f>IF(OR(NOT(ISNUMBER(C102)),NOT(ISNUMBER(W102))),"",IF(AB102&lt;&gt;"",AB102,W102)-C102)</f>
        <v/>
      </c>
      <c r="AO102" s="402" t="n"/>
      <c r="AP102" s="685">
        <f>IF($B102="","",TEXT($A102,"yyyymmdd")&amp;"_P"&amp;$C102&amp;"_C"&amp;$F102&amp;"_"&amp;TRIM(RIGHT(SUBSTITUTE(TRIM(SUBSTITUTE($K102,CHAR(160)," "))," ",REPT(" ",60)),60))&amp;IF($O102="","","-"&amp;TRIM(RIGHT(SUBSTITUTE(TRIM(SUBSTITUTE($O102,CHAR(160)," "))," ",REPT(" ",60)),60)))&amp;IF($S102="","","-"&amp;TRIM(RIGHT(SUBSTITUTE(TRIM(SUBSTITUTE($S102,CHAR(160)," "))," ",REPT(" ",60)),60)))&amp;".jpg")</f>
        <v/>
      </c>
    </row>
    <row r="103" ht="56" customFormat="1" customHeight="1" s="242">
      <c r="A103" s="173" t="n">
        <v>22941</v>
      </c>
      <c r="B103" s="395" t="inlineStr">
        <is>
          <t>Armstrong 500</t>
        </is>
      </c>
      <c r="C103" s="396" t="n">
        <v>31</v>
      </c>
      <c r="D103" s="396" t="inlineStr">
        <is>
          <t>B</t>
        </is>
      </c>
      <c r="E103" s="396" t="n">
        <v>8</v>
      </c>
      <c r="F103" s="396" t="n">
        <v>27</v>
      </c>
      <c r="G103" s="218" t="inlineStr">
        <is>
          <t>New Oakleigh Motors and New St. Kilda Motors</t>
        </is>
      </c>
      <c r="H103" s="218" t="n"/>
      <c r="I103" s="396" t="inlineStr">
        <is>
          <t>Ford Falcon XL</t>
        </is>
      </c>
      <c r="J103" s="218" t="n"/>
      <c r="K103" s="396" t="inlineStr">
        <is>
          <t>Kevin Lott</t>
        </is>
      </c>
      <c r="L103" s="397" t="inlineStr">
        <is>
          <t>AUS</t>
        </is>
      </c>
      <c r="M103" s="683">
        <f>_xlfn.LET(_xlpm.d,_xlfn.XLOOKUP(K103,'[1]Birth Dates'!$A:$A,'[1]Birth Dates'!$B:$B,"",0),IF(_xlpm.d=0,"",_xlpm.d))</f>
        <v/>
      </c>
      <c r="N103" s="397">
        <f>IF(OR(M103="",A103="",NOT(ISNUMBER(M103)),M103&gt;A103),"",DATEDIF(M103,A103,"Y")&amp;" years, "&amp;DATEDIF(M103,A103,"YM")&amp;" months, "&amp;DATEDIF(M103,A103,"MD")&amp;" days")</f>
        <v/>
      </c>
      <c r="O103" s="396" t="inlineStr">
        <is>
          <t>Tom Roddy</t>
        </is>
      </c>
      <c r="P103" s="397" t="inlineStr">
        <is>
          <t>AUS</t>
        </is>
      </c>
      <c r="Q103" s="683">
        <f>_xlfn.LET(_xlpm.d,_xlfn.XLOOKUP(O103,'[1]Birth Dates'!$A:$A,'[1]Birth Dates'!$B:$B,"",0),IF(_xlpm.d=0,"",_xlpm.d))</f>
        <v/>
      </c>
      <c r="R103" s="396">
        <f>IF(OR(Q103="",A103="",NOT(ISNUMBER(Q103)),Q103&gt;A103),"",DATEDIF(Q103,A103,"Y")&amp;" years, "&amp;DATEDIF(Q103,A103,"YM")&amp;" months, "&amp;DATEDIF(Q103,A103,"MD")&amp;" days")</f>
        <v/>
      </c>
      <c r="S103" s="396" t="inlineStr">
        <is>
          <t>Brian Devlin</t>
        </is>
      </c>
      <c r="T103" s="397" t="inlineStr">
        <is>
          <t>AUS</t>
        </is>
      </c>
      <c r="U103" s="683">
        <f>_xlfn.LET(_xlpm.d,_xlfn.XLOOKUP(S103,'[1]Birth Dates'!$A:$A,'[1]Birth Dates'!$B:$B,"",0),IF(_xlpm.d=0,"",_xlpm.d))</f>
        <v/>
      </c>
      <c r="V103" s="396">
        <f>IF(OR(U103="",A103="",NOT(ISNUMBER(U103)),U103&gt;A103),"",DATEDIF(U103,A103,"Y")&amp;" years, "&amp;DATEDIF(U103,A103,"YM")&amp;" months, "&amp;DATEDIF(U103,A103,"MD")&amp;" days")</f>
        <v/>
      </c>
      <c r="W103" s="396" t="n"/>
      <c r="X103" s="217" t="n"/>
      <c r="Y103" s="217" t="n"/>
      <c r="Z103" s="684" t="n">
        <v>0</v>
      </c>
      <c r="AA103" s="671">
        <f>IF(OR(Y103="",Z103="",Z103=0),"",Y103*4.828/(Z103*24))</f>
        <v/>
      </c>
      <c r="AB103" s="400" t="n"/>
      <c r="AC103" s="400" t="n"/>
      <c r="AD103" s="671">
        <f>IF(OR(AB103="",AC103="",AC103=0),"",AB103*4.828/(AC103*24))</f>
        <v/>
      </c>
      <c r="AE103" s="436">
        <f>IF(OR(NOT(ISNUMBER(C102)),NOT(ISNUMBER(N103))),"",IF(S103&lt;&gt;"",S103,N103)-C102)</f>
        <v/>
      </c>
      <c r="AF103" s="217" t="n"/>
      <c r="AG103" s="396" t="n">
        <v>134</v>
      </c>
      <c r="AH103" s="686" t="n"/>
      <c r="AI103" s="671">
        <f>IF(OR(AG103="",AH103="",AH103=0),"",AG103*4.828/(AH103*24))</f>
        <v/>
      </c>
      <c r="AJ103" s="402" t="n"/>
      <c r="AK103" s="685" t="n"/>
      <c r="AL103" s="671">
        <f>IF(OR(AK103="",AK103="",AK103=0),"",4.828/(AK103*24))</f>
        <v/>
      </c>
      <c r="AM103" s="685" t="n"/>
      <c r="AN103" s="436">
        <f>IF(OR(NOT(ISNUMBER(C103)),NOT(ISNUMBER(W103))),"",IF(AB103&lt;&gt;"",AB103,W103)-C103)</f>
        <v/>
      </c>
      <c r="AO103" s="402" t="n"/>
      <c r="AP103" s="685">
        <f>IF($B103="","",TEXT($A103,"yyyymmdd")&amp;"_P"&amp;$C103&amp;"_C"&amp;$F103&amp;"_"&amp;TRIM(RIGHT(SUBSTITUTE(TRIM(SUBSTITUTE($K103,CHAR(160)," "))," ",REPT(" ",60)),60))&amp;IF($O103="","","-"&amp;TRIM(RIGHT(SUBSTITUTE(TRIM(SUBSTITUTE($O103,CHAR(160)," "))," ",REPT(" ",60)),60)))&amp;IF($S103="","","-"&amp;TRIM(RIGHT(SUBSTITUTE(TRIM(SUBSTITUTE($S103,CHAR(160)," "))," ",REPT(" ",60)),60)))&amp;".jpg")</f>
        <v/>
      </c>
    </row>
    <row r="104" ht="56" customFormat="1" customHeight="1" s="242">
      <c r="A104" s="173" t="n">
        <v>22941</v>
      </c>
      <c r="B104" s="395" t="inlineStr">
        <is>
          <t>Armstrong 500</t>
        </is>
      </c>
      <c r="C104" s="396" t="n">
        <v>32</v>
      </c>
      <c r="D104" s="396" t="inlineStr">
        <is>
          <t>A</t>
        </is>
      </c>
      <c r="E104" s="396" t="n">
        <v>8</v>
      </c>
      <c r="F104" s="396" t="n">
        <v>3</v>
      </c>
      <c r="G104" s="218" t="inlineStr">
        <is>
          <t>Hospital Hill Motors Service Station</t>
        </is>
      </c>
      <c r="H104" s="218" t="n"/>
      <c r="I104" s="396" t="inlineStr">
        <is>
          <t>Studebaker Lark</t>
        </is>
      </c>
      <c r="J104" s="218" t="n"/>
      <c r="K104" s="396" t="inlineStr">
        <is>
          <t>Don Algie</t>
        </is>
      </c>
      <c r="L104" s="397" t="inlineStr">
        <is>
          <t>AUS</t>
        </is>
      </c>
      <c r="M104" s="683">
        <f>_xlfn.LET(_xlpm.d,_xlfn.XLOOKUP(K104,'[1]Birth Dates'!$A:$A,'[1]Birth Dates'!$B:$B,"",0),IF(_xlpm.d=0,"",_xlpm.d))</f>
        <v/>
      </c>
      <c r="N104" s="397">
        <f>IF(OR(M104="",A104="",NOT(ISNUMBER(M104)),M104&gt;A104),"",DATEDIF(M104,A104,"Y")&amp;" years, "&amp;DATEDIF(M104,A104,"YM")&amp;" months, "&amp;DATEDIF(M104,A104,"MD")&amp;" days")</f>
        <v/>
      </c>
      <c r="O104" s="396" t="inlineStr">
        <is>
          <t>Kingsley Hibbard</t>
        </is>
      </c>
      <c r="P104" s="397" t="inlineStr">
        <is>
          <t>AUS</t>
        </is>
      </c>
      <c r="Q104" s="683">
        <f>_xlfn.LET(_xlpm.d,_xlfn.XLOOKUP(O104,'[1]Birth Dates'!$A:$A,'[1]Birth Dates'!$B:$B,"",0),IF(_xlpm.d=0,"",_xlpm.d))</f>
        <v/>
      </c>
      <c r="R104" s="396">
        <f>IF(OR(Q104="",A104="",NOT(ISNUMBER(Q104)),Q104&gt;A104),"",DATEDIF(Q104,A104,"Y")&amp;" years, "&amp;DATEDIF(Q104,A104,"YM")&amp;" months, "&amp;DATEDIF(Q104,A104,"MD")&amp;" days")</f>
        <v/>
      </c>
      <c r="S104" s="396" t="n"/>
      <c r="T104" s="397" t="inlineStr"/>
      <c r="U104" s="683">
        <f>_xlfn.LET(_xlpm.d,_xlfn.XLOOKUP(S104,'[1]Birth Dates'!$A:$A,'[1]Birth Dates'!$B:$B,"",0),IF(_xlpm.d=0,"",_xlpm.d))</f>
        <v/>
      </c>
      <c r="V104" s="396">
        <f>IF(OR(U104="",A104="",NOT(ISNUMBER(U104)),U104&gt;A104),"",DATEDIF(U104,A104,"Y")&amp;" years, "&amp;DATEDIF(U104,A104,"YM")&amp;" months, "&amp;DATEDIF(U104,A104,"MD")&amp;" days")</f>
        <v/>
      </c>
      <c r="W104" s="396" t="n"/>
      <c r="X104" s="217" t="n"/>
      <c r="Y104" s="217" t="n"/>
      <c r="Z104" s="684" t="n">
        <v>0</v>
      </c>
      <c r="AA104" s="671">
        <f>IF(OR(Y104="",Z104="",Z104=0),"",Y104*4.828/(Z104*24))</f>
        <v/>
      </c>
      <c r="AB104" s="400" t="n"/>
      <c r="AC104" s="400" t="n"/>
      <c r="AD104" s="671">
        <f>IF(OR(AB104="",AC104="",AC104=0),"",AB104*4.828/(AC104*24))</f>
        <v/>
      </c>
      <c r="AE104" s="436">
        <f>IF(OR(NOT(ISNUMBER(C103)),NOT(ISNUMBER(N104))),"",IF(S104&lt;&gt;"",S104,N104)-C103)</f>
        <v/>
      </c>
      <c r="AF104" s="217" t="n"/>
      <c r="AG104" s="396" t="n">
        <v>127</v>
      </c>
      <c r="AH104" s="686" t="n"/>
      <c r="AI104" s="671">
        <f>IF(OR(AG104="",AH104="",AH104=0),"",AG104*4.828/(AH104*24))</f>
        <v/>
      </c>
      <c r="AJ104" s="402" t="n"/>
      <c r="AK104" s="676" t="n">
        <v>0.001875</v>
      </c>
      <c r="AL104" s="671">
        <f>IF(OR(AK104="",AK104="",AK104=0),"",4.828/(AK104*24))</f>
        <v/>
      </c>
      <c r="AM104" s="402" t="n">
        <v>2</v>
      </c>
      <c r="AN104" s="436">
        <f>IF(OR(NOT(ISNUMBER(C104)),NOT(ISNUMBER(W104))),"",IF(AB104&lt;&gt;"",AB104,W104)-C104)</f>
        <v/>
      </c>
      <c r="AO104" s="402" t="inlineStr">
        <is>
          <t>.</t>
        </is>
      </c>
      <c r="AP104" s="685">
        <f>IF($B104="","",TEXT($A104,"yyyymmdd")&amp;"_P"&amp;$C104&amp;"_C"&amp;$F104&amp;"_"&amp;TRIM(RIGHT(SUBSTITUTE(TRIM(SUBSTITUTE($K104,CHAR(160)," "))," ",REPT(" ",60)),60))&amp;IF($O104="","","-"&amp;TRIM(RIGHT(SUBSTITUTE(TRIM(SUBSTITUTE($O104,CHAR(160)," "))," ",REPT(" ",60)),60)))&amp;IF($S104="","","-"&amp;TRIM(RIGHT(SUBSTITUTE(TRIM(SUBSTITUTE($S104,CHAR(160)," "))," ",REPT(" ",60)),60)))&amp;".jpg")</f>
        <v/>
      </c>
    </row>
    <row r="105" ht="42" customFormat="1" customHeight="1" s="242">
      <c r="A105" s="173" t="n">
        <v>22941</v>
      </c>
      <c r="B105" s="395" t="inlineStr">
        <is>
          <t>Armstrong 500</t>
        </is>
      </c>
      <c r="C105" s="396" t="inlineStr">
        <is>
          <t>DNF</t>
        </is>
      </c>
      <c r="D105" s="396" t="inlineStr">
        <is>
          <t>D</t>
        </is>
      </c>
      <c r="E105" s="396" t="inlineStr">
        <is>
          <t>DNF</t>
        </is>
      </c>
      <c r="F105" s="396" t="n">
        <v>49</v>
      </c>
      <c r="G105" s="218" t="inlineStr">
        <is>
          <t>E. Whiteford Motors Pty. Ltd.</t>
        </is>
      </c>
      <c r="H105" s="218" t="n"/>
      <c r="I105" s="396" t="inlineStr">
        <is>
          <t>Volkswagen</t>
        </is>
      </c>
      <c r="J105" s="218" t="n"/>
      <c r="K105" s="396" t="inlineStr">
        <is>
          <t>Doug Whiteford</t>
        </is>
      </c>
      <c r="L105" s="397" t="inlineStr">
        <is>
          <t>AUS</t>
        </is>
      </c>
      <c r="M105" s="683">
        <f>_xlfn.LET(_xlpm.d,_xlfn.XLOOKUP(K105,'[1]Birth Dates'!$A:$A,'[1]Birth Dates'!$B:$B,"",0),IF(_xlpm.d=0,"",_xlpm.d))</f>
        <v/>
      </c>
      <c r="N105" s="397">
        <f>IF(OR(M105="",A105="",NOT(ISNUMBER(M105)),M105&gt;A105),"",DATEDIF(M105,A105,"Y")&amp;" years, "&amp;DATEDIF(M105,A105,"YM")&amp;" months, "&amp;DATEDIF(M105,A105,"MD")&amp;" days")</f>
        <v/>
      </c>
      <c r="O105" s="396" t="inlineStr">
        <is>
          <t>Lou Molina</t>
        </is>
      </c>
      <c r="P105" s="397" t="inlineStr">
        <is>
          <t>AUS</t>
        </is>
      </c>
      <c r="Q105" s="683">
        <f>_xlfn.LET(_xlpm.d,_xlfn.XLOOKUP(O105,'[1]Birth Dates'!$A:$A,'[1]Birth Dates'!$B:$B,"",0),IF(_xlpm.d=0,"",_xlpm.d))</f>
        <v/>
      </c>
      <c r="R105" s="396">
        <f>IF(OR(Q105="",A105="",NOT(ISNUMBER(Q105)),Q105&gt;A105),"",DATEDIF(Q105,A105,"Y")&amp;" years, "&amp;DATEDIF(Q105,A105,"YM")&amp;" months, "&amp;DATEDIF(Q105,A105,"MD")&amp;" days")</f>
        <v/>
      </c>
      <c r="S105" s="396" t="n"/>
      <c r="T105" s="397" t="inlineStr"/>
      <c r="U105" s="683">
        <f>_xlfn.LET(_xlpm.d,_xlfn.XLOOKUP(S105,'[1]Birth Dates'!$A:$A,'[1]Birth Dates'!$B:$B,"",0),IF(_xlpm.d=0,"",_xlpm.d))</f>
        <v/>
      </c>
      <c r="V105" s="396">
        <f>IF(OR(U105="",A105="",NOT(ISNUMBER(U105)),U105&gt;A105),"",DATEDIF(U105,A105,"Y")&amp;" years, "&amp;DATEDIF(U105,A105,"YM")&amp;" months, "&amp;DATEDIF(U105,A105,"MD")&amp;" days")</f>
        <v/>
      </c>
      <c r="W105" s="396" t="n"/>
      <c r="X105" s="217" t="n"/>
      <c r="Y105" s="217" t="n"/>
      <c r="Z105" s="684" t="n">
        <v>0</v>
      </c>
      <c r="AA105" s="671">
        <f>IF(OR(Y105="",Z105="",Z105=0),"",Y105*4.828/(Z105*24))</f>
        <v/>
      </c>
      <c r="AB105" s="400" t="n"/>
      <c r="AC105" s="400" t="n"/>
      <c r="AD105" s="671">
        <f>IF(OR(AB105="",AC105="",AC105=0),"",AB105*4.828/(AC105*24))</f>
        <v/>
      </c>
      <c r="AE105" s="436">
        <f>IF(OR(NOT(ISNUMBER(C104)),NOT(ISNUMBER(N105))),"",IF(S105&lt;&gt;"",S105,N105)-C104)</f>
        <v/>
      </c>
      <c r="AF105" s="217" t="n"/>
      <c r="AG105" s="396" t="n"/>
      <c r="AH105" s="686" t="n"/>
      <c r="AI105" s="671">
        <f>IF(OR(AG105="",AH105="",AH105=0),"",AG105*4.828/(AH105*24))</f>
        <v/>
      </c>
      <c r="AJ105" s="402" t="n"/>
      <c r="AK105" s="685" t="n"/>
      <c r="AL105" s="671">
        <f>IF(OR(AK105="",AK105="",AK105=0),"",4.828/(AK105*24))</f>
        <v/>
      </c>
      <c r="AM105" s="685" t="n"/>
      <c r="AN105" s="436">
        <f>IF(OR(NOT(ISNUMBER(C105)),NOT(ISNUMBER(W105))),"",IF(AB105&lt;&gt;"",AB105,W105)-C105)</f>
        <v/>
      </c>
      <c r="AO105" s="402" t="n"/>
      <c r="AP105" s="685">
        <f>IF($B105="","",TEXT($A105,"yyyymmdd")&amp;"_P"&amp;$C105&amp;"_C"&amp;$F105&amp;"_"&amp;TRIM(RIGHT(SUBSTITUTE(TRIM(SUBSTITUTE($K105,CHAR(160)," "))," ",REPT(" ",60)),60))&amp;IF($O105="","","-"&amp;TRIM(RIGHT(SUBSTITUTE(TRIM(SUBSTITUTE($O105,CHAR(160)," "))," ",REPT(" ",60)),60)))&amp;IF($S105="","","-"&amp;TRIM(RIGHT(SUBSTITUTE(TRIM(SUBSTITUTE($S105,CHAR(160)," "))," ",REPT(" ",60)),60)))&amp;".jpg")</f>
        <v/>
      </c>
    </row>
    <row r="106" ht="42" customFormat="1" customHeight="1" s="242">
      <c r="A106" s="173" t="n">
        <v>22941</v>
      </c>
      <c r="B106" s="395" t="inlineStr">
        <is>
          <t>Armstrong 500</t>
        </is>
      </c>
      <c r="C106" s="396" t="inlineStr">
        <is>
          <t>DNF</t>
        </is>
      </c>
      <c r="D106" s="396" t="inlineStr">
        <is>
          <t>C</t>
        </is>
      </c>
      <c r="E106" s="396" t="inlineStr">
        <is>
          <t>DNF</t>
        </is>
      </c>
      <c r="F106" s="396" t="n">
        <v>31</v>
      </c>
      <c r="G106" s="218" t="inlineStr">
        <is>
          <t>Eiffel Tower Group Pty. Ltd.</t>
        </is>
      </c>
      <c r="H106" s="218" t="n"/>
      <c r="I106" s="396" t="inlineStr">
        <is>
          <t>Simca</t>
        </is>
      </c>
      <c r="J106" s="218" t="n"/>
      <c r="K106" s="396" t="inlineStr">
        <is>
          <t>Jack Eiffeltower</t>
        </is>
      </c>
      <c r="L106" s="397" t="inlineStr">
        <is>
          <t>AUS</t>
        </is>
      </c>
      <c r="M106" s="683">
        <f>_xlfn.LET(_xlpm.d,_xlfn.XLOOKUP(K106,'[1]Birth Dates'!$A:$A,'[1]Birth Dates'!$B:$B,"",0),IF(_xlpm.d=0,"",_xlpm.d))</f>
        <v/>
      </c>
      <c r="N106" s="397">
        <f>IF(OR(M106="",A106="",NOT(ISNUMBER(M106)),M106&gt;A106),"",DATEDIF(M106,A106,"Y")&amp;" years, "&amp;DATEDIF(M106,A106,"YM")&amp;" months, "&amp;DATEDIF(M106,A106,"MD")&amp;" days")</f>
        <v/>
      </c>
      <c r="O106" s="396" t="inlineStr">
        <is>
          <t>Lionel Marsh</t>
        </is>
      </c>
      <c r="P106" s="397" t="inlineStr">
        <is>
          <t>AUS</t>
        </is>
      </c>
      <c r="Q106" s="683">
        <f>_xlfn.LET(_xlpm.d,_xlfn.XLOOKUP(O106,'[1]Birth Dates'!$A:$A,'[1]Birth Dates'!$B:$B,"",0),IF(_xlpm.d=0,"",_xlpm.d))</f>
        <v/>
      </c>
      <c r="R106" s="396">
        <f>IF(OR(Q106="",A106="",NOT(ISNUMBER(Q106)),Q106&gt;A106),"",DATEDIF(Q106,A106,"Y")&amp;" years, "&amp;DATEDIF(Q106,A106,"YM")&amp;" months, "&amp;DATEDIF(Q106,A106,"MD")&amp;" days")</f>
        <v/>
      </c>
      <c r="S106" s="396" t="inlineStr">
        <is>
          <t>Vern Curtin</t>
        </is>
      </c>
      <c r="T106" s="397" t="inlineStr">
        <is>
          <t>AUS</t>
        </is>
      </c>
      <c r="U106" s="683">
        <f>_xlfn.LET(_xlpm.d,_xlfn.XLOOKUP(S106,'[1]Birth Dates'!$A:$A,'[1]Birth Dates'!$B:$B,"",0),IF(_xlpm.d=0,"",_xlpm.d))</f>
        <v/>
      </c>
      <c r="V106" s="396">
        <f>IF(OR(U106="",A106="",NOT(ISNUMBER(U106)),U106&gt;A106),"",DATEDIF(U106,A106,"Y")&amp;" years, "&amp;DATEDIF(U106,A106,"YM")&amp;" months, "&amp;DATEDIF(U106,A106,"MD")&amp;" days")</f>
        <v/>
      </c>
      <c r="W106" s="396" t="n"/>
      <c r="X106" s="217" t="n"/>
      <c r="Y106" s="217" t="n"/>
      <c r="Z106" s="684" t="n">
        <v>0</v>
      </c>
      <c r="AA106" s="671">
        <f>IF(OR(Y106="",Z106="",Z106=0),"",Y106*4.828/(Z106*24))</f>
        <v/>
      </c>
      <c r="AB106" s="400" t="n"/>
      <c r="AC106" s="400" t="n"/>
      <c r="AD106" s="671">
        <f>IF(OR(AB106="",AC106="",AC106=0),"",AB106*4.828/(AC106*24))</f>
        <v/>
      </c>
      <c r="AE106" s="436">
        <f>IF(OR(NOT(ISNUMBER(C105)),NOT(ISNUMBER(N106))),"",IF(S106&lt;&gt;"",S106,N106)-C105)</f>
        <v/>
      </c>
      <c r="AF106" s="217" t="n"/>
      <c r="AG106" s="396" t="n"/>
      <c r="AH106" s="686" t="n"/>
      <c r="AI106" s="671">
        <f>IF(OR(AG106="",AH106="",AH106=0),"",AG106*4.828/(AH106*24))</f>
        <v/>
      </c>
      <c r="AJ106" s="402" t="n"/>
      <c r="AK106" s="685" t="n"/>
      <c r="AL106" s="671">
        <f>IF(OR(AK106="",AK106="",AK106=0),"",4.828/(AK106*24))</f>
        <v/>
      </c>
      <c r="AM106" s="685" t="n"/>
      <c r="AN106" s="436">
        <f>IF(OR(NOT(ISNUMBER(C106)),NOT(ISNUMBER(W106))),"",IF(AB106&lt;&gt;"",AB106,W106)-C106)</f>
        <v/>
      </c>
      <c r="AO106" s="402" t="n"/>
      <c r="AP106" s="685">
        <f>IF($B106="","",TEXT($A106,"yyyymmdd")&amp;"_P"&amp;$C106&amp;"_C"&amp;$F106&amp;"_"&amp;TRIM(RIGHT(SUBSTITUTE(TRIM(SUBSTITUTE($K106,CHAR(160)," "))," ",REPT(" ",60)),60))&amp;IF($O106="","","-"&amp;TRIM(RIGHT(SUBSTITUTE(TRIM(SUBSTITUTE($O106,CHAR(160)," "))," ",REPT(" ",60)),60)))&amp;IF($S106="","","-"&amp;TRIM(RIGHT(SUBSTITUTE(TRIM(SUBSTITUTE($S106,CHAR(160)," "))," ",REPT(" ",60)),60)))&amp;".jpg")</f>
        <v/>
      </c>
    </row>
    <row r="107" ht="28" customFormat="1" customHeight="1" s="242">
      <c r="A107" s="173" t="n">
        <v>22941</v>
      </c>
      <c r="B107" s="395" t="inlineStr">
        <is>
          <t>Armstrong 500</t>
        </is>
      </c>
      <c r="C107" s="396" t="inlineStr">
        <is>
          <t>DNF</t>
        </is>
      </c>
      <c r="D107" s="396" t="inlineStr">
        <is>
          <t>A</t>
        </is>
      </c>
      <c r="E107" s="396" t="inlineStr">
        <is>
          <t>DNF</t>
        </is>
      </c>
      <c r="F107" s="396" t="n">
        <v>4</v>
      </c>
      <c r="G107" s="218" t="inlineStr">
        <is>
          <t>Auburn Garage</t>
        </is>
      </c>
      <c r="H107" s="218" t="n"/>
      <c r="I107" s="396" t="inlineStr">
        <is>
          <t>Valiant</t>
        </is>
      </c>
      <c r="J107" s="218" t="n"/>
      <c r="K107" s="396" t="inlineStr">
        <is>
          <t>Peter White</t>
        </is>
      </c>
      <c r="L107" s="397" t="inlineStr">
        <is>
          <t>AUS</t>
        </is>
      </c>
      <c r="M107" s="683">
        <f>_xlfn.LET(_xlpm.d,_xlfn.XLOOKUP(K107,'[1]Birth Dates'!$A:$A,'[1]Birth Dates'!$B:$B,"",0),IF(_xlpm.d=0,"",_xlpm.d))</f>
        <v/>
      </c>
      <c r="N107" s="397">
        <f>IF(OR(M107="",A107="",NOT(ISNUMBER(M107)),M107&gt;A107),"",DATEDIF(M107,A107,"Y")&amp;" years, "&amp;DATEDIF(M107,A107,"YM")&amp;" months, "&amp;DATEDIF(M107,A107,"MD")&amp;" days")</f>
        <v/>
      </c>
      <c r="O107" s="396" t="inlineStr">
        <is>
          <t>Peter Boyd-Squires</t>
        </is>
      </c>
      <c r="P107" s="397" t="inlineStr">
        <is>
          <t>AUS</t>
        </is>
      </c>
      <c r="Q107" s="683">
        <f>_xlfn.LET(_xlpm.d,_xlfn.XLOOKUP(O107,'[1]Birth Dates'!$A:$A,'[1]Birth Dates'!$B:$B,"",0),IF(_xlpm.d=0,"",_xlpm.d))</f>
        <v/>
      </c>
      <c r="R107" s="396">
        <f>IF(OR(Q107="",A107="",NOT(ISNUMBER(Q107)),Q107&gt;A107),"",DATEDIF(Q107,A107,"Y")&amp;" years, "&amp;DATEDIF(Q107,A107,"YM")&amp;" months, "&amp;DATEDIF(Q107,A107,"MD")&amp;" days")</f>
        <v/>
      </c>
      <c r="S107" s="396" t="n"/>
      <c r="T107" s="397" t="inlineStr"/>
      <c r="U107" s="683">
        <f>_xlfn.LET(_xlpm.d,_xlfn.XLOOKUP(S107,'[1]Birth Dates'!$A:$A,'[1]Birth Dates'!$B:$B,"",0),IF(_xlpm.d=0,"",_xlpm.d))</f>
        <v/>
      </c>
      <c r="V107" s="396">
        <f>IF(OR(U107="",A107="",NOT(ISNUMBER(U107)),U107&gt;A107),"",DATEDIF(U107,A107,"Y")&amp;" years, "&amp;DATEDIF(U107,A107,"YM")&amp;" months, "&amp;DATEDIF(U107,A107,"MD")&amp;" days")</f>
        <v/>
      </c>
      <c r="W107" s="396" t="n"/>
      <c r="X107" s="217" t="n"/>
      <c r="Y107" s="217" t="n"/>
      <c r="Z107" s="684" t="n">
        <v>0</v>
      </c>
      <c r="AA107" s="671">
        <f>IF(OR(Y107="",Z107="",Z107=0),"",Y107*4.828/(Z107*24))</f>
        <v/>
      </c>
      <c r="AB107" s="400" t="n"/>
      <c r="AC107" s="400" t="n"/>
      <c r="AD107" s="671">
        <f>IF(OR(AB107="",AC107="",AC107=0),"",AB107*4.828/(AC107*24))</f>
        <v/>
      </c>
      <c r="AE107" s="436">
        <f>IF(OR(NOT(ISNUMBER(C106)),NOT(ISNUMBER(N107))),"",IF(S107&lt;&gt;"",S107,N107)-C106)</f>
        <v/>
      </c>
      <c r="AF107" s="217" t="n"/>
      <c r="AG107" s="396" t="n"/>
      <c r="AH107" s="686" t="n"/>
      <c r="AI107" s="671">
        <f>IF(OR(AG107="",AH107="",AH107=0),"",AG107*4.828/(AH107*24))</f>
        <v/>
      </c>
      <c r="AJ107" s="402" t="n"/>
      <c r="AK107" s="685" t="n"/>
      <c r="AL107" s="671">
        <f>IF(OR(AK107="",AK107="",AK107=0),"",4.828/(AK107*24))</f>
        <v/>
      </c>
      <c r="AM107" s="685" t="n"/>
      <c r="AN107" s="436">
        <f>IF(OR(NOT(ISNUMBER(C107)),NOT(ISNUMBER(W107))),"",IF(AB107&lt;&gt;"",AB107,W107)-C107)</f>
        <v/>
      </c>
      <c r="AO107" s="402" t="n"/>
      <c r="AP107" s="685">
        <f>IF($B107="","",TEXT($A107,"yyyymmdd")&amp;"_P"&amp;$C107&amp;"_C"&amp;$F107&amp;"_"&amp;TRIM(RIGHT(SUBSTITUTE(TRIM(SUBSTITUTE($K107,CHAR(160)," "))," ",REPT(" ",60)),60))&amp;IF($O107="","","-"&amp;TRIM(RIGHT(SUBSTITUTE(TRIM(SUBSTITUTE($O107,CHAR(160)," "))," ",REPT(" ",60)),60)))&amp;IF($S107="","","-"&amp;TRIM(RIGHT(SUBSTITUTE(TRIM(SUBSTITUTE($S107,CHAR(160)," "))," ",REPT(" ",60)),60)))&amp;".jpg")</f>
        <v/>
      </c>
    </row>
    <row r="108" ht="28" customFormat="1" customHeight="1" s="242">
      <c r="A108" s="173" t="n">
        <v>22941</v>
      </c>
      <c r="B108" s="395" t="inlineStr">
        <is>
          <t>Armstrong 500</t>
        </is>
      </c>
      <c r="C108" s="396" t="inlineStr">
        <is>
          <t>DNF</t>
        </is>
      </c>
      <c r="D108" s="396" t="inlineStr">
        <is>
          <t>D</t>
        </is>
      </c>
      <c r="E108" s="396" t="inlineStr">
        <is>
          <t>DNF</t>
        </is>
      </c>
      <c r="F108" s="396" t="n">
        <v>52</v>
      </c>
      <c r="G108" s="218" t="inlineStr">
        <is>
          <t>A.G. Reynolds</t>
        </is>
      </c>
      <c r="H108" s="218" t="n"/>
      <c r="I108" s="396" t="inlineStr">
        <is>
          <t>Morris 850</t>
        </is>
      </c>
      <c r="J108" s="218" t="n"/>
      <c r="K108" s="396" t="inlineStr">
        <is>
          <t>Tony Reynolds</t>
        </is>
      </c>
      <c r="L108" s="397" t="inlineStr">
        <is>
          <t>AUS</t>
        </is>
      </c>
      <c r="M108" s="683">
        <f>_xlfn.LET(_xlpm.d,_xlfn.XLOOKUP(K108,'[1]Birth Dates'!$A:$A,'[1]Birth Dates'!$B:$B,"",0),IF(_xlpm.d=0,"",_xlpm.d))</f>
        <v/>
      </c>
      <c r="N108" s="397">
        <f>IF(OR(M108="",A108="",NOT(ISNUMBER(M108)),M108&gt;A108),"",DATEDIF(M108,A108,"Y")&amp;" years, "&amp;DATEDIF(M108,A108,"YM")&amp;" months, "&amp;DATEDIF(M108,A108,"MD")&amp;" days")</f>
        <v/>
      </c>
      <c r="O108" s="396" t="inlineStr">
        <is>
          <t>A. Humphries</t>
        </is>
      </c>
      <c r="P108" s="397" t="inlineStr">
        <is>
          <t>AUS</t>
        </is>
      </c>
      <c r="Q108" s="683">
        <f>_xlfn.LET(_xlpm.d,_xlfn.XLOOKUP(O108,'[1]Birth Dates'!$A:$A,'[1]Birth Dates'!$B:$B,"",0),IF(_xlpm.d=0,"",_xlpm.d))</f>
        <v/>
      </c>
      <c r="R108" s="396">
        <f>IF(OR(Q108="",A108="",NOT(ISNUMBER(Q108)),Q108&gt;A108),"",DATEDIF(Q108,A108,"Y")&amp;" years, "&amp;DATEDIF(Q108,A108,"YM")&amp;" months, "&amp;DATEDIF(Q108,A108,"MD")&amp;" days")</f>
        <v/>
      </c>
      <c r="S108" s="396" t="inlineStr">
        <is>
          <t>Frank McEnroe</t>
        </is>
      </c>
      <c r="T108" s="397" t="inlineStr">
        <is>
          <t>AUS</t>
        </is>
      </c>
      <c r="U108" s="683">
        <f>_xlfn.LET(_xlpm.d,_xlfn.XLOOKUP(S108,'[1]Birth Dates'!$A:$A,'[1]Birth Dates'!$B:$B,"",0),IF(_xlpm.d=0,"",_xlpm.d))</f>
        <v/>
      </c>
      <c r="V108" s="396">
        <f>IF(OR(U108="",A108="",NOT(ISNUMBER(U108)),U108&gt;A108),"",DATEDIF(U108,A108,"Y")&amp;" years, "&amp;DATEDIF(U108,A108,"YM")&amp;" months, "&amp;DATEDIF(U108,A108,"MD")&amp;" days")</f>
        <v/>
      </c>
      <c r="W108" s="396" t="n"/>
      <c r="X108" s="217" t="n"/>
      <c r="Y108" s="217" t="n"/>
      <c r="Z108" s="684" t="n">
        <v>0</v>
      </c>
      <c r="AA108" s="671">
        <f>IF(OR(Y108="",Z108="",Z108=0),"",Y108*4.828/(Z108*24))</f>
        <v/>
      </c>
      <c r="AB108" s="400" t="n"/>
      <c r="AC108" s="400" t="n"/>
      <c r="AD108" s="671">
        <f>IF(OR(AB108="",AC108="",AC108=0),"",AB108*4.828/(AC108*24))</f>
        <v/>
      </c>
      <c r="AE108" s="436">
        <f>IF(OR(NOT(ISNUMBER(C107)),NOT(ISNUMBER(N108))),"",IF(S108&lt;&gt;"",S108,N108)-C107)</f>
        <v/>
      </c>
      <c r="AF108" s="217" t="n"/>
      <c r="AG108" s="396" t="n"/>
      <c r="AH108" s="686" t="n"/>
      <c r="AI108" s="671">
        <f>IF(OR(AG108="",AH108="",AH108=0),"",AG108*4.828/(AH108*24))</f>
        <v/>
      </c>
      <c r="AJ108" s="402" t="n"/>
      <c r="AK108" s="685" t="n"/>
      <c r="AL108" s="671">
        <f>IF(OR(AK108="",AK108="",AK108=0),"",4.828/(AK108*24))</f>
        <v/>
      </c>
      <c r="AM108" s="685" t="n"/>
      <c r="AN108" s="436">
        <f>IF(OR(NOT(ISNUMBER(C108)),NOT(ISNUMBER(W108))),"",IF(AB108&lt;&gt;"",AB108,W108)-C108)</f>
        <v/>
      </c>
      <c r="AO108" s="402" t="n"/>
      <c r="AP108" s="685">
        <f>IF($B108="","",TEXT($A108,"yyyymmdd")&amp;"_P"&amp;$C108&amp;"_C"&amp;$F108&amp;"_"&amp;TRIM(RIGHT(SUBSTITUTE(TRIM(SUBSTITUTE($K108,CHAR(160)," "))," ",REPT(" ",60)),60))&amp;IF($O108="","","-"&amp;TRIM(RIGHT(SUBSTITUTE(TRIM(SUBSTITUTE($O108,CHAR(160)," "))," ",REPT(" ",60)),60)))&amp;IF($S108="","","-"&amp;TRIM(RIGHT(SUBSTITUTE(TRIM(SUBSTITUTE($S108,CHAR(160)," "))," ",REPT(" ",60)),60)))&amp;".jpg")</f>
        <v/>
      </c>
    </row>
    <row r="109" ht="42" customFormat="1" customHeight="1" s="242">
      <c r="A109" s="173" t="n">
        <v>22941</v>
      </c>
      <c r="B109" s="395" t="inlineStr">
        <is>
          <t>Armstrong 500</t>
        </is>
      </c>
      <c r="C109" s="396" t="inlineStr">
        <is>
          <t>DNF</t>
        </is>
      </c>
      <c r="D109" s="396" t="inlineStr">
        <is>
          <t>A</t>
        </is>
      </c>
      <c r="E109" s="396" t="inlineStr">
        <is>
          <t>DNF</t>
        </is>
      </c>
      <c r="F109" s="396" t="n">
        <v>1</v>
      </c>
      <c r="G109" s="218" t="inlineStr">
        <is>
          <t>S.A. Cheney Pty. Ltd.</t>
        </is>
      </c>
      <c r="H109" s="218" t="n"/>
      <c r="I109" s="396" t="inlineStr">
        <is>
          <t>Vauxhall Velox</t>
        </is>
      </c>
      <c r="J109" s="218" t="n"/>
      <c r="K109" s="396" t="inlineStr">
        <is>
          <t>Frank Coad</t>
        </is>
      </c>
      <c r="L109" s="397" t="inlineStr">
        <is>
          <t>AUS</t>
        </is>
      </c>
      <c r="M109" s="683">
        <f>_xlfn.LET(_xlpm.d,_xlfn.XLOOKUP(K109,'[1]Birth Dates'!$A:$A,'[1]Birth Dates'!$B:$B,"",0),IF(_xlpm.d=0,"",_xlpm.d))</f>
        <v/>
      </c>
      <c r="N109" s="397">
        <f>IF(OR(M109="",A109="",NOT(ISNUMBER(M109)),M109&gt;A109),"",DATEDIF(M109,A109,"Y")&amp;" years, "&amp;DATEDIF(M109,A109,"YM")&amp;" months, "&amp;DATEDIF(M109,A109,"MD")&amp;" days")</f>
        <v/>
      </c>
      <c r="O109" s="396" t="inlineStr">
        <is>
          <t>John Roxburgh</t>
        </is>
      </c>
      <c r="P109" s="397" t="inlineStr">
        <is>
          <t>AUS</t>
        </is>
      </c>
      <c r="Q109" s="683">
        <f>_xlfn.LET(_xlpm.d,_xlfn.XLOOKUP(O109,'[1]Birth Dates'!$A:$A,'[1]Birth Dates'!$B:$B,"",0),IF(_xlpm.d=0,"",_xlpm.d))</f>
        <v/>
      </c>
      <c r="R109" s="396">
        <f>IF(OR(Q109="",A109="",NOT(ISNUMBER(Q109)),Q109&gt;A109),"",DATEDIF(Q109,A109,"Y")&amp;" years, "&amp;DATEDIF(Q109,A109,"YM")&amp;" months, "&amp;DATEDIF(Q109,A109,"MD")&amp;" days")</f>
        <v/>
      </c>
      <c r="S109" s="396" t="n"/>
      <c r="T109" s="397" t="inlineStr"/>
      <c r="U109" s="683">
        <f>_xlfn.LET(_xlpm.d,_xlfn.XLOOKUP(S109,'[1]Birth Dates'!$A:$A,'[1]Birth Dates'!$B:$B,"",0),IF(_xlpm.d=0,"",_xlpm.d))</f>
        <v/>
      </c>
      <c r="V109" s="396">
        <f>IF(OR(U109="",A109="",NOT(ISNUMBER(U109)),U109&gt;A109),"",DATEDIF(U109,A109,"Y")&amp;" years, "&amp;DATEDIF(U109,A109,"YM")&amp;" months, "&amp;DATEDIF(U109,A109,"MD")&amp;" days")</f>
        <v/>
      </c>
      <c r="W109" s="396" t="n"/>
      <c r="X109" s="217" t="n"/>
      <c r="Y109" s="217" t="n"/>
      <c r="Z109" s="684" t="n">
        <v>0</v>
      </c>
      <c r="AA109" s="671">
        <f>IF(OR(Y109="",Z109="",Z109=0),"",Y109*4.828/(Z109*24))</f>
        <v/>
      </c>
      <c r="AB109" s="400" t="n"/>
      <c r="AC109" s="400" t="n"/>
      <c r="AD109" s="671">
        <f>IF(OR(AB109="",AC109="",AC109=0),"",AB109*4.828/(AC109*24))</f>
        <v/>
      </c>
      <c r="AE109" s="436">
        <f>IF(OR(NOT(ISNUMBER(C108)),NOT(ISNUMBER(N109))),"",IF(S109&lt;&gt;"",S109,N109)-C108)</f>
        <v/>
      </c>
      <c r="AF109" s="217" t="n"/>
      <c r="AG109" s="396" t="n"/>
      <c r="AH109" s="686" t="n"/>
      <c r="AI109" s="671">
        <f>IF(OR(AG109="",AH109="",AH109=0),"",AG109*4.828/(AH109*24))</f>
        <v/>
      </c>
      <c r="AJ109" s="402" t="n"/>
      <c r="AK109" s="685" t="n"/>
      <c r="AL109" s="671">
        <f>IF(OR(AK109="",AK109="",AK109=0),"",4.828/(AK109*24))</f>
        <v/>
      </c>
      <c r="AM109" s="685" t="n"/>
      <c r="AN109" s="436">
        <f>IF(OR(NOT(ISNUMBER(C109)),NOT(ISNUMBER(W109))),"",IF(AB109&lt;&gt;"",AB109,W109)-C109)</f>
        <v/>
      </c>
      <c r="AO109" s="402" t="n"/>
      <c r="AP109" s="685">
        <f>IF($B109="","",TEXT($A109,"yyyymmdd")&amp;"_P"&amp;$C109&amp;"_C"&amp;$F109&amp;"_"&amp;TRIM(RIGHT(SUBSTITUTE(TRIM(SUBSTITUTE($K109,CHAR(160)," "))," ",REPT(" ",60)),60))&amp;IF($O109="","","-"&amp;TRIM(RIGHT(SUBSTITUTE(TRIM(SUBSTITUTE($O109,CHAR(160)," "))," ",REPT(" ",60)),60)))&amp;IF($S109="","","-"&amp;TRIM(RIGHT(SUBSTITUTE(TRIM(SUBSTITUTE($S109,CHAR(160)," "))," ",REPT(" ",60)),60)))&amp;".jpg")</f>
        <v/>
      </c>
    </row>
    <row r="110" ht="42" customFormat="1" customHeight="1" s="242">
      <c r="A110" s="173" t="n">
        <v>22941</v>
      </c>
      <c r="B110" s="395" t="inlineStr">
        <is>
          <t>Armstrong 500</t>
        </is>
      </c>
      <c r="C110" s="396" t="inlineStr">
        <is>
          <t>DNF</t>
        </is>
      </c>
      <c r="D110" s="396" t="inlineStr">
        <is>
          <t>C</t>
        </is>
      </c>
      <c r="E110" s="396" t="inlineStr">
        <is>
          <t>DNF</t>
        </is>
      </c>
      <c r="F110" s="396" t="n">
        <v>32</v>
      </c>
      <c r="G110" s="218" t="inlineStr">
        <is>
          <t>Eiffel Tower Group Pty. Ltd.</t>
        </is>
      </c>
      <c r="H110" s="218" t="n"/>
      <c r="I110" s="396" t="inlineStr">
        <is>
          <t>Simca</t>
        </is>
      </c>
      <c r="J110" s="218" t="n"/>
      <c r="K110" s="396" t="inlineStr">
        <is>
          <t>Bill Roberts</t>
        </is>
      </c>
      <c r="L110" s="397" t="inlineStr">
        <is>
          <t>AUS</t>
        </is>
      </c>
      <c r="M110" s="683">
        <f>_xlfn.LET(_xlpm.d,_xlfn.XLOOKUP(K110,'[1]Birth Dates'!$A:$A,'[1]Birth Dates'!$B:$B,"",0),IF(_xlpm.d=0,"",_xlpm.d))</f>
        <v/>
      </c>
      <c r="N110" s="397">
        <f>IF(OR(M110="",A110="",NOT(ISNUMBER(M110)),M110&gt;A110),"",DATEDIF(M110,A110,"Y")&amp;" years, "&amp;DATEDIF(M110,A110,"YM")&amp;" months, "&amp;DATEDIF(M110,A110,"MD")&amp;" days")</f>
        <v/>
      </c>
      <c r="O110" s="396" t="inlineStr">
        <is>
          <t>J. Hume</t>
        </is>
      </c>
      <c r="P110" s="397" t="inlineStr">
        <is>
          <t>AUS</t>
        </is>
      </c>
      <c r="Q110" s="683">
        <f>_xlfn.LET(_xlpm.d,_xlfn.XLOOKUP(O110,'[1]Birth Dates'!$A:$A,'[1]Birth Dates'!$B:$B,"",0),IF(_xlpm.d=0,"",_xlpm.d))</f>
        <v/>
      </c>
      <c r="R110" s="396">
        <f>IF(OR(Q110="",A110="",NOT(ISNUMBER(Q110)),Q110&gt;A110),"",DATEDIF(Q110,A110,"Y")&amp;" years, "&amp;DATEDIF(Q110,A110,"YM")&amp;" months, "&amp;DATEDIF(Q110,A110,"MD")&amp;" days")</f>
        <v/>
      </c>
      <c r="S110" s="396" t="inlineStr">
        <is>
          <t>W. Murison</t>
        </is>
      </c>
      <c r="T110" s="397" t="inlineStr">
        <is>
          <t>AUS</t>
        </is>
      </c>
      <c r="U110" s="683">
        <f>_xlfn.LET(_xlpm.d,_xlfn.XLOOKUP(S110,'[1]Birth Dates'!$A:$A,'[1]Birth Dates'!$B:$B,"",0),IF(_xlpm.d=0,"",_xlpm.d))</f>
        <v/>
      </c>
      <c r="V110" s="396">
        <f>IF(OR(U110="",A110="",NOT(ISNUMBER(U110)),U110&gt;A110),"",DATEDIF(U110,A110,"Y")&amp;" years, "&amp;DATEDIF(U110,A110,"YM")&amp;" months, "&amp;DATEDIF(U110,A110,"MD")&amp;" days")</f>
        <v/>
      </c>
      <c r="W110" s="396" t="n"/>
      <c r="X110" s="217" t="n"/>
      <c r="Y110" s="217" t="n"/>
      <c r="Z110" s="684" t="n">
        <v>0</v>
      </c>
      <c r="AA110" s="671">
        <f>IF(OR(Y110="",Z110="",Z110=0),"",Y110*4.828/(Z110*24))</f>
        <v/>
      </c>
      <c r="AB110" s="400" t="n"/>
      <c r="AC110" s="400" t="n"/>
      <c r="AD110" s="671">
        <f>IF(OR(AB110="",AC110="",AC110=0),"",AB110*4.828/(AC110*24))</f>
        <v/>
      </c>
      <c r="AE110" s="436">
        <f>IF(OR(NOT(ISNUMBER(C109)),NOT(ISNUMBER(N110))),"",IF(S110&lt;&gt;"",S110,N110)-C109)</f>
        <v/>
      </c>
      <c r="AF110" s="217" t="n"/>
      <c r="AG110" s="396" t="n"/>
      <c r="AH110" s="686" t="n"/>
      <c r="AI110" s="671">
        <f>IF(OR(AG110="",AH110="",AH110=0),"",AG110*4.828/(AH110*24))</f>
        <v/>
      </c>
      <c r="AJ110" s="402" t="n"/>
      <c r="AK110" s="685" t="n"/>
      <c r="AL110" s="671">
        <f>IF(OR(AK110="",AK110="",AK110=0),"",4.828/(AK110*24))</f>
        <v/>
      </c>
      <c r="AM110" s="685" t="n"/>
      <c r="AN110" s="436">
        <f>IF(OR(NOT(ISNUMBER(C110)),NOT(ISNUMBER(W110))),"",IF(AB110&lt;&gt;"",AB110,W110)-C110)</f>
        <v/>
      </c>
      <c r="AO110" s="402" t="n"/>
      <c r="AP110" s="685">
        <f>IF($B110="","",TEXT($A110,"yyyymmdd")&amp;"_P"&amp;$C110&amp;"_C"&amp;$F110&amp;"_"&amp;TRIM(RIGHT(SUBSTITUTE(TRIM(SUBSTITUTE($K110,CHAR(160)," "))," ",REPT(" ",60)),60))&amp;IF($O110="","","-"&amp;TRIM(RIGHT(SUBSTITUTE(TRIM(SUBSTITUTE($O110,CHAR(160)," "))," ",REPT(" ",60)),60)))&amp;IF($S110="","","-"&amp;TRIM(RIGHT(SUBSTITUTE(TRIM(SUBSTITUTE($S110,CHAR(160)," "))," ",REPT(" ",60)),60)))&amp;".jpg")</f>
        <v/>
      </c>
    </row>
    <row r="111" ht="70" customFormat="1" customHeight="1" s="242">
      <c r="A111" s="173" t="n">
        <v>22941</v>
      </c>
      <c r="B111" s="395" t="inlineStr">
        <is>
          <t>Armstrong 500</t>
        </is>
      </c>
      <c r="C111" s="396" t="inlineStr">
        <is>
          <t>DNF</t>
        </is>
      </c>
      <c r="D111" s="396" t="inlineStr">
        <is>
          <t>C</t>
        </is>
      </c>
      <c r="E111" s="396" t="inlineStr">
        <is>
          <t>DNF</t>
        </is>
      </c>
      <c r="F111" s="396" t="n">
        <v>35</v>
      </c>
      <c r="G111" s="218" t="inlineStr">
        <is>
          <t>Carburettor Centre, Belvedere Motors Pty. Ltd.</t>
        </is>
      </c>
      <c r="H111" s="218" t="n"/>
      <c r="I111" s="396" t="inlineStr">
        <is>
          <t>Simca</t>
        </is>
      </c>
      <c r="J111" s="218" t="n"/>
      <c r="K111" s="396" t="inlineStr">
        <is>
          <t>Les Darcy</t>
        </is>
      </c>
      <c r="L111" s="397" t="inlineStr">
        <is>
          <t>AUS</t>
        </is>
      </c>
      <c r="M111" s="683">
        <f>_xlfn.LET(_xlpm.d,_xlfn.XLOOKUP(K111,'[1]Birth Dates'!$A:$A,'[1]Birth Dates'!$B:$B,"",0),IF(_xlpm.d=0,"",_xlpm.d))</f>
        <v/>
      </c>
      <c r="N111" s="397">
        <f>IF(OR(M111="",A111="",NOT(ISNUMBER(M111)),M111&gt;A111),"",DATEDIF(M111,A111,"Y")&amp;" years, "&amp;DATEDIF(M111,A111,"YM")&amp;" months, "&amp;DATEDIF(M111,A111,"MD")&amp;" days")</f>
        <v/>
      </c>
      <c r="O111" s="396" t="inlineStr">
        <is>
          <t>Don Castaldi</t>
        </is>
      </c>
      <c r="P111" s="397" t="inlineStr">
        <is>
          <t>AUS</t>
        </is>
      </c>
      <c r="Q111" s="683">
        <f>_xlfn.LET(_xlpm.d,_xlfn.XLOOKUP(O111,'[1]Birth Dates'!$A:$A,'[1]Birth Dates'!$B:$B,"",0),IF(_xlpm.d=0,"",_xlpm.d))</f>
        <v/>
      </c>
      <c r="R111" s="396">
        <f>IF(OR(Q111="",A111="",NOT(ISNUMBER(Q111)),Q111&gt;A111),"",DATEDIF(Q111,A111,"Y")&amp;" years, "&amp;DATEDIF(Q111,A111,"YM")&amp;" months, "&amp;DATEDIF(Q111,A111,"MD")&amp;" days")</f>
        <v/>
      </c>
      <c r="S111" s="396" t="n"/>
      <c r="T111" s="397" t="inlineStr"/>
      <c r="U111" s="683">
        <f>_xlfn.LET(_xlpm.d,_xlfn.XLOOKUP(S111,'[1]Birth Dates'!$A:$A,'[1]Birth Dates'!$B:$B,"",0),IF(_xlpm.d=0,"",_xlpm.d))</f>
        <v/>
      </c>
      <c r="V111" s="396">
        <f>IF(OR(U111="",A111="",NOT(ISNUMBER(U111)),U111&gt;A111),"",DATEDIF(U111,A111,"Y")&amp;" years, "&amp;DATEDIF(U111,A111,"YM")&amp;" months, "&amp;DATEDIF(U111,A111,"MD")&amp;" days")</f>
        <v/>
      </c>
      <c r="W111" s="396" t="n"/>
      <c r="X111" s="217" t="n"/>
      <c r="Y111" s="217" t="n"/>
      <c r="Z111" s="684" t="n">
        <v>0</v>
      </c>
      <c r="AA111" s="671">
        <f>IF(OR(Y111="",Z111="",Z111=0),"",Y111*4.828/(Z111*24))</f>
        <v/>
      </c>
      <c r="AB111" s="400" t="n"/>
      <c r="AC111" s="400" t="n"/>
      <c r="AD111" s="671">
        <f>IF(OR(AB111="",AC111="",AC111=0),"",AB111*4.828/(AC111*24))</f>
        <v/>
      </c>
      <c r="AE111" s="436">
        <f>IF(OR(NOT(ISNUMBER(C110)),NOT(ISNUMBER(N111))),"",IF(S111&lt;&gt;"",S111,N111)-C110)</f>
        <v/>
      </c>
      <c r="AF111" s="217" t="n"/>
      <c r="AG111" s="396" t="n"/>
      <c r="AH111" s="686" t="n"/>
      <c r="AI111" s="671">
        <f>IF(OR(AG111="",AH111="",AH111=0),"",AG111*4.828/(AH111*24))</f>
        <v/>
      </c>
      <c r="AJ111" s="402" t="n"/>
      <c r="AK111" s="685" t="n"/>
      <c r="AL111" s="671">
        <f>IF(OR(AK111="",AK111="",AK111=0),"",4.828/(AK111*24))</f>
        <v/>
      </c>
      <c r="AM111" s="685" t="n"/>
      <c r="AN111" s="436">
        <f>IF(OR(NOT(ISNUMBER(C111)),NOT(ISNUMBER(W111))),"",IF(AB111&lt;&gt;"",AB111,W111)-C111)</f>
        <v/>
      </c>
      <c r="AO111" s="402" t="n"/>
      <c r="AP111" s="685">
        <f>IF($B111="","",TEXT($A111,"yyyymmdd")&amp;"_P"&amp;$C111&amp;"_C"&amp;$F111&amp;"_"&amp;TRIM(RIGHT(SUBSTITUTE(TRIM(SUBSTITUTE($K111,CHAR(160)," "))," ",REPT(" ",60)),60))&amp;IF($O111="","","-"&amp;TRIM(RIGHT(SUBSTITUTE(TRIM(SUBSTITUTE($O111,CHAR(160)," "))," ",REPT(" ",60)),60)))&amp;IF($S111="","","-"&amp;TRIM(RIGHT(SUBSTITUTE(TRIM(SUBSTITUTE($S111,CHAR(160)," "))," ",REPT(" ",60)),60)))&amp;".jpg")</f>
        <v/>
      </c>
    </row>
    <row r="112" ht="28" customFormat="1" customHeight="1" s="242">
      <c r="A112" s="173" t="n">
        <v>22941</v>
      </c>
      <c r="B112" s="395" t="inlineStr">
        <is>
          <t>Armstrong 500</t>
        </is>
      </c>
      <c r="C112" s="396" t="inlineStr">
        <is>
          <t>DNF</t>
        </is>
      </c>
      <c r="D112" s="396" t="inlineStr">
        <is>
          <t>D</t>
        </is>
      </c>
      <c r="E112" s="396" t="inlineStr">
        <is>
          <t>DNF</t>
        </is>
      </c>
      <c r="F112" s="396" t="n">
        <v>46</v>
      </c>
      <c r="G112" s="218" t="inlineStr">
        <is>
          <t>High Road Auto Port</t>
        </is>
      </c>
      <c r="H112" s="218" t="n"/>
      <c r="I112" s="396" t="inlineStr">
        <is>
          <t>Triumph Herald</t>
        </is>
      </c>
      <c r="J112" s="218" t="n"/>
      <c r="K112" s="396" t="inlineStr">
        <is>
          <t>Jack Anderson</t>
        </is>
      </c>
      <c r="L112" s="397" t="inlineStr">
        <is>
          <t>AUS</t>
        </is>
      </c>
      <c r="M112" s="683">
        <f>_xlfn.LET(_xlpm.d,_xlfn.XLOOKUP(K112,'[1]Birth Dates'!$A:$A,'[1]Birth Dates'!$B:$B,"",0),IF(_xlpm.d=0,"",_xlpm.d))</f>
        <v/>
      </c>
      <c r="N112" s="397">
        <f>IF(OR(M112="",A112="",NOT(ISNUMBER(M112)),M112&gt;A112),"",DATEDIF(M112,A112,"Y")&amp;" years, "&amp;DATEDIF(M112,A112,"YM")&amp;" months, "&amp;DATEDIF(M112,A112,"MD")&amp;" days")</f>
        <v/>
      </c>
      <c r="O112" s="396" t="inlineStr">
        <is>
          <t>J. Binning</t>
        </is>
      </c>
      <c r="P112" s="397" t="inlineStr">
        <is>
          <t>AUS</t>
        </is>
      </c>
      <c r="Q112" s="683">
        <f>_xlfn.LET(_xlpm.d,_xlfn.XLOOKUP(O112,'[1]Birth Dates'!$A:$A,'[1]Birth Dates'!$B:$B,"",0),IF(_xlpm.d=0,"",_xlpm.d))</f>
        <v/>
      </c>
      <c r="R112" s="396">
        <f>IF(OR(Q112="",A112="",NOT(ISNUMBER(Q112)),Q112&gt;A112),"",DATEDIF(Q112,A112,"Y")&amp;" years, "&amp;DATEDIF(Q112,A112,"YM")&amp;" months, "&amp;DATEDIF(Q112,A112,"MD")&amp;" days")</f>
        <v/>
      </c>
      <c r="S112" s="396" t="inlineStr">
        <is>
          <t>Bob Bullock</t>
        </is>
      </c>
      <c r="T112" s="397" t="inlineStr">
        <is>
          <t>AUS</t>
        </is>
      </c>
      <c r="U112" s="683">
        <f>_xlfn.LET(_xlpm.d,_xlfn.XLOOKUP(S112,'[1]Birth Dates'!$A:$A,'[1]Birth Dates'!$B:$B,"",0),IF(_xlpm.d=0,"",_xlpm.d))</f>
        <v/>
      </c>
      <c r="V112" s="396">
        <f>IF(OR(U112="",A112="",NOT(ISNUMBER(U112)),U112&gt;A112),"",DATEDIF(U112,A112,"Y")&amp;" years, "&amp;DATEDIF(U112,A112,"YM")&amp;" months, "&amp;DATEDIF(U112,A112,"MD")&amp;" days")</f>
        <v/>
      </c>
      <c r="W112" s="396" t="n"/>
      <c r="X112" s="217" t="n"/>
      <c r="Y112" s="217" t="n"/>
      <c r="Z112" s="684" t="n">
        <v>0</v>
      </c>
      <c r="AA112" s="671">
        <f>IF(OR(Y112="",Z112="",Z112=0),"",Y112*4.828/(Z112*24))</f>
        <v/>
      </c>
      <c r="AB112" s="400" t="n"/>
      <c r="AC112" s="400" t="n"/>
      <c r="AD112" s="671">
        <f>IF(OR(AB112="",AC112="",AC112=0),"",AB112*4.828/(AC112*24))</f>
        <v/>
      </c>
      <c r="AE112" s="436">
        <f>IF(OR(NOT(ISNUMBER(C111)),NOT(ISNUMBER(N112))),"",IF(S112&lt;&gt;"",S112,N112)-C111)</f>
        <v/>
      </c>
      <c r="AF112" s="217" t="n"/>
      <c r="AG112" s="396" t="n"/>
      <c r="AH112" s="686" t="n"/>
      <c r="AI112" s="671">
        <f>IF(OR(AG112="",AH112="",AH112=0),"",AG112*4.828/(AH112*24))</f>
        <v/>
      </c>
      <c r="AJ112" s="402" t="n"/>
      <c r="AK112" s="685" t="n"/>
      <c r="AL112" s="671">
        <f>IF(OR(AK112="",AK112="",AK112=0),"",4.828/(AK112*24))</f>
        <v/>
      </c>
      <c r="AM112" s="685" t="n"/>
      <c r="AN112" s="436">
        <f>IF(OR(NOT(ISNUMBER(C112)),NOT(ISNUMBER(W112))),"",IF(AB112&lt;&gt;"",AB112,W112)-C112)</f>
        <v/>
      </c>
      <c r="AO112" s="402" t="n"/>
      <c r="AP112" s="685">
        <f>IF($B112="","",TEXT($A112,"yyyymmdd")&amp;"_P"&amp;$C112&amp;"_C"&amp;$F112&amp;"_"&amp;TRIM(RIGHT(SUBSTITUTE(TRIM(SUBSTITUTE($K112,CHAR(160)," "))," ",REPT(" ",60)),60))&amp;IF($O112="","","-"&amp;TRIM(RIGHT(SUBSTITUTE(TRIM(SUBSTITUTE($O112,CHAR(160)," "))," ",REPT(" ",60)),60)))&amp;IF($S112="","","-"&amp;TRIM(RIGHT(SUBSTITUTE(TRIM(SUBSTITUTE($S112,CHAR(160)," "))," ",REPT(" ",60)),60)))&amp;".jpg")</f>
        <v/>
      </c>
    </row>
  </sheetData>
  <autoFilter ref="A1:AP112"/>
  <conditionalFormatting sqref="AE1">
    <cfRule type="cellIs" priority="7" operator="greaterThanOrEqual" dxfId="1">
      <formula>0</formula>
    </cfRule>
  </conditionalFormatting>
  <conditionalFormatting sqref="AE1:AE112">
    <cfRule type="cellIs" priority="5" operator="lessThan" dxfId="0">
      <formula>0</formula>
    </cfRule>
    <cfRule type="cellIs" priority="6" operator="greaterThan" dxfId="1">
      <formula>0</formula>
    </cfRule>
  </conditionalFormatting>
  <conditionalFormatting sqref="AE2:AE112">
    <cfRule type="cellIs" priority="4" operator="equal" dxfId="3">
      <formula>0</formula>
    </cfRule>
  </conditionalFormatting>
  <conditionalFormatting sqref="AN1">
    <cfRule type="cellIs" priority="10" operator="greaterThanOrEqual" dxfId="1">
      <formula>0</formula>
    </cfRule>
  </conditionalFormatting>
  <conditionalFormatting sqref="AN1:AN112">
    <cfRule type="cellIs" priority="2" operator="lessThan" dxfId="0">
      <formula>0</formula>
    </cfRule>
  </conditionalFormatting>
  <conditionalFormatting sqref="AN2:AN112">
    <cfRule type="cellIs" priority="1" operator="equal" dxfId="3">
      <formula>0</formula>
    </cfRule>
    <cfRule type="cellIs" priority="3" operator="greaterThan" dxfId="1">
      <formula>0</formula>
    </cfRule>
  </conditionalFormatting>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U2941"/>
  <sheetViews>
    <sheetView tabSelected="1" zoomScale="108" zoomScaleNormal="100" workbookViewId="0">
      <pane ySplit="1" topLeftCell="A1376" activePane="bottomLeft" state="frozen"/>
      <selection activeCell="B1" sqref="B1"/>
      <selection pane="bottomLeft" activeCell="AK1" sqref="F1:AK1048576"/>
    </sheetView>
  </sheetViews>
  <sheetFormatPr baseColWidth="10" defaultColWidth="12.6640625" defaultRowHeight="13"/>
  <cols>
    <col width="10.1640625" bestFit="1" customWidth="1" style="242" min="1" max="1"/>
    <col width="12.6640625" customWidth="1" style="242" min="2" max="2"/>
    <col width="8.1640625" bestFit="1" customWidth="1" style="242" min="3" max="6"/>
    <col width="24.6640625" customWidth="1" style="242" min="7" max="7"/>
    <col width="1.33203125" customWidth="1" style="242" min="8" max="8"/>
    <col width="15" customWidth="1" style="242" min="9" max="9"/>
    <col width="12.6640625" customWidth="1" style="242" min="10" max="10"/>
    <col width="11.5" customWidth="1" style="242" min="11" max="11"/>
    <col width="16.5" customWidth="1" style="242" min="12" max="12"/>
    <col width="8.1640625" customWidth="1" style="242" min="13" max="13"/>
    <col width="10.1640625" customWidth="1" style="347" min="14" max="14"/>
    <col width="10.33203125" customWidth="1" style="242" min="15" max="15"/>
    <col width="15.83203125" customWidth="1" style="242" min="16" max="16"/>
    <col width="8.1640625" customWidth="1" style="242" min="17" max="17"/>
    <col width="10.1640625" customWidth="1" style="347" min="18" max="18"/>
    <col width="14" customWidth="1" style="242" min="19" max="19"/>
    <col width="10.83203125" customWidth="1" style="242" min="20" max="20"/>
    <col width="8.1640625" customWidth="1" style="242" min="21" max="21"/>
    <col width="10.1640625" customWidth="1" style="347" min="22" max="22"/>
    <col width="10.33203125" customWidth="1" style="242" min="23" max="23"/>
    <col width="0.83203125" customWidth="1" style="242" min="24" max="27"/>
    <col width="10.33203125" customWidth="1" style="242" min="28" max="28"/>
    <col width="8.1640625" customWidth="1" style="242" min="29" max="30"/>
    <col width="9.1640625" customWidth="1" style="242" min="31" max="31"/>
    <col width="10.33203125" customWidth="1" style="349" min="32" max="32"/>
    <col width="10.5" customWidth="1" style="348" min="33" max="33"/>
    <col width="9.1640625" customWidth="1" style="688" min="34" max="34"/>
    <col width="10.33203125" customWidth="1" style="349" min="35" max="35"/>
    <col width="10.33203125" customWidth="1" style="348" min="36" max="36"/>
    <col width="15.83203125" customWidth="1" style="242" min="37" max="37"/>
    <col width="8.1640625" bestFit="1" customWidth="1" style="242" min="38" max="38"/>
    <col width="12.6640625" bestFit="1" customWidth="1" style="689" min="39" max="39"/>
    <col width="10.33203125" bestFit="1" customWidth="1" style="349" min="40" max="40"/>
    <col width="8.5" bestFit="1" customWidth="1" style="435" min="41" max="41"/>
    <col width="8.1640625" bestFit="1" customWidth="1" style="242" min="42" max="42"/>
    <col width="10.33203125" bestFit="1" customWidth="1" style="688" min="43" max="43"/>
    <col width="10.33203125" bestFit="1" customWidth="1" style="242" min="44" max="45"/>
    <col width="43" customWidth="1" style="242" min="46" max="46"/>
    <col width="50.6640625" bestFit="1" customWidth="1" style="175" min="47" max="47"/>
    <col width="12.6640625" customWidth="1" style="242" min="48" max="16384"/>
  </cols>
  <sheetData>
    <row r="1" ht="90" customFormat="1" customHeight="1" s="168">
      <c r="A1" s="162" t="n"/>
      <c r="B1" s="162" t="inlineStr">
        <is>
          <t>Event</t>
        </is>
      </c>
      <c r="C1" s="162" t="inlineStr">
        <is>
          <t>Position</t>
        </is>
      </c>
      <c r="D1" s="162" t="inlineStr">
        <is>
          <t>Class</t>
        </is>
      </c>
      <c r="E1" s="162" t="inlineStr">
        <is>
          <t>Pos. in Class</t>
        </is>
      </c>
      <c r="F1" s="162" t="inlineStr">
        <is>
          <t>Car</t>
        </is>
      </c>
      <c r="G1" s="162" t="inlineStr">
        <is>
          <t>Team</t>
        </is>
      </c>
      <c r="H1" s="162" t="n"/>
      <c r="I1" s="162" t="inlineStr">
        <is>
          <t>Sponsor</t>
        </is>
      </c>
      <c r="J1" s="162" t="inlineStr">
        <is>
          <t>Vehicle</t>
        </is>
      </c>
      <c r="K1" s="162" t="inlineStr">
        <is>
          <t>Engine Vol (cc) / Engine Type</t>
        </is>
      </c>
      <c r="L1" s="162" t="inlineStr">
        <is>
          <t>Driver 1</t>
        </is>
      </c>
      <c r="M1" s="162" t="inlineStr">
        <is>
          <t>Country</t>
        </is>
      </c>
      <c r="N1" s="535" t="inlineStr">
        <is>
          <t>Birth Date</t>
        </is>
      </c>
      <c r="O1" s="162" t="inlineStr">
        <is>
          <t>Age on Race Day</t>
        </is>
      </c>
      <c r="P1" s="162" t="inlineStr">
        <is>
          <t>Driver 2</t>
        </is>
      </c>
      <c r="Q1" s="162" t="inlineStr">
        <is>
          <t>Country</t>
        </is>
      </c>
      <c r="R1" s="535" t="inlineStr">
        <is>
          <t>Birth Date</t>
        </is>
      </c>
      <c r="S1" s="162" t="inlineStr">
        <is>
          <t>Age on Race Day</t>
        </is>
      </c>
      <c r="T1" s="162" t="inlineStr">
        <is>
          <t>Driver 3</t>
        </is>
      </c>
      <c r="U1" s="162" t="inlineStr">
        <is>
          <t>Country ISO</t>
        </is>
      </c>
      <c r="V1" s="535" t="inlineStr">
        <is>
          <t>Birth Date</t>
        </is>
      </c>
      <c r="W1" s="162" t="inlineStr">
        <is>
          <t>Age on Race Day</t>
        </is>
      </c>
      <c r="X1" s="162" t="n"/>
      <c r="Y1" s="162" t="n"/>
      <c r="Z1" s="162" t="n"/>
      <c r="AA1" s="162" t="n"/>
      <c r="AB1" s="162" t="inlineStr">
        <is>
          <t>Qualifying Position</t>
        </is>
      </c>
      <c r="AC1" s="162" t="inlineStr">
        <is>
          <t>Qualifying Laps</t>
        </is>
      </c>
      <c r="AD1" s="162" t="inlineStr">
        <is>
          <t>Set On Qualifying Lap</t>
        </is>
      </c>
      <c r="AE1" s="162" t="inlineStr">
        <is>
          <t>Qualifying Time</t>
        </is>
      </c>
      <c r="AF1" s="167" t="inlineStr">
        <is>
          <t>Qualifying Average Speed kph</t>
        </is>
      </c>
      <c r="AG1" s="165" t="inlineStr">
        <is>
          <t>Shootout Position</t>
        </is>
      </c>
      <c r="AH1" s="664" t="inlineStr">
        <is>
          <t>Shootout Time</t>
        </is>
      </c>
      <c r="AI1" s="167" t="inlineStr">
        <is>
          <t>Shootout Average Speed kph</t>
        </is>
      </c>
      <c r="AJ1" s="162" t="inlineStr">
        <is>
          <t>Position Improvement</t>
        </is>
      </c>
      <c r="AK1" s="162" t="inlineStr">
        <is>
          <t>DNF Reason</t>
        </is>
      </c>
      <c r="AL1" s="162" t="inlineStr">
        <is>
          <t>Race Laps</t>
        </is>
      </c>
      <c r="AM1" s="666" t="inlineStr">
        <is>
          <t>Race Time</t>
        </is>
      </c>
      <c r="AN1" s="167" t="inlineStr">
        <is>
          <t>Race Average Speed kph</t>
        </is>
      </c>
      <c r="AO1" s="434" t="inlineStr">
        <is>
          <t>Difference</t>
        </is>
      </c>
      <c r="AP1" s="162" t="inlineStr">
        <is>
          <t>Set On Race Lap</t>
        </is>
      </c>
      <c r="AQ1" s="664" t="inlineStr">
        <is>
          <t>Race Fastest Lap Time</t>
        </is>
      </c>
      <c r="AR1" s="162" t="inlineStr">
        <is>
          <t>Race Fastest Lap Average Speed kph</t>
        </is>
      </c>
      <c r="AS1" s="162" t="inlineStr">
        <is>
          <t>Position Improvement</t>
        </is>
      </c>
      <c r="AT1" s="162" t="inlineStr">
        <is>
          <t>Remarks</t>
        </is>
      </c>
      <c r="AU1" s="181" t="inlineStr">
        <is>
          <t>Photo File Name</t>
        </is>
      </c>
    </row>
    <row r="2" ht="42" customFormat="1" customHeight="1" s="240">
      <c r="A2" s="237" t="n">
        <v>23290</v>
      </c>
      <c r="B2" s="238" t="inlineStr">
        <is>
          <t>Armstrong 500 6 October, 1963</t>
        </is>
      </c>
      <c r="C2" s="238" t="n">
        <v>1</v>
      </c>
      <c r="D2" s="238" t="inlineStr">
        <is>
          <t>C</t>
        </is>
      </c>
      <c r="E2" s="238" t="n">
        <v>1</v>
      </c>
      <c r="F2" s="238" t="n">
        <v>20</v>
      </c>
      <c r="G2" s="238" t="inlineStr">
        <is>
          <t>Ford Motor Company of Australia</t>
        </is>
      </c>
      <c r="H2" s="238" t="n"/>
      <c r="I2" s="238" t="n"/>
      <c r="J2" s="238" t="inlineStr">
        <is>
          <t>Ford Cortina GT</t>
        </is>
      </c>
      <c r="K2" s="238" t="n"/>
      <c r="L2" s="238" t="inlineStr">
        <is>
          <t>Harry Firth</t>
        </is>
      </c>
      <c r="M2" s="238" t="inlineStr">
        <is>
          <t>AUS</t>
        </is>
      </c>
      <c r="N2" s="690">
        <f>_xlfn.LET(_xlpm.d,_xlfn.XLOOKUP(L2,'[1]Birth Dates'!$A:$A,'[1]Birth Dates'!$B:$B,"",0),IF(_xlpm.d=0,"",_xlpm.d))</f>
        <v/>
      </c>
      <c r="O2" s="171">
        <f>IF(OR(N2="",A2="",NOT(ISNUMBER(N2)),N2&gt;A2),"",DATEDIF(N2,A2,"Y")&amp;" years, "&amp;DATEDIF(N2,A2,"YM")&amp;" months, "&amp;DATEDIF(N2,A2,"MD")&amp;" days")</f>
        <v/>
      </c>
      <c r="P2" s="238" t="inlineStr">
        <is>
          <t>Bob Jane</t>
        </is>
      </c>
      <c r="Q2" s="238" t="inlineStr">
        <is>
          <t>AUS</t>
        </is>
      </c>
      <c r="R2" s="690">
        <f>_xlfn.LET(_xlpm.d,_xlfn.XLOOKUP(P2,'[1]Birth Dates'!$A:$A,'[1]Birth Dates'!$B:$B,"",0),IF(_xlpm.d=0,"",_xlpm.d))</f>
        <v/>
      </c>
      <c r="S2" s="171">
        <f>IF(OR(R2="",A2="",NOT(ISNUMBER(R2)),R2&gt;A2),"",DATEDIF(R2,A2,"Y")&amp;" years, "&amp;DATEDIF(R2,A2,"YM")&amp;" months, "&amp;DATEDIF(R2,A2,"MD")&amp;" days")</f>
        <v/>
      </c>
      <c r="T2" s="238" t="n"/>
      <c r="U2" s="238" t="n"/>
      <c r="V2" s="690">
        <f>_xlfn.LET(_xlpm.d,_xlfn.XLOOKUP(T2,'[1]Birth Dates'!$A:$A,'[1]Birth Dates'!$B:$B,"",0),IF(_xlpm.d=0,"",_xlpm.d))</f>
        <v/>
      </c>
      <c r="W2" s="171">
        <f>IF(OR(V2="",A2="",NOT(ISNUMBER(V2)),V2&gt;A2),"",DATEDIF(V2,A2,"Y")&amp;" years, "&amp;DATEDIF(V2,A2,"YM")&amp;" months, "&amp;DATEDIF(V2,A2,"MD")&amp;" days")</f>
        <v/>
      </c>
      <c r="X2" s="171" t="n"/>
      <c r="Y2" s="171" t="n"/>
      <c r="Z2" s="171" t="n"/>
      <c r="AA2" s="171" t="n"/>
      <c r="AB2" s="238" t="n"/>
      <c r="AC2" s="238" t="n"/>
      <c r="AD2" s="238" t="n"/>
      <c r="AE2" s="573" t="inlineStr"/>
      <c r="AF2" s="418">
        <f>IF(OR(AE2="",AE2="",AE2=0),"",6.172/(AE2*24))</f>
        <v/>
      </c>
      <c r="AG2" s="239" t="n"/>
      <c r="AH2" s="573" t="inlineStr"/>
      <c r="AI2" s="418">
        <f>IF(OR(AH2="",AH2="",AH2=0),"",6.172/(AH2*24))</f>
        <v/>
      </c>
      <c r="AJ2" s="175">
        <f>IF(AND(ISNUMBER(AB2),ISNUMBER(AG2)),AB2-AG2,"")</f>
        <v/>
      </c>
      <c r="AK2" s="238" t="n"/>
      <c r="AL2" s="238" t="n">
        <v>130</v>
      </c>
      <c r="AM2" s="475" t="inlineStr">
        <is>
          <t>7:47:14</t>
        </is>
      </c>
      <c r="AN2" s="671">
        <f>IF(OR(AL2="",AM2="",AM2=0),"",AL2*6.172/(AM2*24))</f>
        <v/>
      </c>
      <c r="AO2" s="477">
        <f>IF(AND(AL2=AL1,AM2&lt;&gt;"",AM1&lt;&gt;""),AM2-AM1,"")</f>
        <v/>
      </c>
      <c r="AP2" s="238" t="n"/>
      <c r="AQ2" s="573" t="inlineStr"/>
      <c r="AR2" s="616" t="n"/>
      <c r="AS2" s="436">
        <f>IF(OR(NOT(ISNUMBER(C2)),NOT(ISNUMBER(AB2))),"",IF(AG2&lt;&gt;"",AG2,AB2)-C2)</f>
        <v/>
      </c>
      <c r="AT2" s="185" t="n"/>
      <c r="AU2" s="187">
        <f>IF($B2="","",TEXT($A2,"yyyymmdd")&amp;"_P"&amp;$C2&amp;"_C"&amp;$F2&amp;"_"&amp;TRIM(RIGHT(SUBSTITUTE(TRIM(SUBSTITUTE($L2,CHAR(160)," "))," ",REPT(" ",60)),60))&amp;IF($P2="","","-"&amp;TRIM(RIGHT(SUBSTITUTE(TRIM(SUBSTITUTE($P2,CHAR(160)," "))," ",REPT(" ",60)),60)))&amp;IF($T2="","","-"&amp;TRIM(RIGHT(SUBSTITUTE(TRIM(SUBSTITUTE($T2,CHAR(160)," "))," ",REPT(" ",60)),60)))&amp;".jpg")</f>
        <v/>
      </c>
    </row>
    <row r="3" ht="42" customHeight="1">
      <c r="A3" s="169" t="n">
        <v>23290</v>
      </c>
      <c r="B3" s="171" t="inlineStr">
        <is>
          <t>Armstrong 500 6 October, 1963</t>
        </is>
      </c>
      <c r="C3" s="171" t="n">
        <v>2</v>
      </c>
      <c r="D3" s="171" t="inlineStr">
        <is>
          <t>C</t>
        </is>
      </c>
      <c r="E3" s="171" t="n">
        <v>2</v>
      </c>
      <c r="F3" s="171" t="n">
        <v>15</v>
      </c>
      <c r="G3" s="171" t="inlineStr">
        <is>
          <t>F G Morgan [2]</t>
        </is>
      </c>
      <c r="H3" s="171" t="n"/>
      <c r="I3" s="171" t="n"/>
      <c r="J3" s="171" t="inlineStr">
        <is>
          <t>Holden EH S4</t>
        </is>
      </c>
      <c r="K3" s="171" t="n"/>
      <c r="L3" s="171" t="inlineStr">
        <is>
          <t>Frederick George "Fearless Fred" Morgan</t>
        </is>
      </c>
      <c r="M3" s="171" t="inlineStr">
        <is>
          <t>AUS</t>
        </is>
      </c>
      <c r="N3" s="690">
        <f>_xlfn.LET(_xlpm.d,_xlfn.XLOOKUP(L3,'[1]Birth Dates'!$A:$A,'[1]Birth Dates'!$B:$B,"",0),IF(_xlpm.d=0,"",_xlpm.d))</f>
        <v/>
      </c>
      <c r="O3" s="171">
        <f>IF(OR(N3="",A3="",NOT(ISNUMBER(N3)),N3&gt;A3),"",DATEDIF(N3,A3,"Y")&amp;" years, "&amp;DATEDIF(N3,A3,"YM")&amp;" months, "&amp;DATEDIF(N3,A3,"MD")&amp;" days")</f>
        <v/>
      </c>
      <c r="P3" s="171" t="inlineStr">
        <is>
          <t>Ralph Sach</t>
        </is>
      </c>
      <c r="Q3" s="171" t="inlineStr">
        <is>
          <t>AUS</t>
        </is>
      </c>
      <c r="R3" s="690">
        <f>_xlfn.LET(_xlpm.d,_xlfn.XLOOKUP(P3,'[1]Birth Dates'!$A:$A,'[1]Birth Dates'!$B:$B,"",0),IF(_xlpm.d=0,"",_xlpm.d))</f>
        <v/>
      </c>
      <c r="S3" s="171">
        <f>IF(OR(R3="",A3="",NOT(ISNUMBER(R3)),R3&gt;A3),"",DATEDIF(R3,A3,"Y")&amp;" years, "&amp;DATEDIF(R3,A3,"YM")&amp;" months, "&amp;DATEDIF(R3,A3,"MD")&amp;" days")</f>
        <v/>
      </c>
      <c r="T3" s="171" t="n"/>
      <c r="U3" s="171" t="n"/>
      <c r="V3" s="690">
        <f>_xlfn.LET(_xlpm.d,_xlfn.XLOOKUP(T3,'[1]Birth Dates'!$A:$A,'[1]Birth Dates'!$B:$B,"",0),IF(_xlpm.d=0,"",_xlpm.d))</f>
        <v/>
      </c>
      <c r="W3" s="171">
        <f>IF(OR(V3="",A3="",NOT(ISNUMBER(V3)),V3&gt;A3),"",DATEDIF(V3,A3,"Y")&amp;" years, "&amp;DATEDIF(V3,A3,"YM")&amp;" months, "&amp;DATEDIF(V3,A3,"MD")&amp;" days")</f>
        <v/>
      </c>
      <c r="X3" s="171" t="n"/>
      <c r="Y3" s="171" t="n"/>
      <c r="Z3" s="171" t="n"/>
      <c r="AA3" s="171" t="n"/>
      <c r="AB3" s="171" t="n"/>
      <c r="AC3" s="171" t="n"/>
      <c r="AD3" s="171" t="n"/>
      <c r="AE3" s="574" t="inlineStr"/>
      <c r="AF3" s="418">
        <f>IF(OR(AE3="",AE3="",AE3=0),"",6.172/(AE3*24))</f>
        <v/>
      </c>
      <c r="AG3" s="241" t="n"/>
      <c r="AH3" s="574" t="inlineStr"/>
      <c r="AI3" s="418">
        <f>IF(OR(AH3="",AH3="",AH3=0),"",6.172/(AH3*24))</f>
        <v/>
      </c>
      <c r="AJ3" s="175">
        <f>IF(AND(ISNUMBER(AB3),ISNUMBER(AG3)),AB3-AG3,"")</f>
        <v/>
      </c>
      <c r="AK3" s="171" t="n"/>
      <c r="AL3" s="171" t="n">
        <v>129</v>
      </c>
      <c r="AM3" s="474" t="inlineStr">
        <is>
          <t>7:49:15</t>
        </is>
      </c>
      <c r="AN3" s="671">
        <f>IF(OR(AL3="",AM3="",AM3=0),"",AL3*6.172/(AM3*24))</f>
        <v/>
      </c>
      <c r="AO3" s="477">
        <f>IF(AND(AL3=AL2,AM3&lt;&gt;"",AM2&lt;&gt;""),AM3-AM2,"")</f>
        <v/>
      </c>
      <c r="AP3" s="171" t="n"/>
      <c r="AQ3" s="574" t="inlineStr"/>
      <c r="AR3" s="617" t="n"/>
      <c r="AS3" s="436">
        <f>IF(OR(NOT(ISNUMBER(C3)),NOT(ISNUMBER(AB3))),"",IF(AG3&lt;&gt;"",AG3,AB3)-C3)</f>
        <v/>
      </c>
      <c r="AT3" s="191" t="n"/>
      <c r="AU3" s="195">
        <f>IF($B3="","",TEXT($A3,"yyyymmdd")&amp;"_P"&amp;$C3&amp;"_C"&amp;$F3&amp;"_"&amp;TRIM(RIGHT(SUBSTITUTE(TRIM(SUBSTITUTE($L3,CHAR(160)," "))," ",REPT(" ",60)),60))&amp;IF($P3="","","-"&amp;TRIM(RIGHT(SUBSTITUTE(TRIM(SUBSTITUTE($P3,CHAR(160)," "))," ",REPT(" ",60)),60)))&amp;IF($T3="","","-"&amp;TRIM(RIGHT(SUBSTITUTE(TRIM(SUBSTITUTE($T3,CHAR(160)," "))," ",REPT(" ",60)),60)))&amp;".jpg")</f>
        <v/>
      </c>
    </row>
    <row r="4" ht="42" customHeight="1">
      <c r="A4" s="169" t="n">
        <v>23290</v>
      </c>
      <c r="B4" s="171" t="inlineStr">
        <is>
          <t>Armstrong 500 6 October, 1963</t>
        </is>
      </c>
      <c r="C4" s="171" t="n">
        <v>3</v>
      </c>
      <c r="D4" s="171" t="inlineStr">
        <is>
          <t>C</t>
        </is>
      </c>
      <c r="E4" s="171" t="n">
        <v>3</v>
      </c>
      <c r="F4" s="171" t="n">
        <v>13</v>
      </c>
      <c r="G4" s="171" t="inlineStr">
        <is>
          <t>Grawill Motors Pty Ltd [1]</t>
        </is>
      </c>
      <c r="H4" s="171" t="n"/>
      <c r="I4" s="171" t="n"/>
      <c r="J4" s="171" t="inlineStr">
        <is>
          <t>Ford Cortina Mk. I GT</t>
        </is>
      </c>
      <c r="K4" s="171" t="n"/>
      <c r="L4" s="171" t="inlineStr">
        <is>
          <t>Bruce McPhee</t>
        </is>
      </c>
      <c r="M4" s="171" t="inlineStr">
        <is>
          <t>AUS</t>
        </is>
      </c>
      <c r="N4" s="690">
        <f>_xlfn.LET(_xlpm.d,_xlfn.XLOOKUP(L4,'[1]Birth Dates'!$A:$A,'[1]Birth Dates'!$B:$B,"",0),IF(_xlpm.d=0,"",_xlpm.d))</f>
        <v/>
      </c>
      <c r="O4" s="171">
        <f>IF(OR(N4="",A4="",NOT(ISNUMBER(N4)),N4&gt;A4),"",DATEDIF(N4,A4,"Y")&amp;" years, "&amp;DATEDIF(N4,A4,"YM")&amp;" months, "&amp;DATEDIF(N4,A4,"MD")&amp;" days")</f>
        <v/>
      </c>
      <c r="P4" s="171" t="inlineStr">
        <is>
          <t>Graham Ryan</t>
        </is>
      </c>
      <c r="Q4" s="171" t="inlineStr">
        <is>
          <t>AUS</t>
        </is>
      </c>
      <c r="R4" s="690">
        <f>_xlfn.LET(_xlpm.d,_xlfn.XLOOKUP(P4,'[1]Birth Dates'!$A:$A,'[1]Birth Dates'!$B:$B,"",0),IF(_xlpm.d=0,"",_xlpm.d))</f>
        <v/>
      </c>
      <c r="S4" s="171">
        <f>IF(OR(R4="",A4="",NOT(ISNUMBER(R4)),R4&gt;A4),"",DATEDIF(R4,A4,"Y")&amp;" years, "&amp;DATEDIF(R4,A4,"YM")&amp;" months, "&amp;DATEDIF(R4,A4,"MD")&amp;" days")</f>
        <v/>
      </c>
      <c r="T4" s="171" t="n"/>
      <c r="U4" s="171" t="n"/>
      <c r="V4" s="690">
        <f>_xlfn.LET(_xlpm.d,_xlfn.XLOOKUP(T4,'[1]Birth Dates'!$A:$A,'[1]Birth Dates'!$B:$B,"",0),IF(_xlpm.d=0,"",_xlpm.d))</f>
        <v/>
      </c>
      <c r="W4" s="171">
        <f>IF(OR(V4="",A4="",NOT(ISNUMBER(V4)),V4&gt;A4),"",DATEDIF(V4,A4,"Y")&amp;" years, "&amp;DATEDIF(V4,A4,"YM")&amp;" months, "&amp;DATEDIF(V4,A4,"MD")&amp;" days")</f>
        <v/>
      </c>
      <c r="X4" s="171" t="n"/>
      <c r="Y4" s="171" t="n"/>
      <c r="Z4" s="171" t="n"/>
      <c r="AA4" s="171" t="n"/>
      <c r="AB4" s="171" t="n"/>
      <c r="AC4" s="171" t="n"/>
      <c r="AD4" s="171" t="n"/>
      <c r="AE4" s="574" t="inlineStr"/>
      <c r="AF4" s="418">
        <f>IF(OR(AE4="",AE4="",AE4=0),"",6.172/(AE4*24))</f>
        <v/>
      </c>
      <c r="AG4" s="241" t="n"/>
      <c r="AH4" s="574" t="inlineStr"/>
      <c r="AI4" s="418">
        <f>IF(OR(AH4="",AH4="",AH4=0),"",6.172/(AH4*24))</f>
        <v/>
      </c>
      <c r="AJ4" s="175">
        <f>IF(AND(ISNUMBER(AB4),ISNUMBER(AG4)),AB4-AG4,"")</f>
        <v/>
      </c>
      <c r="AK4" s="171" t="n"/>
      <c r="AL4" s="171" t="n">
        <v>129</v>
      </c>
      <c r="AM4" s="474" t="inlineStr">
        <is>
          <t>7:49:35</t>
        </is>
      </c>
      <c r="AN4" s="671">
        <f>IF(OR(AL4="",AM4="",AM4=0),"",AL4*6.172/(AM4*24))</f>
        <v/>
      </c>
      <c r="AO4" s="477">
        <f>IF(AND(AL4=AL3,AM4&lt;&gt;"",AM3&lt;&gt;""),AM4-AM3,"")</f>
        <v/>
      </c>
      <c r="AP4" s="171" t="n"/>
      <c r="AQ4" s="574" t="inlineStr"/>
      <c r="AR4" s="617" t="n"/>
      <c r="AS4" s="436">
        <f>IF(OR(NOT(ISNUMBER(C4)),NOT(ISNUMBER(AB4))),"",IF(AG4&lt;&gt;"",AG4,AB4)-C4)</f>
        <v/>
      </c>
      <c r="AT4" s="191" t="n"/>
      <c r="AU4" s="195">
        <f>IF($B4="","",TEXT($A4,"yyyymmdd")&amp;"_P"&amp;$C4&amp;"_C"&amp;$F4&amp;"_"&amp;TRIM(RIGHT(SUBSTITUTE(TRIM(SUBSTITUTE($L4,CHAR(160)," "))," ",REPT(" ",60)),60))&amp;IF($P4="","","-"&amp;TRIM(RIGHT(SUBSTITUTE(TRIM(SUBSTITUTE($P4,CHAR(160)," "))," ",REPT(" ",60)),60)))&amp;IF($T4="","","-"&amp;TRIM(RIGHT(SUBSTITUTE(TRIM(SUBSTITUTE($T4,CHAR(160)," "))," ",REPT(" ",60)),60)))&amp;".jpg")</f>
        <v/>
      </c>
    </row>
    <row r="5" ht="42" customHeight="1">
      <c r="A5" s="169" t="n">
        <v>23290</v>
      </c>
      <c r="B5" s="171" t="inlineStr">
        <is>
          <t>Armstrong 500 6 October, 1963</t>
        </is>
      </c>
      <c r="C5" s="171" t="n">
        <v>4</v>
      </c>
      <c r="D5" s="171" t="inlineStr">
        <is>
          <t>D</t>
        </is>
      </c>
      <c r="E5" s="171" t="n">
        <v>1</v>
      </c>
      <c r="F5" s="171" t="n">
        <v>8</v>
      </c>
      <c r="G5" s="171" t="inlineStr">
        <is>
          <t>Ron Dunbier Motors</t>
        </is>
      </c>
      <c r="H5" s="171" t="n"/>
      <c r="I5" s="171" t="n"/>
      <c r="J5" s="171" t="inlineStr">
        <is>
          <t>Chrysler Valiant AP5</t>
        </is>
      </c>
      <c r="K5" s="171" t="n"/>
      <c r="L5" s="171" t="inlineStr">
        <is>
          <t>Tony Reynolds</t>
        </is>
      </c>
      <c r="M5" s="171" t="inlineStr">
        <is>
          <t>AUS</t>
        </is>
      </c>
      <c r="N5" s="690">
        <f>_xlfn.LET(_xlpm.d,_xlfn.XLOOKUP(L5,'[1]Birth Dates'!$A:$A,'[1]Birth Dates'!$B:$B,"",0),IF(_xlpm.d=0,"",_xlpm.d))</f>
        <v/>
      </c>
      <c r="O5" s="171">
        <f>IF(OR(N5="",A5="",NOT(ISNUMBER(N5)),N5&gt;A5),"",DATEDIF(N5,A5,"Y")&amp;" years, "&amp;DATEDIF(N5,A5,"YM")&amp;" months, "&amp;DATEDIF(N5,A5,"MD")&amp;" days")</f>
        <v/>
      </c>
      <c r="P5" s="171" t="inlineStr">
        <is>
          <t>Tony Allen</t>
        </is>
      </c>
      <c r="Q5" s="171" t="inlineStr">
        <is>
          <t>AUS</t>
        </is>
      </c>
      <c r="R5" s="690">
        <f>_xlfn.LET(_xlpm.d,_xlfn.XLOOKUP(P5,'[1]Birth Dates'!$A:$A,'[1]Birth Dates'!$B:$B,"",0),IF(_xlpm.d=0,"",_xlpm.d))</f>
        <v/>
      </c>
      <c r="S5" s="171">
        <f>IF(OR(R5="",A5="",NOT(ISNUMBER(R5)),R5&gt;A5),"",DATEDIF(R5,A5,"Y")&amp;" years, "&amp;DATEDIF(R5,A5,"YM")&amp;" months, "&amp;DATEDIF(R5,A5,"MD")&amp;" days")</f>
        <v/>
      </c>
      <c r="T5" s="171" t="n"/>
      <c r="U5" s="171" t="n"/>
      <c r="V5" s="690">
        <f>_xlfn.LET(_xlpm.d,_xlfn.XLOOKUP(T5,'[1]Birth Dates'!$A:$A,'[1]Birth Dates'!$B:$B,"",0),IF(_xlpm.d=0,"",_xlpm.d))</f>
        <v/>
      </c>
      <c r="W5" s="171">
        <f>IF(OR(V5="",A5="",NOT(ISNUMBER(V5)),V5&gt;A5),"",DATEDIF(V5,A5,"Y")&amp;" years, "&amp;DATEDIF(V5,A5,"YM")&amp;" months, "&amp;DATEDIF(V5,A5,"MD")&amp;" days")</f>
        <v/>
      </c>
      <c r="X5" s="171" t="n"/>
      <c r="Y5" s="171" t="n"/>
      <c r="Z5" s="171" t="n"/>
      <c r="AA5" s="171" t="n"/>
      <c r="AB5" s="171" t="n"/>
      <c r="AC5" s="171" t="n"/>
      <c r="AD5" s="171" t="n"/>
      <c r="AE5" s="574" t="inlineStr"/>
      <c r="AF5" s="418">
        <f>IF(OR(AE5="",AE5="",AE5=0),"",6.172/(AE5*24))</f>
        <v/>
      </c>
      <c r="AG5" s="241" t="n"/>
      <c r="AH5" s="574" t="inlineStr"/>
      <c r="AI5" s="418">
        <f>IF(OR(AH5="",AH5="",AH5=0),"",6.172/(AH5*24))</f>
        <v/>
      </c>
      <c r="AJ5" s="175">
        <f>IF(AND(ISNUMBER(AB5),ISNUMBER(AG5)),AB5-AG5,"")</f>
        <v/>
      </c>
      <c r="AK5" s="171" t="n"/>
      <c r="AL5" s="171" t="n">
        <v>126</v>
      </c>
      <c r="AM5" s="474" t="inlineStr">
        <is>
          <t>7:47:25</t>
        </is>
      </c>
      <c r="AN5" s="671">
        <f>IF(OR(AL5="",AM5="",AM5=0),"",AL5*6.172/(AM5*24))</f>
        <v/>
      </c>
      <c r="AO5" s="477">
        <f>IF(AND(AL5=AL4,AM5&lt;&gt;"",AM4&lt;&gt;""),AM5-AM4,"")</f>
        <v/>
      </c>
      <c r="AP5" s="171" t="n"/>
      <c r="AQ5" s="574" t="inlineStr"/>
      <c r="AR5" s="617" t="n"/>
      <c r="AS5" s="436">
        <f>IF(OR(NOT(ISNUMBER(C5)),NOT(ISNUMBER(AB5))),"",IF(AG5&lt;&gt;"",AG5,AB5)-C5)</f>
        <v/>
      </c>
      <c r="AT5" s="191" t="n"/>
      <c r="AU5" s="195">
        <f>IF($B5="","",TEXT($A5,"yyyymmdd")&amp;"_P"&amp;$C5&amp;"_C"&amp;$F5&amp;"_"&amp;TRIM(RIGHT(SUBSTITUTE(TRIM(SUBSTITUTE($L5,CHAR(160)," "))," ",REPT(" ",60)),60))&amp;IF($P5="","","-"&amp;TRIM(RIGHT(SUBSTITUTE(TRIM(SUBSTITUTE($P5,CHAR(160)," "))," ",REPT(" ",60)),60)))&amp;IF($T5="","","-"&amp;TRIM(RIGHT(SUBSTITUTE(TRIM(SUBSTITUTE($T5,CHAR(160)," "))," ",REPT(" ",60)),60)))&amp;".jpg")</f>
        <v/>
      </c>
    </row>
    <row r="6" ht="42" customHeight="1">
      <c r="A6" s="169" t="n">
        <v>23290</v>
      </c>
      <c r="B6" s="171" t="inlineStr">
        <is>
          <t>Armstrong 500 6 October, 1963</t>
        </is>
      </c>
      <c r="C6" s="171" t="n">
        <v>5</v>
      </c>
      <c r="D6" s="171" t="inlineStr">
        <is>
          <t>D</t>
        </is>
      </c>
      <c r="E6" s="171" t="n">
        <v>2</v>
      </c>
      <c r="F6" s="171" t="n">
        <v>5</v>
      </c>
      <c r="G6" s="171" t="inlineStr">
        <is>
          <t>Ford Motor Company of Australia</t>
        </is>
      </c>
      <c r="H6" s="171" t="n"/>
      <c r="I6" s="171" t="n"/>
      <c r="J6" s="171" t="inlineStr">
        <is>
          <t>Ford Zephyr Mk III</t>
        </is>
      </c>
      <c r="K6" s="171" t="n"/>
      <c r="L6" s="171" t="inlineStr">
        <is>
          <t>Geoff Russell</t>
        </is>
      </c>
      <c r="M6" s="171" t="inlineStr">
        <is>
          <t>AUS</t>
        </is>
      </c>
      <c r="N6" s="690">
        <f>_xlfn.LET(_xlpm.d,_xlfn.XLOOKUP(L6,'[1]Birth Dates'!$A:$A,'[1]Birth Dates'!$B:$B,"",0),IF(_xlpm.d=0,"",_xlpm.d))</f>
        <v/>
      </c>
      <c r="O6" s="171">
        <f>IF(OR(N6="",A6="",NOT(ISNUMBER(N6)),N6&gt;A6),"",DATEDIF(N6,A6,"Y")&amp;" years, "&amp;DATEDIF(N6,A6,"YM")&amp;" months, "&amp;DATEDIF(N6,A6,"MD")&amp;" days")</f>
        <v/>
      </c>
      <c r="P6" s="171" t="inlineStr">
        <is>
          <t>John Reaburn</t>
        </is>
      </c>
      <c r="Q6" s="171" t="inlineStr">
        <is>
          <t>AUS</t>
        </is>
      </c>
      <c r="R6" s="690">
        <f>_xlfn.LET(_xlpm.d,_xlfn.XLOOKUP(P6,'[1]Birth Dates'!$A:$A,'[1]Birth Dates'!$B:$B,"",0),IF(_xlpm.d=0,"",_xlpm.d))</f>
        <v/>
      </c>
      <c r="S6" s="171">
        <f>IF(OR(R6="",A6="",NOT(ISNUMBER(R6)),R6&gt;A6),"",DATEDIF(R6,A6,"Y")&amp;" years, "&amp;DATEDIF(R6,A6,"YM")&amp;" months, "&amp;DATEDIF(R6,A6,"MD")&amp;" days")</f>
        <v/>
      </c>
      <c r="T6" s="171" t="n"/>
      <c r="U6" s="171" t="n"/>
      <c r="V6" s="690">
        <f>_xlfn.LET(_xlpm.d,_xlfn.XLOOKUP(T6,'[1]Birth Dates'!$A:$A,'[1]Birth Dates'!$B:$B,"",0),IF(_xlpm.d=0,"",_xlpm.d))</f>
        <v/>
      </c>
      <c r="W6" s="171">
        <f>IF(OR(V6="",A6="",NOT(ISNUMBER(V6)),V6&gt;A6),"",DATEDIF(V6,A6,"Y")&amp;" years, "&amp;DATEDIF(V6,A6,"YM")&amp;" months, "&amp;DATEDIF(V6,A6,"MD")&amp;" days")</f>
        <v/>
      </c>
      <c r="X6" s="171" t="n"/>
      <c r="Y6" s="171" t="n"/>
      <c r="Z6" s="171" t="n"/>
      <c r="AA6" s="171" t="n"/>
      <c r="AB6" s="171" t="n"/>
      <c r="AC6" s="171" t="n"/>
      <c r="AD6" s="171" t="n"/>
      <c r="AE6" s="574" t="inlineStr"/>
      <c r="AF6" s="418">
        <f>IF(OR(AE6="",AE6="",AE6=0),"",6.172/(AE6*24))</f>
        <v/>
      </c>
      <c r="AG6" s="241" t="n"/>
      <c r="AH6" s="574" t="inlineStr"/>
      <c r="AI6" s="418">
        <f>IF(OR(AH6="",AH6="",AH6=0),"",6.172/(AH6*24))</f>
        <v/>
      </c>
      <c r="AJ6" s="175">
        <f>IF(AND(ISNUMBER(AB6),ISNUMBER(AG6)),AB6-AG6,"")</f>
        <v/>
      </c>
      <c r="AK6" s="171" t="n"/>
      <c r="AL6" s="171" t="n">
        <v>126</v>
      </c>
      <c r="AM6" s="474" t="inlineStr">
        <is>
          <t>7:47:58</t>
        </is>
      </c>
      <c r="AN6" s="671">
        <f>IF(OR(AL6="",AM6="",AM6=0),"",AL6*6.172/(AM6*24))</f>
        <v/>
      </c>
      <c r="AO6" s="477">
        <f>IF(AND(AL6=AL5,AM6&lt;&gt;"",AM5&lt;&gt;""),AM6-AM5,"")</f>
        <v/>
      </c>
      <c r="AP6" s="171" t="n"/>
      <c r="AQ6" s="574" t="inlineStr"/>
      <c r="AR6" s="617" t="n"/>
      <c r="AS6" s="436">
        <f>IF(OR(NOT(ISNUMBER(C6)),NOT(ISNUMBER(AB6))),"",IF(AG6&lt;&gt;"",AG6,AB6)-C6)</f>
        <v/>
      </c>
      <c r="AT6" s="191" t="n"/>
      <c r="AU6" s="195">
        <f>IF($B6="","",TEXT($A6,"yyyymmdd")&amp;"_P"&amp;$C6&amp;"_C"&amp;$F6&amp;"_"&amp;TRIM(RIGHT(SUBSTITUTE(TRIM(SUBSTITUTE($L6,CHAR(160)," "))," ",REPT(" ",60)),60))&amp;IF($P6="","","-"&amp;TRIM(RIGHT(SUBSTITUTE(TRIM(SUBSTITUTE($P6,CHAR(160)," "))," ",REPT(" ",60)),60)))&amp;IF($T6="","","-"&amp;TRIM(RIGHT(SUBSTITUTE(TRIM(SUBSTITUTE($T6,CHAR(160)," "))," ",REPT(" ",60)),60)))&amp;".jpg")</f>
        <v/>
      </c>
    </row>
    <row r="7" ht="42" customHeight="1">
      <c r="A7" s="169" t="n">
        <v>23290</v>
      </c>
      <c r="B7" s="171" t="inlineStr">
        <is>
          <t>Armstrong 500 6 October, 1963</t>
        </is>
      </c>
      <c r="C7" s="171" t="n">
        <v>6</v>
      </c>
      <c r="D7" s="171" t="inlineStr">
        <is>
          <t>B</t>
        </is>
      </c>
      <c r="E7" s="171" t="n">
        <v>1</v>
      </c>
      <c r="F7" s="171" t="n">
        <v>42</v>
      </c>
      <c r="G7" s="171" t="inlineStr">
        <is>
          <t>Denis Summers Conversions</t>
        </is>
      </c>
      <c r="H7" s="171" t="n"/>
      <c r="I7" s="171" t="n"/>
      <c r="J7" s="171" t="inlineStr">
        <is>
          <t>Morris Cooper</t>
        </is>
      </c>
      <c r="K7" s="171" t="n"/>
      <c r="L7" s="171" t="inlineStr">
        <is>
          <t>Doug Chivas</t>
        </is>
      </c>
      <c r="M7" s="171" t="inlineStr">
        <is>
          <t>AUS</t>
        </is>
      </c>
      <c r="N7" s="690">
        <f>_xlfn.LET(_xlpm.d,_xlfn.XLOOKUP(L7,'[1]Birth Dates'!$A:$A,'[1]Birth Dates'!$B:$B,"",0),IF(_xlpm.d=0,"",_xlpm.d))</f>
        <v/>
      </c>
      <c r="O7" s="171">
        <f>IF(OR(N7="",A7="",NOT(ISNUMBER(N7)),N7&gt;A7),"",DATEDIF(N7,A7,"Y")&amp;" years, "&amp;DATEDIF(N7,A7,"YM")&amp;" months, "&amp;DATEDIF(N7,A7,"MD")&amp;" days")</f>
        <v/>
      </c>
      <c r="P7" s="171" t="inlineStr">
        <is>
          <t>Ken Wilkinson</t>
        </is>
      </c>
      <c r="Q7" s="171" t="inlineStr">
        <is>
          <t>AUS</t>
        </is>
      </c>
      <c r="R7" s="690">
        <f>_xlfn.LET(_xlpm.d,_xlfn.XLOOKUP(P7,'[1]Birth Dates'!$A:$A,'[1]Birth Dates'!$B:$B,"",0),IF(_xlpm.d=0,"",_xlpm.d))</f>
        <v/>
      </c>
      <c r="S7" s="171">
        <f>IF(OR(R7="",A7="",NOT(ISNUMBER(R7)),R7&gt;A7),"",DATEDIF(R7,A7,"Y")&amp;" years, "&amp;DATEDIF(R7,A7,"YM")&amp;" months, "&amp;DATEDIF(R7,A7,"MD")&amp;" days")</f>
        <v/>
      </c>
      <c r="T7" s="171" t="n"/>
      <c r="U7" s="171" t="n"/>
      <c r="V7" s="690">
        <f>_xlfn.LET(_xlpm.d,_xlfn.XLOOKUP(T7,'[1]Birth Dates'!$A:$A,'[1]Birth Dates'!$B:$B,"",0),IF(_xlpm.d=0,"",_xlpm.d))</f>
        <v/>
      </c>
      <c r="W7" s="171">
        <f>IF(OR(V7="",A7="",NOT(ISNUMBER(V7)),V7&gt;A7),"",DATEDIF(V7,A7,"Y")&amp;" years, "&amp;DATEDIF(V7,A7,"YM")&amp;" months, "&amp;DATEDIF(V7,A7,"MD")&amp;" days")</f>
        <v/>
      </c>
      <c r="X7" s="171" t="n"/>
      <c r="Y7" s="171" t="n"/>
      <c r="Z7" s="171" t="n"/>
      <c r="AA7" s="171" t="n"/>
      <c r="AB7" s="171" t="n"/>
      <c r="AC7" s="171" t="n"/>
      <c r="AD7" s="171" t="n"/>
      <c r="AE7" s="574" t="inlineStr"/>
      <c r="AF7" s="418">
        <f>IF(OR(AE7="",AE7="",AE7=0),"",6.172/(AE7*24))</f>
        <v/>
      </c>
      <c r="AG7" s="241" t="n"/>
      <c r="AH7" s="574" t="inlineStr"/>
      <c r="AI7" s="418">
        <f>IF(OR(AH7="",AH7="",AH7=0),"",6.172/(AH7*24))</f>
        <v/>
      </c>
      <c r="AJ7" s="175">
        <f>IF(AND(ISNUMBER(AB7),ISNUMBER(AG7)),AB7-AG7,"")</f>
        <v/>
      </c>
      <c r="AK7" s="171" t="n"/>
      <c r="AL7" s="171" t="n">
        <v>125</v>
      </c>
      <c r="AM7" s="474" t="inlineStr">
        <is>
          <t>7:49:58</t>
        </is>
      </c>
      <c r="AN7" s="671">
        <f>IF(OR(AL7="",AM7="",AM7=0),"",AL7*6.172/(AM7*24))</f>
        <v/>
      </c>
      <c r="AO7" s="477">
        <f>IF(AND(AL7=AL6,AM7&lt;&gt;"",AM6&lt;&gt;""),AM7-AM6,"")</f>
        <v/>
      </c>
      <c r="AP7" s="171" t="n"/>
      <c r="AQ7" s="574" t="inlineStr"/>
      <c r="AR7" s="617" t="n"/>
      <c r="AS7" s="436">
        <f>IF(OR(NOT(ISNUMBER(C7)),NOT(ISNUMBER(AB7))),"",IF(AG7&lt;&gt;"",AG7,AB7)-C7)</f>
        <v/>
      </c>
      <c r="AT7" s="191" t="n"/>
      <c r="AU7" s="195">
        <f>IF($B7="","",TEXT($A7,"yyyymmdd")&amp;"_P"&amp;$C7&amp;"_C"&amp;$F7&amp;"_"&amp;TRIM(RIGHT(SUBSTITUTE(TRIM(SUBSTITUTE($L7,CHAR(160)," "))," ",REPT(" ",60)),60))&amp;IF($P7="","","-"&amp;TRIM(RIGHT(SUBSTITUTE(TRIM(SUBSTITUTE($P7,CHAR(160)," "))," ",REPT(" ",60)),60)))&amp;IF($T7="","","-"&amp;TRIM(RIGHT(SUBSTITUTE(TRIM(SUBSTITUTE($T7,CHAR(160)," "))," ",REPT(" ",60)),60)))&amp;".jpg")</f>
        <v/>
      </c>
    </row>
    <row r="8" ht="42" customHeight="1">
      <c r="A8" s="169" t="n">
        <v>23290</v>
      </c>
      <c r="B8" s="171" t="inlineStr">
        <is>
          <t>Armstrong 500 6 October, 1963</t>
        </is>
      </c>
      <c r="C8" s="171" t="n">
        <v>7</v>
      </c>
      <c r="D8" s="171" t="inlineStr">
        <is>
          <t>B</t>
        </is>
      </c>
      <c r="E8" s="171" t="n">
        <v>2</v>
      </c>
      <c r="F8" s="171" t="n">
        <v>41</v>
      </c>
      <c r="G8" s="171" t="inlineStr">
        <is>
          <t>Delore Motors (Newcastle)</t>
        </is>
      </c>
      <c r="H8" s="171" t="n"/>
      <c r="I8" s="171" t="n"/>
      <c r="J8" s="171" t="inlineStr">
        <is>
          <t>Morris Cooper</t>
        </is>
      </c>
      <c r="K8" s="171" t="n"/>
      <c r="L8" s="171" t="inlineStr">
        <is>
          <t>Jim Gates</t>
        </is>
      </c>
      <c r="M8" s="171" t="inlineStr">
        <is>
          <t>AUS</t>
        </is>
      </c>
      <c r="N8" s="690">
        <f>_xlfn.LET(_xlpm.d,_xlfn.XLOOKUP(L8,'[1]Birth Dates'!$A:$A,'[1]Birth Dates'!$B:$B,"",0),IF(_xlpm.d=0,"",_xlpm.d))</f>
        <v/>
      </c>
      <c r="O8" s="171">
        <f>IF(OR(N8="",A8="",NOT(ISNUMBER(N8)),N8&gt;A8),"",DATEDIF(N8,A8,"Y")&amp;" years, "&amp;DATEDIF(N8,A8,"YM")&amp;" months, "&amp;DATEDIF(N8,A8,"MD")&amp;" days")</f>
        <v/>
      </c>
      <c r="P8" s="171" t="inlineStr">
        <is>
          <t>Mike Nedelko</t>
        </is>
      </c>
      <c r="Q8" s="171" t="inlineStr">
        <is>
          <t>AUS</t>
        </is>
      </c>
      <c r="R8" s="690">
        <f>_xlfn.LET(_xlpm.d,_xlfn.XLOOKUP(P8,'[1]Birth Dates'!$A:$A,'[1]Birth Dates'!$B:$B,"",0),IF(_xlpm.d=0,"",_xlpm.d))</f>
        <v/>
      </c>
      <c r="S8" s="171">
        <f>IF(OR(R8="",A8="",NOT(ISNUMBER(R8)),R8&gt;A8),"",DATEDIF(R8,A8,"Y")&amp;" years, "&amp;DATEDIF(R8,A8,"YM")&amp;" months, "&amp;DATEDIF(R8,A8,"MD")&amp;" days")</f>
        <v/>
      </c>
      <c r="T8" s="171" t="n"/>
      <c r="U8" s="171" t="n"/>
      <c r="V8" s="690">
        <f>_xlfn.LET(_xlpm.d,_xlfn.XLOOKUP(T8,'[1]Birth Dates'!$A:$A,'[1]Birth Dates'!$B:$B,"",0),IF(_xlpm.d=0,"",_xlpm.d))</f>
        <v/>
      </c>
      <c r="W8" s="171">
        <f>IF(OR(V8="",A8="",NOT(ISNUMBER(V8)),V8&gt;A8),"",DATEDIF(V8,A8,"Y")&amp;" years, "&amp;DATEDIF(V8,A8,"YM")&amp;" months, "&amp;DATEDIF(V8,A8,"MD")&amp;" days")</f>
        <v/>
      </c>
      <c r="X8" s="171" t="n"/>
      <c r="Y8" s="171" t="n"/>
      <c r="Z8" s="171" t="n"/>
      <c r="AA8" s="171" t="n"/>
      <c r="AB8" s="171" t="n"/>
      <c r="AC8" s="171" t="n"/>
      <c r="AD8" s="171" t="n"/>
      <c r="AE8" s="574" t="inlineStr"/>
      <c r="AF8" s="418">
        <f>IF(OR(AE8="",AE8="",AE8=0),"",6.172/(AE8*24))</f>
        <v/>
      </c>
      <c r="AG8" s="241" t="n"/>
      <c r="AH8" s="574" t="inlineStr"/>
      <c r="AI8" s="418">
        <f>IF(OR(AH8="",AH8="",AH8=0),"",6.172/(AH8*24))</f>
        <v/>
      </c>
      <c r="AJ8" s="175">
        <f>IF(AND(ISNUMBER(AB8),ISNUMBER(AG8)),AB8-AG8,"")</f>
        <v/>
      </c>
      <c r="AK8" s="171" t="n"/>
      <c r="AL8" s="171" t="n">
        <v>125</v>
      </c>
      <c r="AM8" s="474" t="inlineStr">
        <is>
          <t>7:50:46</t>
        </is>
      </c>
      <c r="AN8" s="671">
        <f>IF(OR(AL8="",AM8="",AM8=0),"",AL8*6.172/(AM8*24))</f>
        <v/>
      </c>
      <c r="AO8" s="477">
        <f>IF(AND(AL8=AL7,AM8&lt;&gt;"",AM7&lt;&gt;""),AM8-AM7,"")</f>
        <v/>
      </c>
      <c r="AP8" s="171" t="n"/>
      <c r="AQ8" s="574" t="inlineStr"/>
      <c r="AR8" s="617" t="n"/>
      <c r="AS8" s="436">
        <f>IF(OR(NOT(ISNUMBER(C8)),NOT(ISNUMBER(AB8))),"",IF(AG8&lt;&gt;"",AG8,AB8)-C8)</f>
        <v/>
      </c>
      <c r="AT8" s="191" t="n"/>
      <c r="AU8" s="195">
        <f>IF($B8="","",TEXT($A8,"yyyymmdd")&amp;"_P"&amp;$C8&amp;"_C"&amp;$F8&amp;"_"&amp;TRIM(RIGHT(SUBSTITUTE(TRIM(SUBSTITUTE($L8,CHAR(160)," "))," ",REPT(" ",60)),60))&amp;IF($P8="","","-"&amp;TRIM(RIGHT(SUBSTITUTE(TRIM(SUBSTITUTE($P8,CHAR(160)," "))," ",REPT(" ",60)),60)))&amp;IF($T8="","","-"&amp;TRIM(RIGHT(SUBSTITUTE(TRIM(SUBSTITUTE($T8,CHAR(160)," "))," ",REPT(" ",60)),60)))&amp;".jpg")</f>
        <v/>
      </c>
    </row>
    <row r="9" ht="42" customHeight="1">
      <c r="A9" s="169" t="n">
        <v>23290</v>
      </c>
      <c r="B9" s="171" t="inlineStr">
        <is>
          <t>Armstrong 500 6 October, 1963</t>
        </is>
      </c>
      <c r="C9" s="171" t="n">
        <v>8</v>
      </c>
      <c r="D9" s="171" t="inlineStr">
        <is>
          <t>C</t>
        </is>
      </c>
      <c r="E9" s="171" t="n">
        <v>4</v>
      </c>
      <c r="F9" s="171" t="n">
        <v>22</v>
      </c>
      <c r="G9" s="171" t="inlineStr">
        <is>
          <t>Barrie Broomhall Motors[1]</t>
        </is>
      </c>
      <c r="H9" s="171" t="n"/>
      <c r="I9" s="171" t="n"/>
      <c r="J9" s="171" t="inlineStr">
        <is>
          <t>Ford Cortina Mk. I GT</t>
        </is>
      </c>
      <c r="K9" s="171" t="n"/>
      <c r="L9" s="171" t="inlineStr">
        <is>
          <t>Bill Cunliffe</t>
        </is>
      </c>
      <c r="M9" s="171" t="inlineStr">
        <is>
          <t>AUS</t>
        </is>
      </c>
      <c r="N9" s="690">
        <f>_xlfn.LET(_xlpm.d,_xlfn.XLOOKUP(L9,'[1]Birth Dates'!$A:$A,'[1]Birth Dates'!$B:$B,"",0),IF(_xlpm.d=0,"",_xlpm.d))</f>
        <v/>
      </c>
      <c r="O9" s="171">
        <f>IF(OR(N9="",A9="",NOT(ISNUMBER(N9)),N9&gt;A9),"",DATEDIF(N9,A9,"Y")&amp;" years, "&amp;DATEDIF(N9,A9,"YM")&amp;" months, "&amp;DATEDIF(N9,A9,"MD")&amp;" days")</f>
        <v/>
      </c>
      <c r="P9" s="171" t="inlineStr">
        <is>
          <t>Barry Broomhall</t>
        </is>
      </c>
      <c r="Q9" s="171" t="inlineStr">
        <is>
          <t>AUS</t>
        </is>
      </c>
      <c r="R9" s="690">
        <f>_xlfn.LET(_xlpm.d,_xlfn.XLOOKUP(P9,'[1]Birth Dates'!$A:$A,'[1]Birth Dates'!$B:$B,"",0),IF(_xlpm.d=0,"",_xlpm.d))</f>
        <v/>
      </c>
      <c r="S9" s="171">
        <f>IF(OR(R9="",A9="",NOT(ISNUMBER(R9)),R9&gt;A9),"",DATEDIF(R9,A9,"Y")&amp;" years, "&amp;DATEDIF(R9,A9,"YM")&amp;" months, "&amp;DATEDIF(R9,A9,"MD")&amp;" days")</f>
        <v/>
      </c>
      <c r="T9" s="171" t="n"/>
      <c r="U9" s="171" t="n"/>
      <c r="V9" s="690">
        <f>_xlfn.LET(_xlpm.d,_xlfn.XLOOKUP(T9,'[1]Birth Dates'!$A:$A,'[1]Birth Dates'!$B:$B,"",0),IF(_xlpm.d=0,"",_xlpm.d))</f>
        <v/>
      </c>
      <c r="W9" s="171">
        <f>IF(OR(V9="",A9="",NOT(ISNUMBER(V9)),V9&gt;A9),"",DATEDIF(V9,A9,"Y")&amp;" years, "&amp;DATEDIF(V9,A9,"YM")&amp;" months, "&amp;DATEDIF(V9,A9,"MD")&amp;" days")</f>
        <v/>
      </c>
      <c r="X9" s="171" t="n"/>
      <c r="Y9" s="171" t="n"/>
      <c r="Z9" s="171" t="n"/>
      <c r="AA9" s="171" t="n"/>
      <c r="AB9" s="171" t="n"/>
      <c r="AC9" s="171" t="n"/>
      <c r="AD9" s="171" t="n"/>
      <c r="AE9" s="574" t="inlineStr"/>
      <c r="AF9" s="418">
        <f>IF(OR(AE9="",AE9="",AE9=0),"",6.172/(AE9*24))</f>
        <v/>
      </c>
      <c r="AG9" s="241" t="n"/>
      <c r="AH9" s="574" t="inlineStr"/>
      <c r="AI9" s="418">
        <f>IF(OR(AH9="",AH9="",AH9=0),"",6.172/(AH9*24))</f>
        <v/>
      </c>
      <c r="AJ9" s="175">
        <f>IF(AND(ISNUMBER(AB9),ISNUMBER(AG9)),AB9-AG9,"")</f>
        <v/>
      </c>
      <c r="AK9" s="171" t="n"/>
      <c r="AL9" s="171" t="n">
        <v>124</v>
      </c>
      <c r="AM9" s="474" t="inlineStr">
        <is>
          <t>7:50:44</t>
        </is>
      </c>
      <c r="AN9" s="671">
        <f>IF(OR(AL9="",AM9="",AM9=0),"",AL9*6.172/(AM9*24))</f>
        <v/>
      </c>
      <c r="AO9" s="477">
        <f>IF(AND(AL9=AL8,AM9&lt;&gt;"",AM8&lt;&gt;""),AM9-AM8,"")</f>
        <v/>
      </c>
      <c r="AP9" s="171" t="n"/>
      <c r="AQ9" s="574" t="inlineStr"/>
      <c r="AR9" s="617" t="n"/>
      <c r="AS9" s="436">
        <f>IF(OR(NOT(ISNUMBER(C9)),NOT(ISNUMBER(AB9))),"",IF(AG9&lt;&gt;"",AG9,AB9)-C9)</f>
        <v/>
      </c>
      <c r="AT9" s="191" t="n"/>
      <c r="AU9" s="195">
        <f>IF($B9="","",TEXT($A9,"yyyymmdd")&amp;"_P"&amp;$C9&amp;"_C"&amp;$F9&amp;"_"&amp;TRIM(RIGHT(SUBSTITUTE(TRIM(SUBSTITUTE($L9,CHAR(160)," "))," ",REPT(" ",60)),60))&amp;IF($P9="","","-"&amp;TRIM(RIGHT(SUBSTITUTE(TRIM(SUBSTITUTE($P9,CHAR(160)," "))," ",REPT(" ",60)),60)))&amp;IF($T9="","","-"&amp;TRIM(RIGHT(SUBSTITUTE(TRIM(SUBSTITUTE($T9,CHAR(160)," "))," ",REPT(" ",60)),60)))&amp;".jpg")</f>
        <v/>
      </c>
    </row>
    <row r="10" ht="42" customHeight="1">
      <c r="A10" s="169" t="n">
        <v>23290</v>
      </c>
      <c r="B10" s="171" t="inlineStr">
        <is>
          <t>Armstrong 500 6 October, 1963</t>
        </is>
      </c>
      <c r="C10" s="171" t="n">
        <v>9</v>
      </c>
      <c r="D10" s="171" t="inlineStr">
        <is>
          <t>C</t>
        </is>
      </c>
      <c r="E10" s="171" t="n">
        <v>5</v>
      </c>
      <c r="F10" s="171" t="n">
        <v>18</v>
      </c>
      <c r="G10" s="171" t="inlineStr">
        <is>
          <t>H Budd[1]</t>
        </is>
      </c>
      <c r="H10" s="171" t="n"/>
      <c r="I10" s="171" t="n"/>
      <c r="J10" s="171" t="inlineStr">
        <is>
          <t>Holden EH S4</t>
        </is>
      </c>
      <c r="K10" s="171" t="n"/>
      <c r="L10" s="171" t="inlineStr">
        <is>
          <t>Harry Budd</t>
        </is>
      </c>
      <c r="M10" s="171" t="inlineStr">
        <is>
          <t>AUS</t>
        </is>
      </c>
      <c r="N10" s="690">
        <f>_xlfn.LET(_xlpm.d,_xlfn.XLOOKUP(L10,'[1]Birth Dates'!$A:$A,'[1]Birth Dates'!$B:$B,"",0),IF(_xlpm.d=0,"",_xlpm.d))</f>
        <v/>
      </c>
      <c r="O10" s="171">
        <f>IF(OR(N10="",A10="",NOT(ISNUMBER(N10)),N10&gt;A10),"",DATEDIF(N10,A10,"Y")&amp;" years, "&amp;DATEDIF(N10,A10,"YM")&amp;" months, "&amp;DATEDIF(N10,A10,"MD")&amp;" days")</f>
        <v/>
      </c>
      <c r="P10" s="171" t="inlineStr">
        <is>
          <t>Ron Smith</t>
        </is>
      </c>
      <c r="Q10" s="171" t="inlineStr">
        <is>
          <t>AUS</t>
        </is>
      </c>
      <c r="R10" s="690">
        <f>_xlfn.LET(_xlpm.d,_xlfn.XLOOKUP(P10,'[1]Birth Dates'!$A:$A,'[1]Birth Dates'!$B:$B,"",0),IF(_xlpm.d=0,"",_xlpm.d))</f>
        <v/>
      </c>
      <c r="S10" s="171">
        <f>IF(OR(R10="",A10="",NOT(ISNUMBER(R10)),R10&gt;A10),"",DATEDIF(R10,A10,"Y")&amp;" years, "&amp;DATEDIF(R10,A10,"YM")&amp;" months, "&amp;DATEDIF(R10,A10,"MD")&amp;" days")</f>
        <v/>
      </c>
      <c r="T10" s="171" t="n"/>
      <c r="U10" s="171" t="n"/>
      <c r="V10" s="690">
        <f>_xlfn.LET(_xlpm.d,_xlfn.XLOOKUP(T10,'[1]Birth Dates'!$A:$A,'[1]Birth Dates'!$B:$B,"",0),IF(_xlpm.d=0,"",_xlpm.d))</f>
        <v/>
      </c>
      <c r="W10" s="171">
        <f>IF(OR(V10="",A10="",NOT(ISNUMBER(V10)),V10&gt;A10),"",DATEDIF(V10,A10,"Y")&amp;" years, "&amp;DATEDIF(V10,A10,"YM")&amp;" months, "&amp;DATEDIF(V10,A10,"MD")&amp;" days")</f>
        <v/>
      </c>
      <c r="X10" s="171" t="n"/>
      <c r="Y10" s="171" t="n"/>
      <c r="Z10" s="171" t="n"/>
      <c r="AA10" s="171" t="n"/>
      <c r="AB10" s="171" t="n"/>
      <c r="AC10" s="171" t="n"/>
      <c r="AD10" s="171" t="n"/>
      <c r="AE10" s="574" t="inlineStr"/>
      <c r="AF10" s="418">
        <f>IF(OR(AE10="",AE10="",AE10=0),"",6.172/(AE10*24))</f>
        <v/>
      </c>
      <c r="AG10" s="241" t="n"/>
      <c r="AH10" s="574" t="inlineStr"/>
      <c r="AI10" s="418">
        <f>IF(OR(AH10="",AH10="",AH10=0),"",6.172/(AH10*24))</f>
        <v/>
      </c>
      <c r="AJ10" s="175">
        <f>IF(AND(ISNUMBER(AB10),ISNUMBER(AG10)),AB10-AG10,"")</f>
        <v/>
      </c>
      <c r="AK10" s="171" t="n"/>
      <c r="AL10" s="171" t="n">
        <v>123</v>
      </c>
      <c r="AM10" s="474" t="inlineStr">
        <is>
          <t>7:47:34</t>
        </is>
      </c>
      <c r="AN10" s="671">
        <f>IF(OR(AL10="",AM10="",AM10=0),"",AL10*6.172/(AM10*24))</f>
        <v/>
      </c>
      <c r="AO10" s="477">
        <f>IF(AND(AL10=AL9,AM10&lt;&gt;"",AM9&lt;&gt;""),AM10-AM9,"")</f>
        <v/>
      </c>
      <c r="AP10" s="171" t="n"/>
      <c r="AQ10" s="574" t="inlineStr"/>
      <c r="AR10" s="617" t="n"/>
      <c r="AS10" s="436">
        <f>IF(OR(NOT(ISNUMBER(C10)),NOT(ISNUMBER(AB10))),"",IF(AG10&lt;&gt;"",AG10,AB10)-C10)</f>
        <v/>
      </c>
      <c r="AT10" s="191" t="n"/>
      <c r="AU10" s="195">
        <f>IF($B10="","",TEXT($A10,"yyyymmdd")&amp;"_P"&amp;$C10&amp;"_C"&amp;$F10&amp;"_"&amp;TRIM(RIGHT(SUBSTITUTE(TRIM(SUBSTITUTE($L10,CHAR(160)," "))," ",REPT(" ",60)),60))&amp;IF($P10="","","-"&amp;TRIM(RIGHT(SUBSTITUTE(TRIM(SUBSTITUTE($P10,CHAR(160)," "))," ",REPT(" ",60)),60)))&amp;IF($T10="","","-"&amp;TRIM(RIGHT(SUBSTITUTE(TRIM(SUBSTITUTE($T10,CHAR(160)," "))," ",REPT(" ",60)),60)))&amp;".jpg")</f>
        <v/>
      </c>
    </row>
    <row r="11" ht="42" customHeight="1">
      <c r="A11" s="169" t="n">
        <v>23290</v>
      </c>
      <c r="B11" s="171" t="inlineStr">
        <is>
          <t>Armstrong 500 6 October, 1963</t>
        </is>
      </c>
      <c r="C11" s="171" t="n">
        <v>10</v>
      </c>
      <c r="D11" s="171" t="inlineStr">
        <is>
          <t>B</t>
        </is>
      </c>
      <c r="E11" s="171" t="n">
        <v>3</v>
      </c>
      <c r="F11" s="171" t="n">
        <v>28</v>
      </c>
      <c r="G11" s="171" t="inlineStr">
        <is>
          <t>Ford Motor Company of Australia</t>
        </is>
      </c>
      <c r="H11" s="171" t="n"/>
      <c r="I11" s="171" t="n"/>
      <c r="J11" s="171" t="inlineStr">
        <is>
          <t>Ford Cortina 1500</t>
        </is>
      </c>
      <c r="K11" s="171" t="n"/>
      <c r="L11" s="171" t="inlineStr">
        <is>
          <t>Alan Caelli</t>
        </is>
      </c>
      <c r="M11" s="171" t="inlineStr">
        <is>
          <t>AUS</t>
        </is>
      </c>
      <c r="N11" s="690">
        <f>_xlfn.LET(_xlpm.d,_xlfn.XLOOKUP(L11,'[1]Birth Dates'!$A:$A,'[1]Birth Dates'!$B:$B,"",0),IF(_xlpm.d=0,"",_xlpm.d))</f>
        <v/>
      </c>
      <c r="O11" s="171">
        <f>IF(OR(N11="",A11="",NOT(ISNUMBER(N11)),N11&gt;A11),"",DATEDIF(N11,A11,"Y")&amp;" years, "&amp;DATEDIF(N11,A11,"YM")&amp;" months, "&amp;DATEDIF(N11,A11,"MD")&amp;" days")</f>
        <v/>
      </c>
      <c r="P11" s="171" t="inlineStr">
        <is>
          <t>Ern Abbott</t>
        </is>
      </c>
      <c r="Q11" s="171" t="inlineStr">
        <is>
          <t>AUS</t>
        </is>
      </c>
      <c r="R11" s="690">
        <f>_xlfn.LET(_xlpm.d,_xlfn.XLOOKUP(P11,'[1]Birth Dates'!$A:$A,'[1]Birth Dates'!$B:$B,"",0),IF(_xlpm.d=0,"",_xlpm.d))</f>
        <v/>
      </c>
      <c r="S11" s="171">
        <f>IF(OR(R11="",A11="",NOT(ISNUMBER(R11)),R11&gt;A11),"",DATEDIF(R11,A11,"Y")&amp;" years, "&amp;DATEDIF(R11,A11,"YM")&amp;" months, "&amp;DATEDIF(R11,A11,"MD")&amp;" days")</f>
        <v/>
      </c>
      <c r="T11" s="171" t="n"/>
      <c r="U11" s="171" t="n"/>
      <c r="V11" s="690">
        <f>_xlfn.LET(_xlpm.d,_xlfn.XLOOKUP(T11,'[1]Birth Dates'!$A:$A,'[1]Birth Dates'!$B:$B,"",0),IF(_xlpm.d=0,"",_xlpm.d))</f>
        <v/>
      </c>
      <c r="W11" s="171">
        <f>IF(OR(V11="",A11="",NOT(ISNUMBER(V11)),V11&gt;A11),"",DATEDIF(V11,A11,"Y")&amp;" years, "&amp;DATEDIF(V11,A11,"YM")&amp;" months, "&amp;DATEDIF(V11,A11,"MD")&amp;" days")</f>
        <v/>
      </c>
      <c r="X11" s="171" t="n"/>
      <c r="Y11" s="171" t="n"/>
      <c r="Z11" s="171" t="n"/>
      <c r="AA11" s="171" t="n"/>
      <c r="AB11" s="171" t="n"/>
      <c r="AC11" s="171" t="n"/>
      <c r="AD11" s="171" t="n"/>
      <c r="AE11" s="574" t="inlineStr"/>
      <c r="AF11" s="418">
        <f>IF(OR(AE11="",AE11="",AE11=0),"",6.172/(AE11*24))</f>
        <v/>
      </c>
      <c r="AG11" s="241" t="n"/>
      <c r="AH11" s="574" t="inlineStr"/>
      <c r="AI11" s="418">
        <f>IF(OR(AH11="",AH11="",AH11=0),"",6.172/(AH11*24))</f>
        <v/>
      </c>
      <c r="AJ11" s="175">
        <f>IF(AND(ISNUMBER(AB11),ISNUMBER(AG11)),AB11-AG11,"")</f>
        <v/>
      </c>
      <c r="AK11" s="171" t="n"/>
      <c r="AL11" s="171" t="n">
        <v>123</v>
      </c>
      <c r="AM11" s="474" t="inlineStr">
        <is>
          <t>7:47:47</t>
        </is>
      </c>
      <c r="AN11" s="671">
        <f>IF(OR(AL11="",AM11="",AM11=0),"",AL11*6.172/(AM11*24))</f>
        <v/>
      </c>
      <c r="AO11" s="477">
        <f>IF(AND(AL11=AL10,AM11&lt;&gt;"",AM10&lt;&gt;""),AM11-AM10,"")</f>
        <v/>
      </c>
      <c r="AP11" s="171" t="n"/>
      <c r="AQ11" s="574" t="inlineStr"/>
      <c r="AR11" s="617" t="n"/>
      <c r="AS11" s="436">
        <f>IF(OR(NOT(ISNUMBER(C11)),NOT(ISNUMBER(AB11))),"",IF(AG11&lt;&gt;"",AG11,AB11)-C11)</f>
        <v/>
      </c>
      <c r="AT11" s="191" t="n"/>
      <c r="AU11" s="195">
        <f>IF($B11="","",TEXT($A11,"yyyymmdd")&amp;"_P"&amp;$C11&amp;"_C"&amp;$F11&amp;"_"&amp;TRIM(RIGHT(SUBSTITUTE(TRIM(SUBSTITUTE($L11,CHAR(160)," "))," ",REPT(" ",60)),60))&amp;IF($P11="","","-"&amp;TRIM(RIGHT(SUBSTITUTE(TRIM(SUBSTITUTE($P11,CHAR(160)," "))," ",REPT(" ",60)),60)))&amp;IF($T11="","","-"&amp;TRIM(RIGHT(SUBSTITUTE(TRIM(SUBSTITUTE($T11,CHAR(160)," "))," ",REPT(" ",60)),60)))&amp;".jpg")</f>
        <v/>
      </c>
    </row>
    <row r="12" ht="42" customHeight="1">
      <c r="A12" s="169" t="n">
        <v>23290</v>
      </c>
      <c r="B12" s="171" t="inlineStr">
        <is>
          <t>Armstrong 500 6 October, 1963</t>
        </is>
      </c>
      <c r="C12" s="171" t="n">
        <v>11</v>
      </c>
      <c r="D12" s="171" t="inlineStr">
        <is>
          <t>B</t>
        </is>
      </c>
      <c r="E12" s="171" t="n">
        <v>4</v>
      </c>
      <c r="F12" s="171" t="n">
        <v>46</v>
      </c>
      <c r="G12" s="171" t="inlineStr">
        <is>
          <t>Ford Motor Company of Australia</t>
        </is>
      </c>
      <c r="H12" s="171" t="n"/>
      <c r="I12" s="171" t="n"/>
      <c r="J12" s="171" t="inlineStr">
        <is>
          <t>Ford Cortina 1500</t>
        </is>
      </c>
      <c r="K12" s="171" t="n"/>
      <c r="L12" s="171" t="inlineStr">
        <is>
          <t>Max Volkers</t>
        </is>
      </c>
      <c r="M12" s="171" t="inlineStr">
        <is>
          <t>AUS</t>
        </is>
      </c>
      <c r="N12" s="690">
        <f>_xlfn.LET(_xlpm.d,_xlfn.XLOOKUP(L12,'[1]Birth Dates'!$A:$A,'[1]Birth Dates'!$B:$B,"",0),IF(_xlpm.d=0,"",_xlpm.d))</f>
        <v/>
      </c>
      <c r="O12" s="171">
        <f>IF(OR(N12="",A12="",NOT(ISNUMBER(N12)),N12&gt;A12),"",DATEDIF(N12,A12,"Y")&amp;" years, "&amp;DATEDIF(N12,A12,"YM")&amp;" months, "&amp;DATEDIF(N12,A12,"MD")&amp;" days")</f>
        <v/>
      </c>
      <c r="P12" s="171" t="inlineStr">
        <is>
          <t>Kevin Burns</t>
        </is>
      </c>
      <c r="Q12" s="171" t="inlineStr">
        <is>
          <t>AUS</t>
        </is>
      </c>
      <c r="R12" s="690">
        <f>_xlfn.LET(_xlpm.d,_xlfn.XLOOKUP(P12,'[1]Birth Dates'!$A:$A,'[1]Birth Dates'!$B:$B,"",0),IF(_xlpm.d=0,"",_xlpm.d))</f>
        <v/>
      </c>
      <c r="S12" s="171">
        <f>IF(OR(R12="",A12="",NOT(ISNUMBER(R12)),R12&gt;A12),"",DATEDIF(R12,A12,"Y")&amp;" years, "&amp;DATEDIF(R12,A12,"YM")&amp;" months, "&amp;DATEDIF(R12,A12,"MD")&amp;" days")</f>
        <v/>
      </c>
      <c r="T12" s="171" t="n"/>
      <c r="U12" s="171" t="n"/>
      <c r="V12" s="690">
        <f>_xlfn.LET(_xlpm.d,_xlfn.XLOOKUP(T12,'[1]Birth Dates'!$A:$A,'[1]Birth Dates'!$B:$B,"",0),IF(_xlpm.d=0,"",_xlpm.d))</f>
        <v/>
      </c>
      <c r="W12" s="171">
        <f>IF(OR(V12="",A12="",NOT(ISNUMBER(V12)),V12&gt;A12),"",DATEDIF(V12,A12,"Y")&amp;" years, "&amp;DATEDIF(V12,A12,"YM")&amp;" months, "&amp;DATEDIF(V12,A12,"MD")&amp;" days")</f>
        <v/>
      </c>
      <c r="X12" s="171" t="n"/>
      <c r="Y12" s="171" t="n"/>
      <c r="Z12" s="171" t="n"/>
      <c r="AA12" s="171" t="n"/>
      <c r="AB12" s="171" t="n"/>
      <c r="AC12" s="171" t="n"/>
      <c r="AD12" s="171" t="n"/>
      <c r="AE12" s="574" t="inlineStr"/>
      <c r="AF12" s="418">
        <f>IF(OR(AE12="",AE12="",AE12=0),"",6.172/(AE12*24))</f>
        <v/>
      </c>
      <c r="AG12" s="241" t="n"/>
      <c r="AH12" s="574" t="inlineStr"/>
      <c r="AI12" s="418">
        <f>IF(OR(AH12="",AH12="",AH12=0),"",6.172/(AH12*24))</f>
        <v/>
      </c>
      <c r="AJ12" s="175">
        <f>IF(AND(ISNUMBER(AB12),ISNUMBER(AG12)),AB12-AG12,"")</f>
        <v/>
      </c>
      <c r="AK12" s="171" t="n"/>
      <c r="AL12" s="171" t="n">
        <v>123</v>
      </c>
      <c r="AM12" s="474" t="inlineStr">
        <is>
          <t>7:49:52</t>
        </is>
      </c>
      <c r="AN12" s="671">
        <f>IF(OR(AL12="",AM12="",AM12=0),"",AL12*6.172/(AM12*24))</f>
        <v/>
      </c>
      <c r="AO12" s="477">
        <f>IF(AND(AL12=AL11,AM12&lt;&gt;"",AM11&lt;&gt;""),AM12-AM11,"")</f>
        <v/>
      </c>
      <c r="AP12" s="171" t="n"/>
      <c r="AQ12" s="574" t="inlineStr"/>
      <c r="AR12" s="617" t="n"/>
      <c r="AS12" s="436">
        <f>IF(OR(NOT(ISNUMBER(C12)),NOT(ISNUMBER(AB12))),"",IF(AG12&lt;&gt;"",AG12,AB12)-C12)</f>
        <v/>
      </c>
      <c r="AT12" s="191" t="n"/>
      <c r="AU12" s="195">
        <f>IF($B12="","",TEXT($A12,"yyyymmdd")&amp;"_P"&amp;$C12&amp;"_C"&amp;$F12&amp;"_"&amp;TRIM(RIGHT(SUBSTITUTE(TRIM(SUBSTITUTE($L12,CHAR(160)," "))," ",REPT(" ",60)),60))&amp;IF($P12="","","-"&amp;TRIM(RIGHT(SUBSTITUTE(TRIM(SUBSTITUTE($P12,CHAR(160)," "))," ",REPT(" ",60)),60)))&amp;IF($T12="","","-"&amp;TRIM(RIGHT(SUBSTITUTE(TRIM(SUBSTITUTE($T12,CHAR(160)," "))," ",REPT(" ",60)),60)))&amp;".jpg")</f>
        <v/>
      </c>
    </row>
    <row r="13" ht="42" customHeight="1">
      <c r="A13" s="169" t="n">
        <v>23290</v>
      </c>
      <c r="B13" s="171" t="inlineStr">
        <is>
          <t>Armstrong 500 6 October, 1963</t>
        </is>
      </c>
      <c r="C13" s="171" t="n">
        <v>12</v>
      </c>
      <c r="D13" s="171" t="inlineStr">
        <is>
          <t>B</t>
        </is>
      </c>
      <c r="E13" s="171" t="n">
        <v>5</v>
      </c>
      <c r="F13" s="171" t="n">
        <v>43</v>
      </c>
      <c r="G13" s="171" t="inlineStr">
        <is>
          <t>Bamar Motors</t>
        </is>
      </c>
      <c r="H13" s="171" t="n"/>
      <c r="I13" s="171" t="n"/>
      <c r="J13" s="171" t="inlineStr">
        <is>
          <t>Morris Cooper</t>
        </is>
      </c>
      <c r="K13" s="171" t="n"/>
      <c r="L13" s="171" t="inlineStr">
        <is>
          <t>Wal Donnelly</t>
        </is>
      </c>
      <c r="M13" s="171" t="inlineStr">
        <is>
          <t>AUS</t>
        </is>
      </c>
      <c r="N13" s="690">
        <f>_xlfn.LET(_xlpm.d,_xlfn.XLOOKUP(L13,'[1]Birth Dates'!$A:$A,'[1]Birth Dates'!$B:$B,"",0),IF(_xlpm.d=0,"",_xlpm.d))</f>
        <v/>
      </c>
      <c r="O13" s="171">
        <f>IF(OR(N13="",A13="",NOT(ISNUMBER(N13)),N13&gt;A13),"",DATEDIF(N13,A13,"Y")&amp;" years, "&amp;DATEDIF(N13,A13,"YM")&amp;" months, "&amp;DATEDIF(N13,A13,"MD")&amp;" days")</f>
        <v/>
      </c>
      <c r="P13" s="171" t="inlineStr">
        <is>
          <t>John Marchiori</t>
        </is>
      </c>
      <c r="Q13" s="171" t="inlineStr">
        <is>
          <t>AUS</t>
        </is>
      </c>
      <c r="R13" s="690">
        <f>_xlfn.LET(_xlpm.d,_xlfn.XLOOKUP(P13,'[1]Birth Dates'!$A:$A,'[1]Birth Dates'!$B:$B,"",0),IF(_xlpm.d=0,"",_xlpm.d))</f>
        <v/>
      </c>
      <c r="S13" s="171">
        <f>IF(OR(R13="",A13="",NOT(ISNUMBER(R13)),R13&gt;A13),"",DATEDIF(R13,A13,"Y")&amp;" years, "&amp;DATEDIF(R13,A13,"YM")&amp;" months, "&amp;DATEDIF(R13,A13,"MD")&amp;" days")</f>
        <v/>
      </c>
      <c r="T13" s="171" t="n"/>
      <c r="U13" s="171" t="n"/>
      <c r="V13" s="690">
        <f>_xlfn.LET(_xlpm.d,_xlfn.XLOOKUP(T13,'[1]Birth Dates'!$A:$A,'[1]Birth Dates'!$B:$B,"",0),IF(_xlpm.d=0,"",_xlpm.d))</f>
        <v/>
      </c>
      <c r="W13" s="171">
        <f>IF(OR(V13="",A13="",NOT(ISNUMBER(V13)),V13&gt;A13),"",DATEDIF(V13,A13,"Y")&amp;" years, "&amp;DATEDIF(V13,A13,"YM")&amp;" months, "&amp;DATEDIF(V13,A13,"MD")&amp;" days")</f>
        <v/>
      </c>
      <c r="X13" s="171" t="n"/>
      <c r="Y13" s="171" t="n"/>
      <c r="Z13" s="171" t="n"/>
      <c r="AA13" s="171" t="n"/>
      <c r="AB13" s="171" t="n"/>
      <c r="AC13" s="171" t="n"/>
      <c r="AD13" s="171" t="n"/>
      <c r="AE13" s="574" t="inlineStr"/>
      <c r="AF13" s="418">
        <f>IF(OR(AE13="",AE13="",AE13=0),"",6.172/(AE13*24))</f>
        <v/>
      </c>
      <c r="AG13" s="241" t="n"/>
      <c r="AH13" s="574" t="inlineStr"/>
      <c r="AI13" s="418">
        <f>IF(OR(AH13="",AH13="",AH13=0),"",6.172/(AH13*24))</f>
        <v/>
      </c>
      <c r="AJ13" s="175">
        <f>IF(AND(ISNUMBER(AB13),ISNUMBER(AG13)),AB13-AG13,"")</f>
        <v/>
      </c>
      <c r="AK13" s="171" t="n"/>
      <c r="AL13" s="171" t="n">
        <v>122</v>
      </c>
      <c r="AM13" s="474" t="inlineStr">
        <is>
          <t>7:47:15</t>
        </is>
      </c>
      <c r="AN13" s="671">
        <f>IF(OR(AL13="",AM13="",AM13=0),"",AL13*6.172/(AM13*24))</f>
        <v/>
      </c>
      <c r="AO13" s="477">
        <f>IF(AND(AL13=AL12,AM13&lt;&gt;"",AM12&lt;&gt;""),AM13-AM12,"")</f>
        <v/>
      </c>
      <c r="AP13" s="171" t="n"/>
      <c r="AQ13" s="574" t="inlineStr"/>
      <c r="AR13" s="617" t="n"/>
      <c r="AS13" s="436">
        <f>IF(OR(NOT(ISNUMBER(C13)),NOT(ISNUMBER(AB13))),"",IF(AG13&lt;&gt;"",AG13,AB13)-C13)</f>
        <v/>
      </c>
      <c r="AT13" s="191" t="n"/>
      <c r="AU13" s="195">
        <f>IF($B13="","",TEXT($A13,"yyyymmdd")&amp;"_P"&amp;$C13&amp;"_C"&amp;$F13&amp;"_"&amp;TRIM(RIGHT(SUBSTITUTE(TRIM(SUBSTITUTE($L13,CHAR(160)," "))," ",REPT(" ",60)),60))&amp;IF($P13="","","-"&amp;TRIM(RIGHT(SUBSTITUTE(TRIM(SUBSTITUTE($P13,CHAR(160)," "))," ",REPT(" ",60)),60)))&amp;IF($T13="","","-"&amp;TRIM(RIGHT(SUBSTITUTE(TRIM(SUBSTITUTE($T13,CHAR(160)," "))," ",REPT(" ",60)),60)))&amp;".jpg")</f>
        <v/>
      </c>
    </row>
    <row r="14" ht="42" customHeight="1">
      <c r="A14" s="169" t="n">
        <v>23290</v>
      </c>
      <c r="B14" s="171" t="inlineStr">
        <is>
          <t>Armstrong 500 6 October, 1963</t>
        </is>
      </c>
      <c r="C14" s="171" t="n">
        <v>13</v>
      </c>
      <c r="D14" s="171" t="inlineStr">
        <is>
          <t>B</t>
        </is>
      </c>
      <c r="E14" s="171" t="n">
        <v>6</v>
      </c>
      <c r="F14" s="171" t="n">
        <v>44</v>
      </c>
      <c r="G14" s="171" t="inlineStr">
        <is>
          <t>P &amp; R Williams</t>
        </is>
      </c>
      <c r="H14" s="171" t="n"/>
      <c r="I14" s="171" t="n"/>
      <c r="J14" s="171" t="inlineStr">
        <is>
          <t>Morris Cooper</t>
        </is>
      </c>
      <c r="K14" s="171" t="n"/>
      <c r="L14" s="171" t="inlineStr">
        <is>
          <t>Des West</t>
        </is>
      </c>
      <c r="M14" s="171" t="inlineStr">
        <is>
          <t>AUS</t>
        </is>
      </c>
      <c r="N14" s="690">
        <f>_xlfn.LET(_xlpm.d,_xlfn.XLOOKUP(L14,'[1]Birth Dates'!$A:$A,'[1]Birth Dates'!$B:$B,"",0),IF(_xlpm.d=0,"",_xlpm.d))</f>
        <v/>
      </c>
      <c r="O14" s="171">
        <f>IF(OR(N14="",A14="",NOT(ISNUMBER(N14)),N14&gt;A14),"",DATEDIF(N14,A14,"Y")&amp;" years, "&amp;DATEDIF(N14,A14,"YM")&amp;" months, "&amp;DATEDIF(N14,A14,"MD")&amp;" days")</f>
        <v/>
      </c>
      <c r="P14" s="171" t="inlineStr">
        <is>
          <t xml:space="preserve">John Martin </t>
        </is>
      </c>
      <c r="Q14" s="171" t="inlineStr">
        <is>
          <t>AUS</t>
        </is>
      </c>
      <c r="R14" s="690">
        <f>_xlfn.LET(_xlpm.d,_xlfn.XLOOKUP(P14,'[1]Birth Dates'!$A:$A,'[1]Birth Dates'!$B:$B,"",0),IF(_xlpm.d=0,"",_xlpm.d))</f>
        <v/>
      </c>
      <c r="S14" s="171">
        <f>IF(OR(R14="",A14="",NOT(ISNUMBER(R14)),R14&gt;A14),"",DATEDIF(R14,A14,"Y")&amp;" years, "&amp;DATEDIF(R14,A14,"YM")&amp;" months, "&amp;DATEDIF(R14,A14,"MD")&amp;" days")</f>
        <v/>
      </c>
      <c r="T14" s="171" t="n"/>
      <c r="U14" s="171" t="n"/>
      <c r="V14" s="690">
        <f>_xlfn.LET(_xlpm.d,_xlfn.XLOOKUP(T14,'[1]Birth Dates'!$A:$A,'[1]Birth Dates'!$B:$B,"",0),IF(_xlpm.d=0,"",_xlpm.d))</f>
        <v/>
      </c>
      <c r="W14" s="171">
        <f>IF(OR(V14="",A14="",NOT(ISNUMBER(V14)),V14&gt;A14),"",DATEDIF(V14,A14,"Y")&amp;" years, "&amp;DATEDIF(V14,A14,"YM")&amp;" months, "&amp;DATEDIF(V14,A14,"MD")&amp;" days")</f>
        <v/>
      </c>
      <c r="X14" s="171" t="n"/>
      <c r="Y14" s="171" t="n"/>
      <c r="Z14" s="171" t="n"/>
      <c r="AA14" s="171" t="n"/>
      <c r="AB14" s="171" t="n"/>
      <c r="AC14" s="171" t="n"/>
      <c r="AD14" s="171" t="n"/>
      <c r="AE14" s="574" t="inlineStr"/>
      <c r="AF14" s="418">
        <f>IF(OR(AE14="",AE14="",AE14=0),"",6.172/(AE14*24))</f>
        <v/>
      </c>
      <c r="AG14" s="241" t="n"/>
      <c r="AH14" s="574" t="inlineStr"/>
      <c r="AI14" s="418">
        <f>IF(OR(AH14="",AH14="",AH14=0),"",6.172/(AH14*24))</f>
        <v/>
      </c>
      <c r="AJ14" s="175">
        <f>IF(AND(ISNUMBER(AB14),ISNUMBER(AG14)),AB14-AG14,"")</f>
        <v/>
      </c>
      <c r="AK14" s="171" t="n"/>
      <c r="AL14" s="171" t="n">
        <v>120</v>
      </c>
      <c r="AM14" s="474" t="inlineStr">
        <is>
          <t>7:47:31</t>
        </is>
      </c>
      <c r="AN14" s="671">
        <f>IF(OR(AL14="",AM14="",AM14=0),"",AL14*6.172/(AM14*24))</f>
        <v/>
      </c>
      <c r="AO14" s="477">
        <f>IF(AND(AL14=AL13,AM14&lt;&gt;"",AM13&lt;&gt;""),AM14-AM13,"")</f>
        <v/>
      </c>
      <c r="AP14" s="171" t="n"/>
      <c r="AQ14" s="574" t="inlineStr"/>
      <c r="AR14" s="617" t="n"/>
      <c r="AS14" s="436">
        <f>IF(OR(NOT(ISNUMBER(C14)),NOT(ISNUMBER(AB14))),"",IF(AG14&lt;&gt;"",AG14,AB14)-C14)</f>
        <v/>
      </c>
      <c r="AT14" s="191" t="n"/>
      <c r="AU14" s="195">
        <f>IF($B14="","",TEXT($A14,"yyyymmdd")&amp;"_P"&amp;$C14&amp;"_C"&amp;$F14&amp;"_"&amp;TRIM(RIGHT(SUBSTITUTE(TRIM(SUBSTITUTE($L14,CHAR(160)," "))," ",REPT(" ",60)),60))&amp;IF($P14="","","-"&amp;TRIM(RIGHT(SUBSTITUTE(TRIM(SUBSTITUTE($P14,CHAR(160)," "))," ",REPT(" ",60)),60)))&amp;IF($T14="","","-"&amp;TRIM(RIGHT(SUBSTITUTE(TRIM(SUBSTITUTE($T14,CHAR(160)," "))," ",REPT(" ",60)),60)))&amp;".jpg")</f>
        <v/>
      </c>
    </row>
    <row r="15" ht="42" customHeight="1">
      <c r="A15" s="169" t="n">
        <v>23290</v>
      </c>
      <c r="B15" s="171" t="inlineStr">
        <is>
          <t>Armstrong 500 6 October, 1963</t>
        </is>
      </c>
      <c r="C15" s="171" t="n">
        <v>14</v>
      </c>
      <c r="D15" s="171" t="inlineStr">
        <is>
          <t>B</t>
        </is>
      </c>
      <c r="E15" s="171" t="n">
        <v>7</v>
      </c>
      <c r="F15" s="171" t="n">
        <v>26</v>
      </c>
      <c r="G15" s="171" t="inlineStr">
        <is>
          <t>C Harding</t>
        </is>
      </c>
      <c r="H15" s="171" t="n"/>
      <c r="I15" s="171" t="n"/>
      <c r="J15" s="171" t="inlineStr">
        <is>
          <t>Morris Cooper</t>
        </is>
      </c>
      <c r="K15" s="171" t="n"/>
      <c r="L15" s="171" t="inlineStr">
        <is>
          <t>Chris Harding</t>
        </is>
      </c>
      <c r="M15" s="171" t="inlineStr">
        <is>
          <t>AUS</t>
        </is>
      </c>
      <c r="N15" s="690">
        <f>_xlfn.LET(_xlpm.d,_xlfn.XLOOKUP(L15,'[1]Birth Dates'!$A:$A,'[1]Birth Dates'!$B:$B,"",0),IF(_xlpm.d=0,"",_xlpm.d))</f>
        <v/>
      </c>
      <c r="O15" s="171">
        <f>IF(OR(N15="",A15="",NOT(ISNUMBER(N15)),N15&gt;A15),"",DATEDIF(N15,A15,"Y")&amp;" years, "&amp;DATEDIF(N15,A15,"YM")&amp;" months, "&amp;DATEDIF(N15,A15,"MD")&amp;" days")</f>
        <v/>
      </c>
      <c r="P15" s="171" t="inlineStr">
        <is>
          <t>Adrian Yannucelli</t>
        </is>
      </c>
      <c r="Q15" s="171" t="inlineStr">
        <is>
          <t>AUS</t>
        </is>
      </c>
      <c r="R15" s="690">
        <f>_xlfn.LET(_xlpm.d,_xlfn.XLOOKUP(P15,'[1]Birth Dates'!$A:$A,'[1]Birth Dates'!$B:$B,"",0),IF(_xlpm.d=0,"",_xlpm.d))</f>
        <v/>
      </c>
      <c r="S15" s="171">
        <f>IF(OR(R15="",A15="",NOT(ISNUMBER(R15)),R15&gt;A15),"",DATEDIF(R15,A15,"Y")&amp;" years, "&amp;DATEDIF(R15,A15,"YM")&amp;" months, "&amp;DATEDIF(R15,A15,"MD")&amp;" days")</f>
        <v/>
      </c>
      <c r="T15" s="171" t="n"/>
      <c r="U15" s="171" t="n"/>
      <c r="V15" s="690">
        <f>_xlfn.LET(_xlpm.d,_xlfn.XLOOKUP(T15,'[1]Birth Dates'!$A:$A,'[1]Birth Dates'!$B:$B,"",0),IF(_xlpm.d=0,"",_xlpm.d))</f>
        <v/>
      </c>
      <c r="W15" s="171">
        <f>IF(OR(V15="",A15="",NOT(ISNUMBER(V15)),V15&gt;A15),"",DATEDIF(V15,A15,"Y")&amp;" years, "&amp;DATEDIF(V15,A15,"YM")&amp;" months, "&amp;DATEDIF(V15,A15,"MD")&amp;" days")</f>
        <v/>
      </c>
      <c r="X15" s="171" t="n"/>
      <c r="Y15" s="171" t="n"/>
      <c r="Z15" s="171" t="n"/>
      <c r="AA15" s="171" t="n"/>
      <c r="AB15" s="171" t="n"/>
      <c r="AC15" s="171" t="n"/>
      <c r="AD15" s="171" t="n"/>
      <c r="AE15" s="574" t="inlineStr"/>
      <c r="AF15" s="418">
        <f>IF(OR(AE15="",AE15="",AE15=0),"",6.172/(AE15*24))</f>
        <v/>
      </c>
      <c r="AG15" s="241" t="n"/>
      <c r="AH15" s="574" t="inlineStr"/>
      <c r="AI15" s="418">
        <f>IF(OR(AH15="",AH15="",AH15=0),"",6.172/(AH15*24))</f>
        <v/>
      </c>
      <c r="AJ15" s="175">
        <f>IF(AND(ISNUMBER(AB15),ISNUMBER(AG15)),AB15-AG15,"")</f>
        <v/>
      </c>
      <c r="AK15" s="171" t="n"/>
      <c r="AL15" s="171" t="n">
        <v>120</v>
      </c>
      <c r="AM15" s="474" t="inlineStr">
        <is>
          <t>7:47:53</t>
        </is>
      </c>
      <c r="AN15" s="671">
        <f>IF(OR(AL15="",AM15="",AM15=0),"",AL15*6.172/(AM15*24))</f>
        <v/>
      </c>
      <c r="AO15" s="477">
        <f>IF(AND(AL15=AL14,AM15&lt;&gt;"",AM14&lt;&gt;""),AM15-AM14,"")</f>
        <v/>
      </c>
      <c r="AP15" s="171" t="n"/>
      <c r="AQ15" s="574" t="inlineStr"/>
      <c r="AR15" s="617" t="n"/>
      <c r="AS15" s="436">
        <f>IF(OR(NOT(ISNUMBER(C15)),NOT(ISNUMBER(AB15))),"",IF(AG15&lt;&gt;"",AG15,AB15)-C15)</f>
        <v/>
      </c>
      <c r="AT15" s="191" t="n"/>
      <c r="AU15" s="195">
        <f>IF($B15="","",TEXT($A15,"yyyymmdd")&amp;"_P"&amp;$C15&amp;"_C"&amp;$F15&amp;"_"&amp;TRIM(RIGHT(SUBSTITUTE(TRIM(SUBSTITUTE($L15,CHAR(160)," "))," ",REPT(" ",60)),60))&amp;IF($P15="","","-"&amp;TRIM(RIGHT(SUBSTITUTE(TRIM(SUBSTITUTE($P15,CHAR(160)," "))," ",REPT(" ",60)),60)))&amp;IF($T15="","","-"&amp;TRIM(RIGHT(SUBSTITUTE(TRIM(SUBSTITUTE($T15,CHAR(160)," "))," ",REPT(" ",60)),60)))&amp;".jpg")</f>
        <v/>
      </c>
    </row>
    <row r="16" ht="42" customHeight="1">
      <c r="A16" s="169" t="n">
        <v>23290</v>
      </c>
      <c r="B16" s="171" t="inlineStr">
        <is>
          <t>Armstrong 500 6 October, 1963</t>
        </is>
      </c>
      <c r="C16" s="171" t="n">
        <v>15</v>
      </c>
      <c r="D16" s="171" t="inlineStr">
        <is>
          <t>C</t>
        </is>
      </c>
      <c r="E16" s="171" t="n">
        <v>6</v>
      </c>
      <c r="F16" s="171" t="n">
        <v>23</v>
      </c>
      <c r="G16" s="171" t="inlineStr">
        <is>
          <t>Geissler Motors Pty Ltd[1]</t>
        </is>
      </c>
      <c r="H16" s="171" t="n"/>
      <c r="I16" s="171" t="n"/>
      <c r="J16" s="171" t="inlineStr">
        <is>
          <t>Holden EH S4</t>
        </is>
      </c>
      <c r="K16" s="171" t="n"/>
      <c r="L16" s="171" t="inlineStr">
        <is>
          <t>Ian Grant</t>
        </is>
      </c>
      <c r="M16" s="171" t="inlineStr">
        <is>
          <t>AUS</t>
        </is>
      </c>
      <c r="N16" s="690">
        <f>_xlfn.LET(_xlpm.d,_xlfn.XLOOKUP(L16,'[1]Birth Dates'!$A:$A,'[1]Birth Dates'!$B:$B,"",0),IF(_xlpm.d=0,"",_xlpm.d))</f>
        <v/>
      </c>
      <c r="O16" s="171">
        <f>IF(OR(N16="",A16="",NOT(ISNUMBER(N16)),N16&gt;A16),"",DATEDIF(N16,A16,"Y")&amp;" years, "&amp;DATEDIF(N16,A16,"YM")&amp;" months, "&amp;DATEDIF(N16,A16,"MD")&amp;" days")</f>
        <v/>
      </c>
      <c r="P16" s="171" t="inlineStr">
        <is>
          <t>Trevor Marden</t>
        </is>
      </c>
      <c r="Q16" s="171" t="inlineStr">
        <is>
          <t>AUS</t>
        </is>
      </c>
      <c r="R16" s="690">
        <f>_xlfn.LET(_xlpm.d,_xlfn.XLOOKUP(P16,'[1]Birth Dates'!$A:$A,'[1]Birth Dates'!$B:$B,"",0),IF(_xlpm.d=0,"",_xlpm.d))</f>
        <v/>
      </c>
      <c r="S16" s="171">
        <f>IF(OR(R16="",A16="",NOT(ISNUMBER(R16)),R16&gt;A16),"",DATEDIF(R16,A16,"Y")&amp;" years, "&amp;DATEDIF(R16,A16,"YM")&amp;" months, "&amp;DATEDIF(R16,A16,"MD")&amp;" days")</f>
        <v/>
      </c>
      <c r="T16" s="171" t="n"/>
      <c r="U16" s="171" t="n"/>
      <c r="V16" s="690">
        <f>_xlfn.LET(_xlpm.d,_xlfn.XLOOKUP(T16,'[1]Birth Dates'!$A:$A,'[1]Birth Dates'!$B:$B,"",0),IF(_xlpm.d=0,"",_xlpm.d))</f>
        <v/>
      </c>
      <c r="W16" s="171">
        <f>IF(OR(V16="",A16="",NOT(ISNUMBER(V16)),V16&gt;A16),"",DATEDIF(V16,A16,"Y")&amp;" years, "&amp;DATEDIF(V16,A16,"YM")&amp;" months, "&amp;DATEDIF(V16,A16,"MD")&amp;" days")</f>
        <v/>
      </c>
      <c r="X16" s="171" t="n"/>
      <c r="Y16" s="171" t="n"/>
      <c r="Z16" s="171" t="n"/>
      <c r="AA16" s="171" t="n"/>
      <c r="AB16" s="171" t="n"/>
      <c r="AC16" s="171" t="n"/>
      <c r="AD16" s="171" t="n"/>
      <c r="AE16" s="574" t="inlineStr"/>
      <c r="AF16" s="418">
        <f>IF(OR(AE16="",AE16="",AE16=0),"",6.172/(AE16*24))</f>
        <v/>
      </c>
      <c r="AG16" s="241" t="n"/>
      <c r="AH16" s="574" t="inlineStr"/>
      <c r="AI16" s="418">
        <f>IF(OR(AH16="",AH16="",AH16=0),"",6.172/(AH16*24))</f>
        <v/>
      </c>
      <c r="AJ16" s="175">
        <f>IF(AND(ISNUMBER(AB16),ISNUMBER(AG16)),AB16-AG16,"")</f>
        <v/>
      </c>
      <c r="AK16" s="171" t="n"/>
      <c r="AL16" s="171" t="n">
        <v>120</v>
      </c>
      <c r="AM16" s="474" t="inlineStr">
        <is>
          <t>7:49:11</t>
        </is>
      </c>
      <c r="AN16" s="671">
        <f>IF(OR(AL16="",AM16="",AM16=0),"",AL16*6.172/(AM16*24))</f>
        <v/>
      </c>
      <c r="AO16" s="477">
        <f>IF(AND(AL16=AL15,AM16&lt;&gt;"",AM15&lt;&gt;""),AM16-AM15,"")</f>
        <v/>
      </c>
      <c r="AP16" s="171" t="n"/>
      <c r="AQ16" s="574" t="inlineStr"/>
      <c r="AR16" s="617" t="n"/>
      <c r="AS16" s="436">
        <f>IF(OR(NOT(ISNUMBER(C16)),NOT(ISNUMBER(AB16))),"",IF(AG16&lt;&gt;"",AG16,AB16)-C16)</f>
        <v/>
      </c>
      <c r="AT16" s="191" t="n"/>
      <c r="AU16" s="195">
        <f>IF($B16="","",TEXT($A16,"yyyymmdd")&amp;"_P"&amp;$C16&amp;"_C"&amp;$F16&amp;"_"&amp;TRIM(RIGHT(SUBSTITUTE(TRIM(SUBSTITUTE($L16,CHAR(160)," "))," ",REPT(" ",60)),60))&amp;IF($P16="","","-"&amp;TRIM(RIGHT(SUBSTITUTE(TRIM(SUBSTITUTE($P16,CHAR(160)," "))," ",REPT(" ",60)),60)))&amp;IF($T16="","","-"&amp;TRIM(RIGHT(SUBSTITUTE(TRIM(SUBSTITUTE($T16,CHAR(160)," "))," ",REPT(" ",60)),60)))&amp;".jpg")</f>
        <v/>
      </c>
    </row>
    <row r="17" ht="42" customHeight="1">
      <c r="A17" s="169" t="n">
        <v>23290</v>
      </c>
      <c r="B17" s="171" t="inlineStr">
        <is>
          <t>Armstrong 500 6 October, 1963</t>
        </is>
      </c>
      <c r="C17" s="171" t="n">
        <v>16</v>
      </c>
      <c r="D17" s="171" t="inlineStr">
        <is>
          <t>B</t>
        </is>
      </c>
      <c r="E17" s="171" t="n">
        <v>8</v>
      </c>
      <c r="F17" s="171" t="n">
        <v>29</v>
      </c>
      <c r="G17" s="171" t="inlineStr">
        <is>
          <t>Total Team</t>
        </is>
      </c>
      <c r="H17" s="171" t="n"/>
      <c r="I17" s="171" t="n"/>
      <c r="J17" s="171" t="inlineStr">
        <is>
          <t>Renault R8</t>
        </is>
      </c>
      <c r="K17" s="171" t="n"/>
      <c r="L17" s="171" t="inlineStr">
        <is>
          <t>Frank Matich</t>
        </is>
      </c>
      <c r="M17" s="171" t="inlineStr">
        <is>
          <t>AUS</t>
        </is>
      </c>
      <c r="N17" s="690">
        <f>_xlfn.LET(_xlpm.d,_xlfn.XLOOKUP(L17,'[1]Birth Dates'!$A:$A,'[1]Birth Dates'!$B:$B,"",0),IF(_xlpm.d=0,"",_xlpm.d))</f>
        <v/>
      </c>
      <c r="O17" s="171">
        <f>IF(OR(N17="",A17="",NOT(ISNUMBER(N17)),N17&gt;A17),"",DATEDIF(N17,A17,"Y")&amp;" years, "&amp;DATEDIF(N17,A17,"YM")&amp;" months, "&amp;DATEDIF(N17,A17,"MD")&amp;" days")</f>
        <v/>
      </c>
      <c r="P17" s="171" t="inlineStr">
        <is>
          <t>George Murray</t>
        </is>
      </c>
      <c r="Q17" s="171" t="inlineStr">
        <is>
          <t>AUS</t>
        </is>
      </c>
      <c r="R17" s="690">
        <f>_xlfn.LET(_xlpm.d,_xlfn.XLOOKUP(P17,'[1]Birth Dates'!$A:$A,'[1]Birth Dates'!$B:$B,"",0),IF(_xlpm.d=0,"",_xlpm.d))</f>
        <v/>
      </c>
      <c r="S17" s="171">
        <f>IF(OR(R17="",A17="",NOT(ISNUMBER(R17)),R17&gt;A17),"",DATEDIF(R17,A17,"Y")&amp;" years, "&amp;DATEDIF(R17,A17,"YM")&amp;" months, "&amp;DATEDIF(R17,A17,"MD")&amp;" days")</f>
        <v/>
      </c>
      <c r="T17" s="171" t="n"/>
      <c r="U17" s="171" t="n"/>
      <c r="V17" s="690">
        <f>_xlfn.LET(_xlpm.d,_xlfn.XLOOKUP(T17,'[1]Birth Dates'!$A:$A,'[1]Birth Dates'!$B:$B,"",0),IF(_xlpm.d=0,"",_xlpm.d))</f>
        <v/>
      </c>
      <c r="W17" s="171">
        <f>IF(OR(V17="",A17="",NOT(ISNUMBER(V17)),V17&gt;A17),"",DATEDIF(V17,A17,"Y")&amp;" years, "&amp;DATEDIF(V17,A17,"YM")&amp;" months, "&amp;DATEDIF(V17,A17,"MD")&amp;" days")</f>
        <v/>
      </c>
      <c r="X17" s="171" t="n"/>
      <c r="Y17" s="171" t="n"/>
      <c r="Z17" s="171" t="n"/>
      <c r="AA17" s="171" t="n"/>
      <c r="AB17" s="171" t="n"/>
      <c r="AC17" s="171" t="n"/>
      <c r="AD17" s="171" t="n"/>
      <c r="AE17" s="574" t="inlineStr"/>
      <c r="AF17" s="418">
        <f>IF(OR(AE17="",AE17="",AE17=0),"",6.172/(AE17*24))</f>
        <v/>
      </c>
      <c r="AG17" s="241" t="n"/>
      <c r="AH17" s="574" t="inlineStr"/>
      <c r="AI17" s="418">
        <f>IF(OR(AH17="",AH17="",AH17=0),"",6.172/(AH17*24))</f>
        <v/>
      </c>
      <c r="AJ17" s="175">
        <f>IF(AND(ISNUMBER(AB17),ISNUMBER(AG17)),AB17-AG17,"")</f>
        <v/>
      </c>
      <c r="AK17" s="171" t="n"/>
      <c r="AL17" s="171" t="n">
        <v>119</v>
      </c>
      <c r="AM17" s="474" t="inlineStr">
        <is>
          <t>7:47:33</t>
        </is>
      </c>
      <c r="AN17" s="671">
        <f>IF(OR(AL17="",AM17="",AM17=0),"",AL17*6.172/(AM17*24))</f>
        <v/>
      </c>
      <c r="AO17" s="477">
        <f>IF(AND(AL17=AL16,AM17&lt;&gt;"",AM16&lt;&gt;""),AM17-AM16,"")</f>
        <v/>
      </c>
      <c r="AP17" s="171" t="n"/>
      <c r="AQ17" s="574" t="inlineStr"/>
      <c r="AR17" s="617" t="n"/>
      <c r="AS17" s="436">
        <f>IF(OR(NOT(ISNUMBER(C17)),NOT(ISNUMBER(AB17))),"",IF(AG17&lt;&gt;"",AG17,AB17)-C17)</f>
        <v/>
      </c>
      <c r="AT17" s="191" t="n"/>
      <c r="AU17" s="195">
        <f>IF($B17="","",TEXT($A17,"yyyymmdd")&amp;"_P"&amp;$C17&amp;"_C"&amp;$F17&amp;"_"&amp;TRIM(RIGHT(SUBSTITUTE(TRIM(SUBSTITUTE($L17,CHAR(160)," "))," ",REPT(" ",60)),60))&amp;IF($P17="","","-"&amp;TRIM(RIGHT(SUBSTITUTE(TRIM(SUBSTITUTE($P17,CHAR(160)," "))," ",REPT(" ",60)),60)))&amp;IF($T17="","","-"&amp;TRIM(RIGHT(SUBSTITUTE(TRIM(SUBSTITUTE($T17,CHAR(160)," "))," ",REPT(" ",60)),60)))&amp;".jpg")</f>
        <v/>
      </c>
    </row>
    <row r="18" ht="42" customHeight="1">
      <c r="A18" s="169" t="n">
        <v>23290</v>
      </c>
      <c r="B18" s="171" t="inlineStr">
        <is>
          <t>Armstrong 500 6 October, 1963</t>
        </is>
      </c>
      <c r="C18" s="171" t="n">
        <v>17</v>
      </c>
      <c r="D18" s="171" t="inlineStr">
        <is>
          <t>B</t>
        </is>
      </c>
      <c r="E18" s="171" t="n">
        <v>9</v>
      </c>
      <c r="F18" s="171" t="n">
        <v>37</v>
      </c>
      <c r="G18" s="171" t="inlineStr">
        <is>
          <t>Rex Emmett</t>
        </is>
      </c>
      <c r="H18" s="171" t="n"/>
      <c r="I18" s="171" t="n"/>
      <c r="J18" s="171" t="inlineStr">
        <is>
          <t>Renault R8</t>
        </is>
      </c>
      <c r="K18" s="171" t="n"/>
      <c r="L18" s="171" t="inlineStr">
        <is>
          <t>John Connolly</t>
        </is>
      </c>
      <c r="M18" s="171" t="inlineStr">
        <is>
          <t>AUS</t>
        </is>
      </c>
      <c r="N18" s="690">
        <f>_xlfn.LET(_xlpm.d,_xlfn.XLOOKUP(L18,'[1]Birth Dates'!$A:$A,'[1]Birth Dates'!$B:$B,"",0),IF(_xlpm.d=0,"",_xlpm.d))</f>
        <v/>
      </c>
      <c r="O18" s="171">
        <f>IF(OR(N18="",A18="",NOT(ISNUMBER(N18)),N18&gt;A18),"",DATEDIF(N18,A18,"Y")&amp;" years, "&amp;DATEDIF(N18,A18,"YM")&amp;" months, "&amp;DATEDIF(N18,A18,"MD")&amp;" days")</f>
        <v/>
      </c>
      <c r="P18" s="171" t="inlineStr">
        <is>
          <t>Bob Draper</t>
        </is>
      </c>
      <c r="Q18" s="171" t="inlineStr">
        <is>
          <t>AUS</t>
        </is>
      </c>
      <c r="R18" s="690">
        <f>_xlfn.LET(_xlpm.d,_xlfn.XLOOKUP(P18,'[1]Birth Dates'!$A:$A,'[1]Birth Dates'!$B:$B,"",0),IF(_xlpm.d=0,"",_xlpm.d))</f>
        <v/>
      </c>
      <c r="S18" s="171">
        <f>IF(OR(R18="",A18="",NOT(ISNUMBER(R18)),R18&gt;A18),"",DATEDIF(R18,A18,"Y")&amp;" years, "&amp;DATEDIF(R18,A18,"YM")&amp;" months, "&amp;DATEDIF(R18,A18,"MD")&amp;" days")</f>
        <v/>
      </c>
      <c r="T18" s="171" t="n"/>
      <c r="U18" s="171" t="n"/>
      <c r="V18" s="690">
        <f>_xlfn.LET(_xlpm.d,_xlfn.XLOOKUP(T18,'[1]Birth Dates'!$A:$A,'[1]Birth Dates'!$B:$B,"",0),IF(_xlpm.d=0,"",_xlpm.d))</f>
        <v/>
      </c>
      <c r="W18" s="171">
        <f>IF(OR(V18="",A18="",NOT(ISNUMBER(V18)),V18&gt;A18),"",DATEDIF(V18,A18,"Y")&amp;" years, "&amp;DATEDIF(V18,A18,"YM")&amp;" months, "&amp;DATEDIF(V18,A18,"MD")&amp;" days")</f>
        <v/>
      </c>
      <c r="X18" s="171" t="n"/>
      <c r="Y18" s="171" t="n"/>
      <c r="Z18" s="171" t="n"/>
      <c r="AA18" s="171" t="n"/>
      <c r="AB18" s="171" t="n"/>
      <c r="AC18" s="171" t="n"/>
      <c r="AD18" s="171" t="n"/>
      <c r="AE18" s="574" t="inlineStr"/>
      <c r="AF18" s="418">
        <f>IF(OR(AE18="",AE18="",AE18=0),"",6.172/(AE18*24))</f>
        <v/>
      </c>
      <c r="AG18" s="241" t="n"/>
      <c r="AH18" s="574" t="inlineStr"/>
      <c r="AI18" s="418">
        <f>IF(OR(AH18="",AH18="",AH18=0),"",6.172/(AH18*24))</f>
        <v/>
      </c>
      <c r="AJ18" s="175">
        <f>IF(AND(ISNUMBER(AB18),ISNUMBER(AG18)),AB18-AG18,"")</f>
        <v/>
      </c>
      <c r="AK18" s="171" t="n"/>
      <c r="AL18" s="171" t="n">
        <v>119</v>
      </c>
      <c r="AM18" s="474" t="inlineStr">
        <is>
          <t>7:49:45</t>
        </is>
      </c>
      <c r="AN18" s="671">
        <f>IF(OR(AL18="",AM18="",AM18=0),"",AL18*6.172/(AM18*24))</f>
        <v/>
      </c>
      <c r="AO18" s="477">
        <f>IF(AND(AL18=AL17,AM18&lt;&gt;"",AM17&lt;&gt;""),AM18-AM17,"")</f>
        <v/>
      </c>
      <c r="AP18" s="171" t="n"/>
      <c r="AQ18" s="574" t="inlineStr"/>
      <c r="AR18" s="617" t="n"/>
      <c r="AS18" s="436">
        <f>IF(OR(NOT(ISNUMBER(C18)),NOT(ISNUMBER(AB18))),"",IF(AG18&lt;&gt;"",AG18,AB18)-C18)</f>
        <v/>
      </c>
      <c r="AT18" s="191" t="n"/>
      <c r="AU18" s="195">
        <f>IF($B18="","",TEXT($A18,"yyyymmdd")&amp;"_P"&amp;$C18&amp;"_C"&amp;$F18&amp;"_"&amp;TRIM(RIGHT(SUBSTITUTE(TRIM(SUBSTITUTE($L18,CHAR(160)," "))," ",REPT(" ",60)),60))&amp;IF($P18="","","-"&amp;TRIM(RIGHT(SUBSTITUTE(TRIM(SUBSTITUTE($P18,CHAR(160)," "))," ",REPT(" ",60)),60)))&amp;IF($T18="","","-"&amp;TRIM(RIGHT(SUBSTITUTE(TRIM(SUBSTITUTE($T18,CHAR(160)," "))," ",REPT(" ",60)),60)))&amp;".jpg")</f>
        <v/>
      </c>
    </row>
    <row r="19" ht="42" customHeight="1">
      <c r="A19" s="169" t="n">
        <v>23290</v>
      </c>
      <c r="B19" s="171" t="inlineStr">
        <is>
          <t>Armstrong 500 6 October, 1963</t>
        </is>
      </c>
      <c r="C19" s="171" t="n">
        <v>18</v>
      </c>
      <c r="D19" s="171" t="inlineStr">
        <is>
          <t>D</t>
        </is>
      </c>
      <c r="E19" s="171" t="n">
        <v>3</v>
      </c>
      <c r="F19" s="171" t="n">
        <v>9</v>
      </c>
      <c r="G19" s="171" t="inlineStr">
        <is>
          <t>Killara Motor Garage</t>
        </is>
      </c>
      <c r="H19" s="171" t="n"/>
      <c r="I19" s="171" t="n"/>
      <c r="J19" s="171" t="inlineStr">
        <is>
          <t>Peugeot 404</t>
        </is>
      </c>
      <c r="K19" s="171" t="n"/>
      <c r="L19" s="171" t="inlineStr">
        <is>
          <t>Bob Holden</t>
        </is>
      </c>
      <c r="M19" s="171" t="inlineStr">
        <is>
          <t>AUS</t>
        </is>
      </c>
      <c r="N19" s="690">
        <f>_xlfn.LET(_xlpm.d,_xlfn.XLOOKUP(L19,'[1]Birth Dates'!$A:$A,'[1]Birth Dates'!$B:$B,"",0),IF(_xlpm.d=0,"",_xlpm.d))</f>
        <v/>
      </c>
      <c r="O19" s="171">
        <f>IF(OR(N19="",A19="",NOT(ISNUMBER(N19)),N19&gt;A19),"",DATEDIF(N19,A19,"Y")&amp;" years, "&amp;DATEDIF(N19,A19,"YM")&amp;" months, "&amp;DATEDIF(N19,A19,"MD")&amp;" days")</f>
        <v/>
      </c>
      <c r="P19" s="171" t="inlineStr">
        <is>
          <t>Bill March</t>
        </is>
      </c>
      <c r="Q19" s="171" t="inlineStr">
        <is>
          <t>AUS</t>
        </is>
      </c>
      <c r="R19" s="690">
        <f>_xlfn.LET(_xlpm.d,_xlfn.XLOOKUP(P19,'[1]Birth Dates'!$A:$A,'[1]Birth Dates'!$B:$B,"",0),IF(_xlpm.d=0,"",_xlpm.d))</f>
        <v/>
      </c>
      <c r="S19" s="171">
        <f>IF(OR(R19="",A19="",NOT(ISNUMBER(R19)),R19&gt;A19),"",DATEDIF(R19,A19,"Y")&amp;" years, "&amp;DATEDIF(R19,A19,"YM")&amp;" months, "&amp;DATEDIF(R19,A19,"MD")&amp;" days")</f>
        <v/>
      </c>
      <c r="T19" s="171" t="n"/>
      <c r="U19" s="171" t="n"/>
      <c r="V19" s="690">
        <f>_xlfn.LET(_xlpm.d,_xlfn.XLOOKUP(T19,'[1]Birth Dates'!$A:$A,'[1]Birth Dates'!$B:$B,"",0),IF(_xlpm.d=0,"",_xlpm.d))</f>
        <v/>
      </c>
      <c r="W19" s="171">
        <f>IF(OR(V19="",A19="",NOT(ISNUMBER(V19)),V19&gt;A19),"",DATEDIF(V19,A19,"Y")&amp;" years, "&amp;DATEDIF(V19,A19,"YM")&amp;" months, "&amp;DATEDIF(V19,A19,"MD")&amp;" days")</f>
        <v/>
      </c>
      <c r="X19" s="171" t="n"/>
      <c r="Y19" s="171" t="n"/>
      <c r="Z19" s="171" t="n"/>
      <c r="AA19" s="171" t="n"/>
      <c r="AB19" s="171" t="n"/>
      <c r="AC19" s="171" t="n"/>
      <c r="AD19" s="171" t="n"/>
      <c r="AE19" s="574" t="inlineStr"/>
      <c r="AF19" s="418">
        <f>IF(OR(AE19="",AE19="",AE19=0),"",6.172/(AE19*24))</f>
        <v/>
      </c>
      <c r="AG19" s="241" t="n"/>
      <c r="AH19" s="574" t="inlineStr"/>
      <c r="AI19" s="418">
        <f>IF(OR(AH19="",AH19="",AH19=0),"",6.172/(AH19*24))</f>
        <v/>
      </c>
      <c r="AJ19" s="175">
        <f>IF(AND(ISNUMBER(AB19),ISNUMBER(AG19)),AB19-AG19,"")</f>
        <v/>
      </c>
      <c r="AK19" s="171" t="n"/>
      <c r="AL19" s="171" t="n">
        <v>119</v>
      </c>
      <c r="AM19" s="474" t="inlineStr">
        <is>
          <t>7:50:36</t>
        </is>
      </c>
      <c r="AN19" s="671">
        <f>IF(OR(AL19="",AM19="",AM19=0),"",AL19*6.172/(AM19*24))</f>
        <v/>
      </c>
      <c r="AO19" s="477">
        <f>IF(AND(AL19=AL18,AM19&lt;&gt;"",AM18&lt;&gt;""),AM19-AM18,"")</f>
        <v/>
      </c>
      <c r="AP19" s="171" t="n"/>
      <c r="AQ19" s="574" t="inlineStr"/>
      <c r="AR19" s="617" t="n"/>
      <c r="AS19" s="436">
        <f>IF(OR(NOT(ISNUMBER(C19)),NOT(ISNUMBER(AB19))),"",IF(AG19&lt;&gt;"",AG19,AB19)-C19)</f>
        <v/>
      </c>
      <c r="AT19" s="191" t="n"/>
      <c r="AU19" s="195">
        <f>IF($B19="","",TEXT($A19,"yyyymmdd")&amp;"_P"&amp;$C19&amp;"_C"&amp;$F19&amp;"_"&amp;TRIM(RIGHT(SUBSTITUTE(TRIM(SUBSTITUTE($L19,CHAR(160)," "))," ",REPT(" ",60)),60))&amp;IF($P19="","","-"&amp;TRIM(RIGHT(SUBSTITUTE(TRIM(SUBSTITUTE($P19,CHAR(160)," "))," ",REPT(" ",60)),60)))&amp;IF($T19="","","-"&amp;TRIM(RIGHT(SUBSTITUTE(TRIM(SUBSTITUTE($T19,CHAR(160)," "))," ",REPT(" ",60)),60)))&amp;".jpg")</f>
        <v/>
      </c>
    </row>
    <row r="20" ht="42" customHeight="1">
      <c r="A20" s="169" t="n">
        <v>23290</v>
      </c>
      <c r="B20" s="171" t="inlineStr">
        <is>
          <t>Armstrong 500 6 October, 1963</t>
        </is>
      </c>
      <c r="C20" s="171" t="n">
        <v>19</v>
      </c>
      <c r="D20" s="171" t="inlineStr">
        <is>
          <t>A</t>
        </is>
      </c>
      <c r="E20" s="171" t="n">
        <v>1</v>
      </c>
      <c r="F20" s="171" t="n">
        <v>54</v>
      </c>
      <c r="G20" s="171" t="inlineStr">
        <is>
          <t>Lanock Motors Ltd</t>
        </is>
      </c>
      <c r="H20" s="171" t="n"/>
      <c r="I20" s="171" t="n"/>
      <c r="J20" s="171" t="inlineStr">
        <is>
          <t>Volkswagen</t>
        </is>
      </c>
      <c r="K20" s="171" t="n"/>
      <c r="L20" s="171" t="inlineStr">
        <is>
          <t>Bill Ford</t>
        </is>
      </c>
      <c r="M20" s="171" t="inlineStr">
        <is>
          <t>AUS</t>
        </is>
      </c>
      <c r="N20" s="690">
        <f>_xlfn.LET(_xlpm.d,_xlfn.XLOOKUP(L20,'[1]Birth Dates'!$A:$A,'[1]Birth Dates'!$B:$B,"",0),IF(_xlpm.d=0,"",_xlpm.d))</f>
        <v/>
      </c>
      <c r="O20" s="171">
        <f>IF(OR(N20="",A20="",NOT(ISNUMBER(N20)),N20&gt;A20),"",DATEDIF(N20,A20,"Y")&amp;" years, "&amp;DATEDIF(N20,A20,"YM")&amp;" months, "&amp;DATEDIF(N20,A20,"MD")&amp;" days")</f>
        <v/>
      </c>
      <c r="P20" s="171" t="inlineStr">
        <is>
          <t>Barry Ferguson</t>
        </is>
      </c>
      <c r="Q20" s="171" t="inlineStr">
        <is>
          <t>AUS</t>
        </is>
      </c>
      <c r="R20" s="690">
        <f>_xlfn.LET(_xlpm.d,_xlfn.XLOOKUP(P20,'[1]Birth Dates'!$A:$A,'[1]Birth Dates'!$B:$B,"",0),IF(_xlpm.d=0,"",_xlpm.d))</f>
        <v/>
      </c>
      <c r="S20" s="171">
        <f>IF(OR(R20="",A20="",NOT(ISNUMBER(R20)),R20&gt;A20),"",DATEDIF(R20,A20,"Y")&amp;" years, "&amp;DATEDIF(R20,A20,"YM")&amp;" months, "&amp;DATEDIF(R20,A20,"MD")&amp;" days")</f>
        <v/>
      </c>
      <c r="T20" s="171" t="n"/>
      <c r="U20" s="171" t="n"/>
      <c r="V20" s="690">
        <f>_xlfn.LET(_xlpm.d,_xlfn.XLOOKUP(T20,'[1]Birth Dates'!$A:$A,'[1]Birth Dates'!$B:$B,"",0),IF(_xlpm.d=0,"",_xlpm.d))</f>
        <v/>
      </c>
      <c r="W20" s="171">
        <f>IF(OR(V20="",A20="",NOT(ISNUMBER(V20)),V20&gt;A20),"",DATEDIF(V20,A20,"Y")&amp;" years, "&amp;DATEDIF(V20,A20,"YM")&amp;" months, "&amp;DATEDIF(V20,A20,"MD")&amp;" days")</f>
        <v/>
      </c>
      <c r="X20" s="171" t="n"/>
      <c r="Y20" s="171" t="n"/>
      <c r="Z20" s="171" t="n"/>
      <c r="AA20" s="171" t="n"/>
      <c r="AB20" s="171" t="n"/>
      <c r="AC20" s="171" t="n"/>
      <c r="AD20" s="171" t="n"/>
      <c r="AE20" s="574" t="inlineStr"/>
      <c r="AF20" s="418">
        <f>IF(OR(AE20="",AE20="",AE20=0),"",6.172/(AE20*24))</f>
        <v/>
      </c>
      <c r="AG20" s="241" t="n"/>
      <c r="AH20" s="574" t="inlineStr"/>
      <c r="AI20" s="418">
        <f>IF(OR(AH20="",AH20="",AH20=0),"",6.172/(AH20*24))</f>
        <v/>
      </c>
      <c r="AJ20" s="175">
        <f>IF(AND(ISNUMBER(AB20),ISNUMBER(AG20)),AB20-AG20,"")</f>
        <v/>
      </c>
      <c r="AK20" s="171" t="n"/>
      <c r="AL20" s="171" t="n">
        <v>116</v>
      </c>
      <c r="AM20" s="474" t="inlineStr">
        <is>
          <t>7:47:19</t>
        </is>
      </c>
      <c r="AN20" s="671">
        <f>IF(OR(AL20="",AM20="",AM20=0),"",AL20*6.172/(AM20*24))</f>
        <v/>
      </c>
      <c r="AO20" s="477">
        <f>IF(AND(AL20=AL19,AM20&lt;&gt;"",AM19&lt;&gt;""),AM20-AM19,"")</f>
        <v/>
      </c>
      <c r="AP20" s="171" t="n"/>
      <c r="AQ20" s="574" t="inlineStr"/>
      <c r="AR20" s="617" t="n"/>
      <c r="AS20" s="436">
        <f>IF(OR(NOT(ISNUMBER(C20)),NOT(ISNUMBER(AB20))),"",IF(AG20&lt;&gt;"",AG20,AB20)-C20)</f>
        <v/>
      </c>
      <c r="AT20" s="191" t="n"/>
      <c r="AU20" s="195">
        <f>IF($B20="","",TEXT($A20,"yyyymmdd")&amp;"_P"&amp;$C20&amp;"_C"&amp;$F20&amp;"_"&amp;TRIM(RIGHT(SUBSTITUTE(TRIM(SUBSTITUTE($L20,CHAR(160)," "))," ",REPT(" ",60)),60))&amp;IF($P20="","","-"&amp;TRIM(RIGHT(SUBSTITUTE(TRIM(SUBSTITUTE($P20,CHAR(160)," "))," ",REPT(" ",60)),60)))&amp;IF($T20="","","-"&amp;TRIM(RIGHT(SUBSTITUTE(TRIM(SUBSTITUTE($T20,CHAR(160)," "))," ",REPT(" ",60)),60)))&amp;".jpg")</f>
        <v/>
      </c>
    </row>
    <row r="21" ht="42" customHeight="1">
      <c r="A21" s="169" t="n">
        <v>23290</v>
      </c>
      <c r="B21" s="171" t="inlineStr">
        <is>
          <t>Armstrong 500 6 October, 1963</t>
        </is>
      </c>
      <c r="C21" s="171" t="n">
        <v>20</v>
      </c>
      <c r="D21" s="171" t="inlineStr">
        <is>
          <t>A</t>
        </is>
      </c>
      <c r="E21" s="171" t="n">
        <v>2</v>
      </c>
      <c r="F21" s="171" t="n">
        <v>55</v>
      </c>
      <c r="G21" s="171" t="inlineStr">
        <is>
          <t>Victorian VW Agents-VW Sales</t>
        </is>
      </c>
      <c r="H21" s="171" t="n"/>
      <c r="I21" s="171" t="n"/>
      <c r="J21" s="171" t="inlineStr">
        <is>
          <t>Morris Mini 850</t>
        </is>
      </c>
      <c r="K21" s="171" t="n"/>
      <c r="L21" s="171" t="inlineStr">
        <is>
          <t>Don Holland</t>
        </is>
      </c>
      <c r="M21" s="171" t="inlineStr">
        <is>
          <t>AUS</t>
        </is>
      </c>
      <c r="N21" s="690">
        <f>_xlfn.LET(_xlpm.d,_xlfn.XLOOKUP(L21,'[1]Birth Dates'!$A:$A,'[1]Birth Dates'!$B:$B,"",0),IF(_xlpm.d=0,"",_xlpm.d))</f>
        <v/>
      </c>
      <c r="O21" s="171">
        <f>IF(OR(N21="",A21="",NOT(ISNUMBER(N21)),N21&gt;A21),"",DATEDIF(N21,A21,"Y")&amp;" years, "&amp;DATEDIF(N21,A21,"YM")&amp;" months, "&amp;DATEDIF(N21,A21,"MD")&amp;" days")</f>
        <v/>
      </c>
      <c r="P21" s="171" t="inlineStr">
        <is>
          <t>Lindsay Little</t>
        </is>
      </c>
      <c r="Q21" s="171" t="inlineStr">
        <is>
          <t>AUS</t>
        </is>
      </c>
      <c r="R21" s="690">
        <f>_xlfn.LET(_xlpm.d,_xlfn.XLOOKUP(P21,'[1]Birth Dates'!$A:$A,'[1]Birth Dates'!$B:$B,"",0),IF(_xlpm.d=0,"",_xlpm.d))</f>
        <v/>
      </c>
      <c r="S21" s="171">
        <f>IF(OR(R21="",A21="",NOT(ISNUMBER(R21)),R21&gt;A21),"",DATEDIF(R21,A21,"Y")&amp;" years, "&amp;DATEDIF(R21,A21,"YM")&amp;" months, "&amp;DATEDIF(R21,A21,"MD")&amp;" days")</f>
        <v/>
      </c>
      <c r="T21" s="171" t="n"/>
      <c r="U21" s="171" t="n"/>
      <c r="V21" s="690">
        <f>_xlfn.LET(_xlpm.d,_xlfn.XLOOKUP(T21,'[1]Birth Dates'!$A:$A,'[1]Birth Dates'!$B:$B,"",0),IF(_xlpm.d=0,"",_xlpm.d))</f>
        <v/>
      </c>
      <c r="W21" s="171">
        <f>IF(OR(V21="",A21="",NOT(ISNUMBER(V21)),V21&gt;A21),"",DATEDIF(V21,A21,"Y")&amp;" years, "&amp;DATEDIF(V21,A21,"YM")&amp;" months, "&amp;DATEDIF(V21,A21,"MD")&amp;" days")</f>
        <v/>
      </c>
      <c r="X21" s="171" t="n"/>
      <c r="Y21" s="171" t="n"/>
      <c r="Z21" s="171" t="n"/>
      <c r="AA21" s="171" t="n"/>
      <c r="AB21" s="171" t="n"/>
      <c r="AC21" s="171" t="n"/>
      <c r="AD21" s="171" t="n"/>
      <c r="AE21" s="574" t="inlineStr"/>
      <c r="AF21" s="418">
        <f>IF(OR(AE21="",AE21="",AE21=0),"",6.172/(AE21*24))</f>
        <v/>
      </c>
      <c r="AG21" s="241" t="n"/>
      <c r="AH21" s="574" t="inlineStr"/>
      <c r="AI21" s="418">
        <f>IF(OR(AH21="",AH21="",AH21=0),"",6.172/(AH21*24))</f>
        <v/>
      </c>
      <c r="AJ21" s="175">
        <f>IF(AND(ISNUMBER(AB21),ISNUMBER(AG21)),AB21-AG21,"")</f>
        <v/>
      </c>
      <c r="AK21" s="171" t="n"/>
      <c r="AL21" s="171" t="n">
        <v>116</v>
      </c>
      <c r="AM21" s="474" t="inlineStr">
        <is>
          <t>7:48:37</t>
        </is>
      </c>
      <c r="AN21" s="671">
        <f>IF(OR(AL21="",AM21="",AM21=0),"",AL21*6.172/(AM21*24))</f>
        <v/>
      </c>
      <c r="AO21" s="477">
        <f>IF(AND(AL21=AL20,AM21&lt;&gt;"",AM20&lt;&gt;""),AM21-AM20,"")</f>
        <v/>
      </c>
      <c r="AP21" s="171" t="n"/>
      <c r="AQ21" s="574" t="inlineStr"/>
      <c r="AR21" s="617" t="n"/>
      <c r="AS21" s="436">
        <f>IF(OR(NOT(ISNUMBER(C21)),NOT(ISNUMBER(AB21))),"",IF(AG21&lt;&gt;"",AG21,AB21)-C21)</f>
        <v/>
      </c>
      <c r="AT21" s="191" t="n"/>
      <c r="AU21" s="195">
        <f>IF($B21="","",TEXT($A21,"yyyymmdd")&amp;"_P"&amp;$C21&amp;"_C"&amp;$F21&amp;"_"&amp;TRIM(RIGHT(SUBSTITUTE(TRIM(SUBSTITUTE($L21,CHAR(160)," "))," ",REPT(" ",60)),60))&amp;IF($P21="","","-"&amp;TRIM(RIGHT(SUBSTITUTE(TRIM(SUBSTITUTE($P21,CHAR(160)," "))," ",REPT(" ",60)),60)))&amp;IF($T21="","","-"&amp;TRIM(RIGHT(SUBSTITUTE(TRIM(SUBSTITUTE($T21,CHAR(160)," "))," ",REPT(" ",60)),60)))&amp;".jpg")</f>
        <v/>
      </c>
    </row>
    <row r="22" ht="42" customHeight="1">
      <c r="A22" s="169" t="n">
        <v>23290</v>
      </c>
      <c r="B22" s="171" t="inlineStr">
        <is>
          <t>Armstrong 500 6 October, 1963</t>
        </is>
      </c>
      <c r="C22" s="171" t="n">
        <v>21</v>
      </c>
      <c r="D22" s="171" t="inlineStr">
        <is>
          <t>B</t>
        </is>
      </c>
      <c r="E22" s="171" t="n">
        <v>10</v>
      </c>
      <c r="F22" s="171" t="n">
        <v>39</v>
      </c>
      <c r="G22" s="171" t="inlineStr">
        <is>
          <t>P &amp; R Williams</t>
        </is>
      </c>
      <c r="H22" s="171" t="n"/>
      <c r="I22" s="171" t="n"/>
      <c r="J22" s="171" t="inlineStr">
        <is>
          <t>Morris Cooper</t>
        </is>
      </c>
      <c r="K22" s="171" t="inlineStr">
        <is>
          <t>BMC 1.1</t>
        </is>
      </c>
      <c r="L22" s="171" t="inlineStr">
        <is>
          <t>Brian Foley</t>
        </is>
      </c>
      <c r="M22" s="171" t="inlineStr">
        <is>
          <t>AUS</t>
        </is>
      </c>
      <c r="N22" s="690">
        <f>_xlfn.LET(_xlpm.d,_xlfn.XLOOKUP(L22,'[1]Birth Dates'!$A:$A,'[1]Birth Dates'!$B:$B,"",0),IF(_xlpm.d=0,"",_xlpm.d))</f>
        <v/>
      </c>
      <c r="O22" s="171">
        <f>IF(OR(N22="",A22="",NOT(ISNUMBER(N22)),N22&gt;A22),"",DATEDIF(N22,A22,"Y")&amp;" years, "&amp;DATEDIF(N22,A22,"YM")&amp;" months, "&amp;DATEDIF(N22,A22,"MD")&amp;" days")</f>
        <v/>
      </c>
      <c r="P22" s="171" t="inlineStr">
        <is>
          <t>Peter Manton</t>
        </is>
      </c>
      <c r="Q22" s="171" t="inlineStr">
        <is>
          <t>AUS</t>
        </is>
      </c>
      <c r="R22" s="690">
        <f>_xlfn.LET(_xlpm.d,_xlfn.XLOOKUP(P22,'[1]Birth Dates'!$A:$A,'[1]Birth Dates'!$B:$B,"",0),IF(_xlpm.d=0,"",_xlpm.d))</f>
        <v/>
      </c>
      <c r="S22" s="171">
        <f>IF(OR(R22="",A22="",NOT(ISNUMBER(R22)),R22&gt;A22),"",DATEDIF(R22,A22,"Y")&amp;" years, "&amp;DATEDIF(R22,A22,"YM")&amp;" months, "&amp;DATEDIF(R22,A22,"MD")&amp;" days")</f>
        <v/>
      </c>
      <c r="T22" s="171" t="n"/>
      <c r="U22" s="171" t="n"/>
      <c r="V22" s="690">
        <f>_xlfn.LET(_xlpm.d,_xlfn.XLOOKUP(T22,'[1]Birth Dates'!$A:$A,'[1]Birth Dates'!$B:$B,"",0),IF(_xlpm.d=0,"",_xlpm.d))</f>
        <v/>
      </c>
      <c r="W22" s="171">
        <f>IF(OR(V22="",A22="",NOT(ISNUMBER(V22)),V22&gt;A22),"",DATEDIF(V22,A22,"Y")&amp;" years, "&amp;DATEDIF(V22,A22,"YM")&amp;" months, "&amp;DATEDIF(V22,A22,"MD")&amp;" days")</f>
        <v/>
      </c>
      <c r="X22" s="171" t="n"/>
      <c r="Y22" s="171" t="n"/>
      <c r="Z22" s="171" t="n"/>
      <c r="AA22" s="171" t="n"/>
      <c r="AB22" s="171" t="n"/>
      <c r="AC22" s="171" t="n"/>
      <c r="AD22" s="171" t="n"/>
      <c r="AE22" s="574" t="inlineStr"/>
      <c r="AF22" s="418">
        <f>IF(OR(AE22="",AE22="",AE22=0),"",6.172/(AE22*24))</f>
        <v/>
      </c>
      <c r="AG22" s="241" t="n"/>
      <c r="AH22" s="574" t="inlineStr"/>
      <c r="AI22" s="418">
        <f>IF(OR(AH22="",AH22="",AH22=0),"",6.172/(AH22*24))</f>
        <v/>
      </c>
      <c r="AJ22" s="175">
        <f>IF(AND(ISNUMBER(AB22),ISNUMBER(AG22)),AB22-AG22,"")</f>
        <v/>
      </c>
      <c r="AK22" s="171" t="n"/>
      <c r="AL22" s="171" t="n">
        <v>116</v>
      </c>
      <c r="AM22" s="474" t="n">
        <v>0.3264351851851852</v>
      </c>
      <c r="AN22" s="671">
        <f>IF(OR(AL22="",AM22="",AM22=0),"",AL22*6.172/(AM22*24))</f>
        <v/>
      </c>
      <c r="AO22" s="477">
        <f>IF(AND(AL22=AL21,AM22&lt;&gt;"",AM21&lt;&gt;""),AM22-AM21,"")</f>
        <v/>
      </c>
      <c r="AP22" s="171" t="n"/>
      <c r="AQ22" s="574" t="inlineStr"/>
      <c r="AR22" s="617" t="n"/>
      <c r="AS22" s="436">
        <f>IF(OR(NOT(ISNUMBER(C22)),NOT(ISNUMBER(AB22))),"",IF(AG22&lt;&gt;"",AG22,AB22)-C22)</f>
        <v/>
      </c>
      <c r="AT22" s="191" t="n"/>
      <c r="AU22" s="195">
        <f>IF($B22="","",TEXT($A22,"yyyymmdd")&amp;"_P"&amp;$C22&amp;"_C"&amp;$F22&amp;"_"&amp;TRIM(RIGHT(SUBSTITUTE(TRIM(SUBSTITUTE($L22,CHAR(160)," "))," ",REPT(" ",60)),60))&amp;IF($P22="","","-"&amp;TRIM(RIGHT(SUBSTITUTE(TRIM(SUBSTITUTE($P22,CHAR(160)," "))," ",REPT(" ",60)),60)))&amp;IF($T22="","","-"&amp;TRIM(RIGHT(SUBSTITUTE(TRIM(SUBSTITUTE($T22,CHAR(160)," "))," ",REPT(" ",60)),60)))&amp;".jpg")</f>
        <v/>
      </c>
    </row>
    <row r="23" ht="42" customHeight="1">
      <c r="A23" s="169" t="n">
        <v>23290</v>
      </c>
      <c r="B23" s="171" t="inlineStr">
        <is>
          <t>Armstrong 500 6 October, 1963</t>
        </is>
      </c>
      <c r="C23" s="171" t="n">
        <v>22</v>
      </c>
      <c r="D23" s="171" t="inlineStr">
        <is>
          <t>A</t>
        </is>
      </c>
      <c r="E23" s="171" t="n">
        <v>3</v>
      </c>
      <c r="F23" s="171" t="n">
        <v>51</v>
      </c>
      <c r="G23" s="171" t="inlineStr">
        <is>
          <t>Victorian VW Agents-VW Sales</t>
        </is>
      </c>
      <c r="H23" s="171" t="n"/>
      <c r="I23" s="171" t="n"/>
      <c r="J23" s="171" t="inlineStr">
        <is>
          <t>Volkswagen</t>
        </is>
      </c>
      <c r="K23" s="171" t="n"/>
      <c r="L23" s="171" t="inlineStr">
        <is>
          <t>George Reynolds</t>
        </is>
      </c>
      <c r="M23" s="171" t="inlineStr">
        <is>
          <t>AUS</t>
        </is>
      </c>
      <c r="N23" s="690">
        <f>_xlfn.LET(_xlpm.d,_xlfn.XLOOKUP(L23,'[1]Birth Dates'!$A:$A,'[1]Birth Dates'!$B:$B,"",0),IF(_xlpm.d=0,"",_xlpm.d))</f>
        <v/>
      </c>
      <c r="O23" s="171">
        <f>IF(OR(N23="",A23="",NOT(ISNUMBER(N23)),N23&gt;A23),"",DATEDIF(N23,A23,"Y")&amp;" years, "&amp;DATEDIF(N23,A23,"YM")&amp;" months, "&amp;DATEDIF(N23,A23,"MD")&amp;" days")</f>
        <v/>
      </c>
      <c r="P23" s="171" t="inlineStr">
        <is>
          <t>Jim McKeown</t>
        </is>
      </c>
      <c r="Q23" s="171" t="inlineStr">
        <is>
          <t>AUS</t>
        </is>
      </c>
      <c r="R23" s="690">
        <f>_xlfn.LET(_xlpm.d,_xlfn.XLOOKUP(P23,'[1]Birth Dates'!$A:$A,'[1]Birth Dates'!$B:$B,"",0),IF(_xlpm.d=0,"",_xlpm.d))</f>
        <v/>
      </c>
      <c r="S23" s="171">
        <f>IF(OR(R23="",A23="",NOT(ISNUMBER(R23)),R23&gt;A23),"",DATEDIF(R23,A23,"Y")&amp;" years, "&amp;DATEDIF(R23,A23,"YM")&amp;" months, "&amp;DATEDIF(R23,A23,"MD")&amp;" days")</f>
        <v/>
      </c>
      <c r="T23" s="171" t="n"/>
      <c r="U23" s="171" t="n"/>
      <c r="V23" s="690">
        <f>_xlfn.LET(_xlpm.d,_xlfn.XLOOKUP(T23,'[1]Birth Dates'!$A:$A,'[1]Birth Dates'!$B:$B,"",0),IF(_xlpm.d=0,"",_xlpm.d))</f>
        <v/>
      </c>
      <c r="W23" s="171">
        <f>IF(OR(V23="",A23="",NOT(ISNUMBER(V23)),V23&gt;A23),"",DATEDIF(V23,A23,"Y")&amp;" years, "&amp;DATEDIF(V23,A23,"YM")&amp;" months, "&amp;DATEDIF(V23,A23,"MD")&amp;" days")</f>
        <v/>
      </c>
      <c r="X23" s="171" t="n"/>
      <c r="Y23" s="171" t="n"/>
      <c r="Z23" s="171" t="n"/>
      <c r="AA23" s="171" t="n"/>
      <c r="AB23" s="171" t="n"/>
      <c r="AC23" s="171" t="n"/>
      <c r="AD23" s="171" t="n"/>
      <c r="AE23" s="574" t="inlineStr"/>
      <c r="AF23" s="418">
        <f>IF(OR(AE23="",AE23="",AE23=0),"",6.172/(AE23*24))</f>
        <v/>
      </c>
      <c r="AG23" s="241" t="n"/>
      <c r="AH23" s="574" t="inlineStr"/>
      <c r="AI23" s="418">
        <f>IF(OR(AH23="",AH23="",AH23=0),"",6.172/(AH23*24))</f>
        <v/>
      </c>
      <c r="AJ23" s="175">
        <f>IF(AND(ISNUMBER(AB23),ISNUMBER(AG23)),AB23-AG23,"")</f>
        <v/>
      </c>
      <c r="AK23" s="171" t="n"/>
      <c r="AL23" s="171" t="n">
        <v>115</v>
      </c>
      <c r="AM23" s="474" t="inlineStr">
        <is>
          <t>7:47:37</t>
        </is>
      </c>
      <c r="AN23" s="671">
        <f>IF(OR(AL23="",AM23="",AM23=0),"",AL23*6.172/(AM23*24))</f>
        <v/>
      </c>
      <c r="AO23" s="477">
        <f>IF(AND(AL23=AL22,AM23&lt;&gt;"",AM22&lt;&gt;""),AM23-AM22,"")</f>
        <v/>
      </c>
      <c r="AP23" s="171" t="n"/>
      <c r="AQ23" s="574" t="inlineStr"/>
      <c r="AR23" s="617" t="n"/>
      <c r="AS23" s="436">
        <f>IF(OR(NOT(ISNUMBER(C23)),NOT(ISNUMBER(AB23))),"",IF(AG23&lt;&gt;"",AG23,AB23)-C23)</f>
        <v/>
      </c>
      <c r="AT23" s="191" t="n"/>
      <c r="AU23" s="195">
        <f>IF($B23="","",TEXT($A23,"yyyymmdd")&amp;"_P"&amp;$C23&amp;"_C"&amp;$F23&amp;"_"&amp;TRIM(RIGHT(SUBSTITUTE(TRIM(SUBSTITUTE($L23,CHAR(160)," "))," ",REPT(" ",60)),60))&amp;IF($P23="","","-"&amp;TRIM(RIGHT(SUBSTITUTE(TRIM(SUBSTITUTE($P23,CHAR(160)," "))," ",REPT(" ",60)),60)))&amp;IF($T23="","","-"&amp;TRIM(RIGHT(SUBSTITUTE(TRIM(SUBSTITUTE($T23,CHAR(160)," "))," ",REPT(" ",60)),60)))&amp;".jpg")</f>
        <v/>
      </c>
    </row>
    <row r="24" ht="42" customHeight="1">
      <c r="A24" s="169" t="n">
        <v>23290</v>
      </c>
      <c r="B24" s="171" t="inlineStr">
        <is>
          <t>Armstrong 500 6 October, 1963</t>
        </is>
      </c>
      <c r="C24" s="171" t="n">
        <v>23</v>
      </c>
      <c r="D24" s="171" t="inlineStr">
        <is>
          <t>C</t>
        </is>
      </c>
      <c r="E24" s="171" t="n">
        <v>7</v>
      </c>
      <c r="F24" s="171" t="n">
        <v>16</v>
      </c>
      <c r="G24" s="171" t="inlineStr">
        <is>
          <t>Muirs Motors (Ryde)[1]</t>
        </is>
      </c>
      <c r="H24" s="171" t="n"/>
      <c r="I24" s="171" t="n"/>
      <c r="J24" s="171" t="inlineStr">
        <is>
          <t>Holden EH S4</t>
        </is>
      </c>
      <c r="K24" s="171" t="n"/>
      <c r="L24" s="171" t="inlineStr">
        <is>
          <t>Kevin Bartlett</t>
        </is>
      </c>
      <c r="M24" s="171" t="inlineStr">
        <is>
          <t>AUS</t>
        </is>
      </c>
      <c r="N24" s="690">
        <f>_xlfn.LET(_xlpm.d,_xlfn.XLOOKUP(L24,'[1]Birth Dates'!$A:$A,'[1]Birth Dates'!$B:$B,"",0),IF(_xlpm.d=0,"",_xlpm.d))</f>
        <v/>
      </c>
      <c r="O24" s="171">
        <f>IF(OR(N24="",A24="",NOT(ISNUMBER(N24)),N24&gt;A24),"",DATEDIF(N24,A24,"Y")&amp;" years, "&amp;DATEDIF(N24,A24,"YM")&amp;" months, "&amp;DATEDIF(N24,A24,"MD")&amp;" days")</f>
        <v/>
      </c>
      <c r="P24" s="171" t="inlineStr">
        <is>
          <t>Bill Reynolds</t>
        </is>
      </c>
      <c r="Q24" s="171" t="inlineStr">
        <is>
          <t>AUS</t>
        </is>
      </c>
      <c r="R24" s="690">
        <f>_xlfn.LET(_xlpm.d,_xlfn.XLOOKUP(P24,'[1]Birth Dates'!$A:$A,'[1]Birth Dates'!$B:$B,"",0),IF(_xlpm.d=0,"",_xlpm.d))</f>
        <v/>
      </c>
      <c r="S24" s="171">
        <f>IF(OR(R24="",A24="",NOT(ISNUMBER(R24)),R24&gt;A24),"",DATEDIF(R24,A24,"Y")&amp;" years, "&amp;DATEDIF(R24,A24,"YM")&amp;" months, "&amp;DATEDIF(R24,A24,"MD")&amp;" days")</f>
        <v/>
      </c>
      <c r="T24" s="171" t="n"/>
      <c r="U24" s="171" t="n"/>
      <c r="V24" s="690">
        <f>_xlfn.LET(_xlpm.d,_xlfn.XLOOKUP(T24,'[1]Birth Dates'!$A:$A,'[1]Birth Dates'!$B:$B,"",0),IF(_xlpm.d=0,"",_xlpm.d))</f>
        <v/>
      </c>
      <c r="W24" s="171">
        <f>IF(OR(V24="",A24="",NOT(ISNUMBER(V24)),V24&gt;A24),"",DATEDIF(V24,A24,"Y")&amp;" years, "&amp;DATEDIF(V24,A24,"YM")&amp;" months, "&amp;DATEDIF(V24,A24,"MD")&amp;" days")</f>
        <v/>
      </c>
      <c r="X24" s="171" t="n"/>
      <c r="Y24" s="171" t="n"/>
      <c r="Z24" s="171" t="n"/>
      <c r="AA24" s="171" t="n"/>
      <c r="AB24" s="171" t="n"/>
      <c r="AC24" s="171" t="n"/>
      <c r="AD24" s="171" t="n"/>
      <c r="AE24" s="574" t="inlineStr"/>
      <c r="AF24" s="418">
        <f>IF(OR(AE24="",AE24="",AE24=0),"",6.172/(AE24*24))</f>
        <v/>
      </c>
      <c r="AG24" s="241" t="n"/>
      <c r="AH24" s="574" t="inlineStr"/>
      <c r="AI24" s="418">
        <f>IF(OR(AH24="",AH24="",AH24=0),"",6.172/(AH24*24))</f>
        <v/>
      </c>
      <c r="AJ24" s="175">
        <f>IF(AND(ISNUMBER(AB24),ISNUMBER(AG24)),AB24-AG24,"")</f>
        <v/>
      </c>
      <c r="AK24" s="171" t="n"/>
      <c r="AL24" s="171" t="n">
        <v>115</v>
      </c>
      <c r="AM24" s="474" t="inlineStr">
        <is>
          <t>7:48:50</t>
        </is>
      </c>
      <c r="AN24" s="671">
        <f>IF(OR(AL24="",AM24="",AM24=0),"",AL24*6.172/(AM24*24))</f>
        <v/>
      </c>
      <c r="AO24" s="477">
        <f>IF(AND(AL24=AL23,AM24&lt;&gt;"",AM23&lt;&gt;""),AM24-AM23,"")</f>
        <v/>
      </c>
      <c r="AP24" s="171" t="n"/>
      <c r="AQ24" s="574" t="inlineStr"/>
      <c r="AR24" s="617" t="n"/>
      <c r="AS24" s="436">
        <f>IF(OR(NOT(ISNUMBER(C24)),NOT(ISNUMBER(AB24))),"",IF(AG24&lt;&gt;"",AG24,AB24)-C24)</f>
        <v/>
      </c>
      <c r="AT24" s="191" t="n"/>
      <c r="AU24" s="195">
        <f>IF($B24="","",TEXT($A24,"yyyymmdd")&amp;"_P"&amp;$C24&amp;"_C"&amp;$F24&amp;"_"&amp;TRIM(RIGHT(SUBSTITUTE(TRIM(SUBSTITUTE($L24,CHAR(160)," "))," ",REPT(" ",60)),60))&amp;IF($P24="","","-"&amp;TRIM(RIGHT(SUBSTITUTE(TRIM(SUBSTITUTE($P24,CHAR(160)," "))," ",REPT(" ",60)),60)))&amp;IF($T24="","","-"&amp;TRIM(RIGHT(SUBSTITUTE(TRIM(SUBSTITUTE($T24,CHAR(160)," "))," ",REPT(" ",60)),60)))&amp;".jpg")</f>
        <v/>
      </c>
    </row>
    <row r="25" ht="42" customHeight="1">
      <c r="A25" s="169" t="n">
        <v>23290</v>
      </c>
      <c r="B25" s="171" t="inlineStr">
        <is>
          <t>Armstrong 500 6 October, 1963</t>
        </is>
      </c>
      <c r="C25" s="171" t="inlineStr">
        <is>
          <t>24-5</t>
        </is>
      </c>
      <c r="D25" s="171" t="inlineStr">
        <is>
          <t>C</t>
        </is>
      </c>
      <c r="E25" s="171" t="n">
        <v>8</v>
      </c>
      <c r="F25" s="171" t="n">
        <v>24</v>
      </c>
      <c r="G25" s="171" t="inlineStr">
        <is>
          <t>BP Warwick Farm Service Station[1]</t>
        </is>
      </c>
      <c r="H25" s="171" t="n"/>
      <c r="I25" s="171" t="n"/>
      <c r="J25" s="171" t="inlineStr">
        <is>
          <t>Holden FB</t>
        </is>
      </c>
      <c r="K25" s="171" t="n"/>
      <c r="L25" s="171" t="inlineStr">
        <is>
          <t>Phil McCumisky</t>
        </is>
      </c>
      <c r="M25" s="171" t="inlineStr">
        <is>
          <t>AUS</t>
        </is>
      </c>
      <c r="N25" s="690">
        <f>_xlfn.LET(_xlpm.d,_xlfn.XLOOKUP(L25,'[1]Birth Dates'!$A:$A,'[1]Birth Dates'!$B:$B,"",0),IF(_xlpm.d=0,"",_xlpm.d))</f>
        <v/>
      </c>
      <c r="O25" s="171">
        <f>IF(OR(N25="",A25="",NOT(ISNUMBER(N25)),N25&gt;A25),"",DATEDIF(N25,A25,"Y")&amp;" years, "&amp;DATEDIF(N25,A25,"YM")&amp;" months, "&amp;DATEDIF(N25,A25,"MD")&amp;" days")</f>
        <v/>
      </c>
      <c r="P25" s="171" t="inlineStr">
        <is>
          <t>Lex Bailey</t>
        </is>
      </c>
      <c r="Q25" s="171" t="inlineStr">
        <is>
          <t>AUS</t>
        </is>
      </c>
      <c r="R25" s="690">
        <f>_xlfn.LET(_xlpm.d,_xlfn.XLOOKUP(P25,'[1]Birth Dates'!$A:$A,'[1]Birth Dates'!$B:$B,"",0),IF(_xlpm.d=0,"",_xlpm.d))</f>
        <v/>
      </c>
      <c r="S25" s="171">
        <f>IF(OR(R25="",A25="",NOT(ISNUMBER(R25)),R25&gt;A25),"",DATEDIF(R25,A25,"Y")&amp;" years, "&amp;DATEDIF(R25,A25,"YM")&amp;" months, "&amp;DATEDIF(R25,A25,"MD")&amp;" days")</f>
        <v/>
      </c>
      <c r="T25" s="171" t="n"/>
      <c r="U25" s="171" t="n"/>
      <c r="V25" s="690">
        <f>_xlfn.LET(_xlpm.d,_xlfn.XLOOKUP(T25,'[1]Birth Dates'!$A:$A,'[1]Birth Dates'!$B:$B,"",0),IF(_xlpm.d=0,"",_xlpm.d))</f>
        <v/>
      </c>
      <c r="W25" s="171">
        <f>IF(OR(V25="",A25="",NOT(ISNUMBER(V25)),V25&gt;A25),"",DATEDIF(V25,A25,"Y")&amp;" years, "&amp;DATEDIF(V25,A25,"YM")&amp;" months, "&amp;DATEDIF(V25,A25,"MD")&amp;" days")</f>
        <v/>
      </c>
      <c r="X25" s="171" t="n"/>
      <c r="Y25" s="171" t="n"/>
      <c r="Z25" s="171" t="n"/>
      <c r="AA25" s="171" t="n"/>
      <c r="AB25" s="171" t="n"/>
      <c r="AC25" s="171" t="n"/>
      <c r="AD25" s="171" t="n"/>
      <c r="AE25" s="574" t="inlineStr"/>
      <c r="AF25" s="418">
        <f>IF(OR(AE25="",AE25="",AE25=0),"",6.172/(AE25*24))</f>
        <v/>
      </c>
      <c r="AG25" s="241" t="n"/>
      <c r="AH25" s="574" t="inlineStr"/>
      <c r="AI25" s="418">
        <f>IF(OR(AH25="",AH25="",AH25=0),"",6.172/(AH25*24))</f>
        <v/>
      </c>
      <c r="AJ25" s="175">
        <f>IF(AND(ISNUMBER(AB25),ISNUMBER(AG25)),AB25-AG25,"")</f>
        <v/>
      </c>
      <c r="AK25" s="171" t="n"/>
      <c r="AL25" s="171" t="n">
        <v>115</v>
      </c>
      <c r="AM25" s="474" t="n">
        <v>0.3257175925925926</v>
      </c>
      <c r="AN25" s="671">
        <f>IF(OR(AL25="",AM25="",AM25=0),"",AL25*6.172/(AM25*24))</f>
        <v/>
      </c>
      <c r="AO25" s="477">
        <f>IF(AND(AL25=AL24,AM25&lt;&gt;"",AM24&lt;&gt;""),AM25-AM24,"")</f>
        <v/>
      </c>
      <c r="AP25" s="171" t="n"/>
      <c r="AQ25" s="574" t="inlineStr"/>
      <c r="AR25" s="617" t="n"/>
      <c r="AS25" s="436">
        <f>IF(OR(NOT(ISNUMBER(C25)),NOT(ISNUMBER(AB25))),"",IF(AG25&lt;&gt;"",AG25,AB25)-C25)</f>
        <v/>
      </c>
      <c r="AT25" s="191" t="inlineStr">
        <is>
          <t>It is not known whether which of these two cars crossed the line first</t>
        </is>
      </c>
      <c r="AU25" s="195">
        <f>IF($B25="","",TEXT($A25,"yyyymmdd")&amp;"_P"&amp;$C25&amp;"_C"&amp;$F25&amp;"_"&amp;TRIM(RIGHT(SUBSTITUTE(TRIM(SUBSTITUTE($L25,CHAR(160)," "))," ",REPT(" ",60)),60))&amp;IF($P25="","","-"&amp;TRIM(RIGHT(SUBSTITUTE(TRIM(SUBSTITUTE($P25,CHAR(160)," "))," ",REPT(" ",60)),60)))&amp;IF($T25="","","-"&amp;TRIM(RIGHT(SUBSTITUTE(TRIM(SUBSTITUTE($T25,CHAR(160)," "))," ",REPT(" ",60)),60)))&amp;".jpg")</f>
        <v/>
      </c>
    </row>
    <row r="26" ht="42" customHeight="1">
      <c r="A26" s="169" t="n">
        <v>23290</v>
      </c>
      <c r="B26" s="171" t="inlineStr">
        <is>
          <t>Armstrong 500 6 October, 1963</t>
        </is>
      </c>
      <c r="C26" s="171" t="inlineStr">
        <is>
          <t>24-5</t>
        </is>
      </c>
      <c r="D26" s="171" t="inlineStr">
        <is>
          <t>B</t>
        </is>
      </c>
      <c r="E26" s="171" t="n">
        <v>11</v>
      </c>
      <c r="F26" s="171" t="n">
        <v>45</v>
      </c>
      <c r="G26" s="171" t="inlineStr">
        <is>
          <t>P Brown</t>
        </is>
      </c>
      <c r="H26" s="171" t="n"/>
      <c r="I26" s="171" t="n"/>
      <c r="J26" s="171" t="inlineStr">
        <is>
          <t>Morris Cooper</t>
        </is>
      </c>
      <c r="K26" s="171" t="n"/>
      <c r="L26" s="171" t="inlineStr">
        <is>
          <t>Peter Brown</t>
        </is>
      </c>
      <c r="M26" s="171" t="inlineStr">
        <is>
          <t>AUS</t>
        </is>
      </c>
      <c r="N26" s="690">
        <f>_xlfn.LET(_xlpm.d,_xlfn.XLOOKUP(L26,'[1]Birth Dates'!$A:$A,'[1]Birth Dates'!$B:$B,"",0),IF(_xlpm.d=0,"",_xlpm.d))</f>
        <v/>
      </c>
      <c r="O26" s="171">
        <f>IF(OR(N26="",A26="",NOT(ISNUMBER(N26)),N26&gt;A26),"",DATEDIF(N26,A26,"Y")&amp;" years, "&amp;DATEDIF(N26,A26,"YM")&amp;" months, "&amp;DATEDIF(N26,A26,"MD")&amp;" days")</f>
        <v/>
      </c>
      <c r="P26" s="171" t="inlineStr">
        <is>
          <t>Ron Marshall</t>
        </is>
      </c>
      <c r="Q26" s="171" t="inlineStr">
        <is>
          <t>AUS</t>
        </is>
      </c>
      <c r="R26" s="690">
        <f>_xlfn.LET(_xlpm.d,_xlfn.XLOOKUP(P26,'[1]Birth Dates'!$A:$A,'[1]Birth Dates'!$B:$B,"",0),IF(_xlpm.d=0,"",_xlpm.d))</f>
        <v/>
      </c>
      <c r="S26" s="171">
        <f>IF(OR(R26="",A26="",NOT(ISNUMBER(R26)),R26&gt;A26),"",DATEDIF(R26,A26,"Y")&amp;" years, "&amp;DATEDIF(R26,A26,"YM")&amp;" months, "&amp;DATEDIF(R26,A26,"MD")&amp;" days")</f>
        <v/>
      </c>
      <c r="T26" s="171" t="n"/>
      <c r="U26" s="171" t="n"/>
      <c r="V26" s="690">
        <f>_xlfn.LET(_xlpm.d,_xlfn.XLOOKUP(T26,'[1]Birth Dates'!$A:$A,'[1]Birth Dates'!$B:$B,"",0),IF(_xlpm.d=0,"",_xlpm.d))</f>
        <v/>
      </c>
      <c r="W26" s="171">
        <f>IF(OR(V26="",A26="",NOT(ISNUMBER(V26)),V26&gt;A26),"",DATEDIF(V26,A26,"Y")&amp;" years, "&amp;DATEDIF(V26,A26,"YM")&amp;" months, "&amp;DATEDIF(V26,A26,"MD")&amp;" days")</f>
        <v/>
      </c>
      <c r="X26" s="171" t="n"/>
      <c r="Y26" s="171" t="n"/>
      <c r="Z26" s="171" t="n"/>
      <c r="AA26" s="171" t="n"/>
      <c r="AB26" s="171" t="n"/>
      <c r="AC26" s="171" t="n"/>
      <c r="AD26" s="171" t="n"/>
      <c r="AE26" s="574" t="inlineStr"/>
      <c r="AF26" s="418">
        <f>IF(OR(AE26="",AE26="",AE26=0),"",6.172/(AE26*24))</f>
        <v/>
      </c>
      <c r="AG26" s="241" t="n"/>
      <c r="AH26" s="574" t="inlineStr"/>
      <c r="AI26" s="418">
        <f>IF(OR(AH26="",AH26="",AH26=0),"",6.172/(AH26*24))</f>
        <v/>
      </c>
      <c r="AJ26" s="175">
        <f>IF(AND(ISNUMBER(AB26),ISNUMBER(AG26)),AB26-AG26,"")</f>
        <v/>
      </c>
      <c r="AK26" s="171" t="n"/>
      <c r="AL26" s="171" t="n">
        <v>115</v>
      </c>
      <c r="AM26" s="474" t="n">
        <v>0.3257175925925926</v>
      </c>
      <c r="AN26" s="671">
        <f>IF(OR(AL26="",AM26="",AM26=0),"",AL26*6.172/(AM26*24))</f>
        <v/>
      </c>
      <c r="AO26" s="477">
        <f>IF(AND(AL26=AL25,AM26&lt;&gt;"",AM25&lt;&gt;""),AM26-AM25,"")</f>
        <v/>
      </c>
      <c r="AP26" s="171" t="n"/>
      <c r="AQ26" s="574" t="inlineStr"/>
      <c r="AR26" s="617" t="n"/>
      <c r="AS26" s="436">
        <f>IF(OR(NOT(ISNUMBER(C26)),NOT(ISNUMBER(AB26))),"",IF(AG26&lt;&gt;"",AG26,AB26)-C26)</f>
        <v/>
      </c>
      <c r="AT26" s="191" t="inlineStr">
        <is>
          <t>It is not known whether which of these two cars crossed the line first</t>
        </is>
      </c>
      <c r="AU26" s="195">
        <f>IF($B26="","",TEXT($A26,"yyyymmdd")&amp;"_P"&amp;$C26&amp;"_C"&amp;$F26&amp;"_"&amp;TRIM(RIGHT(SUBSTITUTE(TRIM(SUBSTITUTE($L26,CHAR(160)," "))," ",REPT(" ",60)),60))&amp;IF($P26="","","-"&amp;TRIM(RIGHT(SUBSTITUTE(TRIM(SUBSTITUTE($P26,CHAR(160)," "))," ",REPT(" ",60)),60)))&amp;IF($T26="","","-"&amp;TRIM(RIGHT(SUBSTITUTE(TRIM(SUBSTITUTE($T26,CHAR(160)," "))," ",REPT(" ",60)),60)))&amp;".jpg")</f>
        <v/>
      </c>
    </row>
    <row r="27" ht="42" customHeight="1">
      <c r="A27" s="169" t="n">
        <v>23290</v>
      </c>
      <c r="B27" s="171" t="inlineStr">
        <is>
          <t>Armstrong 500 6 October, 1963</t>
        </is>
      </c>
      <c r="C27" s="171" t="n">
        <v>26</v>
      </c>
      <c r="D27" s="171" t="inlineStr">
        <is>
          <t>A</t>
        </is>
      </c>
      <c r="E27" s="171" t="n">
        <v>4</v>
      </c>
      <c r="F27" s="171" t="n">
        <v>61</v>
      </c>
      <c r="G27" s="171" t="inlineStr">
        <is>
          <t>A Andrews</t>
        </is>
      </c>
      <c r="H27" s="171" t="n"/>
      <c r="I27" s="171" t="n"/>
      <c r="J27" s="171" t="inlineStr">
        <is>
          <t>Volkswagen</t>
        </is>
      </c>
      <c r="K27" s="171" t="n"/>
      <c r="L27" s="171" t="inlineStr">
        <is>
          <t>Arthur Andrews</t>
        </is>
      </c>
      <c r="M27" s="171" t="inlineStr">
        <is>
          <t>AUS</t>
        </is>
      </c>
      <c r="N27" s="690">
        <f>_xlfn.LET(_xlpm.d,_xlfn.XLOOKUP(L27,'[1]Birth Dates'!$A:$A,'[1]Birth Dates'!$B:$B,"",0),IF(_xlpm.d=0,"",_xlpm.d))</f>
        <v/>
      </c>
      <c r="O27" s="171">
        <f>IF(OR(N27="",A27="",NOT(ISNUMBER(N27)),N27&gt;A27),"",DATEDIF(N27,A27,"Y")&amp;" years, "&amp;DATEDIF(N27,A27,"YM")&amp;" months, "&amp;DATEDIF(N27,A27,"MD")&amp;" days")</f>
        <v/>
      </c>
      <c r="P27" s="171" t="inlineStr">
        <is>
          <t>Rocky Tresise</t>
        </is>
      </c>
      <c r="Q27" s="171" t="inlineStr">
        <is>
          <t>AUS</t>
        </is>
      </c>
      <c r="R27" s="690">
        <f>_xlfn.LET(_xlpm.d,_xlfn.XLOOKUP(P27,'[1]Birth Dates'!$A:$A,'[1]Birth Dates'!$B:$B,"",0),IF(_xlpm.d=0,"",_xlpm.d))</f>
        <v/>
      </c>
      <c r="S27" s="171">
        <f>IF(OR(R27="",A27="",NOT(ISNUMBER(R27)),R27&gt;A27),"",DATEDIF(R27,A27,"Y")&amp;" years, "&amp;DATEDIF(R27,A27,"YM")&amp;" months, "&amp;DATEDIF(R27,A27,"MD")&amp;" days")</f>
        <v/>
      </c>
      <c r="T27" s="171" t="n"/>
      <c r="U27" s="171" t="n"/>
      <c r="V27" s="690">
        <f>_xlfn.LET(_xlpm.d,_xlfn.XLOOKUP(T27,'[1]Birth Dates'!$A:$A,'[1]Birth Dates'!$B:$B,"",0),IF(_xlpm.d=0,"",_xlpm.d))</f>
        <v/>
      </c>
      <c r="W27" s="171">
        <f>IF(OR(V27="",A27="",NOT(ISNUMBER(V27)),V27&gt;A27),"",DATEDIF(V27,A27,"Y")&amp;" years, "&amp;DATEDIF(V27,A27,"YM")&amp;" months, "&amp;DATEDIF(V27,A27,"MD")&amp;" days")</f>
        <v/>
      </c>
      <c r="X27" s="171" t="n"/>
      <c r="Y27" s="171" t="n"/>
      <c r="Z27" s="171" t="n"/>
      <c r="AA27" s="171" t="n"/>
      <c r="AB27" s="171" t="n"/>
      <c r="AC27" s="171" t="n"/>
      <c r="AD27" s="171" t="n"/>
      <c r="AE27" s="574" t="inlineStr"/>
      <c r="AF27" s="418">
        <f>IF(OR(AE27="",AE27="",AE27=0),"",6.172/(AE27*24))</f>
        <v/>
      </c>
      <c r="AG27" s="241" t="n"/>
      <c r="AH27" s="574" t="inlineStr"/>
      <c r="AI27" s="418">
        <f>IF(OR(AH27="",AH27="",AH27=0),"",6.172/(AH27*24))</f>
        <v/>
      </c>
      <c r="AJ27" s="175">
        <f>IF(AND(ISNUMBER(AB27),ISNUMBER(AG27)),AB27-AG27,"")</f>
        <v/>
      </c>
      <c r="AK27" s="171" t="n"/>
      <c r="AL27" s="171" t="n">
        <v>115</v>
      </c>
      <c r="AM27" s="474" t="inlineStr">
        <is>
          <t>7:50:17</t>
        </is>
      </c>
      <c r="AN27" s="671">
        <f>IF(OR(AL27="",AM27="",AM27=0),"",AL27*6.172/(AM27*24))</f>
        <v/>
      </c>
      <c r="AO27" s="477">
        <f>IF(AND(AL27=AL26,AM27&lt;&gt;"",AM26&lt;&gt;""),AM27-AM26,"")</f>
        <v/>
      </c>
      <c r="AP27" s="171" t="n"/>
      <c r="AQ27" s="574" t="inlineStr"/>
      <c r="AR27" s="617" t="n"/>
      <c r="AS27" s="436">
        <f>IF(OR(NOT(ISNUMBER(C27)),NOT(ISNUMBER(AB27))),"",IF(AG27&lt;&gt;"",AG27,AB27)-C27)</f>
        <v/>
      </c>
      <c r="AT27" s="191" t="n"/>
      <c r="AU27" s="195">
        <f>IF($B27="","",TEXT($A27,"yyyymmdd")&amp;"_P"&amp;$C27&amp;"_C"&amp;$F27&amp;"_"&amp;TRIM(RIGHT(SUBSTITUTE(TRIM(SUBSTITUTE($L27,CHAR(160)," "))," ",REPT(" ",60)),60))&amp;IF($P27="","","-"&amp;TRIM(RIGHT(SUBSTITUTE(TRIM(SUBSTITUTE($P27,CHAR(160)," "))," ",REPT(" ",60)),60)))&amp;IF($T27="","","-"&amp;TRIM(RIGHT(SUBSTITUTE(TRIM(SUBSTITUTE($T27,CHAR(160)," "))," ",REPT(" ",60)),60)))&amp;".jpg")</f>
        <v/>
      </c>
    </row>
    <row r="28" ht="42" customHeight="1">
      <c r="A28" s="169" t="n">
        <v>23290</v>
      </c>
      <c r="B28" s="171" t="inlineStr">
        <is>
          <t>Armstrong 500 6 October, 1963</t>
        </is>
      </c>
      <c r="C28" s="171" t="n">
        <v>27</v>
      </c>
      <c r="D28" s="171" t="inlineStr">
        <is>
          <t>D</t>
        </is>
      </c>
      <c r="E28" s="171" t="n">
        <v>4</v>
      </c>
      <c r="F28" s="171" t="n">
        <v>2</v>
      </c>
      <c r="G28" s="171" t="inlineStr">
        <is>
          <t>Needham Motors Pty Ltd</t>
        </is>
      </c>
      <c r="H28" s="171" t="n"/>
      <c r="I28" s="171" t="n"/>
      <c r="J28" s="171" t="inlineStr">
        <is>
          <t>Studebaker Lark</t>
        </is>
      </c>
      <c r="K28" s="171" t="n"/>
      <c r="L28" s="171" t="inlineStr">
        <is>
          <t>Bert Needham</t>
        </is>
      </c>
      <c r="M28" s="171" t="inlineStr">
        <is>
          <t>AUS</t>
        </is>
      </c>
      <c r="N28" s="690">
        <f>_xlfn.LET(_xlpm.d,_xlfn.XLOOKUP(L28,'[1]Birth Dates'!$A:$A,'[1]Birth Dates'!$B:$B,"",0),IF(_xlpm.d=0,"",_xlpm.d))</f>
        <v/>
      </c>
      <c r="O28" s="171">
        <f>IF(OR(N28="",A28="",NOT(ISNUMBER(N28)),N28&gt;A28),"",DATEDIF(N28,A28,"Y")&amp;" years, "&amp;DATEDIF(N28,A28,"YM")&amp;" months, "&amp;DATEDIF(N28,A28,"MD")&amp;" days")</f>
        <v/>
      </c>
      <c r="P28" s="171" t="inlineStr">
        <is>
          <t>Warren Weldon</t>
        </is>
      </c>
      <c r="Q28" s="171" t="inlineStr">
        <is>
          <t>AUS</t>
        </is>
      </c>
      <c r="R28" s="690">
        <f>_xlfn.LET(_xlpm.d,_xlfn.XLOOKUP(P28,'[1]Birth Dates'!$A:$A,'[1]Birth Dates'!$B:$B,"",0),IF(_xlpm.d=0,"",_xlpm.d))</f>
        <v/>
      </c>
      <c r="S28" s="171">
        <f>IF(OR(R28="",A28="",NOT(ISNUMBER(R28)),R28&gt;A28),"",DATEDIF(R28,A28,"Y")&amp;" years, "&amp;DATEDIF(R28,A28,"YM")&amp;" months, "&amp;DATEDIF(R28,A28,"MD")&amp;" days")</f>
        <v/>
      </c>
      <c r="T28" s="171" t="n"/>
      <c r="U28" s="171" t="n"/>
      <c r="V28" s="690">
        <f>_xlfn.LET(_xlpm.d,_xlfn.XLOOKUP(T28,'[1]Birth Dates'!$A:$A,'[1]Birth Dates'!$B:$B,"",0),IF(_xlpm.d=0,"",_xlpm.d))</f>
        <v/>
      </c>
      <c r="W28" s="171">
        <f>IF(OR(V28="",A28="",NOT(ISNUMBER(V28)),V28&gt;A28),"",DATEDIF(V28,A28,"Y")&amp;" years, "&amp;DATEDIF(V28,A28,"YM")&amp;" months, "&amp;DATEDIF(V28,A28,"MD")&amp;" days")</f>
        <v/>
      </c>
      <c r="X28" s="171" t="n"/>
      <c r="Y28" s="171" t="n"/>
      <c r="Z28" s="171" t="n"/>
      <c r="AA28" s="171" t="n"/>
      <c r="AB28" s="171" t="n"/>
      <c r="AC28" s="171" t="n"/>
      <c r="AD28" s="171" t="n"/>
      <c r="AE28" s="574" t="inlineStr"/>
      <c r="AF28" s="418">
        <f>IF(OR(AE28="",AE28="",AE28=0),"",6.172/(AE28*24))</f>
        <v/>
      </c>
      <c r="AG28" s="241" t="n"/>
      <c r="AH28" s="574" t="inlineStr"/>
      <c r="AI28" s="418">
        <f>IF(OR(AH28="",AH28="",AH28=0),"",6.172/(AH28*24))</f>
        <v/>
      </c>
      <c r="AJ28" s="175">
        <f>IF(AND(ISNUMBER(AB28),ISNUMBER(AG28)),AB28-AG28,"")</f>
        <v/>
      </c>
      <c r="AK28" s="171" t="n"/>
      <c r="AL28" s="171" t="n">
        <v>115</v>
      </c>
      <c r="AM28" s="474" t="inlineStr">
        <is>
          <t>7:52:14</t>
        </is>
      </c>
      <c r="AN28" s="671">
        <f>IF(OR(AL28="",AM28="",AM28=0),"",AL28*6.172/(AM28*24))</f>
        <v/>
      </c>
      <c r="AO28" s="477">
        <f>IF(AND(AL28=AL27,AM28&lt;&gt;"",AM27&lt;&gt;""),AM28-AM27,"")</f>
        <v/>
      </c>
      <c r="AP28" s="171" t="n"/>
      <c r="AQ28" s="574" t="inlineStr"/>
      <c r="AR28" s="617" t="n"/>
      <c r="AS28" s="436">
        <f>IF(OR(NOT(ISNUMBER(C28)),NOT(ISNUMBER(AB28))),"",IF(AG28&lt;&gt;"",AG28,AB28)-C28)</f>
        <v/>
      </c>
      <c r="AT28" s="191" t="n"/>
      <c r="AU28" s="195">
        <f>IF($B28="","",TEXT($A28,"yyyymmdd")&amp;"_P"&amp;$C28&amp;"_C"&amp;$F28&amp;"_"&amp;TRIM(RIGHT(SUBSTITUTE(TRIM(SUBSTITUTE($L28,CHAR(160)," "))," ",REPT(" ",60)),60))&amp;IF($P28="","","-"&amp;TRIM(RIGHT(SUBSTITUTE(TRIM(SUBSTITUTE($P28,CHAR(160)," "))," ",REPT(" ",60)),60)))&amp;IF($T28="","","-"&amp;TRIM(RIGHT(SUBSTITUTE(TRIM(SUBSTITUTE($T28,CHAR(160)," "))," ",REPT(" ",60)),60)))&amp;".jpg")</f>
        <v/>
      </c>
    </row>
    <row r="29" ht="42" customHeight="1">
      <c r="A29" s="169" t="n">
        <v>23290</v>
      </c>
      <c r="B29" s="171" t="inlineStr">
        <is>
          <t>Armstrong 500 6 October, 1963</t>
        </is>
      </c>
      <c r="C29" s="171" t="n">
        <v>28</v>
      </c>
      <c r="D29" s="171" t="inlineStr">
        <is>
          <t>B</t>
        </is>
      </c>
      <c r="E29" s="171" t="n">
        <v>12</v>
      </c>
      <c r="F29" s="171" t="n">
        <v>47</v>
      </c>
      <c r="G29" s="171" t="inlineStr">
        <is>
          <t>CG Smith</t>
        </is>
      </c>
      <c r="H29" s="171" t="n"/>
      <c r="I29" s="171" t="n"/>
      <c r="J29" s="171" t="inlineStr">
        <is>
          <t>Morris Cooper</t>
        </is>
      </c>
      <c r="K29" s="171" t="n"/>
      <c r="L29" s="171" t="inlineStr">
        <is>
          <t>Charlie Smith</t>
        </is>
      </c>
      <c r="M29" s="171" t="inlineStr">
        <is>
          <t>AUS</t>
        </is>
      </c>
      <c r="N29" s="690">
        <f>_xlfn.LET(_xlpm.d,_xlfn.XLOOKUP(L29,'[1]Birth Dates'!$A:$A,'[1]Birth Dates'!$B:$B,"",0),IF(_xlpm.d=0,"",_xlpm.d))</f>
        <v/>
      </c>
      <c r="O29" s="171">
        <f>IF(OR(N29="",A29="",NOT(ISNUMBER(N29)),N29&gt;A29),"",DATEDIF(N29,A29,"Y")&amp;" years, "&amp;DATEDIF(N29,A29,"YM")&amp;" months, "&amp;DATEDIF(N29,A29,"MD")&amp;" days")</f>
        <v/>
      </c>
      <c r="P29" s="171" t="inlineStr">
        <is>
          <t>Ron Hodgson</t>
        </is>
      </c>
      <c r="Q29" s="171" t="inlineStr">
        <is>
          <t>AUS</t>
        </is>
      </c>
      <c r="R29" s="690">
        <f>_xlfn.LET(_xlpm.d,_xlfn.XLOOKUP(P29,'[1]Birth Dates'!$A:$A,'[1]Birth Dates'!$B:$B,"",0),IF(_xlpm.d=0,"",_xlpm.d))</f>
        <v/>
      </c>
      <c r="S29" s="171">
        <f>IF(OR(R29="",A29="",NOT(ISNUMBER(R29)),R29&gt;A29),"",DATEDIF(R29,A29,"Y")&amp;" years, "&amp;DATEDIF(R29,A29,"YM")&amp;" months, "&amp;DATEDIF(R29,A29,"MD")&amp;" days")</f>
        <v/>
      </c>
      <c r="T29" s="171" t="n"/>
      <c r="U29" s="171" t="n"/>
      <c r="V29" s="690">
        <f>_xlfn.LET(_xlpm.d,_xlfn.XLOOKUP(T29,'[1]Birth Dates'!$A:$A,'[1]Birth Dates'!$B:$B,"",0),IF(_xlpm.d=0,"",_xlpm.d))</f>
        <v/>
      </c>
      <c r="W29" s="171">
        <f>IF(OR(V29="",A29="",NOT(ISNUMBER(V29)),V29&gt;A29),"",DATEDIF(V29,A29,"Y")&amp;" years, "&amp;DATEDIF(V29,A29,"YM")&amp;" months, "&amp;DATEDIF(V29,A29,"MD")&amp;" days")</f>
        <v/>
      </c>
      <c r="X29" s="171" t="n"/>
      <c r="Y29" s="171" t="n"/>
      <c r="Z29" s="171" t="n"/>
      <c r="AA29" s="171" t="n"/>
      <c r="AB29" s="171" t="n"/>
      <c r="AC29" s="171" t="n"/>
      <c r="AD29" s="171" t="n"/>
      <c r="AE29" s="574" t="inlineStr"/>
      <c r="AF29" s="418">
        <f>IF(OR(AE29="",AE29="",AE29=0),"",6.172/(AE29*24))</f>
        <v/>
      </c>
      <c r="AG29" s="241" t="n"/>
      <c r="AH29" s="574" t="inlineStr"/>
      <c r="AI29" s="418">
        <f>IF(OR(AH29="",AH29="",AH29=0),"",6.172/(AH29*24))</f>
        <v/>
      </c>
      <c r="AJ29" s="175">
        <f>IF(AND(ISNUMBER(AB29),ISNUMBER(AG29)),AB29-AG29,"")</f>
        <v/>
      </c>
      <c r="AK29" s="171" t="n"/>
      <c r="AL29" s="171" t="n">
        <v>115</v>
      </c>
      <c r="AM29" s="474" t="inlineStr">
        <is>
          <t>7:59:31</t>
        </is>
      </c>
      <c r="AN29" s="671">
        <f>IF(OR(AL29="",AM29="",AM29=0),"",AL29*6.172/(AM29*24))</f>
        <v/>
      </c>
      <c r="AO29" s="477">
        <f>IF(AND(AL29=AL28,AM29&lt;&gt;"",AM28&lt;&gt;""),AM29-AM28,"")</f>
        <v/>
      </c>
      <c r="AP29" s="171" t="n"/>
      <c r="AQ29" s="574" t="inlineStr"/>
      <c r="AR29" s="617" t="n"/>
      <c r="AS29" s="436">
        <f>IF(OR(NOT(ISNUMBER(C29)),NOT(ISNUMBER(AB29))),"",IF(AG29&lt;&gt;"",AG29,AB29)-C29)</f>
        <v/>
      </c>
      <c r="AT29" s="191" t="n"/>
      <c r="AU29" s="195">
        <f>IF($B29="","",TEXT($A29,"yyyymmdd")&amp;"_P"&amp;$C29&amp;"_C"&amp;$F29&amp;"_"&amp;TRIM(RIGHT(SUBSTITUTE(TRIM(SUBSTITUTE($L29,CHAR(160)," "))," ",REPT(" ",60)),60))&amp;IF($P29="","","-"&amp;TRIM(RIGHT(SUBSTITUTE(TRIM(SUBSTITUTE($P29,CHAR(160)," "))," ",REPT(" ",60)),60)))&amp;IF($T29="","","-"&amp;TRIM(RIGHT(SUBSTITUTE(TRIM(SUBSTITUTE($T29,CHAR(160)," "))," ",REPT(" ",60)),60)))&amp;".jpg")</f>
        <v/>
      </c>
    </row>
    <row r="30" ht="42" customHeight="1">
      <c r="A30" s="169" t="n">
        <v>23290</v>
      </c>
      <c r="B30" s="171" t="inlineStr">
        <is>
          <t>Armstrong 500 6 October, 1963</t>
        </is>
      </c>
      <c r="C30" s="171" t="n">
        <v>29</v>
      </c>
      <c r="D30" s="171" t="inlineStr">
        <is>
          <t>B</t>
        </is>
      </c>
      <c r="E30" s="171" t="n">
        <v>13</v>
      </c>
      <c r="F30" s="171" t="n">
        <v>32</v>
      </c>
      <c r="G30" s="171" t="inlineStr">
        <is>
          <t>Cecil R Pierce</t>
        </is>
      </c>
      <c r="H30" s="171" t="n"/>
      <c r="I30" s="171" t="n"/>
      <c r="J30" s="171" t="inlineStr">
        <is>
          <t>Simca Aronde</t>
        </is>
      </c>
      <c r="K30" s="171" t="n"/>
      <c r="L30" s="171" t="inlineStr">
        <is>
          <t>Ken Brigden</t>
        </is>
      </c>
      <c r="M30" s="171" t="inlineStr">
        <is>
          <t>AUS</t>
        </is>
      </c>
      <c r="N30" s="690">
        <f>_xlfn.LET(_xlpm.d,_xlfn.XLOOKUP(L30,'[1]Birth Dates'!$A:$A,'[1]Birth Dates'!$B:$B,"",0),IF(_xlpm.d=0,"",_xlpm.d))</f>
        <v/>
      </c>
      <c r="O30" s="171">
        <f>IF(OR(N30="",A30="",NOT(ISNUMBER(N30)),N30&gt;A30),"",DATEDIF(N30,A30,"Y")&amp;" years, "&amp;DATEDIF(N30,A30,"YM")&amp;" months, "&amp;DATEDIF(N30,A30,"MD")&amp;" days")</f>
        <v/>
      </c>
      <c r="P30" s="171" t="inlineStr">
        <is>
          <t>Bruce Smith</t>
        </is>
      </c>
      <c r="Q30" s="171" t="inlineStr">
        <is>
          <t>AUS</t>
        </is>
      </c>
      <c r="R30" s="690">
        <f>_xlfn.LET(_xlpm.d,_xlfn.XLOOKUP(P30,'[1]Birth Dates'!$A:$A,'[1]Birth Dates'!$B:$B,"",0),IF(_xlpm.d=0,"",_xlpm.d))</f>
        <v/>
      </c>
      <c r="S30" s="171">
        <f>IF(OR(R30="",A30="",NOT(ISNUMBER(R30)),R30&gt;A30),"",DATEDIF(R30,A30,"Y")&amp;" years, "&amp;DATEDIF(R30,A30,"YM")&amp;" months, "&amp;DATEDIF(R30,A30,"MD")&amp;" days")</f>
        <v/>
      </c>
      <c r="T30" s="171" t="n"/>
      <c r="U30" s="171" t="n"/>
      <c r="V30" s="690">
        <f>_xlfn.LET(_xlpm.d,_xlfn.XLOOKUP(T30,'[1]Birth Dates'!$A:$A,'[1]Birth Dates'!$B:$B,"",0),IF(_xlpm.d=0,"",_xlpm.d))</f>
        <v/>
      </c>
      <c r="W30" s="171">
        <f>IF(OR(V30="",A30="",NOT(ISNUMBER(V30)),V30&gt;A30),"",DATEDIF(V30,A30,"Y")&amp;" years, "&amp;DATEDIF(V30,A30,"YM")&amp;" months, "&amp;DATEDIF(V30,A30,"MD")&amp;" days")</f>
        <v/>
      </c>
      <c r="X30" s="171" t="n"/>
      <c r="Y30" s="171" t="n"/>
      <c r="Z30" s="171" t="n"/>
      <c r="AA30" s="171" t="n"/>
      <c r="AB30" s="171" t="n"/>
      <c r="AC30" s="171" t="n"/>
      <c r="AD30" s="171" t="n"/>
      <c r="AE30" s="574" t="inlineStr"/>
      <c r="AF30" s="418">
        <f>IF(OR(AE30="",AE30="",AE30=0),"",6.172/(AE30*24))</f>
        <v/>
      </c>
      <c r="AG30" s="241" t="n"/>
      <c r="AH30" s="574" t="inlineStr"/>
      <c r="AI30" s="418">
        <f>IF(OR(AH30="",AH30="",AH30=0),"",6.172/(AH30*24))</f>
        <v/>
      </c>
      <c r="AJ30" s="175">
        <f>IF(AND(ISNUMBER(AB30),ISNUMBER(AG30)),AB30-AG30,"")</f>
        <v/>
      </c>
      <c r="AK30" s="171" t="n"/>
      <c r="AL30" s="171" t="n">
        <v>114</v>
      </c>
      <c r="AM30" s="474" t="inlineStr">
        <is>
          <t>7:49:41</t>
        </is>
      </c>
      <c r="AN30" s="671">
        <f>IF(OR(AL30="",AM30="",AM30=0),"",AL30*6.172/(AM30*24))</f>
        <v/>
      </c>
      <c r="AO30" s="477">
        <f>IF(AND(AL30=AL29,AM30&lt;&gt;"",AM29&lt;&gt;""),AM30-AM29,"")</f>
        <v/>
      </c>
      <c r="AP30" s="171" t="n"/>
      <c r="AQ30" s="574" t="inlineStr"/>
      <c r="AR30" s="617" t="n"/>
      <c r="AS30" s="436">
        <f>IF(OR(NOT(ISNUMBER(C30)),NOT(ISNUMBER(AB30))),"",IF(AG30&lt;&gt;"",AG30,AB30)-C30)</f>
        <v/>
      </c>
      <c r="AT30" s="191" t="n"/>
      <c r="AU30" s="195">
        <f>IF($B30="","",TEXT($A30,"yyyymmdd")&amp;"_P"&amp;$C30&amp;"_C"&amp;$F30&amp;"_"&amp;TRIM(RIGHT(SUBSTITUTE(TRIM(SUBSTITUTE($L30,CHAR(160)," "))," ",REPT(" ",60)),60))&amp;IF($P30="","","-"&amp;TRIM(RIGHT(SUBSTITUTE(TRIM(SUBSTITUTE($P30,CHAR(160)," "))," ",REPT(" ",60)),60)))&amp;IF($T30="","","-"&amp;TRIM(RIGHT(SUBSTITUTE(TRIM(SUBSTITUTE($T30,CHAR(160)," "))," ",REPT(" ",60)),60)))&amp;".jpg")</f>
        <v/>
      </c>
    </row>
    <row r="31" ht="42" customHeight="1">
      <c r="A31" s="169" t="n">
        <v>23290</v>
      </c>
      <c r="B31" s="171" t="inlineStr">
        <is>
          <t>Armstrong 500 6 October, 1963</t>
        </is>
      </c>
      <c r="C31" s="171" t="n">
        <v>30</v>
      </c>
      <c r="D31" s="171" t="inlineStr">
        <is>
          <t>A</t>
        </is>
      </c>
      <c r="E31" s="171" t="n">
        <v>5</v>
      </c>
      <c r="F31" s="171" t="n">
        <v>57</v>
      </c>
      <c r="G31" s="171" t="inlineStr">
        <is>
          <t>Macquarie Motors</t>
        </is>
      </c>
      <c r="H31" s="171" t="n"/>
      <c r="I31" s="171" t="n"/>
      <c r="J31" s="171" t="inlineStr">
        <is>
          <t>Volkswagen</t>
        </is>
      </c>
      <c r="K31" s="171" t="n"/>
      <c r="L31" s="171" t="inlineStr">
        <is>
          <t>Greg Mackie</t>
        </is>
      </c>
      <c r="M31" s="171" t="inlineStr">
        <is>
          <t>AUS</t>
        </is>
      </c>
      <c r="N31" s="690">
        <f>_xlfn.LET(_xlpm.d,_xlfn.XLOOKUP(L31,'[1]Birth Dates'!$A:$A,'[1]Birth Dates'!$B:$B,"",0),IF(_xlpm.d=0,"",_xlpm.d))</f>
        <v/>
      </c>
      <c r="O31" s="171">
        <f>IF(OR(N31="",A31="",NOT(ISNUMBER(N31)),N31&gt;A31),"",DATEDIF(N31,A31,"Y")&amp;" years, "&amp;DATEDIF(N31,A31,"YM")&amp;" months, "&amp;DATEDIF(N31,A31,"MD")&amp;" days")</f>
        <v/>
      </c>
      <c r="P31" s="171" t="inlineStr">
        <is>
          <t>Graham White</t>
        </is>
      </c>
      <c r="Q31" s="171" t="inlineStr">
        <is>
          <t>AUS</t>
        </is>
      </c>
      <c r="R31" s="690">
        <f>_xlfn.LET(_xlpm.d,_xlfn.XLOOKUP(P31,'[1]Birth Dates'!$A:$A,'[1]Birth Dates'!$B:$B,"",0),IF(_xlpm.d=0,"",_xlpm.d))</f>
        <v/>
      </c>
      <c r="S31" s="171">
        <f>IF(OR(R31="",A31="",NOT(ISNUMBER(R31)),R31&gt;A31),"",DATEDIF(R31,A31,"Y")&amp;" years, "&amp;DATEDIF(R31,A31,"YM")&amp;" months, "&amp;DATEDIF(R31,A31,"MD")&amp;" days")</f>
        <v/>
      </c>
      <c r="T31" s="171" t="n"/>
      <c r="U31" s="171" t="n"/>
      <c r="V31" s="690">
        <f>_xlfn.LET(_xlpm.d,_xlfn.XLOOKUP(T31,'[1]Birth Dates'!$A:$A,'[1]Birth Dates'!$B:$B,"",0),IF(_xlpm.d=0,"",_xlpm.d))</f>
        <v/>
      </c>
      <c r="W31" s="171">
        <f>IF(OR(V31="",A31="",NOT(ISNUMBER(V31)),V31&gt;A31),"",DATEDIF(V31,A31,"Y")&amp;" years, "&amp;DATEDIF(V31,A31,"YM")&amp;" months, "&amp;DATEDIF(V31,A31,"MD")&amp;" days")</f>
        <v/>
      </c>
      <c r="X31" s="171" t="n"/>
      <c r="Y31" s="171" t="n"/>
      <c r="Z31" s="171" t="n"/>
      <c r="AA31" s="171" t="n"/>
      <c r="AB31" s="171" t="n"/>
      <c r="AC31" s="171" t="n"/>
      <c r="AD31" s="171" t="n"/>
      <c r="AE31" s="574" t="inlineStr"/>
      <c r="AF31" s="418">
        <f>IF(OR(AE31="",AE31="",AE31=0),"",6.172/(AE31*24))</f>
        <v/>
      </c>
      <c r="AG31" s="241" t="n"/>
      <c r="AH31" s="574" t="inlineStr"/>
      <c r="AI31" s="418">
        <f>IF(OR(AH31="",AH31="",AH31=0),"",6.172/(AH31*24))</f>
        <v/>
      </c>
      <c r="AJ31" s="175">
        <f>IF(AND(ISNUMBER(AB31),ISNUMBER(AG31)),AB31-AG31,"")</f>
        <v/>
      </c>
      <c r="AK31" s="171" t="n"/>
      <c r="AL31" s="171" t="n">
        <v>113</v>
      </c>
      <c r="AM31" s="474" t="inlineStr">
        <is>
          <t>7:47:37</t>
        </is>
      </c>
      <c r="AN31" s="671">
        <f>IF(OR(AL31="",AM31="",AM31=0),"",AL31*6.172/(AM31*24))</f>
        <v/>
      </c>
      <c r="AO31" s="477">
        <f>IF(AND(AL31=AL30,AM31&lt;&gt;"",AM30&lt;&gt;""),AM31-AM30,"")</f>
        <v/>
      </c>
      <c r="AP31" s="171" t="n"/>
      <c r="AQ31" s="574" t="inlineStr"/>
      <c r="AR31" s="617" t="n"/>
      <c r="AS31" s="436">
        <f>IF(OR(NOT(ISNUMBER(C31)),NOT(ISNUMBER(AB31))),"",IF(AG31&lt;&gt;"",AG31,AB31)-C31)</f>
        <v/>
      </c>
      <c r="AT31" s="191" t="n"/>
      <c r="AU31" s="195">
        <f>IF($B31="","",TEXT($A31,"yyyymmdd")&amp;"_P"&amp;$C31&amp;"_C"&amp;$F31&amp;"_"&amp;TRIM(RIGHT(SUBSTITUTE(TRIM(SUBSTITUTE($L31,CHAR(160)," "))," ",REPT(" ",60)),60))&amp;IF($P31="","","-"&amp;TRIM(RIGHT(SUBSTITUTE(TRIM(SUBSTITUTE($P31,CHAR(160)," "))," ",REPT(" ",60)),60)))&amp;IF($T31="","","-"&amp;TRIM(RIGHT(SUBSTITUTE(TRIM(SUBSTITUTE($T31,CHAR(160)," "))," ",REPT(" ",60)),60)))&amp;".jpg")</f>
        <v/>
      </c>
    </row>
    <row r="32" ht="42" customHeight="1">
      <c r="A32" s="169" t="n">
        <v>23290</v>
      </c>
      <c r="B32" s="171" t="inlineStr">
        <is>
          <t>Armstrong 500 6 October, 1963</t>
        </is>
      </c>
      <c r="C32" s="171" t="n">
        <v>31</v>
      </c>
      <c r="D32" s="171" t="inlineStr">
        <is>
          <t>A</t>
        </is>
      </c>
      <c r="E32" s="171" t="n">
        <v>6</v>
      </c>
      <c r="F32" s="171" t="n">
        <v>53</v>
      </c>
      <c r="G32" s="171" t="inlineStr">
        <is>
          <t>KB Nicholson Motors</t>
        </is>
      </c>
      <c r="H32" s="171" t="n"/>
      <c r="I32" s="171" t="n"/>
      <c r="J32" s="171" t="inlineStr">
        <is>
          <t>Morris Mini 850</t>
        </is>
      </c>
      <c r="K32" s="171" t="n"/>
      <c r="L32" s="171" t="inlineStr">
        <is>
          <t>John Alexander</t>
        </is>
      </c>
      <c r="M32" s="171" t="inlineStr">
        <is>
          <t>AUS</t>
        </is>
      </c>
      <c r="N32" s="690">
        <f>_xlfn.LET(_xlpm.d,_xlfn.XLOOKUP(L32,'[1]Birth Dates'!$A:$A,'[1]Birth Dates'!$B:$B,"",0),IF(_xlpm.d=0,"",_xlpm.d))</f>
        <v/>
      </c>
      <c r="O32" s="171">
        <f>IF(OR(N32="",A32="",NOT(ISNUMBER(N32)),N32&gt;A32),"",DATEDIF(N32,A32,"Y")&amp;" years, "&amp;DATEDIF(N32,A32,"YM")&amp;" months, "&amp;DATEDIF(N32,A32,"MD")&amp;" days")</f>
        <v/>
      </c>
      <c r="P32" s="171" t="inlineStr">
        <is>
          <t>Bill Stanley</t>
        </is>
      </c>
      <c r="Q32" s="171" t="inlineStr">
        <is>
          <t>AUS</t>
        </is>
      </c>
      <c r="R32" s="690">
        <f>_xlfn.LET(_xlpm.d,_xlfn.XLOOKUP(P32,'[1]Birth Dates'!$A:$A,'[1]Birth Dates'!$B:$B,"",0),IF(_xlpm.d=0,"",_xlpm.d))</f>
        <v/>
      </c>
      <c r="S32" s="171">
        <f>IF(OR(R32="",A32="",NOT(ISNUMBER(R32)),R32&gt;A32),"",DATEDIF(R32,A32,"Y")&amp;" years, "&amp;DATEDIF(R32,A32,"YM")&amp;" months, "&amp;DATEDIF(R32,A32,"MD")&amp;" days")</f>
        <v/>
      </c>
      <c r="T32" s="171" t="n"/>
      <c r="U32" s="171" t="n"/>
      <c r="V32" s="690">
        <f>_xlfn.LET(_xlpm.d,_xlfn.XLOOKUP(T32,'[1]Birth Dates'!$A:$A,'[1]Birth Dates'!$B:$B,"",0),IF(_xlpm.d=0,"",_xlpm.d))</f>
        <v/>
      </c>
      <c r="W32" s="171">
        <f>IF(OR(V32="",A32="",NOT(ISNUMBER(V32)),V32&gt;A32),"",DATEDIF(V32,A32,"Y")&amp;" years, "&amp;DATEDIF(V32,A32,"YM")&amp;" months, "&amp;DATEDIF(V32,A32,"MD")&amp;" days")</f>
        <v/>
      </c>
      <c r="X32" s="171" t="n"/>
      <c r="Y32" s="171" t="n"/>
      <c r="Z32" s="171" t="n"/>
      <c r="AA32" s="171" t="n"/>
      <c r="AB32" s="171" t="n"/>
      <c r="AC32" s="171" t="n"/>
      <c r="AD32" s="171" t="n"/>
      <c r="AE32" s="574" t="inlineStr"/>
      <c r="AF32" s="418">
        <f>IF(OR(AE32="",AE32="",AE32=0),"",6.172/(AE32*24))</f>
        <v/>
      </c>
      <c r="AG32" s="241" t="n"/>
      <c r="AH32" s="574" t="inlineStr"/>
      <c r="AI32" s="418">
        <f>IF(OR(AH32="",AH32="",AH32=0),"",6.172/(AH32*24))</f>
        <v/>
      </c>
      <c r="AJ32" s="175">
        <f>IF(AND(ISNUMBER(AB32),ISNUMBER(AG32)),AB32-AG32,"")</f>
        <v/>
      </c>
      <c r="AK32" s="171" t="n"/>
      <c r="AL32" s="171" t="n">
        <v>113</v>
      </c>
      <c r="AM32" s="474" t="inlineStr">
        <is>
          <t>7:48:13</t>
        </is>
      </c>
      <c r="AN32" s="671">
        <f>IF(OR(AL32="",AM32="",AM32=0),"",AL32*6.172/(AM32*24))</f>
        <v/>
      </c>
      <c r="AO32" s="477">
        <f>IF(AND(AL32=AL31,AM32&lt;&gt;"",AM31&lt;&gt;""),AM32-AM31,"")</f>
        <v/>
      </c>
      <c r="AP32" s="171" t="n"/>
      <c r="AQ32" s="574" t="inlineStr"/>
      <c r="AR32" s="617" t="n"/>
      <c r="AS32" s="436">
        <f>IF(OR(NOT(ISNUMBER(C32)),NOT(ISNUMBER(AB32))),"",IF(AG32&lt;&gt;"",AG32,AB32)-C32)</f>
        <v/>
      </c>
      <c r="AT32" s="191" t="n"/>
      <c r="AU32" s="195">
        <f>IF($B32="","",TEXT($A32,"yyyymmdd")&amp;"_P"&amp;$C32&amp;"_C"&amp;$F32&amp;"_"&amp;TRIM(RIGHT(SUBSTITUTE(TRIM(SUBSTITUTE($L32,CHAR(160)," "))," ",REPT(" ",60)),60))&amp;IF($P32="","","-"&amp;TRIM(RIGHT(SUBSTITUTE(TRIM(SUBSTITUTE($P32,CHAR(160)," "))," ",REPT(" ",60)),60)))&amp;IF($T32="","","-"&amp;TRIM(RIGHT(SUBSTITUTE(TRIM(SUBSTITUTE($T32,CHAR(160)," "))," ",REPT(" ",60)),60)))&amp;".jpg")</f>
        <v/>
      </c>
    </row>
    <row r="33" ht="42" customHeight="1">
      <c r="A33" s="169" t="n">
        <v>23290</v>
      </c>
      <c r="B33" s="171" t="inlineStr">
        <is>
          <t>Armstrong 500 6 October, 1963</t>
        </is>
      </c>
      <c r="C33" s="171" t="n">
        <v>32</v>
      </c>
      <c r="D33" s="171" t="inlineStr">
        <is>
          <t>B</t>
        </is>
      </c>
      <c r="E33" s="171" t="n">
        <v>14</v>
      </c>
      <c r="F33" s="171" t="n">
        <v>38</v>
      </c>
      <c r="G33" s="171" t="inlineStr">
        <is>
          <t>Gurdon Motors</t>
        </is>
      </c>
      <c r="H33" s="171" t="n"/>
      <c r="I33" s="171" t="n"/>
      <c r="J33" s="171" t="inlineStr">
        <is>
          <t>Morris Elite</t>
        </is>
      </c>
      <c r="K33" s="171" t="n"/>
      <c r="L33" s="171" t="inlineStr">
        <is>
          <t>Barry Gurdon</t>
        </is>
      </c>
      <c r="M33" s="171" t="inlineStr">
        <is>
          <t>AUS</t>
        </is>
      </c>
      <c r="N33" s="690">
        <f>_xlfn.LET(_xlpm.d,_xlfn.XLOOKUP(L33,'[1]Birth Dates'!$A:$A,'[1]Birth Dates'!$B:$B,"",0),IF(_xlpm.d=0,"",_xlpm.d))</f>
        <v/>
      </c>
      <c r="O33" s="171">
        <f>IF(OR(N33="",A33="",NOT(ISNUMBER(N33)),N33&gt;A33),"",DATEDIF(N33,A33,"Y")&amp;" years, "&amp;DATEDIF(N33,A33,"YM")&amp;" months, "&amp;DATEDIF(N33,A33,"MD")&amp;" days")</f>
        <v/>
      </c>
      <c r="P33" s="171" t="inlineStr">
        <is>
          <t>Jerry Trevor-Jones</t>
        </is>
      </c>
      <c r="Q33" s="171" t="inlineStr">
        <is>
          <t>AUS</t>
        </is>
      </c>
      <c r="R33" s="690">
        <f>_xlfn.LET(_xlpm.d,_xlfn.XLOOKUP(P33,'[1]Birth Dates'!$A:$A,'[1]Birth Dates'!$B:$B,"",0),IF(_xlpm.d=0,"",_xlpm.d))</f>
        <v/>
      </c>
      <c r="S33" s="171">
        <f>IF(OR(R33="",A33="",NOT(ISNUMBER(R33)),R33&gt;A33),"",DATEDIF(R33,A33,"Y")&amp;" years, "&amp;DATEDIF(R33,A33,"YM")&amp;" months, "&amp;DATEDIF(R33,A33,"MD")&amp;" days")</f>
        <v/>
      </c>
      <c r="T33" s="171" t="n"/>
      <c r="U33" s="171" t="n"/>
      <c r="V33" s="690">
        <f>_xlfn.LET(_xlpm.d,_xlfn.XLOOKUP(T33,'[1]Birth Dates'!$A:$A,'[1]Birth Dates'!$B:$B,"",0),IF(_xlpm.d=0,"",_xlpm.d))</f>
        <v/>
      </c>
      <c r="W33" s="171">
        <f>IF(OR(V33="",A33="",NOT(ISNUMBER(V33)),V33&gt;A33),"",DATEDIF(V33,A33,"Y")&amp;" years, "&amp;DATEDIF(V33,A33,"YM")&amp;" months, "&amp;DATEDIF(V33,A33,"MD")&amp;" days")</f>
        <v/>
      </c>
      <c r="X33" s="171" t="n"/>
      <c r="Y33" s="171" t="n"/>
      <c r="Z33" s="171" t="n"/>
      <c r="AA33" s="171" t="n"/>
      <c r="AB33" s="171" t="n"/>
      <c r="AC33" s="171" t="n"/>
      <c r="AD33" s="171" t="n"/>
      <c r="AE33" s="574" t="inlineStr"/>
      <c r="AF33" s="418">
        <f>IF(OR(AE33="",AE33="",AE33=0),"",6.172/(AE33*24))</f>
        <v/>
      </c>
      <c r="AG33" s="241" t="n"/>
      <c r="AH33" s="574" t="inlineStr"/>
      <c r="AI33" s="418">
        <f>IF(OR(AH33="",AH33="",AH33=0),"",6.172/(AH33*24))</f>
        <v/>
      </c>
      <c r="AJ33" s="175">
        <f>IF(AND(ISNUMBER(AB33),ISNUMBER(AG33)),AB33-AG33,"")</f>
        <v/>
      </c>
      <c r="AK33" s="171" t="n"/>
      <c r="AL33" s="171" t="n">
        <v>113</v>
      </c>
      <c r="AM33" s="474" t="inlineStr">
        <is>
          <t>7:48:44</t>
        </is>
      </c>
      <c r="AN33" s="671">
        <f>IF(OR(AL33="",AM33="",AM33=0),"",AL33*6.172/(AM33*24))</f>
        <v/>
      </c>
      <c r="AO33" s="477">
        <f>IF(AND(AL33=AL32,AM33&lt;&gt;"",AM32&lt;&gt;""),AM33-AM32,"")</f>
        <v/>
      </c>
      <c r="AP33" s="171" t="n"/>
      <c r="AQ33" s="574" t="inlineStr"/>
      <c r="AR33" s="617" t="n"/>
      <c r="AS33" s="436">
        <f>IF(OR(NOT(ISNUMBER(C33)),NOT(ISNUMBER(AB33))),"",IF(AG33&lt;&gt;"",AG33,AB33)-C33)</f>
        <v/>
      </c>
      <c r="AT33" s="191" t="n"/>
      <c r="AU33" s="195">
        <f>IF($B33="","",TEXT($A33,"yyyymmdd")&amp;"_P"&amp;$C33&amp;"_C"&amp;$F33&amp;"_"&amp;TRIM(RIGHT(SUBSTITUTE(TRIM(SUBSTITUTE($L33,CHAR(160)," "))," ",REPT(" ",60)),60))&amp;IF($P33="","","-"&amp;TRIM(RIGHT(SUBSTITUTE(TRIM(SUBSTITUTE($P33,CHAR(160)," "))," ",REPT(" ",60)),60)))&amp;IF($T33="","","-"&amp;TRIM(RIGHT(SUBSTITUTE(TRIM(SUBSTITUTE($T33,CHAR(160)," "))," ",REPT(" ",60)),60)))&amp;".jpg")</f>
        <v/>
      </c>
    </row>
    <row r="34" ht="42" customHeight="1">
      <c r="A34" s="169" t="n">
        <v>23290</v>
      </c>
      <c r="B34" s="171" t="inlineStr">
        <is>
          <t>Armstrong 500 6 October, 1963</t>
        </is>
      </c>
      <c r="C34" s="171" t="n">
        <v>33</v>
      </c>
      <c r="D34" s="171" t="inlineStr">
        <is>
          <t>B</t>
        </is>
      </c>
      <c r="E34" s="171" t="n">
        <v>15</v>
      </c>
      <c r="F34" s="171" t="n">
        <v>33</v>
      </c>
      <c r="G34" s="171" t="inlineStr">
        <is>
          <t>Gurdon Motors</t>
        </is>
      </c>
      <c r="H34" s="171" t="n"/>
      <c r="I34" s="171" t="n"/>
      <c r="J34" s="171" t="inlineStr">
        <is>
          <t>Morris Elite</t>
        </is>
      </c>
      <c r="K34" s="171" t="n"/>
      <c r="L34" s="171" t="inlineStr">
        <is>
          <t>Jack Murray</t>
        </is>
      </c>
      <c r="M34" s="171" t="inlineStr">
        <is>
          <t>AUS</t>
        </is>
      </c>
      <c r="N34" s="690">
        <f>_xlfn.LET(_xlpm.d,_xlfn.XLOOKUP(L34,'[1]Birth Dates'!$A:$A,'[1]Birth Dates'!$B:$B,"",0),IF(_xlpm.d=0,"",_xlpm.d))</f>
        <v/>
      </c>
      <c r="O34" s="171">
        <f>IF(OR(N34="",A34="",NOT(ISNUMBER(N34)),N34&gt;A34),"",DATEDIF(N34,A34,"Y")&amp;" years, "&amp;DATEDIF(N34,A34,"YM")&amp;" months, "&amp;DATEDIF(N34,A34,"MD")&amp;" days")</f>
        <v/>
      </c>
      <c r="P34" s="171" t="inlineStr">
        <is>
          <t>Alan Edney</t>
        </is>
      </c>
      <c r="Q34" s="171" t="inlineStr">
        <is>
          <t>AUS</t>
        </is>
      </c>
      <c r="R34" s="690">
        <f>_xlfn.LET(_xlpm.d,_xlfn.XLOOKUP(P34,'[1]Birth Dates'!$A:$A,'[1]Birth Dates'!$B:$B,"",0),IF(_xlpm.d=0,"",_xlpm.d))</f>
        <v/>
      </c>
      <c r="S34" s="171">
        <f>IF(OR(R34="",A34="",NOT(ISNUMBER(R34)),R34&gt;A34),"",DATEDIF(R34,A34,"Y")&amp;" years, "&amp;DATEDIF(R34,A34,"YM")&amp;" months, "&amp;DATEDIF(R34,A34,"MD")&amp;" days")</f>
        <v/>
      </c>
      <c r="T34" s="171" t="n"/>
      <c r="U34" s="171" t="n"/>
      <c r="V34" s="690">
        <f>_xlfn.LET(_xlpm.d,_xlfn.XLOOKUP(T34,'[1]Birth Dates'!$A:$A,'[1]Birth Dates'!$B:$B,"",0),IF(_xlpm.d=0,"",_xlpm.d))</f>
        <v/>
      </c>
      <c r="W34" s="171">
        <f>IF(OR(V34="",A34="",NOT(ISNUMBER(V34)),V34&gt;A34),"",DATEDIF(V34,A34,"Y")&amp;" years, "&amp;DATEDIF(V34,A34,"YM")&amp;" months, "&amp;DATEDIF(V34,A34,"MD")&amp;" days")</f>
        <v/>
      </c>
      <c r="X34" s="171" t="n"/>
      <c r="Y34" s="171" t="n"/>
      <c r="Z34" s="171" t="n"/>
      <c r="AA34" s="171" t="n"/>
      <c r="AB34" s="171" t="n"/>
      <c r="AC34" s="171" t="n"/>
      <c r="AD34" s="171" t="n"/>
      <c r="AE34" s="574" t="inlineStr"/>
      <c r="AF34" s="418">
        <f>IF(OR(AE34="",AE34="",AE34=0),"",6.172/(AE34*24))</f>
        <v/>
      </c>
      <c r="AG34" s="241" t="n"/>
      <c r="AH34" s="574" t="inlineStr"/>
      <c r="AI34" s="418">
        <f>IF(OR(AH34="",AH34="",AH34=0),"",6.172/(AH34*24))</f>
        <v/>
      </c>
      <c r="AJ34" s="175">
        <f>IF(AND(ISNUMBER(AB34),ISNUMBER(AG34)),AB34-AG34,"")</f>
        <v/>
      </c>
      <c r="AK34" s="171" t="n"/>
      <c r="AL34" s="171" t="n">
        <v>113</v>
      </c>
      <c r="AM34" s="474" t="inlineStr">
        <is>
          <t>7:50:42</t>
        </is>
      </c>
      <c r="AN34" s="671">
        <f>IF(OR(AL34="",AM34="",AM34=0),"",AL34*6.172/(AM34*24))</f>
        <v/>
      </c>
      <c r="AO34" s="477">
        <f>IF(AND(AL34=AL33,AM34&lt;&gt;"",AM33&lt;&gt;""),AM34-AM33,"")</f>
        <v/>
      </c>
      <c r="AP34" s="171" t="n"/>
      <c r="AQ34" s="574" t="inlineStr"/>
      <c r="AR34" s="617" t="n"/>
      <c r="AS34" s="436">
        <f>IF(OR(NOT(ISNUMBER(C34)),NOT(ISNUMBER(AB34))),"",IF(AG34&lt;&gt;"",AG34,AB34)-C34)</f>
        <v/>
      </c>
      <c r="AT34" s="191" t="n"/>
      <c r="AU34" s="195">
        <f>IF($B34="","",TEXT($A34,"yyyymmdd")&amp;"_P"&amp;$C34&amp;"_C"&amp;$F34&amp;"_"&amp;TRIM(RIGHT(SUBSTITUTE(TRIM(SUBSTITUTE($L34,CHAR(160)," "))," ",REPT(" ",60)),60))&amp;IF($P34="","","-"&amp;TRIM(RIGHT(SUBSTITUTE(TRIM(SUBSTITUTE($P34,CHAR(160)," "))," ",REPT(" ",60)),60)))&amp;IF($T34="","","-"&amp;TRIM(RIGHT(SUBSTITUTE(TRIM(SUBSTITUTE($T34,CHAR(160)," "))," ",REPT(" ",60)),60)))&amp;".jpg")</f>
        <v/>
      </c>
    </row>
    <row r="35" ht="42" customHeight="1">
      <c r="A35" s="169" t="n">
        <v>23290</v>
      </c>
      <c r="B35" s="171" t="inlineStr">
        <is>
          <t>Armstrong 500 6 October, 1963</t>
        </is>
      </c>
      <c r="C35" s="171" t="n">
        <v>34</v>
      </c>
      <c r="D35" s="171" t="inlineStr">
        <is>
          <t>A</t>
        </is>
      </c>
      <c r="E35" s="171" t="n">
        <v>7</v>
      </c>
      <c r="F35" s="171" t="n">
        <v>49</v>
      </c>
      <c r="G35" s="171" t="inlineStr">
        <is>
          <t>HE Taylor</t>
        </is>
      </c>
      <c r="H35" s="171" t="n"/>
      <c r="I35" s="171" t="n"/>
      <c r="J35" s="171" t="inlineStr">
        <is>
          <t>Morris Mini 850</t>
        </is>
      </c>
      <c r="K35" s="171" t="inlineStr">
        <is>
          <t>BMC 0.8</t>
        </is>
      </c>
      <c r="L35" s="171" t="inlineStr">
        <is>
          <t>Barry Seton</t>
        </is>
      </c>
      <c r="M35" s="171" t="inlineStr">
        <is>
          <t>AUS</t>
        </is>
      </c>
      <c r="N35" s="690">
        <f>_xlfn.LET(_xlpm.d,_xlfn.XLOOKUP(L35,'[1]Birth Dates'!$A:$A,'[1]Birth Dates'!$B:$B,"",0),IF(_xlpm.d=0,"",_xlpm.d))</f>
        <v/>
      </c>
      <c r="O35" s="171">
        <f>IF(OR(N35="",A35="",NOT(ISNUMBER(N35)),N35&gt;A35),"",DATEDIF(N35,A35,"Y")&amp;" years, "&amp;DATEDIF(N35,A35,"YM")&amp;" months, "&amp;DATEDIF(N35,A35,"MD")&amp;" days")</f>
        <v/>
      </c>
      <c r="P35" s="171" t="inlineStr">
        <is>
          <t>Herb Taylor</t>
        </is>
      </c>
      <c r="Q35" s="171" t="inlineStr">
        <is>
          <t>AUS</t>
        </is>
      </c>
      <c r="R35" s="690">
        <f>_xlfn.LET(_xlpm.d,_xlfn.XLOOKUP(P35,'[1]Birth Dates'!$A:$A,'[1]Birth Dates'!$B:$B,"",0),IF(_xlpm.d=0,"",_xlpm.d))</f>
        <v/>
      </c>
      <c r="S35" s="171">
        <f>IF(OR(R35="",A35="",NOT(ISNUMBER(R35)),R35&gt;A35),"",DATEDIF(R35,A35,"Y")&amp;" years, "&amp;DATEDIF(R35,A35,"YM")&amp;" months, "&amp;DATEDIF(R35,A35,"MD")&amp;" days")</f>
        <v/>
      </c>
      <c r="T35" s="171" t="n"/>
      <c r="U35" s="171" t="n"/>
      <c r="V35" s="690">
        <f>_xlfn.LET(_xlpm.d,_xlfn.XLOOKUP(T35,'[1]Birth Dates'!$A:$A,'[1]Birth Dates'!$B:$B,"",0),IF(_xlpm.d=0,"",_xlpm.d))</f>
        <v/>
      </c>
      <c r="W35" s="171">
        <f>IF(OR(V35="",A35="",NOT(ISNUMBER(V35)),V35&gt;A35),"",DATEDIF(V35,A35,"Y")&amp;" years, "&amp;DATEDIF(V35,A35,"YM")&amp;" months, "&amp;DATEDIF(V35,A35,"MD")&amp;" days")</f>
        <v/>
      </c>
      <c r="X35" s="171" t="n"/>
      <c r="Y35" s="171" t="n"/>
      <c r="Z35" s="171" t="n"/>
      <c r="AA35" s="171" t="n"/>
      <c r="AB35" s="171" t="n"/>
      <c r="AC35" s="171" t="n"/>
      <c r="AD35" s="171" t="n"/>
      <c r="AE35" s="574" t="inlineStr"/>
      <c r="AF35" s="418">
        <f>IF(OR(AE35="",AE35="",AE35=0),"",6.172/(AE35*24))</f>
        <v/>
      </c>
      <c r="AG35" s="241" t="n"/>
      <c r="AH35" s="574" t="inlineStr"/>
      <c r="AI35" s="418">
        <f>IF(OR(AH35="",AH35="",AH35=0),"",6.172/(AH35*24))</f>
        <v/>
      </c>
      <c r="AJ35" s="175">
        <f>IF(AND(ISNUMBER(AB35),ISNUMBER(AG35)),AB35-AG35,"")</f>
        <v/>
      </c>
      <c r="AK35" s="171" t="n"/>
      <c r="AL35" s="171" t="n">
        <v>112</v>
      </c>
      <c r="AM35" s="474" t="inlineStr">
        <is>
          <t>7:47:36</t>
        </is>
      </c>
      <c r="AN35" s="671">
        <f>IF(OR(AL35="",AM35="",AM35=0),"",AL35*6.172/(AM35*24))</f>
        <v/>
      </c>
      <c r="AO35" s="477">
        <f>IF(AND(AL35=AL34,AM35&lt;&gt;"",AM34&lt;&gt;""),AM35-AM34,"")</f>
        <v/>
      </c>
      <c r="AP35" s="171" t="n"/>
      <c r="AQ35" s="574" t="inlineStr"/>
      <c r="AR35" s="617" t="n"/>
      <c r="AS35" s="436">
        <f>IF(OR(NOT(ISNUMBER(C35)),NOT(ISNUMBER(AB35))),"",IF(AG35&lt;&gt;"",AG35,AB35)-C35)</f>
        <v/>
      </c>
      <c r="AT35" s="191" t="n"/>
      <c r="AU35" s="195">
        <f>IF($B35="","",TEXT($A35,"yyyymmdd")&amp;"_P"&amp;$C35&amp;"_C"&amp;$F35&amp;"_"&amp;TRIM(RIGHT(SUBSTITUTE(TRIM(SUBSTITUTE($L35,CHAR(160)," "))," ",REPT(" ",60)),60))&amp;IF($P35="","","-"&amp;TRIM(RIGHT(SUBSTITUTE(TRIM(SUBSTITUTE($P35,CHAR(160)," "))," ",REPT(" ",60)),60)))&amp;IF($T35="","","-"&amp;TRIM(RIGHT(SUBSTITUTE(TRIM(SUBSTITUTE($T35,CHAR(160)," "))," ",REPT(" ",60)),60)))&amp;".jpg")</f>
        <v/>
      </c>
    </row>
    <row r="36" ht="42" customHeight="1">
      <c r="A36" s="169" t="n">
        <v>23290</v>
      </c>
      <c r="B36" s="171" t="inlineStr">
        <is>
          <t>Armstrong 500 6 October, 1963</t>
        </is>
      </c>
      <c r="C36" s="171" t="n">
        <v>35</v>
      </c>
      <c r="D36" s="171" t="inlineStr">
        <is>
          <t>B</t>
        </is>
      </c>
      <c r="E36" s="171" t="n">
        <v>16</v>
      </c>
      <c r="F36" s="171" t="n">
        <v>48</v>
      </c>
      <c r="G36" s="171" t="inlineStr">
        <is>
          <t>Gurdon Motors</t>
        </is>
      </c>
      <c r="H36" s="171" t="n"/>
      <c r="I36" s="171" t="n"/>
      <c r="J36" s="171" t="inlineStr">
        <is>
          <t>Morris Elite</t>
        </is>
      </c>
      <c r="K36" s="171" t="n"/>
      <c r="L36" s="171" t="inlineStr">
        <is>
          <t>Warren Blomfield</t>
        </is>
      </c>
      <c r="M36" s="171" t="inlineStr">
        <is>
          <t>AUS</t>
        </is>
      </c>
      <c r="N36" s="690">
        <f>_xlfn.LET(_xlpm.d,_xlfn.XLOOKUP(L36,'[1]Birth Dates'!$A:$A,'[1]Birth Dates'!$B:$B,"",0),IF(_xlpm.d=0,"",_xlpm.d))</f>
        <v/>
      </c>
      <c r="O36" s="171">
        <f>IF(OR(N36="",A36="",NOT(ISNUMBER(N36)),N36&gt;A36),"",DATEDIF(N36,A36,"Y")&amp;" years, "&amp;DATEDIF(N36,A36,"YM")&amp;" months, "&amp;DATEDIF(N36,A36,"MD")&amp;" days")</f>
        <v/>
      </c>
      <c r="P36" s="171" t="inlineStr">
        <is>
          <t>Lorraine Hill</t>
        </is>
      </c>
      <c r="Q36" s="171" t="inlineStr">
        <is>
          <t>AUS</t>
        </is>
      </c>
      <c r="R36" s="690">
        <f>_xlfn.LET(_xlpm.d,_xlfn.XLOOKUP(P36,'[1]Birth Dates'!$A:$A,'[1]Birth Dates'!$B:$B,"",0),IF(_xlpm.d=0,"",_xlpm.d))</f>
        <v/>
      </c>
      <c r="S36" s="171">
        <f>IF(OR(R36="",A36="",NOT(ISNUMBER(R36)),R36&gt;A36),"",DATEDIF(R36,A36,"Y")&amp;" years, "&amp;DATEDIF(R36,A36,"YM")&amp;" months, "&amp;DATEDIF(R36,A36,"MD")&amp;" days")</f>
        <v/>
      </c>
      <c r="T36" s="171" t="n"/>
      <c r="U36" s="171" t="n"/>
      <c r="V36" s="690">
        <f>_xlfn.LET(_xlpm.d,_xlfn.XLOOKUP(T36,'[1]Birth Dates'!$A:$A,'[1]Birth Dates'!$B:$B,"",0),IF(_xlpm.d=0,"",_xlpm.d))</f>
        <v/>
      </c>
      <c r="W36" s="171">
        <f>IF(OR(V36="",A36="",NOT(ISNUMBER(V36)),V36&gt;A36),"",DATEDIF(V36,A36,"Y")&amp;" years, "&amp;DATEDIF(V36,A36,"YM")&amp;" months, "&amp;DATEDIF(V36,A36,"MD")&amp;" days")</f>
        <v/>
      </c>
      <c r="X36" s="171" t="n"/>
      <c r="Y36" s="171" t="n"/>
      <c r="Z36" s="171" t="n"/>
      <c r="AA36" s="171" t="n"/>
      <c r="AB36" s="171" t="n"/>
      <c r="AC36" s="171" t="n"/>
      <c r="AD36" s="171" t="n"/>
      <c r="AE36" s="574" t="inlineStr"/>
      <c r="AF36" s="418">
        <f>IF(OR(AE36="",AE36="",AE36=0),"",6.172/(AE36*24))</f>
        <v/>
      </c>
      <c r="AG36" s="241" t="n"/>
      <c r="AH36" s="574" t="inlineStr"/>
      <c r="AI36" s="418">
        <f>IF(OR(AH36="",AH36="",AH36=0),"",6.172/(AH36*24))</f>
        <v/>
      </c>
      <c r="AJ36" s="175">
        <f>IF(AND(ISNUMBER(AB36),ISNUMBER(AG36)),AB36-AG36,"")</f>
        <v/>
      </c>
      <c r="AK36" s="171" t="n"/>
      <c r="AL36" s="171" t="n">
        <v>112</v>
      </c>
      <c r="AM36" s="474" t="inlineStr">
        <is>
          <t>7:48:45</t>
        </is>
      </c>
      <c r="AN36" s="671">
        <f>IF(OR(AL36="",AM36="",AM36=0),"",AL36*6.172/(AM36*24))</f>
        <v/>
      </c>
      <c r="AO36" s="477">
        <f>IF(AND(AL36=AL35,AM36&lt;&gt;"",AM35&lt;&gt;""),AM36-AM35,"")</f>
        <v/>
      </c>
      <c r="AP36" s="171" t="n"/>
      <c r="AQ36" s="574" t="inlineStr"/>
      <c r="AR36" s="617" t="n"/>
      <c r="AS36" s="436">
        <f>IF(OR(NOT(ISNUMBER(C36)),NOT(ISNUMBER(AB36))),"",IF(AG36&lt;&gt;"",AG36,AB36)-C36)</f>
        <v/>
      </c>
      <c r="AT36" s="191" t="n"/>
      <c r="AU36" s="195">
        <f>IF($B36="","",TEXT($A36,"yyyymmdd")&amp;"_P"&amp;$C36&amp;"_C"&amp;$F36&amp;"_"&amp;TRIM(RIGHT(SUBSTITUTE(TRIM(SUBSTITUTE($L36,CHAR(160)," "))," ",REPT(" ",60)),60))&amp;IF($P36="","","-"&amp;TRIM(RIGHT(SUBSTITUTE(TRIM(SUBSTITUTE($P36,CHAR(160)," "))," ",REPT(" ",60)),60)))&amp;IF($T36="","","-"&amp;TRIM(RIGHT(SUBSTITUTE(TRIM(SUBSTITUTE($T36,CHAR(160)," "))," ",REPT(" ",60)),60)))&amp;".jpg")</f>
        <v/>
      </c>
    </row>
    <row r="37" ht="42" customHeight="1">
      <c r="A37" s="169" t="n">
        <v>23290</v>
      </c>
      <c r="B37" s="171" t="inlineStr">
        <is>
          <t>Armstrong 500 6 October, 1963</t>
        </is>
      </c>
      <c r="C37" s="171" t="n">
        <v>36</v>
      </c>
      <c r="D37" s="171" t="inlineStr">
        <is>
          <t>B</t>
        </is>
      </c>
      <c r="E37" s="171" t="n">
        <v>17</v>
      </c>
      <c r="F37" s="171" t="n">
        <v>36</v>
      </c>
      <c r="G37" s="171" t="inlineStr">
        <is>
          <t>Ron Thorp's Bargain Barn</t>
        </is>
      </c>
      <c r="H37" s="171" t="n"/>
      <c r="I37" s="171" t="n"/>
      <c r="J37" s="171" t="inlineStr">
        <is>
          <t>Morris Elite</t>
        </is>
      </c>
      <c r="K37" s="171" t="n"/>
      <c r="L37" s="171" t="inlineStr">
        <is>
          <t>Ron Thorp</t>
        </is>
      </c>
      <c r="M37" s="171" t="inlineStr">
        <is>
          <t>AUS</t>
        </is>
      </c>
      <c r="N37" s="690">
        <f>_xlfn.LET(_xlpm.d,_xlfn.XLOOKUP(L37,'[1]Birth Dates'!$A:$A,'[1]Birth Dates'!$B:$B,"",0),IF(_xlpm.d=0,"",_xlpm.d))</f>
        <v/>
      </c>
      <c r="O37" s="171">
        <f>IF(OR(N37="",A37="",NOT(ISNUMBER(N37)),N37&gt;A37),"",DATEDIF(N37,A37,"Y")&amp;" years, "&amp;DATEDIF(N37,A37,"YM")&amp;" months, "&amp;DATEDIF(N37,A37,"MD")&amp;" days")</f>
        <v/>
      </c>
      <c r="P37" s="171" t="inlineStr">
        <is>
          <t>Jim White</t>
        </is>
      </c>
      <c r="Q37" s="171" t="inlineStr">
        <is>
          <t>AUS</t>
        </is>
      </c>
      <c r="R37" s="690">
        <f>_xlfn.LET(_xlpm.d,_xlfn.XLOOKUP(P37,'[1]Birth Dates'!$A:$A,'[1]Birth Dates'!$B:$B,"",0),IF(_xlpm.d=0,"",_xlpm.d))</f>
        <v/>
      </c>
      <c r="S37" s="171">
        <f>IF(OR(R37="",A37="",NOT(ISNUMBER(R37)),R37&gt;A37),"",DATEDIF(R37,A37,"Y")&amp;" years, "&amp;DATEDIF(R37,A37,"YM")&amp;" months, "&amp;DATEDIF(R37,A37,"MD")&amp;" days")</f>
        <v/>
      </c>
      <c r="T37" s="171" t="n"/>
      <c r="U37" s="171" t="n"/>
      <c r="V37" s="690">
        <f>_xlfn.LET(_xlpm.d,_xlfn.XLOOKUP(T37,'[1]Birth Dates'!$A:$A,'[1]Birth Dates'!$B:$B,"",0),IF(_xlpm.d=0,"",_xlpm.d))</f>
        <v/>
      </c>
      <c r="W37" s="171">
        <f>IF(OR(V37="",A37="",NOT(ISNUMBER(V37)),V37&gt;A37),"",DATEDIF(V37,A37,"Y")&amp;" years, "&amp;DATEDIF(V37,A37,"YM")&amp;" months, "&amp;DATEDIF(V37,A37,"MD")&amp;" days")</f>
        <v/>
      </c>
      <c r="X37" s="171" t="n"/>
      <c r="Y37" s="171" t="n"/>
      <c r="Z37" s="171" t="n"/>
      <c r="AA37" s="171" t="n"/>
      <c r="AB37" s="171" t="n"/>
      <c r="AC37" s="171" t="n"/>
      <c r="AD37" s="171" t="n"/>
      <c r="AE37" s="574" t="inlineStr"/>
      <c r="AF37" s="418">
        <f>IF(OR(AE37="",AE37="",AE37=0),"",6.172/(AE37*24))</f>
        <v/>
      </c>
      <c r="AG37" s="241" t="n"/>
      <c r="AH37" s="574" t="inlineStr"/>
      <c r="AI37" s="418">
        <f>IF(OR(AH37="",AH37="",AH37=0),"",6.172/(AH37*24))</f>
        <v/>
      </c>
      <c r="AJ37" s="175">
        <f>IF(AND(ISNUMBER(AB37),ISNUMBER(AG37)),AB37-AG37,"")</f>
        <v/>
      </c>
      <c r="AK37" s="171" t="n"/>
      <c r="AL37" s="171" t="n">
        <v>111</v>
      </c>
      <c r="AM37" s="474" t="inlineStr">
        <is>
          <t>7:48:57</t>
        </is>
      </c>
      <c r="AN37" s="671">
        <f>IF(OR(AL37="",AM37="",AM37=0),"",AL37*6.172/(AM37*24))</f>
        <v/>
      </c>
      <c r="AO37" s="477">
        <f>IF(AND(AL37=AL36,AM37&lt;&gt;"",AM36&lt;&gt;""),AM37-AM36,"")</f>
        <v/>
      </c>
      <c r="AP37" s="171" t="n"/>
      <c r="AQ37" s="574" t="inlineStr"/>
      <c r="AR37" s="617" t="n"/>
      <c r="AS37" s="436">
        <f>IF(OR(NOT(ISNUMBER(C37)),NOT(ISNUMBER(AB37))),"",IF(AG37&lt;&gt;"",AG37,AB37)-C37)</f>
        <v/>
      </c>
      <c r="AT37" s="191" t="n"/>
      <c r="AU37" s="195">
        <f>IF($B37="","",TEXT($A37,"yyyymmdd")&amp;"_P"&amp;$C37&amp;"_C"&amp;$F37&amp;"_"&amp;TRIM(RIGHT(SUBSTITUTE(TRIM(SUBSTITUTE($L37,CHAR(160)," "))," ",REPT(" ",60)),60))&amp;IF($P37="","","-"&amp;TRIM(RIGHT(SUBSTITUTE(TRIM(SUBSTITUTE($P37,CHAR(160)," "))," ",REPT(" ",60)),60)))&amp;IF($T37="","","-"&amp;TRIM(RIGHT(SUBSTITUTE(TRIM(SUBSTITUTE($T37,CHAR(160)," "))," ",REPT(" ",60)),60)))&amp;".jpg")</f>
        <v/>
      </c>
    </row>
    <row r="38" ht="42" customHeight="1">
      <c r="A38" s="169" t="n">
        <v>23290</v>
      </c>
      <c r="B38" s="171" t="inlineStr">
        <is>
          <t>Armstrong 500 6 October, 1963</t>
        </is>
      </c>
      <c r="C38" s="171" t="n">
        <v>37</v>
      </c>
      <c r="D38" s="171" t="inlineStr">
        <is>
          <t>A</t>
        </is>
      </c>
      <c r="E38" s="171" t="n">
        <v>8</v>
      </c>
      <c r="F38" s="171" t="n">
        <v>50</v>
      </c>
      <c r="G38" s="171" t="inlineStr">
        <is>
          <t>Kinsley Motors</t>
        </is>
      </c>
      <c r="H38" s="171" t="n"/>
      <c r="I38" s="171" t="n"/>
      <c r="J38" s="171" t="inlineStr">
        <is>
          <t>Volkswagen</t>
        </is>
      </c>
      <c r="K38" s="171" t="n"/>
      <c r="L38" s="171" t="inlineStr">
        <is>
          <t>Frank Hann</t>
        </is>
      </c>
      <c r="M38" s="171" t="inlineStr">
        <is>
          <t>AUS</t>
        </is>
      </c>
      <c r="N38" s="690">
        <f>_xlfn.LET(_xlpm.d,_xlfn.XLOOKUP(L38,'[1]Birth Dates'!$A:$A,'[1]Birth Dates'!$B:$B,"",0),IF(_xlpm.d=0,"",_xlpm.d))</f>
        <v/>
      </c>
      <c r="O38" s="171">
        <f>IF(OR(N38="",A38="",NOT(ISNUMBER(N38)),N38&gt;A38),"",DATEDIF(N38,A38,"Y")&amp;" years, "&amp;DATEDIF(N38,A38,"YM")&amp;" months, "&amp;DATEDIF(N38,A38,"MD")&amp;" days")</f>
        <v/>
      </c>
      <c r="P38" s="171" t="inlineStr">
        <is>
          <t>Graham Forrest</t>
        </is>
      </c>
      <c r="Q38" s="171" t="inlineStr">
        <is>
          <t>AUS</t>
        </is>
      </c>
      <c r="R38" s="690">
        <f>_xlfn.LET(_xlpm.d,_xlfn.XLOOKUP(P38,'[1]Birth Dates'!$A:$A,'[1]Birth Dates'!$B:$B,"",0),IF(_xlpm.d=0,"",_xlpm.d))</f>
        <v/>
      </c>
      <c r="S38" s="171">
        <f>IF(OR(R38="",A38="",NOT(ISNUMBER(R38)),R38&gt;A38),"",DATEDIF(R38,A38,"Y")&amp;" years, "&amp;DATEDIF(R38,A38,"YM")&amp;" months, "&amp;DATEDIF(R38,A38,"MD")&amp;" days")</f>
        <v/>
      </c>
      <c r="T38" s="171" t="n"/>
      <c r="U38" s="171" t="n"/>
      <c r="V38" s="690">
        <f>_xlfn.LET(_xlpm.d,_xlfn.XLOOKUP(T38,'[1]Birth Dates'!$A:$A,'[1]Birth Dates'!$B:$B,"",0),IF(_xlpm.d=0,"",_xlpm.d))</f>
        <v/>
      </c>
      <c r="W38" s="171">
        <f>IF(OR(V38="",A38="",NOT(ISNUMBER(V38)),V38&gt;A38),"",DATEDIF(V38,A38,"Y")&amp;" years, "&amp;DATEDIF(V38,A38,"YM")&amp;" months, "&amp;DATEDIF(V38,A38,"MD")&amp;" days")</f>
        <v/>
      </c>
      <c r="X38" s="171" t="n"/>
      <c r="Y38" s="171" t="n"/>
      <c r="Z38" s="171" t="n"/>
      <c r="AA38" s="171" t="n"/>
      <c r="AB38" s="171" t="n"/>
      <c r="AC38" s="171" t="n"/>
      <c r="AD38" s="171" t="n"/>
      <c r="AE38" s="574" t="inlineStr"/>
      <c r="AF38" s="418">
        <f>IF(OR(AE38="",AE38="",AE38=0),"",6.172/(AE38*24))</f>
        <v/>
      </c>
      <c r="AG38" s="241" t="n"/>
      <c r="AH38" s="574" t="inlineStr"/>
      <c r="AI38" s="418">
        <f>IF(OR(AH38="",AH38="",AH38=0),"",6.172/(AH38*24))</f>
        <v/>
      </c>
      <c r="AJ38" s="175">
        <f>IF(AND(ISNUMBER(AB38),ISNUMBER(AG38)),AB38-AG38,"")</f>
        <v/>
      </c>
      <c r="AK38" s="171" t="n"/>
      <c r="AL38" s="171" t="n">
        <v>111</v>
      </c>
      <c r="AM38" s="474" t="inlineStr">
        <is>
          <t>7:49:30</t>
        </is>
      </c>
      <c r="AN38" s="671">
        <f>IF(OR(AL38="",AM38="",AM38=0),"",AL38*6.172/(AM38*24))</f>
        <v/>
      </c>
      <c r="AO38" s="477">
        <f>IF(AND(AL38=AL37,AM38&lt;&gt;"",AM37&lt;&gt;""),AM38-AM37,"")</f>
        <v/>
      </c>
      <c r="AP38" s="171" t="n"/>
      <c r="AQ38" s="574" t="inlineStr"/>
      <c r="AR38" s="617" t="n"/>
      <c r="AS38" s="436">
        <f>IF(OR(NOT(ISNUMBER(C38)),NOT(ISNUMBER(AB38))),"",IF(AG38&lt;&gt;"",AG38,AB38)-C38)</f>
        <v/>
      </c>
      <c r="AT38" s="191" t="n"/>
      <c r="AU38" s="195">
        <f>IF($B38="","",TEXT($A38,"yyyymmdd")&amp;"_P"&amp;$C38&amp;"_C"&amp;$F38&amp;"_"&amp;TRIM(RIGHT(SUBSTITUTE(TRIM(SUBSTITUTE($L38,CHAR(160)," "))," ",REPT(" ",60)),60))&amp;IF($P38="","","-"&amp;TRIM(RIGHT(SUBSTITUTE(TRIM(SUBSTITUTE($P38,CHAR(160)," "))," ",REPT(" ",60)),60)))&amp;IF($T38="","","-"&amp;TRIM(RIGHT(SUBSTITUTE(TRIM(SUBSTITUTE($T38,CHAR(160)," "))," ",REPT(" ",60)),60)))&amp;".jpg")</f>
        <v/>
      </c>
    </row>
    <row r="39" ht="42" customHeight="1">
      <c r="A39" s="169" t="n">
        <v>23290</v>
      </c>
      <c r="B39" s="171" t="inlineStr">
        <is>
          <t>Armstrong 500 6 October, 1963</t>
        </is>
      </c>
      <c r="C39" s="171" t="n">
        <v>38</v>
      </c>
      <c r="D39" s="171" t="inlineStr">
        <is>
          <t>C</t>
        </is>
      </c>
      <c r="E39" s="171" t="n">
        <v>9</v>
      </c>
      <c r="F39" s="171" t="n">
        <v>17</v>
      </c>
      <c r="G39" s="171" t="inlineStr">
        <is>
          <t>Heldon Motors Pty Ltd[1]</t>
        </is>
      </c>
      <c r="H39" s="171" t="n"/>
      <c r="I39" s="171" t="n"/>
      <c r="J39" s="171" t="inlineStr">
        <is>
          <t>Holden EH S4</t>
        </is>
      </c>
      <c r="K39" s="171" t="n"/>
      <c r="L39" s="171" t="inlineStr">
        <is>
          <t>Brian Muir</t>
        </is>
      </c>
      <c r="M39" s="171" t="inlineStr">
        <is>
          <t>AUS</t>
        </is>
      </c>
      <c r="N39" s="690">
        <f>_xlfn.LET(_xlpm.d,_xlfn.XLOOKUP(L39,'[1]Birth Dates'!$A:$A,'[1]Birth Dates'!$B:$B,"",0),IF(_xlpm.d=0,"",_xlpm.d))</f>
        <v/>
      </c>
      <c r="O39" s="171">
        <f>IF(OR(N39="",A39="",NOT(ISNUMBER(N39)),N39&gt;A39),"",DATEDIF(N39,A39,"Y")&amp;" years, "&amp;DATEDIF(N39,A39,"YM")&amp;" months, "&amp;DATEDIF(N39,A39,"MD")&amp;" days")</f>
        <v/>
      </c>
      <c r="P39" s="171" t="inlineStr">
        <is>
          <t>Spencer Martin</t>
        </is>
      </c>
      <c r="Q39" s="171" t="inlineStr">
        <is>
          <t>AUS</t>
        </is>
      </c>
      <c r="R39" s="690">
        <f>_xlfn.LET(_xlpm.d,_xlfn.XLOOKUP(P39,'[1]Birth Dates'!$A:$A,'[1]Birth Dates'!$B:$B,"",0),IF(_xlpm.d=0,"",_xlpm.d))</f>
        <v/>
      </c>
      <c r="S39" s="171">
        <f>IF(OR(R39="",A39="",NOT(ISNUMBER(R39)),R39&gt;A39),"",DATEDIF(R39,A39,"Y")&amp;" years, "&amp;DATEDIF(R39,A39,"YM")&amp;" months, "&amp;DATEDIF(R39,A39,"MD")&amp;" days")</f>
        <v/>
      </c>
      <c r="T39" s="171" t="n"/>
      <c r="U39" s="171" t="n"/>
      <c r="V39" s="690">
        <f>_xlfn.LET(_xlpm.d,_xlfn.XLOOKUP(T39,'[1]Birth Dates'!$A:$A,'[1]Birth Dates'!$B:$B,"",0),IF(_xlpm.d=0,"",_xlpm.d))</f>
        <v/>
      </c>
      <c r="W39" s="171">
        <f>IF(OR(V39="",A39="",NOT(ISNUMBER(V39)),V39&gt;A39),"",DATEDIF(V39,A39,"Y")&amp;" years, "&amp;DATEDIF(V39,A39,"YM")&amp;" months, "&amp;DATEDIF(V39,A39,"MD")&amp;" days")</f>
        <v/>
      </c>
      <c r="X39" s="171" t="n"/>
      <c r="Y39" s="171" t="n"/>
      <c r="Z39" s="171" t="n"/>
      <c r="AA39" s="171" t="n"/>
      <c r="AB39" s="171" t="n"/>
      <c r="AC39" s="171" t="n"/>
      <c r="AD39" s="171" t="n"/>
      <c r="AE39" s="574" t="inlineStr"/>
      <c r="AF39" s="418">
        <f>IF(OR(AE39="",AE39="",AE39=0),"",6.172/(AE39*24))</f>
        <v/>
      </c>
      <c r="AG39" s="241" t="n"/>
      <c r="AH39" s="574" t="inlineStr"/>
      <c r="AI39" s="418">
        <f>IF(OR(AH39="",AH39="",AH39=0),"",6.172/(AH39*24))</f>
        <v/>
      </c>
      <c r="AJ39" s="175">
        <f>IF(AND(ISNUMBER(AB39),ISNUMBER(AG39)),AB39-AG39,"")</f>
        <v/>
      </c>
      <c r="AK39" s="171" t="n"/>
      <c r="AL39" s="171" t="n">
        <v>111</v>
      </c>
      <c r="AM39" s="474" t="inlineStr">
        <is>
          <t>7:49:47</t>
        </is>
      </c>
      <c r="AN39" s="671">
        <f>IF(OR(AL39="",AM39="",AM39=0),"",AL39*6.172/(AM39*24))</f>
        <v/>
      </c>
      <c r="AO39" s="477">
        <f>IF(AND(AL39=AL38,AM39&lt;&gt;"",AM38&lt;&gt;""),AM39-AM38,"")</f>
        <v/>
      </c>
      <c r="AP39" s="171" t="n"/>
      <c r="AQ39" s="574" t="inlineStr"/>
      <c r="AR39" s="617" t="n"/>
      <c r="AS39" s="436">
        <f>IF(OR(NOT(ISNUMBER(C39)),NOT(ISNUMBER(AB39))),"",IF(AG39&lt;&gt;"",AG39,AB39)-C39)</f>
        <v/>
      </c>
      <c r="AT39" s="191" t="n"/>
      <c r="AU39" s="195">
        <f>IF($B39="","",TEXT($A39,"yyyymmdd")&amp;"_P"&amp;$C39&amp;"_C"&amp;$F39&amp;"_"&amp;TRIM(RIGHT(SUBSTITUTE(TRIM(SUBSTITUTE($L39,CHAR(160)," "))," ",REPT(" ",60)),60))&amp;IF($P39="","","-"&amp;TRIM(RIGHT(SUBSTITUTE(TRIM(SUBSTITUTE($P39,CHAR(160)," "))," ",REPT(" ",60)),60)))&amp;IF($T39="","","-"&amp;TRIM(RIGHT(SUBSTITUTE(TRIM(SUBSTITUTE($T39,CHAR(160)," "))," ",REPT(" ",60)),60)))&amp;".jpg")</f>
        <v/>
      </c>
    </row>
    <row r="40" ht="42" customHeight="1">
      <c r="A40" s="169" t="n">
        <v>23290</v>
      </c>
      <c r="B40" s="171" t="inlineStr">
        <is>
          <t>Armstrong 500 6 October, 1963</t>
        </is>
      </c>
      <c r="C40" s="171" t="n">
        <v>39</v>
      </c>
      <c r="D40" s="171" t="inlineStr">
        <is>
          <t>A</t>
        </is>
      </c>
      <c r="E40" s="171" t="n">
        <v>9</v>
      </c>
      <c r="F40" s="171" t="n">
        <v>59</v>
      </c>
      <c r="G40" s="171" t="inlineStr">
        <is>
          <t>T Corcoran</t>
        </is>
      </c>
      <c r="H40" s="171" t="n"/>
      <c r="I40" s="171" t="n"/>
      <c r="J40" s="171" t="inlineStr">
        <is>
          <t>Morris Mini 850</t>
        </is>
      </c>
      <c r="K40" s="171" t="n"/>
      <c r="L40" s="171" t="inlineStr">
        <is>
          <t>Tom Corcoran</t>
        </is>
      </c>
      <c r="M40" s="171" t="inlineStr">
        <is>
          <t>AUS</t>
        </is>
      </c>
      <c r="N40" s="690">
        <f>_xlfn.LET(_xlpm.d,_xlfn.XLOOKUP(L40,'[1]Birth Dates'!$A:$A,'[1]Birth Dates'!$B:$B,"",0),IF(_xlpm.d=0,"",_xlpm.d))</f>
        <v/>
      </c>
      <c r="O40" s="171">
        <f>IF(OR(N40="",A40="",NOT(ISNUMBER(N40)),N40&gt;A40),"",DATEDIF(N40,A40,"Y")&amp;" years, "&amp;DATEDIF(N40,A40,"YM")&amp;" months, "&amp;DATEDIF(N40,A40,"MD")&amp;" days")</f>
        <v/>
      </c>
      <c r="P40" s="171" t="inlineStr">
        <is>
          <t>Digby Cooke</t>
        </is>
      </c>
      <c r="Q40" s="171" t="inlineStr">
        <is>
          <t>AUS</t>
        </is>
      </c>
      <c r="R40" s="690">
        <f>_xlfn.LET(_xlpm.d,_xlfn.XLOOKUP(P40,'[1]Birth Dates'!$A:$A,'[1]Birth Dates'!$B:$B,"",0),IF(_xlpm.d=0,"",_xlpm.d))</f>
        <v/>
      </c>
      <c r="S40" s="171">
        <f>IF(OR(R40="",A40="",NOT(ISNUMBER(R40)),R40&gt;A40),"",DATEDIF(R40,A40,"Y")&amp;" years, "&amp;DATEDIF(R40,A40,"YM")&amp;" months, "&amp;DATEDIF(R40,A40,"MD")&amp;" days")</f>
        <v/>
      </c>
      <c r="T40" s="171" t="n"/>
      <c r="U40" s="171" t="n"/>
      <c r="V40" s="690">
        <f>_xlfn.LET(_xlpm.d,_xlfn.XLOOKUP(T40,'[1]Birth Dates'!$A:$A,'[1]Birth Dates'!$B:$B,"",0),IF(_xlpm.d=0,"",_xlpm.d))</f>
        <v/>
      </c>
      <c r="W40" s="171">
        <f>IF(OR(V40="",A40="",NOT(ISNUMBER(V40)),V40&gt;A40),"",DATEDIF(V40,A40,"Y")&amp;" years, "&amp;DATEDIF(V40,A40,"YM")&amp;" months, "&amp;DATEDIF(V40,A40,"MD")&amp;" days")</f>
        <v/>
      </c>
      <c r="X40" s="171" t="n"/>
      <c r="Y40" s="171" t="n"/>
      <c r="Z40" s="171" t="n"/>
      <c r="AA40" s="171" t="n"/>
      <c r="AB40" s="171" t="n"/>
      <c r="AC40" s="171" t="n"/>
      <c r="AD40" s="171" t="n"/>
      <c r="AE40" s="574" t="inlineStr"/>
      <c r="AF40" s="418">
        <f>IF(OR(AE40="",AE40="",AE40=0),"",6.172/(AE40*24))</f>
        <v/>
      </c>
      <c r="AG40" s="241" t="n"/>
      <c r="AH40" s="574" t="inlineStr"/>
      <c r="AI40" s="418">
        <f>IF(OR(AH40="",AH40="",AH40=0),"",6.172/(AH40*24))</f>
        <v/>
      </c>
      <c r="AJ40" s="175">
        <f>IF(AND(ISNUMBER(AB40),ISNUMBER(AG40)),AB40-AG40,"")</f>
        <v/>
      </c>
      <c r="AK40" s="171" t="n"/>
      <c r="AL40" s="171" t="n">
        <v>111</v>
      </c>
      <c r="AM40" s="474" t="inlineStr">
        <is>
          <t>7:50:41</t>
        </is>
      </c>
      <c r="AN40" s="671">
        <f>IF(OR(AL40="",AM40="",AM40=0),"",AL40*6.172/(AM40*24))</f>
        <v/>
      </c>
      <c r="AO40" s="477">
        <f>IF(AND(AL40=AL39,AM40&lt;&gt;"",AM39&lt;&gt;""),AM40-AM39,"")</f>
        <v/>
      </c>
      <c r="AP40" s="171" t="n"/>
      <c r="AQ40" s="574" t="inlineStr"/>
      <c r="AR40" s="617" t="n"/>
      <c r="AS40" s="436">
        <f>IF(OR(NOT(ISNUMBER(C40)),NOT(ISNUMBER(AB40))),"",IF(AG40&lt;&gt;"",AG40,AB40)-C40)</f>
        <v/>
      </c>
      <c r="AT40" s="191" t="n"/>
      <c r="AU40" s="195">
        <f>IF($B40="","",TEXT($A40,"yyyymmdd")&amp;"_P"&amp;$C40&amp;"_C"&amp;$F40&amp;"_"&amp;TRIM(RIGHT(SUBSTITUTE(TRIM(SUBSTITUTE($L40,CHAR(160)," "))," ",REPT(" ",60)),60))&amp;IF($P40="","","-"&amp;TRIM(RIGHT(SUBSTITUTE(TRIM(SUBSTITUTE($P40,CHAR(160)," "))," ",REPT(" ",60)),60)))&amp;IF($T40="","","-"&amp;TRIM(RIGHT(SUBSTITUTE(TRIM(SUBSTITUTE($T40,CHAR(160)," "))," ",REPT(" ",60)),60)))&amp;".jpg")</f>
        <v/>
      </c>
    </row>
    <row r="41" ht="42" customHeight="1">
      <c r="A41" s="169" t="n">
        <v>23290</v>
      </c>
      <c r="B41" s="171" t="inlineStr">
        <is>
          <t>Armstrong 500 6 October, 1963</t>
        </is>
      </c>
      <c r="C41" s="171" t="n">
        <v>40</v>
      </c>
      <c r="D41" s="171" t="inlineStr">
        <is>
          <t>B</t>
        </is>
      </c>
      <c r="E41" s="171" t="n">
        <v>18</v>
      </c>
      <c r="F41" s="171" t="n">
        <v>40</v>
      </c>
      <c r="G41" s="171" t="inlineStr">
        <is>
          <t>Rex Emmett</t>
        </is>
      </c>
      <c r="H41" s="171" t="n"/>
      <c r="I41" s="171" t="n"/>
      <c r="J41" s="171" t="inlineStr">
        <is>
          <t>Renault Gordini</t>
        </is>
      </c>
      <c r="K41" s="171" t="n"/>
      <c r="L41" s="171" t="inlineStr">
        <is>
          <t>Fred Sutherland</t>
        </is>
      </c>
      <c r="M41" s="171" t="inlineStr">
        <is>
          <t>AUS</t>
        </is>
      </c>
      <c r="N41" s="690">
        <f>_xlfn.LET(_xlpm.d,_xlfn.XLOOKUP(L41,'[1]Birth Dates'!$A:$A,'[1]Birth Dates'!$B:$B,"",0),IF(_xlpm.d=0,"",_xlpm.d))</f>
        <v/>
      </c>
      <c r="O41" s="171">
        <f>IF(OR(N41="",A41="",NOT(ISNUMBER(N41)),N41&gt;A41),"",DATEDIF(N41,A41,"Y")&amp;" years, "&amp;DATEDIF(N41,A41,"YM")&amp;" months, "&amp;DATEDIF(N41,A41,"MD")&amp;" days")</f>
        <v/>
      </c>
      <c r="P41" s="171" t="inlineStr">
        <is>
          <t>Les Park</t>
        </is>
      </c>
      <c r="Q41" s="171" t="inlineStr">
        <is>
          <t>AUS</t>
        </is>
      </c>
      <c r="R41" s="690">
        <f>_xlfn.LET(_xlpm.d,_xlfn.XLOOKUP(P41,'[1]Birth Dates'!$A:$A,'[1]Birth Dates'!$B:$B,"",0),IF(_xlpm.d=0,"",_xlpm.d))</f>
        <v/>
      </c>
      <c r="S41" s="171">
        <f>IF(OR(R41="",A41="",NOT(ISNUMBER(R41)),R41&gt;A41),"",DATEDIF(R41,A41,"Y")&amp;" years, "&amp;DATEDIF(R41,A41,"YM")&amp;" months, "&amp;DATEDIF(R41,A41,"MD")&amp;" days")</f>
        <v/>
      </c>
      <c r="T41" s="171" t="n"/>
      <c r="U41" s="171" t="n"/>
      <c r="V41" s="690">
        <f>_xlfn.LET(_xlpm.d,_xlfn.XLOOKUP(T41,'[1]Birth Dates'!$A:$A,'[1]Birth Dates'!$B:$B,"",0),IF(_xlpm.d=0,"",_xlpm.d))</f>
        <v/>
      </c>
      <c r="W41" s="171">
        <f>IF(OR(V41="",A41="",NOT(ISNUMBER(V41)),V41&gt;A41),"",DATEDIF(V41,A41,"Y")&amp;" years, "&amp;DATEDIF(V41,A41,"YM")&amp;" months, "&amp;DATEDIF(V41,A41,"MD")&amp;" days")</f>
        <v/>
      </c>
      <c r="X41" s="171" t="n"/>
      <c r="Y41" s="171" t="n"/>
      <c r="Z41" s="171" t="n"/>
      <c r="AA41" s="171" t="n"/>
      <c r="AB41" s="171" t="n"/>
      <c r="AC41" s="171" t="n"/>
      <c r="AD41" s="171" t="n"/>
      <c r="AE41" s="574" t="inlineStr"/>
      <c r="AF41" s="418">
        <f>IF(OR(AE41="",AE41="",AE41=0),"",6.172/(AE41*24))</f>
        <v/>
      </c>
      <c r="AG41" s="241" t="n"/>
      <c r="AH41" s="574" t="inlineStr"/>
      <c r="AI41" s="418">
        <f>IF(OR(AH41="",AH41="",AH41=0),"",6.172/(AH41*24))</f>
        <v/>
      </c>
      <c r="AJ41" s="175">
        <f>IF(AND(ISNUMBER(AB41),ISNUMBER(AG41)),AB41-AG41,"")</f>
        <v/>
      </c>
      <c r="AK41" s="171" t="n"/>
      <c r="AL41" s="171" t="n">
        <v>110</v>
      </c>
      <c r="AM41" s="474" t="inlineStr">
        <is>
          <t>7:48:38</t>
        </is>
      </c>
      <c r="AN41" s="671">
        <f>IF(OR(AL41="",AM41="",AM41=0),"",AL41*6.172/(AM41*24))</f>
        <v/>
      </c>
      <c r="AO41" s="477">
        <f>IF(AND(AL41=AL40,AM41&lt;&gt;"",AM40&lt;&gt;""),AM41-AM40,"")</f>
        <v/>
      </c>
      <c r="AP41" s="171" t="n"/>
      <c r="AQ41" s="574" t="inlineStr"/>
      <c r="AR41" s="617" t="n"/>
      <c r="AS41" s="436">
        <f>IF(OR(NOT(ISNUMBER(C41)),NOT(ISNUMBER(AB41))),"",IF(AG41&lt;&gt;"",AG41,AB41)-C41)</f>
        <v/>
      </c>
      <c r="AT41" s="191" t="n"/>
      <c r="AU41" s="195">
        <f>IF($B41="","",TEXT($A41,"yyyymmdd")&amp;"_P"&amp;$C41&amp;"_C"&amp;$F41&amp;"_"&amp;TRIM(RIGHT(SUBSTITUTE(TRIM(SUBSTITUTE($L41,CHAR(160)," "))," ",REPT(" ",60)),60))&amp;IF($P41="","","-"&amp;TRIM(RIGHT(SUBSTITUTE(TRIM(SUBSTITUTE($P41,CHAR(160)," "))," ",REPT(" ",60)),60)))&amp;IF($T41="","","-"&amp;TRIM(RIGHT(SUBSTITUTE(TRIM(SUBSTITUTE($T41,CHAR(160)," "))," ",REPT(" ",60)),60)))&amp;".jpg")</f>
        <v/>
      </c>
    </row>
    <row r="42" ht="42" customHeight="1">
      <c r="A42" s="169" t="n">
        <v>23290</v>
      </c>
      <c r="B42" s="171" t="inlineStr">
        <is>
          <t>Armstrong 500 6 October, 1963</t>
        </is>
      </c>
      <c r="C42" s="171" t="n">
        <v>41</v>
      </c>
      <c r="D42" s="171" t="inlineStr">
        <is>
          <t>A</t>
        </is>
      </c>
      <c r="E42" s="171" t="n">
        <v>10</v>
      </c>
      <c r="F42" s="171" t="n">
        <v>52</v>
      </c>
      <c r="G42" s="171" t="inlineStr">
        <is>
          <t>Paul M Samuels</t>
        </is>
      </c>
      <c r="H42" s="171" t="n"/>
      <c r="I42" s="171" t="n"/>
      <c r="J42" s="171" t="inlineStr">
        <is>
          <t>Fiat 770</t>
        </is>
      </c>
      <c r="K42" s="171" t="n"/>
      <c r="L42" s="171" t="inlineStr">
        <is>
          <t>Barry Collerson</t>
        </is>
      </c>
      <c r="M42" s="171" t="inlineStr">
        <is>
          <t>AUS</t>
        </is>
      </c>
      <c r="N42" s="690">
        <f>_xlfn.LET(_xlpm.d,_xlfn.XLOOKUP(L42,'[1]Birth Dates'!$A:$A,'[1]Birth Dates'!$B:$B,"",0),IF(_xlpm.d=0,"",_xlpm.d))</f>
        <v/>
      </c>
      <c r="O42" s="171">
        <f>IF(OR(N42="",A42="",NOT(ISNUMBER(N42)),N42&gt;A42),"",DATEDIF(N42,A42,"Y")&amp;" years, "&amp;DATEDIF(N42,A42,"YM")&amp;" months, "&amp;DATEDIF(N42,A42,"MD")&amp;" days")</f>
        <v/>
      </c>
      <c r="P42" s="171" t="inlineStr">
        <is>
          <t>Les Howard</t>
        </is>
      </c>
      <c r="Q42" s="171" t="inlineStr">
        <is>
          <t>AUS</t>
        </is>
      </c>
      <c r="R42" s="690">
        <f>_xlfn.LET(_xlpm.d,_xlfn.XLOOKUP(P42,'[1]Birth Dates'!$A:$A,'[1]Birth Dates'!$B:$B,"",0),IF(_xlpm.d=0,"",_xlpm.d))</f>
        <v/>
      </c>
      <c r="S42" s="171">
        <f>IF(OR(R42="",A42="",NOT(ISNUMBER(R42)),R42&gt;A42),"",DATEDIF(R42,A42,"Y")&amp;" years, "&amp;DATEDIF(R42,A42,"YM")&amp;" months, "&amp;DATEDIF(R42,A42,"MD")&amp;" days")</f>
        <v/>
      </c>
      <c r="T42" s="171" t="n"/>
      <c r="U42" s="171" t="n"/>
      <c r="V42" s="690">
        <f>_xlfn.LET(_xlpm.d,_xlfn.XLOOKUP(T42,'[1]Birth Dates'!$A:$A,'[1]Birth Dates'!$B:$B,"",0),IF(_xlpm.d=0,"",_xlpm.d))</f>
        <v/>
      </c>
      <c r="W42" s="171">
        <f>IF(OR(V42="",A42="",NOT(ISNUMBER(V42)),V42&gt;A42),"",DATEDIF(V42,A42,"Y")&amp;" years, "&amp;DATEDIF(V42,A42,"YM")&amp;" months, "&amp;DATEDIF(V42,A42,"MD")&amp;" days")</f>
        <v/>
      </c>
      <c r="X42" s="171" t="n"/>
      <c r="Y42" s="171" t="n"/>
      <c r="Z42" s="171" t="n"/>
      <c r="AA42" s="171" t="n"/>
      <c r="AB42" s="171" t="n"/>
      <c r="AC42" s="171" t="n"/>
      <c r="AD42" s="171" t="n"/>
      <c r="AE42" s="574" t="inlineStr"/>
      <c r="AF42" s="418">
        <f>IF(OR(AE42="",AE42="",AE42=0),"",6.172/(AE42*24))</f>
        <v/>
      </c>
      <c r="AG42" s="241" t="n"/>
      <c r="AH42" s="574" t="inlineStr"/>
      <c r="AI42" s="418">
        <f>IF(OR(AH42="",AH42="",AH42=0),"",6.172/(AH42*24))</f>
        <v/>
      </c>
      <c r="AJ42" s="175">
        <f>IF(AND(ISNUMBER(AB42),ISNUMBER(AG42)),AB42-AG42,"")</f>
        <v/>
      </c>
      <c r="AK42" s="171" t="n"/>
      <c r="AL42" s="171" t="n">
        <v>103</v>
      </c>
      <c r="AM42" s="474" t="inlineStr">
        <is>
          <t>7:49:20</t>
        </is>
      </c>
      <c r="AN42" s="671">
        <f>IF(OR(AL42="",AM42="",AM42=0),"",AL42*6.172/(AM42*24))</f>
        <v/>
      </c>
      <c r="AO42" s="477">
        <f>IF(AND(AL42=AL41,AM42&lt;&gt;"",AM41&lt;&gt;""),AM42-AM41,"")</f>
        <v/>
      </c>
      <c r="AP42" s="171" t="n"/>
      <c r="AQ42" s="574" t="inlineStr"/>
      <c r="AR42" s="617" t="n"/>
      <c r="AS42" s="436">
        <f>IF(OR(NOT(ISNUMBER(C42)),NOT(ISNUMBER(AB42))),"",IF(AG42&lt;&gt;"",AG42,AB42)-C42)</f>
        <v/>
      </c>
      <c r="AT42" s="191" t="n"/>
      <c r="AU42" s="195">
        <f>IF($B42="","",TEXT($A42,"yyyymmdd")&amp;"_P"&amp;$C42&amp;"_C"&amp;$F42&amp;"_"&amp;TRIM(RIGHT(SUBSTITUTE(TRIM(SUBSTITUTE($L42,CHAR(160)," "))," ",REPT(" ",60)),60))&amp;IF($P42="","","-"&amp;TRIM(RIGHT(SUBSTITUTE(TRIM(SUBSTITUTE($P42,CHAR(160)," "))," ",REPT(" ",60)),60)))&amp;IF($T42="","","-"&amp;TRIM(RIGHT(SUBSTITUTE(TRIM(SUBSTITUTE($T42,CHAR(160)," "))," ",REPT(" ",60)),60)))&amp;".jpg")</f>
        <v/>
      </c>
    </row>
    <row r="43" ht="42" customHeight="1">
      <c r="A43" s="169" t="n">
        <v>23290</v>
      </c>
      <c r="B43" s="171" t="inlineStr">
        <is>
          <t>Armstrong 500 6 October, 1963</t>
        </is>
      </c>
      <c r="C43" s="171" t="n">
        <v>42</v>
      </c>
      <c r="D43" s="171" t="inlineStr">
        <is>
          <t>B</t>
        </is>
      </c>
      <c r="E43" s="171" t="n">
        <v>19</v>
      </c>
      <c r="F43" s="171" t="n">
        <v>25</v>
      </c>
      <c r="G43" s="171" t="inlineStr">
        <is>
          <t>Scuderia Veloce</t>
        </is>
      </c>
      <c r="H43" s="171" t="n"/>
      <c r="I43" s="171" t="n"/>
      <c r="J43" s="171" t="inlineStr">
        <is>
          <t>Renault R8</t>
        </is>
      </c>
      <c r="K43" s="171" t="n"/>
      <c r="L43" s="171" t="inlineStr">
        <is>
          <t>David Walker</t>
        </is>
      </c>
      <c r="M43" s="171" t="inlineStr">
        <is>
          <t>AUS</t>
        </is>
      </c>
      <c r="N43" s="690">
        <f>_xlfn.LET(_xlpm.d,_xlfn.XLOOKUP(L43,'[1]Birth Dates'!$A:$A,'[1]Birth Dates'!$B:$B,"",0),IF(_xlpm.d=0,"",_xlpm.d))</f>
        <v/>
      </c>
      <c r="O43" s="171">
        <f>IF(OR(N43="",A43="",NOT(ISNUMBER(N43)),N43&gt;A43),"",DATEDIF(N43,A43,"Y")&amp;" years, "&amp;DATEDIF(N43,A43,"YM")&amp;" months, "&amp;DATEDIF(N43,A43,"MD")&amp;" days")</f>
        <v/>
      </c>
      <c r="P43" s="171" t="inlineStr">
        <is>
          <t>Ron Clarke</t>
        </is>
      </c>
      <c r="Q43" s="171" t="inlineStr">
        <is>
          <t>AUS</t>
        </is>
      </c>
      <c r="R43" s="690">
        <f>_xlfn.LET(_xlpm.d,_xlfn.XLOOKUP(P43,'[1]Birth Dates'!$A:$A,'[1]Birth Dates'!$B:$B,"",0),IF(_xlpm.d=0,"",_xlpm.d))</f>
        <v/>
      </c>
      <c r="S43" s="171">
        <f>IF(OR(R43="",A43="",NOT(ISNUMBER(R43)),R43&gt;A43),"",DATEDIF(R43,A43,"Y")&amp;" years, "&amp;DATEDIF(R43,A43,"YM")&amp;" months, "&amp;DATEDIF(R43,A43,"MD")&amp;" days")</f>
        <v/>
      </c>
      <c r="T43" s="171" t="n"/>
      <c r="U43" s="171" t="n"/>
      <c r="V43" s="690">
        <f>_xlfn.LET(_xlpm.d,_xlfn.XLOOKUP(T43,'[1]Birth Dates'!$A:$A,'[1]Birth Dates'!$B:$B,"",0),IF(_xlpm.d=0,"",_xlpm.d))</f>
        <v/>
      </c>
      <c r="W43" s="171">
        <f>IF(OR(V43="",A43="",NOT(ISNUMBER(V43)),V43&gt;A43),"",DATEDIF(V43,A43,"Y")&amp;" years, "&amp;DATEDIF(V43,A43,"YM")&amp;" months, "&amp;DATEDIF(V43,A43,"MD")&amp;" days")</f>
        <v/>
      </c>
      <c r="X43" s="171" t="n"/>
      <c r="Y43" s="171" t="n"/>
      <c r="Z43" s="171" t="n"/>
      <c r="AA43" s="171" t="n"/>
      <c r="AB43" s="171" t="n"/>
      <c r="AC43" s="171" t="n"/>
      <c r="AD43" s="171" t="n"/>
      <c r="AE43" s="574" t="inlineStr"/>
      <c r="AF43" s="418">
        <f>IF(OR(AE43="",AE43="",AE43=0),"",6.172/(AE43*24))</f>
        <v/>
      </c>
      <c r="AG43" s="241" t="n"/>
      <c r="AH43" s="574" t="inlineStr"/>
      <c r="AI43" s="418">
        <f>IF(OR(AH43="",AH43="",AH43=0),"",6.172/(AH43*24))</f>
        <v/>
      </c>
      <c r="AJ43" s="175">
        <f>IF(AND(ISNUMBER(AB43),ISNUMBER(AG43)),AB43-AG43,"")</f>
        <v/>
      </c>
      <c r="AK43" s="171" t="n"/>
      <c r="AL43" s="171" t="n">
        <v>102</v>
      </c>
      <c r="AM43" s="474" t="inlineStr">
        <is>
          <t>7:50:55</t>
        </is>
      </c>
      <c r="AN43" s="671">
        <f>IF(OR(AL43="",AM43="",AM43=0),"",AL43*6.172/(AM43*24))</f>
        <v/>
      </c>
      <c r="AO43" s="477">
        <f>IF(AND(AL43=AL42,AM43&lt;&gt;"",AM42&lt;&gt;""),AM43-AM42,"")</f>
        <v/>
      </c>
      <c r="AP43" s="171" t="n"/>
      <c r="AQ43" s="574" t="inlineStr"/>
      <c r="AR43" s="617" t="n"/>
      <c r="AS43" s="436">
        <f>IF(OR(NOT(ISNUMBER(C43)),NOT(ISNUMBER(AB43))),"",IF(AG43&lt;&gt;"",AG43,AB43)-C43)</f>
        <v/>
      </c>
      <c r="AT43" s="191" t="n"/>
      <c r="AU43" s="195">
        <f>IF($B43="","",TEXT($A43,"yyyymmdd")&amp;"_P"&amp;$C43&amp;"_C"&amp;$F43&amp;"_"&amp;TRIM(RIGHT(SUBSTITUTE(TRIM(SUBSTITUTE($L43,CHAR(160)," "))," ",REPT(" ",60)),60))&amp;IF($P43="","","-"&amp;TRIM(RIGHT(SUBSTITUTE(TRIM(SUBSTITUTE($P43,CHAR(160)," "))," ",REPT(" ",60)),60)))&amp;IF($T43="","","-"&amp;TRIM(RIGHT(SUBSTITUTE(TRIM(SUBSTITUTE($T43,CHAR(160)," "))," ",REPT(" ",60)),60)))&amp;".jpg")</f>
        <v/>
      </c>
    </row>
    <row r="44" ht="42" customHeight="1">
      <c r="A44" s="169" t="n">
        <v>23290</v>
      </c>
      <c r="B44" s="171" t="inlineStr">
        <is>
          <t>Armstrong 500 6 October, 1963</t>
        </is>
      </c>
      <c r="C44" s="171" t="n">
        <v>43</v>
      </c>
      <c r="D44" s="171" t="inlineStr">
        <is>
          <t>A</t>
        </is>
      </c>
      <c r="E44" s="171" t="n">
        <v>11</v>
      </c>
      <c r="F44" s="171" t="n">
        <v>56</v>
      </c>
      <c r="G44" s="171" t="inlineStr">
        <is>
          <t>Reg Smith Motors</t>
        </is>
      </c>
      <c r="H44" s="171" t="n"/>
      <c r="I44" s="171" t="n"/>
      <c r="J44" s="171" t="inlineStr">
        <is>
          <t>Triumph Herald</t>
        </is>
      </c>
      <c r="K44" s="171" t="n"/>
      <c r="L44" s="171" t="inlineStr">
        <is>
          <t>Mike Callan</t>
        </is>
      </c>
      <c r="M44" s="171" t="inlineStr">
        <is>
          <t>AUS</t>
        </is>
      </c>
      <c r="N44" s="690">
        <f>_xlfn.LET(_xlpm.d,_xlfn.XLOOKUP(L44,'[1]Birth Dates'!$A:$A,'[1]Birth Dates'!$B:$B,"",0),IF(_xlpm.d=0,"",_xlpm.d))</f>
        <v/>
      </c>
      <c r="O44" s="171">
        <f>IF(OR(N44="",A44="",NOT(ISNUMBER(N44)),N44&gt;A44),"",DATEDIF(N44,A44,"Y")&amp;" years, "&amp;DATEDIF(N44,A44,"YM")&amp;" months, "&amp;DATEDIF(N44,A44,"MD")&amp;" days")</f>
        <v/>
      </c>
      <c r="P44" s="171" t="inlineStr">
        <is>
          <t>Jim Bonthorne</t>
        </is>
      </c>
      <c r="Q44" s="171" t="inlineStr">
        <is>
          <t>AUS</t>
        </is>
      </c>
      <c r="R44" s="690">
        <f>_xlfn.LET(_xlpm.d,_xlfn.XLOOKUP(P44,'[1]Birth Dates'!$A:$A,'[1]Birth Dates'!$B:$B,"",0),IF(_xlpm.d=0,"",_xlpm.d))</f>
        <v/>
      </c>
      <c r="S44" s="171">
        <f>IF(OR(R44="",A44="",NOT(ISNUMBER(R44)),R44&gt;A44),"",DATEDIF(R44,A44,"Y")&amp;" years, "&amp;DATEDIF(R44,A44,"YM")&amp;" months, "&amp;DATEDIF(R44,A44,"MD")&amp;" days")</f>
        <v/>
      </c>
      <c r="T44" s="171" t="n"/>
      <c r="U44" s="171" t="n"/>
      <c r="V44" s="690">
        <f>_xlfn.LET(_xlpm.d,_xlfn.XLOOKUP(T44,'[1]Birth Dates'!$A:$A,'[1]Birth Dates'!$B:$B,"",0),IF(_xlpm.d=0,"",_xlpm.d))</f>
        <v/>
      </c>
      <c r="W44" s="171">
        <f>IF(OR(V44="",A44="",NOT(ISNUMBER(V44)),V44&gt;A44),"",DATEDIF(V44,A44,"Y")&amp;" years, "&amp;DATEDIF(V44,A44,"YM")&amp;" months, "&amp;DATEDIF(V44,A44,"MD")&amp;" days")</f>
        <v/>
      </c>
      <c r="X44" s="171" t="n"/>
      <c r="Y44" s="171" t="n"/>
      <c r="Z44" s="171" t="n"/>
      <c r="AA44" s="171" t="n"/>
      <c r="AB44" s="171" t="n"/>
      <c r="AC44" s="171" t="n"/>
      <c r="AD44" s="171" t="n"/>
      <c r="AE44" s="574" t="inlineStr"/>
      <c r="AF44" s="418">
        <f>IF(OR(AE44="",AE44="",AE44=0),"",6.172/(AE44*24))</f>
        <v/>
      </c>
      <c r="AG44" s="241" t="n"/>
      <c r="AH44" s="574" t="inlineStr"/>
      <c r="AI44" s="418">
        <f>IF(OR(AH44="",AH44="",AH44=0),"",6.172/(AH44*24))</f>
        <v/>
      </c>
      <c r="AJ44" s="175">
        <f>IF(AND(ISNUMBER(AB44),ISNUMBER(AG44)),AB44-AG44,"")</f>
        <v/>
      </c>
      <c r="AK44" s="171" t="n"/>
      <c r="AL44" s="171" t="n">
        <v>101</v>
      </c>
      <c r="AM44" s="474" t="inlineStr">
        <is>
          <t>7:50:14</t>
        </is>
      </c>
      <c r="AN44" s="671">
        <f>IF(OR(AL44="",AM44="",AM44=0),"",AL44*6.172/(AM44*24))</f>
        <v/>
      </c>
      <c r="AO44" s="477">
        <f>IF(AND(AL44=AL43,AM44&lt;&gt;"",AM43&lt;&gt;""),AM44-AM43,"")</f>
        <v/>
      </c>
      <c r="AP44" s="171" t="n"/>
      <c r="AQ44" s="574" t="inlineStr"/>
      <c r="AR44" s="617" t="n"/>
      <c r="AS44" s="436">
        <f>IF(OR(NOT(ISNUMBER(C44)),NOT(ISNUMBER(AB44))),"",IF(AG44&lt;&gt;"",AG44,AB44)-C44)</f>
        <v/>
      </c>
      <c r="AT44" s="191" t="n"/>
      <c r="AU44" s="195">
        <f>IF($B44="","",TEXT($A44,"yyyymmdd")&amp;"_P"&amp;$C44&amp;"_C"&amp;$F44&amp;"_"&amp;TRIM(RIGHT(SUBSTITUTE(TRIM(SUBSTITUTE($L44,CHAR(160)," "))," ",REPT(" ",60)),60))&amp;IF($P44="","","-"&amp;TRIM(RIGHT(SUBSTITUTE(TRIM(SUBSTITUTE($P44,CHAR(160)," "))," ",REPT(" ",60)),60)))&amp;IF($T44="","","-"&amp;TRIM(RIGHT(SUBSTITUTE(TRIM(SUBSTITUTE($T44,CHAR(160)," "))," ",REPT(" ",60)),60)))&amp;".jpg")</f>
        <v/>
      </c>
    </row>
    <row r="45" ht="42" customHeight="1">
      <c r="A45" s="169" t="n">
        <v>23290</v>
      </c>
      <c r="B45" s="171" t="inlineStr">
        <is>
          <t>Armstrong 500 6 October, 1963</t>
        </is>
      </c>
      <c r="C45" s="171" t="n">
        <v>44</v>
      </c>
      <c r="D45" s="171" t="inlineStr">
        <is>
          <t>A</t>
        </is>
      </c>
      <c r="E45" s="171" t="n">
        <v>12</v>
      </c>
      <c r="F45" s="171" t="n">
        <v>58</v>
      </c>
      <c r="G45" s="171" t="inlineStr">
        <is>
          <t>Vaughan &amp; Lane Pty Ltd</t>
        </is>
      </c>
      <c r="H45" s="171" t="n"/>
      <c r="I45" s="171" t="n"/>
      <c r="J45" s="171" t="inlineStr">
        <is>
          <t>Morris Mini 850</t>
        </is>
      </c>
      <c r="K45" s="171" t="n"/>
      <c r="L45" s="171" t="inlineStr">
        <is>
          <t>Ken Nicholson</t>
        </is>
      </c>
      <c r="M45" s="171" t="inlineStr">
        <is>
          <t>AUS</t>
        </is>
      </c>
      <c r="N45" s="690">
        <f>_xlfn.LET(_xlpm.d,_xlfn.XLOOKUP(L45,'[1]Birth Dates'!$A:$A,'[1]Birth Dates'!$B:$B,"",0),IF(_xlpm.d=0,"",_xlpm.d))</f>
        <v/>
      </c>
      <c r="O45" s="171">
        <f>IF(OR(N45="",A45="",NOT(ISNUMBER(N45)),N45&gt;A45),"",DATEDIF(N45,A45,"Y")&amp;" years, "&amp;DATEDIF(N45,A45,"YM")&amp;" months, "&amp;DATEDIF(N45,A45,"MD")&amp;" days")</f>
        <v/>
      </c>
      <c r="P45" s="171" t="inlineStr">
        <is>
          <t>Fred Gibson</t>
        </is>
      </c>
      <c r="Q45" s="171" t="inlineStr">
        <is>
          <t>AUS</t>
        </is>
      </c>
      <c r="R45" s="690">
        <f>_xlfn.LET(_xlpm.d,_xlfn.XLOOKUP(P45,'[1]Birth Dates'!$A:$A,'[1]Birth Dates'!$B:$B,"",0),IF(_xlpm.d=0,"",_xlpm.d))</f>
        <v/>
      </c>
      <c r="S45" s="171">
        <f>IF(OR(R45="",A45="",NOT(ISNUMBER(R45)),R45&gt;A45),"",DATEDIF(R45,A45,"Y")&amp;" years, "&amp;DATEDIF(R45,A45,"YM")&amp;" months, "&amp;DATEDIF(R45,A45,"MD")&amp;" days")</f>
        <v/>
      </c>
      <c r="T45" s="171" t="n"/>
      <c r="U45" s="171" t="n"/>
      <c r="V45" s="690">
        <f>_xlfn.LET(_xlpm.d,_xlfn.XLOOKUP(T45,'[1]Birth Dates'!$A:$A,'[1]Birth Dates'!$B:$B,"",0),IF(_xlpm.d=0,"",_xlpm.d))</f>
        <v/>
      </c>
      <c r="W45" s="171">
        <f>IF(OR(V45="",A45="",NOT(ISNUMBER(V45)),V45&gt;A45),"",DATEDIF(V45,A45,"Y")&amp;" years, "&amp;DATEDIF(V45,A45,"YM")&amp;" months, "&amp;DATEDIF(V45,A45,"MD")&amp;" days")</f>
        <v/>
      </c>
      <c r="X45" s="171" t="n"/>
      <c r="Y45" s="171" t="n"/>
      <c r="Z45" s="171" t="n"/>
      <c r="AA45" s="171" t="n"/>
      <c r="AB45" s="171" t="n"/>
      <c r="AC45" s="171" t="n"/>
      <c r="AD45" s="171" t="n"/>
      <c r="AE45" s="574" t="inlineStr"/>
      <c r="AF45" s="418">
        <f>IF(OR(AE45="",AE45="",AE45=0),"",6.172/(AE45*24))</f>
        <v/>
      </c>
      <c r="AG45" s="241" t="n"/>
      <c r="AH45" s="574" t="inlineStr"/>
      <c r="AI45" s="418">
        <f>IF(OR(AH45="",AH45="",AH45=0),"",6.172/(AH45*24))</f>
        <v/>
      </c>
      <c r="AJ45" s="175">
        <f>IF(AND(ISNUMBER(AB45),ISNUMBER(AG45)),AB45-AG45,"")</f>
        <v/>
      </c>
      <c r="AK45" s="171" t="n"/>
      <c r="AL45" s="171" t="n">
        <v>89</v>
      </c>
      <c r="AM45" s="474" t="inlineStr">
        <is>
          <t>7:47:46</t>
        </is>
      </c>
      <c r="AN45" s="671">
        <f>IF(OR(AL45="",AM45="",AM45=0),"",AL45*6.172/(AM45*24))</f>
        <v/>
      </c>
      <c r="AO45" s="477">
        <f>IF(AND(AL45=AL44,AM45&lt;&gt;"",AM44&lt;&gt;""),AM45-AM44,"")</f>
        <v/>
      </c>
      <c r="AP45" s="171" t="n"/>
      <c r="AQ45" s="574" t="inlineStr"/>
      <c r="AR45" s="617" t="n"/>
      <c r="AS45" s="436">
        <f>IF(OR(NOT(ISNUMBER(C45)),NOT(ISNUMBER(AB45))),"",IF(AG45&lt;&gt;"",AG45,AB45)-C45)</f>
        <v/>
      </c>
      <c r="AT45" s="191" t="n"/>
      <c r="AU45" s="195">
        <f>IF($B45="","",TEXT($A45,"yyyymmdd")&amp;"_P"&amp;$C45&amp;"_C"&amp;$F45&amp;"_"&amp;TRIM(RIGHT(SUBSTITUTE(TRIM(SUBSTITUTE($L45,CHAR(160)," "))," ",REPT(" ",60)),60))&amp;IF($P45="","","-"&amp;TRIM(RIGHT(SUBSTITUTE(TRIM(SUBSTITUTE($P45,CHAR(160)," "))," ",REPT(" ",60)),60)))&amp;IF($T45="","","-"&amp;TRIM(RIGHT(SUBSTITUTE(TRIM(SUBSTITUTE($T45,CHAR(160)," "))," ",REPT(" ",60)),60)))&amp;".jpg")</f>
        <v/>
      </c>
    </row>
    <row r="46" ht="42" customHeight="1">
      <c r="A46" s="169" t="n">
        <v>23290</v>
      </c>
      <c r="B46" s="171" t="inlineStr">
        <is>
          <t>Armstrong 500 6 October, 1963</t>
        </is>
      </c>
      <c r="C46" s="171" t="n">
        <v>45</v>
      </c>
      <c r="D46" s="171" t="inlineStr">
        <is>
          <t>D</t>
        </is>
      </c>
      <c r="E46" s="171" t="n">
        <v>5</v>
      </c>
      <c r="F46" s="171" t="n">
        <v>6</v>
      </c>
      <c r="G46" s="171" t="inlineStr">
        <is>
          <t>Alex Strachan Motors</t>
        </is>
      </c>
      <c r="H46" s="171" t="n"/>
      <c r="I46" s="171" t="n"/>
      <c r="J46" s="171" t="inlineStr">
        <is>
          <t>Humber Super Snipe</t>
        </is>
      </c>
      <c r="K46" s="171" t="inlineStr">
        <is>
          <t>Humber 3.0</t>
        </is>
      </c>
      <c r="L46" s="171" t="inlineStr">
        <is>
          <t>Bill Burns</t>
        </is>
      </c>
      <c r="M46" s="171" t="inlineStr">
        <is>
          <t>AUS</t>
        </is>
      </c>
      <c r="N46" s="690">
        <f>_xlfn.LET(_xlpm.d,_xlfn.XLOOKUP(L46,'[1]Birth Dates'!$A:$A,'[1]Birth Dates'!$B:$B,"",0),IF(_xlpm.d=0,"",_xlpm.d))</f>
        <v/>
      </c>
      <c r="O46" s="171">
        <f>IF(OR(N46="",A46="",NOT(ISNUMBER(N46)),N46&gt;A46),"",DATEDIF(N46,A46,"Y")&amp;" years, "&amp;DATEDIF(N46,A46,"YM")&amp;" months, "&amp;DATEDIF(N46,A46,"MD")&amp;" days")</f>
        <v/>
      </c>
      <c r="P46" s="171" t="inlineStr">
        <is>
          <t>Brian Lawler</t>
        </is>
      </c>
      <c r="Q46" s="171" t="inlineStr">
        <is>
          <t>AUS</t>
        </is>
      </c>
      <c r="R46" s="690">
        <f>_xlfn.LET(_xlpm.d,_xlfn.XLOOKUP(P46,'[1]Birth Dates'!$A:$A,'[1]Birth Dates'!$B:$B,"",0),IF(_xlpm.d=0,"",_xlpm.d))</f>
        <v/>
      </c>
      <c r="S46" s="171">
        <f>IF(OR(R46="",A46="",NOT(ISNUMBER(R46)),R46&gt;A46),"",DATEDIF(R46,A46,"Y")&amp;" years, "&amp;DATEDIF(R46,A46,"YM")&amp;" months, "&amp;DATEDIF(R46,A46,"MD")&amp;" days")</f>
        <v/>
      </c>
      <c r="T46" s="171" t="n"/>
      <c r="U46" s="171" t="n"/>
      <c r="V46" s="690">
        <f>_xlfn.LET(_xlpm.d,_xlfn.XLOOKUP(T46,'[1]Birth Dates'!$A:$A,'[1]Birth Dates'!$B:$B,"",0),IF(_xlpm.d=0,"",_xlpm.d))</f>
        <v/>
      </c>
      <c r="W46" s="171">
        <f>IF(OR(V46="",A46="",NOT(ISNUMBER(V46)),V46&gt;A46),"",DATEDIF(V46,A46,"Y")&amp;" years, "&amp;DATEDIF(V46,A46,"YM")&amp;" months, "&amp;DATEDIF(V46,A46,"MD")&amp;" days")</f>
        <v/>
      </c>
      <c r="X46" s="171" t="n"/>
      <c r="Y46" s="171" t="n"/>
      <c r="Z46" s="171" t="n"/>
      <c r="AA46" s="171" t="n"/>
      <c r="AB46" s="171" t="n"/>
      <c r="AC46" s="171" t="n"/>
      <c r="AD46" s="171" t="n"/>
      <c r="AE46" s="574" t="inlineStr"/>
      <c r="AF46" s="418">
        <f>IF(OR(AE46="",AE46="",AE46=0),"",6.172/(AE46*24))</f>
        <v/>
      </c>
      <c r="AG46" s="241" t="n"/>
      <c r="AH46" s="574" t="inlineStr"/>
      <c r="AI46" s="418">
        <f>IF(OR(AH46="",AH46="",AH46=0),"",6.172/(AH46*24))</f>
        <v/>
      </c>
      <c r="AJ46" s="175">
        <f>IF(AND(ISNUMBER(AB46),ISNUMBER(AG46)),AB46-AG46,"")</f>
        <v/>
      </c>
      <c r="AK46" s="171" t="n"/>
      <c r="AL46" s="171" t="n">
        <v>21</v>
      </c>
      <c r="AM46" s="474" t="inlineStr">
        <is>
          <t>7:51:29</t>
        </is>
      </c>
      <c r="AN46" s="671">
        <f>IF(OR(AL46="",AM46="",AM46=0),"",AL46*6.172/(AM46*24))</f>
        <v/>
      </c>
      <c r="AO46" s="477">
        <f>IF(AND(AL46=AL45,AM46&lt;&gt;"",AM45&lt;&gt;""),AM46-AM45,"")</f>
        <v/>
      </c>
      <c r="AP46" s="171" t="n"/>
      <c r="AQ46" s="574" t="inlineStr"/>
      <c r="AR46" s="617" t="n"/>
      <c r="AS46" s="436">
        <f>IF(OR(NOT(ISNUMBER(C46)),NOT(ISNUMBER(AB46))),"",IF(AG46&lt;&gt;"",AG46,AB46)-C46)</f>
        <v/>
      </c>
      <c r="AT46" s="191" t="n"/>
      <c r="AU46" s="195">
        <f>IF($B46="","",TEXT($A46,"yyyymmdd")&amp;"_P"&amp;$C46&amp;"_C"&amp;$F46&amp;"_"&amp;TRIM(RIGHT(SUBSTITUTE(TRIM(SUBSTITUTE($L46,CHAR(160)," "))," ",REPT(" ",60)),60))&amp;IF($P46="","","-"&amp;TRIM(RIGHT(SUBSTITUTE(TRIM(SUBSTITUTE($P46,CHAR(160)," "))," ",REPT(" ",60)),60)))&amp;IF($T46="","","-"&amp;TRIM(RIGHT(SUBSTITUTE(TRIM(SUBSTITUTE($T46,CHAR(160)," "))," ",REPT(" ",60)),60)))&amp;".jpg")</f>
        <v/>
      </c>
    </row>
    <row r="47" ht="42" customHeight="1">
      <c r="A47" s="169" t="n">
        <v>23290</v>
      </c>
      <c r="B47" s="171" t="inlineStr">
        <is>
          <t>Armstrong 500 6 October, 1963</t>
        </is>
      </c>
      <c r="C47" s="171" t="inlineStr">
        <is>
          <t>DNF</t>
        </is>
      </c>
      <c r="D47" s="171" t="inlineStr">
        <is>
          <t>A</t>
        </is>
      </c>
      <c r="E47" s="171" t="n"/>
      <c r="F47" s="171" t="n">
        <v>60</v>
      </c>
      <c r="G47" s="171" t="inlineStr">
        <is>
          <t>P &amp; R Williams</t>
        </is>
      </c>
      <c r="H47" s="171" t="n"/>
      <c r="I47" s="171" t="n"/>
      <c r="J47" s="171" t="inlineStr">
        <is>
          <t>Morris Mini 850</t>
        </is>
      </c>
      <c r="K47" s="171" t="inlineStr">
        <is>
          <t>BMC 0.8</t>
        </is>
      </c>
      <c r="L47" s="171" t="inlineStr">
        <is>
          <t>Tony Hill</t>
        </is>
      </c>
      <c r="M47" s="171" t="inlineStr">
        <is>
          <t>AUS</t>
        </is>
      </c>
      <c r="N47" s="690">
        <f>_xlfn.LET(_xlpm.d,_xlfn.XLOOKUP(L47,'[1]Birth Dates'!$A:$A,'[1]Birth Dates'!$B:$B,"",0),IF(_xlpm.d=0,"",_xlpm.d))</f>
        <v/>
      </c>
      <c r="O47" s="171">
        <f>IF(OR(N47="",A47="",NOT(ISNUMBER(N47)),N47&gt;A47),"",DATEDIF(N47,A47,"Y")&amp;" years, "&amp;DATEDIF(N47,A47,"YM")&amp;" months, "&amp;DATEDIF(N47,A47,"MD")&amp;" days")</f>
        <v/>
      </c>
      <c r="P47" s="171" t="inlineStr">
        <is>
          <t>Frank Kleinig</t>
        </is>
      </c>
      <c r="Q47" s="171" t="inlineStr">
        <is>
          <t>AUS</t>
        </is>
      </c>
      <c r="R47" s="690">
        <f>_xlfn.LET(_xlpm.d,_xlfn.XLOOKUP(P47,'[1]Birth Dates'!$A:$A,'[1]Birth Dates'!$B:$B,"",0),IF(_xlpm.d=0,"",_xlpm.d))</f>
        <v/>
      </c>
      <c r="S47" s="171">
        <f>IF(OR(R47="",A47="",NOT(ISNUMBER(R47)),R47&gt;A47),"",DATEDIF(R47,A47,"Y")&amp;" years, "&amp;DATEDIF(R47,A47,"YM")&amp;" months, "&amp;DATEDIF(R47,A47,"MD")&amp;" days")</f>
        <v/>
      </c>
      <c r="T47" s="171" t="n"/>
      <c r="U47" s="171" t="n"/>
      <c r="V47" s="690">
        <f>_xlfn.LET(_xlpm.d,_xlfn.XLOOKUP(T47,'[1]Birth Dates'!$A:$A,'[1]Birth Dates'!$B:$B,"",0),IF(_xlpm.d=0,"",_xlpm.d))</f>
        <v/>
      </c>
      <c r="W47" s="171">
        <f>IF(OR(V47="",A47="",NOT(ISNUMBER(V47)),V47&gt;A47),"",DATEDIF(V47,A47,"Y")&amp;" years, "&amp;DATEDIF(V47,A47,"YM")&amp;" months, "&amp;DATEDIF(V47,A47,"MD")&amp;" days")</f>
        <v/>
      </c>
      <c r="X47" s="171" t="n"/>
      <c r="Y47" s="171" t="n"/>
      <c r="Z47" s="171" t="n"/>
      <c r="AA47" s="171" t="n"/>
      <c r="AB47" s="171" t="n"/>
      <c r="AC47" s="171" t="n"/>
      <c r="AD47" s="171" t="n"/>
      <c r="AE47" s="574" t="inlineStr"/>
      <c r="AF47" s="418">
        <f>IF(OR(AE47="",AE47="",AE47=0),"",6.172/(AE47*24))</f>
        <v/>
      </c>
      <c r="AG47" s="241" t="n"/>
      <c r="AH47" s="574" t="inlineStr"/>
      <c r="AI47" s="418">
        <f>IF(OR(AH47="",AH47="",AH47=0),"",6.172/(AH47*24))</f>
        <v/>
      </c>
      <c r="AJ47" s="175">
        <f>IF(AND(ISNUMBER(AB47),ISNUMBER(AG47)),AB47-AG47,"")</f>
        <v/>
      </c>
      <c r="AK47" s="171" t="inlineStr">
        <is>
          <t>Gearbox</t>
        </is>
      </c>
      <c r="AL47" s="171" t="n">
        <v>19</v>
      </c>
      <c r="AM47" s="691" t="n"/>
      <c r="AN47" s="671">
        <f>IF(OR(AL47="",AM47="",AM47=0),"",AL47*6.172/(AM47*24))</f>
        <v/>
      </c>
      <c r="AO47" s="477">
        <f>IF(AND(AL47=AL46,AM47&lt;&gt;"",AM46&lt;&gt;""),AM47-AM46,"")</f>
        <v/>
      </c>
      <c r="AP47" s="171" t="n"/>
      <c r="AQ47" s="574" t="inlineStr"/>
      <c r="AR47" s="617" t="n"/>
      <c r="AS47" s="436">
        <f>IF(OR(NOT(ISNUMBER(C47)),NOT(ISNUMBER(AB47))),"",IF(AG47&lt;&gt;"",AG47,AB47)-C47)</f>
        <v/>
      </c>
      <c r="AT47" s="191" t="n"/>
      <c r="AU47" s="195">
        <f>IF($B47="","",TEXT($A47,"yyyymmdd")&amp;"_P"&amp;$C47&amp;"_C"&amp;$F47&amp;"_"&amp;TRIM(RIGHT(SUBSTITUTE(TRIM(SUBSTITUTE($L47,CHAR(160)," "))," ",REPT(" ",60)),60))&amp;IF($P47="","","-"&amp;TRIM(RIGHT(SUBSTITUTE(TRIM(SUBSTITUTE($P47,CHAR(160)," "))," ",REPT(" ",60)),60)))&amp;IF($T47="","","-"&amp;TRIM(RIGHT(SUBSTITUTE(TRIM(SUBSTITUTE($T47,CHAR(160)," "))," ",REPT(" ",60)),60)))&amp;".jpg")</f>
        <v/>
      </c>
    </row>
    <row r="48" ht="42" customHeight="1">
      <c r="A48" s="169" t="n">
        <v>23290</v>
      </c>
      <c r="B48" s="171" t="inlineStr">
        <is>
          <t>Armstrong 500 6 October, 1963</t>
        </is>
      </c>
      <c r="C48" s="171" t="inlineStr">
        <is>
          <t>DNF</t>
        </is>
      </c>
      <c r="D48" s="171" t="inlineStr">
        <is>
          <t>B</t>
        </is>
      </c>
      <c r="E48" s="171" t="n"/>
      <c r="F48" s="171" t="n">
        <v>27</v>
      </c>
      <c r="G48" s="171" t="inlineStr">
        <is>
          <t>P &amp; R Williams</t>
        </is>
      </c>
      <c r="H48" s="171" t="n"/>
      <c r="I48" s="171" t="n"/>
      <c r="J48" s="171" t="inlineStr">
        <is>
          <t>Morris Cooper</t>
        </is>
      </c>
      <c r="K48" s="171" t="n"/>
      <c r="L48" s="171" t="inlineStr">
        <is>
          <t>Paul Bolton</t>
        </is>
      </c>
      <c r="M48" s="171" t="inlineStr">
        <is>
          <t>AUS</t>
        </is>
      </c>
      <c r="N48" s="690">
        <f>_xlfn.LET(_xlpm.d,_xlfn.XLOOKUP(L48,'[1]Birth Dates'!$A:$A,'[1]Birth Dates'!$B:$B,"",0),IF(_xlpm.d=0,"",_xlpm.d))</f>
        <v/>
      </c>
      <c r="O48" s="171">
        <f>IF(OR(N48="",A48="",NOT(ISNUMBER(N48)),N48&gt;A48),"",DATEDIF(N48,A48,"Y")&amp;" years, "&amp;DATEDIF(N48,A48,"YM")&amp;" months, "&amp;DATEDIF(N48,A48,"MD")&amp;" days")</f>
        <v/>
      </c>
      <c r="P48" s="171" t="inlineStr">
        <is>
          <t>Laurie Stewart</t>
        </is>
      </c>
      <c r="Q48" s="171" t="inlineStr">
        <is>
          <t>AUS</t>
        </is>
      </c>
      <c r="R48" s="690">
        <f>_xlfn.LET(_xlpm.d,_xlfn.XLOOKUP(P48,'[1]Birth Dates'!$A:$A,'[1]Birth Dates'!$B:$B,"",0),IF(_xlpm.d=0,"",_xlpm.d))</f>
        <v/>
      </c>
      <c r="S48" s="171">
        <f>IF(OR(R48="",A48="",NOT(ISNUMBER(R48)),R48&gt;A48),"",DATEDIF(R48,A48,"Y")&amp;" years, "&amp;DATEDIF(R48,A48,"YM")&amp;" months, "&amp;DATEDIF(R48,A48,"MD")&amp;" days")</f>
        <v/>
      </c>
      <c r="T48" s="171" t="n"/>
      <c r="U48" s="171" t="n"/>
      <c r="V48" s="690">
        <f>_xlfn.LET(_xlpm.d,_xlfn.XLOOKUP(T48,'[1]Birth Dates'!$A:$A,'[1]Birth Dates'!$B:$B,"",0),IF(_xlpm.d=0,"",_xlpm.d))</f>
        <v/>
      </c>
      <c r="W48" s="171">
        <f>IF(OR(V48="",A48="",NOT(ISNUMBER(V48)),V48&gt;A48),"",DATEDIF(V48,A48,"Y")&amp;" years, "&amp;DATEDIF(V48,A48,"YM")&amp;" months, "&amp;DATEDIF(V48,A48,"MD")&amp;" days")</f>
        <v/>
      </c>
      <c r="X48" s="171" t="n"/>
      <c r="Y48" s="171" t="n"/>
      <c r="Z48" s="171" t="n"/>
      <c r="AA48" s="171" t="n"/>
      <c r="AB48" s="171" t="n"/>
      <c r="AC48" s="171" t="n"/>
      <c r="AD48" s="171" t="n"/>
      <c r="AE48" s="574" t="inlineStr"/>
      <c r="AF48" s="418">
        <f>IF(OR(AE48="",AE48="",AE48=0),"",6.172/(AE48*24))</f>
        <v/>
      </c>
      <c r="AG48" s="241" t="n"/>
      <c r="AH48" s="574" t="inlineStr"/>
      <c r="AI48" s="418">
        <f>IF(OR(AH48="",AH48="",AH48=0),"",6.172/(AH48*24))</f>
        <v/>
      </c>
      <c r="AJ48" s="175">
        <f>IF(AND(ISNUMBER(AB48),ISNUMBER(AG48)),AB48-AG48,"")</f>
        <v/>
      </c>
      <c r="AK48" s="171" t="inlineStr">
        <is>
          <t>Gearbox</t>
        </is>
      </c>
      <c r="AL48" s="171" t="n">
        <v>13</v>
      </c>
      <c r="AM48" s="691" t="n"/>
      <c r="AN48" s="671">
        <f>IF(OR(AL48="",AM48="",AM48=0),"",AL48*6.172/(AM48*24))</f>
        <v/>
      </c>
      <c r="AO48" s="477">
        <f>IF(AND(AL48=AL47,AM48&lt;&gt;"",AM47&lt;&gt;""),AM48-AM47,"")</f>
        <v/>
      </c>
      <c r="AP48" s="171" t="n"/>
      <c r="AQ48" s="574" t="inlineStr"/>
      <c r="AR48" s="617" t="n"/>
      <c r="AS48" s="436">
        <f>IF(OR(NOT(ISNUMBER(C48)),NOT(ISNUMBER(AB48))),"",IF(AG48&lt;&gt;"",AG48,AB48)-C48)</f>
        <v/>
      </c>
      <c r="AT48" s="191" t="n"/>
      <c r="AU48" s="195">
        <f>IF($B48="","",TEXT($A48,"yyyymmdd")&amp;"_P"&amp;$C48&amp;"_C"&amp;$F48&amp;"_"&amp;TRIM(RIGHT(SUBSTITUTE(TRIM(SUBSTITUTE($L48,CHAR(160)," "))," ",REPT(" ",60)),60))&amp;IF($P48="","","-"&amp;TRIM(RIGHT(SUBSTITUTE(TRIM(SUBSTITUTE($P48,CHAR(160)," "))," ",REPT(" ",60)),60)))&amp;IF($T48="","","-"&amp;TRIM(RIGHT(SUBSTITUTE(TRIM(SUBSTITUTE($T48,CHAR(160)," "))," ",REPT(" ",60)),60)))&amp;".jpg")</f>
        <v/>
      </c>
    </row>
    <row r="49" ht="42" customHeight="1">
      <c r="A49" s="169" t="n">
        <v>23290</v>
      </c>
      <c r="B49" s="171" t="inlineStr">
        <is>
          <t>Armstrong 500 6 October, 1963</t>
        </is>
      </c>
      <c r="C49" s="171" t="inlineStr">
        <is>
          <t>DNF</t>
        </is>
      </c>
      <c r="D49" s="171" t="inlineStr">
        <is>
          <t>B</t>
        </is>
      </c>
      <c r="E49" s="171" t="n"/>
      <c r="F49" s="171" t="n">
        <v>34</v>
      </c>
      <c r="G49" s="171" t="inlineStr">
        <is>
          <t>Total Bexley Service Station</t>
        </is>
      </c>
      <c r="H49" s="171" t="n"/>
      <c r="I49" s="171" t="n"/>
      <c r="J49" s="171" t="inlineStr">
        <is>
          <t>Morris Cooper</t>
        </is>
      </c>
      <c r="K49" s="171" t="n"/>
      <c r="L49" s="171" t="inlineStr">
        <is>
          <t>Dave Humphries</t>
        </is>
      </c>
      <c r="M49" s="171" t="inlineStr">
        <is>
          <t>AUS</t>
        </is>
      </c>
      <c r="N49" s="690">
        <f>_xlfn.LET(_xlpm.d,_xlfn.XLOOKUP(L49,'[1]Birth Dates'!$A:$A,'[1]Birth Dates'!$B:$B,"",0),IF(_xlpm.d=0,"",_xlpm.d))</f>
        <v/>
      </c>
      <c r="O49" s="171">
        <f>IF(OR(N49="",A49="",NOT(ISNUMBER(N49)),N49&gt;A49),"",DATEDIF(N49,A49,"Y")&amp;" years, "&amp;DATEDIF(N49,A49,"YM")&amp;" months, "&amp;DATEDIF(N49,A49,"MD")&amp;" days")</f>
        <v/>
      </c>
      <c r="P49" s="171" t="inlineStr">
        <is>
          <t>Mike Martin</t>
        </is>
      </c>
      <c r="Q49" s="171" t="inlineStr">
        <is>
          <t>AUS</t>
        </is>
      </c>
      <c r="R49" s="690">
        <f>_xlfn.LET(_xlpm.d,_xlfn.XLOOKUP(P49,'[1]Birth Dates'!$A:$A,'[1]Birth Dates'!$B:$B,"",0),IF(_xlpm.d=0,"",_xlpm.d))</f>
        <v/>
      </c>
      <c r="S49" s="171">
        <f>IF(OR(R49="",A49="",NOT(ISNUMBER(R49)),R49&gt;A49),"",DATEDIF(R49,A49,"Y")&amp;" years, "&amp;DATEDIF(R49,A49,"YM")&amp;" months, "&amp;DATEDIF(R49,A49,"MD")&amp;" days")</f>
        <v/>
      </c>
      <c r="T49" s="171" t="n"/>
      <c r="U49" s="171" t="n"/>
      <c r="V49" s="690">
        <f>_xlfn.LET(_xlpm.d,_xlfn.XLOOKUP(T49,'[1]Birth Dates'!$A:$A,'[1]Birth Dates'!$B:$B,"",0),IF(_xlpm.d=0,"",_xlpm.d))</f>
        <v/>
      </c>
      <c r="W49" s="171">
        <f>IF(OR(V49="",A49="",NOT(ISNUMBER(V49)),V49&gt;A49),"",DATEDIF(V49,A49,"Y")&amp;" years, "&amp;DATEDIF(V49,A49,"YM")&amp;" months, "&amp;DATEDIF(V49,A49,"MD")&amp;" days")</f>
        <v/>
      </c>
      <c r="X49" s="171" t="n"/>
      <c r="Y49" s="171" t="n"/>
      <c r="Z49" s="171" t="n"/>
      <c r="AA49" s="171" t="n"/>
      <c r="AB49" s="171" t="n"/>
      <c r="AC49" s="171" t="n"/>
      <c r="AD49" s="171" t="n"/>
      <c r="AE49" s="574" t="inlineStr"/>
      <c r="AF49" s="418">
        <f>IF(OR(AE49="",AE49="",AE49=0),"",6.172/(AE49*24))</f>
        <v/>
      </c>
      <c r="AG49" s="241" t="n"/>
      <c r="AH49" s="574" t="inlineStr"/>
      <c r="AI49" s="418">
        <f>IF(OR(AH49="",AH49="",AH49=0),"",6.172/(AH49*24))</f>
        <v/>
      </c>
      <c r="AJ49" s="175">
        <f>IF(AND(ISNUMBER(AB49),ISNUMBER(AG49)),AB49-AG49,"")</f>
        <v/>
      </c>
      <c r="AK49" s="171" t="inlineStr">
        <is>
          <t>Engine</t>
        </is>
      </c>
      <c r="AL49" s="171" t="n"/>
      <c r="AM49" s="691" t="n"/>
      <c r="AN49" s="671">
        <f>IF(OR(AL49="",AM49="",AM49=0),"",AL49*6.172/(AM49*24))</f>
        <v/>
      </c>
      <c r="AO49" s="477">
        <f>IF(AND(AL49=AL48,AM49&lt;&gt;"",AM48&lt;&gt;""),AM49-AM48,"")</f>
        <v/>
      </c>
      <c r="AP49" s="171" t="n"/>
      <c r="AQ49" s="574" t="inlineStr"/>
      <c r="AR49" s="617" t="n"/>
      <c r="AS49" s="436">
        <f>IF(OR(NOT(ISNUMBER(C49)),NOT(ISNUMBER(AB49))),"",IF(AG49&lt;&gt;"",AG49,AB49)-C49)</f>
        <v/>
      </c>
      <c r="AT49" s="191" t="n"/>
      <c r="AU49" s="195">
        <f>IF($B49="","",TEXT($A49,"yyyymmdd")&amp;"_P"&amp;$C49&amp;"_C"&amp;$F49&amp;"_"&amp;TRIM(RIGHT(SUBSTITUTE(TRIM(SUBSTITUTE($L49,CHAR(160)," "))," ",REPT(" ",60)),60))&amp;IF($P49="","","-"&amp;TRIM(RIGHT(SUBSTITUTE(TRIM(SUBSTITUTE($P49,CHAR(160)," "))," ",REPT(" ",60)),60)))&amp;IF($T49="","","-"&amp;TRIM(RIGHT(SUBSTITUTE(TRIM(SUBSTITUTE($T49,CHAR(160)," "))," ",REPT(" ",60)),60)))&amp;".jpg")</f>
        <v/>
      </c>
    </row>
    <row r="50" ht="42" customHeight="1">
      <c r="A50" s="169" t="n">
        <v>23290</v>
      </c>
      <c r="B50" s="171" t="inlineStr">
        <is>
          <t>Armstrong 500 6 October, 1963</t>
        </is>
      </c>
      <c r="C50" s="171" t="inlineStr">
        <is>
          <t>DNF</t>
        </is>
      </c>
      <c r="D50" s="171" t="inlineStr">
        <is>
          <t>B</t>
        </is>
      </c>
      <c r="E50" s="171" t="n"/>
      <c r="F50" s="171" t="n">
        <v>35</v>
      </c>
      <c r="G50" s="171" t="inlineStr">
        <is>
          <t>Howard and Sons Racing Team</t>
        </is>
      </c>
      <c r="H50" s="171" t="n"/>
      <c r="I50" s="171" t="n"/>
      <c r="J50" s="171" t="inlineStr">
        <is>
          <t>Morris Cooper</t>
        </is>
      </c>
      <c r="K50" s="171" t="n"/>
      <c r="L50" s="171" t="inlineStr">
        <is>
          <t>Sid Howard</t>
        </is>
      </c>
      <c r="M50" s="171" t="inlineStr">
        <is>
          <t>AUS</t>
        </is>
      </c>
      <c r="N50" s="690">
        <f>_xlfn.LET(_xlpm.d,_xlfn.XLOOKUP(L50,'[1]Birth Dates'!$A:$A,'[1]Birth Dates'!$B:$B,"",0),IF(_xlpm.d=0,"",_xlpm.d))</f>
        <v/>
      </c>
      <c r="O50" s="171">
        <f>IF(OR(N50="",A50="",NOT(ISNUMBER(N50)),N50&gt;A50),"",DATEDIF(N50,A50,"Y")&amp;" years, "&amp;DATEDIF(N50,A50,"YM")&amp;" months, "&amp;DATEDIF(N50,A50,"MD")&amp;" days")</f>
        <v/>
      </c>
      <c r="P50" s="171" t="inlineStr">
        <is>
          <t>Les Weiley</t>
        </is>
      </c>
      <c r="Q50" s="171" t="inlineStr">
        <is>
          <t>AUS</t>
        </is>
      </c>
      <c r="R50" s="690">
        <f>_xlfn.LET(_xlpm.d,_xlfn.XLOOKUP(P50,'[1]Birth Dates'!$A:$A,'[1]Birth Dates'!$B:$B,"",0),IF(_xlpm.d=0,"",_xlpm.d))</f>
        <v/>
      </c>
      <c r="S50" s="171">
        <f>IF(OR(R50="",A50="",NOT(ISNUMBER(R50)),R50&gt;A50),"",DATEDIF(R50,A50,"Y")&amp;" years, "&amp;DATEDIF(R50,A50,"YM")&amp;" months, "&amp;DATEDIF(R50,A50,"MD")&amp;" days")</f>
        <v/>
      </c>
      <c r="T50" s="171" t="n"/>
      <c r="U50" s="171" t="n"/>
      <c r="V50" s="690">
        <f>_xlfn.LET(_xlpm.d,_xlfn.XLOOKUP(T50,'[1]Birth Dates'!$A:$A,'[1]Birth Dates'!$B:$B,"",0),IF(_xlpm.d=0,"",_xlpm.d))</f>
        <v/>
      </c>
      <c r="W50" s="171">
        <f>IF(OR(V50="",A50="",NOT(ISNUMBER(V50)),V50&gt;A50),"",DATEDIF(V50,A50,"Y")&amp;" years, "&amp;DATEDIF(V50,A50,"YM")&amp;" months, "&amp;DATEDIF(V50,A50,"MD")&amp;" days")</f>
        <v/>
      </c>
      <c r="X50" s="171" t="n"/>
      <c r="Y50" s="171" t="n"/>
      <c r="Z50" s="171" t="n"/>
      <c r="AA50" s="171" t="n"/>
      <c r="AB50" s="171" t="n"/>
      <c r="AC50" s="171" t="n"/>
      <c r="AD50" s="171" t="n"/>
      <c r="AE50" s="574" t="inlineStr"/>
      <c r="AF50" s="418">
        <f>IF(OR(AE50="",AE50="",AE50=0),"",6.172/(AE50*24))</f>
        <v/>
      </c>
      <c r="AG50" s="241" t="n"/>
      <c r="AH50" s="574" t="inlineStr"/>
      <c r="AI50" s="418">
        <f>IF(OR(AH50="",AH50="",AH50=0),"",6.172/(AH50*24))</f>
        <v/>
      </c>
      <c r="AJ50" s="175">
        <f>IF(AND(ISNUMBER(AB50),ISNUMBER(AG50)),AB50-AG50,"")</f>
        <v/>
      </c>
      <c r="AK50" s="171" t="inlineStr">
        <is>
          <t>Gearbox</t>
        </is>
      </c>
      <c r="AL50" s="171" t="n">
        <v>18</v>
      </c>
      <c r="AM50" s="691" t="n"/>
      <c r="AN50" s="671">
        <f>IF(OR(AL50="",AM50="",AM50=0),"",AL50*6.172/(AM50*24))</f>
        <v/>
      </c>
      <c r="AO50" s="477">
        <f>IF(AND(AL50=AL49,AM50&lt;&gt;"",AM49&lt;&gt;""),AM50-AM49,"")</f>
        <v/>
      </c>
      <c r="AP50" s="171" t="n"/>
      <c r="AQ50" s="574" t="inlineStr"/>
      <c r="AR50" s="617" t="n"/>
      <c r="AS50" s="436">
        <f>IF(OR(NOT(ISNUMBER(C50)),NOT(ISNUMBER(AB50))),"",IF(AG50&lt;&gt;"",AG50,AB50)-C50)</f>
        <v/>
      </c>
      <c r="AT50" s="191" t="n"/>
      <c r="AU50" s="195">
        <f>IF($B50="","",TEXT($A50,"yyyymmdd")&amp;"_P"&amp;$C50&amp;"_C"&amp;$F50&amp;"_"&amp;TRIM(RIGHT(SUBSTITUTE(TRIM(SUBSTITUTE($L50,CHAR(160)," "))," ",REPT(" ",60)),60))&amp;IF($P50="","","-"&amp;TRIM(RIGHT(SUBSTITUTE(TRIM(SUBSTITUTE($P50,CHAR(160)," "))," ",REPT(" ",60)),60)))&amp;IF($T50="","","-"&amp;TRIM(RIGHT(SUBSTITUTE(TRIM(SUBSTITUTE($T50,CHAR(160)," "))," ",REPT(" ",60)),60)))&amp;".jpg")</f>
        <v/>
      </c>
    </row>
    <row r="51" ht="42" customHeight="1">
      <c r="A51" s="169" t="n">
        <v>23290</v>
      </c>
      <c r="B51" s="171" t="inlineStr">
        <is>
          <t>Armstrong 500 6 October, 1963</t>
        </is>
      </c>
      <c r="C51" s="171" t="inlineStr">
        <is>
          <t>DNF</t>
        </is>
      </c>
      <c r="D51" s="171" t="inlineStr">
        <is>
          <t>B</t>
        </is>
      </c>
      <c r="E51" s="171" t="n"/>
      <c r="F51" s="171" t="n">
        <v>30</v>
      </c>
      <c r="G51" s="171" t="inlineStr">
        <is>
          <t>Delore Motors (Newcastle)</t>
        </is>
      </c>
      <c r="H51" s="171" t="n"/>
      <c r="I51" s="171" t="n"/>
      <c r="J51" s="171" t="inlineStr">
        <is>
          <t>Morris Cooper</t>
        </is>
      </c>
      <c r="K51" s="171" t="inlineStr">
        <is>
          <t>BMC 1.1</t>
        </is>
      </c>
      <c r="L51" s="171" t="inlineStr">
        <is>
          <t>Doug Kelley</t>
        </is>
      </c>
      <c r="M51" s="171" t="inlineStr">
        <is>
          <t>AUS</t>
        </is>
      </c>
      <c r="N51" s="690">
        <f>_xlfn.LET(_xlpm.d,_xlfn.XLOOKUP(L51,'[1]Birth Dates'!$A:$A,'[1]Birth Dates'!$B:$B,"",0),IF(_xlpm.d=0,"",_xlpm.d))</f>
        <v/>
      </c>
      <c r="O51" s="171">
        <f>IF(OR(N51="",A51="",NOT(ISNUMBER(N51)),N51&gt;A51),"",DATEDIF(N51,A51,"Y")&amp;" years, "&amp;DATEDIF(N51,A51,"YM")&amp;" months, "&amp;DATEDIF(N51,A51,"MD")&amp;" days")</f>
        <v/>
      </c>
      <c r="P51" s="171" t="inlineStr">
        <is>
          <t>Graham Kelley</t>
        </is>
      </c>
      <c r="Q51" s="171" t="inlineStr">
        <is>
          <t>AUS</t>
        </is>
      </c>
      <c r="R51" s="690">
        <f>_xlfn.LET(_xlpm.d,_xlfn.XLOOKUP(P51,'[1]Birth Dates'!$A:$A,'[1]Birth Dates'!$B:$B,"",0),IF(_xlpm.d=0,"",_xlpm.d))</f>
        <v/>
      </c>
      <c r="S51" s="171">
        <f>IF(OR(R51="",A51="",NOT(ISNUMBER(R51)),R51&gt;A51),"",DATEDIF(R51,A51,"Y")&amp;" years, "&amp;DATEDIF(R51,A51,"YM")&amp;" months, "&amp;DATEDIF(R51,A51,"MD")&amp;" days")</f>
        <v/>
      </c>
      <c r="T51" s="171" t="n"/>
      <c r="U51" s="171" t="n"/>
      <c r="V51" s="690">
        <f>_xlfn.LET(_xlpm.d,_xlfn.XLOOKUP(T51,'[1]Birth Dates'!$A:$A,'[1]Birth Dates'!$B:$B,"",0),IF(_xlpm.d=0,"",_xlpm.d))</f>
        <v/>
      </c>
      <c r="W51" s="171">
        <f>IF(OR(V51="",A51="",NOT(ISNUMBER(V51)),V51&gt;A51),"",DATEDIF(V51,A51,"Y")&amp;" years, "&amp;DATEDIF(V51,A51,"YM")&amp;" months, "&amp;DATEDIF(V51,A51,"MD")&amp;" days")</f>
        <v/>
      </c>
      <c r="X51" s="171" t="n"/>
      <c r="Y51" s="171" t="n"/>
      <c r="Z51" s="171" t="n"/>
      <c r="AA51" s="171" t="n"/>
      <c r="AB51" s="171" t="n"/>
      <c r="AC51" s="171" t="n"/>
      <c r="AD51" s="171" t="n"/>
      <c r="AE51" s="574" t="inlineStr"/>
      <c r="AF51" s="418">
        <f>IF(OR(AE51="",AE51="",AE51=0),"",6.172/(AE51*24))</f>
        <v/>
      </c>
      <c r="AG51" s="241" t="n"/>
      <c r="AH51" s="574" t="inlineStr"/>
      <c r="AI51" s="418">
        <f>IF(OR(AH51="",AH51="",AH51=0),"",6.172/(AH51*24))</f>
        <v/>
      </c>
      <c r="AJ51" s="175">
        <f>IF(AND(ISNUMBER(AB51),ISNUMBER(AG51)),AB51-AG51,"")</f>
        <v/>
      </c>
      <c r="AK51" s="171" t="inlineStr">
        <is>
          <t>Gearbox</t>
        </is>
      </c>
      <c r="AL51" s="171" t="n">
        <v>16</v>
      </c>
      <c r="AM51" s="691" t="n"/>
      <c r="AN51" s="671">
        <f>IF(OR(AL51="",AM51="",AM51=0),"",AL51*6.172/(AM51*24))</f>
        <v/>
      </c>
      <c r="AO51" s="477">
        <f>IF(AND(AL51=AL50,AM51&lt;&gt;"",AM50&lt;&gt;""),AM51-AM50,"")</f>
        <v/>
      </c>
      <c r="AP51" s="171" t="n"/>
      <c r="AQ51" s="574" t="inlineStr"/>
      <c r="AR51" s="617" t="n"/>
      <c r="AS51" s="436">
        <f>IF(OR(NOT(ISNUMBER(C51)),NOT(ISNUMBER(AB51))),"",IF(AG51&lt;&gt;"",AG51,AB51)-C51)</f>
        <v/>
      </c>
      <c r="AT51" s="191" t="n"/>
      <c r="AU51" s="195">
        <f>IF($B51="","",TEXT($A51,"yyyymmdd")&amp;"_P"&amp;$C51&amp;"_C"&amp;$F51&amp;"_"&amp;TRIM(RIGHT(SUBSTITUTE(TRIM(SUBSTITUTE($L51,CHAR(160)," "))," ",REPT(" ",60)),60))&amp;IF($P51="","","-"&amp;TRIM(RIGHT(SUBSTITUTE(TRIM(SUBSTITUTE($P51,CHAR(160)," "))," ",REPT(" ",60)),60)))&amp;IF($T51="","","-"&amp;TRIM(RIGHT(SUBSTITUTE(TRIM(SUBSTITUTE($T51,CHAR(160)," "))," ",REPT(" ",60)),60)))&amp;".jpg")</f>
        <v/>
      </c>
    </row>
    <row r="52" ht="42" customHeight="1">
      <c r="A52" s="169" t="n">
        <v>23290</v>
      </c>
      <c r="B52" s="171" t="inlineStr">
        <is>
          <t>Armstrong 500 6 October, 1963</t>
        </is>
      </c>
      <c r="C52" s="171" t="inlineStr">
        <is>
          <t>DNF</t>
        </is>
      </c>
      <c r="D52" s="171" t="inlineStr">
        <is>
          <t>B</t>
        </is>
      </c>
      <c r="E52" s="171" t="n"/>
      <c r="F52" s="171" t="n">
        <v>31</v>
      </c>
      <c r="G52" s="171" t="inlineStr">
        <is>
          <t>Three Way Motors</t>
        </is>
      </c>
      <c r="H52" s="171" t="n"/>
      <c r="I52" s="171" t="n"/>
      <c r="J52" s="171" t="inlineStr">
        <is>
          <t>Simca Aronde</t>
        </is>
      </c>
      <c r="K52" s="171" t="n"/>
      <c r="L52" s="171" t="inlineStr">
        <is>
          <t>Carl Kennedy</t>
        </is>
      </c>
      <c r="M52" s="171" t="inlineStr">
        <is>
          <t>AUS</t>
        </is>
      </c>
      <c r="N52" s="690">
        <f>_xlfn.LET(_xlpm.d,_xlfn.XLOOKUP(L52,'[1]Birth Dates'!$A:$A,'[1]Birth Dates'!$B:$B,"",0),IF(_xlpm.d=0,"",_xlpm.d))</f>
        <v/>
      </c>
      <c r="O52" s="171">
        <f>IF(OR(N52="",A52="",NOT(ISNUMBER(N52)),N52&gt;A52),"",DATEDIF(N52,A52,"Y")&amp;" years, "&amp;DATEDIF(N52,A52,"YM")&amp;" months, "&amp;DATEDIF(N52,A52,"MD")&amp;" days")</f>
        <v/>
      </c>
      <c r="P52" s="171" t="inlineStr">
        <is>
          <t>Doug Stewart</t>
        </is>
      </c>
      <c r="Q52" s="171" t="inlineStr">
        <is>
          <t>AUS</t>
        </is>
      </c>
      <c r="R52" s="690">
        <f>_xlfn.LET(_xlpm.d,_xlfn.XLOOKUP(P52,'[1]Birth Dates'!$A:$A,'[1]Birth Dates'!$B:$B,"",0),IF(_xlpm.d=0,"",_xlpm.d))</f>
        <v/>
      </c>
      <c r="S52" s="171">
        <f>IF(OR(R52="",A52="",NOT(ISNUMBER(R52)),R52&gt;A52),"",DATEDIF(R52,A52,"Y")&amp;" years, "&amp;DATEDIF(R52,A52,"YM")&amp;" months, "&amp;DATEDIF(R52,A52,"MD")&amp;" days")</f>
        <v/>
      </c>
      <c r="T52" s="171" t="n"/>
      <c r="U52" s="171" t="n"/>
      <c r="V52" s="690">
        <f>_xlfn.LET(_xlpm.d,_xlfn.XLOOKUP(T52,'[1]Birth Dates'!$A:$A,'[1]Birth Dates'!$B:$B,"",0),IF(_xlpm.d=0,"",_xlpm.d))</f>
        <v/>
      </c>
      <c r="W52" s="171">
        <f>IF(OR(V52="",A52="",NOT(ISNUMBER(V52)),V52&gt;A52),"",DATEDIF(V52,A52,"Y")&amp;" years, "&amp;DATEDIF(V52,A52,"YM")&amp;" months, "&amp;DATEDIF(V52,A52,"MD")&amp;" days")</f>
        <v/>
      </c>
      <c r="X52" s="171" t="n"/>
      <c r="Y52" s="171" t="n"/>
      <c r="Z52" s="171" t="n"/>
      <c r="AA52" s="171" t="n"/>
      <c r="AB52" s="171" t="n"/>
      <c r="AC52" s="171" t="n"/>
      <c r="AD52" s="171" t="n"/>
      <c r="AE52" s="574" t="inlineStr"/>
      <c r="AF52" s="418">
        <f>IF(OR(AE52="",AE52="",AE52=0),"",6.172/(AE52*24))</f>
        <v/>
      </c>
      <c r="AG52" s="241" t="n"/>
      <c r="AH52" s="574" t="inlineStr"/>
      <c r="AI52" s="418">
        <f>IF(OR(AH52="",AH52="",AH52=0),"",6.172/(AH52*24))</f>
        <v/>
      </c>
      <c r="AJ52" s="175">
        <f>IF(AND(ISNUMBER(AB52),ISNUMBER(AG52)),AB52-AG52,"")</f>
        <v/>
      </c>
      <c r="AK52" s="171" t="inlineStr">
        <is>
          <t>Head Gasket</t>
        </is>
      </c>
      <c r="AL52" s="171" t="n"/>
      <c r="AM52" s="691" t="n"/>
      <c r="AN52" s="671">
        <f>IF(OR(AL52="",AM52="",AM52=0),"",AL52*6.172/(AM52*24))</f>
        <v/>
      </c>
      <c r="AO52" s="477">
        <f>IF(AND(AL52=AL51,AM52&lt;&gt;"",AM51&lt;&gt;""),AM52-AM51,"")</f>
        <v/>
      </c>
      <c r="AP52" s="171" t="n"/>
      <c r="AQ52" s="574" t="inlineStr"/>
      <c r="AR52" s="617" t="n"/>
      <c r="AS52" s="436">
        <f>IF(OR(NOT(ISNUMBER(C52)),NOT(ISNUMBER(AB52))),"",IF(AG52&lt;&gt;"",AG52,AB52)-C52)</f>
        <v/>
      </c>
      <c r="AT52" s="191" t="n"/>
      <c r="AU52" s="195">
        <f>IF($B52="","",TEXT($A52,"yyyymmdd")&amp;"_P"&amp;$C52&amp;"_C"&amp;$F52&amp;"_"&amp;TRIM(RIGHT(SUBSTITUTE(TRIM(SUBSTITUTE($L52,CHAR(160)," "))," ",REPT(" ",60)),60))&amp;IF($P52="","","-"&amp;TRIM(RIGHT(SUBSTITUTE(TRIM(SUBSTITUTE($P52,CHAR(160)," "))," ",REPT(" ",60)),60)))&amp;IF($T52="","","-"&amp;TRIM(RIGHT(SUBSTITUTE(TRIM(SUBSTITUTE($T52,CHAR(160)," "))," ",REPT(" ",60)),60)))&amp;".jpg")</f>
        <v/>
      </c>
    </row>
    <row r="53" ht="42" customHeight="1">
      <c r="A53" s="169" t="n">
        <v>23290</v>
      </c>
      <c r="B53" s="171" t="inlineStr">
        <is>
          <t>Armstrong 500 6 October, 1963</t>
        </is>
      </c>
      <c r="C53" s="171" t="inlineStr">
        <is>
          <t>DNF</t>
        </is>
      </c>
      <c r="D53" s="171" t="inlineStr">
        <is>
          <t>C</t>
        </is>
      </c>
      <c r="E53" s="171" t="n">
        <v>10</v>
      </c>
      <c r="F53" s="171" t="n">
        <v>21</v>
      </c>
      <c r="G53" s="171" t="inlineStr">
        <is>
          <t>Ford Motor Company of Australia</t>
        </is>
      </c>
      <c r="H53" s="171" t="n"/>
      <c r="I53" s="171" t="n"/>
      <c r="J53" s="171" t="inlineStr">
        <is>
          <t>Ford Cortina GT</t>
        </is>
      </c>
      <c r="K53" s="171" t="n"/>
      <c r="L53" s="171" t="inlineStr">
        <is>
          <t>Ian Geoghegan</t>
        </is>
      </c>
      <c r="M53" s="171" t="inlineStr">
        <is>
          <t>AUS</t>
        </is>
      </c>
      <c r="N53" s="690">
        <f>_xlfn.LET(_xlpm.d,_xlfn.XLOOKUP(L53,'[1]Birth Dates'!$A:$A,'[1]Birth Dates'!$B:$B,"",0),IF(_xlpm.d=0,"",_xlpm.d))</f>
        <v/>
      </c>
      <c r="O53" s="171">
        <f>IF(OR(N53="",A53="",NOT(ISNUMBER(N53)),N53&gt;A53),"",DATEDIF(N53,A53,"Y")&amp;" years, "&amp;DATEDIF(N53,A53,"YM")&amp;" months, "&amp;DATEDIF(N53,A53,"MD")&amp;" days")</f>
        <v/>
      </c>
      <c r="P53" s="171" t="inlineStr">
        <is>
          <t>Leo Geoghegan</t>
        </is>
      </c>
      <c r="Q53" s="171" t="inlineStr">
        <is>
          <t>AUS</t>
        </is>
      </c>
      <c r="R53" s="690">
        <f>_xlfn.LET(_xlpm.d,_xlfn.XLOOKUP(P53,'[1]Birth Dates'!$A:$A,'[1]Birth Dates'!$B:$B,"",0),IF(_xlpm.d=0,"",_xlpm.d))</f>
        <v/>
      </c>
      <c r="S53" s="171">
        <f>IF(OR(R53="",A53="",NOT(ISNUMBER(R53)),R53&gt;A53),"",DATEDIF(R53,A53,"Y")&amp;" years, "&amp;DATEDIF(R53,A53,"YM")&amp;" months, "&amp;DATEDIF(R53,A53,"MD")&amp;" days")</f>
        <v/>
      </c>
      <c r="T53" s="171" t="n"/>
      <c r="U53" s="171" t="n"/>
      <c r="V53" s="690">
        <f>_xlfn.LET(_xlpm.d,_xlfn.XLOOKUP(T53,'[1]Birth Dates'!$A:$A,'[1]Birth Dates'!$B:$B,"",0),IF(_xlpm.d=0,"",_xlpm.d))</f>
        <v/>
      </c>
      <c r="W53" s="171">
        <f>IF(OR(V53="",A53="",NOT(ISNUMBER(V53)),V53&gt;A53),"",DATEDIF(V53,A53,"Y")&amp;" years, "&amp;DATEDIF(V53,A53,"YM")&amp;" months, "&amp;DATEDIF(V53,A53,"MD")&amp;" days")</f>
        <v/>
      </c>
      <c r="X53" s="171" t="n"/>
      <c r="Y53" s="171" t="n"/>
      <c r="Z53" s="171" t="n"/>
      <c r="AA53" s="171" t="n"/>
      <c r="AB53" s="171" t="n"/>
      <c r="AC53" s="171" t="n"/>
      <c r="AD53" s="171" t="n"/>
      <c r="AE53" s="574" t="inlineStr"/>
      <c r="AF53" s="418">
        <f>IF(OR(AE53="",AE53="",AE53=0),"",6.172/(AE53*24))</f>
        <v/>
      </c>
      <c r="AG53" s="241" t="n"/>
      <c r="AH53" s="574" t="inlineStr"/>
      <c r="AI53" s="418">
        <f>IF(OR(AH53="",AH53="",AH53=0),"",6.172/(AH53*24))</f>
        <v/>
      </c>
      <c r="AJ53" s="175">
        <f>IF(AND(ISNUMBER(AB53),ISNUMBER(AG53)),AB53-AG53,"")</f>
        <v/>
      </c>
      <c r="AK53" s="171" t="inlineStr">
        <is>
          <t>Head Gasket</t>
        </is>
      </c>
      <c r="AL53" s="171" t="n">
        <v>105</v>
      </c>
      <c r="AM53" s="691" t="n"/>
      <c r="AN53" s="671">
        <f>IF(OR(AL53="",AM53="",AM53=0),"",AL53*6.172/(AM53*24))</f>
        <v/>
      </c>
      <c r="AO53" s="477">
        <f>IF(AND(AL53=AL52,AM53&lt;&gt;"",AM52&lt;&gt;""),AM53-AM52,"")</f>
        <v/>
      </c>
      <c r="AP53" s="171" t="n"/>
      <c r="AQ53" s="574" t="inlineStr"/>
      <c r="AR53" s="617" t="n"/>
      <c r="AS53" s="436">
        <f>IF(OR(NOT(ISNUMBER(C53)),NOT(ISNUMBER(AB53))),"",IF(AG53&lt;&gt;"",AG53,AB53)-C53)</f>
        <v/>
      </c>
      <c r="AT53" s="191" t="n"/>
      <c r="AU53" s="195">
        <f>IF($B53="","",TEXT($A53,"yyyymmdd")&amp;"_P"&amp;$C53&amp;"_C"&amp;$F53&amp;"_"&amp;TRIM(RIGHT(SUBSTITUTE(TRIM(SUBSTITUTE($L53,CHAR(160)," "))," ",REPT(" ",60)),60))&amp;IF($P53="","","-"&amp;TRIM(RIGHT(SUBSTITUTE(TRIM(SUBSTITUTE($P53,CHAR(160)," "))," ",REPT(" ",60)),60)))&amp;IF($T53="","","-"&amp;TRIM(RIGHT(SUBSTITUTE(TRIM(SUBSTITUTE($T53,CHAR(160)," "))," ",REPT(" ",60)),60)))&amp;".jpg")</f>
        <v/>
      </c>
    </row>
    <row r="54" ht="42" customHeight="1">
      <c r="A54" s="169" t="n">
        <v>23290</v>
      </c>
      <c r="B54" s="171" t="inlineStr">
        <is>
          <t>Armstrong 500 6 October, 1963</t>
        </is>
      </c>
      <c r="C54" s="171" t="inlineStr">
        <is>
          <t>DNF</t>
        </is>
      </c>
      <c r="D54" s="171" t="inlineStr">
        <is>
          <t>C</t>
        </is>
      </c>
      <c r="E54" s="171" t="n">
        <v>11</v>
      </c>
      <c r="F54" s="171" t="n">
        <v>14</v>
      </c>
      <c r="G54" s="171" t="inlineStr">
        <is>
          <t>Seatons Globe Hotel, Albury[1]</t>
        </is>
      </c>
      <c r="H54" s="171" t="n"/>
      <c r="I54" s="171" t="n"/>
      <c r="J54" s="171" t="inlineStr">
        <is>
          <t>Holden EH S4</t>
        </is>
      </c>
      <c r="K54" s="171" t="n"/>
      <c r="L54" s="171" t="inlineStr">
        <is>
          <t>Jim O'Shaunnessy</t>
        </is>
      </c>
      <c r="M54" s="171" t="inlineStr">
        <is>
          <t>AUS</t>
        </is>
      </c>
      <c r="N54" s="690">
        <f>_xlfn.LET(_xlpm.d,_xlfn.XLOOKUP(L54,'[1]Birth Dates'!$A:$A,'[1]Birth Dates'!$B:$B,"",0),IF(_xlpm.d=0,"",_xlpm.d))</f>
        <v/>
      </c>
      <c r="O54" s="171">
        <f>IF(OR(N54="",A54="",NOT(ISNUMBER(N54)),N54&gt;A54),"",DATEDIF(N54,A54,"Y")&amp;" years, "&amp;DATEDIF(N54,A54,"YM")&amp;" months, "&amp;DATEDIF(N54,A54,"MD")&amp;" days")</f>
        <v/>
      </c>
      <c r="P54" s="171" t="inlineStr">
        <is>
          <t>John Brindley</t>
        </is>
      </c>
      <c r="Q54" s="171" t="inlineStr">
        <is>
          <t>AUS</t>
        </is>
      </c>
      <c r="R54" s="690">
        <f>_xlfn.LET(_xlpm.d,_xlfn.XLOOKUP(P54,'[1]Birth Dates'!$A:$A,'[1]Birth Dates'!$B:$B,"",0),IF(_xlpm.d=0,"",_xlpm.d))</f>
        <v/>
      </c>
      <c r="S54" s="171">
        <f>IF(OR(R54="",A54="",NOT(ISNUMBER(R54)),R54&gt;A54),"",DATEDIF(R54,A54,"Y")&amp;" years, "&amp;DATEDIF(R54,A54,"YM")&amp;" months, "&amp;DATEDIF(R54,A54,"MD")&amp;" days")</f>
        <v/>
      </c>
      <c r="T54" s="171" t="n"/>
      <c r="U54" s="171" t="n"/>
      <c r="V54" s="690">
        <f>_xlfn.LET(_xlpm.d,_xlfn.XLOOKUP(T54,'[1]Birth Dates'!$A:$A,'[1]Birth Dates'!$B:$B,"",0),IF(_xlpm.d=0,"",_xlpm.d))</f>
        <v/>
      </c>
      <c r="W54" s="171">
        <f>IF(OR(V54="",A54="",NOT(ISNUMBER(V54)),V54&gt;A54),"",DATEDIF(V54,A54,"Y")&amp;" years, "&amp;DATEDIF(V54,A54,"YM")&amp;" months, "&amp;DATEDIF(V54,A54,"MD")&amp;" days")</f>
        <v/>
      </c>
      <c r="X54" s="171" t="n"/>
      <c r="Y54" s="171" t="n"/>
      <c r="Z54" s="171" t="n"/>
      <c r="AA54" s="171" t="n"/>
      <c r="AB54" s="171" t="n"/>
      <c r="AC54" s="171" t="n"/>
      <c r="AD54" s="171" t="n"/>
      <c r="AE54" s="574" t="inlineStr"/>
      <c r="AF54" s="418">
        <f>IF(OR(AE54="",AE54="",AE54=0),"",6.172/(AE54*24))</f>
        <v/>
      </c>
      <c r="AG54" s="241" t="n"/>
      <c r="AH54" s="574" t="inlineStr"/>
      <c r="AI54" s="418">
        <f>IF(OR(AH54="",AH54="",AH54=0),"",6.172/(AH54*24))</f>
        <v/>
      </c>
      <c r="AJ54" s="175">
        <f>IF(AND(ISNUMBER(AB54),ISNUMBER(AG54)),AB54-AG54,"")</f>
        <v/>
      </c>
      <c r="AK54" s="171" t="inlineStr">
        <is>
          <t>Accident</t>
        </is>
      </c>
      <c r="AL54" s="171" t="n">
        <v>65</v>
      </c>
      <c r="AM54" s="691" t="n"/>
      <c r="AN54" s="671">
        <f>IF(OR(AL54="",AM54="",AM54=0),"",AL54*6.172/(AM54*24))</f>
        <v/>
      </c>
      <c r="AO54" s="477">
        <f>IF(AND(AL54=AL53,AM54&lt;&gt;"",AM53&lt;&gt;""),AM54-AM53,"")</f>
        <v/>
      </c>
      <c r="AP54" s="171" t="n"/>
      <c r="AQ54" s="574" t="inlineStr"/>
      <c r="AR54" s="617" t="n"/>
      <c r="AS54" s="436">
        <f>IF(OR(NOT(ISNUMBER(C54)),NOT(ISNUMBER(AB54))),"",IF(AG54&lt;&gt;"",AG54,AB54)-C54)</f>
        <v/>
      </c>
      <c r="AT54" s="191" t="n"/>
      <c r="AU54" s="195">
        <f>IF($B54="","",TEXT($A54,"yyyymmdd")&amp;"_P"&amp;$C54&amp;"_C"&amp;$F54&amp;"_"&amp;TRIM(RIGHT(SUBSTITUTE(TRIM(SUBSTITUTE($L54,CHAR(160)," "))," ",REPT(" ",60)),60))&amp;IF($P54="","","-"&amp;TRIM(RIGHT(SUBSTITUTE(TRIM(SUBSTITUTE($P54,CHAR(160)," "))," ",REPT(" ",60)),60)))&amp;IF($T54="","","-"&amp;TRIM(RIGHT(SUBSTITUTE(TRIM(SUBSTITUTE($T54,CHAR(160)," "))," ",REPT(" ",60)),60)))&amp;".jpg")</f>
        <v/>
      </c>
    </row>
    <row r="55" ht="42" customHeight="1">
      <c r="A55" s="169" t="n">
        <v>23290</v>
      </c>
      <c r="B55" s="171" t="inlineStr">
        <is>
          <t>Armstrong 500 6 October, 1963</t>
        </is>
      </c>
      <c r="C55" s="171" t="inlineStr">
        <is>
          <t>DNF</t>
        </is>
      </c>
      <c r="D55" s="171" t="inlineStr">
        <is>
          <t>D</t>
        </is>
      </c>
      <c r="E55" s="171" t="n">
        <v>6</v>
      </c>
      <c r="F55" s="171" t="n">
        <v>4</v>
      </c>
      <c r="G55" s="171" t="inlineStr">
        <is>
          <t>Baulkham Hills Service Station</t>
        </is>
      </c>
      <c r="H55" s="171" t="n"/>
      <c r="I55" s="171" t="n"/>
      <c r="J55" s="171" t="inlineStr">
        <is>
          <t>Valiant S</t>
        </is>
      </c>
      <c r="K55" s="171" t="n"/>
      <c r="L55" s="171" t="inlineStr">
        <is>
          <t>Bob Cook</t>
        </is>
      </c>
      <c r="M55" s="171" t="inlineStr">
        <is>
          <t>AUS</t>
        </is>
      </c>
      <c r="N55" s="690">
        <f>_xlfn.LET(_xlpm.d,_xlfn.XLOOKUP(L55,'[1]Birth Dates'!$A:$A,'[1]Birth Dates'!$B:$B,"",0),IF(_xlpm.d=0,"",_xlpm.d))</f>
        <v/>
      </c>
      <c r="O55" s="171">
        <f>IF(OR(N55="",A55="",NOT(ISNUMBER(N55)),N55&gt;A55),"",DATEDIF(N55,A55,"Y")&amp;" years, "&amp;DATEDIF(N55,A55,"YM")&amp;" months, "&amp;DATEDIF(N55,A55,"MD")&amp;" days")</f>
        <v/>
      </c>
      <c r="P55" s="171" t="inlineStr">
        <is>
          <t>Alwyn Rose</t>
        </is>
      </c>
      <c r="Q55" s="171" t="inlineStr">
        <is>
          <t>AUS</t>
        </is>
      </c>
      <c r="R55" s="690">
        <f>_xlfn.LET(_xlpm.d,_xlfn.XLOOKUP(P55,'[1]Birth Dates'!$A:$A,'[1]Birth Dates'!$B:$B,"",0),IF(_xlpm.d=0,"",_xlpm.d))</f>
        <v/>
      </c>
      <c r="S55" s="171">
        <f>IF(OR(R55="",A55="",NOT(ISNUMBER(R55)),R55&gt;A55),"",DATEDIF(R55,A55,"Y")&amp;" years, "&amp;DATEDIF(R55,A55,"YM")&amp;" months, "&amp;DATEDIF(R55,A55,"MD")&amp;" days")</f>
        <v/>
      </c>
      <c r="T55" s="171" t="n"/>
      <c r="U55" s="171" t="n"/>
      <c r="V55" s="690">
        <f>_xlfn.LET(_xlpm.d,_xlfn.XLOOKUP(T55,'[1]Birth Dates'!$A:$A,'[1]Birth Dates'!$B:$B,"",0),IF(_xlpm.d=0,"",_xlpm.d))</f>
        <v/>
      </c>
      <c r="W55" s="171">
        <f>IF(OR(V55="",A55="",NOT(ISNUMBER(V55)),V55&gt;A55),"",DATEDIF(V55,A55,"Y")&amp;" years, "&amp;DATEDIF(V55,A55,"YM")&amp;" months, "&amp;DATEDIF(V55,A55,"MD")&amp;" days")</f>
        <v/>
      </c>
      <c r="X55" s="171" t="n"/>
      <c r="Y55" s="171" t="n"/>
      <c r="Z55" s="171" t="n"/>
      <c r="AA55" s="171" t="n"/>
      <c r="AB55" s="171" t="n"/>
      <c r="AC55" s="171" t="n"/>
      <c r="AD55" s="171" t="n"/>
      <c r="AE55" s="574" t="inlineStr"/>
      <c r="AF55" s="418">
        <f>IF(OR(AE55="",AE55="",AE55=0),"",6.172/(AE55*24))</f>
        <v/>
      </c>
      <c r="AG55" s="241" t="n"/>
      <c r="AH55" s="574" t="inlineStr"/>
      <c r="AI55" s="418">
        <f>IF(OR(AH55="",AH55="",AH55=0),"",6.172/(AH55*24))</f>
        <v/>
      </c>
      <c r="AJ55" s="175">
        <f>IF(AND(ISNUMBER(AB55),ISNUMBER(AG55)),AB55-AG55,"")</f>
        <v/>
      </c>
      <c r="AK55" s="171" t="inlineStr">
        <is>
          <t>Accident</t>
        </is>
      </c>
      <c r="AL55" s="171" t="n">
        <v>119</v>
      </c>
      <c r="AM55" s="691" t="n"/>
      <c r="AN55" s="671">
        <f>IF(OR(AL55="",AM55="",AM55=0),"",AL55*6.172/(AM55*24))</f>
        <v/>
      </c>
      <c r="AO55" s="477">
        <f>IF(AND(AL55=AL54,AM55&lt;&gt;"",AM54&lt;&gt;""),AM55-AM54,"")</f>
        <v/>
      </c>
      <c r="AP55" s="171" t="n"/>
      <c r="AQ55" s="574" t="inlineStr"/>
      <c r="AR55" s="617" t="n"/>
      <c r="AS55" s="436">
        <f>IF(OR(NOT(ISNUMBER(C55)),NOT(ISNUMBER(AB55))),"",IF(AG55&lt;&gt;"",AG55,AB55)-C55)</f>
        <v/>
      </c>
      <c r="AT55" s="191" t="n"/>
      <c r="AU55" s="195">
        <f>IF($B55="","",TEXT($A55,"yyyymmdd")&amp;"_P"&amp;$C55&amp;"_C"&amp;$F55&amp;"_"&amp;TRIM(RIGHT(SUBSTITUTE(TRIM(SUBSTITUTE($L55,CHAR(160)," "))," ",REPT(" ",60)),60))&amp;IF($P55="","","-"&amp;TRIM(RIGHT(SUBSTITUTE(TRIM(SUBSTITUTE($P55,CHAR(160)," "))," ",REPT(" ",60)),60)))&amp;IF($T55="","","-"&amp;TRIM(RIGHT(SUBSTITUTE(TRIM(SUBSTITUTE($T55,CHAR(160)," "))," ",REPT(" ",60)),60)))&amp;".jpg")</f>
        <v/>
      </c>
    </row>
    <row r="56" ht="42" customHeight="1">
      <c r="A56" s="169" t="n">
        <v>23290</v>
      </c>
      <c r="B56" s="171" t="inlineStr">
        <is>
          <t>Armstrong 500 6 October, 1963</t>
        </is>
      </c>
      <c r="C56" s="171" t="inlineStr">
        <is>
          <t>DNF</t>
        </is>
      </c>
      <c r="D56" s="171" t="inlineStr">
        <is>
          <t>D</t>
        </is>
      </c>
      <c r="E56" s="171" t="n">
        <v>7</v>
      </c>
      <c r="F56" s="171" t="n">
        <v>7</v>
      </c>
      <c r="G56" s="171" t="inlineStr">
        <is>
          <t>NJ Wright</t>
        </is>
      </c>
      <c r="H56" s="171" t="n"/>
      <c r="I56" s="171" t="n"/>
      <c r="J56" s="171" t="inlineStr">
        <is>
          <t>Studebaker Lark</t>
        </is>
      </c>
      <c r="K56" s="171" t="n"/>
      <c r="L56" s="171" t="inlineStr">
        <is>
          <t>Jim Wright</t>
        </is>
      </c>
      <c r="M56" s="171" t="inlineStr">
        <is>
          <t>AUS</t>
        </is>
      </c>
      <c r="N56" s="690">
        <f>_xlfn.LET(_xlpm.d,_xlfn.XLOOKUP(L56,'[1]Birth Dates'!$A:$A,'[1]Birth Dates'!$B:$B,"",0),IF(_xlpm.d=0,"",_xlpm.d))</f>
        <v/>
      </c>
      <c r="O56" s="171">
        <f>IF(OR(N56="",A56="",NOT(ISNUMBER(N56)),N56&gt;A56),"",DATEDIF(N56,A56,"Y")&amp;" years, "&amp;DATEDIF(N56,A56,"YM")&amp;" months, "&amp;DATEDIF(N56,A56,"MD")&amp;" days")</f>
        <v/>
      </c>
      <c r="P56" s="171" t="inlineStr">
        <is>
          <t>Ian Ferguson</t>
        </is>
      </c>
      <c r="Q56" s="171" t="inlineStr">
        <is>
          <t>AUS</t>
        </is>
      </c>
      <c r="R56" s="690">
        <f>_xlfn.LET(_xlpm.d,_xlfn.XLOOKUP(P56,'[1]Birth Dates'!$A:$A,'[1]Birth Dates'!$B:$B,"",0),IF(_xlpm.d=0,"",_xlpm.d))</f>
        <v/>
      </c>
      <c r="S56" s="171">
        <f>IF(OR(R56="",A56="",NOT(ISNUMBER(R56)),R56&gt;A56),"",DATEDIF(R56,A56,"Y")&amp;" years, "&amp;DATEDIF(R56,A56,"YM")&amp;" months, "&amp;DATEDIF(R56,A56,"MD")&amp;" days")</f>
        <v/>
      </c>
      <c r="T56" s="171" t="n"/>
      <c r="U56" s="171" t="n"/>
      <c r="V56" s="690">
        <f>_xlfn.LET(_xlpm.d,_xlfn.XLOOKUP(T56,'[1]Birth Dates'!$A:$A,'[1]Birth Dates'!$B:$B,"",0),IF(_xlpm.d=0,"",_xlpm.d))</f>
        <v/>
      </c>
      <c r="W56" s="171">
        <f>IF(OR(V56="",A56="",NOT(ISNUMBER(V56)),V56&gt;A56),"",DATEDIF(V56,A56,"Y")&amp;" years, "&amp;DATEDIF(V56,A56,"YM")&amp;" months, "&amp;DATEDIF(V56,A56,"MD")&amp;" days")</f>
        <v/>
      </c>
      <c r="X56" s="171" t="n"/>
      <c r="Y56" s="171" t="n"/>
      <c r="Z56" s="171" t="n"/>
      <c r="AA56" s="171" t="n"/>
      <c r="AB56" s="171" t="n"/>
      <c r="AC56" s="171" t="n"/>
      <c r="AD56" s="171" t="n"/>
      <c r="AE56" s="574" t="inlineStr"/>
      <c r="AF56" s="418">
        <f>IF(OR(AE56="",AE56="",AE56=0),"",6.172/(AE56*24))</f>
        <v/>
      </c>
      <c r="AG56" s="241" t="n"/>
      <c r="AH56" s="574" t="inlineStr"/>
      <c r="AI56" s="418">
        <f>IF(OR(AH56="",AH56="",AH56=0),"",6.172/(AH56*24))</f>
        <v/>
      </c>
      <c r="AJ56" s="175">
        <f>IF(AND(ISNUMBER(AB56),ISNUMBER(AG56)),AB56-AG56,"")</f>
        <v/>
      </c>
      <c r="AK56" s="171" t="inlineStr">
        <is>
          <t>Accident</t>
        </is>
      </c>
      <c r="AL56" s="171" t="n">
        <v>57</v>
      </c>
      <c r="AM56" s="691" t="n"/>
      <c r="AN56" s="671">
        <f>IF(OR(AL56="",AM56="",AM56=0),"",AL56*6.172/(AM56*24))</f>
        <v/>
      </c>
      <c r="AO56" s="477">
        <f>IF(AND(AL56=AL55,AM56&lt;&gt;"",AM55&lt;&gt;""),AM56-AM55,"")</f>
        <v/>
      </c>
      <c r="AP56" s="171" t="n"/>
      <c r="AQ56" s="574" t="inlineStr"/>
      <c r="AR56" s="617" t="n"/>
      <c r="AS56" s="436">
        <f>IF(OR(NOT(ISNUMBER(C56)),NOT(ISNUMBER(AB56))),"",IF(AG56&lt;&gt;"",AG56,AB56)-C56)</f>
        <v/>
      </c>
      <c r="AT56" s="191" t="n"/>
      <c r="AU56" s="195">
        <f>IF($B56="","",TEXT($A56,"yyyymmdd")&amp;"_P"&amp;$C56&amp;"_C"&amp;$F56&amp;"_"&amp;TRIM(RIGHT(SUBSTITUTE(TRIM(SUBSTITUTE($L56,CHAR(160)," "))," ",REPT(" ",60)),60))&amp;IF($P56="","","-"&amp;TRIM(RIGHT(SUBSTITUTE(TRIM(SUBSTITUTE($P56,CHAR(160)," "))," ",REPT(" ",60)),60)))&amp;IF($T56="","","-"&amp;TRIM(RIGHT(SUBSTITUTE(TRIM(SUBSTITUTE($T56,CHAR(160)," "))," ",REPT(" ",60)),60)))&amp;".jpg")</f>
        <v/>
      </c>
    </row>
    <row r="57" ht="42" customHeight="1">
      <c r="A57" s="169" t="n">
        <v>23290</v>
      </c>
      <c r="B57" s="171" t="inlineStr">
        <is>
          <t>Armstrong 500 6 October, 1963</t>
        </is>
      </c>
      <c r="C57" s="171" t="inlineStr">
        <is>
          <t>DNF</t>
        </is>
      </c>
      <c r="D57" s="171" t="inlineStr">
        <is>
          <t>D</t>
        </is>
      </c>
      <c r="E57" s="171" t="n">
        <v>8</v>
      </c>
      <c r="F57" s="171" t="n">
        <v>3</v>
      </c>
      <c r="G57" s="171" t="inlineStr">
        <is>
          <t>Continental &amp; General Distributors Pty Ltd - Scuderia Veloce</t>
        </is>
      </c>
      <c r="H57" s="171" t="n"/>
      <c r="I57" s="171" t="n"/>
      <c r="J57" s="171" t="inlineStr">
        <is>
          <t>Vauxhall Velox</t>
        </is>
      </c>
      <c r="K57" s="171" t="inlineStr">
        <is>
          <t>Vauxhall 2.7</t>
        </is>
      </c>
      <c r="L57" s="171" t="inlineStr">
        <is>
          <t>David McKay</t>
        </is>
      </c>
      <c r="M57" s="171" t="inlineStr">
        <is>
          <t>AUS</t>
        </is>
      </c>
      <c r="N57" s="690">
        <f>_xlfn.LET(_xlpm.d,_xlfn.XLOOKUP(L57,'[1]Birth Dates'!$A:$A,'[1]Birth Dates'!$B:$B,"",0),IF(_xlpm.d=0,"",_xlpm.d))</f>
        <v/>
      </c>
      <c r="O57" s="171">
        <f>IF(OR(N57="",A57="",NOT(ISNUMBER(N57)),N57&gt;A57),"",DATEDIF(N57,A57,"Y")&amp;" years, "&amp;DATEDIF(N57,A57,"YM")&amp;" months, "&amp;DATEDIF(N57,A57,"MD")&amp;" days")</f>
        <v/>
      </c>
      <c r="P57" s="171" t="inlineStr">
        <is>
          <t>Greg Cusack</t>
        </is>
      </c>
      <c r="Q57" s="171" t="inlineStr">
        <is>
          <t>AUS</t>
        </is>
      </c>
      <c r="R57" s="690">
        <f>_xlfn.LET(_xlpm.d,_xlfn.XLOOKUP(P57,'[1]Birth Dates'!$A:$A,'[1]Birth Dates'!$B:$B,"",0),IF(_xlpm.d=0,"",_xlpm.d))</f>
        <v/>
      </c>
      <c r="S57" s="171">
        <f>IF(OR(R57="",A57="",NOT(ISNUMBER(R57)),R57&gt;A57),"",DATEDIF(R57,A57,"Y")&amp;" years, "&amp;DATEDIF(R57,A57,"YM")&amp;" months, "&amp;DATEDIF(R57,A57,"MD")&amp;" days")</f>
        <v/>
      </c>
      <c r="T57" s="171" t="n"/>
      <c r="U57" s="171" t="n"/>
      <c r="V57" s="690">
        <f>_xlfn.LET(_xlpm.d,_xlfn.XLOOKUP(T57,'[1]Birth Dates'!$A:$A,'[1]Birth Dates'!$B:$B,"",0),IF(_xlpm.d=0,"",_xlpm.d))</f>
        <v/>
      </c>
      <c r="W57" s="171">
        <f>IF(OR(V57="",A57="",NOT(ISNUMBER(V57)),V57&gt;A57),"",DATEDIF(V57,A57,"Y")&amp;" years, "&amp;DATEDIF(V57,A57,"YM")&amp;" months, "&amp;DATEDIF(V57,A57,"MD")&amp;" days")</f>
        <v/>
      </c>
      <c r="X57" s="171" t="n"/>
      <c r="Y57" s="171" t="n"/>
      <c r="Z57" s="171" t="n"/>
      <c r="AA57" s="171" t="n"/>
      <c r="AB57" s="171" t="n"/>
      <c r="AC57" s="171" t="n"/>
      <c r="AD57" s="171" t="n"/>
      <c r="AE57" s="574" t="inlineStr"/>
      <c r="AF57" s="418">
        <f>IF(OR(AE57="",AE57="",AE57=0),"",6.172/(AE57*24))</f>
        <v/>
      </c>
      <c r="AG57" s="241" t="n"/>
      <c r="AH57" s="574" t="inlineStr"/>
      <c r="AI57" s="418">
        <f>IF(OR(AH57="",AH57="",AH57=0),"",6.172/(AH57*24))</f>
        <v/>
      </c>
      <c r="AJ57" s="175">
        <f>IF(AND(ISNUMBER(AB57),ISNUMBER(AG57)),AB57-AG57,"")</f>
        <v/>
      </c>
      <c r="AK57" s="171" t="inlineStr">
        <is>
          <t>Valves</t>
        </is>
      </c>
      <c r="AL57" s="171" t="n">
        <v>20</v>
      </c>
      <c r="AM57" s="691" t="n"/>
      <c r="AN57" s="671">
        <f>IF(OR(AL57="",AM57="",AM57=0),"",AL57*6.172/(AM57*24))</f>
        <v/>
      </c>
      <c r="AO57" s="477">
        <f>IF(AND(AL57=AL56,AM57&lt;&gt;"",AM56&lt;&gt;""),AM57-AM56,"")</f>
        <v/>
      </c>
      <c r="AP57" s="171" t="n"/>
      <c r="AQ57" s="574" t="inlineStr"/>
      <c r="AR57" s="617" t="n"/>
      <c r="AS57" s="436">
        <f>IF(OR(NOT(ISNUMBER(C57)),NOT(ISNUMBER(AB57))),"",IF(AG57&lt;&gt;"",AG57,AB57)-C57)</f>
        <v/>
      </c>
      <c r="AT57" s="191" t="n"/>
      <c r="AU57" s="195">
        <f>IF($B57="","",TEXT($A57,"yyyymmdd")&amp;"_P"&amp;$C57&amp;"_C"&amp;$F57&amp;"_"&amp;TRIM(RIGHT(SUBSTITUTE(TRIM(SUBSTITUTE($L57,CHAR(160)," "))," ",REPT(" ",60)),60))&amp;IF($P57="","","-"&amp;TRIM(RIGHT(SUBSTITUTE(TRIM(SUBSTITUTE($P57,CHAR(160)," "))," ",REPT(" ",60)),60)))&amp;IF($T57="","","-"&amp;TRIM(RIGHT(SUBSTITUTE(TRIM(SUBSTITUTE($T57,CHAR(160)," "))," ",REPT(" ",60)),60)))&amp;".jpg")</f>
        <v/>
      </c>
    </row>
    <row r="58" ht="42" customHeight="1">
      <c r="A58" s="169" t="n">
        <v>23290</v>
      </c>
      <c r="B58" s="171" t="inlineStr">
        <is>
          <t>Armstrong 500 6 October, 1963</t>
        </is>
      </c>
      <c r="C58" s="171" t="inlineStr">
        <is>
          <t>DSQ</t>
        </is>
      </c>
      <c r="D58" s="171" t="inlineStr">
        <is>
          <t>D</t>
        </is>
      </c>
      <c r="E58" s="171" t="n">
        <v>9</v>
      </c>
      <c r="F58" s="171" t="n">
        <v>10</v>
      </c>
      <c r="G58" s="171" t="inlineStr">
        <is>
          <t>Continental &amp; General Distributors</t>
        </is>
      </c>
      <c r="H58" s="171" t="n"/>
      <c r="I58" s="171" t="n"/>
      <c r="J58" s="171" t="inlineStr">
        <is>
          <t>Peugeot 404</t>
        </is>
      </c>
      <c r="K58" s="171" t="inlineStr">
        <is>
          <t>Peugeot 1.6</t>
        </is>
      </c>
      <c r="L58" s="171" t="inlineStr">
        <is>
          <t>Bill Coe</t>
        </is>
      </c>
      <c r="M58" s="171" t="inlineStr">
        <is>
          <t>AUS</t>
        </is>
      </c>
      <c r="N58" s="690">
        <f>_xlfn.LET(_xlpm.d,_xlfn.XLOOKUP(L58,'[1]Birth Dates'!$A:$A,'[1]Birth Dates'!$B:$B,"",0),IF(_xlpm.d=0,"",_xlpm.d))</f>
        <v/>
      </c>
      <c r="O58" s="171">
        <f>IF(OR(N58="",A58="",NOT(ISNUMBER(N58)),N58&gt;A58),"",DATEDIF(N58,A58,"Y")&amp;" years, "&amp;DATEDIF(N58,A58,"YM")&amp;" months, "&amp;DATEDIF(N58,A58,"MD")&amp;" days")</f>
        <v/>
      </c>
      <c r="P58" s="171" t="inlineStr">
        <is>
          <t>Syd Fisher</t>
        </is>
      </c>
      <c r="Q58" s="171" t="inlineStr">
        <is>
          <t>AUS</t>
        </is>
      </c>
      <c r="R58" s="690">
        <f>_xlfn.LET(_xlpm.d,_xlfn.XLOOKUP(P58,'[1]Birth Dates'!$A:$A,'[1]Birth Dates'!$B:$B,"",0),IF(_xlpm.d=0,"",_xlpm.d))</f>
        <v/>
      </c>
      <c r="S58" s="171">
        <f>IF(OR(R58="",A58="",NOT(ISNUMBER(R58)),R58&gt;A58),"",DATEDIF(R58,A58,"Y")&amp;" years, "&amp;DATEDIF(R58,A58,"YM")&amp;" months, "&amp;DATEDIF(R58,A58,"MD")&amp;" days")</f>
        <v/>
      </c>
      <c r="T58" s="171" t="n"/>
      <c r="U58" s="171" t="n"/>
      <c r="V58" s="690">
        <f>_xlfn.LET(_xlpm.d,_xlfn.XLOOKUP(T58,'[1]Birth Dates'!$A:$A,'[1]Birth Dates'!$B:$B,"",0),IF(_xlpm.d=0,"",_xlpm.d))</f>
        <v/>
      </c>
      <c r="W58" s="171">
        <f>IF(OR(V58="",A58="",NOT(ISNUMBER(V58)),V58&gt;A58),"",DATEDIF(V58,A58,"Y")&amp;" years, "&amp;DATEDIF(V58,A58,"YM")&amp;" months, "&amp;DATEDIF(V58,A58,"MD")&amp;" days")</f>
        <v/>
      </c>
      <c r="X58" s="171" t="n"/>
      <c r="Y58" s="171" t="n"/>
      <c r="Z58" s="171" t="n"/>
      <c r="AA58" s="171" t="n"/>
      <c r="AB58" s="171" t="n"/>
      <c r="AC58" s="171" t="n"/>
      <c r="AD58" s="171" t="n"/>
      <c r="AE58" s="574" t="inlineStr"/>
      <c r="AF58" s="418">
        <f>IF(OR(AE58="",AE58="",AE58=0),"",6.172/(AE58*24))</f>
        <v/>
      </c>
      <c r="AG58" s="241" t="n"/>
      <c r="AH58" s="574" t="inlineStr"/>
      <c r="AI58" s="418">
        <f>IF(OR(AH58="",AH58="",AH58=0),"",6.172/(AH58*24))</f>
        <v/>
      </c>
      <c r="AJ58" s="175">
        <f>IF(AND(ISNUMBER(AB58),ISNUMBER(AG58)),AB58-AG58,"")</f>
        <v/>
      </c>
      <c r="AK58" s="171" t="inlineStr">
        <is>
          <t>Disqualified</t>
        </is>
      </c>
      <c r="AL58" s="171" t="n">
        <v>119</v>
      </c>
      <c r="AM58" s="691" t="n"/>
      <c r="AN58" s="671">
        <f>IF(OR(AL58="",AM58="",AM58=0),"",AL58*6.172/(AM58*24))</f>
        <v/>
      </c>
      <c r="AO58" s="477">
        <f>IF(AND(AL58=AL57,AM58&lt;&gt;"",AM57&lt;&gt;""),AM58-AM57,"")</f>
        <v/>
      </c>
      <c r="AP58" s="171" t="n"/>
      <c r="AQ58" s="574" t="inlineStr"/>
      <c r="AR58" s="617" t="n"/>
      <c r="AS58" s="436">
        <f>IF(OR(NOT(ISNUMBER(C58)),NOT(ISNUMBER(AB58))),"",IF(AG58&lt;&gt;"",AG58,AB58)-C58)</f>
        <v/>
      </c>
      <c r="AT58" s="191" t="n"/>
      <c r="AU58" s="195">
        <f>IF($B58="","",TEXT($A58,"yyyymmdd")&amp;"_P"&amp;$C58&amp;"_C"&amp;$F58&amp;"_"&amp;TRIM(RIGHT(SUBSTITUTE(TRIM(SUBSTITUTE($L58,CHAR(160)," "))," ",REPT(" ",60)),60))&amp;IF($P58="","","-"&amp;TRIM(RIGHT(SUBSTITUTE(TRIM(SUBSTITUTE($P58,CHAR(160)," "))," ",REPT(" ",60)),60)))&amp;IF($T58="","","-"&amp;TRIM(RIGHT(SUBSTITUTE(TRIM(SUBSTITUTE($T58,CHAR(160)," "))," ",REPT(" ",60)),60)))&amp;".jpg")</f>
        <v/>
      </c>
    </row>
    <row r="59" ht="42" customHeight="1">
      <c r="A59" s="169" t="n">
        <v>23290</v>
      </c>
      <c r="B59" s="171" t="inlineStr">
        <is>
          <t>Armstrong 500 6 October, 1963</t>
        </is>
      </c>
      <c r="C59" s="171" t="inlineStr">
        <is>
          <t>DNS</t>
        </is>
      </c>
      <c r="D59" s="171" t="inlineStr">
        <is>
          <t>D</t>
        </is>
      </c>
      <c r="E59" s="171" t="n"/>
      <c r="F59" s="171" t="n">
        <v>12</v>
      </c>
      <c r="G59" s="171" t="inlineStr">
        <is>
          <t>P Fallu</t>
        </is>
      </c>
      <c r="H59" s="171" t="n"/>
      <c r="I59" s="171" t="n"/>
      <c r="J59" s="171" t="inlineStr">
        <is>
          <t>Vauxhall VX 4/90</t>
        </is>
      </c>
      <c r="K59" s="171" t="n"/>
      <c r="L59" s="171" t="inlineStr">
        <is>
          <t>Paul Fallu</t>
        </is>
      </c>
      <c r="M59" s="171" t="inlineStr">
        <is>
          <t>AUS</t>
        </is>
      </c>
      <c r="N59" s="690">
        <f>_xlfn.LET(_xlpm.d,_xlfn.XLOOKUP(L59,'[1]Birth Dates'!$A:$A,'[1]Birth Dates'!$B:$B,"",0),IF(_xlpm.d=0,"",_xlpm.d))</f>
        <v/>
      </c>
      <c r="O59" s="171">
        <f>IF(OR(N59="",A59="",NOT(ISNUMBER(N59)),N59&gt;A59),"",DATEDIF(N59,A59,"Y")&amp;" years, "&amp;DATEDIF(N59,A59,"YM")&amp;" months, "&amp;DATEDIF(N59,A59,"MD")&amp;" days")</f>
        <v/>
      </c>
      <c r="P59" s="171" t="inlineStr">
        <is>
          <t>Terry Kratzmann</t>
        </is>
      </c>
      <c r="Q59" s="171" t="inlineStr">
        <is>
          <t>AUS</t>
        </is>
      </c>
      <c r="R59" s="690">
        <f>_xlfn.LET(_xlpm.d,_xlfn.XLOOKUP(P59,'[1]Birth Dates'!$A:$A,'[1]Birth Dates'!$B:$B,"",0),IF(_xlpm.d=0,"",_xlpm.d))</f>
        <v/>
      </c>
      <c r="S59" s="171">
        <f>IF(OR(R59="",A59="",NOT(ISNUMBER(R59)),R59&gt;A59),"",DATEDIF(R59,A59,"Y")&amp;" years, "&amp;DATEDIF(R59,A59,"YM")&amp;" months, "&amp;DATEDIF(R59,A59,"MD")&amp;" days")</f>
        <v/>
      </c>
      <c r="T59" s="171" t="n"/>
      <c r="U59" s="171" t="n"/>
      <c r="V59" s="690">
        <f>_xlfn.LET(_xlpm.d,_xlfn.XLOOKUP(T59,'[1]Birth Dates'!$A:$A,'[1]Birth Dates'!$B:$B,"",0),IF(_xlpm.d=0,"",_xlpm.d))</f>
        <v/>
      </c>
      <c r="W59" s="171">
        <f>IF(OR(V59="",A59="",NOT(ISNUMBER(V59)),V59&gt;A59),"",DATEDIF(V59,A59,"Y")&amp;" years, "&amp;DATEDIF(V59,A59,"YM")&amp;" months, "&amp;DATEDIF(V59,A59,"MD")&amp;" days")</f>
        <v/>
      </c>
      <c r="X59" s="171" t="n"/>
      <c r="Y59" s="171" t="n"/>
      <c r="Z59" s="171" t="n"/>
      <c r="AA59" s="171" t="n"/>
      <c r="AB59" s="171" t="n"/>
      <c r="AC59" s="171" t="n"/>
      <c r="AD59" s="171" t="n"/>
      <c r="AE59" s="574" t="inlineStr"/>
      <c r="AF59" s="418">
        <f>IF(OR(AE59="",AE59="",AE59=0),"",6.172/(AE59*24))</f>
        <v/>
      </c>
      <c r="AG59" s="241" t="n"/>
      <c r="AH59" s="574" t="inlineStr"/>
      <c r="AI59" s="418">
        <f>IF(OR(AH59="",AH59="",AH59=0),"",6.172/(AH59*24))</f>
        <v/>
      </c>
      <c r="AJ59" s="175">
        <f>IF(AND(ISNUMBER(AB59),ISNUMBER(AG59)),AB59-AG59,"")</f>
        <v/>
      </c>
      <c r="AK59" s="171" t="inlineStr">
        <is>
          <t>DNS</t>
        </is>
      </c>
      <c r="AL59" s="171" t="n"/>
      <c r="AM59" s="691" t="n"/>
      <c r="AN59" s="671">
        <f>IF(OR(AL59="",AM59="",AM59=0),"",AL59*6.172/(AM59*24))</f>
        <v/>
      </c>
      <c r="AO59" s="477">
        <f>IF(AND(AL59=AL58,AM59&lt;&gt;"",AM58&lt;&gt;""),AM59-AM58,"")</f>
        <v/>
      </c>
      <c r="AP59" s="171" t="n"/>
      <c r="AQ59" s="574" t="inlineStr"/>
      <c r="AR59" s="617" t="n"/>
      <c r="AS59" s="436">
        <f>IF(OR(NOT(ISNUMBER(C59)),NOT(ISNUMBER(AB59))),"",IF(AG59&lt;&gt;"",AG59,AB59)-C59)</f>
        <v/>
      </c>
      <c r="AT59" s="191" t="inlineStr">
        <is>
          <t>Recorded a time in practice but DNS</t>
        </is>
      </c>
      <c r="AU59" s="195">
        <f>IF($B59="","",TEXT($A59,"yyyymmdd")&amp;"_P"&amp;$C59&amp;"_C"&amp;$F59&amp;"_"&amp;TRIM(RIGHT(SUBSTITUTE(TRIM(SUBSTITUTE($L59,CHAR(160)," "))," ",REPT(" ",60)),60))&amp;IF($P59="","","-"&amp;TRIM(RIGHT(SUBSTITUTE(TRIM(SUBSTITUTE($P59,CHAR(160)," "))," ",REPT(" ",60)),60)))&amp;IF($T59="","","-"&amp;TRIM(RIGHT(SUBSTITUTE(TRIM(SUBSTITUTE($T59,CHAR(160)," "))," ",REPT(" ",60)),60)))&amp;".jpg")</f>
        <v/>
      </c>
    </row>
    <row r="60" ht="56" customFormat="1" customHeight="1" s="240">
      <c r="A60" s="243" t="n">
        <v>23654</v>
      </c>
      <c r="B60" s="244" t="inlineStr">
        <is>
          <t>Armstrong 500 4 October, 1964</t>
        </is>
      </c>
      <c r="C60" s="244" t="n">
        <v>1</v>
      </c>
      <c r="D60" s="244" t="inlineStr">
        <is>
          <t>C</t>
        </is>
      </c>
      <c r="E60" s="244" t="n">
        <v>1</v>
      </c>
      <c r="F60" s="244" t="n">
        <v>15</v>
      </c>
      <c r="G60" s="244" t="inlineStr">
        <is>
          <t>Ford Motor Company of Australia</t>
        </is>
      </c>
      <c r="H60" s="244" t="n"/>
      <c r="I60" s="244" t="n"/>
      <c r="J60" s="244" t="inlineStr">
        <is>
          <t>Ford Cortina Mk.I GT</t>
        </is>
      </c>
      <c r="K60" s="244" t="inlineStr">
        <is>
          <t>Ford 1.5</t>
        </is>
      </c>
      <c r="L60" s="244" t="inlineStr">
        <is>
          <t>Bob Jane</t>
        </is>
      </c>
      <c r="M60" s="244" t="inlineStr">
        <is>
          <t>AUS</t>
        </is>
      </c>
      <c r="N60" s="692">
        <f>_xlfn.LET(_xlpm.d,_xlfn.XLOOKUP(L60,'[1]Birth Dates'!$A:$A,'[1]Birth Dates'!$B:$B,"",0),IF(_xlpm.d=0,"",_xlpm.d))</f>
        <v/>
      </c>
      <c r="O60" s="203">
        <f>IF(OR(N60="",A60="",NOT(ISNUMBER(N60)),N60&gt;A60),"",DATEDIF(N60,A60,"Y")&amp;" years, "&amp;DATEDIF(N60,A60,"YM")&amp;" months, "&amp;DATEDIF(N60,A60,"MD")&amp;" days")</f>
        <v/>
      </c>
      <c r="P60" s="244" t="inlineStr">
        <is>
          <t>George Reynolds</t>
        </is>
      </c>
      <c r="Q60" s="244" t="inlineStr">
        <is>
          <t>AUS</t>
        </is>
      </c>
      <c r="R60" s="692">
        <f>_xlfn.LET(_xlpm.d,_xlfn.XLOOKUP(P60,'[1]Birth Dates'!$A:$A,'[1]Birth Dates'!$B:$B,"",0),IF(_xlpm.d=0,"",_xlpm.d))</f>
        <v/>
      </c>
      <c r="S60" s="203">
        <f>IF(OR(R60="",A60="",NOT(ISNUMBER(R60)),R60&gt;A60),"",DATEDIF(R60,A60,"Y")&amp;" years, "&amp;DATEDIF(R60,A60,"YM")&amp;" months, "&amp;DATEDIF(R60,A60,"MD")&amp;" days")</f>
        <v/>
      </c>
      <c r="T60" s="244" t="n"/>
      <c r="U60" s="244" t="n"/>
      <c r="V60" s="692">
        <f>_xlfn.LET(_xlpm.d,_xlfn.XLOOKUP(T60,'[1]Birth Dates'!$A:$A,'[1]Birth Dates'!$B:$B,"",0),IF(_xlpm.d=0,"",_xlpm.d))</f>
        <v/>
      </c>
      <c r="W60" s="203">
        <f>IF(OR(V60="",A60="",NOT(ISNUMBER(V60)),V60&gt;A60),"",DATEDIF(V60,A60,"Y")&amp;" years, "&amp;DATEDIF(V60,A60,"YM")&amp;" months, "&amp;DATEDIF(V60,A60,"MD")&amp;" days")</f>
        <v/>
      </c>
      <c r="X60" s="203" t="n"/>
      <c r="Y60" s="203" t="n"/>
      <c r="Z60" s="203" t="n"/>
      <c r="AA60" s="203" t="n"/>
      <c r="AB60" s="244" t="n"/>
      <c r="AC60" s="244" t="n"/>
      <c r="AD60" s="244" t="n"/>
      <c r="AE60" s="575" t="inlineStr"/>
      <c r="AF60" s="418">
        <f>IF(OR(AE60="",AE60="",AE60=0),"",6.172/(AE60*24))</f>
        <v/>
      </c>
      <c r="AG60" s="245" t="n"/>
      <c r="AH60" s="575" t="inlineStr"/>
      <c r="AI60" s="418">
        <f>IF(OR(AH60="",AH60="",AH60=0),"",6.172/(AH60*24))</f>
        <v/>
      </c>
      <c r="AJ60" s="175">
        <f>IF(AND(ISNUMBER(AB60),ISNUMBER(AG60)),AB60-AG60,"")</f>
        <v/>
      </c>
      <c r="AK60" s="244" t="n"/>
      <c r="AL60" s="244" t="n">
        <v>130</v>
      </c>
      <c r="AM60" s="478" t="n">
        <v>0.31634375</v>
      </c>
      <c r="AN60" s="671">
        <f>IF(OR(AL60="",AM60="",AM60=0),"",AL60*6.172/(AM60*24))</f>
        <v/>
      </c>
      <c r="AO60" s="477">
        <f>IF(AND(AL60=AL59,AM60&lt;&gt;"",AM59&lt;&gt;""),AM60-AM59,"")</f>
        <v/>
      </c>
      <c r="AP60" s="244" t="n"/>
      <c r="AQ60" s="575" t="inlineStr"/>
      <c r="AR60" s="618" t="n"/>
      <c r="AS60" s="436">
        <f>IF(OR(NOT(ISNUMBER(C60)),NOT(ISNUMBER(AB60))),"",IF(AG60&lt;&gt;"",AG60,AB60)-C60)</f>
        <v/>
      </c>
      <c r="AT60" s="201" t="inlineStr">
        <is>
          <t>Unfortunately the ARDC did not record times of the other finishes. Therefore, where two or more cars finished on the same lap, the range of possible outright positions is shown</t>
        </is>
      </c>
      <c r="AU60" s="213">
        <f>IF($B60="","",TEXT($A60,"yyyymmdd")&amp;"_P"&amp;$C60&amp;"_C"&amp;$F60&amp;"_"&amp;TRIM(RIGHT(SUBSTITUTE(TRIM(SUBSTITUTE($L60,CHAR(160)," "))," ",REPT(" ",60)),60))&amp;IF($P60="","","-"&amp;TRIM(RIGHT(SUBSTITUTE(TRIM(SUBSTITUTE($P60,CHAR(160)," "))," ",REPT(" ",60)),60)))&amp;IF($T60="","","-"&amp;TRIM(RIGHT(SUBSTITUTE(TRIM(SUBSTITUTE($T60,CHAR(160)," "))," ",REPT(" ",60)),60)))&amp;".jpg")</f>
        <v/>
      </c>
    </row>
    <row r="61" ht="42" customHeight="1">
      <c r="A61" s="172" t="n">
        <v>23654</v>
      </c>
      <c r="B61" s="203" t="inlineStr">
        <is>
          <t>Armstrong 500 4 October, 1964</t>
        </is>
      </c>
      <c r="C61" s="203" t="n">
        <v>2</v>
      </c>
      <c r="D61" s="203" t="inlineStr">
        <is>
          <t>C</t>
        </is>
      </c>
      <c r="E61" s="203" t="n">
        <v>2</v>
      </c>
      <c r="F61" s="203" t="n">
        <v>18</v>
      </c>
      <c r="G61" s="203" t="inlineStr">
        <is>
          <t>Fairfield Motors Pty Ltd</t>
        </is>
      </c>
      <c r="H61" s="203" t="n"/>
      <c r="I61" s="203" t="n"/>
      <c r="J61" s="203" t="inlineStr">
        <is>
          <t>Ford Cortina Mk.I GT</t>
        </is>
      </c>
      <c r="K61" s="203" t="inlineStr">
        <is>
          <t>Ford 1.5</t>
        </is>
      </c>
      <c r="L61" s="203" t="inlineStr">
        <is>
          <t>Barry Seton</t>
        </is>
      </c>
      <c r="M61" s="203" t="inlineStr">
        <is>
          <t>AUS</t>
        </is>
      </c>
      <c r="N61" s="692">
        <f>_xlfn.LET(_xlpm.d,_xlfn.XLOOKUP(L61,'[1]Birth Dates'!$A:$A,'[1]Birth Dates'!$B:$B,"",0),IF(_xlpm.d=0,"",_xlpm.d))</f>
        <v/>
      </c>
      <c r="O61" s="203">
        <f>IF(OR(N61="",A61="",NOT(ISNUMBER(N61)),N61&gt;A61),"",DATEDIF(N61,A61,"Y")&amp;" years, "&amp;DATEDIF(N61,A61,"YM")&amp;" months, "&amp;DATEDIF(N61,A61,"MD")&amp;" days")</f>
        <v/>
      </c>
      <c r="P61" s="203" t="inlineStr">
        <is>
          <t>Herb Taylor</t>
        </is>
      </c>
      <c r="Q61" s="203" t="inlineStr">
        <is>
          <t>AUS</t>
        </is>
      </c>
      <c r="R61" s="692">
        <f>_xlfn.LET(_xlpm.d,_xlfn.XLOOKUP(P61,'[1]Birth Dates'!$A:$A,'[1]Birth Dates'!$B:$B,"",0),IF(_xlpm.d=0,"",_xlpm.d))</f>
        <v/>
      </c>
      <c r="S61" s="203">
        <f>IF(OR(R61="",A61="",NOT(ISNUMBER(R61)),R61&gt;A61),"",DATEDIF(R61,A61,"Y")&amp;" years, "&amp;DATEDIF(R61,A61,"YM")&amp;" months, "&amp;DATEDIF(R61,A61,"MD")&amp;" days")</f>
        <v/>
      </c>
      <c r="T61" s="203" t="n"/>
      <c r="U61" s="203" t="n"/>
      <c r="V61" s="692">
        <f>_xlfn.LET(_xlpm.d,_xlfn.XLOOKUP(T61,'[1]Birth Dates'!$A:$A,'[1]Birth Dates'!$B:$B,"",0),IF(_xlpm.d=0,"",_xlpm.d))</f>
        <v/>
      </c>
      <c r="W61" s="203">
        <f>IF(OR(V61="",A61="",NOT(ISNUMBER(V61)),V61&gt;A61),"",DATEDIF(V61,A61,"Y")&amp;" years, "&amp;DATEDIF(V61,A61,"YM")&amp;" months, "&amp;DATEDIF(V61,A61,"MD")&amp;" days")</f>
        <v/>
      </c>
      <c r="X61" s="203" t="n"/>
      <c r="Y61" s="203" t="n"/>
      <c r="Z61" s="203" t="n"/>
      <c r="AA61" s="203" t="n"/>
      <c r="AB61" s="203" t="n"/>
      <c r="AC61" s="203" t="n"/>
      <c r="AD61" s="203" t="n"/>
      <c r="AE61" s="476" t="inlineStr"/>
      <c r="AF61" s="418">
        <f>IF(OR(AE61="",AE61="",AE61=0),"",6.172/(AE61*24))</f>
        <v/>
      </c>
      <c r="AG61" s="246" t="n"/>
      <c r="AH61" s="476" t="inlineStr"/>
      <c r="AI61" s="418">
        <f>IF(OR(AH61="",AH61="",AH61=0),"",6.172/(AH61*24))</f>
        <v/>
      </c>
      <c r="AJ61" s="175">
        <f>IF(AND(ISNUMBER(AB61),ISNUMBER(AG61)),AB61-AG61,"")</f>
        <v/>
      </c>
      <c r="AK61" s="203" t="n"/>
      <c r="AL61" s="203" t="n">
        <v>130</v>
      </c>
      <c r="AM61" s="693" t="n"/>
      <c r="AN61" s="671">
        <f>IF(OR(AL61="",AM61="",AM61=0),"",AL61*6.172/(AM61*24))</f>
        <v/>
      </c>
      <c r="AO61" s="477">
        <f>IF(AND(AL61=AL60,AM61&lt;&gt;"",AM60&lt;&gt;""),AM61-AM60,"")</f>
        <v/>
      </c>
      <c r="AP61" s="203" t="n"/>
      <c r="AQ61" s="476" t="inlineStr"/>
      <c r="AR61" s="619" t="n"/>
      <c r="AS61" s="436">
        <f>IF(OR(NOT(ISNUMBER(C61)),NOT(ISNUMBER(AB61))),"",IF(AG61&lt;&gt;"",AG61,AB61)-C61)</f>
        <v/>
      </c>
      <c r="AT61" s="210" t="n"/>
      <c r="AU61" s="206">
        <f>IF($B61="","",TEXT($A61,"yyyymmdd")&amp;"_P"&amp;$C61&amp;"_C"&amp;$F61&amp;"_"&amp;TRIM(RIGHT(SUBSTITUTE(TRIM(SUBSTITUTE($L61,CHAR(160)," "))," ",REPT(" ",60)),60))&amp;IF($P61="","","-"&amp;TRIM(RIGHT(SUBSTITUTE(TRIM(SUBSTITUTE($P61,CHAR(160)," "))," ",REPT(" ",60)),60)))&amp;IF($T61="","","-"&amp;TRIM(RIGHT(SUBSTITUTE(TRIM(SUBSTITUTE($T61,CHAR(160)," "))," ",REPT(" ",60)),60)))&amp;".jpg")</f>
        <v/>
      </c>
    </row>
    <row r="62" ht="42" customHeight="1">
      <c r="A62" s="172" t="n">
        <v>23654</v>
      </c>
      <c r="B62" s="203" t="inlineStr">
        <is>
          <t>Armstrong 500 4 October, 1964</t>
        </is>
      </c>
      <c r="C62" s="203" t="n">
        <v>3</v>
      </c>
      <c r="D62" s="203" t="inlineStr">
        <is>
          <t>C</t>
        </is>
      </c>
      <c r="E62" s="203" t="n">
        <v>3</v>
      </c>
      <c r="F62" s="203" t="n">
        <v>19</v>
      </c>
      <c r="G62" s="203" t="inlineStr">
        <is>
          <t>Ford Motor Company of Australia</t>
        </is>
      </c>
      <c r="H62" s="203" t="n"/>
      <c r="I62" s="203" t="n"/>
      <c r="J62" s="203" t="inlineStr">
        <is>
          <t>Ford Cortina Mk.I GT</t>
        </is>
      </c>
      <c r="K62" s="203" t="n"/>
      <c r="L62" s="203" t="inlineStr">
        <is>
          <t>Harry Firth</t>
        </is>
      </c>
      <c r="M62" s="203" t="inlineStr">
        <is>
          <t>AUS</t>
        </is>
      </c>
      <c r="N62" s="692">
        <f>_xlfn.LET(_xlpm.d,_xlfn.XLOOKUP(L62,'[1]Birth Dates'!$A:$A,'[1]Birth Dates'!$B:$B,"",0),IF(_xlpm.d=0,"",_xlpm.d))</f>
        <v/>
      </c>
      <c r="O62" s="203">
        <f>IF(OR(N62="",A62="",NOT(ISNUMBER(N62)),N62&gt;A62),"",DATEDIF(N62,A62,"Y")&amp;" years, "&amp;DATEDIF(N62,A62,"YM")&amp;" months, "&amp;DATEDIF(N62,A62,"MD")&amp;" days")</f>
        <v/>
      </c>
      <c r="P62" s="203" t="inlineStr">
        <is>
          <t>John Reaburn</t>
        </is>
      </c>
      <c r="Q62" s="203" t="inlineStr">
        <is>
          <t>AUS</t>
        </is>
      </c>
      <c r="R62" s="692">
        <f>_xlfn.LET(_xlpm.d,_xlfn.XLOOKUP(P62,'[1]Birth Dates'!$A:$A,'[1]Birth Dates'!$B:$B,"",0),IF(_xlpm.d=0,"",_xlpm.d))</f>
        <v/>
      </c>
      <c r="S62" s="203">
        <f>IF(OR(R62="",A62="",NOT(ISNUMBER(R62)),R62&gt;A62),"",DATEDIF(R62,A62,"Y")&amp;" years, "&amp;DATEDIF(R62,A62,"YM")&amp;" months, "&amp;DATEDIF(R62,A62,"MD")&amp;" days")</f>
        <v/>
      </c>
      <c r="T62" s="203" t="n"/>
      <c r="U62" s="203" t="n"/>
      <c r="V62" s="692">
        <f>_xlfn.LET(_xlpm.d,_xlfn.XLOOKUP(T62,'[1]Birth Dates'!$A:$A,'[1]Birth Dates'!$B:$B,"",0),IF(_xlpm.d=0,"",_xlpm.d))</f>
        <v/>
      </c>
      <c r="W62" s="203">
        <f>IF(OR(V62="",A62="",NOT(ISNUMBER(V62)),V62&gt;A62),"",DATEDIF(V62,A62,"Y")&amp;" years, "&amp;DATEDIF(V62,A62,"YM")&amp;" months, "&amp;DATEDIF(V62,A62,"MD")&amp;" days")</f>
        <v/>
      </c>
      <c r="X62" s="203" t="n"/>
      <c r="Y62" s="203" t="n"/>
      <c r="Z62" s="203" t="n"/>
      <c r="AA62" s="203" t="n"/>
      <c r="AB62" s="203" t="n"/>
      <c r="AC62" s="203" t="n"/>
      <c r="AD62" s="203" t="n"/>
      <c r="AE62" s="476" t="inlineStr"/>
      <c r="AF62" s="418">
        <f>IF(OR(AE62="",AE62="",AE62=0),"",6.172/(AE62*24))</f>
        <v/>
      </c>
      <c r="AG62" s="246" t="n"/>
      <c r="AH62" s="476" t="inlineStr"/>
      <c r="AI62" s="418">
        <f>IF(OR(AH62="",AH62="",AH62=0),"",6.172/(AH62*24))</f>
        <v/>
      </c>
      <c r="AJ62" s="175">
        <f>IF(AND(ISNUMBER(AB62),ISNUMBER(AG62)),AB62-AG62,"")</f>
        <v/>
      </c>
      <c r="AK62" s="203" t="n"/>
      <c r="AL62" s="203" t="n">
        <v>129</v>
      </c>
      <c r="AM62" s="693" t="n"/>
      <c r="AN62" s="671">
        <f>IF(OR(AL62="",AM62="",AM62=0),"",AL62*6.172/(AM62*24))</f>
        <v/>
      </c>
      <c r="AO62" s="477">
        <f>IF(AND(AL62=AL61,AM62&lt;&gt;"",AM61&lt;&gt;""),AM62-AM61,"")</f>
        <v/>
      </c>
      <c r="AP62" s="203" t="n"/>
      <c r="AQ62" s="476" t="inlineStr"/>
      <c r="AR62" s="619" t="n"/>
      <c r="AS62" s="436">
        <f>IF(OR(NOT(ISNUMBER(C62)),NOT(ISNUMBER(AB62))),"",IF(AG62&lt;&gt;"",AG62,AB62)-C62)</f>
        <v/>
      </c>
      <c r="AT62" s="210" t="n"/>
      <c r="AU62" s="206">
        <f>IF($B62="","",TEXT($A62,"yyyymmdd")&amp;"_P"&amp;$C62&amp;"_C"&amp;$F62&amp;"_"&amp;TRIM(RIGHT(SUBSTITUTE(TRIM(SUBSTITUTE($L62,CHAR(160)," "))," ",REPT(" ",60)),60))&amp;IF($P62="","","-"&amp;TRIM(RIGHT(SUBSTITUTE(TRIM(SUBSTITUTE($P62,CHAR(160)," "))," ",REPT(" ",60)),60)))&amp;IF($T62="","","-"&amp;TRIM(RIGHT(SUBSTITUTE(TRIM(SUBSTITUTE($T62,CHAR(160)," "))," ",REPT(" ",60)),60)))&amp;".jpg")</f>
        <v/>
      </c>
    </row>
    <row r="63" ht="42" customHeight="1">
      <c r="A63" s="172" t="n">
        <v>23654</v>
      </c>
      <c r="B63" s="203" t="inlineStr">
        <is>
          <t>Armstrong 500 4 October, 1964</t>
        </is>
      </c>
      <c r="C63" s="203" t="n">
        <v>4</v>
      </c>
      <c r="D63" s="203" t="inlineStr">
        <is>
          <t>D</t>
        </is>
      </c>
      <c r="E63" s="203" t="n">
        <v>1</v>
      </c>
      <c r="F63" s="203" t="n">
        <v>11</v>
      </c>
      <c r="G63" s="203" t="inlineStr">
        <is>
          <t>Needham's Motors Pty Ltd</t>
        </is>
      </c>
      <c r="H63" s="203" t="n"/>
      <c r="I63" s="203" t="n"/>
      <c r="J63" s="203" t="inlineStr">
        <is>
          <t>Studebaker Lark</t>
        </is>
      </c>
      <c r="K63" s="203" t="n"/>
      <c r="L63" s="203" t="inlineStr">
        <is>
          <t>Warren Weldon</t>
        </is>
      </c>
      <c r="M63" s="203" t="inlineStr">
        <is>
          <t>AUS</t>
        </is>
      </c>
      <c r="N63" s="692">
        <f>_xlfn.LET(_xlpm.d,_xlfn.XLOOKUP(L63,'[1]Birth Dates'!$A:$A,'[1]Birth Dates'!$B:$B,"",0),IF(_xlpm.d=0,"",_xlpm.d))</f>
        <v/>
      </c>
      <c r="O63" s="203">
        <f>IF(OR(N63="",A63="",NOT(ISNUMBER(N63)),N63&gt;A63),"",DATEDIF(N63,A63,"Y")&amp;" years, "&amp;DATEDIF(N63,A63,"YM")&amp;" months, "&amp;DATEDIF(N63,A63,"MD")&amp;" days")</f>
        <v/>
      </c>
      <c r="P63" s="203" t="inlineStr">
        <is>
          <t>Bert Needham</t>
        </is>
      </c>
      <c r="Q63" s="203" t="inlineStr">
        <is>
          <t>AUS</t>
        </is>
      </c>
      <c r="R63" s="692">
        <f>_xlfn.LET(_xlpm.d,_xlfn.XLOOKUP(P63,'[1]Birth Dates'!$A:$A,'[1]Birth Dates'!$B:$B,"",0),IF(_xlpm.d=0,"",_xlpm.d))</f>
        <v/>
      </c>
      <c r="S63" s="203">
        <f>IF(OR(R63="",A63="",NOT(ISNUMBER(R63)),R63&gt;A63),"",DATEDIF(R63,A63,"Y")&amp;" years, "&amp;DATEDIF(R63,A63,"YM")&amp;" months, "&amp;DATEDIF(R63,A63,"MD")&amp;" days")</f>
        <v/>
      </c>
      <c r="T63" s="203" t="n"/>
      <c r="U63" s="203" t="n"/>
      <c r="V63" s="692">
        <f>_xlfn.LET(_xlpm.d,_xlfn.XLOOKUP(T63,'[1]Birth Dates'!$A:$A,'[1]Birth Dates'!$B:$B,"",0),IF(_xlpm.d=0,"",_xlpm.d))</f>
        <v/>
      </c>
      <c r="W63" s="203">
        <f>IF(OR(V63="",A63="",NOT(ISNUMBER(V63)),V63&gt;A63),"",DATEDIF(V63,A63,"Y")&amp;" years, "&amp;DATEDIF(V63,A63,"YM")&amp;" months, "&amp;DATEDIF(V63,A63,"MD")&amp;" days")</f>
        <v/>
      </c>
      <c r="X63" s="203" t="n"/>
      <c r="Y63" s="203" t="n"/>
      <c r="Z63" s="203" t="n"/>
      <c r="AA63" s="203" t="n"/>
      <c r="AB63" s="203" t="n"/>
      <c r="AC63" s="203" t="n"/>
      <c r="AD63" s="203" t="n"/>
      <c r="AE63" s="476" t="inlineStr"/>
      <c r="AF63" s="418">
        <f>IF(OR(AE63="",AE63="",AE63=0),"",6.172/(AE63*24))</f>
        <v/>
      </c>
      <c r="AG63" s="246" t="n"/>
      <c r="AH63" s="476" t="inlineStr"/>
      <c r="AI63" s="418">
        <f>IF(OR(AH63="",AH63="",AH63=0),"",6.172/(AH63*24))</f>
        <v/>
      </c>
      <c r="AJ63" s="175">
        <f>IF(AND(ISNUMBER(AB63),ISNUMBER(AG63)),AB63-AG63,"")</f>
        <v/>
      </c>
      <c r="AK63" s="203" t="n"/>
      <c r="AL63" s="203" t="n">
        <v>128</v>
      </c>
      <c r="AM63" s="693" t="n"/>
      <c r="AN63" s="671">
        <f>IF(OR(AL63="",AM63="",AM63=0),"",AL63*6.172/(AM63*24))</f>
        <v/>
      </c>
      <c r="AO63" s="477">
        <f>IF(AND(AL63=AL62,AM63&lt;&gt;"",AM62&lt;&gt;""),AM63-AM62,"")</f>
        <v/>
      </c>
      <c r="AP63" s="203" t="n"/>
      <c r="AQ63" s="476" t="inlineStr"/>
      <c r="AR63" s="619" t="n"/>
      <c r="AS63" s="436">
        <f>IF(OR(NOT(ISNUMBER(C63)),NOT(ISNUMBER(AB63))),"",IF(AG63&lt;&gt;"",AG63,AB63)-C63)</f>
        <v/>
      </c>
      <c r="AT63" s="210" t="n"/>
      <c r="AU63" s="206">
        <f>IF($B63="","",TEXT($A63,"yyyymmdd")&amp;"_P"&amp;$C63&amp;"_C"&amp;$F63&amp;"_"&amp;TRIM(RIGHT(SUBSTITUTE(TRIM(SUBSTITUTE($L63,CHAR(160)," "))," ",REPT(" ",60)),60))&amp;IF($P63="","","-"&amp;TRIM(RIGHT(SUBSTITUTE(TRIM(SUBSTITUTE($P63,CHAR(160)," "))," ",REPT(" ",60)),60)))&amp;IF($T63="","","-"&amp;TRIM(RIGHT(SUBSTITUTE(TRIM(SUBSTITUTE($T63,CHAR(160)," "))," ",REPT(" ",60)),60)))&amp;".jpg")</f>
        <v/>
      </c>
    </row>
    <row r="64" ht="42" customHeight="1">
      <c r="A64" s="172" t="n">
        <v>23654</v>
      </c>
      <c r="B64" s="203" t="inlineStr">
        <is>
          <t>Armstrong 500 4 October, 1964</t>
        </is>
      </c>
      <c r="C64" s="203" t="n">
        <v>5</v>
      </c>
      <c r="D64" s="203" t="inlineStr">
        <is>
          <t>C</t>
        </is>
      </c>
      <c r="E64" s="203" t="n">
        <v>4</v>
      </c>
      <c r="F64" s="203" t="n">
        <v>22</v>
      </c>
      <c r="G64" s="203" t="inlineStr">
        <is>
          <t>Ron Hodgson Motors Pty Ltd</t>
        </is>
      </c>
      <c r="H64" s="203" t="n"/>
      <c r="I64" s="203" t="n"/>
      <c r="J64" s="203" t="inlineStr">
        <is>
          <t>Ford Cortina Mk.I GT</t>
        </is>
      </c>
      <c r="K64" s="203" t="n"/>
      <c r="L64" s="203" t="inlineStr">
        <is>
          <t>Ron Hodgson</t>
        </is>
      </c>
      <c r="M64" s="203" t="inlineStr">
        <is>
          <t>AUS</t>
        </is>
      </c>
      <c r="N64" s="692">
        <f>_xlfn.LET(_xlpm.d,_xlfn.XLOOKUP(L64,'[1]Birth Dates'!$A:$A,'[1]Birth Dates'!$B:$B,"",0),IF(_xlpm.d=0,"",_xlpm.d))</f>
        <v/>
      </c>
      <c r="O64" s="203">
        <f>IF(OR(N64="",A64="",NOT(ISNUMBER(N64)),N64&gt;A64),"",DATEDIF(N64,A64,"Y")&amp;" years, "&amp;DATEDIF(N64,A64,"YM")&amp;" months, "&amp;DATEDIF(N64,A64,"MD")&amp;" days")</f>
        <v/>
      </c>
      <c r="P64" s="203" t="inlineStr">
        <is>
          <t>John French</t>
        </is>
      </c>
      <c r="Q64" s="203" t="inlineStr">
        <is>
          <t>AUS</t>
        </is>
      </c>
      <c r="R64" s="692">
        <f>_xlfn.LET(_xlpm.d,_xlfn.XLOOKUP(P64,'[1]Birth Dates'!$A:$A,'[1]Birth Dates'!$B:$B,"",0),IF(_xlpm.d=0,"",_xlpm.d))</f>
        <v/>
      </c>
      <c r="S64" s="203">
        <f>IF(OR(R64="",A64="",NOT(ISNUMBER(R64)),R64&gt;A64),"",DATEDIF(R64,A64,"Y")&amp;" years, "&amp;DATEDIF(R64,A64,"YM")&amp;" months, "&amp;DATEDIF(R64,A64,"MD")&amp;" days")</f>
        <v/>
      </c>
      <c r="T64" s="203" t="n"/>
      <c r="U64" s="203" t="n"/>
      <c r="V64" s="692">
        <f>_xlfn.LET(_xlpm.d,_xlfn.XLOOKUP(T64,'[1]Birth Dates'!$A:$A,'[1]Birth Dates'!$B:$B,"",0),IF(_xlpm.d=0,"",_xlpm.d))</f>
        <v/>
      </c>
      <c r="W64" s="203">
        <f>IF(OR(V64="",A64="",NOT(ISNUMBER(V64)),V64&gt;A64),"",DATEDIF(V64,A64,"Y")&amp;" years, "&amp;DATEDIF(V64,A64,"YM")&amp;" months, "&amp;DATEDIF(V64,A64,"MD")&amp;" days")</f>
        <v/>
      </c>
      <c r="X64" s="203" t="n"/>
      <c r="Y64" s="203" t="n"/>
      <c r="Z64" s="203" t="n"/>
      <c r="AA64" s="203" t="n"/>
      <c r="AB64" s="203" t="n"/>
      <c r="AC64" s="203" t="n"/>
      <c r="AD64" s="203" t="n"/>
      <c r="AE64" s="476" t="inlineStr"/>
      <c r="AF64" s="418">
        <f>IF(OR(AE64="",AE64="",AE64=0),"",6.172/(AE64*24))</f>
        <v/>
      </c>
      <c r="AG64" s="246" t="n"/>
      <c r="AH64" s="476" t="inlineStr"/>
      <c r="AI64" s="418">
        <f>IF(OR(AH64="",AH64="",AH64=0),"",6.172/(AH64*24))</f>
        <v/>
      </c>
      <c r="AJ64" s="175">
        <f>IF(AND(ISNUMBER(AB64),ISNUMBER(AG64)),AB64-AG64,"")</f>
        <v/>
      </c>
      <c r="AK64" s="203" t="n"/>
      <c r="AL64" s="203" t="n">
        <v>127</v>
      </c>
      <c r="AM64" s="693" t="n"/>
      <c r="AN64" s="671">
        <f>IF(OR(AL64="",AM64="",AM64=0),"",AL64*6.172/(AM64*24))</f>
        <v/>
      </c>
      <c r="AO64" s="477">
        <f>IF(AND(AL64=AL63,AM64&lt;&gt;"",AM63&lt;&gt;""),AM64-AM63,"")</f>
        <v/>
      </c>
      <c r="AP64" s="203" t="n"/>
      <c r="AQ64" s="476" t="inlineStr"/>
      <c r="AR64" s="619" t="n"/>
      <c r="AS64" s="436">
        <f>IF(OR(NOT(ISNUMBER(C64)),NOT(ISNUMBER(AB64))),"",IF(AG64&lt;&gt;"",AG64,AB64)-C64)</f>
        <v/>
      </c>
      <c r="AT64" s="210" t="n"/>
      <c r="AU64" s="206">
        <f>IF($B64="","",TEXT($A64,"yyyymmdd")&amp;"_P"&amp;$C64&amp;"_C"&amp;$F64&amp;"_"&amp;TRIM(RIGHT(SUBSTITUTE(TRIM(SUBSTITUTE($L64,CHAR(160)," "))," ",REPT(" ",60)),60))&amp;IF($P64="","","-"&amp;TRIM(RIGHT(SUBSTITUTE(TRIM(SUBSTITUTE($P64,CHAR(160)," "))," ",REPT(" ",60)),60)))&amp;IF($T64="","","-"&amp;TRIM(RIGHT(SUBSTITUTE(TRIM(SUBSTITUTE($T64,CHAR(160)," "))," ",REPT(" ",60)),60)))&amp;".jpg")</f>
        <v/>
      </c>
    </row>
    <row r="65" ht="42" customHeight="1">
      <c r="A65" s="172" t="n">
        <v>23654</v>
      </c>
      <c r="B65" s="203" t="inlineStr">
        <is>
          <t>Armstrong 500 4 October, 1964</t>
        </is>
      </c>
      <c r="C65" s="203" t="n">
        <v>6</v>
      </c>
      <c r="D65" s="203" t="inlineStr">
        <is>
          <t>C</t>
        </is>
      </c>
      <c r="E65" s="203" t="n">
        <v>5</v>
      </c>
      <c r="F65" s="203" t="n">
        <v>21</v>
      </c>
      <c r="G65" s="203" t="inlineStr">
        <is>
          <t>Ford Motor Company of Australia</t>
        </is>
      </c>
      <c r="H65" s="203" t="n"/>
      <c r="I65" s="203" t="n"/>
      <c r="J65" s="203" t="inlineStr">
        <is>
          <t>Ford Cortina Mk.I GT</t>
        </is>
      </c>
      <c r="K65" s="203" t="n"/>
      <c r="L65" s="203" t="inlineStr">
        <is>
          <t>Ian Geoghegan</t>
        </is>
      </c>
      <c r="M65" s="203" t="inlineStr">
        <is>
          <t>AUS</t>
        </is>
      </c>
      <c r="N65" s="692">
        <f>_xlfn.LET(_xlpm.d,_xlfn.XLOOKUP(L65,'[1]Birth Dates'!$A:$A,'[1]Birth Dates'!$B:$B,"",0),IF(_xlpm.d=0,"",_xlpm.d))</f>
        <v/>
      </c>
      <c r="O65" s="203">
        <f>IF(OR(N65="",A65="",NOT(ISNUMBER(N65)),N65&gt;A65),"",DATEDIF(N65,A65,"Y")&amp;" years, "&amp;DATEDIF(N65,A65,"YM")&amp;" months, "&amp;DATEDIF(N65,A65,"MD")&amp;" days")</f>
        <v/>
      </c>
      <c r="P65" s="203" t="inlineStr">
        <is>
          <t>Leo Geoghegan</t>
        </is>
      </c>
      <c r="Q65" s="203" t="inlineStr">
        <is>
          <t>AUS</t>
        </is>
      </c>
      <c r="R65" s="692">
        <f>_xlfn.LET(_xlpm.d,_xlfn.XLOOKUP(P65,'[1]Birth Dates'!$A:$A,'[1]Birth Dates'!$B:$B,"",0),IF(_xlpm.d=0,"",_xlpm.d))</f>
        <v/>
      </c>
      <c r="S65" s="203">
        <f>IF(OR(R65="",A65="",NOT(ISNUMBER(R65)),R65&gt;A65),"",DATEDIF(R65,A65,"Y")&amp;" years, "&amp;DATEDIF(R65,A65,"YM")&amp;" months, "&amp;DATEDIF(R65,A65,"MD")&amp;" days")</f>
        <v/>
      </c>
      <c r="T65" s="203" t="n"/>
      <c r="U65" s="203" t="n"/>
      <c r="V65" s="692">
        <f>_xlfn.LET(_xlpm.d,_xlfn.XLOOKUP(T65,'[1]Birth Dates'!$A:$A,'[1]Birth Dates'!$B:$B,"",0),IF(_xlpm.d=0,"",_xlpm.d))</f>
        <v/>
      </c>
      <c r="W65" s="203">
        <f>IF(OR(V65="",A65="",NOT(ISNUMBER(V65)),V65&gt;A65),"",DATEDIF(V65,A65,"Y")&amp;" years, "&amp;DATEDIF(V65,A65,"YM")&amp;" months, "&amp;DATEDIF(V65,A65,"MD")&amp;" days")</f>
        <v/>
      </c>
      <c r="X65" s="203" t="n"/>
      <c r="Y65" s="203" t="n"/>
      <c r="Z65" s="203" t="n"/>
      <c r="AA65" s="203" t="n"/>
      <c r="AB65" s="203" t="n"/>
      <c r="AC65" s="203" t="n"/>
      <c r="AD65" s="203" t="n"/>
      <c r="AE65" s="476" t="inlineStr"/>
      <c r="AF65" s="418">
        <f>IF(OR(AE65="",AE65="",AE65=0),"",6.172/(AE65*24))</f>
        <v/>
      </c>
      <c r="AG65" s="246" t="n"/>
      <c r="AH65" s="476" t="inlineStr"/>
      <c r="AI65" s="418">
        <f>IF(OR(AH65="",AH65="",AH65=0),"",6.172/(AH65*24))</f>
        <v/>
      </c>
      <c r="AJ65" s="175">
        <f>IF(AND(ISNUMBER(AB65),ISNUMBER(AG65)),AB65-AG65,"")</f>
        <v/>
      </c>
      <c r="AK65" s="203" t="n"/>
      <c r="AL65" s="203" t="n">
        <v>127</v>
      </c>
      <c r="AM65" s="693" t="n"/>
      <c r="AN65" s="671">
        <f>IF(OR(AL65="",AM65="",AM65=0),"",AL65*6.172/(AM65*24))</f>
        <v/>
      </c>
      <c r="AO65" s="477">
        <f>IF(AND(AL65=AL64,AM65&lt;&gt;"",AM64&lt;&gt;""),AM65-AM64,"")</f>
        <v/>
      </c>
      <c r="AP65" s="203" t="n"/>
      <c r="AQ65" s="476" t="inlineStr">
        <is>
          <t>3:21.3000</t>
        </is>
      </c>
      <c r="AR65" s="418">
        <f>IF(OR(AQ65="",AQ65="",AQ65=0),"",6.172/(AQ65*24))</f>
        <v/>
      </c>
      <c r="AS65" s="436">
        <f>IF(OR(NOT(ISNUMBER(C65)),NOT(ISNUMBER(AB65))),"",IF(AG65&lt;&gt;"",AG65,AB65)-C65)</f>
        <v/>
      </c>
      <c r="AT65" s="210" t="n"/>
      <c r="AU65" s="206">
        <f>IF($B65="","",TEXT($A65,"yyyymmdd")&amp;"_P"&amp;$C65&amp;"_C"&amp;$F65&amp;"_"&amp;TRIM(RIGHT(SUBSTITUTE(TRIM(SUBSTITUTE($L65,CHAR(160)," "))," ",REPT(" ",60)),60))&amp;IF($P65="","","-"&amp;TRIM(RIGHT(SUBSTITUTE(TRIM(SUBSTITUTE($P65,CHAR(160)," "))," ",REPT(" ",60)),60)))&amp;IF($T65="","","-"&amp;TRIM(RIGHT(SUBSTITUTE(TRIM(SUBSTITUTE($T65,CHAR(160)," "))," ",REPT(" ",60)),60)))&amp;".jpg")</f>
        <v/>
      </c>
    </row>
    <row r="66" ht="42" customHeight="1">
      <c r="A66" s="172" t="n">
        <v>23654</v>
      </c>
      <c r="B66" s="203" t="inlineStr">
        <is>
          <t>Armstrong 500 4 October, 1964</t>
        </is>
      </c>
      <c r="C66" s="203" t="n">
        <v>7</v>
      </c>
      <c r="D66" s="203" t="inlineStr">
        <is>
          <t>C</t>
        </is>
      </c>
      <c r="E66" s="203" t="n">
        <v>6</v>
      </c>
      <c r="F66" s="203" t="n">
        <v>20</v>
      </c>
      <c r="G66" s="203" t="inlineStr">
        <is>
          <t>Frank Delandro Pty Ltd</t>
        </is>
      </c>
      <c r="H66" s="203" t="n"/>
      <c r="I66" s="203" t="n"/>
      <c r="J66" s="203" t="inlineStr">
        <is>
          <t>Ford Cortina Mk.I GT</t>
        </is>
      </c>
      <c r="K66" s="203" t="n"/>
      <c r="L66" s="203" t="inlineStr">
        <is>
          <t>Bruce McPhee</t>
        </is>
      </c>
      <c r="M66" s="203" t="inlineStr">
        <is>
          <t>AUS</t>
        </is>
      </c>
      <c r="N66" s="692">
        <f>_xlfn.LET(_xlpm.d,_xlfn.XLOOKUP(L66,'[1]Birth Dates'!$A:$A,'[1]Birth Dates'!$B:$B,"",0),IF(_xlpm.d=0,"",_xlpm.d))</f>
        <v/>
      </c>
      <c r="O66" s="203">
        <f>IF(OR(N66="",A66="",NOT(ISNUMBER(N66)),N66&gt;A66),"",DATEDIF(N66,A66,"Y")&amp;" years, "&amp;DATEDIF(N66,A66,"YM")&amp;" months, "&amp;DATEDIF(N66,A66,"MD")&amp;" days")</f>
        <v/>
      </c>
      <c r="P66" s="203" t="inlineStr">
        <is>
          <t>Barry Mulholland</t>
        </is>
      </c>
      <c r="Q66" s="203" t="inlineStr">
        <is>
          <t>AUS</t>
        </is>
      </c>
      <c r="R66" s="692">
        <f>_xlfn.LET(_xlpm.d,_xlfn.XLOOKUP(P66,'[1]Birth Dates'!$A:$A,'[1]Birth Dates'!$B:$B,"",0),IF(_xlpm.d=0,"",_xlpm.d))</f>
        <v/>
      </c>
      <c r="S66" s="203">
        <f>IF(OR(R66="",A66="",NOT(ISNUMBER(R66)),R66&gt;A66),"",DATEDIF(R66,A66,"Y")&amp;" years, "&amp;DATEDIF(R66,A66,"YM")&amp;" months, "&amp;DATEDIF(R66,A66,"MD")&amp;" days")</f>
        <v/>
      </c>
      <c r="T66" s="203" t="n"/>
      <c r="U66" s="203" t="n"/>
      <c r="V66" s="692">
        <f>_xlfn.LET(_xlpm.d,_xlfn.XLOOKUP(T66,'[1]Birth Dates'!$A:$A,'[1]Birth Dates'!$B:$B,"",0),IF(_xlpm.d=0,"",_xlpm.d))</f>
        <v/>
      </c>
      <c r="W66" s="203">
        <f>IF(OR(V66="",A66="",NOT(ISNUMBER(V66)),V66&gt;A66),"",DATEDIF(V66,A66,"Y")&amp;" years, "&amp;DATEDIF(V66,A66,"YM")&amp;" months, "&amp;DATEDIF(V66,A66,"MD")&amp;" days")</f>
        <v/>
      </c>
      <c r="X66" s="203" t="n"/>
      <c r="Y66" s="203" t="n"/>
      <c r="Z66" s="203" t="n"/>
      <c r="AA66" s="203" t="n"/>
      <c r="AB66" s="203" t="n"/>
      <c r="AC66" s="203" t="n"/>
      <c r="AD66" s="203" t="n"/>
      <c r="AE66" s="476" t="inlineStr"/>
      <c r="AF66" s="418">
        <f>IF(OR(AE66="",AE66="",AE66=0),"",6.172/(AE66*24))</f>
        <v/>
      </c>
      <c r="AG66" s="246" t="n"/>
      <c r="AH66" s="476" t="inlineStr"/>
      <c r="AI66" s="418">
        <f>IF(OR(AH66="",AH66="",AH66=0),"",6.172/(AH66*24))</f>
        <v/>
      </c>
      <c r="AJ66" s="175">
        <f>IF(AND(ISNUMBER(AB66),ISNUMBER(AG66)),AB66-AG66,"")</f>
        <v/>
      </c>
      <c r="AK66" s="203" t="n"/>
      <c r="AL66" s="203" t="n">
        <v>126</v>
      </c>
      <c r="AM66" s="693" t="n"/>
      <c r="AN66" s="671">
        <f>IF(OR(AL66="",AM66="",AM66=0),"",AL66*6.172/(AM66*24))</f>
        <v/>
      </c>
      <c r="AO66" s="477">
        <f>IF(AND(AL66=AL65,AM66&lt;&gt;"",AM65&lt;&gt;""),AM66-AM65,"")</f>
        <v/>
      </c>
      <c r="AP66" s="203" t="n"/>
      <c r="AQ66" s="476" t="inlineStr"/>
      <c r="AR66" s="418">
        <f>IF(OR(AQ66="",AQ66="",AQ66=0),"",6.172/(AQ66*24))</f>
        <v/>
      </c>
      <c r="AS66" s="436">
        <f>IF(OR(NOT(ISNUMBER(C66)),NOT(ISNUMBER(AB66))),"",IF(AG66&lt;&gt;"",AG66,AB66)-C66)</f>
        <v/>
      </c>
      <c r="AT66" s="210" t="n"/>
      <c r="AU66" s="206">
        <f>IF($B66="","",TEXT($A66,"yyyymmdd")&amp;"_P"&amp;$C66&amp;"_C"&amp;$F66&amp;"_"&amp;TRIM(RIGHT(SUBSTITUTE(TRIM(SUBSTITUTE($L66,CHAR(160)," "))," ",REPT(" ",60)),60))&amp;IF($P66="","","-"&amp;TRIM(RIGHT(SUBSTITUTE(TRIM(SUBSTITUTE($P66,CHAR(160)," "))," ",REPT(" ",60)),60)))&amp;IF($T66="","","-"&amp;TRIM(RIGHT(SUBSTITUTE(TRIM(SUBSTITUTE($T66,CHAR(160)," "))," ",REPT(" ",60)),60)))&amp;".jpg")</f>
        <v/>
      </c>
    </row>
    <row r="67" ht="42" customHeight="1">
      <c r="A67" s="172" t="n">
        <v>23654</v>
      </c>
      <c r="B67" s="203" t="inlineStr">
        <is>
          <t>Armstrong 500 4 October, 1964</t>
        </is>
      </c>
      <c r="C67" s="203" t="n">
        <v>8</v>
      </c>
      <c r="D67" s="203" t="inlineStr">
        <is>
          <t>D</t>
        </is>
      </c>
      <c r="E67" s="203" t="n">
        <v>2</v>
      </c>
      <c r="F67" s="203" t="n">
        <v>8</v>
      </c>
      <c r="G67" s="203" t="inlineStr">
        <is>
          <t>Canada Cycle &amp; Motor Co (Sales) Pty Ltd</t>
        </is>
      </c>
      <c r="H67" s="203" t="n"/>
      <c r="I67" s="203" t="n"/>
      <c r="J67" s="203" t="inlineStr">
        <is>
          <t>Studebaker Lark</t>
        </is>
      </c>
      <c r="K67" s="203" t="n"/>
      <c r="L67" s="203" t="inlineStr">
        <is>
          <t>Fred Sutherland</t>
        </is>
      </c>
      <c r="M67" s="203" t="inlineStr">
        <is>
          <t>AUS</t>
        </is>
      </c>
      <c r="N67" s="692">
        <f>_xlfn.LET(_xlpm.d,_xlfn.XLOOKUP(L67,'[1]Birth Dates'!$A:$A,'[1]Birth Dates'!$B:$B,"",0),IF(_xlpm.d=0,"",_xlpm.d))</f>
        <v/>
      </c>
      <c r="O67" s="203">
        <f>IF(OR(N67="",A67="",NOT(ISNUMBER(N67)),N67&gt;A67),"",DATEDIF(N67,A67,"Y")&amp;" years, "&amp;DATEDIF(N67,A67,"YM")&amp;" months, "&amp;DATEDIF(N67,A67,"MD")&amp;" days")</f>
        <v/>
      </c>
      <c r="P67" s="203" t="inlineStr">
        <is>
          <t>Allan Mottram</t>
        </is>
      </c>
      <c r="Q67" s="203" t="inlineStr">
        <is>
          <t>AUS</t>
        </is>
      </c>
      <c r="R67" s="692">
        <f>_xlfn.LET(_xlpm.d,_xlfn.XLOOKUP(P67,'[1]Birth Dates'!$A:$A,'[1]Birth Dates'!$B:$B,"",0),IF(_xlpm.d=0,"",_xlpm.d))</f>
        <v/>
      </c>
      <c r="S67" s="203">
        <f>IF(OR(R67="",A67="",NOT(ISNUMBER(R67)),R67&gt;A67),"",DATEDIF(R67,A67,"Y")&amp;" years, "&amp;DATEDIF(R67,A67,"YM")&amp;" months, "&amp;DATEDIF(R67,A67,"MD")&amp;" days")</f>
        <v/>
      </c>
      <c r="T67" s="203" t="n"/>
      <c r="U67" s="203" t="n"/>
      <c r="V67" s="692">
        <f>_xlfn.LET(_xlpm.d,_xlfn.XLOOKUP(T67,'[1]Birth Dates'!$A:$A,'[1]Birth Dates'!$B:$B,"",0),IF(_xlpm.d=0,"",_xlpm.d))</f>
        <v/>
      </c>
      <c r="W67" s="203">
        <f>IF(OR(V67="",A67="",NOT(ISNUMBER(V67)),V67&gt;A67),"",DATEDIF(V67,A67,"Y")&amp;" years, "&amp;DATEDIF(V67,A67,"YM")&amp;" months, "&amp;DATEDIF(V67,A67,"MD")&amp;" days")</f>
        <v/>
      </c>
      <c r="X67" s="203" t="n"/>
      <c r="Y67" s="203" t="n"/>
      <c r="Z67" s="203" t="n"/>
      <c r="AA67" s="203" t="n"/>
      <c r="AB67" s="203" t="n"/>
      <c r="AC67" s="203" t="n"/>
      <c r="AD67" s="203" t="n"/>
      <c r="AE67" s="476" t="inlineStr"/>
      <c r="AF67" s="418">
        <f>IF(OR(AE67="",AE67="",AE67=0),"",6.172/(AE67*24))</f>
        <v/>
      </c>
      <c r="AG67" s="246" t="n"/>
      <c r="AH67" s="476" t="inlineStr"/>
      <c r="AI67" s="418">
        <f>IF(OR(AH67="",AH67="",AH67=0),"",6.172/(AH67*24))</f>
        <v/>
      </c>
      <c r="AJ67" s="175">
        <f>IF(AND(ISNUMBER(AB67),ISNUMBER(AG67)),AB67-AG67,"")</f>
        <v/>
      </c>
      <c r="AK67" s="203" t="n"/>
      <c r="AL67" s="203" t="n">
        <v>126</v>
      </c>
      <c r="AM67" s="693" t="n"/>
      <c r="AN67" s="671">
        <f>IF(OR(AL67="",AM67="",AM67=0),"",AL67*6.172/(AM67*24))</f>
        <v/>
      </c>
      <c r="AO67" s="477">
        <f>IF(AND(AL67=AL66,AM67&lt;&gt;"",AM66&lt;&gt;""),AM67-AM66,"")</f>
        <v/>
      </c>
      <c r="AP67" s="203" t="n"/>
      <c r="AQ67" s="476" t="inlineStr"/>
      <c r="AR67" s="418">
        <f>IF(OR(AQ67="",AQ67="",AQ67=0),"",6.172/(AQ67*24))</f>
        <v/>
      </c>
      <c r="AS67" s="436">
        <f>IF(OR(NOT(ISNUMBER(C67)),NOT(ISNUMBER(AB67))),"",IF(AG67&lt;&gt;"",AG67,AB67)-C67)</f>
        <v/>
      </c>
      <c r="AT67" s="210" t="n"/>
      <c r="AU67" s="206">
        <f>IF($B67="","",TEXT($A67,"yyyymmdd")&amp;"_P"&amp;$C67&amp;"_C"&amp;$F67&amp;"_"&amp;TRIM(RIGHT(SUBSTITUTE(TRIM(SUBSTITUTE($L67,CHAR(160)," "))," ",REPT(" ",60)),60))&amp;IF($P67="","","-"&amp;TRIM(RIGHT(SUBSTITUTE(TRIM(SUBSTITUTE($P67,CHAR(160)," "))," ",REPT(" ",60)),60)))&amp;IF($T67="","","-"&amp;TRIM(RIGHT(SUBSTITUTE(TRIM(SUBSTITUTE($T67,CHAR(160)," "))," ",REPT(" ",60)),60)))&amp;".jpg")</f>
        <v/>
      </c>
    </row>
    <row r="68" ht="42" customHeight="1">
      <c r="A68" s="172" t="n">
        <v>23654</v>
      </c>
      <c r="B68" s="203" t="inlineStr">
        <is>
          <t>Armstrong 500 4 October, 1964</t>
        </is>
      </c>
      <c r="C68" s="203" t="n">
        <v>9</v>
      </c>
      <c r="D68" s="203" t="inlineStr">
        <is>
          <t>B</t>
        </is>
      </c>
      <c r="E68" s="203" t="n">
        <v>1</v>
      </c>
      <c r="F68" s="203" t="n">
        <v>26</v>
      </c>
      <c r="G68" s="203" t="inlineStr">
        <is>
          <t>Ron Ward Pty Ltd</t>
        </is>
      </c>
      <c r="H68" s="203" t="n"/>
      <c r="I68" s="203" t="n"/>
      <c r="J68" s="203" t="inlineStr">
        <is>
          <t>Morris Cooper</t>
        </is>
      </c>
      <c r="K68" s="203" t="n"/>
      <c r="L68" s="203" t="inlineStr">
        <is>
          <t>Bruce Maher</t>
        </is>
      </c>
      <c r="M68" s="203" t="inlineStr">
        <is>
          <t>AUS</t>
        </is>
      </c>
      <c r="N68" s="692">
        <f>_xlfn.LET(_xlpm.d,_xlfn.XLOOKUP(L68,'[1]Birth Dates'!$A:$A,'[1]Birth Dates'!$B:$B,"",0),IF(_xlpm.d=0,"",_xlpm.d))</f>
        <v/>
      </c>
      <c r="O68" s="203">
        <f>IF(OR(N68="",A68="",NOT(ISNUMBER(N68)),N68&gt;A68),"",DATEDIF(N68,A68,"Y")&amp;" years, "&amp;DATEDIF(N68,A68,"YM")&amp;" months, "&amp;DATEDIF(N68,A68,"MD")&amp;" days")</f>
        <v/>
      </c>
      <c r="P68" s="203" t="inlineStr">
        <is>
          <t>Charlie Smith</t>
        </is>
      </c>
      <c r="Q68" s="203" t="inlineStr">
        <is>
          <t>AUS</t>
        </is>
      </c>
      <c r="R68" s="692">
        <f>_xlfn.LET(_xlpm.d,_xlfn.XLOOKUP(P68,'[1]Birth Dates'!$A:$A,'[1]Birth Dates'!$B:$B,"",0),IF(_xlpm.d=0,"",_xlpm.d))</f>
        <v/>
      </c>
      <c r="S68" s="203">
        <f>IF(OR(R68="",A68="",NOT(ISNUMBER(R68)),R68&gt;A68),"",DATEDIF(R68,A68,"Y")&amp;" years, "&amp;DATEDIF(R68,A68,"YM")&amp;" months, "&amp;DATEDIF(R68,A68,"MD")&amp;" days")</f>
        <v/>
      </c>
      <c r="T68" s="203" t="n"/>
      <c r="U68" s="203" t="n"/>
      <c r="V68" s="692">
        <f>_xlfn.LET(_xlpm.d,_xlfn.XLOOKUP(T68,'[1]Birth Dates'!$A:$A,'[1]Birth Dates'!$B:$B,"",0),IF(_xlpm.d=0,"",_xlpm.d))</f>
        <v/>
      </c>
      <c r="W68" s="203">
        <f>IF(OR(V68="",A68="",NOT(ISNUMBER(V68)),V68&gt;A68),"",DATEDIF(V68,A68,"Y")&amp;" years, "&amp;DATEDIF(V68,A68,"YM")&amp;" months, "&amp;DATEDIF(V68,A68,"MD")&amp;" days")</f>
        <v/>
      </c>
      <c r="X68" s="203" t="n"/>
      <c r="Y68" s="203" t="n"/>
      <c r="Z68" s="203" t="n"/>
      <c r="AA68" s="203" t="n"/>
      <c r="AB68" s="203" t="n"/>
      <c r="AC68" s="203" t="n"/>
      <c r="AD68" s="203" t="n"/>
      <c r="AE68" s="476" t="inlineStr"/>
      <c r="AF68" s="418">
        <f>IF(OR(AE68="",AE68="",AE68=0),"",6.172/(AE68*24))</f>
        <v/>
      </c>
      <c r="AG68" s="246" t="n"/>
      <c r="AH68" s="476" t="inlineStr"/>
      <c r="AI68" s="418">
        <f>IF(OR(AH68="",AH68="",AH68=0),"",6.172/(AH68*24))</f>
        <v/>
      </c>
      <c r="AJ68" s="175">
        <f>IF(AND(ISNUMBER(AB68),ISNUMBER(AG68)),AB68-AG68,"")</f>
        <v/>
      </c>
      <c r="AK68" s="203" t="n"/>
      <c r="AL68" s="203" t="n">
        <v>124</v>
      </c>
      <c r="AM68" s="693" t="n"/>
      <c r="AN68" s="671">
        <f>IF(OR(AL68="",AM68="",AM68=0),"",AL68*6.172/(AM68*24))</f>
        <v/>
      </c>
      <c r="AO68" s="477">
        <f>IF(AND(AL68=AL67,AM68&lt;&gt;"",AM67&lt;&gt;""),AM68-AM67,"")</f>
        <v/>
      </c>
      <c r="AP68" s="203" t="n"/>
      <c r="AQ68" s="476" t="inlineStr"/>
      <c r="AR68" s="418">
        <f>IF(OR(AQ68="",AQ68="",AQ68=0),"",6.172/(AQ68*24))</f>
        <v/>
      </c>
      <c r="AS68" s="436">
        <f>IF(OR(NOT(ISNUMBER(C68)),NOT(ISNUMBER(AB68))),"",IF(AG68&lt;&gt;"",AG68,AB68)-C68)</f>
        <v/>
      </c>
      <c r="AT68" s="210" t="n"/>
      <c r="AU68" s="206">
        <f>IF($B68="","",TEXT($A68,"yyyymmdd")&amp;"_P"&amp;$C68&amp;"_C"&amp;$F68&amp;"_"&amp;TRIM(RIGHT(SUBSTITUTE(TRIM(SUBSTITUTE($L68,CHAR(160)," "))," ",REPT(" ",60)),60))&amp;IF($P68="","","-"&amp;TRIM(RIGHT(SUBSTITUTE(TRIM(SUBSTITUTE($P68,CHAR(160)," "))," ",REPT(" ",60)),60)))&amp;IF($T68="","","-"&amp;TRIM(RIGHT(SUBSTITUTE(TRIM(SUBSTITUTE($T68,CHAR(160)," "))," ",REPT(" ",60)),60)))&amp;".jpg")</f>
        <v/>
      </c>
    </row>
    <row r="69" ht="42" customHeight="1">
      <c r="A69" s="172" t="n">
        <v>23654</v>
      </c>
      <c r="B69" s="203" t="inlineStr">
        <is>
          <t>Armstrong 500 4 October, 1964</t>
        </is>
      </c>
      <c r="C69" s="203" t="n">
        <v>10</v>
      </c>
      <c r="D69" s="203" t="inlineStr">
        <is>
          <t>D</t>
        </is>
      </c>
      <c r="E69" s="203" t="n">
        <v>3</v>
      </c>
      <c r="F69" s="203" t="n">
        <v>9</v>
      </c>
      <c r="G69" s="203" t="inlineStr">
        <is>
          <t>Buckle Motors</t>
        </is>
      </c>
      <c r="H69" s="203" t="n"/>
      <c r="I69" s="203" t="n"/>
      <c r="J69" s="203" t="inlineStr">
        <is>
          <t>Citroën ID19</t>
        </is>
      </c>
      <c r="K69" s="203" t="inlineStr">
        <is>
          <t>Citroen 1.9</t>
        </is>
      </c>
      <c r="L69" s="203" t="inlineStr">
        <is>
          <t>Brian Foley</t>
        </is>
      </c>
      <c r="M69" s="203" t="inlineStr">
        <is>
          <t>AUS</t>
        </is>
      </c>
      <c r="N69" s="692">
        <f>_xlfn.LET(_xlpm.d,_xlfn.XLOOKUP(L69,'[1]Birth Dates'!$A:$A,'[1]Birth Dates'!$B:$B,"",0),IF(_xlpm.d=0,"",_xlpm.d))</f>
        <v/>
      </c>
      <c r="O69" s="203">
        <f>IF(OR(N69="",A69="",NOT(ISNUMBER(N69)),N69&gt;A69),"",DATEDIF(N69,A69,"Y")&amp;" years, "&amp;DATEDIF(N69,A69,"YM")&amp;" months, "&amp;DATEDIF(N69,A69,"MD")&amp;" days")</f>
        <v/>
      </c>
      <c r="P69" s="203" t="inlineStr">
        <is>
          <t>Bill Buckle</t>
        </is>
      </c>
      <c r="Q69" s="203" t="inlineStr">
        <is>
          <t>AUS</t>
        </is>
      </c>
      <c r="R69" s="692">
        <f>_xlfn.LET(_xlpm.d,_xlfn.XLOOKUP(P69,'[1]Birth Dates'!$A:$A,'[1]Birth Dates'!$B:$B,"",0),IF(_xlpm.d=0,"",_xlpm.d))</f>
        <v/>
      </c>
      <c r="S69" s="203">
        <f>IF(OR(R69="",A69="",NOT(ISNUMBER(R69)),R69&gt;A69),"",DATEDIF(R69,A69,"Y")&amp;" years, "&amp;DATEDIF(R69,A69,"YM")&amp;" months, "&amp;DATEDIF(R69,A69,"MD")&amp;" days")</f>
        <v/>
      </c>
      <c r="T69" s="203" t="n"/>
      <c r="U69" s="203" t="n"/>
      <c r="V69" s="692">
        <f>_xlfn.LET(_xlpm.d,_xlfn.XLOOKUP(T69,'[1]Birth Dates'!$A:$A,'[1]Birth Dates'!$B:$B,"",0),IF(_xlpm.d=0,"",_xlpm.d))</f>
        <v/>
      </c>
      <c r="W69" s="203">
        <f>IF(OR(V69="",A69="",NOT(ISNUMBER(V69)),V69&gt;A69),"",DATEDIF(V69,A69,"Y")&amp;" years, "&amp;DATEDIF(V69,A69,"YM")&amp;" months, "&amp;DATEDIF(V69,A69,"MD")&amp;" days")</f>
        <v/>
      </c>
      <c r="X69" s="203" t="n"/>
      <c r="Y69" s="203" t="n"/>
      <c r="Z69" s="203" t="n"/>
      <c r="AA69" s="203" t="n"/>
      <c r="AB69" s="203" t="n"/>
      <c r="AC69" s="203" t="n"/>
      <c r="AD69" s="203" t="n"/>
      <c r="AE69" s="476" t="inlineStr"/>
      <c r="AF69" s="418">
        <f>IF(OR(AE69="",AE69="",AE69=0),"",6.172/(AE69*24))</f>
        <v/>
      </c>
      <c r="AG69" s="246" t="n"/>
      <c r="AH69" s="476" t="inlineStr"/>
      <c r="AI69" s="418">
        <f>IF(OR(AH69="",AH69="",AH69=0),"",6.172/(AH69*24))</f>
        <v/>
      </c>
      <c r="AJ69" s="175">
        <f>IF(AND(ISNUMBER(AB69),ISNUMBER(AG69)),AB69-AG69,"")</f>
        <v/>
      </c>
      <c r="AK69" s="203" t="n"/>
      <c r="AL69" s="203" t="n">
        <v>124</v>
      </c>
      <c r="AM69" s="693" t="n"/>
      <c r="AN69" s="671">
        <f>IF(OR(AL69="",AM69="",AM69=0),"",AL69*6.172/(AM69*24))</f>
        <v/>
      </c>
      <c r="AO69" s="477">
        <f>IF(AND(AL69=AL68,AM69&lt;&gt;"",AM68&lt;&gt;""),AM69-AM68,"")</f>
        <v/>
      </c>
      <c r="AP69" s="203" t="n"/>
      <c r="AQ69" s="476" t="inlineStr"/>
      <c r="AR69" s="418">
        <f>IF(OR(AQ69="",AQ69="",AQ69=0),"",6.172/(AQ69*24))</f>
        <v/>
      </c>
      <c r="AS69" s="436">
        <f>IF(OR(NOT(ISNUMBER(C69)),NOT(ISNUMBER(AB69))),"",IF(AG69&lt;&gt;"",AG69,AB69)-C69)</f>
        <v/>
      </c>
      <c r="AT69" s="210" t="n"/>
      <c r="AU69" s="206">
        <f>IF($B69="","",TEXT($A69,"yyyymmdd")&amp;"_P"&amp;$C69&amp;"_C"&amp;$F69&amp;"_"&amp;TRIM(RIGHT(SUBSTITUTE(TRIM(SUBSTITUTE($L69,CHAR(160)," "))," ",REPT(" ",60)),60))&amp;IF($P69="","","-"&amp;TRIM(RIGHT(SUBSTITUTE(TRIM(SUBSTITUTE($P69,CHAR(160)," "))," ",REPT(" ",60)),60)))&amp;IF($T69="","","-"&amp;TRIM(RIGHT(SUBSTITUTE(TRIM(SUBSTITUTE($T69,CHAR(160)," "))," ",REPT(" ",60)),60)))&amp;".jpg")</f>
        <v/>
      </c>
    </row>
    <row r="70" ht="42" customHeight="1">
      <c r="A70" s="172" t="n">
        <v>23654</v>
      </c>
      <c r="B70" s="203" t="inlineStr">
        <is>
          <t>Armstrong 500 4 October, 1964</t>
        </is>
      </c>
      <c r="C70" s="476" t="inlineStr">
        <is>
          <t>11-12</t>
        </is>
      </c>
      <c r="D70" s="203" t="inlineStr">
        <is>
          <t>D</t>
        </is>
      </c>
      <c r="E70" s="203" t="n">
        <v>4</v>
      </c>
      <c r="F70" s="203" t="n">
        <v>2</v>
      </c>
      <c r="G70" s="203" t="inlineStr">
        <is>
          <t>Jubilee Motors Pty Ltd</t>
        </is>
      </c>
      <c r="H70" s="203" t="n"/>
      <c r="I70" s="203" t="n"/>
      <c r="J70" s="203" t="inlineStr">
        <is>
          <t>Ford Zephyr Mk III</t>
        </is>
      </c>
      <c r="K70" s="203" t="inlineStr">
        <is>
          <t>Ford 2.6</t>
        </is>
      </c>
      <c r="L70" s="203" t="inlineStr">
        <is>
          <t>Bill Burns</t>
        </is>
      </c>
      <c r="M70" s="203" t="inlineStr">
        <is>
          <t>AUS</t>
        </is>
      </c>
      <c r="N70" s="692">
        <f>_xlfn.LET(_xlpm.d,_xlfn.XLOOKUP(L70,'[1]Birth Dates'!$A:$A,'[1]Birth Dates'!$B:$B,"",0),IF(_xlpm.d=0,"",_xlpm.d))</f>
        <v/>
      </c>
      <c r="O70" s="203">
        <f>IF(OR(N70="",A70="",NOT(ISNUMBER(N70)),N70&gt;A70),"",DATEDIF(N70,A70,"Y")&amp;" years, "&amp;DATEDIF(N70,A70,"YM")&amp;" months, "&amp;DATEDIF(N70,A70,"MD")&amp;" days")</f>
        <v/>
      </c>
      <c r="P70" s="203" t="inlineStr">
        <is>
          <t>Brian Lawler</t>
        </is>
      </c>
      <c r="Q70" s="203" t="inlineStr">
        <is>
          <t>AUS</t>
        </is>
      </c>
      <c r="R70" s="692">
        <f>_xlfn.LET(_xlpm.d,_xlfn.XLOOKUP(P70,'[1]Birth Dates'!$A:$A,'[1]Birth Dates'!$B:$B,"",0),IF(_xlpm.d=0,"",_xlpm.d))</f>
        <v/>
      </c>
      <c r="S70" s="203">
        <f>IF(OR(R70="",A70="",NOT(ISNUMBER(R70)),R70&gt;A70),"",DATEDIF(R70,A70,"Y")&amp;" years, "&amp;DATEDIF(R70,A70,"YM")&amp;" months, "&amp;DATEDIF(R70,A70,"MD")&amp;" days")</f>
        <v/>
      </c>
      <c r="T70" s="203" t="n"/>
      <c r="U70" s="203" t="n"/>
      <c r="V70" s="692">
        <f>_xlfn.LET(_xlpm.d,_xlfn.XLOOKUP(T70,'[1]Birth Dates'!$A:$A,'[1]Birth Dates'!$B:$B,"",0),IF(_xlpm.d=0,"",_xlpm.d))</f>
        <v/>
      </c>
      <c r="W70" s="203">
        <f>IF(OR(V70="",A70="",NOT(ISNUMBER(V70)),V70&gt;A70),"",DATEDIF(V70,A70,"Y")&amp;" years, "&amp;DATEDIF(V70,A70,"YM")&amp;" months, "&amp;DATEDIF(V70,A70,"MD")&amp;" days")</f>
        <v/>
      </c>
      <c r="X70" s="203" t="n"/>
      <c r="Y70" s="203" t="n"/>
      <c r="Z70" s="203" t="n"/>
      <c r="AA70" s="203" t="n"/>
      <c r="AB70" s="203" t="n"/>
      <c r="AC70" s="203" t="n"/>
      <c r="AD70" s="203" t="n"/>
      <c r="AE70" s="476" t="inlineStr"/>
      <c r="AF70" s="418">
        <f>IF(OR(AE70="",AE70="",AE70=0),"",6.172/(AE70*24))</f>
        <v/>
      </c>
      <c r="AG70" s="246" t="n"/>
      <c r="AH70" s="476" t="inlineStr"/>
      <c r="AI70" s="418">
        <f>IF(OR(AH70="",AH70="",AH70=0),"",6.172/(AH70*24))</f>
        <v/>
      </c>
      <c r="AJ70" s="175">
        <f>IF(AND(ISNUMBER(AB70),ISNUMBER(AG70)),AB70-AG70,"")</f>
        <v/>
      </c>
      <c r="AK70" s="203" t="n"/>
      <c r="AL70" s="203" t="n">
        <v>123</v>
      </c>
      <c r="AM70" s="693" t="n"/>
      <c r="AN70" s="671">
        <f>IF(OR(AL70="",AM70="",AM70=0),"",AL70*6.172/(AM70*24))</f>
        <v/>
      </c>
      <c r="AO70" s="477">
        <f>IF(AND(AL70=AL69,AM70&lt;&gt;"",AM69&lt;&gt;""),AM70-AM69,"")</f>
        <v/>
      </c>
      <c r="AP70" s="203" t="n"/>
      <c r="AQ70" s="476" t="inlineStr"/>
      <c r="AR70" s="418">
        <f>IF(OR(AQ70="",AQ70="",AQ70=0),"",6.172/(AQ70*24))</f>
        <v/>
      </c>
      <c r="AS70" s="436">
        <f>IF(OR(NOT(ISNUMBER(C70)),NOT(ISNUMBER(AB70))),"",IF(AG70&lt;&gt;"",AG70,AB70)-C70)</f>
        <v/>
      </c>
      <c r="AT70" s="210" t="n"/>
      <c r="AU70" s="206">
        <f>IF($B70="","",TEXT($A70,"yyyymmdd")&amp;"_P"&amp;$C70&amp;"_C"&amp;$F70&amp;"_"&amp;TRIM(RIGHT(SUBSTITUTE(TRIM(SUBSTITUTE($L70,CHAR(160)," "))," ",REPT(" ",60)),60))&amp;IF($P70="","","-"&amp;TRIM(RIGHT(SUBSTITUTE(TRIM(SUBSTITUTE($P70,CHAR(160)," "))," ",REPT(" ",60)),60)))&amp;IF($T70="","","-"&amp;TRIM(RIGHT(SUBSTITUTE(TRIM(SUBSTITUTE($T70,CHAR(160)," "))," ",REPT(" ",60)),60)))&amp;".jpg")</f>
        <v/>
      </c>
    </row>
    <row r="71" ht="42" customHeight="1">
      <c r="A71" s="172" t="n">
        <v>23654</v>
      </c>
      <c r="B71" s="203" t="inlineStr">
        <is>
          <t>Armstrong 500 4 October, 1964</t>
        </is>
      </c>
      <c r="C71" s="476" t="inlineStr">
        <is>
          <t>12-13</t>
        </is>
      </c>
      <c r="D71" s="203" t="inlineStr">
        <is>
          <t>B</t>
        </is>
      </c>
      <c r="E71" s="203" t="n">
        <v>2</v>
      </c>
      <c r="F71" s="203" t="n">
        <v>36</v>
      </c>
      <c r="G71" s="203" t="inlineStr">
        <is>
          <t>P &amp; R Williams Pty Ltd</t>
        </is>
      </c>
      <c r="H71" s="203" t="n"/>
      <c r="I71" s="203" t="n"/>
      <c r="J71" s="203" t="inlineStr">
        <is>
          <t>Morris Cooper</t>
        </is>
      </c>
      <c r="K71" s="203" t="n"/>
      <c r="L71" s="203" t="inlineStr">
        <is>
          <t>Don Holland</t>
        </is>
      </c>
      <c r="M71" s="203" t="inlineStr">
        <is>
          <t>AUS</t>
        </is>
      </c>
      <c r="N71" s="692">
        <f>_xlfn.LET(_xlpm.d,_xlfn.XLOOKUP(L71,'[1]Birth Dates'!$A:$A,'[1]Birth Dates'!$B:$B,"",0),IF(_xlpm.d=0,"",_xlpm.d))</f>
        <v/>
      </c>
      <c r="O71" s="203">
        <f>IF(OR(N71="",A71="",NOT(ISNUMBER(N71)),N71&gt;A71),"",DATEDIF(N71,A71,"Y")&amp;" years, "&amp;DATEDIF(N71,A71,"YM")&amp;" months, "&amp;DATEDIF(N71,A71,"MD")&amp;" days")</f>
        <v/>
      </c>
      <c r="P71" s="203" t="inlineStr">
        <is>
          <t>Laurie Stewart</t>
        </is>
      </c>
      <c r="Q71" s="203" t="inlineStr">
        <is>
          <t>AUS</t>
        </is>
      </c>
      <c r="R71" s="692">
        <f>_xlfn.LET(_xlpm.d,_xlfn.XLOOKUP(P71,'[1]Birth Dates'!$A:$A,'[1]Birth Dates'!$B:$B,"",0),IF(_xlpm.d=0,"",_xlpm.d))</f>
        <v/>
      </c>
      <c r="S71" s="203">
        <f>IF(OR(R71="",A71="",NOT(ISNUMBER(R71)),R71&gt;A71),"",DATEDIF(R71,A71,"Y")&amp;" years, "&amp;DATEDIF(R71,A71,"YM")&amp;" months, "&amp;DATEDIF(R71,A71,"MD")&amp;" days")</f>
        <v/>
      </c>
      <c r="T71" s="203" t="n"/>
      <c r="U71" s="203" t="n"/>
      <c r="V71" s="692">
        <f>_xlfn.LET(_xlpm.d,_xlfn.XLOOKUP(T71,'[1]Birth Dates'!$A:$A,'[1]Birth Dates'!$B:$B,"",0),IF(_xlpm.d=0,"",_xlpm.d))</f>
        <v/>
      </c>
      <c r="W71" s="203">
        <f>IF(OR(V71="",A71="",NOT(ISNUMBER(V71)),V71&gt;A71),"",DATEDIF(V71,A71,"Y")&amp;" years, "&amp;DATEDIF(V71,A71,"YM")&amp;" months, "&amp;DATEDIF(V71,A71,"MD")&amp;" days")</f>
        <v/>
      </c>
      <c r="X71" s="203" t="n"/>
      <c r="Y71" s="203" t="n"/>
      <c r="Z71" s="203" t="n"/>
      <c r="AA71" s="203" t="n"/>
      <c r="AB71" s="203" t="n"/>
      <c r="AC71" s="203" t="n"/>
      <c r="AD71" s="203" t="n"/>
      <c r="AE71" s="476" t="inlineStr"/>
      <c r="AF71" s="418">
        <f>IF(OR(AE71="",AE71="",AE71=0),"",6.172/(AE71*24))</f>
        <v/>
      </c>
      <c r="AG71" s="246" t="n"/>
      <c r="AH71" s="476" t="inlineStr"/>
      <c r="AI71" s="418">
        <f>IF(OR(AH71="",AH71="",AH71=0),"",6.172/(AH71*24))</f>
        <v/>
      </c>
      <c r="AJ71" s="175">
        <f>IF(AND(ISNUMBER(AB71),ISNUMBER(AG71)),AB71-AG71,"")</f>
        <v/>
      </c>
      <c r="AK71" s="203" t="n"/>
      <c r="AL71" s="203" t="n">
        <v>123</v>
      </c>
      <c r="AM71" s="693" t="n"/>
      <c r="AN71" s="671">
        <f>IF(OR(AL71="",AM71="",AM71=0),"",AL71*6.172/(AM71*24))</f>
        <v/>
      </c>
      <c r="AO71" s="477">
        <f>IF(AND(AL71=AL70,AM71&lt;&gt;"",AM70&lt;&gt;""),AM71-AM70,"")</f>
        <v/>
      </c>
      <c r="AP71" s="203" t="n"/>
      <c r="AQ71" s="476" t="inlineStr"/>
      <c r="AR71" s="418">
        <f>IF(OR(AQ71="",AQ71="",AQ71=0),"",6.172/(AQ71*24))</f>
        <v/>
      </c>
      <c r="AS71" s="436">
        <f>IF(OR(NOT(ISNUMBER(C71)),NOT(ISNUMBER(AB71))),"",IF(AG71&lt;&gt;"",AG71,AB71)-C71)</f>
        <v/>
      </c>
      <c r="AT71" s="210" t="n"/>
      <c r="AU71" s="206">
        <f>IF($B71="","",TEXT($A71,"yyyymmdd")&amp;"_P"&amp;$C71&amp;"_C"&amp;$F71&amp;"_"&amp;TRIM(RIGHT(SUBSTITUTE(TRIM(SUBSTITUTE($L71,CHAR(160)," "))," ",REPT(" ",60)),60))&amp;IF($P71="","","-"&amp;TRIM(RIGHT(SUBSTITUTE(TRIM(SUBSTITUTE($P71,CHAR(160)," "))," ",REPT(" ",60)),60)))&amp;IF($T71="","","-"&amp;TRIM(RIGHT(SUBSTITUTE(TRIM(SUBSTITUTE($T71,CHAR(160)," "))," ",REPT(" ",60)),60)))&amp;".jpg")</f>
        <v/>
      </c>
    </row>
    <row r="72" ht="42" customHeight="1">
      <c r="A72" s="172" t="n">
        <v>23654</v>
      </c>
      <c r="B72" s="203" t="inlineStr">
        <is>
          <t>Armstrong 500 4 October, 1964</t>
        </is>
      </c>
      <c r="C72" s="476" t="inlineStr">
        <is>
          <t>13-14</t>
        </is>
      </c>
      <c r="D72" s="203" t="inlineStr">
        <is>
          <t>D</t>
        </is>
      </c>
      <c r="E72" s="203" t="n">
        <v>5</v>
      </c>
      <c r="F72" s="203" t="n">
        <v>1</v>
      </c>
      <c r="G72" s="203" t="inlineStr">
        <is>
          <t>British &amp; Continental Cars Pty Ltd</t>
        </is>
      </c>
      <c r="H72" s="203" t="n"/>
      <c r="I72" s="203" t="n"/>
      <c r="J72" s="203" t="inlineStr">
        <is>
          <t>Triumph 2000</t>
        </is>
      </c>
      <c r="K72" s="203" t="n"/>
      <c r="L72" s="203" t="inlineStr">
        <is>
          <t>Arthur Davis</t>
        </is>
      </c>
      <c r="M72" s="203" t="inlineStr">
        <is>
          <t>AUS</t>
        </is>
      </c>
      <c r="N72" s="692">
        <f>_xlfn.LET(_xlpm.d,_xlfn.XLOOKUP(L72,'[1]Birth Dates'!$A:$A,'[1]Birth Dates'!$B:$B,"",0),IF(_xlpm.d=0,"",_xlpm.d))</f>
        <v/>
      </c>
      <c r="O72" s="203">
        <f>IF(OR(N72="",A72="",NOT(ISNUMBER(N72)),N72&gt;A72),"",DATEDIF(N72,A72,"Y")&amp;" years, "&amp;DATEDIF(N72,A72,"YM")&amp;" months, "&amp;DATEDIF(N72,A72,"MD")&amp;" days")</f>
        <v/>
      </c>
      <c r="P72" s="203" t="inlineStr">
        <is>
          <t>Paul Mander</t>
        </is>
      </c>
      <c r="Q72" s="203" t="inlineStr">
        <is>
          <t>AUS</t>
        </is>
      </c>
      <c r="R72" s="692">
        <f>_xlfn.LET(_xlpm.d,_xlfn.XLOOKUP(P72,'[1]Birth Dates'!$A:$A,'[1]Birth Dates'!$B:$B,"",0),IF(_xlpm.d=0,"",_xlpm.d))</f>
        <v/>
      </c>
      <c r="S72" s="203">
        <f>IF(OR(R72="",A72="",NOT(ISNUMBER(R72)),R72&gt;A72),"",DATEDIF(R72,A72,"Y")&amp;" years, "&amp;DATEDIF(R72,A72,"YM")&amp;" months, "&amp;DATEDIF(R72,A72,"MD")&amp;" days")</f>
        <v/>
      </c>
      <c r="T72" s="203" t="n"/>
      <c r="U72" s="203" t="n"/>
      <c r="V72" s="692">
        <f>_xlfn.LET(_xlpm.d,_xlfn.XLOOKUP(T72,'[1]Birth Dates'!$A:$A,'[1]Birth Dates'!$B:$B,"",0),IF(_xlpm.d=0,"",_xlpm.d))</f>
        <v/>
      </c>
      <c r="W72" s="203">
        <f>IF(OR(V72="",A72="",NOT(ISNUMBER(V72)),V72&gt;A72),"",DATEDIF(V72,A72,"Y")&amp;" years, "&amp;DATEDIF(V72,A72,"YM")&amp;" months, "&amp;DATEDIF(V72,A72,"MD")&amp;" days")</f>
        <v/>
      </c>
      <c r="X72" s="203" t="n"/>
      <c r="Y72" s="203" t="n"/>
      <c r="Z72" s="203" t="n"/>
      <c r="AA72" s="203" t="n"/>
      <c r="AB72" s="203" t="n"/>
      <c r="AC72" s="203" t="n"/>
      <c r="AD72" s="203" t="n"/>
      <c r="AE72" s="476" t="inlineStr"/>
      <c r="AF72" s="418">
        <f>IF(OR(AE72="",AE72="",AE72=0),"",6.172/(AE72*24))</f>
        <v/>
      </c>
      <c r="AG72" s="246" t="n"/>
      <c r="AH72" s="476" t="inlineStr"/>
      <c r="AI72" s="418">
        <f>IF(OR(AH72="",AH72="",AH72=0),"",6.172/(AH72*24))</f>
        <v/>
      </c>
      <c r="AJ72" s="175">
        <f>IF(AND(ISNUMBER(AB72),ISNUMBER(AG72)),AB72-AG72,"")</f>
        <v/>
      </c>
      <c r="AK72" s="203" t="n"/>
      <c r="AL72" s="203" t="n">
        <v>123</v>
      </c>
      <c r="AM72" s="693" t="n"/>
      <c r="AN72" s="671">
        <f>IF(OR(AL72="",AM72="",AM72=0),"",AL72*6.172/(AM72*24))</f>
        <v/>
      </c>
      <c r="AO72" s="477">
        <f>IF(AND(AL72=AL71,AM72&lt;&gt;"",AM71&lt;&gt;""),AM72-AM71,"")</f>
        <v/>
      </c>
      <c r="AP72" s="203" t="n"/>
      <c r="AQ72" s="476" t="inlineStr"/>
      <c r="AR72" s="418">
        <f>IF(OR(AQ72="",AQ72="",AQ72=0),"",6.172/(AQ72*24))</f>
        <v/>
      </c>
      <c r="AS72" s="436">
        <f>IF(OR(NOT(ISNUMBER(C72)),NOT(ISNUMBER(AB72))),"",IF(AG72&lt;&gt;"",AG72,AB72)-C72)</f>
        <v/>
      </c>
      <c r="AT72" s="210" t="n"/>
      <c r="AU72" s="206">
        <f>IF($B72="","",TEXT($A72,"yyyymmdd")&amp;"_P"&amp;$C72&amp;"_C"&amp;$F72&amp;"_"&amp;TRIM(RIGHT(SUBSTITUTE(TRIM(SUBSTITUTE($L72,CHAR(160)," "))," ",REPT(" ",60)),60))&amp;IF($P72="","","-"&amp;TRIM(RIGHT(SUBSTITUTE(TRIM(SUBSTITUTE($P72,CHAR(160)," "))," ",REPT(" ",60)),60)))&amp;IF($T72="","","-"&amp;TRIM(RIGHT(SUBSTITUTE(TRIM(SUBSTITUTE($T72,CHAR(160)," "))," ",REPT(" ",60)),60)))&amp;".jpg")</f>
        <v/>
      </c>
    </row>
    <row r="73" ht="42" customHeight="1">
      <c r="A73" s="172" t="n">
        <v>23654</v>
      </c>
      <c r="B73" s="203" t="inlineStr">
        <is>
          <t>Armstrong 500 4 October, 1964</t>
        </is>
      </c>
      <c r="C73" s="476" t="inlineStr">
        <is>
          <t>11-14</t>
        </is>
      </c>
      <c r="D73" s="203" t="inlineStr">
        <is>
          <t>D</t>
        </is>
      </c>
      <c r="E73" s="203" t="n">
        <v>6</v>
      </c>
      <c r="F73" s="203" t="n">
        <v>4</v>
      </c>
      <c r="G73" s="203" t="inlineStr">
        <is>
          <t>Selke Motors</t>
        </is>
      </c>
      <c r="H73" s="203" t="n"/>
      <c r="I73" s="203" t="n"/>
      <c r="J73" s="203" t="inlineStr">
        <is>
          <t>Chrysler SV1 Valiant</t>
        </is>
      </c>
      <c r="K73" s="203" t="n"/>
      <c r="L73" s="203" t="inlineStr">
        <is>
          <t>Bob Cook</t>
        </is>
      </c>
      <c r="M73" s="203" t="inlineStr">
        <is>
          <t>AUS</t>
        </is>
      </c>
      <c r="N73" s="692">
        <f>_xlfn.LET(_xlpm.d,_xlfn.XLOOKUP(L73,'[1]Birth Dates'!$A:$A,'[1]Birth Dates'!$B:$B,"",0),IF(_xlpm.d=0,"",_xlpm.d))</f>
        <v/>
      </c>
      <c r="O73" s="203">
        <f>IF(OR(N73="",A73="",NOT(ISNUMBER(N73)),N73&gt;A73),"",DATEDIF(N73,A73,"Y")&amp;" years, "&amp;DATEDIF(N73,A73,"YM")&amp;" months, "&amp;DATEDIF(N73,A73,"MD")&amp;" days")</f>
        <v/>
      </c>
      <c r="P73" s="203" t="inlineStr">
        <is>
          <t>Alwyn Rose</t>
        </is>
      </c>
      <c r="Q73" s="203" t="inlineStr">
        <is>
          <t>AUS</t>
        </is>
      </c>
      <c r="R73" s="692">
        <f>_xlfn.LET(_xlpm.d,_xlfn.XLOOKUP(P73,'[1]Birth Dates'!$A:$A,'[1]Birth Dates'!$B:$B,"",0),IF(_xlpm.d=0,"",_xlpm.d))</f>
        <v/>
      </c>
      <c r="S73" s="203">
        <f>IF(OR(R73="",A73="",NOT(ISNUMBER(R73)),R73&gt;A73),"",DATEDIF(R73,A73,"Y")&amp;" years, "&amp;DATEDIF(R73,A73,"YM")&amp;" months, "&amp;DATEDIF(R73,A73,"MD")&amp;" days")</f>
        <v/>
      </c>
      <c r="T73" s="203" t="n"/>
      <c r="U73" s="203" t="n"/>
      <c r="V73" s="692">
        <f>_xlfn.LET(_xlpm.d,_xlfn.XLOOKUP(T73,'[1]Birth Dates'!$A:$A,'[1]Birth Dates'!$B:$B,"",0),IF(_xlpm.d=0,"",_xlpm.d))</f>
        <v/>
      </c>
      <c r="W73" s="203">
        <f>IF(OR(V73="",A73="",NOT(ISNUMBER(V73)),V73&gt;A73),"",DATEDIF(V73,A73,"Y")&amp;" years, "&amp;DATEDIF(V73,A73,"YM")&amp;" months, "&amp;DATEDIF(V73,A73,"MD")&amp;" days")</f>
        <v/>
      </c>
      <c r="X73" s="203" t="n"/>
      <c r="Y73" s="203" t="n"/>
      <c r="Z73" s="203" t="n"/>
      <c r="AA73" s="203" t="n"/>
      <c r="AB73" s="203" t="n"/>
      <c r="AC73" s="203" t="n"/>
      <c r="AD73" s="203" t="n"/>
      <c r="AE73" s="476" t="inlineStr"/>
      <c r="AF73" s="418">
        <f>IF(OR(AE73="",AE73="",AE73=0),"",6.172/(AE73*24))</f>
        <v/>
      </c>
      <c r="AG73" s="246" t="n"/>
      <c r="AH73" s="476" t="inlineStr"/>
      <c r="AI73" s="418">
        <f>IF(OR(AH73="",AH73="",AH73=0),"",6.172/(AH73*24))</f>
        <v/>
      </c>
      <c r="AJ73" s="175">
        <f>IF(AND(ISNUMBER(AB73),ISNUMBER(AG73)),AB73-AG73,"")</f>
        <v/>
      </c>
      <c r="AK73" s="203" t="n"/>
      <c r="AL73" s="203" t="n">
        <v>123</v>
      </c>
      <c r="AM73" s="693" t="n"/>
      <c r="AN73" s="671">
        <f>IF(OR(AL73="",AM73="",AM73=0),"",AL73*6.172/(AM73*24))</f>
        <v/>
      </c>
      <c r="AO73" s="477">
        <f>IF(AND(AL73=AL72,AM73&lt;&gt;"",AM72&lt;&gt;""),AM73-AM72,"")</f>
        <v/>
      </c>
      <c r="AP73" s="203" t="n"/>
      <c r="AQ73" s="476" t="inlineStr"/>
      <c r="AR73" s="418">
        <f>IF(OR(AQ73="",AQ73="",AQ73=0),"",6.172/(AQ73*24))</f>
        <v/>
      </c>
      <c r="AS73" s="436">
        <f>IF(OR(NOT(ISNUMBER(C73)),NOT(ISNUMBER(AB73))),"",IF(AG73&lt;&gt;"",AG73,AB73)-C73)</f>
        <v/>
      </c>
      <c r="AT73" s="210" t="n"/>
      <c r="AU73" s="206">
        <f>IF($B73="","",TEXT($A73,"yyyymmdd")&amp;"_P"&amp;$C73&amp;"_C"&amp;$F73&amp;"_"&amp;TRIM(RIGHT(SUBSTITUTE(TRIM(SUBSTITUTE($L73,CHAR(160)," "))," ",REPT(" ",60)),60))&amp;IF($P73="","","-"&amp;TRIM(RIGHT(SUBSTITUTE(TRIM(SUBSTITUTE($P73,CHAR(160)," "))," ",REPT(" ",60)),60)))&amp;IF($T73="","","-"&amp;TRIM(RIGHT(SUBSTITUTE(TRIM(SUBSTITUTE($T73,CHAR(160)," "))," ",REPT(" ",60)),60)))&amp;".jpg")</f>
        <v/>
      </c>
    </row>
    <row r="74" ht="42" customHeight="1">
      <c r="A74" s="172" t="n">
        <v>23654</v>
      </c>
      <c r="B74" s="203" t="inlineStr">
        <is>
          <t>Armstrong 500 4 October, 1964</t>
        </is>
      </c>
      <c r="C74" s="203" t="n">
        <v>15</v>
      </c>
      <c r="D74" s="203" t="inlineStr">
        <is>
          <t>B</t>
        </is>
      </c>
      <c r="E74" s="203" t="n">
        <v>3</v>
      </c>
      <c r="F74" s="203" t="n">
        <v>23</v>
      </c>
      <c r="G74" s="203" t="inlineStr">
        <is>
          <t>College Auto Port</t>
        </is>
      </c>
      <c r="H74" s="203" t="n"/>
      <c r="I74" s="203" t="n"/>
      <c r="J74" s="203" t="inlineStr">
        <is>
          <t>Morris Cooper</t>
        </is>
      </c>
      <c r="K74" s="203" t="n"/>
      <c r="L74" s="203" t="inlineStr">
        <is>
          <t>Ray Kaleda</t>
        </is>
      </c>
      <c r="M74" s="203" t="inlineStr">
        <is>
          <t>AUS</t>
        </is>
      </c>
      <c r="N74" s="692">
        <f>_xlfn.LET(_xlpm.d,_xlfn.XLOOKUP(L74,'[1]Birth Dates'!$A:$A,'[1]Birth Dates'!$B:$B,"",0),IF(_xlpm.d=0,"",_xlpm.d))</f>
        <v/>
      </c>
      <c r="O74" s="203">
        <f>IF(OR(N74="",A74="",NOT(ISNUMBER(N74)),N74&gt;A74),"",DATEDIF(N74,A74,"Y")&amp;" years, "&amp;DATEDIF(N74,A74,"YM")&amp;" months, "&amp;DATEDIF(N74,A74,"MD")&amp;" days")</f>
        <v/>
      </c>
      <c r="P74" s="203" t="inlineStr">
        <is>
          <t>Barry Thiele</t>
        </is>
      </c>
      <c r="Q74" s="203" t="inlineStr">
        <is>
          <t>AUS</t>
        </is>
      </c>
      <c r="R74" s="692">
        <f>_xlfn.LET(_xlpm.d,_xlfn.XLOOKUP(P74,'[1]Birth Dates'!$A:$A,'[1]Birth Dates'!$B:$B,"",0),IF(_xlpm.d=0,"",_xlpm.d))</f>
        <v/>
      </c>
      <c r="S74" s="203">
        <f>IF(OR(R74="",A74="",NOT(ISNUMBER(R74)),R74&gt;A74),"",DATEDIF(R74,A74,"Y")&amp;" years, "&amp;DATEDIF(R74,A74,"YM")&amp;" months, "&amp;DATEDIF(R74,A74,"MD")&amp;" days")</f>
        <v/>
      </c>
      <c r="T74" s="203" t="n"/>
      <c r="U74" s="203" t="n"/>
      <c r="V74" s="692">
        <f>_xlfn.LET(_xlpm.d,_xlfn.XLOOKUP(T74,'[1]Birth Dates'!$A:$A,'[1]Birth Dates'!$B:$B,"",0),IF(_xlpm.d=0,"",_xlpm.d))</f>
        <v/>
      </c>
      <c r="W74" s="203">
        <f>IF(OR(V74="",A74="",NOT(ISNUMBER(V74)),V74&gt;A74),"",DATEDIF(V74,A74,"Y")&amp;" years, "&amp;DATEDIF(V74,A74,"YM")&amp;" months, "&amp;DATEDIF(V74,A74,"MD")&amp;" days")</f>
        <v/>
      </c>
      <c r="X74" s="203" t="n"/>
      <c r="Y74" s="203" t="n"/>
      <c r="Z74" s="203" t="n"/>
      <c r="AA74" s="203" t="n"/>
      <c r="AB74" s="203" t="n"/>
      <c r="AC74" s="203" t="n"/>
      <c r="AD74" s="203" t="n"/>
      <c r="AE74" s="476" t="inlineStr"/>
      <c r="AF74" s="418">
        <f>IF(OR(AE74="",AE74="",AE74=0),"",6.172/(AE74*24))</f>
        <v/>
      </c>
      <c r="AG74" s="246" t="n"/>
      <c r="AH74" s="476" t="inlineStr"/>
      <c r="AI74" s="418">
        <f>IF(OR(AH74="",AH74="",AH74=0),"",6.172/(AH74*24))</f>
        <v/>
      </c>
      <c r="AJ74" s="175">
        <f>IF(AND(ISNUMBER(AB74),ISNUMBER(AG74)),AB74-AG74,"")</f>
        <v/>
      </c>
      <c r="AK74" s="203" t="n"/>
      <c r="AL74" s="203" t="n">
        <v>121</v>
      </c>
      <c r="AM74" s="693" t="n"/>
      <c r="AN74" s="671">
        <f>IF(OR(AL74="",AM74="",AM74=0),"",AL74*6.172/(AM74*24))</f>
        <v/>
      </c>
      <c r="AO74" s="477">
        <f>IF(AND(AL74=AL73,AM74&lt;&gt;"",AM73&lt;&gt;""),AM74-AM73,"")</f>
        <v/>
      </c>
      <c r="AP74" s="203" t="n"/>
      <c r="AQ74" s="476" t="inlineStr"/>
      <c r="AR74" s="418">
        <f>IF(OR(AQ74="",AQ74="",AQ74=0),"",6.172/(AQ74*24))</f>
        <v/>
      </c>
      <c r="AS74" s="436">
        <f>IF(OR(NOT(ISNUMBER(C74)),NOT(ISNUMBER(AB74))),"",IF(AG74&lt;&gt;"",AG74,AB74)-C74)</f>
        <v/>
      </c>
      <c r="AT74" s="210" t="n"/>
      <c r="AU74" s="206">
        <f>IF($B74="","",TEXT($A74,"yyyymmdd")&amp;"_P"&amp;$C74&amp;"_C"&amp;$F74&amp;"_"&amp;TRIM(RIGHT(SUBSTITUTE(TRIM(SUBSTITUTE($L74,CHAR(160)," "))," ",REPT(" ",60)),60))&amp;IF($P74="","","-"&amp;TRIM(RIGHT(SUBSTITUTE(TRIM(SUBSTITUTE($P74,CHAR(160)," "))," ",REPT(" ",60)),60)))&amp;IF($T74="","","-"&amp;TRIM(RIGHT(SUBSTITUTE(TRIM(SUBSTITUTE($T74,CHAR(160)," "))," ",REPT(" ",60)),60)))&amp;".jpg")</f>
        <v/>
      </c>
    </row>
    <row r="75" ht="42" customHeight="1">
      <c r="A75" s="172" t="n">
        <v>23654</v>
      </c>
      <c r="B75" s="203" t="inlineStr">
        <is>
          <t>Armstrong 500 4 October, 1964</t>
        </is>
      </c>
      <c r="C75" s="203" t="n">
        <v>16</v>
      </c>
      <c r="D75" s="203" t="inlineStr">
        <is>
          <t>B</t>
        </is>
      </c>
      <c r="E75" s="203" t="n">
        <v>4</v>
      </c>
      <c r="F75" s="203" t="n">
        <v>33</v>
      </c>
      <c r="G75" s="203" t="inlineStr">
        <is>
          <t>W Blomfield</t>
        </is>
      </c>
      <c r="H75" s="203" t="n"/>
      <c r="I75" s="203" t="n"/>
      <c r="J75" s="203" t="inlineStr">
        <is>
          <t>Morris Cooper</t>
        </is>
      </c>
      <c r="K75" s="203" t="n"/>
      <c r="L75" s="203" t="inlineStr">
        <is>
          <t>Warren Blomfield</t>
        </is>
      </c>
      <c r="M75" s="203" t="inlineStr">
        <is>
          <t>AUS</t>
        </is>
      </c>
      <c r="N75" s="692">
        <f>_xlfn.LET(_xlpm.d,_xlfn.XLOOKUP(L75,'[1]Birth Dates'!$A:$A,'[1]Birth Dates'!$B:$B,"",0),IF(_xlpm.d=0,"",_xlpm.d))</f>
        <v/>
      </c>
      <c r="O75" s="203">
        <f>IF(OR(N75="",A75="",NOT(ISNUMBER(N75)),N75&gt;A75),"",DATEDIF(N75,A75,"Y")&amp;" years, "&amp;DATEDIF(N75,A75,"YM")&amp;" months, "&amp;DATEDIF(N75,A75,"MD")&amp;" days")</f>
        <v/>
      </c>
      <c r="P75" s="203" t="inlineStr">
        <is>
          <t>Jerry Trevor-Jones</t>
        </is>
      </c>
      <c r="Q75" s="203" t="inlineStr">
        <is>
          <t>AUS</t>
        </is>
      </c>
      <c r="R75" s="692">
        <f>_xlfn.LET(_xlpm.d,_xlfn.XLOOKUP(P75,'[1]Birth Dates'!$A:$A,'[1]Birth Dates'!$B:$B,"",0),IF(_xlpm.d=0,"",_xlpm.d))</f>
        <v/>
      </c>
      <c r="S75" s="203">
        <f>IF(OR(R75="",A75="",NOT(ISNUMBER(R75)),R75&gt;A75),"",DATEDIF(R75,A75,"Y")&amp;" years, "&amp;DATEDIF(R75,A75,"YM")&amp;" months, "&amp;DATEDIF(R75,A75,"MD")&amp;" days")</f>
        <v/>
      </c>
      <c r="T75" s="203" t="n"/>
      <c r="U75" s="203" t="n"/>
      <c r="V75" s="692">
        <f>_xlfn.LET(_xlpm.d,_xlfn.XLOOKUP(T75,'[1]Birth Dates'!$A:$A,'[1]Birth Dates'!$B:$B,"",0),IF(_xlpm.d=0,"",_xlpm.d))</f>
        <v/>
      </c>
      <c r="W75" s="203">
        <f>IF(OR(V75="",A75="",NOT(ISNUMBER(V75)),V75&gt;A75),"",DATEDIF(V75,A75,"Y")&amp;" years, "&amp;DATEDIF(V75,A75,"YM")&amp;" months, "&amp;DATEDIF(V75,A75,"MD")&amp;" days")</f>
        <v/>
      </c>
      <c r="X75" s="203" t="n"/>
      <c r="Y75" s="203" t="n"/>
      <c r="Z75" s="203" t="n"/>
      <c r="AA75" s="203" t="n"/>
      <c r="AB75" s="203" t="n"/>
      <c r="AC75" s="203" t="n"/>
      <c r="AD75" s="203" t="n"/>
      <c r="AE75" s="476" t="inlineStr"/>
      <c r="AF75" s="418">
        <f>IF(OR(AE75="",AE75="",AE75=0),"",6.172/(AE75*24))</f>
        <v/>
      </c>
      <c r="AG75" s="246" t="n"/>
      <c r="AH75" s="476" t="inlineStr"/>
      <c r="AI75" s="418">
        <f>IF(OR(AH75="",AH75="",AH75=0),"",6.172/(AH75*24))</f>
        <v/>
      </c>
      <c r="AJ75" s="175">
        <f>IF(AND(ISNUMBER(AB75),ISNUMBER(AG75)),AB75-AG75,"")</f>
        <v/>
      </c>
      <c r="AK75" s="203" t="n"/>
      <c r="AL75" s="203" t="n">
        <v>120</v>
      </c>
      <c r="AM75" s="693" t="n"/>
      <c r="AN75" s="671">
        <f>IF(OR(AL75="",AM75="",AM75=0),"",AL75*6.172/(AM75*24))</f>
        <v/>
      </c>
      <c r="AO75" s="477">
        <f>IF(AND(AL75=AL74,AM75&lt;&gt;"",AM74&lt;&gt;""),AM75-AM74,"")</f>
        <v/>
      </c>
      <c r="AP75" s="203" t="n"/>
      <c r="AQ75" s="476" t="inlineStr"/>
      <c r="AR75" s="418">
        <f>IF(OR(AQ75="",AQ75="",AQ75=0),"",6.172/(AQ75*24))</f>
        <v/>
      </c>
      <c r="AS75" s="436">
        <f>IF(OR(NOT(ISNUMBER(C75)),NOT(ISNUMBER(AB75))),"",IF(AG75&lt;&gt;"",AG75,AB75)-C75)</f>
        <v/>
      </c>
      <c r="AT75" s="210" t="n"/>
      <c r="AU75" s="206">
        <f>IF($B75="","",TEXT($A75,"yyyymmdd")&amp;"_P"&amp;$C75&amp;"_C"&amp;$F75&amp;"_"&amp;TRIM(RIGHT(SUBSTITUTE(TRIM(SUBSTITUTE($L75,CHAR(160)," "))," ",REPT(" ",60)),60))&amp;IF($P75="","","-"&amp;TRIM(RIGHT(SUBSTITUTE(TRIM(SUBSTITUTE($P75,CHAR(160)," "))," ",REPT(" ",60)),60)))&amp;IF($T75="","","-"&amp;TRIM(RIGHT(SUBSTITUTE(TRIM(SUBSTITUTE($T75,CHAR(160)," "))," ",REPT(" ",60)),60)))&amp;".jpg")</f>
        <v/>
      </c>
    </row>
    <row r="76" ht="42" customHeight="1">
      <c r="A76" s="172" t="n">
        <v>23654</v>
      </c>
      <c r="B76" s="203" t="inlineStr">
        <is>
          <t>Armstrong 500 4 October, 1964</t>
        </is>
      </c>
      <c r="C76" s="203" t="n">
        <v>17</v>
      </c>
      <c r="D76" s="203" t="inlineStr">
        <is>
          <t>B</t>
        </is>
      </c>
      <c r="E76" s="203" t="n">
        <v>5</v>
      </c>
      <c r="F76" s="203" t="n">
        <v>34</v>
      </c>
      <c r="G76" s="203" t="inlineStr">
        <is>
          <t>W March</t>
        </is>
      </c>
      <c r="H76" s="203" t="n"/>
      <c r="I76" s="203" t="n"/>
      <c r="J76" s="203" t="inlineStr">
        <is>
          <t>Renault R8</t>
        </is>
      </c>
      <c r="K76" s="203" t="n"/>
      <c r="L76" s="203" t="inlineStr">
        <is>
          <t>Bill March</t>
        </is>
      </c>
      <c r="M76" s="203" t="inlineStr">
        <is>
          <t>AUS</t>
        </is>
      </c>
      <c r="N76" s="692">
        <f>_xlfn.LET(_xlpm.d,_xlfn.XLOOKUP(L76,'[1]Birth Dates'!$A:$A,'[1]Birth Dates'!$B:$B,"",0),IF(_xlpm.d=0,"",_xlpm.d))</f>
        <v/>
      </c>
      <c r="O76" s="203">
        <f>IF(OR(N76="",A76="",NOT(ISNUMBER(N76)),N76&gt;A76),"",DATEDIF(N76,A76,"Y")&amp;" years, "&amp;DATEDIF(N76,A76,"YM")&amp;" months, "&amp;DATEDIF(N76,A76,"MD")&amp;" days")</f>
        <v/>
      </c>
      <c r="P76" s="203" t="inlineStr">
        <is>
          <t>John White</t>
        </is>
      </c>
      <c r="Q76" s="203" t="inlineStr">
        <is>
          <t>AUS</t>
        </is>
      </c>
      <c r="R76" s="692">
        <f>_xlfn.LET(_xlpm.d,_xlfn.XLOOKUP(P76,'[1]Birth Dates'!$A:$A,'[1]Birth Dates'!$B:$B,"",0),IF(_xlpm.d=0,"",_xlpm.d))</f>
        <v/>
      </c>
      <c r="S76" s="203">
        <f>IF(OR(R76="",A76="",NOT(ISNUMBER(R76)),R76&gt;A76),"",DATEDIF(R76,A76,"Y")&amp;" years, "&amp;DATEDIF(R76,A76,"YM")&amp;" months, "&amp;DATEDIF(R76,A76,"MD")&amp;" days")</f>
        <v/>
      </c>
      <c r="T76" s="203" t="n"/>
      <c r="U76" s="203" t="n"/>
      <c r="V76" s="692">
        <f>_xlfn.LET(_xlpm.d,_xlfn.XLOOKUP(T76,'[1]Birth Dates'!$A:$A,'[1]Birth Dates'!$B:$B,"",0),IF(_xlpm.d=0,"",_xlpm.d))</f>
        <v/>
      </c>
      <c r="W76" s="203">
        <f>IF(OR(V76="",A76="",NOT(ISNUMBER(V76)),V76&gt;A76),"",DATEDIF(V76,A76,"Y")&amp;" years, "&amp;DATEDIF(V76,A76,"YM")&amp;" months, "&amp;DATEDIF(V76,A76,"MD")&amp;" days")</f>
        <v/>
      </c>
      <c r="X76" s="203" t="n"/>
      <c r="Y76" s="203" t="n"/>
      <c r="Z76" s="203" t="n"/>
      <c r="AA76" s="203" t="n"/>
      <c r="AB76" s="203" t="n"/>
      <c r="AC76" s="203" t="n"/>
      <c r="AD76" s="203" t="n"/>
      <c r="AE76" s="476" t="inlineStr"/>
      <c r="AF76" s="418">
        <f>IF(OR(AE76="",AE76="",AE76=0),"",6.172/(AE76*24))</f>
        <v/>
      </c>
      <c r="AG76" s="246" t="n"/>
      <c r="AH76" s="476" t="inlineStr"/>
      <c r="AI76" s="418">
        <f>IF(OR(AH76="",AH76="",AH76=0),"",6.172/(AH76*24))</f>
        <v/>
      </c>
      <c r="AJ76" s="175">
        <f>IF(AND(ISNUMBER(AB76),ISNUMBER(AG76)),AB76-AG76,"")</f>
        <v/>
      </c>
      <c r="AK76" s="203" t="n"/>
      <c r="AL76" s="203" t="n">
        <v>120</v>
      </c>
      <c r="AM76" s="693" t="n"/>
      <c r="AN76" s="671">
        <f>IF(OR(AL76="",AM76="",AM76=0),"",AL76*6.172/(AM76*24))</f>
        <v/>
      </c>
      <c r="AO76" s="477">
        <f>IF(AND(AL76=AL75,AM76&lt;&gt;"",AM75&lt;&gt;""),AM76-AM75,"")</f>
        <v/>
      </c>
      <c r="AP76" s="203" t="n"/>
      <c r="AQ76" s="476" t="inlineStr"/>
      <c r="AR76" s="418">
        <f>IF(OR(AQ76="",AQ76="",AQ76=0),"",6.172/(AQ76*24))</f>
        <v/>
      </c>
      <c r="AS76" s="436">
        <f>IF(OR(NOT(ISNUMBER(C76)),NOT(ISNUMBER(AB76))),"",IF(AG76&lt;&gt;"",AG76,AB76)-C76)</f>
        <v/>
      </c>
      <c r="AT76" s="210" t="n"/>
      <c r="AU76" s="206">
        <f>IF($B76="","",TEXT($A76,"yyyymmdd")&amp;"_P"&amp;$C76&amp;"_C"&amp;$F76&amp;"_"&amp;TRIM(RIGHT(SUBSTITUTE(TRIM(SUBSTITUTE($L76,CHAR(160)," "))," ",REPT(" ",60)),60))&amp;IF($P76="","","-"&amp;TRIM(RIGHT(SUBSTITUTE(TRIM(SUBSTITUTE($P76,CHAR(160)," "))," ",REPT(" ",60)),60)))&amp;IF($T76="","","-"&amp;TRIM(RIGHT(SUBSTITUTE(TRIM(SUBSTITUTE($T76,CHAR(160)," "))," ",REPT(" ",60)),60)))&amp;".jpg")</f>
        <v/>
      </c>
    </row>
    <row r="77" ht="42" customHeight="1">
      <c r="A77" s="172" t="n">
        <v>23654</v>
      </c>
      <c r="B77" s="203" t="inlineStr">
        <is>
          <t>Armstrong 500 4 October, 1964</t>
        </is>
      </c>
      <c r="C77" s="203" t="n">
        <v>18</v>
      </c>
      <c r="D77" s="203" t="inlineStr">
        <is>
          <t>B</t>
        </is>
      </c>
      <c r="E77" s="203" t="n">
        <v>6</v>
      </c>
      <c r="F77" s="203" t="n">
        <v>35</v>
      </c>
      <c r="G77" s="203" t="inlineStr">
        <is>
          <t>R Emmett</t>
        </is>
      </c>
      <c r="H77" s="203" t="n"/>
      <c r="I77" s="203" t="n"/>
      <c r="J77" s="203" t="inlineStr">
        <is>
          <t>Renault R8</t>
        </is>
      </c>
      <c r="K77" s="203" t="n"/>
      <c r="L77" s="203" t="inlineStr">
        <is>
          <t>John Connolly</t>
        </is>
      </c>
      <c r="M77" s="203" t="inlineStr">
        <is>
          <t>AUS</t>
        </is>
      </c>
      <c r="N77" s="692">
        <f>_xlfn.LET(_xlpm.d,_xlfn.XLOOKUP(L77,'[1]Birth Dates'!$A:$A,'[1]Birth Dates'!$B:$B,"",0),IF(_xlpm.d=0,"",_xlpm.d))</f>
        <v/>
      </c>
      <c r="O77" s="203">
        <f>IF(OR(N77="",A77="",NOT(ISNUMBER(N77)),N77&gt;A77),"",DATEDIF(N77,A77,"Y")&amp;" years, "&amp;DATEDIF(N77,A77,"YM")&amp;" months, "&amp;DATEDIF(N77,A77,"MD")&amp;" days")</f>
        <v/>
      </c>
      <c r="P77" s="203" t="inlineStr">
        <is>
          <t>Rex Emmett</t>
        </is>
      </c>
      <c r="Q77" s="203" t="inlineStr">
        <is>
          <t>AUS</t>
        </is>
      </c>
      <c r="R77" s="692">
        <f>_xlfn.LET(_xlpm.d,_xlfn.XLOOKUP(P77,'[1]Birth Dates'!$A:$A,'[1]Birth Dates'!$B:$B,"",0),IF(_xlpm.d=0,"",_xlpm.d))</f>
        <v/>
      </c>
      <c r="S77" s="203">
        <f>IF(OR(R77="",A77="",NOT(ISNUMBER(R77)),R77&gt;A77),"",DATEDIF(R77,A77,"Y")&amp;" years, "&amp;DATEDIF(R77,A77,"YM")&amp;" months, "&amp;DATEDIF(R77,A77,"MD")&amp;" days")</f>
        <v/>
      </c>
      <c r="T77" s="203" t="n"/>
      <c r="U77" s="203" t="n"/>
      <c r="V77" s="692">
        <f>_xlfn.LET(_xlpm.d,_xlfn.XLOOKUP(T77,'[1]Birth Dates'!$A:$A,'[1]Birth Dates'!$B:$B,"",0),IF(_xlpm.d=0,"",_xlpm.d))</f>
        <v/>
      </c>
      <c r="W77" s="203">
        <f>IF(OR(V77="",A77="",NOT(ISNUMBER(V77)),V77&gt;A77),"",DATEDIF(V77,A77,"Y")&amp;" years, "&amp;DATEDIF(V77,A77,"YM")&amp;" months, "&amp;DATEDIF(V77,A77,"MD")&amp;" days")</f>
        <v/>
      </c>
      <c r="X77" s="203" t="n"/>
      <c r="Y77" s="203" t="n"/>
      <c r="Z77" s="203" t="n"/>
      <c r="AA77" s="203" t="n"/>
      <c r="AB77" s="203" t="n"/>
      <c r="AC77" s="203" t="n"/>
      <c r="AD77" s="203" t="n"/>
      <c r="AE77" s="476" t="inlineStr"/>
      <c r="AF77" s="418">
        <f>IF(OR(AE77="",AE77="",AE77=0),"",6.172/(AE77*24))</f>
        <v/>
      </c>
      <c r="AG77" s="246" t="n"/>
      <c r="AH77" s="476" t="inlineStr"/>
      <c r="AI77" s="418">
        <f>IF(OR(AH77="",AH77="",AH77=0),"",6.172/(AH77*24))</f>
        <v/>
      </c>
      <c r="AJ77" s="175">
        <f>IF(AND(ISNUMBER(AB77),ISNUMBER(AG77)),AB77-AG77,"")</f>
        <v/>
      </c>
      <c r="AK77" s="203" t="n"/>
      <c r="AL77" s="203" t="n">
        <v>120</v>
      </c>
      <c r="AM77" s="693" t="n"/>
      <c r="AN77" s="671">
        <f>IF(OR(AL77="",AM77="",AM77=0),"",AL77*6.172/(AM77*24))</f>
        <v/>
      </c>
      <c r="AO77" s="477">
        <f>IF(AND(AL77=AL76,AM77&lt;&gt;"",AM76&lt;&gt;""),AM77-AM76,"")</f>
        <v/>
      </c>
      <c r="AP77" s="203" t="n"/>
      <c r="AQ77" s="476" t="inlineStr"/>
      <c r="AR77" s="418">
        <f>IF(OR(AQ77="",AQ77="",AQ77=0),"",6.172/(AQ77*24))</f>
        <v/>
      </c>
      <c r="AS77" s="436">
        <f>IF(OR(NOT(ISNUMBER(C77)),NOT(ISNUMBER(AB77))),"",IF(AG77&lt;&gt;"",AG77,AB77)-C77)</f>
        <v/>
      </c>
      <c r="AT77" s="210" t="n"/>
      <c r="AU77" s="206">
        <f>IF($B77="","",TEXT($A77,"yyyymmdd")&amp;"_P"&amp;$C77&amp;"_C"&amp;$F77&amp;"_"&amp;TRIM(RIGHT(SUBSTITUTE(TRIM(SUBSTITUTE($L77,CHAR(160)," "))," ",REPT(" ",60)),60))&amp;IF($P77="","","-"&amp;TRIM(RIGHT(SUBSTITUTE(TRIM(SUBSTITUTE($P77,CHAR(160)," "))," ",REPT(" ",60)),60)))&amp;IF($T77="","","-"&amp;TRIM(RIGHT(SUBSTITUTE(TRIM(SUBSTITUTE($T77,CHAR(160)," "))," ",REPT(" ",60)),60)))&amp;".jpg")</f>
        <v/>
      </c>
    </row>
    <row r="78" ht="42" customHeight="1">
      <c r="A78" s="172" t="n">
        <v>23654</v>
      </c>
      <c r="B78" s="203" t="inlineStr">
        <is>
          <t>Armstrong 500 4 October, 1964</t>
        </is>
      </c>
      <c r="C78" s="203" t="inlineStr">
        <is>
          <t>19-21</t>
        </is>
      </c>
      <c r="D78" s="203" t="inlineStr">
        <is>
          <t>D</t>
        </is>
      </c>
      <c r="E78" s="203" t="n">
        <v>7</v>
      </c>
      <c r="F78" s="203" t="n">
        <v>7</v>
      </c>
      <c r="G78" s="203" t="inlineStr">
        <is>
          <t>Alex Strachan Motors</t>
        </is>
      </c>
      <c r="H78" s="203" t="n"/>
      <c r="I78" s="203" t="n"/>
      <c r="J78" s="203" t="inlineStr">
        <is>
          <t>Humber Vogue Sports</t>
        </is>
      </c>
      <c r="K78" s="203" t="n"/>
      <c r="L78" s="203" t="inlineStr">
        <is>
          <t>Bill Barnett</t>
        </is>
      </c>
      <c r="M78" s="203" t="inlineStr">
        <is>
          <t>AUS</t>
        </is>
      </c>
      <c r="N78" s="692">
        <f>_xlfn.LET(_xlpm.d,_xlfn.XLOOKUP(L78,'[1]Birth Dates'!$A:$A,'[1]Birth Dates'!$B:$B,"",0),IF(_xlpm.d=0,"",_xlpm.d))</f>
        <v/>
      </c>
      <c r="O78" s="203">
        <f>IF(OR(N78="",A78="",NOT(ISNUMBER(N78)),N78&gt;A78),"",DATEDIF(N78,A78,"Y")&amp;" years, "&amp;DATEDIF(N78,A78,"YM")&amp;" months, "&amp;DATEDIF(N78,A78,"MD")&amp;" days")</f>
        <v/>
      </c>
      <c r="P78" s="203" t="inlineStr">
        <is>
          <t>Don Johnston</t>
        </is>
      </c>
      <c r="Q78" s="203" t="inlineStr">
        <is>
          <t>AUS</t>
        </is>
      </c>
      <c r="R78" s="692">
        <f>_xlfn.LET(_xlpm.d,_xlfn.XLOOKUP(P78,'[1]Birth Dates'!$A:$A,'[1]Birth Dates'!$B:$B,"",0),IF(_xlpm.d=0,"",_xlpm.d))</f>
        <v/>
      </c>
      <c r="S78" s="203">
        <f>IF(OR(R78="",A78="",NOT(ISNUMBER(R78)),R78&gt;A78),"",DATEDIF(R78,A78,"Y")&amp;" years, "&amp;DATEDIF(R78,A78,"YM")&amp;" months, "&amp;DATEDIF(R78,A78,"MD")&amp;" days")</f>
        <v/>
      </c>
      <c r="T78" s="203" t="n"/>
      <c r="U78" s="203" t="n"/>
      <c r="V78" s="692">
        <f>_xlfn.LET(_xlpm.d,_xlfn.XLOOKUP(T78,'[1]Birth Dates'!$A:$A,'[1]Birth Dates'!$B:$B,"",0),IF(_xlpm.d=0,"",_xlpm.d))</f>
        <v/>
      </c>
      <c r="W78" s="203">
        <f>IF(OR(V78="",A78="",NOT(ISNUMBER(V78)),V78&gt;A78),"",DATEDIF(V78,A78,"Y")&amp;" years, "&amp;DATEDIF(V78,A78,"YM")&amp;" months, "&amp;DATEDIF(V78,A78,"MD")&amp;" days")</f>
        <v/>
      </c>
      <c r="X78" s="203" t="n"/>
      <c r="Y78" s="203" t="n"/>
      <c r="Z78" s="203" t="n"/>
      <c r="AA78" s="203" t="n"/>
      <c r="AB78" s="203" t="n"/>
      <c r="AC78" s="203" t="n"/>
      <c r="AD78" s="203" t="n"/>
      <c r="AE78" s="476" t="inlineStr"/>
      <c r="AF78" s="418">
        <f>IF(OR(AE78="",AE78="",AE78=0),"",6.172/(AE78*24))</f>
        <v/>
      </c>
      <c r="AG78" s="246" t="n"/>
      <c r="AH78" s="476" t="inlineStr"/>
      <c r="AI78" s="418">
        <f>IF(OR(AH78="",AH78="",AH78=0),"",6.172/(AH78*24))</f>
        <v/>
      </c>
      <c r="AJ78" s="175">
        <f>IF(AND(ISNUMBER(AB78),ISNUMBER(AG78)),AB78-AG78,"")</f>
        <v/>
      </c>
      <c r="AK78" s="203" t="n"/>
      <c r="AL78" s="203" t="n">
        <v>119</v>
      </c>
      <c r="AM78" s="693" t="n"/>
      <c r="AN78" s="671">
        <f>IF(OR(AL78="",AM78="",AM78=0),"",AL78*6.172/(AM78*24))</f>
        <v/>
      </c>
      <c r="AO78" s="477">
        <f>IF(AND(AL78=AL77,AM78&lt;&gt;"",AM77&lt;&gt;""),AM78-AM77,"")</f>
        <v/>
      </c>
      <c r="AP78" s="203" t="n"/>
      <c r="AQ78" s="476" t="inlineStr"/>
      <c r="AR78" s="418">
        <f>IF(OR(AQ78="",AQ78="",AQ78=0),"",6.172/(AQ78*24))</f>
        <v/>
      </c>
      <c r="AS78" s="436">
        <f>IF(OR(NOT(ISNUMBER(C78)),NOT(ISNUMBER(AB78))),"",IF(AG78&lt;&gt;"",AG78,AB78)-C78)</f>
        <v/>
      </c>
      <c r="AT78" s="210" t="n"/>
      <c r="AU78" s="206">
        <f>IF($B78="","",TEXT($A78,"yyyymmdd")&amp;"_P"&amp;$C78&amp;"_C"&amp;$F78&amp;"_"&amp;TRIM(RIGHT(SUBSTITUTE(TRIM(SUBSTITUTE($L78,CHAR(160)," "))," ",REPT(" ",60)),60))&amp;IF($P78="","","-"&amp;TRIM(RIGHT(SUBSTITUTE(TRIM(SUBSTITUTE($P78,CHAR(160)," "))," ",REPT(" ",60)),60)))&amp;IF($T78="","","-"&amp;TRIM(RIGHT(SUBSTITUTE(TRIM(SUBSTITUTE($T78,CHAR(160)," "))," ",REPT(" ",60)),60)))&amp;".jpg")</f>
        <v/>
      </c>
    </row>
    <row r="79" ht="42" customHeight="1">
      <c r="A79" s="172" t="n">
        <v>23654</v>
      </c>
      <c r="B79" s="203" t="inlineStr">
        <is>
          <t>Armstrong 500 4 October, 1964</t>
        </is>
      </c>
      <c r="C79" s="203" t="inlineStr">
        <is>
          <t>19-20</t>
        </is>
      </c>
      <c r="D79" s="203" t="inlineStr">
        <is>
          <t>B</t>
        </is>
      </c>
      <c r="E79" s="203" t="n">
        <v>7</v>
      </c>
      <c r="F79" s="203" t="n">
        <v>28</v>
      </c>
      <c r="G79" s="203" t="inlineStr">
        <is>
          <t>Killara Motor Garage</t>
        </is>
      </c>
      <c r="H79" s="203" t="n"/>
      <c r="I79" s="203" t="n"/>
      <c r="J79" s="203" t="inlineStr">
        <is>
          <t>Renault R8</t>
        </is>
      </c>
      <c r="K79" s="203" t="n"/>
      <c r="L79" s="203" t="inlineStr">
        <is>
          <t>Bob Holden</t>
        </is>
      </c>
      <c r="M79" s="203" t="inlineStr">
        <is>
          <t>AUS</t>
        </is>
      </c>
      <c r="N79" s="692">
        <f>_xlfn.LET(_xlpm.d,_xlfn.XLOOKUP(L79,'[1]Birth Dates'!$A:$A,'[1]Birth Dates'!$B:$B,"",0),IF(_xlpm.d=0,"",_xlpm.d))</f>
        <v/>
      </c>
      <c r="O79" s="203">
        <f>IF(OR(N79="",A79="",NOT(ISNUMBER(N79)),N79&gt;A79),"",DATEDIF(N79,A79,"Y")&amp;" years, "&amp;DATEDIF(N79,A79,"YM")&amp;" months, "&amp;DATEDIF(N79,A79,"MD")&amp;" days")</f>
        <v/>
      </c>
      <c r="P79" s="203" t="inlineStr">
        <is>
          <t>Keith Pascall</t>
        </is>
      </c>
      <c r="Q79" s="203" t="inlineStr">
        <is>
          <t>AUS</t>
        </is>
      </c>
      <c r="R79" s="692">
        <f>_xlfn.LET(_xlpm.d,_xlfn.XLOOKUP(P79,'[1]Birth Dates'!$A:$A,'[1]Birth Dates'!$B:$B,"",0),IF(_xlpm.d=0,"",_xlpm.d))</f>
        <v/>
      </c>
      <c r="S79" s="203">
        <f>IF(OR(R79="",A79="",NOT(ISNUMBER(R79)),R79&gt;A79),"",DATEDIF(R79,A79,"Y")&amp;" years, "&amp;DATEDIF(R79,A79,"YM")&amp;" months, "&amp;DATEDIF(R79,A79,"MD")&amp;" days")</f>
        <v/>
      </c>
      <c r="T79" s="203" t="n"/>
      <c r="U79" s="203" t="n"/>
      <c r="V79" s="692">
        <f>_xlfn.LET(_xlpm.d,_xlfn.XLOOKUP(T79,'[1]Birth Dates'!$A:$A,'[1]Birth Dates'!$B:$B,"",0),IF(_xlpm.d=0,"",_xlpm.d))</f>
        <v/>
      </c>
      <c r="W79" s="203">
        <f>IF(OR(V79="",A79="",NOT(ISNUMBER(V79)),V79&gt;A79),"",DATEDIF(V79,A79,"Y")&amp;" years, "&amp;DATEDIF(V79,A79,"YM")&amp;" months, "&amp;DATEDIF(V79,A79,"MD")&amp;" days")</f>
        <v/>
      </c>
      <c r="X79" s="203" t="n"/>
      <c r="Y79" s="203" t="n"/>
      <c r="Z79" s="203" t="n"/>
      <c r="AA79" s="203" t="n"/>
      <c r="AB79" s="203" t="n"/>
      <c r="AC79" s="203" t="n"/>
      <c r="AD79" s="203" t="n"/>
      <c r="AE79" s="476" t="inlineStr"/>
      <c r="AF79" s="418">
        <f>IF(OR(AE79="",AE79="",AE79=0),"",6.172/(AE79*24))</f>
        <v/>
      </c>
      <c r="AG79" s="246" t="n"/>
      <c r="AH79" s="476" t="inlineStr"/>
      <c r="AI79" s="418">
        <f>IF(OR(AH79="",AH79="",AH79=0),"",6.172/(AH79*24))</f>
        <v/>
      </c>
      <c r="AJ79" s="175">
        <f>IF(AND(ISNUMBER(AB79),ISNUMBER(AG79)),AB79-AG79,"")</f>
        <v/>
      </c>
      <c r="AK79" s="203" t="n"/>
      <c r="AL79" s="203" t="n">
        <v>119</v>
      </c>
      <c r="AM79" s="693" t="n"/>
      <c r="AN79" s="671">
        <f>IF(OR(AL79="",AM79="",AM79=0),"",AL79*6.172/(AM79*24))</f>
        <v/>
      </c>
      <c r="AO79" s="477">
        <f>IF(AND(AL79=AL78,AM79&lt;&gt;"",AM78&lt;&gt;""),AM79-AM78,"")</f>
        <v/>
      </c>
      <c r="AP79" s="203" t="n"/>
      <c r="AQ79" s="476" t="inlineStr"/>
      <c r="AR79" s="418">
        <f>IF(OR(AQ79="",AQ79="",AQ79=0),"",6.172/(AQ79*24))</f>
        <v/>
      </c>
      <c r="AS79" s="436">
        <f>IF(OR(NOT(ISNUMBER(C79)),NOT(ISNUMBER(AB79))),"",IF(AG79&lt;&gt;"",AG79,AB79)-C79)</f>
        <v/>
      </c>
      <c r="AT79" s="210" t="n"/>
      <c r="AU79" s="206">
        <f>IF($B79="","",TEXT($A79,"yyyymmdd")&amp;"_P"&amp;$C79&amp;"_C"&amp;$F79&amp;"_"&amp;TRIM(RIGHT(SUBSTITUTE(TRIM(SUBSTITUTE($L79,CHAR(160)," "))," ",REPT(" ",60)),60))&amp;IF($P79="","","-"&amp;TRIM(RIGHT(SUBSTITUTE(TRIM(SUBSTITUTE($P79,CHAR(160)," "))," ",REPT(" ",60)),60)))&amp;IF($T79="","","-"&amp;TRIM(RIGHT(SUBSTITUTE(TRIM(SUBSTITUTE($T79,CHAR(160)," "))," ",REPT(" ",60)),60)))&amp;".jpg")</f>
        <v/>
      </c>
    </row>
    <row r="80" ht="42" customHeight="1">
      <c r="A80" s="172" t="n">
        <v>23654</v>
      </c>
      <c r="B80" s="203" t="inlineStr">
        <is>
          <t>Armstrong 500 4 October, 1964</t>
        </is>
      </c>
      <c r="C80" s="203" t="inlineStr">
        <is>
          <t>20-21</t>
        </is>
      </c>
      <c r="D80" s="203" t="inlineStr">
        <is>
          <t>B</t>
        </is>
      </c>
      <c r="E80" s="203" t="n">
        <v>8</v>
      </c>
      <c r="F80" s="203" t="n">
        <v>29</v>
      </c>
      <c r="G80" s="203" t="inlineStr">
        <is>
          <t>GP Cars</t>
        </is>
      </c>
      <c r="H80" s="203" t="n"/>
      <c r="I80" s="203" t="n"/>
      <c r="J80" s="203" t="inlineStr">
        <is>
          <t>Renault R8</t>
        </is>
      </c>
      <c r="K80" s="203" t="n"/>
      <c r="L80" s="203" t="inlineStr">
        <is>
          <t>Brian Fleming</t>
        </is>
      </c>
      <c r="M80" s="203" t="inlineStr">
        <is>
          <t>AUS</t>
        </is>
      </c>
      <c r="N80" s="692">
        <f>_xlfn.LET(_xlpm.d,_xlfn.XLOOKUP(L80,'[1]Birth Dates'!$A:$A,'[1]Birth Dates'!$B:$B,"",0),IF(_xlpm.d=0,"",_xlpm.d))</f>
        <v/>
      </c>
      <c r="O80" s="203">
        <f>IF(OR(N80="",A80="",NOT(ISNUMBER(N80)),N80&gt;A80),"",DATEDIF(N80,A80,"Y")&amp;" years, "&amp;DATEDIF(N80,A80,"YM")&amp;" months, "&amp;DATEDIF(N80,A80,"MD")&amp;" days")</f>
        <v/>
      </c>
      <c r="P80" s="203" t="inlineStr">
        <is>
          <t>Bill Gates</t>
        </is>
      </c>
      <c r="Q80" s="203" t="inlineStr">
        <is>
          <t>AUS</t>
        </is>
      </c>
      <c r="R80" s="692">
        <f>_xlfn.LET(_xlpm.d,_xlfn.XLOOKUP(P80,'[1]Birth Dates'!$A:$A,'[1]Birth Dates'!$B:$B,"",0),IF(_xlpm.d=0,"",_xlpm.d))</f>
        <v/>
      </c>
      <c r="S80" s="203">
        <f>IF(OR(R80="",A80="",NOT(ISNUMBER(R80)),R80&gt;A80),"",DATEDIF(R80,A80,"Y")&amp;" years, "&amp;DATEDIF(R80,A80,"YM")&amp;" months, "&amp;DATEDIF(R80,A80,"MD")&amp;" days")</f>
        <v/>
      </c>
      <c r="T80" s="203" t="n"/>
      <c r="U80" s="203" t="n"/>
      <c r="V80" s="692">
        <f>_xlfn.LET(_xlpm.d,_xlfn.XLOOKUP(T80,'[1]Birth Dates'!$A:$A,'[1]Birth Dates'!$B:$B,"",0),IF(_xlpm.d=0,"",_xlpm.d))</f>
        <v/>
      </c>
      <c r="W80" s="203">
        <f>IF(OR(V80="",A80="",NOT(ISNUMBER(V80)),V80&gt;A80),"",DATEDIF(V80,A80,"Y")&amp;" years, "&amp;DATEDIF(V80,A80,"YM")&amp;" months, "&amp;DATEDIF(V80,A80,"MD")&amp;" days")</f>
        <v/>
      </c>
      <c r="X80" s="203" t="n"/>
      <c r="Y80" s="203" t="n"/>
      <c r="Z80" s="203" t="n"/>
      <c r="AA80" s="203" t="n"/>
      <c r="AB80" s="203" t="n"/>
      <c r="AC80" s="203" t="n"/>
      <c r="AD80" s="203" t="n"/>
      <c r="AE80" s="476" t="inlineStr"/>
      <c r="AF80" s="418">
        <f>IF(OR(AE80="",AE80="",AE80=0),"",6.172/(AE80*24))</f>
        <v/>
      </c>
      <c r="AG80" s="246" t="n"/>
      <c r="AH80" s="476" t="inlineStr"/>
      <c r="AI80" s="418">
        <f>IF(OR(AH80="",AH80="",AH80=0),"",6.172/(AH80*24))</f>
        <v/>
      </c>
      <c r="AJ80" s="175">
        <f>IF(AND(ISNUMBER(AB80),ISNUMBER(AG80)),AB80-AG80,"")</f>
        <v/>
      </c>
      <c r="AK80" s="203" t="n"/>
      <c r="AL80" s="203" t="n">
        <v>119</v>
      </c>
      <c r="AM80" s="693" t="n"/>
      <c r="AN80" s="671">
        <f>IF(OR(AL80="",AM80="",AM80=0),"",AL80*6.172/(AM80*24))</f>
        <v/>
      </c>
      <c r="AO80" s="477">
        <f>IF(AND(AL80=AL79,AM80&lt;&gt;"",AM79&lt;&gt;""),AM80-AM79,"")</f>
        <v/>
      </c>
      <c r="AP80" s="203" t="n"/>
      <c r="AQ80" s="476" t="inlineStr"/>
      <c r="AR80" s="418">
        <f>IF(OR(AQ80="",AQ80="",AQ80=0),"",6.172/(AQ80*24))</f>
        <v/>
      </c>
      <c r="AS80" s="436">
        <f>IF(OR(NOT(ISNUMBER(C80)),NOT(ISNUMBER(AB80))),"",IF(AG80&lt;&gt;"",AG80,AB80)-C80)</f>
        <v/>
      </c>
      <c r="AT80" s="210" t="n"/>
      <c r="AU80" s="206">
        <f>IF($B80="","",TEXT($A80,"yyyymmdd")&amp;"_P"&amp;$C80&amp;"_C"&amp;$F80&amp;"_"&amp;TRIM(RIGHT(SUBSTITUTE(TRIM(SUBSTITUTE($L80,CHAR(160)," "))," ",REPT(" ",60)),60))&amp;IF($P80="","","-"&amp;TRIM(RIGHT(SUBSTITUTE(TRIM(SUBSTITUTE($P80,CHAR(160)," "))," ",REPT(" ",60)),60)))&amp;IF($T80="","","-"&amp;TRIM(RIGHT(SUBSTITUTE(TRIM(SUBSTITUTE($T80,CHAR(160)," "))," ",REPT(" ",60)),60)))&amp;".jpg")</f>
        <v/>
      </c>
    </row>
    <row r="81" ht="42" customHeight="1">
      <c r="A81" s="172" t="n">
        <v>23654</v>
      </c>
      <c r="B81" s="203" t="inlineStr">
        <is>
          <t>Armstrong 500 4 October, 1964</t>
        </is>
      </c>
      <c r="C81" s="203" t="n">
        <v>22</v>
      </c>
      <c r="D81" s="203" t="inlineStr">
        <is>
          <t>B</t>
        </is>
      </c>
      <c r="E81" s="203" t="n">
        <v>9</v>
      </c>
      <c r="F81" s="203" t="n">
        <v>32</v>
      </c>
      <c r="G81" s="203" t="inlineStr">
        <is>
          <t>P Brown</t>
        </is>
      </c>
      <c r="H81" s="203" t="n"/>
      <c r="I81" s="203" t="n"/>
      <c r="J81" s="203" t="inlineStr">
        <is>
          <t>Morris Cooper</t>
        </is>
      </c>
      <c r="K81" s="203" t="n"/>
      <c r="L81" s="203" t="inlineStr">
        <is>
          <t>Peter Brown</t>
        </is>
      </c>
      <c r="M81" s="203" t="inlineStr">
        <is>
          <t>AUS</t>
        </is>
      </c>
      <c r="N81" s="692">
        <f>_xlfn.LET(_xlpm.d,_xlfn.XLOOKUP(L81,'[1]Birth Dates'!$A:$A,'[1]Birth Dates'!$B:$B,"",0),IF(_xlpm.d=0,"",_xlpm.d))</f>
        <v/>
      </c>
      <c r="O81" s="203">
        <f>IF(OR(N81="",A81="",NOT(ISNUMBER(N81)),N81&gt;A81),"",DATEDIF(N81,A81,"Y")&amp;" years, "&amp;DATEDIF(N81,A81,"YM")&amp;" months, "&amp;DATEDIF(N81,A81,"MD")&amp;" days")</f>
        <v/>
      </c>
      <c r="P81" s="203" t="inlineStr">
        <is>
          <t>Ray Gulson</t>
        </is>
      </c>
      <c r="Q81" s="203" t="inlineStr">
        <is>
          <t>AUS</t>
        </is>
      </c>
      <c r="R81" s="692">
        <f>_xlfn.LET(_xlpm.d,_xlfn.XLOOKUP(P81,'[1]Birth Dates'!$A:$A,'[1]Birth Dates'!$B:$B,"",0),IF(_xlpm.d=0,"",_xlpm.d))</f>
        <v/>
      </c>
      <c r="S81" s="203">
        <f>IF(OR(R81="",A81="",NOT(ISNUMBER(R81)),R81&gt;A81),"",DATEDIF(R81,A81,"Y")&amp;" years, "&amp;DATEDIF(R81,A81,"YM")&amp;" months, "&amp;DATEDIF(R81,A81,"MD")&amp;" days")</f>
        <v/>
      </c>
      <c r="T81" s="203" t="n"/>
      <c r="U81" s="203" t="n"/>
      <c r="V81" s="692">
        <f>_xlfn.LET(_xlpm.d,_xlfn.XLOOKUP(T81,'[1]Birth Dates'!$A:$A,'[1]Birth Dates'!$B:$B,"",0),IF(_xlpm.d=0,"",_xlpm.d))</f>
        <v/>
      </c>
      <c r="W81" s="203">
        <f>IF(OR(V81="",A81="",NOT(ISNUMBER(V81)),V81&gt;A81),"",DATEDIF(V81,A81,"Y")&amp;" years, "&amp;DATEDIF(V81,A81,"YM")&amp;" months, "&amp;DATEDIF(V81,A81,"MD")&amp;" days")</f>
        <v/>
      </c>
      <c r="X81" s="203" t="n"/>
      <c r="Y81" s="203" t="n"/>
      <c r="Z81" s="203" t="n"/>
      <c r="AA81" s="203" t="n"/>
      <c r="AB81" s="203" t="n"/>
      <c r="AC81" s="203" t="n"/>
      <c r="AD81" s="203" t="n"/>
      <c r="AE81" s="476" t="inlineStr"/>
      <c r="AF81" s="418">
        <f>IF(OR(AE81="",AE81="",AE81=0),"",6.172/(AE81*24))</f>
        <v/>
      </c>
      <c r="AG81" s="246" t="n"/>
      <c r="AH81" s="476" t="inlineStr"/>
      <c r="AI81" s="418">
        <f>IF(OR(AH81="",AH81="",AH81=0),"",6.172/(AH81*24))</f>
        <v/>
      </c>
      <c r="AJ81" s="175">
        <f>IF(AND(ISNUMBER(AB81),ISNUMBER(AG81)),AB81-AG81,"")</f>
        <v/>
      </c>
      <c r="AK81" s="203" t="n"/>
      <c r="AL81" s="203" t="n">
        <v>118</v>
      </c>
      <c r="AM81" s="693" t="n"/>
      <c r="AN81" s="671">
        <f>IF(OR(AL81="",AM81="",AM81=0),"",AL81*6.172/(AM81*24))</f>
        <v/>
      </c>
      <c r="AO81" s="477">
        <f>IF(AND(AL81=AL80,AM81&lt;&gt;"",AM80&lt;&gt;""),AM81-AM80,"")</f>
        <v/>
      </c>
      <c r="AP81" s="203" t="n"/>
      <c r="AQ81" s="476" t="inlineStr"/>
      <c r="AR81" s="418">
        <f>IF(OR(AQ81="",AQ81="",AQ81=0),"",6.172/(AQ81*24))</f>
        <v/>
      </c>
      <c r="AS81" s="436">
        <f>IF(OR(NOT(ISNUMBER(C81)),NOT(ISNUMBER(AB81))),"",IF(AG81&lt;&gt;"",AG81,AB81)-C81)</f>
        <v/>
      </c>
      <c r="AT81" s="210" t="n"/>
      <c r="AU81" s="206">
        <f>IF($B81="","",TEXT($A81,"yyyymmdd")&amp;"_P"&amp;$C81&amp;"_C"&amp;$F81&amp;"_"&amp;TRIM(RIGHT(SUBSTITUTE(TRIM(SUBSTITUTE($L81,CHAR(160)," "))," ",REPT(" ",60)),60))&amp;IF($P81="","","-"&amp;TRIM(RIGHT(SUBSTITUTE(TRIM(SUBSTITUTE($P81,CHAR(160)," "))," ",REPT(" ",60)),60)))&amp;IF($T81="","","-"&amp;TRIM(RIGHT(SUBSTITUTE(TRIM(SUBSTITUTE($T81,CHAR(160)," "))," ",REPT(" ",60)),60)))&amp;".jpg")</f>
        <v/>
      </c>
    </row>
    <row r="82" ht="42" customHeight="1">
      <c r="A82" s="172" t="n">
        <v>23654</v>
      </c>
      <c r="B82" s="203" t="inlineStr">
        <is>
          <t>Armstrong 500 4 October, 1964</t>
        </is>
      </c>
      <c r="C82" s="203" t="inlineStr">
        <is>
          <t>23-24</t>
        </is>
      </c>
      <c r="D82" s="203" t="inlineStr">
        <is>
          <t>D</t>
        </is>
      </c>
      <c r="E82" s="203" t="n">
        <v>8</v>
      </c>
      <c r="F82" s="203" t="n">
        <v>10</v>
      </c>
      <c r="G82" s="203" t="inlineStr">
        <is>
          <t>Ecurie Australie</t>
        </is>
      </c>
      <c r="H82" s="203" t="n"/>
      <c r="I82" s="203" t="n"/>
      <c r="J82" s="203" t="inlineStr">
        <is>
          <t>Triumph 2000</t>
        </is>
      </c>
      <c r="K82" s="203" t="n"/>
      <c r="L82" s="203" t="inlineStr">
        <is>
          <t>Lex Davison</t>
        </is>
      </c>
      <c r="M82" s="203" t="inlineStr">
        <is>
          <t>AUS</t>
        </is>
      </c>
      <c r="N82" s="692">
        <f>_xlfn.LET(_xlpm.d,_xlfn.XLOOKUP(L82,'[1]Birth Dates'!$A:$A,'[1]Birth Dates'!$B:$B,"",0),IF(_xlpm.d=0,"",_xlpm.d))</f>
        <v/>
      </c>
      <c r="O82" s="203">
        <f>IF(OR(N82="",A82="",NOT(ISNUMBER(N82)),N82&gt;A82),"",DATEDIF(N82,A82,"Y")&amp;" years, "&amp;DATEDIF(N82,A82,"YM")&amp;" months, "&amp;DATEDIF(N82,A82,"MD")&amp;" days")</f>
        <v/>
      </c>
      <c r="P82" s="203" t="inlineStr">
        <is>
          <t>Rocky Tresise</t>
        </is>
      </c>
      <c r="Q82" s="203" t="inlineStr">
        <is>
          <t>AUS</t>
        </is>
      </c>
      <c r="R82" s="692">
        <f>_xlfn.LET(_xlpm.d,_xlfn.XLOOKUP(P82,'[1]Birth Dates'!$A:$A,'[1]Birth Dates'!$B:$B,"",0),IF(_xlpm.d=0,"",_xlpm.d))</f>
        <v/>
      </c>
      <c r="S82" s="203">
        <f>IF(OR(R82="",A82="",NOT(ISNUMBER(R82)),R82&gt;A82),"",DATEDIF(R82,A82,"Y")&amp;" years, "&amp;DATEDIF(R82,A82,"YM")&amp;" months, "&amp;DATEDIF(R82,A82,"MD")&amp;" days")</f>
        <v/>
      </c>
      <c r="T82" s="203" t="n"/>
      <c r="U82" s="203" t="n"/>
      <c r="V82" s="692">
        <f>_xlfn.LET(_xlpm.d,_xlfn.XLOOKUP(T82,'[1]Birth Dates'!$A:$A,'[1]Birth Dates'!$B:$B,"",0),IF(_xlpm.d=0,"",_xlpm.d))</f>
        <v/>
      </c>
      <c r="W82" s="203">
        <f>IF(OR(V82="",A82="",NOT(ISNUMBER(V82)),V82&gt;A82),"",DATEDIF(V82,A82,"Y")&amp;" years, "&amp;DATEDIF(V82,A82,"YM")&amp;" months, "&amp;DATEDIF(V82,A82,"MD")&amp;" days")</f>
        <v/>
      </c>
      <c r="X82" s="203" t="n"/>
      <c r="Y82" s="203" t="n"/>
      <c r="Z82" s="203" t="n"/>
      <c r="AA82" s="203" t="n"/>
      <c r="AB82" s="203" t="n"/>
      <c r="AC82" s="203" t="n"/>
      <c r="AD82" s="203" t="n"/>
      <c r="AE82" s="476" t="inlineStr"/>
      <c r="AF82" s="418">
        <f>IF(OR(AE82="",AE82="",AE82=0),"",6.172/(AE82*24))</f>
        <v/>
      </c>
      <c r="AG82" s="246" t="n"/>
      <c r="AH82" s="476" t="inlineStr"/>
      <c r="AI82" s="418">
        <f>IF(OR(AH82="",AH82="",AH82=0),"",6.172/(AH82*24))</f>
        <v/>
      </c>
      <c r="AJ82" s="175">
        <f>IF(AND(ISNUMBER(AB82),ISNUMBER(AG82)),AB82-AG82,"")</f>
        <v/>
      </c>
      <c r="AK82" s="203" t="n"/>
      <c r="AL82" s="203" t="n">
        <v>117</v>
      </c>
      <c r="AM82" s="693" t="n"/>
      <c r="AN82" s="671">
        <f>IF(OR(AL82="",AM82="",AM82=0),"",AL82*6.172/(AM82*24))</f>
        <v/>
      </c>
      <c r="AO82" s="477">
        <f>IF(AND(AL82=AL81,AM82&lt;&gt;"",AM81&lt;&gt;""),AM82-AM81,"")</f>
        <v/>
      </c>
      <c r="AP82" s="203" t="n"/>
      <c r="AQ82" s="476" t="inlineStr"/>
      <c r="AR82" s="418">
        <f>IF(OR(AQ82="",AQ82="",AQ82=0),"",6.172/(AQ82*24))</f>
        <v/>
      </c>
      <c r="AS82" s="436">
        <f>IF(OR(NOT(ISNUMBER(C82)),NOT(ISNUMBER(AB82))),"",IF(AG82&lt;&gt;"",AG82,AB82)-C82)</f>
        <v/>
      </c>
      <c r="AT82" s="210" t="n"/>
      <c r="AU82" s="206">
        <f>IF($B82="","",TEXT($A82,"yyyymmdd")&amp;"_P"&amp;$C82&amp;"_C"&amp;$F82&amp;"_"&amp;TRIM(RIGHT(SUBSTITUTE(TRIM(SUBSTITUTE($L82,CHAR(160)," "))," ",REPT(" ",60)),60))&amp;IF($P82="","","-"&amp;TRIM(RIGHT(SUBSTITUTE(TRIM(SUBSTITUTE($P82,CHAR(160)," "))," ",REPT(" ",60)),60)))&amp;IF($T82="","","-"&amp;TRIM(RIGHT(SUBSTITUTE(TRIM(SUBSTITUTE($T82,CHAR(160)," "))," ",REPT(" ",60)),60)))&amp;".jpg")</f>
        <v/>
      </c>
    </row>
    <row r="83" ht="42" customHeight="1">
      <c r="A83" s="172" t="n">
        <v>23654</v>
      </c>
      <c r="B83" s="203" t="inlineStr">
        <is>
          <t>Armstrong 500 4 October, 1964</t>
        </is>
      </c>
      <c r="C83" s="203" t="inlineStr">
        <is>
          <t>23-24</t>
        </is>
      </c>
      <c r="D83" s="203" t="inlineStr">
        <is>
          <t>B</t>
        </is>
      </c>
      <c r="E83" s="203" t="n">
        <v>10</v>
      </c>
      <c r="F83" s="203" t="n">
        <v>37</v>
      </c>
      <c r="G83" s="203" t="inlineStr">
        <is>
          <t>L Park Tyre Service Pty Ltd</t>
        </is>
      </c>
      <c r="H83" s="203" t="n"/>
      <c r="I83" s="203" t="n"/>
      <c r="J83" s="203" t="inlineStr">
        <is>
          <t>Renault R8</t>
        </is>
      </c>
      <c r="K83" s="203" t="n"/>
      <c r="L83" s="203" t="inlineStr">
        <is>
          <t>Les Park</t>
        </is>
      </c>
      <c r="M83" s="203" t="inlineStr">
        <is>
          <t>AUS</t>
        </is>
      </c>
      <c r="N83" s="692">
        <f>_xlfn.LET(_xlpm.d,_xlfn.XLOOKUP(L83,'[1]Birth Dates'!$A:$A,'[1]Birth Dates'!$B:$B,"",0),IF(_xlpm.d=0,"",_xlpm.d))</f>
        <v/>
      </c>
      <c r="O83" s="203">
        <f>IF(OR(N83="",A83="",NOT(ISNUMBER(N83)),N83&gt;A83),"",DATEDIF(N83,A83,"Y")&amp;" years, "&amp;DATEDIF(N83,A83,"YM")&amp;" months, "&amp;DATEDIF(N83,A83,"MD")&amp;" days")</f>
        <v/>
      </c>
      <c r="P83" s="203" t="inlineStr">
        <is>
          <t>John Roxburgh</t>
        </is>
      </c>
      <c r="Q83" s="203" t="inlineStr">
        <is>
          <t>AUS</t>
        </is>
      </c>
      <c r="R83" s="692">
        <f>_xlfn.LET(_xlpm.d,_xlfn.XLOOKUP(P83,'[1]Birth Dates'!$A:$A,'[1]Birth Dates'!$B:$B,"",0),IF(_xlpm.d=0,"",_xlpm.d))</f>
        <v/>
      </c>
      <c r="S83" s="203">
        <f>IF(OR(R83="",A83="",NOT(ISNUMBER(R83)),R83&gt;A83),"",DATEDIF(R83,A83,"Y")&amp;" years, "&amp;DATEDIF(R83,A83,"YM")&amp;" months, "&amp;DATEDIF(R83,A83,"MD")&amp;" days")</f>
        <v/>
      </c>
      <c r="T83" s="203" t="n"/>
      <c r="U83" s="203" t="n"/>
      <c r="V83" s="692">
        <f>_xlfn.LET(_xlpm.d,_xlfn.XLOOKUP(T83,'[1]Birth Dates'!$A:$A,'[1]Birth Dates'!$B:$B,"",0),IF(_xlpm.d=0,"",_xlpm.d))</f>
        <v/>
      </c>
      <c r="W83" s="203">
        <f>IF(OR(V83="",A83="",NOT(ISNUMBER(V83)),V83&gt;A83),"",DATEDIF(V83,A83,"Y")&amp;" years, "&amp;DATEDIF(V83,A83,"YM")&amp;" months, "&amp;DATEDIF(V83,A83,"MD")&amp;" days")</f>
        <v/>
      </c>
      <c r="X83" s="203" t="n"/>
      <c r="Y83" s="203" t="n"/>
      <c r="Z83" s="203" t="n"/>
      <c r="AA83" s="203" t="n"/>
      <c r="AB83" s="203" t="n"/>
      <c r="AC83" s="203" t="n"/>
      <c r="AD83" s="203" t="n"/>
      <c r="AE83" s="476" t="inlineStr"/>
      <c r="AF83" s="418">
        <f>IF(OR(AE83="",AE83="",AE83=0),"",6.172/(AE83*24))</f>
        <v/>
      </c>
      <c r="AG83" s="246" t="n"/>
      <c r="AH83" s="476" t="inlineStr"/>
      <c r="AI83" s="418">
        <f>IF(OR(AH83="",AH83="",AH83=0),"",6.172/(AH83*24))</f>
        <v/>
      </c>
      <c r="AJ83" s="175">
        <f>IF(AND(ISNUMBER(AB83),ISNUMBER(AG83)),AB83-AG83,"")</f>
        <v/>
      </c>
      <c r="AK83" s="203" t="n"/>
      <c r="AL83" s="203" t="n">
        <v>117</v>
      </c>
      <c r="AM83" s="693" t="n"/>
      <c r="AN83" s="671">
        <f>IF(OR(AL83="",AM83="",AM83=0),"",AL83*6.172/(AM83*24))</f>
        <v/>
      </c>
      <c r="AO83" s="477">
        <f>IF(AND(AL83=AL82,AM83&lt;&gt;"",AM82&lt;&gt;""),AM83-AM82,"")</f>
        <v/>
      </c>
      <c r="AP83" s="203" t="n"/>
      <c r="AQ83" s="476" t="inlineStr"/>
      <c r="AR83" s="418">
        <f>IF(OR(AQ83="",AQ83="",AQ83=0),"",6.172/(AQ83*24))</f>
        <v/>
      </c>
      <c r="AS83" s="436">
        <f>IF(OR(NOT(ISNUMBER(C83)),NOT(ISNUMBER(AB83))),"",IF(AG83&lt;&gt;"",AG83,AB83)-C83)</f>
        <v/>
      </c>
      <c r="AT83" s="210" t="n"/>
      <c r="AU83" s="206">
        <f>IF($B83="","",TEXT($A83,"yyyymmdd")&amp;"_P"&amp;$C83&amp;"_C"&amp;$F83&amp;"_"&amp;TRIM(RIGHT(SUBSTITUTE(TRIM(SUBSTITUTE($L83,CHAR(160)," "))," ",REPT(" ",60)),60))&amp;IF($P83="","","-"&amp;TRIM(RIGHT(SUBSTITUTE(TRIM(SUBSTITUTE($P83,CHAR(160)," "))," ",REPT(" ",60)),60)))&amp;IF($T83="","","-"&amp;TRIM(RIGHT(SUBSTITUTE(TRIM(SUBSTITUTE($T83,CHAR(160)," "))," ",REPT(" ",60)),60)))&amp;".jpg")</f>
        <v/>
      </c>
    </row>
    <row r="84" ht="42" customHeight="1">
      <c r="A84" s="172" t="n">
        <v>23654</v>
      </c>
      <c r="B84" s="203" t="inlineStr">
        <is>
          <t>Armstrong 500 4 October, 1964</t>
        </is>
      </c>
      <c r="C84" s="203" t="inlineStr">
        <is>
          <t>25-27</t>
        </is>
      </c>
      <c r="D84" s="203" t="inlineStr">
        <is>
          <t>D</t>
        </is>
      </c>
      <c r="E84" s="203" t="n">
        <v>9</v>
      </c>
      <c r="F84" s="203" t="n">
        <v>3</v>
      </c>
      <c r="G84" s="203" t="inlineStr">
        <is>
          <t>Reg Smith Motors Pty Ltd</t>
        </is>
      </c>
      <c r="H84" s="203" t="n"/>
      <c r="I84" s="203" t="n"/>
      <c r="J84" s="203" t="inlineStr">
        <is>
          <t>Triumph 2000</t>
        </is>
      </c>
      <c r="K84" s="203" t="n"/>
      <c r="L84" s="203" t="inlineStr">
        <is>
          <t>Tony Reynolds</t>
        </is>
      </c>
      <c r="M84" s="203" t="inlineStr">
        <is>
          <t>AUS</t>
        </is>
      </c>
      <c r="N84" s="692">
        <f>_xlfn.LET(_xlpm.d,_xlfn.XLOOKUP(L84,'[1]Birth Dates'!$A:$A,'[1]Birth Dates'!$B:$B,"",0),IF(_xlpm.d=0,"",_xlpm.d))</f>
        <v/>
      </c>
      <c r="O84" s="203">
        <f>IF(OR(N84="",A84="",NOT(ISNUMBER(N84)),N84&gt;A84),"",DATEDIF(N84,A84,"Y")&amp;" years, "&amp;DATEDIF(N84,A84,"YM")&amp;" months, "&amp;DATEDIF(N84,A84,"MD")&amp;" days")</f>
        <v/>
      </c>
      <c r="P84" s="203" t="inlineStr">
        <is>
          <t>Tony Allen</t>
        </is>
      </c>
      <c r="Q84" s="203" t="inlineStr">
        <is>
          <t>AUS</t>
        </is>
      </c>
      <c r="R84" s="692">
        <f>_xlfn.LET(_xlpm.d,_xlfn.XLOOKUP(AK84,'[1]Birth Dates'!$A:$A,'[1]Birth Dates'!$B:$B,"",0),IF(_xlpm.d=0,"",_xlpm.d))</f>
        <v/>
      </c>
      <c r="S84" s="203">
        <f>IF(OR(R84="",A84="",NOT(ISNUMBER(R84)),R84&gt;A84),"",DATEDIF(R84,A84,"Y")&amp;" years, "&amp;DATEDIF(R84,A84,"YM")&amp;" months, "&amp;DATEDIF(R84,A84,"MD")&amp;" days")</f>
        <v/>
      </c>
      <c r="T84" s="203" t="n"/>
      <c r="U84" s="203" t="n"/>
      <c r="V84" s="692">
        <f>_xlfn.LET(_xlpm.d,_xlfn.XLOOKUP(T84,'[1]Birth Dates'!$A:$A,'[1]Birth Dates'!$B:$B,"",0),IF(_xlpm.d=0,"",_xlpm.d))</f>
        <v/>
      </c>
      <c r="W84" s="203">
        <f>IF(OR(V84="",A84="",NOT(ISNUMBER(V84)),V84&gt;A84),"",DATEDIF(V84,A84,"Y")&amp;" years, "&amp;DATEDIF(V84,A84,"YM")&amp;" months, "&amp;DATEDIF(V84,A84,"MD")&amp;" days")</f>
        <v/>
      </c>
      <c r="X84" s="203" t="n"/>
      <c r="Y84" s="203" t="n"/>
      <c r="Z84" s="203" t="n"/>
      <c r="AA84" s="203" t="n"/>
      <c r="AB84" s="203" t="n"/>
      <c r="AC84" s="203" t="n"/>
      <c r="AD84" s="203" t="n"/>
      <c r="AE84" s="476" t="inlineStr"/>
      <c r="AF84" s="418">
        <f>IF(OR(AE84="",AE84="",AE84=0),"",6.172/(AE84*24))</f>
        <v/>
      </c>
      <c r="AG84" s="246" t="n"/>
      <c r="AH84" s="476" t="inlineStr"/>
      <c r="AI84" s="418">
        <f>IF(OR(AH84="",AH84="",AH84=0),"",6.172/(AH84*24))</f>
        <v/>
      </c>
      <c r="AJ84" s="175">
        <f>IF(AND(ISNUMBER(AB84),ISNUMBER(AG84)),AB84-AG84,"")</f>
        <v/>
      </c>
      <c r="AK84" s="203" t="n"/>
      <c r="AL84" s="203" t="n">
        <v>116</v>
      </c>
      <c r="AM84" s="693" t="n"/>
      <c r="AN84" s="671">
        <f>IF(OR(AL84="",AM84="",AM84=0),"",AL84*6.172/(AM84*24))</f>
        <v/>
      </c>
      <c r="AO84" s="477">
        <f>IF(AND(AL84=AL83,AM84&lt;&gt;"",AM83&lt;&gt;""),AM84-AM83,"")</f>
        <v/>
      </c>
      <c r="AP84" s="203" t="n"/>
      <c r="AQ84" s="476" t="inlineStr"/>
      <c r="AR84" s="418">
        <f>IF(OR(AQ84="",AQ84="",AQ84=0),"",6.172/(AQ84*24))</f>
        <v/>
      </c>
      <c r="AS84" s="436">
        <f>IF(OR(NOT(ISNUMBER(C84)),NOT(ISNUMBER(AB84))),"",IF(AG84&lt;&gt;"",AG84,AB84)-C84)</f>
        <v/>
      </c>
      <c r="AT84" s="210" t="n"/>
      <c r="AU84" s="206">
        <f>IF($B84="","",TEXT($A84,"yyyymmdd")&amp;"_P"&amp;$C84&amp;"_C"&amp;$F84&amp;"_"&amp;TRIM(RIGHT(SUBSTITUTE(TRIM(SUBSTITUTE($L84,CHAR(160)," "))," ",REPT(" ",60)),60))&amp;IF($AK84="","","-"&amp;TRIM(RIGHT(SUBSTITUTE(TRIM(SUBSTITUTE($AK84,CHAR(160)," "))," ",REPT(" ",60)),60)))&amp;IF($T84="","","-"&amp;TRIM(RIGHT(SUBSTITUTE(TRIM(SUBSTITUTE($T84,CHAR(160)," "))," ",REPT(" ",60)),60)))&amp;".jpg")</f>
        <v/>
      </c>
    </row>
    <row r="85" ht="42" customHeight="1">
      <c r="A85" s="172" t="n">
        <v>23654</v>
      </c>
      <c r="B85" s="203" t="inlineStr">
        <is>
          <t>Armstrong 500 4 October, 1964</t>
        </is>
      </c>
      <c r="C85" s="203" t="inlineStr">
        <is>
          <t>25-27</t>
        </is>
      </c>
      <c r="D85" s="203" t="inlineStr">
        <is>
          <t>B</t>
        </is>
      </c>
      <c r="E85" s="203" t="n">
        <v>11</v>
      </c>
      <c r="F85" s="203" t="n">
        <v>30</v>
      </c>
      <c r="G85" s="203" t="inlineStr">
        <is>
          <t>Ira L &amp; A C Berk Pty Ltd</t>
        </is>
      </c>
      <c r="H85" s="203" t="n"/>
      <c r="I85" s="203" t="n"/>
      <c r="J85" s="203" t="inlineStr">
        <is>
          <t>Ford Cortina Mk.I 1500</t>
        </is>
      </c>
      <c r="K85" s="203" t="n"/>
      <c r="L85" s="203" t="inlineStr">
        <is>
          <t>Jim Bonthorne</t>
        </is>
      </c>
      <c r="M85" s="203" t="inlineStr">
        <is>
          <t>AUS</t>
        </is>
      </c>
      <c r="N85" s="692">
        <f>_xlfn.LET(_xlpm.d,_xlfn.XLOOKUP(L85,'[1]Birth Dates'!$A:$A,'[1]Birth Dates'!$B:$B,"",0),IF(_xlpm.d=0,"",_xlpm.d))</f>
        <v/>
      </c>
      <c r="O85" s="203">
        <f>IF(OR(N85="",A85="",NOT(ISNUMBER(N85)),N85&gt;A85),"",DATEDIF(N85,A85,"Y")&amp;" years, "&amp;DATEDIF(N85,A85,"YM")&amp;" months, "&amp;DATEDIF(N85,A85,"MD")&amp;" days")</f>
        <v/>
      </c>
      <c r="P85" s="203" t="inlineStr">
        <is>
          <t>John Dando</t>
        </is>
      </c>
      <c r="Q85" s="203" t="inlineStr">
        <is>
          <t>AUS</t>
        </is>
      </c>
      <c r="R85" s="692">
        <f>_xlfn.LET(_xlpm.d,_xlfn.XLOOKUP(P85,'[1]Birth Dates'!$A:$A,'[1]Birth Dates'!$B:$B,"",0),IF(_xlpm.d=0,"",_xlpm.d))</f>
        <v/>
      </c>
      <c r="S85" s="203">
        <f>IF(OR(R85="",A85="",NOT(ISNUMBER(R85)),R85&gt;A85),"",DATEDIF(R85,A85,"Y")&amp;" years, "&amp;DATEDIF(R85,A85,"YM")&amp;" months, "&amp;DATEDIF(R85,A85,"MD")&amp;" days")</f>
        <v/>
      </c>
      <c r="T85" s="203" t="n"/>
      <c r="U85" s="203" t="n"/>
      <c r="V85" s="692">
        <f>_xlfn.LET(_xlpm.d,_xlfn.XLOOKUP(T85,'[1]Birth Dates'!$A:$A,'[1]Birth Dates'!$B:$B,"",0),IF(_xlpm.d=0,"",_xlpm.d))</f>
        <v/>
      </c>
      <c r="W85" s="203">
        <f>IF(OR(V85="",A85="",NOT(ISNUMBER(V85)),V85&gt;A85),"",DATEDIF(V85,A85,"Y")&amp;" years, "&amp;DATEDIF(V85,A85,"YM")&amp;" months, "&amp;DATEDIF(V85,A85,"MD")&amp;" days")</f>
        <v/>
      </c>
      <c r="X85" s="203" t="n"/>
      <c r="Y85" s="203" t="n"/>
      <c r="Z85" s="203" t="n"/>
      <c r="AA85" s="203" t="n"/>
      <c r="AB85" s="203" t="n"/>
      <c r="AC85" s="203" t="n"/>
      <c r="AD85" s="203" t="n"/>
      <c r="AE85" s="476" t="inlineStr"/>
      <c r="AF85" s="418">
        <f>IF(OR(AE85="",AE85="",AE85=0),"",6.172/(AE85*24))</f>
        <v/>
      </c>
      <c r="AG85" s="246" t="n"/>
      <c r="AH85" s="476" t="inlineStr"/>
      <c r="AI85" s="418">
        <f>IF(OR(AH85="",AH85="",AH85=0),"",6.172/(AH85*24))</f>
        <v/>
      </c>
      <c r="AJ85" s="175">
        <f>IF(AND(ISNUMBER(AB85),ISNUMBER(AG85)),AB85-AG85,"")</f>
        <v/>
      </c>
      <c r="AK85" s="203" t="n"/>
      <c r="AL85" s="203" t="n">
        <v>116</v>
      </c>
      <c r="AM85" s="693" t="n"/>
      <c r="AN85" s="671">
        <f>IF(OR(AL85="",AM85="",AM85=0),"",AL85*6.172/(AM85*24))</f>
        <v/>
      </c>
      <c r="AO85" s="477">
        <f>IF(AND(AL85=AL84,AM85&lt;&gt;"",AM84&lt;&gt;""),AM85-AM84,"")</f>
        <v/>
      </c>
      <c r="AP85" s="203" t="n"/>
      <c r="AQ85" s="476" t="inlineStr"/>
      <c r="AR85" s="418">
        <f>IF(OR(AQ85="",AQ85="",AQ85=0),"",6.172/(AQ85*24))</f>
        <v/>
      </c>
      <c r="AS85" s="436">
        <f>IF(OR(NOT(ISNUMBER(C85)),NOT(ISNUMBER(AB85))),"",IF(AG85&lt;&gt;"",AG85,AB85)-C85)</f>
        <v/>
      </c>
      <c r="AT85" s="210" t="n"/>
      <c r="AU85" s="206">
        <f>IF($B85="","",TEXT($A85,"yyyymmdd")&amp;"_P"&amp;$C85&amp;"_C"&amp;$F85&amp;"_"&amp;TRIM(RIGHT(SUBSTITUTE(TRIM(SUBSTITUTE($L85,CHAR(160)," "))," ",REPT(" ",60)),60))&amp;IF($P85="","","-"&amp;TRIM(RIGHT(SUBSTITUTE(TRIM(SUBSTITUTE($P85,CHAR(160)," "))," ",REPT(" ",60)),60)))&amp;IF($T85="","","-"&amp;TRIM(RIGHT(SUBSTITUTE(TRIM(SUBSTITUTE($T85,CHAR(160)," "))," ",REPT(" ",60)),60)))&amp;".jpg")</f>
        <v/>
      </c>
    </row>
    <row r="86" ht="42" customHeight="1">
      <c r="A86" s="172" t="n">
        <v>23654</v>
      </c>
      <c r="B86" s="203" t="inlineStr">
        <is>
          <t>Armstrong 500 4 October, 1964</t>
        </is>
      </c>
      <c r="C86" s="203" t="inlineStr">
        <is>
          <t>25-27</t>
        </is>
      </c>
      <c r="D86" s="203" t="inlineStr">
        <is>
          <t>A</t>
        </is>
      </c>
      <c r="E86" s="203" t="n">
        <v>1</v>
      </c>
      <c r="F86" s="203" t="n">
        <v>46</v>
      </c>
      <c r="G86" s="203" t="inlineStr">
        <is>
          <t>Boyded Pty Ltd</t>
        </is>
      </c>
      <c r="H86" s="203" t="n"/>
      <c r="I86" s="203" t="n"/>
      <c r="J86" s="203" t="inlineStr">
        <is>
          <t>Vauxhall HA Viva</t>
        </is>
      </c>
      <c r="K86" s="203" t="n"/>
      <c r="L86" s="203" t="inlineStr">
        <is>
          <t>Spencer Martin</t>
        </is>
      </c>
      <c r="M86" s="203" t="inlineStr">
        <is>
          <t>AUS</t>
        </is>
      </c>
      <c r="N86" s="692">
        <f>_xlfn.LET(_xlpm.d,_xlfn.XLOOKUP(L86,'[1]Birth Dates'!$A:$A,'[1]Birth Dates'!$B:$B,"",0),IF(_xlpm.d=0,"",_xlpm.d))</f>
        <v/>
      </c>
      <c r="O86" s="203">
        <f>IF(OR(N86="",A86="",NOT(ISNUMBER(N86)),N86&gt;A86),"",DATEDIF(N86,A86,"Y")&amp;" years, "&amp;DATEDIF(N86,A86,"YM")&amp;" months, "&amp;DATEDIF(N86,A86,"MD")&amp;" days")</f>
        <v/>
      </c>
      <c r="P86" s="203" t="inlineStr">
        <is>
          <t>Bill Brown</t>
        </is>
      </c>
      <c r="Q86" s="203" t="inlineStr">
        <is>
          <t>AUS</t>
        </is>
      </c>
      <c r="R86" s="692">
        <f>_xlfn.LET(_xlpm.d,_xlfn.XLOOKUP(P86,'[1]Birth Dates'!$A:$A,'[1]Birth Dates'!$B:$B,"",0),IF(_xlpm.d=0,"",_xlpm.d))</f>
        <v/>
      </c>
      <c r="S86" s="203">
        <f>IF(OR(R86="",A86="",NOT(ISNUMBER(R86)),R86&gt;A86),"",DATEDIF(R86,A86,"Y")&amp;" years, "&amp;DATEDIF(R86,A86,"YM")&amp;" months, "&amp;DATEDIF(R86,A86,"MD")&amp;" days")</f>
        <v/>
      </c>
      <c r="T86" s="203" t="n"/>
      <c r="U86" s="203" t="n"/>
      <c r="V86" s="692">
        <f>_xlfn.LET(_xlpm.d,_xlfn.XLOOKUP(T86,'[1]Birth Dates'!$A:$A,'[1]Birth Dates'!$B:$B,"",0),IF(_xlpm.d=0,"",_xlpm.d))</f>
        <v/>
      </c>
      <c r="W86" s="203">
        <f>IF(OR(V86="",A86="",NOT(ISNUMBER(V86)),V86&gt;A86),"",DATEDIF(V86,A86,"Y")&amp;" years, "&amp;DATEDIF(V86,A86,"YM")&amp;" months, "&amp;DATEDIF(V86,A86,"MD")&amp;" days")</f>
        <v/>
      </c>
      <c r="X86" s="203" t="n"/>
      <c r="Y86" s="203" t="n"/>
      <c r="Z86" s="203" t="n"/>
      <c r="AA86" s="203" t="n"/>
      <c r="AB86" s="203" t="n"/>
      <c r="AC86" s="203" t="n"/>
      <c r="AD86" s="203" t="n"/>
      <c r="AE86" s="476" t="inlineStr"/>
      <c r="AF86" s="418">
        <f>IF(OR(AE86="",AE86="",AE86=0),"",6.172/(AE86*24))</f>
        <v/>
      </c>
      <c r="AG86" s="246" t="n"/>
      <c r="AH86" s="476" t="inlineStr"/>
      <c r="AI86" s="418">
        <f>IF(OR(AH86="",AH86="",AH86=0),"",6.172/(AH86*24))</f>
        <v/>
      </c>
      <c r="AJ86" s="175">
        <f>IF(AND(ISNUMBER(AB86),ISNUMBER(AG86)),AB86-AG86,"")</f>
        <v/>
      </c>
      <c r="AK86" s="203" t="n"/>
      <c r="AL86" s="203" t="n">
        <v>116</v>
      </c>
      <c r="AM86" s="693" t="n"/>
      <c r="AN86" s="671">
        <f>IF(OR(AL86="",AM86="",AM86=0),"",AL86*6.172/(AM86*24))</f>
        <v/>
      </c>
      <c r="AO86" s="477">
        <f>IF(AND(AL86=AL85,AM86&lt;&gt;"",AM85&lt;&gt;""),AM86-AM85,"")</f>
        <v/>
      </c>
      <c r="AP86" s="203" t="n"/>
      <c r="AQ86" s="476" t="inlineStr"/>
      <c r="AR86" s="418">
        <f>IF(OR(AQ86="",AQ86="",AQ86=0),"",6.172/(AQ86*24))</f>
        <v/>
      </c>
      <c r="AS86" s="436">
        <f>IF(OR(NOT(ISNUMBER(C86)),NOT(ISNUMBER(AB86))),"",IF(AG86&lt;&gt;"",AG86,AB86)-C86)</f>
        <v/>
      </c>
      <c r="AT86" s="210" t="n"/>
      <c r="AU86" s="206">
        <f>IF($B86="","",TEXT($A86,"yyyymmdd")&amp;"_P"&amp;$C86&amp;"_C"&amp;$F86&amp;"_"&amp;TRIM(RIGHT(SUBSTITUTE(TRIM(SUBSTITUTE($L86,CHAR(160)," "))," ",REPT(" ",60)),60))&amp;IF($P86="","","-"&amp;TRIM(RIGHT(SUBSTITUTE(TRIM(SUBSTITUTE($P86,CHAR(160)," "))," ",REPT(" ",60)),60)))&amp;IF($T86="","","-"&amp;TRIM(RIGHT(SUBSTITUTE(TRIM(SUBSTITUTE($T86,CHAR(160)," "))," ",REPT(" ",60)),60)))&amp;".jpg")</f>
        <v/>
      </c>
    </row>
    <row r="87" ht="42" customHeight="1">
      <c r="A87" s="172" t="n">
        <v>23654</v>
      </c>
      <c r="B87" s="203" t="inlineStr">
        <is>
          <t>Armstrong 500 4 October, 1964</t>
        </is>
      </c>
      <c r="C87" s="203" t="n">
        <v>28</v>
      </c>
      <c r="D87" s="203" t="inlineStr">
        <is>
          <t>A</t>
        </is>
      </c>
      <c r="E87" s="203" t="n">
        <v>2</v>
      </c>
      <c r="F87" s="203" t="n">
        <v>55</v>
      </c>
      <c r="G87" s="203" t="inlineStr">
        <is>
          <t>Boyded Pty Ltd</t>
        </is>
      </c>
      <c r="H87" s="203" t="n"/>
      <c r="I87" s="203" t="n"/>
      <c r="J87" s="203" t="inlineStr">
        <is>
          <t>Vauxhall HA Viva</t>
        </is>
      </c>
      <c r="K87" s="203" t="n"/>
      <c r="L87" s="203" t="inlineStr">
        <is>
          <t>Brian Muir</t>
        </is>
      </c>
      <c r="M87" s="203" t="inlineStr">
        <is>
          <t>AUS</t>
        </is>
      </c>
      <c r="N87" s="692">
        <f>_xlfn.LET(_xlpm.d,_xlfn.XLOOKUP(L87,'[1]Birth Dates'!$A:$A,'[1]Birth Dates'!$B:$B,"",0),IF(_xlpm.d=0,"",_xlpm.d))</f>
        <v/>
      </c>
      <c r="O87" s="203">
        <f>IF(OR(N87="",A87="",NOT(ISNUMBER(N87)),N87&gt;A87),"",DATEDIF(N87,A87,"Y")&amp;" years, "&amp;DATEDIF(N87,A87,"YM")&amp;" months, "&amp;DATEDIF(N87,A87,"MD")&amp;" days")</f>
        <v/>
      </c>
      <c r="P87" s="203" t="inlineStr">
        <is>
          <t>Ron Clarke</t>
        </is>
      </c>
      <c r="Q87" s="203" t="inlineStr">
        <is>
          <t>AUS</t>
        </is>
      </c>
      <c r="R87" s="692">
        <f>_xlfn.LET(_xlpm.d,_xlfn.XLOOKUP(P87,'[1]Birth Dates'!$A:$A,'[1]Birth Dates'!$B:$B,"",0),IF(_xlpm.d=0,"",_xlpm.d))</f>
        <v/>
      </c>
      <c r="S87" s="203">
        <f>IF(OR(R87="",A87="",NOT(ISNUMBER(R87)),R87&gt;A87),"",DATEDIF(R87,A87,"Y")&amp;" years, "&amp;DATEDIF(R87,A87,"YM")&amp;" months, "&amp;DATEDIF(R87,A87,"MD")&amp;" days")</f>
        <v/>
      </c>
      <c r="T87" s="203" t="n"/>
      <c r="U87" s="203" t="n"/>
      <c r="V87" s="692">
        <f>_xlfn.LET(_xlpm.d,_xlfn.XLOOKUP(T87,'[1]Birth Dates'!$A:$A,'[1]Birth Dates'!$B:$B,"",0),IF(_xlpm.d=0,"",_xlpm.d))</f>
        <v/>
      </c>
      <c r="W87" s="203">
        <f>IF(OR(V87="",A87="",NOT(ISNUMBER(V87)),V87&gt;A87),"",DATEDIF(V87,A87,"Y")&amp;" years, "&amp;DATEDIF(V87,A87,"YM")&amp;" months, "&amp;DATEDIF(V87,A87,"MD")&amp;" days")</f>
        <v/>
      </c>
      <c r="X87" s="203" t="n"/>
      <c r="Y87" s="203" t="n"/>
      <c r="Z87" s="203" t="n"/>
      <c r="AA87" s="203" t="n"/>
      <c r="AB87" s="203" t="n"/>
      <c r="AC87" s="203" t="n"/>
      <c r="AD87" s="203" t="n"/>
      <c r="AE87" s="476" t="inlineStr"/>
      <c r="AF87" s="418">
        <f>IF(OR(AE87="",AE87="",AE87=0),"",6.172/(AE87*24))</f>
        <v/>
      </c>
      <c r="AG87" s="246" t="n"/>
      <c r="AH87" s="476" t="inlineStr"/>
      <c r="AI87" s="418">
        <f>IF(OR(AH87="",AH87="",AH87=0),"",6.172/(AH87*24))</f>
        <v/>
      </c>
      <c r="AJ87" s="175">
        <f>IF(AND(ISNUMBER(AB87),ISNUMBER(AG87)),AB87-AG87,"")</f>
        <v/>
      </c>
      <c r="AK87" s="203" t="n"/>
      <c r="AL87" s="203" t="n">
        <v>115</v>
      </c>
      <c r="AM87" s="693" t="n"/>
      <c r="AN87" s="671">
        <f>IF(OR(AL87="",AM87="",AM87=0),"",AL87*6.172/(AM87*24))</f>
        <v/>
      </c>
      <c r="AO87" s="477">
        <f>IF(AND(AL87=AL86,AM87&lt;&gt;"",AM86&lt;&gt;""),AM87-AM86,"")</f>
        <v/>
      </c>
      <c r="AP87" s="203" t="n"/>
      <c r="AQ87" s="476" t="inlineStr"/>
      <c r="AR87" s="418">
        <f>IF(OR(AQ87="",AQ87="",AQ87=0),"",6.172/(AQ87*24))</f>
        <v/>
      </c>
      <c r="AS87" s="436">
        <f>IF(OR(NOT(ISNUMBER(C87)),NOT(ISNUMBER(AB87))),"",IF(AG87&lt;&gt;"",AG87,AB87)-C87)</f>
        <v/>
      </c>
      <c r="AT87" s="210" t="n"/>
      <c r="AU87" s="206">
        <f>IF($B87="","",TEXT($A87,"yyyymmdd")&amp;"_P"&amp;$C87&amp;"_C"&amp;$F87&amp;"_"&amp;TRIM(RIGHT(SUBSTITUTE(TRIM(SUBSTITUTE($L87,CHAR(160)," "))," ",REPT(" ",60)),60))&amp;IF($P87="","","-"&amp;TRIM(RIGHT(SUBSTITUTE(TRIM(SUBSTITUTE($P87,CHAR(160)," "))," ",REPT(" ",60)),60)))&amp;IF($T87="","","-"&amp;TRIM(RIGHT(SUBSTITUTE(TRIM(SUBSTITUTE($T87,CHAR(160)," "))," ",REPT(" ",60)),60)))&amp;".jpg")</f>
        <v/>
      </c>
    </row>
    <row r="88" ht="42" customHeight="1">
      <c r="A88" s="172" t="n">
        <v>23654</v>
      </c>
      <c r="B88" s="203" t="inlineStr">
        <is>
          <t>Armstrong 500 4 October, 1964</t>
        </is>
      </c>
      <c r="C88" s="203" t="inlineStr">
        <is>
          <t>29-30</t>
        </is>
      </c>
      <c r="D88" s="203" t="inlineStr">
        <is>
          <t>A</t>
        </is>
      </c>
      <c r="E88" s="203" t="n">
        <v>3</v>
      </c>
      <c r="F88" s="203" t="n">
        <v>58</v>
      </c>
      <c r="G88" s="203" t="inlineStr">
        <is>
          <t>Clinton Motors Pty Ltd</t>
        </is>
      </c>
      <c r="H88" s="203" t="n"/>
      <c r="I88" s="203" t="n"/>
      <c r="J88" s="203" t="inlineStr">
        <is>
          <t>Vauxhall HA Viva</t>
        </is>
      </c>
      <c r="K88" s="203" t="n"/>
      <c r="L88" s="203" t="inlineStr">
        <is>
          <t>John Marchiori</t>
        </is>
      </c>
      <c r="M88" s="203" t="inlineStr">
        <is>
          <t>AUS</t>
        </is>
      </c>
      <c r="N88" s="692">
        <f>_xlfn.LET(_xlpm.d,_xlfn.XLOOKUP(L88,'[1]Birth Dates'!$A:$A,'[1]Birth Dates'!$B:$B,"",0),IF(_xlpm.d=0,"",_xlpm.d))</f>
        <v/>
      </c>
      <c r="O88" s="203">
        <f>IF(OR(N88="",A88="",NOT(ISNUMBER(N88)),N88&gt;A88),"",DATEDIF(N88,A88,"Y")&amp;" years, "&amp;DATEDIF(N88,A88,"YM")&amp;" months, "&amp;DATEDIF(N88,A88,"MD")&amp;" days")</f>
        <v/>
      </c>
      <c r="P88" s="203" t="inlineStr">
        <is>
          <t>Arnold Ahrenfeld</t>
        </is>
      </c>
      <c r="Q88" s="203" t="inlineStr">
        <is>
          <t>AUS</t>
        </is>
      </c>
      <c r="R88" s="692">
        <f>_xlfn.LET(_xlpm.d,_xlfn.XLOOKUP(P88,'[1]Birth Dates'!$A:$A,'[1]Birth Dates'!$B:$B,"",0),IF(_xlpm.d=0,"",_xlpm.d))</f>
        <v/>
      </c>
      <c r="S88" s="203">
        <f>IF(OR(R88="",A88="",NOT(ISNUMBER(R88)),R88&gt;A88),"",DATEDIF(R88,A88,"Y")&amp;" years, "&amp;DATEDIF(R88,A88,"YM")&amp;" months, "&amp;DATEDIF(R88,A88,"MD")&amp;" days")</f>
        <v/>
      </c>
      <c r="T88" s="203" t="n"/>
      <c r="U88" s="203" t="n"/>
      <c r="V88" s="692">
        <f>_xlfn.LET(_xlpm.d,_xlfn.XLOOKUP(T88,'[1]Birth Dates'!$A:$A,'[1]Birth Dates'!$B:$B,"",0),IF(_xlpm.d=0,"",_xlpm.d))</f>
        <v/>
      </c>
      <c r="W88" s="203">
        <f>IF(OR(V88="",A88="",NOT(ISNUMBER(V88)),V88&gt;A88),"",DATEDIF(V88,A88,"Y")&amp;" years, "&amp;DATEDIF(V88,A88,"YM")&amp;" months, "&amp;DATEDIF(V88,A88,"MD")&amp;" days")</f>
        <v/>
      </c>
      <c r="X88" s="203" t="n"/>
      <c r="Y88" s="203" t="n"/>
      <c r="Z88" s="203" t="n"/>
      <c r="AA88" s="203" t="n"/>
      <c r="AB88" s="203" t="n"/>
      <c r="AC88" s="203" t="n"/>
      <c r="AD88" s="203" t="n"/>
      <c r="AE88" s="476" t="inlineStr"/>
      <c r="AF88" s="418">
        <f>IF(OR(AE88="",AE88="",AE88=0),"",6.172/(AE88*24))</f>
        <v/>
      </c>
      <c r="AG88" s="246" t="n"/>
      <c r="AH88" s="476" t="inlineStr"/>
      <c r="AI88" s="418">
        <f>IF(OR(AH88="",AH88="",AH88=0),"",6.172/(AH88*24))</f>
        <v/>
      </c>
      <c r="AJ88" s="175">
        <f>IF(AND(ISNUMBER(AB88),ISNUMBER(AG88)),AB88-AG88,"")</f>
        <v/>
      </c>
      <c r="AK88" s="203" t="n"/>
      <c r="AL88" s="203" t="n">
        <v>114</v>
      </c>
      <c r="AM88" s="693" t="n"/>
      <c r="AN88" s="671">
        <f>IF(OR(AL88="",AM88="",AM88=0),"",AL88*6.172/(AM88*24))</f>
        <v/>
      </c>
      <c r="AO88" s="477">
        <f>IF(AND(AL88=AL87,AM88&lt;&gt;"",AM87&lt;&gt;""),AM88-AM87,"")</f>
        <v/>
      </c>
      <c r="AP88" s="203" t="n"/>
      <c r="AQ88" s="476" t="inlineStr"/>
      <c r="AR88" s="418">
        <f>IF(OR(AQ88="",AQ88="",AQ88=0),"",6.172/(AQ88*24))</f>
        <v/>
      </c>
      <c r="AS88" s="436">
        <f>IF(OR(NOT(ISNUMBER(C88)),NOT(ISNUMBER(AB88))),"",IF(AG88&lt;&gt;"",AG88,AB88)-C88)</f>
        <v/>
      </c>
      <c r="AT88" s="210" t="n"/>
      <c r="AU88" s="206">
        <f>IF($B88="","",TEXT($A88,"yyyymmdd")&amp;"_P"&amp;$C88&amp;"_C"&amp;$F88&amp;"_"&amp;TRIM(RIGHT(SUBSTITUTE(TRIM(SUBSTITUTE($L88,CHAR(160)," "))," ",REPT(" ",60)),60))&amp;IF($P88="","","-"&amp;TRIM(RIGHT(SUBSTITUTE(TRIM(SUBSTITUTE($P88,CHAR(160)," "))," ",REPT(" ",60)),60)))&amp;IF($T88="","","-"&amp;TRIM(RIGHT(SUBSTITUTE(TRIM(SUBSTITUTE($T88,CHAR(160)," "))," ",REPT(" ",60)),60)))&amp;".jpg")</f>
        <v/>
      </c>
    </row>
    <row r="89" ht="42" customHeight="1">
      <c r="A89" s="172" t="n">
        <v>23654</v>
      </c>
      <c r="B89" s="203" t="inlineStr">
        <is>
          <t>Armstrong 500 4 October, 1964</t>
        </is>
      </c>
      <c r="C89" s="203" t="inlineStr">
        <is>
          <t>29-32</t>
        </is>
      </c>
      <c r="D89" s="203" t="inlineStr">
        <is>
          <t>B</t>
        </is>
      </c>
      <c r="E89" s="203" t="n">
        <v>12</v>
      </c>
      <c r="F89" s="203" t="n">
        <v>27</v>
      </c>
      <c r="G89" s="203" t="inlineStr">
        <is>
          <t>M Martin</t>
        </is>
      </c>
      <c r="H89" s="203" t="n"/>
      <c r="I89" s="203" t="n"/>
      <c r="J89" s="203" t="inlineStr">
        <is>
          <t>Morris Cooper</t>
        </is>
      </c>
      <c r="K89" s="203" t="n"/>
      <c r="L89" s="203" t="inlineStr">
        <is>
          <t>Mike Martin</t>
        </is>
      </c>
      <c r="M89" s="203" t="inlineStr">
        <is>
          <t>AUS</t>
        </is>
      </c>
      <c r="N89" s="692">
        <f>_xlfn.LET(_xlpm.d,_xlfn.XLOOKUP(L89,'[1]Birth Dates'!$A:$A,'[1]Birth Dates'!$B:$B,"",0),IF(_xlpm.d=0,"",_xlpm.d))</f>
        <v/>
      </c>
      <c r="O89" s="203">
        <f>IF(OR(N89="",A89="",NOT(ISNUMBER(N89)),N89&gt;A89),"",DATEDIF(N89,A89,"Y")&amp;" years, "&amp;DATEDIF(N89,A89,"YM")&amp;" months, "&amp;DATEDIF(N89,A89,"MD")&amp;" days")</f>
        <v/>
      </c>
      <c r="P89" s="203" t="inlineStr">
        <is>
          <t>John Prisk</t>
        </is>
      </c>
      <c r="Q89" s="203" t="inlineStr">
        <is>
          <t>AUS</t>
        </is>
      </c>
      <c r="R89" s="692">
        <f>_xlfn.LET(_xlpm.d,_xlfn.XLOOKUP(P89,'[1]Birth Dates'!$A:$A,'[1]Birth Dates'!$B:$B,"",0),IF(_xlpm.d=0,"",_xlpm.d))</f>
        <v/>
      </c>
      <c r="S89" s="203">
        <f>IF(OR(R89="",A89="",NOT(ISNUMBER(R89)),R89&gt;A89),"",DATEDIF(R89,A89,"Y")&amp;" years, "&amp;DATEDIF(R89,A89,"YM")&amp;" months, "&amp;DATEDIF(R89,A89,"MD")&amp;" days")</f>
        <v/>
      </c>
      <c r="T89" s="203" t="n"/>
      <c r="U89" s="203" t="n"/>
      <c r="V89" s="692">
        <f>_xlfn.LET(_xlpm.d,_xlfn.XLOOKUP(T89,'[1]Birth Dates'!$A:$A,'[1]Birth Dates'!$B:$B,"",0),IF(_xlpm.d=0,"",_xlpm.d))</f>
        <v/>
      </c>
      <c r="W89" s="203">
        <f>IF(OR(V89="",A89="",NOT(ISNUMBER(V89)),V89&gt;A89),"",DATEDIF(V89,A89,"Y")&amp;" years, "&amp;DATEDIF(V89,A89,"YM")&amp;" months, "&amp;DATEDIF(V89,A89,"MD")&amp;" days")</f>
        <v/>
      </c>
      <c r="X89" s="203" t="n"/>
      <c r="Y89" s="203" t="n"/>
      <c r="Z89" s="203" t="n"/>
      <c r="AA89" s="203" t="n"/>
      <c r="AB89" s="203" t="n"/>
      <c r="AC89" s="203" t="n"/>
      <c r="AD89" s="203" t="n"/>
      <c r="AE89" s="476" t="inlineStr"/>
      <c r="AF89" s="418">
        <f>IF(OR(AE89="",AE89="",AE89=0),"",6.172/(AE89*24))</f>
        <v/>
      </c>
      <c r="AG89" s="246" t="n"/>
      <c r="AH89" s="476" t="inlineStr"/>
      <c r="AI89" s="418">
        <f>IF(OR(AH89="",AH89="",AH89=0),"",6.172/(AH89*24))</f>
        <v/>
      </c>
      <c r="AJ89" s="175">
        <f>IF(AND(ISNUMBER(AB89),ISNUMBER(AG89)),AB89-AG89,"")</f>
        <v/>
      </c>
      <c r="AK89" s="203" t="n"/>
      <c r="AL89" s="203" t="n">
        <v>114</v>
      </c>
      <c r="AM89" s="693" t="n"/>
      <c r="AN89" s="671">
        <f>IF(OR(AL89="",AM89="",AM89=0),"",AL89*6.172/(AM89*24))</f>
        <v/>
      </c>
      <c r="AO89" s="477">
        <f>IF(AND(AL89=AL88,AM89&lt;&gt;"",AM88&lt;&gt;""),AM89-AM88,"")</f>
        <v/>
      </c>
      <c r="AP89" s="203" t="n"/>
      <c r="AQ89" s="476" t="inlineStr"/>
      <c r="AR89" s="418">
        <f>IF(OR(AQ89="",AQ89="",AQ89=0),"",6.172/(AQ89*24))</f>
        <v/>
      </c>
      <c r="AS89" s="436">
        <f>IF(OR(NOT(ISNUMBER(C89)),NOT(ISNUMBER(AB89))),"",IF(AG89&lt;&gt;"",AG89,AB89)-C89)</f>
        <v/>
      </c>
      <c r="AT89" s="210" t="n"/>
      <c r="AU89" s="206">
        <f>IF($B89="","",TEXT($A89,"yyyymmdd")&amp;"_P"&amp;$C89&amp;"_C"&amp;$F89&amp;"_"&amp;TRIM(RIGHT(SUBSTITUTE(TRIM(SUBSTITUTE($L89,CHAR(160)," "))," ",REPT(" ",60)),60))&amp;IF($P89="","","-"&amp;TRIM(RIGHT(SUBSTITUTE(TRIM(SUBSTITUTE($P89,CHAR(160)," "))," ",REPT(" ",60)),60)))&amp;IF($T89="","","-"&amp;TRIM(RIGHT(SUBSTITUTE(TRIM(SUBSTITUTE($T89,CHAR(160)," "))," ",REPT(" ",60)),60)))&amp;".jpg")</f>
        <v/>
      </c>
    </row>
    <row r="90" ht="42" customHeight="1">
      <c r="A90" s="172" t="n">
        <v>23654</v>
      </c>
      <c r="B90" s="203" t="inlineStr">
        <is>
          <t>Armstrong 500 4 October, 1964</t>
        </is>
      </c>
      <c r="C90" s="203" t="inlineStr">
        <is>
          <t>30-31</t>
        </is>
      </c>
      <c r="D90" s="203" t="inlineStr">
        <is>
          <t>A</t>
        </is>
      </c>
      <c r="E90" s="203" t="n">
        <v>4</v>
      </c>
      <c r="F90" s="203" t="n">
        <v>56</v>
      </c>
      <c r="G90" s="203" t="inlineStr">
        <is>
          <t>Boyded Pty Ltd</t>
        </is>
      </c>
      <c r="H90" s="203" t="n"/>
      <c r="I90" s="203" t="n"/>
      <c r="J90" s="203" t="inlineStr">
        <is>
          <t>Vauxhall HA Viva</t>
        </is>
      </c>
      <c r="K90" s="203" t="n"/>
      <c r="L90" s="203" t="inlineStr">
        <is>
          <t>Tony Simmons</t>
        </is>
      </c>
      <c r="M90" s="203" t="inlineStr">
        <is>
          <t>AUS</t>
        </is>
      </c>
      <c r="N90" s="692">
        <f>_xlfn.LET(_xlpm.d,_xlfn.XLOOKUP(L90,'[1]Birth Dates'!$A:$A,'[1]Birth Dates'!$B:$B,"",0),IF(_xlpm.d=0,"",_xlpm.d))</f>
        <v/>
      </c>
      <c r="O90" s="203">
        <f>IF(OR(N90="",A90="",NOT(ISNUMBER(N90)),N90&gt;A90),"",DATEDIF(N90,A90,"Y")&amp;" years, "&amp;DATEDIF(N90,A90,"YM")&amp;" months, "&amp;DATEDIF(N90,A90,"MD")&amp;" days")</f>
        <v/>
      </c>
      <c r="P90" s="203" t="inlineStr">
        <is>
          <t>Mike Champion</t>
        </is>
      </c>
      <c r="Q90" s="203" t="inlineStr">
        <is>
          <t>AUS</t>
        </is>
      </c>
      <c r="R90" s="692">
        <f>_xlfn.LET(_xlpm.d,_xlfn.XLOOKUP(P90,'[1]Birth Dates'!$A:$A,'[1]Birth Dates'!$B:$B,"",0),IF(_xlpm.d=0,"",_xlpm.d))</f>
        <v/>
      </c>
      <c r="S90" s="203">
        <f>IF(OR(R90="",A90="",NOT(ISNUMBER(R90)),R90&gt;A90),"",DATEDIF(R90,A90,"Y")&amp;" years, "&amp;DATEDIF(R90,A90,"YM")&amp;" months, "&amp;DATEDIF(R90,A90,"MD")&amp;" days")</f>
        <v/>
      </c>
      <c r="T90" s="203" t="n"/>
      <c r="U90" s="203" t="n"/>
      <c r="V90" s="692">
        <f>_xlfn.LET(_xlpm.d,_xlfn.XLOOKUP(T90,'[1]Birth Dates'!$A:$A,'[1]Birth Dates'!$B:$B,"",0),IF(_xlpm.d=0,"",_xlpm.d))</f>
        <v/>
      </c>
      <c r="W90" s="203">
        <f>IF(OR(V90="",A90="",NOT(ISNUMBER(V90)),V90&gt;A90),"",DATEDIF(V90,A90,"Y")&amp;" years, "&amp;DATEDIF(V90,A90,"YM")&amp;" months, "&amp;DATEDIF(V90,A90,"MD")&amp;" days")</f>
        <v/>
      </c>
      <c r="X90" s="203" t="n"/>
      <c r="Y90" s="203" t="n"/>
      <c r="Z90" s="203" t="n"/>
      <c r="AA90" s="203" t="n"/>
      <c r="AB90" s="203" t="n"/>
      <c r="AC90" s="203" t="n"/>
      <c r="AD90" s="203" t="n"/>
      <c r="AE90" s="476" t="inlineStr"/>
      <c r="AF90" s="418">
        <f>IF(OR(AE90="",AE90="",AE90=0),"",6.172/(AE90*24))</f>
        <v/>
      </c>
      <c r="AG90" s="246" t="n"/>
      <c r="AH90" s="476" t="inlineStr"/>
      <c r="AI90" s="418">
        <f>IF(OR(AH90="",AH90="",AH90=0),"",6.172/(AH90*24))</f>
        <v/>
      </c>
      <c r="AJ90" s="175">
        <f>IF(AND(ISNUMBER(AB90),ISNUMBER(AG90)),AB90-AG90,"")</f>
        <v/>
      </c>
      <c r="AK90" s="203" t="n"/>
      <c r="AL90" s="203" t="n">
        <v>114</v>
      </c>
      <c r="AM90" s="693" t="n"/>
      <c r="AN90" s="671">
        <f>IF(OR(AL90="",AM90="",AM90=0),"",AL90*6.172/(AM90*24))</f>
        <v/>
      </c>
      <c r="AO90" s="477">
        <f>IF(AND(AL90=AL89,AM90&lt;&gt;"",AM89&lt;&gt;""),AM90-AM89,"")</f>
        <v/>
      </c>
      <c r="AP90" s="203" t="n"/>
      <c r="AQ90" s="476" t="inlineStr"/>
      <c r="AR90" s="418">
        <f>IF(OR(AQ90="",AQ90="",AQ90=0),"",6.172/(AQ90*24))</f>
        <v/>
      </c>
      <c r="AS90" s="436">
        <f>IF(OR(NOT(ISNUMBER(C90)),NOT(ISNUMBER(AB90))),"",IF(AG90&lt;&gt;"",AG90,AB90)-C90)</f>
        <v/>
      </c>
      <c r="AT90" s="210" t="n"/>
      <c r="AU90" s="206">
        <f>IF($B90="","",TEXT($A90,"yyyymmdd")&amp;"_P"&amp;$C90&amp;"_C"&amp;$F90&amp;"_"&amp;TRIM(RIGHT(SUBSTITUTE(TRIM(SUBSTITUTE($L90,CHAR(160)," "))," ",REPT(" ",60)),60))&amp;IF($P90="","","-"&amp;TRIM(RIGHT(SUBSTITUTE(TRIM(SUBSTITUTE($P90,CHAR(160)," "))," ",REPT(" ",60)),60)))&amp;IF($T90="","","-"&amp;TRIM(RIGHT(SUBSTITUTE(TRIM(SUBSTITUTE($T90,CHAR(160)," "))," ",REPT(" ",60)),60)))&amp;".jpg")</f>
        <v/>
      </c>
    </row>
    <row r="91" ht="42" customHeight="1">
      <c r="A91" s="172" t="n">
        <v>23654</v>
      </c>
      <c r="B91" s="203" t="inlineStr">
        <is>
          <t>Armstrong 500 4 October, 1964</t>
        </is>
      </c>
      <c r="C91" s="203" t="inlineStr">
        <is>
          <t>31-32</t>
        </is>
      </c>
      <c r="D91" s="203" t="inlineStr">
        <is>
          <t>A</t>
        </is>
      </c>
      <c r="E91" s="203" t="n">
        <v>5</v>
      </c>
      <c r="F91" s="203" t="n">
        <v>54</v>
      </c>
      <c r="G91" s="203" t="inlineStr">
        <is>
          <t>Apex Autos (Newcastle)</t>
        </is>
      </c>
      <c r="H91" s="203" t="n"/>
      <c r="I91" s="203" t="n"/>
      <c r="J91" s="203" t="inlineStr">
        <is>
          <t>Vauxhall HA Viva</t>
        </is>
      </c>
      <c r="K91" s="203" t="n"/>
      <c r="L91" s="203" t="inlineStr">
        <is>
          <t>Jack Gates</t>
        </is>
      </c>
      <c r="M91" s="203" t="inlineStr">
        <is>
          <t>AUS</t>
        </is>
      </c>
      <c r="N91" s="692">
        <f>_xlfn.LET(_xlpm.d,_xlfn.XLOOKUP(L91,'[1]Birth Dates'!$A:$A,'[1]Birth Dates'!$B:$B,"",0),IF(_xlpm.d=0,"",_xlpm.d))</f>
        <v/>
      </c>
      <c r="O91" s="203">
        <f>IF(OR(N91="",A91="",NOT(ISNUMBER(N91)),N91&gt;A91),"",DATEDIF(N91,A91,"Y")&amp;" years, "&amp;DATEDIF(N91,A91,"YM")&amp;" months, "&amp;DATEDIF(N91,A91,"MD")&amp;" days")</f>
        <v/>
      </c>
      <c r="P91" s="203" t="inlineStr">
        <is>
          <t>Mike Nedelko</t>
        </is>
      </c>
      <c r="Q91" s="203" t="inlineStr">
        <is>
          <t>AUS</t>
        </is>
      </c>
      <c r="R91" s="692">
        <f>_xlfn.LET(_xlpm.d,_xlfn.XLOOKUP(P91,'[1]Birth Dates'!$A:$A,'[1]Birth Dates'!$B:$B,"",0),IF(_xlpm.d=0,"",_xlpm.d))</f>
        <v/>
      </c>
      <c r="S91" s="203">
        <f>IF(OR(R91="",A91="",NOT(ISNUMBER(R91)),R91&gt;A91),"",DATEDIF(R91,A91,"Y")&amp;" years, "&amp;DATEDIF(R91,A91,"YM")&amp;" months, "&amp;DATEDIF(R91,A91,"MD")&amp;" days")</f>
        <v/>
      </c>
      <c r="T91" s="203" t="n"/>
      <c r="U91" s="203" t="n"/>
      <c r="V91" s="692">
        <f>_xlfn.LET(_xlpm.d,_xlfn.XLOOKUP(T91,'[1]Birth Dates'!$A:$A,'[1]Birth Dates'!$B:$B,"",0),IF(_xlpm.d=0,"",_xlpm.d))</f>
        <v/>
      </c>
      <c r="W91" s="203">
        <f>IF(OR(V91="",A91="",NOT(ISNUMBER(V91)),V91&gt;A91),"",DATEDIF(V91,A91,"Y")&amp;" years, "&amp;DATEDIF(V91,A91,"YM")&amp;" months, "&amp;DATEDIF(V91,A91,"MD")&amp;" days")</f>
        <v/>
      </c>
      <c r="X91" s="203" t="n"/>
      <c r="Y91" s="203" t="n"/>
      <c r="Z91" s="203" t="n"/>
      <c r="AA91" s="203" t="n"/>
      <c r="AB91" s="203" t="n"/>
      <c r="AC91" s="203" t="n"/>
      <c r="AD91" s="203" t="n"/>
      <c r="AE91" s="476" t="inlineStr"/>
      <c r="AF91" s="418">
        <f>IF(OR(AE91="",AE91="",AE91=0),"",6.172/(AE91*24))</f>
        <v/>
      </c>
      <c r="AG91" s="246" t="n"/>
      <c r="AH91" s="476" t="inlineStr"/>
      <c r="AI91" s="418">
        <f>IF(OR(AH91="",AH91="",AH91=0),"",6.172/(AH91*24))</f>
        <v/>
      </c>
      <c r="AJ91" s="175">
        <f>IF(AND(ISNUMBER(AB91),ISNUMBER(AG91)),AB91-AG91,"")</f>
        <v/>
      </c>
      <c r="AK91" s="203" t="n"/>
      <c r="AL91" s="203" t="n">
        <v>114</v>
      </c>
      <c r="AM91" s="693" t="n"/>
      <c r="AN91" s="671">
        <f>IF(OR(AL91="",AM91="",AM91=0),"",AL91*6.172/(AM91*24))</f>
        <v/>
      </c>
      <c r="AO91" s="477">
        <f>IF(AND(AL91=AL90,AM91&lt;&gt;"",AM90&lt;&gt;""),AM91-AM90,"")</f>
        <v/>
      </c>
      <c r="AP91" s="203" t="n"/>
      <c r="AQ91" s="476" t="inlineStr"/>
      <c r="AR91" s="418">
        <f>IF(OR(AQ91="",AQ91="",AQ91=0),"",6.172/(AQ91*24))</f>
        <v/>
      </c>
      <c r="AS91" s="436">
        <f>IF(OR(NOT(ISNUMBER(C91)),NOT(ISNUMBER(AB91))),"",IF(AG91&lt;&gt;"",AG91,AB91)-C91)</f>
        <v/>
      </c>
      <c r="AT91" s="210" t="n"/>
      <c r="AU91" s="206">
        <f>IF($B91="","",TEXT($A91,"yyyymmdd")&amp;"_P"&amp;$C91&amp;"_C"&amp;$F91&amp;"_"&amp;TRIM(RIGHT(SUBSTITUTE(TRIM(SUBSTITUTE($L91,CHAR(160)," "))," ",REPT(" ",60)),60))&amp;IF($P91="","","-"&amp;TRIM(RIGHT(SUBSTITUTE(TRIM(SUBSTITUTE($P91,CHAR(160)," "))," ",REPT(" ",60)),60)))&amp;IF($T91="","","-"&amp;TRIM(RIGHT(SUBSTITUTE(TRIM(SUBSTITUTE($T91,CHAR(160)," "))," ",REPT(" ",60)),60)))&amp;".jpg")</f>
        <v/>
      </c>
    </row>
    <row r="92" ht="42" customHeight="1">
      <c r="A92" s="172" t="n">
        <v>23654</v>
      </c>
      <c r="B92" s="203" t="inlineStr">
        <is>
          <t>Armstrong 500 4 October, 1964</t>
        </is>
      </c>
      <c r="C92" s="203" t="inlineStr">
        <is>
          <t>33-34</t>
        </is>
      </c>
      <c r="D92" s="203" t="inlineStr">
        <is>
          <t>A</t>
        </is>
      </c>
      <c r="E92" s="203" t="n">
        <v>6</v>
      </c>
      <c r="F92" s="203" t="n">
        <v>44</v>
      </c>
      <c r="G92" s="203" t="inlineStr">
        <is>
          <t>Bill Warren Austin Spares</t>
        </is>
      </c>
      <c r="H92" s="203" t="n"/>
      <c r="I92" s="203" t="n"/>
      <c r="J92" s="203" t="inlineStr">
        <is>
          <t>Vauxhall HA Viva</t>
        </is>
      </c>
      <c r="K92" s="203" t="n"/>
      <c r="L92" s="203" t="inlineStr">
        <is>
          <t>C. McLean</t>
        </is>
      </c>
      <c r="M92" s="203" t="inlineStr">
        <is>
          <t>AUS</t>
        </is>
      </c>
      <c r="N92" s="692">
        <f>_xlfn.LET(_xlpm.d,_xlfn.XLOOKUP(L92,'[1]Birth Dates'!$A:$A,'[1]Birth Dates'!$B:$B,"",0),IF(_xlpm.d=0,"",_xlpm.d))</f>
        <v/>
      </c>
      <c r="O92" s="203">
        <f>IF(OR(N92="",A92="",NOT(ISNUMBER(N92)),N92&gt;A92),"",DATEDIF(N92,A92,"Y")&amp;" years, "&amp;DATEDIF(N92,A92,"YM")&amp;" months, "&amp;DATEDIF(N92,A92,"MD")&amp;" days")</f>
        <v/>
      </c>
      <c r="P92" s="203" t="inlineStr">
        <is>
          <t>George Murray</t>
        </is>
      </c>
      <c r="Q92" s="203" t="inlineStr">
        <is>
          <t>AUS</t>
        </is>
      </c>
      <c r="R92" s="692">
        <f>_xlfn.LET(_xlpm.d,_xlfn.XLOOKUP(P92,'[1]Birth Dates'!$A:$A,'[1]Birth Dates'!$B:$B,"",0),IF(_xlpm.d=0,"",_xlpm.d))</f>
        <v/>
      </c>
      <c r="S92" s="203">
        <f>IF(OR(R92="",A92="",NOT(ISNUMBER(R92)),R92&gt;A92),"",DATEDIF(R92,A92,"Y")&amp;" years, "&amp;DATEDIF(R92,A92,"YM")&amp;" months, "&amp;DATEDIF(R92,A92,"MD")&amp;" days")</f>
        <v/>
      </c>
      <c r="T92" s="203" t="n"/>
      <c r="U92" s="203" t="n"/>
      <c r="V92" s="692">
        <f>_xlfn.LET(_xlpm.d,_xlfn.XLOOKUP(T92,'[1]Birth Dates'!$A:$A,'[1]Birth Dates'!$B:$B,"",0),IF(_xlpm.d=0,"",_xlpm.d))</f>
        <v/>
      </c>
      <c r="W92" s="203">
        <f>IF(OR(V92="",A92="",NOT(ISNUMBER(V92)),V92&gt;A92),"",DATEDIF(V92,A92,"Y")&amp;" years, "&amp;DATEDIF(V92,A92,"YM")&amp;" months, "&amp;DATEDIF(V92,A92,"MD")&amp;" days")</f>
        <v/>
      </c>
      <c r="X92" s="203" t="n"/>
      <c r="Y92" s="203" t="n"/>
      <c r="Z92" s="203" t="n"/>
      <c r="AA92" s="203" t="n"/>
      <c r="AB92" s="203" t="n"/>
      <c r="AC92" s="203" t="n"/>
      <c r="AD92" s="203" t="n"/>
      <c r="AE92" s="476" t="inlineStr"/>
      <c r="AF92" s="418">
        <f>IF(OR(AE92="",AE92="",AE92=0),"",6.172/(AE92*24))</f>
        <v/>
      </c>
      <c r="AG92" s="246" t="n"/>
      <c r="AH92" s="476" t="inlineStr"/>
      <c r="AI92" s="418">
        <f>IF(OR(AH92="",AH92="",AH92=0),"",6.172/(AH92*24))</f>
        <v/>
      </c>
      <c r="AJ92" s="175">
        <f>IF(AND(ISNUMBER(AB92),ISNUMBER(AG92)),AB92-AG92,"")</f>
        <v/>
      </c>
      <c r="AK92" s="203" t="n"/>
      <c r="AL92" s="203" t="n">
        <v>112</v>
      </c>
      <c r="AM92" s="693" t="n"/>
      <c r="AN92" s="671">
        <f>IF(OR(AL92="",AM92="",AM92=0),"",AL92*6.172/(AM92*24))</f>
        <v/>
      </c>
      <c r="AO92" s="477">
        <f>IF(AND(AL92=AL91,AM92&lt;&gt;"",AM91&lt;&gt;""),AM92-AM91,"")</f>
        <v/>
      </c>
      <c r="AP92" s="203" t="n"/>
      <c r="AQ92" s="476" t="inlineStr"/>
      <c r="AR92" s="418">
        <f>IF(OR(AQ92="",AQ92="",AQ92=0),"",6.172/(AQ92*24))</f>
        <v/>
      </c>
      <c r="AS92" s="436">
        <f>IF(OR(NOT(ISNUMBER(C92)),NOT(ISNUMBER(AB92))),"",IF(AG92&lt;&gt;"",AG92,AB92)-C92)</f>
        <v/>
      </c>
      <c r="AT92" s="210" t="n"/>
      <c r="AU92" s="206">
        <f>IF($B92="","",TEXT($A92,"yyyymmdd")&amp;"_P"&amp;$C92&amp;"_C"&amp;$F92&amp;"_"&amp;TRIM(RIGHT(SUBSTITUTE(TRIM(SUBSTITUTE($L92,CHAR(160)," "))," ",REPT(" ",60)),60))&amp;IF($P92="","","-"&amp;TRIM(RIGHT(SUBSTITUTE(TRIM(SUBSTITUTE($P92,CHAR(160)," "))," ",REPT(" ",60)),60)))&amp;IF($T92="","","-"&amp;TRIM(RIGHT(SUBSTITUTE(TRIM(SUBSTITUTE($T92,CHAR(160)," "))," ",REPT(" ",60)),60)))&amp;".jpg")</f>
        <v/>
      </c>
    </row>
    <row r="93" ht="42" customHeight="1">
      <c r="A93" s="172" t="n">
        <v>23654</v>
      </c>
      <c r="B93" s="203" t="inlineStr">
        <is>
          <t>Armstrong 500 4 October, 1964</t>
        </is>
      </c>
      <c r="C93" s="203" t="inlineStr">
        <is>
          <t>33-36</t>
        </is>
      </c>
      <c r="D93" s="203" t="inlineStr">
        <is>
          <t>B</t>
        </is>
      </c>
      <c r="E93" s="203" t="n">
        <v>13</v>
      </c>
      <c r="F93" s="203" t="n">
        <v>25</v>
      </c>
      <c r="G93" s="203" t="inlineStr">
        <is>
          <t>Alton Boddenberg</t>
        </is>
      </c>
      <c r="H93" s="203" t="n"/>
      <c r="I93" s="203" t="n"/>
      <c r="J93" s="203" t="inlineStr">
        <is>
          <t>Simca Aronde</t>
        </is>
      </c>
      <c r="K93" s="203" t="n"/>
      <c r="L93" s="203" t="inlineStr">
        <is>
          <t>Alton Boddenberg</t>
        </is>
      </c>
      <c r="M93" s="203" t="inlineStr">
        <is>
          <t>AUS</t>
        </is>
      </c>
      <c r="N93" s="692">
        <f>_xlfn.LET(_xlpm.d,_xlfn.XLOOKUP(L93,'[1]Birth Dates'!$A:$A,'[1]Birth Dates'!$B:$B,"",0),IF(_xlpm.d=0,"",_xlpm.d))</f>
        <v/>
      </c>
      <c r="O93" s="203">
        <f>IF(OR(N93="",A93="",NOT(ISNUMBER(N93)),N93&gt;A93),"",DATEDIF(N93,A93,"Y")&amp;" years, "&amp;DATEDIF(N93,A93,"YM")&amp;" months, "&amp;DATEDIF(N93,A93,"MD")&amp;" days")</f>
        <v/>
      </c>
      <c r="P93" s="203" t="inlineStr">
        <is>
          <t>Digby Cooke</t>
        </is>
      </c>
      <c r="Q93" s="203" t="inlineStr">
        <is>
          <t>AUS</t>
        </is>
      </c>
      <c r="R93" s="692">
        <f>_xlfn.LET(_xlpm.d,_xlfn.XLOOKUP(P93,'[1]Birth Dates'!$A:$A,'[1]Birth Dates'!$B:$B,"",0),IF(_xlpm.d=0,"",_xlpm.d))</f>
        <v/>
      </c>
      <c r="S93" s="203">
        <f>IF(OR(R93="",A93="",NOT(ISNUMBER(R93)),R93&gt;A93),"",DATEDIF(R93,A93,"Y")&amp;" years, "&amp;DATEDIF(R93,A93,"YM")&amp;" months, "&amp;DATEDIF(R93,A93,"MD")&amp;" days")</f>
        <v/>
      </c>
      <c r="T93" s="203" t="n"/>
      <c r="U93" s="203" t="n"/>
      <c r="V93" s="692">
        <f>_xlfn.LET(_xlpm.d,_xlfn.XLOOKUP(T93,'[1]Birth Dates'!$A:$A,'[1]Birth Dates'!$B:$B,"",0),IF(_xlpm.d=0,"",_xlpm.d))</f>
        <v/>
      </c>
      <c r="W93" s="203">
        <f>IF(OR(V93="",A93="",NOT(ISNUMBER(V93)),V93&gt;A93),"",DATEDIF(V93,A93,"Y")&amp;" years, "&amp;DATEDIF(V93,A93,"YM")&amp;" months, "&amp;DATEDIF(V93,A93,"MD")&amp;" days")</f>
        <v/>
      </c>
      <c r="X93" s="203" t="n"/>
      <c r="Y93" s="203" t="n"/>
      <c r="Z93" s="203" t="n"/>
      <c r="AA93" s="203" t="n"/>
      <c r="AB93" s="203" t="n"/>
      <c r="AC93" s="203" t="n"/>
      <c r="AD93" s="203" t="n"/>
      <c r="AE93" s="476" t="inlineStr"/>
      <c r="AF93" s="418">
        <f>IF(OR(AE93="",AE93="",AE93=0),"",6.172/(AE93*24))</f>
        <v/>
      </c>
      <c r="AG93" s="246" t="n"/>
      <c r="AH93" s="476" t="inlineStr"/>
      <c r="AI93" s="418">
        <f>IF(OR(AH93="",AH93="",AH93=0),"",6.172/(AH93*24))</f>
        <v/>
      </c>
      <c r="AJ93" s="175">
        <f>IF(AND(ISNUMBER(AB93),ISNUMBER(AG93)),AB93-AG93,"")</f>
        <v/>
      </c>
      <c r="AK93" s="203" t="n"/>
      <c r="AL93" s="203" t="n">
        <v>112</v>
      </c>
      <c r="AM93" s="693" t="n"/>
      <c r="AN93" s="671">
        <f>IF(OR(AL93="",AM93="",AM93=0),"",AL93*6.172/(AM93*24))</f>
        <v/>
      </c>
      <c r="AO93" s="477">
        <f>IF(AND(AL93=AL92,AM93&lt;&gt;"",AM92&lt;&gt;""),AM93-AM92,"")</f>
        <v/>
      </c>
      <c r="AP93" s="203" t="n"/>
      <c r="AQ93" s="476" t="inlineStr"/>
      <c r="AR93" s="418">
        <f>IF(OR(AQ93="",AQ93="",AQ93=0),"",6.172/(AQ93*24))</f>
        <v/>
      </c>
      <c r="AS93" s="436">
        <f>IF(OR(NOT(ISNUMBER(C93)),NOT(ISNUMBER(AB93))),"",IF(AG93&lt;&gt;"",AG93,AB93)-C93)</f>
        <v/>
      </c>
      <c r="AT93" s="210" t="n"/>
      <c r="AU93" s="206">
        <f>IF($B93="","",TEXT($A93,"yyyymmdd")&amp;"_P"&amp;$C93&amp;"_C"&amp;$F93&amp;"_"&amp;TRIM(RIGHT(SUBSTITUTE(TRIM(SUBSTITUTE($L93,CHAR(160)," "))," ",REPT(" ",60)),60))&amp;IF($P93="","","-"&amp;TRIM(RIGHT(SUBSTITUTE(TRIM(SUBSTITUTE($P93,CHAR(160)," "))," ",REPT(" ",60)),60)))&amp;IF($T93="","","-"&amp;TRIM(RIGHT(SUBSTITUTE(TRIM(SUBSTITUTE($T93,CHAR(160)," "))," ",REPT(" ",60)),60)))&amp;".jpg")</f>
        <v/>
      </c>
    </row>
    <row r="94" ht="42" customHeight="1">
      <c r="A94" s="172" t="n">
        <v>23654</v>
      </c>
      <c r="B94" s="203" t="inlineStr">
        <is>
          <t>Armstrong 500 4 October, 1964</t>
        </is>
      </c>
      <c r="C94" s="203" t="inlineStr">
        <is>
          <t>34-35</t>
        </is>
      </c>
      <c r="D94" s="203" t="inlineStr">
        <is>
          <t>A</t>
        </is>
      </c>
      <c r="E94" s="203" t="n">
        <v>7</v>
      </c>
      <c r="F94" s="203" t="n">
        <v>40</v>
      </c>
      <c r="G94" s="203" t="inlineStr">
        <is>
          <t>Lennox Motors Pty Ltd</t>
        </is>
      </c>
      <c r="H94" s="203" t="n"/>
      <c r="I94" s="203" t="n"/>
      <c r="J94" s="203" t="inlineStr">
        <is>
          <t>Volkswagen 1200</t>
        </is>
      </c>
      <c r="K94" s="203" t="n"/>
      <c r="L94" s="203" t="inlineStr">
        <is>
          <t>Brian Milton</t>
        </is>
      </c>
      <c r="M94" s="203" t="inlineStr">
        <is>
          <t>AUS</t>
        </is>
      </c>
      <c r="N94" s="692">
        <f>_xlfn.LET(_xlpm.d,_xlfn.XLOOKUP(L94,'[1]Birth Dates'!$A:$A,'[1]Birth Dates'!$B:$B,"",0),IF(_xlpm.d=0,"",_xlpm.d))</f>
        <v/>
      </c>
      <c r="O94" s="203">
        <f>IF(OR(N94="",A94="",NOT(ISNUMBER(N94)),N94&gt;A94),"",DATEDIF(N94,A94,"Y")&amp;" years, "&amp;DATEDIF(N94,A94,"YM")&amp;" months, "&amp;DATEDIF(N94,A94,"MD")&amp;" days")</f>
        <v/>
      </c>
      <c r="P94" s="203" t="inlineStr">
        <is>
          <t>David Walker</t>
        </is>
      </c>
      <c r="Q94" s="203" t="inlineStr">
        <is>
          <t>AUS</t>
        </is>
      </c>
      <c r="R94" s="692">
        <f>_xlfn.LET(_xlpm.d,_xlfn.XLOOKUP(P94,'[1]Birth Dates'!$A:$A,'[1]Birth Dates'!$B:$B,"",0),IF(_xlpm.d=0,"",_xlpm.d))</f>
        <v/>
      </c>
      <c r="S94" s="203">
        <f>IF(OR(R94="",A94="",NOT(ISNUMBER(R94)),R94&gt;A94),"",DATEDIF(R94,A94,"Y")&amp;" years, "&amp;DATEDIF(R94,A94,"YM")&amp;" months, "&amp;DATEDIF(R94,A94,"MD")&amp;" days")</f>
        <v/>
      </c>
      <c r="T94" s="203" t="n"/>
      <c r="U94" s="203" t="n"/>
      <c r="V94" s="692">
        <f>_xlfn.LET(_xlpm.d,_xlfn.XLOOKUP(T94,'[1]Birth Dates'!$A:$A,'[1]Birth Dates'!$B:$B,"",0),IF(_xlpm.d=0,"",_xlpm.d))</f>
        <v/>
      </c>
      <c r="W94" s="203">
        <f>IF(OR(V94="",A94="",NOT(ISNUMBER(V94)),V94&gt;A94),"",DATEDIF(V94,A94,"Y")&amp;" years, "&amp;DATEDIF(V94,A94,"YM")&amp;" months, "&amp;DATEDIF(V94,A94,"MD")&amp;" days")</f>
        <v/>
      </c>
      <c r="X94" s="203" t="n"/>
      <c r="Y94" s="203" t="n"/>
      <c r="Z94" s="203" t="n"/>
      <c r="AA94" s="203" t="n"/>
      <c r="AB94" s="203" t="n"/>
      <c r="AC94" s="203" t="n"/>
      <c r="AD94" s="203" t="n"/>
      <c r="AE94" s="476" t="inlineStr"/>
      <c r="AF94" s="418">
        <f>IF(OR(AE94="",AE94="",AE94=0),"",6.172/(AE94*24))</f>
        <v/>
      </c>
      <c r="AG94" s="246" t="n"/>
      <c r="AH94" s="476" t="inlineStr"/>
      <c r="AI94" s="418">
        <f>IF(OR(AH94="",AH94="",AH94=0),"",6.172/(AH94*24))</f>
        <v/>
      </c>
      <c r="AJ94" s="175">
        <f>IF(AND(ISNUMBER(AB94),ISNUMBER(AG94)),AB94-AG94,"")</f>
        <v/>
      </c>
      <c r="AK94" s="203" t="n"/>
      <c r="AL94" s="203" t="n">
        <v>112</v>
      </c>
      <c r="AM94" s="693" t="n"/>
      <c r="AN94" s="671">
        <f>IF(OR(AL94="",AM94="",AM94=0),"",AL94*6.172/(AM94*24))</f>
        <v/>
      </c>
      <c r="AO94" s="477">
        <f>IF(AND(AL94=AL93,AM94&lt;&gt;"",AM93&lt;&gt;""),AM94-AM93,"")</f>
        <v/>
      </c>
      <c r="AP94" s="203" t="n"/>
      <c r="AQ94" s="476" t="inlineStr"/>
      <c r="AR94" s="418">
        <f>IF(OR(AQ94="",AQ94="",AQ94=0),"",6.172/(AQ94*24))</f>
        <v/>
      </c>
      <c r="AS94" s="436">
        <f>IF(OR(NOT(ISNUMBER(C94)),NOT(ISNUMBER(AB94))),"",IF(AG94&lt;&gt;"",AG94,AB94)-C94)</f>
        <v/>
      </c>
      <c r="AT94" s="210" t="n"/>
      <c r="AU94" s="206">
        <f>IF($B94="","",TEXT($A94,"yyyymmdd")&amp;"_P"&amp;$C94&amp;"_C"&amp;$F94&amp;"_"&amp;TRIM(RIGHT(SUBSTITUTE(TRIM(SUBSTITUTE($L94,CHAR(160)," "))," ",REPT(" ",60)),60))&amp;IF($P94="","","-"&amp;TRIM(RIGHT(SUBSTITUTE(TRIM(SUBSTITUTE($P94,CHAR(160)," "))," ",REPT(" ",60)),60)))&amp;IF($T94="","","-"&amp;TRIM(RIGHT(SUBSTITUTE(TRIM(SUBSTITUTE($T94,CHAR(160)," "))," ",REPT(" ",60)),60)))&amp;".jpg")</f>
        <v/>
      </c>
    </row>
    <row r="95" ht="42" customHeight="1">
      <c r="A95" s="172" t="n">
        <v>23654</v>
      </c>
      <c r="B95" s="203" t="inlineStr">
        <is>
          <t>Armstrong 500 4 October, 1964</t>
        </is>
      </c>
      <c r="C95" s="203" t="inlineStr">
        <is>
          <t>35-36</t>
        </is>
      </c>
      <c r="D95" s="203" t="inlineStr">
        <is>
          <t>A</t>
        </is>
      </c>
      <c r="E95" s="203" t="n">
        <v>8</v>
      </c>
      <c r="F95" s="203" t="n">
        <v>47</v>
      </c>
      <c r="G95" s="203" t="inlineStr">
        <is>
          <t>Peter Williamson Pty Ltd</t>
        </is>
      </c>
      <c r="H95" s="203" t="n"/>
      <c r="I95" s="203" t="n"/>
      <c r="J95" s="203" t="inlineStr">
        <is>
          <t>Hillman Imp</t>
        </is>
      </c>
      <c r="K95" s="203" t="n"/>
      <c r="L95" s="203" t="inlineStr">
        <is>
          <t>Midge Bosworth</t>
        </is>
      </c>
      <c r="M95" s="203" t="inlineStr">
        <is>
          <t>AUS</t>
        </is>
      </c>
      <c r="N95" s="692">
        <f>_xlfn.LET(_xlpm.d,_xlfn.XLOOKUP(L95,'[1]Birth Dates'!$A:$A,'[1]Birth Dates'!$B:$B,"",0),IF(_xlpm.d=0,"",_xlpm.d))</f>
        <v/>
      </c>
      <c r="O95" s="203">
        <f>IF(OR(N95="",A95="",NOT(ISNUMBER(N95)),N95&gt;A95),"",DATEDIF(N95,A95,"Y")&amp;" years, "&amp;DATEDIF(N95,A95,"YM")&amp;" months, "&amp;DATEDIF(N95,A95,"MD")&amp;" days")</f>
        <v/>
      </c>
      <c r="P95" s="203" t="inlineStr">
        <is>
          <t>Peter Williamson</t>
        </is>
      </c>
      <c r="Q95" s="203" t="inlineStr">
        <is>
          <t>AUS</t>
        </is>
      </c>
      <c r="R95" s="692">
        <f>_xlfn.LET(_xlpm.d,_xlfn.XLOOKUP(P95,'[1]Birth Dates'!$A:$A,'[1]Birth Dates'!$B:$B,"",0),IF(_xlpm.d=0,"",_xlpm.d))</f>
        <v/>
      </c>
      <c r="S95" s="203">
        <f>IF(OR(R95="",A95="",NOT(ISNUMBER(R95)),R95&gt;A95),"",DATEDIF(R95,A95,"Y")&amp;" years, "&amp;DATEDIF(R95,A95,"YM")&amp;" months, "&amp;DATEDIF(R95,A95,"MD")&amp;" days")</f>
        <v/>
      </c>
      <c r="T95" s="203" t="n"/>
      <c r="U95" s="203" t="n"/>
      <c r="V95" s="692">
        <f>_xlfn.LET(_xlpm.d,_xlfn.XLOOKUP(T95,'[1]Birth Dates'!$A:$A,'[1]Birth Dates'!$B:$B,"",0),IF(_xlpm.d=0,"",_xlpm.d))</f>
        <v/>
      </c>
      <c r="W95" s="203">
        <f>IF(OR(V95="",A95="",NOT(ISNUMBER(V95)),V95&gt;A95),"",DATEDIF(V95,A95,"Y")&amp;" years, "&amp;DATEDIF(V95,A95,"YM")&amp;" months, "&amp;DATEDIF(V95,A95,"MD")&amp;" days")</f>
        <v/>
      </c>
      <c r="X95" s="203" t="n"/>
      <c r="Y95" s="203" t="n"/>
      <c r="Z95" s="203" t="n"/>
      <c r="AA95" s="203" t="n"/>
      <c r="AB95" s="203" t="n"/>
      <c r="AC95" s="203" t="n"/>
      <c r="AD95" s="203" t="n"/>
      <c r="AE95" s="476" t="inlineStr"/>
      <c r="AF95" s="418">
        <f>IF(OR(AE95="",AE95="",AE95=0),"",6.172/(AE95*24))</f>
        <v/>
      </c>
      <c r="AG95" s="246" t="n"/>
      <c r="AH95" s="476" t="inlineStr"/>
      <c r="AI95" s="418">
        <f>IF(OR(AH95="",AH95="",AH95=0),"",6.172/(AH95*24))</f>
        <v/>
      </c>
      <c r="AJ95" s="175">
        <f>IF(AND(ISNUMBER(AB95),ISNUMBER(AG95)),AB95-AG95,"")</f>
        <v/>
      </c>
      <c r="AK95" s="203" t="n"/>
      <c r="AL95" s="203" t="n">
        <v>112</v>
      </c>
      <c r="AM95" s="693" t="n"/>
      <c r="AN95" s="671">
        <f>IF(OR(AL95="",AM95="",AM95=0),"",AL95*6.172/(AM95*24))</f>
        <v/>
      </c>
      <c r="AO95" s="477">
        <f>IF(AND(AL95=AL94,AM95&lt;&gt;"",AM94&lt;&gt;""),AM95-AM94,"")</f>
        <v/>
      </c>
      <c r="AP95" s="203" t="n"/>
      <c r="AQ95" s="476" t="inlineStr"/>
      <c r="AR95" s="418">
        <f>IF(OR(AQ95="",AQ95="",AQ95=0),"",6.172/(AQ95*24))</f>
        <v/>
      </c>
      <c r="AS95" s="436">
        <f>IF(OR(NOT(ISNUMBER(C95)),NOT(ISNUMBER(AB95))),"",IF(AG95&lt;&gt;"",AG95,AB95)-C95)</f>
        <v/>
      </c>
      <c r="AT95" s="210" t="n"/>
      <c r="AU95" s="206">
        <f>IF($B95="","",TEXT($A95,"yyyymmdd")&amp;"_P"&amp;$C95&amp;"_C"&amp;$F95&amp;"_"&amp;TRIM(RIGHT(SUBSTITUTE(TRIM(SUBSTITUTE($L95,CHAR(160)," "))," ",REPT(" ",60)),60))&amp;IF($P95="","","-"&amp;TRIM(RIGHT(SUBSTITUTE(TRIM(SUBSTITUTE($P95,CHAR(160)," "))," ",REPT(" ",60)),60)))&amp;IF($T95="","","-"&amp;TRIM(RIGHT(SUBSTITUTE(TRIM(SUBSTITUTE($T95,CHAR(160)," "))," ",REPT(" ",60)),60)))&amp;".jpg")</f>
        <v/>
      </c>
    </row>
    <row r="96" ht="42" customHeight="1">
      <c r="A96" s="172" t="n">
        <v>23654</v>
      </c>
      <c r="B96" s="203" t="inlineStr">
        <is>
          <t>Armstrong 500 4 October, 1964</t>
        </is>
      </c>
      <c r="C96" s="203" t="n">
        <v>37</v>
      </c>
      <c r="D96" s="203" t="inlineStr">
        <is>
          <t>A</t>
        </is>
      </c>
      <c r="E96" s="203" t="n">
        <v>9</v>
      </c>
      <c r="F96" s="203" t="n">
        <v>41</v>
      </c>
      <c r="G96" s="203" t="inlineStr">
        <is>
          <t>Wal Truscott &amp; Co Pty Ltd</t>
        </is>
      </c>
      <c r="H96" s="203" t="n"/>
      <c r="I96" s="203" t="n"/>
      <c r="J96" s="203" t="inlineStr">
        <is>
          <t>Hillman Imp</t>
        </is>
      </c>
      <c r="K96" s="203" t="n"/>
      <c r="L96" s="203" t="inlineStr">
        <is>
          <t>Chris McSorley</t>
        </is>
      </c>
      <c r="M96" s="203" t="inlineStr">
        <is>
          <t>AUS</t>
        </is>
      </c>
      <c r="N96" s="692">
        <f>_xlfn.LET(_xlpm.d,_xlfn.XLOOKUP(L96,'[1]Birth Dates'!$A:$A,'[1]Birth Dates'!$B:$B,"",0),IF(_xlpm.d=0,"",_xlpm.d))</f>
        <v/>
      </c>
      <c r="O96" s="203">
        <f>IF(OR(N96="",A96="",NOT(ISNUMBER(N96)),N96&gt;A96),"",DATEDIF(N96,A96,"Y")&amp;" years, "&amp;DATEDIF(N96,A96,"YM")&amp;" months, "&amp;DATEDIF(N96,A96,"MD")&amp;" days")</f>
        <v/>
      </c>
      <c r="P96" s="203" t="inlineStr">
        <is>
          <t>Phil West</t>
        </is>
      </c>
      <c r="Q96" s="203" t="inlineStr">
        <is>
          <t>AUS</t>
        </is>
      </c>
      <c r="R96" s="692">
        <f>_xlfn.LET(_xlpm.d,_xlfn.XLOOKUP(P96,'[1]Birth Dates'!$A:$A,'[1]Birth Dates'!$B:$B,"",0),IF(_xlpm.d=0,"",_xlpm.d))</f>
        <v/>
      </c>
      <c r="S96" s="203">
        <f>IF(OR(R96="",A96="",NOT(ISNUMBER(R96)),R96&gt;A96),"",DATEDIF(R96,A96,"Y")&amp;" years, "&amp;DATEDIF(R96,A96,"YM")&amp;" months, "&amp;DATEDIF(R96,A96,"MD")&amp;" days")</f>
        <v/>
      </c>
      <c r="T96" s="203" t="n"/>
      <c r="U96" s="203" t="n"/>
      <c r="V96" s="692">
        <f>_xlfn.LET(_xlpm.d,_xlfn.XLOOKUP(T96,'[1]Birth Dates'!$A:$A,'[1]Birth Dates'!$B:$B,"",0),IF(_xlpm.d=0,"",_xlpm.d))</f>
        <v/>
      </c>
      <c r="W96" s="203">
        <f>IF(OR(V96="",A96="",NOT(ISNUMBER(V96)),V96&gt;A96),"",DATEDIF(V96,A96,"Y")&amp;" years, "&amp;DATEDIF(V96,A96,"YM")&amp;" months, "&amp;DATEDIF(V96,A96,"MD")&amp;" days")</f>
        <v/>
      </c>
      <c r="X96" s="203" t="n"/>
      <c r="Y96" s="203" t="n"/>
      <c r="Z96" s="203" t="n"/>
      <c r="AA96" s="203" t="n"/>
      <c r="AB96" s="203" t="n"/>
      <c r="AC96" s="203" t="n"/>
      <c r="AD96" s="203" t="n"/>
      <c r="AE96" s="476" t="inlineStr"/>
      <c r="AF96" s="418">
        <f>IF(OR(AE96="",AE96="",AE96=0),"",6.172/(AE96*24))</f>
        <v/>
      </c>
      <c r="AG96" s="246" t="n"/>
      <c r="AH96" s="476" t="inlineStr"/>
      <c r="AI96" s="418">
        <f>IF(OR(AH96="",AH96="",AH96=0),"",6.172/(AH96*24))</f>
        <v/>
      </c>
      <c r="AJ96" s="175">
        <f>IF(AND(ISNUMBER(AB96),ISNUMBER(AG96)),AB96-AG96,"")</f>
        <v/>
      </c>
      <c r="AK96" s="203" t="n"/>
      <c r="AL96" s="203" t="n">
        <v>110</v>
      </c>
      <c r="AM96" s="693" t="n"/>
      <c r="AN96" s="671">
        <f>IF(OR(AL96="",AM96="",AM96=0),"",AL96*6.172/(AM96*24))</f>
        <v/>
      </c>
      <c r="AO96" s="477">
        <f>IF(AND(AL96=AL95,AM96&lt;&gt;"",AM95&lt;&gt;""),AM96-AM95,"")</f>
        <v/>
      </c>
      <c r="AP96" s="203" t="n"/>
      <c r="AQ96" s="476" t="inlineStr"/>
      <c r="AR96" s="418">
        <f>IF(OR(AQ96="",AQ96="",AQ96=0),"",6.172/(AQ96*24))</f>
        <v/>
      </c>
      <c r="AS96" s="436">
        <f>IF(OR(NOT(ISNUMBER(C96)),NOT(ISNUMBER(AB96))),"",IF(AG96&lt;&gt;"",AG96,AB96)-C96)</f>
        <v/>
      </c>
      <c r="AT96" s="210" t="n"/>
      <c r="AU96" s="206">
        <f>IF($B96="","",TEXT($A96,"yyyymmdd")&amp;"_P"&amp;$C96&amp;"_C"&amp;$F96&amp;"_"&amp;TRIM(RIGHT(SUBSTITUTE(TRIM(SUBSTITUTE($L96,CHAR(160)," "))," ",REPT(" ",60)),60))&amp;IF($P96="","","-"&amp;TRIM(RIGHT(SUBSTITUTE(TRIM(SUBSTITUTE($P96,CHAR(160)," "))," ",REPT(" ",60)),60)))&amp;IF($T96="","","-"&amp;TRIM(RIGHT(SUBSTITUTE(TRIM(SUBSTITUTE($T96,CHAR(160)," "))," ",REPT(" ",60)),60)))&amp;".jpg")</f>
        <v/>
      </c>
    </row>
    <row r="97" ht="42" customHeight="1">
      <c r="A97" s="172" t="n">
        <v>23654</v>
      </c>
      <c r="B97" s="203" t="inlineStr">
        <is>
          <t>Armstrong 500 4 October, 1964</t>
        </is>
      </c>
      <c r="C97" s="203" t="n">
        <v>38</v>
      </c>
      <c r="D97" s="203" t="inlineStr">
        <is>
          <t>A</t>
        </is>
      </c>
      <c r="E97" s="203" t="n">
        <v>10</v>
      </c>
      <c r="F97" s="203" t="n">
        <v>59</v>
      </c>
      <c r="G97" s="203" t="inlineStr">
        <is>
          <t>Stradbroke Motors</t>
        </is>
      </c>
      <c r="H97" s="203" t="n"/>
      <c r="I97" s="203" t="n"/>
      <c r="J97" s="203" t="inlineStr">
        <is>
          <t>Hillman Imp</t>
        </is>
      </c>
      <c r="K97" s="203" t="n"/>
      <c r="L97" s="203" t="inlineStr">
        <is>
          <t>Lionel Ayers</t>
        </is>
      </c>
      <c r="M97" s="203" t="inlineStr">
        <is>
          <t>AUS</t>
        </is>
      </c>
      <c r="N97" s="692">
        <f>_xlfn.LET(_xlpm.d,_xlfn.XLOOKUP(L97,'[1]Birth Dates'!$A:$A,'[1]Birth Dates'!$B:$B,"",0),IF(_xlpm.d=0,"",_xlpm.d))</f>
        <v/>
      </c>
      <c r="O97" s="203">
        <f>IF(OR(N97="",A97="",NOT(ISNUMBER(N97)),N97&gt;A97),"",DATEDIF(N97,A97,"Y")&amp;" years, "&amp;DATEDIF(N97,A97,"YM")&amp;" months, "&amp;DATEDIF(N97,A97,"MD")&amp;" days")</f>
        <v/>
      </c>
      <c r="P97" s="203" t="inlineStr">
        <is>
          <t>Denis Geary</t>
        </is>
      </c>
      <c r="Q97" s="203" t="inlineStr">
        <is>
          <t>AUS</t>
        </is>
      </c>
      <c r="R97" s="692">
        <f>_xlfn.LET(_xlpm.d,_xlfn.XLOOKUP(P97,'[1]Birth Dates'!$A:$A,'[1]Birth Dates'!$B:$B,"",0),IF(_xlpm.d=0,"",_xlpm.d))</f>
        <v/>
      </c>
      <c r="S97" s="203">
        <f>IF(OR(R97="",A97="",NOT(ISNUMBER(R97)),R97&gt;A97),"",DATEDIF(R97,A97,"Y")&amp;" years, "&amp;DATEDIF(R97,A97,"YM")&amp;" months, "&amp;DATEDIF(R97,A97,"MD")&amp;" days")</f>
        <v/>
      </c>
      <c r="T97" s="203" t="n"/>
      <c r="U97" s="203" t="n"/>
      <c r="V97" s="692">
        <f>_xlfn.LET(_xlpm.d,_xlfn.XLOOKUP(T97,'[1]Birth Dates'!$A:$A,'[1]Birth Dates'!$B:$B,"",0),IF(_xlpm.d=0,"",_xlpm.d))</f>
        <v/>
      </c>
      <c r="W97" s="203">
        <f>IF(OR(V97="",A97="",NOT(ISNUMBER(V97)),V97&gt;A97),"",DATEDIF(V97,A97,"Y")&amp;" years, "&amp;DATEDIF(V97,A97,"YM")&amp;" months, "&amp;DATEDIF(V97,A97,"MD")&amp;" days")</f>
        <v/>
      </c>
      <c r="X97" s="203" t="n"/>
      <c r="Y97" s="203" t="n"/>
      <c r="Z97" s="203" t="n"/>
      <c r="AA97" s="203" t="n"/>
      <c r="AB97" s="203" t="n"/>
      <c r="AC97" s="203" t="n"/>
      <c r="AD97" s="203" t="n"/>
      <c r="AE97" s="476" t="inlineStr"/>
      <c r="AF97" s="418">
        <f>IF(OR(AE97="",AE97="",AE97=0),"",6.172/(AE97*24))</f>
        <v/>
      </c>
      <c r="AG97" s="246" t="n"/>
      <c r="AH97" s="476" t="inlineStr"/>
      <c r="AI97" s="418">
        <f>IF(OR(AH97="",AH97="",AH97=0),"",6.172/(AH97*24))</f>
        <v/>
      </c>
      <c r="AJ97" s="175">
        <f>IF(AND(ISNUMBER(AB97),ISNUMBER(AG97)),AB97-AG97,"")</f>
        <v/>
      </c>
      <c r="AK97" s="203" t="n"/>
      <c r="AL97" s="203" t="n">
        <v>110</v>
      </c>
      <c r="AM97" s="693" t="n"/>
      <c r="AN97" s="671">
        <f>IF(OR(AL97="",AM97="",AM97=0),"",AL97*6.172/(AM97*24))</f>
        <v/>
      </c>
      <c r="AO97" s="477">
        <f>IF(AND(AL97=AL96,AM97&lt;&gt;"",AM96&lt;&gt;""),AM97-AM96,"")</f>
        <v/>
      </c>
      <c r="AP97" s="203" t="n"/>
      <c r="AQ97" s="476" t="inlineStr"/>
      <c r="AR97" s="418">
        <f>IF(OR(AQ97="",AQ97="",AQ97=0),"",6.172/(AQ97*24))</f>
        <v/>
      </c>
      <c r="AS97" s="436">
        <f>IF(OR(NOT(ISNUMBER(C97)),NOT(ISNUMBER(AB97))),"",IF(AG97&lt;&gt;"",AG97,AB97)-C97)</f>
        <v/>
      </c>
      <c r="AT97" s="210" t="n"/>
      <c r="AU97" s="206">
        <f>IF($B97="","",TEXT($A97,"yyyymmdd")&amp;"_P"&amp;$C97&amp;"_C"&amp;$F97&amp;"_"&amp;TRIM(RIGHT(SUBSTITUTE(TRIM(SUBSTITUTE($L97,CHAR(160)," "))," ",REPT(" ",60)),60))&amp;IF($P97="","","-"&amp;TRIM(RIGHT(SUBSTITUTE(TRIM(SUBSTITUTE($P97,CHAR(160)," "))," ",REPT(" ",60)),60)))&amp;IF($T97="","","-"&amp;TRIM(RIGHT(SUBSTITUTE(TRIM(SUBSTITUTE($T97,CHAR(160)," "))," ",REPT(" ",60)),60)))&amp;".jpg")</f>
        <v/>
      </c>
    </row>
    <row r="98" ht="42" customHeight="1">
      <c r="A98" s="172" t="n">
        <v>23654</v>
      </c>
      <c r="B98" s="203" t="inlineStr">
        <is>
          <t>Armstrong 500 4 October, 1964</t>
        </is>
      </c>
      <c r="C98" s="203" t="n">
        <v>39</v>
      </c>
      <c r="D98" s="203" t="inlineStr">
        <is>
          <t>A</t>
        </is>
      </c>
      <c r="E98" s="203" t="n">
        <v>11</v>
      </c>
      <c r="F98" s="203" t="n">
        <v>43</v>
      </c>
      <c r="G98" s="203" t="inlineStr">
        <is>
          <t>Denlo Motors Pty Ltd</t>
        </is>
      </c>
      <c r="H98" s="203" t="n"/>
      <c r="I98" s="203" t="n"/>
      <c r="J98" s="203" t="inlineStr">
        <is>
          <t>Volkswagen 1200</t>
        </is>
      </c>
      <c r="K98" s="203" t="n"/>
      <c r="L98" s="203" t="inlineStr">
        <is>
          <t>Bernie Haehnle</t>
        </is>
      </c>
      <c r="M98" s="203" t="inlineStr">
        <is>
          <t>AUS</t>
        </is>
      </c>
      <c r="N98" s="692">
        <f>_xlfn.LET(_xlpm.d,_xlfn.XLOOKUP(L98,'[1]Birth Dates'!$A:$A,'[1]Birth Dates'!$B:$B,"",0),IF(_xlpm.d=0,"",_xlpm.d))</f>
        <v/>
      </c>
      <c r="O98" s="203">
        <f>IF(OR(N98="",A98="",NOT(ISNUMBER(N98)),N98&gt;A98),"",DATEDIF(N98,A98,"Y")&amp;" years, "&amp;DATEDIF(N98,A98,"YM")&amp;" months, "&amp;DATEDIF(N98,A98,"MD")&amp;" days")</f>
        <v/>
      </c>
      <c r="P98" s="203" t="inlineStr">
        <is>
          <t>Neil McKay</t>
        </is>
      </c>
      <c r="Q98" s="203" t="inlineStr">
        <is>
          <t>AUS</t>
        </is>
      </c>
      <c r="R98" s="692">
        <f>_xlfn.LET(_xlpm.d,_xlfn.XLOOKUP(P98,'[1]Birth Dates'!$A:$A,'[1]Birth Dates'!$B:$B,"",0),IF(_xlpm.d=0,"",_xlpm.d))</f>
        <v/>
      </c>
      <c r="S98" s="203">
        <f>IF(OR(R98="",A98="",NOT(ISNUMBER(R98)),R98&gt;A98),"",DATEDIF(R98,A98,"Y")&amp;" years, "&amp;DATEDIF(R98,A98,"YM")&amp;" months, "&amp;DATEDIF(R98,A98,"MD")&amp;" days")</f>
        <v/>
      </c>
      <c r="T98" s="203" t="n"/>
      <c r="U98" s="203" t="n"/>
      <c r="V98" s="692">
        <f>_xlfn.LET(_xlpm.d,_xlfn.XLOOKUP(T98,'[1]Birth Dates'!$A:$A,'[1]Birth Dates'!$B:$B,"",0),IF(_xlpm.d=0,"",_xlpm.d))</f>
        <v/>
      </c>
      <c r="W98" s="203">
        <f>IF(OR(V98="",A98="",NOT(ISNUMBER(V98)),V98&gt;A98),"",DATEDIF(V98,A98,"Y")&amp;" years, "&amp;DATEDIF(V98,A98,"YM")&amp;" months, "&amp;DATEDIF(V98,A98,"MD")&amp;" days")</f>
        <v/>
      </c>
      <c r="X98" s="203" t="n"/>
      <c r="Y98" s="203" t="n"/>
      <c r="Z98" s="203" t="n"/>
      <c r="AA98" s="203" t="n"/>
      <c r="AB98" s="203" t="n"/>
      <c r="AC98" s="203" t="n"/>
      <c r="AD98" s="203" t="n"/>
      <c r="AE98" s="476" t="inlineStr"/>
      <c r="AF98" s="418">
        <f>IF(OR(AE98="",AE98="",AE98=0),"",6.172/(AE98*24))</f>
        <v/>
      </c>
      <c r="AG98" s="246" t="n"/>
      <c r="AH98" s="476" t="inlineStr"/>
      <c r="AI98" s="418">
        <f>IF(OR(AH98="",AH98="",AH98=0),"",6.172/(AH98*24))</f>
        <v/>
      </c>
      <c r="AJ98" s="175">
        <f>IF(AND(ISNUMBER(AB98),ISNUMBER(AG98)),AB98-AG98,"")</f>
        <v/>
      </c>
      <c r="AK98" s="203" t="n"/>
      <c r="AL98" s="203" t="n">
        <v>110</v>
      </c>
      <c r="AM98" s="693" t="n"/>
      <c r="AN98" s="671">
        <f>IF(OR(AL98="",AM98="",AM98=0),"",AL98*6.172/(AM98*24))</f>
        <v/>
      </c>
      <c r="AO98" s="477">
        <f>IF(AND(AL98=AL97,AM98&lt;&gt;"",AM97&lt;&gt;""),AM98-AM97,"")</f>
        <v/>
      </c>
      <c r="AP98" s="203" t="n"/>
      <c r="AQ98" s="476" t="inlineStr"/>
      <c r="AR98" s="418">
        <f>IF(OR(AQ98="",AQ98="",AQ98=0),"",6.172/(AQ98*24))</f>
        <v/>
      </c>
      <c r="AS98" s="436">
        <f>IF(OR(NOT(ISNUMBER(C98)),NOT(ISNUMBER(AB98))),"",IF(AG98&lt;&gt;"",AG98,AB98)-C98)</f>
        <v/>
      </c>
      <c r="AT98" s="210" t="n"/>
      <c r="AU98" s="206">
        <f>IF($B98="","",TEXT($A98,"yyyymmdd")&amp;"_P"&amp;$C98&amp;"_C"&amp;$F98&amp;"_"&amp;TRIM(RIGHT(SUBSTITUTE(TRIM(SUBSTITUTE($L98,CHAR(160)," "))," ",REPT(" ",60)),60))&amp;IF($P98="","","-"&amp;TRIM(RIGHT(SUBSTITUTE(TRIM(SUBSTITUTE($P98,CHAR(160)," "))," ",REPT(" ",60)),60)))&amp;IF($T98="","","-"&amp;TRIM(RIGHT(SUBSTITUTE(TRIM(SUBSTITUTE($T98,CHAR(160)," "))," ",REPT(" ",60)),60)))&amp;".jpg")</f>
        <v/>
      </c>
    </row>
    <row r="99" ht="42" customHeight="1">
      <c r="A99" s="172" t="n">
        <v>23654</v>
      </c>
      <c r="B99" s="203" t="inlineStr">
        <is>
          <t>Armstrong 500 4 October, 1964</t>
        </is>
      </c>
      <c r="C99" s="203" t="n">
        <v>40</v>
      </c>
      <c r="D99" s="203" t="inlineStr">
        <is>
          <t>A</t>
        </is>
      </c>
      <c r="E99" s="203" t="n">
        <v>12</v>
      </c>
      <c r="F99" s="203" t="n">
        <v>38</v>
      </c>
      <c r="G99" s="203" t="inlineStr">
        <is>
          <t>Lanock Motors Ltd</t>
        </is>
      </c>
      <c r="H99" s="203" t="n"/>
      <c r="I99" s="203" t="n"/>
      <c r="J99" s="203" t="inlineStr">
        <is>
          <t>Volkswagen 1200</t>
        </is>
      </c>
      <c r="K99" s="203" t="n"/>
      <c r="L99" s="203" t="inlineStr">
        <is>
          <t>Barry Ferguson</t>
        </is>
      </c>
      <c r="M99" s="203" t="inlineStr">
        <is>
          <t>AUS</t>
        </is>
      </c>
      <c r="N99" s="692">
        <f>_xlfn.LET(_xlpm.d,_xlfn.XLOOKUP(L99,'[1]Birth Dates'!$A:$A,'[1]Birth Dates'!$B:$B,"",0),IF(_xlpm.d=0,"",_xlpm.d))</f>
        <v/>
      </c>
      <c r="O99" s="203">
        <f>IF(OR(N99="",A99="",NOT(ISNUMBER(N99)),N99&gt;A99),"",DATEDIF(N99,A99,"Y")&amp;" years, "&amp;DATEDIF(N99,A99,"YM")&amp;" months, "&amp;DATEDIF(N99,A99,"MD")&amp;" days")</f>
        <v/>
      </c>
      <c r="P99" s="203" t="inlineStr">
        <is>
          <t>Bill Ford</t>
        </is>
      </c>
      <c r="Q99" s="203" t="inlineStr">
        <is>
          <t>AUS</t>
        </is>
      </c>
      <c r="R99" s="692">
        <f>_xlfn.LET(_xlpm.d,_xlfn.XLOOKUP(P99,'[1]Birth Dates'!$A:$A,'[1]Birth Dates'!$B:$B,"",0),IF(_xlpm.d=0,"",_xlpm.d))</f>
        <v/>
      </c>
      <c r="S99" s="203">
        <f>IF(OR(R99="",A99="",NOT(ISNUMBER(R99)),R99&gt;A99),"",DATEDIF(R99,A99,"Y")&amp;" years, "&amp;DATEDIF(R99,A99,"YM")&amp;" months, "&amp;DATEDIF(R99,A99,"MD")&amp;" days")</f>
        <v/>
      </c>
      <c r="T99" s="203" t="n"/>
      <c r="U99" s="203" t="n"/>
      <c r="V99" s="692">
        <f>_xlfn.LET(_xlpm.d,_xlfn.XLOOKUP(T99,'[1]Birth Dates'!$A:$A,'[1]Birth Dates'!$B:$B,"",0),IF(_xlpm.d=0,"",_xlpm.d))</f>
        <v/>
      </c>
      <c r="W99" s="203">
        <f>IF(OR(V99="",A99="",NOT(ISNUMBER(V99)),V99&gt;A99),"",DATEDIF(V99,A99,"Y")&amp;" years, "&amp;DATEDIF(V99,A99,"YM")&amp;" months, "&amp;DATEDIF(V99,A99,"MD")&amp;" days")</f>
        <v/>
      </c>
      <c r="X99" s="203" t="n"/>
      <c r="Y99" s="203" t="n"/>
      <c r="Z99" s="203" t="n"/>
      <c r="AA99" s="203" t="n"/>
      <c r="AB99" s="203" t="n"/>
      <c r="AC99" s="203" t="n"/>
      <c r="AD99" s="203" t="n"/>
      <c r="AE99" s="476" t="inlineStr"/>
      <c r="AF99" s="418">
        <f>IF(OR(AE99="",AE99="",AE99=0),"",6.172/(AE99*24))</f>
        <v/>
      </c>
      <c r="AG99" s="246" t="n"/>
      <c r="AH99" s="476" t="inlineStr"/>
      <c r="AI99" s="418">
        <f>IF(OR(AH99="",AH99="",AH99=0),"",6.172/(AH99*24))</f>
        <v/>
      </c>
      <c r="AJ99" s="175">
        <f>IF(AND(ISNUMBER(AB99),ISNUMBER(AG99)),AB99-AG99,"")</f>
        <v/>
      </c>
      <c r="AK99" s="203" t="n"/>
      <c r="AL99" s="203" t="n">
        <v>109</v>
      </c>
      <c r="AM99" s="693" t="n"/>
      <c r="AN99" s="671">
        <f>IF(OR(AL99="",AM99="",AM99=0),"",AL99*6.172/(AM99*24))</f>
        <v/>
      </c>
      <c r="AO99" s="477">
        <f>IF(AND(AL99=AL98,AM99&lt;&gt;"",AM98&lt;&gt;""),AM99-AM98,"")</f>
        <v/>
      </c>
      <c r="AP99" s="203" t="n"/>
      <c r="AQ99" s="476" t="inlineStr"/>
      <c r="AR99" s="418">
        <f>IF(OR(AQ99="",AQ99="",AQ99=0),"",6.172/(AQ99*24))</f>
        <v/>
      </c>
      <c r="AS99" s="436">
        <f>IF(OR(NOT(ISNUMBER(C99)),NOT(ISNUMBER(AB99))),"",IF(AG99&lt;&gt;"",AG99,AB99)-C99)</f>
        <v/>
      </c>
      <c r="AT99" s="210" t="n"/>
      <c r="AU99" s="206">
        <f>IF($B99="","",TEXT($A99,"yyyymmdd")&amp;"_P"&amp;$C99&amp;"_C"&amp;$F99&amp;"_"&amp;TRIM(RIGHT(SUBSTITUTE(TRIM(SUBSTITUTE($L99,CHAR(160)," "))," ",REPT(" ",60)),60))&amp;IF($P99="","","-"&amp;TRIM(RIGHT(SUBSTITUTE(TRIM(SUBSTITUTE($P99,CHAR(160)," "))," ",REPT(" ",60)),60)))&amp;IF($T99="","","-"&amp;TRIM(RIGHT(SUBSTITUTE(TRIM(SUBSTITUTE($T99,CHAR(160)," "))," ",REPT(" ",60)),60)))&amp;".jpg")</f>
        <v/>
      </c>
    </row>
    <row r="100" ht="42" customHeight="1">
      <c r="A100" s="172" t="n">
        <v>23654</v>
      </c>
      <c r="B100" s="203" t="inlineStr">
        <is>
          <t>Armstrong 500 4 October, 1964</t>
        </is>
      </c>
      <c r="C100" s="203" t="n">
        <v>41</v>
      </c>
      <c r="D100" s="203" t="inlineStr">
        <is>
          <t>A</t>
        </is>
      </c>
      <c r="E100" s="203" t="n">
        <v>13</v>
      </c>
      <c r="F100" s="203" t="n">
        <v>49</v>
      </c>
      <c r="G100" s="203" t="inlineStr">
        <is>
          <t>Buckle Motors Pty Ltd</t>
        </is>
      </c>
      <c r="H100" s="203" t="n"/>
      <c r="I100" s="203" t="n"/>
      <c r="J100" s="203" t="inlineStr">
        <is>
          <t>Hillman Imp</t>
        </is>
      </c>
      <c r="K100" s="203" t="n"/>
      <c r="L100" s="203" t="inlineStr">
        <is>
          <t>Brian Reed</t>
        </is>
      </c>
      <c r="M100" s="203" t="inlineStr">
        <is>
          <t>AUS</t>
        </is>
      </c>
      <c r="N100" s="692">
        <f>_xlfn.LET(_xlpm.d,_xlfn.XLOOKUP(L100,'[1]Birth Dates'!$A:$A,'[1]Birth Dates'!$B:$B,"",0),IF(_xlpm.d=0,"",_xlpm.d))</f>
        <v/>
      </c>
      <c r="O100" s="203">
        <f>IF(OR(N100="",A100="",NOT(ISNUMBER(N100)),N100&gt;A100),"",DATEDIF(N100,A100,"Y")&amp;" years, "&amp;DATEDIF(N100,A100,"YM")&amp;" months, "&amp;DATEDIF(N100,A100,"MD")&amp;" days")</f>
        <v/>
      </c>
      <c r="P100" s="203" t="inlineStr">
        <is>
          <t>Lorraine Hill</t>
        </is>
      </c>
      <c r="Q100" s="203" t="inlineStr">
        <is>
          <t>AUS</t>
        </is>
      </c>
      <c r="R100" s="692">
        <f>_xlfn.LET(_xlpm.d,_xlfn.XLOOKUP(P100,'[1]Birth Dates'!$A:$A,'[1]Birth Dates'!$B:$B,"",0),IF(_xlpm.d=0,"",_xlpm.d))</f>
        <v/>
      </c>
      <c r="S100" s="203">
        <f>IF(OR(R100="",A100="",NOT(ISNUMBER(R100)),R100&gt;A100),"",DATEDIF(R100,A100,"Y")&amp;" years, "&amp;DATEDIF(R100,A100,"YM")&amp;" months, "&amp;DATEDIF(R100,A100,"MD")&amp;" days")</f>
        <v/>
      </c>
      <c r="T100" s="203" t="n"/>
      <c r="U100" s="203" t="n"/>
      <c r="V100" s="692">
        <f>_xlfn.LET(_xlpm.d,_xlfn.XLOOKUP(T100,'[1]Birth Dates'!$A:$A,'[1]Birth Dates'!$B:$B,"",0),IF(_xlpm.d=0,"",_xlpm.d))</f>
        <v/>
      </c>
      <c r="W100" s="203">
        <f>IF(OR(V100="",A100="",NOT(ISNUMBER(V100)),V100&gt;A100),"",DATEDIF(V100,A100,"Y")&amp;" years, "&amp;DATEDIF(V100,A100,"YM")&amp;" months, "&amp;DATEDIF(V100,A100,"MD")&amp;" days")</f>
        <v/>
      </c>
      <c r="X100" s="203" t="n"/>
      <c r="Y100" s="203" t="n"/>
      <c r="Z100" s="203" t="n"/>
      <c r="AA100" s="203" t="n"/>
      <c r="AB100" s="203" t="n"/>
      <c r="AC100" s="203" t="n"/>
      <c r="AD100" s="203" t="n"/>
      <c r="AE100" s="476" t="inlineStr"/>
      <c r="AF100" s="418">
        <f>IF(OR(AE100="",AE100="",AE100=0),"",6.172/(AE100*24))</f>
        <v/>
      </c>
      <c r="AG100" s="246" t="n"/>
      <c r="AH100" s="476" t="inlineStr"/>
      <c r="AI100" s="418">
        <f>IF(OR(AH100="",AH100="",AH100=0),"",6.172/(AH100*24))</f>
        <v/>
      </c>
      <c r="AJ100" s="175">
        <f>IF(AND(ISNUMBER(AB100),ISNUMBER(AG100)),AB100-AG100,"")</f>
        <v/>
      </c>
      <c r="AK100" s="203" t="n"/>
      <c r="AL100" s="203" t="n">
        <v>108</v>
      </c>
      <c r="AM100" s="693" t="n"/>
      <c r="AN100" s="671">
        <f>IF(OR(AL100="",AM100="",AM100=0),"",AL100*6.172/(AM100*24))</f>
        <v/>
      </c>
      <c r="AO100" s="477">
        <f>IF(AND(AL100=AL99,AM100&lt;&gt;"",AM99&lt;&gt;""),AM100-AM99,"")</f>
        <v/>
      </c>
      <c r="AP100" s="203" t="n"/>
      <c r="AQ100" s="476" t="inlineStr"/>
      <c r="AR100" s="418">
        <f>IF(OR(AQ100="",AQ100="",AQ100=0),"",6.172/(AQ100*24))</f>
        <v/>
      </c>
      <c r="AS100" s="436">
        <f>IF(OR(NOT(ISNUMBER(C100)),NOT(ISNUMBER(AB100))),"",IF(AG100&lt;&gt;"",AG100,AB100)-C100)</f>
        <v/>
      </c>
      <c r="AT100" s="210" t="n"/>
      <c r="AU100" s="206">
        <f>IF($B100="","",TEXT($A100,"yyyymmdd")&amp;"_P"&amp;$C100&amp;"_C"&amp;$F100&amp;"_"&amp;TRIM(RIGHT(SUBSTITUTE(TRIM(SUBSTITUTE($L100,CHAR(160)," "))," ",REPT(" ",60)),60))&amp;IF($P100="","","-"&amp;TRIM(RIGHT(SUBSTITUTE(TRIM(SUBSTITUTE($P100,CHAR(160)," "))," ",REPT(" ",60)),60)))&amp;IF($T100="","","-"&amp;TRIM(RIGHT(SUBSTITUTE(TRIM(SUBSTITUTE($T100,CHAR(160)," "))," ",REPT(" ",60)),60)))&amp;".jpg")</f>
        <v/>
      </c>
    </row>
    <row r="101" ht="42" customHeight="1">
      <c r="A101" s="172" t="n">
        <v>23654</v>
      </c>
      <c r="B101" s="203" t="inlineStr">
        <is>
          <t>Armstrong 500 4 October, 1964</t>
        </is>
      </c>
      <c r="C101" s="203" t="n">
        <v>42</v>
      </c>
      <c r="D101" s="203" t="inlineStr">
        <is>
          <t>A</t>
        </is>
      </c>
      <c r="E101" s="203" t="n">
        <v>14</v>
      </c>
      <c r="F101" s="203" t="n">
        <v>51</v>
      </c>
      <c r="G101" s="203" t="inlineStr">
        <is>
          <t>Wal Truscott &amp; Co Pty Ltd</t>
        </is>
      </c>
      <c r="H101" s="203" t="n"/>
      <c r="I101" s="203" t="n"/>
      <c r="J101" s="203" t="inlineStr">
        <is>
          <t>Hillman Imp</t>
        </is>
      </c>
      <c r="K101" s="203" t="n"/>
      <c r="L101" s="203" t="inlineStr">
        <is>
          <t>Paul Bolton</t>
        </is>
      </c>
      <c r="M101" s="203" t="inlineStr">
        <is>
          <t>AUS</t>
        </is>
      </c>
      <c r="N101" s="692">
        <f>_xlfn.LET(_xlpm.d,_xlfn.XLOOKUP(L101,'[1]Birth Dates'!$A:$A,'[1]Birth Dates'!$B:$B,"",0),IF(_xlpm.d=0,"",_xlpm.d))</f>
        <v/>
      </c>
      <c r="O101" s="203">
        <f>IF(OR(N101="",A101="",NOT(ISNUMBER(N101)),N101&gt;A101),"",DATEDIF(N101,A101,"Y")&amp;" years, "&amp;DATEDIF(N101,A101,"YM")&amp;" months, "&amp;DATEDIF(N101,A101,"MD")&amp;" days")</f>
        <v/>
      </c>
      <c r="P101" s="203" t="inlineStr">
        <is>
          <t>John Schroder</t>
        </is>
      </c>
      <c r="Q101" s="203" t="inlineStr">
        <is>
          <t>AUS</t>
        </is>
      </c>
      <c r="R101" s="692">
        <f>_xlfn.LET(_xlpm.d,_xlfn.XLOOKUP(P101,'[1]Birth Dates'!$A:$A,'[1]Birth Dates'!$B:$B,"",0),IF(_xlpm.d=0,"",_xlpm.d))</f>
        <v/>
      </c>
      <c r="S101" s="203">
        <f>IF(OR(R101="",A101="",NOT(ISNUMBER(R101)),R101&gt;A101),"",DATEDIF(R101,A101,"Y")&amp;" years, "&amp;DATEDIF(R101,A101,"YM")&amp;" months, "&amp;DATEDIF(R101,A101,"MD")&amp;" days")</f>
        <v/>
      </c>
      <c r="T101" s="203" t="n"/>
      <c r="U101" s="203" t="n"/>
      <c r="V101" s="692">
        <f>_xlfn.LET(_xlpm.d,_xlfn.XLOOKUP(T101,'[1]Birth Dates'!$A:$A,'[1]Birth Dates'!$B:$B,"",0),IF(_xlpm.d=0,"",_xlpm.d))</f>
        <v/>
      </c>
      <c r="W101" s="203">
        <f>IF(OR(V101="",A101="",NOT(ISNUMBER(V101)),V101&gt;A101),"",DATEDIF(V101,A101,"Y")&amp;" years, "&amp;DATEDIF(V101,A101,"YM")&amp;" months, "&amp;DATEDIF(V101,A101,"MD")&amp;" days")</f>
        <v/>
      </c>
      <c r="X101" s="203" t="n"/>
      <c r="Y101" s="203" t="n"/>
      <c r="Z101" s="203" t="n"/>
      <c r="AA101" s="203" t="n"/>
      <c r="AB101" s="203" t="n"/>
      <c r="AC101" s="203" t="n"/>
      <c r="AD101" s="203" t="n"/>
      <c r="AE101" s="476" t="inlineStr"/>
      <c r="AF101" s="418">
        <f>IF(OR(AE101="",AE101="",AE101=0),"",6.172/(AE101*24))</f>
        <v/>
      </c>
      <c r="AG101" s="246" t="n"/>
      <c r="AH101" s="476" t="inlineStr"/>
      <c r="AI101" s="418">
        <f>IF(OR(AH101="",AH101="",AH101=0),"",6.172/(AH101*24))</f>
        <v/>
      </c>
      <c r="AJ101" s="175">
        <f>IF(AND(ISNUMBER(AB101),ISNUMBER(AG101)),AB101-AG101,"")</f>
        <v/>
      </c>
      <c r="AK101" s="203" t="n"/>
      <c r="AL101" s="203" t="n">
        <v>107</v>
      </c>
      <c r="AM101" s="693" t="n"/>
      <c r="AN101" s="671">
        <f>IF(OR(AL101="",AM101="",AM101=0),"",AL101*6.172/(AM101*24))</f>
        <v/>
      </c>
      <c r="AO101" s="477">
        <f>IF(AND(AL101=AL100,AM101&lt;&gt;"",AM100&lt;&gt;""),AM101-AM100,"")</f>
        <v/>
      </c>
      <c r="AP101" s="203" t="n"/>
      <c r="AQ101" s="476" t="inlineStr"/>
      <c r="AR101" s="418">
        <f>IF(OR(AQ101="",AQ101="",AQ101=0),"",6.172/(AQ101*24))</f>
        <v/>
      </c>
      <c r="AS101" s="436">
        <f>IF(OR(NOT(ISNUMBER(C101)),NOT(ISNUMBER(AB101))),"",IF(AG101&lt;&gt;"",AG101,AB101)-C101)</f>
        <v/>
      </c>
      <c r="AT101" s="210" t="n"/>
      <c r="AU101" s="206">
        <f>IF($B101="","",TEXT($A101,"yyyymmdd")&amp;"_P"&amp;$C101&amp;"_C"&amp;$F101&amp;"_"&amp;TRIM(RIGHT(SUBSTITUTE(TRIM(SUBSTITUTE($L101,CHAR(160)," "))," ",REPT(" ",60)),60))&amp;IF($P101="","","-"&amp;TRIM(RIGHT(SUBSTITUTE(TRIM(SUBSTITUTE($P101,CHAR(160)," "))," ",REPT(" ",60)),60)))&amp;IF($T101="","","-"&amp;TRIM(RIGHT(SUBSTITUTE(TRIM(SUBSTITUTE($T101,CHAR(160)," "))," ",REPT(" ",60)),60)))&amp;".jpg")</f>
        <v/>
      </c>
    </row>
    <row r="102" ht="42" customHeight="1">
      <c r="A102" s="172" t="n">
        <v>23654</v>
      </c>
      <c r="B102" s="203" t="inlineStr">
        <is>
          <t>Armstrong 500 4 October, 1964</t>
        </is>
      </c>
      <c r="C102" s="203" t="inlineStr">
        <is>
          <t>43-44</t>
        </is>
      </c>
      <c r="D102" s="203" t="inlineStr">
        <is>
          <t>A</t>
        </is>
      </c>
      <c r="E102" s="203" t="n">
        <v>15</v>
      </c>
      <c r="F102" s="203" t="n">
        <v>42</v>
      </c>
      <c r="G102" s="203" t="inlineStr">
        <is>
          <t>Kinsley Pty Ltd</t>
        </is>
      </c>
      <c r="H102" s="203" t="n"/>
      <c r="I102" s="203" t="n"/>
      <c r="J102" s="203" t="inlineStr">
        <is>
          <t>Volkswagen 1200</t>
        </is>
      </c>
      <c r="K102" s="203" t="n"/>
      <c r="L102" s="203" t="inlineStr">
        <is>
          <t>George Forrest</t>
        </is>
      </c>
      <c r="M102" s="203" t="inlineStr">
        <is>
          <t>AUS</t>
        </is>
      </c>
      <c r="N102" s="692">
        <f>_xlfn.LET(_xlpm.d,_xlfn.XLOOKUP(L102,'[1]Birth Dates'!$A:$A,'[1]Birth Dates'!$B:$B,"",0),IF(_xlpm.d=0,"",_xlpm.d))</f>
        <v/>
      </c>
      <c r="O102" s="203">
        <f>IF(OR(N102="",A102="",NOT(ISNUMBER(N102)),N102&gt;A102),"",DATEDIF(N102,A102,"Y")&amp;" years, "&amp;DATEDIF(N102,A102,"YM")&amp;" months, "&amp;DATEDIF(N102,A102,"MD")&amp;" days")</f>
        <v/>
      </c>
      <c r="P102" s="203" t="inlineStr">
        <is>
          <t>Frank Hann</t>
        </is>
      </c>
      <c r="Q102" s="203" t="inlineStr">
        <is>
          <t>AUS</t>
        </is>
      </c>
      <c r="R102" s="692">
        <f>_xlfn.LET(_xlpm.d,_xlfn.XLOOKUP(P102,'[1]Birth Dates'!$A:$A,'[1]Birth Dates'!$B:$B,"",0),IF(_xlpm.d=0,"",_xlpm.d))</f>
        <v/>
      </c>
      <c r="S102" s="203">
        <f>IF(OR(R102="",A102="",NOT(ISNUMBER(R102)),R102&gt;A102),"",DATEDIF(R102,A102,"Y")&amp;" years, "&amp;DATEDIF(R102,A102,"YM")&amp;" months, "&amp;DATEDIF(R102,A102,"MD")&amp;" days")</f>
        <v/>
      </c>
      <c r="T102" s="203" t="n"/>
      <c r="U102" s="203" t="n"/>
      <c r="V102" s="692">
        <f>_xlfn.LET(_xlpm.d,_xlfn.XLOOKUP(T102,'[1]Birth Dates'!$A:$A,'[1]Birth Dates'!$B:$B,"",0),IF(_xlpm.d=0,"",_xlpm.d))</f>
        <v/>
      </c>
      <c r="W102" s="203">
        <f>IF(OR(V102="",A102="",NOT(ISNUMBER(V102)),V102&gt;A102),"",DATEDIF(V102,A102,"Y")&amp;" years, "&amp;DATEDIF(V102,A102,"YM")&amp;" months, "&amp;DATEDIF(V102,A102,"MD")&amp;" days")</f>
        <v/>
      </c>
      <c r="X102" s="203" t="n"/>
      <c r="Y102" s="203" t="n"/>
      <c r="Z102" s="203" t="n"/>
      <c r="AA102" s="203" t="n"/>
      <c r="AB102" s="203" t="n"/>
      <c r="AC102" s="203" t="n"/>
      <c r="AD102" s="203" t="n"/>
      <c r="AE102" s="476" t="inlineStr"/>
      <c r="AF102" s="418">
        <f>IF(OR(AE102="",AE102="",AE102=0),"",6.172/(AE102*24))</f>
        <v/>
      </c>
      <c r="AG102" s="246" t="n"/>
      <c r="AH102" s="476" t="inlineStr"/>
      <c r="AI102" s="418">
        <f>IF(OR(AH102="",AH102="",AH102=0),"",6.172/(AH102*24))</f>
        <v/>
      </c>
      <c r="AJ102" s="175">
        <f>IF(AND(ISNUMBER(AB102),ISNUMBER(AG102)),AB102-AG102,"")</f>
        <v/>
      </c>
      <c r="AK102" s="203" t="n"/>
      <c r="AL102" s="203" t="n">
        <v>105</v>
      </c>
      <c r="AM102" s="693" t="n"/>
      <c r="AN102" s="671">
        <f>IF(OR(AL102="",AM102="",AM102=0),"",AL102*6.172/(AM102*24))</f>
        <v/>
      </c>
      <c r="AO102" s="477">
        <f>IF(AND(AL102=AL101,AM102&lt;&gt;"",AM101&lt;&gt;""),AM102-AM101,"")</f>
        <v/>
      </c>
      <c r="AP102" s="203" t="n"/>
      <c r="AQ102" s="476" t="inlineStr"/>
      <c r="AR102" s="418">
        <f>IF(OR(AQ102="",AQ102="",AQ102=0),"",6.172/(AQ102*24))</f>
        <v/>
      </c>
      <c r="AS102" s="436">
        <f>IF(OR(NOT(ISNUMBER(C102)),NOT(ISNUMBER(AB102))),"",IF(AG102&lt;&gt;"",AG102,AB102)-C102)</f>
        <v/>
      </c>
      <c r="AT102" s="210" t="n"/>
      <c r="AU102" s="206">
        <f>IF($B102="","",TEXT($A102,"yyyymmdd")&amp;"_P"&amp;$C102&amp;"_C"&amp;$F102&amp;"_"&amp;TRIM(RIGHT(SUBSTITUTE(TRIM(SUBSTITUTE($L102,CHAR(160)," "))," ",REPT(" ",60)),60))&amp;IF($P102="","","-"&amp;TRIM(RIGHT(SUBSTITUTE(TRIM(SUBSTITUTE($P102,CHAR(160)," "))," ",REPT(" ",60)),60)))&amp;IF($T102="","","-"&amp;TRIM(RIGHT(SUBSTITUTE(TRIM(SUBSTITUTE($T102,CHAR(160)," "))," ",REPT(" ",60)),60)))&amp;".jpg")</f>
        <v/>
      </c>
    </row>
    <row r="103" ht="42" customHeight="1">
      <c r="A103" s="172" t="n">
        <v>23654</v>
      </c>
      <c r="B103" s="203" t="inlineStr">
        <is>
          <t>Armstrong 500 4 October, 1964</t>
        </is>
      </c>
      <c r="C103" s="203" t="inlineStr">
        <is>
          <t>43-44</t>
        </is>
      </c>
      <c r="D103" s="203" t="inlineStr">
        <is>
          <t>D</t>
        </is>
      </c>
      <c r="E103" s="203" t="n">
        <v>10</v>
      </c>
      <c r="F103" s="203" t="n">
        <v>5</v>
      </c>
      <c r="G103" s="203" t="inlineStr">
        <is>
          <t>M C Stewart</t>
        </is>
      </c>
      <c r="H103" s="203" t="n"/>
      <c r="I103" s="203" t="n"/>
      <c r="J103" s="203" t="inlineStr">
        <is>
          <t>Triumph 2000</t>
        </is>
      </c>
      <c r="K103" s="203" t="n"/>
      <c r="L103" s="203" t="inlineStr">
        <is>
          <t>Max Stewart</t>
        </is>
      </c>
      <c r="M103" s="203" t="inlineStr">
        <is>
          <t>AUS</t>
        </is>
      </c>
      <c r="N103" s="692">
        <f>_xlfn.LET(_xlpm.d,_xlfn.XLOOKUP(L103,'[1]Birth Dates'!$A:$A,'[1]Birth Dates'!$B:$B,"",0),IF(_xlpm.d=0,"",_xlpm.d))</f>
        <v/>
      </c>
      <c r="O103" s="203">
        <f>IF(OR(N103="",A103="",NOT(ISNUMBER(N103)),N103&gt;A103),"",DATEDIF(N103,A103,"Y")&amp;" years, "&amp;DATEDIF(N103,A103,"YM")&amp;" months, "&amp;DATEDIF(N103,A103,"MD")&amp;" days")</f>
        <v/>
      </c>
      <c r="P103" s="203" t="inlineStr">
        <is>
          <t>Bob Salter</t>
        </is>
      </c>
      <c r="Q103" s="203" t="inlineStr">
        <is>
          <t>AUS</t>
        </is>
      </c>
      <c r="R103" s="692">
        <f>_xlfn.LET(_xlpm.d,_xlfn.XLOOKUP(P103,'[1]Birth Dates'!$A:$A,'[1]Birth Dates'!$B:$B,"",0),IF(_xlpm.d=0,"",_xlpm.d))</f>
        <v/>
      </c>
      <c r="S103" s="203">
        <f>IF(OR(R103="",A103="",NOT(ISNUMBER(R103)),R103&gt;A103),"",DATEDIF(R103,A103,"Y")&amp;" years, "&amp;DATEDIF(R103,A103,"YM")&amp;" months, "&amp;DATEDIF(R103,A103,"MD")&amp;" days")</f>
        <v/>
      </c>
      <c r="T103" s="203" t="n"/>
      <c r="U103" s="203" t="n"/>
      <c r="V103" s="692">
        <f>_xlfn.LET(_xlpm.d,_xlfn.XLOOKUP(T103,'[1]Birth Dates'!$A:$A,'[1]Birth Dates'!$B:$B,"",0),IF(_xlpm.d=0,"",_xlpm.d))</f>
        <v/>
      </c>
      <c r="W103" s="203">
        <f>IF(OR(V103="",A103="",NOT(ISNUMBER(V103)),V103&gt;A103),"",DATEDIF(V103,A103,"Y")&amp;" years, "&amp;DATEDIF(V103,A103,"YM")&amp;" months, "&amp;DATEDIF(V103,A103,"MD")&amp;" days")</f>
        <v/>
      </c>
      <c r="X103" s="203" t="n"/>
      <c r="Y103" s="203" t="n"/>
      <c r="Z103" s="203" t="n"/>
      <c r="AA103" s="203" t="n"/>
      <c r="AB103" s="203" t="n"/>
      <c r="AC103" s="203" t="n"/>
      <c r="AD103" s="203" t="n"/>
      <c r="AE103" s="476" t="inlineStr"/>
      <c r="AF103" s="418">
        <f>IF(OR(AE103="",AE103="",AE103=0),"",6.172/(AE103*24))</f>
        <v/>
      </c>
      <c r="AG103" s="246" t="n"/>
      <c r="AH103" s="476" t="inlineStr"/>
      <c r="AI103" s="418">
        <f>IF(OR(AH103="",AH103="",AH103=0),"",6.172/(AH103*24))</f>
        <v/>
      </c>
      <c r="AJ103" s="175">
        <f>IF(AND(ISNUMBER(AB103),ISNUMBER(AG103)),AB103-AG103,"")</f>
        <v/>
      </c>
      <c r="AK103" s="203" t="n"/>
      <c r="AL103" s="203" t="n">
        <v>105</v>
      </c>
      <c r="AM103" s="693" t="n"/>
      <c r="AN103" s="671">
        <f>IF(OR(AL103="",AM103="",AM103=0),"",AL103*6.172/(AM103*24))</f>
        <v/>
      </c>
      <c r="AO103" s="477">
        <f>IF(AND(AL103=AL102,AM103&lt;&gt;"",AM102&lt;&gt;""),AM103-AM102,"")</f>
        <v/>
      </c>
      <c r="AP103" s="203" t="n"/>
      <c r="AQ103" s="476" t="inlineStr"/>
      <c r="AR103" s="418">
        <f>IF(OR(AQ103="",AQ103="",AQ103=0),"",6.172/(AQ103*24))</f>
        <v/>
      </c>
      <c r="AS103" s="436">
        <f>IF(OR(NOT(ISNUMBER(C103)),NOT(ISNUMBER(AB103))),"",IF(AG103&lt;&gt;"",AG103,AB103)-C103)</f>
        <v/>
      </c>
      <c r="AT103" s="210" t="n"/>
      <c r="AU103" s="206">
        <f>IF($B103="","",TEXT($A103,"yyyymmdd")&amp;"_P"&amp;$C103&amp;"_C"&amp;$F103&amp;"_"&amp;TRIM(RIGHT(SUBSTITUTE(TRIM(SUBSTITUTE($L103,CHAR(160)," "))," ",REPT(" ",60)),60))&amp;IF($P103="","","-"&amp;TRIM(RIGHT(SUBSTITUTE(TRIM(SUBSTITUTE($P103,CHAR(160)," "))," ",REPT(" ",60)),60)))&amp;IF($T103="","","-"&amp;TRIM(RIGHT(SUBSTITUTE(TRIM(SUBSTITUTE($T103,CHAR(160)," "))," ",REPT(" ",60)),60)))&amp;".jpg")</f>
        <v/>
      </c>
    </row>
    <row r="104" ht="42" customHeight="1">
      <c r="A104" s="172" t="n">
        <v>23654</v>
      </c>
      <c r="B104" s="203" t="inlineStr">
        <is>
          <t>Armstrong 500 4 October, 1964</t>
        </is>
      </c>
      <c r="C104" s="203" t="n">
        <v>45</v>
      </c>
      <c r="D104" s="203" t="inlineStr">
        <is>
          <t>A</t>
        </is>
      </c>
      <c r="E104" s="203" t="n">
        <v>16</v>
      </c>
      <c r="F104" s="203" t="n">
        <v>50</v>
      </c>
      <c r="G104" s="203" t="inlineStr">
        <is>
          <t>Scuderia Octagon</t>
        </is>
      </c>
      <c r="H104" s="203" t="n"/>
      <c r="I104" s="203" t="n"/>
      <c r="J104" s="203" t="inlineStr">
        <is>
          <t>Morris 850</t>
        </is>
      </c>
      <c r="K104" s="203" t="n"/>
      <c r="L104" s="203" t="inlineStr">
        <is>
          <t>Matt Daddo</t>
        </is>
      </c>
      <c r="M104" s="203" t="inlineStr">
        <is>
          <t>AUS</t>
        </is>
      </c>
      <c r="N104" s="692">
        <f>_xlfn.LET(_xlpm.d,_xlfn.XLOOKUP(L104,'[1]Birth Dates'!$A:$A,'[1]Birth Dates'!$B:$B,"",0),IF(_xlpm.d=0,"",_xlpm.d))</f>
        <v/>
      </c>
      <c r="O104" s="203">
        <f>IF(OR(N104="",A104="",NOT(ISNUMBER(N104)),N104&gt;A104),"",DATEDIF(N104,A104,"Y")&amp;" years, "&amp;DATEDIF(N104,A104,"YM")&amp;" months, "&amp;DATEDIF(N104,A104,"MD")&amp;" days")</f>
        <v/>
      </c>
      <c r="P104" s="203" t="inlineStr">
        <is>
          <t>Keith Russell</t>
        </is>
      </c>
      <c r="Q104" s="203" t="inlineStr">
        <is>
          <t>AUS</t>
        </is>
      </c>
      <c r="R104" s="692">
        <f>_xlfn.LET(_xlpm.d,_xlfn.XLOOKUP(P104,'[1]Birth Dates'!$A:$A,'[1]Birth Dates'!$B:$B,"",0),IF(_xlpm.d=0,"",_xlpm.d))</f>
        <v/>
      </c>
      <c r="S104" s="203">
        <f>IF(OR(R104="",A104="",NOT(ISNUMBER(R104)),R104&gt;A104),"",DATEDIF(R104,A104,"Y")&amp;" years, "&amp;DATEDIF(R104,A104,"YM")&amp;" months, "&amp;DATEDIF(R104,A104,"MD")&amp;" days")</f>
        <v/>
      </c>
      <c r="T104" s="203" t="n"/>
      <c r="U104" s="203" t="n"/>
      <c r="V104" s="692">
        <f>_xlfn.LET(_xlpm.d,_xlfn.XLOOKUP(T104,'[1]Birth Dates'!$A:$A,'[1]Birth Dates'!$B:$B,"",0),IF(_xlpm.d=0,"",_xlpm.d))</f>
        <v/>
      </c>
      <c r="W104" s="203">
        <f>IF(OR(V104="",A104="",NOT(ISNUMBER(V104)),V104&gt;A104),"",DATEDIF(V104,A104,"Y")&amp;" years, "&amp;DATEDIF(V104,A104,"YM")&amp;" months, "&amp;DATEDIF(V104,A104,"MD")&amp;" days")</f>
        <v/>
      </c>
      <c r="X104" s="203" t="n"/>
      <c r="Y104" s="203" t="n"/>
      <c r="Z104" s="203" t="n"/>
      <c r="AA104" s="203" t="n"/>
      <c r="AB104" s="203" t="n"/>
      <c r="AC104" s="203" t="n"/>
      <c r="AD104" s="203" t="n"/>
      <c r="AE104" s="476" t="inlineStr"/>
      <c r="AF104" s="418">
        <f>IF(OR(AE104="",AE104="",AE104=0),"",6.172/(AE104*24))</f>
        <v/>
      </c>
      <c r="AG104" s="246" t="n"/>
      <c r="AH104" s="476" t="inlineStr"/>
      <c r="AI104" s="418">
        <f>IF(OR(AH104="",AH104="",AH104=0),"",6.172/(AH104*24))</f>
        <v/>
      </c>
      <c r="AJ104" s="175">
        <f>IF(AND(ISNUMBER(AB104),ISNUMBER(AG104)),AB104-AG104,"")</f>
        <v/>
      </c>
      <c r="AK104" s="203" t="n"/>
      <c r="AL104" s="203" t="n">
        <v>104</v>
      </c>
      <c r="AM104" s="693" t="n"/>
      <c r="AN104" s="671">
        <f>IF(OR(AL104="",AM104="",AM104=0),"",AL104*6.172/(AM104*24))</f>
        <v/>
      </c>
      <c r="AO104" s="477">
        <f>IF(AND(AL104=AL103,AM104&lt;&gt;"",AM103&lt;&gt;""),AM104-AM103,"")</f>
        <v/>
      </c>
      <c r="AP104" s="203" t="n"/>
      <c r="AQ104" s="476" t="inlineStr"/>
      <c r="AR104" s="418">
        <f>IF(OR(AQ104="",AQ104="",AQ104=0),"",6.172/(AQ104*24))</f>
        <v/>
      </c>
      <c r="AS104" s="436">
        <f>IF(OR(NOT(ISNUMBER(C104)),NOT(ISNUMBER(AB104))),"",IF(AG104&lt;&gt;"",AG104,AB104)-C104)</f>
        <v/>
      </c>
      <c r="AT104" s="210" t="n"/>
      <c r="AU104" s="206">
        <f>IF($B104="","",TEXT($A104,"yyyymmdd")&amp;"_P"&amp;$C104&amp;"_C"&amp;$F104&amp;"_"&amp;TRIM(RIGHT(SUBSTITUTE(TRIM(SUBSTITUTE($L104,CHAR(160)," "))," ",REPT(" ",60)),60))&amp;IF($P104="","","-"&amp;TRIM(RIGHT(SUBSTITUTE(TRIM(SUBSTITUTE($P104,CHAR(160)," "))," ",REPT(" ",60)),60)))&amp;IF($T104="","","-"&amp;TRIM(RIGHT(SUBSTITUTE(TRIM(SUBSTITUTE($T104,CHAR(160)," "))," ",REPT(" ",60)),60)))&amp;".jpg")</f>
        <v/>
      </c>
    </row>
    <row r="105" ht="42" customHeight="1">
      <c r="A105" s="172" t="n">
        <v>23654</v>
      </c>
      <c r="B105" s="203" t="inlineStr">
        <is>
          <t>Armstrong 500 4 October, 1964</t>
        </is>
      </c>
      <c r="C105" s="203" t="n">
        <v>46</v>
      </c>
      <c r="D105" s="203" t="inlineStr">
        <is>
          <t>B</t>
        </is>
      </c>
      <c r="E105" s="203" t="n">
        <v>14</v>
      </c>
      <c r="F105" s="203" t="n">
        <v>31</v>
      </c>
      <c r="G105" s="203" t="inlineStr">
        <is>
          <t>Sentinel Motors</t>
        </is>
      </c>
      <c r="H105" s="203" t="n"/>
      <c r="I105" s="203" t="n"/>
      <c r="J105" s="203" t="inlineStr">
        <is>
          <t>Renault R8</t>
        </is>
      </c>
      <c r="K105" s="203" t="n"/>
      <c r="L105" s="203" t="inlineStr">
        <is>
          <t>David Burton</t>
        </is>
      </c>
      <c r="M105" s="203" t="inlineStr">
        <is>
          <t>AUS</t>
        </is>
      </c>
      <c r="N105" s="692">
        <f>_xlfn.LET(_xlpm.d,_xlfn.XLOOKUP(L105,'[1]Birth Dates'!$A:$A,'[1]Birth Dates'!$B:$B,"",0),IF(_xlpm.d=0,"",_xlpm.d))</f>
        <v/>
      </c>
      <c r="O105" s="203">
        <f>IF(OR(N105="",A105="",NOT(ISNUMBER(N105)),N105&gt;A105),"",DATEDIF(N105,A105,"Y")&amp;" years, "&amp;DATEDIF(N105,A105,"YM")&amp;" months, "&amp;DATEDIF(N105,A105,"MD")&amp;" days")</f>
        <v/>
      </c>
      <c r="P105" s="203" t="inlineStr">
        <is>
          <t>Brian McGrath</t>
        </is>
      </c>
      <c r="Q105" s="203" t="inlineStr">
        <is>
          <t>AUS</t>
        </is>
      </c>
      <c r="R105" s="692">
        <f>_xlfn.LET(_xlpm.d,_xlfn.XLOOKUP(P105,'[1]Birth Dates'!$A:$A,'[1]Birth Dates'!$B:$B,"",0),IF(_xlpm.d=0,"",_xlpm.d))</f>
        <v/>
      </c>
      <c r="S105" s="203">
        <f>IF(OR(R105="",A105="",NOT(ISNUMBER(R105)),R105&gt;A105),"",DATEDIF(R105,A105,"Y")&amp;" years, "&amp;DATEDIF(R105,A105,"YM")&amp;" months, "&amp;DATEDIF(R105,A105,"MD")&amp;" days")</f>
        <v/>
      </c>
      <c r="T105" s="203" t="n"/>
      <c r="U105" s="203" t="n"/>
      <c r="V105" s="692">
        <f>_xlfn.LET(_xlpm.d,_xlfn.XLOOKUP(T105,'[1]Birth Dates'!$A:$A,'[1]Birth Dates'!$B:$B,"",0),IF(_xlpm.d=0,"",_xlpm.d))</f>
        <v/>
      </c>
      <c r="W105" s="203">
        <f>IF(OR(V105="",A105="",NOT(ISNUMBER(V105)),V105&gt;A105),"",DATEDIF(V105,A105,"Y")&amp;" years, "&amp;DATEDIF(V105,A105,"YM")&amp;" months, "&amp;DATEDIF(V105,A105,"MD")&amp;" days")</f>
        <v/>
      </c>
      <c r="X105" s="203" t="n"/>
      <c r="Y105" s="203" t="n"/>
      <c r="Z105" s="203" t="n"/>
      <c r="AA105" s="203" t="n"/>
      <c r="AB105" s="203" t="n"/>
      <c r="AC105" s="203" t="n"/>
      <c r="AD105" s="203" t="n"/>
      <c r="AE105" s="476" t="inlineStr"/>
      <c r="AF105" s="418">
        <f>IF(OR(AE105="",AE105="",AE105=0),"",6.172/(AE105*24))</f>
        <v/>
      </c>
      <c r="AG105" s="246" t="n"/>
      <c r="AH105" s="476" t="inlineStr"/>
      <c r="AI105" s="418">
        <f>IF(OR(AH105="",AH105="",AH105=0),"",6.172/(AH105*24))</f>
        <v/>
      </c>
      <c r="AJ105" s="175">
        <f>IF(AND(ISNUMBER(AB105),ISNUMBER(AG105)),AB105-AG105,"")</f>
        <v/>
      </c>
      <c r="AK105" s="203" t="n"/>
      <c r="AL105" s="203" t="n">
        <v>103</v>
      </c>
      <c r="AM105" s="693" t="n"/>
      <c r="AN105" s="671">
        <f>IF(OR(AL105="",AM105="",AM105=0),"",AL105*6.172/(AM105*24))</f>
        <v/>
      </c>
      <c r="AO105" s="477">
        <f>IF(AND(AL105=AL104,AM105&lt;&gt;"",AM104&lt;&gt;""),AM105-AM104,"")</f>
        <v/>
      </c>
      <c r="AP105" s="203" t="n"/>
      <c r="AQ105" s="476" t="inlineStr"/>
      <c r="AR105" s="418">
        <f>IF(OR(AQ105="",AQ105="",AQ105=0),"",6.172/(AQ105*24))</f>
        <v/>
      </c>
      <c r="AS105" s="436">
        <f>IF(OR(NOT(ISNUMBER(C105)),NOT(ISNUMBER(AB105))),"",IF(AG105&lt;&gt;"",AG105,AB105)-C105)</f>
        <v/>
      </c>
      <c r="AT105" s="210" t="n"/>
      <c r="AU105" s="206">
        <f>IF($B105="","",TEXT($A105,"yyyymmdd")&amp;"_P"&amp;$C105&amp;"_C"&amp;$F105&amp;"_"&amp;TRIM(RIGHT(SUBSTITUTE(TRIM(SUBSTITUTE($L105,CHAR(160)," "))," ",REPT(" ",60)),60))&amp;IF($P105="","","-"&amp;TRIM(RIGHT(SUBSTITUTE(TRIM(SUBSTITUTE($P105,CHAR(160)," "))," ",REPT(" ",60)),60)))&amp;IF($T105="","","-"&amp;TRIM(RIGHT(SUBSTITUTE(TRIM(SUBSTITUTE($T105,CHAR(160)," "))," ",REPT(" ",60)),60)))&amp;".jpg")</f>
        <v/>
      </c>
    </row>
    <row r="106" ht="42" customHeight="1">
      <c r="A106" s="172" t="n">
        <v>23654</v>
      </c>
      <c r="B106" s="203" t="inlineStr">
        <is>
          <t>Armstrong 500 4 October, 1964</t>
        </is>
      </c>
      <c r="C106" s="203" t="n">
        <v>47</v>
      </c>
      <c r="D106" s="203" t="inlineStr">
        <is>
          <t>C</t>
        </is>
      </c>
      <c r="E106" s="203" t="n">
        <v>7</v>
      </c>
      <c r="F106" s="203" t="n">
        <v>16</v>
      </c>
      <c r="G106" s="203" t="inlineStr">
        <is>
          <t>W H Lober &amp; Co Pty Ltd</t>
        </is>
      </c>
      <c r="H106" s="203" t="n"/>
      <c r="I106" s="203" t="n"/>
      <c r="J106" s="203" t="inlineStr">
        <is>
          <t>Holden EH 179</t>
        </is>
      </c>
      <c r="K106" s="203" t="n"/>
      <c r="L106" s="203" t="inlineStr">
        <is>
          <t>Phil Ismay</t>
        </is>
      </c>
      <c r="M106" s="203" t="inlineStr">
        <is>
          <t>AUS</t>
        </is>
      </c>
      <c r="N106" s="692">
        <f>_xlfn.LET(_xlpm.d,_xlfn.XLOOKUP(L106,'[1]Birth Dates'!$A:$A,'[1]Birth Dates'!$B:$B,"",0),IF(_xlpm.d=0,"",_xlpm.d))</f>
        <v/>
      </c>
      <c r="O106" s="203">
        <f>IF(OR(N106="",A106="",NOT(ISNUMBER(N106)),N106&gt;A106),"",DATEDIF(N106,A106,"Y")&amp;" years, "&amp;DATEDIF(N106,A106,"YM")&amp;" months, "&amp;DATEDIF(N106,A106,"MD")&amp;" days")</f>
        <v/>
      </c>
      <c r="P106" s="203" t="inlineStr">
        <is>
          <t>Bob Skelton</t>
        </is>
      </c>
      <c r="Q106" s="203" t="inlineStr">
        <is>
          <t>AUS</t>
        </is>
      </c>
      <c r="R106" s="692">
        <f>_xlfn.LET(_xlpm.d,_xlfn.XLOOKUP(P106,'[1]Birth Dates'!$A:$A,'[1]Birth Dates'!$B:$B,"",0),IF(_xlpm.d=0,"",_xlpm.d))</f>
        <v/>
      </c>
      <c r="S106" s="203">
        <f>IF(OR(R106="",A106="",NOT(ISNUMBER(R106)),R106&gt;A106),"",DATEDIF(R106,A106,"Y")&amp;" years, "&amp;DATEDIF(R106,A106,"YM")&amp;" months, "&amp;DATEDIF(R106,A106,"MD")&amp;" days")</f>
        <v/>
      </c>
      <c r="T106" s="203" t="n"/>
      <c r="U106" s="203" t="n"/>
      <c r="V106" s="692">
        <f>_xlfn.LET(_xlpm.d,_xlfn.XLOOKUP(T106,'[1]Birth Dates'!$A:$A,'[1]Birth Dates'!$B:$B,"",0),IF(_xlpm.d=0,"",_xlpm.d))</f>
        <v/>
      </c>
      <c r="W106" s="203">
        <f>IF(OR(V106="",A106="",NOT(ISNUMBER(V106)),V106&gt;A106),"",DATEDIF(V106,A106,"Y")&amp;" years, "&amp;DATEDIF(V106,A106,"YM")&amp;" months, "&amp;DATEDIF(V106,A106,"MD")&amp;" days")</f>
        <v/>
      </c>
      <c r="X106" s="203" t="n"/>
      <c r="Y106" s="203" t="n"/>
      <c r="Z106" s="203" t="n"/>
      <c r="AA106" s="203" t="n"/>
      <c r="AB106" s="203" t="n"/>
      <c r="AC106" s="203" t="n"/>
      <c r="AD106" s="203" t="n"/>
      <c r="AE106" s="476" t="inlineStr"/>
      <c r="AF106" s="418">
        <f>IF(OR(AE106="",AE106="",AE106=0),"",6.172/(AE106*24))</f>
        <v/>
      </c>
      <c r="AG106" s="246" t="n"/>
      <c r="AH106" s="476" t="inlineStr"/>
      <c r="AI106" s="418">
        <f>IF(OR(AH106="",AH106="",AH106=0),"",6.172/(AH106*24))</f>
        <v/>
      </c>
      <c r="AJ106" s="175">
        <f>IF(AND(ISNUMBER(AB106),ISNUMBER(AG106)),AB106-AG106,"")</f>
        <v/>
      </c>
      <c r="AK106" s="203" t="n"/>
      <c r="AL106" s="203" t="n">
        <v>101</v>
      </c>
      <c r="AM106" s="693" t="n"/>
      <c r="AN106" s="671">
        <f>IF(OR(AL106="",AM106="",AM106=0),"",AL106*6.172/(AM106*24))</f>
        <v/>
      </c>
      <c r="AO106" s="477">
        <f>IF(AND(AL106=AL105,AM106&lt;&gt;"",AM105&lt;&gt;""),AM106-AM105,"")</f>
        <v/>
      </c>
      <c r="AP106" s="203" t="n"/>
      <c r="AQ106" s="476" t="inlineStr"/>
      <c r="AR106" s="418">
        <f>IF(OR(AQ106="",AQ106="",AQ106=0),"",6.172/(AQ106*24))</f>
        <v/>
      </c>
      <c r="AS106" s="436">
        <f>IF(OR(NOT(ISNUMBER(C106)),NOT(ISNUMBER(AB106))),"",IF(AG106&lt;&gt;"",AG106,AB106)-C106)</f>
        <v/>
      </c>
      <c r="AT106" s="210" t="n"/>
      <c r="AU106" s="206">
        <f>IF($B106="","",TEXT($A106,"yyyymmdd")&amp;"_P"&amp;$C106&amp;"_C"&amp;$F106&amp;"_"&amp;TRIM(RIGHT(SUBSTITUTE(TRIM(SUBSTITUTE($L106,CHAR(160)," "))," ",REPT(" ",60)),60))&amp;IF($P106="","","-"&amp;TRIM(RIGHT(SUBSTITUTE(TRIM(SUBSTITUTE($P106,CHAR(160)," "))," ",REPT(" ",60)),60)))&amp;IF($T106="","","-"&amp;TRIM(RIGHT(SUBSTITUTE(TRIM(SUBSTITUTE($T106,CHAR(160)," "))," ",REPT(" ",60)),60)))&amp;".jpg")</f>
        <v/>
      </c>
    </row>
    <row r="107" ht="42" customHeight="1">
      <c r="A107" s="172" t="n">
        <v>23654</v>
      </c>
      <c r="B107" s="203" t="inlineStr">
        <is>
          <t>Armstrong 500 4 October, 1964</t>
        </is>
      </c>
      <c r="C107" s="203" t="n">
        <v>48</v>
      </c>
      <c r="D107" s="203" t="inlineStr">
        <is>
          <t>D</t>
        </is>
      </c>
      <c r="E107" s="203" t="n">
        <v>11</v>
      </c>
      <c r="F107" s="203" t="n">
        <v>6</v>
      </c>
      <c r="G107" s="203" t="inlineStr">
        <is>
          <t>Stack &amp; Coy Ltd</t>
        </is>
      </c>
      <c r="H107" s="203" t="n"/>
      <c r="I107" s="203" t="n"/>
      <c r="J107" s="203" t="inlineStr">
        <is>
          <t>Holden EH Premier</t>
        </is>
      </c>
      <c r="K107" s="203" t="n"/>
      <c r="L107" s="203" t="inlineStr">
        <is>
          <t>Lyndon McLeod</t>
        </is>
      </c>
      <c r="M107" s="203" t="inlineStr">
        <is>
          <t>AUS</t>
        </is>
      </c>
      <c r="N107" s="692">
        <f>_xlfn.LET(_xlpm.d,_xlfn.XLOOKUP(L107,'[1]Birth Dates'!$A:$A,'[1]Birth Dates'!$B:$B,"",0),IF(_xlpm.d=0,"",_xlpm.d))</f>
        <v/>
      </c>
      <c r="O107" s="203">
        <f>IF(OR(N107="",A107="",NOT(ISNUMBER(N107)),N107&gt;A107),"",DATEDIF(N107,A107,"Y")&amp;" years, "&amp;DATEDIF(N107,A107,"YM")&amp;" months, "&amp;DATEDIF(N107,A107,"MD")&amp;" days")</f>
        <v/>
      </c>
      <c r="P107" s="203" t="inlineStr">
        <is>
          <t>Lionel Williams</t>
        </is>
      </c>
      <c r="Q107" s="203" t="inlineStr">
        <is>
          <t>AUS</t>
        </is>
      </c>
      <c r="R107" s="692">
        <f>_xlfn.LET(_xlpm.d,_xlfn.XLOOKUP(P107,'[1]Birth Dates'!$A:$A,'[1]Birth Dates'!$B:$B,"",0),IF(_xlpm.d=0,"",_xlpm.d))</f>
        <v/>
      </c>
      <c r="S107" s="203">
        <f>IF(OR(R107="",A107="",NOT(ISNUMBER(R107)),R107&gt;A107),"",DATEDIF(R107,A107,"Y")&amp;" years, "&amp;DATEDIF(R107,A107,"YM")&amp;" months, "&amp;DATEDIF(R107,A107,"MD")&amp;" days")</f>
        <v/>
      </c>
      <c r="T107" s="203" t="n"/>
      <c r="U107" s="203" t="n"/>
      <c r="V107" s="692">
        <f>_xlfn.LET(_xlpm.d,_xlfn.XLOOKUP(T107,'[1]Birth Dates'!$A:$A,'[1]Birth Dates'!$B:$B,"",0),IF(_xlpm.d=0,"",_xlpm.d))</f>
        <v/>
      </c>
      <c r="W107" s="203">
        <f>IF(OR(V107="",A107="",NOT(ISNUMBER(V107)),V107&gt;A107),"",DATEDIF(V107,A107,"Y")&amp;" years, "&amp;DATEDIF(V107,A107,"YM")&amp;" months, "&amp;DATEDIF(V107,A107,"MD")&amp;" days")</f>
        <v/>
      </c>
      <c r="X107" s="203" t="n"/>
      <c r="Y107" s="203" t="n"/>
      <c r="Z107" s="203" t="n"/>
      <c r="AA107" s="203" t="n"/>
      <c r="AB107" s="203" t="n"/>
      <c r="AC107" s="203" t="n"/>
      <c r="AD107" s="203" t="n"/>
      <c r="AE107" s="476" t="inlineStr"/>
      <c r="AF107" s="418">
        <f>IF(OR(AE107="",AE107="",AE107=0),"",6.172/(AE107*24))</f>
        <v/>
      </c>
      <c r="AG107" s="246" t="n"/>
      <c r="AH107" s="476" t="inlineStr"/>
      <c r="AI107" s="418">
        <f>IF(OR(AH107="",AH107="",AH107=0),"",6.172/(AH107*24))</f>
        <v/>
      </c>
      <c r="AJ107" s="175">
        <f>IF(AND(ISNUMBER(AB107),ISNUMBER(AG107)),AB107-AG107,"")</f>
        <v/>
      </c>
      <c r="AK107" s="203" t="n"/>
      <c r="AL107" s="203" t="n">
        <v>95</v>
      </c>
      <c r="AM107" s="693" t="n"/>
      <c r="AN107" s="671">
        <f>IF(OR(AL107="",AM107="",AM107=0),"",AL107*6.172/(AM107*24))</f>
        <v/>
      </c>
      <c r="AO107" s="477">
        <f>IF(AND(AL107=AL106,AM107&lt;&gt;"",AM106&lt;&gt;""),AM107-AM106,"")</f>
        <v/>
      </c>
      <c r="AP107" s="203" t="n"/>
      <c r="AQ107" s="476" t="inlineStr"/>
      <c r="AR107" s="418">
        <f>IF(OR(AQ107="",AQ107="",AQ107=0),"",6.172/(AQ107*24))</f>
        <v/>
      </c>
      <c r="AS107" s="436">
        <f>IF(OR(NOT(ISNUMBER(C107)),NOT(ISNUMBER(AB107))),"",IF(AG107&lt;&gt;"",AG107,AB107)-C107)</f>
        <v/>
      </c>
      <c r="AT107" s="210" t="n"/>
      <c r="AU107" s="206">
        <f>IF($B107="","",TEXT($A107,"yyyymmdd")&amp;"_P"&amp;$C107&amp;"_C"&amp;$F107&amp;"_"&amp;TRIM(RIGHT(SUBSTITUTE(TRIM(SUBSTITUTE($L107,CHAR(160)," "))," ",REPT(" ",60)),60))&amp;IF($P107="","","-"&amp;TRIM(RIGHT(SUBSTITUTE(TRIM(SUBSTITUTE($P107,CHAR(160)," "))," ",REPT(" ",60)),60)))&amp;IF($T107="","","-"&amp;TRIM(RIGHT(SUBSTITUTE(TRIM(SUBSTITUTE($T107,CHAR(160)," "))," ",REPT(" ",60)),60)))&amp;".jpg")</f>
        <v/>
      </c>
    </row>
    <row r="108" ht="42" customHeight="1">
      <c r="A108" s="172" t="n">
        <v>23654</v>
      </c>
      <c r="B108" s="203" t="inlineStr">
        <is>
          <t>Armstrong 500 4 October, 1964</t>
        </is>
      </c>
      <c r="C108" s="203" t="inlineStr">
        <is>
          <t>DNF</t>
        </is>
      </c>
      <c r="D108" s="203" t="inlineStr">
        <is>
          <t>A</t>
        </is>
      </c>
      <c r="E108" s="203" t="n"/>
      <c r="F108" s="203" t="n">
        <v>39</v>
      </c>
      <c r="G108" s="203" t="inlineStr">
        <is>
          <t>Ryan Equipment Coy</t>
        </is>
      </c>
      <c r="H108" s="203" t="n"/>
      <c r="I108" s="203" t="n"/>
      <c r="J108" s="203" t="inlineStr">
        <is>
          <t>NSU Prinz</t>
        </is>
      </c>
      <c r="K108" s="203" t="inlineStr">
        <is>
          <t>NSU 1.0</t>
        </is>
      </c>
      <c r="L108" s="203" t="inlineStr">
        <is>
          <t>Bryan Thomson</t>
        </is>
      </c>
      <c r="M108" s="203" t="inlineStr">
        <is>
          <t>AUS</t>
        </is>
      </c>
      <c r="N108" s="692">
        <f>_xlfn.LET(_xlpm.d,_xlfn.XLOOKUP(L108,'[1]Birth Dates'!$A:$A,'[1]Birth Dates'!$B:$B,"",0),IF(_xlpm.d=0,"",_xlpm.d))</f>
        <v/>
      </c>
      <c r="O108" s="203">
        <f>IF(OR(N108="",A108="",NOT(ISNUMBER(N108)),N108&gt;A108),"",DATEDIF(N108,A108,"Y")&amp;" years, "&amp;DATEDIF(N108,A108,"YM")&amp;" months, "&amp;DATEDIF(N108,A108,"MD")&amp;" days")</f>
        <v/>
      </c>
      <c r="P108" s="203" t="inlineStr">
        <is>
          <t>Bruce Wilson</t>
        </is>
      </c>
      <c r="Q108" s="203" t="inlineStr">
        <is>
          <t>AUS</t>
        </is>
      </c>
      <c r="R108" s="692">
        <f>_xlfn.LET(_xlpm.d,_xlfn.XLOOKUP(P108,'[1]Birth Dates'!$A:$A,'[1]Birth Dates'!$B:$B,"",0),IF(_xlpm.d=0,"",_xlpm.d))</f>
        <v/>
      </c>
      <c r="S108" s="203">
        <f>IF(OR(R108="",A108="",NOT(ISNUMBER(R108)),R108&gt;A108),"",DATEDIF(R108,A108,"Y")&amp;" years, "&amp;DATEDIF(R108,A108,"YM")&amp;" months, "&amp;DATEDIF(R108,A108,"MD")&amp;" days")</f>
        <v/>
      </c>
      <c r="T108" s="203" t="n"/>
      <c r="U108" s="203" t="n"/>
      <c r="V108" s="692">
        <f>_xlfn.LET(_xlpm.d,_xlfn.XLOOKUP(T108,'[1]Birth Dates'!$A:$A,'[1]Birth Dates'!$B:$B,"",0),IF(_xlpm.d=0,"",_xlpm.d))</f>
        <v/>
      </c>
      <c r="W108" s="203">
        <f>IF(OR(V108="",A108="",NOT(ISNUMBER(V108)),V108&gt;A108),"",DATEDIF(V108,A108,"Y")&amp;" years, "&amp;DATEDIF(V108,A108,"YM")&amp;" months, "&amp;DATEDIF(V108,A108,"MD")&amp;" days")</f>
        <v/>
      </c>
      <c r="X108" s="203" t="n"/>
      <c r="Y108" s="203" t="n"/>
      <c r="Z108" s="203" t="n"/>
      <c r="AA108" s="203" t="n"/>
      <c r="AB108" s="203" t="n"/>
      <c r="AC108" s="203" t="n"/>
      <c r="AD108" s="203" t="n"/>
      <c r="AE108" s="476" t="inlineStr"/>
      <c r="AF108" s="418">
        <f>IF(OR(AE108="",AE108="",AE108=0),"",6.172/(AE108*24))</f>
        <v/>
      </c>
      <c r="AG108" s="246" t="n"/>
      <c r="AH108" s="476" t="inlineStr"/>
      <c r="AI108" s="418">
        <f>IF(OR(AH108="",AH108="",AH108=0),"",6.172/(AH108*24))</f>
        <v/>
      </c>
      <c r="AJ108" s="175">
        <f>IF(AND(ISNUMBER(AB108),ISNUMBER(AG108)),AB108-AG108,"")</f>
        <v/>
      </c>
      <c r="AK108" s="203" t="inlineStr">
        <is>
          <t>Late Finish</t>
        </is>
      </c>
      <c r="AL108" s="203" t="n">
        <v>94</v>
      </c>
      <c r="AM108" s="693" t="n"/>
      <c r="AN108" s="671">
        <f>IF(OR(AL108="",AM108="",AM108=0),"",AL108*6.172/(AM108*24))</f>
        <v/>
      </c>
      <c r="AO108" s="477">
        <f>IF(AND(AL108=AL107,AM108&lt;&gt;"",AM107&lt;&gt;""),AM108-AM107,"")</f>
        <v/>
      </c>
      <c r="AP108" s="203" t="n"/>
      <c r="AQ108" s="476" t="inlineStr"/>
      <c r="AR108" s="418">
        <f>IF(OR(AQ108="",AQ108="",AQ108=0),"",6.172/(AQ108*24))</f>
        <v/>
      </c>
      <c r="AS108" s="436">
        <f>IF(OR(NOT(ISNUMBER(C108)),NOT(ISNUMBER(AB108))),"",IF(AG108&lt;&gt;"",AG108,AB108)-C108)</f>
        <v/>
      </c>
      <c r="AT108" s="210" t="n"/>
      <c r="AU108" s="206">
        <f>IF($B108="","",TEXT($A108,"yyyymmdd")&amp;"_P"&amp;$C108&amp;"_C"&amp;$F108&amp;"_"&amp;TRIM(RIGHT(SUBSTITUTE(TRIM(SUBSTITUTE($L108,CHAR(160)," "))," ",REPT(" ",60)),60))&amp;IF($P108="","","-"&amp;TRIM(RIGHT(SUBSTITUTE(TRIM(SUBSTITUTE($P108,CHAR(160)," "))," ",REPT(" ",60)),60)))&amp;IF($T108="","","-"&amp;TRIM(RIGHT(SUBSTITUTE(TRIM(SUBSTITUTE($T108,CHAR(160)," "))," ",REPT(" ",60)),60)))&amp;".jpg")</f>
        <v/>
      </c>
    </row>
    <row r="109" ht="42" customHeight="1">
      <c r="A109" s="172" t="n">
        <v>23654</v>
      </c>
      <c r="B109" s="203" t="inlineStr">
        <is>
          <t>Armstrong 500 4 October, 1964</t>
        </is>
      </c>
      <c r="C109" s="203" t="inlineStr">
        <is>
          <t>DNF</t>
        </is>
      </c>
      <c r="D109" s="203" t="inlineStr">
        <is>
          <t>A</t>
        </is>
      </c>
      <c r="E109" s="203" t="n"/>
      <c r="F109" s="203" t="n">
        <v>52</v>
      </c>
      <c r="G109" s="203" t="inlineStr">
        <is>
          <t>Vaughan &amp; Lane Pty Ltd</t>
        </is>
      </c>
      <c r="H109" s="203" t="n"/>
      <c r="I109" s="203" t="n"/>
      <c r="J109" s="203" t="inlineStr">
        <is>
          <t>Morris 850</t>
        </is>
      </c>
      <c r="K109" s="203" t="n"/>
      <c r="L109" s="203" t="inlineStr">
        <is>
          <t>Peter Cray</t>
        </is>
      </c>
      <c r="M109" s="203" t="inlineStr">
        <is>
          <t>AUS</t>
        </is>
      </c>
      <c r="N109" s="692">
        <f>_xlfn.LET(_xlpm.d,_xlfn.XLOOKUP(L109,'[1]Birth Dates'!$A:$A,'[1]Birth Dates'!$B:$B,"",0),IF(_xlpm.d=0,"",_xlpm.d))</f>
        <v/>
      </c>
      <c r="O109" s="203">
        <f>IF(OR(N109="",A109="",NOT(ISNUMBER(N109)),N109&gt;A109),"",DATEDIF(N109,A109,"Y")&amp;" years, "&amp;DATEDIF(N109,A109,"YM")&amp;" months, "&amp;DATEDIF(N109,A109,"MD")&amp;" days")</f>
        <v/>
      </c>
      <c r="P109" s="203" t="inlineStr">
        <is>
          <t>Phil Barnes</t>
        </is>
      </c>
      <c r="Q109" s="203" t="inlineStr">
        <is>
          <t>AUS</t>
        </is>
      </c>
      <c r="R109" s="692">
        <f>_xlfn.LET(_xlpm.d,_xlfn.XLOOKUP(P109,'[1]Birth Dates'!$A:$A,'[1]Birth Dates'!$B:$B,"",0),IF(_xlpm.d=0,"",_xlpm.d))</f>
        <v/>
      </c>
      <c r="S109" s="203">
        <f>IF(OR(R109="",A109="",NOT(ISNUMBER(R109)),R109&gt;A109),"",DATEDIF(R109,A109,"Y")&amp;" years, "&amp;DATEDIF(R109,A109,"YM")&amp;" months, "&amp;DATEDIF(R109,A109,"MD")&amp;" days")</f>
        <v/>
      </c>
      <c r="T109" s="203" t="n"/>
      <c r="U109" s="203" t="n"/>
      <c r="V109" s="692">
        <f>_xlfn.LET(_xlpm.d,_xlfn.XLOOKUP(T109,'[1]Birth Dates'!$A:$A,'[1]Birth Dates'!$B:$B,"",0),IF(_xlpm.d=0,"",_xlpm.d))</f>
        <v/>
      </c>
      <c r="W109" s="203">
        <f>IF(OR(V109="",A109="",NOT(ISNUMBER(V109)),V109&gt;A109),"",DATEDIF(V109,A109,"Y")&amp;" years, "&amp;DATEDIF(V109,A109,"YM")&amp;" months, "&amp;DATEDIF(V109,A109,"MD")&amp;" days")</f>
        <v/>
      </c>
      <c r="X109" s="203" t="n"/>
      <c r="Y109" s="203" t="n"/>
      <c r="Z109" s="203" t="n"/>
      <c r="AA109" s="203" t="n"/>
      <c r="AB109" s="203" t="n"/>
      <c r="AC109" s="203" t="n"/>
      <c r="AD109" s="203" t="n"/>
      <c r="AE109" s="476" t="inlineStr"/>
      <c r="AF109" s="418">
        <f>IF(OR(AE109="",AE109="",AE109=0),"",6.172/(AE109*24))</f>
        <v/>
      </c>
      <c r="AG109" s="246" t="n"/>
      <c r="AH109" s="476" t="inlineStr"/>
      <c r="AI109" s="418">
        <f>IF(OR(AH109="",AH109="",AH109=0),"",6.172/(AH109*24))</f>
        <v/>
      </c>
      <c r="AJ109" s="175">
        <f>IF(AND(ISNUMBER(AB109),ISNUMBER(AG109)),AB109-AG109,"")</f>
        <v/>
      </c>
      <c r="AK109" s="203" t="inlineStr">
        <is>
          <t>Transmission</t>
        </is>
      </c>
      <c r="AL109" s="203" t="n">
        <v>37</v>
      </c>
      <c r="AM109" s="693" t="n"/>
      <c r="AN109" s="671">
        <f>IF(OR(AL109="",AM109="",AM109=0),"",AL109*6.172/(AM109*24))</f>
        <v/>
      </c>
      <c r="AO109" s="477">
        <f>IF(AND(AL109=AL108,AM109&lt;&gt;"",AM108&lt;&gt;""),AM109-AM108,"")</f>
        <v/>
      </c>
      <c r="AP109" s="203" t="n"/>
      <c r="AQ109" s="476" t="inlineStr"/>
      <c r="AR109" s="418">
        <f>IF(OR(AQ109="",AQ109="",AQ109=0),"",6.172/(AQ109*24))</f>
        <v/>
      </c>
      <c r="AS109" s="436">
        <f>IF(OR(NOT(ISNUMBER(C109)),NOT(ISNUMBER(AB109))),"",IF(AG109&lt;&gt;"",AG109,AB109)-C109)</f>
        <v/>
      </c>
      <c r="AT109" s="210" t="n"/>
      <c r="AU109" s="206">
        <f>IF($B109="","",TEXT($A109,"yyyymmdd")&amp;"_P"&amp;$C109&amp;"_C"&amp;$F109&amp;"_"&amp;TRIM(RIGHT(SUBSTITUTE(TRIM(SUBSTITUTE($L109,CHAR(160)," "))," ",REPT(" ",60)),60))&amp;IF($P109="","","-"&amp;TRIM(RIGHT(SUBSTITUTE(TRIM(SUBSTITUTE($P109,CHAR(160)," "))," ",REPT(" ",60)),60)))&amp;IF($T109="","","-"&amp;TRIM(RIGHT(SUBSTITUTE(TRIM(SUBSTITUTE($T109,CHAR(160)," "))," ",REPT(" ",60)),60)))&amp;".jpg")</f>
        <v/>
      </c>
    </row>
    <row r="110" ht="42" customHeight="1">
      <c r="A110" s="172" t="n">
        <v>23654</v>
      </c>
      <c r="B110" s="203" t="inlineStr">
        <is>
          <t>Armstrong 500 4 October, 1964</t>
        </is>
      </c>
      <c r="C110" s="203" t="inlineStr">
        <is>
          <t>DNF</t>
        </is>
      </c>
      <c r="D110" s="203" t="inlineStr">
        <is>
          <t>A</t>
        </is>
      </c>
      <c r="E110" s="203" t="n"/>
      <c r="F110" s="203" t="n">
        <v>53</v>
      </c>
      <c r="G110" s="203" t="inlineStr">
        <is>
          <t>White Nicholson BMC</t>
        </is>
      </c>
      <c r="H110" s="203" t="n"/>
      <c r="I110" s="203" t="n"/>
      <c r="J110" s="203" t="inlineStr">
        <is>
          <t>Morris 850</t>
        </is>
      </c>
      <c r="K110" s="203" t="n"/>
      <c r="L110" s="203" t="inlineStr">
        <is>
          <t>Bill Stanley</t>
        </is>
      </c>
      <c r="M110" s="203" t="inlineStr">
        <is>
          <t>AUS</t>
        </is>
      </c>
      <c r="N110" s="692">
        <f>_xlfn.LET(_xlpm.d,_xlfn.XLOOKUP(L110,'[1]Birth Dates'!$A:$A,'[1]Birth Dates'!$B:$B,"",0),IF(_xlpm.d=0,"",_xlpm.d))</f>
        <v/>
      </c>
      <c r="O110" s="203">
        <f>IF(OR(N110="",A110="",NOT(ISNUMBER(N110)),N110&gt;A110),"",DATEDIF(N110,A110,"Y")&amp;" years, "&amp;DATEDIF(N110,A110,"YM")&amp;" months, "&amp;DATEDIF(N110,A110,"MD")&amp;" days")</f>
        <v/>
      </c>
      <c r="P110" s="203" t="inlineStr">
        <is>
          <t>Steve Harvey</t>
        </is>
      </c>
      <c r="Q110" s="203" t="inlineStr">
        <is>
          <t>AUS</t>
        </is>
      </c>
      <c r="R110" s="692">
        <f>_xlfn.LET(_xlpm.d,_xlfn.XLOOKUP(P110,'[1]Birth Dates'!$A:$A,'[1]Birth Dates'!$B:$B,"",0),IF(_xlpm.d=0,"",_xlpm.d))</f>
        <v/>
      </c>
      <c r="S110" s="203">
        <f>IF(OR(R110="",A110="",NOT(ISNUMBER(R110)),R110&gt;A110),"",DATEDIF(R110,A110,"Y")&amp;" years, "&amp;DATEDIF(R110,A110,"YM")&amp;" months, "&amp;DATEDIF(R110,A110,"MD")&amp;" days")</f>
        <v/>
      </c>
      <c r="T110" s="203" t="n"/>
      <c r="U110" s="203" t="n"/>
      <c r="V110" s="692">
        <f>_xlfn.LET(_xlpm.d,_xlfn.XLOOKUP(T110,'[1]Birth Dates'!$A:$A,'[1]Birth Dates'!$B:$B,"",0),IF(_xlpm.d=0,"",_xlpm.d))</f>
        <v/>
      </c>
      <c r="W110" s="203">
        <f>IF(OR(V110="",A110="",NOT(ISNUMBER(V110)),V110&gt;A110),"",DATEDIF(V110,A110,"Y")&amp;" years, "&amp;DATEDIF(V110,A110,"YM")&amp;" months, "&amp;DATEDIF(V110,A110,"MD")&amp;" days")</f>
        <v/>
      </c>
      <c r="X110" s="203" t="n"/>
      <c r="Y110" s="203" t="n"/>
      <c r="Z110" s="203" t="n"/>
      <c r="AA110" s="203" t="n"/>
      <c r="AB110" s="203" t="n"/>
      <c r="AC110" s="203" t="n"/>
      <c r="AD110" s="203" t="n"/>
      <c r="AE110" s="476" t="inlineStr"/>
      <c r="AF110" s="418">
        <f>IF(OR(AE110="",AE110="",AE110=0),"",6.172/(AE110*24))</f>
        <v/>
      </c>
      <c r="AG110" s="246" t="n"/>
      <c r="AH110" s="476" t="inlineStr"/>
      <c r="AI110" s="418">
        <f>IF(OR(AH110="",AH110="",AH110=0),"",6.172/(AH110*24))</f>
        <v/>
      </c>
      <c r="AJ110" s="175">
        <f>IF(AND(ISNUMBER(AB110),ISNUMBER(AG110)),AB110-AG110,"")</f>
        <v/>
      </c>
      <c r="AK110" s="203" t="inlineStr">
        <is>
          <t>Transmission</t>
        </is>
      </c>
      <c r="AL110" s="203" t="n"/>
      <c r="AM110" s="693" t="n"/>
      <c r="AN110" s="671">
        <f>IF(OR(AL110="",AM110="",AM110=0),"",AL110*6.172/(AM110*24))</f>
        <v/>
      </c>
      <c r="AO110" s="477">
        <f>IF(AND(AL110=AL109,AM110&lt;&gt;"",AM109&lt;&gt;""),AM110-AM109,"")</f>
        <v/>
      </c>
      <c r="AP110" s="203" t="n"/>
      <c r="AQ110" s="476" t="inlineStr"/>
      <c r="AR110" s="418">
        <f>IF(OR(AQ110="",AQ110="",AQ110=0),"",6.172/(AQ110*24))</f>
        <v/>
      </c>
      <c r="AS110" s="436">
        <f>IF(OR(NOT(ISNUMBER(C110)),NOT(ISNUMBER(AB110))),"",IF(AG110&lt;&gt;"",AG110,AB110)-C110)</f>
        <v/>
      </c>
      <c r="AT110" s="210" t="n"/>
      <c r="AU110" s="206">
        <f>IF($B110="","",TEXT($A110,"yyyymmdd")&amp;"_P"&amp;$C110&amp;"_C"&amp;$F110&amp;"_"&amp;TRIM(RIGHT(SUBSTITUTE(TRIM(SUBSTITUTE($L110,CHAR(160)," "))," ",REPT(" ",60)),60))&amp;IF($P110="","","-"&amp;TRIM(RIGHT(SUBSTITUTE(TRIM(SUBSTITUTE($P110,CHAR(160)," "))," ",REPT(" ",60)),60)))&amp;IF($T110="","","-"&amp;TRIM(RIGHT(SUBSTITUTE(TRIM(SUBSTITUTE($T110,CHAR(160)," "))," ",REPT(" ",60)),60)))&amp;".jpg")</f>
        <v/>
      </c>
    </row>
    <row r="111" ht="42" customHeight="1">
      <c r="A111" s="172" t="n">
        <v>23654</v>
      </c>
      <c r="B111" s="203" t="inlineStr">
        <is>
          <t>Armstrong 500 4 October, 1964</t>
        </is>
      </c>
      <c r="C111" s="203" t="inlineStr">
        <is>
          <t>DNF</t>
        </is>
      </c>
      <c r="D111" s="203" t="inlineStr">
        <is>
          <t>A</t>
        </is>
      </c>
      <c r="E111" s="203" t="n"/>
      <c r="F111" s="203" t="n">
        <v>57</v>
      </c>
      <c r="G111" s="203" t="inlineStr">
        <is>
          <t>Vaughan &amp; Lane Pty Ltd</t>
        </is>
      </c>
      <c r="H111" s="203" t="n"/>
      <c r="I111" s="203" t="n"/>
      <c r="J111" s="203" t="inlineStr">
        <is>
          <t>Morris 850</t>
        </is>
      </c>
      <c r="K111" s="203" t="n"/>
      <c r="L111" s="203" t="inlineStr">
        <is>
          <t>Eric Lane</t>
        </is>
      </c>
      <c r="M111" s="203" t="inlineStr">
        <is>
          <t>AUS</t>
        </is>
      </c>
      <c r="N111" s="692">
        <f>_xlfn.LET(_xlpm.d,_xlfn.XLOOKUP(L111,'[1]Birth Dates'!$A:$A,'[1]Birth Dates'!$B:$B,"",0),IF(_xlpm.d=0,"",_xlpm.d))</f>
        <v/>
      </c>
      <c r="O111" s="203">
        <f>IF(OR(N111="",A111="",NOT(ISNUMBER(N111)),N111&gt;A111),"",DATEDIF(N111,A111,"Y")&amp;" years, "&amp;DATEDIF(N111,A111,"YM")&amp;" months, "&amp;DATEDIF(N111,A111,"MD")&amp;" days")</f>
        <v/>
      </c>
      <c r="P111" s="203" t="inlineStr">
        <is>
          <t>Stan Pomroy</t>
        </is>
      </c>
      <c r="Q111" s="203" t="inlineStr">
        <is>
          <t>AUS</t>
        </is>
      </c>
      <c r="R111" s="692">
        <f>_xlfn.LET(_xlpm.d,_xlfn.XLOOKUP(P111,'[1]Birth Dates'!$A:$A,'[1]Birth Dates'!$B:$B,"",0),IF(_xlpm.d=0,"",_xlpm.d))</f>
        <v/>
      </c>
      <c r="S111" s="203">
        <f>IF(OR(R111="",A111="",NOT(ISNUMBER(R111)),R111&gt;A111),"",DATEDIF(R111,A111,"Y")&amp;" years, "&amp;DATEDIF(R111,A111,"YM")&amp;" months, "&amp;DATEDIF(R111,A111,"MD")&amp;" days")</f>
        <v/>
      </c>
      <c r="T111" s="203" t="n"/>
      <c r="U111" s="203" t="n"/>
      <c r="V111" s="692">
        <f>_xlfn.LET(_xlpm.d,_xlfn.XLOOKUP(T111,'[1]Birth Dates'!$A:$A,'[1]Birth Dates'!$B:$B,"",0),IF(_xlpm.d=0,"",_xlpm.d))</f>
        <v/>
      </c>
      <c r="W111" s="203">
        <f>IF(OR(V111="",A111="",NOT(ISNUMBER(V111)),V111&gt;A111),"",DATEDIF(V111,A111,"Y")&amp;" years, "&amp;DATEDIF(V111,A111,"YM")&amp;" months, "&amp;DATEDIF(V111,A111,"MD")&amp;" days")</f>
        <v/>
      </c>
      <c r="X111" s="203" t="n"/>
      <c r="Y111" s="203" t="n"/>
      <c r="Z111" s="203" t="n"/>
      <c r="AA111" s="203" t="n"/>
      <c r="AB111" s="203" t="n"/>
      <c r="AC111" s="203" t="n"/>
      <c r="AD111" s="203" t="n"/>
      <c r="AE111" s="476" t="inlineStr"/>
      <c r="AF111" s="418">
        <f>IF(OR(AE111="",AE111="",AE111=0),"",6.172/(AE111*24))</f>
        <v/>
      </c>
      <c r="AG111" s="246" t="n"/>
      <c r="AH111" s="476" t="inlineStr"/>
      <c r="AI111" s="418">
        <f>IF(OR(AH111="",AH111="",AH111=0),"",6.172/(AH111*24))</f>
        <v/>
      </c>
      <c r="AJ111" s="175">
        <f>IF(AND(ISNUMBER(AB111),ISNUMBER(AG111)),AB111-AG111,"")</f>
        <v/>
      </c>
      <c r="AK111" s="203" t="inlineStr">
        <is>
          <t>Transmission</t>
        </is>
      </c>
      <c r="AL111" s="203" t="n">
        <v>15</v>
      </c>
      <c r="AM111" s="693" t="n"/>
      <c r="AN111" s="671">
        <f>IF(OR(AL111="",AM111="",AM111=0),"",AL111*6.172/(AM111*24))</f>
        <v/>
      </c>
      <c r="AO111" s="477">
        <f>IF(AND(AL111=AL110,AM111&lt;&gt;"",AM110&lt;&gt;""),AM111-AM110,"")</f>
        <v/>
      </c>
      <c r="AP111" s="203" t="n"/>
      <c r="AQ111" s="476" t="inlineStr"/>
      <c r="AR111" s="418">
        <f>IF(OR(AQ111="",AQ111="",AQ111=0),"",6.172/(AQ111*24))</f>
        <v/>
      </c>
      <c r="AS111" s="436">
        <f>IF(OR(NOT(ISNUMBER(C111)),NOT(ISNUMBER(AB111))),"",IF(AG111&lt;&gt;"",AG111,AB111)-C111)</f>
        <v/>
      </c>
      <c r="AT111" s="210" t="n"/>
      <c r="AU111" s="206">
        <f>IF($B111="","",TEXT($A111,"yyyymmdd")&amp;"_P"&amp;$C111&amp;"_C"&amp;$F111&amp;"_"&amp;TRIM(RIGHT(SUBSTITUTE(TRIM(SUBSTITUTE($L111,CHAR(160)," "))," ",REPT(" ",60)),60))&amp;IF($P111="","","-"&amp;TRIM(RIGHT(SUBSTITUTE(TRIM(SUBSTITUTE($P111,CHAR(160)," "))," ",REPT(" ",60)),60)))&amp;IF($T111="","","-"&amp;TRIM(RIGHT(SUBSTITUTE(TRIM(SUBSTITUTE($T111,CHAR(160)," "))," ",REPT(" ",60)),60)))&amp;".jpg")</f>
        <v/>
      </c>
    </row>
    <row r="112" ht="42" customHeight="1">
      <c r="A112" s="172" t="n">
        <v>23654</v>
      </c>
      <c r="B112" s="203" t="inlineStr">
        <is>
          <t>Armstrong 500 4 October, 1964</t>
        </is>
      </c>
      <c r="C112" s="203" t="inlineStr">
        <is>
          <t>DNF</t>
        </is>
      </c>
      <c r="D112" s="203" t="inlineStr">
        <is>
          <t>A</t>
        </is>
      </c>
      <c r="E112" s="203" t="n"/>
      <c r="F112" s="203" t="n">
        <v>45</v>
      </c>
      <c r="G112" s="203" t="inlineStr">
        <is>
          <t>W G Orr</t>
        </is>
      </c>
      <c r="H112" s="203" t="n"/>
      <c r="I112" s="203" t="n"/>
      <c r="J112" s="203" t="inlineStr">
        <is>
          <t>Hillman Imp</t>
        </is>
      </c>
      <c r="K112" s="203" t="n"/>
      <c r="L112" s="203" t="inlineStr">
        <is>
          <t>Lex Bailey</t>
        </is>
      </c>
      <c r="M112" s="203" t="inlineStr">
        <is>
          <t>AUS</t>
        </is>
      </c>
      <c r="N112" s="692">
        <f>_xlfn.LET(_xlpm.d,_xlfn.XLOOKUP(L112,'[1]Birth Dates'!$A:$A,'[1]Birth Dates'!$B:$B,"",0),IF(_xlpm.d=0,"",_xlpm.d))</f>
        <v/>
      </c>
      <c r="O112" s="203">
        <f>IF(OR(N112="",A112="",NOT(ISNUMBER(N112)),N112&gt;A112),"",DATEDIF(N112,A112,"Y")&amp;" years, "&amp;DATEDIF(N112,A112,"YM")&amp;" months, "&amp;DATEDIF(N112,A112,"MD")&amp;" days")</f>
        <v/>
      </c>
      <c r="P112" s="203" t="inlineStr">
        <is>
          <t>Bill Orr</t>
        </is>
      </c>
      <c r="Q112" s="203" t="inlineStr">
        <is>
          <t>AUS</t>
        </is>
      </c>
      <c r="R112" s="692">
        <f>_xlfn.LET(_xlpm.d,_xlfn.XLOOKUP(P112,'[1]Birth Dates'!$A:$A,'[1]Birth Dates'!$B:$B,"",0),IF(_xlpm.d=0,"",_xlpm.d))</f>
        <v/>
      </c>
      <c r="S112" s="203">
        <f>IF(OR(R112="",A112="",NOT(ISNUMBER(R112)),R112&gt;A112),"",DATEDIF(R112,A112,"Y")&amp;" years, "&amp;DATEDIF(R112,A112,"YM")&amp;" months, "&amp;DATEDIF(R112,A112,"MD")&amp;" days")</f>
        <v/>
      </c>
      <c r="T112" s="203" t="n"/>
      <c r="U112" s="203" t="n"/>
      <c r="V112" s="692">
        <f>_xlfn.LET(_xlpm.d,_xlfn.XLOOKUP(T112,'[1]Birth Dates'!$A:$A,'[1]Birth Dates'!$B:$B,"",0),IF(_xlpm.d=0,"",_xlpm.d))</f>
        <v/>
      </c>
      <c r="W112" s="203">
        <f>IF(OR(V112="",A112="",NOT(ISNUMBER(V112)),V112&gt;A112),"",DATEDIF(V112,A112,"Y")&amp;" years, "&amp;DATEDIF(V112,A112,"YM")&amp;" months, "&amp;DATEDIF(V112,A112,"MD")&amp;" days")</f>
        <v/>
      </c>
      <c r="X112" s="203" t="n"/>
      <c r="Y112" s="203" t="n"/>
      <c r="Z112" s="203" t="n"/>
      <c r="AA112" s="203" t="n"/>
      <c r="AB112" s="203" t="n"/>
      <c r="AC112" s="203" t="n"/>
      <c r="AD112" s="203" t="n"/>
      <c r="AE112" s="476" t="inlineStr"/>
      <c r="AF112" s="418">
        <f>IF(OR(AE112="",AE112="",AE112=0),"",6.172/(AE112*24))</f>
        <v/>
      </c>
      <c r="AG112" s="246" t="n"/>
      <c r="AH112" s="476" t="inlineStr"/>
      <c r="AI112" s="418">
        <f>IF(OR(AH112="",AH112="",AH112=0),"",6.172/(AH112*24))</f>
        <v/>
      </c>
      <c r="AJ112" s="175">
        <f>IF(AND(ISNUMBER(AB112),ISNUMBER(AG112)),AB112-AG112,"")</f>
        <v/>
      </c>
      <c r="AK112" s="203" t="inlineStr">
        <is>
          <t>Engine</t>
        </is>
      </c>
      <c r="AL112" s="203" t="n">
        <v>0</v>
      </c>
      <c r="AM112" s="693" t="n"/>
      <c r="AN112" s="671">
        <f>IF(OR(AL112="",AM112="",AM112=0),"",AL112*6.172/(AM112*24))</f>
        <v/>
      </c>
      <c r="AO112" s="477">
        <f>IF(AND(AL112=AL111,AM112&lt;&gt;"",AM111&lt;&gt;""),AM112-AM111,"")</f>
        <v/>
      </c>
      <c r="AP112" s="203" t="n"/>
      <c r="AQ112" s="476" t="inlineStr"/>
      <c r="AR112" s="418">
        <f>IF(OR(AQ112="",AQ112="",AQ112=0),"",6.172/(AQ112*24))</f>
        <v/>
      </c>
      <c r="AS112" s="436">
        <f>IF(OR(NOT(ISNUMBER(C112)),NOT(ISNUMBER(AB112))),"",IF(AG112&lt;&gt;"",AG112,AB112)-C112)</f>
        <v/>
      </c>
      <c r="AT112" s="210" t="n"/>
      <c r="AU112" s="206">
        <f>IF($B112="","",TEXT($A112,"yyyymmdd")&amp;"_P"&amp;$C112&amp;"_C"&amp;$F112&amp;"_"&amp;TRIM(RIGHT(SUBSTITUTE(TRIM(SUBSTITUTE($L112,CHAR(160)," "))," ",REPT(" ",60)),60))&amp;IF($P112="","","-"&amp;TRIM(RIGHT(SUBSTITUTE(TRIM(SUBSTITUTE($P112,CHAR(160)," "))," ",REPT(" ",60)),60)))&amp;IF($T112="","","-"&amp;TRIM(RIGHT(SUBSTITUTE(TRIM(SUBSTITUTE($T112,CHAR(160)," "))," ",REPT(" ",60)),60)))&amp;".jpg")</f>
        <v/>
      </c>
    </row>
    <row r="113" ht="42" customHeight="1">
      <c r="A113" s="172" t="n">
        <v>23654</v>
      </c>
      <c r="B113" s="203" t="inlineStr">
        <is>
          <t>Armstrong 500 4 October, 1964</t>
        </is>
      </c>
      <c r="C113" s="203" t="inlineStr">
        <is>
          <t>DNF</t>
        </is>
      </c>
      <c r="D113" s="203" t="inlineStr">
        <is>
          <t>C</t>
        </is>
      </c>
      <c r="E113" s="203" t="n"/>
      <c r="F113" s="203" t="n">
        <v>14</v>
      </c>
      <c r="G113" s="203" t="inlineStr">
        <is>
          <t>Beautihome (Australia) Constructions Co</t>
        </is>
      </c>
      <c r="H113" s="203" t="n"/>
      <c r="I113" s="203" t="n"/>
      <c r="J113" s="203" t="inlineStr">
        <is>
          <t>Ford Cortina Mk.I GT</t>
        </is>
      </c>
      <c r="K113" s="203" t="n"/>
      <c r="L113" s="203" t="inlineStr">
        <is>
          <t>Anthony Cooper</t>
        </is>
      </c>
      <c r="M113" s="203" t="inlineStr">
        <is>
          <t>AUS</t>
        </is>
      </c>
      <c r="N113" s="692">
        <f>_xlfn.LET(_xlpm.d,_xlfn.XLOOKUP(L113,'[1]Birth Dates'!$A:$A,'[1]Birth Dates'!$B:$B,"",0),IF(_xlpm.d=0,"",_xlpm.d))</f>
        <v/>
      </c>
      <c r="O113" s="203">
        <f>IF(OR(N113="",A113="",NOT(ISNUMBER(N113)),N113&gt;A113),"",DATEDIF(N113,A113,"Y")&amp;" years, "&amp;DATEDIF(N113,A113,"YM")&amp;" months, "&amp;DATEDIF(N113,A113,"MD")&amp;" days")</f>
        <v/>
      </c>
      <c r="P113" s="203" t="inlineStr">
        <is>
          <t>Joe Hills</t>
        </is>
      </c>
      <c r="Q113" s="203" t="inlineStr">
        <is>
          <t>AUS</t>
        </is>
      </c>
      <c r="R113" s="692">
        <f>_xlfn.LET(_xlpm.d,_xlfn.XLOOKUP(P113,'[1]Birth Dates'!$A:$A,'[1]Birth Dates'!$B:$B,"",0),IF(_xlpm.d=0,"",_xlpm.d))</f>
        <v/>
      </c>
      <c r="S113" s="203">
        <f>IF(OR(R113="",A113="",NOT(ISNUMBER(R113)),R113&gt;A113),"",DATEDIF(R113,A113,"Y")&amp;" years, "&amp;DATEDIF(R113,A113,"YM")&amp;" months, "&amp;DATEDIF(R113,A113,"MD")&amp;" days")</f>
        <v/>
      </c>
      <c r="T113" s="203" t="n"/>
      <c r="U113" s="203" t="n"/>
      <c r="V113" s="692">
        <f>_xlfn.LET(_xlpm.d,_xlfn.XLOOKUP(T113,'[1]Birth Dates'!$A:$A,'[1]Birth Dates'!$B:$B,"",0),IF(_xlpm.d=0,"",_xlpm.d))</f>
        <v/>
      </c>
      <c r="W113" s="203">
        <f>IF(OR(V113="",A113="",NOT(ISNUMBER(V113)),V113&gt;A113),"",DATEDIF(V113,A113,"Y")&amp;" years, "&amp;DATEDIF(V113,A113,"YM")&amp;" months, "&amp;DATEDIF(V113,A113,"MD")&amp;" days")</f>
        <v/>
      </c>
      <c r="X113" s="203" t="n"/>
      <c r="Y113" s="203" t="n"/>
      <c r="Z113" s="203" t="n"/>
      <c r="AA113" s="203" t="n"/>
      <c r="AB113" s="203" t="n"/>
      <c r="AC113" s="203" t="n"/>
      <c r="AD113" s="203" t="n"/>
      <c r="AE113" s="476" t="inlineStr"/>
      <c r="AF113" s="418">
        <f>IF(OR(AE113="",AE113="",AE113=0),"",6.172/(AE113*24))</f>
        <v/>
      </c>
      <c r="AG113" s="246" t="n"/>
      <c r="AH113" s="476" t="inlineStr"/>
      <c r="AI113" s="418">
        <f>IF(OR(AH113="",AH113="",AH113=0),"",6.172/(AH113*24))</f>
        <v/>
      </c>
      <c r="AJ113" s="175">
        <f>IF(AND(ISNUMBER(AB113),ISNUMBER(AG113)),AB113-AG113,"")</f>
        <v/>
      </c>
      <c r="AK113" s="203" t="inlineStr">
        <is>
          <t>Accident</t>
        </is>
      </c>
      <c r="AL113" s="203" t="n"/>
      <c r="AM113" s="693" t="n"/>
      <c r="AN113" s="671">
        <f>IF(OR(AL113="",AM113="",AM113=0),"",AL113*6.172/(AM113*24))</f>
        <v/>
      </c>
      <c r="AO113" s="477">
        <f>IF(AND(AL113=AL112,AM113&lt;&gt;"",AM112&lt;&gt;""),AM113-AM112,"")</f>
        <v/>
      </c>
      <c r="AP113" s="203" t="n"/>
      <c r="AQ113" s="476" t="inlineStr"/>
      <c r="AR113" s="418">
        <f>IF(OR(AQ113="",AQ113="",AQ113=0),"",6.172/(AQ113*24))</f>
        <v/>
      </c>
      <c r="AS113" s="436">
        <f>IF(OR(NOT(ISNUMBER(C113)),NOT(ISNUMBER(AB113))),"",IF(AG113&lt;&gt;"",AG113,AB113)-C113)</f>
        <v/>
      </c>
      <c r="AT113" s="210" t="n"/>
      <c r="AU113" s="206">
        <f>IF($B113="","",TEXT($A113,"yyyymmdd")&amp;"_P"&amp;$C113&amp;"_C"&amp;$F113&amp;"_"&amp;TRIM(RIGHT(SUBSTITUTE(TRIM(SUBSTITUTE($L113,CHAR(160)," "))," ",REPT(" ",60)),60))&amp;IF($P113="","","-"&amp;TRIM(RIGHT(SUBSTITUTE(TRIM(SUBSTITUTE($P113,CHAR(160)," "))," ",REPT(" ",60)),60)))&amp;IF($T113="","","-"&amp;TRIM(RIGHT(SUBSTITUTE(TRIM(SUBSTITUTE($T113,CHAR(160)," "))," ",REPT(" ",60)),60)))&amp;".jpg")</f>
        <v/>
      </c>
    </row>
    <row r="114" ht="42" customHeight="1">
      <c r="A114" s="172" t="n">
        <v>23654</v>
      </c>
      <c r="B114" s="203" t="inlineStr">
        <is>
          <t>Armstrong 500 4 October, 1964</t>
        </is>
      </c>
      <c r="C114" s="203" t="inlineStr">
        <is>
          <t>DNF</t>
        </is>
      </c>
      <c r="D114" s="203" t="inlineStr">
        <is>
          <t>D</t>
        </is>
      </c>
      <c r="E114" s="203" t="n"/>
      <c r="F114" s="203" t="n">
        <v>12</v>
      </c>
      <c r="G114" s="203" t="inlineStr">
        <is>
          <t>Alec Mildren Racing Pty Ltd</t>
        </is>
      </c>
      <c r="H114" s="203" t="n"/>
      <c r="I114" s="203" t="n"/>
      <c r="J114" s="203" t="inlineStr">
        <is>
          <t>Vauxhall Velox</t>
        </is>
      </c>
      <c r="K114" s="203" t="n"/>
      <c r="L114" s="203" t="inlineStr">
        <is>
          <t>Ralph Sach</t>
        </is>
      </c>
      <c r="M114" s="203" t="inlineStr">
        <is>
          <t>AUS</t>
        </is>
      </c>
      <c r="N114" s="692">
        <f>_xlfn.LET(_xlpm.d,_xlfn.XLOOKUP(L114,'[1]Birth Dates'!$A:$A,'[1]Birth Dates'!$B:$B,"",0),IF(_xlpm.d=0,"",_xlpm.d))</f>
        <v/>
      </c>
      <c r="O114" s="203">
        <f>IF(OR(N114="",A114="",NOT(ISNUMBER(N114)),N114&gt;A114),"",DATEDIF(N114,A114,"Y")&amp;" years, "&amp;DATEDIF(N114,A114,"YM")&amp;" months, "&amp;DATEDIF(N114,A114,"MD")&amp;" days")</f>
        <v/>
      </c>
      <c r="P114" s="203" t="inlineStr">
        <is>
          <t>Max Brunninghausen</t>
        </is>
      </c>
      <c r="Q114" s="203" t="inlineStr">
        <is>
          <t>AUS</t>
        </is>
      </c>
      <c r="R114" s="692">
        <f>_xlfn.LET(_xlpm.d,_xlfn.XLOOKUP(P114,'[1]Birth Dates'!$A:$A,'[1]Birth Dates'!$B:$B,"",0),IF(_xlpm.d=0,"",_xlpm.d))</f>
        <v/>
      </c>
      <c r="S114" s="203">
        <f>IF(OR(R114="",A114="",NOT(ISNUMBER(R114)),R114&gt;A114),"",DATEDIF(R114,A114,"Y")&amp;" years, "&amp;DATEDIF(R114,A114,"YM")&amp;" months, "&amp;DATEDIF(R114,A114,"MD")&amp;" days")</f>
        <v/>
      </c>
      <c r="T114" s="203" t="n"/>
      <c r="U114" s="203" t="n"/>
      <c r="V114" s="692">
        <f>_xlfn.LET(_xlpm.d,_xlfn.XLOOKUP(T114,'[1]Birth Dates'!$A:$A,'[1]Birth Dates'!$B:$B,"",0),IF(_xlpm.d=0,"",_xlpm.d))</f>
        <v/>
      </c>
      <c r="W114" s="203">
        <f>IF(OR(V114="",A114="",NOT(ISNUMBER(V114)),V114&gt;A114),"",DATEDIF(V114,A114,"Y")&amp;" years, "&amp;DATEDIF(V114,A114,"YM")&amp;" months, "&amp;DATEDIF(V114,A114,"MD")&amp;" days")</f>
        <v/>
      </c>
      <c r="X114" s="203" t="n"/>
      <c r="Y114" s="203" t="n"/>
      <c r="Z114" s="203" t="n"/>
      <c r="AA114" s="203" t="n"/>
      <c r="AB114" s="203" t="n"/>
      <c r="AC114" s="203" t="n"/>
      <c r="AD114" s="203" t="n"/>
      <c r="AE114" s="476" t="inlineStr"/>
      <c r="AF114" s="418">
        <f>IF(OR(AE114="",AE114="",AE114=0),"",6.172/(AE114*24))</f>
        <v/>
      </c>
      <c r="AG114" s="246" t="n"/>
      <c r="AH114" s="476" t="inlineStr"/>
      <c r="AI114" s="418">
        <f>IF(OR(AH114="",AH114="",AH114=0),"",6.172/(AH114*24))</f>
        <v/>
      </c>
      <c r="AJ114" s="175">
        <f>IF(AND(ISNUMBER(AB114),ISNUMBER(AG114)),AB114-AG114,"")</f>
        <v/>
      </c>
      <c r="AK114" s="203" t="inlineStr">
        <is>
          <t>Engine</t>
        </is>
      </c>
      <c r="AL114" s="203" t="n">
        <v>80</v>
      </c>
      <c r="AM114" s="693" t="n"/>
      <c r="AN114" s="671">
        <f>IF(OR(AL114="",AM114="",AM114=0),"",AL114*6.172/(AM114*24))</f>
        <v/>
      </c>
      <c r="AO114" s="477">
        <f>IF(AND(AL114=AL113,AM114&lt;&gt;"",AM113&lt;&gt;""),AM114-AM113,"")</f>
        <v/>
      </c>
      <c r="AP114" s="203" t="n"/>
      <c r="AQ114" s="476" t="inlineStr"/>
      <c r="AR114" s="418">
        <f>IF(OR(AQ114="",AQ114="",AQ114=0),"",6.172/(AQ114*24))</f>
        <v/>
      </c>
      <c r="AS114" s="436">
        <f>IF(OR(NOT(ISNUMBER(C114)),NOT(ISNUMBER(AB114))),"",IF(AG114&lt;&gt;"",AG114,AB114)-C114)</f>
        <v/>
      </c>
      <c r="AT114" s="210" t="n"/>
      <c r="AU114" s="206">
        <f>IF($B114="","",TEXT($A114,"yyyymmdd")&amp;"_P"&amp;$C114&amp;"_C"&amp;$F114&amp;"_"&amp;TRIM(RIGHT(SUBSTITUTE(TRIM(SUBSTITUTE($L114,CHAR(160)," "))," ",REPT(" ",60)),60))&amp;IF($P114="","","-"&amp;TRIM(RIGHT(SUBSTITUTE(TRIM(SUBSTITUTE($P114,CHAR(160)," "))," ",REPT(" ",60)),60)))&amp;IF($T114="","","-"&amp;TRIM(RIGHT(SUBSTITUTE(TRIM(SUBSTITUTE($T114,CHAR(160)," "))," ",REPT(" ",60)),60)))&amp;".jpg")</f>
        <v/>
      </c>
    </row>
    <row r="115" ht="42" customHeight="1">
      <c r="A115" s="172" t="n">
        <v>23654</v>
      </c>
      <c r="B115" s="203" t="inlineStr">
        <is>
          <t>Armstrong 500 4 October, 1964</t>
        </is>
      </c>
      <c r="C115" s="203" t="inlineStr">
        <is>
          <t>DNS</t>
        </is>
      </c>
      <c r="D115" s="203" t="inlineStr">
        <is>
          <t>A</t>
        </is>
      </c>
      <c r="E115" s="203" t="inlineStr">
        <is>
          <t>DNS[2]</t>
        </is>
      </c>
      <c r="F115" s="203" t="inlineStr">
        <is>
          <t>48[2]</t>
        </is>
      </c>
      <c r="G115" s="203" t="inlineStr">
        <is>
          <t>Fairfield Motors Pty Ltd</t>
        </is>
      </c>
      <c r="H115" s="203" t="n"/>
      <c r="I115" s="203" t="n"/>
      <c r="J115" s="203" t="inlineStr">
        <is>
          <t>Ford Anglia[2]</t>
        </is>
      </c>
      <c r="K115" s="203" t="n"/>
      <c r="L115" s="203" t="inlineStr">
        <is>
          <t>Kennedy</t>
        </is>
      </c>
      <c r="M115" s="203" t="inlineStr">
        <is>
          <t>AUS</t>
        </is>
      </c>
      <c r="N115" s="692">
        <f>_xlfn.LET(_xlpm.d,_xlfn.XLOOKUP(L115,'[1]Birth Dates'!$A:$A,'[1]Birth Dates'!$B:$B,"",0),IF(_xlpm.d=0,"",_xlpm.d))</f>
        <v/>
      </c>
      <c r="O115" s="203">
        <f>IF(OR(N115="",A115="",NOT(ISNUMBER(N115)),N115&gt;A115),"",DATEDIF(N115,A115,"Y")&amp;" years, "&amp;DATEDIF(N115,A115,"YM")&amp;" months, "&amp;DATEDIF(N115,A115,"MD")&amp;" days")</f>
        <v/>
      </c>
      <c r="P115" s="203" t="inlineStr">
        <is>
          <t>Stewart[2]</t>
        </is>
      </c>
      <c r="Q115" s="203" t="inlineStr">
        <is>
          <t>AUS</t>
        </is>
      </c>
      <c r="R115" s="692">
        <f>_xlfn.LET(_xlpm.d,_xlfn.XLOOKUP(P115,'[1]Birth Dates'!$A:$A,'[1]Birth Dates'!$B:$B,"",0),IF(_xlpm.d=0,"",_xlpm.d))</f>
        <v/>
      </c>
      <c r="S115" s="203">
        <f>IF(OR(R115="",A115="",NOT(ISNUMBER(R115)),R115&gt;A115),"",DATEDIF(R115,A115,"Y")&amp;" years, "&amp;DATEDIF(R115,A115,"YM")&amp;" months, "&amp;DATEDIF(R115,A115,"MD")&amp;" days")</f>
        <v/>
      </c>
      <c r="T115" s="203" t="n"/>
      <c r="U115" s="203" t="n"/>
      <c r="V115" s="692">
        <f>_xlfn.LET(_xlpm.d,_xlfn.XLOOKUP(T115,'[1]Birth Dates'!$A:$A,'[1]Birth Dates'!$B:$B,"",0),IF(_xlpm.d=0,"",_xlpm.d))</f>
        <v/>
      </c>
      <c r="W115" s="203">
        <f>IF(OR(V115="",A115="",NOT(ISNUMBER(V115)),V115&gt;A115),"",DATEDIF(V115,A115,"Y")&amp;" years, "&amp;DATEDIF(V115,A115,"YM")&amp;" months, "&amp;DATEDIF(V115,A115,"MD")&amp;" days")</f>
        <v/>
      </c>
      <c r="X115" s="203" t="n"/>
      <c r="Y115" s="203" t="n"/>
      <c r="Z115" s="203" t="n"/>
      <c r="AA115" s="203" t="n"/>
      <c r="AB115" s="203" t="n"/>
      <c r="AC115" s="203" t="n"/>
      <c r="AD115" s="203" t="n"/>
      <c r="AE115" s="476" t="inlineStr"/>
      <c r="AF115" s="418">
        <f>IF(OR(AE115="",AE115="",AE115=0),"",6.172/(AE115*24))</f>
        <v/>
      </c>
      <c r="AG115" s="246" t="n"/>
      <c r="AH115" s="476" t="inlineStr"/>
      <c r="AI115" s="418">
        <f>IF(OR(AH115="",AH115="",AH115=0),"",6.172/(AH115*24))</f>
        <v/>
      </c>
      <c r="AJ115" s="175">
        <f>IF(AND(ISNUMBER(AB115),ISNUMBER(AG115)),AB115-AG115,"")</f>
        <v/>
      </c>
      <c r="AK115" s="203" t="inlineStr">
        <is>
          <t>DNS[2]</t>
        </is>
      </c>
      <c r="AL115" s="203" t="n"/>
      <c r="AM115" s="693" t="n"/>
      <c r="AN115" s="671">
        <f>IF(OR(AL115="",AM115="",AM115=0),"",AL115*6.172/(AM115*24))</f>
        <v/>
      </c>
      <c r="AO115" s="477">
        <f>IF(AND(AL115=AL114,AM115&lt;&gt;"",AM114&lt;&gt;""),AM115-AM114,"")</f>
        <v/>
      </c>
      <c r="AP115" s="203" t="n"/>
      <c r="AQ115" s="476" t="inlineStr"/>
      <c r="AR115" s="418">
        <f>IF(OR(AQ115="",AQ115="",AQ115=0),"",6.172/(AQ115*24))</f>
        <v/>
      </c>
      <c r="AS115" s="436">
        <f>IF(OR(NOT(ISNUMBER(C115)),NOT(ISNUMBER(AB115))),"",IF(AG115&lt;&gt;"",AG115,AB115)-C115)</f>
        <v/>
      </c>
      <c r="AT115" s="210" t="n"/>
      <c r="AU115" s="206">
        <f>IF($B115="","",TEXT($A115,"yyyymmdd")&amp;"_P"&amp;$C115&amp;"_C"&amp;$F115&amp;"_"&amp;TRIM(RIGHT(SUBSTITUTE(TRIM(SUBSTITUTE($L115,CHAR(160)," "))," ",REPT(" ",60)),60))&amp;IF($P115="","","-"&amp;TRIM(RIGHT(SUBSTITUTE(TRIM(SUBSTITUTE($P115,CHAR(160)," "))," ",REPT(" ",60)),60)))&amp;IF($T115="","","-"&amp;TRIM(RIGHT(SUBSTITUTE(TRIM(SUBSTITUTE($T115,CHAR(160)," "))," ",REPT(" ",60)),60)))&amp;".jpg")</f>
        <v/>
      </c>
    </row>
    <row r="116" ht="42" customHeight="1">
      <c r="A116" s="172" t="n">
        <v>23654</v>
      </c>
      <c r="B116" s="203" t="inlineStr">
        <is>
          <t>Armstrong 500 4 October, 1964</t>
        </is>
      </c>
      <c r="C116" s="203" t="inlineStr">
        <is>
          <t>DNS</t>
        </is>
      </c>
      <c r="D116" s="203" t="inlineStr">
        <is>
          <t>C</t>
        </is>
      </c>
      <c r="E116" s="203" t="inlineStr">
        <is>
          <t>DNS[2]</t>
        </is>
      </c>
      <c r="F116" s="203" t="inlineStr">
        <is>
          <t>17[2]</t>
        </is>
      </c>
      <c r="G116" s="203" t="inlineStr">
        <is>
          <t>H Budd</t>
        </is>
      </c>
      <c r="H116" s="203" t="n"/>
      <c r="I116" s="203" t="n"/>
      <c r="J116" s="203" t="inlineStr">
        <is>
          <t>Holden EH S4[2]</t>
        </is>
      </c>
      <c r="K116" s="203" t="n"/>
      <c r="L116" s="203" t="inlineStr">
        <is>
          <t>Budda</t>
        </is>
      </c>
      <c r="M116" s="203" t="inlineStr">
        <is>
          <t>AUS</t>
        </is>
      </c>
      <c r="N116" s="692">
        <f>_xlfn.LET(_xlpm.d,_xlfn.XLOOKUP(L116,'[1]Birth Dates'!$A:$A,'[1]Birth Dates'!$B:$B,"",0),IF(_xlpm.d=0,"",_xlpm.d))</f>
        <v/>
      </c>
      <c r="O116" s="203">
        <f>IF(OR(N116="",A116="",NOT(ISNUMBER(N116)),N116&gt;A116),"",DATEDIF(N116,A116,"Y")&amp;" years, "&amp;DATEDIF(N116,A116,"YM")&amp;" months, "&amp;DATEDIF(N116,A116,"MD")&amp;" days")</f>
        <v/>
      </c>
      <c r="P116" s="203" t="inlineStr">
        <is>
          <t>Smith[2]</t>
        </is>
      </c>
      <c r="Q116" s="203" t="inlineStr">
        <is>
          <t>AUS</t>
        </is>
      </c>
      <c r="R116" s="692">
        <f>_xlfn.LET(_xlpm.d,_xlfn.XLOOKUP(P116,'[1]Birth Dates'!$A:$A,'[1]Birth Dates'!$B:$B,"",0),IF(_xlpm.d=0,"",_xlpm.d))</f>
        <v/>
      </c>
      <c r="S116" s="203">
        <f>IF(OR(R116="",A116="",NOT(ISNUMBER(R116)),R116&gt;A116),"",DATEDIF(R116,A116,"Y")&amp;" years, "&amp;DATEDIF(R116,A116,"YM")&amp;" months, "&amp;DATEDIF(R116,A116,"MD")&amp;" days")</f>
        <v/>
      </c>
      <c r="T116" s="203" t="n"/>
      <c r="U116" s="203" t="n"/>
      <c r="V116" s="692">
        <f>_xlfn.LET(_xlpm.d,_xlfn.XLOOKUP(T116,'[1]Birth Dates'!$A:$A,'[1]Birth Dates'!$B:$B,"",0),IF(_xlpm.d=0,"",_xlpm.d))</f>
        <v/>
      </c>
      <c r="W116" s="203">
        <f>IF(OR(V116="",A116="",NOT(ISNUMBER(V116)),V116&gt;A116),"",DATEDIF(V116,A116,"Y")&amp;" years, "&amp;DATEDIF(V116,A116,"YM")&amp;" months, "&amp;DATEDIF(V116,A116,"MD")&amp;" days")</f>
        <v/>
      </c>
      <c r="X116" s="203" t="n"/>
      <c r="Y116" s="203" t="n"/>
      <c r="Z116" s="203" t="n"/>
      <c r="AA116" s="203" t="n"/>
      <c r="AB116" s="203" t="n"/>
      <c r="AC116" s="203" t="n"/>
      <c r="AD116" s="203" t="n"/>
      <c r="AE116" s="476" t="inlineStr"/>
      <c r="AF116" s="418">
        <f>IF(OR(AE116="",AE116="",AE116=0),"",6.172/(AE116*24))</f>
        <v/>
      </c>
      <c r="AG116" s="246" t="n"/>
      <c r="AH116" s="476" t="inlineStr"/>
      <c r="AI116" s="418">
        <f>IF(OR(AH116="",AH116="",AH116=0),"",6.172/(AH116*24))</f>
        <v/>
      </c>
      <c r="AJ116" s="175">
        <f>IF(AND(ISNUMBER(AB116),ISNUMBER(AG116)),AB116-AG116,"")</f>
        <v/>
      </c>
      <c r="AK116" s="203" t="inlineStr">
        <is>
          <t>DNS[2]</t>
        </is>
      </c>
      <c r="AL116" s="203" t="n"/>
      <c r="AM116" s="693" t="n"/>
      <c r="AN116" s="671">
        <f>IF(OR(AL116="",AM116="",AM116=0),"",AL116*6.172/(AM116*24))</f>
        <v/>
      </c>
      <c r="AO116" s="477">
        <f>IF(AND(AL116=AL115,AM116&lt;&gt;"",AM115&lt;&gt;""),AM116-AM115,"")</f>
        <v/>
      </c>
      <c r="AP116" s="203" t="n"/>
      <c r="AQ116" s="476" t="inlineStr"/>
      <c r="AR116" s="418">
        <f>IF(OR(AQ116="",AQ116="",AQ116=0),"",6.172/(AQ116*24))</f>
        <v/>
      </c>
      <c r="AS116" s="436">
        <f>IF(OR(NOT(ISNUMBER(C116)),NOT(ISNUMBER(AB116))),"",IF(AG116&lt;&gt;"",AG116,AB116)-C116)</f>
        <v/>
      </c>
      <c r="AT116" s="210" t="n"/>
      <c r="AU116" s="206">
        <f>IF($B116="","",TEXT($A116,"yyyymmdd")&amp;"_P"&amp;$C116&amp;"_C"&amp;$F116&amp;"_"&amp;TRIM(RIGHT(SUBSTITUTE(TRIM(SUBSTITUTE($L116,CHAR(160)," "))," ",REPT(" ",60)),60))&amp;IF($P116="","","-"&amp;TRIM(RIGHT(SUBSTITUTE(TRIM(SUBSTITUTE($P116,CHAR(160)," "))," ",REPT(" ",60)),60)))&amp;IF($T116="","","-"&amp;TRIM(RIGHT(SUBSTITUTE(TRIM(SUBSTITUTE($T116,CHAR(160)," "))," ",REPT(" ",60)),60)))&amp;".jpg")</f>
        <v/>
      </c>
    </row>
    <row r="117" ht="42" customHeight="1">
      <c r="A117" s="172" t="n">
        <v>23654</v>
      </c>
      <c r="B117" s="203" t="inlineStr">
        <is>
          <t>Armstrong 500 4 October, 1964</t>
        </is>
      </c>
      <c r="C117" s="203" t="inlineStr">
        <is>
          <t>DSQ</t>
        </is>
      </c>
      <c r="D117" s="203" t="inlineStr">
        <is>
          <t>C</t>
        </is>
      </c>
      <c r="E117" s="203" t="n"/>
      <c r="F117" s="203" t="n">
        <v>13</v>
      </c>
      <c r="G117" s="203" t="inlineStr">
        <is>
          <t>J Turner &amp; Sons Pty Ltd</t>
        </is>
      </c>
      <c r="H117" s="203" t="n"/>
      <c r="I117" s="203" t="n"/>
      <c r="J117" s="203" t="inlineStr">
        <is>
          <t>Holden EH 179</t>
        </is>
      </c>
      <c r="K117" s="203" t="n"/>
      <c r="L117" s="203" t="inlineStr">
        <is>
          <t>Ian Grant</t>
        </is>
      </c>
      <c r="M117" s="203" t="inlineStr">
        <is>
          <t>AUS</t>
        </is>
      </c>
      <c r="N117" s="692">
        <f>_xlfn.LET(_xlpm.d,_xlfn.XLOOKUP(L117,'[1]Birth Dates'!$A:$A,'[1]Birth Dates'!$B:$B,"",0),IF(_xlpm.d=0,"",_xlpm.d))</f>
        <v/>
      </c>
      <c r="O117" s="203">
        <f>IF(OR(N117="",A117="",NOT(ISNUMBER(N117)),N117&gt;A117),"",DATEDIF(N117,A117,"Y")&amp;" years, "&amp;DATEDIF(N117,A117,"YM")&amp;" months, "&amp;DATEDIF(N117,A117,"MD")&amp;" days")</f>
        <v/>
      </c>
      <c r="P117" s="203" t="inlineStr">
        <is>
          <t>Peter Mitchell[6]</t>
        </is>
      </c>
      <c r="Q117" s="203" t="inlineStr">
        <is>
          <t>AUS</t>
        </is>
      </c>
      <c r="R117" s="692">
        <f>_xlfn.LET(_xlpm.d,_xlfn.XLOOKUP(P117,'[1]Birth Dates'!$A:$A,'[1]Birth Dates'!$B:$B,"",0),IF(_xlpm.d=0,"",_xlpm.d))</f>
        <v/>
      </c>
      <c r="S117" s="203">
        <f>IF(OR(R117="",A117="",NOT(ISNUMBER(R117)),R117&gt;A117),"",DATEDIF(R117,A117,"Y")&amp;" years, "&amp;DATEDIF(R117,A117,"YM")&amp;" months, "&amp;DATEDIF(R117,A117,"MD")&amp;" days")</f>
        <v/>
      </c>
      <c r="T117" s="203" t="n"/>
      <c r="U117" s="203" t="n"/>
      <c r="V117" s="692">
        <f>_xlfn.LET(_xlpm.d,_xlfn.XLOOKUP(T117,'[1]Birth Dates'!$A:$A,'[1]Birth Dates'!$B:$B,"",0),IF(_xlpm.d=0,"",_xlpm.d))</f>
        <v/>
      </c>
      <c r="W117" s="203">
        <f>IF(OR(V117="",A117="",NOT(ISNUMBER(V117)),V117&gt;A117),"",DATEDIF(V117,A117,"Y")&amp;" years, "&amp;DATEDIF(V117,A117,"YM")&amp;" months, "&amp;DATEDIF(V117,A117,"MD")&amp;" days")</f>
        <v/>
      </c>
      <c r="X117" s="203" t="n"/>
      <c r="Y117" s="203" t="n"/>
      <c r="Z117" s="203" t="n"/>
      <c r="AA117" s="203" t="n"/>
      <c r="AB117" s="203" t="n"/>
      <c r="AC117" s="203" t="n"/>
      <c r="AD117" s="203" t="n"/>
      <c r="AE117" s="476" t="inlineStr"/>
      <c r="AF117" s="418">
        <f>IF(OR(AE117="",AE117="",AE117=0),"",6.172/(AE117*24))</f>
        <v/>
      </c>
      <c r="AG117" s="246" t="n"/>
      <c r="AH117" s="476" t="inlineStr"/>
      <c r="AI117" s="418">
        <f>IF(OR(AH117="",AH117="",AH117=0),"",6.172/(AH117*24))</f>
        <v/>
      </c>
      <c r="AJ117" s="175">
        <f>IF(AND(ISNUMBER(AB117),ISNUMBER(AG117)),AB117-AG117,"")</f>
        <v/>
      </c>
      <c r="AK117" s="203" t="inlineStr">
        <is>
          <t>Disqualified</t>
        </is>
      </c>
      <c r="AL117" s="203" t="n">
        <v>10</v>
      </c>
      <c r="AM117" s="693" t="n"/>
      <c r="AN117" s="671">
        <f>IF(OR(AL117="",AM117="",AM117=0),"",AL117*6.172/(AM117*24))</f>
        <v/>
      </c>
      <c r="AO117" s="477">
        <f>IF(AND(AL117=AL116,AM117&lt;&gt;"",AM116&lt;&gt;""),AM117-AM116,"")</f>
        <v/>
      </c>
      <c r="AP117" s="203" t="n"/>
      <c r="AQ117" s="476" t="inlineStr"/>
      <c r="AR117" s="418">
        <f>IF(OR(AQ117="",AQ117="",AQ117=0),"",6.172/(AQ117*24))</f>
        <v/>
      </c>
      <c r="AS117" s="436">
        <f>IF(OR(NOT(ISNUMBER(C117)),NOT(ISNUMBER(AB117))),"",IF(AG117&lt;&gt;"",AG117,AB117)-C117)</f>
        <v/>
      </c>
      <c r="AT117" s="210" t="n"/>
      <c r="AU117" s="206">
        <f>IF($B117="","",TEXT($A117,"yyyymmdd")&amp;"_P"&amp;$C117&amp;"_C"&amp;$F117&amp;"_"&amp;TRIM(RIGHT(SUBSTITUTE(TRIM(SUBSTITUTE($L117,CHAR(160)," "))," ",REPT(" ",60)),60))&amp;IF($P117="","","-"&amp;TRIM(RIGHT(SUBSTITUTE(TRIM(SUBSTITUTE($P117,CHAR(160)," "))," ",REPT(" ",60)),60)))&amp;IF($T117="","","-"&amp;TRIM(RIGHT(SUBSTITUTE(TRIM(SUBSTITUTE($T117,CHAR(160)," "))," ",REPT(" ",60)),60)))&amp;".jpg")</f>
        <v/>
      </c>
    </row>
    <row r="118" ht="42" customHeight="1">
      <c r="A118" s="172" t="n">
        <v>23654</v>
      </c>
      <c r="B118" s="203" t="inlineStr">
        <is>
          <t>Armstrong 500 4 October, 1964</t>
        </is>
      </c>
      <c r="C118" s="203" t="inlineStr">
        <is>
          <t>DNS</t>
        </is>
      </c>
      <c r="D118" s="203" t="inlineStr">
        <is>
          <t>B</t>
        </is>
      </c>
      <c r="E118" s="203" t="inlineStr">
        <is>
          <t>DNS[2]</t>
        </is>
      </c>
      <c r="F118" s="203" t="inlineStr">
        <is>
          <t>24[2]</t>
        </is>
      </c>
      <c r="G118" s="203" t="inlineStr">
        <is>
          <t>Dennis Summers Conversions</t>
        </is>
      </c>
      <c r="H118" s="203" t="n"/>
      <c r="I118" s="203" t="n"/>
      <c r="J118" s="203" t="inlineStr">
        <is>
          <t>Morris Cooper[2]</t>
        </is>
      </c>
      <c r="K118" s="203" t="n"/>
      <c r="L118" s="203" t="inlineStr">
        <is>
          <t>Doug Chivas</t>
        </is>
      </c>
      <c r="M118" s="203" t="inlineStr">
        <is>
          <t>AUS</t>
        </is>
      </c>
      <c r="N118" s="692">
        <f>_xlfn.LET(_xlpm.d,_xlfn.XLOOKUP(L118,'[1]Birth Dates'!$A:$A,'[1]Birth Dates'!$B:$B,"",0),IF(_xlpm.d=0,"",_xlpm.d))</f>
        <v/>
      </c>
      <c r="O118" s="203">
        <f>IF(OR(N118="",A118="",NOT(ISNUMBER(N118)),N118&gt;A118),"",DATEDIF(N118,A118,"Y")&amp;" years, "&amp;DATEDIF(N118,A118,"YM")&amp;" months, "&amp;DATEDIF(N118,A118,"MD")&amp;" days")</f>
        <v/>
      </c>
      <c r="P118" s="203" t="inlineStr">
        <is>
          <t>unknown[2]</t>
        </is>
      </c>
      <c r="Q118" s="203" t="inlineStr">
        <is>
          <t>AUS</t>
        </is>
      </c>
      <c r="R118" s="692">
        <f>_xlfn.LET(_xlpm.d,_xlfn.XLOOKUP(P118,'[1]Birth Dates'!$A:$A,'[1]Birth Dates'!$B:$B,"",0),IF(_xlpm.d=0,"",_xlpm.d))</f>
        <v/>
      </c>
      <c r="S118" s="203">
        <f>IF(OR(R118="",A118="",NOT(ISNUMBER(R118)),R118&gt;A118),"",DATEDIF(R118,A118,"Y")&amp;" years, "&amp;DATEDIF(R118,A118,"YM")&amp;" months, "&amp;DATEDIF(R118,A118,"MD")&amp;" days")</f>
        <v/>
      </c>
      <c r="T118" s="203" t="n"/>
      <c r="U118" s="203" t="n"/>
      <c r="V118" s="692">
        <f>_xlfn.LET(_xlpm.d,_xlfn.XLOOKUP(T118,'[1]Birth Dates'!$A:$A,'[1]Birth Dates'!$B:$B,"",0),IF(_xlpm.d=0,"",_xlpm.d))</f>
        <v/>
      </c>
      <c r="W118" s="203">
        <f>IF(OR(V118="",A118="",NOT(ISNUMBER(V118)),V118&gt;A118),"",DATEDIF(V118,A118,"Y")&amp;" years, "&amp;DATEDIF(V118,A118,"YM")&amp;" months, "&amp;DATEDIF(V118,A118,"MD")&amp;" days")</f>
        <v/>
      </c>
      <c r="X118" s="203" t="n"/>
      <c r="Y118" s="203" t="n"/>
      <c r="Z118" s="203" t="n"/>
      <c r="AA118" s="203" t="n"/>
      <c r="AB118" s="203" t="n"/>
      <c r="AC118" s="203" t="n"/>
      <c r="AD118" s="203" t="n"/>
      <c r="AE118" s="476" t="inlineStr"/>
      <c r="AF118" s="418">
        <f>IF(OR(AE118="",AE118="",AE118=0),"",6.172/(AE118*24))</f>
        <v/>
      </c>
      <c r="AG118" s="246" t="n"/>
      <c r="AH118" s="476" t="inlineStr"/>
      <c r="AI118" s="418">
        <f>IF(OR(AH118="",AH118="",AH118=0),"",6.172/(AH118*24))</f>
        <v/>
      </c>
      <c r="AJ118" s="175">
        <f>IF(AND(ISNUMBER(AB118),ISNUMBER(AG118)),AB118-AG118,"")</f>
        <v/>
      </c>
      <c r="AK118" s="203" t="inlineStr">
        <is>
          <t>DNS[2]</t>
        </is>
      </c>
      <c r="AL118" s="203" t="inlineStr">
        <is>
          <t>-</t>
        </is>
      </c>
      <c r="AM118" s="693" t="n"/>
      <c r="AN118" s="671">
        <f>IF(OR(AL118="",AM118="",AM118=0),"",AL118*6.172/(AM118*24))</f>
        <v/>
      </c>
      <c r="AO118" s="477">
        <f>IF(AND(AL118=AL117,AM118&lt;&gt;"",AM117&lt;&gt;""),AM118-AM117,"")</f>
        <v/>
      </c>
      <c r="AP118" s="203" t="n"/>
      <c r="AQ118" s="476" t="inlineStr"/>
      <c r="AR118" s="418">
        <f>IF(OR(AQ118="",AQ118="",AQ118=0),"",6.172/(AQ118*24))</f>
        <v/>
      </c>
      <c r="AS118" s="436">
        <f>IF(OR(NOT(ISNUMBER(C118)),NOT(ISNUMBER(AB118))),"",IF(AG118&lt;&gt;"",AG118,AB118)-C118)</f>
        <v/>
      </c>
      <c r="AT118" s="210" t="n"/>
      <c r="AU118" s="206">
        <f>IF($B118="","",TEXT($A118,"yyyymmdd")&amp;"_P"&amp;$C118&amp;"_C"&amp;$F118&amp;"_"&amp;TRIM(RIGHT(SUBSTITUTE(TRIM(SUBSTITUTE($L118,CHAR(160)," "))," ",REPT(" ",60)),60))&amp;IF($P118="","","-"&amp;TRIM(RIGHT(SUBSTITUTE(TRIM(SUBSTITUTE($P118,CHAR(160)," "))," ",REPT(" ",60)),60)))&amp;IF($T118="","","-"&amp;TRIM(RIGHT(SUBSTITUTE(TRIM(SUBSTITUTE($T118,CHAR(160)," "))," ",REPT(" ",60)),60)))&amp;".jpg")</f>
        <v/>
      </c>
    </row>
    <row r="119" ht="42" customFormat="1" customHeight="1" s="240">
      <c r="A119" s="247" t="n">
        <v>24018</v>
      </c>
      <c r="B119" s="248" t="inlineStr">
        <is>
          <t>Armstrong 500 3 October, 1965</t>
        </is>
      </c>
      <c r="C119" s="248" t="n">
        <v>1</v>
      </c>
      <c r="D119" s="248" t="inlineStr">
        <is>
          <t>D</t>
        </is>
      </c>
      <c r="E119" s="248" t="n">
        <v>1</v>
      </c>
      <c r="F119" s="248" t="n">
        <v>11</v>
      </c>
      <c r="G119" s="248" t="inlineStr">
        <is>
          <t>Fairfield Motors Pty Ltd</t>
        </is>
      </c>
      <c r="H119" s="248" t="n"/>
      <c r="I119" s="248" t="n"/>
      <c r="J119" s="248" t="inlineStr">
        <is>
          <t>Ford Cortina Mk.I GT500</t>
        </is>
      </c>
      <c r="K119" s="248" t="inlineStr">
        <is>
          <t>Ford 1.5</t>
        </is>
      </c>
      <c r="L119" s="248" t="inlineStr">
        <is>
          <t>Barry Seton</t>
        </is>
      </c>
      <c r="M119" s="248" t="inlineStr">
        <is>
          <t>AUS</t>
        </is>
      </c>
      <c r="N119" s="687">
        <f>_xlfn.LET(_xlpm.d,_xlfn.XLOOKUP(L119,'[1]Birth Dates'!$A:$A,'[1]Birth Dates'!$B:$B,"",0),IF(_xlpm.d=0,"",_xlpm.d))</f>
        <v/>
      </c>
      <c r="O119" s="220">
        <f>IF(OR(N119="",A119="",NOT(ISNUMBER(N119)),N119&gt;A119),"",DATEDIF(N119,A119,"Y")&amp;" years, "&amp;DATEDIF(N119,A119,"YM")&amp;" months, "&amp;DATEDIF(N119,A119,"MD")&amp;" days")</f>
        <v/>
      </c>
      <c r="P119" s="248" t="inlineStr">
        <is>
          <t>Midge Bosworth</t>
        </is>
      </c>
      <c r="Q119" s="248" t="inlineStr">
        <is>
          <t>AUS</t>
        </is>
      </c>
      <c r="R119" s="687">
        <f>_xlfn.LET(_xlpm.d,_xlfn.XLOOKUP(P119,'[1]Birth Dates'!$A:$A,'[1]Birth Dates'!$B:$B,"",0),IF(_xlpm.d=0,"",_xlpm.d))</f>
        <v/>
      </c>
      <c r="S119" s="220">
        <f>IF(OR(R119="",A119="",NOT(ISNUMBER(R119)),R119&gt;A119),"",DATEDIF(R119,A119,"Y")&amp;" years, "&amp;DATEDIF(R119,A119,"YM")&amp;" months, "&amp;DATEDIF(R119,A119,"MD")&amp;" days")</f>
        <v/>
      </c>
      <c r="T119" s="248" t="n"/>
      <c r="U119" s="248" t="n"/>
      <c r="V119" s="687">
        <f>_xlfn.LET(_xlpm.d,_xlfn.XLOOKUP(T119,'[1]Birth Dates'!$A:$A,'[1]Birth Dates'!$B:$B,"",0),IF(_xlpm.d=0,"",_xlpm.d))</f>
        <v/>
      </c>
      <c r="W119" s="220">
        <f>IF(OR(V119="",A119="",NOT(ISNUMBER(V119)),V119&gt;A119),"",DATEDIF(V119,A119,"Y")&amp;" years, "&amp;DATEDIF(V119,A119,"YM")&amp;" months, "&amp;DATEDIF(V119,A119,"MD")&amp;" days")</f>
        <v/>
      </c>
      <c r="X119" s="220" t="n"/>
      <c r="Y119" s="220" t="n"/>
      <c r="Z119" s="220" t="n"/>
      <c r="AA119" s="220" t="n"/>
      <c r="AB119" s="248" t="n"/>
      <c r="AC119" s="248" t="n"/>
      <c r="AD119" s="248" t="n"/>
      <c r="AE119" s="576" t="inlineStr"/>
      <c r="AF119" s="418">
        <f>IF(OR(AE119="",AE119="",AE119=0),"",6.172/(AE119*24))</f>
        <v/>
      </c>
      <c r="AG119" s="249" t="n"/>
      <c r="AH119" s="576" t="inlineStr"/>
      <c r="AI119" s="418">
        <f>IF(OR(AH119="",AH119="",AH119=0),"",6.172/(AH119*24))</f>
        <v/>
      </c>
      <c r="AJ119" s="175">
        <f>IF(AND(ISNUMBER(AB119),ISNUMBER(AG119)),AB119-AG119,"")</f>
        <v/>
      </c>
      <c r="AK119" s="248" t="n"/>
      <c r="AL119" s="248" t="n">
        <v>130</v>
      </c>
      <c r="AM119" s="481" t="n">
        <v>0.3032997685185185</v>
      </c>
      <c r="AN119" s="671">
        <f>IF(OR(AL119="",AM119="",AM119=0),"",AL119*6.172/(AM119*24))</f>
        <v/>
      </c>
      <c r="AO119" s="477">
        <f>IF(AND(AL119=AL118,AM119&lt;&gt;"",AM118&lt;&gt;""),AM119-AM118,"")</f>
        <v/>
      </c>
      <c r="AP119" s="248" t="n"/>
      <c r="AQ119" s="576" t="inlineStr"/>
      <c r="AR119" s="418">
        <f>IF(OR(AQ119="",AQ119="",AQ119=0),"",6.172/(AQ119*24))</f>
        <v/>
      </c>
      <c r="AS119" s="436">
        <f>IF(OR(NOT(ISNUMBER(C119)),NOT(ISNUMBER(AB119))),"",IF(AG119&lt;&gt;"",AG119,AB119)-C119)</f>
        <v/>
      </c>
      <c r="AT119" s="216" t="n"/>
      <c r="AU119" s="250">
        <f>IF($B119="","",TEXT($A119,"yyyymmdd")&amp;"_P"&amp;$C119&amp;"_C"&amp;$F119&amp;"_"&amp;TRIM(RIGHT(SUBSTITUTE(TRIM(SUBSTITUTE($L119,CHAR(160)," "))," ",REPT(" ",60)),60))&amp;IF($P119="","","-"&amp;TRIM(RIGHT(SUBSTITUTE(TRIM(SUBSTITUTE($P119,CHAR(160)," "))," ",REPT(" ",60)),60)))&amp;IF($T119="","","-"&amp;TRIM(RIGHT(SUBSTITUTE(TRIM(SUBSTITUTE($T119,CHAR(160)," "))," ",REPT(" ",60)),60)))&amp;".jpg")</f>
        <v/>
      </c>
    </row>
    <row r="120" ht="42" customHeight="1">
      <c r="A120" s="173" t="n">
        <v>24018</v>
      </c>
      <c r="B120" s="220" t="inlineStr">
        <is>
          <t>Armstrong 500 3 October, 1965</t>
        </is>
      </c>
      <c r="C120" s="220" t="n">
        <v>2</v>
      </c>
      <c r="D120" s="220" t="inlineStr">
        <is>
          <t>D</t>
        </is>
      </c>
      <c r="E120" s="220" t="n">
        <v>2</v>
      </c>
      <c r="F120" s="220" t="n">
        <v>4</v>
      </c>
      <c r="G120" s="220" t="inlineStr">
        <is>
          <t>Grawill Motors Pty Ltd</t>
        </is>
      </c>
      <c r="H120" s="220" t="n"/>
      <c r="I120" s="220" t="n"/>
      <c r="J120" s="220" t="inlineStr">
        <is>
          <t>Ford Cortina Mk.I GT500</t>
        </is>
      </c>
      <c r="K120" s="220" t="n"/>
      <c r="L120" s="220" t="inlineStr">
        <is>
          <t>Bruce McPhee</t>
        </is>
      </c>
      <c r="M120" s="220" t="inlineStr">
        <is>
          <t>AUS</t>
        </is>
      </c>
      <c r="N120" s="687">
        <f>_xlfn.LET(_xlpm.d,_xlfn.XLOOKUP(L120,'[1]Birth Dates'!$A:$A,'[1]Birth Dates'!$B:$B,"",0),IF(_xlpm.d=0,"",_xlpm.d))</f>
        <v/>
      </c>
      <c r="O120" s="220">
        <f>IF(OR(N120="",A120="",NOT(ISNUMBER(N120)),N120&gt;A120),"",DATEDIF(N120,A120,"Y")&amp;" years, "&amp;DATEDIF(N120,A120,"YM")&amp;" months, "&amp;DATEDIF(N120,A120,"MD")&amp;" days")</f>
        <v/>
      </c>
      <c r="P120" s="220" t="inlineStr">
        <is>
          <t>Barry Mulholland</t>
        </is>
      </c>
      <c r="Q120" s="220" t="inlineStr">
        <is>
          <t>AUS</t>
        </is>
      </c>
      <c r="R120" s="687">
        <f>_xlfn.LET(_xlpm.d,_xlfn.XLOOKUP(P120,'[1]Birth Dates'!$A:$A,'[1]Birth Dates'!$B:$B,"",0),IF(_xlpm.d=0,"",_xlpm.d))</f>
        <v/>
      </c>
      <c r="S120" s="220">
        <f>IF(OR(R120="",A120="",NOT(ISNUMBER(R120)),R120&gt;A120),"",DATEDIF(R120,A120,"Y")&amp;" years, "&amp;DATEDIF(R120,A120,"YM")&amp;" months, "&amp;DATEDIF(R120,A120,"MD")&amp;" days")</f>
        <v/>
      </c>
      <c r="T120" s="220" t="n"/>
      <c r="U120" s="220" t="n"/>
      <c r="V120" s="687">
        <f>_xlfn.LET(_xlpm.d,_xlfn.XLOOKUP(T120,'[1]Birth Dates'!$A:$A,'[1]Birth Dates'!$B:$B,"",0),IF(_xlpm.d=0,"",_xlpm.d))</f>
        <v/>
      </c>
      <c r="W120" s="220">
        <f>IF(OR(V120="",A120="",NOT(ISNUMBER(V120)),V120&gt;A120),"",DATEDIF(V120,A120,"Y")&amp;" years, "&amp;DATEDIF(V120,A120,"YM")&amp;" months, "&amp;DATEDIF(V120,A120,"MD")&amp;" days")</f>
        <v/>
      </c>
      <c r="X120" s="220" t="n"/>
      <c r="Y120" s="220" t="n"/>
      <c r="Z120" s="220" t="n"/>
      <c r="AA120" s="220" t="n"/>
      <c r="AB120" s="220" t="n"/>
      <c r="AC120" s="220" t="n"/>
      <c r="AD120" s="220" t="n"/>
      <c r="AE120" s="577" t="inlineStr"/>
      <c r="AF120" s="418">
        <f>IF(OR(AE120="",AE120="",AE120=0),"",6.172/(AE120*24))</f>
        <v/>
      </c>
      <c r="AG120" s="251" t="n"/>
      <c r="AH120" s="577" t="inlineStr"/>
      <c r="AI120" s="418">
        <f>IF(OR(AH120="",AH120="",AH120=0),"",6.172/(AH120*24))</f>
        <v/>
      </c>
      <c r="AJ120" s="175">
        <f>IF(AND(ISNUMBER(AB120),ISNUMBER(AG120)),AB120-AG120,"")</f>
        <v/>
      </c>
      <c r="AK120" s="220" t="n"/>
      <c r="AL120" s="220" t="n">
        <v>130</v>
      </c>
      <c r="AM120" s="482" t="n">
        <v>0.3044918981481481</v>
      </c>
      <c r="AN120" s="671">
        <f>IF(OR(AL120="",AM120="",AM120=0),"",AL120*6.172/(AM120*24))</f>
        <v/>
      </c>
      <c r="AO120" s="477">
        <f>IF(AND(AL120=AL119,AM120&lt;&gt;"",AM119&lt;&gt;""),AM120-AM119,"")</f>
        <v/>
      </c>
      <c r="AP120" s="220" t="n"/>
      <c r="AQ120" s="577" t="inlineStr"/>
      <c r="AR120" s="418">
        <f>IF(OR(AQ120="",AQ120="",AQ120=0),"",6.172/(AQ120*24))</f>
        <v/>
      </c>
      <c r="AS120" s="436">
        <f>IF(OR(NOT(ISNUMBER(C120)),NOT(ISNUMBER(AB120))),"",IF(AG120&lt;&gt;"",AG120,AB120)-C120)</f>
        <v/>
      </c>
      <c r="AT120" s="217" t="n"/>
      <c r="AU120" s="223">
        <f>IF($B120="","",TEXT($A120,"yyyymmdd")&amp;"_P"&amp;$C120&amp;"_C"&amp;$F120&amp;"_"&amp;TRIM(RIGHT(SUBSTITUTE(TRIM(SUBSTITUTE($L120,CHAR(160)," "))," ",REPT(" ",60)),60))&amp;IF($P120="","","-"&amp;TRIM(RIGHT(SUBSTITUTE(TRIM(SUBSTITUTE($P120,CHAR(160)," "))," ",REPT(" ",60)),60)))&amp;IF($T120="","","-"&amp;TRIM(RIGHT(SUBSTITUTE(TRIM(SUBSTITUTE($T120,CHAR(160)," "))," ",REPT(" ",60)),60)))&amp;".jpg")</f>
        <v/>
      </c>
    </row>
    <row r="121" ht="42" customHeight="1">
      <c r="A121" s="173" t="n">
        <v>24018</v>
      </c>
      <c r="B121" s="220" t="inlineStr">
        <is>
          <t>Armstrong 500 3 October, 1965</t>
        </is>
      </c>
      <c r="C121" s="220" t="n">
        <v>3</v>
      </c>
      <c r="D121" s="220" t="inlineStr">
        <is>
          <t>C</t>
        </is>
      </c>
      <c r="E121" s="220" t="n">
        <v>1</v>
      </c>
      <c r="F121" s="220" t="n">
        <v>29</v>
      </c>
      <c r="G121" s="220" t="inlineStr">
        <is>
          <t>BMC Australia</t>
        </is>
      </c>
      <c r="H121" s="220" t="n"/>
      <c r="I121" s="220" t="n"/>
      <c r="J121" s="220" t="inlineStr">
        <is>
          <t>Morris Cooper S</t>
        </is>
      </c>
      <c r="K121" s="220" t="inlineStr">
        <is>
          <t>BMC 1.3</t>
        </is>
      </c>
      <c r="L121" s="220" t="inlineStr">
        <is>
          <t>Brian Foley</t>
        </is>
      </c>
      <c r="M121" s="220" t="inlineStr">
        <is>
          <t>AUS</t>
        </is>
      </c>
      <c r="N121" s="687">
        <f>_xlfn.LET(_xlpm.d,_xlfn.XLOOKUP(L121,'[1]Birth Dates'!$A:$A,'[1]Birth Dates'!$B:$B,"",0),IF(_xlpm.d=0,"",_xlpm.d))</f>
        <v/>
      </c>
      <c r="O121" s="220">
        <f>IF(OR(N121="",A121="",NOT(ISNUMBER(N121)),N121&gt;A121),"",DATEDIF(N121,A121,"Y")&amp;" years, "&amp;DATEDIF(N121,A121,"YM")&amp;" months, "&amp;DATEDIF(N121,A121,"MD")&amp;" days")</f>
        <v/>
      </c>
      <c r="P121" s="220" t="inlineStr">
        <is>
          <t>Peter Manton</t>
        </is>
      </c>
      <c r="Q121" s="220" t="inlineStr">
        <is>
          <t>AUS</t>
        </is>
      </c>
      <c r="R121" s="687">
        <f>_xlfn.LET(_xlpm.d,_xlfn.XLOOKUP(P121,'[1]Birth Dates'!$A:$A,'[1]Birth Dates'!$B:$B,"",0),IF(_xlpm.d=0,"",_xlpm.d))</f>
        <v/>
      </c>
      <c r="S121" s="220">
        <f>IF(OR(R121="",A121="",NOT(ISNUMBER(R121)),R121&gt;A121),"",DATEDIF(R121,A121,"Y")&amp;" years, "&amp;DATEDIF(R121,A121,"YM")&amp;" months, "&amp;DATEDIF(R121,A121,"MD")&amp;" days")</f>
        <v/>
      </c>
      <c r="T121" s="220" t="n"/>
      <c r="U121" s="220" t="n"/>
      <c r="V121" s="687">
        <f>_xlfn.LET(_xlpm.d,_xlfn.XLOOKUP(T121,'[1]Birth Dates'!$A:$A,'[1]Birth Dates'!$B:$B,"",0),IF(_xlpm.d=0,"",_xlpm.d))</f>
        <v/>
      </c>
      <c r="W121" s="220">
        <f>IF(OR(V121="",A121="",NOT(ISNUMBER(V121)),V121&gt;A121),"",DATEDIF(V121,A121,"Y")&amp;" years, "&amp;DATEDIF(V121,A121,"YM")&amp;" months, "&amp;DATEDIF(V121,A121,"MD")&amp;" days")</f>
        <v/>
      </c>
      <c r="X121" s="220" t="n"/>
      <c r="Y121" s="220" t="n"/>
      <c r="Z121" s="220" t="n"/>
      <c r="AA121" s="220" t="n"/>
      <c r="AB121" s="220" t="n"/>
      <c r="AC121" s="220" t="n"/>
      <c r="AD121" s="220" t="n"/>
      <c r="AE121" s="577" t="inlineStr"/>
      <c r="AF121" s="418">
        <f>IF(OR(AE121="",AE121="",AE121=0),"",6.172/(AE121*24))</f>
        <v/>
      </c>
      <c r="AG121" s="251" t="n"/>
      <c r="AH121" s="577" t="inlineStr"/>
      <c r="AI121" s="418">
        <f>IF(OR(AH121="",AH121="",AH121=0),"",6.172/(AH121*24))</f>
        <v/>
      </c>
      <c r="AJ121" s="175">
        <f>IF(AND(ISNUMBER(AB121),ISNUMBER(AG121)),AB121-AG121,"")</f>
        <v/>
      </c>
      <c r="AK121" s="220" t="n"/>
      <c r="AL121" s="220" t="n">
        <v>129</v>
      </c>
      <c r="AM121" s="482" t="n">
        <v>0.3033680555555556</v>
      </c>
      <c r="AN121" s="671">
        <f>IF(OR(AL121="",AM121="",AM121=0),"",AL121*6.172/(AM121*24))</f>
        <v/>
      </c>
      <c r="AO121" s="477">
        <f>IF(AND(AL121=AL120,AM121&lt;&gt;"",AM120&lt;&gt;""),AM121-AM120,"")</f>
        <v/>
      </c>
      <c r="AP121" s="220" t="n"/>
      <c r="AQ121" s="577" t="inlineStr">
        <is>
          <t>3:13.0000</t>
        </is>
      </c>
      <c r="AR121" s="418">
        <f>IF(OR(AQ121="",AQ121="",AQ121=0),"",6.172/(AQ121*24))</f>
        <v/>
      </c>
      <c r="AS121" s="436">
        <f>IF(OR(NOT(ISNUMBER(C121)),NOT(ISNUMBER(AB121))),"",IF(AG121&lt;&gt;"",AG121,AB121)-C121)</f>
        <v/>
      </c>
      <c r="AT121" s="217" t="n"/>
      <c r="AU121" s="223">
        <f>IF($B121="","",TEXT($A121,"yyyymmdd")&amp;"_P"&amp;$C121&amp;"_C"&amp;$F121&amp;"_"&amp;TRIM(RIGHT(SUBSTITUTE(TRIM(SUBSTITUTE($L121,CHAR(160)," "))," ",REPT(" ",60)),60))&amp;IF($P121="","","-"&amp;TRIM(RIGHT(SUBSTITUTE(TRIM(SUBSTITUTE($P121,CHAR(160)," "))," ",REPT(" ",60)),60)))&amp;IF($T121="","","-"&amp;TRIM(RIGHT(SUBSTITUTE(TRIM(SUBSTITUTE($T121,CHAR(160)," "))," ",REPT(" ",60)),60)))&amp;".jpg")</f>
        <v/>
      </c>
    </row>
    <row r="122" ht="42" customHeight="1">
      <c r="A122" s="173" t="n">
        <v>24018</v>
      </c>
      <c r="B122" s="220" t="inlineStr">
        <is>
          <t>Armstrong 500 3 October, 1965</t>
        </is>
      </c>
      <c r="C122" s="220" t="n">
        <v>4</v>
      </c>
      <c r="D122" s="220" t="inlineStr">
        <is>
          <t>C</t>
        </is>
      </c>
      <c r="E122" s="220" t="n">
        <v>2</v>
      </c>
      <c r="F122" s="220" t="n">
        <v>21</v>
      </c>
      <c r="G122" s="220" t="inlineStr">
        <is>
          <t>L and D Motors Pty Ltd</t>
        </is>
      </c>
      <c r="H122" s="220" t="n"/>
      <c r="I122" s="220" t="n"/>
      <c r="J122" s="220" t="inlineStr">
        <is>
          <t>Morris Cooper S</t>
        </is>
      </c>
      <c r="K122" s="220" t="n"/>
      <c r="L122" s="220" t="inlineStr">
        <is>
          <t>Lindsay Little</t>
        </is>
      </c>
      <c r="M122" s="220" t="inlineStr">
        <is>
          <t>AUS</t>
        </is>
      </c>
      <c r="N122" s="687">
        <f>_xlfn.LET(_xlpm.d,_xlfn.XLOOKUP(L122,'[1]Birth Dates'!$A:$A,'[1]Birth Dates'!$B:$B,"",0),IF(_xlpm.d=0,"",_xlpm.d))</f>
        <v/>
      </c>
      <c r="O122" s="220">
        <f>IF(OR(N122="",A122="",NOT(ISNUMBER(N122)),N122&gt;A122),"",DATEDIF(N122,A122,"Y")&amp;" years, "&amp;DATEDIF(N122,A122,"YM")&amp;" months, "&amp;DATEDIF(N122,A122,"MD")&amp;" days")</f>
        <v/>
      </c>
      <c r="P122" s="220" t="inlineStr">
        <is>
          <t>Stan Pomroy</t>
        </is>
      </c>
      <c r="Q122" s="220" t="inlineStr">
        <is>
          <t>AUS</t>
        </is>
      </c>
      <c r="R122" s="687">
        <f>_xlfn.LET(_xlpm.d,_xlfn.XLOOKUP(P122,'[1]Birth Dates'!$A:$A,'[1]Birth Dates'!$B:$B,"",0),IF(_xlpm.d=0,"",_xlpm.d))</f>
        <v/>
      </c>
      <c r="S122" s="220">
        <f>IF(OR(R122="",A122="",NOT(ISNUMBER(R122)),R122&gt;A122),"",DATEDIF(R122,A122,"Y")&amp;" years, "&amp;DATEDIF(R122,A122,"YM")&amp;" months, "&amp;DATEDIF(R122,A122,"MD")&amp;" days")</f>
        <v/>
      </c>
      <c r="T122" s="220" t="n"/>
      <c r="U122" s="220" t="n"/>
      <c r="V122" s="687">
        <f>_xlfn.LET(_xlpm.d,_xlfn.XLOOKUP(T122,'[1]Birth Dates'!$A:$A,'[1]Birth Dates'!$B:$B,"",0),IF(_xlpm.d=0,"",_xlpm.d))</f>
        <v/>
      </c>
      <c r="W122" s="220">
        <f>IF(OR(V122="",A122="",NOT(ISNUMBER(V122)),V122&gt;A122),"",DATEDIF(V122,A122,"Y")&amp;" years, "&amp;DATEDIF(V122,A122,"YM")&amp;" months, "&amp;DATEDIF(V122,A122,"MD")&amp;" days")</f>
        <v/>
      </c>
      <c r="X122" s="220" t="n"/>
      <c r="Y122" s="220" t="n"/>
      <c r="Z122" s="220" t="n"/>
      <c r="AA122" s="220" t="n"/>
      <c r="AB122" s="220" t="n"/>
      <c r="AC122" s="220" t="n"/>
      <c r="AD122" s="220" t="n"/>
      <c r="AE122" s="577" t="inlineStr"/>
      <c r="AF122" s="418">
        <f>IF(OR(AE122="",AE122="",AE122=0),"",6.172/(AE122*24))</f>
        <v/>
      </c>
      <c r="AG122" s="251" t="n"/>
      <c r="AH122" s="577" t="inlineStr"/>
      <c r="AI122" s="418">
        <f>IF(OR(AH122="",AH122="",AH122=0),"",6.172/(AH122*24))</f>
        <v/>
      </c>
      <c r="AJ122" s="175">
        <f>IF(AND(ISNUMBER(AB122),ISNUMBER(AG122)),AB122-AG122,"")</f>
        <v/>
      </c>
      <c r="AK122" s="220" t="n"/>
      <c r="AL122" s="220" t="n">
        <v>129</v>
      </c>
      <c r="AM122" s="482" t="n">
        <v>0.3042233796296296</v>
      </c>
      <c r="AN122" s="671">
        <f>IF(OR(AL122="",AM122="",AM122=0),"",AL122*6.172/(AM122*24))</f>
        <v/>
      </c>
      <c r="AO122" s="477">
        <f>IF(AND(AL122=AL121,AM122&lt;&gt;"",AM121&lt;&gt;""),AM122-AM121,"")</f>
        <v/>
      </c>
      <c r="AP122" s="220" t="n"/>
      <c r="AQ122" s="577" t="inlineStr"/>
      <c r="AR122" s="418">
        <f>IF(OR(AQ122="",AQ122="",AQ122=0),"",6.172/(AQ122*24))</f>
        <v/>
      </c>
      <c r="AS122" s="436">
        <f>IF(OR(NOT(ISNUMBER(C122)),NOT(ISNUMBER(AB122))),"",IF(AG122&lt;&gt;"",AG122,AB122)-C122)</f>
        <v/>
      </c>
      <c r="AT122" s="217" t="n"/>
      <c r="AU122" s="223">
        <f>IF($B122="","",TEXT($A122,"yyyymmdd")&amp;"_P"&amp;$C122&amp;"_C"&amp;$F122&amp;"_"&amp;TRIM(RIGHT(SUBSTITUTE(TRIM(SUBSTITUTE($L122,CHAR(160)," "))," ",REPT(" ",60)),60))&amp;IF($P122="","","-"&amp;TRIM(RIGHT(SUBSTITUTE(TRIM(SUBSTITUTE($P122,CHAR(160)," "))," ",REPT(" ",60)),60)))&amp;IF($T122="","","-"&amp;TRIM(RIGHT(SUBSTITUTE(TRIM(SUBSTITUTE($T122,CHAR(160)," "))," ",REPT(" ",60)),60)))&amp;".jpg")</f>
        <v/>
      </c>
    </row>
    <row r="123" ht="42" customHeight="1">
      <c r="A123" s="173" t="n">
        <v>24018</v>
      </c>
      <c r="B123" s="220" t="inlineStr">
        <is>
          <t>Armstrong 500 3 October, 1965</t>
        </is>
      </c>
      <c r="C123" s="220" t="n">
        <v>5</v>
      </c>
      <c r="D123" s="220" t="inlineStr">
        <is>
          <t>D</t>
        </is>
      </c>
      <c r="E123" s="220" t="n">
        <v>3</v>
      </c>
      <c r="F123" s="220" t="n">
        <v>12</v>
      </c>
      <c r="G123" s="220" t="inlineStr">
        <is>
          <t>Hunt Bros (Sydney) Motors Pty Ltd</t>
        </is>
      </c>
      <c r="H123" s="220" t="n"/>
      <c r="I123" s="220" t="n"/>
      <c r="J123" s="220" t="inlineStr">
        <is>
          <t>Ford Cortina Mk.I GT500</t>
        </is>
      </c>
      <c r="K123" s="220" t="n"/>
      <c r="L123" s="220" t="inlineStr">
        <is>
          <t>Jack Murray</t>
        </is>
      </c>
      <c r="M123" s="220" t="inlineStr">
        <is>
          <t>AUS</t>
        </is>
      </c>
      <c r="N123" s="687">
        <f>_xlfn.LET(_xlpm.d,_xlfn.XLOOKUP(L123,'[1]Birth Dates'!$A:$A,'[1]Birth Dates'!$B:$B,"",0),IF(_xlpm.d=0,"",_xlpm.d))</f>
        <v/>
      </c>
      <c r="O123" s="220">
        <f>IF(OR(N123="",A123="",NOT(ISNUMBER(N123)),N123&gt;A123),"",DATEDIF(N123,A123,"Y")&amp;" years, "&amp;DATEDIF(N123,A123,"YM")&amp;" months, "&amp;DATEDIF(N123,A123,"MD")&amp;" days")</f>
        <v/>
      </c>
      <c r="P123" s="220" t="inlineStr">
        <is>
          <t>Bill McLachlan</t>
        </is>
      </c>
      <c r="Q123" s="220" t="inlineStr">
        <is>
          <t>AUS</t>
        </is>
      </c>
      <c r="R123" s="687">
        <f>_xlfn.LET(_xlpm.d,_xlfn.XLOOKUP(P123,'[1]Birth Dates'!$A:$A,'[1]Birth Dates'!$B:$B,"",0),IF(_xlpm.d=0,"",_xlpm.d))</f>
        <v/>
      </c>
      <c r="S123" s="220">
        <f>IF(OR(R123="",A123="",NOT(ISNUMBER(R123)),R123&gt;A123),"",DATEDIF(R123,A123,"Y")&amp;" years, "&amp;DATEDIF(R123,A123,"YM")&amp;" months, "&amp;DATEDIF(R123,A123,"MD")&amp;" days")</f>
        <v/>
      </c>
      <c r="T123" s="220" t="n"/>
      <c r="U123" s="220" t="n"/>
      <c r="V123" s="687">
        <f>_xlfn.LET(_xlpm.d,_xlfn.XLOOKUP(T123,'[1]Birth Dates'!$A:$A,'[1]Birth Dates'!$B:$B,"",0),IF(_xlpm.d=0,"",_xlpm.d))</f>
        <v/>
      </c>
      <c r="W123" s="220">
        <f>IF(OR(V123="",A123="",NOT(ISNUMBER(V123)),V123&gt;A123),"",DATEDIF(V123,A123,"Y")&amp;" years, "&amp;DATEDIF(V123,A123,"YM")&amp;" months, "&amp;DATEDIF(V123,A123,"MD")&amp;" days")</f>
        <v/>
      </c>
      <c r="X123" s="220" t="n"/>
      <c r="Y123" s="220" t="n"/>
      <c r="Z123" s="220" t="n"/>
      <c r="AA123" s="220" t="n"/>
      <c r="AB123" s="220" t="n"/>
      <c r="AC123" s="220" t="n"/>
      <c r="AD123" s="220" t="n"/>
      <c r="AE123" s="577" t="inlineStr"/>
      <c r="AF123" s="418">
        <f>IF(OR(AE123="",AE123="",AE123=0),"",6.172/(AE123*24))</f>
        <v/>
      </c>
      <c r="AG123" s="251" t="n"/>
      <c r="AH123" s="577" t="inlineStr"/>
      <c r="AI123" s="418">
        <f>IF(OR(AH123="",AH123="",AH123=0),"",6.172/(AH123*24))</f>
        <v/>
      </c>
      <c r="AJ123" s="175">
        <f>IF(AND(ISNUMBER(AB123),ISNUMBER(AG123)),AB123-AG123,"")</f>
        <v/>
      </c>
      <c r="AK123" s="220" t="n"/>
      <c r="AL123" s="220" t="n">
        <v>128</v>
      </c>
      <c r="AM123" s="482" t="n">
        <v>0.3039699074074074</v>
      </c>
      <c r="AN123" s="671">
        <f>IF(OR(AL123="",AM123="",AM123=0),"",AL123*6.172/(AM123*24))</f>
        <v/>
      </c>
      <c r="AO123" s="477">
        <f>IF(AND(AL123=AL122,AM123&lt;&gt;"",AM122&lt;&gt;""),AM123-AM122,"")</f>
        <v/>
      </c>
      <c r="AP123" s="220" t="n"/>
      <c r="AQ123" s="577" t="inlineStr"/>
      <c r="AR123" s="418">
        <f>IF(OR(AQ123="",AQ123="",AQ123=0),"",6.172/(AQ123*24))</f>
        <v/>
      </c>
      <c r="AS123" s="436">
        <f>IF(OR(NOT(ISNUMBER(C123)),NOT(ISNUMBER(AB123))),"",IF(AG123&lt;&gt;"",AG123,AB123)-C123)</f>
        <v/>
      </c>
      <c r="AT123" s="217" t="n"/>
      <c r="AU123" s="223">
        <f>IF($B123="","",TEXT($A123,"yyyymmdd")&amp;"_P"&amp;$C123&amp;"_C"&amp;$F123&amp;"_"&amp;TRIM(RIGHT(SUBSTITUTE(TRIM(SUBSTITUTE($L123,CHAR(160)," "))," ",REPT(" ",60)),60))&amp;IF($P123="","","-"&amp;TRIM(RIGHT(SUBSTITUTE(TRIM(SUBSTITUTE($P123,CHAR(160)," "))," ",REPT(" ",60)),60)))&amp;IF($T123="","","-"&amp;TRIM(RIGHT(SUBSTITUTE(TRIM(SUBSTITUTE($T123,CHAR(160)," "))," ",REPT(" ",60)),60)))&amp;".jpg")</f>
        <v/>
      </c>
    </row>
    <row r="124" ht="42" customHeight="1">
      <c r="A124" s="173" t="n">
        <v>24018</v>
      </c>
      <c r="B124" s="220" t="inlineStr">
        <is>
          <t>Armstrong 500 3 October, 1965</t>
        </is>
      </c>
      <c r="C124" s="220" t="n">
        <v>6</v>
      </c>
      <c r="D124" s="220" t="inlineStr">
        <is>
          <t>C</t>
        </is>
      </c>
      <c r="E124" s="220" t="n">
        <v>3</v>
      </c>
      <c r="F124" s="220" t="n">
        <v>30</v>
      </c>
      <c r="G124" s="220" t="inlineStr">
        <is>
          <t>BMC Australia</t>
        </is>
      </c>
      <c r="H124" s="220" t="n"/>
      <c r="I124" s="220" t="n"/>
      <c r="J124" s="220" t="inlineStr">
        <is>
          <t>Morris Cooper S</t>
        </is>
      </c>
      <c r="K124" s="220" t="n"/>
      <c r="L124" s="220" t="inlineStr">
        <is>
          <t>Paddy Hopkirk</t>
        </is>
      </c>
      <c r="M124" s="220" t="inlineStr">
        <is>
          <t>GBR</t>
        </is>
      </c>
      <c r="N124" s="687">
        <f>_xlfn.LET(_xlpm.d,_xlfn.XLOOKUP(L124,'[1]Birth Dates'!$A:$A,'[1]Birth Dates'!$B:$B,"",0),IF(_xlpm.d=0,"",_xlpm.d))</f>
        <v/>
      </c>
      <c r="O124" s="220">
        <f>IF(OR(N124="",A124="",NOT(ISNUMBER(N124)),N124&gt;A124),"",DATEDIF(N124,A124,"Y")&amp;" years, "&amp;DATEDIF(N124,A124,"YM")&amp;" months, "&amp;DATEDIF(N124,A124,"MD")&amp;" days")</f>
        <v/>
      </c>
      <c r="P124" s="220" t="inlineStr">
        <is>
          <t>Timo Mäkinen</t>
        </is>
      </c>
      <c r="Q124" s="220" t="inlineStr">
        <is>
          <t>FIN</t>
        </is>
      </c>
      <c r="R124" s="687">
        <f>_xlfn.LET(_xlpm.d,_xlfn.XLOOKUP(P124,'[1]Birth Dates'!$A:$A,'[1]Birth Dates'!$B:$B,"",0),IF(_xlpm.d=0,"",_xlpm.d))</f>
        <v/>
      </c>
      <c r="S124" s="220">
        <f>IF(OR(R124="",A124="",NOT(ISNUMBER(R124)),R124&gt;A124),"",DATEDIF(R124,A124,"Y")&amp;" years, "&amp;DATEDIF(R124,A124,"YM")&amp;" months, "&amp;DATEDIF(R124,A124,"MD")&amp;" days")</f>
        <v/>
      </c>
      <c r="T124" s="220" t="n"/>
      <c r="U124" s="220" t="n"/>
      <c r="V124" s="687">
        <f>_xlfn.LET(_xlpm.d,_xlfn.XLOOKUP(T124,'[1]Birth Dates'!$A:$A,'[1]Birth Dates'!$B:$B,"",0),IF(_xlpm.d=0,"",_xlpm.d))</f>
        <v/>
      </c>
      <c r="W124" s="220">
        <f>IF(OR(V124="",A124="",NOT(ISNUMBER(V124)),V124&gt;A124),"",DATEDIF(V124,A124,"Y")&amp;" years, "&amp;DATEDIF(V124,A124,"YM")&amp;" months, "&amp;DATEDIF(V124,A124,"MD")&amp;" days")</f>
        <v/>
      </c>
      <c r="X124" s="220" t="n"/>
      <c r="Y124" s="220" t="n"/>
      <c r="Z124" s="220" t="n"/>
      <c r="AA124" s="220" t="n"/>
      <c r="AB124" s="220" t="n"/>
      <c r="AC124" s="220" t="n"/>
      <c r="AD124" s="220" t="n"/>
      <c r="AE124" s="577" t="inlineStr"/>
      <c r="AF124" s="418">
        <f>IF(OR(AE124="",AE124="",AE124=0),"",6.172/(AE124*24))</f>
        <v/>
      </c>
      <c r="AG124" s="251" t="n"/>
      <c r="AH124" s="577" t="inlineStr"/>
      <c r="AI124" s="418">
        <f>IF(OR(AH124="",AH124="",AH124=0),"",6.172/(AH124*24))</f>
        <v/>
      </c>
      <c r="AJ124" s="175">
        <f>IF(AND(ISNUMBER(AB124),ISNUMBER(AG124)),AB124-AG124,"")</f>
        <v/>
      </c>
      <c r="AK124" s="220" t="n"/>
      <c r="AL124" s="220" t="n">
        <v>128</v>
      </c>
      <c r="AM124" s="482" t="n">
        <v>0.3046863425925926</v>
      </c>
      <c r="AN124" s="671">
        <f>IF(OR(AL124="",AM124="",AM124=0),"",AL124*6.172/(AM124*24))</f>
        <v/>
      </c>
      <c r="AO124" s="477">
        <f>IF(AND(AL124=AL123,AM124&lt;&gt;"",AM123&lt;&gt;""),AM124-AM123,"")</f>
        <v/>
      </c>
      <c r="AP124" s="220" t="n"/>
      <c r="AQ124" s="577" t="inlineStr"/>
      <c r="AR124" s="418">
        <f>IF(OR(AQ124="",AQ124="",AQ124=0),"",6.172/(AQ124*24))</f>
        <v/>
      </c>
      <c r="AS124" s="436">
        <f>IF(OR(NOT(ISNUMBER(C124)),NOT(ISNUMBER(AB124))),"",IF(AG124&lt;&gt;"",AG124,AB124)-C124)</f>
        <v/>
      </c>
      <c r="AT124" s="217" t="n"/>
      <c r="AU124" s="223">
        <f>IF($B124="","",TEXT($A124,"yyyymmdd")&amp;"_P"&amp;$C124&amp;"_C"&amp;$F124&amp;"_"&amp;TRIM(RIGHT(SUBSTITUTE(TRIM(SUBSTITUTE($L124,CHAR(160)," "))," ",REPT(" ",60)),60))&amp;IF($P124="","","-"&amp;TRIM(RIGHT(SUBSTITUTE(TRIM(SUBSTITUTE($P124,CHAR(160)," "))," ",REPT(" ",60)),60)))&amp;IF($T124="","","-"&amp;TRIM(RIGHT(SUBSTITUTE(TRIM(SUBSTITUTE($T124,CHAR(160)," "))," ",REPT(" ",60)),60)))&amp;".jpg")</f>
        <v/>
      </c>
    </row>
    <row r="125" ht="42" customHeight="1">
      <c r="A125" s="173" t="n">
        <v>24018</v>
      </c>
      <c r="B125" s="220" t="inlineStr">
        <is>
          <t>Armstrong 500 3 October, 1965</t>
        </is>
      </c>
      <c r="C125" s="220" t="n">
        <v>7</v>
      </c>
      <c r="D125" s="220" t="inlineStr">
        <is>
          <t>C</t>
        </is>
      </c>
      <c r="E125" s="220" t="n">
        <v>4</v>
      </c>
      <c r="F125" s="220" t="n">
        <v>18</v>
      </c>
      <c r="G125" s="220" t="inlineStr">
        <is>
          <t>Marque Motors</t>
        </is>
      </c>
      <c r="H125" s="220" t="n"/>
      <c r="I125" s="220" t="n"/>
      <c r="J125" s="220" t="inlineStr">
        <is>
          <t>Morris Cooper S</t>
        </is>
      </c>
      <c r="K125" s="220" t="n"/>
      <c r="L125" s="220" t="inlineStr">
        <is>
          <t>Bill Stanley</t>
        </is>
      </c>
      <c r="M125" s="220" t="inlineStr">
        <is>
          <t>AUS</t>
        </is>
      </c>
      <c r="N125" s="687">
        <f>_xlfn.LET(_xlpm.d,_xlfn.XLOOKUP(L125,'[1]Birth Dates'!$A:$A,'[1]Birth Dates'!$B:$B,"",0),IF(_xlpm.d=0,"",_xlpm.d))</f>
        <v/>
      </c>
      <c r="O125" s="220">
        <f>IF(OR(N125="",A125="",NOT(ISNUMBER(N125)),N125&gt;A125),"",DATEDIF(N125,A125,"Y")&amp;" years, "&amp;DATEDIF(N125,A125,"YM")&amp;" months, "&amp;DATEDIF(N125,A125,"MD")&amp;" days")</f>
        <v/>
      </c>
      <c r="P125" s="220" t="inlineStr">
        <is>
          <t>Ralph Sach</t>
        </is>
      </c>
      <c r="Q125" s="220" t="inlineStr">
        <is>
          <t>AUS</t>
        </is>
      </c>
      <c r="R125" s="687">
        <f>_xlfn.LET(_xlpm.d,_xlfn.XLOOKUP(P125,'[1]Birth Dates'!$A:$A,'[1]Birth Dates'!$B:$B,"",0),IF(_xlpm.d=0,"",_xlpm.d))</f>
        <v/>
      </c>
      <c r="S125" s="220">
        <f>IF(OR(R125="",A125="",NOT(ISNUMBER(R125)),R125&gt;A125),"",DATEDIF(R125,A125,"Y")&amp;" years, "&amp;DATEDIF(R125,A125,"YM")&amp;" months, "&amp;DATEDIF(R125,A125,"MD")&amp;" days")</f>
        <v/>
      </c>
      <c r="T125" s="220" t="n"/>
      <c r="U125" s="220" t="n"/>
      <c r="V125" s="687">
        <f>_xlfn.LET(_xlpm.d,_xlfn.XLOOKUP(T125,'[1]Birth Dates'!$A:$A,'[1]Birth Dates'!$B:$B,"",0),IF(_xlpm.d=0,"",_xlpm.d))</f>
        <v/>
      </c>
      <c r="W125" s="220">
        <f>IF(OR(V125="",A125="",NOT(ISNUMBER(V125)),V125&gt;A125),"",DATEDIF(V125,A125,"Y")&amp;" years, "&amp;DATEDIF(V125,A125,"YM")&amp;" months, "&amp;DATEDIF(V125,A125,"MD")&amp;" days")</f>
        <v/>
      </c>
      <c r="X125" s="220" t="n"/>
      <c r="Y125" s="220" t="n"/>
      <c r="Z125" s="220" t="n"/>
      <c r="AA125" s="220" t="n"/>
      <c r="AB125" s="220" t="n"/>
      <c r="AC125" s="220" t="n"/>
      <c r="AD125" s="220" t="n"/>
      <c r="AE125" s="577" t="inlineStr"/>
      <c r="AF125" s="418">
        <f>IF(OR(AE125="",AE125="",AE125=0),"",6.172/(AE125*24))</f>
        <v/>
      </c>
      <c r="AG125" s="251" t="n"/>
      <c r="AH125" s="577" t="inlineStr"/>
      <c r="AI125" s="418">
        <f>IF(OR(AH125="",AH125="",AH125=0),"",6.172/(AH125*24))</f>
        <v/>
      </c>
      <c r="AJ125" s="175">
        <f>IF(AND(ISNUMBER(AB125),ISNUMBER(AG125)),AB125-AG125,"")</f>
        <v/>
      </c>
      <c r="AK125" s="220" t="n"/>
      <c r="AL125" s="220" t="n">
        <v>128</v>
      </c>
      <c r="AM125" s="482" t="n">
        <v>0.3055416666666667</v>
      </c>
      <c r="AN125" s="671">
        <f>IF(OR(AL125="",AM125="",AM125=0),"",AL125*6.172/(AM125*24))</f>
        <v/>
      </c>
      <c r="AO125" s="477">
        <f>IF(AND(AL125=AL124,AM125&lt;&gt;"",AM124&lt;&gt;""),AM125-AM124,"")</f>
        <v/>
      </c>
      <c r="AP125" s="220" t="n"/>
      <c r="AQ125" s="577" t="inlineStr"/>
      <c r="AR125" s="418">
        <f>IF(OR(AQ125="",AQ125="",AQ125=0),"",6.172/(AQ125*24))</f>
        <v/>
      </c>
      <c r="AS125" s="436">
        <f>IF(OR(NOT(ISNUMBER(C125)),NOT(ISNUMBER(AB125))),"",IF(AG125&lt;&gt;"",AG125,AB125)-C125)</f>
        <v/>
      </c>
      <c r="AT125" s="217" t="n"/>
      <c r="AU125" s="223">
        <f>IF($B125="","",TEXT($A125,"yyyymmdd")&amp;"_P"&amp;$C125&amp;"_C"&amp;$F125&amp;"_"&amp;TRIM(RIGHT(SUBSTITUTE(TRIM(SUBSTITUTE($L125,CHAR(160)," "))," ",REPT(" ",60)),60))&amp;IF($P125="","","-"&amp;TRIM(RIGHT(SUBSTITUTE(TRIM(SUBSTITUTE($P125,CHAR(160)," "))," ",REPT(" ",60)),60)))&amp;IF($T125="","","-"&amp;TRIM(RIGHT(SUBSTITUTE(TRIM(SUBSTITUTE($T125,CHAR(160)," "))," ",REPT(" ",60)),60)))&amp;".jpg")</f>
        <v/>
      </c>
    </row>
    <row r="126" ht="42" customHeight="1">
      <c r="A126" s="173" t="n">
        <v>24018</v>
      </c>
      <c r="B126" s="220" t="inlineStr">
        <is>
          <t>Armstrong 500 3 October, 1965</t>
        </is>
      </c>
      <c r="C126" s="220" t="n">
        <v>8</v>
      </c>
      <c r="D126" s="220" t="inlineStr">
        <is>
          <t>C</t>
        </is>
      </c>
      <c r="E126" s="220" t="n">
        <v>5</v>
      </c>
      <c r="F126" s="220" t="n">
        <v>19</v>
      </c>
      <c r="G126" s="220" t="inlineStr">
        <is>
          <t>College Auto Parts</t>
        </is>
      </c>
      <c r="H126" s="220" t="n"/>
      <c r="I126" s="220" t="n"/>
      <c r="J126" s="220" t="inlineStr">
        <is>
          <t>Morris Cooper S</t>
        </is>
      </c>
      <c r="K126" s="220" t="n"/>
      <c r="L126" s="220" t="inlineStr">
        <is>
          <t>Ray Kaleda</t>
        </is>
      </c>
      <c r="M126" s="220" t="inlineStr">
        <is>
          <t>AUS</t>
        </is>
      </c>
      <c r="N126" s="687">
        <f>_xlfn.LET(_xlpm.d,_xlfn.XLOOKUP(L126,'[1]Birth Dates'!$A:$A,'[1]Birth Dates'!$B:$B,"",0),IF(_xlpm.d=0,"",_xlpm.d))</f>
        <v/>
      </c>
      <c r="O126" s="220">
        <f>IF(OR(N126="",A126="",NOT(ISNUMBER(N126)),N126&gt;A126),"",DATEDIF(N126,A126,"Y")&amp;" years, "&amp;DATEDIF(N126,A126,"YM")&amp;" months, "&amp;DATEDIF(N126,A126,"MD")&amp;" days")</f>
        <v/>
      </c>
      <c r="P126" s="220" t="inlineStr">
        <is>
          <t>Graham Moore</t>
        </is>
      </c>
      <c r="Q126" s="220" t="inlineStr">
        <is>
          <t>AUS</t>
        </is>
      </c>
      <c r="R126" s="687">
        <f>_xlfn.LET(_xlpm.d,_xlfn.XLOOKUP(P126,'[1]Birth Dates'!$A:$A,'[1]Birth Dates'!$B:$B,"",0),IF(_xlpm.d=0,"",_xlpm.d))</f>
        <v/>
      </c>
      <c r="S126" s="220">
        <f>IF(OR(R126="",A126="",NOT(ISNUMBER(R126)),R126&gt;A126),"",DATEDIF(R126,A126,"Y")&amp;" years, "&amp;DATEDIF(R126,A126,"YM")&amp;" months, "&amp;DATEDIF(R126,A126,"MD")&amp;" days")</f>
        <v/>
      </c>
      <c r="T126" s="220" t="n"/>
      <c r="U126" s="220" t="n"/>
      <c r="V126" s="687">
        <f>_xlfn.LET(_xlpm.d,_xlfn.XLOOKUP(T126,'[1]Birth Dates'!$A:$A,'[1]Birth Dates'!$B:$B,"",0),IF(_xlpm.d=0,"",_xlpm.d))</f>
        <v/>
      </c>
      <c r="W126" s="220">
        <f>IF(OR(V126="",A126="",NOT(ISNUMBER(V126)),V126&gt;A126),"",DATEDIF(V126,A126,"Y")&amp;" years, "&amp;DATEDIF(V126,A126,"YM")&amp;" months, "&amp;DATEDIF(V126,A126,"MD")&amp;" days")</f>
        <v/>
      </c>
      <c r="X126" s="220" t="n"/>
      <c r="Y126" s="220" t="n"/>
      <c r="Z126" s="220" t="n"/>
      <c r="AA126" s="220" t="n"/>
      <c r="AB126" s="220" t="n"/>
      <c r="AC126" s="220" t="n"/>
      <c r="AD126" s="220" t="n"/>
      <c r="AE126" s="577" t="inlineStr"/>
      <c r="AF126" s="418">
        <f>IF(OR(AE126="",AE126="",AE126=0),"",6.172/(AE126*24))</f>
        <v/>
      </c>
      <c r="AG126" s="251" t="n"/>
      <c r="AH126" s="577" t="inlineStr"/>
      <c r="AI126" s="418">
        <f>IF(OR(AH126="",AH126="",AH126=0),"",6.172/(AH126*24))</f>
        <v/>
      </c>
      <c r="AJ126" s="175">
        <f>IF(AND(ISNUMBER(AB126),ISNUMBER(AG126)),AB126-AG126,"")</f>
        <v/>
      </c>
      <c r="AK126" s="220" t="n"/>
      <c r="AL126" s="220" t="n">
        <v>125</v>
      </c>
      <c r="AM126" s="482" t="n">
        <v>0.3041342592592592</v>
      </c>
      <c r="AN126" s="671">
        <f>IF(OR(AL126="",AM126="",AM126=0),"",AL126*6.172/(AM126*24))</f>
        <v/>
      </c>
      <c r="AO126" s="477">
        <f>IF(AND(AL126=AL125,AM126&lt;&gt;"",AM125&lt;&gt;""),AM126-AM125,"")</f>
        <v/>
      </c>
      <c r="AP126" s="220" t="n"/>
      <c r="AQ126" s="577" t="inlineStr"/>
      <c r="AR126" s="418">
        <f>IF(OR(AQ126="",AQ126="",AQ126=0),"",6.172/(AQ126*24))</f>
        <v/>
      </c>
      <c r="AS126" s="436">
        <f>IF(OR(NOT(ISNUMBER(C126)),NOT(ISNUMBER(AB126))),"",IF(AG126&lt;&gt;"",AG126,AB126)-C126)</f>
        <v/>
      </c>
      <c r="AT126" s="217" t="n"/>
      <c r="AU126" s="223">
        <f>IF($B126="","",TEXT($A126,"yyyymmdd")&amp;"_P"&amp;$C126&amp;"_C"&amp;$F126&amp;"_"&amp;TRIM(RIGHT(SUBSTITUTE(TRIM(SUBSTITUTE($L126,CHAR(160)," "))," ",REPT(" ",60)),60))&amp;IF($P126="","","-"&amp;TRIM(RIGHT(SUBSTITUTE(TRIM(SUBSTITUTE($P126,CHAR(160)," "))," ",REPT(" ",60)),60)))&amp;IF($T126="","","-"&amp;TRIM(RIGHT(SUBSTITUTE(TRIM(SUBSTITUTE($T126,CHAR(160)," "))," ",REPT(" ",60)),60)))&amp;".jpg")</f>
        <v/>
      </c>
    </row>
    <row r="127" ht="42" customHeight="1">
      <c r="A127" s="173" t="n">
        <v>24018</v>
      </c>
      <c r="B127" s="220" t="inlineStr">
        <is>
          <t>Armstrong 500 3 October, 1965</t>
        </is>
      </c>
      <c r="C127" s="220" t="n">
        <v>9</v>
      </c>
      <c r="D127" s="220" t="inlineStr">
        <is>
          <t>C</t>
        </is>
      </c>
      <c r="E127" s="220" t="n">
        <v>6</v>
      </c>
      <c r="F127" s="220" t="n">
        <v>24</v>
      </c>
      <c r="G127" s="220" t="inlineStr">
        <is>
          <t>Killara Motor Garage</t>
        </is>
      </c>
      <c r="H127" s="220" t="n"/>
      <c r="I127" s="220" t="n"/>
      <c r="J127" s="220" t="inlineStr">
        <is>
          <t>Morris Cooper S</t>
        </is>
      </c>
      <c r="K127" s="220" t="n"/>
      <c r="L127" s="220" t="inlineStr">
        <is>
          <t>Greg Cusack</t>
        </is>
      </c>
      <c r="M127" s="220" t="inlineStr">
        <is>
          <t>AUS</t>
        </is>
      </c>
      <c r="N127" s="687">
        <f>_xlfn.LET(_xlpm.d,_xlfn.XLOOKUP(L127,'[1]Birth Dates'!$A:$A,'[1]Birth Dates'!$B:$B,"",0),IF(_xlpm.d=0,"",_xlpm.d))</f>
        <v/>
      </c>
      <c r="O127" s="220">
        <f>IF(OR(N127="",A127="",NOT(ISNUMBER(N127)),N127&gt;A127),"",DATEDIF(N127,A127,"Y")&amp;" years, "&amp;DATEDIF(N127,A127,"YM")&amp;" months, "&amp;DATEDIF(N127,A127,"MD")&amp;" days")</f>
        <v/>
      </c>
      <c r="P127" s="220" t="inlineStr">
        <is>
          <t>Bob Holden</t>
        </is>
      </c>
      <c r="Q127" s="220" t="inlineStr">
        <is>
          <t>AUS</t>
        </is>
      </c>
      <c r="R127" s="687">
        <f>_xlfn.LET(_xlpm.d,_xlfn.XLOOKUP(P127,'[1]Birth Dates'!$A:$A,'[1]Birth Dates'!$B:$B,"",0),IF(_xlpm.d=0,"",_xlpm.d))</f>
        <v/>
      </c>
      <c r="S127" s="220">
        <f>IF(OR(R127="",A127="",NOT(ISNUMBER(R127)),R127&gt;A127),"",DATEDIF(R127,A127,"Y")&amp;" years, "&amp;DATEDIF(R127,A127,"YM")&amp;" months, "&amp;DATEDIF(R127,A127,"MD")&amp;" days")</f>
        <v/>
      </c>
      <c r="T127" s="220" t="n"/>
      <c r="U127" s="220" t="n"/>
      <c r="V127" s="687">
        <f>_xlfn.LET(_xlpm.d,_xlfn.XLOOKUP(T127,'[1]Birth Dates'!$A:$A,'[1]Birth Dates'!$B:$B,"",0),IF(_xlpm.d=0,"",_xlpm.d))</f>
        <v/>
      </c>
      <c r="W127" s="220">
        <f>IF(OR(V127="",A127="",NOT(ISNUMBER(V127)),V127&gt;A127),"",DATEDIF(V127,A127,"Y")&amp;" years, "&amp;DATEDIF(V127,A127,"YM")&amp;" months, "&amp;DATEDIF(V127,A127,"MD")&amp;" days")</f>
        <v/>
      </c>
      <c r="X127" s="220" t="n"/>
      <c r="Y127" s="220" t="n"/>
      <c r="Z127" s="220" t="n"/>
      <c r="AA127" s="220" t="n"/>
      <c r="AB127" s="220" t="n"/>
      <c r="AC127" s="220" t="n"/>
      <c r="AD127" s="220" t="n"/>
      <c r="AE127" s="577" t="inlineStr"/>
      <c r="AF127" s="418">
        <f>IF(OR(AE127="",AE127="",AE127=0),"",6.172/(AE127*24))</f>
        <v/>
      </c>
      <c r="AG127" s="251" t="n"/>
      <c r="AH127" s="577" t="inlineStr"/>
      <c r="AI127" s="418">
        <f>IF(OR(AH127="",AH127="",AH127=0),"",6.172/(AH127*24))</f>
        <v/>
      </c>
      <c r="AJ127" s="175">
        <f>IF(AND(ISNUMBER(AB127),ISNUMBER(AG127)),AB127-AG127,"")</f>
        <v/>
      </c>
      <c r="AK127" s="220" t="n"/>
      <c r="AL127" s="220" t="n">
        <v>125</v>
      </c>
      <c r="AM127" s="482" t="n">
        <v>0.3050625</v>
      </c>
      <c r="AN127" s="671">
        <f>IF(OR(AL127="",AM127="",AM127=0),"",AL127*6.172/(AM127*24))</f>
        <v/>
      </c>
      <c r="AO127" s="477">
        <f>IF(AND(AL127=AL126,AM127&lt;&gt;"",AM126&lt;&gt;""),AM127-AM126,"")</f>
        <v/>
      </c>
      <c r="AP127" s="220" t="n"/>
      <c r="AQ127" s="577" t="inlineStr"/>
      <c r="AR127" s="418">
        <f>IF(OR(AQ127="",AQ127="",AQ127=0),"",6.172/(AQ127*24))</f>
        <v/>
      </c>
      <c r="AS127" s="436">
        <f>IF(OR(NOT(ISNUMBER(C127)),NOT(ISNUMBER(AB127))),"",IF(AG127&lt;&gt;"",AG127,AB127)-C127)</f>
        <v/>
      </c>
      <c r="AT127" s="217" t="n"/>
      <c r="AU127" s="223">
        <f>IF($B127="","",TEXT($A127,"yyyymmdd")&amp;"_P"&amp;$C127&amp;"_C"&amp;$F127&amp;"_"&amp;TRIM(RIGHT(SUBSTITUTE(TRIM(SUBSTITUTE($L127,CHAR(160)," "))," ",REPT(" ",60)),60))&amp;IF($P127="","","-"&amp;TRIM(RIGHT(SUBSTITUTE(TRIM(SUBSTITUTE($P127,CHAR(160)," "))," ",REPT(" ",60)),60)))&amp;IF($T127="","","-"&amp;TRIM(RIGHT(SUBSTITUTE(TRIM(SUBSTITUTE($T127,CHAR(160)," "))," ",REPT(" ",60)),60)))&amp;".jpg")</f>
        <v/>
      </c>
    </row>
    <row r="128" ht="42" customHeight="1">
      <c r="A128" s="173" t="n">
        <v>24018</v>
      </c>
      <c r="B128" s="220" t="inlineStr">
        <is>
          <t>Armstrong 500 3 October, 1965</t>
        </is>
      </c>
      <c r="C128" s="220" t="n">
        <v>10</v>
      </c>
      <c r="D128" s="220" t="inlineStr">
        <is>
          <t>D</t>
        </is>
      </c>
      <c r="E128" s="220" t="n">
        <v>4</v>
      </c>
      <c r="F128" s="220" t="n">
        <v>7</v>
      </c>
      <c r="G128" s="220" t="inlineStr">
        <is>
          <t>Australian Motor Industries Ltd</t>
        </is>
      </c>
      <c r="H128" s="220" t="n"/>
      <c r="I128" s="220" t="n"/>
      <c r="J128" s="220" t="inlineStr">
        <is>
          <t>Triumph 2000</t>
        </is>
      </c>
      <c r="K128" s="220" t="n"/>
      <c r="L128" s="220" t="inlineStr">
        <is>
          <t>Max Stewart</t>
        </is>
      </c>
      <c r="M128" s="220" t="inlineStr">
        <is>
          <t>AUS</t>
        </is>
      </c>
      <c r="N128" s="687">
        <f>_xlfn.LET(_xlpm.d,_xlfn.XLOOKUP(L128,'[1]Birth Dates'!$A:$A,'[1]Birth Dates'!$B:$B,"",0),IF(_xlpm.d=0,"",_xlpm.d))</f>
        <v/>
      </c>
      <c r="O128" s="220">
        <f>IF(OR(N128="",A128="",NOT(ISNUMBER(N128)),N128&gt;A128),"",DATEDIF(N128,A128,"Y")&amp;" years, "&amp;DATEDIF(N128,A128,"YM")&amp;" months, "&amp;DATEDIF(N128,A128,"MD")&amp;" days")</f>
        <v/>
      </c>
      <c r="P128" s="220" t="inlineStr">
        <is>
          <t>Bob Young</t>
        </is>
      </c>
      <c r="Q128" s="220" t="inlineStr">
        <is>
          <t>AUS</t>
        </is>
      </c>
      <c r="R128" s="687">
        <f>_xlfn.LET(_xlpm.d,_xlfn.XLOOKUP(P128,'[1]Birth Dates'!$A:$A,'[1]Birth Dates'!$B:$B,"",0),IF(_xlpm.d=0,"",_xlpm.d))</f>
        <v/>
      </c>
      <c r="S128" s="220">
        <f>IF(OR(R128="",A128="",NOT(ISNUMBER(R128)),R128&gt;A128),"",DATEDIF(R128,A128,"Y")&amp;" years, "&amp;DATEDIF(R128,A128,"YM")&amp;" months, "&amp;DATEDIF(R128,A128,"MD")&amp;" days")</f>
        <v/>
      </c>
      <c r="T128" s="220" t="n"/>
      <c r="U128" s="220" t="n"/>
      <c r="V128" s="687">
        <f>_xlfn.LET(_xlpm.d,_xlfn.XLOOKUP(T128,'[1]Birth Dates'!$A:$A,'[1]Birth Dates'!$B:$B,"",0),IF(_xlpm.d=0,"",_xlpm.d))</f>
        <v/>
      </c>
      <c r="W128" s="220">
        <f>IF(OR(V128="",A128="",NOT(ISNUMBER(V128)),V128&gt;A128),"",DATEDIF(V128,A128,"Y")&amp;" years, "&amp;DATEDIF(V128,A128,"YM")&amp;" months, "&amp;DATEDIF(V128,A128,"MD")&amp;" days")</f>
        <v/>
      </c>
      <c r="X128" s="220" t="n"/>
      <c r="Y128" s="220" t="n"/>
      <c r="Z128" s="220" t="n"/>
      <c r="AA128" s="220" t="n"/>
      <c r="AB128" s="220" t="n"/>
      <c r="AC128" s="220" t="n"/>
      <c r="AD128" s="220" t="n"/>
      <c r="AE128" s="577" t="inlineStr"/>
      <c r="AF128" s="418">
        <f>IF(OR(AE128="",AE128="",AE128=0),"",6.172/(AE128*24))</f>
        <v/>
      </c>
      <c r="AG128" s="251" t="n"/>
      <c r="AH128" s="577" t="inlineStr"/>
      <c r="AI128" s="418">
        <f>IF(OR(AH128="",AH128="",AH128=0),"",6.172/(AH128*24))</f>
        <v/>
      </c>
      <c r="AJ128" s="175">
        <f>IF(AND(ISNUMBER(AB128),ISNUMBER(AG128)),AB128-AG128,"")</f>
        <v/>
      </c>
      <c r="AK128" s="220" t="n"/>
      <c r="AL128" s="220" t="n">
        <v>124</v>
      </c>
      <c r="AM128" s="482" t="n">
        <v>0.3043009259259259</v>
      </c>
      <c r="AN128" s="671">
        <f>IF(OR(AL128="",AM128="",AM128=0),"",AL128*6.172/(AM128*24))</f>
        <v/>
      </c>
      <c r="AO128" s="477">
        <f>IF(AND(AL128=AL127,AM128&lt;&gt;"",AM127&lt;&gt;""),AM128-AM127,"")</f>
        <v/>
      </c>
      <c r="AP128" s="220" t="n"/>
      <c r="AQ128" s="577" t="inlineStr"/>
      <c r="AR128" s="418">
        <f>IF(OR(AQ128="",AQ128="",AQ128=0),"",6.172/(AQ128*24))</f>
        <v/>
      </c>
      <c r="AS128" s="436">
        <f>IF(OR(NOT(ISNUMBER(C128)),NOT(ISNUMBER(AB128))),"",IF(AG128&lt;&gt;"",AG128,AB128)-C128)</f>
        <v/>
      </c>
      <c r="AT128" s="217" t="n"/>
      <c r="AU128" s="223">
        <f>IF($B128="","",TEXT($A128,"yyyymmdd")&amp;"_P"&amp;$C128&amp;"_C"&amp;$F128&amp;"_"&amp;TRIM(RIGHT(SUBSTITUTE(TRIM(SUBSTITUTE($L128,CHAR(160)," "))," ",REPT(" ",60)),60))&amp;IF($P128="","","-"&amp;TRIM(RIGHT(SUBSTITUTE(TRIM(SUBSTITUTE($P128,CHAR(160)," "))," ",REPT(" ",60)),60)))&amp;IF($T128="","","-"&amp;TRIM(RIGHT(SUBSTITUTE(TRIM(SUBSTITUTE($T128,CHAR(160)," "))," ",REPT(" ",60)),60)))&amp;".jpg")</f>
        <v/>
      </c>
    </row>
    <row r="129" ht="42" customHeight="1">
      <c r="A129" s="173" t="n">
        <v>24018</v>
      </c>
      <c r="B129" s="220" t="inlineStr">
        <is>
          <t>Armstrong 500 3 October, 1965</t>
        </is>
      </c>
      <c r="C129" s="220" t="n">
        <v>11</v>
      </c>
      <c r="D129" s="220" t="inlineStr">
        <is>
          <t>C</t>
        </is>
      </c>
      <c r="E129" s="220" t="n">
        <v>7</v>
      </c>
      <c r="F129" s="220" t="n">
        <v>26</v>
      </c>
      <c r="G129" s="220" t="inlineStr">
        <is>
          <t>Ford Motor Company of Australia</t>
        </is>
      </c>
      <c r="H129" s="220" t="n"/>
      <c r="I129" s="220" t="n"/>
      <c r="J129" s="220" t="inlineStr">
        <is>
          <t>Ford Cortina Mk.I GT</t>
        </is>
      </c>
      <c r="K129" s="220" t="n"/>
      <c r="L129" s="220" t="inlineStr">
        <is>
          <t>Barry Arentz</t>
        </is>
      </c>
      <c r="M129" s="220" t="inlineStr">
        <is>
          <t>AUS</t>
        </is>
      </c>
      <c r="N129" s="687">
        <f>_xlfn.LET(_xlpm.d,_xlfn.XLOOKUP(L129,'[1]Birth Dates'!$A:$A,'[1]Birth Dates'!$B:$B,"",0),IF(_xlpm.d=0,"",_xlpm.d))</f>
        <v/>
      </c>
      <c r="O129" s="220">
        <f>IF(OR(N129="",A129="",NOT(ISNUMBER(N129)),N129&gt;A129),"",DATEDIF(N129,A129,"Y")&amp;" years, "&amp;DATEDIF(N129,A129,"YM")&amp;" months, "&amp;DATEDIF(N129,A129,"MD")&amp;" days")</f>
        <v/>
      </c>
      <c r="P129" s="220" t="inlineStr">
        <is>
          <t>Geoff Russell</t>
        </is>
      </c>
      <c r="Q129" s="220" t="inlineStr">
        <is>
          <t>AUS</t>
        </is>
      </c>
      <c r="R129" s="687">
        <f>_xlfn.LET(_xlpm.d,_xlfn.XLOOKUP(P129,'[1]Birth Dates'!$A:$A,'[1]Birth Dates'!$B:$B,"",0),IF(_xlpm.d=0,"",_xlpm.d))</f>
        <v/>
      </c>
      <c r="S129" s="220">
        <f>IF(OR(R129="",A129="",NOT(ISNUMBER(R129)),R129&gt;A129),"",DATEDIF(R129,A129,"Y")&amp;" years, "&amp;DATEDIF(R129,A129,"YM")&amp;" months, "&amp;DATEDIF(R129,A129,"MD")&amp;" days")</f>
        <v/>
      </c>
      <c r="T129" s="220" t="n"/>
      <c r="U129" s="220" t="n"/>
      <c r="V129" s="687">
        <f>_xlfn.LET(_xlpm.d,_xlfn.XLOOKUP(T129,'[1]Birth Dates'!$A:$A,'[1]Birth Dates'!$B:$B,"",0),IF(_xlpm.d=0,"",_xlpm.d))</f>
        <v/>
      </c>
      <c r="W129" s="220">
        <f>IF(OR(V129="",A129="",NOT(ISNUMBER(V129)),V129&gt;A129),"",DATEDIF(V129,A129,"Y")&amp;" years, "&amp;DATEDIF(V129,A129,"YM")&amp;" months, "&amp;DATEDIF(V129,A129,"MD")&amp;" days")</f>
        <v/>
      </c>
      <c r="X129" s="220" t="n"/>
      <c r="Y129" s="220" t="n"/>
      <c r="Z129" s="220" t="n"/>
      <c r="AA129" s="220" t="n"/>
      <c r="AB129" s="220" t="n"/>
      <c r="AC129" s="220" t="n"/>
      <c r="AD129" s="220" t="n"/>
      <c r="AE129" s="577" t="inlineStr"/>
      <c r="AF129" s="418">
        <f>IF(OR(AE129="",AE129="",AE129=0),"",6.172/(AE129*24))</f>
        <v/>
      </c>
      <c r="AG129" s="251" t="n"/>
      <c r="AH129" s="577" t="inlineStr"/>
      <c r="AI129" s="418">
        <f>IF(OR(AH129="",AH129="",AH129=0),"",6.172/(AH129*24))</f>
        <v/>
      </c>
      <c r="AJ129" s="175">
        <f>IF(AND(ISNUMBER(AB129),ISNUMBER(AG129)),AB129-AG129,"")</f>
        <v/>
      </c>
      <c r="AK129" s="220" t="n"/>
      <c r="AL129" s="220" t="n">
        <v>124</v>
      </c>
      <c r="AM129" s="482" t="n">
        <v>0.3044050925925926</v>
      </c>
      <c r="AN129" s="671">
        <f>IF(OR(AL129="",AM129="",AM129=0),"",AL129*6.172/(AM129*24))</f>
        <v/>
      </c>
      <c r="AO129" s="477">
        <f>IF(AND(AL129=AL128,AM129&lt;&gt;"",AM128&lt;&gt;""),AM129-AM128,"")</f>
        <v/>
      </c>
      <c r="AP129" s="220" t="n"/>
      <c r="AQ129" s="577" t="inlineStr"/>
      <c r="AR129" s="418">
        <f>IF(OR(AQ129="",AQ129="",AQ129=0),"",6.172/(AQ129*24))</f>
        <v/>
      </c>
      <c r="AS129" s="436">
        <f>IF(OR(NOT(ISNUMBER(C129)),NOT(ISNUMBER(AB129))),"",IF(AG129&lt;&gt;"",AG129,AB129)-C129)</f>
        <v/>
      </c>
      <c r="AT129" s="217" t="n"/>
      <c r="AU129" s="223">
        <f>IF($B129="","",TEXT($A129,"yyyymmdd")&amp;"_P"&amp;$C129&amp;"_C"&amp;$F129&amp;"_"&amp;TRIM(RIGHT(SUBSTITUTE(TRIM(SUBSTITUTE($L129,CHAR(160)," "))," ",REPT(" ",60)),60))&amp;IF($P129="","","-"&amp;TRIM(RIGHT(SUBSTITUTE(TRIM(SUBSTITUTE($P129,CHAR(160)," "))," ",REPT(" ",60)),60)))&amp;IF($T129="","","-"&amp;TRIM(RIGHT(SUBSTITUTE(TRIM(SUBSTITUTE($T129,CHAR(160)," "))," ",REPT(" ",60)),60)))&amp;".jpg")</f>
        <v/>
      </c>
    </row>
    <row r="130" ht="42" customHeight="1">
      <c r="A130" s="173" t="n">
        <v>24018</v>
      </c>
      <c r="B130" s="220" t="inlineStr">
        <is>
          <t>Armstrong 500 3 October, 1965</t>
        </is>
      </c>
      <c r="C130" s="220" t="n">
        <v>12</v>
      </c>
      <c r="D130" s="220" t="inlineStr">
        <is>
          <t>D</t>
        </is>
      </c>
      <c r="E130" s="220" t="n">
        <v>5</v>
      </c>
      <c r="F130" s="220" t="n">
        <v>3</v>
      </c>
      <c r="G130" s="220" t="inlineStr">
        <is>
          <t>British &amp; Continental Cars P/L</t>
        </is>
      </c>
      <c r="H130" s="220" t="n"/>
      <c r="I130" s="220" t="n"/>
      <c r="J130" s="220" t="inlineStr">
        <is>
          <t>Volvo 122S</t>
        </is>
      </c>
      <c r="K130" s="220" t="n"/>
      <c r="L130" s="220" t="inlineStr">
        <is>
          <t>Bill Ford</t>
        </is>
      </c>
      <c r="M130" s="220" t="inlineStr">
        <is>
          <t>AUS</t>
        </is>
      </c>
      <c r="N130" s="687">
        <f>_xlfn.LET(_xlpm.d,_xlfn.XLOOKUP(L130,'[1]Birth Dates'!$A:$A,'[1]Birth Dates'!$B:$B,"",0),IF(_xlpm.d=0,"",_xlpm.d))</f>
        <v/>
      </c>
      <c r="O130" s="220">
        <f>IF(OR(N130="",A130="",NOT(ISNUMBER(N130)),N130&gt;A130),"",DATEDIF(N130,A130,"Y")&amp;" years, "&amp;DATEDIF(N130,A130,"YM")&amp;" months, "&amp;DATEDIF(N130,A130,"MD")&amp;" days")</f>
        <v/>
      </c>
      <c r="P130" s="220" t="inlineStr">
        <is>
          <t>Des West</t>
        </is>
      </c>
      <c r="Q130" s="220" t="inlineStr">
        <is>
          <t>AUS</t>
        </is>
      </c>
      <c r="R130" s="687">
        <f>_xlfn.LET(_xlpm.d,_xlfn.XLOOKUP(P130,'[1]Birth Dates'!$A:$A,'[1]Birth Dates'!$B:$B,"",0),IF(_xlpm.d=0,"",_xlpm.d))</f>
        <v/>
      </c>
      <c r="S130" s="220">
        <f>IF(OR(R130="",A130="",NOT(ISNUMBER(R130)),R130&gt;A130),"",DATEDIF(R130,A130,"Y")&amp;" years, "&amp;DATEDIF(R130,A130,"YM")&amp;" months, "&amp;DATEDIF(R130,A130,"MD")&amp;" days")</f>
        <v/>
      </c>
      <c r="T130" s="220" t="n"/>
      <c r="U130" s="220" t="n"/>
      <c r="V130" s="687">
        <f>_xlfn.LET(_xlpm.d,_xlfn.XLOOKUP(T130,'[1]Birth Dates'!$A:$A,'[1]Birth Dates'!$B:$B,"",0),IF(_xlpm.d=0,"",_xlpm.d))</f>
        <v/>
      </c>
      <c r="W130" s="220">
        <f>IF(OR(V130="",A130="",NOT(ISNUMBER(V130)),V130&gt;A130),"",DATEDIF(V130,A130,"Y")&amp;" years, "&amp;DATEDIF(V130,A130,"YM")&amp;" months, "&amp;DATEDIF(V130,A130,"MD")&amp;" days")</f>
        <v/>
      </c>
      <c r="X130" s="220" t="n"/>
      <c r="Y130" s="220" t="n"/>
      <c r="Z130" s="220" t="n"/>
      <c r="AA130" s="220" t="n"/>
      <c r="AB130" s="220" t="n"/>
      <c r="AC130" s="220" t="n"/>
      <c r="AD130" s="220" t="n"/>
      <c r="AE130" s="577" t="inlineStr"/>
      <c r="AF130" s="418">
        <f>IF(OR(AE130="",AE130="",AE130=0),"",6.172/(AE130*24))</f>
        <v/>
      </c>
      <c r="AG130" s="251" t="n"/>
      <c r="AH130" s="577" t="inlineStr"/>
      <c r="AI130" s="418">
        <f>IF(OR(AH130="",AH130="",AH130=0),"",6.172/(AH130*24))</f>
        <v/>
      </c>
      <c r="AJ130" s="175">
        <f>IF(AND(ISNUMBER(AB130),ISNUMBER(AG130)),AB130-AG130,"")</f>
        <v/>
      </c>
      <c r="AK130" s="220" t="n"/>
      <c r="AL130" s="220" t="n">
        <v>121</v>
      </c>
      <c r="AM130" s="482" t="n">
        <v>0.3039918981481481</v>
      </c>
      <c r="AN130" s="671">
        <f>IF(OR(AL130="",AM130="",AM130=0),"",AL130*6.172/(AM130*24))</f>
        <v/>
      </c>
      <c r="AO130" s="477">
        <f>IF(AND(AL130=AL129,AM130&lt;&gt;"",AM129&lt;&gt;""),AM130-AM129,"")</f>
        <v/>
      </c>
      <c r="AP130" s="220" t="n"/>
      <c r="AQ130" s="577" t="inlineStr"/>
      <c r="AR130" s="418">
        <f>IF(OR(AQ130="",AQ130="",AQ130=0),"",6.172/(AQ130*24))</f>
        <v/>
      </c>
      <c r="AS130" s="436">
        <f>IF(OR(NOT(ISNUMBER(C130)),NOT(ISNUMBER(AB130))),"",IF(AG130&lt;&gt;"",AG130,AB130)-C130)</f>
        <v/>
      </c>
      <c r="AT130" s="217" t="n"/>
      <c r="AU130" s="223">
        <f>IF($B130="","",TEXT($A130,"yyyymmdd")&amp;"_P"&amp;$C130&amp;"_C"&amp;$F130&amp;"_"&amp;TRIM(RIGHT(SUBSTITUTE(TRIM(SUBSTITUTE($L130,CHAR(160)," "))," ",REPT(" ",60)),60))&amp;IF($P130="","","-"&amp;TRIM(RIGHT(SUBSTITUTE(TRIM(SUBSTITUTE($P130,CHAR(160)," "))," ",REPT(" ",60)),60)))&amp;IF($T130="","","-"&amp;TRIM(RIGHT(SUBSTITUTE(TRIM(SUBSTITUTE($T130,CHAR(160)," "))," ",REPT(" ",60)),60)))&amp;".jpg")</f>
        <v/>
      </c>
    </row>
    <row r="131" ht="42" customHeight="1">
      <c r="A131" s="173" t="n">
        <v>24018</v>
      </c>
      <c r="B131" s="220" t="inlineStr">
        <is>
          <t>Armstrong 500 3 October, 1965</t>
        </is>
      </c>
      <c r="C131" s="220" t="n">
        <v>13</v>
      </c>
      <c r="D131" s="220" t="inlineStr">
        <is>
          <t>D</t>
        </is>
      </c>
      <c r="E131" s="220" t="n">
        <v>6</v>
      </c>
      <c r="F131" s="220" t="n">
        <v>2</v>
      </c>
      <c r="G131" s="220" t="inlineStr">
        <is>
          <t>Continental &amp; General Distributors Pty Ltd</t>
        </is>
      </c>
      <c r="H131" s="220" t="n"/>
      <c r="I131" s="220" t="n"/>
      <c r="J131" s="220" t="inlineStr">
        <is>
          <t>Studebaker Lark</t>
        </is>
      </c>
      <c r="K131" s="220" t="n"/>
      <c r="L131" s="220" t="inlineStr">
        <is>
          <t>Fred Sutherland</t>
        </is>
      </c>
      <c r="M131" s="220" t="inlineStr">
        <is>
          <t>AUS</t>
        </is>
      </c>
      <c r="N131" s="687">
        <f>_xlfn.LET(_xlpm.d,_xlfn.XLOOKUP(L131,'[1]Birth Dates'!$A:$A,'[1]Birth Dates'!$B:$B,"",0),IF(_xlpm.d=0,"",_xlpm.d))</f>
        <v/>
      </c>
      <c r="O131" s="220">
        <f>IF(OR(N131="",A131="",NOT(ISNUMBER(N131)),N131&gt;A131),"",DATEDIF(N131,A131,"Y")&amp;" years, "&amp;DATEDIF(N131,A131,"YM")&amp;" months, "&amp;DATEDIF(N131,A131,"MD")&amp;" days")</f>
        <v/>
      </c>
      <c r="P131" s="220" t="inlineStr">
        <is>
          <t>Allan Mottram</t>
        </is>
      </c>
      <c r="Q131" s="220" t="inlineStr">
        <is>
          <t>AUS</t>
        </is>
      </c>
      <c r="R131" s="687">
        <f>_xlfn.LET(_xlpm.d,_xlfn.XLOOKUP(P131,'[1]Birth Dates'!$A:$A,'[1]Birth Dates'!$B:$B,"",0),IF(_xlpm.d=0,"",_xlpm.d))</f>
        <v/>
      </c>
      <c r="S131" s="220">
        <f>IF(OR(R131="",A131="",NOT(ISNUMBER(R131)),R131&gt;A131),"",DATEDIF(R131,A131,"Y")&amp;" years, "&amp;DATEDIF(R131,A131,"YM")&amp;" months, "&amp;DATEDIF(R131,A131,"MD")&amp;" days")</f>
        <v/>
      </c>
      <c r="T131" s="220" t="n"/>
      <c r="U131" s="220" t="n"/>
      <c r="V131" s="687">
        <f>_xlfn.LET(_xlpm.d,_xlfn.XLOOKUP(T131,'[1]Birth Dates'!$A:$A,'[1]Birth Dates'!$B:$B,"",0),IF(_xlpm.d=0,"",_xlpm.d))</f>
        <v/>
      </c>
      <c r="W131" s="220">
        <f>IF(OR(V131="",A131="",NOT(ISNUMBER(V131)),V131&gt;A131),"",DATEDIF(V131,A131,"Y")&amp;" years, "&amp;DATEDIF(V131,A131,"YM")&amp;" months, "&amp;DATEDIF(V131,A131,"MD")&amp;" days")</f>
        <v/>
      </c>
      <c r="X131" s="220" t="n"/>
      <c r="Y131" s="220" t="n"/>
      <c r="Z131" s="220" t="n"/>
      <c r="AA131" s="220" t="n"/>
      <c r="AB131" s="220" t="n"/>
      <c r="AC131" s="220" t="n"/>
      <c r="AD131" s="220" t="n"/>
      <c r="AE131" s="577" t="inlineStr"/>
      <c r="AF131" s="418">
        <f>IF(OR(AE131="",AE131="",AE131=0),"",6.172/(AE131*24))</f>
        <v/>
      </c>
      <c r="AG131" s="251" t="n"/>
      <c r="AH131" s="577" t="inlineStr"/>
      <c r="AI131" s="418">
        <f>IF(OR(AH131="",AH131="",AH131=0),"",6.172/(AH131*24))</f>
        <v/>
      </c>
      <c r="AJ131" s="175">
        <f>IF(AND(ISNUMBER(AB131),ISNUMBER(AG131)),AB131-AG131,"")</f>
        <v/>
      </c>
      <c r="AK131" s="220" t="n"/>
      <c r="AL131" s="220" t="n">
        <v>120</v>
      </c>
      <c r="AM131" s="482" t="n">
        <v>0.3036759259259259</v>
      </c>
      <c r="AN131" s="671">
        <f>IF(OR(AL131="",AM131="",AM131=0),"",AL131*6.172/(AM131*24))</f>
        <v/>
      </c>
      <c r="AO131" s="477">
        <f>IF(AND(AL131=AL130,AM131&lt;&gt;"",AM130&lt;&gt;""),AM131-AM130,"")</f>
        <v/>
      </c>
      <c r="AP131" s="220" t="n"/>
      <c r="AQ131" s="577" t="inlineStr"/>
      <c r="AR131" s="418">
        <f>IF(OR(AQ131="",AQ131="",AQ131=0),"",6.172/(AQ131*24))</f>
        <v/>
      </c>
      <c r="AS131" s="436">
        <f>IF(OR(NOT(ISNUMBER(C131)),NOT(ISNUMBER(AB131))),"",IF(AG131&lt;&gt;"",AG131,AB131)-C131)</f>
        <v/>
      </c>
      <c r="AT131" s="217" t="n"/>
      <c r="AU131" s="223">
        <f>IF($B131="","",TEXT($A131,"yyyymmdd")&amp;"_P"&amp;$C131&amp;"_C"&amp;$F131&amp;"_"&amp;TRIM(RIGHT(SUBSTITUTE(TRIM(SUBSTITUTE($L131,CHAR(160)," "))," ",REPT(" ",60)),60))&amp;IF($P131="","","-"&amp;TRIM(RIGHT(SUBSTITUTE(TRIM(SUBSTITUTE($P131,CHAR(160)," "))," ",REPT(" ",60)),60)))&amp;IF($T131="","","-"&amp;TRIM(RIGHT(SUBSTITUTE(TRIM(SUBSTITUTE($T131,CHAR(160)," "))," ",REPT(" ",60)),60)))&amp;".jpg")</f>
        <v/>
      </c>
    </row>
    <row r="132" ht="42" customHeight="1">
      <c r="A132" s="173" t="n">
        <v>24018</v>
      </c>
      <c r="B132" s="220" t="inlineStr">
        <is>
          <t>Armstrong 500 3 October, 1965</t>
        </is>
      </c>
      <c r="C132" s="220" t="n">
        <v>14</v>
      </c>
      <c r="D132" s="220" t="inlineStr">
        <is>
          <t>A</t>
        </is>
      </c>
      <c r="E132" s="220" t="n">
        <v>1</v>
      </c>
      <c r="F132" s="220" t="n">
        <v>45</v>
      </c>
      <c r="G132" s="220" t="inlineStr">
        <is>
          <t>Ford Motor Company of Australia</t>
        </is>
      </c>
      <c r="H132" s="220" t="n"/>
      <c r="I132" s="220" t="n"/>
      <c r="J132" s="220" t="inlineStr">
        <is>
          <t>Ford Cortina Mk.I 220</t>
        </is>
      </c>
      <c r="K132" s="220" t="n"/>
      <c r="L132" s="220" t="inlineStr">
        <is>
          <t>Harry Firth</t>
        </is>
      </c>
      <c r="M132" s="220" t="inlineStr">
        <is>
          <t>AUS</t>
        </is>
      </c>
      <c r="N132" s="687">
        <f>_xlfn.LET(_xlpm.d,_xlfn.XLOOKUP(L132,'[1]Birth Dates'!$A:$A,'[1]Birth Dates'!$B:$B,"",0),IF(_xlpm.d=0,"",_xlpm.d))</f>
        <v/>
      </c>
      <c r="O132" s="220">
        <f>IF(OR(N132="",A132="",NOT(ISNUMBER(N132)),N132&gt;A132),"",DATEDIF(N132,A132,"Y")&amp;" years, "&amp;DATEDIF(N132,A132,"YM")&amp;" months, "&amp;DATEDIF(N132,A132,"MD")&amp;" days")</f>
        <v/>
      </c>
      <c r="P132" s="220" t="inlineStr">
        <is>
          <t>John Reaburn</t>
        </is>
      </c>
      <c r="Q132" s="220" t="inlineStr">
        <is>
          <t>AUS</t>
        </is>
      </c>
      <c r="R132" s="687">
        <f>_xlfn.LET(_xlpm.d,_xlfn.XLOOKUP(P132,'[1]Birth Dates'!$A:$A,'[1]Birth Dates'!$B:$B,"",0),IF(_xlpm.d=0,"",_xlpm.d))</f>
        <v/>
      </c>
      <c r="S132" s="220">
        <f>IF(OR(R132="",A132="",NOT(ISNUMBER(R132)),R132&gt;A132),"",DATEDIF(R132,A132,"Y")&amp;" years, "&amp;DATEDIF(R132,A132,"YM")&amp;" months, "&amp;DATEDIF(R132,A132,"MD")&amp;" days")</f>
        <v/>
      </c>
      <c r="T132" s="220" t="n"/>
      <c r="U132" s="220" t="n"/>
      <c r="V132" s="687">
        <f>_xlfn.LET(_xlpm.d,_xlfn.XLOOKUP(T132,'[1]Birth Dates'!$A:$A,'[1]Birth Dates'!$B:$B,"",0),IF(_xlpm.d=0,"",_xlpm.d))</f>
        <v/>
      </c>
      <c r="W132" s="220">
        <f>IF(OR(V132="",A132="",NOT(ISNUMBER(V132)),V132&gt;A132),"",DATEDIF(V132,A132,"Y")&amp;" years, "&amp;DATEDIF(V132,A132,"YM")&amp;" months, "&amp;DATEDIF(V132,A132,"MD")&amp;" days")</f>
        <v/>
      </c>
      <c r="X132" s="220" t="n"/>
      <c r="Y132" s="220" t="n"/>
      <c r="Z132" s="220" t="n"/>
      <c r="AA132" s="220" t="n"/>
      <c r="AB132" s="220" t="n"/>
      <c r="AC132" s="220" t="n"/>
      <c r="AD132" s="220" t="n"/>
      <c r="AE132" s="577" t="inlineStr"/>
      <c r="AF132" s="418">
        <f>IF(OR(AE132="",AE132="",AE132=0),"",6.172/(AE132*24))</f>
        <v/>
      </c>
      <c r="AG132" s="251" t="n"/>
      <c r="AH132" s="577" t="inlineStr"/>
      <c r="AI132" s="418">
        <f>IF(OR(AH132="",AH132="",AH132=0),"",6.172/(AH132*24))</f>
        <v/>
      </c>
      <c r="AJ132" s="175">
        <f>IF(AND(ISNUMBER(AB132),ISNUMBER(AG132)),AB132-AG132,"")</f>
        <v/>
      </c>
      <c r="AK132" s="220" t="n"/>
      <c r="AL132" s="220" t="n">
        <v>119</v>
      </c>
      <c r="AM132" s="482" t="n">
        <v>0.3048634259259259</v>
      </c>
      <c r="AN132" s="671">
        <f>IF(OR(AL132="",AM132="",AM132=0),"",AL132*6.172/(AM132*24))</f>
        <v/>
      </c>
      <c r="AO132" s="477">
        <f>IF(AND(AL132=AL131,AM132&lt;&gt;"",AM131&lt;&gt;""),AM132-AM131,"")</f>
        <v/>
      </c>
      <c r="AP132" s="220" t="n"/>
      <c r="AQ132" s="577" t="inlineStr"/>
      <c r="AR132" s="418">
        <f>IF(OR(AQ132="",AQ132="",AQ132=0),"",6.172/(AQ132*24))</f>
        <v/>
      </c>
      <c r="AS132" s="436">
        <f>IF(OR(NOT(ISNUMBER(C132)),NOT(ISNUMBER(AB132))),"",IF(AG132&lt;&gt;"",AG132,AB132)-C132)</f>
        <v/>
      </c>
      <c r="AT132" s="217" t="n"/>
      <c r="AU132" s="223">
        <f>IF($B132="","",TEXT($A132,"yyyymmdd")&amp;"_P"&amp;$C132&amp;"_C"&amp;$F132&amp;"_"&amp;TRIM(RIGHT(SUBSTITUTE(TRIM(SUBSTITUTE($L132,CHAR(160)," "))," ",REPT(" ",60)),60))&amp;IF($P132="","","-"&amp;TRIM(RIGHT(SUBSTITUTE(TRIM(SUBSTITUTE($P132,CHAR(160)," "))," ",REPT(" ",60)),60)))&amp;IF($T132="","","-"&amp;TRIM(RIGHT(SUBSTITUTE(TRIM(SUBSTITUTE($T132,CHAR(160)," "))," ",REPT(" ",60)),60)))&amp;".jpg")</f>
        <v/>
      </c>
    </row>
    <row r="133" ht="42" customHeight="1">
      <c r="A133" s="173" t="n">
        <v>24018</v>
      </c>
      <c r="B133" s="220" t="inlineStr">
        <is>
          <t>Armstrong 500 3 October, 1965</t>
        </is>
      </c>
      <c r="C133" s="220" t="n">
        <v>15</v>
      </c>
      <c r="D133" s="220" t="inlineStr">
        <is>
          <t>A</t>
        </is>
      </c>
      <c r="E133" s="220" t="n">
        <v>2</v>
      </c>
      <c r="F133" s="220" t="n">
        <v>54</v>
      </c>
      <c r="G133" s="220" t="inlineStr">
        <is>
          <t>Ray Morris Motors Pty Ltd</t>
        </is>
      </c>
      <c r="H133" s="220" t="n"/>
      <c r="I133" s="220" t="n"/>
      <c r="J133" s="220" t="inlineStr">
        <is>
          <t>Ford Cortina Mk.I 220</t>
        </is>
      </c>
      <c r="K133" s="220" t="n"/>
      <c r="L133" s="220" t="inlineStr">
        <is>
          <t>Bruce Maher</t>
        </is>
      </c>
      <c r="M133" s="220" t="inlineStr">
        <is>
          <t>AUS</t>
        </is>
      </c>
      <c r="N133" s="687">
        <f>_xlfn.LET(_xlpm.d,_xlfn.XLOOKUP(L133,'[1]Birth Dates'!$A:$A,'[1]Birth Dates'!$B:$B,"",0),IF(_xlpm.d=0,"",_xlpm.d))</f>
        <v/>
      </c>
      <c r="O133" s="220">
        <f>IF(OR(N133="",A133="",NOT(ISNUMBER(N133)),N133&gt;A133),"",DATEDIF(N133,A133,"Y")&amp;" years, "&amp;DATEDIF(N133,A133,"YM")&amp;" months, "&amp;DATEDIF(N133,A133,"MD")&amp;" days")</f>
        <v/>
      </c>
      <c r="P133" s="220" t="inlineStr">
        <is>
          <t>Ray Morris</t>
        </is>
      </c>
      <c r="Q133" s="220" t="inlineStr">
        <is>
          <t>AUS</t>
        </is>
      </c>
      <c r="R133" s="687">
        <f>_xlfn.LET(_xlpm.d,_xlfn.XLOOKUP(P133,'[1]Birth Dates'!$A:$A,'[1]Birth Dates'!$B:$B,"",0),IF(_xlpm.d=0,"",_xlpm.d))</f>
        <v/>
      </c>
      <c r="S133" s="220">
        <f>IF(OR(R133="",A133="",NOT(ISNUMBER(R133)),R133&gt;A133),"",DATEDIF(R133,A133,"Y")&amp;" years, "&amp;DATEDIF(R133,A133,"YM")&amp;" months, "&amp;DATEDIF(R133,A133,"MD")&amp;" days")</f>
        <v/>
      </c>
      <c r="T133" s="220" t="n"/>
      <c r="U133" s="220" t="n"/>
      <c r="V133" s="687">
        <f>_xlfn.LET(_xlpm.d,_xlfn.XLOOKUP(T133,'[1]Birth Dates'!$A:$A,'[1]Birth Dates'!$B:$B,"",0),IF(_xlpm.d=0,"",_xlpm.d))</f>
        <v/>
      </c>
      <c r="W133" s="220">
        <f>IF(OR(V133="",A133="",NOT(ISNUMBER(V133)),V133&gt;A133),"",DATEDIF(V133,A133,"Y")&amp;" years, "&amp;DATEDIF(V133,A133,"YM")&amp;" months, "&amp;DATEDIF(V133,A133,"MD")&amp;" days")</f>
        <v/>
      </c>
      <c r="X133" s="220" t="n"/>
      <c r="Y133" s="220" t="n"/>
      <c r="Z133" s="220" t="n"/>
      <c r="AA133" s="220" t="n"/>
      <c r="AB133" s="220" t="n"/>
      <c r="AC133" s="220" t="n"/>
      <c r="AD133" s="220" t="n"/>
      <c r="AE133" s="577" t="inlineStr"/>
      <c r="AF133" s="418">
        <f>IF(OR(AE133="",AE133="",AE133=0),"",6.172/(AE133*24))</f>
        <v/>
      </c>
      <c r="AG133" s="251" t="n"/>
      <c r="AH133" s="577" t="inlineStr"/>
      <c r="AI133" s="418">
        <f>IF(OR(AH133="",AH133="",AH133=0),"",6.172/(AH133*24))</f>
        <v/>
      </c>
      <c r="AJ133" s="175">
        <f>IF(AND(ISNUMBER(AB133),ISNUMBER(AG133)),AB133-AG133,"")</f>
        <v/>
      </c>
      <c r="AK133" s="220" t="n"/>
      <c r="AL133" s="220" t="n">
        <v>119</v>
      </c>
      <c r="AM133" s="482" t="n">
        <v>0.3050532407407407</v>
      </c>
      <c r="AN133" s="671">
        <f>IF(OR(AL133="",AM133="",AM133=0),"",AL133*6.172/(AM133*24))</f>
        <v/>
      </c>
      <c r="AO133" s="477">
        <f>IF(AND(AL133=AL132,AM133&lt;&gt;"",AM132&lt;&gt;""),AM133-AM132,"")</f>
        <v/>
      </c>
      <c r="AP133" s="220" t="n"/>
      <c r="AQ133" s="577" t="inlineStr"/>
      <c r="AR133" s="418">
        <f>IF(OR(AQ133="",AQ133="",AQ133=0),"",6.172/(AQ133*24))</f>
        <v/>
      </c>
      <c r="AS133" s="436">
        <f>IF(OR(NOT(ISNUMBER(C133)),NOT(ISNUMBER(AB133))),"",IF(AG133&lt;&gt;"",AG133,AB133)-C133)</f>
        <v/>
      </c>
      <c r="AT133" s="217" t="n"/>
      <c r="AU133" s="223">
        <f>IF($B133="","",TEXT($A133,"yyyymmdd")&amp;"_P"&amp;$C133&amp;"_C"&amp;$F133&amp;"_"&amp;TRIM(RIGHT(SUBSTITUTE(TRIM(SUBSTITUTE($L133,CHAR(160)," "))," ",REPT(" ",60)),60))&amp;IF($P133="","","-"&amp;TRIM(RIGHT(SUBSTITUTE(TRIM(SUBSTITUTE($P133,CHAR(160)," "))," ",REPT(" ",60)),60)))&amp;IF($T133="","","-"&amp;TRIM(RIGHT(SUBSTITUTE(TRIM(SUBSTITUTE($T133,CHAR(160)," "))," ",REPT(" ",60)),60)))&amp;".jpg")</f>
        <v/>
      </c>
    </row>
    <row r="134" ht="42" customHeight="1">
      <c r="A134" s="173" t="n">
        <v>24018</v>
      </c>
      <c r="B134" s="220" t="inlineStr">
        <is>
          <t>Armstrong 500 3 October, 1965</t>
        </is>
      </c>
      <c r="C134" s="220" t="n">
        <v>16</v>
      </c>
      <c r="D134" s="220" t="inlineStr">
        <is>
          <t>D</t>
        </is>
      </c>
      <c r="E134" s="220" t="n">
        <v>7</v>
      </c>
      <c r="F134" s="220" t="n">
        <v>5</v>
      </c>
      <c r="G134" s="220" t="inlineStr">
        <is>
          <t>British &amp; Continental Cars P/L</t>
        </is>
      </c>
      <c r="H134" s="220" t="n"/>
      <c r="I134" s="220" t="n"/>
      <c r="J134" s="220" t="inlineStr">
        <is>
          <t>Volvo 122S</t>
        </is>
      </c>
      <c r="K134" s="220" t="n"/>
      <c r="L134" s="220" t="inlineStr">
        <is>
          <t>Graham Ward</t>
        </is>
      </c>
      <c r="M134" s="220" t="inlineStr">
        <is>
          <t>AUS</t>
        </is>
      </c>
      <c r="N134" s="687">
        <f>_xlfn.LET(_xlpm.d,_xlfn.XLOOKUP(L134,'[1]Birth Dates'!$A:$A,'[1]Birth Dates'!$B:$B,"",0),IF(_xlpm.d=0,"",_xlpm.d))</f>
        <v/>
      </c>
      <c r="O134" s="220">
        <f>IF(OR(N134="",A134="",NOT(ISNUMBER(N134)),N134&gt;A134),"",DATEDIF(N134,A134,"Y")&amp;" years, "&amp;DATEDIF(N134,A134,"YM")&amp;" months, "&amp;DATEDIF(N134,A134,"MD")&amp;" days")</f>
        <v/>
      </c>
      <c r="P134" s="220" t="inlineStr">
        <is>
          <t>Barry Collerson</t>
        </is>
      </c>
      <c r="Q134" s="220" t="inlineStr">
        <is>
          <t>AUS</t>
        </is>
      </c>
      <c r="R134" s="687">
        <f>_xlfn.LET(_xlpm.d,_xlfn.XLOOKUP(P134,'[1]Birth Dates'!$A:$A,'[1]Birth Dates'!$B:$B,"",0),IF(_xlpm.d=0,"",_xlpm.d))</f>
        <v/>
      </c>
      <c r="S134" s="220">
        <f>IF(OR(R134="",A134="",NOT(ISNUMBER(R134)),R134&gt;A134),"",DATEDIF(R134,A134,"Y")&amp;" years, "&amp;DATEDIF(R134,A134,"YM")&amp;" months, "&amp;DATEDIF(R134,A134,"MD")&amp;" days")</f>
        <v/>
      </c>
      <c r="T134" s="220" t="n"/>
      <c r="U134" s="220" t="n"/>
      <c r="V134" s="687">
        <f>_xlfn.LET(_xlpm.d,_xlfn.XLOOKUP(T134,'[1]Birth Dates'!$A:$A,'[1]Birth Dates'!$B:$B,"",0),IF(_xlpm.d=0,"",_xlpm.d))</f>
        <v/>
      </c>
      <c r="W134" s="220">
        <f>IF(OR(V134="",A134="",NOT(ISNUMBER(V134)),V134&gt;A134),"",DATEDIF(V134,A134,"Y")&amp;" years, "&amp;DATEDIF(V134,A134,"YM")&amp;" months, "&amp;DATEDIF(V134,A134,"MD")&amp;" days")</f>
        <v/>
      </c>
      <c r="X134" s="220" t="n"/>
      <c r="Y134" s="220" t="n"/>
      <c r="Z134" s="220" t="n"/>
      <c r="AA134" s="220" t="n"/>
      <c r="AB134" s="220" t="n"/>
      <c r="AC134" s="220" t="n"/>
      <c r="AD134" s="220" t="n"/>
      <c r="AE134" s="577" t="inlineStr"/>
      <c r="AF134" s="418">
        <f>IF(OR(AE134="",AE134="",AE134=0),"",6.172/(AE134*24))</f>
        <v/>
      </c>
      <c r="AG134" s="251" t="n"/>
      <c r="AH134" s="577" t="inlineStr"/>
      <c r="AI134" s="418">
        <f>IF(OR(AH134="",AH134="",AH134=0),"",6.172/(AH134*24))</f>
        <v/>
      </c>
      <c r="AJ134" s="175">
        <f>IF(AND(ISNUMBER(AB134),ISNUMBER(AG134)),AB134-AG134,"")</f>
        <v/>
      </c>
      <c r="AK134" s="220" t="n"/>
      <c r="AL134" s="220" t="n">
        <v>118</v>
      </c>
      <c r="AM134" s="482" t="n">
        <v>0.3040798611111111</v>
      </c>
      <c r="AN134" s="671">
        <f>IF(OR(AL134="",AM134="",AM134=0),"",AL134*6.172/(AM134*24))</f>
        <v/>
      </c>
      <c r="AO134" s="477">
        <f>IF(AND(AL134=AL133,AM134&lt;&gt;"",AM133&lt;&gt;""),AM134-AM133,"")</f>
        <v/>
      </c>
      <c r="AP134" s="220" t="n"/>
      <c r="AQ134" s="577" t="inlineStr"/>
      <c r="AR134" s="418">
        <f>IF(OR(AQ134="",AQ134="",AQ134=0),"",6.172/(AQ134*24))</f>
        <v/>
      </c>
      <c r="AS134" s="436">
        <f>IF(OR(NOT(ISNUMBER(C134)),NOT(ISNUMBER(AB134))),"",IF(AG134&lt;&gt;"",AG134,AB134)-C134)</f>
        <v/>
      </c>
      <c r="AT134" s="217" t="n"/>
      <c r="AU134" s="223">
        <f>IF($B134="","",TEXT($A134,"yyyymmdd")&amp;"_P"&amp;$C134&amp;"_C"&amp;$F134&amp;"_"&amp;TRIM(RIGHT(SUBSTITUTE(TRIM(SUBSTITUTE($L134,CHAR(160)," "))," ",REPT(" ",60)),60))&amp;IF($P134="","","-"&amp;TRIM(RIGHT(SUBSTITUTE(TRIM(SUBSTITUTE($P134,CHAR(160)," "))," ",REPT(" ",60)),60)))&amp;IF($T134="","","-"&amp;TRIM(RIGHT(SUBSTITUTE(TRIM(SUBSTITUTE($T134,CHAR(160)," "))," ",REPT(" ",60)),60)))&amp;".jpg")</f>
        <v/>
      </c>
    </row>
    <row r="135" ht="42" customHeight="1">
      <c r="A135" s="173" t="n">
        <v>24018</v>
      </c>
      <c r="B135" s="220" t="inlineStr">
        <is>
          <t>Armstrong 500 3 October, 1965</t>
        </is>
      </c>
      <c r="C135" s="220" t="n">
        <v>17</v>
      </c>
      <c r="D135" s="220" t="inlineStr">
        <is>
          <t>B</t>
        </is>
      </c>
      <c r="E135" s="220" t="n">
        <v>1</v>
      </c>
      <c r="F135" s="220" t="n">
        <v>40</v>
      </c>
      <c r="G135" s="220" t="inlineStr">
        <is>
          <t>Ford Motor Company of Australia</t>
        </is>
      </c>
      <c r="H135" s="220" t="n"/>
      <c r="I135" s="220" t="n"/>
      <c r="J135" s="220" t="inlineStr">
        <is>
          <t>Ford Cortina Mk.I 240</t>
        </is>
      </c>
      <c r="K135" s="220" t="n"/>
      <c r="L135" s="220" t="inlineStr">
        <is>
          <t>Glyn Scott</t>
        </is>
      </c>
      <c r="M135" s="220" t="inlineStr">
        <is>
          <t>AUS</t>
        </is>
      </c>
      <c r="N135" s="687">
        <f>_xlfn.LET(_xlpm.d,_xlfn.XLOOKUP(L135,'[1]Birth Dates'!$A:$A,'[1]Birth Dates'!$B:$B,"",0),IF(_xlpm.d=0,"",_xlpm.d))</f>
        <v/>
      </c>
      <c r="O135" s="220">
        <f>IF(OR(N135="",A135="",NOT(ISNUMBER(N135)),N135&gt;A135),"",DATEDIF(N135,A135,"Y")&amp;" years, "&amp;DATEDIF(N135,A135,"YM")&amp;" months, "&amp;DATEDIF(N135,A135,"MD")&amp;" days")</f>
        <v/>
      </c>
      <c r="P135" s="220" t="inlineStr">
        <is>
          <t>Max Volkers</t>
        </is>
      </c>
      <c r="Q135" s="220" t="inlineStr">
        <is>
          <t>AUS</t>
        </is>
      </c>
      <c r="R135" s="687">
        <f>_xlfn.LET(_xlpm.d,_xlfn.XLOOKUP(P135,'[1]Birth Dates'!$A:$A,'[1]Birth Dates'!$B:$B,"",0),IF(_xlpm.d=0,"",_xlpm.d))</f>
        <v/>
      </c>
      <c r="S135" s="220">
        <f>IF(OR(R135="",A135="",NOT(ISNUMBER(R135)),R135&gt;A135),"",DATEDIF(R135,A135,"Y")&amp;" years, "&amp;DATEDIF(R135,A135,"YM")&amp;" months, "&amp;DATEDIF(R135,A135,"MD")&amp;" days")</f>
        <v/>
      </c>
      <c r="T135" s="220" t="n"/>
      <c r="U135" s="220" t="n"/>
      <c r="V135" s="687">
        <f>_xlfn.LET(_xlpm.d,_xlfn.XLOOKUP(T135,'[1]Birth Dates'!$A:$A,'[1]Birth Dates'!$B:$B,"",0),IF(_xlpm.d=0,"",_xlpm.d))</f>
        <v/>
      </c>
      <c r="W135" s="220">
        <f>IF(OR(V135="",A135="",NOT(ISNUMBER(V135)),V135&gt;A135),"",DATEDIF(V135,A135,"Y")&amp;" years, "&amp;DATEDIF(V135,A135,"YM")&amp;" months, "&amp;DATEDIF(V135,A135,"MD")&amp;" days")</f>
        <v/>
      </c>
      <c r="X135" s="220" t="n"/>
      <c r="Y135" s="220" t="n"/>
      <c r="Z135" s="220" t="n"/>
      <c r="AA135" s="220" t="n"/>
      <c r="AB135" s="220" t="n"/>
      <c r="AC135" s="220" t="n"/>
      <c r="AD135" s="220" t="n"/>
      <c r="AE135" s="577" t="inlineStr"/>
      <c r="AF135" s="418">
        <f>IF(OR(AE135="",AE135="",AE135=0),"",6.172/(AE135*24))</f>
        <v/>
      </c>
      <c r="AG135" s="251" t="n"/>
      <c r="AH135" s="577" t="inlineStr"/>
      <c r="AI135" s="418">
        <f>IF(OR(AH135="",AH135="",AH135=0),"",6.172/(AH135*24))</f>
        <v/>
      </c>
      <c r="AJ135" s="175">
        <f>IF(AND(ISNUMBER(AB135),ISNUMBER(AG135)),AB135-AG135,"")</f>
        <v/>
      </c>
      <c r="AK135" s="220" t="n"/>
      <c r="AL135" s="220" t="n">
        <v>118</v>
      </c>
      <c r="AM135" s="482" t="n">
        <v>0.304255787037037</v>
      </c>
      <c r="AN135" s="671">
        <f>IF(OR(AL135="",AM135="",AM135=0),"",AL135*6.172/(AM135*24))</f>
        <v/>
      </c>
      <c r="AO135" s="477">
        <f>IF(AND(AL135=AL134,AM135&lt;&gt;"",AM134&lt;&gt;""),AM135-AM134,"")</f>
        <v/>
      </c>
      <c r="AP135" s="220" t="n"/>
      <c r="AQ135" s="577" t="inlineStr"/>
      <c r="AR135" s="418">
        <f>IF(OR(AQ135="",AQ135="",AQ135=0),"",6.172/(AQ135*24))</f>
        <v/>
      </c>
      <c r="AS135" s="436">
        <f>IF(OR(NOT(ISNUMBER(C135)),NOT(ISNUMBER(AB135))),"",IF(AG135&lt;&gt;"",AG135,AB135)-C135)</f>
        <v/>
      </c>
      <c r="AT135" s="217" t="n"/>
      <c r="AU135" s="223">
        <f>IF($B135="","",TEXT($A135,"yyyymmdd")&amp;"_P"&amp;$C135&amp;"_C"&amp;$F135&amp;"_"&amp;TRIM(RIGHT(SUBSTITUTE(TRIM(SUBSTITUTE($L135,CHAR(160)," "))," ",REPT(" ",60)),60))&amp;IF($P135="","","-"&amp;TRIM(RIGHT(SUBSTITUTE(TRIM(SUBSTITUTE($P135,CHAR(160)," "))," ",REPT(" ",60)),60)))&amp;IF($T135="","","-"&amp;TRIM(RIGHT(SUBSTITUTE(TRIM(SUBSTITUTE($T135,CHAR(160)," "))," ",REPT(" ",60)),60)))&amp;".jpg")</f>
        <v/>
      </c>
    </row>
    <row r="136" ht="42" customHeight="1">
      <c r="A136" s="173" t="n">
        <v>24018</v>
      </c>
      <c r="B136" s="220" t="inlineStr">
        <is>
          <t>Armstrong 500 3 October, 1965</t>
        </is>
      </c>
      <c r="C136" s="220" t="n">
        <v>18</v>
      </c>
      <c r="D136" s="220" t="inlineStr">
        <is>
          <t>B</t>
        </is>
      </c>
      <c r="E136" s="220" t="n">
        <v>2</v>
      </c>
      <c r="F136" s="220" t="n">
        <v>39</v>
      </c>
      <c r="G136" s="220" t="inlineStr">
        <is>
          <t>Australian Motor Industries Ltd</t>
        </is>
      </c>
      <c r="H136" s="220" t="n"/>
      <c r="I136" s="220" t="n"/>
      <c r="J136" s="220" t="inlineStr">
        <is>
          <t>Toyota Corona</t>
        </is>
      </c>
      <c r="K136" s="220" t="n"/>
      <c r="L136" s="220" t="inlineStr">
        <is>
          <t>Brian Reed</t>
        </is>
      </c>
      <c r="M136" s="220" t="inlineStr">
        <is>
          <t>AUS</t>
        </is>
      </c>
      <c r="N136" s="687">
        <f>_xlfn.LET(_xlpm.d,_xlfn.XLOOKUP(L136,'[1]Birth Dates'!$A:$A,'[1]Birth Dates'!$B:$B,"",0),IF(_xlpm.d=0,"",_xlpm.d))</f>
        <v/>
      </c>
      <c r="O136" s="220">
        <f>IF(OR(N136="",A136="",NOT(ISNUMBER(N136)),N136&gt;A136),"",DATEDIF(N136,A136,"Y")&amp;" years, "&amp;DATEDIF(N136,A136,"YM")&amp;" months, "&amp;DATEDIF(N136,A136,"MD")&amp;" days")</f>
        <v/>
      </c>
      <c r="P136" s="220" t="inlineStr">
        <is>
          <t>Des Kelly</t>
        </is>
      </c>
      <c r="Q136" s="220" t="inlineStr">
        <is>
          <t>AUS</t>
        </is>
      </c>
      <c r="R136" s="687">
        <f>_xlfn.LET(_xlpm.d,_xlfn.XLOOKUP(P136,'[1]Birth Dates'!$A:$A,'[1]Birth Dates'!$B:$B,"",0),IF(_xlpm.d=0,"",_xlpm.d))</f>
        <v/>
      </c>
      <c r="S136" s="220">
        <f>IF(OR(R136="",A136="",NOT(ISNUMBER(R136)),R136&gt;A136),"",DATEDIF(R136,A136,"Y")&amp;" years, "&amp;DATEDIF(R136,A136,"YM")&amp;" months, "&amp;DATEDIF(R136,A136,"MD")&amp;" days")</f>
        <v/>
      </c>
      <c r="T136" s="220" t="n"/>
      <c r="U136" s="220" t="n"/>
      <c r="V136" s="687">
        <f>_xlfn.LET(_xlpm.d,_xlfn.XLOOKUP(T136,'[1]Birth Dates'!$A:$A,'[1]Birth Dates'!$B:$B,"",0),IF(_xlpm.d=0,"",_xlpm.d))</f>
        <v/>
      </c>
      <c r="W136" s="220">
        <f>IF(OR(V136="",A136="",NOT(ISNUMBER(V136)),V136&gt;A136),"",DATEDIF(V136,A136,"Y")&amp;" years, "&amp;DATEDIF(V136,A136,"YM")&amp;" months, "&amp;DATEDIF(V136,A136,"MD")&amp;" days")</f>
        <v/>
      </c>
      <c r="X136" s="220" t="n"/>
      <c r="Y136" s="220" t="n"/>
      <c r="Z136" s="220" t="n"/>
      <c r="AA136" s="220" t="n"/>
      <c r="AB136" s="220" t="n"/>
      <c r="AC136" s="220" t="n"/>
      <c r="AD136" s="220" t="n"/>
      <c r="AE136" s="577" t="inlineStr"/>
      <c r="AF136" s="418">
        <f>IF(OR(AE136="",AE136="",AE136=0),"",6.172/(AE136*24))</f>
        <v/>
      </c>
      <c r="AG136" s="251" t="n"/>
      <c r="AH136" s="577" t="inlineStr"/>
      <c r="AI136" s="418">
        <f>IF(OR(AH136="",AH136="",AH136=0),"",6.172/(AH136*24))</f>
        <v/>
      </c>
      <c r="AJ136" s="175">
        <f>IF(AND(ISNUMBER(AB136),ISNUMBER(AG136)),AB136-AG136,"")</f>
        <v/>
      </c>
      <c r="AK136" s="220" t="n"/>
      <c r="AL136" s="220" t="n">
        <v>118</v>
      </c>
      <c r="AM136" s="482" t="n">
        <v>0.3048842592592593</v>
      </c>
      <c r="AN136" s="671">
        <f>IF(OR(AL136="",AM136="",AM136=0),"",AL136*6.172/(AM136*24))</f>
        <v/>
      </c>
      <c r="AO136" s="477">
        <f>IF(AND(AL136=AL135,AM136&lt;&gt;"",AM135&lt;&gt;""),AM136-AM135,"")</f>
        <v/>
      </c>
      <c r="AP136" s="220" t="n"/>
      <c r="AQ136" s="577" t="inlineStr"/>
      <c r="AR136" s="418">
        <f>IF(OR(AQ136="",AQ136="",AQ136=0),"",6.172/(AQ136*24))</f>
        <v/>
      </c>
      <c r="AS136" s="436">
        <f>IF(OR(NOT(ISNUMBER(C136)),NOT(ISNUMBER(AB136))),"",IF(AG136&lt;&gt;"",AG136,AB136)-C136)</f>
        <v/>
      </c>
      <c r="AT136" s="217" t="n"/>
      <c r="AU136" s="223">
        <f>IF($B136="","",TEXT($A136,"yyyymmdd")&amp;"_P"&amp;$C136&amp;"_C"&amp;$F136&amp;"_"&amp;TRIM(RIGHT(SUBSTITUTE(TRIM(SUBSTITUTE($L136,CHAR(160)," "))," ",REPT(" ",60)),60))&amp;IF($P136="","","-"&amp;TRIM(RIGHT(SUBSTITUTE(TRIM(SUBSTITUTE($P136,CHAR(160)," "))," ",REPT(" ",60)),60)))&amp;IF($T136="","","-"&amp;TRIM(RIGHT(SUBSTITUTE(TRIM(SUBSTITUTE($T136,CHAR(160)," "))," ",REPT(" ",60)),60)))&amp;".jpg")</f>
        <v/>
      </c>
    </row>
    <row r="137" ht="42" customHeight="1">
      <c r="A137" s="173" t="n">
        <v>24018</v>
      </c>
      <c r="B137" s="220" t="inlineStr">
        <is>
          <t>Armstrong 500 3 October, 1965</t>
        </is>
      </c>
      <c r="C137" s="220" t="n">
        <v>19</v>
      </c>
      <c r="D137" s="220" t="inlineStr">
        <is>
          <t>A</t>
        </is>
      </c>
      <c r="E137" s="220" t="n">
        <v>3</v>
      </c>
      <c r="F137" s="220" t="n">
        <v>53</v>
      </c>
      <c r="G137" s="220" t="inlineStr">
        <is>
          <t>H and G Taylor</t>
        </is>
      </c>
      <c r="H137" s="220" t="n"/>
      <c r="I137" s="220" t="n"/>
      <c r="J137" s="220" t="inlineStr">
        <is>
          <t>Ford Cortina Mk.I 220</t>
        </is>
      </c>
      <c r="K137" s="220" t="n"/>
      <c r="L137" s="220" t="inlineStr">
        <is>
          <t>John Hall</t>
        </is>
      </c>
      <c r="M137" s="220" t="inlineStr">
        <is>
          <t>AUS</t>
        </is>
      </c>
      <c r="N137" s="687">
        <f>_xlfn.LET(_xlpm.d,_xlfn.XLOOKUP(L137,'[1]Birth Dates'!$A:$A,'[1]Birth Dates'!$B:$B,"",0),IF(_xlpm.d=0,"",_xlpm.d))</f>
        <v/>
      </c>
      <c r="O137" s="220">
        <f>IF(OR(N137="",A137="",NOT(ISNUMBER(N137)),N137&gt;A137),"",DATEDIF(N137,A137,"Y")&amp;" years, "&amp;DATEDIF(N137,A137,"YM")&amp;" months, "&amp;DATEDIF(N137,A137,"MD")&amp;" days")</f>
        <v/>
      </c>
      <c r="P137" s="220" t="inlineStr">
        <is>
          <t>Herb Taylor</t>
        </is>
      </c>
      <c r="Q137" s="220" t="inlineStr">
        <is>
          <t>AUS</t>
        </is>
      </c>
      <c r="R137" s="687">
        <f>_xlfn.LET(_xlpm.d,_xlfn.XLOOKUP(P137,'[1]Birth Dates'!$A:$A,'[1]Birth Dates'!$B:$B,"",0),IF(_xlpm.d=0,"",_xlpm.d))</f>
        <v/>
      </c>
      <c r="S137" s="220">
        <f>IF(OR(R137="",A137="",NOT(ISNUMBER(R137)),R137&gt;A137),"",DATEDIF(R137,A137,"Y")&amp;" years, "&amp;DATEDIF(R137,A137,"YM")&amp;" months, "&amp;DATEDIF(R137,A137,"MD")&amp;" days")</f>
        <v/>
      </c>
      <c r="T137" s="220" t="n"/>
      <c r="U137" s="220" t="n"/>
      <c r="V137" s="687">
        <f>_xlfn.LET(_xlpm.d,_xlfn.XLOOKUP(T137,'[1]Birth Dates'!$A:$A,'[1]Birth Dates'!$B:$B,"",0),IF(_xlpm.d=0,"",_xlpm.d))</f>
        <v/>
      </c>
      <c r="W137" s="220">
        <f>IF(OR(V137="",A137="",NOT(ISNUMBER(V137)),V137&gt;A137),"",DATEDIF(V137,A137,"Y")&amp;" years, "&amp;DATEDIF(V137,A137,"YM")&amp;" months, "&amp;DATEDIF(V137,A137,"MD")&amp;" days")</f>
        <v/>
      </c>
      <c r="X137" s="220" t="n"/>
      <c r="Y137" s="220" t="n"/>
      <c r="Z137" s="220" t="n"/>
      <c r="AA137" s="220" t="n"/>
      <c r="AB137" s="220" t="n"/>
      <c r="AC137" s="220" t="n"/>
      <c r="AD137" s="220" t="n"/>
      <c r="AE137" s="577" t="inlineStr"/>
      <c r="AF137" s="418">
        <f>IF(OR(AE137="",AE137="",AE137=0),"",6.172/(AE137*24))</f>
        <v/>
      </c>
      <c r="AG137" s="251" t="n"/>
      <c r="AH137" s="577" t="inlineStr"/>
      <c r="AI137" s="418">
        <f>IF(OR(AH137="",AH137="",AH137=0),"",6.172/(AH137*24))</f>
        <v/>
      </c>
      <c r="AJ137" s="175">
        <f>IF(AND(ISNUMBER(AB137),ISNUMBER(AG137)),AB137-AG137,"")</f>
        <v/>
      </c>
      <c r="AK137" s="220" t="n"/>
      <c r="AL137" s="220" t="n">
        <v>118</v>
      </c>
      <c r="AM137" s="482" t="n">
        <v>0.3058773148148148</v>
      </c>
      <c r="AN137" s="671">
        <f>IF(OR(AL137="",AM137="",AM137=0),"",AL137*6.172/(AM137*24))</f>
        <v/>
      </c>
      <c r="AO137" s="477">
        <f>IF(AND(AL137=AL136,AM137&lt;&gt;"",AM136&lt;&gt;""),AM137-AM136,"")</f>
        <v/>
      </c>
      <c r="AP137" s="220" t="n"/>
      <c r="AQ137" s="577" t="inlineStr"/>
      <c r="AR137" s="418">
        <f>IF(OR(AQ137="",AQ137="",AQ137=0),"",6.172/(AQ137*24))</f>
        <v/>
      </c>
      <c r="AS137" s="436">
        <f>IF(OR(NOT(ISNUMBER(C137)),NOT(ISNUMBER(AB137))),"",IF(AG137&lt;&gt;"",AG137,AB137)-C137)</f>
        <v/>
      </c>
      <c r="AT137" s="217" t="n"/>
      <c r="AU137" s="223">
        <f>IF($B137="","",TEXT($A137,"yyyymmdd")&amp;"_P"&amp;$C137&amp;"_C"&amp;$F137&amp;"_"&amp;TRIM(RIGHT(SUBSTITUTE(TRIM(SUBSTITUTE($L137,CHAR(160)," "))," ",REPT(" ",60)),60))&amp;IF($P137="","","-"&amp;TRIM(RIGHT(SUBSTITUTE(TRIM(SUBSTITUTE($P137,CHAR(160)," "))," ",REPT(" ",60)),60)))&amp;IF($T137="","","-"&amp;TRIM(RIGHT(SUBSTITUTE(TRIM(SUBSTITUTE($T137,CHAR(160)," "))," ",REPT(" ",60)),60)))&amp;".jpg")</f>
        <v/>
      </c>
    </row>
    <row r="138" ht="42" customHeight="1">
      <c r="A138" s="173" t="n">
        <v>24018</v>
      </c>
      <c r="B138" s="220" t="inlineStr">
        <is>
          <t>Armstrong 500 3 October, 1965</t>
        </is>
      </c>
      <c r="C138" s="220" t="n">
        <v>20</v>
      </c>
      <c r="D138" s="220" t="inlineStr">
        <is>
          <t>B</t>
        </is>
      </c>
      <c r="E138" s="220" t="n">
        <v>3</v>
      </c>
      <c r="F138" s="220" t="n">
        <v>41</v>
      </c>
      <c r="G138" s="220" t="inlineStr">
        <is>
          <t>Australian Motor Industries Ltd</t>
        </is>
      </c>
      <c r="H138" s="220" t="n"/>
      <c r="I138" s="220" t="n"/>
      <c r="J138" s="220" t="inlineStr">
        <is>
          <t>Toyota Corona</t>
        </is>
      </c>
      <c r="K138" s="220" t="n"/>
      <c r="L138" s="220" t="inlineStr">
        <is>
          <t>Bill Buckle</t>
        </is>
      </c>
      <c r="M138" s="220" t="inlineStr">
        <is>
          <t>AUS</t>
        </is>
      </c>
      <c r="N138" s="687">
        <f>_xlfn.LET(_xlpm.d,_xlfn.XLOOKUP(L138,'[1]Birth Dates'!$A:$A,'[1]Birth Dates'!$B:$B,"",0),IF(_xlpm.d=0,"",_xlpm.d))</f>
        <v/>
      </c>
      <c r="O138" s="220">
        <f>IF(OR(N138="",A138="",NOT(ISNUMBER(N138)),N138&gt;A138),"",DATEDIF(N138,A138,"Y")&amp;" years, "&amp;DATEDIF(N138,A138,"YM")&amp;" months, "&amp;DATEDIF(N138,A138,"MD")&amp;" days")</f>
        <v/>
      </c>
      <c r="P138" s="220" t="inlineStr">
        <is>
          <t>Neil McKay</t>
        </is>
      </c>
      <c r="Q138" s="220" t="inlineStr">
        <is>
          <t>AUS</t>
        </is>
      </c>
      <c r="R138" s="687">
        <f>_xlfn.LET(_xlpm.d,_xlfn.XLOOKUP(P138,'[1]Birth Dates'!$A:$A,'[1]Birth Dates'!$B:$B,"",0),IF(_xlpm.d=0,"",_xlpm.d))</f>
        <v/>
      </c>
      <c r="S138" s="220">
        <f>IF(OR(R138="",A138="",NOT(ISNUMBER(R138)),R138&gt;A138),"",DATEDIF(R138,A138,"Y")&amp;" years, "&amp;DATEDIF(R138,A138,"YM")&amp;" months, "&amp;DATEDIF(R138,A138,"MD")&amp;" days")</f>
        <v/>
      </c>
      <c r="T138" s="220" t="n"/>
      <c r="U138" s="220" t="n"/>
      <c r="V138" s="687">
        <f>_xlfn.LET(_xlpm.d,_xlfn.XLOOKUP(T138,'[1]Birth Dates'!$A:$A,'[1]Birth Dates'!$B:$B,"",0),IF(_xlpm.d=0,"",_xlpm.d))</f>
        <v/>
      </c>
      <c r="W138" s="220">
        <f>IF(OR(V138="",A138="",NOT(ISNUMBER(V138)),V138&gt;A138),"",DATEDIF(V138,A138,"Y")&amp;" years, "&amp;DATEDIF(V138,A138,"YM")&amp;" months, "&amp;DATEDIF(V138,A138,"MD")&amp;" days")</f>
        <v/>
      </c>
      <c r="X138" s="220" t="n"/>
      <c r="Y138" s="220" t="n"/>
      <c r="Z138" s="220" t="n"/>
      <c r="AA138" s="220" t="n"/>
      <c r="AB138" s="220" t="n"/>
      <c r="AC138" s="220" t="n"/>
      <c r="AD138" s="220" t="n"/>
      <c r="AE138" s="577" t="inlineStr"/>
      <c r="AF138" s="418">
        <f>IF(OR(AE138="",AE138="",AE138=0),"",6.172/(AE138*24))</f>
        <v/>
      </c>
      <c r="AG138" s="251" t="n"/>
      <c r="AH138" s="577" t="inlineStr"/>
      <c r="AI138" s="418">
        <f>IF(OR(AH138="",AH138="",AH138=0),"",6.172/(AH138*24))</f>
        <v/>
      </c>
      <c r="AJ138" s="175">
        <f>IF(AND(ISNUMBER(AB138),ISNUMBER(AG138)),AB138-AG138,"")</f>
        <v/>
      </c>
      <c r="AK138" s="220" t="n"/>
      <c r="AL138" s="220" t="n">
        <v>117</v>
      </c>
      <c r="AM138" s="482" t="n">
        <v>0.3039236111111111</v>
      </c>
      <c r="AN138" s="671">
        <f>IF(OR(AL138="",AM138="",AM138=0),"",AL138*6.172/(AM138*24))</f>
        <v/>
      </c>
      <c r="AO138" s="477">
        <f>IF(AND(AL138=AL137,AM138&lt;&gt;"",AM137&lt;&gt;""),AM138-AM137,"")</f>
        <v/>
      </c>
      <c r="AP138" s="220" t="n"/>
      <c r="AQ138" s="577" t="inlineStr"/>
      <c r="AR138" s="418">
        <f>IF(OR(AQ138="",AQ138="",AQ138=0),"",6.172/(AQ138*24))</f>
        <v/>
      </c>
      <c r="AS138" s="436">
        <f>IF(OR(NOT(ISNUMBER(C138)),NOT(ISNUMBER(AB138))),"",IF(AG138&lt;&gt;"",AG138,AB138)-C138)</f>
        <v/>
      </c>
      <c r="AT138" s="217" t="n"/>
      <c r="AU138" s="223">
        <f>IF($B138="","",TEXT($A138,"yyyymmdd")&amp;"_P"&amp;$C138&amp;"_C"&amp;$F138&amp;"_"&amp;TRIM(RIGHT(SUBSTITUTE(TRIM(SUBSTITUTE($L138,CHAR(160)," "))," ",REPT(" ",60)),60))&amp;IF($P138="","","-"&amp;TRIM(RIGHT(SUBSTITUTE(TRIM(SUBSTITUTE($P138,CHAR(160)," "))," ",REPT(" ",60)),60)))&amp;IF($T138="","","-"&amp;TRIM(RIGHT(SUBSTITUTE(TRIM(SUBSTITUTE($T138,CHAR(160)," "))," ",REPT(" ",60)),60)))&amp;".jpg")</f>
        <v/>
      </c>
    </row>
    <row r="139" ht="42" customHeight="1">
      <c r="A139" s="173" t="n">
        <v>24018</v>
      </c>
      <c r="B139" s="220" t="inlineStr">
        <is>
          <t>Armstrong 500 3 October, 1965</t>
        </is>
      </c>
      <c r="C139" s="220" t="n">
        <v>21</v>
      </c>
      <c r="D139" s="220" t="inlineStr">
        <is>
          <t>C</t>
        </is>
      </c>
      <c r="E139" s="220" t="n">
        <v>8</v>
      </c>
      <c r="F139" s="220" t="n">
        <v>22</v>
      </c>
      <c r="G139" s="220" t="inlineStr">
        <is>
          <t>Advanx (Gosford) Motor Service Pty Ltd</t>
        </is>
      </c>
      <c r="H139" s="220" t="n"/>
      <c r="I139" s="220" t="n"/>
      <c r="J139" s="220" t="inlineStr">
        <is>
          <t>Chrysler Valiant</t>
        </is>
      </c>
      <c r="K139" s="220" t="n"/>
      <c r="L139" s="220" t="inlineStr">
        <is>
          <t>Alton Boddenberg</t>
        </is>
      </c>
      <c r="M139" s="220" t="inlineStr">
        <is>
          <t>AUS</t>
        </is>
      </c>
      <c r="N139" s="687">
        <f>_xlfn.LET(_xlpm.d,_xlfn.XLOOKUP(L139,'[1]Birth Dates'!$A:$A,'[1]Birth Dates'!$B:$B,"",0),IF(_xlpm.d=0,"",_xlpm.d))</f>
        <v/>
      </c>
      <c r="O139" s="220">
        <f>IF(OR(N139="",A139="",NOT(ISNUMBER(N139)),N139&gt;A139),"",DATEDIF(N139,A139,"Y")&amp;" years, "&amp;DATEDIF(N139,A139,"YM")&amp;" months, "&amp;DATEDIF(N139,A139,"MD")&amp;" days")</f>
        <v/>
      </c>
      <c r="P139" s="220" t="inlineStr">
        <is>
          <t>Digby Cooke</t>
        </is>
      </c>
      <c r="Q139" s="220" t="inlineStr">
        <is>
          <t>AUS</t>
        </is>
      </c>
      <c r="R139" s="687">
        <f>_xlfn.LET(_xlpm.d,_xlfn.XLOOKUP(P139,'[1]Birth Dates'!$A:$A,'[1]Birth Dates'!$B:$B,"",0),IF(_xlpm.d=0,"",_xlpm.d))</f>
        <v/>
      </c>
      <c r="S139" s="220">
        <f>IF(OR(R139="",A139="",NOT(ISNUMBER(R139)),R139&gt;A139),"",DATEDIF(R139,A139,"Y")&amp;" years, "&amp;DATEDIF(R139,A139,"YM")&amp;" months, "&amp;DATEDIF(R139,A139,"MD")&amp;" days")</f>
        <v/>
      </c>
      <c r="T139" s="220" t="n"/>
      <c r="U139" s="220" t="n"/>
      <c r="V139" s="687">
        <f>_xlfn.LET(_xlpm.d,_xlfn.XLOOKUP(T139,'[1]Birth Dates'!$A:$A,'[1]Birth Dates'!$B:$B,"",0),IF(_xlpm.d=0,"",_xlpm.d))</f>
        <v/>
      </c>
      <c r="W139" s="220">
        <f>IF(OR(V139="",A139="",NOT(ISNUMBER(V139)),V139&gt;A139),"",DATEDIF(V139,A139,"Y")&amp;" years, "&amp;DATEDIF(V139,A139,"YM")&amp;" months, "&amp;DATEDIF(V139,A139,"MD")&amp;" days")</f>
        <v/>
      </c>
      <c r="X139" s="220" t="n"/>
      <c r="Y139" s="220" t="n"/>
      <c r="Z139" s="220" t="n"/>
      <c r="AA139" s="220" t="n"/>
      <c r="AB139" s="220" t="n"/>
      <c r="AC139" s="220" t="n"/>
      <c r="AD139" s="220" t="n"/>
      <c r="AE139" s="577" t="inlineStr"/>
      <c r="AF139" s="418">
        <f>IF(OR(AE139="",AE139="",AE139=0),"",6.172/(AE139*24))</f>
        <v/>
      </c>
      <c r="AG139" s="251" t="n"/>
      <c r="AH139" s="577" t="inlineStr"/>
      <c r="AI139" s="418">
        <f>IF(OR(AH139="",AH139="",AH139=0),"",6.172/(AH139*24))</f>
        <v/>
      </c>
      <c r="AJ139" s="175">
        <f>IF(AND(ISNUMBER(AB139),ISNUMBER(AG139)),AB139-AG139,"")</f>
        <v/>
      </c>
      <c r="AK139" s="220" t="n"/>
      <c r="AL139" s="220" t="n">
        <v>116</v>
      </c>
      <c r="AM139" s="482" t="n">
        <v>0.3033645833333333</v>
      </c>
      <c r="AN139" s="671">
        <f>IF(OR(AL139="",AM139="",AM139=0),"",AL139*6.172/(AM139*24))</f>
        <v/>
      </c>
      <c r="AO139" s="477">
        <f>IF(AND(AL139=AL138,AM139&lt;&gt;"",AM138&lt;&gt;""),AM139-AM138,"")</f>
        <v/>
      </c>
      <c r="AP139" s="220" t="n"/>
      <c r="AQ139" s="577" t="inlineStr"/>
      <c r="AR139" s="418">
        <f>IF(OR(AQ139="",AQ139="",AQ139=0),"",6.172/(AQ139*24))</f>
        <v/>
      </c>
      <c r="AS139" s="436">
        <f>IF(OR(NOT(ISNUMBER(C139)),NOT(ISNUMBER(AB139))),"",IF(AG139&lt;&gt;"",AG139,AB139)-C139)</f>
        <v/>
      </c>
      <c r="AT139" s="217" t="n"/>
      <c r="AU139" s="223">
        <f>IF($B139="","",TEXT($A139,"yyyymmdd")&amp;"_P"&amp;$C139&amp;"_C"&amp;$F139&amp;"_"&amp;TRIM(RIGHT(SUBSTITUTE(TRIM(SUBSTITUTE($L139,CHAR(160)," "))," ",REPT(" ",60)),60))&amp;IF($P139="","","-"&amp;TRIM(RIGHT(SUBSTITUTE(TRIM(SUBSTITUTE($P139,CHAR(160)," "))," ",REPT(" ",60)),60)))&amp;IF($T139="","","-"&amp;TRIM(RIGHT(SUBSTITUTE(TRIM(SUBSTITUTE($T139,CHAR(160)," "))," ",REPT(" ",60)),60)))&amp;".jpg")</f>
        <v/>
      </c>
    </row>
    <row r="140" ht="42" customHeight="1">
      <c r="A140" s="173" t="n">
        <v>24018</v>
      </c>
      <c r="B140" s="220" t="inlineStr">
        <is>
          <t>Armstrong 500 3 October, 1965</t>
        </is>
      </c>
      <c r="C140" s="220" t="n">
        <v>22</v>
      </c>
      <c r="D140" s="220" t="inlineStr">
        <is>
          <t>C</t>
        </is>
      </c>
      <c r="E140" s="220" t="n">
        <v>9</v>
      </c>
      <c r="F140" s="220" t="n">
        <v>31</v>
      </c>
      <c r="G140" s="220" t="inlineStr">
        <is>
          <t>Smith Auto Accessories Pty Ltd</t>
        </is>
      </c>
      <c r="H140" s="220" t="n"/>
      <c r="I140" s="220" t="n"/>
      <c r="J140" s="220" t="inlineStr">
        <is>
          <t>Holden HD X2</t>
        </is>
      </c>
      <c r="K140" s="220" t="n"/>
      <c r="L140" s="220" t="inlineStr">
        <is>
          <t>Don Smith</t>
        </is>
      </c>
      <c r="M140" s="220" t="inlineStr">
        <is>
          <t>AUS</t>
        </is>
      </c>
      <c r="N140" s="687">
        <f>_xlfn.LET(_xlpm.d,_xlfn.XLOOKUP(L140,'[1]Birth Dates'!$A:$A,'[1]Birth Dates'!$B:$B,"",0),IF(_xlpm.d=0,"",_xlpm.d))</f>
        <v/>
      </c>
      <c r="O140" s="220">
        <f>IF(OR(N140="",A140="",NOT(ISNUMBER(N140)),N140&gt;A140),"",DATEDIF(N140,A140,"Y")&amp;" years, "&amp;DATEDIF(N140,A140,"YM")&amp;" months, "&amp;DATEDIF(N140,A140,"MD")&amp;" days")</f>
        <v/>
      </c>
      <c r="P140" s="220" t="inlineStr">
        <is>
          <t>Bruce Stewart</t>
        </is>
      </c>
      <c r="Q140" s="220" t="inlineStr">
        <is>
          <t>AUS</t>
        </is>
      </c>
      <c r="R140" s="687">
        <f>_xlfn.LET(_xlpm.d,_xlfn.XLOOKUP(P140,'[1]Birth Dates'!$A:$A,'[1]Birth Dates'!$B:$B,"",0),IF(_xlpm.d=0,"",_xlpm.d))</f>
        <v/>
      </c>
      <c r="S140" s="220">
        <f>IF(OR(R140="",A140="",NOT(ISNUMBER(R140)),R140&gt;A140),"",DATEDIF(R140,A140,"Y")&amp;" years, "&amp;DATEDIF(R140,A140,"YM")&amp;" months, "&amp;DATEDIF(R140,A140,"MD")&amp;" days")</f>
        <v/>
      </c>
      <c r="T140" s="220" t="n"/>
      <c r="U140" s="220" t="n"/>
      <c r="V140" s="687">
        <f>_xlfn.LET(_xlpm.d,_xlfn.XLOOKUP(T140,'[1]Birth Dates'!$A:$A,'[1]Birth Dates'!$B:$B,"",0),IF(_xlpm.d=0,"",_xlpm.d))</f>
        <v/>
      </c>
      <c r="W140" s="220">
        <f>IF(OR(V140="",A140="",NOT(ISNUMBER(V140)),V140&gt;A140),"",DATEDIF(V140,A140,"Y")&amp;" years, "&amp;DATEDIF(V140,A140,"YM")&amp;" months, "&amp;DATEDIF(V140,A140,"MD")&amp;" days")</f>
        <v/>
      </c>
      <c r="X140" s="220" t="n"/>
      <c r="Y140" s="220" t="n"/>
      <c r="Z140" s="220" t="n"/>
      <c r="AA140" s="220" t="n"/>
      <c r="AB140" s="220" t="n"/>
      <c r="AC140" s="220" t="n"/>
      <c r="AD140" s="220" t="n"/>
      <c r="AE140" s="577" t="inlineStr"/>
      <c r="AF140" s="418">
        <f>IF(OR(AE140="",AE140="",AE140=0),"",6.172/(AE140*24))</f>
        <v/>
      </c>
      <c r="AG140" s="251" t="n"/>
      <c r="AH140" s="577" t="inlineStr"/>
      <c r="AI140" s="418">
        <f>IF(OR(AH140="",AH140="",AH140=0),"",6.172/(AH140*24))</f>
        <v/>
      </c>
      <c r="AJ140" s="175">
        <f>IF(AND(ISNUMBER(AB140),ISNUMBER(AG140)),AB140-AG140,"")</f>
        <v/>
      </c>
      <c r="AK140" s="220" t="n"/>
      <c r="AL140" s="220" t="n">
        <v>116</v>
      </c>
      <c r="AM140" s="482" t="n">
        <v>0.3033819444444444</v>
      </c>
      <c r="AN140" s="671">
        <f>IF(OR(AL140="",AM140="",AM140=0),"",AL140*6.172/(AM140*24))</f>
        <v/>
      </c>
      <c r="AO140" s="477">
        <f>IF(AND(AL140=AL139,AM140&lt;&gt;"",AM139&lt;&gt;""),AM140-AM139,"")</f>
        <v/>
      </c>
      <c r="AP140" s="220" t="n"/>
      <c r="AQ140" s="577" t="inlineStr"/>
      <c r="AR140" s="418">
        <f>IF(OR(AQ140="",AQ140="",AQ140=0),"",6.172/(AQ140*24))</f>
        <v/>
      </c>
      <c r="AS140" s="436">
        <f>IF(OR(NOT(ISNUMBER(C140)),NOT(ISNUMBER(AB140))),"",IF(AG140&lt;&gt;"",AG140,AB140)-C140)</f>
        <v/>
      </c>
      <c r="AT140" s="217" t="n"/>
      <c r="AU140" s="223">
        <f>IF($B140="","",TEXT($A140,"yyyymmdd")&amp;"_P"&amp;$C140&amp;"_C"&amp;$F140&amp;"_"&amp;TRIM(RIGHT(SUBSTITUTE(TRIM(SUBSTITUTE($L140,CHAR(160)," "))," ",REPT(" ",60)),60))&amp;IF($P140="","","-"&amp;TRIM(RIGHT(SUBSTITUTE(TRIM(SUBSTITUTE($P140,CHAR(160)," "))," ",REPT(" ",60)),60)))&amp;IF($T140="","","-"&amp;TRIM(RIGHT(SUBSTITUTE(TRIM(SUBSTITUTE($T140,CHAR(160)," "))," ",REPT(" ",60)),60)))&amp;".jpg")</f>
        <v/>
      </c>
    </row>
    <row r="141" ht="42" customHeight="1">
      <c r="A141" s="173" t="n">
        <v>24018</v>
      </c>
      <c r="B141" s="220" t="inlineStr">
        <is>
          <t>Armstrong 500 3 October, 1965</t>
        </is>
      </c>
      <c r="C141" s="220" t="n">
        <v>23</v>
      </c>
      <c r="D141" s="220" t="inlineStr">
        <is>
          <t>B</t>
        </is>
      </c>
      <c r="E141" s="220" t="n">
        <v>4</v>
      </c>
      <c r="F141" s="220" t="n">
        <v>36</v>
      </c>
      <c r="G141" s="220" t="inlineStr">
        <is>
          <t>Australian Motor Industries Ltd</t>
        </is>
      </c>
      <c r="H141" s="220" t="n"/>
      <c r="I141" s="220" t="n"/>
      <c r="J141" s="220" t="inlineStr">
        <is>
          <t>Toyota Corona</t>
        </is>
      </c>
      <c r="K141" s="220" t="n"/>
      <c r="L141" s="220" t="inlineStr">
        <is>
          <t>Brian Sampson</t>
        </is>
      </c>
      <c r="M141" s="220" t="inlineStr">
        <is>
          <t>AUS</t>
        </is>
      </c>
      <c r="N141" s="687">
        <f>_xlfn.LET(_xlpm.d,_xlfn.XLOOKUP(L141,'[1]Birth Dates'!$A:$A,'[1]Birth Dates'!$B:$B,"",0),IF(_xlpm.d=0,"",_xlpm.d))</f>
        <v/>
      </c>
      <c r="O141" s="220">
        <f>IF(OR(N141="",A141="",NOT(ISNUMBER(N141)),N141&gt;A141),"",DATEDIF(N141,A141,"Y")&amp;" years, "&amp;DATEDIF(N141,A141,"YM")&amp;" months, "&amp;DATEDIF(N141,A141,"MD")&amp;" days")</f>
        <v/>
      </c>
      <c r="P141" s="220" t="inlineStr">
        <is>
          <t>Ern Abbott</t>
        </is>
      </c>
      <c r="Q141" s="220" t="inlineStr">
        <is>
          <t>AUS</t>
        </is>
      </c>
      <c r="R141" s="687">
        <f>_xlfn.LET(_xlpm.d,_xlfn.XLOOKUP(P141,'[1]Birth Dates'!$A:$A,'[1]Birth Dates'!$B:$B,"",0),IF(_xlpm.d=0,"",_xlpm.d))</f>
        <v/>
      </c>
      <c r="S141" s="220">
        <f>IF(OR(R141="",A141="",NOT(ISNUMBER(R141)),R141&gt;A141),"",DATEDIF(R141,A141,"Y")&amp;" years, "&amp;DATEDIF(R141,A141,"YM")&amp;" months, "&amp;DATEDIF(R141,A141,"MD")&amp;" days")</f>
        <v/>
      </c>
      <c r="T141" s="220" t="n"/>
      <c r="U141" s="220" t="n"/>
      <c r="V141" s="687">
        <f>_xlfn.LET(_xlpm.d,_xlfn.XLOOKUP(T141,'[1]Birth Dates'!$A:$A,'[1]Birth Dates'!$B:$B,"",0),IF(_xlpm.d=0,"",_xlpm.d))</f>
        <v/>
      </c>
      <c r="W141" s="220">
        <f>IF(OR(V141="",A141="",NOT(ISNUMBER(V141)),V141&gt;A141),"",DATEDIF(V141,A141,"Y")&amp;" years, "&amp;DATEDIF(V141,A141,"YM")&amp;" months, "&amp;DATEDIF(V141,A141,"MD")&amp;" days")</f>
        <v/>
      </c>
      <c r="X141" s="220" t="n"/>
      <c r="Y141" s="220" t="n"/>
      <c r="Z141" s="220" t="n"/>
      <c r="AA141" s="220" t="n"/>
      <c r="AB141" s="220" t="n"/>
      <c r="AC141" s="220" t="n"/>
      <c r="AD141" s="220" t="n"/>
      <c r="AE141" s="577" t="inlineStr"/>
      <c r="AF141" s="418">
        <f>IF(OR(AE141="",AE141="",AE141=0),"",6.172/(AE141*24))</f>
        <v/>
      </c>
      <c r="AG141" s="251" t="n"/>
      <c r="AH141" s="577" t="inlineStr"/>
      <c r="AI141" s="418">
        <f>IF(OR(AH141="",AH141="",AH141=0),"",6.172/(AH141*24))</f>
        <v/>
      </c>
      <c r="AJ141" s="175">
        <f>IF(AND(ISNUMBER(AB141),ISNUMBER(AG141)),AB141-AG141,"")</f>
        <v/>
      </c>
      <c r="AK141" s="220" t="n"/>
      <c r="AL141" s="220" t="n">
        <v>116</v>
      </c>
      <c r="AM141" s="482" t="n">
        <v>0.3047326388888889</v>
      </c>
      <c r="AN141" s="671">
        <f>IF(OR(AL141="",AM141="",AM141=0),"",AL141*6.172/(AM141*24))</f>
        <v/>
      </c>
      <c r="AO141" s="477">
        <f>IF(AND(AL141=AL140,AM141&lt;&gt;"",AM140&lt;&gt;""),AM141-AM140,"")</f>
        <v/>
      </c>
      <c r="AP141" s="220" t="n"/>
      <c r="AQ141" s="577" t="inlineStr"/>
      <c r="AR141" s="418">
        <f>IF(OR(AQ141="",AQ141="",AQ141=0),"",6.172/(AQ141*24))</f>
        <v/>
      </c>
      <c r="AS141" s="436">
        <f>IF(OR(NOT(ISNUMBER(C141)),NOT(ISNUMBER(AB141))),"",IF(AG141&lt;&gt;"",AG141,AB141)-C141)</f>
        <v/>
      </c>
      <c r="AT141" s="217" t="n"/>
      <c r="AU141" s="223">
        <f>IF($B141="","",TEXT($A141,"yyyymmdd")&amp;"_P"&amp;$C141&amp;"_C"&amp;$F141&amp;"_"&amp;TRIM(RIGHT(SUBSTITUTE(TRIM(SUBSTITUTE($L141,CHAR(160)," "))," ",REPT(" ",60)),60))&amp;IF($P141="","","-"&amp;TRIM(RIGHT(SUBSTITUTE(TRIM(SUBSTITUTE($P141,CHAR(160)," "))," ",REPT(" ",60)),60)))&amp;IF($T141="","","-"&amp;TRIM(RIGHT(SUBSTITUTE(TRIM(SUBSTITUTE($T141,CHAR(160)," "))," ",REPT(" ",60)),60)))&amp;".jpg")</f>
        <v/>
      </c>
    </row>
    <row r="142" ht="42" customHeight="1">
      <c r="A142" s="173" t="n">
        <v>24018</v>
      </c>
      <c r="B142" s="220" t="inlineStr">
        <is>
          <t>Armstrong 500 3 October, 1965</t>
        </is>
      </c>
      <c r="C142" s="220" t="n">
        <v>24</v>
      </c>
      <c r="D142" s="220" t="inlineStr">
        <is>
          <t>B</t>
        </is>
      </c>
      <c r="E142" s="220" t="n">
        <v>5</v>
      </c>
      <c r="F142" s="220" t="n">
        <v>42</v>
      </c>
      <c r="G142" s="220" t="inlineStr">
        <is>
          <t>BMC Australia</t>
        </is>
      </c>
      <c r="H142" s="220" t="n"/>
      <c r="I142" s="220" t="n"/>
      <c r="J142" s="220" t="inlineStr">
        <is>
          <t>Morris Cooper</t>
        </is>
      </c>
      <c r="K142" s="220" t="n"/>
      <c r="L142" s="220" t="inlineStr">
        <is>
          <t>Barry Ferguson</t>
        </is>
      </c>
      <c r="M142" s="220" t="inlineStr">
        <is>
          <t>AUS</t>
        </is>
      </c>
      <c r="N142" s="687">
        <f>_xlfn.LET(_xlpm.d,_xlfn.XLOOKUP(L142,'[1]Birth Dates'!$A:$A,'[1]Birth Dates'!$B:$B,"",0),IF(_xlpm.d=0,"",_xlpm.d))</f>
        <v/>
      </c>
      <c r="O142" s="220">
        <f>IF(OR(N142="",A142="",NOT(ISNUMBER(N142)),N142&gt;A142),"",DATEDIF(N142,A142,"Y")&amp;" years, "&amp;DATEDIF(N142,A142,"YM")&amp;" months, "&amp;DATEDIF(N142,A142,"MD")&amp;" days")</f>
        <v/>
      </c>
      <c r="P142" s="220" t="inlineStr">
        <is>
          <t>Charlie Smith</t>
        </is>
      </c>
      <c r="Q142" s="220" t="inlineStr">
        <is>
          <t>AUS</t>
        </is>
      </c>
      <c r="R142" s="687">
        <f>_xlfn.LET(_xlpm.d,_xlfn.XLOOKUP(P142,'[1]Birth Dates'!$A:$A,'[1]Birth Dates'!$B:$B,"",0),IF(_xlpm.d=0,"",_xlpm.d))</f>
        <v/>
      </c>
      <c r="S142" s="220">
        <f>IF(OR(R142="",A142="",NOT(ISNUMBER(R142)),R142&gt;A142),"",DATEDIF(R142,A142,"Y")&amp;" years, "&amp;DATEDIF(R142,A142,"YM")&amp;" months, "&amp;DATEDIF(R142,A142,"MD")&amp;" days")</f>
        <v/>
      </c>
      <c r="T142" s="220" t="n"/>
      <c r="U142" s="220" t="n"/>
      <c r="V142" s="687">
        <f>_xlfn.LET(_xlpm.d,_xlfn.XLOOKUP(T142,'[1]Birth Dates'!$A:$A,'[1]Birth Dates'!$B:$B,"",0),IF(_xlpm.d=0,"",_xlpm.d))</f>
        <v/>
      </c>
      <c r="W142" s="220">
        <f>IF(OR(V142="",A142="",NOT(ISNUMBER(V142)),V142&gt;A142),"",DATEDIF(V142,A142,"Y")&amp;" years, "&amp;DATEDIF(V142,A142,"YM")&amp;" months, "&amp;DATEDIF(V142,A142,"MD")&amp;" days")</f>
        <v/>
      </c>
      <c r="X142" s="220" t="n"/>
      <c r="Y142" s="220" t="n"/>
      <c r="Z142" s="220" t="n"/>
      <c r="AA142" s="220" t="n"/>
      <c r="AB142" s="220" t="n"/>
      <c r="AC142" s="220" t="n"/>
      <c r="AD142" s="220" t="n"/>
      <c r="AE142" s="577" t="inlineStr"/>
      <c r="AF142" s="418">
        <f>IF(OR(AE142="",AE142="",AE142=0),"",6.172/(AE142*24))</f>
        <v/>
      </c>
      <c r="AG142" s="251" t="n"/>
      <c r="AH142" s="577" t="inlineStr"/>
      <c r="AI142" s="418">
        <f>IF(OR(AH142="",AH142="",AH142=0),"",6.172/(AH142*24))</f>
        <v/>
      </c>
      <c r="AJ142" s="175">
        <f>IF(AND(ISNUMBER(AB142),ISNUMBER(AG142)),AB142-AG142,"")</f>
        <v/>
      </c>
      <c r="AK142" s="220" t="n"/>
      <c r="AL142" s="220" t="n">
        <v>115</v>
      </c>
      <c r="AM142" s="482" t="n">
        <v>0.3049571759259259</v>
      </c>
      <c r="AN142" s="671">
        <f>IF(OR(AL142="",AM142="",AM142=0),"",AL142*6.172/(AM142*24))</f>
        <v/>
      </c>
      <c r="AO142" s="477">
        <f>IF(AND(AL142=AL141,AM142&lt;&gt;"",AM141&lt;&gt;""),AM142-AM141,"")</f>
        <v/>
      </c>
      <c r="AP142" s="220" t="n"/>
      <c r="AQ142" s="577" t="inlineStr"/>
      <c r="AR142" s="418">
        <f>IF(OR(AQ142="",AQ142="",AQ142=0),"",6.172/(AQ142*24))</f>
        <v/>
      </c>
      <c r="AS142" s="436">
        <f>IF(OR(NOT(ISNUMBER(C142)),NOT(ISNUMBER(AB142))),"",IF(AG142&lt;&gt;"",AG142,AB142)-C142)</f>
        <v/>
      </c>
      <c r="AT142" s="217" t="n"/>
      <c r="AU142" s="223">
        <f>IF($B142="","",TEXT($A142,"yyyymmdd")&amp;"_P"&amp;$C142&amp;"_C"&amp;$F142&amp;"_"&amp;TRIM(RIGHT(SUBSTITUTE(TRIM(SUBSTITUTE($L142,CHAR(160)," "))," ",REPT(" ",60)),60))&amp;IF($P142="","","-"&amp;TRIM(RIGHT(SUBSTITUTE(TRIM(SUBSTITUTE($P142,CHAR(160)," "))," ",REPT(" ",60)),60)))&amp;IF($T142="","","-"&amp;TRIM(RIGHT(SUBSTITUTE(TRIM(SUBSTITUTE($T142,CHAR(160)," "))," ",REPT(" ",60)),60)))&amp;".jpg")</f>
        <v/>
      </c>
    </row>
    <row r="143" ht="42" customHeight="1">
      <c r="A143" s="173" t="n">
        <v>24018</v>
      </c>
      <c r="B143" s="220" t="inlineStr">
        <is>
          <t>Armstrong 500 3 October, 1965</t>
        </is>
      </c>
      <c r="C143" s="220" t="n">
        <v>25</v>
      </c>
      <c r="D143" s="220" t="inlineStr">
        <is>
          <t>A</t>
        </is>
      </c>
      <c r="E143" s="220" t="n">
        <v>4</v>
      </c>
      <c r="F143" s="220" t="n">
        <v>43</v>
      </c>
      <c r="G143" s="220" t="inlineStr">
        <is>
          <t>Griffith Barke Service</t>
        </is>
      </c>
      <c r="H143" s="220" t="n"/>
      <c r="I143" s="220" t="n"/>
      <c r="J143" s="220" t="inlineStr">
        <is>
          <t>Ford Cortina Mk.I 220</t>
        </is>
      </c>
      <c r="K143" s="220" t="inlineStr">
        <is>
          <t>Ford 1.2</t>
        </is>
      </c>
      <c r="L143" s="220" t="inlineStr">
        <is>
          <t>Ken Harrison</t>
        </is>
      </c>
      <c r="M143" s="220" t="inlineStr">
        <is>
          <t>AUS</t>
        </is>
      </c>
      <c r="N143" s="687">
        <f>_xlfn.LET(_xlpm.d,_xlfn.XLOOKUP(L143,'[1]Birth Dates'!$A:$A,'[1]Birth Dates'!$B:$B,"",0),IF(_xlpm.d=0,"",_xlpm.d))</f>
        <v/>
      </c>
      <c r="O143" s="220">
        <f>IF(OR(N143="",A143="",NOT(ISNUMBER(N143)),N143&gt;A143),"",DATEDIF(N143,A143,"Y")&amp;" years, "&amp;DATEDIF(N143,A143,"YM")&amp;" months, "&amp;DATEDIF(N143,A143,"MD")&amp;" days")</f>
        <v/>
      </c>
      <c r="P143" s="220" t="inlineStr">
        <is>
          <t>Bruce Hodgson</t>
        </is>
      </c>
      <c r="Q143" s="220" t="inlineStr">
        <is>
          <t>AUS</t>
        </is>
      </c>
      <c r="R143" s="687">
        <f>_xlfn.LET(_xlpm.d,_xlfn.XLOOKUP(P143,'[1]Birth Dates'!$A:$A,'[1]Birth Dates'!$B:$B,"",0),IF(_xlpm.d=0,"",_xlpm.d))</f>
        <v/>
      </c>
      <c r="S143" s="220">
        <f>IF(OR(R143="",A143="",NOT(ISNUMBER(R143)),R143&gt;A143),"",DATEDIF(R143,A143,"Y")&amp;" years, "&amp;DATEDIF(R143,A143,"YM")&amp;" months, "&amp;DATEDIF(R143,A143,"MD")&amp;" days")</f>
        <v/>
      </c>
      <c r="T143" s="220" t="n"/>
      <c r="U143" s="220" t="n"/>
      <c r="V143" s="687">
        <f>_xlfn.LET(_xlpm.d,_xlfn.XLOOKUP(T143,'[1]Birth Dates'!$A:$A,'[1]Birth Dates'!$B:$B,"",0),IF(_xlpm.d=0,"",_xlpm.d))</f>
        <v/>
      </c>
      <c r="W143" s="220">
        <f>IF(OR(V143="",A143="",NOT(ISNUMBER(V143)),V143&gt;A143),"",DATEDIF(V143,A143,"Y")&amp;" years, "&amp;DATEDIF(V143,A143,"YM")&amp;" months, "&amp;DATEDIF(V143,A143,"MD")&amp;" days")</f>
        <v/>
      </c>
      <c r="X143" s="220" t="n"/>
      <c r="Y143" s="220" t="n"/>
      <c r="Z143" s="220" t="n"/>
      <c r="AA143" s="220" t="n"/>
      <c r="AB143" s="220" t="n"/>
      <c r="AC143" s="220" t="n"/>
      <c r="AD143" s="220" t="n"/>
      <c r="AE143" s="577" t="inlineStr"/>
      <c r="AF143" s="418">
        <f>IF(OR(AE143="",AE143="",AE143=0),"",6.172/(AE143*24))</f>
        <v/>
      </c>
      <c r="AG143" s="251" t="n"/>
      <c r="AH143" s="577" t="inlineStr"/>
      <c r="AI143" s="418">
        <f>IF(OR(AH143="",AH143="",AH143=0),"",6.172/(AH143*24))</f>
        <v/>
      </c>
      <c r="AJ143" s="175">
        <f>IF(AND(ISNUMBER(AB143),ISNUMBER(AG143)),AB143-AG143,"")</f>
        <v/>
      </c>
      <c r="AK143" s="220" t="n"/>
      <c r="AL143" s="220" t="n">
        <v>114</v>
      </c>
      <c r="AM143" s="482" t="n">
        <v>0.3037060185185185</v>
      </c>
      <c r="AN143" s="671">
        <f>IF(OR(AL143="",AM143="",AM143=0),"",AL143*6.172/(AM143*24))</f>
        <v/>
      </c>
      <c r="AO143" s="477">
        <f>IF(AND(AL143=AL142,AM143&lt;&gt;"",AM142&lt;&gt;""),AM143-AM142,"")</f>
        <v/>
      </c>
      <c r="AP143" s="220" t="n"/>
      <c r="AQ143" s="577" t="inlineStr"/>
      <c r="AR143" s="418">
        <f>IF(OR(AQ143="",AQ143="",AQ143=0),"",6.172/(AQ143*24))</f>
        <v/>
      </c>
      <c r="AS143" s="436">
        <f>IF(OR(NOT(ISNUMBER(C143)),NOT(ISNUMBER(AB143))),"",IF(AG143&lt;&gt;"",AG143,AB143)-C143)</f>
        <v/>
      </c>
      <c r="AT143" s="217" t="n"/>
      <c r="AU143" s="223">
        <f>IF($B143="","",TEXT($A143,"yyyymmdd")&amp;"_P"&amp;$C143&amp;"_C"&amp;$F143&amp;"_"&amp;TRIM(RIGHT(SUBSTITUTE(TRIM(SUBSTITUTE($L143,CHAR(160)," "))," ",REPT(" ",60)),60))&amp;IF($P143="","","-"&amp;TRIM(RIGHT(SUBSTITUTE(TRIM(SUBSTITUTE($P143,CHAR(160)," "))," ",REPT(" ",60)),60)))&amp;IF($T143="","","-"&amp;TRIM(RIGHT(SUBSTITUTE(TRIM(SUBSTITUTE($T143,CHAR(160)," "))," ",REPT(" ",60)),60)))&amp;".jpg")</f>
        <v/>
      </c>
    </row>
    <row r="144" ht="42" customHeight="1">
      <c r="A144" s="173" t="n">
        <v>24018</v>
      </c>
      <c r="B144" s="220" t="inlineStr">
        <is>
          <t>Armstrong 500 3 October, 1965</t>
        </is>
      </c>
      <c r="C144" s="220" t="n">
        <v>26</v>
      </c>
      <c r="D144" s="220" t="inlineStr">
        <is>
          <t>A</t>
        </is>
      </c>
      <c r="E144" s="220" t="n">
        <v>5</v>
      </c>
      <c r="F144" s="220" t="n">
        <v>52</v>
      </c>
      <c r="G144" s="220" t="inlineStr">
        <is>
          <t>G Shoesmith</t>
        </is>
      </c>
      <c r="H144" s="220" t="n"/>
      <c r="I144" s="220" t="n"/>
      <c r="J144" s="220" t="inlineStr">
        <is>
          <t>Vauxhall Viva</t>
        </is>
      </c>
      <c r="K144" s="220" t="n"/>
      <c r="L144" s="220" t="inlineStr">
        <is>
          <t>Gary Shoesmith</t>
        </is>
      </c>
      <c r="M144" s="220" t="inlineStr">
        <is>
          <t>AUS</t>
        </is>
      </c>
      <c r="N144" s="687">
        <f>_xlfn.LET(_xlpm.d,_xlfn.XLOOKUP(L144,'[1]Birth Dates'!$A:$A,'[1]Birth Dates'!$B:$B,"",0),IF(_xlpm.d=0,"",_xlpm.d))</f>
        <v/>
      </c>
      <c r="O144" s="220">
        <f>IF(OR(N144="",A144="",NOT(ISNUMBER(N144)),N144&gt;A144),"",DATEDIF(N144,A144,"Y")&amp;" years, "&amp;DATEDIF(N144,A144,"YM")&amp;" months, "&amp;DATEDIF(N144,A144,"MD")&amp;" days")</f>
        <v/>
      </c>
      <c r="P144" s="220" t="inlineStr">
        <is>
          <t>Tony Robards</t>
        </is>
      </c>
      <c r="Q144" s="220" t="inlineStr">
        <is>
          <t>AUS</t>
        </is>
      </c>
      <c r="R144" s="687">
        <f>_xlfn.LET(_xlpm.d,_xlfn.XLOOKUP(P144,'[1]Birth Dates'!$A:$A,'[1]Birth Dates'!$B:$B,"",0),IF(_xlpm.d=0,"",_xlpm.d))</f>
        <v/>
      </c>
      <c r="S144" s="220">
        <f>IF(OR(R144="",A144="",NOT(ISNUMBER(R144)),R144&gt;A144),"",DATEDIF(R144,A144,"Y")&amp;" years, "&amp;DATEDIF(R144,A144,"YM")&amp;" months, "&amp;DATEDIF(R144,A144,"MD")&amp;" days")</f>
        <v/>
      </c>
      <c r="T144" s="220" t="n"/>
      <c r="U144" s="220" t="n"/>
      <c r="V144" s="687">
        <f>_xlfn.LET(_xlpm.d,_xlfn.XLOOKUP(T144,'[1]Birth Dates'!$A:$A,'[1]Birth Dates'!$B:$B,"",0),IF(_xlpm.d=0,"",_xlpm.d))</f>
        <v/>
      </c>
      <c r="W144" s="220">
        <f>IF(OR(V144="",A144="",NOT(ISNUMBER(V144)),V144&gt;A144),"",DATEDIF(V144,A144,"Y")&amp;" years, "&amp;DATEDIF(V144,A144,"YM")&amp;" months, "&amp;DATEDIF(V144,A144,"MD")&amp;" days")</f>
        <v/>
      </c>
      <c r="X144" s="220" t="n"/>
      <c r="Y144" s="220" t="n"/>
      <c r="Z144" s="220" t="n"/>
      <c r="AA144" s="220" t="n"/>
      <c r="AB144" s="220" t="n"/>
      <c r="AC144" s="220" t="n"/>
      <c r="AD144" s="220" t="n"/>
      <c r="AE144" s="577" t="inlineStr"/>
      <c r="AF144" s="418">
        <f>IF(OR(AE144="",AE144="",AE144=0),"",6.172/(AE144*24))</f>
        <v/>
      </c>
      <c r="AG144" s="251" t="n"/>
      <c r="AH144" s="577" t="inlineStr"/>
      <c r="AI144" s="418">
        <f>IF(OR(AH144="",AH144="",AH144=0),"",6.172/(AH144*24))</f>
        <v/>
      </c>
      <c r="AJ144" s="175">
        <f>IF(AND(ISNUMBER(AB144),ISNUMBER(AG144)),AB144-AG144,"")</f>
        <v/>
      </c>
      <c r="AK144" s="220" t="n"/>
      <c r="AL144" s="220" t="n">
        <v>113</v>
      </c>
      <c r="AM144" s="482" t="n">
        <v>0.3059016203703704</v>
      </c>
      <c r="AN144" s="671">
        <f>IF(OR(AL144="",AM144="",AM144=0),"",AL144*6.172/(AM144*24))</f>
        <v/>
      </c>
      <c r="AO144" s="477">
        <f>IF(AND(AL144=AL143,AM144&lt;&gt;"",AM143&lt;&gt;""),AM144-AM143,"")</f>
        <v/>
      </c>
      <c r="AP144" s="220" t="n"/>
      <c r="AQ144" s="577" t="inlineStr"/>
      <c r="AR144" s="418">
        <f>IF(OR(AQ144="",AQ144="",AQ144=0),"",6.172/(AQ144*24))</f>
        <v/>
      </c>
      <c r="AS144" s="436">
        <f>IF(OR(NOT(ISNUMBER(C144)),NOT(ISNUMBER(AB144))),"",IF(AG144&lt;&gt;"",AG144,AB144)-C144)</f>
        <v/>
      </c>
      <c r="AT144" s="217" t="n"/>
      <c r="AU144" s="223">
        <f>IF($B144="","",TEXT($A144,"yyyymmdd")&amp;"_P"&amp;$C144&amp;"_C"&amp;$F144&amp;"_"&amp;TRIM(RIGHT(SUBSTITUTE(TRIM(SUBSTITUTE($L144,CHAR(160)," "))," ",REPT(" ",60)),60))&amp;IF($P144="","","-"&amp;TRIM(RIGHT(SUBSTITUTE(TRIM(SUBSTITUTE($P144,CHAR(160)," "))," ",REPT(" ",60)),60)))&amp;IF($T144="","","-"&amp;TRIM(RIGHT(SUBSTITUTE(TRIM(SUBSTITUTE($T144,CHAR(160)," "))," ",REPT(" ",60)),60)))&amp;".jpg")</f>
        <v/>
      </c>
    </row>
    <row r="145" ht="42" customHeight="1">
      <c r="A145" s="173" t="n">
        <v>24018</v>
      </c>
      <c r="B145" s="220" t="inlineStr">
        <is>
          <t>Armstrong 500 3 October, 1965</t>
        </is>
      </c>
      <c r="C145" s="220" t="n">
        <v>27</v>
      </c>
      <c r="D145" s="220" t="inlineStr">
        <is>
          <t>D</t>
        </is>
      </c>
      <c r="E145" s="220" t="n">
        <v>8</v>
      </c>
      <c r="F145" s="220" t="n">
        <v>10</v>
      </c>
      <c r="G145" s="220" t="inlineStr">
        <is>
          <t>Needham Motors Pty Ltd</t>
        </is>
      </c>
      <c r="H145" s="220" t="n"/>
      <c r="I145" s="220" t="n"/>
      <c r="J145" s="220" t="inlineStr">
        <is>
          <t>Studebaker Lark</t>
        </is>
      </c>
      <c r="K145" s="220" t="n"/>
      <c r="L145" s="220" t="inlineStr">
        <is>
          <t>Warren Weldon</t>
        </is>
      </c>
      <c r="M145" s="220" t="inlineStr">
        <is>
          <t>AUS</t>
        </is>
      </c>
      <c r="N145" s="687">
        <f>_xlfn.LET(_xlpm.d,_xlfn.XLOOKUP(L145,'[1]Birth Dates'!$A:$A,'[1]Birth Dates'!$B:$B,"",0),IF(_xlpm.d=0,"",_xlpm.d))</f>
        <v/>
      </c>
      <c r="O145" s="220">
        <f>IF(OR(N145="",A145="",NOT(ISNUMBER(N145)),N145&gt;A145),"",DATEDIF(N145,A145,"Y")&amp;" years, "&amp;DATEDIF(N145,A145,"YM")&amp;" months, "&amp;DATEDIF(N145,A145,"MD")&amp;" days")</f>
        <v/>
      </c>
      <c r="P145" s="220" t="inlineStr">
        <is>
          <t>Bill Slattery</t>
        </is>
      </c>
      <c r="Q145" s="220" t="inlineStr">
        <is>
          <t>AUS</t>
        </is>
      </c>
      <c r="R145" s="687">
        <f>_xlfn.LET(_xlpm.d,_xlfn.XLOOKUP(P145,'[1]Birth Dates'!$A:$A,'[1]Birth Dates'!$B:$B,"",0),IF(_xlpm.d=0,"",_xlpm.d))</f>
        <v/>
      </c>
      <c r="S145" s="220">
        <f>IF(OR(R145="",A145="",NOT(ISNUMBER(R145)),R145&gt;A145),"",DATEDIF(R145,A145,"Y")&amp;" years, "&amp;DATEDIF(R145,A145,"YM")&amp;" months, "&amp;DATEDIF(R145,A145,"MD")&amp;" days")</f>
        <v/>
      </c>
      <c r="T145" s="220" t="n"/>
      <c r="U145" s="220" t="n"/>
      <c r="V145" s="687">
        <f>_xlfn.LET(_xlpm.d,_xlfn.XLOOKUP(T145,'[1]Birth Dates'!$A:$A,'[1]Birth Dates'!$B:$B,"",0),IF(_xlpm.d=0,"",_xlpm.d))</f>
        <v/>
      </c>
      <c r="W145" s="220">
        <f>IF(OR(V145="",A145="",NOT(ISNUMBER(V145)),V145&gt;A145),"",DATEDIF(V145,A145,"Y")&amp;" years, "&amp;DATEDIF(V145,A145,"YM")&amp;" months, "&amp;DATEDIF(V145,A145,"MD")&amp;" days")</f>
        <v/>
      </c>
      <c r="X145" s="220" t="n"/>
      <c r="Y145" s="220" t="n"/>
      <c r="Z145" s="220" t="n"/>
      <c r="AA145" s="220" t="n"/>
      <c r="AB145" s="220" t="n"/>
      <c r="AC145" s="220" t="n"/>
      <c r="AD145" s="220" t="n"/>
      <c r="AE145" s="577" t="inlineStr"/>
      <c r="AF145" s="418">
        <f>IF(OR(AE145="",AE145="",AE145=0),"",6.172/(AE145*24))</f>
        <v/>
      </c>
      <c r="AG145" s="251" t="n"/>
      <c r="AH145" s="577" t="inlineStr"/>
      <c r="AI145" s="418">
        <f>IF(OR(AH145="",AH145="",AH145=0),"",6.172/(AH145*24))</f>
        <v/>
      </c>
      <c r="AJ145" s="175">
        <f>IF(AND(ISNUMBER(AB145),ISNUMBER(AG145)),AB145-AG145,"")</f>
        <v/>
      </c>
      <c r="AK145" s="220" t="n"/>
      <c r="AL145" s="220" t="n">
        <v>112</v>
      </c>
      <c r="AM145" s="482" t="n">
        <v>0.3046481481481481</v>
      </c>
      <c r="AN145" s="671">
        <f>IF(OR(AL145="",AM145="",AM145=0),"",AL145*6.172/(AM145*24))</f>
        <v/>
      </c>
      <c r="AO145" s="477">
        <f>IF(AND(AL145=AL144,AM145&lt;&gt;"",AM144&lt;&gt;""),AM145-AM144,"")</f>
        <v/>
      </c>
      <c r="AP145" s="220" t="n"/>
      <c r="AQ145" s="577" t="inlineStr"/>
      <c r="AR145" s="418">
        <f>IF(OR(AQ145="",AQ145="",AQ145=0),"",6.172/(AQ145*24))</f>
        <v/>
      </c>
      <c r="AS145" s="436">
        <f>IF(OR(NOT(ISNUMBER(C145)),NOT(ISNUMBER(AB145))),"",IF(AG145&lt;&gt;"",AG145,AB145)-C145)</f>
        <v/>
      </c>
      <c r="AT145" s="217" t="n"/>
      <c r="AU145" s="223">
        <f>IF($B145="","",TEXT($A145,"yyyymmdd")&amp;"_P"&amp;$C145&amp;"_C"&amp;$F145&amp;"_"&amp;TRIM(RIGHT(SUBSTITUTE(TRIM(SUBSTITUTE($L145,CHAR(160)," "))," ",REPT(" ",60)),60))&amp;IF($P145="","","-"&amp;TRIM(RIGHT(SUBSTITUTE(TRIM(SUBSTITUTE($P145,CHAR(160)," "))," ",REPT(" ",60)),60)))&amp;IF($T145="","","-"&amp;TRIM(RIGHT(SUBSTITUTE(TRIM(SUBSTITUTE($T145,CHAR(160)," "))," ",REPT(" ",60)),60)))&amp;".jpg")</f>
        <v/>
      </c>
    </row>
    <row r="146" ht="42" customHeight="1">
      <c r="A146" s="173" t="n">
        <v>24018</v>
      </c>
      <c r="B146" s="220" t="inlineStr">
        <is>
          <t>Armstrong 500 3 October, 1965</t>
        </is>
      </c>
      <c r="C146" s="220" t="n">
        <v>28</v>
      </c>
      <c r="D146" s="220" t="inlineStr">
        <is>
          <t>A</t>
        </is>
      </c>
      <c r="E146" s="220" t="n">
        <v>6</v>
      </c>
      <c r="F146" s="220" t="n">
        <v>55</v>
      </c>
      <c r="G146" s="220" t="inlineStr">
        <is>
          <t>BMC Australia</t>
        </is>
      </c>
      <c r="H146" s="220" t="n"/>
      <c r="I146" s="220" t="n"/>
      <c r="J146" s="220" t="inlineStr">
        <is>
          <t>Morris Mini de Luxe</t>
        </is>
      </c>
      <c r="K146" s="220" t="n"/>
      <c r="L146" s="220" t="inlineStr">
        <is>
          <t>Kevin Bartlett</t>
        </is>
      </c>
      <c r="M146" s="220" t="inlineStr">
        <is>
          <t>AUS</t>
        </is>
      </c>
      <c r="N146" s="687">
        <f>_xlfn.LET(_xlpm.d,_xlfn.XLOOKUP(L146,'[1]Birth Dates'!$A:$A,'[1]Birth Dates'!$B:$B,"",0),IF(_xlpm.d=0,"",_xlpm.d))</f>
        <v/>
      </c>
      <c r="O146" s="220">
        <f>IF(OR(N146="",A146="",NOT(ISNUMBER(N146)),N146&gt;A146),"",DATEDIF(N146,A146,"Y")&amp;" years, "&amp;DATEDIF(N146,A146,"YM")&amp;" months, "&amp;DATEDIF(N146,A146,"MD")&amp;" days")</f>
        <v/>
      </c>
      <c r="P146" s="220" t="inlineStr">
        <is>
          <t>Ron Haylen</t>
        </is>
      </c>
      <c r="Q146" s="220" t="inlineStr">
        <is>
          <t>AUS</t>
        </is>
      </c>
      <c r="R146" s="687">
        <f>_xlfn.LET(_xlpm.d,_xlfn.XLOOKUP(P146,'[1]Birth Dates'!$A:$A,'[1]Birth Dates'!$B:$B,"",0),IF(_xlpm.d=0,"",_xlpm.d))</f>
        <v/>
      </c>
      <c r="S146" s="220">
        <f>IF(OR(R146="",A146="",NOT(ISNUMBER(R146)),R146&gt;A146),"",DATEDIF(R146,A146,"Y")&amp;" years, "&amp;DATEDIF(R146,A146,"YM")&amp;" months, "&amp;DATEDIF(R146,A146,"MD")&amp;" days")</f>
        <v/>
      </c>
      <c r="T146" s="220" t="n"/>
      <c r="U146" s="220" t="n"/>
      <c r="V146" s="687">
        <f>_xlfn.LET(_xlpm.d,_xlfn.XLOOKUP(T146,'[1]Birth Dates'!$A:$A,'[1]Birth Dates'!$B:$B,"",0),IF(_xlpm.d=0,"",_xlpm.d))</f>
        <v/>
      </c>
      <c r="W146" s="220">
        <f>IF(OR(V146="",A146="",NOT(ISNUMBER(V146)),V146&gt;A146),"",DATEDIF(V146,A146,"Y")&amp;" years, "&amp;DATEDIF(V146,A146,"YM")&amp;" months, "&amp;DATEDIF(V146,A146,"MD")&amp;" days")</f>
        <v/>
      </c>
      <c r="X146" s="220" t="n"/>
      <c r="Y146" s="220" t="n"/>
      <c r="Z146" s="220" t="n"/>
      <c r="AA146" s="220" t="n"/>
      <c r="AB146" s="220" t="n"/>
      <c r="AC146" s="220" t="n"/>
      <c r="AD146" s="220" t="n"/>
      <c r="AE146" s="577" t="inlineStr"/>
      <c r="AF146" s="418">
        <f>IF(OR(AE146="",AE146="",AE146=0),"",6.172/(AE146*24))</f>
        <v/>
      </c>
      <c r="AG146" s="251" t="n"/>
      <c r="AH146" s="577" t="inlineStr"/>
      <c r="AI146" s="418">
        <f>IF(OR(AH146="",AH146="",AH146=0),"",6.172/(AH146*24))</f>
        <v/>
      </c>
      <c r="AJ146" s="175">
        <f>IF(AND(ISNUMBER(AB146),ISNUMBER(AG146)),AB146-AG146,"")</f>
        <v/>
      </c>
      <c r="AK146" s="220" t="n"/>
      <c r="AL146" s="220" t="n">
        <v>111</v>
      </c>
      <c r="AM146" s="482" t="n">
        <v>0.3035787037037037</v>
      </c>
      <c r="AN146" s="671">
        <f>IF(OR(AL146="",AM146="",AM146=0),"",AL146*6.172/(AM146*24))</f>
        <v/>
      </c>
      <c r="AO146" s="477">
        <f>IF(AND(AL146=AL145,AM146&lt;&gt;"",AM145&lt;&gt;""),AM146-AM145,"")</f>
        <v/>
      </c>
      <c r="AP146" s="220" t="n"/>
      <c r="AQ146" s="577" t="inlineStr"/>
      <c r="AR146" s="418">
        <f>IF(OR(AQ146="",AQ146="",AQ146=0),"",6.172/(AQ146*24))</f>
        <v/>
      </c>
      <c r="AS146" s="436">
        <f>IF(OR(NOT(ISNUMBER(C146)),NOT(ISNUMBER(AB146))),"",IF(AG146&lt;&gt;"",AG146,AB146)-C146)</f>
        <v/>
      </c>
      <c r="AT146" s="217" t="n"/>
      <c r="AU146" s="223">
        <f>IF($B146="","",TEXT($A146,"yyyymmdd")&amp;"_P"&amp;$C146&amp;"_C"&amp;$F146&amp;"_"&amp;TRIM(RIGHT(SUBSTITUTE(TRIM(SUBSTITUTE($L146,CHAR(160)," "))," ",REPT(" ",60)),60))&amp;IF($P146="","","-"&amp;TRIM(RIGHT(SUBSTITUTE(TRIM(SUBSTITUTE($P146,CHAR(160)," "))," ",REPT(" ",60)),60)))&amp;IF($T146="","","-"&amp;TRIM(RIGHT(SUBSTITUTE(TRIM(SUBSTITUTE($T146,CHAR(160)," "))," ",REPT(" ",60)),60)))&amp;".jpg")</f>
        <v/>
      </c>
    </row>
    <row r="147" ht="42" customHeight="1">
      <c r="A147" s="173" t="n">
        <v>24018</v>
      </c>
      <c r="B147" s="220" t="inlineStr">
        <is>
          <t>Armstrong 500 3 October, 1965</t>
        </is>
      </c>
      <c r="C147" s="220" t="n">
        <v>29</v>
      </c>
      <c r="D147" s="220" t="inlineStr">
        <is>
          <t>A</t>
        </is>
      </c>
      <c r="E147" s="220" t="n">
        <v>7</v>
      </c>
      <c r="F147" s="220" t="n">
        <v>47</v>
      </c>
      <c r="G147" s="220" t="inlineStr">
        <is>
          <t>Bamar Engineering</t>
        </is>
      </c>
      <c r="H147" s="220" t="n"/>
      <c r="I147" s="220" t="n"/>
      <c r="J147" s="220" t="inlineStr">
        <is>
          <t>Ford Cortina Mk.I 220</t>
        </is>
      </c>
      <c r="K147" s="220" t="n"/>
      <c r="L147" s="220" t="inlineStr">
        <is>
          <t>John Marchiori</t>
        </is>
      </c>
      <c r="M147" s="220" t="inlineStr">
        <is>
          <t>AUS</t>
        </is>
      </c>
      <c r="N147" s="687">
        <f>_xlfn.LET(_xlpm.d,_xlfn.XLOOKUP(L147,'[1]Birth Dates'!$A:$A,'[1]Birth Dates'!$B:$B,"",0),IF(_xlpm.d=0,"",_xlpm.d))</f>
        <v/>
      </c>
      <c r="O147" s="220">
        <f>IF(OR(N147="",A147="",NOT(ISNUMBER(N147)),N147&gt;A147),"",DATEDIF(N147,A147,"Y")&amp;" years, "&amp;DATEDIF(N147,A147,"YM")&amp;" months, "&amp;DATEDIF(N147,A147,"MD")&amp;" days")</f>
        <v/>
      </c>
      <c r="P147" s="220" t="inlineStr">
        <is>
          <t>Arnold Ahrenfeld</t>
        </is>
      </c>
      <c r="Q147" s="220" t="inlineStr">
        <is>
          <t>AUS</t>
        </is>
      </c>
      <c r="R147" s="687">
        <f>_xlfn.LET(_xlpm.d,_xlfn.XLOOKUP(P147,'[1]Birth Dates'!$A:$A,'[1]Birth Dates'!$B:$B,"",0),IF(_xlpm.d=0,"",_xlpm.d))</f>
        <v/>
      </c>
      <c r="S147" s="220">
        <f>IF(OR(R147="",A147="",NOT(ISNUMBER(R147)),R147&gt;A147),"",DATEDIF(R147,A147,"Y")&amp;" years, "&amp;DATEDIF(R147,A147,"YM")&amp;" months, "&amp;DATEDIF(R147,A147,"MD")&amp;" days")</f>
        <v/>
      </c>
      <c r="T147" s="220" t="n"/>
      <c r="U147" s="220" t="n"/>
      <c r="V147" s="687">
        <f>_xlfn.LET(_xlpm.d,_xlfn.XLOOKUP(T147,'[1]Birth Dates'!$A:$A,'[1]Birth Dates'!$B:$B,"",0),IF(_xlpm.d=0,"",_xlpm.d))</f>
        <v/>
      </c>
      <c r="W147" s="220">
        <f>IF(OR(V147="",A147="",NOT(ISNUMBER(V147)),V147&gt;A147),"",DATEDIF(V147,A147,"Y")&amp;" years, "&amp;DATEDIF(V147,A147,"YM")&amp;" months, "&amp;DATEDIF(V147,A147,"MD")&amp;" days")</f>
        <v/>
      </c>
      <c r="X147" s="220" t="n"/>
      <c r="Y147" s="220" t="n"/>
      <c r="Z147" s="220" t="n"/>
      <c r="AA147" s="220" t="n"/>
      <c r="AB147" s="220" t="n"/>
      <c r="AC147" s="220" t="n"/>
      <c r="AD147" s="220" t="n"/>
      <c r="AE147" s="577" t="inlineStr"/>
      <c r="AF147" s="418">
        <f>IF(OR(AE147="",AE147="",AE147=0),"",6.172/(AE147*24))</f>
        <v/>
      </c>
      <c r="AG147" s="251" t="n"/>
      <c r="AH147" s="577" t="inlineStr"/>
      <c r="AI147" s="418">
        <f>IF(OR(AH147="",AH147="",AH147=0),"",6.172/(AH147*24))</f>
        <v/>
      </c>
      <c r="AJ147" s="175">
        <f>IF(AND(ISNUMBER(AB147),ISNUMBER(AG147)),AB147-AG147,"")</f>
        <v/>
      </c>
      <c r="AK147" s="220" t="n"/>
      <c r="AL147" s="220" t="n">
        <v>111</v>
      </c>
      <c r="AM147" s="482" t="n">
        <v>0.3037939814814815</v>
      </c>
      <c r="AN147" s="671">
        <f>IF(OR(AL147="",AM147="",AM147=0),"",AL147*6.172/(AM147*24))</f>
        <v/>
      </c>
      <c r="AO147" s="477">
        <f>IF(AND(AL147=AL146,AM147&lt;&gt;"",AM146&lt;&gt;""),AM147-AM146,"")</f>
        <v/>
      </c>
      <c r="AP147" s="220" t="n"/>
      <c r="AQ147" s="577" t="inlineStr"/>
      <c r="AR147" s="418">
        <f>IF(OR(AQ147="",AQ147="",AQ147=0),"",6.172/(AQ147*24))</f>
        <v/>
      </c>
      <c r="AS147" s="436">
        <f>IF(OR(NOT(ISNUMBER(C147)),NOT(ISNUMBER(AB147))),"",IF(AG147&lt;&gt;"",AG147,AB147)-C147)</f>
        <v/>
      </c>
      <c r="AT147" s="217" t="n"/>
      <c r="AU147" s="223">
        <f>IF($B147="","",TEXT($A147,"yyyymmdd")&amp;"_P"&amp;$C147&amp;"_C"&amp;$F147&amp;"_"&amp;TRIM(RIGHT(SUBSTITUTE(TRIM(SUBSTITUTE($L147,CHAR(160)," "))," ",REPT(" ",60)),60))&amp;IF($P147="","","-"&amp;TRIM(RIGHT(SUBSTITUTE(TRIM(SUBSTITUTE($P147,CHAR(160)," "))," ",REPT(" ",60)),60)))&amp;IF($T147="","","-"&amp;TRIM(RIGHT(SUBSTITUTE(TRIM(SUBSTITUTE($T147,CHAR(160)," "))," ",REPT(" ",60)),60)))&amp;".jpg")</f>
        <v/>
      </c>
    </row>
    <row r="148" ht="42" customHeight="1">
      <c r="A148" s="173" t="n">
        <v>24018</v>
      </c>
      <c r="B148" s="220" t="inlineStr">
        <is>
          <t>Armstrong 500 3 October, 1965</t>
        </is>
      </c>
      <c r="C148" s="220" t="n">
        <v>30</v>
      </c>
      <c r="D148" s="220" t="inlineStr">
        <is>
          <t>B</t>
        </is>
      </c>
      <c r="E148" s="220" t="n">
        <v>6</v>
      </c>
      <c r="F148" s="220" t="n">
        <v>32</v>
      </c>
      <c r="G148" s="220" t="inlineStr">
        <is>
          <t>John Rhodin Pty Ltd</t>
        </is>
      </c>
      <c r="H148" s="220" t="n"/>
      <c r="I148" s="220" t="n"/>
      <c r="J148" s="220" t="inlineStr">
        <is>
          <t>Isuzu Bellett 1500</t>
        </is>
      </c>
      <c r="K148" s="220" t="n"/>
      <c r="L148" s="220" t="inlineStr">
        <is>
          <t>Arthur Treloar</t>
        </is>
      </c>
      <c r="M148" s="220" t="inlineStr">
        <is>
          <t>AUS</t>
        </is>
      </c>
      <c r="N148" s="687">
        <f>_xlfn.LET(_xlpm.d,_xlfn.XLOOKUP(L148,'[1]Birth Dates'!$A:$A,'[1]Birth Dates'!$B:$B,"",0),IF(_xlpm.d=0,"",_xlpm.d))</f>
        <v/>
      </c>
      <c r="O148" s="220">
        <f>IF(OR(N148="",A148="",NOT(ISNUMBER(N148)),N148&gt;A148),"",DATEDIF(N148,A148,"Y")&amp;" years, "&amp;DATEDIF(N148,A148,"YM")&amp;" months, "&amp;DATEDIF(N148,A148,"MD")&amp;" days")</f>
        <v/>
      </c>
      <c r="P148" s="220" t="inlineStr">
        <is>
          <t>Colin Bond</t>
        </is>
      </c>
      <c r="Q148" s="220" t="inlineStr">
        <is>
          <t>AUS</t>
        </is>
      </c>
      <c r="R148" s="687">
        <f>_xlfn.LET(_xlpm.d,_xlfn.XLOOKUP(P148,'[1]Birth Dates'!$A:$A,'[1]Birth Dates'!$B:$B,"",0),IF(_xlpm.d=0,"",_xlpm.d))</f>
        <v/>
      </c>
      <c r="S148" s="220">
        <f>IF(OR(R148="",A148="",NOT(ISNUMBER(R148)),R148&gt;A148),"",DATEDIF(R148,A148,"Y")&amp;" years, "&amp;DATEDIF(R148,A148,"YM")&amp;" months, "&amp;DATEDIF(R148,A148,"MD")&amp;" days")</f>
        <v/>
      </c>
      <c r="T148" s="220" t="n"/>
      <c r="U148" s="220" t="n"/>
      <c r="V148" s="687">
        <f>_xlfn.LET(_xlpm.d,_xlfn.XLOOKUP(T148,'[1]Birth Dates'!$A:$A,'[1]Birth Dates'!$B:$B,"",0),IF(_xlpm.d=0,"",_xlpm.d))</f>
        <v/>
      </c>
      <c r="W148" s="220">
        <f>IF(OR(V148="",A148="",NOT(ISNUMBER(V148)),V148&gt;A148),"",DATEDIF(V148,A148,"Y")&amp;" years, "&amp;DATEDIF(V148,A148,"YM")&amp;" months, "&amp;DATEDIF(V148,A148,"MD")&amp;" days")</f>
        <v/>
      </c>
      <c r="X148" s="220" t="n"/>
      <c r="Y148" s="220" t="n"/>
      <c r="Z148" s="220" t="n"/>
      <c r="AA148" s="220" t="n"/>
      <c r="AB148" s="220" t="n"/>
      <c r="AC148" s="220" t="n"/>
      <c r="AD148" s="220" t="n"/>
      <c r="AE148" s="577" t="inlineStr"/>
      <c r="AF148" s="418">
        <f>IF(OR(AE148="",AE148="",AE148=0),"",6.172/(AE148*24))</f>
        <v/>
      </c>
      <c r="AG148" s="251" t="n"/>
      <c r="AH148" s="577" t="inlineStr"/>
      <c r="AI148" s="418">
        <f>IF(OR(AH148="",AH148="",AH148=0),"",6.172/(AH148*24))</f>
        <v/>
      </c>
      <c r="AJ148" s="175">
        <f>IF(AND(ISNUMBER(AB148),ISNUMBER(AG148)),AB148-AG148,"")</f>
        <v/>
      </c>
      <c r="AK148" s="220" t="n"/>
      <c r="AL148" s="220" t="n">
        <v>109</v>
      </c>
      <c r="AM148" s="482" t="n">
        <v>0.3044212962962963</v>
      </c>
      <c r="AN148" s="671">
        <f>IF(OR(AL148="",AM148="",AM148=0),"",AL148*6.172/(AM148*24))</f>
        <v/>
      </c>
      <c r="AO148" s="477">
        <f>IF(AND(AL148=AL147,AM148&lt;&gt;"",AM147&lt;&gt;""),AM148-AM147,"")</f>
        <v/>
      </c>
      <c r="AP148" s="220" t="n"/>
      <c r="AQ148" s="577" t="inlineStr"/>
      <c r="AR148" s="418">
        <f>IF(OR(AQ148="",AQ148="",AQ148=0),"",6.172/(AQ148*24))</f>
        <v/>
      </c>
      <c r="AS148" s="436">
        <f>IF(OR(NOT(ISNUMBER(C148)),NOT(ISNUMBER(AB148))),"",IF(AG148&lt;&gt;"",AG148,AB148)-C148)</f>
        <v/>
      </c>
      <c r="AT148" s="217" t="n"/>
      <c r="AU148" s="223">
        <f>IF($B148="","",TEXT($A148,"yyyymmdd")&amp;"_P"&amp;$C148&amp;"_C"&amp;$F148&amp;"_"&amp;TRIM(RIGHT(SUBSTITUTE(TRIM(SUBSTITUTE($L148,CHAR(160)," "))," ",REPT(" ",60)),60))&amp;IF($P148="","","-"&amp;TRIM(RIGHT(SUBSTITUTE(TRIM(SUBSTITUTE($P148,CHAR(160)," "))," ",REPT(" ",60)),60)))&amp;IF($T148="","","-"&amp;TRIM(RIGHT(SUBSTITUTE(TRIM(SUBSTITUTE($T148,CHAR(160)," "))," ",REPT(" ",60)),60)))&amp;".jpg")</f>
        <v/>
      </c>
    </row>
    <row r="149" ht="42" customHeight="1">
      <c r="A149" s="173" t="n">
        <v>24018</v>
      </c>
      <c r="B149" s="220" t="inlineStr">
        <is>
          <t>Armstrong 500 3 October, 1965</t>
        </is>
      </c>
      <c r="C149" s="220" t="n">
        <v>31</v>
      </c>
      <c r="D149" s="220" t="inlineStr">
        <is>
          <t>A</t>
        </is>
      </c>
      <c r="E149" s="220" t="n">
        <v>8</v>
      </c>
      <c r="F149" s="220" t="n">
        <v>50</v>
      </c>
      <c r="G149" s="220" t="inlineStr">
        <is>
          <t>Vaughan and Lane Pty Ltd</t>
        </is>
      </c>
      <c r="H149" s="220" t="n"/>
      <c r="I149" s="220" t="n"/>
      <c r="J149" s="220" t="inlineStr">
        <is>
          <t>Morris Mini de Luxe</t>
        </is>
      </c>
      <c r="K149" s="220" t="n"/>
      <c r="L149" s="220" t="inlineStr">
        <is>
          <t>P. Taylor</t>
        </is>
      </c>
      <c r="M149" s="220" t="inlineStr">
        <is>
          <t>AUS</t>
        </is>
      </c>
      <c r="N149" s="687">
        <f>_xlfn.LET(_xlpm.d,_xlfn.XLOOKUP(L149,'[1]Birth Dates'!$A:$A,'[1]Birth Dates'!$B:$B,"",0),IF(_xlpm.d=0,"",_xlpm.d))</f>
        <v/>
      </c>
      <c r="O149" s="220">
        <f>IF(OR(N149="",A149="",NOT(ISNUMBER(N149)),N149&gt;A149),"",DATEDIF(N149,A149,"Y")&amp;" years, "&amp;DATEDIF(N149,A149,"YM")&amp;" months, "&amp;DATEDIF(N149,A149,"MD")&amp;" days")</f>
        <v/>
      </c>
      <c r="P149" s="220" t="inlineStr">
        <is>
          <t>T. Egan</t>
        </is>
      </c>
      <c r="Q149" s="220" t="inlineStr">
        <is>
          <t>AUS</t>
        </is>
      </c>
      <c r="R149" s="687">
        <f>_xlfn.LET(_xlpm.d,_xlfn.XLOOKUP(P149,'[1]Birth Dates'!$A:$A,'[1]Birth Dates'!$B:$B,"",0),IF(_xlpm.d=0,"",_xlpm.d))</f>
        <v/>
      </c>
      <c r="S149" s="220">
        <f>IF(OR(R149="",A149="",NOT(ISNUMBER(R149)),R149&gt;A149),"",DATEDIF(R149,A149,"Y")&amp;" years, "&amp;DATEDIF(R149,A149,"YM")&amp;" months, "&amp;DATEDIF(R149,A149,"MD")&amp;" days")</f>
        <v/>
      </c>
      <c r="T149" s="220" t="n"/>
      <c r="U149" s="220" t="n"/>
      <c r="V149" s="687">
        <f>_xlfn.LET(_xlpm.d,_xlfn.XLOOKUP(T149,'[1]Birth Dates'!$A:$A,'[1]Birth Dates'!$B:$B,"",0),IF(_xlpm.d=0,"",_xlpm.d))</f>
        <v/>
      </c>
      <c r="W149" s="220">
        <f>IF(OR(V149="",A149="",NOT(ISNUMBER(V149)),V149&gt;A149),"",DATEDIF(V149,A149,"Y")&amp;" years, "&amp;DATEDIF(V149,A149,"YM")&amp;" months, "&amp;DATEDIF(V149,A149,"MD")&amp;" days")</f>
        <v/>
      </c>
      <c r="X149" s="220" t="n"/>
      <c r="Y149" s="220" t="n"/>
      <c r="Z149" s="220" t="n"/>
      <c r="AA149" s="220" t="n"/>
      <c r="AB149" s="220" t="n"/>
      <c r="AC149" s="220" t="n"/>
      <c r="AD149" s="220" t="n"/>
      <c r="AE149" s="577" t="inlineStr"/>
      <c r="AF149" s="418">
        <f>IF(OR(AE149="",AE149="",AE149=0),"",6.172/(AE149*24))</f>
        <v/>
      </c>
      <c r="AG149" s="251" t="n"/>
      <c r="AH149" s="577" t="inlineStr"/>
      <c r="AI149" s="418">
        <f>IF(OR(AH149="",AH149="",AH149=0),"",6.172/(AH149*24))</f>
        <v/>
      </c>
      <c r="AJ149" s="175">
        <f>IF(AND(ISNUMBER(AB149),ISNUMBER(AG149)),AB149-AG149,"")</f>
        <v/>
      </c>
      <c r="AK149" s="220" t="n"/>
      <c r="AL149" s="220" t="n">
        <v>109</v>
      </c>
      <c r="AM149" s="482" t="n">
        <v>0.3053796296296296</v>
      </c>
      <c r="AN149" s="671">
        <f>IF(OR(AL149="",AM149="",AM149=0),"",AL149*6.172/(AM149*24))</f>
        <v/>
      </c>
      <c r="AO149" s="477">
        <f>IF(AND(AL149=AL148,AM149&lt;&gt;"",AM148&lt;&gt;""),AM149-AM148,"")</f>
        <v/>
      </c>
      <c r="AP149" s="220" t="n"/>
      <c r="AQ149" s="577" t="inlineStr"/>
      <c r="AR149" s="418">
        <f>IF(OR(AQ149="",AQ149="",AQ149=0),"",6.172/(AQ149*24))</f>
        <v/>
      </c>
      <c r="AS149" s="436">
        <f>IF(OR(NOT(ISNUMBER(C149)),NOT(ISNUMBER(AB149))),"",IF(AG149&lt;&gt;"",AG149,AB149)-C149)</f>
        <v/>
      </c>
      <c r="AT149" s="217" t="n"/>
      <c r="AU149" s="223">
        <f>IF($B149="","",TEXT($A149,"yyyymmdd")&amp;"_P"&amp;$C149&amp;"_C"&amp;$F149&amp;"_"&amp;TRIM(RIGHT(SUBSTITUTE(TRIM(SUBSTITUTE($L149,CHAR(160)," "))," ",REPT(" ",60)),60))&amp;IF($P149="","","-"&amp;TRIM(RIGHT(SUBSTITUTE(TRIM(SUBSTITUTE($P149,CHAR(160)," "))," ",REPT(" ",60)),60)))&amp;IF($T149="","","-"&amp;TRIM(RIGHT(SUBSTITUTE(TRIM(SUBSTITUTE($T149,CHAR(160)," "))," ",REPT(" ",60)),60)))&amp;".jpg")</f>
        <v/>
      </c>
    </row>
    <row r="150" ht="42" customHeight="1">
      <c r="A150" s="173" t="n">
        <v>24018</v>
      </c>
      <c r="B150" s="220" t="inlineStr">
        <is>
          <t>Armstrong 500 3 October, 1965</t>
        </is>
      </c>
      <c r="C150" s="220" t="n">
        <v>32</v>
      </c>
      <c r="D150" s="220" t="inlineStr">
        <is>
          <t>B</t>
        </is>
      </c>
      <c r="E150" s="220" t="n">
        <v>7</v>
      </c>
      <c r="F150" s="220" t="n">
        <v>34</v>
      </c>
      <c r="G150" s="220" t="inlineStr">
        <is>
          <t>Rex Emmett</t>
        </is>
      </c>
      <c r="H150" s="220" t="n"/>
      <c r="I150" s="220" t="n"/>
      <c r="J150" s="220" t="inlineStr">
        <is>
          <t>Renault R8</t>
        </is>
      </c>
      <c r="K150" s="220" t="n"/>
      <c r="L150" s="220" t="inlineStr">
        <is>
          <t>John Connolly</t>
        </is>
      </c>
      <c r="M150" s="220" t="inlineStr">
        <is>
          <t>AUS</t>
        </is>
      </c>
      <c r="N150" s="687">
        <f>_xlfn.LET(_xlpm.d,_xlfn.XLOOKUP(L150,'[1]Birth Dates'!$A:$A,'[1]Birth Dates'!$B:$B,"",0),IF(_xlpm.d=0,"",_xlpm.d))</f>
        <v/>
      </c>
      <c r="O150" s="220">
        <f>IF(OR(N150="",A150="",NOT(ISNUMBER(N150)),N150&gt;A150),"",DATEDIF(N150,A150,"Y")&amp;" years, "&amp;DATEDIF(N150,A150,"YM")&amp;" months, "&amp;DATEDIF(N150,A150,"MD")&amp;" days")</f>
        <v/>
      </c>
      <c r="P150" s="220" t="inlineStr">
        <is>
          <t>Rex Emmett</t>
        </is>
      </c>
      <c r="Q150" s="220" t="inlineStr">
        <is>
          <t>AUS</t>
        </is>
      </c>
      <c r="R150" s="687">
        <f>_xlfn.LET(_xlpm.d,_xlfn.XLOOKUP(P150,'[1]Birth Dates'!$A:$A,'[1]Birth Dates'!$B:$B,"",0),IF(_xlpm.d=0,"",_xlpm.d))</f>
        <v/>
      </c>
      <c r="S150" s="220">
        <f>IF(OR(R150="",A150="",NOT(ISNUMBER(R150)),R150&gt;A150),"",DATEDIF(R150,A150,"Y")&amp;" years, "&amp;DATEDIF(R150,A150,"YM")&amp;" months, "&amp;DATEDIF(R150,A150,"MD")&amp;" days")</f>
        <v/>
      </c>
      <c r="T150" s="220" t="n"/>
      <c r="U150" s="220" t="n"/>
      <c r="V150" s="687">
        <f>_xlfn.LET(_xlpm.d,_xlfn.XLOOKUP(T150,'[1]Birth Dates'!$A:$A,'[1]Birth Dates'!$B:$B,"",0),IF(_xlpm.d=0,"",_xlpm.d))</f>
        <v/>
      </c>
      <c r="W150" s="220">
        <f>IF(OR(V150="",A150="",NOT(ISNUMBER(V150)),V150&gt;A150),"",DATEDIF(V150,A150,"Y")&amp;" years, "&amp;DATEDIF(V150,A150,"YM")&amp;" months, "&amp;DATEDIF(V150,A150,"MD")&amp;" days")</f>
        <v/>
      </c>
      <c r="X150" s="220" t="n"/>
      <c r="Y150" s="220" t="n"/>
      <c r="Z150" s="220" t="n"/>
      <c r="AA150" s="220" t="n"/>
      <c r="AB150" s="220" t="n"/>
      <c r="AC150" s="220" t="n"/>
      <c r="AD150" s="220" t="n"/>
      <c r="AE150" s="577" t="inlineStr"/>
      <c r="AF150" s="418">
        <f>IF(OR(AE150="",AE150="",AE150=0),"",6.172/(AE150*24))</f>
        <v/>
      </c>
      <c r="AG150" s="251" t="n"/>
      <c r="AH150" s="577" t="inlineStr"/>
      <c r="AI150" s="418">
        <f>IF(OR(AH150="",AH150="",AH150=0),"",6.172/(AH150*24))</f>
        <v/>
      </c>
      <c r="AJ150" s="175">
        <f>IF(AND(ISNUMBER(AB150),ISNUMBER(AG150)),AB150-AG150,"")</f>
        <v/>
      </c>
      <c r="AK150" s="220" t="n"/>
      <c r="AL150" s="220" t="n">
        <v>108</v>
      </c>
      <c r="AM150" s="482" t="n">
        <v>0.3050428240740741</v>
      </c>
      <c r="AN150" s="671">
        <f>IF(OR(AL150="",AM150="",AM150=0),"",AL150*6.172/(AM150*24))</f>
        <v/>
      </c>
      <c r="AO150" s="477">
        <f>IF(AND(AL150=AL149,AM150&lt;&gt;"",AM149&lt;&gt;""),AM150-AM149,"")</f>
        <v/>
      </c>
      <c r="AP150" s="220" t="n"/>
      <c r="AQ150" s="577" t="inlineStr"/>
      <c r="AR150" s="418">
        <f>IF(OR(AQ150="",AQ150="",AQ150=0),"",6.172/(AQ150*24))</f>
        <v/>
      </c>
      <c r="AS150" s="436">
        <f>IF(OR(NOT(ISNUMBER(C150)),NOT(ISNUMBER(AB150))),"",IF(AG150&lt;&gt;"",AG150,AB150)-C150)</f>
        <v/>
      </c>
      <c r="AT150" s="217" t="n"/>
      <c r="AU150" s="223">
        <f>IF($B150="","",TEXT($A150,"yyyymmdd")&amp;"_P"&amp;$C150&amp;"_C"&amp;$F150&amp;"_"&amp;TRIM(RIGHT(SUBSTITUTE(TRIM(SUBSTITUTE($L150,CHAR(160)," "))," ",REPT(" ",60)),60))&amp;IF($P150="","","-"&amp;TRIM(RIGHT(SUBSTITUTE(TRIM(SUBSTITUTE($P150,CHAR(160)," "))," ",REPT(" ",60)),60)))&amp;IF($T150="","","-"&amp;TRIM(RIGHT(SUBSTITUTE(TRIM(SUBSTITUTE($T150,CHAR(160)," "))," ",REPT(" ",60)),60)))&amp;".jpg")</f>
        <v/>
      </c>
    </row>
    <row r="151" ht="42" customHeight="1">
      <c r="A151" s="173" t="n">
        <v>24018</v>
      </c>
      <c r="B151" s="220" t="inlineStr">
        <is>
          <t>Armstrong 500 3 October, 1965</t>
        </is>
      </c>
      <c r="C151" s="220" t="n">
        <v>33</v>
      </c>
      <c r="D151" s="220" t="inlineStr">
        <is>
          <t>A</t>
        </is>
      </c>
      <c r="E151" s="220" t="n">
        <v>9</v>
      </c>
      <c r="F151" s="220" t="n">
        <v>49</v>
      </c>
      <c r="G151" s="220" t="inlineStr">
        <is>
          <t>W and N Howes</t>
        </is>
      </c>
      <c r="H151" s="220" t="n"/>
      <c r="I151" s="220" t="n"/>
      <c r="J151" s="220" t="inlineStr">
        <is>
          <t>Fiat 850</t>
        </is>
      </c>
      <c r="K151" s="220" t="n"/>
      <c r="L151" s="220" t="inlineStr">
        <is>
          <t>Bill Daly</t>
        </is>
      </c>
      <c r="M151" s="220" t="inlineStr">
        <is>
          <t>AUS</t>
        </is>
      </c>
      <c r="N151" s="687">
        <f>_xlfn.LET(_xlpm.d,_xlfn.XLOOKUP(L151,'[1]Birth Dates'!$A:$A,'[1]Birth Dates'!$B:$B,"",0),IF(_xlpm.d=0,"",_xlpm.d))</f>
        <v/>
      </c>
      <c r="O151" s="220">
        <f>IF(OR(N151="",A151="",NOT(ISNUMBER(N151)),N151&gt;A151),"",DATEDIF(N151,A151,"Y")&amp;" years, "&amp;DATEDIF(N151,A151,"YM")&amp;" months, "&amp;DATEDIF(N151,A151,"MD")&amp;" days")</f>
        <v/>
      </c>
      <c r="P151" s="220" t="inlineStr">
        <is>
          <t>Ray Heffernan</t>
        </is>
      </c>
      <c r="Q151" s="220" t="inlineStr">
        <is>
          <t>AUS</t>
        </is>
      </c>
      <c r="R151" s="687">
        <f>_xlfn.LET(_xlpm.d,_xlfn.XLOOKUP(P151,'[1]Birth Dates'!$A:$A,'[1]Birth Dates'!$B:$B,"",0),IF(_xlpm.d=0,"",_xlpm.d))</f>
        <v/>
      </c>
      <c r="S151" s="220">
        <f>IF(OR(R151="",A151="",NOT(ISNUMBER(R151)),R151&gt;A151),"",DATEDIF(R151,A151,"Y")&amp;" years, "&amp;DATEDIF(R151,A151,"YM")&amp;" months, "&amp;DATEDIF(R151,A151,"MD")&amp;" days")</f>
        <v/>
      </c>
      <c r="T151" s="220" t="n"/>
      <c r="U151" s="220" t="n"/>
      <c r="V151" s="687">
        <f>_xlfn.LET(_xlpm.d,_xlfn.XLOOKUP(T151,'[1]Birth Dates'!$A:$A,'[1]Birth Dates'!$B:$B,"",0),IF(_xlpm.d=0,"",_xlpm.d))</f>
        <v/>
      </c>
      <c r="W151" s="220">
        <f>IF(OR(V151="",A151="",NOT(ISNUMBER(V151)),V151&gt;A151),"",DATEDIF(V151,A151,"Y")&amp;" years, "&amp;DATEDIF(V151,A151,"YM")&amp;" months, "&amp;DATEDIF(V151,A151,"MD")&amp;" days")</f>
        <v/>
      </c>
      <c r="X151" s="220" t="n"/>
      <c r="Y151" s="220" t="n"/>
      <c r="Z151" s="220" t="n"/>
      <c r="AA151" s="220" t="n"/>
      <c r="AB151" s="220" t="n"/>
      <c r="AC151" s="220" t="n"/>
      <c r="AD151" s="220" t="n"/>
      <c r="AE151" s="577" t="inlineStr"/>
      <c r="AF151" s="418">
        <f>IF(OR(AE151="",AE151="",AE151=0),"",6.172/(AE151*24))</f>
        <v/>
      </c>
      <c r="AG151" s="251" t="n"/>
      <c r="AH151" s="577" t="inlineStr"/>
      <c r="AI151" s="418">
        <f>IF(OR(AH151="",AH151="",AH151=0),"",6.172/(AH151*24))</f>
        <v/>
      </c>
      <c r="AJ151" s="175">
        <f>IF(AND(ISNUMBER(AB151),ISNUMBER(AG151)),AB151-AG151,"")</f>
        <v/>
      </c>
      <c r="AK151" s="220" t="n"/>
      <c r="AL151" s="220" t="n">
        <v>106</v>
      </c>
      <c r="AM151" s="482" t="n">
        <v>0.3033703703703704</v>
      </c>
      <c r="AN151" s="671">
        <f>IF(OR(AL151="",AM151="",AM151=0),"",AL151*6.172/(AM151*24))</f>
        <v/>
      </c>
      <c r="AO151" s="477">
        <f>IF(AND(AL151=AL150,AM151&lt;&gt;"",AM150&lt;&gt;""),AM151-AM150,"")</f>
        <v/>
      </c>
      <c r="AP151" s="220" t="n"/>
      <c r="AQ151" s="577" t="inlineStr"/>
      <c r="AR151" s="418">
        <f>IF(OR(AQ151="",AQ151="",AQ151=0),"",6.172/(AQ151*24))</f>
        <v/>
      </c>
      <c r="AS151" s="436">
        <f>IF(OR(NOT(ISNUMBER(C151)),NOT(ISNUMBER(AB151))),"",IF(AG151&lt;&gt;"",AG151,AB151)-C151)</f>
        <v/>
      </c>
      <c r="AT151" s="217" t="n"/>
      <c r="AU151" s="223">
        <f>IF($B151="","",TEXT($A151,"yyyymmdd")&amp;"_P"&amp;$C151&amp;"_C"&amp;$F151&amp;"_"&amp;TRIM(RIGHT(SUBSTITUTE(TRIM(SUBSTITUTE($L151,CHAR(160)," "))," ",REPT(" ",60)),60))&amp;IF($P151="","","-"&amp;TRIM(RIGHT(SUBSTITUTE(TRIM(SUBSTITUTE($P151,CHAR(160)," "))," ",REPT(" ",60)),60)))&amp;IF($T151="","","-"&amp;TRIM(RIGHT(SUBSTITUTE(TRIM(SUBSTITUTE($T151,CHAR(160)," "))," ",REPT(" ",60)),60)))&amp;".jpg")</f>
        <v/>
      </c>
    </row>
    <row r="152" ht="42" customHeight="1">
      <c r="A152" s="173" t="n">
        <v>24018</v>
      </c>
      <c r="B152" s="220" t="inlineStr">
        <is>
          <t>Armstrong 500 3 October, 1965</t>
        </is>
      </c>
      <c r="C152" s="220" t="n">
        <v>34</v>
      </c>
      <c r="D152" s="220" t="inlineStr">
        <is>
          <t>D</t>
        </is>
      </c>
      <c r="E152" s="220" t="n">
        <v>9</v>
      </c>
      <c r="F152" s="220" t="n">
        <v>6</v>
      </c>
      <c r="G152" s="220" t="inlineStr">
        <is>
          <t>Canberra Speed Shop</t>
        </is>
      </c>
      <c r="H152" s="220" t="n"/>
      <c r="I152" s="220" t="n"/>
      <c r="J152" s="220" t="inlineStr">
        <is>
          <t>Ford Cortina Mk.I GT500</t>
        </is>
      </c>
      <c r="K152" s="220" t="n"/>
      <c r="L152" s="220" t="inlineStr">
        <is>
          <t>Peter Brown</t>
        </is>
      </c>
      <c r="M152" s="220" t="inlineStr">
        <is>
          <t>AUS</t>
        </is>
      </c>
      <c r="N152" s="687">
        <f>_xlfn.LET(_xlpm.d,_xlfn.XLOOKUP(L152,'[1]Birth Dates'!$A:$A,'[1]Birth Dates'!$B:$B,"",0),IF(_xlpm.d=0,"",_xlpm.d))</f>
        <v/>
      </c>
      <c r="O152" s="220">
        <f>IF(OR(N152="",A152="",NOT(ISNUMBER(N152)),N152&gt;A152),"",DATEDIF(N152,A152,"Y")&amp;" years, "&amp;DATEDIF(N152,A152,"YM")&amp;" months, "&amp;DATEDIF(N152,A152,"MD")&amp;" days")</f>
        <v/>
      </c>
      <c r="P152" s="220" t="inlineStr">
        <is>
          <t>Ray Gulson</t>
        </is>
      </c>
      <c r="Q152" s="220" t="inlineStr">
        <is>
          <t>AUS</t>
        </is>
      </c>
      <c r="R152" s="687">
        <f>_xlfn.LET(_xlpm.d,_xlfn.XLOOKUP(P152,'[1]Birth Dates'!$A:$A,'[1]Birth Dates'!$B:$B,"",0),IF(_xlpm.d=0,"",_xlpm.d))</f>
        <v/>
      </c>
      <c r="S152" s="220">
        <f>IF(OR(R152="",A152="",NOT(ISNUMBER(R152)),R152&gt;A152),"",DATEDIF(R152,A152,"Y")&amp;" years, "&amp;DATEDIF(R152,A152,"YM")&amp;" months, "&amp;DATEDIF(R152,A152,"MD")&amp;" days")</f>
        <v/>
      </c>
      <c r="T152" s="220" t="n"/>
      <c r="U152" s="220" t="n"/>
      <c r="V152" s="687">
        <f>_xlfn.LET(_xlpm.d,_xlfn.XLOOKUP(T152,'[1]Birth Dates'!$A:$A,'[1]Birth Dates'!$B:$B,"",0),IF(_xlpm.d=0,"",_xlpm.d))</f>
        <v/>
      </c>
      <c r="W152" s="220">
        <f>IF(OR(V152="",A152="",NOT(ISNUMBER(V152)),V152&gt;A152),"",DATEDIF(V152,A152,"Y")&amp;" years, "&amp;DATEDIF(V152,A152,"YM")&amp;" months, "&amp;DATEDIF(V152,A152,"MD")&amp;" days")</f>
        <v/>
      </c>
      <c r="X152" s="220" t="n"/>
      <c r="Y152" s="220" t="n"/>
      <c r="Z152" s="220" t="n"/>
      <c r="AA152" s="220" t="n"/>
      <c r="AB152" s="220" t="n"/>
      <c r="AC152" s="220" t="n"/>
      <c r="AD152" s="220" t="n"/>
      <c r="AE152" s="577" t="inlineStr"/>
      <c r="AF152" s="418">
        <f>IF(OR(AE152="",AE152="",AE152=0),"",6.172/(AE152*24))</f>
        <v/>
      </c>
      <c r="AG152" s="251" t="n"/>
      <c r="AH152" s="577" t="inlineStr"/>
      <c r="AI152" s="418">
        <f>IF(OR(AH152="",AH152="",AH152=0),"",6.172/(AH152*24))</f>
        <v/>
      </c>
      <c r="AJ152" s="175">
        <f>IF(AND(ISNUMBER(AB152),ISNUMBER(AG152)),AB152-AG152,"")</f>
        <v/>
      </c>
      <c r="AK152" s="220" t="n"/>
      <c r="AL152" s="220" t="n">
        <v>106</v>
      </c>
      <c r="AM152" s="482" t="n">
        <v>0.3047395833333333</v>
      </c>
      <c r="AN152" s="671">
        <f>IF(OR(AL152="",AM152="",AM152=0),"",AL152*6.172/(AM152*24))</f>
        <v/>
      </c>
      <c r="AO152" s="477">
        <f>IF(AND(AL152=AL151,AM152&lt;&gt;"",AM151&lt;&gt;""),AM152-AM151,"")</f>
        <v/>
      </c>
      <c r="AP152" s="220" t="n"/>
      <c r="AQ152" s="577" t="inlineStr"/>
      <c r="AR152" s="418">
        <f>IF(OR(AQ152="",AQ152="",AQ152=0),"",6.172/(AQ152*24))</f>
        <v/>
      </c>
      <c r="AS152" s="436">
        <f>IF(OR(NOT(ISNUMBER(C152)),NOT(ISNUMBER(AB152))),"",IF(AG152&lt;&gt;"",AG152,AB152)-C152)</f>
        <v/>
      </c>
      <c r="AT152" s="217" t="n"/>
      <c r="AU152" s="223">
        <f>IF($B152="","",TEXT($A152,"yyyymmdd")&amp;"_P"&amp;$C152&amp;"_C"&amp;$F152&amp;"_"&amp;TRIM(RIGHT(SUBSTITUTE(TRIM(SUBSTITUTE($L152,CHAR(160)," "))," ",REPT(" ",60)),60))&amp;IF($P152="","","-"&amp;TRIM(RIGHT(SUBSTITUTE(TRIM(SUBSTITUTE($P152,CHAR(160)," "))," ",REPT(" ",60)),60)))&amp;IF($T152="","","-"&amp;TRIM(RIGHT(SUBSTITUTE(TRIM(SUBSTITUTE($T152,CHAR(160)," "))," ",REPT(" ",60)),60)))&amp;".jpg")</f>
        <v/>
      </c>
    </row>
    <row r="153" ht="42" customHeight="1">
      <c r="A153" s="173" t="n">
        <v>24018</v>
      </c>
      <c r="B153" s="220" t="inlineStr">
        <is>
          <t>Armstrong 500 3 October, 1965</t>
        </is>
      </c>
      <c r="C153" s="220" t="n">
        <v>35</v>
      </c>
      <c r="D153" s="220" t="inlineStr">
        <is>
          <t>A</t>
        </is>
      </c>
      <c r="E153" s="220" t="n">
        <v>10</v>
      </c>
      <c r="F153" s="220" t="n">
        <v>44</v>
      </c>
      <c r="G153" s="220" t="inlineStr">
        <is>
          <t>BMC Australia</t>
        </is>
      </c>
      <c r="H153" s="220" t="n"/>
      <c r="I153" s="220" t="n"/>
      <c r="J153" s="220" t="inlineStr">
        <is>
          <t>Morris Mini de Luxe</t>
        </is>
      </c>
      <c r="K153" s="220" t="n"/>
      <c r="L153" s="220" t="inlineStr">
        <is>
          <t>Steve Harvey</t>
        </is>
      </c>
      <c r="M153" s="220" t="inlineStr">
        <is>
          <t>AUS</t>
        </is>
      </c>
      <c r="N153" s="687">
        <f>_xlfn.LET(_xlpm.d,_xlfn.XLOOKUP(L153,'[1]Birth Dates'!$A:$A,'[1]Birth Dates'!$B:$B,"",0),IF(_xlpm.d=0,"",_xlpm.d))</f>
        <v/>
      </c>
      <c r="O153" s="220">
        <f>IF(OR(N153="",A153="",NOT(ISNUMBER(N153)),N153&gt;A153),"",DATEDIF(N153,A153,"Y")&amp;" years, "&amp;DATEDIF(N153,A153,"YM")&amp;" months, "&amp;DATEDIF(N153,A153,"MD")&amp;" days")</f>
        <v/>
      </c>
      <c r="P153" s="220" t="inlineStr">
        <is>
          <t>Laurie Stewart</t>
        </is>
      </c>
      <c r="Q153" s="220" t="inlineStr">
        <is>
          <t>AUS</t>
        </is>
      </c>
      <c r="R153" s="687">
        <f>_xlfn.LET(_xlpm.d,_xlfn.XLOOKUP(P153,'[1]Birth Dates'!$A:$A,'[1]Birth Dates'!$B:$B,"",0),IF(_xlpm.d=0,"",_xlpm.d))</f>
        <v/>
      </c>
      <c r="S153" s="220">
        <f>IF(OR(R153="",A153="",NOT(ISNUMBER(R153)),R153&gt;A153),"",DATEDIF(R153,A153,"Y")&amp;" years, "&amp;DATEDIF(R153,A153,"YM")&amp;" months, "&amp;DATEDIF(R153,A153,"MD")&amp;" days")</f>
        <v/>
      </c>
      <c r="T153" s="220" t="n"/>
      <c r="U153" s="220" t="n"/>
      <c r="V153" s="687">
        <f>_xlfn.LET(_xlpm.d,_xlfn.XLOOKUP(T153,'[1]Birth Dates'!$A:$A,'[1]Birth Dates'!$B:$B,"",0),IF(_xlpm.d=0,"",_xlpm.d))</f>
        <v/>
      </c>
      <c r="W153" s="220">
        <f>IF(OR(V153="",A153="",NOT(ISNUMBER(V153)),V153&gt;A153),"",DATEDIF(V153,A153,"Y")&amp;" years, "&amp;DATEDIF(V153,A153,"YM")&amp;" months, "&amp;DATEDIF(V153,A153,"MD")&amp;" days")</f>
        <v/>
      </c>
      <c r="X153" s="220" t="n"/>
      <c r="Y153" s="220" t="n"/>
      <c r="Z153" s="220" t="n"/>
      <c r="AA153" s="220" t="n"/>
      <c r="AB153" s="220" t="n"/>
      <c r="AC153" s="220" t="n"/>
      <c r="AD153" s="220" t="n"/>
      <c r="AE153" s="577" t="inlineStr"/>
      <c r="AF153" s="418">
        <f>IF(OR(AE153="",AE153="",AE153=0),"",6.172/(AE153*24))</f>
        <v/>
      </c>
      <c r="AG153" s="251" t="n"/>
      <c r="AH153" s="577" t="inlineStr"/>
      <c r="AI153" s="418">
        <f>IF(OR(AH153="",AH153="",AH153=0),"",6.172/(AH153*24))</f>
        <v/>
      </c>
      <c r="AJ153" s="175">
        <f>IF(AND(ISNUMBER(AB153),ISNUMBER(AG153)),AB153-AG153,"")</f>
        <v/>
      </c>
      <c r="AK153" s="220" t="n"/>
      <c r="AL153" s="220" t="n">
        <v>105</v>
      </c>
      <c r="AM153" s="482" t="n">
        <v>0.3035960648148148</v>
      </c>
      <c r="AN153" s="671">
        <f>IF(OR(AL153="",AM153="",AM153=0),"",AL153*6.172/(AM153*24))</f>
        <v/>
      </c>
      <c r="AO153" s="477">
        <f>IF(AND(AL153=AL152,AM153&lt;&gt;"",AM152&lt;&gt;""),AM153-AM152,"")</f>
        <v/>
      </c>
      <c r="AP153" s="220" t="n"/>
      <c r="AQ153" s="577" t="inlineStr"/>
      <c r="AR153" s="418">
        <f>IF(OR(AQ153="",AQ153="",AQ153=0),"",6.172/(AQ153*24))</f>
        <v/>
      </c>
      <c r="AS153" s="436">
        <f>IF(OR(NOT(ISNUMBER(C153)),NOT(ISNUMBER(AB153))),"",IF(AG153&lt;&gt;"",AG153,AB153)-C153)</f>
        <v/>
      </c>
      <c r="AT153" s="217" t="n"/>
      <c r="AU153" s="223">
        <f>IF($B153="","",TEXT($A153,"yyyymmdd")&amp;"_P"&amp;$C153&amp;"_C"&amp;$F153&amp;"_"&amp;TRIM(RIGHT(SUBSTITUTE(TRIM(SUBSTITUTE($L153,CHAR(160)," "))," ",REPT(" ",60)),60))&amp;IF($P153="","","-"&amp;TRIM(RIGHT(SUBSTITUTE(TRIM(SUBSTITUTE($P153,CHAR(160)," "))," ",REPT(" ",60)),60)))&amp;IF($T153="","","-"&amp;TRIM(RIGHT(SUBSTITUTE(TRIM(SUBSTITUTE($T153,CHAR(160)," "))," ",REPT(" ",60)),60)))&amp;".jpg")</f>
        <v/>
      </c>
    </row>
    <row r="154" ht="42" customHeight="1">
      <c r="A154" s="173" t="n">
        <v>24018</v>
      </c>
      <c r="B154" s="220" t="inlineStr">
        <is>
          <t>Armstrong 500 3 October, 1965</t>
        </is>
      </c>
      <c r="C154" s="220" t="n">
        <v>36</v>
      </c>
      <c r="D154" s="220" t="inlineStr">
        <is>
          <t>B</t>
        </is>
      </c>
      <c r="E154" s="220" t="n">
        <v>8</v>
      </c>
      <c r="F154" s="220" t="n">
        <v>37</v>
      </c>
      <c r="G154" s="220" t="inlineStr">
        <is>
          <t>Vaughan and Lane Pty Ltd</t>
        </is>
      </c>
      <c r="H154" s="220" t="n"/>
      <c r="I154" s="220" t="n"/>
      <c r="J154" s="220" t="inlineStr">
        <is>
          <t>Morris Cooper</t>
        </is>
      </c>
      <c r="K154" s="220" t="n"/>
      <c r="L154" s="220" t="inlineStr">
        <is>
          <t>Peter Cray</t>
        </is>
      </c>
      <c r="M154" s="220" t="inlineStr">
        <is>
          <t>AUS</t>
        </is>
      </c>
      <c r="N154" s="687">
        <f>_xlfn.LET(_xlpm.d,_xlfn.XLOOKUP(L154,'[1]Birth Dates'!$A:$A,'[1]Birth Dates'!$B:$B,"",0),IF(_xlpm.d=0,"",_xlpm.d))</f>
        <v/>
      </c>
      <c r="O154" s="220">
        <f>IF(OR(N154="",A154="",NOT(ISNUMBER(N154)),N154&gt;A154),"",DATEDIF(N154,A154,"Y")&amp;" years, "&amp;DATEDIF(N154,A154,"YM")&amp;" months, "&amp;DATEDIF(N154,A154,"MD")&amp;" days")</f>
        <v/>
      </c>
      <c r="P154" s="220" t="inlineStr">
        <is>
          <t>Don Holland</t>
        </is>
      </c>
      <c r="Q154" s="220" t="inlineStr">
        <is>
          <t>AUS</t>
        </is>
      </c>
      <c r="R154" s="687">
        <f>_xlfn.LET(_xlpm.d,_xlfn.XLOOKUP(P154,'[1]Birth Dates'!$A:$A,'[1]Birth Dates'!$B:$B,"",0),IF(_xlpm.d=0,"",_xlpm.d))</f>
        <v/>
      </c>
      <c r="S154" s="220">
        <f>IF(OR(R154="",A154="",NOT(ISNUMBER(R154)),R154&gt;A154),"",DATEDIF(R154,A154,"Y")&amp;" years, "&amp;DATEDIF(R154,A154,"YM")&amp;" months, "&amp;DATEDIF(R154,A154,"MD")&amp;" days")</f>
        <v/>
      </c>
      <c r="T154" s="220" t="n"/>
      <c r="U154" s="220" t="n"/>
      <c r="V154" s="687">
        <f>_xlfn.LET(_xlpm.d,_xlfn.XLOOKUP(T154,'[1]Birth Dates'!$A:$A,'[1]Birth Dates'!$B:$B,"",0),IF(_xlpm.d=0,"",_xlpm.d))</f>
        <v/>
      </c>
      <c r="W154" s="220">
        <f>IF(OR(V154="",A154="",NOT(ISNUMBER(V154)),V154&gt;A154),"",DATEDIF(V154,A154,"Y")&amp;" years, "&amp;DATEDIF(V154,A154,"YM")&amp;" months, "&amp;DATEDIF(V154,A154,"MD")&amp;" days")</f>
        <v/>
      </c>
      <c r="X154" s="220" t="n"/>
      <c r="Y154" s="220" t="n"/>
      <c r="Z154" s="220" t="n"/>
      <c r="AA154" s="220" t="n"/>
      <c r="AB154" s="220" t="n"/>
      <c r="AC154" s="220" t="n"/>
      <c r="AD154" s="220" t="n"/>
      <c r="AE154" s="577" t="inlineStr"/>
      <c r="AF154" s="418">
        <f>IF(OR(AE154="",AE154="",AE154=0),"",6.172/(AE154*24))</f>
        <v/>
      </c>
      <c r="AG154" s="251" t="n"/>
      <c r="AH154" s="577" t="inlineStr"/>
      <c r="AI154" s="418">
        <f>IF(OR(AH154="",AH154="",AH154=0),"",6.172/(AH154*24))</f>
        <v/>
      </c>
      <c r="AJ154" s="175">
        <f>IF(AND(ISNUMBER(AB154),ISNUMBER(AG154)),AB154-AG154,"")</f>
        <v/>
      </c>
      <c r="AK154" s="220" t="n"/>
      <c r="AL154" s="220" t="n">
        <v>99</v>
      </c>
      <c r="AM154" s="482" t="n">
        <v>0.3050497685185185</v>
      </c>
      <c r="AN154" s="671">
        <f>IF(OR(AL154="",AM154="",AM154=0),"",AL154*6.172/(AM154*24))</f>
        <v/>
      </c>
      <c r="AO154" s="477">
        <f>IF(AND(AL154=AL153,AM154&lt;&gt;"",AM153&lt;&gt;""),AM154-AM153,"")</f>
        <v/>
      </c>
      <c r="AP154" s="220" t="n"/>
      <c r="AQ154" s="577" t="inlineStr"/>
      <c r="AR154" s="418">
        <f>IF(OR(AQ154="",AQ154="",AQ154=0),"",6.172/(AQ154*24))</f>
        <v/>
      </c>
      <c r="AS154" s="436">
        <f>IF(OR(NOT(ISNUMBER(C154)),NOT(ISNUMBER(AB154))),"",IF(AG154&lt;&gt;"",AG154,AB154)-C154)</f>
        <v/>
      </c>
      <c r="AT154" s="217" t="n"/>
      <c r="AU154" s="223">
        <f>IF($B154="","",TEXT($A154,"yyyymmdd")&amp;"_P"&amp;$C154&amp;"_C"&amp;$F154&amp;"_"&amp;TRIM(RIGHT(SUBSTITUTE(TRIM(SUBSTITUTE($L154,CHAR(160)," "))," ",REPT(" ",60)),60))&amp;IF($P154="","","-"&amp;TRIM(RIGHT(SUBSTITUTE(TRIM(SUBSTITUTE($P154,CHAR(160)," "))," ",REPT(" ",60)),60)))&amp;IF($T154="","","-"&amp;TRIM(RIGHT(SUBSTITUTE(TRIM(SUBSTITUTE($T154,CHAR(160)," "))," ",REPT(" ",60)),60)))&amp;".jpg")</f>
        <v/>
      </c>
    </row>
    <row r="155" ht="42" customHeight="1">
      <c r="A155" s="173" t="n">
        <v>24018</v>
      </c>
      <c r="B155" s="220" t="inlineStr">
        <is>
          <t>Armstrong 500 3 October, 1965</t>
        </is>
      </c>
      <c r="C155" s="220" t="n">
        <v>37</v>
      </c>
      <c r="D155" s="220" t="inlineStr">
        <is>
          <t>D</t>
        </is>
      </c>
      <c r="E155" s="220" t="n">
        <v>10</v>
      </c>
      <c r="F155" s="220" t="n">
        <v>13</v>
      </c>
      <c r="G155" s="220" t="inlineStr">
        <is>
          <t>R Salter</t>
        </is>
      </c>
      <c r="H155" s="220" t="n"/>
      <c r="I155" s="220" t="n"/>
      <c r="J155" s="220" t="inlineStr">
        <is>
          <t>Ford Cortina Mk.I GT500</t>
        </is>
      </c>
      <c r="K155" s="220" t="n"/>
      <c r="L155" s="220" t="inlineStr">
        <is>
          <t>Bob Salter</t>
        </is>
      </c>
      <c r="M155" s="220" t="inlineStr">
        <is>
          <t>AUS</t>
        </is>
      </c>
      <c r="N155" s="687">
        <f>_xlfn.LET(_xlpm.d,_xlfn.XLOOKUP(L155,'[1]Birth Dates'!$A:$A,'[1]Birth Dates'!$B:$B,"",0),IF(_xlpm.d=0,"",_xlpm.d))</f>
        <v/>
      </c>
      <c r="O155" s="220">
        <f>IF(OR(N155="",A155="",NOT(ISNUMBER(N155)),N155&gt;A155),"",DATEDIF(N155,A155,"Y")&amp;" years, "&amp;DATEDIF(N155,A155,"YM")&amp;" months, "&amp;DATEDIF(N155,A155,"MD")&amp;" days")</f>
        <v/>
      </c>
      <c r="P155" s="220" t="inlineStr">
        <is>
          <t>Ken Wiggins</t>
        </is>
      </c>
      <c r="Q155" s="220" t="inlineStr">
        <is>
          <t>AUS</t>
        </is>
      </c>
      <c r="R155" s="687">
        <f>_xlfn.LET(_xlpm.d,_xlfn.XLOOKUP(P155,'[1]Birth Dates'!$A:$A,'[1]Birth Dates'!$B:$B,"",0),IF(_xlpm.d=0,"",_xlpm.d))</f>
        <v/>
      </c>
      <c r="S155" s="220">
        <f>IF(OR(R155="",A155="",NOT(ISNUMBER(R155)),R155&gt;A155),"",DATEDIF(R155,A155,"Y")&amp;" years, "&amp;DATEDIF(R155,A155,"YM")&amp;" months, "&amp;DATEDIF(R155,A155,"MD")&amp;" days")</f>
        <v/>
      </c>
      <c r="T155" s="220" t="n"/>
      <c r="U155" s="220" t="n"/>
      <c r="V155" s="687">
        <f>_xlfn.LET(_xlpm.d,_xlfn.XLOOKUP(T155,'[1]Birth Dates'!$A:$A,'[1]Birth Dates'!$B:$B,"",0),IF(_xlpm.d=0,"",_xlpm.d))</f>
        <v/>
      </c>
      <c r="W155" s="220">
        <f>IF(OR(V155="",A155="",NOT(ISNUMBER(V155)),V155&gt;A155),"",DATEDIF(V155,A155,"Y")&amp;" years, "&amp;DATEDIF(V155,A155,"YM")&amp;" months, "&amp;DATEDIF(V155,A155,"MD")&amp;" days")</f>
        <v/>
      </c>
      <c r="X155" s="220" t="n"/>
      <c r="Y155" s="220" t="n"/>
      <c r="Z155" s="220" t="n"/>
      <c r="AA155" s="220" t="n"/>
      <c r="AB155" s="220" t="n"/>
      <c r="AC155" s="220" t="n"/>
      <c r="AD155" s="220" t="n"/>
      <c r="AE155" s="577" t="inlineStr"/>
      <c r="AF155" s="418">
        <f>IF(OR(AE155="",AE155="",AE155=0),"",6.172/(AE155*24))</f>
        <v/>
      </c>
      <c r="AG155" s="251" t="n"/>
      <c r="AH155" s="577" t="inlineStr"/>
      <c r="AI155" s="418">
        <f>IF(OR(AH155="",AH155="",AH155=0),"",6.172/(AH155*24))</f>
        <v/>
      </c>
      <c r="AJ155" s="175">
        <f>IF(AND(ISNUMBER(AB155),ISNUMBER(AG155)),AB155-AG155,"")</f>
        <v/>
      </c>
      <c r="AK155" s="220" t="n"/>
      <c r="AL155" s="220" t="n">
        <v>94</v>
      </c>
      <c r="AM155" s="482" t="n">
        <v>0.3035034722222222</v>
      </c>
      <c r="AN155" s="671">
        <f>IF(OR(AL155="",AM155="",AM155=0),"",AL155*6.172/(AM155*24))</f>
        <v/>
      </c>
      <c r="AO155" s="477">
        <f>IF(AND(AL155=AL154,AM155&lt;&gt;"",AM154&lt;&gt;""),AM155-AM154,"")</f>
        <v/>
      </c>
      <c r="AP155" s="220" t="n"/>
      <c r="AQ155" s="577" t="inlineStr"/>
      <c r="AR155" s="418">
        <f>IF(OR(AQ155="",AQ155="",AQ155=0),"",6.172/(AQ155*24))</f>
        <v/>
      </c>
      <c r="AS155" s="436">
        <f>IF(OR(NOT(ISNUMBER(C155)),NOT(ISNUMBER(AB155))),"",IF(AG155&lt;&gt;"",AG155,AB155)-C155)</f>
        <v/>
      </c>
      <c r="AT155" s="217" t="n"/>
      <c r="AU155" s="223">
        <f>IF($B155="","",TEXT($A155,"yyyymmdd")&amp;"_P"&amp;$C155&amp;"_C"&amp;$F155&amp;"_"&amp;TRIM(RIGHT(SUBSTITUTE(TRIM(SUBSTITUTE($L155,CHAR(160)," "))," ",REPT(" ",60)),60))&amp;IF($P155="","","-"&amp;TRIM(RIGHT(SUBSTITUTE(TRIM(SUBSTITUTE($P155,CHAR(160)," "))," ",REPT(" ",60)),60)))&amp;IF($T155="","","-"&amp;TRIM(RIGHT(SUBSTITUTE(TRIM(SUBSTITUTE($T155,CHAR(160)," "))," ",REPT(" ",60)),60)))&amp;".jpg")</f>
        <v/>
      </c>
    </row>
    <row r="156" ht="42" customHeight="1">
      <c r="A156" s="173" t="n">
        <v>24018</v>
      </c>
      <c r="B156" s="220" t="inlineStr">
        <is>
          <t>Armstrong 500 3 October, 1965</t>
        </is>
      </c>
      <c r="C156" s="220" t="n">
        <v>38</v>
      </c>
      <c r="D156" s="220" t="inlineStr">
        <is>
          <t>C</t>
        </is>
      </c>
      <c r="E156" s="220" t="n">
        <v>10</v>
      </c>
      <c r="F156" s="220" t="n">
        <v>28</v>
      </c>
      <c r="G156" s="220" t="inlineStr">
        <is>
          <t>Toowong Motors-J Thomas and Sons</t>
        </is>
      </c>
      <c r="H156" s="220" t="n"/>
      <c r="I156" s="220" t="n"/>
      <c r="J156" s="220" t="inlineStr">
        <is>
          <t>Holden HD X2</t>
        </is>
      </c>
      <c r="K156" s="220" t="n"/>
      <c r="L156" s="220" t="inlineStr">
        <is>
          <t>Evan Thomas</t>
        </is>
      </c>
      <c r="M156" s="220" t="inlineStr">
        <is>
          <t>AUS</t>
        </is>
      </c>
      <c r="N156" s="687">
        <f>_xlfn.LET(_xlpm.d,_xlfn.XLOOKUP(L156,'[1]Birth Dates'!$A:$A,'[1]Birth Dates'!$B:$B,"",0),IF(_xlpm.d=0,"",_xlpm.d))</f>
        <v/>
      </c>
      <c r="O156" s="220">
        <f>IF(OR(N156="",A156="",NOT(ISNUMBER(N156)),N156&gt;A156),"",DATEDIF(N156,A156,"Y")&amp;" years, "&amp;DATEDIF(N156,A156,"YM")&amp;" months, "&amp;DATEDIF(N156,A156,"MD")&amp;" days")</f>
        <v/>
      </c>
      <c r="P156" s="220" t="inlineStr">
        <is>
          <t>Lionel Williams</t>
        </is>
      </c>
      <c r="Q156" s="220" t="inlineStr">
        <is>
          <t>AUS</t>
        </is>
      </c>
      <c r="R156" s="687">
        <f>_xlfn.LET(_xlpm.d,_xlfn.XLOOKUP(P156,'[1]Birth Dates'!$A:$A,'[1]Birth Dates'!$B:$B,"",0),IF(_xlpm.d=0,"",_xlpm.d))</f>
        <v/>
      </c>
      <c r="S156" s="220">
        <f>IF(OR(R156="",A156="",NOT(ISNUMBER(R156)),R156&gt;A156),"",DATEDIF(R156,A156,"Y")&amp;" years, "&amp;DATEDIF(R156,A156,"YM")&amp;" months, "&amp;DATEDIF(R156,A156,"MD")&amp;" days")</f>
        <v/>
      </c>
      <c r="T156" s="220" t="n"/>
      <c r="U156" s="220" t="n"/>
      <c r="V156" s="687">
        <f>_xlfn.LET(_xlpm.d,_xlfn.XLOOKUP(T156,'[1]Birth Dates'!$A:$A,'[1]Birth Dates'!$B:$B,"",0),IF(_xlpm.d=0,"",_xlpm.d))</f>
        <v/>
      </c>
      <c r="W156" s="220">
        <f>IF(OR(V156="",A156="",NOT(ISNUMBER(V156)),V156&gt;A156),"",DATEDIF(V156,A156,"Y")&amp;" years, "&amp;DATEDIF(V156,A156,"YM")&amp;" months, "&amp;DATEDIF(V156,A156,"MD")&amp;" days")</f>
        <v/>
      </c>
      <c r="X156" s="220" t="n"/>
      <c r="Y156" s="220" t="n"/>
      <c r="Z156" s="220" t="n"/>
      <c r="AA156" s="220" t="n"/>
      <c r="AB156" s="220" t="n"/>
      <c r="AC156" s="220" t="n"/>
      <c r="AD156" s="220" t="n"/>
      <c r="AE156" s="577" t="inlineStr"/>
      <c r="AF156" s="418">
        <f>IF(OR(AE156="",AE156="",AE156=0),"",6.172/(AE156*24))</f>
        <v/>
      </c>
      <c r="AG156" s="251" t="n"/>
      <c r="AH156" s="577" t="inlineStr"/>
      <c r="AI156" s="418">
        <f>IF(OR(AH156="",AH156="",AH156=0),"",6.172/(AH156*24))</f>
        <v/>
      </c>
      <c r="AJ156" s="175">
        <f>IF(AND(ISNUMBER(AB156),ISNUMBER(AG156)),AB156-AG156,"")</f>
        <v/>
      </c>
      <c r="AK156" s="220" t="n"/>
      <c r="AL156" s="220" t="n">
        <v>84</v>
      </c>
      <c r="AM156" s="482" t="n">
        <v>0.303619212962963</v>
      </c>
      <c r="AN156" s="671">
        <f>IF(OR(AL156="",AM156="",AM156=0),"",AL156*6.172/(AM156*24))</f>
        <v/>
      </c>
      <c r="AO156" s="477">
        <f>IF(AND(AL156=AL155,AM156&lt;&gt;"",AM155&lt;&gt;""),AM156-AM155,"")</f>
        <v/>
      </c>
      <c r="AP156" s="220" t="n"/>
      <c r="AQ156" s="577" t="inlineStr"/>
      <c r="AR156" s="418">
        <f>IF(OR(AQ156="",AQ156="",AQ156=0),"",6.172/(AQ156*24))</f>
        <v/>
      </c>
      <c r="AS156" s="436">
        <f>IF(OR(NOT(ISNUMBER(C156)),NOT(ISNUMBER(AB156))),"",IF(AG156&lt;&gt;"",AG156,AB156)-C156)</f>
        <v/>
      </c>
      <c r="AT156" s="217" t="n"/>
      <c r="AU156" s="223">
        <f>IF($B156="","",TEXT($A156,"yyyymmdd")&amp;"_P"&amp;$C156&amp;"_C"&amp;$F156&amp;"_"&amp;TRIM(RIGHT(SUBSTITUTE(TRIM(SUBSTITUTE($L156,CHAR(160)," "))," ",REPT(" ",60)),60))&amp;IF($P156="","","-"&amp;TRIM(RIGHT(SUBSTITUTE(TRIM(SUBSTITUTE($P156,CHAR(160)," "))," ",REPT(" ",60)),60)))&amp;IF($T156="","","-"&amp;TRIM(RIGHT(SUBSTITUTE(TRIM(SUBSTITUTE($T156,CHAR(160)," "))," ",REPT(" ",60)),60)))&amp;".jpg")</f>
        <v/>
      </c>
    </row>
    <row r="157" ht="42" customHeight="1">
      <c r="A157" s="173" t="n">
        <v>24018</v>
      </c>
      <c r="B157" s="220" t="inlineStr">
        <is>
          <t>Armstrong 500 3 October, 1965</t>
        </is>
      </c>
      <c r="C157" s="220" t="n">
        <v>39</v>
      </c>
      <c r="D157" s="220" t="inlineStr">
        <is>
          <t>B</t>
        </is>
      </c>
      <c r="E157" s="220" t="n">
        <v>9</v>
      </c>
      <c r="F157" s="220" t="n">
        <v>35</v>
      </c>
      <c r="G157" s="220" t="inlineStr">
        <is>
          <t>Vern Potts BMC</t>
        </is>
      </c>
      <c r="H157" s="220" t="n"/>
      <c r="I157" s="220" t="n"/>
      <c r="J157" s="220" t="inlineStr">
        <is>
          <t>Morris Cooper</t>
        </is>
      </c>
      <c r="K157" s="220" t="n"/>
      <c r="L157" s="220" t="inlineStr">
        <is>
          <t>George Forrest</t>
        </is>
      </c>
      <c r="M157" s="220" t="inlineStr">
        <is>
          <t>AUS</t>
        </is>
      </c>
      <c r="N157" s="687">
        <f>_xlfn.LET(_xlpm.d,_xlfn.XLOOKUP(L157,'[1]Birth Dates'!$A:$A,'[1]Birth Dates'!$B:$B,"",0),IF(_xlpm.d=0,"",_xlpm.d))</f>
        <v/>
      </c>
      <c r="O157" s="220">
        <f>IF(OR(N157="",A157="",NOT(ISNUMBER(N157)),N157&gt;A157),"",DATEDIF(N157,A157,"Y")&amp;" years, "&amp;DATEDIF(N157,A157,"YM")&amp;" months, "&amp;DATEDIF(N157,A157,"MD")&amp;" days")</f>
        <v/>
      </c>
      <c r="P157" s="220" t="inlineStr">
        <is>
          <t>Frank Hann</t>
        </is>
      </c>
      <c r="Q157" s="220" t="inlineStr">
        <is>
          <t>AUS</t>
        </is>
      </c>
      <c r="R157" s="687">
        <f>_xlfn.LET(_xlpm.d,_xlfn.XLOOKUP(P157,'[1]Birth Dates'!$A:$A,'[1]Birth Dates'!$B:$B,"",0),IF(_xlpm.d=0,"",_xlpm.d))</f>
        <v/>
      </c>
      <c r="S157" s="220">
        <f>IF(OR(R157="",A157="",NOT(ISNUMBER(R157)),R157&gt;A157),"",DATEDIF(R157,A157,"Y")&amp;" years, "&amp;DATEDIF(R157,A157,"YM")&amp;" months, "&amp;DATEDIF(R157,A157,"MD")&amp;" days")</f>
        <v/>
      </c>
      <c r="T157" s="220" t="n"/>
      <c r="U157" s="220" t="n"/>
      <c r="V157" s="687">
        <f>_xlfn.LET(_xlpm.d,_xlfn.XLOOKUP(T157,'[1]Birth Dates'!$A:$A,'[1]Birth Dates'!$B:$B,"",0),IF(_xlpm.d=0,"",_xlpm.d))</f>
        <v/>
      </c>
      <c r="W157" s="220">
        <f>IF(OR(V157="",A157="",NOT(ISNUMBER(V157)),V157&gt;A157),"",DATEDIF(V157,A157,"Y")&amp;" years, "&amp;DATEDIF(V157,A157,"YM")&amp;" months, "&amp;DATEDIF(V157,A157,"MD")&amp;" days")</f>
        <v/>
      </c>
      <c r="X157" s="220" t="n"/>
      <c r="Y157" s="220" t="n"/>
      <c r="Z157" s="220" t="n"/>
      <c r="AA157" s="220" t="n"/>
      <c r="AB157" s="220" t="n"/>
      <c r="AC157" s="220" t="n"/>
      <c r="AD157" s="220" t="n"/>
      <c r="AE157" s="577" t="inlineStr"/>
      <c r="AF157" s="418">
        <f>IF(OR(AE157="",AE157="",AE157=0),"",6.172/(AE157*24))</f>
        <v/>
      </c>
      <c r="AG157" s="251" t="n"/>
      <c r="AH157" s="577" t="inlineStr"/>
      <c r="AI157" s="418">
        <f>IF(OR(AH157="",AH157="",AH157=0),"",6.172/(AH157*24))</f>
        <v/>
      </c>
      <c r="AJ157" s="175">
        <f>IF(AND(ISNUMBER(AB157),ISNUMBER(AG157)),AB157-AG157,"")</f>
        <v/>
      </c>
      <c r="AK157" s="220" t="n"/>
      <c r="AL157" s="220" t="n">
        <v>81</v>
      </c>
      <c r="AM157" s="482" t="n">
        <v>0.304193287037037</v>
      </c>
      <c r="AN157" s="671">
        <f>IF(OR(AL157="",AM157="",AM157=0),"",AL157*6.172/(AM157*24))</f>
        <v/>
      </c>
      <c r="AO157" s="477">
        <f>IF(AND(AL157=AL156,AM157&lt;&gt;"",AM156&lt;&gt;""),AM157-AM156,"")</f>
        <v/>
      </c>
      <c r="AP157" s="220" t="n"/>
      <c r="AQ157" s="577" t="inlineStr"/>
      <c r="AR157" s="418">
        <f>IF(OR(AQ157="",AQ157="",AQ157=0),"",6.172/(AQ157*24))</f>
        <v/>
      </c>
      <c r="AS157" s="436">
        <f>IF(OR(NOT(ISNUMBER(C157)),NOT(ISNUMBER(AB157))),"",IF(AG157&lt;&gt;"",AG157,AB157)-C157)</f>
        <v/>
      </c>
      <c r="AT157" s="217" t="n"/>
      <c r="AU157" s="223">
        <f>IF($B157="","",TEXT($A157,"yyyymmdd")&amp;"_P"&amp;$C157&amp;"_C"&amp;$F157&amp;"_"&amp;TRIM(RIGHT(SUBSTITUTE(TRIM(SUBSTITUTE($L157,CHAR(160)," "))," ",REPT(" ",60)),60))&amp;IF($P157="","","-"&amp;TRIM(RIGHT(SUBSTITUTE(TRIM(SUBSTITUTE($P157,CHAR(160)," "))," ",REPT(" ",60)),60)))&amp;IF($T157="","","-"&amp;TRIM(RIGHT(SUBSTITUTE(TRIM(SUBSTITUTE($T157,CHAR(160)," "))," ",REPT(" ",60)),60)))&amp;".jpg")</f>
        <v/>
      </c>
    </row>
    <row r="158" ht="42" customHeight="1">
      <c r="A158" s="173" t="n">
        <v>24018</v>
      </c>
      <c r="B158" s="220" t="inlineStr">
        <is>
          <t>Armstrong 500 3 October, 1965</t>
        </is>
      </c>
      <c r="C158" s="220" t="n">
        <v>40</v>
      </c>
      <c r="D158" s="220" t="inlineStr">
        <is>
          <t>D</t>
        </is>
      </c>
      <c r="E158" s="220" t="n">
        <v>11</v>
      </c>
      <c r="F158" s="220" t="n">
        <v>8</v>
      </c>
      <c r="G158" s="220" t="inlineStr">
        <is>
          <t>D Walker</t>
        </is>
      </c>
      <c r="H158" s="220" t="n"/>
      <c r="I158" s="220" t="n"/>
      <c r="J158" s="220" t="inlineStr">
        <is>
          <t>Ford Cortina Mk.I GT500</t>
        </is>
      </c>
      <c r="K158" s="220" t="n"/>
      <c r="L158" s="220" t="inlineStr">
        <is>
          <t>Carl Kennedy</t>
        </is>
      </c>
      <c r="M158" s="220" t="inlineStr">
        <is>
          <t>AUS</t>
        </is>
      </c>
      <c r="N158" s="687">
        <f>_xlfn.LET(_xlpm.d,_xlfn.XLOOKUP(L158,'[1]Birth Dates'!$A:$A,'[1]Birth Dates'!$B:$B,"",0),IF(_xlpm.d=0,"",_xlpm.d))</f>
        <v/>
      </c>
      <c r="O158" s="220">
        <f>IF(OR(N158="",A158="",NOT(ISNUMBER(N158)),N158&gt;A158),"",DATEDIF(N158,A158,"Y")&amp;" years, "&amp;DATEDIF(N158,A158,"YM")&amp;" months, "&amp;DATEDIF(N158,A158,"MD")&amp;" days")</f>
        <v/>
      </c>
      <c r="P158" s="220" t="inlineStr">
        <is>
          <t>David Walker</t>
        </is>
      </c>
      <c r="Q158" s="220" t="inlineStr">
        <is>
          <t>AUS</t>
        </is>
      </c>
      <c r="R158" s="687">
        <f>_xlfn.LET(_xlpm.d,_xlfn.XLOOKUP(P158,'[1]Birth Dates'!$A:$A,'[1]Birth Dates'!$B:$B,"",0),IF(_xlpm.d=0,"",_xlpm.d))</f>
        <v/>
      </c>
      <c r="S158" s="220">
        <f>IF(OR(R158="",A158="",NOT(ISNUMBER(R158)),R158&gt;A158),"",DATEDIF(R158,A158,"Y")&amp;" years, "&amp;DATEDIF(R158,A158,"YM")&amp;" months, "&amp;DATEDIF(R158,A158,"MD")&amp;" days")</f>
        <v/>
      </c>
      <c r="T158" s="220" t="n"/>
      <c r="U158" s="220" t="n"/>
      <c r="V158" s="687">
        <f>_xlfn.LET(_xlpm.d,_xlfn.XLOOKUP(T158,'[1]Birth Dates'!$A:$A,'[1]Birth Dates'!$B:$B,"",0),IF(_xlpm.d=0,"",_xlpm.d))</f>
        <v/>
      </c>
      <c r="W158" s="220">
        <f>IF(OR(V158="",A158="",NOT(ISNUMBER(V158)),V158&gt;A158),"",DATEDIF(V158,A158,"Y")&amp;" years, "&amp;DATEDIF(V158,A158,"YM")&amp;" months, "&amp;DATEDIF(V158,A158,"MD")&amp;" days")</f>
        <v/>
      </c>
      <c r="X158" s="220" t="n"/>
      <c r="Y158" s="220" t="n"/>
      <c r="Z158" s="220" t="n"/>
      <c r="AA158" s="220" t="n"/>
      <c r="AB158" s="220" t="n"/>
      <c r="AC158" s="220" t="n"/>
      <c r="AD158" s="220" t="n"/>
      <c r="AE158" s="577" t="inlineStr"/>
      <c r="AF158" s="418">
        <f>IF(OR(AE158="",AE158="",AE158=0),"",6.172/(AE158*24))</f>
        <v/>
      </c>
      <c r="AG158" s="251" t="n"/>
      <c r="AH158" s="577" t="inlineStr"/>
      <c r="AI158" s="418">
        <f>IF(OR(AH158="",AH158="",AH158=0),"",6.172/(AH158*24))</f>
        <v/>
      </c>
      <c r="AJ158" s="175">
        <f>IF(AND(ISNUMBER(AB158),ISNUMBER(AG158)),AB158-AG158,"")</f>
        <v/>
      </c>
      <c r="AK158" s="220" t="n"/>
      <c r="AL158" s="220" t="n">
        <v>64</v>
      </c>
      <c r="AM158" s="482" t="n">
        <v>0.3037488425925926</v>
      </c>
      <c r="AN158" s="671">
        <f>IF(OR(AL158="",AM158="",AM158=0),"",AL158*6.172/(AM158*24))</f>
        <v/>
      </c>
      <c r="AO158" s="477">
        <f>IF(AND(AL158=AL157,AM158&lt;&gt;"",AM157&lt;&gt;""),AM158-AM157,"")</f>
        <v/>
      </c>
      <c r="AP158" s="220" t="n"/>
      <c r="AQ158" s="577" t="inlineStr"/>
      <c r="AR158" s="418">
        <f>IF(OR(AQ158="",AQ158="",AQ158=0),"",6.172/(AQ158*24))</f>
        <v/>
      </c>
      <c r="AS158" s="436">
        <f>IF(OR(NOT(ISNUMBER(C158)),NOT(ISNUMBER(AB158))),"",IF(AG158&lt;&gt;"",AG158,AB158)-C158)</f>
        <v/>
      </c>
      <c r="AT158" s="217" t="n"/>
      <c r="AU158" s="223">
        <f>IF($B158="","",TEXT($A158,"yyyymmdd")&amp;"_P"&amp;$C158&amp;"_C"&amp;$F158&amp;"_"&amp;TRIM(RIGHT(SUBSTITUTE(TRIM(SUBSTITUTE($L158,CHAR(160)," "))," ",REPT(" ",60)),60))&amp;IF($P158="","","-"&amp;TRIM(RIGHT(SUBSTITUTE(TRIM(SUBSTITUTE($P158,CHAR(160)," "))," ",REPT(" ",60)),60)))&amp;IF($T158="","","-"&amp;TRIM(RIGHT(SUBSTITUTE(TRIM(SUBSTITUTE($T158,CHAR(160)," "))," ",REPT(" ",60)),60)))&amp;".jpg")</f>
        <v/>
      </c>
    </row>
    <row r="159" ht="42" customHeight="1">
      <c r="A159" s="173" t="n">
        <v>24018</v>
      </c>
      <c r="B159" s="220" t="inlineStr">
        <is>
          <t>Armstrong 500 3 October, 1965</t>
        </is>
      </c>
      <c r="C159" s="220" t="inlineStr">
        <is>
          <t>DNF</t>
        </is>
      </c>
      <c r="D159" s="220" t="inlineStr">
        <is>
          <t>D</t>
        </is>
      </c>
      <c r="E159" s="220" t="n"/>
      <c r="F159" s="220" t="n">
        <v>23</v>
      </c>
      <c r="G159" s="220" t="inlineStr">
        <is>
          <t>Alex Strachan Motors</t>
        </is>
      </c>
      <c r="H159" s="220" t="n"/>
      <c r="I159" s="220" t="n"/>
      <c r="J159" s="220" t="inlineStr">
        <is>
          <t>Humber Vogue</t>
        </is>
      </c>
      <c r="K159" s="220" t="n"/>
      <c r="L159" s="220" t="inlineStr">
        <is>
          <t>Bill Barnett</t>
        </is>
      </c>
      <c r="M159" s="220" t="inlineStr">
        <is>
          <t>AUS</t>
        </is>
      </c>
      <c r="N159" s="687">
        <f>_xlfn.LET(_xlpm.d,_xlfn.XLOOKUP(L159,'[1]Birth Dates'!$A:$A,'[1]Birth Dates'!$B:$B,"",0),IF(_xlpm.d=0,"",_xlpm.d))</f>
        <v/>
      </c>
      <c r="O159" s="220">
        <f>IF(OR(N159="",A159="",NOT(ISNUMBER(N159)),N159&gt;A159),"",DATEDIF(N159,A159,"Y")&amp;" years, "&amp;DATEDIF(N159,A159,"YM")&amp;" months, "&amp;DATEDIF(N159,A159,"MD")&amp;" days")</f>
        <v/>
      </c>
      <c r="P159" s="220" t="inlineStr">
        <is>
          <t>Don Johnston</t>
        </is>
      </c>
      <c r="Q159" s="220" t="inlineStr">
        <is>
          <t>AUS</t>
        </is>
      </c>
      <c r="R159" s="687">
        <f>_xlfn.LET(_xlpm.d,_xlfn.XLOOKUP(P159,'[1]Birth Dates'!$A:$A,'[1]Birth Dates'!$B:$B,"",0),IF(_xlpm.d=0,"",_xlpm.d))</f>
        <v/>
      </c>
      <c r="S159" s="220">
        <f>IF(OR(R159="",A159="",NOT(ISNUMBER(R159)),R159&gt;A159),"",DATEDIF(R159,A159,"Y")&amp;" years, "&amp;DATEDIF(R159,A159,"YM")&amp;" months, "&amp;DATEDIF(R159,A159,"MD")&amp;" days")</f>
        <v/>
      </c>
      <c r="T159" s="220" t="n"/>
      <c r="U159" s="220" t="n"/>
      <c r="V159" s="687">
        <f>_xlfn.LET(_xlpm.d,_xlfn.XLOOKUP(T159,'[1]Birth Dates'!$A:$A,'[1]Birth Dates'!$B:$B,"",0),IF(_xlpm.d=0,"",_xlpm.d))</f>
        <v/>
      </c>
      <c r="W159" s="220">
        <f>IF(OR(V159="",A159="",NOT(ISNUMBER(V159)),V159&gt;A159),"",DATEDIF(V159,A159,"Y")&amp;" years, "&amp;DATEDIF(V159,A159,"YM")&amp;" months, "&amp;DATEDIF(V159,A159,"MD")&amp;" days")</f>
        <v/>
      </c>
      <c r="X159" s="220" t="n"/>
      <c r="Y159" s="220" t="n"/>
      <c r="Z159" s="220" t="n"/>
      <c r="AA159" s="220" t="n"/>
      <c r="AB159" s="220" t="n"/>
      <c r="AC159" s="220" t="n"/>
      <c r="AD159" s="220" t="n"/>
      <c r="AE159" s="577" t="inlineStr"/>
      <c r="AF159" s="418">
        <f>IF(OR(AE159="",AE159="",AE159=0),"",6.172/(AE159*24))</f>
        <v/>
      </c>
      <c r="AG159" s="251" t="n"/>
      <c r="AH159" s="577" t="inlineStr"/>
      <c r="AI159" s="418">
        <f>IF(OR(AH159="",AH159="",AH159=0),"",6.172/(AH159*24))</f>
        <v/>
      </c>
      <c r="AJ159" s="175">
        <f>IF(AND(ISNUMBER(AB159),ISNUMBER(AG159)),AB159-AG159,"")</f>
        <v/>
      </c>
      <c r="AK159" s="220" t="inlineStr">
        <is>
          <t>Suspension</t>
        </is>
      </c>
      <c r="AL159" s="220" t="n">
        <v>106</v>
      </c>
      <c r="AM159" s="694" t="n"/>
      <c r="AN159" s="671">
        <f>IF(OR(AL159="",AM159="",AM159=0),"",AL159*6.172/(AM159*24))</f>
        <v/>
      </c>
      <c r="AO159" s="477">
        <f>IF(AND(AL159=AL158,AM159&lt;&gt;"",AM158&lt;&gt;""),AM159-AM158,"")</f>
        <v/>
      </c>
      <c r="AP159" s="220" t="n"/>
      <c r="AQ159" s="577" t="inlineStr"/>
      <c r="AR159" s="418">
        <f>IF(OR(AQ159="",AQ159="",AQ159=0),"",6.172/(AQ159*24))</f>
        <v/>
      </c>
      <c r="AS159" s="436">
        <f>IF(OR(NOT(ISNUMBER(C159)),NOT(ISNUMBER(AB159))),"",IF(AG159&lt;&gt;"",AG159,AB159)-C159)</f>
        <v/>
      </c>
      <c r="AT159" s="217" t="n"/>
      <c r="AU159" s="223">
        <f>IF($B159="","",TEXT($A159,"yyyymmdd")&amp;"_P"&amp;$C159&amp;"_C"&amp;$F159&amp;"_"&amp;TRIM(RIGHT(SUBSTITUTE(TRIM(SUBSTITUTE($L159,CHAR(160)," "))," ",REPT(" ",60)),60))&amp;IF($P159="","","-"&amp;TRIM(RIGHT(SUBSTITUTE(TRIM(SUBSTITUTE($P159,CHAR(160)," "))," ",REPT(" ",60)),60)))&amp;IF($T159="","","-"&amp;TRIM(RIGHT(SUBSTITUTE(TRIM(SUBSTITUTE($T159,CHAR(160)," "))," ",REPT(" ",60)),60)))&amp;".jpg")</f>
        <v/>
      </c>
    </row>
    <row r="160" ht="42" customHeight="1">
      <c r="A160" s="173" t="n">
        <v>24018</v>
      </c>
      <c r="B160" s="220" t="inlineStr">
        <is>
          <t>Armstrong 500 3 October, 1965</t>
        </is>
      </c>
      <c r="C160" s="220" t="inlineStr">
        <is>
          <t>DNF</t>
        </is>
      </c>
      <c r="D160" s="220" t="inlineStr">
        <is>
          <t>D</t>
        </is>
      </c>
      <c r="E160" s="220" t="n"/>
      <c r="F160" s="220" t="n">
        <v>16</v>
      </c>
      <c r="G160" s="220" t="inlineStr">
        <is>
          <t>Otten Motors</t>
        </is>
      </c>
      <c r="H160" s="220" t="n"/>
      <c r="I160" s="220" t="n"/>
      <c r="J160" s="220" t="inlineStr">
        <is>
          <t>Fiat 2300</t>
        </is>
      </c>
      <c r="K160" s="220" t="n"/>
      <c r="L160" s="220" t="inlineStr">
        <is>
          <t>Fred Otten</t>
        </is>
      </c>
      <c r="M160" s="220" t="inlineStr">
        <is>
          <t>AUS</t>
        </is>
      </c>
      <c r="N160" s="687">
        <f>_xlfn.LET(_xlpm.d,_xlfn.XLOOKUP(L160,'[1]Birth Dates'!$A:$A,'[1]Birth Dates'!$B:$B,"",0),IF(_xlpm.d=0,"",_xlpm.d))</f>
        <v/>
      </c>
      <c r="O160" s="220">
        <f>IF(OR(N160="",A160="",NOT(ISNUMBER(N160)),N160&gt;A160),"",DATEDIF(N160,A160,"Y")&amp;" years, "&amp;DATEDIF(N160,A160,"YM")&amp;" months, "&amp;DATEDIF(N160,A160,"MD")&amp;" days")</f>
        <v/>
      </c>
      <c r="P160" s="220" t="inlineStr">
        <is>
          <t>Mick Crampton</t>
        </is>
      </c>
      <c r="Q160" s="220" t="inlineStr">
        <is>
          <t>AUS</t>
        </is>
      </c>
      <c r="R160" s="687">
        <f>_xlfn.LET(_xlpm.d,_xlfn.XLOOKUP(P160,'[1]Birth Dates'!$A:$A,'[1]Birth Dates'!$B:$B,"",0),IF(_xlpm.d=0,"",_xlpm.d))</f>
        <v/>
      </c>
      <c r="S160" s="220">
        <f>IF(OR(R160="",A160="",NOT(ISNUMBER(R160)),R160&gt;A160),"",DATEDIF(R160,A160,"Y")&amp;" years, "&amp;DATEDIF(R160,A160,"YM")&amp;" months, "&amp;DATEDIF(R160,A160,"MD")&amp;" days")</f>
        <v/>
      </c>
      <c r="T160" s="220" t="n"/>
      <c r="U160" s="220" t="n"/>
      <c r="V160" s="687">
        <f>_xlfn.LET(_xlpm.d,_xlfn.XLOOKUP(T160,'[1]Birth Dates'!$A:$A,'[1]Birth Dates'!$B:$B,"",0),IF(_xlpm.d=0,"",_xlpm.d))</f>
        <v/>
      </c>
      <c r="W160" s="220">
        <f>IF(OR(V160="",A160="",NOT(ISNUMBER(V160)),V160&gt;A160),"",DATEDIF(V160,A160,"Y")&amp;" years, "&amp;DATEDIF(V160,A160,"YM")&amp;" months, "&amp;DATEDIF(V160,A160,"MD")&amp;" days")</f>
        <v/>
      </c>
      <c r="X160" s="220" t="n"/>
      <c r="Y160" s="220" t="n"/>
      <c r="Z160" s="220" t="n"/>
      <c r="AA160" s="220" t="n"/>
      <c r="AB160" s="220" t="n"/>
      <c r="AC160" s="220" t="n"/>
      <c r="AD160" s="220" t="n"/>
      <c r="AE160" s="577" t="inlineStr"/>
      <c r="AF160" s="418">
        <f>IF(OR(AE160="",AE160="",AE160=0),"",6.172/(AE160*24))</f>
        <v/>
      </c>
      <c r="AG160" s="251" t="n"/>
      <c r="AH160" s="577" t="inlineStr"/>
      <c r="AI160" s="418">
        <f>IF(OR(AH160="",AH160="",AH160=0),"",6.172/(AH160*24))</f>
        <v/>
      </c>
      <c r="AJ160" s="175">
        <f>IF(AND(ISNUMBER(AB160),ISNUMBER(AG160)),AB160-AG160,"")</f>
        <v/>
      </c>
      <c r="AK160" s="220" t="inlineStr">
        <is>
          <t>Oil Shield</t>
        </is>
      </c>
      <c r="AL160" s="220" t="n">
        <v>65</v>
      </c>
      <c r="AM160" s="694" t="n"/>
      <c r="AN160" s="671">
        <f>IF(OR(AL160="",AM160="",AM160=0),"",AL160*6.172/(AM160*24))</f>
        <v/>
      </c>
      <c r="AO160" s="477">
        <f>IF(AND(AL160=AL159,AM160&lt;&gt;"",AM159&lt;&gt;""),AM160-AM159,"")</f>
        <v/>
      </c>
      <c r="AP160" s="220" t="n"/>
      <c r="AQ160" s="577" t="inlineStr"/>
      <c r="AR160" s="418">
        <f>IF(OR(AQ160="",AQ160="",AQ160=0),"",6.172/(AQ160*24))</f>
        <v/>
      </c>
      <c r="AS160" s="436">
        <f>IF(OR(NOT(ISNUMBER(C160)),NOT(ISNUMBER(AB160))),"",IF(AG160&lt;&gt;"",AG160,AB160)-C160)</f>
        <v/>
      </c>
      <c r="AT160" s="217" t="n"/>
      <c r="AU160" s="223">
        <f>IF($B160="","",TEXT($A160,"yyyymmdd")&amp;"_P"&amp;$C160&amp;"_C"&amp;$F160&amp;"_"&amp;TRIM(RIGHT(SUBSTITUTE(TRIM(SUBSTITUTE($L160,CHAR(160)," "))," ",REPT(" ",60)),60))&amp;IF($P160="","","-"&amp;TRIM(RIGHT(SUBSTITUTE(TRIM(SUBSTITUTE($P160,CHAR(160)," "))," ",REPT(" ",60)),60)))&amp;IF($T160="","","-"&amp;TRIM(RIGHT(SUBSTITUTE(TRIM(SUBSTITUTE($T160,CHAR(160)," "))," ",REPT(" ",60)),60)))&amp;".jpg")</f>
        <v/>
      </c>
    </row>
    <row r="161" ht="42" customHeight="1">
      <c r="A161" s="173" t="n">
        <v>24018</v>
      </c>
      <c r="B161" s="220" t="inlineStr">
        <is>
          <t>Armstrong 500 3 October, 1965</t>
        </is>
      </c>
      <c r="C161" s="220" t="inlineStr">
        <is>
          <t>DNF</t>
        </is>
      </c>
      <c r="D161" s="220" t="inlineStr">
        <is>
          <t>D</t>
        </is>
      </c>
      <c r="E161" s="220" t="n"/>
      <c r="F161" s="220" t="n">
        <v>9</v>
      </c>
      <c r="G161" s="220" t="inlineStr">
        <is>
          <t>K Russell</t>
        </is>
      </c>
      <c r="H161" s="220" t="n"/>
      <c r="I161" s="220" t="n"/>
      <c r="J161" s="220" t="inlineStr">
        <is>
          <t>Triumph 2000</t>
        </is>
      </c>
      <c r="K161" s="220" t="n"/>
      <c r="L161" s="220" t="inlineStr">
        <is>
          <t>Keith Russell</t>
        </is>
      </c>
      <c r="M161" s="220" t="inlineStr">
        <is>
          <t>AUS</t>
        </is>
      </c>
      <c r="N161" s="687">
        <f>_xlfn.LET(_xlpm.d,_xlfn.XLOOKUP(L161,'[1]Birth Dates'!$A:$A,'[1]Birth Dates'!$B:$B,"",0),IF(_xlpm.d=0,"",_xlpm.d))</f>
        <v/>
      </c>
      <c r="O161" s="220">
        <f>IF(OR(N161="",A161="",NOT(ISNUMBER(N161)),N161&gt;A161),"",DATEDIF(N161,A161,"Y")&amp;" years, "&amp;DATEDIF(N161,A161,"YM")&amp;" months, "&amp;DATEDIF(N161,A161,"MD")&amp;" days")</f>
        <v/>
      </c>
      <c r="P161" s="220" t="inlineStr">
        <is>
          <t>Colin Wear</t>
        </is>
      </c>
      <c r="Q161" s="220" t="inlineStr">
        <is>
          <t>AUS</t>
        </is>
      </c>
      <c r="R161" s="687">
        <f>_xlfn.LET(_xlpm.d,_xlfn.XLOOKUP(P161,'[1]Birth Dates'!$A:$A,'[1]Birth Dates'!$B:$B,"",0),IF(_xlpm.d=0,"",_xlpm.d))</f>
        <v/>
      </c>
      <c r="S161" s="220">
        <f>IF(OR(R161="",A161="",NOT(ISNUMBER(R161)),R161&gt;A161),"",DATEDIF(R161,A161,"Y")&amp;" years, "&amp;DATEDIF(R161,A161,"YM")&amp;" months, "&amp;DATEDIF(R161,A161,"MD")&amp;" days")</f>
        <v/>
      </c>
      <c r="T161" s="220" t="n"/>
      <c r="U161" s="220" t="n"/>
      <c r="V161" s="687">
        <f>_xlfn.LET(_xlpm.d,_xlfn.XLOOKUP(T161,'[1]Birth Dates'!$A:$A,'[1]Birth Dates'!$B:$B,"",0),IF(_xlpm.d=0,"",_xlpm.d))</f>
        <v/>
      </c>
      <c r="W161" s="220">
        <f>IF(OR(V161="",A161="",NOT(ISNUMBER(V161)),V161&gt;A161),"",DATEDIF(V161,A161,"Y")&amp;" years, "&amp;DATEDIF(V161,A161,"YM")&amp;" months, "&amp;DATEDIF(V161,A161,"MD")&amp;" days")</f>
        <v/>
      </c>
      <c r="X161" s="220" t="n"/>
      <c r="Y161" s="220" t="n"/>
      <c r="Z161" s="220" t="n"/>
      <c r="AA161" s="220" t="n"/>
      <c r="AB161" s="220" t="n"/>
      <c r="AC161" s="220" t="n"/>
      <c r="AD161" s="220" t="n"/>
      <c r="AE161" s="577" t="inlineStr"/>
      <c r="AF161" s="418">
        <f>IF(OR(AE161="",AE161="",AE161=0),"",6.172/(AE161*24))</f>
        <v/>
      </c>
      <c r="AG161" s="251" t="n"/>
      <c r="AH161" s="577" t="inlineStr"/>
      <c r="AI161" s="418">
        <f>IF(OR(AH161="",AH161="",AH161=0),"",6.172/(AH161*24))</f>
        <v/>
      </c>
      <c r="AJ161" s="175">
        <f>IF(AND(ISNUMBER(AB161),ISNUMBER(AG161)),AB161-AG161,"")</f>
        <v/>
      </c>
      <c r="AK161" s="220" t="inlineStr">
        <is>
          <t>Accident</t>
        </is>
      </c>
      <c r="AL161" s="220" t="n">
        <v>60</v>
      </c>
      <c r="AM161" s="694" t="n"/>
      <c r="AN161" s="671">
        <f>IF(OR(AL161="",AM161="",AM161=0),"",AL161*6.172/(AM161*24))</f>
        <v/>
      </c>
      <c r="AO161" s="477">
        <f>IF(AND(AL161=AL160,AM161&lt;&gt;"",AM160&lt;&gt;""),AM161-AM160,"")</f>
        <v/>
      </c>
      <c r="AP161" s="220" t="n"/>
      <c r="AQ161" s="577" t="inlineStr"/>
      <c r="AR161" s="418">
        <f>IF(OR(AQ161="",AQ161="",AQ161=0),"",6.172/(AQ161*24))</f>
        <v/>
      </c>
      <c r="AS161" s="436">
        <f>IF(OR(NOT(ISNUMBER(C161)),NOT(ISNUMBER(AB161))),"",IF(AG161&lt;&gt;"",AG161,AB161)-C161)</f>
        <v/>
      </c>
      <c r="AT161" s="217" t="n"/>
      <c r="AU161" s="223">
        <f>IF($B161="","",TEXT($A161,"yyyymmdd")&amp;"_P"&amp;$C161&amp;"_C"&amp;$F161&amp;"_"&amp;TRIM(RIGHT(SUBSTITUTE(TRIM(SUBSTITUTE($L161,CHAR(160)," "))," ",REPT(" ",60)),60))&amp;IF($P161="","","-"&amp;TRIM(RIGHT(SUBSTITUTE(TRIM(SUBSTITUTE($P161,CHAR(160)," "))," ",REPT(" ",60)),60)))&amp;IF($T161="","","-"&amp;TRIM(RIGHT(SUBSTITUTE(TRIM(SUBSTITUTE($T161,CHAR(160)," "))," ",REPT(" ",60)),60)))&amp;".jpg")</f>
        <v/>
      </c>
    </row>
    <row r="162" ht="42" customHeight="1">
      <c r="A162" s="173" t="n">
        <v>24018</v>
      </c>
      <c r="B162" s="220" t="inlineStr">
        <is>
          <t>Armstrong 500 3 October, 1965</t>
        </is>
      </c>
      <c r="C162" s="220" t="inlineStr">
        <is>
          <t>DNF</t>
        </is>
      </c>
      <c r="D162" s="220" t="inlineStr">
        <is>
          <t>D</t>
        </is>
      </c>
      <c r="E162" s="220" t="n"/>
      <c r="F162" s="220" t="n">
        <v>14</v>
      </c>
      <c r="G162" s="220" t="inlineStr">
        <is>
          <t>Ford Motor Company of Australia</t>
        </is>
      </c>
      <c r="H162" s="220" t="n"/>
      <c r="I162" s="220" t="n"/>
      <c r="J162" s="220" t="inlineStr">
        <is>
          <t>Ford Cortina Mk.I GT500</t>
        </is>
      </c>
      <c r="K162" s="220" t="inlineStr">
        <is>
          <t>Ford 1.5</t>
        </is>
      </c>
      <c r="L162" s="220" t="inlineStr">
        <is>
          <t>Bob Jane</t>
        </is>
      </c>
      <c r="M162" s="220" t="inlineStr">
        <is>
          <t>AUS</t>
        </is>
      </c>
      <c r="N162" s="687">
        <f>_xlfn.LET(_xlpm.d,_xlfn.XLOOKUP(L162,'[1]Birth Dates'!$A:$A,'[1]Birth Dates'!$B:$B,"",0),IF(_xlpm.d=0,"",_xlpm.d))</f>
        <v/>
      </c>
      <c r="O162" s="220">
        <f>IF(OR(N162="",A162="",NOT(ISNUMBER(N162)),N162&gt;A162),"",DATEDIF(N162,A162,"Y")&amp;" years, "&amp;DATEDIF(N162,A162,"YM")&amp;" months, "&amp;DATEDIF(N162,A162,"MD")&amp;" days")</f>
        <v/>
      </c>
      <c r="P162" s="220" t="inlineStr">
        <is>
          <t>George Reynolds</t>
        </is>
      </c>
      <c r="Q162" s="220" t="inlineStr">
        <is>
          <t>AUS</t>
        </is>
      </c>
      <c r="R162" s="687">
        <f>_xlfn.LET(_xlpm.d,_xlfn.XLOOKUP(P162,'[1]Birth Dates'!$A:$A,'[1]Birth Dates'!$B:$B,"",0),IF(_xlpm.d=0,"",_xlpm.d))</f>
        <v/>
      </c>
      <c r="S162" s="220">
        <f>IF(OR(R162="",A162="",NOT(ISNUMBER(R162)),R162&gt;A162),"",DATEDIF(R162,A162,"Y")&amp;" years, "&amp;DATEDIF(R162,A162,"YM")&amp;" months, "&amp;DATEDIF(R162,A162,"MD")&amp;" days")</f>
        <v/>
      </c>
      <c r="T162" s="220" t="n"/>
      <c r="U162" s="220" t="n"/>
      <c r="V162" s="687">
        <f>_xlfn.LET(_xlpm.d,_xlfn.XLOOKUP(T162,'[1]Birth Dates'!$A:$A,'[1]Birth Dates'!$B:$B,"",0),IF(_xlpm.d=0,"",_xlpm.d))</f>
        <v/>
      </c>
      <c r="W162" s="220">
        <f>IF(OR(V162="",A162="",NOT(ISNUMBER(V162)),V162&gt;A162),"",DATEDIF(V162,A162,"Y")&amp;" years, "&amp;DATEDIF(V162,A162,"YM")&amp;" months, "&amp;DATEDIF(V162,A162,"MD")&amp;" days")</f>
        <v/>
      </c>
      <c r="X162" s="220" t="n"/>
      <c r="Y162" s="220" t="n"/>
      <c r="Z162" s="220" t="n"/>
      <c r="AA162" s="220" t="n"/>
      <c r="AB162" s="220" t="n"/>
      <c r="AC162" s="220" t="n"/>
      <c r="AD162" s="220" t="n"/>
      <c r="AE162" s="577" t="inlineStr"/>
      <c r="AF162" s="418">
        <f>IF(OR(AE162="",AE162="",AE162=0),"",6.172/(AE162*24))</f>
        <v/>
      </c>
      <c r="AG162" s="251" t="n"/>
      <c r="AH162" s="577" t="inlineStr"/>
      <c r="AI162" s="418">
        <f>IF(OR(AH162="",AH162="",AH162=0),"",6.172/(AH162*24))</f>
        <v/>
      </c>
      <c r="AJ162" s="175">
        <f>IF(AND(ISNUMBER(AB162),ISNUMBER(AG162)),AB162-AG162,"")</f>
        <v/>
      </c>
      <c r="AK162" s="220" t="inlineStr">
        <is>
          <t>Engine</t>
        </is>
      </c>
      <c r="AL162" s="220" t="n">
        <v>58</v>
      </c>
      <c r="AM162" s="694" t="n"/>
      <c r="AN162" s="671">
        <f>IF(OR(AL162="",AM162="",AM162=0),"",AL162*6.172/(AM162*24))</f>
        <v/>
      </c>
      <c r="AO162" s="477">
        <f>IF(AND(AL162=AL161,AM162&lt;&gt;"",AM161&lt;&gt;""),AM162-AM161,"")</f>
        <v/>
      </c>
      <c r="AP162" s="220" t="n"/>
      <c r="AQ162" s="577" t="inlineStr"/>
      <c r="AR162" s="418">
        <f>IF(OR(AQ162="",AQ162="",AQ162=0),"",6.172/(AQ162*24))</f>
        <v/>
      </c>
      <c r="AS162" s="436">
        <f>IF(OR(NOT(ISNUMBER(C162)),NOT(ISNUMBER(AB162))),"",IF(AG162&lt;&gt;"",AG162,AB162)-C162)</f>
        <v/>
      </c>
      <c r="AT162" s="217" t="n"/>
      <c r="AU162" s="223">
        <f>IF($B162="","",TEXT($A162,"yyyymmdd")&amp;"_P"&amp;$C162&amp;"_C"&amp;$F162&amp;"_"&amp;TRIM(RIGHT(SUBSTITUTE(TRIM(SUBSTITUTE($L162,CHAR(160)," "))," ",REPT(" ",60)),60))&amp;IF($P162="","","-"&amp;TRIM(RIGHT(SUBSTITUTE(TRIM(SUBSTITUTE($P162,CHAR(160)," "))," ",REPT(" ",60)),60)))&amp;IF($T162="","","-"&amp;TRIM(RIGHT(SUBSTITUTE(TRIM(SUBSTITUTE($T162,CHAR(160)," "))," ",REPT(" ",60)),60)))&amp;".jpg")</f>
        <v/>
      </c>
    </row>
    <row r="163" ht="42" customHeight="1">
      <c r="A163" s="173" t="n">
        <v>24018</v>
      </c>
      <c r="B163" s="220" t="inlineStr">
        <is>
          <t>Armstrong 500 3 October, 1965</t>
        </is>
      </c>
      <c r="C163" s="220" t="inlineStr">
        <is>
          <t>DNF</t>
        </is>
      </c>
      <c r="D163" s="220" t="inlineStr">
        <is>
          <t>D</t>
        </is>
      </c>
      <c r="E163" s="220" t="n"/>
      <c r="F163" s="220" t="n">
        <v>15</v>
      </c>
      <c r="G163" s="220" t="inlineStr">
        <is>
          <t>Belvedere Motors</t>
        </is>
      </c>
      <c r="H163" s="220" t="n"/>
      <c r="I163" s="220" t="n"/>
      <c r="J163" s="220" t="inlineStr">
        <is>
          <t>Ford Cortina Mk.I GT500</t>
        </is>
      </c>
      <c r="K163" s="220" t="n"/>
      <c r="L163" s="220" t="inlineStr">
        <is>
          <t>Ron Hodgson</t>
        </is>
      </c>
      <c r="M163" s="220" t="inlineStr">
        <is>
          <t>AUS</t>
        </is>
      </c>
      <c r="N163" s="687">
        <f>_xlfn.LET(_xlpm.d,_xlfn.XLOOKUP(L163,'[1]Birth Dates'!$A:$A,'[1]Birth Dates'!$B:$B,"",0),IF(_xlpm.d=0,"",_xlpm.d))</f>
        <v/>
      </c>
      <c r="O163" s="220">
        <f>IF(OR(N163="",A163="",NOT(ISNUMBER(N163)),N163&gt;A163),"",DATEDIF(N163,A163,"Y")&amp;" years, "&amp;DATEDIF(N163,A163,"YM")&amp;" months, "&amp;DATEDIF(N163,A163,"MD")&amp;" days")</f>
        <v/>
      </c>
      <c r="P163" s="220" t="inlineStr">
        <is>
          <t>Bob Beasley</t>
        </is>
      </c>
      <c r="Q163" s="220" t="inlineStr">
        <is>
          <t>AUS</t>
        </is>
      </c>
      <c r="R163" s="687">
        <f>_xlfn.LET(_xlpm.d,_xlfn.XLOOKUP(P163,'[1]Birth Dates'!$A:$A,'[1]Birth Dates'!$B:$B,"",0),IF(_xlpm.d=0,"",_xlpm.d))</f>
        <v/>
      </c>
      <c r="S163" s="220">
        <f>IF(OR(R163="",A163="",NOT(ISNUMBER(R163)),R163&gt;A163),"",DATEDIF(R163,A163,"Y")&amp;" years, "&amp;DATEDIF(R163,A163,"YM")&amp;" months, "&amp;DATEDIF(R163,A163,"MD")&amp;" days")</f>
        <v/>
      </c>
      <c r="T163" s="220" t="n"/>
      <c r="U163" s="220" t="n"/>
      <c r="V163" s="687">
        <f>_xlfn.LET(_xlpm.d,_xlfn.XLOOKUP(T163,'[1]Birth Dates'!$A:$A,'[1]Birth Dates'!$B:$B,"",0),IF(_xlpm.d=0,"",_xlpm.d))</f>
        <v/>
      </c>
      <c r="W163" s="220">
        <f>IF(OR(V163="",A163="",NOT(ISNUMBER(V163)),V163&gt;A163),"",DATEDIF(V163,A163,"Y")&amp;" years, "&amp;DATEDIF(V163,A163,"YM")&amp;" months, "&amp;DATEDIF(V163,A163,"MD")&amp;" days")</f>
        <v/>
      </c>
      <c r="X163" s="220" t="n"/>
      <c r="Y163" s="220" t="n"/>
      <c r="Z163" s="220" t="n"/>
      <c r="AA163" s="220" t="n"/>
      <c r="AB163" s="220" t="n"/>
      <c r="AC163" s="220" t="n"/>
      <c r="AD163" s="220" t="n"/>
      <c r="AE163" s="577" t="inlineStr"/>
      <c r="AF163" s="418">
        <f>IF(OR(AE163="",AE163="",AE163=0),"",6.172/(AE163*24))</f>
        <v/>
      </c>
      <c r="AG163" s="251" t="n"/>
      <c r="AH163" s="577" t="inlineStr"/>
      <c r="AI163" s="418">
        <f>IF(OR(AH163="",AH163="",AH163=0),"",6.172/(AH163*24))</f>
        <v/>
      </c>
      <c r="AJ163" s="175">
        <f>IF(AND(ISNUMBER(AB163),ISNUMBER(AG163)),AB163-AG163,"")</f>
        <v/>
      </c>
      <c r="AK163" s="220" t="inlineStr">
        <is>
          <t>Engine</t>
        </is>
      </c>
      <c r="AL163" s="220" t="n">
        <v>54</v>
      </c>
      <c r="AM163" s="694" t="n"/>
      <c r="AN163" s="671">
        <f>IF(OR(AL163="",AM163="",AM163=0),"",AL163*6.172/(AM163*24))</f>
        <v/>
      </c>
      <c r="AO163" s="477">
        <f>IF(AND(AL163=AL162,AM163&lt;&gt;"",AM162&lt;&gt;""),AM163-AM162,"")</f>
        <v/>
      </c>
      <c r="AP163" s="220" t="n"/>
      <c r="AQ163" s="577" t="inlineStr"/>
      <c r="AR163" s="418">
        <f>IF(OR(AQ163="",AQ163="",AQ163=0),"",6.172/(AQ163*24))</f>
        <v/>
      </c>
      <c r="AS163" s="436">
        <f>IF(OR(NOT(ISNUMBER(C163)),NOT(ISNUMBER(AB163))),"",IF(AG163&lt;&gt;"",AG163,AB163)-C163)</f>
        <v/>
      </c>
      <c r="AT163" s="217" t="n"/>
      <c r="AU163" s="223">
        <f>IF($B163="","",TEXT($A163,"yyyymmdd")&amp;"_P"&amp;$C163&amp;"_C"&amp;$F163&amp;"_"&amp;TRIM(RIGHT(SUBSTITUTE(TRIM(SUBSTITUTE($L163,CHAR(160)," "))," ",REPT(" ",60)),60))&amp;IF($P163="","","-"&amp;TRIM(RIGHT(SUBSTITUTE(TRIM(SUBSTITUTE($P163,CHAR(160)," "))," ",REPT(" ",60)),60)))&amp;IF($T163="","","-"&amp;TRIM(RIGHT(SUBSTITUTE(TRIM(SUBSTITUTE($T163,CHAR(160)," "))," ",REPT(" ",60)),60)))&amp;".jpg")</f>
        <v/>
      </c>
    </row>
    <row r="164" ht="42" customHeight="1">
      <c r="A164" s="173" t="n">
        <v>24018</v>
      </c>
      <c r="B164" s="220" t="inlineStr">
        <is>
          <t>Armstrong 500 3 October, 1965</t>
        </is>
      </c>
      <c r="C164" s="220" t="inlineStr">
        <is>
          <t>DNF</t>
        </is>
      </c>
      <c r="D164" s="220" t="inlineStr">
        <is>
          <t>A</t>
        </is>
      </c>
      <c r="E164" s="220" t="n"/>
      <c r="F164" s="220" t="n">
        <v>56</v>
      </c>
      <c r="G164" s="220" t="inlineStr">
        <is>
          <t>W Burns</t>
        </is>
      </c>
      <c r="H164" s="220" t="n"/>
      <c r="I164" s="220" t="n"/>
      <c r="J164" s="220" t="inlineStr">
        <is>
          <t>Fiat 850</t>
        </is>
      </c>
      <c r="K164" s="220" t="inlineStr">
        <is>
          <t>Fiat 0.8</t>
        </is>
      </c>
      <c r="L164" s="220" t="inlineStr">
        <is>
          <t>Bill Burns</t>
        </is>
      </c>
      <c r="M164" s="220" t="inlineStr">
        <is>
          <t>AUS</t>
        </is>
      </c>
      <c r="N164" s="687">
        <f>_xlfn.LET(_xlpm.d,_xlfn.XLOOKUP(L164,'[1]Birth Dates'!$A:$A,'[1]Birth Dates'!$B:$B,"",0),IF(_xlpm.d=0,"",_xlpm.d))</f>
        <v/>
      </c>
      <c r="O164" s="220">
        <f>IF(OR(N164="",A164="",NOT(ISNUMBER(N164)),N164&gt;A164),"",DATEDIF(N164,A164,"Y")&amp;" years, "&amp;DATEDIF(N164,A164,"YM")&amp;" months, "&amp;DATEDIF(N164,A164,"MD")&amp;" days")</f>
        <v/>
      </c>
      <c r="P164" s="220" t="inlineStr">
        <is>
          <t>Brian Lawler</t>
        </is>
      </c>
      <c r="Q164" s="220" t="inlineStr">
        <is>
          <t>AUS</t>
        </is>
      </c>
      <c r="R164" s="687">
        <f>_xlfn.LET(_xlpm.d,_xlfn.XLOOKUP(P164,'[1]Birth Dates'!$A:$A,'[1]Birth Dates'!$B:$B,"",0),IF(_xlpm.d=0,"",_xlpm.d))</f>
        <v/>
      </c>
      <c r="S164" s="220">
        <f>IF(OR(R164="",A164="",NOT(ISNUMBER(R164)),R164&gt;A164),"",DATEDIF(R164,A164,"Y")&amp;" years, "&amp;DATEDIF(R164,A164,"YM")&amp;" months, "&amp;DATEDIF(R164,A164,"MD")&amp;" days")</f>
        <v/>
      </c>
      <c r="T164" s="220" t="n"/>
      <c r="U164" s="220" t="n"/>
      <c r="V164" s="687">
        <f>_xlfn.LET(_xlpm.d,_xlfn.XLOOKUP(T164,'[1]Birth Dates'!$A:$A,'[1]Birth Dates'!$B:$B,"",0),IF(_xlpm.d=0,"",_xlpm.d))</f>
        <v/>
      </c>
      <c r="W164" s="220">
        <f>IF(OR(V164="",A164="",NOT(ISNUMBER(V164)),V164&gt;A164),"",DATEDIF(V164,A164,"Y")&amp;" years, "&amp;DATEDIF(V164,A164,"YM")&amp;" months, "&amp;DATEDIF(V164,A164,"MD")&amp;" days")</f>
        <v/>
      </c>
      <c r="X164" s="220" t="n"/>
      <c r="Y164" s="220" t="n"/>
      <c r="Z164" s="220" t="n"/>
      <c r="AA164" s="220" t="n"/>
      <c r="AB164" s="220" t="n"/>
      <c r="AC164" s="220" t="n"/>
      <c r="AD164" s="220" t="n"/>
      <c r="AE164" s="577" t="inlineStr"/>
      <c r="AF164" s="418">
        <f>IF(OR(AE164="",AE164="",AE164=0),"",6.172/(AE164*24))</f>
        <v/>
      </c>
      <c r="AG164" s="251" t="n"/>
      <c r="AH164" s="577" t="inlineStr"/>
      <c r="AI164" s="418">
        <f>IF(OR(AH164="",AH164="",AH164=0),"",6.172/(AH164*24))</f>
        <v/>
      </c>
      <c r="AJ164" s="175">
        <f>IF(AND(ISNUMBER(AB164),ISNUMBER(AG164)),AB164-AG164,"")</f>
        <v/>
      </c>
      <c r="AK164" s="220" t="inlineStr">
        <is>
          <t>Valve</t>
        </is>
      </c>
      <c r="AL164" s="220" t="n">
        <v>54</v>
      </c>
      <c r="AM164" s="694" t="n"/>
      <c r="AN164" s="671">
        <f>IF(OR(AL164="",AM164="",AM164=0),"",AL164*6.172/(AM164*24))</f>
        <v/>
      </c>
      <c r="AO164" s="477">
        <f>IF(AND(AL164=AL163,AM164&lt;&gt;"",AM163&lt;&gt;""),AM164-AM163,"")</f>
        <v/>
      </c>
      <c r="AP164" s="220" t="n"/>
      <c r="AQ164" s="577" t="inlineStr"/>
      <c r="AR164" s="418">
        <f>IF(OR(AQ164="",AQ164="",AQ164=0),"",6.172/(AQ164*24))</f>
        <v/>
      </c>
      <c r="AS164" s="436">
        <f>IF(OR(NOT(ISNUMBER(C164)),NOT(ISNUMBER(AB164))),"",IF(AG164&lt;&gt;"",AG164,AB164)-C164)</f>
        <v/>
      </c>
      <c r="AT164" s="217" t="n"/>
      <c r="AU164" s="223">
        <f>IF($B164="","",TEXT($A164,"yyyymmdd")&amp;"_P"&amp;$C164&amp;"_C"&amp;$F164&amp;"_"&amp;TRIM(RIGHT(SUBSTITUTE(TRIM(SUBSTITUTE($L164,CHAR(160)," "))," ",REPT(" ",60)),60))&amp;IF($P164="","","-"&amp;TRIM(RIGHT(SUBSTITUTE(TRIM(SUBSTITUTE($P164,CHAR(160)," "))," ",REPT(" ",60)),60)))&amp;IF($T164="","","-"&amp;TRIM(RIGHT(SUBSTITUTE(TRIM(SUBSTITUTE($T164,CHAR(160)," "))," ",REPT(" ",60)),60)))&amp;".jpg")</f>
        <v/>
      </c>
    </row>
    <row r="165" ht="42" customHeight="1">
      <c r="A165" s="173" t="n">
        <v>24018</v>
      </c>
      <c r="B165" s="220" t="inlineStr">
        <is>
          <t>Armstrong 500 3 October, 1965</t>
        </is>
      </c>
      <c r="C165" s="220" t="inlineStr">
        <is>
          <t>DNF</t>
        </is>
      </c>
      <c r="D165" s="220" t="inlineStr">
        <is>
          <t>A</t>
        </is>
      </c>
      <c r="E165" s="220" t="n"/>
      <c r="F165" s="220" t="n">
        <v>58</v>
      </c>
      <c r="G165" s="220" t="inlineStr">
        <is>
          <t>T Kavanagh</t>
        </is>
      </c>
      <c r="H165" s="220" t="n"/>
      <c r="I165" s="220" t="n"/>
      <c r="J165" s="220" t="inlineStr">
        <is>
          <t>Vauxhall Viva</t>
        </is>
      </c>
      <c r="K165" s="220" t="n"/>
      <c r="L165" s="220" t="inlineStr">
        <is>
          <t>Don Mudd</t>
        </is>
      </c>
      <c r="M165" s="220" t="inlineStr">
        <is>
          <t>AUS</t>
        </is>
      </c>
      <c r="N165" s="687">
        <f>_xlfn.LET(_xlpm.d,_xlfn.XLOOKUP(L165,'[1]Birth Dates'!$A:$A,'[1]Birth Dates'!$B:$B,"",0),IF(_xlpm.d=0,"",_xlpm.d))</f>
        <v/>
      </c>
      <c r="O165" s="220">
        <f>IF(OR(N165="",A165="",NOT(ISNUMBER(N165)),N165&gt;A165),"",DATEDIF(N165,A165,"Y")&amp;" years, "&amp;DATEDIF(N165,A165,"YM")&amp;" months, "&amp;DATEDIF(N165,A165,"MD")&amp;" days")</f>
        <v/>
      </c>
      <c r="P165" s="220" t="inlineStr">
        <is>
          <t>Tony Kavanagh</t>
        </is>
      </c>
      <c r="Q165" s="220" t="inlineStr">
        <is>
          <t>AUS</t>
        </is>
      </c>
      <c r="R165" s="687">
        <f>_xlfn.LET(_xlpm.d,_xlfn.XLOOKUP(P165,'[1]Birth Dates'!$A:$A,'[1]Birth Dates'!$B:$B,"",0),IF(_xlpm.d=0,"",_xlpm.d))</f>
        <v/>
      </c>
      <c r="S165" s="220">
        <f>IF(OR(R165="",A165="",NOT(ISNUMBER(R165)),R165&gt;A165),"",DATEDIF(R165,A165,"Y")&amp;" years, "&amp;DATEDIF(R165,A165,"YM")&amp;" months, "&amp;DATEDIF(R165,A165,"MD")&amp;" days")</f>
        <v/>
      </c>
      <c r="T165" s="220" t="n"/>
      <c r="U165" s="220" t="n"/>
      <c r="V165" s="687">
        <f>_xlfn.LET(_xlpm.d,_xlfn.XLOOKUP(T165,'[1]Birth Dates'!$A:$A,'[1]Birth Dates'!$B:$B,"",0),IF(_xlpm.d=0,"",_xlpm.d))</f>
        <v/>
      </c>
      <c r="W165" s="220">
        <f>IF(OR(V165="",A165="",NOT(ISNUMBER(V165)),V165&gt;A165),"",DATEDIF(V165,A165,"Y")&amp;" years, "&amp;DATEDIF(V165,A165,"YM")&amp;" months, "&amp;DATEDIF(V165,A165,"MD")&amp;" days")</f>
        <v/>
      </c>
      <c r="X165" s="220" t="n"/>
      <c r="Y165" s="220" t="n"/>
      <c r="Z165" s="220" t="n"/>
      <c r="AA165" s="220" t="n"/>
      <c r="AB165" s="220" t="n"/>
      <c r="AC165" s="220" t="n"/>
      <c r="AD165" s="220" t="n"/>
      <c r="AE165" s="577" t="inlineStr"/>
      <c r="AF165" s="418">
        <f>IF(OR(AE165="",AE165="",AE165=0),"",6.172/(AE165*24))</f>
        <v/>
      </c>
      <c r="AG165" s="251" t="n"/>
      <c r="AH165" s="577" t="inlineStr"/>
      <c r="AI165" s="418">
        <f>IF(OR(AH165="",AH165="",AH165=0),"",6.172/(AH165*24))</f>
        <v/>
      </c>
      <c r="AJ165" s="175">
        <f>IF(AND(ISNUMBER(AB165),ISNUMBER(AG165)),AB165-AG165,"")</f>
        <v/>
      </c>
      <c r="AK165" s="220" t="inlineStr">
        <is>
          <t>Accident</t>
        </is>
      </c>
      <c r="AL165" s="220" t="n">
        <v>48</v>
      </c>
      <c r="AM165" s="694" t="n"/>
      <c r="AN165" s="671">
        <f>IF(OR(AL165="",AM165="",AM165=0),"",AL165*6.172/(AM165*24))</f>
        <v/>
      </c>
      <c r="AO165" s="477">
        <f>IF(AND(AL165=AL164,AM165&lt;&gt;"",AM164&lt;&gt;""),AM165-AM164,"")</f>
        <v/>
      </c>
      <c r="AP165" s="220" t="n"/>
      <c r="AQ165" s="577" t="inlineStr"/>
      <c r="AR165" s="418">
        <f>IF(OR(AQ165="",AQ165="",AQ165=0),"",6.172/(AQ165*24))</f>
        <v/>
      </c>
      <c r="AS165" s="436">
        <f>IF(OR(NOT(ISNUMBER(C165)),NOT(ISNUMBER(AB165))),"",IF(AG165&lt;&gt;"",AG165,AB165)-C165)</f>
        <v/>
      </c>
      <c r="AT165" s="217" t="n"/>
      <c r="AU165" s="223">
        <f>IF($B165="","",TEXT($A165,"yyyymmdd")&amp;"_P"&amp;$C165&amp;"_C"&amp;$F165&amp;"_"&amp;TRIM(RIGHT(SUBSTITUTE(TRIM(SUBSTITUTE($L165,CHAR(160)," "))," ",REPT(" ",60)),60))&amp;IF($P165="","","-"&amp;TRIM(RIGHT(SUBSTITUTE(TRIM(SUBSTITUTE($P165,CHAR(160)," "))," ",REPT(" ",60)),60)))&amp;IF($T165="","","-"&amp;TRIM(RIGHT(SUBSTITUTE(TRIM(SUBSTITUTE($T165,CHAR(160)," "))," ",REPT(" ",60)),60)))&amp;".jpg")</f>
        <v/>
      </c>
    </row>
    <row r="166" ht="42" customHeight="1">
      <c r="A166" s="173" t="n">
        <v>24018</v>
      </c>
      <c r="B166" s="220" t="inlineStr">
        <is>
          <t>Armstrong 500 3 October, 1965</t>
        </is>
      </c>
      <c r="C166" s="220" t="inlineStr">
        <is>
          <t>DNF</t>
        </is>
      </c>
      <c r="D166" s="220" t="inlineStr">
        <is>
          <t>B</t>
        </is>
      </c>
      <c r="E166" s="220" t="n"/>
      <c r="F166" s="220" t="n">
        <v>38</v>
      </c>
      <c r="G166" s="220" t="inlineStr">
        <is>
          <t>Renno Motors</t>
        </is>
      </c>
      <c r="H166" s="220" t="n"/>
      <c r="I166" s="220" t="n"/>
      <c r="J166" s="220" t="inlineStr">
        <is>
          <t>Renault R8</t>
        </is>
      </c>
      <c r="K166" s="220" t="n"/>
      <c r="L166" s="220" t="inlineStr">
        <is>
          <t>Brian McGrath</t>
        </is>
      </c>
      <c r="M166" s="220" t="inlineStr">
        <is>
          <t>AUS</t>
        </is>
      </c>
      <c r="N166" s="687">
        <f>_xlfn.LET(_xlpm.d,_xlfn.XLOOKUP(L166,'[1]Birth Dates'!$A:$A,'[1]Birth Dates'!$B:$B,"",0),IF(_xlpm.d=0,"",_xlpm.d))</f>
        <v/>
      </c>
      <c r="O166" s="220">
        <f>IF(OR(N166="",A166="",NOT(ISNUMBER(N166)),N166&gt;A166),"",DATEDIF(N166,A166,"Y")&amp;" years, "&amp;DATEDIF(N166,A166,"YM")&amp;" months, "&amp;DATEDIF(N166,A166,"MD")&amp;" days")</f>
        <v/>
      </c>
      <c r="P166" s="220" t="inlineStr">
        <is>
          <t>David Frazer</t>
        </is>
      </c>
      <c r="Q166" s="220" t="inlineStr">
        <is>
          <t>AUS</t>
        </is>
      </c>
      <c r="R166" s="687">
        <f>_xlfn.LET(_xlpm.d,_xlfn.XLOOKUP(P166,'[1]Birth Dates'!$A:$A,'[1]Birth Dates'!$B:$B,"",0),IF(_xlpm.d=0,"",_xlpm.d))</f>
        <v/>
      </c>
      <c r="S166" s="220">
        <f>IF(OR(R166="",A166="",NOT(ISNUMBER(R166)),R166&gt;A166),"",DATEDIF(R166,A166,"Y")&amp;" years, "&amp;DATEDIF(R166,A166,"YM")&amp;" months, "&amp;DATEDIF(R166,A166,"MD")&amp;" days")</f>
        <v/>
      </c>
      <c r="T166" s="220" t="n"/>
      <c r="U166" s="220" t="n"/>
      <c r="V166" s="687">
        <f>_xlfn.LET(_xlpm.d,_xlfn.XLOOKUP(T166,'[1]Birth Dates'!$A:$A,'[1]Birth Dates'!$B:$B,"",0),IF(_xlpm.d=0,"",_xlpm.d))</f>
        <v/>
      </c>
      <c r="W166" s="220">
        <f>IF(OR(V166="",A166="",NOT(ISNUMBER(V166)),V166&gt;A166),"",DATEDIF(V166,A166,"Y")&amp;" years, "&amp;DATEDIF(V166,A166,"YM")&amp;" months, "&amp;DATEDIF(V166,A166,"MD")&amp;" days")</f>
        <v/>
      </c>
      <c r="X166" s="220" t="n"/>
      <c r="Y166" s="220" t="n"/>
      <c r="Z166" s="220" t="n"/>
      <c r="AA166" s="220" t="n"/>
      <c r="AB166" s="220" t="n"/>
      <c r="AC166" s="220" t="n"/>
      <c r="AD166" s="220" t="n"/>
      <c r="AE166" s="577" t="inlineStr"/>
      <c r="AF166" s="418">
        <f>IF(OR(AE166="",AE166="",AE166=0),"",6.172/(AE166*24))</f>
        <v/>
      </c>
      <c r="AG166" s="251" t="n"/>
      <c r="AH166" s="577" t="inlineStr"/>
      <c r="AI166" s="418">
        <f>IF(OR(AH166="",AH166="",AH166=0),"",6.172/(AH166*24))</f>
        <v/>
      </c>
      <c r="AJ166" s="175">
        <f>IF(AND(ISNUMBER(AB166),ISNUMBER(AG166)),AB166-AG166,"")</f>
        <v/>
      </c>
      <c r="AK166" s="220" t="inlineStr">
        <is>
          <t>Accident</t>
        </is>
      </c>
      <c r="AL166" s="220" t="n">
        <v>42</v>
      </c>
      <c r="AM166" s="694" t="n"/>
      <c r="AN166" s="671">
        <f>IF(OR(AL166="",AM166="",AM166=0),"",AL166*6.172/(AM166*24))</f>
        <v/>
      </c>
      <c r="AO166" s="477">
        <f>IF(AND(AL166=AL165,AM166&lt;&gt;"",AM165&lt;&gt;""),AM166-AM165,"")</f>
        <v/>
      </c>
      <c r="AP166" s="220" t="n"/>
      <c r="AQ166" s="577" t="inlineStr"/>
      <c r="AR166" s="418">
        <f>IF(OR(AQ166="",AQ166="",AQ166=0),"",6.172/(AQ166*24))</f>
        <v/>
      </c>
      <c r="AS166" s="436">
        <f>IF(OR(NOT(ISNUMBER(C166)),NOT(ISNUMBER(AB166))),"",IF(AG166&lt;&gt;"",AG166,AB166)-C166)</f>
        <v/>
      </c>
      <c r="AT166" s="217" t="n"/>
      <c r="AU166" s="223">
        <f>IF($B166="","",TEXT($A166,"yyyymmdd")&amp;"_P"&amp;$C166&amp;"_C"&amp;$F166&amp;"_"&amp;TRIM(RIGHT(SUBSTITUTE(TRIM(SUBSTITUTE($L166,CHAR(160)," "))," ",REPT(" ",60)),60))&amp;IF($P166="","","-"&amp;TRIM(RIGHT(SUBSTITUTE(TRIM(SUBSTITUTE($P166,CHAR(160)," "))," ",REPT(" ",60)),60)))&amp;IF($T166="","","-"&amp;TRIM(RIGHT(SUBSTITUTE(TRIM(SUBSTITUTE($T166,CHAR(160)," "))," ",REPT(" ",60)),60)))&amp;".jpg")</f>
        <v/>
      </c>
    </row>
    <row r="167" ht="42" customHeight="1">
      <c r="A167" s="173" t="n">
        <v>24018</v>
      </c>
      <c r="B167" s="220" t="inlineStr">
        <is>
          <t>Armstrong 500 3 October, 1965</t>
        </is>
      </c>
      <c r="C167" s="220" t="inlineStr">
        <is>
          <t>DNF</t>
        </is>
      </c>
      <c r="D167" s="220" t="inlineStr">
        <is>
          <t>B</t>
        </is>
      </c>
      <c r="E167" s="220" t="n"/>
      <c r="F167" s="220" t="n">
        <v>33</v>
      </c>
      <c r="G167" s="220" t="inlineStr">
        <is>
          <t>M Martin</t>
        </is>
      </c>
      <c r="H167" s="220" t="n"/>
      <c r="I167" s="220" t="n"/>
      <c r="J167" s="220" t="inlineStr">
        <is>
          <t>Morris Cooper</t>
        </is>
      </c>
      <c r="K167" s="220" t="n"/>
      <c r="L167" s="220" t="inlineStr">
        <is>
          <t>Ron Clarke</t>
        </is>
      </c>
      <c r="M167" s="220" t="inlineStr">
        <is>
          <t>AUS</t>
        </is>
      </c>
      <c r="N167" s="687">
        <f>_xlfn.LET(_xlpm.d,_xlfn.XLOOKUP(L167,'[1]Birth Dates'!$A:$A,'[1]Birth Dates'!$B:$B,"",0),IF(_xlpm.d=0,"",_xlpm.d))</f>
        <v/>
      </c>
      <c r="O167" s="220">
        <f>IF(OR(N167="",A167="",NOT(ISNUMBER(N167)),N167&gt;A167),"",DATEDIF(N167,A167,"Y")&amp;" years, "&amp;DATEDIF(N167,A167,"YM")&amp;" months, "&amp;DATEDIF(N167,A167,"MD")&amp;" days")</f>
        <v/>
      </c>
      <c r="P167" s="220" t="inlineStr">
        <is>
          <t>John Prisk</t>
        </is>
      </c>
      <c r="Q167" s="220" t="inlineStr">
        <is>
          <t>AUS</t>
        </is>
      </c>
      <c r="R167" s="687">
        <f>_xlfn.LET(_xlpm.d,_xlfn.XLOOKUP(P167,'[1]Birth Dates'!$A:$A,'[1]Birth Dates'!$B:$B,"",0),IF(_xlpm.d=0,"",_xlpm.d))</f>
        <v/>
      </c>
      <c r="S167" s="220">
        <f>IF(OR(R167="",A167="",NOT(ISNUMBER(R167)),R167&gt;A167),"",DATEDIF(R167,A167,"Y")&amp;" years, "&amp;DATEDIF(R167,A167,"YM")&amp;" months, "&amp;DATEDIF(R167,A167,"MD")&amp;" days")</f>
        <v/>
      </c>
      <c r="T167" s="220" t="n"/>
      <c r="U167" s="220" t="n"/>
      <c r="V167" s="687">
        <f>_xlfn.LET(_xlpm.d,_xlfn.XLOOKUP(T167,'[1]Birth Dates'!$A:$A,'[1]Birth Dates'!$B:$B,"",0),IF(_xlpm.d=0,"",_xlpm.d))</f>
        <v/>
      </c>
      <c r="W167" s="220">
        <f>IF(OR(V167="",A167="",NOT(ISNUMBER(V167)),V167&gt;A167),"",DATEDIF(V167,A167,"Y")&amp;" years, "&amp;DATEDIF(V167,A167,"YM")&amp;" months, "&amp;DATEDIF(V167,A167,"MD")&amp;" days")</f>
        <v/>
      </c>
      <c r="X167" s="220" t="n"/>
      <c r="Y167" s="220" t="n"/>
      <c r="Z167" s="220" t="n"/>
      <c r="AA167" s="220" t="n"/>
      <c r="AB167" s="220" t="n"/>
      <c r="AC167" s="220" t="n"/>
      <c r="AD167" s="220" t="n"/>
      <c r="AE167" s="577" t="inlineStr"/>
      <c r="AF167" s="418">
        <f>IF(OR(AE167="",AE167="",AE167=0),"",6.172/(AE167*24))</f>
        <v/>
      </c>
      <c r="AG167" s="251" t="n"/>
      <c r="AH167" s="577" t="inlineStr"/>
      <c r="AI167" s="418">
        <f>IF(OR(AH167="",AH167="",AH167=0),"",6.172/(AH167*24))</f>
        <v/>
      </c>
      <c r="AJ167" s="175">
        <f>IF(AND(ISNUMBER(AB167),ISNUMBER(AG167)),AB167-AG167,"")</f>
        <v/>
      </c>
      <c r="AK167" s="220" t="inlineStr">
        <is>
          <t>Valvespring</t>
        </is>
      </c>
      <c r="AL167" s="220" t="n">
        <v>25</v>
      </c>
      <c r="AM167" s="694" t="n"/>
      <c r="AN167" s="671">
        <f>IF(OR(AL167="",AM167="",AM167=0),"",AL167*6.172/(AM167*24))</f>
        <v/>
      </c>
      <c r="AO167" s="477">
        <f>IF(AND(AL167=AL166,AM167&lt;&gt;"",AM166&lt;&gt;""),AM167-AM166,"")</f>
        <v/>
      </c>
      <c r="AP167" s="220" t="n"/>
      <c r="AQ167" s="577" t="inlineStr"/>
      <c r="AR167" s="418">
        <f>IF(OR(AQ167="",AQ167="",AQ167=0),"",6.172/(AQ167*24))</f>
        <v/>
      </c>
      <c r="AS167" s="436">
        <f>IF(OR(NOT(ISNUMBER(C167)),NOT(ISNUMBER(AB167))),"",IF(AG167&lt;&gt;"",AG167,AB167)-C167)</f>
        <v/>
      </c>
      <c r="AT167" s="217" t="n"/>
      <c r="AU167" s="223">
        <f>IF($B167="","",TEXT($A167,"yyyymmdd")&amp;"_P"&amp;$C167&amp;"_C"&amp;$F167&amp;"_"&amp;TRIM(RIGHT(SUBSTITUTE(TRIM(SUBSTITUTE($L167,CHAR(160)," "))," ",REPT(" ",60)),60))&amp;IF($P167="","","-"&amp;TRIM(RIGHT(SUBSTITUTE(TRIM(SUBSTITUTE($P167,CHAR(160)," "))," ",REPT(" ",60)),60)))&amp;IF($T167="","","-"&amp;TRIM(RIGHT(SUBSTITUTE(TRIM(SUBSTITUTE($T167,CHAR(160)," "))," ",REPT(" ",60)),60)))&amp;".jpg")</f>
        <v/>
      </c>
    </row>
    <row r="168" ht="42" customHeight="1">
      <c r="A168" s="173" t="n">
        <v>24018</v>
      </c>
      <c r="B168" s="220" t="inlineStr">
        <is>
          <t>Armstrong 500 3 October, 1965</t>
        </is>
      </c>
      <c r="C168" s="220" t="inlineStr">
        <is>
          <t>DNF</t>
        </is>
      </c>
      <c r="D168" s="220" t="inlineStr">
        <is>
          <t>C</t>
        </is>
      </c>
      <c r="E168" s="220" t="n"/>
      <c r="F168" s="220" t="n">
        <v>25</v>
      </c>
      <c r="G168" s="220" t="inlineStr">
        <is>
          <t>BMC Australia</t>
        </is>
      </c>
      <c r="H168" s="220" t="n"/>
      <c r="I168" s="220" t="n"/>
      <c r="J168" s="220" t="inlineStr">
        <is>
          <t>Morris Cooper S</t>
        </is>
      </c>
      <c r="K168" s="220" t="n"/>
      <c r="L168" s="220" t="inlineStr">
        <is>
          <t>John French</t>
        </is>
      </c>
      <c r="M168" s="220" t="inlineStr">
        <is>
          <t>AUS</t>
        </is>
      </c>
      <c r="N168" s="687">
        <f>_xlfn.LET(_xlpm.d,_xlfn.XLOOKUP(L168,'[1]Birth Dates'!$A:$A,'[1]Birth Dates'!$B:$B,"",0),IF(_xlpm.d=0,"",_xlpm.d))</f>
        <v/>
      </c>
      <c r="O168" s="220">
        <f>IF(OR(N168="",A168="",NOT(ISNUMBER(N168)),N168&gt;A168),"",DATEDIF(N168,A168,"Y")&amp;" years, "&amp;DATEDIF(N168,A168,"YM")&amp;" months, "&amp;DATEDIF(N168,A168,"MD")&amp;" days")</f>
        <v/>
      </c>
      <c r="P168" s="220" t="inlineStr">
        <is>
          <t>John Harvey</t>
        </is>
      </c>
      <c r="Q168" s="220" t="inlineStr">
        <is>
          <t>AUS</t>
        </is>
      </c>
      <c r="R168" s="687">
        <f>_xlfn.LET(_xlpm.d,_xlfn.XLOOKUP(P168,'[1]Birth Dates'!$A:$A,'[1]Birth Dates'!$B:$B,"",0),IF(_xlpm.d=0,"",_xlpm.d))</f>
        <v/>
      </c>
      <c r="S168" s="220">
        <f>IF(OR(R168="",A168="",NOT(ISNUMBER(R168)),R168&gt;A168),"",DATEDIF(R168,A168,"Y")&amp;" years, "&amp;DATEDIF(R168,A168,"YM")&amp;" months, "&amp;DATEDIF(R168,A168,"MD")&amp;" days")</f>
        <v/>
      </c>
      <c r="T168" s="220" t="n"/>
      <c r="U168" s="220" t="n"/>
      <c r="V168" s="687">
        <f>_xlfn.LET(_xlpm.d,_xlfn.XLOOKUP(T168,'[1]Birth Dates'!$A:$A,'[1]Birth Dates'!$B:$B,"",0),IF(_xlpm.d=0,"",_xlpm.d))</f>
        <v/>
      </c>
      <c r="W168" s="220">
        <f>IF(OR(V168="",A168="",NOT(ISNUMBER(V168)),V168&gt;A168),"",DATEDIF(V168,A168,"Y")&amp;" years, "&amp;DATEDIF(V168,A168,"YM")&amp;" months, "&amp;DATEDIF(V168,A168,"MD")&amp;" days")</f>
        <v/>
      </c>
      <c r="X168" s="220" t="n"/>
      <c r="Y168" s="220" t="n"/>
      <c r="Z168" s="220" t="n"/>
      <c r="AA168" s="220" t="n"/>
      <c r="AB168" s="220" t="n"/>
      <c r="AC168" s="220" t="n"/>
      <c r="AD168" s="220" t="n"/>
      <c r="AE168" s="577" t="inlineStr"/>
      <c r="AF168" s="418">
        <f>IF(OR(AE168="",AE168="",AE168=0),"",6.172/(AE168*24))</f>
        <v/>
      </c>
      <c r="AG168" s="251" t="n"/>
      <c r="AH168" s="577" t="inlineStr"/>
      <c r="AI168" s="418">
        <f>IF(OR(AH168="",AH168="",AH168=0),"",6.172/(AH168*24))</f>
        <v/>
      </c>
      <c r="AJ168" s="175">
        <f>IF(AND(ISNUMBER(AB168),ISNUMBER(AG168)),AB168-AG168,"")</f>
        <v/>
      </c>
      <c r="AK168" s="220" t="inlineStr">
        <is>
          <t>Suspension</t>
        </is>
      </c>
      <c r="AL168" s="220" t="n">
        <v>24</v>
      </c>
      <c r="AM168" s="694" t="n"/>
      <c r="AN168" s="671">
        <f>IF(OR(AL168="",AM168="",AM168=0),"",AL168*6.172/(AM168*24))</f>
        <v/>
      </c>
      <c r="AO168" s="477">
        <f>IF(AND(AL168=AL167,AM168&lt;&gt;"",AM167&lt;&gt;""),AM168-AM167,"")</f>
        <v/>
      </c>
      <c r="AP168" s="220" t="n"/>
      <c r="AQ168" s="577" t="inlineStr"/>
      <c r="AR168" s="418">
        <f>IF(OR(AQ168="",AQ168="",AQ168=0),"",6.172/(AQ168*24))</f>
        <v/>
      </c>
      <c r="AS168" s="436">
        <f>IF(OR(NOT(ISNUMBER(C168)),NOT(ISNUMBER(AB168))),"",IF(AG168&lt;&gt;"",AG168,AB168)-C168)</f>
        <v/>
      </c>
      <c r="AT168" s="217" t="n"/>
      <c r="AU168" s="223">
        <f>IF($B168="","",TEXT($A168,"yyyymmdd")&amp;"_P"&amp;$C168&amp;"_C"&amp;$F168&amp;"_"&amp;TRIM(RIGHT(SUBSTITUTE(TRIM(SUBSTITUTE($L168,CHAR(160)," "))," ",REPT(" ",60)),60))&amp;IF($P168="","","-"&amp;TRIM(RIGHT(SUBSTITUTE(TRIM(SUBSTITUTE($P168,CHAR(160)," "))," ",REPT(" ",60)),60)))&amp;IF($T168="","","-"&amp;TRIM(RIGHT(SUBSTITUTE(TRIM(SUBSTITUTE($T168,CHAR(160)," "))," ",REPT(" ",60)),60)))&amp;".jpg")</f>
        <v/>
      </c>
    </row>
    <row r="169" ht="42" customHeight="1">
      <c r="A169" s="173" t="n">
        <v>24018</v>
      </c>
      <c r="B169" s="220" t="inlineStr">
        <is>
          <t>Armstrong 500 3 October, 1965</t>
        </is>
      </c>
      <c r="C169" s="220" t="inlineStr">
        <is>
          <t>DNF</t>
        </is>
      </c>
      <c r="D169" s="220" t="inlineStr">
        <is>
          <t>D</t>
        </is>
      </c>
      <c r="E169" s="220" t="n"/>
      <c r="F169" s="220" t="n">
        <v>17</v>
      </c>
      <c r="G169" s="220" t="inlineStr">
        <is>
          <t>A Davis</t>
        </is>
      </c>
      <c r="H169" s="220" t="n"/>
      <c r="I169" s="220" t="n"/>
      <c r="J169" s="220" t="inlineStr">
        <is>
          <t>Ford Cortina Mk.I GT500</t>
        </is>
      </c>
      <c r="K169" s="220" t="n"/>
      <c r="L169" s="220" t="inlineStr">
        <is>
          <t>Arthur Davis</t>
        </is>
      </c>
      <c r="M169" s="220" t="inlineStr">
        <is>
          <t>AUS</t>
        </is>
      </c>
      <c r="N169" s="687">
        <f>_xlfn.LET(_xlpm.d,_xlfn.XLOOKUP(L169,'[1]Birth Dates'!$A:$A,'[1]Birth Dates'!$B:$B,"",0),IF(_xlpm.d=0,"",_xlpm.d))</f>
        <v/>
      </c>
      <c r="O169" s="220">
        <f>IF(OR(N169="",A169="",NOT(ISNUMBER(N169)),N169&gt;A169),"",DATEDIF(N169,A169,"Y")&amp;" years, "&amp;DATEDIF(N169,A169,"YM")&amp;" months, "&amp;DATEDIF(N169,A169,"MD")&amp;" days")</f>
        <v/>
      </c>
      <c r="P169" s="220" t="inlineStr">
        <is>
          <t>Paul Mander</t>
        </is>
      </c>
      <c r="Q169" s="220" t="inlineStr">
        <is>
          <t>AUS</t>
        </is>
      </c>
      <c r="R169" s="687">
        <f>_xlfn.LET(_xlpm.d,_xlfn.XLOOKUP(P169,'[1]Birth Dates'!$A:$A,'[1]Birth Dates'!$B:$B,"",0),IF(_xlpm.d=0,"",_xlpm.d))</f>
        <v/>
      </c>
      <c r="S169" s="220">
        <f>IF(OR(R169="",A169="",NOT(ISNUMBER(R169)),R169&gt;A169),"",DATEDIF(R169,A169,"Y")&amp;" years, "&amp;DATEDIF(R169,A169,"YM")&amp;" months, "&amp;DATEDIF(R169,A169,"MD")&amp;" days")</f>
        <v/>
      </c>
      <c r="T169" s="220" t="n"/>
      <c r="U169" s="220" t="n"/>
      <c r="V169" s="687">
        <f>_xlfn.LET(_xlpm.d,_xlfn.XLOOKUP(T169,'[1]Birth Dates'!$A:$A,'[1]Birth Dates'!$B:$B,"",0),IF(_xlpm.d=0,"",_xlpm.d))</f>
        <v/>
      </c>
      <c r="W169" s="220">
        <f>IF(OR(V169="",A169="",NOT(ISNUMBER(V169)),V169&gt;A169),"",DATEDIF(V169,A169,"Y")&amp;" years, "&amp;DATEDIF(V169,A169,"YM")&amp;" months, "&amp;DATEDIF(V169,A169,"MD")&amp;" days")</f>
        <v/>
      </c>
      <c r="X169" s="220" t="n"/>
      <c r="Y169" s="220" t="n"/>
      <c r="Z169" s="220" t="n"/>
      <c r="AA169" s="220" t="n"/>
      <c r="AB169" s="220" t="n"/>
      <c r="AC169" s="220" t="n"/>
      <c r="AD169" s="220" t="n"/>
      <c r="AE169" s="577" t="inlineStr"/>
      <c r="AF169" s="418">
        <f>IF(OR(AE169="",AE169="",AE169=0),"",6.172/(AE169*24))</f>
        <v/>
      </c>
      <c r="AG169" s="251" t="n"/>
      <c r="AH169" s="577" t="inlineStr"/>
      <c r="AI169" s="418">
        <f>IF(OR(AH169="",AH169="",AH169=0),"",6.172/(AH169*24))</f>
        <v/>
      </c>
      <c r="AJ169" s="175">
        <f>IF(AND(ISNUMBER(AB169),ISNUMBER(AG169)),AB169-AG169,"")</f>
        <v/>
      </c>
      <c r="AK169" s="220" t="inlineStr">
        <is>
          <t>Accident</t>
        </is>
      </c>
      <c r="AL169" s="220" t="n">
        <v>14</v>
      </c>
      <c r="AM169" s="694" t="n"/>
      <c r="AN169" s="671">
        <f>IF(OR(AL169="",AM169="",AM169=0),"",AL169*6.172/(AM169*24))</f>
        <v/>
      </c>
      <c r="AO169" s="477">
        <f>IF(AND(AL169=AL168,AM169&lt;&gt;"",AM168&lt;&gt;""),AM169-AM168,"")</f>
        <v/>
      </c>
      <c r="AP169" s="220" t="n"/>
      <c r="AQ169" s="577" t="inlineStr"/>
      <c r="AR169" s="418">
        <f>IF(OR(AQ169="",AQ169="",AQ169=0),"",6.172/(AQ169*24))</f>
        <v/>
      </c>
      <c r="AS169" s="436">
        <f>IF(OR(NOT(ISNUMBER(C169)),NOT(ISNUMBER(AB169))),"",IF(AG169&lt;&gt;"",AG169,AB169)-C169)</f>
        <v/>
      </c>
      <c r="AT169" s="217" t="n"/>
      <c r="AU169" s="223">
        <f>IF($B169="","",TEXT($A169,"yyyymmdd")&amp;"_P"&amp;$C169&amp;"_C"&amp;$F169&amp;"_"&amp;TRIM(RIGHT(SUBSTITUTE(TRIM(SUBSTITUTE($L169,CHAR(160)," "))," ",REPT(" ",60)),60))&amp;IF($P169="","","-"&amp;TRIM(RIGHT(SUBSTITUTE(TRIM(SUBSTITUTE($P169,CHAR(160)," "))," ",REPT(" ",60)),60)))&amp;IF($T169="","","-"&amp;TRIM(RIGHT(SUBSTITUTE(TRIM(SUBSTITUTE($T169,CHAR(160)," "))," ",REPT(" ",60)),60)))&amp;".jpg")</f>
        <v/>
      </c>
    </row>
    <row r="170" ht="42" customHeight="1">
      <c r="A170" s="173" t="n">
        <v>24018</v>
      </c>
      <c r="B170" s="220" t="inlineStr">
        <is>
          <t>Armstrong 500 3 October, 1965</t>
        </is>
      </c>
      <c r="C170" s="220" t="inlineStr">
        <is>
          <t>DNF</t>
        </is>
      </c>
      <c r="D170" s="220" t="inlineStr">
        <is>
          <t>C</t>
        </is>
      </c>
      <c r="E170" s="220" t="n"/>
      <c r="F170" s="220" t="n">
        <v>20</v>
      </c>
      <c r="G170" s="220" t="inlineStr">
        <is>
          <t>Vaughan and Lane Pty Ltd</t>
        </is>
      </c>
      <c r="H170" s="220" t="n"/>
      <c r="I170" s="220" t="n"/>
      <c r="J170" s="220" t="inlineStr">
        <is>
          <t>Morris Cooper S</t>
        </is>
      </c>
      <c r="K170" s="220" t="n"/>
      <c r="L170" s="220" t="inlineStr">
        <is>
          <t>Ian Cook</t>
        </is>
      </c>
      <c r="M170" s="220" t="inlineStr">
        <is>
          <t>AUS</t>
        </is>
      </c>
      <c r="N170" s="687">
        <f>_xlfn.LET(_xlpm.d,_xlfn.XLOOKUP(L170,'[1]Birth Dates'!$A:$A,'[1]Birth Dates'!$B:$B,"",0),IF(_xlpm.d=0,"",_xlpm.d))</f>
        <v/>
      </c>
      <c r="O170" s="220">
        <f>IF(OR(N170="",A170="",NOT(ISNUMBER(N170)),N170&gt;A170),"",DATEDIF(N170,A170,"Y")&amp;" years, "&amp;DATEDIF(N170,A170,"YM")&amp;" months, "&amp;DATEDIF(N170,A170,"MD")&amp;" days")</f>
        <v/>
      </c>
      <c r="P170" s="220" t="inlineStr">
        <is>
          <t>Ken Lindsay</t>
        </is>
      </c>
      <c r="Q170" s="220" t="inlineStr">
        <is>
          <t>AUS</t>
        </is>
      </c>
      <c r="R170" s="687">
        <f>_xlfn.LET(_xlpm.d,_xlfn.XLOOKUP(P170,'[1]Birth Dates'!$A:$A,'[1]Birth Dates'!$B:$B,"",0),IF(_xlpm.d=0,"",_xlpm.d))</f>
        <v/>
      </c>
      <c r="S170" s="220">
        <f>IF(OR(R170="",A170="",NOT(ISNUMBER(R170)),R170&gt;A170),"",DATEDIF(R170,A170,"Y")&amp;" years, "&amp;DATEDIF(R170,A170,"YM")&amp;" months, "&amp;DATEDIF(R170,A170,"MD")&amp;" days")</f>
        <v/>
      </c>
      <c r="T170" s="220" t="n"/>
      <c r="U170" s="220" t="n"/>
      <c r="V170" s="687">
        <f>_xlfn.LET(_xlpm.d,_xlfn.XLOOKUP(T170,'[1]Birth Dates'!$A:$A,'[1]Birth Dates'!$B:$B,"",0),IF(_xlpm.d=0,"",_xlpm.d))</f>
        <v/>
      </c>
      <c r="W170" s="220">
        <f>IF(OR(V170="",A170="",NOT(ISNUMBER(V170)),V170&gt;A170),"",DATEDIF(V170,A170,"Y")&amp;" years, "&amp;DATEDIF(V170,A170,"YM")&amp;" months, "&amp;DATEDIF(V170,A170,"MD")&amp;" days")</f>
        <v/>
      </c>
      <c r="X170" s="220" t="n"/>
      <c r="Y170" s="220" t="n"/>
      <c r="Z170" s="220" t="n"/>
      <c r="AA170" s="220" t="n"/>
      <c r="AB170" s="220" t="n"/>
      <c r="AC170" s="220" t="n"/>
      <c r="AD170" s="220" t="n"/>
      <c r="AE170" s="577" t="inlineStr"/>
      <c r="AF170" s="418">
        <f>IF(OR(AE170="",AE170="",AE170=0),"",6.172/(AE170*24))</f>
        <v/>
      </c>
      <c r="AG170" s="251" t="n"/>
      <c r="AH170" s="577" t="inlineStr"/>
      <c r="AI170" s="418">
        <f>IF(OR(AH170="",AH170="",AH170=0),"",6.172/(AH170*24))</f>
        <v/>
      </c>
      <c r="AJ170" s="175">
        <f>IF(AND(ISNUMBER(AB170),ISNUMBER(AG170)),AB170-AG170,"")</f>
        <v/>
      </c>
      <c r="AK170" s="220" t="inlineStr">
        <is>
          <t>Accident</t>
        </is>
      </c>
      <c r="AL170" s="220" t="n">
        <v>11</v>
      </c>
      <c r="AM170" s="694" t="n"/>
      <c r="AN170" s="671">
        <f>IF(OR(AL170="",AM170="",AM170=0),"",AL170*6.172/(AM170*24))</f>
        <v/>
      </c>
      <c r="AO170" s="477">
        <f>IF(AND(AL170=AL169,AM170&lt;&gt;"",AM169&lt;&gt;""),AM170-AM169,"")</f>
        <v/>
      </c>
      <c r="AP170" s="220" t="n"/>
      <c r="AQ170" s="577" t="inlineStr"/>
      <c r="AR170" s="418">
        <f>IF(OR(AQ170="",AQ170="",AQ170=0),"",6.172/(AQ170*24))</f>
        <v/>
      </c>
      <c r="AS170" s="436">
        <f>IF(OR(NOT(ISNUMBER(C170)),NOT(ISNUMBER(AB170))),"",IF(AG170&lt;&gt;"",AG170,AB170)-C170)</f>
        <v/>
      </c>
      <c r="AT170" s="217" t="n"/>
      <c r="AU170" s="223">
        <f>IF($B170="","",TEXT($A170,"yyyymmdd")&amp;"_P"&amp;$C170&amp;"_C"&amp;$F170&amp;"_"&amp;TRIM(RIGHT(SUBSTITUTE(TRIM(SUBSTITUTE($L170,CHAR(160)," "))," ",REPT(" ",60)),60))&amp;IF($P170="","","-"&amp;TRIM(RIGHT(SUBSTITUTE(TRIM(SUBSTITUTE($P170,CHAR(160)," "))," ",REPT(" ",60)),60)))&amp;IF($T170="","","-"&amp;TRIM(RIGHT(SUBSTITUTE(TRIM(SUBSTITUTE($T170,CHAR(160)," "))," ",REPT(" ",60)),60)))&amp;".jpg")</f>
        <v/>
      </c>
    </row>
    <row r="171" ht="42" customHeight="1">
      <c r="A171" s="173" t="n">
        <v>24018</v>
      </c>
      <c r="B171" s="220" t="inlineStr">
        <is>
          <t>Armstrong 500 3 October, 1965</t>
        </is>
      </c>
      <c r="C171" s="220" t="inlineStr">
        <is>
          <t>DNF</t>
        </is>
      </c>
      <c r="D171" s="220" t="inlineStr">
        <is>
          <t>C</t>
        </is>
      </c>
      <c r="E171" s="220" t="n"/>
      <c r="F171" s="220" t="n">
        <v>27</v>
      </c>
      <c r="G171" s="220" t="inlineStr">
        <is>
          <t>Vaughan and Lane Pty Ltd</t>
        </is>
      </c>
      <c r="H171" s="220" t="n"/>
      <c r="I171" s="220" t="n"/>
      <c r="J171" s="220" t="inlineStr">
        <is>
          <t>Morris Cooper S</t>
        </is>
      </c>
      <c r="K171" s="220" t="n"/>
      <c r="L171" s="220" t="inlineStr">
        <is>
          <t>Doug Chivas</t>
        </is>
      </c>
      <c r="M171" s="220" t="inlineStr">
        <is>
          <t>AUS</t>
        </is>
      </c>
      <c r="N171" s="687">
        <f>_xlfn.LET(_xlpm.d,_xlfn.XLOOKUP(L171,'[1]Birth Dates'!$A:$A,'[1]Birth Dates'!$B:$B,"",0),IF(_xlpm.d=0,"",_xlpm.d))</f>
        <v/>
      </c>
      <c r="O171" s="220">
        <f>IF(OR(N171="",A171="",NOT(ISNUMBER(N171)),N171&gt;A171),"",DATEDIF(N171,A171,"Y")&amp;" years, "&amp;DATEDIF(N171,A171,"YM")&amp;" months, "&amp;DATEDIF(N171,A171,"MD")&amp;" days")</f>
        <v/>
      </c>
      <c r="P171" s="220" t="inlineStr">
        <is>
          <t>Phil Barnes</t>
        </is>
      </c>
      <c r="Q171" s="220" t="inlineStr">
        <is>
          <t>AUS</t>
        </is>
      </c>
      <c r="R171" s="687">
        <f>_xlfn.LET(_xlpm.d,_xlfn.XLOOKUP(P171,'[1]Birth Dates'!$A:$A,'[1]Birth Dates'!$B:$B,"",0),IF(_xlpm.d=0,"",_xlpm.d))</f>
        <v/>
      </c>
      <c r="S171" s="220">
        <f>IF(OR(R171="",A171="",NOT(ISNUMBER(R171)),R171&gt;A171),"",DATEDIF(R171,A171,"Y")&amp;" years, "&amp;DATEDIF(R171,A171,"YM")&amp;" months, "&amp;DATEDIF(R171,A171,"MD")&amp;" days")</f>
        <v/>
      </c>
      <c r="T171" s="220" t="n"/>
      <c r="U171" s="220" t="n"/>
      <c r="V171" s="687">
        <f>_xlfn.LET(_xlpm.d,_xlfn.XLOOKUP(T171,'[1]Birth Dates'!$A:$A,'[1]Birth Dates'!$B:$B,"",0),IF(_xlpm.d=0,"",_xlpm.d))</f>
        <v/>
      </c>
      <c r="W171" s="220">
        <f>IF(OR(V171="",A171="",NOT(ISNUMBER(V171)),V171&gt;A171),"",DATEDIF(V171,A171,"Y")&amp;" years, "&amp;DATEDIF(V171,A171,"YM")&amp;" months, "&amp;DATEDIF(V171,A171,"MD")&amp;" days")</f>
        <v/>
      </c>
      <c r="X171" s="220" t="n"/>
      <c r="Y171" s="220" t="n"/>
      <c r="Z171" s="220" t="n"/>
      <c r="AA171" s="220" t="n"/>
      <c r="AB171" s="220" t="n"/>
      <c r="AC171" s="220" t="n"/>
      <c r="AD171" s="220" t="n"/>
      <c r="AE171" s="577" t="inlineStr"/>
      <c r="AF171" s="418">
        <f>IF(OR(AE171="",AE171="",AE171=0),"",6.172/(AE171*24))</f>
        <v/>
      </c>
      <c r="AG171" s="251" t="n"/>
      <c r="AH171" s="577" t="inlineStr"/>
      <c r="AI171" s="418">
        <f>IF(OR(AH171="",AH171="",AH171=0),"",6.172/(AH171*24))</f>
        <v/>
      </c>
      <c r="AJ171" s="175">
        <f>IF(AND(ISNUMBER(AB171),ISNUMBER(AG171)),AB171-AG171,"")</f>
        <v/>
      </c>
      <c r="AK171" s="220" t="inlineStr">
        <is>
          <t>Accident</t>
        </is>
      </c>
      <c r="AL171" s="220" t="n">
        <v>10</v>
      </c>
      <c r="AM171" s="694" t="n"/>
      <c r="AN171" s="671">
        <f>IF(OR(AL171="",AM171="",AM171=0),"",AL171*6.172/(AM171*24))</f>
        <v/>
      </c>
      <c r="AO171" s="477">
        <f>IF(AND(AL171=AL170,AM171&lt;&gt;"",AM170&lt;&gt;""),AM171-AM170,"")</f>
        <v/>
      </c>
      <c r="AP171" s="220" t="n"/>
      <c r="AQ171" s="577" t="inlineStr"/>
      <c r="AR171" s="418">
        <f>IF(OR(AQ171="",AQ171="",AQ171=0),"",6.172/(AQ171*24))</f>
        <v/>
      </c>
      <c r="AS171" s="436">
        <f>IF(OR(NOT(ISNUMBER(C171)),NOT(ISNUMBER(AB171))),"",IF(AG171&lt;&gt;"",AG171,AB171)-C171)</f>
        <v/>
      </c>
      <c r="AT171" s="217" t="n"/>
      <c r="AU171" s="223">
        <f>IF($B171="","",TEXT($A171,"yyyymmdd")&amp;"_P"&amp;$C171&amp;"_C"&amp;$F171&amp;"_"&amp;TRIM(RIGHT(SUBSTITUTE(TRIM(SUBSTITUTE($L171,CHAR(160)," "))," ",REPT(" ",60)),60))&amp;IF($P171="","","-"&amp;TRIM(RIGHT(SUBSTITUTE(TRIM(SUBSTITUTE($P171,CHAR(160)," "))," ",REPT(" ",60)),60)))&amp;IF($T171="","","-"&amp;TRIM(RIGHT(SUBSTITUTE(TRIM(SUBSTITUTE($T171,CHAR(160)," "))," ",REPT(" ",60)),60)))&amp;".jpg")</f>
        <v/>
      </c>
    </row>
    <row r="172" ht="42" customHeight="1">
      <c r="A172" s="173" t="n">
        <v>24018</v>
      </c>
      <c r="B172" s="220" t="inlineStr">
        <is>
          <t>Armstrong 500 3 October, 1965</t>
        </is>
      </c>
      <c r="C172" s="220" t="inlineStr">
        <is>
          <t>DNF</t>
        </is>
      </c>
      <c r="D172" s="220" t="inlineStr">
        <is>
          <t>A</t>
        </is>
      </c>
      <c r="E172" s="220" t="n"/>
      <c r="F172" s="220" t="n">
        <v>59</v>
      </c>
      <c r="G172" s="220" t="inlineStr">
        <is>
          <t>Rolls Motors</t>
        </is>
      </c>
      <c r="H172" s="220" t="n"/>
      <c r="I172" s="220" t="n"/>
      <c r="J172" s="220" t="inlineStr">
        <is>
          <t>Fiat 850</t>
        </is>
      </c>
      <c r="K172" s="220" t="n"/>
      <c r="L172" s="220" t="inlineStr">
        <is>
          <t>Trevor Meehan</t>
        </is>
      </c>
      <c r="M172" s="220" t="inlineStr">
        <is>
          <t>AUS</t>
        </is>
      </c>
      <c r="N172" s="687">
        <f>_xlfn.LET(_xlpm.d,_xlfn.XLOOKUP(L172,'[1]Birth Dates'!$A:$A,'[1]Birth Dates'!$B:$B,"",0),IF(_xlpm.d=0,"",_xlpm.d))</f>
        <v/>
      </c>
      <c r="O172" s="220">
        <f>IF(OR(N172="",A172="",NOT(ISNUMBER(N172)),N172&gt;A172),"",DATEDIF(N172,A172,"Y")&amp;" years, "&amp;DATEDIF(N172,A172,"YM")&amp;" months, "&amp;DATEDIF(N172,A172,"MD")&amp;" days")</f>
        <v/>
      </c>
      <c r="P172" s="220" t="inlineStr">
        <is>
          <t>Pat Holmes</t>
        </is>
      </c>
      <c r="Q172" s="220" t="inlineStr">
        <is>
          <t>AUS</t>
        </is>
      </c>
      <c r="R172" s="687">
        <f>_xlfn.LET(_xlpm.d,_xlfn.XLOOKUP(P172,'[1]Birth Dates'!$A:$A,'[1]Birth Dates'!$B:$B,"",0),IF(_xlpm.d=0,"",_xlpm.d))</f>
        <v/>
      </c>
      <c r="S172" s="220">
        <f>IF(OR(R172="",A172="",NOT(ISNUMBER(R172)),R172&gt;A172),"",DATEDIF(R172,A172,"Y")&amp;" years, "&amp;DATEDIF(R172,A172,"YM")&amp;" months, "&amp;DATEDIF(R172,A172,"MD")&amp;" days")</f>
        <v/>
      </c>
      <c r="T172" s="220" t="n"/>
      <c r="U172" s="220" t="n"/>
      <c r="V172" s="687">
        <f>_xlfn.LET(_xlpm.d,_xlfn.XLOOKUP(T172,'[1]Birth Dates'!$A:$A,'[1]Birth Dates'!$B:$B,"",0),IF(_xlpm.d=0,"",_xlpm.d))</f>
        <v/>
      </c>
      <c r="W172" s="220">
        <f>IF(OR(V172="",A172="",NOT(ISNUMBER(V172)),V172&gt;A172),"",DATEDIF(V172,A172,"Y")&amp;" years, "&amp;DATEDIF(V172,A172,"YM")&amp;" months, "&amp;DATEDIF(V172,A172,"MD")&amp;" days")</f>
        <v/>
      </c>
      <c r="X172" s="220" t="n"/>
      <c r="Y172" s="220" t="n"/>
      <c r="Z172" s="220" t="n"/>
      <c r="AA172" s="220" t="n"/>
      <c r="AB172" s="220" t="n"/>
      <c r="AC172" s="220" t="n"/>
      <c r="AD172" s="220" t="n"/>
      <c r="AE172" s="577" t="inlineStr"/>
      <c r="AF172" s="418">
        <f>IF(OR(AE172="",AE172="",AE172=0),"",6.172/(AE172*24))</f>
        <v/>
      </c>
      <c r="AG172" s="251" t="n"/>
      <c r="AH172" s="577" t="inlineStr"/>
      <c r="AI172" s="418">
        <f>IF(OR(AH172="",AH172="",AH172=0),"",6.172/(AH172*24))</f>
        <v/>
      </c>
      <c r="AJ172" s="175">
        <f>IF(AND(ISNUMBER(AB172),ISNUMBER(AG172)),AB172-AG172,"")</f>
        <v/>
      </c>
      <c r="AK172" s="220" t="inlineStr">
        <is>
          <t>Valve</t>
        </is>
      </c>
      <c r="AL172" s="220" t="n">
        <v>6</v>
      </c>
      <c r="AM172" s="694" t="n"/>
      <c r="AN172" s="671">
        <f>IF(OR(AL172="",AM172="",AM172=0),"",AL172*6.172/(AM172*24))</f>
        <v/>
      </c>
      <c r="AO172" s="477">
        <f>IF(AND(AL172=AL171,AM172&lt;&gt;"",AM171&lt;&gt;""),AM172-AM171,"")</f>
        <v/>
      </c>
      <c r="AP172" s="220" t="n"/>
      <c r="AQ172" s="577" t="inlineStr"/>
      <c r="AR172" s="418">
        <f>IF(OR(AQ172="",AQ172="",AQ172=0),"",6.172/(AQ172*24))</f>
        <v/>
      </c>
      <c r="AS172" s="436">
        <f>IF(OR(NOT(ISNUMBER(C172)),NOT(ISNUMBER(AB172))),"",IF(AG172&lt;&gt;"",AG172,AB172)-C172)</f>
        <v/>
      </c>
      <c r="AT172" s="217" t="n"/>
      <c r="AU172" s="223">
        <f>IF($B172="","",TEXT($A172,"yyyymmdd")&amp;"_P"&amp;$C172&amp;"_C"&amp;$F172&amp;"_"&amp;TRIM(RIGHT(SUBSTITUTE(TRIM(SUBSTITUTE($L172,CHAR(160)," "))," ",REPT(" ",60)),60))&amp;IF($P172="","","-"&amp;TRIM(RIGHT(SUBSTITUTE(TRIM(SUBSTITUTE($P172,CHAR(160)," "))," ",REPT(" ",60)),60)))&amp;IF($T172="","","-"&amp;TRIM(RIGHT(SUBSTITUTE(TRIM(SUBSTITUTE($T172,CHAR(160)," "))," ",REPT(" ",60)),60)))&amp;".jpg")</f>
        <v/>
      </c>
    </row>
    <row r="173" ht="42" customHeight="1">
      <c r="A173" s="173" t="n">
        <v>24018</v>
      </c>
      <c r="B173" s="220" t="inlineStr">
        <is>
          <t>Armstrong 500 3 October, 1965</t>
        </is>
      </c>
      <c r="C173" s="220" t="inlineStr">
        <is>
          <t>DSQ</t>
        </is>
      </c>
      <c r="D173" s="220" t="inlineStr">
        <is>
          <t>D</t>
        </is>
      </c>
      <c r="E173" s="220" t="n"/>
      <c r="F173" s="220" t="n">
        <v>1</v>
      </c>
      <c r="G173" s="220" t="inlineStr">
        <is>
          <t>Ford Motor Company of Australia</t>
        </is>
      </c>
      <c r="H173" s="220" t="n"/>
      <c r="I173" s="220" t="n"/>
      <c r="J173" s="220" t="inlineStr">
        <is>
          <t>Ford Cortina Mk.I GT500</t>
        </is>
      </c>
      <c r="K173" s="220" t="n"/>
      <c r="L173" s="220" t="inlineStr">
        <is>
          <t>Ian Geoghegan</t>
        </is>
      </c>
      <c r="M173" s="220" t="inlineStr">
        <is>
          <t>AUS</t>
        </is>
      </c>
      <c r="N173" s="687">
        <f>_xlfn.LET(_xlpm.d,_xlfn.XLOOKUP(L173,'[1]Birth Dates'!$A:$A,'[1]Birth Dates'!$B:$B,"",0),IF(_xlpm.d=0,"",_xlpm.d))</f>
        <v/>
      </c>
      <c r="O173" s="220">
        <f>IF(OR(N173="",A173="",NOT(ISNUMBER(N173)),N173&gt;A173),"",DATEDIF(N173,A173,"Y")&amp;" years, "&amp;DATEDIF(N173,A173,"YM")&amp;" months, "&amp;DATEDIF(N173,A173,"MD")&amp;" days")</f>
        <v/>
      </c>
      <c r="P173" s="220" t="inlineStr">
        <is>
          <t>Leo Geoghegan</t>
        </is>
      </c>
      <c r="Q173" s="220" t="inlineStr">
        <is>
          <t>AUS</t>
        </is>
      </c>
      <c r="R173" s="687">
        <f>_xlfn.LET(_xlpm.d,_xlfn.XLOOKUP(P173,'[1]Birth Dates'!$A:$A,'[1]Birth Dates'!$B:$B,"",0),IF(_xlpm.d=0,"",_xlpm.d))</f>
        <v/>
      </c>
      <c r="S173" s="220">
        <f>IF(OR(R173="",A173="",NOT(ISNUMBER(R173)),R173&gt;A173),"",DATEDIF(R173,A173,"Y")&amp;" years, "&amp;DATEDIF(R173,A173,"YM")&amp;" months, "&amp;DATEDIF(R173,A173,"MD")&amp;" days")</f>
        <v/>
      </c>
      <c r="T173" s="220" t="n"/>
      <c r="U173" s="220" t="n"/>
      <c r="V173" s="687">
        <f>_xlfn.LET(_xlpm.d,_xlfn.XLOOKUP(T173,'[1]Birth Dates'!$A:$A,'[1]Birth Dates'!$B:$B,"",0),IF(_xlpm.d=0,"",_xlpm.d))</f>
        <v/>
      </c>
      <c r="W173" s="220">
        <f>IF(OR(V173="",A173="",NOT(ISNUMBER(V173)),V173&gt;A173),"",DATEDIF(V173,A173,"Y")&amp;" years, "&amp;DATEDIF(V173,A173,"YM")&amp;" months, "&amp;DATEDIF(V173,A173,"MD")&amp;" days")</f>
        <v/>
      </c>
      <c r="X173" s="220" t="n"/>
      <c r="Y173" s="220" t="n"/>
      <c r="Z173" s="220" t="n"/>
      <c r="AA173" s="220" t="n"/>
      <c r="AB173" s="220" t="n"/>
      <c r="AC173" s="220" t="n"/>
      <c r="AD173" s="220" t="n"/>
      <c r="AE173" s="577" t="inlineStr"/>
      <c r="AF173" s="418">
        <f>IF(OR(AE173="",AE173="",AE173=0),"",6.172/(AE173*24))</f>
        <v/>
      </c>
      <c r="AG173" s="251" t="n"/>
      <c r="AH173" s="577" t="inlineStr"/>
      <c r="AI173" s="418">
        <f>IF(OR(AH173="",AH173="",AH173=0),"",6.172/(AH173*24))</f>
        <v/>
      </c>
      <c r="AJ173" s="175">
        <f>IF(AND(ISNUMBER(AB173),ISNUMBER(AG173)),AB173-AG173,"")</f>
        <v/>
      </c>
      <c r="AK173" s="220" t="inlineStr">
        <is>
          <t>Disqualified</t>
        </is>
      </c>
      <c r="AL173" s="220" t="n">
        <v>130</v>
      </c>
      <c r="AM173" s="694" t="n"/>
      <c r="AN173" s="671">
        <f>IF(OR(AL173="",AM173="",AM173=0),"",AL173*6.172/(AM173*24))</f>
        <v/>
      </c>
      <c r="AO173" s="477">
        <f>IF(AND(AL173=AL172,AM173&lt;&gt;"",AM172&lt;&gt;""),AM173-AM172,"")</f>
        <v/>
      </c>
      <c r="AP173" s="220" t="n"/>
      <c r="AQ173" s="577" t="inlineStr"/>
      <c r="AR173" s="418">
        <f>IF(OR(AQ173="",AQ173="",AQ173=0),"",6.172/(AQ173*24))</f>
        <v/>
      </c>
      <c r="AS173" s="436">
        <f>IF(OR(NOT(ISNUMBER(C173)),NOT(ISNUMBER(AB173))),"",IF(AG173&lt;&gt;"",AG173,AB173)-C173)</f>
        <v/>
      </c>
      <c r="AT173" s="217" t="n"/>
      <c r="AU173" s="223">
        <f>IF($B173="","",TEXT($A173,"yyyymmdd")&amp;"_P"&amp;$C173&amp;"_C"&amp;$F173&amp;"_"&amp;TRIM(RIGHT(SUBSTITUTE(TRIM(SUBSTITUTE($L173,CHAR(160)," "))," ",REPT(" ",60)),60))&amp;IF($P173="","","-"&amp;TRIM(RIGHT(SUBSTITUTE(TRIM(SUBSTITUTE($P173,CHAR(160)," "))," ",REPT(" ",60)),60)))&amp;IF($T173="","","-"&amp;TRIM(RIGHT(SUBSTITUTE(TRIM(SUBSTITUTE($T173,CHAR(160)," "))," ",REPT(" ",60)),60)))&amp;".jpg")</f>
        <v/>
      </c>
    </row>
    <row r="174" ht="42" customHeight="1">
      <c r="A174" s="173" t="n">
        <v>24018</v>
      </c>
      <c r="B174" s="220" t="inlineStr">
        <is>
          <t>Armstrong 500 3 October, 1965</t>
        </is>
      </c>
      <c r="C174" s="220" t="inlineStr">
        <is>
          <t>DNS</t>
        </is>
      </c>
      <c r="D174" s="220" t="inlineStr">
        <is>
          <t>A</t>
        </is>
      </c>
      <c r="E174" s="220" t="n"/>
      <c r="F174" s="220" t="n">
        <v>46</v>
      </c>
      <c r="G174" s="220" t="inlineStr">
        <is>
          <t>Nissan Motor Distributors[2]</t>
        </is>
      </c>
      <c r="H174" s="220" t="n"/>
      <c r="I174" s="220" t="n"/>
      <c r="J174" s="220" t="inlineStr">
        <is>
          <t>Datsun Bluebird[2]</t>
        </is>
      </c>
      <c r="K174" s="220" t="n"/>
      <c r="L174" s="220" t="inlineStr">
        <is>
          <t>Spencer Martin</t>
        </is>
      </c>
      <c r="M174" s="220" t="inlineStr">
        <is>
          <t>AUS</t>
        </is>
      </c>
      <c r="N174" s="687">
        <f>_xlfn.LET(_xlpm.d,_xlfn.XLOOKUP(L174,'[1]Birth Dates'!$A:$A,'[1]Birth Dates'!$B:$B,"",0),IF(_xlpm.d=0,"",_xlpm.d))</f>
        <v/>
      </c>
      <c r="O174" s="220">
        <f>IF(OR(N174="",A174="",NOT(ISNUMBER(N174)),N174&gt;A174),"",DATEDIF(N174,A174,"Y")&amp;" years, "&amp;DATEDIF(N174,A174,"YM")&amp;" months, "&amp;DATEDIF(N174,A174,"MD")&amp;" days")</f>
        <v/>
      </c>
      <c r="P174" s="220" t="inlineStr">
        <is>
          <t>Bill Brown</t>
        </is>
      </c>
      <c r="Q174" s="220" t="inlineStr">
        <is>
          <t>AUS</t>
        </is>
      </c>
      <c r="R174" s="687">
        <f>_xlfn.LET(_xlpm.d,_xlfn.XLOOKUP(P174,'[1]Birth Dates'!$A:$A,'[1]Birth Dates'!$B:$B,"",0),IF(_xlpm.d=0,"",_xlpm.d))</f>
        <v/>
      </c>
      <c r="S174" s="220">
        <f>IF(OR(R174="",A174="",NOT(ISNUMBER(R174)),R174&gt;A174),"",DATEDIF(R174,A174,"Y")&amp;" years, "&amp;DATEDIF(R174,A174,"YM")&amp;" months, "&amp;DATEDIF(R174,A174,"MD")&amp;" days")</f>
        <v/>
      </c>
      <c r="T174" s="220" t="n"/>
      <c r="U174" s="220" t="n"/>
      <c r="V174" s="687">
        <f>_xlfn.LET(_xlpm.d,_xlfn.XLOOKUP(T174,'[1]Birth Dates'!$A:$A,'[1]Birth Dates'!$B:$B,"",0),IF(_xlpm.d=0,"",_xlpm.d))</f>
        <v/>
      </c>
      <c r="W174" s="220">
        <f>IF(OR(V174="",A174="",NOT(ISNUMBER(V174)),V174&gt;A174),"",DATEDIF(V174,A174,"Y")&amp;" years, "&amp;DATEDIF(V174,A174,"YM")&amp;" months, "&amp;DATEDIF(V174,A174,"MD")&amp;" days")</f>
        <v/>
      </c>
      <c r="X174" s="220" t="n"/>
      <c r="Y174" s="220" t="n"/>
      <c r="Z174" s="220" t="n"/>
      <c r="AA174" s="220" t="n"/>
      <c r="AB174" s="220" t="n"/>
      <c r="AC174" s="220" t="n"/>
      <c r="AD174" s="220" t="n"/>
      <c r="AE174" s="577" t="inlineStr"/>
      <c r="AF174" s="418">
        <f>IF(OR(AE174="",AE174="",AE174=0),"",6.172/(AE174*24))</f>
        <v/>
      </c>
      <c r="AG174" s="251" t="n"/>
      <c r="AH174" s="577" t="inlineStr"/>
      <c r="AI174" s="418">
        <f>IF(OR(AH174="",AH174="",AH174=0),"",6.172/(AH174*24))</f>
        <v/>
      </c>
      <c r="AJ174" s="175">
        <f>IF(AND(ISNUMBER(AB174),ISNUMBER(AG174)),AB174-AG174,"")</f>
        <v/>
      </c>
      <c r="AK174" s="220" t="inlineStr">
        <is>
          <t>Did Not Start</t>
        </is>
      </c>
      <c r="AL174" s="220" t="n"/>
      <c r="AM174" s="694" t="n"/>
      <c r="AN174" s="671">
        <f>IF(OR(AL174="",AM174="",AM174=0),"",AL174*6.172/(AM174*24))</f>
        <v/>
      </c>
      <c r="AO174" s="477">
        <f>IF(AND(AL174=AL173,AM174&lt;&gt;"",AM173&lt;&gt;""),AM174-AM173,"")</f>
        <v/>
      </c>
      <c r="AP174" s="220" t="n"/>
      <c r="AQ174" s="577" t="inlineStr"/>
      <c r="AR174" s="418">
        <f>IF(OR(AQ174="",AQ174="",AQ174=0),"",6.172/(AQ174*24))</f>
        <v/>
      </c>
      <c r="AS174" s="436">
        <f>IF(OR(NOT(ISNUMBER(C174)),NOT(ISNUMBER(AB174))),"",IF(AG174&lt;&gt;"",AG174,AB174)-C174)</f>
        <v/>
      </c>
      <c r="AT174" s="217" t="n"/>
      <c r="AU174" s="223">
        <f>IF($B174="","",TEXT($A174,"yyyymmdd")&amp;"_P"&amp;$C174&amp;"_C"&amp;$F174&amp;"_"&amp;TRIM(RIGHT(SUBSTITUTE(TRIM(SUBSTITUTE($L174,CHAR(160)," "))," ",REPT(" ",60)),60))&amp;IF($P174="","","-"&amp;TRIM(RIGHT(SUBSTITUTE(TRIM(SUBSTITUTE($P174,CHAR(160)," "))," ",REPT(" ",60)),60)))&amp;IF($T174="","","-"&amp;TRIM(RIGHT(SUBSTITUTE(TRIM(SUBSTITUTE($T174,CHAR(160)," "))," ",REPT(" ",60)),60)))&amp;".jpg")</f>
        <v/>
      </c>
    </row>
    <row r="175" ht="42" customHeight="1">
      <c r="A175" s="173" t="n">
        <v>24018</v>
      </c>
      <c r="B175" s="220" t="inlineStr">
        <is>
          <t>Armstrong 500 3 October, 1965</t>
        </is>
      </c>
      <c r="C175" s="220" t="inlineStr">
        <is>
          <t>DNS</t>
        </is>
      </c>
      <c r="D175" s="220" t="inlineStr">
        <is>
          <t>A</t>
        </is>
      </c>
      <c r="E175" s="220" t="n"/>
      <c r="F175" s="220" t="n">
        <v>48</v>
      </c>
      <c r="G175" s="220" t="inlineStr">
        <is>
          <t>Nissan Motor Distributors[2]</t>
        </is>
      </c>
      <c r="H175" s="220" t="n"/>
      <c r="I175" s="220" t="n"/>
      <c r="J175" s="220" t="inlineStr">
        <is>
          <t>Datsun Bluebird[2]</t>
        </is>
      </c>
      <c r="K175" s="220" t="n"/>
      <c r="L175" s="220" t="inlineStr">
        <is>
          <t>Tony Simmons</t>
        </is>
      </c>
      <c r="M175" s="220" t="inlineStr">
        <is>
          <t>AUS</t>
        </is>
      </c>
      <c r="N175" s="687">
        <f>_xlfn.LET(_xlpm.d,_xlfn.XLOOKUP(L175,'[1]Birth Dates'!$A:$A,'[1]Birth Dates'!$B:$B,"",0),IF(_xlpm.d=0,"",_xlpm.d))</f>
        <v/>
      </c>
      <c r="O175" s="220">
        <f>IF(OR(N175="",A175="",NOT(ISNUMBER(N175)),N175&gt;A175),"",DATEDIF(N175,A175,"Y")&amp;" years, "&amp;DATEDIF(N175,A175,"YM")&amp;" months, "&amp;DATEDIF(N175,A175,"MD")&amp;" days")</f>
        <v/>
      </c>
      <c r="P175" s="220" t="inlineStr">
        <is>
          <t>Mike Champion</t>
        </is>
      </c>
      <c r="Q175" s="220" t="inlineStr">
        <is>
          <t>AUS</t>
        </is>
      </c>
      <c r="R175" s="687">
        <f>_xlfn.LET(_xlpm.d,_xlfn.XLOOKUP(P175,'[1]Birth Dates'!$A:$A,'[1]Birth Dates'!$B:$B,"",0),IF(_xlpm.d=0,"",_xlpm.d))</f>
        <v/>
      </c>
      <c r="S175" s="220">
        <f>IF(OR(R175="",A175="",NOT(ISNUMBER(R175)),R175&gt;A175),"",DATEDIF(R175,A175,"Y")&amp;" years, "&amp;DATEDIF(R175,A175,"YM")&amp;" months, "&amp;DATEDIF(R175,A175,"MD")&amp;" days")</f>
        <v/>
      </c>
      <c r="T175" s="220" t="n"/>
      <c r="U175" s="220" t="n"/>
      <c r="V175" s="687">
        <f>_xlfn.LET(_xlpm.d,_xlfn.XLOOKUP(T175,'[1]Birth Dates'!$A:$A,'[1]Birth Dates'!$B:$B,"",0),IF(_xlpm.d=0,"",_xlpm.d))</f>
        <v/>
      </c>
      <c r="W175" s="220">
        <f>IF(OR(V175="",A175="",NOT(ISNUMBER(V175)),V175&gt;A175),"",DATEDIF(V175,A175,"Y")&amp;" years, "&amp;DATEDIF(V175,A175,"YM")&amp;" months, "&amp;DATEDIF(V175,A175,"MD")&amp;" days")</f>
        <v/>
      </c>
      <c r="X175" s="220" t="n"/>
      <c r="Y175" s="220" t="n"/>
      <c r="Z175" s="220" t="n"/>
      <c r="AA175" s="220" t="n"/>
      <c r="AB175" s="220" t="n"/>
      <c r="AC175" s="220" t="n"/>
      <c r="AD175" s="220" t="n"/>
      <c r="AE175" s="577" t="inlineStr"/>
      <c r="AF175" s="418">
        <f>IF(OR(AE175="",AE175="",AE175=0),"",6.172/(AE175*24))</f>
        <v/>
      </c>
      <c r="AG175" s="251" t="n"/>
      <c r="AH175" s="577" t="inlineStr"/>
      <c r="AI175" s="418">
        <f>IF(OR(AH175="",AH175="",AH175=0),"",6.172/(AH175*24))</f>
        <v/>
      </c>
      <c r="AJ175" s="175">
        <f>IF(AND(ISNUMBER(AB175),ISNUMBER(AG175)),AB175-AG175,"")</f>
        <v/>
      </c>
      <c r="AK175" s="220" t="inlineStr">
        <is>
          <t>Did Not Start</t>
        </is>
      </c>
      <c r="AL175" s="220" t="n"/>
      <c r="AM175" s="694" t="n"/>
      <c r="AN175" s="671">
        <f>IF(OR(AL175="",AM175="",AM175=0),"",AL175*6.172/(AM175*24))</f>
        <v/>
      </c>
      <c r="AO175" s="477">
        <f>IF(AND(AL175=AL174,AM175&lt;&gt;"",AM174&lt;&gt;""),AM175-AM174,"")</f>
        <v/>
      </c>
      <c r="AP175" s="220" t="n"/>
      <c r="AQ175" s="577" t="inlineStr"/>
      <c r="AR175" s="418">
        <f>IF(OR(AQ175="",AQ175="",AQ175=0),"",6.172/(AQ175*24))</f>
        <v/>
      </c>
      <c r="AS175" s="436">
        <f>IF(OR(NOT(ISNUMBER(C175)),NOT(ISNUMBER(AB175))),"",IF(AG175&lt;&gt;"",AG175,AB175)-C175)</f>
        <v/>
      </c>
      <c r="AT175" s="217" t="n"/>
      <c r="AU175" s="223">
        <f>IF($B175="","",TEXT($A175,"yyyymmdd")&amp;"_P"&amp;$C175&amp;"_C"&amp;$F175&amp;"_"&amp;TRIM(RIGHT(SUBSTITUTE(TRIM(SUBSTITUTE($L175,CHAR(160)," "))," ",REPT(" ",60)),60))&amp;IF($P175="","","-"&amp;TRIM(RIGHT(SUBSTITUTE(TRIM(SUBSTITUTE($P175,CHAR(160)," "))," ",REPT(" ",60)),60)))&amp;IF($T175="","","-"&amp;TRIM(RIGHT(SUBSTITUTE(TRIM(SUBSTITUTE($T175,CHAR(160)," "))," ",REPT(" ",60)),60)))&amp;".jpg")</f>
        <v/>
      </c>
    </row>
    <row r="176" ht="42" customHeight="1">
      <c r="A176" s="173" t="n">
        <v>24018</v>
      </c>
      <c r="B176" s="220" t="inlineStr">
        <is>
          <t>Armstrong 500 3 October, 1965</t>
        </is>
      </c>
      <c r="C176" s="220" t="inlineStr">
        <is>
          <t>DNS</t>
        </is>
      </c>
      <c r="D176" s="220" t="inlineStr">
        <is>
          <t>A</t>
        </is>
      </c>
      <c r="E176" s="220" t="n"/>
      <c r="F176" s="220" t="n">
        <v>51</v>
      </c>
      <c r="G176" s="220" t="inlineStr">
        <is>
          <t>Nissan Motor Distributors[2]</t>
        </is>
      </c>
      <c r="H176" s="220" t="n"/>
      <c r="I176" s="220" t="n"/>
      <c r="J176" s="220" t="inlineStr">
        <is>
          <t>Datsun Bluebird[2]</t>
        </is>
      </c>
      <c r="K176" s="220" t="n"/>
      <c r="L176" s="220" t="inlineStr">
        <is>
          <t>Bruce Demuth</t>
        </is>
      </c>
      <c r="M176" s="220" t="inlineStr">
        <is>
          <t>AUS</t>
        </is>
      </c>
      <c r="N176" s="687">
        <f>_xlfn.LET(_xlpm.d,_xlfn.XLOOKUP(L176,'[1]Birth Dates'!$A:$A,'[1]Birth Dates'!$B:$B,"",0),IF(_xlpm.d=0,"",_xlpm.d))</f>
        <v/>
      </c>
      <c r="O176" s="220">
        <f>IF(OR(N176="",A176="",NOT(ISNUMBER(N176)),N176&gt;A176),"",DATEDIF(N176,A176,"Y")&amp;" years, "&amp;DATEDIF(N176,A176,"YM")&amp;" months, "&amp;DATEDIF(N176,A176,"MD")&amp;" days")</f>
        <v/>
      </c>
      <c r="P176" s="220" t="inlineStr">
        <is>
          <t>Bill Orr</t>
        </is>
      </c>
      <c r="Q176" s="220" t="inlineStr">
        <is>
          <t>AUS</t>
        </is>
      </c>
      <c r="R176" s="687">
        <f>_xlfn.LET(_xlpm.d,_xlfn.XLOOKUP(P176,'[1]Birth Dates'!$A:$A,'[1]Birth Dates'!$B:$B,"",0),IF(_xlpm.d=0,"",_xlpm.d))</f>
        <v/>
      </c>
      <c r="S176" s="220">
        <f>IF(OR(R176="",A176="",NOT(ISNUMBER(R176)),R176&gt;A176),"",DATEDIF(R176,A176,"Y")&amp;" years, "&amp;DATEDIF(R176,A176,"YM")&amp;" months, "&amp;DATEDIF(R176,A176,"MD")&amp;" days")</f>
        <v/>
      </c>
      <c r="T176" s="220" t="n"/>
      <c r="U176" s="220" t="n"/>
      <c r="V176" s="687">
        <f>_xlfn.LET(_xlpm.d,_xlfn.XLOOKUP(T176,'[1]Birth Dates'!$A:$A,'[1]Birth Dates'!$B:$B,"",0),IF(_xlpm.d=0,"",_xlpm.d))</f>
        <v/>
      </c>
      <c r="W176" s="220">
        <f>IF(OR(V176="",A176="",NOT(ISNUMBER(V176)),V176&gt;A176),"",DATEDIF(V176,A176,"Y")&amp;" years, "&amp;DATEDIF(V176,A176,"YM")&amp;" months, "&amp;DATEDIF(V176,A176,"MD")&amp;" days")</f>
        <v/>
      </c>
      <c r="X176" s="220" t="n"/>
      <c r="Y176" s="220" t="n"/>
      <c r="Z176" s="220" t="n"/>
      <c r="AA176" s="220" t="n"/>
      <c r="AB176" s="220" t="n"/>
      <c r="AC176" s="220" t="n"/>
      <c r="AD176" s="220" t="n"/>
      <c r="AE176" s="577" t="inlineStr"/>
      <c r="AF176" s="418">
        <f>IF(OR(AE176="",AE176="",AE176=0),"",6.172/(AE176*24))</f>
        <v/>
      </c>
      <c r="AG176" s="251" t="n"/>
      <c r="AH176" s="577" t="inlineStr"/>
      <c r="AI176" s="418">
        <f>IF(OR(AH176="",AH176="",AH176=0),"",6.172/(AH176*24))</f>
        <v/>
      </c>
      <c r="AJ176" s="175">
        <f>IF(AND(ISNUMBER(AB176),ISNUMBER(AG176)),AB176-AG176,"")</f>
        <v/>
      </c>
      <c r="AK176" s="220" t="inlineStr">
        <is>
          <t>Did Not Start</t>
        </is>
      </c>
      <c r="AL176" s="220" t="n"/>
      <c r="AM176" s="694" t="n"/>
      <c r="AN176" s="671">
        <f>IF(OR(AL176="",AM176="",AM176=0),"",AL176*6.172/(AM176*24))</f>
        <v/>
      </c>
      <c r="AO176" s="477">
        <f>IF(AND(AL176=AL175,AM176&lt;&gt;"",AM175&lt;&gt;""),AM176-AM175,"")</f>
        <v/>
      </c>
      <c r="AP176" s="220" t="n"/>
      <c r="AQ176" s="577" t="inlineStr"/>
      <c r="AR176" s="418">
        <f>IF(OR(AQ176="",AQ176="",AQ176=0),"",6.172/(AQ176*24))</f>
        <v/>
      </c>
      <c r="AS176" s="436">
        <f>IF(OR(NOT(ISNUMBER(C176)),NOT(ISNUMBER(AB176))),"",IF(AG176&lt;&gt;"",AG176,AB176)-C176)</f>
        <v/>
      </c>
      <c r="AT176" s="217" t="n"/>
      <c r="AU176" s="223">
        <f>IF($B176="","",TEXT($A176,"yyyymmdd")&amp;"_P"&amp;$C176&amp;"_C"&amp;$F176&amp;"_"&amp;TRIM(RIGHT(SUBSTITUTE(TRIM(SUBSTITUTE($L176,CHAR(160)," "))," ",REPT(" ",60)),60))&amp;IF($P176="","","-"&amp;TRIM(RIGHT(SUBSTITUTE(TRIM(SUBSTITUTE($P176,CHAR(160)," "))," ",REPT(" ",60)),60)))&amp;IF($T176="","","-"&amp;TRIM(RIGHT(SUBSTITUTE(TRIM(SUBSTITUTE($T176,CHAR(160)," "))," ",REPT(" ",60)),60)))&amp;".jpg")</f>
        <v/>
      </c>
    </row>
    <row r="177" ht="42" customFormat="1" customHeight="1" s="240">
      <c r="A177" s="252" t="n">
        <v>24382</v>
      </c>
      <c r="B177" s="253" t="inlineStr">
        <is>
          <t>Gallaher 500 2 October, 1966</t>
        </is>
      </c>
      <c r="C177" s="253" t="n">
        <v>1</v>
      </c>
      <c r="D177" s="253" t="inlineStr">
        <is>
          <t>C</t>
        </is>
      </c>
      <c r="E177" s="253" t="n">
        <v>1</v>
      </c>
      <c r="F177" s="253" t="n">
        <v>13</v>
      </c>
      <c r="G177" s="254" t="inlineStr">
        <is>
          <t>BMC Australia</t>
        </is>
      </c>
      <c r="H177" s="254" t="n"/>
      <c r="I177" s="254" t="n"/>
      <c r="J177" s="253" t="inlineStr">
        <is>
          <t>Morris Cooper S</t>
        </is>
      </c>
      <c r="K177" s="253" t="n"/>
      <c r="L177" s="253" t="inlineStr">
        <is>
          <t>Rauno Aaltonen</t>
        </is>
      </c>
      <c r="M177" s="253" t="inlineStr">
        <is>
          <t>FIN</t>
        </is>
      </c>
      <c r="N177" s="695">
        <f>_xlfn.LET(_xlpm.d,_xlfn.XLOOKUP(L177,'[1]Birth Dates'!$A:$A,'[1]Birth Dates'!$B:$B,"",0),IF(_xlpm.d=0,"",_xlpm.d))</f>
        <v/>
      </c>
      <c r="O177" s="255">
        <f>IF(OR(N177="",A177="",NOT(ISNUMBER(N177)),N177&gt;A177),"",DATEDIF(N177,A177,"Y")&amp;" years, "&amp;DATEDIF(N177,A177,"YM")&amp;" months, "&amp;DATEDIF(N177,A177,"MD")&amp;" days")</f>
        <v/>
      </c>
      <c r="P177" s="253" t="inlineStr">
        <is>
          <t>Bob Holden</t>
        </is>
      </c>
      <c r="Q177" s="253" t="inlineStr">
        <is>
          <t>AUS</t>
        </is>
      </c>
      <c r="R177" s="695">
        <f>_xlfn.LET(_xlpm.d,_xlfn.XLOOKUP(P177,'[1]Birth Dates'!$A:$A,'[1]Birth Dates'!$B:$B,"",0),IF(_xlpm.d=0,"",_xlpm.d))</f>
        <v/>
      </c>
      <c r="S177" s="255">
        <f>IF(OR(R177="",A177="",NOT(ISNUMBER(R177)),R177&gt;A177),"",DATEDIF(R177,A177,"Y")&amp;" years, "&amp;DATEDIF(R177,A177,"YM")&amp;" months, "&amp;DATEDIF(R177,A177,"MD")&amp;" days")</f>
        <v/>
      </c>
      <c r="T177" s="253" t="n"/>
      <c r="U177" s="253" t="n"/>
      <c r="V177" s="695">
        <f>_xlfn.LET(_xlpm.d,_xlfn.XLOOKUP(T177,'[1]Birth Dates'!$A:$A,'[1]Birth Dates'!$B:$B,"",0),IF(_xlpm.d=0,"",_xlpm.d))</f>
        <v/>
      </c>
      <c r="W177" s="255">
        <f>IF(OR(V177="",A177="",NOT(ISNUMBER(V177)),V177&gt;A177),"",DATEDIF(V177,A177,"Y")&amp;" years, "&amp;DATEDIF(V177,A177,"YM")&amp;" months, "&amp;DATEDIF(V177,A177,"MD")&amp;" days")</f>
        <v/>
      </c>
      <c r="X177" s="255" t="n"/>
      <c r="Y177" s="255" t="n"/>
      <c r="Z177" s="255" t="n"/>
      <c r="AA177" s="255" t="n"/>
      <c r="AB177" s="253" t="n"/>
      <c r="AC177" s="253" t="n"/>
      <c r="AD177" s="253" t="n"/>
      <c r="AE177" s="578" t="inlineStr"/>
      <c r="AF177" s="418">
        <f>IF(OR(AE177="",AE177="",AE177=0),"",6.172/(AE177*24))</f>
        <v/>
      </c>
      <c r="AG177" s="256" t="n"/>
      <c r="AH177" s="578" t="inlineStr"/>
      <c r="AI177" s="418">
        <f>IF(OR(AH177="",AH177="",AH177=0),"",6.172/(AH177*24))</f>
        <v/>
      </c>
      <c r="AJ177" s="175">
        <f>IF(AND(ISNUMBER(AB177),ISNUMBER(AG177)),AB177-AG177,"")</f>
        <v/>
      </c>
      <c r="AK177" s="253" t="n"/>
      <c r="AL177" s="253" t="n">
        <v>130</v>
      </c>
      <c r="AM177" s="479" t="n">
        <v>0.2996423611111111</v>
      </c>
      <c r="AN177" s="671">
        <f>IF(OR(AL177="",AM177="",AM177=0),"",AL177*6.172/(AM177*24))</f>
        <v/>
      </c>
      <c r="AO177" s="477">
        <f>IF(AND(AL177=AL176,AM177&lt;&gt;"",AM176&lt;&gt;""),AM177-AM176,"")</f>
        <v/>
      </c>
      <c r="AP177" s="253" t="n"/>
      <c r="AQ177" s="578" t="inlineStr"/>
      <c r="AR177" s="418">
        <f>IF(OR(AQ177="",AQ177="",AQ177=0),"",6.172/(AQ177*24))</f>
        <v/>
      </c>
      <c r="AS177" s="436">
        <f>IF(OR(NOT(ISNUMBER(C177)),NOT(ISNUMBER(AB177))),"",IF(AG177&lt;&gt;"",AG177,AB177)-C177)</f>
        <v/>
      </c>
      <c r="AT177" s="257" t="n"/>
      <c r="AU177" s="258">
        <f>IF($B177="","",TEXT($A177,"yyyymmdd")&amp;"_P"&amp;$C177&amp;"_C"&amp;$F177&amp;"_"&amp;TRIM(RIGHT(SUBSTITUTE(TRIM(SUBSTITUTE($L177,CHAR(160)," "))," ",REPT(" ",60)),60))&amp;IF($P177="","","-"&amp;TRIM(RIGHT(SUBSTITUTE(TRIM(SUBSTITUTE($P177,CHAR(160)," "))," ",REPT(" ",60)),60)))&amp;IF($T177="","","-"&amp;TRIM(RIGHT(SUBSTITUTE(TRIM(SUBSTITUTE($T177,CHAR(160)," "))," ",REPT(" ",60)),60)))&amp;".jpg")</f>
        <v/>
      </c>
    </row>
    <row r="178" ht="42" customHeight="1">
      <c r="A178" s="252" t="n">
        <v>24382</v>
      </c>
      <c r="B178" s="255" t="inlineStr">
        <is>
          <t>Gallaher 500 2 October, 1966</t>
        </is>
      </c>
      <c r="C178" s="255" t="n">
        <v>2</v>
      </c>
      <c r="D178" s="255" t="inlineStr">
        <is>
          <t>C</t>
        </is>
      </c>
      <c r="E178" s="255" t="n">
        <v>2</v>
      </c>
      <c r="F178" s="255" t="n">
        <v>17</v>
      </c>
      <c r="G178" s="255" t="inlineStr">
        <is>
          <t>Vaughan &amp; Lane Pty Ltd</t>
        </is>
      </c>
      <c r="H178" s="255" t="n"/>
      <c r="I178" s="255" t="n"/>
      <c r="J178" s="255" t="inlineStr">
        <is>
          <t>Morris Cooper S</t>
        </is>
      </c>
      <c r="K178" s="255" t="n"/>
      <c r="L178" s="255" t="inlineStr">
        <is>
          <t>Fred Gibson</t>
        </is>
      </c>
      <c r="M178" s="255" t="inlineStr">
        <is>
          <t>AUS</t>
        </is>
      </c>
      <c r="N178" s="695">
        <f>_xlfn.LET(_xlpm.d,_xlfn.XLOOKUP(L178,'[1]Birth Dates'!$A:$A,'[1]Birth Dates'!$B:$B,"",0),IF(_xlpm.d=0,"",_xlpm.d))</f>
        <v/>
      </c>
      <c r="O178" s="255">
        <f>IF(OR(N178="",A178="",NOT(ISNUMBER(N178)),N178&gt;A178),"",DATEDIF(N178,A178,"Y")&amp;" years, "&amp;DATEDIF(N178,A178,"YM")&amp;" months, "&amp;DATEDIF(N178,A178,"MD")&amp;" days")</f>
        <v/>
      </c>
      <c r="P178" s="255" t="inlineStr">
        <is>
          <t>Bill Stanley</t>
        </is>
      </c>
      <c r="Q178" s="255" t="inlineStr">
        <is>
          <t>AUS</t>
        </is>
      </c>
      <c r="R178" s="695">
        <f>_xlfn.LET(_xlpm.d,_xlfn.XLOOKUP(P178,'[1]Birth Dates'!$A:$A,'[1]Birth Dates'!$B:$B,"",0),IF(_xlpm.d=0,"",_xlpm.d))</f>
        <v/>
      </c>
      <c r="S178" s="255">
        <f>IF(OR(R178="",A178="",NOT(ISNUMBER(R178)),R178&gt;A178),"",DATEDIF(R178,A178,"Y")&amp;" years, "&amp;DATEDIF(R178,A178,"YM")&amp;" months, "&amp;DATEDIF(R178,A178,"MD")&amp;" days")</f>
        <v/>
      </c>
      <c r="T178" s="255" t="n"/>
      <c r="U178" s="255" t="n"/>
      <c r="V178" s="695">
        <f>_xlfn.LET(_xlpm.d,_xlfn.XLOOKUP(T178,'[1]Birth Dates'!$A:$A,'[1]Birth Dates'!$B:$B,"",0),IF(_xlpm.d=0,"",_xlpm.d))</f>
        <v/>
      </c>
      <c r="W178" s="255">
        <f>IF(OR(V178="",A178="",NOT(ISNUMBER(V178)),V178&gt;A178),"",DATEDIF(V178,A178,"Y")&amp;" years, "&amp;DATEDIF(V178,A178,"YM")&amp;" months, "&amp;DATEDIF(V178,A178,"MD")&amp;" days")</f>
        <v/>
      </c>
      <c r="X178" s="255" t="n"/>
      <c r="Y178" s="255" t="n"/>
      <c r="Z178" s="255" t="n"/>
      <c r="AA178" s="255" t="n"/>
      <c r="AB178" s="255" t="n"/>
      <c r="AC178" s="255" t="n"/>
      <c r="AD178" s="255" t="n"/>
      <c r="AE178" s="579" t="inlineStr"/>
      <c r="AF178" s="418">
        <f>IF(OR(AE178="",AE178="",AE178=0),"",6.172/(AE178*24))</f>
        <v/>
      </c>
      <c r="AG178" s="259" t="n"/>
      <c r="AH178" s="579" t="inlineStr"/>
      <c r="AI178" s="418">
        <f>IF(OR(AH178="",AH178="",AH178=0),"",6.172/(AH178*24))</f>
        <v/>
      </c>
      <c r="AJ178" s="175">
        <f>IF(AND(ISNUMBER(AB178),ISNUMBER(AG178)),AB178-AG178,"")</f>
        <v/>
      </c>
      <c r="AK178" s="255" t="n"/>
      <c r="AL178" s="255" t="n">
        <v>129</v>
      </c>
      <c r="AM178" s="480" t="n">
        <v>0.3000057870370371</v>
      </c>
      <c r="AN178" s="671">
        <f>IF(OR(AL178="",AM178="",AM178=0),"",AL178*6.172/(AM178*24))</f>
        <v/>
      </c>
      <c r="AO178" s="477">
        <f>IF(AND(AL178=AL177,AM178&lt;&gt;"",AM177&lt;&gt;""),AM178-AM177,"")</f>
        <v/>
      </c>
      <c r="AP178" s="255" t="n"/>
      <c r="AQ178" s="579" t="inlineStr"/>
      <c r="AR178" s="418">
        <f>IF(OR(AQ178="",AQ178="",AQ178=0),"",6.172/(AQ178*24))</f>
        <v/>
      </c>
      <c r="AS178" s="436">
        <f>IF(OR(NOT(ISNUMBER(C178)),NOT(ISNUMBER(AB178))),"",IF(AG178&lt;&gt;"",AG178,AB178)-C178)</f>
        <v/>
      </c>
      <c r="AT178" s="260" t="n"/>
      <c r="AU178" s="261">
        <f>IF($B178="","",TEXT($A178,"yyyymmdd")&amp;"_P"&amp;$C178&amp;"_C"&amp;$F178&amp;"_"&amp;TRIM(RIGHT(SUBSTITUTE(TRIM(SUBSTITUTE($L178,CHAR(160)," "))," ",REPT(" ",60)),60))&amp;IF($P178="","","-"&amp;TRIM(RIGHT(SUBSTITUTE(TRIM(SUBSTITUTE($P178,CHAR(160)," "))," ",REPT(" ",60)),60)))&amp;IF($T178="","","-"&amp;TRIM(RIGHT(SUBSTITUTE(TRIM(SUBSTITUTE($T178,CHAR(160)," "))," ",REPT(" ",60)),60)))&amp;".jpg")</f>
        <v/>
      </c>
    </row>
    <row r="179" ht="42" customHeight="1">
      <c r="A179" s="252" t="n">
        <v>24382</v>
      </c>
      <c r="B179" s="255" t="inlineStr">
        <is>
          <t>Gallaher 500 2 October, 1966</t>
        </is>
      </c>
      <c r="C179" s="255" t="n">
        <v>3</v>
      </c>
      <c r="D179" s="255" t="inlineStr">
        <is>
          <t>C</t>
        </is>
      </c>
      <c r="E179" s="255" t="n">
        <v>3</v>
      </c>
      <c r="F179" s="255" t="n">
        <v>22</v>
      </c>
      <c r="G179" s="255" t="inlineStr">
        <is>
          <t>Regal Motors Pty Ltd</t>
        </is>
      </c>
      <c r="H179" s="255" t="n"/>
      <c r="I179" s="255" t="n"/>
      <c r="J179" s="255" t="inlineStr">
        <is>
          <t>Morris Cooper S</t>
        </is>
      </c>
      <c r="K179" s="255" t="n"/>
      <c r="L179" s="255" t="inlineStr">
        <is>
          <t>Bruce McPhee</t>
        </is>
      </c>
      <c r="M179" s="255" t="inlineStr">
        <is>
          <t>AUS</t>
        </is>
      </c>
      <c r="N179" s="695">
        <f>_xlfn.LET(_xlpm.d,_xlfn.XLOOKUP(L179,'[1]Birth Dates'!$A:$A,'[1]Birth Dates'!$B:$B,"",0),IF(_xlpm.d=0,"",_xlpm.d))</f>
        <v/>
      </c>
      <c r="O179" s="255">
        <f>IF(OR(N179="",A179="",NOT(ISNUMBER(N179)),N179&gt;A179),"",DATEDIF(N179,A179,"Y")&amp;" years, "&amp;DATEDIF(N179,A179,"YM")&amp;" months, "&amp;DATEDIF(N179,A179,"MD")&amp;" days")</f>
        <v/>
      </c>
      <c r="P179" s="255" t="inlineStr">
        <is>
          <t>Barry Mulholland</t>
        </is>
      </c>
      <c r="Q179" s="255" t="inlineStr">
        <is>
          <t>AUS</t>
        </is>
      </c>
      <c r="R179" s="695">
        <f>_xlfn.LET(_xlpm.d,_xlfn.XLOOKUP(P179,'[1]Birth Dates'!$A:$A,'[1]Birth Dates'!$B:$B,"",0),IF(_xlpm.d=0,"",_xlpm.d))</f>
        <v/>
      </c>
      <c r="S179" s="255">
        <f>IF(OR(R179="",A179="",NOT(ISNUMBER(R179)),R179&gt;A179),"",DATEDIF(R179,A179,"Y")&amp;" years, "&amp;DATEDIF(R179,A179,"YM")&amp;" months, "&amp;DATEDIF(R179,A179,"MD")&amp;" days")</f>
        <v/>
      </c>
      <c r="T179" s="255" t="n"/>
      <c r="U179" s="255" t="n"/>
      <c r="V179" s="695">
        <f>_xlfn.LET(_xlpm.d,_xlfn.XLOOKUP(T179,'[1]Birth Dates'!$A:$A,'[1]Birth Dates'!$B:$B,"",0),IF(_xlpm.d=0,"",_xlpm.d))</f>
        <v/>
      </c>
      <c r="W179" s="255">
        <f>IF(OR(V179="",A179="",NOT(ISNUMBER(V179)),V179&gt;A179),"",DATEDIF(V179,A179,"Y")&amp;" years, "&amp;DATEDIF(V179,A179,"YM")&amp;" months, "&amp;DATEDIF(V179,A179,"MD")&amp;" days")</f>
        <v/>
      </c>
      <c r="X179" s="255" t="n"/>
      <c r="Y179" s="255" t="n"/>
      <c r="Z179" s="255" t="n"/>
      <c r="AA179" s="255" t="n"/>
      <c r="AB179" s="255" t="n"/>
      <c r="AC179" s="255" t="n"/>
      <c r="AD179" s="255" t="n"/>
      <c r="AE179" s="579" t="inlineStr"/>
      <c r="AF179" s="418">
        <f>IF(OR(AE179="",AE179="",AE179=0),"",6.172/(AE179*24))</f>
        <v/>
      </c>
      <c r="AG179" s="259" t="n"/>
      <c r="AH179" s="579" t="inlineStr"/>
      <c r="AI179" s="418">
        <f>IF(OR(AH179="",AH179="",AH179=0),"",6.172/(AH179*24))</f>
        <v/>
      </c>
      <c r="AJ179" s="175">
        <f>IF(AND(ISNUMBER(AB179),ISNUMBER(AG179)),AB179-AG179,"")</f>
        <v/>
      </c>
      <c r="AK179" s="255" t="n"/>
      <c r="AL179" s="255" t="n">
        <v>128</v>
      </c>
      <c r="AM179" s="480" t="n">
        <v>0.3002824074074074</v>
      </c>
      <c r="AN179" s="671">
        <f>IF(OR(AL179="",AM179="",AM179=0),"",AL179*6.172/(AM179*24))</f>
        <v/>
      </c>
      <c r="AO179" s="477">
        <f>IF(AND(AL179=AL178,AM179&lt;&gt;"",AM178&lt;&gt;""),AM179-AM178,"")</f>
        <v/>
      </c>
      <c r="AP179" s="255" t="n"/>
      <c r="AQ179" s="579" t="inlineStr"/>
      <c r="AR179" s="418">
        <f>IF(OR(AQ179="",AQ179="",AQ179=0),"",6.172/(AQ179*24))</f>
        <v/>
      </c>
      <c r="AS179" s="436">
        <f>IF(OR(NOT(ISNUMBER(C179)),NOT(ISNUMBER(AB179))),"",IF(AG179&lt;&gt;"",AG179,AB179)-C179)</f>
        <v/>
      </c>
      <c r="AT179" s="260" t="n"/>
      <c r="AU179" s="261">
        <f>IF($B179="","",TEXT($A179,"yyyymmdd")&amp;"_P"&amp;$C179&amp;"_C"&amp;$F179&amp;"_"&amp;TRIM(RIGHT(SUBSTITUTE(TRIM(SUBSTITUTE($L179,CHAR(160)," "))," ",REPT(" ",60)),60))&amp;IF($P179="","","-"&amp;TRIM(RIGHT(SUBSTITUTE(TRIM(SUBSTITUTE($P179,CHAR(160)," "))," ",REPT(" ",60)),60)))&amp;IF($T179="","","-"&amp;TRIM(RIGHT(SUBSTITUTE(TRIM(SUBSTITUTE($T179,CHAR(160)," "))," ",REPT(" ",60)),60)))&amp;".jpg")</f>
        <v/>
      </c>
    </row>
    <row r="180" ht="28" customHeight="1">
      <c r="A180" s="252" t="n">
        <v>24382</v>
      </c>
      <c r="B180" s="255" t="inlineStr">
        <is>
          <t>Gallaher 500 2 October, 1966</t>
        </is>
      </c>
      <c r="C180" s="255" t="n">
        <v>4</v>
      </c>
      <c r="D180" s="255" t="inlineStr">
        <is>
          <t>C</t>
        </is>
      </c>
      <c r="E180" s="255" t="n">
        <v>4</v>
      </c>
      <c r="F180" s="255" t="n">
        <v>27</v>
      </c>
      <c r="G180" s="255" t="inlineStr">
        <is>
          <t>Marque Motors</t>
        </is>
      </c>
      <c r="H180" s="255" t="n"/>
      <c r="I180" s="255" t="n"/>
      <c r="J180" s="255" t="inlineStr">
        <is>
          <t>Morris Cooper S</t>
        </is>
      </c>
      <c r="K180" s="255" t="n"/>
      <c r="L180" s="255" t="inlineStr">
        <is>
          <t>Arthur Davis</t>
        </is>
      </c>
      <c r="M180" s="255" t="inlineStr">
        <is>
          <t>AUS</t>
        </is>
      </c>
      <c r="N180" s="695">
        <f>_xlfn.LET(_xlpm.d,_xlfn.XLOOKUP(L180,'[1]Birth Dates'!$A:$A,'[1]Birth Dates'!$B:$B,"",0),IF(_xlpm.d=0,"",_xlpm.d))</f>
        <v/>
      </c>
      <c r="O180" s="255">
        <f>IF(OR(N180="",A180="",NOT(ISNUMBER(N180)),N180&gt;A180),"",DATEDIF(N180,A180,"Y")&amp;" years, "&amp;DATEDIF(N180,A180,"YM")&amp;" months, "&amp;DATEDIF(N180,A180,"MD")&amp;" days")</f>
        <v/>
      </c>
      <c r="P180" s="255" t="inlineStr">
        <is>
          <t>Paul Mander</t>
        </is>
      </c>
      <c r="Q180" s="255" t="inlineStr">
        <is>
          <t>AUS</t>
        </is>
      </c>
      <c r="R180" s="695">
        <f>_xlfn.LET(_xlpm.d,_xlfn.XLOOKUP(P180,'[1]Birth Dates'!$A:$A,'[1]Birth Dates'!$B:$B,"",0),IF(_xlpm.d=0,"",_xlpm.d))</f>
        <v/>
      </c>
      <c r="S180" s="255">
        <f>IF(OR(R180="",A180="",NOT(ISNUMBER(R180)),R180&gt;A180),"",DATEDIF(R180,A180,"Y")&amp;" years, "&amp;DATEDIF(R180,A180,"YM")&amp;" months, "&amp;DATEDIF(R180,A180,"MD")&amp;" days")</f>
        <v/>
      </c>
      <c r="T180" s="255" t="n"/>
      <c r="U180" s="255" t="n"/>
      <c r="V180" s="695">
        <f>_xlfn.LET(_xlpm.d,_xlfn.XLOOKUP(T180,'[1]Birth Dates'!$A:$A,'[1]Birth Dates'!$B:$B,"",0),IF(_xlpm.d=0,"",_xlpm.d))</f>
        <v/>
      </c>
      <c r="W180" s="255">
        <f>IF(OR(V180="",A180="",NOT(ISNUMBER(V180)),V180&gt;A180),"",DATEDIF(V180,A180,"Y")&amp;" years, "&amp;DATEDIF(V180,A180,"YM")&amp;" months, "&amp;DATEDIF(V180,A180,"MD")&amp;" days")</f>
        <v/>
      </c>
      <c r="X180" s="255" t="n"/>
      <c r="Y180" s="255" t="n"/>
      <c r="Z180" s="255" t="n"/>
      <c r="AA180" s="255" t="n"/>
      <c r="AB180" s="255" t="n"/>
      <c r="AC180" s="255" t="n"/>
      <c r="AD180" s="255" t="n"/>
      <c r="AE180" s="579" t="inlineStr"/>
      <c r="AF180" s="418">
        <f>IF(OR(AE180="",AE180="",AE180=0),"",6.172/(AE180*24))</f>
        <v/>
      </c>
      <c r="AG180" s="259" t="n"/>
      <c r="AH180" s="579" t="inlineStr"/>
      <c r="AI180" s="418">
        <f>IF(OR(AH180="",AH180="",AH180=0),"",6.172/(AH180*24))</f>
        <v/>
      </c>
      <c r="AJ180" s="175">
        <f>IF(AND(ISNUMBER(AB180),ISNUMBER(AG180)),AB180-AG180,"")</f>
        <v/>
      </c>
      <c r="AK180" s="255" t="n"/>
      <c r="AL180" s="255" t="n">
        <v>128</v>
      </c>
      <c r="AM180" s="480" t="n">
        <v>0.3006076388888889</v>
      </c>
      <c r="AN180" s="671">
        <f>IF(OR(AL180="",AM180="",AM180=0),"",AL180*6.172/(AM180*24))</f>
        <v/>
      </c>
      <c r="AO180" s="477">
        <f>IF(AND(AL180=AL179,AM180&lt;&gt;"",AM179&lt;&gt;""),AM180-AM179,"")</f>
        <v/>
      </c>
      <c r="AP180" s="255" t="n"/>
      <c r="AQ180" s="579" t="inlineStr"/>
      <c r="AR180" s="418">
        <f>IF(OR(AQ180="",AQ180="",AQ180=0),"",6.172/(AQ180*24))</f>
        <v/>
      </c>
      <c r="AS180" s="436">
        <f>IF(OR(NOT(ISNUMBER(C180)),NOT(ISNUMBER(AB180))),"",IF(AG180&lt;&gt;"",AG180,AB180)-C180)</f>
        <v/>
      </c>
      <c r="AT180" s="260" t="n"/>
      <c r="AU180" s="261">
        <f>IF($B180="","",TEXT($A180,"yyyymmdd")&amp;"_P"&amp;$C180&amp;"_C"&amp;$F180&amp;"_"&amp;TRIM(RIGHT(SUBSTITUTE(TRIM(SUBSTITUTE($L180,CHAR(160)," "))," ",REPT(" ",60)),60))&amp;IF($P180="","","-"&amp;TRIM(RIGHT(SUBSTITUTE(TRIM(SUBSTITUTE($P180,CHAR(160)," "))," ",REPT(" ",60)),60)))&amp;IF($T180="","","-"&amp;TRIM(RIGHT(SUBSTITUTE(TRIM(SUBSTITUTE($T180,CHAR(160)," "))," ",REPT(" ",60)),60)))&amp;".jpg")</f>
        <v/>
      </c>
    </row>
    <row r="181" ht="28" customHeight="1">
      <c r="A181" s="252" t="n">
        <v>24382</v>
      </c>
      <c r="B181" s="255" t="inlineStr">
        <is>
          <t>Gallaher 500 2 October, 1966</t>
        </is>
      </c>
      <c r="C181" s="255" t="n">
        <v>5</v>
      </c>
      <c r="D181" s="255" t="inlineStr">
        <is>
          <t>C</t>
        </is>
      </c>
      <c r="E181" s="255" t="n">
        <v>5</v>
      </c>
      <c r="F181" s="255" t="n">
        <v>10</v>
      </c>
      <c r="G181" s="255" t="inlineStr">
        <is>
          <t>Baulkham Hills Service Station</t>
        </is>
      </c>
      <c r="H181" s="255" t="n"/>
      <c r="I181" s="255" t="n"/>
      <c r="J181" s="255" t="inlineStr">
        <is>
          <t>Morris Cooper S</t>
        </is>
      </c>
      <c r="K181" s="255" t="n"/>
      <c r="L181" s="255" t="inlineStr">
        <is>
          <t>Peter Brown</t>
        </is>
      </c>
      <c r="M181" s="255" t="inlineStr">
        <is>
          <t>AUS</t>
        </is>
      </c>
      <c r="N181" s="695">
        <f>_xlfn.LET(_xlpm.d,_xlfn.XLOOKUP(L181,'[1]Birth Dates'!$A:$A,'[1]Birth Dates'!$B:$B,"",0),IF(_xlpm.d=0,"",_xlpm.d))</f>
        <v/>
      </c>
      <c r="O181" s="255">
        <f>IF(OR(N181="",A181="",NOT(ISNUMBER(N181)),N181&gt;A181),"",DATEDIF(N181,A181,"Y")&amp;" years, "&amp;DATEDIF(N181,A181,"YM")&amp;" months, "&amp;DATEDIF(N181,A181,"MD")&amp;" days")</f>
        <v/>
      </c>
      <c r="P181" s="255" t="inlineStr">
        <is>
          <t>Bob Cook</t>
        </is>
      </c>
      <c r="Q181" s="255" t="inlineStr">
        <is>
          <t>AUS</t>
        </is>
      </c>
      <c r="R181" s="695">
        <f>_xlfn.LET(_xlpm.d,_xlfn.XLOOKUP(P181,'[1]Birth Dates'!$A:$A,'[1]Birth Dates'!$B:$B,"",0),IF(_xlpm.d=0,"",_xlpm.d))</f>
        <v/>
      </c>
      <c r="S181" s="255">
        <f>IF(OR(R181="",A181="",NOT(ISNUMBER(R181)),R181&gt;A181),"",DATEDIF(R181,A181,"Y")&amp;" years, "&amp;DATEDIF(R181,A181,"YM")&amp;" months, "&amp;DATEDIF(R181,A181,"MD")&amp;" days")</f>
        <v/>
      </c>
      <c r="T181" s="255" t="n"/>
      <c r="U181" s="255" t="n"/>
      <c r="V181" s="695">
        <f>_xlfn.LET(_xlpm.d,_xlfn.XLOOKUP(T181,'[1]Birth Dates'!$A:$A,'[1]Birth Dates'!$B:$B,"",0),IF(_xlpm.d=0,"",_xlpm.d))</f>
        <v/>
      </c>
      <c r="W181" s="255">
        <f>IF(OR(V181="",A181="",NOT(ISNUMBER(V181)),V181&gt;A181),"",DATEDIF(V181,A181,"Y")&amp;" years, "&amp;DATEDIF(V181,A181,"YM")&amp;" months, "&amp;DATEDIF(V181,A181,"MD")&amp;" days")</f>
        <v/>
      </c>
      <c r="X181" s="255" t="n"/>
      <c r="Y181" s="255" t="n"/>
      <c r="Z181" s="255" t="n"/>
      <c r="AA181" s="255" t="n"/>
      <c r="AB181" s="255" t="n"/>
      <c r="AC181" s="255" t="n"/>
      <c r="AD181" s="255" t="n"/>
      <c r="AE181" s="579" t="inlineStr"/>
      <c r="AF181" s="418">
        <f>IF(OR(AE181="",AE181="",AE181=0),"",6.172/(AE181*24))</f>
        <v/>
      </c>
      <c r="AG181" s="259" t="n"/>
      <c r="AH181" s="579" t="inlineStr"/>
      <c r="AI181" s="418">
        <f>IF(OR(AH181="",AH181="",AH181=0),"",6.172/(AH181*24))</f>
        <v/>
      </c>
      <c r="AJ181" s="175">
        <f>IF(AND(ISNUMBER(AB181),ISNUMBER(AG181)),AB181-AG181,"")</f>
        <v/>
      </c>
      <c r="AK181" s="255" t="n"/>
      <c r="AL181" s="255" t="n">
        <v>128</v>
      </c>
      <c r="AM181" s="480" t="n">
        <v>0.3011365740740741</v>
      </c>
      <c r="AN181" s="671">
        <f>IF(OR(AL181="",AM181="",AM181=0),"",AL181*6.172/(AM181*24))</f>
        <v/>
      </c>
      <c r="AO181" s="477">
        <f>IF(AND(AL181=AL180,AM181&lt;&gt;"",AM180&lt;&gt;""),AM181-AM180,"")</f>
        <v/>
      </c>
      <c r="AP181" s="255" t="n"/>
      <c r="AQ181" s="579" t="inlineStr"/>
      <c r="AR181" s="418">
        <f>IF(OR(AQ181="",AQ181="",AQ181=0),"",6.172/(AQ181*24))</f>
        <v/>
      </c>
      <c r="AS181" s="436">
        <f>IF(OR(NOT(ISNUMBER(C181)),NOT(ISNUMBER(AB181))),"",IF(AG181&lt;&gt;"",AG181,AB181)-C181)</f>
        <v/>
      </c>
      <c r="AT181" s="260" t="n"/>
      <c r="AU181" s="261">
        <f>IF($B181="","",TEXT($A181,"yyyymmdd")&amp;"_P"&amp;$C181&amp;"_C"&amp;$F181&amp;"_"&amp;TRIM(RIGHT(SUBSTITUTE(TRIM(SUBSTITUTE($L181,CHAR(160)," "))," ",REPT(" ",60)),60))&amp;IF($P181="","","-"&amp;TRIM(RIGHT(SUBSTITUTE(TRIM(SUBSTITUTE($P181,CHAR(160)," "))," ",REPT(" ",60)),60)))&amp;IF($T181="","","-"&amp;TRIM(RIGHT(SUBSTITUTE(TRIM(SUBSTITUTE($T181,CHAR(160)," "))," ",REPT(" ",60)),60)))&amp;".jpg")</f>
        <v/>
      </c>
    </row>
    <row r="182" ht="42" customHeight="1">
      <c r="A182" s="252" t="n">
        <v>24382</v>
      </c>
      <c r="B182" s="255" t="inlineStr">
        <is>
          <t>Gallaher 500 2 October, 1966</t>
        </is>
      </c>
      <c r="C182" s="255" t="n">
        <v>6</v>
      </c>
      <c r="D182" s="255" t="inlineStr">
        <is>
          <t>C</t>
        </is>
      </c>
      <c r="E182" s="255" t="n">
        <v>6</v>
      </c>
      <c r="F182" s="255" t="n">
        <v>9</v>
      </c>
      <c r="G182" s="255" t="inlineStr">
        <is>
          <t>L Gordon Dent Pty Ltd</t>
        </is>
      </c>
      <c r="H182" s="255" t="n"/>
      <c r="I182" s="255" t="n"/>
      <c r="J182" s="255" t="inlineStr">
        <is>
          <t>Morris Cooper S</t>
        </is>
      </c>
      <c r="K182" s="255" t="n"/>
      <c r="L182" s="255" t="inlineStr">
        <is>
          <t>Harry Firth</t>
        </is>
      </c>
      <c r="M182" s="255" t="inlineStr">
        <is>
          <t>AUS</t>
        </is>
      </c>
      <c r="N182" s="695">
        <f>_xlfn.LET(_xlpm.d,_xlfn.XLOOKUP(L182,'[1]Birth Dates'!$A:$A,'[1]Birth Dates'!$B:$B,"",0),IF(_xlpm.d=0,"",_xlpm.d))</f>
        <v/>
      </c>
      <c r="O182" s="255">
        <f>IF(OR(N182="",A182="",NOT(ISNUMBER(N182)),N182&gt;A182),"",DATEDIF(N182,A182,"Y")&amp;" years, "&amp;DATEDIF(N182,A182,"YM")&amp;" months, "&amp;DATEDIF(N182,A182,"MD")&amp;" days")</f>
        <v/>
      </c>
      <c r="P182" s="255" t="inlineStr">
        <is>
          <t>Ern Abbott</t>
        </is>
      </c>
      <c r="Q182" s="255" t="inlineStr">
        <is>
          <t>AUS</t>
        </is>
      </c>
      <c r="R182" s="695">
        <f>_xlfn.LET(_xlpm.d,_xlfn.XLOOKUP(P182,'[1]Birth Dates'!$A:$A,'[1]Birth Dates'!$B:$B,"",0),IF(_xlpm.d=0,"",_xlpm.d))</f>
        <v/>
      </c>
      <c r="S182" s="255">
        <f>IF(OR(R182="",A182="",NOT(ISNUMBER(R182)),R182&gt;A182),"",DATEDIF(R182,A182,"Y")&amp;" years, "&amp;DATEDIF(R182,A182,"YM")&amp;" months, "&amp;DATEDIF(R182,A182,"MD")&amp;" days")</f>
        <v/>
      </c>
      <c r="T182" s="255" t="n"/>
      <c r="U182" s="255" t="n"/>
      <c r="V182" s="695">
        <f>_xlfn.LET(_xlpm.d,_xlfn.XLOOKUP(T182,'[1]Birth Dates'!$A:$A,'[1]Birth Dates'!$B:$B,"",0),IF(_xlpm.d=0,"",_xlpm.d))</f>
        <v/>
      </c>
      <c r="W182" s="255">
        <f>IF(OR(V182="",A182="",NOT(ISNUMBER(V182)),V182&gt;A182),"",DATEDIF(V182,A182,"Y")&amp;" years, "&amp;DATEDIF(V182,A182,"YM")&amp;" months, "&amp;DATEDIF(V182,A182,"MD")&amp;" days")</f>
        <v/>
      </c>
      <c r="X182" s="255" t="n"/>
      <c r="Y182" s="255" t="n"/>
      <c r="Z182" s="255" t="n"/>
      <c r="AA182" s="255" t="n"/>
      <c r="AB182" s="255" t="n"/>
      <c r="AC182" s="255" t="n"/>
      <c r="AD182" s="255" t="n"/>
      <c r="AE182" s="579" t="inlineStr"/>
      <c r="AF182" s="418">
        <f>IF(OR(AE182="",AE182="",AE182=0),"",6.172/(AE182*24))</f>
        <v/>
      </c>
      <c r="AG182" s="259" t="n"/>
      <c r="AH182" s="579" t="inlineStr"/>
      <c r="AI182" s="418">
        <f>IF(OR(AH182="",AH182="",AH182=0),"",6.172/(AH182*24))</f>
        <v/>
      </c>
      <c r="AJ182" s="175">
        <f>IF(AND(ISNUMBER(AB182),ISNUMBER(AG182)),AB182-AG182,"")</f>
        <v/>
      </c>
      <c r="AK182" s="255" t="n"/>
      <c r="AL182" s="255" t="n">
        <v>128</v>
      </c>
      <c r="AM182" s="480" t="n">
        <v>0.3020972222222222</v>
      </c>
      <c r="AN182" s="671">
        <f>IF(OR(AL182="",AM182="",AM182=0),"",AL182*6.172/(AM182*24))</f>
        <v/>
      </c>
      <c r="AO182" s="477">
        <f>IF(AND(AL182=AL181,AM182&lt;&gt;"",AM181&lt;&gt;""),AM182-AM181,"")</f>
        <v/>
      </c>
      <c r="AP182" s="255" t="n"/>
      <c r="AQ182" s="579" t="inlineStr"/>
      <c r="AR182" s="418">
        <f>IF(OR(AQ182="",AQ182="",AQ182=0),"",6.172/(AQ182*24))</f>
        <v/>
      </c>
      <c r="AS182" s="436">
        <f>IF(OR(NOT(ISNUMBER(C182)),NOT(ISNUMBER(AB182))),"",IF(AG182&lt;&gt;"",AG182,AB182)-C182)</f>
        <v/>
      </c>
      <c r="AT182" s="260" t="n"/>
      <c r="AU182" s="261">
        <f>IF($B182="","",TEXT($A182,"yyyymmdd")&amp;"_P"&amp;$C182&amp;"_C"&amp;$F182&amp;"_"&amp;TRIM(RIGHT(SUBSTITUTE(TRIM(SUBSTITUTE($L182,CHAR(160)," "))," ",REPT(" ",60)),60))&amp;IF($P182="","","-"&amp;TRIM(RIGHT(SUBSTITUTE(TRIM(SUBSTITUTE($P182,CHAR(160)," "))," ",REPT(" ",60)),60)))&amp;IF($T182="","","-"&amp;TRIM(RIGHT(SUBSTITUTE(TRIM(SUBSTITUTE($T182,CHAR(160)," "))," ",REPT(" ",60)),60)))&amp;".jpg")</f>
        <v/>
      </c>
    </row>
    <row r="183" ht="42" customHeight="1">
      <c r="A183" s="252" t="n">
        <v>24382</v>
      </c>
      <c r="B183" s="255" t="inlineStr">
        <is>
          <t>Gallaher 500 2 October, 1966</t>
        </is>
      </c>
      <c r="C183" s="255" t="n">
        <v>7</v>
      </c>
      <c r="D183" s="255" t="inlineStr">
        <is>
          <t>C</t>
        </is>
      </c>
      <c r="E183" s="255" t="n">
        <v>7</v>
      </c>
      <c r="F183" s="255" t="n">
        <v>24</v>
      </c>
      <c r="G183" s="255" t="inlineStr">
        <is>
          <t>W Jamieson[4]</t>
        </is>
      </c>
      <c r="H183" s="255" t="n"/>
      <c r="I183" s="255" t="n"/>
      <c r="J183" s="255" t="inlineStr">
        <is>
          <t>Morris Cooper S</t>
        </is>
      </c>
      <c r="K183" s="255" t="n"/>
      <c r="L183" s="255" t="inlineStr">
        <is>
          <t>John Leffler</t>
        </is>
      </c>
      <c r="M183" s="255" t="inlineStr">
        <is>
          <t>AUS</t>
        </is>
      </c>
      <c r="N183" s="695">
        <f>_xlfn.LET(_xlpm.d,_xlfn.XLOOKUP(L183,'[1]Birth Dates'!$A:$A,'[1]Birth Dates'!$B:$B,"",0),IF(_xlpm.d=0,"",_xlpm.d))</f>
        <v/>
      </c>
      <c r="O183" s="255">
        <f>IF(OR(N183="",A183="",NOT(ISNUMBER(N183)),N183&gt;A183),"",DATEDIF(N183,A183,"Y")&amp;" years, "&amp;DATEDIF(N183,A183,"YM")&amp;" months, "&amp;DATEDIF(N183,A183,"MD")&amp;" days")</f>
        <v/>
      </c>
      <c r="P183" s="255" t="inlineStr">
        <is>
          <t>Bill Jamieson</t>
        </is>
      </c>
      <c r="Q183" s="255" t="inlineStr">
        <is>
          <t>AUS</t>
        </is>
      </c>
      <c r="R183" s="695">
        <f>_xlfn.LET(_xlpm.d,_xlfn.XLOOKUP(P183,'[1]Birth Dates'!$A:$A,'[1]Birth Dates'!$B:$B,"",0),IF(_xlpm.d=0,"",_xlpm.d))</f>
        <v/>
      </c>
      <c r="S183" s="255">
        <f>IF(OR(R183="",A183="",NOT(ISNUMBER(R183)),R183&gt;A183),"",DATEDIF(R183,A183,"Y")&amp;" years, "&amp;DATEDIF(R183,A183,"YM")&amp;" months, "&amp;DATEDIF(R183,A183,"MD")&amp;" days")</f>
        <v/>
      </c>
      <c r="T183" s="255" t="n"/>
      <c r="U183" s="255" t="n"/>
      <c r="V183" s="695">
        <f>_xlfn.LET(_xlpm.d,_xlfn.XLOOKUP(T183,'[1]Birth Dates'!$A:$A,'[1]Birth Dates'!$B:$B,"",0),IF(_xlpm.d=0,"",_xlpm.d))</f>
        <v/>
      </c>
      <c r="W183" s="255">
        <f>IF(OR(V183="",A183="",NOT(ISNUMBER(V183)),V183&gt;A183),"",DATEDIF(V183,A183,"Y")&amp;" years, "&amp;DATEDIF(V183,A183,"YM")&amp;" months, "&amp;DATEDIF(V183,A183,"MD")&amp;" days")</f>
        <v/>
      </c>
      <c r="X183" s="255" t="n"/>
      <c r="Y183" s="255" t="n"/>
      <c r="Z183" s="255" t="n"/>
      <c r="AA183" s="255" t="n"/>
      <c r="AB183" s="255" t="n"/>
      <c r="AC183" s="255" t="n"/>
      <c r="AD183" s="255" t="n"/>
      <c r="AE183" s="579" t="inlineStr"/>
      <c r="AF183" s="418">
        <f>IF(OR(AE183="",AE183="",AE183=0),"",6.172/(AE183*24))</f>
        <v/>
      </c>
      <c r="AG183" s="259" t="n"/>
      <c r="AH183" s="579" t="inlineStr"/>
      <c r="AI183" s="418">
        <f>IF(OR(AH183="",AH183="",AH183=0),"",6.172/(AH183*24))</f>
        <v/>
      </c>
      <c r="AJ183" s="175">
        <f>IF(AND(ISNUMBER(AB183),ISNUMBER(AG183)),AB183-AG183,"")</f>
        <v/>
      </c>
      <c r="AK183" s="255" t="n"/>
      <c r="AL183" s="255" t="n">
        <v>127</v>
      </c>
      <c r="AM183" s="480" t="n">
        <v>0.3009826388888889</v>
      </c>
      <c r="AN183" s="671">
        <f>IF(OR(AL183="",AM183="",AM183=0),"",AL183*6.172/(AM183*24))</f>
        <v/>
      </c>
      <c r="AO183" s="477">
        <f>IF(AND(AL183=AL182,AM183&lt;&gt;"",AM182&lt;&gt;""),AM183-AM182,"")</f>
        <v/>
      </c>
      <c r="AP183" s="255" t="n"/>
      <c r="AQ183" s="579" t="inlineStr"/>
      <c r="AR183" s="418">
        <f>IF(OR(AQ183="",AQ183="",AQ183=0),"",6.172/(AQ183*24))</f>
        <v/>
      </c>
      <c r="AS183" s="436">
        <f>IF(OR(NOT(ISNUMBER(C183)),NOT(ISNUMBER(AB183))),"",IF(AG183&lt;&gt;"",AG183,AB183)-C183)</f>
        <v/>
      </c>
      <c r="AT183" s="260" t="n"/>
      <c r="AU183" s="261">
        <f>IF($B183="","",TEXT($A183,"yyyymmdd")&amp;"_P"&amp;$C183&amp;"_C"&amp;$F183&amp;"_"&amp;TRIM(RIGHT(SUBSTITUTE(TRIM(SUBSTITUTE($L183,CHAR(160)," "))," ",REPT(" ",60)),60))&amp;IF($P183="","","-"&amp;TRIM(RIGHT(SUBSTITUTE(TRIM(SUBSTITUTE($P183,CHAR(160)," "))," ",REPT(" ",60)),60)))&amp;IF($T183="","","-"&amp;TRIM(RIGHT(SUBSTITUTE(TRIM(SUBSTITUTE($T183,CHAR(160)," "))," ",REPT(" ",60)),60)))&amp;".jpg")</f>
        <v/>
      </c>
    </row>
    <row r="184" ht="42" customHeight="1">
      <c r="A184" s="252" t="n">
        <v>24382</v>
      </c>
      <c r="B184" s="255" t="inlineStr">
        <is>
          <t>Gallaher 500 2 October, 1966</t>
        </is>
      </c>
      <c r="C184" s="255" t="n">
        <v>8</v>
      </c>
      <c r="D184" s="255" t="inlineStr">
        <is>
          <t>C</t>
        </is>
      </c>
      <c r="E184" s="255" t="n">
        <v>8</v>
      </c>
      <c r="F184" s="255" t="n">
        <v>23</v>
      </c>
      <c r="G184" s="254" t="inlineStr">
        <is>
          <t>BMC Australia</t>
        </is>
      </c>
      <c r="H184" s="254" t="n"/>
      <c r="I184" s="254" t="n"/>
      <c r="J184" s="255" t="inlineStr">
        <is>
          <t>Morris Cooper S</t>
        </is>
      </c>
      <c r="K184" s="255" t="n"/>
      <c r="L184" s="255" t="inlineStr">
        <is>
          <t>John French</t>
        </is>
      </c>
      <c r="M184" s="255" t="inlineStr">
        <is>
          <t>AUS</t>
        </is>
      </c>
      <c r="N184" s="695">
        <f>_xlfn.LET(_xlpm.d,_xlfn.XLOOKUP(L184,'[1]Birth Dates'!$A:$A,'[1]Birth Dates'!$B:$B,"",0),IF(_xlpm.d=0,"",_xlpm.d))</f>
        <v/>
      </c>
      <c r="O184" s="255">
        <f>IF(OR(N184="",A184="",NOT(ISNUMBER(N184)),N184&gt;A184),"",DATEDIF(N184,A184,"Y")&amp;" years, "&amp;DATEDIF(N184,A184,"YM")&amp;" months, "&amp;DATEDIF(N184,A184,"MD")&amp;" days")</f>
        <v/>
      </c>
      <c r="P184" s="255" t="inlineStr">
        <is>
          <t>Steve Harvey</t>
        </is>
      </c>
      <c r="Q184" s="255" t="inlineStr">
        <is>
          <t>AUS</t>
        </is>
      </c>
      <c r="R184" s="695">
        <f>_xlfn.LET(_xlpm.d,_xlfn.XLOOKUP(P184,'[1]Birth Dates'!$A:$A,'[1]Birth Dates'!$B:$B,"",0),IF(_xlpm.d=0,"",_xlpm.d))</f>
        <v/>
      </c>
      <c r="S184" s="255">
        <f>IF(OR(R184="",A184="",NOT(ISNUMBER(R184)),R184&gt;A184),"",DATEDIF(R184,A184,"Y")&amp;" years, "&amp;DATEDIF(R184,A184,"YM")&amp;" months, "&amp;DATEDIF(R184,A184,"MD")&amp;" days")</f>
        <v/>
      </c>
      <c r="T184" s="255" t="n"/>
      <c r="U184" s="255" t="n"/>
      <c r="V184" s="695">
        <f>_xlfn.LET(_xlpm.d,_xlfn.XLOOKUP(T184,'[1]Birth Dates'!$A:$A,'[1]Birth Dates'!$B:$B,"",0),IF(_xlpm.d=0,"",_xlpm.d))</f>
        <v/>
      </c>
      <c r="W184" s="255">
        <f>IF(OR(V184="",A184="",NOT(ISNUMBER(V184)),V184&gt;A184),"",DATEDIF(V184,A184,"Y")&amp;" years, "&amp;DATEDIF(V184,A184,"YM")&amp;" months, "&amp;DATEDIF(V184,A184,"MD")&amp;" days")</f>
        <v/>
      </c>
      <c r="X184" s="255" t="n"/>
      <c r="Y184" s="255" t="n"/>
      <c r="Z184" s="255" t="n"/>
      <c r="AA184" s="255" t="n"/>
      <c r="AB184" s="255" t="n"/>
      <c r="AC184" s="255" t="n"/>
      <c r="AD184" s="255" t="n"/>
      <c r="AE184" s="579" t="inlineStr"/>
      <c r="AF184" s="418">
        <f>IF(OR(AE184="",AE184="",AE184=0),"",6.172/(AE184*24))</f>
        <v/>
      </c>
      <c r="AG184" s="259" t="n"/>
      <c r="AH184" s="579" t="inlineStr"/>
      <c r="AI184" s="418">
        <f>IF(OR(AH184="",AH184="",AH184=0),"",6.172/(AH184*24))</f>
        <v/>
      </c>
      <c r="AJ184" s="175">
        <f>IF(AND(ISNUMBER(AB184),ISNUMBER(AG184)),AB184-AG184,"")</f>
        <v/>
      </c>
      <c r="AK184" s="255" t="n"/>
      <c r="AL184" s="255" t="n">
        <v>127</v>
      </c>
      <c r="AM184" s="480" t="n">
        <v>0.3013206018518518</v>
      </c>
      <c r="AN184" s="671">
        <f>IF(OR(AL184="",AM184="",AM184=0),"",AL184*6.172/(AM184*24))</f>
        <v/>
      </c>
      <c r="AO184" s="477">
        <f>IF(AND(AL184=AL183,AM184&lt;&gt;"",AM183&lt;&gt;""),AM184-AM183,"")</f>
        <v/>
      </c>
      <c r="AP184" s="255" t="n"/>
      <c r="AQ184" s="579" t="inlineStr"/>
      <c r="AR184" s="418">
        <f>IF(OR(AQ184="",AQ184="",AQ184=0),"",6.172/(AQ184*24))</f>
        <v/>
      </c>
      <c r="AS184" s="436">
        <f>IF(OR(NOT(ISNUMBER(C184)),NOT(ISNUMBER(AB184))),"",IF(AG184&lt;&gt;"",AG184,AB184)-C184)</f>
        <v/>
      </c>
      <c r="AT184" s="260" t="n"/>
      <c r="AU184" s="261">
        <f>IF($B184="","",TEXT($A184,"yyyymmdd")&amp;"_P"&amp;$C184&amp;"_C"&amp;$F184&amp;"_"&amp;TRIM(RIGHT(SUBSTITUTE(TRIM(SUBSTITUTE($L184,CHAR(160)," "))," ",REPT(" ",60)),60))&amp;IF($P184="","","-"&amp;TRIM(RIGHT(SUBSTITUTE(TRIM(SUBSTITUTE($P184,CHAR(160)," "))," ",REPT(" ",60)),60)))&amp;IF($T184="","","-"&amp;TRIM(RIGHT(SUBSTITUTE(TRIM(SUBSTITUTE($T184,CHAR(160)," "))," ",REPT(" ",60)),60)))&amp;".jpg")</f>
        <v/>
      </c>
    </row>
    <row r="185" ht="28" customHeight="1">
      <c r="A185" s="252" t="n">
        <v>24382</v>
      </c>
      <c r="B185" s="255" t="inlineStr">
        <is>
          <t>Gallaher 500 2 October, 1966</t>
        </is>
      </c>
      <c r="C185" s="255" t="n">
        <v>9</v>
      </c>
      <c r="D185" s="255" t="inlineStr">
        <is>
          <t>C</t>
        </is>
      </c>
      <c r="E185" s="255" t="n">
        <v>9</v>
      </c>
      <c r="F185" s="255" t="n">
        <v>16</v>
      </c>
      <c r="G185" s="255" t="inlineStr">
        <is>
          <t>B Arentz</t>
        </is>
      </c>
      <c r="H185" s="255" t="n"/>
      <c r="I185" s="255" t="n"/>
      <c r="J185" s="255" t="inlineStr">
        <is>
          <t>Morris Cooper S</t>
        </is>
      </c>
      <c r="K185" s="255" t="n"/>
      <c r="L185" s="255" t="inlineStr">
        <is>
          <t>Barry Arentz</t>
        </is>
      </c>
      <c r="M185" s="255" t="inlineStr">
        <is>
          <t>AUS</t>
        </is>
      </c>
      <c r="N185" s="695">
        <f>_xlfn.LET(_xlpm.d,_xlfn.XLOOKUP(L185,'[1]Birth Dates'!$A:$A,'[1]Birth Dates'!$B:$B,"",0),IF(_xlpm.d=0,"",_xlpm.d))</f>
        <v/>
      </c>
      <c r="O185" s="255">
        <f>IF(OR(N185="",A185="",NOT(ISNUMBER(N185)),N185&gt;A185),"",DATEDIF(N185,A185,"Y")&amp;" years, "&amp;DATEDIF(N185,A185,"YM")&amp;" months, "&amp;DATEDIF(N185,A185,"MD")&amp;" days")</f>
        <v/>
      </c>
      <c r="P185" s="255" t="inlineStr">
        <is>
          <t>Barry Seton</t>
        </is>
      </c>
      <c r="Q185" s="255" t="inlineStr">
        <is>
          <t>AUS</t>
        </is>
      </c>
      <c r="R185" s="695">
        <f>_xlfn.LET(_xlpm.d,_xlfn.XLOOKUP(P185,'[1]Birth Dates'!$A:$A,'[1]Birth Dates'!$B:$B,"",0),IF(_xlpm.d=0,"",_xlpm.d))</f>
        <v/>
      </c>
      <c r="S185" s="255">
        <f>IF(OR(R185="",A185="",NOT(ISNUMBER(R185)),R185&gt;A185),"",DATEDIF(R185,A185,"Y")&amp;" years, "&amp;DATEDIF(R185,A185,"YM")&amp;" months, "&amp;DATEDIF(R185,A185,"MD")&amp;" days")</f>
        <v/>
      </c>
      <c r="T185" s="255" t="n"/>
      <c r="U185" s="255" t="n"/>
      <c r="V185" s="695">
        <f>_xlfn.LET(_xlpm.d,_xlfn.XLOOKUP(T185,'[1]Birth Dates'!$A:$A,'[1]Birth Dates'!$B:$B,"",0),IF(_xlpm.d=0,"",_xlpm.d))</f>
        <v/>
      </c>
      <c r="W185" s="255">
        <f>IF(OR(V185="",A185="",NOT(ISNUMBER(V185)),V185&gt;A185),"",DATEDIF(V185,A185,"Y")&amp;" years, "&amp;DATEDIF(V185,A185,"YM")&amp;" months, "&amp;DATEDIF(V185,A185,"MD")&amp;" days")</f>
        <v/>
      </c>
      <c r="X185" s="255" t="n"/>
      <c r="Y185" s="255" t="n"/>
      <c r="Z185" s="255" t="n"/>
      <c r="AA185" s="255" t="n"/>
      <c r="AB185" s="255" t="n"/>
      <c r="AC185" s="255" t="n"/>
      <c r="AD185" s="255" t="n"/>
      <c r="AE185" s="579" t="inlineStr"/>
      <c r="AF185" s="418">
        <f>IF(OR(AE185="",AE185="",AE185=0),"",6.172/(AE185*24))</f>
        <v/>
      </c>
      <c r="AG185" s="259" t="n"/>
      <c r="AH185" s="579" t="inlineStr"/>
      <c r="AI185" s="418">
        <f>IF(OR(AH185="",AH185="",AH185=0),"",6.172/(AH185*24))</f>
        <v/>
      </c>
      <c r="AJ185" s="175">
        <f>IF(AND(ISNUMBER(AB185),ISNUMBER(AG185)),AB185-AG185,"")</f>
        <v/>
      </c>
      <c r="AK185" s="255" t="n"/>
      <c r="AL185" s="255" t="n">
        <v>125</v>
      </c>
      <c r="AM185" s="480" t="n">
        <v>0.3001261574074074</v>
      </c>
      <c r="AN185" s="671">
        <f>IF(OR(AL185="",AM185="",AM185=0),"",AL185*6.172/(AM185*24))</f>
        <v/>
      </c>
      <c r="AO185" s="477">
        <f>IF(AND(AL185=AL184,AM185&lt;&gt;"",AM184&lt;&gt;""),AM185-AM184,"")</f>
        <v/>
      </c>
      <c r="AP185" s="255" t="n"/>
      <c r="AQ185" s="579" t="inlineStr"/>
      <c r="AR185" s="418">
        <f>IF(OR(AQ185="",AQ185="",AQ185=0),"",6.172/(AQ185*24))</f>
        <v/>
      </c>
      <c r="AS185" s="436">
        <f>IF(OR(NOT(ISNUMBER(C185)),NOT(ISNUMBER(AB185))),"",IF(AG185&lt;&gt;"",AG185,AB185)-C185)</f>
        <v/>
      </c>
      <c r="AT185" s="260" t="n"/>
      <c r="AU185" s="261">
        <f>IF($B185="","",TEXT($A185,"yyyymmdd")&amp;"_P"&amp;$C185&amp;"_C"&amp;$F185&amp;"_"&amp;TRIM(RIGHT(SUBSTITUTE(TRIM(SUBSTITUTE($L185,CHAR(160)," "))," ",REPT(" ",60)),60))&amp;IF($P185="","","-"&amp;TRIM(RIGHT(SUBSTITUTE(TRIM(SUBSTITUTE($P185,CHAR(160)," "))," ",REPT(" ",60)),60)))&amp;IF($T185="","","-"&amp;TRIM(RIGHT(SUBSTITUTE(TRIM(SUBSTITUTE($T185,CHAR(160)," "))," ",REPT(" ",60)),60)))&amp;".jpg")</f>
        <v/>
      </c>
    </row>
    <row r="186" ht="42" customHeight="1">
      <c r="A186" s="252" t="n">
        <v>24382</v>
      </c>
      <c r="B186" s="255" t="inlineStr">
        <is>
          <t>Gallaher 500 2 October, 1966</t>
        </is>
      </c>
      <c r="C186" s="255" t="n">
        <v>10</v>
      </c>
      <c r="D186" s="255" t="inlineStr">
        <is>
          <t>D</t>
        </is>
      </c>
      <c r="E186" s="255" t="n">
        <v>1</v>
      </c>
      <c r="F186" s="255" t="n">
        <v>5</v>
      </c>
      <c r="G186" s="255" t="inlineStr">
        <is>
          <t>Eiffel Tower Motors</t>
        </is>
      </c>
      <c r="H186" s="255" t="n"/>
      <c r="I186" s="255" t="n"/>
      <c r="J186" s="255" t="inlineStr">
        <is>
          <t>Chrysler VC Valiant V8 Automatic</t>
        </is>
      </c>
      <c r="K186" s="255" t="n"/>
      <c r="L186" s="255" t="inlineStr">
        <is>
          <t>Jack Nougher</t>
        </is>
      </c>
      <c r="M186" s="255" t="inlineStr">
        <is>
          <t>AUS</t>
        </is>
      </c>
      <c r="N186" s="695">
        <f>_xlfn.LET(_xlpm.d,_xlfn.XLOOKUP(L186,'[1]Birth Dates'!$A:$A,'[1]Birth Dates'!$B:$B,"",0),IF(_xlpm.d=0,"",_xlpm.d))</f>
        <v/>
      </c>
      <c r="O186" s="255">
        <f>IF(OR(N186="",A186="",NOT(ISNUMBER(N186)),N186&gt;A186),"",DATEDIF(N186,A186,"Y")&amp;" years, "&amp;DATEDIF(N186,A186,"YM")&amp;" months, "&amp;DATEDIF(N186,A186,"MD")&amp;" days")</f>
        <v/>
      </c>
      <c r="P186" s="255" t="inlineStr">
        <is>
          <t>David O'Keefe</t>
        </is>
      </c>
      <c r="Q186" s="255" t="inlineStr">
        <is>
          <t>AUS</t>
        </is>
      </c>
      <c r="R186" s="695">
        <f>_xlfn.LET(_xlpm.d,_xlfn.XLOOKUP(P186,'[1]Birth Dates'!$A:$A,'[1]Birth Dates'!$B:$B,"",0),IF(_xlpm.d=0,"",_xlpm.d))</f>
        <v/>
      </c>
      <c r="S186" s="255">
        <f>IF(OR(R186="",A186="",NOT(ISNUMBER(R186)),R186&gt;A186),"",DATEDIF(R186,A186,"Y")&amp;" years, "&amp;DATEDIF(R186,A186,"YM")&amp;" months, "&amp;DATEDIF(R186,A186,"MD")&amp;" days")</f>
        <v/>
      </c>
      <c r="T186" s="255" t="n"/>
      <c r="U186" s="255" t="n"/>
      <c r="V186" s="695">
        <f>_xlfn.LET(_xlpm.d,_xlfn.XLOOKUP(T186,'[1]Birth Dates'!$A:$A,'[1]Birth Dates'!$B:$B,"",0),IF(_xlpm.d=0,"",_xlpm.d))</f>
        <v/>
      </c>
      <c r="W186" s="255">
        <f>IF(OR(V186="",A186="",NOT(ISNUMBER(V186)),V186&gt;A186),"",DATEDIF(V186,A186,"Y")&amp;" years, "&amp;DATEDIF(V186,A186,"YM")&amp;" months, "&amp;DATEDIF(V186,A186,"MD")&amp;" days")</f>
        <v/>
      </c>
      <c r="X186" s="255" t="n"/>
      <c r="Y186" s="255" t="n"/>
      <c r="Z186" s="255" t="n"/>
      <c r="AA186" s="255" t="n"/>
      <c r="AB186" s="255" t="n"/>
      <c r="AC186" s="255" t="n"/>
      <c r="AD186" s="255" t="n"/>
      <c r="AE186" s="579" t="inlineStr"/>
      <c r="AF186" s="418">
        <f>IF(OR(AE186="",AE186="",AE186=0),"",6.172/(AE186*24))</f>
        <v/>
      </c>
      <c r="AG186" s="259" t="n"/>
      <c r="AH186" s="579" t="inlineStr"/>
      <c r="AI186" s="418">
        <f>IF(OR(AH186="",AH186="",AH186=0),"",6.172/(AH186*24))</f>
        <v/>
      </c>
      <c r="AJ186" s="175">
        <f>IF(AND(ISNUMBER(AB186),ISNUMBER(AG186)),AB186-AG186,"")</f>
        <v/>
      </c>
      <c r="AK186" s="255" t="n"/>
      <c r="AL186" s="255" t="n">
        <v>124</v>
      </c>
      <c r="AM186" s="480" t="n">
        <v>0.3014884259259259</v>
      </c>
      <c r="AN186" s="671">
        <f>IF(OR(AL186="",AM186="",AM186=0),"",AL186*6.172/(AM186*24))</f>
        <v/>
      </c>
      <c r="AO186" s="477">
        <f>IF(AND(AL186=AL185,AM186&lt;&gt;"",AM185&lt;&gt;""),AM186-AM185,"")</f>
        <v/>
      </c>
      <c r="AP186" s="255" t="n"/>
      <c r="AQ186" s="579" t="inlineStr"/>
      <c r="AR186" s="418">
        <f>IF(OR(AQ186="",AQ186="",AQ186=0),"",6.172/(AQ186*24))</f>
        <v/>
      </c>
      <c r="AS186" s="436">
        <f>IF(OR(NOT(ISNUMBER(C186)),NOT(ISNUMBER(AB186))),"",IF(AG186&lt;&gt;"",AG186,AB186)-C186)</f>
        <v/>
      </c>
      <c r="AT186" s="260" t="n"/>
      <c r="AU186" s="261">
        <f>IF($B186="","",TEXT($A186,"yyyymmdd")&amp;"_P"&amp;$C186&amp;"_C"&amp;$F186&amp;"_"&amp;TRIM(RIGHT(SUBSTITUTE(TRIM(SUBSTITUTE($L186,CHAR(160)," "))," ",REPT(" ",60)),60))&amp;IF($P186="","","-"&amp;TRIM(RIGHT(SUBSTITUTE(TRIM(SUBSTITUTE($P186,CHAR(160)," "))," ",REPT(" ",60)),60)))&amp;IF($T186="","","-"&amp;TRIM(RIGHT(SUBSTITUTE(TRIM(SUBSTITUTE($T186,CHAR(160)," "))," ",REPT(" ",60)),60)))&amp;".jpg")</f>
        <v/>
      </c>
    </row>
    <row r="187" ht="42" customHeight="1">
      <c r="A187" s="252" t="n">
        <v>24382</v>
      </c>
      <c r="B187" s="255" t="inlineStr">
        <is>
          <t>Gallaher 500 2 October, 1966</t>
        </is>
      </c>
      <c r="C187" s="255" t="n">
        <v>11</v>
      </c>
      <c r="D187" s="255" t="inlineStr">
        <is>
          <t>D</t>
        </is>
      </c>
      <c r="E187" s="255" t="n">
        <v>2</v>
      </c>
      <c r="F187" s="255" t="n">
        <v>6</v>
      </c>
      <c r="G187" s="255" t="inlineStr">
        <is>
          <t>Advanx (Gosford) Motor Service Pty Ltd</t>
        </is>
      </c>
      <c r="H187" s="255" t="n"/>
      <c r="I187" s="255" t="n"/>
      <c r="J187" s="255" t="inlineStr">
        <is>
          <t>Chrysler VC Valiant V8 Automatic</t>
        </is>
      </c>
      <c r="K187" s="255" t="n"/>
      <c r="L187" s="255" t="inlineStr">
        <is>
          <t>Alton Boddenberg</t>
        </is>
      </c>
      <c r="M187" s="255" t="inlineStr">
        <is>
          <t>AUS</t>
        </is>
      </c>
      <c r="N187" s="695">
        <f>_xlfn.LET(_xlpm.d,_xlfn.XLOOKUP(L187,'[1]Birth Dates'!$A:$A,'[1]Birth Dates'!$B:$B,"",0),IF(_xlpm.d=0,"",_xlpm.d))</f>
        <v/>
      </c>
      <c r="O187" s="255">
        <f>IF(OR(N187="",A187="",NOT(ISNUMBER(N187)),N187&gt;A187),"",DATEDIF(N187,A187,"Y")&amp;" years, "&amp;DATEDIF(N187,A187,"YM")&amp;" months, "&amp;DATEDIF(N187,A187,"MD")&amp;" days")</f>
        <v/>
      </c>
      <c r="P187" s="255" t="inlineStr">
        <is>
          <t>Digby Cooke</t>
        </is>
      </c>
      <c r="Q187" s="255" t="inlineStr">
        <is>
          <t>AUS</t>
        </is>
      </c>
      <c r="R187" s="695">
        <f>_xlfn.LET(_xlpm.d,_xlfn.XLOOKUP(P187,'[1]Birth Dates'!$A:$A,'[1]Birth Dates'!$B:$B,"",0),IF(_xlpm.d=0,"",_xlpm.d))</f>
        <v/>
      </c>
      <c r="S187" s="255">
        <f>IF(OR(R187="",A187="",NOT(ISNUMBER(R187)),R187&gt;A187),"",DATEDIF(R187,A187,"Y")&amp;" years, "&amp;DATEDIF(R187,A187,"YM")&amp;" months, "&amp;DATEDIF(R187,A187,"MD")&amp;" days")</f>
        <v/>
      </c>
      <c r="T187" s="255" t="n"/>
      <c r="U187" s="255" t="n"/>
      <c r="V187" s="695">
        <f>_xlfn.LET(_xlpm.d,_xlfn.XLOOKUP(T187,'[1]Birth Dates'!$A:$A,'[1]Birth Dates'!$B:$B,"",0),IF(_xlpm.d=0,"",_xlpm.d))</f>
        <v/>
      </c>
      <c r="W187" s="255">
        <f>IF(OR(V187="",A187="",NOT(ISNUMBER(V187)),V187&gt;A187),"",DATEDIF(V187,A187,"Y")&amp;" years, "&amp;DATEDIF(V187,A187,"YM")&amp;" months, "&amp;DATEDIF(V187,A187,"MD")&amp;" days")</f>
        <v/>
      </c>
      <c r="X187" s="255" t="n"/>
      <c r="Y187" s="255" t="n"/>
      <c r="Z187" s="255" t="n"/>
      <c r="AA187" s="255" t="n"/>
      <c r="AB187" s="255" t="n"/>
      <c r="AC187" s="255" t="n"/>
      <c r="AD187" s="255" t="n"/>
      <c r="AE187" s="579" t="inlineStr"/>
      <c r="AF187" s="418">
        <f>IF(OR(AE187="",AE187="",AE187=0),"",6.172/(AE187*24))</f>
        <v/>
      </c>
      <c r="AG187" s="259" t="n"/>
      <c r="AH187" s="579" t="inlineStr"/>
      <c r="AI187" s="418">
        <f>IF(OR(AH187="",AH187="",AH187=0),"",6.172/(AH187*24))</f>
        <v/>
      </c>
      <c r="AJ187" s="175">
        <f>IF(AND(ISNUMBER(AB187),ISNUMBER(AG187)),AB187-AG187,"")</f>
        <v/>
      </c>
      <c r="AK187" s="255" t="n"/>
      <c r="AL187" s="255" t="n">
        <v>122</v>
      </c>
      <c r="AM187" s="480" t="n">
        <v>0.3002592592592593</v>
      </c>
      <c r="AN187" s="671">
        <f>IF(OR(AL187="",AM187="",AM187=0),"",AL187*6.172/(AM187*24))</f>
        <v/>
      </c>
      <c r="AO187" s="477">
        <f>IF(AND(AL187=AL186,AM187&lt;&gt;"",AM186&lt;&gt;""),AM187-AM186,"")</f>
        <v/>
      </c>
      <c r="AP187" s="255" t="n"/>
      <c r="AQ187" s="579" t="inlineStr"/>
      <c r="AR187" s="418">
        <f>IF(OR(AQ187="",AQ187="",AQ187=0),"",6.172/(AQ187*24))</f>
        <v/>
      </c>
      <c r="AS187" s="436">
        <f>IF(OR(NOT(ISNUMBER(C187)),NOT(ISNUMBER(AB187))),"",IF(AG187&lt;&gt;"",AG187,AB187)-C187)</f>
        <v/>
      </c>
      <c r="AT187" s="260" t="n"/>
      <c r="AU187" s="261">
        <f>IF($B187="","",TEXT($A187,"yyyymmdd")&amp;"_P"&amp;$C187&amp;"_C"&amp;$F187&amp;"_"&amp;TRIM(RIGHT(SUBSTITUTE(TRIM(SUBSTITUTE($L187,CHAR(160)," "))," ",REPT(" ",60)),60))&amp;IF($P187="","","-"&amp;TRIM(RIGHT(SUBSTITUTE(TRIM(SUBSTITUTE($P187,CHAR(160)," "))," ",REPT(" ",60)),60)))&amp;IF($T187="","","-"&amp;TRIM(RIGHT(SUBSTITUTE(TRIM(SUBSTITUTE($T187,CHAR(160)," "))," ",REPT(" ",60)),60)))&amp;".jpg")</f>
        <v/>
      </c>
    </row>
    <row r="188" ht="28" customHeight="1">
      <c r="A188" s="252" t="n">
        <v>24382</v>
      </c>
      <c r="B188" s="255" t="inlineStr">
        <is>
          <t>Gallaher 500 2 October, 1966</t>
        </is>
      </c>
      <c r="C188" s="255" t="n">
        <v>12</v>
      </c>
      <c r="D188" s="255" t="inlineStr">
        <is>
          <t>B</t>
        </is>
      </c>
      <c r="E188" s="255" t="n">
        <v>1</v>
      </c>
      <c r="F188" s="255" t="n">
        <v>41</v>
      </c>
      <c r="G188" s="255" t="inlineStr">
        <is>
          <t>Gordon Stewart's Sports Car Centre</t>
        </is>
      </c>
      <c r="H188" s="255" t="n"/>
      <c r="I188" s="255" t="n"/>
      <c r="J188" s="255" t="inlineStr">
        <is>
          <t>Morris Cooper</t>
        </is>
      </c>
      <c r="K188" s="255" t="n"/>
      <c r="L188" s="255" t="inlineStr">
        <is>
          <t>Don Holland</t>
        </is>
      </c>
      <c r="M188" s="255" t="inlineStr">
        <is>
          <t>AUS</t>
        </is>
      </c>
      <c r="N188" s="695">
        <f>_xlfn.LET(_xlpm.d,_xlfn.XLOOKUP(L188,'[1]Birth Dates'!$A:$A,'[1]Birth Dates'!$B:$B,"",0),IF(_xlpm.d=0,"",_xlpm.d))</f>
        <v/>
      </c>
      <c r="O188" s="255">
        <f>IF(OR(N188="",A188="",NOT(ISNUMBER(N188)),N188&gt;A188),"",DATEDIF(N188,A188,"Y")&amp;" years, "&amp;DATEDIF(N188,A188,"YM")&amp;" months, "&amp;DATEDIF(N188,A188,"MD")&amp;" days")</f>
        <v/>
      </c>
      <c r="P188" s="255" t="inlineStr">
        <is>
          <t>Peter Cray</t>
        </is>
      </c>
      <c r="Q188" s="255" t="inlineStr">
        <is>
          <t>AUS</t>
        </is>
      </c>
      <c r="R188" s="695">
        <f>_xlfn.LET(_xlpm.d,_xlfn.XLOOKUP(P188,'[1]Birth Dates'!$A:$A,'[1]Birth Dates'!$B:$B,"",0),IF(_xlpm.d=0,"",_xlpm.d))</f>
        <v/>
      </c>
      <c r="S188" s="255">
        <f>IF(OR(R188="",A188="",NOT(ISNUMBER(R188)),R188&gt;A188),"",DATEDIF(R188,A188,"Y")&amp;" years, "&amp;DATEDIF(R188,A188,"YM")&amp;" months, "&amp;DATEDIF(R188,A188,"MD")&amp;" days")</f>
        <v/>
      </c>
      <c r="T188" s="255" t="n"/>
      <c r="U188" s="255" t="n"/>
      <c r="V188" s="695">
        <f>_xlfn.LET(_xlpm.d,_xlfn.XLOOKUP(T188,'[1]Birth Dates'!$A:$A,'[1]Birth Dates'!$B:$B,"",0),IF(_xlpm.d=0,"",_xlpm.d))</f>
        <v/>
      </c>
      <c r="W188" s="255">
        <f>IF(OR(V188="",A188="",NOT(ISNUMBER(V188)),V188&gt;A188),"",DATEDIF(V188,A188,"Y")&amp;" years, "&amp;DATEDIF(V188,A188,"YM")&amp;" months, "&amp;DATEDIF(V188,A188,"MD")&amp;" days")</f>
        <v/>
      </c>
      <c r="X188" s="255" t="n"/>
      <c r="Y188" s="255" t="n"/>
      <c r="Z188" s="255" t="n"/>
      <c r="AA188" s="255" t="n"/>
      <c r="AB188" s="255" t="n"/>
      <c r="AC188" s="255" t="n"/>
      <c r="AD188" s="255" t="n"/>
      <c r="AE188" s="579" t="inlineStr"/>
      <c r="AF188" s="418">
        <f>IF(OR(AE188="",AE188="",AE188=0),"",6.172/(AE188*24))</f>
        <v/>
      </c>
      <c r="AG188" s="259" t="n"/>
      <c r="AH188" s="579" t="inlineStr"/>
      <c r="AI188" s="418">
        <f>IF(OR(AH188="",AH188="",AH188=0),"",6.172/(AH188*24))</f>
        <v/>
      </c>
      <c r="AJ188" s="175">
        <f>IF(AND(ISNUMBER(AB188),ISNUMBER(AG188)),AB188-AG188,"")</f>
        <v/>
      </c>
      <c r="AK188" s="255" t="n"/>
      <c r="AL188" s="255" t="n">
        <v>120</v>
      </c>
      <c r="AM188" s="480" t="n">
        <v>0.2999652777777778</v>
      </c>
      <c r="AN188" s="671">
        <f>IF(OR(AL188="",AM188="",AM188=0),"",AL188*6.172/(AM188*24))</f>
        <v/>
      </c>
      <c r="AO188" s="477">
        <f>IF(AND(AL188=AL187,AM188&lt;&gt;"",AM187&lt;&gt;""),AM188-AM187,"")</f>
        <v/>
      </c>
      <c r="AP188" s="255" t="n"/>
      <c r="AQ188" s="579" t="inlineStr"/>
      <c r="AR188" s="418">
        <f>IF(OR(AQ188="",AQ188="",AQ188=0),"",6.172/(AQ188*24))</f>
        <v/>
      </c>
      <c r="AS188" s="436">
        <f>IF(OR(NOT(ISNUMBER(C188)),NOT(ISNUMBER(AB188))),"",IF(AG188&lt;&gt;"",AG188,AB188)-C188)</f>
        <v/>
      </c>
      <c r="AT188" s="260" t="n"/>
      <c r="AU188" s="261">
        <f>IF($B188="","",TEXT($A188,"yyyymmdd")&amp;"_P"&amp;$C188&amp;"_C"&amp;$F188&amp;"_"&amp;TRIM(RIGHT(SUBSTITUTE(TRIM(SUBSTITUTE($L188,CHAR(160)," "))," ",REPT(" ",60)),60))&amp;IF($P188="","","-"&amp;TRIM(RIGHT(SUBSTITUTE(TRIM(SUBSTITUTE($P188,CHAR(160)," "))," ",REPT(" ",60)),60)))&amp;IF($T188="","","-"&amp;TRIM(RIGHT(SUBSTITUTE(TRIM(SUBSTITUTE($T188,CHAR(160)," "))," ",REPT(" ",60)),60)))&amp;".jpg")</f>
        <v/>
      </c>
    </row>
    <row r="189" ht="42" customHeight="1">
      <c r="A189" s="252" t="n">
        <v>24382</v>
      </c>
      <c r="B189" s="255" t="inlineStr">
        <is>
          <t>Gallaher 500 2 October, 1966</t>
        </is>
      </c>
      <c r="C189" s="255" t="n">
        <v>13</v>
      </c>
      <c r="D189" s="255" t="inlineStr">
        <is>
          <t>D</t>
        </is>
      </c>
      <c r="E189" s="255" t="n">
        <v>3</v>
      </c>
      <c r="F189" s="255" t="n">
        <v>3</v>
      </c>
      <c r="G189" s="255" t="inlineStr">
        <is>
          <t>Australian Motor Industries Ltd</t>
        </is>
      </c>
      <c r="H189" s="255" t="n"/>
      <c r="I189" s="255" t="n"/>
      <c r="J189" s="255" t="inlineStr">
        <is>
          <t>Triumph 2000</t>
        </is>
      </c>
      <c r="K189" s="255" t="n"/>
      <c r="L189" s="255" t="inlineStr">
        <is>
          <t>Max Stewart</t>
        </is>
      </c>
      <c r="M189" s="255" t="inlineStr">
        <is>
          <t>AUS</t>
        </is>
      </c>
      <c r="N189" s="695">
        <f>_xlfn.LET(_xlpm.d,_xlfn.XLOOKUP(L189,'[1]Birth Dates'!$A:$A,'[1]Birth Dates'!$B:$B,"",0),IF(_xlpm.d=0,"",_xlpm.d))</f>
        <v/>
      </c>
      <c r="O189" s="255">
        <f>IF(OR(N189="",A189="",NOT(ISNUMBER(N189)),N189&gt;A189),"",DATEDIF(N189,A189,"Y")&amp;" years, "&amp;DATEDIF(N189,A189,"YM")&amp;" months, "&amp;DATEDIF(N189,A189,"MD")&amp;" days")</f>
        <v/>
      </c>
      <c r="P189" s="255" t="inlineStr">
        <is>
          <t>Bob Young</t>
        </is>
      </c>
      <c r="Q189" s="255" t="inlineStr">
        <is>
          <t>AUS</t>
        </is>
      </c>
      <c r="R189" s="695">
        <f>_xlfn.LET(_xlpm.d,_xlfn.XLOOKUP(P189,'[1]Birth Dates'!$A:$A,'[1]Birth Dates'!$B:$B,"",0),IF(_xlpm.d=0,"",_xlpm.d))</f>
        <v/>
      </c>
      <c r="S189" s="255">
        <f>IF(OR(R189="",A189="",NOT(ISNUMBER(R189)),R189&gt;A189),"",DATEDIF(R189,A189,"Y")&amp;" years, "&amp;DATEDIF(R189,A189,"YM")&amp;" months, "&amp;DATEDIF(R189,A189,"MD")&amp;" days")</f>
        <v/>
      </c>
      <c r="T189" s="255" t="n"/>
      <c r="U189" s="255" t="n"/>
      <c r="V189" s="695">
        <f>_xlfn.LET(_xlpm.d,_xlfn.XLOOKUP(T189,'[1]Birth Dates'!$A:$A,'[1]Birth Dates'!$B:$B,"",0),IF(_xlpm.d=0,"",_xlpm.d))</f>
        <v/>
      </c>
      <c r="W189" s="255">
        <f>IF(OR(V189="",A189="",NOT(ISNUMBER(V189)),V189&gt;A189),"",DATEDIF(V189,A189,"Y")&amp;" years, "&amp;DATEDIF(V189,A189,"YM")&amp;" months, "&amp;DATEDIF(V189,A189,"MD")&amp;" days")</f>
        <v/>
      </c>
      <c r="X189" s="255" t="n"/>
      <c r="Y189" s="255" t="n"/>
      <c r="Z189" s="255" t="n"/>
      <c r="AA189" s="255" t="n"/>
      <c r="AB189" s="255" t="n"/>
      <c r="AC189" s="255" t="n"/>
      <c r="AD189" s="255" t="n"/>
      <c r="AE189" s="579" t="inlineStr"/>
      <c r="AF189" s="418">
        <f>IF(OR(AE189="",AE189="",AE189=0),"",6.172/(AE189*24))</f>
        <v/>
      </c>
      <c r="AG189" s="259" t="n"/>
      <c r="AH189" s="579" t="inlineStr"/>
      <c r="AI189" s="418">
        <f>IF(OR(AH189="",AH189="",AH189=0),"",6.172/(AH189*24))</f>
        <v/>
      </c>
      <c r="AJ189" s="175">
        <f>IF(AND(ISNUMBER(AB189),ISNUMBER(AG189)),AB189-AG189,"")</f>
        <v/>
      </c>
      <c r="AK189" s="255" t="n"/>
      <c r="AL189" s="255" t="n">
        <v>120</v>
      </c>
      <c r="AM189" s="480" t="n">
        <v>0.3011157407407408</v>
      </c>
      <c r="AN189" s="671">
        <f>IF(OR(AL189="",AM189="",AM189=0),"",AL189*6.172/(AM189*24))</f>
        <v/>
      </c>
      <c r="AO189" s="477">
        <f>IF(AND(AL189=AL188,AM189&lt;&gt;"",AM188&lt;&gt;""),AM189-AM188,"")</f>
        <v/>
      </c>
      <c r="AP189" s="255" t="n"/>
      <c r="AQ189" s="579" t="inlineStr"/>
      <c r="AR189" s="418">
        <f>IF(OR(AQ189="",AQ189="",AQ189=0),"",6.172/(AQ189*24))</f>
        <v/>
      </c>
      <c r="AS189" s="436">
        <f>IF(OR(NOT(ISNUMBER(C189)),NOT(ISNUMBER(AB189))),"",IF(AG189&lt;&gt;"",AG189,AB189)-C189)</f>
        <v/>
      </c>
      <c r="AT189" s="260" t="n"/>
      <c r="AU189" s="261">
        <f>IF($B189="","",TEXT($A189,"yyyymmdd")&amp;"_P"&amp;$C189&amp;"_C"&amp;$F189&amp;"_"&amp;TRIM(RIGHT(SUBSTITUTE(TRIM(SUBSTITUTE($L189,CHAR(160)," "))," ",REPT(" ",60)),60))&amp;IF($P189="","","-"&amp;TRIM(RIGHT(SUBSTITUTE(TRIM(SUBSTITUTE($P189,CHAR(160)," "))," ",REPT(" ",60)),60)))&amp;IF($T189="","","-"&amp;TRIM(RIGHT(SUBSTITUTE(TRIM(SUBSTITUTE($T189,CHAR(160)," "))," ",REPT(" ",60)),60)))&amp;".jpg")</f>
        <v/>
      </c>
    </row>
    <row r="190" ht="28" customHeight="1">
      <c r="A190" s="252" t="n">
        <v>24382</v>
      </c>
      <c r="B190" s="255" t="inlineStr">
        <is>
          <t>Gallaher 500 2 October, 1966</t>
        </is>
      </c>
      <c r="C190" s="255" t="n">
        <v>14</v>
      </c>
      <c r="D190" s="255" t="inlineStr">
        <is>
          <t>C</t>
        </is>
      </c>
      <c r="E190" s="255" t="n">
        <v>10</v>
      </c>
      <c r="F190" s="255" t="n">
        <v>20</v>
      </c>
      <c r="G190" s="255" t="inlineStr">
        <is>
          <t>R C Kearns</t>
        </is>
      </c>
      <c r="H190" s="255" t="n"/>
      <c r="I190" s="255" t="n"/>
      <c r="J190" s="255" t="inlineStr">
        <is>
          <t>Fiat 1500</t>
        </is>
      </c>
      <c r="K190" s="255" t="n"/>
      <c r="L190" s="255" t="inlineStr">
        <is>
          <t>Ron Kearns</t>
        </is>
      </c>
      <c r="M190" s="255" t="inlineStr">
        <is>
          <t>AUS</t>
        </is>
      </c>
      <c r="N190" s="695">
        <f>_xlfn.LET(_xlpm.d,_xlfn.XLOOKUP(L190,'[1]Birth Dates'!$A:$A,'[1]Birth Dates'!$B:$B,"",0),IF(_xlpm.d=0,"",_xlpm.d))</f>
        <v/>
      </c>
      <c r="O190" s="255">
        <f>IF(OR(N190="",A190="",NOT(ISNUMBER(N190)),N190&gt;A190),"",DATEDIF(N190,A190,"Y")&amp;" years, "&amp;DATEDIF(N190,A190,"YM")&amp;" months, "&amp;DATEDIF(N190,A190,"MD")&amp;" days")</f>
        <v/>
      </c>
      <c r="P190" s="255" t="inlineStr">
        <is>
          <t>Barry Quayle</t>
        </is>
      </c>
      <c r="Q190" s="255" t="inlineStr">
        <is>
          <t>AUS</t>
        </is>
      </c>
      <c r="R190" s="695">
        <f>_xlfn.LET(_xlpm.d,_xlfn.XLOOKUP(P190,'[1]Birth Dates'!$A:$A,'[1]Birth Dates'!$B:$B,"",0),IF(_xlpm.d=0,"",_xlpm.d))</f>
        <v/>
      </c>
      <c r="S190" s="255">
        <f>IF(OR(R190="",A190="",NOT(ISNUMBER(R190)),R190&gt;A190),"",DATEDIF(R190,A190,"Y")&amp;" years, "&amp;DATEDIF(R190,A190,"YM")&amp;" months, "&amp;DATEDIF(R190,A190,"MD")&amp;" days")</f>
        <v/>
      </c>
      <c r="T190" s="255" t="n"/>
      <c r="U190" s="255" t="n"/>
      <c r="V190" s="695">
        <f>_xlfn.LET(_xlpm.d,_xlfn.XLOOKUP(T190,'[1]Birth Dates'!$A:$A,'[1]Birth Dates'!$B:$B,"",0),IF(_xlpm.d=0,"",_xlpm.d))</f>
        <v/>
      </c>
      <c r="W190" s="255">
        <f>IF(OR(V190="",A190="",NOT(ISNUMBER(V190)),V190&gt;A190),"",DATEDIF(V190,A190,"Y")&amp;" years, "&amp;DATEDIF(V190,A190,"YM")&amp;" months, "&amp;DATEDIF(V190,A190,"MD")&amp;" days")</f>
        <v/>
      </c>
      <c r="X190" s="255" t="n"/>
      <c r="Y190" s="255" t="n"/>
      <c r="Z190" s="255" t="n"/>
      <c r="AA190" s="255" t="n"/>
      <c r="AB190" s="255" t="n"/>
      <c r="AC190" s="255" t="n"/>
      <c r="AD190" s="255" t="n"/>
      <c r="AE190" s="579" t="inlineStr"/>
      <c r="AF190" s="418">
        <f>IF(OR(AE190="",AE190="",AE190=0),"",6.172/(AE190*24))</f>
        <v/>
      </c>
      <c r="AG190" s="259" t="n"/>
      <c r="AH190" s="579" t="inlineStr"/>
      <c r="AI190" s="418">
        <f>IF(OR(AH190="",AH190="",AH190=0),"",6.172/(AH190*24))</f>
        <v/>
      </c>
      <c r="AJ190" s="175">
        <f>IF(AND(ISNUMBER(AB190),ISNUMBER(AG190)),AB190-AG190,"")</f>
        <v/>
      </c>
      <c r="AK190" s="255" t="n"/>
      <c r="AL190" s="255" t="n">
        <v>120</v>
      </c>
      <c r="AM190" s="480" t="n">
        <v>0.3020347222222222</v>
      </c>
      <c r="AN190" s="671">
        <f>IF(OR(AL190="",AM190="",AM190=0),"",AL190*6.172/(AM190*24))</f>
        <v/>
      </c>
      <c r="AO190" s="477">
        <f>IF(AND(AL190=AL189,AM190&lt;&gt;"",AM189&lt;&gt;""),AM190-AM189,"")</f>
        <v/>
      </c>
      <c r="AP190" s="255" t="n"/>
      <c r="AQ190" s="579" t="inlineStr"/>
      <c r="AR190" s="418">
        <f>IF(OR(AQ190="",AQ190="",AQ190=0),"",6.172/(AQ190*24))</f>
        <v/>
      </c>
      <c r="AS190" s="436">
        <f>IF(OR(NOT(ISNUMBER(C190)),NOT(ISNUMBER(AB190))),"",IF(AG190&lt;&gt;"",AG190,AB190)-C190)</f>
        <v/>
      </c>
      <c r="AT190" s="260" t="n"/>
      <c r="AU190" s="261">
        <f>IF($B190="","",TEXT($A190,"yyyymmdd")&amp;"_P"&amp;$C190&amp;"_C"&amp;$F190&amp;"_"&amp;TRIM(RIGHT(SUBSTITUTE(TRIM(SUBSTITUTE($L190,CHAR(160)," "))," ",REPT(" ",60)),60))&amp;IF($P190="","","-"&amp;TRIM(RIGHT(SUBSTITUTE(TRIM(SUBSTITUTE($P190,CHAR(160)," "))," ",REPT(" ",60)),60)))&amp;IF($T190="","","-"&amp;TRIM(RIGHT(SUBSTITUTE(TRIM(SUBSTITUTE($T190,CHAR(160)," "))," ",REPT(" ",60)),60)))&amp;".jpg")</f>
        <v/>
      </c>
    </row>
    <row r="191" ht="42" customHeight="1">
      <c r="A191" s="252" t="n">
        <v>24382</v>
      </c>
      <c r="B191" s="255" t="inlineStr">
        <is>
          <t>Gallaher 500 2 October, 1966</t>
        </is>
      </c>
      <c r="C191" s="255" t="n">
        <v>15</v>
      </c>
      <c r="D191" s="255" t="inlineStr">
        <is>
          <t>D</t>
        </is>
      </c>
      <c r="E191" s="255" t="n">
        <v>4</v>
      </c>
      <c r="F191" s="255" t="n">
        <v>8</v>
      </c>
      <c r="G191" s="255" t="inlineStr">
        <is>
          <t>British &amp; Continental Cars</t>
        </is>
      </c>
      <c r="H191" s="255" t="n"/>
      <c r="I191" s="255" t="n"/>
      <c r="J191" s="255" t="inlineStr">
        <is>
          <t>Volvo 122S</t>
        </is>
      </c>
      <c r="K191" s="255" t="inlineStr">
        <is>
          <t>Volvo 1.8</t>
        </is>
      </c>
      <c r="L191" s="255" t="inlineStr">
        <is>
          <t>Kevin Bartlett</t>
        </is>
      </c>
      <c r="M191" s="255" t="inlineStr">
        <is>
          <t>AUS</t>
        </is>
      </c>
      <c r="N191" s="695">
        <f>_xlfn.LET(_xlpm.d,_xlfn.XLOOKUP(L191,'[1]Birth Dates'!$A:$A,'[1]Birth Dates'!$B:$B,"",0),IF(_xlpm.d=0,"",_xlpm.d))</f>
        <v/>
      </c>
      <c r="O191" s="255">
        <f>IF(OR(N191="",A191="",NOT(ISNUMBER(N191)),N191&gt;A191),"",DATEDIF(N191,A191,"Y")&amp;" years, "&amp;DATEDIF(N191,A191,"YM")&amp;" months, "&amp;DATEDIF(N191,A191,"MD")&amp;" days")</f>
        <v/>
      </c>
      <c r="P191" s="255" t="inlineStr">
        <is>
          <t>John Harvey</t>
        </is>
      </c>
      <c r="Q191" s="255" t="inlineStr">
        <is>
          <t>AUS</t>
        </is>
      </c>
      <c r="R191" s="695">
        <f>_xlfn.LET(_xlpm.d,_xlfn.XLOOKUP(P191,'[1]Birth Dates'!$A:$A,'[1]Birth Dates'!$B:$B,"",0),IF(_xlpm.d=0,"",_xlpm.d))</f>
        <v/>
      </c>
      <c r="S191" s="255">
        <f>IF(OR(R191="",A191="",NOT(ISNUMBER(R191)),R191&gt;A191),"",DATEDIF(R191,A191,"Y")&amp;" years, "&amp;DATEDIF(R191,A191,"YM")&amp;" months, "&amp;DATEDIF(R191,A191,"MD")&amp;" days")</f>
        <v/>
      </c>
      <c r="T191" s="255" t="n"/>
      <c r="U191" s="255" t="n"/>
      <c r="V191" s="695">
        <f>_xlfn.LET(_xlpm.d,_xlfn.XLOOKUP(T191,'[1]Birth Dates'!$A:$A,'[1]Birth Dates'!$B:$B,"",0),IF(_xlpm.d=0,"",_xlpm.d))</f>
        <v/>
      </c>
      <c r="W191" s="255">
        <f>IF(OR(V191="",A191="",NOT(ISNUMBER(V191)),V191&gt;A191),"",DATEDIF(V191,A191,"Y")&amp;" years, "&amp;DATEDIF(V191,A191,"YM")&amp;" months, "&amp;DATEDIF(V191,A191,"MD")&amp;" days")</f>
        <v/>
      </c>
      <c r="X191" s="255" t="n"/>
      <c r="Y191" s="255" t="n"/>
      <c r="Z191" s="255" t="n"/>
      <c r="AA191" s="255" t="n"/>
      <c r="AB191" s="255" t="n"/>
      <c r="AC191" s="255" t="n"/>
      <c r="AD191" s="255" t="n"/>
      <c r="AE191" s="579" t="inlineStr"/>
      <c r="AF191" s="418">
        <f>IF(OR(AE191="",AE191="",AE191=0),"",6.172/(AE191*24))</f>
        <v/>
      </c>
      <c r="AG191" s="259" t="n"/>
      <c r="AH191" s="579" t="inlineStr"/>
      <c r="AI191" s="418">
        <f>IF(OR(AH191="",AH191="",AH191=0),"",6.172/(AH191*24))</f>
        <v/>
      </c>
      <c r="AJ191" s="175">
        <f>IF(AND(ISNUMBER(AB191),ISNUMBER(AG191)),AB191-AG191,"")</f>
        <v/>
      </c>
      <c r="AK191" s="255" t="n"/>
      <c r="AL191" s="255" t="n">
        <v>119</v>
      </c>
      <c r="AM191" s="480" t="n">
        <v>0.3006793981481481</v>
      </c>
      <c r="AN191" s="671">
        <f>IF(OR(AL191="",AM191="",AM191=0),"",AL191*6.172/(AM191*24))</f>
        <v/>
      </c>
      <c r="AO191" s="477">
        <f>IF(AND(AL191=AL190,AM191&lt;&gt;"",AM190&lt;&gt;""),AM191-AM190,"")</f>
        <v/>
      </c>
      <c r="AP191" s="255" t="n"/>
      <c r="AQ191" s="579" t="inlineStr"/>
      <c r="AR191" s="418">
        <f>IF(OR(AQ191="",AQ191="",AQ191=0),"",6.172/(AQ191*24))</f>
        <v/>
      </c>
      <c r="AS191" s="436">
        <f>IF(OR(NOT(ISNUMBER(C191)),NOT(ISNUMBER(AB191))),"",IF(AG191&lt;&gt;"",AG191,AB191)-C191)</f>
        <v/>
      </c>
      <c r="AT191" s="260" t="n"/>
      <c r="AU191" s="261">
        <f>IF($B191="","",TEXT($A191,"yyyymmdd")&amp;"_P"&amp;$C191&amp;"_C"&amp;$F191&amp;"_"&amp;TRIM(RIGHT(SUBSTITUTE(TRIM(SUBSTITUTE($L191,CHAR(160)," "))," ",REPT(" ",60)),60))&amp;IF($P191="","","-"&amp;TRIM(RIGHT(SUBSTITUTE(TRIM(SUBSTITUTE($P191,CHAR(160)," "))," ",REPT(" ",60)),60)))&amp;IF($T191="","","-"&amp;TRIM(RIGHT(SUBSTITUTE(TRIM(SUBSTITUTE($T191,CHAR(160)," "))," ",REPT(" ",60)),60)))&amp;".jpg")</f>
        <v/>
      </c>
    </row>
    <row r="192" ht="42" customHeight="1">
      <c r="A192" s="252" t="n">
        <v>24382</v>
      </c>
      <c r="B192" s="255" t="inlineStr">
        <is>
          <t>Gallaher 500 2 October, 1966</t>
        </is>
      </c>
      <c r="C192" s="255" t="n">
        <v>16</v>
      </c>
      <c r="D192" s="255" t="inlineStr">
        <is>
          <t>C</t>
        </is>
      </c>
      <c r="E192" s="255" t="n">
        <v>11</v>
      </c>
      <c r="F192" s="255" t="n">
        <v>14</v>
      </c>
      <c r="G192" s="255" t="inlineStr">
        <is>
          <t>Australian Motor Industries Ltd</t>
        </is>
      </c>
      <c r="H192" s="255" t="n"/>
      <c r="I192" s="255" t="n"/>
      <c r="J192" s="255" t="inlineStr">
        <is>
          <t>Toyota Crown</t>
        </is>
      </c>
      <c r="K192" s="255" t="n"/>
      <c r="L192" s="255" t="inlineStr">
        <is>
          <t>Bill Buckle</t>
        </is>
      </c>
      <c r="M192" s="255" t="inlineStr">
        <is>
          <t>AUS</t>
        </is>
      </c>
      <c r="N192" s="695">
        <f>_xlfn.LET(_xlpm.d,_xlfn.XLOOKUP(L192,'[1]Birth Dates'!$A:$A,'[1]Birth Dates'!$B:$B,"",0),IF(_xlpm.d=0,"",_xlpm.d))</f>
        <v/>
      </c>
      <c r="O192" s="255">
        <f>IF(OR(N192="",A192="",NOT(ISNUMBER(N192)),N192&gt;A192),"",DATEDIF(N192,A192,"Y")&amp;" years, "&amp;DATEDIF(N192,A192,"YM")&amp;" months, "&amp;DATEDIF(N192,A192,"MD")&amp;" days")</f>
        <v/>
      </c>
      <c r="P192" s="255" t="inlineStr">
        <is>
          <t>Allan Mottram</t>
        </is>
      </c>
      <c r="Q192" s="255" t="inlineStr">
        <is>
          <t>AUS</t>
        </is>
      </c>
      <c r="R192" s="695">
        <f>_xlfn.LET(_xlpm.d,_xlfn.XLOOKUP(P192,'[1]Birth Dates'!$A:$A,'[1]Birth Dates'!$B:$B,"",0),IF(_xlpm.d=0,"",_xlpm.d))</f>
        <v/>
      </c>
      <c r="S192" s="255">
        <f>IF(OR(R192="",A192="",NOT(ISNUMBER(R192)),R192&gt;A192),"",DATEDIF(R192,A192,"Y")&amp;" years, "&amp;DATEDIF(R192,A192,"YM")&amp;" months, "&amp;DATEDIF(R192,A192,"MD")&amp;" days")</f>
        <v/>
      </c>
      <c r="T192" s="255" t="n"/>
      <c r="U192" s="255" t="n"/>
      <c r="V192" s="695">
        <f>_xlfn.LET(_xlpm.d,_xlfn.XLOOKUP(T192,'[1]Birth Dates'!$A:$A,'[1]Birth Dates'!$B:$B,"",0),IF(_xlpm.d=0,"",_xlpm.d))</f>
        <v/>
      </c>
      <c r="W192" s="255">
        <f>IF(OR(V192="",A192="",NOT(ISNUMBER(V192)),V192&gt;A192),"",DATEDIF(V192,A192,"Y")&amp;" years, "&amp;DATEDIF(V192,A192,"YM")&amp;" months, "&amp;DATEDIF(V192,A192,"MD")&amp;" days")</f>
        <v/>
      </c>
      <c r="X192" s="255" t="n"/>
      <c r="Y192" s="255" t="n"/>
      <c r="Z192" s="255" t="n"/>
      <c r="AA192" s="255" t="n"/>
      <c r="AB192" s="255" t="n"/>
      <c r="AC192" s="255" t="n"/>
      <c r="AD192" s="255" t="n"/>
      <c r="AE192" s="579" t="inlineStr"/>
      <c r="AF192" s="418">
        <f>IF(OR(AE192="",AE192="",AE192=0),"",6.172/(AE192*24))</f>
        <v/>
      </c>
      <c r="AG192" s="259" t="n"/>
      <c r="AH192" s="579" t="inlineStr"/>
      <c r="AI192" s="418">
        <f>IF(OR(AH192="",AH192="",AH192=0),"",6.172/(AH192*24))</f>
        <v/>
      </c>
      <c r="AJ192" s="175">
        <f>IF(AND(ISNUMBER(AB192),ISNUMBER(AG192)),AB192-AG192,"")</f>
        <v/>
      </c>
      <c r="AK192" s="255" t="n"/>
      <c r="AL192" s="255" t="n">
        <v>119</v>
      </c>
      <c r="AM192" s="480" t="n">
        <v>0.3010046296296296</v>
      </c>
      <c r="AN192" s="671">
        <f>IF(OR(AL192="",AM192="",AM192=0),"",AL192*6.172/(AM192*24))</f>
        <v/>
      </c>
      <c r="AO192" s="477">
        <f>IF(AND(AL192=AL191,AM192&lt;&gt;"",AM191&lt;&gt;""),AM192-AM191,"")</f>
        <v/>
      </c>
      <c r="AP192" s="255" t="n"/>
      <c r="AQ192" s="579" t="inlineStr"/>
      <c r="AR192" s="418">
        <f>IF(OR(AQ192="",AQ192="",AQ192=0),"",6.172/(AQ192*24))</f>
        <v/>
      </c>
      <c r="AS192" s="436">
        <f>IF(OR(NOT(ISNUMBER(C192)),NOT(ISNUMBER(AB192))),"",IF(AG192&lt;&gt;"",AG192,AB192)-C192)</f>
        <v/>
      </c>
      <c r="AT192" s="260" t="n"/>
      <c r="AU192" s="261">
        <f>IF($B192="","",TEXT($A192,"yyyymmdd")&amp;"_P"&amp;$C192&amp;"_C"&amp;$F192&amp;"_"&amp;TRIM(RIGHT(SUBSTITUTE(TRIM(SUBSTITUTE($L192,CHAR(160)," "))," ",REPT(" ",60)),60))&amp;IF($P192="","","-"&amp;TRIM(RIGHT(SUBSTITUTE(TRIM(SUBSTITUTE($P192,CHAR(160)," "))," ",REPT(" ",60)),60)))&amp;IF($T192="","","-"&amp;TRIM(RIGHT(SUBSTITUTE(TRIM(SUBSTITUTE($T192,CHAR(160)," "))," ",REPT(" ",60)),60)))&amp;".jpg")</f>
        <v/>
      </c>
    </row>
    <row r="193" ht="42" customHeight="1">
      <c r="A193" s="252" t="n">
        <v>24382</v>
      </c>
      <c r="B193" s="255" t="inlineStr">
        <is>
          <t>Gallaher 500 2 October, 1966</t>
        </is>
      </c>
      <c r="C193" s="255" t="n">
        <v>17</v>
      </c>
      <c r="D193" s="255" t="inlineStr">
        <is>
          <t>B</t>
        </is>
      </c>
      <c r="E193" s="255" t="n">
        <v>2</v>
      </c>
      <c r="F193" s="255" t="n">
        <v>33</v>
      </c>
      <c r="G193" s="255" t="inlineStr">
        <is>
          <t>Vern Potts</t>
        </is>
      </c>
      <c r="H193" s="255" t="n"/>
      <c r="I193" s="255" t="n"/>
      <c r="J193" s="255" t="inlineStr">
        <is>
          <t>Morris Cooper</t>
        </is>
      </c>
      <c r="K193" s="255" t="n"/>
      <c r="L193" s="255" t="inlineStr">
        <is>
          <t>Doug Chivas</t>
        </is>
      </c>
      <c r="M193" s="255" t="inlineStr">
        <is>
          <t>AUS</t>
        </is>
      </c>
      <c r="N193" s="695">
        <f>_xlfn.LET(_xlpm.d,_xlfn.XLOOKUP(L193,'[1]Birth Dates'!$A:$A,'[1]Birth Dates'!$B:$B,"",0),IF(_xlpm.d=0,"",_xlpm.d))</f>
        <v/>
      </c>
      <c r="O193" s="255">
        <f>IF(OR(N193="",A193="",NOT(ISNUMBER(N193)),N193&gt;A193),"",DATEDIF(N193,A193,"Y")&amp;" years, "&amp;DATEDIF(N193,A193,"YM")&amp;" months, "&amp;DATEDIF(N193,A193,"MD")&amp;" days")</f>
        <v/>
      </c>
      <c r="P193" s="255" t="inlineStr">
        <is>
          <t>Doug Chivas, Jr.</t>
        </is>
      </c>
      <c r="Q193" s="255" t="inlineStr">
        <is>
          <t>AUS</t>
        </is>
      </c>
      <c r="R193" s="695">
        <f>_xlfn.LET(_xlpm.d,_xlfn.XLOOKUP(P193,'[1]Birth Dates'!$A:$A,'[1]Birth Dates'!$B:$B,"",0),IF(_xlpm.d=0,"",_xlpm.d))</f>
        <v/>
      </c>
      <c r="S193" s="255">
        <f>IF(OR(R193="",A193="",NOT(ISNUMBER(R193)),R193&gt;A193),"",DATEDIF(R193,A193,"Y")&amp;" years, "&amp;DATEDIF(R193,A193,"YM")&amp;" months, "&amp;DATEDIF(R193,A193,"MD")&amp;" days")</f>
        <v/>
      </c>
      <c r="T193" s="255" t="n"/>
      <c r="U193" s="255" t="n"/>
      <c r="V193" s="695">
        <f>_xlfn.LET(_xlpm.d,_xlfn.XLOOKUP(T193,'[1]Birth Dates'!$A:$A,'[1]Birth Dates'!$B:$B,"",0),IF(_xlpm.d=0,"",_xlpm.d))</f>
        <v/>
      </c>
      <c r="W193" s="255">
        <f>IF(OR(V193="",A193="",NOT(ISNUMBER(V193)),V193&gt;A193),"",DATEDIF(V193,A193,"Y")&amp;" years, "&amp;DATEDIF(V193,A193,"YM")&amp;" months, "&amp;DATEDIF(V193,A193,"MD")&amp;" days")</f>
        <v/>
      </c>
      <c r="X193" s="255" t="n"/>
      <c r="Y193" s="255" t="n"/>
      <c r="Z193" s="255" t="n"/>
      <c r="AA193" s="255" t="n"/>
      <c r="AB193" s="255" t="n"/>
      <c r="AC193" s="255" t="n"/>
      <c r="AD193" s="255" t="n"/>
      <c r="AE193" s="579" t="inlineStr"/>
      <c r="AF193" s="418">
        <f>IF(OR(AE193="",AE193="",AE193=0),"",6.172/(AE193*24))</f>
        <v/>
      </c>
      <c r="AG193" s="259" t="n"/>
      <c r="AH193" s="579" t="inlineStr"/>
      <c r="AI193" s="418">
        <f>IF(OR(AH193="",AH193="",AH193=0),"",6.172/(AH193*24))</f>
        <v/>
      </c>
      <c r="AJ193" s="175">
        <f>IF(AND(ISNUMBER(AB193),ISNUMBER(AG193)),AB193-AG193,"")</f>
        <v/>
      </c>
      <c r="AK193" s="255" t="n"/>
      <c r="AL193" s="255" t="n">
        <v>119</v>
      </c>
      <c r="AM193" s="480" t="n">
        <v>0.3013078703703704</v>
      </c>
      <c r="AN193" s="671">
        <f>IF(OR(AL193="",AM193="",AM193=0),"",AL193*6.172/(AM193*24))</f>
        <v/>
      </c>
      <c r="AO193" s="477">
        <f>IF(AND(AL193=AL192,AM193&lt;&gt;"",AM192&lt;&gt;""),AM193-AM192,"")</f>
        <v/>
      </c>
      <c r="AP193" s="255" t="n"/>
      <c r="AQ193" s="579" t="inlineStr"/>
      <c r="AR193" s="418">
        <f>IF(OR(AQ193="",AQ193="",AQ193=0),"",6.172/(AQ193*24))</f>
        <v/>
      </c>
      <c r="AS193" s="436">
        <f>IF(OR(NOT(ISNUMBER(C193)),NOT(ISNUMBER(AB193))),"",IF(AG193&lt;&gt;"",AG193,AB193)-C193)</f>
        <v/>
      </c>
      <c r="AT193" s="260" t="n"/>
      <c r="AU193" s="261">
        <f>IF($B193="","",TEXT($A193,"yyyymmdd")&amp;"_P"&amp;$C193&amp;"_C"&amp;$F193&amp;"_"&amp;TRIM(RIGHT(SUBSTITUTE(TRIM(SUBSTITUTE($L193,CHAR(160)," "))," ",REPT(" ",60)),60))&amp;IF($P193="","","-"&amp;TRIM(RIGHT(SUBSTITUTE(TRIM(SUBSTITUTE($P193,CHAR(160)," "))," ",REPT(" ",60)),60)))&amp;IF($T193="","","-"&amp;TRIM(RIGHT(SUBSTITUTE(TRIM(SUBSTITUTE($T193,CHAR(160)," "))," ",REPT(" ",60)),60)))&amp;".jpg")</f>
        <v/>
      </c>
    </row>
    <row r="194" ht="28" customHeight="1">
      <c r="A194" s="252" t="n">
        <v>24382</v>
      </c>
      <c r="B194" s="255" t="inlineStr">
        <is>
          <t>Gallaher 500 2 October, 1966</t>
        </is>
      </c>
      <c r="C194" s="255" t="n">
        <v>18</v>
      </c>
      <c r="D194" s="255" t="inlineStr">
        <is>
          <t>B</t>
        </is>
      </c>
      <c r="E194" s="255" t="n">
        <v>3</v>
      </c>
      <c r="F194" s="255" t="n">
        <v>42</v>
      </c>
      <c r="G194" s="255" t="inlineStr">
        <is>
          <t>Brian Foley Motors Pty Ltd</t>
        </is>
      </c>
      <c r="H194" s="255" t="n"/>
      <c r="I194" s="255" t="n"/>
      <c r="J194" s="255" t="inlineStr">
        <is>
          <t>Morris Cooper</t>
        </is>
      </c>
      <c r="K194" s="255" t="n"/>
      <c r="L194" s="255" t="inlineStr">
        <is>
          <t>Laurie Stewart</t>
        </is>
      </c>
      <c r="M194" s="255" t="inlineStr">
        <is>
          <t>AUS</t>
        </is>
      </c>
      <c r="N194" s="695">
        <f>_xlfn.LET(_xlpm.d,_xlfn.XLOOKUP(L194,'[1]Birth Dates'!$A:$A,'[1]Birth Dates'!$B:$B,"",0),IF(_xlpm.d=0,"",_xlpm.d))</f>
        <v/>
      </c>
      <c r="O194" s="255">
        <f>IF(OR(N194="",A194="",NOT(ISNUMBER(N194)),N194&gt;A194),"",DATEDIF(N194,A194,"Y")&amp;" years, "&amp;DATEDIF(N194,A194,"YM")&amp;" months, "&amp;DATEDIF(N194,A194,"MD")&amp;" days")</f>
        <v/>
      </c>
      <c r="P194" s="255" t="inlineStr">
        <is>
          <t>Ray Morris</t>
        </is>
      </c>
      <c r="Q194" s="255" t="inlineStr">
        <is>
          <t>AUS</t>
        </is>
      </c>
      <c r="R194" s="695">
        <f>_xlfn.LET(_xlpm.d,_xlfn.XLOOKUP(P194,'[1]Birth Dates'!$A:$A,'[1]Birth Dates'!$B:$B,"",0),IF(_xlpm.d=0,"",_xlpm.d))</f>
        <v/>
      </c>
      <c r="S194" s="255">
        <f>IF(OR(R194="",A194="",NOT(ISNUMBER(R194)),R194&gt;A194),"",DATEDIF(R194,A194,"Y")&amp;" years, "&amp;DATEDIF(R194,A194,"YM")&amp;" months, "&amp;DATEDIF(R194,A194,"MD")&amp;" days")</f>
        <v/>
      </c>
      <c r="T194" s="255" t="n"/>
      <c r="U194" s="255" t="n"/>
      <c r="V194" s="695">
        <f>_xlfn.LET(_xlpm.d,_xlfn.XLOOKUP(T194,'[1]Birth Dates'!$A:$A,'[1]Birth Dates'!$B:$B,"",0),IF(_xlpm.d=0,"",_xlpm.d))</f>
        <v/>
      </c>
      <c r="W194" s="255">
        <f>IF(OR(V194="",A194="",NOT(ISNUMBER(V194)),V194&gt;A194),"",DATEDIF(V194,A194,"Y")&amp;" years, "&amp;DATEDIF(V194,A194,"YM")&amp;" months, "&amp;DATEDIF(V194,A194,"MD")&amp;" days")</f>
        <v/>
      </c>
      <c r="X194" s="255" t="n"/>
      <c r="Y194" s="255" t="n"/>
      <c r="Z194" s="255" t="n"/>
      <c r="AA194" s="255" t="n"/>
      <c r="AB194" s="255" t="n"/>
      <c r="AC194" s="255" t="n"/>
      <c r="AD194" s="255" t="n"/>
      <c r="AE194" s="579" t="inlineStr"/>
      <c r="AF194" s="418">
        <f>IF(OR(AE194="",AE194="",AE194=0),"",6.172/(AE194*24))</f>
        <v/>
      </c>
      <c r="AG194" s="259" t="n"/>
      <c r="AH194" s="579" t="inlineStr"/>
      <c r="AI194" s="418">
        <f>IF(OR(AH194="",AH194="",AH194=0),"",6.172/(AH194*24))</f>
        <v/>
      </c>
      <c r="AJ194" s="175">
        <f>IF(AND(ISNUMBER(AB194),ISNUMBER(AG194)),AB194-AG194,"")</f>
        <v/>
      </c>
      <c r="AK194" s="255" t="n"/>
      <c r="AL194" s="255" t="n">
        <v>119</v>
      </c>
      <c r="AM194" s="480" t="n">
        <v>0.302974537037037</v>
      </c>
      <c r="AN194" s="671">
        <f>IF(OR(AL194="",AM194="",AM194=0),"",AL194*6.172/(AM194*24))</f>
        <v/>
      </c>
      <c r="AO194" s="477">
        <f>IF(AND(AL194=AL193,AM194&lt;&gt;"",AM193&lt;&gt;""),AM194-AM193,"")</f>
        <v/>
      </c>
      <c r="AP194" s="255" t="n"/>
      <c r="AQ194" s="579" t="inlineStr"/>
      <c r="AR194" s="418">
        <f>IF(OR(AQ194="",AQ194="",AQ194=0),"",6.172/(AQ194*24))</f>
        <v/>
      </c>
      <c r="AS194" s="436">
        <f>IF(OR(NOT(ISNUMBER(C194)),NOT(ISNUMBER(AB194))),"",IF(AG194&lt;&gt;"",AG194,AB194)-C194)</f>
        <v/>
      </c>
      <c r="AT194" s="260" t="n"/>
      <c r="AU194" s="261">
        <f>IF($B194="","",TEXT($A194,"yyyymmdd")&amp;"_P"&amp;$C194&amp;"_C"&amp;$F194&amp;"_"&amp;TRIM(RIGHT(SUBSTITUTE(TRIM(SUBSTITUTE($L194,CHAR(160)," "))," ",REPT(" ",60)),60))&amp;IF($P194="","","-"&amp;TRIM(RIGHT(SUBSTITUTE(TRIM(SUBSTITUTE($P194,CHAR(160)," "))," ",REPT(" ",60)),60)))&amp;IF($T194="","","-"&amp;TRIM(RIGHT(SUBSTITUTE(TRIM(SUBSTITUTE($T194,CHAR(160)," "))," ",REPT(" ",60)),60)))&amp;".jpg")</f>
        <v/>
      </c>
    </row>
    <row r="195" ht="28" customHeight="1">
      <c r="A195" s="252" t="n">
        <v>24382</v>
      </c>
      <c r="B195" s="255" t="inlineStr">
        <is>
          <t>Gallaher 500 2 October, 1966</t>
        </is>
      </c>
      <c r="C195" s="255" t="n">
        <v>19</v>
      </c>
      <c r="D195" s="255" t="inlineStr">
        <is>
          <t>D</t>
        </is>
      </c>
      <c r="E195" s="255" t="n">
        <v>5</v>
      </c>
      <c r="F195" s="255" t="n">
        <v>7</v>
      </c>
      <c r="G195" s="255" t="inlineStr">
        <is>
          <t>M Savva</t>
        </is>
      </c>
      <c r="H195" s="255" t="n"/>
      <c r="I195" s="255" t="n"/>
      <c r="J195" s="255" t="inlineStr">
        <is>
          <t>Holden HD X2</t>
        </is>
      </c>
      <c r="K195" s="255" t="inlineStr">
        <is>
          <t>Holden 2.9</t>
        </is>
      </c>
      <c r="L195" s="255" t="inlineStr">
        <is>
          <t>Mike Savva</t>
        </is>
      </c>
      <c r="M195" s="255" t="inlineStr">
        <is>
          <t>AUS</t>
        </is>
      </c>
      <c r="N195" s="695">
        <f>_xlfn.LET(_xlpm.d,_xlfn.XLOOKUP(L195,'[1]Birth Dates'!$A:$A,'[1]Birth Dates'!$B:$B,"",0),IF(_xlpm.d=0,"",_xlpm.d))</f>
        <v/>
      </c>
      <c r="O195" s="255">
        <f>IF(OR(N195="",A195="",NOT(ISNUMBER(N195)),N195&gt;A195),"",DATEDIF(N195,A195,"Y")&amp;" years, "&amp;DATEDIF(N195,A195,"YM")&amp;" months, "&amp;DATEDIF(N195,A195,"MD")&amp;" days")</f>
        <v/>
      </c>
      <c r="P195" s="255" t="inlineStr">
        <is>
          <t>Herb Taylor</t>
        </is>
      </c>
      <c r="Q195" s="255" t="inlineStr">
        <is>
          <t>AUS</t>
        </is>
      </c>
      <c r="R195" s="695">
        <f>_xlfn.LET(_xlpm.d,_xlfn.XLOOKUP(P195,'[1]Birth Dates'!$A:$A,'[1]Birth Dates'!$B:$B,"",0),IF(_xlpm.d=0,"",_xlpm.d))</f>
        <v/>
      </c>
      <c r="S195" s="255">
        <f>IF(OR(R195="",A195="",NOT(ISNUMBER(R195)),R195&gt;A195),"",DATEDIF(R195,A195,"Y")&amp;" years, "&amp;DATEDIF(R195,A195,"YM")&amp;" months, "&amp;DATEDIF(R195,A195,"MD")&amp;" days")</f>
        <v/>
      </c>
      <c r="T195" s="255" t="n"/>
      <c r="U195" s="255" t="n"/>
      <c r="V195" s="695">
        <f>_xlfn.LET(_xlpm.d,_xlfn.XLOOKUP(T195,'[1]Birth Dates'!$A:$A,'[1]Birth Dates'!$B:$B,"",0),IF(_xlpm.d=0,"",_xlpm.d))</f>
        <v/>
      </c>
      <c r="W195" s="255">
        <f>IF(OR(V195="",A195="",NOT(ISNUMBER(V195)),V195&gt;A195),"",DATEDIF(V195,A195,"Y")&amp;" years, "&amp;DATEDIF(V195,A195,"YM")&amp;" months, "&amp;DATEDIF(V195,A195,"MD")&amp;" days")</f>
        <v/>
      </c>
      <c r="X195" s="255" t="n"/>
      <c r="Y195" s="255" t="n"/>
      <c r="Z195" s="255" t="n"/>
      <c r="AA195" s="255" t="n"/>
      <c r="AB195" s="255" t="n"/>
      <c r="AC195" s="255" t="n"/>
      <c r="AD195" s="255" t="n"/>
      <c r="AE195" s="579" t="inlineStr"/>
      <c r="AF195" s="418">
        <f>IF(OR(AE195="",AE195="",AE195=0),"",6.172/(AE195*24))</f>
        <v/>
      </c>
      <c r="AG195" s="259" t="n"/>
      <c r="AH195" s="579" t="inlineStr"/>
      <c r="AI195" s="418">
        <f>IF(OR(AH195="",AH195="",AH195=0),"",6.172/(AH195*24))</f>
        <v/>
      </c>
      <c r="AJ195" s="175">
        <f>IF(AND(ISNUMBER(AB195),ISNUMBER(AG195)),AB195-AG195,"")</f>
        <v/>
      </c>
      <c r="AK195" s="255" t="n"/>
      <c r="AL195" s="255" t="n">
        <v>118</v>
      </c>
      <c r="AM195" s="480" t="n">
        <v>0.2997465277777778</v>
      </c>
      <c r="AN195" s="671">
        <f>IF(OR(AL195="",AM195="",AM195=0),"",AL195*6.172/(AM195*24))</f>
        <v/>
      </c>
      <c r="AO195" s="477">
        <f>IF(AND(AL195=AL194,AM195&lt;&gt;"",AM194&lt;&gt;""),AM195-AM194,"")</f>
        <v/>
      </c>
      <c r="AP195" s="255" t="n"/>
      <c r="AQ195" s="579" t="inlineStr"/>
      <c r="AR195" s="418">
        <f>IF(OR(AQ195="",AQ195="",AQ195=0),"",6.172/(AQ195*24))</f>
        <v/>
      </c>
      <c r="AS195" s="436">
        <f>IF(OR(NOT(ISNUMBER(C195)),NOT(ISNUMBER(AB195))),"",IF(AG195&lt;&gt;"",AG195,AB195)-C195)</f>
        <v/>
      </c>
      <c r="AT195" s="260" t="n"/>
      <c r="AU195" s="261">
        <f>IF($B195="","",TEXT($A195,"yyyymmdd")&amp;"_P"&amp;$C195&amp;"_C"&amp;$F195&amp;"_"&amp;TRIM(RIGHT(SUBSTITUTE(TRIM(SUBSTITUTE($L195,CHAR(160)," "))," ",REPT(" ",60)),60))&amp;IF($P195="","","-"&amp;TRIM(RIGHT(SUBSTITUTE(TRIM(SUBSTITUTE($P195,CHAR(160)," "))," ",REPT(" ",60)),60)))&amp;IF($T195="","","-"&amp;TRIM(RIGHT(SUBSTITUTE(TRIM(SUBSTITUTE($T195,CHAR(160)," "))," ",REPT(" ",60)),60)))&amp;".jpg")</f>
        <v/>
      </c>
    </row>
    <row r="196" ht="42" customHeight="1">
      <c r="A196" s="252" t="n">
        <v>24382</v>
      </c>
      <c r="B196" s="255" t="inlineStr">
        <is>
          <t>Gallaher 500 2 October, 1966</t>
        </is>
      </c>
      <c r="C196" s="255" t="n">
        <v>20</v>
      </c>
      <c r="D196" s="255" t="inlineStr">
        <is>
          <t>B</t>
        </is>
      </c>
      <c r="E196" s="255" t="n">
        <v>4</v>
      </c>
      <c r="F196" s="255" t="n">
        <v>37</v>
      </c>
      <c r="G196" s="255" t="inlineStr">
        <is>
          <t>Australian Motor Industries Ltd</t>
        </is>
      </c>
      <c r="H196" s="255" t="n"/>
      <c r="I196" s="255" t="n"/>
      <c r="J196" s="255" t="inlineStr">
        <is>
          <t>Toyota Corona</t>
        </is>
      </c>
      <c r="K196" s="255" t="n"/>
      <c r="L196" s="255" t="inlineStr">
        <is>
          <t>Brian Reed</t>
        </is>
      </c>
      <c r="M196" s="255" t="inlineStr">
        <is>
          <t>AUS</t>
        </is>
      </c>
      <c r="N196" s="695">
        <f>_xlfn.LET(_xlpm.d,_xlfn.XLOOKUP(L196,'[1]Birth Dates'!$A:$A,'[1]Birth Dates'!$B:$B,"",0),IF(_xlpm.d=0,"",_xlpm.d))</f>
        <v/>
      </c>
      <c r="O196" s="255">
        <f>IF(OR(N196="",A196="",NOT(ISNUMBER(N196)),N196&gt;A196),"",DATEDIF(N196,A196,"Y")&amp;" years, "&amp;DATEDIF(N196,A196,"YM")&amp;" months, "&amp;DATEDIF(N196,A196,"MD")&amp;" days")</f>
        <v/>
      </c>
      <c r="P196" s="255" t="inlineStr">
        <is>
          <t>Des Kelly</t>
        </is>
      </c>
      <c r="Q196" s="255" t="inlineStr">
        <is>
          <t>AUS</t>
        </is>
      </c>
      <c r="R196" s="695">
        <f>_xlfn.LET(_xlpm.d,_xlfn.XLOOKUP(P196,'[1]Birth Dates'!$A:$A,'[1]Birth Dates'!$B:$B,"",0),IF(_xlpm.d=0,"",_xlpm.d))</f>
        <v/>
      </c>
      <c r="S196" s="255">
        <f>IF(OR(R196="",A196="",NOT(ISNUMBER(R196)),R196&gt;A196),"",DATEDIF(R196,A196,"Y")&amp;" years, "&amp;DATEDIF(R196,A196,"YM")&amp;" months, "&amp;DATEDIF(R196,A196,"MD")&amp;" days")</f>
        <v/>
      </c>
      <c r="T196" s="255" t="n"/>
      <c r="U196" s="255" t="n"/>
      <c r="V196" s="695">
        <f>_xlfn.LET(_xlpm.d,_xlfn.XLOOKUP(T196,'[1]Birth Dates'!$A:$A,'[1]Birth Dates'!$B:$B,"",0),IF(_xlpm.d=0,"",_xlpm.d))</f>
        <v/>
      </c>
      <c r="W196" s="255">
        <f>IF(OR(V196="",A196="",NOT(ISNUMBER(V196)),V196&gt;A196),"",DATEDIF(V196,A196,"Y")&amp;" years, "&amp;DATEDIF(V196,A196,"YM")&amp;" months, "&amp;DATEDIF(V196,A196,"MD")&amp;" days")</f>
        <v/>
      </c>
      <c r="X196" s="255" t="n"/>
      <c r="Y196" s="255" t="n"/>
      <c r="Z196" s="255" t="n"/>
      <c r="AA196" s="255" t="n"/>
      <c r="AB196" s="255" t="n"/>
      <c r="AC196" s="255" t="n"/>
      <c r="AD196" s="255" t="n"/>
      <c r="AE196" s="579" t="inlineStr"/>
      <c r="AF196" s="418">
        <f>IF(OR(AE196="",AE196="",AE196=0),"",6.172/(AE196*24))</f>
        <v/>
      </c>
      <c r="AG196" s="259" t="n"/>
      <c r="AH196" s="579" t="inlineStr"/>
      <c r="AI196" s="418">
        <f>IF(OR(AH196="",AH196="",AH196=0),"",6.172/(AH196*24))</f>
        <v/>
      </c>
      <c r="AJ196" s="175">
        <f>IF(AND(ISNUMBER(AB196),ISNUMBER(AG196)),AB196-AG196,"")</f>
        <v/>
      </c>
      <c r="AK196" s="255" t="n"/>
      <c r="AL196" s="255" t="n">
        <v>117</v>
      </c>
      <c r="AM196" s="480" t="n">
        <v>0.3006886574074074</v>
      </c>
      <c r="AN196" s="671">
        <f>IF(OR(AL196="",AM196="",AM196=0),"",AL196*6.172/(AM196*24))</f>
        <v/>
      </c>
      <c r="AO196" s="477">
        <f>IF(AND(AL196=AL195,AM196&lt;&gt;"",AM195&lt;&gt;""),AM196-AM195,"")</f>
        <v/>
      </c>
      <c r="AP196" s="255" t="n"/>
      <c r="AQ196" s="579" t="inlineStr"/>
      <c r="AR196" s="418">
        <f>IF(OR(AQ196="",AQ196="",AQ196=0),"",6.172/(AQ196*24))</f>
        <v/>
      </c>
      <c r="AS196" s="436">
        <f>IF(OR(NOT(ISNUMBER(C196)),NOT(ISNUMBER(AB196))),"",IF(AG196&lt;&gt;"",AG196,AB196)-C196)</f>
        <v/>
      </c>
      <c r="AT196" s="260" t="n"/>
      <c r="AU196" s="261">
        <f>IF($B196="","",TEXT($A196,"yyyymmdd")&amp;"_P"&amp;$C196&amp;"_C"&amp;$F196&amp;"_"&amp;TRIM(RIGHT(SUBSTITUTE(TRIM(SUBSTITUTE($L196,CHAR(160)," "))," ",REPT(" ",60)),60))&amp;IF($P196="","","-"&amp;TRIM(RIGHT(SUBSTITUTE(TRIM(SUBSTITUTE($P196,CHAR(160)," "))," ",REPT(" ",60)),60)))&amp;IF($T196="","","-"&amp;TRIM(RIGHT(SUBSTITUTE(TRIM(SUBSTITUTE($T196,CHAR(160)," "))," ",REPT(" ",60)),60)))&amp;".jpg")</f>
        <v/>
      </c>
    </row>
    <row r="197" ht="42" customHeight="1">
      <c r="A197" s="252" t="n">
        <v>24382</v>
      </c>
      <c r="B197" s="255" t="inlineStr">
        <is>
          <t>Gallaher 500 2 October, 1966</t>
        </is>
      </c>
      <c r="C197" s="255" t="n">
        <v>21</v>
      </c>
      <c r="D197" s="255" t="inlineStr">
        <is>
          <t>B</t>
        </is>
      </c>
      <c r="E197" s="255" t="n">
        <v>5</v>
      </c>
      <c r="F197" s="255" t="n">
        <v>29</v>
      </c>
      <c r="G197" s="255" t="inlineStr">
        <is>
          <t>Canopus Motors Pty Ltd</t>
        </is>
      </c>
      <c r="H197" s="255" t="n"/>
      <c r="I197" s="255" t="n"/>
      <c r="J197" s="255" t="inlineStr">
        <is>
          <t>Isuzu Bellett 1500</t>
        </is>
      </c>
      <c r="K197" s="255" t="n"/>
      <c r="L197" s="255" t="inlineStr">
        <is>
          <t>George Reynolds</t>
        </is>
      </c>
      <c r="M197" s="255" t="inlineStr">
        <is>
          <t>AUS</t>
        </is>
      </c>
      <c r="N197" s="695">
        <f>_xlfn.LET(_xlpm.d,_xlfn.XLOOKUP(L197,'[1]Birth Dates'!$A:$A,'[1]Birth Dates'!$B:$B,"",0),IF(_xlpm.d=0,"",_xlpm.d))</f>
        <v/>
      </c>
      <c r="O197" s="255">
        <f>IF(OR(N197="",A197="",NOT(ISNUMBER(N197)),N197&gt;A197),"",DATEDIF(N197,A197,"Y")&amp;" years, "&amp;DATEDIF(N197,A197,"YM")&amp;" months, "&amp;DATEDIF(N197,A197,"MD")&amp;" days")</f>
        <v/>
      </c>
      <c r="P197" s="255" t="inlineStr">
        <is>
          <t>Barry Ferguson</t>
        </is>
      </c>
      <c r="Q197" s="255" t="inlineStr">
        <is>
          <t>AUS</t>
        </is>
      </c>
      <c r="R197" s="695">
        <f>_xlfn.LET(_xlpm.d,_xlfn.XLOOKUP(P197,'[1]Birth Dates'!$A:$A,'[1]Birth Dates'!$B:$B,"",0),IF(_xlpm.d=0,"",_xlpm.d))</f>
        <v/>
      </c>
      <c r="S197" s="255">
        <f>IF(OR(R197="",A197="",NOT(ISNUMBER(R197)),R197&gt;A197),"",DATEDIF(R197,A197,"Y")&amp;" years, "&amp;DATEDIF(R197,A197,"YM")&amp;" months, "&amp;DATEDIF(R197,A197,"MD")&amp;" days")</f>
        <v/>
      </c>
      <c r="T197" s="255" t="n"/>
      <c r="U197" s="255" t="n"/>
      <c r="V197" s="695">
        <f>_xlfn.LET(_xlpm.d,_xlfn.XLOOKUP(T197,'[1]Birth Dates'!$A:$A,'[1]Birth Dates'!$B:$B,"",0),IF(_xlpm.d=0,"",_xlpm.d))</f>
        <v/>
      </c>
      <c r="W197" s="255">
        <f>IF(OR(V197="",A197="",NOT(ISNUMBER(V197)),V197&gt;A197),"",DATEDIF(V197,A197,"Y")&amp;" years, "&amp;DATEDIF(V197,A197,"YM")&amp;" months, "&amp;DATEDIF(V197,A197,"MD")&amp;" days")</f>
        <v/>
      </c>
      <c r="X197" s="255" t="n"/>
      <c r="Y197" s="255" t="n"/>
      <c r="Z197" s="255" t="n"/>
      <c r="AA197" s="255" t="n"/>
      <c r="AB197" s="255" t="n"/>
      <c r="AC197" s="255" t="n"/>
      <c r="AD197" s="255" t="n"/>
      <c r="AE197" s="579" t="inlineStr"/>
      <c r="AF197" s="418">
        <f>IF(OR(AE197="",AE197="",AE197=0),"",6.172/(AE197*24))</f>
        <v/>
      </c>
      <c r="AG197" s="259" t="n"/>
      <c r="AH197" s="579" t="inlineStr"/>
      <c r="AI197" s="418">
        <f>IF(OR(AH197="",AH197="",AH197=0),"",6.172/(AH197*24))</f>
        <v/>
      </c>
      <c r="AJ197" s="175">
        <f>IF(AND(ISNUMBER(AB197),ISNUMBER(AG197)),AB197-AG197,"")</f>
        <v/>
      </c>
      <c r="AK197" s="255" t="n"/>
      <c r="AL197" s="255" t="n">
        <v>117</v>
      </c>
      <c r="AM197" s="480" t="n">
        <v>0.3011678240740741</v>
      </c>
      <c r="AN197" s="671">
        <f>IF(OR(AL197="",AM197="",AM197=0),"",AL197*6.172/(AM197*24))</f>
        <v/>
      </c>
      <c r="AO197" s="477">
        <f>IF(AND(AL197=AL196,AM197&lt;&gt;"",AM196&lt;&gt;""),AM197-AM196,"")</f>
        <v/>
      </c>
      <c r="AP197" s="255" t="n"/>
      <c r="AQ197" s="579" t="inlineStr"/>
      <c r="AR197" s="418">
        <f>IF(OR(AQ197="",AQ197="",AQ197=0),"",6.172/(AQ197*24))</f>
        <v/>
      </c>
      <c r="AS197" s="436">
        <f>IF(OR(NOT(ISNUMBER(C197)),NOT(ISNUMBER(AB197))),"",IF(AG197&lt;&gt;"",AG197,AB197)-C197)</f>
        <v/>
      </c>
      <c r="AT197" s="260" t="n"/>
      <c r="AU197" s="261">
        <f>IF($B197="","",TEXT($A197,"yyyymmdd")&amp;"_P"&amp;$C197&amp;"_C"&amp;$F197&amp;"_"&amp;TRIM(RIGHT(SUBSTITUTE(TRIM(SUBSTITUTE($L197,CHAR(160)," "))," ",REPT(" ",60)),60))&amp;IF($P197="","","-"&amp;TRIM(RIGHT(SUBSTITUTE(TRIM(SUBSTITUTE($P197,CHAR(160)," "))," ",REPT(" ",60)),60)))&amp;IF($T197="","","-"&amp;TRIM(RIGHT(SUBSTITUTE(TRIM(SUBSTITUTE($T197,CHAR(160)," "))," ",REPT(" ",60)),60)))&amp;".jpg")</f>
        <v/>
      </c>
    </row>
    <row r="198" ht="28" customHeight="1">
      <c r="A198" s="252" t="n">
        <v>24382</v>
      </c>
      <c r="B198" s="255" t="inlineStr">
        <is>
          <t>Gallaher 500 2 October, 1966</t>
        </is>
      </c>
      <c r="C198" s="255" t="n">
        <v>22</v>
      </c>
      <c r="D198" s="255" t="inlineStr">
        <is>
          <t>A</t>
        </is>
      </c>
      <c r="E198" s="255" t="n">
        <v>1</v>
      </c>
      <c r="F198" s="255" t="n">
        <v>54</v>
      </c>
      <c r="G198" s="255" t="inlineStr">
        <is>
          <t>Nissan Motor Company (Aust) Pty Ltd</t>
        </is>
      </c>
      <c r="H198" s="255" t="n"/>
      <c r="I198" s="255" t="n"/>
      <c r="J198" s="255" t="inlineStr">
        <is>
          <t>Datsun 1300</t>
        </is>
      </c>
      <c r="K198" s="255" t="inlineStr">
        <is>
          <t>Datsun 1.3</t>
        </is>
      </c>
      <c r="L198" s="255" t="inlineStr">
        <is>
          <t>Moto Kitano</t>
        </is>
      </c>
      <c r="M198" s="255" t="inlineStr">
        <is>
          <t>JPN</t>
        </is>
      </c>
      <c r="N198" s="695">
        <f>_xlfn.LET(_xlpm.d,_xlfn.XLOOKUP(L198,'[1]Birth Dates'!$A:$A,'[1]Birth Dates'!$B:$B,"",0),IF(_xlpm.d=0,"",_xlpm.d))</f>
        <v/>
      </c>
      <c r="O198" s="255">
        <f>IF(OR(N198="",A198="",NOT(ISNUMBER(N198)),N198&gt;A198),"",DATEDIF(N198,A198,"Y")&amp;" years, "&amp;DATEDIF(N198,A198,"YM")&amp;" months, "&amp;DATEDIF(N198,A198,"MD")&amp;" days")</f>
        <v/>
      </c>
      <c r="P198" s="255" t="inlineStr">
        <is>
          <t>Kunimitsu Takahashi</t>
        </is>
      </c>
      <c r="Q198" s="255" t="inlineStr">
        <is>
          <t>JPN</t>
        </is>
      </c>
      <c r="R198" s="695">
        <f>_xlfn.LET(_xlpm.d,_xlfn.XLOOKUP(P198,'[1]Birth Dates'!$A:$A,'[1]Birth Dates'!$B:$B,"",0),IF(_xlpm.d=0,"",_xlpm.d))</f>
        <v/>
      </c>
      <c r="S198" s="255">
        <f>IF(OR(R198="",A198="",NOT(ISNUMBER(R198)),R198&gt;A198),"",DATEDIF(R198,A198,"Y")&amp;" years, "&amp;DATEDIF(R198,A198,"YM")&amp;" months, "&amp;DATEDIF(R198,A198,"MD")&amp;" days")</f>
        <v/>
      </c>
      <c r="T198" s="255" t="n"/>
      <c r="U198" s="255" t="n"/>
      <c r="V198" s="695">
        <f>_xlfn.LET(_xlpm.d,_xlfn.XLOOKUP(T198,'[1]Birth Dates'!$A:$A,'[1]Birth Dates'!$B:$B,"",0),IF(_xlpm.d=0,"",_xlpm.d))</f>
        <v/>
      </c>
      <c r="W198" s="255">
        <f>IF(OR(V198="",A198="",NOT(ISNUMBER(V198)),V198&gt;A198),"",DATEDIF(V198,A198,"Y")&amp;" years, "&amp;DATEDIF(V198,A198,"YM")&amp;" months, "&amp;DATEDIF(V198,A198,"MD")&amp;" days")</f>
        <v/>
      </c>
      <c r="X198" s="255" t="n"/>
      <c r="Y198" s="255" t="n"/>
      <c r="Z198" s="255" t="n"/>
      <c r="AA198" s="255" t="n"/>
      <c r="AB198" s="255" t="n"/>
      <c r="AC198" s="255" t="n"/>
      <c r="AD198" s="255" t="n"/>
      <c r="AE198" s="579" t="inlineStr"/>
      <c r="AF198" s="418">
        <f>IF(OR(AE198="",AE198="",AE198=0),"",6.172/(AE198*24))</f>
        <v/>
      </c>
      <c r="AG198" s="259" t="n"/>
      <c r="AH198" s="579" t="inlineStr"/>
      <c r="AI198" s="418">
        <f>IF(OR(AH198="",AH198="",AH198=0),"",6.172/(AH198*24))</f>
        <v/>
      </c>
      <c r="AJ198" s="175">
        <f>IF(AND(ISNUMBER(AB198),ISNUMBER(AG198)),AB198-AG198,"")</f>
        <v/>
      </c>
      <c r="AK198" s="255" t="n"/>
      <c r="AL198" s="255" t="n">
        <v>117</v>
      </c>
      <c r="AM198" s="480" t="n">
        <v>0.3015925925925926</v>
      </c>
      <c r="AN198" s="671">
        <f>IF(OR(AL198="",AM198="",AM198=0),"",AL198*6.172/(AM198*24))</f>
        <v/>
      </c>
      <c r="AO198" s="477">
        <f>IF(AND(AL198=AL197,AM198&lt;&gt;"",AM197&lt;&gt;""),AM198-AM197,"")</f>
        <v/>
      </c>
      <c r="AP198" s="255" t="n"/>
      <c r="AQ198" s="579" t="inlineStr"/>
      <c r="AR198" s="418">
        <f>IF(OR(AQ198="",AQ198="",AQ198=0),"",6.172/(AQ198*24))</f>
        <v/>
      </c>
      <c r="AS198" s="436">
        <f>IF(OR(NOT(ISNUMBER(C198)),NOT(ISNUMBER(AB198))),"",IF(AG198&lt;&gt;"",AG198,AB198)-C198)</f>
        <v/>
      </c>
      <c r="AT198" s="260" t="n"/>
      <c r="AU198" s="261">
        <f>IF($B198="","",TEXT($A198,"yyyymmdd")&amp;"_P"&amp;$C198&amp;"_C"&amp;$F198&amp;"_"&amp;TRIM(RIGHT(SUBSTITUTE(TRIM(SUBSTITUTE($L198,CHAR(160)," "))," ",REPT(" ",60)),60))&amp;IF($P198="","","-"&amp;TRIM(RIGHT(SUBSTITUTE(TRIM(SUBSTITUTE($P198,CHAR(160)," "))," ",REPT(" ",60)),60)))&amp;IF($T198="","","-"&amp;TRIM(RIGHT(SUBSTITUTE(TRIM(SUBSTITUTE($T198,CHAR(160)," "))," ",REPT(" ",60)),60)))&amp;".jpg")</f>
        <v/>
      </c>
    </row>
    <row r="199" ht="42" customHeight="1">
      <c r="A199" s="252" t="n">
        <v>24382</v>
      </c>
      <c r="B199" s="255" t="inlineStr">
        <is>
          <t>Gallaher 500 2 October, 1966</t>
        </is>
      </c>
      <c r="C199" s="255" t="n">
        <v>23</v>
      </c>
      <c r="D199" s="255" t="inlineStr">
        <is>
          <t>A</t>
        </is>
      </c>
      <c r="E199" s="255" t="n">
        <v>2</v>
      </c>
      <c r="F199" s="255" t="n">
        <v>49</v>
      </c>
      <c r="G199" s="255" t="inlineStr">
        <is>
          <t>Nissan Motor Company (Aust) Pty Ltd</t>
        </is>
      </c>
      <c r="H199" s="255" t="n"/>
      <c r="I199" s="255" t="n"/>
      <c r="J199" s="255" t="inlineStr">
        <is>
          <t>Datsun 1300</t>
        </is>
      </c>
      <c r="K199" s="255" t="n"/>
      <c r="L199" s="255" t="inlineStr">
        <is>
          <t>John Roxburgh</t>
        </is>
      </c>
      <c r="M199" s="255" t="inlineStr">
        <is>
          <t>AUS</t>
        </is>
      </c>
      <c r="N199" s="695">
        <f>_xlfn.LET(_xlpm.d,_xlfn.XLOOKUP(L199,'[1]Birth Dates'!$A:$A,'[1]Birth Dates'!$B:$B,"",0),IF(_xlpm.d=0,"",_xlpm.d))</f>
        <v/>
      </c>
      <c r="O199" s="255">
        <f>IF(OR(N199="",A199="",NOT(ISNUMBER(N199)),N199&gt;A199),"",DATEDIF(N199,A199,"Y")&amp;" years, "&amp;DATEDIF(N199,A199,"YM")&amp;" months, "&amp;DATEDIF(N199,A199,"MD")&amp;" days")</f>
        <v/>
      </c>
      <c r="P199" s="255" t="inlineStr">
        <is>
          <t>Doug Whiteford</t>
        </is>
      </c>
      <c r="Q199" s="255" t="inlineStr">
        <is>
          <t>AUS</t>
        </is>
      </c>
      <c r="R199" s="695">
        <f>_xlfn.LET(_xlpm.d,_xlfn.XLOOKUP(P199,'[1]Birth Dates'!$A:$A,'[1]Birth Dates'!$B:$B,"",0),IF(_xlpm.d=0,"",_xlpm.d))</f>
        <v/>
      </c>
      <c r="S199" s="255">
        <f>IF(OR(R199="",A199="",NOT(ISNUMBER(R199)),R199&gt;A199),"",DATEDIF(R199,A199,"Y")&amp;" years, "&amp;DATEDIF(R199,A199,"YM")&amp;" months, "&amp;DATEDIF(R199,A199,"MD")&amp;" days")</f>
        <v/>
      </c>
      <c r="T199" s="255" t="n"/>
      <c r="U199" s="255" t="n"/>
      <c r="V199" s="695">
        <f>_xlfn.LET(_xlpm.d,_xlfn.XLOOKUP(T199,'[1]Birth Dates'!$A:$A,'[1]Birth Dates'!$B:$B,"",0),IF(_xlpm.d=0,"",_xlpm.d))</f>
        <v/>
      </c>
      <c r="W199" s="255">
        <f>IF(OR(V199="",A199="",NOT(ISNUMBER(V199)),V199&gt;A199),"",DATEDIF(V199,A199,"Y")&amp;" years, "&amp;DATEDIF(V199,A199,"YM")&amp;" months, "&amp;DATEDIF(V199,A199,"MD")&amp;" days")</f>
        <v/>
      </c>
      <c r="X199" s="255" t="n"/>
      <c r="Y199" s="255" t="n"/>
      <c r="Z199" s="255" t="n"/>
      <c r="AA199" s="255" t="n"/>
      <c r="AB199" s="255" t="n"/>
      <c r="AC199" s="255" t="n"/>
      <c r="AD199" s="255" t="n"/>
      <c r="AE199" s="579" t="inlineStr"/>
      <c r="AF199" s="418">
        <f>IF(OR(AE199="",AE199="",AE199=0),"",6.172/(AE199*24))</f>
        <v/>
      </c>
      <c r="AG199" s="259" t="n"/>
      <c r="AH199" s="579" t="inlineStr"/>
      <c r="AI199" s="418">
        <f>IF(OR(AH199="",AH199="",AH199=0),"",6.172/(AH199*24))</f>
        <v/>
      </c>
      <c r="AJ199" s="175">
        <f>IF(AND(ISNUMBER(AB199),ISNUMBER(AG199)),AB199-AG199,"")</f>
        <v/>
      </c>
      <c r="AK199" s="255" t="n"/>
      <c r="AL199" s="255" t="n">
        <v>116</v>
      </c>
      <c r="AM199" s="480" t="n">
        <v>0.3001655092592593</v>
      </c>
      <c r="AN199" s="671">
        <f>IF(OR(AL199="",AM199="",AM199=0),"",AL199*6.172/(AM199*24))</f>
        <v/>
      </c>
      <c r="AO199" s="477">
        <f>IF(AND(AL199=AL198,AM199&lt;&gt;"",AM198&lt;&gt;""),AM199-AM198,"")</f>
        <v/>
      </c>
      <c r="AP199" s="255" t="n"/>
      <c r="AQ199" s="579" t="inlineStr"/>
      <c r="AR199" s="418">
        <f>IF(OR(AQ199="",AQ199="",AQ199=0),"",6.172/(AQ199*24))</f>
        <v/>
      </c>
      <c r="AS199" s="436">
        <f>IF(OR(NOT(ISNUMBER(C199)),NOT(ISNUMBER(AB199))),"",IF(AG199&lt;&gt;"",AG199,AB199)-C199)</f>
        <v/>
      </c>
      <c r="AT199" s="260" t="n"/>
      <c r="AU199" s="261">
        <f>IF($B199="","",TEXT($A199,"yyyymmdd")&amp;"_P"&amp;$C199&amp;"_C"&amp;$F199&amp;"_"&amp;TRIM(RIGHT(SUBSTITUTE(TRIM(SUBSTITUTE($L199,CHAR(160)," "))," ",REPT(" ",60)),60))&amp;IF($P199="","","-"&amp;TRIM(RIGHT(SUBSTITUTE(TRIM(SUBSTITUTE($P199,CHAR(160)," "))," ",REPT(" ",60)),60)))&amp;IF($T199="","","-"&amp;TRIM(RIGHT(SUBSTITUTE(TRIM(SUBSTITUTE($T199,CHAR(160)," "))," ",REPT(" ",60)),60)))&amp;".jpg")</f>
        <v/>
      </c>
    </row>
    <row r="200" ht="28" customHeight="1">
      <c r="A200" s="252" t="n">
        <v>24382</v>
      </c>
      <c r="B200" s="255" t="inlineStr">
        <is>
          <t>Gallaher 500 2 October, 1966</t>
        </is>
      </c>
      <c r="C200" s="255" t="n">
        <v>24</v>
      </c>
      <c r="D200" s="255" t="inlineStr">
        <is>
          <t>A</t>
        </is>
      </c>
      <c r="E200" s="255" t="n">
        <v>3</v>
      </c>
      <c r="F200" s="255" t="n">
        <v>53</v>
      </c>
      <c r="G200" s="255" t="inlineStr">
        <is>
          <t>Peakhurst Tyre Service Pty Ltd</t>
        </is>
      </c>
      <c r="H200" s="255" t="n"/>
      <c r="I200" s="255" t="n"/>
      <c r="J200" s="255" t="inlineStr">
        <is>
          <t>Ford Cortina Mk.I 220</t>
        </is>
      </c>
      <c r="K200" s="255" t="n"/>
      <c r="L200" s="255" t="inlineStr">
        <is>
          <t>Brian Lawler</t>
        </is>
      </c>
      <c r="M200" s="255" t="inlineStr">
        <is>
          <t>AUS</t>
        </is>
      </c>
      <c r="N200" s="695">
        <f>_xlfn.LET(_xlpm.d,_xlfn.XLOOKUP(L200,'[1]Birth Dates'!$A:$A,'[1]Birth Dates'!$B:$B,"",0),IF(_xlpm.d=0,"",_xlpm.d))</f>
        <v/>
      </c>
      <c r="O200" s="255">
        <f>IF(OR(N200="",A200="",NOT(ISNUMBER(N200)),N200&gt;A200),"",DATEDIF(N200,A200,"Y")&amp;" years, "&amp;DATEDIF(N200,A200,"YM")&amp;" months, "&amp;DATEDIF(N200,A200,"MD")&amp;" days")</f>
        <v/>
      </c>
      <c r="P200" s="255" t="inlineStr">
        <is>
          <t>Harry Gapps</t>
        </is>
      </c>
      <c r="Q200" s="255" t="inlineStr">
        <is>
          <t>AUS</t>
        </is>
      </c>
      <c r="R200" s="695">
        <f>_xlfn.LET(_xlpm.d,_xlfn.XLOOKUP(P200,'[1]Birth Dates'!$A:$A,'[1]Birth Dates'!$B:$B,"",0),IF(_xlpm.d=0,"",_xlpm.d))</f>
        <v/>
      </c>
      <c r="S200" s="255">
        <f>IF(OR(R200="",A200="",NOT(ISNUMBER(R200)),R200&gt;A200),"",DATEDIF(R200,A200,"Y")&amp;" years, "&amp;DATEDIF(R200,A200,"YM")&amp;" months, "&amp;DATEDIF(R200,A200,"MD")&amp;" days")</f>
        <v/>
      </c>
      <c r="T200" s="255" t="n"/>
      <c r="U200" s="255" t="n"/>
      <c r="V200" s="695">
        <f>_xlfn.LET(_xlpm.d,_xlfn.XLOOKUP(T200,'[1]Birth Dates'!$A:$A,'[1]Birth Dates'!$B:$B,"",0),IF(_xlpm.d=0,"",_xlpm.d))</f>
        <v/>
      </c>
      <c r="W200" s="255">
        <f>IF(OR(V200="",A200="",NOT(ISNUMBER(V200)),V200&gt;A200),"",DATEDIF(V200,A200,"Y")&amp;" years, "&amp;DATEDIF(V200,A200,"YM")&amp;" months, "&amp;DATEDIF(V200,A200,"MD")&amp;" days")</f>
        <v/>
      </c>
      <c r="X200" s="255" t="n"/>
      <c r="Y200" s="255" t="n"/>
      <c r="Z200" s="255" t="n"/>
      <c r="AA200" s="255" t="n"/>
      <c r="AB200" s="255" t="n"/>
      <c r="AC200" s="255" t="n"/>
      <c r="AD200" s="255" t="n"/>
      <c r="AE200" s="579" t="inlineStr"/>
      <c r="AF200" s="418">
        <f>IF(OR(AE200="",AE200="",AE200=0),"",6.172/(AE200*24))</f>
        <v/>
      </c>
      <c r="AG200" s="259" t="n"/>
      <c r="AH200" s="579" t="inlineStr"/>
      <c r="AI200" s="418">
        <f>IF(OR(AH200="",AH200="",AH200=0),"",6.172/(AH200*24))</f>
        <v/>
      </c>
      <c r="AJ200" s="175">
        <f>IF(AND(ISNUMBER(AB200),ISNUMBER(AG200)),AB200-AG200,"")</f>
        <v/>
      </c>
      <c r="AK200" s="255" t="n"/>
      <c r="AL200" s="255" t="n">
        <v>116</v>
      </c>
      <c r="AM200" s="480" t="n">
        <v>0.301380787037037</v>
      </c>
      <c r="AN200" s="671">
        <f>IF(OR(AL200="",AM200="",AM200=0),"",AL200*6.172/(AM200*24))</f>
        <v/>
      </c>
      <c r="AO200" s="477">
        <f>IF(AND(AL200=AL199,AM200&lt;&gt;"",AM199&lt;&gt;""),AM200-AM199,"")</f>
        <v/>
      </c>
      <c r="AP200" s="255" t="n"/>
      <c r="AQ200" s="579" t="inlineStr"/>
      <c r="AR200" s="418">
        <f>IF(OR(AQ200="",AQ200="",AQ200=0),"",6.172/(AQ200*24))</f>
        <v/>
      </c>
      <c r="AS200" s="436">
        <f>IF(OR(NOT(ISNUMBER(C200)),NOT(ISNUMBER(AB200))),"",IF(AG200&lt;&gt;"",AG200,AB200)-C200)</f>
        <v/>
      </c>
      <c r="AT200" s="260" t="n"/>
      <c r="AU200" s="261">
        <f>IF($B200="","",TEXT($A200,"yyyymmdd")&amp;"_P"&amp;$C200&amp;"_C"&amp;$F200&amp;"_"&amp;TRIM(RIGHT(SUBSTITUTE(TRIM(SUBSTITUTE($L200,CHAR(160)," "))," ",REPT(" ",60)),60))&amp;IF($P200="","","-"&amp;TRIM(RIGHT(SUBSTITUTE(TRIM(SUBSTITUTE($P200,CHAR(160)," "))," ",REPT(" ",60)),60)))&amp;IF($T200="","","-"&amp;TRIM(RIGHT(SUBSTITUTE(TRIM(SUBSTITUTE($T200,CHAR(160)," "))," ",REPT(" ",60)),60)))&amp;".jpg")</f>
        <v/>
      </c>
    </row>
    <row r="201" ht="42" customHeight="1">
      <c r="A201" s="252" t="n">
        <v>24382</v>
      </c>
      <c r="B201" s="255" t="inlineStr">
        <is>
          <t>Gallaher 500 2 October, 1966</t>
        </is>
      </c>
      <c r="C201" s="255" t="n">
        <v>25</v>
      </c>
      <c r="D201" s="255" t="inlineStr">
        <is>
          <t>B</t>
        </is>
      </c>
      <c r="E201" s="255" t="n">
        <v>6</v>
      </c>
      <c r="F201" s="255" t="n">
        <v>45</v>
      </c>
      <c r="G201" s="255" t="inlineStr">
        <is>
          <t>Motor Racing Components</t>
        </is>
      </c>
      <c r="H201" s="255" t="n"/>
      <c r="I201" s="255" t="n"/>
      <c r="J201" s="255" t="inlineStr">
        <is>
          <t>Hillman Minx Series 6</t>
        </is>
      </c>
      <c r="K201" s="255" t="n"/>
      <c r="L201" s="255" t="inlineStr">
        <is>
          <t>Lionel Ayers</t>
        </is>
      </c>
      <c r="M201" s="255" t="inlineStr">
        <is>
          <t>AUS</t>
        </is>
      </c>
      <c r="N201" s="695">
        <f>_xlfn.LET(_xlpm.d,_xlfn.XLOOKUP(L201,'[1]Birth Dates'!$A:$A,'[1]Birth Dates'!$B:$B,"",0),IF(_xlpm.d=0,"",_xlpm.d))</f>
        <v/>
      </c>
      <c r="O201" s="255">
        <f>IF(OR(N201="",A201="",NOT(ISNUMBER(N201)),N201&gt;A201),"",DATEDIF(N201,A201,"Y")&amp;" years, "&amp;DATEDIF(N201,A201,"YM")&amp;" months, "&amp;DATEDIF(N201,A201,"MD")&amp;" days")</f>
        <v/>
      </c>
      <c r="P201" s="255" t="inlineStr">
        <is>
          <t>Max Volkers</t>
        </is>
      </c>
      <c r="Q201" s="255" t="inlineStr">
        <is>
          <t>AUS</t>
        </is>
      </c>
      <c r="R201" s="695">
        <f>_xlfn.LET(_xlpm.d,_xlfn.XLOOKUP(P201,'[1]Birth Dates'!$A:$A,'[1]Birth Dates'!$B:$B,"",0),IF(_xlpm.d=0,"",_xlpm.d))</f>
        <v/>
      </c>
      <c r="S201" s="255">
        <f>IF(OR(R201="",A201="",NOT(ISNUMBER(R201)),R201&gt;A201),"",DATEDIF(R201,A201,"Y")&amp;" years, "&amp;DATEDIF(R201,A201,"YM")&amp;" months, "&amp;DATEDIF(R201,A201,"MD")&amp;" days")</f>
        <v/>
      </c>
      <c r="T201" s="255" t="n"/>
      <c r="U201" s="255" t="n"/>
      <c r="V201" s="695">
        <f>_xlfn.LET(_xlpm.d,_xlfn.XLOOKUP(T201,'[1]Birth Dates'!$A:$A,'[1]Birth Dates'!$B:$B,"",0),IF(_xlpm.d=0,"",_xlpm.d))</f>
        <v/>
      </c>
      <c r="W201" s="255">
        <f>IF(OR(V201="",A201="",NOT(ISNUMBER(V201)),V201&gt;A201),"",DATEDIF(V201,A201,"Y")&amp;" years, "&amp;DATEDIF(V201,A201,"YM")&amp;" months, "&amp;DATEDIF(V201,A201,"MD")&amp;" days")</f>
        <v/>
      </c>
      <c r="X201" s="255" t="n"/>
      <c r="Y201" s="255" t="n"/>
      <c r="Z201" s="255" t="n"/>
      <c r="AA201" s="255" t="n"/>
      <c r="AB201" s="255" t="n"/>
      <c r="AC201" s="255" t="n"/>
      <c r="AD201" s="255" t="n"/>
      <c r="AE201" s="579" t="inlineStr"/>
      <c r="AF201" s="418">
        <f>IF(OR(AE201="",AE201="",AE201=0),"",6.172/(AE201*24))</f>
        <v/>
      </c>
      <c r="AG201" s="259" t="n"/>
      <c r="AH201" s="579" t="inlineStr"/>
      <c r="AI201" s="418">
        <f>IF(OR(AH201="",AH201="",AH201=0),"",6.172/(AH201*24))</f>
        <v/>
      </c>
      <c r="AJ201" s="175">
        <f>IF(AND(ISNUMBER(AB201),ISNUMBER(AG201)),AB201-AG201,"")</f>
        <v/>
      </c>
      <c r="AK201" s="255" t="n"/>
      <c r="AL201" s="255" t="n">
        <v>116</v>
      </c>
      <c r="AM201" s="480" t="n">
        <v>0.3016111111111111</v>
      </c>
      <c r="AN201" s="671">
        <f>IF(OR(AL201="",AM201="",AM201=0),"",AL201*6.172/(AM201*24))</f>
        <v/>
      </c>
      <c r="AO201" s="477">
        <f>IF(AND(AL201=AL200,AM201&lt;&gt;"",AM200&lt;&gt;""),AM201-AM200,"")</f>
        <v/>
      </c>
      <c r="AP201" s="255" t="n"/>
      <c r="AQ201" s="579" t="inlineStr"/>
      <c r="AR201" s="418">
        <f>IF(OR(AQ201="",AQ201="",AQ201=0),"",6.172/(AQ201*24))</f>
        <v/>
      </c>
      <c r="AS201" s="436">
        <f>IF(OR(NOT(ISNUMBER(C201)),NOT(ISNUMBER(AB201))),"",IF(AG201&lt;&gt;"",AG201,AB201)-C201)</f>
        <v/>
      </c>
      <c r="AT201" s="260" t="n"/>
      <c r="AU201" s="261">
        <f>IF($B201="","",TEXT($A201,"yyyymmdd")&amp;"_P"&amp;$C201&amp;"_C"&amp;$F201&amp;"_"&amp;TRIM(RIGHT(SUBSTITUTE(TRIM(SUBSTITUTE($L201,CHAR(160)," "))," ",REPT(" ",60)),60))&amp;IF($P201="","","-"&amp;TRIM(RIGHT(SUBSTITUTE(TRIM(SUBSTITUTE($P201,CHAR(160)," "))," ",REPT(" ",60)),60)))&amp;IF($T201="","","-"&amp;TRIM(RIGHT(SUBSTITUTE(TRIM(SUBSTITUTE($T201,CHAR(160)," "))," ",REPT(" ",60)),60)))&amp;".jpg")</f>
        <v/>
      </c>
    </row>
    <row r="202" ht="28" customHeight="1">
      <c r="A202" s="252" t="n">
        <v>24382</v>
      </c>
      <c r="B202" s="255" t="inlineStr">
        <is>
          <t>Gallaher 500 2 October, 1966</t>
        </is>
      </c>
      <c r="C202" s="255" t="n">
        <v>26</v>
      </c>
      <c r="D202" s="255" t="inlineStr">
        <is>
          <t>A</t>
        </is>
      </c>
      <c r="E202" s="255" t="n">
        <v>4</v>
      </c>
      <c r="F202" s="255" t="n">
        <v>51</v>
      </c>
      <c r="G202" s="255" t="inlineStr">
        <is>
          <t>Nissan Motor Company (Aust) Pty Ltd</t>
        </is>
      </c>
      <c r="H202" s="255" t="n"/>
      <c r="I202" s="255" t="n"/>
      <c r="J202" s="255" t="inlineStr">
        <is>
          <t>Datsun 1300</t>
        </is>
      </c>
      <c r="K202" s="255" t="n"/>
      <c r="L202" s="255" t="inlineStr">
        <is>
          <t>John Colwell</t>
        </is>
      </c>
      <c r="M202" s="255" t="inlineStr">
        <is>
          <t>AUS</t>
        </is>
      </c>
      <c r="N202" s="695">
        <f>_xlfn.LET(_xlpm.d,_xlfn.XLOOKUP(L202,'[1]Birth Dates'!$A:$A,'[1]Birth Dates'!$B:$B,"",0),IF(_xlpm.d=0,"",_xlpm.d))</f>
        <v/>
      </c>
      <c r="O202" s="255">
        <f>IF(OR(N202="",A202="",NOT(ISNUMBER(N202)),N202&gt;A202),"",DATEDIF(N202,A202,"Y")&amp;" years, "&amp;DATEDIF(N202,A202,"YM")&amp;" months, "&amp;DATEDIF(N202,A202,"MD")&amp;" days")</f>
        <v/>
      </c>
      <c r="P202" s="255" t="inlineStr">
        <is>
          <t>Fred Sutherland</t>
        </is>
      </c>
      <c r="Q202" s="255" t="inlineStr">
        <is>
          <t>AUS</t>
        </is>
      </c>
      <c r="R202" s="695">
        <f>_xlfn.LET(_xlpm.d,_xlfn.XLOOKUP(P202,'[1]Birth Dates'!$A:$A,'[1]Birth Dates'!$B:$B,"",0),IF(_xlpm.d=0,"",_xlpm.d))</f>
        <v/>
      </c>
      <c r="S202" s="255">
        <f>IF(OR(R202="",A202="",NOT(ISNUMBER(R202)),R202&gt;A202),"",DATEDIF(R202,A202,"Y")&amp;" years, "&amp;DATEDIF(R202,A202,"YM")&amp;" months, "&amp;DATEDIF(R202,A202,"MD")&amp;" days")</f>
        <v/>
      </c>
      <c r="T202" s="255" t="n"/>
      <c r="U202" s="255" t="n"/>
      <c r="V202" s="695">
        <f>_xlfn.LET(_xlpm.d,_xlfn.XLOOKUP(T202,'[1]Birth Dates'!$A:$A,'[1]Birth Dates'!$B:$B,"",0),IF(_xlpm.d=0,"",_xlpm.d))</f>
        <v/>
      </c>
      <c r="W202" s="255">
        <f>IF(OR(V202="",A202="",NOT(ISNUMBER(V202)),V202&gt;A202),"",DATEDIF(V202,A202,"Y")&amp;" years, "&amp;DATEDIF(V202,A202,"YM")&amp;" months, "&amp;DATEDIF(V202,A202,"MD")&amp;" days")</f>
        <v/>
      </c>
      <c r="X202" s="255" t="n"/>
      <c r="Y202" s="255" t="n"/>
      <c r="Z202" s="255" t="n"/>
      <c r="AA202" s="255" t="n"/>
      <c r="AB202" s="255" t="n"/>
      <c r="AC202" s="255" t="n"/>
      <c r="AD202" s="255" t="n"/>
      <c r="AE202" s="579" t="inlineStr"/>
      <c r="AF202" s="418">
        <f>IF(OR(AE202="",AE202="",AE202=0),"",6.172/(AE202*24))</f>
        <v/>
      </c>
      <c r="AG202" s="259" t="n"/>
      <c r="AH202" s="579" t="inlineStr"/>
      <c r="AI202" s="418">
        <f>IF(OR(AH202="",AH202="",AH202=0),"",6.172/(AH202*24))</f>
        <v/>
      </c>
      <c r="AJ202" s="175">
        <f>IF(AND(ISNUMBER(AB202),ISNUMBER(AG202)),AB202-AG202,"")</f>
        <v/>
      </c>
      <c r="AK202" s="255" t="n"/>
      <c r="AL202" s="255" t="n">
        <v>116</v>
      </c>
      <c r="AM202" s="480" t="n">
        <v>0.301880787037037</v>
      </c>
      <c r="AN202" s="671">
        <f>IF(OR(AL202="",AM202="",AM202=0),"",AL202*6.172/(AM202*24))</f>
        <v/>
      </c>
      <c r="AO202" s="477">
        <f>IF(AND(AL202=AL201,AM202&lt;&gt;"",AM201&lt;&gt;""),AM202-AM201,"")</f>
        <v/>
      </c>
      <c r="AP202" s="255" t="n"/>
      <c r="AQ202" s="579" t="inlineStr"/>
      <c r="AR202" s="418">
        <f>IF(OR(AQ202="",AQ202="",AQ202=0),"",6.172/(AQ202*24))</f>
        <v/>
      </c>
      <c r="AS202" s="436">
        <f>IF(OR(NOT(ISNUMBER(C202)),NOT(ISNUMBER(AB202))),"",IF(AG202&lt;&gt;"",AG202,AB202)-C202)</f>
        <v/>
      </c>
      <c r="AT202" s="260" t="n"/>
      <c r="AU202" s="261">
        <f>IF($B202="","",TEXT($A202,"yyyymmdd")&amp;"_P"&amp;$C202&amp;"_C"&amp;$F202&amp;"_"&amp;TRIM(RIGHT(SUBSTITUTE(TRIM(SUBSTITUTE($L202,CHAR(160)," "))," ",REPT(" ",60)),60))&amp;IF($P202="","","-"&amp;TRIM(RIGHT(SUBSTITUTE(TRIM(SUBSTITUTE($P202,CHAR(160)," "))," ",REPT(" ",60)),60)))&amp;IF($T202="","","-"&amp;TRIM(RIGHT(SUBSTITUTE(TRIM(SUBSTITUTE($T202,CHAR(160)," "))," ",REPT(" ",60)),60)))&amp;".jpg")</f>
        <v/>
      </c>
    </row>
    <row r="203" ht="42" customHeight="1">
      <c r="A203" s="252" t="n">
        <v>24382</v>
      </c>
      <c r="B203" s="255" t="inlineStr">
        <is>
          <t>Gallaher 500 2 October, 1966</t>
        </is>
      </c>
      <c r="C203" s="255" t="n">
        <v>27</v>
      </c>
      <c r="D203" s="255" t="inlineStr">
        <is>
          <t>B</t>
        </is>
      </c>
      <c r="E203" s="255" t="n">
        <v>7</v>
      </c>
      <c r="F203" s="255" t="n">
        <v>32</v>
      </c>
      <c r="G203" s="255" t="inlineStr">
        <is>
          <t>Australian Motor Industries Ltd</t>
        </is>
      </c>
      <c r="H203" s="255" t="n"/>
      <c r="I203" s="255" t="n"/>
      <c r="J203" s="255" t="inlineStr">
        <is>
          <t>Toyota Corona</t>
        </is>
      </c>
      <c r="K203" s="255" t="n"/>
      <c r="L203" s="255" t="inlineStr">
        <is>
          <t>Brian Sampson</t>
        </is>
      </c>
      <c r="M203" s="255" t="inlineStr">
        <is>
          <t>AUS</t>
        </is>
      </c>
      <c r="N203" s="695">
        <f>_xlfn.LET(_xlpm.d,_xlfn.XLOOKUP(L203,'[1]Birth Dates'!$A:$A,'[1]Birth Dates'!$B:$B,"",0),IF(_xlpm.d=0,"",_xlpm.d))</f>
        <v/>
      </c>
      <c r="O203" s="255">
        <f>IF(OR(N203="",A203="",NOT(ISNUMBER(N203)),N203&gt;A203),"",DATEDIF(N203,A203,"Y")&amp;" years, "&amp;DATEDIF(N203,A203,"YM")&amp;" months, "&amp;DATEDIF(N203,A203,"MD")&amp;" days")</f>
        <v/>
      </c>
      <c r="P203" s="255" t="inlineStr">
        <is>
          <t>Lew Marshall</t>
        </is>
      </c>
      <c r="Q203" s="255" t="inlineStr">
        <is>
          <t>AUS</t>
        </is>
      </c>
      <c r="R203" s="695">
        <f>_xlfn.LET(_xlpm.d,_xlfn.XLOOKUP(P203,'[1]Birth Dates'!$A:$A,'[1]Birth Dates'!$B:$B,"",0),IF(_xlpm.d=0,"",_xlpm.d))</f>
        <v/>
      </c>
      <c r="S203" s="255">
        <f>IF(OR(R203="",A203="",NOT(ISNUMBER(R203)),R203&gt;A203),"",DATEDIF(R203,A203,"Y")&amp;" years, "&amp;DATEDIF(R203,A203,"YM")&amp;" months, "&amp;DATEDIF(R203,A203,"MD")&amp;" days")</f>
        <v/>
      </c>
      <c r="T203" s="255" t="n"/>
      <c r="U203" s="255" t="n"/>
      <c r="V203" s="695">
        <f>_xlfn.LET(_xlpm.d,_xlfn.XLOOKUP(T203,'[1]Birth Dates'!$A:$A,'[1]Birth Dates'!$B:$B,"",0),IF(_xlpm.d=0,"",_xlpm.d))</f>
        <v/>
      </c>
      <c r="W203" s="255">
        <f>IF(OR(V203="",A203="",NOT(ISNUMBER(V203)),V203&gt;A203),"",DATEDIF(V203,A203,"Y")&amp;" years, "&amp;DATEDIF(V203,A203,"YM")&amp;" months, "&amp;DATEDIF(V203,A203,"MD")&amp;" days")</f>
        <v/>
      </c>
      <c r="X203" s="255" t="n"/>
      <c r="Y203" s="255" t="n"/>
      <c r="Z203" s="255" t="n"/>
      <c r="AA203" s="255" t="n"/>
      <c r="AB203" s="255" t="n"/>
      <c r="AC203" s="255" t="n"/>
      <c r="AD203" s="255" t="n"/>
      <c r="AE203" s="579" t="inlineStr"/>
      <c r="AF203" s="418">
        <f>IF(OR(AE203="",AE203="",AE203=0),"",6.172/(AE203*24))</f>
        <v/>
      </c>
      <c r="AG203" s="259" t="n"/>
      <c r="AH203" s="579" t="inlineStr"/>
      <c r="AI203" s="418">
        <f>IF(OR(AH203="",AH203="",AH203=0),"",6.172/(AH203*24))</f>
        <v/>
      </c>
      <c r="AJ203" s="175">
        <f>IF(AND(ISNUMBER(AB203),ISNUMBER(AG203)),AB203-AG203,"")</f>
        <v/>
      </c>
      <c r="AK203" s="255" t="n"/>
      <c r="AL203" s="255" t="n">
        <v>116</v>
      </c>
      <c r="AM203" s="480" t="n">
        <v>0.3020891203703704</v>
      </c>
      <c r="AN203" s="671">
        <f>IF(OR(AL203="",AM203="",AM203=0),"",AL203*6.172/(AM203*24))</f>
        <v/>
      </c>
      <c r="AO203" s="477">
        <f>IF(AND(AL203=AL202,AM203&lt;&gt;"",AM202&lt;&gt;""),AM203-AM202,"")</f>
        <v/>
      </c>
      <c r="AP203" s="255" t="n"/>
      <c r="AQ203" s="579" t="inlineStr"/>
      <c r="AR203" s="418">
        <f>IF(OR(AQ203="",AQ203="",AQ203=0),"",6.172/(AQ203*24))</f>
        <v/>
      </c>
      <c r="AS203" s="436">
        <f>IF(OR(NOT(ISNUMBER(C203)),NOT(ISNUMBER(AB203))),"",IF(AG203&lt;&gt;"",AG203,AB203)-C203)</f>
        <v/>
      </c>
      <c r="AT203" s="260" t="n"/>
      <c r="AU203" s="261">
        <f>IF($B203="","",TEXT($A203,"yyyymmdd")&amp;"_P"&amp;$C203&amp;"_C"&amp;$F203&amp;"_"&amp;TRIM(RIGHT(SUBSTITUTE(TRIM(SUBSTITUTE($L203,CHAR(160)," "))," ",REPT(" ",60)),60))&amp;IF($P203="","","-"&amp;TRIM(RIGHT(SUBSTITUTE(TRIM(SUBSTITUTE($P203,CHAR(160)," "))," ",REPT(" ",60)),60)))&amp;IF($T203="","","-"&amp;TRIM(RIGHT(SUBSTITUTE(TRIM(SUBSTITUTE($T203,CHAR(160)," "))," ",REPT(" ",60)),60)))&amp;".jpg")</f>
        <v/>
      </c>
    </row>
    <row r="204" ht="28" customHeight="1">
      <c r="A204" s="252" t="n">
        <v>24382</v>
      </c>
      <c r="B204" s="255" t="inlineStr">
        <is>
          <t>Gallaher 500 2 October, 1966</t>
        </is>
      </c>
      <c r="C204" s="255" t="n">
        <v>28</v>
      </c>
      <c r="D204" s="255" t="inlineStr">
        <is>
          <t>A</t>
        </is>
      </c>
      <c r="E204" s="255" t="n">
        <v>5</v>
      </c>
      <c r="F204" s="255" t="n">
        <v>47</v>
      </c>
      <c r="G204" s="255" t="inlineStr">
        <is>
          <t>Frank Crott Motors Pty Ltd</t>
        </is>
      </c>
      <c r="H204" s="255" t="n"/>
      <c r="I204" s="255" t="n"/>
      <c r="J204" s="255" t="inlineStr">
        <is>
          <t>Fiat 850</t>
        </is>
      </c>
      <c r="K204" s="255" t="n"/>
      <c r="L204" s="255" t="inlineStr">
        <is>
          <t>Trevor Meehan</t>
        </is>
      </c>
      <c r="M204" s="255" t="inlineStr">
        <is>
          <t>AUS</t>
        </is>
      </c>
      <c r="N204" s="695">
        <f>_xlfn.LET(_xlpm.d,_xlfn.XLOOKUP(L204,'[1]Birth Dates'!$A:$A,'[1]Birth Dates'!$B:$B,"",0),IF(_xlpm.d=0,"",_xlpm.d))</f>
        <v/>
      </c>
      <c r="O204" s="255">
        <f>IF(OR(N204="",A204="",NOT(ISNUMBER(N204)),N204&gt;A204),"",DATEDIF(N204,A204,"Y")&amp;" years, "&amp;DATEDIF(N204,A204,"YM")&amp;" months, "&amp;DATEDIF(N204,A204,"MD")&amp;" days")</f>
        <v/>
      </c>
      <c r="P204" s="255" t="inlineStr">
        <is>
          <t>Ian Hindmarsh</t>
        </is>
      </c>
      <c r="Q204" s="255" t="inlineStr">
        <is>
          <t>AUS</t>
        </is>
      </c>
      <c r="R204" s="695">
        <f>_xlfn.LET(_xlpm.d,_xlfn.XLOOKUP(P204,'[1]Birth Dates'!$A:$A,'[1]Birth Dates'!$B:$B,"",0),IF(_xlpm.d=0,"",_xlpm.d))</f>
        <v/>
      </c>
      <c r="S204" s="255">
        <f>IF(OR(R204="",A204="",NOT(ISNUMBER(R204)),R204&gt;A204),"",DATEDIF(R204,A204,"Y")&amp;" years, "&amp;DATEDIF(R204,A204,"YM")&amp;" months, "&amp;DATEDIF(R204,A204,"MD")&amp;" days")</f>
        <v/>
      </c>
      <c r="T204" s="255" t="n"/>
      <c r="U204" s="255" t="n"/>
      <c r="V204" s="695">
        <f>_xlfn.LET(_xlpm.d,_xlfn.XLOOKUP(T204,'[1]Birth Dates'!$A:$A,'[1]Birth Dates'!$B:$B,"",0),IF(_xlpm.d=0,"",_xlpm.d))</f>
        <v/>
      </c>
      <c r="W204" s="255">
        <f>IF(OR(V204="",A204="",NOT(ISNUMBER(V204)),V204&gt;A204),"",DATEDIF(V204,A204,"Y")&amp;" years, "&amp;DATEDIF(V204,A204,"YM")&amp;" months, "&amp;DATEDIF(V204,A204,"MD")&amp;" days")</f>
        <v/>
      </c>
      <c r="X204" s="255" t="n"/>
      <c r="Y204" s="255" t="n"/>
      <c r="Z204" s="255" t="n"/>
      <c r="AA204" s="255" t="n"/>
      <c r="AB204" s="255" t="n"/>
      <c r="AC204" s="255" t="n"/>
      <c r="AD204" s="255" t="n"/>
      <c r="AE204" s="579" t="inlineStr"/>
      <c r="AF204" s="418">
        <f>IF(OR(AE204="",AE204="",AE204=0),"",6.172/(AE204*24))</f>
        <v/>
      </c>
      <c r="AG204" s="259" t="n"/>
      <c r="AH204" s="579" t="inlineStr"/>
      <c r="AI204" s="418">
        <f>IF(OR(AH204="",AH204="",AH204=0),"",6.172/(AH204*24))</f>
        <v/>
      </c>
      <c r="AJ204" s="175">
        <f>IF(AND(ISNUMBER(AB204),ISNUMBER(AG204)),AB204-AG204,"")</f>
        <v/>
      </c>
      <c r="AK204" s="255" t="n"/>
      <c r="AL204" s="255" t="n">
        <v>113</v>
      </c>
      <c r="AM204" s="480" t="n">
        <v>0.3016840277777778</v>
      </c>
      <c r="AN204" s="671">
        <f>IF(OR(AL204="",AM204="",AM204=0),"",AL204*6.172/(AM204*24))</f>
        <v/>
      </c>
      <c r="AO204" s="477">
        <f>IF(AND(AL204=AL203,AM204&lt;&gt;"",AM203&lt;&gt;""),AM204-AM203,"")</f>
        <v/>
      </c>
      <c r="AP204" s="255" t="n"/>
      <c r="AQ204" s="579" t="inlineStr"/>
      <c r="AR204" s="418">
        <f>IF(OR(AQ204="",AQ204="",AQ204=0),"",6.172/(AQ204*24))</f>
        <v/>
      </c>
      <c r="AS204" s="436">
        <f>IF(OR(NOT(ISNUMBER(C204)),NOT(ISNUMBER(AB204))),"",IF(AG204&lt;&gt;"",AG204,AB204)-C204)</f>
        <v/>
      </c>
      <c r="AT204" s="260" t="n"/>
      <c r="AU204" s="261">
        <f>IF($B204="","",TEXT($A204,"yyyymmdd")&amp;"_P"&amp;$C204&amp;"_C"&amp;$F204&amp;"_"&amp;TRIM(RIGHT(SUBSTITUTE(TRIM(SUBSTITUTE($L204,CHAR(160)," "))," ",REPT(" ",60)),60))&amp;IF($P204="","","-"&amp;TRIM(RIGHT(SUBSTITUTE(TRIM(SUBSTITUTE($P204,CHAR(160)," "))," ",REPT(" ",60)),60)))&amp;IF($T204="","","-"&amp;TRIM(RIGHT(SUBSTITUTE(TRIM(SUBSTITUTE($T204,CHAR(160)," "))," ",REPT(" ",60)),60)))&amp;".jpg")</f>
        <v/>
      </c>
    </row>
    <row r="205" ht="28" customHeight="1">
      <c r="A205" s="252" t="n">
        <v>24382</v>
      </c>
      <c r="B205" s="255" t="inlineStr">
        <is>
          <t>Gallaher 500 2 October, 1966</t>
        </is>
      </c>
      <c r="C205" s="255" t="n">
        <v>29</v>
      </c>
      <c r="D205" s="255" t="inlineStr">
        <is>
          <t>A</t>
        </is>
      </c>
      <c r="E205" s="255" t="n">
        <v>6</v>
      </c>
      <c r="F205" s="255" t="n">
        <v>55</v>
      </c>
      <c r="G205" s="255" t="inlineStr">
        <is>
          <t>Marque Motors</t>
        </is>
      </c>
      <c r="H205" s="255" t="n"/>
      <c r="I205" s="255" t="n"/>
      <c r="J205" s="255" t="inlineStr">
        <is>
          <t>Morris Mini de Luxe</t>
        </is>
      </c>
      <c r="K205" s="255" t="n"/>
      <c r="L205" s="255" t="inlineStr">
        <is>
          <t>Mike Schneider</t>
        </is>
      </c>
      <c r="M205" s="255" t="inlineStr">
        <is>
          <t>AUS</t>
        </is>
      </c>
      <c r="N205" s="695">
        <f>_xlfn.LET(_xlpm.d,_xlfn.XLOOKUP(L205,'[1]Birth Dates'!$A:$A,'[1]Birth Dates'!$B:$B,"",0),IF(_xlpm.d=0,"",_xlpm.d))</f>
        <v/>
      </c>
      <c r="O205" s="255">
        <f>IF(OR(N205="",A205="",NOT(ISNUMBER(N205)),N205&gt;A205),"",DATEDIF(N205,A205,"Y")&amp;" years, "&amp;DATEDIF(N205,A205,"YM")&amp;" months, "&amp;DATEDIF(N205,A205,"MD")&amp;" days")</f>
        <v/>
      </c>
      <c r="P205" s="255" t="inlineStr">
        <is>
          <t>Bruce Wright</t>
        </is>
      </c>
      <c r="Q205" s="255" t="inlineStr">
        <is>
          <t>AUS</t>
        </is>
      </c>
      <c r="R205" s="695">
        <f>_xlfn.LET(_xlpm.d,_xlfn.XLOOKUP(P205,'[1]Birth Dates'!$A:$A,'[1]Birth Dates'!$B:$B,"",0),IF(_xlpm.d=0,"",_xlpm.d))</f>
        <v/>
      </c>
      <c r="S205" s="255">
        <f>IF(OR(R205="",A205="",NOT(ISNUMBER(R205)),R205&gt;A205),"",DATEDIF(R205,A205,"Y")&amp;" years, "&amp;DATEDIF(R205,A205,"YM")&amp;" months, "&amp;DATEDIF(R205,A205,"MD")&amp;" days")</f>
        <v/>
      </c>
      <c r="T205" s="255" t="n"/>
      <c r="U205" s="255" t="n"/>
      <c r="V205" s="695">
        <f>_xlfn.LET(_xlpm.d,_xlfn.XLOOKUP(T205,'[1]Birth Dates'!$A:$A,'[1]Birth Dates'!$B:$B,"",0),IF(_xlpm.d=0,"",_xlpm.d))</f>
        <v/>
      </c>
      <c r="W205" s="255">
        <f>IF(OR(V205="",A205="",NOT(ISNUMBER(V205)),V205&gt;A205),"",DATEDIF(V205,A205,"Y")&amp;" years, "&amp;DATEDIF(V205,A205,"YM")&amp;" months, "&amp;DATEDIF(V205,A205,"MD")&amp;" days")</f>
        <v/>
      </c>
      <c r="X205" s="255" t="n"/>
      <c r="Y205" s="255" t="n"/>
      <c r="Z205" s="255" t="n"/>
      <c r="AA205" s="255" t="n"/>
      <c r="AB205" s="255" t="n"/>
      <c r="AC205" s="255" t="n"/>
      <c r="AD205" s="255" t="n"/>
      <c r="AE205" s="579" t="inlineStr"/>
      <c r="AF205" s="418">
        <f>IF(OR(AE205="",AE205="",AE205=0),"",6.172/(AE205*24))</f>
        <v/>
      </c>
      <c r="AG205" s="259" t="n"/>
      <c r="AH205" s="579" t="inlineStr"/>
      <c r="AI205" s="418">
        <f>IF(OR(AH205="",AH205="",AH205=0),"",6.172/(AH205*24))</f>
        <v/>
      </c>
      <c r="AJ205" s="175">
        <f>IF(AND(ISNUMBER(AB205),ISNUMBER(AG205)),AB205-AG205,"")</f>
        <v/>
      </c>
      <c r="AK205" s="255" t="n"/>
      <c r="AL205" s="255" t="n">
        <v>113</v>
      </c>
      <c r="AM205" s="480" t="n">
        <v>0.3021064814814815</v>
      </c>
      <c r="AN205" s="671">
        <f>IF(OR(AL205="",AM205="",AM205=0),"",AL205*6.172/(AM205*24))</f>
        <v/>
      </c>
      <c r="AO205" s="477">
        <f>IF(AND(AL205=AL204,AM205&lt;&gt;"",AM204&lt;&gt;""),AM205-AM204,"")</f>
        <v/>
      </c>
      <c r="AP205" s="255" t="n"/>
      <c r="AQ205" s="579" t="inlineStr"/>
      <c r="AR205" s="418">
        <f>IF(OR(AQ205="",AQ205="",AQ205=0),"",6.172/(AQ205*24))</f>
        <v/>
      </c>
      <c r="AS205" s="436">
        <f>IF(OR(NOT(ISNUMBER(C205)),NOT(ISNUMBER(AB205))),"",IF(AG205&lt;&gt;"",AG205,AB205)-C205)</f>
        <v/>
      </c>
      <c r="AT205" s="260" t="n"/>
      <c r="AU205" s="261">
        <f>IF($B205="","",TEXT($A205,"yyyymmdd")&amp;"_P"&amp;$C205&amp;"_C"&amp;$F205&amp;"_"&amp;TRIM(RIGHT(SUBSTITUTE(TRIM(SUBSTITUTE($L205,CHAR(160)," "))," ",REPT(" ",60)),60))&amp;IF($P205="","","-"&amp;TRIM(RIGHT(SUBSTITUTE(TRIM(SUBSTITUTE($P205,CHAR(160)," "))," ",REPT(" ",60)),60)))&amp;IF($T205="","","-"&amp;TRIM(RIGHT(SUBSTITUTE(TRIM(SUBSTITUTE($T205,CHAR(160)," "))," ",REPT(" ",60)),60)))&amp;".jpg")</f>
        <v/>
      </c>
    </row>
    <row r="206" ht="28" customHeight="1">
      <c r="A206" s="252" t="n">
        <v>24382</v>
      </c>
      <c r="B206" s="255" t="inlineStr">
        <is>
          <t>Gallaher 500 2 October, 1966</t>
        </is>
      </c>
      <c r="C206" s="255" t="n">
        <v>30</v>
      </c>
      <c r="D206" s="255" t="inlineStr">
        <is>
          <t>B</t>
        </is>
      </c>
      <c r="E206" s="255" t="n">
        <v>8</v>
      </c>
      <c r="F206" s="255" t="n">
        <v>40</v>
      </c>
      <c r="G206" s="255" t="inlineStr">
        <is>
          <t>John Rhodin Pty Ltd</t>
        </is>
      </c>
      <c r="H206" s="255" t="n"/>
      <c r="I206" s="255" t="n"/>
      <c r="J206" s="255" t="inlineStr">
        <is>
          <t>Isuzu Bellett 1500</t>
        </is>
      </c>
      <c r="K206" s="255" t="n"/>
      <c r="L206" s="255" t="inlineStr">
        <is>
          <t>Arthur Treloar</t>
        </is>
      </c>
      <c r="M206" s="255" t="inlineStr">
        <is>
          <t>AUS</t>
        </is>
      </c>
      <c r="N206" s="695">
        <f>_xlfn.LET(_xlpm.d,_xlfn.XLOOKUP(L206,'[1]Birth Dates'!$A:$A,'[1]Birth Dates'!$B:$B,"",0),IF(_xlpm.d=0,"",_xlpm.d))</f>
        <v/>
      </c>
      <c r="O206" s="255">
        <f>IF(OR(N206="",A206="",NOT(ISNUMBER(N206)),N206&gt;A206),"",DATEDIF(N206,A206,"Y")&amp;" years, "&amp;DATEDIF(N206,A206,"YM")&amp;" months, "&amp;DATEDIF(N206,A206,"MD")&amp;" days")</f>
        <v/>
      </c>
      <c r="P206" s="255" t="inlineStr">
        <is>
          <t>Colin Bond</t>
        </is>
      </c>
      <c r="Q206" s="255" t="inlineStr">
        <is>
          <t>AUS</t>
        </is>
      </c>
      <c r="R206" s="695">
        <f>_xlfn.LET(_xlpm.d,_xlfn.XLOOKUP(P206,'[1]Birth Dates'!$A:$A,'[1]Birth Dates'!$B:$B,"",0),IF(_xlpm.d=0,"",_xlpm.d))</f>
        <v/>
      </c>
      <c r="S206" s="255">
        <f>IF(OR(R206="",A206="",NOT(ISNUMBER(R206)),R206&gt;A206),"",DATEDIF(R206,A206,"Y")&amp;" years, "&amp;DATEDIF(R206,A206,"YM")&amp;" months, "&amp;DATEDIF(R206,A206,"MD")&amp;" days")</f>
        <v/>
      </c>
      <c r="T206" s="255" t="n"/>
      <c r="U206" s="255" t="n"/>
      <c r="V206" s="695">
        <f>_xlfn.LET(_xlpm.d,_xlfn.XLOOKUP(T206,'[1]Birth Dates'!$A:$A,'[1]Birth Dates'!$B:$B,"",0),IF(_xlpm.d=0,"",_xlpm.d))</f>
        <v/>
      </c>
      <c r="W206" s="255">
        <f>IF(OR(V206="",A206="",NOT(ISNUMBER(V206)),V206&gt;A206),"",DATEDIF(V206,A206,"Y")&amp;" years, "&amp;DATEDIF(V206,A206,"YM")&amp;" months, "&amp;DATEDIF(V206,A206,"MD")&amp;" days")</f>
        <v/>
      </c>
      <c r="X206" s="255" t="n"/>
      <c r="Y206" s="255" t="n"/>
      <c r="Z206" s="255" t="n"/>
      <c r="AA206" s="255" t="n"/>
      <c r="AB206" s="255" t="n"/>
      <c r="AC206" s="255" t="n"/>
      <c r="AD206" s="255" t="n"/>
      <c r="AE206" s="579" t="inlineStr"/>
      <c r="AF206" s="418">
        <f>IF(OR(AE206="",AE206="",AE206=0),"",6.172/(AE206*24))</f>
        <v/>
      </c>
      <c r="AG206" s="259" t="n"/>
      <c r="AH206" s="579" t="inlineStr"/>
      <c r="AI206" s="418">
        <f>IF(OR(AH206="",AH206="",AH206=0),"",6.172/(AH206*24))</f>
        <v/>
      </c>
      <c r="AJ206" s="175">
        <f>IF(AND(ISNUMBER(AB206),ISNUMBER(AG206)),AB206-AG206,"")</f>
        <v/>
      </c>
      <c r="AK206" s="255" t="n"/>
      <c r="AL206" s="255" t="n">
        <v>111</v>
      </c>
      <c r="AM206" s="480" t="n">
        <v>0.3011527777777778</v>
      </c>
      <c r="AN206" s="671">
        <f>IF(OR(AL206="",AM206="",AM206=0),"",AL206*6.172/(AM206*24))</f>
        <v/>
      </c>
      <c r="AO206" s="477">
        <f>IF(AND(AL206=AL205,AM206&lt;&gt;"",AM205&lt;&gt;""),AM206-AM205,"")</f>
        <v/>
      </c>
      <c r="AP206" s="255" t="n"/>
      <c r="AQ206" s="579" t="inlineStr"/>
      <c r="AR206" s="418">
        <f>IF(OR(AQ206="",AQ206="",AQ206=0),"",6.172/(AQ206*24))</f>
        <v/>
      </c>
      <c r="AS206" s="436">
        <f>IF(OR(NOT(ISNUMBER(C206)),NOT(ISNUMBER(AB206))),"",IF(AG206&lt;&gt;"",AG206,AB206)-C206)</f>
        <v/>
      </c>
      <c r="AT206" s="260" t="n"/>
      <c r="AU206" s="261">
        <f>IF($B206="","",TEXT($A206,"yyyymmdd")&amp;"_P"&amp;$C206&amp;"_C"&amp;$F206&amp;"_"&amp;TRIM(RIGHT(SUBSTITUTE(TRIM(SUBSTITUTE($L206,CHAR(160)," "))," ",REPT(" ",60)),60))&amp;IF($P206="","","-"&amp;TRIM(RIGHT(SUBSTITUTE(TRIM(SUBSTITUTE($P206,CHAR(160)," "))," ",REPT(" ",60)),60)))&amp;IF($T206="","","-"&amp;TRIM(RIGHT(SUBSTITUTE(TRIM(SUBSTITUTE($T206,CHAR(160)," "))," ",REPT(" ",60)),60)))&amp;".jpg")</f>
        <v/>
      </c>
    </row>
    <row r="207" ht="28" customHeight="1">
      <c r="A207" s="252" t="n">
        <v>24382</v>
      </c>
      <c r="B207" s="255" t="inlineStr">
        <is>
          <t>Gallaher 500 2 October, 1966</t>
        </is>
      </c>
      <c r="C207" s="255" t="n">
        <v>31</v>
      </c>
      <c r="D207" s="255" t="inlineStr">
        <is>
          <t>A</t>
        </is>
      </c>
      <c r="E207" s="255" t="n">
        <v>7</v>
      </c>
      <c r="F207" s="255" t="n">
        <v>56</v>
      </c>
      <c r="G207" s="255" t="inlineStr">
        <is>
          <t>Radial Tyre Service Pty Ltd</t>
        </is>
      </c>
      <c r="H207" s="255" t="n"/>
      <c r="I207" s="255" t="n"/>
      <c r="J207" s="255" t="inlineStr">
        <is>
          <t>Ford Cortina Mk.I 1200</t>
        </is>
      </c>
      <c r="K207" s="255" t="n"/>
      <c r="L207" s="255" t="inlineStr">
        <is>
          <t>George Garth</t>
        </is>
      </c>
      <c r="M207" s="255" t="inlineStr">
        <is>
          <t>AUS</t>
        </is>
      </c>
      <c r="N207" s="695">
        <f>_xlfn.LET(_xlpm.d,_xlfn.XLOOKUP(L207,'[1]Birth Dates'!$A:$A,'[1]Birth Dates'!$B:$B,"",0),IF(_xlpm.d=0,"",_xlpm.d))</f>
        <v/>
      </c>
      <c r="O207" s="255">
        <f>IF(OR(N207="",A207="",NOT(ISNUMBER(N207)),N207&gt;A207),"",DATEDIF(N207,A207,"Y")&amp;" years, "&amp;DATEDIF(N207,A207,"YM")&amp;" months, "&amp;DATEDIF(N207,A207,"MD")&amp;" days")</f>
        <v/>
      </c>
      <c r="P207" s="255" t="inlineStr">
        <is>
          <t>Ray Marquet</t>
        </is>
      </c>
      <c r="Q207" s="255" t="inlineStr">
        <is>
          <t>AUS</t>
        </is>
      </c>
      <c r="R207" s="695">
        <f>_xlfn.LET(_xlpm.d,_xlfn.XLOOKUP(P207,'[1]Birth Dates'!$A:$A,'[1]Birth Dates'!$B:$B,"",0),IF(_xlpm.d=0,"",_xlpm.d))</f>
        <v/>
      </c>
      <c r="S207" s="255">
        <f>IF(OR(R207="",A207="",NOT(ISNUMBER(R207)),R207&gt;A207),"",DATEDIF(R207,A207,"Y")&amp;" years, "&amp;DATEDIF(R207,A207,"YM")&amp;" months, "&amp;DATEDIF(R207,A207,"MD")&amp;" days")</f>
        <v/>
      </c>
      <c r="T207" s="255" t="n"/>
      <c r="U207" s="255" t="n"/>
      <c r="V207" s="695">
        <f>_xlfn.LET(_xlpm.d,_xlfn.XLOOKUP(T207,'[1]Birth Dates'!$A:$A,'[1]Birth Dates'!$B:$B,"",0),IF(_xlpm.d=0,"",_xlpm.d))</f>
        <v/>
      </c>
      <c r="W207" s="255">
        <f>IF(OR(V207="",A207="",NOT(ISNUMBER(V207)),V207&gt;A207),"",DATEDIF(V207,A207,"Y")&amp;" years, "&amp;DATEDIF(V207,A207,"YM")&amp;" months, "&amp;DATEDIF(V207,A207,"MD")&amp;" days")</f>
        <v/>
      </c>
      <c r="X207" s="255" t="n"/>
      <c r="Y207" s="255" t="n"/>
      <c r="Z207" s="255" t="n"/>
      <c r="AA207" s="255" t="n"/>
      <c r="AB207" s="255" t="n"/>
      <c r="AC207" s="255" t="n"/>
      <c r="AD207" s="255" t="n"/>
      <c r="AE207" s="579" t="inlineStr"/>
      <c r="AF207" s="418">
        <f>IF(OR(AE207="",AE207="",AE207=0),"",6.172/(AE207*24))</f>
        <v/>
      </c>
      <c r="AG207" s="259" t="n"/>
      <c r="AH207" s="579" t="inlineStr"/>
      <c r="AI207" s="418">
        <f>IF(OR(AH207="",AH207="",AH207=0),"",6.172/(AH207*24))</f>
        <v/>
      </c>
      <c r="AJ207" s="175">
        <f>IF(AND(ISNUMBER(AB207),ISNUMBER(AG207)),AB207-AG207,"")</f>
        <v/>
      </c>
      <c r="AK207" s="255" t="n"/>
      <c r="AL207" s="255" t="n">
        <v>110</v>
      </c>
      <c r="AM207" s="480" t="n">
        <v>0.2998449074074074</v>
      </c>
      <c r="AN207" s="671">
        <f>IF(OR(AL207="",AM207="",AM207=0),"",AL207*6.172/(AM207*24))</f>
        <v/>
      </c>
      <c r="AO207" s="477">
        <f>IF(AND(AL207=AL206,AM207&lt;&gt;"",AM206&lt;&gt;""),AM207-AM206,"")</f>
        <v/>
      </c>
      <c r="AP207" s="255" t="n"/>
      <c r="AQ207" s="579" t="inlineStr"/>
      <c r="AR207" s="418">
        <f>IF(OR(AQ207="",AQ207="",AQ207=0),"",6.172/(AQ207*24))</f>
        <v/>
      </c>
      <c r="AS207" s="436">
        <f>IF(OR(NOT(ISNUMBER(C207)),NOT(ISNUMBER(AB207))),"",IF(AG207&lt;&gt;"",AG207,AB207)-C207)</f>
        <v/>
      </c>
      <c r="AT207" s="260" t="n"/>
      <c r="AU207" s="261">
        <f>IF($B207="","",TEXT($A207,"yyyymmdd")&amp;"_P"&amp;$C207&amp;"_C"&amp;$F207&amp;"_"&amp;TRIM(RIGHT(SUBSTITUTE(TRIM(SUBSTITUTE($L207,CHAR(160)," "))," ",REPT(" ",60)),60))&amp;IF($P207="","","-"&amp;TRIM(RIGHT(SUBSTITUTE(TRIM(SUBSTITUTE($P207,CHAR(160)," "))," ",REPT(" ",60)),60)))&amp;IF($T207="","","-"&amp;TRIM(RIGHT(SUBSTITUTE(TRIM(SUBSTITUTE($T207,CHAR(160)," "))," ",REPT(" ",60)),60)))&amp;".jpg")</f>
        <v/>
      </c>
    </row>
    <row r="208" ht="28" customHeight="1">
      <c r="A208" s="252" t="n">
        <v>24382</v>
      </c>
      <c r="B208" s="255" t="inlineStr">
        <is>
          <t>Gallaher 500 2 October, 1966</t>
        </is>
      </c>
      <c r="C208" s="255" t="n">
        <v>32</v>
      </c>
      <c r="D208" s="255" t="inlineStr">
        <is>
          <t>A</t>
        </is>
      </c>
      <c r="E208" s="255" t="n">
        <v>8</v>
      </c>
      <c r="F208" s="255" t="n">
        <v>50</v>
      </c>
      <c r="G208" s="255" t="inlineStr">
        <is>
          <t>Ken Lindsay Motors Pty Ltd</t>
        </is>
      </c>
      <c r="H208" s="255" t="n"/>
      <c r="I208" s="255" t="n"/>
      <c r="J208" s="255" t="inlineStr">
        <is>
          <t>Ford Cortina Mk.I 1200</t>
        </is>
      </c>
      <c r="K208" s="255" t="n"/>
      <c r="L208" s="255" t="inlineStr">
        <is>
          <t>Ken Lindsay</t>
        </is>
      </c>
      <c r="M208" s="255" t="inlineStr">
        <is>
          <t>AUS</t>
        </is>
      </c>
      <c r="N208" s="695">
        <f>_xlfn.LET(_xlpm.d,_xlfn.XLOOKUP(L208,'[1]Birth Dates'!$A:$A,'[1]Birth Dates'!$B:$B,"",0),IF(_xlpm.d=0,"",_xlpm.d))</f>
        <v/>
      </c>
      <c r="O208" s="255">
        <f>IF(OR(N208="",A208="",NOT(ISNUMBER(N208)),N208&gt;A208),"",DATEDIF(N208,A208,"Y")&amp;" years, "&amp;DATEDIF(N208,A208,"YM")&amp;" months, "&amp;DATEDIF(N208,A208,"MD")&amp;" days")</f>
        <v/>
      </c>
      <c r="P208" s="255" t="inlineStr">
        <is>
          <t>Des West</t>
        </is>
      </c>
      <c r="Q208" s="255" t="inlineStr">
        <is>
          <t>AUS</t>
        </is>
      </c>
      <c r="R208" s="695">
        <f>_xlfn.LET(_xlpm.d,_xlfn.XLOOKUP(P208,'[1]Birth Dates'!$A:$A,'[1]Birth Dates'!$B:$B,"",0),IF(_xlpm.d=0,"",_xlpm.d))</f>
        <v/>
      </c>
      <c r="S208" s="255">
        <f>IF(OR(R208="",A208="",NOT(ISNUMBER(R208)),R208&gt;A208),"",DATEDIF(R208,A208,"Y")&amp;" years, "&amp;DATEDIF(R208,A208,"YM")&amp;" months, "&amp;DATEDIF(R208,A208,"MD")&amp;" days")</f>
        <v/>
      </c>
      <c r="T208" s="255" t="n"/>
      <c r="U208" s="255" t="n"/>
      <c r="V208" s="695">
        <f>_xlfn.LET(_xlpm.d,_xlfn.XLOOKUP(T208,'[1]Birth Dates'!$A:$A,'[1]Birth Dates'!$B:$B,"",0),IF(_xlpm.d=0,"",_xlpm.d))</f>
        <v/>
      </c>
      <c r="W208" s="255">
        <f>IF(OR(V208="",A208="",NOT(ISNUMBER(V208)),V208&gt;A208),"",DATEDIF(V208,A208,"Y")&amp;" years, "&amp;DATEDIF(V208,A208,"YM")&amp;" months, "&amp;DATEDIF(V208,A208,"MD")&amp;" days")</f>
        <v/>
      </c>
      <c r="X208" s="255" t="n"/>
      <c r="Y208" s="255" t="n"/>
      <c r="Z208" s="255" t="n"/>
      <c r="AA208" s="255" t="n"/>
      <c r="AB208" s="255" t="n"/>
      <c r="AC208" s="255" t="n"/>
      <c r="AD208" s="255" t="n"/>
      <c r="AE208" s="579" t="inlineStr"/>
      <c r="AF208" s="418">
        <f>IF(OR(AE208="",AE208="",AE208=0),"",6.172/(AE208*24))</f>
        <v/>
      </c>
      <c r="AG208" s="259" t="n"/>
      <c r="AH208" s="579" t="inlineStr"/>
      <c r="AI208" s="418">
        <f>IF(OR(AH208="",AH208="",AH208=0),"",6.172/(AH208*24))</f>
        <v/>
      </c>
      <c r="AJ208" s="175">
        <f>IF(AND(ISNUMBER(AB208),ISNUMBER(AG208)),AB208-AG208,"")</f>
        <v/>
      </c>
      <c r="AK208" s="255" t="n"/>
      <c r="AL208" s="255" t="n">
        <v>110</v>
      </c>
      <c r="AM208" s="480" t="n">
        <v>0.3003831018518519</v>
      </c>
      <c r="AN208" s="671">
        <f>IF(OR(AL208="",AM208="",AM208=0),"",AL208*6.172/(AM208*24))</f>
        <v/>
      </c>
      <c r="AO208" s="477">
        <f>IF(AND(AL208=AL207,AM208&lt;&gt;"",AM207&lt;&gt;""),AM208-AM207,"")</f>
        <v/>
      </c>
      <c r="AP208" s="255" t="n"/>
      <c r="AQ208" s="579" t="inlineStr"/>
      <c r="AR208" s="418">
        <f>IF(OR(AQ208="",AQ208="",AQ208=0),"",6.172/(AQ208*24))</f>
        <v/>
      </c>
      <c r="AS208" s="436">
        <f>IF(OR(NOT(ISNUMBER(C208)),NOT(ISNUMBER(AB208))),"",IF(AG208&lt;&gt;"",AG208,AB208)-C208)</f>
        <v/>
      </c>
      <c r="AT208" s="260" t="n"/>
      <c r="AU208" s="261">
        <f>IF($B208="","",TEXT($A208,"yyyymmdd")&amp;"_P"&amp;$C208&amp;"_C"&amp;$F208&amp;"_"&amp;TRIM(RIGHT(SUBSTITUTE(TRIM(SUBSTITUTE($L208,CHAR(160)," "))," ",REPT(" ",60)),60))&amp;IF($P208="","","-"&amp;TRIM(RIGHT(SUBSTITUTE(TRIM(SUBSTITUTE($P208,CHAR(160)," "))," ",REPT(" ",60)),60)))&amp;IF($T208="","","-"&amp;TRIM(RIGHT(SUBSTITUTE(TRIM(SUBSTITUTE($T208,CHAR(160)," "))," ",REPT(" ",60)),60)))&amp;".jpg")</f>
        <v/>
      </c>
    </row>
    <row r="209" ht="42" customHeight="1">
      <c r="A209" s="252" t="n">
        <v>24382</v>
      </c>
      <c r="B209" s="255" t="inlineStr">
        <is>
          <t>Gallaher 500 2 October, 1966</t>
        </is>
      </c>
      <c r="C209" s="255" t="n">
        <v>33</v>
      </c>
      <c r="D209" s="255" t="inlineStr">
        <is>
          <t>B</t>
        </is>
      </c>
      <c r="E209" s="255" t="n">
        <v>9</v>
      </c>
      <c r="F209" s="255" t="n">
        <v>34</v>
      </c>
      <c r="G209" s="255" t="inlineStr">
        <is>
          <t>Peter Williamson Pty Ltd</t>
        </is>
      </c>
      <c r="H209" s="255" t="n"/>
      <c r="I209" s="255" t="n"/>
      <c r="J209" s="255" t="inlineStr">
        <is>
          <t>Toyota Corona</t>
        </is>
      </c>
      <c r="K209" s="255" t="n"/>
      <c r="L209" s="255" t="inlineStr">
        <is>
          <t>Peter Williamson</t>
        </is>
      </c>
      <c r="M209" s="255" t="inlineStr">
        <is>
          <t>AUS</t>
        </is>
      </c>
      <c r="N209" s="695">
        <f>_xlfn.LET(_xlpm.d,_xlfn.XLOOKUP(L209,'[1]Birth Dates'!$A:$A,'[1]Birth Dates'!$B:$B,"",0),IF(_xlpm.d=0,"",_xlpm.d))</f>
        <v/>
      </c>
      <c r="O209" s="255">
        <f>IF(OR(N209="",A209="",NOT(ISNUMBER(N209)),N209&gt;A209),"",DATEDIF(N209,A209,"Y")&amp;" years, "&amp;DATEDIF(N209,A209,"YM")&amp;" months, "&amp;DATEDIF(N209,A209,"MD")&amp;" days")</f>
        <v/>
      </c>
      <c r="P209" s="255" t="inlineStr">
        <is>
          <t>Alex Macarthur</t>
        </is>
      </c>
      <c r="Q209" s="255" t="inlineStr">
        <is>
          <t>AUS</t>
        </is>
      </c>
      <c r="R209" s="695">
        <f>_xlfn.LET(_xlpm.d,_xlfn.XLOOKUP(P209,'[1]Birth Dates'!$A:$A,'[1]Birth Dates'!$B:$B,"",0),IF(_xlpm.d=0,"",_xlpm.d))</f>
        <v/>
      </c>
      <c r="S209" s="255">
        <f>IF(OR(R209="",A209="",NOT(ISNUMBER(R209)),R209&gt;A209),"",DATEDIF(R209,A209,"Y")&amp;" years, "&amp;DATEDIF(R209,A209,"YM")&amp;" months, "&amp;DATEDIF(R209,A209,"MD")&amp;" days")</f>
        <v/>
      </c>
      <c r="T209" s="255" t="n"/>
      <c r="U209" s="255" t="n"/>
      <c r="V209" s="695">
        <f>_xlfn.LET(_xlpm.d,_xlfn.XLOOKUP(T209,'[1]Birth Dates'!$A:$A,'[1]Birth Dates'!$B:$B,"",0),IF(_xlpm.d=0,"",_xlpm.d))</f>
        <v/>
      </c>
      <c r="W209" s="255">
        <f>IF(OR(V209="",A209="",NOT(ISNUMBER(V209)),V209&gt;A209),"",DATEDIF(V209,A209,"Y")&amp;" years, "&amp;DATEDIF(V209,A209,"YM")&amp;" months, "&amp;DATEDIF(V209,A209,"MD")&amp;" days")</f>
        <v/>
      </c>
      <c r="X209" s="255" t="n"/>
      <c r="Y209" s="255" t="n"/>
      <c r="Z209" s="255" t="n"/>
      <c r="AA209" s="255" t="n"/>
      <c r="AB209" s="255" t="n"/>
      <c r="AC209" s="255" t="n"/>
      <c r="AD209" s="255" t="n"/>
      <c r="AE209" s="579" t="inlineStr"/>
      <c r="AF209" s="418">
        <f>IF(OR(AE209="",AE209="",AE209=0),"",6.172/(AE209*24))</f>
        <v/>
      </c>
      <c r="AG209" s="259" t="n"/>
      <c r="AH209" s="579" t="inlineStr"/>
      <c r="AI209" s="418">
        <f>IF(OR(AH209="",AH209="",AH209=0),"",6.172/(AH209*24))</f>
        <v/>
      </c>
      <c r="AJ209" s="175">
        <f>IF(AND(ISNUMBER(AB209),ISNUMBER(AG209)),AB209-AG209,"")</f>
        <v/>
      </c>
      <c r="AK209" s="255" t="n"/>
      <c r="AL209" s="255" t="n">
        <v>110</v>
      </c>
      <c r="AM209" s="480" t="n">
        <v>0.3012511574074074</v>
      </c>
      <c r="AN209" s="671">
        <f>IF(OR(AL209="",AM209="",AM209=0),"",AL209*6.172/(AM209*24))</f>
        <v/>
      </c>
      <c r="AO209" s="477">
        <f>IF(AND(AL209=AL208,AM209&lt;&gt;"",AM208&lt;&gt;""),AM209-AM208,"")</f>
        <v/>
      </c>
      <c r="AP209" s="255" t="n"/>
      <c r="AQ209" s="579" t="inlineStr"/>
      <c r="AR209" s="418">
        <f>IF(OR(AQ209="",AQ209="",AQ209=0),"",6.172/(AQ209*24))</f>
        <v/>
      </c>
      <c r="AS209" s="436">
        <f>IF(OR(NOT(ISNUMBER(C209)),NOT(ISNUMBER(AB209))),"",IF(AG209&lt;&gt;"",AG209,AB209)-C209)</f>
        <v/>
      </c>
      <c r="AT209" s="260" t="n"/>
      <c r="AU209" s="261">
        <f>IF($B209="","",TEXT($A209,"yyyymmdd")&amp;"_P"&amp;$C209&amp;"_C"&amp;$F209&amp;"_"&amp;TRIM(RIGHT(SUBSTITUTE(TRIM(SUBSTITUTE($L209,CHAR(160)," "))," ",REPT(" ",60)),60))&amp;IF($P209="","","-"&amp;TRIM(RIGHT(SUBSTITUTE(TRIM(SUBSTITUTE($P209,CHAR(160)," "))," ",REPT(" ",60)),60)))&amp;IF($T209="","","-"&amp;TRIM(RIGHT(SUBSTITUTE(TRIM(SUBSTITUTE($T209,CHAR(160)," "))," ",REPT(" ",60)),60)))&amp;".jpg")</f>
        <v/>
      </c>
    </row>
    <row r="210" ht="28" customHeight="1">
      <c r="A210" s="252" t="n">
        <v>24382</v>
      </c>
      <c r="B210" s="255" t="inlineStr">
        <is>
          <t>Gallaher 500 2 October, 1966</t>
        </is>
      </c>
      <c r="C210" s="255" t="n">
        <v>34</v>
      </c>
      <c r="D210" s="255" t="inlineStr">
        <is>
          <t>A</t>
        </is>
      </c>
      <c r="E210" s="255" t="n">
        <v>9</v>
      </c>
      <c r="F210" s="255" t="n">
        <v>57</v>
      </c>
      <c r="G210" s="255" t="inlineStr">
        <is>
          <t>K D McCallum &amp; Coy</t>
        </is>
      </c>
      <c r="H210" s="255" t="n"/>
      <c r="I210" s="255" t="n"/>
      <c r="J210" s="255" t="inlineStr">
        <is>
          <t>Morris Mini de Luxe</t>
        </is>
      </c>
      <c r="K210" s="255" t="n"/>
      <c r="L210" s="255" t="inlineStr">
        <is>
          <t>John T. Smith</t>
        </is>
      </c>
      <c r="M210" s="255" t="inlineStr">
        <is>
          <t>AUS</t>
        </is>
      </c>
      <c r="N210" s="695">
        <f>_xlfn.LET(_xlpm.d,_xlfn.XLOOKUP(L210,'[1]Birth Dates'!$A:$A,'[1]Birth Dates'!$B:$B,"",0),IF(_xlpm.d=0,"",_xlpm.d))</f>
        <v/>
      </c>
      <c r="O210" s="255">
        <f>IF(OR(N210="",A210="",NOT(ISNUMBER(N210)),N210&gt;A210),"",DATEDIF(N210,A210,"Y")&amp;" years, "&amp;DATEDIF(N210,A210,"YM")&amp;" months, "&amp;DATEDIF(N210,A210,"MD")&amp;" days")</f>
        <v/>
      </c>
      <c r="P210" s="255" t="inlineStr">
        <is>
          <t>Dennis Gregory</t>
        </is>
      </c>
      <c r="Q210" s="255" t="inlineStr">
        <is>
          <t>AUS</t>
        </is>
      </c>
      <c r="R210" s="695">
        <f>_xlfn.LET(_xlpm.d,_xlfn.XLOOKUP(P210,'[1]Birth Dates'!$A:$A,'[1]Birth Dates'!$B:$B,"",0),IF(_xlpm.d=0,"",_xlpm.d))</f>
        <v/>
      </c>
      <c r="S210" s="255">
        <f>IF(OR(R210="",A210="",NOT(ISNUMBER(R210)),R210&gt;A210),"",DATEDIF(R210,A210,"Y")&amp;" years, "&amp;DATEDIF(R210,A210,"YM")&amp;" months, "&amp;DATEDIF(R210,A210,"MD")&amp;" days")</f>
        <v/>
      </c>
      <c r="T210" s="255" t="n"/>
      <c r="U210" s="255" t="n"/>
      <c r="V210" s="695">
        <f>_xlfn.LET(_xlpm.d,_xlfn.XLOOKUP(T210,'[1]Birth Dates'!$A:$A,'[1]Birth Dates'!$B:$B,"",0),IF(_xlpm.d=0,"",_xlpm.d))</f>
        <v/>
      </c>
      <c r="W210" s="255">
        <f>IF(OR(V210="",A210="",NOT(ISNUMBER(V210)),V210&gt;A210),"",DATEDIF(V210,A210,"Y")&amp;" years, "&amp;DATEDIF(V210,A210,"YM")&amp;" months, "&amp;DATEDIF(V210,A210,"MD")&amp;" days")</f>
        <v/>
      </c>
      <c r="X210" s="255" t="n"/>
      <c r="Y210" s="255" t="n"/>
      <c r="Z210" s="255" t="n"/>
      <c r="AA210" s="255" t="n"/>
      <c r="AB210" s="255" t="n"/>
      <c r="AC210" s="255" t="n"/>
      <c r="AD210" s="255" t="n"/>
      <c r="AE210" s="579" t="inlineStr"/>
      <c r="AF210" s="418">
        <f>IF(OR(AE210="",AE210="",AE210=0),"",6.172/(AE210*24))</f>
        <v/>
      </c>
      <c r="AG210" s="259" t="n"/>
      <c r="AH210" s="579" t="inlineStr"/>
      <c r="AI210" s="418">
        <f>IF(OR(AH210="",AH210="",AH210=0),"",6.172/(AH210*24))</f>
        <v/>
      </c>
      <c r="AJ210" s="175">
        <f>IF(AND(ISNUMBER(AB210),ISNUMBER(AG210)),AB210-AG210,"")</f>
        <v/>
      </c>
      <c r="AK210" s="255" t="n"/>
      <c r="AL210" s="255" t="n">
        <v>109</v>
      </c>
      <c r="AM210" s="480" t="n">
        <v>0.3005486111111111</v>
      </c>
      <c r="AN210" s="671">
        <f>IF(OR(AL210="",AM210="",AM210=0),"",AL210*6.172/(AM210*24))</f>
        <v/>
      </c>
      <c r="AO210" s="477">
        <f>IF(AND(AL210=AL209,AM210&lt;&gt;"",AM209&lt;&gt;""),AM210-AM209,"")</f>
        <v/>
      </c>
      <c r="AP210" s="255" t="n"/>
      <c r="AQ210" s="579" t="inlineStr"/>
      <c r="AR210" s="418">
        <f>IF(OR(AQ210="",AQ210="",AQ210=0),"",6.172/(AQ210*24))</f>
        <v/>
      </c>
      <c r="AS210" s="436">
        <f>IF(OR(NOT(ISNUMBER(C210)),NOT(ISNUMBER(AB210))),"",IF(AG210&lt;&gt;"",AG210,AB210)-C210)</f>
        <v/>
      </c>
      <c r="AT210" s="260" t="n"/>
      <c r="AU210" s="261">
        <f>IF($B210="","",TEXT($A210,"yyyymmdd")&amp;"_P"&amp;$C210&amp;"_C"&amp;$F210&amp;"_"&amp;TRIM(RIGHT(SUBSTITUTE(TRIM(SUBSTITUTE($L210,CHAR(160)," "))," ",REPT(" ",60)),60))&amp;IF($P210="","","-"&amp;TRIM(RIGHT(SUBSTITUTE(TRIM(SUBSTITUTE($P210,CHAR(160)," "))," ",REPT(" ",60)),60)))&amp;IF($T210="","","-"&amp;TRIM(RIGHT(SUBSTITUTE(TRIM(SUBSTITUTE($T210,CHAR(160)," "))," ",REPT(" ",60)),60)))&amp;".jpg")</f>
        <v/>
      </c>
    </row>
    <row r="211" ht="28" customHeight="1">
      <c r="A211" s="252" t="n">
        <v>24382</v>
      </c>
      <c r="B211" s="255" t="inlineStr">
        <is>
          <t>Gallaher 500 2 October, 1966</t>
        </is>
      </c>
      <c r="C211" s="255" t="n">
        <v>35</v>
      </c>
      <c r="D211" s="255" t="inlineStr">
        <is>
          <t>B</t>
        </is>
      </c>
      <c r="E211" s="255" t="n">
        <v>10</v>
      </c>
      <c r="F211" s="255" t="n">
        <v>43</v>
      </c>
      <c r="G211" s="255" t="inlineStr">
        <is>
          <t>Renault R8</t>
        </is>
      </c>
      <c r="H211" s="255" t="n"/>
      <c r="I211" s="255" t="n"/>
      <c r="J211" s="255" t="inlineStr">
        <is>
          <t>Renault R8</t>
        </is>
      </c>
      <c r="K211" s="255" t="n"/>
      <c r="L211" s="255" t="inlineStr">
        <is>
          <t>Bob Edgerton</t>
        </is>
      </c>
      <c r="M211" s="255" t="inlineStr">
        <is>
          <t>AUS</t>
        </is>
      </c>
      <c r="N211" s="695">
        <f>_xlfn.LET(_xlpm.d,_xlfn.XLOOKUP(L211,'[1]Birth Dates'!$A:$A,'[1]Birth Dates'!$B:$B,"",0),IF(_xlpm.d=0,"",_xlpm.d))</f>
        <v/>
      </c>
      <c r="O211" s="255">
        <f>IF(OR(N211="",A211="",NOT(ISNUMBER(N211)),N211&gt;A211),"",DATEDIF(N211,A211,"Y")&amp;" years, "&amp;DATEDIF(N211,A211,"YM")&amp;" months, "&amp;DATEDIF(N211,A211,"MD")&amp;" days")</f>
        <v/>
      </c>
      <c r="P211" s="255" t="inlineStr">
        <is>
          <t>Ross Edgerton</t>
        </is>
      </c>
      <c r="Q211" s="255" t="inlineStr">
        <is>
          <t>AUS</t>
        </is>
      </c>
      <c r="R211" s="695">
        <f>_xlfn.LET(_xlpm.d,_xlfn.XLOOKUP(P211,'[1]Birth Dates'!$A:$A,'[1]Birth Dates'!$B:$B,"",0),IF(_xlpm.d=0,"",_xlpm.d))</f>
        <v/>
      </c>
      <c r="S211" s="255">
        <f>IF(OR(R211="",A211="",NOT(ISNUMBER(R211)),R211&gt;A211),"",DATEDIF(R211,A211,"Y")&amp;" years, "&amp;DATEDIF(R211,A211,"YM")&amp;" months, "&amp;DATEDIF(R211,A211,"MD")&amp;" days")</f>
        <v/>
      </c>
      <c r="T211" s="255" t="n"/>
      <c r="U211" s="255" t="n"/>
      <c r="V211" s="695">
        <f>_xlfn.LET(_xlpm.d,_xlfn.XLOOKUP(T211,'[1]Birth Dates'!$A:$A,'[1]Birth Dates'!$B:$B,"",0),IF(_xlpm.d=0,"",_xlpm.d))</f>
        <v/>
      </c>
      <c r="W211" s="255">
        <f>IF(OR(V211="",A211="",NOT(ISNUMBER(V211)),V211&gt;A211),"",DATEDIF(V211,A211,"Y")&amp;" years, "&amp;DATEDIF(V211,A211,"YM")&amp;" months, "&amp;DATEDIF(V211,A211,"MD")&amp;" days")</f>
        <v/>
      </c>
      <c r="X211" s="255" t="n"/>
      <c r="Y211" s="255" t="n"/>
      <c r="Z211" s="255" t="n"/>
      <c r="AA211" s="255" t="n"/>
      <c r="AB211" s="255" t="n"/>
      <c r="AC211" s="255" t="n"/>
      <c r="AD211" s="255" t="n"/>
      <c r="AE211" s="579" t="inlineStr"/>
      <c r="AF211" s="418">
        <f>IF(OR(AE211="",AE211="",AE211=0),"",6.172/(AE211*24))</f>
        <v/>
      </c>
      <c r="AG211" s="259" t="n"/>
      <c r="AH211" s="579" t="inlineStr"/>
      <c r="AI211" s="418">
        <f>IF(OR(AH211="",AH211="",AH211=0),"",6.172/(AH211*24))</f>
        <v/>
      </c>
      <c r="AJ211" s="175">
        <f>IF(AND(ISNUMBER(AB211),ISNUMBER(AG211)),AB211-AG211,"")</f>
        <v/>
      </c>
      <c r="AK211" s="255" t="n"/>
      <c r="AL211" s="255" t="n">
        <v>106</v>
      </c>
      <c r="AM211" s="480" t="n">
        <v>0.3005451388888889</v>
      </c>
      <c r="AN211" s="671">
        <f>IF(OR(AL211="",AM211="",AM211=0),"",AL211*6.172/(AM211*24))</f>
        <v/>
      </c>
      <c r="AO211" s="477">
        <f>IF(AND(AL211=AL210,AM211&lt;&gt;"",AM210&lt;&gt;""),AM211-AM210,"")</f>
        <v/>
      </c>
      <c r="AP211" s="255" t="n"/>
      <c r="AQ211" s="579" t="inlineStr"/>
      <c r="AR211" s="418">
        <f>IF(OR(AQ211="",AQ211="",AQ211=0),"",6.172/(AQ211*24))</f>
        <v/>
      </c>
      <c r="AS211" s="436">
        <f>IF(OR(NOT(ISNUMBER(C211)),NOT(ISNUMBER(AB211))),"",IF(AG211&lt;&gt;"",AG211,AB211)-C211)</f>
        <v/>
      </c>
      <c r="AT211" s="260" t="n"/>
      <c r="AU211" s="261">
        <f>IF($B211="","",TEXT($A211,"yyyymmdd")&amp;"_P"&amp;$C211&amp;"_C"&amp;$F211&amp;"_"&amp;TRIM(RIGHT(SUBSTITUTE(TRIM(SUBSTITUTE($L211,CHAR(160)," "))," ",REPT(" ",60)),60))&amp;IF($P211="","","-"&amp;TRIM(RIGHT(SUBSTITUTE(TRIM(SUBSTITUTE($P211,CHAR(160)," "))," ",REPT(" ",60)),60)))&amp;IF($T211="","","-"&amp;TRIM(RIGHT(SUBSTITUTE(TRIM(SUBSTITUTE($T211,CHAR(160)," "))," ",REPT(" ",60)),60)))&amp;".jpg")</f>
        <v/>
      </c>
    </row>
    <row r="212" ht="28" customHeight="1">
      <c r="A212" s="252" t="n">
        <v>24382</v>
      </c>
      <c r="B212" s="255" t="inlineStr">
        <is>
          <t>Gallaher 500 2 October, 1966</t>
        </is>
      </c>
      <c r="C212" s="255" t="n">
        <v>36</v>
      </c>
      <c r="D212" s="255" t="inlineStr">
        <is>
          <t>B</t>
        </is>
      </c>
      <c r="E212" s="255" t="n">
        <v>11</v>
      </c>
      <c r="F212" s="255" t="n">
        <v>31</v>
      </c>
      <c r="G212" s="255" t="inlineStr">
        <is>
          <t>Varsity Auto Centre</t>
        </is>
      </c>
      <c r="H212" s="255" t="n"/>
      <c r="I212" s="255" t="n"/>
      <c r="J212" s="255" t="inlineStr">
        <is>
          <t>Morris Cooper</t>
        </is>
      </c>
      <c r="K212" s="255" t="inlineStr">
        <is>
          <t>BMC 1.1</t>
        </is>
      </c>
      <c r="L212" s="255" t="inlineStr">
        <is>
          <t>John Prisk</t>
        </is>
      </c>
      <c r="M212" s="255" t="inlineStr">
        <is>
          <t>AUS</t>
        </is>
      </c>
      <c r="N212" s="695">
        <f>_xlfn.LET(_xlpm.d,_xlfn.XLOOKUP(L212,'[1]Birth Dates'!$A:$A,'[1]Birth Dates'!$B:$B,"",0),IF(_xlpm.d=0,"",_xlpm.d))</f>
        <v/>
      </c>
      <c r="O212" s="255">
        <f>IF(OR(N212="",A212="",NOT(ISNUMBER(N212)),N212&gt;A212),"",DATEDIF(N212,A212,"Y")&amp;" years, "&amp;DATEDIF(N212,A212,"YM")&amp;" months, "&amp;DATEDIF(N212,A212,"MD")&amp;" days")</f>
        <v/>
      </c>
      <c r="P212" s="255" t="inlineStr">
        <is>
          <t>Mike Martin</t>
        </is>
      </c>
      <c r="Q212" s="255" t="inlineStr">
        <is>
          <t>AUS</t>
        </is>
      </c>
      <c r="R212" s="695">
        <f>_xlfn.LET(_xlpm.d,_xlfn.XLOOKUP(P212,'[1]Birth Dates'!$A:$A,'[1]Birth Dates'!$B:$B,"",0),IF(_xlpm.d=0,"",_xlpm.d))</f>
        <v/>
      </c>
      <c r="S212" s="255">
        <f>IF(OR(R212="",A212="",NOT(ISNUMBER(R212)),R212&gt;A212),"",DATEDIF(R212,A212,"Y")&amp;" years, "&amp;DATEDIF(R212,A212,"YM")&amp;" months, "&amp;DATEDIF(R212,A212,"MD")&amp;" days")</f>
        <v/>
      </c>
      <c r="T212" s="255" t="n"/>
      <c r="U212" s="255" t="n"/>
      <c r="V212" s="695">
        <f>_xlfn.LET(_xlpm.d,_xlfn.XLOOKUP(T212,'[1]Birth Dates'!$A:$A,'[1]Birth Dates'!$B:$B,"",0),IF(_xlpm.d=0,"",_xlpm.d))</f>
        <v/>
      </c>
      <c r="W212" s="255">
        <f>IF(OR(V212="",A212="",NOT(ISNUMBER(V212)),V212&gt;A212),"",DATEDIF(V212,A212,"Y")&amp;" years, "&amp;DATEDIF(V212,A212,"YM")&amp;" months, "&amp;DATEDIF(V212,A212,"MD")&amp;" days")</f>
        <v/>
      </c>
      <c r="X212" s="255" t="n"/>
      <c r="Y212" s="255" t="n"/>
      <c r="Z212" s="255" t="n"/>
      <c r="AA212" s="255" t="n"/>
      <c r="AB212" s="255" t="n"/>
      <c r="AC212" s="255" t="n"/>
      <c r="AD212" s="255" t="n"/>
      <c r="AE212" s="579" t="inlineStr"/>
      <c r="AF212" s="418">
        <f>IF(OR(AE212="",AE212="",AE212=0),"",6.172/(AE212*24))</f>
        <v/>
      </c>
      <c r="AG212" s="259" t="n"/>
      <c r="AH212" s="579" t="inlineStr"/>
      <c r="AI212" s="418">
        <f>IF(OR(AH212="",AH212="",AH212=0),"",6.172/(AH212*24))</f>
        <v/>
      </c>
      <c r="AJ212" s="175">
        <f>IF(AND(ISNUMBER(AB212),ISNUMBER(AG212)),AB212-AG212,"")</f>
        <v/>
      </c>
      <c r="AK212" s="255" t="n"/>
      <c r="AL212" s="255" t="n">
        <v>105</v>
      </c>
      <c r="AM212" s="480" t="n">
        <v>0.3016689814814815</v>
      </c>
      <c r="AN212" s="671">
        <f>IF(OR(AL212="",AM212="",AM212=0),"",AL212*6.172/(AM212*24))</f>
        <v/>
      </c>
      <c r="AO212" s="477">
        <f>IF(AND(AL212=AL211,AM212&lt;&gt;"",AM211&lt;&gt;""),AM212-AM211,"")</f>
        <v/>
      </c>
      <c r="AP212" s="255" t="n"/>
      <c r="AQ212" s="579" t="inlineStr"/>
      <c r="AR212" s="418">
        <f>IF(OR(AQ212="",AQ212="",AQ212=0),"",6.172/(AQ212*24))</f>
        <v/>
      </c>
      <c r="AS212" s="436">
        <f>IF(OR(NOT(ISNUMBER(C212)),NOT(ISNUMBER(AB212))),"",IF(AG212&lt;&gt;"",AG212,AB212)-C212)</f>
        <v/>
      </c>
      <c r="AT212" s="260" t="n"/>
      <c r="AU212" s="261">
        <f>IF($B212="","",TEXT($A212,"yyyymmdd")&amp;"_P"&amp;$C212&amp;"_C"&amp;$F212&amp;"_"&amp;TRIM(RIGHT(SUBSTITUTE(TRIM(SUBSTITUTE($L212,CHAR(160)," "))," ",REPT(" ",60)),60))&amp;IF($P212="","","-"&amp;TRIM(RIGHT(SUBSTITUTE(TRIM(SUBSTITUTE($P212,CHAR(160)," "))," ",REPT(" ",60)),60)))&amp;IF($T212="","","-"&amp;TRIM(RIGHT(SUBSTITUTE(TRIM(SUBSTITUTE($T212,CHAR(160)," "))," ",REPT(" ",60)),60)))&amp;".jpg")</f>
        <v/>
      </c>
    </row>
    <row r="213" ht="28" customHeight="1">
      <c r="A213" s="252" t="n">
        <v>24382</v>
      </c>
      <c r="B213" s="255" t="inlineStr">
        <is>
          <t>Gallaher 500 2 October, 1966</t>
        </is>
      </c>
      <c r="C213" s="255" t="n">
        <v>37</v>
      </c>
      <c r="D213" s="255" t="inlineStr">
        <is>
          <t>B</t>
        </is>
      </c>
      <c r="E213" s="255" t="n">
        <v>12</v>
      </c>
      <c r="F213" s="255" t="n">
        <v>35</v>
      </c>
      <c r="G213" s="255" t="inlineStr">
        <is>
          <t>Autobahn Motors Pty Ltd</t>
        </is>
      </c>
      <c r="H213" s="255" t="n"/>
      <c r="I213" s="255" t="n"/>
      <c r="J213" s="255" t="inlineStr">
        <is>
          <t>Isuzu Bellett 1500</t>
        </is>
      </c>
      <c r="K213" s="255" t="n"/>
      <c r="L213" s="255" t="inlineStr">
        <is>
          <t>Bruce Darke</t>
        </is>
      </c>
      <c r="M213" s="255" t="inlineStr">
        <is>
          <t>AUS</t>
        </is>
      </c>
      <c r="N213" s="695">
        <f>_xlfn.LET(_xlpm.d,_xlfn.XLOOKUP(L213,'[1]Birth Dates'!$A:$A,'[1]Birth Dates'!$B:$B,"",0),IF(_xlpm.d=0,"",_xlpm.d))</f>
        <v/>
      </c>
      <c r="O213" s="255">
        <f>IF(OR(N213="",A213="",NOT(ISNUMBER(N213)),N213&gt;A213),"",DATEDIF(N213,A213,"Y")&amp;" years, "&amp;DATEDIF(N213,A213,"YM")&amp;" months, "&amp;DATEDIF(N213,A213,"MD")&amp;" days")</f>
        <v/>
      </c>
      <c r="P213" s="255" t="inlineStr">
        <is>
          <t>Don James</t>
        </is>
      </c>
      <c r="Q213" s="255" t="inlineStr">
        <is>
          <t>AUS</t>
        </is>
      </c>
      <c r="R213" s="695">
        <f>_xlfn.LET(_xlpm.d,_xlfn.XLOOKUP(P213,'[1]Birth Dates'!$A:$A,'[1]Birth Dates'!$B:$B,"",0),IF(_xlpm.d=0,"",_xlpm.d))</f>
        <v/>
      </c>
      <c r="S213" s="255">
        <f>IF(OR(R213="",A213="",NOT(ISNUMBER(R213)),R213&gt;A213),"",DATEDIF(R213,A213,"Y")&amp;" years, "&amp;DATEDIF(R213,A213,"YM")&amp;" months, "&amp;DATEDIF(R213,A213,"MD")&amp;" days")</f>
        <v/>
      </c>
      <c r="T213" s="255" t="n"/>
      <c r="U213" s="255" t="n"/>
      <c r="V213" s="695">
        <f>_xlfn.LET(_xlpm.d,_xlfn.XLOOKUP(T213,'[1]Birth Dates'!$A:$A,'[1]Birth Dates'!$B:$B,"",0),IF(_xlpm.d=0,"",_xlpm.d))</f>
        <v/>
      </c>
      <c r="W213" s="255">
        <f>IF(OR(V213="",A213="",NOT(ISNUMBER(V213)),V213&gt;A213),"",DATEDIF(V213,A213,"Y")&amp;" years, "&amp;DATEDIF(V213,A213,"YM")&amp;" months, "&amp;DATEDIF(V213,A213,"MD")&amp;" days")</f>
        <v/>
      </c>
      <c r="X213" s="255" t="n"/>
      <c r="Y213" s="255" t="n"/>
      <c r="Z213" s="255" t="n"/>
      <c r="AA213" s="255" t="n"/>
      <c r="AB213" s="255" t="n"/>
      <c r="AC213" s="255" t="n"/>
      <c r="AD213" s="255" t="n"/>
      <c r="AE213" s="579" t="inlineStr"/>
      <c r="AF213" s="418">
        <f>IF(OR(AE213="",AE213="",AE213=0),"",6.172/(AE213*24))</f>
        <v/>
      </c>
      <c r="AG213" s="259" t="n"/>
      <c r="AH213" s="579" t="inlineStr"/>
      <c r="AI213" s="418">
        <f>IF(OR(AH213="",AH213="",AH213=0),"",6.172/(AH213*24))</f>
        <v/>
      </c>
      <c r="AJ213" s="175">
        <f>IF(AND(ISNUMBER(AB213),ISNUMBER(AG213)),AB213-AG213,"")</f>
        <v/>
      </c>
      <c r="AK213" s="255" t="n"/>
      <c r="AL213" s="255" t="n">
        <v>104</v>
      </c>
      <c r="AM213" s="480" t="n">
        <v>0.3004606481481482</v>
      </c>
      <c r="AN213" s="671">
        <f>IF(OR(AL213="",AM213="",AM213=0),"",AL213*6.172/(AM213*24))</f>
        <v/>
      </c>
      <c r="AO213" s="477">
        <f>IF(AND(AL213=AL212,AM213&lt;&gt;"",AM212&lt;&gt;""),AM213-AM212,"")</f>
        <v/>
      </c>
      <c r="AP213" s="255" t="n"/>
      <c r="AQ213" s="579" t="inlineStr"/>
      <c r="AR213" s="418">
        <f>IF(OR(AQ213="",AQ213="",AQ213=0),"",6.172/(AQ213*24))</f>
        <v/>
      </c>
      <c r="AS213" s="436">
        <f>IF(OR(NOT(ISNUMBER(C213)),NOT(ISNUMBER(AB213))),"",IF(AG213&lt;&gt;"",AG213,AB213)-C213)</f>
        <v/>
      </c>
      <c r="AT213" s="260" t="n"/>
      <c r="AU213" s="261">
        <f>IF($B213="","",TEXT($A213,"yyyymmdd")&amp;"_P"&amp;$C213&amp;"_C"&amp;$F213&amp;"_"&amp;TRIM(RIGHT(SUBSTITUTE(TRIM(SUBSTITUTE($L213,CHAR(160)," "))," ",REPT(" ",60)),60))&amp;IF($P213="","","-"&amp;TRIM(RIGHT(SUBSTITUTE(TRIM(SUBSTITUTE($P213,CHAR(160)," "))," ",REPT(" ",60)),60)))&amp;IF($T213="","","-"&amp;TRIM(RIGHT(SUBSTITUTE(TRIM(SUBSTITUTE($T213,CHAR(160)," "))," ",REPT(" ",60)),60)))&amp;".jpg")</f>
        <v/>
      </c>
    </row>
    <row r="214" ht="42" customHeight="1">
      <c r="A214" s="252" t="n">
        <v>24382</v>
      </c>
      <c r="B214" s="255" t="inlineStr">
        <is>
          <t>Gallaher 500 2 October, 1966</t>
        </is>
      </c>
      <c r="C214" s="255" t="n">
        <v>38</v>
      </c>
      <c r="D214" s="255" t="inlineStr">
        <is>
          <t>D</t>
        </is>
      </c>
      <c r="E214" s="255" t="n">
        <v>6</v>
      </c>
      <c r="F214" s="255" t="n">
        <v>2</v>
      </c>
      <c r="G214" s="255" t="inlineStr">
        <is>
          <t>Needham's Motors Pty Ltd</t>
        </is>
      </c>
      <c r="H214" s="255" t="n"/>
      <c r="I214" s="255" t="n"/>
      <c r="J214" s="255" t="inlineStr">
        <is>
          <t>Studebaker Lark</t>
        </is>
      </c>
      <c r="K214" s="255" t="n"/>
      <c r="L214" s="255" t="inlineStr">
        <is>
          <t>Warren Weldon</t>
        </is>
      </c>
      <c r="M214" s="255" t="inlineStr">
        <is>
          <t>AUS</t>
        </is>
      </c>
      <c r="N214" s="695">
        <f>_xlfn.LET(_xlpm.d,_xlfn.XLOOKUP(L214,'[1]Birth Dates'!$A:$A,'[1]Birth Dates'!$B:$B,"",0),IF(_xlpm.d=0,"",_xlpm.d))</f>
        <v/>
      </c>
      <c r="O214" s="255">
        <f>IF(OR(N214="",A214="",NOT(ISNUMBER(N214)),N214&gt;A214),"",DATEDIF(N214,A214,"Y")&amp;" years, "&amp;DATEDIF(N214,A214,"YM")&amp;" months, "&amp;DATEDIF(N214,A214,"MD")&amp;" days")</f>
        <v/>
      </c>
      <c r="P214" s="255" t="inlineStr">
        <is>
          <t>Bill Slattery</t>
        </is>
      </c>
      <c r="Q214" s="255" t="inlineStr">
        <is>
          <t>AUS</t>
        </is>
      </c>
      <c r="R214" s="695">
        <f>_xlfn.LET(_xlpm.d,_xlfn.XLOOKUP(P214,'[1]Birth Dates'!$A:$A,'[1]Birth Dates'!$B:$B,"",0),IF(_xlpm.d=0,"",_xlpm.d))</f>
        <v/>
      </c>
      <c r="S214" s="255">
        <f>IF(OR(R214="",A214="",NOT(ISNUMBER(R214)),R214&gt;A214),"",DATEDIF(R214,A214,"Y")&amp;" years, "&amp;DATEDIF(R214,A214,"YM")&amp;" months, "&amp;DATEDIF(R214,A214,"MD")&amp;" days")</f>
        <v/>
      </c>
      <c r="T214" s="255" t="n"/>
      <c r="U214" s="255" t="n"/>
      <c r="V214" s="695">
        <f>_xlfn.LET(_xlpm.d,_xlfn.XLOOKUP(T214,'[1]Birth Dates'!$A:$A,'[1]Birth Dates'!$B:$B,"",0),IF(_xlpm.d=0,"",_xlpm.d))</f>
        <v/>
      </c>
      <c r="W214" s="255">
        <f>IF(OR(V214="",A214="",NOT(ISNUMBER(V214)),V214&gt;A214),"",DATEDIF(V214,A214,"Y")&amp;" years, "&amp;DATEDIF(V214,A214,"YM")&amp;" months, "&amp;DATEDIF(V214,A214,"MD")&amp;" days")</f>
        <v/>
      </c>
      <c r="X214" s="255" t="n"/>
      <c r="Y214" s="255" t="n"/>
      <c r="Z214" s="255" t="n"/>
      <c r="AA214" s="255" t="n"/>
      <c r="AB214" s="255" t="n"/>
      <c r="AC214" s="255" t="n"/>
      <c r="AD214" s="255" t="n"/>
      <c r="AE214" s="579" t="inlineStr"/>
      <c r="AF214" s="418">
        <f>IF(OR(AE214="",AE214="",AE214=0),"",6.172/(AE214*24))</f>
        <v/>
      </c>
      <c r="AG214" s="259" t="n"/>
      <c r="AH214" s="579" t="inlineStr"/>
      <c r="AI214" s="418">
        <f>IF(OR(AH214="",AH214="",AH214=0),"",6.172/(AH214*24))</f>
        <v/>
      </c>
      <c r="AJ214" s="175">
        <f>IF(AND(ISNUMBER(AB214),ISNUMBER(AG214)),AB214-AG214,"")</f>
        <v/>
      </c>
      <c r="AK214" s="255" t="n"/>
      <c r="AL214" s="255" t="n">
        <v>88</v>
      </c>
      <c r="AM214" s="480" t="n">
        <v>0.2998877314814815</v>
      </c>
      <c r="AN214" s="671">
        <f>IF(OR(AL214="",AM214="",AM214=0),"",AL214*6.172/(AM214*24))</f>
        <v/>
      </c>
      <c r="AO214" s="477">
        <f>IF(AND(AL214=AL213,AM214&lt;&gt;"",AM213&lt;&gt;""),AM214-AM213,"")</f>
        <v/>
      </c>
      <c r="AP214" s="255" t="n"/>
      <c r="AQ214" s="579" t="inlineStr"/>
      <c r="AR214" s="418">
        <f>IF(OR(AQ214="",AQ214="",AQ214=0),"",6.172/(AQ214*24))</f>
        <v/>
      </c>
      <c r="AS214" s="436">
        <f>IF(OR(NOT(ISNUMBER(C214)),NOT(ISNUMBER(AB214))),"",IF(AG214&lt;&gt;"",AG214,AB214)-C214)</f>
        <v/>
      </c>
      <c r="AT214" s="260" t="n"/>
      <c r="AU214" s="261">
        <f>IF($B214="","",TEXT($A214,"yyyymmdd")&amp;"_P"&amp;$C214&amp;"_C"&amp;$F214&amp;"_"&amp;TRIM(RIGHT(SUBSTITUTE(TRIM(SUBSTITUTE($L214,CHAR(160)," "))," ",REPT(" ",60)),60))&amp;IF($P214="","","-"&amp;TRIM(RIGHT(SUBSTITUTE(TRIM(SUBSTITUTE($P214,CHAR(160)," "))," ",REPT(" ",60)),60)))&amp;IF($T214="","","-"&amp;TRIM(RIGHT(SUBSTITUTE(TRIM(SUBSTITUTE($T214,CHAR(160)," "))," ",REPT(" ",60)),60)))&amp;".jpg")</f>
        <v/>
      </c>
    </row>
    <row r="215" ht="28" customHeight="1">
      <c r="A215" s="252" t="n">
        <v>24382</v>
      </c>
      <c r="B215" s="255" t="inlineStr">
        <is>
          <t>Gallaher 500 2 October, 1966</t>
        </is>
      </c>
      <c r="C215" s="255" t="n">
        <v>39</v>
      </c>
      <c r="D215" s="255" t="inlineStr">
        <is>
          <t>A</t>
        </is>
      </c>
      <c r="E215" s="255" t="n">
        <v>10</v>
      </c>
      <c r="F215" s="255" t="n">
        <v>48</v>
      </c>
      <c r="G215" s="255" t="inlineStr">
        <is>
          <t>M Bailey</t>
        </is>
      </c>
      <c r="H215" s="255" t="n"/>
      <c r="I215" s="255" t="n"/>
      <c r="J215" s="255" t="inlineStr">
        <is>
          <t>Morris 850</t>
        </is>
      </c>
      <c r="K215" s="255" t="n"/>
      <c r="L215" s="255" t="inlineStr">
        <is>
          <t>Malcolm Bailey</t>
        </is>
      </c>
      <c r="M215" s="255" t="inlineStr">
        <is>
          <t>AUS</t>
        </is>
      </c>
      <c r="N215" s="695">
        <f>_xlfn.LET(_xlpm.d,_xlfn.XLOOKUP(L215,'[1]Birth Dates'!$A:$A,'[1]Birth Dates'!$B:$B,"",0),IF(_xlpm.d=0,"",_xlpm.d))</f>
        <v/>
      </c>
      <c r="O215" s="255">
        <f>IF(OR(N215="",A215="",NOT(ISNUMBER(N215)),N215&gt;A215),"",DATEDIF(N215,A215,"Y")&amp;" years, "&amp;DATEDIF(N215,A215,"YM")&amp;" months, "&amp;DATEDIF(N215,A215,"MD")&amp;" days")</f>
        <v/>
      </c>
      <c r="P215" s="255" t="inlineStr">
        <is>
          <t>John Hicks</t>
        </is>
      </c>
      <c r="Q215" s="255" t="inlineStr">
        <is>
          <t>AUS</t>
        </is>
      </c>
      <c r="R215" s="695">
        <f>_xlfn.LET(_xlpm.d,_xlfn.XLOOKUP(P215,'[1]Birth Dates'!$A:$A,'[1]Birth Dates'!$B:$B,"",0),IF(_xlpm.d=0,"",_xlpm.d))</f>
        <v/>
      </c>
      <c r="S215" s="255">
        <f>IF(OR(R215="",A215="",NOT(ISNUMBER(R215)),R215&gt;A215),"",DATEDIF(R215,A215,"Y")&amp;" years, "&amp;DATEDIF(R215,A215,"YM")&amp;" months, "&amp;DATEDIF(R215,A215,"MD")&amp;" days")</f>
        <v/>
      </c>
      <c r="T215" s="255" t="n"/>
      <c r="U215" s="255" t="n"/>
      <c r="V215" s="695">
        <f>_xlfn.LET(_xlpm.d,_xlfn.XLOOKUP(T215,'[1]Birth Dates'!$A:$A,'[1]Birth Dates'!$B:$B,"",0),IF(_xlpm.d=0,"",_xlpm.d))</f>
        <v/>
      </c>
      <c r="W215" s="255">
        <f>IF(OR(V215="",A215="",NOT(ISNUMBER(V215)),V215&gt;A215),"",DATEDIF(V215,A215,"Y")&amp;" years, "&amp;DATEDIF(V215,A215,"YM")&amp;" months, "&amp;DATEDIF(V215,A215,"MD")&amp;" days")</f>
        <v/>
      </c>
      <c r="X215" s="255" t="n"/>
      <c r="Y215" s="255" t="n"/>
      <c r="Z215" s="255" t="n"/>
      <c r="AA215" s="255" t="n"/>
      <c r="AB215" s="255" t="n"/>
      <c r="AC215" s="255" t="n"/>
      <c r="AD215" s="255" t="n"/>
      <c r="AE215" s="579" t="inlineStr"/>
      <c r="AF215" s="418">
        <f>IF(OR(AE215="",AE215="",AE215=0),"",6.172/(AE215*24))</f>
        <v/>
      </c>
      <c r="AG215" s="259" t="n"/>
      <c r="AH215" s="579" t="inlineStr"/>
      <c r="AI215" s="418">
        <f>IF(OR(AH215="",AH215="",AH215=0),"",6.172/(AH215*24))</f>
        <v/>
      </c>
      <c r="AJ215" s="175">
        <f>IF(AND(ISNUMBER(AB215),ISNUMBER(AG215)),AB215-AG215,"")</f>
        <v/>
      </c>
      <c r="AK215" s="255" t="n"/>
      <c r="AL215" s="255" t="n">
        <v>87</v>
      </c>
      <c r="AM215" s="480" t="n">
        <v>0.3024236111111111</v>
      </c>
      <c r="AN215" s="671">
        <f>IF(OR(AL215="",AM215="",AM215=0),"",AL215*6.172/(AM215*24))</f>
        <v/>
      </c>
      <c r="AO215" s="477">
        <f>IF(AND(AL215=AL214,AM215&lt;&gt;"",AM214&lt;&gt;""),AM215-AM214,"")</f>
        <v/>
      </c>
      <c r="AP215" s="255" t="n"/>
      <c r="AQ215" s="579" t="inlineStr"/>
      <c r="AR215" s="418">
        <f>IF(OR(AQ215="",AQ215="",AQ215=0),"",6.172/(AQ215*24))</f>
        <v/>
      </c>
      <c r="AS215" s="436">
        <f>IF(OR(NOT(ISNUMBER(C215)),NOT(ISNUMBER(AB215))),"",IF(AG215&lt;&gt;"",AG215,AB215)-C215)</f>
        <v/>
      </c>
      <c r="AT215" s="260" t="n"/>
      <c r="AU215" s="261">
        <f>IF($B215="","",TEXT($A215,"yyyymmdd")&amp;"_P"&amp;$C215&amp;"_C"&amp;$F215&amp;"_"&amp;TRIM(RIGHT(SUBSTITUTE(TRIM(SUBSTITUTE($L215,CHAR(160)," "))," ",REPT(" ",60)),60))&amp;IF($P215="","","-"&amp;TRIM(RIGHT(SUBSTITUTE(TRIM(SUBSTITUTE($P215,CHAR(160)," "))," ",REPT(" ",60)),60)))&amp;IF($T215="","","-"&amp;TRIM(RIGHT(SUBSTITUTE(TRIM(SUBSTITUTE($T215,CHAR(160)," "))," ",REPT(" ",60)),60)))&amp;".jpg")</f>
        <v/>
      </c>
    </row>
    <row r="216" ht="28" customHeight="1">
      <c r="A216" s="252" t="n">
        <v>24382</v>
      </c>
      <c r="B216" s="255" t="inlineStr">
        <is>
          <t>Gallaher 500 2 October, 1966</t>
        </is>
      </c>
      <c r="C216" s="255" t="n">
        <v>40</v>
      </c>
      <c r="D216" s="255" t="inlineStr">
        <is>
          <t>B</t>
        </is>
      </c>
      <c r="E216" s="255" t="n">
        <v>13</v>
      </c>
      <c r="F216" s="255" t="n">
        <v>38</v>
      </c>
      <c r="G216" s="255" t="inlineStr">
        <is>
          <t>Wheelmar Distributors Pty Ltd</t>
        </is>
      </c>
      <c r="H216" s="255" t="n"/>
      <c r="I216" s="255" t="n"/>
      <c r="J216" s="255" t="inlineStr">
        <is>
          <t>Prince Skyline 1500</t>
        </is>
      </c>
      <c r="K216" s="255" t="n"/>
      <c r="L216" s="255" t="inlineStr">
        <is>
          <t>Carl Kennedy</t>
        </is>
      </c>
      <c r="M216" s="255" t="inlineStr">
        <is>
          <t>AUS</t>
        </is>
      </c>
      <c r="N216" s="695">
        <f>_xlfn.LET(_xlpm.d,_xlfn.XLOOKUP(L216,'[1]Birth Dates'!$A:$A,'[1]Birth Dates'!$B:$B,"",0),IF(_xlpm.d=0,"",_xlpm.d))</f>
        <v/>
      </c>
      <c r="O216" s="255">
        <f>IF(OR(N216="",A216="",NOT(ISNUMBER(N216)),N216&gt;A216),"",DATEDIF(N216,A216,"Y")&amp;" years, "&amp;DATEDIF(N216,A216,"YM")&amp;" months, "&amp;DATEDIF(N216,A216,"MD")&amp;" days")</f>
        <v/>
      </c>
      <c r="P216" s="255" t="inlineStr">
        <is>
          <t>Doug Stewart</t>
        </is>
      </c>
      <c r="Q216" s="255" t="inlineStr">
        <is>
          <t>AUS</t>
        </is>
      </c>
      <c r="R216" s="695">
        <f>_xlfn.LET(_xlpm.d,_xlfn.XLOOKUP(P216,'[1]Birth Dates'!$A:$A,'[1]Birth Dates'!$B:$B,"",0),IF(_xlpm.d=0,"",_xlpm.d))</f>
        <v/>
      </c>
      <c r="S216" s="255">
        <f>IF(OR(R216="",A216="",NOT(ISNUMBER(R216)),R216&gt;A216),"",DATEDIF(R216,A216,"Y")&amp;" years, "&amp;DATEDIF(R216,A216,"YM")&amp;" months, "&amp;DATEDIF(R216,A216,"MD")&amp;" days")</f>
        <v/>
      </c>
      <c r="T216" s="255" t="n"/>
      <c r="U216" s="255" t="n"/>
      <c r="V216" s="695">
        <f>_xlfn.LET(_xlpm.d,_xlfn.XLOOKUP(T216,'[1]Birth Dates'!$A:$A,'[1]Birth Dates'!$B:$B,"",0),IF(_xlpm.d=0,"",_xlpm.d))</f>
        <v/>
      </c>
      <c r="W216" s="255">
        <f>IF(OR(V216="",A216="",NOT(ISNUMBER(V216)),V216&gt;A216),"",DATEDIF(V216,A216,"Y")&amp;" years, "&amp;DATEDIF(V216,A216,"YM")&amp;" months, "&amp;DATEDIF(V216,A216,"MD")&amp;" days")</f>
        <v/>
      </c>
      <c r="X216" s="255" t="n"/>
      <c r="Y216" s="255" t="n"/>
      <c r="Z216" s="255" t="n"/>
      <c r="AA216" s="255" t="n"/>
      <c r="AB216" s="255" t="n"/>
      <c r="AC216" s="255" t="n"/>
      <c r="AD216" s="255" t="n"/>
      <c r="AE216" s="579" t="inlineStr"/>
      <c r="AF216" s="418">
        <f>IF(OR(AE216="",AE216="",AE216=0),"",6.172/(AE216*24))</f>
        <v/>
      </c>
      <c r="AG216" s="259" t="n"/>
      <c r="AH216" s="579" t="inlineStr"/>
      <c r="AI216" s="418">
        <f>IF(OR(AH216="",AH216="",AH216=0),"",6.172/(AH216*24))</f>
        <v/>
      </c>
      <c r="AJ216" s="175">
        <f>IF(AND(ISNUMBER(AB216),ISNUMBER(AG216)),AB216-AG216,"")</f>
        <v/>
      </c>
      <c r="AK216" s="255" t="n"/>
      <c r="AL216" s="255" t="n">
        <v>82</v>
      </c>
      <c r="AM216" s="480" t="n">
        <v>0.3004409722222222</v>
      </c>
      <c r="AN216" s="671">
        <f>IF(OR(AL216="",AM216="",AM216=0),"",AL216*6.172/(AM216*24))</f>
        <v/>
      </c>
      <c r="AO216" s="477">
        <f>IF(AND(AL216=AL215,AM216&lt;&gt;"",AM215&lt;&gt;""),AM216-AM215,"")</f>
        <v/>
      </c>
      <c r="AP216" s="255" t="n"/>
      <c r="AQ216" s="579" t="inlineStr"/>
      <c r="AR216" s="418">
        <f>IF(OR(AQ216="",AQ216="",AQ216=0),"",6.172/(AQ216*24))</f>
        <v/>
      </c>
      <c r="AS216" s="436">
        <f>IF(OR(NOT(ISNUMBER(C216)),NOT(ISNUMBER(AB216))),"",IF(AG216&lt;&gt;"",AG216,AB216)-C216)</f>
        <v/>
      </c>
      <c r="AT216" s="260" t="n"/>
      <c r="AU216" s="261">
        <f>IF($B216="","",TEXT($A216,"yyyymmdd")&amp;"_P"&amp;$C216&amp;"_C"&amp;$F216&amp;"_"&amp;TRIM(RIGHT(SUBSTITUTE(TRIM(SUBSTITUTE($L216,CHAR(160)," "))," ",REPT(" ",60)),60))&amp;IF($P216="","","-"&amp;TRIM(RIGHT(SUBSTITUTE(TRIM(SUBSTITUTE($P216,CHAR(160)," "))," ",REPT(" ",60)),60)))&amp;IF($T216="","","-"&amp;TRIM(RIGHT(SUBSTITUTE(TRIM(SUBSTITUTE($T216,CHAR(160)," "))," ",REPT(" ",60)),60)))&amp;".jpg")</f>
        <v/>
      </c>
    </row>
    <row r="217" ht="28" customHeight="1">
      <c r="A217" s="252" t="n">
        <v>24382</v>
      </c>
      <c r="B217" s="255" t="inlineStr">
        <is>
          <t>Gallaher 500 2 October, 1966</t>
        </is>
      </c>
      <c r="C217" s="255" t="n">
        <v>41</v>
      </c>
      <c r="D217" s="255" t="inlineStr">
        <is>
          <t>B</t>
        </is>
      </c>
      <c r="E217" s="255" t="n">
        <v>14</v>
      </c>
      <c r="F217" s="255" t="n">
        <v>30</v>
      </c>
      <c r="G217" s="255" t="inlineStr">
        <is>
          <t>Denis Geary Motors Pty Ltd</t>
        </is>
      </c>
      <c r="H217" s="255" t="n"/>
      <c r="I217" s="255" t="n"/>
      <c r="J217" s="255" t="inlineStr">
        <is>
          <t>Ford Cortina Mk.I 1500</t>
        </is>
      </c>
      <c r="K217" s="255" t="n"/>
      <c r="L217" s="255" t="inlineStr">
        <is>
          <t>Gary Hodge</t>
        </is>
      </c>
      <c r="M217" s="255" t="inlineStr">
        <is>
          <t>AUS</t>
        </is>
      </c>
      <c r="N217" s="695">
        <f>_xlfn.LET(_xlpm.d,_xlfn.XLOOKUP(L217,'[1]Birth Dates'!$A:$A,'[1]Birth Dates'!$B:$B,"",0),IF(_xlpm.d=0,"",_xlpm.d))</f>
        <v/>
      </c>
      <c r="O217" s="255">
        <f>IF(OR(N217="",A217="",NOT(ISNUMBER(N217)),N217&gt;A217),"",DATEDIF(N217,A217,"Y")&amp;" years, "&amp;DATEDIF(N217,A217,"YM")&amp;" months, "&amp;DATEDIF(N217,A217,"MD")&amp;" days")</f>
        <v/>
      </c>
      <c r="P217" s="255" t="inlineStr">
        <is>
          <t>Denis Geary</t>
        </is>
      </c>
      <c r="Q217" s="255" t="inlineStr">
        <is>
          <t>AUS</t>
        </is>
      </c>
      <c r="R217" s="695">
        <f>_xlfn.LET(_xlpm.d,_xlfn.XLOOKUP(P217,'[1]Birth Dates'!$A:$A,'[1]Birth Dates'!$B:$B,"",0),IF(_xlpm.d=0,"",_xlpm.d))</f>
        <v/>
      </c>
      <c r="S217" s="255">
        <f>IF(OR(R217="",A217="",NOT(ISNUMBER(R217)),R217&gt;A217),"",DATEDIF(R217,A217,"Y")&amp;" years, "&amp;DATEDIF(R217,A217,"YM")&amp;" months, "&amp;DATEDIF(R217,A217,"MD")&amp;" days")</f>
        <v/>
      </c>
      <c r="T217" s="255" t="n"/>
      <c r="U217" s="255" t="n"/>
      <c r="V217" s="695">
        <f>_xlfn.LET(_xlpm.d,_xlfn.XLOOKUP(T217,'[1]Birth Dates'!$A:$A,'[1]Birth Dates'!$B:$B,"",0),IF(_xlpm.d=0,"",_xlpm.d))</f>
        <v/>
      </c>
      <c r="W217" s="255">
        <f>IF(OR(V217="",A217="",NOT(ISNUMBER(V217)),V217&gt;A217),"",DATEDIF(V217,A217,"Y")&amp;" years, "&amp;DATEDIF(V217,A217,"YM")&amp;" months, "&amp;DATEDIF(V217,A217,"MD")&amp;" days")</f>
        <v/>
      </c>
      <c r="X217" s="255" t="n"/>
      <c r="Y217" s="255" t="n"/>
      <c r="Z217" s="255" t="n"/>
      <c r="AA217" s="255" t="n"/>
      <c r="AB217" s="255" t="n"/>
      <c r="AC217" s="255" t="n"/>
      <c r="AD217" s="255" t="n"/>
      <c r="AE217" s="579" t="inlineStr"/>
      <c r="AF217" s="418">
        <f>IF(OR(AE217="",AE217="",AE217=0),"",6.172/(AE217*24))</f>
        <v/>
      </c>
      <c r="AG217" s="259" t="n"/>
      <c r="AH217" s="579" t="inlineStr"/>
      <c r="AI217" s="418">
        <f>IF(OR(AH217="",AH217="",AH217=0),"",6.172/(AH217*24))</f>
        <v/>
      </c>
      <c r="AJ217" s="175">
        <f>IF(AND(ISNUMBER(AB217),ISNUMBER(AG217)),AB217-AG217,"")</f>
        <v/>
      </c>
      <c r="AK217" s="255" t="n"/>
      <c r="AL217" s="255" t="n">
        <v>74</v>
      </c>
      <c r="AM217" s="480" t="n">
        <v>0.301457175925926</v>
      </c>
      <c r="AN217" s="671">
        <f>IF(OR(AL217="",AM217="",AM217=0),"",AL217*6.172/(AM217*24))</f>
        <v/>
      </c>
      <c r="AO217" s="477">
        <f>IF(AND(AL217=AL216,AM217&lt;&gt;"",AM216&lt;&gt;""),AM217-AM216,"")</f>
        <v/>
      </c>
      <c r="AP217" s="255" t="n"/>
      <c r="AQ217" s="579" t="inlineStr"/>
      <c r="AR217" s="418">
        <f>IF(OR(AQ217="",AQ217="",AQ217=0),"",6.172/(AQ217*24))</f>
        <v/>
      </c>
      <c r="AS217" s="436">
        <f>IF(OR(NOT(ISNUMBER(C217)),NOT(ISNUMBER(AB217))),"",IF(AG217&lt;&gt;"",AG217,AB217)-C217)</f>
        <v/>
      </c>
      <c r="AT217" s="260" t="n"/>
      <c r="AU217" s="261">
        <f>IF($B217="","",TEXT($A217,"yyyymmdd")&amp;"_P"&amp;$C217&amp;"_C"&amp;$F217&amp;"_"&amp;TRIM(RIGHT(SUBSTITUTE(TRIM(SUBSTITUTE($L217,CHAR(160)," "))," ",REPT(" ",60)),60))&amp;IF($P217="","","-"&amp;TRIM(RIGHT(SUBSTITUTE(TRIM(SUBSTITUTE($P217,CHAR(160)," "))," ",REPT(" ",60)),60)))&amp;IF($T217="","","-"&amp;TRIM(RIGHT(SUBSTITUTE(TRIM(SUBSTITUTE($T217,CHAR(160)," "))," ",REPT(" ",60)),60)))&amp;".jpg")</f>
        <v/>
      </c>
    </row>
    <row r="218" ht="42" customHeight="1">
      <c r="A218" s="252" t="n">
        <v>24382</v>
      </c>
      <c r="B218" s="255" t="inlineStr">
        <is>
          <t>Gallaher 500 2 October, 1966</t>
        </is>
      </c>
      <c r="C218" s="255" t="inlineStr">
        <is>
          <t>DNF</t>
        </is>
      </c>
      <c r="D218" s="255" t="inlineStr">
        <is>
          <t>C</t>
        </is>
      </c>
      <c r="E218" s="255" t="n">
        <v>12</v>
      </c>
      <c r="F218" s="255" t="n">
        <v>21</v>
      </c>
      <c r="G218" s="255" t="inlineStr">
        <is>
          <t>Vaughan &amp; Lane Pty Ltd</t>
        </is>
      </c>
      <c r="H218" s="255" t="n"/>
      <c r="I218" s="255" t="n"/>
      <c r="J218" s="255" t="inlineStr">
        <is>
          <t>Morris Cooper S</t>
        </is>
      </c>
      <c r="K218" s="255" t="n"/>
      <c r="L218" s="255" t="inlineStr">
        <is>
          <t>Frank Matich</t>
        </is>
      </c>
      <c r="M218" s="255" t="inlineStr">
        <is>
          <t>AUS</t>
        </is>
      </c>
      <c r="N218" s="695">
        <f>_xlfn.LET(_xlpm.d,_xlfn.XLOOKUP(L218,'[1]Birth Dates'!$A:$A,'[1]Birth Dates'!$B:$B,"",0),IF(_xlpm.d=0,"",_xlpm.d))</f>
        <v/>
      </c>
      <c r="O218" s="255">
        <f>IF(OR(N218="",A218="",NOT(ISNUMBER(N218)),N218&gt;A218),"",DATEDIF(N218,A218,"Y")&amp;" years, "&amp;DATEDIF(N218,A218,"YM")&amp;" months, "&amp;DATEDIF(N218,A218,"MD")&amp;" days")</f>
        <v/>
      </c>
      <c r="P218" s="255" t="inlineStr">
        <is>
          <t>Bruce Demuth</t>
        </is>
      </c>
      <c r="Q218" s="255" t="inlineStr">
        <is>
          <t>AUS</t>
        </is>
      </c>
      <c r="R218" s="695">
        <f>_xlfn.LET(_xlpm.d,_xlfn.XLOOKUP(P218,'[1]Birth Dates'!$A:$A,'[1]Birth Dates'!$B:$B,"",0),IF(_xlpm.d=0,"",_xlpm.d))</f>
        <v/>
      </c>
      <c r="S218" s="255">
        <f>IF(OR(R218="",A218="",NOT(ISNUMBER(R218)),R218&gt;A218),"",DATEDIF(R218,A218,"Y")&amp;" years, "&amp;DATEDIF(R218,A218,"YM")&amp;" months, "&amp;DATEDIF(R218,A218,"MD")&amp;" days")</f>
        <v/>
      </c>
      <c r="T218" s="255" t="n"/>
      <c r="U218" s="255" t="n"/>
      <c r="V218" s="695">
        <f>_xlfn.LET(_xlpm.d,_xlfn.XLOOKUP(T218,'[1]Birth Dates'!$A:$A,'[1]Birth Dates'!$B:$B,"",0),IF(_xlpm.d=0,"",_xlpm.d))</f>
        <v/>
      </c>
      <c r="W218" s="255">
        <f>IF(OR(V218="",A218="",NOT(ISNUMBER(V218)),V218&gt;A218),"",DATEDIF(V218,A218,"Y")&amp;" years, "&amp;DATEDIF(V218,A218,"YM")&amp;" months, "&amp;DATEDIF(V218,A218,"MD")&amp;" days")</f>
        <v/>
      </c>
      <c r="X218" s="255" t="n"/>
      <c r="Y218" s="255" t="n"/>
      <c r="Z218" s="255" t="n"/>
      <c r="AA218" s="255" t="n"/>
      <c r="AB218" s="255" t="n"/>
      <c r="AC218" s="255" t="n"/>
      <c r="AD218" s="255" t="n"/>
      <c r="AE218" s="579" t="inlineStr"/>
      <c r="AF218" s="418">
        <f>IF(OR(AE218="",AE218="",AE218=0),"",6.172/(AE218*24))</f>
        <v/>
      </c>
      <c r="AG218" s="259" t="n"/>
      <c r="AH218" s="579" t="inlineStr"/>
      <c r="AI218" s="418">
        <f>IF(OR(AH218="",AH218="",AH218=0),"",6.172/(AH218*24))</f>
        <v/>
      </c>
      <c r="AJ218" s="175">
        <f>IF(AND(ISNUMBER(AB218),ISNUMBER(AG218)),AB218-AG218,"")</f>
        <v/>
      </c>
      <c r="AK218" s="255" t="inlineStr">
        <is>
          <t>Accident</t>
        </is>
      </c>
      <c r="AL218" s="255" t="n">
        <v>126</v>
      </c>
      <c r="AM218" s="696" t="n"/>
      <c r="AN218" s="671">
        <f>IF(OR(AL218="",AM218="",AM218=0),"",AL218*6.172/(AM218*24))</f>
        <v/>
      </c>
      <c r="AO218" s="477">
        <f>IF(AND(AL218=AL217,AM218&lt;&gt;"",AM217&lt;&gt;""),AM218-AM217,"")</f>
        <v/>
      </c>
      <c r="AP218" s="255" t="n"/>
      <c r="AQ218" s="579" t="inlineStr">
        <is>
          <t>3:10.0000</t>
        </is>
      </c>
      <c r="AR218" s="418">
        <f>IF(OR(AQ218="",AQ218="",AQ218=0),"",6.172/(AQ218*24))</f>
        <v/>
      </c>
      <c r="AS218" s="436">
        <f>IF(OR(NOT(ISNUMBER(C218)),NOT(ISNUMBER(AB218))),"",IF(AG218&lt;&gt;"",AG218,AB218)-C218)</f>
        <v/>
      </c>
      <c r="AT218" s="260" t="n"/>
      <c r="AU218" s="261">
        <f>IF($B218="","",TEXT($A218,"yyyymmdd")&amp;"_P"&amp;$C218&amp;"_C"&amp;$F218&amp;"_"&amp;TRIM(RIGHT(SUBSTITUTE(TRIM(SUBSTITUTE($L218,CHAR(160)," "))," ",REPT(" ",60)),60))&amp;IF($P218="","","-"&amp;TRIM(RIGHT(SUBSTITUTE(TRIM(SUBSTITUTE($P218,CHAR(160)," "))," ",REPT(" ",60)),60)))&amp;IF($T218="","","-"&amp;TRIM(RIGHT(SUBSTITUTE(TRIM(SUBSTITUTE($T218,CHAR(160)," "))," ",REPT(" ",60)),60)))&amp;".jpg")</f>
        <v/>
      </c>
    </row>
    <row r="219" ht="28" customHeight="1">
      <c r="A219" s="252" t="n">
        <v>24382</v>
      </c>
      <c r="B219" s="255" t="inlineStr">
        <is>
          <t>Gallaher 500 2 October, 1966</t>
        </is>
      </c>
      <c r="C219" s="255" t="inlineStr">
        <is>
          <t>DNF</t>
        </is>
      </c>
      <c r="D219" s="255" t="inlineStr">
        <is>
          <t>A</t>
        </is>
      </c>
      <c r="E219" s="255" t="n">
        <v>11</v>
      </c>
      <c r="F219" s="255" t="n">
        <v>46</v>
      </c>
      <c r="G219" s="255" t="inlineStr">
        <is>
          <t>Bill Burns</t>
        </is>
      </c>
      <c r="H219" s="255" t="n"/>
      <c r="I219" s="255" t="n"/>
      <c r="J219" s="255" t="inlineStr">
        <is>
          <t>Fiat 850</t>
        </is>
      </c>
      <c r="K219" s="255" t="inlineStr">
        <is>
          <t>Fiat 0.8</t>
        </is>
      </c>
      <c r="L219" s="255" t="inlineStr">
        <is>
          <t>Bill Burns</t>
        </is>
      </c>
      <c r="M219" s="255" t="inlineStr">
        <is>
          <t>AUS</t>
        </is>
      </c>
      <c r="N219" s="695">
        <f>_xlfn.LET(_xlpm.d,_xlfn.XLOOKUP(L219,'[1]Birth Dates'!$A:$A,'[1]Birth Dates'!$B:$B,"",0),IF(_xlpm.d=0,"",_xlpm.d))</f>
        <v/>
      </c>
      <c r="O219" s="255">
        <f>IF(OR(N219="",A219="",NOT(ISNUMBER(N219)),N219&gt;A219),"",DATEDIF(N219,A219,"Y")&amp;" years, "&amp;DATEDIF(N219,A219,"YM")&amp;" months, "&amp;DATEDIF(N219,A219,"MD")&amp;" days")</f>
        <v/>
      </c>
      <c r="P219" s="255" t="inlineStr">
        <is>
          <t>Alex Lazich</t>
        </is>
      </c>
      <c r="Q219" s="255" t="inlineStr">
        <is>
          <t>AUS</t>
        </is>
      </c>
      <c r="R219" s="695">
        <f>_xlfn.LET(_xlpm.d,_xlfn.XLOOKUP(P219,'[1]Birth Dates'!$A:$A,'[1]Birth Dates'!$B:$B,"",0),IF(_xlpm.d=0,"",_xlpm.d))</f>
        <v/>
      </c>
      <c r="S219" s="255">
        <f>IF(OR(R219="",A219="",NOT(ISNUMBER(R219)),R219&gt;A219),"",DATEDIF(R219,A219,"Y")&amp;" years, "&amp;DATEDIF(R219,A219,"YM")&amp;" months, "&amp;DATEDIF(R219,A219,"MD")&amp;" days")</f>
        <v/>
      </c>
      <c r="T219" s="255" t="n"/>
      <c r="U219" s="255" t="n"/>
      <c r="V219" s="695">
        <f>_xlfn.LET(_xlpm.d,_xlfn.XLOOKUP(T219,'[1]Birth Dates'!$A:$A,'[1]Birth Dates'!$B:$B,"",0),IF(_xlpm.d=0,"",_xlpm.d))</f>
        <v/>
      </c>
      <c r="W219" s="255">
        <f>IF(OR(V219="",A219="",NOT(ISNUMBER(V219)),V219&gt;A219),"",DATEDIF(V219,A219,"Y")&amp;" years, "&amp;DATEDIF(V219,A219,"YM")&amp;" months, "&amp;DATEDIF(V219,A219,"MD")&amp;" days")</f>
        <v/>
      </c>
      <c r="X219" s="255" t="n"/>
      <c r="Y219" s="255" t="n"/>
      <c r="Z219" s="255" t="n"/>
      <c r="AA219" s="255" t="n"/>
      <c r="AB219" s="255" t="n"/>
      <c r="AC219" s="255" t="n"/>
      <c r="AD219" s="255" t="n"/>
      <c r="AE219" s="579" t="inlineStr"/>
      <c r="AF219" s="418">
        <f>IF(OR(AE219="",AE219="",AE219=0),"",6.172/(AE219*24))</f>
        <v/>
      </c>
      <c r="AG219" s="259" t="n"/>
      <c r="AH219" s="579" t="inlineStr"/>
      <c r="AI219" s="418">
        <f>IF(OR(AH219="",AH219="",AH219=0),"",6.172/(AH219*24))</f>
        <v/>
      </c>
      <c r="AJ219" s="175">
        <f>IF(AND(ISNUMBER(AB219),ISNUMBER(AG219)),AB219-AG219,"")</f>
        <v/>
      </c>
      <c r="AK219" s="255" t="inlineStr">
        <is>
          <t>Valve</t>
        </is>
      </c>
      <c r="AL219" s="255" t="n"/>
      <c r="AM219" s="696" t="n"/>
      <c r="AN219" s="671">
        <f>IF(OR(AL219="",AM219="",AM219=0),"",AL219*6.172/(AM219*24))</f>
        <v/>
      </c>
      <c r="AO219" s="477">
        <f>IF(AND(AL219=AL218,AM219&lt;&gt;"",AM218&lt;&gt;""),AM219-AM218,"")</f>
        <v/>
      </c>
      <c r="AP219" s="255" t="n"/>
      <c r="AQ219" s="579" t="inlineStr"/>
      <c r="AR219" s="418">
        <f>IF(OR(AQ219="",AQ219="",AQ219=0),"",6.172/(AQ219*24))</f>
        <v/>
      </c>
      <c r="AS219" s="436">
        <f>IF(OR(NOT(ISNUMBER(C219)),NOT(ISNUMBER(AB219))),"",IF(AG219&lt;&gt;"",AG219,AB219)-C219)</f>
        <v/>
      </c>
      <c r="AT219" s="260" t="n"/>
      <c r="AU219" s="261">
        <f>IF($B219="","",TEXT($A219,"yyyymmdd")&amp;"_P"&amp;$C219&amp;"_C"&amp;$F219&amp;"_"&amp;TRIM(RIGHT(SUBSTITUTE(TRIM(SUBSTITUTE($L219,CHAR(160)," "))," ",REPT(" ",60)),60))&amp;IF($P219="","","-"&amp;TRIM(RIGHT(SUBSTITUTE(TRIM(SUBSTITUTE($P219,CHAR(160)," "))," ",REPT(" ",60)),60)))&amp;IF($T219="","","-"&amp;TRIM(RIGHT(SUBSTITUTE(TRIM(SUBSTITUTE($T219,CHAR(160)," "))," ",REPT(" ",60)),60)))&amp;".jpg")</f>
        <v/>
      </c>
    </row>
    <row r="220" ht="28" customHeight="1">
      <c r="A220" s="252" t="n">
        <v>24382</v>
      </c>
      <c r="B220" s="255" t="inlineStr">
        <is>
          <t>Gallaher 500 2 October, 1966</t>
        </is>
      </c>
      <c r="C220" s="255" t="inlineStr">
        <is>
          <t>DNF</t>
        </is>
      </c>
      <c r="D220" s="255" t="inlineStr">
        <is>
          <t>A</t>
        </is>
      </c>
      <c r="E220" s="255" t="n">
        <v>12</v>
      </c>
      <c r="F220" s="255" t="n">
        <v>58</v>
      </c>
      <c r="G220" s="255" t="inlineStr">
        <is>
          <t>G Shoesmith</t>
        </is>
      </c>
      <c r="H220" s="255" t="n"/>
      <c r="I220" s="255" t="n"/>
      <c r="J220" s="255" t="inlineStr">
        <is>
          <t>Vauxhall Viva</t>
        </is>
      </c>
      <c r="K220" s="255" t="n"/>
      <c r="L220" s="255" t="inlineStr">
        <is>
          <t>Gary Shoesmith</t>
        </is>
      </c>
      <c r="M220" s="255" t="inlineStr">
        <is>
          <t>AUS</t>
        </is>
      </c>
      <c r="N220" s="695">
        <f>_xlfn.LET(_xlpm.d,_xlfn.XLOOKUP(L220,'[1]Birth Dates'!$A:$A,'[1]Birth Dates'!$B:$B,"",0),IF(_xlpm.d=0,"",_xlpm.d))</f>
        <v/>
      </c>
      <c r="O220" s="255">
        <f>IF(OR(N220="",A220="",NOT(ISNUMBER(N220)),N220&gt;A220),"",DATEDIF(N220,A220,"Y")&amp;" years, "&amp;DATEDIF(N220,A220,"YM")&amp;" months, "&amp;DATEDIF(N220,A220,"MD")&amp;" days")</f>
        <v/>
      </c>
      <c r="P220" s="255" t="inlineStr">
        <is>
          <t>Tony Robards</t>
        </is>
      </c>
      <c r="Q220" s="255" t="inlineStr">
        <is>
          <t>AUS</t>
        </is>
      </c>
      <c r="R220" s="695">
        <f>_xlfn.LET(_xlpm.d,_xlfn.XLOOKUP(P220,'[1]Birth Dates'!$A:$A,'[1]Birth Dates'!$B:$B,"",0),IF(_xlpm.d=0,"",_xlpm.d))</f>
        <v/>
      </c>
      <c r="S220" s="255">
        <f>IF(OR(R220="",A220="",NOT(ISNUMBER(R220)),R220&gt;A220),"",DATEDIF(R220,A220,"Y")&amp;" years, "&amp;DATEDIF(R220,A220,"YM")&amp;" months, "&amp;DATEDIF(R220,A220,"MD")&amp;" days")</f>
        <v/>
      </c>
      <c r="T220" s="255" t="n"/>
      <c r="U220" s="255" t="n"/>
      <c r="V220" s="695">
        <f>_xlfn.LET(_xlpm.d,_xlfn.XLOOKUP(T220,'[1]Birth Dates'!$A:$A,'[1]Birth Dates'!$B:$B,"",0),IF(_xlpm.d=0,"",_xlpm.d))</f>
        <v/>
      </c>
      <c r="W220" s="255">
        <f>IF(OR(V220="",A220="",NOT(ISNUMBER(V220)),V220&gt;A220),"",DATEDIF(V220,A220,"Y")&amp;" years, "&amp;DATEDIF(V220,A220,"YM")&amp;" months, "&amp;DATEDIF(V220,A220,"MD")&amp;" days")</f>
        <v/>
      </c>
      <c r="X220" s="255" t="n"/>
      <c r="Y220" s="255" t="n"/>
      <c r="Z220" s="255" t="n"/>
      <c r="AA220" s="255" t="n"/>
      <c r="AB220" s="255" t="n"/>
      <c r="AC220" s="255" t="n"/>
      <c r="AD220" s="255" t="n"/>
      <c r="AE220" s="579" t="inlineStr"/>
      <c r="AF220" s="418">
        <f>IF(OR(AE220="",AE220="",AE220=0),"",6.172/(AE220*24))</f>
        <v/>
      </c>
      <c r="AG220" s="259" t="n"/>
      <c r="AH220" s="579" t="inlineStr"/>
      <c r="AI220" s="418">
        <f>IF(OR(AH220="",AH220="",AH220=0),"",6.172/(AH220*24))</f>
        <v/>
      </c>
      <c r="AJ220" s="175">
        <f>IF(AND(ISNUMBER(AB220),ISNUMBER(AG220)),AB220-AG220,"")</f>
        <v/>
      </c>
      <c r="AK220" s="255" t="inlineStr">
        <is>
          <t>Gearbox</t>
        </is>
      </c>
      <c r="AL220" s="255" t="n">
        <v>94</v>
      </c>
      <c r="AM220" s="696" t="n"/>
      <c r="AN220" s="671">
        <f>IF(OR(AL220="",AM220="",AM220=0),"",AL220*6.172/(AM220*24))</f>
        <v/>
      </c>
      <c r="AO220" s="477">
        <f>IF(AND(AL220=AL219,AM220&lt;&gt;"",AM219&lt;&gt;""),AM220-AM219,"")</f>
        <v/>
      </c>
      <c r="AP220" s="255" t="n"/>
      <c r="AQ220" s="579" t="inlineStr"/>
      <c r="AR220" s="418">
        <f>IF(OR(AQ220="",AQ220="",AQ220=0),"",6.172/(AQ220*24))</f>
        <v/>
      </c>
      <c r="AS220" s="436">
        <f>IF(OR(NOT(ISNUMBER(C220)),NOT(ISNUMBER(AB220))),"",IF(AG220&lt;&gt;"",AG220,AB220)-C220)</f>
        <v/>
      </c>
      <c r="AT220" s="260" t="n"/>
      <c r="AU220" s="261">
        <f>IF($B220="","",TEXT($A220,"yyyymmdd")&amp;"_P"&amp;$C220&amp;"_C"&amp;$F220&amp;"_"&amp;TRIM(RIGHT(SUBSTITUTE(TRIM(SUBSTITUTE($L220,CHAR(160)," "))," ",REPT(" ",60)),60))&amp;IF($P220="","","-"&amp;TRIM(RIGHT(SUBSTITUTE(TRIM(SUBSTITUTE($P220,CHAR(160)," "))," ",REPT(" ",60)),60)))&amp;IF($T220="","","-"&amp;TRIM(RIGHT(SUBSTITUTE(TRIM(SUBSTITUTE($T220,CHAR(160)," "))," ",REPT(" ",60)),60)))&amp;".jpg")</f>
        <v/>
      </c>
    </row>
    <row r="221" ht="28" customHeight="1">
      <c r="A221" s="252" t="n">
        <v>24382</v>
      </c>
      <c r="B221" s="255" t="inlineStr">
        <is>
          <t>Gallaher 500 2 October, 1966</t>
        </is>
      </c>
      <c r="C221" s="255" t="inlineStr">
        <is>
          <t>DNF</t>
        </is>
      </c>
      <c r="D221" s="255" t="inlineStr">
        <is>
          <t>C</t>
        </is>
      </c>
      <c r="E221" s="255" t="n"/>
      <c r="F221" s="255" t="n">
        <v>26</v>
      </c>
      <c r="G221" s="255" t="inlineStr">
        <is>
          <t>M Crampton Engineering</t>
        </is>
      </c>
      <c r="H221" s="255" t="n"/>
      <c r="I221" s="255" t="n"/>
      <c r="J221" s="255" t="inlineStr">
        <is>
          <t>Morris Cooper S</t>
        </is>
      </c>
      <c r="K221" s="255" t="n"/>
      <c r="L221" s="255" t="inlineStr">
        <is>
          <t>Mick Crampton</t>
        </is>
      </c>
      <c r="M221" s="255" t="inlineStr">
        <is>
          <t>AUS</t>
        </is>
      </c>
      <c r="N221" s="695">
        <f>_xlfn.LET(_xlpm.d,_xlfn.XLOOKUP(L221,'[1]Birth Dates'!$A:$A,'[1]Birth Dates'!$B:$B,"",0),IF(_xlpm.d=0,"",_xlpm.d))</f>
        <v/>
      </c>
      <c r="O221" s="255">
        <f>IF(OR(N221="",A221="",NOT(ISNUMBER(N221)),N221&gt;A221),"",DATEDIF(N221,A221,"Y")&amp;" years, "&amp;DATEDIF(N221,A221,"YM")&amp;" months, "&amp;DATEDIF(N221,A221,"MD")&amp;" days")</f>
        <v/>
      </c>
      <c r="P221" s="255" t="inlineStr">
        <is>
          <t>Geoff Leeds</t>
        </is>
      </c>
      <c r="Q221" s="255" t="inlineStr">
        <is>
          <t>AUS</t>
        </is>
      </c>
      <c r="R221" s="695">
        <f>_xlfn.LET(_xlpm.d,_xlfn.XLOOKUP(P221,'[1]Birth Dates'!$A:$A,'[1]Birth Dates'!$B:$B,"",0),IF(_xlpm.d=0,"",_xlpm.d))</f>
        <v/>
      </c>
      <c r="S221" s="255">
        <f>IF(OR(R221="",A221="",NOT(ISNUMBER(R221)),R221&gt;A221),"",DATEDIF(R221,A221,"Y")&amp;" years, "&amp;DATEDIF(R221,A221,"YM")&amp;" months, "&amp;DATEDIF(R221,A221,"MD")&amp;" days")</f>
        <v/>
      </c>
      <c r="T221" s="255" t="n"/>
      <c r="U221" s="255" t="n"/>
      <c r="V221" s="695">
        <f>_xlfn.LET(_xlpm.d,_xlfn.XLOOKUP(T221,'[1]Birth Dates'!$A:$A,'[1]Birth Dates'!$B:$B,"",0),IF(_xlpm.d=0,"",_xlpm.d))</f>
        <v/>
      </c>
      <c r="W221" s="255">
        <f>IF(OR(V221="",A221="",NOT(ISNUMBER(V221)),V221&gt;A221),"",DATEDIF(V221,A221,"Y")&amp;" years, "&amp;DATEDIF(V221,A221,"YM")&amp;" months, "&amp;DATEDIF(V221,A221,"MD")&amp;" days")</f>
        <v/>
      </c>
      <c r="X221" s="255" t="n"/>
      <c r="Y221" s="255" t="n"/>
      <c r="Z221" s="255" t="n"/>
      <c r="AA221" s="255" t="n"/>
      <c r="AB221" s="255" t="n"/>
      <c r="AC221" s="255" t="n"/>
      <c r="AD221" s="255" t="n"/>
      <c r="AE221" s="579" t="inlineStr"/>
      <c r="AF221" s="418">
        <f>IF(OR(AE221="",AE221="",AE221=0),"",6.172/(AE221*24))</f>
        <v/>
      </c>
      <c r="AG221" s="259" t="n"/>
      <c r="AH221" s="579" t="inlineStr"/>
      <c r="AI221" s="418">
        <f>IF(OR(AH221="",AH221="",AH221=0),"",6.172/(AH221*24))</f>
        <v/>
      </c>
      <c r="AJ221" s="175">
        <f>IF(AND(ISNUMBER(AB221),ISNUMBER(AG221)),AB221-AG221,"")</f>
        <v/>
      </c>
      <c r="AK221" s="255" t="inlineStr">
        <is>
          <t>DNF</t>
        </is>
      </c>
      <c r="AL221" s="255" t="n"/>
      <c r="AM221" s="696" t="n"/>
      <c r="AN221" s="671">
        <f>IF(OR(AL221="",AM221="",AM221=0),"",AL221*6.172/(AM221*24))</f>
        <v/>
      </c>
      <c r="AO221" s="477">
        <f>IF(AND(AL221=AL220,AM221&lt;&gt;"",AM220&lt;&gt;""),AM221-AM220,"")</f>
        <v/>
      </c>
      <c r="AP221" s="255" t="n"/>
      <c r="AQ221" s="579" t="inlineStr"/>
      <c r="AR221" s="418">
        <f>IF(OR(AQ221="",AQ221="",AQ221=0),"",6.172/(AQ221*24))</f>
        <v/>
      </c>
      <c r="AS221" s="436">
        <f>IF(OR(NOT(ISNUMBER(C221)),NOT(ISNUMBER(AB221))),"",IF(AG221&lt;&gt;"",AG221,AB221)-C221)</f>
        <v/>
      </c>
      <c r="AT221" s="260" t="n"/>
      <c r="AU221" s="261">
        <f>IF($B221="","",TEXT($A221,"yyyymmdd")&amp;"_P"&amp;$C221&amp;"_C"&amp;$F221&amp;"_"&amp;TRIM(RIGHT(SUBSTITUTE(TRIM(SUBSTITUTE($L221,CHAR(160)," "))," ",REPT(" ",60)),60))&amp;IF($P221="","","-"&amp;TRIM(RIGHT(SUBSTITUTE(TRIM(SUBSTITUTE($P221,CHAR(160)," "))," ",REPT(" ",60)),60)))&amp;IF($T221="","","-"&amp;TRIM(RIGHT(SUBSTITUTE(TRIM(SUBSTITUTE($T221,CHAR(160)," "))," ",REPT(" ",60)),60)))&amp;".jpg")</f>
        <v/>
      </c>
    </row>
    <row r="222" ht="42" customHeight="1">
      <c r="A222" s="252" t="n">
        <v>24382</v>
      </c>
      <c r="B222" s="255" t="inlineStr">
        <is>
          <t>Gallaher 500 2 October, 1966</t>
        </is>
      </c>
      <c r="C222" s="255" t="inlineStr">
        <is>
          <t>DNF</t>
        </is>
      </c>
      <c r="D222" s="255" t="inlineStr">
        <is>
          <t>C</t>
        </is>
      </c>
      <c r="E222" s="255" t="n"/>
      <c r="F222" s="255" t="n">
        <v>18</v>
      </c>
      <c r="G222" s="255" t="inlineStr">
        <is>
          <t>CG Smith</t>
        </is>
      </c>
      <c r="H222" s="255" t="n"/>
      <c r="I222" s="255" t="n"/>
      <c r="J222" s="255" t="inlineStr">
        <is>
          <t>Morris Cooper S</t>
        </is>
      </c>
      <c r="K222" s="255" t="n"/>
      <c r="L222" s="255" t="inlineStr">
        <is>
          <t>Charlie Smith</t>
        </is>
      </c>
      <c r="M222" s="255" t="inlineStr">
        <is>
          <t>AUS</t>
        </is>
      </c>
      <c r="N222" s="695">
        <f>_xlfn.LET(_xlpm.d,_xlfn.XLOOKUP(L222,'[1]Birth Dates'!$A:$A,'[1]Birth Dates'!$B:$B,"",0),IF(_xlpm.d=0,"",_xlpm.d))</f>
        <v/>
      </c>
      <c r="O222" s="255">
        <f>IF(OR(N222="",A222="",NOT(ISNUMBER(N222)),N222&gt;A222),"",DATEDIF(N222,A222,"Y")&amp;" years, "&amp;DATEDIF(N222,A222,"YM")&amp;" months, "&amp;DATEDIF(N222,A222,"MD")&amp;" days")</f>
        <v/>
      </c>
      <c r="P222" s="255" t="inlineStr">
        <is>
          <t>Ron Haylen</t>
        </is>
      </c>
      <c r="Q222" s="255" t="inlineStr">
        <is>
          <t>AUS</t>
        </is>
      </c>
      <c r="R222" s="695">
        <f>_xlfn.LET(_xlpm.d,_xlfn.XLOOKUP(P222,'[1]Birth Dates'!$A:$A,'[1]Birth Dates'!$B:$B,"",0),IF(_xlpm.d=0,"",_xlpm.d))</f>
        <v/>
      </c>
      <c r="S222" s="255">
        <f>IF(OR(R222="",A222="",NOT(ISNUMBER(R222)),R222&gt;A222),"",DATEDIF(R222,A222,"Y")&amp;" years, "&amp;DATEDIF(R222,A222,"YM")&amp;" months, "&amp;DATEDIF(R222,A222,"MD")&amp;" days")</f>
        <v/>
      </c>
      <c r="T222" s="255" t="n"/>
      <c r="U222" s="255" t="n"/>
      <c r="V222" s="695">
        <f>_xlfn.LET(_xlpm.d,_xlfn.XLOOKUP(T222,'[1]Birth Dates'!$A:$A,'[1]Birth Dates'!$B:$B,"",0),IF(_xlpm.d=0,"",_xlpm.d))</f>
        <v/>
      </c>
      <c r="W222" s="255">
        <f>IF(OR(V222="",A222="",NOT(ISNUMBER(V222)),V222&gt;A222),"",DATEDIF(V222,A222,"Y")&amp;" years, "&amp;DATEDIF(V222,A222,"YM")&amp;" months, "&amp;DATEDIF(V222,A222,"MD")&amp;" days")</f>
        <v/>
      </c>
      <c r="X222" s="255" t="n"/>
      <c r="Y222" s="255" t="n"/>
      <c r="Z222" s="255" t="n"/>
      <c r="AA222" s="255" t="n"/>
      <c r="AB222" s="255" t="n"/>
      <c r="AC222" s="255" t="n"/>
      <c r="AD222" s="255" t="n"/>
      <c r="AE222" s="579" t="inlineStr"/>
      <c r="AF222" s="418">
        <f>IF(OR(AE222="",AE222="",AE222=0),"",6.172/(AE222*24))</f>
        <v/>
      </c>
      <c r="AG222" s="259" t="n"/>
      <c r="AH222" s="579" t="inlineStr"/>
      <c r="AI222" s="418">
        <f>IF(OR(AH222="",AH222="",AH222=0),"",6.172/(AH222*24))</f>
        <v/>
      </c>
      <c r="AJ222" s="175">
        <f>IF(AND(ISNUMBER(AB222),ISNUMBER(AG222)),AB222-AG222,"")</f>
        <v/>
      </c>
      <c r="AK222" s="255" t="inlineStr">
        <is>
          <t>Accident</t>
        </is>
      </c>
      <c r="AL222" s="255" t="n">
        <v>64</v>
      </c>
      <c r="AM222" s="696" t="n"/>
      <c r="AN222" s="671">
        <f>IF(OR(AL222="",AM222="",AM222=0),"",AL222*6.172/(AM222*24))</f>
        <v/>
      </c>
      <c r="AO222" s="477">
        <f>IF(AND(AL222=AL221,AM222&lt;&gt;"",AM221&lt;&gt;""),AM222-AM221,"")</f>
        <v/>
      </c>
      <c r="AP222" s="255" t="n"/>
      <c r="AQ222" s="579" t="inlineStr"/>
      <c r="AR222" s="418">
        <f>IF(OR(AQ222="",AQ222="",AQ222=0),"",6.172/(AQ222*24))</f>
        <v/>
      </c>
      <c r="AS222" s="436">
        <f>IF(OR(NOT(ISNUMBER(C222)),NOT(ISNUMBER(AB222))),"",IF(AG222&lt;&gt;"",AG222,AB222)-C222)</f>
        <v/>
      </c>
      <c r="AT222" s="260" t="n"/>
      <c r="AU222" s="261">
        <f>IF($B222="","",TEXT($A222,"yyyymmdd")&amp;"_P"&amp;$C222&amp;"_C"&amp;$F222&amp;"_"&amp;TRIM(RIGHT(SUBSTITUTE(TRIM(SUBSTITUTE($L222,CHAR(160)," "))," ",REPT(" ",60)),60))&amp;IF($P222="","","-"&amp;TRIM(RIGHT(SUBSTITUTE(TRIM(SUBSTITUTE($P222,CHAR(160)," "))," ",REPT(" ",60)),60)))&amp;IF($T222="","","-"&amp;TRIM(RIGHT(SUBSTITUTE(TRIM(SUBSTITUTE($T222,CHAR(160)," "))," ",REPT(" ",60)),60)))&amp;".jpg")</f>
        <v/>
      </c>
    </row>
    <row r="223" ht="28" customHeight="1">
      <c r="A223" s="252" t="n">
        <v>24382</v>
      </c>
      <c r="B223" s="255" t="inlineStr">
        <is>
          <t>Gallaher 500 2 October, 1966</t>
        </is>
      </c>
      <c r="C223" s="255" t="inlineStr">
        <is>
          <t>NC</t>
        </is>
      </c>
      <c r="D223" s="255" t="inlineStr">
        <is>
          <t>C</t>
        </is>
      </c>
      <c r="E223" s="255" t="n"/>
      <c r="F223" s="255" t="n">
        <v>19</v>
      </c>
      <c r="G223" s="255" t="inlineStr">
        <is>
          <t>Radford Carriers</t>
        </is>
      </c>
      <c r="H223" s="255" t="n"/>
      <c r="I223" s="255" t="n"/>
      <c r="J223" s="255" t="inlineStr">
        <is>
          <t>Morris Cooper S</t>
        </is>
      </c>
      <c r="K223" s="255" t="inlineStr">
        <is>
          <t>BMC 1.3</t>
        </is>
      </c>
      <c r="L223" s="255" t="inlineStr">
        <is>
          <t>Rick Radford</t>
        </is>
      </c>
      <c r="M223" s="255" t="inlineStr">
        <is>
          <t>AUS</t>
        </is>
      </c>
      <c r="N223" s="695">
        <f>_xlfn.LET(_xlpm.d,_xlfn.XLOOKUP(L223,'[1]Birth Dates'!$A:$A,'[1]Birth Dates'!$B:$B,"",0),IF(_xlpm.d=0,"",_xlpm.d))</f>
        <v/>
      </c>
      <c r="O223" s="255">
        <f>IF(OR(N223="",A223="",NOT(ISNUMBER(N223)),N223&gt;A223),"",DATEDIF(N223,A223,"Y")&amp;" years, "&amp;DATEDIF(N223,A223,"YM")&amp;" months, "&amp;DATEDIF(N223,A223,"MD")&amp;" days")</f>
        <v/>
      </c>
      <c r="P223" s="255" t="inlineStr">
        <is>
          <t>David Bye</t>
        </is>
      </c>
      <c r="Q223" s="255" t="inlineStr">
        <is>
          <t>AUS</t>
        </is>
      </c>
      <c r="R223" s="695">
        <f>_xlfn.LET(_xlpm.d,_xlfn.XLOOKUP(P223,'[1]Birth Dates'!$A:$A,'[1]Birth Dates'!$B:$B,"",0),IF(_xlpm.d=0,"",_xlpm.d))</f>
        <v/>
      </c>
      <c r="S223" s="255">
        <f>IF(OR(R223="",A223="",NOT(ISNUMBER(R223)),R223&gt;A223),"",DATEDIF(R223,A223,"Y")&amp;" years, "&amp;DATEDIF(R223,A223,"YM")&amp;" months, "&amp;DATEDIF(R223,A223,"MD")&amp;" days")</f>
        <v/>
      </c>
      <c r="T223" s="255" t="n"/>
      <c r="U223" s="255" t="n"/>
      <c r="V223" s="695">
        <f>_xlfn.LET(_xlpm.d,_xlfn.XLOOKUP(T223,'[1]Birth Dates'!$A:$A,'[1]Birth Dates'!$B:$B,"",0),IF(_xlpm.d=0,"",_xlpm.d))</f>
        <v/>
      </c>
      <c r="W223" s="255">
        <f>IF(OR(V223="",A223="",NOT(ISNUMBER(V223)),V223&gt;A223),"",DATEDIF(V223,A223,"Y")&amp;" years, "&amp;DATEDIF(V223,A223,"YM")&amp;" months, "&amp;DATEDIF(V223,A223,"MD")&amp;" days")</f>
        <v/>
      </c>
      <c r="X223" s="255" t="n"/>
      <c r="Y223" s="255" t="n"/>
      <c r="Z223" s="255" t="n"/>
      <c r="AA223" s="255" t="n"/>
      <c r="AB223" s="255" t="n"/>
      <c r="AC223" s="255" t="n"/>
      <c r="AD223" s="255" t="n"/>
      <c r="AE223" s="579" t="inlineStr"/>
      <c r="AF223" s="418">
        <f>IF(OR(AE223="",AE223="",AE223=0),"",6.172/(AE223*24))</f>
        <v/>
      </c>
      <c r="AG223" s="259" t="n"/>
      <c r="AH223" s="579" t="inlineStr"/>
      <c r="AI223" s="418">
        <f>IF(OR(AH223="",AH223="",AH223=0),"",6.172/(AH223*24))</f>
        <v/>
      </c>
      <c r="AJ223" s="175">
        <f>IF(AND(ISNUMBER(AB223),ISNUMBER(AG223)),AB223-AG223,"")</f>
        <v/>
      </c>
      <c r="AK223" s="255" t="inlineStr">
        <is>
          <t>Insufficent Laps</t>
        </is>
      </c>
      <c r="AL223" s="255" t="n">
        <v>54</v>
      </c>
      <c r="AM223" s="696" t="n"/>
      <c r="AN223" s="671">
        <f>IF(OR(AL223="",AM223="",AM223=0),"",AL223*6.172/(AM223*24))</f>
        <v/>
      </c>
      <c r="AO223" s="477">
        <f>IF(AND(AL223=AL222,AM223&lt;&gt;"",AM222&lt;&gt;""),AM223-AM222,"")</f>
        <v/>
      </c>
      <c r="AP223" s="255" t="n"/>
      <c r="AQ223" s="579" t="inlineStr"/>
      <c r="AR223" s="418">
        <f>IF(OR(AQ223="",AQ223="",AQ223=0),"",6.172/(AQ223*24))</f>
        <v/>
      </c>
      <c r="AS223" s="436">
        <f>IF(OR(NOT(ISNUMBER(C223)),NOT(ISNUMBER(AB223))),"",IF(AG223&lt;&gt;"",AG223,AB223)-C223)</f>
        <v/>
      </c>
      <c r="AT223" s="260" t="n"/>
      <c r="AU223" s="261">
        <f>IF($B223="","",TEXT($A223,"yyyymmdd")&amp;"_P"&amp;$C223&amp;"_C"&amp;$F223&amp;"_"&amp;TRIM(RIGHT(SUBSTITUTE(TRIM(SUBSTITUTE($L223,CHAR(160)," "))," ",REPT(" ",60)),60))&amp;IF($P223="","","-"&amp;TRIM(RIGHT(SUBSTITUTE(TRIM(SUBSTITUTE($P223,CHAR(160)," "))," ",REPT(" ",60)),60)))&amp;IF($T223="","","-"&amp;TRIM(RIGHT(SUBSTITUTE(TRIM(SUBSTITUTE($T223,CHAR(160)," "))," ",REPT(" ",60)),60)))&amp;".jpg")</f>
        <v/>
      </c>
    </row>
    <row r="224" ht="28" customHeight="1">
      <c r="A224" s="252" t="n">
        <v>24382</v>
      </c>
      <c r="B224" s="255" t="inlineStr">
        <is>
          <t>Gallaher 500 2 October, 1966</t>
        </is>
      </c>
      <c r="C224" s="255" t="inlineStr">
        <is>
          <t>DNF</t>
        </is>
      </c>
      <c r="D224" s="255" t="inlineStr">
        <is>
          <t>D</t>
        </is>
      </c>
      <c r="E224" s="255" t="n">
        <v>7</v>
      </c>
      <c r="F224" s="255" t="n">
        <v>4</v>
      </c>
      <c r="G224" s="255" t="inlineStr">
        <is>
          <t>British &amp; Continental Cars</t>
        </is>
      </c>
      <c r="H224" s="255" t="n"/>
      <c r="I224" s="255" t="n"/>
      <c r="J224" s="255" t="inlineStr">
        <is>
          <t>Volvo 122S</t>
        </is>
      </c>
      <c r="K224" s="255" t="inlineStr">
        <is>
          <t>Volvo 1.8</t>
        </is>
      </c>
      <c r="L224" s="255" t="inlineStr">
        <is>
          <t>Gerry Lister</t>
        </is>
      </c>
      <c r="M224" s="255" t="inlineStr">
        <is>
          <t>AUS</t>
        </is>
      </c>
      <c r="N224" s="695">
        <f>_xlfn.LET(_xlpm.d,_xlfn.XLOOKUP(L224,'[1]Birth Dates'!$A:$A,'[1]Birth Dates'!$B:$B,"",0),IF(_xlpm.d=0,"",_xlpm.d))</f>
        <v/>
      </c>
      <c r="O224" s="255">
        <f>IF(OR(N224="",A224="",NOT(ISNUMBER(N224)),N224&gt;A224),"",DATEDIF(N224,A224,"Y")&amp;" years, "&amp;DATEDIF(N224,A224,"YM")&amp;" months, "&amp;DATEDIF(N224,A224,"MD")&amp;" days")</f>
        <v/>
      </c>
      <c r="P224" s="255" t="inlineStr">
        <is>
          <t>Graham Porter</t>
        </is>
      </c>
      <c r="Q224" s="255" t="inlineStr">
        <is>
          <t>AUS</t>
        </is>
      </c>
      <c r="R224" s="695">
        <f>_xlfn.LET(_xlpm.d,_xlfn.XLOOKUP(P224,'[1]Birth Dates'!$A:$A,'[1]Birth Dates'!$B:$B,"",0),IF(_xlpm.d=0,"",_xlpm.d))</f>
        <v/>
      </c>
      <c r="S224" s="255">
        <f>IF(OR(R224="",A224="",NOT(ISNUMBER(R224)),R224&gt;A224),"",DATEDIF(R224,A224,"Y")&amp;" years, "&amp;DATEDIF(R224,A224,"YM")&amp;" months, "&amp;DATEDIF(R224,A224,"MD")&amp;" days")</f>
        <v/>
      </c>
      <c r="T224" s="255" t="n"/>
      <c r="U224" s="255" t="n"/>
      <c r="V224" s="695">
        <f>_xlfn.LET(_xlpm.d,_xlfn.XLOOKUP(T224,'[1]Birth Dates'!$A:$A,'[1]Birth Dates'!$B:$B,"",0),IF(_xlpm.d=0,"",_xlpm.d))</f>
        <v/>
      </c>
      <c r="W224" s="255">
        <f>IF(OR(V224="",A224="",NOT(ISNUMBER(V224)),V224&gt;A224),"",DATEDIF(V224,A224,"Y")&amp;" years, "&amp;DATEDIF(V224,A224,"YM")&amp;" months, "&amp;DATEDIF(V224,A224,"MD")&amp;" days")</f>
        <v/>
      </c>
      <c r="X224" s="255" t="n"/>
      <c r="Y224" s="255" t="n"/>
      <c r="Z224" s="255" t="n"/>
      <c r="AA224" s="255" t="n"/>
      <c r="AB224" s="255" t="n"/>
      <c r="AC224" s="255" t="n"/>
      <c r="AD224" s="255" t="n"/>
      <c r="AE224" s="579" t="inlineStr"/>
      <c r="AF224" s="418">
        <f>IF(OR(AE224="",AE224="",AE224=0),"",6.172/(AE224*24))</f>
        <v/>
      </c>
      <c r="AG224" s="259" t="n"/>
      <c r="AH224" s="579" t="inlineStr"/>
      <c r="AI224" s="418">
        <f>IF(OR(AH224="",AH224="",AH224=0),"",6.172/(AH224*24))</f>
        <v/>
      </c>
      <c r="AJ224" s="175">
        <f>IF(AND(ISNUMBER(AB224),ISNUMBER(AG224)),AB224-AG224,"")</f>
        <v/>
      </c>
      <c r="AK224" s="255" t="inlineStr">
        <is>
          <t>Accident</t>
        </is>
      </c>
      <c r="AL224" s="255" t="n">
        <v>52</v>
      </c>
      <c r="AM224" s="696" t="n"/>
      <c r="AN224" s="671">
        <f>IF(OR(AL224="",AM224="",AM224=0),"",AL224*6.172/(AM224*24))</f>
        <v/>
      </c>
      <c r="AO224" s="477">
        <f>IF(AND(AL224=AL223,AM224&lt;&gt;"",AM223&lt;&gt;""),AM224-AM223,"")</f>
        <v/>
      </c>
      <c r="AP224" s="255" t="n"/>
      <c r="AQ224" s="579" t="inlineStr"/>
      <c r="AR224" s="418">
        <f>IF(OR(AQ224="",AQ224="",AQ224=0),"",6.172/(AQ224*24))</f>
        <v/>
      </c>
      <c r="AS224" s="436">
        <f>IF(OR(NOT(ISNUMBER(C224)),NOT(ISNUMBER(AB224))),"",IF(AG224&lt;&gt;"",AG224,AB224)-C224)</f>
        <v/>
      </c>
      <c r="AT224" s="260" t="n"/>
      <c r="AU224" s="261">
        <f>IF($B224="","",TEXT($A224,"yyyymmdd")&amp;"_P"&amp;$C224&amp;"_C"&amp;$F224&amp;"_"&amp;TRIM(RIGHT(SUBSTITUTE(TRIM(SUBSTITUTE($L224,CHAR(160)," "))," ",REPT(" ",60)),60))&amp;IF($P224="","","-"&amp;TRIM(RIGHT(SUBSTITUTE(TRIM(SUBSTITUTE($P224,CHAR(160)," "))," ",REPT(" ",60)),60)))&amp;IF($T224="","","-"&amp;TRIM(RIGHT(SUBSTITUTE(TRIM(SUBSTITUTE($T224,CHAR(160)," "))," ",REPT(" ",60)),60)))&amp;".jpg")</f>
        <v/>
      </c>
    </row>
    <row r="225" ht="28" customHeight="1">
      <c r="A225" s="252" t="n">
        <v>24382</v>
      </c>
      <c r="B225" s="255" t="inlineStr">
        <is>
          <t>Gallaher 500 2 October, 1966</t>
        </is>
      </c>
      <c r="C225" s="255" t="inlineStr">
        <is>
          <t>DNF</t>
        </is>
      </c>
      <c r="D225" s="255" t="inlineStr">
        <is>
          <t>C</t>
        </is>
      </c>
      <c r="E225" s="255" t="n"/>
      <c r="F225" s="255" t="n">
        <v>15</v>
      </c>
      <c r="G225" s="255" t="inlineStr">
        <is>
          <t>W Yates Pty Ltd</t>
        </is>
      </c>
      <c r="H225" s="255" t="n"/>
      <c r="I225" s="255" t="n"/>
      <c r="J225" s="255" t="inlineStr">
        <is>
          <t>Morris Cooper S</t>
        </is>
      </c>
      <c r="K225" s="255" t="inlineStr">
        <is>
          <t>BMC 1.3</t>
        </is>
      </c>
      <c r="L225" s="255" t="inlineStr">
        <is>
          <t>Ken Stacey</t>
        </is>
      </c>
      <c r="M225" s="255" t="inlineStr">
        <is>
          <t>AUS</t>
        </is>
      </c>
      <c r="N225" s="695">
        <f>_xlfn.LET(_xlpm.d,_xlfn.XLOOKUP(L225,'[1]Birth Dates'!$A:$A,'[1]Birth Dates'!$B:$B,"",0),IF(_xlpm.d=0,"",_xlpm.d))</f>
        <v/>
      </c>
      <c r="O225" s="255">
        <f>IF(OR(N225="",A225="",NOT(ISNUMBER(N225)),N225&gt;A225),"",DATEDIF(N225,A225,"Y")&amp;" years, "&amp;DATEDIF(N225,A225,"YM")&amp;" months, "&amp;DATEDIF(N225,A225,"MD")&amp;" days")</f>
        <v/>
      </c>
      <c r="P225" s="255" t="inlineStr">
        <is>
          <t>Mal Henderson</t>
        </is>
      </c>
      <c r="Q225" s="255" t="inlineStr">
        <is>
          <t>AUS</t>
        </is>
      </c>
      <c r="R225" s="695">
        <f>_xlfn.LET(_xlpm.d,_xlfn.XLOOKUP(P225,'[1]Birth Dates'!$A:$A,'[1]Birth Dates'!$B:$B,"",0),IF(_xlpm.d=0,"",_xlpm.d))</f>
        <v/>
      </c>
      <c r="S225" s="255">
        <f>IF(OR(R225="",A225="",NOT(ISNUMBER(R225)),R225&gt;A225),"",DATEDIF(R225,A225,"Y")&amp;" years, "&amp;DATEDIF(R225,A225,"YM")&amp;" months, "&amp;DATEDIF(R225,A225,"MD")&amp;" days")</f>
        <v/>
      </c>
      <c r="T225" s="255" t="n"/>
      <c r="U225" s="255" t="n"/>
      <c r="V225" s="695">
        <f>_xlfn.LET(_xlpm.d,_xlfn.XLOOKUP(T225,'[1]Birth Dates'!$A:$A,'[1]Birth Dates'!$B:$B,"",0),IF(_xlpm.d=0,"",_xlpm.d))</f>
        <v/>
      </c>
      <c r="W225" s="255">
        <f>IF(OR(V225="",A225="",NOT(ISNUMBER(V225)),V225&gt;A225),"",DATEDIF(V225,A225,"Y")&amp;" years, "&amp;DATEDIF(V225,A225,"YM")&amp;" months, "&amp;DATEDIF(V225,A225,"MD")&amp;" days")</f>
        <v/>
      </c>
      <c r="X225" s="255" t="n"/>
      <c r="Y225" s="255" t="n"/>
      <c r="Z225" s="255" t="n"/>
      <c r="AA225" s="255" t="n"/>
      <c r="AB225" s="255" t="n"/>
      <c r="AC225" s="255" t="n"/>
      <c r="AD225" s="255" t="n"/>
      <c r="AE225" s="579" t="inlineStr"/>
      <c r="AF225" s="418">
        <f>IF(OR(AE225="",AE225="",AE225=0),"",6.172/(AE225*24))</f>
        <v/>
      </c>
      <c r="AG225" s="259" t="n"/>
      <c r="AH225" s="579" t="inlineStr"/>
      <c r="AI225" s="418">
        <f>IF(OR(AH225="",AH225="",AH225=0),"",6.172/(AH225*24))</f>
        <v/>
      </c>
      <c r="AJ225" s="175">
        <f>IF(AND(ISNUMBER(AB225),ISNUMBER(AG225)),AB225-AG225,"")</f>
        <v/>
      </c>
      <c r="AK225" s="255" t="inlineStr">
        <is>
          <t>Accident</t>
        </is>
      </c>
      <c r="AL225" s="255" t="n"/>
      <c r="AM225" s="696" t="n"/>
      <c r="AN225" s="671">
        <f>IF(OR(AL225="",AM225="",AM225=0),"",AL225*6.172/(AM225*24))</f>
        <v/>
      </c>
      <c r="AO225" s="477">
        <f>IF(AND(AL225=AL224,AM225&lt;&gt;"",AM224&lt;&gt;""),AM225-AM224,"")</f>
        <v/>
      </c>
      <c r="AP225" s="255" t="n"/>
      <c r="AQ225" s="579" t="inlineStr"/>
      <c r="AR225" s="418">
        <f>IF(OR(AQ225="",AQ225="",AQ225=0),"",6.172/(AQ225*24))</f>
        <v/>
      </c>
      <c r="AS225" s="436">
        <f>IF(OR(NOT(ISNUMBER(C225)),NOT(ISNUMBER(AB225))),"",IF(AG225&lt;&gt;"",AG225,AB225)-C225)</f>
        <v/>
      </c>
      <c r="AT225" s="260" t="n"/>
      <c r="AU225" s="261">
        <f>IF($B225="","",TEXT($A225,"yyyymmdd")&amp;"_P"&amp;$C225&amp;"_C"&amp;$F225&amp;"_"&amp;TRIM(RIGHT(SUBSTITUTE(TRIM(SUBSTITUTE($L225,CHAR(160)," "))," ",REPT(" ",60)),60))&amp;IF($P225="","","-"&amp;TRIM(RIGHT(SUBSTITUTE(TRIM(SUBSTITUTE($P225,CHAR(160)," "))," ",REPT(" ",60)),60)))&amp;IF($T225="","","-"&amp;TRIM(RIGHT(SUBSTITUTE(TRIM(SUBSTITUTE($T225,CHAR(160)," "))," ",REPT(" ",60)),60)))&amp;".jpg")</f>
        <v/>
      </c>
    </row>
    <row r="226" ht="42" customHeight="1">
      <c r="A226" s="252" t="n">
        <v>24382</v>
      </c>
      <c r="B226" s="255" t="inlineStr">
        <is>
          <t>Gallaher 500 2 October, 1966</t>
        </is>
      </c>
      <c r="C226" s="255" t="inlineStr">
        <is>
          <t>DNF</t>
        </is>
      </c>
      <c r="D226" s="255" t="inlineStr">
        <is>
          <t>C</t>
        </is>
      </c>
      <c r="E226" s="255" t="n"/>
      <c r="F226" s="255" t="n">
        <v>28</v>
      </c>
      <c r="G226" s="254" t="inlineStr">
        <is>
          <t>BMC Australia</t>
        </is>
      </c>
      <c r="H226" s="254" t="n"/>
      <c r="I226" s="254" t="n"/>
      <c r="J226" s="255" t="inlineStr">
        <is>
          <t>Morris Cooper S</t>
        </is>
      </c>
      <c r="K226" s="255" t="n"/>
      <c r="L226" s="255" t="inlineStr">
        <is>
          <t>Paddy Hopkirk</t>
        </is>
      </c>
      <c r="M226" s="255" t="inlineStr">
        <is>
          <t>GBR</t>
        </is>
      </c>
      <c r="N226" s="695">
        <f>_xlfn.LET(_xlpm.d,_xlfn.XLOOKUP(L226,'[1]Birth Dates'!$A:$A,'[1]Birth Dates'!$B:$B,"",0),IF(_xlpm.d=0,"",_xlpm.d))</f>
        <v/>
      </c>
      <c r="O226" s="255">
        <f>IF(OR(N226="",A226="",NOT(ISNUMBER(N226)),N226&gt;A226),"",DATEDIF(N226,A226,"Y")&amp;" years, "&amp;DATEDIF(N226,A226,"YM")&amp;" months, "&amp;DATEDIF(N226,A226,"MD")&amp;" days")</f>
        <v/>
      </c>
      <c r="P226" s="255" t="inlineStr">
        <is>
          <t>Brian Foley</t>
        </is>
      </c>
      <c r="Q226" s="255" t="inlineStr">
        <is>
          <t>AUS</t>
        </is>
      </c>
      <c r="R226" s="695">
        <f>_xlfn.LET(_xlpm.d,_xlfn.XLOOKUP(P226,'[1]Birth Dates'!$A:$A,'[1]Birth Dates'!$B:$B,"",0),IF(_xlpm.d=0,"",_xlpm.d))</f>
        <v/>
      </c>
      <c r="S226" s="255">
        <f>IF(OR(R226="",A226="",NOT(ISNUMBER(R226)),R226&gt;A226),"",DATEDIF(R226,A226,"Y")&amp;" years, "&amp;DATEDIF(R226,A226,"YM")&amp;" months, "&amp;DATEDIF(R226,A226,"MD")&amp;" days")</f>
        <v/>
      </c>
      <c r="T226" s="255" t="n"/>
      <c r="U226" s="255" t="n"/>
      <c r="V226" s="695">
        <f>_xlfn.LET(_xlpm.d,_xlfn.XLOOKUP(T226,'[1]Birth Dates'!$A:$A,'[1]Birth Dates'!$B:$B,"",0),IF(_xlpm.d=0,"",_xlpm.d))</f>
        <v/>
      </c>
      <c r="W226" s="255">
        <f>IF(OR(V226="",A226="",NOT(ISNUMBER(V226)),V226&gt;A226),"",DATEDIF(V226,A226,"Y")&amp;" years, "&amp;DATEDIF(V226,A226,"YM")&amp;" months, "&amp;DATEDIF(V226,A226,"MD")&amp;" days")</f>
        <v/>
      </c>
      <c r="X226" s="255" t="n"/>
      <c r="Y226" s="255" t="n"/>
      <c r="Z226" s="255" t="n"/>
      <c r="AA226" s="255" t="n"/>
      <c r="AB226" s="255" t="n"/>
      <c r="AC226" s="255" t="n"/>
      <c r="AD226" s="255" t="n"/>
      <c r="AE226" s="579" t="inlineStr"/>
      <c r="AF226" s="418">
        <f>IF(OR(AE226="",AE226="",AE226=0),"",6.172/(AE226*24))</f>
        <v/>
      </c>
      <c r="AG226" s="259" t="n"/>
      <c r="AH226" s="579" t="inlineStr"/>
      <c r="AI226" s="418">
        <f>IF(OR(AH226="",AH226="",AH226=0),"",6.172/(AH226*24))</f>
        <v/>
      </c>
      <c r="AJ226" s="175">
        <f>IF(AND(ISNUMBER(AB226),ISNUMBER(AG226)),AB226-AG226,"")</f>
        <v/>
      </c>
      <c r="AK226" s="255" t="inlineStr">
        <is>
          <t>Engine</t>
        </is>
      </c>
      <c r="AL226" s="255" t="n">
        <v>28</v>
      </c>
      <c r="AM226" s="696" t="n"/>
      <c r="AN226" s="671">
        <f>IF(OR(AL226="",AM226="",AM226=0),"",AL226*6.172/(AM226*24))</f>
        <v/>
      </c>
      <c r="AO226" s="477">
        <f>IF(AND(AL226=AL225,AM226&lt;&gt;"",AM225&lt;&gt;""),AM226-AM225,"")</f>
        <v/>
      </c>
      <c r="AP226" s="255" t="n"/>
      <c r="AQ226" s="579" t="inlineStr"/>
      <c r="AR226" s="418">
        <f>IF(OR(AQ226="",AQ226="",AQ226=0),"",6.172/(AQ226*24))</f>
        <v/>
      </c>
      <c r="AS226" s="436">
        <f>IF(OR(NOT(ISNUMBER(C226)),NOT(ISNUMBER(AB226))),"",IF(AG226&lt;&gt;"",AG226,AB226)-C226)</f>
        <v/>
      </c>
      <c r="AT226" s="260" t="n"/>
      <c r="AU226" s="261">
        <f>IF($B226="","",TEXT($A226,"yyyymmdd")&amp;"_P"&amp;$C226&amp;"_C"&amp;$F226&amp;"_"&amp;TRIM(RIGHT(SUBSTITUTE(TRIM(SUBSTITUTE($L226,CHAR(160)," "))," ",REPT(" ",60)),60))&amp;IF($P226="","","-"&amp;TRIM(RIGHT(SUBSTITUTE(TRIM(SUBSTITUTE($P226,CHAR(160)," "))," ",REPT(" ",60)),60)))&amp;IF($T226="","","-"&amp;TRIM(RIGHT(SUBSTITUTE(TRIM(SUBSTITUTE($T226,CHAR(160)," "))," ",REPT(" ",60)),60)))&amp;".jpg")</f>
        <v/>
      </c>
    </row>
    <row r="227" ht="28" customHeight="1">
      <c r="A227" s="252" t="n">
        <v>24382</v>
      </c>
      <c r="B227" s="255" t="inlineStr">
        <is>
          <t>Gallaher 500 2 October, 1966</t>
        </is>
      </c>
      <c r="C227" s="255" t="inlineStr">
        <is>
          <t>DNF</t>
        </is>
      </c>
      <c r="D227" s="255" t="inlineStr">
        <is>
          <t>C</t>
        </is>
      </c>
      <c r="E227" s="255" t="n"/>
      <c r="F227" s="255" t="n">
        <v>12</v>
      </c>
      <c r="G227" s="255" t="inlineStr">
        <is>
          <t>Ron Hodgson Motors Pty Ltd</t>
        </is>
      </c>
      <c r="H227" s="255" t="n"/>
      <c r="I227" s="255" t="n"/>
      <c r="J227" s="255" t="inlineStr">
        <is>
          <t>Morris Cooper S</t>
        </is>
      </c>
      <c r="K227" s="255" t="n"/>
      <c r="L227" s="255" t="inlineStr">
        <is>
          <t>Ron Hodgson</t>
        </is>
      </c>
      <c r="M227" s="255" t="inlineStr">
        <is>
          <t>AUS</t>
        </is>
      </c>
      <c r="N227" s="695">
        <f>_xlfn.LET(_xlpm.d,_xlfn.XLOOKUP(L227,'[1]Birth Dates'!$A:$A,'[1]Birth Dates'!$B:$B,"",0),IF(_xlpm.d=0,"",_xlpm.d))</f>
        <v/>
      </c>
      <c r="O227" s="255">
        <f>IF(OR(N227="",A227="",NOT(ISNUMBER(N227)),N227&gt;A227),"",DATEDIF(N227,A227,"Y")&amp;" years, "&amp;DATEDIF(N227,A227,"YM")&amp;" months, "&amp;DATEDIF(N227,A227,"MD")&amp;" days")</f>
        <v/>
      </c>
      <c r="P227" s="255" t="inlineStr">
        <is>
          <t>Bob Beasley</t>
        </is>
      </c>
      <c r="Q227" s="255" t="inlineStr">
        <is>
          <t>AUS</t>
        </is>
      </c>
      <c r="R227" s="695">
        <f>_xlfn.LET(_xlpm.d,_xlfn.XLOOKUP(P227,'[1]Birth Dates'!$A:$A,'[1]Birth Dates'!$B:$B,"",0),IF(_xlpm.d=0,"",_xlpm.d))</f>
        <v/>
      </c>
      <c r="S227" s="255">
        <f>IF(OR(R227="",A227="",NOT(ISNUMBER(R227)),R227&gt;A227),"",DATEDIF(R227,A227,"Y")&amp;" years, "&amp;DATEDIF(R227,A227,"YM")&amp;" months, "&amp;DATEDIF(R227,A227,"MD")&amp;" days")</f>
        <v/>
      </c>
      <c r="T227" s="255" t="n"/>
      <c r="U227" s="255" t="n"/>
      <c r="V227" s="695">
        <f>_xlfn.LET(_xlpm.d,_xlfn.XLOOKUP(T227,'[1]Birth Dates'!$A:$A,'[1]Birth Dates'!$B:$B,"",0),IF(_xlpm.d=0,"",_xlpm.d))</f>
        <v/>
      </c>
      <c r="W227" s="255">
        <f>IF(OR(V227="",A227="",NOT(ISNUMBER(V227)),V227&gt;A227),"",DATEDIF(V227,A227,"Y")&amp;" years, "&amp;DATEDIF(V227,A227,"YM")&amp;" months, "&amp;DATEDIF(V227,A227,"MD")&amp;" days")</f>
        <v/>
      </c>
      <c r="X227" s="255" t="n"/>
      <c r="Y227" s="255" t="n"/>
      <c r="Z227" s="255" t="n"/>
      <c r="AA227" s="255" t="n"/>
      <c r="AB227" s="255" t="n"/>
      <c r="AC227" s="255" t="n"/>
      <c r="AD227" s="255" t="n"/>
      <c r="AE227" s="579" t="inlineStr"/>
      <c r="AF227" s="418">
        <f>IF(OR(AE227="",AE227="",AE227=0),"",6.172/(AE227*24))</f>
        <v/>
      </c>
      <c r="AG227" s="259" t="n"/>
      <c r="AH227" s="579" t="inlineStr"/>
      <c r="AI227" s="418">
        <f>IF(OR(AH227="",AH227="",AH227=0),"",6.172/(AH227*24))</f>
        <v/>
      </c>
      <c r="AJ227" s="175">
        <f>IF(AND(ISNUMBER(AB227),ISNUMBER(AG227)),AB227-AG227,"")</f>
        <v/>
      </c>
      <c r="AK227" s="255" t="inlineStr">
        <is>
          <t>Accident</t>
        </is>
      </c>
      <c r="AL227" s="255" t="n">
        <v>15</v>
      </c>
      <c r="AM227" s="696" t="n"/>
      <c r="AN227" s="671">
        <f>IF(OR(AL227="",AM227="",AM227=0),"",AL227*6.172/(AM227*24))</f>
        <v/>
      </c>
      <c r="AO227" s="477">
        <f>IF(AND(AL227=AL226,AM227&lt;&gt;"",AM226&lt;&gt;""),AM227-AM226,"")</f>
        <v/>
      </c>
      <c r="AP227" s="255" t="n"/>
      <c r="AQ227" s="579" t="inlineStr"/>
      <c r="AR227" s="418">
        <f>IF(OR(AQ227="",AQ227="",AQ227=0),"",6.172/(AQ227*24))</f>
        <v/>
      </c>
      <c r="AS227" s="436">
        <f>IF(OR(NOT(ISNUMBER(C227)),NOT(ISNUMBER(AB227))),"",IF(AG227&lt;&gt;"",AG227,AB227)-C227)</f>
        <v/>
      </c>
      <c r="AT227" s="260" t="n"/>
      <c r="AU227" s="261">
        <f>IF($B227="","",TEXT($A227,"yyyymmdd")&amp;"_P"&amp;$C227&amp;"_C"&amp;$F227&amp;"_"&amp;TRIM(RIGHT(SUBSTITUTE(TRIM(SUBSTITUTE($L227,CHAR(160)," "))," ",REPT(" ",60)),60))&amp;IF($P227="","","-"&amp;TRIM(RIGHT(SUBSTITUTE(TRIM(SUBSTITUTE($P227,CHAR(160)," "))," ",REPT(" ",60)),60)))&amp;IF($T227="","","-"&amp;TRIM(RIGHT(SUBSTITUTE(TRIM(SUBSTITUTE($T227,CHAR(160)," "))," ",REPT(" ",60)),60)))&amp;".jpg")</f>
        <v/>
      </c>
    </row>
    <row r="228" ht="28" customHeight="1">
      <c r="A228" s="252" t="n">
        <v>24382</v>
      </c>
      <c r="B228" s="255" t="inlineStr">
        <is>
          <t>Gallaher 500 2 October, 1966</t>
        </is>
      </c>
      <c r="C228" s="255" t="inlineStr">
        <is>
          <t>DNF</t>
        </is>
      </c>
      <c r="D228" s="255" t="inlineStr">
        <is>
          <t>C</t>
        </is>
      </c>
      <c r="E228" s="255" t="n"/>
      <c r="F228" s="255" t="n">
        <v>25</v>
      </c>
      <c r="G228" s="255" t="inlineStr">
        <is>
          <t>P Coogan</t>
        </is>
      </c>
      <c r="H228" s="255" t="n"/>
      <c r="I228" s="255" t="n"/>
      <c r="J228" s="255" t="inlineStr">
        <is>
          <t>Morris Cooper S</t>
        </is>
      </c>
      <c r="K228" s="255" t="n"/>
      <c r="L228" s="255" t="inlineStr">
        <is>
          <t>George Forrest</t>
        </is>
      </c>
      <c r="M228" s="255" t="inlineStr">
        <is>
          <t>AUS</t>
        </is>
      </c>
      <c r="N228" s="695">
        <f>_xlfn.LET(_xlpm.d,_xlfn.XLOOKUP(L228,'[1]Birth Dates'!$A:$A,'[1]Birth Dates'!$B:$B,"",0),IF(_xlpm.d=0,"",_xlpm.d))</f>
        <v/>
      </c>
      <c r="O228" s="255">
        <f>IF(OR(N228="",A228="",NOT(ISNUMBER(N228)),N228&gt;A228),"",DATEDIF(N228,A228,"Y")&amp;" years, "&amp;DATEDIF(N228,A228,"YM")&amp;" months, "&amp;DATEDIF(N228,A228,"MD")&amp;" days")</f>
        <v/>
      </c>
      <c r="P228" s="255" t="inlineStr">
        <is>
          <t>Frank Hann</t>
        </is>
      </c>
      <c r="Q228" s="255" t="inlineStr">
        <is>
          <t>AUS</t>
        </is>
      </c>
      <c r="R228" s="695">
        <f>_xlfn.LET(_xlpm.d,_xlfn.XLOOKUP(P228,'[1]Birth Dates'!$A:$A,'[1]Birth Dates'!$B:$B,"",0),IF(_xlpm.d=0,"",_xlpm.d))</f>
        <v/>
      </c>
      <c r="S228" s="255">
        <f>IF(OR(R228="",A228="",NOT(ISNUMBER(R228)),R228&gt;A228),"",DATEDIF(R228,A228,"Y")&amp;" years, "&amp;DATEDIF(R228,A228,"YM")&amp;" months, "&amp;DATEDIF(R228,A228,"MD")&amp;" days")</f>
        <v/>
      </c>
      <c r="T228" s="255" t="n"/>
      <c r="U228" s="255" t="n"/>
      <c r="V228" s="695">
        <f>_xlfn.LET(_xlpm.d,_xlfn.XLOOKUP(T228,'[1]Birth Dates'!$A:$A,'[1]Birth Dates'!$B:$B,"",0),IF(_xlpm.d=0,"",_xlpm.d))</f>
        <v/>
      </c>
      <c r="W228" s="255">
        <f>IF(OR(V228="",A228="",NOT(ISNUMBER(V228)),V228&gt;A228),"",DATEDIF(V228,A228,"Y")&amp;" years, "&amp;DATEDIF(V228,A228,"YM")&amp;" months, "&amp;DATEDIF(V228,A228,"MD")&amp;" days")</f>
        <v/>
      </c>
      <c r="X228" s="255" t="n"/>
      <c r="Y228" s="255" t="n"/>
      <c r="Z228" s="255" t="n"/>
      <c r="AA228" s="255" t="n"/>
      <c r="AB228" s="255" t="n"/>
      <c r="AC228" s="255" t="n"/>
      <c r="AD228" s="255" t="n"/>
      <c r="AE228" s="579" t="inlineStr"/>
      <c r="AF228" s="418">
        <f>IF(OR(AE228="",AE228="",AE228=0),"",6.172/(AE228*24))</f>
        <v/>
      </c>
      <c r="AG228" s="259" t="n"/>
      <c r="AH228" s="579" t="inlineStr"/>
      <c r="AI228" s="418">
        <f>IF(OR(AH228="",AH228="",AH228=0),"",6.172/(AH228*24))</f>
        <v/>
      </c>
      <c r="AJ228" s="175">
        <f>IF(AND(ISNUMBER(AB228),ISNUMBER(AG228)),AB228-AG228,"")</f>
        <v/>
      </c>
      <c r="AK228" s="255" t="inlineStr">
        <is>
          <t>Accident</t>
        </is>
      </c>
      <c r="AL228" s="255" t="n">
        <v>12</v>
      </c>
      <c r="AM228" s="696" t="n"/>
      <c r="AN228" s="671">
        <f>IF(OR(AL228="",AM228="",AM228=0),"",AL228*6.172/(AM228*24))</f>
        <v/>
      </c>
      <c r="AO228" s="477">
        <f>IF(AND(AL228=AL227,AM228&lt;&gt;"",AM227&lt;&gt;""),AM228-AM227,"")</f>
        <v/>
      </c>
      <c r="AP228" s="255" t="n"/>
      <c r="AQ228" s="579" t="inlineStr"/>
      <c r="AR228" s="418">
        <f>IF(OR(AQ228="",AQ228="",AQ228=0),"",6.172/(AQ228*24))</f>
        <v/>
      </c>
      <c r="AS228" s="436">
        <f>IF(OR(NOT(ISNUMBER(C228)),NOT(ISNUMBER(AB228))),"",IF(AG228&lt;&gt;"",AG228,AB228)-C228)</f>
        <v/>
      </c>
      <c r="AT228" s="260" t="n"/>
      <c r="AU228" s="261">
        <f>IF($B228="","",TEXT($A228,"yyyymmdd")&amp;"_P"&amp;$C228&amp;"_C"&amp;$F228&amp;"_"&amp;TRIM(RIGHT(SUBSTITUTE(TRIM(SUBSTITUTE($L228,CHAR(160)," "))," ",REPT(" ",60)),60))&amp;IF($P228="","","-"&amp;TRIM(RIGHT(SUBSTITUTE(TRIM(SUBSTITUTE($P228,CHAR(160)," "))," ",REPT(" ",60)),60)))&amp;IF($T228="","","-"&amp;TRIM(RIGHT(SUBSTITUTE(TRIM(SUBSTITUTE($T228,CHAR(160)," "))," ",REPT(" ",60)),60)))&amp;".jpg")</f>
        <v/>
      </c>
    </row>
    <row r="229" ht="42" customHeight="1">
      <c r="A229" s="252" t="n">
        <v>24382</v>
      </c>
      <c r="B229" s="255" t="inlineStr">
        <is>
          <t>Gallaher 500 2 October, 1966</t>
        </is>
      </c>
      <c r="C229" s="255" t="inlineStr">
        <is>
          <t>DNF</t>
        </is>
      </c>
      <c r="D229" s="255" t="inlineStr">
        <is>
          <t>B</t>
        </is>
      </c>
      <c r="E229" s="255" t="n">
        <v>15</v>
      </c>
      <c r="F229" s="255" t="n">
        <v>39</v>
      </c>
      <c r="G229" s="255" t="inlineStr">
        <is>
          <t>Wheelmar Distributors Pty Ltd</t>
        </is>
      </c>
      <c r="H229" s="255" t="n"/>
      <c r="I229" s="255" t="n"/>
      <c r="J229" s="255" t="inlineStr">
        <is>
          <t>Prince Skyline 1500</t>
        </is>
      </c>
      <c r="K229" s="255" t="n"/>
      <c r="L229" s="255" t="inlineStr">
        <is>
          <t>Jack Murray</t>
        </is>
      </c>
      <c r="M229" s="255" t="inlineStr">
        <is>
          <t>AUS</t>
        </is>
      </c>
      <c r="N229" s="695">
        <f>_xlfn.LET(_xlpm.d,_xlfn.XLOOKUP(L229,'[1]Birth Dates'!$A:$A,'[1]Birth Dates'!$B:$B,"",0),IF(_xlpm.d=0,"",_xlpm.d))</f>
        <v/>
      </c>
      <c r="O229" s="255">
        <f>IF(OR(N229="",A229="",NOT(ISNUMBER(N229)),N229&gt;A229),"",DATEDIF(N229,A229,"Y")&amp;" years, "&amp;DATEDIF(N229,A229,"YM")&amp;" months, "&amp;DATEDIF(N229,A229,"MD")&amp;" days")</f>
        <v/>
      </c>
      <c r="P229" s="255" t="inlineStr">
        <is>
          <t>Bill Ford</t>
        </is>
      </c>
      <c r="Q229" s="255" t="inlineStr">
        <is>
          <t>AUS</t>
        </is>
      </c>
      <c r="R229" s="695">
        <f>_xlfn.LET(_xlpm.d,_xlfn.XLOOKUP(P229,'[1]Birth Dates'!$A:$A,'[1]Birth Dates'!$B:$B,"",0),IF(_xlpm.d=0,"",_xlpm.d))</f>
        <v/>
      </c>
      <c r="S229" s="255">
        <f>IF(OR(R229="",A229="",NOT(ISNUMBER(R229)),R229&gt;A229),"",DATEDIF(R229,A229,"Y")&amp;" years, "&amp;DATEDIF(R229,A229,"YM")&amp;" months, "&amp;DATEDIF(R229,A229,"MD")&amp;" days")</f>
        <v/>
      </c>
      <c r="T229" s="255" t="n"/>
      <c r="U229" s="255" t="n"/>
      <c r="V229" s="695">
        <f>_xlfn.LET(_xlpm.d,_xlfn.XLOOKUP(T229,'[1]Birth Dates'!$A:$A,'[1]Birth Dates'!$B:$B,"",0),IF(_xlpm.d=0,"",_xlpm.d))</f>
        <v/>
      </c>
      <c r="W229" s="255">
        <f>IF(OR(V229="",A229="",NOT(ISNUMBER(V229)),V229&gt;A229),"",DATEDIF(V229,A229,"Y")&amp;" years, "&amp;DATEDIF(V229,A229,"YM")&amp;" months, "&amp;DATEDIF(V229,A229,"MD")&amp;" days")</f>
        <v/>
      </c>
      <c r="X229" s="255" t="n"/>
      <c r="Y229" s="255" t="n"/>
      <c r="Z229" s="255" t="n"/>
      <c r="AA229" s="255" t="n"/>
      <c r="AB229" s="255" t="n"/>
      <c r="AC229" s="255" t="n"/>
      <c r="AD229" s="255" t="n"/>
      <c r="AE229" s="579" t="inlineStr"/>
      <c r="AF229" s="418">
        <f>IF(OR(AE229="",AE229="",AE229=0),"",6.172/(AE229*24))</f>
        <v/>
      </c>
      <c r="AG229" s="259" t="n"/>
      <c r="AH229" s="579" t="inlineStr"/>
      <c r="AI229" s="418">
        <f>IF(OR(AH229="",AH229="",AH229=0),"",6.172/(AH229*24))</f>
        <v/>
      </c>
      <c r="AJ229" s="175">
        <f>IF(AND(ISNUMBER(AB229),ISNUMBER(AG229)),AB229-AG229,"")</f>
        <v/>
      </c>
      <c r="AK229" s="255" t="inlineStr">
        <is>
          <t>Valve</t>
        </is>
      </c>
      <c r="AL229" s="255" t="n"/>
      <c r="AM229" s="696" t="n"/>
      <c r="AN229" s="671">
        <f>IF(OR(AL229="",AM229="",AM229=0),"",AL229*6.172/(AM229*24))</f>
        <v/>
      </c>
      <c r="AO229" s="477">
        <f>IF(AND(AL229=AL228,AM229&lt;&gt;"",AM228&lt;&gt;""),AM229-AM228,"")</f>
        <v/>
      </c>
      <c r="AP229" s="255" t="n"/>
      <c r="AQ229" s="579" t="inlineStr"/>
      <c r="AR229" s="418">
        <f>IF(OR(AQ229="",AQ229="",AQ229=0),"",6.172/(AQ229*24))</f>
        <v/>
      </c>
      <c r="AS229" s="436">
        <f>IF(OR(NOT(ISNUMBER(C229)),NOT(ISNUMBER(AB229))),"",IF(AG229&lt;&gt;"",AG229,AB229)-C229)</f>
        <v/>
      </c>
      <c r="AT229" s="260" t="n"/>
      <c r="AU229" s="261">
        <f>IF($B229="","",TEXT($A229,"yyyymmdd")&amp;"_P"&amp;$C229&amp;"_C"&amp;$F229&amp;"_"&amp;TRIM(RIGHT(SUBSTITUTE(TRIM(SUBSTITUTE($L229,CHAR(160)," "))," ",REPT(" ",60)),60))&amp;IF($P229="","","-"&amp;TRIM(RIGHT(SUBSTITUTE(TRIM(SUBSTITUTE($P229,CHAR(160)," "))," ",REPT(" ",60)),60)))&amp;IF($T229="","","-"&amp;TRIM(RIGHT(SUBSTITUTE(TRIM(SUBSTITUTE($T229,CHAR(160)," "))," ",REPT(" ",60)),60)))&amp;".jpg")</f>
        <v/>
      </c>
    </row>
    <row r="230" ht="42" customFormat="1" customHeight="1" s="240">
      <c r="A230" s="262" t="n">
        <v>24746</v>
      </c>
      <c r="B230" s="263" t="inlineStr">
        <is>
          <t>Gallaher 500 1 October, 1967</t>
        </is>
      </c>
      <c r="C230" s="263" t="n">
        <v>1</v>
      </c>
      <c r="D230" s="263" t="inlineStr">
        <is>
          <t>D</t>
        </is>
      </c>
      <c r="E230" s="263" t="n">
        <v>1</v>
      </c>
      <c r="F230" s="263" t="n">
        <v>52</v>
      </c>
      <c r="G230" s="263" t="inlineStr">
        <is>
          <t>Ford Motor Company of Australia</t>
        </is>
      </c>
      <c r="H230" s="263" t="n"/>
      <c r="I230" s="263" t="n"/>
      <c r="J230" s="263" t="inlineStr">
        <is>
          <t>Ford Falcon XR GT</t>
        </is>
      </c>
      <c r="K230" s="263" t="n"/>
      <c r="L230" s="263" t="inlineStr">
        <is>
          <t>Harry Firth</t>
        </is>
      </c>
      <c r="M230" s="263" t="inlineStr">
        <is>
          <t>AUS</t>
        </is>
      </c>
      <c r="N230" s="697">
        <f>_xlfn.LET(_xlpm.d,_xlfn.XLOOKUP(L230,'[1]Birth Dates'!$A:$A,'[1]Birth Dates'!$B:$B,"",0),IF(_xlpm.d=0,"",_xlpm.d))</f>
        <v/>
      </c>
      <c r="O230" s="264">
        <f>IF(OR(N230="",A230="",NOT(ISNUMBER(N230)),N230&gt;A230),"",DATEDIF(N230,A230,"Y")&amp;" years, "&amp;DATEDIF(N230,A230,"YM")&amp;" months, "&amp;DATEDIF(N230,A230,"MD")&amp;" days")</f>
        <v/>
      </c>
      <c r="P230" s="263" t="inlineStr">
        <is>
          <t>Fred Gibson</t>
        </is>
      </c>
      <c r="Q230" s="263" t="inlineStr">
        <is>
          <t>AUS</t>
        </is>
      </c>
      <c r="R230" s="697">
        <f>_xlfn.LET(_xlpm.d,_xlfn.XLOOKUP(P230,'[1]Birth Dates'!$A:$A,'[1]Birth Dates'!$B:$B,"",0),IF(_xlpm.d=0,"",_xlpm.d))</f>
        <v/>
      </c>
      <c r="S230" s="264">
        <f>IF(OR(R230="",A230="",NOT(ISNUMBER(R230)),R230&gt;A230),"",DATEDIF(R230,A230,"Y")&amp;" years, "&amp;DATEDIF(R230,A230,"YM")&amp;" months, "&amp;DATEDIF(R230,A230,"MD")&amp;" days")</f>
        <v/>
      </c>
      <c r="T230" s="263" t="n"/>
      <c r="U230" s="263" t="n"/>
      <c r="V230" s="697">
        <f>_xlfn.LET(_xlpm.d,_xlfn.XLOOKUP(T230,'[1]Birth Dates'!$A:$A,'[1]Birth Dates'!$B:$B,"",0),IF(_xlpm.d=0,"",_xlpm.d))</f>
        <v/>
      </c>
      <c r="W230" s="264">
        <f>IF(OR(V230="",A230="",NOT(ISNUMBER(V230)),V230&gt;A230),"",DATEDIF(V230,A230,"Y")&amp;" years, "&amp;DATEDIF(V230,A230,"YM")&amp;" months, "&amp;DATEDIF(V230,A230,"MD")&amp;" days")</f>
        <v/>
      </c>
      <c r="X230" s="264" t="n"/>
      <c r="Y230" s="264" t="n"/>
      <c r="Z230" s="264" t="n"/>
      <c r="AA230" s="264" t="n"/>
      <c r="AB230" s="263" t="n">
        <v>2</v>
      </c>
      <c r="AC230" s="263" t="n"/>
      <c r="AD230" s="263" t="n"/>
      <c r="AE230" s="580" t="inlineStr">
        <is>
          <t>3:03.2000</t>
        </is>
      </c>
      <c r="AF230" s="418">
        <f>IF(OR(AE230="",AE230="",AE230=0),"",6.172/(AE230*24))</f>
        <v/>
      </c>
      <c r="AG230" s="265" t="n"/>
      <c r="AH230" s="580" t="inlineStr"/>
      <c r="AI230" s="418">
        <f>IF(OR(AH230="",AH230="",AH230=0),"",6.172/(AH230*24))</f>
        <v/>
      </c>
      <c r="AJ230" s="175">
        <f>IF(AND(ISNUMBER(AB230),ISNUMBER(AG230)),AB230-AG230,"")</f>
        <v/>
      </c>
      <c r="AK230" s="263" t="n"/>
      <c r="AL230" s="263" t="n">
        <v>130</v>
      </c>
      <c r="AM230" s="483" t="n">
        <v>0.2882870370370371</v>
      </c>
      <c r="AN230" s="671">
        <f>IF(OR(AL230="",AM230="",AM230=0),"",AL230*6.172/(AM230*24))</f>
        <v/>
      </c>
      <c r="AO230" s="477">
        <f>IF(AND(AL230=AL229,AM230&lt;&gt;"",AM229&lt;&gt;""),AM230-AM229,"")</f>
        <v/>
      </c>
      <c r="AP230" s="263" t="n"/>
      <c r="AQ230" s="580" t="inlineStr">
        <is>
          <t>3:03.0000</t>
        </is>
      </c>
      <c r="AR230" s="418">
        <f>IF(OR(AQ230="",AQ230="",AQ230=0),"",6.172/(AQ230*24))</f>
        <v/>
      </c>
      <c r="AS230" s="436">
        <f>IF(OR(NOT(ISNUMBER(C230)),NOT(ISNUMBER(AB230))),"",IF(AG230&lt;&gt;"",AG230,AB230)-C230)</f>
        <v/>
      </c>
      <c r="AT230" s="266" t="n"/>
      <c r="AU230" s="267">
        <f>IF($B230="","",TEXT($A230,"yyyymmdd")&amp;"_P"&amp;$C230&amp;"_C"&amp;$F230&amp;"_"&amp;TRIM(RIGHT(SUBSTITUTE(TRIM(SUBSTITUTE($L230,CHAR(160)," "))," ",REPT(" ",60)),60))&amp;IF($P230="","","-"&amp;TRIM(RIGHT(SUBSTITUTE(TRIM(SUBSTITUTE($P230,CHAR(160)," "))," ",REPT(" ",60)),60)))&amp;IF($T230="","","-"&amp;TRIM(RIGHT(SUBSTITUTE(TRIM(SUBSTITUTE($T230,CHAR(160)," "))," ",REPT(" ",60)),60)))&amp;".jpg")</f>
        <v/>
      </c>
    </row>
    <row r="231" ht="42" customHeight="1">
      <c r="A231" s="268" t="n">
        <v>24746</v>
      </c>
      <c r="B231" s="264" t="inlineStr">
        <is>
          <t>Gallaher 500 1 October, 1967</t>
        </is>
      </c>
      <c r="C231" s="264" t="n">
        <v>2</v>
      </c>
      <c r="D231" s="264" t="inlineStr">
        <is>
          <t>D</t>
        </is>
      </c>
      <c r="E231" s="264" t="n">
        <v>2</v>
      </c>
      <c r="F231" s="264" t="n">
        <v>53</v>
      </c>
      <c r="G231" s="264" t="inlineStr">
        <is>
          <t>Ford Motor Company of Australia</t>
        </is>
      </c>
      <c r="H231" s="264" t="n"/>
      <c r="I231" s="264" t="n"/>
      <c r="J231" s="264" t="inlineStr">
        <is>
          <t>Ford Falcon XR GT</t>
        </is>
      </c>
      <c r="K231" s="264" t="n"/>
      <c r="L231" s="264" t="inlineStr">
        <is>
          <t>Ian Geoghegan</t>
        </is>
      </c>
      <c r="M231" s="264" t="inlineStr">
        <is>
          <t>AUS</t>
        </is>
      </c>
      <c r="N231" s="697">
        <f>_xlfn.LET(_xlpm.d,_xlfn.XLOOKUP(L231,'[1]Birth Dates'!$A:$A,'[1]Birth Dates'!$B:$B,"",0),IF(_xlpm.d=0,"",_xlpm.d))</f>
        <v/>
      </c>
      <c r="O231" s="264">
        <f>IF(OR(N231="",A231="",NOT(ISNUMBER(N231)),N231&gt;A231),"",DATEDIF(N231,A231,"Y")&amp;" years, "&amp;DATEDIF(N231,A231,"YM")&amp;" months, "&amp;DATEDIF(N231,A231,"MD")&amp;" days")</f>
        <v/>
      </c>
      <c r="P231" s="264" t="inlineStr">
        <is>
          <t>Leo Geoghegan</t>
        </is>
      </c>
      <c r="Q231" s="264" t="inlineStr">
        <is>
          <t>AUS</t>
        </is>
      </c>
      <c r="R231" s="697">
        <f>_xlfn.LET(_xlpm.d,_xlfn.XLOOKUP(P231,'[1]Birth Dates'!$A:$A,'[1]Birth Dates'!$B:$B,"",0),IF(_xlpm.d=0,"",_xlpm.d))</f>
        <v/>
      </c>
      <c r="S231" s="264">
        <f>IF(OR(R231="",A231="",NOT(ISNUMBER(R231)),R231&gt;A231),"",DATEDIF(R231,A231,"Y")&amp;" years, "&amp;DATEDIF(R231,A231,"YM")&amp;" months, "&amp;DATEDIF(R231,A231,"MD")&amp;" days")</f>
        <v/>
      </c>
      <c r="T231" s="264" t="n"/>
      <c r="U231" s="264" t="n"/>
      <c r="V231" s="697">
        <f>_xlfn.LET(_xlpm.d,_xlfn.XLOOKUP(T231,'[1]Birth Dates'!$A:$A,'[1]Birth Dates'!$B:$B,"",0),IF(_xlpm.d=0,"",_xlpm.d))</f>
        <v/>
      </c>
      <c r="W231" s="264">
        <f>IF(OR(V231="",A231="",NOT(ISNUMBER(V231)),V231&gt;A231),"",DATEDIF(V231,A231,"Y")&amp;" years, "&amp;DATEDIF(V231,A231,"YM")&amp;" months, "&amp;DATEDIF(V231,A231,"MD")&amp;" days")</f>
        <v/>
      </c>
      <c r="X231" s="264" t="n"/>
      <c r="Y231" s="264" t="n"/>
      <c r="Z231" s="264" t="n"/>
      <c r="AA231" s="264" t="n"/>
      <c r="AB231" s="264" t="n">
        <v>1</v>
      </c>
      <c r="AC231" s="264" t="n"/>
      <c r="AD231" s="264" t="n"/>
      <c r="AE231" s="581" t="inlineStr">
        <is>
          <t>3:03.0000</t>
        </is>
      </c>
      <c r="AF231" s="418">
        <f>IF(OR(AE231="",AE231="",AE231=0),"",6.172/(AE231*24))</f>
        <v/>
      </c>
      <c r="AG231" s="269" t="n"/>
      <c r="AH231" s="581" t="inlineStr"/>
      <c r="AI231" s="418">
        <f>IF(OR(AH231="",AH231="",AH231=0),"",6.172/(AH231*24))</f>
        <v/>
      </c>
      <c r="AJ231" s="175">
        <f>IF(AND(ISNUMBER(AB231),ISNUMBER(AG231)),AB231-AG231,"")</f>
        <v/>
      </c>
      <c r="AK231" s="264" t="n"/>
      <c r="AL231" s="264" t="n">
        <v>130</v>
      </c>
      <c r="AM231" s="484" t="n">
        <v>0.2884143518518518</v>
      </c>
      <c r="AN231" s="671">
        <f>IF(OR(AL231="",AM231="",AM231=0),"",AL231*6.172/(AM231*24))</f>
        <v/>
      </c>
      <c r="AO231" s="477">
        <f>IF(AND(AL231=AL230,AM231&lt;&gt;"",AM230&lt;&gt;""),AM231-AM230,"")</f>
        <v/>
      </c>
      <c r="AP231" s="264" t="n"/>
      <c r="AQ231" s="581" t="inlineStr"/>
      <c r="AR231" s="418">
        <f>IF(OR(AQ231="",AQ231="",AQ231=0),"",6.172/(AQ231*24))</f>
        <v/>
      </c>
      <c r="AS231" s="436">
        <f>IF(OR(NOT(ISNUMBER(C231)),NOT(ISNUMBER(AB231))),"",IF(AG231&lt;&gt;"",AG231,AB231)-C231)</f>
        <v/>
      </c>
      <c r="AT231" s="270" t="n"/>
      <c r="AU231" s="271">
        <f>IF($B231="","",TEXT($A231,"yyyymmdd")&amp;"_P"&amp;$C231&amp;"_C"&amp;$F231&amp;"_"&amp;TRIM(RIGHT(SUBSTITUTE(TRIM(SUBSTITUTE($L231,CHAR(160)," "))," ",REPT(" ",60)),60))&amp;IF($P231="","","-"&amp;TRIM(RIGHT(SUBSTITUTE(TRIM(SUBSTITUTE($P231,CHAR(160)," "))," ",REPT(" ",60)),60)))&amp;IF($T231="","","-"&amp;TRIM(RIGHT(SUBSTITUTE(TRIM(SUBSTITUTE($T231,CHAR(160)," "))," ",REPT(" ",60)),60)))&amp;".jpg")</f>
        <v/>
      </c>
    </row>
    <row r="232" ht="42" customHeight="1">
      <c r="A232" s="268" t="n">
        <v>24746</v>
      </c>
      <c r="B232" s="264" t="inlineStr">
        <is>
          <t>Gallaher 500 1 October, 1967</t>
        </is>
      </c>
      <c r="C232" s="264" t="n">
        <v>3</v>
      </c>
      <c r="D232" s="264" t="inlineStr">
        <is>
          <t>E</t>
        </is>
      </c>
      <c r="E232" s="264" t="n">
        <v>1</v>
      </c>
      <c r="F232" s="264" t="n">
        <v>60</v>
      </c>
      <c r="G232" s="264" t="inlineStr">
        <is>
          <t>Alec Mildren Racing Pty Ltd</t>
        </is>
      </c>
      <c r="H232" s="264" t="n"/>
      <c r="I232" s="264" t="n"/>
      <c r="J232" s="264" t="inlineStr">
        <is>
          <t>Alfa Romeo 1600 GTV</t>
        </is>
      </c>
      <c r="K232" s="264" t="n"/>
      <c r="L232" s="264" t="inlineStr">
        <is>
          <t>Doug Chivas</t>
        </is>
      </c>
      <c r="M232" s="264" t="inlineStr">
        <is>
          <t>AUS</t>
        </is>
      </c>
      <c r="N232" s="697">
        <f>_xlfn.LET(_xlpm.d,_xlfn.XLOOKUP(L232,'[1]Birth Dates'!$A:$A,'[1]Birth Dates'!$B:$B,"",0),IF(_xlpm.d=0,"",_xlpm.d))</f>
        <v/>
      </c>
      <c r="O232" s="264">
        <f>IF(OR(N232="",A232="",NOT(ISNUMBER(N232)),N232&gt;A232),"",DATEDIF(N232,A232,"Y")&amp;" years, "&amp;DATEDIF(N232,A232,"YM")&amp;" months, "&amp;DATEDIF(N232,A232,"MD")&amp;" days")</f>
        <v/>
      </c>
      <c r="P232" s="264" t="inlineStr">
        <is>
          <t>Max Stewart</t>
        </is>
      </c>
      <c r="Q232" s="264" t="inlineStr">
        <is>
          <t>AUS</t>
        </is>
      </c>
      <c r="R232" s="697">
        <f>_xlfn.LET(_xlpm.d,_xlfn.XLOOKUP(P232,'[1]Birth Dates'!$A:$A,'[1]Birth Dates'!$B:$B,"",0),IF(_xlpm.d=0,"",_xlpm.d))</f>
        <v/>
      </c>
      <c r="S232" s="264">
        <f>IF(OR(R232="",A232="",NOT(ISNUMBER(R232)),R232&gt;A232),"",DATEDIF(R232,A232,"Y")&amp;" years, "&amp;DATEDIF(R232,A232,"YM")&amp;" months, "&amp;DATEDIF(R232,A232,"MD")&amp;" days")</f>
        <v/>
      </c>
      <c r="T232" s="264" t="n"/>
      <c r="U232" s="264" t="n"/>
      <c r="V232" s="697">
        <f>_xlfn.LET(_xlpm.d,_xlfn.XLOOKUP(T232,'[1]Birth Dates'!$A:$A,'[1]Birth Dates'!$B:$B,"",0),IF(_xlpm.d=0,"",_xlpm.d))</f>
        <v/>
      </c>
      <c r="W232" s="264">
        <f>IF(OR(V232="",A232="",NOT(ISNUMBER(V232)),V232&gt;A232),"",DATEDIF(V232,A232,"Y")&amp;" years, "&amp;DATEDIF(V232,A232,"YM")&amp;" months, "&amp;DATEDIF(V232,A232,"MD")&amp;" days")</f>
        <v/>
      </c>
      <c r="X232" s="264" t="n"/>
      <c r="Y232" s="264" t="n"/>
      <c r="Z232" s="264" t="n"/>
      <c r="AA232" s="264" t="n"/>
      <c r="AB232" s="264" t="n">
        <v>4</v>
      </c>
      <c r="AC232" s="264" t="n"/>
      <c r="AD232" s="264" t="n"/>
      <c r="AE232" s="581" t="inlineStr">
        <is>
          <t>3:05.2000</t>
        </is>
      </c>
      <c r="AF232" s="418">
        <f>IF(OR(AE232="",AE232="",AE232=0),"",6.172/(AE232*24))</f>
        <v/>
      </c>
      <c r="AG232" s="269" t="n"/>
      <c r="AH232" s="581" t="inlineStr"/>
      <c r="AI232" s="418">
        <f>IF(OR(AH232="",AH232="",AH232=0),"",6.172/(AH232*24))</f>
        <v/>
      </c>
      <c r="AJ232" s="175">
        <f>IF(AND(ISNUMBER(AB232),ISNUMBER(AG232)),AB232-AG232,"")</f>
        <v/>
      </c>
      <c r="AK232" s="264" t="n"/>
      <c r="AL232" s="264" t="n">
        <v>130</v>
      </c>
      <c r="AM232" s="484" t="n">
        <v>0.2887847222222222</v>
      </c>
      <c r="AN232" s="671">
        <f>IF(OR(AL232="",AM232="",AM232=0),"",AL232*6.172/(AM232*24))</f>
        <v/>
      </c>
      <c r="AO232" s="477">
        <f>IF(AND(AL232=AL231,AM232&lt;&gt;"",AM231&lt;&gt;""),AM232-AM231,"")</f>
        <v/>
      </c>
      <c r="AP232" s="264" t="n"/>
      <c r="AQ232" s="581" t="inlineStr"/>
      <c r="AR232" s="418">
        <f>IF(OR(AQ232="",AQ232="",AQ232=0),"",6.172/(AQ232*24))</f>
        <v/>
      </c>
      <c r="AS232" s="436">
        <f>IF(OR(NOT(ISNUMBER(C232)),NOT(ISNUMBER(AB232))),"",IF(AG232&lt;&gt;"",AG232,AB232)-C232)</f>
        <v/>
      </c>
      <c r="AT232" s="270" t="n"/>
      <c r="AU232" s="271">
        <f>IF($B232="","",TEXT($A232,"yyyymmdd")&amp;"_P"&amp;$C232&amp;"_C"&amp;$F232&amp;"_"&amp;TRIM(RIGHT(SUBSTITUTE(TRIM(SUBSTITUTE($L232,CHAR(160)," "))," ",REPT(" ",60)),60))&amp;IF($P232="","","-"&amp;TRIM(RIGHT(SUBSTITUTE(TRIM(SUBSTITUTE($P232,CHAR(160)," "))," ",REPT(" ",60)),60)))&amp;IF($T232="","","-"&amp;TRIM(RIGHT(SUBSTITUTE(TRIM(SUBSTITUTE($T232,CHAR(160)," "))," ",REPT(" ",60)),60)))&amp;".jpg")</f>
        <v/>
      </c>
    </row>
    <row r="233" ht="42" customHeight="1">
      <c r="A233" s="268" t="n">
        <v>24746</v>
      </c>
      <c r="B233" s="264" t="inlineStr">
        <is>
          <t>Gallaher 500 1 October, 1967</t>
        </is>
      </c>
      <c r="C233" s="264" t="n">
        <v>4</v>
      </c>
      <c r="D233" s="264" t="inlineStr">
        <is>
          <t>E</t>
        </is>
      </c>
      <c r="E233" s="264" t="n">
        <v>2</v>
      </c>
      <c r="F233" s="264" t="n">
        <v>61</v>
      </c>
      <c r="G233" s="264" t="inlineStr">
        <is>
          <t>Alec Mildren Alfa Romeo</t>
        </is>
      </c>
      <c r="H233" s="264" t="n"/>
      <c r="I233" s="264" t="n"/>
      <c r="J233" s="264" t="inlineStr">
        <is>
          <t>Alfa Romeo 1600 GTV</t>
        </is>
      </c>
      <c r="K233" s="264" t="inlineStr">
        <is>
          <t>Alfa Romeo 1.6</t>
        </is>
      </c>
      <c r="L233" s="264" t="inlineStr">
        <is>
          <t>Kevin Bartlett</t>
        </is>
      </c>
      <c r="M233" s="264" t="inlineStr">
        <is>
          <t>AUS</t>
        </is>
      </c>
      <c r="N233" s="697">
        <f>_xlfn.LET(_xlpm.d,_xlfn.XLOOKUP(L233,'[1]Birth Dates'!$A:$A,'[1]Birth Dates'!$B:$B,"",0),IF(_xlpm.d=0,"",_xlpm.d))</f>
        <v/>
      </c>
      <c r="O233" s="264">
        <f>IF(OR(N233="",A233="",NOT(ISNUMBER(N233)),N233&gt;A233),"",DATEDIF(N233,A233,"Y")&amp;" years, "&amp;DATEDIF(N233,A233,"YM")&amp;" months, "&amp;DATEDIF(N233,A233,"MD")&amp;" days")</f>
        <v/>
      </c>
      <c r="P233" s="264" t="inlineStr">
        <is>
          <t>Laurie Stewart</t>
        </is>
      </c>
      <c r="Q233" s="264" t="inlineStr">
        <is>
          <t>AUS</t>
        </is>
      </c>
      <c r="R233" s="697">
        <f>_xlfn.LET(_xlpm.d,_xlfn.XLOOKUP(P233,'[1]Birth Dates'!$A:$A,'[1]Birth Dates'!$B:$B,"",0),IF(_xlpm.d=0,"",_xlpm.d))</f>
        <v/>
      </c>
      <c r="S233" s="264">
        <f>IF(OR(R233="",A233="",NOT(ISNUMBER(R233)),R233&gt;A233),"",DATEDIF(R233,A233,"Y")&amp;" years, "&amp;DATEDIF(R233,A233,"YM")&amp;" months, "&amp;DATEDIF(R233,A233,"MD")&amp;" days")</f>
        <v/>
      </c>
      <c r="T233" s="264" t="n"/>
      <c r="U233" s="264" t="n"/>
      <c r="V233" s="697">
        <f>_xlfn.LET(_xlpm.d,_xlfn.XLOOKUP(T233,'[1]Birth Dates'!$A:$A,'[1]Birth Dates'!$B:$B,"",0),IF(_xlpm.d=0,"",_xlpm.d))</f>
        <v/>
      </c>
      <c r="W233" s="264">
        <f>IF(OR(V233="",A233="",NOT(ISNUMBER(V233)),V233&gt;A233),"",DATEDIF(V233,A233,"Y")&amp;" years, "&amp;DATEDIF(V233,A233,"YM")&amp;" months, "&amp;DATEDIF(V233,A233,"MD")&amp;" days")</f>
        <v/>
      </c>
      <c r="X233" s="264" t="n"/>
      <c r="Y233" s="264" t="n"/>
      <c r="Z233" s="264" t="n"/>
      <c r="AA233" s="264" t="n"/>
      <c r="AB233" s="264" t="n">
        <v>3</v>
      </c>
      <c r="AC233" s="264" t="n"/>
      <c r="AD233" s="264" t="n"/>
      <c r="AE233" s="581" t="inlineStr">
        <is>
          <t>3:03.5000</t>
        </is>
      </c>
      <c r="AF233" s="418">
        <f>IF(OR(AE233="",AE233="",AE233=0),"",6.172/(AE233*24))</f>
        <v/>
      </c>
      <c r="AG233" s="269" t="n"/>
      <c r="AH233" s="581" t="inlineStr"/>
      <c r="AI233" s="418">
        <f>IF(OR(AH233="",AH233="",AH233=0),"",6.172/(AH233*24))</f>
        <v/>
      </c>
      <c r="AJ233" s="175">
        <f>IF(AND(ISNUMBER(AB233),ISNUMBER(AG233)),AB233-AG233,"")</f>
        <v/>
      </c>
      <c r="AK233" s="264" t="n"/>
      <c r="AL233" s="264" t="n">
        <v>130</v>
      </c>
      <c r="AM233" s="484" t="n">
        <v>0.2895949074074074</v>
      </c>
      <c r="AN233" s="671">
        <f>IF(OR(AL233="",AM233="",AM233=0),"",AL233*6.172/(AM233*24))</f>
        <v/>
      </c>
      <c r="AO233" s="477">
        <f>IF(AND(AL233=AL232,AM233&lt;&gt;"",AM232&lt;&gt;""),AM233-AM232,"")</f>
        <v/>
      </c>
      <c r="AP233" s="264" t="n"/>
      <c r="AQ233" s="581" t="inlineStr"/>
      <c r="AR233" s="418">
        <f>IF(OR(AQ233="",AQ233="",AQ233=0),"",6.172/(AQ233*24))</f>
        <v/>
      </c>
      <c r="AS233" s="436">
        <f>IF(OR(NOT(ISNUMBER(C233)),NOT(ISNUMBER(AB233))),"",IF(AG233&lt;&gt;"",AG233,AB233)-C233)</f>
        <v/>
      </c>
      <c r="AT233" s="270" t="n"/>
      <c r="AU233" s="271">
        <f>IF($B233="","",TEXT($A233,"yyyymmdd")&amp;"_P"&amp;$C233&amp;"_C"&amp;$F233&amp;"_"&amp;TRIM(RIGHT(SUBSTITUTE(TRIM(SUBSTITUTE($L233,CHAR(160)," "))," ",REPT(" ",60)),60))&amp;IF($P233="","","-"&amp;TRIM(RIGHT(SUBSTITUTE(TRIM(SUBSTITUTE($P233,CHAR(160)," "))," ",REPT(" ",60)),60)))&amp;IF($T233="","","-"&amp;TRIM(RIGHT(SUBSTITUTE(TRIM(SUBSTITUTE($T233,CHAR(160)," "))," ",REPT(" ",60)),60)))&amp;".jpg")</f>
        <v/>
      </c>
    </row>
    <row r="234" ht="42" customHeight="1">
      <c r="A234" s="268" t="n">
        <v>24746</v>
      </c>
      <c r="B234" s="264" t="inlineStr">
        <is>
          <t>Gallaher 500 1 October, 1967</t>
        </is>
      </c>
      <c r="C234" s="264" t="n">
        <v>5</v>
      </c>
      <c r="D234" s="264" t="inlineStr">
        <is>
          <t>C</t>
        </is>
      </c>
      <c r="E234" s="264" t="n">
        <v>1</v>
      </c>
      <c r="F234" s="264" t="n">
        <v>30</v>
      </c>
      <c r="G234" s="264" t="inlineStr">
        <is>
          <t>British Motor Corporation</t>
        </is>
      </c>
      <c r="H234" s="264" t="n"/>
      <c r="I234" s="264" t="n"/>
      <c r="J234" s="264" t="inlineStr">
        <is>
          <t>Morris Cooper S</t>
        </is>
      </c>
      <c r="K234" s="264" t="n"/>
      <c r="L234" s="264" t="inlineStr">
        <is>
          <t>Tony Fall</t>
        </is>
      </c>
      <c r="M234" s="264" t="inlineStr">
        <is>
          <t>GBR</t>
        </is>
      </c>
      <c r="N234" s="697">
        <f>_xlfn.LET(_xlpm.d,_xlfn.XLOOKUP(L234,'[1]Birth Dates'!$A:$A,'[1]Birth Dates'!$B:$B,"",0),IF(_xlpm.d=0,"",_xlpm.d))</f>
        <v/>
      </c>
      <c r="O234" s="264">
        <f>IF(OR(N234="",A234="",NOT(ISNUMBER(N234)),N234&gt;A234),"",DATEDIF(N234,A234,"Y")&amp;" years, "&amp;DATEDIF(N234,A234,"YM")&amp;" months, "&amp;DATEDIF(N234,A234,"MD")&amp;" days")</f>
        <v/>
      </c>
      <c r="P234" s="264" t="inlineStr">
        <is>
          <t>Bob Holden</t>
        </is>
      </c>
      <c r="Q234" s="264" t="inlineStr">
        <is>
          <t>AUS</t>
        </is>
      </c>
      <c r="R234" s="697">
        <f>_xlfn.LET(_xlpm.d,_xlfn.XLOOKUP(P234,'[1]Birth Dates'!$A:$A,'[1]Birth Dates'!$B:$B,"",0),IF(_xlpm.d=0,"",_xlpm.d))</f>
        <v/>
      </c>
      <c r="S234" s="264">
        <f>IF(OR(R234="",A234="",NOT(ISNUMBER(R234)),R234&gt;A234),"",DATEDIF(R234,A234,"Y")&amp;" years, "&amp;DATEDIF(R234,A234,"YM")&amp;" months, "&amp;DATEDIF(R234,A234,"MD")&amp;" days")</f>
        <v/>
      </c>
      <c r="T234" s="264" t="n"/>
      <c r="U234" s="264" t="n"/>
      <c r="V234" s="697">
        <f>_xlfn.LET(_xlpm.d,_xlfn.XLOOKUP(T234,'[1]Birth Dates'!$A:$A,'[1]Birth Dates'!$B:$B,"",0),IF(_xlpm.d=0,"",_xlpm.d))</f>
        <v/>
      </c>
      <c r="W234" s="264">
        <f>IF(OR(V234="",A234="",NOT(ISNUMBER(V234)),V234&gt;A234),"",DATEDIF(V234,A234,"Y")&amp;" years, "&amp;DATEDIF(V234,A234,"YM")&amp;" months, "&amp;DATEDIF(V234,A234,"MD")&amp;" days")</f>
        <v/>
      </c>
      <c r="X234" s="264" t="n"/>
      <c r="Y234" s="264" t="n"/>
      <c r="Z234" s="264" t="n"/>
      <c r="AA234" s="264" t="n"/>
      <c r="AB234" s="264" t="n">
        <v>14</v>
      </c>
      <c r="AC234" s="264" t="n"/>
      <c r="AD234" s="264" t="n"/>
      <c r="AE234" s="581" t="inlineStr">
        <is>
          <t>3:12.1000</t>
        </is>
      </c>
      <c r="AF234" s="418">
        <f>IF(OR(AE234="",AE234="",AE234=0),"",6.172/(AE234*24))</f>
        <v/>
      </c>
      <c r="AG234" s="269" t="n"/>
      <c r="AH234" s="581" t="inlineStr"/>
      <c r="AI234" s="418">
        <f>IF(OR(AH234="",AH234="",AH234=0),"",6.172/(AH234*24))</f>
        <v/>
      </c>
      <c r="AJ234" s="175">
        <f>IF(AND(ISNUMBER(AB234),ISNUMBER(AG234)),AB234-AG234,"")</f>
        <v/>
      </c>
      <c r="AK234" s="264" t="n"/>
      <c r="AL234" s="264" t="n">
        <v>128</v>
      </c>
      <c r="AM234" s="484" t="n">
        <v>0.2896180555555555</v>
      </c>
      <c r="AN234" s="671">
        <f>IF(OR(AL234="",AM234="",AM234=0),"",AL234*6.172/(AM234*24))</f>
        <v/>
      </c>
      <c r="AO234" s="477">
        <f>IF(AND(AL234=AL233,AM234&lt;&gt;"",AM233&lt;&gt;""),AM234-AM233,"")</f>
        <v/>
      </c>
      <c r="AP234" s="264" t="n"/>
      <c r="AQ234" s="581" t="inlineStr"/>
      <c r="AR234" s="418">
        <f>IF(OR(AQ234="",AQ234="",AQ234=0),"",6.172/(AQ234*24))</f>
        <v/>
      </c>
      <c r="AS234" s="436">
        <f>IF(OR(NOT(ISNUMBER(C234)),NOT(ISNUMBER(AB234))),"",IF(AG234&lt;&gt;"",AG234,AB234)-C234)</f>
        <v/>
      </c>
      <c r="AT234" s="270" t="n"/>
      <c r="AU234" s="271">
        <f>IF($B234="","",TEXT($A234,"yyyymmdd")&amp;"_P"&amp;$C234&amp;"_C"&amp;$F234&amp;"_"&amp;TRIM(RIGHT(SUBSTITUTE(TRIM(SUBSTITUTE($L234,CHAR(160)," "))," ",REPT(" ",60)),60))&amp;IF($P234="","","-"&amp;TRIM(RIGHT(SUBSTITUTE(TRIM(SUBSTITUTE($P234,CHAR(160)," "))," ",REPT(" ",60)),60)))&amp;IF($T234="","","-"&amp;TRIM(RIGHT(SUBSTITUTE(TRIM(SUBSTITUTE($T234,CHAR(160)," "))," ",REPT(" ",60)),60)))&amp;".jpg")</f>
        <v/>
      </c>
    </row>
    <row r="235" ht="42" customHeight="1">
      <c r="A235" s="268" t="n">
        <v>24746</v>
      </c>
      <c r="B235" s="264" t="inlineStr">
        <is>
          <t>Gallaher 500 1 October, 1967</t>
        </is>
      </c>
      <c r="C235" s="264" t="n">
        <v>6</v>
      </c>
      <c r="D235" s="264" t="inlineStr">
        <is>
          <t>C</t>
        </is>
      </c>
      <c r="E235" s="264" t="n">
        <v>2</v>
      </c>
      <c r="F235" s="264" t="n">
        <v>37</v>
      </c>
      <c r="G235" s="264" t="inlineStr">
        <is>
          <t>C Smith</t>
        </is>
      </c>
      <c r="H235" s="264" t="n"/>
      <c r="I235" s="264" t="n"/>
      <c r="J235" s="264" t="inlineStr">
        <is>
          <t>Morris Cooper S</t>
        </is>
      </c>
      <c r="K235" s="264" t="n"/>
      <c r="L235" s="264" t="inlineStr">
        <is>
          <t xml:space="preserve">Charlie Smith </t>
        </is>
      </c>
      <c r="M235" s="264" t="inlineStr">
        <is>
          <t>AUS</t>
        </is>
      </c>
      <c r="N235" s="697">
        <f>_xlfn.LET(_xlpm.d,_xlfn.XLOOKUP(L235,'[1]Birth Dates'!$A:$A,'[1]Birth Dates'!$B:$B,"",0),IF(_xlpm.d=0,"",_xlpm.d))</f>
        <v/>
      </c>
      <c r="O235" s="264">
        <f>IF(OR(N235="",A235="",NOT(ISNUMBER(N235)),N235&gt;A235),"",DATEDIF(N235,A235,"Y")&amp;" years, "&amp;DATEDIF(N235,A235,"YM")&amp;" months, "&amp;DATEDIF(N235,A235,"MD")&amp;" days")</f>
        <v/>
      </c>
      <c r="P235" s="264" t="inlineStr">
        <is>
          <t>Barry Seton</t>
        </is>
      </c>
      <c r="Q235" s="264" t="inlineStr">
        <is>
          <t>AUS</t>
        </is>
      </c>
      <c r="R235" s="697">
        <f>_xlfn.LET(_xlpm.d,_xlfn.XLOOKUP(P235,'[1]Birth Dates'!$A:$A,'[1]Birth Dates'!$B:$B,"",0),IF(_xlpm.d=0,"",_xlpm.d))</f>
        <v/>
      </c>
      <c r="S235" s="264">
        <f>IF(OR(R235="",A235="",NOT(ISNUMBER(R235)),R235&gt;A235),"",DATEDIF(R235,A235,"Y")&amp;" years, "&amp;DATEDIF(R235,A235,"YM")&amp;" months, "&amp;DATEDIF(R235,A235,"MD")&amp;" days")</f>
        <v/>
      </c>
      <c r="T235" s="264" t="n"/>
      <c r="U235" s="264" t="n"/>
      <c r="V235" s="697">
        <f>_xlfn.LET(_xlpm.d,_xlfn.XLOOKUP(T235,'[1]Birth Dates'!$A:$A,'[1]Birth Dates'!$B:$B,"",0),IF(_xlpm.d=0,"",_xlpm.d))</f>
        <v/>
      </c>
      <c r="W235" s="264">
        <f>IF(OR(V235="",A235="",NOT(ISNUMBER(V235)),V235&gt;A235),"",DATEDIF(V235,A235,"Y")&amp;" years, "&amp;DATEDIF(V235,A235,"YM")&amp;" months, "&amp;DATEDIF(V235,A235,"MD")&amp;" days")</f>
        <v/>
      </c>
      <c r="X235" s="264" t="n"/>
      <c r="Y235" s="264" t="n"/>
      <c r="Z235" s="264" t="n"/>
      <c r="AA235" s="264" t="n"/>
      <c r="AB235" s="264" t="n">
        <v>15</v>
      </c>
      <c r="AC235" s="264" t="n"/>
      <c r="AD235" s="264" t="n"/>
      <c r="AE235" s="581" t="inlineStr">
        <is>
          <t>3:12.2000</t>
        </is>
      </c>
      <c r="AF235" s="418">
        <f>IF(OR(AE235="",AE235="",AE235=0),"",6.172/(AE235*24))</f>
        <v/>
      </c>
      <c r="AG235" s="269" t="n"/>
      <c r="AH235" s="581" t="inlineStr"/>
      <c r="AI235" s="418">
        <f>IF(OR(AH235="",AH235="",AH235=0),"",6.172/(AH235*24))</f>
        <v/>
      </c>
      <c r="AJ235" s="175">
        <f>IF(AND(ISNUMBER(AB235),ISNUMBER(AG235)),AB235-AG235,"")</f>
        <v/>
      </c>
      <c r="AK235" s="264" t="n"/>
      <c r="AL235" s="264" t="n">
        <v>127</v>
      </c>
      <c r="AM235" s="484" t="n">
        <v>0.2886458333333333</v>
      </c>
      <c r="AN235" s="671">
        <f>IF(OR(AL235="",AM235="",AM235=0),"",AL235*6.172/(AM235*24))</f>
        <v/>
      </c>
      <c r="AO235" s="477">
        <f>IF(AND(AL235=AL234,AM235&lt;&gt;"",AM234&lt;&gt;""),AM235-AM234,"")</f>
        <v/>
      </c>
      <c r="AP235" s="264" t="n"/>
      <c r="AQ235" s="581" t="inlineStr"/>
      <c r="AR235" s="418">
        <f>IF(OR(AQ235="",AQ235="",AQ235=0),"",6.172/(AQ235*24))</f>
        <v/>
      </c>
      <c r="AS235" s="436">
        <f>IF(OR(NOT(ISNUMBER(C235)),NOT(ISNUMBER(AB235))),"",IF(AG235&lt;&gt;"",AG235,AB235)-C235)</f>
        <v/>
      </c>
      <c r="AT235" s="270" t="n"/>
      <c r="AU235" s="271">
        <f>IF($B235="","",TEXT($A235,"yyyymmdd")&amp;"_P"&amp;$C235&amp;"_C"&amp;$F235&amp;"_"&amp;TRIM(RIGHT(SUBSTITUTE(TRIM(SUBSTITUTE($L235,CHAR(160)," "))," ",REPT(" ",60)),60))&amp;IF($P235="","","-"&amp;TRIM(RIGHT(SUBSTITUTE(TRIM(SUBSTITUTE($P235,CHAR(160)," "))," ",REPT(" ",60)),60)))&amp;IF($T235="","","-"&amp;TRIM(RIGHT(SUBSTITUTE(TRIM(SUBSTITUTE($T235,CHAR(160)," "))," ",REPT(" ",60)),60)))&amp;".jpg")</f>
        <v/>
      </c>
    </row>
    <row r="236" ht="42" customHeight="1">
      <c r="A236" s="268" t="n">
        <v>24746</v>
      </c>
      <c r="B236" s="264" t="inlineStr">
        <is>
          <t>Gallaher 500 1 October, 1967</t>
        </is>
      </c>
      <c r="C236" s="264" t="n">
        <v>7</v>
      </c>
      <c r="D236" s="264" t="inlineStr">
        <is>
          <t>C</t>
        </is>
      </c>
      <c r="E236" s="264" t="n">
        <v>3</v>
      </c>
      <c r="F236" s="264" t="n">
        <v>29</v>
      </c>
      <c r="G236" s="264" t="inlineStr">
        <is>
          <t>British Motor Corporation</t>
        </is>
      </c>
      <c r="H236" s="264" t="n"/>
      <c r="I236" s="264" t="n"/>
      <c r="J236" s="264" t="inlineStr">
        <is>
          <t>Morris Cooper S</t>
        </is>
      </c>
      <c r="K236" s="264" t="n"/>
      <c r="L236" s="264" t="inlineStr">
        <is>
          <t>Timo Mäkinen</t>
        </is>
      </c>
      <c r="M236" s="264" t="inlineStr">
        <is>
          <t>FIN</t>
        </is>
      </c>
      <c r="N236" s="697">
        <f>_xlfn.LET(_xlpm.d,_xlfn.XLOOKUP(L236,'[1]Birth Dates'!$A:$A,'[1]Birth Dates'!$B:$B,"",0),IF(_xlpm.d=0,"",_xlpm.d))</f>
        <v/>
      </c>
      <c r="O236" s="264">
        <f>IF(OR(N236="",A236="",NOT(ISNUMBER(N236)),N236&gt;A236),"",DATEDIF(N236,A236,"Y")&amp;" years, "&amp;DATEDIF(N236,A236,"YM")&amp;" months, "&amp;DATEDIF(N236,A236,"MD")&amp;" days")</f>
        <v/>
      </c>
      <c r="P236" s="264" t="inlineStr">
        <is>
          <t>John French</t>
        </is>
      </c>
      <c r="Q236" s="264" t="inlineStr">
        <is>
          <t>AUS</t>
        </is>
      </c>
      <c r="R236" s="697">
        <f>_xlfn.LET(_xlpm.d,_xlfn.XLOOKUP(P236,'[1]Birth Dates'!$A:$A,'[1]Birth Dates'!$B:$B,"",0),IF(_xlpm.d=0,"",_xlpm.d))</f>
        <v/>
      </c>
      <c r="S236" s="264">
        <f>IF(OR(R236="",A236="",NOT(ISNUMBER(R236)),R236&gt;A236),"",DATEDIF(R236,A236,"Y")&amp;" years, "&amp;DATEDIF(R236,A236,"YM")&amp;" months, "&amp;DATEDIF(R236,A236,"MD")&amp;" days")</f>
        <v/>
      </c>
      <c r="T236" s="264" t="n"/>
      <c r="U236" s="264" t="n"/>
      <c r="V236" s="697">
        <f>_xlfn.LET(_xlpm.d,_xlfn.XLOOKUP(T236,'[1]Birth Dates'!$A:$A,'[1]Birth Dates'!$B:$B,"",0),IF(_xlpm.d=0,"",_xlpm.d))</f>
        <v/>
      </c>
      <c r="W236" s="264">
        <f>IF(OR(V236="",A236="",NOT(ISNUMBER(V236)),V236&gt;A236),"",DATEDIF(V236,A236,"Y")&amp;" years, "&amp;DATEDIF(V236,A236,"YM")&amp;" months, "&amp;DATEDIF(V236,A236,"MD")&amp;" days")</f>
        <v/>
      </c>
      <c r="X236" s="264" t="n"/>
      <c r="Y236" s="264" t="n"/>
      <c r="Z236" s="264" t="n"/>
      <c r="AA236" s="264" t="n"/>
      <c r="AB236" s="264" t="n">
        <v>12</v>
      </c>
      <c r="AC236" s="264" t="n"/>
      <c r="AD236" s="264" t="n"/>
      <c r="AE236" s="581" t="inlineStr">
        <is>
          <t>3:10.0000</t>
        </is>
      </c>
      <c r="AF236" s="418">
        <f>IF(OR(AE236="",AE236="",AE236=0),"",6.172/(AE236*24))</f>
        <v/>
      </c>
      <c r="AG236" s="269" t="n"/>
      <c r="AH236" s="581" t="inlineStr"/>
      <c r="AI236" s="418">
        <f>IF(OR(AH236="",AH236="",AH236=0),"",6.172/(AH236*24))</f>
        <v/>
      </c>
      <c r="AJ236" s="175">
        <f>IF(AND(ISNUMBER(AB236),ISNUMBER(AG236)),AB236-AG236,"")</f>
        <v/>
      </c>
      <c r="AK236" s="264" t="n"/>
      <c r="AL236" s="264" t="n">
        <v>127</v>
      </c>
      <c r="AM236" s="484" t="n">
        <v>0.2896180555555555</v>
      </c>
      <c r="AN236" s="671">
        <f>IF(OR(AL236="",AM236="",AM236=0),"",AL236*6.172/(AM236*24))</f>
        <v/>
      </c>
      <c r="AO236" s="477">
        <f>IF(AND(AL236=AL235,AM236&lt;&gt;"",AM235&lt;&gt;""),AM236-AM235,"")</f>
        <v/>
      </c>
      <c r="AP236" s="264" t="n"/>
      <c r="AQ236" s="581" t="inlineStr"/>
      <c r="AR236" s="418">
        <f>IF(OR(AQ236="",AQ236="",AQ236=0),"",6.172/(AQ236*24))</f>
        <v/>
      </c>
      <c r="AS236" s="436">
        <f>IF(OR(NOT(ISNUMBER(C236)),NOT(ISNUMBER(AB236))),"",IF(AG236&lt;&gt;"",AG236,AB236)-C236)</f>
        <v/>
      </c>
      <c r="AT236" s="270" t="n"/>
      <c r="AU236" s="271">
        <f>IF($B236="","",TEXT($A236,"yyyymmdd")&amp;"_P"&amp;$C236&amp;"_C"&amp;$F236&amp;"_"&amp;TRIM(RIGHT(SUBSTITUTE(TRIM(SUBSTITUTE($L236,CHAR(160)," "))," ",REPT(" ",60)),60))&amp;IF($P236="","","-"&amp;TRIM(RIGHT(SUBSTITUTE(TRIM(SUBSTITUTE($P236,CHAR(160)," "))," ",REPT(" ",60)),60)))&amp;IF($T236="","","-"&amp;TRIM(RIGHT(SUBSTITUTE(TRIM(SUBSTITUTE($T236,CHAR(160)," "))," ",REPT(" ",60)),60)))&amp;".jpg")</f>
        <v/>
      </c>
    </row>
    <row r="237" ht="42" customHeight="1">
      <c r="A237" s="268" t="n">
        <v>24746</v>
      </c>
      <c r="B237" s="264" t="inlineStr">
        <is>
          <t>Gallaher 500 1 October, 1967</t>
        </is>
      </c>
      <c r="C237" s="264" t="n">
        <v>8</v>
      </c>
      <c r="D237" s="264" t="inlineStr">
        <is>
          <t>C</t>
        </is>
      </c>
      <c r="E237" s="264" t="n">
        <v>4</v>
      </c>
      <c r="F237" s="264" t="n">
        <v>28</v>
      </c>
      <c r="G237" s="264" t="inlineStr">
        <is>
          <t>British Motor Corporation</t>
        </is>
      </c>
      <c r="H237" s="264" t="n"/>
      <c r="I237" s="264" t="n"/>
      <c r="J237" s="264" t="inlineStr">
        <is>
          <t>Morris Cooper S</t>
        </is>
      </c>
      <c r="K237" s="264" t="n"/>
      <c r="L237" s="264" t="inlineStr">
        <is>
          <t>Paddy Hopkirk</t>
        </is>
      </c>
      <c r="M237" s="264" t="inlineStr">
        <is>
          <t>GBR</t>
        </is>
      </c>
      <c r="N237" s="697">
        <f>_xlfn.LET(_xlpm.d,_xlfn.XLOOKUP(L237,'[1]Birth Dates'!$A:$A,'[1]Birth Dates'!$B:$B,"",0),IF(_xlpm.d=0,"",_xlpm.d))</f>
        <v/>
      </c>
      <c r="O237" s="264">
        <f>IF(OR(N237="",A237="",NOT(ISNUMBER(N237)),N237&gt;A237),"",DATEDIF(N237,A237,"Y")&amp;" years, "&amp;DATEDIF(N237,A237,"YM")&amp;" months, "&amp;DATEDIF(N237,A237,"MD")&amp;" days")</f>
        <v/>
      </c>
      <c r="P237" s="264" t="inlineStr">
        <is>
          <t>Brian Foley</t>
        </is>
      </c>
      <c r="Q237" s="264" t="inlineStr">
        <is>
          <t>AUS</t>
        </is>
      </c>
      <c r="R237" s="697">
        <f>_xlfn.LET(_xlpm.d,_xlfn.XLOOKUP(P237,'[1]Birth Dates'!$A:$A,'[1]Birth Dates'!$B:$B,"",0),IF(_xlpm.d=0,"",_xlpm.d))</f>
        <v/>
      </c>
      <c r="S237" s="264">
        <f>IF(OR(R237="",A237="",NOT(ISNUMBER(R237)),R237&gt;A237),"",DATEDIF(R237,A237,"Y")&amp;" years, "&amp;DATEDIF(R237,A237,"YM")&amp;" months, "&amp;DATEDIF(R237,A237,"MD")&amp;" days")</f>
        <v/>
      </c>
      <c r="T237" s="264" t="n"/>
      <c r="U237" s="264" t="n"/>
      <c r="V237" s="697">
        <f>_xlfn.LET(_xlpm.d,_xlfn.XLOOKUP(T237,'[1]Birth Dates'!$A:$A,'[1]Birth Dates'!$B:$B,"",0),IF(_xlpm.d=0,"",_xlpm.d))</f>
        <v/>
      </c>
      <c r="W237" s="264">
        <f>IF(OR(V237="",A237="",NOT(ISNUMBER(V237)),V237&gt;A237),"",DATEDIF(V237,A237,"Y")&amp;" years, "&amp;DATEDIF(V237,A237,"YM")&amp;" months, "&amp;DATEDIF(V237,A237,"MD")&amp;" days")</f>
        <v/>
      </c>
      <c r="X237" s="264" t="n"/>
      <c r="Y237" s="264" t="n"/>
      <c r="Z237" s="264" t="n"/>
      <c r="AA237" s="264" t="n"/>
      <c r="AB237" s="264" t="n">
        <v>11</v>
      </c>
      <c r="AC237" s="264" t="n"/>
      <c r="AD237" s="264" t="n"/>
      <c r="AE237" s="581" t="inlineStr">
        <is>
          <t>3:09.8000</t>
        </is>
      </c>
      <c r="AF237" s="418">
        <f>IF(OR(AE237="",AE237="",AE237=0),"",6.172/(AE237*24))</f>
        <v/>
      </c>
      <c r="AG237" s="269" t="n"/>
      <c r="AH237" s="581" t="inlineStr"/>
      <c r="AI237" s="418">
        <f>IF(OR(AH237="",AH237="",AH237=0),"",6.172/(AH237*24))</f>
        <v/>
      </c>
      <c r="AJ237" s="175">
        <f>IF(AND(ISNUMBER(AB237),ISNUMBER(AG237)),AB237-AG237,"")</f>
        <v/>
      </c>
      <c r="AK237" s="264" t="n"/>
      <c r="AL237" s="264" t="n">
        <v>126</v>
      </c>
      <c r="AM237" s="484" t="n">
        <v>0.2893287037037037</v>
      </c>
      <c r="AN237" s="671">
        <f>IF(OR(AL237="",AM237="",AM237=0),"",AL237*6.172/(AM237*24))</f>
        <v/>
      </c>
      <c r="AO237" s="477">
        <f>IF(AND(AL237=AL236,AM237&lt;&gt;"",AM236&lt;&gt;""),AM237-AM236,"")</f>
        <v/>
      </c>
      <c r="AP237" s="264" t="n"/>
      <c r="AQ237" s="581" t="inlineStr"/>
      <c r="AR237" s="418">
        <f>IF(OR(AQ237="",AQ237="",AQ237=0),"",6.172/(AQ237*24))</f>
        <v/>
      </c>
      <c r="AS237" s="436">
        <f>IF(OR(NOT(ISNUMBER(C237)),NOT(ISNUMBER(AB237))),"",IF(AG237&lt;&gt;"",AG237,AB237)-C237)</f>
        <v/>
      </c>
      <c r="AT237" s="270" t="n"/>
      <c r="AU237" s="271">
        <f>IF($B237="","",TEXT($A237,"yyyymmdd")&amp;"_P"&amp;$C237&amp;"_C"&amp;$F237&amp;"_"&amp;TRIM(RIGHT(SUBSTITUTE(TRIM(SUBSTITUTE($L237,CHAR(160)," "))," ",REPT(" ",60)),60))&amp;IF($P237="","","-"&amp;TRIM(RIGHT(SUBSTITUTE(TRIM(SUBSTITUTE($P237,CHAR(160)," "))," ",REPT(" ",60)),60)))&amp;IF($T237="","","-"&amp;TRIM(RIGHT(SUBSTITUTE(TRIM(SUBSTITUTE($T237,CHAR(160)," "))," ",REPT(" ",60)),60)))&amp;".jpg")</f>
        <v/>
      </c>
    </row>
    <row r="238" ht="28" customHeight="1">
      <c r="A238" s="268" t="n">
        <v>24746</v>
      </c>
      <c r="B238" s="264" t="inlineStr">
        <is>
          <t>Gallaher 500 1 October, 1967</t>
        </is>
      </c>
      <c r="C238" s="264" t="n">
        <v>9</v>
      </c>
      <c r="D238" s="264" t="inlineStr">
        <is>
          <t>E</t>
        </is>
      </c>
      <c r="E238" s="264" t="n">
        <v>3</v>
      </c>
      <c r="F238" s="264" t="n">
        <v>63</v>
      </c>
      <c r="G238" s="264" t="inlineStr">
        <is>
          <t>STP Scientifically Treated Petroleum Australia</t>
        </is>
      </c>
      <c r="H238" s="264" t="n"/>
      <c r="I238" s="264" t="n"/>
      <c r="J238" s="264" t="inlineStr">
        <is>
          <t>Alfa Romeo 1600 GTV</t>
        </is>
      </c>
      <c r="K238" s="264" t="n"/>
      <c r="L238" s="264" t="inlineStr">
        <is>
          <t>Arthur Davis</t>
        </is>
      </c>
      <c r="M238" s="264" t="inlineStr">
        <is>
          <t>AUS</t>
        </is>
      </c>
      <c r="N238" s="697">
        <f>_xlfn.LET(_xlpm.d,_xlfn.XLOOKUP(L238,'[1]Birth Dates'!$A:$A,'[1]Birth Dates'!$B:$B,"",0),IF(_xlpm.d=0,"",_xlpm.d))</f>
        <v/>
      </c>
      <c r="O238" s="264">
        <f>IF(OR(N238="",A238="",NOT(ISNUMBER(N238)),N238&gt;A238),"",DATEDIF(N238,A238,"Y")&amp;" years, "&amp;DATEDIF(N238,A238,"YM")&amp;" months, "&amp;DATEDIF(N238,A238,"MD")&amp;" days")</f>
        <v/>
      </c>
      <c r="P238" s="264" t="inlineStr">
        <is>
          <t>Paul Mander</t>
        </is>
      </c>
      <c r="Q238" s="264" t="inlineStr">
        <is>
          <t>AUS</t>
        </is>
      </c>
      <c r="R238" s="697">
        <f>_xlfn.LET(_xlpm.d,_xlfn.XLOOKUP(P238,'[1]Birth Dates'!$A:$A,'[1]Birth Dates'!$B:$B,"",0),IF(_xlpm.d=0,"",_xlpm.d))</f>
        <v/>
      </c>
      <c r="S238" s="264">
        <f>IF(OR(R238="",A238="",NOT(ISNUMBER(R238)),R238&gt;A238),"",DATEDIF(R238,A238,"Y")&amp;" years, "&amp;DATEDIF(R238,A238,"YM")&amp;" months, "&amp;DATEDIF(R238,A238,"MD")&amp;" days")</f>
        <v/>
      </c>
      <c r="T238" s="264" t="n"/>
      <c r="U238" s="264" t="n"/>
      <c r="V238" s="697">
        <f>_xlfn.LET(_xlpm.d,_xlfn.XLOOKUP(T238,'[1]Birth Dates'!$A:$A,'[1]Birth Dates'!$B:$B,"",0),IF(_xlpm.d=0,"",_xlpm.d))</f>
        <v/>
      </c>
      <c r="W238" s="264">
        <f>IF(OR(V238="",A238="",NOT(ISNUMBER(V238)),V238&gt;A238),"",DATEDIF(V238,A238,"Y")&amp;" years, "&amp;DATEDIF(V238,A238,"YM")&amp;" months, "&amp;DATEDIF(V238,A238,"MD")&amp;" days")</f>
        <v/>
      </c>
      <c r="X238" s="264" t="n"/>
      <c r="Y238" s="264" t="n"/>
      <c r="Z238" s="264" t="n"/>
      <c r="AA238" s="264" t="n"/>
      <c r="AB238" s="264" t="n">
        <v>20</v>
      </c>
      <c r="AC238" s="264" t="n"/>
      <c r="AD238" s="264" t="n"/>
      <c r="AE238" s="581" t="inlineStr">
        <is>
          <t>3:16.6000</t>
        </is>
      </c>
      <c r="AF238" s="418">
        <f>IF(OR(AE238="",AE238="",AE238=0),"",6.172/(AE238*24))</f>
        <v/>
      </c>
      <c r="AG238" s="269" t="n"/>
      <c r="AH238" s="581" t="inlineStr"/>
      <c r="AI238" s="418">
        <f>IF(OR(AH238="",AH238="",AH238=0),"",6.172/(AH238*24))</f>
        <v/>
      </c>
      <c r="AJ238" s="175">
        <f>IF(AND(ISNUMBER(AB238),ISNUMBER(AG238)),AB238-AG238,"")</f>
        <v/>
      </c>
      <c r="AK238" s="264" t="n"/>
      <c r="AL238" s="264" t="n">
        <v>126</v>
      </c>
      <c r="AM238" s="484" t="n">
        <v>0.2896643518518519</v>
      </c>
      <c r="AN238" s="671">
        <f>IF(OR(AL238="",AM238="",AM238=0),"",AL238*6.172/(AM238*24))</f>
        <v/>
      </c>
      <c r="AO238" s="477">
        <f>IF(AND(AL238=AL237,AM238&lt;&gt;"",AM237&lt;&gt;""),AM238-AM237,"")</f>
        <v/>
      </c>
      <c r="AP238" s="264" t="n"/>
      <c r="AQ238" s="581" t="inlineStr"/>
      <c r="AR238" s="418">
        <f>IF(OR(AQ238="",AQ238="",AQ238=0),"",6.172/(AQ238*24))</f>
        <v/>
      </c>
      <c r="AS238" s="436">
        <f>IF(OR(NOT(ISNUMBER(C238)),NOT(ISNUMBER(AB238))),"",IF(AG238&lt;&gt;"",AG238,AB238)-C238)</f>
        <v/>
      </c>
      <c r="AT238" s="270" t="n"/>
      <c r="AU238" s="271">
        <f>IF($B238="","",TEXT($A238,"yyyymmdd")&amp;"_P"&amp;$C238&amp;"_C"&amp;$F238&amp;"_"&amp;TRIM(RIGHT(SUBSTITUTE(TRIM(SUBSTITUTE($L238,CHAR(160)," "))," ",REPT(" ",60)),60))&amp;IF($P238="","","-"&amp;TRIM(RIGHT(SUBSTITUTE(TRIM(SUBSTITUTE($P238,CHAR(160)," "))," ",REPT(" ",60)),60)))&amp;IF($T238="","","-"&amp;TRIM(RIGHT(SUBSTITUTE(TRIM(SUBSTITUTE($T238,CHAR(160)," "))," ",REPT(" ",60)),60)))&amp;".jpg")</f>
        <v/>
      </c>
    </row>
    <row r="239" ht="42" customHeight="1">
      <c r="A239" s="268" t="n">
        <v>24746</v>
      </c>
      <c r="B239" s="264" t="inlineStr">
        <is>
          <t>Gallaher 500 1 October, 1967</t>
        </is>
      </c>
      <c r="C239" s="264" t="n">
        <v>10</v>
      </c>
      <c r="D239" s="264" t="inlineStr">
        <is>
          <t>C</t>
        </is>
      </c>
      <c r="E239" s="264" t="n">
        <v>5</v>
      </c>
      <c r="F239" s="264" t="n">
        <v>40</v>
      </c>
      <c r="G239" s="264" t="inlineStr">
        <is>
          <t>Marque Motors</t>
        </is>
      </c>
      <c r="H239" s="264" t="n"/>
      <c r="I239" s="264" t="n"/>
      <c r="J239" s="264" t="inlineStr">
        <is>
          <t>Morris Cooper S</t>
        </is>
      </c>
      <c r="K239" s="264" t="inlineStr">
        <is>
          <t>BMC 1.3</t>
        </is>
      </c>
      <c r="L239" s="264" t="inlineStr">
        <is>
          <t>Damon Beck</t>
        </is>
      </c>
      <c r="M239" s="264" t="inlineStr">
        <is>
          <t>AUS</t>
        </is>
      </c>
      <c r="N239" s="697">
        <f>_xlfn.LET(_xlpm.d,_xlfn.XLOOKUP(L239,'[1]Birth Dates'!$A:$A,'[1]Birth Dates'!$B:$B,"",0),IF(_xlpm.d=0,"",_xlpm.d))</f>
        <v/>
      </c>
      <c r="O239" s="264">
        <f>IF(OR(N239="",A239="",NOT(ISNUMBER(N239)),N239&gt;A239),"",DATEDIF(N239,A239,"Y")&amp;" years, "&amp;DATEDIF(N239,A239,"YM")&amp;" months, "&amp;DATEDIF(N239,A239,"MD")&amp;" days")</f>
        <v/>
      </c>
      <c r="P239" s="264" t="inlineStr">
        <is>
          <t>Lakis Manticas</t>
        </is>
      </c>
      <c r="Q239" s="264" t="inlineStr">
        <is>
          <t>AUS</t>
        </is>
      </c>
      <c r="R239" s="697">
        <f>_xlfn.LET(_xlpm.d,_xlfn.XLOOKUP(P239,'[1]Birth Dates'!$A:$A,'[1]Birth Dates'!$B:$B,"",0),IF(_xlpm.d=0,"",_xlpm.d))</f>
        <v/>
      </c>
      <c r="S239" s="264">
        <f>IF(OR(R239="",A239="",NOT(ISNUMBER(R239)),R239&gt;A239),"",DATEDIF(R239,A239,"Y")&amp;" years, "&amp;DATEDIF(R239,A239,"YM")&amp;" months, "&amp;DATEDIF(R239,A239,"MD")&amp;" days")</f>
        <v/>
      </c>
      <c r="T239" s="264" t="n"/>
      <c r="U239" s="264" t="n"/>
      <c r="V239" s="697">
        <f>_xlfn.LET(_xlpm.d,_xlfn.XLOOKUP(T239,'[1]Birth Dates'!$A:$A,'[1]Birth Dates'!$B:$B,"",0),IF(_xlpm.d=0,"",_xlpm.d))</f>
        <v/>
      </c>
      <c r="W239" s="264">
        <f>IF(OR(V239="",A239="",NOT(ISNUMBER(V239)),V239&gt;A239),"",DATEDIF(V239,A239,"Y")&amp;" years, "&amp;DATEDIF(V239,A239,"YM")&amp;" months, "&amp;DATEDIF(V239,A239,"MD")&amp;" days")</f>
        <v/>
      </c>
      <c r="X239" s="264" t="n"/>
      <c r="Y239" s="264" t="n"/>
      <c r="Z239" s="264" t="n"/>
      <c r="AA239" s="264" t="n"/>
      <c r="AB239" s="264" t="n">
        <v>18</v>
      </c>
      <c r="AC239" s="264" t="n"/>
      <c r="AD239" s="264" t="n"/>
      <c r="AE239" s="581" t="inlineStr"/>
      <c r="AF239" s="418">
        <f>IF(OR(AE239="",AE239="",AE239=0),"",6.172/(AE239*24))</f>
        <v/>
      </c>
      <c r="AG239" s="269" t="n"/>
      <c r="AH239" s="581" t="inlineStr"/>
      <c r="AI239" s="418">
        <f>IF(OR(AH239="",AH239="",AH239=0),"",6.172/(AH239*24))</f>
        <v/>
      </c>
      <c r="AJ239" s="175">
        <f>IF(AND(ISNUMBER(AB239),ISNUMBER(AG239)),AB239-AG239,"")</f>
        <v/>
      </c>
      <c r="AK239" s="264" t="n"/>
      <c r="AL239" s="264" t="n">
        <v>125</v>
      </c>
      <c r="AM239" s="484" t="n">
        <v>0.2900578703703704</v>
      </c>
      <c r="AN239" s="671">
        <f>IF(OR(AL239="",AM239="",AM239=0),"",AL239*6.172/(AM239*24))</f>
        <v/>
      </c>
      <c r="AO239" s="477">
        <f>IF(AND(AL239=AL238,AM239&lt;&gt;"",AM238&lt;&gt;""),AM239-AM238,"")</f>
        <v/>
      </c>
      <c r="AP239" s="264" t="n"/>
      <c r="AQ239" s="581" t="inlineStr"/>
      <c r="AR239" s="418">
        <f>IF(OR(AQ239="",AQ239="",AQ239=0),"",6.172/(AQ239*24))</f>
        <v/>
      </c>
      <c r="AS239" s="436">
        <f>IF(OR(NOT(ISNUMBER(C239)),NOT(ISNUMBER(AB239))),"",IF(AG239&lt;&gt;"",AG239,AB239)-C239)</f>
        <v/>
      </c>
      <c r="AT239" s="270" t="n"/>
      <c r="AU239" s="271">
        <f>IF($B239="","",TEXT($A239,"yyyymmdd")&amp;"_P"&amp;$C239&amp;"_C"&amp;$F239&amp;"_"&amp;TRIM(RIGHT(SUBSTITUTE(TRIM(SUBSTITUTE($L239,CHAR(160)," "))," ",REPT(" ",60)),60))&amp;IF($P239="","","-"&amp;TRIM(RIGHT(SUBSTITUTE(TRIM(SUBSTITUTE($P239,CHAR(160)," "))," ",REPT(" ",60)),60)))&amp;IF($T239="","","-"&amp;TRIM(RIGHT(SUBSTITUTE(TRIM(SUBSTITUTE($T239,CHAR(160)," "))," ",REPT(" ",60)),60)))&amp;".jpg")</f>
        <v/>
      </c>
    </row>
    <row r="240" ht="42" customHeight="1">
      <c r="A240" s="268" t="n">
        <v>24746</v>
      </c>
      <c r="B240" s="264" t="inlineStr">
        <is>
          <t>Gallaher 500 1 October, 1967</t>
        </is>
      </c>
      <c r="C240" s="264" t="n">
        <v>11</v>
      </c>
      <c r="D240" s="264" t="inlineStr">
        <is>
          <t>D</t>
        </is>
      </c>
      <c r="E240" s="264" t="n">
        <v>3</v>
      </c>
      <c r="F240" s="264" t="n">
        <v>55</v>
      </c>
      <c r="G240" s="264" t="inlineStr">
        <is>
          <t>Needham's Motors Pty Ltd</t>
        </is>
      </c>
      <c r="H240" s="264" t="n"/>
      <c r="I240" s="264" t="n"/>
      <c r="J240" s="264" t="inlineStr">
        <is>
          <t>Studebaker Lark</t>
        </is>
      </c>
      <c r="K240" s="264" t="n"/>
      <c r="L240" s="264" t="inlineStr">
        <is>
          <t>Warren Weldon</t>
        </is>
      </c>
      <c r="M240" s="264" t="inlineStr">
        <is>
          <t>AUS</t>
        </is>
      </c>
      <c r="N240" s="697">
        <f>_xlfn.LET(_xlpm.d,_xlfn.XLOOKUP(L240,'[1]Birth Dates'!$A:$A,'[1]Birth Dates'!$B:$B,"",0),IF(_xlpm.d=0,"",_xlpm.d))</f>
        <v/>
      </c>
      <c r="O240" s="264">
        <f>IF(OR(N240="",A240="",NOT(ISNUMBER(N240)),N240&gt;A240),"",DATEDIF(N240,A240,"Y")&amp;" years, "&amp;DATEDIF(N240,A240,"YM")&amp;" months, "&amp;DATEDIF(N240,A240,"MD")&amp;" days")</f>
        <v/>
      </c>
      <c r="P240" s="264" t="inlineStr">
        <is>
          <t>John Hall</t>
        </is>
      </c>
      <c r="Q240" s="264" t="inlineStr">
        <is>
          <t>AUS</t>
        </is>
      </c>
      <c r="R240" s="697">
        <f>_xlfn.LET(_xlpm.d,_xlfn.XLOOKUP(P240,'[1]Birth Dates'!$A:$A,'[1]Birth Dates'!$B:$B,"",0),IF(_xlpm.d=0,"",_xlpm.d))</f>
        <v/>
      </c>
      <c r="S240" s="264">
        <f>IF(OR(R240="",A240="",NOT(ISNUMBER(R240)),R240&gt;A240),"",DATEDIF(R240,A240,"Y")&amp;" years, "&amp;DATEDIF(R240,A240,"YM")&amp;" months, "&amp;DATEDIF(R240,A240,"MD")&amp;" days")</f>
        <v/>
      </c>
      <c r="T240" s="264" t="n"/>
      <c r="U240" s="264" t="n"/>
      <c r="V240" s="697">
        <f>_xlfn.LET(_xlpm.d,_xlfn.XLOOKUP(T240,'[1]Birth Dates'!$A:$A,'[1]Birth Dates'!$B:$B,"",0),IF(_xlpm.d=0,"",_xlpm.d))</f>
        <v/>
      </c>
      <c r="W240" s="264">
        <f>IF(OR(V240="",A240="",NOT(ISNUMBER(V240)),V240&gt;A240),"",DATEDIF(V240,A240,"Y")&amp;" years, "&amp;DATEDIF(V240,A240,"YM")&amp;" months, "&amp;DATEDIF(V240,A240,"MD")&amp;" days")</f>
        <v/>
      </c>
      <c r="X240" s="264" t="n"/>
      <c r="Y240" s="264" t="n"/>
      <c r="Z240" s="264" t="n"/>
      <c r="AA240" s="264" t="n"/>
      <c r="AB240" s="264" t="n">
        <v>10</v>
      </c>
      <c r="AC240" s="264" t="n"/>
      <c r="AD240" s="264" t="n"/>
      <c r="AE240" s="581" t="inlineStr"/>
      <c r="AF240" s="418">
        <f>IF(OR(AE240="",AE240="",AE240=0),"",6.172/(AE240*24))</f>
        <v/>
      </c>
      <c r="AG240" s="269" t="n"/>
      <c r="AH240" s="581" t="inlineStr"/>
      <c r="AI240" s="418">
        <f>IF(OR(AH240="",AH240="",AH240=0),"",6.172/(AH240*24))</f>
        <v/>
      </c>
      <c r="AJ240" s="175">
        <f>IF(AND(ISNUMBER(AB240),ISNUMBER(AG240)),AB240-AG240,"")</f>
        <v/>
      </c>
      <c r="AK240" s="264" t="n"/>
      <c r="AL240" s="264" t="n">
        <v>124</v>
      </c>
      <c r="AM240" s="484" t="n">
        <v>0.2892824074074074</v>
      </c>
      <c r="AN240" s="671">
        <f>IF(OR(AL240="",AM240="",AM240=0),"",AL240*6.172/(AM240*24))</f>
        <v/>
      </c>
      <c r="AO240" s="477">
        <f>IF(AND(AL240=AL239,AM240&lt;&gt;"",AM239&lt;&gt;""),AM240-AM239,"")</f>
        <v/>
      </c>
      <c r="AP240" s="264" t="n"/>
      <c r="AQ240" s="581" t="inlineStr"/>
      <c r="AR240" s="418">
        <f>IF(OR(AQ240="",AQ240="",AQ240=0),"",6.172/(AQ240*24))</f>
        <v/>
      </c>
      <c r="AS240" s="436">
        <f>IF(OR(NOT(ISNUMBER(C240)),NOT(ISNUMBER(AB240))),"",IF(AG240&lt;&gt;"",AG240,AB240)-C240)</f>
        <v/>
      </c>
      <c r="AT240" s="270" t="n"/>
      <c r="AU240" s="271">
        <f>IF($B240="","",TEXT($A240,"yyyymmdd")&amp;"_P"&amp;$C240&amp;"_C"&amp;$F240&amp;"_"&amp;TRIM(RIGHT(SUBSTITUTE(TRIM(SUBSTITUTE($L240,CHAR(160)," "))," ",REPT(" ",60)),60))&amp;IF($P240="","","-"&amp;TRIM(RIGHT(SUBSTITUTE(TRIM(SUBSTITUTE($P240,CHAR(160)," "))," ",REPT(" ",60)),60)))&amp;IF($T240="","","-"&amp;TRIM(RIGHT(SUBSTITUTE(TRIM(SUBSTITUTE($T240,CHAR(160)," "))," ",REPT(" ",60)),60)))&amp;".jpg")</f>
        <v/>
      </c>
    </row>
    <row r="241" ht="28" customHeight="1">
      <c r="A241" s="268" t="n">
        <v>24746</v>
      </c>
      <c r="B241" s="264" t="inlineStr">
        <is>
          <t>Gallaher 500 1 October, 1967</t>
        </is>
      </c>
      <c r="C241" s="264" t="n">
        <v>12</v>
      </c>
      <c r="D241" s="264" t="inlineStr">
        <is>
          <t>C</t>
        </is>
      </c>
      <c r="E241" s="264" t="n">
        <v>6</v>
      </c>
      <c r="F241" s="264" t="n">
        <v>45</v>
      </c>
      <c r="G241" s="264" t="inlineStr">
        <is>
          <t>Martinz Place</t>
        </is>
      </c>
      <c r="H241" s="264" t="n"/>
      <c r="I241" s="264" t="n"/>
      <c r="J241" s="264" t="inlineStr">
        <is>
          <t>Morris Cooper S</t>
        </is>
      </c>
      <c r="K241" s="264" t="n"/>
      <c r="L241" s="264" t="inlineStr">
        <is>
          <t xml:space="preserve">John Millyard </t>
        </is>
      </c>
      <c r="M241" s="264" t="inlineStr">
        <is>
          <t>AUS</t>
        </is>
      </c>
      <c r="N241" s="697">
        <f>_xlfn.LET(_xlpm.d,_xlfn.XLOOKUP(L241,'[1]Birth Dates'!$A:$A,'[1]Birth Dates'!$B:$B,"",0),IF(_xlpm.d=0,"",_xlpm.d))</f>
        <v/>
      </c>
      <c r="O241" s="264">
        <f>IF(OR(N241="",A241="",NOT(ISNUMBER(N241)),N241&gt;A241),"",DATEDIF(N241,A241,"Y")&amp;" years, "&amp;DATEDIF(N241,A241,"YM")&amp;" months, "&amp;DATEDIF(N241,A241,"MD")&amp;" days")</f>
        <v/>
      </c>
      <c r="P241" s="264" t="inlineStr">
        <is>
          <t>Andy Frankel</t>
        </is>
      </c>
      <c r="Q241" s="264" t="inlineStr">
        <is>
          <t>AUS</t>
        </is>
      </c>
      <c r="R241" s="697">
        <f>_xlfn.LET(_xlpm.d,_xlfn.XLOOKUP(P241,'[1]Birth Dates'!$A:$A,'[1]Birth Dates'!$B:$B,"",0),IF(_xlpm.d=0,"",_xlpm.d))</f>
        <v/>
      </c>
      <c r="S241" s="264">
        <f>IF(OR(R241="",A241="",NOT(ISNUMBER(R241)),R241&gt;A241),"",DATEDIF(R241,A241,"Y")&amp;" years, "&amp;DATEDIF(R241,A241,"YM")&amp;" months, "&amp;DATEDIF(R241,A241,"MD")&amp;" days")</f>
        <v/>
      </c>
      <c r="T241" s="264" t="n"/>
      <c r="U241" s="264" t="n"/>
      <c r="V241" s="697">
        <f>_xlfn.LET(_xlpm.d,_xlfn.XLOOKUP(T241,'[1]Birth Dates'!$A:$A,'[1]Birth Dates'!$B:$B,"",0),IF(_xlpm.d=0,"",_xlpm.d))</f>
        <v/>
      </c>
      <c r="W241" s="264">
        <f>IF(OR(V241="",A241="",NOT(ISNUMBER(V241)),V241&gt;A241),"",DATEDIF(V241,A241,"Y")&amp;" years, "&amp;DATEDIF(V241,A241,"YM")&amp;" months, "&amp;DATEDIF(V241,A241,"MD")&amp;" days")</f>
        <v/>
      </c>
      <c r="X241" s="264" t="n"/>
      <c r="Y241" s="264" t="n"/>
      <c r="Z241" s="264" t="n"/>
      <c r="AA241" s="264" t="n"/>
      <c r="AB241" s="264" t="n">
        <v>16</v>
      </c>
      <c r="AC241" s="264" t="n"/>
      <c r="AD241" s="264" t="n"/>
      <c r="AE241" s="581" t="inlineStr"/>
      <c r="AF241" s="418">
        <f>IF(OR(AE241="",AE241="",AE241=0),"",6.172/(AE241*24))</f>
        <v/>
      </c>
      <c r="AG241" s="269" t="n"/>
      <c r="AH241" s="581" t="inlineStr"/>
      <c r="AI241" s="418">
        <f>IF(OR(AH241="",AH241="",AH241=0),"",6.172/(AH241*24))</f>
        <v/>
      </c>
      <c r="AJ241" s="175">
        <f>IF(AND(ISNUMBER(AB241),ISNUMBER(AG241)),AB241-AG241,"")</f>
        <v/>
      </c>
      <c r="AK241" s="264" t="n"/>
      <c r="AL241" s="264" t="n">
        <v>124</v>
      </c>
      <c r="AM241" s="484" t="n">
        <v>0.2895833333333334</v>
      </c>
      <c r="AN241" s="671">
        <f>IF(OR(AL241="",AM241="",AM241=0),"",AL241*6.172/(AM241*24))</f>
        <v/>
      </c>
      <c r="AO241" s="477">
        <f>IF(AND(AL241=AL240,AM241&lt;&gt;"",AM240&lt;&gt;""),AM241-AM240,"")</f>
        <v/>
      </c>
      <c r="AP241" s="264" t="n"/>
      <c r="AQ241" s="581" t="inlineStr"/>
      <c r="AR241" s="418">
        <f>IF(OR(AQ241="",AQ241="",AQ241=0),"",6.172/(AQ241*24))</f>
        <v/>
      </c>
      <c r="AS241" s="436">
        <f>IF(OR(NOT(ISNUMBER(C241)),NOT(ISNUMBER(AB241))),"",IF(AG241&lt;&gt;"",AG241,AB241)-C241)</f>
        <v/>
      </c>
      <c r="AT241" s="270" t="n"/>
      <c r="AU241" s="271">
        <f>IF($B241="","",TEXT($A241,"yyyymmdd")&amp;"_P"&amp;$C241&amp;"_C"&amp;$F241&amp;"_"&amp;TRIM(RIGHT(SUBSTITUTE(TRIM(SUBSTITUTE($L241,CHAR(160)," "))," ",REPT(" ",60)),60))&amp;IF($P241="","","-"&amp;TRIM(RIGHT(SUBSTITUTE(TRIM(SUBSTITUTE($P241,CHAR(160)," "))," ",REPT(" ",60)),60)))&amp;IF($T241="","","-"&amp;TRIM(RIGHT(SUBSTITUTE(TRIM(SUBSTITUTE($T241,CHAR(160)," "))," ",REPT(" ",60)),60)))&amp;".jpg")</f>
        <v/>
      </c>
    </row>
    <row r="242" ht="28" customHeight="1">
      <c r="A242" s="268" t="n">
        <v>24746</v>
      </c>
      <c r="B242" s="264" t="inlineStr">
        <is>
          <t>Gallaher 500 1 October, 1967</t>
        </is>
      </c>
      <c r="C242" s="264" t="n">
        <v>13</v>
      </c>
      <c r="D242" s="264" t="inlineStr">
        <is>
          <t>D</t>
        </is>
      </c>
      <c r="E242" s="264" t="n">
        <v>4</v>
      </c>
      <c r="F242" s="264" t="n">
        <v>49</v>
      </c>
      <c r="G242" s="264" t="inlineStr">
        <is>
          <t>M Savva</t>
        </is>
      </c>
      <c r="H242" s="264" t="n"/>
      <c r="I242" s="264" t="n"/>
      <c r="J242" s="264" t="inlineStr">
        <is>
          <t>Ford Falcon XR GT</t>
        </is>
      </c>
      <c r="K242" s="264" t="inlineStr">
        <is>
          <t>Ford 4.7</t>
        </is>
      </c>
      <c r="L242" s="264" t="inlineStr">
        <is>
          <t>Mike Savva</t>
        </is>
      </c>
      <c r="M242" s="264" t="inlineStr">
        <is>
          <t>AUS</t>
        </is>
      </c>
      <c r="N242" s="697">
        <f>_xlfn.LET(_xlpm.d,_xlfn.XLOOKUP(L242,'[1]Birth Dates'!$A:$A,'[1]Birth Dates'!$B:$B,"",0),IF(_xlpm.d=0,"",_xlpm.d))</f>
        <v/>
      </c>
      <c r="O242" s="264">
        <f>IF(OR(N242="",A242="",NOT(ISNUMBER(N242)),N242&gt;A242),"",DATEDIF(N242,A242,"Y")&amp;" years, "&amp;DATEDIF(N242,A242,"YM")&amp;" months, "&amp;DATEDIF(N242,A242,"MD")&amp;" days")</f>
        <v/>
      </c>
      <c r="P242" s="264" t="inlineStr">
        <is>
          <t>Bob Wilkinson</t>
        </is>
      </c>
      <c r="Q242" s="264" t="inlineStr">
        <is>
          <t>AUS</t>
        </is>
      </c>
      <c r="R242" s="697">
        <f>_xlfn.LET(_xlpm.d,_xlfn.XLOOKUP(P242,'[1]Birth Dates'!$A:$A,'[1]Birth Dates'!$B:$B,"",0),IF(_xlpm.d=0,"",_xlpm.d))</f>
        <v/>
      </c>
      <c r="S242" s="264">
        <f>IF(OR(R242="",A242="",NOT(ISNUMBER(R242)),R242&gt;A242),"",DATEDIF(R242,A242,"Y")&amp;" years, "&amp;DATEDIF(R242,A242,"YM")&amp;" months, "&amp;DATEDIF(R242,A242,"MD")&amp;" days")</f>
        <v/>
      </c>
      <c r="T242" s="264" t="n"/>
      <c r="U242" s="264" t="n"/>
      <c r="V242" s="697">
        <f>_xlfn.LET(_xlpm.d,_xlfn.XLOOKUP(T242,'[1]Birth Dates'!$A:$A,'[1]Birth Dates'!$B:$B,"",0),IF(_xlpm.d=0,"",_xlpm.d))</f>
        <v/>
      </c>
      <c r="W242" s="264">
        <f>IF(OR(V242="",A242="",NOT(ISNUMBER(V242)),V242&gt;A242),"",DATEDIF(V242,A242,"Y")&amp;" years, "&amp;DATEDIF(V242,A242,"YM")&amp;" months, "&amp;DATEDIF(V242,A242,"MD")&amp;" days")</f>
        <v/>
      </c>
      <c r="X242" s="264" t="n"/>
      <c r="Y242" s="264" t="n"/>
      <c r="Z242" s="264" t="n"/>
      <c r="AA242" s="264" t="n"/>
      <c r="AB242" s="264" t="n">
        <v>8</v>
      </c>
      <c r="AC242" s="264" t="n"/>
      <c r="AD242" s="264" t="n"/>
      <c r="AE242" s="581" t="inlineStr">
        <is>
          <t>3:06.8000</t>
        </is>
      </c>
      <c r="AF242" s="418">
        <f>IF(OR(AE242="",AE242="",AE242=0),"",6.172/(AE242*24))</f>
        <v/>
      </c>
      <c r="AG242" s="269" t="n"/>
      <c r="AH242" s="581" t="inlineStr"/>
      <c r="AI242" s="418">
        <f>IF(OR(AH242="",AH242="",AH242=0),"",6.172/(AH242*24))</f>
        <v/>
      </c>
      <c r="AJ242" s="175">
        <f>IF(AND(ISNUMBER(AB242),ISNUMBER(AG242)),AB242-AG242,"")</f>
        <v/>
      </c>
      <c r="AK242" s="264" t="n"/>
      <c r="AL242" s="264" t="n">
        <v>124</v>
      </c>
      <c r="AM242" s="484" t="n">
        <v>0.2900810185185185</v>
      </c>
      <c r="AN242" s="671">
        <f>IF(OR(AL242="",AM242="",AM242=0),"",AL242*6.172/(AM242*24))</f>
        <v/>
      </c>
      <c r="AO242" s="477">
        <f>IF(AND(AL242=AL241,AM242&lt;&gt;"",AM241&lt;&gt;""),AM242-AM241,"")</f>
        <v/>
      </c>
      <c r="AP242" s="264" t="n"/>
      <c r="AQ242" s="581" t="inlineStr"/>
      <c r="AR242" s="418">
        <f>IF(OR(AQ242="",AQ242="",AQ242=0),"",6.172/(AQ242*24))</f>
        <v/>
      </c>
      <c r="AS242" s="436">
        <f>IF(OR(NOT(ISNUMBER(C242)),NOT(ISNUMBER(AB242))),"",IF(AG242&lt;&gt;"",AG242,AB242)-C242)</f>
        <v/>
      </c>
      <c r="AT242" s="270" t="n"/>
      <c r="AU242" s="271">
        <f>IF($B242="","",TEXT($A242,"yyyymmdd")&amp;"_P"&amp;$C242&amp;"_C"&amp;$F242&amp;"_"&amp;TRIM(RIGHT(SUBSTITUTE(TRIM(SUBSTITUTE($L242,CHAR(160)," "))," ",REPT(" ",60)),60))&amp;IF($P242="","","-"&amp;TRIM(RIGHT(SUBSTITUTE(TRIM(SUBSTITUTE($P242,CHAR(160)," "))," ",REPT(" ",60)),60)))&amp;IF($T242="","","-"&amp;TRIM(RIGHT(SUBSTITUTE(TRIM(SUBSTITUTE($T242,CHAR(160)," "))," ",REPT(" ",60)),60)))&amp;".jpg")</f>
        <v/>
      </c>
    </row>
    <row r="243" ht="28" customHeight="1">
      <c r="A243" s="268" t="n">
        <v>24746</v>
      </c>
      <c r="B243" s="264" t="inlineStr">
        <is>
          <t>Gallaher 500 1 October, 1967</t>
        </is>
      </c>
      <c r="C243" s="264" t="n">
        <v>14</v>
      </c>
      <c r="D243" s="264" t="inlineStr">
        <is>
          <t>C</t>
        </is>
      </c>
      <c r="E243" s="264" t="n">
        <v>7</v>
      </c>
      <c r="F243" s="264" t="n">
        <v>36</v>
      </c>
      <c r="G243" s="264" t="inlineStr">
        <is>
          <t>Baulkham Hills Service Station</t>
        </is>
      </c>
      <c r="H243" s="264" t="n"/>
      <c r="I243" s="264" t="n"/>
      <c r="J243" s="264" t="inlineStr">
        <is>
          <t>Morris Cooper S</t>
        </is>
      </c>
      <c r="K243" s="264" t="n"/>
      <c r="L243" s="264" t="inlineStr">
        <is>
          <t>Peter Brown</t>
        </is>
      </c>
      <c r="M243" s="264" t="inlineStr">
        <is>
          <t>AUS</t>
        </is>
      </c>
      <c r="N243" s="697">
        <f>_xlfn.LET(_xlpm.d,_xlfn.XLOOKUP(L243,'[1]Birth Dates'!$A:$A,'[1]Birth Dates'!$B:$B,"",0),IF(_xlpm.d=0,"",_xlpm.d))</f>
        <v/>
      </c>
      <c r="O243" s="264">
        <f>IF(OR(N243="",A243="",NOT(ISNUMBER(N243)),N243&gt;A243),"",DATEDIF(N243,A243,"Y")&amp;" years, "&amp;DATEDIF(N243,A243,"YM")&amp;" months, "&amp;DATEDIF(N243,A243,"MD")&amp;" days")</f>
        <v/>
      </c>
      <c r="P243" s="264" t="inlineStr">
        <is>
          <t>Bob Cook</t>
        </is>
      </c>
      <c r="Q243" s="264" t="inlineStr">
        <is>
          <t>AUS</t>
        </is>
      </c>
      <c r="R243" s="697">
        <f>_xlfn.LET(_xlpm.d,_xlfn.XLOOKUP(P243,'[1]Birth Dates'!$A:$A,'[1]Birth Dates'!$B:$B,"",0),IF(_xlpm.d=0,"",_xlpm.d))</f>
        <v/>
      </c>
      <c r="S243" s="264">
        <f>IF(OR(R243="",A243="",NOT(ISNUMBER(R243)),R243&gt;A243),"",DATEDIF(R243,A243,"Y")&amp;" years, "&amp;DATEDIF(R243,A243,"YM")&amp;" months, "&amp;DATEDIF(R243,A243,"MD")&amp;" days")</f>
        <v/>
      </c>
      <c r="T243" s="264" t="n"/>
      <c r="U243" s="264" t="n"/>
      <c r="V243" s="697">
        <f>_xlfn.LET(_xlpm.d,_xlfn.XLOOKUP(T243,'[1]Birth Dates'!$A:$A,'[1]Birth Dates'!$B:$B,"",0),IF(_xlpm.d=0,"",_xlpm.d))</f>
        <v/>
      </c>
      <c r="W243" s="264">
        <f>IF(OR(V243="",A243="",NOT(ISNUMBER(V243)),V243&gt;A243),"",DATEDIF(V243,A243,"Y")&amp;" years, "&amp;DATEDIF(V243,A243,"YM")&amp;" months, "&amp;DATEDIF(V243,A243,"MD")&amp;" days")</f>
        <v/>
      </c>
      <c r="X243" s="264" t="n"/>
      <c r="Y243" s="264" t="n"/>
      <c r="Z243" s="264" t="n"/>
      <c r="AA243" s="264" t="n"/>
      <c r="AB243" s="264" t="n">
        <v>21</v>
      </c>
      <c r="AC243" s="264" t="n"/>
      <c r="AD243" s="264" t="n"/>
      <c r="AE243" s="581" t="inlineStr"/>
      <c r="AF243" s="418">
        <f>IF(OR(AE243="",AE243="",AE243=0),"",6.172/(AE243*24))</f>
        <v/>
      </c>
      <c r="AG243" s="269" t="n"/>
      <c r="AH243" s="581" t="inlineStr"/>
      <c r="AI243" s="418">
        <f>IF(OR(AH243="",AH243="",AH243=0),"",6.172/(AH243*24))</f>
        <v/>
      </c>
      <c r="AJ243" s="175">
        <f>IF(AND(ISNUMBER(AB243),ISNUMBER(AG243)),AB243-AG243,"")</f>
        <v/>
      </c>
      <c r="AK243" s="264" t="n"/>
      <c r="AL243" s="264" t="n">
        <v>123</v>
      </c>
      <c r="AM243" s="484" t="n">
        <v>0.2888657407407407</v>
      </c>
      <c r="AN243" s="671">
        <f>IF(OR(AL243="",AM243="",AM243=0),"",AL243*6.172/(AM243*24))</f>
        <v/>
      </c>
      <c r="AO243" s="477">
        <f>IF(AND(AL243=AL242,AM243&lt;&gt;"",AM242&lt;&gt;""),AM243-AM242,"")</f>
        <v/>
      </c>
      <c r="AP243" s="264" t="n"/>
      <c r="AQ243" s="581" t="inlineStr"/>
      <c r="AR243" s="418">
        <f>IF(OR(AQ243="",AQ243="",AQ243=0),"",6.172/(AQ243*24))</f>
        <v/>
      </c>
      <c r="AS243" s="436">
        <f>IF(OR(NOT(ISNUMBER(C243)),NOT(ISNUMBER(AB243))),"",IF(AG243&lt;&gt;"",AG243,AB243)-C243)</f>
        <v/>
      </c>
      <c r="AT243" s="270" t="n"/>
      <c r="AU243" s="271">
        <f>IF($B243="","",TEXT($A243,"yyyymmdd")&amp;"_P"&amp;$C243&amp;"_C"&amp;$F243&amp;"_"&amp;TRIM(RIGHT(SUBSTITUTE(TRIM(SUBSTITUTE($L243,CHAR(160)," "))," ",REPT(" ",60)),60))&amp;IF($P243="","","-"&amp;TRIM(RIGHT(SUBSTITUTE(TRIM(SUBSTITUTE($P243,CHAR(160)," "))," ",REPT(" ",60)),60)))&amp;IF($T243="","","-"&amp;TRIM(RIGHT(SUBSTITUTE(TRIM(SUBSTITUTE($T243,CHAR(160)," "))," ",REPT(" ",60)),60)))&amp;".jpg")</f>
        <v/>
      </c>
    </row>
    <row r="244" ht="28" customHeight="1">
      <c r="A244" s="268" t="n">
        <v>24746</v>
      </c>
      <c r="B244" s="264" t="inlineStr">
        <is>
          <t>Gallaher 500 1 October, 1967</t>
        </is>
      </c>
      <c r="C244" s="264" t="n">
        <v>15</v>
      </c>
      <c r="D244" s="264" t="inlineStr">
        <is>
          <t>D</t>
        </is>
      </c>
      <c r="E244" s="264" t="n">
        <v>5</v>
      </c>
      <c r="F244" s="264" t="n">
        <v>58</v>
      </c>
      <c r="G244" s="264" t="inlineStr">
        <is>
          <t>Bill Burns</t>
        </is>
      </c>
      <c r="H244" s="264" t="n"/>
      <c r="I244" s="264" t="n"/>
      <c r="J244" s="264" t="inlineStr">
        <is>
          <t>Alfa Romeo Giulia Super</t>
        </is>
      </c>
      <c r="K244" s="264" t="inlineStr">
        <is>
          <t>Alfa Romeo 1.6</t>
        </is>
      </c>
      <c r="L244" s="264" t="inlineStr">
        <is>
          <t>Bill Burns</t>
        </is>
      </c>
      <c r="M244" s="264" t="inlineStr">
        <is>
          <t>AUS</t>
        </is>
      </c>
      <c r="N244" s="697">
        <f>_xlfn.LET(_xlpm.d,_xlfn.XLOOKUP(L244,'[1]Birth Dates'!$A:$A,'[1]Birth Dates'!$B:$B,"",0),IF(_xlpm.d=0,"",_xlpm.d))</f>
        <v/>
      </c>
      <c r="O244" s="264">
        <f>IF(OR(N244="",A244="",NOT(ISNUMBER(N244)),N244&gt;A244),"",DATEDIF(N244,A244,"Y")&amp;" years, "&amp;DATEDIF(N244,A244,"YM")&amp;" months, "&amp;DATEDIF(N244,A244,"MD")&amp;" days")</f>
        <v/>
      </c>
      <c r="P244" s="264" t="inlineStr">
        <is>
          <t>Chris Brauer</t>
        </is>
      </c>
      <c r="Q244" s="264" t="inlineStr">
        <is>
          <t>AUS</t>
        </is>
      </c>
      <c r="R244" s="697">
        <f>_xlfn.LET(_xlpm.d,_xlfn.XLOOKUP(P244,'[1]Birth Dates'!$A:$A,'[1]Birth Dates'!$B:$B,"",0),IF(_xlpm.d=0,"",_xlpm.d))</f>
        <v/>
      </c>
      <c r="S244" s="264">
        <f>IF(OR(R244="",A244="",NOT(ISNUMBER(R244)),R244&gt;A244),"",DATEDIF(R244,A244,"Y")&amp;" years, "&amp;DATEDIF(R244,A244,"YM")&amp;" months, "&amp;DATEDIF(R244,A244,"MD")&amp;" days")</f>
        <v/>
      </c>
      <c r="T244" s="264" t="n"/>
      <c r="U244" s="264" t="n"/>
      <c r="V244" s="697">
        <f>_xlfn.LET(_xlpm.d,_xlfn.XLOOKUP(T244,'[1]Birth Dates'!$A:$A,'[1]Birth Dates'!$B:$B,"",0),IF(_xlpm.d=0,"",_xlpm.d))</f>
        <v/>
      </c>
      <c r="W244" s="264">
        <f>IF(OR(V244="",A244="",NOT(ISNUMBER(V244)),V244&gt;A244),"",DATEDIF(V244,A244,"Y")&amp;" years, "&amp;DATEDIF(V244,A244,"YM")&amp;" months, "&amp;DATEDIF(V244,A244,"MD")&amp;" days")</f>
        <v/>
      </c>
      <c r="X244" s="264" t="n"/>
      <c r="Y244" s="264" t="n"/>
      <c r="Z244" s="264" t="n"/>
      <c r="AA244" s="264" t="n"/>
      <c r="AB244" s="264" t="n">
        <v>23</v>
      </c>
      <c r="AC244" s="264" t="n"/>
      <c r="AD244" s="264" t="n"/>
      <c r="AE244" s="581" t="inlineStr"/>
      <c r="AF244" s="418">
        <f>IF(OR(AE244="",AE244="",AE244=0),"",6.172/(AE244*24))</f>
        <v/>
      </c>
      <c r="AG244" s="269" t="n"/>
      <c r="AH244" s="581" t="inlineStr"/>
      <c r="AI244" s="418">
        <f>IF(OR(AH244="",AH244="",AH244=0),"",6.172/(AH244*24))</f>
        <v/>
      </c>
      <c r="AJ244" s="175">
        <f>IF(AND(ISNUMBER(AB244),ISNUMBER(AG244)),AB244-AG244,"")</f>
        <v/>
      </c>
      <c r="AK244" s="264" t="n"/>
      <c r="AL244" s="264" t="n">
        <v>122</v>
      </c>
      <c r="AM244" s="484" t="n">
        <v>0.2887268518518519</v>
      </c>
      <c r="AN244" s="671">
        <f>IF(OR(AL244="",AM244="",AM244=0),"",AL244*6.172/(AM244*24))</f>
        <v/>
      </c>
      <c r="AO244" s="477">
        <f>IF(AND(AL244=AL243,AM244&lt;&gt;"",AM243&lt;&gt;""),AM244-AM243,"")</f>
        <v/>
      </c>
      <c r="AP244" s="264" t="n"/>
      <c r="AQ244" s="581" t="inlineStr"/>
      <c r="AR244" s="418">
        <f>IF(OR(AQ244="",AQ244="",AQ244=0),"",6.172/(AQ244*24))</f>
        <v/>
      </c>
      <c r="AS244" s="436">
        <f>IF(OR(NOT(ISNUMBER(C244)),NOT(ISNUMBER(AB244))),"",IF(AG244&lt;&gt;"",AG244,AB244)-C244)</f>
        <v/>
      </c>
      <c r="AT244" s="270" t="n"/>
      <c r="AU244" s="271">
        <f>IF($B244="","",TEXT($A244,"yyyymmdd")&amp;"_P"&amp;$C244&amp;"_C"&amp;$F244&amp;"_"&amp;TRIM(RIGHT(SUBSTITUTE(TRIM(SUBSTITUTE($L244,CHAR(160)," "))," ",REPT(" ",60)),60))&amp;IF($P244="","","-"&amp;TRIM(RIGHT(SUBSTITUTE(TRIM(SUBSTITUTE($P244,CHAR(160)," "))," ",REPT(" ",60)),60)))&amp;IF($T244="","","-"&amp;TRIM(RIGHT(SUBSTITUTE(TRIM(SUBSTITUTE($T244,CHAR(160)," "))," ",REPT(" ",60)),60)))&amp;".jpg")</f>
        <v/>
      </c>
    </row>
    <row r="245" ht="42" customHeight="1">
      <c r="A245" s="268" t="n">
        <v>24746</v>
      </c>
      <c r="B245" s="264" t="inlineStr">
        <is>
          <t>Gallaher 500 1 October, 1967</t>
        </is>
      </c>
      <c r="C245" s="264" t="n">
        <v>16</v>
      </c>
      <c r="D245" s="264" t="inlineStr">
        <is>
          <t>D</t>
        </is>
      </c>
      <c r="E245" s="264" t="n">
        <v>6</v>
      </c>
      <c r="F245" s="264" t="n">
        <v>57</v>
      </c>
      <c r="G245" s="264" t="inlineStr">
        <is>
          <t>Scuderia Veloce</t>
        </is>
      </c>
      <c r="H245" s="264" t="n"/>
      <c r="I245" s="264" t="n"/>
      <c r="J245" s="264" t="inlineStr">
        <is>
          <t>Audi Super 90</t>
        </is>
      </c>
      <c r="K245" s="264" t="inlineStr">
        <is>
          <t>Mercedes-Benz 1.8</t>
        </is>
      </c>
      <c r="L245" s="264" t="inlineStr">
        <is>
          <t>David McKay</t>
        </is>
      </c>
      <c r="M245" s="264" t="inlineStr">
        <is>
          <t>AUS</t>
        </is>
      </c>
      <c r="N245" s="697">
        <f>_xlfn.LET(_xlpm.d,_xlfn.XLOOKUP(L245,'[1]Birth Dates'!$A:$A,'[1]Birth Dates'!$B:$B,"",0),IF(_xlpm.d=0,"",_xlpm.d))</f>
        <v/>
      </c>
      <c r="O245" s="264">
        <f>IF(OR(N245="",A245="",NOT(ISNUMBER(N245)),N245&gt;A245),"",DATEDIF(N245,A245,"Y")&amp;" years, "&amp;DATEDIF(N245,A245,"YM")&amp;" months, "&amp;DATEDIF(N245,A245,"MD")&amp;" days")</f>
        <v/>
      </c>
      <c r="P245" s="264" t="inlineStr">
        <is>
          <t>George Reynolds</t>
        </is>
      </c>
      <c r="Q245" s="264" t="inlineStr">
        <is>
          <t>AUS</t>
        </is>
      </c>
      <c r="R245" s="697">
        <f>_xlfn.LET(_xlpm.d,_xlfn.XLOOKUP(P245,'[1]Birth Dates'!$A:$A,'[1]Birth Dates'!$B:$B,"",0),IF(_xlpm.d=0,"",_xlpm.d))</f>
        <v/>
      </c>
      <c r="S245" s="264">
        <f>IF(OR(R245="",A245="",NOT(ISNUMBER(R245)),R245&gt;A245),"",DATEDIF(R245,A245,"Y")&amp;" years, "&amp;DATEDIF(R245,A245,"YM")&amp;" months, "&amp;DATEDIF(R245,A245,"MD")&amp;" days")</f>
        <v/>
      </c>
      <c r="T245" s="264" t="n"/>
      <c r="U245" s="264" t="n"/>
      <c r="V245" s="697">
        <f>_xlfn.LET(_xlpm.d,_xlfn.XLOOKUP(T245,'[1]Birth Dates'!$A:$A,'[1]Birth Dates'!$B:$B,"",0),IF(_xlpm.d=0,"",_xlpm.d))</f>
        <v/>
      </c>
      <c r="W245" s="264">
        <f>IF(OR(V245="",A245="",NOT(ISNUMBER(V245)),V245&gt;A245),"",DATEDIF(V245,A245,"Y")&amp;" years, "&amp;DATEDIF(V245,A245,"YM")&amp;" months, "&amp;DATEDIF(V245,A245,"MD")&amp;" days")</f>
        <v/>
      </c>
      <c r="X245" s="264" t="n"/>
      <c r="Y245" s="264" t="n"/>
      <c r="Z245" s="264" t="n"/>
      <c r="AA245" s="264" t="n"/>
      <c r="AB245" s="264" t="n">
        <v>25</v>
      </c>
      <c r="AC245" s="264" t="n"/>
      <c r="AD245" s="264" t="n"/>
      <c r="AE245" s="581" t="inlineStr"/>
      <c r="AF245" s="418">
        <f>IF(OR(AE245="",AE245="",AE245=0),"",6.172/(AE245*24))</f>
        <v/>
      </c>
      <c r="AG245" s="269" t="n"/>
      <c r="AH245" s="581" t="inlineStr"/>
      <c r="AI245" s="418">
        <f>IF(OR(AH245="",AH245="",AH245=0),"",6.172/(AH245*24))</f>
        <v/>
      </c>
      <c r="AJ245" s="175">
        <f>IF(AND(ISNUMBER(AB245),ISNUMBER(AG245)),AB245-AG245,"")</f>
        <v/>
      </c>
      <c r="AK245" s="264" t="n"/>
      <c r="AL245" s="264" t="n">
        <v>122</v>
      </c>
      <c r="AM245" s="484" t="n">
        <v>0.2904861111111111</v>
      </c>
      <c r="AN245" s="671">
        <f>IF(OR(AL245="",AM245="",AM245=0),"",AL245*6.172/(AM245*24))</f>
        <v/>
      </c>
      <c r="AO245" s="477">
        <f>IF(AND(AL245=AL244,AM245&lt;&gt;"",AM244&lt;&gt;""),AM245-AM244,"")</f>
        <v/>
      </c>
      <c r="AP245" s="264" t="n"/>
      <c r="AQ245" s="581" t="inlineStr"/>
      <c r="AR245" s="418">
        <f>IF(OR(AQ245="",AQ245="",AQ245=0),"",6.172/(AQ245*24))</f>
        <v/>
      </c>
      <c r="AS245" s="436">
        <f>IF(OR(NOT(ISNUMBER(C245)),NOT(ISNUMBER(AB245))),"",IF(AG245&lt;&gt;"",AG245,AB245)-C245)</f>
        <v/>
      </c>
      <c r="AT245" s="270" t="n"/>
      <c r="AU245" s="271">
        <f>IF($B245="","",TEXT($A245,"yyyymmdd")&amp;"_P"&amp;$C245&amp;"_C"&amp;$F245&amp;"_"&amp;TRIM(RIGHT(SUBSTITUTE(TRIM(SUBSTITUTE($L245,CHAR(160)," "))," ",REPT(" ",60)),60))&amp;IF($P245="","","-"&amp;TRIM(RIGHT(SUBSTITUTE(TRIM(SUBSTITUTE($P245,CHAR(160)," "))," ",REPT(" ",60)),60)))&amp;IF($T245="","","-"&amp;TRIM(RIGHT(SUBSTITUTE(TRIM(SUBSTITUTE($T245,CHAR(160)," "))," ",REPT(" ",60)),60)))&amp;".jpg")</f>
        <v/>
      </c>
    </row>
    <row r="246" ht="42" customHeight="1">
      <c r="A246" s="268" t="n">
        <v>24746</v>
      </c>
      <c r="B246" s="264" t="inlineStr">
        <is>
          <t>Gallaher 500 1 October, 1967</t>
        </is>
      </c>
      <c r="C246" s="264" t="n">
        <v>17</v>
      </c>
      <c r="D246" s="264" t="inlineStr">
        <is>
          <t>D</t>
        </is>
      </c>
      <c r="E246" s="264" t="n">
        <v>7</v>
      </c>
      <c r="F246" s="264" t="n">
        <v>50</v>
      </c>
      <c r="G246" s="264" t="inlineStr">
        <is>
          <t>Gregory's (Motors) Pty Ltd</t>
        </is>
      </c>
      <c r="H246" s="264" t="n"/>
      <c r="I246" s="264" t="n"/>
      <c r="J246" s="264" t="inlineStr">
        <is>
          <t>Ford Falcon XR GT</t>
        </is>
      </c>
      <c r="K246" s="264" t="n"/>
      <c r="L246" s="264" t="inlineStr">
        <is>
          <t>Greg Cusack</t>
        </is>
      </c>
      <c r="M246" s="264" t="inlineStr">
        <is>
          <t>AUS</t>
        </is>
      </c>
      <c r="N246" s="697">
        <f>_xlfn.LET(_xlpm.d,_xlfn.XLOOKUP(L246,'[1]Birth Dates'!$A:$A,'[1]Birth Dates'!$B:$B,"",0),IF(_xlpm.d=0,"",_xlpm.d))</f>
        <v/>
      </c>
      <c r="O246" s="264">
        <f>IF(OR(N246="",A246="",NOT(ISNUMBER(N246)),N246&gt;A246),"",DATEDIF(N246,A246,"Y")&amp;" years, "&amp;DATEDIF(N246,A246,"YM")&amp;" months, "&amp;DATEDIF(N246,A246,"MD")&amp;" days")</f>
        <v/>
      </c>
      <c r="P246" s="264" t="inlineStr">
        <is>
          <t>Bill Brown</t>
        </is>
      </c>
      <c r="Q246" s="264" t="inlineStr">
        <is>
          <t>AUS</t>
        </is>
      </c>
      <c r="R246" s="697">
        <f>_xlfn.LET(_xlpm.d,_xlfn.XLOOKUP(P246,'[1]Birth Dates'!$A:$A,'[1]Birth Dates'!$B:$B,"",0),IF(_xlpm.d=0,"",_xlpm.d))</f>
        <v/>
      </c>
      <c r="S246" s="264">
        <f>IF(OR(R246="",A246="",NOT(ISNUMBER(R246)),R246&gt;A246),"",DATEDIF(R246,A246,"Y")&amp;" years, "&amp;DATEDIF(R246,A246,"YM")&amp;" months, "&amp;DATEDIF(R246,A246,"MD")&amp;" days")</f>
        <v/>
      </c>
      <c r="T246" s="264" t="n"/>
      <c r="U246" s="264" t="n"/>
      <c r="V246" s="697">
        <f>_xlfn.LET(_xlpm.d,_xlfn.XLOOKUP(T246,'[1]Birth Dates'!$A:$A,'[1]Birth Dates'!$B:$B,"",0),IF(_xlpm.d=0,"",_xlpm.d))</f>
        <v/>
      </c>
      <c r="W246" s="264">
        <f>IF(OR(V246="",A246="",NOT(ISNUMBER(V246)),V246&gt;A246),"",DATEDIF(V246,A246,"Y")&amp;" years, "&amp;DATEDIF(V246,A246,"YM")&amp;" months, "&amp;DATEDIF(V246,A246,"MD")&amp;" days")</f>
        <v/>
      </c>
      <c r="X246" s="264" t="n"/>
      <c r="Y246" s="264" t="n"/>
      <c r="Z246" s="264" t="n"/>
      <c r="AA246" s="264" t="n"/>
      <c r="AB246" s="264" t="n">
        <v>9</v>
      </c>
      <c r="AC246" s="264" t="n"/>
      <c r="AD246" s="264" t="n"/>
      <c r="AE246" s="581" t="inlineStr"/>
      <c r="AF246" s="418">
        <f>IF(OR(AE246="",AE246="",AE246=0),"",6.172/(AE246*24))</f>
        <v/>
      </c>
      <c r="AG246" s="269" t="n"/>
      <c r="AH246" s="581" t="inlineStr"/>
      <c r="AI246" s="418">
        <f>IF(OR(AH246="",AH246="",AH246=0),"",6.172/(AH246*24))</f>
        <v/>
      </c>
      <c r="AJ246" s="175">
        <f>IF(AND(ISNUMBER(AB246),ISNUMBER(AG246)),AB246-AG246,"")</f>
        <v/>
      </c>
      <c r="AK246" s="264" t="n"/>
      <c r="AL246" s="264" t="n">
        <v>121</v>
      </c>
      <c r="AM246" s="484" t="n">
        <v>0.2890162037037037</v>
      </c>
      <c r="AN246" s="671">
        <f>IF(OR(AL246="",AM246="",AM246=0),"",AL246*6.172/(AM246*24))</f>
        <v/>
      </c>
      <c r="AO246" s="477">
        <f>IF(AND(AL246=AL245,AM246&lt;&gt;"",AM245&lt;&gt;""),AM246-AM245,"")</f>
        <v/>
      </c>
      <c r="AP246" s="264" t="n"/>
      <c r="AQ246" s="581" t="inlineStr"/>
      <c r="AR246" s="418">
        <f>IF(OR(AQ246="",AQ246="",AQ246=0),"",6.172/(AQ246*24))</f>
        <v/>
      </c>
      <c r="AS246" s="436">
        <f>IF(OR(NOT(ISNUMBER(C246)),NOT(ISNUMBER(AB246))),"",IF(AG246&lt;&gt;"",AG246,AB246)-C246)</f>
        <v/>
      </c>
      <c r="AT246" s="270" t="n"/>
      <c r="AU246" s="271">
        <f>IF($B246="","",TEXT($A246,"yyyymmdd")&amp;"_P"&amp;$C246&amp;"_C"&amp;$F246&amp;"_"&amp;TRIM(RIGHT(SUBSTITUTE(TRIM(SUBSTITUTE($L246,CHAR(160)," "))," ",REPT(" ",60)),60))&amp;IF($P246="","","-"&amp;TRIM(RIGHT(SUBSTITUTE(TRIM(SUBSTITUTE($P246,CHAR(160)," "))," ",REPT(" ",60)),60)))&amp;IF($T246="","","-"&amp;TRIM(RIGHT(SUBSTITUTE(TRIM(SUBSTITUTE($T246,CHAR(160)," "))," ",REPT(" ",60)),60)))&amp;".jpg")</f>
        <v/>
      </c>
    </row>
    <row r="247" ht="42" customHeight="1">
      <c r="A247" s="268" t="n">
        <v>24746</v>
      </c>
      <c r="B247" s="264" t="inlineStr">
        <is>
          <t>Gallaher 500 1 October, 1967</t>
        </is>
      </c>
      <c r="C247" s="264" t="n">
        <v>18</v>
      </c>
      <c r="D247" s="264" t="inlineStr">
        <is>
          <t>D</t>
        </is>
      </c>
      <c r="E247" s="264" t="n">
        <v>8</v>
      </c>
      <c r="F247" s="264" t="n">
        <v>54</v>
      </c>
      <c r="G247" s="264" t="inlineStr">
        <is>
          <t>Ford Motor Company of Australia</t>
        </is>
      </c>
      <c r="H247" s="264" t="n"/>
      <c r="I247" s="264" t="n"/>
      <c r="J247" s="264" t="inlineStr">
        <is>
          <t>Ford Falcon XR GT</t>
        </is>
      </c>
      <c r="K247" s="264" t="inlineStr">
        <is>
          <t>Ford 4.7</t>
        </is>
      </c>
      <c r="L247" s="264" t="inlineStr">
        <is>
          <t>Bob Jane</t>
        </is>
      </c>
      <c r="M247" s="264" t="inlineStr">
        <is>
          <t>AUS</t>
        </is>
      </c>
      <c r="N247" s="697">
        <f>_xlfn.LET(_xlpm.d,_xlfn.XLOOKUP(L247,'[1]Birth Dates'!$A:$A,'[1]Birth Dates'!$B:$B,"",0),IF(_xlpm.d=0,"",_xlpm.d))</f>
        <v/>
      </c>
      <c r="O247" s="264">
        <f>IF(OR(N247="",A247="",NOT(ISNUMBER(N247)),N247&gt;A247),"",DATEDIF(N247,A247,"Y")&amp;" years, "&amp;DATEDIF(N247,A247,"YM")&amp;" months, "&amp;DATEDIF(N247,A247,"MD")&amp;" days")</f>
        <v/>
      </c>
      <c r="P247" s="264" t="inlineStr">
        <is>
          <t>Spencer Martin</t>
        </is>
      </c>
      <c r="Q247" s="264" t="inlineStr">
        <is>
          <t>AUS</t>
        </is>
      </c>
      <c r="R247" s="697">
        <f>_xlfn.LET(_xlpm.d,_xlfn.XLOOKUP(P247,'[1]Birth Dates'!$A:$A,'[1]Birth Dates'!$B:$B,"",0),IF(_xlpm.d=0,"",_xlpm.d))</f>
        <v/>
      </c>
      <c r="S247" s="264">
        <f>IF(OR(R247="",A247="",NOT(ISNUMBER(R247)),R247&gt;A247),"",DATEDIF(R247,A247,"Y")&amp;" years, "&amp;DATEDIF(R247,A247,"YM")&amp;" months, "&amp;DATEDIF(R247,A247,"MD")&amp;" days")</f>
        <v/>
      </c>
      <c r="T247" s="264" t="n"/>
      <c r="U247" s="264" t="n"/>
      <c r="V247" s="697">
        <f>_xlfn.LET(_xlpm.d,_xlfn.XLOOKUP(T247,'[1]Birth Dates'!$A:$A,'[1]Birth Dates'!$B:$B,"",0),IF(_xlpm.d=0,"",_xlpm.d))</f>
        <v/>
      </c>
      <c r="W247" s="264">
        <f>IF(OR(V247="",A247="",NOT(ISNUMBER(V247)),V247&gt;A247),"",DATEDIF(V247,A247,"Y")&amp;" years, "&amp;DATEDIF(V247,A247,"YM")&amp;" months, "&amp;DATEDIF(V247,A247,"MD")&amp;" days")</f>
        <v/>
      </c>
      <c r="X247" s="264" t="n"/>
      <c r="Y247" s="264" t="n"/>
      <c r="Z247" s="264" t="n"/>
      <c r="AA247" s="264" t="n"/>
      <c r="AB247" s="264" t="n">
        <v>5</v>
      </c>
      <c r="AC247" s="264" t="n"/>
      <c r="AD247" s="264" t="n"/>
      <c r="AE247" s="581" t="inlineStr">
        <is>
          <t>3:05.2000</t>
        </is>
      </c>
      <c r="AF247" s="418">
        <f>IF(OR(AE247="",AE247="",AE247=0),"",6.172/(AE247*24))</f>
        <v/>
      </c>
      <c r="AG247" s="269" t="n"/>
      <c r="AH247" s="581" t="inlineStr"/>
      <c r="AI247" s="418">
        <f>IF(OR(AH247="",AH247="",AH247=0),"",6.172/(AH247*24))</f>
        <v/>
      </c>
      <c r="AJ247" s="175">
        <f>IF(AND(ISNUMBER(AB247),ISNUMBER(AG247)),AB247-AG247,"")</f>
        <v/>
      </c>
      <c r="AK247" s="264" t="n"/>
      <c r="AL247" s="264" t="n">
        <v>118</v>
      </c>
      <c r="AM247" s="484" t="n">
        <v>0.2884027777777778</v>
      </c>
      <c r="AN247" s="671">
        <f>IF(OR(AL247="",AM247="",AM247=0),"",AL247*6.172/(AM247*24))</f>
        <v/>
      </c>
      <c r="AO247" s="477">
        <f>IF(AND(AL247=AL246,AM247&lt;&gt;"",AM246&lt;&gt;""),AM247-AM246,"")</f>
        <v/>
      </c>
      <c r="AP247" s="264" t="n"/>
      <c r="AQ247" s="581" t="inlineStr"/>
      <c r="AR247" s="418">
        <f>IF(OR(AQ247="",AQ247="",AQ247=0),"",6.172/(AQ247*24))</f>
        <v/>
      </c>
      <c r="AS247" s="436">
        <f>IF(OR(NOT(ISNUMBER(C247)),NOT(ISNUMBER(AB247))),"",IF(AG247&lt;&gt;"",AG247,AB247)-C247)</f>
        <v/>
      </c>
      <c r="AT247" s="270" t="n"/>
      <c r="AU247" s="271">
        <f>IF($B247="","",TEXT($A247,"yyyymmdd")&amp;"_P"&amp;$C247&amp;"_C"&amp;$F247&amp;"_"&amp;TRIM(RIGHT(SUBSTITUTE(TRIM(SUBSTITUTE($L247,CHAR(160)," "))," ",REPT(" ",60)),60))&amp;IF($P247="","","-"&amp;TRIM(RIGHT(SUBSTITUTE(TRIM(SUBSTITUTE($P247,CHAR(160)," "))," ",REPT(" ",60)),60)))&amp;IF($T247="","","-"&amp;TRIM(RIGHT(SUBSTITUTE(TRIM(SUBSTITUTE($T247,CHAR(160)," "))," ",REPT(" ",60)),60)))&amp;".jpg")</f>
        <v/>
      </c>
    </row>
    <row r="248" ht="28" customHeight="1">
      <c r="A248" s="268" t="n">
        <v>24746</v>
      </c>
      <c r="B248" s="264" t="inlineStr">
        <is>
          <t>Gallaher 500 1 October, 1967</t>
        </is>
      </c>
      <c r="C248" s="264" t="n">
        <v>19</v>
      </c>
      <c r="D248" s="264" t="inlineStr">
        <is>
          <t>E</t>
        </is>
      </c>
      <c r="E248" s="264" t="n">
        <v>4</v>
      </c>
      <c r="F248" s="264" t="n">
        <v>64</v>
      </c>
      <c r="G248" s="264" t="inlineStr">
        <is>
          <t>Barnard Auto Spares</t>
        </is>
      </c>
      <c r="H248" s="264" t="n"/>
      <c r="I248" s="264" t="n"/>
      <c r="J248" s="264" t="inlineStr">
        <is>
          <t>Dodge Phoenix TD2</t>
        </is>
      </c>
      <c r="K248" s="264" t="n"/>
      <c r="L248" s="264" t="inlineStr">
        <is>
          <t>Barry Sharp</t>
        </is>
      </c>
      <c r="M248" s="264" t="inlineStr">
        <is>
          <t>AUS</t>
        </is>
      </c>
      <c r="N248" s="697">
        <f>_xlfn.LET(_xlpm.d,_xlfn.XLOOKUP(L248,'[1]Birth Dates'!$A:$A,'[1]Birth Dates'!$B:$B,"",0),IF(_xlpm.d=0,"",_xlpm.d))</f>
        <v/>
      </c>
      <c r="O248" s="264">
        <f>IF(OR(N248="",A248="",NOT(ISNUMBER(N248)),N248&gt;A248),"",DATEDIF(N248,A248,"Y")&amp;" years, "&amp;DATEDIF(N248,A248,"YM")&amp;" months, "&amp;DATEDIF(N248,A248,"MD")&amp;" days")</f>
        <v/>
      </c>
      <c r="P248" s="264" t="inlineStr">
        <is>
          <t>Lindsay Derriman</t>
        </is>
      </c>
      <c r="Q248" s="264" t="inlineStr">
        <is>
          <t>AUS</t>
        </is>
      </c>
      <c r="R248" s="697">
        <f>_xlfn.LET(_xlpm.d,_xlfn.XLOOKUP(P248,'[1]Birth Dates'!$A:$A,'[1]Birth Dates'!$B:$B,"",0),IF(_xlpm.d=0,"",_xlpm.d))</f>
        <v/>
      </c>
      <c r="S248" s="264">
        <f>IF(OR(R248="",A248="",NOT(ISNUMBER(R248)),R248&gt;A248),"",DATEDIF(R248,A248,"Y")&amp;" years, "&amp;DATEDIF(R248,A248,"YM")&amp;" months, "&amp;DATEDIF(R248,A248,"MD")&amp;" days")</f>
        <v/>
      </c>
      <c r="T248" s="264" t="n"/>
      <c r="U248" s="264" t="n"/>
      <c r="V248" s="697">
        <f>_xlfn.LET(_xlpm.d,_xlfn.XLOOKUP(T248,'[1]Birth Dates'!$A:$A,'[1]Birth Dates'!$B:$B,"",0),IF(_xlpm.d=0,"",_xlpm.d))</f>
        <v/>
      </c>
      <c r="W248" s="264">
        <f>IF(OR(V248="",A248="",NOT(ISNUMBER(V248)),V248&gt;A248),"",DATEDIF(V248,A248,"Y")&amp;" years, "&amp;DATEDIF(V248,A248,"YM")&amp;" months, "&amp;DATEDIF(V248,A248,"MD")&amp;" days")</f>
        <v/>
      </c>
      <c r="X248" s="264" t="n"/>
      <c r="Y248" s="264" t="n"/>
      <c r="Z248" s="264" t="n"/>
      <c r="AA248" s="264" t="n"/>
      <c r="AB248" s="264" t="n">
        <v>29</v>
      </c>
      <c r="AC248" s="264" t="n"/>
      <c r="AD248" s="264" t="n"/>
      <c r="AE248" s="581" t="inlineStr">
        <is>
          <t>3:27.1000</t>
        </is>
      </c>
      <c r="AF248" s="418">
        <f>IF(OR(AE248="",AE248="",AE248=0),"",6.172/(AE248*24))</f>
        <v/>
      </c>
      <c r="AG248" s="269" t="n"/>
      <c r="AH248" s="581" t="inlineStr"/>
      <c r="AI248" s="418">
        <f>IF(OR(AH248="",AH248="",AH248=0),"",6.172/(AH248*24))</f>
        <v/>
      </c>
      <c r="AJ248" s="175">
        <f>IF(AND(ISNUMBER(AB248),ISNUMBER(AG248)),AB248-AG248,"")</f>
        <v/>
      </c>
      <c r="AK248" s="264" t="n"/>
      <c r="AL248" s="264" t="n">
        <v>118</v>
      </c>
      <c r="AM248" s="484" t="n">
        <v>0.2900231481481482</v>
      </c>
      <c r="AN248" s="671">
        <f>IF(OR(AL248="",AM248="",AM248=0),"",AL248*6.172/(AM248*24))</f>
        <v/>
      </c>
      <c r="AO248" s="477">
        <f>IF(AND(AL248=AL247,AM248&lt;&gt;"",AM247&lt;&gt;""),AM248-AM247,"")</f>
        <v/>
      </c>
      <c r="AP248" s="264" t="n"/>
      <c r="AQ248" s="581" t="inlineStr"/>
      <c r="AR248" s="418">
        <f>IF(OR(AQ248="",AQ248="",AQ248=0),"",6.172/(AQ248*24))</f>
        <v/>
      </c>
      <c r="AS248" s="436">
        <f>IF(OR(NOT(ISNUMBER(C248)),NOT(ISNUMBER(AB248))),"",IF(AG248&lt;&gt;"",AG248,AB248)-C248)</f>
        <v/>
      </c>
      <c r="AT248" s="270" t="n"/>
      <c r="AU248" s="271">
        <f>IF($B248="","",TEXT($A248,"yyyymmdd")&amp;"_P"&amp;$C248&amp;"_C"&amp;$F248&amp;"_"&amp;TRIM(RIGHT(SUBSTITUTE(TRIM(SUBSTITUTE($L248,CHAR(160)," "))," ",REPT(" ",60)),60))&amp;IF($P248="","","-"&amp;TRIM(RIGHT(SUBSTITUTE(TRIM(SUBSTITUTE($P248,CHAR(160)," "))," ",REPT(" ",60)),60)))&amp;IF($T248="","","-"&amp;TRIM(RIGHT(SUBSTITUTE(TRIM(SUBSTITUTE($T248,CHAR(160)," "))," ",REPT(" ",60)),60)))&amp;".jpg")</f>
        <v/>
      </c>
    </row>
    <row r="249" ht="42" customHeight="1">
      <c r="A249" s="268" t="n">
        <v>24746</v>
      </c>
      <c r="B249" s="264" t="inlineStr">
        <is>
          <t>Gallaher 500 1 October, 1967</t>
        </is>
      </c>
      <c r="C249" s="264" t="n">
        <v>20</v>
      </c>
      <c r="D249" s="264" t="inlineStr">
        <is>
          <t>C</t>
        </is>
      </c>
      <c r="E249" s="264" t="n">
        <v>8</v>
      </c>
      <c r="F249" s="264" t="n">
        <v>42</v>
      </c>
      <c r="G249" s="264" t="inlineStr">
        <is>
          <t>Scuderia Veloce</t>
        </is>
      </c>
      <c r="H249" s="264" t="n"/>
      <c r="I249" s="264" t="n"/>
      <c r="J249" s="264" t="inlineStr">
        <is>
          <t>Fiat 124</t>
        </is>
      </c>
      <c r="K249" s="264" t="inlineStr">
        <is>
          <t>Fiat 1.4</t>
        </is>
      </c>
      <c r="L249" s="264" t="inlineStr">
        <is>
          <t>Bill Tuckey</t>
        </is>
      </c>
      <c r="M249" s="264" t="inlineStr">
        <is>
          <t>AUS</t>
        </is>
      </c>
      <c r="N249" s="697">
        <f>_xlfn.LET(_xlpm.d,_xlfn.XLOOKUP(L249,'[1]Birth Dates'!$A:$A,'[1]Birth Dates'!$B:$B,"",0),IF(_xlpm.d=0,"",_xlpm.d))</f>
        <v/>
      </c>
      <c r="O249" s="264">
        <f>IF(OR(N249="",A249="",NOT(ISNUMBER(N249)),N249&gt;A249),"",DATEDIF(N249,A249,"Y")&amp;" years, "&amp;DATEDIF(N249,A249,"YM")&amp;" months, "&amp;DATEDIF(N249,A249,"MD")&amp;" days")</f>
        <v/>
      </c>
      <c r="P249" s="264" t="inlineStr">
        <is>
          <t>Max Stahl</t>
        </is>
      </c>
      <c r="Q249" s="264" t="inlineStr">
        <is>
          <t>AUS</t>
        </is>
      </c>
      <c r="R249" s="697">
        <f>_xlfn.LET(_xlpm.d,_xlfn.XLOOKUP(P249,'[1]Birth Dates'!$A:$A,'[1]Birth Dates'!$B:$B,"",0),IF(_xlpm.d=0,"",_xlpm.d))</f>
        <v/>
      </c>
      <c r="S249" s="264">
        <f>IF(OR(R249="",A249="",NOT(ISNUMBER(R249)),R249&gt;A249),"",DATEDIF(R249,A249,"Y")&amp;" years, "&amp;DATEDIF(R249,A249,"YM")&amp;" months, "&amp;DATEDIF(R249,A249,"MD")&amp;" days")</f>
        <v/>
      </c>
      <c r="T249" s="264" t="n"/>
      <c r="U249" s="264" t="n"/>
      <c r="V249" s="697">
        <f>_xlfn.LET(_xlpm.d,_xlfn.XLOOKUP(T249,'[1]Birth Dates'!$A:$A,'[1]Birth Dates'!$B:$B,"",0),IF(_xlpm.d=0,"",_xlpm.d))</f>
        <v/>
      </c>
      <c r="W249" s="264">
        <f>IF(OR(V249="",A249="",NOT(ISNUMBER(V249)),V249&gt;A249),"",DATEDIF(V249,A249,"Y")&amp;" years, "&amp;DATEDIF(V249,A249,"YM")&amp;" months, "&amp;DATEDIF(V249,A249,"MD")&amp;" days")</f>
        <v/>
      </c>
      <c r="X249" s="264" t="n"/>
      <c r="Y249" s="264" t="n"/>
      <c r="Z249" s="264" t="n"/>
      <c r="AA249" s="264" t="n"/>
      <c r="AB249" s="264" t="n">
        <v>31</v>
      </c>
      <c r="AC249" s="264" t="n"/>
      <c r="AD249" s="264" t="n"/>
      <c r="AE249" s="581" t="inlineStr"/>
      <c r="AF249" s="418">
        <f>IF(OR(AE249="",AE249="",AE249=0),"",6.172/(AE249*24))</f>
        <v/>
      </c>
      <c r="AG249" s="269" t="n"/>
      <c r="AH249" s="581" t="inlineStr"/>
      <c r="AI249" s="418">
        <f>IF(OR(AH249="",AH249="",AH249=0),"",6.172/(AH249*24))</f>
        <v/>
      </c>
      <c r="AJ249" s="175">
        <f>IF(AND(ISNUMBER(AB249),ISNUMBER(AG249)),AB249-AG249,"")</f>
        <v/>
      </c>
      <c r="AK249" s="264" t="n"/>
      <c r="AL249" s="264" t="n">
        <v>118</v>
      </c>
      <c r="AM249" s="484" t="n">
        <v>0.2903009259259259</v>
      </c>
      <c r="AN249" s="671">
        <f>IF(OR(AL249="",AM249="",AM249=0),"",AL249*6.172/(AM249*24))</f>
        <v/>
      </c>
      <c r="AO249" s="477">
        <f>IF(AND(AL249=AL248,AM249&lt;&gt;"",AM248&lt;&gt;""),AM249-AM248,"")</f>
        <v/>
      </c>
      <c r="AP249" s="264" t="n"/>
      <c r="AQ249" s="581" t="inlineStr"/>
      <c r="AR249" s="418">
        <f>IF(OR(AQ249="",AQ249="",AQ249=0),"",6.172/(AQ249*24))</f>
        <v/>
      </c>
      <c r="AS249" s="436">
        <f>IF(OR(NOT(ISNUMBER(C249)),NOT(ISNUMBER(AB249))),"",IF(AG249&lt;&gt;"",AG249,AB249)-C249)</f>
        <v/>
      </c>
      <c r="AT249" s="270" t="n"/>
      <c r="AU249" s="271">
        <f>IF($B249="","",TEXT($A249,"yyyymmdd")&amp;"_P"&amp;$C249&amp;"_C"&amp;$F249&amp;"_"&amp;TRIM(RIGHT(SUBSTITUTE(TRIM(SUBSTITUTE($L249,CHAR(160)," "))," ",REPT(" ",60)),60))&amp;IF($P249="","","-"&amp;TRIM(RIGHT(SUBSTITUTE(TRIM(SUBSTITUTE($P249,CHAR(160)," "))," ",REPT(" ",60)),60)))&amp;IF($T249="","","-"&amp;TRIM(RIGHT(SUBSTITUTE(TRIM(SUBSTITUTE($T249,CHAR(160)," "))," ",REPT(" ",60)),60)))&amp;".jpg")</f>
        <v/>
      </c>
    </row>
    <row r="250" ht="28" customHeight="1">
      <c r="A250" s="268" t="n">
        <v>24746</v>
      </c>
      <c r="B250" s="264" t="inlineStr">
        <is>
          <t>Gallaher 500 1 October, 1967</t>
        </is>
      </c>
      <c r="C250" s="264" t="n">
        <v>21</v>
      </c>
      <c r="D250" s="264" t="inlineStr">
        <is>
          <t>C</t>
        </is>
      </c>
      <c r="E250" s="264" t="n">
        <v>9</v>
      </c>
      <c r="F250" s="264" t="n">
        <v>27</v>
      </c>
      <c r="G250" s="264" t="inlineStr">
        <is>
          <t>Victorian Police Motor Sports Club</t>
        </is>
      </c>
      <c r="H250" s="264" t="n"/>
      <c r="I250" s="264" t="n"/>
      <c r="J250" s="264" t="inlineStr">
        <is>
          <t>Ford Falcon XR Automatic</t>
        </is>
      </c>
      <c r="K250" s="264" t="n"/>
      <c r="L250" s="264" t="inlineStr">
        <is>
          <t>Fred Sutherland</t>
        </is>
      </c>
      <c r="M250" s="264" t="inlineStr">
        <is>
          <t>AUS</t>
        </is>
      </c>
      <c r="N250" s="697">
        <f>_xlfn.LET(_xlpm.d,_xlfn.XLOOKUP(L250,'[1]Birth Dates'!$A:$A,'[1]Birth Dates'!$B:$B,"",0),IF(_xlpm.d=0,"",_xlpm.d))</f>
        <v/>
      </c>
      <c r="O250" s="264">
        <f>IF(OR(N250="",A250="",NOT(ISNUMBER(N250)),N250&gt;A250),"",DATEDIF(N250,A250,"Y")&amp;" years, "&amp;DATEDIF(N250,A250,"YM")&amp;" months, "&amp;DATEDIF(N250,A250,"MD")&amp;" days")</f>
        <v/>
      </c>
      <c r="P250" s="264" t="inlineStr">
        <is>
          <t>Allan Mottram</t>
        </is>
      </c>
      <c r="Q250" s="264" t="inlineStr">
        <is>
          <t>AUS</t>
        </is>
      </c>
      <c r="R250" s="697">
        <f>_xlfn.LET(_xlpm.d,_xlfn.XLOOKUP(P250,'[1]Birth Dates'!$A:$A,'[1]Birth Dates'!$B:$B,"",0),IF(_xlpm.d=0,"",_xlpm.d))</f>
        <v/>
      </c>
      <c r="S250" s="264">
        <f>IF(OR(R250="",A250="",NOT(ISNUMBER(R250)),R250&gt;A250),"",DATEDIF(R250,A250,"Y")&amp;" years, "&amp;DATEDIF(R250,A250,"YM")&amp;" months, "&amp;DATEDIF(R250,A250,"MD")&amp;" days")</f>
        <v/>
      </c>
      <c r="T250" s="264" t="n"/>
      <c r="U250" s="264" t="n"/>
      <c r="V250" s="697">
        <f>_xlfn.LET(_xlpm.d,_xlfn.XLOOKUP(T250,'[1]Birth Dates'!$A:$A,'[1]Birth Dates'!$B:$B,"",0),IF(_xlpm.d=0,"",_xlpm.d))</f>
        <v/>
      </c>
      <c r="W250" s="264">
        <f>IF(OR(V250="",A250="",NOT(ISNUMBER(V250)),V250&gt;A250),"",DATEDIF(V250,A250,"Y")&amp;" years, "&amp;DATEDIF(V250,A250,"YM")&amp;" months, "&amp;DATEDIF(V250,A250,"MD")&amp;" days")</f>
        <v/>
      </c>
      <c r="X250" s="264" t="n"/>
      <c r="Y250" s="264" t="n"/>
      <c r="Z250" s="264" t="n"/>
      <c r="AA250" s="264" t="n"/>
      <c r="AB250" s="264" t="n">
        <v>22</v>
      </c>
      <c r="AC250" s="264" t="n"/>
      <c r="AD250" s="264" t="n"/>
      <c r="AE250" s="581" t="inlineStr"/>
      <c r="AF250" s="418">
        <f>IF(OR(AE250="",AE250="",AE250=0),"",6.172/(AE250*24))</f>
        <v/>
      </c>
      <c r="AG250" s="269" t="n"/>
      <c r="AH250" s="581" t="inlineStr"/>
      <c r="AI250" s="418">
        <f>IF(OR(AH250="",AH250="",AH250=0),"",6.172/(AH250*24))</f>
        <v/>
      </c>
      <c r="AJ250" s="175">
        <f>IF(AND(ISNUMBER(AB250),ISNUMBER(AG250)),AB250-AG250,"")</f>
        <v/>
      </c>
      <c r="AK250" s="264" t="n"/>
      <c r="AL250" s="264" t="n">
        <v>117</v>
      </c>
      <c r="AM250" s="484" t="n">
        <v>0.2884027777777778</v>
      </c>
      <c r="AN250" s="671">
        <f>IF(OR(AL250="",AM250="",AM250=0),"",AL250*6.172/(AM250*24))</f>
        <v/>
      </c>
      <c r="AO250" s="477">
        <f>IF(AND(AL250=AL249,AM250&lt;&gt;"",AM249&lt;&gt;""),AM250-AM249,"")</f>
        <v/>
      </c>
      <c r="AP250" s="264" t="n"/>
      <c r="AQ250" s="581" t="inlineStr"/>
      <c r="AR250" s="418">
        <f>IF(OR(AQ250="",AQ250="",AQ250=0),"",6.172/(AQ250*24))</f>
        <v/>
      </c>
      <c r="AS250" s="436">
        <f>IF(OR(NOT(ISNUMBER(C250)),NOT(ISNUMBER(AB250))),"",IF(AG250&lt;&gt;"",AG250,AB250)-C250)</f>
        <v/>
      </c>
      <c r="AT250" s="270" t="n"/>
      <c r="AU250" s="271">
        <f>IF($B250="","",TEXT($A250,"yyyymmdd")&amp;"_P"&amp;$C250&amp;"_C"&amp;$F250&amp;"_"&amp;TRIM(RIGHT(SUBSTITUTE(TRIM(SUBSTITUTE($L250,CHAR(160)," "))," ",REPT(" ",60)),60))&amp;IF($P250="","","-"&amp;TRIM(RIGHT(SUBSTITUTE(TRIM(SUBSTITUTE($P250,CHAR(160)," "))," ",REPT(" ",60)),60)))&amp;IF($T250="","","-"&amp;TRIM(RIGHT(SUBSTITUTE(TRIM(SUBSTITUTE($T250,CHAR(160)," "))," ",REPT(" ",60)),60)))&amp;".jpg")</f>
        <v/>
      </c>
    </row>
    <row r="251" ht="28" customHeight="1">
      <c r="A251" s="268" t="n">
        <v>24746</v>
      </c>
      <c r="B251" s="264" t="inlineStr">
        <is>
          <t>Gallaher 500 1 October, 1967</t>
        </is>
      </c>
      <c r="C251" s="264" t="n">
        <v>22</v>
      </c>
      <c r="D251" s="264" t="inlineStr">
        <is>
          <t>D</t>
        </is>
      </c>
      <c r="E251" s="264" t="n">
        <v>9</v>
      </c>
      <c r="F251" s="264" t="n">
        <v>48</v>
      </c>
      <c r="G251" s="264" t="inlineStr">
        <is>
          <t>Australian Motor Industries Ltd</t>
        </is>
      </c>
      <c r="H251" s="264" t="n"/>
      <c r="I251" s="264" t="n"/>
      <c r="J251" s="264" t="inlineStr">
        <is>
          <t>Triumph 2000</t>
        </is>
      </c>
      <c r="K251" s="264" t="n"/>
      <c r="L251" s="264" t="inlineStr">
        <is>
          <t>Bob Young</t>
        </is>
      </c>
      <c r="M251" s="264" t="inlineStr">
        <is>
          <t>AUS</t>
        </is>
      </c>
      <c r="N251" s="697">
        <f>_xlfn.LET(_xlpm.d,_xlfn.XLOOKUP(L251,'[1]Birth Dates'!$A:$A,'[1]Birth Dates'!$B:$B,"",0),IF(_xlpm.d=0,"",_xlpm.d))</f>
        <v/>
      </c>
      <c r="O251" s="264">
        <f>IF(OR(N251="",A251="",NOT(ISNUMBER(N251)),N251&gt;A251),"",DATEDIF(N251,A251,"Y")&amp;" years, "&amp;DATEDIF(N251,A251,"YM")&amp;" months, "&amp;DATEDIF(N251,A251,"MD")&amp;" days")</f>
        <v/>
      </c>
      <c r="P251" s="264" t="inlineStr">
        <is>
          <t>Bob Sorrenson</t>
        </is>
      </c>
      <c r="Q251" s="264" t="inlineStr">
        <is>
          <t>AUS</t>
        </is>
      </c>
      <c r="R251" s="697">
        <f>_xlfn.LET(_xlpm.d,_xlfn.XLOOKUP(P251,'[1]Birth Dates'!$A:$A,'[1]Birth Dates'!$B:$B,"",0),IF(_xlpm.d=0,"",_xlpm.d))</f>
        <v/>
      </c>
      <c r="S251" s="264">
        <f>IF(OR(R251="",A251="",NOT(ISNUMBER(R251)),R251&gt;A251),"",DATEDIF(R251,A251,"Y")&amp;" years, "&amp;DATEDIF(R251,A251,"YM")&amp;" months, "&amp;DATEDIF(R251,A251,"MD")&amp;" days")</f>
        <v/>
      </c>
      <c r="T251" s="264" t="n"/>
      <c r="U251" s="264" t="n"/>
      <c r="V251" s="697">
        <f>_xlfn.LET(_xlpm.d,_xlfn.XLOOKUP(T251,'[1]Birth Dates'!$A:$A,'[1]Birth Dates'!$B:$B,"",0),IF(_xlpm.d=0,"",_xlpm.d))</f>
        <v/>
      </c>
      <c r="W251" s="264">
        <f>IF(OR(V251="",A251="",NOT(ISNUMBER(V251)),V251&gt;A251),"",DATEDIF(V251,A251,"Y")&amp;" years, "&amp;DATEDIF(V251,A251,"YM")&amp;" months, "&amp;DATEDIF(V251,A251,"MD")&amp;" days")</f>
        <v/>
      </c>
      <c r="X251" s="264" t="n"/>
      <c r="Y251" s="264" t="n"/>
      <c r="Z251" s="264" t="n"/>
      <c r="AA251" s="264" t="n"/>
      <c r="AB251" s="264" t="n">
        <v>33</v>
      </c>
      <c r="AC251" s="264" t="n"/>
      <c r="AD251" s="264" t="n"/>
      <c r="AE251" s="581" t="inlineStr"/>
      <c r="AF251" s="418">
        <f>IF(OR(AE251="",AE251="",AE251=0),"",6.172/(AE251*24))</f>
        <v/>
      </c>
      <c r="AG251" s="269" t="n"/>
      <c r="AH251" s="581" t="inlineStr"/>
      <c r="AI251" s="418">
        <f>IF(OR(AH251="",AH251="",AH251=0),"",6.172/(AH251*24))</f>
        <v/>
      </c>
      <c r="AJ251" s="175">
        <f>IF(AND(ISNUMBER(AB251),ISNUMBER(AG251)),AB251-AG251,"")</f>
        <v/>
      </c>
      <c r="AK251" s="264" t="n"/>
      <c r="AL251" s="264" t="n">
        <v>117</v>
      </c>
      <c r="AM251" s="484" t="n">
        <v>0.2885416666666666</v>
      </c>
      <c r="AN251" s="671">
        <f>IF(OR(AL251="",AM251="",AM251=0),"",AL251*6.172/(AM251*24))</f>
        <v/>
      </c>
      <c r="AO251" s="477">
        <f>IF(AND(AL251=AL250,AM251&lt;&gt;"",AM250&lt;&gt;""),AM251-AM250,"")</f>
        <v/>
      </c>
      <c r="AP251" s="264" t="n"/>
      <c r="AQ251" s="581" t="inlineStr"/>
      <c r="AR251" s="418">
        <f>IF(OR(AQ251="",AQ251="",AQ251=0),"",6.172/(AQ251*24))</f>
        <v/>
      </c>
      <c r="AS251" s="436">
        <f>IF(OR(NOT(ISNUMBER(C251)),NOT(ISNUMBER(AB251))),"",IF(AG251&lt;&gt;"",AG251,AB251)-C251)</f>
        <v/>
      </c>
      <c r="AT251" s="270" t="n"/>
      <c r="AU251" s="271">
        <f>IF($B251="","",TEXT($A251,"yyyymmdd")&amp;"_P"&amp;$C251&amp;"_C"&amp;$F251&amp;"_"&amp;TRIM(RIGHT(SUBSTITUTE(TRIM(SUBSTITUTE($L251,CHAR(160)," "))," ",REPT(" ",60)),60))&amp;IF($P251="","","-"&amp;TRIM(RIGHT(SUBSTITUTE(TRIM(SUBSTITUTE($P251,CHAR(160)," "))," ",REPT(" ",60)),60)))&amp;IF($T251="","","-"&amp;TRIM(RIGHT(SUBSTITUTE(TRIM(SUBSTITUTE($T251,CHAR(160)," "))," ",REPT(" ",60)),60)))&amp;".jpg")</f>
        <v/>
      </c>
    </row>
    <row r="252" ht="42" customHeight="1">
      <c r="A252" s="268" t="n">
        <v>24746</v>
      </c>
      <c r="B252" s="264" t="inlineStr">
        <is>
          <t>Gallaher 500 1 October, 1967</t>
        </is>
      </c>
      <c r="C252" s="264" t="n">
        <v>23</v>
      </c>
      <c r="D252" s="264" t="inlineStr">
        <is>
          <t>A</t>
        </is>
      </c>
      <c r="E252" s="264" t="n">
        <v>1</v>
      </c>
      <c r="F252" s="264" t="n">
        <v>2</v>
      </c>
      <c r="G252" s="264" t="inlineStr">
        <is>
          <t>Datsun Racing Team</t>
        </is>
      </c>
      <c r="H252" s="264" t="n"/>
      <c r="I252" s="264" t="n"/>
      <c r="J252" s="264" t="inlineStr">
        <is>
          <t>Datsun 1000</t>
        </is>
      </c>
      <c r="K252" s="264" t="n"/>
      <c r="L252" s="264" t="inlineStr">
        <is>
          <t>John Roxburgh</t>
        </is>
      </c>
      <c r="M252" s="264" t="inlineStr">
        <is>
          <t>AUS</t>
        </is>
      </c>
      <c r="N252" s="697">
        <f>_xlfn.LET(_xlpm.d,_xlfn.XLOOKUP(L252,'[1]Birth Dates'!$A:$A,'[1]Birth Dates'!$B:$B,"",0),IF(_xlpm.d=0,"",_xlpm.d))</f>
        <v/>
      </c>
      <c r="O252" s="264">
        <f>IF(OR(N252="",A252="",NOT(ISNUMBER(N252)),N252&gt;A252),"",DATEDIF(N252,A252,"Y")&amp;" years, "&amp;DATEDIF(N252,A252,"YM")&amp;" months, "&amp;DATEDIF(N252,A252,"MD")&amp;" days")</f>
        <v/>
      </c>
      <c r="P252" s="264" t="inlineStr">
        <is>
          <t>Doug Whiteford</t>
        </is>
      </c>
      <c r="Q252" s="264" t="inlineStr">
        <is>
          <t>AUS</t>
        </is>
      </c>
      <c r="R252" s="697">
        <f>_xlfn.LET(_xlpm.d,_xlfn.XLOOKUP(P252,'[1]Birth Dates'!$A:$A,'[1]Birth Dates'!$B:$B,"",0),IF(_xlpm.d=0,"",_xlpm.d))</f>
        <v/>
      </c>
      <c r="S252" s="264">
        <f>IF(OR(R252="",A252="",NOT(ISNUMBER(R252)),R252&gt;A252),"",DATEDIF(R252,A252,"Y")&amp;" years, "&amp;DATEDIF(R252,A252,"YM")&amp;" months, "&amp;DATEDIF(R252,A252,"MD")&amp;" days")</f>
        <v/>
      </c>
      <c r="T252" s="264" t="n"/>
      <c r="U252" s="264" t="n"/>
      <c r="V252" s="697">
        <f>_xlfn.LET(_xlpm.d,_xlfn.XLOOKUP(T252,'[1]Birth Dates'!$A:$A,'[1]Birth Dates'!$B:$B,"",0),IF(_xlpm.d=0,"",_xlpm.d))</f>
        <v/>
      </c>
      <c r="W252" s="264">
        <f>IF(OR(V252="",A252="",NOT(ISNUMBER(V252)),V252&gt;A252),"",DATEDIF(V252,A252,"Y")&amp;" years, "&amp;DATEDIF(V252,A252,"YM")&amp;" months, "&amp;DATEDIF(V252,A252,"MD")&amp;" days")</f>
        <v/>
      </c>
      <c r="X252" s="264" t="n"/>
      <c r="Y252" s="264" t="n"/>
      <c r="Z252" s="264" t="n"/>
      <c r="AA252" s="264" t="n"/>
      <c r="AB252" s="264" t="n">
        <v>38</v>
      </c>
      <c r="AC252" s="264" t="n"/>
      <c r="AD252" s="264" t="n"/>
      <c r="AE252" s="581" t="inlineStr">
        <is>
          <t>3:31.7000</t>
        </is>
      </c>
      <c r="AF252" s="418">
        <f>IF(OR(AE252="",AE252="",AE252=0),"",6.172/(AE252*24))</f>
        <v/>
      </c>
      <c r="AG252" s="269" t="n"/>
      <c r="AH252" s="581" t="inlineStr"/>
      <c r="AI252" s="418">
        <f>IF(OR(AH252="",AH252="",AH252=0),"",6.172/(AH252*24))</f>
        <v/>
      </c>
      <c r="AJ252" s="175">
        <f>IF(AND(ISNUMBER(AB252),ISNUMBER(AG252)),AB252-AG252,"")</f>
        <v/>
      </c>
      <c r="AK252" s="264" t="n"/>
      <c r="AL252" s="264" t="n">
        <v>117</v>
      </c>
      <c r="AM252" s="484" t="n">
        <v>0.2890162037037037</v>
      </c>
      <c r="AN252" s="671">
        <f>IF(OR(AL252="",AM252="",AM252=0),"",AL252*6.172/(AM252*24))</f>
        <v/>
      </c>
      <c r="AO252" s="477">
        <f>IF(AND(AL252=AL251,AM252&lt;&gt;"",AM251&lt;&gt;""),AM252-AM251,"")</f>
        <v/>
      </c>
      <c r="AP252" s="264" t="n"/>
      <c r="AQ252" s="581" t="inlineStr"/>
      <c r="AR252" s="418">
        <f>IF(OR(AQ252="",AQ252="",AQ252=0),"",6.172/(AQ252*24))</f>
        <v/>
      </c>
      <c r="AS252" s="436">
        <f>IF(OR(NOT(ISNUMBER(C252)),NOT(ISNUMBER(AB252))),"",IF(AG252&lt;&gt;"",AG252,AB252)-C252)</f>
        <v/>
      </c>
      <c r="AT252" s="270" t="n"/>
      <c r="AU252" s="271">
        <f>IF($B252="","",TEXT($A252,"yyyymmdd")&amp;"_P"&amp;$C252&amp;"_C"&amp;$F252&amp;"_"&amp;TRIM(RIGHT(SUBSTITUTE(TRIM(SUBSTITUTE($L252,CHAR(160)," "))," ",REPT(" ",60)),60))&amp;IF($P252="","","-"&amp;TRIM(RIGHT(SUBSTITUTE(TRIM(SUBSTITUTE($P252,CHAR(160)," "))," ",REPT(" ",60)),60)))&amp;IF($T252="","","-"&amp;TRIM(RIGHT(SUBSTITUTE(TRIM(SUBSTITUTE($T252,CHAR(160)," "))," ",REPT(" ",60)),60)))&amp;".jpg")</f>
        <v/>
      </c>
    </row>
    <row r="253" ht="28" customHeight="1">
      <c r="A253" s="268" t="n">
        <v>24746</v>
      </c>
      <c r="B253" s="264" t="inlineStr">
        <is>
          <t>Gallaher 500 1 October, 1967</t>
        </is>
      </c>
      <c r="C253" s="264" t="n">
        <v>24</v>
      </c>
      <c r="D253" s="264" t="inlineStr">
        <is>
          <t>C</t>
        </is>
      </c>
      <c r="E253" s="264" t="n">
        <v>10</v>
      </c>
      <c r="F253" s="264" t="n">
        <v>47</v>
      </c>
      <c r="G253" s="264" t="inlineStr">
        <is>
          <t>John Caskey Pty Ltd</t>
        </is>
      </c>
      <c r="H253" s="264" t="n"/>
      <c r="I253" s="264" t="n"/>
      <c r="J253" s="264" t="inlineStr">
        <is>
          <t>Fiat 124</t>
        </is>
      </c>
      <c r="K253" s="264" t="n"/>
      <c r="L253" s="264" t="inlineStr">
        <is>
          <t>Bill Daly</t>
        </is>
      </c>
      <c r="M253" s="264" t="inlineStr">
        <is>
          <t>AUS</t>
        </is>
      </c>
      <c r="N253" s="697">
        <f>_xlfn.LET(_xlpm.d,_xlfn.XLOOKUP(L253,'[1]Birth Dates'!$A:$A,'[1]Birth Dates'!$B:$B,"",0),IF(_xlpm.d=0,"",_xlpm.d))</f>
        <v/>
      </c>
      <c r="O253" s="264">
        <f>IF(OR(N253="",A253="",NOT(ISNUMBER(N253)),N253&gt;A253),"",DATEDIF(N253,A253,"Y")&amp;" years, "&amp;DATEDIF(N253,A253,"YM")&amp;" months, "&amp;DATEDIF(N253,A253,"MD")&amp;" days")</f>
        <v/>
      </c>
      <c r="P253" s="264" t="inlineStr">
        <is>
          <t>George Murray</t>
        </is>
      </c>
      <c r="Q253" s="264" t="inlineStr">
        <is>
          <t>AUS</t>
        </is>
      </c>
      <c r="R253" s="697">
        <f>_xlfn.LET(_xlpm.d,_xlfn.XLOOKUP(P253,'[1]Birth Dates'!$A:$A,'[1]Birth Dates'!$B:$B,"",0),IF(_xlpm.d=0,"",_xlpm.d))</f>
        <v/>
      </c>
      <c r="S253" s="264">
        <f>IF(OR(R253="",A253="",NOT(ISNUMBER(R253)),R253&gt;A253),"",DATEDIF(R253,A253,"Y")&amp;" years, "&amp;DATEDIF(R253,A253,"YM")&amp;" months, "&amp;DATEDIF(R253,A253,"MD")&amp;" days")</f>
        <v/>
      </c>
      <c r="T253" s="264" t="n"/>
      <c r="U253" s="264" t="n"/>
      <c r="V253" s="697">
        <f>_xlfn.LET(_xlpm.d,_xlfn.XLOOKUP(T253,'[1]Birth Dates'!$A:$A,'[1]Birth Dates'!$B:$B,"",0),IF(_xlpm.d=0,"",_xlpm.d))</f>
        <v/>
      </c>
      <c r="W253" s="264">
        <f>IF(OR(V253="",A253="",NOT(ISNUMBER(V253)),V253&gt;A253),"",DATEDIF(V253,A253,"Y")&amp;" years, "&amp;DATEDIF(V253,A253,"YM")&amp;" months, "&amp;DATEDIF(V253,A253,"MD")&amp;" days")</f>
        <v/>
      </c>
      <c r="X253" s="264" t="n"/>
      <c r="Y253" s="264" t="n"/>
      <c r="Z253" s="264" t="n"/>
      <c r="AA253" s="264" t="n"/>
      <c r="AB253" s="264" t="n">
        <v>37</v>
      </c>
      <c r="AC253" s="264" t="n"/>
      <c r="AD253" s="264" t="n"/>
      <c r="AE253" s="581" t="inlineStr"/>
      <c r="AF253" s="418">
        <f>IF(OR(AE253="",AE253="",AE253=0),"",6.172/(AE253*24))</f>
        <v/>
      </c>
      <c r="AG253" s="269" t="n"/>
      <c r="AH253" s="581" t="inlineStr"/>
      <c r="AI253" s="418">
        <f>IF(OR(AH253="",AH253="",AH253=0),"",6.172/(AH253*24))</f>
        <v/>
      </c>
      <c r="AJ253" s="175">
        <f>IF(AND(ISNUMBER(AB253),ISNUMBER(AG253)),AB253-AG253,"")</f>
        <v/>
      </c>
      <c r="AK253" s="264" t="n"/>
      <c r="AL253" s="264" t="n">
        <v>117</v>
      </c>
      <c r="AM253" s="484" t="n">
        <v>0.2897800925925926</v>
      </c>
      <c r="AN253" s="671">
        <f>IF(OR(AL253="",AM253="",AM253=0),"",AL253*6.172/(AM253*24))</f>
        <v/>
      </c>
      <c r="AO253" s="477">
        <f>IF(AND(AL253=AL252,AM253&lt;&gt;"",AM252&lt;&gt;""),AM253-AM252,"")</f>
        <v/>
      </c>
      <c r="AP253" s="264" t="n"/>
      <c r="AQ253" s="581" t="inlineStr"/>
      <c r="AR253" s="418">
        <f>IF(OR(AQ253="",AQ253="",AQ253=0),"",6.172/(AQ253*24))</f>
        <v/>
      </c>
      <c r="AS253" s="436">
        <f>IF(OR(NOT(ISNUMBER(C253)),NOT(ISNUMBER(AB253))),"",IF(AG253&lt;&gt;"",AG253,AB253)-C253)</f>
        <v/>
      </c>
      <c r="AT253" s="270" t="n"/>
      <c r="AU253" s="271">
        <f>IF($B253="","",TEXT($A253,"yyyymmdd")&amp;"_P"&amp;$C253&amp;"_C"&amp;$F253&amp;"_"&amp;TRIM(RIGHT(SUBSTITUTE(TRIM(SUBSTITUTE($L253,CHAR(160)," "))," ",REPT(" ",60)),60))&amp;IF($P253="","","-"&amp;TRIM(RIGHT(SUBSTITUTE(TRIM(SUBSTITUTE($P253,CHAR(160)," "))," ",REPT(" ",60)),60)))&amp;IF($T253="","","-"&amp;TRIM(RIGHT(SUBSTITUTE(TRIM(SUBSTITUTE($T253,CHAR(160)," "))," ",REPT(" ",60)),60)))&amp;".jpg")</f>
        <v/>
      </c>
    </row>
    <row r="254" ht="42" customHeight="1">
      <c r="A254" s="268" t="n">
        <v>24746</v>
      </c>
      <c r="B254" s="264" t="inlineStr">
        <is>
          <t>Gallaher 500 1 October, 1967</t>
        </is>
      </c>
      <c r="C254" s="264" t="n">
        <v>25</v>
      </c>
      <c r="D254" s="264" t="inlineStr">
        <is>
          <t>E</t>
        </is>
      </c>
      <c r="E254" s="264" t="n">
        <v>5</v>
      </c>
      <c r="F254" s="264" t="n">
        <v>62</v>
      </c>
      <c r="G254" s="264" t="inlineStr">
        <is>
          <t>MW Motors Pty Ltd</t>
        </is>
      </c>
      <c r="H254" s="264" t="n"/>
      <c r="I254" s="264" t="n"/>
      <c r="J254" s="264" t="inlineStr">
        <is>
          <t>Alfa Romeo 1600 GTV</t>
        </is>
      </c>
      <c r="K254" s="264" t="n"/>
      <c r="L254" s="264" t="inlineStr">
        <is>
          <t>Paul Hawkins</t>
        </is>
      </c>
      <c r="M254" s="264" t="inlineStr">
        <is>
          <t>AUS</t>
        </is>
      </c>
      <c r="N254" s="697">
        <f>_xlfn.LET(_xlpm.d,_xlfn.XLOOKUP(L254,'[1]Birth Dates'!$A:$A,'[1]Birth Dates'!$B:$B,"",0),IF(_xlpm.d=0,"",_xlpm.d))</f>
        <v/>
      </c>
      <c r="O254" s="264">
        <f>IF(OR(N254="",A254="",NOT(ISNUMBER(N254)),N254&gt;A254),"",DATEDIF(N254,A254,"Y")&amp;" years, "&amp;DATEDIF(N254,A254,"YM")&amp;" months, "&amp;DATEDIF(N254,A254,"MD")&amp;" days")</f>
        <v/>
      </c>
      <c r="P254" s="264" t="inlineStr">
        <is>
          <t>Syd Fisher</t>
        </is>
      </c>
      <c r="Q254" s="264" t="inlineStr">
        <is>
          <t>AUS</t>
        </is>
      </c>
      <c r="R254" s="697">
        <f>_xlfn.LET(_xlpm.d,_xlfn.XLOOKUP(P254,'[1]Birth Dates'!$A:$A,'[1]Birth Dates'!$B:$B,"",0),IF(_xlpm.d=0,"",_xlpm.d))</f>
        <v/>
      </c>
      <c r="S254" s="264">
        <f>IF(OR(R254="",A254="",NOT(ISNUMBER(R254)),R254&gt;A254),"",DATEDIF(R254,A254,"Y")&amp;" years, "&amp;DATEDIF(R254,A254,"YM")&amp;" months, "&amp;DATEDIF(R254,A254,"MD")&amp;" days")</f>
        <v/>
      </c>
      <c r="T254" s="264" t="n"/>
      <c r="U254" s="264" t="n"/>
      <c r="V254" s="697">
        <f>_xlfn.LET(_xlpm.d,_xlfn.XLOOKUP(T254,'[1]Birth Dates'!$A:$A,'[1]Birth Dates'!$B:$B,"",0),IF(_xlpm.d=0,"",_xlpm.d))</f>
        <v/>
      </c>
      <c r="W254" s="264">
        <f>IF(OR(V254="",A254="",NOT(ISNUMBER(V254)),V254&gt;A254),"",DATEDIF(V254,A254,"Y")&amp;" years, "&amp;DATEDIF(V254,A254,"YM")&amp;" months, "&amp;DATEDIF(V254,A254,"MD")&amp;" days")</f>
        <v/>
      </c>
      <c r="X254" s="264" t="n"/>
      <c r="Y254" s="264" t="n"/>
      <c r="Z254" s="264" t="n"/>
      <c r="AA254" s="264" t="n"/>
      <c r="AB254" s="264" t="n">
        <v>6</v>
      </c>
      <c r="AC254" s="264" t="n"/>
      <c r="AD254" s="264" t="n"/>
      <c r="AE254" s="581" t="inlineStr">
        <is>
          <t>3:05.7000</t>
        </is>
      </c>
      <c r="AF254" s="418">
        <f>IF(OR(AE254="",AE254="",AE254=0),"",6.172/(AE254*24))</f>
        <v/>
      </c>
      <c r="AG254" s="269" t="n"/>
      <c r="AH254" s="581" t="inlineStr"/>
      <c r="AI254" s="418">
        <f>IF(OR(AH254="",AH254="",AH254=0),"",6.172/(AH254*24))</f>
        <v/>
      </c>
      <c r="AJ254" s="175">
        <f>IF(AND(ISNUMBER(AB254),ISNUMBER(AG254)),AB254-AG254,"")</f>
        <v/>
      </c>
      <c r="AK254" s="264" t="n"/>
      <c r="AL254" s="264" t="n">
        <v>117</v>
      </c>
      <c r="AM254" s="484" t="n">
        <v>0.2902430555555556</v>
      </c>
      <c r="AN254" s="671">
        <f>IF(OR(AL254="",AM254="",AM254=0),"",AL254*6.172/(AM254*24))</f>
        <v/>
      </c>
      <c r="AO254" s="477">
        <f>IF(AND(AL254=AL253,AM254&lt;&gt;"",AM253&lt;&gt;""),AM254-AM253,"")</f>
        <v/>
      </c>
      <c r="AP254" s="264" t="n"/>
      <c r="AQ254" s="581" t="inlineStr"/>
      <c r="AR254" s="418">
        <f>IF(OR(AQ254="",AQ254="",AQ254=0),"",6.172/(AQ254*24))</f>
        <v/>
      </c>
      <c r="AS254" s="436">
        <f>IF(OR(NOT(ISNUMBER(C254)),NOT(ISNUMBER(AB254))),"",IF(AG254&lt;&gt;"",AG254,AB254)-C254)</f>
        <v/>
      </c>
      <c r="AT254" s="270" t="n"/>
      <c r="AU254" s="271">
        <f>IF($B254="","",TEXT($A254,"yyyymmdd")&amp;"_P"&amp;$C254&amp;"_C"&amp;$F254&amp;"_"&amp;TRIM(RIGHT(SUBSTITUTE(TRIM(SUBSTITUTE($L254,CHAR(160)," "))," ",REPT(" ",60)),60))&amp;IF($P254="","","-"&amp;TRIM(RIGHT(SUBSTITUTE(TRIM(SUBSTITUTE($P254,CHAR(160)," "))," ",REPT(" ",60)),60)))&amp;IF($T254="","","-"&amp;TRIM(RIGHT(SUBSTITUTE(TRIM(SUBSTITUTE($T254,CHAR(160)," "))," ",REPT(" ",60)),60)))&amp;".jpg")</f>
        <v/>
      </c>
    </row>
    <row r="255" ht="28" customHeight="1">
      <c r="A255" s="268" t="n">
        <v>24746</v>
      </c>
      <c r="B255" s="264" t="inlineStr">
        <is>
          <t>Gallaher 500 1 October, 1967</t>
        </is>
      </c>
      <c r="C255" s="264" t="n">
        <v>26</v>
      </c>
      <c r="D255" s="264" t="inlineStr">
        <is>
          <t>A</t>
        </is>
      </c>
      <c r="E255" s="264" t="n">
        <v>2</v>
      </c>
      <c r="F255" s="264" t="n">
        <v>12</v>
      </c>
      <c r="G255" s="264" t="inlineStr">
        <is>
          <t>Australian Motor Industries Ltd</t>
        </is>
      </c>
      <c r="H255" s="264" t="n"/>
      <c r="I255" s="264" t="n"/>
      <c r="J255" s="264" t="inlineStr">
        <is>
          <t>Toyota Corolla</t>
        </is>
      </c>
      <c r="K255" s="264" t="n"/>
      <c r="L255" s="264" t="inlineStr">
        <is>
          <t>Dick Thurston</t>
        </is>
      </c>
      <c r="M255" s="264" t="inlineStr">
        <is>
          <t>AUS</t>
        </is>
      </c>
      <c r="N255" s="697">
        <f>_xlfn.LET(_xlpm.d,_xlfn.XLOOKUP(L255,'[1]Birth Dates'!$A:$A,'[1]Birth Dates'!$B:$B,"",0),IF(_xlpm.d=0,"",_xlpm.d))</f>
        <v/>
      </c>
      <c r="O255" s="264">
        <f>IF(OR(N255="",A255="",NOT(ISNUMBER(N255)),N255&gt;A255),"",DATEDIF(N255,A255,"Y")&amp;" years, "&amp;DATEDIF(N255,A255,"YM")&amp;" months, "&amp;DATEDIF(N255,A255,"MD")&amp;" days")</f>
        <v/>
      </c>
      <c r="P255" s="264" t="inlineStr">
        <is>
          <t>Bill Buckle</t>
        </is>
      </c>
      <c r="Q255" s="264" t="inlineStr">
        <is>
          <t>AUS</t>
        </is>
      </c>
      <c r="R255" s="697">
        <f>_xlfn.LET(_xlpm.d,_xlfn.XLOOKUP(P255,'[1]Birth Dates'!$A:$A,'[1]Birth Dates'!$B:$B,"",0),IF(_xlpm.d=0,"",_xlpm.d))</f>
        <v/>
      </c>
      <c r="S255" s="264">
        <f>IF(OR(R255="",A255="",NOT(ISNUMBER(R255)),R255&gt;A255),"",DATEDIF(R255,A255,"Y")&amp;" years, "&amp;DATEDIF(R255,A255,"YM")&amp;" months, "&amp;DATEDIF(R255,A255,"MD")&amp;" days")</f>
        <v/>
      </c>
      <c r="T255" s="264" t="n"/>
      <c r="U255" s="264" t="n"/>
      <c r="V255" s="697">
        <f>_xlfn.LET(_xlpm.d,_xlfn.XLOOKUP(T255,'[1]Birth Dates'!$A:$A,'[1]Birth Dates'!$B:$B,"",0),IF(_xlpm.d=0,"",_xlpm.d))</f>
        <v/>
      </c>
      <c r="W255" s="264">
        <f>IF(OR(V255="",A255="",NOT(ISNUMBER(V255)),V255&gt;A255),"",DATEDIF(V255,A255,"Y")&amp;" years, "&amp;DATEDIF(V255,A255,"YM")&amp;" months, "&amp;DATEDIF(V255,A255,"MD")&amp;" days")</f>
        <v/>
      </c>
      <c r="X255" s="264" t="n"/>
      <c r="Y255" s="264" t="n"/>
      <c r="Z255" s="264" t="n"/>
      <c r="AA255" s="264" t="n"/>
      <c r="AB255" s="264" t="n">
        <v>44</v>
      </c>
      <c r="AC255" s="264" t="n"/>
      <c r="AD255" s="264" t="n"/>
      <c r="AE255" s="581" t="inlineStr">
        <is>
          <t>3:34.0000</t>
        </is>
      </c>
      <c r="AF255" s="418">
        <f>IF(OR(AE255="",AE255="",AE255=0),"",6.172/(AE255*24))</f>
        <v/>
      </c>
      <c r="AG255" s="269" t="n"/>
      <c r="AH255" s="581" t="inlineStr"/>
      <c r="AI255" s="418">
        <f>IF(OR(AH255="",AH255="",AH255=0),"",6.172/(AH255*24))</f>
        <v/>
      </c>
      <c r="AJ255" s="175">
        <f>IF(AND(ISNUMBER(AB255),ISNUMBER(AG255)),AB255-AG255,"")</f>
        <v/>
      </c>
      <c r="AK255" s="264" t="n"/>
      <c r="AL255" s="264" t="n">
        <v>116</v>
      </c>
      <c r="AM255" s="484" t="n">
        <v>0.2888078703703704</v>
      </c>
      <c r="AN255" s="671">
        <f>IF(OR(AL255="",AM255="",AM255=0),"",AL255*6.172/(AM255*24))</f>
        <v/>
      </c>
      <c r="AO255" s="477">
        <f>IF(AND(AL255=AL254,AM255&lt;&gt;"",AM254&lt;&gt;""),AM255-AM254,"")</f>
        <v/>
      </c>
      <c r="AP255" s="264" t="n"/>
      <c r="AQ255" s="581" t="inlineStr"/>
      <c r="AR255" s="418">
        <f>IF(OR(AQ255="",AQ255="",AQ255=0),"",6.172/(AQ255*24))</f>
        <v/>
      </c>
      <c r="AS255" s="436">
        <f>IF(OR(NOT(ISNUMBER(C255)),NOT(ISNUMBER(AB255))),"",IF(AG255&lt;&gt;"",AG255,AB255)-C255)</f>
        <v/>
      </c>
      <c r="AT255" s="270" t="n"/>
      <c r="AU255" s="271">
        <f>IF($B255="","",TEXT($A255,"yyyymmdd")&amp;"_P"&amp;$C255&amp;"_C"&amp;$F255&amp;"_"&amp;TRIM(RIGHT(SUBSTITUTE(TRIM(SUBSTITUTE($L255,CHAR(160)," "))," ",REPT(" ",60)),60))&amp;IF($P255="","","-"&amp;TRIM(RIGHT(SUBSTITUTE(TRIM(SUBSTITUTE($P255,CHAR(160)," "))," ",REPT(" ",60)),60)))&amp;IF($T255="","","-"&amp;TRIM(RIGHT(SUBSTITUTE(TRIM(SUBSTITUTE($T255,CHAR(160)," "))," ",REPT(" ",60)),60)))&amp;".jpg")</f>
        <v/>
      </c>
    </row>
    <row r="256" ht="28" customHeight="1">
      <c r="A256" s="268" t="n">
        <v>24746</v>
      </c>
      <c r="B256" s="264" t="inlineStr">
        <is>
          <t>Gallaher 500 1 October, 1967</t>
        </is>
      </c>
      <c r="C256" s="264" t="n">
        <v>27</v>
      </c>
      <c r="D256" s="264" t="inlineStr">
        <is>
          <t>B</t>
        </is>
      </c>
      <c r="E256" s="264" t="n">
        <v>1</v>
      </c>
      <c r="F256" s="264" t="n">
        <v>16</v>
      </c>
      <c r="G256" s="264" t="inlineStr">
        <is>
          <t>Gordon Stewart's Sports Car Centre</t>
        </is>
      </c>
      <c r="H256" s="264" t="n"/>
      <c r="I256" s="264" t="n"/>
      <c r="J256" s="264" t="inlineStr">
        <is>
          <t>Morris Cooper</t>
        </is>
      </c>
      <c r="K256" s="264" t="n"/>
      <c r="L256" s="264" t="inlineStr">
        <is>
          <t>Don Holland</t>
        </is>
      </c>
      <c r="M256" s="264" t="inlineStr">
        <is>
          <t>AUS</t>
        </is>
      </c>
      <c r="N256" s="697">
        <f>_xlfn.LET(_xlpm.d,_xlfn.XLOOKUP(L256,'[1]Birth Dates'!$A:$A,'[1]Birth Dates'!$B:$B,"",0),IF(_xlpm.d=0,"",_xlpm.d))</f>
        <v/>
      </c>
      <c r="O256" s="264">
        <f>IF(OR(N256="",A256="",NOT(ISNUMBER(N256)),N256&gt;A256),"",DATEDIF(N256,A256,"Y")&amp;" years, "&amp;DATEDIF(N256,A256,"YM")&amp;" months, "&amp;DATEDIF(N256,A256,"MD")&amp;" days")</f>
        <v/>
      </c>
      <c r="P256" s="264" t="inlineStr">
        <is>
          <t>Peter Cray</t>
        </is>
      </c>
      <c r="Q256" s="264" t="inlineStr">
        <is>
          <t>AUS</t>
        </is>
      </c>
      <c r="R256" s="697">
        <f>_xlfn.LET(_xlpm.d,_xlfn.XLOOKUP(P256,'[1]Birth Dates'!$A:$A,'[1]Birth Dates'!$B:$B,"",0),IF(_xlpm.d=0,"",_xlpm.d))</f>
        <v/>
      </c>
      <c r="S256" s="264">
        <f>IF(OR(R256="",A256="",NOT(ISNUMBER(R256)),R256&gt;A256),"",DATEDIF(R256,A256,"Y")&amp;" years, "&amp;DATEDIF(R256,A256,"YM")&amp;" months, "&amp;DATEDIF(R256,A256,"MD")&amp;" days")</f>
        <v/>
      </c>
      <c r="T256" s="264" t="n"/>
      <c r="U256" s="264" t="n"/>
      <c r="V256" s="697">
        <f>_xlfn.LET(_xlpm.d,_xlfn.XLOOKUP(T256,'[1]Birth Dates'!$A:$A,'[1]Birth Dates'!$B:$B,"",0),IF(_xlpm.d=0,"",_xlpm.d))</f>
        <v/>
      </c>
      <c r="W256" s="264">
        <f>IF(OR(V256="",A256="",NOT(ISNUMBER(V256)),V256&gt;A256),"",DATEDIF(V256,A256,"Y")&amp;" years, "&amp;DATEDIF(V256,A256,"YM")&amp;" months, "&amp;DATEDIF(V256,A256,"MD")&amp;" days")</f>
        <v/>
      </c>
      <c r="X256" s="264" t="n"/>
      <c r="Y256" s="264" t="n"/>
      <c r="Z256" s="264" t="n"/>
      <c r="AA256" s="264" t="n"/>
      <c r="AB256" s="264" t="n">
        <v>36</v>
      </c>
      <c r="AC256" s="264" t="n"/>
      <c r="AD256" s="264" t="n"/>
      <c r="AE256" s="581" t="inlineStr"/>
      <c r="AF256" s="418">
        <f>IF(OR(AE256="",AE256="",AE256=0),"",6.172/(AE256*24))</f>
        <v/>
      </c>
      <c r="AG256" s="269" t="n"/>
      <c r="AH256" s="581" t="inlineStr"/>
      <c r="AI256" s="418">
        <f>IF(OR(AH256="",AH256="",AH256=0),"",6.172/(AH256*24))</f>
        <v/>
      </c>
      <c r="AJ256" s="175">
        <f>IF(AND(ISNUMBER(AB256),ISNUMBER(AG256)),AB256-AG256,"")</f>
        <v/>
      </c>
      <c r="AK256" s="264" t="n"/>
      <c r="AL256" s="264" t="n">
        <v>116</v>
      </c>
      <c r="AM256" s="484" t="n">
        <v>0.2888773148148148</v>
      </c>
      <c r="AN256" s="671">
        <f>IF(OR(AL256="",AM256="",AM256=0),"",AL256*6.172/(AM256*24))</f>
        <v/>
      </c>
      <c r="AO256" s="477">
        <f>IF(AND(AL256=AL255,AM256&lt;&gt;"",AM255&lt;&gt;""),AM256-AM255,"")</f>
        <v/>
      </c>
      <c r="AP256" s="264" t="n"/>
      <c r="AQ256" s="581" t="inlineStr"/>
      <c r="AR256" s="418">
        <f>IF(OR(AQ256="",AQ256="",AQ256=0),"",6.172/(AQ256*24))</f>
        <v/>
      </c>
      <c r="AS256" s="436">
        <f>IF(OR(NOT(ISNUMBER(C256)),NOT(ISNUMBER(AB256))),"",IF(AG256&lt;&gt;"",AG256,AB256)-C256)</f>
        <v/>
      </c>
      <c r="AT256" s="270" t="n"/>
      <c r="AU256" s="271">
        <f>IF($B256="","",TEXT($A256,"yyyymmdd")&amp;"_P"&amp;$C256&amp;"_C"&amp;$F256&amp;"_"&amp;TRIM(RIGHT(SUBSTITUTE(TRIM(SUBSTITUTE($L256,CHAR(160)," "))," ",REPT(" ",60)),60))&amp;IF($P256="","","-"&amp;TRIM(RIGHT(SUBSTITUTE(TRIM(SUBSTITUTE($P256,CHAR(160)," "))," ",REPT(" ",60)),60)))&amp;IF($T256="","","-"&amp;TRIM(RIGHT(SUBSTITUTE(TRIM(SUBSTITUTE($T256,CHAR(160)," "))," ",REPT(" ",60)),60)))&amp;".jpg")</f>
        <v/>
      </c>
    </row>
    <row r="257" ht="42" customHeight="1">
      <c r="A257" s="268" t="n">
        <v>24746</v>
      </c>
      <c r="B257" s="264" t="inlineStr">
        <is>
          <t>Gallaher 500 1 October, 1967</t>
        </is>
      </c>
      <c r="C257" s="264" t="n">
        <v>28</v>
      </c>
      <c r="D257" s="264" t="inlineStr">
        <is>
          <t>A</t>
        </is>
      </c>
      <c r="E257" s="264" t="n">
        <v>3</v>
      </c>
      <c r="F257" s="264" t="n">
        <v>1</v>
      </c>
      <c r="G257" s="264" t="inlineStr">
        <is>
          <t>Datsun Racing Team</t>
        </is>
      </c>
      <c r="H257" s="264" t="n"/>
      <c r="I257" s="264" t="n"/>
      <c r="J257" s="264" t="inlineStr">
        <is>
          <t>Datsun 1000</t>
        </is>
      </c>
      <c r="K257" s="264" t="inlineStr">
        <is>
          <t>Datsun 1.0</t>
        </is>
      </c>
      <c r="L257" s="264" t="inlineStr">
        <is>
          <t>Kunimitsu Takahashi</t>
        </is>
      </c>
      <c r="M257" s="264" t="inlineStr">
        <is>
          <t>JPN</t>
        </is>
      </c>
      <c r="N257" s="697">
        <f>_xlfn.LET(_xlpm.d,_xlfn.XLOOKUP(L257,'[1]Birth Dates'!$A:$A,'[1]Birth Dates'!$B:$B,"",0),IF(_xlpm.d=0,"",_xlpm.d))</f>
        <v/>
      </c>
      <c r="O257" s="264">
        <f>IF(OR(N257="",A257="",NOT(ISNUMBER(N257)),N257&gt;A257),"",DATEDIF(N257,A257,"Y")&amp;" years, "&amp;DATEDIF(N257,A257,"YM")&amp;" months, "&amp;DATEDIF(N257,A257,"MD")&amp;" days")</f>
        <v/>
      </c>
      <c r="P257" s="264" t="inlineStr">
        <is>
          <t>Hideo Oishi</t>
        </is>
      </c>
      <c r="Q257" s="264" t="inlineStr">
        <is>
          <t>JPN</t>
        </is>
      </c>
      <c r="R257" s="697">
        <f>_xlfn.LET(_xlpm.d,_xlfn.XLOOKUP(P257,'[1]Birth Dates'!$A:$A,'[1]Birth Dates'!$B:$B,"",0),IF(_xlpm.d=0,"",_xlpm.d))</f>
        <v/>
      </c>
      <c r="S257" s="264">
        <f>IF(OR(R257="",A257="",NOT(ISNUMBER(R257)),R257&gt;A257),"",DATEDIF(R257,A257,"Y")&amp;" years, "&amp;DATEDIF(R257,A257,"YM")&amp;" months, "&amp;DATEDIF(R257,A257,"MD")&amp;" days")</f>
        <v/>
      </c>
      <c r="T257" s="264" t="n"/>
      <c r="U257" s="264" t="n"/>
      <c r="V257" s="697">
        <f>_xlfn.LET(_xlpm.d,_xlfn.XLOOKUP(T257,'[1]Birth Dates'!$A:$A,'[1]Birth Dates'!$B:$B,"",0),IF(_xlpm.d=0,"",_xlpm.d))</f>
        <v/>
      </c>
      <c r="W257" s="264">
        <f>IF(OR(V257="",A257="",NOT(ISNUMBER(V257)),V257&gt;A257),"",DATEDIF(V257,A257,"Y")&amp;" years, "&amp;DATEDIF(V257,A257,"YM")&amp;" months, "&amp;DATEDIF(V257,A257,"MD")&amp;" days")</f>
        <v/>
      </c>
      <c r="X257" s="264" t="n"/>
      <c r="Y257" s="264" t="n"/>
      <c r="Z257" s="264" t="n"/>
      <c r="AA257" s="264" t="n"/>
      <c r="AB257" s="264" t="n">
        <v>40</v>
      </c>
      <c r="AC257" s="264" t="n"/>
      <c r="AD257" s="264" t="n"/>
      <c r="AE257" s="581" t="inlineStr">
        <is>
          <t>3:32.8000</t>
        </is>
      </c>
      <c r="AF257" s="418">
        <f>IF(OR(AE257="",AE257="",AE257=0),"",6.172/(AE257*24))</f>
        <v/>
      </c>
      <c r="AG257" s="269" t="n"/>
      <c r="AH257" s="581" t="inlineStr"/>
      <c r="AI257" s="418">
        <f>IF(OR(AH257="",AH257="",AH257=0),"",6.172/(AH257*24))</f>
        <v/>
      </c>
      <c r="AJ257" s="175">
        <f>IF(AND(ISNUMBER(AB257),ISNUMBER(AG257)),AB257-AG257,"")</f>
        <v/>
      </c>
      <c r="AK257" s="264" t="n"/>
      <c r="AL257" s="264" t="n">
        <v>116</v>
      </c>
      <c r="AM257" s="484" t="n">
        <v>0.2890162037037037</v>
      </c>
      <c r="AN257" s="671">
        <f>IF(OR(AL257="",AM257="",AM257=0),"",AL257*6.172/(AM257*24))</f>
        <v/>
      </c>
      <c r="AO257" s="477">
        <f>IF(AND(AL257=AL256,AM257&lt;&gt;"",AM256&lt;&gt;""),AM257-AM256,"")</f>
        <v/>
      </c>
      <c r="AP257" s="264" t="n"/>
      <c r="AQ257" s="581" t="inlineStr"/>
      <c r="AR257" s="418">
        <f>IF(OR(AQ257="",AQ257="",AQ257=0),"",6.172/(AQ257*24))</f>
        <v/>
      </c>
      <c r="AS257" s="436">
        <f>IF(OR(NOT(ISNUMBER(C257)),NOT(ISNUMBER(AB257))),"",IF(AG257&lt;&gt;"",AG257,AB257)-C257)</f>
        <v/>
      </c>
      <c r="AT257" s="270" t="n"/>
      <c r="AU257" s="271">
        <f>IF($B257="","",TEXT($A257,"yyyymmdd")&amp;"_P"&amp;$C257&amp;"_C"&amp;$F257&amp;"_"&amp;TRIM(RIGHT(SUBSTITUTE(TRIM(SUBSTITUTE($L257,CHAR(160)," "))," ",REPT(" ",60)),60))&amp;IF($P257="","","-"&amp;TRIM(RIGHT(SUBSTITUTE(TRIM(SUBSTITUTE($P257,CHAR(160)," "))," ",REPT(" ",60)),60)))&amp;IF($T257="","","-"&amp;TRIM(RIGHT(SUBSTITUTE(TRIM(SUBSTITUTE($T257,CHAR(160)," "))," ",REPT(" ",60)),60)))&amp;".jpg")</f>
        <v/>
      </c>
    </row>
    <row r="258" ht="28" customHeight="1">
      <c r="A258" s="268" t="n">
        <v>24746</v>
      </c>
      <c r="B258" s="264" t="inlineStr">
        <is>
          <t>Gallaher 500 1 October, 1967</t>
        </is>
      </c>
      <c r="C258" s="264" t="n">
        <v>29</v>
      </c>
      <c r="D258" s="264" t="inlineStr">
        <is>
          <t>C</t>
        </is>
      </c>
      <c r="E258" s="264" t="n">
        <v>11</v>
      </c>
      <c r="F258" s="264" t="n">
        <v>41</v>
      </c>
      <c r="G258" s="264" t="inlineStr">
        <is>
          <t>Scuderia Veloce</t>
        </is>
      </c>
      <c r="H258" s="264" t="n"/>
      <c r="I258" s="264" t="n"/>
      <c r="J258" s="264" t="inlineStr">
        <is>
          <t>Fiat 124</t>
        </is>
      </c>
      <c r="K258" s="264" t="n"/>
      <c r="L258" s="264" t="inlineStr">
        <is>
          <t>Mike Kable</t>
        </is>
      </c>
      <c r="M258" s="264" t="inlineStr">
        <is>
          <t>AUS</t>
        </is>
      </c>
      <c r="N258" s="697">
        <f>_xlfn.LET(_xlpm.d,_xlfn.XLOOKUP(L258,'[1]Birth Dates'!$A:$A,'[1]Birth Dates'!$B:$B,"",0),IF(_xlpm.d=0,"",_xlpm.d))</f>
        <v/>
      </c>
      <c r="O258" s="264">
        <f>IF(OR(N258="",A258="",NOT(ISNUMBER(N258)),N258&gt;A258),"",DATEDIF(N258,A258,"Y")&amp;" years, "&amp;DATEDIF(N258,A258,"YM")&amp;" months, "&amp;DATEDIF(N258,A258,"MD")&amp;" days")</f>
        <v/>
      </c>
      <c r="P258" s="264" t="inlineStr">
        <is>
          <t>John Smailes</t>
        </is>
      </c>
      <c r="Q258" s="264" t="inlineStr">
        <is>
          <t>AUS</t>
        </is>
      </c>
      <c r="R258" s="697">
        <f>_xlfn.LET(_xlpm.d,_xlfn.XLOOKUP(P258,'[1]Birth Dates'!$A:$A,'[1]Birth Dates'!$B:$B,"",0),IF(_xlpm.d=0,"",_xlpm.d))</f>
        <v/>
      </c>
      <c r="S258" s="264">
        <f>IF(OR(R258="",A258="",NOT(ISNUMBER(R258)),R258&gt;A258),"",DATEDIF(R258,A258,"Y")&amp;" years, "&amp;DATEDIF(R258,A258,"YM")&amp;" months, "&amp;DATEDIF(R258,A258,"MD")&amp;" days")</f>
        <v/>
      </c>
      <c r="T258" s="264" t="n"/>
      <c r="U258" s="264" t="n"/>
      <c r="V258" s="697">
        <f>_xlfn.LET(_xlpm.d,_xlfn.XLOOKUP(T258,'[1]Birth Dates'!$A:$A,'[1]Birth Dates'!$B:$B,"",0),IF(_xlpm.d=0,"",_xlpm.d))</f>
        <v/>
      </c>
      <c r="W258" s="264">
        <f>IF(OR(V258="",A258="",NOT(ISNUMBER(V258)),V258&gt;A258),"",DATEDIF(V258,A258,"Y")&amp;" years, "&amp;DATEDIF(V258,A258,"YM")&amp;" months, "&amp;DATEDIF(V258,A258,"MD")&amp;" days")</f>
        <v/>
      </c>
      <c r="X258" s="264" t="n"/>
      <c r="Y258" s="264" t="n"/>
      <c r="Z258" s="264" t="n"/>
      <c r="AA258" s="264" t="n"/>
      <c r="AB258" s="264" t="n">
        <v>32</v>
      </c>
      <c r="AC258" s="264" t="n"/>
      <c r="AD258" s="264" t="n"/>
      <c r="AE258" s="581" t="inlineStr"/>
      <c r="AF258" s="418">
        <f>IF(OR(AE258="",AE258="",AE258=0),"",6.172/(AE258*24))</f>
        <v/>
      </c>
      <c r="AG258" s="269" t="n"/>
      <c r="AH258" s="581" t="inlineStr"/>
      <c r="AI258" s="418">
        <f>IF(OR(AH258="",AH258="",AH258=0),"",6.172/(AH258*24))</f>
        <v/>
      </c>
      <c r="AJ258" s="175">
        <f>IF(AND(ISNUMBER(AB258),ISNUMBER(AG258)),AB258-AG258,"")</f>
        <v/>
      </c>
      <c r="AK258" s="264" t="n"/>
      <c r="AL258" s="264" t="n">
        <v>115</v>
      </c>
      <c r="AM258" s="484" t="n">
        <v>0.2890277777777778</v>
      </c>
      <c r="AN258" s="671">
        <f>IF(OR(AL258="",AM258="",AM258=0),"",AL258*6.172/(AM258*24))</f>
        <v/>
      </c>
      <c r="AO258" s="477">
        <f>IF(AND(AL258=AL257,AM258&lt;&gt;"",AM257&lt;&gt;""),AM258-AM257,"")</f>
        <v/>
      </c>
      <c r="AP258" s="264" t="n"/>
      <c r="AQ258" s="581" t="inlineStr"/>
      <c r="AR258" s="418">
        <f>IF(OR(AQ258="",AQ258="",AQ258=0),"",6.172/(AQ258*24))</f>
        <v/>
      </c>
      <c r="AS258" s="436">
        <f>IF(OR(NOT(ISNUMBER(C258)),NOT(ISNUMBER(AB258))),"",IF(AG258&lt;&gt;"",AG258,AB258)-C258)</f>
        <v/>
      </c>
      <c r="AT258" s="270" t="n"/>
      <c r="AU258" s="271">
        <f>IF($B258="","",TEXT($A258,"yyyymmdd")&amp;"_P"&amp;$C258&amp;"_C"&amp;$F258&amp;"_"&amp;TRIM(RIGHT(SUBSTITUTE(TRIM(SUBSTITUTE($L258,CHAR(160)," "))," ",REPT(" ",60)),60))&amp;IF($P258="","","-"&amp;TRIM(RIGHT(SUBSTITUTE(TRIM(SUBSTITUTE($P258,CHAR(160)," "))," ",REPT(" ",60)),60)))&amp;IF($T258="","","-"&amp;TRIM(RIGHT(SUBSTITUTE(TRIM(SUBSTITUTE($T258,CHAR(160)," "))," ",REPT(" ",60)),60)))&amp;".jpg")</f>
        <v/>
      </c>
    </row>
    <row r="259" ht="28" customHeight="1">
      <c r="A259" s="268" t="n">
        <v>24746</v>
      </c>
      <c r="B259" s="264" t="inlineStr">
        <is>
          <t>Gallaher 500 1 October, 1967</t>
        </is>
      </c>
      <c r="C259" s="264" t="n">
        <v>30</v>
      </c>
      <c r="D259" s="264" t="inlineStr">
        <is>
          <t>A</t>
        </is>
      </c>
      <c r="E259" s="264" t="n">
        <v>4</v>
      </c>
      <c r="F259" s="264" t="n">
        <v>8</v>
      </c>
      <c r="G259" s="264" t="inlineStr">
        <is>
          <t>Eiffel Tower Motors Pty Ltd</t>
        </is>
      </c>
      <c r="H259" s="264" t="n"/>
      <c r="I259" s="264" t="n"/>
      <c r="J259" s="264" t="inlineStr">
        <is>
          <t>Hillman GT[1]</t>
        </is>
      </c>
      <c r="K259" s="264" t="n"/>
      <c r="L259" s="264" t="inlineStr">
        <is>
          <t>Jack Nougher</t>
        </is>
      </c>
      <c r="M259" s="264" t="inlineStr">
        <is>
          <t>AUS</t>
        </is>
      </c>
      <c r="N259" s="697">
        <f>_xlfn.LET(_xlpm.d,_xlfn.XLOOKUP(L259,'[1]Birth Dates'!$A:$A,'[1]Birth Dates'!$B:$B,"",0),IF(_xlpm.d=0,"",_xlpm.d))</f>
        <v/>
      </c>
      <c r="O259" s="264">
        <f>IF(OR(N259="",A259="",NOT(ISNUMBER(N259)),N259&gt;A259),"",DATEDIF(N259,A259,"Y")&amp;" years, "&amp;DATEDIF(N259,A259,"YM")&amp;" months, "&amp;DATEDIF(N259,A259,"MD")&amp;" days")</f>
        <v/>
      </c>
      <c r="P259" s="264" t="inlineStr">
        <is>
          <t>David O'Keefe</t>
        </is>
      </c>
      <c r="Q259" s="264" t="inlineStr">
        <is>
          <t>AUS</t>
        </is>
      </c>
      <c r="R259" s="697">
        <f>_xlfn.LET(_xlpm.d,_xlfn.XLOOKUP(P259,'[1]Birth Dates'!$A:$A,'[1]Birth Dates'!$B:$B,"",0),IF(_xlpm.d=0,"",_xlpm.d))</f>
        <v/>
      </c>
      <c r="S259" s="264">
        <f>IF(OR(R259="",A259="",NOT(ISNUMBER(R259)),R259&gt;A259),"",DATEDIF(R259,A259,"Y")&amp;" years, "&amp;DATEDIF(R259,A259,"YM")&amp;" months, "&amp;DATEDIF(R259,A259,"MD")&amp;" days")</f>
        <v/>
      </c>
      <c r="T259" s="264" t="n"/>
      <c r="U259" s="264" t="n"/>
      <c r="V259" s="697">
        <f>_xlfn.LET(_xlpm.d,_xlfn.XLOOKUP(T259,'[1]Birth Dates'!$A:$A,'[1]Birth Dates'!$B:$B,"",0),IF(_xlpm.d=0,"",_xlpm.d))</f>
        <v/>
      </c>
      <c r="W259" s="264">
        <f>IF(OR(V259="",A259="",NOT(ISNUMBER(V259)),V259&gt;A259),"",DATEDIF(V259,A259,"Y")&amp;" years, "&amp;DATEDIF(V259,A259,"YM")&amp;" months, "&amp;DATEDIF(V259,A259,"MD")&amp;" days")</f>
        <v/>
      </c>
      <c r="X259" s="264" t="n"/>
      <c r="Y259" s="264" t="n"/>
      <c r="Z259" s="264" t="n"/>
      <c r="AA259" s="264" t="n"/>
      <c r="AB259" s="264" t="n">
        <v>42</v>
      </c>
      <c r="AC259" s="264" t="n"/>
      <c r="AD259" s="264" t="n"/>
      <c r="AE259" s="581" t="inlineStr">
        <is>
          <t>3:33.0000</t>
        </is>
      </c>
      <c r="AF259" s="418">
        <f>IF(OR(AE259="",AE259="",AE259=0),"",6.172/(AE259*24))</f>
        <v/>
      </c>
      <c r="AG259" s="269" t="n"/>
      <c r="AH259" s="581" t="inlineStr"/>
      <c r="AI259" s="418">
        <f>IF(OR(AH259="",AH259="",AH259=0),"",6.172/(AH259*24))</f>
        <v/>
      </c>
      <c r="AJ259" s="175">
        <f>IF(AND(ISNUMBER(AB259),ISNUMBER(AG259)),AB259-AG259,"")</f>
        <v/>
      </c>
      <c r="AK259" s="264" t="n"/>
      <c r="AL259" s="264" t="n">
        <v>114</v>
      </c>
      <c r="AM259" s="484" t="n">
        <v>0.2897916666666667</v>
      </c>
      <c r="AN259" s="671">
        <f>IF(OR(AL259="",AM259="",AM259=0),"",AL259*6.172/(AM259*24))</f>
        <v/>
      </c>
      <c r="AO259" s="477">
        <f>IF(AND(AL259=AL258,AM259&lt;&gt;"",AM258&lt;&gt;""),AM259-AM258,"")</f>
        <v/>
      </c>
      <c r="AP259" s="264" t="n"/>
      <c r="AQ259" s="581" t="inlineStr"/>
      <c r="AR259" s="418">
        <f>IF(OR(AQ259="",AQ259="",AQ259=0),"",6.172/(AQ259*24))</f>
        <v/>
      </c>
      <c r="AS259" s="436">
        <f>IF(OR(NOT(ISNUMBER(C259)),NOT(ISNUMBER(AB259))),"",IF(AG259&lt;&gt;"",AG259,AB259)-C259)</f>
        <v/>
      </c>
      <c r="AT259" s="270" t="n"/>
      <c r="AU259" s="271">
        <f>IF($B259="","",TEXT($A259,"yyyymmdd")&amp;"_P"&amp;$C259&amp;"_C"&amp;$F259&amp;"_"&amp;TRIM(RIGHT(SUBSTITUTE(TRIM(SUBSTITUTE($L259,CHAR(160)," "))," ",REPT(" ",60)),60))&amp;IF($P259="","","-"&amp;TRIM(RIGHT(SUBSTITUTE(TRIM(SUBSTITUTE($P259,CHAR(160)," "))," ",REPT(" ",60)),60)))&amp;IF($T259="","","-"&amp;TRIM(RIGHT(SUBSTITUTE(TRIM(SUBSTITUTE($T259,CHAR(160)," "))," ",REPT(" ",60)),60)))&amp;".jpg")</f>
        <v/>
      </c>
    </row>
    <row r="260" ht="28" customHeight="1">
      <c r="A260" s="268" t="n">
        <v>24746</v>
      </c>
      <c r="B260" s="264" t="inlineStr">
        <is>
          <t>Gallaher 500 1 October, 1967</t>
        </is>
      </c>
      <c r="C260" s="264" t="n">
        <v>31</v>
      </c>
      <c r="D260" s="264" t="inlineStr">
        <is>
          <t>A</t>
        </is>
      </c>
      <c r="E260" s="264" t="n">
        <v>5</v>
      </c>
      <c r="F260" s="264" t="n">
        <v>9</v>
      </c>
      <c r="G260" s="264" t="inlineStr">
        <is>
          <t>BP Olympic Service Station (Cowra)</t>
        </is>
      </c>
      <c r="H260" s="264" t="n"/>
      <c r="I260" s="264" t="n"/>
      <c r="J260" s="264" t="inlineStr">
        <is>
          <t>Hillman GT[1]</t>
        </is>
      </c>
      <c r="K260" s="264" t="n"/>
      <c r="L260" s="264" t="inlineStr">
        <is>
          <t>Bob Edgerton</t>
        </is>
      </c>
      <c r="M260" s="264" t="inlineStr">
        <is>
          <t>AUS</t>
        </is>
      </c>
      <c r="N260" s="697">
        <f>_xlfn.LET(_xlpm.d,_xlfn.XLOOKUP(L260,'[1]Birth Dates'!$A:$A,'[1]Birth Dates'!$B:$B,"",0),IF(_xlpm.d=0,"",_xlpm.d))</f>
        <v/>
      </c>
      <c r="O260" s="264">
        <f>IF(OR(N260="",A260="",NOT(ISNUMBER(N260)),N260&gt;A260),"",DATEDIF(N260,A260,"Y")&amp;" years, "&amp;DATEDIF(N260,A260,"YM")&amp;" months, "&amp;DATEDIF(N260,A260,"MD")&amp;" days")</f>
        <v/>
      </c>
      <c r="P260" s="264" t="inlineStr">
        <is>
          <t>David Toshack</t>
        </is>
      </c>
      <c r="Q260" s="264" t="inlineStr">
        <is>
          <t>AUS</t>
        </is>
      </c>
      <c r="R260" s="697">
        <f>_xlfn.LET(_xlpm.d,_xlfn.XLOOKUP(P260,'[1]Birth Dates'!$A:$A,'[1]Birth Dates'!$B:$B,"",0),IF(_xlpm.d=0,"",_xlpm.d))</f>
        <v/>
      </c>
      <c r="S260" s="264">
        <f>IF(OR(R260="",A260="",NOT(ISNUMBER(R260)),R260&gt;A260),"",DATEDIF(R260,A260,"Y")&amp;" years, "&amp;DATEDIF(R260,A260,"YM")&amp;" months, "&amp;DATEDIF(R260,A260,"MD")&amp;" days")</f>
        <v/>
      </c>
      <c r="T260" s="264" t="n"/>
      <c r="U260" s="264" t="n"/>
      <c r="V260" s="697">
        <f>_xlfn.LET(_xlpm.d,_xlfn.XLOOKUP(T260,'[1]Birth Dates'!$A:$A,'[1]Birth Dates'!$B:$B,"",0),IF(_xlpm.d=0,"",_xlpm.d))</f>
        <v/>
      </c>
      <c r="W260" s="264">
        <f>IF(OR(V260="",A260="",NOT(ISNUMBER(V260)),V260&gt;A260),"",DATEDIF(V260,A260,"Y")&amp;" years, "&amp;DATEDIF(V260,A260,"YM")&amp;" months, "&amp;DATEDIF(V260,A260,"MD")&amp;" days")</f>
        <v/>
      </c>
      <c r="X260" s="264" t="n"/>
      <c r="Y260" s="264" t="n"/>
      <c r="Z260" s="264" t="n"/>
      <c r="AA260" s="264" t="n"/>
      <c r="AB260" s="264" t="n">
        <v>51</v>
      </c>
      <c r="AC260" s="264" t="n"/>
      <c r="AD260" s="264" t="n"/>
      <c r="AE260" s="581" t="inlineStr"/>
      <c r="AF260" s="418">
        <f>IF(OR(AE260="",AE260="",AE260=0),"",6.172/(AE260*24))</f>
        <v/>
      </c>
      <c r="AG260" s="269" t="n"/>
      <c r="AH260" s="581" t="inlineStr"/>
      <c r="AI260" s="418">
        <f>IF(OR(AH260="",AH260="",AH260=0),"",6.172/(AH260*24))</f>
        <v/>
      </c>
      <c r="AJ260" s="175">
        <f>IF(AND(ISNUMBER(AB260),ISNUMBER(AG260)),AB260-AG260,"")</f>
        <v/>
      </c>
      <c r="AK260" s="264" t="n"/>
      <c r="AL260" s="264" t="n">
        <v>114</v>
      </c>
      <c r="AM260" s="484" t="n">
        <v>0.2904282407407408</v>
      </c>
      <c r="AN260" s="671">
        <f>IF(OR(AL260="",AM260="",AM260=0),"",AL260*6.172/(AM260*24))</f>
        <v/>
      </c>
      <c r="AO260" s="477">
        <f>IF(AND(AL260=AL259,AM260&lt;&gt;"",AM259&lt;&gt;""),AM260-AM259,"")</f>
        <v/>
      </c>
      <c r="AP260" s="264" t="n"/>
      <c r="AQ260" s="581" t="inlineStr"/>
      <c r="AR260" s="418">
        <f>IF(OR(AQ260="",AQ260="",AQ260=0),"",6.172/(AQ260*24))</f>
        <v/>
      </c>
      <c r="AS260" s="436">
        <f>IF(OR(NOT(ISNUMBER(C260)),NOT(ISNUMBER(AB260))),"",IF(AG260&lt;&gt;"",AG260,AB260)-C260)</f>
        <v/>
      </c>
      <c r="AT260" s="270" t="n"/>
      <c r="AU260" s="271">
        <f>IF($B260="","",TEXT($A260,"yyyymmdd")&amp;"_P"&amp;$C260&amp;"_C"&amp;$F260&amp;"_"&amp;TRIM(RIGHT(SUBSTITUTE(TRIM(SUBSTITUTE($L260,CHAR(160)," "))," ",REPT(" ",60)),60))&amp;IF($P260="","","-"&amp;TRIM(RIGHT(SUBSTITUTE(TRIM(SUBSTITUTE($P260,CHAR(160)," "))," ",REPT(" ",60)),60)))&amp;IF($T260="","","-"&amp;TRIM(RIGHT(SUBSTITUTE(TRIM(SUBSTITUTE($T260,CHAR(160)," "))," ",REPT(" ",60)),60)))&amp;".jpg")</f>
        <v/>
      </c>
    </row>
    <row r="261" ht="28" customHeight="1">
      <c r="A261" s="268" t="n">
        <v>24746</v>
      </c>
      <c r="B261" s="264" t="inlineStr">
        <is>
          <t>Gallaher 500 1 October, 1967</t>
        </is>
      </c>
      <c r="C261" s="264" t="n">
        <v>32</v>
      </c>
      <c r="D261" s="264" t="inlineStr">
        <is>
          <t>B</t>
        </is>
      </c>
      <c r="E261" s="264" t="n">
        <v>2</v>
      </c>
      <c r="F261" s="264" t="n">
        <v>24</v>
      </c>
      <c r="G261" s="264" t="inlineStr">
        <is>
          <t>Sharton Motors (Maitland)</t>
        </is>
      </c>
      <c r="H261" s="264" t="n"/>
      <c r="I261" s="264" t="n"/>
      <c r="J261" s="264" t="inlineStr">
        <is>
          <t>Hillman Arrow</t>
        </is>
      </c>
      <c r="K261" s="264" t="n"/>
      <c r="L261" s="264" t="inlineStr">
        <is>
          <t>George Garth</t>
        </is>
      </c>
      <c r="M261" s="264" t="inlineStr">
        <is>
          <t>AUS</t>
        </is>
      </c>
      <c r="N261" s="697">
        <f>_xlfn.LET(_xlpm.d,_xlfn.XLOOKUP(L261,'[1]Birth Dates'!$A:$A,'[1]Birth Dates'!$B:$B,"",0),IF(_xlpm.d=0,"",_xlpm.d))</f>
        <v/>
      </c>
      <c r="O261" s="264">
        <f>IF(OR(N261="",A261="",NOT(ISNUMBER(N261)),N261&gt;A261),"",DATEDIF(N261,A261,"Y")&amp;" years, "&amp;DATEDIF(N261,A261,"YM")&amp;" months, "&amp;DATEDIF(N261,A261,"MD")&amp;" days")</f>
        <v/>
      </c>
      <c r="P261" s="264" t="inlineStr">
        <is>
          <t>Geoff Westbury</t>
        </is>
      </c>
      <c r="Q261" s="264" t="inlineStr">
        <is>
          <t>AUS</t>
        </is>
      </c>
      <c r="R261" s="697">
        <f>_xlfn.LET(_xlpm.d,_xlfn.XLOOKUP(P261,'[1]Birth Dates'!$A:$A,'[1]Birth Dates'!$B:$B,"",0),IF(_xlpm.d=0,"",_xlpm.d))</f>
        <v/>
      </c>
      <c r="S261" s="264">
        <f>IF(OR(R261="",A261="",NOT(ISNUMBER(R261)),R261&gt;A261),"",DATEDIF(R261,A261,"Y")&amp;" years, "&amp;DATEDIF(R261,A261,"YM")&amp;" months, "&amp;DATEDIF(R261,A261,"MD")&amp;" days")</f>
        <v/>
      </c>
      <c r="T261" s="264" t="n"/>
      <c r="U261" s="264" t="n"/>
      <c r="V261" s="697">
        <f>_xlfn.LET(_xlpm.d,_xlfn.XLOOKUP(T261,'[1]Birth Dates'!$A:$A,'[1]Birth Dates'!$B:$B,"",0),IF(_xlpm.d=0,"",_xlpm.d))</f>
        <v/>
      </c>
      <c r="W261" s="264">
        <f>IF(OR(V261="",A261="",NOT(ISNUMBER(V261)),V261&gt;A261),"",DATEDIF(V261,A261,"Y")&amp;" years, "&amp;DATEDIF(V261,A261,"YM")&amp;" months, "&amp;DATEDIF(V261,A261,"MD")&amp;" days")</f>
        <v/>
      </c>
      <c r="X261" s="264" t="n"/>
      <c r="Y261" s="264" t="n"/>
      <c r="Z261" s="264" t="n"/>
      <c r="AA261" s="264" t="n"/>
      <c r="AB261" s="264" t="n">
        <v>47</v>
      </c>
      <c r="AC261" s="264" t="n"/>
      <c r="AD261" s="264" t="n"/>
      <c r="AE261" s="581" t="inlineStr"/>
      <c r="AF261" s="418">
        <f>IF(OR(AE261="",AE261="",AE261=0),"",6.172/(AE261*24))</f>
        <v/>
      </c>
      <c r="AG261" s="269" t="n"/>
      <c r="AH261" s="581" t="inlineStr"/>
      <c r="AI261" s="418">
        <f>IF(OR(AH261="",AH261="",AH261=0),"",6.172/(AH261*24))</f>
        <v/>
      </c>
      <c r="AJ261" s="175">
        <f>IF(AND(ISNUMBER(AB261),ISNUMBER(AG261)),AB261-AG261,"")</f>
        <v/>
      </c>
      <c r="AK261" s="264" t="n"/>
      <c r="AL261" s="264" t="n">
        <v>114</v>
      </c>
      <c r="AM261" s="484" t="n">
        <v>0.290462962962963</v>
      </c>
      <c r="AN261" s="671">
        <f>IF(OR(AL261="",AM261="",AM261=0),"",AL261*6.172/(AM261*24))</f>
        <v/>
      </c>
      <c r="AO261" s="477">
        <f>IF(AND(AL261=AL260,AM261&lt;&gt;"",AM260&lt;&gt;""),AM261-AM260,"")</f>
        <v/>
      </c>
      <c r="AP261" s="264" t="n"/>
      <c r="AQ261" s="581" t="inlineStr"/>
      <c r="AR261" s="418">
        <f>IF(OR(AQ261="",AQ261="",AQ261=0),"",6.172/(AQ261*24))</f>
        <v/>
      </c>
      <c r="AS261" s="436">
        <f>IF(OR(NOT(ISNUMBER(C261)),NOT(ISNUMBER(AB261))),"",IF(AG261&lt;&gt;"",AG261,AB261)-C261)</f>
        <v/>
      </c>
      <c r="AT261" s="270" t="n"/>
      <c r="AU261" s="271">
        <f>IF($B261="","",TEXT($A261,"yyyymmdd")&amp;"_P"&amp;$C261&amp;"_C"&amp;$F261&amp;"_"&amp;TRIM(RIGHT(SUBSTITUTE(TRIM(SUBSTITUTE($L261,CHAR(160)," "))," ",REPT(" ",60)),60))&amp;IF($P261="","","-"&amp;TRIM(RIGHT(SUBSTITUTE(TRIM(SUBSTITUTE($P261,CHAR(160)," "))," ",REPT(" ",60)),60)))&amp;IF($T261="","","-"&amp;TRIM(RIGHT(SUBSTITUTE(TRIM(SUBSTITUTE($T261,CHAR(160)," "))," ",REPT(" ",60)),60)))&amp;".jpg")</f>
        <v/>
      </c>
    </row>
    <row r="262" ht="42" customHeight="1">
      <c r="A262" s="268" t="n">
        <v>24746</v>
      </c>
      <c r="B262" s="264" t="inlineStr">
        <is>
          <t>Gallaher 500 1 October, 1967</t>
        </is>
      </c>
      <c r="C262" s="264" t="n">
        <v>33</v>
      </c>
      <c r="D262" s="264" t="inlineStr">
        <is>
          <t>C</t>
        </is>
      </c>
      <c r="E262" s="264" t="n">
        <v>12</v>
      </c>
      <c r="F262" s="264" t="n">
        <v>35</v>
      </c>
      <c r="G262" s="264" t="inlineStr">
        <is>
          <t>Frank Crott Motors Pty Ltd</t>
        </is>
      </c>
      <c r="H262" s="264" t="n"/>
      <c r="I262" s="264" t="n"/>
      <c r="J262" s="264" t="inlineStr">
        <is>
          <t>Fiat 124</t>
        </is>
      </c>
      <c r="K262" s="264" t="n"/>
      <c r="L262" s="264" t="inlineStr">
        <is>
          <t>Gary Cooke</t>
        </is>
      </c>
      <c r="M262" s="264" t="inlineStr">
        <is>
          <t>AUS</t>
        </is>
      </c>
      <c r="N262" s="697">
        <f>_xlfn.LET(_xlpm.d,_xlfn.XLOOKUP(L262,'[1]Birth Dates'!$A:$A,'[1]Birth Dates'!$B:$B,"",0),IF(_xlpm.d=0,"",_xlpm.d))</f>
        <v/>
      </c>
      <c r="O262" s="264">
        <f>IF(OR(N262="",A262="",NOT(ISNUMBER(N262)),N262&gt;A262),"",DATEDIF(N262,A262,"Y")&amp;" years, "&amp;DATEDIF(N262,A262,"YM")&amp;" months, "&amp;DATEDIF(N262,A262,"MD")&amp;" days")</f>
        <v/>
      </c>
      <c r="P262" s="264" t="inlineStr">
        <is>
          <t>Trevor Meehan</t>
        </is>
      </c>
      <c r="Q262" s="264" t="inlineStr">
        <is>
          <t>AUS</t>
        </is>
      </c>
      <c r="R262" s="697">
        <f>_xlfn.LET(_xlpm.d,_xlfn.XLOOKUP(P262,'[1]Birth Dates'!$A:$A,'[1]Birth Dates'!$B:$B,"",0),IF(_xlpm.d=0,"",_xlpm.d))</f>
        <v/>
      </c>
      <c r="S262" s="264">
        <f>IF(OR(R262="",A262="",NOT(ISNUMBER(R262)),R262&gt;A262),"",DATEDIF(R262,A262,"Y")&amp;" years, "&amp;DATEDIF(R262,A262,"YM")&amp;" months, "&amp;DATEDIF(R262,A262,"MD")&amp;" days")</f>
        <v/>
      </c>
      <c r="T262" s="264" t="n"/>
      <c r="U262" s="264" t="n"/>
      <c r="V262" s="697">
        <f>_xlfn.LET(_xlpm.d,_xlfn.XLOOKUP(T262,'[1]Birth Dates'!$A:$A,'[1]Birth Dates'!$B:$B,"",0),IF(_xlpm.d=0,"",_xlpm.d))</f>
        <v/>
      </c>
      <c r="W262" s="264">
        <f>IF(OR(V262="",A262="",NOT(ISNUMBER(V262)),V262&gt;A262),"",DATEDIF(V262,A262,"Y")&amp;" years, "&amp;DATEDIF(V262,A262,"YM")&amp;" months, "&amp;DATEDIF(V262,A262,"MD")&amp;" days")</f>
        <v/>
      </c>
      <c r="X262" s="264" t="n"/>
      <c r="Y262" s="264" t="n"/>
      <c r="Z262" s="264" t="n"/>
      <c r="AA262" s="264" t="n"/>
      <c r="AB262" s="264" t="n">
        <v>30</v>
      </c>
      <c r="AC262" s="264" t="n"/>
      <c r="AD262" s="264" t="n"/>
      <c r="AE262" s="581" t="inlineStr"/>
      <c r="AF262" s="418">
        <f>IF(OR(AE262="",AE262="",AE262=0),"",6.172/(AE262*24))</f>
        <v/>
      </c>
      <c r="AG262" s="269" t="n"/>
      <c r="AH262" s="581" t="inlineStr"/>
      <c r="AI262" s="418">
        <f>IF(OR(AH262="",AH262="",AH262=0),"",6.172/(AH262*24))</f>
        <v/>
      </c>
      <c r="AJ262" s="175">
        <f>IF(AND(ISNUMBER(AB262),ISNUMBER(AG262)),AB262-AG262,"")</f>
        <v/>
      </c>
      <c r="AK262" s="264" t="n"/>
      <c r="AL262" s="264" t="n">
        <v>113</v>
      </c>
      <c r="AM262" s="484" t="n">
        <v>0.288900462962963</v>
      </c>
      <c r="AN262" s="671">
        <f>IF(OR(AL262="",AM262="",AM262=0),"",AL262*6.172/(AM262*24))</f>
        <v/>
      </c>
      <c r="AO262" s="477">
        <f>IF(AND(AL262=AL261,AM262&lt;&gt;"",AM261&lt;&gt;""),AM262-AM261,"")</f>
        <v/>
      </c>
      <c r="AP262" s="264" t="n"/>
      <c r="AQ262" s="581" t="inlineStr"/>
      <c r="AR262" s="418">
        <f>IF(OR(AQ262="",AQ262="",AQ262=0),"",6.172/(AQ262*24))</f>
        <v/>
      </c>
      <c r="AS262" s="436">
        <f>IF(OR(NOT(ISNUMBER(C262)),NOT(ISNUMBER(AB262))),"",IF(AG262&lt;&gt;"",AG262,AB262)-C262)</f>
        <v/>
      </c>
      <c r="AT262" s="270" t="n"/>
      <c r="AU262" s="271">
        <f>IF($B262="","",TEXT($A262,"yyyymmdd")&amp;"_P"&amp;$C262&amp;"_C"&amp;$F262&amp;"_"&amp;TRIM(RIGHT(SUBSTITUTE(TRIM(SUBSTITUTE($L262,CHAR(160)," "))," ",REPT(" ",60)),60))&amp;IF($P262="","","-"&amp;TRIM(RIGHT(SUBSTITUTE(TRIM(SUBSTITUTE($P262,CHAR(160)," "))," ",REPT(" ",60)),60)))&amp;IF($T262="","","-"&amp;TRIM(RIGHT(SUBSTITUTE(TRIM(SUBSTITUTE($T262,CHAR(160)," "))," ",REPT(" ",60)),60)))&amp;".jpg")</f>
        <v/>
      </c>
    </row>
    <row r="263" ht="28" customHeight="1">
      <c r="A263" s="268" t="n">
        <v>24746</v>
      </c>
      <c r="B263" s="264" t="inlineStr">
        <is>
          <t>Gallaher 500 1 October, 1967</t>
        </is>
      </c>
      <c r="C263" s="264" t="n">
        <v>34</v>
      </c>
      <c r="D263" s="264" t="inlineStr">
        <is>
          <t>C</t>
        </is>
      </c>
      <c r="E263" s="264" t="n">
        <v>13</v>
      </c>
      <c r="F263" s="264" t="n">
        <v>31</v>
      </c>
      <c r="G263" s="264" t="inlineStr">
        <is>
          <t>C Kennedy</t>
        </is>
      </c>
      <c r="H263" s="264" t="n"/>
      <c r="I263" s="264" t="n"/>
      <c r="J263" s="264" t="inlineStr">
        <is>
          <t>Prince Skyline GT</t>
        </is>
      </c>
      <c r="K263" s="264" t="n"/>
      <c r="L263" s="264" t="inlineStr">
        <is>
          <t>Carl Kennedy</t>
        </is>
      </c>
      <c r="M263" s="264" t="inlineStr">
        <is>
          <t>AUS</t>
        </is>
      </c>
      <c r="N263" s="697">
        <f>_xlfn.LET(_xlpm.d,_xlfn.XLOOKUP(L263,'[1]Birth Dates'!$A:$A,'[1]Birth Dates'!$B:$B,"",0),IF(_xlpm.d=0,"",_xlpm.d))</f>
        <v/>
      </c>
      <c r="O263" s="264">
        <f>IF(OR(N263="",A263="",NOT(ISNUMBER(N263)),N263&gt;A263),"",DATEDIF(N263,A263,"Y")&amp;" years, "&amp;DATEDIF(N263,A263,"YM")&amp;" months, "&amp;DATEDIF(N263,A263,"MD")&amp;" days")</f>
        <v/>
      </c>
      <c r="P263" s="264" t="inlineStr">
        <is>
          <t>Jack Murray</t>
        </is>
      </c>
      <c r="Q263" s="264" t="inlineStr">
        <is>
          <t>AUS</t>
        </is>
      </c>
      <c r="R263" s="697">
        <f>_xlfn.LET(_xlpm.d,_xlfn.XLOOKUP(P263,'[1]Birth Dates'!$A:$A,'[1]Birth Dates'!$B:$B,"",0),IF(_xlpm.d=0,"",_xlpm.d))</f>
        <v/>
      </c>
      <c r="S263" s="264">
        <f>IF(OR(R263="",A263="",NOT(ISNUMBER(R263)),R263&gt;A263),"",DATEDIF(R263,A263,"Y")&amp;" years, "&amp;DATEDIF(R263,A263,"YM")&amp;" months, "&amp;DATEDIF(R263,A263,"MD")&amp;" days")</f>
        <v/>
      </c>
      <c r="T263" s="264" t="n"/>
      <c r="U263" s="264" t="n"/>
      <c r="V263" s="697">
        <f>_xlfn.LET(_xlpm.d,_xlfn.XLOOKUP(T263,'[1]Birth Dates'!$A:$A,'[1]Birth Dates'!$B:$B,"",0),IF(_xlpm.d=0,"",_xlpm.d))</f>
        <v/>
      </c>
      <c r="W263" s="264">
        <f>IF(OR(V263="",A263="",NOT(ISNUMBER(V263)),V263&gt;A263),"",DATEDIF(V263,A263,"Y")&amp;" years, "&amp;DATEDIF(V263,A263,"YM")&amp;" months, "&amp;DATEDIF(V263,A263,"MD")&amp;" days")</f>
        <v/>
      </c>
      <c r="X263" s="264" t="n"/>
      <c r="Y263" s="264" t="n"/>
      <c r="Z263" s="264" t="n"/>
      <c r="AA263" s="264" t="n"/>
      <c r="AB263" s="264" t="n">
        <v>39</v>
      </c>
      <c r="AC263" s="264" t="n"/>
      <c r="AD263" s="264" t="n"/>
      <c r="AE263" s="581" t="inlineStr"/>
      <c r="AF263" s="418">
        <f>IF(OR(AE263="",AE263="",AE263=0),"",6.172/(AE263*24))</f>
        <v/>
      </c>
      <c r="AG263" s="269" t="n"/>
      <c r="AH263" s="581" t="inlineStr"/>
      <c r="AI263" s="418">
        <f>IF(OR(AH263="",AH263="",AH263=0),"",6.172/(AH263*24))</f>
        <v/>
      </c>
      <c r="AJ263" s="175">
        <f>IF(AND(ISNUMBER(AB263),ISNUMBER(AG263)),AB263-AG263,"")</f>
        <v/>
      </c>
      <c r="AK263" s="264" t="n"/>
      <c r="AL263" s="264" t="n">
        <v>113</v>
      </c>
      <c r="AM263" s="484" t="n">
        <v>0.2902546296296296</v>
      </c>
      <c r="AN263" s="671">
        <f>IF(OR(AL263="",AM263="",AM263=0),"",AL263*6.172/(AM263*24))</f>
        <v/>
      </c>
      <c r="AO263" s="477">
        <f>IF(AND(AL263=AL262,AM263&lt;&gt;"",AM262&lt;&gt;""),AM263-AM262,"")</f>
        <v/>
      </c>
      <c r="AP263" s="264" t="n"/>
      <c r="AQ263" s="581" t="inlineStr"/>
      <c r="AR263" s="418">
        <f>IF(OR(AQ263="",AQ263="",AQ263=0),"",6.172/(AQ263*24))</f>
        <v/>
      </c>
      <c r="AS263" s="436">
        <f>IF(OR(NOT(ISNUMBER(C263)),NOT(ISNUMBER(AB263))),"",IF(AG263&lt;&gt;"",AG263,AB263)-C263)</f>
        <v/>
      </c>
      <c r="AT263" s="270" t="n"/>
      <c r="AU263" s="271">
        <f>IF($B263="","",TEXT($A263,"yyyymmdd")&amp;"_P"&amp;$C263&amp;"_C"&amp;$F263&amp;"_"&amp;TRIM(RIGHT(SUBSTITUTE(TRIM(SUBSTITUTE($L263,CHAR(160)," "))," ",REPT(" ",60)),60))&amp;IF($P263="","","-"&amp;TRIM(RIGHT(SUBSTITUTE(TRIM(SUBSTITUTE($P263,CHAR(160)," "))," ",REPT(" ",60)),60)))&amp;IF($T263="","","-"&amp;TRIM(RIGHT(SUBSTITUTE(TRIM(SUBSTITUTE($T263,CHAR(160)," "))," ",REPT(" ",60)),60)))&amp;".jpg")</f>
        <v/>
      </c>
    </row>
    <row r="264" ht="28" customHeight="1">
      <c r="A264" s="268" t="n">
        <v>24746</v>
      </c>
      <c r="B264" s="264" t="inlineStr">
        <is>
          <t>Gallaher 500 1 October, 1967</t>
        </is>
      </c>
      <c r="C264" s="264" t="n">
        <v>35</v>
      </c>
      <c r="D264" s="264" t="inlineStr">
        <is>
          <t>B</t>
        </is>
      </c>
      <c r="E264" s="264" t="n">
        <v>3</v>
      </c>
      <c r="F264" s="264" t="n">
        <v>15</v>
      </c>
      <c r="G264" s="264" t="inlineStr">
        <is>
          <t>A Treloar</t>
        </is>
      </c>
      <c r="H264" s="264" t="n"/>
      <c r="I264" s="264" t="n"/>
      <c r="J264" s="264" t="inlineStr">
        <is>
          <t>Hillman Arrow</t>
        </is>
      </c>
      <c r="K264" s="264" t="n"/>
      <c r="L264" s="264" t="inlineStr">
        <is>
          <t>Doug Macarthur</t>
        </is>
      </c>
      <c r="M264" s="264" t="inlineStr">
        <is>
          <t>AUS</t>
        </is>
      </c>
      <c r="N264" s="697">
        <f>_xlfn.LET(_xlpm.d,_xlfn.XLOOKUP(L264,'[1]Birth Dates'!$A:$A,'[1]Birth Dates'!$B:$B,"",0),IF(_xlpm.d=0,"",_xlpm.d))</f>
        <v/>
      </c>
      <c r="O264" s="264">
        <f>IF(OR(N264="",A264="",NOT(ISNUMBER(N264)),N264&gt;A264),"",DATEDIF(N264,A264,"Y")&amp;" years, "&amp;DATEDIF(N264,A264,"YM")&amp;" months, "&amp;DATEDIF(N264,A264,"MD")&amp;" days")</f>
        <v/>
      </c>
      <c r="P264" s="264" t="inlineStr">
        <is>
          <t>Arthur Treloar</t>
        </is>
      </c>
      <c r="Q264" s="264" t="inlineStr">
        <is>
          <t>AUS</t>
        </is>
      </c>
      <c r="R264" s="697">
        <f>_xlfn.LET(_xlpm.d,_xlfn.XLOOKUP(P264,'[1]Birth Dates'!$A:$A,'[1]Birth Dates'!$B:$B,"",0),IF(_xlpm.d=0,"",_xlpm.d))</f>
        <v/>
      </c>
      <c r="S264" s="264">
        <f>IF(OR(R264="",A264="",NOT(ISNUMBER(R264)),R264&gt;A264),"",DATEDIF(R264,A264,"Y")&amp;" years, "&amp;DATEDIF(R264,A264,"YM")&amp;" months, "&amp;DATEDIF(R264,A264,"MD")&amp;" days")</f>
        <v/>
      </c>
      <c r="T264" s="264" t="n"/>
      <c r="U264" s="264" t="n"/>
      <c r="V264" s="697">
        <f>_xlfn.LET(_xlpm.d,_xlfn.XLOOKUP(T264,'[1]Birth Dates'!$A:$A,'[1]Birth Dates'!$B:$B,"",0),IF(_xlpm.d=0,"",_xlpm.d))</f>
        <v/>
      </c>
      <c r="W264" s="264">
        <f>IF(OR(V264="",A264="",NOT(ISNUMBER(V264)),V264&gt;A264),"",DATEDIF(V264,A264,"Y")&amp;" years, "&amp;DATEDIF(V264,A264,"YM")&amp;" months, "&amp;DATEDIF(V264,A264,"MD")&amp;" days")</f>
        <v/>
      </c>
      <c r="X264" s="264" t="n"/>
      <c r="Y264" s="264" t="n"/>
      <c r="Z264" s="264" t="n"/>
      <c r="AA264" s="264" t="n"/>
      <c r="AB264" s="264" t="n">
        <v>48</v>
      </c>
      <c r="AC264" s="264" t="n"/>
      <c r="AD264" s="264" t="n"/>
      <c r="AE264" s="581" t="inlineStr"/>
      <c r="AF264" s="418">
        <f>IF(OR(AE264="",AE264="",AE264=0),"",6.172/(AE264*24))</f>
        <v/>
      </c>
      <c r="AG264" s="269" t="n"/>
      <c r="AH264" s="581" t="inlineStr"/>
      <c r="AI264" s="418">
        <f>IF(OR(AH264="",AH264="",AH264=0),"",6.172/(AH264*24))</f>
        <v/>
      </c>
      <c r="AJ264" s="175">
        <f>IF(AND(ISNUMBER(AB264),ISNUMBER(AG264)),AB264-AG264,"")</f>
        <v/>
      </c>
      <c r="AK264" s="264" t="n"/>
      <c r="AL264" s="264" t="n">
        <v>111</v>
      </c>
      <c r="AM264" s="484" t="n">
        <v>0.2887037037037037</v>
      </c>
      <c r="AN264" s="671">
        <f>IF(OR(AL264="",AM264="",AM264=0),"",AL264*6.172/(AM264*24))</f>
        <v/>
      </c>
      <c r="AO264" s="477">
        <f>IF(AND(AL264=AL263,AM264&lt;&gt;"",AM263&lt;&gt;""),AM264-AM263,"")</f>
        <v/>
      </c>
      <c r="AP264" s="264" t="n"/>
      <c r="AQ264" s="581" t="inlineStr"/>
      <c r="AR264" s="418">
        <f>IF(OR(AQ264="",AQ264="",AQ264=0),"",6.172/(AQ264*24))</f>
        <v/>
      </c>
      <c r="AS264" s="436">
        <f>IF(OR(NOT(ISNUMBER(C264)),NOT(ISNUMBER(AB264))),"",IF(AG264&lt;&gt;"",AG264,AB264)-C264)</f>
        <v/>
      </c>
      <c r="AT264" s="270" t="n"/>
      <c r="AU264" s="271">
        <f>IF($B264="","",TEXT($A264,"yyyymmdd")&amp;"_P"&amp;$C264&amp;"_C"&amp;$F264&amp;"_"&amp;TRIM(RIGHT(SUBSTITUTE(TRIM(SUBSTITUTE($L264,CHAR(160)," "))," ",REPT(" ",60)),60))&amp;IF($P264="","","-"&amp;TRIM(RIGHT(SUBSTITUTE(TRIM(SUBSTITUTE($P264,CHAR(160)," "))," ",REPT(" ",60)),60)))&amp;IF($T264="","","-"&amp;TRIM(RIGHT(SUBSTITUTE(TRIM(SUBSTITUTE($T264,CHAR(160)," "))," ",REPT(" ",60)),60)))&amp;".jpg")</f>
        <v/>
      </c>
    </row>
    <row r="265" ht="28" customHeight="1">
      <c r="A265" s="268" t="n">
        <v>24746</v>
      </c>
      <c r="B265" s="264" t="inlineStr">
        <is>
          <t>Gallaher 500 1 October, 1967</t>
        </is>
      </c>
      <c r="C265" s="264" t="n">
        <v>36</v>
      </c>
      <c r="D265" s="264" t="inlineStr">
        <is>
          <t>B</t>
        </is>
      </c>
      <c r="E265" s="264" t="n">
        <v>4</v>
      </c>
      <c r="F265" s="264" t="n">
        <v>25</v>
      </c>
      <c r="G265" s="264" t="inlineStr">
        <is>
          <t>Everybody's Magazine</t>
        </is>
      </c>
      <c r="H265" s="264" t="n"/>
      <c r="I265" s="264" t="n"/>
      <c r="J265" s="264" t="inlineStr">
        <is>
          <t>Morris 1100S</t>
        </is>
      </c>
      <c r="K265" s="264" t="inlineStr">
        <is>
          <t>BMC 1.1</t>
        </is>
      </c>
      <c r="L265" s="264" t="inlineStr">
        <is>
          <t>Jane Richardson</t>
        </is>
      </c>
      <c r="M265" s="264" t="inlineStr">
        <is>
          <t>AUS</t>
        </is>
      </c>
      <c r="N265" s="697">
        <f>_xlfn.LET(_xlpm.d,_xlfn.XLOOKUP(L265,'[1]Birth Dates'!$A:$A,'[1]Birth Dates'!$B:$B,"",0),IF(_xlpm.d=0,"",_xlpm.d))</f>
        <v/>
      </c>
      <c r="O265" s="264">
        <f>IF(OR(N265="",A265="",NOT(ISNUMBER(N265)),N265&gt;A265),"",DATEDIF(N265,A265,"Y")&amp;" years, "&amp;DATEDIF(N265,A265,"YM")&amp;" months, "&amp;DATEDIF(N265,A265,"MD")&amp;" days")</f>
        <v/>
      </c>
      <c r="P265" s="264" t="inlineStr">
        <is>
          <t>Midge Whiteman</t>
        </is>
      </c>
      <c r="Q265" s="264" t="inlineStr">
        <is>
          <t>AUS</t>
        </is>
      </c>
      <c r="R265" s="697">
        <f>_xlfn.LET(_xlpm.d,_xlfn.XLOOKUP(P265,'[1]Birth Dates'!$A:$A,'[1]Birth Dates'!$B:$B,"",0),IF(_xlpm.d=0,"",_xlpm.d))</f>
        <v/>
      </c>
      <c r="S265" s="264">
        <f>IF(OR(R265="",A265="",NOT(ISNUMBER(R265)),R265&gt;A265),"",DATEDIF(R265,A265,"Y")&amp;" years, "&amp;DATEDIF(R265,A265,"YM")&amp;" months, "&amp;DATEDIF(R265,A265,"MD")&amp;" days")</f>
        <v/>
      </c>
      <c r="T265" s="264" t="n"/>
      <c r="U265" s="264" t="n"/>
      <c r="V265" s="697">
        <f>_xlfn.LET(_xlpm.d,_xlfn.XLOOKUP(T265,'[1]Birth Dates'!$A:$A,'[1]Birth Dates'!$B:$B,"",0),IF(_xlpm.d=0,"",_xlpm.d))</f>
        <v/>
      </c>
      <c r="W265" s="264">
        <f>IF(OR(V265="",A265="",NOT(ISNUMBER(V265)),V265&gt;A265),"",DATEDIF(V265,A265,"Y")&amp;" years, "&amp;DATEDIF(V265,A265,"YM")&amp;" months, "&amp;DATEDIF(V265,A265,"MD")&amp;" days")</f>
        <v/>
      </c>
      <c r="X265" s="264" t="n"/>
      <c r="Y265" s="264" t="n"/>
      <c r="Z265" s="264" t="n"/>
      <c r="AA265" s="264" t="n"/>
      <c r="AB265" s="264" t="n">
        <v>58</v>
      </c>
      <c r="AC265" s="264" t="n"/>
      <c r="AD265" s="264" t="n"/>
      <c r="AE265" s="581" t="inlineStr"/>
      <c r="AF265" s="418">
        <f>IF(OR(AE265="",AE265="",AE265=0),"",6.172/(AE265*24))</f>
        <v/>
      </c>
      <c r="AG265" s="269" t="n"/>
      <c r="AH265" s="581" t="inlineStr"/>
      <c r="AI265" s="418">
        <f>IF(OR(AH265="",AH265="",AH265=0),"",6.172/(AH265*24))</f>
        <v/>
      </c>
      <c r="AJ265" s="175">
        <f>IF(AND(ISNUMBER(AB265),ISNUMBER(AG265)),AB265-AG265,"")</f>
        <v/>
      </c>
      <c r="AK265" s="264" t="n"/>
      <c r="AL265" s="264" t="n">
        <v>110</v>
      </c>
      <c r="AM265" s="484" t="n">
        <v>0.2896643518518519</v>
      </c>
      <c r="AN265" s="671">
        <f>IF(OR(AL265="",AM265="",AM265=0),"",AL265*6.172/(AM265*24))</f>
        <v/>
      </c>
      <c r="AO265" s="477">
        <f>IF(AND(AL265=AL264,AM265&lt;&gt;"",AM264&lt;&gt;""),AM265-AM264,"")</f>
        <v/>
      </c>
      <c r="AP265" s="264" t="n"/>
      <c r="AQ265" s="581" t="inlineStr"/>
      <c r="AR265" s="418">
        <f>IF(OR(AQ265="",AQ265="",AQ265=0),"",6.172/(AQ265*24))</f>
        <v/>
      </c>
      <c r="AS265" s="436">
        <f>IF(OR(NOT(ISNUMBER(C265)),NOT(ISNUMBER(AB265))),"",IF(AG265&lt;&gt;"",AG265,AB265)-C265)</f>
        <v/>
      </c>
      <c r="AT265" s="270" t="n"/>
      <c r="AU265" s="271">
        <f>IF($B265="","",TEXT($A265,"yyyymmdd")&amp;"_P"&amp;$C265&amp;"_C"&amp;$F265&amp;"_"&amp;TRIM(RIGHT(SUBSTITUTE(TRIM(SUBSTITUTE($L265,CHAR(160)," "))," ",REPT(" ",60)),60))&amp;IF($P265="","","-"&amp;TRIM(RIGHT(SUBSTITUTE(TRIM(SUBSTITUTE($P265,CHAR(160)," "))," ",REPT(" ",60)),60)))&amp;IF($T265="","","-"&amp;TRIM(RIGHT(SUBSTITUTE(TRIM(SUBSTITUTE($T265,CHAR(160)," "))," ",REPT(" ",60)),60)))&amp;".jpg")</f>
        <v/>
      </c>
    </row>
    <row r="266" ht="42" customHeight="1">
      <c r="A266" s="268" t="n">
        <v>24746</v>
      </c>
      <c r="B266" s="264" t="inlineStr">
        <is>
          <t>Gallaher 500 1 October, 1967</t>
        </is>
      </c>
      <c r="C266" s="264" t="n">
        <v>37</v>
      </c>
      <c r="D266" s="264" t="inlineStr">
        <is>
          <t>B</t>
        </is>
      </c>
      <c r="E266" s="264" t="n">
        <v>5</v>
      </c>
      <c r="F266" s="264" t="n">
        <v>18</v>
      </c>
      <c r="G266" s="264" t="inlineStr">
        <is>
          <t>D Frazer</t>
        </is>
      </c>
      <c r="H266" s="264" t="n"/>
      <c r="I266" s="264" t="n"/>
      <c r="J266" s="264" t="inlineStr">
        <is>
          <t>Renault R8</t>
        </is>
      </c>
      <c r="K266" s="264" t="n"/>
      <c r="L266" s="264" t="inlineStr">
        <is>
          <t>David Frazer</t>
        </is>
      </c>
      <c r="M266" s="264" t="inlineStr">
        <is>
          <t>AUS</t>
        </is>
      </c>
      <c r="N266" s="697">
        <f>_xlfn.LET(_xlpm.d,_xlfn.XLOOKUP(L266,'[1]Birth Dates'!$A:$A,'[1]Birth Dates'!$B:$B,"",0),IF(_xlpm.d=0,"",_xlpm.d))</f>
        <v/>
      </c>
      <c r="O266" s="264">
        <f>IF(OR(N266="",A266="",NOT(ISNUMBER(N266)),N266&gt;A266),"",DATEDIF(N266,A266,"Y")&amp;" years, "&amp;DATEDIF(N266,A266,"YM")&amp;" months, "&amp;DATEDIF(N266,A266,"MD")&amp;" days")</f>
        <v/>
      </c>
      <c r="P266" s="264" t="inlineStr">
        <is>
          <t>Bernie Breen</t>
        </is>
      </c>
      <c r="Q266" s="264" t="inlineStr">
        <is>
          <t>AUS</t>
        </is>
      </c>
      <c r="R266" s="697">
        <f>_xlfn.LET(_xlpm.d,_xlfn.XLOOKUP(P266,'[1]Birth Dates'!$A:$A,'[1]Birth Dates'!$B:$B,"",0),IF(_xlpm.d=0,"",_xlpm.d))</f>
        <v/>
      </c>
      <c r="S266" s="264">
        <f>IF(OR(R266="",A266="",NOT(ISNUMBER(R266)),R266&gt;A266),"",DATEDIF(R266,A266,"Y")&amp;" years, "&amp;DATEDIF(R266,A266,"YM")&amp;" months, "&amp;DATEDIF(R266,A266,"MD")&amp;" days")</f>
        <v/>
      </c>
      <c r="T266" s="264" t="n"/>
      <c r="U266" s="264" t="n"/>
      <c r="V266" s="697">
        <f>_xlfn.LET(_xlpm.d,_xlfn.XLOOKUP(T266,'[1]Birth Dates'!$A:$A,'[1]Birth Dates'!$B:$B,"",0),IF(_xlpm.d=0,"",_xlpm.d))</f>
        <v/>
      </c>
      <c r="W266" s="264">
        <f>IF(OR(V266="",A266="",NOT(ISNUMBER(V266)),V266&gt;A266),"",DATEDIF(V266,A266,"Y")&amp;" years, "&amp;DATEDIF(V266,A266,"YM")&amp;" months, "&amp;DATEDIF(V266,A266,"MD")&amp;" days")</f>
        <v/>
      </c>
      <c r="X266" s="264" t="n"/>
      <c r="Y266" s="264" t="n"/>
      <c r="Z266" s="264" t="n"/>
      <c r="AA266" s="264" t="n"/>
      <c r="AB266" s="264" t="n">
        <v>57</v>
      </c>
      <c r="AC266" s="264" t="n"/>
      <c r="AD266" s="264" t="n"/>
      <c r="AE266" s="581" t="inlineStr"/>
      <c r="AF266" s="418">
        <f>IF(OR(AE266="",AE266="",AE266=0),"",6.172/(AE266*24))</f>
        <v/>
      </c>
      <c r="AG266" s="269" t="n"/>
      <c r="AH266" s="581" t="inlineStr"/>
      <c r="AI266" s="418">
        <f>IF(OR(AH266="",AH266="",AH266=0),"",6.172/(AH266*24))</f>
        <v/>
      </c>
      <c r="AJ266" s="175">
        <f>IF(AND(ISNUMBER(AB266),ISNUMBER(AG266)),AB266-AG266,"")</f>
        <v/>
      </c>
      <c r="AK266" s="264" t="n"/>
      <c r="AL266" s="264" t="n">
        <v>109</v>
      </c>
      <c r="AM266" s="484" t="n">
        <v>0.290162037037037</v>
      </c>
      <c r="AN266" s="671">
        <f>IF(OR(AL266="",AM266="",AM266=0),"",AL266*6.172/(AM266*24))</f>
        <v/>
      </c>
      <c r="AO266" s="477">
        <f>IF(AND(AL266=AL265,AM266&lt;&gt;"",AM265&lt;&gt;""),AM266-AM265,"")</f>
        <v/>
      </c>
      <c r="AP266" s="264" t="n"/>
      <c r="AQ266" s="581" t="inlineStr"/>
      <c r="AR266" s="418">
        <f>IF(OR(AQ266="",AQ266="",AQ266=0),"",6.172/(AQ266*24))</f>
        <v/>
      </c>
      <c r="AS266" s="436">
        <f>IF(OR(NOT(ISNUMBER(C266)),NOT(ISNUMBER(AB266))),"",IF(AG266&lt;&gt;"",AG266,AB266)-C266)</f>
        <v/>
      </c>
      <c r="AT266" s="270" t="n"/>
      <c r="AU266" s="271">
        <f>IF($B266="","",TEXT($A266,"yyyymmdd")&amp;"_P"&amp;$C266&amp;"_C"&amp;$F266&amp;"_"&amp;TRIM(RIGHT(SUBSTITUTE(TRIM(SUBSTITUTE($L266,CHAR(160)," "))," ",REPT(" ",60)),60))&amp;IF($P266="","","-"&amp;TRIM(RIGHT(SUBSTITUTE(TRIM(SUBSTITUTE($P266,CHAR(160)," "))," ",REPT(" ",60)),60)))&amp;IF($T266="","","-"&amp;TRIM(RIGHT(SUBSTITUTE(TRIM(SUBSTITUTE($T266,CHAR(160)," "))," ",REPT(" ",60)),60)))&amp;".jpg")</f>
        <v/>
      </c>
    </row>
    <row r="267" ht="28" customHeight="1">
      <c r="A267" s="268" t="n">
        <v>24746</v>
      </c>
      <c r="B267" s="264" t="inlineStr">
        <is>
          <t>Gallaher 500 1 October, 1967</t>
        </is>
      </c>
      <c r="C267" s="264" t="n">
        <v>38</v>
      </c>
      <c r="D267" s="264" t="inlineStr">
        <is>
          <t>C</t>
        </is>
      </c>
      <c r="E267" s="264" t="n">
        <v>14</v>
      </c>
      <c r="F267" s="264" t="n">
        <v>34</v>
      </c>
      <c r="G267" s="264" t="inlineStr">
        <is>
          <t>Frank Crott Motors Pty Ltd</t>
        </is>
      </c>
      <c r="H267" s="264" t="n"/>
      <c r="I267" s="264" t="n"/>
      <c r="J267" s="264" t="inlineStr">
        <is>
          <t>Fiat 850</t>
        </is>
      </c>
      <c r="K267" s="264" t="inlineStr">
        <is>
          <t>Fiat 0.8</t>
        </is>
      </c>
      <c r="L267" s="264" t="inlineStr">
        <is>
          <t>Lynn Brown</t>
        </is>
      </c>
      <c r="M267" s="264" t="inlineStr">
        <is>
          <t>AUS</t>
        </is>
      </c>
      <c r="N267" s="697">
        <f>_xlfn.LET(_xlpm.d,_xlfn.XLOOKUP(L267,'[1]Birth Dates'!$A:$A,'[1]Birth Dates'!$B:$B,"",0),IF(_xlpm.d=0,"",_xlpm.d))</f>
        <v/>
      </c>
      <c r="O267" s="264">
        <f>IF(OR(N267="",A267="",NOT(ISNUMBER(N267)),N267&gt;A267),"",DATEDIF(N267,A267,"Y")&amp;" years, "&amp;DATEDIF(N267,A267,"YM")&amp;" months, "&amp;DATEDIF(N267,A267,"MD")&amp;" days")</f>
        <v/>
      </c>
      <c r="P267" s="264" t="inlineStr">
        <is>
          <t>David Bye</t>
        </is>
      </c>
      <c r="Q267" s="264" t="inlineStr">
        <is>
          <t>AUS</t>
        </is>
      </c>
      <c r="R267" s="697">
        <f>_xlfn.LET(_xlpm.d,_xlfn.XLOOKUP(P267,'[1]Birth Dates'!$A:$A,'[1]Birth Dates'!$B:$B,"",0),IF(_xlpm.d=0,"",_xlpm.d))</f>
        <v/>
      </c>
      <c r="S267" s="264">
        <f>IF(OR(R267="",A267="",NOT(ISNUMBER(R267)),R267&gt;A267),"",DATEDIF(R267,A267,"Y")&amp;" years, "&amp;DATEDIF(R267,A267,"YM")&amp;" months, "&amp;DATEDIF(R267,A267,"MD")&amp;" days")</f>
        <v/>
      </c>
      <c r="T267" s="264" t="n"/>
      <c r="U267" s="264" t="n"/>
      <c r="V267" s="697">
        <f>_xlfn.LET(_xlpm.d,_xlfn.XLOOKUP(T267,'[1]Birth Dates'!$A:$A,'[1]Birth Dates'!$B:$B,"",0),IF(_xlpm.d=0,"",_xlpm.d))</f>
        <v/>
      </c>
      <c r="W267" s="264">
        <f>IF(OR(V267="",A267="",NOT(ISNUMBER(V267)),V267&gt;A267),"",DATEDIF(V267,A267,"Y")&amp;" years, "&amp;DATEDIF(V267,A267,"YM")&amp;" months, "&amp;DATEDIF(V267,A267,"MD")&amp;" days")</f>
        <v/>
      </c>
      <c r="X267" s="264" t="n"/>
      <c r="Y267" s="264" t="n"/>
      <c r="Z267" s="264" t="n"/>
      <c r="AA267" s="264" t="n"/>
      <c r="AB267" s="264" t="n">
        <v>55</v>
      </c>
      <c r="AC267" s="264" t="n"/>
      <c r="AD267" s="264" t="n"/>
      <c r="AE267" s="581" t="inlineStr"/>
      <c r="AF267" s="418">
        <f>IF(OR(AE267="",AE267="",AE267=0),"",6.172/(AE267*24))</f>
        <v/>
      </c>
      <c r="AG267" s="269" t="n"/>
      <c r="AH267" s="581" t="inlineStr"/>
      <c r="AI267" s="418">
        <f>IF(OR(AH267="",AH267="",AH267=0),"",6.172/(AH267*24))</f>
        <v/>
      </c>
      <c r="AJ267" s="175">
        <f>IF(AND(ISNUMBER(AB267),ISNUMBER(AG267)),AB267-AG267,"")</f>
        <v/>
      </c>
      <c r="AK267" s="264" t="n"/>
      <c r="AL267" s="264" t="n">
        <v>109</v>
      </c>
      <c r="AM267" s="484" t="n">
        <v>0.2906134259259259</v>
      </c>
      <c r="AN267" s="671">
        <f>IF(OR(AL267="",AM267="",AM267=0),"",AL267*6.172/(AM267*24))</f>
        <v/>
      </c>
      <c r="AO267" s="477">
        <f>IF(AND(AL267=AL266,AM267&lt;&gt;"",AM266&lt;&gt;""),AM267-AM266,"")</f>
        <v/>
      </c>
      <c r="AP267" s="264" t="n"/>
      <c r="AQ267" s="581" t="inlineStr"/>
      <c r="AR267" s="418">
        <f>IF(OR(AQ267="",AQ267="",AQ267=0),"",6.172/(AQ267*24))</f>
        <v/>
      </c>
      <c r="AS267" s="436">
        <f>IF(OR(NOT(ISNUMBER(C267)),NOT(ISNUMBER(AB267))),"",IF(AG267&lt;&gt;"",AG267,AB267)-C267)</f>
        <v/>
      </c>
      <c r="AT267" s="270" t="n"/>
      <c r="AU267" s="271">
        <f>IF($B267="","",TEXT($A267,"yyyymmdd")&amp;"_P"&amp;$C267&amp;"_C"&amp;$F267&amp;"_"&amp;TRIM(RIGHT(SUBSTITUTE(TRIM(SUBSTITUTE($L267,CHAR(160)," "))," ",REPT(" ",60)),60))&amp;IF($P267="","","-"&amp;TRIM(RIGHT(SUBSTITUTE(TRIM(SUBSTITUTE($P267,CHAR(160)," "))," ",REPT(" ",60)),60)))&amp;IF($T267="","","-"&amp;TRIM(RIGHT(SUBSTITUTE(TRIM(SUBSTITUTE($T267,CHAR(160)," "))," ",REPT(" ",60)),60)))&amp;".jpg")</f>
        <v/>
      </c>
    </row>
    <row r="268" ht="28" customHeight="1">
      <c r="A268" s="268" t="n">
        <v>24746</v>
      </c>
      <c r="B268" s="264" t="inlineStr">
        <is>
          <t>Gallaher 500 1 October, 1967</t>
        </is>
      </c>
      <c r="C268" s="264" t="n">
        <v>39</v>
      </c>
      <c r="D268" s="264" t="inlineStr">
        <is>
          <t>B</t>
        </is>
      </c>
      <c r="E268" s="264" t="n">
        <v>6</v>
      </c>
      <c r="F268" s="264" t="n">
        <v>13</v>
      </c>
      <c r="G268" s="264" t="inlineStr">
        <is>
          <t>C Hodgins</t>
        </is>
      </c>
      <c r="H268" s="264" t="n"/>
      <c r="I268" s="264" t="n"/>
      <c r="J268" s="264" t="inlineStr">
        <is>
          <t>Morris 1100S</t>
        </is>
      </c>
      <c r="K268" s="264" t="inlineStr">
        <is>
          <t>BMC 1.1</t>
        </is>
      </c>
      <c r="L268" s="264" t="inlineStr">
        <is>
          <t>Clyde Hodgins</t>
        </is>
      </c>
      <c r="M268" s="264" t="inlineStr">
        <is>
          <t>AUS</t>
        </is>
      </c>
      <c r="N268" s="697">
        <f>_xlfn.LET(_xlpm.d,_xlfn.XLOOKUP(L268,'[1]Birth Dates'!$A:$A,'[1]Birth Dates'!$B:$B,"",0),IF(_xlpm.d=0,"",_xlpm.d))</f>
        <v/>
      </c>
      <c r="O268" s="264">
        <f>IF(OR(N268="",A268="",NOT(ISNUMBER(N268)),N268&gt;A268),"",DATEDIF(N268,A268,"Y")&amp;" years, "&amp;DATEDIF(N268,A268,"YM")&amp;" months, "&amp;DATEDIF(N268,A268,"MD")&amp;" days")</f>
        <v/>
      </c>
      <c r="P268" s="264" t="inlineStr">
        <is>
          <t>Kevin Nipperess</t>
        </is>
      </c>
      <c r="Q268" s="264" t="inlineStr">
        <is>
          <t>AUS</t>
        </is>
      </c>
      <c r="R268" s="697">
        <f>_xlfn.LET(_xlpm.d,_xlfn.XLOOKUP(P268,'[1]Birth Dates'!$A:$A,'[1]Birth Dates'!$B:$B,"",0),IF(_xlpm.d=0,"",_xlpm.d))</f>
        <v/>
      </c>
      <c r="S268" s="264">
        <f>IF(OR(R268="",A268="",NOT(ISNUMBER(R268)),R268&gt;A268),"",DATEDIF(R268,A268,"Y")&amp;" years, "&amp;DATEDIF(R268,A268,"YM")&amp;" months, "&amp;DATEDIF(R268,A268,"MD")&amp;" days")</f>
        <v/>
      </c>
      <c r="T268" s="264" t="n"/>
      <c r="U268" s="264" t="n"/>
      <c r="V268" s="697">
        <f>_xlfn.LET(_xlpm.d,_xlfn.XLOOKUP(T268,'[1]Birth Dates'!$A:$A,'[1]Birth Dates'!$B:$B,"",0),IF(_xlpm.d=0,"",_xlpm.d))</f>
        <v/>
      </c>
      <c r="W268" s="264">
        <f>IF(OR(V268="",A268="",NOT(ISNUMBER(V268)),V268&gt;A268),"",DATEDIF(V268,A268,"Y")&amp;" years, "&amp;DATEDIF(V268,A268,"YM")&amp;" months, "&amp;DATEDIF(V268,A268,"MD")&amp;" days")</f>
        <v/>
      </c>
      <c r="X268" s="264" t="n"/>
      <c r="Y268" s="264" t="n"/>
      <c r="Z268" s="264" t="n"/>
      <c r="AA268" s="264" t="n"/>
      <c r="AB268" s="264" t="n">
        <v>56</v>
      </c>
      <c r="AC268" s="264" t="n"/>
      <c r="AD268" s="264" t="n"/>
      <c r="AE268" s="581" t="inlineStr"/>
      <c r="AF268" s="418">
        <f>IF(OR(AE268="",AE268="",AE268=0),"",6.172/(AE268*24))</f>
        <v/>
      </c>
      <c r="AG268" s="269" t="n"/>
      <c r="AH268" s="581" t="inlineStr"/>
      <c r="AI268" s="418">
        <f>IF(OR(AH268="",AH268="",AH268=0),"",6.172/(AH268*24))</f>
        <v/>
      </c>
      <c r="AJ268" s="175">
        <f>IF(AND(ISNUMBER(AB268),ISNUMBER(AG268)),AB268-AG268,"")</f>
        <v/>
      </c>
      <c r="AK268" s="264" t="n"/>
      <c r="AL268" s="264" t="n">
        <v>108</v>
      </c>
      <c r="AM268" s="484" t="n">
        <v>0.2896180555555555</v>
      </c>
      <c r="AN268" s="671">
        <f>IF(OR(AL268="",AM268="",AM268=0),"",AL268*6.172/(AM268*24))</f>
        <v/>
      </c>
      <c r="AO268" s="477">
        <f>IF(AND(AL268=AL267,AM268&lt;&gt;"",AM267&lt;&gt;""),AM268-AM267,"")</f>
        <v/>
      </c>
      <c r="AP268" s="264" t="n"/>
      <c r="AQ268" s="581" t="inlineStr"/>
      <c r="AR268" s="418">
        <f>IF(OR(AQ268="",AQ268="",AQ268=0),"",6.172/(AQ268*24))</f>
        <v/>
      </c>
      <c r="AS268" s="436">
        <f>IF(OR(NOT(ISNUMBER(C268)),NOT(ISNUMBER(AB268))),"",IF(AG268&lt;&gt;"",AG268,AB268)-C268)</f>
        <v/>
      </c>
      <c r="AT268" s="270" t="n"/>
      <c r="AU268" s="271">
        <f>IF($B268="","",TEXT($A268,"yyyymmdd")&amp;"_P"&amp;$C268&amp;"_C"&amp;$F268&amp;"_"&amp;TRIM(RIGHT(SUBSTITUTE(TRIM(SUBSTITUTE($L268,CHAR(160)," "))," ",REPT(" ",60)),60))&amp;IF($P268="","","-"&amp;TRIM(RIGHT(SUBSTITUTE(TRIM(SUBSTITUTE($P268,CHAR(160)," "))," ",REPT(" ",60)),60)))&amp;IF($T268="","","-"&amp;TRIM(RIGHT(SUBSTITUTE(TRIM(SUBSTITUTE($T268,CHAR(160)," "))," ",REPT(" ",60)),60)))&amp;".jpg")</f>
        <v/>
      </c>
    </row>
    <row r="269" ht="28" customHeight="1">
      <c r="A269" s="268" t="n">
        <v>24746</v>
      </c>
      <c r="B269" s="264" t="inlineStr">
        <is>
          <t>Gallaher 500 1 October, 1967</t>
        </is>
      </c>
      <c r="C269" s="264" t="n">
        <v>40</v>
      </c>
      <c r="D269" s="264" t="inlineStr">
        <is>
          <t>D</t>
        </is>
      </c>
      <c r="E269" s="264" t="n">
        <v>10</v>
      </c>
      <c r="F269" s="264" t="n">
        <v>59</v>
      </c>
      <c r="G269" s="264" t="inlineStr">
        <is>
          <t>Wright Ford Motors Pty Ltd</t>
        </is>
      </c>
      <c r="H269" s="264" t="n"/>
      <c r="I269" s="264" t="n"/>
      <c r="J269" s="264" t="inlineStr">
        <is>
          <t>Ford Falcon XR GT</t>
        </is>
      </c>
      <c r="K269" s="264" t="n"/>
      <c r="L269" s="264" t="inlineStr">
        <is>
          <t>Bruce McIntyre</t>
        </is>
      </c>
      <c r="M269" s="264" t="inlineStr">
        <is>
          <t>AUS</t>
        </is>
      </c>
      <c r="N269" s="697">
        <f>_xlfn.LET(_xlpm.d,_xlfn.XLOOKUP(L269,'[1]Birth Dates'!$A:$A,'[1]Birth Dates'!$B:$B,"",0),IF(_xlpm.d=0,"",_xlpm.d))</f>
        <v/>
      </c>
      <c r="O269" s="264">
        <f>IF(OR(N269="",A269="",NOT(ISNUMBER(N269)),N269&gt;A269),"",DATEDIF(N269,A269,"Y")&amp;" years, "&amp;DATEDIF(N269,A269,"YM")&amp;" months, "&amp;DATEDIF(N269,A269,"MD")&amp;" days")</f>
        <v/>
      </c>
      <c r="P269" s="264" t="inlineStr">
        <is>
          <t>Ken Stacey</t>
        </is>
      </c>
      <c r="Q269" s="264" t="inlineStr">
        <is>
          <t>AUS</t>
        </is>
      </c>
      <c r="R269" s="697">
        <f>_xlfn.LET(_xlpm.d,_xlfn.XLOOKUP(P269,'[1]Birth Dates'!$A:$A,'[1]Birth Dates'!$B:$B,"",0),IF(_xlpm.d=0,"",_xlpm.d))</f>
        <v/>
      </c>
      <c r="S269" s="264">
        <f>IF(OR(R269="",A269="",NOT(ISNUMBER(R269)),R269&gt;A269),"",DATEDIF(R269,A269,"Y")&amp;" years, "&amp;DATEDIF(R269,A269,"YM")&amp;" months, "&amp;DATEDIF(R269,A269,"MD")&amp;" days")</f>
        <v/>
      </c>
      <c r="T269" s="264" t="n"/>
      <c r="U269" s="264" t="n"/>
      <c r="V269" s="697">
        <f>_xlfn.LET(_xlpm.d,_xlfn.XLOOKUP(T269,'[1]Birth Dates'!$A:$A,'[1]Birth Dates'!$B:$B,"",0),IF(_xlpm.d=0,"",_xlpm.d))</f>
        <v/>
      </c>
      <c r="W269" s="264">
        <f>IF(OR(V269="",A269="",NOT(ISNUMBER(V269)),V269&gt;A269),"",DATEDIF(V269,A269,"Y")&amp;" years, "&amp;DATEDIF(V269,A269,"YM")&amp;" months, "&amp;DATEDIF(V269,A269,"MD")&amp;" days")</f>
        <v/>
      </c>
      <c r="X269" s="264" t="n"/>
      <c r="Y269" s="264" t="n"/>
      <c r="Z269" s="264" t="n"/>
      <c r="AA269" s="264" t="n"/>
      <c r="AB269" s="264" t="n">
        <v>13</v>
      </c>
      <c r="AC269" s="264" t="n"/>
      <c r="AD269" s="264" t="n"/>
      <c r="AE269" s="581" t="inlineStr"/>
      <c r="AF269" s="418">
        <f>IF(OR(AE269="",AE269="",AE269=0),"",6.172/(AE269*24))</f>
        <v/>
      </c>
      <c r="AG269" s="269" t="n"/>
      <c r="AH269" s="581" t="inlineStr"/>
      <c r="AI269" s="418">
        <f>IF(OR(AH269="",AH269="",AH269=0),"",6.172/(AH269*24))</f>
        <v/>
      </c>
      <c r="AJ269" s="175">
        <f>IF(AND(ISNUMBER(AB269),ISNUMBER(AG269)),AB269-AG269,"")</f>
        <v/>
      </c>
      <c r="AK269" s="264" t="n"/>
      <c r="AL269" s="264" t="n">
        <v>106</v>
      </c>
      <c r="AM269" s="484" t="n">
        <v>0.289224537037037</v>
      </c>
      <c r="AN269" s="671">
        <f>IF(OR(AL269="",AM269="",AM269=0),"",AL269*6.172/(AM269*24))</f>
        <v/>
      </c>
      <c r="AO269" s="477">
        <f>IF(AND(AL269=AL268,AM269&lt;&gt;"",AM268&lt;&gt;""),AM269-AM268,"")</f>
        <v/>
      </c>
      <c r="AP269" s="264" t="n"/>
      <c r="AQ269" s="581" t="inlineStr"/>
      <c r="AR269" s="418">
        <f>IF(OR(AQ269="",AQ269="",AQ269=0),"",6.172/(AQ269*24))</f>
        <v/>
      </c>
      <c r="AS269" s="436">
        <f>IF(OR(NOT(ISNUMBER(C269)),NOT(ISNUMBER(AB269))),"",IF(AG269&lt;&gt;"",AG269,AB269)-C269)</f>
        <v/>
      </c>
      <c r="AT269" s="270" t="n"/>
      <c r="AU269" s="271">
        <f>IF($B269="","",TEXT($A269,"yyyymmdd")&amp;"_P"&amp;$C269&amp;"_C"&amp;$F269&amp;"_"&amp;TRIM(RIGHT(SUBSTITUTE(TRIM(SUBSTITUTE($L269,CHAR(160)," "))," ",REPT(" ",60)),60))&amp;IF($P269="","","-"&amp;TRIM(RIGHT(SUBSTITUTE(TRIM(SUBSTITUTE($P269,CHAR(160)," "))," ",REPT(" ",60)),60)))&amp;IF($T269="","","-"&amp;TRIM(RIGHT(SUBSTITUTE(TRIM(SUBSTITUTE($T269,CHAR(160)," "))," ",REPT(" ",60)),60)))&amp;".jpg")</f>
        <v/>
      </c>
    </row>
    <row r="270" ht="28" customHeight="1">
      <c r="A270" s="268" t="n">
        <v>24746</v>
      </c>
      <c r="B270" s="264" t="inlineStr">
        <is>
          <t>Gallaher 500 1 October, 1967</t>
        </is>
      </c>
      <c r="C270" s="264" t="n">
        <v>41</v>
      </c>
      <c r="D270" s="264" t="inlineStr">
        <is>
          <t>A</t>
        </is>
      </c>
      <c r="E270" s="264" t="n">
        <v>6</v>
      </c>
      <c r="F270" s="264" t="n">
        <v>5</v>
      </c>
      <c r="G270" s="264" t="inlineStr">
        <is>
          <t>C J Cocran</t>
        </is>
      </c>
      <c r="H270" s="264" t="n"/>
      <c r="I270" s="264" t="n"/>
      <c r="J270" s="264" t="inlineStr">
        <is>
          <t>Holden HB Torana</t>
        </is>
      </c>
      <c r="K270" s="264" t="n"/>
      <c r="L270" s="264" t="inlineStr">
        <is>
          <t>Chris Cronan</t>
        </is>
      </c>
      <c r="M270" s="264" t="inlineStr">
        <is>
          <t>AUS</t>
        </is>
      </c>
      <c r="N270" s="697">
        <f>_xlfn.LET(_xlpm.d,_xlfn.XLOOKUP(L270,'[1]Birth Dates'!$A:$A,'[1]Birth Dates'!$B:$B,"",0),IF(_xlpm.d=0,"",_xlpm.d))</f>
        <v/>
      </c>
      <c r="O270" s="264">
        <f>IF(OR(N270="",A270="",NOT(ISNUMBER(N270)),N270&gt;A270),"",DATEDIF(N270,A270,"Y")&amp;" years, "&amp;DATEDIF(N270,A270,"YM")&amp;" months, "&amp;DATEDIF(N270,A270,"MD")&amp;" days")</f>
        <v/>
      </c>
      <c r="P270" s="264" t="inlineStr">
        <is>
          <t>Steve Parkes</t>
        </is>
      </c>
      <c r="Q270" s="264" t="inlineStr">
        <is>
          <t>AUS</t>
        </is>
      </c>
      <c r="R270" s="697">
        <f>_xlfn.LET(_xlpm.d,_xlfn.XLOOKUP(P270,'[1]Birth Dates'!$A:$A,'[1]Birth Dates'!$B:$B,"",0),IF(_xlpm.d=0,"",_xlpm.d))</f>
        <v/>
      </c>
      <c r="S270" s="264">
        <f>IF(OR(R270="",A270="",NOT(ISNUMBER(R270)),R270&gt;A270),"",DATEDIF(R270,A270,"Y")&amp;" years, "&amp;DATEDIF(R270,A270,"YM")&amp;" months, "&amp;DATEDIF(R270,A270,"MD")&amp;" days")</f>
        <v/>
      </c>
      <c r="T270" s="264" t="n"/>
      <c r="U270" s="264" t="n"/>
      <c r="V270" s="697">
        <f>_xlfn.LET(_xlpm.d,_xlfn.XLOOKUP(T270,'[1]Birth Dates'!$A:$A,'[1]Birth Dates'!$B:$B,"",0),IF(_xlpm.d=0,"",_xlpm.d))</f>
        <v/>
      </c>
      <c r="W270" s="264">
        <f>IF(OR(V270="",A270="",NOT(ISNUMBER(V270)),V270&gt;A270),"",DATEDIF(V270,A270,"Y")&amp;" years, "&amp;DATEDIF(V270,A270,"YM")&amp;" months, "&amp;DATEDIF(V270,A270,"MD")&amp;" days")</f>
        <v/>
      </c>
      <c r="X270" s="264" t="n"/>
      <c r="Y270" s="264" t="n"/>
      <c r="Z270" s="264" t="n"/>
      <c r="AA270" s="264" t="n"/>
      <c r="AB270" s="264" t="n">
        <v>60</v>
      </c>
      <c r="AC270" s="264" t="n"/>
      <c r="AD270" s="264" t="n"/>
      <c r="AE270" s="581" t="inlineStr">
        <is>
          <t>4:06.0000</t>
        </is>
      </c>
      <c r="AF270" s="418">
        <f>IF(OR(AE270="",AE270="",AE270=0),"",6.172/(AE270*24))</f>
        <v/>
      </c>
      <c r="AG270" s="269" t="n"/>
      <c r="AH270" s="581" t="inlineStr"/>
      <c r="AI270" s="418">
        <f>IF(OR(AH270="",AH270="",AH270=0),"",6.172/(AH270*24))</f>
        <v/>
      </c>
      <c r="AJ270" s="175">
        <f>IF(AND(ISNUMBER(AB270),ISNUMBER(AG270)),AB270-AG270,"")</f>
        <v/>
      </c>
      <c r="AK270" s="264" t="n"/>
      <c r="AL270" s="264" t="n">
        <v>103</v>
      </c>
      <c r="AM270" s="484" t="n">
        <v>0.2901851851851852</v>
      </c>
      <c r="AN270" s="671">
        <f>IF(OR(AL270="",AM270="",AM270=0),"",AL270*6.172/(AM270*24))</f>
        <v/>
      </c>
      <c r="AO270" s="477">
        <f>IF(AND(AL270=AL269,AM270&lt;&gt;"",AM269&lt;&gt;""),AM270-AM269,"")</f>
        <v/>
      </c>
      <c r="AP270" s="264" t="n"/>
      <c r="AQ270" s="581" t="inlineStr"/>
      <c r="AR270" s="418">
        <f>IF(OR(AQ270="",AQ270="",AQ270=0),"",6.172/(AQ270*24))</f>
        <v/>
      </c>
      <c r="AS270" s="436">
        <f>IF(OR(NOT(ISNUMBER(C270)),NOT(ISNUMBER(AB270))),"",IF(AG270&lt;&gt;"",AG270,AB270)-C270)</f>
        <v/>
      </c>
      <c r="AT270" s="270" t="n"/>
      <c r="AU270" s="271">
        <f>IF($B270="","",TEXT($A270,"yyyymmdd")&amp;"_P"&amp;$C270&amp;"_C"&amp;$F270&amp;"_"&amp;TRIM(RIGHT(SUBSTITUTE(TRIM(SUBSTITUTE($L270,CHAR(160)," "))," ",REPT(" ",60)),60))&amp;IF($P270="","","-"&amp;TRIM(RIGHT(SUBSTITUTE(TRIM(SUBSTITUTE($P270,CHAR(160)," "))," ",REPT(" ",60)),60)))&amp;IF($T270="","","-"&amp;TRIM(RIGHT(SUBSTITUTE(TRIM(SUBSTITUTE($T270,CHAR(160)," "))," ",REPT(" ",60)),60)))&amp;".jpg")</f>
        <v/>
      </c>
    </row>
    <row r="271" ht="28" customHeight="1">
      <c r="A271" s="268" t="n">
        <v>24746</v>
      </c>
      <c r="B271" s="264" t="inlineStr">
        <is>
          <t>Gallaher 500 1 October, 1967</t>
        </is>
      </c>
      <c r="C271" s="264" t="n">
        <v>42</v>
      </c>
      <c r="D271" s="264" t="inlineStr">
        <is>
          <t>A</t>
        </is>
      </c>
      <c r="E271" s="264" t="n">
        <v>7</v>
      </c>
      <c r="F271" s="264" t="n">
        <v>6</v>
      </c>
      <c r="G271" s="264" t="inlineStr">
        <is>
          <t>Dependable Motors (Sales) Pty Ltd</t>
        </is>
      </c>
      <c r="H271" s="264" t="n"/>
      <c r="I271" s="264" t="n"/>
      <c r="J271" s="264" t="inlineStr">
        <is>
          <t>Datsun 1300</t>
        </is>
      </c>
      <c r="K271" s="264" t="n"/>
      <c r="L271" s="264" t="inlineStr">
        <is>
          <t>Bruce Darke</t>
        </is>
      </c>
      <c r="M271" s="264" t="inlineStr">
        <is>
          <t>AUS</t>
        </is>
      </c>
      <c r="N271" s="697">
        <f>_xlfn.LET(_xlpm.d,_xlfn.XLOOKUP(L271,'[1]Birth Dates'!$A:$A,'[1]Birth Dates'!$B:$B,"",0),IF(_xlpm.d=0,"",_xlpm.d))</f>
        <v/>
      </c>
      <c r="O271" s="264">
        <f>IF(OR(N271="",A271="",NOT(ISNUMBER(N271)),N271&gt;A271),"",DATEDIF(N271,A271,"Y")&amp;" years, "&amp;DATEDIF(N271,A271,"YM")&amp;" months, "&amp;DATEDIF(N271,A271,"MD")&amp;" days")</f>
        <v/>
      </c>
      <c r="P271" s="264" t="inlineStr">
        <is>
          <t>Bill Ford</t>
        </is>
      </c>
      <c r="Q271" s="264" t="inlineStr">
        <is>
          <t>AUS</t>
        </is>
      </c>
      <c r="R271" s="697">
        <f>_xlfn.LET(_xlpm.d,_xlfn.XLOOKUP(P271,'[1]Birth Dates'!$A:$A,'[1]Birth Dates'!$B:$B,"",0),IF(_xlpm.d=0,"",_xlpm.d))</f>
        <v/>
      </c>
      <c r="S271" s="264">
        <f>IF(OR(R271="",A271="",NOT(ISNUMBER(R271)),R271&gt;A271),"",DATEDIF(R271,A271,"Y")&amp;" years, "&amp;DATEDIF(R271,A271,"YM")&amp;" months, "&amp;DATEDIF(R271,A271,"MD")&amp;" days")</f>
        <v/>
      </c>
      <c r="T271" s="264" t="n"/>
      <c r="U271" s="264" t="n"/>
      <c r="V271" s="697">
        <f>_xlfn.LET(_xlpm.d,_xlfn.XLOOKUP(T271,'[1]Birth Dates'!$A:$A,'[1]Birth Dates'!$B:$B,"",0),IF(_xlpm.d=0,"",_xlpm.d))</f>
        <v/>
      </c>
      <c r="W271" s="264">
        <f>IF(OR(V271="",A271="",NOT(ISNUMBER(V271)),V271&gt;A271),"",DATEDIF(V271,A271,"Y")&amp;" years, "&amp;DATEDIF(V271,A271,"YM")&amp;" months, "&amp;DATEDIF(V271,A271,"MD")&amp;" days")</f>
        <v/>
      </c>
      <c r="X271" s="264" t="n"/>
      <c r="Y271" s="264" t="n"/>
      <c r="Z271" s="264" t="n"/>
      <c r="AA271" s="264" t="n"/>
      <c r="AB271" s="264" t="n">
        <v>59</v>
      </c>
      <c r="AC271" s="264" t="n"/>
      <c r="AD271" s="264" t="n"/>
      <c r="AE271" s="581" t="inlineStr"/>
      <c r="AF271" s="418">
        <f>IF(OR(AE271="",AE271="",AE271=0),"",6.172/(AE271*24))</f>
        <v/>
      </c>
      <c r="AG271" s="269" t="n"/>
      <c r="AH271" s="581" t="inlineStr"/>
      <c r="AI271" s="418">
        <f>IF(OR(AH271="",AH271="",AH271=0),"",6.172/(AH271*24))</f>
        <v/>
      </c>
      <c r="AJ271" s="175">
        <f>IF(AND(ISNUMBER(AB271),ISNUMBER(AG271)),AB271-AG271,"")</f>
        <v/>
      </c>
      <c r="AK271" s="264" t="n"/>
      <c r="AL271" s="264" t="n">
        <v>102</v>
      </c>
      <c r="AM271" s="484" t="n">
        <v>0.2896527777777778</v>
      </c>
      <c r="AN271" s="671">
        <f>IF(OR(AL271="",AM271="",AM271=0),"",AL271*6.172/(AM271*24))</f>
        <v/>
      </c>
      <c r="AO271" s="477">
        <f>IF(AND(AL271=AL270,AM271&lt;&gt;"",AM270&lt;&gt;""),AM271-AM270,"")</f>
        <v/>
      </c>
      <c r="AP271" s="264" t="n"/>
      <c r="AQ271" s="581" t="inlineStr"/>
      <c r="AR271" s="418">
        <f>IF(OR(AQ271="",AQ271="",AQ271=0),"",6.172/(AQ271*24))</f>
        <v/>
      </c>
      <c r="AS271" s="436">
        <f>IF(OR(NOT(ISNUMBER(C271)),NOT(ISNUMBER(AB271))),"",IF(AG271&lt;&gt;"",AG271,AB271)-C271)</f>
        <v/>
      </c>
      <c r="AT271" s="270" t="n"/>
      <c r="AU271" s="271">
        <f>IF($B271="","",TEXT($A271,"yyyymmdd")&amp;"_P"&amp;$C271&amp;"_C"&amp;$F271&amp;"_"&amp;TRIM(RIGHT(SUBSTITUTE(TRIM(SUBSTITUTE($L271,CHAR(160)," "))," ",REPT(" ",60)),60))&amp;IF($P271="","","-"&amp;TRIM(RIGHT(SUBSTITUTE(TRIM(SUBSTITUTE($P271,CHAR(160)," "))," ",REPT(" ",60)),60)))&amp;IF($T271="","","-"&amp;TRIM(RIGHT(SUBSTITUTE(TRIM(SUBSTITUTE($T271,CHAR(160)," "))," ",REPT(" ",60)),60)))&amp;".jpg")</f>
        <v/>
      </c>
    </row>
    <row r="272" ht="28" customHeight="1">
      <c r="A272" s="268" t="n">
        <v>24746</v>
      </c>
      <c r="B272" s="264" t="inlineStr">
        <is>
          <t>Gallaher 500 1 October, 1967</t>
        </is>
      </c>
      <c r="C272" s="264" t="n">
        <v>43</v>
      </c>
      <c r="D272" s="264" t="inlineStr">
        <is>
          <t>B</t>
        </is>
      </c>
      <c r="E272" s="264" t="n">
        <v>7</v>
      </c>
      <c r="F272" s="264" t="n">
        <v>20</v>
      </c>
      <c r="G272" s="264" t="inlineStr">
        <is>
          <t>Marque Motors</t>
        </is>
      </c>
      <c r="H272" s="264" t="n"/>
      <c r="I272" s="264" t="n"/>
      <c r="J272" s="264" t="inlineStr">
        <is>
          <t>Morris Cooper</t>
        </is>
      </c>
      <c r="K272" s="264" t="n"/>
      <c r="L272" s="264" t="inlineStr">
        <is>
          <t>Lindsay Adcock</t>
        </is>
      </c>
      <c r="M272" s="264" t="inlineStr">
        <is>
          <t>AUS</t>
        </is>
      </c>
      <c r="N272" s="697">
        <f>_xlfn.LET(_xlpm.d,_xlfn.XLOOKUP(L272,'[1]Birth Dates'!$A:$A,'[1]Birth Dates'!$B:$B,"",0),IF(_xlpm.d=0,"",_xlpm.d))</f>
        <v/>
      </c>
      <c r="O272" s="264">
        <f>IF(OR(N272="",A272="",NOT(ISNUMBER(N272)),N272&gt;A272),"",DATEDIF(N272,A272,"Y")&amp;" years, "&amp;DATEDIF(N272,A272,"YM")&amp;" months, "&amp;DATEDIF(N272,A272,"MD")&amp;" days")</f>
        <v/>
      </c>
      <c r="P272" s="264" t="inlineStr">
        <is>
          <t>Mike Schneider</t>
        </is>
      </c>
      <c r="Q272" s="264" t="inlineStr">
        <is>
          <t>AUS</t>
        </is>
      </c>
      <c r="R272" s="697">
        <f>_xlfn.LET(_xlpm.d,_xlfn.XLOOKUP(P272,'[1]Birth Dates'!$A:$A,'[1]Birth Dates'!$B:$B,"",0),IF(_xlpm.d=0,"",_xlpm.d))</f>
        <v/>
      </c>
      <c r="S272" s="264">
        <f>IF(OR(R272="",A272="",NOT(ISNUMBER(R272)),R272&gt;A272),"",DATEDIF(R272,A272,"Y")&amp;" years, "&amp;DATEDIF(R272,A272,"YM")&amp;" months, "&amp;DATEDIF(R272,A272,"MD")&amp;" days")</f>
        <v/>
      </c>
      <c r="T272" s="264" t="n"/>
      <c r="U272" s="264" t="n"/>
      <c r="V272" s="697">
        <f>_xlfn.LET(_xlpm.d,_xlfn.XLOOKUP(T272,'[1]Birth Dates'!$A:$A,'[1]Birth Dates'!$B:$B,"",0),IF(_xlpm.d=0,"",_xlpm.d))</f>
        <v/>
      </c>
      <c r="W272" s="264">
        <f>IF(OR(V272="",A272="",NOT(ISNUMBER(V272)),V272&gt;A272),"",DATEDIF(V272,A272,"Y")&amp;" years, "&amp;DATEDIF(V272,A272,"YM")&amp;" months, "&amp;DATEDIF(V272,A272,"MD")&amp;" days")</f>
        <v/>
      </c>
      <c r="X272" s="264" t="n"/>
      <c r="Y272" s="264" t="n"/>
      <c r="Z272" s="264" t="n"/>
      <c r="AA272" s="264" t="n"/>
      <c r="AB272" s="264" t="n">
        <v>35</v>
      </c>
      <c r="AC272" s="264" t="n"/>
      <c r="AD272" s="264" t="n"/>
      <c r="AE272" s="581" t="inlineStr"/>
      <c r="AF272" s="418">
        <f>IF(OR(AE272="",AE272="",AE272=0),"",6.172/(AE272*24))</f>
        <v/>
      </c>
      <c r="AG272" s="269" t="n"/>
      <c r="AH272" s="581" t="inlineStr"/>
      <c r="AI272" s="418">
        <f>IF(OR(AH272="",AH272="",AH272=0),"",6.172/(AH272*24))</f>
        <v/>
      </c>
      <c r="AJ272" s="175">
        <f>IF(AND(ISNUMBER(AB272),ISNUMBER(AG272)),AB272-AG272,"")</f>
        <v/>
      </c>
      <c r="AK272" s="264" t="n"/>
      <c r="AL272" s="264" t="n">
        <v>100</v>
      </c>
      <c r="AM272" s="484" t="n">
        <v>0.2888194444444445</v>
      </c>
      <c r="AN272" s="671">
        <f>IF(OR(AL272="",AM272="",AM272=0),"",AL272*6.172/(AM272*24))</f>
        <v/>
      </c>
      <c r="AO272" s="477">
        <f>IF(AND(AL272=AL271,AM272&lt;&gt;"",AM271&lt;&gt;""),AM272-AM271,"")</f>
        <v/>
      </c>
      <c r="AP272" s="264" t="n"/>
      <c r="AQ272" s="581" t="inlineStr"/>
      <c r="AR272" s="418">
        <f>IF(OR(AQ272="",AQ272="",AQ272=0),"",6.172/(AQ272*24))</f>
        <v/>
      </c>
      <c r="AS272" s="436">
        <f>IF(OR(NOT(ISNUMBER(C272)),NOT(ISNUMBER(AB272))),"",IF(AG272&lt;&gt;"",AG272,AB272)-C272)</f>
        <v/>
      </c>
      <c r="AT272" s="270" t="n"/>
      <c r="AU272" s="271">
        <f>IF($B272="","",TEXT($A272,"yyyymmdd")&amp;"_P"&amp;$C272&amp;"_C"&amp;$F272&amp;"_"&amp;TRIM(RIGHT(SUBSTITUTE(TRIM(SUBSTITUTE($L272,CHAR(160)," "))," ",REPT(" ",60)),60))&amp;IF($P272="","","-"&amp;TRIM(RIGHT(SUBSTITUTE(TRIM(SUBSTITUTE($P272,CHAR(160)," "))," ",REPT(" ",60)),60)))&amp;IF($T272="","","-"&amp;TRIM(RIGHT(SUBSTITUTE(TRIM(SUBSTITUTE($T272,CHAR(160)," "))," ",REPT(" ",60)),60)))&amp;".jpg")</f>
        <v/>
      </c>
    </row>
    <row r="273" ht="42" customHeight="1">
      <c r="A273" s="268" t="n">
        <v>24746</v>
      </c>
      <c r="B273" s="264" t="inlineStr">
        <is>
          <t>Gallaher 500 1 October, 1967</t>
        </is>
      </c>
      <c r="C273" s="264" t="n">
        <v>44</v>
      </c>
      <c r="D273" s="264" t="inlineStr">
        <is>
          <t>A</t>
        </is>
      </c>
      <c r="E273" s="264" t="n">
        <v>8</v>
      </c>
      <c r="F273" s="264" t="n">
        <v>3</v>
      </c>
      <c r="G273" s="264" t="inlineStr">
        <is>
          <t>Datsun Racing Team</t>
        </is>
      </c>
      <c r="H273" s="264" t="n"/>
      <c r="I273" s="264" t="n"/>
      <c r="J273" s="264" t="inlineStr">
        <is>
          <t>Datsun 1300</t>
        </is>
      </c>
      <c r="K273" s="264" t="n"/>
      <c r="L273" s="264" t="inlineStr">
        <is>
          <t>Jim Smith</t>
        </is>
      </c>
      <c r="M273" s="264" t="inlineStr">
        <is>
          <t>AUS</t>
        </is>
      </c>
      <c r="N273" s="697">
        <f>_xlfn.LET(_xlpm.d,_xlfn.XLOOKUP(L273,'[1]Birth Dates'!$A:$A,'[1]Birth Dates'!$B:$B,"",0),IF(_xlpm.d=0,"",_xlpm.d))</f>
        <v/>
      </c>
      <c r="O273" s="264">
        <f>IF(OR(N273="",A273="",NOT(ISNUMBER(N273)),N273&gt;A273),"",DATEDIF(N273,A273,"Y")&amp;" years, "&amp;DATEDIF(N273,A273,"YM")&amp;" months, "&amp;DATEDIF(N273,A273,"MD")&amp;" days")</f>
        <v/>
      </c>
      <c r="P273" s="264" t="inlineStr">
        <is>
          <t>John Colwell</t>
        </is>
      </c>
      <c r="Q273" s="264" t="inlineStr">
        <is>
          <t>AUS</t>
        </is>
      </c>
      <c r="R273" s="697">
        <f>_xlfn.LET(_xlpm.d,_xlfn.XLOOKUP(P273,'[1]Birth Dates'!$A:$A,'[1]Birth Dates'!$B:$B,"",0),IF(_xlpm.d=0,"",_xlpm.d))</f>
        <v/>
      </c>
      <c r="S273" s="264">
        <f>IF(OR(R273="",A273="",NOT(ISNUMBER(R273)),R273&gt;A273),"",DATEDIF(R273,A273,"Y")&amp;" years, "&amp;DATEDIF(R273,A273,"YM")&amp;" months, "&amp;DATEDIF(R273,A273,"MD")&amp;" days")</f>
        <v/>
      </c>
      <c r="T273" s="264" t="n"/>
      <c r="U273" s="264" t="n"/>
      <c r="V273" s="697">
        <f>_xlfn.LET(_xlpm.d,_xlfn.XLOOKUP(T273,'[1]Birth Dates'!$A:$A,'[1]Birth Dates'!$B:$B,"",0),IF(_xlpm.d=0,"",_xlpm.d))</f>
        <v/>
      </c>
      <c r="W273" s="264">
        <f>IF(OR(V273="",A273="",NOT(ISNUMBER(V273)),V273&gt;A273),"",DATEDIF(V273,A273,"Y")&amp;" years, "&amp;DATEDIF(V273,A273,"YM")&amp;" months, "&amp;DATEDIF(V273,A273,"MD")&amp;" days")</f>
        <v/>
      </c>
      <c r="X273" s="264" t="n"/>
      <c r="Y273" s="264" t="n"/>
      <c r="Z273" s="264" t="n"/>
      <c r="AA273" s="264" t="n"/>
      <c r="AB273" s="264" t="n">
        <v>52</v>
      </c>
      <c r="AC273" s="264" t="n"/>
      <c r="AD273" s="264" t="n"/>
      <c r="AE273" s="581" t="inlineStr"/>
      <c r="AF273" s="418">
        <f>IF(OR(AE273="",AE273="",AE273=0),"",6.172/(AE273*24))</f>
        <v/>
      </c>
      <c r="AG273" s="269" t="n"/>
      <c r="AH273" s="581" t="inlineStr"/>
      <c r="AI273" s="418">
        <f>IF(OR(AH273="",AH273="",AH273=0),"",6.172/(AH273*24))</f>
        <v/>
      </c>
      <c r="AJ273" s="175">
        <f>IF(AND(ISNUMBER(AB273),ISNUMBER(AG273)),AB273-AG273,"")</f>
        <v/>
      </c>
      <c r="AK273" s="264" t="n"/>
      <c r="AL273" s="264" t="n">
        <v>100</v>
      </c>
      <c r="AM273" s="484" t="n">
        <v>0.2897800925925926</v>
      </c>
      <c r="AN273" s="671">
        <f>IF(OR(AL273="",AM273="",AM273=0),"",AL273*6.172/(AM273*24))</f>
        <v/>
      </c>
      <c r="AO273" s="477">
        <f>IF(AND(AL273=AL272,AM273&lt;&gt;"",AM272&lt;&gt;""),AM273-AM272,"")</f>
        <v/>
      </c>
      <c r="AP273" s="264" t="n"/>
      <c r="AQ273" s="581" t="inlineStr"/>
      <c r="AR273" s="418">
        <f>IF(OR(AQ273="",AQ273="",AQ273=0),"",6.172/(AQ273*24))</f>
        <v/>
      </c>
      <c r="AS273" s="436">
        <f>IF(OR(NOT(ISNUMBER(C273)),NOT(ISNUMBER(AB273))),"",IF(AG273&lt;&gt;"",AG273,AB273)-C273)</f>
        <v/>
      </c>
      <c r="AT273" s="270" t="n"/>
      <c r="AU273" s="271">
        <f>IF($B273="","",TEXT($A273,"yyyymmdd")&amp;"_P"&amp;$C273&amp;"_C"&amp;$F273&amp;"_"&amp;TRIM(RIGHT(SUBSTITUTE(TRIM(SUBSTITUTE($L273,CHAR(160)," "))," ",REPT(" ",60)),60))&amp;IF($P273="","","-"&amp;TRIM(RIGHT(SUBSTITUTE(TRIM(SUBSTITUTE($P273,CHAR(160)," "))," ",REPT(" ",60)),60)))&amp;IF($T273="","","-"&amp;TRIM(RIGHT(SUBSTITUTE(TRIM(SUBSTITUTE($T273,CHAR(160)," "))," ",REPT(" ",60)),60)))&amp;".jpg")</f>
        <v/>
      </c>
    </row>
    <row r="274" ht="28" customHeight="1">
      <c r="A274" s="268" t="n">
        <v>24746</v>
      </c>
      <c r="B274" s="264" t="inlineStr">
        <is>
          <t>Gallaher 500 1 October, 1967</t>
        </is>
      </c>
      <c r="C274" s="264" t="n">
        <v>45</v>
      </c>
      <c r="D274" s="264" t="inlineStr">
        <is>
          <t>B</t>
        </is>
      </c>
      <c r="E274" s="264" t="n">
        <v>8</v>
      </c>
      <c r="F274" s="264" t="n">
        <v>17</v>
      </c>
      <c r="G274" s="264" t="inlineStr">
        <is>
          <t>Vaughan &amp; Lane Pty Ltd</t>
        </is>
      </c>
      <c r="H274" s="264" t="n"/>
      <c r="I274" s="264" t="n"/>
      <c r="J274" s="264" t="inlineStr">
        <is>
          <t>Morris Cooper</t>
        </is>
      </c>
      <c r="K274" s="264" t="n"/>
      <c r="L274" s="264" t="inlineStr">
        <is>
          <t>Bill Stanley</t>
        </is>
      </c>
      <c r="M274" s="264" t="inlineStr">
        <is>
          <t>AUS</t>
        </is>
      </c>
      <c r="N274" s="697">
        <f>_xlfn.LET(_xlpm.d,_xlfn.XLOOKUP(L274,'[1]Birth Dates'!$A:$A,'[1]Birth Dates'!$B:$B,"",0),IF(_xlpm.d=0,"",_xlpm.d))</f>
        <v/>
      </c>
      <c r="O274" s="264">
        <f>IF(OR(N274="",A274="",NOT(ISNUMBER(N274)),N274&gt;A274),"",DATEDIF(N274,A274,"Y")&amp;" years, "&amp;DATEDIF(N274,A274,"YM")&amp;" months, "&amp;DATEDIF(N274,A274,"MD")&amp;" days")</f>
        <v/>
      </c>
      <c r="P274" s="264" t="inlineStr">
        <is>
          <t>Digby Cooke</t>
        </is>
      </c>
      <c r="Q274" s="264" t="inlineStr">
        <is>
          <t>AUS</t>
        </is>
      </c>
      <c r="R274" s="697">
        <f>_xlfn.LET(_xlpm.d,_xlfn.XLOOKUP(P274,'[1]Birth Dates'!$A:$A,'[1]Birth Dates'!$B:$B,"",0),IF(_xlpm.d=0,"",_xlpm.d))</f>
        <v/>
      </c>
      <c r="S274" s="264">
        <f>IF(OR(R274="",A274="",NOT(ISNUMBER(R274)),R274&gt;A274),"",DATEDIF(R274,A274,"Y")&amp;" years, "&amp;DATEDIF(R274,A274,"YM")&amp;" months, "&amp;DATEDIF(R274,A274,"MD")&amp;" days")</f>
        <v/>
      </c>
      <c r="T274" s="264" t="n"/>
      <c r="U274" s="264" t="n"/>
      <c r="V274" s="697">
        <f>_xlfn.LET(_xlpm.d,_xlfn.XLOOKUP(T274,'[1]Birth Dates'!$A:$A,'[1]Birth Dates'!$B:$B,"",0),IF(_xlpm.d=0,"",_xlpm.d))</f>
        <v/>
      </c>
      <c r="W274" s="264">
        <f>IF(OR(V274="",A274="",NOT(ISNUMBER(V274)),V274&gt;A274),"",DATEDIF(V274,A274,"Y")&amp;" years, "&amp;DATEDIF(V274,A274,"YM")&amp;" months, "&amp;DATEDIF(V274,A274,"MD")&amp;" days")</f>
        <v/>
      </c>
      <c r="X274" s="264" t="n"/>
      <c r="Y274" s="264" t="n"/>
      <c r="Z274" s="264" t="n"/>
      <c r="AA274" s="264" t="n"/>
      <c r="AB274" s="264" t="n">
        <v>43</v>
      </c>
      <c r="AC274" s="264" t="n"/>
      <c r="AD274" s="264" t="n"/>
      <c r="AE274" s="581" t="inlineStr"/>
      <c r="AF274" s="418">
        <f>IF(OR(AE274="",AE274="",AE274=0),"",6.172/(AE274*24))</f>
        <v/>
      </c>
      <c r="AG274" s="269" t="n"/>
      <c r="AH274" s="581" t="inlineStr"/>
      <c r="AI274" s="418">
        <f>IF(OR(AH274="",AH274="",AH274=0),"",6.172/(AH274*24))</f>
        <v/>
      </c>
      <c r="AJ274" s="175">
        <f>IF(AND(ISNUMBER(AB274),ISNUMBER(AG274)),AB274-AG274,"")</f>
        <v/>
      </c>
      <c r="AK274" s="264" t="n"/>
      <c r="AL274" s="264" t="n">
        <v>96</v>
      </c>
      <c r="AM274" s="484" t="n">
        <v>0.2886574074074074</v>
      </c>
      <c r="AN274" s="671">
        <f>IF(OR(AL274="",AM274="",AM274=0),"",AL274*6.172/(AM274*24))</f>
        <v/>
      </c>
      <c r="AO274" s="477">
        <f>IF(AND(AL274=AL273,AM274&lt;&gt;"",AM273&lt;&gt;""),AM274-AM273,"")</f>
        <v/>
      </c>
      <c r="AP274" s="264" t="n"/>
      <c r="AQ274" s="581" t="inlineStr"/>
      <c r="AR274" s="418">
        <f>IF(OR(AQ274="",AQ274="",AQ274=0),"",6.172/(AQ274*24))</f>
        <v/>
      </c>
      <c r="AS274" s="436">
        <f>IF(OR(NOT(ISNUMBER(C274)),NOT(ISNUMBER(AB274))),"",IF(AG274&lt;&gt;"",AG274,AB274)-C274)</f>
        <v/>
      </c>
      <c r="AT274" s="270" t="n"/>
      <c r="AU274" s="271">
        <f>IF($B274="","",TEXT($A274,"yyyymmdd")&amp;"_P"&amp;$C274&amp;"_C"&amp;$F274&amp;"_"&amp;TRIM(RIGHT(SUBSTITUTE(TRIM(SUBSTITUTE($L274,CHAR(160)," "))," ",REPT(" ",60)),60))&amp;IF($P274="","","-"&amp;TRIM(RIGHT(SUBSTITUTE(TRIM(SUBSTITUTE($P274,CHAR(160)," "))," ",REPT(" ",60)),60)))&amp;IF($T274="","","-"&amp;TRIM(RIGHT(SUBSTITUTE(TRIM(SUBSTITUTE($T274,CHAR(160)," "))," ",REPT(" ",60)),60)))&amp;".jpg")</f>
        <v/>
      </c>
    </row>
    <row r="275" ht="28" customHeight="1">
      <c r="A275" s="268" t="n">
        <v>24746</v>
      </c>
      <c r="B275" s="264" t="inlineStr">
        <is>
          <t>Gallaher 500 1 October, 1967</t>
        </is>
      </c>
      <c r="C275" s="264" t="n">
        <v>46</v>
      </c>
      <c r="D275" s="264" t="inlineStr">
        <is>
          <t>B</t>
        </is>
      </c>
      <c r="E275" s="264" t="n">
        <v>9</v>
      </c>
      <c r="F275" s="264" t="n">
        <v>19</v>
      </c>
      <c r="G275" s="264" t="inlineStr">
        <is>
          <t>J Thompson</t>
        </is>
      </c>
      <c r="H275" s="264" t="n"/>
      <c r="I275" s="264" t="n"/>
      <c r="J275" s="264" t="inlineStr">
        <is>
          <t>Ford Cortina Mk.I 1500</t>
        </is>
      </c>
      <c r="K275" s="264" t="n"/>
      <c r="L275" s="264" t="inlineStr">
        <is>
          <t>Jeff Thompson</t>
        </is>
      </c>
      <c r="M275" s="264" t="inlineStr">
        <is>
          <t>AUS</t>
        </is>
      </c>
      <c r="N275" s="697">
        <f>_xlfn.LET(_xlpm.d,_xlfn.XLOOKUP(L275,'[1]Birth Dates'!$A:$A,'[1]Birth Dates'!$B:$B,"",0),IF(_xlpm.d=0,"",_xlpm.d))</f>
        <v/>
      </c>
      <c r="O275" s="264">
        <f>IF(OR(N275="",A275="",NOT(ISNUMBER(N275)),N275&gt;A275),"",DATEDIF(N275,A275,"Y")&amp;" years, "&amp;DATEDIF(N275,A275,"YM")&amp;" months, "&amp;DATEDIF(N275,A275,"MD")&amp;" days")</f>
        <v/>
      </c>
      <c r="P275" s="264" t="inlineStr">
        <is>
          <t>Bob Romano</t>
        </is>
      </c>
      <c r="Q275" s="264" t="inlineStr">
        <is>
          <t>AUS</t>
        </is>
      </c>
      <c r="R275" s="697">
        <f>_xlfn.LET(_xlpm.d,_xlfn.XLOOKUP(P275,'[1]Birth Dates'!$A:$A,'[1]Birth Dates'!$B:$B,"",0),IF(_xlpm.d=0,"",_xlpm.d))</f>
        <v/>
      </c>
      <c r="S275" s="264">
        <f>IF(OR(R275="",A275="",NOT(ISNUMBER(R275)),R275&gt;A275),"",DATEDIF(R275,A275,"Y")&amp;" years, "&amp;DATEDIF(R275,A275,"YM")&amp;" months, "&amp;DATEDIF(R275,A275,"MD")&amp;" days")</f>
        <v/>
      </c>
      <c r="T275" s="264" t="n"/>
      <c r="U275" s="264" t="n"/>
      <c r="V275" s="697">
        <f>_xlfn.LET(_xlpm.d,_xlfn.XLOOKUP(T275,'[1]Birth Dates'!$A:$A,'[1]Birth Dates'!$B:$B,"",0),IF(_xlpm.d=0,"",_xlpm.d))</f>
        <v/>
      </c>
      <c r="W275" s="264">
        <f>IF(OR(V275="",A275="",NOT(ISNUMBER(V275)),V275&gt;A275),"",DATEDIF(V275,A275,"Y")&amp;" years, "&amp;DATEDIF(V275,A275,"YM")&amp;" months, "&amp;DATEDIF(V275,A275,"MD")&amp;" days")</f>
        <v/>
      </c>
      <c r="X275" s="264" t="n"/>
      <c r="Y275" s="264" t="n"/>
      <c r="Z275" s="264" t="n"/>
      <c r="AA275" s="264" t="n"/>
      <c r="AB275" s="264" t="n">
        <v>49</v>
      </c>
      <c r="AC275" s="264" t="n"/>
      <c r="AD275" s="264" t="n"/>
      <c r="AE275" s="581" t="inlineStr">
        <is>
          <t>3:36.0000</t>
        </is>
      </c>
      <c r="AF275" s="418">
        <f>IF(OR(AE275="",AE275="",AE275=0),"",6.172/(AE275*24))</f>
        <v/>
      </c>
      <c r="AG275" s="269" t="n"/>
      <c r="AH275" s="581" t="inlineStr"/>
      <c r="AI275" s="418">
        <f>IF(OR(AH275="",AH275="",AH275=0),"",6.172/(AH275*24))</f>
        <v/>
      </c>
      <c r="AJ275" s="175">
        <f>IF(AND(ISNUMBER(AB275),ISNUMBER(AG275)),AB275-AG275,"")</f>
        <v/>
      </c>
      <c r="AK275" s="264" t="n"/>
      <c r="AL275" s="264" t="n">
        <v>96</v>
      </c>
      <c r="AM275" s="484" t="n">
        <v>0.2889120370370371</v>
      </c>
      <c r="AN275" s="671">
        <f>IF(OR(AL275="",AM275="",AM275=0),"",AL275*6.172/(AM275*24))</f>
        <v/>
      </c>
      <c r="AO275" s="477">
        <f>IF(AND(AL275=AL274,AM275&lt;&gt;"",AM274&lt;&gt;""),AM275-AM274,"")</f>
        <v/>
      </c>
      <c r="AP275" s="264" t="n"/>
      <c r="AQ275" s="581" t="inlineStr"/>
      <c r="AR275" s="418">
        <f>IF(OR(AQ275="",AQ275="",AQ275=0),"",6.172/(AQ275*24))</f>
        <v/>
      </c>
      <c r="AS275" s="436">
        <f>IF(OR(NOT(ISNUMBER(C275)),NOT(ISNUMBER(AB275))),"",IF(AG275&lt;&gt;"",AG275,AB275)-C275)</f>
        <v/>
      </c>
      <c r="AT275" s="270" t="n"/>
      <c r="AU275" s="271">
        <f>IF($B275="","",TEXT($A275,"yyyymmdd")&amp;"_P"&amp;$C275&amp;"_C"&amp;$F275&amp;"_"&amp;TRIM(RIGHT(SUBSTITUTE(TRIM(SUBSTITUTE($L275,CHAR(160)," "))," ",REPT(" ",60)),60))&amp;IF($P275="","","-"&amp;TRIM(RIGHT(SUBSTITUTE(TRIM(SUBSTITUTE($P275,CHAR(160)," "))," ",REPT(" ",60)),60)))&amp;IF($T275="","","-"&amp;TRIM(RIGHT(SUBSTITUTE(TRIM(SUBSTITUTE($T275,CHAR(160)," "))," ",REPT(" ",60)),60)))&amp;".jpg")</f>
        <v/>
      </c>
    </row>
    <row r="276" ht="28" customHeight="1">
      <c r="A276" s="268" t="n">
        <v>24746</v>
      </c>
      <c r="B276" s="264" t="inlineStr">
        <is>
          <t>Gallaher 500 1 October, 1967</t>
        </is>
      </c>
      <c r="C276" s="264" t="n">
        <v>47</v>
      </c>
      <c r="D276" s="264" t="inlineStr">
        <is>
          <t>D</t>
        </is>
      </c>
      <c r="E276" s="264" t="n">
        <v>11</v>
      </c>
      <c r="F276" s="264" t="n">
        <v>56</v>
      </c>
      <c r="G276" s="264" t="inlineStr">
        <is>
          <t>British &amp; Continental Cars Pty Ltd</t>
        </is>
      </c>
      <c r="H276" s="264" t="n"/>
      <c r="I276" s="264" t="n"/>
      <c r="J276" s="264" t="inlineStr">
        <is>
          <t>Volvo 122S</t>
        </is>
      </c>
      <c r="K276" s="264" t="inlineStr">
        <is>
          <t>Volvo 1.8</t>
        </is>
      </c>
      <c r="L276" s="264" t="inlineStr">
        <is>
          <t>Gerry Lister</t>
        </is>
      </c>
      <c r="M276" s="264" t="inlineStr">
        <is>
          <t>AUS</t>
        </is>
      </c>
      <c r="N276" s="697">
        <f>_xlfn.LET(_xlpm.d,_xlfn.XLOOKUP(L276,'[1]Birth Dates'!$A:$A,'[1]Birth Dates'!$B:$B,"",0),IF(_xlpm.d=0,"",_xlpm.d))</f>
        <v/>
      </c>
      <c r="O276" s="264">
        <f>IF(OR(N276="",A276="",NOT(ISNUMBER(N276)),N276&gt;A276),"",DATEDIF(N276,A276,"Y")&amp;" years, "&amp;DATEDIF(N276,A276,"YM")&amp;" months, "&amp;DATEDIF(N276,A276,"MD")&amp;" days")</f>
        <v/>
      </c>
      <c r="P276" s="264" t="inlineStr">
        <is>
          <t>David Seldon</t>
        </is>
      </c>
      <c r="Q276" s="264" t="inlineStr">
        <is>
          <t>AUS</t>
        </is>
      </c>
      <c r="R276" s="697">
        <f>_xlfn.LET(_xlpm.d,_xlfn.XLOOKUP(P276,'[1]Birth Dates'!$A:$A,'[1]Birth Dates'!$B:$B,"",0),IF(_xlpm.d=0,"",_xlpm.d))</f>
        <v/>
      </c>
      <c r="S276" s="264">
        <f>IF(OR(R276="",A276="",NOT(ISNUMBER(R276)),R276&gt;A276),"",DATEDIF(R276,A276,"Y")&amp;" years, "&amp;DATEDIF(R276,A276,"YM")&amp;" months, "&amp;DATEDIF(R276,A276,"MD")&amp;" days")</f>
        <v/>
      </c>
      <c r="T276" s="264" t="n"/>
      <c r="U276" s="264" t="n"/>
      <c r="V276" s="697">
        <f>_xlfn.LET(_xlpm.d,_xlfn.XLOOKUP(T276,'[1]Birth Dates'!$A:$A,'[1]Birth Dates'!$B:$B,"",0),IF(_xlpm.d=0,"",_xlpm.d))</f>
        <v/>
      </c>
      <c r="W276" s="264">
        <f>IF(OR(V276="",A276="",NOT(ISNUMBER(V276)),V276&gt;A276),"",DATEDIF(V276,A276,"Y")&amp;" years, "&amp;DATEDIF(V276,A276,"YM")&amp;" months, "&amp;DATEDIF(V276,A276,"MD")&amp;" days")</f>
        <v/>
      </c>
      <c r="X276" s="264" t="n"/>
      <c r="Y276" s="264" t="n"/>
      <c r="Z276" s="264" t="n"/>
      <c r="AA276" s="264" t="n"/>
      <c r="AB276" s="264" t="n">
        <v>26</v>
      </c>
      <c r="AC276" s="264" t="n"/>
      <c r="AD276" s="264" t="n"/>
      <c r="AE276" s="581" t="inlineStr"/>
      <c r="AF276" s="418">
        <f>IF(OR(AE276="",AE276="",AE276=0),"",6.172/(AE276*24))</f>
        <v/>
      </c>
      <c r="AG276" s="269" t="n"/>
      <c r="AH276" s="581" t="inlineStr"/>
      <c r="AI276" s="418">
        <f>IF(OR(AH276="",AH276="",AH276=0),"",6.172/(AH276*24))</f>
        <v/>
      </c>
      <c r="AJ276" s="175">
        <f>IF(AND(ISNUMBER(AB276),ISNUMBER(AG276)),AB276-AG276,"")</f>
        <v/>
      </c>
      <c r="AK276" s="264" t="n"/>
      <c r="AL276" s="264" t="n">
        <v>86</v>
      </c>
      <c r="AM276" s="484" t="n">
        <v>0.2890856481481481</v>
      </c>
      <c r="AN276" s="671">
        <f>IF(OR(AL276="",AM276="",AM276=0),"",AL276*6.172/(AM276*24))</f>
        <v/>
      </c>
      <c r="AO276" s="477">
        <f>IF(AND(AL276=AL275,AM276&lt;&gt;"",AM275&lt;&gt;""),AM276-AM275,"")</f>
        <v/>
      </c>
      <c r="AP276" s="264" t="n"/>
      <c r="AQ276" s="581" t="inlineStr"/>
      <c r="AR276" s="418">
        <f>IF(OR(AQ276="",AQ276="",AQ276=0),"",6.172/(AQ276*24))</f>
        <v/>
      </c>
      <c r="AS276" s="436">
        <f>IF(OR(NOT(ISNUMBER(C276)),NOT(ISNUMBER(AB276))),"",IF(AG276&lt;&gt;"",AG276,AB276)-C276)</f>
        <v/>
      </c>
      <c r="AT276" s="270" t="n"/>
      <c r="AU276" s="271">
        <f>IF($B276="","",TEXT($A276,"yyyymmdd")&amp;"_P"&amp;$C276&amp;"_C"&amp;$F276&amp;"_"&amp;TRIM(RIGHT(SUBSTITUTE(TRIM(SUBSTITUTE($L276,CHAR(160)," "))," ",REPT(" ",60)),60))&amp;IF($P276="","","-"&amp;TRIM(RIGHT(SUBSTITUTE(TRIM(SUBSTITUTE($P276,CHAR(160)," "))," ",REPT(" ",60)),60)))&amp;IF($T276="","","-"&amp;TRIM(RIGHT(SUBSTITUTE(TRIM(SUBSTITUTE($T276,CHAR(160)," "))," ",REPT(" ",60)),60)))&amp;".jpg")</f>
        <v/>
      </c>
    </row>
    <row r="277" ht="42" customHeight="1">
      <c r="A277" s="268" t="n">
        <v>24746</v>
      </c>
      <c r="B277" s="264" t="inlineStr">
        <is>
          <t>Gallaher 500 1 October, 1967</t>
        </is>
      </c>
      <c r="C277" s="264" t="n">
        <v>48</v>
      </c>
      <c r="D277" s="264" t="inlineStr">
        <is>
          <t>C</t>
        </is>
      </c>
      <c r="E277" s="264" t="n">
        <v>15</v>
      </c>
      <c r="F277" s="264" t="n">
        <v>44</v>
      </c>
      <c r="G277" s="264" t="inlineStr">
        <is>
          <t>H Taylor</t>
        </is>
      </c>
      <c r="H277" s="264" t="n"/>
      <c r="I277" s="264" t="n"/>
      <c r="J277" s="264" t="inlineStr">
        <is>
          <t>Holden HD X2</t>
        </is>
      </c>
      <c r="K277" s="264" t="n"/>
      <c r="L277" s="264" t="inlineStr">
        <is>
          <t>Don Smith</t>
        </is>
      </c>
      <c r="M277" s="264" t="inlineStr">
        <is>
          <t>AUS</t>
        </is>
      </c>
      <c r="N277" s="697">
        <f>_xlfn.LET(_xlpm.d,_xlfn.XLOOKUP(L277,'[1]Birth Dates'!$A:$A,'[1]Birth Dates'!$B:$B,"",0),IF(_xlpm.d=0,"",_xlpm.d))</f>
        <v/>
      </c>
      <c r="O277" s="264">
        <f>IF(OR(N277="",A277="",NOT(ISNUMBER(N277)),N277&gt;A277),"",DATEDIF(N277,A277,"Y")&amp;" years, "&amp;DATEDIF(N277,A277,"YM")&amp;" months, "&amp;DATEDIF(N277,A277,"MD")&amp;" days")</f>
        <v/>
      </c>
      <c r="P277" s="264" t="inlineStr">
        <is>
          <t>Herb Taylor</t>
        </is>
      </c>
      <c r="Q277" s="264" t="inlineStr">
        <is>
          <t>AUS</t>
        </is>
      </c>
      <c r="R277" s="697">
        <f>_xlfn.LET(_xlpm.d,_xlfn.XLOOKUP(P277,'[1]Birth Dates'!$A:$A,'[1]Birth Dates'!$B:$B,"",0),IF(_xlpm.d=0,"",_xlpm.d))</f>
        <v/>
      </c>
      <c r="S277" s="264">
        <f>IF(OR(R277="",A277="",NOT(ISNUMBER(R277)),R277&gt;A277),"",DATEDIF(R277,A277,"Y")&amp;" years, "&amp;DATEDIF(R277,A277,"YM")&amp;" months, "&amp;DATEDIF(R277,A277,"MD")&amp;" days")</f>
        <v/>
      </c>
      <c r="T277" s="264" t="n"/>
      <c r="U277" s="264" t="n"/>
      <c r="V277" s="697">
        <f>_xlfn.LET(_xlpm.d,_xlfn.XLOOKUP(T277,'[1]Birth Dates'!$A:$A,'[1]Birth Dates'!$B:$B,"",0),IF(_xlpm.d=0,"",_xlpm.d))</f>
        <v/>
      </c>
      <c r="W277" s="264">
        <f>IF(OR(V277="",A277="",NOT(ISNUMBER(V277)),V277&gt;A277),"",DATEDIF(V277,A277,"Y")&amp;" years, "&amp;DATEDIF(V277,A277,"YM")&amp;" months, "&amp;DATEDIF(V277,A277,"MD")&amp;" days")</f>
        <v/>
      </c>
      <c r="X277" s="264" t="n"/>
      <c r="Y277" s="264" t="n"/>
      <c r="Z277" s="264" t="n"/>
      <c r="AA277" s="264" t="n"/>
      <c r="AB277" s="264" t="n">
        <v>27</v>
      </c>
      <c r="AC277" s="264" t="n"/>
      <c r="AD277" s="264" t="n"/>
      <c r="AE277" s="581" t="inlineStr"/>
      <c r="AF277" s="418">
        <f>IF(OR(AE277="",AE277="",AE277=0),"",6.172/(AE277*24))</f>
        <v/>
      </c>
      <c r="AG277" s="269" t="n"/>
      <c r="AH277" s="581" t="inlineStr"/>
      <c r="AI277" s="418">
        <f>IF(OR(AH277="",AH277="",AH277=0),"",6.172/(AH277*24))</f>
        <v/>
      </c>
      <c r="AJ277" s="175">
        <f>IF(AND(ISNUMBER(AB277),ISNUMBER(AG277)),AB277-AG277,"")</f>
        <v/>
      </c>
      <c r="AK277" s="264" t="n"/>
      <c r="AL277" s="264" t="n">
        <v>75</v>
      </c>
      <c r="AM277" s="484" t="n">
        <v>0.2894791666666667</v>
      </c>
      <c r="AN277" s="671">
        <f>IF(OR(AL277="",AM277="",AM277=0),"",AL277*6.172/(AM277*24))</f>
        <v/>
      </c>
      <c r="AO277" s="477">
        <f>IF(AND(AL277=AL276,AM277&lt;&gt;"",AM276&lt;&gt;""),AM277-AM276,"")</f>
        <v/>
      </c>
      <c r="AP277" s="264" t="n"/>
      <c r="AQ277" s="581" t="inlineStr"/>
      <c r="AR277" s="418">
        <f>IF(OR(AQ277="",AQ277="",AQ277=0),"",6.172/(AQ277*24))</f>
        <v/>
      </c>
      <c r="AS277" s="436">
        <f>IF(OR(NOT(ISNUMBER(C277)),NOT(ISNUMBER(AB277))),"",IF(AG277&lt;&gt;"",AG277,AB277)-C277)</f>
        <v/>
      </c>
      <c r="AT277" s="270" t="n"/>
      <c r="AU277" s="271">
        <f>IF($B277="","",TEXT($A277,"yyyymmdd")&amp;"_P"&amp;$C277&amp;"_C"&amp;$F277&amp;"_"&amp;TRIM(RIGHT(SUBSTITUTE(TRIM(SUBSTITUTE($L277,CHAR(160)," "))," ",REPT(" ",60)),60))&amp;IF($P277="","","-"&amp;TRIM(RIGHT(SUBSTITUTE(TRIM(SUBSTITUTE($P277,CHAR(160)," "))," ",REPT(" ",60)),60)))&amp;IF($T277="","","-"&amp;TRIM(RIGHT(SUBSTITUTE(TRIM(SUBSTITUTE($T277,CHAR(160)," "))," ",REPT(" ",60)),60)))&amp;".jpg")</f>
        <v/>
      </c>
    </row>
    <row r="278" ht="28" customHeight="1">
      <c r="A278" s="268" t="n">
        <v>24746</v>
      </c>
      <c r="B278" s="264" t="inlineStr">
        <is>
          <t>Gallaher 500 1 October, 1967</t>
        </is>
      </c>
      <c r="C278" s="264" t="inlineStr">
        <is>
          <t>DNF</t>
        </is>
      </c>
      <c r="D278" s="264" t="inlineStr">
        <is>
          <t>A</t>
        </is>
      </c>
      <c r="E278" s="264" t="n">
        <v>9</v>
      </c>
      <c r="F278" s="264" t="n">
        <v>7</v>
      </c>
      <c r="G278" s="264" t="inlineStr">
        <is>
          <t>Dunbier Motors Pty Ltd</t>
        </is>
      </c>
      <c r="H278" s="264" t="n"/>
      <c r="I278" s="264" t="n"/>
      <c r="J278" s="264" t="inlineStr">
        <is>
          <t>Hillman GT[1]</t>
        </is>
      </c>
      <c r="K278" s="264" t="n"/>
      <c r="L278" s="264" t="inlineStr">
        <is>
          <t>Lindsay Little</t>
        </is>
      </c>
      <c r="M278" s="264" t="inlineStr">
        <is>
          <t>AUS</t>
        </is>
      </c>
      <c r="N278" s="697">
        <f>_xlfn.LET(_xlpm.d,_xlfn.XLOOKUP(L278,'[1]Birth Dates'!$A:$A,'[1]Birth Dates'!$B:$B,"",0),IF(_xlpm.d=0,"",_xlpm.d))</f>
        <v/>
      </c>
      <c r="O278" s="264">
        <f>IF(OR(N278="",A278="",NOT(ISNUMBER(N278)),N278&gt;A278),"",DATEDIF(N278,A278,"Y")&amp;" years, "&amp;DATEDIF(N278,A278,"YM")&amp;" months, "&amp;DATEDIF(N278,A278,"MD")&amp;" days")</f>
        <v/>
      </c>
      <c r="P278" s="264" t="inlineStr">
        <is>
          <t>Stan Pomroy</t>
        </is>
      </c>
      <c r="Q278" s="264" t="inlineStr">
        <is>
          <t>AUS</t>
        </is>
      </c>
      <c r="R278" s="697">
        <f>_xlfn.LET(_xlpm.d,_xlfn.XLOOKUP(P278,'[1]Birth Dates'!$A:$A,'[1]Birth Dates'!$B:$B,"",0),IF(_xlpm.d=0,"",_xlpm.d))</f>
        <v/>
      </c>
      <c r="S278" s="264">
        <f>IF(OR(R278="",A278="",NOT(ISNUMBER(R278)),R278&gt;A278),"",DATEDIF(R278,A278,"Y")&amp;" years, "&amp;DATEDIF(R278,A278,"YM")&amp;" months, "&amp;DATEDIF(R278,A278,"MD")&amp;" days")</f>
        <v/>
      </c>
      <c r="T278" s="264" t="n"/>
      <c r="U278" s="264" t="n"/>
      <c r="V278" s="697">
        <f>_xlfn.LET(_xlpm.d,_xlfn.XLOOKUP(T278,'[1]Birth Dates'!$A:$A,'[1]Birth Dates'!$B:$B,"",0),IF(_xlpm.d=0,"",_xlpm.d))</f>
        <v/>
      </c>
      <c r="W278" s="264">
        <f>IF(OR(V278="",A278="",NOT(ISNUMBER(V278)),V278&gt;A278),"",DATEDIF(V278,A278,"Y")&amp;" years, "&amp;DATEDIF(V278,A278,"YM")&amp;" months, "&amp;DATEDIF(V278,A278,"MD")&amp;" days")</f>
        <v/>
      </c>
      <c r="X278" s="264" t="n"/>
      <c r="Y278" s="264" t="n"/>
      <c r="Z278" s="264" t="n"/>
      <c r="AA278" s="264" t="n"/>
      <c r="AB278" s="264" t="n">
        <v>53</v>
      </c>
      <c r="AC278" s="264" t="n"/>
      <c r="AD278" s="264" t="n"/>
      <c r="AE278" s="581" t="inlineStr"/>
      <c r="AF278" s="418">
        <f>IF(OR(AE278="",AE278="",AE278=0),"",6.172/(AE278*24))</f>
        <v/>
      </c>
      <c r="AG278" s="269" t="n"/>
      <c r="AH278" s="581" t="inlineStr"/>
      <c r="AI278" s="418">
        <f>IF(OR(AH278="",AH278="",AH278=0),"",6.172/(AH278*24))</f>
        <v/>
      </c>
      <c r="AJ278" s="175">
        <f>IF(AND(ISNUMBER(AB278),ISNUMBER(AG278)),AB278-AG278,"")</f>
        <v/>
      </c>
      <c r="AK278" s="264" t="inlineStr">
        <is>
          <t>Head Gasket</t>
        </is>
      </c>
      <c r="AL278" s="264" t="n"/>
      <c r="AM278" s="484" t="n"/>
      <c r="AN278" s="671">
        <f>IF(OR(AL278="",AM278="",AM278=0),"",AL278*6.172/(AM278*24))</f>
        <v/>
      </c>
      <c r="AO278" s="477">
        <f>IF(AND(AL278=AL277,AM278&lt;&gt;"",AM277&lt;&gt;""),AM278-AM277,"")</f>
        <v/>
      </c>
      <c r="AP278" s="264" t="n"/>
      <c r="AQ278" s="581" t="inlineStr"/>
      <c r="AR278" s="418">
        <f>IF(OR(AQ278="",AQ278="",AQ278=0),"",6.172/(AQ278*24))</f>
        <v/>
      </c>
      <c r="AS278" s="436">
        <f>IF(OR(NOT(ISNUMBER(C278)),NOT(ISNUMBER(AB278))),"",IF(AG278&lt;&gt;"",AG278,AB278)-C278)</f>
        <v/>
      </c>
      <c r="AT278" s="270" t="n"/>
      <c r="AU278" s="271">
        <f>IF($B278="","",TEXT($A278,"yyyymmdd")&amp;"_P"&amp;$C278&amp;"_C"&amp;$F278&amp;"_"&amp;TRIM(RIGHT(SUBSTITUTE(TRIM(SUBSTITUTE($L278,CHAR(160)," "))," ",REPT(" ",60)),60))&amp;IF($P278="","","-"&amp;TRIM(RIGHT(SUBSTITUTE(TRIM(SUBSTITUTE($P278,CHAR(160)," "))," ",REPT(" ",60)),60)))&amp;IF($T278="","","-"&amp;TRIM(RIGHT(SUBSTITUTE(TRIM(SUBSTITUTE($T278,CHAR(160)," "))," ",REPT(" ",60)),60)))&amp;".jpg")</f>
        <v/>
      </c>
    </row>
    <row r="279" ht="28" customHeight="1">
      <c r="A279" s="268" t="n">
        <v>24746</v>
      </c>
      <c r="B279" s="264" t="inlineStr">
        <is>
          <t>Gallaher 500 1 October, 1967</t>
        </is>
      </c>
      <c r="C279" s="264" t="inlineStr">
        <is>
          <t>DNF</t>
        </is>
      </c>
      <c r="D279" s="264" t="inlineStr">
        <is>
          <t>A</t>
        </is>
      </c>
      <c r="E279" s="264" t="n">
        <v>10</v>
      </c>
      <c r="F279" s="264" t="n">
        <v>4</v>
      </c>
      <c r="G279" s="264" t="inlineStr">
        <is>
          <t>Datsun Racing Team</t>
        </is>
      </c>
      <c r="H279" s="264" t="n"/>
      <c r="I279" s="264" t="n"/>
      <c r="J279" s="264" t="inlineStr">
        <is>
          <t>Datsun 1300</t>
        </is>
      </c>
      <c r="K279" s="264" t="n"/>
      <c r="L279" s="264" t="inlineStr">
        <is>
          <t>Barry Tapsall</t>
        </is>
      </c>
      <c r="M279" s="264" t="inlineStr">
        <is>
          <t>AUS</t>
        </is>
      </c>
      <c r="N279" s="697">
        <f>_xlfn.LET(_xlpm.d,_xlfn.XLOOKUP(L279,'[1]Birth Dates'!$A:$A,'[1]Birth Dates'!$B:$B,"",0),IF(_xlpm.d=0,"",_xlpm.d))</f>
        <v/>
      </c>
      <c r="O279" s="264">
        <f>IF(OR(N279="",A279="",NOT(ISNUMBER(N279)),N279&gt;A279),"",DATEDIF(N279,A279,"Y")&amp;" years, "&amp;DATEDIF(N279,A279,"YM")&amp;" months, "&amp;DATEDIF(N279,A279,"MD")&amp;" days")</f>
        <v/>
      </c>
      <c r="P279" s="264" t="inlineStr">
        <is>
          <t>Bevan Gibson</t>
        </is>
      </c>
      <c r="Q279" s="264" t="inlineStr">
        <is>
          <t>AUS</t>
        </is>
      </c>
      <c r="R279" s="697">
        <f>_xlfn.LET(_xlpm.d,_xlfn.XLOOKUP(P279,'[1]Birth Dates'!$A:$A,'[1]Birth Dates'!$B:$B,"",0),IF(_xlpm.d=0,"",_xlpm.d))</f>
        <v/>
      </c>
      <c r="S279" s="264">
        <f>IF(OR(R279="",A279="",NOT(ISNUMBER(R279)),R279&gt;A279),"",DATEDIF(R279,A279,"Y")&amp;" years, "&amp;DATEDIF(R279,A279,"YM")&amp;" months, "&amp;DATEDIF(R279,A279,"MD")&amp;" days")</f>
        <v/>
      </c>
      <c r="T279" s="264" t="n"/>
      <c r="U279" s="264" t="n"/>
      <c r="V279" s="697">
        <f>_xlfn.LET(_xlpm.d,_xlfn.XLOOKUP(T279,'[1]Birth Dates'!$A:$A,'[1]Birth Dates'!$B:$B,"",0),IF(_xlpm.d=0,"",_xlpm.d))</f>
        <v/>
      </c>
      <c r="W279" s="264">
        <f>IF(OR(V279="",A279="",NOT(ISNUMBER(V279)),V279&gt;A279),"",DATEDIF(V279,A279,"Y")&amp;" years, "&amp;DATEDIF(V279,A279,"YM")&amp;" months, "&amp;DATEDIF(V279,A279,"MD")&amp;" days")</f>
        <v/>
      </c>
      <c r="X279" s="264" t="n"/>
      <c r="Y279" s="264" t="n"/>
      <c r="Z279" s="264" t="n"/>
      <c r="AA279" s="264" t="n"/>
      <c r="AB279" s="264" t="n">
        <v>50</v>
      </c>
      <c r="AC279" s="264" t="n"/>
      <c r="AD279" s="264" t="n"/>
      <c r="AE279" s="581" t="inlineStr"/>
      <c r="AF279" s="418">
        <f>IF(OR(AE279="",AE279="",AE279=0),"",6.172/(AE279*24))</f>
        <v/>
      </c>
      <c r="AG279" s="269" t="n"/>
      <c r="AH279" s="581" t="inlineStr"/>
      <c r="AI279" s="418">
        <f>IF(OR(AH279="",AH279="",AH279=0),"",6.172/(AH279*24))</f>
        <v/>
      </c>
      <c r="AJ279" s="175">
        <f>IF(AND(ISNUMBER(AB279),ISNUMBER(AG279)),AB279-AG279,"")</f>
        <v/>
      </c>
      <c r="AK279" s="264" t="inlineStr">
        <is>
          <t>Engine</t>
        </is>
      </c>
      <c r="AL279" s="264" t="n"/>
      <c r="AM279" s="484" t="n"/>
      <c r="AN279" s="671">
        <f>IF(OR(AL279="",AM279="",AM279=0),"",AL279*6.172/(AM279*24))</f>
        <v/>
      </c>
      <c r="AO279" s="477">
        <f>IF(AND(AL279=AL278,AM279&lt;&gt;"",AM278&lt;&gt;""),AM279-AM278,"")</f>
        <v/>
      </c>
      <c r="AP279" s="264" t="n"/>
      <c r="AQ279" s="581" t="inlineStr"/>
      <c r="AR279" s="418">
        <f>IF(OR(AQ279="",AQ279="",AQ279=0),"",6.172/(AQ279*24))</f>
        <v/>
      </c>
      <c r="AS279" s="436">
        <f>IF(OR(NOT(ISNUMBER(C279)),NOT(ISNUMBER(AB279))),"",IF(AG279&lt;&gt;"",AG279,AB279)-C279)</f>
        <v/>
      </c>
      <c r="AT279" s="270" t="n"/>
      <c r="AU279" s="271">
        <f>IF($B279="","",TEXT($A279,"yyyymmdd")&amp;"_P"&amp;$C279&amp;"_C"&amp;$F279&amp;"_"&amp;TRIM(RIGHT(SUBSTITUTE(TRIM(SUBSTITUTE($L279,CHAR(160)," "))," ",REPT(" ",60)),60))&amp;IF($P279="","","-"&amp;TRIM(RIGHT(SUBSTITUTE(TRIM(SUBSTITUTE($P279,CHAR(160)," "))," ",REPT(" ",60)),60)))&amp;IF($T279="","","-"&amp;TRIM(RIGHT(SUBSTITUTE(TRIM(SUBSTITUTE($T279,CHAR(160)," "))," ",REPT(" ",60)),60)))&amp;".jpg")</f>
        <v/>
      </c>
    </row>
    <row r="280" ht="28" customHeight="1">
      <c r="A280" s="268" t="n">
        <v>24746</v>
      </c>
      <c r="B280" s="264" t="inlineStr">
        <is>
          <t>Gallaher 500 1 October, 1967</t>
        </is>
      </c>
      <c r="C280" s="264" t="inlineStr">
        <is>
          <t>DNF</t>
        </is>
      </c>
      <c r="D280" s="264" t="inlineStr">
        <is>
          <t>C</t>
        </is>
      </c>
      <c r="E280" s="264" t="n">
        <v>17</v>
      </c>
      <c r="F280" s="264" t="n">
        <v>32</v>
      </c>
      <c r="G280" s="264" t="inlineStr">
        <is>
          <t>M Bailey</t>
        </is>
      </c>
      <c r="H280" s="264" t="n"/>
      <c r="I280" s="264" t="n"/>
      <c r="J280" s="264" t="inlineStr">
        <is>
          <t>Prince Skyline GT</t>
        </is>
      </c>
      <c r="K280" s="264" t="n"/>
      <c r="L280" s="264" t="inlineStr">
        <is>
          <t>Murray Bailey</t>
        </is>
      </c>
      <c r="M280" s="264" t="inlineStr">
        <is>
          <t>AUS</t>
        </is>
      </c>
      <c r="N280" s="697">
        <f>_xlfn.LET(_xlpm.d,_xlfn.XLOOKUP(L280,'[1]Birth Dates'!$A:$A,'[1]Birth Dates'!$B:$B,"",0),IF(_xlpm.d=0,"",_xlpm.d))</f>
        <v/>
      </c>
      <c r="O280" s="264">
        <f>IF(OR(N280="",A280="",NOT(ISNUMBER(N280)),N280&gt;A280),"",DATEDIF(N280,A280,"Y")&amp;" years, "&amp;DATEDIF(N280,A280,"YM")&amp;" months, "&amp;DATEDIF(N280,A280,"MD")&amp;" days")</f>
        <v/>
      </c>
      <c r="P280" s="264" t="inlineStr">
        <is>
          <t>John Hicks</t>
        </is>
      </c>
      <c r="Q280" s="264" t="inlineStr">
        <is>
          <t>AUS</t>
        </is>
      </c>
      <c r="R280" s="697">
        <f>_xlfn.LET(_xlpm.d,_xlfn.XLOOKUP(P280,'[1]Birth Dates'!$A:$A,'[1]Birth Dates'!$B:$B,"",0),IF(_xlpm.d=0,"",_xlpm.d))</f>
        <v/>
      </c>
      <c r="S280" s="264">
        <f>IF(OR(R280="",A280="",NOT(ISNUMBER(R280)),R280&gt;A280),"",DATEDIF(R280,A280,"Y")&amp;" years, "&amp;DATEDIF(R280,A280,"YM")&amp;" months, "&amp;DATEDIF(R280,A280,"MD")&amp;" days")</f>
        <v/>
      </c>
      <c r="T280" s="264" t="n"/>
      <c r="U280" s="264" t="n"/>
      <c r="V280" s="697">
        <f>_xlfn.LET(_xlpm.d,_xlfn.XLOOKUP(T280,'[1]Birth Dates'!$A:$A,'[1]Birth Dates'!$B:$B,"",0),IF(_xlpm.d=0,"",_xlpm.d))</f>
        <v/>
      </c>
      <c r="W280" s="264">
        <f>IF(OR(V280="",A280="",NOT(ISNUMBER(V280)),V280&gt;A280),"",DATEDIF(V280,A280,"Y")&amp;" years, "&amp;DATEDIF(V280,A280,"YM")&amp;" months, "&amp;DATEDIF(V280,A280,"MD")&amp;" days")</f>
        <v/>
      </c>
      <c r="X280" s="264" t="n"/>
      <c r="Y280" s="264" t="n"/>
      <c r="Z280" s="264" t="n"/>
      <c r="AA280" s="264" t="n"/>
      <c r="AB280" s="264" t="n">
        <v>34</v>
      </c>
      <c r="AC280" s="264" t="n"/>
      <c r="AD280" s="264" t="n"/>
      <c r="AE280" s="581" t="inlineStr"/>
      <c r="AF280" s="418">
        <f>IF(OR(AE280="",AE280="",AE280=0),"",6.172/(AE280*24))</f>
        <v/>
      </c>
      <c r="AG280" s="269" t="n"/>
      <c r="AH280" s="581" t="inlineStr"/>
      <c r="AI280" s="418">
        <f>IF(OR(AH280="",AH280="",AH280=0),"",6.172/(AH280*24))</f>
        <v/>
      </c>
      <c r="AJ280" s="175">
        <f>IF(AND(ISNUMBER(AB280),ISNUMBER(AG280)),AB280-AG280,"")</f>
        <v/>
      </c>
      <c r="AK280" s="264" t="inlineStr">
        <is>
          <t>Brakes</t>
        </is>
      </c>
      <c r="AL280" s="264" t="n"/>
      <c r="AM280" s="484" t="n"/>
      <c r="AN280" s="671">
        <f>IF(OR(AL280="",AM280="",AM280=0),"",AL280*6.172/(AM280*24))</f>
        <v/>
      </c>
      <c r="AO280" s="477">
        <f>IF(AND(AL280=AL279,AM280&lt;&gt;"",AM279&lt;&gt;""),AM280-AM279,"")</f>
        <v/>
      </c>
      <c r="AP280" s="264" t="n"/>
      <c r="AQ280" s="581" t="inlineStr"/>
      <c r="AR280" s="418">
        <f>IF(OR(AQ280="",AQ280="",AQ280=0),"",6.172/(AQ280*24))</f>
        <v/>
      </c>
      <c r="AS280" s="436">
        <f>IF(OR(NOT(ISNUMBER(C280)),NOT(ISNUMBER(AB280))),"",IF(AG280&lt;&gt;"",AG280,AB280)-C280)</f>
        <v/>
      </c>
      <c r="AT280" s="270" t="n"/>
      <c r="AU280" s="271">
        <f>IF($B280="","",TEXT($A280,"yyyymmdd")&amp;"_P"&amp;$C280&amp;"_C"&amp;$F280&amp;"_"&amp;TRIM(RIGHT(SUBSTITUTE(TRIM(SUBSTITUTE($L280,CHAR(160)," "))," ",REPT(" ",60)),60))&amp;IF($P280="","","-"&amp;TRIM(RIGHT(SUBSTITUTE(TRIM(SUBSTITUTE($P280,CHAR(160)," "))," ",REPT(" ",60)),60)))&amp;IF($T280="","","-"&amp;TRIM(RIGHT(SUBSTITUTE(TRIM(SUBSTITUTE($T280,CHAR(160)," "))," ",REPT(" ",60)),60)))&amp;".jpg")</f>
        <v/>
      </c>
    </row>
    <row r="281" ht="28" customHeight="1">
      <c r="A281" s="268" t="n">
        <v>24746</v>
      </c>
      <c r="B281" s="264" t="inlineStr">
        <is>
          <t>Gallaher 500 1 October, 1967</t>
        </is>
      </c>
      <c r="C281" s="264" t="inlineStr">
        <is>
          <t>DNF</t>
        </is>
      </c>
      <c r="D281" s="264" t="inlineStr">
        <is>
          <t>C</t>
        </is>
      </c>
      <c r="E281" s="264" t="n">
        <v>16</v>
      </c>
      <c r="F281" s="264" t="n">
        <v>33</v>
      </c>
      <c r="G281" s="264" t="inlineStr">
        <is>
          <t>Gordon Stewart's Car Centre</t>
        </is>
      </c>
      <c r="H281" s="264" t="n"/>
      <c r="I281" s="264" t="n"/>
      <c r="J281" s="264" t="inlineStr">
        <is>
          <t>Morris Cooper S</t>
        </is>
      </c>
      <c r="K281" s="264" t="n"/>
      <c r="L281" s="264" t="inlineStr">
        <is>
          <t>Mal Brewster</t>
        </is>
      </c>
      <c r="M281" s="264" t="inlineStr">
        <is>
          <t>AUS</t>
        </is>
      </c>
      <c r="N281" s="697">
        <f>_xlfn.LET(_xlpm.d,_xlfn.XLOOKUP(L281,'[1]Birth Dates'!$A:$A,'[1]Birth Dates'!$B:$B,"",0),IF(_xlpm.d=0,"",_xlpm.d))</f>
        <v/>
      </c>
      <c r="O281" s="264">
        <f>IF(OR(N281="",A281="",NOT(ISNUMBER(N281)),N281&gt;A281),"",DATEDIF(N281,A281,"Y")&amp;" years, "&amp;DATEDIF(N281,A281,"YM")&amp;" months, "&amp;DATEDIF(N281,A281,"MD")&amp;" days")</f>
        <v/>
      </c>
      <c r="P281" s="264" t="inlineStr">
        <is>
          <t>Bob Skelton</t>
        </is>
      </c>
      <c r="Q281" s="264" t="inlineStr">
        <is>
          <t>AUS</t>
        </is>
      </c>
      <c r="R281" s="697">
        <f>_xlfn.LET(_xlpm.d,_xlfn.XLOOKUP(P281,'[1]Birth Dates'!$A:$A,'[1]Birth Dates'!$B:$B,"",0),IF(_xlpm.d=0,"",_xlpm.d))</f>
        <v/>
      </c>
      <c r="S281" s="264">
        <f>IF(OR(R281="",A281="",NOT(ISNUMBER(R281)),R281&gt;A281),"",DATEDIF(R281,A281,"Y")&amp;" years, "&amp;DATEDIF(R281,A281,"YM")&amp;" months, "&amp;DATEDIF(R281,A281,"MD")&amp;" days")</f>
        <v/>
      </c>
      <c r="T281" s="264" t="n"/>
      <c r="U281" s="264" t="n"/>
      <c r="V281" s="697">
        <f>_xlfn.LET(_xlpm.d,_xlfn.XLOOKUP(T281,'[1]Birth Dates'!$A:$A,'[1]Birth Dates'!$B:$B,"",0),IF(_xlpm.d=0,"",_xlpm.d))</f>
        <v/>
      </c>
      <c r="W281" s="264">
        <f>IF(OR(V281="",A281="",NOT(ISNUMBER(V281)),V281&gt;A281),"",DATEDIF(V281,A281,"Y")&amp;" years, "&amp;DATEDIF(V281,A281,"YM")&amp;" months, "&amp;DATEDIF(V281,A281,"MD")&amp;" days")</f>
        <v/>
      </c>
      <c r="X281" s="264" t="n"/>
      <c r="Y281" s="264" t="n"/>
      <c r="Z281" s="264" t="n"/>
      <c r="AA281" s="264" t="n"/>
      <c r="AB281" s="264" t="n">
        <v>17</v>
      </c>
      <c r="AC281" s="264" t="n"/>
      <c r="AD281" s="264" t="n"/>
      <c r="AE281" s="581" t="inlineStr"/>
      <c r="AF281" s="418">
        <f>IF(OR(AE281="",AE281="",AE281=0),"",6.172/(AE281*24))</f>
        <v/>
      </c>
      <c r="AG281" s="269" t="n"/>
      <c r="AH281" s="581" t="inlineStr"/>
      <c r="AI281" s="418">
        <f>IF(OR(AH281="",AH281="",AH281=0),"",6.172/(AH281*24))</f>
        <v/>
      </c>
      <c r="AJ281" s="175">
        <f>IF(AND(ISNUMBER(AB281),ISNUMBER(AG281)),AB281-AG281,"")</f>
        <v/>
      </c>
      <c r="AK281" s="264" t="inlineStr">
        <is>
          <t>Clutch</t>
        </is>
      </c>
      <c r="AL281" s="264" t="inlineStr">
        <is>
          <t>121 [5]</t>
        </is>
      </c>
      <c r="AM281" s="484" t="n"/>
      <c r="AN281" s="671">
        <f>IF(OR(AL281="",AM281="",AM281=0),"",AL281*6.172/(AM281*24))</f>
        <v/>
      </c>
      <c r="AO281" s="477">
        <f>IF(AND(AL281=AL280,AM281&lt;&gt;"",AM280&lt;&gt;""),AM281-AM280,"")</f>
        <v/>
      </c>
      <c r="AP281" s="264" t="n"/>
      <c r="AQ281" s="581" t="inlineStr"/>
      <c r="AR281" s="418">
        <f>IF(OR(AQ281="",AQ281="",AQ281=0),"",6.172/(AQ281*24))</f>
        <v/>
      </c>
      <c r="AS281" s="436">
        <f>IF(OR(NOT(ISNUMBER(C281)),NOT(ISNUMBER(AB281))),"",IF(AG281&lt;&gt;"",AG281,AB281)-C281)</f>
        <v/>
      </c>
      <c r="AT281" s="270" t="n"/>
      <c r="AU281" s="271">
        <f>IF($B281="","",TEXT($A281,"yyyymmdd")&amp;"_P"&amp;$C281&amp;"_C"&amp;$F281&amp;"_"&amp;TRIM(RIGHT(SUBSTITUTE(TRIM(SUBSTITUTE($L281,CHAR(160)," "))," ",REPT(" ",60)),60))&amp;IF($P281="","","-"&amp;TRIM(RIGHT(SUBSTITUTE(TRIM(SUBSTITUTE($P281,CHAR(160)," "))," ",REPT(" ",60)),60)))&amp;IF($T281="","","-"&amp;TRIM(RIGHT(SUBSTITUTE(TRIM(SUBSTITUTE($T281,CHAR(160)," "))," ",REPT(" ",60)),60)))&amp;".jpg")</f>
        <v/>
      </c>
    </row>
    <row r="282" ht="42" customHeight="1">
      <c r="A282" s="268" t="n">
        <v>24746</v>
      </c>
      <c r="B282" s="264" t="inlineStr">
        <is>
          <t>Gallaher 500 1 October, 1967</t>
        </is>
      </c>
      <c r="C282" s="264" t="inlineStr">
        <is>
          <t>DNF</t>
        </is>
      </c>
      <c r="D282" s="264" t="inlineStr">
        <is>
          <t>C</t>
        </is>
      </c>
      <c r="E282" s="264" t="n">
        <v>19</v>
      </c>
      <c r="F282" s="264" t="n">
        <v>26</v>
      </c>
      <c r="G282" s="264" t="inlineStr">
        <is>
          <t>J Leffler</t>
        </is>
      </c>
      <c r="H282" s="264" t="n"/>
      <c r="I282" s="264" t="n"/>
      <c r="J282" s="264" t="inlineStr">
        <is>
          <t>Morris Cooper S</t>
        </is>
      </c>
      <c r="K282" s="264" t="n"/>
      <c r="L282" s="264" t="inlineStr">
        <is>
          <t>John Leffler</t>
        </is>
      </c>
      <c r="M282" s="264" t="inlineStr">
        <is>
          <t>AUS</t>
        </is>
      </c>
      <c r="N282" s="697">
        <f>_xlfn.LET(_xlpm.d,_xlfn.XLOOKUP(L282,'[1]Birth Dates'!$A:$A,'[1]Birth Dates'!$B:$B,"",0),IF(_xlpm.d=0,"",_xlpm.d))</f>
        <v/>
      </c>
      <c r="O282" s="264">
        <f>IF(OR(N282="",A282="",NOT(ISNUMBER(N282)),N282&gt;A282),"",DATEDIF(N282,A282,"Y")&amp;" years, "&amp;DATEDIF(N282,A282,"YM")&amp;" months, "&amp;DATEDIF(N282,A282,"MD")&amp;" days")</f>
        <v/>
      </c>
      <c r="P282" s="264" t="inlineStr">
        <is>
          <t>Les Carne</t>
        </is>
      </c>
      <c r="Q282" s="264" t="inlineStr">
        <is>
          <t>AUS</t>
        </is>
      </c>
      <c r="R282" s="697">
        <f>_xlfn.LET(_xlpm.d,_xlfn.XLOOKUP(P282,'[1]Birth Dates'!$A:$A,'[1]Birth Dates'!$B:$B,"",0),IF(_xlpm.d=0,"",_xlpm.d))</f>
        <v/>
      </c>
      <c r="S282" s="264">
        <f>IF(OR(R282="",A282="",NOT(ISNUMBER(R282)),R282&gt;A282),"",DATEDIF(R282,A282,"Y")&amp;" years, "&amp;DATEDIF(R282,A282,"YM")&amp;" months, "&amp;DATEDIF(R282,A282,"MD")&amp;" days")</f>
        <v/>
      </c>
      <c r="T282" s="264" t="n"/>
      <c r="U282" s="264" t="n"/>
      <c r="V282" s="697">
        <f>_xlfn.LET(_xlpm.d,_xlfn.XLOOKUP(T282,'[1]Birth Dates'!$A:$A,'[1]Birth Dates'!$B:$B,"",0),IF(_xlpm.d=0,"",_xlpm.d))</f>
        <v/>
      </c>
      <c r="W282" s="264">
        <f>IF(OR(V282="",A282="",NOT(ISNUMBER(V282)),V282&gt;A282),"",DATEDIF(V282,A282,"Y")&amp;" years, "&amp;DATEDIF(V282,A282,"YM")&amp;" months, "&amp;DATEDIF(V282,A282,"MD")&amp;" days")</f>
        <v/>
      </c>
      <c r="X282" s="264" t="n"/>
      <c r="Y282" s="264" t="n"/>
      <c r="Z282" s="264" t="n"/>
      <c r="AA282" s="264" t="n"/>
      <c r="AB282" s="264" t="n">
        <v>19</v>
      </c>
      <c r="AC282" s="264" t="n"/>
      <c r="AD282" s="264" t="n"/>
      <c r="AE282" s="581" t="inlineStr"/>
      <c r="AF282" s="418">
        <f>IF(OR(AE282="",AE282="",AE282=0),"",6.172/(AE282*24))</f>
        <v/>
      </c>
      <c r="AG282" s="269" t="n"/>
      <c r="AH282" s="581" t="inlineStr"/>
      <c r="AI282" s="418">
        <f>IF(OR(AH282="",AH282="",AH282=0),"",6.172/(AH282*24))</f>
        <v/>
      </c>
      <c r="AJ282" s="175">
        <f>IF(AND(ISNUMBER(AB282),ISNUMBER(AG282)),AB282-AG282,"")</f>
        <v/>
      </c>
      <c r="AK282" s="264" t="inlineStr">
        <is>
          <t>Accident</t>
        </is>
      </c>
      <c r="AL282" s="264" t="n">
        <v>116</v>
      </c>
      <c r="AM282" s="484" t="n"/>
      <c r="AN282" s="671">
        <f>IF(OR(AL282="",AM282="",AM282=0),"",AL282*6.172/(AM282*24))</f>
        <v/>
      </c>
      <c r="AO282" s="477">
        <f>IF(AND(AL282=AL281,AM282&lt;&gt;"",AM281&lt;&gt;""),AM282-AM281,"")</f>
        <v/>
      </c>
      <c r="AP282" s="264" t="n"/>
      <c r="AQ282" s="581" t="inlineStr"/>
      <c r="AR282" s="418">
        <f>IF(OR(AQ282="",AQ282="",AQ282=0),"",6.172/(AQ282*24))</f>
        <v/>
      </c>
      <c r="AS282" s="436">
        <f>IF(OR(NOT(ISNUMBER(C282)),NOT(ISNUMBER(AB282))),"",IF(AG282&lt;&gt;"",AG282,AB282)-C282)</f>
        <v/>
      </c>
      <c r="AT282" s="270" t="n"/>
      <c r="AU282" s="271">
        <f>IF($B282="","",TEXT($A282,"yyyymmdd")&amp;"_P"&amp;$C282&amp;"_C"&amp;$F282&amp;"_"&amp;TRIM(RIGHT(SUBSTITUTE(TRIM(SUBSTITUTE($L282,CHAR(160)," "))," ",REPT(" ",60)),60))&amp;IF($P282="","","-"&amp;TRIM(RIGHT(SUBSTITUTE(TRIM(SUBSTITUTE($P282,CHAR(160)," "))," ",REPT(" ",60)),60)))&amp;IF($T282="","","-"&amp;TRIM(RIGHT(SUBSTITUTE(TRIM(SUBSTITUTE($T282,CHAR(160)," "))," ",REPT(" ",60)),60)))&amp;".jpg")</f>
        <v/>
      </c>
    </row>
    <row r="283" ht="28" customHeight="1">
      <c r="A283" s="268" t="n">
        <v>24746</v>
      </c>
      <c r="B283" s="264" t="inlineStr">
        <is>
          <t>Gallaher 500 1 October, 1967</t>
        </is>
      </c>
      <c r="C283" s="264" t="inlineStr">
        <is>
          <t>DNF</t>
        </is>
      </c>
      <c r="D283" s="264" t="inlineStr">
        <is>
          <t>B</t>
        </is>
      </c>
      <c r="E283" s="264" t="n">
        <v>10</v>
      </c>
      <c r="F283" s="264" t="n">
        <v>22</v>
      </c>
      <c r="G283" s="264" t="inlineStr">
        <is>
          <t>Rural Motors Pty Ltd</t>
        </is>
      </c>
      <c r="H283" s="264" t="n"/>
      <c r="I283" s="264" t="n"/>
      <c r="J283" s="264" t="inlineStr">
        <is>
          <t>Ford Cortina Mk.I 1500</t>
        </is>
      </c>
      <c r="K283" s="264" t="n"/>
      <c r="L283" s="264" t="inlineStr">
        <is>
          <t>Glen Mackinnon</t>
        </is>
      </c>
      <c r="M283" s="264" t="inlineStr">
        <is>
          <t>AUS</t>
        </is>
      </c>
      <c r="N283" s="697">
        <f>_xlfn.LET(_xlpm.d,_xlfn.XLOOKUP(L283,'[1]Birth Dates'!$A:$A,'[1]Birth Dates'!$B:$B,"",0),IF(_xlpm.d=0,"",_xlpm.d))</f>
        <v/>
      </c>
      <c r="O283" s="264">
        <f>IF(OR(N283="",A283="",NOT(ISNUMBER(N283)),N283&gt;A283),"",DATEDIF(N283,A283,"Y")&amp;" years, "&amp;DATEDIF(N283,A283,"YM")&amp;" months, "&amp;DATEDIF(N283,A283,"MD")&amp;" days")</f>
        <v/>
      </c>
      <c r="P283" s="264" t="inlineStr">
        <is>
          <t>John T. Smith</t>
        </is>
      </c>
      <c r="Q283" s="264" t="inlineStr">
        <is>
          <t>AUS</t>
        </is>
      </c>
      <c r="R283" s="697">
        <f>_xlfn.LET(_xlpm.d,_xlfn.XLOOKUP(P283,'[1]Birth Dates'!$A:$A,'[1]Birth Dates'!$B:$B,"",0),IF(_xlpm.d=0,"",_xlpm.d))</f>
        <v/>
      </c>
      <c r="S283" s="264">
        <f>IF(OR(R283="",A283="",NOT(ISNUMBER(R283)),R283&gt;A283),"",DATEDIF(R283,A283,"Y")&amp;" years, "&amp;DATEDIF(R283,A283,"YM")&amp;" months, "&amp;DATEDIF(R283,A283,"MD")&amp;" days")</f>
        <v/>
      </c>
      <c r="T283" s="264" t="n"/>
      <c r="U283" s="264" t="n"/>
      <c r="V283" s="697">
        <f>_xlfn.LET(_xlpm.d,_xlfn.XLOOKUP(T283,'[1]Birth Dates'!$A:$A,'[1]Birth Dates'!$B:$B,"",0),IF(_xlpm.d=0,"",_xlpm.d))</f>
        <v/>
      </c>
      <c r="W283" s="264">
        <f>IF(OR(V283="",A283="",NOT(ISNUMBER(V283)),V283&gt;A283),"",DATEDIF(V283,A283,"Y")&amp;" years, "&amp;DATEDIF(V283,A283,"YM")&amp;" months, "&amp;DATEDIF(V283,A283,"MD")&amp;" days")</f>
        <v/>
      </c>
      <c r="X283" s="264" t="n"/>
      <c r="Y283" s="264" t="n"/>
      <c r="Z283" s="264" t="n"/>
      <c r="AA283" s="264" t="n"/>
      <c r="AB283" s="264" t="n">
        <v>54</v>
      </c>
      <c r="AC283" s="264" t="n"/>
      <c r="AD283" s="264" t="n"/>
      <c r="AE283" s="581" t="inlineStr">
        <is>
          <t>3:46.0000</t>
        </is>
      </c>
      <c r="AF283" s="418">
        <f>IF(OR(AE283="",AE283="",AE283=0),"",6.172/(AE283*24))</f>
        <v/>
      </c>
      <c r="AG283" s="269" t="n"/>
      <c r="AH283" s="581" t="inlineStr"/>
      <c r="AI283" s="418">
        <f>IF(OR(AH283="",AH283="",AH283=0),"",6.172/(AH283*24))</f>
        <v/>
      </c>
      <c r="AJ283" s="175">
        <f>IF(AND(ISNUMBER(AB283),ISNUMBER(AG283)),AB283-AG283,"")</f>
        <v/>
      </c>
      <c r="AK283" s="264" t="inlineStr">
        <is>
          <t>Fuel Pump</t>
        </is>
      </c>
      <c r="AL283" s="264" t="inlineStr">
        <is>
          <t>111 [5]</t>
        </is>
      </c>
      <c r="AM283" s="484" t="n"/>
      <c r="AN283" s="671">
        <f>IF(OR(AL283="",AM283="",AM283=0),"",AL283*6.172/(AM283*24))</f>
        <v/>
      </c>
      <c r="AO283" s="477">
        <f>IF(AND(AL283=AL282,AM283&lt;&gt;"",AM282&lt;&gt;""),AM283-AM282,"")</f>
        <v/>
      </c>
      <c r="AP283" s="264" t="n"/>
      <c r="AQ283" s="581" t="inlineStr"/>
      <c r="AR283" s="418">
        <f>IF(OR(AQ283="",AQ283="",AQ283=0),"",6.172/(AQ283*24))</f>
        <v/>
      </c>
      <c r="AS283" s="436">
        <f>IF(OR(NOT(ISNUMBER(C283)),NOT(ISNUMBER(AB283))),"",IF(AG283&lt;&gt;"",AG283,AB283)-C283)</f>
        <v/>
      </c>
      <c r="AT283" s="270" t="n"/>
      <c r="AU283" s="271">
        <f>IF($B283="","",TEXT($A283,"yyyymmdd")&amp;"_P"&amp;$C283&amp;"_C"&amp;$F283&amp;"_"&amp;TRIM(RIGHT(SUBSTITUTE(TRIM(SUBSTITUTE($L283,CHAR(160)," "))," ",REPT(" ",60)),60))&amp;IF($P283="","","-"&amp;TRIM(RIGHT(SUBSTITUTE(TRIM(SUBSTITUTE($P283,CHAR(160)," "))," ",REPT(" ",60)),60)))&amp;IF($T283="","","-"&amp;TRIM(RIGHT(SUBSTITUTE(TRIM(SUBSTITUTE($T283,CHAR(160)," "))," ",REPT(" ",60)),60)))&amp;".jpg")</f>
        <v/>
      </c>
    </row>
    <row r="284" ht="28" customHeight="1">
      <c r="A284" s="268" t="n">
        <v>24746</v>
      </c>
      <c r="B284" s="264" t="inlineStr">
        <is>
          <t>Gallaher 500 1 October, 1967</t>
        </is>
      </c>
      <c r="C284" s="264" t="inlineStr">
        <is>
          <t>DNF</t>
        </is>
      </c>
      <c r="D284" s="264" t="inlineStr">
        <is>
          <t>B</t>
        </is>
      </c>
      <c r="E284" s="264" t="n">
        <v>11</v>
      </c>
      <c r="F284" s="264" t="n">
        <v>23</v>
      </c>
      <c r="G284" s="264" t="inlineStr">
        <is>
          <t>Varsity Auto Centre</t>
        </is>
      </c>
      <c r="H284" s="264" t="n"/>
      <c r="I284" s="264" t="n"/>
      <c r="J284" s="264" t="inlineStr">
        <is>
          <t>Morris Cooper</t>
        </is>
      </c>
      <c r="K284" s="264" t="n"/>
      <c r="L284" s="264" t="inlineStr">
        <is>
          <t>Rick Radford</t>
        </is>
      </c>
      <c r="M284" s="264" t="inlineStr">
        <is>
          <t>AUS</t>
        </is>
      </c>
      <c r="N284" s="697">
        <f>_xlfn.LET(_xlpm.d,_xlfn.XLOOKUP(L284,'[1]Birth Dates'!$A:$A,'[1]Birth Dates'!$B:$B,"",0),IF(_xlpm.d=0,"",_xlpm.d))</f>
        <v/>
      </c>
      <c r="O284" s="264">
        <f>IF(OR(N284="",A284="",NOT(ISNUMBER(N284)),N284&gt;A284),"",DATEDIF(N284,A284,"Y")&amp;" years, "&amp;DATEDIF(N284,A284,"YM")&amp;" months, "&amp;DATEDIF(N284,A284,"MD")&amp;" days")</f>
        <v/>
      </c>
      <c r="P284" s="264" t="inlineStr">
        <is>
          <t>John Prisk</t>
        </is>
      </c>
      <c r="Q284" s="264" t="inlineStr">
        <is>
          <t>AUS</t>
        </is>
      </c>
      <c r="R284" s="697">
        <f>_xlfn.LET(_xlpm.d,_xlfn.XLOOKUP(P284,'[1]Birth Dates'!$A:$A,'[1]Birth Dates'!$B:$B,"",0),IF(_xlpm.d=0,"",_xlpm.d))</f>
        <v/>
      </c>
      <c r="S284" s="264">
        <f>IF(OR(R284="",A284="",NOT(ISNUMBER(R284)),R284&gt;A284),"",DATEDIF(R284,A284,"Y")&amp;" years, "&amp;DATEDIF(R284,A284,"YM")&amp;" months, "&amp;DATEDIF(R284,A284,"MD")&amp;" days")</f>
        <v/>
      </c>
      <c r="T284" s="264" t="n"/>
      <c r="U284" s="264" t="n"/>
      <c r="V284" s="697">
        <f>_xlfn.LET(_xlpm.d,_xlfn.XLOOKUP(T284,'[1]Birth Dates'!$A:$A,'[1]Birth Dates'!$B:$B,"",0),IF(_xlpm.d=0,"",_xlpm.d))</f>
        <v/>
      </c>
      <c r="W284" s="264">
        <f>IF(OR(V284="",A284="",NOT(ISNUMBER(V284)),V284&gt;A284),"",DATEDIF(V284,A284,"Y")&amp;" years, "&amp;DATEDIF(V284,A284,"YM")&amp;" months, "&amp;DATEDIF(V284,A284,"MD")&amp;" days")</f>
        <v/>
      </c>
      <c r="X284" s="264" t="n"/>
      <c r="Y284" s="264" t="n"/>
      <c r="Z284" s="264" t="n"/>
      <c r="AA284" s="264" t="n"/>
      <c r="AB284" s="264" t="n">
        <v>28</v>
      </c>
      <c r="AC284" s="264" t="n"/>
      <c r="AD284" s="264" t="n"/>
      <c r="AE284" s="581" t="inlineStr">
        <is>
          <t>3:27.1000</t>
        </is>
      </c>
      <c r="AF284" s="418">
        <f>IF(OR(AE284="",AE284="",AE284=0),"",6.172/(AE284*24))</f>
        <v/>
      </c>
      <c r="AG284" s="269" t="n"/>
      <c r="AH284" s="581" t="inlineStr"/>
      <c r="AI284" s="418">
        <f>IF(OR(AH284="",AH284="",AH284=0),"",6.172/(AH284*24))</f>
        <v/>
      </c>
      <c r="AJ284" s="175">
        <f>IF(AND(ISNUMBER(AB284),ISNUMBER(AG284)),AB284-AG284,"")</f>
        <v/>
      </c>
      <c r="AK284" s="264" t="inlineStr">
        <is>
          <t>Accident</t>
        </is>
      </c>
      <c r="AL284" s="264" t="n">
        <v>64</v>
      </c>
      <c r="AM284" s="484" t="n"/>
      <c r="AN284" s="671">
        <f>IF(OR(AL284="",AM284="",AM284=0),"",AL284*6.172/(AM284*24))</f>
        <v/>
      </c>
      <c r="AO284" s="477">
        <f>IF(AND(AL284=AL283,AM284&lt;&gt;"",AM283&lt;&gt;""),AM284-AM283,"")</f>
        <v/>
      </c>
      <c r="AP284" s="264" t="n"/>
      <c r="AQ284" s="581" t="inlineStr"/>
      <c r="AR284" s="418">
        <f>IF(OR(AQ284="",AQ284="",AQ284=0),"",6.172/(AQ284*24))</f>
        <v/>
      </c>
      <c r="AS284" s="436">
        <f>IF(OR(NOT(ISNUMBER(C284)),NOT(ISNUMBER(AB284))),"",IF(AG284&lt;&gt;"",AG284,AB284)-C284)</f>
        <v/>
      </c>
      <c r="AT284" s="270" t="n"/>
      <c r="AU284" s="271">
        <f>IF($B284="","",TEXT($A284,"yyyymmdd")&amp;"_P"&amp;$C284&amp;"_C"&amp;$F284&amp;"_"&amp;TRIM(RIGHT(SUBSTITUTE(TRIM(SUBSTITUTE($L284,CHAR(160)," "))," ",REPT(" ",60)),60))&amp;IF($P284="","","-"&amp;TRIM(RIGHT(SUBSTITUTE(TRIM(SUBSTITUTE($P284,CHAR(160)," "))," ",REPT(" ",60)),60)))&amp;IF($T284="","","-"&amp;TRIM(RIGHT(SUBSTITUTE(TRIM(SUBSTITUTE($T284,CHAR(160)," "))," ",REPT(" ",60)),60)))&amp;".jpg")</f>
        <v/>
      </c>
    </row>
    <row r="285" ht="28" customHeight="1">
      <c r="A285" s="268" t="n">
        <v>24746</v>
      </c>
      <c r="B285" s="264" t="inlineStr">
        <is>
          <t>Gallaher 500 1 October, 1967</t>
        </is>
      </c>
      <c r="C285" s="264" t="inlineStr">
        <is>
          <t>DNF</t>
        </is>
      </c>
      <c r="D285" s="264" t="inlineStr">
        <is>
          <t>C</t>
        </is>
      </c>
      <c r="E285" s="264" t="n">
        <v>18</v>
      </c>
      <c r="F285" s="264" t="n">
        <v>46</v>
      </c>
      <c r="G285" s="264" t="inlineStr">
        <is>
          <t>Denis Geary Motors Pty Ltd</t>
        </is>
      </c>
      <c r="H285" s="264" t="n"/>
      <c r="I285" s="264" t="n"/>
      <c r="J285" s="264" t="inlineStr">
        <is>
          <t>Morris Cooper S</t>
        </is>
      </c>
      <c r="K285" s="264" t="n"/>
      <c r="L285" s="264" t="inlineStr">
        <is>
          <t>Gary Hodge</t>
        </is>
      </c>
      <c r="M285" s="264" t="inlineStr">
        <is>
          <t>AUS</t>
        </is>
      </c>
      <c r="N285" s="697">
        <f>_xlfn.LET(_xlpm.d,_xlfn.XLOOKUP(L285,'[1]Birth Dates'!$A:$A,'[1]Birth Dates'!$B:$B,"",0),IF(_xlpm.d=0,"",_xlpm.d))</f>
        <v/>
      </c>
      <c r="O285" s="264">
        <f>IF(OR(N285="",A285="",NOT(ISNUMBER(N285)),N285&gt;A285),"",DATEDIF(N285,A285,"Y")&amp;" years, "&amp;DATEDIF(N285,A285,"YM")&amp;" months, "&amp;DATEDIF(N285,A285,"MD")&amp;" days")</f>
        <v/>
      </c>
      <c r="P285" s="264" t="inlineStr">
        <is>
          <t>Glyn Scott</t>
        </is>
      </c>
      <c r="Q285" s="264" t="inlineStr">
        <is>
          <t>AUS</t>
        </is>
      </c>
      <c r="R285" s="697">
        <f>_xlfn.LET(_xlpm.d,_xlfn.XLOOKUP(P285,'[1]Birth Dates'!$A:$A,'[1]Birth Dates'!$B:$B,"",0),IF(_xlpm.d=0,"",_xlpm.d))</f>
        <v/>
      </c>
      <c r="S285" s="264">
        <f>IF(OR(R285="",A285="",NOT(ISNUMBER(R285)),R285&gt;A285),"",DATEDIF(R285,A285,"Y")&amp;" years, "&amp;DATEDIF(R285,A285,"YM")&amp;" months, "&amp;DATEDIF(R285,A285,"MD")&amp;" days")</f>
        <v/>
      </c>
      <c r="T285" s="264" t="n"/>
      <c r="U285" s="264" t="n"/>
      <c r="V285" s="697">
        <f>_xlfn.LET(_xlpm.d,_xlfn.XLOOKUP(T285,'[1]Birth Dates'!$A:$A,'[1]Birth Dates'!$B:$B,"",0),IF(_xlpm.d=0,"",_xlpm.d))</f>
        <v/>
      </c>
      <c r="W285" s="264">
        <f>IF(OR(V285="",A285="",NOT(ISNUMBER(V285)),V285&gt;A285),"",DATEDIF(V285,A285,"Y")&amp;" years, "&amp;DATEDIF(V285,A285,"YM")&amp;" months, "&amp;DATEDIF(V285,A285,"MD")&amp;" days")</f>
        <v/>
      </c>
      <c r="X285" s="264" t="n"/>
      <c r="Y285" s="264" t="n"/>
      <c r="Z285" s="264" t="n"/>
      <c r="AA285" s="264" t="n"/>
      <c r="AB285" s="264" t="n">
        <v>24</v>
      </c>
      <c r="AC285" s="264" t="n"/>
      <c r="AD285" s="264" t="n"/>
      <c r="AE285" s="581" t="inlineStr"/>
      <c r="AF285" s="418">
        <f>IF(OR(AE285="",AE285="",AE285=0),"",6.172/(AE285*24))</f>
        <v/>
      </c>
      <c r="AG285" s="269" t="n"/>
      <c r="AH285" s="581" t="inlineStr"/>
      <c r="AI285" s="418">
        <f>IF(OR(AH285="",AH285="",AH285=0),"",6.172/(AH285*24))</f>
        <v/>
      </c>
      <c r="AJ285" s="175">
        <f>IF(AND(ISNUMBER(AB285),ISNUMBER(AG285)),AB285-AG285,"")</f>
        <v/>
      </c>
      <c r="AK285" s="264" t="inlineStr">
        <is>
          <t>Overheating</t>
        </is>
      </c>
      <c r="AL285" s="264" t="inlineStr">
        <is>
          <t>44 [5]</t>
        </is>
      </c>
      <c r="AM285" s="484" t="n"/>
      <c r="AN285" s="671">
        <f>IF(OR(AL285="",AM285="",AM285=0),"",AL285*6.172/(AM285*24))</f>
        <v/>
      </c>
      <c r="AO285" s="477">
        <f>IF(AND(AL285=AL284,AM285&lt;&gt;"",AM284&lt;&gt;""),AM285-AM284,"")</f>
        <v/>
      </c>
      <c r="AP285" s="264" t="n"/>
      <c r="AQ285" s="581" t="inlineStr"/>
      <c r="AR285" s="418">
        <f>IF(OR(AQ285="",AQ285="",AQ285=0),"",6.172/(AQ285*24))</f>
        <v/>
      </c>
      <c r="AS285" s="436">
        <f>IF(OR(NOT(ISNUMBER(C285)),NOT(ISNUMBER(AB285))),"",IF(AG285&lt;&gt;"",AG285,AB285)-C285)</f>
        <v/>
      </c>
      <c r="AT285" s="270" t="n"/>
      <c r="AU285" s="271">
        <f>IF($B285="","",TEXT($A285,"yyyymmdd")&amp;"_P"&amp;$C285&amp;"_C"&amp;$F285&amp;"_"&amp;TRIM(RIGHT(SUBSTITUTE(TRIM(SUBSTITUTE($L285,CHAR(160)," "))," ",REPT(" ",60)),60))&amp;IF($P285="","","-"&amp;TRIM(RIGHT(SUBSTITUTE(TRIM(SUBSTITUTE($P285,CHAR(160)," "))," ",REPT(" ",60)),60)))&amp;IF($T285="","","-"&amp;TRIM(RIGHT(SUBSTITUTE(TRIM(SUBSTITUTE($T285,CHAR(160)," "))," ",REPT(" ",60)),60)))&amp;".jpg")</f>
        <v/>
      </c>
    </row>
    <row r="286" ht="28" customHeight="1">
      <c r="A286" s="268" t="n">
        <v>24746</v>
      </c>
      <c r="B286" s="264" t="inlineStr">
        <is>
          <t>Gallaher 500 1 October, 1967</t>
        </is>
      </c>
      <c r="C286" s="264" t="inlineStr">
        <is>
          <t>DSQ</t>
        </is>
      </c>
      <c r="D286" s="264" t="inlineStr">
        <is>
          <t>D</t>
        </is>
      </c>
      <c r="E286" s="264" t="n">
        <v>12</v>
      </c>
      <c r="F286" s="264" t="n">
        <v>51</v>
      </c>
      <c r="G286" s="264" t="inlineStr">
        <is>
          <t>J &amp; B Motors</t>
        </is>
      </c>
      <c r="H286" s="264" t="n"/>
      <c r="I286" s="264" t="n"/>
      <c r="J286" s="264" t="inlineStr">
        <is>
          <t>Ford Falcon XR GT</t>
        </is>
      </c>
      <c r="K286" s="264" t="n"/>
      <c r="L286" s="264" t="inlineStr">
        <is>
          <t>Bob Beasley</t>
        </is>
      </c>
      <c r="M286" s="264" t="inlineStr">
        <is>
          <t>AUS</t>
        </is>
      </c>
      <c r="N286" s="697">
        <f>_xlfn.LET(_xlpm.d,_xlfn.XLOOKUP(L286,'[1]Birth Dates'!$A:$A,'[1]Birth Dates'!$B:$B,"",0),IF(_xlpm.d=0,"",_xlpm.d))</f>
        <v/>
      </c>
      <c r="O286" s="264">
        <f>IF(OR(N286="",A286="",NOT(ISNUMBER(N286)),N286&gt;A286),"",DATEDIF(N286,A286,"Y")&amp;" years, "&amp;DATEDIF(N286,A286,"YM")&amp;" months, "&amp;DATEDIF(N286,A286,"MD")&amp;" days")</f>
        <v/>
      </c>
      <c r="P286" s="264" t="inlineStr">
        <is>
          <t>Des West</t>
        </is>
      </c>
      <c r="Q286" s="264" t="inlineStr">
        <is>
          <t>AUS</t>
        </is>
      </c>
      <c r="R286" s="697">
        <f>_xlfn.LET(_xlpm.d,_xlfn.XLOOKUP(P286,'[1]Birth Dates'!$A:$A,'[1]Birth Dates'!$B:$B,"",0),IF(_xlpm.d=0,"",_xlpm.d))</f>
        <v/>
      </c>
      <c r="S286" s="264">
        <f>IF(OR(R286="",A286="",NOT(ISNUMBER(R286)),R286&gt;A286),"",DATEDIF(R286,A286,"Y")&amp;" years, "&amp;DATEDIF(R286,A286,"YM")&amp;" months, "&amp;DATEDIF(R286,A286,"MD")&amp;" days")</f>
        <v/>
      </c>
      <c r="T286" s="264" t="n"/>
      <c r="U286" s="264" t="n"/>
      <c r="V286" s="697">
        <f>_xlfn.LET(_xlpm.d,_xlfn.XLOOKUP(T286,'[1]Birth Dates'!$A:$A,'[1]Birth Dates'!$B:$B,"",0),IF(_xlpm.d=0,"",_xlpm.d))</f>
        <v/>
      </c>
      <c r="W286" s="264">
        <f>IF(OR(V286="",A286="",NOT(ISNUMBER(V286)),V286&gt;A286),"",DATEDIF(V286,A286,"Y")&amp;" years, "&amp;DATEDIF(V286,A286,"YM")&amp;" months, "&amp;DATEDIF(V286,A286,"MD")&amp;" days")</f>
        <v/>
      </c>
      <c r="X286" s="264" t="n"/>
      <c r="Y286" s="264" t="n"/>
      <c r="Z286" s="264" t="n"/>
      <c r="AA286" s="264" t="n"/>
      <c r="AB286" s="264" t="n">
        <v>7</v>
      </c>
      <c r="AC286" s="264" t="n"/>
      <c r="AD286" s="264" t="n"/>
      <c r="AE286" s="581" t="inlineStr">
        <is>
          <t>3:06.0000</t>
        </is>
      </c>
      <c r="AF286" s="418">
        <f>IF(OR(AE286="",AE286="",AE286=0),"",6.172/(AE286*24))</f>
        <v/>
      </c>
      <c r="AG286" s="269" t="n"/>
      <c r="AH286" s="581" t="inlineStr"/>
      <c r="AI286" s="418">
        <f>IF(OR(AH286="",AH286="",AH286=0),"",6.172/(AH286*24))</f>
        <v/>
      </c>
      <c r="AJ286" s="175">
        <f>IF(AND(ISNUMBER(AB286),ISNUMBER(AG286)),AB286-AG286,"")</f>
        <v/>
      </c>
      <c r="AK286" s="264" t="inlineStr">
        <is>
          <t>Disqualified</t>
        </is>
      </c>
      <c r="AL286" s="264" t="n">
        <v>128</v>
      </c>
      <c r="AM286" s="484" t="n"/>
      <c r="AN286" s="671">
        <f>IF(OR(AL286="",AM286="",AM286=0),"",AL286*6.172/(AM286*24))</f>
        <v/>
      </c>
      <c r="AO286" s="477">
        <f>IF(AND(AL286=AL285,AM286&lt;&gt;"",AM285&lt;&gt;""),AM286-AM285,"")</f>
        <v/>
      </c>
      <c r="AP286" s="264" t="n"/>
      <c r="AQ286" s="581" t="inlineStr"/>
      <c r="AR286" s="418">
        <f>IF(OR(AQ286="",AQ286="",AQ286=0),"",6.172/(AQ286*24))</f>
        <v/>
      </c>
      <c r="AS286" s="436">
        <f>IF(OR(NOT(ISNUMBER(C286)),NOT(ISNUMBER(AB286))),"",IF(AG286&lt;&gt;"",AG286,AB286)-C286)</f>
        <v/>
      </c>
      <c r="AT286" s="270" t="n"/>
      <c r="AU286" s="271">
        <f>IF($B286="","",TEXT($A286,"yyyymmdd")&amp;"_P"&amp;$C286&amp;"_C"&amp;$F286&amp;"_"&amp;TRIM(RIGHT(SUBSTITUTE(TRIM(SUBSTITUTE($L286,CHAR(160)," "))," ",REPT(" ",60)),60))&amp;IF($P286="","","-"&amp;TRIM(RIGHT(SUBSTITUTE(TRIM(SUBSTITUTE($P286,CHAR(160)," "))," ",REPT(" ",60)),60)))&amp;IF($T286="","","-"&amp;TRIM(RIGHT(SUBSTITUTE(TRIM(SUBSTITUTE($T286,CHAR(160)," "))," ",REPT(" ",60)),60)))&amp;".jpg")</f>
        <v/>
      </c>
    </row>
    <row r="287" ht="42" customHeight="1">
      <c r="A287" s="268" t="n">
        <v>24746</v>
      </c>
      <c r="B287" s="264" t="inlineStr">
        <is>
          <t>Gallaher 500 1 October, 1967</t>
        </is>
      </c>
      <c r="C287" s="264" t="inlineStr">
        <is>
          <t>DSQ</t>
        </is>
      </c>
      <c r="D287" s="264" t="inlineStr">
        <is>
          <t>A</t>
        </is>
      </c>
      <c r="E287" s="264" t="n">
        <v>11</v>
      </c>
      <c r="F287" s="264" t="n">
        <v>11</v>
      </c>
      <c r="G287" s="264" t="inlineStr">
        <is>
          <t>Australian Motor Industries Ltd</t>
        </is>
      </c>
      <c r="H287" s="264" t="n"/>
      <c r="I287" s="264" t="n"/>
      <c r="J287" s="264" t="inlineStr">
        <is>
          <t>Toyota Corolla</t>
        </is>
      </c>
      <c r="K287" s="264" t="n"/>
      <c r="L287" s="264" t="inlineStr">
        <is>
          <t>Barry Ferguson</t>
        </is>
      </c>
      <c r="M287" s="264" t="inlineStr">
        <is>
          <t>AUS</t>
        </is>
      </c>
      <c r="N287" s="697">
        <f>_xlfn.LET(_xlpm.d,_xlfn.XLOOKUP(L287,'[1]Birth Dates'!$A:$A,'[1]Birth Dates'!$B:$B,"",0),IF(_xlpm.d=0,"",_xlpm.d))</f>
        <v/>
      </c>
      <c r="O287" s="264">
        <f>IF(OR(N287="",A287="",NOT(ISNUMBER(N287)),N287&gt;A287),"",DATEDIF(N287,A287,"Y")&amp;" years, "&amp;DATEDIF(N287,A287,"YM")&amp;" months, "&amp;DATEDIF(N287,A287,"MD")&amp;" days")</f>
        <v/>
      </c>
      <c r="P287" s="264" t="inlineStr">
        <is>
          <t>Brian Sampson</t>
        </is>
      </c>
      <c r="Q287" s="264" t="inlineStr">
        <is>
          <t>AUS</t>
        </is>
      </c>
      <c r="R287" s="697">
        <f>_xlfn.LET(_xlpm.d,_xlfn.XLOOKUP(P287,'[1]Birth Dates'!$A:$A,'[1]Birth Dates'!$B:$B,"",0),IF(_xlpm.d=0,"",_xlpm.d))</f>
        <v/>
      </c>
      <c r="S287" s="264">
        <f>IF(OR(R287="",A287="",NOT(ISNUMBER(R287)),R287&gt;A287),"",DATEDIF(R287,A287,"Y")&amp;" years, "&amp;DATEDIF(R287,A287,"YM")&amp;" months, "&amp;DATEDIF(R287,A287,"MD")&amp;" days")</f>
        <v/>
      </c>
      <c r="T287" s="264" t="n"/>
      <c r="U287" s="264" t="n"/>
      <c r="V287" s="697">
        <f>_xlfn.LET(_xlpm.d,_xlfn.XLOOKUP(T287,'[1]Birth Dates'!$A:$A,'[1]Birth Dates'!$B:$B,"",0),IF(_xlpm.d=0,"",_xlpm.d))</f>
        <v/>
      </c>
      <c r="W287" s="264">
        <f>IF(OR(V287="",A287="",NOT(ISNUMBER(V287)),V287&gt;A287),"",DATEDIF(V287,A287,"Y")&amp;" years, "&amp;DATEDIF(V287,A287,"YM")&amp;" months, "&amp;DATEDIF(V287,A287,"MD")&amp;" days")</f>
        <v/>
      </c>
      <c r="X287" s="264" t="n"/>
      <c r="Y287" s="264" t="n"/>
      <c r="Z287" s="264" t="n"/>
      <c r="AA287" s="264" t="n"/>
      <c r="AB287" s="264" t="n">
        <v>45</v>
      </c>
      <c r="AC287" s="264" t="n"/>
      <c r="AD287" s="264" t="n"/>
      <c r="AE287" s="581" t="inlineStr"/>
      <c r="AF287" s="418">
        <f>IF(OR(AE287="",AE287="",AE287=0),"",6.172/(AE287*24))</f>
        <v/>
      </c>
      <c r="AG287" s="269" t="n"/>
      <c r="AH287" s="581" t="inlineStr"/>
      <c r="AI287" s="418">
        <f>IF(OR(AH287="",AH287="",AH287=0),"",6.172/(AH287*24))</f>
        <v/>
      </c>
      <c r="AJ287" s="175">
        <f>IF(AND(ISNUMBER(AB287),ISNUMBER(AG287)),AB287-AG287,"")</f>
        <v/>
      </c>
      <c r="AK287" s="264" t="inlineStr">
        <is>
          <t>Disqualified</t>
        </is>
      </c>
      <c r="AL287" s="264" t="n">
        <v>117</v>
      </c>
      <c r="AM287" s="484" t="n"/>
      <c r="AN287" s="671">
        <f>IF(OR(AL287="",AM287="",AM287=0),"",AL287*6.172/(AM287*24))</f>
        <v/>
      </c>
      <c r="AO287" s="477">
        <f>IF(AND(AL287=AL286,AM287&lt;&gt;"",AM286&lt;&gt;""),AM287-AM286,"")</f>
        <v/>
      </c>
      <c r="AP287" s="264" t="n"/>
      <c r="AQ287" s="581" t="inlineStr"/>
      <c r="AR287" s="418">
        <f>IF(OR(AQ287="",AQ287="",AQ287=0),"",6.172/(AQ287*24))</f>
        <v/>
      </c>
      <c r="AS287" s="436">
        <f>IF(OR(NOT(ISNUMBER(C287)),NOT(ISNUMBER(AB287))),"",IF(AG287&lt;&gt;"",AG287,AB287)-C287)</f>
        <v/>
      </c>
      <c r="AT287" s="270" t="n"/>
      <c r="AU287" s="271">
        <f>IF($B287="","",TEXT($A287,"yyyymmdd")&amp;"_P"&amp;$C287&amp;"_C"&amp;$F287&amp;"_"&amp;TRIM(RIGHT(SUBSTITUTE(TRIM(SUBSTITUTE($L287,CHAR(160)," "))," ",REPT(" ",60)),60))&amp;IF($P287="","","-"&amp;TRIM(RIGHT(SUBSTITUTE(TRIM(SUBSTITUTE($P287,CHAR(160)," "))," ",REPT(" ",60)),60)))&amp;IF($T287="","","-"&amp;TRIM(RIGHT(SUBSTITUTE(TRIM(SUBSTITUTE($T287,CHAR(160)," "))," ",REPT(" ",60)),60)))&amp;".jpg")</f>
        <v/>
      </c>
    </row>
    <row r="288" ht="42" customHeight="1">
      <c r="A288" s="268" t="n">
        <v>24746</v>
      </c>
      <c r="B288" s="264" t="inlineStr">
        <is>
          <t>Gallaher 500 1 October, 1967</t>
        </is>
      </c>
      <c r="C288" s="264" t="inlineStr">
        <is>
          <t>DSQ</t>
        </is>
      </c>
      <c r="D288" s="264" t="inlineStr">
        <is>
          <t>A</t>
        </is>
      </c>
      <c r="E288" s="264" t="n">
        <v>12</v>
      </c>
      <c r="F288" s="264" t="n">
        <v>10</v>
      </c>
      <c r="G288" s="264" t="inlineStr">
        <is>
          <t>Australian Motor Industries Ltd</t>
        </is>
      </c>
      <c r="H288" s="264" t="n"/>
      <c r="I288" s="264" t="n"/>
      <c r="J288" s="264" t="inlineStr">
        <is>
          <t>Toyota Corolla</t>
        </is>
      </c>
      <c r="K288" s="264" t="n"/>
      <c r="L288" s="264" t="inlineStr">
        <is>
          <t>Bruce Hindhaugh</t>
        </is>
      </c>
      <c r="M288" s="264" t="inlineStr">
        <is>
          <t>AUS</t>
        </is>
      </c>
      <c r="N288" s="697">
        <f>_xlfn.LET(_xlpm.d,_xlfn.XLOOKUP(L288,'[1]Birth Dates'!$A:$A,'[1]Birth Dates'!$B:$B,"",0),IF(_xlpm.d=0,"",_xlpm.d))</f>
        <v/>
      </c>
      <c r="O288" s="264">
        <f>IF(OR(N288="",A288="",NOT(ISNUMBER(N288)),N288&gt;A288),"",DATEDIF(N288,A288,"Y")&amp;" years, "&amp;DATEDIF(N288,A288,"YM")&amp;" months, "&amp;DATEDIF(N288,A288,"MD")&amp;" days")</f>
        <v/>
      </c>
      <c r="P288" s="264" t="inlineStr">
        <is>
          <t>Peter Macrow</t>
        </is>
      </c>
      <c r="Q288" s="264" t="inlineStr">
        <is>
          <t>AUS</t>
        </is>
      </c>
      <c r="R288" s="697">
        <f>_xlfn.LET(_xlpm.d,_xlfn.XLOOKUP(P288,'[1]Birth Dates'!$A:$A,'[1]Birth Dates'!$B:$B,"",0),IF(_xlpm.d=0,"",_xlpm.d))</f>
        <v/>
      </c>
      <c r="S288" s="264">
        <f>IF(OR(R288="",A288="",NOT(ISNUMBER(R288)),R288&gt;A288),"",DATEDIF(R288,A288,"Y")&amp;" years, "&amp;DATEDIF(R288,A288,"YM")&amp;" months, "&amp;DATEDIF(R288,A288,"MD")&amp;" days")</f>
        <v/>
      </c>
      <c r="T288" s="264" t="n"/>
      <c r="U288" s="264" t="n"/>
      <c r="V288" s="697">
        <f>_xlfn.LET(_xlpm.d,_xlfn.XLOOKUP(T288,'[1]Birth Dates'!$A:$A,'[1]Birth Dates'!$B:$B,"",0),IF(_xlpm.d=0,"",_xlpm.d))</f>
        <v/>
      </c>
      <c r="W288" s="264">
        <f>IF(OR(V288="",A288="",NOT(ISNUMBER(V288)),V288&gt;A288),"",DATEDIF(V288,A288,"Y")&amp;" years, "&amp;DATEDIF(V288,A288,"YM")&amp;" months, "&amp;DATEDIF(V288,A288,"MD")&amp;" days")</f>
        <v/>
      </c>
      <c r="X288" s="264" t="n"/>
      <c r="Y288" s="264" t="n"/>
      <c r="Z288" s="264" t="n"/>
      <c r="AA288" s="264" t="n"/>
      <c r="AB288" s="264" t="n">
        <v>46</v>
      </c>
      <c r="AC288" s="264" t="n"/>
      <c r="AD288" s="264" t="n"/>
      <c r="AE288" s="581" t="inlineStr"/>
      <c r="AF288" s="418">
        <f>IF(OR(AE288="",AE288="",AE288=0),"",6.172/(AE288*24))</f>
        <v/>
      </c>
      <c r="AG288" s="269" t="n"/>
      <c r="AH288" s="581" t="inlineStr"/>
      <c r="AI288" s="418">
        <f>IF(OR(AH288="",AH288="",AH288=0),"",6.172/(AH288*24))</f>
        <v/>
      </c>
      <c r="AJ288" s="175">
        <f>IF(AND(ISNUMBER(AB288),ISNUMBER(AG288)),AB288-AG288,"")</f>
        <v/>
      </c>
      <c r="AK288" s="264" t="inlineStr">
        <is>
          <t>Disqualified</t>
        </is>
      </c>
      <c r="AL288" s="264" t="n">
        <v>116</v>
      </c>
      <c r="AM288" s="484" t="n"/>
      <c r="AN288" s="671">
        <f>IF(OR(AL288="",AM288="",AM288=0),"",AL288*6.172/(AM288*24))</f>
        <v/>
      </c>
      <c r="AO288" s="477">
        <f>IF(AND(AL288=AL287,AM288&lt;&gt;"",AM287&lt;&gt;""),AM288-AM287,"")</f>
        <v/>
      </c>
      <c r="AP288" s="264" t="n"/>
      <c r="AQ288" s="581" t="inlineStr"/>
      <c r="AR288" s="418">
        <f>IF(OR(AQ288="",AQ288="",AQ288=0),"",6.172/(AQ288*24))</f>
        <v/>
      </c>
      <c r="AS288" s="436">
        <f>IF(OR(NOT(ISNUMBER(C288)),NOT(ISNUMBER(AB288))),"",IF(AG288&lt;&gt;"",AG288,AB288)-C288)</f>
        <v/>
      </c>
      <c r="AT288" s="270" t="n"/>
      <c r="AU288" s="271">
        <f>IF($B288="","",TEXT($A288,"yyyymmdd")&amp;"_P"&amp;$C288&amp;"_C"&amp;$F288&amp;"_"&amp;TRIM(RIGHT(SUBSTITUTE(TRIM(SUBSTITUTE($L288,CHAR(160)," "))," ",REPT(" ",60)),60))&amp;IF($P288="","","-"&amp;TRIM(RIGHT(SUBSTITUTE(TRIM(SUBSTITUTE($P288,CHAR(160)," "))," ",REPT(" ",60)),60)))&amp;IF($T288="","","-"&amp;TRIM(RIGHT(SUBSTITUTE(TRIM(SUBSTITUTE($T288,CHAR(160)," "))," ",REPT(" ",60)),60)))&amp;".jpg")</f>
        <v/>
      </c>
    </row>
    <row r="289" ht="42" customHeight="1">
      <c r="A289" s="268" t="n">
        <v>24746</v>
      </c>
      <c r="B289" s="264" t="inlineStr">
        <is>
          <t>Gallaher 500 1 October, 1967</t>
        </is>
      </c>
      <c r="C289" s="264" t="inlineStr">
        <is>
          <t>DSQ</t>
        </is>
      </c>
      <c r="D289" s="264" t="inlineStr">
        <is>
          <t>B</t>
        </is>
      </c>
      <c r="E289" s="264" t="n">
        <v>12</v>
      </c>
      <c r="F289" s="264" t="n">
        <v>21</v>
      </c>
      <c r="G289" s="264" t="inlineStr">
        <is>
          <t>Peter Williamson Pty Ltd</t>
        </is>
      </c>
      <c r="H289" s="264" t="n"/>
      <c r="I289" s="264" t="n"/>
      <c r="J289" s="264" t="inlineStr">
        <is>
          <t>Toyota Corona</t>
        </is>
      </c>
      <c r="K289" s="264" t="n"/>
      <c r="L289" s="264" t="inlineStr">
        <is>
          <t>Peter Williamson</t>
        </is>
      </c>
      <c r="M289" s="264" t="inlineStr">
        <is>
          <t>AUS</t>
        </is>
      </c>
      <c r="N289" s="697">
        <f>_xlfn.LET(_xlpm.d,_xlfn.XLOOKUP(L289,'[1]Birth Dates'!$A:$A,'[1]Birth Dates'!$B:$B,"",0),IF(_xlpm.d=0,"",_xlpm.d))</f>
        <v/>
      </c>
      <c r="O289" s="264">
        <f>IF(OR(N289="",A289="",NOT(ISNUMBER(N289)),N289&gt;A289),"",DATEDIF(N289,A289,"Y")&amp;" years, "&amp;DATEDIF(N289,A289,"YM")&amp;" months, "&amp;DATEDIF(N289,A289,"MD")&amp;" days")</f>
        <v/>
      </c>
      <c r="P289" s="264" t="inlineStr">
        <is>
          <t>Alex Macarthur</t>
        </is>
      </c>
      <c r="Q289" s="264" t="inlineStr">
        <is>
          <t>AUS</t>
        </is>
      </c>
      <c r="R289" s="697">
        <f>_xlfn.LET(_xlpm.d,_xlfn.XLOOKUP(P289,'[1]Birth Dates'!$A:$A,'[1]Birth Dates'!$B:$B,"",0),IF(_xlpm.d=0,"",_xlpm.d))</f>
        <v/>
      </c>
      <c r="S289" s="264">
        <f>IF(OR(R289="",A289="",NOT(ISNUMBER(R289)),R289&gt;A289),"",DATEDIF(R289,A289,"Y")&amp;" years, "&amp;DATEDIF(R289,A289,"YM")&amp;" months, "&amp;DATEDIF(R289,A289,"MD")&amp;" days")</f>
        <v/>
      </c>
      <c r="T289" s="264" t="n"/>
      <c r="U289" s="264" t="n"/>
      <c r="V289" s="697">
        <f>_xlfn.LET(_xlpm.d,_xlfn.XLOOKUP(T289,'[1]Birth Dates'!$A:$A,'[1]Birth Dates'!$B:$B,"",0),IF(_xlpm.d=0,"",_xlpm.d))</f>
        <v/>
      </c>
      <c r="W289" s="264">
        <f>IF(OR(V289="",A289="",NOT(ISNUMBER(V289)),V289&gt;A289),"",DATEDIF(V289,A289,"Y")&amp;" years, "&amp;DATEDIF(V289,A289,"YM")&amp;" months, "&amp;DATEDIF(V289,A289,"MD")&amp;" days")</f>
        <v/>
      </c>
      <c r="X289" s="264" t="n"/>
      <c r="Y289" s="264" t="n"/>
      <c r="Z289" s="264" t="n"/>
      <c r="AA289" s="264" t="n"/>
      <c r="AB289" s="264" t="n">
        <v>41</v>
      </c>
      <c r="AC289" s="264" t="n"/>
      <c r="AD289" s="264" t="n"/>
      <c r="AE289" s="581" t="inlineStr">
        <is>
          <t>3:32.9000</t>
        </is>
      </c>
      <c r="AF289" s="418">
        <f>IF(OR(AE289="",AE289="",AE289=0),"",6.172/(AE289*24))</f>
        <v/>
      </c>
      <c r="AG289" s="269" t="n"/>
      <c r="AH289" s="581" t="inlineStr"/>
      <c r="AI289" s="418">
        <f>IF(OR(AH289="",AH289="",AH289=0),"",6.172/(AH289*24))</f>
        <v/>
      </c>
      <c r="AJ289" s="175">
        <f>IF(AND(ISNUMBER(AB289),ISNUMBER(AG289)),AB289-AG289,"")</f>
        <v/>
      </c>
      <c r="AK289" s="264" t="inlineStr">
        <is>
          <t>Disqualified</t>
        </is>
      </c>
      <c r="AL289" s="264" t="n">
        <v>116</v>
      </c>
      <c r="AM289" s="484" t="n"/>
      <c r="AN289" s="671">
        <f>IF(OR(AL289="",AM289="",AM289=0),"",AL289*6.172/(AM289*24))</f>
        <v/>
      </c>
      <c r="AO289" s="477">
        <f>IF(AND(AL289=AL288,AM289&lt;&gt;"",AM288&lt;&gt;""),AM289-AM288,"")</f>
        <v/>
      </c>
      <c r="AP289" s="264" t="n"/>
      <c r="AQ289" s="581" t="inlineStr"/>
      <c r="AR289" s="418">
        <f>IF(OR(AQ289="",AQ289="",AQ289=0),"",6.172/(AQ289*24))</f>
        <v/>
      </c>
      <c r="AS289" s="436">
        <f>IF(OR(NOT(ISNUMBER(C289)),NOT(ISNUMBER(AB289))),"",IF(AG289&lt;&gt;"",AG289,AB289)-C289)</f>
        <v/>
      </c>
      <c r="AT289" s="270" t="n"/>
      <c r="AU289" s="271">
        <f>IF($B289="","",TEXT($A289,"yyyymmdd")&amp;"_P"&amp;$C289&amp;"_C"&amp;$F289&amp;"_"&amp;TRIM(RIGHT(SUBSTITUTE(TRIM(SUBSTITUTE($L289,CHAR(160)," "))," ",REPT(" ",60)),60))&amp;IF($P289="","","-"&amp;TRIM(RIGHT(SUBSTITUTE(TRIM(SUBSTITUTE($P289,CHAR(160)," "))," ",REPT(" ",60)),60)))&amp;IF($T289="","","-"&amp;TRIM(RIGHT(SUBSTITUTE(TRIM(SUBSTITUTE($T289,CHAR(160)," "))," ",REPT(" ",60)),60)))&amp;".jpg")</f>
        <v/>
      </c>
    </row>
    <row r="290" ht="42" customFormat="1" customHeight="1" s="240">
      <c r="A290" s="272" t="n">
        <v>25117</v>
      </c>
      <c r="B290" s="273" t="inlineStr">
        <is>
          <t>Hardie-Ferodo 500 6 October, 1968</t>
        </is>
      </c>
      <c r="C290" s="273" t="n">
        <v>1</v>
      </c>
      <c r="D290" s="273" t="inlineStr">
        <is>
          <t>D</t>
        </is>
      </c>
      <c r="E290" s="273" t="n">
        <v>1</v>
      </c>
      <c r="F290" s="273" t="n">
        <v>13</v>
      </c>
      <c r="G290" s="273" t="inlineStr">
        <is>
          <t>Wyong Motors Pty Ltd</t>
        </is>
      </c>
      <c r="H290" s="273" t="n"/>
      <c r="I290" s="273" t="n"/>
      <c r="J290" s="273" t="inlineStr">
        <is>
          <t>Holden Monaro GTS327</t>
        </is>
      </c>
      <c r="K290" s="273" t="n"/>
      <c r="L290" s="273" t="inlineStr">
        <is>
          <t>Bruce McPhee</t>
        </is>
      </c>
      <c r="M290" s="273" t="inlineStr">
        <is>
          <t>AUS</t>
        </is>
      </c>
      <c r="N290" s="698">
        <f>_xlfn.LET(_xlpm.d,_xlfn.XLOOKUP(L290,'[1]Birth Dates'!$A:$A,'[1]Birth Dates'!$B:$B,"",0),IF(_xlpm.d=0,"",_xlpm.d))</f>
        <v/>
      </c>
      <c r="O290" s="274">
        <f>IF(OR(N290="",A290="",NOT(ISNUMBER(N290)),N290&gt;A290),"",DATEDIF(N290,A290,"Y")&amp;" years, "&amp;DATEDIF(N290,A290,"YM")&amp;" months, "&amp;DATEDIF(N290,A290,"MD")&amp;" days")</f>
        <v/>
      </c>
      <c r="P290" s="273" t="inlineStr">
        <is>
          <t>Barry Mulholland</t>
        </is>
      </c>
      <c r="Q290" s="274" t="inlineStr">
        <is>
          <t>AUS</t>
        </is>
      </c>
      <c r="R290" s="698">
        <f>_xlfn.LET(_xlpm.d,_xlfn.XLOOKUP(P290,'[1]Birth Dates'!$A:$A,'[1]Birth Dates'!$B:$B,"",0),IF(_xlpm.d=0,"",_xlpm.d))</f>
        <v/>
      </c>
      <c r="S290" s="274">
        <f>IF(OR(R290="",A290="",NOT(ISNUMBER(R290)),R290&gt;A290),"",DATEDIF(R290,A290,"Y")&amp;" years, "&amp;DATEDIF(R290,A290,"YM")&amp;" months, "&amp;DATEDIF(R290,A290,"MD")&amp;" days")</f>
        <v/>
      </c>
      <c r="T290" s="273" t="n"/>
      <c r="U290" s="273" t="n"/>
      <c r="V290" s="698">
        <f>_xlfn.LET(_xlpm.d,_xlfn.XLOOKUP(T290,'[1]Birth Dates'!$A:$A,'[1]Birth Dates'!$B:$B,"",0),IF(_xlpm.d=0,"",_xlpm.d))</f>
        <v/>
      </c>
      <c r="W290" s="274">
        <f>IF(OR(V290="",A290="",NOT(ISNUMBER(V290)),V290&gt;A290),"",DATEDIF(V290,A290,"Y")&amp;" years, "&amp;DATEDIF(V290,A290,"YM")&amp;" months, "&amp;DATEDIF(V290,A290,"MD")&amp;" days")</f>
        <v/>
      </c>
      <c r="X290" s="274" t="n"/>
      <c r="Y290" s="274" t="n"/>
      <c r="Z290" s="274" t="n"/>
      <c r="AA290" s="274" t="n"/>
      <c r="AB290" s="273" t="n">
        <v>1</v>
      </c>
      <c r="AC290" s="273" t="n"/>
      <c r="AD290" s="273" t="n"/>
      <c r="AE290" s="582" t="inlineStr">
        <is>
          <t>2:56.7000</t>
        </is>
      </c>
      <c r="AF290" s="418">
        <f>IF(OR(AE290="",AE290="",AE290=0),"",6.172/(AE290*24))</f>
        <v/>
      </c>
      <c r="AG290" s="275" t="n"/>
      <c r="AH290" s="582" t="inlineStr"/>
      <c r="AI290" s="418">
        <f>IF(OR(AH290="",AH290="",AH290=0),"",6.172/(AH290*24))</f>
        <v/>
      </c>
      <c r="AJ290" s="175">
        <f>IF(AND(ISNUMBER(AB290),ISNUMBER(AG290)),AB290-AG290,"")</f>
        <v/>
      </c>
      <c r="AK290" s="273" t="n"/>
      <c r="AL290" s="273" t="n">
        <v>130</v>
      </c>
      <c r="AM290" s="485" t="n">
        <v>0.2806365740740741</v>
      </c>
      <c r="AN290" s="671">
        <f>IF(OR(AL290="",AM290="",AM290=0),"",AL290*6.172/(AM290*24))</f>
        <v/>
      </c>
      <c r="AO290" s="477">
        <f>IF(AND(AL290=AL289,AM290&lt;&gt;"",AM289&lt;&gt;""),AM290-AM289,"")</f>
        <v/>
      </c>
      <c r="AP290" s="273" t="n"/>
      <c r="AQ290" s="582" t="inlineStr">
        <is>
          <t>2:58.0000</t>
        </is>
      </c>
      <c r="AR290" s="418">
        <f>IF(OR(AQ290="",AQ290="",AQ290=0),"",6.172/(AQ290*24))</f>
        <v/>
      </c>
      <c r="AS290" s="436">
        <f>IF(OR(NOT(ISNUMBER(C290)),NOT(ISNUMBER(AB290))),"",IF(AG290&lt;&gt;"",AG290,AB290)-C290)</f>
        <v/>
      </c>
      <c r="AT290" s="276" t="n"/>
      <c r="AU290" s="277">
        <f>IF($B290="","",TEXT($A290,"yyyymmdd")&amp;"_P"&amp;$C290&amp;"_C"&amp;$F290&amp;"_"&amp;TRIM(RIGHT(SUBSTITUTE(TRIM(SUBSTITUTE($L290,CHAR(160)," "))," ",REPT(" ",60)),60))&amp;IF($P290="","","-"&amp;TRIM(RIGHT(SUBSTITUTE(TRIM(SUBSTITUTE($P290,CHAR(160)," "))," ",REPT(" ",60)),60)))&amp;IF($T290="","","-"&amp;TRIM(RIGHT(SUBSTITUTE(TRIM(SUBSTITUTE($T290,CHAR(160)," "))," ",REPT(" ",60)),60)))&amp;".jpg")</f>
        <v/>
      </c>
    </row>
    <row r="291" ht="42" customHeight="1">
      <c r="A291" s="278" t="n">
        <v>25117</v>
      </c>
      <c r="B291" s="274" t="inlineStr">
        <is>
          <t>Hardie-Ferodo 500 6 October, 1968</t>
        </is>
      </c>
      <c r="C291" s="274" t="n">
        <v>2</v>
      </c>
      <c r="D291" s="274" t="inlineStr">
        <is>
          <t>D</t>
        </is>
      </c>
      <c r="E291" s="274" t="n">
        <v>2</v>
      </c>
      <c r="F291" s="274" t="n">
        <v>24</v>
      </c>
      <c r="G291" s="274" t="inlineStr">
        <is>
          <t>Holden Dealer Racing Team</t>
        </is>
      </c>
      <c r="H291" s="274" t="n"/>
      <c r="I291" s="274" t="n"/>
      <c r="J291" s="274" t="inlineStr">
        <is>
          <t>Holden Monaro GTS327</t>
        </is>
      </c>
      <c r="K291" s="274" t="n"/>
      <c r="L291" s="274" t="inlineStr">
        <is>
          <t>Jim Palmer</t>
        </is>
      </c>
      <c r="M291" s="274" t="inlineStr">
        <is>
          <t>NZL</t>
        </is>
      </c>
      <c r="N291" s="698">
        <f>_xlfn.LET(_xlpm.d,_xlfn.XLOOKUP(L291,'[1]Birth Dates'!$A:$A,'[1]Birth Dates'!$B:$B,"",0),IF(_xlpm.d=0,"",_xlpm.d))</f>
        <v/>
      </c>
      <c r="O291" s="274">
        <f>IF(OR(N291="",A291="",NOT(ISNUMBER(N291)),N291&gt;A291),"",DATEDIF(N291,A291,"Y")&amp;" years, "&amp;DATEDIF(N291,A291,"YM")&amp;" months, "&amp;DATEDIF(N291,A291,"MD")&amp;" days")</f>
        <v/>
      </c>
      <c r="P291" s="274" t="inlineStr">
        <is>
          <t>Phil West</t>
        </is>
      </c>
      <c r="Q291" s="274" t="inlineStr">
        <is>
          <t>AUS</t>
        </is>
      </c>
      <c r="R291" s="698">
        <f>_xlfn.LET(_xlpm.d,_xlfn.XLOOKUP(P291,'[1]Birth Dates'!$A:$A,'[1]Birth Dates'!$B:$B,"",0),IF(_xlpm.d=0,"",_xlpm.d))</f>
        <v/>
      </c>
      <c r="S291" s="274">
        <f>IF(OR(R291="",A291="",NOT(ISNUMBER(R291)),R291&gt;A291),"",DATEDIF(R291,A291,"Y")&amp;" years, "&amp;DATEDIF(R291,A291,"YM")&amp;" months, "&amp;DATEDIF(R291,A291,"MD")&amp;" days")</f>
        <v/>
      </c>
      <c r="T291" s="274" t="n"/>
      <c r="U291" s="274" t="n"/>
      <c r="V291" s="698">
        <f>_xlfn.LET(_xlpm.d,_xlfn.XLOOKUP(T291,'[1]Birth Dates'!$A:$A,'[1]Birth Dates'!$B:$B,"",0),IF(_xlpm.d=0,"",_xlpm.d))</f>
        <v/>
      </c>
      <c r="W291" s="274">
        <f>IF(OR(V291="",A291="",NOT(ISNUMBER(V291)),V291&gt;A291),"",DATEDIF(V291,A291,"Y")&amp;" years, "&amp;DATEDIF(V291,A291,"YM")&amp;" months, "&amp;DATEDIF(V291,A291,"MD")&amp;" days")</f>
        <v/>
      </c>
      <c r="X291" s="274" t="n"/>
      <c r="Y291" s="274" t="n"/>
      <c r="Z291" s="274" t="n"/>
      <c r="AA291" s="274" t="n"/>
      <c r="AB291" s="274" t="n">
        <v>6</v>
      </c>
      <c r="AC291" s="274" t="n"/>
      <c r="AD291" s="274" t="n"/>
      <c r="AE291" s="583" t="inlineStr">
        <is>
          <t>3:00.5000</t>
        </is>
      </c>
      <c r="AF291" s="418">
        <f>IF(OR(AE291="",AE291="",AE291=0),"",6.172/(AE291*24))</f>
        <v/>
      </c>
      <c r="AG291" s="279" t="n"/>
      <c r="AH291" s="583" t="inlineStr"/>
      <c r="AI291" s="418">
        <f>IF(OR(AH291="",AH291="",AH291=0),"",6.172/(AH291*24))</f>
        <v/>
      </c>
      <c r="AJ291" s="175">
        <f>IF(AND(ISNUMBER(AB291),ISNUMBER(AG291)),AB291-AG291,"")</f>
        <v/>
      </c>
      <c r="AK291" s="274" t="n"/>
      <c r="AL291" s="274" t="n">
        <v>130</v>
      </c>
      <c r="AM291" s="485" t="n">
        <v>0.2827546296296296</v>
      </c>
      <c r="AN291" s="671">
        <f>IF(OR(AL291="",AM291="",AM291=0),"",AL291*6.172/(AM291*24))</f>
        <v/>
      </c>
      <c r="AO291" s="477">
        <f>IF(AND(AL291=AL290,AM291&lt;&gt;"",AM290&lt;&gt;""),AM291-AM290,"")</f>
        <v/>
      </c>
      <c r="AP291" s="274" t="n"/>
      <c r="AQ291" s="583" t="inlineStr"/>
      <c r="AR291" s="418">
        <f>IF(OR(AQ291="",AQ291="",AQ291=0),"",6.172/(AQ291*24))</f>
        <v/>
      </c>
      <c r="AS291" s="436">
        <f>IF(OR(NOT(ISNUMBER(C291)),NOT(ISNUMBER(AB291))),"",IF(AG291&lt;&gt;"",AG291,AB291)-C291)</f>
        <v/>
      </c>
      <c r="AT291" s="280" t="n"/>
      <c r="AU291" s="281">
        <f>IF($B291="","",TEXT($A291,"yyyymmdd")&amp;"_P"&amp;$C291&amp;"_C"&amp;$F291&amp;"_"&amp;TRIM(RIGHT(SUBSTITUTE(TRIM(SUBSTITUTE($L291,CHAR(160)," "))," ",REPT(" ",60)),60))&amp;IF($P291="","","-"&amp;TRIM(RIGHT(SUBSTITUTE(TRIM(SUBSTITUTE($P291,CHAR(160)," "))," ",REPT(" ",60)),60)))&amp;IF($T291="","","-"&amp;TRIM(RIGHT(SUBSTITUTE(TRIM(SUBSTITUTE($T291,CHAR(160)," "))," ",REPT(" ",60)),60)))&amp;".jpg")</f>
        <v/>
      </c>
    </row>
    <row r="292" ht="42" customHeight="1">
      <c r="A292" s="278" t="n">
        <v>25117</v>
      </c>
      <c r="B292" s="274" t="inlineStr">
        <is>
          <t>Hardie-Ferodo 500 6 October, 1968</t>
        </is>
      </c>
      <c r="C292" s="274" t="n">
        <v>3</v>
      </c>
      <c r="D292" s="274" t="inlineStr">
        <is>
          <t>D</t>
        </is>
      </c>
      <c r="E292" s="274" t="n">
        <v>3</v>
      </c>
      <c r="F292" s="274" t="n">
        <v>15</v>
      </c>
      <c r="G292" s="274" t="inlineStr">
        <is>
          <t>AM Roberts</t>
        </is>
      </c>
      <c r="H292" s="274" t="n"/>
      <c r="I292" s="274" t="n"/>
      <c r="J292" s="274" t="inlineStr">
        <is>
          <t>Holden Monaro GTS327</t>
        </is>
      </c>
      <c r="K292" s="274" t="n"/>
      <c r="L292" s="274" t="inlineStr">
        <is>
          <t>Tony Roberts</t>
        </is>
      </c>
      <c r="M292" s="274" t="inlineStr">
        <is>
          <t>AUS</t>
        </is>
      </c>
      <c r="N292" s="698">
        <f>_xlfn.LET(_xlpm.d,_xlfn.XLOOKUP(L292,'[1]Birth Dates'!$A:$A,'[1]Birth Dates'!$B:$B,"",0),IF(_xlpm.d=0,"",_xlpm.d))</f>
        <v/>
      </c>
      <c r="O292" s="274">
        <f>IF(OR(N292="",A292="",NOT(ISNUMBER(N292)),N292&gt;A292),"",DATEDIF(N292,A292,"Y")&amp;" years, "&amp;DATEDIF(N292,A292,"YM")&amp;" months, "&amp;DATEDIF(N292,A292,"MD")&amp;" days")</f>
        <v/>
      </c>
      <c r="P292" s="274" t="inlineStr">
        <is>
          <t>Bob Watson</t>
        </is>
      </c>
      <c r="Q292" s="274" t="inlineStr">
        <is>
          <t>AUS</t>
        </is>
      </c>
      <c r="R292" s="698">
        <f>_xlfn.LET(_xlpm.d,_xlfn.XLOOKUP(P292,'[1]Birth Dates'!$A:$A,'[1]Birth Dates'!$B:$B,"",0),IF(_xlpm.d=0,"",_xlpm.d))</f>
        <v/>
      </c>
      <c r="S292" s="274">
        <f>IF(OR(R292="",A292="",NOT(ISNUMBER(R292)),R292&gt;A292),"",DATEDIF(R292,A292,"Y")&amp;" years, "&amp;DATEDIF(R292,A292,"YM")&amp;" months, "&amp;DATEDIF(R292,A292,"MD")&amp;" days")</f>
        <v/>
      </c>
      <c r="T292" s="274" t="n"/>
      <c r="U292" s="274" t="n"/>
      <c r="V292" s="698">
        <f>_xlfn.LET(_xlpm.d,_xlfn.XLOOKUP(T292,'[1]Birth Dates'!$A:$A,'[1]Birth Dates'!$B:$B,"",0),IF(_xlpm.d=0,"",_xlpm.d))</f>
        <v/>
      </c>
      <c r="W292" s="274">
        <f>IF(OR(V292="",A292="",NOT(ISNUMBER(V292)),V292&gt;A292),"",DATEDIF(V292,A292,"Y")&amp;" years, "&amp;DATEDIF(V292,A292,"YM")&amp;" months, "&amp;DATEDIF(V292,A292,"MD")&amp;" days")</f>
        <v/>
      </c>
      <c r="X292" s="274" t="n"/>
      <c r="Y292" s="274" t="n"/>
      <c r="Z292" s="274" t="n"/>
      <c r="AA292" s="274" t="n"/>
      <c r="AB292" s="274" t="n">
        <v>9</v>
      </c>
      <c r="AC292" s="274" t="n"/>
      <c r="AD292" s="274" t="n"/>
      <c r="AE292" s="583" t="inlineStr">
        <is>
          <t>3:02.1000</t>
        </is>
      </c>
      <c r="AF292" s="418">
        <f>IF(OR(AE292="",AE292="",AE292=0),"",6.172/(AE292*24))</f>
        <v/>
      </c>
      <c r="AG292" s="279" t="n"/>
      <c r="AH292" s="583" t="inlineStr"/>
      <c r="AI292" s="418">
        <f>IF(OR(AH292="",AH292="",AH292=0),"",6.172/(AH292*24))</f>
        <v/>
      </c>
      <c r="AJ292" s="175">
        <f>IF(AND(ISNUMBER(AB292),ISNUMBER(AG292)),AB292-AG292,"")</f>
        <v/>
      </c>
      <c r="AK292" s="274" t="n"/>
      <c r="AL292" s="274" t="n">
        <v>129</v>
      </c>
      <c r="AM292" s="486" t="n">
        <v>0.2814699074074074</v>
      </c>
      <c r="AN292" s="671">
        <f>IF(OR(AL292="",AM292="",AM292=0),"",AL292*6.172/(AM292*24))</f>
        <v/>
      </c>
      <c r="AO292" s="477">
        <f>IF(AND(AL292=AL291,AM292&lt;&gt;"",AM291&lt;&gt;""),AM292-AM291,"")</f>
        <v/>
      </c>
      <c r="AP292" s="274" t="n"/>
      <c r="AQ292" s="583" t="inlineStr"/>
      <c r="AR292" s="418">
        <f>IF(OR(AQ292="",AQ292="",AQ292=0),"",6.172/(AQ292*24))</f>
        <v/>
      </c>
      <c r="AS292" s="436">
        <f>IF(OR(NOT(ISNUMBER(C292)),NOT(ISNUMBER(AB292))),"",IF(AG292&lt;&gt;"",AG292,AB292)-C292)</f>
        <v/>
      </c>
      <c r="AT292" s="280" t="n"/>
      <c r="AU292" s="281">
        <f>IF($B292="","",TEXT($A292,"yyyymmdd")&amp;"_P"&amp;$C292&amp;"_C"&amp;$F292&amp;"_"&amp;TRIM(RIGHT(SUBSTITUTE(TRIM(SUBSTITUTE($L292,CHAR(160)," "))," ",REPT(" ",60)),60))&amp;IF($P292="","","-"&amp;TRIM(RIGHT(SUBSTITUTE(TRIM(SUBSTITUTE($P292,CHAR(160)," "))," ",REPT(" ",60)),60)))&amp;IF($T292="","","-"&amp;TRIM(RIGHT(SUBSTITUTE(TRIM(SUBSTITUTE($T292,CHAR(160)," "))," ",REPT(" ",60)),60)))&amp;".jpg")</f>
        <v/>
      </c>
    </row>
    <row r="293" ht="42" customHeight="1">
      <c r="A293" s="278" t="n">
        <v>25117</v>
      </c>
      <c r="B293" s="274" t="inlineStr">
        <is>
          <t>Hardie-Ferodo 500 6 October, 1968</t>
        </is>
      </c>
      <c r="C293" s="274" t="n">
        <v>4</v>
      </c>
      <c r="D293" s="274" t="inlineStr">
        <is>
          <t>E</t>
        </is>
      </c>
      <c r="E293" s="274" t="n">
        <v>1</v>
      </c>
      <c r="F293" s="274" t="n">
        <v>1</v>
      </c>
      <c r="G293" s="274" t="inlineStr">
        <is>
          <t>Alec Mildren Racing Pty Ltd</t>
        </is>
      </c>
      <c r="H293" s="274" t="n"/>
      <c r="I293" s="274" t="n"/>
      <c r="J293" s="274" t="inlineStr">
        <is>
          <t>Alfa Romeo 1750 GTV</t>
        </is>
      </c>
      <c r="K293" s="274" t="inlineStr">
        <is>
          <t>Alfa Romeo 1.8</t>
        </is>
      </c>
      <c r="L293" s="274" t="inlineStr">
        <is>
          <t>Kevin Bartlett</t>
        </is>
      </c>
      <c r="M293" s="274" t="inlineStr">
        <is>
          <t>AUS</t>
        </is>
      </c>
      <c r="N293" s="698">
        <f>_xlfn.LET(_xlpm.d,_xlfn.XLOOKUP(L293,'[1]Birth Dates'!$A:$A,'[1]Birth Dates'!$B:$B,"",0),IF(_xlpm.d=0,"",_xlpm.d))</f>
        <v/>
      </c>
      <c r="O293" s="274">
        <f>IF(OR(N293="",A293="",NOT(ISNUMBER(N293)),N293&gt;A293),"",DATEDIF(N293,A293,"Y")&amp;" years, "&amp;DATEDIF(N293,A293,"YM")&amp;" months, "&amp;DATEDIF(N293,A293,"MD")&amp;" days")</f>
        <v/>
      </c>
      <c r="P293" s="274" t="inlineStr">
        <is>
          <t>Doug Chivas</t>
        </is>
      </c>
      <c r="Q293" s="274" t="inlineStr">
        <is>
          <t>AUS</t>
        </is>
      </c>
      <c r="R293" s="698">
        <f>_xlfn.LET(_xlpm.d,_xlfn.XLOOKUP(P293,'[1]Birth Dates'!$A:$A,'[1]Birth Dates'!$B:$B,"",0),IF(_xlpm.d=0,"",_xlpm.d))</f>
        <v/>
      </c>
      <c r="S293" s="274">
        <f>IF(OR(R293="",A293="",NOT(ISNUMBER(R293)),R293&gt;A293),"",DATEDIF(R293,A293,"Y")&amp;" years, "&amp;DATEDIF(R293,A293,"YM")&amp;" months, "&amp;DATEDIF(R293,A293,"MD")&amp;" days")</f>
        <v/>
      </c>
      <c r="T293" s="274" t="n"/>
      <c r="U293" s="274" t="n"/>
      <c r="V293" s="698">
        <f>_xlfn.LET(_xlpm.d,_xlfn.XLOOKUP(T293,'[1]Birth Dates'!$A:$A,'[1]Birth Dates'!$B:$B,"",0),IF(_xlpm.d=0,"",_xlpm.d))</f>
        <v/>
      </c>
      <c r="W293" s="274">
        <f>IF(OR(V293="",A293="",NOT(ISNUMBER(V293)),V293&gt;A293),"",DATEDIF(V293,A293,"Y")&amp;" years, "&amp;DATEDIF(V293,A293,"YM")&amp;" months, "&amp;DATEDIF(V293,A293,"MD")&amp;" days")</f>
        <v/>
      </c>
      <c r="X293" s="274" t="n"/>
      <c r="Y293" s="274" t="n"/>
      <c r="Z293" s="274" t="n"/>
      <c r="AA293" s="274" t="n"/>
      <c r="AB293" s="274" t="n">
        <v>11</v>
      </c>
      <c r="AC293" s="274" t="n"/>
      <c r="AD293" s="274" t="n"/>
      <c r="AE293" s="583" t="inlineStr">
        <is>
          <t>3:02.6000</t>
        </is>
      </c>
      <c r="AF293" s="418">
        <f>IF(OR(AE293="",AE293="",AE293=0),"",6.172/(AE293*24))</f>
        <v/>
      </c>
      <c r="AG293" s="279" t="n"/>
      <c r="AH293" s="583" t="inlineStr"/>
      <c r="AI293" s="418">
        <f>IF(OR(AH293="",AH293="",AH293=0),"",6.172/(AH293*24))</f>
        <v/>
      </c>
      <c r="AJ293" s="175">
        <f>IF(AND(ISNUMBER(AB293),ISNUMBER(AG293)),AB293-AG293,"")</f>
        <v/>
      </c>
      <c r="AK293" s="274" t="n"/>
      <c r="AL293" s="274" t="n">
        <v>129</v>
      </c>
      <c r="AM293" s="486" t="n">
        <v>0.2817592592592593</v>
      </c>
      <c r="AN293" s="671">
        <f>IF(OR(AL293="",AM293="",AM293=0),"",AL293*6.172/(AM293*24))</f>
        <v/>
      </c>
      <c r="AO293" s="477">
        <f>IF(AND(AL293=AL292,AM293&lt;&gt;"",AM292&lt;&gt;""),AM293-AM292,"")</f>
        <v/>
      </c>
      <c r="AP293" s="274" t="n"/>
      <c r="AQ293" s="583" t="inlineStr">
        <is>
          <t>3:04.0000</t>
        </is>
      </c>
      <c r="AR293" s="418">
        <f>IF(OR(AQ293="",AQ293="",AQ293=0),"",6.172/(AQ293*24))</f>
        <v/>
      </c>
      <c r="AS293" s="436">
        <f>IF(OR(NOT(ISNUMBER(C293)),NOT(ISNUMBER(AB293))),"",IF(AG293&lt;&gt;"",AG293,AB293)-C293)</f>
        <v/>
      </c>
      <c r="AT293" s="280" t="n"/>
      <c r="AU293" s="281">
        <f>IF($B293="","",TEXT($A293,"yyyymmdd")&amp;"_P"&amp;$C293&amp;"_C"&amp;$F293&amp;"_"&amp;TRIM(RIGHT(SUBSTITUTE(TRIM(SUBSTITUTE($L293,CHAR(160)," "))," ",REPT(" ",60)),60))&amp;IF($P293="","","-"&amp;TRIM(RIGHT(SUBSTITUTE(TRIM(SUBSTITUTE($P293,CHAR(160)," "))," ",REPT(" ",60)),60)))&amp;IF($T293="","","-"&amp;TRIM(RIGHT(SUBSTITUTE(TRIM(SUBSTITUTE($T293,CHAR(160)," "))," ",REPT(" ",60)),60)))&amp;".jpg")</f>
        <v/>
      </c>
    </row>
    <row r="294" ht="42" customHeight="1">
      <c r="A294" s="278" t="n">
        <v>25117</v>
      </c>
      <c r="B294" s="274" t="inlineStr">
        <is>
          <t>Hardie-Ferodo 500 6 October, 1968</t>
        </is>
      </c>
      <c r="C294" s="274" t="n">
        <v>5</v>
      </c>
      <c r="D294" s="274" t="inlineStr">
        <is>
          <t>D</t>
        </is>
      </c>
      <c r="E294" s="274" t="n">
        <v>4</v>
      </c>
      <c r="F294" s="274" t="n">
        <v>25</v>
      </c>
      <c r="G294" s="274" t="inlineStr">
        <is>
          <t>Holden Dealer Racing Team</t>
        </is>
      </c>
      <c r="H294" s="274" t="n"/>
      <c r="I294" s="274" t="n"/>
      <c r="J294" s="274" t="inlineStr">
        <is>
          <t>Holden Monaro GTS327</t>
        </is>
      </c>
      <c r="K294" s="274" t="n"/>
      <c r="L294" s="274" t="inlineStr">
        <is>
          <t>Brian Muir</t>
        </is>
      </c>
      <c r="M294" s="274" t="inlineStr">
        <is>
          <t>AUS</t>
        </is>
      </c>
      <c r="N294" s="698">
        <f>_xlfn.LET(_xlpm.d,_xlfn.XLOOKUP(L294,'[1]Birth Dates'!$A:$A,'[1]Birth Dates'!$B:$B,"",0),IF(_xlpm.d=0,"",_xlpm.d))</f>
        <v/>
      </c>
      <c r="O294" s="274">
        <f>IF(OR(N294="",A294="",NOT(ISNUMBER(N294)),N294&gt;A294),"",DATEDIF(N294,A294,"Y")&amp;" years, "&amp;DATEDIF(N294,A294,"YM")&amp;" months, "&amp;DATEDIF(N294,A294,"MD")&amp;" days")</f>
        <v/>
      </c>
      <c r="P294" s="274" t="inlineStr">
        <is>
          <t>George Reynolds</t>
        </is>
      </c>
      <c r="Q294" s="274" t="inlineStr">
        <is>
          <t>AUS</t>
        </is>
      </c>
      <c r="R294" s="698">
        <f>_xlfn.LET(_xlpm.d,_xlfn.XLOOKUP(P294,'[1]Birth Dates'!$A:$A,'[1]Birth Dates'!$B:$B,"",0),IF(_xlpm.d=0,"",_xlpm.d))</f>
        <v/>
      </c>
      <c r="S294" s="274">
        <f>IF(OR(R294="",A294="",NOT(ISNUMBER(R294)),R294&gt;A294),"",DATEDIF(R294,A294,"Y")&amp;" years, "&amp;DATEDIF(R294,A294,"YM")&amp;" months, "&amp;DATEDIF(R294,A294,"MD")&amp;" days")</f>
        <v/>
      </c>
      <c r="T294" s="274" t="n"/>
      <c r="U294" s="274" t="n"/>
      <c r="V294" s="698">
        <f>_xlfn.LET(_xlpm.d,_xlfn.XLOOKUP(T294,'[1]Birth Dates'!$A:$A,'[1]Birth Dates'!$B:$B,"",0),IF(_xlpm.d=0,"",_xlpm.d))</f>
        <v/>
      </c>
      <c r="W294" s="274">
        <f>IF(OR(V294="",A294="",NOT(ISNUMBER(V294)),V294&gt;A294),"",DATEDIF(V294,A294,"Y")&amp;" years, "&amp;DATEDIF(V294,A294,"YM")&amp;" months, "&amp;DATEDIF(V294,A294,"MD")&amp;" days")</f>
        <v/>
      </c>
      <c r="X294" s="274" t="n"/>
      <c r="Y294" s="274" t="n"/>
      <c r="Z294" s="274" t="n"/>
      <c r="AA294" s="274" t="n"/>
      <c r="AB294" s="274" t="n">
        <v>5</v>
      </c>
      <c r="AC294" s="274" t="n"/>
      <c r="AD294" s="274" t="n"/>
      <c r="AE294" s="583" t="inlineStr">
        <is>
          <t>3:00.1000</t>
        </is>
      </c>
      <c r="AF294" s="418">
        <f>IF(OR(AE294="",AE294="",AE294=0),"",6.172/(AE294*24))</f>
        <v/>
      </c>
      <c r="AG294" s="279" t="n"/>
      <c r="AH294" s="583" t="inlineStr"/>
      <c r="AI294" s="418">
        <f>IF(OR(AH294="",AH294="",AH294=0),"",6.172/(AH294*24))</f>
        <v/>
      </c>
      <c r="AJ294" s="175">
        <f>IF(AND(ISNUMBER(AB294),ISNUMBER(AG294)),AB294-AG294,"")</f>
        <v/>
      </c>
      <c r="AK294" s="274" t="n"/>
      <c r="AL294" s="274" t="n">
        <v>127</v>
      </c>
      <c r="AM294" s="486" t="n">
        <v>0.2810069444444445</v>
      </c>
      <c r="AN294" s="671">
        <f>IF(OR(AL294="",AM294="",AM294=0),"",AL294*6.172/(AM294*24))</f>
        <v/>
      </c>
      <c r="AO294" s="477">
        <f>IF(AND(AL294=AL293,AM294&lt;&gt;"",AM293&lt;&gt;""),AM294-AM293,"")</f>
        <v/>
      </c>
      <c r="AP294" s="274" t="n"/>
      <c r="AQ294" s="583" t="inlineStr"/>
      <c r="AR294" s="418">
        <f>IF(OR(AQ294="",AQ294="",AQ294=0),"",6.172/(AQ294*24))</f>
        <v/>
      </c>
      <c r="AS294" s="436">
        <f>IF(OR(NOT(ISNUMBER(C294)),NOT(ISNUMBER(AB294))),"",IF(AG294&lt;&gt;"",AG294,AB294)-C294)</f>
        <v/>
      </c>
      <c r="AT294" s="280" t="n"/>
      <c r="AU294" s="281">
        <f>IF($B294="","",TEXT($A294,"yyyymmdd")&amp;"_P"&amp;$C294&amp;"_C"&amp;$F294&amp;"_"&amp;TRIM(RIGHT(SUBSTITUTE(TRIM(SUBSTITUTE($L294,CHAR(160)," "))," ",REPT(" ",60)),60))&amp;IF($P294="","","-"&amp;TRIM(RIGHT(SUBSTITUTE(TRIM(SUBSTITUTE($P294,CHAR(160)," "))," ",REPT(" ",60)),60)))&amp;IF($T294="","","-"&amp;TRIM(RIGHT(SUBSTITUTE(TRIM(SUBSTITUTE($T294,CHAR(160)," "))," ",REPT(" ",60)),60)))&amp;".jpg")</f>
        <v/>
      </c>
    </row>
    <row r="295" ht="42" customHeight="1">
      <c r="A295" s="278" t="n">
        <v>25117</v>
      </c>
      <c r="B295" s="274" t="inlineStr">
        <is>
          <t>Hardie-Ferodo 500 6 October, 1968</t>
        </is>
      </c>
      <c r="C295" s="274" t="n">
        <v>6</v>
      </c>
      <c r="D295" s="274" t="inlineStr">
        <is>
          <t>E</t>
        </is>
      </c>
      <c r="E295" s="274" t="n">
        <v>2</v>
      </c>
      <c r="F295" s="274" t="n">
        <v>3</v>
      </c>
      <c r="G295" s="274" t="inlineStr">
        <is>
          <t>Brian Foley Motors Pty Ltd</t>
        </is>
      </c>
      <c r="H295" s="274" t="n"/>
      <c r="I295" s="274" t="n"/>
      <c r="J295" s="274" t="inlineStr">
        <is>
          <t>Alfa Romeo 1750 GTV</t>
        </is>
      </c>
      <c r="K295" s="274" t="inlineStr">
        <is>
          <t>Alfa Romeo 1.8</t>
        </is>
      </c>
      <c r="L295" s="274" t="inlineStr">
        <is>
          <t>Brian Foley</t>
        </is>
      </c>
      <c r="M295" s="274" t="inlineStr">
        <is>
          <t>AUS</t>
        </is>
      </c>
      <c r="N295" s="698">
        <f>_xlfn.LET(_xlpm.d,_xlfn.XLOOKUP(L295,'[1]Birth Dates'!$A:$A,'[1]Birth Dates'!$B:$B,"",0),IF(_xlpm.d=0,"",_xlpm.d))</f>
        <v/>
      </c>
      <c r="O295" s="274">
        <f>IF(OR(N295="",A295="",NOT(ISNUMBER(N295)),N295&gt;A295),"",DATEDIF(N295,A295,"Y")&amp;" years, "&amp;DATEDIF(N295,A295,"YM")&amp;" months, "&amp;DATEDIF(N295,A295,"MD")&amp;" days")</f>
        <v/>
      </c>
      <c r="P295" s="274" t="inlineStr">
        <is>
          <t>Laurie Stewart</t>
        </is>
      </c>
      <c r="Q295" s="274" t="inlineStr">
        <is>
          <t>AUS</t>
        </is>
      </c>
      <c r="R295" s="698">
        <f>_xlfn.LET(_xlpm.d,_xlfn.XLOOKUP(P295,'[1]Birth Dates'!$A:$A,'[1]Birth Dates'!$B:$B,"",0),IF(_xlpm.d=0,"",_xlpm.d))</f>
        <v/>
      </c>
      <c r="S295" s="274">
        <f>IF(OR(R295="",A295="",NOT(ISNUMBER(R295)),R295&gt;A295),"",DATEDIF(R295,A295,"Y")&amp;" years, "&amp;DATEDIF(R295,A295,"YM")&amp;" months, "&amp;DATEDIF(R295,A295,"MD")&amp;" days")</f>
        <v/>
      </c>
      <c r="T295" s="274" t="n"/>
      <c r="U295" s="274" t="n"/>
      <c r="V295" s="698">
        <f>_xlfn.LET(_xlpm.d,_xlfn.XLOOKUP(T295,'[1]Birth Dates'!$A:$A,'[1]Birth Dates'!$B:$B,"",0),IF(_xlpm.d=0,"",_xlpm.d))</f>
        <v/>
      </c>
      <c r="W295" s="274">
        <f>IF(OR(V295="",A295="",NOT(ISNUMBER(V295)),V295&gt;A295),"",DATEDIF(V295,A295,"Y")&amp;" years, "&amp;DATEDIF(V295,A295,"YM")&amp;" months, "&amp;DATEDIF(V295,A295,"MD")&amp;" days")</f>
        <v/>
      </c>
      <c r="X295" s="274" t="n"/>
      <c r="Y295" s="274" t="n"/>
      <c r="Z295" s="274" t="n"/>
      <c r="AA295" s="274" t="n"/>
      <c r="AB295" s="274" t="n">
        <v>10</v>
      </c>
      <c r="AC295" s="274" t="n"/>
      <c r="AD295" s="274" t="n"/>
      <c r="AE295" s="583" t="inlineStr">
        <is>
          <t>3:02.4000</t>
        </is>
      </c>
      <c r="AF295" s="418">
        <f>IF(OR(AE295="",AE295="",AE295=0),"",6.172/(AE295*24))</f>
        <v/>
      </c>
      <c r="AG295" s="279" t="n"/>
      <c r="AH295" s="583" t="inlineStr"/>
      <c r="AI295" s="418">
        <f>IF(OR(AH295="",AH295="",AH295=0),"",6.172/(AH295*24))</f>
        <v/>
      </c>
      <c r="AJ295" s="175">
        <f>IF(AND(ISNUMBER(AB295),ISNUMBER(AG295)),AB295-AG295,"")</f>
        <v/>
      </c>
      <c r="AK295" s="274" t="n"/>
      <c r="AL295" s="274" t="n">
        <v>126</v>
      </c>
      <c r="AM295" s="486" t="n">
        <v>0.2817476851851852</v>
      </c>
      <c r="AN295" s="671">
        <f>IF(OR(AL295="",AM295="",AM295=0),"",AL295*6.172/(AM295*24))</f>
        <v/>
      </c>
      <c r="AO295" s="477">
        <f>IF(AND(AL295=AL294,AM295&lt;&gt;"",AM294&lt;&gt;""),AM295-AM294,"")</f>
        <v/>
      </c>
      <c r="AP295" s="274" t="n"/>
      <c r="AQ295" s="583" t="inlineStr"/>
      <c r="AR295" s="418">
        <f>IF(OR(AQ295="",AQ295="",AQ295=0),"",6.172/(AQ295*24))</f>
        <v/>
      </c>
      <c r="AS295" s="436">
        <f>IF(OR(NOT(ISNUMBER(C295)),NOT(ISNUMBER(AB295))),"",IF(AG295&lt;&gt;"",AG295,AB295)-C295)</f>
        <v/>
      </c>
      <c r="AT295" s="280" t="n"/>
      <c r="AU295" s="281">
        <f>IF($B295="","",TEXT($A295,"yyyymmdd")&amp;"_P"&amp;$C295&amp;"_C"&amp;$F295&amp;"_"&amp;TRIM(RIGHT(SUBSTITUTE(TRIM(SUBSTITUTE($L295,CHAR(160)," "))," ",REPT(" ",60)),60))&amp;IF($P295="","","-"&amp;TRIM(RIGHT(SUBSTITUTE(TRIM(SUBSTITUTE($P295,CHAR(160)," "))," ",REPT(" ",60)),60)))&amp;IF($T295="","","-"&amp;TRIM(RIGHT(SUBSTITUTE(TRIM(SUBSTITUTE($T295,CHAR(160)," "))," ",REPT(" ",60)),60)))&amp;".jpg")</f>
        <v/>
      </c>
    </row>
    <row r="296" ht="42" customHeight="1">
      <c r="A296" s="278" t="n">
        <v>25117</v>
      </c>
      <c r="B296" s="274" t="inlineStr">
        <is>
          <t>Hardie-Ferodo 500 6 October, 1968</t>
        </is>
      </c>
      <c r="C296" s="274" t="n">
        <v>7</v>
      </c>
      <c r="D296" s="274" t="inlineStr">
        <is>
          <t>D</t>
        </is>
      </c>
      <c r="E296" s="274" t="n">
        <v>5</v>
      </c>
      <c r="F296" s="274" t="n">
        <v>10</v>
      </c>
      <c r="G296" s="274" t="inlineStr">
        <is>
          <t>Wright Ford Motors Pty Ltd</t>
        </is>
      </c>
      <c r="H296" s="274" t="n"/>
      <c r="I296" s="274" t="n"/>
      <c r="J296" s="274" t="inlineStr">
        <is>
          <t>Ford Falcon XR GT</t>
        </is>
      </c>
      <c r="K296" s="274" t="inlineStr">
        <is>
          <t>Ford 4.7</t>
        </is>
      </c>
      <c r="L296" s="274" t="inlineStr">
        <is>
          <t>Ken Stacey</t>
        </is>
      </c>
      <c r="M296" s="274" t="inlineStr">
        <is>
          <t>AUS</t>
        </is>
      </c>
      <c r="N296" s="698">
        <f>_xlfn.LET(_xlpm.d,_xlfn.XLOOKUP(L296,'[1]Birth Dates'!$A:$A,'[1]Birth Dates'!$B:$B,"",0),IF(_xlpm.d=0,"",_xlpm.d))</f>
        <v/>
      </c>
      <c r="O296" s="274">
        <f>IF(OR(N296="",A296="",NOT(ISNUMBER(N296)),N296&gt;A296),"",DATEDIF(N296,A296,"Y")&amp;" years, "&amp;DATEDIF(N296,A296,"YM")&amp;" months, "&amp;DATEDIF(N296,A296,"MD")&amp;" days")</f>
        <v/>
      </c>
      <c r="P296" s="274" t="inlineStr">
        <is>
          <t>Bruce McIntyre</t>
        </is>
      </c>
      <c r="Q296" s="274" t="inlineStr">
        <is>
          <t>AUS</t>
        </is>
      </c>
      <c r="R296" s="698">
        <f>_xlfn.LET(_xlpm.d,_xlfn.XLOOKUP(P296,'[1]Birth Dates'!$A:$A,'[1]Birth Dates'!$B:$B,"",0),IF(_xlpm.d=0,"",_xlpm.d))</f>
        <v/>
      </c>
      <c r="S296" s="274">
        <f>IF(OR(R296="",A296="",NOT(ISNUMBER(R296)),R296&gt;A296),"",DATEDIF(R296,A296,"Y")&amp;" years, "&amp;DATEDIF(R296,A296,"YM")&amp;" months, "&amp;DATEDIF(R296,A296,"MD")&amp;" days")</f>
        <v/>
      </c>
      <c r="T296" s="274" t="n"/>
      <c r="U296" s="274" t="n"/>
      <c r="V296" s="698">
        <f>_xlfn.LET(_xlpm.d,_xlfn.XLOOKUP(T296,'[1]Birth Dates'!$A:$A,'[1]Birth Dates'!$B:$B,"",0),IF(_xlpm.d=0,"",_xlpm.d))</f>
        <v/>
      </c>
      <c r="W296" s="274">
        <f>IF(OR(V296="",A296="",NOT(ISNUMBER(V296)),V296&gt;A296),"",DATEDIF(V296,A296,"Y")&amp;" years, "&amp;DATEDIF(V296,A296,"YM")&amp;" months, "&amp;DATEDIF(V296,A296,"MD")&amp;" days")</f>
        <v/>
      </c>
      <c r="X296" s="274" t="n"/>
      <c r="Y296" s="274" t="n"/>
      <c r="Z296" s="274" t="n"/>
      <c r="AA296" s="274" t="n"/>
      <c r="AB296" s="274" t="n">
        <v>15</v>
      </c>
      <c r="AC296" s="274" t="n"/>
      <c r="AD296" s="274" t="n"/>
      <c r="AE296" s="583" t="inlineStr">
        <is>
          <t>3:04.1000</t>
        </is>
      </c>
      <c r="AF296" s="418">
        <f>IF(OR(AE296="",AE296="",AE296=0),"",6.172/(AE296*24))</f>
        <v/>
      </c>
      <c r="AG296" s="279" t="n"/>
      <c r="AH296" s="583" t="inlineStr"/>
      <c r="AI296" s="418">
        <f>IF(OR(AH296="",AH296="",AH296=0),"",6.172/(AH296*24))</f>
        <v/>
      </c>
      <c r="AJ296" s="175">
        <f>IF(AND(ISNUMBER(AB296),ISNUMBER(AG296)),AB296-AG296,"")</f>
        <v/>
      </c>
      <c r="AK296" s="274" t="n"/>
      <c r="AL296" s="274" t="n">
        <v>125</v>
      </c>
      <c r="AM296" s="486" t="n">
        <v>0.2812847222222222</v>
      </c>
      <c r="AN296" s="671">
        <f>IF(OR(AL296="",AM296="",AM296=0),"",AL296*6.172/(AM296*24))</f>
        <v/>
      </c>
      <c r="AO296" s="477">
        <f>IF(AND(AL296=AL295,AM296&lt;&gt;"",AM295&lt;&gt;""),AM296-AM295,"")</f>
        <v/>
      </c>
      <c r="AP296" s="274" t="n"/>
      <c r="AQ296" s="583" t="inlineStr"/>
      <c r="AR296" s="418">
        <f>IF(OR(AQ296="",AQ296="",AQ296=0),"",6.172/(AQ296*24))</f>
        <v/>
      </c>
      <c r="AS296" s="436">
        <f>IF(OR(NOT(ISNUMBER(C296)),NOT(ISNUMBER(AB296))),"",IF(AG296&lt;&gt;"",AG296,AB296)-C296)</f>
        <v/>
      </c>
      <c r="AT296" s="280" t="n"/>
      <c r="AU296" s="281">
        <f>IF($B296="","",TEXT($A296,"yyyymmdd")&amp;"_P"&amp;$C296&amp;"_C"&amp;$F296&amp;"_"&amp;TRIM(RIGHT(SUBSTITUTE(TRIM(SUBSTITUTE($L296,CHAR(160)," "))," ",REPT(" ",60)),60))&amp;IF($P296="","","-"&amp;TRIM(RIGHT(SUBSTITUTE(TRIM(SUBSTITUTE($P296,CHAR(160)," "))," ",REPT(" ",60)),60)))&amp;IF($T296="","","-"&amp;TRIM(RIGHT(SUBSTITUTE(TRIM(SUBSTITUTE($T296,CHAR(160)," "))," ",REPT(" ",60)),60)))&amp;".jpg")</f>
        <v/>
      </c>
    </row>
    <row r="297" ht="42" customHeight="1">
      <c r="A297" s="278" t="n">
        <v>25117</v>
      </c>
      <c r="B297" s="274" t="inlineStr">
        <is>
          <t>Hardie-Ferodo 500 6 October, 1968</t>
        </is>
      </c>
      <c r="C297" s="274" t="n">
        <v>8</v>
      </c>
      <c r="D297" s="274" t="inlineStr">
        <is>
          <t>E</t>
        </is>
      </c>
      <c r="E297" s="274" t="n">
        <v>3</v>
      </c>
      <c r="F297" s="274" t="n">
        <v>5</v>
      </c>
      <c r="G297" s="274" t="inlineStr">
        <is>
          <t>Canberra Speed Shop</t>
        </is>
      </c>
      <c r="H297" s="274" t="n"/>
      <c r="I297" s="274" t="n"/>
      <c r="J297" s="274" t="inlineStr">
        <is>
          <t>Alfa Romeo 1750 GTV</t>
        </is>
      </c>
      <c r="K297" s="274" t="n"/>
      <c r="L297" s="274" t="inlineStr">
        <is>
          <t>Ray Gulson</t>
        </is>
      </c>
      <c r="M297" s="274" t="inlineStr">
        <is>
          <t>AUS</t>
        </is>
      </c>
      <c r="N297" s="698">
        <f>_xlfn.LET(_xlpm.d,_xlfn.XLOOKUP(L297,'[1]Birth Dates'!$A:$A,'[1]Birth Dates'!$B:$B,"",0),IF(_xlpm.d=0,"",_xlpm.d))</f>
        <v/>
      </c>
      <c r="O297" s="274">
        <f>IF(OR(N297="",A297="",NOT(ISNUMBER(N297)),N297&gt;A297),"",DATEDIF(N297,A297,"Y")&amp;" years, "&amp;DATEDIF(N297,A297,"YM")&amp;" months, "&amp;DATEDIF(N297,A297,"MD")&amp;" days")</f>
        <v/>
      </c>
      <c r="P297" s="274" t="inlineStr">
        <is>
          <t>Peter Brown</t>
        </is>
      </c>
      <c r="Q297" s="274" t="inlineStr">
        <is>
          <t>AUS</t>
        </is>
      </c>
      <c r="R297" s="698">
        <f>_xlfn.LET(_xlpm.d,_xlfn.XLOOKUP(P297,'[1]Birth Dates'!$A:$A,'[1]Birth Dates'!$B:$B,"",0),IF(_xlpm.d=0,"",_xlpm.d))</f>
        <v/>
      </c>
      <c r="S297" s="274">
        <f>IF(OR(R297="",A297="",NOT(ISNUMBER(R297)),R297&gt;A297),"",DATEDIF(R297,A297,"Y")&amp;" years, "&amp;DATEDIF(R297,A297,"YM")&amp;" months, "&amp;DATEDIF(R297,A297,"MD")&amp;" days")</f>
        <v/>
      </c>
      <c r="T297" s="274" t="n"/>
      <c r="U297" s="274" t="n"/>
      <c r="V297" s="698">
        <f>_xlfn.LET(_xlpm.d,_xlfn.XLOOKUP(T297,'[1]Birth Dates'!$A:$A,'[1]Birth Dates'!$B:$B,"",0),IF(_xlpm.d=0,"",_xlpm.d))</f>
        <v/>
      </c>
      <c r="W297" s="274">
        <f>IF(OR(V297="",A297="",NOT(ISNUMBER(V297)),V297&gt;A297),"",DATEDIF(V297,A297,"Y")&amp;" years, "&amp;DATEDIF(V297,A297,"YM")&amp;" months, "&amp;DATEDIF(V297,A297,"MD")&amp;" days")</f>
        <v/>
      </c>
      <c r="X297" s="274" t="n"/>
      <c r="Y297" s="274" t="n"/>
      <c r="Z297" s="274" t="n"/>
      <c r="AA297" s="274" t="n"/>
      <c r="AB297" s="274" t="n">
        <v>18</v>
      </c>
      <c r="AC297" s="274" t="n"/>
      <c r="AD297" s="274" t="n"/>
      <c r="AE297" s="583" t="inlineStr">
        <is>
          <t>3:07.9000</t>
        </is>
      </c>
      <c r="AF297" s="418">
        <f>IF(OR(AE297="",AE297="",AE297=0),"",6.172/(AE297*24))</f>
        <v/>
      </c>
      <c r="AG297" s="279" t="n"/>
      <c r="AH297" s="583" t="inlineStr"/>
      <c r="AI297" s="418">
        <f>IF(OR(AH297="",AH297="",AH297=0),"",6.172/(AH297*24))</f>
        <v/>
      </c>
      <c r="AJ297" s="175">
        <f>IF(AND(ISNUMBER(AB297),ISNUMBER(AG297)),AB297-AG297,"")</f>
        <v/>
      </c>
      <c r="AK297" s="274" t="n"/>
      <c r="AL297" s="274" t="n">
        <v>125</v>
      </c>
      <c r="AM297" s="486" t="n">
        <v>0.2827777777777778</v>
      </c>
      <c r="AN297" s="671">
        <f>IF(OR(AL297="",AM297="",AM297=0),"",AL297*6.172/(AM297*24))</f>
        <v/>
      </c>
      <c r="AO297" s="477">
        <f>IF(AND(AL297=AL296,AM297&lt;&gt;"",AM296&lt;&gt;""),AM297-AM296,"")</f>
        <v/>
      </c>
      <c r="AP297" s="274" t="n"/>
      <c r="AQ297" s="583" t="inlineStr"/>
      <c r="AR297" s="418">
        <f>IF(OR(AQ297="",AQ297="",AQ297=0),"",6.172/(AQ297*24))</f>
        <v/>
      </c>
      <c r="AS297" s="436">
        <f>IF(OR(NOT(ISNUMBER(C297)),NOT(ISNUMBER(AB297))),"",IF(AG297&lt;&gt;"",AG297,AB297)-C297)</f>
        <v/>
      </c>
      <c r="AT297" s="280" t="n"/>
      <c r="AU297" s="281">
        <f>IF($B297="","",TEXT($A297,"yyyymmdd")&amp;"_P"&amp;$C297&amp;"_C"&amp;$F297&amp;"_"&amp;TRIM(RIGHT(SUBSTITUTE(TRIM(SUBSTITUTE($L297,CHAR(160)," "))," ",REPT(" ",60)),60))&amp;IF($P297="","","-"&amp;TRIM(RIGHT(SUBSTITUTE(TRIM(SUBSTITUTE($P297,CHAR(160)," "))," ",REPT(" ",60)),60)))&amp;IF($T297="","","-"&amp;TRIM(RIGHT(SUBSTITUTE(TRIM(SUBSTITUTE($T297,CHAR(160)," "))," ",REPT(" ",60)),60)))&amp;".jpg")</f>
        <v/>
      </c>
    </row>
    <row r="298" ht="42" customHeight="1">
      <c r="A298" s="278" t="n">
        <v>25117</v>
      </c>
      <c r="B298" s="274" t="inlineStr">
        <is>
          <t>Hardie-Ferodo 500 6 October, 1968</t>
        </is>
      </c>
      <c r="C298" s="274" t="n">
        <v>9</v>
      </c>
      <c r="D298" s="274" t="inlineStr">
        <is>
          <t>D</t>
        </is>
      </c>
      <c r="E298" s="274" t="n">
        <v>6</v>
      </c>
      <c r="F298" s="274" t="n">
        <v>17</v>
      </c>
      <c r="G298" s="274" t="inlineStr">
        <is>
          <t>Stanmore Auto Port</t>
        </is>
      </c>
      <c r="H298" s="274" t="n"/>
      <c r="I298" s="274" t="n"/>
      <c r="J298" s="274" t="inlineStr">
        <is>
          <t>Ford Falcon XT GT</t>
        </is>
      </c>
      <c r="K298" s="274" t="n"/>
      <c r="L298" s="274" t="inlineStr">
        <is>
          <t>Chris Brauer</t>
        </is>
      </c>
      <c r="M298" s="274" t="inlineStr">
        <is>
          <t>AUS</t>
        </is>
      </c>
      <c r="N298" s="698">
        <f>_xlfn.LET(_xlpm.d,_xlfn.XLOOKUP(L298,'[1]Birth Dates'!$A:$A,'[1]Birth Dates'!$B:$B,"",0),IF(_xlpm.d=0,"",_xlpm.d))</f>
        <v/>
      </c>
      <c r="O298" s="274">
        <f>IF(OR(N298="",A298="",NOT(ISNUMBER(N298)),N298&gt;A298),"",DATEDIF(N298,A298,"Y")&amp;" years, "&amp;DATEDIF(N298,A298,"YM")&amp;" months, "&amp;DATEDIF(N298,A298,"MD")&amp;" days")</f>
        <v/>
      </c>
      <c r="P298" s="274" t="inlineStr">
        <is>
          <t>Murray Harrod</t>
        </is>
      </c>
      <c r="Q298" s="274" t="inlineStr">
        <is>
          <t>AUS</t>
        </is>
      </c>
      <c r="R298" s="698">
        <f>_xlfn.LET(_xlpm.d,_xlfn.XLOOKUP(P298,'[1]Birth Dates'!$A:$A,'[1]Birth Dates'!$B:$B,"",0),IF(_xlpm.d=0,"",_xlpm.d))</f>
        <v/>
      </c>
      <c r="S298" s="274">
        <f>IF(OR(R298="",A298="",NOT(ISNUMBER(R298)),R298&gt;A298),"",DATEDIF(R298,A298,"Y")&amp;" years, "&amp;DATEDIF(R298,A298,"YM")&amp;" months, "&amp;DATEDIF(R298,A298,"MD")&amp;" days")</f>
        <v/>
      </c>
      <c r="T298" s="274" t="n"/>
      <c r="U298" s="274" t="n"/>
      <c r="V298" s="698">
        <f>_xlfn.LET(_xlpm.d,_xlfn.XLOOKUP(T298,'[1]Birth Dates'!$A:$A,'[1]Birth Dates'!$B:$B,"",0),IF(_xlpm.d=0,"",_xlpm.d))</f>
        <v/>
      </c>
      <c r="W298" s="274">
        <f>IF(OR(V298="",A298="",NOT(ISNUMBER(V298)),V298&gt;A298),"",DATEDIF(V298,A298,"Y")&amp;" years, "&amp;DATEDIF(V298,A298,"YM")&amp;" months, "&amp;DATEDIF(V298,A298,"MD")&amp;" days")</f>
        <v/>
      </c>
      <c r="X298" s="274" t="n"/>
      <c r="Y298" s="274" t="n"/>
      <c r="Z298" s="274" t="n"/>
      <c r="AA298" s="274" t="n"/>
      <c r="AB298" s="274" t="n">
        <v>17</v>
      </c>
      <c r="AC298" s="274" t="n"/>
      <c r="AD298" s="274" t="n"/>
      <c r="AE298" s="583" t="inlineStr">
        <is>
          <t>3:05.7000</t>
        </is>
      </c>
      <c r="AF298" s="418">
        <f>IF(OR(AE298="",AE298="",AE298=0),"",6.172/(AE298*24))</f>
        <v/>
      </c>
      <c r="AG298" s="279" t="n"/>
      <c r="AH298" s="583" t="inlineStr"/>
      <c r="AI298" s="418">
        <f>IF(OR(AH298="",AH298="",AH298=0),"",6.172/(AH298*24))</f>
        <v/>
      </c>
      <c r="AJ298" s="175">
        <f>IF(AND(ISNUMBER(AB298),ISNUMBER(AG298)),AB298-AG298,"")</f>
        <v/>
      </c>
      <c r="AK298" s="274" t="n"/>
      <c r="AL298" s="274" t="n">
        <v>125</v>
      </c>
      <c r="AM298" s="486" t="n">
        <v>0.2828240740740741</v>
      </c>
      <c r="AN298" s="671">
        <f>IF(OR(AL298="",AM298="",AM298=0),"",AL298*6.172/(AM298*24))</f>
        <v/>
      </c>
      <c r="AO298" s="477">
        <f>IF(AND(AL298=AL297,AM298&lt;&gt;"",AM297&lt;&gt;""),AM298-AM297,"")</f>
        <v/>
      </c>
      <c r="AP298" s="274" t="n"/>
      <c r="AQ298" s="583" t="inlineStr"/>
      <c r="AR298" s="418">
        <f>IF(OR(AQ298="",AQ298="",AQ298=0),"",6.172/(AQ298*24))</f>
        <v/>
      </c>
      <c r="AS298" s="436">
        <f>IF(OR(NOT(ISNUMBER(C298)),NOT(ISNUMBER(AB298))),"",IF(AG298&lt;&gt;"",AG298,AB298)-C298)</f>
        <v/>
      </c>
      <c r="AT298" s="280" t="n"/>
      <c r="AU298" s="281">
        <f>IF($B298="","",TEXT($A298,"yyyymmdd")&amp;"_P"&amp;$C298&amp;"_C"&amp;$F298&amp;"_"&amp;TRIM(RIGHT(SUBSTITUTE(TRIM(SUBSTITUTE($L298,CHAR(160)," "))," ",REPT(" ",60)),60))&amp;IF($P298="","","-"&amp;TRIM(RIGHT(SUBSTITUTE(TRIM(SUBSTITUTE($P298,CHAR(160)," "))," ",REPT(" ",60)),60)))&amp;IF($T298="","","-"&amp;TRIM(RIGHT(SUBSTITUTE(TRIM(SUBSTITUTE($T298,CHAR(160)," "))," ",REPT(" ",60)),60)))&amp;".jpg")</f>
        <v/>
      </c>
    </row>
    <row r="299" ht="42" customHeight="1">
      <c r="A299" s="278" t="n">
        <v>25117</v>
      </c>
      <c r="B299" s="274" t="inlineStr">
        <is>
          <t>Hardie-Ferodo 500 6 October, 1968</t>
        </is>
      </c>
      <c r="C299" s="274" t="n">
        <v>10</v>
      </c>
      <c r="D299" s="274" t="inlineStr">
        <is>
          <t>C</t>
        </is>
      </c>
      <c r="E299" s="274" t="n">
        <v>1</v>
      </c>
      <c r="F299" s="274" t="n">
        <v>30</v>
      </c>
      <c r="G299" s="274" t="inlineStr">
        <is>
          <t>C Smith</t>
        </is>
      </c>
      <c r="H299" s="274" t="n"/>
      <c r="I299" s="274" t="n"/>
      <c r="J299" s="274" t="inlineStr">
        <is>
          <t>Morris Cooper S</t>
        </is>
      </c>
      <c r="K299" s="274" t="n"/>
      <c r="L299" s="274" t="inlineStr">
        <is>
          <t>Charlie Smith</t>
        </is>
      </c>
      <c r="M299" s="274" t="inlineStr">
        <is>
          <t>AUS</t>
        </is>
      </c>
      <c r="N299" s="698">
        <f>_xlfn.LET(_xlpm.d,_xlfn.XLOOKUP(L299,'[1]Birth Dates'!$A:$A,'[1]Birth Dates'!$B:$B,"",0),IF(_xlpm.d=0,"",_xlpm.d))</f>
        <v/>
      </c>
      <c r="O299" s="274">
        <f>IF(OR(N299="",A299="",NOT(ISNUMBER(N299)),N299&gt;A299),"",DATEDIF(N299,A299,"Y")&amp;" years, "&amp;DATEDIF(N299,A299,"YM")&amp;" months, "&amp;DATEDIF(N299,A299,"MD")&amp;" days")</f>
        <v/>
      </c>
      <c r="P299" s="274" t="inlineStr">
        <is>
          <t>Don Holland</t>
        </is>
      </c>
      <c r="Q299" s="274" t="inlineStr">
        <is>
          <t>AUS</t>
        </is>
      </c>
      <c r="R299" s="698">
        <f>_xlfn.LET(_xlpm.d,_xlfn.XLOOKUP(P299,'[1]Birth Dates'!$A:$A,'[1]Birth Dates'!$B:$B,"",0),IF(_xlpm.d=0,"",_xlpm.d))</f>
        <v/>
      </c>
      <c r="S299" s="274">
        <f>IF(OR(R299="",A299="",NOT(ISNUMBER(R299)),R299&gt;A299),"",DATEDIF(R299,A299,"Y")&amp;" years, "&amp;DATEDIF(R299,A299,"YM")&amp;" months, "&amp;DATEDIF(R299,A299,"MD")&amp;" days")</f>
        <v/>
      </c>
      <c r="T299" s="274" t="n"/>
      <c r="U299" s="274" t="n"/>
      <c r="V299" s="698">
        <f>_xlfn.LET(_xlpm.d,_xlfn.XLOOKUP(T299,'[1]Birth Dates'!$A:$A,'[1]Birth Dates'!$B:$B,"",0),IF(_xlpm.d=0,"",_xlpm.d))</f>
        <v/>
      </c>
      <c r="W299" s="274">
        <f>IF(OR(V299="",A299="",NOT(ISNUMBER(V299)),V299&gt;A299),"",DATEDIF(V299,A299,"Y")&amp;" years, "&amp;DATEDIF(V299,A299,"YM")&amp;" months, "&amp;DATEDIF(V299,A299,"MD")&amp;" days")</f>
        <v/>
      </c>
      <c r="X299" s="274" t="n"/>
      <c r="Y299" s="274" t="n"/>
      <c r="Z299" s="274" t="n"/>
      <c r="AA299" s="274" t="n"/>
      <c r="AB299" s="274" t="n">
        <v>23</v>
      </c>
      <c r="AC299" s="274" t="n"/>
      <c r="AD299" s="274" t="n"/>
      <c r="AE299" s="583" t="inlineStr">
        <is>
          <t>3:12.7000</t>
        </is>
      </c>
      <c r="AF299" s="418">
        <f>IF(OR(AE299="",AE299="",AE299=0),"",6.172/(AE299*24))</f>
        <v/>
      </c>
      <c r="AG299" s="279" t="n"/>
      <c r="AH299" s="583" t="inlineStr"/>
      <c r="AI299" s="418">
        <f>IF(OR(AH299="",AH299="",AH299=0),"",6.172/(AH299*24))</f>
        <v/>
      </c>
      <c r="AJ299" s="175">
        <f>IF(AND(ISNUMBER(AB299),ISNUMBER(AG299)),AB299-AG299,"")</f>
        <v/>
      </c>
      <c r="AK299" s="274" t="n"/>
      <c r="AL299" s="274" t="n">
        <v>123</v>
      </c>
      <c r="AM299" s="486" t="n">
        <v>0.2817939814814815</v>
      </c>
      <c r="AN299" s="671">
        <f>IF(OR(AL299="",AM299="",AM299=0),"",AL299*6.172/(AM299*24))</f>
        <v/>
      </c>
      <c r="AO299" s="477">
        <f>IF(AND(AL299=AL298,AM299&lt;&gt;"",AM298&lt;&gt;""),AM299-AM298,"")</f>
        <v/>
      </c>
      <c r="AP299" s="274" t="n"/>
      <c r="AQ299" s="583" t="inlineStr"/>
      <c r="AR299" s="418">
        <f>IF(OR(AQ299="",AQ299="",AQ299=0),"",6.172/(AQ299*24))</f>
        <v/>
      </c>
      <c r="AS299" s="436">
        <f>IF(OR(NOT(ISNUMBER(C299)),NOT(ISNUMBER(AB299))),"",IF(AG299&lt;&gt;"",AG299,AB299)-C299)</f>
        <v/>
      </c>
      <c r="AT299" s="280" t="n"/>
      <c r="AU299" s="281">
        <f>IF($B299="","",TEXT($A299,"yyyymmdd")&amp;"_P"&amp;$C299&amp;"_C"&amp;$F299&amp;"_"&amp;TRIM(RIGHT(SUBSTITUTE(TRIM(SUBSTITUTE($L299,CHAR(160)," "))," ",REPT(" ",60)),60))&amp;IF($P299="","","-"&amp;TRIM(RIGHT(SUBSTITUTE(TRIM(SUBSTITUTE($P299,CHAR(160)," "))," ",REPT(" ",60)),60)))&amp;IF($T299="","","-"&amp;TRIM(RIGHT(SUBSTITUTE(TRIM(SUBSTITUTE($T299,CHAR(160)," "))," ",REPT(" ",60)),60)))&amp;".jpg")</f>
        <v/>
      </c>
    </row>
    <row r="300" ht="42" customHeight="1">
      <c r="A300" s="278" t="n">
        <v>25117</v>
      </c>
      <c r="B300" s="274" t="inlineStr">
        <is>
          <t>Hardie-Ferodo 500 6 October, 1968</t>
        </is>
      </c>
      <c r="C300" s="274" t="n">
        <v>11</v>
      </c>
      <c r="D300" s="274" t="inlineStr">
        <is>
          <t>C</t>
        </is>
      </c>
      <c r="E300" s="274" t="n">
        <v>2</v>
      </c>
      <c r="F300" s="274" t="n">
        <v>34</v>
      </c>
      <c r="G300" s="274" t="inlineStr">
        <is>
          <t>Ford Motor Company of Australia</t>
        </is>
      </c>
      <c r="H300" s="274" t="n"/>
      <c r="I300" s="274" t="n"/>
      <c r="J300" s="274" t="inlineStr">
        <is>
          <t>Ford Falcon XT 500</t>
        </is>
      </c>
      <c r="K300" s="274" t="inlineStr">
        <is>
          <t>Ford 5.0</t>
        </is>
      </c>
      <c r="L300" s="274" t="inlineStr">
        <is>
          <t>Mike Champion</t>
        </is>
      </c>
      <c r="M300" s="274" t="inlineStr">
        <is>
          <t>NZL</t>
        </is>
      </c>
      <c r="N300" s="698">
        <f>_xlfn.LET(_xlpm.d,_xlfn.XLOOKUP(L300,'[1]Birth Dates'!$A:$A,'[1]Birth Dates'!$B:$B,"",0),IF(_xlpm.d=0,"",_xlpm.d))</f>
        <v/>
      </c>
      <c r="O300" s="274">
        <f>IF(OR(N300="",A300="",NOT(ISNUMBER(N300)),N300&gt;A300),"",DATEDIF(N300,A300,"Y")&amp;" years, "&amp;DATEDIF(N300,A300,"YM")&amp;" months, "&amp;DATEDIF(N300,A300,"MD")&amp;" days")</f>
        <v/>
      </c>
      <c r="P300" s="274" t="inlineStr">
        <is>
          <t>Barry Arentz</t>
        </is>
      </c>
      <c r="Q300" s="274" t="inlineStr">
        <is>
          <t>AUS</t>
        </is>
      </c>
      <c r="R300" s="698">
        <f>_xlfn.LET(_xlpm.d,_xlfn.XLOOKUP(P300,'[1]Birth Dates'!$A:$A,'[1]Birth Dates'!$B:$B,"",0),IF(_xlpm.d=0,"",_xlpm.d))</f>
        <v/>
      </c>
      <c r="S300" s="274">
        <f>IF(OR(R300="",A300="",NOT(ISNUMBER(R300)),R300&gt;A300),"",DATEDIF(R300,A300,"Y")&amp;" years, "&amp;DATEDIF(R300,A300,"YM")&amp;" months, "&amp;DATEDIF(R300,A300,"MD")&amp;" days")</f>
        <v/>
      </c>
      <c r="T300" s="274" t="n"/>
      <c r="U300" s="274" t="n"/>
      <c r="V300" s="698">
        <f>_xlfn.LET(_xlpm.d,_xlfn.XLOOKUP(T300,'[1]Birth Dates'!$A:$A,'[1]Birth Dates'!$B:$B,"",0),IF(_xlpm.d=0,"",_xlpm.d))</f>
        <v/>
      </c>
      <c r="W300" s="274">
        <f>IF(OR(V300="",A300="",NOT(ISNUMBER(V300)),V300&gt;A300),"",DATEDIF(V300,A300,"Y")&amp;" years, "&amp;DATEDIF(V300,A300,"YM")&amp;" months, "&amp;DATEDIF(V300,A300,"MD")&amp;" days")</f>
        <v/>
      </c>
      <c r="X300" s="274" t="n"/>
      <c r="Y300" s="274" t="n"/>
      <c r="Z300" s="274" t="n"/>
      <c r="AA300" s="274" t="n"/>
      <c r="AB300" s="274" t="n">
        <v>20</v>
      </c>
      <c r="AC300" s="274" t="n"/>
      <c r="AD300" s="274" t="n"/>
      <c r="AE300" s="583" t="inlineStr">
        <is>
          <t>3:10.5000</t>
        </is>
      </c>
      <c r="AF300" s="418">
        <f>IF(OR(AE300="",AE300="",AE300=0),"",6.172/(AE300*24))</f>
        <v/>
      </c>
      <c r="AG300" s="279" t="n"/>
      <c r="AH300" s="583" t="inlineStr"/>
      <c r="AI300" s="418">
        <f>IF(OR(AH300="",AH300="",AH300=0),"",6.172/(AH300*24))</f>
        <v/>
      </c>
      <c r="AJ300" s="175">
        <f>IF(AND(ISNUMBER(AB300),ISNUMBER(AG300)),AB300-AG300,"")</f>
        <v/>
      </c>
      <c r="AK300" s="274" t="n"/>
      <c r="AL300" s="274" t="n">
        <v>123</v>
      </c>
      <c r="AM300" s="486" t="n">
        <v>0.2820023148148148</v>
      </c>
      <c r="AN300" s="671">
        <f>IF(OR(AL300="",AM300="",AM300=0),"",AL300*6.172/(AM300*24))</f>
        <v/>
      </c>
      <c r="AO300" s="477">
        <f>IF(AND(AL300=AL299,AM300&lt;&gt;"",AM299&lt;&gt;""),AM300-AM299,"")</f>
        <v/>
      </c>
      <c r="AP300" s="274" t="n"/>
      <c r="AQ300" s="583" t="inlineStr">
        <is>
          <t>3:10.0000</t>
        </is>
      </c>
      <c r="AR300" s="418">
        <f>IF(OR(AQ300="",AQ300="",AQ300=0),"",6.172/(AQ300*24))</f>
        <v/>
      </c>
      <c r="AS300" s="436">
        <f>IF(OR(NOT(ISNUMBER(C300)),NOT(ISNUMBER(AB300))),"",IF(AG300&lt;&gt;"",AG300,AB300)-C300)</f>
        <v/>
      </c>
      <c r="AT300" s="280" t="n"/>
      <c r="AU300" s="281">
        <f>IF($B300="","",TEXT($A300,"yyyymmdd")&amp;"_P"&amp;$C300&amp;"_C"&amp;$F300&amp;"_"&amp;TRIM(RIGHT(SUBSTITUTE(TRIM(SUBSTITUTE($L300,CHAR(160)," "))," ",REPT(" ",60)),60))&amp;IF($P300="","","-"&amp;TRIM(RIGHT(SUBSTITUTE(TRIM(SUBSTITUTE($P300,CHAR(160)," "))," ",REPT(" ",60)),60)))&amp;IF($T300="","","-"&amp;TRIM(RIGHT(SUBSTITUTE(TRIM(SUBSTITUTE($T300,CHAR(160)," "))," ",REPT(" ",60)),60)))&amp;".jpg")</f>
        <v/>
      </c>
    </row>
    <row r="301" ht="42" customHeight="1">
      <c r="A301" s="278" t="n">
        <v>25117</v>
      </c>
      <c r="B301" s="274" t="inlineStr">
        <is>
          <t>Hardie-Ferodo 500 6 October, 1968</t>
        </is>
      </c>
      <c r="C301" s="274" t="n">
        <v>12</v>
      </c>
      <c r="D301" s="274" t="inlineStr">
        <is>
          <t>D</t>
        </is>
      </c>
      <c r="E301" s="274" t="n">
        <v>7</v>
      </c>
      <c r="F301" s="274" t="n">
        <v>8</v>
      </c>
      <c r="G301" s="274" t="inlineStr">
        <is>
          <t>Ford Motor Company of Australia</t>
        </is>
      </c>
      <c r="H301" s="274" t="n"/>
      <c r="I301" s="274" t="n"/>
      <c r="J301" s="274" t="inlineStr">
        <is>
          <t>Ford Falcon XT GT</t>
        </is>
      </c>
      <c r="K301" s="274" t="n"/>
      <c r="L301" s="274" t="inlineStr">
        <is>
          <t>Leo Geoghegan</t>
        </is>
      </c>
      <c r="M301" s="274" t="inlineStr">
        <is>
          <t>AUS</t>
        </is>
      </c>
      <c r="N301" s="698">
        <f>_xlfn.LET(_xlpm.d,_xlfn.XLOOKUP(L301,'[1]Birth Dates'!$A:$A,'[1]Birth Dates'!$B:$B,"",0),IF(_xlpm.d=0,"",_xlpm.d))</f>
        <v/>
      </c>
      <c r="O301" s="274">
        <f>IF(OR(N301="",A301="",NOT(ISNUMBER(N301)),N301&gt;A301),"",DATEDIF(N301,A301,"Y")&amp;" years, "&amp;DATEDIF(N301,A301,"YM")&amp;" months, "&amp;DATEDIF(N301,A301,"MD")&amp;" days")</f>
        <v/>
      </c>
      <c r="P301" s="274" t="inlineStr">
        <is>
          <t>Ian Geoghegan</t>
        </is>
      </c>
      <c r="Q301" s="274" t="inlineStr">
        <is>
          <t>AUS</t>
        </is>
      </c>
      <c r="R301" s="698">
        <f>_xlfn.LET(_xlpm.d,_xlfn.XLOOKUP(P301,'[1]Birth Dates'!$A:$A,'[1]Birth Dates'!$B:$B,"",0),IF(_xlpm.d=0,"",_xlpm.d))</f>
        <v/>
      </c>
      <c r="S301" s="274">
        <f>IF(OR(R301="",A301="",NOT(ISNUMBER(R301)),R301&gt;A301),"",DATEDIF(R301,A301,"Y")&amp;" years, "&amp;DATEDIF(R301,A301,"YM")&amp;" months, "&amp;DATEDIF(R301,A301,"MD")&amp;" days")</f>
        <v/>
      </c>
      <c r="T301" s="274" t="n"/>
      <c r="U301" s="274" t="n"/>
      <c r="V301" s="698">
        <f>_xlfn.LET(_xlpm.d,_xlfn.XLOOKUP(T301,'[1]Birth Dates'!$A:$A,'[1]Birth Dates'!$B:$B,"",0),IF(_xlpm.d=0,"",_xlpm.d))</f>
        <v/>
      </c>
      <c r="W301" s="274">
        <f>IF(OR(V301="",A301="",NOT(ISNUMBER(V301)),V301&gt;A301),"",DATEDIF(V301,A301,"Y")&amp;" years, "&amp;DATEDIF(V301,A301,"YM")&amp;" months, "&amp;DATEDIF(V301,A301,"MD")&amp;" days")</f>
        <v/>
      </c>
      <c r="X301" s="274" t="n"/>
      <c r="Y301" s="274" t="n"/>
      <c r="Z301" s="274" t="n"/>
      <c r="AA301" s="274" t="n"/>
      <c r="AB301" s="274" t="n">
        <v>4</v>
      </c>
      <c r="AC301" s="274" t="n"/>
      <c r="AD301" s="274" t="n"/>
      <c r="AE301" s="583" t="inlineStr">
        <is>
          <t>2:59.8000</t>
        </is>
      </c>
      <c r="AF301" s="418">
        <f>IF(OR(AE301="",AE301="",AE301=0),"",6.172/(AE301*24))</f>
        <v/>
      </c>
      <c r="AG301" s="279" t="n"/>
      <c r="AH301" s="583" t="inlineStr"/>
      <c r="AI301" s="418">
        <f>IF(OR(AH301="",AH301="",AH301=0),"",6.172/(AH301*24))</f>
        <v/>
      </c>
      <c r="AJ301" s="175">
        <f>IF(AND(ISNUMBER(AB301),ISNUMBER(AG301)),AB301-AG301,"")</f>
        <v/>
      </c>
      <c r="AK301" s="274" t="n"/>
      <c r="AL301" s="274" t="n">
        <v>123</v>
      </c>
      <c r="AM301" s="486" t="n">
        <v>0.2822685185185185</v>
      </c>
      <c r="AN301" s="671">
        <f>IF(OR(AL301="",AM301="",AM301=0),"",AL301*6.172/(AM301*24))</f>
        <v/>
      </c>
      <c r="AO301" s="477">
        <f>IF(AND(AL301=AL300,AM301&lt;&gt;"",AM300&lt;&gt;""),AM301-AM300,"")</f>
        <v/>
      </c>
      <c r="AP301" s="274" t="n"/>
      <c r="AQ301" s="583" t="inlineStr"/>
      <c r="AR301" s="418">
        <f>IF(OR(AQ301="",AQ301="",AQ301=0),"",6.172/(AQ301*24))</f>
        <v/>
      </c>
      <c r="AS301" s="436">
        <f>IF(OR(NOT(ISNUMBER(C301)),NOT(ISNUMBER(AB301))),"",IF(AG301&lt;&gt;"",AG301,AB301)-C301)</f>
        <v/>
      </c>
      <c r="AT301" s="280" t="n"/>
      <c r="AU301" s="281">
        <f>IF($B301="","",TEXT($A301,"yyyymmdd")&amp;"_P"&amp;$C301&amp;"_C"&amp;$F301&amp;"_"&amp;TRIM(RIGHT(SUBSTITUTE(TRIM(SUBSTITUTE($L301,CHAR(160)," "))," ",REPT(" ",60)),60))&amp;IF($P301="","","-"&amp;TRIM(RIGHT(SUBSTITUTE(TRIM(SUBSTITUTE($P301,CHAR(160)," "))," ",REPT(" ",60)),60)))&amp;IF($T301="","","-"&amp;TRIM(RIGHT(SUBSTITUTE(TRIM(SUBSTITUTE($T301,CHAR(160)," "))," ",REPT(" ",60)),60)))&amp;".jpg")</f>
        <v/>
      </c>
    </row>
    <row r="302" ht="42" customHeight="1">
      <c r="A302" s="278" t="n">
        <v>25117</v>
      </c>
      <c r="B302" s="274" t="inlineStr">
        <is>
          <t>Hardie-Ferodo 500 6 October, 1968</t>
        </is>
      </c>
      <c r="C302" s="274" t="n">
        <v>13</v>
      </c>
      <c r="D302" s="274" t="inlineStr">
        <is>
          <t>D</t>
        </is>
      </c>
      <c r="E302" s="274" t="n">
        <v>8</v>
      </c>
      <c r="F302" s="274" t="n">
        <v>21</v>
      </c>
      <c r="G302" s="274" t="inlineStr">
        <is>
          <t>Needham's Motors Pty Ltd</t>
        </is>
      </c>
      <c r="H302" s="274" t="n"/>
      <c r="I302" s="274" t="n"/>
      <c r="J302" s="274" t="inlineStr">
        <is>
          <t>Studebaker Lark</t>
        </is>
      </c>
      <c r="K302" s="274" t="n"/>
      <c r="L302" s="274" t="inlineStr">
        <is>
          <t>Warren Weldon</t>
        </is>
      </c>
      <c r="M302" s="274" t="inlineStr">
        <is>
          <t>AUS</t>
        </is>
      </c>
      <c r="N302" s="698">
        <f>_xlfn.LET(_xlpm.d,_xlfn.XLOOKUP(L302,'[1]Birth Dates'!$A:$A,'[1]Birth Dates'!$B:$B,"",0),IF(_xlpm.d=0,"",_xlpm.d))</f>
        <v/>
      </c>
      <c r="O302" s="274">
        <f>IF(OR(N302="",A302="",NOT(ISNUMBER(N302)),N302&gt;A302),"",DATEDIF(N302,A302,"Y")&amp;" years, "&amp;DATEDIF(N302,A302,"YM")&amp;" months, "&amp;DATEDIF(N302,A302,"MD")&amp;" days")</f>
        <v/>
      </c>
      <c r="P302" s="274" t="inlineStr">
        <is>
          <t>John Hall</t>
        </is>
      </c>
      <c r="Q302" s="274" t="inlineStr">
        <is>
          <t>AUS</t>
        </is>
      </c>
      <c r="R302" s="698">
        <f>_xlfn.LET(_xlpm.d,_xlfn.XLOOKUP(P302,'[1]Birth Dates'!$A:$A,'[1]Birth Dates'!$B:$B,"",0),IF(_xlpm.d=0,"",_xlpm.d))</f>
        <v/>
      </c>
      <c r="S302" s="274">
        <f>IF(OR(R302="",A302="",NOT(ISNUMBER(R302)),R302&gt;A302),"",DATEDIF(R302,A302,"Y")&amp;" years, "&amp;DATEDIF(R302,A302,"YM")&amp;" months, "&amp;DATEDIF(R302,A302,"MD")&amp;" days")</f>
        <v/>
      </c>
      <c r="T302" s="274" t="n"/>
      <c r="U302" s="274" t="n"/>
      <c r="V302" s="698">
        <f>_xlfn.LET(_xlpm.d,_xlfn.XLOOKUP(T302,'[1]Birth Dates'!$A:$A,'[1]Birth Dates'!$B:$B,"",0),IF(_xlpm.d=0,"",_xlpm.d))</f>
        <v/>
      </c>
      <c r="W302" s="274">
        <f>IF(OR(V302="",A302="",NOT(ISNUMBER(V302)),V302&gt;A302),"",DATEDIF(V302,A302,"Y")&amp;" years, "&amp;DATEDIF(V302,A302,"YM")&amp;" months, "&amp;DATEDIF(V302,A302,"MD")&amp;" days")</f>
        <v/>
      </c>
      <c r="X302" s="274" t="n"/>
      <c r="Y302" s="274" t="n"/>
      <c r="Z302" s="274" t="n"/>
      <c r="AA302" s="274" t="n"/>
      <c r="AB302" s="274" t="n">
        <v>13</v>
      </c>
      <c r="AC302" s="274" t="n"/>
      <c r="AD302" s="274" t="n"/>
      <c r="AE302" s="583" t="inlineStr">
        <is>
          <t>3:02.8000</t>
        </is>
      </c>
      <c r="AF302" s="418">
        <f>IF(OR(AE302="",AE302="",AE302=0),"",6.172/(AE302*24))</f>
        <v/>
      </c>
      <c r="AG302" s="279" t="n"/>
      <c r="AH302" s="583" t="inlineStr"/>
      <c r="AI302" s="418">
        <f>IF(OR(AH302="",AH302="",AH302=0),"",6.172/(AH302*24))</f>
        <v/>
      </c>
      <c r="AJ302" s="175">
        <f>IF(AND(ISNUMBER(AB302),ISNUMBER(AG302)),AB302-AG302,"")</f>
        <v/>
      </c>
      <c r="AK302" s="274" t="n"/>
      <c r="AL302" s="274" t="n">
        <v>123</v>
      </c>
      <c r="AM302" s="486" t="n">
        <v>0.2823148148148148</v>
      </c>
      <c r="AN302" s="671">
        <f>IF(OR(AL302="",AM302="",AM302=0),"",AL302*6.172/(AM302*24))</f>
        <v/>
      </c>
      <c r="AO302" s="477">
        <f>IF(AND(AL302=AL301,AM302&lt;&gt;"",AM301&lt;&gt;""),AM302-AM301,"")</f>
        <v/>
      </c>
      <c r="AP302" s="274" t="n"/>
      <c r="AQ302" s="583" t="inlineStr"/>
      <c r="AR302" s="418">
        <f>IF(OR(AQ302="",AQ302="",AQ302=0),"",6.172/(AQ302*24))</f>
        <v/>
      </c>
      <c r="AS302" s="436">
        <f>IF(OR(NOT(ISNUMBER(C302)),NOT(ISNUMBER(AB302))),"",IF(AG302&lt;&gt;"",AG302,AB302)-C302)</f>
        <v/>
      </c>
      <c r="AT302" s="280" t="n"/>
      <c r="AU302" s="281">
        <f>IF($B302="","",TEXT($A302,"yyyymmdd")&amp;"_P"&amp;$C302&amp;"_C"&amp;$F302&amp;"_"&amp;TRIM(RIGHT(SUBSTITUTE(TRIM(SUBSTITUTE($L302,CHAR(160)," "))," ",REPT(" ",60)),60))&amp;IF($P302="","","-"&amp;TRIM(RIGHT(SUBSTITUTE(TRIM(SUBSTITUTE($P302,CHAR(160)," "))," ",REPT(" ",60)),60)))&amp;IF($T302="","","-"&amp;TRIM(RIGHT(SUBSTITUTE(TRIM(SUBSTITUTE($T302,CHAR(160)," "))," ",REPT(" ",60)),60)))&amp;".jpg")</f>
        <v/>
      </c>
    </row>
    <row r="303" ht="42" customHeight="1">
      <c r="A303" s="278" t="n">
        <v>25117</v>
      </c>
      <c r="B303" s="274" t="inlineStr">
        <is>
          <t>Hardie-Ferodo 500 6 October, 1968</t>
        </is>
      </c>
      <c r="C303" s="274" t="n">
        <v>14</v>
      </c>
      <c r="D303" s="274" t="inlineStr">
        <is>
          <t>C</t>
        </is>
      </c>
      <c r="E303" s="274" t="n">
        <v>3</v>
      </c>
      <c r="F303" s="274" t="n">
        <v>29</v>
      </c>
      <c r="G303" s="274" t="inlineStr">
        <is>
          <t>Marque Motors</t>
        </is>
      </c>
      <c r="H303" s="274" t="n"/>
      <c r="I303" s="274" t="n"/>
      <c r="J303" s="274" t="inlineStr">
        <is>
          <t>Morris Cooper S</t>
        </is>
      </c>
      <c r="K303" s="274" t="n"/>
      <c r="L303" s="274" t="inlineStr">
        <is>
          <t>Mal Brewster</t>
        </is>
      </c>
      <c r="M303" s="274" t="inlineStr">
        <is>
          <t>AUS</t>
        </is>
      </c>
      <c r="N303" s="698">
        <f>_xlfn.LET(_xlpm.d,_xlfn.XLOOKUP(L303,'[1]Birth Dates'!$A:$A,'[1]Birth Dates'!$B:$B,"",0),IF(_xlpm.d=0,"",_xlpm.d))</f>
        <v/>
      </c>
      <c r="O303" s="274">
        <f>IF(OR(N303="",A303="",NOT(ISNUMBER(N303)),N303&gt;A303),"",DATEDIF(N303,A303,"Y")&amp;" years, "&amp;DATEDIF(N303,A303,"YM")&amp;" months, "&amp;DATEDIF(N303,A303,"MD")&amp;" days")</f>
        <v/>
      </c>
      <c r="P303" s="274" t="inlineStr">
        <is>
          <t>Digby Cooke</t>
        </is>
      </c>
      <c r="Q303" s="274" t="inlineStr">
        <is>
          <t>AUS</t>
        </is>
      </c>
      <c r="R303" s="698">
        <f>_xlfn.LET(_xlpm.d,_xlfn.XLOOKUP(P303,'[1]Birth Dates'!$A:$A,'[1]Birth Dates'!$B:$B,"",0),IF(_xlpm.d=0,"",_xlpm.d))</f>
        <v/>
      </c>
      <c r="S303" s="274">
        <f>IF(OR(R303="",A303="",NOT(ISNUMBER(R303)),R303&gt;A303),"",DATEDIF(R303,A303,"Y")&amp;" years, "&amp;DATEDIF(R303,A303,"YM")&amp;" months, "&amp;DATEDIF(R303,A303,"MD")&amp;" days")</f>
        <v/>
      </c>
      <c r="T303" s="274" t="n"/>
      <c r="U303" s="274" t="n"/>
      <c r="V303" s="698">
        <f>_xlfn.LET(_xlpm.d,_xlfn.XLOOKUP(T303,'[1]Birth Dates'!$A:$A,'[1]Birth Dates'!$B:$B,"",0),IF(_xlpm.d=0,"",_xlpm.d))</f>
        <v/>
      </c>
      <c r="W303" s="274">
        <f>IF(OR(V303="",A303="",NOT(ISNUMBER(V303)),V303&gt;A303),"",DATEDIF(V303,A303,"Y")&amp;" years, "&amp;DATEDIF(V303,A303,"YM")&amp;" months, "&amp;DATEDIF(V303,A303,"MD")&amp;" days")</f>
        <v/>
      </c>
      <c r="X303" s="274" t="n"/>
      <c r="Y303" s="274" t="n"/>
      <c r="Z303" s="274" t="n"/>
      <c r="AA303" s="274" t="n"/>
      <c r="AB303" s="274" t="n">
        <v>22</v>
      </c>
      <c r="AC303" s="274" t="n"/>
      <c r="AD303" s="274" t="n"/>
      <c r="AE303" s="583" t="inlineStr">
        <is>
          <t>3:12.6000</t>
        </is>
      </c>
      <c r="AF303" s="418">
        <f>IF(OR(AE303="",AE303="",AE303=0),"",6.172/(AE303*24))</f>
        <v/>
      </c>
      <c r="AG303" s="279" t="n"/>
      <c r="AH303" s="583" t="inlineStr"/>
      <c r="AI303" s="418">
        <f>IF(OR(AH303="",AH303="",AH303=0),"",6.172/(AH303*24))</f>
        <v/>
      </c>
      <c r="AJ303" s="175">
        <f>IF(AND(ISNUMBER(AB303),ISNUMBER(AG303)),AB303-AG303,"")</f>
        <v/>
      </c>
      <c r="AK303" s="274" t="n"/>
      <c r="AL303" s="274" t="n">
        <v>121</v>
      </c>
      <c r="AM303" s="486" t="n">
        <v>0.2819791666666667</v>
      </c>
      <c r="AN303" s="671">
        <f>IF(OR(AL303="",AM303="",AM303=0),"",AL303*6.172/(AM303*24))</f>
        <v/>
      </c>
      <c r="AO303" s="477">
        <f>IF(AND(AL303=AL302,AM303&lt;&gt;"",AM302&lt;&gt;""),AM303-AM302,"")</f>
        <v/>
      </c>
      <c r="AP303" s="274" t="n"/>
      <c r="AQ303" s="583" t="inlineStr"/>
      <c r="AR303" s="418">
        <f>IF(OR(AQ303="",AQ303="",AQ303=0),"",6.172/(AQ303*24))</f>
        <v/>
      </c>
      <c r="AS303" s="436">
        <f>IF(OR(NOT(ISNUMBER(C303)),NOT(ISNUMBER(AB303))),"",IF(AG303&lt;&gt;"",AG303,AB303)-C303)</f>
        <v/>
      </c>
      <c r="AT303" s="280" t="n"/>
      <c r="AU303" s="281">
        <f>IF($B303="","",TEXT($A303,"yyyymmdd")&amp;"_P"&amp;$C303&amp;"_C"&amp;$F303&amp;"_"&amp;TRIM(RIGHT(SUBSTITUTE(TRIM(SUBSTITUTE($L303,CHAR(160)," "))," ",REPT(" ",60)),60))&amp;IF($P303="","","-"&amp;TRIM(RIGHT(SUBSTITUTE(TRIM(SUBSTITUTE($P303,CHAR(160)," "))," ",REPT(" ",60)),60)))&amp;IF($T303="","","-"&amp;TRIM(RIGHT(SUBSTITUTE(TRIM(SUBSTITUTE($T303,CHAR(160)," "))," ",REPT(" ",60)),60)))&amp;".jpg")</f>
        <v/>
      </c>
    </row>
    <row r="304" ht="42" customHeight="1">
      <c r="A304" s="278" t="n">
        <v>25117</v>
      </c>
      <c r="B304" s="274" t="inlineStr">
        <is>
          <t>Hardie-Ferodo 500 6 October, 1968</t>
        </is>
      </c>
      <c r="C304" s="274" t="n">
        <v>15</v>
      </c>
      <c r="D304" s="274" t="inlineStr">
        <is>
          <t>B</t>
        </is>
      </c>
      <c r="E304" s="274" t="n">
        <v>1</v>
      </c>
      <c r="F304" s="274" t="n">
        <v>50</v>
      </c>
      <c r="G304" s="274" t="inlineStr">
        <is>
          <t>Datsun Racing Team</t>
        </is>
      </c>
      <c r="H304" s="274" t="n"/>
      <c r="I304" s="274" t="n"/>
      <c r="J304" s="274" t="inlineStr">
        <is>
          <t>Datsun 1600</t>
        </is>
      </c>
      <c r="K304" s="274" t="n"/>
      <c r="L304" s="274" t="inlineStr">
        <is>
          <t>John Roxburgh</t>
        </is>
      </c>
      <c r="M304" s="274" t="inlineStr">
        <is>
          <t>AUS</t>
        </is>
      </c>
      <c r="N304" s="698">
        <f>_xlfn.LET(_xlpm.d,_xlfn.XLOOKUP(L304,'[1]Birth Dates'!$A:$A,'[1]Birth Dates'!$B:$B,"",0),IF(_xlpm.d=0,"",_xlpm.d))</f>
        <v/>
      </c>
      <c r="O304" s="274">
        <f>IF(OR(N304="",A304="",NOT(ISNUMBER(N304)),N304&gt;A304),"",DATEDIF(N304,A304,"Y")&amp;" years, "&amp;DATEDIF(N304,A304,"YM")&amp;" months, "&amp;DATEDIF(N304,A304,"MD")&amp;" days")</f>
        <v/>
      </c>
      <c r="P304" s="274" t="inlineStr">
        <is>
          <t>Doug Whiteford</t>
        </is>
      </c>
      <c r="Q304" s="274" t="inlineStr">
        <is>
          <t>AUS</t>
        </is>
      </c>
      <c r="R304" s="698">
        <f>_xlfn.LET(_xlpm.d,_xlfn.XLOOKUP(P304,'[1]Birth Dates'!$A:$A,'[1]Birth Dates'!$B:$B,"",0),IF(_xlpm.d=0,"",_xlpm.d))</f>
        <v/>
      </c>
      <c r="S304" s="274">
        <f>IF(OR(R304="",A304="",NOT(ISNUMBER(R304)),R304&gt;A304),"",DATEDIF(R304,A304,"Y")&amp;" years, "&amp;DATEDIF(R304,A304,"YM")&amp;" months, "&amp;DATEDIF(R304,A304,"MD")&amp;" days")</f>
        <v/>
      </c>
      <c r="T304" s="274" t="n"/>
      <c r="U304" s="274" t="n"/>
      <c r="V304" s="698">
        <f>_xlfn.LET(_xlpm.d,_xlfn.XLOOKUP(T304,'[1]Birth Dates'!$A:$A,'[1]Birth Dates'!$B:$B,"",0),IF(_xlpm.d=0,"",_xlpm.d))</f>
        <v/>
      </c>
      <c r="W304" s="274">
        <f>IF(OR(V304="",A304="",NOT(ISNUMBER(V304)),V304&gt;A304),"",DATEDIF(V304,A304,"Y")&amp;" years, "&amp;DATEDIF(V304,A304,"YM")&amp;" months, "&amp;DATEDIF(V304,A304,"MD")&amp;" days")</f>
        <v/>
      </c>
      <c r="X304" s="274" t="n"/>
      <c r="Y304" s="274" t="n"/>
      <c r="Z304" s="274" t="n"/>
      <c r="AA304" s="274" t="n"/>
      <c r="AB304" s="274" t="n">
        <v>32</v>
      </c>
      <c r="AC304" s="274" t="n"/>
      <c r="AD304" s="274" t="n"/>
      <c r="AE304" s="583" t="inlineStr">
        <is>
          <t>3:19.8000</t>
        </is>
      </c>
      <c r="AF304" s="418">
        <f>IF(OR(AE304="",AE304="",AE304=0),"",6.172/(AE304*24))</f>
        <v/>
      </c>
      <c r="AG304" s="279" t="n"/>
      <c r="AH304" s="583" t="inlineStr"/>
      <c r="AI304" s="418">
        <f>IF(OR(AH304="",AH304="",AH304=0),"",6.172/(AH304*24))</f>
        <v/>
      </c>
      <c r="AJ304" s="175">
        <f>IF(AND(ISNUMBER(AB304),ISNUMBER(AG304)),AB304-AG304,"")</f>
        <v/>
      </c>
      <c r="AK304" s="274" t="n"/>
      <c r="AL304" s="274" t="n">
        <v>120</v>
      </c>
      <c r="AM304" s="486" t="n">
        <v>0.2824884259259259</v>
      </c>
      <c r="AN304" s="671">
        <f>IF(OR(AL304="",AM304="",AM304=0),"",AL304*6.172/(AM304*24))</f>
        <v/>
      </c>
      <c r="AO304" s="477">
        <f>IF(AND(AL304=AL303,AM304&lt;&gt;"",AM303&lt;&gt;""),AM304-AM303,"")</f>
        <v/>
      </c>
      <c r="AP304" s="274" t="n"/>
      <c r="AQ304" s="583" t="inlineStr">
        <is>
          <t>3:17.0000</t>
        </is>
      </c>
      <c r="AR304" s="418">
        <f>IF(OR(AQ304="",AQ304="",AQ304=0),"",6.172/(AQ304*24))</f>
        <v/>
      </c>
      <c r="AS304" s="436">
        <f>IF(OR(NOT(ISNUMBER(C304)),NOT(ISNUMBER(AB304))),"",IF(AG304&lt;&gt;"",AG304,AB304)-C304)</f>
        <v/>
      </c>
      <c r="AT304" s="280" t="n"/>
      <c r="AU304" s="281">
        <f>IF($B304="","",TEXT($A304,"yyyymmdd")&amp;"_P"&amp;$C304&amp;"_C"&amp;$F304&amp;"_"&amp;TRIM(RIGHT(SUBSTITUTE(TRIM(SUBSTITUTE($L304,CHAR(160)," "))," ",REPT(" ",60)),60))&amp;IF($P304="","","-"&amp;TRIM(RIGHT(SUBSTITUTE(TRIM(SUBSTITUTE($P304,CHAR(160)," "))," ",REPT(" ",60)),60)))&amp;IF($T304="","","-"&amp;TRIM(RIGHT(SUBSTITUTE(TRIM(SUBSTITUTE($T304,CHAR(160)," "))," ",REPT(" ",60)),60)))&amp;".jpg")</f>
        <v/>
      </c>
    </row>
    <row r="305" ht="42" customHeight="1">
      <c r="A305" s="278" t="n">
        <v>25117</v>
      </c>
      <c r="B305" s="274" t="inlineStr">
        <is>
          <t>Hardie-Ferodo 500 6 October, 1968</t>
        </is>
      </c>
      <c r="C305" s="274" t="n">
        <v>16</v>
      </c>
      <c r="D305" s="274" t="inlineStr">
        <is>
          <t>C</t>
        </is>
      </c>
      <c r="E305" s="274" t="n">
        <v>4</v>
      </c>
      <c r="F305" s="274" t="n">
        <v>38</v>
      </c>
      <c r="G305" s="274" t="inlineStr">
        <is>
          <t>Denis Geary Motors Pty Ltd</t>
        </is>
      </c>
      <c r="H305" s="274" t="n"/>
      <c r="I305" s="274" t="n"/>
      <c r="J305" s="274" t="inlineStr">
        <is>
          <t>Morris Cooper S</t>
        </is>
      </c>
      <c r="K305" s="274" t="n"/>
      <c r="L305" s="274" t="inlineStr">
        <is>
          <t>Gary Hodge</t>
        </is>
      </c>
      <c r="M305" s="274" t="inlineStr">
        <is>
          <t>AUS</t>
        </is>
      </c>
      <c r="N305" s="698">
        <f>_xlfn.LET(_xlpm.d,_xlfn.XLOOKUP(L305,'[1]Birth Dates'!$A:$A,'[1]Birth Dates'!$B:$B,"",0),IF(_xlpm.d=0,"",_xlpm.d))</f>
        <v/>
      </c>
      <c r="O305" s="274">
        <f>IF(OR(N305="",A305="",NOT(ISNUMBER(N305)),N305&gt;A305),"",DATEDIF(N305,A305,"Y")&amp;" years, "&amp;DATEDIF(N305,A305,"YM")&amp;" months, "&amp;DATEDIF(N305,A305,"MD")&amp;" days")</f>
        <v/>
      </c>
      <c r="P305" s="274" t="inlineStr">
        <is>
          <t>Damon Beck</t>
        </is>
      </c>
      <c r="Q305" s="274" t="inlineStr">
        <is>
          <t>AUS</t>
        </is>
      </c>
      <c r="R305" s="698">
        <f>_xlfn.LET(_xlpm.d,_xlfn.XLOOKUP(P305,'[1]Birth Dates'!$A:$A,'[1]Birth Dates'!$B:$B,"",0),IF(_xlpm.d=0,"",_xlpm.d))</f>
        <v/>
      </c>
      <c r="S305" s="274">
        <f>IF(OR(R305="",A305="",NOT(ISNUMBER(R305)),R305&gt;A305),"",DATEDIF(R305,A305,"Y")&amp;" years, "&amp;DATEDIF(R305,A305,"YM")&amp;" months, "&amp;DATEDIF(R305,A305,"MD")&amp;" days")</f>
        <v/>
      </c>
      <c r="T305" s="274" t="n"/>
      <c r="U305" s="274" t="n"/>
      <c r="V305" s="698">
        <f>_xlfn.LET(_xlpm.d,_xlfn.XLOOKUP(T305,'[1]Birth Dates'!$A:$A,'[1]Birth Dates'!$B:$B,"",0),IF(_xlpm.d=0,"",_xlpm.d))</f>
        <v/>
      </c>
      <c r="W305" s="274">
        <f>IF(OR(V305="",A305="",NOT(ISNUMBER(V305)),V305&gt;A305),"",DATEDIF(V305,A305,"Y")&amp;" years, "&amp;DATEDIF(V305,A305,"YM")&amp;" months, "&amp;DATEDIF(V305,A305,"MD")&amp;" days")</f>
        <v/>
      </c>
      <c r="X305" s="274" t="n"/>
      <c r="Y305" s="274" t="n"/>
      <c r="Z305" s="274" t="n"/>
      <c r="AA305" s="274" t="n"/>
      <c r="AB305" s="274" t="n">
        <v>21</v>
      </c>
      <c r="AC305" s="274" t="n"/>
      <c r="AD305" s="274" t="n"/>
      <c r="AE305" s="583" t="inlineStr">
        <is>
          <t>3:12.2000</t>
        </is>
      </c>
      <c r="AF305" s="418">
        <f>IF(OR(AE305="",AE305="",AE305=0),"",6.172/(AE305*24))</f>
        <v/>
      </c>
      <c r="AG305" s="279" t="n"/>
      <c r="AH305" s="583" t="inlineStr"/>
      <c r="AI305" s="418">
        <f>IF(OR(AH305="",AH305="",AH305=0),"",6.172/(AH305*24))</f>
        <v/>
      </c>
      <c r="AJ305" s="175">
        <f>IF(AND(ISNUMBER(AB305),ISNUMBER(AG305)),AB305-AG305,"")</f>
        <v/>
      </c>
      <c r="AK305" s="274" t="n"/>
      <c r="AL305" s="274" t="n">
        <v>120</v>
      </c>
      <c r="AM305" s="486" t="n">
        <v>0.2828935185185185</v>
      </c>
      <c r="AN305" s="671">
        <f>IF(OR(AL305="",AM305="",AM305=0),"",AL305*6.172/(AM305*24))</f>
        <v/>
      </c>
      <c r="AO305" s="477">
        <f>IF(AND(AL305=AL304,AM305&lt;&gt;"",AM304&lt;&gt;""),AM305-AM304,"")</f>
        <v/>
      </c>
      <c r="AP305" s="274" t="n"/>
      <c r="AQ305" s="583" t="inlineStr"/>
      <c r="AR305" s="418">
        <f>IF(OR(AQ305="",AQ305="",AQ305=0),"",6.172/(AQ305*24))</f>
        <v/>
      </c>
      <c r="AS305" s="436">
        <f>IF(OR(NOT(ISNUMBER(C305)),NOT(ISNUMBER(AB305))),"",IF(AG305&lt;&gt;"",AG305,AB305)-C305)</f>
        <v/>
      </c>
      <c r="AT305" s="280" t="n"/>
      <c r="AU305" s="281">
        <f>IF($B305="","",TEXT($A305,"yyyymmdd")&amp;"_P"&amp;$C305&amp;"_C"&amp;$F305&amp;"_"&amp;TRIM(RIGHT(SUBSTITUTE(TRIM(SUBSTITUTE($L305,CHAR(160)," "))," ",REPT(" ",60)),60))&amp;IF($P305="","","-"&amp;TRIM(RIGHT(SUBSTITUTE(TRIM(SUBSTITUTE($P305,CHAR(160)," "))," ",REPT(" ",60)),60)))&amp;IF($T305="","","-"&amp;TRIM(RIGHT(SUBSTITUTE(TRIM(SUBSTITUTE($T305,CHAR(160)," "))," ",REPT(" ",60)),60)))&amp;".jpg")</f>
        <v/>
      </c>
    </row>
    <row r="306" ht="42" customHeight="1">
      <c r="A306" s="278" t="n">
        <v>25117</v>
      </c>
      <c r="B306" s="274" t="inlineStr">
        <is>
          <t>Hardie-Ferodo 500 6 October, 1968</t>
        </is>
      </c>
      <c r="C306" s="274" t="n">
        <v>17</v>
      </c>
      <c r="D306" s="274" t="inlineStr">
        <is>
          <t>C</t>
        </is>
      </c>
      <c r="E306" s="274" t="n">
        <v>5</v>
      </c>
      <c r="F306" s="274" t="n">
        <v>63</v>
      </c>
      <c r="G306" s="274" t="inlineStr">
        <is>
          <t>R Marquet</t>
        </is>
      </c>
      <c r="H306" s="274" t="n"/>
      <c r="I306" s="274" t="n"/>
      <c r="J306" s="274" t="inlineStr">
        <is>
          <t>Morris Cooper S</t>
        </is>
      </c>
      <c r="K306" s="274" t="n"/>
      <c r="L306" s="274" t="inlineStr">
        <is>
          <t>Ray Marquet</t>
        </is>
      </c>
      <c r="M306" s="274" t="inlineStr">
        <is>
          <t>AUS</t>
        </is>
      </c>
      <c r="N306" s="698">
        <f>_xlfn.LET(_xlpm.d,_xlfn.XLOOKUP(L306,'[1]Birth Dates'!$A:$A,'[1]Birth Dates'!$B:$B,"",0),IF(_xlpm.d=0,"",_xlpm.d))</f>
        <v/>
      </c>
      <c r="O306" s="274">
        <f>IF(OR(N306="",A306="",NOT(ISNUMBER(N306)),N306&gt;A306),"",DATEDIF(N306,A306,"Y")&amp;" years, "&amp;DATEDIF(N306,A306,"YM")&amp;" months, "&amp;DATEDIF(N306,A306,"MD")&amp;" days")</f>
        <v/>
      </c>
      <c r="P306" s="274" t="inlineStr">
        <is>
          <t>Alan Cant</t>
        </is>
      </c>
      <c r="Q306" s="274" t="inlineStr">
        <is>
          <t>AUS</t>
        </is>
      </c>
      <c r="R306" s="698">
        <f>_xlfn.LET(_xlpm.d,_xlfn.XLOOKUP(P306,'[1]Birth Dates'!$A:$A,'[1]Birth Dates'!$B:$B,"",0),IF(_xlpm.d=0,"",_xlpm.d))</f>
        <v/>
      </c>
      <c r="S306" s="274">
        <f>IF(OR(R306="",A306="",NOT(ISNUMBER(R306)),R306&gt;A306),"",DATEDIF(R306,A306,"Y")&amp;" years, "&amp;DATEDIF(R306,A306,"YM")&amp;" months, "&amp;DATEDIF(R306,A306,"MD")&amp;" days")</f>
        <v/>
      </c>
      <c r="T306" s="274" t="n"/>
      <c r="U306" s="274" t="n"/>
      <c r="V306" s="698">
        <f>_xlfn.LET(_xlpm.d,_xlfn.XLOOKUP(T306,'[1]Birth Dates'!$A:$A,'[1]Birth Dates'!$B:$B,"",0),IF(_xlpm.d=0,"",_xlpm.d))</f>
        <v/>
      </c>
      <c r="W306" s="274">
        <f>IF(OR(V306="",A306="",NOT(ISNUMBER(V306)),V306&gt;A306),"",DATEDIF(V306,A306,"Y")&amp;" years, "&amp;DATEDIF(V306,A306,"YM")&amp;" months, "&amp;DATEDIF(V306,A306,"MD")&amp;" days")</f>
        <v/>
      </c>
      <c r="X306" s="274" t="n"/>
      <c r="Y306" s="274" t="n"/>
      <c r="Z306" s="274" t="n"/>
      <c r="AA306" s="274" t="n"/>
      <c r="AB306" s="274" t="n">
        <v>24</v>
      </c>
      <c r="AC306" s="274" t="n"/>
      <c r="AD306" s="274" t="n"/>
      <c r="AE306" s="583" t="inlineStr">
        <is>
          <t>3:12.7000</t>
        </is>
      </c>
      <c r="AF306" s="418">
        <f>IF(OR(AE306="",AE306="",AE306=0),"",6.172/(AE306*24))</f>
        <v/>
      </c>
      <c r="AG306" s="279" t="n"/>
      <c r="AH306" s="583" t="inlineStr"/>
      <c r="AI306" s="418">
        <f>IF(OR(AH306="",AH306="",AH306=0),"",6.172/(AH306*24))</f>
        <v/>
      </c>
      <c r="AJ306" s="175">
        <f>IF(AND(ISNUMBER(AB306),ISNUMBER(AG306)),AB306-AG306,"")</f>
        <v/>
      </c>
      <c r="AK306" s="274" t="n"/>
      <c r="AL306" s="274" t="n">
        <v>120</v>
      </c>
      <c r="AM306" s="486" t="n">
        <v>0.2829398148148148</v>
      </c>
      <c r="AN306" s="671">
        <f>IF(OR(AL306="",AM306="",AM306=0),"",AL306*6.172/(AM306*24))</f>
        <v/>
      </c>
      <c r="AO306" s="477">
        <f>IF(AND(AL306=AL305,AM306&lt;&gt;"",AM305&lt;&gt;""),AM306-AM305,"")</f>
        <v/>
      </c>
      <c r="AP306" s="274" t="n"/>
      <c r="AQ306" s="583" t="inlineStr"/>
      <c r="AR306" s="418">
        <f>IF(OR(AQ306="",AQ306="",AQ306=0),"",6.172/(AQ306*24))</f>
        <v/>
      </c>
      <c r="AS306" s="436">
        <f>IF(OR(NOT(ISNUMBER(C306)),NOT(ISNUMBER(AB306))),"",IF(AG306&lt;&gt;"",AG306,AB306)-C306)</f>
        <v/>
      </c>
      <c r="AT306" s="280" t="n"/>
      <c r="AU306" s="281">
        <f>IF($B306="","",TEXT($A306,"yyyymmdd")&amp;"_P"&amp;$C306&amp;"_C"&amp;$F306&amp;"_"&amp;TRIM(RIGHT(SUBSTITUTE(TRIM(SUBSTITUTE($L306,CHAR(160)," "))," ",REPT(" ",60)),60))&amp;IF($P306="","","-"&amp;TRIM(RIGHT(SUBSTITUTE(TRIM(SUBSTITUTE($P306,CHAR(160)," "))," ",REPT(" ",60)),60)))&amp;IF($T306="","","-"&amp;TRIM(RIGHT(SUBSTITUTE(TRIM(SUBSTITUTE($T306,CHAR(160)," "))," ",REPT(" ",60)),60)))&amp;".jpg")</f>
        <v/>
      </c>
    </row>
    <row r="307" ht="42" customHeight="1">
      <c r="A307" s="278" t="n">
        <v>25117</v>
      </c>
      <c r="B307" s="274" t="inlineStr">
        <is>
          <t>Hardie-Ferodo 500 6 October, 1968</t>
        </is>
      </c>
      <c r="C307" s="274" t="n">
        <v>18</v>
      </c>
      <c r="D307" s="274" t="inlineStr">
        <is>
          <t>D</t>
        </is>
      </c>
      <c r="E307" s="274" t="n">
        <v>9</v>
      </c>
      <c r="F307" s="274" t="n">
        <v>26</v>
      </c>
      <c r="G307" s="274" t="inlineStr">
        <is>
          <t>Scuderia Veloce</t>
        </is>
      </c>
      <c r="H307" s="274" t="n"/>
      <c r="I307" s="274" t="n"/>
      <c r="J307" s="274" t="inlineStr">
        <is>
          <t>Fiat 124 Sport</t>
        </is>
      </c>
      <c r="K307" s="274" t="inlineStr">
        <is>
          <t>Fiat 1.4</t>
        </is>
      </c>
      <c r="L307" s="274" t="inlineStr">
        <is>
          <t>Bill Tuckey</t>
        </is>
      </c>
      <c r="M307" s="274" t="inlineStr">
        <is>
          <t>AUS</t>
        </is>
      </c>
      <c r="N307" s="698">
        <f>_xlfn.LET(_xlpm.d,_xlfn.XLOOKUP(L307,'[1]Birth Dates'!$A:$A,'[1]Birth Dates'!$B:$B,"",0),IF(_xlpm.d=0,"",_xlpm.d))</f>
        <v/>
      </c>
      <c r="O307" s="274">
        <f>IF(OR(N307="",A307="",NOT(ISNUMBER(N307)),N307&gt;A307),"",DATEDIF(N307,A307,"Y")&amp;" years, "&amp;DATEDIF(N307,A307,"YM")&amp;" months, "&amp;DATEDIF(N307,A307,"MD")&amp;" days")</f>
        <v/>
      </c>
      <c r="P307" s="274" t="inlineStr">
        <is>
          <t>Allan Grice</t>
        </is>
      </c>
      <c r="Q307" s="274" t="inlineStr">
        <is>
          <t>AUS</t>
        </is>
      </c>
      <c r="R307" s="698">
        <f>_xlfn.LET(_xlpm.d,_xlfn.XLOOKUP(P307,'[1]Birth Dates'!$A:$A,'[1]Birth Dates'!$B:$B,"",0),IF(_xlpm.d=0,"",_xlpm.d))</f>
        <v/>
      </c>
      <c r="S307" s="274">
        <f>IF(OR(R307="",A307="",NOT(ISNUMBER(R307)),R307&gt;A307),"",DATEDIF(R307,A307,"Y")&amp;" years, "&amp;DATEDIF(R307,A307,"YM")&amp;" months, "&amp;DATEDIF(R307,A307,"MD")&amp;" days")</f>
        <v/>
      </c>
      <c r="T307" s="274" t="n"/>
      <c r="U307" s="274" t="n"/>
      <c r="V307" s="698">
        <f>_xlfn.LET(_xlpm.d,_xlfn.XLOOKUP(T307,'[1]Birth Dates'!$A:$A,'[1]Birth Dates'!$B:$B,"",0),IF(_xlpm.d=0,"",_xlpm.d))</f>
        <v/>
      </c>
      <c r="W307" s="274">
        <f>IF(OR(V307="",A307="",NOT(ISNUMBER(V307)),V307&gt;A307),"",DATEDIF(V307,A307,"Y")&amp;" years, "&amp;DATEDIF(V307,A307,"YM")&amp;" months, "&amp;DATEDIF(V307,A307,"MD")&amp;" days")</f>
        <v/>
      </c>
      <c r="X307" s="274" t="n"/>
      <c r="Y307" s="274" t="n"/>
      <c r="Z307" s="274" t="n"/>
      <c r="AA307" s="274" t="n"/>
      <c r="AB307" s="274" t="n">
        <v>30</v>
      </c>
      <c r="AC307" s="274" t="n"/>
      <c r="AD307" s="274" t="n"/>
      <c r="AE307" s="583" t="inlineStr">
        <is>
          <t>3:19.1000</t>
        </is>
      </c>
      <c r="AF307" s="418">
        <f>IF(OR(AE307="",AE307="",AE307=0),"",6.172/(AE307*24))</f>
        <v/>
      </c>
      <c r="AG307" s="279" t="n"/>
      <c r="AH307" s="583" t="inlineStr"/>
      <c r="AI307" s="418">
        <f>IF(OR(AH307="",AH307="",AH307=0),"",6.172/(AH307*24))</f>
        <v/>
      </c>
      <c r="AJ307" s="175">
        <f>IF(AND(ISNUMBER(AB307),ISNUMBER(AG307)),AB307-AG307,"")</f>
        <v/>
      </c>
      <c r="AK307" s="274" t="n"/>
      <c r="AL307" s="274" t="n">
        <v>119</v>
      </c>
      <c r="AM307" s="486" t="n">
        <v>0.2817824074074074</v>
      </c>
      <c r="AN307" s="671">
        <f>IF(OR(AL307="",AM307="",AM307=0),"",AL307*6.172/(AM307*24))</f>
        <v/>
      </c>
      <c r="AO307" s="477">
        <f>IF(AND(AL307=AL306,AM307&lt;&gt;"",AM306&lt;&gt;""),AM307-AM306,"")</f>
        <v/>
      </c>
      <c r="AP307" s="274" t="n"/>
      <c r="AQ307" s="583" t="inlineStr"/>
      <c r="AR307" s="418">
        <f>IF(OR(AQ307="",AQ307="",AQ307=0),"",6.172/(AQ307*24))</f>
        <v/>
      </c>
      <c r="AS307" s="436">
        <f>IF(OR(NOT(ISNUMBER(C307)),NOT(ISNUMBER(AB307))),"",IF(AG307&lt;&gt;"",AG307,AB307)-C307)</f>
        <v/>
      </c>
      <c r="AT307" s="280" t="n"/>
      <c r="AU307" s="281">
        <f>IF($B307="","",TEXT($A307,"yyyymmdd")&amp;"_P"&amp;$C307&amp;"_C"&amp;$F307&amp;"_"&amp;TRIM(RIGHT(SUBSTITUTE(TRIM(SUBSTITUTE($L307,CHAR(160)," "))," ",REPT(" ",60)),60))&amp;IF($P307="","","-"&amp;TRIM(RIGHT(SUBSTITUTE(TRIM(SUBSTITUTE($P307,CHAR(160)," "))," ",REPT(" ",60)),60)))&amp;IF($T307="","","-"&amp;TRIM(RIGHT(SUBSTITUTE(TRIM(SUBSTITUTE($T307,CHAR(160)," "))," ",REPT(" ",60)),60)))&amp;".jpg")</f>
        <v/>
      </c>
    </row>
    <row r="308" ht="42" customHeight="1">
      <c r="A308" s="278" t="n">
        <v>25117</v>
      </c>
      <c r="B308" s="274" t="inlineStr">
        <is>
          <t>Hardie-Ferodo 500 6 October, 1968</t>
        </is>
      </c>
      <c r="C308" s="274" t="n">
        <v>19</v>
      </c>
      <c r="D308" s="274" t="inlineStr">
        <is>
          <t>B</t>
        </is>
      </c>
      <c r="E308" s="274" t="n">
        <v>2</v>
      </c>
      <c r="F308" s="274" t="n">
        <v>46</v>
      </c>
      <c r="G308" s="274" t="inlineStr">
        <is>
          <t>Peter Langwill Autos Pty Ltd</t>
        </is>
      </c>
      <c r="H308" s="274" t="n"/>
      <c r="I308" s="274" t="n"/>
      <c r="J308" s="274" t="inlineStr">
        <is>
          <t>Datsun 1600</t>
        </is>
      </c>
      <c r="K308" s="274" t="n"/>
      <c r="L308" s="274" t="inlineStr">
        <is>
          <t>George Garth</t>
        </is>
      </c>
      <c r="M308" s="274" t="inlineStr">
        <is>
          <t>AUS</t>
        </is>
      </c>
      <c r="N308" s="698">
        <f>_xlfn.LET(_xlpm.d,_xlfn.XLOOKUP(L308,'[1]Birth Dates'!$A:$A,'[1]Birth Dates'!$B:$B,"",0),IF(_xlpm.d=0,"",_xlpm.d))</f>
        <v/>
      </c>
      <c r="O308" s="274">
        <f>IF(OR(N308="",A308="",NOT(ISNUMBER(N308)),N308&gt;A308),"",DATEDIF(N308,A308,"Y")&amp;" years, "&amp;DATEDIF(N308,A308,"YM")&amp;" months, "&amp;DATEDIF(N308,A308,"MD")&amp;" days")</f>
        <v/>
      </c>
      <c r="P308" s="274" t="inlineStr">
        <is>
          <t>Bruce Stewart</t>
        </is>
      </c>
      <c r="Q308" s="274" t="inlineStr">
        <is>
          <t>AUS</t>
        </is>
      </c>
      <c r="R308" s="698">
        <f>_xlfn.LET(_xlpm.d,_xlfn.XLOOKUP(P308,'[1]Birth Dates'!$A:$A,'[1]Birth Dates'!$B:$B,"",0),IF(_xlpm.d=0,"",_xlpm.d))</f>
        <v/>
      </c>
      <c r="S308" s="274">
        <f>IF(OR(R308="",A308="",NOT(ISNUMBER(R308)),R308&gt;A308),"",DATEDIF(R308,A308,"Y")&amp;" years, "&amp;DATEDIF(R308,A308,"YM")&amp;" months, "&amp;DATEDIF(R308,A308,"MD")&amp;" days")</f>
        <v/>
      </c>
      <c r="T308" s="274" t="n"/>
      <c r="U308" s="274" t="n"/>
      <c r="V308" s="698">
        <f>_xlfn.LET(_xlpm.d,_xlfn.XLOOKUP(T308,'[1]Birth Dates'!$A:$A,'[1]Birth Dates'!$B:$B,"",0),IF(_xlpm.d=0,"",_xlpm.d))</f>
        <v/>
      </c>
      <c r="W308" s="274">
        <f>IF(OR(V308="",A308="",NOT(ISNUMBER(V308)),V308&gt;A308),"",DATEDIF(V308,A308,"Y")&amp;" years, "&amp;DATEDIF(V308,A308,"YM")&amp;" months, "&amp;DATEDIF(V308,A308,"MD")&amp;" days")</f>
        <v/>
      </c>
      <c r="X308" s="274" t="n"/>
      <c r="Y308" s="274" t="n"/>
      <c r="Z308" s="274" t="n"/>
      <c r="AA308" s="274" t="n"/>
      <c r="AB308" s="274" t="n">
        <v>38</v>
      </c>
      <c r="AC308" s="274" t="n"/>
      <c r="AD308" s="274" t="n"/>
      <c r="AE308" s="583" t="inlineStr">
        <is>
          <t>3:21.9000</t>
        </is>
      </c>
      <c r="AF308" s="418">
        <f>IF(OR(AE308="",AE308="",AE308=0),"",6.172/(AE308*24))</f>
        <v/>
      </c>
      <c r="AG308" s="279" t="n"/>
      <c r="AH308" s="583" t="inlineStr"/>
      <c r="AI308" s="418">
        <f>IF(OR(AH308="",AH308="",AH308=0),"",6.172/(AH308*24))</f>
        <v/>
      </c>
      <c r="AJ308" s="175">
        <f>IF(AND(ISNUMBER(AB308),ISNUMBER(AG308)),AB308-AG308,"")</f>
        <v/>
      </c>
      <c r="AK308" s="274" t="n"/>
      <c r="AL308" s="274" t="n">
        <v>118</v>
      </c>
      <c r="AM308" s="486" t="n">
        <v>0.2811574074074074</v>
      </c>
      <c r="AN308" s="671">
        <f>IF(OR(AL308="",AM308="",AM308=0),"",AL308*6.172/(AM308*24))</f>
        <v/>
      </c>
      <c r="AO308" s="477">
        <f>IF(AND(AL308=AL307,AM308&lt;&gt;"",AM307&lt;&gt;""),AM308-AM307,"")</f>
        <v/>
      </c>
      <c r="AP308" s="274" t="n"/>
      <c r="AQ308" s="583" t="inlineStr"/>
      <c r="AR308" s="418">
        <f>IF(OR(AQ308="",AQ308="",AQ308=0),"",6.172/(AQ308*24))</f>
        <v/>
      </c>
      <c r="AS308" s="436">
        <f>IF(OR(NOT(ISNUMBER(C308)),NOT(ISNUMBER(AB308))),"",IF(AG308&lt;&gt;"",AG308,AB308)-C308)</f>
        <v/>
      </c>
      <c r="AT308" s="280" t="n"/>
      <c r="AU308" s="281">
        <f>IF($B308="","",TEXT($A308,"yyyymmdd")&amp;"_P"&amp;$C308&amp;"_C"&amp;$F308&amp;"_"&amp;TRIM(RIGHT(SUBSTITUTE(TRIM(SUBSTITUTE($L308,CHAR(160)," "))," ",REPT(" ",60)),60))&amp;IF($P308="","","-"&amp;TRIM(RIGHT(SUBSTITUTE(TRIM(SUBSTITUTE($P308,CHAR(160)," "))," ",REPT(" ",60)),60)))&amp;IF($T308="","","-"&amp;TRIM(RIGHT(SUBSTITUTE(TRIM(SUBSTITUTE($T308,CHAR(160)," "))," ",REPT(" ",60)),60)))&amp;".jpg")</f>
        <v/>
      </c>
    </row>
    <row r="309" ht="42" customHeight="1">
      <c r="A309" s="278" t="n">
        <v>25117</v>
      </c>
      <c r="B309" s="274" t="inlineStr">
        <is>
          <t>Hardie-Ferodo 500 6 October, 1968</t>
        </is>
      </c>
      <c r="C309" s="274" t="n">
        <v>20</v>
      </c>
      <c r="D309" s="274" t="inlineStr">
        <is>
          <t>C</t>
        </is>
      </c>
      <c r="E309" s="274" t="n">
        <v>6</v>
      </c>
      <c r="F309" s="274" t="n">
        <v>36</v>
      </c>
      <c r="G309" s="274" t="inlineStr">
        <is>
          <t>W Gracie</t>
        </is>
      </c>
      <c r="H309" s="274" t="n"/>
      <c r="I309" s="274" t="n"/>
      <c r="J309" s="274" t="inlineStr">
        <is>
          <t>Morris Cooper S</t>
        </is>
      </c>
      <c r="K309" s="274" t="n"/>
      <c r="L309" s="274" t="inlineStr">
        <is>
          <t>Warren Gracie</t>
        </is>
      </c>
      <c r="M309" s="274" t="inlineStr">
        <is>
          <t>AUS</t>
        </is>
      </c>
      <c r="N309" s="698">
        <f>_xlfn.LET(_xlpm.d,_xlfn.XLOOKUP(L309,'[1]Birth Dates'!$A:$A,'[1]Birth Dates'!$B:$B,"",0),IF(_xlpm.d=0,"",_xlpm.d))</f>
        <v/>
      </c>
      <c r="O309" s="274">
        <f>IF(OR(N309="",A309="",NOT(ISNUMBER(N309)),N309&gt;A309),"",DATEDIF(N309,A309,"Y")&amp;" years, "&amp;DATEDIF(N309,A309,"YM")&amp;" months, "&amp;DATEDIF(N309,A309,"MD")&amp;" days")</f>
        <v/>
      </c>
      <c r="P309" s="274" t="inlineStr">
        <is>
          <t>Don James</t>
        </is>
      </c>
      <c r="Q309" s="274" t="inlineStr">
        <is>
          <t>AUS</t>
        </is>
      </c>
      <c r="R309" s="698">
        <f>_xlfn.LET(_xlpm.d,_xlfn.XLOOKUP(P309,'[1]Birth Dates'!$A:$A,'[1]Birth Dates'!$B:$B,"",0),IF(_xlpm.d=0,"",_xlpm.d))</f>
        <v/>
      </c>
      <c r="S309" s="274">
        <f>IF(OR(R309="",A309="",NOT(ISNUMBER(R309)),R309&gt;A309),"",DATEDIF(R309,A309,"Y")&amp;" years, "&amp;DATEDIF(R309,A309,"YM")&amp;" months, "&amp;DATEDIF(R309,A309,"MD")&amp;" days")</f>
        <v/>
      </c>
      <c r="T309" s="274" t="n"/>
      <c r="U309" s="274" t="n"/>
      <c r="V309" s="698">
        <f>_xlfn.LET(_xlpm.d,_xlfn.XLOOKUP(T309,'[1]Birth Dates'!$A:$A,'[1]Birth Dates'!$B:$B,"",0),IF(_xlpm.d=0,"",_xlpm.d))</f>
        <v/>
      </c>
      <c r="W309" s="274">
        <f>IF(OR(V309="",A309="",NOT(ISNUMBER(V309)),V309&gt;A309),"",DATEDIF(V309,A309,"Y")&amp;" years, "&amp;DATEDIF(V309,A309,"YM")&amp;" months, "&amp;DATEDIF(V309,A309,"MD")&amp;" days")</f>
        <v/>
      </c>
      <c r="X309" s="274" t="n"/>
      <c r="Y309" s="274" t="n"/>
      <c r="Z309" s="274" t="n"/>
      <c r="AA309" s="274" t="n"/>
      <c r="AB309" s="274" t="n">
        <v>36</v>
      </c>
      <c r="AC309" s="274" t="n"/>
      <c r="AD309" s="274" t="n"/>
      <c r="AE309" s="583" t="inlineStr">
        <is>
          <t>3:21.2000</t>
        </is>
      </c>
      <c r="AF309" s="418">
        <f>IF(OR(AE309="",AE309="",AE309=0),"",6.172/(AE309*24))</f>
        <v/>
      </c>
      <c r="AG309" s="279" t="n"/>
      <c r="AH309" s="583" t="inlineStr"/>
      <c r="AI309" s="418">
        <f>IF(OR(AH309="",AH309="",AH309=0),"",6.172/(AH309*24))</f>
        <v/>
      </c>
      <c r="AJ309" s="175">
        <f>IF(AND(ISNUMBER(AB309),ISNUMBER(AG309)),AB309-AG309,"")</f>
        <v/>
      </c>
      <c r="AK309" s="274" t="n"/>
      <c r="AL309" s="274" t="n">
        <v>118</v>
      </c>
      <c r="AM309" s="486" t="n">
        <v>0.2819212962962963</v>
      </c>
      <c r="AN309" s="671">
        <f>IF(OR(AL309="",AM309="",AM309=0),"",AL309*6.172/(AM309*24))</f>
        <v/>
      </c>
      <c r="AO309" s="477">
        <f>IF(AND(AL309=AL308,AM309&lt;&gt;"",AM308&lt;&gt;""),AM309-AM308,"")</f>
        <v/>
      </c>
      <c r="AP309" s="274" t="n"/>
      <c r="AQ309" s="583" t="inlineStr"/>
      <c r="AR309" s="418">
        <f>IF(OR(AQ309="",AQ309="",AQ309=0),"",6.172/(AQ309*24))</f>
        <v/>
      </c>
      <c r="AS309" s="436">
        <f>IF(OR(NOT(ISNUMBER(C309)),NOT(ISNUMBER(AB309))),"",IF(AG309&lt;&gt;"",AG309,AB309)-C309)</f>
        <v/>
      </c>
      <c r="AT309" s="280" t="n"/>
      <c r="AU309" s="281">
        <f>IF($B309="","",TEXT($A309,"yyyymmdd")&amp;"_P"&amp;$C309&amp;"_C"&amp;$F309&amp;"_"&amp;TRIM(RIGHT(SUBSTITUTE(TRIM(SUBSTITUTE($L309,CHAR(160)," "))," ",REPT(" ",60)),60))&amp;IF($P309="","","-"&amp;TRIM(RIGHT(SUBSTITUTE(TRIM(SUBSTITUTE($P309,CHAR(160)," "))," ",REPT(" ",60)),60)))&amp;IF($T309="","","-"&amp;TRIM(RIGHT(SUBSTITUTE(TRIM(SUBSTITUTE($T309,CHAR(160)," "))," ",REPT(" ",60)),60)))&amp;".jpg")</f>
        <v/>
      </c>
    </row>
    <row r="310" ht="42" customHeight="1">
      <c r="A310" s="278" t="n">
        <v>25117</v>
      </c>
      <c r="B310" s="274" t="inlineStr">
        <is>
          <t>Hardie-Ferodo 500 6 October, 1968</t>
        </is>
      </c>
      <c r="C310" s="274" t="n">
        <v>21</v>
      </c>
      <c r="D310" s="274" t="inlineStr">
        <is>
          <t>B</t>
        </is>
      </c>
      <c r="E310" s="274" t="n">
        <v>3</v>
      </c>
      <c r="F310" s="274" t="n">
        <v>49</v>
      </c>
      <c r="G310" s="274" t="inlineStr">
        <is>
          <t>Datsun Racing Team</t>
        </is>
      </c>
      <c r="H310" s="274" t="n"/>
      <c r="I310" s="274" t="n"/>
      <c r="J310" s="274" t="inlineStr">
        <is>
          <t>Datsun 1600</t>
        </is>
      </c>
      <c r="K310" s="274" t="inlineStr">
        <is>
          <t>Datsun 1.6</t>
        </is>
      </c>
      <c r="L310" s="274" t="inlineStr">
        <is>
          <t>Kunimitsu Takahashi</t>
        </is>
      </c>
      <c r="M310" s="274" t="inlineStr">
        <is>
          <t>JPN</t>
        </is>
      </c>
      <c r="N310" s="698">
        <f>_xlfn.LET(_xlpm.d,_xlfn.XLOOKUP(L310,'[1]Birth Dates'!$A:$A,'[1]Birth Dates'!$B:$B,"",0),IF(_xlpm.d=0,"",_xlpm.d))</f>
        <v/>
      </c>
      <c r="O310" s="274">
        <f>IF(OR(N310="",A310="",NOT(ISNUMBER(N310)),N310&gt;A310),"",DATEDIF(N310,A310,"Y")&amp;" years, "&amp;DATEDIF(N310,A310,"YM")&amp;" months, "&amp;DATEDIF(N310,A310,"MD")&amp;" days")</f>
        <v/>
      </c>
      <c r="P310" s="274" t="inlineStr">
        <is>
          <t>Yoshikayo Sunago</t>
        </is>
      </c>
      <c r="Q310" s="274" t="inlineStr">
        <is>
          <t>JPN</t>
        </is>
      </c>
      <c r="R310" s="698">
        <f>_xlfn.LET(_xlpm.d,_xlfn.XLOOKUP(P310,'[1]Birth Dates'!$A:$A,'[1]Birth Dates'!$B:$B,"",0),IF(_xlpm.d=0,"",_xlpm.d))</f>
        <v/>
      </c>
      <c r="S310" s="274">
        <f>IF(OR(R310="",A310="",NOT(ISNUMBER(R310)),R310&gt;A310),"",DATEDIF(R310,A310,"Y")&amp;" years, "&amp;DATEDIF(R310,A310,"YM")&amp;" months, "&amp;DATEDIF(R310,A310,"MD")&amp;" days")</f>
        <v/>
      </c>
      <c r="T310" s="274" t="n"/>
      <c r="U310" s="274" t="n"/>
      <c r="V310" s="698">
        <f>_xlfn.LET(_xlpm.d,_xlfn.XLOOKUP(T310,'[1]Birth Dates'!$A:$A,'[1]Birth Dates'!$B:$B,"",0),IF(_xlpm.d=0,"",_xlpm.d))</f>
        <v/>
      </c>
      <c r="W310" s="274">
        <f>IF(OR(V310="",A310="",NOT(ISNUMBER(V310)),V310&gt;A310),"",DATEDIF(V310,A310,"Y")&amp;" years, "&amp;DATEDIF(V310,A310,"YM")&amp;" months, "&amp;DATEDIF(V310,A310,"MD")&amp;" days")</f>
        <v/>
      </c>
      <c r="X310" s="274" t="n"/>
      <c r="Y310" s="274" t="n"/>
      <c r="Z310" s="274" t="n"/>
      <c r="AA310" s="274" t="n"/>
      <c r="AB310" s="274" t="n">
        <v>38</v>
      </c>
      <c r="AC310" s="274" t="n"/>
      <c r="AD310" s="274" t="n"/>
      <c r="AE310" s="583" t="inlineStr">
        <is>
          <t>3:18.1000</t>
        </is>
      </c>
      <c r="AF310" s="418">
        <f>IF(OR(AE310="",AE310="",AE310=0),"",6.172/(AE310*24))</f>
        <v/>
      </c>
      <c r="AG310" s="279" t="n"/>
      <c r="AH310" s="583" t="inlineStr"/>
      <c r="AI310" s="418">
        <f>IF(OR(AH310="",AH310="",AH310=0),"",6.172/(AH310*24))</f>
        <v/>
      </c>
      <c r="AJ310" s="175">
        <f>IF(AND(ISNUMBER(AB310),ISNUMBER(AG310)),AB310-AG310,"")</f>
        <v/>
      </c>
      <c r="AK310" s="274" t="n"/>
      <c r="AL310" s="274" t="n">
        <v>118</v>
      </c>
      <c r="AM310" s="486" t="n">
        <v>0.282349537037037</v>
      </c>
      <c r="AN310" s="671">
        <f>IF(OR(AL310="",AM310="",AM310=0),"",AL310*6.172/(AM310*24))</f>
        <v/>
      </c>
      <c r="AO310" s="477">
        <f>IF(AND(AL310=AL309,AM310&lt;&gt;"",AM309&lt;&gt;""),AM310-AM309,"")</f>
        <v/>
      </c>
      <c r="AP310" s="274" t="n"/>
      <c r="AQ310" s="583" t="inlineStr"/>
      <c r="AR310" s="418">
        <f>IF(OR(AQ310="",AQ310="",AQ310=0),"",6.172/(AQ310*24))</f>
        <v/>
      </c>
      <c r="AS310" s="436">
        <f>IF(OR(NOT(ISNUMBER(C310)),NOT(ISNUMBER(AB310))),"",IF(AG310&lt;&gt;"",AG310,AB310)-C310)</f>
        <v/>
      </c>
      <c r="AT310" s="280" t="n"/>
      <c r="AU310" s="281">
        <f>IF($B310="","",TEXT($A310,"yyyymmdd")&amp;"_P"&amp;$C310&amp;"_C"&amp;$F310&amp;"_"&amp;TRIM(RIGHT(SUBSTITUTE(TRIM(SUBSTITUTE($L310,CHAR(160)," "))," ",REPT(" ",60)),60))&amp;IF($P310="","","-"&amp;TRIM(RIGHT(SUBSTITUTE(TRIM(SUBSTITUTE($P310,CHAR(160)," "))," ",REPT(" ",60)),60)))&amp;IF($T310="","","-"&amp;TRIM(RIGHT(SUBSTITUTE(TRIM(SUBSTITUTE($T310,CHAR(160)," "))," ",REPT(" ",60)),60)))&amp;".jpg")</f>
        <v/>
      </c>
    </row>
    <row r="311" ht="42" customHeight="1">
      <c r="A311" s="278" t="n">
        <v>25117</v>
      </c>
      <c r="B311" s="274" t="inlineStr">
        <is>
          <t>Hardie-Ferodo 500 6 October, 1968</t>
        </is>
      </c>
      <c r="C311" s="274" t="n">
        <v>22</v>
      </c>
      <c r="D311" s="274" t="inlineStr">
        <is>
          <t>B</t>
        </is>
      </c>
      <c r="E311" s="274" t="n">
        <v>4</v>
      </c>
      <c r="F311" s="274" t="n">
        <v>65</v>
      </c>
      <c r="G311" s="274" t="inlineStr">
        <is>
          <t>Vern Curtin Motors</t>
        </is>
      </c>
      <c r="H311" s="274" t="n"/>
      <c r="I311" s="274" t="n"/>
      <c r="J311" s="274" t="inlineStr">
        <is>
          <t>Hillman Gazelle</t>
        </is>
      </c>
      <c r="K311" s="274" t="n"/>
      <c r="L311" s="274" t="inlineStr">
        <is>
          <t>Rusty French</t>
        </is>
      </c>
      <c r="M311" s="274" t="inlineStr">
        <is>
          <t>AUS</t>
        </is>
      </c>
      <c r="N311" s="698">
        <f>_xlfn.LET(_xlpm.d,_xlfn.XLOOKUP(L311,'[1]Birth Dates'!$A:$A,'[1]Birth Dates'!$B:$B,"",0),IF(_xlpm.d=0,"",_xlpm.d))</f>
        <v/>
      </c>
      <c r="O311" s="274">
        <f>IF(OR(N311="",A311="",NOT(ISNUMBER(N311)),N311&gt;A311),"",DATEDIF(N311,A311,"Y")&amp;" years, "&amp;DATEDIF(N311,A311,"YM")&amp;" months, "&amp;DATEDIF(N311,A311,"MD")&amp;" days")</f>
        <v/>
      </c>
      <c r="P311" s="274" t="inlineStr">
        <is>
          <t>Alton Boddenberg</t>
        </is>
      </c>
      <c r="Q311" s="274" t="inlineStr">
        <is>
          <t>AUS</t>
        </is>
      </c>
      <c r="R311" s="698">
        <f>_xlfn.LET(_xlpm.d,_xlfn.XLOOKUP(P311,'[1]Birth Dates'!$A:$A,'[1]Birth Dates'!$B:$B,"",0),IF(_xlpm.d=0,"",_xlpm.d))</f>
        <v/>
      </c>
      <c r="S311" s="274">
        <f>IF(OR(R311="",A311="",NOT(ISNUMBER(R311)),R311&gt;A311),"",DATEDIF(R311,A311,"Y")&amp;" years, "&amp;DATEDIF(R311,A311,"YM")&amp;" months, "&amp;DATEDIF(R311,A311,"MD")&amp;" days")</f>
        <v/>
      </c>
      <c r="T311" s="274" t="n"/>
      <c r="U311" s="274" t="n"/>
      <c r="V311" s="698">
        <f>_xlfn.LET(_xlpm.d,_xlfn.XLOOKUP(T311,'[1]Birth Dates'!$A:$A,'[1]Birth Dates'!$B:$B,"",0),IF(_xlpm.d=0,"",_xlpm.d))</f>
        <v/>
      </c>
      <c r="W311" s="274">
        <f>IF(OR(V311="",A311="",NOT(ISNUMBER(V311)),V311&gt;A311),"",DATEDIF(V311,A311,"Y")&amp;" years, "&amp;DATEDIF(V311,A311,"YM")&amp;" months, "&amp;DATEDIF(V311,A311,"MD")&amp;" days")</f>
        <v/>
      </c>
      <c r="X311" s="274" t="n"/>
      <c r="Y311" s="274" t="n"/>
      <c r="Z311" s="274" t="n"/>
      <c r="AA311" s="274" t="n"/>
      <c r="AB311" s="274" t="n">
        <v>35</v>
      </c>
      <c r="AC311" s="274" t="n"/>
      <c r="AD311" s="274" t="n"/>
      <c r="AE311" s="583" t="inlineStr">
        <is>
          <t>3:00.6000</t>
        </is>
      </c>
      <c r="AF311" s="418">
        <f>IF(OR(AE311="",AE311="",AE311=0),"",6.172/(AE311*24))</f>
        <v/>
      </c>
      <c r="AG311" s="279" t="n"/>
      <c r="AH311" s="583" t="inlineStr"/>
      <c r="AI311" s="418">
        <f>IF(OR(AH311="",AH311="",AH311=0),"",6.172/(AH311*24))</f>
        <v/>
      </c>
      <c r="AJ311" s="175">
        <f>IF(AND(ISNUMBER(AB311),ISNUMBER(AG311)),AB311-AG311,"")</f>
        <v/>
      </c>
      <c r="AK311" s="274" t="n"/>
      <c r="AL311" s="274" t="n">
        <v>117</v>
      </c>
      <c r="AM311" s="486" t="n">
        <v>0.2810763888888889</v>
      </c>
      <c r="AN311" s="671">
        <f>IF(OR(AL311="",AM311="",AM311=0),"",AL311*6.172/(AM311*24))</f>
        <v/>
      </c>
      <c r="AO311" s="477">
        <f>IF(AND(AL311=AL310,AM311&lt;&gt;"",AM310&lt;&gt;""),AM311-AM310,"")</f>
        <v/>
      </c>
      <c r="AP311" s="274" t="n"/>
      <c r="AQ311" s="583" t="inlineStr"/>
      <c r="AR311" s="418">
        <f>IF(OR(AQ311="",AQ311="",AQ311=0),"",6.172/(AQ311*24))</f>
        <v/>
      </c>
      <c r="AS311" s="436">
        <f>IF(OR(NOT(ISNUMBER(C311)),NOT(ISNUMBER(AB311))),"",IF(AG311&lt;&gt;"",AG311,AB311)-C311)</f>
        <v/>
      </c>
      <c r="AT311" s="280" t="n"/>
      <c r="AU311" s="281">
        <f>IF($B311="","",TEXT($A311,"yyyymmdd")&amp;"_P"&amp;$C311&amp;"_C"&amp;$F311&amp;"_"&amp;TRIM(RIGHT(SUBSTITUTE(TRIM(SUBSTITUTE($L311,CHAR(160)," "))," ",REPT(" ",60)),60))&amp;IF($P311="","","-"&amp;TRIM(RIGHT(SUBSTITUTE(TRIM(SUBSTITUTE($P311,CHAR(160)," "))," ",REPT(" ",60)),60)))&amp;IF($T311="","","-"&amp;TRIM(RIGHT(SUBSTITUTE(TRIM(SUBSTITUTE($T311,CHAR(160)," "))," ",REPT(" ",60)),60)))&amp;".jpg")</f>
        <v/>
      </c>
    </row>
    <row r="312" ht="42" customHeight="1">
      <c r="A312" s="278" t="n">
        <v>25117</v>
      </c>
      <c r="B312" s="274" t="inlineStr">
        <is>
          <t>Hardie-Ferodo 500 6 October, 1968</t>
        </is>
      </c>
      <c r="C312" s="274" t="n">
        <v>23</v>
      </c>
      <c r="D312" s="274" t="inlineStr">
        <is>
          <t>C</t>
        </is>
      </c>
      <c r="E312" s="274" t="n">
        <v>7</v>
      </c>
      <c r="F312" s="274" t="n">
        <v>61</v>
      </c>
      <c r="G312" s="274" t="inlineStr">
        <is>
          <t>Varsity Auto Centre</t>
        </is>
      </c>
      <c r="H312" s="274" t="n"/>
      <c r="I312" s="274" t="n"/>
      <c r="J312" s="274" t="inlineStr">
        <is>
          <t>Morris Cooper S</t>
        </is>
      </c>
      <c r="K312" s="274" t="inlineStr">
        <is>
          <t>BMC 1.3</t>
        </is>
      </c>
      <c r="L312" s="274" t="inlineStr">
        <is>
          <t>John Prisk</t>
        </is>
      </c>
      <c r="M312" s="274" t="inlineStr">
        <is>
          <t>AUS</t>
        </is>
      </c>
      <c r="N312" s="698">
        <f>_xlfn.LET(_xlpm.d,_xlfn.XLOOKUP(L312,'[1]Birth Dates'!$A:$A,'[1]Birth Dates'!$B:$B,"",0),IF(_xlpm.d=0,"",_xlpm.d))</f>
        <v/>
      </c>
      <c r="O312" s="274">
        <f>IF(OR(N312="",A312="",NOT(ISNUMBER(N312)),N312&gt;A312),"",DATEDIF(N312,A312,"Y")&amp;" years, "&amp;DATEDIF(N312,A312,"YM")&amp;" months, "&amp;DATEDIF(N312,A312,"MD")&amp;" days")</f>
        <v/>
      </c>
      <c r="P312" s="274" t="inlineStr">
        <is>
          <t>Alan Cameron</t>
        </is>
      </c>
      <c r="Q312" s="274" t="inlineStr">
        <is>
          <t>AUS</t>
        </is>
      </c>
      <c r="R312" s="698">
        <f>_xlfn.LET(_xlpm.d,_xlfn.XLOOKUP(P312,'[1]Birth Dates'!$A:$A,'[1]Birth Dates'!$B:$B,"",0),IF(_xlpm.d=0,"",_xlpm.d))</f>
        <v/>
      </c>
      <c r="S312" s="274">
        <f>IF(OR(R312="",A312="",NOT(ISNUMBER(R312)),R312&gt;A312),"",DATEDIF(R312,A312,"Y")&amp;" years, "&amp;DATEDIF(R312,A312,"YM")&amp;" months, "&amp;DATEDIF(R312,A312,"MD")&amp;" days")</f>
        <v/>
      </c>
      <c r="T312" s="274" t="n"/>
      <c r="U312" s="274" t="n"/>
      <c r="V312" s="698">
        <f>_xlfn.LET(_xlpm.d,_xlfn.XLOOKUP(T312,'[1]Birth Dates'!$A:$A,'[1]Birth Dates'!$B:$B,"",0),IF(_xlpm.d=0,"",_xlpm.d))</f>
        <v/>
      </c>
      <c r="W312" s="274">
        <f>IF(OR(V312="",A312="",NOT(ISNUMBER(V312)),V312&gt;A312),"",DATEDIF(V312,A312,"Y")&amp;" years, "&amp;DATEDIF(V312,A312,"YM")&amp;" months, "&amp;DATEDIF(V312,A312,"MD")&amp;" days")</f>
        <v/>
      </c>
      <c r="X312" s="274" t="n"/>
      <c r="Y312" s="274" t="n"/>
      <c r="Z312" s="274" t="n"/>
      <c r="AA312" s="274" t="n"/>
      <c r="AB312" s="274" t="n">
        <v>31</v>
      </c>
      <c r="AC312" s="274" t="n"/>
      <c r="AD312" s="274" t="n"/>
      <c r="AE312" s="583" t="inlineStr">
        <is>
          <t>3:19.7000</t>
        </is>
      </c>
      <c r="AF312" s="418">
        <f>IF(OR(AE312="",AE312="",AE312=0),"",6.172/(AE312*24))</f>
        <v/>
      </c>
      <c r="AG312" s="279" t="n"/>
      <c r="AH312" s="583" t="inlineStr"/>
      <c r="AI312" s="418">
        <f>IF(OR(AH312="",AH312="",AH312=0),"",6.172/(AH312*24))</f>
        <v/>
      </c>
      <c r="AJ312" s="175">
        <f>IF(AND(ISNUMBER(AB312),ISNUMBER(AG312)),AB312-AG312,"")</f>
        <v/>
      </c>
      <c r="AK312" s="274" t="n"/>
      <c r="AL312" s="274" t="n">
        <v>116</v>
      </c>
      <c r="AM312" s="486" t="n">
        <v>0.2807175925925926</v>
      </c>
      <c r="AN312" s="671">
        <f>IF(OR(AL312="",AM312="",AM312=0),"",AL312*6.172/(AM312*24))</f>
        <v/>
      </c>
      <c r="AO312" s="477">
        <f>IF(AND(AL312=AL311,AM312&lt;&gt;"",AM311&lt;&gt;""),AM312-AM311,"")</f>
        <v/>
      </c>
      <c r="AP312" s="274" t="n"/>
      <c r="AQ312" s="583" t="inlineStr"/>
      <c r="AR312" s="418">
        <f>IF(OR(AQ312="",AQ312="",AQ312=0),"",6.172/(AQ312*24))</f>
        <v/>
      </c>
      <c r="AS312" s="436">
        <f>IF(OR(NOT(ISNUMBER(C312)),NOT(ISNUMBER(AB312))),"",IF(AG312&lt;&gt;"",AG312,AB312)-C312)</f>
        <v/>
      </c>
      <c r="AT312" s="280" t="n"/>
      <c r="AU312" s="281">
        <f>IF($B312="","",TEXT($A312,"yyyymmdd")&amp;"_P"&amp;$C312&amp;"_C"&amp;$F312&amp;"_"&amp;TRIM(RIGHT(SUBSTITUTE(TRIM(SUBSTITUTE($L312,CHAR(160)," "))," ",REPT(" ",60)),60))&amp;IF($P312="","","-"&amp;TRIM(RIGHT(SUBSTITUTE(TRIM(SUBSTITUTE($P312,CHAR(160)," "))," ",REPT(" ",60)),60)))&amp;IF($T312="","","-"&amp;TRIM(RIGHT(SUBSTITUTE(TRIM(SUBSTITUTE($T312,CHAR(160)," "))," ",REPT(" ",60)),60)))&amp;".jpg")</f>
        <v/>
      </c>
    </row>
    <row r="313" ht="42" customHeight="1">
      <c r="A313" s="278" t="n">
        <v>25117</v>
      </c>
      <c r="B313" s="274" t="inlineStr">
        <is>
          <t>Hardie-Ferodo 500 6 October, 1968</t>
        </is>
      </c>
      <c r="C313" s="274" t="n">
        <v>24</v>
      </c>
      <c r="D313" s="274" t="inlineStr">
        <is>
          <t>B</t>
        </is>
      </c>
      <c r="E313" s="274" t="n">
        <v>5</v>
      </c>
      <c r="F313" s="274" t="n">
        <v>42</v>
      </c>
      <c r="G313" s="274" t="inlineStr">
        <is>
          <t>Dependable Motors (Sales) Pty Ltd</t>
        </is>
      </c>
      <c r="H313" s="274" t="n"/>
      <c r="I313" s="274" t="n"/>
      <c r="J313" s="274" t="inlineStr">
        <is>
          <t>Datsun 1600</t>
        </is>
      </c>
      <c r="K313" s="274" t="inlineStr">
        <is>
          <t>Datsun 1.6</t>
        </is>
      </c>
      <c r="L313" s="274" t="inlineStr">
        <is>
          <t>Hans Tholstrup</t>
        </is>
      </c>
      <c r="M313" s="274" t="inlineStr">
        <is>
          <t>AUS</t>
        </is>
      </c>
      <c r="N313" s="698">
        <f>_xlfn.LET(_xlpm.d,_xlfn.XLOOKUP(L313,'[1]Birth Dates'!$A:$A,'[1]Birth Dates'!$B:$B,"",0),IF(_xlpm.d=0,"",_xlpm.d))</f>
        <v/>
      </c>
      <c r="O313" s="274">
        <f>IF(OR(N313="",A313="",NOT(ISNUMBER(N313)),N313&gt;A313),"",DATEDIF(N313,A313,"Y")&amp;" years, "&amp;DATEDIF(N313,A313,"YM")&amp;" months, "&amp;DATEDIF(N313,A313,"MD")&amp;" days")</f>
        <v/>
      </c>
      <c r="P313" s="274" t="inlineStr">
        <is>
          <t>Dennis Cooke</t>
        </is>
      </c>
      <c r="Q313" s="274" t="inlineStr">
        <is>
          <t>AUS</t>
        </is>
      </c>
      <c r="R313" s="698">
        <f>_xlfn.LET(_xlpm.d,_xlfn.XLOOKUP(P313,'[1]Birth Dates'!$A:$A,'[1]Birth Dates'!$B:$B,"",0),IF(_xlpm.d=0,"",_xlpm.d))</f>
        <v/>
      </c>
      <c r="S313" s="274">
        <f>IF(OR(R313="",A313="",NOT(ISNUMBER(R313)),R313&gt;A313),"",DATEDIF(R313,A313,"Y")&amp;" years, "&amp;DATEDIF(R313,A313,"YM")&amp;" months, "&amp;DATEDIF(R313,A313,"MD")&amp;" days")</f>
        <v/>
      </c>
      <c r="T313" s="274" t="n"/>
      <c r="U313" s="274" t="n"/>
      <c r="V313" s="698">
        <f>_xlfn.LET(_xlpm.d,_xlfn.XLOOKUP(T313,'[1]Birth Dates'!$A:$A,'[1]Birth Dates'!$B:$B,"",0),IF(_xlpm.d=0,"",_xlpm.d))</f>
        <v/>
      </c>
      <c r="W313" s="274">
        <f>IF(OR(V313="",A313="",NOT(ISNUMBER(V313)),V313&gt;A313),"",DATEDIF(V313,A313,"Y")&amp;" years, "&amp;DATEDIF(V313,A313,"YM")&amp;" months, "&amp;DATEDIF(V313,A313,"MD")&amp;" days")</f>
        <v/>
      </c>
      <c r="X313" s="274" t="n"/>
      <c r="Y313" s="274" t="n"/>
      <c r="Z313" s="274" t="n"/>
      <c r="AA313" s="274" t="n"/>
      <c r="AB313" s="274" t="n">
        <v>44</v>
      </c>
      <c r="AC313" s="274" t="n"/>
      <c r="AD313" s="274" t="n"/>
      <c r="AE313" s="583" t="inlineStr">
        <is>
          <t>3:28.0000</t>
        </is>
      </c>
      <c r="AF313" s="418">
        <f>IF(OR(AE313="",AE313="",AE313=0),"",6.172/(AE313*24))</f>
        <v/>
      </c>
      <c r="AG313" s="279" t="n"/>
      <c r="AH313" s="583" t="inlineStr"/>
      <c r="AI313" s="418">
        <f>IF(OR(AH313="",AH313="",AH313=0),"",6.172/(AH313*24))</f>
        <v/>
      </c>
      <c r="AJ313" s="175">
        <f>IF(AND(ISNUMBER(AB313),ISNUMBER(AG313)),AB313-AG313,"")</f>
        <v/>
      </c>
      <c r="AK313" s="274" t="n"/>
      <c r="AL313" s="274" t="n">
        <v>116</v>
      </c>
      <c r="AM313" s="486" t="n">
        <v>0.2815162037037037</v>
      </c>
      <c r="AN313" s="671">
        <f>IF(OR(AL313="",AM313="",AM313=0),"",AL313*6.172/(AM313*24))</f>
        <v/>
      </c>
      <c r="AO313" s="477">
        <f>IF(AND(AL313=AL312,AM313&lt;&gt;"",AM312&lt;&gt;""),AM313-AM312,"")</f>
        <v/>
      </c>
      <c r="AP313" s="274" t="n"/>
      <c r="AQ313" s="583" t="inlineStr"/>
      <c r="AR313" s="418">
        <f>IF(OR(AQ313="",AQ313="",AQ313=0),"",6.172/(AQ313*24))</f>
        <v/>
      </c>
      <c r="AS313" s="436">
        <f>IF(OR(NOT(ISNUMBER(C313)),NOT(ISNUMBER(AB313))),"",IF(AG313&lt;&gt;"",AG313,AB313)-C313)</f>
        <v/>
      </c>
      <c r="AT313" s="280" t="n"/>
      <c r="AU313" s="281">
        <f>IF($B313="","",TEXT($A313,"yyyymmdd")&amp;"_P"&amp;$C313&amp;"_C"&amp;$F313&amp;"_"&amp;TRIM(RIGHT(SUBSTITUTE(TRIM(SUBSTITUTE($L313,CHAR(160)," "))," ",REPT(" ",60)),60))&amp;IF($P313="","","-"&amp;TRIM(RIGHT(SUBSTITUTE(TRIM(SUBSTITUTE($P313,CHAR(160)," "))," ",REPT(" ",60)),60)))&amp;IF($T313="","","-"&amp;TRIM(RIGHT(SUBSTITUTE(TRIM(SUBSTITUTE($T313,CHAR(160)," "))," ",REPT(" ",60)),60)))&amp;".jpg")</f>
        <v/>
      </c>
    </row>
    <row r="314" ht="42" customHeight="1">
      <c r="A314" s="278" t="n">
        <v>25117</v>
      </c>
      <c r="B314" s="274" t="inlineStr">
        <is>
          <t>Hardie-Ferodo 500 6 October, 1968</t>
        </is>
      </c>
      <c r="C314" s="274" t="n">
        <v>25</v>
      </c>
      <c r="D314" s="274" t="inlineStr">
        <is>
          <t>C</t>
        </is>
      </c>
      <c r="E314" s="274" t="n">
        <v>8</v>
      </c>
      <c r="F314" s="274" t="n">
        <v>33</v>
      </c>
      <c r="G314" s="274" t="inlineStr">
        <is>
          <t>Tony Basile Motors</t>
        </is>
      </c>
      <c r="H314" s="274" t="n"/>
      <c r="I314" s="274" t="n"/>
      <c r="J314" s="274" t="inlineStr">
        <is>
          <t>Fiat 125</t>
        </is>
      </c>
      <c r="K314" s="274" t="inlineStr">
        <is>
          <t>Fiat 1.6</t>
        </is>
      </c>
      <c r="L314" s="274" t="inlineStr">
        <is>
          <t>Tony Basile</t>
        </is>
      </c>
      <c r="M314" s="274" t="inlineStr">
        <is>
          <t>AUS</t>
        </is>
      </c>
      <c r="N314" s="698">
        <f>_xlfn.LET(_xlpm.d,_xlfn.XLOOKUP(L314,'[1]Birth Dates'!$A:$A,'[1]Birth Dates'!$B:$B,"",0),IF(_xlpm.d=0,"",_xlpm.d))</f>
        <v/>
      </c>
      <c r="O314" s="274">
        <f>IF(OR(N314="",A314="",NOT(ISNUMBER(N314)),N314&gt;A314),"",DATEDIF(N314,A314,"Y")&amp;" years, "&amp;DATEDIF(N314,A314,"YM")&amp;" months, "&amp;DATEDIF(N314,A314,"MD")&amp;" days")</f>
        <v/>
      </c>
      <c r="P314" s="274" t="inlineStr">
        <is>
          <t>Gary Leggatt</t>
        </is>
      </c>
      <c r="Q314" s="274" t="inlineStr">
        <is>
          <t>AUS</t>
        </is>
      </c>
      <c r="R314" s="698">
        <f>_xlfn.LET(_xlpm.d,_xlfn.XLOOKUP(P314,'[1]Birth Dates'!$A:$A,'[1]Birth Dates'!$B:$B,"",0),IF(_xlpm.d=0,"",_xlpm.d))</f>
        <v/>
      </c>
      <c r="S314" s="274">
        <f>IF(OR(R314="",A314="",NOT(ISNUMBER(R314)),R314&gt;A314),"",DATEDIF(R314,A314,"Y")&amp;" years, "&amp;DATEDIF(R314,A314,"YM")&amp;" months, "&amp;DATEDIF(R314,A314,"MD")&amp;" days")</f>
        <v/>
      </c>
      <c r="T314" s="274" t="n"/>
      <c r="U314" s="274" t="n"/>
      <c r="V314" s="698">
        <f>_xlfn.LET(_xlpm.d,_xlfn.XLOOKUP(T314,'[1]Birth Dates'!$A:$A,'[1]Birth Dates'!$B:$B,"",0),IF(_xlpm.d=0,"",_xlpm.d))</f>
        <v/>
      </c>
      <c r="W314" s="274">
        <f>IF(OR(V314="",A314="",NOT(ISNUMBER(V314)),V314&gt;A314),"",DATEDIF(V314,A314,"Y")&amp;" years, "&amp;DATEDIF(V314,A314,"YM")&amp;" months, "&amp;DATEDIF(V314,A314,"MD")&amp;" days")</f>
        <v/>
      </c>
      <c r="X314" s="274" t="n"/>
      <c r="Y314" s="274" t="n"/>
      <c r="Z314" s="274" t="n"/>
      <c r="AA314" s="274" t="n"/>
      <c r="AB314" s="274" t="n">
        <v>42</v>
      </c>
      <c r="AC314" s="274" t="n"/>
      <c r="AD314" s="274" t="n"/>
      <c r="AE314" s="583" t="inlineStr">
        <is>
          <t>3:25.0000</t>
        </is>
      </c>
      <c r="AF314" s="418">
        <f>IF(OR(AE314="",AE314="",AE314=0),"",6.172/(AE314*24))</f>
        <v/>
      </c>
      <c r="AG314" s="279" t="n"/>
      <c r="AH314" s="583" t="inlineStr"/>
      <c r="AI314" s="418">
        <f>IF(OR(AH314="",AH314="",AH314=0),"",6.172/(AH314*24))</f>
        <v/>
      </c>
      <c r="AJ314" s="175">
        <f>IF(AND(ISNUMBER(AB314),ISNUMBER(AG314)),AB314-AG314,"")</f>
        <v/>
      </c>
      <c r="AK314" s="274" t="n"/>
      <c r="AL314" s="274" t="n">
        <v>116</v>
      </c>
      <c r="AM314" s="486" t="n">
        <v>0.2828356481481482</v>
      </c>
      <c r="AN314" s="671">
        <f>IF(OR(AL314="",AM314="",AM314=0),"",AL314*6.172/(AM314*24))</f>
        <v/>
      </c>
      <c r="AO314" s="477">
        <f>IF(AND(AL314=AL313,AM314&lt;&gt;"",AM313&lt;&gt;""),AM314-AM313,"")</f>
        <v/>
      </c>
      <c r="AP314" s="274" t="n"/>
      <c r="AQ314" s="583" t="inlineStr"/>
      <c r="AR314" s="418">
        <f>IF(OR(AQ314="",AQ314="",AQ314=0),"",6.172/(AQ314*24))</f>
        <v/>
      </c>
      <c r="AS314" s="436">
        <f>IF(OR(NOT(ISNUMBER(C314)),NOT(ISNUMBER(AB314))),"",IF(AG314&lt;&gt;"",AG314,AB314)-C314)</f>
        <v/>
      </c>
      <c r="AT314" s="280" t="n"/>
      <c r="AU314" s="281">
        <f>IF($B314="","",TEXT($A314,"yyyymmdd")&amp;"_P"&amp;$C314&amp;"_C"&amp;$F314&amp;"_"&amp;TRIM(RIGHT(SUBSTITUTE(TRIM(SUBSTITUTE($L314,CHAR(160)," "))," ",REPT(" ",60)),60))&amp;IF($P314="","","-"&amp;TRIM(RIGHT(SUBSTITUTE(TRIM(SUBSTITUTE($P314,CHAR(160)," "))," ",REPT(" ",60)),60)))&amp;IF($T314="","","-"&amp;TRIM(RIGHT(SUBSTITUTE(TRIM(SUBSTITUTE($T314,CHAR(160)," "))," ",REPT(" ",60)),60)))&amp;".jpg")</f>
        <v/>
      </c>
    </row>
    <row r="315" ht="42" customHeight="1">
      <c r="A315" s="278" t="n">
        <v>25117</v>
      </c>
      <c r="B315" s="274" t="inlineStr">
        <is>
          <t>Hardie-Ferodo 500 6 October, 1968</t>
        </is>
      </c>
      <c r="C315" s="274" t="n">
        <v>26</v>
      </c>
      <c r="D315" s="274" t="inlineStr">
        <is>
          <t>B</t>
        </is>
      </c>
      <c r="E315" s="274" t="n">
        <v>6</v>
      </c>
      <c r="F315" s="274" t="n">
        <v>41</v>
      </c>
      <c r="G315" s="274" t="inlineStr">
        <is>
          <t>Dependable Motors (Sales) Pty Ltd</t>
        </is>
      </c>
      <c r="H315" s="274" t="n"/>
      <c r="I315" s="274" t="n"/>
      <c r="J315" s="274" t="inlineStr">
        <is>
          <t>Datsun 1600</t>
        </is>
      </c>
      <c r="K315" s="274" t="inlineStr">
        <is>
          <t>Datsun 1.6</t>
        </is>
      </c>
      <c r="L315" s="274" t="inlineStr">
        <is>
          <t>Bruce Darke</t>
        </is>
      </c>
      <c r="M315" s="274" t="inlineStr">
        <is>
          <t>AUS</t>
        </is>
      </c>
      <c r="N315" s="698">
        <f>_xlfn.LET(_xlpm.d,_xlfn.XLOOKUP(L315,'[1]Birth Dates'!$A:$A,'[1]Birth Dates'!$B:$B,"",0),IF(_xlpm.d=0,"",_xlpm.d))</f>
        <v/>
      </c>
      <c r="O315" s="274">
        <f>IF(OR(N315="",A315="",NOT(ISNUMBER(N315)),N315&gt;A315),"",DATEDIF(N315,A315,"Y")&amp;" years, "&amp;DATEDIF(N315,A315,"YM")&amp;" months, "&amp;DATEDIF(N315,A315,"MD")&amp;" days")</f>
        <v/>
      </c>
      <c r="P315" s="274" t="inlineStr">
        <is>
          <t>Bill Ford</t>
        </is>
      </c>
      <c r="Q315" s="274" t="inlineStr">
        <is>
          <t>AUS</t>
        </is>
      </c>
      <c r="R315" s="698">
        <f>_xlfn.LET(_xlpm.d,_xlfn.XLOOKUP(P315,'[1]Birth Dates'!$A:$A,'[1]Birth Dates'!$B:$B,"",0),IF(_xlpm.d=0,"",_xlpm.d))</f>
        <v/>
      </c>
      <c r="S315" s="274">
        <f>IF(OR(R315="",A315="",NOT(ISNUMBER(R315)),R315&gt;A315),"",DATEDIF(R315,A315,"Y")&amp;" years, "&amp;DATEDIF(R315,A315,"YM")&amp;" months, "&amp;DATEDIF(R315,A315,"MD")&amp;" days")</f>
        <v/>
      </c>
      <c r="T315" s="274" t="n"/>
      <c r="U315" s="274" t="n"/>
      <c r="V315" s="698">
        <f>_xlfn.LET(_xlpm.d,_xlfn.XLOOKUP(T315,'[1]Birth Dates'!$A:$A,'[1]Birth Dates'!$B:$B,"",0),IF(_xlpm.d=0,"",_xlpm.d))</f>
        <v/>
      </c>
      <c r="W315" s="274">
        <f>IF(OR(V315="",A315="",NOT(ISNUMBER(V315)),V315&gt;A315),"",DATEDIF(V315,A315,"Y")&amp;" years, "&amp;DATEDIF(V315,A315,"YM")&amp;" months, "&amp;DATEDIF(V315,A315,"MD")&amp;" days")</f>
        <v/>
      </c>
      <c r="X315" s="274" t="n"/>
      <c r="Y315" s="274" t="n"/>
      <c r="Z315" s="274" t="n"/>
      <c r="AA315" s="274" t="n"/>
      <c r="AB315" s="274" t="n">
        <v>45</v>
      </c>
      <c r="AC315" s="274" t="n"/>
      <c r="AD315" s="274" t="n"/>
      <c r="AE315" s="583" t="inlineStr">
        <is>
          <t>3:28.3000</t>
        </is>
      </c>
      <c r="AF315" s="418">
        <f>IF(OR(AE315="",AE315="",AE315=0),"",6.172/(AE315*24))</f>
        <v/>
      </c>
      <c r="AG315" s="279" t="n"/>
      <c r="AH315" s="583" t="inlineStr"/>
      <c r="AI315" s="418">
        <f>IF(OR(AH315="",AH315="",AH315=0),"",6.172/(AH315*24))</f>
        <v/>
      </c>
      <c r="AJ315" s="175">
        <f>IF(AND(ISNUMBER(AB315),ISNUMBER(AG315)),AB315-AG315,"")</f>
        <v/>
      </c>
      <c r="AK315" s="274" t="n"/>
      <c r="AL315" s="274" t="n">
        <v>115</v>
      </c>
      <c r="AM315" s="486" t="n">
        <v>0.2818055555555555</v>
      </c>
      <c r="AN315" s="671">
        <f>IF(OR(AL315="",AM315="",AM315=0),"",AL315*6.172/(AM315*24))</f>
        <v/>
      </c>
      <c r="AO315" s="477">
        <f>IF(AND(AL315=AL314,AM315&lt;&gt;"",AM314&lt;&gt;""),AM315-AM314,"")</f>
        <v/>
      </c>
      <c r="AP315" s="274" t="n"/>
      <c r="AQ315" s="583" t="inlineStr"/>
      <c r="AR315" s="418">
        <f>IF(OR(AQ315="",AQ315="",AQ315=0),"",6.172/(AQ315*24))</f>
        <v/>
      </c>
      <c r="AS315" s="436">
        <f>IF(OR(NOT(ISNUMBER(C315)),NOT(ISNUMBER(AB315))),"",IF(AG315&lt;&gt;"",AG315,AB315)-C315)</f>
        <v/>
      </c>
      <c r="AT315" s="280" t="n"/>
      <c r="AU315" s="281">
        <f>IF($B315="","",TEXT($A315,"yyyymmdd")&amp;"_P"&amp;$C315&amp;"_C"&amp;$F315&amp;"_"&amp;TRIM(RIGHT(SUBSTITUTE(TRIM(SUBSTITUTE($L315,CHAR(160)," "))," ",REPT(" ",60)),60))&amp;IF($P315="","","-"&amp;TRIM(RIGHT(SUBSTITUTE(TRIM(SUBSTITUTE($P315,CHAR(160)," "))," ",REPT(" ",60)),60)))&amp;IF($T315="","","-"&amp;TRIM(RIGHT(SUBSTITUTE(TRIM(SUBSTITUTE($T315,CHAR(160)," "))," ",REPT(" ",60)),60)))&amp;".jpg")</f>
        <v/>
      </c>
    </row>
    <row r="316" ht="42" customHeight="1">
      <c r="A316" s="278" t="n">
        <v>25117</v>
      </c>
      <c r="B316" s="274" t="inlineStr">
        <is>
          <t>Hardie-Ferodo 500 6 October, 1968</t>
        </is>
      </c>
      <c r="C316" s="274" t="n">
        <v>27</v>
      </c>
      <c r="D316" s="274" t="inlineStr">
        <is>
          <t>C</t>
        </is>
      </c>
      <c r="E316" s="274" t="n">
        <v>9</v>
      </c>
      <c r="F316" s="274" t="n">
        <v>27</v>
      </c>
      <c r="G316" s="274" t="inlineStr">
        <is>
          <t>Scuderia Veloce</t>
        </is>
      </c>
      <c r="H316" s="274" t="n"/>
      <c r="I316" s="274" t="n"/>
      <c r="J316" s="274" t="inlineStr">
        <is>
          <t>Fiat 125</t>
        </is>
      </c>
      <c r="K316" s="274" t="n"/>
      <c r="L316" s="274" t="inlineStr">
        <is>
          <t>Mike Kable</t>
        </is>
      </c>
      <c r="M316" s="274" t="inlineStr">
        <is>
          <t>AUS</t>
        </is>
      </c>
      <c r="N316" s="698">
        <f>_xlfn.LET(_xlpm.d,_xlfn.XLOOKUP(L316,'[1]Birth Dates'!$A:$A,'[1]Birth Dates'!$B:$B,"",0),IF(_xlpm.d=0,"",_xlpm.d))</f>
        <v/>
      </c>
      <c r="O316" s="274">
        <f>IF(OR(N316="",A316="",NOT(ISNUMBER(N316)),N316&gt;A316),"",DATEDIF(N316,A316,"Y")&amp;" years, "&amp;DATEDIF(N316,A316,"YM")&amp;" months, "&amp;DATEDIF(N316,A316,"MD")&amp;" days")</f>
        <v/>
      </c>
      <c r="P316" s="274" t="inlineStr">
        <is>
          <t>Ron Kearns</t>
        </is>
      </c>
      <c r="Q316" s="274" t="inlineStr">
        <is>
          <t>AUS</t>
        </is>
      </c>
      <c r="R316" s="698">
        <f>_xlfn.LET(_xlpm.d,_xlfn.XLOOKUP(P316,'[1]Birth Dates'!$A:$A,'[1]Birth Dates'!$B:$B,"",0),IF(_xlpm.d=0,"",_xlpm.d))</f>
        <v/>
      </c>
      <c r="S316" s="274">
        <f>IF(OR(R316="",A316="",NOT(ISNUMBER(R316)),R316&gt;A316),"",DATEDIF(R316,A316,"Y")&amp;" years, "&amp;DATEDIF(R316,A316,"YM")&amp;" months, "&amp;DATEDIF(R316,A316,"MD")&amp;" days")</f>
        <v/>
      </c>
      <c r="T316" s="274" t="n"/>
      <c r="U316" s="274" t="n"/>
      <c r="V316" s="698">
        <f>_xlfn.LET(_xlpm.d,_xlfn.XLOOKUP(T316,'[1]Birth Dates'!$A:$A,'[1]Birth Dates'!$B:$B,"",0),IF(_xlpm.d=0,"",_xlpm.d))</f>
        <v/>
      </c>
      <c r="W316" s="274">
        <f>IF(OR(V316="",A316="",NOT(ISNUMBER(V316)),V316&gt;A316),"",DATEDIF(V316,A316,"Y")&amp;" years, "&amp;DATEDIF(V316,A316,"YM")&amp;" months, "&amp;DATEDIF(V316,A316,"MD")&amp;" days")</f>
        <v/>
      </c>
      <c r="X316" s="274" t="n"/>
      <c r="Y316" s="274" t="n"/>
      <c r="Z316" s="274" t="n"/>
      <c r="AA316" s="274" t="n"/>
      <c r="AB316" s="274" t="n">
        <v>40</v>
      </c>
      <c r="AC316" s="274" t="n"/>
      <c r="AD316" s="274" t="n"/>
      <c r="AE316" s="583" t="inlineStr">
        <is>
          <t>3:23.5000</t>
        </is>
      </c>
      <c r="AF316" s="418">
        <f>IF(OR(AE316="",AE316="",AE316=0),"",6.172/(AE316*24))</f>
        <v/>
      </c>
      <c r="AG316" s="279" t="n"/>
      <c r="AH316" s="583" t="inlineStr"/>
      <c r="AI316" s="418">
        <f>IF(OR(AH316="",AH316="",AH316=0),"",6.172/(AH316*24))</f>
        <v/>
      </c>
      <c r="AJ316" s="175">
        <f>IF(AND(ISNUMBER(AB316),ISNUMBER(AG316)),AB316-AG316,"")</f>
        <v/>
      </c>
      <c r="AK316" s="274" t="n"/>
      <c r="AL316" s="274" t="n">
        <v>114</v>
      </c>
      <c r="AM316" s="486" t="n">
        <v>0.2811921296296296</v>
      </c>
      <c r="AN316" s="671">
        <f>IF(OR(AL316="",AM316="",AM316=0),"",AL316*6.172/(AM316*24))</f>
        <v/>
      </c>
      <c r="AO316" s="477">
        <f>IF(AND(AL316=AL315,AM316&lt;&gt;"",AM315&lt;&gt;""),AM316-AM315,"")</f>
        <v/>
      </c>
      <c r="AP316" s="274" t="n"/>
      <c r="AQ316" s="583" t="inlineStr"/>
      <c r="AR316" s="418">
        <f>IF(OR(AQ316="",AQ316="",AQ316=0),"",6.172/(AQ316*24))</f>
        <v/>
      </c>
      <c r="AS316" s="436">
        <f>IF(OR(NOT(ISNUMBER(C316)),NOT(ISNUMBER(AB316))),"",IF(AG316&lt;&gt;"",AG316,AB316)-C316)</f>
        <v/>
      </c>
      <c r="AT316" s="280" t="n"/>
      <c r="AU316" s="281">
        <f>IF($B316="","",TEXT($A316,"yyyymmdd")&amp;"_P"&amp;$C316&amp;"_C"&amp;$F316&amp;"_"&amp;TRIM(RIGHT(SUBSTITUTE(TRIM(SUBSTITUTE($L316,CHAR(160)," "))," ",REPT(" ",60)),60))&amp;IF($P316="","","-"&amp;TRIM(RIGHT(SUBSTITUTE(TRIM(SUBSTITUTE($P316,CHAR(160)," "))," ",REPT(" ",60)),60)))&amp;IF($T316="","","-"&amp;TRIM(RIGHT(SUBSTITUTE(TRIM(SUBSTITUTE($T316,CHAR(160)," "))," ",REPT(" ",60)),60)))&amp;".jpg")</f>
        <v/>
      </c>
    </row>
    <row r="317" ht="42" customHeight="1">
      <c r="A317" s="278" t="n">
        <v>25117</v>
      </c>
      <c r="B317" s="274" t="inlineStr">
        <is>
          <t>Hardie-Ferodo 500 6 October, 1968</t>
        </is>
      </c>
      <c r="C317" s="274" t="n">
        <v>28</v>
      </c>
      <c r="D317" s="274" t="inlineStr">
        <is>
          <t>C</t>
        </is>
      </c>
      <c r="E317" s="274" t="n">
        <v>10</v>
      </c>
      <c r="F317" s="274" t="n">
        <v>35</v>
      </c>
      <c r="G317" s="274" t="inlineStr">
        <is>
          <t>Young &amp; Green Pty Ltd</t>
        </is>
      </c>
      <c r="H317" s="274" t="n"/>
      <c r="I317" s="274" t="n"/>
      <c r="J317" s="274" t="inlineStr">
        <is>
          <t>Holden Kingswood HK 186S</t>
        </is>
      </c>
      <c r="K317" s="274" t="inlineStr">
        <is>
          <t>Holden 3.0</t>
        </is>
      </c>
      <c r="L317" s="274" t="inlineStr">
        <is>
          <t>Sid / Sib Petralia</t>
        </is>
      </c>
      <c r="M317" s="274" t="inlineStr">
        <is>
          <t>AUS</t>
        </is>
      </c>
      <c r="N317" s="698">
        <f>_xlfn.LET(_xlpm.d,_xlfn.XLOOKUP(L317,'[1]Birth Dates'!$A:$A,'[1]Birth Dates'!$B:$B,"",0),IF(_xlpm.d=0,"",_xlpm.d))</f>
        <v/>
      </c>
      <c r="O317" s="274">
        <f>IF(OR(N317="",A317="",NOT(ISNUMBER(N317)),N317&gt;A317),"",DATEDIF(N317,A317,"Y")&amp;" years, "&amp;DATEDIF(N317,A317,"YM")&amp;" months, "&amp;DATEDIF(N317,A317,"MD")&amp;" days")</f>
        <v/>
      </c>
      <c r="P317" s="274" t="inlineStr">
        <is>
          <t>Jim Sullivan</t>
        </is>
      </c>
      <c r="Q317" s="274" t="inlineStr">
        <is>
          <t>AUS</t>
        </is>
      </c>
      <c r="R317" s="698">
        <f>_xlfn.LET(_xlpm.d,_xlfn.XLOOKUP(P317,'[1]Birth Dates'!$A:$A,'[1]Birth Dates'!$B:$B,"",0),IF(_xlpm.d=0,"",_xlpm.d))</f>
        <v/>
      </c>
      <c r="S317" s="274">
        <f>IF(OR(R317="",A317="",NOT(ISNUMBER(R317)),R317&gt;A317),"",DATEDIF(R317,A317,"Y")&amp;" years, "&amp;DATEDIF(R317,A317,"YM")&amp;" months, "&amp;DATEDIF(R317,A317,"MD")&amp;" days")</f>
        <v/>
      </c>
      <c r="T317" s="274" t="n"/>
      <c r="U317" s="274" t="n"/>
      <c r="V317" s="698">
        <f>_xlfn.LET(_xlpm.d,_xlfn.XLOOKUP(T317,'[1]Birth Dates'!$A:$A,'[1]Birth Dates'!$B:$B,"",0),IF(_xlpm.d=0,"",_xlpm.d))</f>
        <v/>
      </c>
      <c r="W317" s="274">
        <f>IF(OR(V317="",A317="",NOT(ISNUMBER(V317)),V317&gt;A317),"",DATEDIF(V317,A317,"Y")&amp;" years, "&amp;DATEDIF(V317,A317,"YM")&amp;" months, "&amp;DATEDIF(V317,A317,"MD")&amp;" days")</f>
        <v/>
      </c>
      <c r="X317" s="274" t="n"/>
      <c r="Y317" s="274" t="n"/>
      <c r="Z317" s="274" t="n"/>
      <c r="AA317" s="274" t="n"/>
      <c r="AB317" s="274" t="n">
        <v>43</v>
      </c>
      <c r="AC317" s="274" t="n"/>
      <c r="AD317" s="274" t="n"/>
      <c r="AE317" s="583" t="inlineStr">
        <is>
          <t>3:25.6000</t>
        </is>
      </c>
      <c r="AF317" s="418">
        <f>IF(OR(AE317="",AE317="",AE317=0),"",6.172/(AE317*24))</f>
        <v/>
      </c>
      <c r="AG317" s="279" t="n"/>
      <c r="AH317" s="583" t="inlineStr"/>
      <c r="AI317" s="418">
        <f>IF(OR(AH317="",AH317="",AH317=0),"",6.172/(AH317*24))</f>
        <v/>
      </c>
      <c r="AJ317" s="175">
        <f>IF(AND(ISNUMBER(AB317),ISNUMBER(AG317)),AB317-AG317,"")</f>
        <v/>
      </c>
      <c r="AK317" s="274" t="n"/>
      <c r="AL317" s="274" t="n">
        <v>114</v>
      </c>
      <c r="AM317" s="486" t="n">
        <v>0.2831481481481481</v>
      </c>
      <c r="AN317" s="671">
        <f>IF(OR(AL317="",AM317="",AM317=0),"",AL317*6.172/(AM317*24))</f>
        <v/>
      </c>
      <c r="AO317" s="477">
        <f>IF(AND(AL317=AL316,AM317&lt;&gt;"",AM316&lt;&gt;""),AM317-AM316,"")</f>
        <v/>
      </c>
      <c r="AP317" s="274" t="n"/>
      <c r="AQ317" s="583" t="inlineStr"/>
      <c r="AR317" s="418">
        <f>IF(OR(AQ317="",AQ317="",AQ317=0),"",6.172/(AQ317*24))</f>
        <v/>
      </c>
      <c r="AS317" s="436">
        <f>IF(OR(NOT(ISNUMBER(C317)),NOT(ISNUMBER(AB317))),"",IF(AG317&lt;&gt;"",AG317,AB317)-C317)</f>
        <v/>
      </c>
      <c r="AT317" s="280" t="n"/>
      <c r="AU317" s="281">
        <f>IF($B317="","",TEXT($A317,"yyyymmdd")&amp;"_P"&amp;$C317&amp;"_C"&amp;$F317&amp;"_"&amp;TRIM(RIGHT(SUBSTITUTE(TRIM(SUBSTITUTE($L317,CHAR(160)," "))," ",REPT(" ",60)),60))&amp;IF($P317="","","-"&amp;TRIM(RIGHT(SUBSTITUTE(TRIM(SUBSTITUTE($P317,CHAR(160)," "))," ",REPT(" ",60)),60)))&amp;IF($T317="","","-"&amp;TRIM(RIGHT(SUBSTITUTE(TRIM(SUBSTITUTE($T317,CHAR(160)," "))," ",REPT(" ",60)),60)))&amp;".jpg")</f>
        <v/>
      </c>
    </row>
    <row r="318" ht="42" customHeight="1">
      <c r="A318" s="278" t="n">
        <v>25117</v>
      </c>
      <c r="B318" s="274" t="inlineStr">
        <is>
          <t>Hardie-Ferodo 500 6 October, 1968</t>
        </is>
      </c>
      <c r="C318" s="274" t="n">
        <v>29</v>
      </c>
      <c r="D318" s="274" t="inlineStr">
        <is>
          <t>D</t>
        </is>
      </c>
      <c r="E318" s="274" t="n">
        <v>10</v>
      </c>
      <c r="F318" s="274" t="n">
        <v>22</v>
      </c>
      <c r="G318" s="274" t="inlineStr">
        <is>
          <t>C Hodgins</t>
        </is>
      </c>
      <c r="H318" s="274" t="n"/>
      <c r="I318" s="274" t="n"/>
      <c r="J318" s="274" t="inlineStr">
        <is>
          <t>Valiant VE Auto</t>
        </is>
      </c>
      <c r="K318" s="274" t="inlineStr">
        <is>
          <t>Chrysler 4.5</t>
        </is>
      </c>
      <c r="L318" s="274" t="inlineStr">
        <is>
          <t>Clyde Hodgins</t>
        </is>
      </c>
      <c r="M318" s="274" t="inlineStr">
        <is>
          <t>AUS</t>
        </is>
      </c>
      <c r="N318" s="698">
        <f>_xlfn.LET(_xlpm.d,_xlfn.XLOOKUP(L318,'[1]Birth Dates'!$A:$A,'[1]Birth Dates'!$B:$B,"",0),IF(_xlpm.d=0,"",_xlpm.d))</f>
        <v/>
      </c>
      <c r="O318" s="274">
        <f>IF(OR(N318="",A318="",NOT(ISNUMBER(N318)),N318&gt;A318),"",DATEDIF(N318,A318,"Y")&amp;" years, "&amp;DATEDIF(N318,A318,"YM")&amp;" months, "&amp;DATEDIF(N318,A318,"MD")&amp;" days")</f>
        <v/>
      </c>
      <c r="P318" s="274" t="inlineStr">
        <is>
          <t>Stan Pomroy</t>
        </is>
      </c>
      <c r="Q318" s="274" t="inlineStr">
        <is>
          <t>AUS</t>
        </is>
      </c>
      <c r="R318" s="698">
        <f>_xlfn.LET(_xlpm.d,_xlfn.XLOOKUP(P318,'[1]Birth Dates'!$A:$A,'[1]Birth Dates'!$B:$B,"",0),IF(_xlpm.d=0,"",_xlpm.d))</f>
        <v/>
      </c>
      <c r="S318" s="274">
        <f>IF(OR(R318="",A318="",NOT(ISNUMBER(R318)),R318&gt;A318),"",DATEDIF(R318,A318,"Y")&amp;" years, "&amp;DATEDIF(R318,A318,"YM")&amp;" months, "&amp;DATEDIF(R318,A318,"MD")&amp;" days")</f>
        <v/>
      </c>
      <c r="T318" s="274" t="n"/>
      <c r="U318" s="274" t="n"/>
      <c r="V318" s="698">
        <f>_xlfn.LET(_xlpm.d,_xlfn.XLOOKUP(T318,'[1]Birth Dates'!$A:$A,'[1]Birth Dates'!$B:$B,"",0),IF(_xlpm.d=0,"",_xlpm.d))</f>
        <v/>
      </c>
      <c r="W318" s="274">
        <f>IF(OR(V318="",A318="",NOT(ISNUMBER(V318)),V318&gt;A318),"",DATEDIF(V318,A318,"Y")&amp;" years, "&amp;DATEDIF(V318,A318,"YM")&amp;" months, "&amp;DATEDIF(V318,A318,"MD")&amp;" days")</f>
        <v/>
      </c>
      <c r="X318" s="274" t="n"/>
      <c r="Y318" s="274" t="n"/>
      <c r="Z318" s="274" t="n"/>
      <c r="AA318" s="274" t="n"/>
      <c r="AB318" s="274" t="n">
        <v>34</v>
      </c>
      <c r="AC318" s="274" t="n"/>
      <c r="AD318" s="274" t="n"/>
      <c r="AE318" s="583" t="inlineStr">
        <is>
          <t>3:20.2000</t>
        </is>
      </c>
      <c r="AF318" s="418">
        <f>IF(OR(AE318="",AE318="",AE318=0),"",6.172/(AE318*24))</f>
        <v/>
      </c>
      <c r="AG318" s="279" t="n"/>
      <c r="AH318" s="583" t="inlineStr"/>
      <c r="AI318" s="418">
        <f>IF(OR(AH318="",AH318="",AH318=0),"",6.172/(AH318*24))</f>
        <v/>
      </c>
      <c r="AJ318" s="175">
        <f>IF(AND(ISNUMBER(AB318),ISNUMBER(AG318)),AB318-AG318,"")</f>
        <v/>
      </c>
      <c r="AK318" s="274" t="n"/>
      <c r="AL318" s="274" t="n">
        <v>113</v>
      </c>
      <c r="AM318" s="486" t="n">
        <v>0.2808796296296296</v>
      </c>
      <c r="AN318" s="671">
        <f>IF(OR(AL318="",AM318="",AM318=0),"",AL318*6.172/(AM318*24))</f>
        <v/>
      </c>
      <c r="AO318" s="477">
        <f>IF(AND(AL318=AL317,AM318&lt;&gt;"",AM317&lt;&gt;""),AM318-AM317,"")</f>
        <v/>
      </c>
      <c r="AP318" s="274" t="n"/>
      <c r="AQ318" s="583" t="inlineStr"/>
      <c r="AR318" s="418">
        <f>IF(OR(AQ318="",AQ318="",AQ318=0),"",6.172/(AQ318*24))</f>
        <v/>
      </c>
      <c r="AS318" s="436">
        <f>IF(OR(NOT(ISNUMBER(C318)),NOT(ISNUMBER(AB318))),"",IF(AG318&lt;&gt;"",AG318,AB318)-C318)</f>
        <v/>
      </c>
      <c r="AT318" s="280" t="n"/>
      <c r="AU318" s="281">
        <f>IF($B318="","",TEXT($A318,"yyyymmdd")&amp;"_P"&amp;$C318&amp;"_C"&amp;$F318&amp;"_"&amp;TRIM(RIGHT(SUBSTITUTE(TRIM(SUBSTITUTE($L318,CHAR(160)," "))," ",REPT(" ",60)),60))&amp;IF($P318="","","-"&amp;TRIM(RIGHT(SUBSTITUTE(TRIM(SUBSTITUTE($P318,CHAR(160)," "))," ",REPT(" ",60)),60)))&amp;IF($T318="","","-"&amp;TRIM(RIGHT(SUBSTITUTE(TRIM(SUBSTITUTE($T318,CHAR(160)," "))," ",REPT(" ",60)),60)))&amp;".jpg")</f>
        <v/>
      </c>
    </row>
    <row r="319" ht="42" customHeight="1">
      <c r="A319" s="278" t="n">
        <v>25117</v>
      </c>
      <c r="B319" s="274" t="inlineStr">
        <is>
          <t>Hardie-Ferodo 500 6 October, 1968</t>
        </is>
      </c>
      <c r="C319" s="274" t="n">
        <v>30</v>
      </c>
      <c r="D319" s="274" t="inlineStr">
        <is>
          <t>A</t>
        </is>
      </c>
      <c r="E319" s="274" t="n">
        <v>1</v>
      </c>
      <c r="F319" s="274" t="n">
        <v>56</v>
      </c>
      <c r="G319" s="274" t="inlineStr">
        <is>
          <t>AMI Racing Team</t>
        </is>
      </c>
      <c r="H319" s="274" t="n"/>
      <c r="I319" s="274" t="n"/>
      <c r="J319" s="274" t="inlineStr">
        <is>
          <t>Toyota Corolla</t>
        </is>
      </c>
      <c r="K319" s="274" t="n"/>
      <c r="L319" s="274" t="inlineStr">
        <is>
          <t>Bruce Hindhaugh</t>
        </is>
      </c>
      <c r="M319" s="274" t="inlineStr">
        <is>
          <t>AUS</t>
        </is>
      </c>
      <c r="N319" s="698">
        <f>_xlfn.LET(_xlpm.d,_xlfn.XLOOKUP(L319,'[1]Birth Dates'!$A:$A,'[1]Birth Dates'!$B:$B,"",0),IF(_xlpm.d=0,"",_xlpm.d))</f>
        <v/>
      </c>
      <c r="O319" s="274">
        <f>IF(OR(N319="",A319="",NOT(ISNUMBER(N319)),N319&gt;A319),"",DATEDIF(N319,A319,"Y")&amp;" years, "&amp;DATEDIF(N319,A319,"YM")&amp;" months, "&amp;DATEDIF(N319,A319,"MD")&amp;" days")</f>
        <v/>
      </c>
      <c r="P319" s="274" t="inlineStr">
        <is>
          <t>Bob Morris</t>
        </is>
      </c>
      <c r="Q319" s="274" t="inlineStr">
        <is>
          <t>AUS</t>
        </is>
      </c>
      <c r="R319" s="698">
        <f>_xlfn.LET(_xlpm.d,_xlfn.XLOOKUP(P319,'[1]Birth Dates'!$A:$A,'[1]Birth Dates'!$B:$B,"",0),IF(_xlpm.d=0,"",_xlpm.d))</f>
        <v/>
      </c>
      <c r="S319" s="274">
        <f>IF(OR(R319="",A319="",NOT(ISNUMBER(R319)),R319&gt;A319),"",DATEDIF(R319,A319,"Y")&amp;" years, "&amp;DATEDIF(R319,A319,"YM")&amp;" months, "&amp;DATEDIF(R319,A319,"MD")&amp;" days")</f>
        <v/>
      </c>
      <c r="T319" s="274" t="n"/>
      <c r="U319" s="274" t="n"/>
      <c r="V319" s="698">
        <f>_xlfn.LET(_xlpm.d,_xlfn.XLOOKUP(T319,'[1]Birth Dates'!$A:$A,'[1]Birth Dates'!$B:$B,"",0),IF(_xlpm.d=0,"",_xlpm.d))</f>
        <v/>
      </c>
      <c r="W319" s="274">
        <f>IF(OR(V319="",A319="",NOT(ISNUMBER(V319)),V319&gt;A319),"",DATEDIF(V319,A319,"Y")&amp;" years, "&amp;DATEDIF(V319,A319,"YM")&amp;" months, "&amp;DATEDIF(V319,A319,"MD")&amp;" days")</f>
        <v/>
      </c>
      <c r="X319" s="274" t="n"/>
      <c r="Y319" s="274" t="n"/>
      <c r="Z319" s="274" t="n"/>
      <c r="AA319" s="274" t="n"/>
      <c r="AB319" s="274" t="n">
        <v>49</v>
      </c>
      <c r="AC319" s="274" t="n"/>
      <c r="AD319" s="274" t="n"/>
      <c r="AE319" s="583" t="inlineStr">
        <is>
          <t>3:31.2000</t>
        </is>
      </c>
      <c r="AF319" s="418">
        <f>IF(OR(AE319="",AE319="",AE319=0),"",6.172/(AE319*24))</f>
        <v/>
      </c>
      <c r="AG319" s="279" t="n"/>
      <c r="AH319" s="583" t="inlineStr"/>
      <c r="AI319" s="418">
        <f>IF(OR(AH319="",AH319="",AH319=0),"",6.172/(AH319*24))</f>
        <v/>
      </c>
      <c r="AJ319" s="175">
        <f>IF(AND(ISNUMBER(AB319),ISNUMBER(AG319)),AB319-AG319,"")</f>
        <v/>
      </c>
      <c r="AK319" s="274" t="n"/>
      <c r="AL319" s="274" t="n">
        <v>113</v>
      </c>
      <c r="AM319" s="486" t="n">
        <v>0.2815162037037037</v>
      </c>
      <c r="AN319" s="671">
        <f>IF(OR(AL319="",AM319="",AM319=0),"",AL319*6.172/(AM319*24))</f>
        <v/>
      </c>
      <c r="AO319" s="477">
        <f>IF(AND(AL319=AL318,AM319&lt;&gt;"",AM318&lt;&gt;""),AM319-AM318,"")</f>
        <v/>
      </c>
      <c r="AP319" s="274" t="n"/>
      <c r="AQ319" s="583" t="inlineStr"/>
      <c r="AR319" s="418">
        <f>IF(OR(AQ319="",AQ319="",AQ319=0),"",6.172/(AQ319*24))</f>
        <v/>
      </c>
      <c r="AS319" s="436">
        <f>IF(OR(NOT(ISNUMBER(C319)),NOT(ISNUMBER(AB319))),"",IF(AG319&lt;&gt;"",AG319,AB319)-C319)</f>
        <v/>
      </c>
      <c r="AT319" s="280" t="n"/>
      <c r="AU319" s="281">
        <f>IF($B319="","",TEXT($A319,"yyyymmdd")&amp;"_P"&amp;$C319&amp;"_C"&amp;$F319&amp;"_"&amp;TRIM(RIGHT(SUBSTITUTE(TRIM(SUBSTITUTE($L319,CHAR(160)," "))," ",REPT(" ",60)),60))&amp;IF($P319="","","-"&amp;TRIM(RIGHT(SUBSTITUTE(TRIM(SUBSTITUTE($P319,CHAR(160)," "))," ",REPT(" ",60)),60)))&amp;IF($T319="","","-"&amp;TRIM(RIGHT(SUBSTITUTE(TRIM(SUBSTITUTE($T319,CHAR(160)," "))," ",REPT(" ",60)),60)))&amp;".jpg")</f>
        <v/>
      </c>
    </row>
    <row r="320" ht="42" customHeight="1">
      <c r="A320" s="278" t="n">
        <v>25117</v>
      </c>
      <c r="B320" s="274" t="inlineStr">
        <is>
          <t>Hardie-Ferodo 500 6 October, 1968</t>
        </is>
      </c>
      <c r="C320" s="274" t="n">
        <v>31</v>
      </c>
      <c r="D320" s="274" t="inlineStr">
        <is>
          <t>D</t>
        </is>
      </c>
      <c r="E320" s="274" t="n">
        <v>11</v>
      </c>
      <c r="F320" s="274" t="n">
        <v>9</v>
      </c>
      <c r="G320" s="274" t="inlineStr">
        <is>
          <t>Ford Motor Company of Australia</t>
        </is>
      </c>
      <c r="H320" s="274" t="n"/>
      <c r="I320" s="274" t="n"/>
      <c r="J320" s="274" t="inlineStr">
        <is>
          <t>Ford Falcon XT GT</t>
        </is>
      </c>
      <c r="K320" s="274" t="n"/>
      <c r="L320" s="274" t="inlineStr">
        <is>
          <t>Fred Gibson</t>
        </is>
      </c>
      <c r="M320" s="274" t="inlineStr">
        <is>
          <t>AUS</t>
        </is>
      </c>
      <c r="N320" s="698">
        <f>_xlfn.LET(_xlpm.d,_xlfn.XLOOKUP(L320,'[1]Birth Dates'!$A:$A,'[1]Birth Dates'!$B:$B,"",0),IF(_xlpm.d=0,"",_xlpm.d))</f>
        <v/>
      </c>
      <c r="O320" s="274">
        <f>IF(OR(N320="",A320="",NOT(ISNUMBER(N320)),N320&gt;A320),"",DATEDIF(N320,A320,"Y")&amp;" years, "&amp;DATEDIF(N320,A320,"YM")&amp;" months, "&amp;DATEDIF(N320,A320,"MD")&amp;" days")</f>
        <v/>
      </c>
      <c r="P320" s="274" t="inlineStr">
        <is>
          <t>Barry Seton</t>
        </is>
      </c>
      <c r="Q320" s="274" t="inlineStr">
        <is>
          <t>AUS</t>
        </is>
      </c>
      <c r="R320" s="698">
        <f>_xlfn.LET(_xlpm.d,_xlfn.XLOOKUP(P320,'[1]Birth Dates'!$A:$A,'[1]Birth Dates'!$B:$B,"",0),IF(_xlpm.d=0,"",_xlpm.d))</f>
        <v/>
      </c>
      <c r="S320" s="274">
        <f>IF(OR(R320="",A320="",NOT(ISNUMBER(R320)),R320&gt;A320),"",DATEDIF(R320,A320,"Y")&amp;" years, "&amp;DATEDIF(R320,A320,"YM")&amp;" months, "&amp;DATEDIF(R320,A320,"MD")&amp;" days")</f>
        <v/>
      </c>
      <c r="T320" s="274" t="n"/>
      <c r="U320" s="274" t="n"/>
      <c r="V320" s="698">
        <f>_xlfn.LET(_xlpm.d,_xlfn.XLOOKUP(T320,'[1]Birth Dates'!$A:$A,'[1]Birth Dates'!$B:$B,"",0),IF(_xlpm.d=0,"",_xlpm.d))</f>
        <v/>
      </c>
      <c r="W320" s="274">
        <f>IF(OR(V320="",A320="",NOT(ISNUMBER(V320)),V320&gt;A320),"",DATEDIF(V320,A320,"Y")&amp;" years, "&amp;DATEDIF(V320,A320,"YM")&amp;" months, "&amp;DATEDIF(V320,A320,"MD")&amp;" days")</f>
        <v/>
      </c>
      <c r="X320" s="274" t="n"/>
      <c r="Y320" s="274" t="n"/>
      <c r="Z320" s="274" t="n"/>
      <c r="AA320" s="274" t="n"/>
      <c r="AB320" s="274" t="n">
        <v>8</v>
      </c>
      <c r="AC320" s="274" t="n"/>
      <c r="AD320" s="274" t="n"/>
      <c r="AE320" s="583" t="inlineStr">
        <is>
          <t>3:00.9000</t>
        </is>
      </c>
      <c r="AF320" s="418">
        <f>IF(OR(AE320="",AE320="",AE320=0),"",6.172/(AE320*24))</f>
        <v/>
      </c>
      <c r="AG320" s="279" t="n"/>
      <c r="AH320" s="583" t="inlineStr"/>
      <c r="AI320" s="418">
        <f>IF(OR(AH320="",AH320="",AH320=0),"",6.172/(AH320*24))</f>
        <v/>
      </c>
      <c r="AJ320" s="175">
        <f>IF(AND(ISNUMBER(AB320),ISNUMBER(AG320)),AB320-AG320,"")</f>
        <v/>
      </c>
      <c r="AK320" s="274" t="n"/>
      <c r="AL320" s="274" t="n">
        <v>113</v>
      </c>
      <c r="AM320" s="486" t="n">
        <v>0.2819675925925926</v>
      </c>
      <c r="AN320" s="671">
        <f>IF(OR(AL320="",AM320="",AM320=0),"",AL320*6.172/(AM320*24))</f>
        <v/>
      </c>
      <c r="AO320" s="477">
        <f>IF(AND(AL320=AL319,AM320&lt;&gt;"",AM319&lt;&gt;""),AM320-AM319,"")</f>
        <v/>
      </c>
      <c r="AP320" s="274" t="n"/>
      <c r="AQ320" s="583" t="inlineStr"/>
      <c r="AR320" s="418">
        <f>IF(OR(AQ320="",AQ320="",AQ320=0),"",6.172/(AQ320*24))</f>
        <v/>
      </c>
      <c r="AS320" s="436">
        <f>IF(OR(NOT(ISNUMBER(C320)),NOT(ISNUMBER(AB320))),"",IF(AG320&lt;&gt;"",AG320,AB320)-C320)</f>
        <v/>
      </c>
      <c r="AT320" s="280" t="n"/>
      <c r="AU320" s="281">
        <f>IF($B320="","",TEXT($A320,"yyyymmdd")&amp;"_P"&amp;$C320&amp;"_C"&amp;$F320&amp;"_"&amp;TRIM(RIGHT(SUBSTITUTE(TRIM(SUBSTITUTE($L320,CHAR(160)," "))," ",REPT(" ",60)),60))&amp;IF($P320="","","-"&amp;TRIM(RIGHT(SUBSTITUTE(TRIM(SUBSTITUTE($P320,CHAR(160)," "))," ",REPT(" ",60)),60)))&amp;IF($T320="","","-"&amp;TRIM(RIGHT(SUBSTITUTE(TRIM(SUBSTITUTE($T320,CHAR(160)," "))," ",REPT(" ",60)),60)))&amp;".jpg")</f>
        <v/>
      </c>
    </row>
    <row r="321" ht="42" customHeight="1">
      <c r="A321" s="278" t="n">
        <v>25117</v>
      </c>
      <c r="B321" s="274" t="inlineStr">
        <is>
          <t>Hardie-Ferodo 500 6 October, 1968</t>
        </is>
      </c>
      <c r="C321" s="274" t="n">
        <v>32</v>
      </c>
      <c r="D321" s="274" t="inlineStr">
        <is>
          <t>A</t>
        </is>
      </c>
      <c r="E321" s="274" t="n">
        <v>2</v>
      </c>
      <c r="F321" s="274" t="n">
        <v>55</v>
      </c>
      <c r="G321" s="274" t="inlineStr">
        <is>
          <t>AMI Racing Team</t>
        </is>
      </c>
      <c r="H321" s="274" t="n"/>
      <c r="I321" s="274" t="n"/>
      <c r="J321" s="274" t="inlineStr">
        <is>
          <t>Toyota Corolla</t>
        </is>
      </c>
      <c r="K321" s="274" t="n"/>
      <c r="L321" s="274" t="inlineStr">
        <is>
          <t>Barry Ferguson</t>
        </is>
      </c>
      <c r="M321" s="274" t="inlineStr">
        <is>
          <t>AUS</t>
        </is>
      </c>
      <c r="N321" s="698">
        <f>_xlfn.LET(_xlpm.d,_xlfn.XLOOKUP(L321,'[1]Birth Dates'!$A:$A,'[1]Birth Dates'!$B:$B,"",0),IF(_xlpm.d=0,"",_xlpm.d))</f>
        <v/>
      </c>
      <c r="O321" s="274">
        <f>IF(OR(N321="",A321="",NOT(ISNUMBER(N321)),N321&gt;A321),"",DATEDIF(N321,A321,"Y")&amp;" years, "&amp;DATEDIF(N321,A321,"YM")&amp;" months, "&amp;DATEDIF(N321,A321,"MD")&amp;" days")</f>
        <v/>
      </c>
      <c r="P321" s="274" t="inlineStr">
        <is>
          <t>Brian Sampson</t>
        </is>
      </c>
      <c r="Q321" s="274" t="inlineStr">
        <is>
          <t>AUS</t>
        </is>
      </c>
      <c r="R321" s="698">
        <f>_xlfn.LET(_xlpm.d,_xlfn.XLOOKUP(P321,'[1]Birth Dates'!$A:$A,'[1]Birth Dates'!$B:$B,"",0),IF(_xlpm.d=0,"",_xlpm.d))</f>
        <v/>
      </c>
      <c r="S321" s="274">
        <f>IF(OR(R321="",A321="",NOT(ISNUMBER(R321)),R321&gt;A321),"",DATEDIF(R321,A321,"Y")&amp;" years, "&amp;DATEDIF(R321,A321,"YM")&amp;" months, "&amp;DATEDIF(R321,A321,"MD")&amp;" days")</f>
        <v/>
      </c>
      <c r="T321" s="274" t="n"/>
      <c r="U321" s="274" t="n"/>
      <c r="V321" s="698">
        <f>_xlfn.LET(_xlpm.d,_xlfn.XLOOKUP(T321,'[1]Birth Dates'!$A:$A,'[1]Birth Dates'!$B:$B,"",0),IF(_xlpm.d=0,"",_xlpm.d))</f>
        <v/>
      </c>
      <c r="W321" s="274">
        <f>IF(OR(V321="",A321="",NOT(ISNUMBER(V321)),V321&gt;A321),"",DATEDIF(V321,A321,"Y")&amp;" years, "&amp;DATEDIF(V321,A321,"YM")&amp;" months, "&amp;DATEDIF(V321,A321,"MD")&amp;" days")</f>
        <v/>
      </c>
      <c r="X321" s="274" t="n"/>
      <c r="Y321" s="274" t="n"/>
      <c r="Z321" s="274" t="n"/>
      <c r="AA321" s="274" t="n"/>
      <c r="AB321" s="274" t="n">
        <v>47</v>
      </c>
      <c r="AC321" s="274" t="n"/>
      <c r="AD321" s="274" t="n"/>
      <c r="AE321" s="583" t="inlineStr">
        <is>
          <t>3:30.1000</t>
        </is>
      </c>
      <c r="AF321" s="418">
        <f>IF(OR(AE321="",AE321="",AE321=0),"",6.172/(AE321*24))</f>
        <v/>
      </c>
      <c r="AG321" s="279" t="n"/>
      <c r="AH321" s="583" t="inlineStr"/>
      <c r="AI321" s="418">
        <f>IF(OR(AH321="",AH321="",AH321=0),"",6.172/(AH321*24))</f>
        <v/>
      </c>
      <c r="AJ321" s="175">
        <f>IF(AND(ISNUMBER(AB321),ISNUMBER(AG321)),AB321-AG321,"")</f>
        <v/>
      </c>
      <c r="AK321" s="274" t="n"/>
      <c r="AL321" s="274" t="n">
        <v>113</v>
      </c>
      <c r="AM321" s="486" t="n">
        <v>0.2820601851851852</v>
      </c>
      <c r="AN321" s="671">
        <f>IF(OR(AL321="",AM321="",AM321=0),"",AL321*6.172/(AM321*24))</f>
        <v/>
      </c>
      <c r="AO321" s="477">
        <f>IF(AND(AL321=AL320,AM321&lt;&gt;"",AM320&lt;&gt;""),AM321-AM320,"")</f>
        <v/>
      </c>
      <c r="AP321" s="274" t="n"/>
      <c r="AQ321" s="583" t="inlineStr">
        <is>
          <t>3:29.0000</t>
        </is>
      </c>
      <c r="AR321" s="418">
        <f>IF(OR(AQ321="",AQ321="",AQ321=0),"",6.172/(AQ321*24))</f>
        <v/>
      </c>
      <c r="AS321" s="436">
        <f>IF(OR(NOT(ISNUMBER(C321)),NOT(ISNUMBER(AB321))),"",IF(AG321&lt;&gt;"",AG321,AB321)-C321)</f>
        <v/>
      </c>
      <c r="AT321" s="280" t="n"/>
      <c r="AU321" s="281">
        <f>IF($B321="","",TEXT($A321,"yyyymmdd")&amp;"_P"&amp;$C321&amp;"_C"&amp;$F321&amp;"_"&amp;TRIM(RIGHT(SUBSTITUTE(TRIM(SUBSTITUTE($L321,CHAR(160)," "))," ",REPT(" ",60)),60))&amp;IF($P321="","","-"&amp;TRIM(RIGHT(SUBSTITUTE(TRIM(SUBSTITUTE($P321,CHAR(160)," "))," ",REPT(" ",60)),60)))&amp;IF($T321="","","-"&amp;TRIM(RIGHT(SUBSTITUTE(TRIM(SUBSTITUTE($T321,CHAR(160)," "))," ",REPT(" ",60)),60)))&amp;".jpg")</f>
        <v/>
      </c>
    </row>
    <row r="322" ht="42" customHeight="1">
      <c r="A322" s="278" t="n">
        <v>25117</v>
      </c>
      <c r="B322" s="274" t="inlineStr">
        <is>
          <t>Hardie-Ferodo 500 6 October, 1968</t>
        </is>
      </c>
      <c r="C322" s="274" t="n">
        <v>33</v>
      </c>
      <c r="D322" s="274" t="inlineStr">
        <is>
          <t>B</t>
        </is>
      </c>
      <c r="E322" s="274" t="n">
        <v>7</v>
      </c>
      <c r="F322" s="274" t="n">
        <v>45</v>
      </c>
      <c r="G322" s="274" t="inlineStr">
        <is>
          <t>WH Motors Pty Ltd</t>
        </is>
      </c>
      <c r="H322" s="274" t="n"/>
      <c r="I322" s="274" t="n"/>
      <c r="J322" s="274" t="inlineStr">
        <is>
          <t>Datsun 1600</t>
        </is>
      </c>
      <c r="K322" s="274" t="n"/>
      <c r="L322" s="274" t="inlineStr">
        <is>
          <t>Herb Taylor</t>
        </is>
      </c>
      <c r="M322" s="274" t="inlineStr">
        <is>
          <t>AUS</t>
        </is>
      </c>
      <c r="N322" s="698">
        <f>_xlfn.LET(_xlpm.d,_xlfn.XLOOKUP(L322,'[1]Birth Dates'!$A:$A,'[1]Birth Dates'!$B:$B,"",0),IF(_xlpm.d=0,"",_xlpm.d))</f>
        <v/>
      </c>
      <c r="O322" s="274">
        <f>IF(OR(N322="",A322="",NOT(ISNUMBER(N322)),N322&gt;A322),"",DATEDIF(N322,A322,"Y")&amp;" years, "&amp;DATEDIF(N322,A322,"YM")&amp;" months, "&amp;DATEDIF(N322,A322,"MD")&amp;" days")</f>
        <v/>
      </c>
      <c r="P322" s="274" t="inlineStr">
        <is>
          <t>Don Smith</t>
        </is>
      </c>
      <c r="Q322" s="274" t="inlineStr">
        <is>
          <t>AUS</t>
        </is>
      </c>
      <c r="R322" s="698">
        <f>_xlfn.LET(_xlpm.d,_xlfn.XLOOKUP(P322,'[1]Birth Dates'!$A:$A,'[1]Birth Dates'!$B:$B,"",0),IF(_xlpm.d=0,"",_xlpm.d))</f>
        <v/>
      </c>
      <c r="S322" s="274">
        <f>IF(OR(R322="",A322="",NOT(ISNUMBER(R322)),R322&gt;A322),"",DATEDIF(R322,A322,"Y")&amp;" years, "&amp;DATEDIF(R322,A322,"YM")&amp;" months, "&amp;DATEDIF(R322,A322,"MD")&amp;" days")</f>
        <v/>
      </c>
      <c r="T322" s="274" t="n"/>
      <c r="U322" s="274" t="n"/>
      <c r="V322" s="698">
        <f>_xlfn.LET(_xlpm.d,_xlfn.XLOOKUP(T322,'[1]Birth Dates'!$A:$A,'[1]Birth Dates'!$B:$B,"",0),IF(_xlpm.d=0,"",_xlpm.d))</f>
        <v/>
      </c>
      <c r="W322" s="274">
        <f>IF(OR(V322="",A322="",NOT(ISNUMBER(V322)),V322&gt;A322),"",DATEDIF(V322,A322,"Y")&amp;" years, "&amp;DATEDIF(V322,A322,"YM")&amp;" months, "&amp;DATEDIF(V322,A322,"MD")&amp;" days")</f>
        <v/>
      </c>
      <c r="X322" s="274" t="n"/>
      <c r="Y322" s="274" t="n"/>
      <c r="Z322" s="274" t="n"/>
      <c r="AA322" s="274" t="n"/>
      <c r="AB322" s="274" t="n">
        <v>33</v>
      </c>
      <c r="AC322" s="274" t="n"/>
      <c r="AD322" s="274" t="n"/>
      <c r="AE322" s="583" t="inlineStr">
        <is>
          <t>200:00.0000</t>
        </is>
      </c>
      <c r="AF322" s="418">
        <f>IF(OR(AE322="",AE322="",AE322=0),"",6.172/(AE322*24))</f>
        <v/>
      </c>
      <c r="AG322" s="279" t="n"/>
      <c r="AH322" s="583" t="inlineStr"/>
      <c r="AI322" s="418">
        <f>IF(OR(AH322="",AH322="",AH322=0),"",6.172/(AH322*24))</f>
        <v/>
      </c>
      <c r="AJ322" s="175">
        <f>IF(AND(ISNUMBER(AB322),ISNUMBER(AG322)),AB322-AG322,"")</f>
        <v/>
      </c>
      <c r="AK322" s="274" t="n"/>
      <c r="AL322" s="274" t="n">
        <v>112</v>
      </c>
      <c r="AM322" s="486" t="n">
        <v>0.2816550925925926</v>
      </c>
      <c r="AN322" s="671">
        <f>IF(OR(AL322="",AM322="",AM322=0),"",AL322*6.172/(AM322*24))</f>
        <v/>
      </c>
      <c r="AO322" s="477">
        <f>IF(AND(AL322=AL321,AM322&lt;&gt;"",AM321&lt;&gt;""),AM322-AM321,"")</f>
        <v/>
      </c>
      <c r="AP322" s="274" t="n"/>
      <c r="AQ322" s="583" t="inlineStr"/>
      <c r="AR322" s="418">
        <f>IF(OR(AQ322="",AQ322="",AQ322=0),"",6.172/(AQ322*24))</f>
        <v/>
      </c>
      <c r="AS322" s="436">
        <f>IF(OR(NOT(ISNUMBER(C322)),NOT(ISNUMBER(AB322))),"",IF(AG322&lt;&gt;"",AG322,AB322)-C322)</f>
        <v/>
      </c>
      <c r="AT322" s="280" t="n"/>
      <c r="AU322" s="281">
        <f>IF($B322="","",TEXT($A322,"yyyymmdd")&amp;"_P"&amp;$C322&amp;"_C"&amp;$F322&amp;"_"&amp;TRIM(RIGHT(SUBSTITUTE(TRIM(SUBSTITUTE($L322,CHAR(160)," "))," ",REPT(" ",60)),60))&amp;IF($P322="","","-"&amp;TRIM(RIGHT(SUBSTITUTE(TRIM(SUBSTITUTE($P322,CHAR(160)," "))," ",REPT(" ",60)),60)))&amp;IF($T322="","","-"&amp;TRIM(RIGHT(SUBSTITUTE(TRIM(SUBSTITUTE($T322,CHAR(160)," "))," ",REPT(" ",60)),60)))&amp;".jpg")</f>
        <v/>
      </c>
    </row>
    <row r="323" ht="42" customHeight="1">
      <c r="A323" s="278" t="n">
        <v>25117</v>
      </c>
      <c r="B323" s="274" t="inlineStr">
        <is>
          <t>Hardie-Ferodo 500 6 October, 1968</t>
        </is>
      </c>
      <c r="C323" s="274" t="n">
        <v>34</v>
      </c>
      <c r="D323" s="274" t="inlineStr">
        <is>
          <t>B</t>
        </is>
      </c>
      <c r="E323" s="274" t="n">
        <v>8</v>
      </c>
      <c r="F323" s="274" t="n">
        <v>64</v>
      </c>
      <c r="G323" s="274" t="inlineStr">
        <is>
          <t>MG Car Club NSW</t>
        </is>
      </c>
      <c r="H323" s="274" t="n"/>
      <c r="I323" s="274" t="n"/>
      <c r="J323" s="274" t="inlineStr">
        <is>
          <t>Datsun 1600</t>
        </is>
      </c>
      <c r="K323" s="274" t="n"/>
      <c r="L323" s="274" t="inlineStr">
        <is>
          <t>Matt Daddo</t>
        </is>
      </c>
      <c r="M323" s="274" t="inlineStr">
        <is>
          <t>AUS</t>
        </is>
      </c>
      <c r="N323" s="698">
        <f>_xlfn.LET(_xlpm.d,_xlfn.XLOOKUP(L323,'[1]Birth Dates'!$A:$A,'[1]Birth Dates'!$B:$B,"",0),IF(_xlpm.d=0,"",_xlpm.d))</f>
        <v/>
      </c>
      <c r="O323" s="274">
        <f>IF(OR(N323="",A323="",NOT(ISNUMBER(N323)),N323&gt;A323),"",DATEDIF(N323,A323,"Y")&amp;" years, "&amp;DATEDIF(N323,A323,"YM")&amp;" months, "&amp;DATEDIF(N323,A323,"MD")&amp;" days")</f>
        <v/>
      </c>
      <c r="P323" s="274" t="inlineStr">
        <is>
          <t>Peter Ulbrich</t>
        </is>
      </c>
      <c r="Q323" s="274" t="inlineStr">
        <is>
          <t>AUS</t>
        </is>
      </c>
      <c r="R323" s="698">
        <f>_xlfn.LET(_xlpm.d,_xlfn.XLOOKUP(P323,'[1]Birth Dates'!$A:$A,'[1]Birth Dates'!$B:$B,"",0),IF(_xlpm.d=0,"",_xlpm.d))</f>
        <v/>
      </c>
      <c r="S323" s="274">
        <f>IF(OR(R323="",A323="",NOT(ISNUMBER(R323)),R323&gt;A323),"",DATEDIF(R323,A323,"Y")&amp;" years, "&amp;DATEDIF(R323,A323,"YM")&amp;" months, "&amp;DATEDIF(R323,A323,"MD")&amp;" days")</f>
        <v/>
      </c>
      <c r="T323" s="274" t="n"/>
      <c r="U323" s="274" t="n"/>
      <c r="V323" s="698">
        <f>_xlfn.LET(_xlpm.d,_xlfn.XLOOKUP(T323,'[1]Birth Dates'!$A:$A,'[1]Birth Dates'!$B:$B,"",0),IF(_xlpm.d=0,"",_xlpm.d))</f>
        <v/>
      </c>
      <c r="W323" s="274">
        <f>IF(OR(V323="",A323="",NOT(ISNUMBER(V323)),V323&gt;A323),"",DATEDIF(V323,A323,"Y")&amp;" years, "&amp;DATEDIF(V323,A323,"YM")&amp;" months, "&amp;DATEDIF(V323,A323,"MD")&amp;" days")</f>
        <v/>
      </c>
      <c r="X323" s="274" t="n"/>
      <c r="Y323" s="274" t="n"/>
      <c r="Z323" s="274" t="n"/>
      <c r="AA323" s="274" t="n"/>
      <c r="AB323" s="274" t="n">
        <v>56</v>
      </c>
      <c r="AC323" s="274" t="n"/>
      <c r="AD323" s="274" t="n"/>
      <c r="AE323" s="583" t="inlineStr">
        <is>
          <t>3:37.7000</t>
        </is>
      </c>
      <c r="AF323" s="418">
        <f>IF(OR(AE323="",AE323="",AE323=0),"",6.172/(AE323*24))</f>
        <v/>
      </c>
      <c r="AG323" s="279" t="n"/>
      <c r="AH323" s="583" t="inlineStr"/>
      <c r="AI323" s="418">
        <f>IF(OR(AH323="",AH323="",AH323=0),"",6.172/(AH323*24))</f>
        <v/>
      </c>
      <c r="AJ323" s="175">
        <f>IF(AND(ISNUMBER(AB323),ISNUMBER(AG323)),AB323-AG323,"")</f>
        <v/>
      </c>
      <c r="AK323" s="274" t="n"/>
      <c r="AL323" s="274" t="n">
        <v>111</v>
      </c>
      <c r="AM323" s="486" t="n">
        <v>0.2816203703703704</v>
      </c>
      <c r="AN323" s="671">
        <f>IF(OR(AL323="",AM323="",AM323=0),"",AL323*6.172/(AM323*24))</f>
        <v/>
      </c>
      <c r="AO323" s="477">
        <f>IF(AND(AL323=AL322,AM323&lt;&gt;"",AM322&lt;&gt;""),AM323-AM322,"")</f>
        <v/>
      </c>
      <c r="AP323" s="274" t="n"/>
      <c r="AQ323" s="583" t="inlineStr"/>
      <c r="AR323" s="418">
        <f>IF(OR(AQ323="",AQ323="",AQ323=0),"",6.172/(AQ323*24))</f>
        <v/>
      </c>
      <c r="AS323" s="436">
        <f>IF(OR(NOT(ISNUMBER(C323)),NOT(ISNUMBER(AB323))),"",IF(AG323&lt;&gt;"",AG323,AB323)-C323)</f>
        <v/>
      </c>
      <c r="AT323" s="280" t="n"/>
      <c r="AU323" s="281">
        <f>IF($B323="","",TEXT($A323,"yyyymmdd")&amp;"_P"&amp;$C323&amp;"_C"&amp;$F323&amp;"_"&amp;TRIM(RIGHT(SUBSTITUTE(TRIM(SUBSTITUTE($L323,CHAR(160)," "))," ",REPT(" ",60)),60))&amp;IF($P323="","","-"&amp;TRIM(RIGHT(SUBSTITUTE(TRIM(SUBSTITUTE($P323,CHAR(160)," "))," ",REPT(" ",60)),60)))&amp;IF($T323="","","-"&amp;TRIM(RIGHT(SUBSTITUTE(TRIM(SUBSTITUTE($T323,CHAR(160)," "))," ",REPT(" ",60)),60)))&amp;".jpg")</f>
        <v/>
      </c>
    </row>
    <row r="324" ht="42" customHeight="1">
      <c r="A324" s="278" t="n">
        <v>25117</v>
      </c>
      <c r="B324" s="274" t="inlineStr">
        <is>
          <t>Hardie-Ferodo 500 6 October, 1968</t>
        </is>
      </c>
      <c r="C324" s="274" t="n">
        <v>35</v>
      </c>
      <c r="D324" s="274" t="inlineStr">
        <is>
          <t>C</t>
        </is>
      </c>
      <c r="E324" s="274" t="n">
        <v>11</v>
      </c>
      <c r="F324" s="274" t="n">
        <v>66</v>
      </c>
      <c r="G324" s="274" t="inlineStr">
        <is>
          <t>A Olsen</t>
        </is>
      </c>
      <c r="H324" s="274" t="n"/>
      <c r="I324" s="274" t="n"/>
      <c r="J324" s="274" t="inlineStr">
        <is>
          <t>Morris Cooper S</t>
        </is>
      </c>
      <c r="K324" s="274" t="n"/>
      <c r="L324" s="274" t="inlineStr">
        <is>
          <t>Arthur Olsen</t>
        </is>
      </c>
      <c r="M324" s="274" t="inlineStr">
        <is>
          <t>AUS</t>
        </is>
      </c>
      <c r="N324" s="698">
        <f>_xlfn.LET(_xlpm.d,_xlfn.XLOOKUP(L324,'[1]Birth Dates'!$A:$A,'[1]Birth Dates'!$B:$B,"",0),IF(_xlpm.d=0,"",_xlpm.d))</f>
        <v/>
      </c>
      <c r="O324" s="274">
        <f>IF(OR(N324="",A324="",NOT(ISNUMBER(N324)),N324&gt;A324),"",DATEDIF(N324,A324,"Y")&amp;" years, "&amp;DATEDIF(N324,A324,"YM")&amp;" months, "&amp;DATEDIF(N324,A324,"MD")&amp;" days")</f>
        <v/>
      </c>
      <c r="P324" s="274" t="inlineStr">
        <is>
          <t>Ray Scanlan</t>
        </is>
      </c>
      <c r="Q324" s="274" t="inlineStr">
        <is>
          <t>AUS</t>
        </is>
      </c>
      <c r="R324" s="698">
        <f>_xlfn.LET(_xlpm.d,_xlfn.XLOOKUP(P324,'[1]Birth Dates'!$A:$A,'[1]Birth Dates'!$B:$B,"",0),IF(_xlpm.d=0,"",_xlpm.d))</f>
        <v/>
      </c>
      <c r="S324" s="274">
        <f>IF(OR(R324="",A324="",NOT(ISNUMBER(R324)),R324&gt;A324),"",DATEDIF(R324,A324,"Y")&amp;" years, "&amp;DATEDIF(R324,A324,"YM")&amp;" months, "&amp;DATEDIF(R324,A324,"MD")&amp;" days")</f>
        <v/>
      </c>
      <c r="T324" s="274" t="n"/>
      <c r="U324" s="274" t="n"/>
      <c r="V324" s="698">
        <f>_xlfn.LET(_xlpm.d,_xlfn.XLOOKUP(T324,'[1]Birth Dates'!$A:$A,'[1]Birth Dates'!$B:$B,"",0),IF(_xlpm.d=0,"",_xlpm.d))</f>
        <v/>
      </c>
      <c r="W324" s="274">
        <f>IF(OR(V324="",A324="",NOT(ISNUMBER(V324)),V324&gt;A324),"",DATEDIF(V324,A324,"Y")&amp;" years, "&amp;DATEDIF(V324,A324,"YM")&amp;" months, "&amp;DATEDIF(V324,A324,"MD")&amp;" days")</f>
        <v/>
      </c>
      <c r="X324" s="274" t="n"/>
      <c r="Y324" s="274" t="n"/>
      <c r="Z324" s="274" t="n"/>
      <c r="AA324" s="274" t="n"/>
      <c r="AB324" s="274" t="n">
        <v>46</v>
      </c>
      <c r="AC324" s="274" t="n"/>
      <c r="AD324" s="274" t="n"/>
      <c r="AE324" s="583" t="inlineStr">
        <is>
          <t>3:28.8000</t>
        </is>
      </c>
      <c r="AF324" s="418">
        <f>IF(OR(AE324="",AE324="",AE324=0),"",6.172/(AE324*24))</f>
        <v/>
      </c>
      <c r="AG324" s="279" t="n"/>
      <c r="AH324" s="583" t="inlineStr"/>
      <c r="AI324" s="418">
        <f>IF(OR(AH324="",AH324="",AH324=0),"",6.172/(AH324*24))</f>
        <v/>
      </c>
      <c r="AJ324" s="175">
        <f>IF(AND(ISNUMBER(AB324),ISNUMBER(AG324)),AB324-AG324,"")</f>
        <v/>
      </c>
      <c r="AK324" s="274" t="n"/>
      <c r="AL324" s="274" t="n">
        <v>110</v>
      </c>
      <c r="AM324" s="486" t="n">
        <v>0.2828472222222222</v>
      </c>
      <c r="AN324" s="671">
        <f>IF(OR(AL324="",AM324="",AM324=0),"",AL324*6.172/(AM324*24))</f>
        <v/>
      </c>
      <c r="AO324" s="477">
        <f>IF(AND(AL324=AL323,AM324&lt;&gt;"",AM323&lt;&gt;""),AM324-AM323,"")</f>
        <v/>
      </c>
      <c r="AP324" s="274" t="n"/>
      <c r="AQ324" s="583" t="inlineStr"/>
      <c r="AR324" s="418">
        <f>IF(OR(AQ324="",AQ324="",AQ324=0),"",6.172/(AQ324*24))</f>
        <v/>
      </c>
      <c r="AS324" s="436">
        <f>IF(OR(NOT(ISNUMBER(C324)),NOT(ISNUMBER(AB324))),"",IF(AG324&lt;&gt;"",AG324,AB324)-C324)</f>
        <v/>
      </c>
      <c r="AT324" s="280" t="n"/>
      <c r="AU324" s="281">
        <f>IF($B324="","",TEXT($A324,"yyyymmdd")&amp;"_P"&amp;$C324&amp;"_C"&amp;$F324&amp;"_"&amp;TRIM(RIGHT(SUBSTITUTE(TRIM(SUBSTITUTE($L324,CHAR(160)," "))," ",REPT(" ",60)),60))&amp;IF($P324="","","-"&amp;TRIM(RIGHT(SUBSTITUTE(TRIM(SUBSTITUTE($P324,CHAR(160)," "))," ",REPT(" ",60)),60)))&amp;IF($T324="","","-"&amp;TRIM(RIGHT(SUBSTITUTE(TRIM(SUBSTITUTE($T324,CHAR(160)," "))," ",REPT(" ",60)),60)))&amp;".jpg")</f>
        <v/>
      </c>
    </row>
    <row r="325" ht="42" customHeight="1">
      <c r="A325" s="278" t="n">
        <v>25117</v>
      </c>
      <c r="B325" s="274" t="inlineStr">
        <is>
          <t>Hardie-Ferodo 500 6 October, 1968</t>
        </is>
      </c>
      <c r="C325" s="274" t="n">
        <v>36</v>
      </c>
      <c r="D325" s="274" t="inlineStr">
        <is>
          <t>B</t>
        </is>
      </c>
      <c r="E325" s="274" t="n">
        <v>9</v>
      </c>
      <c r="F325" s="274" t="n">
        <v>47</v>
      </c>
      <c r="G325" s="274" t="inlineStr">
        <is>
          <t>Austen &amp; Butta Motors Pty Ltd</t>
        </is>
      </c>
      <c r="H325" s="274" t="n"/>
      <c r="I325" s="274" t="n"/>
      <c r="J325" s="274" t="inlineStr">
        <is>
          <t>Hillman Arrow</t>
        </is>
      </c>
      <c r="K325" s="274" t="n"/>
      <c r="L325" s="274" t="inlineStr">
        <is>
          <t>Joe Butta</t>
        </is>
      </c>
      <c r="M325" s="274" t="inlineStr">
        <is>
          <t>AUS</t>
        </is>
      </c>
      <c r="N325" s="698">
        <f>_xlfn.LET(_xlpm.d,_xlfn.XLOOKUP(L325,'[1]Birth Dates'!$A:$A,'[1]Birth Dates'!$B:$B,"",0),IF(_xlpm.d=0,"",_xlpm.d))</f>
        <v/>
      </c>
      <c r="O325" s="274">
        <f>IF(OR(N325="",A325="",NOT(ISNUMBER(N325)),N325&gt;A325),"",DATEDIF(N325,A325,"Y")&amp;" years, "&amp;DATEDIF(N325,A325,"YM")&amp;" months, "&amp;DATEDIF(N325,A325,"MD")&amp;" days")</f>
        <v/>
      </c>
      <c r="P325" s="274" t="inlineStr">
        <is>
          <t>Bob Genders</t>
        </is>
      </c>
      <c r="Q325" s="274" t="inlineStr">
        <is>
          <t>AUS</t>
        </is>
      </c>
      <c r="R325" s="698">
        <f>_xlfn.LET(_xlpm.d,_xlfn.XLOOKUP(P325,'[1]Birth Dates'!$A:$A,'[1]Birth Dates'!$B:$B,"",0),IF(_xlpm.d=0,"",_xlpm.d))</f>
        <v/>
      </c>
      <c r="S325" s="274">
        <f>IF(OR(R325="",A325="",NOT(ISNUMBER(R325)),R325&gt;A325),"",DATEDIF(R325,A325,"Y")&amp;" years, "&amp;DATEDIF(R325,A325,"YM")&amp;" months, "&amp;DATEDIF(R325,A325,"MD")&amp;" days")</f>
        <v/>
      </c>
      <c r="T325" s="274" t="n"/>
      <c r="U325" s="274" t="n"/>
      <c r="V325" s="698">
        <f>_xlfn.LET(_xlpm.d,_xlfn.XLOOKUP(T325,'[1]Birth Dates'!$A:$A,'[1]Birth Dates'!$B:$B,"",0),IF(_xlpm.d=0,"",_xlpm.d))</f>
        <v/>
      </c>
      <c r="W325" s="274">
        <f>IF(OR(V325="",A325="",NOT(ISNUMBER(V325)),V325&gt;A325),"",DATEDIF(V325,A325,"Y")&amp;" years, "&amp;DATEDIF(V325,A325,"YM")&amp;" months, "&amp;DATEDIF(V325,A325,"MD")&amp;" days")</f>
        <v/>
      </c>
      <c r="X325" s="274" t="n"/>
      <c r="Y325" s="274" t="n"/>
      <c r="Z325" s="274" t="n"/>
      <c r="AA325" s="274" t="n"/>
      <c r="AB325" s="274" t="n">
        <v>53</v>
      </c>
      <c r="AC325" s="274" t="n"/>
      <c r="AD325" s="274" t="n"/>
      <c r="AE325" s="583" t="inlineStr">
        <is>
          <t>3:32.6000</t>
        </is>
      </c>
      <c r="AF325" s="418">
        <f>IF(OR(AE325="",AE325="",AE325=0),"",6.172/(AE325*24))</f>
        <v/>
      </c>
      <c r="AG325" s="279" t="n"/>
      <c r="AH325" s="583" t="inlineStr"/>
      <c r="AI325" s="418">
        <f>IF(OR(AH325="",AH325="",AH325=0),"",6.172/(AH325*24))</f>
        <v/>
      </c>
      <c r="AJ325" s="175">
        <f>IF(AND(ISNUMBER(AB325),ISNUMBER(AG325)),AB325-AG325,"")</f>
        <v/>
      </c>
      <c r="AK325" s="274" t="n"/>
      <c r="AL325" s="274" t="n">
        <v>109</v>
      </c>
      <c r="AM325" s="486" t="n">
        <v>0.2811689814814815</v>
      </c>
      <c r="AN325" s="671">
        <f>IF(OR(AL325="",AM325="",AM325=0),"",AL325*6.172/(AM325*24))</f>
        <v/>
      </c>
      <c r="AO325" s="477">
        <f>IF(AND(AL325=AL324,AM325&lt;&gt;"",AM324&lt;&gt;""),AM325-AM324,"")</f>
        <v/>
      </c>
      <c r="AP325" s="274" t="n"/>
      <c r="AQ325" s="583" t="inlineStr"/>
      <c r="AR325" s="418">
        <f>IF(OR(AQ325="",AQ325="",AQ325=0),"",6.172/(AQ325*24))</f>
        <v/>
      </c>
      <c r="AS325" s="436">
        <f>IF(OR(NOT(ISNUMBER(C325)),NOT(ISNUMBER(AB325))),"",IF(AG325&lt;&gt;"",AG325,AB325)-C325)</f>
        <v/>
      </c>
      <c r="AT325" s="280" t="n"/>
      <c r="AU325" s="281">
        <f>IF($B325="","",TEXT($A325,"yyyymmdd")&amp;"_P"&amp;$C325&amp;"_C"&amp;$F325&amp;"_"&amp;TRIM(RIGHT(SUBSTITUTE(TRIM(SUBSTITUTE($L325,CHAR(160)," "))," ",REPT(" ",60)),60))&amp;IF($P325="","","-"&amp;TRIM(RIGHT(SUBSTITUTE(TRIM(SUBSTITUTE($P325,CHAR(160)," "))," ",REPT(" ",60)),60)))&amp;IF($T325="","","-"&amp;TRIM(RIGHT(SUBSTITUTE(TRIM(SUBSTITUTE($T325,CHAR(160)," "))," ",REPT(" ",60)),60)))&amp;".jpg")</f>
        <v/>
      </c>
    </row>
    <row r="326" ht="42" customHeight="1">
      <c r="A326" s="278" t="n">
        <v>25117</v>
      </c>
      <c r="B326" s="274" t="inlineStr">
        <is>
          <t>Hardie-Ferodo 500 6 October, 1968</t>
        </is>
      </c>
      <c r="C326" s="274" t="n">
        <v>37</v>
      </c>
      <c r="D326" s="274" t="inlineStr">
        <is>
          <t>B</t>
        </is>
      </c>
      <c r="E326" s="274" t="n">
        <v>10</v>
      </c>
      <c r="F326" s="274" t="n">
        <v>48</v>
      </c>
      <c r="G326" s="274" t="inlineStr">
        <is>
          <t>Tynan Motors</t>
        </is>
      </c>
      <c r="H326" s="274" t="n"/>
      <c r="I326" s="274" t="n"/>
      <c r="J326" s="274" t="inlineStr">
        <is>
          <t>Morris 1100S</t>
        </is>
      </c>
      <c r="K326" s="274" t="n"/>
      <c r="L326" s="274" t="inlineStr">
        <is>
          <t>Trevor Mason</t>
        </is>
      </c>
      <c r="M326" s="274" t="inlineStr">
        <is>
          <t>AUS</t>
        </is>
      </c>
      <c r="N326" s="698">
        <f>_xlfn.LET(_xlpm.d,_xlfn.XLOOKUP(L326,'[1]Birth Dates'!$A:$A,'[1]Birth Dates'!$B:$B,"",0),IF(_xlpm.d=0,"",_xlpm.d))</f>
        <v/>
      </c>
      <c r="O326" s="274">
        <f>IF(OR(N326="",A326="",NOT(ISNUMBER(N326)),N326&gt;A326),"",DATEDIF(N326,A326,"Y")&amp;" years, "&amp;DATEDIF(N326,A326,"YM")&amp;" months, "&amp;DATEDIF(N326,A326,"MD")&amp;" days")</f>
        <v/>
      </c>
      <c r="P326" s="274" t="inlineStr">
        <is>
          <t>Neil Mason</t>
        </is>
      </c>
      <c r="Q326" s="274" t="inlineStr">
        <is>
          <t>AUS</t>
        </is>
      </c>
      <c r="R326" s="698">
        <f>_xlfn.LET(_xlpm.d,_xlfn.XLOOKUP(P326,'[1]Birth Dates'!$A:$A,'[1]Birth Dates'!$B:$B,"",0),IF(_xlpm.d=0,"",_xlpm.d))</f>
        <v/>
      </c>
      <c r="S326" s="274">
        <f>IF(OR(R326="",A326="",NOT(ISNUMBER(R326)),R326&gt;A326),"",DATEDIF(R326,A326,"Y")&amp;" years, "&amp;DATEDIF(R326,A326,"YM")&amp;" months, "&amp;DATEDIF(R326,A326,"MD")&amp;" days")</f>
        <v/>
      </c>
      <c r="T326" s="274" t="n"/>
      <c r="U326" s="274" t="n"/>
      <c r="V326" s="698">
        <f>_xlfn.LET(_xlpm.d,_xlfn.XLOOKUP(T326,'[1]Birth Dates'!$A:$A,'[1]Birth Dates'!$B:$B,"",0),IF(_xlpm.d=0,"",_xlpm.d))</f>
        <v/>
      </c>
      <c r="W326" s="274">
        <f>IF(OR(V326="",A326="",NOT(ISNUMBER(V326)),V326&gt;A326),"",DATEDIF(V326,A326,"Y")&amp;" years, "&amp;DATEDIF(V326,A326,"YM")&amp;" months, "&amp;DATEDIF(V326,A326,"MD")&amp;" days")</f>
        <v/>
      </c>
      <c r="X326" s="274" t="n"/>
      <c r="Y326" s="274" t="n"/>
      <c r="Z326" s="274" t="n"/>
      <c r="AA326" s="274" t="n"/>
      <c r="AB326" s="274" t="n">
        <v>54</v>
      </c>
      <c r="AC326" s="274" t="n"/>
      <c r="AD326" s="274" t="n"/>
      <c r="AE326" s="583" t="inlineStr">
        <is>
          <t>3:36.3000</t>
        </is>
      </c>
      <c r="AF326" s="418">
        <f>IF(OR(AE326="",AE326="",AE326=0),"",6.172/(AE326*24))</f>
        <v/>
      </c>
      <c r="AG326" s="279" t="n"/>
      <c r="AH326" s="583" t="inlineStr"/>
      <c r="AI326" s="418">
        <f>IF(OR(AH326="",AH326="",AH326=0),"",6.172/(AH326*24))</f>
        <v/>
      </c>
      <c r="AJ326" s="175">
        <f>IF(AND(ISNUMBER(AB326),ISNUMBER(AG326)),AB326-AG326,"")</f>
        <v/>
      </c>
      <c r="AK326" s="274" t="n"/>
      <c r="AL326" s="274" t="n">
        <v>109</v>
      </c>
      <c r="AM326" s="486" t="n">
        <v>0.2828703703703704</v>
      </c>
      <c r="AN326" s="671">
        <f>IF(OR(AL326="",AM326="",AM326=0),"",AL326*6.172/(AM326*24))</f>
        <v/>
      </c>
      <c r="AO326" s="477">
        <f>IF(AND(AL326=AL325,AM326&lt;&gt;"",AM325&lt;&gt;""),AM326-AM325,"")</f>
        <v/>
      </c>
      <c r="AP326" s="274" t="n"/>
      <c r="AQ326" s="583" t="inlineStr"/>
      <c r="AR326" s="418">
        <f>IF(OR(AQ326="",AQ326="",AQ326=0),"",6.172/(AQ326*24))</f>
        <v/>
      </c>
      <c r="AS326" s="436">
        <f>IF(OR(NOT(ISNUMBER(C326)),NOT(ISNUMBER(AB326))),"",IF(AG326&lt;&gt;"",AG326,AB326)-C326)</f>
        <v/>
      </c>
      <c r="AT326" s="280" t="n"/>
      <c r="AU326" s="281">
        <f>IF($B326="","",TEXT($A326,"yyyymmdd")&amp;"_P"&amp;$C326&amp;"_C"&amp;$F326&amp;"_"&amp;TRIM(RIGHT(SUBSTITUTE(TRIM(SUBSTITUTE($L326,CHAR(160)," "))," ",REPT(" ",60)),60))&amp;IF($P326="","","-"&amp;TRIM(RIGHT(SUBSTITUTE(TRIM(SUBSTITUTE($P326,CHAR(160)," "))," ",REPT(" ",60)),60)))&amp;IF($T326="","","-"&amp;TRIM(RIGHT(SUBSTITUTE(TRIM(SUBSTITUTE($T326,CHAR(160)," "))," ",REPT(" ",60)),60)))&amp;".jpg")</f>
        <v/>
      </c>
    </row>
    <row r="327" ht="42" customHeight="1">
      <c r="A327" s="278" t="n">
        <v>25117</v>
      </c>
      <c r="B327" s="274" t="inlineStr">
        <is>
          <t>Hardie-Ferodo 500 6 October, 1968</t>
        </is>
      </c>
      <c r="C327" s="274" t="n">
        <v>38</v>
      </c>
      <c r="D327" s="274" t="inlineStr">
        <is>
          <t>A</t>
        </is>
      </c>
      <c r="E327" s="274" t="n">
        <v>3</v>
      </c>
      <c r="F327" s="274" t="n">
        <v>52</v>
      </c>
      <c r="G327" s="274" t="inlineStr">
        <is>
          <t>Central Auto Sales &amp; Services</t>
        </is>
      </c>
      <c r="H327" s="274" t="n"/>
      <c r="I327" s="274" t="n"/>
      <c r="J327" s="274" t="inlineStr">
        <is>
          <t>Ford Cortina Mk. II 220</t>
        </is>
      </c>
      <c r="K327" s="274" t="n"/>
      <c r="L327" s="274" t="inlineStr">
        <is>
          <t>Max Volkers</t>
        </is>
      </c>
      <c r="M327" s="274" t="inlineStr">
        <is>
          <t>AUS</t>
        </is>
      </c>
      <c r="N327" s="698">
        <f>_xlfn.LET(_xlpm.d,_xlfn.XLOOKUP(L327,'[1]Birth Dates'!$A:$A,'[1]Birth Dates'!$B:$B,"",0),IF(_xlpm.d=0,"",_xlpm.d))</f>
        <v/>
      </c>
      <c r="O327" s="274">
        <f>IF(OR(N327="",A327="",NOT(ISNUMBER(N327)),N327&gt;A327),"",DATEDIF(N327,A327,"Y")&amp;" years, "&amp;DATEDIF(N327,A327,"YM")&amp;" months, "&amp;DATEDIF(N327,A327,"MD")&amp;" days")</f>
        <v/>
      </c>
      <c r="P327" s="274" t="inlineStr">
        <is>
          <t>Lionel Ayers</t>
        </is>
      </c>
      <c r="Q327" s="274" t="inlineStr">
        <is>
          <t>AUS</t>
        </is>
      </c>
      <c r="R327" s="698">
        <f>_xlfn.LET(_xlpm.d,_xlfn.XLOOKUP(P327,'[1]Birth Dates'!$A:$A,'[1]Birth Dates'!$B:$B,"",0),IF(_xlpm.d=0,"",_xlpm.d))</f>
        <v/>
      </c>
      <c r="S327" s="274">
        <f>IF(OR(R327="",A327="",NOT(ISNUMBER(R327)),R327&gt;A327),"",DATEDIF(R327,A327,"Y")&amp;" years, "&amp;DATEDIF(R327,A327,"YM")&amp;" months, "&amp;DATEDIF(R327,A327,"MD")&amp;" days")</f>
        <v/>
      </c>
      <c r="T327" s="274" t="n"/>
      <c r="U327" s="274" t="n"/>
      <c r="V327" s="698">
        <f>_xlfn.LET(_xlpm.d,_xlfn.XLOOKUP(T327,'[1]Birth Dates'!$A:$A,'[1]Birth Dates'!$B:$B,"",0),IF(_xlpm.d=0,"",_xlpm.d))</f>
        <v/>
      </c>
      <c r="W327" s="274">
        <f>IF(OR(V327="",A327="",NOT(ISNUMBER(V327)),V327&gt;A327),"",DATEDIF(V327,A327,"Y")&amp;" years, "&amp;DATEDIF(V327,A327,"YM")&amp;" months, "&amp;DATEDIF(V327,A327,"MD")&amp;" days")</f>
        <v/>
      </c>
      <c r="X327" s="274" t="n"/>
      <c r="Y327" s="274" t="n"/>
      <c r="Z327" s="274" t="n"/>
      <c r="AA327" s="274" t="n"/>
      <c r="AB327" s="274" t="n">
        <v>58</v>
      </c>
      <c r="AC327" s="274" t="n"/>
      <c r="AD327" s="274" t="n"/>
      <c r="AE327" s="583" t="inlineStr">
        <is>
          <t>221:00.0000</t>
        </is>
      </c>
      <c r="AF327" s="418">
        <f>IF(OR(AE327="",AE327="",AE327=0),"",6.172/(AE327*24))</f>
        <v/>
      </c>
      <c r="AG327" s="279" t="n"/>
      <c r="AH327" s="583" t="inlineStr"/>
      <c r="AI327" s="418">
        <f>IF(OR(AH327="",AH327="",AH327=0),"",6.172/(AH327*24))</f>
        <v/>
      </c>
      <c r="AJ327" s="175">
        <f>IF(AND(ISNUMBER(AB327),ISNUMBER(AG327)),AB327-AG327,"")</f>
        <v/>
      </c>
      <c r="AK327" s="274" t="n"/>
      <c r="AL327" s="274" t="n">
        <v>107</v>
      </c>
      <c r="AM327" s="486" t="n">
        <v>0.281087962962963</v>
      </c>
      <c r="AN327" s="671">
        <f>IF(OR(AL327="",AM327="",AM327=0),"",AL327*6.172/(AM327*24))</f>
        <v/>
      </c>
      <c r="AO327" s="477">
        <f>IF(AND(AL327=AL326,AM327&lt;&gt;"",AM326&lt;&gt;""),AM327-AM326,"")</f>
        <v/>
      </c>
      <c r="AP327" s="274" t="n"/>
      <c r="AQ327" s="583" t="inlineStr"/>
      <c r="AR327" s="418">
        <f>IF(OR(AQ327="",AQ327="",AQ327=0),"",6.172/(AQ327*24))</f>
        <v/>
      </c>
      <c r="AS327" s="436">
        <f>IF(OR(NOT(ISNUMBER(C327)),NOT(ISNUMBER(AB327))),"",IF(AG327&lt;&gt;"",AG327,AB327)-C327)</f>
        <v/>
      </c>
      <c r="AT327" s="280" t="n"/>
      <c r="AU327" s="281">
        <f>IF($B327="","",TEXT($A327,"yyyymmdd")&amp;"_P"&amp;$C327&amp;"_C"&amp;$F327&amp;"_"&amp;TRIM(RIGHT(SUBSTITUTE(TRIM(SUBSTITUTE($L327,CHAR(160)," "))," ",REPT(" ",60)),60))&amp;IF($P327="","","-"&amp;TRIM(RIGHT(SUBSTITUTE(TRIM(SUBSTITUTE($P327,CHAR(160)," "))," ",REPT(" ",60)),60)))&amp;IF($T327="","","-"&amp;TRIM(RIGHT(SUBSTITUTE(TRIM(SUBSTITUTE($T327,CHAR(160)," "))," ",REPT(" ",60)),60)))&amp;".jpg")</f>
        <v/>
      </c>
    </row>
    <row r="328" ht="42" customHeight="1">
      <c r="A328" s="278" t="n">
        <v>25117</v>
      </c>
      <c r="B328" s="274" t="inlineStr">
        <is>
          <t>Hardie-Ferodo 500 6 October, 1968</t>
        </is>
      </c>
      <c r="C328" s="274" t="n">
        <v>39</v>
      </c>
      <c r="D328" s="274" t="inlineStr">
        <is>
          <t>B</t>
        </is>
      </c>
      <c r="E328" s="274" t="n">
        <v>11</v>
      </c>
      <c r="F328" s="274" t="n">
        <v>43</v>
      </c>
      <c r="G328" s="274" t="inlineStr">
        <is>
          <t>Kenthurst Motors</t>
        </is>
      </c>
      <c r="H328" s="274" t="n"/>
      <c r="I328" s="274" t="n"/>
      <c r="J328" s="274" t="inlineStr">
        <is>
          <t>Datsun 1600</t>
        </is>
      </c>
      <c r="K328" s="274" t="n"/>
      <c r="L328" s="274" t="inlineStr">
        <is>
          <t>Carl Kennedy</t>
        </is>
      </c>
      <c r="M328" s="274" t="inlineStr">
        <is>
          <t>AUS</t>
        </is>
      </c>
      <c r="N328" s="698">
        <f>_xlfn.LET(_xlpm.d,_xlfn.XLOOKUP(L328,'[1]Birth Dates'!$A:$A,'[1]Birth Dates'!$B:$B,"",0),IF(_xlpm.d=0,"",_xlpm.d))</f>
        <v/>
      </c>
      <c r="O328" s="274">
        <f>IF(OR(N328="",A328="",NOT(ISNUMBER(N328)),N328&gt;A328),"",DATEDIF(N328,A328,"Y")&amp;" years, "&amp;DATEDIF(N328,A328,"YM")&amp;" months, "&amp;DATEDIF(N328,A328,"MD")&amp;" days")</f>
        <v/>
      </c>
      <c r="P328" s="274" t="inlineStr">
        <is>
          <t>Jack Mullins</t>
        </is>
      </c>
      <c r="Q328" s="274" t="inlineStr">
        <is>
          <t>AUS</t>
        </is>
      </c>
      <c r="R328" s="698">
        <f>_xlfn.LET(_xlpm.d,_xlfn.XLOOKUP(P328,'[1]Birth Dates'!$A:$A,'[1]Birth Dates'!$B:$B,"",0),IF(_xlpm.d=0,"",_xlpm.d))</f>
        <v/>
      </c>
      <c r="S328" s="274">
        <f>IF(OR(R328="",A328="",NOT(ISNUMBER(R328)),R328&gt;A328),"",DATEDIF(R328,A328,"Y")&amp;" years, "&amp;DATEDIF(R328,A328,"YM")&amp;" months, "&amp;DATEDIF(R328,A328,"MD")&amp;" days")</f>
        <v/>
      </c>
      <c r="T328" s="274" t="n"/>
      <c r="U328" s="274" t="n"/>
      <c r="V328" s="698">
        <f>_xlfn.LET(_xlpm.d,_xlfn.XLOOKUP(T328,'[1]Birth Dates'!$A:$A,'[1]Birth Dates'!$B:$B,"",0),IF(_xlpm.d=0,"",_xlpm.d))</f>
        <v/>
      </c>
      <c r="W328" s="274">
        <f>IF(OR(V328="",A328="",NOT(ISNUMBER(V328)),V328&gt;A328),"",DATEDIF(V328,A328,"Y")&amp;" years, "&amp;DATEDIF(V328,A328,"YM")&amp;" months, "&amp;DATEDIF(V328,A328,"MD")&amp;" days")</f>
        <v/>
      </c>
      <c r="X328" s="274" t="n"/>
      <c r="Y328" s="274" t="n"/>
      <c r="Z328" s="274" t="n"/>
      <c r="AA328" s="274" t="n"/>
      <c r="AB328" s="274" t="n">
        <v>55</v>
      </c>
      <c r="AC328" s="274" t="n"/>
      <c r="AD328" s="274" t="n"/>
      <c r="AE328" s="583" t="inlineStr">
        <is>
          <t>3:37.2000</t>
        </is>
      </c>
      <c r="AF328" s="418">
        <f>IF(OR(AE328="",AE328="",AE328=0),"",6.172/(AE328*24))</f>
        <v/>
      </c>
      <c r="AG328" s="279" t="n"/>
      <c r="AH328" s="583" t="inlineStr"/>
      <c r="AI328" s="418">
        <f>IF(OR(AH328="",AH328="",AH328=0),"",6.172/(AH328*24))</f>
        <v/>
      </c>
      <c r="AJ328" s="175">
        <f>IF(AND(ISNUMBER(AB328),ISNUMBER(AG328)),AB328-AG328,"")</f>
        <v/>
      </c>
      <c r="AK328" s="274" t="n"/>
      <c r="AL328" s="274" t="n">
        <v>107</v>
      </c>
      <c r="AM328" s="486" t="n">
        <v>0.2815046296296296</v>
      </c>
      <c r="AN328" s="671">
        <f>IF(OR(AL328="",AM328="",AM328=0),"",AL328*6.172/(AM328*24))</f>
        <v/>
      </c>
      <c r="AO328" s="477">
        <f>IF(AND(AL328=AL327,AM328&lt;&gt;"",AM327&lt;&gt;""),AM328-AM327,"")</f>
        <v/>
      </c>
      <c r="AP328" s="274" t="n"/>
      <c r="AQ328" s="583" t="inlineStr"/>
      <c r="AR328" s="418">
        <f>IF(OR(AQ328="",AQ328="",AQ328=0),"",6.172/(AQ328*24))</f>
        <v/>
      </c>
      <c r="AS328" s="436">
        <f>IF(OR(NOT(ISNUMBER(C328)),NOT(ISNUMBER(AB328))),"",IF(AG328&lt;&gt;"",AG328,AB328)-C328)</f>
        <v/>
      </c>
      <c r="AT328" s="280" t="n"/>
      <c r="AU328" s="281">
        <f>IF($B328="","",TEXT($A328,"yyyymmdd")&amp;"_P"&amp;$C328&amp;"_C"&amp;$F328&amp;"_"&amp;TRIM(RIGHT(SUBSTITUTE(TRIM(SUBSTITUTE($L328,CHAR(160)," "))," ",REPT(" ",60)),60))&amp;IF($P328="","","-"&amp;TRIM(RIGHT(SUBSTITUTE(TRIM(SUBSTITUTE($P328,CHAR(160)," "))," ",REPT(" ",60)),60)))&amp;IF($T328="","","-"&amp;TRIM(RIGHT(SUBSTITUTE(TRIM(SUBSTITUTE($T328,CHAR(160)," "))," ",REPT(" ",60)),60)))&amp;".jpg")</f>
        <v/>
      </c>
    </row>
    <row r="329" ht="42" customHeight="1">
      <c r="A329" s="278" t="n">
        <v>25117</v>
      </c>
      <c r="B329" s="274" t="inlineStr">
        <is>
          <t>Hardie-Ferodo 500 6 October, 1968</t>
        </is>
      </c>
      <c r="C329" s="274" t="n">
        <v>40</v>
      </c>
      <c r="D329" s="274" t="inlineStr">
        <is>
          <t>A</t>
        </is>
      </c>
      <c r="E329" s="274" t="n">
        <v>4</v>
      </c>
      <c r="F329" s="274" t="n">
        <v>58</v>
      </c>
      <c r="G329" s="274" t="inlineStr">
        <is>
          <t>A Johns</t>
        </is>
      </c>
      <c r="H329" s="274" t="n"/>
      <c r="I329" s="274" t="n"/>
      <c r="J329" s="274" t="inlineStr">
        <is>
          <t>Hillman Imp GT</t>
        </is>
      </c>
      <c r="K329" s="274" t="n"/>
      <c r="L329" s="274" t="inlineStr">
        <is>
          <t>Allan Johns</t>
        </is>
      </c>
      <c r="M329" s="274" t="inlineStr">
        <is>
          <t>AUS</t>
        </is>
      </c>
      <c r="N329" s="698">
        <f>_xlfn.LET(_xlpm.d,_xlfn.XLOOKUP(L329,'[1]Birth Dates'!$A:$A,'[1]Birth Dates'!$B:$B,"",0),IF(_xlpm.d=0,"",_xlpm.d))</f>
        <v/>
      </c>
      <c r="O329" s="274">
        <f>IF(OR(N329="",A329="",NOT(ISNUMBER(N329)),N329&gt;A329),"",DATEDIF(N329,A329,"Y")&amp;" years, "&amp;DATEDIF(N329,A329,"YM")&amp;" months, "&amp;DATEDIF(N329,A329,"MD")&amp;" days")</f>
        <v/>
      </c>
      <c r="P329" s="274" t="inlineStr">
        <is>
          <t>David Frazer</t>
        </is>
      </c>
      <c r="Q329" s="274" t="inlineStr">
        <is>
          <t>AUS</t>
        </is>
      </c>
      <c r="R329" s="698">
        <f>_xlfn.LET(_xlpm.d,_xlfn.XLOOKUP(P329,'[1]Birth Dates'!$A:$A,'[1]Birth Dates'!$B:$B,"",0),IF(_xlpm.d=0,"",_xlpm.d))</f>
        <v/>
      </c>
      <c r="S329" s="274">
        <f>IF(OR(R329="",A329="",NOT(ISNUMBER(R329)),R329&gt;A329),"",DATEDIF(R329,A329,"Y")&amp;" years, "&amp;DATEDIF(R329,A329,"YM")&amp;" months, "&amp;DATEDIF(R329,A329,"MD")&amp;" days")</f>
        <v/>
      </c>
      <c r="T329" s="274" t="n"/>
      <c r="U329" s="274" t="n"/>
      <c r="V329" s="698">
        <f>_xlfn.LET(_xlpm.d,_xlfn.XLOOKUP(T329,'[1]Birth Dates'!$A:$A,'[1]Birth Dates'!$B:$B,"",0),IF(_xlpm.d=0,"",_xlpm.d))</f>
        <v/>
      </c>
      <c r="W329" s="274">
        <f>IF(OR(V329="",A329="",NOT(ISNUMBER(V329)),V329&gt;A329),"",DATEDIF(V329,A329,"Y")&amp;" years, "&amp;DATEDIF(V329,A329,"YM")&amp;" months, "&amp;DATEDIF(V329,A329,"MD")&amp;" days")</f>
        <v/>
      </c>
      <c r="X329" s="274" t="n"/>
      <c r="Y329" s="274" t="n"/>
      <c r="Z329" s="274" t="n"/>
      <c r="AA329" s="274" t="n"/>
      <c r="AB329" s="274" t="n">
        <v>57</v>
      </c>
      <c r="AC329" s="274" t="n"/>
      <c r="AD329" s="274" t="n"/>
      <c r="AE329" s="583" t="inlineStr">
        <is>
          <t>3:38.8000</t>
        </is>
      </c>
      <c r="AF329" s="418">
        <f>IF(OR(AE329="",AE329="",AE329=0),"",6.172/(AE329*24))</f>
        <v/>
      </c>
      <c r="AG329" s="279" t="n"/>
      <c r="AH329" s="583" t="inlineStr"/>
      <c r="AI329" s="418">
        <f>IF(OR(AH329="",AH329="",AH329=0),"",6.172/(AH329*24))</f>
        <v/>
      </c>
      <c r="AJ329" s="175">
        <f>IF(AND(ISNUMBER(AB329),ISNUMBER(AG329)),AB329-AG329,"")</f>
        <v/>
      </c>
      <c r="AK329" s="274" t="n"/>
      <c r="AL329" s="274" t="n">
        <v>107</v>
      </c>
      <c r="AM329" s="486" t="n">
        <v>0.2825</v>
      </c>
      <c r="AN329" s="671">
        <f>IF(OR(AL329="",AM329="",AM329=0),"",AL329*6.172/(AM329*24))</f>
        <v/>
      </c>
      <c r="AO329" s="477">
        <f>IF(AND(AL329=AL328,AM329&lt;&gt;"",AM328&lt;&gt;""),AM329-AM328,"")</f>
        <v/>
      </c>
      <c r="AP329" s="274" t="n"/>
      <c r="AQ329" s="583" t="inlineStr"/>
      <c r="AR329" s="418">
        <f>IF(OR(AQ329="",AQ329="",AQ329=0),"",6.172/(AQ329*24))</f>
        <v/>
      </c>
      <c r="AS329" s="436">
        <f>IF(OR(NOT(ISNUMBER(C329)),NOT(ISNUMBER(AB329))),"",IF(AG329&lt;&gt;"",AG329,AB329)-C329)</f>
        <v/>
      </c>
      <c r="AT329" s="280" t="n"/>
      <c r="AU329" s="281">
        <f>IF($B329="","",TEXT($A329,"yyyymmdd")&amp;"_P"&amp;$C329&amp;"_C"&amp;$F329&amp;"_"&amp;TRIM(RIGHT(SUBSTITUTE(TRIM(SUBSTITUTE($L329,CHAR(160)," "))," ",REPT(" ",60)),60))&amp;IF($P329="","","-"&amp;TRIM(RIGHT(SUBSTITUTE(TRIM(SUBSTITUTE($P329,CHAR(160)," "))," ",REPT(" ",60)),60)))&amp;IF($T329="","","-"&amp;TRIM(RIGHT(SUBSTITUTE(TRIM(SUBSTITUTE($T329,CHAR(160)," "))," ",REPT(" ",60)),60)))&amp;".jpg")</f>
        <v/>
      </c>
    </row>
    <row r="330" ht="42" customHeight="1">
      <c r="A330" s="278" t="n">
        <v>25117</v>
      </c>
      <c r="B330" s="274" t="inlineStr">
        <is>
          <t>Hardie-Ferodo 500 6 October, 1968</t>
        </is>
      </c>
      <c r="C330" s="274" t="n">
        <v>41</v>
      </c>
      <c r="D330" s="274" t="inlineStr">
        <is>
          <t>A</t>
        </is>
      </c>
      <c r="E330" s="274" t="n">
        <v>5</v>
      </c>
      <c r="F330" s="274" t="n">
        <v>54</v>
      </c>
      <c r="G330" s="274" t="inlineStr">
        <is>
          <t>P &amp; R Williams</t>
        </is>
      </c>
      <c r="H330" s="274" t="n"/>
      <c r="I330" s="274" t="n"/>
      <c r="J330" s="274" t="inlineStr">
        <is>
          <t>Morris Mini de Luxe</t>
        </is>
      </c>
      <c r="K330" s="274" t="inlineStr">
        <is>
          <t>BMC 1.0</t>
        </is>
      </c>
      <c r="L330" s="274" t="inlineStr">
        <is>
          <t>Midge Whiteman</t>
        </is>
      </c>
      <c r="M330" s="274" t="inlineStr">
        <is>
          <t>AUS</t>
        </is>
      </c>
      <c r="N330" s="698">
        <f>_xlfn.LET(_xlpm.d,_xlfn.XLOOKUP(L330,'[1]Birth Dates'!$A:$A,'[1]Birth Dates'!$B:$B,"",0),IF(_xlpm.d=0,"",_xlpm.d))</f>
        <v/>
      </c>
      <c r="O330" s="274">
        <f>IF(OR(N330="",A330="",NOT(ISNUMBER(N330)),N330&gt;A330),"",DATEDIF(N330,A330,"Y")&amp;" years, "&amp;DATEDIF(N330,A330,"YM")&amp;" months, "&amp;DATEDIF(N330,A330,"MD")&amp;" days")</f>
        <v/>
      </c>
      <c r="P330" s="274" t="inlineStr">
        <is>
          <t>Christine Cole</t>
        </is>
      </c>
      <c r="Q330" s="274" t="inlineStr">
        <is>
          <t>AUS</t>
        </is>
      </c>
      <c r="R330" s="698">
        <f>_xlfn.LET(_xlpm.d,_xlfn.XLOOKUP(P330,'[1]Birth Dates'!$A:$A,'[1]Birth Dates'!$B:$B,"",0),IF(_xlpm.d=0,"",_xlpm.d))</f>
        <v/>
      </c>
      <c r="S330" s="274">
        <f>IF(OR(R330="",A330="",NOT(ISNUMBER(R330)),R330&gt;A330),"",DATEDIF(R330,A330,"Y")&amp;" years, "&amp;DATEDIF(R330,A330,"YM")&amp;" months, "&amp;DATEDIF(R330,A330,"MD")&amp;" days")</f>
        <v/>
      </c>
      <c r="T330" s="274" t="n"/>
      <c r="U330" s="274" t="n"/>
      <c r="V330" s="698">
        <f>_xlfn.LET(_xlpm.d,_xlfn.XLOOKUP(T330,'[1]Birth Dates'!$A:$A,'[1]Birth Dates'!$B:$B,"",0),IF(_xlpm.d=0,"",_xlpm.d))</f>
        <v/>
      </c>
      <c r="W330" s="274">
        <f>IF(OR(V330="",A330="",NOT(ISNUMBER(V330)),V330&gt;A330),"",DATEDIF(V330,A330,"Y")&amp;" years, "&amp;DATEDIF(V330,A330,"YM")&amp;" months, "&amp;DATEDIF(V330,A330,"MD")&amp;" days")</f>
        <v/>
      </c>
      <c r="X330" s="274" t="n"/>
      <c r="Y330" s="274" t="n"/>
      <c r="Z330" s="274" t="n"/>
      <c r="AA330" s="274" t="n"/>
      <c r="AB330" s="274" t="n">
        <v>60</v>
      </c>
      <c r="AC330" s="274" t="n"/>
      <c r="AD330" s="274" t="n"/>
      <c r="AE330" s="583" t="inlineStr">
        <is>
          <t>3:57.2000</t>
        </is>
      </c>
      <c r="AF330" s="418">
        <f>IF(OR(AE330="",AE330="",AE330=0),"",6.172/(AE330*24))</f>
        <v/>
      </c>
      <c r="AG330" s="279" t="n"/>
      <c r="AH330" s="583" t="inlineStr"/>
      <c r="AI330" s="418">
        <f>IF(OR(AH330="",AH330="",AH330=0),"",6.172/(AH330*24))</f>
        <v/>
      </c>
      <c r="AJ330" s="175">
        <f>IF(AND(ISNUMBER(AB330),ISNUMBER(AG330)),AB330-AG330,"")</f>
        <v/>
      </c>
      <c r="AK330" s="274" t="n"/>
      <c r="AL330" s="274" t="n">
        <v>98</v>
      </c>
      <c r="AM330" s="486" t="n">
        <v>0.2808564814814815</v>
      </c>
      <c r="AN330" s="671">
        <f>IF(OR(AL330="",AM330="",AM330=0),"",AL330*6.172/(AM330*24))</f>
        <v/>
      </c>
      <c r="AO330" s="477">
        <f>IF(AND(AL330=AL329,AM330&lt;&gt;"",AM329&lt;&gt;""),AM330-AM329,"")</f>
        <v/>
      </c>
      <c r="AP330" s="274" t="n"/>
      <c r="AQ330" s="583" t="inlineStr"/>
      <c r="AR330" s="418">
        <f>IF(OR(AQ330="",AQ330="",AQ330=0),"",6.172/(AQ330*24))</f>
        <v/>
      </c>
      <c r="AS330" s="436">
        <f>IF(OR(NOT(ISNUMBER(C330)),NOT(ISNUMBER(AB330))),"",IF(AG330&lt;&gt;"",AG330,AB330)-C330)</f>
        <v/>
      </c>
      <c r="AT330" s="280" t="n"/>
      <c r="AU330" s="281">
        <f>IF($B330="","",TEXT($A330,"yyyymmdd")&amp;"_P"&amp;$C330&amp;"_C"&amp;$F330&amp;"_"&amp;TRIM(RIGHT(SUBSTITUTE(TRIM(SUBSTITUTE($L330,CHAR(160)," "))," ",REPT(" ",60)),60))&amp;IF($P330="","","-"&amp;TRIM(RIGHT(SUBSTITUTE(TRIM(SUBSTITUTE($P330,CHAR(160)," "))," ",REPT(" ",60)),60)))&amp;IF($T330="","","-"&amp;TRIM(RIGHT(SUBSTITUTE(TRIM(SUBSTITUTE($T330,CHAR(160)," "))," ",REPT(" ",60)),60)))&amp;".jpg")</f>
        <v/>
      </c>
    </row>
    <row r="331" ht="42" customHeight="1">
      <c r="A331" s="278" t="n">
        <v>25117</v>
      </c>
      <c r="B331" s="274" t="inlineStr">
        <is>
          <t>Hardie-Ferodo 500 6 October, 1968</t>
        </is>
      </c>
      <c r="C331" s="274" t="n">
        <v>42</v>
      </c>
      <c r="D331" s="274" t="inlineStr">
        <is>
          <t>D</t>
        </is>
      </c>
      <c r="E331" s="274" t="n">
        <v>12</v>
      </c>
      <c r="F331" s="274" t="n">
        <v>7</v>
      </c>
      <c r="G331" s="274" t="inlineStr">
        <is>
          <t>Ford Motor Company of Australia</t>
        </is>
      </c>
      <c r="H331" s="274" t="n"/>
      <c r="I331" s="274" t="n"/>
      <c r="J331" s="274" t="inlineStr">
        <is>
          <t>Ford Falcon XT GT</t>
        </is>
      </c>
      <c r="K331" s="274" t="n"/>
      <c r="L331" s="274" t="inlineStr">
        <is>
          <t>Jim McKeown</t>
        </is>
      </c>
      <c r="M331" s="274" t="inlineStr">
        <is>
          <t>AUS</t>
        </is>
      </c>
      <c r="N331" s="698">
        <f>_xlfn.LET(_xlpm.d,_xlfn.XLOOKUP(L331,'[1]Birth Dates'!$A:$A,'[1]Birth Dates'!$B:$B,"",0),IF(_xlpm.d=0,"",_xlpm.d))</f>
        <v/>
      </c>
      <c r="O331" s="274">
        <f>IF(OR(N331="",A331="",NOT(ISNUMBER(N331)),N331&gt;A331),"",DATEDIF(N331,A331,"Y")&amp;" years, "&amp;DATEDIF(N331,A331,"YM")&amp;" months, "&amp;DATEDIF(N331,A331,"MD")&amp;" days")</f>
        <v/>
      </c>
      <c r="P331" s="274" t="inlineStr">
        <is>
          <t>Spencer Martin</t>
        </is>
      </c>
      <c r="Q331" s="274" t="inlineStr">
        <is>
          <t>AUS</t>
        </is>
      </c>
      <c r="R331" s="698">
        <f>_xlfn.LET(_xlpm.d,_xlfn.XLOOKUP(P331,'[1]Birth Dates'!$A:$A,'[1]Birth Dates'!$B:$B,"",0),IF(_xlpm.d=0,"",_xlpm.d))</f>
        <v/>
      </c>
      <c r="S331" s="274">
        <f>IF(OR(R331="",A331="",NOT(ISNUMBER(R331)),R331&gt;A331),"",DATEDIF(R331,A331,"Y")&amp;" years, "&amp;DATEDIF(R331,A331,"YM")&amp;" months, "&amp;DATEDIF(R331,A331,"MD")&amp;" days")</f>
        <v/>
      </c>
      <c r="T331" s="274" t="n"/>
      <c r="U331" s="274" t="n"/>
      <c r="V331" s="698">
        <f>_xlfn.LET(_xlpm.d,_xlfn.XLOOKUP(T331,'[1]Birth Dates'!$A:$A,'[1]Birth Dates'!$B:$B,"",0),IF(_xlpm.d=0,"",_xlpm.d))</f>
        <v/>
      </c>
      <c r="W331" s="274">
        <f>IF(OR(V331="",A331="",NOT(ISNUMBER(V331)),V331&gt;A331),"",DATEDIF(V331,A331,"Y")&amp;" years, "&amp;DATEDIF(V331,A331,"YM")&amp;" months, "&amp;DATEDIF(V331,A331,"MD")&amp;" days")</f>
        <v/>
      </c>
      <c r="X331" s="274" t="n"/>
      <c r="Y331" s="274" t="n"/>
      <c r="Z331" s="274" t="n"/>
      <c r="AA331" s="274" t="n"/>
      <c r="AB331" s="274" t="n">
        <v>7</v>
      </c>
      <c r="AC331" s="274" t="n"/>
      <c r="AD331" s="274" t="n"/>
      <c r="AE331" s="583" t="inlineStr">
        <is>
          <t>3:00.5000</t>
        </is>
      </c>
      <c r="AF331" s="418">
        <f>IF(OR(AE331="",AE331="",AE331=0),"",6.172/(AE331*24))</f>
        <v/>
      </c>
      <c r="AG331" s="279" t="n"/>
      <c r="AH331" s="583" t="inlineStr"/>
      <c r="AI331" s="418">
        <f>IF(OR(AH331="",AH331="",AH331=0),"",6.172/(AH331*24))</f>
        <v/>
      </c>
      <c r="AJ331" s="175">
        <f>IF(AND(ISNUMBER(AB331),ISNUMBER(AG331)),AB331-AG331,"")</f>
        <v/>
      </c>
      <c r="AK331" s="274" t="n"/>
      <c r="AL331" s="274" t="n">
        <v>95</v>
      </c>
      <c r="AM331" s="486" t="n">
        <v>0.2824768518518518</v>
      </c>
      <c r="AN331" s="671">
        <f>IF(OR(AL331="",AM331="",AM331=0),"",AL331*6.172/(AM331*24))</f>
        <v/>
      </c>
      <c r="AO331" s="477">
        <f>IF(AND(AL331=AL330,AM331&lt;&gt;"",AM330&lt;&gt;""),AM331-AM330,"")</f>
        <v/>
      </c>
      <c r="AP331" s="274" t="n"/>
      <c r="AQ331" s="583" t="inlineStr"/>
      <c r="AR331" s="418">
        <f>IF(OR(AQ331="",AQ331="",AQ331=0),"",6.172/(AQ331*24))</f>
        <v/>
      </c>
      <c r="AS331" s="436">
        <f>IF(OR(NOT(ISNUMBER(C331)),NOT(ISNUMBER(AB331))),"",IF(AG331&lt;&gt;"",AG331,AB331)-C331)</f>
        <v/>
      </c>
      <c r="AT331" s="280" t="n"/>
      <c r="AU331" s="281">
        <f>IF($B331="","",TEXT($A331,"yyyymmdd")&amp;"_P"&amp;$C331&amp;"_C"&amp;$F331&amp;"_"&amp;TRIM(RIGHT(SUBSTITUTE(TRIM(SUBSTITUTE($L331,CHAR(160)," "))," ",REPT(" ",60)),60))&amp;IF($P331="","","-"&amp;TRIM(RIGHT(SUBSTITUTE(TRIM(SUBSTITUTE($P331,CHAR(160)," "))," ",REPT(" ",60)),60)))&amp;IF($T331="","","-"&amp;TRIM(RIGHT(SUBSTITUTE(TRIM(SUBSTITUTE($T331,CHAR(160)," "))," ",REPT(" ",60)),60)))&amp;".jpg")</f>
        <v/>
      </c>
    </row>
    <row r="332" ht="42" customHeight="1">
      <c r="A332" s="278" t="n">
        <v>25117</v>
      </c>
      <c r="B332" s="274" t="inlineStr">
        <is>
          <t>Hardie-Ferodo 500 6 October, 1968</t>
        </is>
      </c>
      <c r="C332" s="274" t="n">
        <v>43</v>
      </c>
      <c r="D332" s="274" t="inlineStr">
        <is>
          <t>C</t>
        </is>
      </c>
      <c r="E332" s="274" t="n">
        <v>12</v>
      </c>
      <c r="F332" s="274" t="n">
        <v>32</v>
      </c>
      <c r="G332" s="274" t="inlineStr">
        <is>
          <t>W &amp; N Howes</t>
        </is>
      </c>
      <c r="H332" s="274" t="n"/>
      <c r="I332" s="274" t="n"/>
      <c r="J332" s="274" t="inlineStr">
        <is>
          <t>Fiat 125</t>
        </is>
      </c>
      <c r="K332" s="274" t="n"/>
      <c r="L332" s="274" t="inlineStr">
        <is>
          <t>Ernie Johnson</t>
        </is>
      </c>
      <c r="M332" s="274" t="inlineStr">
        <is>
          <t>AUS</t>
        </is>
      </c>
      <c r="N332" s="698">
        <f>_xlfn.LET(_xlpm.d,_xlfn.XLOOKUP(L332,'[1]Birth Dates'!$A:$A,'[1]Birth Dates'!$B:$B,"",0),IF(_xlpm.d=0,"",_xlpm.d))</f>
        <v/>
      </c>
      <c r="O332" s="274">
        <f>IF(OR(N332="",A332="",NOT(ISNUMBER(N332)),N332&gt;A332),"",DATEDIF(N332,A332,"Y")&amp;" years, "&amp;DATEDIF(N332,A332,"YM")&amp;" months, "&amp;DATEDIF(N332,A332,"MD")&amp;" days")</f>
        <v/>
      </c>
      <c r="P332" s="274" t="inlineStr">
        <is>
          <t>Martin Chenery</t>
        </is>
      </c>
      <c r="Q332" s="274" t="inlineStr">
        <is>
          <t>AUS</t>
        </is>
      </c>
      <c r="R332" s="698">
        <f>_xlfn.LET(_xlpm.d,_xlfn.XLOOKUP(P332,'[1]Birth Dates'!$A:$A,'[1]Birth Dates'!$B:$B,"",0),IF(_xlpm.d=0,"",_xlpm.d))</f>
        <v/>
      </c>
      <c r="S332" s="274">
        <f>IF(OR(R332="",A332="",NOT(ISNUMBER(R332)),R332&gt;A332),"",DATEDIF(R332,A332,"Y")&amp;" years, "&amp;DATEDIF(R332,A332,"YM")&amp;" months, "&amp;DATEDIF(R332,A332,"MD")&amp;" days")</f>
        <v/>
      </c>
      <c r="T332" s="274" t="n"/>
      <c r="U332" s="274" t="n"/>
      <c r="V332" s="698">
        <f>_xlfn.LET(_xlpm.d,_xlfn.XLOOKUP(T332,'[1]Birth Dates'!$A:$A,'[1]Birth Dates'!$B:$B,"",0),IF(_xlpm.d=0,"",_xlpm.d))</f>
        <v/>
      </c>
      <c r="W332" s="274">
        <f>IF(OR(V332="",A332="",NOT(ISNUMBER(V332)),V332&gt;A332),"",DATEDIF(V332,A332,"Y")&amp;" years, "&amp;DATEDIF(V332,A332,"YM")&amp;" months, "&amp;DATEDIF(V332,A332,"MD")&amp;" days")</f>
        <v/>
      </c>
      <c r="X332" s="274" t="n"/>
      <c r="Y332" s="274" t="n"/>
      <c r="Z332" s="274" t="n"/>
      <c r="AA332" s="274" t="n"/>
      <c r="AB332" s="274" t="n">
        <v>39</v>
      </c>
      <c r="AC332" s="274" t="n"/>
      <c r="AD332" s="274" t="n"/>
      <c r="AE332" s="583" t="inlineStr">
        <is>
          <t>203:00.0000</t>
        </is>
      </c>
      <c r="AF332" s="418">
        <f>IF(OR(AE332="",AE332="",AE332=0),"",6.172/(AE332*24))</f>
        <v/>
      </c>
      <c r="AG332" s="279" t="n"/>
      <c r="AH332" s="583" t="inlineStr"/>
      <c r="AI332" s="418">
        <f>IF(OR(AH332="",AH332="",AH332=0),"",6.172/(AH332*24))</f>
        <v/>
      </c>
      <c r="AJ332" s="175">
        <f>IF(AND(ISNUMBER(AB332),ISNUMBER(AG332)),AB332-AG332,"")</f>
        <v/>
      </c>
      <c r="AK332" s="274" t="n"/>
      <c r="AL332" s="274" t="n">
        <v>88</v>
      </c>
      <c r="AM332" s="486" t="n">
        <v>0.282037037037037</v>
      </c>
      <c r="AN332" s="671">
        <f>IF(OR(AL332="",AM332="",AM332=0),"",AL332*6.172/(AM332*24))</f>
        <v/>
      </c>
      <c r="AO332" s="477">
        <f>IF(AND(AL332=AL331,AM332&lt;&gt;"",AM331&lt;&gt;""),AM332-AM331,"")</f>
        <v/>
      </c>
      <c r="AP332" s="274" t="n"/>
      <c r="AQ332" s="583" t="inlineStr"/>
      <c r="AR332" s="418">
        <f>IF(OR(AQ332="",AQ332="",AQ332=0),"",6.172/(AQ332*24))</f>
        <v/>
      </c>
      <c r="AS332" s="436">
        <f>IF(OR(NOT(ISNUMBER(C332)),NOT(ISNUMBER(AB332))),"",IF(AG332&lt;&gt;"",AG332,AB332)-C332)</f>
        <v/>
      </c>
      <c r="AT332" s="280" t="n"/>
      <c r="AU332" s="281">
        <f>IF($B332="","",TEXT($A332,"yyyymmdd")&amp;"_P"&amp;$C332&amp;"_C"&amp;$F332&amp;"_"&amp;TRIM(RIGHT(SUBSTITUTE(TRIM(SUBSTITUTE($L332,CHAR(160)," "))," ",REPT(" ",60)),60))&amp;IF($P332="","","-"&amp;TRIM(RIGHT(SUBSTITUTE(TRIM(SUBSTITUTE($P332,CHAR(160)," "))," ",REPT(" ",60)),60)))&amp;IF($T332="","","-"&amp;TRIM(RIGHT(SUBSTITUTE(TRIM(SUBSTITUTE($T332,CHAR(160)," "))," ",REPT(" ",60)),60)))&amp;".jpg")</f>
        <v/>
      </c>
    </row>
    <row r="333" ht="42" customHeight="1">
      <c r="A333" s="278" t="n">
        <v>25117</v>
      </c>
      <c r="B333" s="274" t="inlineStr">
        <is>
          <t>Hardie-Ferodo 500 6 October, 1968</t>
        </is>
      </c>
      <c r="C333" s="274" t="n">
        <v>44</v>
      </c>
      <c r="D333" s="274" t="inlineStr">
        <is>
          <t>C</t>
        </is>
      </c>
      <c r="E333" s="274" t="n">
        <v>13</v>
      </c>
      <c r="F333" s="274" t="n">
        <v>28</v>
      </c>
      <c r="G333" s="274" t="inlineStr">
        <is>
          <t>Marque Motors</t>
        </is>
      </c>
      <c r="H333" s="274" t="n"/>
      <c r="I333" s="274" t="n"/>
      <c r="J333" s="274" t="inlineStr">
        <is>
          <t>Morris Cooper S</t>
        </is>
      </c>
      <c r="K333" s="274" t="n"/>
      <c r="L333" s="274" t="inlineStr">
        <is>
          <t>Bill Stanley</t>
        </is>
      </c>
      <c r="M333" s="274" t="inlineStr">
        <is>
          <t>AUS</t>
        </is>
      </c>
      <c r="N333" s="698">
        <f>_xlfn.LET(_xlpm.d,_xlfn.XLOOKUP(L333,'[1]Birth Dates'!$A:$A,'[1]Birth Dates'!$B:$B,"",0),IF(_xlpm.d=0,"",_xlpm.d))</f>
        <v/>
      </c>
      <c r="O333" s="274">
        <f>IF(OR(N333="",A333="",NOT(ISNUMBER(N333)),N333&gt;A333),"",DATEDIF(N333,A333,"Y")&amp;" years, "&amp;DATEDIF(N333,A333,"YM")&amp;" months, "&amp;DATEDIF(N333,A333,"MD")&amp;" days")</f>
        <v/>
      </c>
      <c r="P333" s="274" t="inlineStr">
        <is>
          <t>Lindsay Adcock</t>
        </is>
      </c>
      <c r="Q333" s="274" t="inlineStr">
        <is>
          <t>AUS</t>
        </is>
      </c>
      <c r="R333" s="698">
        <f>_xlfn.LET(_xlpm.d,_xlfn.XLOOKUP(P333,'[1]Birth Dates'!$A:$A,'[1]Birth Dates'!$B:$B,"",0),IF(_xlpm.d=0,"",_xlpm.d))</f>
        <v/>
      </c>
      <c r="S333" s="274">
        <f>IF(OR(R333="",A333="",NOT(ISNUMBER(R333)),R333&gt;A333),"",DATEDIF(R333,A333,"Y")&amp;" years, "&amp;DATEDIF(R333,A333,"YM")&amp;" months, "&amp;DATEDIF(R333,A333,"MD")&amp;" days")</f>
        <v/>
      </c>
      <c r="T333" s="274" t="n"/>
      <c r="U333" s="274" t="n"/>
      <c r="V333" s="698">
        <f>_xlfn.LET(_xlpm.d,_xlfn.XLOOKUP(T333,'[1]Birth Dates'!$A:$A,'[1]Birth Dates'!$B:$B,"",0),IF(_xlpm.d=0,"",_xlpm.d))</f>
        <v/>
      </c>
      <c r="W333" s="274">
        <f>IF(OR(V333="",A333="",NOT(ISNUMBER(V333)),V333&gt;A333),"",DATEDIF(V333,A333,"Y")&amp;" years, "&amp;DATEDIF(V333,A333,"YM")&amp;" months, "&amp;DATEDIF(V333,A333,"MD")&amp;" days")</f>
        <v/>
      </c>
      <c r="X333" s="274" t="n"/>
      <c r="Y333" s="274" t="n"/>
      <c r="Z333" s="274" t="n"/>
      <c r="AA333" s="274" t="n"/>
      <c r="AB333" s="274" t="n">
        <v>26</v>
      </c>
      <c r="AC333" s="274" t="n"/>
      <c r="AD333" s="274" t="n"/>
      <c r="AE333" s="583" t="inlineStr">
        <is>
          <t>3:16.6000</t>
        </is>
      </c>
      <c r="AF333" s="418">
        <f>IF(OR(AE333="",AE333="",AE333=0),"",6.172/(AE333*24))</f>
        <v/>
      </c>
      <c r="AG333" s="279" t="n"/>
      <c r="AH333" s="583" t="inlineStr"/>
      <c r="AI333" s="418">
        <f>IF(OR(AH333="",AH333="",AH333=0),"",6.172/(AH333*24))</f>
        <v/>
      </c>
      <c r="AJ333" s="175">
        <f>IF(AND(ISNUMBER(AB333),ISNUMBER(AG333)),AB333-AG333,"")</f>
        <v/>
      </c>
      <c r="AK333" s="274" t="n"/>
      <c r="AL333" s="274" t="n">
        <v>81</v>
      </c>
      <c r="AM333" s="486" t="n">
        <v>0.2809953703703704</v>
      </c>
      <c r="AN333" s="671">
        <f>IF(OR(AL333="",AM333="",AM333=0),"",AL333*6.172/(AM333*24))</f>
        <v/>
      </c>
      <c r="AO333" s="477">
        <f>IF(AND(AL333=AL332,AM333&lt;&gt;"",AM332&lt;&gt;""),AM333-AM332,"")</f>
        <v/>
      </c>
      <c r="AP333" s="274" t="n"/>
      <c r="AQ333" s="583" t="inlineStr"/>
      <c r="AR333" s="418">
        <f>IF(OR(AQ333="",AQ333="",AQ333=0),"",6.172/(AQ333*24))</f>
        <v/>
      </c>
      <c r="AS333" s="436">
        <f>IF(OR(NOT(ISNUMBER(C333)),NOT(ISNUMBER(AB333))),"",IF(AG333&lt;&gt;"",AG333,AB333)-C333)</f>
        <v/>
      </c>
      <c r="AT333" s="280" t="n"/>
      <c r="AU333" s="281">
        <f>IF($B333="","",TEXT($A333,"yyyymmdd")&amp;"_P"&amp;$C333&amp;"_C"&amp;$F333&amp;"_"&amp;TRIM(RIGHT(SUBSTITUTE(TRIM(SUBSTITUTE($L333,CHAR(160)," "))," ",REPT(" ",60)),60))&amp;IF($P333="","","-"&amp;TRIM(RIGHT(SUBSTITUTE(TRIM(SUBSTITUTE($P333,CHAR(160)," "))," ",REPT(" ",60)),60)))&amp;IF($T333="","","-"&amp;TRIM(RIGHT(SUBSTITUTE(TRIM(SUBSTITUTE($T333,CHAR(160)," "))," ",REPT(" ",60)),60)))&amp;".jpg")</f>
        <v/>
      </c>
    </row>
    <row r="334" ht="42" customHeight="1">
      <c r="A334" s="278" t="n">
        <v>25117</v>
      </c>
      <c r="B334" s="274" t="inlineStr">
        <is>
          <t>Hardie-Ferodo 500 6 October, 1968</t>
        </is>
      </c>
      <c r="C334" s="274" t="n">
        <v>45</v>
      </c>
      <c r="D334" s="274" t="inlineStr">
        <is>
          <t>A</t>
        </is>
      </c>
      <c r="E334" s="274" t="n">
        <v>6</v>
      </c>
      <c r="F334" s="274" t="n">
        <v>57</v>
      </c>
      <c r="G334" s="274" t="inlineStr">
        <is>
          <t>AMI Racing Team</t>
        </is>
      </c>
      <c r="H334" s="274" t="n"/>
      <c r="I334" s="274" t="n"/>
      <c r="J334" s="274" t="inlineStr">
        <is>
          <t>Toyota Corolla</t>
        </is>
      </c>
      <c r="K334" s="274" t="n"/>
      <c r="L334" s="274" t="inlineStr">
        <is>
          <t>Dick Thurston</t>
        </is>
      </c>
      <c r="M334" s="274" t="inlineStr">
        <is>
          <t>AUS</t>
        </is>
      </c>
      <c r="N334" s="698">
        <f>_xlfn.LET(_xlpm.d,_xlfn.XLOOKUP(L334,'[1]Birth Dates'!$A:$A,'[1]Birth Dates'!$B:$B,"",0),IF(_xlpm.d=0,"",_xlpm.d))</f>
        <v/>
      </c>
      <c r="O334" s="274">
        <f>IF(OR(N334="",A334="",NOT(ISNUMBER(N334)),N334&gt;A334),"",DATEDIF(N334,A334,"Y")&amp;" years, "&amp;DATEDIF(N334,A334,"YM")&amp;" months, "&amp;DATEDIF(N334,A334,"MD")&amp;" days")</f>
        <v/>
      </c>
      <c r="P334" s="274" t="inlineStr">
        <is>
          <t>Brian Reed</t>
        </is>
      </c>
      <c r="Q334" s="274" t="inlineStr">
        <is>
          <t>AUS</t>
        </is>
      </c>
      <c r="R334" s="698">
        <f>_xlfn.LET(_xlpm.d,_xlfn.XLOOKUP(P334,'[1]Birth Dates'!$A:$A,'[1]Birth Dates'!$B:$B,"",0),IF(_xlpm.d=0,"",_xlpm.d))</f>
        <v/>
      </c>
      <c r="S334" s="274">
        <f>IF(OR(R334="",A334="",NOT(ISNUMBER(R334)),R334&gt;A334),"",DATEDIF(R334,A334,"Y")&amp;" years, "&amp;DATEDIF(R334,A334,"YM")&amp;" months, "&amp;DATEDIF(R334,A334,"MD")&amp;" days")</f>
        <v/>
      </c>
      <c r="T334" s="274" t="n"/>
      <c r="U334" s="274" t="n"/>
      <c r="V334" s="698">
        <f>_xlfn.LET(_xlpm.d,_xlfn.XLOOKUP(T334,'[1]Birth Dates'!$A:$A,'[1]Birth Dates'!$B:$B,"",0),IF(_xlpm.d=0,"",_xlpm.d))</f>
        <v/>
      </c>
      <c r="W334" s="274">
        <f>IF(OR(V334="",A334="",NOT(ISNUMBER(V334)),V334&gt;A334),"",DATEDIF(V334,A334,"Y")&amp;" years, "&amp;DATEDIF(V334,A334,"YM")&amp;" months, "&amp;DATEDIF(V334,A334,"MD")&amp;" days")</f>
        <v/>
      </c>
      <c r="X334" s="274" t="n"/>
      <c r="Y334" s="274" t="n"/>
      <c r="Z334" s="274" t="n"/>
      <c r="AA334" s="274" t="n"/>
      <c r="AB334" s="274" t="n">
        <v>50</v>
      </c>
      <c r="AC334" s="274" t="n"/>
      <c r="AD334" s="274" t="n"/>
      <c r="AE334" s="583" t="inlineStr">
        <is>
          <t>3:31.2000</t>
        </is>
      </c>
      <c r="AF334" s="418">
        <f>IF(OR(AE334="",AE334="",AE334=0),"",6.172/(AE334*24))</f>
        <v/>
      </c>
      <c r="AG334" s="279" t="n"/>
      <c r="AH334" s="583" t="inlineStr"/>
      <c r="AI334" s="418">
        <f>IF(OR(AH334="",AH334="",AH334=0),"",6.172/(AH334*24))</f>
        <v/>
      </c>
      <c r="AJ334" s="175">
        <f>IF(AND(ISNUMBER(AB334),ISNUMBER(AG334)),AB334-AG334,"")</f>
        <v/>
      </c>
      <c r="AK334" s="274" t="n"/>
      <c r="AL334" s="274" t="n">
        <v>74</v>
      </c>
      <c r="AM334" s="486" t="n">
        <v>0.2810300925925926</v>
      </c>
      <c r="AN334" s="671">
        <f>IF(OR(AL334="",AM334="",AM334=0),"",AL334*6.172/(AM334*24))</f>
        <v/>
      </c>
      <c r="AO334" s="477">
        <f>IF(AND(AL334=AL333,AM334&lt;&gt;"",AM333&lt;&gt;""),AM334-AM333,"")</f>
        <v/>
      </c>
      <c r="AP334" s="274" t="n"/>
      <c r="AQ334" s="583" t="inlineStr"/>
      <c r="AR334" s="418">
        <f>IF(OR(AQ334="",AQ334="",AQ334=0),"",6.172/(AQ334*24))</f>
        <v/>
      </c>
      <c r="AS334" s="436">
        <f>IF(OR(NOT(ISNUMBER(C334)),NOT(ISNUMBER(AB334))),"",IF(AG334&lt;&gt;"",AG334,AB334)-C334)</f>
        <v/>
      </c>
      <c r="AT334" s="280" t="n"/>
      <c r="AU334" s="281">
        <f>IF($B334="","",TEXT($A334,"yyyymmdd")&amp;"_P"&amp;$C334&amp;"_C"&amp;$F334&amp;"_"&amp;TRIM(RIGHT(SUBSTITUTE(TRIM(SUBSTITUTE($L334,CHAR(160)," "))," ",REPT(" ",60)),60))&amp;IF($P334="","","-"&amp;TRIM(RIGHT(SUBSTITUTE(TRIM(SUBSTITUTE($P334,CHAR(160)," "))," ",REPT(" ",60)),60)))&amp;IF($T334="","","-"&amp;TRIM(RIGHT(SUBSTITUTE(TRIM(SUBSTITUTE($T334,CHAR(160)," "))," ",REPT(" ",60)),60)))&amp;".jpg")</f>
        <v/>
      </c>
    </row>
    <row r="335" ht="42" customHeight="1">
      <c r="A335" s="278" t="n">
        <v>25117</v>
      </c>
      <c r="B335" s="274" t="inlineStr">
        <is>
          <t>Hardie-Ferodo 500 6 October, 1968</t>
        </is>
      </c>
      <c r="C335" s="274" t="n">
        <v>46</v>
      </c>
      <c r="D335" s="274" t="inlineStr">
        <is>
          <t>A</t>
        </is>
      </c>
      <c r="E335" s="274" t="n">
        <v>7</v>
      </c>
      <c r="F335" s="274" t="n">
        <v>60</v>
      </c>
      <c r="G335" s="274" t="inlineStr">
        <is>
          <t>North Shore Sporting Car Club</t>
        </is>
      </c>
      <c r="H335" s="274" t="n"/>
      <c r="I335" s="274" t="n"/>
      <c r="J335" s="274" t="inlineStr">
        <is>
          <t>Toyota Corolla</t>
        </is>
      </c>
      <c r="K335" s="274" t="n"/>
      <c r="L335" s="274" t="inlineStr">
        <is>
          <t>James Laing-Peach</t>
        </is>
      </c>
      <c r="M335" s="274" t="inlineStr">
        <is>
          <t>AUS</t>
        </is>
      </c>
      <c r="N335" s="698">
        <f>_xlfn.LET(_xlpm.d,_xlfn.XLOOKUP(L335,'[1]Birth Dates'!$A:$A,'[1]Birth Dates'!$B:$B,"",0),IF(_xlpm.d=0,"",_xlpm.d))</f>
        <v/>
      </c>
      <c r="O335" s="274">
        <f>IF(OR(N335="",A335="",NOT(ISNUMBER(N335)),N335&gt;A335),"",DATEDIF(N335,A335,"Y")&amp;" years, "&amp;DATEDIF(N335,A335,"YM")&amp;" months, "&amp;DATEDIF(N335,A335,"MD")&amp;" days")</f>
        <v/>
      </c>
      <c r="P335" s="274" t="inlineStr">
        <is>
          <t>Bob Drane</t>
        </is>
      </c>
      <c r="Q335" s="274" t="inlineStr">
        <is>
          <t>AUS</t>
        </is>
      </c>
      <c r="R335" s="698">
        <f>_xlfn.LET(_xlpm.d,_xlfn.XLOOKUP(P335,'[1]Birth Dates'!$A:$A,'[1]Birth Dates'!$B:$B,"",0),IF(_xlpm.d=0,"",_xlpm.d))</f>
        <v/>
      </c>
      <c r="S335" s="274">
        <f>IF(OR(R335="",A335="",NOT(ISNUMBER(R335)),R335&gt;A335),"",DATEDIF(R335,A335,"Y")&amp;" years, "&amp;DATEDIF(R335,A335,"YM")&amp;" months, "&amp;DATEDIF(R335,A335,"MD")&amp;" days")</f>
        <v/>
      </c>
      <c r="T335" s="274" t="n"/>
      <c r="U335" s="274" t="n"/>
      <c r="V335" s="698">
        <f>_xlfn.LET(_xlpm.d,_xlfn.XLOOKUP(T335,'[1]Birth Dates'!$A:$A,'[1]Birth Dates'!$B:$B,"",0),IF(_xlpm.d=0,"",_xlpm.d))</f>
        <v/>
      </c>
      <c r="W335" s="274">
        <f>IF(OR(V335="",A335="",NOT(ISNUMBER(V335)),V335&gt;A335),"",DATEDIF(V335,A335,"Y")&amp;" years, "&amp;DATEDIF(V335,A335,"YM")&amp;" months, "&amp;DATEDIF(V335,A335,"MD")&amp;" days")</f>
        <v/>
      </c>
      <c r="X335" s="274" t="n"/>
      <c r="Y335" s="274" t="n"/>
      <c r="Z335" s="274" t="n"/>
      <c r="AA335" s="274" t="n"/>
      <c r="AB335" s="274" t="n">
        <v>52</v>
      </c>
      <c r="AC335" s="274" t="n"/>
      <c r="AD335" s="274" t="n"/>
      <c r="AE335" s="583" t="inlineStr">
        <is>
          <t>3:31.9000</t>
        </is>
      </c>
      <c r="AF335" s="418">
        <f>IF(OR(AE335="",AE335="",AE335=0),"",6.172/(AE335*24))</f>
        <v/>
      </c>
      <c r="AG335" s="279" t="n"/>
      <c r="AH335" s="583" t="inlineStr"/>
      <c r="AI335" s="418">
        <f>IF(OR(AH335="",AH335="",AH335=0),"",6.172/(AH335*24))</f>
        <v/>
      </c>
      <c r="AJ335" s="175">
        <f>IF(AND(ISNUMBER(AB335),ISNUMBER(AG335)),AB335-AG335,"")</f>
        <v/>
      </c>
      <c r="AK335" s="274" t="n"/>
      <c r="AL335" s="274" t="n">
        <v>74</v>
      </c>
      <c r="AM335" s="486" t="n">
        <v>0.2830092592592592</v>
      </c>
      <c r="AN335" s="671">
        <f>IF(OR(AL335="",AM335="",AM335=0),"",AL335*6.172/(AM335*24))</f>
        <v/>
      </c>
      <c r="AO335" s="477">
        <f>IF(AND(AL335=AL334,AM335&lt;&gt;"",AM334&lt;&gt;""),AM335-AM334,"")</f>
        <v/>
      </c>
      <c r="AP335" s="274" t="n"/>
      <c r="AQ335" s="583" t="inlineStr"/>
      <c r="AR335" s="418">
        <f>IF(OR(AQ335="",AQ335="",AQ335=0),"",6.172/(AQ335*24))</f>
        <v/>
      </c>
      <c r="AS335" s="436">
        <f>IF(OR(NOT(ISNUMBER(C335)),NOT(ISNUMBER(AB335))),"",IF(AG335&lt;&gt;"",AG335,AB335)-C335)</f>
        <v/>
      </c>
      <c r="AT335" s="280" t="n"/>
      <c r="AU335" s="281">
        <f>IF($B335="","",TEXT($A335,"yyyymmdd")&amp;"_P"&amp;$C335&amp;"_C"&amp;$F335&amp;"_"&amp;TRIM(RIGHT(SUBSTITUTE(TRIM(SUBSTITUTE($L335,CHAR(160)," "))," ",REPT(" ",60)),60))&amp;IF($P335="","","-"&amp;TRIM(RIGHT(SUBSTITUTE(TRIM(SUBSTITUTE($P335,CHAR(160)," "))," ",REPT(" ",60)),60)))&amp;IF($T335="","","-"&amp;TRIM(RIGHT(SUBSTITUTE(TRIM(SUBSTITUTE($T335,CHAR(160)," "))," ",REPT(" ",60)),60)))&amp;".jpg")</f>
        <v/>
      </c>
    </row>
    <row r="336" ht="42" customHeight="1">
      <c r="A336" s="278" t="n">
        <v>25117</v>
      </c>
      <c r="B336" s="274" t="inlineStr">
        <is>
          <t>Hardie-Ferodo 500 6 October, 1968</t>
        </is>
      </c>
      <c r="C336" s="274" t="n">
        <v>47</v>
      </c>
      <c r="D336" s="274" t="inlineStr">
        <is>
          <t>C</t>
        </is>
      </c>
      <c r="E336" s="274" t="n">
        <v>14</v>
      </c>
      <c r="F336" s="274" t="n">
        <v>31</v>
      </c>
      <c r="G336" s="274" t="inlineStr">
        <is>
          <t>Frank Crott Motors Pty Ltd</t>
        </is>
      </c>
      <c r="H336" s="274" t="n"/>
      <c r="I336" s="274" t="n"/>
      <c r="J336" s="274" t="inlineStr">
        <is>
          <t>Fiat 125</t>
        </is>
      </c>
      <c r="K336" s="274" t="n"/>
      <c r="L336" s="274" t="inlineStr">
        <is>
          <t>Bob Muir</t>
        </is>
      </c>
      <c r="M336" s="274" t="inlineStr">
        <is>
          <t>AUS</t>
        </is>
      </c>
      <c r="N336" s="698">
        <f>_xlfn.LET(_xlpm.d,_xlfn.XLOOKUP(L336,'[1]Birth Dates'!$A:$A,'[1]Birth Dates'!$B:$B,"",0),IF(_xlpm.d=0,"",_xlpm.d))</f>
        <v/>
      </c>
      <c r="O336" s="274">
        <f>IF(OR(N336="",A336="",NOT(ISNUMBER(N336)),N336&gt;A336),"",DATEDIF(N336,A336,"Y")&amp;" years, "&amp;DATEDIF(N336,A336,"YM")&amp;" months, "&amp;DATEDIF(N336,A336,"MD")&amp;" days")</f>
        <v/>
      </c>
      <c r="P336" s="274" t="inlineStr">
        <is>
          <t>Gary Cooke</t>
        </is>
      </c>
      <c r="Q336" s="274" t="inlineStr">
        <is>
          <t>AUS</t>
        </is>
      </c>
      <c r="R336" s="698">
        <f>_xlfn.LET(_xlpm.d,_xlfn.XLOOKUP(P336,'[1]Birth Dates'!$A:$A,'[1]Birth Dates'!$B:$B,"",0),IF(_xlpm.d=0,"",_xlpm.d))</f>
        <v/>
      </c>
      <c r="S336" s="274">
        <f>IF(OR(R336="",A336="",NOT(ISNUMBER(R336)),R336&gt;A336),"",DATEDIF(R336,A336,"Y")&amp;" years, "&amp;DATEDIF(R336,A336,"YM")&amp;" months, "&amp;DATEDIF(R336,A336,"MD")&amp;" days")</f>
        <v/>
      </c>
      <c r="T336" s="274" t="n"/>
      <c r="U336" s="274" t="n"/>
      <c r="V336" s="698">
        <f>_xlfn.LET(_xlpm.d,_xlfn.XLOOKUP(T336,'[1]Birth Dates'!$A:$A,'[1]Birth Dates'!$B:$B,"",0),IF(_xlpm.d=0,"",_xlpm.d))</f>
        <v/>
      </c>
      <c r="W336" s="274">
        <f>IF(OR(V336="",A336="",NOT(ISNUMBER(V336)),V336&gt;A336),"",DATEDIF(V336,A336,"Y")&amp;" years, "&amp;DATEDIF(V336,A336,"YM")&amp;" months, "&amp;DATEDIF(V336,A336,"MD")&amp;" days")</f>
        <v/>
      </c>
      <c r="X336" s="274" t="n"/>
      <c r="Y336" s="274" t="n"/>
      <c r="Z336" s="274" t="n"/>
      <c r="AA336" s="274" t="n"/>
      <c r="AB336" s="274" t="n">
        <v>29</v>
      </c>
      <c r="AC336" s="274" t="n"/>
      <c r="AD336" s="274" t="n"/>
      <c r="AE336" s="583" t="inlineStr">
        <is>
          <t>3:18.9000</t>
        </is>
      </c>
      <c r="AF336" s="418">
        <f>IF(OR(AE336="",AE336="",AE336=0),"",6.172/(AE336*24))</f>
        <v/>
      </c>
      <c r="AG336" s="279" t="n"/>
      <c r="AH336" s="583" t="inlineStr"/>
      <c r="AI336" s="418">
        <f>IF(OR(AH336="",AH336="",AH336=0),"",6.172/(AH336*24))</f>
        <v/>
      </c>
      <c r="AJ336" s="175">
        <f>IF(AND(ISNUMBER(AB336),ISNUMBER(AG336)),AB336-AG336,"")</f>
        <v/>
      </c>
      <c r="AK336" s="274" t="n"/>
      <c r="AL336" s="274" t="n">
        <v>69</v>
      </c>
      <c r="AM336" s="486" t="n">
        <v>0.2820254629629629</v>
      </c>
      <c r="AN336" s="671">
        <f>IF(OR(AL336="",AM336="",AM336=0),"",AL336*6.172/(AM336*24))</f>
        <v/>
      </c>
      <c r="AO336" s="477">
        <f>IF(AND(AL336=AL335,AM336&lt;&gt;"",AM335&lt;&gt;""),AM336-AM335,"")</f>
        <v/>
      </c>
      <c r="AP336" s="274" t="n"/>
      <c r="AQ336" s="583" t="inlineStr"/>
      <c r="AR336" s="418">
        <f>IF(OR(AQ336="",AQ336="",AQ336=0),"",6.172/(AQ336*24))</f>
        <v/>
      </c>
      <c r="AS336" s="436">
        <f>IF(OR(NOT(ISNUMBER(C336)),NOT(ISNUMBER(AB336))),"",IF(AG336&lt;&gt;"",AG336,AB336)-C336)</f>
        <v/>
      </c>
      <c r="AT336" s="280" t="n"/>
      <c r="AU336" s="281">
        <f>IF($B336="","",TEXT($A336,"yyyymmdd")&amp;"_P"&amp;$C336&amp;"_C"&amp;$F336&amp;"_"&amp;TRIM(RIGHT(SUBSTITUTE(TRIM(SUBSTITUTE($L336,CHAR(160)," "))," ",REPT(" ",60)),60))&amp;IF($P336="","","-"&amp;TRIM(RIGHT(SUBSTITUTE(TRIM(SUBSTITUTE($P336,CHAR(160)," "))," ",REPT(" ",60)),60)))&amp;IF($T336="","","-"&amp;TRIM(RIGHT(SUBSTITUTE(TRIM(SUBSTITUTE($T336,CHAR(160)," "))," ",REPT(" ",60)),60)))&amp;".jpg")</f>
        <v/>
      </c>
    </row>
    <row r="337" ht="42" customHeight="1">
      <c r="A337" s="278" t="n">
        <v>25117</v>
      </c>
      <c r="B337" s="274" t="inlineStr">
        <is>
          <t>Hardie-Ferodo 500 6 October, 1968</t>
        </is>
      </c>
      <c r="C337" s="274" t="n">
        <v>48</v>
      </c>
      <c r="D337" s="274" t="inlineStr">
        <is>
          <t>D</t>
        </is>
      </c>
      <c r="E337" s="274" t="n">
        <v>13</v>
      </c>
      <c r="F337" s="274" t="n">
        <v>16</v>
      </c>
      <c r="G337" s="274" t="inlineStr">
        <is>
          <t>M Savva</t>
        </is>
      </c>
      <c r="H337" s="274" t="n"/>
      <c r="I337" s="274" t="n"/>
      <c r="J337" s="274" t="inlineStr">
        <is>
          <t>Ford Falcon XT GT</t>
        </is>
      </c>
      <c r="K337" s="274" t="inlineStr">
        <is>
          <t>Ford 5.0</t>
        </is>
      </c>
      <c r="L337" s="274" t="inlineStr">
        <is>
          <t>Mike Savva</t>
        </is>
      </c>
      <c r="M337" s="274" t="inlineStr">
        <is>
          <t>AUS</t>
        </is>
      </c>
      <c r="N337" s="698">
        <f>_xlfn.LET(_xlpm.d,_xlfn.XLOOKUP(L337,'[1]Birth Dates'!$A:$A,'[1]Birth Dates'!$B:$B,"",0),IF(_xlpm.d=0,"",_xlpm.d))</f>
        <v/>
      </c>
      <c r="O337" s="274">
        <f>IF(OR(N337="",A337="",NOT(ISNUMBER(N337)),N337&gt;A337),"",DATEDIF(N337,A337,"Y")&amp;" years, "&amp;DATEDIF(N337,A337,"YM")&amp;" months, "&amp;DATEDIF(N337,A337,"MD")&amp;" days")</f>
        <v/>
      </c>
      <c r="P337" s="274" t="inlineStr">
        <is>
          <t>Bob Wilkinson</t>
        </is>
      </c>
      <c r="Q337" s="274" t="inlineStr">
        <is>
          <t>AUS</t>
        </is>
      </c>
      <c r="R337" s="698">
        <f>_xlfn.LET(_xlpm.d,_xlfn.XLOOKUP(P337,'[1]Birth Dates'!$A:$A,'[1]Birth Dates'!$B:$B,"",0),IF(_xlpm.d=0,"",_xlpm.d))</f>
        <v/>
      </c>
      <c r="S337" s="274">
        <f>IF(OR(R337="",A337="",NOT(ISNUMBER(R337)),R337&gt;A337),"",DATEDIF(R337,A337,"Y")&amp;" years, "&amp;DATEDIF(R337,A337,"YM")&amp;" months, "&amp;DATEDIF(R337,A337,"MD")&amp;" days")</f>
        <v/>
      </c>
      <c r="T337" s="274" t="n"/>
      <c r="U337" s="274" t="n"/>
      <c r="V337" s="698">
        <f>_xlfn.LET(_xlpm.d,_xlfn.XLOOKUP(T337,'[1]Birth Dates'!$A:$A,'[1]Birth Dates'!$B:$B,"",0),IF(_xlpm.d=0,"",_xlpm.d))</f>
        <v/>
      </c>
      <c r="W337" s="274">
        <f>IF(OR(V337="",A337="",NOT(ISNUMBER(V337)),V337&gt;A337),"",DATEDIF(V337,A337,"Y")&amp;" years, "&amp;DATEDIF(V337,A337,"YM")&amp;" months, "&amp;DATEDIF(V337,A337,"MD")&amp;" days")</f>
        <v/>
      </c>
      <c r="X337" s="274" t="n"/>
      <c r="Y337" s="274" t="n"/>
      <c r="Z337" s="274" t="n"/>
      <c r="AA337" s="274" t="n"/>
      <c r="AB337" s="274" t="n">
        <v>16</v>
      </c>
      <c r="AC337" s="274" t="n"/>
      <c r="AD337" s="274" t="n"/>
      <c r="AE337" s="583" t="inlineStr">
        <is>
          <t>3:05.4000</t>
        </is>
      </c>
      <c r="AF337" s="418">
        <f>IF(OR(AE337="",AE337="",AE337=0),"",6.172/(AE337*24))</f>
        <v/>
      </c>
      <c r="AG337" s="279" t="n"/>
      <c r="AH337" s="583" t="inlineStr"/>
      <c r="AI337" s="418">
        <f>IF(OR(AH337="",AH337="",AH337=0),"",6.172/(AH337*24))</f>
        <v/>
      </c>
      <c r="AJ337" s="175">
        <f>IF(AND(ISNUMBER(AB337),ISNUMBER(AG337)),AB337-AG337,"")</f>
        <v/>
      </c>
      <c r="AK337" s="274" t="n"/>
      <c r="AL337" s="274" t="n">
        <v>62</v>
      </c>
      <c r="AM337" s="486" t="n">
        <v>0.2822222222222222</v>
      </c>
      <c r="AN337" s="671">
        <f>IF(OR(AL337="",AM337="",AM337=0),"",AL337*6.172/(AM337*24))</f>
        <v/>
      </c>
      <c r="AO337" s="477">
        <f>IF(AND(AL337=AL336,AM337&lt;&gt;"",AM336&lt;&gt;""),AM337-AM336,"")</f>
        <v/>
      </c>
      <c r="AP337" s="274" t="n"/>
      <c r="AQ337" s="583" t="inlineStr"/>
      <c r="AR337" s="418">
        <f>IF(OR(AQ337="",AQ337="",AQ337=0),"",6.172/(AQ337*24))</f>
        <v/>
      </c>
      <c r="AS337" s="436">
        <f>IF(OR(NOT(ISNUMBER(C337)),NOT(ISNUMBER(AB337))),"",IF(AG337&lt;&gt;"",AG337,AB337)-C337)</f>
        <v/>
      </c>
      <c r="AT337" s="280" t="n"/>
      <c r="AU337" s="281">
        <f>IF($B337="","",TEXT($A337,"yyyymmdd")&amp;"_P"&amp;$C337&amp;"_C"&amp;$F337&amp;"_"&amp;TRIM(RIGHT(SUBSTITUTE(TRIM(SUBSTITUTE($L337,CHAR(160)," "))," ",REPT(" ",60)),60))&amp;IF($P337="","","-"&amp;TRIM(RIGHT(SUBSTITUTE(TRIM(SUBSTITUTE($P337,CHAR(160)," "))," ",REPT(" ",60)),60)))&amp;IF($T337="","","-"&amp;TRIM(RIGHT(SUBSTITUTE(TRIM(SUBSTITUTE($T337,CHAR(160)," "))," ",REPT(" ",60)),60)))&amp;".jpg")</f>
        <v/>
      </c>
    </row>
    <row r="338" ht="42" customHeight="1">
      <c r="A338" s="278" t="n">
        <v>25117</v>
      </c>
      <c r="B338" s="274" t="inlineStr">
        <is>
          <t>Hardie-Ferodo 500 6 October, 1968</t>
        </is>
      </c>
      <c r="C338" s="274" t="inlineStr">
        <is>
          <t>DNF</t>
        </is>
      </c>
      <c r="D338" s="274" t="inlineStr">
        <is>
          <t>A</t>
        </is>
      </c>
      <c r="E338" s="274" t="n">
        <v>8</v>
      </c>
      <c r="F338" s="274" t="n">
        <v>62</v>
      </c>
      <c r="G338" s="274" t="inlineStr">
        <is>
          <t>Imp Spares &amp; Repairs</t>
        </is>
      </c>
      <c r="H338" s="274" t="n"/>
      <c r="I338" s="274" t="n"/>
      <c r="J338" s="274" t="inlineStr">
        <is>
          <t>Hillman Imp GT</t>
        </is>
      </c>
      <c r="K338" s="274" t="n"/>
      <c r="L338" s="274" t="inlineStr">
        <is>
          <t>Roger Withers</t>
        </is>
      </c>
      <c r="M338" s="274" t="inlineStr">
        <is>
          <t>AUS</t>
        </is>
      </c>
      <c r="N338" s="698">
        <f>_xlfn.LET(_xlpm.d,_xlfn.XLOOKUP(L338,'[1]Birth Dates'!$A:$A,'[1]Birth Dates'!$B:$B,"",0),IF(_xlpm.d=0,"",_xlpm.d))</f>
        <v/>
      </c>
      <c r="O338" s="274">
        <f>IF(OR(N338="",A338="",NOT(ISNUMBER(N338)),N338&gt;A338),"",DATEDIF(N338,A338,"Y")&amp;" years, "&amp;DATEDIF(N338,A338,"YM")&amp;" months, "&amp;DATEDIF(N338,A338,"MD")&amp;" days")</f>
        <v/>
      </c>
      <c r="P338" s="274" t="inlineStr">
        <is>
          <t>Mel Mollison</t>
        </is>
      </c>
      <c r="Q338" s="274" t="inlineStr">
        <is>
          <t>AUS</t>
        </is>
      </c>
      <c r="R338" s="698">
        <f>_xlfn.LET(_xlpm.d,_xlfn.XLOOKUP(P338,'[1]Birth Dates'!$A:$A,'[1]Birth Dates'!$B:$B,"",0),IF(_xlpm.d=0,"",_xlpm.d))</f>
        <v/>
      </c>
      <c r="S338" s="274">
        <f>IF(OR(R338="",A338="",NOT(ISNUMBER(R338)),R338&gt;A338),"",DATEDIF(R338,A338,"Y")&amp;" years, "&amp;DATEDIF(R338,A338,"YM")&amp;" months, "&amp;DATEDIF(R338,A338,"MD")&amp;" days")</f>
        <v/>
      </c>
      <c r="T338" s="274" t="n"/>
      <c r="U338" s="274" t="n"/>
      <c r="V338" s="698">
        <f>_xlfn.LET(_xlpm.d,_xlfn.XLOOKUP(T338,'[1]Birth Dates'!$A:$A,'[1]Birth Dates'!$B:$B,"",0),IF(_xlpm.d=0,"",_xlpm.d))</f>
        <v/>
      </c>
      <c r="W338" s="274">
        <f>IF(OR(V338="",A338="",NOT(ISNUMBER(V338)),V338&gt;A338),"",DATEDIF(V338,A338,"Y")&amp;" years, "&amp;DATEDIF(V338,A338,"YM")&amp;" months, "&amp;DATEDIF(V338,A338,"MD")&amp;" days")</f>
        <v/>
      </c>
      <c r="X338" s="274" t="n"/>
      <c r="Y338" s="274" t="n"/>
      <c r="Z338" s="274" t="n"/>
      <c r="AA338" s="274" t="n"/>
      <c r="AB338" s="274" t="n">
        <v>59</v>
      </c>
      <c r="AC338" s="274" t="n"/>
      <c r="AD338" s="274" t="n"/>
      <c r="AE338" s="583" t="inlineStr">
        <is>
          <t>3:45.7000</t>
        </is>
      </c>
      <c r="AF338" s="418">
        <f>IF(OR(AE338="",AE338="",AE338=0),"",6.172/(AE338*24))</f>
        <v/>
      </c>
      <c r="AG338" s="279" t="n"/>
      <c r="AH338" s="583" t="inlineStr"/>
      <c r="AI338" s="418">
        <f>IF(OR(AH338="",AH338="",AH338=0),"",6.172/(AH338*24))</f>
        <v/>
      </c>
      <c r="AJ338" s="175">
        <f>IF(AND(ISNUMBER(AB338),ISNUMBER(AG338)),AB338-AG338,"")</f>
        <v/>
      </c>
      <c r="AK338" s="274" t="inlineStr">
        <is>
          <t>Accident</t>
        </is>
      </c>
      <c r="AL338" s="274" t="n"/>
      <c r="AM338" s="486" t="n"/>
      <c r="AN338" s="671">
        <f>IF(OR(AL338="",AM338="",AM338=0),"",AL338*6.172/(AM338*24))</f>
        <v/>
      </c>
      <c r="AO338" s="477">
        <f>IF(AND(AL338=AL337,AM338&lt;&gt;"",AM337&lt;&gt;""),AM338-AM337,"")</f>
        <v/>
      </c>
      <c r="AP338" s="274" t="n"/>
      <c r="AQ338" s="583" t="inlineStr"/>
      <c r="AR338" s="418">
        <f>IF(OR(AQ338="",AQ338="",AQ338=0),"",6.172/(AQ338*24))</f>
        <v/>
      </c>
      <c r="AS338" s="436">
        <f>IF(OR(NOT(ISNUMBER(C338)),NOT(ISNUMBER(AB338))),"",IF(AG338&lt;&gt;"",AG338,AB338)-C338)</f>
        <v/>
      </c>
      <c r="AT338" s="280" t="n"/>
      <c r="AU338" s="281">
        <f>IF($B338="","",TEXT($A338,"yyyymmdd")&amp;"_P"&amp;$C338&amp;"_C"&amp;$F338&amp;"_"&amp;TRIM(RIGHT(SUBSTITUTE(TRIM(SUBSTITUTE($L338,CHAR(160)," "))," ",REPT(" ",60)),60))&amp;IF($P338="","","-"&amp;TRIM(RIGHT(SUBSTITUTE(TRIM(SUBSTITUTE($P338,CHAR(160)," "))," ",REPT(" ",60)),60)))&amp;IF($T338="","","-"&amp;TRIM(RIGHT(SUBSTITUTE(TRIM(SUBSTITUTE($T338,CHAR(160)," "))," ",REPT(" ",60)),60)))&amp;".jpg")</f>
        <v/>
      </c>
    </row>
    <row r="339" ht="42" customHeight="1">
      <c r="A339" s="278" t="n">
        <v>25117</v>
      </c>
      <c r="B339" s="274" t="inlineStr">
        <is>
          <t>Hardie-Ferodo 500 6 October, 1968</t>
        </is>
      </c>
      <c r="C339" s="274" t="inlineStr">
        <is>
          <t>DNF</t>
        </is>
      </c>
      <c r="D339" s="274" t="inlineStr">
        <is>
          <t>A</t>
        </is>
      </c>
      <c r="E339" s="274" t="n">
        <v>9</v>
      </c>
      <c r="F339" s="274" t="n">
        <v>51</v>
      </c>
      <c r="G339" s="274" t="inlineStr">
        <is>
          <t>Datsun Racing Team</t>
        </is>
      </c>
      <c r="H339" s="274" t="n"/>
      <c r="I339" s="274" t="n"/>
      <c r="J339" s="274" t="inlineStr">
        <is>
          <t>Datsun 1000</t>
        </is>
      </c>
      <c r="K339" s="274" t="n"/>
      <c r="L339" s="274" t="inlineStr">
        <is>
          <t>Bill Evans</t>
        </is>
      </c>
      <c r="M339" s="274" t="inlineStr">
        <is>
          <t>AUS</t>
        </is>
      </c>
      <c r="N339" s="698">
        <f>_xlfn.LET(_xlpm.d,_xlfn.XLOOKUP(L339,'[1]Birth Dates'!$A:$A,'[1]Birth Dates'!$B:$B,"",0),IF(_xlpm.d=0,"",_xlpm.d))</f>
        <v/>
      </c>
      <c r="O339" s="274">
        <f>IF(OR(N339="",A339="",NOT(ISNUMBER(N339)),N339&gt;A339),"",DATEDIF(N339,A339,"Y")&amp;" years, "&amp;DATEDIF(N339,A339,"YM")&amp;" months, "&amp;DATEDIF(N339,A339,"MD")&amp;" days")</f>
        <v/>
      </c>
      <c r="P339" s="274" t="inlineStr">
        <is>
          <t>John Colwell</t>
        </is>
      </c>
      <c r="Q339" s="274" t="inlineStr">
        <is>
          <t>AUS</t>
        </is>
      </c>
      <c r="R339" s="698">
        <f>_xlfn.LET(_xlpm.d,_xlfn.XLOOKUP(P339,'[1]Birth Dates'!$A:$A,'[1]Birth Dates'!$B:$B,"",0),IF(_xlpm.d=0,"",_xlpm.d))</f>
        <v/>
      </c>
      <c r="S339" s="274">
        <f>IF(OR(R339="",A339="",NOT(ISNUMBER(R339)),R339&gt;A339),"",DATEDIF(R339,A339,"Y")&amp;" years, "&amp;DATEDIF(R339,A339,"YM")&amp;" months, "&amp;DATEDIF(R339,A339,"MD")&amp;" days")</f>
        <v/>
      </c>
      <c r="T339" s="274" t="n"/>
      <c r="U339" s="274" t="n"/>
      <c r="V339" s="698">
        <f>_xlfn.LET(_xlpm.d,_xlfn.XLOOKUP(T339,'[1]Birth Dates'!$A:$A,'[1]Birth Dates'!$B:$B,"",0),IF(_xlpm.d=0,"",_xlpm.d))</f>
        <v/>
      </c>
      <c r="W339" s="274">
        <f>IF(OR(V339="",A339="",NOT(ISNUMBER(V339)),V339&gt;A339),"",DATEDIF(V339,A339,"Y")&amp;" years, "&amp;DATEDIF(V339,A339,"YM")&amp;" months, "&amp;DATEDIF(V339,A339,"MD")&amp;" days")</f>
        <v/>
      </c>
      <c r="X339" s="274" t="n"/>
      <c r="Y339" s="274" t="n"/>
      <c r="Z339" s="274" t="n"/>
      <c r="AA339" s="274" t="n"/>
      <c r="AB339" s="274" t="n">
        <v>48</v>
      </c>
      <c r="AC339" s="274" t="n"/>
      <c r="AD339" s="274" t="n"/>
      <c r="AE339" s="583" t="inlineStr">
        <is>
          <t>3:30.2000</t>
        </is>
      </c>
      <c r="AF339" s="418">
        <f>IF(OR(AE339="",AE339="",AE339=0),"",6.172/(AE339*24))</f>
        <v/>
      </c>
      <c r="AG339" s="279" t="n"/>
      <c r="AH339" s="583" t="inlineStr"/>
      <c r="AI339" s="418">
        <f>IF(OR(AH339="",AH339="",AH339=0),"",6.172/(AH339*24))</f>
        <v/>
      </c>
      <c r="AJ339" s="175">
        <f>IF(AND(ISNUMBER(AB339),ISNUMBER(AG339)),AB339-AG339,"")</f>
        <v/>
      </c>
      <c r="AK339" s="274" t="inlineStr">
        <is>
          <t>Disqualified</t>
        </is>
      </c>
      <c r="AL339" s="274" t="n">
        <v>112</v>
      </c>
      <c r="AM339" s="486" t="n"/>
      <c r="AN339" s="671">
        <f>IF(OR(AL339="",AM339="",AM339=0),"",AL339*6.172/(AM339*24))</f>
        <v/>
      </c>
      <c r="AO339" s="477">
        <f>IF(AND(AL339=AL338,AM339&lt;&gt;"",AM338&lt;&gt;""),AM339-AM338,"")</f>
        <v/>
      </c>
      <c r="AP339" s="274" t="n"/>
      <c r="AQ339" s="583" t="inlineStr"/>
      <c r="AR339" s="418">
        <f>IF(OR(AQ339="",AQ339="",AQ339=0),"",6.172/(AQ339*24))</f>
        <v/>
      </c>
      <c r="AS339" s="436">
        <f>IF(OR(NOT(ISNUMBER(C339)),NOT(ISNUMBER(AB339))),"",IF(AG339&lt;&gt;"",AG339,AB339)-C339)</f>
        <v/>
      </c>
      <c r="AT339" s="280" t="n"/>
      <c r="AU339" s="281">
        <f>IF($B339="","",TEXT($A339,"yyyymmdd")&amp;"_P"&amp;$C339&amp;"_C"&amp;$F339&amp;"_"&amp;TRIM(RIGHT(SUBSTITUTE(TRIM(SUBSTITUTE($L339,CHAR(160)," "))," ",REPT(" ",60)),60))&amp;IF($P339="","","-"&amp;TRIM(RIGHT(SUBSTITUTE(TRIM(SUBSTITUTE($P339,CHAR(160)," "))," ",REPT(" ",60)),60)))&amp;IF($T339="","","-"&amp;TRIM(RIGHT(SUBSTITUTE(TRIM(SUBSTITUTE($T339,CHAR(160)," "))," ",REPT(" ",60)),60)))&amp;".jpg")</f>
        <v/>
      </c>
    </row>
    <row r="340" ht="42" customHeight="1">
      <c r="A340" s="278" t="n">
        <v>25117</v>
      </c>
      <c r="B340" s="274" t="inlineStr">
        <is>
          <t>Hardie-Ferodo 500 6 October, 1968</t>
        </is>
      </c>
      <c r="C340" s="274" t="inlineStr">
        <is>
          <t>DNF</t>
        </is>
      </c>
      <c r="D340" s="274" t="inlineStr">
        <is>
          <t>A</t>
        </is>
      </c>
      <c r="E340" s="274" t="n">
        <v>10</v>
      </c>
      <c r="F340" s="274" t="n">
        <v>53</v>
      </c>
      <c r="G340" s="274" t="inlineStr">
        <is>
          <t>Datsun Racing Team</t>
        </is>
      </c>
      <c r="H340" s="274" t="n"/>
      <c r="I340" s="274" t="n"/>
      <c r="J340" s="274" t="inlineStr">
        <is>
          <t>Datsun 1000</t>
        </is>
      </c>
      <c r="K340" s="274" t="n"/>
      <c r="L340" s="274" t="inlineStr">
        <is>
          <t>Dick Sorenson</t>
        </is>
      </c>
      <c r="M340" s="274" t="inlineStr">
        <is>
          <t>AUS</t>
        </is>
      </c>
      <c r="N340" s="698">
        <f>_xlfn.LET(_xlpm.d,_xlfn.XLOOKUP(L340,'[1]Birth Dates'!$A:$A,'[1]Birth Dates'!$B:$B,"",0),IF(_xlpm.d=0,"",_xlpm.d))</f>
        <v/>
      </c>
      <c r="O340" s="274">
        <f>IF(OR(N340="",A340="",NOT(ISNUMBER(N340)),N340&gt;A340),"",DATEDIF(N340,A340,"Y")&amp;" years, "&amp;DATEDIF(N340,A340,"YM")&amp;" months, "&amp;DATEDIF(N340,A340,"MD")&amp;" days")</f>
        <v/>
      </c>
      <c r="P340" s="274" t="inlineStr">
        <is>
          <t>Bevan Gibson</t>
        </is>
      </c>
      <c r="Q340" s="274" t="inlineStr">
        <is>
          <t>AUS</t>
        </is>
      </c>
      <c r="R340" s="698">
        <f>_xlfn.LET(_xlpm.d,_xlfn.XLOOKUP(P340,'[1]Birth Dates'!$A:$A,'[1]Birth Dates'!$B:$B,"",0),IF(_xlpm.d=0,"",_xlpm.d))</f>
        <v/>
      </c>
      <c r="S340" s="274">
        <f>IF(OR(R340="",A340="",NOT(ISNUMBER(R340)),R340&gt;A340),"",DATEDIF(R340,A340,"Y")&amp;" years, "&amp;DATEDIF(R340,A340,"YM")&amp;" months, "&amp;DATEDIF(R340,A340,"MD")&amp;" days")</f>
        <v/>
      </c>
      <c r="T340" s="274" t="n"/>
      <c r="U340" s="274" t="n"/>
      <c r="V340" s="698">
        <f>_xlfn.LET(_xlpm.d,_xlfn.XLOOKUP(T340,'[1]Birth Dates'!$A:$A,'[1]Birth Dates'!$B:$B,"",0),IF(_xlpm.d=0,"",_xlpm.d))</f>
        <v/>
      </c>
      <c r="W340" s="274">
        <f>IF(OR(V340="",A340="",NOT(ISNUMBER(V340)),V340&gt;A340),"",DATEDIF(V340,A340,"Y")&amp;" years, "&amp;DATEDIF(V340,A340,"YM")&amp;" months, "&amp;DATEDIF(V340,A340,"MD")&amp;" days")</f>
        <v/>
      </c>
      <c r="X340" s="274" t="n"/>
      <c r="Y340" s="274" t="n"/>
      <c r="Z340" s="274" t="n"/>
      <c r="AA340" s="274" t="n"/>
      <c r="AB340" s="274" t="n">
        <v>51</v>
      </c>
      <c r="AC340" s="274" t="n"/>
      <c r="AD340" s="274" t="n"/>
      <c r="AE340" s="583" t="inlineStr">
        <is>
          <t>3:31.3000</t>
        </is>
      </c>
      <c r="AF340" s="418">
        <f>IF(OR(AE340="",AE340="",AE340=0),"",6.172/(AE340*24))</f>
        <v/>
      </c>
      <c r="AG340" s="279" t="n"/>
      <c r="AH340" s="583" t="inlineStr"/>
      <c r="AI340" s="418">
        <f>IF(OR(AH340="",AH340="",AH340=0),"",6.172/(AH340*24))</f>
        <v/>
      </c>
      <c r="AJ340" s="175">
        <f>IF(AND(ISNUMBER(AB340),ISNUMBER(AG340)),AB340-AG340,"")</f>
        <v/>
      </c>
      <c r="AK340" s="274" t="inlineStr">
        <is>
          <t>Disqualified</t>
        </is>
      </c>
      <c r="AL340" s="274" t="n">
        <v>112</v>
      </c>
      <c r="AM340" s="486" t="n"/>
      <c r="AN340" s="671">
        <f>IF(OR(AL340="",AM340="",AM340=0),"",AL340*6.172/(AM340*24))</f>
        <v/>
      </c>
      <c r="AO340" s="477">
        <f>IF(AND(AL340=AL339,AM340&lt;&gt;"",AM339&lt;&gt;""),AM340-AM339,"")</f>
        <v/>
      </c>
      <c r="AP340" s="274" t="n"/>
      <c r="AQ340" s="583" t="inlineStr"/>
      <c r="AR340" s="418">
        <f>IF(OR(AQ340="",AQ340="",AQ340=0),"",6.172/(AQ340*24))</f>
        <v/>
      </c>
      <c r="AS340" s="436">
        <f>IF(OR(NOT(ISNUMBER(C340)),NOT(ISNUMBER(AB340))),"",IF(AG340&lt;&gt;"",AG340,AB340)-C340)</f>
        <v/>
      </c>
      <c r="AT340" s="280" t="n"/>
      <c r="AU340" s="281">
        <f>IF($B340="","",TEXT($A340,"yyyymmdd")&amp;"_P"&amp;$C340&amp;"_C"&amp;$F340&amp;"_"&amp;TRIM(RIGHT(SUBSTITUTE(TRIM(SUBSTITUTE($L340,CHAR(160)," "))," ",REPT(" ",60)),60))&amp;IF($P340="","","-"&amp;TRIM(RIGHT(SUBSTITUTE(TRIM(SUBSTITUTE($P340,CHAR(160)," "))," ",REPT(" ",60)),60)))&amp;IF($T340="","","-"&amp;TRIM(RIGHT(SUBSTITUTE(TRIM(SUBSTITUTE($T340,CHAR(160)," "))," ",REPT(" ",60)),60)))&amp;".jpg")</f>
        <v/>
      </c>
    </row>
    <row r="341" ht="42" customHeight="1">
      <c r="A341" s="278" t="n">
        <v>25117</v>
      </c>
      <c r="B341" s="274" t="inlineStr">
        <is>
          <t>Hardie-Ferodo 500 6 October, 1968</t>
        </is>
      </c>
      <c r="C341" s="274" t="inlineStr">
        <is>
          <t>DNF</t>
        </is>
      </c>
      <c r="D341" s="274" t="inlineStr">
        <is>
          <t>B</t>
        </is>
      </c>
      <c r="E341" s="274" t="n">
        <v>12</v>
      </c>
      <c r="F341" s="274" t="n">
        <v>44</v>
      </c>
      <c r="G341" s="274" t="inlineStr">
        <is>
          <t>Eiffel Tower Motors Pty Ltd</t>
        </is>
      </c>
      <c r="H341" s="274" t="n"/>
      <c r="I341" s="274" t="n"/>
      <c r="J341" s="274" t="inlineStr">
        <is>
          <t>Hillman Gazelle</t>
        </is>
      </c>
      <c r="K341" s="274" t="n"/>
      <c r="L341" s="274" t="inlineStr">
        <is>
          <t>Jack Eiffeltower (Nougher)</t>
        </is>
      </c>
      <c r="M341" s="274" t="inlineStr">
        <is>
          <t>AUS</t>
        </is>
      </c>
      <c r="N341" s="698">
        <f>_xlfn.LET(_xlpm.d,_xlfn.XLOOKUP(L341,'[1]Birth Dates'!$A:$A,'[1]Birth Dates'!$B:$B,"",0),IF(_xlpm.d=0,"",_xlpm.d))</f>
        <v/>
      </c>
      <c r="O341" s="274">
        <f>IF(OR(N341="",A341="",NOT(ISNUMBER(N341)),N341&gt;A341),"",DATEDIF(N341,A341,"Y")&amp;" years, "&amp;DATEDIF(N341,A341,"YM")&amp;" months, "&amp;DATEDIF(N341,A341,"MD")&amp;" days")</f>
        <v/>
      </c>
      <c r="P341" s="274" t="inlineStr">
        <is>
          <t>David O'Keefe</t>
        </is>
      </c>
      <c r="Q341" s="274" t="inlineStr">
        <is>
          <t>AUS</t>
        </is>
      </c>
      <c r="R341" s="698">
        <f>_xlfn.LET(_xlpm.d,_xlfn.XLOOKUP(P341,'[1]Birth Dates'!$A:$A,'[1]Birth Dates'!$B:$B,"",0),IF(_xlpm.d=0,"",_xlpm.d))</f>
        <v/>
      </c>
      <c r="S341" s="274">
        <f>IF(OR(R341="",A341="",NOT(ISNUMBER(R341)),R341&gt;A341),"",DATEDIF(R341,A341,"Y")&amp;" years, "&amp;DATEDIF(R341,A341,"YM")&amp;" months, "&amp;DATEDIF(R341,A341,"MD")&amp;" days")</f>
        <v/>
      </c>
      <c r="T341" s="274" t="n"/>
      <c r="U341" s="274" t="n"/>
      <c r="V341" s="698">
        <f>_xlfn.LET(_xlpm.d,_xlfn.XLOOKUP(T341,'[1]Birth Dates'!$A:$A,'[1]Birth Dates'!$B:$B,"",0),IF(_xlpm.d=0,"",_xlpm.d))</f>
        <v/>
      </c>
      <c r="W341" s="274">
        <f>IF(OR(V341="",A341="",NOT(ISNUMBER(V341)),V341&gt;A341),"",DATEDIF(V341,A341,"Y")&amp;" years, "&amp;DATEDIF(V341,A341,"YM")&amp;" months, "&amp;DATEDIF(V341,A341,"MD")&amp;" days")</f>
        <v/>
      </c>
      <c r="X341" s="274" t="n"/>
      <c r="Y341" s="274" t="n"/>
      <c r="Z341" s="274" t="n"/>
      <c r="AA341" s="274" t="n"/>
      <c r="AB341" s="274" t="n">
        <v>27</v>
      </c>
      <c r="AC341" s="274" t="n"/>
      <c r="AD341" s="274" t="n"/>
      <c r="AE341" s="583" t="inlineStr">
        <is>
          <t>3:18.0000</t>
        </is>
      </c>
      <c r="AF341" s="418">
        <f>IF(OR(AE341="",AE341="",AE341=0),"",6.172/(AE341*24))</f>
        <v/>
      </c>
      <c r="AG341" s="279" t="n"/>
      <c r="AH341" s="583" t="inlineStr"/>
      <c r="AI341" s="418">
        <f>IF(OR(AH341="",AH341="",AH341=0),"",6.172/(AH341*24))</f>
        <v/>
      </c>
      <c r="AJ341" s="175">
        <f>IF(AND(ISNUMBER(AB341),ISNUMBER(AG341)),AB341-AG341,"")</f>
        <v/>
      </c>
      <c r="AK341" s="274" t="inlineStr">
        <is>
          <t>Oil Loss</t>
        </is>
      </c>
      <c r="AL341" s="274" t="n">
        <v>54</v>
      </c>
      <c r="AM341" s="486" t="n"/>
      <c r="AN341" s="671">
        <f>IF(OR(AL341="",AM341="",AM341=0),"",AL341*6.172/(AM341*24))</f>
        <v/>
      </c>
      <c r="AO341" s="477">
        <f>IF(AND(AL341=AL340,AM341&lt;&gt;"",AM340&lt;&gt;""),AM341-AM340,"")</f>
        <v/>
      </c>
      <c r="AP341" s="274" t="n"/>
      <c r="AQ341" s="583" t="inlineStr"/>
      <c r="AR341" s="418">
        <f>IF(OR(AQ341="",AQ341="",AQ341=0),"",6.172/(AQ341*24))</f>
        <v/>
      </c>
      <c r="AS341" s="436">
        <f>IF(OR(NOT(ISNUMBER(C341)),NOT(ISNUMBER(AB341))),"",IF(AG341&lt;&gt;"",AG341,AB341)-C341)</f>
        <v/>
      </c>
      <c r="AT341" s="280" t="n"/>
      <c r="AU341" s="281">
        <f>IF($B341="","",TEXT($A341,"yyyymmdd")&amp;"_P"&amp;$C341&amp;"_C"&amp;$F341&amp;"_"&amp;TRIM(RIGHT(SUBSTITUTE(TRIM(SUBSTITUTE($L341,CHAR(160)," "))," ",REPT(" ",60)),60))&amp;IF($P341="","","-"&amp;TRIM(RIGHT(SUBSTITUTE(TRIM(SUBSTITUTE($P341,CHAR(160)," "))," ",REPT(" ",60)),60)))&amp;IF($T341="","","-"&amp;TRIM(RIGHT(SUBSTITUTE(TRIM(SUBSTITUTE($T341,CHAR(160)," "))," ",REPT(" ",60)),60)))&amp;".jpg")</f>
        <v/>
      </c>
    </row>
    <row r="342" ht="42" customHeight="1">
      <c r="A342" s="278" t="n">
        <v>25117</v>
      </c>
      <c r="B342" s="274" t="inlineStr">
        <is>
          <t>Hardie-Ferodo 500 6 October, 1968</t>
        </is>
      </c>
      <c r="C342" s="274" t="inlineStr">
        <is>
          <t>DNF</t>
        </is>
      </c>
      <c r="D342" s="274" t="inlineStr">
        <is>
          <t>C</t>
        </is>
      </c>
      <c r="E342" s="274" t="n">
        <v>15</v>
      </c>
      <c r="F342" s="274" t="n">
        <v>39</v>
      </c>
      <c r="G342" s="274" t="inlineStr">
        <is>
          <t>Vern Potts BMC</t>
        </is>
      </c>
      <c r="H342" s="274" t="n"/>
      <c r="I342" s="274" t="n"/>
      <c r="J342" s="274" t="inlineStr">
        <is>
          <t>Morris Cooper S</t>
        </is>
      </c>
      <c r="K342" s="274" t="inlineStr">
        <is>
          <t>BMC 1.3</t>
        </is>
      </c>
      <c r="L342" s="274" t="inlineStr">
        <is>
          <t>Rick Radford</t>
        </is>
      </c>
      <c r="M342" s="274" t="inlineStr">
        <is>
          <t>AUS</t>
        </is>
      </c>
      <c r="N342" s="698">
        <f>_xlfn.LET(_xlpm.d,_xlfn.XLOOKUP(L342,'[1]Birth Dates'!$A:$A,'[1]Birth Dates'!$B:$B,"",0),IF(_xlpm.d=0,"",_xlpm.d))</f>
        <v/>
      </c>
      <c r="O342" s="274">
        <f>IF(OR(N342="",A342="",NOT(ISNUMBER(N342)),N342&gt;A342),"",DATEDIF(N342,A342,"Y")&amp;" years, "&amp;DATEDIF(N342,A342,"YM")&amp;" months, "&amp;DATEDIF(N342,A342,"MD")&amp;" days")</f>
        <v/>
      </c>
      <c r="P342" s="274" t="inlineStr">
        <is>
          <t>David Seldon</t>
        </is>
      </c>
      <c r="Q342" s="274" t="inlineStr">
        <is>
          <t>AUS</t>
        </is>
      </c>
      <c r="R342" s="698">
        <f>_xlfn.LET(_xlpm.d,_xlfn.XLOOKUP(P342,'[1]Birth Dates'!$A:$A,'[1]Birth Dates'!$B:$B,"",0),IF(_xlpm.d=0,"",_xlpm.d))</f>
        <v/>
      </c>
      <c r="S342" s="274">
        <f>IF(OR(R342="",A342="",NOT(ISNUMBER(R342)),R342&gt;A342),"",DATEDIF(R342,A342,"Y")&amp;" years, "&amp;DATEDIF(R342,A342,"YM")&amp;" months, "&amp;DATEDIF(R342,A342,"MD")&amp;" days")</f>
        <v/>
      </c>
      <c r="T342" s="274" t="n"/>
      <c r="U342" s="274" t="n"/>
      <c r="V342" s="698">
        <f>_xlfn.LET(_xlpm.d,_xlfn.XLOOKUP(T342,'[1]Birth Dates'!$A:$A,'[1]Birth Dates'!$B:$B,"",0),IF(_xlpm.d=0,"",_xlpm.d))</f>
        <v/>
      </c>
      <c r="W342" s="274">
        <f>IF(OR(V342="",A342="",NOT(ISNUMBER(V342)),V342&gt;A342),"",DATEDIF(V342,A342,"Y")&amp;" years, "&amp;DATEDIF(V342,A342,"YM")&amp;" months, "&amp;DATEDIF(V342,A342,"MD")&amp;" days")</f>
        <v/>
      </c>
      <c r="X342" s="274" t="n"/>
      <c r="Y342" s="274" t="n"/>
      <c r="Z342" s="274" t="n"/>
      <c r="AA342" s="274" t="n"/>
      <c r="AB342" s="274" t="n">
        <v>37</v>
      </c>
      <c r="AC342" s="274" t="n"/>
      <c r="AD342" s="274" t="n"/>
      <c r="AE342" s="583" t="inlineStr">
        <is>
          <t>3:21.6000</t>
        </is>
      </c>
      <c r="AF342" s="418">
        <f>IF(OR(AE342="",AE342="",AE342=0),"",6.172/(AE342*24))</f>
        <v/>
      </c>
      <c r="AG342" s="279" t="n"/>
      <c r="AH342" s="583" t="inlineStr"/>
      <c r="AI342" s="418">
        <f>IF(OR(AH342="",AH342="",AH342=0),"",6.172/(AH342*24))</f>
        <v/>
      </c>
      <c r="AJ342" s="175">
        <f>IF(AND(ISNUMBER(AB342),ISNUMBER(AG342)),AB342-AG342,"")</f>
        <v/>
      </c>
      <c r="AK342" s="274" t="inlineStr">
        <is>
          <t>Accident</t>
        </is>
      </c>
      <c r="AL342" s="274" t="n">
        <v>105</v>
      </c>
      <c r="AM342" s="486" t="n"/>
      <c r="AN342" s="671">
        <f>IF(OR(AL342="",AM342="",AM342=0),"",AL342*6.172/(AM342*24))</f>
        <v/>
      </c>
      <c r="AO342" s="477">
        <f>IF(AND(AL342=AL341,AM342&lt;&gt;"",AM341&lt;&gt;""),AM342-AM341,"")</f>
        <v/>
      </c>
      <c r="AP342" s="274" t="n"/>
      <c r="AQ342" s="583" t="inlineStr"/>
      <c r="AR342" s="418">
        <f>IF(OR(AQ342="",AQ342="",AQ342=0),"",6.172/(AQ342*24))</f>
        <v/>
      </c>
      <c r="AS342" s="436">
        <f>IF(OR(NOT(ISNUMBER(C342)),NOT(ISNUMBER(AB342))),"",IF(AG342&lt;&gt;"",AG342,AB342)-C342)</f>
        <v/>
      </c>
      <c r="AT342" s="280" t="n"/>
      <c r="AU342" s="281">
        <f>IF($B342="","",TEXT($A342,"yyyymmdd")&amp;"_P"&amp;$C342&amp;"_C"&amp;$F342&amp;"_"&amp;TRIM(RIGHT(SUBSTITUTE(TRIM(SUBSTITUTE($L342,CHAR(160)," "))," ",REPT(" ",60)),60))&amp;IF($P342="","","-"&amp;TRIM(RIGHT(SUBSTITUTE(TRIM(SUBSTITUTE($P342,CHAR(160)," "))," ",REPT(" ",60)),60)))&amp;IF($T342="","","-"&amp;TRIM(RIGHT(SUBSTITUTE(TRIM(SUBSTITUTE($T342,CHAR(160)," "))," ",REPT(" ",60)),60)))&amp;".jpg")</f>
        <v/>
      </c>
    </row>
    <row r="343" ht="42" customHeight="1">
      <c r="A343" s="278" t="n">
        <v>25117</v>
      </c>
      <c r="B343" s="274" t="inlineStr">
        <is>
          <t>Hardie-Ferodo 500 6 October, 1968</t>
        </is>
      </c>
      <c r="C343" s="274" t="inlineStr">
        <is>
          <t>DNF</t>
        </is>
      </c>
      <c r="D343" s="274" t="inlineStr">
        <is>
          <t>C</t>
        </is>
      </c>
      <c r="E343" s="274" t="n">
        <v>16</v>
      </c>
      <c r="F343" s="274" t="n">
        <v>40</v>
      </c>
      <c r="G343" s="274" t="inlineStr">
        <is>
          <t>Vern Potts BMC</t>
        </is>
      </c>
      <c r="H343" s="274" t="n"/>
      <c r="I343" s="274" t="n"/>
      <c r="J343" s="274" t="inlineStr">
        <is>
          <t>Morris Cooper S</t>
        </is>
      </c>
      <c r="K343" s="274" t="n"/>
      <c r="L343" s="274" t="inlineStr">
        <is>
          <t>Ron Haylen</t>
        </is>
      </c>
      <c r="M343" s="274" t="inlineStr">
        <is>
          <t>AUS</t>
        </is>
      </c>
      <c r="N343" s="698">
        <f>_xlfn.LET(_xlpm.d,_xlfn.XLOOKUP(L343,'[1]Birth Dates'!$A:$A,'[1]Birth Dates'!$B:$B,"",0),IF(_xlpm.d=0,"",_xlpm.d))</f>
        <v/>
      </c>
      <c r="O343" s="274">
        <f>IF(OR(N343="",A343="",NOT(ISNUMBER(N343)),N343&gt;A343),"",DATEDIF(N343,A343,"Y")&amp;" years, "&amp;DATEDIF(N343,A343,"YM")&amp;" months, "&amp;DATEDIF(N343,A343,"MD")&amp;" days")</f>
        <v/>
      </c>
      <c r="P343" s="274" t="inlineStr">
        <is>
          <t>John Smailes</t>
        </is>
      </c>
      <c r="Q343" s="274" t="inlineStr">
        <is>
          <t>AUS</t>
        </is>
      </c>
      <c r="R343" s="698">
        <f>_xlfn.LET(_xlpm.d,_xlfn.XLOOKUP(P343,'[1]Birth Dates'!$A:$A,'[1]Birth Dates'!$B:$B,"",0),IF(_xlpm.d=0,"",_xlpm.d))</f>
        <v/>
      </c>
      <c r="S343" s="274">
        <f>IF(OR(R343="",A343="",NOT(ISNUMBER(R343)),R343&gt;A343),"",DATEDIF(R343,A343,"Y")&amp;" years, "&amp;DATEDIF(R343,A343,"YM")&amp;" months, "&amp;DATEDIF(R343,A343,"MD")&amp;" days")</f>
        <v/>
      </c>
      <c r="T343" s="274" t="n"/>
      <c r="U343" s="274" t="n"/>
      <c r="V343" s="698">
        <f>_xlfn.LET(_xlpm.d,_xlfn.XLOOKUP(T343,'[1]Birth Dates'!$A:$A,'[1]Birth Dates'!$B:$B,"",0),IF(_xlpm.d=0,"",_xlpm.d))</f>
        <v/>
      </c>
      <c r="W343" s="274">
        <f>IF(OR(V343="",A343="",NOT(ISNUMBER(V343)),V343&gt;A343),"",DATEDIF(V343,A343,"Y")&amp;" years, "&amp;DATEDIF(V343,A343,"YM")&amp;" months, "&amp;DATEDIF(V343,A343,"MD")&amp;" days")</f>
        <v/>
      </c>
      <c r="X343" s="274" t="n"/>
      <c r="Y343" s="274" t="n"/>
      <c r="Z343" s="274" t="n"/>
      <c r="AA343" s="274" t="n"/>
      <c r="AB343" s="274" t="n">
        <v>25</v>
      </c>
      <c r="AC343" s="274" t="n"/>
      <c r="AD343" s="274" t="n"/>
      <c r="AE343" s="583" t="inlineStr">
        <is>
          <t>3:15.1000</t>
        </is>
      </c>
      <c r="AF343" s="418">
        <f>IF(OR(AE343="",AE343="",AE343=0),"",6.172/(AE343*24))</f>
        <v/>
      </c>
      <c r="AG343" s="279" t="n"/>
      <c r="AH343" s="583" t="inlineStr"/>
      <c r="AI343" s="418">
        <f>IF(OR(AH343="",AH343="",AH343=0),"",6.172/(AH343*24))</f>
        <v/>
      </c>
      <c r="AJ343" s="175">
        <f>IF(AND(ISNUMBER(AB343),ISNUMBER(AG343)),AB343-AG343,"")</f>
        <v/>
      </c>
      <c r="AK343" s="274" t="inlineStr">
        <is>
          <t>Accident</t>
        </is>
      </c>
      <c r="AL343" s="274" t="n"/>
      <c r="AM343" s="486" t="n"/>
      <c r="AN343" s="671">
        <f>IF(OR(AL343="",AM343="",AM343=0),"",AL343*6.172/(AM343*24))</f>
        <v/>
      </c>
      <c r="AO343" s="477">
        <f>IF(AND(AL343=AL342,AM343&lt;&gt;"",AM342&lt;&gt;""),AM343-AM342,"")</f>
        <v/>
      </c>
      <c r="AP343" s="274" t="n"/>
      <c r="AQ343" s="583" t="inlineStr"/>
      <c r="AR343" s="418">
        <f>IF(OR(AQ343="",AQ343="",AQ343=0),"",6.172/(AQ343*24))</f>
        <v/>
      </c>
      <c r="AS343" s="436">
        <f>IF(OR(NOT(ISNUMBER(C343)),NOT(ISNUMBER(AB343))),"",IF(AG343&lt;&gt;"",AG343,AB343)-C343)</f>
        <v/>
      </c>
      <c r="AT343" s="280" t="n"/>
      <c r="AU343" s="281">
        <f>IF($B343="","",TEXT($A343,"yyyymmdd")&amp;"_P"&amp;$C343&amp;"_C"&amp;$F343&amp;"_"&amp;TRIM(RIGHT(SUBSTITUTE(TRIM(SUBSTITUTE($L343,CHAR(160)," "))," ",REPT(" ",60)),60))&amp;IF($P343="","","-"&amp;TRIM(RIGHT(SUBSTITUTE(TRIM(SUBSTITUTE($P343,CHAR(160)," "))," ",REPT(" ",60)),60)))&amp;IF($T343="","","-"&amp;TRIM(RIGHT(SUBSTITUTE(TRIM(SUBSTITUTE($T343,CHAR(160)," "))," ",REPT(" ",60)),60)))&amp;".jpg")</f>
        <v/>
      </c>
    </row>
    <row r="344" ht="42" customHeight="1">
      <c r="A344" s="278" t="n">
        <v>25117</v>
      </c>
      <c r="B344" s="274" t="inlineStr">
        <is>
          <t>Hardie-Ferodo 500 6 October, 1968</t>
        </is>
      </c>
      <c r="C344" s="274" t="inlineStr">
        <is>
          <t>DNF</t>
        </is>
      </c>
      <c r="D344" s="274" t="inlineStr">
        <is>
          <t>D</t>
        </is>
      </c>
      <c r="E344" s="274" t="n">
        <v>14</v>
      </c>
      <c r="F344" s="274" t="n">
        <v>11</v>
      </c>
      <c r="G344" s="274" t="inlineStr">
        <is>
          <t>Wright Ford Motors Pty Ltd</t>
        </is>
      </c>
      <c r="H344" s="274" t="n"/>
      <c r="I344" s="274" t="n"/>
      <c r="J344" s="274" t="inlineStr">
        <is>
          <t>Ford Falcon XT GT</t>
        </is>
      </c>
      <c r="K344" s="274" t="n"/>
      <c r="L344" s="274" t="inlineStr">
        <is>
          <t>Bob Beasley</t>
        </is>
      </c>
      <c r="M344" s="274" t="inlineStr">
        <is>
          <t>AUS</t>
        </is>
      </c>
      <c r="N344" s="698">
        <f>_xlfn.LET(_xlpm.d,_xlfn.XLOOKUP(L344,'[1]Birth Dates'!$A:$A,'[1]Birth Dates'!$B:$B,"",0),IF(_xlpm.d=0,"",_xlpm.d))</f>
        <v/>
      </c>
      <c r="O344" s="274">
        <f>IF(OR(N344="",A344="",NOT(ISNUMBER(N344)),N344&gt;A344),"",DATEDIF(N344,A344,"Y")&amp;" years, "&amp;DATEDIF(N344,A344,"YM")&amp;" months, "&amp;DATEDIF(N344,A344,"MD")&amp;" days")</f>
        <v/>
      </c>
      <c r="P344" s="274" t="inlineStr">
        <is>
          <t>Ray Morris</t>
        </is>
      </c>
      <c r="Q344" s="274" t="inlineStr">
        <is>
          <t>AUS</t>
        </is>
      </c>
      <c r="R344" s="698">
        <f>_xlfn.LET(_xlpm.d,_xlfn.XLOOKUP(P344,'[1]Birth Dates'!$A:$A,'[1]Birth Dates'!$B:$B,"",0),IF(_xlpm.d=0,"",_xlpm.d))</f>
        <v/>
      </c>
      <c r="S344" s="274">
        <f>IF(OR(R344="",A344="",NOT(ISNUMBER(R344)),R344&gt;A344),"",DATEDIF(R344,A344,"Y")&amp;" years, "&amp;DATEDIF(R344,A344,"YM")&amp;" months, "&amp;DATEDIF(R344,A344,"MD")&amp;" days")</f>
        <v/>
      </c>
      <c r="T344" s="274" t="n"/>
      <c r="U344" s="274" t="n"/>
      <c r="V344" s="698">
        <f>_xlfn.LET(_xlpm.d,_xlfn.XLOOKUP(T344,'[1]Birth Dates'!$A:$A,'[1]Birth Dates'!$B:$B,"",0),IF(_xlpm.d=0,"",_xlpm.d))</f>
        <v/>
      </c>
      <c r="W344" s="274">
        <f>IF(OR(V344="",A344="",NOT(ISNUMBER(V344)),V344&gt;A344),"",DATEDIF(V344,A344,"Y")&amp;" years, "&amp;DATEDIF(V344,A344,"YM")&amp;" months, "&amp;DATEDIF(V344,A344,"MD")&amp;" days")</f>
        <v/>
      </c>
      <c r="X344" s="274" t="n"/>
      <c r="Y344" s="274" t="n"/>
      <c r="Z344" s="274" t="n"/>
      <c r="AA344" s="274" t="n"/>
      <c r="AB344" s="274" t="n">
        <v>14</v>
      </c>
      <c r="AC344" s="274" t="n"/>
      <c r="AD344" s="274" t="n"/>
      <c r="AE344" s="583" t="inlineStr">
        <is>
          <t>3:04.1000</t>
        </is>
      </c>
      <c r="AF344" s="418">
        <f>IF(OR(AE344="",AE344="",AE344=0),"",6.172/(AE344*24))</f>
        <v/>
      </c>
      <c r="AG344" s="279" t="n"/>
      <c r="AH344" s="583" t="inlineStr"/>
      <c r="AI344" s="418">
        <f>IF(OR(AH344="",AH344="",AH344=0),"",6.172/(AH344*24))</f>
        <v/>
      </c>
      <c r="AJ344" s="175">
        <f>IF(AND(ISNUMBER(AB344),ISNUMBER(AG344)),AB344-AG344,"")</f>
        <v/>
      </c>
      <c r="AK344" s="274" t="inlineStr">
        <is>
          <t>Oil Pressure</t>
        </is>
      </c>
      <c r="AL344" s="274" t="n">
        <v>87</v>
      </c>
      <c r="AM344" s="486" t="n"/>
      <c r="AN344" s="671">
        <f>IF(OR(AL344="",AM344="",AM344=0),"",AL344*6.172/(AM344*24))</f>
        <v/>
      </c>
      <c r="AO344" s="477">
        <f>IF(AND(AL344=AL343,AM344&lt;&gt;"",AM343&lt;&gt;""),AM344-AM343,"")</f>
        <v/>
      </c>
      <c r="AP344" s="274" t="n"/>
      <c r="AQ344" s="583" t="inlineStr"/>
      <c r="AR344" s="418">
        <f>IF(OR(AQ344="",AQ344="",AQ344=0),"",6.172/(AQ344*24))</f>
        <v/>
      </c>
      <c r="AS344" s="436">
        <f>IF(OR(NOT(ISNUMBER(C344)),NOT(ISNUMBER(AB344))),"",IF(AG344&lt;&gt;"",AG344,AB344)-C344)</f>
        <v/>
      </c>
      <c r="AT344" s="280" t="n"/>
      <c r="AU344" s="281">
        <f>IF($B344="","",TEXT($A344,"yyyymmdd")&amp;"_P"&amp;$C344&amp;"_C"&amp;$F344&amp;"_"&amp;TRIM(RIGHT(SUBSTITUTE(TRIM(SUBSTITUTE($L344,CHAR(160)," "))," ",REPT(" ",60)),60))&amp;IF($P344="","","-"&amp;TRIM(RIGHT(SUBSTITUTE(TRIM(SUBSTITUTE($P344,CHAR(160)," "))," ",REPT(" ",60)),60)))&amp;IF($T344="","","-"&amp;TRIM(RIGHT(SUBSTITUTE(TRIM(SUBSTITUTE($T344,CHAR(160)," "))," ",REPT(" ",60)),60)))&amp;".jpg")</f>
        <v/>
      </c>
    </row>
    <row r="345" ht="42" customHeight="1">
      <c r="A345" s="278" t="n">
        <v>25117</v>
      </c>
      <c r="B345" s="274" t="inlineStr">
        <is>
          <t>Hardie-Ferodo 500 6 October, 1968</t>
        </is>
      </c>
      <c r="C345" s="274" t="inlineStr">
        <is>
          <t>DNF</t>
        </is>
      </c>
      <c r="D345" s="274" t="inlineStr">
        <is>
          <t>D</t>
        </is>
      </c>
      <c r="E345" s="274" t="n">
        <v>15</v>
      </c>
      <c r="F345" s="274" t="n">
        <v>19</v>
      </c>
      <c r="G345" s="274" t="inlineStr">
        <is>
          <t>I Haynes</t>
        </is>
      </c>
      <c r="H345" s="274" t="n"/>
      <c r="I345" s="274" t="n"/>
      <c r="J345" s="274" t="inlineStr">
        <is>
          <t>Holden Monaro GTS327</t>
        </is>
      </c>
      <c r="K345" s="274" t="n"/>
      <c r="L345" s="274" t="inlineStr">
        <is>
          <t>Ian Haynes</t>
        </is>
      </c>
      <c r="M345" s="274" t="inlineStr">
        <is>
          <t>AUS</t>
        </is>
      </c>
      <c r="N345" s="698">
        <f>_xlfn.LET(_xlpm.d,_xlfn.XLOOKUP(L345,'[1]Birth Dates'!$A:$A,'[1]Birth Dates'!$B:$B,"",0),IF(_xlpm.d=0,"",_xlpm.d))</f>
        <v/>
      </c>
      <c r="O345" s="274">
        <f>IF(OR(N345="",A345="",NOT(ISNUMBER(N345)),N345&gt;A345),"",DATEDIF(N345,A345,"Y")&amp;" years, "&amp;DATEDIF(N345,A345,"YM")&amp;" months, "&amp;DATEDIF(N345,A345,"MD")&amp;" days")</f>
        <v/>
      </c>
      <c r="P345" s="274" t="inlineStr">
        <is>
          <t>Max Stahl</t>
        </is>
      </c>
      <c r="Q345" s="274" t="inlineStr">
        <is>
          <t>AUS</t>
        </is>
      </c>
      <c r="R345" s="698">
        <f>_xlfn.LET(_xlpm.d,_xlfn.XLOOKUP(P345,'[1]Birth Dates'!$A:$A,'[1]Birth Dates'!$B:$B,"",0),IF(_xlpm.d=0,"",_xlpm.d))</f>
        <v/>
      </c>
      <c r="S345" s="274">
        <f>IF(OR(R345="",A345="",NOT(ISNUMBER(R345)),R345&gt;A345),"",DATEDIF(R345,A345,"Y")&amp;" years, "&amp;DATEDIF(R345,A345,"YM")&amp;" months, "&amp;DATEDIF(R345,A345,"MD")&amp;" days")</f>
        <v/>
      </c>
      <c r="T345" s="274" t="n"/>
      <c r="U345" s="274" t="n"/>
      <c r="V345" s="698">
        <f>_xlfn.LET(_xlpm.d,_xlfn.XLOOKUP(T345,'[1]Birth Dates'!$A:$A,'[1]Birth Dates'!$B:$B,"",0),IF(_xlpm.d=0,"",_xlpm.d))</f>
        <v/>
      </c>
      <c r="W345" s="274">
        <f>IF(OR(V345="",A345="",NOT(ISNUMBER(V345)),V345&gt;A345),"",DATEDIF(V345,A345,"Y")&amp;" years, "&amp;DATEDIF(V345,A345,"YM")&amp;" months, "&amp;DATEDIF(V345,A345,"MD")&amp;" days")</f>
        <v/>
      </c>
      <c r="X345" s="274" t="n"/>
      <c r="Y345" s="274" t="n"/>
      <c r="Z345" s="274" t="n"/>
      <c r="AA345" s="274" t="n"/>
      <c r="AB345" s="274" t="n">
        <v>19</v>
      </c>
      <c r="AC345" s="274" t="n"/>
      <c r="AD345" s="274" t="n"/>
      <c r="AE345" s="583" t="inlineStr">
        <is>
          <t>3:08.4000</t>
        </is>
      </c>
      <c r="AF345" s="418">
        <f>IF(OR(AE345="",AE345="",AE345=0),"",6.172/(AE345*24))</f>
        <v/>
      </c>
      <c r="AG345" s="279" t="n"/>
      <c r="AH345" s="583" t="inlineStr"/>
      <c r="AI345" s="418">
        <f>IF(OR(AH345="",AH345="",AH345=0),"",6.172/(AH345*24))</f>
        <v/>
      </c>
      <c r="AJ345" s="175">
        <f>IF(AND(ISNUMBER(AB345),ISNUMBER(AG345)),AB345-AG345,"")</f>
        <v/>
      </c>
      <c r="AK345" s="274" t="inlineStr">
        <is>
          <t>Misfire</t>
        </is>
      </c>
      <c r="AL345" s="274" t="n">
        <v>48</v>
      </c>
      <c r="AM345" s="486" t="n"/>
      <c r="AN345" s="671">
        <f>IF(OR(AL345="",AM345="",AM345=0),"",AL345*6.172/(AM345*24))</f>
        <v/>
      </c>
      <c r="AO345" s="477">
        <f>IF(AND(AL345=AL344,AM345&lt;&gt;"",AM344&lt;&gt;""),AM345-AM344,"")</f>
        <v/>
      </c>
      <c r="AP345" s="274" t="n"/>
      <c r="AQ345" s="583" t="inlineStr"/>
      <c r="AR345" s="418">
        <f>IF(OR(AQ345="",AQ345="",AQ345=0),"",6.172/(AQ345*24))</f>
        <v/>
      </c>
      <c r="AS345" s="436">
        <f>IF(OR(NOT(ISNUMBER(C345)),NOT(ISNUMBER(AB345))),"",IF(AG345&lt;&gt;"",AG345,AB345)-C345)</f>
        <v/>
      </c>
      <c r="AT345" s="280" t="n"/>
      <c r="AU345" s="281">
        <f>IF($B345="","",TEXT($A345,"yyyymmdd")&amp;"_P"&amp;$C345&amp;"_C"&amp;$F345&amp;"_"&amp;TRIM(RIGHT(SUBSTITUTE(TRIM(SUBSTITUTE($L345,CHAR(160)," "))," ",REPT(" ",60)),60))&amp;IF($P345="","","-"&amp;TRIM(RIGHT(SUBSTITUTE(TRIM(SUBSTITUTE($P345,CHAR(160)," "))," ",REPT(" ",60)),60)))&amp;IF($T345="","","-"&amp;TRIM(RIGHT(SUBSTITUTE(TRIM(SUBSTITUTE($T345,CHAR(160)," "))," ",REPT(" ",60)),60)))&amp;".jpg")</f>
        <v/>
      </c>
    </row>
    <row r="346" ht="42" customHeight="1">
      <c r="A346" s="278" t="n">
        <v>25117</v>
      </c>
      <c r="B346" s="274" t="inlineStr">
        <is>
          <t>Hardie-Ferodo 500 6 October, 1968</t>
        </is>
      </c>
      <c r="C346" s="274" t="inlineStr">
        <is>
          <t>DSQ</t>
        </is>
      </c>
      <c r="D346" s="274" t="inlineStr">
        <is>
          <t>D</t>
        </is>
      </c>
      <c r="E346" s="274" t="n">
        <v>16</v>
      </c>
      <c r="F346" s="274" t="n">
        <v>14</v>
      </c>
      <c r="G346" s="274" t="inlineStr">
        <is>
          <t>Lorack Motors (Granville) Pty Ltd</t>
        </is>
      </c>
      <c r="H346" s="274" t="n"/>
      <c r="I346" s="274" t="n"/>
      <c r="J346" s="274" t="inlineStr">
        <is>
          <t>Holden Monaro GTS327</t>
        </is>
      </c>
      <c r="K346" s="274" t="n"/>
      <c r="L346" s="274" t="inlineStr">
        <is>
          <t>Des West</t>
        </is>
      </c>
      <c r="M346" s="274" t="inlineStr">
        <is>
          <t>AUS</t>
        </is>
      </c>
      <c r="N346" s="698">
        <f>_xlfn.LET(_xlpm.d,_xlfn.XLOOKUP(L346,'[1]Birth Dates'!$A:$A,'[1]Birth Dates'!$B:$B,"",0),IF(_xlpm.d=0,"",_xlpm.d))</f>
        <v/>
      </c>
      <c r="O346" s="274">
        <f>IF(OR(N346="",A346="",NOT(ISNUMBER(N346)),N346&gt;A346),"",DATEDIF(N346,A346,"Y")&amp;" years, "&amp;DATEDIF(N346,A346,"YM")&amp;" months, "&amp;DATEDIF(N346,A346,"MD")&amp;" days")</f>
        <v/>
      </c>
      <c r="P346" s="274" t="inlineStr">
        <is>
          <t>Ron Marks</t>
        </is>
      </c>
      <c r="Q346" s="274" t="inlineStr">
        <is>
          <t>AUS</t>
        </is>
      </c>
      <c r="R346" s="698">
        <f>_xlfn.LET(_xlpm.d,_xlfn.XLOOKUP(P346,'[1]Birth Dates'!$A:$A,'[1]Birth Dates'!$B:$B,"",0),IF(_xlpm.d=0,"",_xlpm.d))</f>
        <v/>
      </c>
      <c r="S346" s="274">
        <f>IF(OR(R346="",A346="",NOT(ISNUMBER(R346)),R346&gt;A346),"",DATEDIF(R346,A346,"Y")&amp;" years, "&amp;DATEDIF(R346,A346,"YM")&amp;" months, "&amp;DATEDIF(R346,A346,"MD")&amp;" days")</f>
        <v/>
      </c>
      <c r="T346" s="274" t="n"/>
      <c r="U346" s="274" t="n"/>
      <c r="V346" s="698">
        <f>_xlfn.LET(_xlpm.d,_xlfn.XLOOKUP(T346,'[1]Birth Dates'!$A:$A,'[1]Birth Dates'!$B:$B,"",0),IF(_xlpm.d=0,"",_xlpm.d))</f>
        <v/>
      </c>
      <c r="W346" s="274">
        <f>IF(OR(V346="",A346="",NOT(ISNUMBER(V346)),V346&gt;A346),"",DATEDIF(V346,A346,"Y")&amp;" years, "&amp;DATEDIF(V346,A346,"YM")&amp;" months, "&amp;DATEDIF(V346,A346,"MD")&amp;" days")</f>
        <v/>
      </c>
      <c r="X346" s="274" t="n"/>
      <c r="Y346" s="274" t="n"/>
      <c r="Z346" s="274" t="n"/>
      <c r="AA346" s="274" t="n"/>
      <c r="AB346" s="274" t="n">
        <v>2</v>
      </c>
      <c r="AC346" s="274" t="n"/>
      <c r="AD346" s="274" t="n"/>
      <c r="AE346" s="583" t="inlineStr">
        <is>
          <t>2:56.9000</t>
        </is>
      </c>
      <c r="AF346" s="418">
        <f>IF(OR(AE346="",AE346="",AE346=0),"",6.172/(AE346*24))</f>
        <v/>
      </c>
      <c r="AG346" s="279" t="n"/>
      <c r="AH346" s="583" t="inlineStr"/>
      <c r="AI346" s="418">
        <f>IF(OR(AH346="",AH346="",AH346=0),"",6.172/(AH346*24))</f>
        <v/>
      </c>
      <c r="AJ346" s="175">
        <f>IF(AND(ISNUMBER(AB346),ISNUMBER(AG346)),AB346-AG346,"")</f>
        <v/>
      </c>
      <c r="AK346" s="274" t="inlineStr">
        <is>
          <t>Disqualified</t>
        </is>
      </c>
      <c r="AL346" s="274" t="n">
        <v>130</v>
      </c>
      <c r="AM346" s="486" t="n"/>
      <c r="AN346" s="671">
        <f>IF(OR(AL346="",AM346="",AM346=0),"",AL346*6.172/(AM346*24))</f>
        <v/>
      </c>
      <c r="AO346" s="477">
        <f>IF(AND(AL346=AL345,AM346&lt;&gt;"",AM345&lt;&gt;""),AM346-AM345,"")</f>
        <v/>
      </c>
      <c r="AP346" s="274" t="n"/>
      <c r="AQ346" s="583" t="inlineStr"/>
      <c r="AR346" s="418">
        <f>IF(OR(AQ346="",AQ346="",AQ346=0),"",6.172/(AQ346*24))</f>
        <v/>
      </c>
      <c r="AS346" s="436">
        <f>IF(OR(NOT(ISNUMBER(C346)),NOT(ISNUMBER(AB346))),"",IF(AG346&lt;&gt;"",AG346,AB346)-C346)</f>
        <v/>
      </c>
      <c r="AT346" s="280" t="n"/>
      <c r="AU346" s="281">
        <f>IF($B346="","",TEXT($A346,"yyyymmdd")&amp;"_P"&amp;$C346&amp;"_C"&amp;$F346&amp;"_"&amp;TRIM(RIGHT(SUBSTITUTE(TRIM(SUBSTITUTE($L346,CHAR(160)," "))," ",REPT(" ",60)),60))&amp;IF($P346="","","-"&amp;TRIM(RIGHT(SUBSTITUTE(TRIM(SUBSTITUTE($P346,CHAR(160)," "))," ",REPT(" ",60)),60)))&amp;IF($T346="","","-"&amp;TRIM(RIGHT(SUBSTITUTE(TRIM(SUBSTITUTE($T346,CHAR(160)," "))," ",REPT(" ",60)),60)))&amp;".jpg")</f>
        <v/>
      </c>
    </row>
    <row r="347" ht="42" customHeight="1">
      <c r="A347" s="278" t="n">
        <v>25117</v>
      </c>
      <c r="B347" s="274" t="inlineStr">
        <is>
          <t>Hardie-Ferodo 500 6 October, 1968</t>
        </is>
      </c>
      <c r="C347" s="274" t="inlineStr">
        <is>
          <t>DSQ</t>
        </is>
      </c>
      <c r="D347" s="274" t="inlineStr">
        <is>
          <t>D</t>
        </is>
      </c>
      <c r="E347" s="274" t="n">
        <v>17</v>
      </c>
      <c r="F347" s="274" t="n">
        <v>23</v>
      </c>
      <c r="G347" s="274" t="inlineStr">
        <is>
          <t>Holden Dealer Racing Team</t>
        </is>
      </c>
      <c r="H347" s="274" t="n"/>
      <c r="I347" s="274" t="n"/>
      <c r="J347" s="274" t="inlineStr">
        <is>
          <t>Holden Monaro GTS327</t>
        </is>
      </c>
      <c r="K347" s="274" t="n"/>
      <c r="L347" s="274" t="inlineStr">
        <is>
          <t>Paul Hawkins</t>
        </is>
      </c>
      <c r="M347" s="274" t="inlineStr">
        <is>
          <t>AUS</t>
        </is>
      </c>
      <c r="N347" s="698">
        <f>_xlfn.LET(_xlpm.d,_xlfn.XLOOKUP(L347,'[1]Birth Dates'!$A:$A,'[1]Birth Dates'!$B:$B,"",0),IF(_xlpm.d=0,"",_xlpm.d))</f>
        <v/>
      </c>
      <c r="O347" s="274">
        <f>IF(OR(N347="",A347="",NOT(ISNUMBER(N347)),N347&gt;A347),"",DATEDIF(N347,A347,"Y")&amp;" years, "&amp;DATEDIF(N347,A347,"YM")&amp;" months, "&amp;DATEDIF(N347,A347,"MD")&amp;" days")</f>
        <v/>
      </c>
      <c r="P347" s="274" t="inlineStr">
        <is>
          <t>Bill Brown</t>
        </is>
      </c>
      <c r="Q347" s="274" t="inlineStr">
        <is>
          <t>AUS</t>
        </is>
      </c>
      <c r="R347" s="698">
        <f>_xlfn.LET(_xlpm.d,_xlfn.XLOOKUP(P347,'[1]Birth Dates'!$A:$A,'[1]Birth Dates'!$B:$B,"",0),IF(_xlpm.d=0,"",_xlpm.d))</f>
        <v/>
      </c>
      <c r="S347" s="274">
        <f>IF(OR(R347="",A347="",NOT(ISNUMBER(R347)),R347&gt;A347),"",DATEDIF(R347,A347,"Y")&amp;" years, "&amp;DATEDIF(R347,A347,"YM")&amp;" months, "&amp;DATEDIF(R347,A347,"MD")&amp;" days")</f>
        <v/>
      </c>
      <c r="T347" s="274" t="n"/>
      <c r="U347" s="274" t="n"/>
      <c r="V347" s="698">
        <f>_xlfn.LET(_xlpm.d,_xlfn.XLOOKUP(T347,'[1]Birth Dates'!$A:$A,'[1]Birth Dates'!$B:$B,"",0),IF(_xlpm.d=0,"",_xlpm.d))</f>
        <v/>
      </c>
      <c r="W347" s="274">
        <f>IF(OR(V347="",A347="",NOT(ISNUMBER(V347)),V347&gt;A347),"",DATEDIF(V347,A347,"Y")&amp;" years, "&amp;DATEDIF(V347,A347,"YM")&amp;" months, "&amp;DATEDIF(V347,A347,"MD")&amp;" days")</f>
        <v/>
      </c>
      <c r="X347" s="274" t="n"/>
      <c r="Y347" s="274" t="n"/>
      <c r="Z347" s="274" t="n"/>
      <c r="AA347" s="274" t="n"/>
      <c r="AB347" s="274" t="n">
        <v>3</v>
      </c>
      <c r="AC347" s="274" t="n"/>
      <c r="AD347" s="274" t="n"/>
      <c r="AE347" s="583" t="inlineStr">
        <is>
          <t>2:59.3000</t>
        </is>
      </c>
      <c r="AF347" s="418">
        <f>IF(OR(AE347="",AE347="",AE347=0),"",6.172/(AE347*24))</f>
        <v/>
      </c>
      <c r="AG347" s="279" t="n"/>
      <c r="AH347" s="583" t="inlineStr"/>
      <c r="AI347" s="418">
        <f>IF(OR(AH347="",AH347="",AH347=0),"",6.172/(AH347*24))</f>
        <v/>
      </c>
      <c r="AJ347" s="175">
        <f>IF(AND(ISNUMBER(AB347),ISNUMBER(AG347)),AB347-AG347,"")</f>
        <v/>
      </c>
      <c r="AK347" s="274" t="inlineStr">
        <is>
          <t>Disqualified</t>
        </is>
      </c>
      <c r="AL347" s="274" t="n">
        <v>118</v>
      </c>
      <c r="AM347" s="486" t="n"/>
      <c r="AN347" s="671">
        <f>IF(OR(AL347="",AM347="",AM347=0),"",AL347*6.172/(AM347*24))</f>
        <v/>
      </c>
      <c r="AO347" s="477">
        <f>IF(AND(AL347=AL346,AM347&lt;&gt;"",AM346&lt;&gt;""),AM347-AM346,"")</f>
        <v/>
      </c>
      <c r="AP347" s="274" t="n"/>
      <c r="AQ347" s="583" t="inlineStr"/>
      <c r="AR347" s="418">
        <f>IF(OR(AQ347="",AQ347="",AQ347=0),"",6.172/(AQ347*24))</f>
        <v/>
      </c>
      <c r="AS347" s="436">
        <f>IF(OR(NOT(ISNUMBER(C347)),NOT(ISNUMBER(AB347))),"",IF(AG347&lt;&gt;"",AG347,AB347)-C347)</f>
        <v/>
      </c>
      <c r="AT347" s="280" t="n"/>
      <c r="AU347" s="281">
        <f>IF($B347="","",TEXT($A347,"yyyymmdd")&amp;"_P"&amp;$C347&amp;"_C"&amp;$F347&amp;"_"&amp;TRIM(RIGHT(SUBSTITUTE(TRIM(SUBSTITUTE($L347,CHAR(160)," "))," ",REPT(" ",60)),60))&amp;IF($P347="","","-"&amp;TRIM(RIGHT(SUBSTITUTE(TRIM(SUBSTITUTE($P347,CHAR(160)," "))," ",REPT(" ",60)),60)))&amp;IF($T347="","","-"&amp;TRIM(RIGHT(SUBSTITUTE(TRIM(SUBSTITUTE($T347,CHAR(160)," "))," ",REPT(" ",60)),60)))&amp;".jpg")</f>
        <v/>
      </c>
    </row>
    <row r="348" ht="42" customHeight="1">
      <c r="A348" s="278" t="n">
        <v>25117</v>
      </c>
      <c r="B348" s="274" t="inlineStr">
        <is>
          <t>Hardie-Ferodo 500 6 October, 1968</t>
        </is>
      </c>
      <c r="C348" s="274" t="inlineStr">
        <is>
          <t>DNF</t>
        </is>
      </c>
      <c r="D348" s="274" t="inlineStr">
        <is>
          <t>E</t>
        </is>
      </c>
      <c r="E348" s="274" t="n">
        <v>4</v>
      </c>
      <c r="F348" s="274" t="n">
        <v>4</v>
      </c>
      <c r="G348" s="274" t="inlineStr">
        <is>
          <t>Citroen Cars (Citco) Pty Ltd</t>
        </is>
      </c>
      <c r="H348" s="274" t="n"/>
      <c r="I348" s="274" t="n"/>
      <c r="J348" s="274" t="inlineStr">
        <is>
          <t>Citroën DS21</t>
        </is>
      </c>
      <c r="K348" s="274" t="n"/>
      <c r="L348" s="274" t="inlineStr">
        <is>
          <t>Bill Daly</t>
        </is>
      </c>
      <c r="M348" s="274" t="inlineStr">
        <is>
          <t>AUS</t>
        </is>
      </c>
      <c r="N348" s="698">
        <f>_xlfn.LET(_xlpm.d,_xlfn.XLOOKUP(L348,'[1]Birth Dates'!$A:$A,'[1]Birth Dates'!$B:$B,"",0),IF(_xlpm.d=0,"",_xlpm.d))</f>
        <v/>
      </c>
      <c r="O348" s="274">
        <f>IF(OR(N348="",A348="",NOT(ISNUMBER(N348)),N348&gt;A348),"",DATEDIF(N348,A348,"Y")&amp;" years, "&amp;DATEDIF(N348,A348,"YM")&amp;" months, "&amp;DATEDIF(N348,A348,"MD")&amp;" days")</f>
        <v/>
      </c>
      <c r="P348" s="274" t="inlineStr">
        <is>
          <t>Glyn Scott</t>
        </is>
      </c>
      <c r="Q348" s="274" t="inlineStr">
        <is>
          <t>AUS</t>
        </is>
      </c>
      <c r="R348" s="698">
        <f>_xlfn.LET(_xlpm.d,_xlfn.XLOOKUP(P348,'[1]Birth Dates'!$A:$A,'[1]Birth Dates'!$B:$B,"",0),IF(_xlpm.d=0,"",_xlpm.d))</f>
        <v/>
      </c>
      <c r="S348" s="274">
        <f>IF(OR(R348="",A348="",NOT(ISNUMBER(R348)),R348&gt;A348),"",DATEDIF(R348,A348,"Y")&amp;" years, "&amp;DATEDIF(R348,A348,"YM")&amp;" months, "&amp;DATEDIF(R348,A348,"MD")&amp;" days")</f>
        <v/>
      </c>
      <c r="T348" s="274" t="n"/>
      <c r="U348" s="274" t="n"/>
      <c r="V348" s="698">
        <f>_xlfn.LET(_xlpm.d,_xlfn.XLOOKUP(T348,'[1]Birth Dates'!$A:$A,'[1]Birth Dates'!$B:$B,"",0),IF(_xlpm.d=0,"",_xlpm.d))</f>
        <v/>
      </c>
      <c r="W348" s="274">
        <f>IF(OR(V348="",A348="",NOT(ISNUMBER(V348)),V348&gt;A348),"",DATEDIF(V348,A348,"Y")&amp;" years, "&amp;DATEDIF(V348,A348,"YM")&amp;" months, "&amp;DATEDIF(V348,A348,"MD")&amp;" days")</f>
        <v/>
      </c>
      <c r="X348" s="274" t="n"/>
      <c r="Y348" s="274" t="n"/>
      <c r="Z348" s="274" t="n"/>
      <c r="AA348" s="274" t="n"/>
      <c r="AB348" s="274" t="n">
        <v>41</v>
      </c>
      <c r="AC348" s="274" t="n"/>
      <c r="AD348" s="274" t="n"/>
      <c r="AE348" s="583" t="inlineStr">
        <is>
          <t>3:24.7000</t>
        </is>
      </c>
      <c r="AF348" s="418">
        <f>IF(OR(AE348="",AE348="",AE348=0),"",6.172/(AE348*24))</f>
        <v/>
      </c>
      <c r="AG348" s="279" t="n"/>
      <c r="AH348" s="583" t="inlineStr"/>
      <c r="AI348" s="418">
        <f>IF(OR(AH348="",AH348="",AH348=0),"",6.172/(AH348*24))</f>
        <v/>
      </c>
      <c r="AJ348" s="175">
        <f>IF(AND(ISNUMBER(AB348),ISNUMBER(AG348)),AB348-AG348,"")</f>
        <v/>
      </c>
      <c r="AK348" s="274" t="inlineStr">
        <is>
          <t>Accident</t>
        </is>
      </c>
      <c r="AL348" s="274" t="n"/>
      <c r="AM348" s="486" t="n"/>
      <c r="AN348" s="671">
        <f>IF(OR(AL348="",AM348="",AM348=0),"",AL348*6.172/(AM348*24))</f>
        <v/>
      </c>
      <c r="AO348" s="477">
        <f>IF(AND(AL348=AL347,AM348&lt;&gt;"",AM347&lt;&gt;""),AM348-AM347,"")</f>
        <v/>
      </c>
      <c r="AP348" s="274" t="n"/>
      <c r="AQ348" s="583" t="inlineStr"/>
      <c r="AR348" s="418">
        <f>IF(OR(AQ348="",AQ348="",AQ348=0),"",6.172/(AQ348*24))</f>
        <v/>
      </c>
      <c r="AS348" s="436">
        <f>IF(OR(NOT(ISNUMBER(C348)),NOT(ISNUMBER(AB348))),"",IF(AG348&lt;&gt;"",AG348,AB348)-C348)</f>
        <v/>
      </c>
      <c r="AT348" s="280" t="n"/>
      <c r="AU348" s="281">
        <f>IF($B348="","",TEXT($A348,"yyyymmdd")&amp;"_P"&amp;$C348&amp;"_C"&amp;$F348&amp;"_"&amp;TRIM(RIGHT(SUBSTITUTE(TRIM(SUBSTITUTE($L348,CHAR(160)," "))," ",REPT(" ",60)),60))&amp;IF($P348="","","-"&amp;TRIM(RIGHT(SUBSTITUTE(TRIM(SUBSTITUTE($P348,CHAR(160)," "))," ",REPT(" ",60)),60)))&amp;IF($T348="","","-"&amp;TRIM(RIGHT(SUBSTITUTE(TRIM(SUBSTITUTE($T348,CHAR(160)," "))," ",REPT(" ",60)),60)))&amp;".jpg")</f>
        <v/>
      </c>
    </row>
    <row r="349" ht="42" customHeight="1">
      <c r="A349" s="278" t="n">
        <v>25117</v>
      </c>
      <c r="B349" s="274" t="inlineStr">
        <is>
          <t>Hardie-Ferodo 500 6 October, 1968</t>
        </is>
      </c>
      <c r="C349" s="274" t="inlineStr">
        <is>
          <t>DSQ</t>
        </is>
      </c>
      <c r="D349" s="274" t="inlineStr">
        <is>
          <t>E</t>
        </is>
      </c>
      <c r="E349" s="274" t="n">
        <v>5</v>
      </c>
      <c r="F349" s="274" t="n">
        <v>2</v>
      </c>
      <c r="G349" s="274" t="inlineStr">
        <is>
          <t>Alec Mildren (Qld)</t>
        </is>
      </c>
      <c r="H349" s="274" t="n"/>
      <c r="I349" s="274" t="n"/>
      <c r="J349" s="274" t="inlineStr">
        <is>
          <t>Alfa Romeo 1750 GTV</t>
        </is>
      </c>
      <c r="K349" s="274" t="n"/>
      <c r="L349" s="274" t="inlineStr">
        <is>
          <t>John French</t>
        </is>
      </c>
      <c r="M349" s="274" t="inlineStr">
        <is>
          <t>AUS</t>
        </is>
      </c>
      <c r="N349" s="698">
        <f>_xlfn.LET(_xlpm.d,_xlfn.XLOOKUP(L349,'[1]Birth Dates'!$A:$A,'[1]Birth Dates'!$B:$B,"",0),IF(_xlpm.d=0,"",_xlpm.d))</f>
        <v/>
      </c>
      <c r="O349" s="274">
        <f>IF(OR(N349="",A349="",NOT(ISNUMBER(N349)),N349&gt;A349),"",DATEDIF(N349,A349,"Y")&amp;" years, "&amp;DATEDIF(N349,A349,"YM")&amp;" months, "&amp;DATEDIF(N349,A349,"MD")&amp;" days")</f>
        <v/>
      </c>
      <c r="P349" s="274" t="inlineStr">
        <is>
          <t>Frank Gardner</t>
        </is>
      </c>
      <c r="Q349" s="274" t="inlineStr">
        <is>
          <t>AUS</t>
        </is>
      </c>
      <c r="R349" s="698">
        <f>_xlfn.LET(_xlpm.d,_xlfn.XLOOKUP(P349,'[1]Birth Dates'!$A:$A,'[1]Birth Dates'!$B:$B,"",0),IF(_xlpm.d=0,"",_xlpm.d))</f>
        <v/>
      </c>
      <c r="S349" s="274">
        <f>IF(OR(R349="",A349="",NOT(ISNUMBER(R349)),R349&gt;A349),"",DATEDIF(R349,A349,"Y")&amp;" years, "&amp;DATEDIF(R349,A349,"YM")&amp;" months, "&amp;DATEDIF(R349,A349,"MD")&amp;" days")</f>
        <v/>
      </c>
      <c r="T349" s="274" t="n"/>
      <c r="U349" s="274" t="n"/>
      <c r="V349" s="698">
        <f>_xlfn.LET(_xlpm.d,_xlfn.XLOOKUP(T349,'[1]Birth Dates'!$A:$A,'[1]Birth Dates'!$B:$B,"",0),IF(_xlpm.d=0,"",_xlpm.d))</f>
        <v/>
      </c>
      <c r="W349" s="274">
        <f>IF(OR(V349="",A349="",NOT(ISNUMBER(V349)),V349&gt;A349),"",DATEDIF(V349,A349,"Y")&amp;" years, "&amp;DATEDIF(V349,A349,"YM")&amp;" months, "&amp;DATEDIF(V349,A349,"MD")&amp;" days")</f>
        <v/>
      </c>
      <c r="X349" s="274" t="n"/>
      <c r="Y349" s="274" t="n"/>
      <c r="Z349" s="274" t="n"/>
      <c r="AA349" s="274" t="n"/>
      <c r="AB349" s="274" t="n">
        <v>12</v>
      </c>
      <c r="AC349" s="274" t="n"/>
      <c r="AD349" s="274" t="n"/>
      <c r="AE349" s="583" t="inlineStr">
        <is>
          <t>3:02.7000</t>
        </is>
      </c>
      <c r="AF349" s="418">
        <f>IF(OR(AE349="",AE349="",AE349=0),"",6.172/(AE349*24))</f>
        <v/>
      </c>
      <c r="AG349" s="279" t="n"/>
      <c r="AH349" s="583" t="inlineStr"/>
      <c r="AI349" s="418">
        <f>IF(OR(AH349="",AH349="",AH349=0),"",6.172/(AH349*24))</f>
        <v/>
      </c>
      <c r="AJ349" s="175">
        <f>IF(AND(ISNUMBER(AB349),ISNUMBER(AG349)),AB349-AG349,"")</f>
        <v/>
      </c>
      <c r="AK349" s="274" t="inlineStr">
        <is>
          <t>Disqualified</t>
        </is>
      </c>
      <c r="AL349" s="274" t="n"/>
      <c r="AM349" s="486" t="n"/>
      <c r="AN349" s="671">
        <f>IF(OR(AL349="",AM349="",AM349=0),"",AL349*6.172/(AM349*24))</f>
        <v/>
      </c>
      <c r="AO349" s="477">
        <f>IF(AND(AL349=AL348,AM349&lt;&gt;"",AM348&lt;&gt;""),AM349-AM348,"")</f>
        <v/>
      </c>
      <c r="AP349" s="274" t="n"/>
      <c r="AQ349" s="583" t="inlineStr"/>
      <c r="AR349" s="418">
        <f>IF(OR(AQ349="",AQ349="",AQ349=0),"",6.172/(AQ349*24))</f>
        <v/>
      </c>
      <c r="AS349" s="436">
        <f>IF(OR(NOT(ISNUMBER(C349)),NOT(ISNUMBER(AB349))),"",IF(AG349&lt;&gt;"",AG349,AB349)-C349)</f>
        <v/>
      </c>
      <c r="AT349" s="280" t="n"/>
      <c r="AU349" s="281">
        <f>IF($B349="","",TEXT($A349,"yyyymmdd")&amp;"_P"&amp;$C349&amp;"_C"&amp;$F349&amp;"_"&amp;TRIM(RIGHT(SUBSTITUTE(TRIM(SUBSTITUTE($L349,CHAR(160)," "))," ",REPT(" ",60)),60))&amp;IF($P349="","","-"&amp;TRIM(RIGHT(SUBSTITUTE(TRIM(SUBSTITUTE($P349,CHAR(160)," "))," ",REPT(" ",60)),60)))&amp;IF($T349="","","-"&amp;TRIM(RIGHT(SUBSTITUTE(TRIM(SUBSTITUTE($T349,CHAR(160)," "))," ",REPT(" ",60)),60)))&amp;".jpg")</f>
        <v/>
      </c>
    </row>
    <row r="350" ht="42" customFormat="1" customHeight="1" s="240">
      <c r="A350" s="282" t="n">
        <v>25481</v>
      </c>
      <c r="B350" s="283" t="inlineStr">
        <is>
          <t>Hardie-Ferodo 500 5 October, 1969</t>
        </is>
      </c>
      <c r="C350" s="283" t="n">
        <v>1</v>
      </c>
      <c r="D350" s="283" t="inlineStr">
        <is>
          <t>D</t>
        </is>
      </c>
      <c r="E350" s="283" t="n">
        <v>1</v>
      </c>
      <c r="F350" s="283" t="n">
        <v>44</v>
      </c>
      <c r="G350" s="283" t="inlineStr">
        <is>
          <t>Holden Dealer Team</t>
        </is>
      </c>
      <c r="H350" s="283" t="n"/>
      <c r="I350" s="283" t="n"/>
      <c r="J350" s="283" t="inlineStr">
        <is>
          <t>Holden Monaro GTS350</t>
        </is>
      </c>
      <c r="K350" s="283" t="n"/>
      <c r="L350" s="283" t="inlineStr">
        <is>
          <t>Colin Bond</t>
        </is>
      </c>
      <c r="M350" s="283" t="inlineStr">
        <is>
          <t>AUS</t>
        </is>
      </c>
      <c r="N350" s="699">
        <f>_xlfn.LET(_xlpm.d,_xlfn.XLOOKUP(L350,'[1]Birth Dates'!$A:$A,'[1]Birth Dates'!$B:$B,"",0),IF(_xlpm.d=0,"",_xlpm.d))</f>
        <v/>
      </c>
      <c r="O350" s="284">
        <f>IF(OR(N350="",A350="",NOT(ISNUMBER(N350)),N350&gt;A350),"",DATEDIF(N350,A350,"Y")&amp;" years, "&amp;DATEDIF(N350,A350,"YM")&amp;" months, "&amp;DATEDIF(N350,A350,"MD")&amp;" days")</f>
        <v/>
      </c>
      <c r="P350" s="283" t="inlineStr">
        <is>
          <t>Tony Roberts</t>
        </is>
      </c>
      <c r="Q350" s="283" t="inlineStr">
        <is>
          <t>AUS</t>
        </is>
      </c>
      <c r="R350" s="699">
        <f>_xlfn.LET(_xlpm.d,_xlfn.XLOOKUP(P350,'[1]Birth Dates'!$A:$A,'[1]Birth Dates'!$B:$B,"",0),IF(_xlpm.d=0,"",_xlpm.d))</f>
        <v/>
      </c>
      <c r="S350" s="284">
        <f>IF(OR(R350="",A350="",NOT(ISNUMBER(R350)),R350&gt;A350),"",DATEDIF(R350,A350,"Y")&amp;" years, "&amp;DATEDIF(R350,A350,"YM")&amp;" months, "&amp;DATEDIF(R350,A350,"MD")&amp;" days")</f>
        <v/>
      </c>
      <c r="T350" s="283" t="n"/>
      <c r="U350" s="283" t="n"/>
      <c r="V350" s="699">
        <f>_xlfn.LET(_xlpm.d,_xlfn.XLOOKUP(T350,'[1]Birth Dates'!$A:$A,'[1]Birth Dates'!$B:$B,"",0),IF(_xlpm.d=0,"",_xlpm.d))</f>
        <v/>
      </c>
      <c r="W350" s="284">
        <f>IF(OR(V350="",A350="",NOT(ISNUMBER(V350)),V350&gt;A350),"",DATEDIF(V350,A350,"Y")&amp;" years, "&amp;DATEDIF(V350,A350,"YM")&amp;" months, "&amp;DATEDIF(V350,A350,"MD")&amp;" days")</f>
        <v/>
      </c>
      <c r="X350" s="284" t="n"/>
      <c r="Y350" s="284" t="n"/>
      <c r="Z350" s="284" t="n"/>
      <c r="AA350" s="284" t="n"/>
      <c r="AB350" s="283" t="n">
        <v>7</v>
      </c>
      <c r="AC350" s="283" t="n"/>
      <c r="AD350" s="283" t="n"/>
      <c r="AE350" s="584" t="inlineStr">
        <is>
          <t>2:53.8000</t>
        </is>
      </c>
      <c r="AF350" s="418">
        <f>IF(OR(AE350="",AE350="",AE350=0),"",6.172/(AE350*24))</f>
        <v/>
      </c>
      <c r="AG350" s="285" t="n"/>
      <c r="AH350" s="584" t="inlineStr"/>
      <c r="AI350" s="418">
        <f>IF(OR(AH350="",AH350="",AH350=0),"",6.172/(AH350*24))</f>
        <v/>
      </c>
      <c r="AJ350" s="175">
        <f>IF(AND(ISNUMBER(AB350),ISNUMBER(AG350)),AB350-AG350,"")</f>
        <v/>
      </c>
      <c r="AK350" s="283" t="n"/>
      <c r="AL350" s="283" t="n">
        <v>130</v>
      </c>
      <c r="AM350" s="487" t="n">
        <v>0.2725115740740741</v>
      </c>
      <c r="AN350" s="671">
        <f>IF(OR(AL350="",AM350="",AM350=0),"",AL350*6.172/(AM350*24))</f>
        <v/>
      </c>
      <c r="AO350" s="477">
        <f>IF(AND(AL350=AL349,AM350&lt;&gt;"",AM349&lt;&gt;""),AM350-AM349,"")</f>
        <v/>
      </c>
      <c r="AP350" s="283" t="n"/>
      <c r="AQ350" s="584" t="inlineStr">
        <is>
          <t>2:52.0000</t>
        </is>
      </c>
      <c r="AR350" s="418">
        <f>IF(OR(AQ350="",AQ350="",AQ350=0),"",6.172/(AQ350*24))</f>
        <v/>
      </c>
      <c r="AS350" s="436">
        <f>IF(OR(NOT(ISNUMBER(C350)),NOT(ISNUMBER(AB350))),"",IF(AG350&lt;&gt;"",AG350,AB350)-C350)</f>
        <v/>
      </c>
      <c r="AT350" s="286" t="n"/>
      <c r="AU350" s="287">
        <f>IF($B350="","",TEXT($A350,"yyyymmdd")&amp;"_P"&amp;$C350&amp;"_C"&amp;$F350&amp;"_"&amp;TRIM(RIGHT(SUBSTITUTE(TRIM(SUBSTITUTE($L350,CHAR(160)," "))," ",REPT(" ",60)),60))&amp;IF($P350="","","-"&amp;TRIM(RIGHT(SUBSTITUTE(TRIM(SUBSTITUTE($P350,CHAR(160)," "))," ",REPT(" ",60)),60)))&amp;IF($T350="","","-"&amp;TRIM(RIGHT(SUBSTITUTE(TRIM(SUBSTITUTE($T350,CHAR(160)," "))," ",REPT(" ",60)),60)))&amp;".jpg")</f>
        <v/>
      </c>
    </row>
    <row r="351" ht="42" customHeight="1">
      <c r="A351" s="288" t="n">
        <v>25481</v>
      </c>
      <c r="B351" s="284" t="inlineStr">
        <is>
          <t>Hardie-Ferodo 500 5 October, 1969</t>
        </is>
      </c>
      <c r="C351" s="284" t="n">
        <v>2</v>
      </c>
      <c r="D351" s="284" t="inlineStr">
        <is>
          <t>D</t>
        </is>
      </c>
      <c r="E351" s="284" t="n">
        <v>2</v>
      </c>
      <c r="F351" s="284" t="n">
        <v>46</v>
      </c>
      <c r="G351" s="284" t="inlineStr">
        <is>
          <t>Kloster Pty Ltd</t>
        </is>
      </c>
      <c r="H351" s="284" t="n"/>
      <c r="I351" s="284" t="n"/>
      <c r="J351" s="284" t="inlineStr">
        <is>
          <t>Ford Falcon XW GTHO</t>
        </is>
      </c>
      <c r="K351" s="284" t="n"/>
      <c r="L351" s="284" t="inlineStr">
        <is>
          <t>Bruce McPhee</t>
        </is>
      </c>
      <c r="M351" s="284" t="inlineStr">
        <is>
          <t>AUS</t>
        </is>
      </c>
      <c r="N351" s="699">
        <f>_xlfn.LET(_xlpm.d,_xlfn.XLOOKUP(L351,'[1]Birth Dates'!$A:$A,'[1]Birth Dates'!$B:$B,"",0),IF(_xlpm.d=0,"",_xlpm.d))</f>
        <v/>
      </c>
      <c r="O351" s="284">
        <f>IF(OR(N351="",A351="",NOT(ISNUMBER(N351)),N351&gt;A351),"",DATEDIF(N351,A351,"Y")&amp;" years, "&amp;DATEDIF(N351,A351,"YM")&amp;" months, "&amp;DATEDIF(N351,A351,"MD")&amp;" days")</f>
        <v/>
      </c>
      <c r="P351" s="284" t="inlineStr">
        <is>
          <t>Barry Mulholland</t>
        </is>
      </c>
      <c r="Q351" s="284" t="inlineStr">
        <is>
          <t>AUS</t>
        </is>
      </c>
      <c r="R351" s="699">
        <f>_xlfn.LET(_xlpm.d,_xlfn.XLOOKUP(P351,'[1]Birth Dates'!$A:$A,'[1]Birth Dates'!$B:$B,"",0),IF(_xlpm.d=0,"",_xlpm.d))</f>
        <v/>
      </c>
      <c r="S351" s="284">
        <f>IF(OR(R351="",A351="",NOT(ISNUMBER(R351)),R351&gt;A351),"",DATEDIF(R351,A351,"Y")&amp;" years, "&amp;DATEDIF(R351,A351,"YM")&amp;" months, "&amp;DATEDIF(R351,A351,"MD")&amp;" days")</f>
        <v/>
      </c>
      <c r="T351" s="284" t="n"/>
      <c r="U351" s="284" t="n"/>
      <c r="V351" s="699">
        <f>_xlfn.LET(_xlpm.d,_xlfn.XLOOKUP(T351,'[1]Birth Dates'!$A:$A,'[1]Birth Dates'!$B:$B,"",0),IF(_xlpm.d=0,"",_xlpm.d))</f>
        <v/>
      </c>
      <c r="W351" s="284">
        <f>IF(OR(V351="",A351="",NOT(ISNUMBER(V351)),V351&gt;A351),"",DATEDIF(V351,A351,"Y")&amp;" years, "&amp;DATEDIF(V351,A351,"YM")&amp;" months, "&amp;DATEDIF(V351,A351,"MD")&amp;" days")</f>
        <v/>
      </c>
      <c r="X351" s="284" t="n"/>
      <c r="Y351" s="284" t="n"/>
      <c r="Z351" s="284" t="n"/>
      <c r="AA351" s="284" t="n"/>
      <c r="AB351" s="284" t="n">
        <v>3</v>
      </c>
      <c r="AC351" s="284" t="n"/>
      <c r="AD351" s="284" t="n"/>
      <c r="AE351" s="585" t="inlineStr">
        <is>
          <t>2:50.1000</t>
        </is>
      </c>
      <c r="AF351" s="418">
        <f>IF(OR(AE351="",AE351="",AE351=0),"",6.172/(AE351*24))</f>
        <v/>
      </c>
      <c r="AG351" s="289" t="n"/>
      <c r="AH351" s="585" t="inlineStr"/>
      <c r="AI351" s="418">
        <f>IF(OR(AH351="",AH351="",AH351=0),"",6.172/(AH351*24))</f>
        <v/>
      </c>
      <c r="AJ351" s="175">
        <f>IF(AND(ISNUMBER(AB351),ISNUMBER(AG351)),AB351-AG351,"")</f>
        <v/>
      </c>
      <c r="AK351" s="284" t="n"/>
      <c r="AL351" s="284" t="n">
        <v>130</v>
      </c>
      <c r="AM351" s="488" t="n">
        <v>0.2730208333333333</v>
      </c>
      <c r="AN351" s="671">
        <f>IF(OR(AL351="",AM351="",AM351=0),"",AL351*6.172/(AM351*24))</f>
        <v/>
      </c>
      <c r="AO351" s="477">
        <f>IF(AND(AL351=AL350,AM351&lt;&gt;"",AM350&lt;&gt;""),AM351-AM350,"")</f>
        <v/>
      </c>
      <c r="AP351" s="284" t="n"/>
      <c r="AQ351" s="585" t="inlineStr">
        <is>
          <t>2:53.0000</t>
        </is>
      </c>
      <c r="AR351" s="418">
        <f>IF(OR(AQ351="",AQ351="",AQ351=0),"",6.172/(AQ351*24))</f>
        <v/>
      </c>
      <c r="AS351" s="436">
        <f>IF(OR(NOT(ISNUMBER(C351)),NOT(ISNUMBER(AB351))),"",IF(AG351&lt;&gt;"",AG351,AB351)-C351)</f>
        <v/>
      </c>
      <c r="AT351" s="290" t="n"/>
      <c r="AU351" s="291">
        <f>IF($B351="","",TEXT($A351,"yyyymmdd")&amp;"_P"&amp;$C351&amp;"_C"&amp;$F351&amp;"_"&amp;TRIM(RIGHT(SUBSTITUTE(TRIM(SUBSTITUTE($L351,CHAR(160)," "))," ",REPT(" ",60)),60))&amp;IF($P351="","","-"&amp;TRIM(RIGHT(SUBSTITUTE(TRIM(SUBSTITUTE($P351,CHAR(160)," "))," ",REPT(" ",60)),60)))&amp;IF($T351="","","-"&amp;TRIM(RIGHT(SUBSTITUTE(TRIM(SUBSTITUTE($T351,CHAR(160)," "))," ",REPT(" ",60)),60)))&amp;".jpg")</f>
        <v/>
      </c>
    </row>
    <row r="352" ht="42" customHeight="1">
      <c r="A352" s="288" t="n">
        <v>25481</v>
      </c>
      <c r="B352" s="284" t="inlineStr">
        <is>
          <t>Hardie-Ferodo 500 5 October, 1969</t>
        </is>
      </c>
      <c r="C352" s="284" t="n">
        <v>3</v>
      </c>
      <c r="D352" s="284" t="inlineStr">
        <is>
          <t>D</t>
        </is>
      </c>
      <c r="E352" s="284" t="n">
        <v>3</v>
      </c>
      <c r="F352" s="284" t="n">
        <v>43</v>
      </c>
      <c r="G352" s="284" t="inlineStr">
        <is>
          <t>Holden Dealer Team</t>
        </is>
      </c>
      <c r="H352" s="284" t="n"/>
      <c r="I352" s="284" t="n"/>
      <c r="J352" s="284" t="inlineStr">
        <is>
          <t>Holden Monaro GTS350</t>
        </is>
      </c>
      <c r="K352" s="284" t="n"/>
      <c r="L352" s="284" t="inlineStr">
        <is>
          <t>Des West</t>
        </is>
      </c>
      <c r="M352" s="284" t="inlineStr">
        <is>
          <t>AUS</t>
        </is>
      </c>
      <c r="N352" s="699">
        <f>_xlfn.LET(_xlpm.d,_xlfn.XLOOKUP(L352,'[1]Birth Dates'!$A:$A,'[1]Birth Dates'!$B:$B,"",0),IF(_xlpm.d=0,"",_xlpm.d))</f>
        <v/>
      </c>
      <c r="O352" s="284">
        <f>IF(OR(N352="",A352="",NOT(ISNUMBER(N352)),N352&gt;A352),"",DATEDIF(N352,A352,"Y")&amp;" years, "&amp;DATEDIF(N352,A352,"YM")&amp;" months, "&amp;DATEDIF(N352,A352,"MD")&amp;" days")</f>
        <v/>
      </c>
      <c r="P352" s="284" t="inlineStr">
        <is>
          <t>Peter Brock</t>
        </is>
      </c>
      <c r="Q352" s="284" t="inlineStr">
        <is>
          <t>AUS</t>
        </is>
      </c>
      <c r="R352" s="699">
        <f>_xlfn.LET(_xlpm.d,_xlfn.XLOOKUP(P352,'[1]Birth Dates'!$A:$A,'[1]Birth Dates'!$B:$B,"",0),IF(_xlpm.d=0,"",_xlpm.d))</f>
        <v/>
      </c>
      <c r="S352" s="284">
        <f>IF(OR(R352="",A352="",NOT(ISNUMBER(R352)),R352&gt;A352),"",DATEDIF(R352,A352,"Y")&amp;" years, "&amp;DATEDIF(R352,A352,"YM")&amp;" months, "&amp;DATEDIF(R352,A352,"MD")&amp;" days")</f>
        <v/>
      </c>
      <c r="T352" s="284" t="n"/>
      <c r="U352" s="284" t="n"/>
      <c r="V352" s="699">
        <f>_xlfn.LET(_xlpm.d,_xlfn.XLOOKUP(T352,'[1]Birth Dates'!$A:$A,'[1]Birth Dates'!$B:$B,"",0),IF(_xlpm.d=0,"",_xlpm.d))</f>
        <v/>
      </c>
      <c r="W352" s="284">
        <f>IF(OR(V352="",A352="",NOT(ISNUMBER(V352)),V352&gt;A352),"",DATEDIF(V352,A352,"Y")&amp;" years, "&amp;DATEDIF(V352,A352,"YM")&amp;" months, "&amp;DATEDIF(V352,A352,"MD")&amp;" days")</f>
        <v/>
      </c>
      <c r="X352" s="284" t="n"/>
      <c r="Y352" s="284" t="n"/>
      <c r="Z352" s="284" t="n"/>
      <c r="AA352" s="284" t="n"/>
      <c r="AB352" s="284" t="n">
        <v>10</v>
      </c>
      <c r="AC352" s="284" t="n"/>
      <c r="AD352" s="284" t="n"/>
      <c r="AE352" s="585" t="inlineStr">
        <is>
          <t>2:55.4000</t>
        </is>
      </c>
      <c r="AF352" s="418">
        <f>IF(OR(AE352="",AE352="",AE352=0),"",6.172/(AE352*24))</f>
        <v/>
      </c>
      <c r="AG352" s="289" t="n"/>
      <c r="AH352" s="585" t="inlineStr"/>
      <c r="AI352" s="418">
        <f>IF(OR(AH352="",AH352="",AH352=0),"",6.172/(AH352*24))</f>
        <v/>
      </c>
      <c r="AJ352" s="175">
        <f>IF(AND(ISNUMBER(AB352),ISNUMBER(AG352)),AB352-AG352,"")</f>
        <v/>
      </c>
      <c r="AK352" s="284" t="n"/>
      <c r="AL352" s="284" t="n">
        <v>130</v>
      </c>
      <c r="AM352" s="488" t="n">
        <v>0.2734490740740741</v>
      </c>
      <c r="AN352" s="671">
        <f>IF(OR(AL352="",AM352="",AM352=0),"",AL352*6.172/(AM352*24))</f>
        <v/>
      </c>
      <c r="AO352" s="477">
        <f>IF(AND(AL352=AL351,AM352&lt;&gt;"",AM351&lt;&gt;""),AM352-AM351,"")</f>
        <v/>
      </c>
      <c r="AP352" s="284" t="n"/>
      <c r="AQ352" s="585" t="inlineStr">
        <is>
          <t>2:54.0000</t>
        </is>
      </c>
      <c r="AR352" s="418">
        <f>IF(OR(AQ352="",AQ352="",AQ352=0),"",6.172/(AQ352*24))</f>
        <v/>
      </c>
      <c r="AS352" s="436">
        <f>IF(OR(NOT(ISNUMBER(C352)),NOT(ISNUMBER(AB352))),"",IF(AG352&lt;&gt;"",AG352,AB352)-C352)</f>
        <v/>
      </c>
      <c r="AT352" s="290" t="n"/>
      <c r="AU352" s="291">
        <f>IF($B352="","",TEXT($A352,"yyyymmdd")&amp;"_P"&amp;$C352&amp;"_C"&amp;$F352&amp;"_"&amp;TRIM(RIGHT(SUBSTITUTE(TRIM(SUBSTITUTE($L352,CHAR(160)," "))," ",REPT(" ",60)),60))&amp;IF($P352="","","-"&amp;TRIM(RIGHT(SUBSTITUTE(TRIM(SUBSTITUTE($P352,CHAR(160)," "))," ",REPT(" ",60)),60)))&amp;IF($T352="","","-"&amp;TRIM(RIGHT(SUBSTITUTE(TRIM(SUBSTITUTE($T352,CHAR(160)," "))," ",REPT(" ",60)),60)))&amp;".jpg")</f>
        <v/>
      </c>
    </row>
    <row r="353" ht="42" customHeight="1">
      <c r="A353" s="288" t="n">
        <v>25481</v>
      </c>
      <c r="B353" s="284" t="inlineStr">
        <is>
          <t>Hardie-Ferodo 500 5 October, 1969</t>
        </is>
      </c>
      <c r="C353" s="284" t="n">
        <v>4</v>
      </c>
      <c r="D353" s="284" t="inlineStr">
        <is>
          <t>D</t>
        </is>
      </c>
      <c r="E353" s="284" t="n">
        <v>4</v>
      </c>
      <c r="F353" s="284" t="n">
        <v>61</v>
      </c>
      <c r="G353" s="284" t="inlineStr">
        <is>
          <t>Ford Motor Company of Australia</t>
        </is>
      </c>
      <c r="H353" s="284" t="n"/>
      <c r="I353" s="284" t="n"/>
      <c r="J353" s="284" t="inlineStr">
        <is>
          <t>Ford Falcon XW GTHO</t>
        </is>
      </c>
      <c r="K353" s="284" t="n"/>
      <c r="L353" s="284" t="inlineStr">
        <is>
          <t>Allan Moffat</t>
        </is>
      </c>
      <c r="M353" s="284" t="inlineStr">
        <is>
          <t>CAN</t>
        </is>
      </c>
      <c r="N353" s="699">
        <f>_xlfn.LET(_xlpm.d,_xlfn.XLOOKUP(L353,'[1]Birth Dates'!$A:$A,'[1]Birth Dates'!$B:$B,"",0),IF(_xlpm.d=0,"",_xlpm.d))</f>
        <v/>
      </c>
      <c r="O353" s="284">
        <f>IF(OR(N353="",A353="",NOT(ISNUMBER(N353)),N353&gt;A353),"",DATEDIF(N353,A353,"Y")&amp;" years, "&amp;DATEDIF(N353,A353,"YM")&amp;" months, "&amp;DATEDIF(N353,A353,"MD")&amp;" days")</f>
        <v/>
      </c>
      <c r="P353" s="284" t="inlineStr">
        <is>
          <t>Alan Hamilton</t>
        </is>
      </c>
      <c r="Q353" s="284" t="inlineStr">
        <is>
          <t>AUS</t>
        </is>
      </c>
      <c r="R353" s="699">
        <f>_xlfn.LET(_xlpm.d,_xlfn.XLOOKUP(P353,'[1]Birth Dates'!$A:$A,'[1]Birth Dates'!$B:$B,"",0),IF(_xlpm.d=0,"",_xlpm.d))</f>
        <v/>
      </c>
      <c r="S353" s="284">
        <f>IF(OR(R353="",A353="",NOT(ISNUMBER(R353)),R353&gt;A353),"",DATEDIF(R353,A353,"Y")&amp;" years, "&amp;DATEDIF(R353,A353,"YM")&amp;" months, "&amp;DATEDIF(R353,A353,"MD")&amp;" days")</f>
        <v/>
      </c>
      <c r="T353" s="284" t="n"/>
      <c r="U353" s="284" t="n"/>
      <c r="V353" s="699">
        <f>_xlfn.LET(_xlpm.d,_xlfn.XLOOKUP(T353,'[1]Birth Dates'!$A:$A,'[1]Birth Dates'!$B:$B,"",0),IF(_xlpm.d=0,"",_xlpm.d))</f>
        <v/>
      </c>
      <c r="W353" s="284">
        <f>IF(OR(V353="",A353="",NOT(ISNUMBER(V353)),V353&gt;A353),"",DATEDIF(V353,A353,"Y")&amp;" years, "&amp;DATEDIF(V353,A353,"YM")&amp;" months, "&amp;DATEDIF(V353,A353,"MD")&amp;" days")</f>
        <v/>
      </c>
      <c r="X353" s="284" t="n"/>
      <c r="Y353" s="284" t="n"/>
      <c r="Z353" s="284" t="n"/>
      <c r="AA353" s="284" t="n"/>
      <c r="AB353" s="284" t="n">
        <v>4</v>
      </c>
      <c r="AC353" s="284" t="n"/>
      <c r="AD353" s="284" t="n"/>
      <c r="AE353" s="585" t="inlineStr">
        <is>
          <t>2:53.6000</t>
        </is>
      </c>
      <c r="AF353" s="418">
        <f>IF(OR(AE353="",AE353="",AE353=0),"",6.172/(AE353*24))</f>
        <v/>
      </c>
      <c r="AG353" s="289" t="n"/>
      <c r="AH353" s="585" t="inlineStr"/>
      <c r="AI353" s="418">
        <f>IF(OR(AH353="",AH353="",AH353=0),"",6.172/(AH353*24))</f>
        <v/>
      </c>
      <c r="AJ353" s="175">
        <f>IF(AND(ISNUMBER(AB353),ISNUMBER(AG353)),AB353-AG353,"")</f>
        <v/>
      </c>
      <c r="AK353" s="284" t="n"/>
      <c r="AL353" s="284" t="n">
        <v>129</v>
      </c>
      <c r="AM353" s="488" t="n">
        <v>0.2733449074074074</v>
      </c>
      <c r="AN353" s="671">
        <f>IF(OR(AL353="",AM353="",AM353=0),"",AL353*6.172/(AM353*24))</f>
        <v/>
      </c>
      <c r="AO353" s="477">
        <f>IF(AND(AL353=AL352,AM353&lt;&gt;"",AM352&lt;&gt;""),AM353-AM352,"")</f>
        <v/>
      </c>
      <c r="AP353" s="284" t="n"/>
      <c r="AQ353" s="585" t="inlineStr">
        <is>
          <t>2:52.1000</t>
        </is>
      </c>
      <c r="AR353" s="418">
        <f>IF(OR(AQ353="",AQ353="",AQ353=0),"",6.172/(AQ353*24))</f>
        <v/>
      </c>
      <c r="AS353" s="436">
        <f>IF(OR(NOT(ISNUMBER(C353)),NOT(ISNUMBER(AB353))),"",IF(AG353&lt;&gt;"",AG353,AB353)-C353)</f>
        <v/>
      </c>
      <c r="AT353" s="290" t="n"/>
      <c r="AU353" s="291">
        <f>IF($B353="","",TEXT($A353,"yyyymmdd")&amp;"_P"&amp;$C353&amp;"_C"&amp;$F353&amp;"_"&amp;TRIM(RIGHT(SUBSTITUTE(TRIM(SUBSTITUTE($L353,CHAR(160)," "))," ",REPT(" ",60)),60))&amp;IF($P353="","","-"&amp;TRIM(RIGHT(SUBSTITUTE(TRIM(SUBSTITUTE($P353,CHAR(160)," "))," ",REPT(" ",60)),60)))&amp;IF($T353="","","-"&amp;TRIM(RIGHT(SUBSTITUTE(TRIM(SUBSTITUTE($T353,CHAR(160)," "))," ",REPT(" ",60)),60)))&amp;".jpg")</f>
        <v/>
      </c>
    </row>
    <row r="354" ht="42" customHeight="1">
      <c r="A354" s="288" t="n">
        <v>25481</v>
      </c>
      <c r="B354" s="284" t="inlineStr">
        <is>
          <t>Hardie-Ferodo 500 5 October, 1969</t>
        </is>
      </c>
      <c r="C354" s="284" t="n">
        <v>5</v>
      </c>
      <c r="D354" s="284" t="inlineStr">
        <is>
          <t>D</t>
        </is>
      </c>
      <c r="E354" s="284" t="n">
        <v>5</v>
      </c>
      <c r="F354" s="284" t="n">
        <v>59</v>
      </c>
      <c r="G354" s="284" t="inlineStr">
        <is>
          <t>Ford Motor Company of Australia</t>
        </is>
      </c>
      <c r="H354" s="284" t="n"/>
      <c r="I354" s="284" t="n"/>
      <c r="J354" s="284" t="inlineStr">
        <is>
          <t>Ford Falcon XW GTHO</t>
        </is>
      </c>
      <c r="K354" s="284" t="n"/>
      <c r="L354" s="284" t="inlineStr">
        <is>
          <t>Ian Geoghegan</t>
        </is>
      </c>
      <c r="M354" s="284" t="inlineStr">
        <is>
          <t>AUS</t>
        </is>
      </c>
      <c r="N354" s="699">
        <f>_xlfn.LET(_xlpm.d,_xlfn.XLOOKUP(L354,'[1]Birth Dates'!$A:$A,'[1]Birth Dates'!$B:$B,"",0),IF(_xlpm.d=0,"",_xlpm.d))</f>
        <v/>
      </c>
      <c r="O354" s="284">
        <f>IF(OR(N354="",A354="",NOT(ISNUMBER(N354)),N354&gt;A354),"",DATEDIF(N354,A354,"Y")&amp;" years, "&amp;DATEDIF(N354,A354,"YM")&amp;" months, "&amp;DATEDIF(N354,A354,"MD")&amp;" days")</f>
        <v/>
      </c>
      <c r="P354" s="284" t="inlineStr">
        <is>
          <t>Leo Geoghegan</t>
        </is>
      </c>
      <c r="Q354" s="284" t="inlineStr">
        <is>
          <t>AUS</t>
        </is>
      </c>
      <c r="R354" s="699">
        <f>_xlfn.LET(_xlpm.d,_xlfn.XLOOKUP(P354,'[1]Birth Dates'!$A:$A,'[1]Birth Dates'!$B:$B,"",0),IF(_xlpm.d=0,"",_xlpm.d))</f>
        <v/>
      </c>
      <c r="S354" s="284">
        <f>IF(OR(R354="",A354="",NOT(ISNUMBER(R354)),R354&gt;A354),"",DATEDIF(R354,A354,"Y")&amp;" years, "&amp;DATEDIF(R354,A354,"YM")&amp;" months, "&amp;DATEDIF(R354,A354,"MD")&amp;" days")</f>
        <v/>
      </c>
      <c r="T354" s="284" t="n"/>
      <c r="U354" s="284" t="n"/>
      <c r="V354" s="699">
        <f>_xlfn.LET(_xlpm.d,_xlfn.XLOOKUP(T354,'[1]Birth Dates'!$A:$A,'[1]Birth Dates'!$B:$B,"",0),IF(_xlpm.d=0,"",_xlpm.d))</f>
        <v/>
      </c>
      <c r="W354" s="284">
        <f>IF(OR(V354="",A354="",NOT(ISNUMBER(V354)),V354&gt;A354),"",DATEDIF(V354,A354,"Y")&amp;" years, "&amp;DATEDIF(V354,A354,"YM")&amp;" months, "&amp;DATEDIF(V354,A354,"MD")&amp;" days")</f>
        <v/>
      </c>
      <c r="X354" s="284" t="n"/>
      <c r="Y354" s="284" t="n"/>
      <c r="Z354" s="284" t="n"/>
      <c r="AA354" s="284" t="n"/>
      <c r="AB354" s="284" t="n">
        <v>1</v>
      </c>
      <c r="AC354" s="284" t="n"/>
      <c r="AD354" s="284" t="n"/>
      <c r="AE354" s="585" t="inlineStr">
        <is>
          <t>2:48.9000</t>
        </is>
      </c>
      <c r="AF354" s="418">
        <f>IF(OR(AE354="",AE354="",AE354=0),"",6.172/(AE354*24))</f>
        <v/>
      </c>
      <c r="AG354" s="289" t="n"/>
      <c r="AH354" s="585" t="inlineStr"/>
      <c r="AI354" s="418">
        <f>IF(OR(AH354="",AH354="",AH354=0),"",6.172/(AH354*24))</f>
        <v/>
      </c>
      <c r="AJ354" s="175">
        <f>IF(AND(ISNUMBER(AB354),ISNUMBER(AG354)),AB354-AG354,"")</f>
        <v/>
      </c>
      <c r="AK354" s="284" t="n"/>
      <c r="AL354" s="284" t="n">
        <v>128</v>
      </c>
      <c r="AM354" s="488" t="n">
        <v>0.2729050925925926</v>
      </c>
      <c r="AN354" s="671">
        <f>IF(OR(AL354="",AM354="",AM354=0),"",AL354*6.172/(AM354*24))</f>
        <v/>
      </c>
      <c r="AO354" s="477">
        <f>IF(AND(AL354=AL353,AM354&lt;&gt;"",AM353&lt;&gt;""),AM354-AM353,"")</f>
        <v/>
      </c>
      <c r="AP354" s="284" t="n"/>
      <c r="AQ354" s="585" t="inlineStr">
        <is>
          <t>2:53.0000</t>
        </is>
      </c>
      <c r="AR354" s="418">
        <f>IF(OR(AQ354="",AQ354="",AQ354=0),"",6.172/(AQ354*24))</f>
        <v/>
      </c>
      <c r="AS354" s="436">
        <f>IF(OR(NOT(ISNUMBER(C354)),NOT(ISNUMBER(AB354))),"",IF(AG354&lt;&gt;"",AG354,AB354)-C354)</f>
        <v/>
      </c>
      <c r="AT354" s="290" t="n"/>
      <c r="AU354" s="291">
        <f>IF($B354="","",TEXT($A354,"yyyymmdd")&amp;"_P"&amp;$C354&amp;"_C"&amp;$F354&amp;"_"&amp;TRIM(RIGHT(SUBSTITUTE(TRIM(SUBSTITUTE($L354,CHAR(160)," "))," ",REPT(" ",60)),60))&amp;IF($P354="","","-"&amp;TRIM(RIGHT(SUBSTITUTE(TRIM(SUBSTITUTE($P354,CHAR(160)," "))," ",REPT(" ",60)),60)))&amp;IF($T354="","","-"&amp;TRIM(RIGHT(SUBSTITUTE(TRIM(SUBSTITUTE($T354,CHAR(160)," "))," ",REPT(" ",60)),60)))&amp;".jpg")</f>
        <v/>
      </c>
    </row>
    <row r="355" ht="42" customHeight="1">
      <c r="A355" s="288" t="n">
        <v>25481</v>
      </c>
      <c r="B355" s="284" t="inlineStr">
        <is>
          <t>Hardie-Ferodo 500 5 October, 1969</t>
        </is>
      </c>
      <c r="C355" s="284" t="n">
        <v>6</v>
      </c>
      <c r="D355" s="284" t="inlineStr">
        <is>
          <t>D</t>
        </is>
      </c>
      <c r="E355" s="284" t="n">
        <v>6</v>
      </c>
      <c r="F355" s="284" t="n">
        <v>42</v>
      </c>
      <c r="G355" s="284" t="inlineStr">
        <is>
          <t>Holden Dealer Team</t>
        </is>
      </c>
      <c r="H355" s="284" t="n"/>
      <c r="I355" s="284" t="n"/>
      <c r="J355" s="284" t="inlineStr">
        <is>
          <t>Holden Monaro GTS350</t>
        </is>
      </c>
      <c r="K355" s="284" t="n"/>
      <c r="L355" s="284" t="inlineStr">
        <is>
          <t>Peter Macrow</t>
        </is>
      </c>
      <c r="M355" s="284" t="inlineStr">
        <is>
          <t>AUS</t>
        </is>
      </c>
      <c r="N355" s="699">
        <f>_xlfn.LET(_xlpm.d,_xlfn.XLOOKUP(L355,'[1]Birth Dates'!$A:$A,'[1]Birth Dates'!$B:$B,"",0),IF(_xlpm.d=0,"",_xlpm.d))</f>
        <v/>
      </c>
      <c r="O355" s="284">
        <f>IF(OR(N355="",A355="",NOT(ISNUMBER(N355)),N355&gt;A355),"",DATEDIF(N355,A355,"Y")&amp;" years, "&amp;DATEDIF(N355,A355,"YM")&amp;" months, "&amp;DATEDIF(N355,A355,"MD")&amp;" days")</f>
        <v/>
      </c>
      <c r="P355" s="284" t="inlineStr">
        <is>
          <t>Henk Woelders</t>
        </is>
      </c>
      <c r="Q355" s="284" t="inlineStr">
        <is>
          <t>AUS</t>
        </is>
      </c>
      <c r="R355" s="699">
        <f>_xlfn.LET(_xlpm.d,_xlfn.XLOOKUP(P355,'[1]Birth Dates'!$A:$A,'[1]Birth Dates'!$B:$B,"",0),IF(_xlpm.d=0,"",_xlpm.d))</f>
        <v/>
      </c>
      <c r="S355" s="284">
        <f>IF(OR(R355="",A355="",NOT(ISNUMBER(R355)),R355&gt;A355),"",DATEDIF(R355,A355,"Y")&amp;" years, "&amp;DATEDIF(R355,A355,"YM")&amp;" months, "&amp;DATEDIF(R355,A355,"MD")&amp;" days")</f>
        <v/>
      </c>
      <c r="T355" s="284" t="n"/>
      <c r="U355" s="284" t="n"/>
      <c r="V355" s="699">
        <f>_xlfn.LET(_xlpm.d,_xlfn.XLOOKUP(T355,'[1]Birth Dates'!$A:$A,'[1]Birth Dates'!$B:$B,"",0),IF(_xlpm.d=0,"",_xlpm.d))</f>
        <v/>
      </c>
      <c r="W355" s="284">
        <f>IF(OR(V355="",A355="",NOT(ISNUMBER(V355)),V355&gt;A355),"",DATEDIF(V355,A355,"Y")&amp;" years, "&amp;DATEDIF(V355,A355,"YM")&amp;" months, "&amp;DATEDIF(V355,A355,"MD")&amp;" days")</f>
        <v/>
      </c>
      <c r="X355" s="284" t="n"/>
      <c r="Y355" s="284" t="n"/>
      <c r="Z355" s="284" t="n"/>
      <c r="AA355" s="284" t="n"/>
      <c r="AB355" s="284" t="n">
        <v>8</v>
      </c>
      <c r="AC355" s="284" t="n"/>
      <c r="AD355" s="284" t="n"/>
      <c r="AE355" s="585" t="inlineStr">
        <is>
          <t>2:54.5000</t>
        </is>
      </c>
      <c r="AF355" s="418">
        <f>IF(OR(AE355="",AE355="",AE355=0),"",6.172/(AE355*24))</f>
        <v/>
      </c>
      <c r="AG355" s="289" t="n"/>
      <c r="AH355" s="585" t="inlineStr"/>
      <c r="AI355" s="418">
        <f>IF(OR(AH355="",AH355="",AH355=0),"",6.172/(AH355*24))</f>
        <v/>
      </c>
      <c r="AJ355" s="175">
        <f>IF(AND(ISNUMBER(AB355),ISNUMBER(AG355)),AB355-AG355,"")</f>
        <v/>
      </c>
      <c r="AK355" s="284" t="n"/>
      <c r="AL355" s="284" t="n">
        <v>128</v>
      </c>
      <c r="AM355" s="488" t="n">
        <v>0.2731365740740741</v>
      </c>
      <c r="AN355" s="671">
        <f>IF(OR(AL355="",AM355="",AM355=0),"",AL355*6.172/(AM355*24))</f>
        <v/>
      </c>
      <c r="AO355" s="477">
        <f>IF(AND(AL355=AL354,AM355&lt;&gt;"",AM354&lt;&gt;""),AM355-AM354,"")</f>
        <v/>
      </c>
      <c r="AP355" s="284" t="n"/>
      <c r="AQ355" s="585" t="inlineStr">
        <is>
          <t>2:54.0000</t>
        </is>
      </c>
      <c r="AR355" s="418">
        <f>IF(OR(AQ355="",AQ355="",AQ355=0),"",6.172/(AQ355*24))</f>
        <v/>
      </c>
      <c r="AS355" s="436">
        <f>IF(OR(NOT(ISNUMBER(C355)),NOT(ISNUMBER(AB355))),"",IF(AG355&lt;&gt;"",AG355,AB355)-C355)</f>
        <v/>
      </c>
      <c r="AT355" s="290" t="n"/>
      <c r="AU355" s="291">
        <f>IF($B355="","",TEXT($A355,"yyyymmdd")&amp;"_P"&amp;$C355&amp;"_C"&amp;$F355&amp;"_"&amp;TRIM(RIGHT(SUBSTITUTE(TRIM(SUBSTITUTE($L355,CHAR(160)," "))," ",REPT(" ",60)),60))&amp;IF($P355="","","-"&amp;TRIM(RIGHT(SUBSTITUTE(TRIM(SUBSTITUTE($P355,CHAR(160)," "))," ",REPT(" ",60)),60)))&amp;IF($T355="","","-"&amp;TRIM(RIGHT(SUBSTITUTE(TRIM(SUBSTITUTE($T355,CHAR(160)," "))," ",REPT(" ",60)),60)))&amp;".jpg")</f>
        <v/>
      </c>
    </row>
    <row r="356" ht="42" customHeight="1">
      <c r="A356" s="288" t="n">
        <v>25481</v>
      </c>
      <c r="B356" s="284" t="inlineStr">
        <is>
          <t>Hardie-Ferodo 500 5 October, 1969</t>
        </is>
      </c>
      <c r="C356" s="284" t="n">
        <v>7</v>
      </c>
      <c r="D356" s="284" t="inlineStr">
        <is>
          <t>D</t>
        </is>
      </c>
      <c r="E356" s="284" t="n">
        <v>7</v>
      </c>
      <c r="F356" s="284" t="n">
        <v>54</v>
      </c>
      <c r="G356" s="284" t="inlineStr">
        <is>
          <t>Wright Ford Motors Pty Ltd</t>
        </is>
      </c>
      <c r="H356" s="284" t="n"/>
      <c r="I356" s="284" t="n"/>
      <c r="J356" s="284" t="inlineStr">
        <is>
          <t>Ford Falcon XW GTHO</t>
        </is>
      </c>
      <c r="K356" s="284" t="n"/>
      <c r="L356" s="284" t="inlineStr">
        <is>
          <t>Bob Beasley</t>
        </is>
      </c>
      <c r="M356" s="284" t="inlineStr">
        <is>
          <t>AUS</t>
        </is>
      </c>
      <c r="N356" s="699">
        <f>_xlfn.LET(_xlpm.d,_xlfn.XLOOKUP(L356,'[1]Birth Dates'!$A:$A,'[1]Birth Dates'!$B:$B,"",0),IF(_xlpm.d=0,"",_xlpm.d))</f>
        <v/>
      </c>
      <c r="O356" s="284">
        <f>IF(OR(N356="",A356="",NOT(ISNUMBER(N356)),N356&gt;A356),"",DATEDIF(N356,A356,"Y")&amp;" years, "&amp;DATEDIF(N356,A356,"YM")&amp;" months, "&amp;DATEDIF(N356,A356,"MD")&amp;" days")</f>
        <v/>
      </c>
      <c r="P356" s="284" t="inlineStr">
        <is>
          <t>Bob Muir</t>
        </is>
      </c>
      <c r="Q356" s="284" t="inlineStr">
        <is>
          <t>AUS</t>
        </is>
      </c>
      <c r="R356" s="699">
        <f>_xlfn.LET(_xlpm.d,_xlfn.XLOOKUP(P356,'[1]Birth Dates'!$A:$A,'[1]Birth Dates'!$B:$B,"",0),IF(_xlpm.d=0,"",_xlpm.d))</f>
        <v/>
      </c>
      <c r="S356" s="284">
        <f>IF(OR(R356="",A356="",NOT(ISNUMBER(R356)),R356&gt;A356),"",DATEDIF(R356,A356,"Y")&amp;" years, "&amp;DATEDIF(R356,A356,"YM")&amp;" months, "&amp;DATEDIF(R356,A356,"MD")&amp;" days")</f>
        <v/>
      </c>
      <c r="T356" s="284" t="n"/>
      <c r="U356" s="284" t="n"/>
      <c r="V356" s="699">
        <f>_xlfn.LET(_xlpm.d,_xlfn.XLOOKUP(T356,'[1]Birth Dates'!$A:$A,'[1]Birth Dates'!$B:$B,"",0),IF(_xlpm.d=0,"",_xlpm.d))</f>
        <v/>
      </c>
      <c r="W356" s="284">
        <f>IF(OR(V356="",A356="",NOT(ISNUMBER(V356)),V356&gt;A356),"",DATEDIF(V356,A356,"Y")&amp;" years, "&amp;DATEDIF(V356,A356,"YM")&amp;" months, "&amp;DATEDIF(V356,A356,"MD")&amp;" days")</f>
        <v/>
      </c>
      <c r="X356" s="284" t="n"/>
      <c r="Y356" s="284" t="n"/>
      <c r="Z356" s="284" t="n"/>
      <c r="AA356" s="284" t="n"/>
      <c r="AB356" s="284" t="n">
        <v>18</v>
      </c>
      <c r="AC356" s="284" t="n"/>
      <c r="AD356" s="284" t="n"/>
      <c r="AE356" s="585" t="inlineStr">
        <is>
          <t>2:58.6000</t>
        </is>
      </c>
      <c r="AF356" s="418">
        <f>IF(OR(AE356="",AE356="",AE356=0),"",6.172/(AE356*24))</f>
        <v/>
      </c>
      <c r="AG356" s="289" t="n"/>
      <c r="AH356" s="585" t="inlineStr"/>
      <c r="AI356" s="418">
        <f>IF(OR(AH356="",AH356="",AH356=0),"",6.172/(AH356*24))</f>
        <v/>
      </c>
      <c r="AJ356" s="175">
        <f>IF(AND(ISNUMBER(AB356),ISNUMBER(AG356)),AB356-AG356,"")</f>
        <v/>
      </c>
      <c r="AK356" s="284" t="n"/>
      <c r="AL356" s="284" t="n">
        <v>127</v>
      </c>
      <c r="AM356" s="488" t="n">
        <v>0.2737847222222222</v>
      </c>
      <c r="AN356" s="671">
        <f>IF(OR(AL356="",AM356="",AM356=0),"",AL356*6.172/(AM356*24))</f>
        <v/>
      </c>
      <c r="AO356" s="477">
        <f>IF(AND(AL356=AL355,AM356&lt;&gt;"",AM355&lt;&gt;""),AM356-AM355,"")</f>
        <v/>
      </c>
      <c r="AP356" s="284" t="n"/>
      <c r="AQ356" s="585" t="inlineStr">
        <is>
          <t>2:57.0000</t>
        </is>
      </c>
      <c r="AR356" s="418">
        <f>IF(OR(AQ356="",AQ356="",AQ356=0),"",6.172/(AQ356*24))</f>
        <v/>
      </c>
      <c r="AS356" s="436">
        <f>IF(OR(NOT(ISNUMBER(C356)),NOT(ISNUMBER(AB356))),"",IF(AG356&lt;&gt;"",AG356,AB356)-C356)</f>
        <v/>
      </c>
      <c r="AT356" s="290" t="n"/>
      <c r="AU356" s="291">
        <f>IF($B356="","",TEXT($A356,"yyyymmdd")&amp;"_P"&amp;$C356&amp;"_C"&amp;$F356&amp;"_"&amp;TRIM(RIGHT(SUBSTITUTE(TRIM(SUBSTITUTE($L356,CHAR(160)," "))," ",REPT(" ",60)),60))&amp;IF($P356="","","-"&amp;TRIM(RIGHT(SUBSTITUTE(TRIM(SUBSTITUTE($P356,CHAR(160)," "))," ",REPT(" ",60)),60)))&amp;IF($T356="","","-"&amp;TRIM(RIGHT(SUBSTITUTE(TRIM(SUBSTITUTE($T356,CHAR(160)," "))," ",REPT(" ",60)),60)))&amp;".jpg")</f>
        <v/>
      </c>
    </row>
    <row r="357" ht="42" customHeight="1">
      <c r="A357" s="288" t="n">
        <v>25481</v>
      </c>
      <c r="B357" s="284" t="inlineStr">
        <is>
          <t>Hardie-Ferodo 500 5 October, 1969</t>
        </is>
      </c>
      <c r="C357" s="284" t="n">
        <v>8</v>
      </c>
      <c r="D357" s="284" t="inlineStr">
        <is>
          <t>E</t>
        </is>
      </c>
      <c r="E357" s="284" t="n">
        <v>1</v>
      </c>
      <c r="F357" s="284" t="n">
        <v>71</v>
      </c>
      <c r="G357" s="284" t="inlineStr">
        <is>
          <t>Alec Mildren Alfa Romeo</t>
        </is>
      </c>
      <c r="H357" s="284" t="n"/>
      <c r="I357" s="284" t="n"/>
      <c r="J357" s="284" t="inlineStr">
        <is>
          <t>Alfa Romeo 1750 GTV</t>
        </is>
      </c>
      <c r="K357" s="284" t="inlineStr">
        <is>
          <t>Alfa Romeo 1.8</t>
        </is>
      </c>
      <c r="L357" s="284" t="inlineStr">
        <is>
          <t>Kevin Bartlett</t>
        </is>
      </c>
      <c r="M357" s="284" t="inlineStr">
        <is>
          <t>AUS</t>
        </is>
      </c>
      <c r="N357" s="699">
        <f>_xlfn.LET(_xlpm.d,_xlfn.XLOOKUP(L357,'[1]Birth Dates'!$A:$A,'[1]Birth Dates'!$B:$B,"",0),IF(_xlpm.d=0,"",_xlpm.d))</f>
        <v/>
      </c>
      <c r="O357" s="284">
        <f>IF(OR(N357="",A357="",NOT(ISNUMBER(N357)),N357&gt;A357),"",DATEDIF(N357,A357,"Y")&amp;" years, "&amp;DATEDIF(N357,A357,"YM")&amp;" months, "&amp;DATEDIF(N357,A357,"MD")&amp;" days")</f>
        <v/>
      </c>
      <c r="P357" s="284" t="inlineStr">
        <is>
          <t>Len Goodwin</t>
        </is>
      </c>
      <c r="Q357" s="284" t="inlineStr">
        <is>
          <t>AUS</t>
        </is>
      </c>
      <c r="R357" s="699">
        <f>_xlfn.LET(_xlpm.d,_xlfn.XLOOKUP(P357,'[1]Birth Dates'!$A:$A,'[1]Birth Dates'!$B:$B,"",0),IF(_xlpm.d=0,"",_xlpm.d))</f>
        <v/>
      </c>
      <c r="S357" s="284">
        <f>IF(OR(R357="",A357="",NOT(ISNUMBER(R357)),R357&gt;A357),"",DATEDIF(R357,A357,"Y")&amp;" years, "&amp;DATEDIF(R357,A357,"YM")&amp;" months, "&amp;DATEDIF(R357,A357,"MD")&amp;" days")</f>
        <v/>
      </c>
      <c r="T357" s="284" t="n"/>
      <c r="U357" s="284" t="n"/>
      <c r="V357" s="699">
        <f>_xlfn.LET(_xlpm.d,_xlfn.XLOOKUP(T357,'[1]Birth Dates'!$A:$A,'[1]Birth Dates'!$B:$B,"",0),IF(_xlpm.d=0,"",_xlpm.d))</f>
        <v/>
      </c>
      <c r="W357" s="284">
        <f>IF(OR(V357="",A357="",NOT(ISNUMBER(V357)),V357&gt;A357),"",DATEDIF(V357,A357,"Y")&amp;" years, "&amp;DATEDIF(V357,A357,"YM")&amp;" months, "&amp;DATEDIF(V357,A357,"MD")&amp;" days")</f>
        <v/>
      </c>
      <c r="X357" s="284" t="n"/>
      <c r="Y357" s="284" t="n"/>
      <c r="Z357" s="284" t="n"/>
      <c r="AA357" s="284" t="n"/>
      <c r="AB357" s="284" t="n">
        <v>22</v>
      </c>
      <c r="AC357" s="284" t="n"/>
      <c r="AD357" s="284" t="n"/>
      <c r="AE357" s="585" t="inlineStr">
        <is>
          <t>3:01.3000</t>
        </is>
      </c>
      <c r="AF357" s="418">
        <f>IF(OR(AE357="",AE357="",AE357=0),"",6.172/(AE357*24))</f>
        <v/>
      </c>
      <c r="AG357" s="289" t="n"/>
      <c r="AH357" s="585" t="inlineStr"/>
      <c r="AI357" s="418">
        <f>IF(OR(AH357="",AH357="",AH357=0),"",6.172/(AH357*24))</f>
        <v/>
      </c>
      <c r="AJ357" s="175">
        <f>IF(AND(ISNUMBER(AB357),ISNUMBER(AG357)),AB357-AG357,"")</f>
        <v/>
      </c>
      <c r="AK357" s="284" t="n"/>
      <c r="AL357" s="284" t="n">
        <v>126</v>
      </c>
      <c r="AM357" s="488" t="n">
        <v>0.2733101851851852</v>
      </c>
      <c r="AN357" s="671">
        <f>IF(OR(AL357="",AM357="",AM357=0),"",AL357*6.172/(AM357*24))</f>
        <v/>
      </c>
      <c r="AO357" s="477">
        <f>IF(AND(AL357=AL356,AM357&lt;&gt;"",AM356&lt;&gt;""),AM357-AM356,"")</f>
        <v/>
      </c>
      <c r="AP357" s="284" t="n"/>
      <c r="AQ357" s="585" t="inlineStr">
        <is>
          <t>3:00.0000</t>
        </is>
      </c>
      <c r="AR357" s="418">
        <f>IF(OR(AQ357="",AQ357="",AQ357=0),"",6.172/(AQ357*24))</f>
        <v/>
      </c>
      <c r="AS357" s="436">
        <f>IF(OR(NOT(ISNUMBER(C357)),NOT(ISNUMBER(AB357))),"",IF(AG357&lt;&gt;"",AG357,AB357)-C357)</f>
        <v/>
      </c>
      <c r="AT357" s="290" t="n"/>
      <c r="AU357" s="291">
        <f>IF($B357="","",TEXT($A357,"yyyymmdd")&amp;"_P"&amp;$C357&amp;"_C"&amp;$F357&amp;"_"&amp;TRIM(RIGHT(SUBSTITUTE(TRIM(SUBSTITUTE($L357,CHAR(160)," "))," ",REPT(" ",60)),60))&amp;IF($P357="","","-"&amp;TRIM(RIGHT(SUBSTITUTE(TRIM(SUBSTITUTE($P357,CHAR(160)," "))," ",REPT(" ",60)),60)))&amp;IF($T357="","","-"&amp;TRIM(RIGHT(SUBSTITUTE(TRIM(SUBSTITUTE($T357,CHAR(160)," "))," ",REPT(" ",60)),60)))&amp;".jpg")</f>
        <v/>
      </c>
    </row>
    <row r="358" ht="42" customHeight="1">
      <c r="A358" s="288" t="n">
        <v>25481</v>
      </c>
      <c r="B358" s="284" t="inlineStr">
        <is>
          <t>Hardie-Ferodo 500 5 October, 1969</t>
        </is>
      </c>
      <c r="C358" s="284" t="n">
        <v>9</v>
      </c>
      <c r="D358" s="284" t="inlineStr">
        <is>
          <t>E</t>
        </is>
      </c>
      <c r="E358" s="284" t="n">
        <v>2</v>
      </c>
      <c r="F358" s="284" t="n">
        <v>68</v>
      </c>
      <c r="G358" s="284" t="inlineStr">
        <is>
          <t>C Smith</t>
        </is>
      </c>
      <c r="H358" s="284" t="n"/>
      <c r="I358" s="284" t="n"/>
      <c r="J358" s="284" t="inlineStr">
        <is>
          <t>Ford Falcon XW GT Auto</t>
        </is>
      </c>
      <c r="K358" s="284" t="n"/>
      <c r="L358" s="284" t="inlineStr">
        <is>
          <t>Charlie Smith</t>
        </is>
      </c>
      <c r="M358" s="284" t="inlineStr">
        <is>
          <t>AUS</t>
        </is>
      </c>
      <c r="N358" s="699">
        <f>_xlfn.LET(_xlpm.d,_xlfn.XLOOKUP(L358,'[1]Birth Dates'!$A:$A,'[1]Birth Dates'!$B:$B,"",0),IF(_xlpm.d=0,"",_xlpm.d))</f>
        <v/>
      </c>
      <c r="O358" s="284">
        <f>IF(OR(N358="",A358="",NOT(ISNUMBER(N358)),N358&gt;A358),"",DATEDIF(N358,A358,"Y")&amp;" years, "&amp;DATEDIF(N358,A358,"YM")&amp;" months, "&amp;DATEDIF(N358,A358,"MD")&amp;" days")</f>
        <v/>
      </c>
      <c r="P358" s="284" t="inlineStr">
        <is>
          <t>Bill Ford</t>
        </is>
      </c>
      <c r="Q358" s="284" t="inlineStr">
        <is>
          <t>AUS</t>
        </is>
      </c>
      <c r="R358" s="699">
        <f>_xlfn.LET(_xlpm.d,_xlfn.XLOOKUP(P358,'[1]Birth Dates'!$A:$A,'[1]Birth Dates'!$B:$B,"",0),IF(_xlpm.d=0,"",_xlpm.d))</f>
        <v/>
      </c>
      <c r="S358" s="284">
        <f>IF(OR(R358="",A358="",NOT(ISNUMBER(R358)),R358&gt;A358),"",DATEDIF(R358,A358,"Y")&amp;" years, "&amp;DATEDIF(R358,A358,"YM")&amp;" months, "&amp;DATEDIF(R358,A358,"MD")&amp;" days")</f>
        <v/>
      </c>
      <c r="T358" s="284" t="n"/>
      <c r="U358" s="284" t="n"/>
      <c r="V358" s="699">
        <f>_xlfn.LET(_xlpm.d,_xlfn.XLOOKUP(T358,'[1]Birth Dates'!$A:$A,'[1]Birth Dates'!$B:$B,"",0),IF(_xlpm.d=0,"",_xlpm.d))</f>
        <v/>
      </c>
      <c r="W358" s="284">
        <f>IF(OR(V358="",A358="",NOT(ISNUMBER(V358)),V358&gt;A358),"",DATEDIF(V358,A358,"Y")&amp;" years, "&amp;DATEDIF(V358,A358,"YM")&amp;" months, "&amp;DATEDIF(V358,A358,"MD")&amp;" days")</f>
        <v/>
      </c>
      <c r="X358" s="284" t="n"/>
      <c r="Y358" s="284" t="n"/>
      <c r="Z358" s="284" t="n"/>
      <c r="AA358" s="284" t="n"/>
      <c r="AB358" s="284" t="n">
        <v>20</v>
      </c>
      <c r="AC358" s="284" t="n"/>
      <c r="AD358" s="284" t="n"/>
      <c r="AE358" s="585" t="inlineStr">
        <is>
          <t>2:59.2000</t>
        </is>
      </c>
      <c r="AF358" s="418">
        <f>IF(OR(AE358="",AE358="",AE358=0),"",6.172/(AE358*24))</f>
        <v/>
      </c>
      <c r="AG358" s="289" t="n"/>
      <c r="AH358" s="585" t="inlineStr"/>
      <c r="AI358" s="418">
        <f>IF(OR(AH358="",AH358="",AH358=0),"",6.172/(AH358*24))</f>
        <v/>
      </c>
      <c r="AJ358" s="175">
        <f>IF(AND(ISNUMBER(AB358),ISNUMBER(AG358)),AB358-AG358,"")</f>
        <v/>
      </c>
      <c r="AK358" s="284" t="n"/>
      <c r="AL358" s="284" t="n">
        <v>126</v>
      </c>
      <c r="AM358" s="488" t="n">
        <v>0.2739004629629629</v>
      </c>
      <c r="AN358" s="671">
        <f>IF(OR(AL358="",AM358="",AM358=0),"",AL358*6.172/(AM358*24))</f>
        <v/>
      </c>
      <c r="AO358" s="477">
        <f>IF(AND(AL358=AL357,AM358&lt;&gt;"",AM357&lt;&gt;""),AM358-AM357,"")</f>
        <v/>
      </c>
      <c r="AP358" s="284" t="n"/>
      <c r="AQ358" s="585" t="inlineStr">
        <is>
          <t>3:02.0000</t>
        </is>
      </c>
      <c r="AR358" s="418">
        <f>IF(OR(AQ358="",AQ358="",AQ358=0),"",6.172/(AQ358*24))</f>
        <v/>
      </c>
      <c r="AS358" s="436">
        <f>IF(OR(NOT(ISNUMBER(C358)),NOT(ISNUMBER(AB358))),"",IF(AG358&lt;&gt;"",AG358,AB358)-C358)</f>
        <v/>
      </c>
      <c r="AT358" s="290" t="n"/>
      <c r="AU358" s="291">
        <f>IF($B358="","",TEXT($A358,"yyyymmdd")&amp;"_P"&amp;$C358&amp;"_C"&amp;$F358&amp;"_"&amp;TRIM(RIGHT(SUBSTITUTE(TRIM(SUBSTITUTE($L358,CHAR(160)," "))," ",REPT(" ",60)),60))&amp;IF($P358="","","-"&amp;TRIM(RIGHT(SUBSTITUTE(TRIM(SUBSTITUTE($P358,CHAR(160)," "))," ",REPT(" ",60)),60)))&amp;IF($T358="","","-"&amp;TRIM(RIGHT(SUBSTITUTE(TRIM(SUBSTITUTE($T358,CHAR(160)," "))," ",REPT(" ",60)),60)))&amp;".jpg")</f>
        <v/>
      </c>
    </row>
    <row r="359" ht="42" customHeight="1">
      <c r="A359" s="288" t="n">
        <v>25481</v>
      </c>
      <c r="B359" s="284" t="inlineStr">
        <is>
          <t>Hardie-Ferodo 500 5 October, 1969</t>
        </is>
      </c>
      <c r="C359" s="284" t="n">
        <v>10</v>
      </c>
      <c r="D359" s="284" t="inlineStr">
        <is>
          <t>D</t>
        </is>
      </c>
      <c r="E359" s="284" t="n">
        <v>8</v>
      </c>
      <c r="F359" s="284" t="n">
        <v>58</v>
      </c>
      <c r="G359" s="284" t="inlineStr">
        <is>
          <t>Byrt Ford Pty Ltd</t>
        </is>
      </c>
      <c r="H359" s="284" t="n"/>
      <c r="I359" s="284" t="n"/>
      <c r="J359" s="284" t="inlineStr">
        <is>
          <t>Ford Falcon XW GTHO</t>
        </is>
      </c>
      <c r="K359" s="284" t="n"/>
      <c r="L359" s="284" t="inlineStr">
        <is>
          <t>Martin Chenery</t>
        </is>
      </c>
      <c r="M359" s="284" t="inlineStr">
        <is>
          <t>AUS</t>
        </is>
      </c>
      <c r="N359" s="699">
        <f>_xlfn.LET(_xlpm.d,_xlfn.XLOOKUP(L359,'[1]Birth Dates'!$A:$A,'[1]Birth Dates'!$B:$B,"",0),IF(_xlpm.d=0,"",_xlpm.d))</f>
        <v/>
      </c>
      <c r="O359" s="284">
        <f>IF(OR(N359="",A359="",NOT(ISNUMBER(N359)),N359&gt;A359),"",DATEDIF(N359,A359,"Y")&amp;" years, "&amp;DATEDIF(N359,A359,"YM")&amp;" months, "&amp;DATEDIF(N359,A359,"MD")&amp;" days")</f>
        <v/>
      </c>
      <c r="P359" s="284" t="inlineStr">
        <is>
          <t>Ernie Johnson</t>
        </is>
      </c>
      <c r="Q359" s="284" t="inlineStr">
        <is>
          <t>AUS</t>
        </is>
      </c>
      <c r="R359" s="699">
        <f>_xlfn.LET(_xlpm.d,_xlfn.XLOOKUP(P359,'[1]Birth Dates'!$A:$A,'[1]Birth Dates'!$B:$B,"",0),IF(_xlpm.d=0,"",_xlpm.d))</f>
        <v/>
      </c>
      <c r="S359" s="284">
        <f>IF(OR(R359="",A359="",NOT(ISNUMBER(R359)),R359&gt;A359),"",DATEDIF(R359,A359,"Y")&amp;" years, "&amp;DATEDIF(R359,A359,"YM")&amp;" months, "&amp;DATEDIF(R359,A359,"MD")&amp;" days")</f>
        <v/>
      </c>
      <c r="T359" s="284" t="n"/>
      <c r="U359" s="284" t="n"/>
      <c r="V359" s="699">
        <f>_xlfn.LET(_xlpm.d,_xlfn.XLOOKUP(T359,'[1]Birth Dates'!$A:$A,'[1]Birth Dates'!$B:$B,"",0),IF(_xlpm.d=0,"",_xlpm.d))</f>
        <v/>
      </c>
      <c r="W359" s="284">
        <f>IF(OR(V359="",A359="",NOT(ISNUMBER(V359)),V359&gt;A359),"",DATEDIF(V359,A359,"Y")&amp;" years, "&amp;DATEDIF(V359,A359,"YM")&amp;" months, "&amp;DATEDIF(V359,A359,"MD")&amp;" days")</f>
        <v/>
      </c>
      <c r="X359" s="284" t="n"/>
      <c r="Y359" s="284" t="n"/>
      <c r="Z359" s="284" t="n"/>
      <c r="AA359" s="284" t="n"/>
      <c r="AB359" s="284" t="n">
        <v>19</v>
      </c>
      <c r="AC359" s="284" t="n"/>
      <c r="AD359" s="284" t="n"/>
      <c r="AE359" s="585" t="inlineStr">
        <is>
          <t>2:58.9000</t>
        </is>
      </c>
      <c r="AF359" s="418">
        <f>IF(OR(AE359="",AE359="",AE359=0),"",6.172/(AE359*24))</f>
        <v/>
      </c>
      <c r="AG359" s="289" t="n"/>
      <c r="AH359" s="585" t="inlineStr"/>
      <c r="AI359" s="418">
        <f>IF(OR(AH359="",AH359="",AH359=0),"",6.172/(AH359*24))</f>
        <v/>
      </c>
      <c r="AJ359" s="175">
        <f>IF(AND(ISNUMBER(AB359),ISNUMBER(AG359)),AB359-AG359,"")</f>
        <v/>
      </c>
      <c r="AK359" s="284" t="n"/>
      <c r="AL359" s="284" t="n">
        <v>125</v>
      </c>
      <c r="AM359" s="488" t="n">
        <v>0.2743518518518518</v>
      </c>
      <c r="AN359" s="671">
        <f>IF(OR(AL359="",AM359="",AM359=0),"",AL359*6.172/(AM359*24))</f>
        <v/>
      </c>
      <c r="AO359" s="477">
        <f>IF(AND(AL359=AL358,AM359&lt;&gt;"",AM358&lt;&gt;""),AM359-AM358,"")</f>
        <v/>
      </c>
      <c r="AP359" s="284" t="n"/>
      <c r="AQ359" s="585" t="inlineStr">
        <is>
          <t>2:59.0000</t>
        </is>
      </c>
      <c r="AR359" s="418">
        <f>IF(OR(AQ359="",AQ359="",AQ359=0),"",6.172/(AQ359*24))</f>
        <v/>
      </c>
      <c r="AS359" s="436">
        <f>IF(OR(NOT(ISNUMBER(C359)),NOT(ISNUMBER(AB359))),"",IF(AG359&lt;&gt;"",AG359,AB359)-C359)</f>
        <v/>
      </c>
      <c r="AT359" s="290" t="n"/>
      <c r="AU359" s="291">
        <f>IF($B359="","",TEXT($A359,"yyyymmdd")&amp;"_P"&amp;$C359&amp;"_C"&amp;$F359&amp;"_"&amp;TRIM(RIGHT(SUBSTITUTE(TRIM(SUBSTITUTE($L359,CHAR(160)," "))," ",REPT(" ",60)),60))&amp;IF($P359="","","-"&amp;TRIM(RIGHT(SUBSTITUTE(TRIM(SUBSTITUTE($P359,CHAR(160)," "))," ",REPT(" ",60)),60)))&amp;IF($T359="","","-"&amp;TRIM(RIGHT(SUBSTITUTE(TRIM(SUBSTITUTE($T359,CHAR(160)," "))," ",REPT(" ",60)),60)))&amp;".jpg")</f>
        <v/>
      </c>
    </row>
    <row r="360" ht="42" customHeight="1">
      <c r="A360" s="288" t="n">
        <v>25481</v>
      </c>
      <c r="B360" s="284" t="inlineStr">
        <is>
          <t>Hardie-Ferodo 500 5 October, 1969</t>
        </is>
      </c>
      <c r="C360" s="284" t="n">
        <v>11</v>
      </c>
      <c r="D360" s="284" t="inlineStr">
        <is>
          <t>E</t>
        </is>
      </c>
      <c r="E360" s="284" t="n">
        <v>3</v>
      </c>
      <c r="F360" s="284" t="n">
        <v>69</v>
      </c>
      <c r="G360" s="284" t="inlineStr">
        <is>
          <t>Canberra Speed Shop</t>
        </is>
      </c>
      <c r="H360" s="284" t="n"/>
      <c r="I360" s="284" t="n"/>
      <c r="J360" s="284" t="inlineStr">
        <is>
          <t>Alfa Romeo 1750 Berlina</t>
        </is>
      </c>
      <c r="K360" s="284" t="n"/>
      <c r="L360" s="284" t="inlineStr">
        <is>
          <t>Peter Brown</t>
        </is>
      </c>
      <c r="M360" s="284" t="inlineStr">
        <is>
          <t>AUS</t>
        </is>
      </c>
      <c r="N360" s="699">
        <f>_xlfn.LET(_xlpm.d,_xlfn.XLOOKUP(L360,'[1]Birth Dates'!$A:$A,'[1]Birth Dates'!$B:$B,"",0),IF(_xlpm.d=0,"",_xlpm.d))</f>
        <v/>
      </c>
      <c r="O360" s="284">
        <f>IF(OR(N360="",A360="",NOT(ISNUMBER(N360)),N360&gt;A360),"",DATEDIF(N360,A360,"Y")&amp;" years, "&amp;DATEDIF(N360,A360,"YM")&amp;" months, "&amp;DATEDIF(N360,A360,"MD")&amp;" days")</f>
        <v/>
      </c>
      <c r="P360" s="284" t="inlineStr">
        <is>
          <t>Ray Gulson</t>
        </is>
      </c>
      <c r="Q360" s="284" t="inlineStr">
        <is>
          <t>AUS</t>
        </is>
      </c>
      <c r="R360" s="699">
        <f>_xlfn.LET(_xlpm.d,_xlfn.XLOOKUP(P360,'[1]Birth Dates'!$A:$A,'[1]Birth Dates'!$B:$B,"",0),IF(_xlpm.d=0,"",_xlpm.d))</f>
        <v/>
      </c>
      <c r="S360" s="284">
        <f>IF(OR(R360="",A360="",NOT(ISNUMBER(R360)),R360&gt;A360),"",DATEDIF(R360,A360,"Y")&amp;" years, "&amp;DATEDIF(R360,A360,"YM")&amp;" months, "&amp;DATEDIF(R360,A360,"MD")&amp;" days")</f>
        <v/>
      </c>
      <c r="T360" s="284" t="n"/>
      <c r="U360" s="284" t="n"/>
      <c r="V360" s="699">
        <f>_xlfn.LET(_xlpm.d,_xlfn.XLOOKUP(T360,'[1]Birth Dates'!$A:$A,'[1]Birth Dates'!$B:$B,"",0),IF(_xlpm.d=0,"",_xlpm.d))</f>
        <v/>
      </c>
      <c r="W360" s="284">
        <f>IF(OR(V360="",A360="",NOT(ISNUMBER(V360)),V360&gt;A360),"",DATEDIF(V360,A360,"Y")&amp;" years, "&amp;DATEDIF(V360,A360,"YM")&amp;" months, "&amp;DATEDIF(V360,A360,"MD")&amp;" days")</f>
        <v/>
      </c>
      <c r="X360" s="284" t="n"/>
      <c r="Y360" s="284" t="n"/>
      <c r="Z360" s="284" t="n"/>
      <c r="AA360" s="284" t="n"/>
      <c r="AB360" s="284" t="n">
        <v>26</v>
      </c>
      <c r="AC360" s="284" t="n"/>
      <c r="AD360" s="284" t="n"/>
      <c r="AE360" s="585" t="inlineStr">
        <is>
          <t>3:09.5000</t>
        </is>
      </c>
      <c r="AF360" s="418">
        <f>IF(OR(AE360="",AE360="",AE360=0),"",6.172/(AE360*24))</f>
        <v/>
      </c>
      <c r="AG360" s="289" t="n"/>
      <c r="AH360" s="585" t="inlineStr"/>
      <c r="AI360" s="418">
        <f>IF(OR(AH360="",AH360="",AH360=0),"",6.172/(AH360*24))</f>
        <v/>
      </c>
      <c r="AJ360" s="175">
        <f>IF(AND(ISNUMBER(AB360),ISNUMBER(AG360)),AB360-AG360,"")</f>
        <v/>
      </c>
      <c r="AK360" s="284" t="n"/>
      <c r="AL360" s="284" t="n">
        <v>122</v>
      </c>
      <c r="AM360" s="488" t="n">
        <v>0.2729282407407407</v>
      </c>
      <c r="AN360" s="671">
        <f>IF(OR(AL360="",AM360="",AM360=0),"",AL360*6.172/(AM360*24))</f>
        <v/>
      </c>
      <c r="AO360" s="477">
        <f>IF(AND(AL360=AL359,AM360&lt;&gt;"",AM359&lt;&gt;""),AM360-AM359,"")</f>
        <v/>
      </c>
      <c r="AP360" s="284" t="n"/>
      <c r="AQ360" s="585" t="inlineStr">
        <is>
          <t>3:08.0000</t>
        </is>
      </c>
      <c r="AR360" s="418">
        <f>IF(OR(AQ360="",AQ360="",AQ360=0),"",6.172/(AQ360*24))</f>
        <v/>
      </c>
      <c r="AS360" s="436">
        <f>IF(OR(NOT(ISNUMBER(C360)),NOT(ISNUMBER(AB360))),"",IF(AG360&lt;&gt;"",AG360,AB360)-C360)</f>
        <v/>
      </c>
      <c r="AT360" s="290" t="n"/>
      <c r="AU360" s="291">
        <f>IF($B360="","",TEXT($A360,"yyyymmdd")&amp;"_P"&amp;$C360&amp;"_C"&amp;$F360&amp;"_"&amp;TRIM(RIGHT(SUBSTITUTE(TRIM(SUBSTITUTE($L360,CHAR(160)," "))," ",REPT(" ",60)),60))&amp;IF($P360="","","-"&amp;TRIM(RIGHT(SUBSTITUTE(TRIM(SUBSTITUTE($P360,CHAR(160)," "))," ",REPT(" ",60)),60)))&amp;IF($T360="","","-"&amp;TRIM(RIGHT(SUBSTITUTE(TRIM(SUBSTITUTE($T360,CHAR(160)," "))," ",REPT(" ",60)),60)))&amp;".jpg")</f>
        <v/>
      </c>
    </row>
    <row r="361" ht="42" customHeight="1">
      <c r="A361" s="288" t="n">
        <v>25481</v>
      </c>
      <c r="B361" s="284" t="inlineStr">
        <is>
          <t>Hardie-Ferodo 500 5 October, 1969</t>
        </is>
      </c>
      <c r="C361" s="284" t="n">
        <v>12</v>
      </c>
      <c r="D361" s="284" t="inlineStr">
        <is>
          <t>D</t>
        </is>
      </c>
      <c r="E361" s="284" t="n">
        <v>9</v>
      </c>
      <c r="F361" s="284" t="n">
        <v>63</v>
      </c>
      <c r="G361" s="284" t="inlineStr">
        <is>
          <t>R Genders</t>
        </is>
      </c>
      <c r="H361" s="284" t="n"/>
      <c r="I361" s="284" t="n"/>
      <c r="J361" s="284" t="inlineStr">
        <is>
          <t>Ford Falcon XW GTHO</t>
        </is>
      </c>
      <c r="K361" s="284" t="n"/>
      <c r="L361" s="284" t="inlineStr">
        <is>
          <t>Bob Genders</t>
        </is>
      </c>
      <c r="M361" s="284" t="inlineStr">
        <is>
          <t>AUS</t>
        </is>
      </c>
      <c r="N361" s="699">
        <f>_xlfn.LET(_xlpm.d,_xlfn.XLOOKUP(L361,'[1]Birth Dates'!$A:$A,'[1]Birth Dates'!$B:$B,"",0),IF(_xlpm.d=0,"",_xlpm.d))</f>
        <v/>
      </c>
      <c r="O361" s="284">
        <f>IF(OR(N361="",A361="",NOT(ISNUMBER(N361)),N361&gt;A361),"",DATEDIF(N361,A361,"Y")&amp;" years, "&amp;DATEDIF(N361,A361,"YM")&amp;" months, "&amp;DATEDIF(N361,A361,"MD")&amp;" days")</f>
        <v/>
      </c>
      <c r="P361" s="284" t="inlineStr">
        <is>
          <t>Joe Butta</t>
        </is>
      </c>
      <c r="Q361" s="284" t="inlineStr">
        <is>
          <t>AUS</t>
        </is>
      </c>
      <c r="R361" s="699">
        <f>_xlfn.LET(_xlpm.d,_xlfn.XLOOKUP(P361,'[1]Birth Dates'!$A:$A,'[1]Birth Dates'!$B:$B,"",0),IF(_xlpm.d=0,"",_xlpm.d))</f>
        <v/>
      </c>
      <c r="S361" s="284">
        <f>IF(OR(R361="",A361="",NOT(ISNUMBER(R361)),R361&gt;A361),"",DATEDIF(R361,A361,"Y")&amp;" years, "&amp;DATEDIF(R361,A361,"YM")&amp;" months, "&amp;DATEDIF(R361,A361,"MD")&amp;" days")</f>
        <v/>
      </c>
      <c r="T361" s="284" t="n"/>
      <c r="U361" s="284" t="n"/>
      <c r="V361" s="699">
        <f>_xlfn.LET(_xlpm.d,_xlfn.XLOOKUP(T361,'[1]Birth Dates'!$A:$A,'[1]Birth Dates'!$B:$B,"",0),IF(_xlpm.d=0,"",_xlpm.d))</f>
        <v/>
      </c>
      <c r="W361" s="284">
        <f>IF(OR(V361="",A361="",NOT(ISNUMBER(V361)),V361&gt;A361),"",DATEDIF(V361,A361,"Y")&amp;" years, "&amp;DATEDIF(V361,A361,"YM")&amp;" months, "&amp;DATEDIF(V361,A361,"MD")&amp;" days")</f>
        <v/>
      </c>
      <c r="X361" s="284" t="n"/>
      <c r="Y361" s="284" t="n"/>
      <c r="Z361" s="284" t="n"/>
      <c r="AA361" s="284" t="n"/>
      <c r="AB361" s="284" t="n">
        <v>24</v>
      </c>
      <c r="AC361" s="284" t="n"/>
      <c r="AD361" s="284" t="n"/>
      <c r="AE361" s="585" t="inlineStr">
        <is>
          <t>3:02.6000</t>
        </is>
      </c>
      <c r="AF361" s="418">
        <f>IF(OR(AE361="",AE361="",AE361=0),"",6.172/(AE361*24))</f>
        <v/>
      </c>
      <c r="AG361" s="289" t="n"/>
      <c r="AH361" s="585" t="inlineStr"/>
      <c r="AI361" s="418">
        <f>IF(OR(AH361="",AH361="",AH361=0),"",6.172/(AH361*24))</f>
        <v/>
      </c>
      <c r="AJ361" s="175">
        <f>IF(AND(ISNUMBER(AB361),ISNUMBER(AG361)),AB361-AG361,"")</f>
        <v/>
      </c>
      <c r="AK361" s="284" t="n"/>
      <c r="AL361" s="284" t="n">
        <v>122</v>
      </c>
      <c r="AM361" s="488" t="n">
        <v>0.2731944444444445</v>
      </c>
      <c r="AN361" s="671">
        <f>IF(OR(AL361="",AM361="",AM361=0),"",AL361*6.172/(AM361*24))</f>
        <v/>
      </c>
      <c r="AO361" s="477">
        <f>IF(AND(AL361=AL360,AM361&lt;&gt;"",AM360&lt;&gt;""),AM361-AM360,"")</f>
        <v/>
      </c>
      <c r="AP361" s="284" t="n"/>
      <c r="AQ361" s="585" t="inlineStr">
        <is>
          <t>3:00.0000</t>
        </is>
      </c>
      <c r="AR361" s="418">
        <f>IF(OR(AQ361="",AQ361="",AQ361=0),"",6.172/(AQ361*24))</f>
        <v/>
      </c>
      <c r="AS361" s="436">
        <f>IF(OR(NOT(ISNUMBER(C361)),NOT(ISNUMBER(AB361))),"",IF(AG361&lt;&gt;"",AG361,AB361)-C361)</f>
        <v/>
      </c>
      <c r="AT361" s="290" t="n"/>
      <c r="AU361" s="291">
        <f>IF($B361="","",TEXT($A361,"yyyymmdd")&amp;"_P"&amp;$C361&amp;"_C"&amp;$F361&amp;"_"&amp;TRIM(RIGHT(SUBSTITUTE(TRIM(SUBSTITUTE($L361,CHAR(160)," "))," ",REPT(" ",60)),60))&amp;IF($P361="","","-"&amp;TRIM(RIGHT(SUBSTITUTE(TRIM(SUBSTITUTE($P361,CHAR(160)," "))," ",REPT(" ",60)),60)))&amp;IF($T361="","","-"&amp;TRIM(RIGHT(SUBSTITUTE(TRIM(SUBSTITUTE($T361,CHAR(160)," "))," ",REPT(" ",60)),60)))&amp;".jpg")</f>
        <v/>
      </c>
    </row>
    <row r="362" ht="42" customHeight="1">
      <c r="A362" s="288" t="n">
        <v>25481</v>
      </c>
      <c r="B362" s="284" t="inlineStr">
        <is>
          <t>Hardie-Ferodo 500 5 October, 1969</t>
        </is>
      </c>
      <c r="C362" s="284" t="n">
        <v>13</v>
      </c>
      <c r="D362" s="284" t="inlineStr">
        <is>
          <t>D</t>
        </is>
      </c>
      <c r="E362" s="284" t="n">
        <v>10</v>
      </c>
      <c r="F362" s="284" t="n">
        <v>48</v>
      </c>
      <c r="G362" s="284" t="inlineStr">
        <is>
          <t>Rowell Thiele Ford Pty Ltd</t>
        </is>
      </c>
      <c r="H362" s="284" t="n"/>
      <c r="I362" s="284" t="n"/>
      <c r="J362" s="284" t="inlineStr">
        <is>
          <t>Ford Falcon XW GTHO</t>
        </is>
      </c>
      <c r="K362" s="284" t="inlineStr">
        <is>
          <t>Ford 5.8</t>
        </is>
      </c>
      <c r="L362" s="284" t="inlineStr">
        <is>
          <t>Mike Savva</t>
        </is>
      </c>
      <c r="M362" s="284" t="inlineStr">
        <is>
          <t>AUS</t>
        </is>
      </c>
      <c r="N362" s="699">
        <f>_xlfn.LET(_xlpm.d,_xlfn.XLOOKUP(L362,'[1]Birth Dates'!$A:$A,'[1]Birth Dates'!$B:$B,"",0),IF(_xlpm.d=0,"",_xlpm.d))</f>
        <v/>
      </c>
      <c r="O362" s="284">
        <f>IF(OR(N362="",A362="",NOT(ISNUMBER(N362)),N362&gt;A362),"",DATEDIF(N362,A362,"Y")&amp;" years, "&amp;DATEDIF(N362,A362,"YM")&amp;" months, "&amp;DATEDIF(N362,A362,"MD")&amp;" days")</f>
        <v/>
      </c>
      <c r="P362" s="284" t="inlineStr">
        <is>
          <t>Bob Wilkinson</t>
        </is>
      </c>
      <c r="Q362" s="284" t="inlineStr">
        <is>
          <t>AUS</t>
        </is>
      </c>
      <c r="R362" s="699">
        <f>_xlfn.LET(_xlpm.d,_xlfn.XLOOKUP(P362,'[1]Birth Dates'!$A:$A,'[1]Birth Dates'!$B:$B,"",0),IF(_xlpm.d=0,"",_xlpm.d))</f>
        <v/>
      </c>
      <c r="S362" s="284">
        <f>IF(OR(R362="",A362="",NOT(ISNUMBER(R362)),R362&gt;A362),"",DATEDIF(R362,A362,"Y")&amp;" years, "&amp;DATEDIF(R362,A362,"YM")&amp;" months, "&amp;DATEDIF(R362,A362,"MD")&amp;" days")</f>
        <v/>
      </c>
      <c r="T362" s="284" t="n"/>
      <c r="U362" s="284" t="n"/>
      <c r="V362" s="699">
        <f>_xlfn.LET(_xlpm.d,_xlfn.XLOOKUP(T362,'[1]Birth Dates'!$A:$A,'[1]Birth Dates'!$B:$B,"",0),IF(_xlpm.d=0,"",_xlpm.d))</f>
        <v/>
      </c>
      <c r="W362" s="284">
        <f>IF(OR(V362="",A362="",NOT(ISNUMBER(V362)),V362&gt;A362),"",DATEDIF(V362,A362,"Y")&amp;" years, "&amp;DATEDIF(V362,A362,"YM")&amp;" months, "&amp;DATEDIF(V362,A362,"MD")&amp;" days")</f>
        <v/>
      </c>
      <c r="X362" s="284" t="n"/>
      <c r="Y362" s="284" t="n"/>
      <c r="Z362" s="284" t="n"/>
      <c r="AA362" s="284" t="n"/>
      <c r="AB362" s="284" t="n">
        <v>11</v>
      </c>
      <c r="AC362" s="284" t="n"/>
      <c r="AD362" s="284" t="n"/>
      <c r="AE362" s="585" t="inlineStr">
        <is>
          <t>2:55.9000</t>
        </is>
      </c>
      <c r="AF362" s="418">
        <f>IF(OR(AE362="",AE362="",AE362=0),"",6.172/(AE362*24))</f>
        <v/>
      </c>
      <c r="AG362" s="289" t="n"/>
      <c r="AH362" s="585" t="inlineStr"/>
      <c r="AI362" s="418">
        <f>IF(OR(AH362="",AH362="",AH362=0),"",6.172/(AH362*24))</f>
        <v/>
      </c>
      <c r="AJ362" s="175">
        <f>IF(AND(ISNUMBER(AB362),ISNUMBER(AG362)),AB362-AG362,"")</f>
        <v/>
      </c>
      <c r="AK362" s="284" t="n"/>
      <c r="AL362" s="284" t="n">
        <v>121</v>
      </c>
      <c r="AM362" s="488" t="n">
        <v>0.2728703703703704</v>
      </c>
      <c r="AN362" s="671">
        <f>IF(OR(AL362="",AM362="",AM362=0),"",AL362*6.172/(AM362*24))</f>
        <v/>
      </c>
      <c r="AO362" s="477">
        <f>IF(AND(AL362=AL361,AM362&lt;&gt;"",AM361&lt;&gt;""),AM362-AM361,"")</f>
        <v/>
      </c>
      <c r="AP362" s="284" t="n"/>
      <c r="AQ362" s="585" t="inlineStr">
        <is>
          <t>3:00.0000</t>
        </is>
      </c>
      <c r="AR362" s="418">
        <f>IF(OR(AQ362="",AQ362="",AQ362=0),"",6.172/(AQ362*24))</f>
        <v/>
      </c>
      <c r="AS362" s="436">
        <f>IF(OR(NOT(ISNUMBER(C362)),NOT(ISNUMBER(AB362))),"",IF(AG362&lt;&gt;"",AG362,AB362)-C362)</f>
        <v/>
      </c>
      <c r="AT362" s="290" t="n"/>
      <c r="AU362" s="291">
        <f>IF($B362="","",TEXT($A362,"yyyymmdd")&amp;"_P"&amp;$C362&amp;"_C"&amp;$F362&amp;"_"&amp;TRIM(RIGHT(SUBSTITUTE(TRIM(SUBSTITUTE($L362,CHAR(160)," "))," ",REPT(" ",60)),60))&amp;IF($P362="","","-"&amp;TRIM(RIGHT(SUBSTITUTE(TRIM(SUBSTITUTE($P362,CHAR(160)," "))," ",REPT(" ",60)),60)))&amp;IF($T362="","","-"&amp;TRIM(RIGHT(SUBSTITUTE(TRIM(SUBSTITUTE($T362,CHAR(160)," "))," ",REPT(" ",60)),60)))&amp;".jpg")</f>
        <v/>
      </c>
    </row>
    <row r="363" ht="42" customHeight="1">
      <c r="A363" s="288" t="n">
        <v>25481</v>
      </c>
      <c r="B363" s="284" t="inlineStr">
        <is>
          <t>Hardie-Ferodo 500 5 October, 1969</t>
        </is>
      </c>
      <c r="C363" s="284" t="n">
        <v>14</v>
      </c>
      <c r="D363" s="284" t="inlineStr">
        <is>
          <t>C</t>
        </is>
      </c>
      <c r="E363" s="284" t="n">
        <v>1</v>
      </c>
      <c r="F363" s="284" t="n">
        <v>30</v>
      </c>
      <c r="G363" s="284" t="inlineStr">
        <is>
          <t>Waterloo High Performance Centre</t>
        </is>
      </c>
      <c r="H363" s="284" t="n"/>
      <c r="I363" s="284" t="n"/>
      <c r="J363" s="284" t="inlineStr">
        <is>
          <t>Morris Cooper S</t>
        </is>
      </c>
      <c r="K363" s="284" t="n"/>
      <c r="L363" s="284" t="inlineStr">
        <is>
          <t>Warren Gracie</t>
        </is>
      </c>
      <c r="M363" s="284" t="inlineStr">
        <is>
          <t>AUS</t>
        </is>
      </c>
      <c r="N363" s="699">
        <f>_xlfn.LET(_xlpm.d,_xlfn.XLOOKUP(L363,'[1]Birth Dates'!$A:$A,'[1]Birth Dates'!$B:$B,"",0),IF(_xlpm.d=0,"",_xlpm.d))</f>
        <v/>
      </c>
      <c r="O363" s="284">
        <f>IF(OR(N363="",A363="",NOT(ISNUMBER(N363)),N363&gt;A363),"",DATEDIF(N363,A363,"Y")&amp;" years, "&amp;DATEDIF(N363,A363,"YM")&amp;" months, "&amp;DATEDIF(N363,A363,"MD")&amp;" days")</f>
        <v/>
      </c>
      <c r="P363" s="284" t="inlineStr">
        <is>
          <t>Ron Gillard</t>
        </is>
      </c>
      <c r="Q363" s="284" t="inlineStr">
        <is>
          <t>AUS</t>
        </is>
      </c>
      <c r="R363" s="699">
        <f>_xlfn.LET(_xlpm.d,_xlfn.XLOOKUP(P363,'[1]Birth Dates'!$A:$A,'[1]Birth Dates'!$B:$B,"",0),IF(_xlpm.d=0,"",_xlpm.d))</f>
        <v/>
      </c>
      <c r="S363" s="284">
        <f>IF(OR(R363="",A363="",NOT(ISNUMBER(R363)),R363&gt;A363),"",DATEDIF(R363,A363,"Y")&amp;" years, "&amp;DATEDIF(R363,A363,"YM")&amp;" months, "&amp;DATEDIF(R363,A363,"MD")&amp;" days")</f>
        <v/>
      </c>
      <c r="T363" s="284" t="n"/>
      <c r="U363" s="284" t="n"/>
      <c r="V363" s="699">
        <f>_xlfn.LET(_xlpm.d,_xlfn.XLOOKUP(T363,'[1]Birth Dates'!$A:$A,'[1]Birth Dates'!$B:$B,"",0),IF(_xlpm.d=0,"",_xlpm.d))</f>
        <v/>
      </c>
      <c r="W363" s="284">
        <f>IF(OR(V363="",A363="",NOT(ISNUMBER(V363)),V363&gt;A363),"",DATEDIF(V363,A363,"Y")&amp;" years, "&amp;DATEDIF(V363,A363,"YM")&amp;" months, "&amp;DATEDIF(V363,A363,"MD")&amp;" days")</f>
        <v/>
      </c>
      <c r="X363" s="284" t="n"/>
      <c r="Y363" s="284" t="n"/>
      <c r="Z363" s="284" t="n"/>
      <c r="AA363" s="284" t="n"/>
      <c r="AB363" s="284" t="n">
        <v>36</v>
      </c>
      <c r="AC363" s="284" t="n"/>
      <c r="AD363" s="284" t="n"/>
      <c r="AE363" s="585" t="inlineStr">
        <is>
          <t>3:14.6000</t>
        </is>
      </c>
      <c r="AF363" s="418">
        <f>IF(OR(AE363="",AE363="",AE363=0),"",6.172/(AE363*24))</f>
        <v/>
      </c>
      <c r="AG363" s="289" t="n"/>
      <c r="AH363" s="585" t="inlineStr"/>
      <c r="AI363" s="418">
        <f>IF(OR(AH363="",AH363="",AH363=0),"",6.172/(AH363*24))</f>
        <v/>
      </c>
      <c r="AJ363" s="175">
        <f>IF(AND(ISNUMBER(AB363),ISNUMBER(AG363)),AB363-AG363,"")</f>
        <v/>
      </c>
      <c r="AK363" s="284" t="n"/>
      <c r="AL363" s="284" t="n">
        <v>119</v>
      </c>
      <c r="AM363" s="488" t="n">
        <v>0.2740740740740741</v>
      </c>
      <c r="AN363" s="671">
        <f>IF(OR(AL363="",AM363="",AM363=0),"",AL363*6.172/(AM363*24))</f>
        <v/>
      </c>
      <c r="AO363" s="477">
        <f>IF(AND(AL363=AL362,AM363&lt;&gt;"",AM362&lt;&gt;""),AM363-AM362,"")</f>
        <v/>
      </c>
      <c r="AP363" s="284" t="n"/>
      <c r="AQ363" s="585" t="inlineStr">
        <is>
          <t>3:12.0000</t>
        </is>
      </c>
      <c r="AR363" s="418">
        <f>IF(OR(AQ363="",AQ363="",AQ363=0),"",6.172/(AQ363*24))</f>
        <v/>
      </c>
      <c r="AS363" s="436">
        <f>IF(OR(NOT(ISNUMBER(C363)),NOT(ISNUMBER(AB363))),"",IF(AG363&lt;&gt;"",AG363,AB363)-C363)</f>
        <v/>
      </c>
      <c r="AT363" s="290" t="n"/>
      <c r="AU363" s="291">
        <f>IF($B363="","",TEXT($A363,"yyyymmdd")&amp;"_P"&amp;$C363&amp;"_C"&amp;$F363&amp;"_"&amp;TRIM(RIGHT(SUBSTITUTE(TRIM(SUBSTITUTE($L363,CHAR(160)," "))," ",REPT(" ",60)),60))&amp;IF($P363="","","-"&amp;TRIM(RIGHT(SUBSTITUTE(TRIM(SUBSTITUTE($P363,CHAR(160)," "))," ",REPT(" ",60)),60)))&amp;IF($T363="","","-"&amp;TRIM(RIGHT(SUBSTITUTE(TRIM(SUBSTITUTE($T363,CHAR(160)," "))," ",REPT(" ",60)),60)))&amp;".jpg")</f>
        <v/>
      </c>
    </row>
    <row r="364" ht="42" customHeight="1">
      <c r="A364" s="288" t="n">
        <v>25481</v>
      </c>
      <c r="B364" s="284" t="inlineStr">
        <is>
          <t>Hardie-Ferodo 500 5 October, 1969</t>
        </is>
      </c>
      <c r="C364" s="284" t="n">
        <v>15</v>
      </c>
      <c r="D364" s="284" t="inlineStr">
        <is>
          <t>C</t>
        </is>
      </c>
      <c r="E364" s="284" t="n">
        <v>2</v>
      </c>
      <c r="F364" s="284" t="n">
        <v>38</v>
      </c>
      <c r="G364" s="284" t="inlineStr">
        <is>
          <t>Grenville Motors Pty Ltd</t>
        </is>
      </c>
      <c r="H364" s="284" t="n"/>
      <c r="I364" s="284" t="n"/>
      <c r="J364" s="284" t="inlineStr">
        <is>
          <t>Fiat 125</t>
        </is>
      </c>
      <c r="K364" s="284" t="n"/>
      <c r="L364" s="284" t="inlineStr">
        <is>
          <t>Bob Forbes</t>
        </is>
      </c>
      <c r="M364" s="284" t="inlineStr">
        <is>
          <t>AUS</t>
        </is>
      </c>
      <c r="N364" s="699">
        <f>_xlfn.LET(_xlpm.d,_xlfn.XLOOKUP(L364,'[1]Birth Dates'!$A:$A,'[1]Birth Dates'!$B:$B,"",0),IF(_xlpm.d=0,"",_xlpm.d))</f>
        <v/>
      </c>
      <c r="O364" s="284">
        <f>IF(OR(N364="",A364="",NOT(ISNUMBER(N364)),N364&gt;A364),"",DATEDIF(N364,A364,"Y")&amp;" years, "&amp;DATEDIF(N364,A364,"YM")&amp;" months, "&amp;DATEDIF(N364,A364,"MD")&amp;" days")</f>
        <v/>
      </c>
      <c r="P364" s="284" t="inlineStr">
        <is>
          <t>Peter Finlay</t>
        </is>
      </c>
      <c r="Q364" s="284" t="inlineStr">
        <is>
          <t>AUS</t>
        </is>
      </c>
      <c r="R364" s="699">
        <f>_xlfn.LET(_xlpm.d,_xlfn.XLOOKUP(P364,'[1]Birth Dates'!$A:$A,'[1]Birth Dates'!$B:$B,"",0),IF(_xlpm.d=0,"",_xlpm.d))</f>
        <v/>
      </c>
      <c r="S364" s="284">
        <f>IF(OR(R364="",A364="",NOT(ISNUMBER(R364)),R364&gt;A364),"",DATEDIF(R364,A364,"Y")&amp;" years, "&amp;DATEDIF(R364,A364,"YM")&amp;" months, "&amp;DATEDIF(R364,A364,"MD")&amp;" days")</f>
        <v/>
      </c>
      <c r="T364" s="284" t="n"/>
      <c r="U364" s="284" t="n"/>
      <c r="V364" s="699">
        <f>_xlfn.LET(_xlpm.d,_xlfn.XLOOKUP(T364,'[1]Birth Dates'!$A:$A,'[1]Birth Dates'!$B:$B,"",0),IF(_xlpm.d=0,"",_xlpm.d))</f>
        <v/>
      </c>
      <c r="W364" s="284">
        <f>IF(OR(V364="",A364="",NOT(ISNUMBER(V364)),V364&gt;A364),"",DATEDIF(V364,A364,"Y")&amp;" years, "&amp;DATEDIF(V364,A364,"YM")&amp;" months, "&amp;DATEDIF(V364,A364,"MD")&amp;" days")</f>
        <v/>
      </c>
      <c r="X364" s="284" t="n"/>
      <c r="Y364" s="284" t="n"/>
      <c r="Z364" s="284" t="n"/>
      <c r="AA364" s="284" t="n"/>
      <c r="AB364" s="284" t="n">
        <v>34</v>
      </c>
      <c r="AC364" s="284" t="n"/>
      <c r="AD364" s="284" t="n"/>
      <c r="AE364" s="585" t="inlineStr">
        <is>
          <t>3:14.2000</t>
        </is>
      </c>
      <c r="AF364" s="418">
        <f>IF(OR(AE364="",AE364="",AE364=0),"",6.172/(AE364*24))</f>
        <v/>
      </c>
      <c r="AG364" s="289" t="n"/>
      <c r="AH364" s="585" t="inlineStr"/>
      <c r="AI364" s="418">
        <f>IF(OR(AH364="",AH364="",AH364=0),"",6.172/(AH364*24))</f>
        <v/>
      </c>
      <c r="AJ364" s="175">
        <f>IF(AND(ISNUMBER(AB364),ISNUMBER(AG364)),AB364-AG364,"")</f>
        <v/>
      </c>
      <c r="AK364" s="284" t="n"/>
      <c r="AL364" s="284" t="n">
        <v>119</v>
      </c>
      <c r="AM364" s="488" t="n">
        <v>0.2744791666666667</v>
      </c>
      <c r="AN364" s="671">
        <f>IF(OR(AL364="",AM364="",AM364=0),"",AL364*6.172/(AM364*24))</f>
        <v/>
      </c>
      <c r="AO364" s="477">
        <f>IF(AND(AL364=AL363,AM364&lt;&gt;"",AM363&lt;&gt;""),AM364-AM363,"")</f>
        <v/>
      </c>
      <c r="AP364" s="284" t="n"/>
      <c r="AQ364" s="585" t="inlineStr">
        <is>
          <t>3:11.0000</t>
        </is>
      </c>
      <c r="AR364" s="418">
        <f>IF(OR(AQ364="",AQ364="",AQ364=0),"",6.172/(AQ364*24))</f>
        <v/>
      </c>
      <c r="AS364" s="436">
        <f>IF(OR(NOT(ISNUMBER(C364)),NOT(ISNUMBER(AB364))),"",IF(AG364&lt;&gt;"",AG364,AB364)-C364)</f>
        <v/>
      </c>
      <c r="AT364" s="290" t="n"/>
      <c r="AU364" s="291">
        <f>IF($B364="","",TEXT($A364,"yyyymmdd")&amp;"_P"&amp;$C364&amp;"_C"&amp;$F364&amp;"_"&amp;TRIM(RIGHT(SUBSTITUTE(TRIM(SUBSTITUTE($L364,CHAR(160)," "))," ",REPT(" ",60)),60))&amp;IF($P364="","","-"&amp;TRIM(RIGHT(SUBSTITUTE(TRIM(SUBSTITUTE($P364,CHAR(160)," "))," ",REPT(" ",60)),60)))&amp;IF($T364="","","-"&amp;TRIM(RIGHT(SUBSTITUTE(TRIM(SUBSTITUTE($T364,CHAR(160)," "))," ",REPT(" ",60)),60)))&amp;".jpg")</f>
        <v/>
      </c>
    </row>
    <row r="365" ht="42" customHeight="1">
      <c r="A365" s="288" t="n">
        <v>25481</v>
      </c>
      <c r="B365" s="284" t="inlineStr">
        <is>
          <t>Hardie-Ferodo 500 5 October, 1969</t>
        </is>
      </c>
      <c r="C365" s="284" t="n">
        <v>16</v>
      </c>
      <c r="D365" s="284" t="inlineStr">
        <is>
          <t>C</t>
        </is>
      </c>
      <c r="E365" s="284" t="n">
        <v>3</v>
      </c>
      <c r="F365" s="284" t="n">
        <v>31</v>
      </c>
      <c r="G365" s="284" t="inlineStr">
        <is>
          <t>Zanardo &amp; Rodriguez Sales &amp; Service</t>
        </is>
      </c>
      <c r="H365" s="284" t="n"/>
      <c r="I365" s="284" t="n"/>
      <c r="J365" s="284" t="inlineStr">
        <is>
          <t>Fiat 125</t>
        </is>
      </c>
      <c r="K365" s="284" t="n"/>
      <c r="L365" s="284" t="inlineStr">
        <is>
          <t>Ron Kearns</t>
        </is>
      </c>
      <c r="M365" s="284" t="inlineStr">
        <is>
          <t>AUS</t>
        </is>
      </c>
      <c r="N365" s="699">
        <f>_xlfn.LET(_xlpm.d,_xlfn.XLOOKUP(L365,'[1]Birth Dates'!$A:$A,'[1]Birth Dates'!$B:$B,"",0),IF(_xlpm.d=0,"",_xlpm.d))</f>
        <v/>
      </c>
      <c r="O365" s="284">
        <f>IF(OR(N365="",A365="",NOT(ISNUMBER(N365)),N365&gt;A365),"",DATEDIF(N365,A365,"Y")&amp;" years, "&amp;DATEDIF(N365,A365,"YM")&amp;" months, "&amp;DATEDIF(N365,A365,"MD")&amp;" days")</f>
        <v/>
      </c>
      <c r="P365" s="284" t="inlineStr">
        <is>
          <t>Gerry Lister</t>
        </is>
      </c>
      <c r="Q365" s="284" t="inlineStr">
        <is>
          <t>AUS</t>
        </is>
      </c>
      <c r="R365" s="699">
        <f>_xlfn.LET(_xlpm.d,_xlfn.XLOOKUP(P365,'[1]Birth Dates'!$A:$A,'[1]Birth Dates'!$B:$B,"",0),IF(_xlpm.d=0,"",_xlpm.d))</f>
        <v/>
      </c>
      <c r="S365" s="284">
        <f>IF(OR(R365="",A365="",NOT(ISNUMBER(R365)),R365&gt;A365),"",DATEDIF(R365,A365,"Y")&amp;" years, "&amp;DATEDIF(R365,A365,"YM")&amp;" months, "&amp;DATEDIF(R365,A365,"MD")&amp;" days")</f>
        <v/>
      </c>
      <c r="T365" s="284" t="n"/>
      <c r="U365" s="284" t="n"/>
      <c r="V365" s="699">
        <f>_xlfn.LET(_xlpm.d,_xlfn.XLOOKUP(T365,'[1]Birth Dates'!$A:$A,'[1]Birth Dates'!$B:$B,"",0),IF(_xlpm.d=0,"",_xlpm.d))</f>
        <v/>
      </c>
      <c r="W365" s="284">
        <f>IF(OR(V365="",A365="",NOT(ISNUMBER(V365)),V365&gt;A365),"",DATEDIF(V365,A365,"Y")&amp;" years, "&amp;DATEDIF(V365,A365,"YM")&amp;" months, "&amp;DATEDIF(V365,A365,"MD")&amp;" days")</f>
        <v/>
      </c>
      <c r="X365" s="284" t="n"/>
      <c r="Y365" s="284" t="n"/>
      <c r="Z365" s="284" t="n"/>
      <c r="AA365" s="284" t="n"/>
      <c r="AB365" s="284" t="n">
        <v>37</v>
      </c>
      <c r="AC365" s="284" t="n"/>
      <c r="AD365" s="284" t="n"/>
      <c r="AE365" s="585" t="inlineStr">
        <is>
          <t>3:14.9000</t>
        </is>
      </c>
      <c r="AF365" s="418">
        <f>IF(OR(AE365="",AE365="",AE365=0),"",6.172/(AE365*24))</f>
        <v/>
      </c>
      <c r="AG365" s="289" t="n"/>
      <c r="AH365" s="585" t="inlineStr"/>
      <c r="AI365" s="418">
        <f>IF(OR(AH365="",AH365="",AH365=0),"",6.172/(AH365*24))</f>
        <v/>
      </c>
      <c r="AJ365" s="175">
        <f>IF(AND(ISNUMBER(AB365),ISNUMBER(AG365)),AB365-AG365,"")</f>
        <v/>
      </c>
      <c r="AK365" s="284" t="n"/>
      <c r="AL365" s="284" t="n">
        <v>119</v>
      </c>
      <c r="AM365" s="488" t="n">
        <v>0.2747106481481482</v>
      </c>
      <c r="AN365" s="671">
        <f>IF(OR(AL365="",AM365="",AM365=0),"",AL365*6.172/(AM365*24))</f>
        <v/>
      </c>
      <c r="AO365" s="477">
        <f>IF(AND(AL365=AL364,AM365&lt;&gt;"",AM364&lt;&gt;""),AM365-AM364,"")</f>
        <v/>
      </c>
      <c r="AP365" s="284" t="n"/>
      <c r="AQ365" s="585" t="inlineStr">
        <is>
          <t>3:13.0000</t>
        </is>
      </c>
      <c r="AR365" s="418">
        <f>IF(OR(AQ365="",AQ365="",AQ365=0),"",6.172/(AQ365*24))</f>
        <v/>
      </c>
      <c r="AS365" s="436">
        <f>IF(OR(NOT(ISNUMBER(C365)),NOT(ISNUMBER(AB365))),"",IF(AG365&lt;&gt;"",AG365,AB365)-C365)</f>
        <v/>
      </c>
      <c r="AT365" s="290" t="n"/>
      <c r="AU365" s="291">
        <f>IF($B365="","",TEXT($A365,"yyyymmdd")&amp;"_P"&amp;$C365&amp;"_C"&amp;$F365&amp;"_"&amp;TRIM(RIGHT(SUBSTITUTE(TRIM(SUBSTITUTE($L365,CHAR(160)," "))," ",REPT(" ",60)),60))&amp;IF($P365="","","-"&amp;TRIM(RIGHT(SUBSTITUTE(TRIM(SUBSTITUTE($P365,CHAR(160)," "))," ",REPT(" ",60)),60)))&amp;IF($T365="","","-"&amp;TRIM(RIGHT(SUBSTITUTE(TRIM(SUBSTITUTE($T365,CHAR(160)," "))," ",REPT(" ",60)),60)))&amp;".jpg")</f>
        <v/>
      </c>
    </row>
    <row r="366" ht="42" customHeight="1">
      <c r="A366" s="288" t="n">
        <v>25481</v>
      </c>
      <c r="B366" s="284" t="inlineStr">
        <is>
          <t>Hardie-Ferodo 500 5 October, 1969</t>
        </is>
      </c>
      <c r="C366" s="284" t="n">
        <v>17</v>
      </c>
      <c r="D366" s="284" t="inlineStr">
        <is>
          <t>C</t>
        </is>
      </c>
      <c r="E366" s="284" t="n">
        <v>4</v>
      </c>
      <c r="F366" s="284" t="n">
        <v>22</v>
      </c>
      <c r="G366" s="284" t="inlineStr">
        <is>
          <t>Graham Ryan Auto Repairs</t>
        </is>
      </c>
      <c r="H366" s="284" t="n"/>
      <c r="I366" s="284" t="n"/>
      <c r="J366" s="284" t="inlineStr">
        <is>
          <t>Valiant Pacer</t>
        </is>
      </c>
      <c r="K366" s="284" t="n"/>
      <c r="L366" s="284" t="inlineStr">
        <is>
          <t>Graham Ryan</t>
        </is>
      </c>
      <c r="M366" s="284" t="inlineStr">
        <is>
          <t>AUS</t>
        </is>
      </c>
      <c r="N366" s="699">
        <f>_xlfn.LET(_xlpm.d,_xlfn.XLOOKUP(L366,'[1]Birth Dates'!$A:$A,'[1]Birth Dates'!$B:$B,"",0),IF(_xlpm.d=0,"",_xlpm.d))</f>
        <v/>
      </c>
      <c r="O366" s="284">
        <f>IF(OR(N366="",A366="",NOT(ISNUMBER(N366)),N366&gt;A366),"",DATEDIF(N366,A366,"Y")&amp;" years, "&amp;DATEDIF(N366,A366,"YM")&amp;" months, "&amp;DATEDIF(N366,A366,"MD")&amp;" days")</f>
        <v/>
      </c>
      <c r="P366" s="284" t="inlineStr">
        <is>
          <t>Mike Kable</t>
        </is>
      </c>
      <c r="Q366" s="284" t="inlineStr">
        <is>
          <t>AUS</t>
        </is>
      </c>
      <c r="R366" s="699">
        <f>_xlfn.LET(_xlpm.d,_xlfn.XLOOKUP(P366,'[1]Birth Dates'!$A:$A,'[1]Birth Dates'!$B:$B,"",0),IF(_xlpm.d=0,"",_xlpm.d))</f>
        <v/>
      </c>
      <c r="S366" s="284">
        <f>IF(OR(R366="",A366="",NOT(ISNUMBER(R366)),R366&gt;A366),"",DATEDIF(R366,A366,"Y")&amp;" years, "&amp;DATEDIF(R366,A366,"YM")&amp;" months, "&amp;DATEDIF(R366,A366,"MD")&amp;" days")</f>
        <v/>
      </c>
      <c r="T366" s="284" t="n"/>
      <c r="U366" s="284" t="n"/>
      <c r="V366" s="699">
        <f>_xlfn.LET(_xlpm.d,_xlfn.XLOOKUP(T366,'[1]Birth Dates'!$A:$A,'[1]Birth Dates'!$B:$B,"",0),IF(_xlpm.d=0,"",_xlpm.d))</f>
        <v/>
      </c>
      <c r="W366" s="284">
        <f>IF(OR(V366="",A366="",NOT(ISNUMBER(V366)),V366&gt;A366),"",DATEDIF(V366,A366,"Y")&amp;" years, "&amp;DATEDIF(V366,A366,"YM")&amp;" months, "&amp;DATEDIF(V366,A366,"MD")&amp;" days")</f>
        <v/>
      </c>
      <c r="X366" s="284" t="n"/>
      <c r="Y366" s="284" t="n"/>
      <c r="Z366" s="284" t="n"/>
      <c r="AA366" s="284" t="n"/>
      <c r="AB366" s="284" t="n">
        <v>30</v>
      </c>
      <c r="AC366" s="284" t="n"/>
      <c r="AD366" s="284" t="n"/>
      <c r="AE366" s="585" t="inlineStr">
        <is>
          <t>3:12.4000</t>
        </is>
      </c>
      <c r="AF366" s="418">
        <f>IF(OR(AE366="",AE366="",AE366=0),"",6.172/(AE366*24))</f>
        <v/>
      </c>
      <c r="AG366" s="289" t="n"/>
      <c r="AH366" s="585" t="inlineStr"/>
      <c r="AI366" s="418">
        <f>IF(OR(AH366="",AH366="",AH366=0),"",6.172/(AH366*24))</f>
        <v/>
      </c>
      <c r="AJ366" s="175">
        <f>IF(AND(ISNUMBER(AB366),ISNUMBER(AG366)),AB366-AG366,"")</f>
        <v/>
      </c>
      <c r="AK366" s="284" t="n"/>
      <c r="AL366" s="284" t="n">
        <v>118</v>
      </c>
      <c r="AM366" s="488" t="n">
        <v>0.2734953703703704</v>
      </c>
      <c r="AN366" s="671">
        <f>IF(OR(AL366="",AM366="",AM366=0),"",AL366*6.172/(AM366*24))</f>
        <v/>
      </c>
      <c r="AO366" s="477">
        <f>IF(AND(AL366=AL365,AM366&lt;&gt;"",AM365&lt;&gt;""),AM366-AM365,"")</f>
        <v/>
      </c>
      <c r="AP366" s="284" t="n"/>
      <c r="AQ366" s="585" t="inlineStr">
        <is>
          <t>3:10.0000</t>
        </is>
      </c>
      <c r="AR366" s="418">
        <f>IF(OR(AQ366="",AQ366="",AQ366=0),"",6.172/(AQ366*24))</f>
        <v/>
      </c>
      <c r="AS366" s="436">
        <f>IF(OR(NOT(ISNUMBER(C366)),NOT(ISNUMBER(AB366))),"",IF(AG366&lt;&gt;"",AG366,AB366)-C366)</f>
        <v/>
      </c>
      <c r="AT366" s="290" t="n"/>
      <c r="AU366" s="291">
        <f>IF($B366="","",TEXT($A366,"yyyymmdd")&amp;"_P"&amp;$C366&amp;"_C"&amp;$F366&amp;"_"&amp;TRIM(RIGHT(SUBSTITUTE(TRIM(SUBSTITUTE($L366,CHAR(160)," "))," ",REPT(" ",60)),60))&amp;IF($P366="","","-"&amp;TRIM(RIGHT(SUBSTITUTE(TRIM(SUBSTITUTE($P366,CHAR(160)," "))," ",REPT(" ",60)),60)))&amp;IF($T366="","","-"&amp;TRIM(RIGHT(SUBSTITUTE(TRIM(SUBSTITUTE($T366,CHAR(160)," "))," ",REPT(" ",60)),60)))&amp;".jpg")</f>
        <v/>
      </c>
    </row>
    <row r="367" ht="42" customHeight="1">
      <c r="A367" s="288" t="n">
        <v>25481</v>
      </c>
      <c r="B367" s="284" t="inlineStr">
        <is>
          <t>Hardie-Ferodo 500 5 October, 1969</t>
        </is>
      </c>
      <c r="C367" s="284" t="n">
        <v>18</v>
      </c>
      <c r="D367" s="284" t="inlineStr">
        <is>
          <t>B</t>
        </is>
      </c>
      <c r="E367" s="284" t="n">
        <v>1</v>
      </c>
      <c r="F367" s="284" t="n">
        <v>18</v>
      </c>
      <c r="G367" s="284" t="inlineStr">
        <is>
          <t>WH Motors Pty Ltd</t>
        </is>
      </c>
      <c r="H367" s="284" t="n"/>
      <c r="I367" s="284" t="n"/>
      <c r="J367" s="284" t="inlineStr">
        <is>
          <t>Datsun 1600</t>
        </is>
      </c>
      <c r="K367" s="284" t="n"/>
      <c r="L367" s="284" t="inlineStr">
        <is>
          <t>Bruce Stewart</t>
        </is>
      </c>
      <c r="M367" s="284" t="inlineStr">
        <is>
          <t>AUS</t>
        </is>
      </c>
      <c r="N367" s="699">
        <f>_xlfn.LET(_xlpm.d,_xlfn.XLOOKUP(L367,'[1]Birth Dates'!$A:$A,'[1]Birth Dates'!$B:$B,"",0),IF(_xlpm.d=0,"",_xlpm.d))</f>
        <v/>
      </c>
      <c r="O367" s="284">
        <f>IF(OR(N367="",A367="",NOT(ISNUMBER(N367)),N367&gt;A367),"",DATEDIF(N367,A367,"Y")&amp;" years, "&amp;DATEDIF(N367,A367,"YM")&amp;" months, "&amp;DATEDIF(N367,A367,"MD")&amp;" days")</f>
        <v/>
      </c>
      <c r="P367" s="284" t="inlineStr">
        <is>
          <t>George Garth</t>
        </is>
      </c>
      <c r="Q367" s="284" t="inlineStr">
        <is>
          <t>AUS</t>
        </is>
      </c>
      <c r="R367" s="699">
        <f>_xlfn.LET(_xlpm.d,_xlfn.XLOOKUP(P367,'[1]Birth Dates'!$A:$A,'[1]Birth Dates'!$B:$B,"",0),IF(_xlpm.d=0,"",_xlpm.d))</f>
        <v/>
      </c>
      <c r="S367" s="284">
        <f>IF(OR(R367="",A367="",NOT(ISNUMBER(R367)),R367&gt;A367),"",DATEDIF(R367,A367,"Y")&amp;" years, "&amp;DATEDIF(R367,A367,"YM")&amp;" months, "&amp;DATEDIF(R367,A367,"MD")&amp;" days")</f>
        <v/>
      </c>
      <c r="T367" s="284" t="n"/>
      <c r="U367" s="284" t="n"/>
      <c r="V367" s="699">
        <f>_xlfn.LET(_xlpm.d,_xlfn.XLOOKUP(T367,'[1]Birth Dates'!$A:$A,'[1]Birth Dates'!$B:$B,"",0),IF(_xlpm.d=0,"",_xlpm.d))</f>
        <v/>
      </c>
      <c r="W367" s="284">
        <f>IF(OR(V367="",A367="",NOT(ISNUMBER(V367)),V367&gt;A367),"",DATEDIF(V367,A367,"Y")&amp;" years, "&amp;DATEDIF(V367,A367,"YM")&amp;" months, "&amp;DATEDIF(V367,A367,"MD")&amp;" days")</f>
        <v/>
      </c>
      <c r="X367" s="284" t="n"/>
      <c r="Y367" s="284" t="n"/>
      <c r="Z367" s="284" t="n"/>
      <c r="AA367" s="284" t="n"/>
      <c r="AB367" s="284" t="n">
        <v>41</v>
      </c>
      <c r="AC367" s="284" t="n"/>
      <c r="AD367" s="284" t="n"/>
      <c r="AE367" s="585" t="inlineStr">
        <is>
          <t>3:16.5000</t>
        </is>
      </c>
      <c r="AF367" s="418">
        <f>IF(OR(AE367="",AE367="",AE367=0),"",6.172/(AE367*24))</f>
        <v/>
      </c>
      <c r="AG367" s="289" t="n"/>
      <c r="AH367" s="585" t="inlineStr"/>
      <c r="AI367" s="418">
        <f>IF(OR(AH367="",AH367="",AH367=0),"",6.172/(AH367*24))</f>
        <v/>
      </c>
      <c r="AJ367" s="175">
        <f>IF(AND(ISNUMBER(AB367),ISNUMBER(AG367)),AB367-AG367,"")</f>
        <v/>
      </c>
      <c r="AK367" s="284" t="n"/>
      <c r="AL367" s="284" t="n">
        <v>117</v>
      </c>
      <c r="AM367" s="488" t="n">
        <v>0.2727430555555556</v>
      </c>
      <c r="AN367" s="671">
        <f>IF(OR(AL367="",AM367="",AM367=0),"",AL367*6.172/(AM367*24))</f>
        <v/>
      </c>
      <c r="AO367" s="477">
        <f>IF(AND(AL367=AL366,AM367&lt;&gt;"",AM366&lt;&gt;""),AM367-AM366,"")</f>
        <v/>
      </c>
      <c r="AP367" s="284" t="n"/>
      <c r="AQ367" s="585" t="inlineStr">
        <is>
          <t>3:16.0000</t>
        </is>
      </c>
      <c r="AR367" s="418">
        <f>IF(OR(AQ367="",AQ367="",AQ367=0),"",6.172/(AQ367*24))</f>
        <v/>
      </c>
      <c r="AS367" s="436">
        <f>IF(OR(NOT(ISNUMBER(C367)),NOT(ISNUMBER(AB367))),"",IF(AG367&lt;&gt;"",AG367,AB367)-C367)</f>
        <v/>
      </c>
      <c r="AT367" s="290" t="n"/>
      <c r="AU367" s="291">
        <f>IF($B367="","",TEXT($A367,"yyyymmdd")&amp;"_P"&amp;$C367&amp;"_C"&amp;$F367&amp;"_"&amp;TRIM(RIGHT(SUBSTITUTE(TRIM(SUBSTITUTE($L367,CHAR(160)," "))," ",REPT(" ",60)),60))&amp;IF($P367="","","-"&amp;TRIM(RIGHT(SUBSTITUTE(TRIM(SUBSTITUTE($P367,CHAR(160)," "))," ",REPT(" ",60)),60)))&amp;IF($T367="","","-"&amp;TRIM(RIGHT(SUBSTITUTE(TRIM(SUBSTITUTE($T367,CHAR(160)," "))," ",REPT(" ",60)),60)))&amp;".jpg")</f>
        <v/>
      </c>
    </row>
    <row r="368" ht="42" customHeight="1">
      <c r="A368" s="288" t="n">
        <v>25481</v>
      </c>
      <c r="B368" s="284" t="inlineStr">
        <is>
          <t>Hardie-Ferodo 500 5 October, 1969</t>
        </is>
      </c>
      <c r="C368" s="284" t="n">
        <v>19</v>
      </c>
      <c r="D368" s="284" t="inlineStr">
        <is>
          <t>C</t>
        </is>
      </c>
      <c r="E368" s="284" t="n">
        <v>5</v>
      </c>
      <c r="F368" s="284" t="n">
        <v>25</v>
      </c>
      <c r="G368" s="284" t="inlineStr">
        <is>
          <t>G Cooke</t>
        </is>
      </c>
      <c r="H368" s="284" t="n"/>
      <c r="I368" s="284" t="n"/>
      <c r="J368" s="284" t="inlineStr">
        <is>
          <t>Mazda R100</t>
        </is>
      </c>
      <c r="K368" s="284" t="n"/>
      <c r="L368" s="284" t="inlineStr">
        <is>
          <t>Gary Cooke</t>
        </is>
      </c>
      <c r="M368" s="284" t="inlineStr">
        <is>
          <t>AUS</t>
        </is>
      </c>
      <c r="N368" s="699">
        <f>_xlfn.LET(_xlpm.d,_xlfn.XLOOKUP(L368,'[1]Birth Dates'!$A:$A,'[1]Birth Dates'!$B:$B,"",0),IF(_xlpm.d=0,"",_xlpm.d))</f>
        <v/>
      </c>
      <c r="O368" s="284">
        <f>IF(OR(N368="",A368="",NOT(ISNUMBER(N368)),N368&gt;A368),"",DATEDIF(N368,A368,"Y")&amp;" years, "&amp;DATEDIF(N368,A368,"YM")&amp;" months, "&amp;DATEDIF(N368,A368,"MD")&amp;" days")</f>
        <v/>
      </c>
      <c r="P368" s="284" t="inlineStr">
        <is>
          <t>Geoff Spence</t>
        </is>
      </c>
      <c r="Q368" s="284" t="inlineStr">
        <is>
          <t>AUS</t>
        </is>
      </c>
      <c r="R368" s="699">
        <f>_xlfn.LET(_xlpm.d,_xlfn.XLOOKUP(P368,'[1]Birth Dates'!$A:$A,'[1]Birth Dates'!$B:$B,"",0),IF(_xlpm.d=0,"",_xlpm.d))</f>
        <v/>
      </c>
      <c r="S368" s="284">
        <f>IF(OR(R368="",A368="",NOT(ISNUMBER(R368)),R368&gt;A368),"",DATEDIF(R368,A368,"Y")&amp;" years, "&amp;DATEDIF(R368,A368,"YM")&amp;" months, "&amp;DATEDIF(R368,A368,"MD")&amp;" days")</f>
        <v/>
      </c>
      <c r="T368" s="284" t="n"/>
      <c r="U368" s="284" t="n"/>
      <c r="V368" s="699">
        <f>_xlfn.LET(_xlpm.d,_xlfn.XLOOKUP(T368,'[1]Birth Dates'!$A:$A,'[1]Birth Dates'!$B:$B,"",0),IF(_xlpm.d=0,"",_xlpm.d))</f>
        <v/>
      </c>
      <c r="W368" s="284">
        <f>IF(OR(V368="",A368="",NOT(ISNUMBER(V368)),V368&gt;A368),"",DATEDIF(V368,A368,"Y")&amp;" years, "&amp;DATEDIF(V368,A368,"YM")&amp;" months, "&amp;DATEDIF(V368,A368,"MD")&amp;" days")</f>
        <v/>
      </c>
      <c r="X368" s="284" t="n"/>
      <c r="Y368" s="284" t="n"/>
      <c r="Z368" s="284" t="n"/>
      <c r="AA368" s="284" t="n"/>
      <c r="AB368" s="284" t="n">
        <v>35</v>
      </c>
      <c r="AC368" s="284" t="n"/>
      <c r="AD368" s="284" t="n"/>
      <c r="AE368" s="585" t="inlineStr">
        <is>
          <t>3:14.3000</t>
        </is>
      </c>
      <c r="AF368" s="418">
        <f>IF(OR(AE368="",AE368="",AE368=0),"",6.172/(AE368*24))</f>
        <v/>
      </c>
      <c r="AG368" s="289" t="n"/>
      <c r="AH368" s="585" t="inlineStr"/>
      <c r="AI368" s="418">
        <f>IF(OR(AH368="",AH368="",AH368=0),"",6.172/(AH368*24))</f>
        <v/>
      </c>
      <c r="AJ368" s="175">
        <f>IF(AND(ISNUMBER(AB368),ISNUMBER(AG368)),AB368-AG368,"")</f>
        <v/>
      </c>
      <c r="AK368" s="284" t="n"/>
      <c r="AL368" s="284" t="n">
        <v>117</v>
      </c>
      <c r="AM368" s="488" t="n">
        <v>0.2732523148148148</v>
      </c>
      <c r="AN368" s="671">
        <f>IF(OR(AL368="",AM368="",AM368=0),"",AL368*6.172/(AM368*24))</f>
        <v/>
      </c>
      <c r="AO368" s="477">
        <f>IF(AND(AL368=AL367,AM368&lt;&gt;"",AM367&lt;&gt;""),AM368-AM367,"")</f>
        <v/>
      </c>
      <c r="AP368" s="284" t="n"/>
      <c r="AQ368" s="585" t="inlineStr">
        <is>
          <t>3:12.0000</t>
        </is>
      </c>
      <c r="AR368" s="418">
        <f>IF(OR(AQ368="",AQ368="",AQ368=0),"",6.172/(AQ368*24))</f>
        <v/>
      </c>
      <c r="AS368" s="436">
        <f>IF(OR(NOT(ISNUMBER(C368)),NOT(ISNUMBER(AB368))),"",IF(AG368&lt;&gt;"",AG368,AB368)-C368)</f>
        <v/>
      </c>
      <c r="AT368" s="290" t="n"/>
      <c r="AU368" s="291">
        <f>IF($B368="","",TEXT($A368,"yyyymmdd")&amp;"_P"&amp;$C368&amp;"_C"&amp;$F368&amp;"_"&amp;TRIM(RIGHT(SUBSTITUTE(TRIM(SUBSTITUTE($L368,CHAR(160)," "))," ",REPT(" ",60)),60))&amp;IF($P368="","","-"&amp;TRIM(RIGHT(SUBSTITUTE(TRIM(SUBSTITUTE($P368,CHAR(160)," "))," ",REPT(" ",60)),60)))&amp;IF($T368="","","-"&amp;TRIM(RIGHT(SUBSTITUTE(TRIM(SUBSTITUTE($T368,CHAR(160)," "))," ",REPT(" ",60)),60)))&amp;".jpg")</f>
        <v/>
      </c>
    </row>
    <row r="369" ht="42" customHeight="1">
      <c r="A369" s="288" t="n">
        <v>25481</v>
      </c>
      <c r="B369" s="284" t="inlineStr">
        <is>
          <t>Hardie-Ferodo 500 5 October, 1969</t>
        </is>
      </c>
      <c r="C369" s="284" t="n">
        <v>20</v>
      </c>
      <c r="D369" s="284" t="inlineStr">
        <is>
          <t>C</t>
        </is>
      </c>
      <c r="E369" s="284" t="n">
        <v>6</v>
      </c>
      <c r="F369" s="284" t="n">
        <v>32</v>
      </c>
      <c r="G369" s="284" t="inlineStr">
        <is>
          <t>Marque Motors</t>
        </is>
      </c>
      <c r="H369" s="284" t="n"/>
      <c r="I369" s="284" t="n"/>
      <c r="J369" s="284" t="inlineStr">
        <is>
          <t>Morris Cooper S</t>
        </is>
      </c>
      <c r="K369" s="284" t="n"/>
      <c r="L369" s="284" t="inlineStr">
        <is>
          <t>Ian Hindmarsh</t>
        </is>
      </c>
      <c r="M369" s="284" t="inlineStr">
        <is>
          <t>AUS</t>
        </is>
      </c>
      <c r="N369" s="699">
        <f>_xlfn.LET(_xlpm.d,_xlfn.XLOOKUP(L369,'[1]Birth Dates'!$A:$A,'[1]Birth Dates'!$B:$B,"",0),IF(_xlpm.d=0,"",_xlpm.d))</f>
        <v/>
      </c>
      <c r="O369" s="284">
        <f>IF(OR(N369="",A369="",NOT(ISNUMBER(N369)),N369&gt;A369),"",DATEDIF(N369,A369,"Y")&amp;" years, "&amp;DATEDIF(N369,A369,"YM")&amp;" months, "&amp;DATEDIF(N369,A369,"MD")&amp;" days")</f>
        <v/>
      </c>
      <c r="P369" s="284" t="inlineStr">
        <is>
          <t>Bill Stanley</t>
        </is>
      </c>
      <c r="Q369" s="284" t="inlineStr">
        <is>
          <t>AUS</t>
        </is>
      </c>
      <c r="R369" s="699">
        <f>_xlfn.LET(_xlpm.d,_xlfn.XLOOKUP(P369,'[1]Birth Dates'!$A:$A,'[1]Birth Dates'!$B:$B,"",0),IF(_xlpm.d=0,"",_xlpm.d))</f>
        <v/>
      </c>
      <c r="S369" s="284">
        <f>IF(OR(R369="",A369="",NOT(ISNUMBER(R369)),R369&gt;A369),"",DATEDIF(R369,A369,"Y")&amp;" years, "&amp;DATEDIF(R369,A369,"YM")&amp;" months, "&amp;DATEDIF(R369,A369,"MD")&amp;" days")</f>
        <v/>
      </c>
      <c r="T369" s="284" t="n"/>
      <c r="U369" s="284" t="n"/>
      <c r="V369" s="699">
        <f>_xlfn.LET(_xlpm.d,_xlfn.XLOOKUP(T369,'[1]Birth Dates'!$A:$A,'[1]Birth Dates'!$B:$B,"",0),IF(_xlpm.d=0,"",_xlpm.d))</f>
        <v/>
      </c>
      <c r="W369" s="284">
        <f>IF(OR(V369="",A369="",NOT(ISNUMBER(V369)),V369&gt;A369),"",DATEDIF(V369,A369,"Y")&amp;" years, "&amp;DATEDIF(V369,A369,"YM")&amp;" months, "&amp;DATEDIF(V369,A369,"MD")&amp;" days")</f>
        <v/>
      </c>
      <c r="X369" s="284" t="n"/>
      <c r="Y369" s="284" t="n"/>
      <c r="Z369" s="284" t="n"/>
      <c r="AA369" s="284" t="n"/>
      <c r="AB369" s="284" t="n">
        <v>33</v>
      </c>
      <c r="AC369" s="284" t="n"/>
      <c r="AD369" s="284" t="n"/>
      <c r="AE369" s="585" t="inlineStr">
        <is>
          <t>193:00.0000</t>
        </is>
      </c>
      <c r="AF369" s="418">
        <f>IF(OR(AE369="",AE369="",AE369=0),"",6.172/(AE369*24))</f>
        <v/>
      </c>
      <c r="AG369" s="289" t="n"/>
      <c r="AH369" s="585" t="inlineStr"/>
      <c r="AI369" s="418">
        <f>IF(OR(AH369="",AH369="",AH369=0),"",6.172/(AH369*24))</f>
        <v/>
      </c>
      <c r="AJ369" s="175">
        <f>IF(AND(ISNUMBER(AB369),ISNUMBER(AG369)),AB369-AG369,"")</f>
        <v/>
      </c>
      <c r="AK369" s="284" t="n"/>
      <c r="AL369" s="284" t="n">
        <v>117</v>
      </c>
      <c r="AM369" s="488" t="n">
        <v>0.2735069444444445</v>
      </c>
      <c r="AN369" s="671">
        <f>IF(OR(AL369="",AM369="",AM369=0),"",AL369*6.172/(AM369*24))</f>
        <v/>
      </c>
      <c r="AO369" s="477">
        <f>IF(AND(AL369=AL368,AM369&lt;&gt;"",AM368&lt;&gt;""),AM369-AM368,"")</f>
        <v/>
      </c>
      <c r="AP369" s="284" t="n"/>
      <c r="AQ369" s="585" t="inlineStr">
        <is>
          <t>3:10.0000</t>
        </is>
      </c>
      <c r="AR369" s="418">
        <f>IF(OR(AQ369="",AQ369="",AQ369=0),"",6.172/(AQ369*24))</f>
        <v/>
      </c>
      <c r="AS369" s="436">
        <f>IF(OR(NOT(ISNUMBER(C369)),NOT(ISNUMBER(AB369))),"",IF(AG369&lt;&gt;"",AG369,AB369)-C369)</f>
        <v/>
      </c>
      <c r="AT369" s="290" t="n"/>
      <c r="AU369" s="291">
        <f>IF($B369="","",TEXT($A369,"yyyymmdd")&amp;"_P"&amp;$C369&amp;"_C"&amp;$F369&amp;"_"&amp;TRIM(RIGHT(SUBSTITUTE(TRIM(SUBSTITUTE($L369,CHAR(160)," "))," ",REPT(" ",60)),60))&amp;IF($P369="","","-"&amp;TRIM(RIGHT(SUBSTITUTE(TRIM(SUBSTITUTE($P369,CHAR(160)," "))," ",REPT(" ",60)),60)))&amp;IF($T369="","","-"&amp;TRIM(RIGHT(SUBSTITUTE(TRIM(SUBSTITUTE($T369,CHAR(160)," "))," ",REPT(" ",60)),60)))&amp;".jpg")</f>
        <v/>
      </c>
    </row>
    <row r="370" ht="42" customHeight="1">
      <c r="A370" s="288" t="n">
        <v>25481</v>
      </c>
      <c r="B370" s="284" t="inlineStr">
        <is>
          <t>Hardie-Ferodo 500 5 October, 1969</t>
        </is>
      </c>
      <c r="C370" s="284" t="n">
        <v>21</v>
      </c>
      <c r="D370" s="284" t="inlineStr">
        <is>
          <t>C</t>
        </is>
      </c>
      <c r="E370" s="284" t="n">
        <v>7</v>
      </c>
      <c r="F370" s="284" t="n">
        <v>23</v>
      </c>
      <c r="G370" s="284" t="inlineStr">
        <is>
          <t>Trevor Mason Developments</t>
        </is>
      </c>
      <c r="H370" s="284" t="n"/>
      <c r="I370" s="284" t="n"/>
      <c r="J370" s="284" t="inlineStr">
        <is>
          <t>Mazda R100</t>
        </is>
      </c>
      <c r="K370" s="284" t="n"/>
      <c r="L370" s="284" t="inlineStr">
        <is>
          <t>Trevor Mason</t>
        </is>
      </c>
      <c r="M370" s="284" t="inlineStr">
        <is>
          <t>AUS</t>
        </is>
      </c>
      <c r="N370" s="699">
        <f>_xlfn.LET(_xlpm.d,_xlfn.XLOOKUP(L370,'[1]Birth Dates'!$A:$A,'[1]Birth Dates'!$B:$B,"",0),IF(_xlpm.d=0,"",_xlpm.d))</f>
        <v/>
      </c>
      <c r="O370" s="284">
        <f>IF(OR(N370="",A370="",NOT(ISNUMBER(N370)),N370&gt;A370),"",DATEDIF(N370,A370,"Y")&amp;" years, "&amp;DATEDIF(N370,A370,"YM")&amp;" months, "&amp;DATEDIF(N370,A370,"MD")&amp;" days")</f>
        <v/>
      </c>
      <c r="P370" s="284" t="inlineStr">
        <is>
          <t>Neil Mason</t>
        </is>
      </c>
      <c r="Q370" s="284" t="inlineStr">
        <is>
          <t>AUS</t>
        </is>
      </c>
      <c r="R370" s="699">
        <f>_xlfn.LET(_xlpm.d,_xlfn.XLOOKUP(P370,'[1]Birth Dates'!$A:$A,'[1]Birth Dates'!$B:$B,"",0),IF(_xlpm.d=0,"",_xlpm.d))</f>
        <v/>
      </c>
      <c r="S370" s="284">
        <f>IF(OR(R370="",A370="",NOT(ISNUMBER(R370)),R370&gt;A370),"",DATEDIF(R370,A370,"Y")&amp;" years, "&amp;DATEDIF(R370,A370,"YM")&amp;" months, "&amp;DATEDIF(R370,A370,"MD")&amp;" days")</f>
        <v/>
      </c>
      <c r="T370" s="284" t="n"/>
      <c r="U370" s="284" t="n"/>
      <c r="V370" s="699">
        <f>_xlfn.LET(_xlpm.d,_xlfn.XLOOKUP(T370,'[1]Birth Dates'!$A:$A,'[1]Birth Dates'!$B:$B,"",0),IF(_xlpm.d=0,"",_xlpm.d))</f>
        <v/>
      </c>
      <c r="W370" s="284">
        <f>IF(OR(V370="",A370="",NOT(ISNUMBER(V370)),V370&gt;A370),"",DATEDIF(V370,A370,"Y")&amp;" years, "&amp;DATEDIF(V370,A370,"YM")&amp;" months, "&amp;DATEDIF(V370,A370,"MD")&amp;" days")</f>
        <v/>
      </c>
      <c r="X370" s="284" t="n"/>
      <c r="Y370" s="284" t="n"/>
      <c r="Z370" s="284" t="n"/>
      <c r="AA370" s="284" t="n"/>
      <c r="AB370" s="284" t="n">
        <v>32</v>
      </c>
      <c r="AC370" s="284" t="n"/>
      <c r="AD370" s="284" t="n"/>
      <c r="AE370" s="585" t="inlineStr">
        <is>
          <t>3:13.8000</t>
        </is>
      </c>
      <c r="AF370" s="418">
        <f>IF(OR(AE370="",AE370="",AE370=0),"",6.172/(AE370*24))</f>
        <v/>
      </c>
      <c r="AG370" s="289" t="n"/>
      <c r="AH370" s="585" t="inlineStr"/>
      <c r="AI370" s="418">
        <f>IF(OR(AH370="",AH370="",AH370=0),"",6.172/(AH370*24))</f>
        <v/>
      </c>
      <c r="AJ370" s="175">
        <f>IF(AND(ISNUMBER(AB370),ISNUMBER(AG370)),AB370-AG370,"")</f>
        <v/>
      </c>
      <c r="AK370" s="284" t="n"/>
      <c r="AL370" s="284" t="n">
        <v>117</v>
      </c>
      <c r="AM370" s="488" t="n">
        <v>0.2737847222222222</v>
      </c>
      <c r="AN370" s="671">
        <f>IF(OR(AL370="",AM370="",AM370=0),"",AL370*6.172/(AM370*24))</f>
        <v/>
      </c>
      <c r="AO370" s="477">
        <f>IF(AND(AL370=AL369,AM370&lt;&gt;"",AM369&lt;&gt;""),AM370-AM369,"")</f>
        <v/>
      </c>
      <c r="AP370" s="284" t="n"/>
      <c r="AQ370" s="585" t="inlineStr">
        <is>
          <t>3:13.0000</t>
        </is>
      </c>
      <c r="AR370" s="418">
        <f>IF(OR(AQ370="",AQ370="",AQ370=0),"",6.172/(AQ370*24))</f>
        <v/>
      </c>
      <c r="AS370" s="436">
        <f>IF(OR(NOT(ISNUMBER(C370)),NOT(ISNUMBER(AB370))),"",IF(AG370&lt;&gt;"",AG370,AB370)-C370)</f>
        <v/>
      </c>
      <c r="AT370" s="290" t="n"/>
      <c r="AU370" s="291">
        <f>IF($B370="","",TEXT($A370,"yyyymmdd")&amp;"_P"&amp;$C370&amp;"_C"&amp;$F370&amp;"_"&amp;TRIM(RIGHT(SUBSTITUTE(TRIM(SUBSTITUTE($L370,CHAR(160)," "))," ",REPT(" ",60)),60))&amp;IF($P370="","","-"&amp;TRIM(RIGHT(SUBSTITUTE(TRIM(SUBSTITUTE($P370,CHAR(160)," "))," ",REPT(" ",60)),60)))&amp;IF($T370="","","-"&amp;TRIM(RIGHT(SUBSTITUTE(TRIM(SUBSTITUTE($T370,CHAR(160)," "))," ",REPT(" ",60)),60)))&amp;".jpg")</f>
        <v/>
      </c>
    </row>
    <row r="371" ht="42" customHeight="1">
      <c r="A371" s="288" t="n">
        <v>25481</v>
      </c>
      <c r="B371" s="284" t="inlineStr">
        <is>
          <t>Hardie-Ferodo 500 5 October, 1969</t>
        </is>
      </c>
      <c r="C371" s="284" t="n">
        <v>22</v>
      </c>
      <c r="D371" s="284" t="inlineStr">
        <is>
          <t>C</t>
        </is>
      </c>
      <c r="E371" s="284" t="n">
        <v>8</v>
      </c>
      <c r="F371" s="284" t="n">
        <v>26</v>
      </c>
      <c r="G371" s="284" t="inlineStr">
        <is>
          <t>Regal Motors Pty Ltd</t>
        </is>
      </c>
      <c r="H371" s="284" t="n"/>
      <c r="I371" s="284" t="n"/>
      <c r="J371" s="284" t="inlineStr">
        <is>
          <t>Morris Cooper S</t>
        </is>
      </c>
      <c r="K371" s="284" t="n"/>
      <c r="L371" s="284" t="inlineStr">
        <is>
          <t>Les Grose</t>
        </is>
      </c>
      <c r="M371" s="284" t="inlineStr">
        <is>
          <t>AUS</t>
        </is>
      </c>
      <c r="N371" s="699">
        <f>_xlfn.LET(_xlpm.d,_xlfn.XLOOKUP(L371,'[1]Birth Dates'!$A:$A,'[1]Birth Dates'!$B:$B,"",0),IF(_xlpm.d=0,"",_xlpm.d))</f>
        <v/>
      </c>
      <c r="O371" s="284">
        <f>IF(OR(N371="",A371="",NOT(ISNUMBER(N371)),N371&gt;A371),"",DATEDIF(N371,A371,"Y")&amp;" years, "&amp;DATEDIF(N371,A371,"YM")&amp;" months, "&amp;DATEDIF(N371,A371,"MD")&amp;" days")</f>
        <v/>
      </c>
      <c r="P371" s="284" t="inlineStr">
        <is>
          <t>Graham Moore</t>
        </is>
      </c>
      <c r="Q371" s="284" t="inlineStr">
        <is>
          <t>AUS</t>
        </is>
      </c>
      <c r="R371" s="699">
        <f>_xlfn.LET(_xlpm.d,_xlfn.XLOOKUP(P371,'[1]Birth Dates'!$A:$A,'[1]Birth Dates'!$B:$B,"",0),IF(_xlpm.d=0,"",_xlpm.d))</f>
        <v/>
      </c>
      <c r="S371" s="284">
        <f>IF(OR(R371="",A371="",NOT(ISNUMBER(R371)),R371&gt;A371),"",DATEDIF(R371,A371,"Y")&amp;" years, "&amp;DATEDIF(R371,A371,"YM")&amp;" months, "&amp;DATEDIF(R371,A371,"MD")&amp;" days")</f>
        <v/>
      </c>
      <c r="T371" s="284" t="n"/>
      <c r="U371" s="284" t="n"/>
      <c r="V371" s="699">
        <f>_xlfn.LET(_xlpm.d,_xlfn.XLOOKUP(T371,'[1]Birth Dates'!$A:$A,'[1]Birth Dates'!$B:$B,"",0),IF(_xlpm.d=0,"",_xlpm.d))</f>
        <v/>
      </c>
      <c r="W371" s="284">
        <f>IF(OR(V371="",A371="",NOT(ISNUMBER(V371)),V371&gt;A371),"",DATEDIF(V371,A371,"Y")&amp;" years, "&amp;DATEDIF(V371,A371,"YM")&amp;" months, "&amp;DATEDIF(V371,A371,"MD")&amp;" days")</f>
        <v/>
      </c>
      <c r="X371" s="284" t="n"/>
      <c r="Y371" s="284" t="n"/>
      <c r="Z371" s="284" t="n"/>
      <c r="AA371" s="284" t="n"/>
      <c r="AB371" s="284" t="n">
        <v>45</v>
      </c>
      <c r="AC371" s="284" t="n"/>
      <c r="AD371" s="284" t="n"/>
      <c r="AE371" s="585" t="inlineStr">
        <is>
          <t>3:20.8000</t>
        </is>
      </c>
      <c r="AF371" s="418">
        <f>IF(OR(AE371="",AE371="",AE371=0),"",6.172/(AE371*24))</f>
        <v/>
      </c>
      <c r="AG371" s="289" t="n"/>
      <c r="AH371" s="585" t="inlineStr"/>
      <c r="AI371" s="418">
        <f>IF(OR(AH371="",AH371="",AH371=0),"",6.172/(AH371*24))</f>
        <v/>
      </c>
      <c r="AJ371" s="175">
        <f>IF(AND(ISNUMBER(AB371),ISNUMBER(AG371)),AB371-AG371,"")</f>
        <v/>
      </c>
      <c r="AK371" s="284" t="n"/>
      <c r="AL371" s="284" t="n">
        <v>117</v>
      </c>
      <c r="AM371" s="488" t="n">
        <v>0.2742361111111111</v>
      </c>
      <c r="AN371" s="671">
        <f>IF(OR(AL371="",AM371="",AM371=0),"",AL371*6.172/(AM371*24))</f>
        <v/>
      </c>
      <c r="AO371" s="477">
        <f>IF(AND(AL371=AL370,AM371&lt;&gt;"",AM370&lt;&gt;""),AM371-AM370,"")</f>
        <v/>
      </c>
      <c r="AP371" s="284" t="n"/>
      <c r="AQ371" s="585" t="inlineStr">
        <is>
          <t>3:13.0000</t>
        </is>
      </c>
      <c r="AR371" s="418">
        <f>IF(OR(AQ371="",AQ371="",AQ371=0),"",6.172/(AQ371*24))</f>
        <v/>
      </c>
      <c r="AS371" s="436">
        <f>IF(OR(NOT(ISNUMBER(C371)),NOT(ISNUMBER(AB371))),"",IF(AG371&lt;&gt;"",AG371,AB371)-C371)</f>
        <v/>
      </c>
      <c r="AT371" s="290" t="n"/>
      <c r="AU371" s="291">
        <f>IF($B371="","",TEXT($A371,"yyyymmdd")&amp;"_P"&amp;$C371&amp;"_C"&amp;$F371&amp;"_"&amp;TRIM(RIGHT(SUBSTITUTE(TRIM(SUBSTITUTE($L371,CHAR(160)," "))," ",REPT(" ",60)),60))&amp;IF($P371="","","-"&amp;TRIM(RIGHT(SUBSTITUTE(TRIM(SUBSTITUTE($P371,CHAR(160)," "))," ",REPT(" ",60)),60)))&amp;IF($T371="","","-"&amp;TRIM(RIGHT(SUBSTITUTE(TRIM(SUBSTITUTE($T371,CHAR(160)," "))," ",REPT(" ",60)),60)))&amp;".jpg")</f>
        <v/>
      </c>
    </row>
    <row r="372" ht="42" customHeight="1">
      <c r="A372" s="288" t="n">
        <v>25481</v>
      </c>
      <c r="B372" s="284" t="inlineStr">
        <is>
          <t>Hardie-Ferodo 500 5 October, 1969</t>
        </is>
      </c>
      <c r="C372" s="284" t="n">
        <v>23</v>
      </c>
      <c r="D372" s="284" t="inlineStr">
        <is>
          <t>B</t>
        </is>
      </c>
      <c r="E372" s="284" t="n">
        <v>2</v>
      </c>
      <c r="F372" s="284" t="n">
        <v>15</v>
      </c>
      <c r="G372" s="284" t="inlineStr">
        <is>
          <t>Datsun Racing Team</t>
        </is>
      </c>
      <c r="H372" s="284" t="n"/>
      <c r="I372" s="284" t="n"/>
      <c r="J372" s="284" t="inlineStr">
        <is>
          <t>Datsun 1600</t>
        </is>
      </c>
      <c r="K372" s="284" t="n"/>
      <c r="L372" s="284" t="inlineStr">
        <is>
          <t>John Roxburgh</t>
        </is>
      </c>
      <c r="M372" s="284" t="inlineStr">
        <is>
          <t>AUS</t>
        </is>
      </c>
      <c r="N372" s="699">
        <f>_xlfn.LET(_xlpm.d,_xlfn.XLOOKUP(L372,'[1]Birth Dates'!$A:$A,'[1]Birth Dates'!$B:$B,"",0),IF(_xlpm.d=0,"",_xlpm.d))</f>
        <v/>
      </c>
      <c r="O372" s="284">
        <f>IF(OR(N372="",A372="",NOT(ISNUMBER(N372)),N372&gt;A372),"",DATEDIF(N372,A372,"Y")&amp;" years, "&amp;DATEDIF(N372,A372,"YM")&amp;" months, "&amp;DATEDIF(N372,A372,"MD")&amp;" days")</f>
        <v/>
      </c>
      <c r="P372" s="284" t="inlineStr">
        <is>
          <t>Doug Whiteford</t>
        </is>
      </c>
      <c r="Q372" s="284" t="inlineStr">
        <is>
          <t>AUS</t>
        </is>
      </c>
      <c r="R372" s="699">
        <f>_xlfn.LET(_xlpm.d,_xlfn.XLOOKUP(P372,'[1]Birth Dates'!$A:$A,'[1]Birth Dates'!$B:$B,"",0),IF(_xlpm.d=0,"",_xlpm.d))</f>
        <v/>
      </c>
      <c r="S372" s="284">
        <f>IF(OR(R372="",A372="",NOT(ISNUMBER(R372)),R372&gt;A372),"",DATEDIF(R372,A372,"Y")&amp;" years, "&amp;DATEDIF(R372,A372,"YM")&amp;" months, "&amp;DATEDIF(R372,A372,"MD")&amp;" days")</f>
        <v/>
      </c>
      <c r="T372" s="284" t="n"/>
      <c r="U372" s="284" t="n"/>
      <c r="V372" s="699">
        <f>_xlfn.LET(_xlpm.d,_xlfn.XLOOKUP(T372,'[1]Birth Dates'!$A:$A,'[1]Birth Dates'!$B:$B,"",0),IF(_xlpm.d=0,"",_xlpm.d))</f>
        <v/>
      </c>
      <c r="W372" s="284">
        <f>IF(OR(V372="",A372="",NOT(ISNUMBER(V372)),V372&gt;A372),"",DATEDIF(V372,A372,"Y")&amp;" years, "&amp;DATEDIF(V372,A372,"YM")&amp;" months, "&amp;DATEDIF(V372,A372,"MD")&amp;" days")</f>
        <v/>
      </c>
      <c r="X372" s="284" t="n"/>
      <c r="Y372" s="284" t="n"/>
      <c r="Z372" s="284" t="n"/>
      <c r="AA372" s="284" t="n"/>
      <c r="AB372" s="284" t="n">
        <v>44</v>
      </c>
      <c r="AC372" s="284" t="n"/>
      <c r="AD372" s="284" t="n"/>
      <c r="AE372" s="585" t="inlineStr">
        <is>
          <t>3:19.2000</t>
        </is>
      </c>
      <c r="AF372" s="418">
        <f>IF(OR(AE372="",AE372="",AE372=0),"",6.172/(AE372*24))</f>
        <v/>
      </c>
      <c r="AG372" s="289" t="n"/>
      <c r="AH372" s="585" t="inlineStr"/>
      <c r="AI372" s="418">
        <f>IF(OR(AH372="",AH372="",AH372=0),"",6.172/(AH372*24))</f>
        <v/>
      </c>
      <c r="AJ372" s="175">
        <f>IF(AND(ISNUMBER(AB372),ISNUMBER(AG372)),AB372-AG372,"")</f>
        <v/>
      </c>
      <c r="AK372" s="284" t="n"/>
      <c r="AL372" s="284" t="n">
        <v>117</v>
      </c>
      <c r="AM372" s="488" t="n">
        <v>0.2746412037037037</v>
      </c>
      <c r="AN372" s="671">
        <f>IF(OR(AL372="",AM372="",AM372=0),"",AL372*6.172/(AM372*24))</f>
        <v/>
      </c>
      <c r="AO372" s="477">
        <f>IF(AND(AL372=AL371,AM372&lt;&gt;"",AM371&lt;&gt;""),AM372-AM371,"")</f>
        <v/>
      </c>
      <c r="AP372" s="284" t="n"/>
      <c r="AQ372" s="585" t="inlineStr">
        <is>
          <t>3:16.0000</t>
        </is>
      </c>
      <c r="AR372" s="418">
        <f>IF(OR(AQ372="",AQ372="",AQ372=0),"",6.172/(AQ372*24))</f>
        <v/>
      </c>
      <c r="AS372" s="436">
        <f>IF(OR(NOT(ISNUMBER(C372)),NOT(ISNUMBER(AB372))),"",IF(AG372&lt;&gt;"",AG372,AB372)-C372)</f>
        <v/>
      </c>
      <c r="AT372" s="290" t="n"/>
      <c r="AU372" s="291">
        <f>IF($B372="","",TEXT($A372,"yyyymmdd")&amp;"_P"&amp;$C372&amp;"_C"&amp;$F372&amp;"_"&amp;TRIM(RIGHT(SUBSTITUTE(TRIM(SUBSTITUTE($L372,CHAR(160)," "))," ",REPT(" ",60)),60))&amp;IF($P372="","","-"&amp;TRIM(RIGHT(SUBSTITUTE(TRIM(SUBSTITUTE($P372,CHAR(160)," "))," ",REPT(" ",60)),60)))&amp;IF($T372="","","-"&amp;TRIM(RIGHT(SUBSTITUTE(TRIM(SUBSTITUTE($T372,CHAR(160)," "))," ",REPT(" ",60)),60)))&amp;".jpg")</f>
        <v/>
      </c>
    </row>
    <row r="373" ht="42" customHeight="1">
      <c r="A373" s="288" t="n">
        <v>25481</v>
      </c>
      <c r="B373" s="284" t="inlineStr">
        <is>
          <t>Hardie-Ferodo 500 5 October, 1969</t>
        </is>
      </c>
      <c r="C373" s="284" t="n">
        <v>24</v>
      </c>
      <c r="D373" s="284" t="inlineStr">
        <is>
          <t>B</t>
        </is>
      </c>
      <c r="E373" s="284" t="n">
        <v>3</v>
      </c>
      <c r="F373" s="284" t="n">
        <v>17</v>
      </c>
      <c r="G373" s="284" t="inlineStr">
        <is>
          <t>WH Motors Pty Ltd</t>
        </is>
      </c>
      <c r="H373" s="284" t="n"/>
      <c r="I373" s="284" t="n"/>
      <c r="J373" s="284" t="inlineStr">
        <is>
          <t>Datsun 1600</t>
        </is>
      </c>
      <c r="K373" s="284" t="n"/>
      <c r="L373" s="284" t="inlineStr">
        <is>
          <t>Don Smith</t>
        </is>
      </c>
      <c r="M373" s="284" t="inlineStr">
        <is>
          <t>AUS</t>
        </is>
      </c>
      <c r="N373" s="699">
        <f>_xlfn.LET(_xlpm.d,_xlfn.XLOOKUP(L373,'[1]Birth Dates'!$A:$A,'[1]Birth Dates'!$B:$B,"",0),IF(_xlpm.d=0,"",_xlpm.d))</f>
        <v/>
      </c>
      <c r="O373" s="284">
        <f>IF(OR(N373="",A373="",NOT(ISNUMBER(N373)),N373&gt;A373),"",DATEDIF(N373,A373,"Y")&amp;" years, "&amp;DATEDIF(N373,A373,"YM")&amp;" months, "&amp;DATEDIF(N373,A373,"MD")&amp;" days")</f>
        <v/>
      </c>
      <c r="P373" s="284" t="inlineStr">
        <is>
          <t>Peter Wilson</t>
        </is>
      </c>
      <c r="Q373" s="284" t="inlineStr">
        <is>
          <t>AUS</t>
        </is>
      </c>
      <c r="R373" s="699">
        <f>_xlfn.LET(_xlpm.d,_xlfn.XLOOKUP(P373,'[1]Birth Dates'!$A:$A,'[1]Birth Dates'!$B:$B,"",0),IF(_xlpm.d=0,"",_xlpm.d))</f>
        <v/>
      </c>
      <c r="S373" s="284">
        <f>IF(OR(R373="",A373="",NOT(ISNUMBER(R373)),R373&gt;A373),"",DATEDIF(R373,A373,"Y")&amp;" years, "&amp;DATEDIF(R373,A373,"YM")&amp;" months, "&amp;DATEDIF(R373,A373,"MD")&amp;" days")</f>
        <v/>
      </c>
      <c r="T373" s="284" t="n"/>
      <c r="U373" s="284" t="n"/>
      <c r="V373" s="699">
        <f>_xlfn.LET(_xlpm.d,_xlfn.XLOOKUP(T373,'[1]Birth Dates'!$A:$A,'[1]Birth Dates'!$B:$B,"",0),IF(_xlpm.d=0,"",_xlpm.d))</f>
        <v/>
      </c>
      <c r="W373" s="284">
        <f>IF(OR(V373="",A373="",NOT(ISNUMBER(V373)),V373&gt;A373),"",DATEDIF(V373,A373,"Y")&amp;" years, "&amp;DATEDIF(V373,A373,"YM")&amp;" months, "&amp;DATEDIF(V373,A373,"MD")&amp;" days")</f>
        <v/>
      </c>
      <c r="X373" s="284" t="n"/>
      <c r="Y373" s="284" t="n"/>
      <c r="Z373" s="284" t="n"/>
      <c r="AA373" s="284" t="n"/>
      <c r="AB373" s="284" t="n">
        <v>43</v>
      </c>
      <c r="AC373" s="284" t="n"/>
      <c r="AD373" s="284" t="n"/>
      <c r="AE373" s="585" t="inlineStr">
        <is>
          <t>3:18.5000</t>
        </is>
      </c>
      <c r="AF373" s="418">
        <f>IF(OR(AE373="",AE373="",AE373=0),"",6.172/(AE373*24))</f>
        <v/>
      </c>
      <c r="AG373" s="289" t="n"/>
      <c r="AH373" s="585" t="inlineStr"/>
      <c r="AI373" s="418">
        <f>IF(OR(AH373="",AH373="",AH373=0),"",6.172/(AH373*24))</f>
        <v/>
      </c>
      <c r="AJ373" s="175">
        <f>IF(AND(ISNUMBER(AB373),ISNUMBER(AG373)),AB373-AG373,"")</f>
        <v/>
      </c>
      <c r="AK373" s="284" t="n"/>
      <c r="AL373" s="284" t="n">
        <v>114</v>
      </c>
      <c r="AM373" s="488" t="n">
        <v>0.2725347222222222</v>
      </c>
      <c r="AN373" s="671">
        <f>IF(OR(AL373="",AM373="",AM373=0),"",AL373*6.172/(AM373*24))</f>
        <v/>
      </c>
      <c r="AO373" s="477">
        <f>IF(AND(AL373=AL372,AM373&lt;&gt;"",AM372&lt;&gt;""),AM373-AM372,"")</f>
        <v/>
      </c>
      <c r="AP373" s="284" t="n"/>
      <c r="AQ373" s="585" t="inlineStr">
        <is>
          <t>3:16.0000</t>
        </is>
      </c>
      <c r="AR373" s="418">
        <f>IF(OR(AQ373="",AQ373="",AQ373=0),"",6.172/(AQ373*24))</f>
        <v/>
      </c>
      <c r="AS373" s="436">
        <f>IF(OR(NOT(ISNUMBER(C373)),NOT(ISNUMBER(AB373))),"",IF(AG373&lt;&gt;"",AG373,AB373)-C373)</f>
        <v/>
      </c>
      <c r="AT373" s="290" t="n"/>
      <c r="AU373" s="291">
        <f>IF($B373="","",TEXT($A373,"yyyymmdd")&amp;"_P"&amp;$C373&amp;"_C"&amp;$F373&amp;"_"&amp;TRIM(RIGHT(SUBSTITUTE(TRIM(SUBSTITUTE($L373,CHAR(160)," "))," ",REPT(" ",60)),60))&amp;IF($P373="","","-"&amp;TRIM(RIGHT(SUBSTITUTE(TRIM(SUBSTITUTE($P373,CHAR(160)," "))," ",REPT(" ",60)),60)))&amp;IF($T373="","","-"&amp;TRIM(RIGHT(SUBSTITUTE(TRIM(SUBSTITUTE($T373,CHAR(160)," "))," ",REPT(" ",60)),60)))&amp;".jpg")</f>
        <v/>
      </c>
    </row>
    <row r="374" ht="42" customHeight="1">
      <c r="A374" s="288" t="n">
        <v>25481</v>
      </c>
      <c r="B374" s="284" t="inlineStr">
        <is>
          <t>Hardie-Ferodo 500 5 October, 1969</t>
        </is>
      </c>
      <c r="C374" s="284" t="n">
        <v>25</v>
      </c>
      <c r="D374" s="284" t="inlineStr">
        <is>
          <t>B</t>
        </is>
      </c>
      <c r="E374" s="284" t="n">
        <v>4</v>
      </c>
      <c r="F374" s="284" t="n">
        <v>19</v>
      </c>
      <c r="G374" s="284" t="inlineStr">
        <is>
          <t>McInnes Automotive Conversions</t>
        </is>
      </c>
      <c r="H374" s="284" t="n"/>
      <c r="I374" s="284" t="n"/>
      <c r="J374" s="284" t="inlineStr">
        <is>
          <t>Datsun 1600</t>
        </is>
      </c>
      <c r="K374" s="284" t="n"/>
      <c r="L374" s="284" t="inlineStr">
        <is>
          <t>David Morrow</t>
        </is>
      </c>
      <c r="M374" s="284" t="inlineStr">
        <is>
          <t>AUS</t>
        </is>
      </c>
      <c r="N374" s="699">
        <f>_xlfn.LET(_xlpm.d,_xlfn.XLOOKUP(L374,'[1]Birth Dates'!$A:$A,'[1]Birth Dates'!$B:$B,"",0),IF(_xlpm.d=0,"",_xlpm.d))</f>
        <v/>
      </c>
      <c r="O374" s="284">
        <f>IF(OR(N374="",A374="",NOT(ISNUMBER(N374)),N374&gt;A374),"",DATEDIF(N374,A374,"Y")&amp;" years, "&amp;DATEDIF(N374,A374,"YM")&amp;" months, "&amp;DATEDIF(N374,A374,"MD")&amp;" days")</f>
        <v/>
      </c>
      <c r="P374" s="284" t="inlineStr">
        <is>
          <t>Roger Wootton</t>
        </is>
      </c>
      <c r="Q374" s="284" t="inlineStr">
        <is>
          <t>AUS</t>
        </is>
      </c>
      <c r="R374" s="699">
        <f>_xlfn.LET(_xlpm.d,_xlfn.XLOOKUP(P374,'[1]Birth Dates'!$A:$A,'[1]Birth Dates'!$B:$B,"",0),IF(_xlpm.d=0,"",_xlpm.d))</f>
        <v/>
      </c>
      <c r="S374" s="284">
        <f>IF(OR(R374="",A374="",NOT(ISNUMBER(R374)),R374&gt;A374),"",DATEDIF(R374,A374,"Y")&amp;" years, "&amp;DATEDIF(R374,A374,"YM")&amp;" months, "&amp;DATEDIF(R374,A374,"MD")&amp;" days")</f>
        <v/>
      </c>
      <c r="T374" s="284" t="n"/>
      <c r="U374" s="284" t="n"/>
      <c r="V374" s="699">
        <f>_xlfn.LET(_xlpm.d,_xlfn.XLOOKUP(T374,'[1]Birth Dates'!$A:$A,'[1]Birth Dates'!$B:$B,"",0),IF(_xlpm.d=0,"",_xlpm.d))</f>
        <v/>
      </c>
      <c r="W374" s="284">
        <f>IF(OR(V374="",A374="",NOT(ISNUMBER(V374)),V374&gt;A374),"",DATEDIF(V374,A374,"Y")&amp;" years, "&amp;DATEDIF(V374,A374,"YM")&amp;" months, "&amp;DATEDIF(V374,A374,"MD")&amp;" days")</f>
        <v/>
      </c>
      <c r="X374" s="284" t="n"/>
      <c r="Y374" s="284" t="n"/>
      <c r="Z374" s="284" t="n"/>
      <c r="AA374" s="284" t="n"/>
      <c r="AB374" s="284" t="n">
        <v>51</v>
      </c>
      <c r="AC374" s="284" t="n"/>
      <c r="AD374" s="284" t="n"/>
      <c r="AE374" s="585" t="inlineStr">
        <is>
          <t>3:25.4000</t>
        </is>
      </c>
      <c r="AF374" s="418">
        <f>IF(OR(AE374="",AE374="",AE374=0),"",6.172/(AE374*24))</f>
        <v/>
      </c>
      <c r="AG374" s="289" t="n"/>
      <c r="AH374" s="585" t="inlineStr"/>
      <c r="AI374" s="418">
        <f>IF(OR(AH374="",AH374="",AH374=0),"",6.172/(AH374*24))</f>
        <v/>
      </c>
      <c r="AJ374" s="175">
        <f>IF(AND(ISNUMBER(AB374),ISNUMBER(AG374)),AB374-AG374,"")</f>
        <v/>
      </c>
      <c r="AK374" s="284" t="n"/>
      <c r="AL374" s="284" t="n">
        <v>114</v>
      </c>
      <c r="AM374" s="488" t="n">
        <v>0.2735069444444445</v>
      </c>
      <c r="AN374" s="671">
        <f>IF(OR(AL374="",AM374="",AM374=0),"",AL374*6.172/(AM374*24))</f>
        <v/>
      </c>
      <c r="AO374" s="477">
        <f>IF(AND(AL374=AL373,AM374&lt;&gt;"",AM373&lt;&gt;""),AM374-AM373,"")</f>
        <v/>
      </c>
      <c r="AP374" s="284" t="n"/>
      <c r="AQ374" s="585" t="inlineStr">
        <is>
          <t>3:21.0000</t>
        </is>
      </c>
      <c r="AR374" s="418">
        <f>IF(OR(AQ374="",AQ374="",AQ374=0),"",6.172/(AQ374*24))</f>
        <v/>
      </c>
      <c r="AS374" s="436">
        <f>IF(OR(NOT(ISNUMBER(C374)),NOT(ISNUMBER(AB374))),"",IF(AG374&lt;&gt;"",AG374,AB374)-C374)</f>
        <v/>
      </c>
      <c r="AT374" s="290" t="n"/>
      <c r="AU374" s="291">
        <f>IF($B374="","",TEXT($A374,"yyyymmdd")&amp;"_P"&amp;$C374&amp;"_C"&amp;$F374&amp;"_"&amp;TRIM(RIGHT(SUBSTITUTE(TRIM(SUBSTITUTE($L374,CHAR(160)," "))," ",REPT(" ",60)),60))&amp;IF($P374="","","-"&amp;TRIM(RIGHT(SUBSTITUTE(TRIM(SUBSTITUTE($P374,CHAR(160)," "))," ",REPT(" ",60)),60)))&amp;IF($T374="","","-"&amp;TRIM(RIGHT(SUBSTITUTE(TRIM(SUBSTITUTE($T374,CHAR(160)," "))," ",REPT(" ",60)),60)))&amp;".jpg")</f>
        <v/>
      </c>
    </row>
    <row r="375" ht="42" customHeight="1">
      <c r="A375" s="288" t="n">
        <v>25481</v>
      </c>
      <c r="B375" s="284" t="inlineStr">
        <is>
          <t>Hardie-Ferodo 500 5 October, 1969</t>
        </is>
      </c>
      <c r="C375" s="284" t="n">
        <v>26</v>
      </c>
      <c r="D375" s="284" t="inlineStr">
        <is>
          <t>D</t>
        </is>
      </c>
      <c r="E375" s="284" t="n">
        <v>11</v>
      </c>
      <c r="F375" s="284" t="n">
        <v>57</v>
      </c>
      <c r="G375" s="284" t="inlineStr">
        <is>
          <t>P Bradford</t>
        </is>
      </c>
      <c r="H375" s="284" t="n"/>
      <c r="I375" s="284" t="n"/>
      <c r="J375" s="284" t="inlineStr">
        <is>
          <t>Ford Falcon XW GTHO</t>
        </is>
      </c>
      <c r="K375" s="284" t="n"/>
      <c r="L375" s="284" t="inlineStr">
        <is>
          <t>Roy Griffiths</t>
        </is>
      </c>
      <c r="M375" s="284" t="inlineStr">
        <is>
          <t>AUS</t>
        </is>
      </c>
      <c r="N375" s="699">
        <f>_xlfn.LET(_xlpm.d,_xlfn.XLOOKUP(L375,'[1]Birth Dates'!$A:$A,'[1]Birth Dates'!$B:$B,"",0),IF(_xlpm.d=0,"",_xlpm.d))</f>
        <v/>
      </c>
      <c r="O375" s="284">
        <f>IF(OR(N375="",A375="",NOT(ISNUMBER(N375)),N375&gt;A375),"",DATEDIF(N375,A375,"Y")&amp;" years, "&amp;DATEDIF(N375,A375,"YM")&amp;" months, "&amp;DATEDIF(N375,A375,"MD")&amp;" days")</f>
        <v/>
      </c>
      <c r="P375" s="284" t="inlineStr">
        <is>
          <t>Glyn Scott</t>
        </is>
      </c>
      <c r="Q375" s="284" t="inlineStr">
        <is>
          <t>AUS</t>
        </is>
      </c>
      <c r="R375" s="699">
        <f>_xlfn.LET(_xlpm.d,_xlfn.XLOOKUP(P375,'[1]Birth Dates'!$A:$A,'[1]Birth Dates'!$B:$B,"",0),IF(_xlpm.d=0,"",_xlpm.d))</f>
        <v/>
      </c>
      <c r="S375" s="284">
        <f>IF(OR(R375="",A375="",NOT(ISNUMBER(R375)),R375&gt;A375),"",DATEDIF(R375,A375,"Y")&amp;" years, "&amp;DATEDIF(R375,A375,"YM")&amp;" months, "&amp;DATEDIF(R375,A375,"MD")&amp;" days")</f>
        <v/>
      </c>
      <c r="T375" s="284" t="n"/>
      <c r="U375" s="284" t="n"/>
      <c r="V375" s="699">
        <f>_xlfn.LET(_xlpm.d,_xlfn.XLOOKUP(T375,'[1]Birth Dates'!$A:$A,'[1]Birth Dates'!$B:$B,"",0),IF(_xlpm.d=0,"",_xlpm.d))</f>
        <v/>
      </c>
      <c r="W375" s="284">
        <f>IF(OR(V375="",A375="",NOT(ISNUMBER(V375)),V375&gt;A375),"",DATEDIF(V375,A375,"Y")&amp;" years, "&amp;DATEDIF(V375,A375,"YM")&amp;" months, "&amp;DATEDIF(V375,A375,"MD")&amp;" days")</f>
        <v/>
      </c>
      <c r="X375" s="284" t="n"/>
      <c r="Y375" s="284" t="n"/>
      <c r="Z375" s="284" t="n"/>
      <c r="AA375" s="284" t="n"/>
      <c r="AB375" s="284" t="n">
        <v>17</v>
      </c>
      <c r="AC375" s="284" t="n"/>
      <c r="AD375" s="284" t="n"/>
      <c r="AE375" s="585" t="inlineStr">
        <is>
          <t>2:56.9000</t>
        </is>
      </c>
      <c r="AF375" s="418">
        <f>IF(OR(AE375="",AE375="",AE375=0),"",6.172/(AE375*24))</f>
        <v/>
      </c>
      <c r="AG375" s="289" t="n"/>
      <c r="AH375" s="585" t="inlineStr"/>
      <c r="AI375" s="418">
        <f>IF(OR(AH375="",AH375="",AH375=0),"",6.172/(AH375*24))</f>
        <v/>
      </c>
      <c r="AJ375" s="175">
        <f>IF(AND(ISNUMBER(AB375),ISNUMBER(AG375)),AB375-AG375,"")</f>
        <v/>
      </c>
      <c r="AK375" s="284" t="n"/>
      <c r="AL375" s="284" t="n">
        <v>114</v>
      </c>
      <c r="AM375" s="488" t="n">
        <v>0.2737962962962963</v>
      </c>
      <c r="AN375" s="671">
        <f>IF(OR(AL375="",AM375="",AM375=0),"",AL375*6.172/(AM375*24))</f>
        <v/>
      </c>
      <c r="AO375" s="477">
        <f>IF(AND(AL375=AL374,AM375&lt;&gt;"",AM374&lt;&gt;""),AM375-AM374,"")</f>
        <v/>
      </c>
      <c r="AP375" s="284" t="n"/>
      <c r="AQ375" s="585" t="inlineStr">
        <is>
          <t>2:56.0000</t>
        </is>
      </c>
      <c r="AR375" s="418">
        <f>IF(OR(AQ375="",AQ375="",AQ375=0),"",6.172/(AQ375*24))</f>
        <v/>
      </c>
      <c r="AS375" s="436">
        <f>IF(OR(NOT(ISNUMBER(C375)),NOT(ISNUMBER(AB375))),"",IF(AG375&lt;&gt;"",AG375,AB375)-C375)</f>
        <v/>
      </c>
      <c r="AT375" s="290" t="n"/>
      <c r="AU375" s="291">
        <f>IF($B375="","",TEXT($A375,"yyyymmdd")&amp;"_P"&amp;$C375&amp;"_C"&amp;$F375&amp;"_"&amp;TRIM(RIGHT(SUBSTITUTE(TRIM(SUBSTITUTE($L375,CHAR(160)," "))," ",REPT(" ",60)),60))&amp;IF($P375="","","-"&amp;TRIM(RIGHT(SUBSTITUTE(TRIM(SUBSTITUTE($P375,CHAR(160)," "))," ",REPT(" ",60)),60)))&amp;IF($T375="","","-"&amp;TRIM(RIGHT(SUBSTITUTE(TRIM(SUBSTITUTE($T375,CHAR(160)," "))," ",REPT(" ",60)),60)))&amp;".jpg")</f>
        <v/>
      </c>
    </row>
    <row r="376" ht="42" customHeight="1">
      <c r="A376" s="288" t="n">
        <v>25481</v>
      </c>
      <c r="B376" s="284" t="inlineStr">
        <is>
          <t>Hardie-Ferodo 500 5 October, 1969</t>
        </is>
      </c>
      <c r="C376" s="284" t="n">
        <v>27</v>
      </c>
      <c r="D376" s="284" t="inlineStr">
        <is>
          <t>B</t>
        </is>
      </c>
      <c r="E376" s="284" t="n">
        <v>5</v>
      </c>
      <c r="F376" s="284" t="n">
        <v>14</v>
      </c>
      <c r="G376" s="284" t="inlineStr">
        <is>
          <t>Datsun Racing Team</t>
        </is>
      </c>
      <c r="H376" s="284" t="n"/>
      <c r="I376" s="284" t="n"/>
      <c r="J376" s="284" t="inlineStr">
        <is>
          <t>Datsun 1600</t>
        </is>
      </c>
      <c r="K376" s="284" t="n"/>
      <c r="L376" s="284" t="inlineStr">
        <is>
          <t>William Coad</t>
        </is>
      </c>
      <c r="M376" s="284" t="inlineStr">
        <is>
          <t>AUS</t>
        </is>
      </c>
      <c r="N376" s="699">
        <f>_xlfn.LET(_xlpm.d,_xlfn.XLOOKUP(L376,'[1]Birth Dates'!$A:$A,'[1]Birth Dates'!$B:$B,"",0),IF(_xlpm.d=0,"",_xlpm.d))</f>
        <v/>
      </c>
      <c r="O376" s="284">
        <f>IF(OR(N376="",A376="",NOT(ISNUMBER(N376)),N376&gt;A376),"",DATEDIF(N376,A376,"Y")&amp;" years, "&amp;DATEDIF(N376,A376,"YM")&amp;" months, "&amp;DATEDIF(N376,A376,"MD")&amp;" days")</f>
        <v/>
      </c>
      <c r="P376" s="284" t="inlineStr">
        <is>
          <t>Jon Leighton</t>
        </is>
      </c>
      <c r="Q376" s="284" t="inlineStr">
        <is>
          <t>AUS</t>
        </is>
      </c>
      <c r="R376" s="699">
        <f>_xlfn.LET(_xlpm.d,_xlfn.XLOOKUP(P376,'[1]Birth Dates'!$A:$A,'[1]Birth Dates'!$B:$B,"",0),IF(_xlpm.d=0,"",_xlpm.d))</f>
        <v/>
      </c>
      <c r="S376" s="284">
        <f>IF(OR(R376="",A376="",NOT(ISNUMBER(R376)),R376&gt;A376),"",DATEDIF(R376,A376,"Y")&amp;" years, "&amp;DATEDIF(R376,A376,"YM")&amp;" months, "&amp;DATEDIF(R376,A376,"MD")&amp;" days")</f>
        <v/>
      </c>
      <c r="T376" s="284" t="n"/>
      <c r="U376" s="284" t="n"/>
      <c r="V376" s="699">
        <f>_xlfn.LET(_xlpm.d,_xlfn.XLOOKUP(T376,'[1]Birth Dates'!$A:$A,'[1]Birth Dates'!$B:$B,"",0),IF(_xlpm.d=0,"",_xlpm.d))</f>
        <v/>
      </c>
      <c r="W376" s="284">
        <f>IF(OR(V376="",A376="",NOT(ISNUMBER(V376)),V376&gt;A376),"",DATEDIF(V376,A376,"Y")&amp;" years, "&amp;DATEDIF(V376,A376,"YM")&amp;" months, "&amp;DATEDIF(V376,A376,"MD")&amp;" days")</f>
        <v/>
      </c>
      <c r="X376" s="284" t="n"/>
      <c r="Y376" s="284" t="n"/>
      <c r="Z376" s="284" t="n"/>
      <c r="AA376" s="284" t="n"/>
      <c r="AB376" s="284" t="n">
        <v>46</v>
      </c>
      <c r="AC376" s="284" t="n"/>
      <c r="AD376" s="284" t="n"/>
      <c r="AE376" s="585" t="inlineStr">
        <is>
          <t>3:20.8000</t>
        </is>
      </c>
      <c r="AF376" s="418">
        <f>IF(OR(AE376="",AE376="",AE376=0),"",6.172/(AE376*24))</f>
        <v/>
      </c>
      <c r="AG376" s="289" t="n"/>
      <c r="AH376" s="585" t="inlineStr"/>
      <c r="AI376" s="418">
        <f>IF(OR(AH376="",AH376="",AH376=0),"",6.172/(AH376*24))</f>
        <v/>
      </c>
      <c r="AJ376" s="175">
        <f>IF(AND(ISNUMBER(AB376),ISNUMBER(AG376)),AB376-AG376,"")</f>
        <v/>
      </c>
      <c r="AK376" s="284" t="n"/>
      <c r="AL376" s="284" t="n">
        <v>113</v>
      </c>
      <c r="AM376" s="488" t="n">
        <v>0.2729745370370371</v>
      </c>
      <c r="AN376" s="671">
        <f>IF(OR(AL376="",AM376="",AM376=0),"",AL376*6.172/(AM376*24))</f>
        <v/>
      </c>
      <c r="AO376" s="477">
        <f>IF(AND(AL376=AL375,AM376&lt;&gt;"",AM375&lt;&gt;""),AM376-AM375,"")</f>
        <v/>
      </c>
      <c r="AP376" s="284" t="n"/>
      <c r="AQ376" s="585" t="inlineStr">
        <is>
          <t>3:20.0000</t>
        </is>
      </c>
      <c r="AR376" s="418">
        <f>IF(OR(AQ376="",AQ376="",AQ376=0),"",6.172/(AQ376*24))</f>
        <v/>
      </c>
      <c r="AS376" s="436">
        <f>IF(OR(NOT(ISNUMBER(C376)),NOT(ISNUMBER(AB376))),"",IF(AG376&lt;&gt;"",AG376,AB376)-C376)</f>
        <v/>
      </c>
      <c r="AT376" s="290" t="n"/>
      <c r="AU376" s="291">
        <f>IF($B376="","",TEXT($A376,"yyyymmdd")&amp;"_P"&amp;$C376&amp;"_C"&amp;$F376&amp;"_"&amp;TRIM(RIGHT(SUBSTITUTE(TRIM(SUBSTITUTE($L376,CHAR(160)," "))," ",REPT(" ",60)),60))&amp;IF($P376="","","-"&amp;TRIM(RIGHT(SUBSTITUTE(TRIM(SUBSTITUTE($P376,CHAR(160)," "))," ",REPT(" ",60)),60)))&amp;IF($T376="","","-"&amp;TRIM(RIGHT(SUBSTITUTE(TRIM(SUBSTITUTE($T376,CHAR(160)," "))," ",REPT(" ",60)),60)))&amp;".jpg")</f>
        <v/>
      </c>
    </row>
    <row r="377" ht="42" customHeight="1">
      <c r="A377" s="288" t="n">
        <v>25481</v>
      </c>
      <c r="B377" s="284" t="inlineStr">
        <is>
          <t>Hardie-Ferodo 500 5 October, 1969</t>
        </is>
      </c>
      <c r="C377" s="284" t="n">
        <v>28</v>
      </c>
      <c r="D377" s="284" t="inlineStr">
        <is>
          <t>C</t>
        </is>
      </c>
      <c r="E377" s="284" t="n">
        <v>9</v>
      </c>
      <c r="F377" s="284" t="n">
        <v>28</v>
      </c>
      <c r="G377" s="284" t="inlineStr">
        <is>
          <t>D Frazer</t>
        </is>
      </c>
      <c r="H377" s="284" t="n"/>
      <c r="I377" s="284" t="n"/>
      <c r="J377" s="284" t="inlineStr">
        <is>
          <t>Morris Cooper S</t>
        </is>
      </c>
      <c r="K377" s="284" t="n"/>
      <c r="L377" s="284" t="inlineStr">
        <is>
          <t>David Frazer</t>
        </is>
      </c>
      <c r="M377" s="284" t="inlineStr">
        <is>
          <t>AUS</t>
        </is>
      </c>
      <c r="N377" s="699">
        <f>_xlfn.LET(_xlpm.d,_xlfn.XLOOKUP(L377,'[1]Birth Dates'!$A:$A,'[1]Birth Dates'!$B:$B,"",0),IF(_xlpm.d=0,"",_xlpm.d))</f>
        <v/>
      </c>
      <c r="O377" s="284">
        <f>IF(OR(N377="",A377="",NOT(ISNUMBER(N377)),N377&gt;A377),"",DATEDIF(N377,A377,"Y")&amp;" years, "&amp;DATEDIF(N377,A377,"YM")&amp;" months, "&amp;DATEDIF(N377,A377,"MD")&amp;" days")</f>
        <v/>
      </c>
      <c r="P377" s="284" t="inlineStr">
        <is>
          <t>Allan Johns</t>
        </is>
      </c>
      <c r="Q377" s="284" t="inlineStr">
        <is>
          <t>AUS</t>
        </is>
      </c>
      <c r="R377" s="699">
        <f>_xlfn.LET(_xlpm.d,_xlfn.XLOOKUP(P377,'[1]Birth Dates'!$A:$A,'[1]Birth Dates'!$B:$B,"",0),IF(_xlpm.d=0,"",_xlpm.d))</f>
        <v/>
      </c>
      <c r="S377" s="284">
        <f>IF(OR(R377="",A377="",NOT(ISNUMBER(R377)),R377&gt;A377),"",DATEDIF(R377,A377,"Y")&amp;" years, "&amp;DATEDIF(R377,A377,"YM")&amp;" months, "&amp;DATEDIF(R377,A377,"MD")&amp;" days")</f>
        <v/>
      </c>
      <c r="T377" s="284" t="n"/>
      <c r="U377" s="284" t="n"/>
      <c r="V377" s="699">
        <f>_xlfn.LET(_xlpm.d,_xlfn.XLOOKUP(T377,'[1]Birth Dates'!$A:$A,'[1]Birth Dates'!$B:$B,"",0),IF(_xlpm.d=0,"",_xlpm.d))</f>
        <v/>
      </c>
      <c r="W377" s="284">
        <f>IF(OR(V377="",A377="",NOT(ISNUMBER(V377)),V377&gt;A377),"",DATEDIF(V377,A377,"Y")&amp;" years, "&amp;DATEDIF(V377,A377,"YM")&amp;" months, "&amp;DATEDIF(V377,A377,"MD")&amp;" days")</f>
        <v/>
      </c>
      <c r="X377" s="284" t="n"/>
      <c r="Y377" s="284" t="n"/>
      <c r="Z377" s="284" t="n"/>
      <c r="AA377" s="284" t="n"/>
      <c r="AB377" s="284" t="n">
        <v>42</v>
      </c>
      <c r="AC377" s="284" t="n"/>
      <c r="AD377" s="284" t="n"/>
      <c r="AE377" s="585" t="inlineStr">
        <is>
          <t>3:18.4000</t>
        </is>
      </c>
      <c r="AF377" s="418">
        <f>IF(OR(AE377="",AE377="",AE377=0),"",6.172/(AE377*24))</f>
        <v/>
      </c>
      <c r="AG377" s="289" t="n"/>
      <c r="AH377" s="585" t="inlineStr"/>
      <c r="AI377" s="418">
        <f>IF(OR(AH377="",AH377="",AH377=0),"",6.172/(AH377*24))</f>
        <v/>
      </c>
      <c r="AJ377" s="175">
        <f>IF(AND(ISNUMBER(AB377),ISNUMBER(AG377)),AB377-AG377,"")</f>
        <v/>
      </c>
      <c r="AK377" s="284" t="n"/>
      <c r="AL377" s="284" t="n">
        <v>113</v>
      </c>
      <c r="AM377" s="488" t="n">
        <v>0.2743287037037037</v>
      </c>
      <c r="AN377" s="671">
        <f>IF(OR(AL377="",AM377="",AM377=0),"",AL377*6.172/(AM377*24))</f>
        <v/>
      </c>
      <c r="AO377" s="477">
        <f>IF(AND(AL377=AL376,AM377&lt;&gt;"",AM376&lt;&gt;""),AM377-AM376,"")</f>
        <v/>
      </c>
      <c r="AP377" s="284" t="n"/>
      <c r="AQ377" s="585" t="inlineStr">
        <is>
          <t>3:11.0000</t>
        </is>
      </c>
      <c r="AR377" s="418">
        <f>IF(OR(AQ377="",AQ377="",AQ377=0),"",6.172/(AQ377*24))</f>
        <v/>
      </c>
      <c r="AS377" s="436">
        <f>IF(OR(NOT(ISNUMBER(C377)),NOT(ISNUMBER(AB377))),"",IF(AG377&lt;&gt;"",AG377,AB377)-C377)</f>
        <v/>
      </c>
      <c r="AT377" s="290" t="n"/>
      <c r="AU377" s="291">
        <f>IF($B377="","",TEXT($A377,"yyyymmdd")&amp;"_P"&amp;$C377&amp;"_C"&amp;$F377&amp;"_"&amp;TRIM(RIGHT(SUBSTITUTE(TRIM(SUBSTITUTE($L377,CHAR(160)," "))," ",REPT(" ",60)),60))&amp;IF($P377="","","-"&amp;TRIM(RIGHT(SUBSTITUTE(TRIM(SUBSTITUTE($P377,CHAR(160)," "))," ",REPT(" ",60)),60)))&amp;IF($T377="","","-"&amp;TRIM(RIGHT(SUBSTITUTE(TRIM(SUBSTITUTE($T377,CHAR(160)," "))," ",REPT(" ",60)),60)))&amp;".jpg")</f>
        <v/>
      </c>
    </row>
    <row r="378" ht="42" customHeight="1">
      <c r="A378" s="288" t="n">
        <v>25481</v>
      </c>
      <c r="B378" s="284" t="inlineStr">
        <is>
          <t>Hardie-Ferodo 500 5 October, 1969</t>
        </is>
      </c>
      <c r="C378" s="284" t="n">
        <v>29</v>
      </c>
      <c r="D378" s="284" t="inlineStr">
        <is>
          <t>A</t>
        </is>
      </c>
      <c r="E378" s="284" t="n">
        <v>1</v>
      </c>
      <c r="F378" s="284" t="n">
        <v>2</v>
      </c>
      <c r="G378" s="284" t="inlineStr">
        <is>
          <t>AMI Toyota</t>
        </is>
      </c>
      <c r="H378" s="284" t="n"/>
      <c r="I378" s="284" t="n"/>
      <c r="J378" s="284" t="inlineStr">
        <is>
          <t>Toyota Corolla</t>
        </is>
      </c>
      <c r="K378" s="284" t="n"/>
      <c r="L378" s="284" t="inlineStr">
        <is>
          <t>Brian Sampson</t>
        </is>
      </c>
      <c r="M378" s="284" t="inlineStr">
        <is>
          <t>AUS</t>
        </is>
      </c>
      <c r="N378" s="699">
        <f>_xlfn.LET(_xlpm.d,_xlfn.XLOOKUP(L378,'[1]Birth Dates'!$A:$A,'[1]Birth Dates'!$B:$B,"",0),IF(_xlpm.d=0,"",_xlpm.d))</f>
        <v/>
      </c>
      <c r="O378" s="284">
        <f>IF(OR(N378="",A378="",NOT(ISNUMBER(N378)),N378&gt;A378),"",DATEDIF(N378,A378,"Y")&amp;" years, "&amp;DATEDIF(N378,A378,"YM")&amp;" months, "&amp;DATEDIF(N378,A378,"MD")&amp;" days")</f>
        <v/>
      </c>
      <c r="P378" s="284" t="inlineStr">
        <is>
          <t>Bob Morris</t>
        </is>
      </c>
      <c r="Q378" s="284" t="inlineStr">
        <is>
          <t>AUS</t>
        </is>
      </c>
      <c r="R378" s="699">
        <f>_xlfn.LET(_xlpm.d,_xlfn.XLOOKUP(P378,'[1]Birth Dates'!$A:$A,'[1]Birth Dates'!$B:$B,"",0),IF(_xlpm.d=0,"",_xlpm.d))</f>
        <v/>
      </c>
      <c r="S378" s="284">
        <f>IF(OR(R378="",A378="",NOT(ISNUMBER(R378)),R378&gt;A378),"",DATEDIF(R378,A378,"Y")&amp;" years, "&amp;DATEDIF(R378,A378,"YM")&amp;" months, "&amp;DATEDIF(R378,A378,"MD")&amp;" days")</f>
        <v/>
      </c>
      <c r="T378" s="284" t="n"/>
      <c r="U378" s="284" t="n"/>
      <c r="V378" s="699">
        <f>_xlfn.LET(_xlpm.d,_xlfn.XLOOKUP(T378,'[1]Birth Dates'!$A:$A,'[1]Birth Dates'!$B:$B,"",0),IF(_xlpm.d=0,"",_xlpm.d))</f>
        <v/>
      </c>
      <c r="W378" s="284">
        <f>IF(OR(V378="",A378="",NOT(ISNUMBER(V378)),V378&gt;A378),"",DATEDIF(V378,A378,"Y")&amp;" years, "&amp;DATEDIF(V378,A378,"YM")&amp;" months, "&amp;DATEDIF(V378,A378,"MD")&amp;" days")</f>
        <v/>
      </c>
      <c r="X378" s="284" t="n"/>
      <c r="Y378" s="284" t="n"/>
      <c r="Z378" s="284" t="n"/>
      <c r="AA378" s="284" t="n"/>
      <c r="AB378" s="284" t="n">
        <v>52</v>
      </c>
      <c r="AC378" s="284" t="n"/>
      <c r="AD378" s="284" t="n"/>
      <c r="AE378" s="585" t="inlineStr">
        <is>
          <t>3:07.1000</t>
        </is>
      </c>
      <c r="AF378" s="418">
        <f>IF(OR(AE378="",AE378="",AE378=0),"",6.172/(AE378*24))</f>
        <v/>
      </c>
      <c r="AG378" s="289" t="n"/>
      <c r="AH378" s="585" t="inlineStr"/>
      <c r="AI378" s="418">
        <f>IF(OR(AH378="",AH378="",AH378=0),"",6.172/(AH378*24))</f>
        <v/>
      </c>
      <c r="AJ378" s="175">
        <f>IF(AND(ISNUMBER(AB378),ISNUMBER(AG378)),AB378-AG378,"")</f>
        <v/>
      </c>
      <c r="AK378" s="284" t="n"/>
      <c r="AL378" s="284" t="n">
        <v>112</v>
      </c>
      <c r="AM378" s="488" t="n">
        <v>0.2742592592592593</v>
      </c>
      <c r="AN378" s="671">
        <f>IF(OR(AL378="",AM378="",AM378=0),"",AL378*6.172/(AM378*24))</f>
        <v/>
      </c>
      <c r="AO378" s="477">
        <f>IF(AND(AL378=AL377,AM378&lt;&gt;"",AM377&lt;&gt;""),AM378-AM377,"")</f>
        <v/>
      </c>
      <c r="AP378" s="284" t="n"/>
      <c r="AQ378" s="585" t="inlineStr">
        <is>
          <t>3:26.0000</t>
        </is>
      </c>
      <c r="AR378" s="418">
        <f>IF(OR(AQ378="",AQ378="",AQ378=0),"",6.172/(AQ378*24))</f>
        <v/>
      </c>
      <c r="AS378" s="436">
        <f>IF(OR(NOT(ISNUMBER(C378)),NOT(ISNUMBER(AB378))),"",IF(AG378&lt;&gt;"",AG378,AB378)-C378)</f>
        <v/>
      </c>
      <c r="AT378" s="290" t="n"/>
      <c r="AU378" s="291">
        <f>IF($B378="","",TEXT($A378,"yyyymmdd")&amp;"_P"&amp;$C378&amp;"_C"&amp;$F378&amp;"_"&amp;TRIM(RIGHT(SUBSTITUTE(TRIM(SUBSTITUTE($L378,CHAR(160)," "))," ",REPT(" ",60)),60))&amp;IF($P378="","","-"&amp;TRIM(RIGHT(SUBSTITUTE(TRIM(SUBSTITUTE($P378,CHAR(160)," "))," ",REPT(" ",60)),60)))&amp;IF($T378="","","-"&amp;TRIM(RIGHT(SUBSTITUTE(TRIM(SUBSTITUTE($T378,CHAR(160)," "))," ",REPT(" ",60)),60)))&amp;".jpg")</f>
        <v/>
      </c>
    </row>
    <row r="379" ht="42" customHeight="1">
      <c r="A379" s="288" t="n">
        <v>25481</v>
      </c>
      <c r="B379" s="284" t="inlineStr">
        <is>
          <t>Hardie-Ferodo 500 5 October, 1969</t>
        </is>
      </c>
      <c r="C379" s="284" t="n">
        <v>30</v>
      </c>
      <c r="D379" s="284" t="inlineStr">
        <is>
          <t>A</t>
        </is>
      </c>
      <c r="E379" s="284" t="n">
        <v>2</v>
      </c>
      <c r="F379" s="284" t="n">
        <v>6</v>
      </c>
      <c r="G379" s="284" t="inlineStr">
        <is>
          <t>Datsun Racing Team</t>
        </is>
      </c>
      <c r="H379" s="284" t="n"/>
      <c r="I379" s="284" t="n"/>
      <c r="J379" s="284" t="inlineStr">
        <is>
          <t>Datsun 1000</t>
        </is>
      </c>
      <c r="K379" s="284" t="n"/>
      <c r="L379" s="284" t="inlineStr">
        <is>
          <t>Bill Evans</t>
        </is>
      </c>
      <c r="M379" s="284" t="inlineStr">
        <is>
          <t>AUS</t>
        </is>
      </c>
      <c r="N379" s="699">
        <f>_xlfn.LET(_xlpm.d,_xlfn.XLOOKUP(L379,'[1]Birth Dates'!$A:$A,'[1]Birth Dates'!$B:$B,"",0),IF(_xlpm.d=0,"",_xlpm.d))</f>
        <v/>
      </c>
      <c r="O379" s="284">
        <f>IF(OR(N379="",A379="",NOT(ISNUMBER(N379)),N379&gt;A379),"",DATEDIF(N379,A379,"Y")&amp;" years, "&amp;DATEDIF(N379,A379,"YM")&amp;" months, "&amp;DATEDIF(N379,A379,"MD")&amp;" days")</f>
        <v/>
      </c>
      <c r="P379" s="284" t="inlineStr">
        <is>
          <t>Barry Tapsall</t>
        </is>
      </c>
      <c r="Q379" s="284" t="inlineStr">
        <is>
          <t>AUS</t>
        </is>
      </c>
      <c r="R379" s="699">
        <f>_xlfn.LET(_xlpm.d,_xlfn.XLOOKUP(P379,'[1]Birth Dates'!$A:$A,'[1]Birth Dates'!$B:$B,"",0),IF(_xlpm.d=0,"",_xlpm.d))</f>
        <v/>
      </c>
      <c r="S379" s="284">
        <f>IF(OR(R379="",A379="",NOT(ISNUMBER(R379)),R379&gt;A379),"",DATEDIF(R379,A379,"Y")&amp;" years, "&amp;DATEDIF(R379,A379,"YM")&amp;" months, "&amp;DATEDIF(R379,A379,"MD")&amp;" days")</f>
        <v/>
      </c>
      <c r="T379" s="284" t="n"/>
      <c r="U379" s="284" t="n"/>
      <c r="V379" s="699">
        <f>_xlfn.LET(_xlpm.d,_xlfn.XLOOKUP(T379,'[1]Birth Dates'!$A:$A,'[1]Birth Dates'!$B:$B,"",0),IF(_xlpm.d=0,"",_xlpm.d))</f>
        <v/>
      </c>
      <c r="W379" s="284">
        <f>IF(OR(V379="",A379="",NOT(ISNUMBER(V379)),V379&gt;A379),"",DATEDIF(V379,A379,"Y")&amp;" years, "&amp;DATEDIF(V379,A379,"YM")&amp;" months, "&amp;DATEDIF(V379,A379,"MD")&amp;" days")</f>
        <v/>
      </c>
      <c r="X379" s="284" t="n"/>
      <c r="Y379" s="284" t="n"/>
      <c r="Z379" s="284" t="n"/>
      <c r="AA379" s="284" t="n"/>
      <c r="AB379" s="284" t="n">
        <v>55</v>
      </c>
      <c r="AC379" s="284" t="n"/>
      <c r="AD379" s="284" t="n"/>
      <c r="AE379" s="585" t="inlineStr">
        <is>
          <t>3:30.2000</t>
        </is>
      </c>
      <c r="AF379" s="418">
        <f>IF(OR(AE379="",AE379="",AE379=0),"",6.172/(AE379*24))</f>
        <v/>
      </c>
      <c r="AG379" s="289" t="n"/>
      <c r="AH379" s="585" t="inlineStr"/>
      <c r="AI379" s="418">
        <f>IF(OR(AH379="",AH379="",AH379=0),"",6.172/(AH379*24))</f>
        <v/>
      </c>
      <c r="AJ379" s="175">
        <f>IF(AND(ISNUMBER(AB379),ISNUMBER(AG379)),AB379-AG379,"")</f>
        <v/>
      </c>
      <c r="AK379" s="284" t="n"/>
      <c r="AL379" s="284" t="n">
        <v>110</v>
      </c>
      <c r="AM379" s="488" t="n">
        <v>0.2726851851851852</v>
      </c>
      <c r="AN379" s="671">
        <f>IF(OR(AL379="",AM379="",AM379=0),"",AL379*6.172/(AM379*24))</f>
        <v/>
      </c>
      <c r="AO379" s="477">
        <f>IF(AND(AL379=AL378,AM379&lt;&gt;"",AM378&lt;&gt;""),AM379-AM378,"")</f>
        <v/>
      </c>
      <c r="AP379" s="284" t="n"/>
      <c r="AQ379" s="585" t="inlineStr">
        <is>
          <t>3:26.0000</t>
        </is>
      </c>
      <c r="AR379" s="418">
        <f>IF(OR(AQ379="",AQ379="",AQ379=0),"",6.172/(AQ379*24))</f>
        <v/>
      </c>
      <c r="AS379" s="436">
        <f>IF(OR(NOT(ISNUMBER(C379)),NOT(ISNUMBER(AB379))),"",IF(AG379&lt;&gt;"",AG379,AB379)-C379)</f>
        <v/>
      </c>
      <c r="AT379" s="290" t="n"/>
      <c r="AU379" s="291">
        <f>IF($B379="","",TEXT($A379,"yyyymmdd")&amp;"_P"&amp;$C379&amp;"_C"&amp;$F379&amp;"_"&amp;TRIM(RIGHT(SUBSTITUTE(TRIM(SUBSTITUTE($L379,CHAR(160)," "))," ",REPT(" ",60)),60))&amp;IF($P379="","","-"&amp;TRIM(RIGHT(SUBSTITUTE(TRIM(SUBSTITUTE($P379,CHAR(160)," "))," ",REPT(" ",60)),60)))&amp;IF($T379="","","-"&amp;TRIM(RIGHT(SUBSTITUTE(TRIM(SUBSTITUTE($T379,CHAR(160)," "))," ",REPT(" ",60)),60)))&amp;".jpg")</f>
        <v/>
      </c>
    </row>
    <row r="380" ht="42" customHeight="1">
      <c r="A380" s="288" t="n">
        <v>25481</v>
      </c>
      <c r="B380" s="284" t="inlineStr">
        <is>
          <t>Hardie-Ferodo 500 5 October, 1969</t>
        </is>
      </c>
      <c r="C380" s="284" t="n">
        <v>31</v>
      </c>
      <c r="D380" s="284" t="inlineStr">
        <is>
          <t>B</t>
        </is>
      </c>
      <c r="E380" s="284" t="n">
        <v>6</v>
      </c>
      <c r="F380" s="284" t="n">
        <v>20</v>
      </c>
      <c r="G380" s="284" t="inlineStr">
        <is>
          <t>McLeod Ford Pty Ltd</t>
        </is>
      </c>
      <c r="H380" s="284" t="n"/>
      <c r="I380" s="284" t="n"/>
      <c r="J380" s="284" t="inlineStr">
        <is>
          <t>Ford Cortina 240</t>
        </is>
      </c>
      <c r="K380" s="284" t="n"/>
      <c r="L380" s="284" t="inlineStr">
        <is>
          <t>Max D Dickson</t>
        </is>
      </c>
      <c r="M380" s="284" t="inlineStr">
        <is>
          <t>AUS</t>
        </is>
      </c>
      <c r="N380" s="699">
        <f>_xlfn.LET(_xlpm.d,_xlfn.XLOOKUP(L380,'[1]Birth Dates'!$A:$A,'[1]Birth Dates'!$B:$B,"",0),IF(_xlpm.d=0,"",_xlpm.d))</f>
        <v/>
      </c>
      <c r="O380" s="284">
        <f>IF(OR(N380="",A380="",NOT(ISNUMBER(N380)),N380&gt;A380),"",DATEDIF(N380,A380,"Y")&amp;" years, "&amp;DATEDIF(N380,A380,"YM")&amp;" months, "&amp;DATEDIF(N380,A380,"MD")&amp;" days")</f>
        <v/>
      </c>
      <c r="P380" s="284" t="inlineStr">
        <is>
          <t>Diane Dickson</t>
        </is>
      </c>
      <c r="Q380" s="284" t="inlineStr">
        <is>
          <t>AUS</t>
        </is>
      </c>
      <c r="R380" s="699">
        <f>_xlfn.LET(_xlpm.d,_xlfn.XLOOKUP(P380,'[1]Birth Dates'!$A:$A,'[1]Birth Dates'!$B:$B,"",0),IF(_xlpm.d=0,"",_xlpm.d))</f>
        <v/>
      </c>
      <c r="S380" s="284">
        <f>IF(OR(R380="",A380="",NOT(ISNUMBER(R380)),R380&gt;A380),"",DATEDIF(R380,A380,"Y")&amp;" years, "&amp;DATEDIF(R380,A380,"YM")&amp;" months, "&amp;DATEDIF(R380,A380,"MD")&amp;" days")</f>
        <v/>
      </c>
      <c r="T380" s="284" t="n"/>
      <c r="U380" s="284" t="n"/>
      <c r="V380" s="699">
        <f>_xlfn.LET(_xlpm.d,_xlfn.XLOOKUP(T380,'[1]Birth Dates'!$A:$A,'[1]Birth Dates'!$B:$B,"",0),IF(_xlpm.d=0,"",_xlpm.d))</f>
        <v/>
      </c>
      <c r="W380" s="284">
        <f>IF(OR(V380="",A380="",NOT(ISNUMBER(V380)),V380&gt;A380),"",DATEDIF(V380,A380,"Y")&amp;" years, "&amp;DATEDIF(V380,A380,"YM")&amp;" months, "&amp;DATEDIF(V380,A380,"MD")&amp;" days")</f>
        <v/>
      </c>
      <c r="X380" s="284" t="n"/>
      <c r="Y380" s="284" t="n"/>
      <c r="Z380" s="284" t="n"/>
      <c r="AA380" s="284" t="n"/>
      <c r="AB380" s="284" t="n">
        <v>57</v>
      </c>
      <c r="AC380" s="284" t="n"/>
      <c r="AD380" s="284" t="n"/>
      <c r="AE380" s="585" t="inlineStr">
        <is>
          <t>3:33.1000</t>
        </is>
      </c>
      <c r="AF380" s="418">
        <f>IF(OR(AE380="",AE380="",AE380=0),"",6.172/(AE380*24))</f>
        <v/>
      </c>
      <c r="AG380" s="289" t="n"/>
      <c r="AH380" s="585" t="inlineStr"/>
      <c r="AI380" s="418">
        <f>IF(OR(AH380="",AH380="",AH380=0),"",6.172/(AH380*24))</f>
        <v/>
      </c>
      <c r="AJ380" s="175">
        <f>IF(AND(ISNUMBER(AB380),ISNUMBER(AG380)),AB380-AG380,"")</f>
        <v/>
      </c>
      <c r="AK380" s="284" t="n"/>
      <c r="AL380" s="284" t="n">
        <v>108</v>
      </c>
      <c r="AM380" s="488" t="n">
        <v>0.2749074074074074</v>
      </c>
      <c r="AN380" s="671">
        <f>IF(OR(AL380="",AM380="",AM380=0),"",AL380*6.172/(AM380*24))</f>
        <v/>
      </c>
      <c r="AO380" s="477">
        <f>IF(AND(AL380=AL379,AM380&lt;&gt;"",AM379&lt;&gt;""),AM380-AM379,"")</f>
        <v/>
      </c>
      <c r="AP380" s="284" t="n"/>
      <c r="AQ380" s="585" t="inlineStr">
        <is>
          <t>3:30.0000</t>
        </is>
      </c>
      <c r="AR380" s="418">
        <f>IF(OR(AQ380="",AQ380="",AQ380=0),"",6.172/(AQ380*24))</f>
        <v/>
      </c>
      <c r="AS380" s="436">
        <f>IF(OR(NOT(ISNUMBER(C380)),NOT(ISNUMBER(AB380))),"",IF(AG380&lt;&gt;"",AG380,AB380)-C380)</f>
        <v/>
      </c>
      <c r="AT380" s="290" t="n"/>
      <c r="AU380" s="291">
        <f>IF($B380="","",TEXT($A380,"yyyymmdd")&amp;"_P"&amp;$C380&amp;"_C"&amp;$F380&amp;"_"&amp;TRIM(RIGHT(SUBSTITUTE(TRIM(SUBSTITUTE($L380,CHAR(160)," "))," ",REPT(" ",60)),60))&amp;IF($P380="","","-"&amp;TRIM(RIGHT(SUBSTITUTE(TRIM(SUBSTITUTE($P380,CHAR(160)," "))," ",REPT(" ",60)),60)))&amp;IF($T380="","","-"&amp;TRIM(RIGHT(SUBSTITUTE(TRIM(SUBSTITUTE($T380,CHAR(160)," "))," ",REPT(" ",60)),60)))&amp;".jpg")</f>
        <v/>
      </c>
    </row>
    <row r="381" ht="42" customHeight="1">
      <c r="A381" s="288" t="n">
        <v>25481</v>
      </c>
      <c r="B381" s="284" t="inlineStr">
        <is>
          <t>Hardie-Ferodo 500 5 October, 1969</t>
        </is>
      </c>
      <c r="C381" s="284" t="n">
        <v>32</v>
      </c>
      <c r="D381" s="284" t="inlineStr">
        <is>
          <t>B</t>
        </is>
      </c>
      <c r="E381" s="284" t="n">
        <v>7</v>
      </c>
      <c r="F381" s="284" t="n">
        <v>10</v>
      </c>
      <c r="G381" s="284" t="inlineStr">
        <is>
          <t>Provincial Motors Pty Ltd</t>
        </is>
      </c>
      <c r="H381" s="284" t="n"/>
      <c r="I381" s="284" t="n"/>
      <c r="J381" s="284" t="inlineStr">
        <is>
          <t>Volkswagen 1600</t>
        </is>
      </c>
      <c r="K381" s="284" t="n"/>
      <c r="L381" s="284" t="inlineStr">
        <is>
          <t>Gary Campbell</t>
        </is>
      </c>
      <c r="M381" s="284" t="inlineStr">
        <is>
          <t>AUS</t>
        </is>
      </c>
      <c r="N381" s="699">
        <f>_xlfn.LET(_xlpm.d,_xlfn.XLOOKUP(L381,'[1]Birth Dates'!$A:$A,'[1]Birth Dates'!$B:$B,"",0),IF(_xlpm.d=0,"",_xlpm.d))</f>
        <v/>
      </c>
      <c r="O381" s="284">
        <f>IF(OR(N381="",A381="",NOT(ISNUMBER(N381)),N381&gt;A381),"",DATEDIF(N381,A381,"Y")&amp;" years, "&amp;DATEDIF(N381,A381,"YM")&amp;" months, "&amp;DATEDIF(N381,A381,"MD")&amp;" days")</f>
        <v/>
      </c>
      <c r="P381" s="284" t="inlineStr">
        <is>
          <t>Gerry Murphy</t>
        </is>
      </c>
      <c r="Q381" s="284" t="inlineStr">
        <is>
          <t>AUS</t>
        </is>
      </c>
      <c r="R381" s="699">
        <f>_xlfn.LET(_xlpm.d,_xlfn.XLOOKUP(P381,'[1]Birth Dates'!$A:$A,'[1]Birth Dates'!$B:$B,"",0),IF(_xlpm.d=0,"",_xlpm.d))</f>
        <v/>
      </c>
      <c r="S381" s="284">
        <f>IF(OR(R381="",A381="",NOT(ISNUMBER(R381)),R381&gt;A381),"",DATEDIF(R381,A381,"Y")&amp;" years, "&amp;DATEDIF(R381,A381,"YM")&amp;" months, "&amp;DATEDIF(R381,A381,"MD")&amp;" days")</f>
        <v/>
      </c>
      <c r="T381" s="284" t="n"/>
      <c r="U381" s="284" t="n"/>
      <c r="V381" s="699">
        <f>_xlfn.LET(_xlpm.d,_xlfn.XLOOKUP(T381,'[1]Birth Dates'!$A:$A,'[1]Birth Dates'!$B:$B,"",0),IF(_xlpm.d=0,"",_xlpm.d))</f>
        <v/>
      </c>
      <c r="W381" s="284">
        <f>IF(OR(V381="",A381="",NOT(ISNUMBER(V381)),V381&gt;A381),"",DATEDIF(V381,A381,"Y")&amp;" years, "&amp;DATEDIF(V381,A381,"YM")&amp;" months, "&amp;DATEDIF(V381,A381,"MD")&amp;" days")</f>
        <v/>
      </c>
      <c r="X381" s="284" t="n"/>
      <c r="Y381" s="284" t="n"/>
      <c r="Z381" s="284" t="n"/>
      <c r="AA381" s="284" t="n"/>
      <c r="AB381" s="284" t="n">
        <v>58</v>
      </c>
      <c r="AC381" s="284" t="n"/>
      <c r="AD381" s="284" t="n"/>
      <c r="AE381" s="585" t="inlineStr">
        <is>
          <t>3:35.8000</t>
        </is>
      </c>
      <c r="AF381" s="418">
        <f>IF(OR(AE381="",AE381="",AE381=0),"",6.172/(AE381*24))</f>
        <v/>
      </c>
      <c r="AG381" s="289" t="n"/>
      <c r="AH381" s="585" t="inlineStr"/>
      <c r="AI381" s="418">
        <f>IF(OR(AH381="",AH381="",AH381=0),"",6.172/(AH381*24))</f>
        <v/>
      </c>
      <c r="AJ381" s="175">
        <f>IF(AND(ISNUMBER(AB381),ISNUMBER(AG381)),AB381-AG381,"")</f>
        <v/>
      </c>
      <c r="AK381" s="284" t="n"/>
      <c r="AL381" s="284" t="n">
        <v>107</v>
      </c>
      <c r="AM381" s="488" t="n">
        <v>0.2728125</v>
      </c>
      <c r="AN381" s="671">
        <f>IF(OR(AL381="",AM381="",AM381=0),"",AL381*6.172/(AM381*24))</f>
        <v/>
      </c>
      <c r="AO381" s="477">
        <f>IF(AND(AL381=AL380,AM381&lt;&gt;"",AM380&lt;&gt;""),AM381-AM380,"")</f>
        <v/>
      </c>
      <c r="AP381" s="284" t="n"/>
      <c r="AQ381" s="585" t="inlineStr">
        <is>
          <t>3:32.0000</t>
        </is>
      </c>
      <c r="AR381" s="418">
        <f>IF(OR(AQ381="",AQ381="",AQ381=0),"",6.172/(AQ381*24))</f>
        <v/>
      </c>
      <c r="AS381" s="436">
        <f>IF(OR(NOT(ISNUMBER(C381)),NOT(ISNUMBER(AB381))),"",IF(AG381&lt;&gt;"",AG381,AB381)-C381)</f>
        <v/>
      </c>
      <c r="AT381" s="290" t="n"/>
      <c r="AU381" s="291">
        <f>IF($B381="","",TEXT($A381,"yyyymmdd")&amp;"_P"&amp;$C381&amp;"_C"&amp;$F381&amp;"_"&amp;TRIM(RIGHT(SUBSTITUTE(TRIM(SUBSTITUTE($L381,CHAR(160)," "))," ",REPT(" ",60)),60))&amp;IF($P381="","","-"&amp;TRIM(RIGHT(SUBSTITUTE(TRIM(SUBSTITUTE($P381,CHAR(160)," "))," ",REPT(" ",60)),60)))&amp;IF($T381="","","-"&amp;TRIM(RIGHT(SUBSTITUTE(TRIM(SUBSTITUTE($T381,CHAR(160)," "))," ",REPT(" ",60)),60)))&amp;".jpg")</f>
        <v/>
      </c>
    </row>
    <row r="382" ht="42" customHeight="1">
      <c r="A382" s="288" t="n">
        <v>25481</v>
      </c>
      <c r="B382" s="284" t="inlineStr">
        <is>
          <t>Hardie-Ferodo 500 5 October, 1969</t>
        </is>
      </c>
      <c r="C382" s="284" t="n">
        <v>33</v>
      </c>
      <c r="D382" s="284" t="inlineStr">
        <is>
          <t>C</t>
        </is>
      </c>
      <c r="E382" s="284" t="n">
        <v>10</v>
      </c>
      <c r="F382" s="284" t="n">
        <v>27</v>
      </c>
      <c r="G382" s="284" t="inlineStr">
        <is>
          <t>President Car Sales</t>
        </is>
      </c>
      <c r="H382" s="284" t="n"/>
      <c r="I382" s="284" t="n"/>
      <c r="J382" s="284" t="inlineStr">
        <is>
          <t>Renault 16TS</t>
        </is>
      </c>
      <c r="K382" s="284" t="n"/>
      <c r="L382" s="284" t="inlineStr">
        <is>
          <t>Bill Bryden</t>
        </is>
      </c>
      <c r="M382" s="284" t="inlineStr">
        <is>
          <t>AUS</t>
        </is>
      </c>
      <c r="N382" s="699">
        <f>_xlfn.LET(_xlpm.d,_xlfn.XLOOKUP(L382,'[1]Birth Dates'!$A:$A,'[1]Birth Dates'!$B:$B,"",0),IF(_xlpm.d=0,"",_xlpm.d))</f>
        <v/>
      </c>
      <c r="O382" s="284">
        <f>IF(OR(N382="",A382="",NOT(ISNUMBER(N382)),N382&gt;A382),"",DATEDIF(N382,A382,"Y")&amp;" years, "&amp;DATEDIF(N382,A382,"YM")&amp;" months, "&amp;DATEDIF(N382,A382,"MD")&amp;" days")</f>
        <v/>
      </c>
      <c r="P382" s="284" t="inlineStr">
        <is>
          <t>John Smith</t>
        </is>
      </c>
      <c r="Q382" s="284" t="inlineStr">
        <is>
          <t>AUS</t>
        </is>
      </c>
      <c r="R382" s="699">
        <f>_xlfn.LET(_xlpm.d,_xlfn.XLOOKUP(P382,'[1]Birth Dates'!$A:$A,'[1]Birth Dates'!$B:$B,"",0),IF(_xlpm.d=0,"",_xlpm.d))</f>
        <v/>
      </c>
      <c r="S382" s="284">
        <f>IF(OR(R382="",A382="",NOT(ISNUMBER(R382)),R382&gt;A382),"",DATEDIF(R382,A382,"Y")&amp;" years, "&amp;DATEDIF(R382,A382,"YM")&amp;" months, "&amp;DATEDIF(R382,A382,"MD")&amp;" days")</f>
        <v/>
      </c>
      <c r="T382" s="284" t="n"/>
      <c r="U382" s="284" t="n"/>
      <c r="V382" s="699">
        <f>_xlfn.LET(_xlpm.d,_xlfn.XLOOKUP(T382,'[1]Birth Dates'!$A:$A,'[1]Birth Dates'!$B:$B,"",0),IF(_xlpm.d=0,"",_xlpm.d))</f>
        <v/>
      </c>
      <c r="W382" s="284">
        <f>IF(OR(V382="",A382="",NOT(ISNUMBER(V382)),V382&gt;A382),"",DATEDIF(V382,A382,"Y")&amp;" years, "&amp;DATEDIF(V382,A382,"YM")&amp;" months, "&amp;DATEDIF(V382,A382,"MD")&amp;" days")</f>
        <v/>
      </c>
      <c r="X382" s="284" t="n"/>
      <c r="Y382" s="284" t="n"/>
      <c r="Z382" s="284" t="n"/>
      <c r="AA382" s="284" t="n"/>
      <c r="AB382" s="284" t="n">
        <v>53</v>
      </c>
      <c r="AC382" s="284" t="n"/>
      <c r="AD382" s="284" t="n"/>
      <c r="AE382" s="585" t="inlineStr">
        <is>
          <t>3:29.7000</t>
        </is>
      </c>
      <c r="AF382" s="418">
        <f>IF(OR(AE382="",AE382="",AE382=0),"",6.172/(AE382*24))</f>
        <v/>
      </c>
      <c r="AG382" s="289" t="n"/>
      <c r="AH382" s="585" t="inlineStr"/>
      <c r="AI382" s="418">
        <f>IF(OR(AH382="",AH382="",AH382=0),"",6.172/(AH382*24))</f>
        <v/>
      </c>
      <c r="AJ382" s="175">
        <f>IF(AND(ISNUMBER(AB382),ISNUMBER(AG382)),AB382-AG382,"")</f>
        <v/>
      </c>
      <c r="AK382" s="284" t="n"/>
      <c r="AL382" s="284" t="n">
        <v>107</v>
      </c>
      <c r="AM382" s="488" t="n">
        <v>0.2743634259259259</v>
      </c>
      <c r="AN382" s="671">
        <f>IF(OR(AL382="",AM382="",AM382=0),"",AL382*6.172/(AM382*24))</f>
        <v/>
      </c>
      <c r="AO382" s="477">
        <f>IF(AND(AL382=AL381,AM382&lt;&gt;"",AM381&lt;&gt;""),AM382-AM381,"")</f>
        <v/>
      </c>
      <c r="AP382" s="284" t="n"/>
      <c r="AQ382" s="585" t="inlineStr">
        <is>
          <t>3:15.0000</t>
        </is>
      </c>
      <c r="AR382" s="418">
        <f>IF(OR(AQ382="",AQ382="",AQ382=0),"",6.172/(AQ382*24))</f>
        <v/>
      </c>
      <c r="AS382" s="436">
        <f>IF(OR(NOT(ISNUMBER(C382)),NOT(ISNUMBER(AB382))),"",IF(AG382&lt;&gt;"",AG382,AB382)-C382)</f>
        <v/>
      </c>
      <c r="AT382" s="290" t="n"/>
      <c r="AU382" s="291">
        <f>IF($B382="","",TEXT($A382,"yyyymmdd")&amp;"_P"&amp;$C382&amp;"_C"&amp;$F382&amp;"_"&amp;TRIM(RIGHT(SUBSTITUTE(TRIM(SUBSTITUTE($L382,CHAR(160)," "))," ",REPT(" ",60)),60))&amp;IF($P382="","","-"&amp;TRIM(RIGHT(SUBSTITUTE(TRIM(SUBSTITUTE($P382,CHAR(160)," "))," ",REPT(" ",60)),60)))&amp;IF($T382="","","-"&amp;TRIM(RIGHT(SUBSTITUTE(TRIM(SUBSTITUTE($T382,CHAR(160)," "))," ",REPT(" ",60)),60)))&amp;".jpg")</f>
        <v/>
      </c>
    </row>
    <row r="383" ht="42" customHeight="1">
      <c r="A383" s="288" t="n">
        <v>25481</v>
      </c>
      <c r="B383" s="284" t="inlineStr">
        <is>
          <t>Hardie-Ferodo 500 5 October, 1969</t>
        </is>
      </c>
      <c r="C383" s="284" t="n">
        <v>34</v>
      </c>
      <c r="D383" s="284" t="inlineStr">
        <is>
          <t>A</t>
        </is>
      </c>
      <c r="E383" s="284" t="n">
        <v>3</v>
      </c>
      <c r="F383" s="284" t="n">
        <v>7</v>
      </c>
      <c r="G383" s="284" t="inlineStr">
        <is>
          <t>Kent BMC</t>
        </is>
      </c>
      <c r="H383" s="284" t="n"/>
      <c r="I383" s="284" t="n"/>
      <c r="J383" s="284" t="inlineStr">
        <is>
          <t>Morris Mini K</t>
        </is>
      </c>
      <c r="K383" s="284" t="n"/>
      <c r="L383" s="284" t="inlineStr">
        <is>
          <t>David Bye</t>
        </is>
      </c>
      <c r="M383" s="284" t="inlineStr">
        <is>
          <t>AUS</t>
        </is>
      </c>
      <c r="N383" s="699">
        <f>_xlfn.LET(_xlpm.d,_xlfn.XLOOKUP(L383,'[1]Birth Dates'!$A:$A,'[1]Birth Dates'!$B:$B,"",0),IF(_xlpm.d=0,"",_xlpm.d))</f>
        <v/>
      </c>
      <c r="O383" s="284">
        <f>IF(OR(N383="",A383="",NOT(ISNUMBER(N383)),N383&gt;A383),"",DATEDIF(N383,A383,"Y")&amp;" years, "&amp;DATEDIF(N383,A383,"YM")&amp;" months, "&amp;DATEDIF(N383,A383,"MD")&amp;" days")</f>
        <v/>
      </c>
      <c r="P383" s="284" t="inlineStr">
        <is>
          <t>Richard Willis</t>
        </is>
      </c>
      <c r="Q383" s="284" t="inlineStr">
        <is>
          <t>AUS</t>
        </is>
      </c>
      <c r="R383" s="699">
        <f>_xlfn.LET(_xlpm.d,_xlfn.XLOOKUP(P383,'[1]Birth Dates'!$A:$A,'[1]Birth Dates'!$B:$B,"",0),IF(_xlpm.d=0,"",_xlpm.d))</f>
        <v/>
      </c>
      <c r="S383" s="284">
        <f>IF(OR(R383="",A383="",NOT(ISNUMBER(R383)),R383&gt;A383),"",DATEDIF(R383,A383,"Y")&amp;" years, "&amp;DATEDIF(R383,A383,"YM")&amp;" months, "&amp;DATEDIF(R383,A383,"MD")&amp;" days")</f>
        <v/>
      </c>
      <c r="T383" s="284" t="n"/>
      <c r="U383" s="284" t="n"/>
      <c r="V383" s="699">
        <f>_xlfn.LET(_xlpm.d,_xlfn.XLOOKUP(T383,'[1]Birth Dates'!$A:$A,'[1]Birth Dates'!$B:$B,"",0),IF(_xlpm.d=0,"",_xlpm.d))</f>
        <v/>
      </c>
      <c r="W383" s="284">
        <f>IF(OR(V383="",A383="",NOT(ISNUMBER(V383)),V383&gt;A383),"",DATEDIF(V383,A383,"Y")&amp;" years, "&amp;DATEDIF(V383,A383,"YM")&amp;" months, "&amp;DATEDIF(V383,A383,"MD")&amp;" days")</f>
        <v/>
      </c>
      <c r="X383" s="284" t="n"/>
      <c r="Y383" s="284" t="n"/>
      <c r="Z383" s="284" t="n"/>
      <c r="AA383" s="284" t="n"/>
      <c r="AB383" s="284" t="n">
        <v>61</v>
      </c>
      <c r="AC383" s="284" t="n"/>
      <c r="AD383" s="284" t="n"/>
      <c r="AE383" s="585" t="inlineStr">
        <is>
          <t>3:43.6000</t>
        </is>
      </c>
      <c r="AF383" s="418">
        <f>IF(OR(AE383="",AE383="",AE383=0),"",6.172/(AE383*24))</f>
        <v/>
      </c>
      <c r="AG383" s="289" t="n"/>
      <c r="AH383" s="585" t="inlineStr"/>
      <c r="AI383" s="418">
        <f>IF(OR(AH383="",AH383="",AH383=0),"",6.172/(AH383*24))</f>
        <v/>
      </c>
      <c r="AJ383" s="175">
        <f>IF(AND(ISNUMBER(AB383),ISNUMBER(AG383)),AB383-AG383,"")</f>
        <v/>
      </c>
      <c r="AK383" s="284" t="n"/>
      <c r="AL383" s="284" t="n">
        <v>104</v>
      </c>
      <c r="AM383" s="488" t="n">
        <v>0.2736805555555555</v>
      </c>
      <c r="AN383" s="671">
        <f>IF(OR(AL383="",AM383="",AM383=0),"",AL383*6.172/(AM383*24))</f>
        <v/>
      </c>
      <c r="AO383" s="477">
        <f>IF(AND(AL383=AL382,AM383&lt;&gt;"",AM382&lt;&gt;""),AM383-AM382,"")</f>
        <v/>
      </c>
      <c r="AP383" s="284" t="n"/>
      <c r="AQ383" s="585" t="inlineStr">
        <is>
          <t>3:40.0000</t>
        </is>
      </c>
      <c r="AR383" s="418">
        <f>IF(OR(AQ383="",AQ383="",AQ383=0),"",6.172/(AQ383*24))</f>
        <v/>
      </c>
      <c r="AS383" s="436">
        <f>IF(OR(NOT(ISNUMBER(C383)),NOT(ISNUMBER(AB383))),"",IF(AG383&lt;&gt;"",AG383,AB383)-C383)</f>
        <v/>
      </c>
      <c r="AT383" s="290" t="n"/>
      <c r="AU383" s="291">
        <f>IF($B383="","",TEXT($A383,"yyyymmdd")&amp;"_P"&amp;$C383&amp;"_C"&amp;$F383&amp;"_"&amp;TRIM(RIGHT(SUBSTITUTE(TRIM(SUBSTITUTE($L383,CHAR(160)," "))," ",REPT(" ",60)),60))&amp;IF($P383="","","-"&amp;TRIM(RIGHT(SUBSTITUTE(TRIM(SUBSTITUTE($P383,CHAR(160)," "))," ",REPT(" ",60)),60)))&amp;IF($T383="","","-"&amp;TRIM(RIGHT(SUBSTITUTE(TRIM(SUBSTITUTE($T383,CHAR(160)," "))," ",REPT(" ",60)),60)))&amp;".jpg")</f>
        <v/>
      </c>
    </row>
    <row r="384" ht="42" customHeight="1">
      <c r="A384" s="288" t="n">
        <v>25481</v>
      </c>
      <c r="B384" s="284" t="inlineStr">
        <is>
          <t>Hardie-Ferodo 500 5 October, 1969</t>
        </is>
      </c>
      <c r="C384" s="284" t="n">
        <v>35</v>
      </c>
      <c r="D384" s="284" t="inlineStr">
        <is>
          <t>B</t>
        </is>
      </c>
      <c r="E384" s="284" t="n">
        <v>8</v>
      </c>
      <c r="F384" s="284" t="n">
        <v>9</v>
      </c>
      <c r="G384" s="284" t="inlineStr">
        <is>
          <t>R Edgerton</t>
        </is>
      </c>
      <c r="H384" s="284" t="n"/>
      <c r="I384" s="284" t="n"/>
      <c r="J384" s="284" t="inlineStr">
        <is>
          <t>Renault 10</t>
        </is>
      </c>
      <c r="K384" s="284" t="n"/>
      <c r="L384" s="284" t="inlineStr">
        <is>
          <t>Bob Edgerton</t>
        </is>
      </c>
      <c r="M384" s="284" t="inlineStr">
        <is>
          <t>AUS</t>
        </is>
      </c>
      <c r="N384" s="699">
        <f>_xlfn.LET(_xlpm.d,_xlfn.XLOOKUP(L384,'[1]Birth Dates'!$A:$A,'[1]Birth Dates'!$B:$B,"",0),IF(_xlpm.d=0,"",_xlpm.d))</f>
        <v/>
      </c>
      <c r="O384" s="284">
        <f>IF(OR(N384="",A384="",NOT(ISNUMBER(N384)),N384&gt;A384),"",DATEDIF(N384,A384,"Y")&amp;" years, "&amp;DATEDIF(N384,A384,"YM")&amp;" months, "&amp;DATEDIF(N384,A384,"MD")&amp;" days")</f>
        <v/>
      </c>
      <c r="P384" s="284" t="inlineStr">
        <is>
          <t>Ross Edgerton</t>
        </is>
      </c>
      <c r="Q384" s="284" t="inlineStr">
        <is>
          <t>AUS</t>
        </is>
      </c>
      <c r="R384" s="699">
        <f>_xlfn.LET(_xlpm.d,_xlfn.XLOOKUP(P384,'[1]Birth Dates'!$A:$A,'[1]Birth Dates'!$B:$B,"",0),IF(_xlpm.d=0,"",_xlpm.d))</f>
        <v/>
      </c>
      <c r="S384" s="284">
        <f>IF(OR(R384="",A384="",NOT(ISNUMBER(R384)),R384&gt;A384),"",DATEDIF(R384,A384,"Y")&amp;" years, "&amp;DATEDIF(R384,A384,"YM")&amp;" months, "&amp;DATEDIF(R384,A384,"MD")&amp;" days")</f>
        <v/>
      </c>
      <c r="T384" s="284" t="n"/>
      <c r="U384" s="284" t="n"/>
      <c r="V384" s="699">
        <f>_xlfn.LET(_xlpm.d,_xlfn.XLOOKUP(T384,'[1]Birth Dates'!$A:$A,'[1]Birth Dates'!$B:$B,"",0),IF(_xlpm.d=0,"",_xlpm.d))</f>
        <v/>
      </c>
      <c r="W384" s="284">
        <f>IF(OR(V384="",A384="",NOT(ISNUMBER(V384)),V384&gt;A384),"",DATEDIF(V384,A384,"Y")&amp;" years, "&amp;DATEDIF(V384,A384,"YM")&amp;" months, "&amp;DATEDIF(V384,A384,"MD")&amp;" days")</f>
        <v/>
      </c>
      <c r="X384" s="284" t="n"/>
      <c r="Y384" s="284" t="n"/>
      <c r="Z384" s="284" t="n"/>
      <c r="AA384" s="284" t="n"/>
      <c r="AB384" s="284" t="n">
        <v>62</v>
      </c>
      <c r="AC384" s="284" t="n"/>
      <c r="AD384" s="284" t="n"/>
      <c r="AE384" s="585" t="inlineStr">
        <is>
          <t>3:50.4000</t>
        </is>
      </c>
      <c r="AF384" s="418">
        <f>IF(OR(AE384="",AE384="",AE384=0),"",6.172/(AE384*24))</f>
        <v/>
      </c>
      <c r="AG384" s="289" t="n"/>
      <c r="AH384" s="585" t="inlineStr"/>
      <c r="AI384" s="418">
        <f>IF(OR(AH384="",AH384="",AH384=0),"",6.172/(AH384*24))</f>
        <v/>
      </c>
      <c r="AJ384" s="175">
        <f>IF(AND(ISNUMBER(AB384),ISNUMBER(AG384)),AB384-AG384,"")</f>
        <v/>
      </c>
      <c r="AK384" s="284" t="n"/>
      <c r="AL384" s="284" t="n">
        <v>100</v>
      </c>
      <c r="AM384" s="488" t="n">
        <v>0.2740740740740741</v>
      </c>
      <c r="AN384" s="671">
        <f>IF(OR(AL384="",AM384="",AM384=0),"",AL384*6.172/(AM384*24))</f>
        <v/>
      </c>
      <c r="AO384" s="477">
        <f>IF(AND(AL384=AL383,AM384&lt;&gt;"",AM383&lt;&gt;""),AM384-AM383,"")</f>
        <v/>
      </c>
      <c r="AP384" s="284" t="n"/>
      <c r="AQ384" s="585" t="inlineStr">
        <is>
          <t>3:47.0000</t>
        </is>
      </c>
      <c r="AR384" s="418">
        <f>IF(OR(AQ384="",AQ384="",AQ384=0),"",6.172/(AQ384*24))</f>
        <v/>
      </c>
      <c r="AS384" s="436">
        <f>IF(OR(NOT(ISNUMBER(C384)),NOT(ISNUMBER(AB384))),"",IF(AG384&lt;&gt;"",AG384,AB384)-C384)</f>
        <v/>
      </c>
      <c r="AT384" s="290" t="n"/>
      <c r="AU384" s="291">
        <f>IF($B384="","",TEXT($A384,"yyyymmdd")&amp;"_P"&amp;$C384&amp;"_C"&amp;$F384&amp;"_"&amp;TRIM(RIGHT(SUBSTITUTE(TRIM(SUBSTITUTE($L384,CHAR(160)," "))," ",REPT(" ",60)),60))&amp;IF($P384="","","-"&amp;TRIM(RIGHT(SUBSTITUTE(TRIM(SUBSTITUTE($P384,CHAR(160)," "))," ",REPT(" ",60)),60)))&amp;IF($T384="","","-"&amp;TRIM(RIGHT(SUBSTITUTE(TRIM(SUBSTITUTE($T384,CHAR(160)," "))," ",REPT(" ",60)),60)))&amp;".jpg")</f>
        <v/>
      </c>
    </row>
    <row r="385" ht="42" customHeight="1">
      <c r="A385" s="288" t="n">
        <v>25481</v>
      </c>
      <c r="B385" s="284" t="inlineStr">
        <is>
          <t>Hardie-Ferodo 500 5 October, 1969</t>
        </is>
      </c>
      <c r="C385" s="284" t="n">
        <v>36</v>
      </c>
      <c r="D385" s="284" t="inlineStr">
        <is>
          <t>A</t>
        </is>
      </c>
      <c r="E385" s="284" t="n">
        <v>4</v>
      </c>
      <c r="F385" s="284" t="n">
        <v>8</v>
      </c>
      <c r="G385" s="284" t="inlineStr">
        <is>
          <t>P &amp; R Williams</t>
        </is>
      </c>
      <c r="H385" s="284" t="n"/>
      <c r="I385" s="284" t="n"/>
      <c r="J385" s="284" t="inlineStr">
        <is>
          <t>Morris Mini K</t>
        </is>
      </c>
      <c r="K385" s="284" t="n"/>
      <c r="L385" s="284" t="inlineStr">
        <is>
          <t>Arthur Olsen</t>
        </is>
      </c>
      <c r="M385" s="284" t="inlineStr">
        <is>
          <t>AUS</t>
        </is>
      </c>
      <c r="N385" s="699">
        <f>_xlfn.LET(_xlpm.d,_xlfn.XLOOKUP(L385,'[1]Birth Dates'!$A:$A,'[1]Birth Dates'!$B:$B,"",0),IF(_xlpm.d=0,"",_xlpm.d))</f>
        <v/>
      </c>
      <c r="O385" s="284">
        <f>IF(OR(N385="",A385="",NOT(ISNUMBER(N385)),N385&gt;A385),"",DATEDIF(N385,A385,"Y")&amp;" years, "&amp;DATEDIF(N385,A385,"YM")&amp;" months, "&amp;DATEDIF(N385,A385,"MD")&amp;" days")</f>
        <v/>
      </c>
      <c r="P385" s="284" t="inlineStr">
        <is>
          <t>Sandra Bennett</t>
        </is>
      </c>
      <c r="Q385" s="284" t="inlineStr">
        <is>
          <t>AUS</t>
        </is>
      </c>
      <c r="R385" s="699">
        <f>_xlfn.LET(_xlpm.d,_xlfn.XLOOKUP(P385,'[1]Birth Dates'!$A:$A,'[1]Birth Dates'!$B:$B,"",0),IF(_xlpm.d=0,"",_xlpm.d))</f>
        <v/>
      </c>
      <c r="S385" s="284">
        <f>IF(OR(R385="",A385="",NOT(ISNUMBER(R385)),R385&gt;A385),"",DATEDIF(R385,A385,"Y")&amp;" years, "&amp;DATEDIF(R385,A385,"YM")&amp;" months, "&amp;DATEDIF(R385,A385,"MD")&amp;" days")</f>
        <v/>
      </c>
      <c r="T385" s="284" t="n"/>
      <c r="U385" s="284" t="n"/>
      <c r="V385" s="699">
        <f>_xlfn.LET(_xlpm.d,_xlfn.XLOOKUP(T385,'[1]Birth Dates'!$A:$A,'[1]Birth Dates'!$B:$B,"",0),IF(_xlpm.d=0,"",_xlpm.d))</f>
        <v/>
      </c>
      <c r="W385" s="284">
        <f>IF(OR(V385="",A385="",NOT(ISNUMBER(V385)),V385&gt;A385),"",DATEDIF(V385,A385,"Y")&amp;" years, "&amp;DATEDIF(V385,A385,"YM")&amp;" months, "&amp;DATEDIF(V385,A385,"MD")&amp;" days")</f>
        <v/>
      </c>
      <c r="X385" s="284" t="n"/>
      <c r="Y385" s="284" t="n"/>
      <c r="Z385" s="284" t="n"/>
      <c r="AA385" s="284" t="n"/>
      <c r="AB385" s="284" t="n">
        <v>63</v>
      </c>
      <c r="AC385" s="284" t="n"/>
      <c r="AD385" s="284" t="n"/>
      <c r="AE385" s="585" t="inlineStr">
        <is>
          <t>3:43.1000</t>
        </is>
      </c>
      <c r="AF385" s="418">
        <f>IF(OR(AE385="",AE385="",AE385=0),"",6.172/(AE385*24))</f>
        <v/>
      </c>
      <c r="AG385" s="289" t="n"/>
      <c r="AH385" s="585" t="inlineStr"/>
      <c r="AI385" s="418">
        <f>IF(OR(AH385="",AH385="",AH385=0),"",6.172/(AH385*24))</f>
        <v/>
      </c>
      <c r="AJ385" s="175">
        <f>IF(AND(ISNUMBER(AB385),ISNUMBER(AG385)),AB385-AG385,"")</f>
        <v/>
      </c>
      <c r="AK385" s="284" t="n"/>
      <c r="AL385" s="284" t="n">
        <v>99</v>
      </c>
      <c r="AM385" s="488" t="n">
        <v>0.2748263888888889</v>
      </c>
      <c r="AN385" s="671">
        <f>IF(OR(AL385="",AM385="",AM385=0),"",AL385*6.172/(AM385*24))</f>
        <v/>
      </c>
      <c r="AO385" s="477">
        <f>IF(AND(AL385=AL384,AM385&lt;&gt;"",AM384&lt;&gt;""),AM385-AM384,"")</f>
        <v/>
      </c>
      <c r="AP385" s="284" t="n"/>
      <c r="AQ385" s="585" t="inlineStr">
        <is>
          <t>3:43.0000</t>
        </is>
      </c>
      <c r="AR385" s="418">
        <f>IF(OR(AQ385="",AQ385="",AQ385=0),"",6.172/(AQ385*24))</f>
        <v/>
      </c>
      <c r="AS385" s="436">
        <f>IF(OR(NOT(ISNUMBER(C385)),NOT(ISNUMBER(AB385))),"",IF(AG385&lt;&gt;"",AG385,AB385)-C385)</f>
        <v/>
      </c>
      <c r="AT385" s="290" t="n"/>
      <c r="AU385" s="291">
        <f>IF($B385="","",TEXT($A385,"yyyymmdd")&amp;"_P"&amp;$C385&amp;"_C"&amp;$F385&amp;"_"&amp;TRIM(RIGHT(SUBSTITUTE(TRIM(SUBSTITUTE($L385,CHAR(160)," "))," ",REPT(" ",60)),60))&amp;IF($P385="","","-"&amp;TRIM(RIGHT(SUBSTITUTE(TRIM(SUBSTITUTE($P385,CHAR(160)," "))," ",REPT(" ",60)),60)))&amp;IF($T385="","","-"&amp;TRIM(RIGHT(SUBSTITUTE(TRIM(SUBSTITUTE($T385,CHAR(160)," "))," ",REPT(" ",60)),60)))&amp;".jpg")</f>
        <v/>
      </c>
    </row>
    <row r="386" ht="42" customHeight="1">
      <c r="A386" s="288" t="n">
        <v>25481</v>
      </c>
      <c r="B386" s="284" t="inlineStr">
        <is>
          <t>Hardie-Ferodo 500 5 October, 1969</t>
        </is>
      </c>
      <c r="C386" s="284" t="n">
        <v>37</v>
      </c>
      <c r="D386" s="284" t="inlineStr">
        <is>
          <t>B</t>
        </is>
      </c>
      <c r="E386" s="284" t="n">
        <v>9</v>
      </c>
      <c r="F386" s="284" t="n">
        <v>12</v>
      </c>
      <c r="G386" s="284" t="inlineStr">
        <is>
          <t>RG Lanyon</t>
        </is>
      </c>
      <c r="H386" s="284" t="n"/>
      <c r="I386" s="284" t="n"/>
      <c r="J386" s="284" t="inlineStr">
        <is>
          <t>Morris 1500</t>
        </is>
      </c>
      <c r="K386" s="284" t="n"/>
      <c r="L386" s="284" t="inlineStr">
        <is>
          <t>Alf Barrett</t>
        </is>
      </c>
      <c r="M386" s="284" t="inlineStr">
        <is>
          <t>AUS</t>
        </is>
      </c>
      <c r="N386" s="699">
        <f>_xlfn.LET(_xlpm.d,_xlfn.XLOOKUP(L386,'[1]Birth Dates'!$A:$A,'[1]Birth Dates'!$B:$B,"",0),IF(_xlpm.d=0,"",_xlpm.d))</f>
        <v/>
      </c>
      <c r="O386" s="284">
        <f>IF(OR(N386="",A386="",NOT(ISNUMBER(N386)),N386&gt;A386),"",DATEDIF(N386,A386,"Y")&amp;" years, "&amp;DATEDIF(N386,A386,"YM")&amp;" months, "&amp;DATEDIF(N386,A386,"MD")&amp;" days")</f>
        <v/>
      </c>
      <c r="P386" s="284" t="inlineStr">
        <is>
          <t>Mel Mollison</t>
        </is>
      </c>
      <c r="Q386" s="284" t="inlineStr">
        <is>
          <t>AUS</t>
        </is>
      </c>
      <c r="R386" s="699">
        <f>_xlfn.LET(_xlpm.d,_xlfn.XLOOKUP(P386,'[1]Birth Dates'!$A:$A,'[1]Birth Dates'!$B:$B,"",0),IF(_xlpm.d=0,"",_xlpm.d))</f>
        <v/>
      </c>
      <c r="S386" s="284">
        <f>IF(OR(R386="",A386="",NOT(ISNUMBER(R386)),R386&gt;A386),"",DATEDIF(R386,A386,"Y")&amp;" years, "&amp;DATEDIF(R386,A386,"YM")&amp;" months, "&amp;DATEDIF(R386,A386,"MD")&amp;" days")</f>
        <v/>
      </c>
      <c r="T386" s="284" t="n"/>
      <c r="U386" s="284" t="n"/>
      <c r="V386" s="699">
        <f>_xlfn.LET(_xlpm.d,_xlfn.XLOOKUP(T386,'[1]Birth Dates'!$A:$A,'[1]Birth Dates'!$B:$B,"",0),IF(_xlpm.d=0,"",_xlpm.d))</f>
        <v/>
      </c>
      <c r="W386" s="284">
        <f>IF(OR(V386="",A386="",NOT(ISNUMBER(V386)),V386&gt;A386),"",DATEDIF(V386,A386,"Y")&amp;" years, "&amp;DATEDIF(V386,A386,"YM")&amp;" months, "&amp;DATEDIF(V386,A386,"MD")&amp;" days")</f>
        <v/>
      </c>
      <c r="X386" s="284" t="n"/>
      <c r="Y386" s="284" t="n"/>
      <c r="Z386" s="284" t="n"/>
      <c r="AA386" s="284" t="n"/>
      <c r="AB386" s="284" t="n">
        <v>56</v>
      </c>
      <c r="AC386" s="284" t="n"/>
      <c r="AD386" s="284" t="n"/>
      <c r="AE386" s="585" t="inlineStr">
        <is>
          <t>3:32.6000</t>
        </is>
      </c>
      <c r="AF386" s="418">
        <f>IF(OR(AE386="",AE386="",AE386=0),"",6.172/(AE386*24))</f>
        <v/>
      </c>
      <c r="AG386" s="289" t="n"/>
      <c r="AH386" s="585" t="inlineStr"/>
      <c r="AI386" s="418">
        <f>IF(OR(AH386="",AH386="",AH386=0),"",6.172/(AH386*24))</f>
        <v/>
      </c>
      <c r="AJ386" s="175">
        <f>IF(AND(ISNUMBER(AB386),ISNUMBER(AG386)),AB386-AG386,"")</f>
        <v/>
      </c>
      <c r="AK386" s="284" t="n"/>
      <c r="AL386" s="284" t="n">
        <v>97</v>
      </c>
      <c r="AM386" s="488" t="n">
        <v>0.2743518518518518</v>
      </c>
      <c r="AN386" s="671">
        <f>IF(OR(AL386="",AM386="",AM386=0),"",AL386*6.172/(AM386*24))</f>
        <v/>
      </c>
      <c r="AO386" s="477">
        <f>IF(AND(AL386=AL385,AM386&lt;&gt;"",AM385&lt;&gt;""),AM386-AM385,"")</f>
        <v/>
      </c>
      <c r="AP386" s="284" t="n"/>
      <c r="AQ386" s="585" t="inlineStr">
        <is>
          <t>3:30.0000</t>
        </is>
      </c>
      <c r="AR386" s="418">
        <f>IF(OR(AQ386="",AQ386="",AQ386=0),"",6.172/(AQ386*24))</f>
        <v/>
      </c>
      <c r="AS386" s="436">
        <f>IF(OR(NOT(ISNUMBER(C386)),NOT(ISNUMBER(AB386))),"",IF(AG386&lt;&gt;"",AG386,AB386)-C386)</f>
        <v/>
      </c>
      <c r="AT386" s="290" t="n"/>
      <c r="AU386" s="291">
        <f>IF($B386="","",TEXT($A386,"yyyymmdd")&amp;"_P"&amp;$C386&amp;"_C"&amp;$F386&amp;"_"&amp;TRIM(RIGHT(SUBSTITUTE(TRIM(SUBSTITUTE($L386,CHAR(160)," "))," ",REPT(" ",60)),60))&amp;IF($P386="","","-"&amp;TRIM(RIGHT(SUBSTITUTE(TRIM(SUBSTITUTE($P386,CHAR(160)," "))," ",REPT(" ",60)),60)))&amp;IF($T386="","","-"&amp;TRIM(RIGHT(SUBSTITUTE(TRIM(SUBSTITUTE($T386,CHAR(160)," "))," ",REPT(" ",60)),60)))&amp;".jpg")</f>
        <v/>
      </c>
    </row>
    <row r="387" ht="42" customHeight="1">
      <c r="A387" s="288" t="n">
        <v>25481</v>
      </c>
      <c r="B387" s="284" t="inlineStr">
        <is>
          <t>Hardie-Ferodo 500 5 October, 1969</t>
        </is>
      </c>
      <c r="C387" s="284" t="n">
        <v>38</v>
      </c>
      <c r="D387" s="284" t="inlineStr">
        <is>
          <t>D</t>
        </is>
      </c>
      <c r="E387" s="284" t="n">
        <v>12</v>
      </c>
      <c r="F387" s="284" t="n">
        <v>52</v>
      </c>
      <c r="G387" s="284" t="inlineStr">
        <is>
          <t>Harry Gapps Ford Pty Ltd</t>
        </is>
      </c>
      <c r="H387" s="284" t="n"/>
      <c r="I387" s="284" t="n"/>
      <c r="J387" s="284" t="inlineStr">
        <is>
          <t>Ford Falcon XW GTHO</t>
        </is>
      </c>
      <c r="K387" s="284" t="n"/>
      <c r="L387" s="284" t="inlineStr">
        <is>
          <t>Harry Gapps</t>
        </is>
      </c>
      <c r="M387" s="284" t="inlineStr">
        <is>
          <t>AUS</t>
        </is>
      </c>
      <c r="N387" s="699">
        <f>_xlfn.LET(_xlpm.d,_xlfn.XLOOKUP(L387,'[1]Birth Dates'!$A:$A,'[1]Birth Dates'!$B:$B,"",0),IF(_xlpm.d=0,"",_xlpm.d))</f>
        <v/>
      </c>
      <c r="O387" s="284">
        <f>IF(OR(N387="",A387="",NOT(ISNUMBER(N387)),N387&gt;A387),"",DATEDIF(N387,A387,"Y")&amp;" years, "&amp;DATEDIF(N387,A387,"YM")&amp;" months, "&amp;DATEDIF(N387,A387,"MD")&amp;" days")</f>
        <v/>
      </c>
      <c r="P387" s="284" t="inlineStr">
        <is>
          <t>Frank Hann</t>
        </is>
      </c>
      <c r="Q387" s="284" t="inlineStr">
        <is>
          <t>AUS</t>
        </is>
      </c>
      <c r="R387" s="699">
        <f>_xlfn.LET(_xlpm.d,_xlfn.XLOOKUP(P387,'[1]Birth Dates'!$A:$A,'[1]Birth Dates'!$B:$B,"",0),IF(_xlpm.d=0,"",_xlpm.d))</f>
        <v/>
      </c>
      <c r="S387" s="284">
        <f>IF(OR(R387="",A387="",NOT(ISNUMBER(R387)),R387&gt;A387),"",DATEDIF(R387,A387,"Y")&amp;" years, "&amp;DATEDIF(R387,A387,"YM")&amp;" months, "&amp;DATEDIF(R387,A387,"MD")&amp;" days")</f>
        <v/>
      </c>
      <c r="T387" s="284" t="n"/>
      <c r="U387" s="284" t="n"/>
      <c r="V387" s="699">
        <f>_xlfn.LET(_xlpm.d,_xlfn.XLOOKUP(T387,'[1]Birth Dates'!$A:$A,'[1]Birth Dates'!$B:$B,"",0),IF(_xlpm.d=0,"",_xlpm.d))</f>
        <v/>
      </c>
      <c r="W387" s="284">
        <f>IF(OR(V387="",A387="",NOT(ISNUMBER(V387)),V387&gt;A387),"",DATEDIF(V387,A387,"Y")&amp;" years, "&amp;DATEDIF(V387,A387,"YM")&amp;" months, "&amp;DATEDIF(V387,A387,"MD")&amp;" days")</f>
        <v/>
      </c>
      <c r="X387" s="284" t="n"/>
      <c r="Y387" s="284" t="n"/>
      <c r="Z387" s="284" t="n"/>
      <c r="AA387" s="284" t="n"/>
      <c r="AB387" s="284" t="n">
        <v>23</v>
      </c>
      <c r="AC387" s="284" t="n"/>
      <c r="AD387" s="284" t="n"/>
      <c r="AE387" s="585" t="inlineStr">
        <is>
          <t>3:01.8000</t>
        </is>
      </c>
      <c r="AF387" s="418">
        <f>IF(OR(AE387="",AE387="",AE387=0),"",6.172/(AE387*24))</f>
        <v/>
      </c>
      <c r="AG387" s="289" t="n"/>
      <c r="AH387" s="585" t="inlineStr"/>
      <c r="AI387" s="418">
        <f>IF(OR(AH387="",AH387="",AH387=0),"",6.172/(AH387*24))</f>
        <v/>
      </c>
      <c r="AJ387" s="175">
        <f>IF(AND(ISNUMBER(AB387),ISNUMBER(AG387)),AB387-AG387,"")</f>
        <v/>
      </c>
      <c r="AK387" s="284" t="n"/>
      <c r="AL387" s="284" t="n">
        <v>94</v>
      </c>
      <c r="AM387" s="488" t="n">
        <v>0.2732407407407407</v>
      </c>
      <c r="AN387" s="671">
        <f>IF(OR(AL387="",AM387="",AM387=0),"",AL387*6.172/(AM387*24))</f>
        <v/>
      </c>
      <c r="AO387" s="477">
        <f>IF(AND(AL387=AL386,AM387&lt;&gt;"",AM386&lt;&gt;""),AM387-AM386,"")</f>
        <v/>
      </c>
      <c r="AP387" s="284" t="n"/>
      <c r="AQ387" s="585" t="inlineStr">
        <is>
          <t>3:04.0000</t>
        </is>
      </c>
      <c r="AR387" s="418">
        <f>IF(OR(AQ387="",AQ387="",AQ387=0),"",6.172/(AQ387*24))</f>
        <v/>
      </c>
      <c r="AS387" s="436">
        <f>IF(OR(NOT(ISNUMBER(C387)),NOT(ISNUMBER(AB387))),"",IF(AG387&lt;&gt;"",AG387,AB387)-C387)</f>
        <v/>
      </c>
      <c r="AT387" s="290" t="n"/>
      <c r="AU387" s="291">
        <f>IF($B387="","",TEXT($A387,"yyyymmdd")&amp;"_P"&amp;$C387&amp;"_C"&amp;$F387&amp;"_"&amp;TRIM(RIGHT(SUBSTITUTE(TRIM(SUBSTITUTE($L387,CHAR(160)," "))," ",REPT(" ",60)),60))&amp;IF($P387="","","-"&amp;TRIM(RIGHT(SUBSTITUTE(TRIM(SUBSTITUTE($P387,CHAR(160)," "))," ",REPT(" ",60)),60)))&amp;IF($T387="","","-"&amp;TRIM(RIGHT(SUBSTITUTE(TRIM(SUBSTITUTE($T387,CHAR(160)," "))," ",REPT(" ",60)),60)))&amp;".jpg")</f>
        <v/>
      </c>
    </row>
    <row r="388" ht="42" customHeight="1">
      <c r="A388" s="288" t="n">
        <v>25481</v>
      </c>
      <c r="B388" s="284" t="inlineStr">
        <is>
          <t>Hardie-Ferodo 500 5 October, 1969</t>
        </is>
      </c>
      <c r="C388" s="284" t="n">
        <v>39</v>
      </c>
      <c r="D388" s="284" t="inlineStr">
        <is>
          <t>A</t>
        </is>
      </c>
      <c r="E388" s="284" t="n">
        <v>5</v>
      </c>
      <c r="F388" s="284" t="n">
        <v>4</v>
      </c>
      <c r="G388" s="284" t="inlineStr">
        <is>
          <t>CJ Cronin</t>
        </is>
      </c>
      <c r="H388" s="284" t="n"/>
      <c r="I388" s="284" t="n"/>
      <c r="J388" s="284" t="inlineStr">
        <is>
          <t>Toyota Corolla</t>
        </is>
      </c>
      <c r="K388" s="284" t="n"/>
      <c r="L388" s="284" t="inlineStr">
        <is>
          <t>Chris Cronan</t>
        </is>
      </c>
      <c r="M388" s="284" t="inlineStr">
        <is>
          <t>AUS</t>
        </is>
      </c>
      <c r="N388" s="699">
        <f>_xlfn.LET(_xlpm.d,_xlfn.XLOOKUP(L388,'[1]Birth Dates'!$A:$A,'[1]Birth Dates'!$B:$B,"",0),IF(_xlpm.d=0,"",_xlpm.d))</f>
        <v/>
      </c>
      <c r="O388" s="284">
        <f>IF(OR(N388="",A388="",NOT(ISNUMBER(N388)),N388&gt;A388),"",DATEDIF(N388,A388,"Y")&amp;" years, "&amp;DATEDIF(N388,A388,"YM")&amp;" months, "&amp;DATEDIF(N388,A388,"MD")&amp;" days")</f>
        <v/>
      </c>
      <c r="P388" s="284" t="inlineStr">
        <is>
          <t>Steve Parkes</t>
        </is>
      </c>
      <c r="Q388" s="284" t="inlineStr">
        <is>
          <t>AUS</t>
        </is>
      </c>
      <c r="R388" s="699">
        <f>_xlfn.LET(_xlpm.d,_xlfn.XLOOKUP(P388,'[1]Birth Dates'!$A:$A,'[1]Birth Dates'!$B:$B,"",0),IF(_xlpm.d=0,"",_xlpm.d))</f>
        <v/>
      </c>
      <c r="S388" s="284">
        <f>IF(OR(R388="",A388="",NOT(ISNUMBER(R388)),R388&gt;A388),"",DATEDIF(R388,A388,"Y")&amp;" years, "&amp;DATEDIF(R388,A388,"YM")&amp;" months, "&amp;DATEDIF(R388,A388,"MD")&amp;" days")</f>
        <v/>
      </c>
      <c r="T388" s="284" t="n"/>
      <c r="U388" s="284" t="n"/>
      <c r="V388" s="699">
        <f>_xlfn.LET(_xlpm.d,_xlfn.XLOOKUP(T388,'[1]Birth Dates'!$A:$A,'[1]Birth Dates'!$B:$B,"",0),IF(_xlpm.d=0,"",_xlpm.d))</f>
        <v/>
      </c>
      <c r="W388" s="284">
        <f>IF(OR(V388="",A388="",NOT(ISNUMBER(V388)),V388&gt;A388),"",DATEDIF(V388,A388,"Y")&amp;" years, "&amp;DATEDIF(V388,A388,"YM")&amp;" months, "&amp;DATEDIF(V388,A388,"MD")&amp;" days")</f>
        <v/>
      </c>
      <c r="X388" s="284" t="n"/>
      <c r="Y388" s="284" t="n"/>
      <c r="Z388" s="284" t="n"/>
      <c r="AA388" s="284" t="n"/>
      <c r="AB388" s="284" t="n">
        <v>60</v>
      </c>
      <c r="AC388" s="284" t="n"/>
      <c r="AD388" s="284" t="n"/>
      <c r="AE388" s="585" t="inlineStr">
        <is>
          <t>3:39.3000</t>
        </is>
      </c>
      <c r="AF388" s="418">
        <f>IF(OR(AE388="",AE388="",AE388=0),"",6.172/(AE388*24))</f>
        <v/>
      </c>
      <c r="AG388" s="289" t="n"/>
      <c r="AH388" s="585" t="inlineStr"/>
      <c r="AI388" s="418">
        <f>IF(OR(AH388="",AH388="",AH388=0),"",6.172/(AH388*24))</f>
        <v/>
      </c>
      <c r="AJ388" s="175">
        <f>IF(AND(ISNUMBER(AB388),ISNUMBER(AG388)),AB388-AG388,"")</f>
        <v/>
      </c>
      <c r="AK388" s="284" t="n"/>
      <c r="AL388" s="284" t="n">
        <v>93</v>
      </c>
      <c r="AM388" s="488" t="n">
        <v>0.2743865740740741</v>
      </c>
      <c r="AN388" s="671">
        <f>IF(OR(AL388="",AM388="",AM388=0),"",AL388*6.172/(AM388*24))</f>
        <v/>
      </c>
      <c r="AO388" s="477">
        <f>IF(AND(AL388=AL387,AM388&lt;&gt;"",AM387&lt;&gt;""),AM388-AM387,"")</f>
        <v/>
      </c>
      <c r="AP388" s="284" t="n"/>
      <c r="AQ388" s="585" t="inlineStr">
        <is>
          <t>3:30.0000</t>
        </is>
      </c>
      <c r="AR388" s="418">
        <f>IF(OR(AQ388="",AQ388="",AQ388=0),"",6.172/(AQ388*24))</f>
        <v/>
      </c>
      <c r="AS388" s="436">
        <f>IF(OR(NOT(ISNUMBER(C388)),NOT(ISNUMBER(AB388))),"",IF(AG388&lt;&gt;"",AG388,AB388)-C388)</f>
        <v/>
      </c>
      <c r="AT388" s="290" t="n"/>
      <c r="AU388" s="291">
        <f>IF($B388="","",TEXT($A388,"yyyymmdd")&amp;"_P"&amp;$C388&amp;"_C"&amp;$F388&amp;"_"&amp;TRIM(RIGHT(SUBSTITUTE(TRIM(SUBSTITUTE($L388,CHAR(160)," "))," ",REPT(" ",60)),60))&amp;IF($P388="","","-"&amp;TRIM(RIGHT(SUBSTITUTE(TRIM(SUBSTITUTE($P388,CHAR(160)," "))," ",REPT(" ",60)),60)))&amp;IF($T388="","","-"&amp;TRIM(RIGHT(SUBSTITUTE(TRIM(SUBSTITUTE($T388,CHAR(160)," "))," ",REPT(" ",60)),60)))&amp;".jpg")</f>
        <v/>
      </c>
    </row>
    <row r="389" ht="42" customHeight="1">
      <c r="A389" s="288" t="n">
        <v>25481</v>
      </c>
      <c r="B389" s="284" t="inlineStr">
        <is>
          <t>Hardie-Ferodo 500 5 October, 1969</t>
        </is>
      </c>
      <c r="C389" s="284" t="n">
        <v>40</v>
      </c>
      <c r="D389" s="284" t="inlineStr">
        <is>
          <t>C</t>
        </is>
      </c>
      <c r="E389" s="284" t="n">
        <v>11</v>
      </c>
      <c r="F389" s="284" t="n">
        <v>35</v>
      </c>
      <c r="G389" s="284" t="inlineStr">
        <is>
          <t>T Meehan</t>
        </is>
      </c>
      <c r="H389" s="284" t="n"/>
      <c r="I389" s="284" t="n"/>
      <c r="J389" s="284" t="inlineStr">
        <is>
          <t>Morris Cooper S</t>
        </is>
      </c>
      <c r="K389" s="284" t="n"/>
      <c r="L389" s="284" t="inlineStr">
        <is>
          <t>Trevor Meehan</t>
        </is>
      </c>
      <c r="M389" s="284" t="inlineStr">
        <is>
          <t>AUS</t>
        </is>
      </c>
      <c r="N389" s="699">
        <f>_xlfn.LET(_xlpm.d,_xlfn.XLOOKUP(L389,'[1]Birth Dates'!$A:$A,'[1]Birth Dates'!$B:$B,"",0),IF(_xlpm.d=0,"",_xlpm.d))</f>
        <v/>
      </c>
      <c r="O389" s="284">
        <f>IF(OR(N389="",A389="",NOT(ISNUMBER(N389)),N389&gt;A389),"",DATEDIF(N389,A389,"Y")&amp;" years, "&amp;DATEDIF(N389,A389,"YM")&amp;" months, "&amp;DATEDIF(N389,A389,"MD")&amp;" days")</f>
        <v/>
      </c>
      <c r="P389" s="284" t="inlineStr">
        <is>
          <t>Mal Brewster</t>
        </is>
      </c>
      <c r="Q389" s="284" t="inlineStr">
        <is>
          <t>AUS</t>
        </is>
      </c>
      <c r="R389" s="699">
        <f>_xlfn.LET(_xlpm.d,_xlfn.XLOOKUP(P389,'[1]Birth Dates'!$A:$A,'[1]Birth Dates'!$B:$B,"",0),IF(_xlpm.d=0,"",_xlpm.d))</f>
        <v/>
      </c>
      <c r="S389" s="284">
        <f>IF(OR(R389="",A389="",NOT(ISNUMBER(R389)),R389&gt;A389),"",DATEDIF(R389,A389,"Y")&amp;" years, "&amp;DATEDIF(R389,A389,"YM")&amp;" months, "&amp;DATEDIF(R389,A389,"MD")&amp;" days")</f>
        <v/>
      </c>
      <c r="T389" s="284" t="n"/>
      <c r="U389" s="284" t="n"/>
      <c r="V389" s="699">
        <f>_xlfn.LET(_xlpm.d,_xlfn.XLOOKUP(T389,'[1]Birth Dates'!$A:$A,'[1]Birth Dates'!$B:$B,"",0),IF(_xlpm.d=0,"",_xlpm.d))</f>
        <v/>
      </c>
      <c r="W389" s="284">
        <f>IF(OR(V389="",A389="",NOT(ISNUMBER(V389)),V389&gt;A389),"",DATEDIF(V389,A389,"Y")&amp;" years, "&amp;DATEDIF(V389,A389,"YM")&amp;" months, "&amp;DATEDIF(V389,A389,"MD")&amp;" days")</f>
        <v/>
      </c>
      <c r="X389" s="284" t="n"/>
      <c r="Y389" s="284" t="n"/>
      <c r="Z389" s="284" t="n"/>
      <c r="AA389" s="284" t="n"/>
      <c r="AB389" s="284" t="n">
        <v>39</v>
      </c>
      <c r="AC389" s="284" t="n"/>
      <c r="AD389" s="284" t="n"/>
      <c r="AE389" s="585" t="inlineStr">
        <is>
          <t>3:16.1000</t>
        </is>
      </c>
      <c r="AF389" s="418">
        <f>IF(OR(AE389="",AE389="",AE389=0),"",6.172/(AE389*24))</f>
        <v/>
      </c>
      <c r="AG389" s="289" t="n"/>
      <c r="AH389" s="585" t="inlineStr"/>
      <c r="AI389" s="418">
        <f>IF(OR(AH389="",AH389="",AH389=0),"",6.172/(AH389*24))</f>
        <v/>
      </c>
      <c r="AJ389" s="175">
        <f>IF(AND(ISNUMBER(AB389),ISNUMBER(AG389)),AB389-AG389,"")</f>
        <v/>
      </c>
      <c r="AK389" s="284" t="n"/>
      <c r="AL389" s="284" t="n">
        <v>93</v>
      </c>
      <c r="AM389" s="488" t="n">
        <v>0.2747685185185185</v>
      </c>
      <c r="AN389" s="671">
        <f>IF(OR(AL389="",AM389="",AM389=0),"",AL389*6.172/(AM389*24))</f>
        <v/>
      </c>
      <c r="AO389" s="477">
        <f>IF(AND(AL389=AL388,AM389&lt;&gt;"",AM388&lt;&gt;""),AM389-AM388,"")</f>
        <v/>
      </c>
      <c r="AP389" s="284" t="n"/>
      <c r="AQ389" s="585" t="inlineStr">
        <is>
          <t>3:12.0000</t>
        </is>
      </c>
      <c r="AR389" s="418">
        <f>IF(OR(AQ389="",AQ389="",AQ389=0),"",6.172/(AQ389*24))</f>
        <v/>
      </c>
      <c r="AS389" s="436">
        <f>IF(OR(NOT(ISNUMBER(C389)),NOT(ISNUMBER(AB389))),"",IF(AG389&lt;&gt;"",AG389,AB389)-C389)</f>
        <v/>
      </c>
      <c r="AT389" s="290" t="n"/>
      <c r="AU389" s="291">
        <f>IF($B389="","",TEXT($A389,"yyyymmdd")&amp;"_P"&amp;$C389&amp;"_C"&amp;$F389&amp;"_"&amp;TRIM(RIGHT(SUBSTITUTE(TRIM(SUBSTITUTE($L389,CHAR(160)," "))," ",REPT(" ",60)),60))&amp;IF($P389="","","-"&amp;TRIM(RIGHT(SUBSTITUTE(TRIM(SUBSTITUTE($P389,CHAR(160)," "))," ",REPT(" ",60)),60)))&amp;IF($T389="","","-"&amp;TRIM(RIGHT(SUBSTITUTE(TRIM(SUBSTITUTE($T389,CHAR(160)," "))," ",REPT(" ",60)),60)))&amp;".jpg")</f>
        <v/>
      </c>
    </row>
    <row r="390" ht="42" customHeight="1">
      <c r="A390" s="288" t="n">
        <v>25481</v>
      </c>
      <c r="B390" s="284" t="inlineStr">
        <is>
          <t>Hardie-Ferodo 500 5 October, 1969</t>
        </is>
      </c>
      <c r="C390" s="284" t="n">
        <v>41</v>
      </c>
      <c r="D390" s="284" t="inlineStr">
        <is>
          <t>B</t>
        </is>
      </c>
      <c r="E390" s="284" t="n">
        <v>10</v>
      </c>
      <c r="F390" s="284" t="n">
        <v>16</v>
      </c>
      <c r="G390" s="284" t="inlineStr">
        <is>
          <t>MTR Services</t>
        </is>
      </c>
      <c r="H390" s="284" t="n"/>
      <c r="I390" s="284" t="n"/>
      <c r="J390" s="284" t="inlineStr">
        <is>
          <t>Hillman Gazelle</t>
        </is>
      </c>
      <c r="K390" s="284" t="n"/>
      <c r="L390" s="284" t="inlineStr">
        <is>
          <t>Nick Ledingham</t>
        </is>
      </c>
      <c r="M390" s="284" t="inlineStr">
        <is>
          <t>AUS</t>
        </is>
      </c>
      <c r="N390" s="699">
        <f>_xlfn.LET(_xlpm.d,_xlfn.XLOOKUP(L390,'[1]Birth Dates'!$A:$A,'[1]Birth Dates'!$B:$B,"",0),IF(_xlpm.d=0,"",_xlpm.d))</f>
        <v/>
      </c>
      <c r="O390" s="284">
        <f>IF(OR(N390="",A390="",NOT(ISNUMBER(N390)),N390&gt;A390),"",DATEDIF(N390,A390,"Y")&amp;" years, "&amp;DATEDIF(N390,A390,"YM")&amp;" months, "&amp;DATEDIF(N390,A390,"MD")&amp;" days")</f>
        <v/>
      </c>
      <c r="P390" s="284" t="inlineStr">
        <is>
          <t>Damon Beck</t>
        </is>
      </c>
      <c r="Q390" s="284" t="inlineStr">
        <is>
          <t>AUS</t>
        </is>
      </c>
      <c r="R390" s="699">
        <f>_xlfn.LET(_xlpm.d,_xlfn.XLOOKUP(P390,'[1]Birth Dates'!$A:$A,'[1]Birth Dates'!$B:$B,"",0),IF(_xlpm.d=0,"",_xlpm.d))</f>
        <v/>
      </c>
      <c r="S390" s="284">
        <f>IF(OR(R390="",A390="",NOT(ISNUMBER(R390)),R390&gt;A390),"",DATEDIF(R390,A390,"Y")&amp;" years, "&amp;DATEDIF(R390,A390,"YM")&amp;" months, "&amp;DATEDIF(R390,A390,"MD")&amp;" days")</f>
        <v/>
      </c>
      <c r="T390" s="284" t="n"/>
      <c r="U390" s="284" t="n"/>
      <c r="V390" s="699">
        <f>_xlfn.LET(_xlpm.d,_xlfn.XLOOKUP(T390,'[1]Birth Dates'!$A:$A,'[1]Birth Dates'!$B:$B,"",0),IF(_xlpm.d=0,"",_xlpm.d))</f>
        <v/>
      </c>
      <c r="W390" s="284">
        <f>IF(OR(V390="",A390="",NOT(ISNUMBER(V390)),V390&gt;A390),"",DATEDIF(V390,A390,"Y")&amp;" years, "&amp;DATEDIF(V390,A390,"YM")&amp;" months, "&amp;DATEDIF(V390,A390,"MD")&amp;" days")</f>
        <v/>
      </c>
      <c r="X390" s="284" t="n"/>
      <c r="Y390" s="284" t="n"/>
      <c r="Z390" s="284" t="n"/>
      <c r="AA390" s="284" t="n"/>
      <c r="AB390" s="284" t="n">
        <v>49</v>
      </c>
      <c r="AC390" s="284" t="n"/>
      <c r="AD390" s="284" t="n"/>
      <c r="AE390" s="585" t="inlineStr">
        <is>
          <t>3:22.3000</t>
        </is>
      </c>
      <c r="AF390" s="418">
        <f>IF(OR(AE390="",AE390="",AE390=0),"",6.172/(AE390*24))</f>
        <v/>
      </c>
      <c r="AG390" s="289" t="n"/>
      <c r="AH390" s="585" t="inlineStr"/>
      <c r="AI390" s="418">
        <f>IF(OR(AH390="",AH390="",AH390=0),"",6.172/(AH390*24))</f>
        <v/>
      </c>
      <c r="AJ390" s="175">
        <f>IF(AND(ISNUMBER(AB390),ISNUMBER(AG390)),AB390-AG390,"")</f>
        <v/>
      </c>
      <c r="AK390" s="284" t="n"/>
      <c r="AL390" s="284" t="n">
        <v>84</v>
      </c>
      <c r="AM390" s="488" t="n">
        <v>0.2760416666666667</v>
      </c>
      <c r="AN390" s="671">
        <f>IF(OR(AL390="",AM390="",AM390=0),"",AL390*6.172/(AM390*24))</f>
        <v/>
      </c>
      <c r="AO390" s="477">
        <f>IF(AND(AL390=AL389,AM390&lt;&gt;"",AM389&lt;&gt;""),AM390-AM389,"")</f>
        <v/>
      </c>
      <c r="AP390" s="284" t="n"/>
      <c r="AQ390" s="585" t="inlineStr">
        <is>
          <t>3:28.0000</t>
        </is>
      </c>
      <c r="AR390" s="418">
        <f>IF(OR(AQ390="",AQ390="",AQ390=0),"",6.172/(AQ390*24))</f>
        <v/>
      </c>
      <c r="AS390" s="436">
        <f>IF(OR(NOT(ISNUMBER(C390)),NOT(ISNUMBER(AB390))),"",IF(AG390&lt;&gt;"",AG390,AB390)-C390)</f>
        <v/>
      </c>
      <c r="AT390" s="290" t="n"/>
      <c r="AU390" s="291">
        <f>IF($B390="","",TEXT($A390,"yyyymmdd")&amp;"_P"&amp;$C390&amp;"_C"&amp;$F390&amp;"_"&amp;TRIM(RIGHT(SUBSTITUTE(TRIM(SUBSTITUTE($L390,CHAR(160)," "))," ",REPT(" ",60)),60))&amp;IF($P390="","","-"&amp;TRIM(RIGHT(SUBSTITUTE(TRIM(SUBSTITUTE($P390,CHAR(160)," "))," ",REPT(" ",60)),60)))&amp;IF($T390="","","-"&amp;TRIM(RIGHT(SUBSTITUTE(TRIM(SUBSTITUTE($T390,CHAR(160)," "))," ",REPT(" ",60)),60)))&amp;".jpg")</f>
        <v/>
      </c>
    </row>
    <row r="391" ht="42" customHeight="1">
      <c r="A391" s="288" t="n">
        <v>25481</v>
      </c>
      <c r="B391" s="284" t="inlineStr">
        <is>
          <t>Hardie-Ferodo 500 5 October, 1969</t>
        </is>
      </c>
      <c r="C391" s="284" t="n">
        <v>42</v>
      </c>
      <c r="D391" s="284" t="inlineStr">
        <is>
          <t>C</t>
        </is>
      </c>
      <c r="E391" s="284" t="n">
        <v>12</v>
      </c>
      <c r="F391" s="284" t="n">
        <v>36</v>
      </c>
      <c r="G391" s="284" t="inlineStr">
        <is>
          <t>EM Automation Pty Ltd</t>
        </is>
      </c>
      <c r="H391" s="284" t="n"/>
      <c r="I391" s="284" t="n"/>
      <c r="J391" s="284" t="inlineStr">
        <is>
          <t>Morris Cooper S</t>
        </is>
      </c>
      <c r="K391" s="284" t="n"/>
      <c r="L391" s="284" t="inlineStr">
        <is>
          <t>Paul Mander</t>
        </is>
      </c>
      <c r="M391" s="284" t="inlineStr">
        <is>
          <t>AUS</t>
        </is>
      </c>
      <c r="N391" s="699">
        <f>_xlfn.LET(_xlpm.d,_xlfn.XLOOKUP(L391,'[1]Birth Dates'!$A:$A,'[1]Birth Dates'!$B:$B,"",0),IF(_xlpm.d=0,"",_xlpm.d))</f>
        <v/>
      </c>
      <c r="O391" s="284">
        <f>IF(OR(N391="",A391="",NOT(ISNUMBER(N391)),N391&gt;A391),"",DATEDIF(N391,A391,"Y")&amp;" years, "&amp;DATEDIF(N391,A391,"YM")&amp;" months, "&amp;DATEDIF(N391,A391,"MD")&amp;" days")</f>
        <v/>
      </c>
      <c r="P391" s="284" t="inlineStr">
        <is>
          <t>Phil Edwards</t>
        </is>
      </c>
      <c r="Q391" s="284" t="inlineStr">
        <is>
          <t>AUS</t>
        </is>
      </c>
      <c r="R391" s="699">
        <f>_xlfn.LET(_xlpm.d,_xlfn.XLOOKUP(P391,'[1]Birth Dates'!$A:$A,'[1]Birth Dates'!$B:$B,"",0),IF(_xlpm.d=0,"",_xlpm.d))</f>
        <v/>
      </c>
      <c r="S391" s="284">
        <f>IF(OR(R391="",A391="",NOT(ISNUMBER(R391)),R391&gt;A391),"",DATEDIF(R391,A391,"Y")&amp;" years, "&amp;DATEDIF(R391,A391,"YM")&amp;" months, "&amp;DATEDIF(R391,A391,"MD")&amp;" days")</f>
        <v/>
      </c>
      <c r="T391" s="284" t="n"/>
      <c r="U391" s="284" t="n"/>
      <c r="V391" s="699">
        <f>_xlfn.LET(_xlpm.d,_xlfn.XLOOKUP(T391,'[1]Birth Dates'!$A:$A,'[1]Birth Dates'!$B:$B,"",0),IF(_xlpm.d=0,"",_xlpm.d))</f>
        <v/>
      </c>
      <c r="W391" s="284">
        <f>IF(OR(V391="",A391="",NOT(ISNUMBER(V391)),V391&gt;A391),"",DATEDIF(V391,A391,"Y")&amp;" years, "&amp;DATEDIF(V391,A391,"YM")&amp;" months, "&amp;DATEDIF(V391,A391,"MD")&amp;" days")</f>
        <v/>
      </c>
      <c r="X391" s="284" t="n"/>
      <c r="Y391" s="284" t="n"/>
      <c r="Z391" s="284" t="n"/>
      <c r="AA391" s="284" t="n"/>
      <c r="AB391" s="284" t="n">
        <v>29</v>
      </c>
      <c r="AC391" s="284" t="n"/>
      <c r="AD391" s="284" t="n"/>
      <c r="AE391" s="585" t="inlineStr">
        <is>
          <t>3:11.1000</t>
        </is>
      </c>
      <c r="AF391" s="418">
        <f>IF(OR(AE391="",AE391="",AE391=0),"",6.172/(AE391*24))</f>
        <v/>
      </c>
      <c r="AG391" s="289" t="n"/>
      <c r="AH391" s="585" t="inlineStr"/>
      <c r="AI391" s="418">
        <f>IF(OR(AH391="",AH391="",AH391=0),"",6.172/(AH391*24))</f>
        <v/>
      </c>
      <c r="AJ391" s="175">
        <f>IF(AND(ISNUMBER(AB391),ISNUMBER(AG391)),AB391-AG391,"")</f>
        <v/>
      </c>
      <c r="AK391" s="284" t="n"/>
      <c r="AL391" s="284" t="n">
        <v>82</v>
      </c>
      <c r="AM391" s="488" t="n">
        <v>0.2725231481481482</v>
      </c>
      <c r="AN391" s="671">
        <f>IF(OR(AL391="",AM391="",AM391=0),"",AL391*6.172/(AM391*24))</f>
        <v/>
      </c>
      <c r="AO391" s="477">
        <f>IF(AND(AL391=AL390,AM391&lt;&gt;"",AM390&lt;&gt;""),AM391-AM390,"")</f>
        <v/>
      </c>
      <c r="AP391" s="284" t="n"/>
      <c r="AQ391" s="585" t="inlineStr">
        <is>
          <t>3:12.0000</t>
        </is>
      </c>
      <c r="AR391" s="418">
        <f>IF(OR(AQ391="",AQ391="",AQ391=0),"",6.172/(AQ391*24))</f>
        <v/>
      </c>
      <c r="AS391" s="436">
        <f>IF(OR(NOT(ISNUMBER(C391)),NOT(ISNUMBER(AB391))),"",IF(AG391&lt;&gt;"",AG391,AB391)-C391)</f>
        <v/>
      </c>
      <c r="AT391" s="290" t="n"/>
      <c r="AU391" s="291">
        <f>IF($B391="","",TEXT($A391,"yyyymmdd")&amp;"_P"&amp;$C391&amp;"_C"&amp;$F391&amp;"_"&amp;TRIM(RIGHT(SUBSTITUTE(TRIM(SUBSTITUTE($L391,CHAR(160)," "))," ",REPT(" ",60)),60))&amp;IF($P391="","","-"&amp;TRIM(RIGHT(SUBSTITUTE(TRIM(SUBSTITUTE($P391,CHAR(160)," "))," ",REPT(" ",60)),60)))&amp;IF($T391="","","-"&amp;TRIM(RIGHT(SUBSTITUTE(TRIM(SUBSTITUTE($T391,CHAR(160)," "))," ",REPT(" ",60)),60)))&amp;".jpg")</f>
        <v/>
      </c>
    </row>
    <row r="392" ht="42" customHeight="1">
      <c r="A392" s="288" t="n">
        <v>25481</v>
      </c>
      <c r="B392" s="284" t="inlineStr">
        <is>
          <t>Hardie-Ferodo 500 5 October, 1969</t>
        </is>
      </c>
      <c r="C392" s="284" t="inlineStr">
        <is>
          <t>DNF</t>
        </is>
      </c>
      <c r="D392" s="284" t="inlineStr">
        <is>
          <t>D</t>
        </is>
      </c>
      <c r="E392" s="284" t="n">
        <v>13</v>
      </c>
      <c r="F392" s="284" t="n">
        <v>51</v>
      </c>
      <c r="G392" s="284" t="inlineStr">
        <is>
          <t>Fair Deal Car Sales Pty Ltd</t>
        </is>
      </c>
      <c r="H392" s="284" t="n"/>
      <c r="I392" s="284" t="n"/>
      <c r="J392" s="284" t="inlineStr">
        <is>
          <t>Holden Monaro GTS350</t>
        </is>
      </c>
      <c r="K392" s="284" t="n"/>
      <c r="L392" s="284" t="inlineStr">
        <is>
          <t>Digby Cooke</t>
        </is>
      </c>
      <c r="M392" s="284" t="inlineStr">
        <is>
          <t>AUS</t>
        </is>
      </c>
      <c r="N392" s="699">
        <f>_xlfn.LET(_xlpm.d,_xlfn.XLOOKUP(L392,'[1]Birth Dates'!$A:$A,'[1]Birth Dates'!$B:$B,"",0),IF(_xlpm.d=0,"",_xlpm.d))</f>
        <v/>
      </c>
      <c r="O392" s="284">
        <f>IF(OR(N392="",A392="",NOT(ISNUMBER(N392)),N392&gt;A392),"",DATEDIF(N392,A392,"Y")&amp;" years, "&amp;DATEDIF(N392,A392,"YM")&amp;" months, "&amp;DATEDIF(N392,A392,"MD")&amp;" days")</f>
        <v/>
      </c>
      <c r="P392" s="284" t="inlineStr">
        <is>
          <t>David Bowden</t>
        </is>
      </c>
      <c r="Q392" s="284" t="inlineStr">
        <is>
          <t>AUS</t>
        </is>
      </c>
      <c r="R392" s="699">
        <f>_xlfn.LET(_xlpm.d,_xlfn.XLOOKUP(P392,'[1]Birth Dates'!$A:$A,'[1]Birth Dates'!$B:$B,"",0),IF(_xlpm.d=0,"",_xlpm.d))</f>
        <v/>
      </c>
      <c r="S392" s="284">
        <f>IF(OR(R392="",A392="",NOT(ISNUMBER(R392)),R392&gt;A392),"",DATEDIF(R392,A392,"Y")&amp;" years, "&amp;DATEDIF(R392,A392,"YM")&amp;" months, "&amp;DATEDIF(R392,A392,"MD")&amp;" days")</f>
        <v/>
      </c>
      <c r="T392" s="284" t="n"/>
      <c r="U392" s="284" t="n"/>
      <c r="V392" s="699">
        <f>_xlfn.LET(_xlpm.d,_xlfn.XLOOKUP(T392,'[1]Birth Dates'!$A:$A,'[1]Birth Dates'!$B:$B,"",0),IF(_xlpm.d=0,"",_xlpm.d))</f>
        <v/>
      </c>
      <c r="W392" s="284">
        <f>IF(OR(V392="",A392="",NOT(ISNUMBER(V392)),V392&gt;A392),"",DATEDIF(V392,A392,"Y")&amp;" years, "&amp;DATEDIF(V392,A392,"YM")&amp;" months, "&amp;DATEDIF(V392,A392,"MD")&amp;" days")</f>
        <v/>
      </c>
      <c r="X392" s="284" t="n"/>
      <c r="Y392" s="284" t="n"/>
      <c r="Z392" s="284" t="n"/>
      <c r="AA392" s="284" t="n"/>
      <c r="AB392" s="284" t="n">
        <v>2</v>
      </c>
      <c r="AC392" s="284" t="n"/>
      <c r="AD392" s="284" t="n"/>
      <c r="AE392" s="585" t="inlineStr">
        <is>
          <t>2:50.0000</t>
        </is>
      </c>
      <c r="AF392" s="418">
        <f>IF(OR(AE392="",AE392="",AE392=0),"",6.172/(AE392*24))</f>
        <v/>
      </c>
      <c r="AG392" s="289" t="n"/>
      <c r="AH392" s="585" t="inlineStr"/>
      <c r="AI392" s="418">
        <f>IF(OR(AH392="",AH392="",AH392=0),"",6.172/(AH392*24))</f>
        <v/>
      </c>
      <c r="AJ392" s="175">
        <f>IF(AND(ISNUMBER(AB392),ISNUMBER(AG392)),AB392-AG392,"")</f>
        <v/>
      </c>
      <c r="AK392" s="284" t="inlineStr">
        <is>
          <t>Front race in gearbox broke and gears jammed</t>
        </is>
      </c>
      <c r="AL392" s="284" t="n">
        <v>96</v>
      </c>
      <c r="AM392" s="488" t="n"/>
      <c r="AN392" s="671">
        <f>IF(OR(AL392="",AM392="",AM392=0),"",AL392*6.172/(AM392*24))</f>
        <v/>
      </c>
      <c r="AO392" s="477">
        <f>IF(AND(AL392=AL391,AM392&lt;&gt;"",AM391&lt;&gt;""),AM392-AM391,"")</f>
        <v/>
      </c>
      <c r="AP392" s="284" t="n"/>
      <c r="AQ392" s="585" t="inlineStr">
        <is>
          <t>2:54.0000</t>
        </is>
      </c>
      <c r="AR392" s="418">
        <f>IF(OR(AQ392="",AQ392="",AQ392=0),"",6.172/(AQ392*24))</f>
        <v/>
      </c>
      <c r="AS392" s="436">
        <f>IF(OR(NOT(ISNUMBER(C392)),NOT(ISNUMBER(AB392))),"",IF(AG392&lt;&gt;"",AG392,AB392)-C392)</f>
        <v/>
      </c>
      <c r="AT392" s="290" t="n"/>
      <c r="AU392" s="291">
        <f>IF($B392="","",TEXT($A392,"yyyymmdd")&amp;"_P"&amp;$C392&amp;"_C"&amp;$F392&amp;"_"&amp;TRIM(RIGHT(SUBSTITUTE(TRIM(SUBSTITUTE($L392,CHAR(160)," "))," ",REPT(" ",60)),60))&amp;IF($P392="","","-"&amp;TRIM(RIGHT(SUBSTITUTE(TRIM(SUBSTITUTE($P392,CHAR(160)," "))," ",REPT(" ",60)),60)))&amp;IF($T392="","","-"&amp;TRIM(RIGHT(SUBSTITUTE(TRIM(SUBSTITUTE($T392,CHAR(160)," "))," ",REPT(" ",60)),60)))&amp;".jpg")</f>
        <v/>
      </c>
    </row>
    <row r="393" ht="42" customHeight="1">
      <c r="A393" s="288" t="n">
        <v>25481</v>
      </c>
      <c r="B393" s="284" t="inlineStr">
        <is>
          <t>Hardie-Ferodo 500 5 October, 1969</t>
        </is>
      </c>
      <c r="C393" s="284" t="inlineStr">
        <is>
          <t>DNF</t>
        </is>
      </c>
      <c r="D393" s="284" t="inlineStr">
        <is>
          <t>D</t>
        </is>
      </c>
      <c r="E393" s="284" t="n">
        <v>14</v>
      </c>
      <c r="F393" s="284" t="n">
        <v>60</v>
      </c>
      <c r="G393" s="284" t="inlineStr">
        <is>
          <t>Ford Motor Company of Australia</t>
        </is>
      </c>
      <c r="H393" s="284" t="n"/>
      <c r="I393" s="284" t="n"/>
      <c r="J393" s="284" t="inlineStr">
        <is>
          <t>Ford Falcon XW GTHO</t>
        </is>
      </c>
      <c r="K393" s="284" t="n"/>
      <c r="L393" s="284" t="inlineStr">
        <is>
          <t>Fred Gibson</t>
        </is>
      </c>
      <c r="M393" s="284" t="inlineStr">
        <is>
          <t>AUS</t>
        </is>
      </c>
      <c r="N393" s="699">
        <f>_xlfn.LET(_xlpm.d,_xlfn.XLOOKUP(L393,'[1]Birth Dates'!$A:$A,'[1]Birth Dates'!$B:$B,"",0),IF(_xlpm.d=0,"",_xlpm.d))</f>
        <v/>
      </c>
      <c r="O393" s="284">
        <f>IF(OR(N393="",A393="",NOT(ISNUMBER(N393)),N393&gt;A393),"",DATEDIF(N393,A393,"Y")&amp;" years, "&amp;DATEDIF(N393,A393,"YM")&amp;" months, "&amp;DATEDIF(N393,A393,"MD")&amp;" days")</f>
        <v/>
      </c>
      <c r="P393" s="284" t="inlineStr">
        <is>
          <t>Barry Seton</t>
        </is>
      </c>
      <c r="Q393" s="284" t="inlineStr">
        <is>
          <t>AUS</t>
        </is>
      </c>
      <c r="R393" s="699">
        <f>_xlfn.LET(_xlpm.d,_xlfn.XLOOKUP(P393,'[1]Birth Dates'!$A:$A,'[1]Birth Dates'!$B:$B,"",0),IF(_xlpm.d=0,"",_xlpm.d))</f>
        <v/>
      </c>
      <c r="S393" s="284">
        <f>IF(OR(R393="",A393="",NOT(ISNUMBER(R393)),R393&gt;A393),"",DATEDIF(R393,A393,"Y")&amp;" years, "&amp;DATEDIF(R393,A393,"YM")&amp;" months, "&amp;DATEDIF(R393,A393,"MD")&amp;" days")</f>
        <v/>
      </c>
      <c r="T393" s="284" t="n"/>
      <c r="U393" s="284" t="n"/>
      <c r="V393" s="699">
        <f>_xlfn.LET(_xlpm.d,_xlfn.XLOOKUP(T393,'[1]Birth Dates'!$A:$A,'[1]Birth Dates'!$B:$B,"",0),IF(_xlpm.d=0,"",_xlpm.d))</f>
        <v/>
      </c>
      <c r="W393" s="284">
        <f>IF(OR(V393="",A393="",NOT(ISNUMBER(V393)),V393&gt;A393),"",DATEDIF(V393,A393,"Y")&amp;" years, "&amp;DATEDIF(V393,A393,"YM")&amp;" months, "&amp;DATEDIF(V393,A393,"MD")&amp;" days")</f>
        <v/>
      </c>
      <c r="X393" s="284" t="n"/>
      <c r="Y393" s="284" t="n"/>
      <c r="Z393" s="284" t="n"/>
      <c r="AA393" s="284" t="n"/>
      <c r="AB393" s="284" t="n">
        <v>5</v>
      </c>
      <c r="AC393" s="284" t="n"/>
      <c r="AD393" s="284" t="n"/>
      <c r="AE393" s="585" t="inlineStr">
        <is>
          <t>2:53.7000</t>
        </is>
      </c>
      <c r="AF393" s="418">
        <f>IF(OR(AE393="",AE393="",AE393=0),"",6.172/(AE393*24))</f>
        <v/>
      </c>
      <c r="AG393" s="289" t="n"/>
      <c r="AH393" s="585" t="inlineStr"/>
      <c r="AI393" s="418">
        <f>IF(OR(AH393="",AH393="",AH393=0),"",6.172/(AH393*24))</f>
        <v/>
      </c>
      <c r="AJ393" s="175">
        <f>IF(AND(ISNUMBER(AB393),ISNUMBER(AG393)),AB393-AG393,"")</f>
        <v/>
      </c>
      <c r="AK393" s="284" t="inlineStr">
        <is>
          <t>Blown tyre car rolled at Mcphillamy Park</t>
        </is>
      </c>
      <c r="AL393" s="284" t="n">
        <v>93</v>
      </c>
      <c r="AM393" s="488" t="n"/>
      <c r="AN393" s="671">
        <f>IF(OR(AL393="",AM393="",AM393=0),"",AL393*6.172/(AM393*24))</f>
        <v/>
      </c>
      <c r="AO393" s="477">
        <f>IF(AND(AL393=AL392,AM393&lt;&gt;"",AM392&lt;&gt;""),AM393-AM392,"")</f>
        <v/>
      </c>
      <c r="AP393" s="284" t="n"/>
      <c r="AQ393" s="585" t="inlineStr">
        <is>
          <t>2:52.1000</t>
        </is>
      </c>
      <c r="AR393" s="418">
        <f>IF(OR(AQ393="",AQ393="",AQ393=0),"",6.172/(AQ393*24))</f>
        <v/>
      </c>
      <c r="AS393" s="436">
        <f>IF(OR(NOT(ISNUMBER(C393)),NOT(ISNUMBER(AB393))),"",IF(AG393&lt;&gt;"",AG393,AB393)-C393)</f>
        <v/>
      </c>
      <c r="AT393" s="290" t="n"/>
      <c r="AU393" s="291">
        <f>IF($B393="","",TEXT($A393,"yyyymmdd")&amp;"_P"&amp;$C393&amp;"_C"&amp;$F393&amp;"_"&amp;TRIM(RIGHT(SUBSTITUTE(TRIM(SUBSTITUTE($L393,CHAR(160)," "))," ",REPT(" ",60)),60))&amp;IF($P393="","","-"&amp;TRIM(RIGHT(SUBSTITUTE(TRIM(SUBSTITUTE($P393,CHAR(160)," "))," ",REPT(" ",60)),60)))&amp;IF($T393="","","-"&amp;TRIM(RIGHT(SUBSTITUTE(TRIM(SUBSTITUTE($T393,CHAR(160)," "))," ",REPT(" ",60)),60)))&amp;".jpg")</f>
        <v/>
      </c>
    </row>
    <row r="394" ht="42" customHeight="1">
      <c r="A394" s="288" t="n">
        <v>25481</v>
      </c>
      <c r="B394" s="284" t="inlineStr">
        <is>
          <t>Hardie-Ferodo 500 5 October, 1969</t>
        </is>
      </c>
      <c r="C394" s="284" t="inlineStr">
        <is>
          <t>DNF</t>
        </is>
      </c>
      <c r="D394" s="284" t="inlineStr">
        <is>
          <t>C</t>
        </is>
      </c>
      <c r="E394" s="284" t="n">
        <v>13</v>
      </c>
      <c r="F394" s="284" t="n">
        <v>24</v>
      </c>
      <c r="G394" s="284" t="inlineStr">
        <is>
          <t>K Grose</t>
        </is>
      </c>
      <c r="H394" s="284" t="n"/>
      <c r="I394" s="284" t="n"/>
      <c r="J394" s="284" t="inlineStr">
        <is>
          <t>Ford Capri 1600GT</t>
        </is>
      </c>
      <c r="K394" s="284" t="n"/>
      <c r="L394" s="284" t="inlineStr">
        <is>
          <t>Keith Ken Grose</t>
        </is>
      </c>
      <c r="M394" s="284" t="inlineStr">
        <is>
          <t>AUS</t>
        </is>
      </c>
      <c r="N394" s="699">
        <f>_xlfn.LET(_xlpm.d,_xlfn.XLOOKUP(L394,'[1]Birth Dates'!$A:$A,'[1]Birth Dates'!$B:$B,"",0),IF(_xlpm.d=0,"",_xlpm.d))</f>
        <v/>
      </c>
      <c r="O394" s="284">
        <f>IF(OR(N394="",A394="",NOT(ISNUMBER(N394)),N394&gt;A394),"",DATEDIF(N394,A394,"Y")&amp;" years, "&amp;DATEDIF(N394,A394,"YM")&amp;" months, "&amp;DATEDIF(N394,A394,"MD")&amp;" days")</f>
        <v/>
      </c>
      <c r="P394" s="284" t="inlineStr">
        <is>
          <t>John Jim Wright</t>
        </is>
      </c>
      <c r="Q394" s="284" t="inlineStr">
        <is>
          <t>AUS</t>
        </is>
      </c>
      <c r="R394" s="699">
        <f>_xlfn.LET(_xlpm.d,_xlfn.XLOOKUP(P394,'[1]Birth Dates'!$A:$A,'[1]Birth Dates'!$B:$B,"",0),IF(_xlpm.d=0,"",_xlpm.d))</f>
        <v/>
      </c>
      <c r="S394" s="284">
        <f>IF(OR(R394="",A394="",NOT(ISNUMBER(R394)),R394&gt;A394),"",DATEDIF(R394,A394,"Y")&amp;" years, "&amp;DATEDIF(R394,A394,"YM")&amp;" months, "&amp;DATEDIF(R394,A394,"MD")&amp;" days")</f>
        <v/>
      </c>
      <c r="T394" s="284" t="n"/>
      <c r="U394" s="284" t="n"/>
      <c r="V394" s="699">
        <f>_xlfn.LET(_xlpm.d,_xlfn.XLOOKUP(T394,'[1]Birth Dates'!$A:$A,'[1]Birth Dates'!$B:$B,"",0),IF(_xlpm.d=0,"",_xlpm.d))</f>
        <v/>
      </c>
      <c r="W394" s="284">
        <f>IF(OR(V394="",A394="",NOT(ISNUMBER(V394)),V394&gt;A394),"",DATEDIF(V394,A394,"Y")&amp;" years, "&amp;DATEDIF(V394,A394,"YM")&amp;" months, "&amp;DATEDIF(V394,A394,"MD")&amp;" days")</f>
        <v/>
      </c>
      <c r="X394" s="284" t="n"/>
      <c r="Y394" s="284" t="n"/>
      <c r="Z394" s="284" t="n"/>
      <c r="AA394" s="284" t="n"/>
      <c r="AB394" s="284" t="n">
        <v>38</v>
      </c>
      <c r="AC394" s="284" t="n"/>
      <c r="AD394" s="284" t="n"/>
      <c r="AE394" s="585" t="inlineStr">
        <is>
          <t>3:15.8000</t>
        </is>
      </c>
      <c r="AF394" s="418">
        <f>IF(OR(AE394="",AE394="",AE394=0),"",6.172/(AE394*24))</f>
        <v/>
      </c>
      <c r="AG394" s="289" t="n"/>
      <c r="AH394" s="585" t="inlineStr"/>
      <c r="AI394" s="418">
        <f>IF(OR(AH394="",AH394="",AH394=0),"",6.172/(AH394*24))</f>
        <v/>
      </c>
      <c r="AJ394" s="175">
        <f>IF(AND(ISNUMBER(AB394),ISNUMBER(AG394)),AB394-AG394,"")</f>
        <v/>
      </c>
      <c r="AK394" s="284" t="inlineStr">
        <is>
          <t>Blew plug out of gearbox</t>
        </is>
      </c>
      <c r="AL394" s="284" t="n">
        <v>92</v>
      </c>
      <c r="AM394" s="488" t="n"/>
      <c r="AN394" s="671">
        <f>IF(OR(AL394="",AM394="",AM394=0),"",AL394*6.172/(AM394*24))</f>
        <v/>
      </c>
      <c r="AO394" s="477">
        <f>IF(AND(AL394=AL393,AM394&lt;&gt;"",AM393&lt;&gt;""),AM394-AM393,"")</f>
        <v/>
      </c>
      <c r="AP394" s="284" t="n"/>
      <c r="AQ394" s="585" t="inlineStr">
        <is>
          <t>0:00.0000</t>
        </is>
      </c>
      <c r="AR394" s="418">
        <f>IF(OR(AQ394="",AQ394="",AQ394=0),"",6.172/(AQ394*24))</f>
        <v/>
      </c>
      <c r="AS394" s="436">
        <f>IF(OR(NOT(ISNUMBER(C394)),NOT(ISNUMBER(AB394))),"",IF(AG394&lt;&gt;"",AG394,AB394)-C394)</f>
        <v/>
      </c>
      <c r="AT394" s="290" t="n"/>
      <c r="AU394" s="291">
        <f>IF($B394="","",TEXT($A394,"yyyymmdd")&amp;"_P"&amp;$C394&amp;"_C"&amp;$F394&amp;"_"&amp;TRIM(RIGHT(SUBSTITUTE(TRIM(SUBSTITUTE($L394,CHAR(160)," "))," ",REPT(" ",60)),60))&amp;IF($P394="","","-"&amp;TRIM(RIGHT(SUBSTITUTE(TRIM(SUBSTITUTE($P394,CHAR(160)," "))," ",REPT(" ",60)),60)))&amp;IF($T394="","","-"&amp;TRIM(RIGHT(SUBSTITUTE(TRIM(SUBSTITUTE($T394,CHAR(160)," "))," ",REPT(" ",60)),60)))&amp;".jpg")</f>
        <v/>
      </c>
    </row>
    <row r="395" ht="42" customHeight="1">
      <c r="A395" s="288" t="n">
        <v>25481</v>
      </c>
      <c r="B395" s="284" t="inlineStr">
        <is>
          <t>Hardie-Ferodo 500 5 October, 1969</t>
        </is>
      </c>
      <c r="C395" s="284" t="inlineStr">
        <is>
          <t>DNF</t>
        </is>
      </c>
      <c r="D395" s="284" t="inlineStr">
        <is>
          <t>A</t>
        </is>
      </c>
      <c r="E395" s="284" t="n">
        <v>6</v>
      </c>
      <c r="F395" s="284" t="n">
        <v>1</v>
      </c>
      <c r="G395" s="284" t="inlineStr">
        <is>
          <t>A Johns</t>
        </is>
      </c>
      <c r="H395" s="284" t="n"/>
      <c r="I395" s="284" t="n"/>
      <c r="J395" s="284" t="inlineStr">
        <is>
          <t>Hillman Imp GT</t>
        </is>
      </c>
      <c r="K395" s="284" t="n"/>
      <c r="L395" s="284" t="inlineStr">
        <is>
          <t>George Geshopoulos</t>
        </is>
      </c>
      <c r="M395" s="284" t="inlineStr">
        <is>
          <t>AUS</t>
        </is>
      </c>
      <c r="N395" s="699">
        <f>_xlfn.LET(_xlpm.d,_xlfn.XLOOKUP(L395,'[1]Birth Dates'!$A:$A,'[1]Birth Dates'!$B:$B,"",0),IF(_xlpm.d=0,"",_xlpm.d))</f>
        <v/>
      </c>
      <c r="O395" s="284">
        <f>IF(OR(N395="",A395="",NOT(ISNUMBER(N395)),N395&gt;A395),"",DATEDIF(N395,A395,"Y")&amp;" years, "&amp;DATEDIF(N395,A395,"YM")&amp;" months, "&amp;DATEDIF(N395,A395,"MD")&amp;" days")</f>
        <v/>
      </c>
      <c r="P395" s="284" t="inlineStr">
        <is>
          <t>Ray Scanlan</t>
        </is>
      </c>
      <c r="Q395" s="284" t="inlineStr">
        <is>
          <t>AUS</t>
        </is>
      </c>
      <c r="R395" s="699">
        <f>_xlfn.LET(_xlpm.d,_xlfn.XLOOKUP(P395,'[1]Birth Dates'!$A:$A,'[1]Birth Dates'!$B:$B,"",0),IF(_xlpm.d=0,"",_xlpm.d))</f>
        <v/>
      </c>
      <c r="S395" s="284">
        <f>IF(OR(R395="",A395="",NOT(ISNUMBER(R395)),R395&gt;A395),"",DATEDIF(R395,A395,"Y")&amp;" years, "&amp;DATEDIF(R395,A395,"YM")&amp;" months, "&amp;DATEDIF(R395,A395,"MD")&amp;" days")</f>
        <v/>
      </c>
      <c r="T395" s="284" t="n"/>
      <c r="U395" s="284" t="n"/>
      <c r="V395" s="699">
        <f>_xlfn.LET(_xlpm.d,_xlfn.XLOOKUP(T395,'[1]Birth Dates'!$A:$A,'[1]Birth Dates'!$B:$B,"",0),IF(_xlpm.d=0,"",_xlpm.d))</f>
        <v/>
      </c>
      <c r="W395" s="284">
        <f>IF(OR(V395="",A395="",NOT(ISNUMBER(V395)),V395&gt;A395),"",DATEDIF(V395,A395,"Y")&amp;" years, "&amp;DATEDIF(V395,A395,"YM")&amp;" months, "&amp;DATEDIF(V395,A395,"MD")&amp;" days")</f>
        <v/>
      </c>
      <c r="X395" s="284" t="n"/>
      <c r="Y395" s="284" t="n"/>
      <c r="Z395" s="284" t="n"/>
      <c r="AA395" s="284" t="n"/>
      <c r="AB395" s="284" t="n">
        <v>59</v>
      </c>
      <c r="AC395" s="284" t="n"/>
      <c r="AD395" s="284" t="n"/>
      <c r="AE395" s="585" t="inlineStr">
        <is>
          <t>3:37.4000</t>
        </is>
      </c>
      <c r="AF395" s="418">
        <f>IF(OR(AE395="",AE395="",AE395=0),"",6.172/(AE395*24))</f>
        <v/>
      </c>
      <c r="AG395" s="289" t="n"/>
      <c r="AH395" s="585" t="inlineStr"/>
      <c r="AI395" s="418">
        <f>IF(OR(AH395="",AH395="",AH395=0),"",6.172/(AH395*24))</f>
        <v/>
      </c>
      <c r="AJ395" s="175">
        <f>IF(AND(ISNUMBER(AB395),ISNUMBER(AG395)),AB395-AG395,"")</f>
        <v/>
      </c>
      <c r="AK395" s="284" t="inlineStr">
        <is>
          <t>Blew tyre on hump on Conrod. Hit bank</t>
        </is>
      </c>
      <c r="AL395" s="284" t="n">
        <v>88</v>
      </c>
      <c r="AM395" s="488" t="n"/>
      <c r="AN395" s="671">
        <f>IF(OR(AL395="",AM395="",AM395=0),"",AL395*6.172/(AM395*24))</f>
        <v/>
      </c>
      <c r="AO395" s="477">
        <f>IF(AND(AL395=AL394,AM395&lt;&gt;"",AM394&lt;&gt;""),AM395-AM394,"")</f>
        <v/>
      </c>
      <c r="AP395" s="284" t="n"/>
      <c r="AQ395" s="585" t="inlineStr">
        <is>
          <t>3:32.0000</t>
        </is>
      </c>
      <c r="AR395" s="418">
        <f>IF(OR(AQ395="",AQ395="",AQ395=0),"",6.172/(AQ395*24))</f>
        <v/>
      </c>
      <c r="AS395" s="436">
        <f>IF(OR(NOT(ISNUMBER(C395)),NOT(ISNUMBER(AB395))),"",IF(AG395&lt;&gt;"",AG395,AB395)-C395)</f>
        <v/>
      </c>
      <c r="AT395" s="290" t="n"/>
      <c r="AU395" s="291">
        <f>IF($B395="","",TEXT($A395,"yyyymmdd")&amp;"_P"&amp;$C395&amp;"_C"&amp;$F395&amp;"_"&amp;TRIM(RIGHT(SUBSTITUTE(TRIM(SUBSTITUTE($L395,CHAR(160)," "))," ",REPT(" ",60)),60))&amp;IF($P395="","","-"&amp;TRIM(RIGHT(SUBSTITUTE(TRIM(SUBSTITUTE($P395,CHAR(160)," "))," ",REPT(" ",60)),60)))&amp;IF($T395="","","-"&amp;TRIM(RIGHT(SUBSTITUTE(TRIM(SUBSTITUTE($T395,CHAR(160)," "))," ",REPT(" ",60)),60)))&amp;".jpg")</f>
        <v/>
      </c>
    </row>
    <row r="396" ht="42" customHeight="1">
      <c r="A396" s="288" t="n">
        <v>25481</v>
      </c>
      <c r="B396" s="284" t="inlineStr">
        <is>
          <t>Hardie-Ferodo 500 5 October, 1969</t>
        </is>
      </c>
      <c r="C396" s="284" t="inlineStr">
        <is>
          <t>DNF</t>
        </is>
      </c>
      <c r="D396" s="284" t="inlineStr">
        <is>
          <t>C</t>
        </is>
      </c>
      <c r="E396" s="284" t="n">
        <v>14</v>
      </c>
      <c r="F396" s="284" t="n">
        <v>37</v>
      </c>
      <c r="G396" s="284" t="inlineStr">
        <is>
          <t>Grand Prix Auto Services</t>
        </is>
      </c>
      <c r="H396" s="284" t="n"/>
      <c r="I396" s="284" t="n"/>
      <c r="J396" s="284" t="inlineStr">
        <is>
          <t>Morris Cooper S</t>
        </is>
      </c>
      <c r="K396" s="284" t="inlineStr">
        <is>
          <t>BMC 1.3</t>
        </is>
      </c>
      <c r="L396" s="284" t="inlineStr">
        <is>
          <t>Ann Thomson</t>
        </is>
      </c>
      <c r="M396" s="284" t="inlineStr">
        <is>
          <t>AUS</t>
        </is>
      </c>
      <c r="N396" s="699">
        <f>_xlfn.LET(_xlpm.d,_xlfn.XLOOKUP(L396,'[1]Birth Dates'!$A:$A,'[1]Birth Dates'!$B:$B,"",0),IF(_xlpm.d=0,"",_xlpm.d))</f>
        <v/>
      </c>
      <c r="O396" s="284">
        <f>IF(OR(N396="",A396="",NOT(ISNUMBER(N396)),N396&gt;A396),"",DATEDIF(N396,A396,"Y")&amp;" years, "&amp;DATEDIF(N396,A396,"YM")&amp;" months, "&amp;DATEDIF(N396,A396,"MD")&amp;" days")</f>
        <v/>
      </c>
      <c r="P396" s="284" t="inlineStr">
        <is>
          <t>Carole Corness</t>
        </is>
      </c>
      <c r="Q396" s="284" t="inlineStr">
        <is>
          <t>AUS</t>
        </is>
      </c>
      <c r="R396" s="699">
        <f>_xlfn.LET(_xlpm.d,_xlfn.XLOOKUP(P396,'[1]Birth Dates'!$A:$A,'[1]Birth Dates'!$B:$B,"",0),IF(_xlpm.d=0,"",_xlpm.d))</f>
        <v/>
      </c>
      <c r="S396" s="284">
        <f>IF(OR(R396="",A396="",NOT(ISNUMBER(R396)),R396&gt;A396),"",DATEDIF(R396,A396,"Y")&amp;" years, "&amp;DATEDIF(R396,A396,"YM")&amp;" months, "&amp;DATEDIF(R396,A396,"MD")&amp;" days")</f>
        <v/>
      </c>
      <c r="T396" s="284" t="n"/>
      <c r="U396" s="284" t="n"/>
      <c r="V396" s="699">
        <f>_xlfn.LET(_xlpm.d,_xlfn.XLOOKUP(T396,'[1]Birth Dates'!$A:$A,'[1]Birth Dates'!$B:$B,"",0),IF(_xlpm.d=0,"",_xlpm.d))</f>
        <v/>
      </c>
      <c r="W396" s="284">
        <f>IF(OR(V396="",A396="",NOT(ISNUMBER(V396)),V396&gt;A396),"",DATEDIF(V396,A396,"Y")&amp;" years, "&amp;DATEDIF(V396,A396,"YM")&amp;" months, "&amp;DATEDIF(V396,A396,"MD")&amp;" days")</f>
        <v/>
      </c>
      <c r="X396" s="284" t="n"/>
      <c r="Y396" s="284" t="n"/>
      <c r="Z396" s="284" t="n"/>
      <c r="AA396" s="284" t="n"/>
      <c r="AB396" s="284" t="n">
        <v>47</v>
      </c>
      <c r="AC396" s="284" t="n"/>
      <c r="AD396" s="284" t="n"/>
      <c r="AE396" s="585" t="inlineStr">
        <is>
          <t>3:21.2000</t>
        </is>
      </c>
      <c r="AF396" s="418">
        <f>IF(OR(AE396="",AE396="",AE396=0),"",6.172/(AE396*24))</f>
        <v/>
      </c>
      <c r="AG396" s="289" t="n"/>
      <c r="AH396" s="585" t="inlineStr"/>
      <c r="AI396" s="418">
        <f>IF(OR(AH396="",AH396="",AH396=0),"",6.172/(AH396*24))</f>
        <v/>
      </c>
      <c r="AJ396" s="175">
        <f>IF(AND(ISNUMBER(AB396),ISNUMBER(AG396)),AB396-AG396,"")</f>
        <v/>
      </c>
      <c r="AK396" s="284" t="inlineStr">
        <is>
          <t>Broken clutch in Energol cutting</t>
        </is>
      </c>
      <c r="AL396" s="284" t="n">
        <v>82</v>
      </c>
      <c r="AM396" s="488" t="n"/>
      <c r="AN396" s="671">
        <f>IF(OR(AL396="",AM396="",AM396=0),"",AL396*6.172/(AM396*24))</f>
        <v/>
      </c>
      <c r="AO396" s="477">
        <f>IF(AND(AL396=AL395,AM396&lt;&gt;"",AM395&lt;&gt;""),AM396-AM395,"")</f>
        <v/>
      </c>
      <c r="AP396" s="284" t="n"/>
      <c r="AQ396" s="585" t="inlineStr">
        <is>
          <t>3:16.0000</t>
        </is>
      </c>
      <c r="AR396" s="418">
        <f>IF(OR(AQ396="",AQ396="",AQ396=0),"",6.172/(AQ396*24))</f>
        <v/>
      </c>
      <c r="AS396" s="436">
        <f>IF(OR(NOT(ISNUMBER(C396)),NOT(ISNUMBER(AB396))),"",IF(AG396&lt;&gt;"",AG396,AB396)-C396)</f>
        <v/>
      </c>
      <c r="AT396" s="290" t="n"/>
      <c r="AU396" s="291">
        <f>IF($B396="","",TEXT($A396,"yyyymmdd")&amp;"_P"&amp;$C396&amp;"_C"&amp;$F396&amp;"_"&amp;TRIM(RIGHT(SUBSTITUTE(TRIM(SUBSTITUTE($L396,CHAR(160)," "))," ",REPT(" ",60)),60))&amp;IF($P396="","","-"&amp;TRIM(RIGHT(SUBSTITUTE(TRIM(SUBSTITUTE($P396,CHAR(160)," "))," ",REPT(" ",60)),60)))&amp;IF($T396="","","-"&amp;TRIM(RIGHT(SUBSTITUTE(TRIM(SUBSTITUTE($T396,CHAR(160)," "))," ",REPT(" ",60)),60)))&amp;".jpg")</f>
        <v/>
      </c>
    </row>
    <row r="397" ht="42" customHeight="1">
      <c r="A397" s="288" t="n">
        <v>25481</v>
      </c>
      <c r="B397" s="284" t="inlineStr">
        <is>
          <t>Hardie-Ferodo 500 5 October, 1969</t>
        </is>
      </c>
      <c r="C397" s="284" t="inlineStr">
        <is>
          <t>DNF</t>
        </is>
      </c>
      <c r="D397" s="284" t="inlineStr">
        <is>
          <t>D</t>
        </is>
      </c>
      <c r="E397" s="284" t="n">
        <v>15</v>
      </c>
      <c r="F397" s="284" t="n">
        <v>56</v>
      </c>
      <c r="G397" s="284" t="inlineStr">
        <is>
          <t>Alto Ford Pty Ltd</t>
        </is>
      </c>
      <c r="H397" s="284" t="n"/>
      <c r="I397" s="284" t="n"/>
      <c r="J397" s="284" t="inlineStr">
        <is>
          <t>Ford Falcon XW GTHO</t>
        </is>
      </c>
      <c r="K397" s="284" t="inlineStr">
        <is>
          <t>Ford 5.8</t>
        </is>
      </c>
      <c r="L397" s="284" t="inlineStr">
        <is>
          <t>David McKay</t>
        </is>
      </c>
      <c r="M397" s="284" t="inlineStr">
        <is>
          <t>AUS</t>
        </is>
      </c>
      <c r="N397" s="699">
        <f>_xlfn.LET(_xlpm.d,_xlfn.XLOOKUP(L397,'[1]Birth Dates'!$A:$A,'[1]Birth Dates'!$B:$B,"",0),IF(_xlpm.d=0,"",_xlpm.d))</f>
        <v/>
      </c>
      <c r="O397" s="284">
        <f>IF(OR(N397="",A397="",NOT(ISNUMBER(N397)),N397&gt;A397),"",DATEDIF(N397,A397,"Y")&amp;" years, "&amp;DATEDIF(N397,A397,"YM")&amp;" months, "&amp;DATEDIF(N397,A397,"MD")&amp;" days")</f>
        <v/>
      </c>
      <c r="P397" s="284" t="inlineStr">
        <is>
          <t>Brian Foley</t>
        </is>
      </c>
      <c r="Q397" s="284" t="inlineStr">
        <is>
          <t>AUS</t>
        </is>
      </c>
      <c r="R397" s="699">
        <f>_xlfn.LET(_xlpm.d,_xlfn.XLOOKUP(P397,'[1]Birth Dates'!$A:$A,'[1]Birth Dates'!$B:$B,"",0),IF(_xlpm.d=0,"",_xlpm.d))</f>
        <v/>
      </c>
      <c r="S397" s="284">
        <f>IF(OR(R397="",A397="",NOT(ISNUMBER(R397)),R397&gt;A397),"",DATEDIF(R397,A397,"Y")&amp;" years, "&amp;DATEDIF(R397,A397,"YM")&amp;" months, "&amp;DATEDIF(R397,A397,"MD")&amp;" days")</f>
        <v/>
      </c>
      <c r="T397" s="284" t="n"/>
      <c r="U397" s="284" t="n"/>
      <c r="V397" s="699">
        <f>_xlfn.LET(_xlpm.d,_xlfn.XLOOKUP(T397,'[1]Birth Dates'!$A:$A,'[1]Birth Dates'!$B:$B,"",0),IF(_xlpm.d=0,"",_xlpm.d))</f>
        <v/>
      </c>
      <c r="W397" s="284">
        <f>IF(OR(V397="",A397="",NOT(ISNUMBER(V397)),V397&gt;A397),"",DATEDIF(V397,A397,"Y")&amp;" years, "&amp;DATEDIF(V397,A397,"YM")&amp;" months, "&amp;DATEDIF(V397,A397,"MD")&amp;" days")</f>
        <v/>
      </c>
      <c r="X397" s="284" t="n"/>
      <c r="Y397" s="284" t="n"/>
      <c r="Z397" s="284" t="n"/>
      <c r="AA397" s="284" t="n"/>
      <c r="AB397" s="284" t="n">
        <v>6</v>
      </c>
      <c r="AC397" s="284" t="n"/>
      <c r="AD397" s="284" t="n"/>
      <c r="AE397" s="585" t="inlineStr">
        <is>
          <t>2:53.7000</t>
        </is>
      </c>
      <c r="AF397" s="418">
        <f>IF(OR(AE397="",AE397="",AE397=0),"",6.172/(AE397*24))</f>
        <v/>
      </c>
      <c r="AG397" s="289" t="n"/>
      <c r="AH397" s="585" t="inlineStr"/>
      <c r="AI397" s="418">
        <f>IF(OR(AH397="",AH397="",AH397=0),"",6.172/(AH397*24))</f>
        <v/>
      </c>
      <c r="AJ397" s="175">
        <f>IF(AND(ISNUMBER(AB397),ISNUMBER(AG397)),AB397-AG397,"")</f>
        <v/>
      </c>
      <c r="AK397" s="284" t="inlineStr">
        <is>
          <t>Brake locked on rear wheels</t>
        </is>
      </c>
      <c r="AL397" s="284" t="n">
        <v>78</v>
      </c>
      <c r="AM397" s="488" t="n"/>
      <c r="AN397" s="671">
        <f>IF(OR(AL397="",AM397="",AM397=0),"",AL397*6.172/(AM397*24))</f>
        <v/>
      </c>
      <c r="AO397" s="477">
        <f>IF(AND(AL397=AL396,AM397&lt;&gt;"",AM396&lt;&gt;""),AM397-AM396,"")</f>
        <v/>
      </c>
      <c r="AP397" s="284" t="n"/>
      <c r="AQ397" s="585" t="inlineStr">
        <is>
          <t>2:58.0000</t>
        </is>
      </c>
      <c r="AR397" s="418">
        <f>IF(OR(AQ397="",AQ397="",AQ397=0),"",6.172/(AQ397*24))</f>
        <v/>
      </c>
      <c r="AS397" s="436">
        <f>IF(OR(NOT(ISNUMBER(C397)),NOT(ISNUMBER(AB397))),"",IF(AG397&lt;&gt;"",AG397,AB397)-C397)</f>
        <v/>
      </c>
      <c r="AT397" s="290" t="n"/>
      <c r="AU397" s="291">
        <f>IF($B397="","",TEXT($A397,"yyyymmdd")&amp;"_P"&amp;$C397&amp;"_C"&amp;$F397&amp;"_"&amp;TRIM(RIGHT(SUBSTITUTE(TRIM(SUBSTITUTE($L397,CHAR(160)," "))," ",REPT(" ",60)),60))&amp;IF($P397="","","-"&amp;TRIM(RIGHT(SUBSTITUTE(TRIM(SUBSTITUTE($P397,CHAR(160)," "))," ",REPT(" ",60)),60)))&amp;IF($T397="","","-"&amp;TRIM(RIGHT(SUBSTITUTE(TRIM(SUBSTITUTE($T397,CHAR(160)," "))," ",REPT(" ",60)),60)))&amp;".jpg")</f>
        <v/>
      </c>
    </row>
    <row r="398" ht="42" customHeight="1">
      <c r="A398" s="288" t="n">
        <v>25481</v>
      </c>
      <c r="B398" s="284" t="inlineStr">
        <is>
          <t>Hardie-Ferodo 500 5 October, 1969</t>
        </is>
      </c>
      <c r="C398" s="284" t="inlineStr">
        <is>
          <t>DNF</t>
        </is>
      </c>
      <c r="D398" s="284" t="inlineStr">
        <is>
          <t>D</t>
        </is>
      </c>
      <c r="E398" s="284" t="n">
        <v>16</v>
      </c>
      <c r="F398" s="284" t="n">
        <v>45</v>
      </c>
      <c r="G398" s="284" t="inlineStr">
        <is>
          <t>AMI Toyota</t>
        </is>
      </c>
      <c r="H398" s="284" t="n"/>
      <c r="I398" s="284" t="n"/>
      <c r="J398" s="284" t="inlineStr">
        <is>
          <t>Toyota Corona</t>
        </is>
      </c>
      <c r="K398" s="284" t="n"/>
      <c r="L398" s="284" t="inlineStr">
        <is>
          <t>Max Stewart</t>
        </is>
      </c>
      <c r="M398" s="284" t="inlineStr">
        <is>
          <t>AUS</t>
        </is>
      </c>
      <c r="N398" s="699">
        <f>_xlfn.LET(_xlpm.d,_xlfn.XLOOKUP(L398,'[1]Birth Dates'!$A:$A,'[1]Birth Dates'!$B:$B,"",0),IF(_xlpm.d=0,"",_xlpm.d))</f>
        <v/>
      </c>
      <c r="O398" s="284">
        <f>IF(OR(N398="",A398="",NOT(ISNUMBER(N398)),N398&gt;A398),"",DATEDIF(N398,A398,"Y")&amp;" years, "&amp;DATEDIF(N398,A398,"YM")&amp;" months, "&amp;DATEDIF(N398,A398,"MD")&amp;" days")</f>
        <v/>
      </c>
      <c r="P398" s="284" t="inlineStr">
        <is>
          <t>Brian Reed</t>
        </is>
      </c>
      <c r="Q398" s="284" t="inlineStr">
        <is>
          <t>AUS</t>
        </is>
      </c>
      <c r="R398" s="699">
        <f>_xlfn.LET(_xlpm.d,_xlfn.XLOOKUP(P398,'[1]Birth Dates'!$A:$A,'[1]Birth Dates'!$B:$B,"",0),IF(_xlpm.d=0,"",_xlpm.d))</f>
        <v/>
      </c>
      <c r="S398" s="284">
        <f>IF(OR(R398="",A398="",NOT(ISNUMBER(R398)),R398&gt;A398),"",DATEDIF(R398,A398,"Y")&amp;" years, "&amp;DATEDIF(R398,A398,"YM")&amp;" months, "&amp;DATEDIF(R398,A398,"MD")&amp;" days")</f>
        <v/>
      </c>
      <c r="T398" s="284" t="n"/>
      <c r="U398" s="284" t="n"/>
      <c r="V398" s="699">
        <f>_xlfn.LET(_xlpm.d,_xlfn.XLOOKUP(T398,'[1]Birth Dates'!$A:$A,'[1]Birth Dates'!$B:$B,"",0),IF(_xlpm.d=0,"",_xlpm.d))</f>
        <v/>
      </c>
      <c r="W398" s="284">
        <f>IF(OR(V398="",A398="",NOT(ISNUMBER(V398)),V398&gt;A398),"",DATEDIF(V398,A398,"Y")&amp;" years, "&amp;DATEDIF(V398,A398,"YM")&amp;" months, "&amp;DATEDIF(V398,A398,"MD")&amp;" days")</f>
        <v/>
      </c>
      <c r="X398" s="284" t="n"/>
      <c r="Y398" s="284" t="n"/>
      <c r="Z398" s="284" t="n"/>
      <c r="AA398" s="284" t="n"/>
      <c r="AB398" s="284" t="n">
        <v>28</v>
      </c>
      <c r="AC398" s="284" t="n"/>
      <c r="AD398" s="284" t="n"/>
      <c r="AE398" s="585" t="inlineStr">
        <is>
          <t>3:11.5000</t>
        </is>
      </c>
      <c r="AF398" s="418">
        <f>IF(OR(AE398="",AE398="",AE398=0),"",6.172/(AE398*24))</f>
        <v/>
      </c>
      <c r="AG398" s="289" t="n"/>
      <c r="AH398" s="585" t="inlineStr"/>
      <c r="AI398" s="418">
        <f>IF(OR(AH398="",AH398="",AH398=0),"",6.172/(AH398*24))</f>
        <v/>
      </c>
      <c r="AJ398" s="175">
        <f>IF(AND(ISNUMBER(AB398),ISNUMBER(AG398)),AB398-AG398,"")</f>
        <v/>
      </c>
      <c r="AK398" s="284" t="inlineStr">
        <is>
          <t>Radiator hose burst</t>
        </is>
      </c>
      <c r="AL398" s="284" t="n">
        <v>78</v>
      </c>
      <c r="AM398" s="488" t="n"/>
      <c r="AN398" s="671">
        <f>IF(OR(AL398="",AM398="",AM398=0),"",AL398*6.172/(AM398*24))</f>
        <v/>
      </c>
      <c r="AO398" s="477">
        <f>IF(AND(AL398=AL397,AM398&lt;&gt;"",AM397&lt;&gt;""),AM398-AM397,"")</f>
        <v/>
      </c>
      <c r="AP398" s="284" t="n"/>
      <c r="AQ398" s="585" t="inlineStr">
        <is>
          <t>3:13.0000</t>
        </is>
      </c>
      <c r="AR398" s="418">
        <f>IF(OR(AQ398="",AQ398="",AQ398=0),"",6.172/(AQ398*24))</f>
        <v/>
      </c>
      <c r="AS398" s="436">
        <f>IF(OR(NOT(ISNUMBER(C398)),NOT(ISNUMBER(AB398))),"",IF(AG398&lt;&gt;"",AG398,AB398)-C398)</f>
        <v/>
      </c>
      <c r="AT398" s="290" t="n"/>
      <c r="AU398" s="291">
        <f>IF($B398="","",TEXT($A398,"yyyymmdd")&amp;"_P"&amp;$C398&amp;"_C"&amp;$F398&amp;"_"&amp;TRIM(RIGHT(SUBSTITUTE(TRIM(SUBSTITUTE($L398,CHAR(160)," "))," ",REPT(" ",60)),60))&amp;IF($P398="","","-"&amp;TRIM(RIGHT(SUBSTITUTE(TRIM(SUBSTITUTE($P398,CHAR(160)," "))," ",REPT(" ",60)),60)))&amp;IF($T398="","","-"&amp;TRIM(RIGHT(SUBSTITUTE(TRIM(SUBSTITUTE($T398,CHAR(160)," "))," ",REPT(" ",60)),60)))&amp;".jpg")</f>
        <v/>
      </c>
    </row>
    <row r="399" ht="42" customHeight="1">
      <c r="A399" s="288" t="n">
        <v>25481</v>
      </c>
      <c r="B399" s="284" t="inlineStr">
        <is>
          <t>Hardie-Ferodo 500 5 October, 1969</t>
        </is>
      </c>
      <c r="C399" s="284" t="inlineStr">
        <is>
          <t>DNF</t>
        </is>
      </c>
      <c r="D399" s="284" t="inlineStr">
        <is>
          <t>B</t>
        </is>
      </c>
      <c r="E399" s="284" t="n">
        <v>11</v>
      </c>
      <c r="F399" s="284" t="n">
        <v>21</v>
      </c>
      <c r="G399" s="284" t="inlineStr">
        <is>
          <t>MTR Services</t>
        </is>
      </c>
      <c r="H399" s="284" t="n"/>
      <c r="I399" s="284" t="n"/>
      <c r="J399" s="284" t="inlineStr">
        <is>
          <t>Datsun 1600</t>
        </is>
      </c>
      <c r="K399" s="284" t="inlineStr">
        <is>
          <t>Datsun 1.6</t>
        </is>
      </c>
      <c r="L399" s="284" t="inlineStr">
        <is>
          <t>Hans Tholstrup</t>
        </is>
      </c>
      <c r="M399" s="284" t="inlineStr">
        <is>
          <t>AUS</t>
        </is>
      </c>
      <c r="N399" s="699">
        <f>_xlfn.LET(_xlpm.d,_xlfn.XLOOKUP(L399,'[1]Birth Dates'!$A:$A,'[1]Birth Dates'!$B:$B,"",0),IF(_xlpm.d=0,"",_xlpm.d))</f>
        <v/>
      </c>
      <c r="O399" s="284">
        <f>IF(OR(N399="",A399="",NOT(ISNUMBER(N399)),N399&gt;A399),"",DATEDIF(N399,A399,"Y")&amp;" years, "&amp;DATEDIF(N399,A399,"YM")&amp;" months, "&amp;DATEDIF(N399,A399,"MD")&amp;" days")</f>
        <v/>
      </c>
      <c r="P399" s="284" t="inlineStr">
        <is>
          <t>Brian Connell</t>
        </is>
      </c>
      <c r="Q399" s="284" t="inlineStr">
        <is>
          <t>AUS</t>
        </is>
      </c>
      <c r="R399" s="699">
        <f>_xlfn.LET(_xlpm.d,_xlfn.XLOOKUP(P399,'[1]Birth Dates'!$A:$A,'[1]Birth Dates'!$B:$B,"",0),IF(_xlpm.d=0,"",_xlpm.d))</f>
        <v/>
      </c>
      <c r="S399" s="284">
        <f>IF(OR(R399="",A399="",NOT(ISNUMBER(R399)),R399&gt;A399),"",DATEDIF(R399,A399,"Y")&amp;" years, "&amp;DATEDIF(R399,A399,"YM")&amp;" months, "&amp;DATEDIF(R399,A399,"MD")&amp;" days")</f>
        <v/>
      </c>
      <c r="T399" s="284" t="n"/>
      <c r="U399" s="284" t="n"/>
      <c r="V399" s="699">
        <f>_xlfn.LET(_xlpm.d,_xlfn.XLOOKUP(T399,'[1]Birth Dates'!$A:$A,'[1]Birth Dates'!$B:$B,"",0),IF(_xlpm.d=0,"",_xlpm.d))</f>
        <v/>
      </c>
      <c r="W399" s="284">
        <f>IF(OR(V399="",A399="",NOT(ISNUMBER(V399)),V399&gt;A399),"",DATEDIF(V399,A399,"Y")&amp;" years, "&amp;DATEDIF(V399,A399,"YM")&amp;" months, "&amp;DATEDIF(V399,A399,"MD")&amp;" days")</f>
        <v/>
      </c>
      <c r="X399" s="284" t="n"/>
      <c r="Y399" s="284" t="n"/>
      <c r="Z399" s="284" t="n"/>
      <c r="AA399" s="284" t="n"/>
      <c r="AB399" s="284" t="n"/>
      <c r="AC399" s="284" t="n"/>
      <c r="AD399" s="284" t="n"/>
      <c r="AE399" s="585" t="inlineStr">
        <is>
          <t>3:19.9000</t>
        </is>
      </c>
      <c r="AF399" s="418">
        <f>IF(OR(AE399="",AE399="",AE399=0),"",6.172/(AE399*24))</f>
        <v/>
      </c>
      <c r="AG399" s="289" t="n"/>
      <c r="AH399" s="585" t="inlineStr"/>
      <c r="AI399" s="418">
        <f>IF(OR(AH399="",AH399="",AH399=0),"",6.172/(AH399*24))</f>
        <v/>
      </c>
      <c r="AJ399" s="175">
        <f>IF(AND(ISNUMBER(AB399),ISNUMBER(AG399)),AB399-AG399,"")</f>
        <v/>
      </c>
      <c r="AK399" s="284" t="inlineStr">
        <is>
          <t>Blown Head Gasket</t>
        </is>
      </c>
      <c r="AL399" s="284" t="n">
        <v>73</v>
      </c>
      <c r="AM399" s="488" t="n"/>
      <c r="AN399" s="671">
        <f>IF(OR(AL399="",AM399="",AM399=0),"",AL399*6.172/(AM399*24))</f>
        <v/>
      </c>
      <c r="AO399" s="477">
        <f>IF(AND(AL399=AL398,AM399&lt;&gt;"",AM398&lt;&gt;""),AM399-AM398,"")</f>
        <v/>
      </c>
      <c r="AP399" s="284" t="n"/>
      <c r="AQ399" s="585" t="inlineStr">
        <is>
          <t>3:18.0000</t>
        </is>
      </c>
      <c r="AR399" s="418">
        <f>IF(OR(AQ399="",AQ399="",AQ399=0),"",6.172/(AQ399*24))</f>
        <v/>
      </c>
      <c r="AS399" s="436">
        <f>IF(OR(NOT(ISNUMBER(C399)),NOT(ISNUMBER(AB399))),"",IF(AG399&lt;&gt;"",AG399,AB399)-C399)</f>
        <v/>
      </c>
      <c r="AT399" s="290" t="n"/>
      <c r="AU399" s="291">
        <f>IF($B399="","",TEXT($A399,"yyyymmdd")&amp;"_P"&amp;$C399&amp;"_C"&amp;$F399&amp;"_"&amp;TRIM(RIGHT(SUBSTITUTE(TRIM(SUBSTITUTE($L399,CHAR(160)," "))," ",REPT(" ",60)),60))&amp;IF($P399="","","-"&amp;TRIM(RIGHT(SUBSTITUTE(TRIM(SUBSTITUTE($P399,CHAR(160)," "))," ",REPT(" ",60)),60)))&amp;IF($T399="","","-"&amp;TRIM(RIGHT(SUBSTITUTE(TRIM(SUBSTITUTE($T399,CHAR(160)," "))," ",REPT(" ",60)),60)))&amp;".jpg")</f>
        <v/>
      </c>
    </row>
    <row r="400" ht="42" customHeight="1">
      <c r="A400" s="288" t="n">
        <v>25481</v>
      </c>
      <c r="B400" s="284" t="inlineStr">
        <is>
          <t>Hardie-Ferodo 500 5 October, 1969</t>
        </is>
      </c>
      <c r="C400" s="284" t="inlineStr">
        <is>
          <t>DNF</t>
        </is>
      </c>
      <c r="D400" s="284" t="inlineStr">
        <is>
          <t>D</t>
        </is>
      </c>
      <c r="E400" s="284" t="n">
        <v>17</v>
      </c>
      <c r="F400" s="284" t="n">
        <v>50</v>
      </c>
      <c r="G400" s="284" t="inlineStr">
        <is>
          <t>McLeod Ford Pty Ltd</t>
        </is>
      </c>
      <c r="H400" s="284" t="n"/>
      <c r="I400" s="284" t="n"/>
      <c r="J400" s="284" t="inlineStr">
        <is>
          <t>Ford Falcon XW GTHO</t>
        </is>
      </c>
      <c r="K400" s="284" t="n"/>
      <c r="L400" s="284" t="inlineStr">
        <is>
          <t>John Goss</t>
        </is>
      </c>
      <c r="M400" s="284" t="inlineStr">
        <is>
          <t>AUS</t>
        </is>
      </c>
      <c r="N400" s="699">
        <f>_xlfn.LET(_xlpm.d,_xlfn.XLOOKUP(L400,'[1]Birth Dates'!$A:$A,'[1]Birth Dates'!$B:$B,"",0),IF(_xlpm.d=0,"",_xlpm.d))</f>
        <v/>
      </c>
      <c r="O400" s="284">
        <f>IF(OR(N400="",A400="",NOT(ISNUMBER(N400)),N400&gt;A400),"",DATEDIF(N400,A400,"Y")&amp;" years, "&amp;DATEDIF(N400,A400,"YM")&amp;" months, "&amp;DATEDIF(N400,A400,"MD")&amp;" days")</f>
        <v/>
      </c>
      <c r="P400" s="284" t="inlineStr">
        <is>
          <t>Denis Cribbin</t>
        </is>
      </c>
      <c r="Q400" s="284" t="inlineStr">
        <is>
          <t>AUS</t>
        </is>
      </c>
      <c r="R400" s="699">
        <f>_xlfn.LET(_xlpm.d,_xlfn.XLOOKUP(P400,'[1]Birth Dates'!$A:$A,'[1]Birth Dates'!$B:$B,"",0),IF(_xlpm.d=0,"",_xlpm.d))</f>
        <v/>
      </c>
      <c r="S400" s="284">
        <f>IF(OR(R400="",A400="",NOT(ISNUMBER(R400)),R400&gt;A400),"",DATEDIF(R400,A400,"Y")&amp;" years, "&amp;DATEDIF(R400,A400,"YM")&amp;" months, "&amp;DATEDIF(R400,A400,"MD")&amp;" days")</f>
        <v/>
      </c>
      <c r="T400" s="284" t="n"/>
      <c r="U400" s="284" t="n"/>
      <c r="V400" s="699">
        <f>_xlfn.LET(_xlpm.d,_xlfn.XLOOKUP(T400,'[1]Birth Dates'!$A:$A,'[1]Birth Dates'!$B:$B,"",0),IF(_xlpm.d=0,"",_xlpm.d))</f>
        <v/>
      </c>
      <c r="W400" s="284">
        <f>IF(OR(V400="",A400="",NOT(ISNUMBER(V400)),V400&gt;A400),"",DATEDIF(V400,A400,"Y")&amp;" years, "&amp;DATEDIF(V400,A400,"YM")&amp;" months, "&amp;DATEDIF(V400,A400,"MD")&amp;" days")</f>
        <v/>
      </c>
      <c r="X400" s="284" t="n"/>
      <c r="Y400" s="284" t="n"/>
      <c r="Z400" s="284" t="n"/>
      <c r="AA400" s="284" t="n"/>
      <c r="AB400" s="284" t="n">
        <v>9</v>
      </c>
      <c r="AC400" s="284" t="n"/>
      <c r="AD400" s="284" t="n"/>
      <c r="AE400" s="585" t="inlineStr">
        <is>
          <t>2:55.3000</t>
        </is>
      </c>
      <c r="AF400" s="418">
        <f>IF(OR(AE400="",AE400="",AE400=0),"",6.172/(AE400*24))</f>
        <v/>
      </c>
      <c r="AG400" s="289" t="n"/>
      <c r="AH400" s="585" t="inlineStr"/>
      <c r="AI400" s="418">
        <f>IF(OR(AH400="",AH400="",AH400=0),"",6.172/(AH400*24))</f>
        <v/>
      </c>
      <c r="AJ400" s="175">
        <f>IF(AND(ISNUMBER(AB400),ISNUMBER(AG400)),AB400-AG400,"")</f>
        <v/>
      </c>
      <c r="AK400" s="284" t="inlineStr">
        <is>
          <t>Brake locked on rear wheel</t>
        </is>
      </c>
      <c r="AL400" s="284" t="n">
        <v>50</v>
      </c>
      <c r="AM400" s="488" t="n"/>
      <c r="AN400" s="671">
        <f>IF(OR(AL400="",AM400="",AM400=0),"",AL400*6.172/(AM400*24))</f>
        <v/>
      </c>
      <c r="AO400" s="477">
        <f>IF(AND(AL400=AL399,AM400&lt;&gt;"",AM399&lt;&gt;""),AM400-AM399,"")</f>
        <v/>
      </c>
      <c r="AP400" s="284" t="n"/>
      <c r="AQ400" s="585" t="inlineStr">
        <is>
          <t>2:58.0000</t>
        </is>
      </c>
      <c r="AR400" s="418">
        <f>IF(OR(AQ400="",AQ400="",AQ400=0),"",6.172/(AQ400*24))</f>
        <v/>
      </c>
      <c r="AS400" s="436">
        <f>IF(OR(NOT(ISNUMBER(C400)),NOT(ISNUMBER(AB400))),"",IF(AG400&lt;&gt;"",AG400,AB400)-C400)</f>
        <v/>
      </c>
      <c r="AT400" s="290" t="n"/>
      <c r="AU400" s="291">
        <f>IF($B400="","",TEXT($A400,"yyyymmdd")&amp;"_P"&amp;$C400&amp;"_C"&amp;$F400&amp;"_"&amp;TRIM(RIGHT(SUBSTITUTE(TRIM(SUBSTITUTE($L400,CHAR(160)," "))," ",REPT(" ",60)),60))&amp;IF($P400="","","-"&amp;TRIM(RIGHT(SUBSTITUTE(TRIM(SUBSTITUTE($P400,CHAR(160)," "))," ",REPT(" ",60)),60)))&amp;IF($T400="","","-"&amp;TRIM(RIGHT(SUBSTITUTE(TRIM(SUBSTITUTE($T400,CHAR(160)," "))," ",REPT(" ",60)),60)))&amp;".jpg")</f>
        <v/>
      </c>
    </row>
    <row r="401" ht="42" customHeight="1">
      <c r="A401" s="288" t="n">
        <v>25481</v>
      </c>
      <c r="B401" s="284" t="inlineStr">
        <is>
          <t>Hardie-Ferodo 500 5 October, 1969</t>
        </is>
      </c>
      <c r="C401" s="284" t="inlineStr">
        <is>
          <t>DNF</t>
        </is>
      </c>
      <c r="D401" s="284" t="inlineStr">
        <is>
          <t>C</t>
        </is>
      </c>
      <c r="E401" s="284" t="n">
        <v>15</v>
      </c>
      <c r="F401" s="284" t="n">
        <v>33</v>
      </c>
      <c r="G401" s="284" t="inlineStr">
        <is>
          <t>Brian Foley Motors Pty Ltd</t>
        </is>
      </c>
      <c r="H401" s="284" t="n"/>
      <c r="I401" s="284" t="n"/>
      <c r="J401" s="284" t="inlineStr">
        <is>
          <t>Fiat 125</t>
        </is>
      </c>
      <c r="K401" s="284" t="n"/>
      <c r="L401" s="284" t="inlineStr">
        <is>
          <t>Christine Cole</t>
        </is>
      </c>
      <c r="M401" s="284" t="inlineStr">
        <is>
          <t>AUS</t>
        </is>
      </c>
      <c r="N401" s="699">
        <f>_xlfn.LET(_xlpm.d,_xlfn.XLOOKUP(L401,'[1]Birth Dates'!$A:$A,'[1]Birth Dates'!$B:$B,"",0),IF(_xlpm.d=0,"",_xlpm.d))</f>
        <v/>
      </c>
      <c r="O401" s="284">
        <f>IF(OR(N401="",A401="",NOT(ISNUMBER(N401)),N401&gt;A401),"",DATEDIF(N401,A401,"Y")&amp;" years, "&amp;DATEDIF(N401,A401,"YM")&amp;" months, "&amp;DATEDIF(N401,A401,"MD")&amp;" days")</f>
        <v/>
      </c>
      <c r="P401" s="284" t="inlineStr">
        <is>
          <t>Lynne Keefe</t>
        </is>
      </c>
      <c r="Q401" s="284" t="inlineStr">
        <is>
          <t>AUS</t>
        </is>
      </c>
      <c r="R401" s="699">
        <f>_xlfn.LET(_xlpm.d,_xlfn.XLOOKUP(P401,'[1]Birth Dates'!$A:$A,'[1]Birth Dates'!$B:$B,"",0),IF(_xlpm.d=0,"",_xlpm.d))</f>
        <v/>
      </c>
      <c r="S401" s="284">
        <f>IF(OR(R401="",A401="",NOT(ISNUMBER(R401)),R401&gt;A401),"",DATEDIF(R401,A401,"Y")&amp;" years, "&amp;DATEDIF(R401,A401,"YM")&amp;" months, "&amp;DATEDIF(R401,A401,"MD")&amp;" days")</f>
        <v/>
      </c>
      <c r="T401" s="284" t="n"/>
      <c r="U401" s="284" t="n"/>
      <c r="V401" s="699">
        <f>_xlfn.LET(_xlpm.d,_xlfn.XLOOKUP(T401,'[1]Birth Dates'!$A:$A,'[1]Birth Dates'!$B:$B,"",0),IF(_xlpm.d=0,"",_xlpm.d))</f>
        <v/>
      </c>
      <c r="W401" s="284">
        <f>IF(OR(V401="",A401="",NOT(ISNUMBER(V401)),V401&gt;A401),"",DATEDIF(V401,A401,"Y")&amp;" years, "&amp;DATEDIF(V401,A401,"YM")&amp;" months, "&amp;DATEDIF(V401,A401,"MD")&amp;" days")</f>
        <v/>
      </c>
      <c r="X401" s="284" t="n"/>
      <c r="Y401" s="284" t="n"/>
      <c r="Z401" s="284" t="n"/>
      <c r="AA401" s="284" t="n"/>
      <c r="AB401" s="284" t="n">
        <v>40</v>
      </c>
      <c r="AC401" s="284" t="n"/>
      <c r="AD401" s="284" t="n"/>
      <c r="AE401" s="585" t="inlineStr">
        <is>
          <t>3:16.5000</t>
        </is>
      </c>
      <c r="AF401" s="418">
        <f>IF(OR(AE401="",AE401="",AE401=0),"",6.172/(AE401*24))</f>
        <v/>
      </c>
      <c r="AG401" s="289" t="n"/>
      <c r="AH401" s="585" t="inlineStr"/>
      <c r="AI401" s="418">
        <f>IF(OR(AH401="",AH401="",AH401=0),"",6.172/(AH401*24))</f>
        <v/>
      </c>
      <c r="AJ401" s="175">
        <f>IF(AND(ISNUMBER(AB401),ISNUMBER(AG401)),AB401-AG401,"")</f>
        <v/>
      </c>
      <c r="AK401" s="284" t="inlineStr">
        <is>
          <t>Car over fence at Hell Corner</t>
        </is>
      </c>
      <c r="AL401" s="284" t="n">
        <v>48</v>
      </c>
      <c r="AM401" s="488" t="n"/>
      <c r="AN401" s="671">
        <f>IF(OR(AL401="",AM401="",AM401=0),"",AL401*6.172/(AM401*24))</f>
        <v/>
      </c>
      <c r="AO401" s="477">
        <f>IF(AND(AL401=AL400,AM401&lt;&gt;"",AM400&lt;&gt;""),AM401-AM400,"")</f>
        <v/>
      </c>
      <c r="AP401" s="284" t="n"/>
      <c r="AQ401" s="585" t="inlineStr">
        <is>
          <t>3:16.0000</t>
        </is>
      </c>
      <c r="AR401" s="418">
        <f>IF(OR(AQ401="",AQ401="",AQ401=0),"",6.172/(AQ401*24))</f>
        <v/>
      </c>
      <c r="AS401" s="436">
        <f>IF(OR(NOT(ISNUMBER(C401)),NOT(ISNUMBER(AB401))),"",IF(AG401&lt;&gt;"",AG401,AB401)-C401)</f>
        <v/>
      </c>
      <c r="AT401" s="290" t="n"/>
      <c r="AU401" s="291">
        <f>IF($B401="","",TEXT($A401,"yyyymmdd")&amp;"_P"&amp;$C401&amp;"_C"&amp;$F401&amp;"_"&amp;TRIM(RIGHT(SUBSTITUTE(TRIM(SUBSTITUTE($L401,CHAR(160)," "))," ",REPT(" ",60)),60))&amp;IF($P401="","","-"&amp;TRIM(RIGHT(SUBSTITUTE(TRIM(SUBSTITUTE($P401,CHAR(160)," "))," ",REPT(" ",60)),60)))&amp;IF($T401="","","-"&amp;TRIM(RIGHT(SUBSTITUTE(TRIM(SUBSTITUTE($T401,CHAR(160)," "))," ",REPT(" ",60)),60)))&amp;".jpg")</f>
        <v/>
      </c>
    </row>
    <row r="402" ht="42" customHeight="1">
      <c r="A402" s="288" t="n">
        <v>25481</v>
      </c>
      <c r="B402" s="284" t="inlineStr">
        <is>
          <t>Hardie-Ferodo 500 5 October, 1969</t>
        </is>
      </c>
      <c r="C402" s="284" t="inlineStr">
        <is>
          <t>DNF</t>
        </is>
      </c>
      <c r="D402" s="284" t="inlineStr">
        <is>
          <t>D</t>
        </is>
      </c>
      <c r="E402" s="284" t="n">
        <v>18</v>
      </c>
      <c r="F402" s="284" t="n">
        <v>62</v>
      </c>
      <c r="G402" s="284" t="inlineStr">
        <is>
          <t>Anthony Horden &amp; Sons Ltd</t>
        </is>
      </c>
      <c r="H402" s="284" t="n"/>
      <c r="I402" s="284" t="n"/>
      <c r="J402" s="284" t="inlineStr">
        <is>
          <t>Holden Monaro GTS350</t>
        </is>
      </c>
      <c r="K402" s="284" t="inlineStr">
        <is>
          <t>Chevrolet 5.7</t>
        </is>
      </c>
      <c r="L402" s="284" t="inlineStr">
        <is>
          <t>Nick Petrilli</t>
        </is>
      </c>
      <c r="M402" s="284" t="inlineStr">
        <is>
          <t>AUS</t>
        </is>
      </c>
      <c r="N402" s="699">
        <f>_xlfn.LET(_xlpm.d,_xlfn.XLOOKUP(L402,'[1]Birth Dates'!$A:$A,'[1]Birth Dates'!$B:$B,"",0),IF(_xlpm.d=0,"",_xlpm.d))</f>
        <v/>
      </c>
      <c r="O402" s="284">
        <f>IF(OR(N402="",A402="",NOT(ISNUMBER(N402)),N402&gt;A402),"",DATEDIF(N402,A402,"Y")&amp;" years, "&amp;DATEDIF(N402,A402,"YM")&amp;" months, "&amp;DATEDIF(N402,A402,"MD")&amp;" days")</f>
        <v/>
      </c>
      <c r="P402" s="284" t="inlineStr">
        <is>
          <t>Max Stahl</t>
        </is>
      </c>
      <c r="Q402" s="284" t="inlineStr">
        <is>
          <t>AUS</t>
        </is>
      </c>
      <c r="R402" s="699">
        <f>_xlfn.LET(_xlpm.d,_xlfn.XLOOKUP(P402,'[1]Birth Dates'!$A:$A,'[1]Birth Dates'!$B:$B,"",0),IF(_xlpm.d=0,"",_xlpm.d))</f>
        <v/>
      </c>
      <c r="S402" s="284">
        <f>IF(OR(R402="",A402="",NOT(ISNUMBER(R402)),R402&gt;A402),"",DATEDIF(R402,A402,"Y")&amp;" years, "&amp;DATEDIF(R402,A402,"YM")&amp;" months, "&amp;DATEDIF(R402,A402,"MD")&amp;" days")</f>
        <v/>
      </c>
      <c r="T402" s="284" t="n"/>
      <c r="U402" s="284" t="n"/>
      <c r="V402" s="699">
        <f>_xlfn.LET(_xlpm.d,_xlfn.XLOOKUP(T402,'[1]Birth Dates'!$A:$A,'[1]Birth Dates'!$B:$B,"",0),IF(_xlpm.d=0,"",_xlpm.d))</f>
        <v/>
      </c>
      <c r="W402" s="284">
        <f>IF(OR(V402="",A402="",NOT(ISNUMBER(V402)),V402&gt;A402),"",DATEDIF(V402,A402,"Y")&amp;" years, "&amp;DATEDIF(V402,A402,"YM")&amp;" months, "&amp;DATEDIF(V402,A402,"MD")&amp;" days")</f>
        <v/>
      </c>
      <c r="X402" s="284" t="n"/>
      <c r="Y402" s="284" t="n"/>
      <c r="Z402" s="284" t="n"/>
      <c r="AA402" s="284" t="n"/>
      <c r="AB402" s="284" t="n">
        <v>15</v>
      </c>
      <c r="AC402" s="284" t="n"/>
      <c r="AD402" s="284" t="n"/>
      <c r="AE402" s="585" t="inlineStr">
        <is>
          <t>2:56.5000</t>
        </is>
      </c>
      <c r="AF402" s="418">
        <f>IF(OR(AE402="",AE402="",AE402=0),"",6.172/(AE402*24))</f>
        <v/>
      </c>
      <c r="AG402" s="289" t="n"/>
      <c r="AH402" s="585" t="inlineStr"/>
      <c r="AI402" s="418">
        <f>IF(OR(AH402="",AH402="",AH402=0),"",6.172/(AH402*24))</f>
        <v/>
      </c>
      <c r="AJ402" s="175">
        <f>IF(AND(ISNUMBER(AB402),ISNUMBER(AG402)),AB402-AG402,"")</f>
        <v/>
      </c>
      <c r="AK402" s="284" t="inlineStr">
        <is>
          <t>Engine troubles - bearing or gudgeon</t>
        </is>
      </c>
      <c r="AL402" s="284" t="n">
        <v>45</v>
      </c>
      <c r="AM402" s="488" t="n"/>
      <c r="AN402" s="671">
        <f>IF(OR(AL402="",AM402="",AM402=0),"",AL402*6.172/(AM402*24))</f>
        <v/>
      </c>
      <c r="AO402" s="477">
        <f>IF(AND(AL402=AL401,AM402&lt;&gt;"",AM401&lt;&gt;""),AM402-AM401,"")</f>
        <v/>
      </c>
      <c r="AP402" s="284" t="n"/>
      <c r="AQ402" s="585" t="inlineStr">
        <is>
          <t>2:57.0000</t>
        </is>
      </c>
      <c r="AR402" s="418">
        <f>IF(OR(AQ402="",AQ402="",AQ402=0),"",6.172/(AQ402*24))</f>
        <v/>
      </c>
      <c r="AS402" s="436">
        <f>IF(OR(NOT(ISNUMBER(C402)),NOT(ISNUMBER(AB402))),"",IF(AG402&lt;&gt;"",AG402,AB402)-C402)</f>
        <v/>
      </c>
      <c r="AT402" s="290" t="n"/>
      <c r="AU402" s="291">
        <f>IF($B402="","",TEXT($A402,"yyyymmdd")&amp;"_P"&amp;$C402&amp;"_C"&amp;$F402&amp;"_"&amp;TRIM(RIGHT(SUBSTITUTE(TRIM(SUBSTITUTE($L402,CHAR(160)," "))," ",REPT(" ",60)),60))&amp;IF($P402="","","-"&amp;TRIM(RIGHT(SUBSTITUTE(TRIM(SUBSTITUTE($P402,CHAR(160)," "))," ",REPT(" ",60)),60)))&amp;IF($T402="","","-"&amp;TRIM(RIGHT(SUBSTITUTE(TRIM(SUBSTITUTE($T402,CHAR(160)," "))," ",REPT(" ",60)),60)))&amp;".jpg")</f>
        <v/>
      </c>
    </row>
    <row r="403" ht="42" customHeight="1">
      <c r="A403" s="288" t="n">
        <v>25481</v>
      </c>
      <c r="B403" s="284" t="inlineStr">
        <is>
          <t>Hardie-Ferodo 500 5 October, 1969</t>
        </is>
      </c>
      <c r="C403" s="284" t="inlineStr">
        <is>
          <t>DNF</t>
        </is>
      </c>
      <c r="D403" s="284" t="inlineStr">
        <is>
          <t>D</t>
        </is>
      </c>
      <c r="E403" s="284" t="n">
        <v>19</v>
      </c>
      <c r="F403" s="284" t="n">
        <v>64</v>
      </c>
      <c r="G403" s="284" t="inlineStr">
        <is>
          <t>Boyded of Bankstown</t>
        </is>
      </c>
      <c r="H403" s="284" t="n"/>
      <c r="I403" s="284" t="n"/>
      <c r="J403" s="284" t="inlineStr">
        <is>
          <t>Holden Monaro GTS350</t>
        </is>
      </c>
      <c r="K403" s="284" t="inlineStr">
        <is>
          <t>Chevrolet 5.7</t>
        </is>
      </c>
      <c r="L403" s="284" t="inlineStr">
        <is>
          <t>Bill Tuckey</t>
        </is>
      </c>
      <c r="M403" s="284" t="inlineStr">
        <is>
          <t>AUS</t>
        </is>
      </c>
      <c r="N403" s="699">
        <f>_xlfn.LET(_xlpm.d,_xlfn.XLOOKUP(L403,'[1]Birth Dates'!$A:$A,'[1]Birth Dates'!$B:$B,"",0),IF(_xlpm.d=0,"",_xlpm.d))</f>
        <v/>
      </c>
      <c r="O403" s="284">
        <f>IF(OR(N403="",A403="",NOT(ISNUMBER(N403)),N403&gt;A403),"",DATEDIF(N403,A403,"Y")&amp;" years, "&amp;DATEDIF(N403,A403,"YM")&amp;" months, "&amp;DATEDIF(N403,A403,"MD")&amp;" days")</f>
        <v/>
      </c>
      <c r="P403" s="284" t="inlineStr">
        <is>
          <t>Sib / Sid Petralia</t>
        </is>
      </c>
      <c r="Q403" s="284" t="inlineStr">
        <is>
          <t>AUS</t>
        </is>
      </c>
      <c r="R403" s="699">
        <f>_xlfn.LET(_xlpm.d,_xlfn.XLOOKUP(P403,'[1]Birth Dates'!$A:$A,'[1]Birth Dates'!$B:$B,"",0),IF(_xlpm.d=0,"",_xlpm.d))</f>
        <v/>
      </c>
      <c r="S403" s="284">
        <f>IF(OR(R403="",A403="",NOT(ISNUMBER(R403)),R403&gt;A403),"",DATEDIF(R403,A403,"Y")&amp;" years, "&amp;DATEDIF(R403,A403,"YM")&amp;" months, "&amp;DATEDIF(R403,A403,"MD")&amp;" days")</f>
        <v/>
      </c>
      <c r="T403" s="284" t="n"/>
      <c r="U403" s="284" t="n"/>
      <c r="V403" s="699">
        <f>_xlfn.LET(_xlpm.d,_xlfn.XLOOKUP(T403,'[1]Birth Dates'!$A:$A,'[1]Birth Dates'!$B:$B,"",0),IF(_xlpm.d=0,"",_xlpm.d))</f>
        <v/>
      </c>
      <c r="W403" s="284">
        <f>IF(OR(V403="",A403="",NOT(ISNUMBER(V403)),V403&gt;A403),"",DATEDIF(V403,A403,"Y")&amp;" years, "&amp;DATEDIF(V403,A403,"YM")&amp;" months, "&amp;DATEDIF(V403,A403,"MD")&amp;" days")</f>
        <v/>
      </c>
      <c r="X403" s="284" t="n"/>
      <c r="Y403" s="284" t="n"/>
      <c r="Z403" s="284" t="n"/>
      <c r="AA403" s="284" t="n"/>
      <c r="AB403" s="284" t="n">
        <v>13</v>
      </c>
      <c r="AC403" s="284" t="n"/>
      <c r="AD403" s="284" t="n"/>
      <c r="AE403" s="585" t="inlineStr">
        <is>
          <t>2:56.2000</t>
        </is>
      </c>
      <c r="AF403" s="418">
        <f>IF(OR(AE403="",AE403="",AE403=0),"",6.172/(AE403*24))</f>
        <v/>
      </c>
      <c r="AG403" s="289" t="n"/>
      <c r="AH403" s="585" t="inlineStr"/>
      <c r="AI403" s="418">
        <f>IF(OR(AH403="",AH403="",AH403=0),"",6.172/(AH403*24))</f>
        <v/>
      </c>
      <c r="AJ403" s="175">
        <f>IF(AND(ISNUMBER(AB403),ISNUMBER(AG403)),AB403-AG403,"")</f>
        <v/>
      </c>
      <c r="AK403" s="284" t="inlineStr">
        <is>
          <t>Blew Engine</t>
        </is>
      </c>
      <c r="AL403" s="284" t="n">
        <v>44</v>
      </c>
      <c r="AM403" s="488" t="n"/>
      <c r="AN403" s="671">
        <f>IF(OR(AL403="",AM403="",AM403=0),"",AL403*6.172/(AM403*24))</f>
        <v/>
      </c>
      <c r="AO403" s="477">
        <f>IF(AND(AL403=AL402,AM403&lt;&gt;"",AM402&lt;&gt;""),AM403-AM402,"")</f>
        <v/>
      </c>
      <c r="AP403" s="284" t="n"/>
      <c r="AQ403" s="585" t="inlineStr">
        <is>
          <t>2:56.0000</t>
        </is>
      </c>
      <c r="AR403" s="418">
        <f>IF(OR(AQ403="",AQ403="",AQ403=0),"",6.172/(AQ403*24))</f>
        <v/>
      </c>
      <c r="AS403" s="436">
        <f>IF(OR(NOT(ISNUMBER(C403)),NOT(ISNUMBER(AB403))),"",IF(AG403&lt;&gt;"",AG403,AB403)-C403)</f>
        <v/>
      </c>
      <c r="AT403" s="290" t="n"/>
      <c r="AU403" s="291">
        <f>IF($B403="","",TEXT($A403,"yyyymmdd")&amp;"_P"&amp;$C403&amp;"_C"&amp;$F403&amp;"_"&amp;TRIM(RIGHT(SUBSTITUTE(TRIM(SUBSTITUTE($L403,CHAR(160)," "))," ",REPT(" ",60)),60))&amp;IF($P403="","","-"&amp;TRIM(RIGHT(SUBSTITUTE(TRIM(SUBSTITUTE($P403,CHAR(160)," "))," ",REPT(" ",60)),60)))&amp;IF($T403="","","-"&amp;TRIM(RIGHT(SUBSTITUTE(TRIM(SUBSTITUTE($T403,CHAR(160)," "))," ",REPT(" ",60)),60)))&amp;".jpg")</f>
        <v/>
      </c>
    </row>
    <row r="404" ht="42" customHeight="1">
      <c r="A404" s="288" t="n">
        <v>25481</v>
      </c>
      <c r="B404" s="284" t="inlineStr">
        <is>
          <t>Hardie-Ferodo 500 5 October, 1969</t>
        </is>
      </c>
      <c r="C404" s="284" t="inlineStr">
        <is>
          <t>DNF</t>
        </is>
      </c>
      <c r="D404" s="284" t="inlineStr">
        <is>
          <t>D</t>
        </is>
      </c>
      <c r="E404" s="284" t="n">
        <v>20</v>
      </c>
      <c r="F404" s="284" t="n">
        <v>53</v>
      </c>
      <c r="G404" s="284" t="inlineStr">
        <is>
          <t>B Arentz</t>
        </is>
      </c>
      <c r="H404" s="284" t="n"/>
      <c r="I404" s="284" t="n"/>
      <c r="J404" s="284" t="inlineStr">
        <is>
          <t>Ford Falcon XW GTHO</t>
        </is>
      </c>
      <c r="K404" s="284" t="n"/>
      <c r="L404" s="284" t="inlineStr">
        <is>
          <t>Barry Arentz</t>
        </is>
      </c>
      <c r="M404" s="284" t="inlineStr">
        <is>
          <t>AUS</t>
        </is>
      </c>
      <c r="N404" s="699">
        <f>_xlfn.LET(_xlpm.d,_xlfn.XLOOKUP(L404,'[1]Birth Dates'!$A:$A,'[1]Birth Dates'!$B:$B,"",0),IF(_xlpm.d=0,"",_xlpm.d))</f>
        <v/>
      </c>
      <c r="O404" s="284">
        <f>IF(OR(N404="",A404="",NOT(ISNUMBER(N404)),N404&gt;A404),"",DATEDIF(N404,A404,"Y")&amp;" years, "&amp;DATEDIF(N404,A404,"YM")&amp;" months, "&amp;DATEDIF(N404,A404,"MD")&amp;" days")</f>
        <v/>
      </c>
      <c r="P404" s="284" t="inlineStr">
        <is>
          <t>Brian Michelmore</t>
        </is>
      </c>
      <c r="Q404" s="284" t="inlineStr">
        <is>
          <t>AUS</t>
        </is>
      </c>
      <c r="R404" s="699">
        <f>_xlfn.LET(_xlpm.d,_xlfn.XLOOKUP(P404,'[1]Birth Dates'!$A:$A,'[1]Birth Dates'!$B:$B,"",0),IF(_xlpm.d=0,"",_xlpm.d))</f>
        <v/>
      </c>
      <c r="S404" s="284">
        <f>IF(OR(R404="",A404="",NOT(ISNUMBER(R404)),R404&gt;A404),"",DATEDIF(R404,A404,"Y")&amp;" years, "&amp;DATEDIF(R404,A404,"YM")&amp;" months, "&amp;DATEDIF(R404,A404,"MD")&amp;" days")</f>
        <v/>
      </c>
      <c r="T404" s="284" t="n"/>
      <c r="U404" s="284" t="n"/>
      <c r="V404" s="699">
        <f>_xlfn.LET(_xlpm.d,_xlfn.XLOOKUP(T404,'[1]Birth Dates'!$A:$A,'[1]Birth Dates'!$B:$B,"",0),IF(_xlpm.d=0,"",_xlpm.d))</f>
        <v/>
      </c>
      <c r="W404" s="284">
        <f>IF(OR(V404="",A404="",NOT(ISNUMBER(V404)),V404&gt;A404),"",DATEDIF(V404,A404,"Y")&amp;" years, "&amp;DATEDIF(V404,A404,"YM")&amp;" months, "&amp;DATEDIF(V404,A404,"MD")&amp;" days")</f>
        <v/>
      </c>
      <c r="X404" s="284" t="n"/>
      <c r="Y404" s="284" t="n"/>
      <c r="Z404" s="284" t="n"/>
      <c r="AA404" s="284" t="n"/>
      <c r="AB404" s="284" t="n">
        <v>12</v>
      </c>
      <c r="AC404" s="284" t="n"/>
      <c r="AD404" s="284" t="n"/>
      <c r="AE404" s="585" t="inlineStr">
        <is>
          <t>2:56.1000</t>
        </is>
      </c>
      <c r="AF404" s="418">
        <f>IF(OR(AE404="",AE404="",AE404=0),"",6.172/(AE404*24))</f>
        <v/>
      </c>
      <c r="AG404" s="289" t="n"/>
      <c r="AH404" s="585" t="inlineStr"/>
      <c r="AI404" s="418">
        <f>IF(OR(AH404="",AH404="",AH404=0),"",6.172/(AH404*24))</f>
        <v/>
      </c>
      <c r="AJ404" s="175">
        <f>IF(AND(ISNUMBER(AB404),ISNUMBER(AG404)),AB404-AG404,"")</f>
        <v/>
      </c>
      <c r="AK404" s="284" t="inlineStr">
        <is>
          <t>Damage to brakes and transmission</t>
        </is>
      </c>
      <c r="AL404" s="284" t="n"/>
      <c r="AM404" s="488" t="n"/>
      <c r="AN404" s="671">
        <f>IF(OR(AL404="",AM404="",AM404=0),"",AL404*6.172/(AM404*24))</f>
        <v/>
      </c>
      <c r="AO404" s="477">
        <f>IF(AND(AL404=AL403,AM404&lt;&gt;"",AM403&lt;&gt;""),AM404-AM403,"")</f>
        <v/>
      </c>
      <c r="AP404" s="284" t="n"/>
      <c r="AQ404" s="585" t="inlineStr">
        <is>
          <t>3:00.0000</t>
        </is>
      </c>
      <c r="AR404" s="418">
        <f>IF(OR(AQ404="",AQ404="",AQ404=0),"",6.172/(AQ404*24))</f>
        <v/>
      </c>
      <c r="AS404" s="436">
        <f>IF(OR(NOT(ISNUMBER(C404)),NOT(ISNUMBER(AB404))),"",IF(AG404&lt;&gt;"",AG404,AB404)-C404)</f>
        <v/>
      </c>
      <c r="AT404" s="290" t="n"/>
      <c r="AU404" s="291">
        <f>IF($B404="","",TEXT($A404,"yyyymmdd")&amp;"_P"&amp;$C404&amp;"_C"&amp;$F404&amp;"_"&amp;TRIM(RIGHT(SUBSTITUTE(TRIM(SUBSTITUTE($L404,CHAR(160)," "))," ",REPT(" ",60)),60))&amp;IF($P404="","","-"&amp;TRIM(RIGHT(SUBSTITUTE(TRIM(SUBSTITUTE($P404,CHAR(160)," "))," ",REPT(" ",60)),60)))&amp;IF($T404="","","-"&amp;TRIM(RIGHT(SUBSTITUTE(TRIM(SUBSTITUTE($T404,CHAR(160)," "))," ",REPT(" ",60)),60)))&amp;".jpg")</f>
        <v/>
      </c>
    </row>
    <row r="405" ht="42" customHeight="1">
      <c r="A405" s="288" t="n">
        <v>25481</v>
      </c>
      <c r="B405" s="284" t="inlineStr">
        <is>
          <t>Hardie-Ferodo 500 5 October, 1969</t>
        </is>
      </c>
      <c r="C405" s="284" t="inlineStr">
        <is>
          <t>DNF</t>
        </is>
      </c>
      <c r="D405" s="284" t="inlineStr">
        <is>
          <t>C</t>
        </is>
      </c>
      <c r="E405" s="284" t="n">
        <v>16</v>
      </c>
      <c r="F405" s="284" t="n">
        <v>39</v>
      </c>
      <c r="G405" s="284" t="inlineStr">
        <is>
          <t>DH Whithead</t>
        </is>
      </c>
      <c r="H405" s="284" t="n"/>
      <c r="I405" s="284" t="n"/>
      <c r="J405" s="284" t="inlineStr">
        <is>
          <t>Mazda R100</t>
        </is>
      </c>
      <c r="K405" s="284" t="n"/>
      <c r="L405" s="284" t="inlineStr">
        <is>
          <t>Bernie Haehnle</t>
        </is>
      </c>
      <c r="M405" s="284" t="inlineStr">
        <is>
          <t>AUS</t>
        </is>
      </c>
      <c r="N405" s="699">
        <f>_xlfn.LET(_xlpm.d,_xlfn.XLOOKUP(L405,'[1]Birth Dates'!$A:$A,'[1]Birth Dates'!$B:$B,"",0),IF(_xlpm.d=0,"",_xlpm.d))</f>
        <v/>
      </c>
      <c r="O405" s="284">
        <f>IF(OR(N405="",A405="",NOT(ISNUMBER(N405)),N405&gt;A405),"",DATEDIF(N405,A405,"Y")&amp;" years, "&amp;DATEDIF(N405,A405,"YM")&amp;" months, "&amp;DATEDIF(N405,A405,"MD")&amp;" days")</f>
        <v/>
      </c>
      <c r="P405" s="284" t="inlineStr">
        <is>
          <t>Peter Wherrett</t>
        </is>
      </c>
      <c r="Q405" s="284" t="inlineStr">
        <is>
          <t>AUS</t>
        </is>
      </c>
      <c r="R405" s="699">
        <f>_xlfn.LET(_xlpm.d,_xlfn.XLOOKUP(P405,'[1]Birth Dates'!$A:$A,'[1]Birth Dates'!$B:$B,"",0),IF(_xlpm.d=0,"",_xlpm.d))</f>
        <v/>
      </c>
      <c r="S405" s="284">
        <f>IF(OR(R405="",A405="",NOT(ISNUMBER(R405)),R405&gt;A405),"",DATEDIF(R405,A405,"Y")&amp;" years, "&amp;DATEDIF(R405,A405,"YM")&amp;" months, "&amp;DATEDIF(R405,A405,"MD")&amp;" days")</f>
        <v/>
      </c>
      <c r="T405" s="284" t="n"/>
      <c r="U405" s="284" t="n"/>
      <c r="V405" s="699">
        <f>_xlfn.LET(_xlpm.d,_xlfn.XLOOKUP(T405,'[1]Birth Dates'!$A:$A,'[1]Birth Dates'!$B:$B,"",0),IF(_xlpm.d=0,"",_xlpm.d))</f>
        <v/>
      </c>
      <c r="W405" s="284">
        <f>IF(OR(V405="",A405="",NOT(ISNUMBER(V405)),V405&gt;A405),"",DATEDIF(V405,A405,"Y")&amp;" years, "&amp;DATEDIF(V405,A405,"YM")&amp;" months, "&amp;DATEDIF(V405,A405,"MD")&amp;" days")</f>
        <v/>
      </c>
      <c r="X405" s="284" t="n"/>
      <c r="Y405" s="284" t="n"/>
      <c r="Z405" s="284" t="n"/>
      <c r="AA405" s="284" t="n"/>
      <c r="AB405" s="284" t="n">
        <v>31</v>
      </c>
      <c r="AC405" s="284" t="n"/>
      <c r="AD405" s="284" t="n"/>
      <c r="AE405" s="585" t="inlineStr">
        <is>
          <t>3:12.7000</t>
        </is>
      </c>
      <c r="AF405" s="418">
        <f>IF(OR(AE405="",AE405="",AE405=0),"",6.172/(AE405*24))</f>
        <v/>
      </c>
      <c r="AG405" s="289" t="n"/>
      <c r="AH405" s="585" t="inlineStr"/>
      <c r="AI405" s="418">
        <f>IF(OR(AH405="",AH405="",AH405=0),"",6.172/(AH405*24))</f>
        <v/>
      </c>
      <c r="AJ405" s="175">
        <f>IF(AND(ISNUMBER(AB405),ISNUMBER(AG405)),AB405-AG405,"")</f>
        <v/>
      </c>
      <c r="AK405" s="284" t="inlineStr">
        <is>
          <t>Rolled in XL Bend. Broken windscreen</t>
        </is>
      </c>
      <c r="AL405" s="284" t="n">
        <v>31</v>
      </c>
      <c r="AM405" s="488" t="n"/>
      <c r="AN405" s="671">
        <f>IF(OR(AL405="",AM405="",AM405=0),"",AL405*6.172/(AM405*24))</f>
        <v/>
      </c>
      <c r="AO405" s="477">
        <f>IF(AND(AL405=AL404,AM405&lt;&gt;"",AM404&lt;&gt;""),AM405-AM404,"")</f>
        <v/>
      </c>
      <c r="AP405" s="284" t="n"/>
      <c r="AQ405" s="585" t="inlineStr">
        <is>
          <t>3:11.0000</t>
        </is>
      </c>
      <c r="AR405" s="418">
        <f>IF(OR(AQ405="",AQ405="",AQ405=0),"",6.172/(AQ405*24))</f>
        <v/>
      </c>
      <c r="AS405" s="436">
        <f>IF(OR(NOT(ISNUMBER(C405)),NOT(ISNUMBER(AB405))),"",IF(AG405&lt;&gt;"",AG405,AB405)-C405)</f>
        <v/>
      </c>
      <c r="AT405" s="290" t="n"/>
      <c r="AU405" s="291">
        <f>IF($B405="","",TEXT($A405,"yyyymmdd")&amp;"_P"&amp;$C405&amp;"_C"&amp;$F405&amp;"_"&amp;TRIM(RIGHT(SUBSTITUTE(TRIM(SUBSTITUTE($L405,CHAR(160)," "))," ",REPT(" ",60)),60))&amp;IF($P405="","","-"&amp;TRIM(RIGHT(SUBSTITUTE(TRIM(SUBSTITUTE($P405,CHAR(160)," "))," ",REPT(" ",60)),60)))&amp;IF($T405="","","-"&amp;TRIM(RIGHT(SUBSTITUTE(TRIM(SUBSTITUTE($T405,CHAR(160)," "))," ",REPT(" ",60)),60)))&amp;".jpg")</f>
        <v/>
      </c>
    </row>
    <row r="406" ht="42" customHeight="1">
      <c r="A406" s="288" t="n">
        <v>25481</v>
      </c>
      <c r="B406" s="284" t="inlineStr">
        <is>
          <t>Hardie-Ferodo 500 5 October, 1969</t>
        </is>
      </c>
      <c r="C406" s="284" t="inlineStr">
        <is>
          <t>DNF</t>
        </is>
      </c>
      <c r="D406" s="284" t="inlineStr">
        <is>
          <t>B</t>
        </is>
      </c>
      <c r="E406" s="284" t="n">
        <v>12</v>
      </c>
      <c r="F406" s="284" t="n">
        <v>11</v>
      </c>
      <c r="G406" s="284" t="inlineStr">
        <is>
          <t>Dependable Motors (Sales) Pty Ltd</t>
        </is>
      </c>
      <c r="H406" s="284" t="n"/>
      <c r="I406" s="284" t="n"/>
      <c r="J406" s="284" t="inlineStr">
        <is>
          <t>Datsun 1600</t>
        </is>
      </c>
      <c r="K406" s="284" t="inlineStr">
        <is>
          <t>Datsun 1.6</t>
        </is>
      </c>
      <c r="L406" s="284" t="inlineStr">
        <is>
          <t>Bruce Darke</t>
        </is>
      </c>
      <c r="M406" s="284" t="inlineStr">
        <is>
          <t>AUS</t>
        </is>
      </c>
      <c r="N406" s="699">
        <f>_xlfn.LET(_xlpm.d,_xlfn.XLOOKUP(L406,'[1]Birth Dates'!$A:$A,'[1]Birth Dates'!$B:$B,"",0),IF(_xlpm.d=0,"",_xlpm.d))</f>
        <v/>
      </c>
      <c r="O406" s="284">
        <f>IF(OR(N406="",A406="",NOT(ISNUMBER(N406)),N406&gt;A406),"",DATEDIF(N406,A406,"Y")&amp;" years, "&amp;DATEDIF(N406,A406,"YM")&amp;" months, "&amp;DATEDIF(N406,A406,"MD")&amp;" days")</f>
        <v/>
      </c>
      <c r="P406" s="284" t="inlineStr">
        <is>
          <t>Dennis Cooke</t>
        </is>
      </c>
      <c r="Q406" s="284" t="inlineStr">
        <is>
          <t>AUS</t>
        </is>
      </c>
      <c r="R406" s="699">
        <f>_xlfn.LET(_xlpm.d,_xlfn.XLOOKUP(P406,'[1]Birth Dates'!$A:$A,'[1]Birth Dates'!$B:$B,"",0),IF(_xlpm.d=0,"",_xlpm.d))</f>
        <v/>
      </c>
      <c r="S406" s="284">
        <f>IF(OR(R406="",A406="",NOT(ISNUMBER(R406)),R406&gt;A406),"",DATEDIF(R406,A406,"Y")&amp;" years, "&amp;DATEDIF(R406,A406,"YM")&amp;" months, "&amp;DATEDIF(R406,A406,"MD")&amp;" days")</f>
        <v/>
      </c>
      <c r="T406" s="284" t="n"/>
      <c r="U406" s="284" t="n"/>
      <c r="V406" s="699">
        <f>_xlfn.LET(_xlpm.d,_xlfn.XLOOKUP(T406,'[1]Birth Dates'!$A:$A,'[1]Birth Dates'!$B:$B,"",0),IF(_xlpm.d=0,"",_xlpm.d))</f>
        <v/>
      </c>
      <c r="W406" s="284">
        <f>IF(OR(V406="",A406="",NOT(ISNUMBER(V406)),V406&gt;A406),"",DATEDIF(V406,A406,"Y")&amp;" years, "&amp;DATEDIF(V406,A406,"YM")&amp;" months, "&amp;DATEDIF(V406,A406,"MD")&amp;" days")</f>
        <v/>
      </c>
      <c r="X406" s="284" t="n"/>
      <c r="Y406" s="284" t="n"/>
      <c r="Z406" s="284" t="n"/>
      <c r="AA406" s="284" t="n"/>
      <c r="AB406" s="284" t="n">
        <v>50</v>
      </c>
      <c r="AC406" s="284" t="n"/>
      <c r="AD406" s="284" t="n"/>
      <c r="AE406" s="585" t="inlineStr">
        <is>
          <t>3:24.7000</t>
        </is>
      </c>
      <c r="AF406" s="418">
        <f>IF(OR(AE406="",AE406="",AE406=0),"",6.172/(AE406*24))</f>
        <v/>
      </c>
      <c r="AG406" s="289" t="n"/>
      <c r="AH406" s="585" t="inlineStr"/>
      <c r="AI406" s="418">
        <f>IF(OR(AH406="",AH406="",AH406=0),"",6.172/(AH406*24))</f>
        <v/>
      </c>
      <c r="AJ406" s="175">
        <f>IF(AND(ISNUMBER(AB406),ISNUMBER(AG406)),AB406-AG406,"")</f>
        <v/>
      </c>
      <c r="AK406" s="284" t="inlineStr">
        <is>
          <t>Over embankment opposite McPhillamy Park</t>
        </is>
      </c>
      <c r="AL406" s="284" t="n"/>
      <c r="AM406" s="488" t="n"/>
      <c r="AN406" s="671">
        <f>IF(OR(AL406="",AM406="",AM406=0),"",AL406*6.172/(AM406*24))</f>
        <v/>
      </c>
      <c r="AO406" s="477">
        <f>IF(AND(AL406=AL405,AM406&lt;&gt;"",AM405&lt;&gt;""),AM406-AM405,"")</f>
        <v/>
      </c>
      <c r="AP406" s="284" t="n"/>
      <c r="AQ406" s="585" t="inlineStr">
        <is>
          <t>3:30.0000</t>
        </is>
      </c>
      <c r="AR406" s="418">
        <f>IF(OR(AQ406="",AQ406="",AQ406=0),"",6.172/(AQ406*24))</f>
        <v/>
      </c>
      <c r="AS406" s="436">
        <f>IF(OR(NOT(ISNUMBER(C406)),NOT(ISNUMBER(AB406))),"",IF(AG406&lt;&gt;"",AG406,AB406)-C406)</f>
        <v/>
      </c>
      <c r="AT406" s="290" t="n"/>
      <c r="AU406" s="291">
        <f>IF($B406="","",TEXT($A406,"yyyymmdd")&amp;"_P"&amp;$C406&amp;"_C"&amp;$F406&amp;"_"&amp;TRIM(RIGHT(SUBSTITUTE(TRIM(SUBSTITUTE($L406,CHAR(160)," "))," ",REPT(" ",60)),60))&amp;IF($P406="","","-"&amp;TRIM(RIGHT(SUBSTITUTE(TRIM(SUBSTITUTE($P406,CHAR(160)," "))," ",REPT(" ",60)),60)))&amp;IF($T406="","","-"&amp;TRIM(RIGHT(SUBSTITUTE(TRIM(SUBSTITUTE($T406,CHAR(160)," "))," ",REPT(" ",60)),60)))&amp;".jpg")</f>
        <v/>
      </c>
    </row>
    <row r="407" ht="42" customHeight="1">
      <c r="A407" s="288" t="n">
        <v>25481</v>
      </c>
      <c r="B407" s="284" t="inlineStr">
        <is>
          <t>Hardie-Ferodo 500 5 October, 1969</t>
        </is>
      </c>
      <c r="C407" s="284" t="inlineStr">
        <is>
          <t>DNF</t>
        </is>
      </c>
      <c r="D407" s="284" t="inlineStr">
        <is>
          <t>C</t>
        </is>
      </c>
      <c r="E407" s="284" t="n">
        <v>17</v>
      </c>
      <c r="F407" s="284" t="n">
        <v>29</v>
      </c>
      <c r="G407" s="284" t="inlineStr">
        <is>
          <t>Central Motors Penrith Pty Ltd</t>
        </is>
      </c>
      <c r="H407" s="284" t="n"/>
      <c r="I407" s="284" t="n"/>
      <c r="J407" s="284" t="inlineStr">
        <is>
          <t>Ford Capri 1600GT</t>
        </is>
      </c>
      <c r="K407" s="284" t="n"/>
      <c r="L407" s="284" t="inlineStr">
        <is>
          <t>Alan Cant</t>
        </is>
      </c>
      <c r="M407" s="284" t="inlineStr">
        <is>
          <t>AUS</t>
        </is>
      </c>
      <c r="N407" s="699">
        <f>_xlfn.LET(_xlpm.d,_xlfn.XLOOKUP(L407,'[1]Birth Dates'!$A:$A,'[1]Birth Dates'!$B:$B,"",0),IF(_xlpm.d=0,"",_xlpm.d))</f>
        <v/>
      </c>
      <c r="O407" s="284">
        <f>IF(OR(N407="",A407="",NOT(ISNUMBER(N407)),N407&gt;A407),"",DATEDIF(N407,A407,"Y")&amp;" years, "&amp;DATEDIF(N407,A407,"YM")&amp;" months, "&amp;DATEDIF(N407,A407,"MD")&amp;" days")</f>
        <v/>
      </c>
      <c r="P407" s="284" t="inlineStr">
        <is>
          <t>Bob Cook</t>
        </is>
      </c>
      <c r="Q407" s="284" t="inlineStr">
        <is>
          <t>AUS</t>
        </is>
      </c>
      <c r="R407" s="699">
        <f>_xlfn.LET(_xlpm.d,_xlfn.XLOOKUP(P407,'[1]Birth Dates'!$A:$A,'[1]Birth Dates'!$B:$B,"",0),IF(_xlpm.d=0,"",_xlpm.d))</f>
        <v/>
      </c>
      <c r="S407" s="284">
        <f>IF(OR(R407="",A407="",NOT(ISNUMBER(R407)),R407&gt;A407),"",DATEDIF(R407,A407,"Y")&amp;" years, "&amp;DATEDIF(R407,A407,"YM")&amp;" months, "&amp;DATEDIF(R407,A407,"MD")&amp;" days")</f>
        <v/>
      </c>
      <c r="T407" s="284" t="n"/>
      <c r="U407" s="284" t="n"/>
      <c r="V407" s="699">
        <f>_xlfn.LET(_xlpm.d,_xlfn.XLOOKUP(T407,'[1]Birth Dates'!$A:$A,'[1]Birth Dates'!$B:$B,"",0),IF(_xlpm.d=0,"",_xlpm.d))</f>
        <v/>
      </c>
      <c r="W407" s="284">
        <f>IF(OR(V407="",A407="",NOT(ISNUMBER(V407)),V407&gt;A407),"",DATEDIF(V407,A407,"Y")&amp;" years, "&amp;DATEDIF(V407,A407,"YM")&amp;" months, "&amp;DATEDIF(V407,A407,"MD")&amp;" days")</f>
        <v/>
      </c>
      <c r="X407" s="284" t="n"/>
      <c r="Y407" s="284" t="n"/>
      <c r="Z407" s="284" t="n"/>
      <c r="AA407" s="284" t="n"/>
      <c r="AB407" s="284" t="n">
        <v>48</v>
      </c>
      <c r="AC407" s="284" t="n"/>
      <c r="AD407" s="284" t="n"/>
      <c r="AE407" s="585" t="inlineStr">
        <is>
          <t>3:21.7000</t>
        </is>
      </c>
      <c r="AF407" s="418">
        <f>IF(OR(AE407="",AE407="",AE407=0),"",6.172/(AE407*24))</f>
        <v/>
      </c>
      <c r="AG407" s="289" t="n"/>
      <c r="AH407" s="585" t="inlineStr"/>
      <c r="AI407" s="418">
        <f>IF(OR(AH407="",AH407="",AH407=0),"",6.172/(AH407*24))</f>
        <v/>
      </c>
      <c r="AJ407" s="175">
        <f>IF(AND(ISNUMBER(AB407),ISNUMBER(AG407)),AB407-AG407,"")</f>
        <v/>
      </c>
      <c r="AK407" s="284" t="inlineStr">
        <is>
          <t>Accident 1st lap at Skyline</t>
        </is>
      </c>
      <c r="AL407" s="284" t="n">
        <v>1</v>
      </c>
      <c r="AM407" s="488" t="n"/>
      <c r="AN407" s="671">
        <f>IF(OR(AL407="",AM407="",AM407=0),"",AL407*6.172/(AM407*24))</f>
        <v/>
      </c>
      <c r="AO407" s="477">
        <f>IF(AND(AL407=AL406,AM407&lt;&gt;"",AM406&lt;&gt;""),AM407-AM406,"")</f>
        <v/>
      </c>
      <c r="AP407" s="284" t="n"/>
      <c r="AQ407" s="585" t="inlineStr">
        <is>
          <t>0:00.0000</t>
        </is>
      </c>
      <c r="AR407" s="418">
        <f>IF(OR(AQ407="",AQ407="",AQ407=0),"",6.172/(AQ407*24))</f>
        <v/>
      </c>
      <c r="AS407" s="436">
        <f>IF(OR(NOT(ISNUMBER(C407)),NOT(ISNUMBER(AB407))),"",IF(AG407&lt;&gt;"",AG407,AB407)-C407)</f>
        <v/>
      </c>
      <c r="AT407" s="290" t="n"/>
      <c r="AU407" s="291">
        <f>IF($B407="","",TEXT($A407,"yyyymmdd")&amp;"_P"&amp;$C407&amp;"_C"&amp;$F407&amp;"_"&amp;TRIM(RIGHT(SUBSTITUTE(TRIM(SUBSTITUTE($L407,CHAR(160)," "))," ",REPT(" ",60)),60))&amp;IF($P407="","","-"&amp;TRIM(RIGHT(SUBSTITUTE(TRIM(SUBSTITUTE($P407,CHAR(160)," "))," ",REPT(" ",60)),60)))&amp;IF($T407="","","-"&amp;TRIM(RIGHT(SUBSTITUTE(TRIM(SUBSTITUTE($T407,CHAR(160)," "))," ",REPT(" ",60)),60)))&amp;".jpg")</f>
        <v/>
      </c>
    </row>
    <row r="408" ht="42" customHeight="1">
      <c r="A408" s="288" t="n">
        <v>25481</v>
      </c>
      <c r="B408" s="284" t="inlineStr">
        <is>
          <t>Hardie-Ferodo 500 5 October, 1969</t>
        </is>
      </c>
      <c r="C408" s="284" t="inlineStr">
        <is>
          <t>DNF</t>
        </is>
      </c>
      <c r="D408" s="284" t="inlineStr">
        <is>
          <t>D</t>
        </is>
      </c>
      <c r="E408" s="284" t="n">
        <v>21</v>
      </c>
      <c r="F408" s="284" t="n">
        <v>55</v>
      </c>
      <c r="G408" s="284" t="inlineStr">
        <is>
          <t>Alto Ford Pty Ltd</t>
        </is>
      </c>
      <c r="H408" s="284" t="n"/>
      <c r="I408" s="284" t="n"/>
      <c r="J408" s="284" t="inlineStr">
        <is>
          <t>Ford Falcon XW GTHO</t>
        </is>
      </c>
      <c r="K408" s="284" t="n"/>
      <c r="L408" s="284" t="inlineStr">
        <is>
          <t>Bill Brown</t>
        </is>
      </c>
      <c r="M408" s="284" t="inlineStr">
        <is>
          <t>AUS</t>
        </is>
      </c>
      <c r="N408" s="699">
        <f>_xlfn.LET(_xlpm.d,_xlfn.XLOOKUP(L408,'[1]Birth Dates'!$A:$A,'[1]Birth Dates'!$B:$B,"",0),IF(_xlpm.d=0,"",_xlpm.d))</f>
        <v/>
      </c>
      <c r="O408" s="284">
        <f>IF(OR(N408="",A408="",NOT(ISNUMBER(N408)),N408&gt;A408),"",DATEDIF(N408,A408,"Y")&amp;" years, "&amp;DATEDIF(N408,A408,"YM")&amp;" months, "&amp;DATEDIF(N408,A408,"MD")&amp;" days")</f>
        <v/>
      </c>
      <c r="P408" s="284" t="inlineStr">
        <is>
          <t>Phil West</t>
        </is>
      </c>
      <c r="Q408" s="284" t="inlineStr">
        <is>
          <t>AUS</t>
        </is>
      </c>
      <c r="R408" s="699">
        <f>_xlfn.LET(_xlpm.d,_xlfn.XLOOKUP(P408,'[1]Birth Dates'!$A:$A,'[1]Birth Dates'!$B:$B,"",0),IF(_xlpm.d=0,"",_xlpm.d))</f>
        <v/>
      </c>
      <c r="S408" s="284">
        <f>IF(OR(R408="",A408="",NOT(ISNUMBER(R408)),R408&gt;A408),"",DATEDIF(R408,A408,"Y")&amp;" years, "&amp;DATEDIF(R408,A408,"YM")&amp;" months, "&amp;DATEDIF(R408,A408,"MD")&amp;" days")</f>
        <v/>
      </c>
      <c r="T408" s="284" t="n"/>
      <c r="U408" s="284" t="n"/>
      <c r="V408" s="699">
        <f>_xlfn.LET(_xlpm.d,_xlfn.XLOOKUP(T408,'[1]Birth Dates'!$A:$A,'[1]Birth Dates'!$B:$B,"",0),IF(_xlpm.d=0,"",_xlpm.d))</f>
        <v/>
      </c>
      <c r="W408" s="284">
        <f>IF(OR(V408="",A408="",NOT(ISNUMBER(V408)),V408&gt;A408),"",DATEDIF(V408,A408,"Y")&amp;" years, "&amp;DATEDIF(V408,A408,"YM")&amp;" months, "&amp;DATEDIF(V408,A408,"MD")&amp;" days")</f>
        <v/>
      </c>
      <c r="X408" s="284" t="n"/>
      <c r="Y408" s="284" t="n"/>
      <c r="Z408" s="284" t="n"/>
      <c r="AA408" s="284" t="n"/>
      <c r="AB408" s="284" t="n">
        <v>16</v>
      </c>
      <c r="AC408" s="284" t="n"/>
      <c r="AD408" s="284" t="n"/>
      <c r="AE408" s="585" t="inlineStr">
        <is>
          <t>2:56.6000</t>
        </is>
      </c>
      <c r="AF408" s="418">
        <f>IF(OR(AE408="",AE408="",AE408=0),"",6.172/(AE408*24))</f>
        <v/>
      </c>
      <c r="AG408" s="289" t="n"/>
      <c r="AH408" s="585" t="inlineStr"/>
      <c r="AI408" s="418">
        <f>IF(OR(AH408="",AH408="",AH408=0),"",6.172/(AH408*24))</f>
        <v/>
      </c>
      <c r="AJ408" s="175">
        <f>IF(AND(ISNUMBER(AB408),ISNUMBER(AG408)),AB408-AG408,"")</f>
        <v/>
      </c>
      <c r="AK408" s="284" t="inlineStr">
        <is>
          <t>Car Rolled 1st lap over Skyline</t>
        </is>
      </c>
      <c r="AL408" s="284" t="n">
        <v>0</v>
      </c>
      <c r="AM408" s="488" t="n"/>
      <c r="AN408" s="671">
        <f>IF(OR(AL408="",AM408="",AM408=0),"",AL408*6.172/(AM408*24))</f>
        <v/>
      </c>
      <c r="AO408" s="477">
        <f>IF(AND(AL408=AL407,AM408&lt;&gt;"",AM407&lt;&gt;""),AM408-AM407,"")</f>
        <v/>
      </c>
      <c r="AP408" s="284" t="n"/>
      <c r="AQ408" s="585" t="inlineStr">
        <is>
          <t>0:00.0000</t>
        </is>
      </c>
      <c r="AR408" s="418">
        <f>IF(OR(AQ408="",AQ408="",AQ408=0),"",6.172/(AQ408*24))</f>
        <v/>
      </c>
      <c r="AS408" s="436">
        <f>IF(OR(NOT(ISNUMBER(C408)),NOT(ISNUMBER(AB408))),"",IF(AG408&lt;&gt;"",AG408,AB408)-C408)</f>
        <v/>
      </c>
      <c r="AT408" s="290" t="n"/>
      <c r="AU408" s="291">
        <f>IF($B408="","",TEXT($A408,"yyyymmdd")&amp;"_P"&amp;$C408&amp;"_C"&amp;$F408&amp;"_"&amp;TRIM(RIGHT(SUBSTITUTE(TRIM(SUBSTITUTE($L408,CHAR(160)," "))," ",REPT(" ",60)),60))&amp;IF($P408="","","-"&amp;TRIM(RIGHT(SUBSTITUTE(TRIM(SUBSTITUTE($P408,CHAR(160)," "))," ",REPT(" ",60)),60)))&amp;IF($T408="","","-"&amp;TRIM(RIGHT(SUBSTITUTE(TRIM(SUBSTITUTE($T408,CHAR(160)," "))," ",REPT(" ",60)),60)))&amp;".jpg")</f>
        <v/>
      </c>
    </row>
    <row r="409" ht="42" customHeight="1">
      <c r="A409" s="288" t="n">
        <v>25481</v>
      </c>
      <c r="B409" s="284" t="inlineStr">
        <is>
          <t>Hardie-Ferodo 500 5 October, 1969</t>
        </is>
      </c>
      <c r="C409" s="284" t="inlineStr">
        <is>
          <t>DNF</t>
        </is>
      </c>
      <c r="D409" s="284" t="inlineStr">
        <is>
          <t>E</t>
        </is>
      </c>
      <c r="E409" s="284" t="n">
        <v>4</v>
      </c>
      <c r="F409" s="284" t="n">
        <v>72</v>
      </c>
      <c r="G409" s="284" t="inlineStr">
        <is>
          <t>Alec Mildren Alfa Romeo</t>
        </is>
      </c>
      <c r="H409" s="284" t="n"/>
      <c r="I409" s="284" t="n"/>
      <c r="J409" s="284" t="inlineStr">
        <is>
          <t>Alfa Romeo 1750 GTV</t>
        </is>
      </c>
      <c r="K409" s="284" t="n"/>
      <c r="L409" s="284" t="inlineStr">
        <is>
          <t>John French</t>
        </is>
      </c>
      <c r="M409" s="284" t="inlineStr">
        <is>
          <t>AUS</t>
        </is>
      </c>
      <c r="N409" s="699">
        <f>_xlfn.LET(_xlpm.d,_xlfn.XLOOKUP(L409,'[1]Birth Dates'!$A:$A,'[1]Birth Dates'!$B:$B,"",0),IF(_xlpm.d=0,"",_xlpm.d))</f>
        <v/>
      </c>
      <c r="O409" s="284">
        <f>IF(OR(N409="",A409="",NOT(ISNUMBER(N409)),N409&gt;A409),"",DATEDIF(N409,A409,"Y")&amp;" years, "&amp;DATEDIF(N409,A409,"YM")&amp;" months, "&amp;DATEDIF(N409,A409,"MD")&amp;" days")</f>
        <v/>
      </c>
      <c r="P409" s="284" t="inlineStr">
        <is>
          <t>Doug Chivas</t>
        </is>
      </c>
      <c r="Q409" s="284" t="inlineStr">
        <is>
          <t>AUS</t>
        </is>
      </c>
      <c r="R409" s="699">
        <f>_xlfn.LET(_xlpm.d,_xlfn.XLOOKUP(P409,'[1]Birth Dates'!$A:$A,'[1]Birth Dates'!$B:$B,"",0),IF(_xlpm.d=0,"",_xlpm.d))</f>
        <v/>
      </c>
      <c r="S409" s="284">
        <f>IF(OR(R409="",A409="",NOT(ISNUMBER(R409)),R409&gt;A409),"",DATEDIF(R409,A409,"Y")&amp;" years, "&amp;DATEDIF(R409,A409,"YM")&amp;" months, "&amp;DATEDIF(R409,A409,"MD")&amp;" days")</f>
        <v/>
      </c>
      <c r="T409" s="284" t="n"/>
      <c r="U409" s="284" t="n"/>
      <c r="V409" s="699">
        <f>_xlfn.LET(_xlpm.d,_xlfn.XLOOKUP(T409,'[1]Birth Dates'!$A:$A,'[1]Birth Dates'!$B:$B,"",0),IF(_xlpm.d=0,"",_xlpm.d))</f>
        <v/>
      </c>
      <c r="W409" s="284">
        <f>IF(OR(V409="",A409="",NOT(ISNUMBER(V409)),V409&gt;A409),"",DATEDIF(V409,A409,"Y")&amp;" years, "&amp;DATEDIF(V409,A409,"YM")&amp;" months, "&amp;DATEDIF(V409,A409,"MD")&amp;" days")</f>
        <v/>
      </c>
      <c r="X409" s="284" t="n"/>
      <c r="Y409" s="284" t="n"/>
      <c r="Z409" s="284" t="n"/>
      <c r="AA409" s="284" t="n"/>
      <c r="AB409" s="284" t="n">
        <v>21</v>
      </c>
      <c r="AC409" s="284" t="n"/>
      <c r="AD409" s="284" t="n"/>
      <c r="AE409" s="585" t="inlineStr">
        <is>
          <t>3:00.9000</t>
        </is>
      </c>
      <c r="AF409" s="418">
        <f>IF(OR(AE409="",AE409="",AE409=0),"",6.172/(AE409*24))</f>
        <v/>
      </c>
      <c r="AG409" s="289" t="n"/>
      <c r="AH409" s="585" t="inlineStr"/>
      <c r="AI409" s="418">
        <f>IF(OR(AH409="",AH409="",AH409=0),"",6.172/(AH409*24))</f>
        <v/>
      </c>
      <c r="AJ409" s="175">
        <f>IF(AND(ISNUMBER(AB409),ISNUMBER(AG409)),AB409-AG409,"")</f>
        <v/>
      </c>
      <c r="AK409" s="284" t="inlineStr">
        <is>
          <t>Accident 1st lap at Skyline</t>
        </is>
      </c>
      <c r="AL409" s="284" t="n">
        <v>0</v>
      </c>
      <c r="AM409" s="488" t="n"/>
      <c r="AN409" s="671">
        <f>IF(OR(AL409="",AM409="",AM409=0),"",AL409*6.172/(AM409*24))</f>
        <v/>
      </c>
      <c r="AO409" s="477">
        <f>IF(AND(AL409=AL408,AM409&lt;&gt;"",AM408&lt;&gt;""),AM409-AM408,"")</f>
        <v/>
      </c>
      <c r="AP409" s="284" t="n"/>
      <c r="AQ409" s="585" t="inlineStr">
        <is>
          <t>0:00.0000</t>
        </is>
      </c>
      <c r="AR409" s="418">
        <f>IF(OR(AQ409="",AQ409="",AQ409=0),"",6.172/(AQ409*24))</f>
        <v/>
      </c>
      <c r="AS409" s="436">
        <f>IF(OR(NOT(ISNUMBER(C409)),NOT(ISNUMBER(AB409))),"",IF(AG409&lt;&gt;"",AG409,AB409)-C409)</f>
        <v/>
      </c>
      <c r="AT409" s="290" t="n"/>
      <c r="AU409" s="291">
        <f>IF($B409="","",TEXT($A409,"yyyymmdd")&amp;"_P"&amp;$C409&amp;"_C"&amp;$F409&amp;"_"&amp;TRIM(RIGHT(SUBSTITUTE(TRIM(SUBSTITUTE($L409,CHAR(160)," "))," ",REPT(" ",60)),60))&amp;IF($P409="","","-"&amp;TRIM(RIGHT(SUBSTITUTE(TRIM(SUBSTITUTE($P409,CHAR(160)," "))," ",REPT(" ",60)),60)))&amp;IF($T409="","","-"&amp;TRIM(RIGHT(SUBSTITUTE(TRIM(SUBSTITUTE($T409,CHAR(160)," "))," ",REPT(" ",60)),60)))&amp;".jpg")</f>
        <v/>
      </c>
    </row>
    <row r="410" ht="42" customHeight="1">
      <c r="A410" s="288" t="n">
        <v>25481</v>
      </c>
      <c r="B410" s="284" t="inlineStr">
        <is>
          <t>Hardie-Ferodo 500 5 October, 1969</t>
        </is>
      </c>
      <c r="C410" s="284" t="inlineStr">
        <is>
          <t>DNF</t>
        </is>
      </c>
      <c r="D410" s="284" t="inlineStr">
        <is>
          <t>E</t>
        </is>
      </c>
      <c r="E410" s="284" t="n">
        <v>5</v>
      </c>
      <c r="F410" s="284" t="n">
        <v>67</v>
      </c>
      <c r="G410" s="284" t="inlineStr">
        <is>
          <t>Bryan Thomson Motors</t>
        </is>
      </c>
      <c r="H410" s="284" t="n"/>
      <c r="I410" s="284" t="n"/>
      <c r="J410" s="284" t="inlineStr">
        <is>
          <t>Alfa Romeo 1750 GTV</t>
        </is>
      </c>
      <c r="K410" s="284" t="inlineStr">
        <is>
          <t>Alfa Romeo 1.8</t>
        </is>
      </c>
      <c r="L410" s="284" t="inlineStr">
        <is>
          <t>Bryan Thomson</t>
        </is>
      </c>
      <c r="M410" s="284" t="inlineStr">
        <is>
          <t>AUS</t>
        </is>
      </c>
      <c r="N410" s="699">
        <f>_xlfn.LET(_xlpm.d,_xlfn.XLOOKUP(L410,'[1]Birth Dates'!$A:$A,'[1]Birth Dates'!$B:$B,"",0),IF(_xlpm.d=0,"",_xlpm.d))</f>
        <v/>
      </c>
      <c r="O410" s="284">
        <f>IF(OR(N410="",A410="",NOT(ISNUMBER(N410)),N410&gt;A410),"",DATEDIF(N410,A410,"Y")&amp;" years, "&amp;DATEDIF(N410,A410,"YM")&amp;" months, "&amp;DATEDIF(N410,A410,"MD")&amp;" days")</f>
        <v/>
      </c>
      <c r="P410" s="284" t="inlineStr">
        <is>
          <t>Graham Ritter</t>
        </is>
      </c>
      <c r="Q410" s="284" t="inlineStr">
        <is>
          <t>AUS</t>
        </is>
      </c>
      <c r="R410" s="699">
        <f>_xlfn.LET(_xlpm.d,_xlfn.XLOOKUP(P410,'[1]Birth Dates'!$A:$A,'[1]Birth Dates'!$B:$B,"",0),IF(_xlpm.d=0,"",_xlpm.d))</f>
        <v/>
      </c>
      <c r="S410" s="284">
        <f>IF(OR(R410="",A410="",NOT(ISNUMBER(R410)),R410&gt;A410),"",DATEDIF(R410,A410,"Y")&amp;" years, "&amp;DATEDIF(R410,A410,"YM")&amp;" months, "&amp;DATEDIF(R410,A410,"MD")&amp;" days")</f>
        <v/>
      </c>
      <c r="T410" s="284" t="n"/>
      <c r="U410" s="284" t="n"/>
      <c r="V410" s="699">
        <f>_xlfn.LET(_xlpm.d,_xlfn.XLOOKUP(T410,'[1]Birth Dates'!$A:$A,'[1]Birth Dates'!$B:$B,"",0),IF(_xlpm.d=0,"",_xlpm.d))</f>
        <v/>
      </c>
      <c r="W410" s="284">
        <f>IF(OR(V410="",A410="",NOT(ISNUMBER(V410)),V410&gt;A410),"",DATEDIF(V410,A410,"Y")&amp;" years, "&amp;DATEDIF(V410,A410,"YM")&amp;" months, "&amp;DATEDIF(V410,A410,"MD")&amp;" days")</f>
        <v/>
      </c>
      <c r="X410" s="284" t="n"/>
      <c r="Y410" s="284" t="n"/>
      <c r="Z410" s="284" t="n"/>
      <c r="AA410" s="284" t="n"/>
      <c r="AB410" s="284" t="n">
        <v>25</v>
      </c>
      <c r="AC410" s="284" t="n"/>
      <c r="AD410" s="284" t="n"/>
      <c r="AE410" s="585" t="inlineStr">
        <is>
          <t>3:08.1000</t>
        </is>
      </c>
      <c r="AF410" s="418">
        <f>IF(OR(AE410="",AE410="",AE410=0),"",6.172/(AE410*24))</f>
        <v/>
      </c>
      <c r="AG410" s="289" t="n"/>
      <c r="AH410" s="585" t="inlineStr"/>
      <c r="AI410" s="418">
        <f>IF(OR(AH410="",AH410="",AH410=0),"",6.172/(AH410*24))</f>
        <v/>
      </c>
      <c r="AJ410" s="175">
        <f>IF(AND(ISNUMBER(AB410),ISNUMBER(AG410)),AB410-AG410,"")</f>
        <v/>
      </c>
      <c r="AK410" s="284" t="inlineStr">
        <is>
          <t>Accident 1st lap at Skyline</t>
        </is>
      </c>
      <c r="AL410" s="284" t="n">
        <v>0</v>
      </c>
      <c r="AM410" s="488" t="n"/>
      <c r="AN410" s="671">
        <f>IF(OR(AL410="",AM410="",AM410=0),"",AL410*6.172/(AM410*24))</f>
        <v/>
      </c>
      <c r="AO410" s="477">
        <f>IF(AND(AL410=AL409,AM410&lt;&gt;"",AM409&lt;&gt;""),AM410-AM409,"")</f>
        <v/>
      </c>
      <c r="AP410" s="284" t="n"/>
      <c r="AQ410" s="585" t="inlineStr">
        <is>
          <t>0:00.0000</t>
        </is>
      </c>
      <c r="AR410" s="418">
        <f>IF(OR(AQ410="",AQ410="",AQ410=0),"",6.172/(AQ410*24))</f>
        <v/>
      </c>
      <c r="AS410" s="436">
        <f>IF(OR(NOT(ISNUMBER(C410)),NOT(ISNUMBER(AB410))),"",IF(AG410&lt;&gt;"",AG410,AB410)-C410)</f>
        <v/>
      </c>
      <c r="AT410" s="290" t="n"/>
      <c r="AU410" s="291">
        <f>IF($B410="","",TEXT($A410,"yyyymmdd")&amp;"_P"&amp;$C410&amp;"_C"&amp;$F410&amp;"_"&amp;TRIM(RIGHT(SUBSTITUTE(TRIM(SUBSTITUTE($L410,CHAR(160)," "))," ",REPT(" ",60)),60))&amp;IF($P410="","","-"&amp;TRIM(RIGHT(SUBSTITUTE(TRIM(SUBSTITUTE($P410,CHAR(160)," "))," ",REPT(" ",60)),60)))&amp;IF($T410="","","-"&amp;TRIM(RIGHT(SUBSTITUTE(TRIM(SUBSTITUTE($T410,CHAR(160)," "))," ",REPT(" ",60)),60)))&amp;".jpg")</f>
        <v/>
      </c>
    </row>
    <row r="411" ht="42" customHeight="1">
      <c r="A411" s="288" t="n">
        <v>25481</v>
      </c>
      <c r="B411" s="284" t="inlineStr">
        <is>
          <t>Hardie-Ferodo 500 5 October, 1969</t>
        </is>
      </c>
      <c r="C411" s="284" t="inlineStr">
        <is>
          <t>DNF</t>
        </is>
      </c>
      <c r="D411" s="284" t="inlineStr">
        <is>
          <t>C</t>
        </is>
      </c>
      <c r="E411" s="284" t="n">
        <v>18</v>
      </c>
      <c r="F411" s="284" t="n">
        <v>34</v>
      </c>
      <c r="G411" s="284" t="inlineStr">
        <is>
          <t>Varsity Auto Centre</t>
        </is>
      </c>
      <c r="H411" s="284" t="n"/>
      <c r="I411" s="284" t="n"/>
      <c r="J411" s="284" t="inlineStr">
        <is>
          <t>Morris Cooper S</t>
        </is>
      </c>
      <c r="K411" s="284" t="inlineStr">
        <is>
          <t>BMC 1.3</t>
        </is>
      </c>
      <c r="L411" s="284" t="inlineStr">
        <is>
          <t>John Prisk</t>
        </is>
      </c>
      <c r="M411" s="284" t="inlineStr">
        <is>
          <t>AUS</t>
        </is>
      </c>
      <c r="N411" s="699">
        <f>_xlfn.LET(_xlpm.d,_xlfn.XLOOKUP(L411,'[1]Birth Dates'!$A:$A,'[1]Birth Dates'!$B:$B,"",0),IF(_xlpm.d=0,"",_xlpm.d))</f>
        <v/>
      </c>
      <c r="O411" s="284">
        <f>IF(OR(N411="",A411="",NOT(ISNUMBER(N411)),N411&gt;A411),"",DATEDIF(N411,A411,"Y")&amp;" years, "&amp;DATEDIF(N411,A411,"YM")&amp;" months, "&amp;DATEDIF(N411,A411,"MD")&amp;" days")</f>
        <v/>
      </c>
      <c r="P411" s="284" t="inlineStr">
        <is>
          <t>Alan Cameron</t>
        </is>
      </c>
      <c r="Q411" s="284" t="inlineStr">
        <is>
          <t>AUS</t>
        </is>
      </c>
      <c r="R411" s="699">
        <f>_xlfn.LET(_xlpm.d,_xlfn.XLOOKUP(P411,'[1]Birth Dates'!$A:$A,'[1]Birth Dates'!$B:$B,"",0),IF(_xlpm.d=0,"",_xlpm.d))</f>
        <v/>
      </c>
      <c r="S411" s="284">
        <f>IF(OR(R411="",A411="",NOT(ISNUMBER(R411)),R411&gt;A411),"",DATEDIF(R411,A411,"Y")&amp;" years, "&amp;DATEDIF(R411,A411,"YM")&amp;" months, "&amp;DATEDIF(R411,A411,"MD")&amp;" days")</f>
        <v/>
      </c>
      <c r="T411" s="284" t="n"/>
      <c r="U411" s="284" t="n"/>
      <c r="V411" s="699">
        <f>_xlfn.LET(_xlpm.d,_xlfn.XLOOKUP(T411,'[1]Birth Dates'!$A:$A,'[1]Birth Dates'!$B:$B,"",0),IF(_xlpm.d=0,"",_xlpm.d))</f>
        <v/>
      </c>
      <c r="W411" s="284">
        <f>IF(OR(V411="",A411="",NOT(ISNUMBER(V411)),V411&gt;A411),"",DATEDIF(V411,A411,"Y")&amp;" years, "&amp;DATEDIF(V411,A411,"YM")&amp;" months, "&amp;DATEDIF(V411,A411,"MD")&amp;" days")</f>
        <v/>
      </c>
      <c r="X411" s="284" t="n"/>
      <c r="Y411" s="284" t="n"/>
      <c r="Z411" s="284" t="n"/>
      <c r="AA411" s="284" t="n"/>
      <c r="AB411" s="284" t="n">
        <v>27</v>
      </c>
      <c r="AC411" s="284" t="n"/>
      <c r="AD411" s="284" t="n"/>
      <c r="AE411" s="585" t="inlineStr">
        <is>
          <t>3:10.9000</t>
        </is>
      </c>
      <c r="AF411" s="418">
        <f>IF(OR(AE411="",AE411="",AE411=0),"",6.172/(AE411*24))</f>
        <v/>
      </c>
      <c r="AG411" s="289" t="n"/>
      <c r="AH411" s="585" t="inlineStr"/>
      <c r="AI411" s="418">
        <f>IF(OR(AH411="",AH411="",AH411=0),"",6.172/(AH411*24))</f>
        <v/>
      </c>
      <c r="AJ411" s="175">
        <f>IF(AND(ISNUMBER(AB411),ISNUMBER(AG411)),AB411-AG411,"")</f>
        <v/>
      </c>
      <c r="AK411" s="284" t="inlineStr">
        <is>
          <t>Accident 1st lap at Skyline</t>
        </is>
      </c>
      <c r="AL411" s="284" t="n">
        <v>0</v>
      </c>
      <c r="AM411" s="488" t="n"/>
      <c r="AN411" s="671">
        <f>IF(OR(AL411="",AM411="",AM411=0),"",AL411*6.172/(AM411*24))</f>
        <v/>
      </c>
      <c r="AO411" s="477">
        <f>IF(AND(AL411=AL410,AM411&lt;&gt;"",AM410&lt;&gt;""),AM411-AM410,"")</f>
        <v/>
      </c>
      <c r="AP411" s="284" t="n"/>
      <c r="AQ411" s="585" t="inlineStr">
        <is>
          <t>0:00.0000</t>
        </is>
      </c>
      <c r="AR411" s="418">
        <f>IF(OR(AQ411="",AQ411="",AQ411=0),"",6.172/(AQ411*24))</f>
        <v/>
      </c>
      <c r="AS411" s="436">
        <f>IF(OR(NOT(ISNUMBER(C411)),NOT(ISNUMBER(AB411))),"",IF(AG411&lt;&gt;"",AG411,AB411)-C411)</f>
        <v/>
      </c>
      <c r="AT411" s="290" t="n"/>
      <c r="AU411" s="291">
        <f>IF($B411="","",TEXT($A411,"yyyymmdd")&amp;"_P"&amp;$C411&amp;"_C"&amp;$F411&amp;"_"&amp;TRIM(RIGHT(SUBSTITUTE(TRIM(SUBSTITUTE($L411,CHAR(160)," "))," ",REPT(" ",60)),60))&amp;IF($P411="","","-"&amp;TRIM(RIGHT(SUBSTITUTE(TRIM(SUBSTITUTE($P411,CHAR(160)," "))," ",REPT(" ",60)),60)))&amp;IF($T411="","","-"&amp;TRIM(RIGHT(SUBSTITUTE(TRIM(SUBSTITUTE($T411,CHAR(160)," "))," ",REPT(" ",60)),60)))&amp;".jpg")</f>
        <v/>
      </c>
    </row>
    <row r="412" ht="42" customHeight="1">
      <c r="A412" s="288" t="n">
        <v>25481</v>
      </c>
      <c r="B412" s="284" t="inlineStr">
        <is>
          <t>Hardie-Ferodo 500 5 October, 1969</t>
        </is>
      </c>
      <c r="C412" s="284" t="inlineStr">
        <is>
          <t>DNF</t>
        </is>
      </c>
      <c r="D412" s="284" t="inlineStr">
        <is>
          <t>A</t>
        </is>
      </c>
      <c r="E412" s="284" t="n">
        <v>7</v>
      </c>
      <c r="F412" s="284" t="n">
        <v>3</v>
      </c>
      <c r="G412" s="284" t="inlineStr">
        <is>
          <t>AMI Toyota</t>
        </is>
      </c>
      <c r="H412" s="284" t="n"/>
      <c r="I412" s="284" t="n"/>
      <c r="J412" s="284" t="inlineStr">
        <is>
          <t>Toyota Corolla</t>
        </is>
      </c>
      <c r="K412" s="284" t="n"/>
      <c r="L412" s="284" t="inlineStr">
        <is>
          <t>Barry Ferguson</t>
        </is>
      </c>
      <c r="M412" s="284" t="inlineStr">
        <is>
          <t>AUS</t>
        </is>
      </c>
      <c r="N412" s="699">
        <f>_xlfn.LET(_xlpm.d,_xlfn.XLOOKUP(L412,'[1]Birth Dates'!$A:$A,'[1]Birth Dates'!$B:$B,"",0),IF(_xlpm.d=0,"",_xlpm.d))</f>
        <v/>
      </c>
      <c r="O412" s="284">
        <f>IF(OR(N412="",A412="",NOT(ISNUMBER(N412)),N412&gt;A412),"",DATEDIF(N412,A412,"Y")&amp;" years, "&amp;DATEDIF(N412,A412,"YM")&amp;" months, "&amp;DATEDIF(N412,A412,"MD")&amp;" days")</f>
        <v/>
      </c>
      <c r="P412" s="284" t="inlineStr">
        <is>
          <t>James Laing-Peach</t>
        </is>
      </c>
      <c r="Q412" s="284" t="inlineStr">
        <is>
          <t>AUS</t>
        </is>
      </c>
      <c r="R412" s="699">
        <f>_xlfn.LET(_xlpm.d,_xlfn.XLOOKUP(P412,'[1]Birth Dates'!$A:$A,'[1]Birth Dates'!$B:$B,"",0),IF(_xlpm.d=0,"",_xlpm.d))</f>
        <v/>
      </c>
      <c r="S412" s="284">
        <f>IF(OR(R412="",A412="",NOT(ISNUMBER(R412)),R412&gt;A412),"",DATEDIF(R412,A412,"Y")&amp;" years, "&amp;DATEDIF(R412,A412,"YM")&amp;" months, "&amp;DATEDIF(R412,A412,"MD")&amp;" days")</f>
        <v/>
      </c>
      <c r="T412" s="284" t="n"/>
      <c r="U412" s="284" t="n"/>
      <c r="V412" s="699">
        <f>_xlfn.LET(_xlpm.d,_xlfn.XLOOKUP(T412,'[1]Birth Dates'!$A:$A,'[1]Birth Dates'!$B:$B,"",0),IF(_xlpm.d=0,"",_xlpm.d))</f>
        <v/>
      </c>
      <c r="W412" s="284">
        <f>IF(OR(V412="",A412="",NOT(ISNUMBER(V412)),V412&gt;A412),"",DATEDIF(V412,A412,"Y")&amp;" years, "&amp;DATEDIF(V412,A412,"YM")&amp;" months, "&amp;DATEDIF(V412,A412,"MD")&amp;" days")</f>
        <v/>
      </c>
      <c r="X412" s="284" t="n"/>
      <c r="Y412" s="284" t="n"/>
      <c r="Z412" s="284" t="n"/>
      <c r="AA412" s="284" t="n"/>
      <c r="AB412" s="284" t="n">
        <v>54</v>
      </c>
      <c r="AC412" s="284" t="n"/>
      <c r="AD412" s="284" t="n"/>
      <c r="AE412" s="585" t="inlineStr">
        <is>
          <t>3:29.9000</t>
        </is>
      </c>
      <c r="AF412" s="418">
        <f>IF(OR(AE412="",AE412="",AE412=0),"",6.172/(AE412*24))</f>
        <v/>
      </c>
      <c r="AG412" s="289" t="n"/>
      <c r="AH412" s="585" t="inlineStr"/>
      <c r="AI412" s="418">
        <f>IF(OR(AH412="",AH412="",AH412=0),"",6.172/(AH412*24))</f>
        <v/>
      </c>
      <c r="AJ412" s="175">
        <f>IF(AND(ISNUMBER(AB412),ISNUMBER(AG412)),AB412-AG412,"")</f>
        <v/>
      </c>
      <c r="AK412" s="284" t="inlineStr">
        <is>
          <t>Disqualified</t>
        </is>
      </c>
      <c r="AL412" s="284" t="n">
        <v>103</v>
      </c>
      <c r="AM412" s="488" t="n"/>
      <c r="AN412" s="671">
        <f>IF(OR(AL412="",AM412="",AM412=0),"",AL412*6.172/(AM412*24))</f>
        <v/>
      </c>
      <c r="AO412" s="477">
        <f>IF(AND(AL412=AL411,AM412&lt;&gt;"",AM411&lt;&gt;""),AM412-AM411,"")</f>
        <v/>
      </c>
      <c r="AP412" s="284" t="n"/>
      <c r="AQ412" s="585" t="inlineStr"/>
      <c r="AR412" s="418">
        <f>IF(OR(AQ412="",AQ412="",AQ412=0),"",6.172/(AQ412*24))</f>
        <v/>
      </c>
      <c r="AS412" s="436">
        <f>IF(OR(NOT(ISNUMBER(C412)),NOT(ISNUMBER(AB412))),"",IF(AG412&lt;&gt;"",AG412,AB412)-C412)</f>
        <v/>
      </c>
      <c r="AT412" s="290" t="n"/>
      <c r="AU412" s="291">
        <f>IF($B412="","",TEXT($A412,"yyyymmdd")&amp;"_P"&amp;$C412&amp;"_C"&amp;$F412&amp;"_"&amp;TRIM(RIGHT(SUBSTITUTE(TRIM(SUBSTITUTE($L412,CHAR(160)," "))," ",REPT(" ",60)),60))&amp;IF($P412="","","-"&amp;TRIM(RIGHT(SUBSTITUTE(TRIM(SUBSTITUTE($P412,CHAR(160)," "))," ",REPT(" ",60)),60)))&amp;IF($T412="","","-"&amp;TRIM(RIGHT(SUBSTITUTE(TRIM(SUBSTITUTE($T412,CHAR(160)," "))," ",REPT(" ",60)),60)))&amp;".jpg")</f>
        <v/>
      </c>
    </row>
    <row r="413" ht="42" customHeight="1">
      <c r="A413" s="288" t="n">
        <v>25481</v>
      </c>
      <c r="B413" s="284" t="inlineStr">
        <is>
          <t>Hardie-Ferodo 500 5 October, 1969</t>
        </is>
      </c>
      <c r="C413" s="284" t="inlineStr">
        <is>
          <t>DNS</t>
        </is>
      </c>
      <c r="D413" s="284" t="n"/>
      <c r="E413" s="284" t="n"/>
      <c r="F413" s="284" t="n">
        <v>49</v>
      </c>
      <c r="G413" s="284" t="inlineStr">
        <is>
          <t>Young &amp; Green Pty Ltd</t>
        </is>
      </c>
      <c r="H413" s="284" t="n"/>
      <c r="I413" s="284" t="n"/>
      <c r="J413" s="284" t="inlineStr">
        <is>
          <t>Holden Monaro GTS350</t>
        </is>
      </c>
      <c r="K413" s="284" t="inlineStr">
        <is>
          <t>Chevrolet 5.7</t>
        </is>
      </c>
      <c r="L413" s="284" t="inlineStr">
        <is>
          <t>David Seldon</t>
        </is>
      </c>
      <c r="M413" s="284" t="inlineStr">
        <is>
          <t>AUS</t>
        </is>
      </c>
      <c r="N413" s="699">
        <f>_xlfn.LET(_xlpm.d,_xlfn.XLOOKUP(L413,'[1]Birth Dates'!$A:$A,'[1]Birth Dates'!$B:$B,"",0),IF(_xlpm.d=0,"",_xlpm.d))</f>
        <v/>
      </c>
      <c r="O413" s="284">
        <f>IF(OR(N413="",A413="",NOT(ISNUMBER(N413)),N413&gt;A413),"",DATEDIF(N413,A413,"Y")&amp;" years, "&amp;DATEDIF(N413,A413,"YM")&amp;" months, "&amp;DATEDIF(N413,A413,"MD")&amp;" days")</f>
        <v/>
      </c>
      <c r="P413" s="284" t="inlineStr">
        <is>
          <t>Don Holland</t>
        </is>
      </c>
      <c r="Q413" s="284" t="inlineStr">
        <is>
          <t>AUS</t>
        </is>
      </c>
      <c r="R413" s="699">
        <f>_xlfn.LET(_xlpm.d,_xlfn.XLOOKUP(P413,'[1]Birth Dates'!$A:$A,'[1]Birth Dates'!$B:$B,"",0),IF(_xlpm.d=0,"",_xlpm.d))</f>
        <v/>
      </c>
      <c r="S413" s="284">
        <f>IF(OR(R413="",A413="",NOT(ISNUMBER(R413)),R413&gt;A413),"",DATEDIF(R413,A413,"Y")&amp;" years, "&amp;DATEDIF(R413,A413,"YM")&amp;" months, "&amp;DATEDIF(R413,A413,"MD")&amp;" days")</f>
        <v/>
      </c>
      <c r="T413" s="284" t="n"/>
      <c r="U413" s="284" t="n"/>
      <c r="V413" s="699">
        <f>_xlfn.LET(_xlpm.d,_xlfn.XLOOKUP(T413,'[1]Birth Dates'!$A:$A,'[1]Birth Dates'!$B:$B,"",0),IF(_xlpm.d=0,"",_xlpm.d))</f>
        <v/>
      </c>
      <c r="W413" s="284">
        <f>IF(OR(V413="",A413="",NOT(ISNUMBER(V413)),V413&gt;A413),"",DATEDIF(V413,A413,"Y")&amp;" years, "&amp;DATEDIF(V413,A413,"YM")&amp;" months, "&amp;DATEDIF(V413,A413,"MD")&amp;" days")</f>
        <v/>
      </c>
      <c r="X413" s="284" t="n"/>
      <c r="Y413" s="284" t="n"/>
      <c r="Z413" s="284" t="n"/>
      <c r="AA413" s="284" t="n"/>
      <c r="AB413" s="284" t="n">
        <v>14</v>
      </c>
      <c r="AC413" s="284" t="n"/>
      <c r="AD413" s="284" t="n"/>
      <c r="AE413" s="585" t="inlineStr">
        <is>
          <t>2:56.5000</t>
        </is>
      </c>
      <c r="AF413" s="418">
        <f>IF(OR(AE413="",AE413="",AE413=0),"",6.172/(AE413*24))</f>
        <v/>
      </c>
      <c r="AG413" s="289" t="n"/>
      <c r="AH413" s="585" t="inlineStr"/>
      <c r="AI413" s="418">
        <f>IF(OR(AH413="",AH413="",AH413=0),"",6.172/(AH413*24))</f>
        <v/>
      </c>
      <c r="AJ413" s="175">
        <f>IF(AND(ISNUMBER(AB413),ISNUMBER(AG413)),AB413-AG413,"")</f>
        <v/>
      </c>
      <c r="AK413" s="284" t="inlineStr">
        <is>
          <t>Did Not Start</t>
        </is>
      </c>
      <c r="AL413" s="284" t="n"/>
      <c r="AM413" s="488" t="n"/>
      <c r="AN413" s="671">
        <f>IF(OR(AL413="",AM413="",AM413=0),"",AL413*6.172/(AM413*24))</f>
        <v/>
      </c>
      <c r="AO413" s="477">
        <f>IF(AND(AL413=AL412,AM413&lt;&gt;"",AM412&lt;&gt;""),AM413-AM412,"")</f>
        <v/>
      </c>
      <c r="AP413" s="284" t="n"/>
      <c r="AQ413" s="585" t="inlineStr"/>
      <c r="AR413" s="418">
        <f>IF(OR(AQ413="",AQ413="",AQ413=0),"",6.172/(AQ413*24))</f>
        <v/>
      </c>
      <c r="AS413" s="436">
        <f>IF(OR(NOT(ISNUMBER(C413)),NOT(ISNUMBER(AB413))),"",IF(AG413&lt;&gt;"",AG413,AB413)-C413)</f>
        <v/>
      </c>
      <c r="AT413" s="290" t="n"/>
      <c r="AU413" s="291">
        <f>IF($B413="","",TEXT($A413,"yyyymmdd")&amp;"_P"&amp;$C413&amp;"_C"&amp;$F413&amp;"_"&amp;TRIM(RIGHT(SUBSTITUTE(TRIM(SUBSTITUTE($L413,CHAR(160)," "))," ",REPT(" ",60)),60))&amp;IF($P413="","","-"&amp;TRIM(RIGHT(SUBSTITUTE(TRIM(SUBSTITUTE($P413,CHAR(160)," "))," ",REPT(" ",60)),60)))&amp;IF($T413="","","-"&amp;TRIM(RIGHT(SUBSTITUTE(TRIM(SUBSTITUTE($T413,CHAR(160)," "))," ",REPT(" ",60)),60)))&amp;".jpg")</f>
        <v/>
      </c>
    </row>
    <row r="414" ht="42" customHeight="1">
      <c r="A414" s="288" t="n">
        <v>25481</v>
      </c>
      <c r="B414" s="284" t="inlineStr">
        <is>
          <t>Hardie-Ferodo 500 5 October, 1969</t>
        </is>
      </c>
      <c r="C414" s="284" t="inlineStr">
        <is>
          <t>DNS</t>
        </is>
      </c>
      <c r="D414" s="284" t="n"/>
      <c r="E414" s="284" t="n"/>
      <c r="F414" s="284" t="n">
        <v>5</v>
      </c>
      <c r="G414" s="284" t="inlineStr">
        <is>
          <t>Datsun Racing Team</t>
        </is>
      </c>
      <c r="H414" s="284" t="n"/>
      <c r="I414" s="284" t="n"/>
      <c r="J414" s="284" t="inlineStr">
        <is>
          <t>Datsun</t>
        </is>
      </c>
      <c r="K414" s="284" t="n"/>
      <c r="L414" s="284" t="inlineStr">
        <is>
          <t>Bob Holden</t>
        </is>
      </c>
      <c r="M414" s="284" t="inlineStr">
        <is>
          <t>AUS</t>
        </is>
      </c>
      <c r="N414" s="699">
        <f>_xlfn.LET(_xlpm.d,_xlfn.XLOOKUP(L414,'[1]Birth Dates'!$A:$A,'[1]Birth Dates'!$B:$B,"",0),IF(_xlpm.d=0,"",_xlpm.d))</f>
        <v/>
      </c>
      <c r="O414" s="284">
        <f>IF(OR(N414="",A414="",NOT(ISNUMBER(N414)),N414&gt;A414),"",DATEDIF(N414,A414,"Y")&amp;" years, "&amp;DATEDIF(N414,A414,"YM")&amp;" months, "&amp;DATEDIF(N414,A414,"MD")&amp;" days")</f>
        <v/>
      </c>
      <c r="P414" s="284" t="inlineStr">
        <is>
          <t>Don Toffolon</t>
        </is>
      </c>
      <c r="Q414" s="284" t="inlineStr">
        <is>
          <t>AUS</t>
        </is>
      </c>
      <c r="R414" s="699">
        <f>_xlfn.LET(_xlpm.d,_xlfn.XLOOKUP(P414,'[1]Birth Dates'!$A:$A,'[1]Birth Dates'!$B:$B,"",0),IF(_xlpm.d=0,"",_xlpm.d))</f>
        <v/>
      </c>
      <c r="S414" s="284">
        <f>IF(OR(R414="",A414="",NOT(ISNUMBER(R414)),R414&gt;A414),"",DATEDIF(R414,A414,"Y")&amp;" years, "&amp;DATEDIF(R414,A414,"YM")&amp;" months, "&amp;DATEDIF(R414,A414,"MD")&amp;" days")</f>
        <v/>
      </c>
      <c r="T414" s="284" t="n"/>
      <c r="U414" s="284" t="n"/>
      <c r="V414" s="699">
        <f>_xlfn.LET(_xlpm.d,_xlfn.XLOOKUP(T414,'[1]Birth Dates'!$A:$A,'[1]Birth Dates'!$B:$B,"",0),IF(_xlpm.d=0,"",_xlpm.d))</f>
        <v/>
      </c>
      <c r="W414" s="284">
        <f>IF(OR(V414="",A414="",NOT(ISNUMBER(V414)),V414&gt;A414),"",DATEDIF(V414,A414,"Y")&amp;" years, "&amp;DATEDIF(V414,A414,"YM")&amp;" months, "&amp;DATEDIF(V414,A414,"MD")&amp;" days")</f>
        <v/>
      </c>
      <c r="X414" s="284" t="n"/>
      <c r="Y414" s="284" t="n"/>
      <c r="Z414" s="284" t="n"/>
      <c r="AA414" s="284" t="n"/>
      <c r="AB414" s="284" t="n"/>
      <c r="AC414" s="284" t="n"/>
      <c r="AD414" s="284" t="n"/>
      <c r="AE414" s="585" t="inlineStr">
        <is>
          <t>3:34.7000</t>
        </is>
      </c>
      <c r="AF414" s="418">
        <f>IF(OR(AE414="",AE414="",AE414=0),"",6.172/(AE414*24))</f>
        <v/>
      </c>
      <c r="AG414" s="289" t="n"/>
      <c r="AH414" s="585" t="inlineStr"/>
      <c r="AI414" s="418">
        <f>IF(OR(AH414="",AH414="",AH414=0),"",6.172/(AH414*24))</f>
        <v/>
      </c>
      <c r="AJ414" s="175">
        <f>IF(AND(ISNUMBER(AB414),ISNUMBER(AG414)),AB414-AG414,"")</f>
        <v/>
      </c>
      <c r="AK414" s="284" t="inlineStr">
        <is>
          <t>Did Not Start</t>
        </is>
      </c>
      <c r="AL414" s="284" t="n"/>
      <c r="AM414" s="488" t="n"/>
      <c r="AN414" s="671">
        <f>IF(OR(AL414="",AM414="",AM414=0),"",AL414*6.172/(AM414*24))</f>
        <v/>
      </c>
      <c r="AO414" s="477">
        <f>IF(AND(AL414=AL413,AM414&lt;&gt;"",AM413&lt;&gt;""),AM414-AM413,"")</f>
        <v/>
      </c>
      <c r="AP414" s="284" t="n"/>
      <c r="AQ414" s="585" t="inlineStr"/>
      <c r="AR414" s="418">
        <f>IF(OR(AQ414="",AQ414="",AQ414=0),"",6.172/(AQ414*24))</f>
        <v/>
      </c>
      <c r="AS414" s="436">
        <f>IF(OR(NOT(ISNUMBER(C414)),NOT(ISNUMBER(AB414))),"",IF(AG414&lt;&gt;"",AG414,AB414)-C414)</f>
        <v/>
      </c>
      <c r="AT414" s="290" t="n"/>
      <c r="AU414" s="291">
        <f>IF($B414="","",TEXT($A414,"yyyymmdd")&amp;"_P"&amp;$C414&amp;"_C"&amp;$F414&amp;"_"&amp;TRIM(RIGHT(SUBSTITUTE(TRIM(SUBSTITUTE($L414,CHAR(160)," "))," ",REPT(" ",60)),60))&amp;IF($P414="","","-"&amp;TRIM(RIGHT(SUBSTITUTE(TRIM(SUBSTITUTE($P414,CHAR(160)," "))," ",REPT(" ",60)),60)))&amp;IF($T414="","","-"&amp;TRIM(RIGHT(SUBSTITUTE(TRIM(SUBSTITUTE($T414,CHAR(160)," "))," ",REPT(" ",60)),60)))&amp;".jpg")</f>
        <v/>
      </c>
    </row>
    <row r="415" ht="42" customFormat="1" customHeight="1" s="240">
      <c r="A415" s="292" t="n">
        <v>25845</v>
      </c>
      <c r="B415" s="293" t="inlineStr">
        <is>
          <t>Hardie-Ferodo 500 4 October, 1970</t>
        </is>
      </c>
      <c r="C415" s="293" t="n">
        <v>1</v>
      </c>
      <c r="D415" s="293" t="inlineStr">
        <is>
          <t>E</t>
        </is>
      </c>
      <c r="E415" s="293" t="n">
        <v>1</v>
      </c>
      <c r="F415" s="293" t="n">
        <v>64</v>
      </c>
      <c r="G415" s="293" t="inlineStr">
        <is>
          <t>Ford Motor Company of Australia</t>
        </is>
      </c>
      <c r="H415" s="293" t="n"/>
      <c r="I415" s="293" t="n"/>
      <c r="J415" s="293" t="inlineStr">
        <is>
          <t>Ford Falcon XW GTHO Phase II</t>
        </is>
      </c>
      <c r="K415" s="293" t="n"/>
      <c r="L415" s="293" t="inlineStr">
        <is>
          <t>Allan Moffat</t>
        </is>
      </c>
      <c r="M415" s="293" t="inlineStr">
        <is>
          <t>CAN</t>
        </is>
      </c>
      <c r="N415" s="700">
        <f>_xlfn.LET(_xlpm.d,_xlfn.XLOOKUP(L415,'[1]Birth Dates'!$A:$A,'[1]Birth Dates'!$B:$B,"",0),IF(_xlpm.d=0,"",_xlpm.d))</f>
        <v/>
      </c>
      <c r="O415" s="294">
        <f>IF(OR(N415="",A415="",NOT(ISNUMBER(N415)),N415&gt;A415),"",DATEDIF(N415,A415,"Y")&amp;" years, "&amp;DATEDIF(N415,A415,"YM")&amp;" months, "&amp;DATEDIF(N415,A415,"MD")&amp;" days")</f>
        <v/>
      </c>
      <c r="P415" s="293" t="n"/>
      <c r="Q415" s="293" t="n"/>
      <c r="R415" s="700">
        <f>_xlfn.LET(_xlpm.d,_xlfn.XLOOKUP(P415,'[1]Birth Dates'!$A:$A,'[1]Birth Dates'!$B:$B,"",0),IF(_xlpm.d=0,"",_xlpm.d))</f>
        <v/>
      </c>
      <c r="S415" s="294">
        <f>IF(OR(R415="",A415="",NOT(ISNUMBER(R415)),R415&gt;A415),"",DATEDIF(R415,A415,"Y")&amp;" years, "&amp;DATEDIF(R415,A415,"YM")&amp;" months, "&amp;DATEDIF(R415,A415,"MD")&amp;" days")</f>
        <v/>
      </c>
      <c r="T415" s="293" t="n"/>
      <c r="U415" s="293" t="n"/>
      <c r="V415" s="700">
        <f>_xlfn.LET(_xlpm.d,_xlfn.XLOOKUP(T415,'[1]Birth Dates'!$A:$A,'[1]Birth Dates'!$B:$B,"",0),IF(_xlpm.d=0,"",_xlpm.d))</f>
        <v/>
      </c>
      <c r="W415" s="294">
        <f>IF(OR(V415="",A415="",NOT(ISNUMBER(V415)),V415&gt;A415),"",DATEDIF(V415,A415,"Y")&amp;" years, "&amp;DATEDIF(V415,A415,"YM")&amp;" months, "&amp;DATEDIF(V415,A415,"MD")&amp;" days")</f>
        <v/>
      </c>
      <c r="X415" s="294" t="n"/>
      <c r="Y415" s="294" t="n"/>
      <c r="Z415" s="294" t="n"/>
      <c r="AA415" s="294" t="n"/>
      <c r="AB415" s="293" t="n">
        <v>1</v>
      </c>
      <c r="AC415" s="293" t="n"/>
      <c r="AD415" s="293" t="n"/>
      <c r="AE415" s="586" t="inlineStr">
        <is>
          <t>2:49.3000</t>
        </is>
      </c>
      <c r="AF415" s="418">
        <f>IF(OR(AE415="",AE415="",AE415=0),"",6.172/(AE415*24))</f>
        <v/>
      </c>
      <c r="AG415" s="295" t="n"/>
      <c r="AH415" s="586" t="inlineStr"/>
      <c r="AI415" s="418">
        <f>IF(OR(AH415="",AH415="",AH415=0),"",6.172/(AH415*24))</f>
        <v/>
      </c>
      <c r="AJ415" s="175">
        <f>IF(AND(ISNUMBER(AB415),ISNUMBER(AG415)),AB415-AG415,"")</f>
        <v/>
      </c>
      <c r="AK415" s="293" t="n"/>
      <c r="AL415" s="293" t="n">
        <v>130</v>
      </c>
      <c r="AM415" s="489" t="n">
        <v>0.2734606481481481</v>
      </c>
      <c r="AN415" s="671">
        <f>IF(OR(AL415="",AM415="",AM415=0),"",AL415*6.172/(AM415*24))</f>
        <v/>
      </c>
      <c r="AO415" s="477">
        <f>IF(AND(AL415=AL414,AM415&lt;&gt;"",AM414&lt;&gt;""),AM415-AM414,"")</f>
        <v/>
      </c>
      <c r="AP415" s="293" t="n"/>
      <c r="AQ415" s="586" t="inlineStr">
        <is>
          <t>2:55.0000</t>
        </is>
      </c>
      <c r="AR415" s="418">
        <f>IF(OR(AQ415="",AQ415="",AQ415=0),"",6.172/(AQ415*24))</f>
        <v/>
      </c>
      <c r="AS415" s="436">
        <f>IF(OR(NOT(ISNUMBER(C415)),NOT(ISNUMBER(AB415))),"",IF(AG415&lt;&gt;"",AG415,AB415)-C415)</f>
        <v/>
      </c>
      <c r="AT415" s="296" t="n"/>
      <c r="AU415" s="297">
        <f>IF($B415="","",TEXT($A415,"yyyymmdd")&amp;"_P"&amp;$C415&amp;"_C"&amp;$F415&amp;"_"&amp;TRIM(RIGHT(SUBSTITUTE(TRIM(SUBSTITUTE($L415,CHAR(160)," "))," ",REPT(" ",60)),60))&amp;IF($P415="","","-"&amp;TRIM(RIGHT(SUBSTITUTE(TRIM(SUBSTITUTE($P415,CHAR(160)," "))," ",REPT(" ",60)),60)))&amp;IF($T415="","","-"&amp;TRIM(RIGHT(SUBSTITUTE(TRIM(SUBSTITUTE($T415,CHAR(160)," "))," ",REPT(" ",60)),60)))&amp;".jpg")</f>
        <v/>
      </c>
    </row>
    <row r="416" ht="42" customHeight="1">
      <c r="A416" s="292" t="n">
        <v>25845</v>
      </c>
      <c r="B416" s="294" t="inlineStr">
        <is>
          <t>Hardie-Ferodo 500 4 October, 1970</t>
        </is>
      </c>
      <c r="C416" s="294" t="n">
        <v>2</v>
      </c>
      <c r="D416" s="294" t="inlineStr">
        <is>
          <t>E</t>
        </is>
      </c>
      <c r="E416" s="294" t="n">
        <v>2</v>
      </c>
      <c r="F416" s="294" t="n">
        <v>63</v>
      </c>
      <c r="G416" s="294" t="inlineStr">
        <is>
          <t>Ford Motor Company of Australia</t>
        </is>
      </c>
      <c r="H416" s="294" t="n"/>
      <c r="I416" s="294" t="n"/>
      <c r="J416" s="294" t="inlineStr">
        <is>
          <t>Ford Falcon XW GTHO Phase II</t>
        </is>
      </c>
      <c r="K416" s="294" t="n"/>
      <c r="L416" s="294" t="inlineStr">
        <is>
          <t>Bruce McPhee</t>
        </is>
      </c>
      <c r="M416" s="294" t="inlineStr">
        <is>
          <t>AUS</t>
        </is>
      </c>
      <c r="N416" s="700">
        <f>_xlfn.LET(_xlpm.d,_xlfn.XLOOKUP(L416,'[1]Birth Dates'!$A:$A,'[1]Birth Dates'!$B:$B,"",0),IF(_xlpm.d=0,"",_xlpm.d))</f>
        <v/>
      </c>
      <c r="O416" s="294">
        <f>IF(OR(N416="",A416="",NOT(ISNUMBER(N416)),N416&gt;A416),"",DATEDIF(N416,A416,"Y")&amp;" years, "&amp;DATEDIF(N416,A416,"YM")&amp;" months, "&amp;DATEDIF(N416,A416,"MD")&amp;" days")</f>
        <v/>
      </c>
      <c r="P416" s="294" t="n"/>
      <c r="Q416" s="294" t="n"/>
      <c r="R416" s="700">
        <f>_xlfn.LET(_xlpm.d,_xlfn.XLOOKUP(P416,'[1]Birth Dates'!$A:$A,'[1]Birth Dates'!$B:$B,"",0),IF(_xlpm.d=0,"",_xlpm.d))</f>
        <v/>
      </c>
      <c r="S416" s="294">
        <f>IF(OR(R416="",A416="",NOT(ISNUMBER(R416)),R416&gt;A416),"",DATEDIF(R416,A416,"Y")&amp;" years, "&amp;DATEDIF(R416,A416,"YM")&amp;" months, "&amp;DATEDIF(R416,A416,"MD")&amp;" days")</f>
        <v/>
      </c>
      <c r="T416" s="294" t="n"/>
      <c r="U416" s="294" t="n"/>
      <c r="V416" s="700">
        <f>_xlfn.LET(_xlpm.d,_xlfn.XLOOKUP(T416,'[1]Birth Dates'!$A:$A,'[1]Birth Dates'!$B:$B,"",0),IF(_xlpm.d=0,"",_xlpm.d))</f>
        <v/>
      </c>
      <c r="W416" s="294">
        <f>IF(OR(V416="",A416="",NOT(ISNUMBER(V416)),V416&gt;A416),"",DATEDIF(V416,A416,"Y")&amp;" years, "&amp;DATEDIF(V416,A416,"YM")&amp;" months, "&amp;DATEDIF(V416,A416,"MD")&amp;" days")</f>
        <v/>
      </c>
      <c r="X416" s="294" t="n"/>
      <c r="Y416" s="294" t="n"/>
      <c r="Z416" s="294" t="n"/>
      <c r="AA416" s="294" t="n"/>
      <c r="AB416" s="294" t="n">
        <v>2</v>
      </c>
      <c r="AC416" s="294" t="n"/>
      <c r="AD416" s="294" t="n"/>
      <c r="AE416" s="587" t="inlineStr">
        <is>
          <t>2:50.0000</t>
        </is>
      </c>
      <c r="AF416" s="418">
        <f>IF(OR(AE416="",AE416="",AE416=0),"",6.172/(AE416*24))</f>
        <v/>
      </c>
      <c r="AG416" s="298" t="n"/>
      <c r="AH416" s="587" t="inlineStr"/>
      <c r="AI416" s="418">
        <f>IF(OR(AH416="",AH416="",AH416=0),"",6.172/(AH416*24))</f>
        <v/>
      </c>
      <c r="AJ416" s="175">
        <f>IF(AND(ISNUMBER(AB416),ISNUMBER(AG416)),AB416-AG416,"")</f>
        <v/>
      </c>
      <c r="AK416" s="294" t="n"/>
      <c r="AL416" s="294" t="n">
        <v>130</v>
      </c>
      <c r="AM416" s="490" t="n">
        <v>0.273912037037037</v>
      </c>
      <c r="AN416" s="671">
        <f>IF(OR(AL416="",AM416="",AM416=0),"",AL416*6.172/(AM416*24))</f>
        <v/>
      </c>
      <c r="AO416" s="477">
        <f>IF(AND(AL416=AL415,AM416&lt;&gt;"",AM415&lt;&gt;""),AM416-AM415,"")</f>
        <v/>
      </c>
      <c r="AP416" s="294" t="n"/>
      <c r="AQ416" s="587" t="inlineStr">
        <is>
          <t>2:56.0000</t>
        </is>
      </c>
      <c r="AR416" s="418">
        <f>IF(OR(AQ416="",AQ416="",AQ416=0),"",6.172/(AQ416*24))</f>
        <v/>
      </c>
      <c r="AS416" s="436">
        <f>IF(OR(NOT(ISNUMBER(C416)),NOT(ISNUMBER(AB416))),"",IF(AG416&lt;&gt;"",AG416,AB416)-C416)</f>
        <v/>
      </c>
      <c r="AT416" s="299" t="n"/>
      <c r="AU416" s="300">
        <f>IF($B416="","",TEXT($A416,"yyyymmdd")&amp;"_P"&amp;$C416&amp;"_C"&amp;$F416&amp;"_"&amp;TRIM(RIGHT(SUBSTITUTE(TRIM(SUBSTITUTE($L416,CHAR(160)," "))," ",REPT(" ",60)),60))&amp;IF($P416="","","-"&amp;TRIM(RIGHT(SUBSTITUTE(TRIM(SUBSTITUTE($P416,CHAR(160)," "))," ",REPT(" ",60)),60)))&amp;IF($T416="","","-"&amp;TRIM(RIGHT(SUBSTITUTE(TRIM(SUBSTITUTE($T416,CHAR(160)," "))," ",REPT(" ",60)),60)))&amp;".jpg")</f>
        <v/>
      </c>
    </row>
    <row r="417" ht="42" customHeight="1">
      <c r="A417" s="292" t="n">
        <v>25845</v>
      </c>
      <c r="B417" s="294" t="inlineStr">
        <is>
          <t>Hardie-Ferodo 500 4 October, 1970</t>
        </is>
      </c>
      <c r="C417" s="294" t="n">
        <v>3</v>
      </c>
      <c r="D417" s="294" t="inlineStr">
        <is>
          <t>C</t>
        </is>
      </c>
      <c r="E417" s="294" t="n">
        <v>1</v>
      </c>
      <c r="F417" s="294" t="n">
        <v>30</v>
      </c>
      <c r="G417" s="294" t="inlineStr">
        <is>
          <t>Max Wright Motors Pty Ltd</t>
        </is>
      </c>
      <c r="H417" s="294" t="n"/>
      <c r="I417" s="294" t="n"/>
      <c r="J417" s="294" t="inlineStr">
        <is>
          <t>Holden LC Torana GTR XU-1</t>
        </is>
      </c>
      <c r="K417" s="294" t="n"/>
      <c r="L417" s="294" t="inlineStr">
        <is>
          <t>Don Holland</t>
        </is>
      </c>
      <c r="M417" s="294" t="inlineStr">
        <is>
          <t>AUS</t>
        </is>
      </c>
      <c r="N417" s="700">
        <f>_xlfn.LET(_xlpm.d,_xlfn.XLOOKUP(L417,'[1]Birth Dates'!$A:$A,'[1]Birth Dates'!$B:$B,"",0),IF(_xlpm.d=0,"",_xlpm.d))</f>
        <v/>
      </c>
      <c r="O417" s="294">
        <f>IF(OR(N417="",A417="",NOT(ISNUMBER(N417)),N417&gt;A417),"",DATEDIF(N417,A417,"Y")&amp;" years, "&amp;DATEDIF(N417,A417,"YM")&amp;" months, "&amp;DATEDIF(N417,A417,"MD")&amp;" days")</f>
        <v/>
      </c>
      <c r="P417" s="294" t="n"/>
      <c r="Q417" s="294" t="n"/>
      <c r="R417" s="700">
        <f>_xlfn.LET(_xlpm.d,_xlfn.XLOOKUP(P417,'[1]Birth Dates'!$A:$A,'[1]Birth Dates'!$B:$B,"",0),IF(_xlpm.d=0,"",_xlpm.d))</f>
        <v/>
      </c>
      <c r="S417" s="294">
        <f>IF(OR(R417="",A417="",NOT(ISNUMBER(R417)),R417&gt;A417),"",DATEDIF(R417,A417,"Y")&amp;" years, "&amp;DATEDIF(R417,A417,"YM")&amp;" months, "&amp;DATEDIF(R417,A417,"MD")&amp;" days")</f>
        <v/>
      </c>
      <c r="T417" s="294" t="n"/>
      <c r="U417" s="294" t="n"/>
      <c r="V417" s="700">
        <f>_xlfn.LET(_xlpm.d,_xlfn.XLOOKUP(T417,'[1]Birth Dates'!$A:$A,'[1]Birth Dates'!$B:$B,"",0),IF(_xlpm.d=0,"",_xlpm.d))</f>
        <v/>
      </c>
      <c r="W417" s="294">
        <f>IF(OR(V417="",A417="",NOT(ISNUMBER(V417)),V417&gt;A417),"",DATEDIF(V417,A417,"Y")&amp;" years, "&amp;DATEDIF(V417,A417,"YM")&amp;" months, "&amp;DATEDIF(V417,A417,"MD")&amp;" days")</f>
        <v/>
      </c>
      <c r="X417" s="294" t="n"/>
      <c r="Y417" s="294" t="n"/>
      <c r="Z417" s="294" t="n"/>
      <c r="AA417" s="294" t="n"/>
      <c r="AB417" s="294" t="n">
        <v>5</v>
      </c>
      <c r="AC417" s="294" t="n"/>
      <c r="AD417" s="294" t="n"/>
      <c r="AE417" s="587" t="inlineStr">
        <is>
          <t>2:54.3000</t>
        </is>
      </c>
      <c r="AF417" s="418">
        <f>IF(OR(AE417="",AE417="",AE417=0),"",6.172/(AE417*24))</f>
        <v/>
      </c>
      <c r="AG417" s="298" t="n"/>
      <c r="AH417" s="587" t="inlineStr"/>
      <c r="AI417" s="418">
        <f>IF(OR(AH417="",AH417="",AH417=0),"",6.172/(AH417*24))</f>
        <v/>
      </c>
      <c r="AJ417" s="175">
        <f>IF(AND(ISNUMBER(AB417),ISNUMBER(AG417)),AB417-AG417,"")</f>
        <v/>
      </c>
      <c r="AK417" s="294" t="n"/>
      <c r="AL417" s="294" t="n">
        <v>129</v>
      </c>
      <c r="AM417" s="490" t="n">
        <v>0.2755324074074074</v>
      </c>
      <c r="AN417" s="671">
        <f>IF(OR(AL417="",AM417="",AM417=0),"",AL417*6.172/(AM417*24))</f>
        <v/>
      </c>
      <c r="AO417" s="477">
        <f>IF(AND(AL417=AL416,AM417&lt;&gt;"",AM416&lt;&gt;""),AM417-AM416,"")</f>
        <v/>
      </c>
      <c r="AP417" s="294" t="n"/>
      <c r="AQ417" s="587" t="inlineStr">
        <is>
          <t>2:57.0000</t>
        </is>
      </c>
      <c r="AR417" s="418">
        <f>IF(OR(AQ417="",AQ417="",AQ417=0),"",6.172/(AQ417*24))</f>
        <v/>
      </c>
      <c r="AS417" s="436">
        <f>IF(OR(NOT(ISNUMBER(C417)),NOT(ISNUMBER(AB417))),"",IF(AG417&lt;&gt;"",AG417,AB417)-C417)</f>
        <v/>
      </c>
      <c r="AT417" s="299" t="n"/>
      <c r="AU417" s="300">
        <f>IF($B417="","",TEXT($A417,"yyyymmdd")&amp;"_P"&amp;$C417&amp;"_C"&amp;$F417&amp;"_"&amp;TRIM(RIGHT(SUBSTITUTE(TRIM(SUBSTITUTE($L417,CHAR(160)," "))," ",REPT(" ",60)),60))&amp;IF($P417="","","-"&amp;TRIM(RIGHT(SUBSTITUTE(TRIM(SUBSTITUTE($P417,CHAR(160)," "))," ",REPT(" ",60)),60)))&amp;IF($T417="","","-"&amp;TRIM(RIGHT(SUBSTITUTE(TRIM(SUBSTITUTE($T417,CHAR(160)," "))," ",REPT(" ",60)),60)))&amp;".jpg")</f>
        <v/>
      </c>
    </row>
    <row r="418" ht="42" customHeight="1">
      <c r="A418" s="292" t="n">
        <v>25845</v>
      </c>
      <c r="B418" s="294" t="inlineStr">
        <is>
          <t>Hardie-Ferodo 500 4 October, 1970</t>
        </is>
      </c>
      <c r="C418" s="294" t="n">
        <v>4</v>
      </c>
      <c r="D418" s="294" t="inlineStr">
        <is>
          <t>C</t>
        </is>
      </c>
      <c r="E418" s="294" t="n">
        <v>2</v>
      </c>
      <c r="F418" s="294" t="n">
        <v>35</v>
      </c>
      <c r="G418" s="294" t="inlineStr">
        <is>
          <t>Geoghegan's Sporty Cars</t>
        </is>
      </c>
      <c r="H418" s="294" t="n"/>
      <c r="I418" s="294" t="n"/>
      <c r="J418" s="294" t="inlineStr">
        <is>
          <t>Chrysler VG Valiant Pacer 2 Barrel</t>
        </is>
      </c>
      <c r="K418" s="294" t="n"/>
      <c r="L418" s="294" t="inlineStr">
        <is>
          <t>Doug Chivas</t>
        </is>
      </c>
      <c r="M418" s="294" t="inlineStr">
        <is>
          <t>AUS</t>
        </is>
      </c>
      <c r="N418" s="700">
        <f>_xlfn.LET(_xlpm.d,_xlfn.XLOOKUP(L418,'[1]Birth Dates'!$A:$A,'[1]Birth Dates'!$B:$B,"",0),IF(_xlpm.d=0,"",_xlpm.d))</f>
        <v/>
      </c>
      <c r="O418" s="294">
        <f>IF(OR(N418="",A418="",NOT(ISNUMBER(N418)),N418&gt;A418),"",DATEDIF(N418,A418,"Y")&amp;" years, "&amp;DATEDIF(N418,A418,"YM")&amp;" months, "&amp;DATEDIF(N418,A418,"MD")&amp;" days")</f>
        <v/>
      </c>
      <c r="P418" s="294" t="inlineStr">
        <is>
          <t>Graham Ryan</t>
        </is>
      </c>
      <c r="Q418" s="294" t="inlineStr">
        <is>
          <t>AUS</t>
        </is>
      </c>
      <c r="R418" s="700">
        <f>_xlfn.LET(_xlpm.d,_xlfn.XLOOKUP(P418,'[1]Birth Dates'!$A:$A,'[1]Birth Dates'!$B:$B,"",0),IF(_xlpm.d=0,"",_xlpm.d))</f>
        <v/>
      </c>
      <c r="S418" s="294">
        <f>IF(OR(R418="",A418="",NOT(ISNUMBER(R418)),R418&gt;A418),"",DATEDIF(R418,A418,"Y")&amp;" years, "&amp;DATEDIF(R418,A418,"YM")&amp;" months, "&amp;DATEDIF(R418,A418,"MD")&amp;" days")</f>
        <v/>
      </c>
      <c r="T418" s="294" t="n"/>
      <c r="U418" s="294" t="n"/>
      <c r="V418" s="700">
        <f>_xlfn.LET(_xlpm.d,_xlfn.XLOOKUP(T418,'[1]Birth Dates'!$A:$A,'[1]Birth Dates'!$B:$B,"",0),IF(_xlpm.d=0,"",_xlpm.d))</f>
        <v/>
      </c>
      <c r="W418" s="294">
        <f>IF(OR(V418="",A418="",NOT(ISNUMBER(V418)),V418&gt;A418),"",DATEDIF(V418,A418,"Y")&amp;" years, "&amp;DATEDIF(V418,A418,"YM")&amp;" months, "&amp;DATEDIF(V418,A418,"MD")&amp;" days")</f>
        <v/>
      </c>
      <c r="X418" s="294" t="n"/>
      <c r="Y418" s="294" t="n"/>
      <c r="Z418" s="294" t="n"/>
      <c r="AA418" s="294" t="n"/>
      <c r="AB418" s="294" t="n">
        <v>25</v>
      </c>
      <c r="AC418" s="294" t="n"/>
      <c r="AD418" s="294" t="n"/>
      <c r="AE418" s="587" t="inlineStr">
        <is>
          <t>3:00.2000</t>
        </is>
      </c>
      <c r="AF418" s="418">
        <f>IF(OR(AE418="",AE418="",AE418=0),"",6.172/(AE418*24))</f>
        <v/>
      </c>
      <c r="AG418" s="298" t="n"/>
      <c r="AH418" s="587" t="inlineStr"/>
      <c r="AI418" s="418">
        <f>IF(OR(AH418="",AH418="",AH418=0),"",6.172/(AH418*24))</f>
        <v/>
      </c>
      <c r="AJ418" s="175">
        <f>IF(AND(ISNUMBER(AB418),ISNUMBER(AG418)),AB418-AG418,"")</f>
        <v/>
      </c>
      <c r="AK418" s="294" t="n"/>
      <c r="AL418" s="294" t="n">
        <v>129</v>
      </c>
      <c r="AM418" s="490" t="n">
        <v>0.2769212962962963</v>
      </c>
      <c r="AN418" s="671">
        <f>IF(OR(AL418="",AM418="",AM418=0),"",AL418*6.172/(AM418*24))</f>
        <v/>
      </c>
      <c r="AO418" s="477">
        <f>IF(AND(AL418=AL417,AM418&lt;&gt;"",AM417&lt;&gt;""),AM418-AM417,"")</f>
        <v/>
      </c>
      <c r="AP418" s="294" t="n"/>
      <c r="AQ418" s="587" t="inlineStr">
        <is>
          <t>2:59.0000</t>
        </is>
      </c>
      <c r="AR418" s="418">
        <f>IF(OR(AQ418="",AQ418="",AQ418=0),"",6.172/(AQ418*24))</f>
        <v/>
      </c>
      <c r="AS418" s="436">
        <f>IF(OR(NOT(ISNUMBER(C418)),NOT(ISNUMBER(AB418))),"",IF(AG418&lt;&gt;"",AG418,AB418)-C418)</f>
        <v/>
      </c>
      <c r="AT418" s="299" t="n"/>
      <c r="AU418" s="300">
        <f>IF($B418="","",TEXT($A418,"yyyymmdd")&amp;"_P"&amp;$C418&amp;"_C"&amp;$F418&amp;"_"&amp;TRIM(RIGHT(SUBSTITUTE(TRIM(SUBSTITUTE($L418,CHAR(160)," "))," ",REPT(" ",60)),60))&amp;IF($P418="","","-"&amp;TRIM(RIGHT(SUBSTITUTE(TRIM(SUBSTITUTE($P418,CHAR(160)," "))," ",REPT(" ",60)),60)))&amp;IF($T418="","","-"&amp;TRIM(RIGHT(SUBSTITUTE(TRIM(SUBSTITUTE($T418,CHAR(160)," "))," ",REPT(" ",60)),60)))&amp;".jpg")</f>
        <v/>
      </c>
    </row>
    <row r="419" ht="42" customHeight="1">
      <c r="A419" s="292" t="n">
        <v>25845</v>
      </c>
      <c r="B419" s="294" t="inlineStr">
        <is>
          <t>Hardie-Ferodo 500 4 October, 1970</t>
        </is>
      </c>
      <c r="C419" s="294" t="n">
        <v>5</v>
      </c>
      <c r="D419" s="294" t="inlineStr">
        <is>
          <t>C</t>
        </is>
      </c>
      <c r="E419" s="294" t="n">
        <v>3</v>
      </c>
      <c r="F419" s="294" t="n">
        <v>34</v>
      </c>
      <c r="G419" s="294" t="inlineStr">
        <is>
          <t>Geoghegan's Sporty Cars</t>
        </is>
      </c>
      <c r="H419" s="294" t="n"/>
      <c r="I419" s="294" t="n"/>
      <c r="J419" s="294" t="inlineStr">
        <is>
          <t>Chrysler VG Valiant Pacer 2 Barrel</t>
        </is>
      </c>
      <c r="K419" s="294" t="n"/>
      <c r="L419" s="294" t="inlineStr">
        <is>
          <t>Leo Geoghegan</t>
        </is>
      </c>
      <c r="M419" s="294" t="inlineStr">
        <is>
          <t>AUS</t>
        </is>
      </c>
      <c r="N419" s="700">
        <f>_xlfn.LET(_xlpm.d,_xlfn.XLOOKUP(L419,'[1]Birth Dates'!$A:$A,'[1]Birth Dates'!$B:$B,"",0),IF(_xlpm.d=0,"",_xlpm.d))</f>
        <v/>
      </c>
      <c r="O419" s="294">
        <f>IF(OR(N419="",A419="",NOT(ISNUMBER(N419)),N419&gt;A419),"",DATEDIF(N419,A419,"Y")&amp;" years, "&amp;DATEDIF(N419,A419,"YM")&amp;" months, "&amp;DATEDIF(N419,A419,"MD")&amp;" days")</f>
        <v/>
      </c>
      <c r="P419" s="294" t="inlineStr">
        <is>
          <t>Nick Ledingham</t>
        </is>
      </c>
      <c r="Q419" s="294" t="inlineStr">
        <is>
          <t>AUS</t>
        </is>
      </c>
      <c r="R419" s="700">
        <f>_xlfn.LET(_xlpm.d,_xlfn.XLOOKUP(P419,'[1]Birth Dates'!$A:$A,'[1]Birth Dates'!$B:$B,"",0),IF(_xlpm.d=0,"",_xlpm.d))</f>
        <v/>
      </c>
      <c r="S419" s="294">
        <f>IF(OR(R419="",A419="",NOT(ISNUMBER(R419)),R419&gt;A419),"",DATEDIF(R419,A419,"Y")&amp;" years, "&amp;DATEDIF(R419,A419,"YM")&amp;" months, "&amp;DATEDIF(R419,A419,"MD")&amp;" days")</f>
        <v/>
      </c>
      <c r="T419" s="294" t="n"/>
      <c r="U419" s="294" t="n"/>
      <c r="V419" s="700">
        <f>_xlfn.LET(_xlpm.d,_xlfn.XLOOKUP(T419,'[1]Birth Dates'!$A:$A,'[1]Birth Dates'!$B:$B,"",0),IF(_xlpm.d=0,"",_xlpm.d))</f>
        <v/>
      </c>
      <c r="W419" s="294">
        <f>IF(OR(V419="",A419="",NOT(ISNUMBER(V419)),V419&gt;A419),"",DATEDIF(V419,A419,"Y")&amp;" years, "&amp;DATEDIF(V419,A419,"YM")&amp;" months, "&amp;DATEDIF(V419,A419,"MD")&amp;" days")</f>
        <v/>
      </c>
      <c r="X419" s="294" t="n"/>
      <c r="Y419" s="294" t="n"/>
      <c r="Z419" s="294" t="n"/>
      <c r="AA419" s="294" t="n"/>
      <c r="AB419" s="294" t="n">
        <v>22</v>
      </c>
      <c r="AC419" s="294" t="n"/>
      <c r="AD419" s="294" t="n"/>
      <c r="AE419" s="587" t="inlineStr">
        <is>
          <t>2:59.8000</t>
        </is>
      </c>
      <c r="AF419" s="418">
        <f>IF(OR(AE419="",AE419="",AE419=0),"",6.172/(AE419*24))</f>
        <v/>
      </c>
      <c r="AG419" s="298" t="n"/>
      <c r="AH419" s="587" t="inlineStr"/>
      <c r="AI419" s="418">
        <f>IF(OR(AH419="",AH419="",AH419=0),"",6.172/(AH419*24))</f>
        <v/>
      </c>
      <c r="AJ419" s="175">
        <f>IF(AND(ISNUMBER(AB419),ISNUMBER(AG419)),AB419-AG419,"")</f>
        <v/>
      </c>
      <c r="AK419" s="294" t="n"/>
      <c r="AL419" s="294" t="n">
        <v>128</v>
      </c>
      <c r="AM419" s="490" t="n">
        <v>0.2743055555555556</v>
      </c>
      <c r="AN419" s="671">
        <f>IF(OR(AL419="",AM419="",AM419=0),"",AL419*6.172/(AM419*24))</f>
        <v/>
      </c>
      <c r="AO419" s="477">
        <f>IF(AND(AL419=AL418,AM419&lt;&gt;"",AM418&lt;&gt;""),AM419-AM418,"")</f>
        <v/>
      </c>
      <c r="AP419" s="294" t="n"/>
      <c r="AQ419" s="587" t="inlineStr">
        <is>
          <t>3:00.0000</t>
        </is>
      </c>
      <c r="AR419" s="418">
        <f>IF(OR(AQ419="",AQ419="",AQ419=0),"",6.172/(AQ419*24))</f>
        <v/>
      </c>
      <c r="AS419" s="436">
        <f>IF(OR(NOT(ISNUMBER(C419)),NOT(ISNUMBER(AB419))),"",IF(AG419&lt;&gt;"",AG419,AB419)-C419)</f>
        <v/>
      </c>
      <c r="AT419" s="299" t="n"/>
      <c r="AU419" s="300">
        <f>IF($B419="","",TEXT($A419,"yyyymmdd")&amp;"_P"&amp;$C419&amp;"_C"&amp;$F419&amp;"_"&amp;TRIM(RIGHT(SUBSTITUTE(TRIM(SUBSTITUTE($L419,CHAR(160)," "))," ",REPT(" ",60)),60))&amp;IF($P419="","","-"&amp;TRIM(RIGHT(SUBSTITUTE(TRIM(SUBSTITUTE($P419,CHAR(160)," "))," ",REPT(" ",60)),60)))&amp;IF($T419="","","-"&amp;TRIM(RIGHT(SUBSTITUTE(TRIM(SUBSTITUTE($T419,CHAR(160)," "))," ",REPT(" ",60)),60)))&amp;".jpg")</f>
        <v/>
      </c>
    </row>
    <row r="420" ht="42" customHeight="1">
      <c r="A420" s="292" t="n">
        <v>25845</v>
      </c>
      <c r="B420" s="294" t="inlineStr">
        <is>
          <t>Hardie-Ferodo 500 4 October, 1970</t>
        </is>
      </c>
      <c r="C420" s="294" t="n">
        <v>6</v>
      </c>
      <c r="D420" s="294" t="inlineStr">
        <is>
          <t>C</t>
        </is>
      </c>
      <c r="E420" s="294" t="n">
        <v>4</v>
      </c>
      <c r="F420" s="294" t="n">
        <v>33</v>
      </c>
      <c r="G420" s="294" t="inlineStr">
        <is>
          <t>McLeod Kelso &amp; Lee Pty Ltd</t>
        </is>
      </c>
      <c r="H420" s="294" t="n"/>
      <c r="I420" s="294" t="n"/>
      <c r="J420" s="294" t="inlineStr">
        <is>
          <t>Holden LC Torana GTR XU-1</t>
        </is>
      </c>
      <c r="K420" s="294" t="n"/>
      <c r="L420" s="294" t="inlineStr">
        <is>
          <t>George Garth</t>
        </is>
      </c>
      <c r="M420" s="294" t="inlineStr">
        <is>
          <t>AUS</t>
        </is>
      </c>
      <c r="N420" s="700">
        <f>_xlfn.LET(_xlpm.d,_xlfn.XLOOKUP(L420,'[1]Birth Dates'!$A:$A,'[1]Birth Dates'!$B:$B,"",0),IF(_xlpm.d=0,"",_xlpm.d))</f>
        <v/>
      </c>
      <c r="O420" s="294">
        <f>IF(OR(N420="",A420="",NOT(ISNUMBER(N420)),N420&gt;A420),"",DATEDIF(N420,A420,"Y")&amp;" years, "&amp;DATEDIF(N420,A420,"YM")&amp;" months, "&amp;DATEDIF(N420,A420,"MD")&amp;" days")</f>
        <v/>
      </c>
      <c r="P420" s="294" t="inlineStr">
        <is>
          <t>John Hall</t>
        </is>
      </c>
      <c r="Q420" s="294" t="inlineStr">
        <is>
          <t>AUS</t>
        </is>
      </c>
      <c r="R420" s="700">
        <f>_xlfn.LET(_xlpm.d,_xlfn.XLOOKUP(P420,'[1]Birth Dates'!$A:$A,'[1]Birth Dates'!$B:$B,"",0),IF(_xlpm.d=0,"",_xlpm.d))</f>
        <v/>
      </c>
      <c r="S420" s="294">
        <f>IF(OR(R420="",A420="",NOT(ISNUMBER(R420)),R420&gt;A420),"",DATEDIF(R420,A420,"Y")&amp;" years, "&amp;DATEDIF(R420,A420,"YM")&amp;" months, "&amp;DATEDIF(R420,A420,"MD")&amp;" days")</f>
        <v/>
      </c>
      <c r="T420" s="294" t="n"/>
      <c r="U420" s="294" t="n"/>
      <c r="V420" s="700">
        <f>_xlfn.LET(_xlpm.d,_xlfn.XLOOKUP(T420,'[1]Birth Dates'!$A:$A,'[1]Birth Dates'!$B:$B,"",0),IF(_xlpm.d=0,"",_xlpm.d))</f>
        <v/>
      </c>
      <c r="W420" s="294">
        <f>IF(OR(V420="",A420="",NOT(ISNUMBER(V420)),V420&gt;A420),"",DATEDIF(V420,A420,"Y")&amp;" years, "&amp;DATEDIF(V420,A420,"YM")&amp;" months, "&amp;DATEDIF(V420,A420,"MD")&amp;" days")</f>
        <v/>
      </c>
      <c r="X420" s="294" t="n"/>
      <c r="Y420" s="294" t="n"/>
      <c r="Z420" s="294" t="n"/>
      <c r="AA420" s="294" t="n"/>
      <c r="AB420" s="294" t="n">
        <v>19</v>
      </c>
      <c r="AC420" s="294" t="n"/>
      <c r="AD420" s="294" t="n"/>
      <c r="AE420" s="587" t="inlineStr">
        <is>
          <t>2:59.0000</t>
        </is>
      </c>
      <c r="AF420" s="418">
        <f>IF(OR(AE420="",AE420="",AE420=0),"",6.172/(AE420*24))</f>
        <v/>
      </c>
      <c r="AG420" s="298" t="n"/>
      <c r="AH420" s="587" t="inlineStr"/>
      <c r="AI420" s="418">
        <f>IF(OR(AH420="",AH420="",AH420=0),"",6.172/(AH420*24))</f>
        <v/>
      </c>
      <c r="AJ420" s="175">
        <f>IF(AND(ISNUMBER(AB420),ISNUMBER(AG420)),AB420-AG420,"")</f>
        <v/>
      </c>
      <c r="AK420" s="294" t="n"/>
      <c r="AL420" s="294" t="n">
        <v>128</v>
      </c>
      <c r="AM420" s="490" t="n">
        <v>0.2750347222222222</v>
      </c>
      <c r="AN420" s="671">
        <f>IF(OR(AL420="",AM420="",AM420=0),"",AL420*6.172/(AM420*24))</f>
        <v/>
      </c>
      <c r="AO420" s="477">
        <f>IF(AND(AL420=AL419,AM420&lt;&gt;"",AM419&lt;&gt;""),AM420-AM419,"")</f>
        <v/>
      </c>
      <c r="AP420" s="294" t="n"/>
      <c r="AQ420" s="587" t="inlineStr">
        <is>
          <t>2:58.0000</t>
        </is>
      </c>
      <c r="AR420" s="418">
        <f>IF(OR(AQ420="",AQ420="",AQ420=0),"",6.172/(AQ420*24))</f>
        <v/>
      </c>
      <c r="AS420" s="436">
        <f>IF(OR(NOT(ISNUMBER(C420)),NOT(ISNUMBER(AB420))),"",IF(AG420&lt;&gt;"",AG420,AB420)-C420)</f>
        <v/>
      </c>
      <c r="AT420" s="299" t="n"/>
      <c r="AU420" s="300">
        <f>IF($B420="","",TEXT($A420,"yyyymmdd")&amp;"_P"&amp;$C420&amp;"_C"&amp;$F420&amp;"_"&amp;TRIM(RIGHT(SUBSTITUTE(TRIM(SUBSTITUTE($L420,CHAR(160)," "))," ",REPT(" ",60)),60))&amp;IF($P420="","","-"&amp;TRIM(RIGHT(SUBSTITUTE(TRIM(SUBSTITUTE($P420,CHAR(160)," "))," ",REPT(" ",60)),60)))&amp;IF($T420="","","-"&amp;TRIM(RIGHT(SUBSTITUTE(TRIM(SUBSTITUTE($T420,CHAR(160)," "))," ",REPT(" ",60)),60)))&amp;".jpg")</f>
        <v/>
      </c>
    </row>
    <row r="421" ht="42" customHeight="1">
      <c r="A421" s="292" t="n">
        <v>25845</v>
      </c>
      <c r="B421" s="294" t="inlineStr">
        <is>
          <t>Hardie-Ferodo 500 4 October, 1970</t>
        </is>
      </c>
      <c r="C421" s="294" t="n">
        <v>7</v>
      </c>
      <c r="D421" s="294" t="inlineStr">
        <is>
          <t>D</t>
        </is>
      </c>
      <c r="E421" s="294" t="n">
        <v>1</v>
      </c>
      <c r="F421" s="294" t="n">
        <v>51</v>
      </c>
      <c r="G421" s="294" t="inlineStr">
        <is>
          <t>Geoghegan's Sporty Cars</t>
        </is>
      </c>
      <c r="H421" s="294" t="n"/>
      <c r="I421" s="294" t="n"/>
      <c r="J421" s="294" t="inlineStr">
        <is>
          <t>Chrysler VG Valiant Pacer 4 Barrel</t>
        </is>
      </c>
      <c r="K421" s="294" t="n"/>
      <c r="L421" s="294" t="inlineStr">
        <is>
          <t>Des West</t>
        </is>
      </c>
      <c r="M421" s="294" t="inlineStr">
        <is>
          <t>AUS</t>
        </is>
      </c>
      <c r="N421" s="700">
        <f>_xlfn.LET(_xlpm.d,_xlfn.XLOOKUP(L421,'[1]Birth Dates'!$A:$A,'[1]Birth Dates'!$B:$B,"",0),IF(_xlpm.d=0,"",_xlpm.d))</f>
        <v/>
      </c>
      <c r="O421" s="294">
        <f>IF(OR(N421="",A421="",NOT(ISNUMBER(N421)),N421&gt;A421),"",DATEDIF(N421,A421,"Y")&amp;" years, "&amp;DATEDIF(N421,A421,"YM")&amp;" months, "&amp;DATEDIF(N421,A421,"MD")&amp;" days")</f>
        <v/>
      </c>
      <c r="P421" s="294" t="inlineStr">
        <is>
          <t>Peter Brown</t>
        </is>
      </c>
      <c r="Q421" s="294" t="inlineStr">
        <is>
          <t>AUS</t>
        </is>
      </c>
      <c r="R421" s="700">
        <f>_xlfn.LET(_xlpm.d,_xlfn.XLOOKUP(P421,'[1]Birth Dates'!$A:$A,'[1]Birth Dates'!$B:$B,"",0),IF(_xlpm.d=0,"",_xlpm.d))</f>
        <v/>
      </c>
      <c r="S421" s="294">
        <f>IF(OR(R421="",A421="",NOT(ISNUMBER(R421)),R421&gt;A421),"",DATEDIF(R421,A421,"Y")&amp;" years, "&amp;DATEDIF(R421,A421,"YM")&amp;" months, "&amp;DATEDIF(R421,A421,"MD")&amp;" days")</f>
        <v/>
      </c>
      <c r="T421" s="294" t="n"/>
      <c r="U421" s="294" t="n"/>
      <c r="V421" s="700">
        <f>_xlfn.LET(_xlpm.d,_xlfn.XLOOKUP(T421,'[1]Birth Dates'!$A:$A,'[1]Birth Dates'!$B:$B,"",0),IF(_xlpm.d=0,"",_xlpm.d))</f>
        <v/>
      </c>
      <c r="W421" s="294">
        <f>IF(OR(V421="",A421="",NOT(ISNUMBER(V421)),V421&gt;A421),"",DATEDIF(V421,A421,"Y")&amp;" years, "&amp;DATEDIF(V421,A421,"YM")&amp;" months, "&amp;DATEDIF(V421,A421,"MD")&amp;" days")</f>
        <v/>
      </c>
      <c r="X421" s="294" t="n"/>
      <c r="Y421" s="294" t="n"/>
      <c r="Z421" s="294" t="n"/>
      <c r="AA421" s="294" t="n"/>
      <c r="AB421" s="294" t="n">
        <v>11</v>
      </c>
      <c r="AC421" s="294" t="n"/>
      <c r="AD421" s="294" t="n"/>
      <c r="AE421" s="587" t="inlineStr">
        <is>
          <t>2:56.0000</t>
        </is>
      </c>
      <c r="AF421" s="418">
        <f>IF(OR(AE421="",AE421="",AE421=0),"",6.172/(AE421*24))</f>
        <v/>
      </c>
      <c r="AG421" s="298" t="n"/>
      <c r="AH421" s="587" t="inlineStr"/>
      <c r="AI421" s="418">
        <f>IF(OR(AH421="",AH421="",AH421=0),"",6.172/(AH421*24))</f>
        <v/>
      </c>
      <c r="AJ421" s="175">
        <f>IF(AND(ISNUMBER(AB421),ISNUMBER(AG421)),AB421-AG421,"")</f>
        <v/>
      </c>
      <c r="AK421" s="294" t="n"/>
      <c r="AL421" s="294" t="n">
        <v>127</v>
      </c>
      <c r="AM421" s="490" t="n">
        <v>0.2738425925925926</v>
      </c>
      <c r="AN421" s="671">
        <f>IF(OR(AL421="",AM421="",AM421=0),"",AL421*6.172/(AM421*24))</f>
        <v/>
      </c>
      <c r="AO421" s="477">
        <f>IF(AND(AL421=AL420,AM421&lt;&gt;"",AM420&lt;&gt;""),AM421-AM420,"")</f>
        <v/>
      </c>
      <c r="AP421" s="294" t="n"/>
      <c r="AQ421" s="587" t="inlineStr">
        <is>
          <t>2:57.0000</t>
        </is>
      </c>
      <c r="AR421" s="418">
        <f>IF(OR(AQ421="",AQ421="",AQ421=0),"",6.172/(AQ421*24))</f>
        <v/>
      </c>
      <c r="AS421" s="436">
        <f>IF(OR(NOT(ISNUMBER(C421)),NOT(ISNUMBER(AB421))),"",IF(AG421&lt;&gt;"",AG421,AB421)-C421)</f>
        <v/>
      </c>
      <c r="AT421" s="299" t="n"/>
      <c r="AU421" s="300">
        <f>IF($B421="","",TEXT($A421,"yyyymmdd")&amp;"_P"&amp;$C421&amp;"_C"&amp;$F421&amp;"_"&amp;TRIM(RIGHT(SUBSTITUTE(TRIM(SUBSTITUTE($L421,CHAR(160)," "))," ",REPT(" ",60)),60))&amp;IF($P421="","","-"&amp;TRIM(RIGHT(SUBSTITUTE(TRIM(SUBSTITUTE($P421,CHAR(160)," "))," ",REPT(" ",60)),60)))&amp;IF($T421="","","-"&amp;TRIM(RIGHT(SUBSTITUTE(TRIM(SUBSTITUTE($T421,CHAR(160)," "))," ",REPT(" ",60)),60)))&amp;".jpg")</f>
        <v/>
      </c>
    </row>
    <row r="422" ht="42" customHeight="1">
      <c r="A422" s="292" t="n">
        <v>25845</v>
      </c>
      <c r="B422" s="294" t="inlineStr">
        <is>
          <t>Hardie-Ferodo 500 4 October, 1970</t>
        </is>
      </c>
      <c r="C422" s="294" t="n">
        <v>8</v>
      </c>
      <c r="D422" s="294" t="inlineStr">
        <is>
          <t>C</t>
        </is>
      </c>
      <c r="E422" s="294" t="n">
        <v>5</v>
      </c>
      <c r="F422" s="294" t="n">
        <v>31</v>
      </c>
      <c r="G422" s="294" t="inlineStr">
        <is>
          <t>Booran Motors Pty Ltd</t>
        </is>
      </c>
      <c r="H422" s="294" t="n"/>
      <c r="I422" s="294" t="n"/>
      <c r="J422" s="294" t="inlineStr">
        <is>
          <t>Holden LC Torana GTR XU-1</t>
        </is>
      </c>
      <c r="K422" s="294" t="n"/>
      <c r="L422" s="294" t="inlineStr">
        <is>
          <t>Brian Reed</t>
        </is>
      </c>
      <c r="M422" s="294" t="inlineStr">
        <is>
          <t>AUS</t>
        </is>
      </c>
      <c r="N422" s="700">
        <f>_xlfn.LET(_xlpm.d,_xlfn.XLOOKUP(L422,'[1]Birth Dates'!$A:$A,'[1]Birth Dates'!$B:$B,"",0),IF(_xlpm.d=0,"",_xlpm.d))</f>
        <v/>
      </c>
      <c r="O422" s="294">
        <f>IF(OR(N422="",A422="",NOT(ISNUMBER(N422)),N422&gt;A422),"",DATEDIF(N422,A422,"Y")&amp;" years, "&amp;DATEDIF(N422,A422,"YM")&amp;" months, "&amp;DATEDIF(N422,A422,"MD")&amp;" days")</f>
        <v/>
      </c>
      <c r="P422" s="294" t="inlineStr">
        <is>
          <t>Bob Watson</t>
        </is>
      </c>
      <c r="Q422" s="294" t="inlineStr">
        <is>
          <t>AUS</t>
        </is>
      </c>
      <c r="R422" s="700">
        <f>_xlfn.LET(_xlpm.d,_xlfn.XLOOKUP(P422,'[1]Birth Dates'!$A:$A,'[1]Birth Dates'!$B:$B,"",0),IF(_xlpm.d=0,"",_xlpm.d))</f>
        <v/>
      </c>
      <c r="S422" s="294">
        <f>IF(OR(R422="",A422="",NOT(ISNUMBER(R422)),R422&gt;A422),"",DATEDIF(R422,A422,"Y")&amp;" years, "&amp;DATEDIF(R422,A422,"YM")&amp;" months, "&amp;DATEDIF(R422,A422,"MD")&amp;" days")</f>
        <v/>
      </c>
      <c r="T422" s="294" t="n"/>
      <c r="U422" s="294" t="n"/>
      <c r="V422" s="700">
        <f>_xlfn.LET(_xlpm.d,_xlfn.XLOOKUP(T422,'[1]Birth Dates'!$A:$A,'[1]Birth Dates'!$B:$B,"",0),IF(_xlpm.d=0,"",_xlpm.d))</f>
        <v/>
      </c>
      <c r="W422" s="294">
        <f>IF(OR(V422="",A422="",NOT(ISNUMBER(V422)),V422&gt;A422),"",DATEDIF(V422,A422,"Y")&amp;" years, "&amp;DATEDIF(V422,A422,"YM")&amp;" months, "&amp;DATEDIF(V422,A422,"MD")&amp;" days")</f>
        <v/>
      </c>
      <c r="X422" s="294" t="n"/>
      <c r="Y422" s="294" t="n"/>
      <c r="Z422" s="294" t="n"/>
      <c r="AA422" s="294" t="n"/>
      <c r="AB422" s="294" t="n">
        <v>14</v>
      </c>
      <c r="AC422" s="294" t="n"/>
      <c r="AD422" s="294" t="n"/>
      <c r="AE422" s="587" t="inlineStr">
        <is>
          <t>2:57.3000</t>
        </is>
      </c>
      <c r="AF422" s="418">
        <f>IF(OR(AE422="",AE422="",AE422=0),"",6.172/(AE422*24))</f>
        <v/>
      </c>
      <c r="AG422" s="298" t="n"/>
      <c r="AH422" s="587" t="inlineStr"/>
      <c r="AI422" s="418">
        <f>IF(OR(AH422="",AH422="",AH422=0),"",6.172/(AH422*24))</f>
        <v/>
      </c>
      <c r="AJ422" s="175">
        <f>IF(AND(ISNUMBER(AB422),ISNUMBER(AG422)),AB422-AG422,"")</f>
        <v/>
      </c>
      <c r="AK422" s="294" t="n"/>
      <c r="AL422" s="294" t="n">
        <v>127</v>
      </c>
      <c r="AM422" s="490" t="n">
        <v>0.2740277777777778</v>
      </c>
      <c r="AN422" s="671">
        <f>IF(OR(AL422="",AM422="",AM422=0),"",AL422*6.172/(AM422*24))</f>
        <v/>
      </c>
      <c r="AO422" s="477">
        <f>IF(AND(AL422=AL421,AM422&lt;&gt;"",AM421&lt;&gt;""),AM422-AM421,"")</f>
        <v/>
      </c>
      <c r="AP422" s="294" t="n"/>
      <c r="AQ422" s="587" t="inlineStr">
        <is>
          <t>2:56.0000</t>
        </is>
      </c>
      <c r="AR422" s="418">
        <f>IF(OR(AQ422="",AQ422="",AQ422=0),"",6.172/(AQ422*24))</f>
        <v/>
      </c>
      <c r="AS422" s="436">
        <f>IF(OR(NOT(ISNUMBER(C422)),NOT(ISNUMBER(AB422))),"",IF(AG422&lt;&gt;"",AG422,AB422)-C422)</f>
        <v/>
      </c>
      <c r="AT422" s="299" t="n"/>
      <c r="AU422" s="300">
        <f>IF($B422="","",TEXT($A422,"yyyymmdd")&amp;"_P"&amp;$C422&amp;"_C"&amp;$F422&amp;"_"&amp;TRIM(RIGHT(SUBSTITUTE(TRIM(SUBSTITUTE($L422,CHAR(160)," "))," ",REPT(" ",60)),60))&amp;IF($P422="","","-"&amp;TRIM(RIGHT(SUBSTITUTE(TRIM(SUBSTITUTE($P422,CHAR(160)," "))," ",REPT(" ",60)),60)))&amp;IF($T422="","","-"&amp;TRIM(RIGHT(SUBSTITUTE(TRIM(SUBSTITUTE($T422,CHAR(160)," "))," ",REPT(" ",60)),60)))&amp;".jpg")</f>
        <v/>
      </c>
    </row>
    <row r="423" ht="42" customHeight="1">
      <c r="A423" s="292" t="n">
        <v>25845</v>
      </c>
      <c r="B423" s="294" t="inlineStr">
        <is>
          <t>Hardie-Ferodo 500 4 October, 1970</t>
        </is>
      </c>
      <c r="C423" s="294" t="n">
        <v>9</v>
      </c>
      <c r="D423" s="294" t="inlineStr">
        <is>
          <t>E</t>
        </is>
      </c>
      <c r="E423" s="294" t="n">
        <v>3</v>
      </c>
      <c r="F423" s="294" t="n">
        <v>53</v>
      </c>
      <c r="G423" s="294" t="inlineStr">
        <is>
          <t>McLeod Ford Pty Ltd</t>
        </is>
      </c>
      <c r="H423" s="294" t="n"/>
      <c r="I423" s="294" t="n"/>
      <c r="J423" s="294" t="inlineStr">
        <is>
          <t>Ford Falcon XW GTHO Phase II</t>
        </is>
      </c>
      <c r="K423" s="294" t="n"/>
      <c r="L423" s="294" t="inlineStr">
        <is>
          <t>John Goss</t>
        </is>
      </c>
      <c r="M423" s="294" t="inlineStr">
        <is>
          <t>AUS</t>
        </is>
      </c>
      <c r="N423" s="700">
        <f>_xlfn.LET(_xlpm.d,_xlfn.XLOOKUP(L423,'[1]Birth Dates'!$A:$A,'[1]Birth Dates'!$B:$B,"",0),IF(_xlpm.d=0,"",_xlpm.d))</f>
        <v/>
      </c>
      <c r="O423" s="294">
        <f>IF(OR(N423="",A423="",NOT(ISNUMBER(N423)),N423&gt;A423),"",DATEDIF(N423,A423,"Y")&amp;" years, "&amp;DATEDIF(N423,A423,"YM")&amp;" months, "&amp;DATEDIF(N423,A423,"MD")&amp;" days")</f>
        <v/>
      </c>
      <c r="P423" s="294" t="inlineStr">
        <is>
          <t>Bob Skelton</t>
        </is>
      </c>
      <c r="Q423" s="294" t="inlineStr">
        <is>
          <t>AUS</t>
        </is>
      </c>
      <c r="R423" s="700">
        <f>_xlfn.LET(_xlpm.d,_xlfn.XLOOKUP(P423,'[1]Birth Dates'!$A:$A,'[1]Birth Dates'!$B:$B,"",0),IF(_xlpm.d=0,"",_xlpm.d))</f>
        <v/>
      </c>
      <c r="S423" s="294">
        <f>IF(OR(R423="",A423="",NOT(ISNUMBER(R423)),R423&gt;A423),"",DATEDIF(R423,A423,"Y")&amp;" years, "&amp;DATEDIF(R423,A423,"YM")&amp;" months, "&amp;DATEDIF(R423,A423,"MD")&amp;" days")</f>
        <v/>
      </c>
      <c r="T423" s="294" t="n"/>
      <c r="U423" s="294" t="n"/>
      <c r="V423" s="700">
        <f>_xlfn.LET(_xlpm.d,_xlfn.XLOOKUP(T423,'[1]Birth Dates'!$A:$A,'[1]Birth Dates'!$B:$B,"",0),IF(_xlpm.d=0,"",_xlpm.d))</f>
        <v/>
      </c>
      <c r="W423" s="294">
        <f>IF(OR(V423="",A423="",NOT(ISNUMBER(V423)),V423&gt;A423),"",DATEDIF(V423,A423,"Y")&amp;" years, "&amp;DATEDIF(V423,A423,"YM")&amp;" months, "&amp;DATEDIF(V423,A423,"MD")&amp;" days")</f>
        <v/>
      </c>
      <c r="X423" s="294" t="n"/>
      <c r="Y423" s="294" t="n"/>
      <c r="Z423" s="294" t="n"/>
      <c r="AA423" s="294" t="n"/>
      <c r="AB423" s="294" t="n">
        <v>32</v>
      </c>
      <c r="AC423" s="294" t="n"/>
      <c r="AD423" s="294" t="n"/>
      <c r="AE423" s="587" t="inlineStr">
        <is>
          <t>3:09.3000</t>
        </is>
      </c>
      <c r="AF423" s="418">
        <f>IF(OR(AE423="",AE423="",AE423=0),"",6.172/(AE423*24))</f>
        <v/>
      </c>
      <c r="AG423" s="298" t="n"/>
      <c r="AH423" s="587" t="inlineStr"/>
      <c r="AI423" s="418">
        <f>IF(OR(AH423="",AH423="",AH423=0),"",6.172/(AH423*24))</f>
        <v/>
      </c>
      <c r="AJ423" s="175">
        <f>IF(AND(ISNUMBER(AB423),ISNUMBER(AG423)),AB423-AG423,"")</f>
        <v/>
      </c>
      <c r="AK423" s="294" t="n"/>
      <c r="AL423" s="294" t="n">
        <v>127</v>
      </c>
      <c r="AM423" s="490" t="n">
        <v>0.2748032407407408</v>
      </c>
      <c r="AN423" s="671">
        <f>IF(OR(AL423="",AM423="",AM423=0),"",AL423*6.172/(AM423*24))</f>
        <v/>
      </c>
      <c r="AO423" s="477">
        <f>IF(AND(AL423=AL422,AM423&lt;&gt;"",AM422&lt;&gt;""),AM423-AM422,"")</f>
        <v/>
      </c>
      <c r="AP423" s="294" t="n"/>
      <c r="AQ423" s="587" t="inlineStr">
        <is>
          <t>2:53.0000</t>
        </is>
      </c>
      <c r="AR423" s="418">
        <f>IF(OR(AQ423="",AQ423="",AQ423=0),"",6.172/(AQ423*24))</f>
        <v/>
      </c>
      <c r="AS423" s="436">
        <f>IF(OR(NOT(ISNUMBER(C423)),NOT(ISNUMBER(AB423))),"",IF(AG423&lt;&gt;"",AG423,AB423)-C423)</f>
        <v/>
      </c>
      <c r="AT423" s="299" t="n"/>
      <c r="AU423" s="300">
        <f>IF($B423="","",TEXT($A423,"yyyymmdd")&amp;"_P"&amp;$C423&amp;"_C"&amp;$F423&amp;"_"&amp;TRIM(RIGHT(SUBSTITUTE(TRIM(SUBSTITUTE($L423,CHAR(160)," "))," ",REPT(" ",60)),60))&amp;IF($P423="","","-"&amp;TRIM(RIGHT(SUBSTITUTE(TRIM(SUBSTITUTE($P423,CHAR(160)," "))," ",REPT(" ",60)),60)))&amp;IF($T423="","","-"&amp;TRIM(RIGHT(SUBSTITUTE(TRIM(SUBSTITUTE($T423,CHAR(160)," "))," ",REPT(" ",60)),60)))&amp;".jpg")</f>
        <v/>
      </c>
    </row>
    <row r="424" ht="42" customHeight="1">
      <c r="A424" s="292" t="n">
        <v>25845</v>
      </c>
      <c r="B424" s="294" t="inlineStr">
        <is>
          <t>Hardie-Ferodo 500 4 October, 1970</t>
        </is>
      </c>
      <c r="C424" s="294" t="n">
        <v>10</v>
      </c>
      <c r="D424" s="294" t="inlineStr">
        <is>
          <t>C</t>
        </is>
      </c>
      <c r="E424" s="294" t="n">
        <v>6</v>
      </c>
      <c r="F424" s="294" t="n">
        <v>28</v>
      </c>
      <c r="G424" s="294" t="inlineStr">
        <is>
          <t>Waterloo High Performance Centre</t>
        </is>
      </c>
      <c r="H424" s="294" t="n"/>
      <c r="I424" s="294" t="n"/>
      <c r="J424" s="294" t="inlineStr">
        <is>
          <t>Holden LC Torana GTR XU-1</t>
        </is>
      </c>
      <c r="K424" s="294" t="n"/>
      <c r="L424" s="294" t="inlineStr">
        <is>
          <t>Warren Gracie</t>
        </is>
      </c>
      <c r="M424" s="294" t="inlineStr">
        <is>
          <t>AUS</t>
        </is>
      </c>
      <c r="N424" s="700">
        <f>_xlfn.LET(_xlpm.d,_xlfn.XLOOKUP(L424,'[1]Birth Dates'!$A:$A,'[1]Birth Dates'!$B:$B,"",0),IF(_xlpm.d=0,"",_xlpm.d))</f>
        <v/>
      </c>
      <c r="O424" s="294">
        <f>IF(OR(N424="",A424="",NOT(ISNUMBER(N424)),N424&gt;A424),"",DATEDIF(N424,A424,"Y")&amp;" years, "&amp;DATEDIF(N424,A424,"YM")&amp;" months, "&amp;DATEDIF(N424,A424,"MD")&amp;" days")</f>
        <v/>
      </c>
      <c r="P424" s="294" t="inlineStr">
        <is>
          <t>Ron Gillard</t>
        </is>
      </c>
      <c r="Q424" s="294" t="inlineStr">
        <is>
          <t>AUS</t>
        </is>
      </c>
      <c r="R424" s="700">
        <f>_xlfn.LET(_xlpm.d,_xlfn.XLOOKUP(P424,'[1]Birth Dates'!$A:$A,'[1]Birth Dates'!$B:$B,"",0),IF(_xlpm.d=0,"",_xlpm.d))</f>
        <v/>
      </c>
      <c r="S424" s="294">
        <f>IF(OR(R424="",A424="",NOT(ISNUMBER(R424)),R424&gt;A424),"",DATEDIF(R424,A424,"Y")&amp;" years, "&amp;DATEDIF(R424,A424,"YM")&amp;" months, "&amp;DATEDIF(R424,A424,"MD")&amp;" days")</f>
        <v/>
      </c>
      <c r="T424" s="294" t="n"/>
      <c r="U424" s="294" t="n"/>
      <c r="V424" s="700">
        <f>_xlfn.LET(_xlpm.d,_xlfn.XLOOKUP(T424,'[1]Birth Dates'!$A:$A,'[1]Birth Dates'!$B:$B,"",0),IF(_xlpm.d=0,"",_xlpm.d))</f>
        <v/>
      </c>
      <c r="W424" s="294">
        <f>IF(OR(V424="",A424="",NOT(ISNUMBER(V424)),V424&gt;A424),"",DATEDIF(V424,A424,"Y")&amp;" years, "&amp;DATEDIF(V424,A424,"YM")&amp;" months, "&amp;DATEDIF(V424,A424,"MD")&amp;" days")</f>
        <v/>
      </c>
      <c r="X424" s="294" t="n"/>
      <c r="Y424" s="294" t="n"/>
      <c r="Z424" s="294" t="n"/>
      <c r="AA424" s="294" t="n"/>
      <c r="AB424" s="294" t="n">
        <v>30</v>
      </c>
      <c r="AC424" s="294" t="n"/>
      <c r="AD424" s="294" t="n"/>
      <c r="AE424" s="587" t="inlineStr">
        <is>
          <t>3:02.0000</t>
        </is>
      </c>
      <c r="AF424" s="418">
        <f>IF(OR(AE424="",AE424="",AE424=0),"",6.172/(AE424*24))</f>
        <v/>
      </c>
      <c r="AG424" s="298" t="n"/>
      <c r="AH424" s="587" t="inlineStr"/>
      <c r="AI424" s="418">
        <f>IF(OR(AH424="",AH424="",AH424=0),"",6.172/(AH424*24))</f>
        <v/>
      </c>
      <c r="AJ424" s="175">
        <f>IF(AND(ISNUMBER(AB424),ISNUMBER(AG424)),AB424-AG424,"")</f>
        <v/>
      </c>
      <c r="AK424" s="294" t="n"/>
      <c r="AL424" s="294" t="n">
        <v>126</v>
      </c>
      <c r="AM424" s="490" t="n">
        <v>0.2747685185185185</v>
      </c>
      <c r="AN424" s="671">
        <f>IF(OR(AL424="",AM424="",AM424=0),"",AL424*6.172/(AM424*24))</f>
        <v/>
      </c>
      <c r="AO424" s="477">
        <f>IF(AND(AL424=AL423,AM424&lt;&gt;"",AM423&lt;&gt;""),AM424-AM423,"")</f>
        <v/>
      </c>
      <c r="AP424" s="294" t="n"/>
      <c r="AQ424" s="587" t="inlineStr">
        <is>
          <t>2:59.0000</t>
        </is>
      </c>
      <c r="AR424" s="418">
        <f>IF(OR(AQ424="",AQ424="",AQ424=0),"",6.172/(AQ424*24))</f>
        <v/>
      </c>
      <c r="AS424" s="436">
        <f>IF(OR(NOT(ISNUMBER(C424)),NOT(ISNUMBER(AB424))),"",IF(AG424&lt;&gt;"",AG424,AB424)-C424)</f>
        <v/>
      </c>
      <c r="AT424" s="299" t="n"/>
      <c r="AU424" s="300">
        <f>IF($B424="","",TEXT($A424,"yyyymmdd")&amp;"_P"&amp;$C424&amp;"_C"&amp;$F424&amp;"_"&amp;TRIM(RIGHT(SUBSTITUTE(TRIM(SUBSTITUTE($L424,CHAR(160)," "))," ",REPT(" ",60)),60))&amp;IF($P424="","","-"&amp;TRIM(RIGHT(SUBSTITUTE(TRIM(SUBSTITUTE($P424,CHAR(160)," "))," ",REPT(" ",60)),60)))&amp;IF($T424="","","-"&amp;TRIM(RIGHT(SUBSTITUTE(TRIM(SUBSTITUTE($T424,CHAR(160)," "))," ",REPT(" ",60)),60)))&amp;".jpg")</f>
        <v/>
      </c>
    </row>
    <row r="425" ht="42" customHeight="1">
      <c r="A425" s="292" t="n">
        <v>25845</v>
      </c>
      <c r="B425" s="294" t="inlineStr">
        <is>
          <t>Hardie-Ferodo 500 4 October, 1970</t>
        </is>
      </c>
      <c r="C425" s="294" t="n">
        <v>11</v>
      </c>
      <c r="D425" s="294" t="inlineStr">
        <is>
          <t>C</t>
        </is>
      </c>
      <c r="E425" s="294" t="n">
        <v>7</v>
      </c>
      <c r="F425" s="294" t="n">
        <v>37</v>
      </c>
      <c r="G425" s="294" t="inlineStr">
        <is>
          <t>Boyded Pty Ltd</t>
        </is>
      </c>
      <c r="H425" s="294" t="n"/>
      <c r="I425" s="294" t="n"/>
      <c r="J425" s="294" t="inlineStr">
        <is>
          <t>Holden LC Torana GTR XU-1</t>
        </is>
      </c>
      <c r="K425" s="294" t="n"/>
      <c r="L425" s="294" t="inlineStr">
        <is>
          <t>Spencer Martin</t>
        </is>
      </c>
      <c r="M425" s="294" t="inlineStr">
        <is>
          <t>AUS</t>
        </is>
      </c>
      <c r="N425" s="700">
        <f>_xlfn.LET(_xlpm.d,_xlfn.XLOOKUP(L425,'[1]Birth Dates'!$A:$A,'[1]Birth Dates'!$B:$B,"",0),IF(_xlpm.d=0,"",_xlpm.d))</f>
        <v/>
      </c>
      <c r="O425" s="294">
        <f>IF(OR(N425="",A425="",NOT(ISNUMBER(N425)),N425&gt;A425),"",DATEDIF(N425,A425,"Y")&amp;" years, "&amp;DATEDIF(N425,A425,"YM")&amp;" months, "&amp;DATEDIF(N425,A425,"MD")&amp;" days")</f>
        <v/>
      </c>
      <c r="P425" s="294" t="inlineStr">
        <is>
          <t>Bob Martin</t>
        </is>
      </c>
      <c r="Q425" s="294" t="inlineStr">
        <is>
          <t>AUS</t>
        </is>
      </c>
      <c r="R425" s="700">
        <f>_xlfn.LET(_xlpm.d,_xlfn.XLOOKUP(P425,'[1]Birth Dates'!$A:$A,'[1]Birth Dates'!$B:$B,"",0),IF(_xlpm.d=0,"",_xlpm.d))</f>
        <v/>
      </c>
      <c r="S425" s="294">
        <f>IF(OR(R425="",A425="",NOT(ISNUMBER(R425)),R425&gt;A425),"",DATEDIF(R425,A425,"Y")&amp;" years, "&amp;DATEDIF(R425,A425,"YM")&amp;" months, "&amp;DATEDIF(R425,A425,"MD")&amp;" days")</f>
        <v/>
      </c>
      <c r="T425" s="294" t="n"/>
      <c r="U425" s="294" t="n"/>
      <c r="V425" s="700">
        <f>_xlfn.LET(_xlpm.d,_xlfn.XLOOKUP(T425,'[1]Birth Dates'!$A:$A,'[1]Birth Dates'!$B:$B,"",0),IF(_xlpm.d=0,"",_xlpm.d))</f>
        <v/>
      </c>
      <c r="W425" s="294">
        <f>IF(OR(V425="",A425="",NOT(ISNUMBER(V425)),V425&gt;A425),"",DATEDIF(V425,A425,"Y")&amp;" years, "&amp;DATEDIF(V425,A425,"YM")&amp;" months, "&amp;DATEDIF(V425,A425,"MD")&amp;" days")</f>
        <v/>
      </c>
      <c r="X425" s="294" t="n"/>
      <c r="Y425" s="294" t="n"/>
      <c r="Z425" s="294" t="n"/>
      <c r="AA425" s="294" t="n"/>
      <c r="AB425" s="294" t="n">
        <v>16</v>
      </c>
      <c r="AC425" s="294" t="n"/>
      <c r="AD425" s="294" t="n"/>
      <c r="AE425" s="587" t="inlineStr">
        <is>
          <t>2:58.2000</t>
        </is>
      </c>
      <c r="AF425" s="418">
        <f>IF(OR(AE425="",AE425="",AE425=0),"",6.172/(AE425*24))</f>
        <v/>
      </c>
      <c r="AG425" s="298" t="n"/>
      <c r="AH425" s="587" t="inlineStr"/>
      <c r="AI425" s="418">
        <f>IF(OR(AH425="",AH425="",AH425=0),"",6.172/(AH425*24))</f>
        <v/>
      </c>
      <c r="AJ425" s="175">
        <f>IF(AND(ISNUMBER(AB425),ISNUMBER(AG425)),AB425-AG425,"")</f>
        <v/>
      </c>
      <c r="AK425" s="294" t="n"/>
      <c r="AL425" s="294" t="n">
        <v>125</v>
      </c>
      <c r="AM425" s="490" t="n">
        <v>0.2736111111111111</v>
      </c>
      <c r="AN425" s="671">
        <f>IF(OR(AL425="",AM425="",AM425=0),"",AL425*6.172/(AM425*24))</f>
        <v/>
      </c>
      <c r="AO425" s="477">
        <f>IF(AND(AL425=AL424,AM425&lt;&gt;"",AM424&lt;&gt;""),AM425-AM424,"")</f>
        <v/>
      </c>
      <c r="AP425" s="294" t="n"/>
      <c r="AQ425" s="587" t="inlineStr">
        <is>
          <t>2:59.0000</t>
        </is>
      </c>
      <c r="AR425" s="418">
        <f>IF(OR(AQ425="",AQ425="",AQ425=0),"",6.172/(AQ425*24))</f>
        <v/>
      </c>
      <c r="AS425" s="436">
        <f>IF(OR(NOT(ISNUMBER(C425)),NOT(ISNUMBER(AB425))),"",IF(AG425&lt;&gt;"",AG425,AB425)-C425)</f>
        <v/>
      </c>
      <c r="AT425" s="299" t="n"/>
      <c r="AU425" s="300">
        <f>IF($B425="","",TEXT($A425,"yyyymmdd")&amp;"_P"&amp;$C425&amp;"_C"&amp;$F425&amp;"_"&amp;TRIM(RIGHT(SUBSTITUTE(TRIM(SUBSTITUTE($L425,CHAR(160)," "))," ",REPT(" ",60)),60))&amp;IF($P425="","","-"&amp;TRIM(RIGHT(SUBSTITUTE(TRIM(SUBSTITUTE($P425,CHAR(160)," "))," ",REPT(" ",60)),60)))&amp;IF($T425="","","-"&amp;TRIM(RIGHT(SUBSTITUTE(TRIM(SUBSTITUTE($T425,CHAR(160)," "))," ",REPT(" ",60)),60)))&amp;".jpg")</f>
        <v/>
      </c>
    </row>
    <row r="426" ht="42" customHeight="1">
      <c r="A426" s="292" t="n">
        <v>25845</v>
      </c>
      <c r="B426" s="294" t="inlineStr">
        <is>
          <t>Hardie-Ferodo 500 4 October, 1970</t>
        </is>
      </c>
      <c r="C426" s="294" t="n">
        <v>12</v>
      </c>
      <c r="D426" s="294" t="inlineStr">
        <is>
          <t>E</t>
        </is>
      </c>
      <c r="E426" s="294" t="n">
        <v>4</v>
      </c>
      <c r="F426" s="294" t="n">
        <v>66</v>
      </c>
      <c r="G426" s="294" t="inlineStr">
        <is>
          <t>Commonwealth Industrial Gases Ltd</t>
        </is>
      </c>
      <c r="H426" s="294" t="n"/>
      <c r="I426" s="294" t="n"/>
      <c r="J426" s="294" t="inlineStr">
        <is>
          <t>Ford Falcon XW GTHO Phase II</t>
        </is>
      </c>
      <c r="K426" s="294" t="inlineStr">
        <is>
          <t>Ford 5.8</t>
        </is>
      </c>
      <c r="L426" s="294" t="inlineStr">
        <is>
          <t>Hans Tholstrup</t>
        </is>
      </c>
      <c r="M426" s="294" t="inlineStr">
        <is>
          <t>AUS</t>
        </is>
      </c>
      <c r="N426" s="700">
        <f>_xlfn.LET(_xlpm.d,_xlfn.XLOOKUP(L426,'[1]Birth Dates'!$A:$A,'[1]Birth Dates'!$B:$B,"",0),IF(_xlpm.d=0,"",_xlpm.d))</f>
        <v/>
      </c>
      <c r="O426" s="294">
        <f>IF(OR(N426="",A426="",NOT(ISNUMBER(N426)),N426&gt;A426),"",DATEDIF(N426,A426,"Y")&amp;" years, "&amp;DATEDIF(N426,A426,"YM")&amp;" months, "&amp;DATEDIF(N426,A426,"MD")&amp;" days")</f>
        <v/>
      </c>
      <c r="P426" s="294" t="inlineStr">
        <is>
          <t>Bill Ford</t>
        </is>
      </c>
      <c r="Q426" s="294" t="inlineStr">
        <is>
          <t>AUS</t>
        </is>
      </c>
      <c r="R426" s="700">
        <f>_xlfn.LET(_xlpm.d,_xlfn.XLOOKUP(P426,'[1]Birth Dates'!$A:$A,'[1]Birth Dates'!$B:$B,"",0),IF(_xlpm.d=0,"",_xlpm.d))</f>
        <v/>
      </c>
      <c r="S426" s="294">
        <f>IF(OR(R426="",A426="",NOT(ISNUMBER(R426)),R426&gt;A426),"",DATEDIF(R426,A426,"Y")&amp;" years, "&amp;DATEDIF(R426,A426,"YM")&amp;" months, "&amp;DATEDIF(R426,A426,"MD")&amp;" days")</f>
        <v/>
      </c>
      <c r="T426" s="294" t="n"/>
      <c r="U426" s="294" t="n"/>
      <c r="V426" s="700">
        <f>_xlfn.LET(_xlpm.d,_xlfn.XLOOKUP(T426,'[1]Birth Dates'!$A:$A,'[1]Birth Dates'!$B:$B,"",0),IF(_xlpm.d=0,"",_xlpm.d))</f>
        <v/>
      </c>
      <c r="W426" s="294">
        <f>IF(OR(V426="",A426="",NOT(ISNUMBER(V426)),V426&gt;A426),"",DATEDIF(V426,A426,"Y")&amp;" years, "&amp;DATEDIF(V426,A426,"YM")&amp;" months, "&amp;DATEDIF(V426,A426,"MD")&amp;" days")</f>
        <v/>
      </c>
      <c r="X426" s="294" t="n"/>
      <c r="Y426" s="294" t="n"/>
      <c r="Z426" s="294" t="n"/>
      <c r="AA426" s="294" t="n"/>
      <c r="AB426" s="294" t="n">
        <v>21</v>
      </c>
      <c r="AC426" s="294" t="n"/>
      <c r="AD426" s="294" t="n"/>
      <c r="AE426" s="587" t="inlineStr">
        <is>
          <t>2:59.1000</t>
        </is>
      </c>
      <c r="AF426" s="418">
        <f>IF(OR(AE426="",AE426="",AE426=0),"",6.172/(AE426*24))</f>
        <v/>
      </c>
      <c r="AG426" s="298" t="n"/>
      <c r="AH426" s="587" t="inlineStr"/>
      <c r="AI426" s="418">
        <f>IF(OR(AH426="",AH426="",AH426=0),"",6.172/(AH426*24))</f>
        <v/>
      </c>
      <c r="AJ426" s="175">
        <f>IF(AND(ISNUMBER(AB426),ISNUMBER(AG426)),AB426-AG426,"")</f>
        <v/>
      </c>
      <c r="AK426" s="294" t="n"/>
      <c r="AL426" s="294" t="n">
        <v>125</v>
      </c>
      <c r="AM426" s="490" t="n">
        <v>0.2747106481481482</v>
      </c>
      <c r="AN426" s="671">
        <f>IF(OR(AL426="",AM426="",AM426=0),"",AL426*6.172/(AM426*24))</f>
        <v/>
      </c>
      <c r="AO426" s="477">
        <f>IF(AND(AL426=AL425,AM426&lt;&gt;"",AM425&lt;&gt;""),AM426-AM425,"")</f>
        <v/>
      </c>
      <c r="AP426" s="294" t="n"/>
      <c r="AQ426" s="587" t="inlineStr">
        <is>
          <t>3:00.0000</t>
        </is>
      </c>
      <c r="AR426" s="418">
        <f>IF(OR(AQ426="",AQ426="",AQ426=0),"",6.172/(AQ426*24))</f>
        <v/>
      </c>
      <c r="AS426" s="436">
        <f>IF(OR(NOT(ISNUMBER(C426)),NOT(ISNUMBER(AB426))),"",IF(AG426&lt;&gt;"",AG426,AB426)-C426)</f>
        <v/>
      </c>
      <c r="AT426" s="299" t="n"/>
      <c r="AU426" s="300">
        <f>IF($B426="","",TEXT($A426,"yyyymmdd")&amp;"_P"&amp;$C426&amp;"_C"&amp;$F426&amp;"_"&amp;TRIM(RIGHT(SUBSTITUTE(TRIM(SUBSTITUTE($L426,CHAR(160)," "))," ",REPT(" ",60)),60))&amp;IF($P426="","","-"&amp;TRIM(RIGHT(SUBSTITUTE(TRIM(SUBSTITUTE($P426,CHAR(160)," "))," ",REPT(" ",60)),60)))&amp;IF($T426="","","-"&amp;TRIM(RIGHT(SUBSTITUTE(TRIM(SUBSTITUTE($T426,CHAR(160)," "))," ",REPT(" ",60)),60)))&amp;".jpg")</f>
        <v/>
      </c>
    </row>
    <row r="427" ht="42" customHeight="1">
      <c r="A427" s="292" t="n">
        <v>25845</v>
      </c>
      <c r="B427" s="294" t="inlineStr">
        <is>
          <t>Hardie-Ferodo 500 4 October, 1970</t>
        </is>
      </c>
      <c r="C427" s="294" t="n">
        <v>13</v>
      </c>
      <c r="D427" s="294" t="inlineStr">
        <is>
          <t>C</t>
        </is>
      </c>
      <c r="E427" s="294" t="n">
        <v>8</v>
      </c>
      <c r="F427" s="294" t="n">
        <v>38</v>
      </c>
      <c r="G427" s="294" t="inlineStr">
        <is>
          <t>Holden Dealer Team</t>
        </is>
      </c>
      <c r="H427" s="294" t="n"/>
      <c r="I427" s="294" t="n"/>
      <c r="J427" s="294" t="inlineStr">
        <is>
          <t>Holden LC Torana GTR XU-1</t>
        </is>
      </c>
      <c r="K427" s="294" t="n"/>
      <c r="L427" s="294" t="inlineStr">
        <is>
          <t>Christine Cole</t>
        </is>
      </c>
      <c r="M427" s="294" t="inlineStr">
        <is>
          <t>AUS</t>
        </is>
      </c>
      <c r="N427" s="700">
        <f>_xlfn.LET(_xlpm.d,_xlfn.XLOOKUP(L427,'[1]Birth Dates'!$A:$A,'[1]Birth Dates'!$B:$B,"",0),IF(_xlpm.d=0,"",_xlpm.d))</f>
        <v/>
      </c>
      <c r="O427" s="294">
        <f>IF(OR(N427="",A427="",NOT(ISNUMBER(N427)),N427&gt;A427),"",DATEDIF(N427,A427,"Y")&amp;" years, "&amp;DATEDIF(N427,A427,"YM")&amp;" months, "&amp;DATEDIF(N427,A427,"MD")&amp;" days")</f>
        <v/>
      </c>
      <c r="P427" s="294" t="inlineStr">
        <is>
          <t>Sandra Bennett</t>
        </is>
      </c>
      <c r="Q427" s="294" t="inlineStr">
        <is>
          <t>AUS</t>
        </is>
      </c>
      <c r="R427" s="700">
        <f>_xlfn.LET(_xlpm.d,_xlfn.XLOOKUP(P427,'[1]Birth Dates'!$A:$A,'[1]Birth Dates'!$B:$B,"",0),IF(_xlpm.d=0,"",_xlpm.d))</f>
        <v/>
      </c>
      <c r="S427" s="294">
        <f>IF(OR(R427="",A427="",NOT(ISNUMBER(R427)),R427&gt;A427),"",DATEDIF(R427,A427,"Y")&amp;" years, "&amp;DATEDIF(R427,A427,"YM")&amp;" months, "&amp;DATEDIF(R427,A427,"MD")&amp;" days")</f>
        <v/>
      </c>
      <c r="T427" s="294" t="n"/>
      <c r="U427" s="294" t="n"/>
      <c r="V427" s="700">
        <f>_xlfn.LET(_xlpm.d,_xlfn.XLOOKUP(T427,'[1]Birth Dates'!$A:$A,'[1]Birth Dates'!$B:$B,"",0),IF(_xlpm.d=0,"",_xlpm.d))</f>
        <v/>
      </c>
      <c r="W427" s="294">
        <f>IF(OR(V427="",A427="",NOT(ISNUMBER(V427)),V427&gt;A427),"",DATEDIF(V427,A427,"Y")&amp;" years, "&amp;DATEDIF(V427,A427,"YM")&amp;" months, "&amp;DATEDIF(V427,A427,"MD")&amp;" days")</f>
        <v/>
      </c>
      <c r="X427" s="294" t="n"/>
      <c r="Y427" s="294" t="n"/>
      <c r="Z427" s="294" t="n"/>
      <c r="AA427" s="294" t="n"/>
      <c r="AB427" s="294" t="n">
        <v>24</v>
      </c>
      <c r="AC427" s="294" t="n"/>
      <c r="AD427" s="294" t="n"/>
      <c r="AE427" s="587" t="inlineStr">
        <is>
          <t>3:00.2000</t>
        </is>
      </c>
      <c r="AF427" s="418">
        <f>IF(OR(AE427="",AE427="",AE427=0),"",6.172/(AE427*24))</f>
        <v/>
      </c>
      <c r="AG427" s="298" t="n"/>
      <c r="AH427" s="587" t="inlineStr"/>
      <c r="AI427" s="418">
        <f>IF(OR(AH427="",AH427="",AH427=0),"",6.172/(AH427*24))</f>
        <v/>
      </c>
      <c r="AJ427" s="175">
        <f>IF(AND(ISNUMBER(AB427),ISNUMBER(AG427)),AB427-AG427,"")</f>
        <v/>
      </c>
      <c r="AK427" s="294" t="n"/>
      <c r="AL427" s="294" t="n">
        <v>123</v>
      </c>
      <c r="AM427" s="490" t="n">
        <v>0.2743055555555556</v>
      </c>
      <c r="AN427" s="671">
        <f>IF(OR(AL427="",AM427="",AM427=0),"",AL427*6.172/(AM427*24))</f>
        <v/>
      </c>
      <c r="AO427" s="477">
        <f>IF(AND(AL427=AL426,AM427&lt;&gt;"",AM426&lt;&gt;""),AM427-AM426,"")</f>
        <v/>
      </c>
      <c r="AP427" s="294" t="n"/>
      <c r="AQ427" s="587" t="inlineStr">
        <is>
          <t>3:00.0000</t>
        </is>
      </c>
      <c r="AR427" s="418">
        <f>IF(OR(AQ427="",AQ427="",AQ427=0),"",6.172/(AQ427*24))</f>
        <v/>
      </c>
      <c r="AS427" s="436">
        <f>IF(OR(NOT(ISNUMBER(C427)),NOT(ISNUMBER(AB427))),"",IF(AG427&lt;&gt;"",AG427,AB427)-C427)</f>
        <v/>
      </c>
      <c r="AT427" s="299" t="n"/>
      <c r="AU427" s="300">
        <f>IF($B427="","",TEXT($A427,"yyyymmdd")&amp;"_P"&amp;$C427&amp;"_C"&amp;$F427&amp;"_"&amp;TRIM(RIGHT(SUBSTITUTE(TRIM(SUBSTITUTE($L427,CHAR(160)," "))," ",REPT(" ",60)),60))&amp;IF($P427="","","-"&amp;TRIM(RIGHT(SUBSTITUTE(TRIM(SUBSTITUTE($P427,CHAR(160)," "))," ",REPT(" ",60)),60)))&amp;IF($T427="","","-"&amp;TRIM(RIGHT(SUBSTITUTE(TRIM(SUBSTITUTE($T427,CHAR(160)," "))," ",REPT(" ",60)),60)))&amp;".jpg")</f>
        <v/>
      </c>
    </row>
    <row r="428" ht="42" customHeight="1">
      <c r="A428" s="292" t="n">
        <v>25845</v>
      </c>
      <c r="B428" s="294" t="inlineStr">
        <is>
          <t>Hardie-Ferodo 500 4 October, 1970</t>
        </is>
      </c>
      <c r="C428" s="294" t="n">
        <v>14</v>
      </c>
      <c r="D428" s="294" t="inlineStr">
        <is>
          <t>E</t>
        </is>
      </c>
      <c r="E428" s="294" t="n">
        <v>5</v>
      </c>
      <c r="F428" s="294" t="n">
        <v>65</v>
      </c>
      <c r="G428" s="294" t="inlineStr">
        <is>
          <t>Alto Ford Racing Pty Ltd</t>
        </is>
      </c>
      <c r="H428" s="294" t="n"/>
      <c r="I428" s="294" t="n"/>
      <c r="J428" s="294" t="inlineStr">
        <is>
          <t>Ford Falcon XW GTHO Phase II</t>
        </is>
      </c>
      <c r="K428" s="294" t="n"/>
      <c r="L428" s="294" t="inlineStr">
        <is>
          <t>Bob Holden</t>
        </is>
      </c>
      <c r="M428" s="294" t="inlineStr">
        <is>
          <t>AUS</t>
        </is>
      </c>
      <c r="N428" s="700">
        <f>_xlfn.LET(_xlpm.d,_xlfn.XLOOKUP(L428,'[1]Birth Dates'!$A:$A,'[1]Birth Dates'!$B:$B,"",0),IF(_xlpm.d=0,"",_xlpm.d))</f>
        <v/>
      </c>
      <c r="O428" s="294">
        <f>IF(OR(N428="",A428="",NOT(ISNUMBER(N428)),N428&gt;A428),"",DATEDIF(N428,A428,"Y")&amp;" years, "&amp;DATEDIF(N428,A428,"YM")&amp;" months, "&amp;DATEDIF(N428,A428,"MD")&amp;" days")</f>
        <v/>
      </c>
      <c r="P428" s="294" t="n"/>
      <c r="Q428" s="294" t="n"/>
      <c r="R428" s="700">
        <f>_xlfn.LET(_xlpm.d,_xlfn.XLOOKUP(P428,'[1]Birth Dates'!$A:$A,'[1]Birth Dates'!$B:$B,"",0),IF(_xlpm.d=0,"",_xlpm.d))</f>
        <v/>
      </c>
      <c r="S428" s="294">
        <f>IF(OR(R428="",A428="",NOT(ISNUMBER(R428)),R428&gt;A428),"",DATEDIF(R428,A428,"Y")&amp;" years, "&amp;DATEDIF(R428,A428,"YM")&amp;" months, "&amp;DATEDIF(R428,A428,"MD")&amp;" days")</f>
        <v/>
      </c>
      <c r="T428" s="294" t="n"/>
      <c r="U428" s="294" t="n"/>
      <c r="V428" s="700">
        <f>_xlfn.LET(_xlpm.d,_xlfn.XLOOKUP(T428,'[1]Birth Dates'!$A:$A,'[1]Birth Dates'!$B:$B,"",0),IF(_xlpm.d=0,"",_xlpm.d))</f>
        <v/>
      </c>
      <c r="W428" s="294">
        <f>IF(OR(V428="",A428="",NOT(ISNUMBER(V428)),V428&gt;A428),"",DATEDIF(V428,A428,"Y")&amp;" years, "&amp;DATEDIF(V428,A428,"YM")&amp;" months, "&amp;DATEDIF(V428,A428,"MD")&amp;" days")</f>
        <v/>
      </c>
      <c r="X428" s="294" t="n"/>
      <c r="Y428" s="294" t="n"/>
      <c r="Z428" s="294" t="n"/>
      <c r="AA428" s="294" t="n"/>
      <c r="AB428" s="294" t="n">
        <v>26</v>
      </c>
      <c r="AC428" s="294" t="n"/>
      <c r="AD428" s="294" t="n"/>
      <c r="AE428" s="587" t="inlineStr">
        <is>
          <t>3:00.3000</t>
        </is>
      </c>
      <c r="AF428" s="418">
        <f>IF(OR(AE428="",AE428="",AE428=0),"",6.172/(AE428*24))</f>
        <v/>
      </c>
      <c r="AG428" s="298" t="n"/>
      <c r="AH428" s="587" t="inlineStr"/>
      <c r="AI428" s="418">
        <f>IF(OR(AH428="",AH428="",AH428=0),"",6.172/(AH428*24))</f>
        <v/>
      </c>
      <c r="AJ428" s="175">
        <f>IF(AND(ISNUMBER(AB428),ISNUMBER(AG428)),AB428-AG428,"")</f>
        <v/>
      </c>
      <c r="AK428" s="294" t="n"/>
      <c r="AL428" s="294" t="n">
        <v>123</v>
      </c>
      <c r="AM428" s="490" t="n">
        <v>0.2752777777777778</v>
      </c>
      <c r="AN428" s="671">
        <f>IF(OR(AL428="",AM428="",AM428=0),"",AL428*6.172/(AM428*24))</f>
        <v/>
      </c>
      <c r="AO428" s="477">
        <f>IF(AND(AL428=AL427,AM428&lt;&gt;"",AM427&lt;&gt;""),AM428-AM427,"")</f>
        <v/>
      </c>
      <c r="AP428" s="294" t="n"/>
      <c r="AQ428" s="587" t="inlineStr">
        <is>
          <t>3:05.0000</t>
        </is>
      </c>
      <c r="AR428" s="418">
        <f>IF(OR(AQ428="",AQ428="",AQ428=0),"",6.172/(AQ428*24))</f>
        <v/>
      </c>
      <c r="AS428" s="436">
        <f>IF(OR(NOT(ISNUMBER(C428)),NOT(ISNUMBER(AB428))),"",IF(AG428&lt;&gt;"",AG428,AB428)-C428)</f>
        <v/>
      </c>
      <c r="AT428" s="299" t="n"/>
      <c r="AU428" s="300">
        <f>IF($B428="","",TEXT($A428,"yyyymmdd")&amp;"_P"&amp;$C428&amp;"_C"&amp;$F428&amp;"_"&amp;TRIM(RIGHT(SUBSTITUTE(TRIM(SUBSTITUTE($L428,CHAR(160)," "))," ",REPT(" ",60)),60))&amp;IF($P428="","","-"&amp;TRIM(RIGHT(SUBSTITUTE(TRIM(SUBSTITUTE($P428,CHAR(160)," "))," ",REPT(" ",60)),60)))&amp;IF($T428="","","-"&amp;TRIM(RIGHT(SUBSTITUTE(TRIM(SUBSTITUTE($T428,CHAR(160)," "))," ",REPT(" ",60)),60)))&amp;".jpg")</f>
        <v/>
      </c>
    </row>
    <row r="429" ht="42" customHeight="1">
      <c r="A429" s="292" t="n">
        <v>25845</v>
      </c>
      <c r="B429" s="294" t="inlineStr">
        <is>
          <t>Hardie-Ferodo 500 4 October, 1970</t>
        </is>
      </c>
      <c r="C429" s="294" t="n">
        <v>15</v>
      </c>
      <c r="D429" s="294" t="inlineStr">
        <is>
          <t>D</t>
        </is>
      </c>
      <c r="E429" s="294" t="n">
        <v>2</v>
      </c>
      <c r="F429" s="294" t="n">
        <v>46</v>
      </c>
      <c r="G429" s="294" t="inlineStr">
        <is>
          <t>Central Motors (Nepean) Pty Ltd</t>
        </is>
      </c>
      <c r="H429" s="294" t="n"/>
      <c r="I429" s="294" t="n"/>
      <c r="J429" s="294" t="inlineStr">
        <is>
          <t>Chrysler VG Valiant Pacer 4 Barrel</t>
        </is>
      </c>
      <c r="K429" s="294" t="n"/>
      <c r="L429" s="294" t="inlineStr">
        <is>
          <t>Alan Cant</t>
        </is>
      </c>
      <c r="M429" s="294" t="inlineStr">
        <is>
          <t>AUS</t>
        </is>
      </c>
      <c r="N429" s="700">
        <f>_xlfn.LET(_xlpm.d,_xlfn.XLOOKUP(L429,'[1]Birth Dates'!$A:$A,'[1]Birth Dates'!$B:$B,"",0),IF(_xlpm.d=0,"",_xlpm.d))</f>
        <v/>
      </c>
      <c r="O429" s="294">
        <f>IF(OR(N429="",A429="",NOT(ISNUMBER(N429)),N429&gt;A429),"",DATEDIF(N429,A429,"Y")&amp;" years, "&amp;DATEDIF(N429,A429,"YM")&amp;" months, "&amp;DATEDIF(N429,A429,"MD")&amp;" days")</f>
        <v/>
      </c>
      <c r="P429" s="294" t="inlineStr">
        <is>
          <t>Bob Cook</t>
        </is>
      </c>
      <c r="Q429" s="294" t="inlineStr">
        <is>
          <t>AUS</t>
        </is>
      </c>
      <c r="R429" s="700">
        <f>_xlfn.LET(_xlpm.d,_xlfn.XLOOKUP(P429,'[1]Birth Dates'!$A:$A,'[1]Birth Dates'!$B:$B,"",0),IF(_xlpm.d=0,"",_xlpm.d))</f>
        <v/>
      </c>
      <c r="S429" s="294">
        <f>IF(OR(R429="",A429="",NOT(ISNUMBER(R429)),R429&gt;A429),"",DATEDIF(R429,A429,"Y")&amp;" years, "&amp;DATEDIF(R429,A429,"YM")&amp;" months, "&amp;DATEDIF(R429,A429,"MD")&amp;" days")</f>
        <v/>
      </c>
      <c r="T429" s="294" t="n"/>
      <c r="U429" s="294" t="n"/>
      <c r="V429" s="700">
        <f>_xlfn.LET(_xlpm.d,_xlfn.XLOOKUP(T429,'[1]Birth Dates'!$A:$A,'[1]Birth Dates'!$B:$B,"",0),IF(_xlpm.d=0,"",_xlpm.d))</f>
        <v/>
      </c>
      <c r="W429" s="294">
        <f>IF(OR(V429="",A429="",NOT(ISNUMBER(V429)),V429&gt;A429),"",DATEDIF(V429,A429,"Y")&amp;" years, "&amp;DATEDIF(V429,A429,"YM")&amp;" months, "&amp;DATEDIF(V429,A429,"MD")&amp;" days")</f>
        <v/>
      </c>
      <c r="X429" s="294" t="n"/>
      <c r="Y429" s="294" t="n"/>
      <c r="Z429" s="294" t="n"/>
      <c r="AA429" s="294" t="n"/>
      <c r="AB429" s="294" t="n">
        <v>31</v>
      </c>
      <c r="AC429" s="294" t="n"/>
      <c r="AD429" s="294" t="n"/>
      <c r="AE429" s="587" t="inlineStr">
        <is>
          <t>3:02.5000</t>
        </is>
      </c>
      <c r="AF429" s="418">
        <f>IF(OR(AE429="",AE429="",AE429=0),"",6.172/(AE429*24))</f>
        <v/>
      </c>
      <c r="AG429" s="298" t="n"/>
      <c r="AH429" s="587" t="inlineStr"/>
      <c r="AI429" s="418">
        <f>IF(OR(AH429="",AH429="",AH429=0),"",6.172/(AH429*24))</f>
        <v/>
      </c>
      <c r="AJ429" s="175">
        <f>IF(AND(ISNUMBER(AB429),ISNUMBER(AG429)),AB429-AG429,"")</f>
        <v/>
      </c>
      <c r="AK429" s="294" t="n"/>
      <c r="AL429" s="294" t="n">
        <v>121</v>
      </c>
      <c r="AM429" s="490" t="n">
        <v>0.2737037037037037</v>
      </c>
      <c r="AN429" s="671">
        <f>IF(OR(AL429="",AM429="",AM429=0),"",AL429*6.172/(AM429*24))</f>
        <v/>
      </c>
      <c r="AO429" s="477">
        <f>IF(AND(AL429=AL428,AM429&lt;&gt;"",AM428&lt;&gt;""),AM429-AM428,"")</f>
        <v/>
      </c>
      <c r="AP429" s="294" t="n"/>
      <c r="AQ429" s="587" t="inlineStr">
        <is>
          <t>3:01.0000</t>
        </is>
      </c>
      <c r="AR429" s="418">
        <f>IF(OR(AQ429="",AQ429="",AQ429=0),"",6.172/(AQ429*24))</f>
        <v/>
      </c>
      <c r="AS429" s="436">
        <f>IF(OR(NOT(ISNUMBER(C429)),NOT(ISNUMBER(AB429))),"",IF(AG429&lt;&gt;"",AG429,AB429)-C429)</f>
        <v/>
      </c>
      <c r="AT429" s="299" t="n"/>
      <c r="AU429" s="300">
        <f>IF($B429="","",TEXT($A429,"yyyymmdd")&amp;"_P"&amp;$C429&amp;"_C"&amp;$F429&amp;"_"&amp;TRIM(RIGHT(SUBSTITUTE(TRIM(SUBSTITUTE($L429,CHAR(160)," "))," ",REPT(" ",60)),60))&amp;IF($P429="","","-"&amp;TRIM(RIGHT(SUBSTITUTE(TRIM(SUBSTITUTE($P429,CHAR(160)," "))," ",REPT(" ",60)),60)))&amp;IF($T429="","","-"&amp;TRIM(RIGHT(SUBSTITUTE(TRIM(SUBSTITUTE($T429,CHAR(160)," "))," ",REPT(" ",60)),60)))&amp;".jpg")</f>
        <v/>
      </c>
    </row>
    <row r="430" ht="42" customHeight="1">
      <c r="A430" s="292" t="n">
        <v>25845</v>
      </c>
      <c r="B430" s="294" t="inlineStr">
        <is>
          <t>Hardie-Ferodo 500 4 October, 1970</t>
        </is>
      </c>
      <c r="C430" s="294" t="n">
        <v>16</v>
      </c>
      <c r="D430" s="294" t="inlineStr">
        <is>
          <t>C</t>
        </is>
      </c>
      <c r="E430" s="294" t="n">
        <v>9</v>
      </c>
      <c r="F430" s="294" t="n">
        <v>39</v>
      </c>
      <c r="G430" s="294" t="inlineStr">
        <is>
          <t>Holden Dealer Team</t>
        </is>
      </c>
      <c r="H430" s="294" t="n"/>
      <c r="I430" s="294" t="n"/>
      <c r="J430" s="294" t="inlineStr">
        <is>
          <t>Holden LC Torana GTR XU-1</t>
        </is>
      </c>
      <c r="K430" s="294" t="n"/>
      <c r="L430" s="294" t="inlineStr">
        <is>
          <t>Colin Bond</t>
        </is>
      </c>
      <c r="M430" s="294" t="inlineStr">
        <is>
          <t>AUS</t>
        </is>
      </c>
      <c r="N430" s="700">
        <f>_xlfn.LET(_xlpm.d,_xlfn.XLOOKUP(L430,'[1]Birth Dates'!$A:$A,'[1]Birth Dates'!$B:$B,"",0),IF(_xlpm.d=0,"",_xlpm.d))</f>
        <v/>
      </c>
      <c r="O430" s="294">
        <f>IF(OR(N430="",A430="",NOT(ISNUMBER(N430)),N430&gt;A430),"",DATEDIF(N430,A430,"Y")&amp;" years, "&amp;DATEDIF(N430,A430,"YM")&amp;" months, "&amp;DATEDIF(N430,A430,"MD")&amp;" days")</f>
        <v/>
      </c>
      <c r="P430" s="294" t="n"/>
      <c r="Q430" s="294" t="n"/>
      <c r="R430" s="700">
        <f>_xlfn.LET(_xlpm.d,_xlfn.XLOOKUP(P430,'[1]Birth Dates'!$A:$A,'[1]Birth Dates'!$B:$B,"",0),IF(_xlpm.d=0,"",_xlpm.d))</f>
        <v/>
      </c>
      <c r="S430" s="294">
        <f>IF(OR(R430="",A430="",NOT(ISNUMBER(R430)),R430&gt;A430),"",DATEDIF(R430,A430,"Y")&amp;" years, "&amp;DATEDIF(R430,A430,"YM")&amp;" months, "&amp;DATEDIF(R430,A430,"MD")&amp;" days")</f>
        <v/>
      </c>
      <c r="T430" s="294" t="n"/>
      <c r="U430" s="294" t="n"/>
      <c r="V430" s="700">
        <f>_xlfn.LET(_xlpm.d,_xlfn.XLOOKUP(T430,'[1]Birth Dates'!$A:$A,'[1]Birth Dates'!$B:$B,"",0),IF(_xlpm.d=0,"",_xlpm.d))</f>
        <v/>
      </c>
      <c r="W430" s="294">
        <f>IF(OR(V430="",A430="",NOT(ISNUMBER(V430)),V430&gt;A430),"",DATEDIF(V430,A430,"Y")&amp;" years, "&amp;DATEDIF(V430,A430,"YM")&amp;" months, "&amp;DATEDIF(V430,A430,"MD")&amp;" days")</f>
        <v/>
      </c>
      <c r="X430" s="294" t="n"/>
      <c r="Y430" s="294" t="n"/>
      <c r="Z430" s="294" t="n"/>
      <c r="AA430" s="294" t="n"/>
      <c r="AB430" s="294" t="n">
        <v>4</v>
      </c>
      <c r="AC430" s="294" t="n"/>
      <c r="AD430" s="294" t="n"/>
      <c r="AE430" s="587" t="inlineStr">
        <is>
          <t>2:54.0000</t>
        </is>
      </c>
      <c r="AF430" s="418">
        <f>IF(OR(AE430="",AE430="",AE430=0),"",6.172/(AE430*24))</f>
        <v/>
      </c>
      <c r="AG430" s="298" t="n"/>
      <c r="AH430" s="587" t="inlineStr"/>
      <c r="AI430" s="418">
        <f>IF(OR(AH430="",AH430="",AH430=0),"",6.172/(AH430*24))</f>
        <v/>
      </c>
      <c r="AJ430" s="175">
        <f>IF(AND(ISNUMBER(AB430),ISNUMBER(AG430)),AB430-AG430,"")</f>
        <v/>
      </c>
      <c r="AK430" s="294" t="n"/>
      <c r="AL430" s="294" t="n">
        <v>119</v>
      </c>
      <c r="AM430" s="490" t="n">
        <v>0.2748032407407408</v>
      </c>
      <c r="AN430" s="671">
        <f>IF(OR(AL430="",AM430="",AM430=0),"",AL430*6.172/(AM430*24))</f>
        <v/>
      </c>
      <c r="AO430" s="477">
        <f>IF(AND(AL430=AL429,AM430&lt;&gt;"",AM429&lt;&gt;""),AM430-AM429,"")</f>
        <v/>
      </c>
      <c r="AP430" s="294" t="n"/>
      <c r="AQ430" s="587" t="inlineStr">
        <is>
          <t>2:54.0000</t>
        </is>
      </c>
      <c r="AR430" s="418">
        <f>IF(OR(AQ430="",AQ430="",AQ430=0),"",6.172/(AQ430*24))</f>
        <v/>
      </c>
      <c r="AS430" s="436">
        <f>IF(OR(NOT(ISNUMBER(C430)),NOT(ISNUMBER(AB430))),"",IF(AG430&lt;&gt;"",AG430,AB430)-C430)</f>
        <v/>
      </c>
      <c r="AT430" s="299" t="n"/>
      <c r="AU430" s="300">
        <f>IF($B430="","",TEXT($A430,"yyyymmdd")&amp;"_P"&amp;$C430&amp;"_C"&amp;$F430&amp;"_"&amp;TRIM(RIGHT(SUBSTITUTE(TRIM(SUBSTITUTE($L430,CHAR(160)," "))," ",REPT(" ",60)),60))&amp;IF($P430="","","-"&amp;TRIM(RIGHT(SUBSTITUTE(TRIM(SUBSTITUTE($P430,CHAR(160)," "))," ",REPT(" ",60)),60)))&amp;IF($T430="","","-"&amp;TRIM(RIGHT(SUBSTITUTE(TRIM(SUBSTITUTE($T430,CHAR(160)," "))," ",REPT(" ",60)),60)))&amp;".jpg")</f>
        <v/>
      </c>
    </row>
    <row r="431" ht="42" customHeight="1">
      <c r="A431" s="292" t="n">
        <v>25845</v>
      </c>
      <c r="B431" s="294" t="inlineStr">
        <is>
          <t>Hardie-Ferodo 500 4 October, 1970</t>
        </is>
      </c>
      <c r="C431" s="294" t="n">
        <v>17</v>
      </c>
      <c r="D431" s="294" t="inlineStr">
        <is>
          <t>C</t>
        </is>
      </c>
      <c r="E431" s="294" t="n">
        <v>10</v>
      </c>
      <c r="F431" s="294" t="n">
        <v>36</v>
      </c>
      <c r="G431" s="294" t="inlineStr">
        <is>
          <t>Thomson Ford Pty Ltd</t>
        </is>
      </c>
      <c r="H431" s="294" t="n"/>
      <c r="I431" s="294" t="n"/>
      <c r="J431" s="294" t="inlineStr">
        <is>
          <t>Ford Escort Twin Cam Mk.I</t>
        </is>
      </c>
      <c r="K431" s="294" t="n"/>
      <c r="L431" s="294" t="inlineStr">
        <is>
          <t>Bob Drane</t>
        </is>
      </c>
      <c r="M431" s="294" t="inlineStr">
        <is>
          <t>AUS</t>
        </is>
      </c>
      <c r="N431" s="700">
        <f>_xlfn.LET(_xlpm.d,_xlfn.XLOOKUP(L431,'[1]Birth Dates'!$A:$A,'[1]Birth Dates'!$B:$B,"",0),IF(_xlpm.d=0,"",_xlpm.d))</f>
        <v/>
      </c>
      <c r="O431" s="294">
        <f>IF(OR(N431="",A431="",NOT(ISNUMBER(N431)),N431&gt;A431),"",DATEDIF(N431,A431,"Y")&amp;" years, "&amp;DATEDIF(N431,A431,"YM")&amp;" months, "&amp;DATEDIF(N431,A431,"MD")&amp;" days")</f>
        <v/>
      </c>
      <c r="P431" s="294" t="n"/>
      <c r="Q431" s="294" t="n"/>
      <c r="R431" s="700">
        <f>_xlfn.LET(_xlpm.d,_xlfn.XLOOKUP(P431,'[1]Birth Dates'!$A:$A,'[1]Birth Dates'!$B:$B,"",0),IF(_xlpm.d=0,"",_xlpm.d))</f>
        <v/>
      </c>
      <c r="S431" s="294">
        <f>IF(OR(R431="",A431="",NOT(ISNUMBER(R431)),R431&gt;A431),"",DATEDIF(R431,A431,"Y")&amp;" years, "&amp;DATEDIF(R431,A431,"YM")&amp;" months, "&amp;DATEDIF(R431,A431,"MD")&amp;" days")</f>
        <v/>
      </c>
      <c r="T431" s="294" t="n"/>
      <c r="U431" s="294" t="n"/>
      <c r="V431" s="700">
        <f>_xlfn.LET(_xlpm.d,_xlfn.XLOOKUP(T431,'[1]Birth Dates'!$A:$A,'[1]Birth Dates'!$B:$B,"",0),IF(_xlpm.d=0,"",_xlpm.d))</f>
        <v/>
      </c>
      <c r="W431" s="294">
        <f>IF(OR(V431="",A431="",NOT(ISNUMBER(V431)),V431&gt;A431),"",DATEDIF(V431,A431,"Y")&amp;" years, "&amp;DATEDIF(V431,A431,"YM")&amp;" months, "&amp;DATEDIF(V431,A431,"MD")&amp;" days")</f>
        <v/>
      </c>
      <c r="X431" s="294" t="n"/>
      <c r="Y431" s="294" t="n"/>
      <c r="Z431" s="294" t="n"/>
      <c r="AA431" s="294" t="n"/>
      <c r="AB431" s="294" t="n">
        <v>34</v>
      </c>
      <c r="AC431" s="294" t="n"/>
      <c r="AD431" s="294" t="n"/>
      <c r="AE431" s="587" t="inlineStr">
        <is>
          <t>3:10.2000</t>
        </is>
      </c>
      <c r="AF431" s="418">
        <f>IF(OR(AE431="",AE431="",AE431=0),"",6.172/(AE431*24))</f>
        <v/>
      </c>
      <c r="AG431" s="298" t="n"/>
      <c r="AH431" s="587" t="inlineStr"/>
      <c r="AI431" s="418">
        <f>IF(OR(AH431="",AH431="",AH431=0),"",6.172/(AH431*24))</f>
        <v/>
      </c>
      <c r="AJ431" s="175">
        <f>IF(AND(ISNUMBER(AB431),ISNUMBER(AG431)),AB431-AG431,"")</f>
        <v/>
      </c>
      <c r="AK431" s="294" t="n"/>
      <c r="AL431" s="294" t="n">
        <v>119</v>
      </c>
      <c r="AM431" s="490" t="n">
        <v>0.274837962962963</v>
      </c>
      <c r="AN431" s="671">
        <f>IF(OR(AL431="",AM431="",AM431=0),"",AL431*6.172/(AM431*24))</f>
        <v/>
      </c>
      <c r="AO431" s="477">
        <f>IF(AND(AL431=AL430,AM431&lt;&gt;"",AM430&lt;&gt;""),AM431-AM430,"")</f>
        <v/>
      </c>
      <c r="AP431" s="294" t="n"/>
      <c r="AQ431" s="587" t="inlineStr">
        <is>
          <t>3:09.0000</t>
        </is>
      </c>
      <c r="AR431" s="418">
        <f>IF(OR(AQ431="",AQ431="",AQ431=0),"",6.172/(AQ431*24))</f>
        <v/>
      </c>
      <c r="AS431" s="436">
        <f>IF(OR(NOT(ISNUMBER(C431)),NOT(ISNUMBER(AB431))),"",IF(AG431&lt;&gt;"",AG431,AB431)-C431)</f>
        <v/>
      </c>
      <c r="AT431" s="299" t="n"/>
      <c r="AU431" s="300">
        <f>IF($B431="","",TEXT($A431,"yyyymmdd")&amp;"_P"&amp;$C431&amp;"_C"&amp;$F431&amp;"_"&amp;TRIM(RIGHT(SUBSTITUTE(TRIM(SUBSTITUTE($L431,CHAR(160)," "))," ",REPT(" ",60)),60))&amp;IF($P431="","","-"&amp;TRIM(RIGHT(SUBSTITUTE(TRIM(SUBSTITUTE($P431,CHAR(160)," "))," ",REPT(" ",60)),60)))&amp;IF($T431="","","-"&amp;TRIM(RIGHT(SUBSTITUTE(TRIM(SUBSTITUTE($T431,CHAR(160)," "))," ",REPT(" ",60)),60)))&amp;".jpg")</f>
        <v/>
      </c>
    </row>
    <row r="432" ht="42" customHeight="1">
      <c r="A432" s="292" t="n">
        <v>25845</v>
      </c>
      <c r="B432" s="294" t="inlineStr">
        <is>
          <t>Hardie-Ferodo 500 4 October, 1970</t>
        </is>
      </c>
      <c r="C432" s="294" t="n">
        <v>18</v>
      </c>
      <c r="D432" s="294" t="inlineStr">
        <is>
          <t>E</t>
        </is>
      </c>
      <c r="E432" s="294" t="n">
        <v>6</v>
      </c>
      <c r="F432" s="294" t="n">
        <v>54</v>
      </c>
      <c r="G432" s="294" t="inlineStr">
        <is>
          <t>Rowell Thiele Ford Pty Ltd</t>
        </is>
      </c>
      <c r="H432" s="294" t="n"/>
      <c r="I432" s="294" t="n"/>
      <c r="J432" s="294" t="inlineStr">
        <is>
          <t>Ford Falcon XW GTHO Phase II</t>
        </is>
      </c>
      <c r="K432" s="294" t="n"/>
      <c r="L432" s="294" t="inlineStr">
        <is>
          <t>Trevor Meehan</t>
        </is>
      </c>
      <c r="M432" s="294" t="inlineStr">
        <is>
          <t>AUS</t>
        </is>
      </c>
      <c r="N432" s="700">
        <f>_xlfn.LET(_xlpm.d,_xlfn.XLOOKUP(L432,'[1]Birth Dates'!$A:$A,'[1]Birth Dates'!$B:$B,"",0),IF(_xlpm.d=0,"",_xlpm.d))</f>
        <v/>
      </c>
      <c r="O432" s="294">
        <f>IF(OR(N432="",A432="",NOT(ISNUMBER(N432)),N432&gt;A432),"",DATEDIF(N432,A432,"Y")&amp;" years, "&amp;DATEDIF(N432,A432,"YM")&amp;" months, "&amp;DATEDIF(N432,A432,"MD")&amp;" days")</f>
        <v/>
      </c>
      <c r="P432" s="294" t="inlineStr">
        <is>
          <t>Peter Wherrett</t>
        </is>
      </c>
      <c r="Q432" s="294" t="inlineStr">
        <is>
          <t>AUS</t>
        </is>
      </c>
      <c r="R432" s="700">
        <f>_xlfn.LET(_xlpm.d,_xlfn.XLOOKUP(P432,'[1]Birth Dates'!$A:$A,'[1]Birth Dates'!$B:$B,"",0),IF(_xlpm.d=0,"",_xlpm.d))</f>
        <v/>
      </c>
      <c r="S432" s="294">
        <f>IF(OR(R432="",A432="",NOT(ISNUMBER(R432)),R432&gt;A432),"",DATEDIF(R432,A432,"Y")&amp;" years, "&amp;DATEDIF(R432,A432,"YM")&amp;" months, "&amp;DATEDIF(R432,A432,"MD")&amp;" days")</f>
        <v/>
      </c>
      <c r="T432" s="294" t="n"/>
      <c r="U432" s="294" t="n"/>
      <c r="V432" s="700">
        <f>_xlfn.LET(_xlpm.d,_xlfn.XLOOKUP(T432,'[1]Birth Dates'!$A:$A,'[1]Birth Dates'!$B:$B,"",0),IF(_xlpm.d=0,"",_xlpm.d))</f>
        <v/>
      </c>
      <c r="W432" s="294">
        <f>IF(OR(V432="",A432="",NOT(ISNUMBER(V432)),V432&gt;A432),"",DATEDIF(V432,A432,"Y")&amp;" years, "&amp;DATEDIF(V432,A432,"YM")&amp;" months, "&amp;DATEDIF(V432,A432,"MD")&amp;" days")</f>
        <v/>
      </c>
      <c r="X432" s="294" t="n"/>
      <c r="Y432" s="294" t="n"/>
      <c r="Z432" s="294" t="n"/>
      <c r="AA432" s="294" t="n"/>
      <c r="AB432" s="294" t="n">
        <v>15</v>
      </c>
      <c r="AC432" s="294" t="n"/>
      <c r="AD432" s="294" t="n"/>
      <c r="AE432" s="587" t="inlineStr">
        <is>
          <t>2:58.2000</t>
        </is>
      </c>
      <c r="AF432" s="418">
        <f>IF(OR(AE432="",AE432="",AE432=0),"",6.172/(AE432*24))</f>
        <v/>
      </c>
      <c r="AG432" s="298" t="n"/>
      <c r="AH432" s="587" t="inlineStr"/>
      <c r="AI432" s="418">
        <f>IF(OR(AH432="",AH432="",AH432=0),"",6.172/(AH432*24))</f>
        <v/>
      </c>
      <c r="AJ432" s="175">
        <f>IF(AND(ISNUMBER(AB432),ISNUMBER(AG432)),AB432-AG432,"")</f>
        <v/>
      </c>
      <c r="AK432" s="294" t="n"/>
      <c r="AL432" s="294" t="n">
        <v>118</v>
      </c>
      <c r="AM432" s="490" t="n">
        <v>0.2751041666666666</v>
      </c>
      <c r="AN432" s="671">
        <f>IF(OR(AL432="",AM432="",AM432=0),"",AL432*6.172/(AM432*24))</f>
        <v/>
      </c>
      <c r="AO432" s="477">
        <f>IF(AND(AL432=AL431,AM432&lt;&gt;"",AM431&lt;&gt;""),AM432-AM431,"")</f>
        <v/>
      </c>
      <c r="AP432" s="294" t="n"/>
      <c r="AQ432" s="587" t="inlineStr">
        <is>
          <t>2:58.0000</t>
        </is>
      </c>
      <c r="AR432" s="418">
        <f>IF(OR(AQ432="",AQ432="",AQ432=0),"",6.172/(AQ432*24))</f>
        <v/>
      </c>
      <c r="AS432" s="436">
        <f>IF(OR(NOT(ISNUMBER(C432)),NOT(ISNUMBER(AB432))),"",IF(AG432&lt;&gt;"",AG432,AB432)-C432)</f>
        <v/>
      </c>
      <c r="AT432" s="299" t="n"/>
      <c r="AU432" s="300">
        <f>IF($B432="","",TEXT($A432,"yyyymmdd")&amp;"_P"&amp;$C432&amp;"_C"&amp;$F432&amp;"_"&amp;TRIM(RIGHT(SUBSTITUTE(TRIM(SUBSTITUTE($L432,CHAR(160)," "))," ",REPT(" ",60)),60))&amp;IF($P432="","","-"&amp;TRIM(RIGHT(SUBSTITUTE(TRIM(SUBSTITUTE($P432,CHAR(160)," "))," ",REPT(" ",60)),60)))&amp;IF($T432="","","-"&amp;TRIM(RIGHT(SUBSTITUTE(TRIM(SUBSTITUTE($T432,CHAR(160)," "))," ",REPT(" ",60)),60)))&amp;".jpg")</f>
        <v/>
      </c>
    </row>
    <row r="433" ht="42" customHeight="1">
      <c r="A433" s="292" t="n">
        <v>25845</v>
      </c>
      <c r="B433" s="294" t="inlineStr">
        <is>
          <t>Hardie-Ferodo 500 4 October, 1970</t>
        </is>
      </c>
      <c r="C433" s="294" t="n">
        <v>19</v>
      </c>
      <c r="D433" s="294" t="inlineStr">
        <is>
          <t>B</t>
        </is>
      </c>
      <c r="E433" s="294" t="n">
        <v>1</v>
      </c>
      <c r="F433" s="294" t="n">
        <v>23</v>
      </c>
      <c r="G433" s="294" t="inlineStr">
        <is>
          <t>WH Motors Pty Ltd</t>
        </is>
      </c>
      <c r="H433" s="294" t="n"/>
      <c r="I433" s="294" t="n"/>
      <c r="J433" s="294" t="inlineStr">
        <is>
          <t>Datsun 1600</t>
        </is>
      </c>
      <c r="K433" s="294" t="n"/>
      <c r="L433" s="294" t="inlineStr">
        <is>
          <t>Don Smith</t>
        </is>
      </c>
      <c r="M433" s="294" t="inlineStr">
        <is>
          <t>AUS</t>
        </is>
      </c>
      <c r="N433" s="700">
        <f>_xlfn.LET(_xlpm.d,_xlfn.XLOOKUP(L433,'[1]Birth Dates'!$A:$A,'[1]Birth Dates'!$B:$B,"",0),IF(_xlpm.d=0,"",_xlpm.d))</f>
        <v/>
      </c>
      <c r="O433" s="294">
        <f>IF(OR(N433="",A433="",NOT(ISNUMBER(N433)),N433&gt;A433),"",DATEDIF(N433,A433,"Y")&amp;" years, "&amp;DATEDIF(N433,A433,"YM")&amp;" months, "&amp;DATEDIF(N433,A433,"MD")&amp;" days")</f>
        <v/>
      </c>
      <c r="P433" s="294" t="n"/>
      <c r="Q433" s="294" t="n"/>
      <c r="R433" s="700">
        <f>_xlfn.LET(_xlpm.d,_xlfn.XLOOKUP(P433,'[1]Birth Dates'!$A:$A,'[1]Birth Dates'!$B:$B,"",0),IF(_xlpm.d=0,"",_xlpm.d))</f>
        <v/>
      </c>
      <c r="S433" s="294">
        <f>IF(OR(R433="",A433="",NOT(ISNUMBER(R433)),R433&gt;A433),"",DATEDIF(R433,A433,"Y")&amp;" years, "&amp;DATEDIF(R433,A433,"YM")&amp;" months, "&amp;DATEDIF(R433,A433,"MD")&amp;" days")</f>
        <v/>
      </c>
      <c r="T433" s="294" t="n"/>
      <c r="U433" s="294" t="n"/>
      <c r="V433" s="700">
        <f>_xlfn.LET(_xlpm.d,_xlfn.XLOOKUP(T433,'[1]Birth Dates'!$A:$A,'[1]Birth Dates'!$B:$B,"",0),IF(_xlpm.d=0,"",_xlpm.d))</f>
        <v/>
      </c>
      <c r="W433" s="294">
        <f>IF(OR(V433="",A433="",NOT(ISNUMBER(V433)),V433&gt;A433),"",DATEDIF(V433,A433,"Y")&amp;" years, "&amp;DATEDIF(V433,A433,"YM")&amp;" months, "&amp;DATEDIF(V433,A433,"MD")&amp;" days")</f>
        <v/>
      </c>
      <c r="X433" s="294" t="n"/>
      <c r="Y433" s="294" t="n"/>
      <c r="Z433" s="294" t="n"/>
      <c r="AA433" s="294" t="n"/>
      <c r="AB433" s="294" t="n">
        <v>38</v>
      </c>
      <c r="AC433" s="294" t="n"/>
      <c r="AD433" s="294" t="n"/>
      <c r="AE433" s="587" t="inlineStr">
        <is>
          <t>3:18.4000</t>
        </is>
      </c>
      <c r="AF433" s="418">
        <f>IF(OR(AE433="",AE433="",AE433=0),"",6.172/(AE433*24))</f>
        <v/>
      </c>
      <c r="AG433" s="298" t="n"/>
      <c r="AH433" s="587" t="inlineStr"/>
      <c r="AI433" s="418">
        <f>IF(OR(AH433="",AH433="",AH433=0),"",6.172/(AH433*24))</f>
        <v/>
      </c>
      <c r="AJ433" s="175">
        <f>IF(AND(ISNUMBER(AB433),ISNUMBER(AG433)),AB433-AG433,"")</f>
        <v/>
      </c>
      <c r="AK433" s="294" t="n"/>
      <c r="AL433" s="294" t="n">
        <v>117</v>
      </c>
      <c r="AM433" s="490" t="n">
        <v>0.2736921296296296</v>
      </c>
      <c r="AN433" s="671">
        <f>IF(OR(AL433="",AM433="",AM433=0),"",AL433*6.172/(AM433*24))</f>
        <v/>
      </c>
      <c r="AO433" s="477">
        <f>IF(AND(AL433=AL432,AM433&lt;&gt;"",AM432&lt;&gt;""),AM433-AM432,"")</f>
        <v/>
      </c>
      <c r="AP433" s="294" t="n"/>
      <c r="AQ433" s="587" t="inlineStr">
        <is>
          <t>3:17.0000</t>
        </is>
      </c>
      <c r="AR433" s="418">
        <f>IF(OR(AQ433="",AQ433="",AQ433=0),"",6.172/(AQ433*24))</f>
        <v/>
      </c>
      <c r="AS433" s="436">
        <f>IF(OR(NOT(ISNUMBER(C433)),NOT(ISNUMBER(AB433))),"",IF(AG433&lt;&gt;"",AG433,AB433)-C433)</f>
        <v/>
      </c>
      <c r="AT433" s="299" t="n"/>
      <c r="AU433" s="300">
        <f>IF($B433="","",TEXT($A433,"yyyymmdd")&amp;"_P"&amp;$C433&amp;"_C"&amp;$F433&amp;"_"&amp;TRIM(RIGHT(SUBSTITUTE(TRIM(SUBSTITUTE($L433,CHAR(160)," "))," ",REPT(" ",60)),60))&amp;IF($P433="","","-"&amp;TRIM(RIGHT(SUBSTITUTE(TRIM(SUBSTITUTE($P433,CHAR(160)," "))," ",REPT(" ",60)),60)))&amp;IF($T433="","","-"&amp;TRIM(RIGHT(SUBSTITUTE(TRIM(SUBSTITUTE($T433,CHAR(160)," "))," ",REPT(" ",60)),60)))&amp;".jpg")</f>
        <v/>
      </c>
    </row>
    <row r="434" ht="42" customHeight="1">
      <c r="A434" s="292" t="n">
        <v>25845</v>
      </c>
      <c r="B434" s="294" t="inlineStr">
        <is>
          <t>Hardie-Ferodo 500 4 October, 1970</t>
        </is>
      </c>
      <c r="C434" s="294" t="n">
        <v>20</v>
      </c>
      <c r="D434" s="294" t="inlineStr">
        <is>
          <t>E</t>
        </is>
      </c>
      <c r="E434" s="294" t="n">
        <v>7</v>
      </c>
      <c r="F434" s="294" t="n">
        <v>58</v>
      </c>
      <c r="G434" s="294" t="inlineStr">
        <is>
          <t>Eiffeltower Group</t>
        </is>
      </c>
      <c r="H434" s="294" t="n"/>
      <c r="I434" s="294" t="n"/>
      <c r="J434" s="294" t="inlineStr">
        <is>
          <t>Jaguar 4.2 XJ6</t>
        </is>
      </c>
      <c r="K434" s="294" t="n"/>
      <c r="L434" s="294" t="inlineStr">
        <is>
          <t>Jack Nougher</t>
        </is>
      </c>
      <c r="M434" s="294" t="inlineStr">
        <is>
          <t>AUS</t>
        </is>
      </c>
      <c r="N434" s="700">
        <f>_xlfn.LET(_xlpm.d,_xlfn.XLOOKUP(L434,'[1]Birth Dates'!$A:$A,'[1]Birth Dates'!$B:$B,"",0),IF(_xlpm.d=0,"",_xlpm.d))</f>
        <v/>
      </c>
      <c r="O434" s="294">
        <f>IF(OR(N434="",A434="",NOT(ISNUMBER(N434)),N434&gt;A434),"",DATEDIF(N434,A434,"Y")&amp;" years, "&amp;DATEDIF(N434,A434,"YM")&amp;" months, "&amp;DATEDIF(N434,A434,"MD")&amp;" days")</f>
        <v/>
      </c>
      <c r="P434" s="294" t="inlineStr">
        <is>
          <t>David O'Keefe</t>
        </is>
      </c>
      <c r="Q434" s="294" t="inlineStr">
        <is>
          <t>AUS</t>
        </is>
      </c>
      <c r="R434" s="700">
        <f>_xlfn.LET(_xlpm.d,_xlfn.XLOOKUP(P434,'[1]Birth Dates'!$A:$A,'[1]Birth Dates'!$B:$B,"",0),IF(_xlpm.d=0,"",_xlpm.d))</f>
        <v/>
      </c>
      <c r="S434" s="294">
        <f>IF(OR(R434="",A434="",NOT(ISNUMBER(R434)),R434&gt;A434),"",DATEDIF(R434,A434,"Y")&amp;" years, "&amp;DATEDIF(R434,A434,"YM")&amp;" months, "&amp;DATEDIF(R434,A434,"MD")&amp;" days")</f>
        <v/>
      </c>
      <c r="T434" s="294" t="n"/>
      <c r="U434" s="294" t="n"/>
      <c r="V434" s="700">
        <f>_xlfn.LET(_xlpm.d,_xlfn.XLOOKUP(T434,'[1]Birth Dates'!$A:$A,'[1]Birth Dates'!$B:$B,"",0),IF(_xlpm.d=0,"",_xlpm.d))</f>
        <v/>
      </c>
      <c r="W434" s="294">
        <f>IF(OR(V434="",A434="",NOT(ISNUMBER(V434)),V434&gt;A434),"",DATEDIF(V434,A434,"Y")&amp;" years, "&amp;DATEDIF(V434,A434,"YM")&amp;" months, "&amp;DATEDIF(V434,A434,"MD")&amp;" days")</f>
        <v/>
      </c>
      <c r="X434" s="294" t="n"/>
      <c r="Y434" s="294" t="n"/>
      <c r="Z434" s="294" t="n"/>
      <c r="AA434" s="294" t="n"/>
      <c r="AB434" s="294" t="n">
        <v>33</v>
      </c>
      <c r="AC434" s="294" t="n"/>
      <c r="AD434" s="294" t="n"/>
      <c r="AE434" s="587" t="inlineStr">
        <is>
          <t>3:10.2000</t>
        </is>
      </c>
      <c r="AF434" s="418">
        <f>IF(OR(AE434="",AE434="",AE434=0),"",6.172/(AE434*24))</f>
        <v/>
      </c>
      <c r="AG434" s="298" t="n"/>
      <c r="AH434" s="587" t="inlineStr"/>
      <c r="AI434" s="418">
        <f>IF(OR(AH434="",AH434="",AH434=0),"",6.172/(AH434*24))</f>
        <v/>
      </c>
      <c r="AJ434" s="175">
        <f>IF(AND(ISNUMBER(AB434),ISNUMBER(AG434)),AB434-AG434,"")</f>
        <v/>
      </c>
      <c r="AK434" s="294" t="n"/>
      <c r="AL434" s="294" t="n">
        <v>117</v>
      </c>
      <c r="AM434" s="490" t="n">
        <v>0.27375</v>
      </c>
      <c r="AN434" s="671">
        <f>IF(OR(AL434="",AM434="",AM434=0),"",AL434*6.172/(AM434*24))</f>
        <v/>
      </c>
      <c r="AO434" s="477">
        <f>IF(AND(AL434=AL433,AM434&lt;&gt;"",AM433&lt;&gt;""),AM434-AM433,"")</f>
        <v/>
      </c>
      <c r="AP434" s="294" t="n"/>
      <c r="AQ434" s="587" t="inlineStr">
        <is>
          <t>3:10.0000</t>
        </is>
      </c>
      <c r="AR434" s="418">
        <f>IF(OR(AQ434="",AQ434="",AQ434=0),"",6.172/(AQ434*24))</f>
        <v/>
      </c>
      <c r="AS434" s="436">
        <f>IF(OR(NOT(ISNUMBER(C434)),NOT(ISNUMBER(AB434))),"",IF(AG434&lt;&gt;"",AG434,AB434)-C434)</f>
        <v/>
      </c>
      <c r="AT434" s="299" t="n"/>
      <c r="AU434" s="300">
        <f>IF($B434="","",TEXT($A434,"yyyymmdd")&amp;"_P"&amp;$C434&amp;"_C"&amp;$F434&amp;"_"&amp;TRIM(RIGHT(SUBSTITUTE(TRIM(SUBSTITUTE($L434,CHAR(160)," "))," ",REPT(" ",60)),60))&amp;IF($P434="","","-"&amp;TRIM(RIGHT(SUBSTITUTE(TRIM(SUBSTITUTE($P434,CHAR(160)," "))," ",REPT(" ",60)),60)))&amp;IF($T434="","","-"&amp;TRIM(RIGHT(SUBSTITUTE(TRIM(SUBSTITUTE($T434,CHAR(160)," "))," ",REPT(" ",60)),60)))&amp;".jpg")</f>
        <v/>
      </c>
    </row>
    <row r="435" ht="42" customHeight="1">
      <c r="A435" s="292" t="n">
        <v>25845</v>
      </c>
      <c r="B435" s="294" t="inlineStr">
        <is>
          <t>Hardie-Ferodo 500 4 October, 1970</t>
        </is>
      </c>
      <c r="C435" s="294" t="n">
        <v>21</v>
      </c>
      <c r="D435" s="294" t="inlineStr">
        <is>
          <t>B</t>
        </is>
      </c>
      <c r="E435" s="294" t="n">
        <v>2</v>
      </c>
      <c r="F435" s="294" t="n">
        <v>20</v>
      </c>
      <c r="G435" s="294" t="inlineStr">
        <is>
          <t>Datsun Racing Team</t>
        </is>
      </c>
      <c r="H435" s="294" t="n"/>
      <c r="I435" s="294" t="n"/>
      <c r="J435" s="294" t="inlineStr">
        <is>
          <t>Datsun 1600</t>
        </is>
      </c>
      <c r="K435" s="294" t="n"/>
      <c r="L435" s="294" t="inlineStr">
        <is>
          <t>Doug Whiteford</t>
        </is>
      </c>
      <c r="M435" s="294" t="inlineStr">
        <is>
          <t>AUS</t>
        </is>
      </c>
      <c r="N435" s="700">
        <f>_xlfn.LET(_xlpm.d,_xlfn.XLOOKUP(L435,'[1]Birth Dates'!$A:$A,'[1]Birth Dates'!$B:$B,"",0),IF(_xlpm.d=0,"",_xlpm.d))</f>
        <v/>
      </c>
      <c r="O435" s="294">
        <f>IF(OR(N435="",A435="",NOT(ISNUMBER(N435)),N435&gt;A435),"",DATEDIF(N435,A435,"Y")&amp;" years, "&amp;DATEDIF(N435,A435,"YM")&amp;" months, "&amp;DATEDIF(N435,A435,"MD")&amp;" days")</f>
        <v/>
      </c>
      <c r="P435" s="294" t="n"/>
      <c r="Q435" s="294" t="n"/>
      <c r="R435" s="700">
        <f>_xlfn.LET(_xlpm.d,_xlfn.XLOOKUP(P435,'[1]Birth Dates'!$A:$A,'[1]Birth Dates'!$B:$B,"",0),IF(_xlpm.d=0,"",_xlpm.d))</f>
        <v/>
      </c>
      <c r="S435" s="294">
        <f>IF(OR(R435="",A435="",NOT(ISNUMBER(R435)),R435&gt;A435),"",DATEDIF(R435,A435,"Y")&amp;" years, "&amp;DATEDIF(R435,A435,"YM")&amp;" months, "&amp;DATEDIF(R435,A435,"MD")&amp;" days")</f>
        <v/>
      </c>
      <c r="T435" s="294" t="n"/>
      <c r="U435" s="294" t="n"/>
      <c r="V435" s="700">
        <f>_xlfn.LET(_xlpm.d,_xlfn.XLOOKUP(T435,'[1]Birth Dates'!$A:$A,'[1]Birth Dates'!$B:$B,"",0),IF(_xlpm.d=0,"",_xlpm.d))</f>
        <v/>
      </c>
      <c r="W435" s="294">
        <f>IF(OR(V435="",A435="",NOT(ISNUMBER(V435)),V435&gt;A435),"",DATEDIF(V435,A435,"Y")&amp;" years, "&amp;DATEDIF(V435,A435,"YM")&amp;" months, "&amp;DATEDIF(V435,A435,"MD")&amp;" days")</f>
        <v/>
      </c>
      <c r="X435" s="294" t="n"/>
      <c r="Y435" s="294" t="n"/>
      <c r="Z435" s="294" t="n"/>
      <c r="AA435" s="294" t="n"/>
      <c r="AB435" s="294" t="n">
        <v>39</v>
      </c>
      <c r="AC435" s="294" t="n"/>
      <c r="AD435" s="294" t="n"/>
      <c r="AE435" s="587" t="inlineStr">
        <is>
          <t>3:19.4000</t>
        </is>
      </c>
      <c r="AF435" s="418">
        <f>IF(OR(AE435="",AE435="",AE435=0),"",6.172/(AE435*24))</f>
        <v/>
      </c>
      <c r="AG435" s="298" t="n"/>
      <c r="AH435" s="587" t="inlineStr"/>
      <c r="AI435" s="418">
        <f>IF(OR(AH435="",AH435="",AH435=0),"",6.172/(AH435*24))</f>
        <v/>
      </c>
      <c r="AJ435" s="175">
        <f>IF(AND(ISNUMBER(AB435),ISNUMBER(AG435)),AB435-AG435,"")</f>
        <v/>
      </c>
      <c r="AK435" s="294" t="n"/>
      <c r="AL435" s="294" t="n">
        <v>117</v>
      </c>
      <c r="AM435" s="490" t="n">
        <v>0.2746180555555556</v>
      </c>
      <c r="AN435" s="671">
        <f>IF(OR(AL435="",AM435="",AM435=0),"",AL435*6.172/(AM435*24))</f>
        <v/>
      </c>
      <c r="AO435" s="477">
        <f>IF(AND(AL435=AL434,AM435&lt;&gt;"",AM434&lt;&gt;""),AM435-AM434,"")</f>
        <v/>
      </c>
      <c r="AP435" s="294" t="n"/>
      <c r="AQ435" s="587" t="inlineStr">
        <is>
          <t>3:18.0000</t>
        </is>
      </c>
      <c r="AR435" s="418">
        <f>IF(OR(AQ435="",AQ435="",AQ435=0),"",6.172/(AQ435*24))</f>
        <v/>
      </c>
      <c r="AS435" s="436">
        <f>IF(OR(NOT(ISNUMBER(C435)),NOT(ISNUMBER(AB435))),"",IF(AG435&lt;&gt;"",AG435,AB435)-C435)</f>
        <v/>
      </c>
      <c r="AT435" s="299" t="n"/>
      <c r="AU435" s="300">
        <f>IF($B435="","",TEXT($A435,"yyyymmdd")&amp;"_P"&amp;$C435&amp;"_C"&amp;$F435&amp;"_"&amp;TRIM(RIGHT(SUBSTITUTE(TRIM(SUBSTITUTE($L435,CHAR(160)," "))," ",REPT(" ",60)),60))&amp;IF($P435="","","-"&amp;TRIM(RIGHT(SUBSTITUTE(TRIM(SUBSTITUTE($P435,CHAR(160)," "))," ",REPT(" ",60)),60)))&amp;IF($T435="","","-"&amp;TRIM(RIGHT(SUBSTITUTE(TRIM(SUBSTITUTE($T435,CHAR(160)," "))," ",REPT(" ",60)),60)))&amp;".jpg")</f>
        <v/>
      </c>
    </row>
    <row r="436" ht="42" customHeight="1">
      <c r="A436" s="292" t="n">
        <v>25845</v>
      </c>
      <c r="B436" s="294" t="inlineStr">
        <is>
          <t>Hardie-Ferodo 500 4 October, 1970</t>
        </is>
      </c>
      <c r="C436" s="294" t="n">
        <v>22</v>
      </c>
      <c r="D436" s="294" t="inlineStr">
        <is>
          <t>C</t>
        </is>
      </c>
      <c r="E436" s="294" t="n">
        <v>11</v>
      </c>
      <c r="F436" s="294" t="n">
        <v>42</v>
      </c>
      <c r="G436" s="294" t="inlineStr">
        <is>
          <t>Muir Motors (Ryde) Pty Ltd</t>
        </is>
      </c>
      <c r="H436" s="294" t="n"/>
      <c r="I436" s="294" t="n"/>
      <c r="J436" s="294" t="inlineStr">
        <is>
          <t>Holden LC Torana GTR XU-1</t>
        </is>
      </c>
      <c r="K436" s="294" t="n"/>
      <c r="L436" s="294" t="inlineStr">
        <is>
          <t>Chris Cronan</t>
        </is>
      </c>
      <c r="M436" s="294" t="inlineStr">
        <is>
          <t>AUS</t>
        </is>
      </c>
      <c r="N436" s="700">
        <f>_xlfn.LET(_xlpm.d,_xlfn.XLOOKUP(L436,'[1]Birth Dates'!$A:$A,'[1]Birth Dates'!$B:$B,"",0),IF(_xlpm.d=0,"",_xlpm.d))</f>
        <v/>
      </c>
      <c r="O436" s="294">
        <f>IF(OR(N436="",A436="",NOT(ISNUMBER(N436)),N436&gt;A436),"",DATEDIF(N436,A436,"Y")&amp;" years, "&amp;DATEDIF(N436,A436,"YM")&amp;" months, "&amp;DATEDIF(N436,A436,"MD")&amp;" days")</f>
        <v/>
      </c>
      <c r="P436" s="294" t="inlineStr">
        <is>
          <t>Martin Cortese</t>
        </is>
      </c>
      <c r="Q436" s="294" t="inlineStr">
        <is>
          <t>AUS</t>
        </is>
      </c>
      <c r="R436" s="700">
        <f>_xlfn.LET(_xlpm.d,_xlfn.XLOOKUP(P436,'[1]Birth Dates'!$A:$A,'[1]Birth Dates'!$B:$B,"",0),IF(_xlpm.d=0,"",_xlpm.d))</f>
        <v/>
      </c>
      <c r="S436" s="294">
        <f>IF(OR(R436="",A436="",NOT(ISNUMBER(R436)),R436&gt;A436),"",DATEDIF(R436,A436,"Y")&amp;" years, "&amp;DATEDIF(R436,A436,"YM")&amp;" months, "&amp;DATEDIF(R436,A436,"MD")&amp;" days")</f>
        <v/>
      </c>
      <c r="T436" s="294" t="n"/>
      <c r="U436" s="294" t="n"/>
      <c r="V436" s="700">
        <f>_xlfn.LET(_xlpm.d,_xlfn.XLOOKUP(T436,'[1]Birth Dates'!$A:$A,'[1]Birth Dates'!$B:$B,"",0),IF(_xlpm.d=0,"",_xlpm.d))</f>
        <v/>
      </c>
      <c r="W436" s="294">
        <f>IF(OR(V436="",A436="",NOT(ISNUMBER(V436)),V436&gt;A436),"",DATEDIF(V436,A436,"Y")&amp;" years, "&amp;DATEDIF(V436,A436,"YM")&amp;" months, "&amp;DATEDIF(V436,A436,"MD")&amp;" days")</f>
        <v/>
      </c>
      <c r="X436" s="294" t="n"/>
      <c r="Y436" s="294" t="n"/>
      <c r="Z436" s="294" t="n"/>
      <c r="AA436" s="294" t="n"/>
      <c r="AB436" s="294" t="n">
        <v>29</v>
      </c>
      <c r="AC436" s="294" t="n"/>
      <c r="AD436" s="294" t="n"/>
      <c r="AE436" s="587" t="inlineStr">
        <is>
          <t>3:01.4000</t>
        </is>
      </c>
      <c r="AF436" s="418">
        <f>IF(OR(AE436="",AE436="",AE436=0),"",6.172/(AE436*24))</f>
        <v/>
      </c>
      <c r="AG436" s="298" t="n"/>
      <c r="AH436" s="587" t="inlineStr"/>
      <c r="AI436" s="418">
        <f>IF(OR(AH436="",AH436="",AH436=0),"",6.172/(AH436*24))</f>
        <v/>
      </c>
      <c r="AJ436" s="175">
        <f>IF(AND(ISNUMBER(AB436),ISNUMBER(AG436)),AB436-AG436,"")</f>
        <v/>
      </c>
      <c r="AK436" s="294" t="n"/>
      <c r="AL436" s="294" t="n">
        <v>117</v>
      </c>
      <c r="AM436" s="490" t="n">
        <v>0.2750347222222222</v>
      </c>
      <c r="AN436" s="671">
        <f>IF(OR(AL436="",AM436="",AM436=0),"",AL436*6.172/(AM436*24))</f>
        <v/>
      </c>
      <c r="AO436" s="477">
        <f>IF(AND(AL436=AL435,AM436&lt;&gt;"",AM435&lt;&gt;""),AM436-AM435,"")</f>
        <v/>
      </c>
      <c r="AP436" s="294" t="n"/>
      <c r="AQ436" s="587" t="inlineStr">
        <is>
          <t>3:01.0000</t>
        </is>
      </c>
      <c r="AR436" s="418">
        <f>IF(OR(AQ436="",AQ436="",AQ436=0),"",6.172/(AQ436*24))</f>
        <v/>
      </c>
      <c r="AS436" s="436">
        <f>IF(OR(NOT(ISNUMBER(C436)),NOT(ISNUMBER(AB436))),"",IF(AG436&lt;&gt;"",AG436,AB436)-C436)</f>
        <v/>
      </c>
      <c r="AT436" s="299" t="n"/>
      <c r="AU436" s="300">
        <f>IF($B436="","",TEXT($A436,"yyyymmdd")&amp;"_P"&amp;$C436&amp;"_C"&amp;$F436&amp;"_"&amp;TRIM(RIGHT(SUBSTITUTE(TRIM(SUBSTITUTE($L436,CHAR(160)," "))," ",REPT(" ",60)),60))&amp;IF($P436="","","-"&amp;TRIM(RIGHT(SUBSTITUTE(TRIM(SUBSTITUTE($P436,CHAR(160)," "))," ",REPT(" ",60)),60)))&amp;IF($T436="","","-"&amp;TRIM(RIGHT(SUBSTITUTE(TRIM(SUBSTITUTE($T436,CHAR(160)," "))," ",REPT(" ",60)),60)))&amp;".jpg")</f>
        <v/>
      </c>
    </row>
    <row r="437" ht="42" customHeight="1">
      <c r="A437" s="292" t="n">
        <v>25845</v>
      </c>
      <c r="B437" s="294" t="inlineStr">
        <is>
          <t>Hardie-Ferodo 500 4 October, 1970</t>
        </is>
      </c>
      <c r="C437" s="294" t="n">
        <v>23</v>
      </c>
      <c r="D437" s="294" t="inlineStr">
        <is>
          <t>D</t>
        </is>
      </c>
      <c r="E437" s="294" t="n">
        <v>3</v>
      </c>
      <c r="F437" s="294" t="n">
        <v>47</v>
      </c>
      <c r="G437" s="294" t="inlineStr">
        <is>
          <t>John McNicol Pty Ltd</t>
        </is>
      </c>
      <c r="H437" s="294" t="n"/>
      <c r="I437" s="294" t="n"/>
      <c r="J437" s="294" t="inlineStr">
        <is>
          <t>Fiat 125S</t>
        </is>
      </c>
      <c r="K437" s="294" t="n"/>
      <c r="L437" s="294" t="inlineStr">
        <is>
          <t>Ron Kearns</t>
        </is>
      </c>
      <c r="M437" s="294" t="inlineStr">
        <is>
          <t>AUS</t>
        </is>
      </c>
      <c r="N437" s="700">
        <f>_xlfn.LET(_xlpm.d,_xlfn.XLOOKUP(L437,'[1]Birth Dates'!$A:$A,'[1]Birth Dates'!$B:$B,"",0),IF(_xlpm.d=0,"",_xlpm.d))</f>
        <v/>
      </c>
      <c r="O437" s="294">
        <f>IF(OR(N437="",A437="",NOT(ISNUMBER(N437)),N437&gt;A437),"",DATEDIF(N437,A437,"Y")&amp;" years, "&amp;DATEDIF(N437,A437,"YM")&amp;" months, "&amp;DATEDIF(N437,A437,"MD")&amp;" days")</f>
        <v/>
      </c>
      <c r="P437" s="294" t="inlineStr">
        <is>
          <t>Gerry Lister</t>
        </is>
      </c>
      <c r="Q437" s="294" t="inlineStr">
        <is>
          <t>AUS</t>
        </is>
      </c>
      <c r="R437" s="700">
        <f>_xlfn.LET(_xlpm.d,_xlfn.XLOOKUP(P437,'[1]Birth Dates'!$A:$A,'[1]Birth Dates'!$B:$B,"",0),IF(_xlpm.d=0,"",_xlpm.d))</f>
        <v/>
      </c>
      <c r="S437" s="294">
        <f>IF(OR(R437="",A437="",NOT(ISNUMBER(R437)),R437&gt;A437),"",DATEDIF(R437,A437,"Y")&amp;" years, "&amp;DATEDIF(R437,A437,"YM")&amp;" months, "&amp;DATEDIF(R437,A437,"MD")&amp;" days")</f>
        <v/>
      </c>
      <c r="T437" s="294" t="n"/>
      <c r="U437" s="294" t="n"/>
      <c r="V437" s="700">
        <f>_xlfn.LET(_xlpm.d,_xlfn.XLOOKUP(T437,'[1]Birth Dates'!$A:$A,'[1]Birth Dates'!$B:$B,"",0),IF(_xlpm.d=0,"",_xlpm.d))</f>
        <v/>
      </c>
      <c r="W437" s="294">
        <f>IF(OR(V437="",A437="",NOT(ISNUMBER(V437)),V437&gt;A437),"",DATEDIF(V437,A437,"Y")&amp;" years, "&amp;DATEDIF(V437,A437,"YM")&amp;" months, "&amp;DATEDIF(V437,A437,"MD")&amp;" days")</f>
        <v/>
      </c>
      <c r="X437" s="294" t="n"/>
      <c r="Y437" s="294" t="n"/>
      <c r="Z437" s="294" t="n"/>
      <c r="AA437" s="294" t="n"/>
      <c r="AB437" s="294" t="n">
        <v>40</v>
      </c>
      <c r="AC437" s="294" t="n"/>
      <c r="AD437" s="294" t="n"/>
      <c r="AE437" s="587" t="inlineStr">
        <is>
          <t>3:21.0000</t>
        </is>
      </c>
      <c r="AF437" s="418">
        <f>IF(OR(AE437="",AE437="",AE437=0),"",6.172/(AE437*24))</f>
        <v/>
      </c>
      <c r="AG437" s="298" t="n"/>
      <c r="AH437" s="587" t="inlineStr"/>
      <c r="AI437" s="418">
        <f>IF(OR(AH437="",AH437="",AH437=0),"",6.172/(AH437*24))</f>
        <v/>
      </c>
      <c r="AJ437" s="175">
        <f>IF(AND(ISNUMBER(AB437),ISNUMBER(AG437)),AB437-AG437,"")</f>
        <v/>
      </c>
      <c r="AK437" s="294" t="n"/>
      <c r="AL437" s="294" t="n">
        <v>116</v>
      </c>
      <c r="AM437" s="490" t="n">
        <v>0.274525462962963</v>
      </c>
      <c r="AN437" s="671">
        <f>IF(OR(AL437="",AM437="",AM437=0),"",AL437*6.172/(AM437*24))</f>
        <v/>
      </c>
      <c r="AO437" s="477">
        <f>IF(AND(AL437=AL436,AM437&lt;&gt;"",AM436&lt;&gt;""),AM437-AM436,"")</f>
        <v/>
      </c>
      <c r="AP437" s="294" t="n"/>
      <c r="AQ437" s="587" t="inlineStr">
        <is>
          <t>3:14.0000</t>
        </is>
      </c>
      <c r="AR437" s="418">
        <f>IF(OR(AQ437="",AQ437="",AQ437=0),"",6.172/(AQ437*24))</f>
        <v/>
      </c>
      <c r="AS437" s="436">
        <f>IF(OR(NOT(ISNUMBER(C437)),NOT(ISNUMBER(AB437))),"",IF(AG437&lt;&gt;"",AG437,AB437)-C437)</f>
        <v/>
      </c>
      <c r="AT437" s="299" t="n"/>
      <c r="AU437" s="300">
        <f>IF($B437="","",TEXT($A437,"yyyymmdd")&amp;"_P"&amp;$C437&amp;"_C"&amp;$F437&amp;"_"&amp;TRIM(RIGHT(SUBSTITUTE(TRIM(SUBSTITUTE($L437,CHAR(160)," "))," ",REPT(" ",60)),60))&amp;IF($P437="","","-"&amp;TRIM(RIGHT(SUBSTITUTE(TRIM(SUBSTITUTE($P437,CHAR(160)," "))," ",REPT(" ",60)),60)))&amp;IF($T437="","","-"&amp;TRIM(RIGHT(SUBSTITUTE(TRIM(SUBSTITUTE($T437,CHAR(160)," "))," ",REPT(" ",60)),60)))&amp;".jpg")</f>
        <v/>
      </c>
    </row>
    <row r="438" ht="42" customHeight="1">
      <c r="A438" s="292" t="n">
        <v>25845</v>
      </c>
      <c r="B438" s="294" t="inlineStr">
        <is>
          <t>Hardie-Ferodo 500 4 October, 1970</t>
        </is>
      </c>
      <c r="C438" s="294" t="n">
        <v>24</v>
      </c>
      <c r="D438" s="294" t="inlineStr">
        <is>
          <t>A</t>
        </is>
      </c>
      <c r="E438" s="294" t="n">
        <v>1</v>
      </c>
      <c r="F438" s="294" t="n">
        <v>6</v>
      </c>
      <c r="G438" s="294" t="inlineStr">
        <is>
          <t>Datsun Racing Team</t>
        </is>
      </c>
      <c r="H438" s="294" t="n"/>
      <c r="I438" s="294" t="n"/>
      <c r="J438" s="294" t="inlineStr">
        <is>
          <t>Datsun 1200</t>
        </is>
      </c>
      <c r="K438" s="294" t="n"/>
      <c r="L438" s="294" t="inlineStr">
        <is>
          <t>Barry Tapsall</t>
        </is>
      </c>
      <c r="M438" s="294" t="inlineStr">
        <is>
          <t>AUS</t>
        </is>
      </c>
      <c r="N438" s="700">
        <f>_xlfn.LET(_xlpm.d,_xlfn.XLOOKUP(L438,'[1]Birth Dates'!$A:$A,'[1]Birth Dates'!$B:$B,"",0),IF(_xlpm.d=0,"",_xlpm.d))</f>
        <v/>
      </c>
      <c r="O438" s="294">
        <f>IF(OR(N438="",A438="",NOT(ISNUMBER(N438)),N438&gt;A438),"",DATEDIF(N438,A438,"Y")&amp;" years, "&amp;DATEDIF(N438,A438,"YM")&amp;" months, "&amp;DATEDIF(N438,A438,"MD")&amp;" days")</f>
        <v/>
      </c>
      <c r="P438" s="294" t="inlineStr">
        <is>
          <t>Jon Leighton</t>
        </is>
      </c>
      <c r="Q438" s="294" t="inlineStr">
        <is>
          <t>AUS</t>
        </is>
      </c>
      <c r="R438" s="700">
        <f>_xlfn.LET(_xlpm.d,_xlfn.XLOOKUP(P438,'[1]Birth Dates'!$A:$A,'[1]Birth Dates'!$B:$B,"",0),IF(_xlpm.d=0,"",_xlpm.d))</f>
        <v/>
      </c>
      <c r="S438" s="294">
        <f>IF(OR(R438="",A438="",NOT(ISNUMBER(R438)),R438&gt;A438),"",DATEDIF(R438,A438,"Y")&amp;" years, "&amp;DATEDIF(R438,A438,"YM")&amp;" months, "&amp;DATEDIF(R438,A438,"MD")&amp;" days")</f>
        <v/>
      </c>
      <c r="T438" s="294" t="n"/>
      <c r="U438" s="294" t="n"/>
      <c r="V438" s="700">
        <f>_xlfn.LET(_xlpm.d,_xlfn.XLOOKUP(T438,'[1]Birth Dates'!$A:$A,'[1]Birth Dates'!$B:$B,"",0),IF(_xlpm.d=0,"",_xlpm.d))</f>
        <v/>
      </c>
      <c r="W438" s="294">
        <f>IF(OR(V438="",A438="",NOT(ISNUMBER(V438)),V438&gt;A438),"",DATEDIF(V438,A438,"Y")&amp;" years, "&amp;DATEDIF(V438,A438,"YM")&amp;" months, "&amp;DATEDIF(V438,A438,"MD")&amp;" days")</f>
        <v/>
      </c>
      <c r="X438" s="294" t="n"/>
      <c r="Y438" s="294" t="n"/>
      <c r="Z438" s="294" t="n"/>
      <c r="AA438" s="294" t="n"/>
      <c r="AB438" s="294" t="n">
        <v>43</v>
      </c>
      <c r="AC438" s="294" t="n"/>
      <c r="AD438" s="294" t="n"/>
      <c r="AE438" s="587" t="inlineStr">
        <is>
          <t>3:25.0000</t>
        </is>
      </c>
      <c r="AF438" s="418">
        <f>IF(OR(AE438="",AE438="",AE438=0),"",6.172/(AE438*24))</f>
        <v/>
      </c>
      <c r="AG438" s="298" t="n"/>
      <c r="AH438" s="587" t="inlineStr"/>
      <c r="AI438" s="418">
        <f>IF(OR(AH438="",AH438="",AH438=0),"",6.172/(AH438*24))</f>
        <v/>
      </c>
      <c r="AJ438" s="175">
        <f>IF(AND(ISNUMBER(AB438),ISNUMBER(AG438)),AB438-AG438,"")</f>
        <v/>
      </c>
      <c r="AK438" s="294" t="n"/>
      <c r="AL438" s="294" t="n">
        <v>114</v>
      </c>
      <c r="AM438" s="490" t="n">
        <v>0.2747453703703704</v>
      </c>
      <c r="AN438" s="671">
        <f>IF(OR(AL438="",AM438="",AM438=0),"",AL438*6.172/(AM438*24))</f>
        <v/>
      </c>
      <c r="AO438" s="477">
        <f>IF(AND(AL438=AL437,AM438&lt;&gt;"",AM437&lt;&gt;""),AM438-AM437,"")</f>
        <v/>
      </c>
      <c r="AP438" s="294" t="n"/>
      <c r="AQ438" s="587" t="inlineStr">
        <is>
          <t>3:24.0000</t>
        </is>
      </c>
      <c r="AR438" s="418">
        <f>IF(OR(AQ438="",AQ438="",AQ438=0),"",6.172/(AQ438*24))</f>
        <v/>
      </c>
      <c r="AS438" s="436">
        <f>IF(OR(NOT(ISNUMBER(C438)),NOT(ISNUMBER(AB438))),"",IF(AG438&lt;&gt;"",AG438,AB438)-C438)</f>
        <v/>
      </c>
      <c r="AT438" s="299" t="n"/>
      <c r="AU438" s="300">
        <f>IF($B438="","",TEXT($A438,"yyyymmdd")&amp;"_P"&amp;$C438&amp;"_C"&amp;$F438&amp;"_"&amp;TRIM(RIGHT(SUBSTITUTE(TRIM(SUBSTITUTE($L438,CHAR(160)," "))," ",REPT(" ",60)),60))&amp;IF($P438="","","-"&amp;TRIM(RIGHT(SUBSTITUTE(TRIM(SUBSTITUTE($P438,CHAR(160)," "))," ",REPT(" ",60)),60)))&amp;IF($T438="","","-"&amp;TRIM(RIGHT(SUBSTITUTE(TRIM(SUBSTITUTE($T438,CHAR(160)," "))," ",REPT(" ",60)),60)))&amp;".jpg")</f>
        <v/>
      </c>
    </row>
    <row r="439" ht="42" customHeight="1">
      <c r="A439" s="292" t="n">
        <v>25845</v>
      </c>
      <c r="B439" s="294" t="inlineStr">
        <is>
          <t>Hardie-Ferodo 500 4 October, 1970</t>
        </is>
      </c>
      <c r="C439" s="294" t="n">
        <v>25</v>
      </c>
      <c r="D439" s="294" t="inlineStr">
        <is>
          <t>A</t>
        </is>
      </c>
      <c r="E439" s="294" t="n">
        <v>2</v>
      </c>
      <c r="F439" s="294" t="n">
        <v>1</v>
      </c>
      <c r="G439" s="294" t="inlineStr">
        <is>
          <t>Denlo Motors Pty Ltd</t>
        </is>
      </c>
      <c r="H439" s="294" t="n"/>
      <c r="I439" s="294" t="n"/>
      <c r="J439" s="294" t="inlineStr">
        <is>
          <t>Mazda 1300</t>
        </is>
      </c>
      <c r="K439" s="294" t="n"/>
      <c r="L439" s="294" t="inlineStr">
        <is>
          <t>Bernie Haehnle</t>
        </is>
      </c>
      <c r="M439" s="294" t="inlineStr">
        <is>
          <t>AUS</t>
        </is>
      </c>
      <c r="N439" s="700">
        <f>_xlfn.LET(_xlpm.d,_xlfn.XLOOKUP(L439,'[1]Birth Dates'!$A:$A,'[1]Birth Dates'!$B:$B,"",0),IF(_xlpm.d=0,"",_xlpm.d))</f>
        <v/>
      </c>
      <c r="O439" s="294">
        <f>IF(OR(N439="",A439="",NOT(ISNUMBER(N439)),N439&gt;A439),"",DATEDIF(N439,A439,"Y")&amp;" years, "&amp;DATEDIF(N439,A439,"YM")&amp;" months, "&amp;DATEDIF(N439,A439,"MD")&amp;" days")</f>
        <v/>
      </c>
      <c r="P439" s="294" t="inlineStr">
        <is>
          <t>Neil Revell</t>
        </is>
      </c>
      <c r="Q439" s="294" t="inlineStr">
        <is>
          <t>AUS</t>
        </is>
      </c>
      <c r="R439" s="700">
        <f>_xlfn.LET(_xlpm.d,_xlfn.XLOOKUP(P439,'[1]Birth Dates'!$A:$A,'[1]Birth Dates'!$B:$B,"",0),IF(_xlpm.d=0,"",_xlpm.d))</f>
        <v/>
      </c>
      <c r="S439" s="294">
        <f>IF(OR(R439="",A439="",NOT(ISNUMBER(R439)),R439&gt;A439),"",DATEDIF(R439,A439,"Y")&amp;" years, "&amp;DATEDIF(R439,A439,"YM")&amp;" months, "&amp;DATEDIF(R439,A439,"MD")&amp;" days")</f>
        <v/>
      </c>
      <c r="T439" s="294" t="n"/>
      <c r="U439" s="294" t="n"/>
      <c r="V439" s="700">
        <f>_xlfn.LET(_xlpm.d,_xlfn.XLOOKUP(T439,'[1]Birth Dates'!$A:$A,'[1]Birth Dates'!$B:$B,"",0),IF(_xlpm.d=0,"",_xlpm.d))</f>
        <v/>
      </c>
      <c r="W439" s="294">
        <f>IF(OR(V439="",A439="",NOT(ISNUMBER(V439)),V439&gt;A439),"",DATEDIF(V439,A439,"Y")&amp;" years, "&amp;DATEDIF(V439,A439,"YM")&amp;" months, "&amp;DATEDIF(V439,A439,"MD")&amp;" days")</f>
        <v/>
      </c>
      <c r="X439" s="294" t="n"/>
      <c r="Y439" s="294" t="n"/>
      <c r="Z439" s="294" t="n"/>
      <c r="AA439" s="294" t="n"/>
      <c r="AB439" s="294" t="n">
        <v>47</v>
      </c>
      <c r="AC439" s="294" t="n"/>
      <c r="AD439" s="294" t="n"/>
      <c r="AE439" s="587" t="inlineStr">
        <is>
          <t>3:25.9000</t>
        </is>
      </c>
      <c r="AF439" s="418">
        <f>IF(OR(AE439="",AE439="",AE439=0),"",6.172/(AE439*24))</f>
        <v/>
      </c>
      <c r="AG439" s="298" t="n"/>
      <c r="AH439" s="587" t="inlineStr"/>
      <c r="AI439" s="418">
        <f>IF(OR(AH439="",AH439="",AH439=0),"",6.172/(AH439*24))</f>
        <v/>
      </c>
      <c r="AJ439" s="175">
        <f>IF(AND(ISNUMBER(AB439),ISNUMBER(AG439)),AB439-AG439,"")</f>
        <v/>
      </c>
      <c r="AK439" s="294" t="n"/>
      <c r="AL439" s="294" t="n">
        <v>114</v>
      </c>
      <c r="AM439" s="490" t="n">
        <v>0.2752083333333333</v>
      </c>
      <c r="AN439" s="671">
        <f>IF(OR(AL439="",AM439="",AM439=0),"",AL439*6.172/(AM439*24))</f>
        <v/>
      </c>
      <c r="AO439" s="477">
        <f>IF(AND(AL439=AL438,AM439&lt;&gt;"",AM438&lt;&gt;""),AM439-AM438,"")</f>
        <v/>
      </c>
      <c r="AP439" s="294" t="n"/>
      <c r="AQ439" s="587" t="inlineStr">
        <is>
          <t>3:23.0000</t>
        </is>
      </c>
      <c r="AR439" s="418">
        <f>IF(OR(AQ439="",AQ439="",AQ439=0),"",6.172/(AQ439*24))</f>
        <v/>
      </c>
      <c r="AS439" s="436">
        <f>IF(OR(NOT(ISNUMBER(C439)),NOT(ISNUMBER(AB439))),"",IF(AG439&lt;&gt;"",AG439,AB439)-C439)</f>
        <v/>
      </c>
      <c r="AT439" s="299" t="n"/>
      <c r="AU439" s="300">
        <f>IF($B439="","",TEXT($A439,"yyyymmdd")&amp;"_P"&amp;$C439&amp;"_C"&amp;$F439&amp;"_"&amp;TRIM(RIGHT(SUBSTITUTE(TRIM(SUBSTITUTE($L439,CHAR(160)," "))," ",REPT(" ",60)),60))&amp;IF($P439="","","-"&amp;TRIM(RIGHT(SUBSTITUTE(TRIM(SUBSTITUTE($P439,CHAR(160)," "))," ",REPT(" ",60)),60)))&amp;IF($T439="","","-"&amp;TRIM(RIGHT(SUBSTITUTE(TRIM(SUBSTITUTE($T439,CHAR(160)," "))," ",REPT(" ",60)),60)))&amp;".jpg")</f>
        <v/>
      </c>
    </row>
    <row r="440" ht="42" customHeight="1">
      <c r="A440" s="292" t="n">
        <v>25845</v>
      </c>
      <c r="B440" s="294" t="inlineStr">
        <is>
          <t>Hardie-Ferodo 500 4 October, 1970</t>
        </is>
      </c>
      <c r="C440" s="294" t="n">
        <v>26</v>
      </c>
      <c r="D440" s="294" t="inlineStr">
        <is>
          <t>A</t>
        </is>
      </c>
      <c r="E440" s="294" t="n">
        <v>3</v>
      </c>
      <c r="F440" s="294" t="n">
        <v>12</v>
      </c>
      <c r="G440" s="294" t="inlineStr">
        <is>
          <t>John Palmer Motors</t>
        </is>
      </c>
      <c r="H440" s="294" t="n"/>
      <c r="I440" s="294" t="n"/>
      <c r="J440" s="294" t="inlineStr">
        <is>
          <t>Mazda 1300</t>
        </is>
      </c>
      <c r="K440" s="294" t="n"/>
      <c r="L440" s="294" t="inlineStr">
        <is>
          <t>John Leffler</t>
        </is>
      </c>
      <c r="M440" s="294" t="inlineStr">
        <is>
          <t>AUS</t>
        </is>
      </c>
      <c r="N440" s="700">
        <f>_xlfn.LET(_xlpm.d,_xlfn.XLOOKUP(L440,'[1]Birth Dates'!$A:$A,'[1]Birth Dates'!$B:$B,"",0),IF(_xlpm.d=0,"",_xlpm.d))</f>
        <v/>
      </c>
      <c r="O440" s="294">
        <f>IF(OR(N440="",A440="",NOT(ISNUMBER(N440)),N440&gt;A440),"",DATEDIF(N440,A440,"Y")&amp;" years, "&amp;DATEDIF(N440,A440,"YM")&amp;" months, "&amp;DATEDIF(N440,A440,"MD")&amp;" days")</f>
        <v/>
      </c>
      <c r="P440" s="294" t="inlineStr">
        <is>
          <t>Gary Hodge</t>
        </is>
      </c>
      <c r="Q440" s="294" t="inlineStr">
        <is>
          <t>AUS</t>
        </is>
      </c>
      <c r="R440" s="700">
        <f>_xlfn.LET(_xlpm.d,_xlfn.XLOOKUP(P440,'[1]Birth Dates'!$A:$A,'[1]Birth Dates'!$B:$B,"",0),IF(_xlpm.d=0,"",_xlpm.d))</f>
        <v/>
      </c>
      <c r="S440" s="294">
        <f>IF(OR(R440="",A440="",NOT(ISNUMBER(R440)),R440&gt;A440),"",DATEDIF(R440,A440,"Y")&amp;" years, "&amp;DATEDIF(R440,A440,"YM")&amp;" months, "&amp;DATEDIF(R440,A440,"MD")&amp;" days")</f>
        <v/>
      </c>
      <c r="T440" s="294" t="n"/>
      <c r="U440" s="294" t="n"/>
      <c r="V440" s="700">
        <f>_xlfn.LET(_xlpm.d,_xlfn.XLOOKUP(T440,'[1]Birth Dates'!$A:$A,'[1]Birth Dates'!$B:$B,"",0),IF(_xlpm.d=0,"",_xlpm.d))</f>
        <v/>
      </c>
      <c r="W440" s="294">
        <f>IF(OR(V440="",A440="",NOT(ISNUMBER(V440)),V440&gt;A440),"",DATEDIF(V440,A440,"Y")&amp;" years, "&amp;DATEDIF(V440,A440,"YM")&amp;" months, "&amp;DATEDIF(V440,A440,"MD")&amp;" days")</f>
        <v/>
      </c>
      <c r="X440" s="294" t="n"/>
      <c r="Y440" s="294" t="n"/>
      <c r="Z440" s="294" t="n"/>
      <c r="AA440" s="294" t="n"/>
      <c r="AB440" s="294" t="n">
        <v>45</v>
      </c>
      <c r="AC440" s="294" t="n"/>
      <c r="AD440" s="294" t="n"/>
      <c r="AE440" s="587" t="inlineStr">
        <is>
          <t>3:25.2000</t>
        </is>
      </c>
      <c r="AF440" s="418">
        <f>IF(OR(AE440="",AE440="",AE440=0),"",6.172/(AE440*24))</f>
        <v/>
      </c>
      <c r="AG440" s="298" t="n"/>
      <c r="AH440" s="587" t="inlineStr"/>
      <c r="AI440" s="418">
        <f>IF(OR(AH440="",AH440="",AH440=0),"",6.172/(AH440*24))</f>
        <v/>
      </c>
      <c r="AJ440" s="175">
        <f>IF(AND(ISNUMBER(AB440),ISNUMBER(AG440)),AB440-AG440,"")</f>
        <v/>
      </c>
      <c r="AK440" s="294" t="n"/>
      <c r="AL440" s="294" t="n">
        <v>113</v>
      </c>
      <c r="AM440" s="490" t="n">
        <v>0.2739467592592593</v>
      </c>
      <c r="AN440" s="671">
        <f>IF(OR(AL440="",AM440="",AM440=0),"",AL440*6.172/(AM440*24))</f>
        <v/>
      </c>
      <c r="AO440" s="477">
        <f>IF(AND(AL440=AL439,AM440&lt;&gt;"",AM439&lt;&gt;""),AM440-AM439,"")</f>
        <v/>
      </c>
      <c r="AP440" s="294" t="n"/>
      <c r="AQ440" s="587" t="inlineStr">
        <is>
          <t>3:23.0000</t>
        </is>
      </c>
      <c r="AR440" s="418">
        <f>IF(OR(AQ440="",AQ440="",AQ440=0),"",6.172/(AQ440*24))</f>
        <v/>
      </c>
      <c r="AS440" s="436">
        <f>IF(OR(NOT(ISNUMBER(C440)),NOT(ISNUMBER(AB440))),"",IF(AG440&lt;&gt;"",AG440,AB440)-C440)</f>
        <v/>
      </c>
      <c r="AT440" s="299" t="n"/>
      <c r="AU440" s="300">
        <f>IF($B440="","",TEXT($A440,"yyyymmdd")&amp;"_P"&amp;$C440&amp;"_C"&amp;$F440&amp;"_"&amp;TRIM(RIGHT(SUBSTITUTE(TRIM(SUBSTITUTE($L440,CHAR(160)," "))," ",REPT(" ",60)),60))&amp;IF($P440="","","-"&amp;TRIM(RIGHT(SUBSTITUTE(TRIM(SUBSTITUTE($P440,CHAR(160)," "))," ",REPT(" ",60)),60)))&amp;IF($T440="","","-"&amp;TRIM(RIGHT(SUBSTITUTE(TRIM(SUBSTITUTE($T440,CHAR(160)," "))," ",REPT(" ",60)),60)))&amp;".jpg")</f>
        <v/>
      </c>
    </row>
    <row r="441" ht="42" customHeight="1">
      <c r="A441" s="292" t="n">
        <v>25845</v>
      </c>
      <c r="B441" s="294" t="inlineStr">
        <is>
          <t>Hardie-Ferodo 500 4 October, 1970</t>
        </is>
      </c>
      <c r="C441" s="294" t="n">
        <v>27</v>
      </c>
      <c r="D441" s="294" t="inlineStr">
        <is>
          <t>A</t>
        </is>
      </c>
      <c r="E441" s="294" t="n">
        <v>4</v>
      </c>
      <c r="F441" s="294" t="n">
        <v>10</v>
      </c>
      <c r="G441" s="294" t="inlineStr">
        <is>
          <t>AMI Racing Team</t>
        </is>
      </c>
      <c r="H441" s="294" t="n"/>
      <c r="I441" s="294" t="n"/>
      <c r="J441" s="294" t="inlineStr">
        <is>
          <t>Toyota Corolla</t>
        </is>
      </c>
      <c r="K441" s="294" t="n"/>
      <c r="L441" s="294" t="inlineStr">
        <is>
          <t>Brian Sampson</t>
        </is>
      </c>
      <c r="M441" s="294" t="inlineStr">
        <is>
          <t>AUS</t>
        </is>
      </c>
      <c r="N441" s="700">
        <f>_xlfn.LET(_xlpm.d,_xlfn.XLOOKUP(L441,'[1]Birth Dates'!$A:$A,'[1]Birth Dates'!$B:$B,"",0),IF(_xlpm.d=0,"",_xlpm.d))</f>
        <v/>
      </c>
      <c r="O441" s="294">
        <f>IF(OR(N441="",A441="",NOT(ISNUMBER(N441)),N441&gt;A441),"",DATEDIF(N441,A441,"Y")&amp;" years, "&amp;DATEDIF(N441,A441,"YM")&amp;" months, "&amp;DATEDIF(N441,A441,"MD")&amp;" days")</f>
        <v/>
      </c>
      <c r="P441" s="294" t="inlineStr">
        <is>
          <t>Dick Thurston</t>
        </is>
      </c>
      <c r="Q441" s="294" t="inlineStr">
        <is>
          <t>AUS</t>
        </is>
      </c>
      <c r="R441" s="700">
        <f>_xlfn.LET(_xlpm.d,_xlfn.XLOOKUP(P441,'[1]Birth Dates'!$A:$A,'[1]Birth Dates'!$B:$B,"",0),IF(_xlpm.d=0,"",_xlpm.d))</f>
        <v/>
      </c>
      <c r="S441" s="294">
        <f>IF(OR(R441="",A441="",NOT(ISNUMBER(R441)),R441&gt;A441),"",DATEDIF(R441,A441,"Y")&amp;" years, "&amp;DATEDIF(R441,A441,"YM")&amp;" months, "&amp;DATEDIF(R441,A441,"MD")&amp;" days")</f>
        <v/>
      </c>
      <c r="T441" s="294" t="n"/>
      <c r="U441" s="294" t="n"/>
      <c r="V441" s="700">
        <f>_xlfn.LET(_xlpm.d,_xlfn.XLOOKUP(T441,'[1]Birth Dates'!$A:$A,'[1]Birth Dates'!$B:$B,"",0),IF(_xlpm.d=0,"",_xlpm.d))</f>
        <v/>
      </c>
      <c r="W441" s="294">
        <f>IF(OR(V441="",A441="",NOT(ISNUMBER(V441)),V441&gt;A441),"",DATEDIF(V441,A441,"Y")&amp;" years, "&amp;DATEDIF(V441,A441,"YM")&amp;" months, "&amp;DATEDIF(V441,A441,"MD")&amp;" days")</f>
        <v/>
      </c>
      <c r="X441" s="294" t="n"/>
      <c r="Y441" s="294" t="n"/>
      <c r="Z441" s="294" t="n"/>
      <c r="AA441" s="294" t="n"/>
      <c r="AB441" s="294" t="n">
        <v>48</v>
      </c>
      <c r="AC441" s="294" t="n"/>
      <c r="AD441" s="294" t="n"/>
      <c r="AE441" s="587" t="inlineStr">
        <is>
          <t>3:27.2000</t>
        </is>
      </c>
      <c r="AF441" s="418">
        <f>IF(OR(AE441="",AE441="",AE441=0),"",6.172/(AE441*24))</f>
        <v/>
      </c>
      <c r="AG441" s="298" t="n"/>
      <c r="AH441" s="587" t="inlineStr"/>
      <c r="AI441" s="418">
        <f>IF(OR(AH441="",AH441="",AH441=0),"",6.172/(AH441*24))</f>
        <v/>
      </c>
      <c r="AJ441" s="175">
        <f>IF(AND(ISNUMBER(AB441),ISNUMBER(AG441)),AB441-AG441,"")</f>
        <v/>
      </c>
      <c r="AK441" s="294" t="n"/>
      <c r="AL441" s="294" t="n">
        <v>113</v>
      </c>
      <c r="AM441" s="490" t="n">
        <v>0.2755208333333333</v>
      </c>
      <c r="AN441" s="671">
        <f>IF(OR(AL441="",AM441="",AM441=0),"",AL441*6.172/(AM441*24))</f>
        <v/>
      </c>
      <c r="AO441" s="477">
        <f>IF(AND(AL441=AL440,AM441&lt;&gt;"",AM440&lt;&gt;""),AM441-AM440,"")</f>
        <v/>
      </c>
      <c r="AP441" s="294" t="n"/>
      <c r="AQ441" s="587" t="inlineStr">
        <is>
          <t>3:27.0000</t>
        </is>
      </c>
      <c r="AR441" s="418">
        <f>IF(OR(AQ441="",AQ441="",AQ441=0),"",6.172/(AQ441*24))</f>
        <v/>
      </c>
      <c r="AS441" s="436">
        <f>IF(OR(NOT(ISNUMBER(C441)),NOT(ISNUMBER(AB441))),"",IF(AG441&lt;&gt;"",AG441,AB441)-C441)</f>
        <v/>
      </c>
      <c r="AT441" s="299" t="n"/>
      <c r="AU441" s="300">
        <f>IF($B441="","",TEXT($A441,"yyyymmdd")&amp;"_P"&amp;$C441&amp;"_C"&amp;$F441&amp;"_"&amp;TRIM(RIGHT(SUBSTITUTE(TRIM(SUBSTITUTE($L441,CHAR(160)," "))," ",REPT(" ",60)),60))&amp;IF($P441="","","-"&amp;TRIM(RIGHT(SUBSTITUTE(TRIM(SUBSTITUTE($P441,CHAR(160)," "))," ",REPT(" ",60)),60)))&amp;IF($T441="","","-"&amp;TRIM(RIGHT(SUBSTITUTE(TRIM(SUBSTITUTE($T441,CHAR(160)," "))," ",REPT(" ",60)),60)))&amp;".jpg")</f>
        <v/>
      </c>
    </row>
    <row r="442" ht="42" customHeight="1">
      <c r="A442" s="292" t="n">
        <v>25845</v>
      </c>
      <c r="B442" s="294" t="inlineStr">
        <is>
          <t>Hardie-Ferodo 500 4 October, 1970</t>
        </is>
      </c>
      <c r="C442" s="294" t="n">
        <v>28</v>
      </c>
      <c r="D442" s="294" t="inlineStr">
        <is>
          <t>A</t>
        </is>
      </c>
      <c r="E442" s="294" t="n">
        <v>5</v>
      </c>
      <c r="F442" s="294" t="n">
        <v>7</v>
      </c>
      <c r="G442" s="294" t="inlineStr">
        <is>
          <t>Mazda House Pty Ltd</t>
        </is>
      </c>
      <c r="H442" s="294" t="n"/>
      <c r="I442" s="294" t="n"/>
      <c r="J442" s="294" t="inlineStr">
        <is>
          <t>Mazda 1300</t>
        </is>
      </c>
      <c r="K442" s="294" t="n"/>
      <c r="L442" s="294" t="inlineStr">
        <is>
          <t>Jim Laing-Peach</t>
        </is>
      </c>
      <c r="M442" s="294" t="inlineStr">
        <is>
          <t>AUS</t>
        </is>
      </c>
      <c r="N442" s="700">
        <f>_xlfn.LET(_xlpm.d,_xlfn.XLOOKUP(L442,'[1]Birth Dates'!$A:$A,'[1]Birth Dates'!$B:$B,"",0),IF(_xlpm.d=0,"",_xlpm.d))</f>
        <v/>
      </c>
      <c r="O442" s="294">
        <f>IF(OR(N442="",A442="",NOT(ISNUMBER(N442)),N442&gt;A442),"",DATEDIF(N442,A442,"Y")&amp;" years, "&amp;DATEDIF(N442,A442,"YM")&amp;" months, "&amp;DATEDIF(N442,A442,"MD")&amp;" days")</f>
        <v/>
      </c>
      <c r="P442" s="294" t="inlineStr">
        <is>
          <t>Barry Ferguson</t>
        </is>
      </c>
      <c r="Q442" s="294" t="inlineStr">
        <is>
          <t>AUS</t>
        </is>
      </c>
      <c r="R442" s="700">
        <f>_xlfn.LET(_xlpm.d,_xlfn.XLOOKUP(P442,'[1]Birth Dates'!$A:$A,'[1]Birth Dates'!$B:$B,"",0),IF(_xlpm.d=0,"",_xlpm.d))</f>
        <v/>
      </c>
      <c r="S442" s="294">
        <f>IF(OR(R442="",A442="",NOT(ISNUMBER(R442)),R442&gt;A442),"",DATEDIF(R442,A442,"Y")&amp;" years, "&amp;DATEDIF(R442,A442,"YM")&amp;" months, "&amp;DATEDIF(R442,A442,"MD")&amp;" days")</f>
        <v/>
      </c>
      <c r="T442" s="294" t="n"/>
      <c r="U442" s="294" t="n"/>
      <c r="V442" s="700">
        <f>_xlfn.LET(_xlpm.d,_xlfn.XLOOKUP(T442,'[1]Birth Dates'!$A:$A,'[1]Birth Dates'!$B:$B,"",0),IF(_xlpm.d=0,"",_xlpm.d))</f>
        <v/>
      </c>
      <c r="W442" s="294">
        <f>IF(OR(V442="",A442="",NOT(ISNUMBER(V442)),V442&gt;A442),"",DATEDIF(V442,A442,"Y")&amp;" years, "&amp;DATEDIF(V442,A442,"YM")&amp;" months, "&amp;DATEDIF(V442,A442,"MD")&amp;" days")</f>
        <v/>
      </c>
      <c r="X442" s="294" t="n"/>
      <c r="Y442" s="294" t="n"/>
      <c r="Z442" s="294" t="n"/>
      <c r="AA442" s="294" t="n"/>
      <c r="AB442" s="294" t="n">
        <v>50</v>
      </c>
      <c r="AC442" s="294" t="n"/>
      <c r="AD442" s="294" t="n"/>
      <c r="AE442" s="587" t="inlineStr">
        <is>
          <t>3:27.9000</t>
        </is>
      </c>
      <c r="AF442" s="418">
        <f>IF(OR(AE442="",AE442="",AE442=0),"",6.172/(AE442*24))</f>
        <v/>
      </c>
      <c r="AG442" s="298" t="n"/>
      <c r="AH442" s="587" t="inlineStr"/>
      <c r="AI442" s="418">
        <f>IF(OR(AH442="",AH442="",AH442=0),"",6.172/(AH442*24))</f>
        <v/>
      </c>
      <c r="AJ442" s="175">
        <f>IF(AND(ISNUMBER(AB442),ISNUMBER(AG442)),AB442-AG442,"")</f>
        <v/>
      </c>
      <c r="AK442" s="294" t="n"/>
      <c r="AL442" s="294" t="n">
        <v>112</v>
      </c>
      <c r="AM442" s="490" t="n">
        <v>0.2737268518518519</v>
      </c>
      <c r="AN442" s="671">
        <f>IF(OR(AL442="",AM442="",AM442=0),"",AL442*6.172/(AM442*24))</f>
        <v/>
      </c>
      <c r="AO442" s="477">
        <f>IF(AND(AL442=AL441,AM442&lt;&gt;"",AM441&lt;&gt;""),AM442-AM441,"")</f>
        <v/>
      </c>
      <c r="AP442" s="294" t="n"/>
      <c r="AQ442" s="587" t="inlineStr">
        <is>
          <t>3:26.0000</t>
        </is>
      </c>
      <c r="AR442" s="418">
        <f>IF(OR(AQ442="",AQ442="",AQ442=0),"",6.172/(AQ442*24))</f>
        <v/>
      </c>
      <c r="AS442" s="436">
        <f>IF(OR(NOT(ISNUMBER(C442)),NOT(ISNUMBER(AB442))),"",IF(AG442&lt;&gt;"",AG442,AB442)-C442)</f>
        <v/>
      </c>
      <c r="AT442" s="299" t="n"/>
      <c r="AU442" s="300">
        <f>IF($B442="","",TEXT($A442,"yyyymmdd")&amp;"_P"&amp;$C442&amp;"_C"&amp;$F442&amp;"_"&amp;TRIM(RIGHT(SUBSTITUTE(TRIM(SUBSTITUTE($L442,CHAR(160)," "))," ",REPT(" ",60)),60))&amp;IF($P442="","","-"&amp;TRIM(RIGHT(SUBSTITUTE(TRIM(SUBSTITUTE($P442,CHAR(160)," "))," ",REPT(" ",60)),60)))&amp;IF($T442="","","-"&amp;TRIM(RIGHT(SUBSTITUTE(TRIM(SUBSTITUTE($T442,CHAR(160)," "))," ",REPT(" ",60)),60)))&amp;".jpg")</f>
        <v/>
      </c>
    </row>
    <row r="443" ht="42" customHeight="1">
      <c r="A443" s="292" t="n">
        <v>25845</v>
      </c>
      <c r="B443" s="294" t="inlineStr">
        <is>
          <t>Hardie-Ferodo 500 4 October, 1970</t>
        </is>
      </c>
      <c r="C443" s="294" t="n">
        <v>29</v>
      </c>
      <c r="D443" s="294" t="inlineStr">
        <is>
          <t>B</t>
        </is>
      </c>
      <c r="E443" s="294" t="n">
        <v>3</v>
      </c>
      <c r="F443" s="294" t="n">
        <v>21</v>
      </c>
      <c r="G443" s="294" t="inlineStr">
        <is>
          <t>Kloster Pty Ltd</t>
        </is>
      </c>
      <c r="H443" s="294" t="n"/>
      <c r="I443" s="294" t="n"/>
      <c r="J443" s="294" t="inlineStr">
        <is>
          <t>Ford Cortina 240 Mk.II</t>
        </is>
      </c>
      <c r="K443" s="294" t="n"/>
      <c r="L443" s="294" t="inlineStr">
        <is>
          <t>Geoff Westbury</t>
        </is>
      </c>
      <c r="M443" s="294" t="inlineStr">
        <is>
          <t>AUS</t>
        </is>
      </c>
      <c r="N443" s="700">
        <f>_xlfn.LET(_xlpm.d,_xlfn.XLOOKUP(L443,'[1]Birth Dates'!$A:$A,'[1]Birth Dates'!$B:$B,"",0),IF(_xlpm.d=0,"",_xlpm.d))</f>
        <v/>
      </c>
      <c r="O443" s="294">
        <f>IF(OR(N443="",A443="",NOT(ISNUMBER(N443)),N443&gt;A443),"",DATEDIF(N443,A443,"Y")&amp;" years, "&amp;DATEDIF(N443,A443,"YM")&amp;" months, "&amp;DATEDIF(N443,A443,"MD")&amp;" days")</f>
        <v/>
      </c>
      <c r="P443" s="294" t="inlineStr">
        <is>
          <t>Ray Marquet</t>
        </is>
      </c>
      <c r="Q443" s="294" t="inlineStr">
        <is>
          <t>AUS</t>
        </is>
      </c>
      <c r="R443" s="700">
        <f>_xlfn.LET(_xlpm.d,_xlfn.XLOOKUP(P443,'[1]Birth Dates'!$A:$A,'[1]Birth Dates'!$B:$B,"",0),IF(_xlpm.d=0,"",_xlpm.d))</f>
        <v/>
      </c>
      <c r="S443" s="294">
        <f>IF(OR(R443="",A443="",NOT(ISNUMBER(R443)),R443&gt;A443),"",DATEDIF(R443,A443,"Y")&amp;" years, "&amp;DATEDIF(R443,A443,"YM")&amp;" months, "&amp;DATEDIF(R443,A443,"MD")&amp;" days")</f>
        <v/>
      </c>
      <c r="T443" s="294" t="n"/>
      <c r="U443" s="294" t="n"/>
      <c r="V443" s="700">
        <f>_xlfn.LET(_xlpm.d,_xlfn.XLOOKUP(T443,'[1]Birth Dates'!$A:$A,'[1]Birth Dates'!$B:$B,"",0),IF(_xlpm.d=0,"",_xlpm.d))</f>
        <v/>
      </c>
      <c r="W443" s="294">
        <f>IF(OR(V443="",A443="",NOT(ISNUMBER(V443)),V443&gt;A443),"",DATEDIF(V443,A443,"Y")&amp;" years, "&amp;DATEDIF(V443,A443,"YM")&amp;" months, "&amp;DATEDIF(V443,A443,"MD")&amp;" days")</f>
        <v/>
      </c>
      <c r="X443" s="294" t="n"/>
      <c r="Y443" s="294" t="n"/>
      <c r="Z443" s="294" t="n"/>
      <c r="AA443" s="294" t="n"/>
      <c r="AB443" s="294" t="n">
        <v>53</v>
      </c>
      <c r="AC443" s="294" t="n"/>
      <c r="AD443" s="294" t="n"/>
      <c r="AE443" s="587" t="inlineStr">
        <is>
          <t>3:28.2000</t>
        </is>
      </c>
      <c r="AF443" s="418">
        <f>IF(OR(AE443="",AE443="",AE443=0),"",6.172/(AE443*24))</f>
        <v/>
      </c>
      <c r="AG443" s="298" t="n"/>
      <c r="AH443" s="587" t="inlineStr"/>
      <c r="AI443" s="418">
        <f>IF(OR(AH443="",AH443="",AH443=0),"",6.172/(AH443*24))</f>
        <v/>
      </c>
      <c r="AJ443" s="175">
        <f>IF(AND(ISNUMBER(AB443),ISNUMBER(AG443)),AB443-AG443,"")</f>
        <v/>
      </c>
      <c r="AK443" s="294" t="n"/>
      <c r="AL443" s="294" t="n">
        <v>112</v>
      </c>
      <c r="AM443" s="490" t="n">
        <v>0.2753009259259259</v>
      </c>
      <c r="AN443" s="671">
        <f>IF(OR(AL443="",AM443="",AM443=0),"",AL443*6.172/(AM443*24))</f>
        <v/>
      </c>
      <c r="AO443" s="477">
        <f>IF(AND(AL443=AL442,AM443&lt;&gt;"",AM442&lt;&gt;""),AM443-AM442,"")</f>
        <v/>
      </c>
      <c r="AP443" s="294" t="n"/>
      <c r="AQ443" s="587" t="inlineStr">
        <is>
          <t>3:25.0000</t>
        </is>
      </c>
      <c r="AR443" s="418">
        <f>IF(OR(AQ443="",AQ443="",AQ443=0),"",6.172/(AQ443*24))</f>
        <v/>
      </c>
      <c r="AS443" s="436">
        <f>IF(OR(NOT(ISNUMBER(C443)),NOT(ISNUMBER(AB443))),"",IF(AG443&lt;&gt;"",AG443,AB443)-C443)</f>
        <v/>
      </c>
      <c r="AT443" s="299" t="n"/>
      <c r="AU443" s="300">
        <f>IF($B443="","",TEXT($A443,"yyyymmdd")&amp;"_P"&amp;$C443&amp;"_C"&amp;$F443&amp;"_"&amp;TRIM(RIGHT(SUBSTITUTE(TRIM(SUBSTITUTE($L443,CHAR(160)," "))," ",REPT(" ",60)),60))&amp;IF($P443="","","-"&amp;TRIM(RIGHT(SUBSTITUTE(TRIM(SUBSTITUTE($P443,CHAR(160)," "))," ",REPT(" ",60)),60)))&amp;IF($T443="","","-"&amp;TRIM(RIGHT(SUBSTITUTE(TRIM(SUBSTITUTE($T443,CHAR(160)," "))," ",REPT(" ",60)),60)))&amp;".jpg")</f>
        <v/>
      </c>
    </row>
    <row r="444" ht="42" customHeight="1">
      <c r="A444" s="292" t="n">
        <v>25845</v>
      </c>
      <c r="B444" s="294" t="inlineStr">
        <is>
          <t>Hardie-Ferodo 500 4 October, 1970</t>
        </is>
      </c>
      <c r="C444" s="294" t="n">
        <v>30</v>
      </c>
      <c r="D444" s="294" t="inlineStr">
        <is>
          <t>A</t>
        </is>
      </c>
      <c r="E444" s="294" t="n">
        <v>6</v>
      </c>
      <c r="F444" s="294" t="n">
        <v>9</v>
      </c>
      <c r="G444" s="294" t="inlineStr">
        <is>
          <t>AMI Racing Team</t>
        </is>
      </c>
      <c r="H444" s="294" t="n"/>
      <c r="I444" s="294" t="n"/>
      <c r="J444" s="294" t="inlineStr">
        <is>
          <t>Toyota Corolla</t>
        </is>
      </c>
      <c r="K444" s="294" t="n"/>
      <c r="L444" s="294" t="inlineStr">
        <is>
          <t>Max Stewart</t>
        </is>
      </c>
      <c r="M444" s="294" t="inlineStr">
        <is>
          <t>AUS</t>
        </is>
      </c>
      <c r="N444" s="700">
        <f>_xlfn.LET(_xlpm.d,_xlfn.XLOOKUP(L444,'[1]Birth Dates'!$A:$A,'[1]Birth Dates'!$B:$B,"",0),IF(_xlpm.d=0,"",_xlpm.d))</f>
        <v/>
      </c>
      <c r="O444" s="294">
        <f>IF(OR(N444="",A444="",NOT(ISNUMBER(N444)),N444&gt;A444),"",DATEDIF(N444,A444,"Y")&amp;" years, "&amp;DATEDIF(N444,A444,"YM")&amp;" months, "&amp;DATEDIF(N444,A444,"MD")&amp;" days")</f>
        <v/>
      </c>
      <c r="P444" s="294" t="inlineStr">
        <is>
          <t>Dick Young</t>
        </is>
      </c>
      <c r="Q444" s="294" t="inlineStr">
        <is>
          <t>AUS</t>
        </is>
      </c>
      <c r="R444" s="700">
        <f>_xlfn.LET(_xlpm.d,_xlfn.XLOOKUP(P444,'[1]Birth Dates'!$A:$A,'[1]Birth Dates'!$B:$B,"",0),IF(_xlpm.d=0,"",_xlpm.d))</f>
        <v/>
      </c>
      <c r="S444" s="294">
        <f>IF(OR(R444="",A444="",NOT(ISNUMBER(R444)),R444&gt;A444),"",DATEDIF(R444,A444,"Y")&amp;" years, "&amp;DATEDIF(R444,A444,"YM")&amp;" months, "&amp;DATEDIF(R444,A444,"MD")&amp;" days")</f>
        <v/>
      </c>
      <c r="T444" s="294" t="n"/>
      <c r="U444" s="294" t="n"/>
      <c r="V444" s="700">
        <f>_xlfn.LET(_xlpm.d,_xlfn.XLOOKUP(T444,'[1]Birth Dates'!$A:$A,'[1]Birth Dates'!$B:$B,"",0),IF(_xlpm.d=0,"",_xlpm.d))</f>
        <v/>
      </c>
      <c r="W444" s="294">
        <f>IF(OR(V444="",A444="",NOT(ISNUMBER(V444)),V444&gt;A444),"",DATEDIF(V444,A444,"Y")&amp;" years, "&amp;DATEDIF(V444,A444,"YM")&amp;" months, "&amp;DATEDIF(V444,A444,"MD")&amp;" days")</f>
        <v/>
      </c>
      <c r="X444" s="294" t="n"/>
      <c r="Y444" s="294" t="n"/>
      <c r="Z444" s="294" t="n"/>
      <c r="AA444" s="294" t="n"/>
      <c r="AB444" s="294" t="n">
        <v>51</v>
      </c>
      <c r="AC444" s="294" t="n"/>
      <c r="AD444" s="294" t="n"/>
      <c r="AE444" s="587" t="inlineStr">
        <is>
          <t>3:28.0000</t>
        </is>
      </c>
      <c r="AF444" s="418">
        <f>IF(OR(AE444="",AE444="",AE444=0),"",6.172/(AE444*24))</f>
        <v/>
      </c>
      <c r="AG444" s="298" t="n"/>
      <c r="AH444" s="587" t="inlineStr"/>
      <c r="AI444" s="418">
        <f>IF(OR(AH444="",AH444="",AH444=0),"",6.172/(AH444*24))</f>
        <v/>
      </c>
      <c r="AJ444" s="175">
        <f>IF(AND(ISNUMBER(AB444),ISNUMBER(AG444)),AB444-AG444,"")</f>
        <v/>
      </c>
      <c r="AK444" s="294" t="n"/>
      <c r="AL444" s="294" t="n">
        <v>112</v>
      </c>
      <c r="AM444" s="490" t="n">
        <v>0.2755208333333333</v>
      </c>
      <c r="AN444" s="671">
        <f>IF(OR(AL444="",AM444="",AM444=0),"",AL444*6.172/(AM444*24))</f>
        <v/>
      </c>
      <c r="AO444" s="477">
        <f>IF(AND(AL444=AL443,AM444&lt;&gt;"",AM443&lt;&gt;""),AM444-AM443,"")</f>
        <v/>
      </c>
      <c r="AP444" s="294" t="n"/>
      <c r="AQ444" s="587" t="inlineStr">
        <is>
          <t>3:28.0000</t>
        </is>
      </c>
      <c r="AR444" s="418">
        <f>IF(OR(AQ444="",AQ444="",AQ444=0),"",6.172/(AQ444*24))</f>
        <v/>
      </c>
      <c r="AS444" s="436">
        <f>IF(OR(NOT(ISNUMBER(C444)),NOT(ISNUMBER(AB444))),"",IF(AG444&lt;&gt;"",AG444,AB444)-C444)</f>
        <v/>
      </c>
      <c r="AT444" s="299" t="n"/>
      <c r="AU444" s="300">
        <f>IF($B444="","",TEXT($A444,"yyyymmdd")&amp;"_P"&amp;$C444&amp;"_C"&amp;$F444&amp;"_"&amp;TRIM(RIGHT(SUBSTITUTE(TRIM(SUBSTITUTE($L444,CHAR(160)," "))," ",REPT(" ",60)),60))&amp;IF($P444="","","-"&amp;TRIM(RIGHT(SUBSTITUTE(TRIM(SUBSTITUTE($P444,CHAR(160)," "))," ",REPT(" ",60)),60)))&amp;IF($T444="","","-"&amp;TRIM(RIGHT(SUBSTITUTE(TRIM(SUBSTITUTE($T444,CHAR(160)," "))," ",REPT(" ",60)),60)))&amp;".jpg")</f>
        <v/>
      </c>
    </row>
    <row r="445" ht="42" customHeight="1">
      <c r="A445" s="292" t="n">
        <v>25845</v>
      </c>
      <c r="B445" s="294" t="inlineStr">
        <is>
          <t>Hardie-Ferodo 500 4 October, 1970</t>
        </is>
      </c>
      <c r="C445" s="294" t="n">
        <v>31</v>
      </c>
      <c r="D445" s="294" t="inlineStr">
        <is>
          <t>D</t>
        </is>
      </c>
      <c r="E445" s="294" t="n">
        <v>4</v>
      </c>
      <c r="F445" s="294" t="n">
        <v>48</v>
      </c>
      <c r="G445" s="294" t="inlineStr">
        <is>
          <t>TVW 7 Perth</t>
        </is>
      </c>
      <c r="H445" s="294" t="n"/>
      <c r="I445" s="294" t="n"/>
      <c r="J445" s="294" t="inlineStr">
        <is>
          <t>Triumph 2.5 PI</t>
        </is>
      </c>
      <c r="K445" s="294" t="n"/>
      <c r="L445" s="294" t="inlineStr">
        <is>
          <t>Lyndon McLeod</t>
        </is>
      </c>
      <c r="M445" s="294" t="inlineStr">
        <is>
          <t>AUS</t>
        </is>
      </c>
      <c r="N445" s="700">
        <f>_xlfn.LET(_xlpm.d,_xlfn.XLOOKUP(L445,'[1]Birth Dates'!$A:$A,'[1]Birth Dates'!$B:$B,"",0),IF(_xlpm.d=0,"",_xlpm.d))</f>
        <v/>
      </c>
      <c r="O445" s="294">
        <f>IF(OR(N445="",A445="",NOT(ISNUMBER(N445)),N445&gt;A445),"",DATEDIF(N445,A445,"Y")&amp;" years, "&amp;DATEDIF(N445,A445,"YM")&amp;" months, "&amp;DATEDIF(N445,A445,"MD")&amp;" days")</f>
        <v/>
      </c>
      <c r="P445" s="294" t="inlineStr">
        <is>
          <t>Brian Culcheth</t>
        </is>
      </c>
      <c r="Q445" s="294" t="inlineStr">
        <is>
          <t>AUS</t>
        </is>
      </c>
      <c r="R445" s="700">
        <f>_xlfn.LET(_xlpm.d,_xlfn.XLOOKUP(P445,'[1]Birth Dates'!$A:$A,'[1]Birth Dates'!$B:$B,"",0),IF(_xlpm.d=0,"",_xlpm.d))</f>
        <v/>
      </c>
      <c r="S445" s="294">
        <f>IF(OR(R445="",A445="",NOT(ISNUMBER(R445)),R445&gt;A445),"",DATEDIF(R445,A445,"Y")&amp;" years, "&amp;DATEDIF(R445,A445,"YM")&amp;" months, "&amp;DATEDIF(R445,A445,"MD")&amp;" days")</f>
        <v/>
      </c>
      <c r="T445" s="294" t="n"/>
      <c r="U445" s="294" t="n"/>
      <c r="V445" s="700">
        <f>_xlfn.LET(_xlpm.d,_xlfn.XLOOKUP(T445,'[1]Birth Dates'!$A:$A,'[1]Birth Dates'!$B:$B,"",0),IF(_xlpm.d=0,"",_xlpm.d))</f>
        <v/>
      </c>
      <c r="W445" s="294">
        <f>IF(OR(V445="",A445="",NOT(ISNUMBER(V445)),V445&gt;A445),"",DATEDIF(V445,A445,"Y")&amp;" years, "&amp;DATEDIF(V445,A445,"YM")&amp;" months, "&amp;DATEDIF(V445,A445,"MD")&amp;" days")</f>
        <v/>
      </c>
      <c r="X445" s="294" t="n"/>
      <c r="Y445" s="294" t="n"/>
      <c r="Z445" s="294" t="n"/>
      <c r="AA445" s="294" t="n"/>
      <c r="AB445" s="294" t="n">
        <v>37</v>
      </c>
      <c r="AC445" s="294" t="n"/>
      <c r="AD445" s="294" t="n"/>
      <c r="AE445" s="587" t="inlineStr">
        <is>
          <t>3:15.5000</t>
        </is>
      </c>
      <c r="AF445" s="418">
        <f>IF(OR(AE445="",AE445="",AE445=0),"",6.172/(AE445*24))</f>
        <v/>
      </c>
      <c r="AG445" s="298" t="n"/>
      <c r="AH445" s="587" t="inlineStr"/>
      <c r="AI445" s="418">
        <f>IF(OR(AH445="",AH445="",AH445=0),"",6.172/(AH445*24))</f>
        <v/>
      </c>
      <c r="AJ445" s="175">
        <f>IF(AND(ISNUMBER(AB445),ISNUMBER(AG445)),AB445-AG445,"")</f>
        <v/>
      </c>
      <c r="AK445" s="294" t="n"/>
      <c r="AL445" s="294" t="n">
        <v>111</v>
      </c>
      <c r="AM445" s="490" t="n">
        <v>0.2738078703703704</v>
      </c>
      <c r="AN445" s="671">
        <f>IF(OR(AL445="",AM445="",AM445=0),"",AL445*6.172/(AM445*24))</f>
        <v/>
      </c>
      <c r="AO445" s="477">
        <f>IF(AND(AL445=AL444,AM445&lt;&gt;"",AM444&lt;&gt;""),AM445-AM444,"")</f>
        <v/>
      </c>
      <c r="AP445" s="294" t="n"/>
      <c r="AQ445" s="587" t="inlineStr">
        <is>
          <t>3:17.0000</t>
        </is>
      </c>
      <c r="AR445" s="418">
        <f>IF(OR(AQ445="",AQ445="",AQ445=0),"",6.172/(AQ445*24))</f>
        <v/>
      </c>
      <c r="AS445" s="436">
        <f>IF(OR(NOT(ISNUMBER(C445)),NOT(ISNUMBER(AB445))),"",IF(AG445&lt;&gt;"",AG445,AB445)-C445)</f>
        <v/>
      </c>
      <c r="AT445" s="299" t="n"/>
      <c r="AU445" s="300">
        <f>IF($B445="","",TEXT($A445,"yyyymmdd")&amp;"_P"&amp;$C445&amp;"_C"&amp;$F445&amp;"_"&amp;TRIM(RIGHT(SUBSTITUTE(TRIM(SUBSTITUTE($L445,CHAR(160)," "))," ",REPT(" ",60)),60))&amp;IF($P445="","","-"&amp;TRIM(RIGHT(SUBSTITUTE(TRIM(SUBSTITUTE($P445,CHAR(160)," "))," ",REPT(" ",60)),60)))&amp;IF($T445="","","-"&amp;TRIM(RIGHT(SUBSTITUTE(TRIM(SUBSTITUTE($T445,CHAR(160)," "))," ",REPT(" ",60)),60)))&amp;".jpg")</f>
        <v/>
      </c>
    </row>
    <row r="446" ht="42" customHeight="1">
      <c r="A446" s="292" t="n">
        <v>25845</v>
      </c>
      <c r="B446" s="294" t="inlineStr">
        <is>
          <t>Hardie-Ferodo 500 4 October, 1970</t>
        </is>
      </c>
      <c r="C446" s="294" t="n">
        <v>32</v>
      </c>
      <c r="D446" s="294" t="inlineStr">
        <is>
          <t>A</t>
        </is>
      </c>
      <c r="E446" s="294" t="n">
        <v>7</v>
      </c>
      <c r="F446" s="294" t="n">
        <v>13</v>
      </c>
      <c r="G446" s="294" t="inlineStr">
        <is>
          <t>Tynan Motors</t>
        </is>
      </c>
      <c r="H446" s="294" t="n"/>
      <c r="I446" s="294" t="n"/>
      <c r="J446" s="294" t="inlineStr">
        <is>
          <t>Mazda 1300</t>
        </is>
      </c>
      <c r="K446" s="294" t="n"/>
      <c r="L446" s="294" t="inlineStr">
        <is>
          <t>Ray Morris</t>
        </is>
      </c>
      <c r="M446" s="294" t="inlineStr">
        <is>
          <t>AUS</t>
        </is>
      </c>
      <c r="N446" s="700">
        <f>_xlfn.LET(_xlpm.d,_xlfn.XLOOKUP(L446,'[1]Birth Dates'!$A:$A,'[1]Birth Dates'!$B:$B,"",0),IF(_xlpm.d=0,"",_xlpm.d))</f>
        <v/>
      </c>
      <c r="O446" s="294">
        <f>IF(OR(N446="",A446="",NOT(ISNUMBER(N446)),N446&gt;A446),"",DATEDIF(N446,A446,"Y")&amp;" years, "&amp;DATEDIF(N446,A446,"YM")&amp;" months, "&amp;DATEDIF(N446,A446,"MD")&amp;" days")</f>
        <v/>
      </c>
      <c r="P446" s="294" t="n"/>
      <c r="Q446" s="294" t="n"/>
      <c r="R446" s="700">
        <f>_xlfn.LET(_xlpm.d,_xlfn.XLOOKUP(P446,'[1]Birth Dates'!$A:$A,'[1]Birth Dates'!$B:$B,"",0),IF(_xlpm.d=0,"",_xlpm.d))</f>
        <v/>
      </c>
      <c r="S446" s="294">
        <f>IF(OR(R446="",A446="",NOT(ISNUMBER(R446)),R446&gt;A446),"",DATEDIF(R446,A446,"Y")&amp;" years, "&amp;DATEDIF(R446,A446,"YM")&amp;" months, "&amp;DATEDIF(R446,A446,"MD")&amp;" days")</f>
        <v/>
      </c>
      <c r="T446" s="294" t="n"/>
      <c r="U446" s="294" t="n"/>
      <c r="V446" s="700">
        <f>_xlfn.LET(_xlpm.d,_xlfn.XLOOKUP(T446,'[1]Birth Dates'!$A:$A,'[1]Birth Dates'!$B:$B,"",0),IF(_xlpm.d=0,"",_xlpm.d))</f>
        <v/>
      </c>
      <c r="W446" s="294">
        <f>IF(OR(V446="",A446="",NOT(ISNUMBER(V446)),V446&gt;A446),"",DATEDIF(V446,A446,"Y")&amp;" years, "&amp;DATEDIF(V446,A446,"YM")&amp;" months, "&amp;DATEDIF(V446,A446,"MD")&amp;" days")</f>
        <v/>
      </c>
      <c r="X446" s="294" t="n"/>
      <c r="Y446" s="294" t="n"/>
      <c r="Z446" s="294" t="n"/>
      <c r="AA446" s="294" t="n"/>
      <c r="AB446" s="294" t="n">
        <v>54</v>
      </c>
      <c r="AC446" s="294" t="n"/>
      <c r="AD446" s="294" t="n"/>
      <c r="AE446" s="587" t="inlineStr">
        <is>
          <t>3:28.7000</t>
        </is>
      </c>
      <c r="AF446" s="418">
        <f>IF(OR(AE446="",AE446="",AE446=0),"",6.172/(AE446*24))</f>
        <v/>
      </c>
      <c r="AG446" s="298" t="n"/>
      <c r="AH446" s="587" t="inlineStr"/>
      <c r="AI446" s="418">
        <f>IF(OR(AH446="",AH446="",AH446=0),"",6.172/(AH446*24))</f>
        <v/>
      </c>
      <c r="AJ446" s="175">
        <f>IF(AND(ISNUMBER(AB446),ISNUMBER(AG446)),AB446-AG446,"")</f>
        <v/>
      </c>
      <c r="AK446" s="294" t="n"/>
      <c r="AL446" s="294" t="n">
        <v>111</v>
      </c>
      <c r="AM446" s="490" t="n">
        <v>0.2739583333333334</v>
      </c>
      <c r="AN446" s="671">
        <f>IF(OR(AL446="",AM446="",AM446=0),"",AL446*6.172/(AM446*24))</f>
        <v/>
      </c>
      <c r="AO446" s="477">
        <f>IF(AND(AL446=AL445,AM446&lt;&gt;"",AM445&lt;&gt;""),AM446-AM445,"")</f>
        <v/>
      </c>
      <c r="AP446" s="294" t="n"/>
      <c r="AQ446" s="587" t="inlineStr">
        <is>
          <t>3:26.0000</t>
        </is>
      </c>
      <c r="AR446" s="418">
        <f>IF(OR(AQ446="",AQ446="",AQ446=0),"",6.172/(AQ446*24))</f>
        <v/>
      </c>
      <c r="AS446" s="436">
        <f>IF(OR(NOT(ISNUMBER(C446)),NOT(ISNUMBER(AB446))),"",IF(AG446&lt;&gt;"",AG446,AB446)-C446)</f>
        <v/>
      </c>
      <c r="AT446" s="299" t="n"/>
      <c r="AU446" s="300">
        <f>IF($B446="","",TEXT($A446,"yyyymmdd")&amp;"_P"&amp;$C446&amp;"_C"&amp;$F446&amp;"_"&amp;TRIM(RIGHT(SUBSTITUTE(TRIM(SUBSTITUTE($L446,CHAR(160)," "))," ",REPT(" ",60)),60))&amp;IF($P446="","","-"&amp;TRIM(RIGHT(SUBSTITUTE(TRIM(SUBSTITUTE($P446,CHAR(160)," "))," ",REPT(" ",60)),60)))&amp;IF($T446="","","-"&amp;TRIM(RIGHT(SUBSTITUTE(TRIM(SUBSTITUTE($T446,CHAR(160)," "))," ",REPT(" ",60)),60)))&amp;".jpg")</f>
        <v/>
      </c>
    </row>
    <row r="447" ht="42" customHeight="1">
      <c r="A447" s="292" t="n">
        <v>25845</v>
      </c>
      <c r="B447" s="294" t="inlineStr">
        <is>
          <t>Hardie-Ferodo 500 4 October, 1970</t>
        </is>
      </c>
      <c r="C447" s="294" t="n">
        <v>33</v>
      </c>
      <c r="D447" s="294" t="inlineStr">
        <is>
          <t>A</t>
        </is>
      </c>
      <c r="E447" s="294" t="n">
        <v>8</v>
      </c>
      <c r="F447" s="294" t="n">
        <v>4</v>
      </c>
      <c r="G447" s="294" t="inlineStr">
        <is>
          <t>Parry's Car Sales Pty Ltd</t>
        </is>
      </c>
      <c r="H447" s="294" t="n"/>
      <c r="I447" s="294" t="n"/>
      <c r="J447" s="294" t="inlineStr">
        <is>
          <t>Mazda 1300</t>
        </is>
      </c>
      <c r="K447" s="294" t="n"/>
      <c r="L447" s="294" t="inlineStr">
        <is>
          <t>Trevor Mason</t>
        </is>
      </c>
      <c r="M447" s="294" t="inlineStr">
        <is>
          <t>AUS</t>
        </is>
      </c>
      <c r="N447" s="700">
        <f>_xlfn.LET(_xlpm.d,_xlfn.XLOOKUP(L447,'[1]Birth Dates'!$A:$A,'[1]Birth Dates'!$B:$B,"",0),IF(_xlpm.d=0,"",_xlpm.d))</f>
        <v/>
      </c>
      <c r="O447" s="294">
        <f>IF(OR(N447="",A447="",NOT(ISNUMBER(N447)),N447&gt;A447),"",DATEDIF(N447,A447,"Y")&amp;" years, "&amp;DATEDIF(N447,A447,"YM")&amp;" months, "&amp;DATEDIF(N447,A447,"MD")&amp;" days")</f>
        <v/>
      </c>
      <c r="P447" s="294" t="n"/>
      <c r="Q447" s="294" t="n"/>
      <c r="R447" s="700">
        <f>_xlfn.LET(_xlpm.d,_xlfn.XLOOKUP(P447,'[1]Birth Dates'!$A:$A,'[1]Birth Dates'!$B:$B,"",0),IF(_xlpm.d=0,"",_xlpm.d))</f>
        <v/>
      </c>
      <c r="S447" s="294">
        <f>IF(OR(R447="",A447="",NOT(ISNUMBER(R447)),R447&gt;A447),"",DATEDIF(R447,A447,"Y")&amp;" years, "&amp;DATEDIF(R447,A447,"YM")&amp;" months, "&amp;DATEDIF(R447,A447,"MD")&amp;" days")</f>
        <v/>
      </c>
      <c r="T447" s="294" t="n"/>
      <c r="U447" s="294" t="n"/>
      <c r="V447" s="700">
        <f>_xlfn.LET(_xlpm.d,_xlfn.XLOOKUP(T447,'[1]Birth Dates'!$A:$A,'[1]Birth Dates'!$B:$B,"",0),IF(_xlpm.d=0,"",_xlpm.d))</f>
        <v/>
      </c>
      <c r="W447" s="294">
        <f>IF(OR(V447="",A447="",NOT(ISNUMBER(V447)),V447&gt;A447),"",DATEDIF(V447,A447,"Y")&amp;" years, "&amp;DATEDIF(V447,A447,"YM")&amp;" months, "&amp;DATEDIF(V447,A447,"MD")&amp;" days")</f>
        <v/>
      </c>
      <c r="X447" s="294" t="n"/>
      <c r="Y447" s="294" t="n"/>
      <c r="Z447" s="294" t="n"/>
      <c r="AA447" s="294" t="n"/>
      <c r="AB447" s="294" t="n">
        <v>55</v>
      </c>
      <c r="AC447" s="294" t="n"/>
      <c r="AD447" s="294" t="n"/>
      <c r="AE447" s="587" t="inlineStr">
        <is>
          <t>3:30.4000</t>
        </is>
      </c>
      <c r="AF447" s="418">
        <f>IF(OR(AE447="",AE447="",AE447=0),"",6.172/(AE447*24))</f>
        <v/>
      </c>
      <c r="AG447" s="298" t="n"/>
      <c r="AH447" s="587" t="inlineStr"/>
      <c r="AI447" s="418">
        <f>IF(OR(AH447="",AH447="",AH447=0),"",6.172/(AH447*24))</f>
        <v/>
      </c>
      <c r="AJ447" s="175">
        <f>IF(AND(ISNUMBER(AB447),ISNUMBER(AG447)),AB447-AG447,"")</f>
        <v/>
      </c>
      <c r="AK447" s="294" t="n"/>
      <c r="AL447" s="294" t="n">
        <v>111</v>
      </c>
      <c r="AM447" s="490" t="n">
        <v>0.2746643518518518</v>
      </c>
      <c r="AN447" s="671">
        <f>IF(OR(AL447="",AM447="",AM447=0),"",AL447*6.172/(AM447*24))</f>
        <v/>
      </c>
      <c r="AO447" s="477">
        <f>IF(AND(AL447=AL446,AM447&lt;&gt;"",AM446&lt;&gt;""),AM447-AM446,"")</f>
        <v/>
      </c>
      <c r="AP447" s="294" t="n"/>
      <c r="AQ447" s="587" t="inlineStr">
        <is>
          <t>3:28.0000</t>
        </is>
      </c>
      <c r="AR447" s="418">
        <f>IF(OR(AQ447="",AQ447="",AQ447=0),"",6.172/(AQ447*24))</f>
        <v/>
      </c>
      <c r="AS447" s="436">
        <f>IF(OR(NOT(ISNUMBER(C447)),NOT(ISNUMBER(AB447))),"",IF(AG447&lt;&gt;"",AG447,AB447)-C447)</f>
        <v/>
      </c>
      <c r="AT447" s="299" t="n"/>
      <c r="AU447" s="300">
        <f>IF($B447="","",TEXT($A447,"yyyymmdd")&amp;"_P"&amp;$C447&amp;"_C"&amp;$F447&amp;"_"&amp;TRIM(RIGHT(SUBSTITUTE(TRIM(SUBSTITUTE($L447,CHAR(160)," "))," ",REPT(" ",60)),60))&amp;IF($P447="","","-"&amp;TRIM(RIGHT(SUBSTITUTE(TRIM(SUBSTITUTE($P447,CHAR(160)," "))," ",REPT(" ",60)),60)))&amp;IF($T447="","","-"&amp;TRIM(RIGHT(SUBSTITUTE(TRIM(SUBSTITUTE($T447,CHAR(160)," "))," ",REPT(" ",60)),60)))&amp;".jpg")</f>
        <v/>
      </c>
    </row>
    <row r="448" ht="42" customHeight="1">
      <c r="A448" s="292" t="n">
        <v>25845</v>
      </c>
      <c r="B448" s="294" t="inlineStr">
        <is>
          <t>Hardie-Ferodo 500 4 October, 1970</t>
        </is>
      </c>
      <c r="C448" s="294" t="n">
        <v>34</v>
      </c>
      <c r="D448" s="294" t="inlineStr">
        <is>
          <t>C</t>
        </is>
      </c>
      <c r="E448" s="294" t="n">
        <v>12</v>
      </c>
      <c r="F448" s="294" t="n">
        <v>32</v>
      </c>
      <c r="G448" s="294" t="inlineStr">
        <is>
          <t>Fair Deal Car Sales Pty Ltd</t>
        </is>
      </c>
      <c r="H448" s="294" t="n"/>
      <c r="I448" s="294" t="n"/>
      <c r="J448" s="294" t="inlineStr">
        <is>
          <t>Holden LC Torana GTR XU-1</t>
        </is>
      </c>
      <c r="K448" s="294" t="inlineStr">
        <is>
          <t>Holden 3.0</t>
        </is>
      </c>
      <c r="L448" s="294" t="inlineStr">
        <is>
          <t>Digby Cooke</t>
        </is>
      </c>
      <c r="M448" s="294" t="inlineStr">
        <is>
          <t>AUS</t>
        </is>
      </c>
      <c r="N448" s="700">
        <f>_xlfn.LET(_xlpm.d,_xlfn.XLOOKUP(L448,'[1]Birth Dates'!$A:$A,'[1]Birth Dates'!$B:$B,"",0),IF(_xlpm.d=0,"",_xlpm.d))</f>
        <v/>
      </c>
      <c r="O448" s="294">
        <f>IF(OR(N448="",A448="",NOT(ISNUMBER(N448)),N448&gt;A448),"",DATEDIF(N448,A448,"Y")&amp;" years, "&amp;DATEDIF(N448,A448,"YM")&amp;" months, "&amp;DATEDIF(N448,A448,"MD")&amp;" days")</f>
        <v/>
      </c>
      <c r="P448" s="294" t="inlineStr">
        <is>
          <t>David Seldon</t>
        </is>
      </c>
      <c r="Q448" s="294" t="inlineStr">
        <is>
          <t>AUS</t>
        </is>
      </c>
      <c r="R448" s="700">
        <f>_xlfn.LET(_xlpm.d,_xlfn.XLOOKUP(P448,'[1]Birth Dates'!$A:$A,'[1]Birth Dates'!$B:$B,"",0),IF(_xlpm.d=0,"",_xlpm.d))</f>
        <v/>
      </c>
      <c r="S448" s="294">
        <f>IF(OR(R448="",A448="",NOT(ISNUMBER(R448)),R448&gt;A448),"",DATEDIF(R448,A448,"Y")&amp;" years, "&amp;DATEDIF(R448,A448,"YM")&amp;" months, "&amp;DATEDIF(R448,A448,"MD")&amp;" days")</f>
        <v/>
      </c>
      <c r="T448" s="294" t="n"/>
      <c r="U448" s="294" t="n"/>
      <c r="V448" s="700">
        <f>_xlfn.LET(_xlpm.d,_xlfn.XLOOKUP(T448,'[1]Birth Dates'!$A:$A,'[1]Birth Dates'!$B:$B,"",0),IF(_xlpm.d=0,"",_xlpm.d))</f>
        <v/>
      </c>
      <c r="W448" s="294">
        <f>IF(OR(V448="",A448="",NOT(ISNUMBER(V448)),V448&gt;A448),"",DATEDIF(V448,A448,"Y")&amp;" years, "&amp;DATEDIF(V448,A448,"YM")&amp;" months, "&amp;DATEDIF(V448,A448,"MD")&amp;" days")</f>
        <v/>
      </c>
      <c r="X448" s="294" t="n"/>
      <c r="Y448" s="294" t="n"/>
      <c r="Z448" s="294" t="n"/>
      <c r="AA448" s="294" t="n"/>
      <c r="AB448" s="294" t="n">
        <v>13</v>
      </c>
      <c r="AC448" s="294" t="n"/>
      <c r="AD448" s="294" t="n"/>
      <c r="AE448" s="587" t="inlineStr">
        <is>
          <t>2:56.2000</t>
        </is>
      </c>
      <c r="AF448" s="418">
        <f>IF(OR(AE448="",AE448="",AE448=0),"",6.172/(AE448*24))</f>
        <v/>
      </c>
      <c r="AG448" s="298" t="n"/>
      <c r="AH448" s="587" t="inlineStr"/>
      <c r="AI448" s="418">
        <f>IF(OR(AH448="",AH448="",AH448=0),"",6.172/(AH448*24))</f>
        <v/>
      </c>
      <c r="AJ448" s="175">
        <f>IF(AND(ISNUMBER(AB448),ISNUMBER(AG448)),AB448-AG448,"")</f>
        <v/>
      </c>
      <c r="AK448" s="294" t="n"/>
      <c r="AL448" s="294" t="n">
        <v>108</v>
      </c>
      <c r="AM448" s="490" t="n">
        <v>0.2752546296296297</v>
      </c>
      <c r="AN448" s="671">
        <f>IF(OR(AL448="",AM448="",AM448=0),"",AL448*6.172/(AM448*24))</f>
        <v/>
      </c>
      <c r="AO448" s="477">
        <f>IF(AND(AL448=AL447,AM448&lt;&gt;"",AM447&lt;&gt;""),AM448-AM447,"")</f>
        <v/>
      </c>
      <c r="AP448" s="294" t="n"/>
      <c r="AQ448" s="587" t="inlineStr">
        <is>
          <t>2:56.0000</t>
        </is>
      </c>
      <c r="AR448" s="418">
        <f>IF(OR(AQ448="",AQ448="",AQ448=0),"",6.172/(AQ448*24))</f>
        <v/>
      </c>
      <c r="AS448" s="436">
        <f>IF(OR(NOT(ISNUMBER(C448)),NOT(ISNUMBER(AB448))),"",IF(AG448&lt;&gt;"",AG448,AB448)-C448)</f>
        <v/>
      </c>
      <c r="AT448" s="299" t="n"/>
      <c r="AU448" s="300">
        <f>IF($B448="","",TEXT($A448,"yyyymmdd")&amp;"_P"&amp;$C448&amp;"_C"&amp;$F448&amp;"_"&amp;TRIM(RIGHT(SUBSTITUTE(TRIM(SUBSTITUTE($L448,CHAR(160)," "))," ",REPT(" ",60)),60))&amp;IF($P448="","","-"&amp;TRIM(RIGHT(SUBSTITUTE(TRIM(SUBSTITUTE($P448,CHAR(160)," "))," ",REPT(" ",60)),60)))&amp;IF($T448="","","-"&amp;TRIM(RIGHT(SUBSTITUTE(TRIM(SUBSTITUTE($T448,CHAR(160)," "))," ",REPT(" ",60)),60)))&amp;".jpg")</f>
        <v/>
      </c>
    </row>
    <row r="449" ht="42" customHeight="1">
      <c r="A449" s="292" t="n">
        <v>25845</v>
      </c>
      <c r="B449" s="294" t="inlineStr">
        <is>
          <t>Hardie-Ferodo 500 4 October, 1970</t>
        </is>
      </c>
      <c r="C449" s="294" t="n">
        <v>35</v>
      </c>
      <c r="D449" s="294" t="inlineStr">
        <is>
          <t>A</t>
        </is>
      </c>
      <c r="E449" s="294" t="n">
        <v>9</v>
      </c>
      <c r="F449" s="294" t="n">
        <v>14</v>
      </c>
      <c r="G449" s="294" t="inlineStr">
        <is>
          <t>C Kennedy</t>
        </is>
      </c>
      <c r="H449" s="294" t="n"/>
      <c r="I449" s="294" t="n"/>
      <c r="J449" s="294" t="inlineStr">
        <is>
          <t>Datsun 1200</t>
        </is>
      </c>
      <c r="K449" s="294" t="n"/>
      <c r="L449" s="294" t="inlineStr">
        <is>
          <t>Carl Kennedy</t>
        </is>
      </c>
      <c r="M449" s="294" t="inlineStr">
        <is>
          <t>AUS</t>
        </is>
      </c>
      <c r="N449" s="700">
        <f>_xlfn.LET(_xlpm.d,_xlfn.XLOOKUP(L449,'[1]Birth Dates'!$A:$A,'[1]Birth Dates'!$B:$B,"",0),IF(_xlpm.d=0,"",_xlpm.d))</f>
        <v/>
      </c>
      <c r="O449" s="294">
        <f>IF(OR(N449="",A449="",NOT(ISNUMBER(N449)),N449&gt;A449),"",DATEDIF(N449,A449,"Y")&amp;" years, "&amp;DATEDIF(N449,A449,"YM")&amp;" months, "&amp;DATEDIF(N449,A449,"MD")&amp;" days")</f>
        <v/>
      </c>
      <c r="P449" s="294" t="inlineStr">
        <is>
          <t>Bill Slattery</t>
        </is>
      </c>
      <c r="Q449" s="294" t="inlineStr">
        <is>
          <t>AUS</t>
        </is>
      </c>
      <c r="R449" s="700">
        <f>_xlfn.LET(_xlpm.d,_xlfn.XLOOKUP(P449,'[1]Birth Dates'!$A:$A,'[1]Birth Dates'!$B:$B,"",0),IF(_xlpm.d=0,"",_xlpm.d))</f>
        <v/>
      </c>
      <c r="S449" s="294">
        <f>IF(OR(R449="",A449="",NOT(ISNUMBER(R449)),R449&gt;A449),"",DATEDIF(R449,A449,"Y")&amp;" years, "&amp;DATEDIF(R449,A449,"YM")&amp;" months, "&amp;DATEDIF(R449,A449,"MD")&amp;" days")</f>
        <v/>
      </c>
      <c r="T449" s="294" t="n"/>
      <c r="U449" s="294" t="n"/>
      <c r="V449" s="700">
        <f>_xlfn.LET(_xlpm.d,_xlfn.XLOOKUP(T449,'[1]Birth Dates'!$A:$A,'[1]Birth Dates'!$B:$B,"",0),IF(_xlpm.d=0,"",_xlpm.d))</f>
        <v/>
      </c>
      <c r="W449" s="294">
        <f>IF(OR(V449="",A449="",NOT(ISNUMBER(V449)),V449&gt;A449),"",DATEDIF(V449,A449,"Y")&amp;" years, "&amp;DATEDIF(V449,A449,"YM")&amp;" months, "&amp;DATEDIF(V449,A449,"MD")&amp;" days")</f>
        <v/>
      </c>
      <c r="X449" s="294" t="n"/>
      <c r="Y449" s="294" t="n"/>
      <c r="Z449" s="294" t="n"/>
      <c r="AA449" s="294" t="n"/>
      <c r="AB449" s="294" t="n">
        <v>56</v>
      </c>
      <c r="AC449" s="294" t="n"/>
      <c r="AD449" s="294" t="n"/>
      <c r="AE449" s="587" t="inlineStr">
        <is>
          <t>3:32.3000</t>
        </is>
      </c>
      <c r="AF449" s="418">
        <f>IF(OR(AE449="",AE449="",AE449=0),"",6.172/(AE449*24))</f>
        <v/>
      </c>
      <c r="AG449" s="298" t="n"/>
      <c r="AH449" s="587" t="inlineStr"/>
      <c r="AI449" s="418">
        <f>IF(OR(AH449="",AH449="",AH449=0),"",6.172/(AH449*24))</f>
        <v/>
      </c>
      <c r="AJ449" s="175">
        <f>IF(AND(ISNUMBER(AB449),ISNUMBER(AG449)),AB449-AG449,"")</f>
        <v/>
      </c>
      <c r="AK449" s="294" t="n"/>
      <c r="AL449" s="294" t="n">
        <v>108</v>
      </c>
      <c r="AM449" s="490" t="n">
        <v>0.2755439814814815</v>
      </c>
      <c r="AN449" s="671">
        <f>IF(OR(AL449="",AM449="",AM449=0),"",AL449*6.172/(AM449*24))</f>
        <v/>
      </c>
      <c r="AO449" s="477">
        <f>IF(AND(AL449=AL448,AM449&lt;&gt;"",AM448&lt;&gt;""),AM449-AM448,"")</f>
        <v/>
      </c>
      <c r="AP449" s="294" t="n"/>
      <c r="AQ449" s="587" t="inlineStr">
        <is>
          <t>3:29.0000</t>
        </is>
      </c>
      <c r="AR449" s="418">
        <f>IF(OR(AQ449="",AQ449="",AQ449=0),"",6.172/(AQ449*24))</f>
        <v/>
      </c>
      <c r="AS449" s="436">
        <f>IF(OR(NOT(ISNUMBER(C449)),NOT(ISNUMBER(AB449))),"",IF(AG449&lt;&gt;"",AG449,AB449)-C449)</f>
        <v/>
      </c>
      <c r="AT449" s="299" t="n"/>
      <c r="AU449" s="300">
        <f>IF($B449="","",TEXT($A449,"yyyymmdd")&amp;"_P"&amp;$C449&amp;"_C"&amp;$F449&amp;"_"&amp;TRIM(RIGHT(SUBSTITUTE(TRIM(SUBSTITUTE($L449,CHAR(160)," "))," ",REPT(" ",60)),60))&amp;IF($P449="","","-"&amp;TRIM(RIGHT(SUBSTITUTE(TRIM(SUBSTITUTE($P449,CHAR(160)," "))," ",REPT(" ",60)),60)))&amp;IF($T449="","","-"&amp;TRIM(RIGHT(SUBSTITUTE(TRIM(SUBSTITUTE($T449,CHAR(160)," "))," ",REPT(" ",60)),60)))&amp;".jpg")</f>
        <v/>
      </c>
    </row>
    <row r="450" ht="42" customHeight="1">
      <c r="A450" s="292" t="n">
        <v>25845</v>
      </c>
      <c r="B450" s="294" t="inlineStr">
        <is>
          <t>Hardie-Ferodo 500 4 October, 1970</t>
        </is>
      </c>
      <c r="C450" s="294" t="n">
        <v>36</v>
      </c>
      <c r="D450" s="294" t="inlineStr">
        <is>
          <t>C</t>
        </is>
      </c>
      <c r="E450" s="294" t="n">
        <v>13</v>
      </c>
      <c r="F450" s="294" t="n">
        <v>26</v>
      </c>
      <c r="G450" s="294" t="inlineStr">
        <is>
          <t>P &amp; R Williams</t>
        </is>
      </c>
      <c r="H450" s="294" t="n"/>
      <c r="I450" s="294" t="n"/>
      <c r="J450" s="294" t="inlineStr">
        <is>
          <t>Morris Cooper S</t>
        </is>
      </c>
      <c r="K450" s="294" t="n"/>
      <c r="L450" s="294" t="inlineStr">
        <is>
          <t>Arthur Olsen</t>
        </is>
      </c>
      <c r="M450" s="294" t="inlineStr">
        <is>
          <t>AUS</t>
        </is>
      </c>
      <c r="N450" s="700">
        <f>_xlfn.LET(_xlpm.d,_xlfn.XLOOKUP(L450,'[1]Birth Dates'!$A:$A,'[1]Birth Dates'!$B:$B,"",0),IF(_xlpm.d=0,"",_xlpm.d))</f>
        <v/>
      </c>
      <c r="O450" s="294">
        <f>IF(OR(N450="",A450="",NOT(ISNUMBER(N450)),N450&gt;A450),"",DATEDIF(N450,A450,"Y")&amp;" years, "&amp;DATEDIF(N450,A450,"YM")&amp;" months, "&amp;DATEDIF(N450,A450,"MD")&amp;" days")</f>
        <v/>
      </c>
      <c r="P450" s="294" t="inlineStr">
        <is>
          <t>Lynne Keefe</t>
        </is>
      </c>
      <c r="Q450" s="294" t="inlineStr">
        <is>
          <t>AUS</t>
        </is>
      </c>
      <c r="R450" s="700">
        <f>_xlfn.LET(_xlpm.d,_xlfn.XLOOKUP(P450,'[1]Birth Dates'!$A:$A,'[1]Birth Dates'!$B:$B,"",0),IF(_xlpm.d=0,"",_xlpm.d))</f>
        <v/>
      </c>
      <c r="S450" s="294">
        <f>IF(OR(R450="",A450="",NOT(ISNUMBER(R450)),R450&gt;A450),"",DATEDIF(R450,A450,"Y")&amp;" years, "&amp;DATEDIF(R450,A450,"YM")&amp;" months, "&amp;DATEDIF(R450,A450,"MD")&amp;" days")</f>
        <v/>
      </c>
      <c r="T450" s="294" t="n"/>
      <c r="U450" s="294" t="n"/>
      <c r="V450" s="700">
        <f>_xlfn.LET(_xlpm.d,_xlfn.XLOOKUP(T450,'[1]Birth Dates'!$A:$A,'[1]Birth Dates'!$B:$B,"",0),IF(_xlpm.d=0,"",_xlpm.d))</f>
        <v/>
      </c>
      <c r="W450" s="294">
        <f>IF(OR(V450="",A450="",NOT(ISNUMBER(V450)),V450&gt;A450),"",DATEDIF(V450,A450,"Y")&amp;" years, "&amp;DATEDIF(V450,A450,"YM")&amp;" months, "&amp;DATEDIF(V450,A450,"MD")&amp;" days")</f>
        <v/>
      </c>
      <c r="X450" s="294" t="n"/>
      <c r="Y450" s="294" t="n"/>
      <c r="Z450" s="294" t="n"/>
      <c r="AA450" s="294" t="n"/>
      <c r="AB450" s="294" t="n">
        <v>57</v>
      </c>
      <c r="AC450" s="294" t="n"/>
      <c r="AD450" s="294" t="n"/>
      <c r="AE450" s="587" t="inlineStr">
        <is>
          <t>3:33.0000</t>
        </is>
      </c>
      <c r="AF450" s="418">
        <f>IF(OR(AE450="",AE450="",AE450=0),"",6.172/(AE450*24))</f>
        <v/>
      </c>
      <c r="AG450" s="298" t="n"/>
      <c r="AH450" s="587" t="inlineStr"/>
      <c r="AI450" s="418">
        <f>IF(OR(AH450="",AH450="",AH450=0),"",6.172/(AH450*24))</f>
        <v/>
      </c>
      <c r="AJ450" s="175">
        <f>IF(AND(ISNUMBER(AB450),ISNUMBER(AG450)),AB450-AG450,"")</f>
        <v/>
      </c>
      <c r="AK450" s="294" t="n"/>
      <c r="AL450" s="294" t="n">
        <v>107</v>
      </c>
      <c r="AM450" s="490" t="n">
        <v>0.2741087962962963</v>
      </c>
      <c r="AN450" s="671">
        <f>IF(OR(AL450="",AM450="",AM450=0),"",AL450*6.172/(AM450*24))</f>
        <v/>
      </c>
      <c r="AO450" s="477">
        <f>IF(AND(AL450=AL449,AM450&lt;&gt;"",AM449&lt;&gt;""),AM450-AM449,"")</f>
        <v/>
      </c>
      <c r="AP450" s="294" t="n"/>
      <c r="AQ450" s="587" t="inlineStr">
        <is>
          <t>3:30.0000</t>
        </is>
      </c>
      <c r="AR450" s="418">
        <f>IF(OR(AQ450="",AQ450="",AQ450=0),"",6.172/(AQ450*24))</f>
        <v/>
      </c>
      <c r="AS450" s="436">
        <f>IF(OR(NOT(ISNUMBER(C450)),NOT(ISNUMBER(AB450))),"",IF(AG450&lt;&gt;"",AG450,AB450)-C450)</f>
        <v/>
      </c>
      <c r="AT450" s="299" t="n"/>
      <c r="AU450" s="300">
        <f>IF($B450="","",TEXT($A450,"yyyymmdd")&amp;"_P"&amp;$C450&amp;"_C"&amp;$F450&amp;"_"&amp;TRIM(RIGHT(SUBSTITUTE(TRIM(SUBSTITUTE($L450,CHAR(160)," "))," ",REPT(" ",60)),60))&amp;IF($P450="","","-"&amp;TRIM(RIGHT(SUBSTITUTE(TRIM(SUBSTITUTE($P450,CHAR(160)," "))," ",REPT(" ",60)),60)))&amp;IF($T450="","","-"&amp;TRIM(RIGHT(SUBSTITUTE(TRIM(SUBSTITUTE($T450,CHAR(160)," "))," ",REPT(" ",60)),60)))&amp;".jpg")</f>
        <v/>
      </c>
    </row>
    <row r="451" ht="42" customHeight="1">
      <c r="A451" s="292" t="n">
        <v>25845</v>
      </c>
      <c r="B451" s="294" t="inlineStr">
        <is>
          <t>Hardie-Ferodo 500 4 October, 1970</t>
        </is>
      </c>
      <c r="C451" s="294" t="n">
        <v>37</v>
      </c>
      <c r="D451" s="294" t="inlineStr">
        <is>
          <t>C</t>
        </is>
      </c>
      <c r="E451" s="294" t="n">
        <v>14</v>
      </c>
      <c r="F451" s="294" t="n">
        <v>40</v>
      </c>
      <c r="G451" s="294" t="inlineStr">
        <is>
          <t>Holden Dealer Team</t>
        </is>
      </c>
      <c r="H451" s="294" t="n"/>
      <c r="I451" s="294" t="n"/>
      <c r="J451" s="294" t="inlineStr">
        <is>
          <t>Holden LC Torana GTR XU-1</t>
        </is>
      </c>
      <c r="K451" s="294" t="n"/>
      <c r="L451" s="294" t="inlineStr">
        <is>
          <t>Peter Brock</t>
        </is>
      </c>
      <c r="M451" s="294" t="inlineStr">
        <is>
          <t>AUS</t>
        </is>
      </c>
      <c r="N451" s="700">
        <f>_xlfn.LET(_xlpm.d,_xlfn.XLOOKUP(L451,'[1]Birth Dates'!$A:$A,'[1]Birth Dates'!$B:$B,"",0),IF(_xlpm.d=0,"",_xlpm.d))</f>
        <v/>
      </c>
      <c r="O451" s="294">
        <f>IF(OR(N451="",A451="",NOT(ISNUMBER(N451)),N451&gt;A451),"",DATEDIF(N451,A451,"Y")&amp;" years, "&amp;DATEDIF(N451,A451,"YM")&amp;" months, "&amp;DATEDIF(N451,A451,"MD")&amp;" days")</f>
        <v/>
      </c>
      <c r="P451" s="294" t="inlineStr">
        <is>
          <t>Bob Morris</t>
        </is>
      </c>
      <c r="Q451" s="294" t="inlineStr">
        <is>
          <t>AUS</t>
        </is>
      </c>
      <c r="R451" s="700">
        <f>_xlfn.LET(_xlpm.d,_xlfn.XLOOKUP(P451,'[1]Birth Dates'!$A:$A,'[1]Birth Dates'!$B:$B,"",0),IF(_xlpm.d=0,"",_xlpm.d))</f>
        <v/>
      </c>
      <c r="S451" s="294">
        <f>IF(OR(R451="",A451="",NOT(ISNUMBER(R451)),R451&gt;A451),"",DATEDIF(R451,A451,"Y")&amp;" years, "&amp;DATEDIF(R451,A451,"YM")&amp;" months, "&amp;DATEDIF(R451,A451,"MD")&amp;" days")</f>
        <v/>
      </c>
      <c r="T451" s="294" t="n"/>
      <c r="U451" s="294" t="n"/>
      <c r="V451" s="700">
        <f>_xlfn.LET(_xlpm.d,_xlfn.XLOOKUP(T451,'[1]Birth Dates'!$A:$A,'[1]Birth Dates'!$B:$B,"",0),IF(_xlpm.d=0,"",_xlpm.d))</f>
        <v/>
      </c>
      <c r="W451" s="294">
        <f>IF(OR(V451="",A451="",NOT(ISNUMBER(V451)),V451&gt;A451),"",DATEDIF(V451,A451,"Y")&amp;" years, "&amp;DATEDIF(V451,A451,"YM")&amp;" months, "&amp;DATEDIF(V451,A451,"MD")&amp;" days")</f>
        <v/>
      </c>
      <c r="X451" s="294" t="n"/>
      <c r="Y451" s="294" t="n"/>
      <c r="Z451" s="294" t="n"/>
      <c r="AA451" s="294" t="n"/>
      <c r="AB451" s="294" t="n">
        <v>6</v>
      </c>
      <c r="AC451" s="294" t="n"/>
      <c r="AD451" s="294" t="n"/>
      <c r="AE451" s="587" t="inlineStr">
        <is>
          <t>2:54.8000</t>
        </is>
      </c>
      <c r="AF451" s="418">
        <f>IF(OR(AE451="",AE451="",AE451=0),"",6.172/(AE451*24))</f>
        <v/>
      </c>
      <c r="AG451" s="298" t="n"/>
      <c r="AH451" s="587" t="inlineStr"/>
      <c r="AI451" s="418">
        <f>IF(OR(AH451="",AH451="",AH451=0),"",6.172/(AH451*24))</f>
        <v/>
      </c>
      <c r="AJ451" s="175">
        <f>IF(AND(ISNUMBER(AB451),ISNUMBER(AG451)),AB451-AG451,"")</f>
        <v/>
      </c>
      <c r="AK451" s="294" t="n"/>
      <c r="AL451" s="294" t="n">
        <v>107</v>
      </c>
      <c r="AM451" s="490" t="n">
        <v>0.2741782407407408</v>
      </c>
      <c r="AN451" s="671">
        <f>IF(OR(AL451="",AM451="",AM451=0),"",AL451*6.172/(AM451*24))</f>
        <v/>
      </c>
      <c r="AO451" s="477">
        <f>IF(AND(AL451=AL450,AM451&lt;&gt;"",AM450&lt;&gt;""),AM451-AM450,"")</f>
        <v/>
      </c>
      <c r="AP451" s="294" t="n"/>
      <c r="AQ451" s="587" t="inlineStr">
        <is>
          <t>2:56.0000</t>
        </is>
      </c>
      <c r="AR451" s="418">
        <f>IF(OR(AQ451="",AQ451="",AQ451=0),"",6.172/(AQ451*24))</f>
        <v/>
      </c>
      <c r="AS451" s="436">
        <f>IF(OR(NOT(ISNUMBER(C451)),NOT(ISNUMBER(AB451))),"",IF(AG451&lt;&gt;"",AG451,AB451)-C451)</f>
        <v/>
      </c>
      <c r="AT451" s="299" t="n"/>
      <c r="AU451" s="300">
        <f>IF($B451="","",TEXT($A451,"yyyymmdd")&amp;"_P"&amp;$C451&amp;"_C"&amp;$F451&amp;"_"&amp;TRIM(RIGHT(SUBSTITUTE(TRIM(SUBSTITUTE($L451,CHAR(160)," "))," ",REPT(" ",60)),60))&amp;IF($P451="","","-"&amp;TRIM(RIGHT(SUBSTITUTE(TRIM(SUBSTITUTE($P451,CHAR(160)," "))," ",REPT(" ",60)),60)))&amp;IF($T451="","","-"&amp;TRIM(RIGHT(SUBSTITUTE(TRIM(SUBSTITUTE($T451,CHAR(160)," "))," ",REPT(" ",60)),60)))&amp;".jpg")</f>
        <v/>
      </c>
    </row>
    <row r="452" ht="42" customHeight="1">
      <c r="A452" s="292" t="n">
        <v>25845</v>
      </c>
      <c r="B452" s="294" t="inlineStr">
        <is>
          <t>Hardie-Ferodo 500 4 October, 1970</t>
        </is>
      </c>
      <c r="C452" s="294" t="n">
        <v>38</v>
      </c>
      <c r="D452" s="294" t="inlineStr">
        <is>
          <t>A</t>
        </is>
      </c>
      <c r="E452" s="294" t="n">
        <v>10</v>
      </c>
      <c r="F452" s="294" t="n">
        <v>2</v>
      </c>
      <c r="G452" s="294" t="inlineStr">
        <is>
          <t>Marque Motors</t>
        </is>
      </c>
      <c r="H452" s="294" t="n"/>
      <c r="I452" s="294" t="n"/>
      <c r="J452" s="294" t="inlineStr">
        <is>
          <t>Toyota Corolla</t>
        </is>
      </c>
      <c r="K452" s="294" t="n"/>
      <c r="L452" s="294" t="inlineStr">
        <is>
          <t>Bill Stanley</t>
        </is>
      </c>
      <c r="M452" s="294" t="inlineStr">
        <is>
          <t>AUS</t>
        </is>
      </c>
      <c r="N452" s="700">
        <f>_xlfn.LET(_xlpm.d,_xlfn.XLOOKUP(L452,'[1]Birth Dates'!$A:$A,'[1]Birth Dates'!$B:$B,"",0),IF(_xlpm.d=0,"",_xlpm.d))</f>
        <v/>
      </c>
      <c r="O452" s="294">
        <f>IF(OR(N452="",A452="",NOT(ISNUMBER(N452)),N452&gt;A452),"",DATEDIF(N452,A452,"Y")&amp;" years, "&amp;DATEDIF(N452,A452,"YM")&amp;" months, "&amp;DATEDIF(N452,A452,"MD")&amp;" days")</f>
        <v/>
      </c>
      <c r="P452" s="294" t="inlineStr">
        <is>
          <t>Mike Kable</t>
        </is>
      </c>
      <c r="Q452" s="294" t="inlineStr">
        <is>
          <t>AUS</t>
        </is>
      </c>
      <c r="R452" s="700">
        <f>_xlfn.LET(_xlpm.d,_xlfn.XLOOKUP(P452,'[1]Birth Dates'!$A:$A,'[1]Birth Dates'!$B:$B,"",0),IF(_xlpm.d=0,"",_xlpm.d))</f>
        <v/>
      </c>
      <c r="S452" s="294">
        <f>IF(OR(R452="",A452="",NOT(ISNUMBER(R452)),R452&gt;A452),"",DATEDIF(R452,A452,"Y")&amp;" years, "&amp;DATEDIF(R452,A452,"YM")&amp;" months, "&amp;DATEDIF(R452,A452,"MD")&amp;" days")</f>
        <v/>
      </c>
      <c r="T452" s="294" t="n"/>
      <c r="U452" s="294" t="n"/>
      <c r="V452" s="700">
        <f>_xlfn.LET(_xlpm.d,_xlfn.XLOOKUP(T452,'[1]Birth Dates'!$A:$A,'[1]Birth Dates'!$B:$B,"",0),IF(_xlpm.d=0,"",_xlpm.d))</f>
        <v/>
      </c>
      <c r="W452" s="294">
        <f>IF(OR(V452="",A452="",NOT(ISNUMBER(V452)),V452&gt;A452),"",DATEDIF(V452,A452,"Y")&amp;" years, "&amp;DATEDIF(V452,A452,"YM")&amp;" months, "&amp;DATEDIF(V452,A452,"MD")&amp;" days")</f>
        <v/>
      </c>
      <c r="X452" s="294" t="n"/>
      <c r="Y452" s="294" t="n"/>
      <c r="Z452" s="294" t="n"/>
      <c r="AA452" s="294" t="n"/>
      <c r="AB452" s="294" t="n">
        <v>52</v>
      </c>
      <c r="AC452" s="294" t="n"/>
      <c r="AD452" s="294" t="n"/>
      <c r="AE452" s="587" t="inlineStr">
        <is>
          <t>3:28.1000</t>
        </is>
      </c>
      <c r="AF452" s="418">
        <f>IF(OR(AE452="",AE452="",AE452=0),"",6.172/(AE452*24))</f>
        <v/>
      </c>
      <c r="AG452" s="298" t="n"/>
      <c r="AH452" s="587" t="inlineStr"/>
      <c r="AI452" s="418">
        <f>IF(OR(AH452="",AH452="",AH452=0),"",6.172/(AH452*24))</f>
        <v/>
      </c>
      <c r="AJ452" s="175">
        <f>IF(AND(ISNUMBER(AB452),ISNUMBER(AG452)),AB452-AG452,"")</f>
        <v/>
      </c>
      <c r="AK452" s="294" t="n"/>
      <c r="AL452" s="294" t="n">
        <v>106</v>
      </c>
      <c r="AM452" s="490" t="n">
        <v>0.2739467592592593</v>
      </c>
      <c r="AN452" s="671">
        <f>IF(OR(AL452="",AM452="",AM452=0),"",AL452*6.172/(AM452*24))</f>
        <v/>
      </c>
      <c r="AO452" s="477">
        <f>IF(AND(AL452=AL451,AM452&lt;&gt;"",AM451&lt;&gt;""),AM452-AM451,"")</f>
        <v/>
      </c>
      <c r="AP452" s="294" t="n"/>
      <c r="AQ452" s="587" t="inlineStr">
        <is>
          <t>3:28.0000</t>
        </is>
      </c>
      <c r="AR452" s="418">
        <f>IF(OR(AQ452="",AQ452="",AQ452=0),"",6.172/(AQ452*24))</f>
        <v/>
      </c>
      <c r="AS452" s="436">
        <f>IF(OR(NOT(ISNUMBER(C452)),NOT(ISNUMBER(AB452))),"",IF(AG452&lt;&gt;"",AG452,AB452)-C452)</f>
        <v/>
      </c>
      <c r="AT452" s="299" t="n"/>
      <c r="AU452" s="300">
        <f>IF($B452="","",TEXT($A452,"yyyymmdd")&amp;"_P"&amp;$C452&amp;"_C"&amp;$F452&amp;"_"&amp;TRIM(RIGHT(SUBSTITUTE(TRIM(SUBSTITUTE($L452,CHAR(160)," "))," ",REPT(" ",60)),60))&amp;IF($P452="","","-"&amp;TRIM(RIGHT(SUBSTITUTE(TRIM(SUBSTITUTE($P452,CHAR(160)," "))," ",REPT(" ",60)),60)))&amp;IF($T452="","","-"&amp;TRIM(RIGHT(SUBSTITUTE(TRIM(SUBSTITUTE($T452,CHAR(160)," "))," ",REPT(" ",60)),60)))&amp;".jpg")</f>
        <v/>
      </c>
    </row>
    <row r="453" ht="42" customHeight="1">
      <c r="A453" s="292" t="n">
        <v>25845</v>
      </c>
      <c r="B453" s="294" t="inlineStr">
        <is>
          <t>Hardie-Ferodo 500 4 October, 1970</t>
        </is>
      </c>
      <c r="C453" s="294" t="n">
        <v>39</v>
      </c>
      <c r="D453" s="294" t="inlineStr">
        <is>
          <t>B</t>
        </is>
      </c>
      <c r="E453" s="294" t="n">
        <v>4</v>
      </c>
      <c r="F453" s="294" t="n">
        <v>22</v>
      </c>
      <c r="G453" s="294" t="inlineStr">
        <is>
          <t>Grenville Motors Pty Ltd</t>
        </is>
      </c>
      <c r="H453" s="294" t="n"/>
      <c r="I453" s="294" t="n"/>
      <c r="J453" s="294" t="inlineStr">
        <is>
          <t>Fiat 128</t>
        </is>
      </c>
      <c r="K453" s="294" t="n"/>
      <c r="L453" s="294" t="inlineStr">
        <is>
          <t>Bob Forbes</t>
        </is>
      </c>
      <c r="M453" s="294" t="inlineStr">
        <is>
          <t>AUS</t>
        </is>
      </c>
      <c r="N453" s="700">
        <f>_xlfn.LET(_xlpm.d,_xlfn.XLOOKUP(L453,'[1]Birth Dates'!$A:$A,'[1]Birth Dates'!$B:$B,"",0),IF(_xlpm.d=0,"",_xlpm.d))</f>
        <v/>
      </c>
      <c r="O453" s="294">
        <f>IF(OR(N453="",A453="",NOT(ISNUMBER(N453)),N453&gt;A453),"",DATEDIF(N453,A453,"Y")&amp;" years, "&amp;DATEDIF(N453,A453,"YM")&amp;" months, "&amp;DATEDIF(N453,A453,"MD")&amp;" days")</f>
        <v/>
      </c>
      <c r="P453" s="294" t="inlineStr">
        <is>
          <t>Peter Finlay</t>
        </is>
      </c>
      <c r="Q453" s="294" t="inlineStr">
        <is>
          <t>AUS</t>
        </is>
      </c>
      <c r="R453" s="700">
        <f>_xlfn.LET(_xlpm.d,_xlfn.XLOOKUP(P453,'[1]Birth Dates'!$A:$A,'[1]Birth Dates'!$B:$B,"",0),IF(_xlpm.d=0,"",_xlpm.d))</f>
        <v/>
      </c>
      <c r="S453" s="294">
        <f>IF(OR(R453="",A453="",NOT(ISNUMBER(R453)),R453&gt;A453),"",DATEDIF(R453,A453,"Y")&amp;" years, "&amp;DATEDIF(R453,A453,"YM")&amp;" months, "&amp;DATEDIF(R453,A453,"MD")&amp;" days")</f>
        <v/>
      </c>
      <c r="T453" s="294" t="n"/>
      <c r="U453" s="294" t="n"/>
      <c r="V453" s="700">
        <f>_xlfn.LET(_xlpm.d,_xlfn.XLOOKUP(T453,'[1]Birth Dates'!$A:$A,'[1]Birth Dates'!$B:$B,"",0),IF(_xlpm.d=0,"",_xlpm.d))</f>
        <v/>
      </c>
      <c r="W453" s="294">
        <f>IF(OR(V453="",A453="",NOT(ISNUMBER(V453)),V453&gt;A453),"",DATEDIF(V453,A453,"Y")&amp;" years, "&amp;DATEDIF(V453,A453,"YM")&amp;" months, "&amp;DATEDIF(V453,A453,"MD")&amp;" days")</f>
        <v/>
      </c>
      <c r="X453" s="294" t="n"/>
      <c r="Y453" s="294" t="n"/>
      <c r="Z453" s="294" t="n"/>
      <c r="AA453" s="294" t="n"/>
      <c r="AB453" s="294" t="n">
        <v>58</v>
      </c>
      <c r="AC453" s="294" t="n"/>
      <c r="AD453" s="294" t="n"/>
      <c r="AE453" s="587" t="inlineStr">
        <is>
          <t>3:36.3000</t>
        </is>
      </c>
      <c r="AF453" s="418">
        <f>IF(OR(AE453="",AE453="",AE453=0),"",6.172/(AE453*24))</f>
        <v/>
      </c>
      <c r="AG453" s="298" t="n"/>
      <c r="AH453" s="587" t="inlineStr"/>
      <c r="AI453" s="418">
        <f>IF(OR(AH453="",AH453="",AH453=0),"",6.172/(AH453*24))</f>
        <v/>
      </c>
      <c r="AJ453" s="175">
        <f>IF(AND(ISNUMBER(AB453),ISNUMBER(AG453)),AB453-AG453,"")</f>
        <v/>
      </c>
      <c r="AK453" s="294" t="n"/>
      <c r="AL453" s="294" t="n">
        <v>106</v>
      </c>
      <c r="AM453" s="490" t="n">
        <v>0.2753240740740741</v>
      </c>
      <c r="AN453" s="671">
        <f>IF(OR(AL453="",AM453="",AM453=0),"",AL453*6.172/(AM453*24))</f>
        <v/>
      </c>
      <c r="AO453" s="477">
        <f>IF(AND(AL453=AL452,AM453&lt;&gt;"",AM452&lt;&gt;""),AM453-AM452,"")</f>
        <v/>
      </c>
      <c r="AP453" s="294" t="n"/>
      <c r="AQ453" s="587" t="inlineStr">
        <is>
          <t>3:38.0000</t>
        </is>
      </c>
      <c r="AR453" s="418">
        <f>IF(OR(AQ453="",AQ453="",AQ453=0),"",6.172/(AQ453*24))</f>
        <v/>
      </c>
      <c r="AS453" s="436">
        <f>IF(OR(NOT(ISNUMBER(C453)),NOT(ISNUMBER(AB453))),"",IF(AG453&lt;&gt;"",AG453,AB453)-C453)</f>
        <v/>
      </c>
      <c r="AT453" s="299" t="n"/>
      <c r="AU453" s="300">
        <f>IF($B453="","",TEXT($A453,"yyyymmdd")&amp;"_P"&amp;$C453&amp;"_C"&amp;$F453&amp;"_"&amp;TRIM(RIGHT(SUBSTITUTE(TRIM(SUBSTITUTE($L453,CHAR(160)," "))," ",REPT(" ",60)),60))&amp;IF($P453="","","-"&amp;TRIM(RIGHT(SUBSTITUTE(TRIM(SUBSTITUTE($P453,CHAR(160)," "))," ",REPT(" ",60)),60)))&amp;IF($T453="","","-"&amp;TRIM(RIGHT(SUBSTITUTE(TRIM(SUBSTITUTE($T453,CHAR(160)," "))," ",REPT(" ",60)),60)))&amp;".jpg")</f>
        <v/>
      </c>
    </row>
    <row r="454" ht="42" customHeight="1">
      <c r="A454" s="292" t="n">
        <v>25845</v>
      </c>
      <c r="B454" s="294" t="inlineStr">
        <is>
          <t>Hardie-Ferodo 500 4 October, 1970</t>
        </is>
      </c>
      <c r="C454" s="294" t="n">
        <v>40</v>
      </c>
      <c r="D454" s="294" t="inlineStr">
        <is>
          <t>C</t>
        </is>
      </c>
      <c r="E454" s="294" t="n">
        <v>15</v>
      </c>
      <c r="F454" s="294" t="n">
        <v>43</v>
      </c>
      <c r="G454" s="294" t="inlineStr">
        <is>
          <t>BP Muirfield Service Station</t>
        </is>
      </c>
      <c r="H454" s="294" t="n"/>
      <c r="I454" s="294" t="n"/>
      <c r="J454" s="294" t="inlineStr">
        <is>
          <t>Ford Escort Twin Cam Mk.I</t>
        </is>
      </c>
      <c r="K454" s="294" t="n"/>
      <c r="L454" s="294" t="inlineStr">
        <is>
          <t>Ross Hewison</t>
        </is>
      </c>
      <c r="M454" s="294" t="inlineStr">
        <is>
          <t>AUS</t>
        </is>
      </c>
      <c r="N454" s="700">
        <f>_xlfn.LET(_xlpm.d,_xlfn.XLOOKUP(L454,'[1]Birth Dates'!$A:$A,'[1]Birth Dates'!$B:$B,"",0),IF(_xlpm.d=0,"",_xlpm.d))</f>
        <v/>
      </c>
      <c r="O454" s="294">
        <f>IF(OR(N454="",A454="",NOT(ISNUMBER(N454)),N454&gt;A454),"",DATEDIF(N454,A454,"Y")&amp;" years, "&amp;DATEDIF(N454,A454,"YM")&amp;" months, "&amp;DATEDIF(N454,A454,"MD")&amp;" days")</f>
        <v/>
      </c>
      <c r="P454" s="294" t="inlineStr">
        <is>
          <t>Brian Hones</t>
        </is>
      </c>
      <c r="Q454" s="294" t="inlineStr">
        <is>
          <t>AUS</t>
        </is>
      </c>
      <c r="R454" s="700">
        <f>_xlfn.LET(_xlpm.d,_xlfn.XLOOKUP(P454,'[1]Birth Dates'!$A:$A,'[1]Birth Dates'!$B:$B,"",0),IF(_xlpm.d=0,"",_xlpm.d))</f>
        <v/>
      </c>
      <c r="S454" s="294">
        <f>IF(OR(R454="",A454="",NOT(ISNUMBER(R454)),R454&gt;A454),"",DATEDIF(R454,A454,"Y")&amp;" years, "&amp;DATEDIF(R454,A454,"YM")&amp;" months, "&amp;DATEDIF(R454,A454,"MD")&amp;" days")</f>
        <v/>
      </c>
      <c r="T454" s="294" t="n"/>
      <c r="U454" s="294" t="n"/>
      <c r="V454" s="700">
        <f>_xlfn.LET(_xlpm.d,_xlfn.XLOOKUP(T454,'[1]Birth Dates'!$A:$A,'[1]Birth Dates'!$B:$B,"",0),IF(_xlpm.d=0,"",_xlpm.d))</f>
        <v/>
      </c>
      <c r="W454" s="294">
        <f>IF(OR(V454="",A454="",NOT(ISNUMBER(V454)),V454&gt;A454),"",DATEDIF(V454,A454,"Y")&amp;" years, "&amp;DATEDIF(V454,A454,"YM")&amp;" months, "&amp;DATEDIF(V454,A454,"MD")&amp;" days")</f>
        <v/>
      </c>
      <c r="X454" s="294" t="n"/>
      <c r="Y454" s="294" t="n"/>
      <c r="Z454" s="294" t="n"/>
      <c r="AA454" s="294" t="n"/>
      <c r="AB454" s="294" t="n">
        <v>36</v>
      </c>
      <c r="AC454" s="294" t="n"/>
      <c r="AD454" s="294" t="n"/>
      <c r="AE454" s="587" t="inlineStr">
        <is>
          <t>3:11.0000</t>
        </is>
      </c>
      <c r="AF454" s="418">
        <f>IF(OR(AE454="",AE454="",AE454=0),"",6.172/(AE454*24))</f>
        <v/>
      </c>
      <c r="AG454" s="298" t="n"/>
      <c r="AH454" s="587" t="inlineStr"/>
      <c r="AI454" s="418">
        <f>IF(OR(AH454="",AH454="",AH454=0),"",6.172/(AH454*24))</f>
        <v/>
      </c>
      <c r="AJ454" s="175">
        <f>IF(AND(ISNUMBER(AB454),ISNUMBER(AG454)),AB454-AG454,"")</f>
        <v/>
      </c>
      <c r="AK454" s="294" t="n"/>
      <c r="AL454" s="294" t="n">
        <v>105</v>
      </c>
      <c r="AM454" s="490" t="n">
        <v>0.2738888888888889</v>
      </c>
      <c r="AN454" s="671">
        <f>IF(OR(AL454="",AM454="",AM454=0),"",AL454*6.172/(AM454*24))</f>
        <v/>
      </c>
      <c r="AO454" s="477">
        <f>IF(AND(AL454=AL453,AM454&lt;&gt;"",AM453&lt;&gt;""),AM454-AM453,"")</f>
        <v/>
      </c>
      <c r="AP454" s="294" t="n"/>
      <c r="AQ454" s="587" t="inlineStr">
        <is>
          <t>3:09.0000</t>
        </is>
      </c>
      <c r="AR454" s="418">
        <f>IF(OR(AQ454="",AQ454="",AQ454=0),"",6.172/(AQ454*24))</f>
        <v/>
      </c>
      <c r="AS454" s="436">
        <f>IF(OR(NOT(ISNUMBER(C454)),NOT(ISNUMBER(AB454))),"",IF(AG454&lt;&gt;"",AG454,AB454)-C454)</f>
        <v/>
      </c>
      <c r="AT454" s="299" t="n"/>
      <c r="AU454" s="300">
        <f>IF($B454="","",TEXT($A454,"yyyymmdd")&amp;"_P"&amp;$C454&amp;"_C"&amp;$F454&amp;"_"&amp;TRIM(RIGHT(SUBSTITUTE(TRIM(SUBSTITUTE($L454,CHAR(160)," "))," ",REPT(" ",60)),60))&amp;IF($P454="","","-"&amp;TRIM(RIGHT(SUBSTITUTE(TRIM(SUBSTITUTE($P454,CHAR(160)," "))," ",REPT(" ",60)),60)))&amp;IF($T454="","","-"&amp;TRIM(RIGHT(SUBSTITUTE(TRIM(SUBSTITUTE($T454,CHAR(160)," "))," ",REPT(" ",60)),60)))&amp;".jpg")</f>
        <v/>
      </c>
    </row>
    <row r="455" ht="42" customHeight="1">
      <c r="A455" s="292" t="n">
        <v>25845</v>
      </c>
      <c r="B455" s="294" t="inlineStr">
        <is>
          <t>Hardie-Ferodo 500 4 October, 1970</t>
        </is>
      </c>
      <c r="C455" s="294" t="n">
        <v>41</v>
      </c>
      <c r="D455" s="294" t="inlineStr">
        <is>
          <t>A</t>
        </is>
      </c>
      <c r="E455" s="294" t="n">
        <v>11</v>
      </c>
      <c r="F455" s="294" t="n">
        <v>8</v>
      </c>
      <c r="G455" s="294" t="inlineStr">
        <is>
          <t>Harry Gapps Ford Pty Ltd</t>
        </is>
      </c>
      <c r="H455" s="294" t="n"/>
      <c r="I455" s="294" t="n"/>
      <c r="J455" s="294" t="inlineStr">
        <is>
          <t>Ford Escort 1300 Mk.I</t>
        </is>
      </c>
      <c r="K455" s="294" t="n"/>
      <c r="L455" s="294" t="inlineStr">
        <is>
          <t>Harry Gapps</t>
        </is>
      </c>
      <c r="M455" s="294" t="inlineStr">
        <is>
          <t>AUS</t>
        </is>
      </c>
      <c r="N455" s="700">
        <f>_xlfn.LET(_xlpm.d,_xlfn.XLOOKUP(L455,'[1]Birth Dates'!$A:$A,'[1]Birth Dates'!$B:$B,"",0),IF(_xlpm.d=0,"",_xlpm.d))</f>
        <v/>
      </c>
      <c r="O455" s="294">
        <f>IF(OR(N455="",A455="",NOT(ISNUMBER(N455)),N455&gt;A455),"",DATEDIF(N455,A455,"Y")&amp;" years, "&amp;DATEDIF(N455,A455,"YM")&amp;" months, "&amp;DATEDIF(N455,A455,"MD")&amp;" days")</f>
        <v/>
      </c>
      <c r="P455" s="294" t="inlineStr">
        <is>
          <t>Frank Hann</t>
        </is>
      </c>
      <c r="Q455" s="294" t="inlineStr">
        <is>
          <t>AUS</t>
        </is>
      </c>
      <c r="R455" s="700">
        <f>_xlfn.LET(_xlpm.d,_xlfn.XLOOKUP(P455,'[1]Birth Dates'!$A:$A,'[1]Birth Dates'!$B:$B,"",0),IF(_xlpm.d=0,"",_xlpm.d))</f>
        <v/>
      </c>
      <c r="S455" s="294">
        <f>IF(OR(R455="",A455="",NOT(ISNUMBER(R455)),R455&gt;A455),"",DATEDIF(R455,A455,"Y")&amp;" years, "&amp;DATEDIF(R455,A455,"YM")&amp;" months, "&amp;DATEDIF(R455,A455,"MD")&amp;" days")</f>
        <v/>
      </c>
      <c r="T455" s="294" t="n"/>
      <c r="U455" s="294" t="n"/>
      <c r="V455" s="700">
        <f>_xlfn.LET(_xlpm.d,_xlfn.XLOOKUP(T455,'[1]Birth Dates'!$A:$A,'[1]Birth Dates'!$B:$B,"",0),IF(_xlpm.d=0,"",_xlpm.d))</f>
        <v/>
      </c>
      <c r="W455" s="294">
        <f>IF(OR(V455="",A455="",NOT(ISNUMBER(V455)),V455&gt;A455),"",DATEDIF(V455,A455,"Y")&amp;" years, "&amp;DATEDIF(V455,A455,"YM")&amp;" months, "&amp;DATEDIF(V455,A455,"MD")&amp;" days")</f>
        <v/>
      </c>
      <c r="X455" s="294" t="n"/>
      <c r="Y455" s="294" t="n"/>
      <c r="Z455" s="294" t="n"/>
      <c r="AA455" s="294" t="n"/>
      <c r="AB455" s="294" t="n">
        <v>59</v>
      </c>
      <c r="AC455" s="294" t="n"/>
      <c r="AD455" s="294" t="n"/>
      <c r="AE455" s="587" t="inlineStr">
        <is>
          <t>3:42.8000</t>
        </is>
      </c>
      <c r="AF455" s="418">
        <f>IF(OR(AE455="",AE455="",AE455=0),"",6.172/(AE455*24))</f>
        <v/>
      </c>
      <c r="AG455" s="298" t="n"/>
      <c r="AH455" s="587" t="inlineStr"/>
      <c r="AI455" s="418">
        <f>IF(OR(AH455="",AH455="",AH455=0),"",6.172/(AH455*24))</f>
        <v/>
      </c>
      <c r="AJ455" s="175">
        <f>IF(AND(ISNUMBER(AB455),ISNUMBER(AG455)),AB455-AG455,"")</f>
        <v/>
      </c>
      <c r="AK455" s="294" t="n"/>
      <c r="AL455" s="294" t="n">
        <v>103</v>
      </c>
      <c r="AM455" s="490" t="n">
        <v>0.2747453703703704</v>
      </c>
      <c r="AN455" s="671">
        <f>IF(OR(AL455="",AM455="",AM455=0),"",AL455*6.172/(AM455*24))</f>
        <v/>
      </c>
      <c r="AO455" s="477">
        <f>IF(AND(AL455=AL454,AM455&lt;&gt;"",AM454&lt;&gt;""),AM455-AM454,"")</f>
        <v/>
      </c>
      <c r="AP455" s="294" t="n"/>
      <c r="AQ455" s="587" t="inlineStr">
        <is>
          <t>3:41.0000</t>
        </is>
      </c>
      <c r="AR455" s="418">
        <f>IF(OR(AQ455="",AQ455="",AQ455=0),"",6.172/(AQ455*24))</f>
        <v/>
      </c>
      <c r="AS455" s="436">
        <f>IF(OR(NOT(ISNUMBER(C455)),NOT(ISNUMBER(AB455))),"",IF(AG455&lt;&gt;"",AG455,AB455)-C455)</f>
        <v/>
      </c>
      <c r="AT455" s="299" t="n"/>
      <c r="AU455" s="300">
        <f>IF($B455="","",TEXT($A455,"yyyymmdd")&amp;"_P"&amp;$C455&amp;"_C"&amp;$F455&amp;"_"&amp;TRIM(RIGHT(SUBSTITUTE(TRIM(SUBSTITUTE($L455,CHAR(160)," "))," ",REPT(" ",60)),60))&amp;IF($P455="","","-"&amp;TRIM(RIGHT(SUBSTITUTE(TRIM(SUBSTITUTE($P455,CHAR(160)," "))," ",REPT(" ",60)),60)))&amp;IF($T455="","","-"&amp;TRIM(RIGHT(SUBSTITUTE(TRIM(SUBSTITUTE($T455,CHAR(160)," "))," ",REPT(" ",60)),60)))&amp;".jpg")</f>
        <v/>
      </c>
    </row>
    <row r="456" ht="42" customHeight="1">
      <c r="A456" s="292" t="n">
        <v>25845</v>
      </c>
      <c r="B456" s="294" t="inlineStr">
        <is>
          <t>Hardie-Ferodo 500 4 October, 1970</t>
        </is>
      </c>
      <c r="C456" s="294" t="n">
        <v>42</v>
      </c>
      <c r="D456" s="294" t="inlineStr">
        <is>
          <t>A</t>
        </is>
      </c>
      <c r="E456" s="294" t="n">
        <v>12</v>
      </c>
      <c r="F456" s="294" t="n">
        <v>15</v>
      </c>
      <c r="G456" s="294" t="inlineStr">
        <is>
          <t>Woman's Day</t>
        </is>
      </c>
      <c r="H456" s="294" t="n"/>
      <c r="I456" s="294" t="n"/>
      <c r="J456" s="294" t="inlineStr">
        <is>
          <t>Ford Escort 1300 Mk.I</t>
        </is>
      </c>
      <c r="K456" s="294" t="n"/>
      <c r="L456" s="294" t="inlineStr">
        <is>
          <t>Carole Corness</t>
        </is>
      </c>
      <c r="M456" s="294" t="inlineStr">
        <is>
          <t>AUS</t>
        </is>
      </c>
      <c r="N456" s="700">
        <f>_xlfn.LET(_xlpm.d,_xlfn.XLOOKUP(L456,'[1]Birth Dates'!$A:$A,'[1]Birth Dates'!$B:$B,"",0),IF(_xlpm.d=0,"",_xlpm.d))</f>
        <v/>
      </c>
      <c r="O456" s="294">
        <f>IF(OR(N456="",A456="",NOT(ISNUMBER(N456)),N456&gt;A456),"",DATEDIF(N456,A456,"Y")&amp;" years, "&amp;DATEDIF(N456,A456,"YM")&amp;" months, "&amp;DATEDIF(N456,A456,"MD")&amp;" days")</f>
        <v/>
      </c>
      <c r="P456" s="294" t="inlineStr">
        <is>
          <t>Gloria Taylor</t>
        </is>
      </c>
      <c r="Q456" s="294" t="inlineStr">
        <is>
          <t>AUS</t>
        </is>
      </c>
      <c r="R456" s="700">
        <f>_xlfn.LET(_xlpm.d,_xlfn.XLOOKUP(P456,'[1]Birth Dates'!$A:$A,'[1]Birth Dates'!$B:$B,"",0),IF(_xlpm.d=0,"",_xlpm.d))</f>
        <v/>
      </c>
      <c r="S456" s="294">
        <f>IF(OR(R456="",A456="",NOT(ISNUMBER(R456)),R456&gt;A456),"",DATEDIF(R456,A456,"Y")&amp;" years, "&amp;DATEDIF(R456,A456,"YM")&amp;" months, "&amp;DATEDIF(R456,A456,"MD")&amp;" days")</f>
        <v/>
      </c>
      <c r="T456" s="294" t="n"/>
      <c r="U456" s="294" t="n"/>
      <c r="V456" s="700">
        <f>_xlfn.LET(_xlpm.d,_xlfn.XLOOKUP(T456,'[1]Birth Dates'!$A:$A,'[1]Birth Dates'!$B:$B,"",0),IF(_xlpm.d=0,"",_xlpm.d))</f>
        <v/>
      </c>
      <c r="W456" s="294">
        <f>IF(OR(V456="",A456="",NOT(ISNUMBER(V456)),V456&gt;A456),"",DATEDIF(V456,A456,"Y")&amp;" years, "&amp;DATEDIF(V456,A456,"YM")&amp;" months, "&amp;DATEDIF(V456,A456,"MD")&amp;" days")</f>
        <v/>
      </c>
      <c r="X456" s="294" t="n"/>
      <c r="Y456" s="294" t="n"/>
      <c r="Z456" s="294" t="n"/>
      <c r="AA456" s="294" t="n"/>
      <c r="AB456" s="294" t="n">
        <v>60</v>
      </c>
      <c r="AC456" s="294" t="n"/>
      <c r="AD456" s="294" t="n"/>
      <c r="AE456" s="587" t="inlineStr">
        <is>
          <t>3:49.0000</t>
        </is>
      </c>
      <c r="AF456" s="418">
        <f>IF(OR(AE456="",AE456="",AE456=0),"",6.172/(AE456*24))</f>
        <v/>
      </c>
      <c r="AG456" s="298" t="n"/>
      <c r="AH456" s="587" t="inlineStr"/>
      <c r="AI456" s="418">
        <f>IF(OR(AH456="",AH456="",AH456=0),"",6.172/(AH456*24))</f>
        <v/>
      </c>
      <c r="AJ456" s="175">
        <f>IF(AND(ISNUMBER(AB456),ISNUMBER(AG456)),AB456-AG456,"")</f>
        <v/>
      </c>
      <c r="AK456" s="294" t="n"/>
      <c r="AL456" s="294" t="n">
        <v>103</v>
      </c>
      <c r="AM456" s="490" t="n">
        <v>0.2759490740740741</v>
      </c>
      <c r="AN456" s="671">
        <f>IF(OR(AL456="",AM456="",AM456=0),"",AL456*6.172/(AM456*24))</f>
        <v/>
      </c>
      <c r="AO456" s="477">
        <f>IF(AND(AL456=AL455,AM456&lt;&gt;"",AM455&lt;&gt;""),AM456-AM455,"")</f>
        <v/>
      </c>
      <c r="AP456" s="294" t="n"/>
      <c r="AQ456" s="587" t="inlineStr">
        <is>
          <t>3:43.0000</t>
        </is>
      </c>
      <c r="AR456" s="418">
        <f>IF(OR(AQ456="",AQ456="",AQ456=0),"",6.172/(AQ456*24))</f>
        <v/>
      </c>
      <c r="AS456" s="436">
        <f>IF(OR(NOT(ISNUMBER(C456)),NOT(ISNUMBER(AB456))),"",IF(AG456&lt;&gt;"",AG456,AB456)-C456)</f>
        <v/>
      </c>
      <c r="AT456" s="299" t="n"/>
      <c r="AU456" s="300">
        <f>IF($B456="","",TEXT($A456,"yyyymmdd")&amp;"_P"&amp;$C456&amp;"_C"&amp;$F456&amp;"_"&amp;TRIM(RIGHT(SUBSTITUTE(TRIM(SUBSTITUTE($L456,CHAR(160)," "))," ",REPT(" ",60)),60))&amp;IF($P456="","","-"&amp;TRIM(RIGHT(SUBSTITUTE(TRIM(SUBSTITUTE($P456,CHAR(160)," "))," ",REPT(" ",60)),60)))&amp;IF($T456="","","-"&amp;TRIM(RIGHT(SUBSTITUTE(TRIM(SUBSTITUTE($T456,CHAR(160)," "))," ",REPT(" ",60)),60)))&amp;".jpg")</f>
        <v/>
      </c>
    </row>
    <row r="457" ht="42" customHeight="1">
      <c r="A457" s="292" t="n">
        <v>25845</v>
      </c>
      <c r="B457" s="294" t="inlineStr">
        <is>
          <t>Hardie-Ferodo 500 4 October, 1970</t>
        </is>
      </c>
      <c r="C457" s="294" t="n">
        <v>43</v>
      </c>
      <c r="D457" s="294" t="inlineStr">
        <is>
          <t>D</t>
        </is>
      </c>
      <c r="E457" s="294" t="n">
        <v>5</v>
      </c>
      <c r="F457" s="294" t="n">
        <v>49</v>
      </c>
      <c r="G457" s="294" t="inlineStr">
        <is>
          <t>J Butta</t>
        </is>
      </c>
      <c r="H457" s="294" t="n"/>
      <c r="I457" s="294" t="n"/>
      <c r="J457" s="294" t="inlineStr">
        <is>
          <t>Chrysler VG Valiant Pacer 4 Barrel</t>
        </is>
      </c>
      <c r="K457" s="294" t="n"/>
      <c r="L457" s="294" t="inlineStr">
        <is>
          <t>Joe Butta</t>
        </is>
      </c>
      <c r="M457" s="294" t="inlineStr">
        <is>
          <t>AUS</t>
        </is>
      </c>
      <c r="N457" s="700">
        <f>_xlfn.LET(_xlpm.d,_xlfn.XLOOKUP(L457,'[1]Birth Dates'!$A:$A,'[1]Birth Dates'!$B:$B,"",0),IF(_xlpm.d=0,"",_xlpm.d))</f>
        <v/>
      </c>
      <c r="O457" s="294">
        <f>IF(OR(N457="",A457="",NOT(ISNUMBER(N457)),N457&gt;A457),"",DATEDIF(N457,A457,"Y")&amp;" years, "&amp;DATEDIF(N457,A457,"YM")&amp;" months, "&amp;DATEDIF(N457,A457,"MD")&amp;" days")</f>
        <v/>
      </c>
      <c r="P457" s="294" t="inlineStr">
        <is>
          <t>Bob Genders</t>
        </is>
      </c>
      <c r="Q457" s="294" t="inlineStr">
        <is>
          <t>AUS</t>
        </is>
      </c>
      <c r="R457" s="700">
        <f>_xlfn.LET(_xlpm.d,_xlfn.XLOOKUP(P457,'[1]Birth Dates'!$A:$A,'[1]Birth Dates'!$B:$B,"",0),IF(_xlpm.d=0,"",_xlpm.d))</f>
        <v/>
      </c>
      <c r="S457" s="294">
        <f>IF(OR(R457="",A457="",NOT(ISNUMBER(R457)),R457&gt;A457),"",DATEDIF(R457,A457,"Y")&amp;" years, "&amp;DATEDIF(R457,A457,"YM")&amp;" months, "&amp;DATEDIF(R457,A457,"MD")&amp;" days")</f>
        <v/>
      </c>
      <c r="T457" s="294" t="n"/>
      <c r="U457" s="294" t="n"/>
      <c r="V457" s="700">
        <f>_xlfn.LET(_xlpm.d,_xlfn.XLOOKUP(T457,'[1]Birth Dates'!$A:$A,'[1]Birth Dates'!$B:$B,"",0),IF(_xlpm.d=0,"",_xlpm.d))</f>
        <v/>
      </c>
      <c r="W457" s="294">
        <f>IF(OR(V457="",A457="",NOT(ISNUMBER(V457)),V457&gt;A457),"",DATEDIF(V457,A457,"Y")&amp;" years, "&amp;DATEDIF(V457,A457,"YM")&amp;" months, "&amp;DATEDIF(V457,A457,"MD")&amp;" days")</f>
        <v/>
      </c>
      <c r="X457" s="294" t="n"/>
      <c r="Y457" s="294" t="n"/>
      <c r="Z457" s="294" t="n"/>
      <c r="AA457" s="294" t="n"/>
      <c r="AB457" s="294" t="n">
        <v>18</v>
      </c>
      <c r="AC457" s="294" t="n"/>
      <c r="AD457" s="294" t="n"/>
      <c r="AE457" s="587" t="inlineStr">
        <is>
          <t>2:58.3000</t>
        </is>
      </c>
      <c r="AF457" s="418">
        <f>IF(OR(AE457="",AE457="",AE457=0),"",6.172/(AE457*24))</f>
        <v/>
      </c>
      <c r="AG457" s="298" t="n"/>
      <c r="AH457" s="587" t="inlineStr"/>
      <c r="AI457" s="418">
        <f>IF(OR(AH457="",AH457="",AH457=0),"",6.172/(AH457*24))</f>
        <v/>
      </c>
      <c r="AJ457" s="175">
        <f>IF(AND(ISNUMBER(AB457),ISNUMBER(AG457)),AB457-AG457,"")</f>
        <v/>
      </c>
      <c r="AK457" s="294" t="n"/>
      <c r="AL457" s="294" t="n">
        <v>63</v>
      </c>
      <c r="AM457" s="490" t="n">
        <v>0.2739930555555555</v>
      </c>
      <c r="AN457" s="671">
        <f>IF(OR(AL457="",AM457="",AM457=0),"",AL457*6.172/(AM457*24))</f>
        <v/>
      </c>
      <c r="AO457" s="477">
        <f>IF(AND(AL457=AL456,AM457&lt;&gt;"",AM456&lt;&gt;""),AM457-AM456,"")</f>
        <v/>
      </c>
      <c r="AP457" s="294" t="n"/>
      <c r="AQ457" s="587" t="inlineStr">
        <is>
          <t>3:01.0000</t>
        </is>
      </c>
      <c r="AR457" s="418">
        <f>IF(OR(AQ457="",AQ457="",AQ457=0),"",6.172/(AQ457*24))</f>
        <v/>
      </c>
      <c r="AS457" s="436">
        <f>IF(OR(NOT(ISNUMBER(C457)),NOT(ISNUMBER(AB457))),"",IF(AG457&lt;&gt;"",AG457,AB457)-C457)</f>
        <v/>
      </c>
      <c r="AT457" s="299" t="n"/>
      <c r="AU457" s="300">
        <f>IF($B457="","",TEXT($A457,"yyyymmdd")&amp;"_P"&amp;$C457&amp;"_C"&amp;$F457&amp;"_"&amp;TRIM(RIGHT(SUBSTITUTE(TRIM(SUBSTITUTE($L457,CHAR(160)," "))," ",REPT(" ",60)),60))&amp;IF($P457="","","-"&amp;TRIM(RIGHT(SUBSTITUTE(TRIM(SUBSTITUTE($P457,CHAR(160)," "))," ",REPT(" ",60)),60)))&amp;IF($T457="","","-"&amp;TRIM(RIGHT(SUBSTITUTE(TRIM(SUBSTITUTE($T457,CHAR(160)," "))," ",REPT(" ",60)),60)))&amp;".jpg")</f>
        <v/>
      </c>
    </row>
    <row r="458" ht="42" customHeight="1">
      <c r="A458" s="292" t="n">
        <v>25845</v>
      </c>
      <c r="B458" s="294" t="inlineStr">
        <is>
          <t>Hardie-Ferodo 500 4 October, 1970</t>
        </is>
      </c>
      <c r="C458" s="294" t="inlineStr">
        <is>
          <t>DNF</t>
        </is>
      </c>
      <c r="D458" s="294" t="inlineStr">
        <is>
          <t>E</t>
        </is>
      </c>
      <c r="E458" s="294" t="n"/>
      <c r="F458" s="294" t="n">
        <v>67</v>
      </c>
      <c r="G458" s="294" t="inlineStr">
        <is>
          <t>The Tony Roberts Team</t>
        </is>
      </c>
      <c r="H458" s="294" t="n"/>
      <c r="I458" s="294" t="n"/>
      <c r="J458" s="294" t="inlineStr">
        <is>
          <t>Ford Falcon XW GTHO Phase II</t>
        </is>
      </c>
      <c r="K458" s="294" t="n"/>
      <c r="L458" s="294" t="inlineStr">
        <is>
          <t>Tony Roberts</t>
        </is>
      </c>
      <c r="M458" s="294" t="inlineStr">
        <is>
          <t>AUS</t>
        </is>
      </c>
      <c r="N458" s="700">
        <f>_xlfn.LET(_xlpm.d,_xlfn.XLOOKUP(L458,'[1]Birth Dates'!$A:$A,'[1]Birth Dates'!$B:$B,"",0),IF(_xlpm.d=0,"",_xlpm.d))</f>
        <v/>
      </c>
      <c r="O458" s="294">
        <f>IF(OR(N458="",A458="",NOT(ISNUMBER(N458)),N458&gt;A458),"",DATEDIF(N458,A458,"Y")&amp;" years, "&amp;DATEDIF(N458,A458,"YM")&amp;" months, "&amp;DATEDIF(N458,A458,"MD")&amp;" days")</f>
        <v/>
      </c>
      <c r="P458" s="294" t="n"/>
      <c r="Q458" s="294" t="n"/>
      <c r="R458" s="700">
        <f>_xlfn.LET(_xlpm.d,_xlfn.XLOOKUP(P458,'[1]Birth Dates'!$A:$A,'[1]Birth Dates'!$B:$B,"",0),IF(_xlpm.d=0,"",_xlpm.d))</f>
        <v/>
      </c>
      <c r="S458" s="294">
        <f>IF(OR(R458="",A458="",NOT(ISNUMBER(R458)),R458&gt;A458),"",DATEDIF(R458,A458,"Y")&amp;" years, "&amp;DATEDIF(R458,A458,"YM")&amp;" months, "&amp;DATEDIF(R458,A458,"MD")&amp;" days")</f>
        <v/>
      </c>
      <c r="T458" s="294" t="n"/>
      <c r="U458" s="294" t="n"/>
      <c r="V458" s="700">
        <f>_xlfn.LET(_xlpm.d,_xlfn.XLOOKUP(T458,'[1]Birth Dates'!$A:$A,'[1]Birth Dates'!$B:$B,"",0),IF(_xlpm.d=0,"",_xlpm.d))</f>
        <v/>
      </c>
      <c r="W458" s="294">
        <f>IF(OR(V458="",A458="",NOT(ISNUMBER(V458)),V458&gt;A458),"",DATEDIF(V458,A458,"Y")&amp;" years, "&amp;DATEDIF(V458,A458,"YM")&amp;" months, "&amp;DATEDIF(V458,A458,"MD")&amp;" days")</f>
        <v/>
      </c>
      <c r="X458" s="294" t="n"/>
      <c r="Y458" s="294" t="n"/>
      <c r="Z458" s="294" t="n"/>
      <c r="AA458" s="294" t="n"/>
      <c r="AB458" s="294" t="n">
        <v>7</v>
      </c>
      <c r="AC458" s="294" t="n"/>
      <c r="AD458" s="294" t="n"/>
      <c r="AE458" s="587" t="inlineStr">
        <is>
          <t>2:54.9000</t>
        </is>
      </c>
      <c r="AF458" s="418">
        <f>IF(OR(AE458="",AE458="",AE458=0),"",6.172/(AE458*24))</f>
        <v/>
      </c>
      <c r="AG458" s="298" t="n"/>
      <c r="AH458" s="587" t="inlineStr"/>
      <c r="AI458" s="418">
        <f>IF(OR(AH458="",AH458="",AH458=0),"",6.172/(AH458*24))</f>
        <v/>
      </c>
      <c r="AJ458" s="175">
        <f>IF(AND(ISNUMBER(AB458),ISNUMBER(AG458)),AB458-AG458,"")</f>
        <v/>
      </c>
      <c r="AK458" s="294" t="inlineStr">
        <is>
          <t>Rolled over at Skyline</t>
        </is>
      </c>
      <c r="AL458" s="294" t="n">
        <v>124</v>
      </c>
      <c r="AM458" s="490" t="n"/>
      <c r="AN458" s="671">
        <f>IF(OR(AL458="",AM458="",AM458=0),"",AL458*6.172/(AM458*24))</f>
        <v/>
      </c>
      <c r="AO458" s="477">
        <f>IF(AND(AL458=AL457,AM458&lt;&gt;"",AM457&lt;&gt;""),AM458-AM457,"")</f>
        <v/>
      </c>
      <c r="AP458" s="294" t="n"/>
      <c r="AQ458" s="587" t="inlineStr">
        <is>
          <t>2:56.0000</t>
        </is>
      </c>
      <c r="AR458" s="418">
        <f>IF(OR(AQ458="",AQ458="",AQ458=0),"",6.172/(AQ458*24))</f>
        <v/>
      </c>
      <c r="AS458" s="436">
        <f>IF(OR(NOT(ISNUMBER(C458)),NOT(ISNUMBER(AB458))),"",IF(AG458&lt;&gt;"",AG458,AB458)-C458)</f>
        <v/>
      </c>
      <c r="AT458" s="299" t="n"/>
      <c r="AU458" s="300">
        <f>IF($B458="","",TEXT($A458,"yyyymmdd")&amp;"_P"&amp;$C458&amp;"_C"&amp;$F458&amp;"_"&amp;TRIM(RIGHT(SUBSTITUTE(TRIM(SUBSTITUTE($L458,CHAR(160)," "))," ",REPT(" ",60)),60))&amp;IF($P458="","","-"&amp;TRIM(RIGHT(SUBSTITUTE(TRIM(SUBSTITUTE($P458,CHAR(160)," "))," ",REPT(" ",60)),60)))&amp;IF($T458="","","-"&amp;TRIM(RIGHT(SUBSTITUTE(TRIM(SUBSTITUTE($T458,CHAR(160)," "))," ",REPT(" ",60)),60)))&amp;".jpg")</f>
        <v/>
      </c>
    </row>
    <row r="459" ht="42" customHeight="1">
      <c r="A459" s="292" t="n">
        <v>25845</v>
      </c>
      <c r="B459" s="294" t="inlineStr">
        <is>
          <t>Hardie-Ferodo 500 4 October, 1970</t>
        </is>
      </c>
      <c r="C459" s="294" t="inlineStr">
        <is>
          <t>DNF</t>
        </is>
      </c>
      <c r="D459" s="294" t="inlineStr">
        <is>
          <t>A</t>
        </is>
      </c>
      <c r="E459" s="294" t="n"/>
      <c r="F459" s="294" t="n">
        <v>5</v>
      </c>
      <c r="G459" s="294" t="inlineStr">
        <is>
          <t>Datsun Racing Team</t>
        </is>
      </c>
      <c r="H459" s="294" t="n"/>
      <c r="I459" s="294" t="n"/>
      <c r="J459" s="294" t="inlineStr">
        <is>
          <t>Datsun 1200</t>
        </is>
      </c>
      <c r="K459" s="294" t="n"/>
      <c r="L459" s="294" t="inlineStr">
        <is>
          <t>John Roxburgh</t>
        </is>
      </c>
      <c r="M459" s="294" t="inlineStr">
        <is>
          <t>AUS</t>
        </is>
      </c>
      <c r="N459" s="700">
        <f>_xlfn.LET(_xlpm.d,_xlfn.XLOOKUP(L459,'[1]Birth Dates'!$A:$A,'[1]Birth Dates'!$B:$B,"",0),IF(_xlpm.d=0,"",_xlpm.d))</f>
        <v/>
      </c>
      <c r="O459" s="294">
        <f>IF(OR(N459="",A459="",NOT(ISNUMBER(N459)),N459&gt;A459),"",DATEDIF(N459,A459,"Y")&amp;" years, "&amp;DATEDIF(N459,A459,"YM")&amp;" months, "&amp;DATEDIF(N459,A459,"MD")&amp;" days")</f>
        <v/>
      </c>
      <c r="P459" s="294" t="n"/>
      <c r="Q459" s="294" t="n"/>
      <c r="R459" s="700">
        <f>_xlfn.LET(_xlpm.d,_xlfn.XLOOKUP(P459,'[1]Birth Dates'!$A:$A,'[1]Birth Dates'!$B:$B,"",0),IF(_xlpm.d=0,"",_xlpm.d))</f>
        <v/>
      </c>
      <c r="S459" s="294">
        <f>IF(OR(R459="",A459="",NOT(ISNUMBER(R459)),R459&gt;A459),"",DATEDIF(R459,A459,"Y")&amp;" years, "&amp;DATEDIF(R459,A459,"YM")&amp;" months, "&amp;DATEDIF(R459,A459,"MD")&amp;" days")</f>
        <v/>
      </c>
      <c r="T459" s="294" t="n"/>
      <c r="U459" s="294" t="n"/>
      <c r="V459" s="700">
        <f>_xlfn.LET(_xlpm.d,_xlfn.XLOOKUP(T459,'[1]Birth Dates'!$A:$A,'[1]Birth Dates'!$B:$B,"",0),IF(_xlpm.d=0,"",_xlpm.d))</f>
        <v/>
      </c>
      <c r="W459" s="294">
        <f>IF(OR(V459="",A459="",NOT(ISNUMBER(V459)),V459&gt;A459),"",DATEDIF(V459,A459,"Y")&amp;" years, "&amp;DATEDIF(V459,A459,"YM")&amp;" months, "&amp;DATEDIF(V459,A459,"MD")&amp;" days")</f>
        <v/>
      </c>
      <c r="X459" s="294" t="n"/>
      <c r="Y459" s="294" t="n"/>
      <c r="Z459" s="294" t="n"/>
      <c r="AA459" s="294" t="n"/>
      <c r="AB459" s="294" t="n">
        <v>46</v>
      </c>
      <c r="AC459" s="294" t="n"/>
      <c r="AD459" s="294" t="n"/>
      <c r="AE459" s="587" t="inlineStr">
        <is>
          <t>3:25.6000</t>
        </is>
      </c>
      <c r="AF459" s="418">
        <f>IF(OR(AE459="",AE459="",AE459=0),"",6.172/(AE459*24))</f>
        <v/>
      </c>
      <c r="AG459" s="298" t="n"/>
      <c r="AH459" s="587" t="inlineStr"/>
      <c r="AI459" s="418">
        <f>IF(OR(AH459="",AH459="",AH459=0),"",6.172/(AH459*24))</f>
        <v/>
      </c>
      <c r="AJ459" s="175">
        <f>IF(AND(ISNUMBER(AB459),ISNUMBER(AG459)),AB459-AG459,"")</f>
        <v/>
      </c>
      <c r="AK459" s="294" t="inlineStr">
        <is>
          <t>Over bank at McPhilamy Park</t>
        </is>
      </c>
      <c r="AL459" s="294" t="n">
        <v>100</v>
      </c>
      <c r="AM459" s="490" t="n"/>
      <c r="AN459" s="671">
        <f>IF(OR(AL459="",AM459="",AM459=0),"",AL459*6.172/(AM459*24))</f>
        <v/>
      </c>
      <c r="AO459" s="477">
        <f>IF(AND(AL459=AL458,AM459&lt;&gt;"",AM458&lt;&gt;""),AM459-AM458,"")</f>
        <v/>
      </c>
      <c r="AP459" s="294" t="n"/>
      <c r="AQ459" s="587" t="inlineStr">
        <is>
          <t>3:23.0000</t>
        </is>
      </c>
      <c r="AR459" s="418">
        <f>IF(OR(AQ459="",AQ459="",AQ459=0),"",6.172/(AQ459*24))</f>
        <v/>
      </c>
      <c r="AS459" s="436">
        <f>IF(OR(NOT(ISNUMBER(C459)),NOT(ISNUMBER(AB459))),"",IF(AG459&lt;&gt;"",AG459,AB459)-C459)</f>
        <v/>
      </c>
      <c r="AT459" s="299" t="n"/>
      <c r="AU459" s="300">
        <f>IF($B459="","",TEXT($A459,"yyyymmdd")&amp;"_P"&amp;$C459&amp;"_C"&amp;$F459&amp;"_"&amp;TRIM(RIGHT(SUBSTITUTE(TRIM(SUBSTITUTE($L459,CHAR(160)," "))," ",REPT(" ",60)),60))&amp;IF($P459="","","-"&amp;TRIM(RIGHT(SUBSTITUTE(TRIM(SUBSTITUTE($P459,CHAR(160)," "))," ",REPT(" ",60)),60)))&amp;IF($T459="","","-"&amp;TRIM(RIGHT(SUBSTITUTE(TRIM(SUBSTITUTE($T459,CHAR(160)," "))," ",REPT(" ",60)),60)))&amp;".jpg")</f>
        <v/>
      </c>
    </row>
    <row r="460" ht="42" customHeight="1">
      <c r="A460" s="292" t="n">
        <v>25845</v>
      </c>
      <c r="B460" s="294" t="inlineStr">
        <is>
          <t>Hardie-Ferodo 500 4 October, 1970</t>
        </is>
      </c>
      <c r="C460" s="294" t="inlineStr">
        <is>
          <t>DNF</t>
        </is>
      </c>
      <c r="D460" s="294" t="inlineStr">
        <is>
          <t>A</t>
        </is>
      </c>
      <c r="E460" s="294" t="n"/>
      <c r="F460" s="294" t="n">
        <v>11</v>
      </c>
      <c r="G460" s="294" t="inlineStr">
        <is>
          <t>AMI Racing Team</t>
        </is>
      </c>
      <c r="H460" s="294" t="n"/>
      <c r="I460" s="294" t="n"/>
      <c r="J460" s="294" t="inlineStr">
        <is>
          <t>Toyota Corolla</t>
        </is>
      </c>
      <c r="K460" s="294" t="n"/>
      <c r="L460" s="294" t="inlineStr">
        <is>
          <t>Bill Evans</t>
        </is>
      </c>
      <c r="M460" s="294" t="inlineStr">
        <is>
          <t>AUS</t>
        </is>
      </c>
      <c r="N460" s="700">
        <f>_xlfn.LET(_xlpm.d,_xlfn.XLOOKUP(L460,'[1]Birth Dates'!$A:$A,'[1]Birth Dates'!$B:$B,"",0),IF(_xlpm.d=0,"",_xlpm.d))</f>
        <v/>
      </c>
      <c r="O460" s="294">
        <f>IF(OR(N460="",A460="",NOT(ISNUMBER(N460)),N460&gt;A460),"",DATEDIF(N460,A460,"Y")&amp;" years, "&amp;DATEDIF(N460,A460,"YM")&amp;" months, "&amp;DATEDIF(N460,A460,"MD")&amp;" days")</f>
        <v/>
      </c>
      <c r="P460" s="294" t="inlineStr">
        <is>
          <t>Gary Cooke</t>
        </is>
      </c>
      <c r="Q460" s="294" t="inlineStr">
        <is>
          <t>AUS</t>
        </is>
      </c>
      <c r="R460" s="700">
        <f>_xlfn.LET(_xlpm.d,_xlfn.XLOOKUP(P460,'[1]Birth Dates'!$A:$A,'[1]Birth Dates'!$B:$B,"",0),IF(_xlpm.d=0,"",_xlpm.d))</f>
        <v/>
      </c>
      <c r="S460" s="294">
        <f>IF(OR(R460="",A460="",NOT(ISNUMBER(R460)),R460&gt;A460),"",DATEDIF(R460,A460,"Y")&amp;" years, "&amp;DATEDIF(R460,A460,"YM")&amp;" months, "&amp;DATEDIF(R460,A460,"MD")&amp;" days")</f>
        <v/>
      </c>
      <c r="T460" s="294" t="n"/>
      <c r="U460" s="294" t="n"/>
      <c r="V460" s="700">
        <f>_xlfn.LET(_xlpm.d,_xlfn.XLOOKUP(T460,'[1]Birth Dates'!$A:$A,'[1]Birth Dates'!$B:$B,"",0),IF(_xlpm.d=0,"",_xlpm.d))</f>
        <v/>
      </c>
      <c r="W460" s="294">
        <f>IF(OR(V460="",A460="",NOT(ISNUMBER(V460)),V460&gt;A460),"",DATEDIF(V460,A460,"Y")&amp;" years, "&amp;DATEDIF(V460,A460,"YM")&amp;" months, "&amp;DATEDIF(V460,A460,"MD")&amp;" days")</f>
        <v/>
      </c>
      <c r="X460" s="294" t="n"/>
      <c r="Y460" s="294" t="n"/>
      <c r="Z460" s="294" t="n"/>
      <c r="AA460" s="294" t="n"/>
      <c r="AB460" s="294" t="n">
        <v>49</v>
      </c>
      <c r="AC460" s="294" t="n"/>
      <c r="AD460" s="294" t="n"/>
      <c r="AE460" s="587" t="inlineStr">
        <is>
          <t>3:27.8000</t>
        </is>
      </c>
      <c r="AF460" s="418">
        <f>IF(OR(AE460="",AE460="",AE460=0),"",6.172/(AE460*24))</f>
        <v/>
      </c>
      <c r="AG460" s="298" t="n"/>
      <c r="AH460" s="587" t="inlineStr"/>
      <c r="AI460" s="418">
        <f>IF(OR(AH460="",AH460="",AH460=0),"",6.172/(AH460*24))</f>
        <v/>
      </c>
      <c r="AJ460" s="175">
        <f>IF(AND(ISNUMBER(AB460),ISNUMBER(AG460)),AB460-AG460,"")</f>
        <v/>
      </c>
      <c r="AK460" s="294" t="inlineStr">
        <is>
          <t>Spun at McPhillamy. Hit another car</t>
        </is>
      </c>
      <c r="AL460" s="294" t="n">
        <v>98</v>
      </c>
      <c r="AM460" s="490" t="n"/>
      <c r="AN460" s="671">
        <f>IF(OR(AL460="",AM460="",AM460=0),"",AL460*6.172/(AM460*24))</f>
        <v/>
      </c>
      <c r="AO460" s="477">
        <f>IF(AND(AL460=AL459,AM460&lt;&gt;"",AM459&lt;&gt;""),AM460-AM459,"")</f>
        <v/>
      </c>
      <c r="AP460" s="294" t="n"/>
      <c r="AQ460" s="587" t="inlineStr">
        <is>
          <t>3:26.0000</t>
        </is>
      </c>
      <c r="AR460" s="418">
        <f>IF(OR(AQ460="",AQ460="",AQ460=0),"",6.172/(AQ460*24))</f>
        <v/>
      </c>
      <c r="AS460" s="436">
        <f>IF(OR(NOT(ISNUMBER(C460)),NOT(ISNUMBER(AB460))),"",IF(AG460&lt;&gt;"",AG460,AB460)-C460)</f>
        <v/>
      </c>
      <c r="AT460" s="299" t="n"/>
      <c r="AU460" s="300">
        <f>IF($B460="","",TEXT($A460,"yyyymmdd")&amp;"_P"&amp;$C460&amp;"_C"&amp;$F460&amp;"_"&amp;TRIM(RIGHT(SUBSTITUTE(TRIM(SUBSTITUTE($L460,CHAR(160)," "))," ",REPT(" ",60)),60))&amp;IF($P460="","","-"&amp;TRIM(RIGHT(SUBSTITUTE(TRIM(SUBSTITUTE($P460,CHAR(160)," "))," ",REPT(" ",60)),60)))&amp;IF($T460="","","-"&amp;TRIM(RIGHT(SUBSTITUTE(TRIM(SUBSTITUTE($T460,CHAR(160)," "))," ",REPT(" ",60)),60)))&amp;".jpg")</f>
        <v/>
      </c>
    </row>
    <row r="461" ht="42" customHeight="1">
      <c r="A461" s="292" t="n">
        <v>25845</v>
      </c>
      <c r="B461" s="294" t="inlineStr">
        <is>
          <t>Hardie-Ferodo 500 4 October, 1970</t>
        </is>
      </c>
      <c r="C461" s="294" t="inlineStr">
        <is>
          <t>DNF</t>
        </is>
      </c>
      <c r="D461" s="294" t="inlineStr">
        <is>
          <t>C</t>
        </is>
      </c>
      <c r="E461" s="294" t="n"/>
      <c r="F461" s="294" t="n">
        <v>27</v>
      </c>
      <c r="G461" s="294" t="inlineStr">
        <is>
          <t>Les Grose Racing Division</t>
        </is>
      </c>
      <c r="H461" s="294" t="n"/>
      <c r="I461" s="294" t="n"/>
      <c r="J461" s="294" t="inlineStr">
        <is>
          <t>Holden LC Torana GTR XU-1</t>
        </is>
      </c>
      <c r="K461" s="294" t="n"/>
      <c r="L461" s="294" t="inlineStr">
        <is>
          <t>Les Grose</t>
        </is>
      </c>
      <c r="M461" s="294" t="inlineStr">
        <is>
          <t>AUS</t>
        </is>
      </c>
      <c r="N461" s="700">
        <f>_xlfn.LET(_xlpm.d,_xlfn.XLOOKUP(L461,'[1]Birth Dates'!$A:$A,'[1]Birth Dates'!$B:$B,"",0),IF(_xlpm.d=0,"",_xlpm.d))</f>
        <v/>
      </c>
      <c r="O461" s="294">
        <f>IF(OR(N461="",A461="",NOT(ISNUMBER(N461)),N461&gt;A461),"",DATEDIF(N461,A461,"Y")&amp;" years, "&amp;DATEDIF(N461,A461,"YM")&amp;" months, "&amp;DATEDIF(N461,A461,"MD")&amp;" days")</f>
        <v/>
      </c>
      <c r="P461" s="294" t="inlineStr">
        <is>
          <t>Keith Grose</t>
        </is>
      </c>
      <c r="Q461" s="294" t="inlineStr">
        <is>
          <t>AUS</t>
        </is>
      </c>
      <c r="R461" s="700">
        <f>_xlfn.LET(_xlpm.d,_xlfn.XLOOKUP(P461,'[1]Birth Dates'!$A:$A,'[1]Birth Dates'!$B:$B,"",0),IF(_xlpm.d=0,"",_xlpm.d))</f>
        <v/>
      </c>
      <c r="S461" s="294">
        <f>IF(OR(R461="",A461="",NOT(ISNUMBER(R461)),R461&gt;A461),"",DATEDIF(R461,A461,"Y")&amp;" years, "&amp;DATEDIF(R461,A461,"YM")&amp;" months, "&amp;DATEDIF(R461,A461,"MD")&amp;" days")</f>
        <v/>
      </c>
      <c r="T461" s="294" t="n"/>
      <c r="U461" s="294" t="n"/>
      <c r="V461" s="700">
        <f>_xlfn.LET(_xlpm.d,_xlfn.XLOOKUP(T461,'[1]Birth Dates'!$A:$A,'[1]Birth Dates'!$B:$B,"",0),IF(_xlpm.d=0,"",_xlpm.d))</f>
        <v/>
      </c>
      <c r="W461" s="294">
        <f>IF(OR(V461="",A461="",NOT(ISNUMBER(V461)),V461&gt;A461),"",DATEDIF(V461,A461,"Y")&amp;" years, "&amp;DATEDIF(V461,A461,"YM")&amp;" months, "&amp;DATEDIF(V461,A461,"MD")&amp;" days")</f>
        <v/>
      </c>
      <c r="X461" s="294" t="n"/>
      <c r="Y461" s="294" t="n"/>
      <c r="Z461" s="294" t="n"/>
      <c r="AA461" s="294" t="n"/>
      <c r="AB461" s="294" t="n">
        <v>27</v>
      </c>
      <c r="AC461" s="294" t="n"/>
      <c r="AD461" s="294" t="n"/>
      <c r="AE461" s="587" t="inlineStr">
        <is>
          <t>3:00.5000</t>
        </is>
      </c>
      <c r="AF461" s="418">
        <f>IF(OR(AE461="",AE461="",AE461=0),"",6.172/(AE461*24))</f>
        <v/>
      </c>
      <c r="AG461" s="298" t="n"/>
      <c r="AH461" s="587" t="inlineStr"/>
      <c r="AI461" s="418">
        <f>IF(OR(AH461="",AH461="",AH461=0),"",6.172/(AH461*24))</f>
        <v/>
      </c>
      <c r="AJ461" s="175">
        <f>IF(AND(ISNUMBER(AB461),ISNUMBER(AG461)),AB461-AG461,"")</f>
        <v/>
      </c>
      <c r="AK461" s="294" t="inlineStr">
        <is>
          <t>Off road at Forest Elbow</t>
        </is>
      </c>
      <c r="AL461" s="294" t="n">
        <v>81</v>
      </c>
      <c r="AM461" s="490" t="n"/>
      <c r="AN461" s="671">
        <f>IF(OR(AL461="",AM461="",AM461=0),"",AL461*6.172/(AM461*24))</f>
        <v/>
      </c>
      <c r="AO461" s="477">
        <f>IF(AND(AL461=AL460,AM461&lt;&gt;"",AM460&lt;&gt;""),AM461-AM460,"")</f>
        <v/>
      </c>
      <c r="AP461" s="294" t="n"/>
      <c r="AQ461" s="587" t="inlineStr">
        <is>
          <t>2:59.0000</t>
        </is>
      </c>
      <c r="AR461" s="418">
        <f>IF(OR(AQ461="",AQ461="",AQ461=0),"",6.172/(AQ461*24))</f>
        <v/>
      </c>
      <c r="AS461" s="436">
        <f>IF(OR(NOT(ISNUMBER(C461)),NOT(ISNUMBER(AB461))),"",IF(AG461&lt;&gt;"",AG461,AB461)-C461)</f>
        <v/>
      </c>
      <c r="AT461" s="299" t="n"/>
      <c r="AU461" s="300">
        <f>IF($B461="","",TEXT($A461,"yyyymmdd")&amp;"_P"&amp;$C461&amp;"_C"&amp;$F461&amp;"_"&amp;TRIM(RIGHT(SUBSTITUTE(TRIM(SUBSTITUTE($L461,CHAR(160)," "))," ",REPT(" ",60)),60))&amp;IF($P461="","","-"&amp;TRIM(RIGHT(SUBSTITUTE(TRIM(SUBSTITUTE($P461,CHAR(160)," "))," ",REPT(" ",60)),60)))&amp;IF($T461="","","-"&amp;TRIM(RIGHT(SUBSTITUTE(TRIM(SUBSTITUTE($T461,CHAR(160)," "))," ",REPT(" ",60)),60)))&amp;".jpg")</f>
        <v/>
      </c>
    </row>
    <row r="462" ht="42" customHeight="1">
      <c r="A462" s="292" t="n">
        <v>25845</v>
      </c>
      <c r="B462" s="294" t="inlineStr">
        <is>
          <t>Hardie-Ferodo 500 4 October, 1970</t>
        </is>
      </c>
      <c r="C462" s="294" t="inlineStr">
        <is>
          <t>DNF</t>
        </is>
      </c>
      <c r="D462" s="294" t="inlineStr">
        <is>
          <t>B</t>
        </is>
      </c>
      <c r="E462" s="294" t="n"/>
      <c r="F462" s="294" t="n">
        <v>19</v>
      </c>
      <c r="G462" s="294" t="inlineStr">
        <is>
          <t>G Moore</t>
        </is>
      </c>
      <c r="H462" s="294" t="n"/>
      <c r="I462" s="294" t="n"/>
      <c r="J462" s="294" t="inlineStr">
        <is>
          <t>Holden LC Torana 2600S</t>
        </is>
      </c>
      <c r="K462" s="294" t="n"/>
      <c r="L462" s="294" t="inlineStr">
        <is>
          <t>Graham Moore</t>
        </is>
      </c>
      <c r="M462" s="294" t="inlineStr">
        <is>
          <t>AUS</t>
        </is>
      </c>
      <c r="N462" s="700">
        <f>_xlfn.LET(_xlpm.d,_xlfn.XLOOKUP(L462,'[1]Birth Dates'!$A:$A,'[1]Birth Dates'!$B:$B,"",0),IF(_xlpm.d=0,"",_xlpm.d))</f>
        <v/>
      </c>
      <c r="O462" s="294">
        <f>IF(OR(N462="",A462="",NOT(ISNUMBER(N462)),N462&gt;A462),"",DATEDIF(N462,A462,"Y")&amp;" years, "&amp;DATEDIF(N462,A462,"YM")&amp;" months, "&amp;DATEDIF(N462,A462,"MD")&amp;" days")</f>
        <v/>
      </c>
      <c r="P462" s="294" t="inlineStr">
        <is>
          <t>Bill Brown</t>
        </is>
      </c>
      <c r="Q462" s="294" t="inlineStr">
        <is>
          <t>AUS</t>
        </is>
      </c>
      <c r="R462" s="700">
        <f>_xlfn.LET(_xlpm.d,_xlfn.XLOOKUP(P462,'[1]Birth Dates'!$A:$A,'[1]Birth Dates'!$B:$B,"",0),IF(_xlpm.d=0,"",_xlpm.d))</f>
        <v/>
      </c>
      <c r="S462" s="294">
        <f>IF(OR(R462="",A462="",NOT(ISNUMBER(R462)),R462&gt;A462),"",DATEDIF(R462,A462,"Y")&amp;" years, "&amp;DATEDIF(R462,A462,"YM")&amp;" months, "&amp;DATEDIF(R462,A462,"MD")&amp;" days")</f>
        <v/>
      </c>
      <c r="T462" s="294" t="n"/>
      <c r="U462" s="294" t="n"/>
      <c r="V462" s="700">
        <f>_xlfn.LET(_xlpm.d,_xlfn.XLOOKUP(T462,'[1]Birth Dates'!$A:$A,'[1]Birth Dates'!$B:$B,"",0),IF(_xlpm.d=0,"",_xlpm.d))</f>
        <v/>
      </c>
      <c r="W462" s="294">
        <f>IF(OR(V462="",A462="",NOT(ISNUMBER(V462)),V462&gt;A462),"",DATEDIF(V462,A462,"Y")&amp;" years, "&amp;DATEDIF(V462,A462,"YM")&amp;" months, "&amp;DATEDIF(V462,A462,"MD")&amp;" days")</f>
        <v/>
      </c>
      <c r="X462" s="294" t="n"/>
      <c r="Y462" s="294" t="n"/>
      <c r="Z462" s="294" t="n"/>
      <c r="AA462" s="294" t="n"/>
      <c r="AB462" s="294" t="n">
        <v>42</v>
      </c>
      <c r="AC462" s="294" t="n"/>
      <c r="AD462" s="294" t="n"/>
      <c r="AE462" s="587" t="inlineStr">
        <is>
          <t>3:24.2000</t>
        </is>
      </c>
      <c r="AF462" s="418">
        <f>IF(OR(AE462="",AE462="",AE462=0),"",6.172/(AE462*24))</f>
        <v/>
      </c>
      <c r="AG462" s="298" t="n"/>
      <c r="AH462" s="587" t="inlineStr"/>
      <c r="AI462" s="418">
        <f>IF(OR(AH462="",AH462="",AH462=0),"",6.172/(AH462*24))</f>
        <v/>
      </c>
      <c r="AJ462" s="175">
        <f>IF(AND(ISNUMBER(AB462),ISNUMBER(AG462)),AB462-AG462,"")</f>
        <v/>
      </c>
      <c r="AK462" s="294" t="inlineStr">
        <is>
          <t>Top off piston</t>
        </is>
      </c>
      <c r="AL462" s="294" t="n">
        <v>52</v>
      </c>
      <c r="AM462" s="490" t="n"/>
      <c r="AN462" s="671">
        <f>IF(OR(AL462="",AM462="",AM462=0),"",AL462*6.172/(AM462*24))</f>
        <v/>
      </c>
      <c r="AO462" s="477">
        <f>IF(AND(AL462=AL461,AM462&lt;&gt;"",AM461&lt;&gt;""),AM462-AM461,"")</f>
        <v/>
      </c>
      <c r="AP462" s="294" t="n"/>
      <c r="AQ462" s="587" t="inlineStr">
        <is>
          <t>3:24.0000</t>
        </is>
      </c>
      <c r="AR462" s="418">
        <f>IF(OR(AQ462="",AQ462="",AQ462=0),"",6.172/(AQ462*24))</f>
        <v/>
      </c>
      <c r="AS462" s="436">
        <f>IF(OR(NOT(ISNUMBER(C462)),NOT(ISNUMBER(AB462))),"",IF(AG462&lt;&gt;"",AG462,AB462)-C462)</f>
        <v/>
      </c>
      <c r="AT462" s="299" t="n"/>
      <c r="AU462" s="300">
        <f>IF($B462="","",TEXT($A462,"yyyymmdd")&amp;"_P"&amp;$C462&amp;"_C"&amp;$F462&amp;"_"&amp;TRIM(RIGHT(SUBSTITUTE(TRIM(SUBSTITUTE($L462,CHAR(160)," "))," ",REPT(" ",60)),60))&amp;IF($P462="","","-"&amp;TRIM(RIGHT(SUBSTITUTE(TRIM(SUBSTITUTE($P462,CHAR(160)," "))," ",REPT(" ",60)),60)))&amp;IF($T462="","","-"&amp;TRIM(RIGHT(SUBSTITUTE(TRIM(SUBSTITUTE($T462,CHAR(160)," "))," ",REPT(" ",60)),60)))&amp;".jpg")</f>
        <v/>
      </c>
    </row>
    <row r="463" ht="42" customHeight="1">
      <c r="A463" s="292" t="n">
        <v>25845</v>
      </c>
      <c r="B463" s="294" t="inlineStr">
        <is>
          <t>Hardie-Ferodo 500 4 October, 1970</t>
        </is>
      </c>
      <c r="C463" s="294" t="inlineStr">
        <is>
          <t>DNF</t>
        </is>
      </c>
      <c r="D463" s="294" t="inlineStr">
        <is>
          <t>E</t>
        </is>
      </c>
      <c r="E463" s="294" t="n"/>
      <c r="F463" s="294" t="n">
        <v>56</v>
      </c>
      <c r="G463" s="294" t="inlineStr">
        <is>
          <t>Stillwell &amp; Co Pty Ltd</t>
        </is>
      </c>
      <c r="H463" s="294" t="n"/>
      <c r="I463" s="294" t="n"/>
      <c r="J463" s="294" t="inlineStr">
        <is>
          <t>Ford Falcon XW GTHO Phase II</t>
        </is>
      </c>
      <c r="K463" s="294" t="n"/>
      <c r="L463" s="294" t="inlineStr">
        <is>
          <t>Graham Ritter</t>
        </is>
      </c>
      <c r="M463" s="294" t="inlineStr">
        <is>
          <t>AUS</t>
        </is>
      </c>
      <c r="N463" s="700">
        <f>_xlfn.LET(_xlpm.d,_xlfn.XLOOKUP(L463,'[1]Birth Dates'!$A:$A,'[1]Birth Dates'!$B:$B,"",0),IF(_xlpm.d=0,"",_xlpm.d))</f>
        <v/>
      </c>
      <c r="O463" s="294">
        <f>IF(OR(N463="",A463="",NOT(ISNUMBER(N463)),N463&gt;A463),"",DATEDIF(N463,A463,"Y")&amp;" years, "&amp;DATEDIF(N463,A463,"YM")&amp;" months, "&amp;DATEDIF(N463,A463,"MD")&amp;" days")</f>
        <v/>
      </c>
      <c r="P463" s="294" t="inlineStr">
        <is>
          <t>Richard Knight</t>
        </is>
      </c>
      <c r="Q463" s="294" t="inlineStr">
        <is>
          <t>AUS</t>
        </is>
      </c>
      <c r="R463" s="700">
        <f>_xlfn.LET(_xlpm.d,_xlfn.XLOOKUP(P463,'[1]Birth Dates'!$A:$A,'[1]Birth Dates'!$B:$B,"",0),IF(_xlpm.d=0,"",_xlpm.d))</f>
        <v/>
      </c>
      <c r="S463" s="294">
        <f>IF(OR(R463="",A463="",NOT(ISNUMBER(R463)),R463&gt;A463),"",DATEDIF(R463,A463,"Y")&amp;" years, "&amp;DATEDIF(R463,A463,"YM")&amp;" months, "&amp;DATEDIF(R463,A463,"MD")&amp;" days")</f>
        <v/>
      </c>
      <c r="T463" s="294" t="n"/>
      <c r="U463" s="294" t="n"/>
      <c r="V463" s="700">
        <f>_xlfn.LET(_xlpm.d,_xlfn.XLOOKUP(T463,'[1]Birth Dates'!$A:$A,'[1]Birth Dates'!$B:$B,"",0),IF(_xlpm.d=0,"",_xlpm.d))</f>
        <v/>
      </c>
      <c r="W463" s="294">
        <f>IF(OR(V463="",A463="",NOT(ISNUMBER(V463)),V463&gt;A463),"",DATEDIF(V463,A463,"Y")&amp;" years, "&amp;DATEDIF(V463,A463,"YM")&amp;" months, "&amp;DATEDIF(V463,A463,"MD")&amp;" days")</f>
        <v/>
      </c>
      <c r="X463" s="294" t="n"/>
      <c r="Y463" s="294" t="n"/>
      <c r="Z463" s="294" t="n"/>
      <c r="AA463" s="294" t="n"/>
      <c r="AB463" s="294" t="n">
        <v>8</v>
      </c>
      <c r="AC463" s="294" t="n"/>
      <c r="AD463" s="294" t="n"/>
      <c r="AE463" s="587" t="inlineStr">
        <is>
          <t>2:55.1000</t>
        </is>
      </c>
      <c r="AF463" s="418">
        <f>IF(OR(AE463="",AE463="",AE463=0),"",6.172/(AE463*24))</f>
        <v/>
      </c>
      <c r="AG463" s="298" t="n"/>
      <c r="AH463" s="587" t="inlineStr"/>
      <c r="AI463" s="418">
        <f>IF(OR(AH463="",AH463="",AH463=0),"",6.172/(AH463*24))</f>
        <v/>
      </c>
      <c r="AJ463" s="175">
        <f>IF(AND(ISNUMBER(AB463),ISNUMBER(AG463)),AB463-AG463,"")</f>
        <v/>
      </c>
      <c r="AK463" s="294" t="inlineStr">
        <is>
          <t>Hit bank Forest Elbow</t>
        </is>
      </c>
      <c r="AL463" s="294" t="n">
        <v>49</v>
      </c>
      <c r="AM463" s="490" t="n"/>
      <c r="AN463" s="671">
        <f>IF(OR(AL463="",AM463="",AM463=0),"",AL463*6.172/(AM463*24))</f>
        <v/>
      </c>
      <c r="AO463" s="477">
        <f>IF(AND(AL463=AL462,AM463&lt;&gt;"",AM462&lt;&gt;""),AM463-AM462,"")</f>
        <v/>
      </c>
      <c r="AP463" s="294" t="n"/>
      <c r="AQ463" s="587" t="inlineStr">
        <is>
          <t>2:56.0000</t>
        </is>
      </c>
      <c r="AR463" s="418">
        <f>IF(OR(AQ463="",AQ463="",AQ463=0),"",6.172/(AQ463*24))</f>
        <v/>
      </c>
      <c r="AS463" s="436">
        <f>IF(OR(NOT(ISNUMBER(C463)),NOT(ISNUMBER(AB463))),"",IF(AG463&lt;&gt;"",AG463,AB463)-C463)</f>
        <v/>
      </c>
      <c r="AT463" s="299" t="n"/>
      <c r="AU463" s="300">
        <f>IF($B463="","",TEXT($A463,"yyyymmdd")&amp;"_P"&amp;$C463&amp;"_C"&amp;$F463&amp;"_"&amp;TRIM(RIGHT(SUBSTITUTE(TRIM(SUBSTITUTE($L463,CHAR(160)," "))," ",REPT(" ",60)),60))&amp;IF($P463="","","-"&amp;TRIM(RIGHT(SUBSTITUTE(TRIM(SUBSTITUTE($P463,CHAR(160)," "))," ",REPT(" ",60)),60)))&amp;IF($T463="","","-"&amp;TRIM(RIGHT(SUBSTITUTE(TRIM(SUBSTITUTE($T463,CHAR(160)," "))," ",REPT(" ",60)),60)))&amp;".jpg")</f>
        <v/>
      </c>
    </row>
    <row r="464" ht="42" customHeight="1">
      <c r="A464" s="292" t="n">
        <v>25845</v>
      </c>
      <c r="B464" s="294" t="inlineStr">
        <is>
          <t>Hardie-Ferodo 500 4 October, 1970</t>
        </is>
      </c>
      <c r="C464" s="294" t="inlineStr">
        <is>
          <t>DNF</t>
        </is>
      </c>
      <c r="D464" s="294" t="inlineStr">
        <is>
          <t>D</t>
        </is>
      </c>
      <c r="E464" s="294" t="n"/>
      <c r="F464" s="294" t="n">
        <v>50</v>
      </c>
      <c r="G464" s="294" t="inlineStr">
        <is>
          <t>N Beechey</t>
        </is>
      </c>
      <c r="H464" s="294" t="n"/>
      <c r="I464" s="294" t="n"/>
      <c r="J464" s="294" t="inlineStr">
        <is>
          <t>Chrysler VG Valiant Pacer 4 Barrel</t>
        </is>
      </c>
      <c r="K464" s="294" t="n"/>
      <c r="L464" s="294" t="inlineStr">
        <is>
          <t>Norm Beechey</t>
        </is>
      </c>
      <c r="M464" s="294" t="inlineStr">
        <is>
          <t>AUS</t>
        </is>
      </c>
      <c r="N464" s="700">
        <f>_xlfn.LET(_xlpm.d,_xlfn.XLOOKUP(L464,'[1]Birth Dates'!$A:$A,'[1]Birth Dates'!$B:$B,"",0),IF(_xlpm.d=0,"",_xlpm.d))</f>
        <v/>
      </c>
      <c r="O464" s="294">
        <f>IF(OR(N464="",A464="",NOT(ISNUMBER(N464)),N464&gt;A464),"",DATEDIF(N464,A464,"Y")&amp;" years, "&amp;DATEDIF(N464,A464,"YM")&amp;" months, "&amp;DATEDIF(N464,A464,"MD")&amp;" days")</f>
        <v/>
      </c>
      <c r="P464" s="294" t="inlineStr">
        <is>
          <t>Bruce Hindhaugh</t>
        </is>
      </c>
      <c r="Q464" s="294" t="inlineStr">
        <is>
          <t>AUS</t>
        </is>
      </c>
      <c r="R464" s="700">
        <f>_xlfn.LET(_xlpm.d,_xlfn.XLOOKUP(P464,'[1]Birth Dates'!$A:$A,'[1]Birth Dates'!$B:$B,"",0),IF(_xlpm.d=0,"",_xlpm.d))</f>
        <v/>
      </c>
      <c r="S464" s="294">
        <f>IF(OR(R464="",A464="",NOT(ISNUMBER(R464)),R464&gt;A464),"",DATEDIF(R464,A464,"Y")&amp;" years, "&amp;DATEDIF(R464,A464,"YM")&amp;" months, "&amp;DATEDIF(R464,A464,"MD")&amp;" days")</f>
        <v/>
      </c>
      <c r="T464" s="294" t="n"/>
      <c r="U464" s="294" t="n"/>
      <c r="V464" s="700">
        <f>_xlfn.LET(_xlpm.d,_xlfn.XLOOKUP(T464,'[1]Birth Dates'!$A:$A,'[1]Birth Dates'!$B:$B,"",0),IF(_xlpm.d=0,"",_xlpm.d))</f>
        <v/>
      </c>
      <c r="W464" s="294">
        <f>IF(OR(V464="",A464="",NOT(ISNUMBER(V464)),V464&gt;A464),"",DATEDIF(V464,A464,"Y")&amp;" years, "&amp;DATEDIF(V464,A464,"YM")&amp;" months, "&amp;DATEDIF(V464,A464,"MD")&amp;" days")</f>
        <v/>
      </c>
      <c r="X464" s="294" t="n"/>
      <c r="Y464" s="294" t="n"/>
      <c r="Z464" s="294" t="n"/>
      <c r="AA464" s="294" t="n"/>
      <c r="AB464" s="294" t="n">
        <v>17</v>
      </c>
      <c r="AC464" s="294" t="n"/>
      <c r="AD464" s="294" t="n"/>
      <c r="AE464" s="587" t="inlineStr">
        <is>
          <t>2:58.3000</t>
        </is>
      </c>
      <c r="AF464" s="418">
        <f>IF(OR(AE464="",AE464="",AE464=0),"",6.172/(AE464*24))</f>
        <v/>
      </c>
      <c r="AG464" s="298" t="n"/>
      <c r="AH464" s="587" t="inlineStr"/>
      <c r="AI464" s="418">
        <f>IF(OR(AH464="",AH464="",AH464=0),"",6.172/(AH464*24))</f>
        <v/>
      </c>
      <c r="AJ464" s="175">
        <f>IF(AND(ISNUMBER(AB464),ISNUMBER(AG464)),AB464-AG464,"")</f>
        <v/>
      </c>
      <c r="AK464" s="294" t="inlineStr">
        <is>
          <t>Broken timing chain</t>
        </is>
      </c>
      <c r="AL464" s="294" t="n">
        <v>39</v>
      </c>
      <c r="AM464" s="490" t="n"/>
      <c r="AN464" s="671">
        <f>IF(OR(AL464="",AM464="",AM464=0),"",AL464*6.172/(AM464*24))</f>
        <v/>
      </c>
      <c r="AO464" s="477">
        <f>IF(AND(AL464=AL463,AM464&lt;&gt;"",AM463&lt;&gt;""),AM464-AM463,"")</f>
        <v/>
      </c>
      <c r="AP464" s="294" t="n"/>
      <c r="AQ464" s="587" t="inlineStr">
        <is>
          <t>3:00.0000</t>
        </is>
      </c>
      <c r="AR464" s="418">
        <f>IF(OR(AQ464="",AQ464="",AQ464=0),"",6.172/(AQ464*24))</f>
        <v/>
      </c>
      <c r="AS464" s="436">
        <f>IF(OR(NOT(ISNUMBER(C464)),NOT(ISNUMBER(AB464))),"",IF(AG464&lt;&gt;"",AG464,AB464)-C464)</f>
        <v/>
      </c>
      <c r="AT464" s="299" t="n"/>
      <c r="AU464" s="300">
        <f>IF($B464="","",TEXT($A464,"yyyymmdd")&amp;"_P"&amp;$C464&amp;"_C"&amp;$F464&amp;"_"&amp;TRIM(RIGHT(SUBSTITUTE(TRIM(SUBSTITUTE($L464,CHAR(160)," "))," ",REPT(" ",60)),60))&amp;IF($P464="","","-"&amp;TRIM(RIGHT(SUBSTITUTE(TRIM(SUBSTITUTE($P464,CHAR(160)," "))," ",REPT(" ",60)),60)))&amp;IF($T464="","","-"&amp;TRIM(RIGHT(SUBSTITUTE(TRIM(SUBSTITUTE($T464,CHAR(160)," "))," ",REPT(" ",60)),60)))&amp;".jpg")</f>
        <v/>
      </c>
    </row>
    <row r="465" ht="42" customHeight="1">
      <c r="A465" s="292" t="n">
        <v>25845</v>
      </c>
      <c r="B465" s="294" t="inlineStr">
        <is>
          <t>Hardie-Ferodo 500 4 October, 1970</t>
        </is>
      </c>
      <c r="C465" s="294" t="inlineStr">
        <is>
          <t>DNF</t>
        </is>
      </c>
      <c r="D465" s="294" t="inlineStr">
        <is>
          <t>C</t>
        </is>
      </c>
      <c r="E465" s="294" t="n"/>
      <c r="F465" s="294" t="n">
        <v>29</v>
      </c>
      <c r="G465" s="294" t="inlineStr">
        <is>
          <t>Pat Cullen's Garage</t>
        </is>
      </c>
      <c r="H465" s="294" t="n"/>
      <c r="I465" s="294" t="n"/>
      <c r="J465" s="294" t="inlineStr">
        <is>
          <t>Holden LC Torana GTR XU-1</t>
        </is>
      </c>
      <c r="K465" s="294" t="inlineStr">
        <is>
          <t>Holden 3.0</t>
        </is>
      </c>
      <c r="L465" s="294" t="inlineStr">
        <is>
          <t>John Keran</t>
        </is>
      </c>
      <c r="M465" s="294" t="inlineStr">
        <is>
          <t>AUS</t>
        </is>
      </c>
      <c r="N465" s="700">
        <f>_xlfn.LET(_xlpm.d,_xlfn.XLOOKUP(L465,'[1]Birth Dates'!$A:$A,'[1]Birth Dates'!$B:$B,"",0),IF(_xlpm.d=0,"",_xlpm.d))</f>
        <v/>
      </c>
      <c r="O465" s="294">
        <f>IF(OR(N465="",A465="",NOT(ISNUMBER(N465)),N465&gt;A465),"",DATEDIF(N465,A465,"Y")&amp;" years, "&amp;DATEDIF(N465,A465,"YM")&amp;" months, "&amp;DATEDIF(N465,A465,"MD")&amp;" days")</f>
        <v/>
      </c>
      <c r="P465" s="294" t="inlineStr">
        <is>
          <t>Clyde Hodgins</t>
        </is>
      </c>
      <c r="Q465" s="294" t="inlineStr">
        <is>
          <t>AUS</t>
        </is>
      </c>
      <c r="R465" s="700">
        <f>_xlfn.LET(_xlpm.d,_xlfn.XLOOKUP(P465,'[1]Birth Dates'!$A:$A,'[1]Birth Dates'!$B:$B,"",0),IF(_xlpm.d=0,"",_xlpm.d))</f>
        <v/>
      </c>
      <c r="S465" s="294">
        <f>IF(OR(R465="",A465="",NOT(ISNUMBER(R465)),R465&gt;A465),"",DATEDIF(R465,A465,"Y")&amp;" years, "&amp;DATEDIF(R465,A465,"YM")&amp;" months, "&amp;DATEDIF(R465,A465,"MD")&amp;" days")</f>
        <v/>
      </c>
      <c r="T465" s="294" t="n"/>
      <c r="U465" s="294" t="n"/>
      <c r="V465" s="700">
        <f>_xlfn.LET(_xlpm.d,_xlfn.XLOOKUP(T465,'[1]Birth Dates'!$A:$A,'[1]Birth Dates'!$B:$B,"",0),IF(_xlpm.d=0,"",_xlpm.d))</f>
        <v/>
      </c>
      <c r="W465" s="294">
        <f>IF(OR(V465="",A465="",NOT(ISNUMBER(V465)),V465&gt;A465),"",DATEDIF(V465,A465,"Y")&amp;" years, "&amp;DATEDIF(V465,A465,"YM")&amp;" months, "&amp;DATEDIF(V465,A465,"MD")&amp;" days")</f>
        <v/>
      </c>
      <c r="X465" s="294" t="n"/>
      <c r="Y465" s="294" t="n"/>
      <c r="Z465" s="294" t="n"/>
      <c r="AA465" s="294" t="n"/>
      <c r="AB465" s="294" t="n">
        <v>23</v>
      </c>
      <c r="AC465" s="294" t="n"/>
      <c r="AD465" s="294" t="n"/>
      <c r="AE465" s="587" t="inlineStr">
        <is>
          <t>3:00.0000</t>
        </is>
      </c>
      <c r="AF465" s="418">
        <f>IF(OR(AE465="",AE465="",AE465=0),"",6.172/(AE465*24))</f>
        <v/>
      </c>
      <c r="AG465" s="298" t="n"/>
      <c r="AH465" s="587" t="inlineStr"/>
      <c r="AI465" s="418">
        <f>IF(OR(AH465="",AH465="",AH465=0),"",6.172/(AH465*24))</f>
        <v/>
      </c>
      <c r="AJ465" s="175">
        <f>IF(AND(ISNUMBER(AB465),ISNUMBER(AG465)),AB465-AG465,"")</f>
        <v/>
      </c>
      <c r="AK465" s="294" t="inlineStr">
        <is>
          <t>Blew tyre,crashed</t>
        </is>
      </c>
      <c r="AL465" s="294" t="n">
        <v>38</v>
      </c>
      <c r="AM465" s="490" t="n"/>
      <c r="AN465" s="671">
        <f>IF(OR(AL465="",AM465="",AM465=0),"",AL465*6.172/(AM465*24))</f>
        <v/>
      </c>
      <c r="AO465" s="477">
        <f>IF(AND(AL465=AL464,AM465&lt;&gt;"",AM464&lt;&gt;""),AM465-AM464,"")</f>
        <v/>
      </c>
      <c r="AP465" s="294" t="n"/>
      <c r="AQ465" s="587" t="inlineStr">
        <is>
          <t>2:59.0000</t>
        </is>
      </c>
      <c r="AR465" s="418">
        <f>IF(OR(AQ465="",AQ465="",AQ465=0),"",6.172/(AQ465*24))</f>
        <v/>
      </c>
      <c r="AS465" s="436">
        <f>IF(OR(NOT(ISNUMBER(C465)),NOT(ISNUMBER(AB465))),"",IF(AG465&lt;&gt;"",AG465,AB465)-C465)</f>
        <v/>
      </c>
      <c r="AT465" s="299" t="n"/>
      <c r="AU465" s="300">
        <f>IF($B465="","",TEXT($A465,"yyyymmdd")&amp;"_P"&amp;$C465&amp;"_C"&amp;$F465&amp;"_"&amp;TRIM(RIGHT(SUBSTITUTE(TRIM(SUBSTITUTE($L465,CHAR(160)," "))," ",REPT(" ",60)),60))&amp;IF($P465="","","-"&amp;TRIM(RIGHT(SUBSTITUTE(TRIM(SUBSTITUTE($P465,CHAR(160)," "))," ",REPT(" ",60)),60)))&amp;IF($T465="","","-"&amp;TRIM(RIGHT(SUBSTITUTE(TRIM(SUBSTITUTE($T465,CHAR(160)," "))," ",REPT(" ",60)),60)))&amp;".jpg")</f>
        <v/>
      </c>
    </row>
    <row r="466" ht="42" customHeight="1">
      <c r="A466" s="292" t="n">
        <v>25845</v>
      </c>
      <c r="B466" s="294" t="inlineStr">
        <is>
          <t>Hardie-Ferodo 500 4 October, 1970</t>
        </is>
      </c>
      <c r="C466" s="294" t="inlineStr">
        <is>
          <t>DNF</t>
        </is>
      </c>
      <c r="D466" s="294" t="inlineStr">
        <is>
          <t>E</t>
        </is>
      </c>
      <c r="E466" s="294" t="n"/>
      <c r="F466" s="294" t="n">
        <v>62</v>
      </c>
      <c r="G466" s="294" t="inlineStr">
        <is>
          <t>Ford Motor Company of Australia</t>
        </is>
      </c>
      <c r="H466" s="294" t="n"/>
      <c r="I466" s="294" t="n"/>
      <c r="J466" s="294" t="inlineStr">
        <is>
          <t>Ford Falcon XW GTHO Phase II</t>
        </is>
      </c>
      <c r="K466" s="294" t="n"/>
      <c r="L466" s="294" t="inlineStr">
        <is>
          <t>Fred Gibson</t>
        </is>
      </c>
      <c r="M466" s="294" t="inlineStr">
        <is>
          <t>AUS</t>
        </is>
      </c>
      <c r="N466" s="700">
        <f>_xlfn.LET(_xlpm.d,_xlfn.XLOOKUP(L466,'[1]Birth Dates'!$A:$A,'[1]Birth Dates'!$B:$B,"",0),IF(_xlpm.d=0,"",_xlpm.d))</f>
        <v/>
      </c>
      <c r="O466" s="294">
        <f>IF(OR(N466="",A466="",NOT(ISNUMBER(N466)),N466&gt;A466),"",DATEDIF(N466,A466,"Y")&amp;" years, "&amp;DATEDIF(N466,A466,"YM")&amp;" months, "&amp;DATEDIF(N466,A466,"MD")&amp;" days")</f>
        <v/>
      </c>
      <c r="P466" s="294" t="inlineStr">
        <is>
          <t>Barry Seton</t>
        </is>
      </c>
      <c r="Q466" s="294" t="inlineStr">
        <is>
          <t>AUS</t>
        </is>
      </c>
      <c r="R466" s="700">
        <f>_xlfn.LET(_xlpm.d,_xlfn.XLOOKUP(P466,'[1]Birth Dates'!$A:$A,'[1]Birth Dates'!$B:$B,"",0),IF(_xlpm.d=0,"",_xlpm.d))</f>
        <v/>
      </c>
      <c r="S466" s="294">
        <f>IF(OR(R466="",A466="",NOT(ISNUMBER(R466)),R466&gt;A466),"",DATEDIF(R466,A466,"Y")&amp;" years, "&amp;DATEDIF(R466,A466,"YM")&amp;" months, "&amp;DATEDIF(R466,A466,"MD")&amp;" days")</f>
        <v/>
      </c>
      <c r="T466" s="294" t="n"/>
      <c r="U466" s="294" t="n"/>
      <c r="V466" s="700">
        <f>_xlfn.LET(_xlpm.d,_xlfn.XLOOKUP(T466,'[1]Birth Dates'!$A:$A,'[1]Birth Dates'!$B:$B,"",0),IF(_xlpm.d=0,"",_xlpm.d))</f>
        <v/>
      </c>
      <c r="W466" s="294">
        <f>IF(OR(V466="",A466="",NOT(ISNUMBER(V466)),V466&gt;A466),"",DATEDIF(V466,A466,"Y")&amp;" years, "&amp;DATEDIF(V466,A466,"YM")&amp;" months, "&amp;DATEDIF(V466,A466,"MD")&amp;" days")</f>
        <v/>
      </c>
      <c r="X466" s="294" t="n"/>
      <c r="Y466" s="294" t="n"/>
      <c r="Z466" s="294" t="n"/>
      <c r="AA466" s="294" t="n"/>
      <c r="AB466" s="294" t="n">
        <v>3</v>
      </c>
      <c r="AC466" s="294" t="n"/>
      <c r="AD466" s="294" t="n"/>
      <c r="AE466" s="587" t="inlineStr">
        <is>
          <t>2:53.6000</t>
        </is>
      </c>
      <c r="AF466" s="418">
        <f>IF(OR(AE466="",AE466="",AE466=0),"",6.172/(AE466*24))</f>
        <v/>
      </c>
      <c r="AG466" s="298" t="n"/>
      <c r="AH466" s="587" t="inlineStr"/>
      <c r="AI466" s="418">
        <f>IF(OR(AH466="",AH466="",AH466=0),"",6.172/(AH466*24))</f>
        <v/>
      </c>
      <c r="AJ466" s="175">
        <f>IF(AND(ISNUMBER(AB466),ISNUMBER(AG466)),AB466-AG466,"")</f>
        <v/>
      </c>
      <c r="AK466" s="294" t="inlineStr">
        <is>
          <t>Blown Differential</t>
        </is>
      </c>
      <c r="AL466" s="294" t="n">
        <v>33</v>
      </c>
      <c r="AM466" s="490" t="n"/>
      <c r="AN466" s="671">
        <f>IF(OR(AL466="",AM466="",AM466=0),"",AL466*6.172/(AM466*24))</f>
        <v/>
      </c>
      <c r="AO466" s="477">
        <f>IF(AND(AL466=AL465,AM466&lt;&gt;"",AM465&lt;&gt;""),AM466-AM465,"")</f>
        <v/>
      </c>
      <c r="AP466" s="294" t="n"/>
      <c r="AQ466" s="587" t="inlineStr">
        <is>
          <t>2:55.0000</t>
        </is>
      </c>
      <c r="AR466" s="418">
        <f>IF(OR(AQ466="",AQ466="",AQ466=0),"",6.172/(AQ466*24))</f>
        <v/>
      </c>
      <c r="AS466" s="436">
        <f>IF(OR(NOT(ISNUMBER(C466)),NOT(ISNUMBER(AB466))),"",IF(AG466&lt;&gt;"",AG466,AB466)-C466)</f>
        <v/>
      </c>
      <c r="AT466" s="299" t="n"/>
      <c r="AU466" s="300">
        <f>IF($B466="","",TEXT($A466,"yyyymmdd")&amp;"_P"&amp;$C466&amp;"_C"&amp;$F466&amp;"_"&amp;TRIM(RIGHT(SUBSTITUTE(TRIM(SUBSTITUTE($L466,CHAR(160)," "))," ",REPT(" ",60)),60))&amp;IF($P466="","","-"&amp;TRIM(RIGHT(SUBSTITUTE(TRIM(SUBSTITUTE($P466,CHAR(160)," "))," ",REPT(" ",60)),60)))&amp;IF($T466="","","-"&amp;TRIM(RIGHT(SUBSTITUTE(TRIM(SUBSTITUTE($T466,CHAR(160)," "))," ",REPT(" ",60)),60)))&amp;".jpg")</f>
        <v/>
      </c>
    </row>
    <row r="467" ht="42" customHeight="1">
      <c r="A467" s="292" t="n">
        <v>25845</v>
      </c>
      <c r="B467" s="294" t="inlineStr">
        <is>
          <t>Hardie-Ferodo 500 4 October, 1970</t>
        </is>
      </c>
      <c r="C467" s="294" t="inlineStr">
        <is>
          <t>DNF</t>
        </is>
      </c>
      <c r="D467" s="294" t="inlineStr">
        <is>
          <t>B</t>
        </is>
      </c>
      <c r="E467" s="294" t="n"/>
      <c r="F467" s="294" t="n">
        <v>24</v>
      </c>
      <c r="G467" s="294" t="inlineStr">
        <is>
          <t>WH Motors Pty Ltd</t>
        </is>
      </c>
      <c r="H467" s="294" t="n"/>
      <c r="I467" s="294" t="n"/>
      <c r="J467" s="294" t="inlineStr">
        <is>
          <t>Datsun 1600</t>
        </is>
      </c>
      <c r="K467" s="294" t="n"/>
      <c r="L467" s="294" t="inlineStr">
        <is>
          <t>Bruce Stewart</t>
        </is>
      </c>
      <c r="M467" s="294" t="inlineStr">
        <is>
          <t>AUS</t>
        </is>
      </c>
      <c r="N467" s="700">
        <f>_xlfn.LET(_xlpm.d,_xlfn.XLOOKUP(L467,'[1]Birth Dates'!$A:$A,'[1]Birth Dates'!$B:$B,"",0),IF(_xlpm.d=0,"",_xlpm.d))</f>
        <v/>
      </c>
      <c r="O467" s="294">
        <f>IF(OR(N467="",A467="",NOT(ISNUMBER(N467)),N467&gt;A467),"",DATEDIF(N467,A467,"Y")&amp;" years, "&amp;DATEDIF(N467,A467,"YM")&amp;" months, "&amp;DATEDIF(N467,A467,"MD")&amp;" days")</f>
        <v/>
      </c>
      <c r="P467" s="294" t="inlineStr">
        <is>
          <t>Iain Corness</t>
        </is>
      </c>
      <c r="Q467" s="294" t="inlineStr">
        <is>
          <t>AUS</t>
        </is>
      </c>
      <c r="R467" s="700">
        <f>_xlfn.LET(_xlpm.d,_xlfn.XLOOKUP(P467,'[1]Birth Dates'!$A:$A,'[1]Birth Dates'!$B:$B,"",0),IF(_xlpm.d=0,"",_xlpm.d))</f>
        <v/>
      </c>
      <c r="S467" s="294">
        <f>IF(OR(R467="",A467="",NOT(ISNUMBER(R467)),R467&gt;A467),"",DATEDIF(R467,A467,"Y")&amp;" years, "&amp;DATEDIF(R467,A467,"YM")&amp;" months, "&amp;DATEDIF(R467,A467,"MD")&amp;" days")</f>
        <v/>
      </c>
      <c r="T467" s="294" t="n"/>
      <c r="U467" s="294" t="n"/>
      <c r="V467" s="700">
        <f>_xlfn.LET(_xlpm.d,_xlfn.XLOOKUP(T467,'[1]Birth Dates'!$A:$A,'[1]Birth Dates'!$B:$B,"",0),IF(_xlpm.d=0,"",_xlpm.d))</f>
        <v/>
      </c>
      <c r="W467" s="294">
        <f>IF(OR(V467="",A467="",NOT(ISNUMBER(V467)),V467&gt;A467),"",DATEDIF(V467,A467,"Y")&amp;" years, "&amp;DATEDIF(V467,A467,"YM")&amp;" months, "&amp;DATEDIF(V467,A467,"MD")&amp;" days")</f>
        <v/>
      </c>
      <c r="X467" s="294" t="n"/>
      <c r="Y467" s="294" t="n"/>
      <c r="Z467" s="294" t="n"/>
      <c r="AA467" s="294" t="n"/>
      <c r="AB467" s="294" t="n">
        <v>41</v>
      </c>
      <c r="AC467" s="294" t="n"/>
      <c r="AD467" s="294" t="n"/>
      <c r="AE467" s="587" t="inlineStr">
        <is>
          <t>3:21.2000</t>
        </is>
      </c>
      <c r="AF467" s="418">
        <f>IF(OR(AE467="",AE467="",AE467=0),"",6.172/(AE467*24))</f>
        <v/>
      </c>
      <c r="AG467" s="298" t="n"/>
      <c r="AH467" s="587" t="inlineStr"/>
      <c r="AI467" s="418">
        <f>IF(OR(AH467="",AH467="",AH467=0),"",6.172/(AH467*24))</f>
        <v/>
      </c>
      <c r="AJ467" s="175">
        <f>IF(AND(ISNUMBER(AB467),ISNUMBER(AG467)),AB467-AG467,"")</f>
        <v/>
      </c>
      <c r="AK467" s="294" t="inlineStr">
        <is>
          <t>Hit a car holed radiator</t>
        </is>
      </c>
      <c r="AL467" s="294" t="n">
        <v>32</v>
      </c>
      <c r="AM467" s="490" t="n"/>
      <c r="AN467" s="671">
        <f>IF(OR(AL467="",AM467="",AM467=0),"",AL467*6.172/(AM467*24))</f>
        <v/>
      </c>
      <c r="AO467" s="477">
        <f>IF(AND(AL467=AL466,AM467&lt;&gt;"",AM466&lt;&gt;""),AM467-AM466,"")</f>
        <v/>
      </c>
      <c r="AP467" s="294" t="n"/>
      <c r="AQ467" s="587" t="inlineStr">
        <is>
          <t>3:17.0000</t>
        </is>
      </c>
      <c r="AR467" s="418">
        <f>IF(OR(AQ467="",AQ467="",AQ467=0),"",6.172/(AQ467*24))</f>
        <v/>
      </c>
      <c r="AS467" s="436">
        <f>IF(OR(NOT(ISNUMBER(C467)),NOT(ISNUMBER(AB467))),"",IF(AG467&lt;&gt;"",AG467,AB467)-C467)</f>
        <v/>
      </c>
      <c r="AT467" s="299" t="n"/>
      <c r="AU467" s="300">
        <f>IF($B467="","",TEXT($A467,"yyyymmdd")&amp;"_P"&amp;$C467&amp;"_C"&amp;$F467&amp;"_"&amp;TRIM(RIGHT(SUBSTITUTE(TRIM(SUBSTITUTE($L467,CHAR(160)," "))," ",REPT(" ",60)),60))&amp;IF($P467="","","-"&amp;TRIM(RIGHT(SUBSTITUTE(TRIM(SUBSTITUTE($P467,CHAR(160)," "))," ",REPT(" ",60)),60)))&amp;IF($T467="","","-"&amp;TRIM(RIGHT(SUBSTITUTE(TRIM(SUBSTITUTE($T467,CHAR(160)," "))," ",REPT(" ",60)),60)))&amp;".jpg")</f>
        <v/>
      </c>
    </row>
    <row r="468" ht="42" customHeight="1">
      <c r="A468" s="292" t="n">
        <v>25845</v>
      </c>
      <c r="B468" s="294" t="inlineStr">
        <is>
          <t>Hardie-Ferodo 500 4 October, 1970</t>
        </is>
      </c>
      <c r="C468" s="294" t="inlineStr">
        <is>
          <t>DNF</t>
        </is>
      </c>
      <c r="D468" s="294" t="inlineStr">
        <is>
          <t>E</t>
        </is>
      </c>
      <c r="E468" s="294" t="n"/>
      <c r="F468" s="294" t="n">
        <v>61</v>
      </c>
      <c r="G468" s="294" t="inlineStr">
        <is>
          <t>Byrt Ford Pty Ltd</t>
        </is>
      </c>
      <c r="H468" s="294" t="n"/>
      <c r="I468" s="294" t="n"/>
      <c r="J468" s="294" t="inlineStr">
        <is>
          <t>Ford Falcon XW GTHO Phase II</t>
        </is>
      </c>
      <c r="K468" s="294" t="n"/>
      <c r="L468" s="294" t="inlineStr">
        <is>
          <t>Garry Rush</t>
        </is>
      </c>
      <c r="M468" s="294" t="inlineStr">
        <is>
          <t>AUS</t>
        </is>
      </c>
      <c r="N468" s="700">
        <f>_xlfn.LET(_xlpm.d,_xlfn.XLOOKUP(L468,'[1]Birth Dates'!$A:$A,'[1]Birth Dates'!$B:$B,"",0),IF(_xlpm.d=0,"",_xlpm.d))</f>
        <v/>
      </c>
      <c r="O468" s="294">
        <f>IF(OR(N468="",A468="",NOT(ISNUMBER(N468)),N468&gt;A468),"",DATEDIF(N468,A468,"Y")&amp;" years, "&amp;DATEDIF(N468,A468,"YM")&amp;" months, "&amp;DATEDIF(N468,A468,"MD")&amp;" days")</f>
        <v/>
      </c>
      <c r="P468" s="294" t="inlineStr">
        <is>
          <t>Martin Chenery</t>
        </is>
      </c>
      <c r="Q468" s="294" t="inlineStr">
        <is>
          <t>AUS</t>
        </is>
      </c>
      <c r="R468" s="700">
        <f>_xlfn.LET(_xlpm.d,_xlfn.XLOOKUP(P468,'[1]Birth Dates'!$A:$A,'[1]Birth Dates'!$B:$B,"",0),IF(_xlpm.d=0,"",_xlpm.d))</f>
        <v/>
      </c>
      <c r="S468" s="294">
        <f>IF(OR(R468="",A468="",NOT(ISNUMBER(R468)),R468&gt;A468),"",DATEDIF(R468,A468,"Y")&amp;" years, "&amp;DATEDIF(R468,A468,"YM")&amp;" months, "&amp;DATEDIF(R468,A468,"MD")&amp;" days")</f>
        <v/>
      </c>
      <c r="T468" s="294" t="n"/>
      <c r="U468" s="294" t="n"/>
      <c r="V468" s="700">
        <f>_xlfn.LET(_xlpm.d,_xlfn.XLOOKUP(T468,'[1]Birth Dates'!$A:$A,'[1]Birth Dates'!$B:$B,"",0),IF(_xlpm.d=0,"",_xlpm.d))</f>
        <v/>
      </c>
      <c r="W468" s="294">
        <f>IF(OR(V468="",A468="",NOT(ISNUMBER(V468)),V468&gt;A468),"",DATEDIF(V468,A468,"Y")&amp;" years, "&amp;DATEDIF(V468,A468,"YM")&amp;" months, "&amp;DATEDIF(V468,A468,"MD")&amp;" days")</f>
        <v/>
      </c>
      <c r="X468" s="294" t="n"/>
      <c r="Y468" s="294" t="n"/>
      <c r="Z468" s="294" t="n"/>
      <c r="AA468" s="294" t="n"/>
      <c r="AB468" s="294" t="n">
        <v>12</v>
      </c>
      <c r="AC468" s="294" t="n"/>
      <c r="AD468" s="294" t="n"/>
      <c r="AE468" s="587" t="inlineStr">
        <is>
          <t>2:56.1000</t>
        </is>
      </c>
      <c r="AF468" s="418">
        <f>IF(OR(AE468="",AE468="",AE468=0),"",6.172/(AE468*24))</f>
        <v/>
      </c>
      <c r="AG468" s="298" t="n"/>
      <c r="AH468" s="587" t="inlineStr"/>
      <c r="AI468" s="418">
        <f>IF(OR(AH468="",AH468="",AH468=0),"",6.172/(AH468*24))</f>
        <v/>
      </c>
      <c r="AJ468" s="175">
        <f>IF(AND(ISNUMBER(AB468),ISNUMBER(AG468)),AB468-AG468,"")</f>
        <v/>
      </c>
      <c r="AK468" s="294" t="inlineStr">
        <is>
          <t>Blown Motor</t>
        </is>
      </c>
      <c r="AL468" s="294" t="n">
        <v>27</v>
      </c>
      <c r="AM468" s="490" t="n"/>
      <c r="AN468" s="671">
        <f>IF(OR(AL468="",AM468="",AM468=0),"",AL468*6.172/(AM468*24))</f>
        <v/>
      </c>
      <c r="AO468" s="477">
        <f>IF(AND(AL468=AL467,AM468&lt;&gt;"",AM467&lt;&gt;""),AM468-AM467,"")</f>
        <v/>
      </c>
      <c r="AP468" s="294" t="n"/>
      <c r="AQ468" s="587" t="inlineStr">
        <is>
          <t>2:57.0000</t>
        </is>
      </c>
      <c r="AR468" s="418">
        <f>IF(OR(AQ468="",AQ468="",AQ468=0),"",6.172/(AQ468*24))</f>
        <v/>
      </c>
      <c r="AS468" s="436">
        <f>IF(OR(NOT(ISNUMBER(C468)),NOT(ISNUMBER(AB468))),"",IF(AG468&lt;&gt;"",AG468,AB468)-C468)</f>
        <v/>
      </c>
      <c r="AT468" s="299" t="n"/>
      <c r="AU468" s="300">
        <f>IF($B468="","",TEXT($A468,"yyyymmdd")&amp;"_P"&amp;$C468&amp;"_C"&amp;$F468&amp;"_"&amp;TRIM(RIGHT(SUBSTITUTE(TRIM(SUBSTITUTE($L468,CHAR(160)," "))," ",REPT(" ",60)),60))&amp;IF($P468="","","-"&amp;TRIM(RIGHT(SUBSTITUTE(TRIM(SUBSTITUTE($P468,CHAR(160)," "))," ",REPT(" ",60)),60)))&amp;IF($T468="","","-"&amp;TRIM(RIGHT(SUBSTITUTE(TRIM(SUBSTITUTE($T468,CHAR(160)," "))," ",REPT(" ",60)),60)))&amp;".jpg")</f>
        <v/>
      </c>
    </row>
    <row r="469" ht="42" customHeight="1">
      <c r="A469" s="292" t="n">
        <v>25845</v>
      </c>
      <c r="B469" s="294" t="inlineStr">
        <is>
          <t>Hardie-Ferodo 500 4 October, 1970</t>
        </is>
      </c>
      <c r="C469" s="294" t="inlineStr">
        <is>
          <t>DNF</t>
        </is>
      </c>
      <c r="D469" s="294" t="inlineStr">
        <is>
          <t>E</t>
        </is>
      </c>
      <c r="E469" s="294" t="n"/>
      <c r="F469" s="294" t="n">
        <v>55</v>
      </c>
      <c r="G469" s="294" t="inlineStr">
        <is>
          <t>Finnie Ford Pty Ltd</t>
        </is>
      </c>
      <c r="H469" s="294" t="n"/>
      <c r="I469" s="294" t="n"/>
      <c r="J469" s="294" t="inlineStr">
        <is>
          <t>Ford Falcon XW GTHO Phase II</t>
        </is>
      </c>
      <c r="K469" s="294" t="inlineStr">
        <is>
          <t>Ford 5.8</t>
        </is>
      </c>
      <c r="L469" s="294" t="inlineStr">
        <is>
          <t>David McKay</t>
        </is>
      </c>
      <c r="M469" s="294" t="inlineStr">
        <is>
          <t>AUS</t>
        </is>
      </c>
      <c r="N469" s="700">
        <f>_xlfn.LET(_xlpm.d,_xlfn.XLOOKUP(L469,'[1]Birth Dates'!$A:$A,'[1]Birth Dates'!$B:$B,"",0),IF(_xlpm.d=0,"",_xlpm.d))</f>
        <v/>
      </c>
      <c r="O469" s="294">
        <f>IF(OR(N469="",A469="",NOT(ISNUMBER(N469)),N469&gt;A469),"",DATEDIF(N469,A469,"Y")&amp;" years, "&amp;DATEDIF(N469,A469,"YM")&amp;" months, "&amp;DATEDIF(N469,A469,"MD")&amp;" days")</f>
        <v/>
      </c>
      <c r="P469" s="294" t="n"/>
      <c r="Q469" s="294" t="n"/>
      <c r="R469" s="700">
        <f>_xlfn.LET(_xlpm.d,_xlfn.XLOOKUP(P469,'[1]Birth Dates'!$A:$A,'[1]Birth Dates'!$B:$B,"",0),IF(_xlpm.d=0,"",_xlpm.d))</f>
        <v/>
      </c>
      <c r="S469" s="294">
        <f>IF(OR(R469="",A469="",NOT(ISNUMBER(R469)),R469&gt;A469),"",DATEDIF(R469,A469,"Y")&amp;" years, "&amp;DATEDIF(R469,A469,"YM")&amp;" months, "&amp;DATEDIF(R469,A469,"MD")&amp;" days")</f>
        <v/>
      </c>
      <c r="T469" s="294" t="n"/>
      <c r="U469" s="294" t="n"/>
      <c r="V469" s="700">
        <f>_xlfn.LET(_xlpm.d,_xlfn.XLOOKUP(T469,'[1]Birth Dates'!$A:$A,'[1]Birth Dates'!$B:$B,"",0),IF(_xlpm.d=0,"",_xlpm.d))</f>
        <v/>
      </c>
      <c r="W469" s="294">
        <f>IF(OR(V469="",A469="",NOT(ISNUMBER(V469)),V469&gt;A469),"",DATEDIF(V469,A469,"Y")&amp;" years, "&amp;DATEDIF(V469,A469,"YM")&amp;" months, "&amp;DATEDIF(V469,A469,"MD")&amp;" days")</f>
        <v/>
      </c>
      <c r="X469" s="294" t="n"/>
      <c r="Y469" s="294" t="n"/>
      <c r="Z469" s="294" t="n"/>
      <c r="AA469" s="294" t="n"/>
      <c r="AB469" s="294" t="n">
        <v>9</v>
      </c>
      <c r="AC469" s="294" t="n"/>
      <c r="AD469" s="294" t="n"/>
      <c r="AE469" s="587" t="inlineStr">
        <is>
          <t>2:55.1000</t>
        </is>
      </c>
      <c r="AF469" s="418">
        <f>IF(OR(AE469="",AE469="",AE469=0),"",6.172/(AE469*24))</f>
        <v/>
      </c>
      <c r="AG469" s="298" t="n"/>
      <c r="AH469" s="587" t="inlineStr"/>
      <c r="AI469" s="418">
        <f>IF(OR(AH469="",AH469="",AH469=0),"",6.172/(AH469*24))</f>
        <v/>
      </c>
      <c r="AJ469" s="175">
        <f>IF(AND(ISNUMBER(AB469),ISNUMBER(AG469)),AB469-AG469,"")</f>
        <v/>
      </c>
      <c r="AK469" s="294" t="inlineStr">
        <is>
          <t>Failing Oil Pressure</t>
        </is>
      </c>
      <c r="AL469" s="294" t="n">
        <v>23</v>
      </c>
      <c r="AM469" s="490" t="n"/>
      <c r="AN469" s="671">
        <f>IF(OR(AL469="",AM469="",AM469=0),"",AL469*6.172/(AM469*24))</f>
        <v/>
      </c>
      <c r="AO469" s="477">
        <f>IF(AND(AL469=AL468,AM469&lt;&gt;"",AM468&lt;&gt;""),AM469-AM468,"")</f>
        <v/>
      </c>
      <c r="AP469" s="294" t="n"/>
      <c r="AQ469" s="587" t="inlineStr">
        <is>
          <t>2:58.0000</t>
        </is>
      </c>
      <c r="AR469" s="418">
        <f>IF(OR(AQ469="",AQ469="",AQ469=0),"",6.172/(AQ469*24))</f>
        <v/>
      </c>
      <c r="AS469" s="436">
        <f>IF(OR(NOT(ISNUMBER(C469)),NOT(ISNUMBER(AB469))),"",IF(AG469&lt;&gt;"",AG469,AB469)-C469)</f>
        <v/>
      </c>
      <c r="AT469" s="299" t="n"/>
      <c r="AU469" s="300">
        <f>IF($B469="","",TEXT($A469,"yyyymmdd")&amp;"_P"&amp;$C469&amp;"_C"&amp;$F469&amp;"_"&amp;TRIM(RIGHT(SUBSTITUTE(TRIM(SUBSTITUTE($L469,CHAR(160)," "))," ",REPT(" ",60)),60))&amp;IF($P469="","","-"&amp;TRIM(RIGHT(SUBSTITUTE(TRIM(SUBSTITUTE($P469,CHAR(160)," "))," ",REPT(" ",60)),60)))&amp;IF($T469="","","-"&amp;TRIM(RIGHT(SUBSTITUTE(TRIM(SUBSTITUTE($T469,CHAR(160)," "))," ",REPT(" ",60)),60)))&amp;".jpg")</f>
        <v/>
      </c>
    </row>
    <row r="470" ht="42" customHeight="1">
      <c r="A470" s="292" t="n">
        <v>25845</v>
      </c>
      <c r="B470" s="294" t="inlineStr">
        <is>
          <t>Hardie-Ferodo 500 4 October, 1970</t>
        </is>
      </c>
      <c r="C470" s="294" t="inlineStr">
        <is>
          <t>DNF</t>
        </is>
      </c>
      <c r="D470" s="294" t="inlineStr">
        <is>
          <t>E</t>
        </is>
      </c>
      <c r="E470" s="294" t="n"/>
      <c r="F470" s="294" t="n">
        <v>57</v>
      </c>
      <c r="G470" s="294" t="inlineStr">
        <is>
          <t>Aunger Accessories</t>
        </is>
      </c>
      <c r="H470" s="294" t="n"/>
      <c r="I470" s="294" t="n"/>
      <c r="J470" s="294" t="inlineStr">
        <is>
          <t>Ford Falcon XW GTHO Phase II</t>
        </is>
      </c>
      <c r="K470" s="294" t="n"/>
      <c r="L470" s="294" t="inlineStr">
        <is>
          <t>Kym Aunger</t>
        </is>
      </c>
      <c r="M470" s="294" t="inlineStr">
        <is>
          <t>AUS</t>
        </is>
      </c>
      <c r="N470" s="700">
        <f>_xlfn.LET(_xlpm.d,_xlfn.XLOOKUP(L470,'[1]Birth Dates'!$A:$A,'[1]Birth Dates'!$B:$B,"",0),IF(_xlpm.d=0,"",_xlpm.d))</f>
        <v/>
      </c>
      <c r="O470" s="294">
        <f>IF(OR(N470="",A470="",NOT(ISNUMBER(N470)),N470&gt;A470),"",DATEDIF(N470,A470,"Y")&amp;" years, "&amp;DATEDIF(N470,A470,"YM")&amp;" months, "&amp;DATEDIF(N470,A470,"MD")&amp;" days")</f>
        <v/>
      </c>
      <c r="P470" s="294" t="inlineStr">
        <is>
          <t>Johnnie Walker</t>
        </is>
      </c>
      <c r="Q470" s="294" t="inlineStr">
        <is>
          <t>AUS</t>
        </is>
      </c>
      <c r="R470" s="700">
        <f>_xlfn.LET(_xlpm.d,_xlfn.XLOOKUP(P470,'[1]Birth Dates'!$A:$A,'[1]Birth Dates'!$B:$B,"",0),IF(_xlpm.d=0,"",_xlpm.d))</f>
        <v/>
      </c>
      <c r="S470" s="294">
        <f>IF(OR(R470="",A470="",NOT(ISNUMBER(R470)),R470&gt;A470),"",DATEDIF(R470,A470,"Y")&amp;" years, "&amp;DATEDIF(R470,A470,"YM")&amp;" months, "&amp;DATEDIF(R470,A470,"MD")&amp;" days")</f>
        <v/>
      </c>
      <c r="T470" s="294" t="n"/>
      <c r="U470" s="294" t="n"/>
      <c r="V470" s="700">
        <f>_xlfn.LET(_xlpm.d,_xlfn.XLOOKUP(T470,'[1]Birth Dates'!$A:$A,'[1]Birth Dates'!$B:$B,"",0),IF(_xlpm.d=0,"",_xlpm.d))</f>
        <v/>
      </c>
      <c r="W470" s="294">
        <f>IF(OR(V470="",A470="",NOT(ISNUMBER(V470)),V470&gt;A470),"",DATEDIF(V470,A470,"Y")&amp;" years, "&amp;DATEDIF(V470,A470,"YM")&amp;" months, "&amp;DATEDIF(V470,A470,"MD")&amp;" days")</f>
        <v/>
      </c>
      <c r="X470" s="294" t="n"/>
      <c r="Y470" s="294" t="n"/>
      <c r="Z470" s="294" t="n"/>
      <c r="AA470" s="294" t="n"/>
      <c r="AB470" s="294" t="n">
        <v>28</v>
      </c>
      <c r="AC470" s="294" t="n"/>
      <c r="AD470" s="294" t="n"/>
      <c r="AE470" s="587" t="inlineStr">
        <is>
          <t>3:00.8000</t>
        </is>
      </c>
      <c r="AF470" s="418">
        <f>IF(OR(AE470="",AE470="",AE470=0),"",6.172/(AE470*24))</f>
        <v/>
      </c>
      <c r="AG470" s="298" t="n"/>
      <c r="AH470" s="587" t="inlineStr"/>
      <c r="AI470" s="418">
        <f>IF(OR(AH470="",AH470="",AH470=0),"",6.172/(AH470*24))</f>
        <v/>
      </c>
      <c r="AJ470" s="175">
        <f>IF(AND(ISNUMBER(AB470),ISNUMBER(AG470)),AB470-AG470,"")</f>
        <v/>
      </c>
      <c r="AK470" s="294" t="inlineStr">
        <is>
          <t>Bearing Troubles</t>
        </is>
      </c>
      <c r="AL470" s="294" t="n">
        <v>18</v>
      </c>
      <c r="AM470" s="490" t="n"/>
      <c r="AN470" s="671">
        <f>IF(OR(AL470="",AM470="",AM470=0),"",AL470*6.172/(AM470*24))</f>
        <v/>
      </c>
      <c r="AO470" s="477">
        <f>IF(AND(AL470=AL469,AM470&lt;&gt;"",AM469&lt;&gt;""),AM470-AM469,"")</f>
        <v/>
      </c>
      <c r="AP470" s="294" t="n"/>
      <c r="AQ470" s="587" t="inlineStr">
        <is>
          <t>2:59.0000</t>
        </is>
      </c>
      <c r="AR470" s="418">
        <f>IF(OR(AQ470="",AQ470="",AQ470=0),"",6.172/(AQ470*24))</f>
        <v/>
      </c>
      <c r="AS470" s="436">
        <f>IF(OR(NOT(ISNUMBER(C470)),NOT(ISNUMBER(AB470))),"",IF(AG470&lt;&gt;"",AG470,AB470)-C470)</f>
        <v/>
      </c>
      <c r="AT470" s="299" t="n"/>
      <c r="AU470" s="300">
        <f>IF($B470="","",TEXT($A470,"yyyymmdd")&amp;"_P"&amp;$C470&amp;"_C"&amp;$F470&amp;"_"&amp;TRIM(RIGHT(SUBSTITUTE(TRIM(SUBSTITUTE($L470,CHAR(160)," "))," ",REPT(" ",60)),60))&amp;IF($P470="","","-"&amp;TRIM(RIGHT(SUBSTITUTE(TRIM(SUBSTITUTE($P470,CHAR(160)," "))," ",REPT(" ",60)),60)))&amp;IF($T470="","","-"&amp;TRIM(RIGHT(SUBSTITUTE(TRIM(SUBSTITUTE($T470,CHAR(160)," "))," ",REPT(" ",60)),60)))&amp;".jpg")</f>
        <v/>
      </c>
    </row>
    <row r="471" ht="42" customHeight="1">
      <c r="A471" s="292" t="n">
        <v>25845</v>
      </c>
      <c r="B471" s="294" t="inlineStr">
        <is>
          <t>Hardie-Ferodo 500 4 October, 1970</t>
        </is>
      </c>
      <c r="C471" s="294" t="inlineStr">
        <is>
          <t>DNF</t>
        </is>
      </c>
      <c r="D471" s="294" t="inlineStr">
        <is>
          <t>E</t>
        </is>
      </c>
      <c r="E471" s="294" t="n"/>
      <c r="F471" s="294" t="n">
        <v>59</v>
      </c>
      <c r="G471" s="294" t="inlineStr">
        <is>
          <t>Southern Motors Pty Ltd</t>
        </is>
      </c>
      <c r="H471" s="294" t="n"/>
      <c r="I471" s="294" t="n"/>
      <c r="J471" s="294" t="inlineStr">
        <is>
          <t>Ford Falcon XW GTHO Phase II</t>
        </is>
      </c>
      <c r="K471" s="294" t="n"/>
      <c r="L471" s="294" t="inlineStr">
        <is>
          <t>Bruce Hodgson</t>
        </is>
      </c>
      <c r="M471" s="294" t="inlineStr">
        <is>
          <t>AUS</t>
        </is>
      </c>
      <c r="N471" s="700">
        <f>_xlfn.LET(_xlpm.d,_xlfn.XLOOKUP(L471,'[1]Birth Dates'!$A:$A,'[1]Birth Dates'!$B:$B,"",0),IF(_xlpm.d=0,"",_xlpm.d))</f>
        <v/>
      </c>
      <c r="O471" s="294">
        <f>IF(OR(N471="",A471="",NOT(ISNUMBER(N471)),N471&gt;A471),"",DATEDIF(N471,A471,"Y")&amp;" years, "&amp;DATEDIF(N471,A471,"YM")&amp;" months, "&amp;DATEDIF(N471,A471,"MD")&amp;" days")</f>
        <v/>
      </c>
      <c r="P471" s="294" t="n"/>
      <c r="Q471" s="294" t="n"/>
      <c r="R471" s="700">
        <f>_xlfn.LET(_xlpm.d,_xlfn.XLOOKUP(P471,'[1]Birth Dates'!$A:$A,'[1]Birth Dates'!$B:$B,"",0),IF(_xlpm.d=0,"",_xlpm.d))</f>
        <v/>
      </c>
      <c r="S471" s="294">
        <f>IF(OR(R471="",A471="",NOT(ISNUMBER(R471)),R471&gt;A471),"",DATEDIF(R471,A471,"Y")&amp;" years, "&amp;DATEDIF(R471,A471,"YM")&amp;" months, "&amp;DATEDIF(R471,A471,"MD")&amp;" days")</f>
        <v/>
      </c>
      <c r="T471" s="294" t="n"/>
      <c r="U471" s="294" t="n"/>
      <c r="V471" s="700">
        <f>_xlfn.LET(_xlpm.d,_xlfn.XLOOKUP(T471,'[1]Birth Dates'!$A:$A,'[1]Birth Dates'!$B:$B,"",0),IF(_xlpm.d=0,"",_xlpm.d))</f>
        <v/>
      </c>
      <c r="W471" s="294">
        <f>IF(OR(V471="",A471="",NOT(ISNUMBER(V471)),V471&gt;A471),"",DATEDIF(V471,A471,"Y")&amp;" years, "&amp;DATEDIF(V471,A471,"YM")&amp;" months, "&amp;DATEDIF(V471,A471,"MD")&amp;" days")</f>
        <v/>
      </c>
      <c r="X471" s="294" t="n"/>
      <c r="Y471" s="294" t="n"/>
      <c r="Z471" s="294" t="n"/>
      <c r="AA471" s="294" t="n"/>
      <c r="AB471" s="294" t="n">
        <v>35</v>
      </c>
      <c r="AC471" s="294" t="n"/>
      <c r="AD471" s="294" t="n"/>
      <c r="AE471" s="587" t="inlineStr">
        <is>
          <t>3:10.3000</t>
        </is>
      </c>
      <c r="AF471" s="418">
        <f>IF(OR(AE471="",AE471="",AE471=0),"",6.172/(AE471*24))</f>
        <v/>
      </c>
      <c r="AG471" s="298" t="n"/>
      <c r="AH471" s="587" t="inlineStr"/>
      <c r="AI471" s="418">
        <f>IF(OR(AH471="",AH471="",AH471=0),"",6.172/(AH471*24))</f>
        <v/>
      </c>
      <c r="AJ471" s="175">
        <f>IF(AND(ISNUMBER(AB471),ISNUMBER(AG471)),AB471-AG471,"")</f>
        <v/>
      </c>
      <c r="AK471" s="294" t="inlineStr">
        <is>
          <t>Blew Piston</t>
        </is>
      </c>
      <c r="AL471" s="294" t="n">
        <v>16</v>
      </c>
      <c r="AM471" s="490" t="n"/>
      <c r="AN471" s="671">
        <f>IF(OR(AL471="",AM471="",AM471=0),"",AL471*6.172/(AM471*24))</f>
        <v/>
      </c>
      <c r="AO471" s="477">
        <f>IF(AND(AL471=AL470,AM471&lt;&gt;"",AM470&lt;&gt;""),AM471-AM470,"")</f>
        <v/>
      </c>
      <c r="AP471" s="294" t="n"/>
      <c r="AQ471" s="587" t="inlineStr">
        <is>
          <t>3:06.0000</t>
        </is>
      </c>
      <c r="AR471" s="418">
        <f>IF(OR(AQ471="",AQ471="",AQ471=0),"",6.172/(AQ471*24))</f>
        <v/>
      </c>
      <c r="AS471" s="436">
        <f>IF(OR(NOT(ISNUMBER(C471)),NOT(ISNUMBER(AB471))),"",IF(AG471&lt;&gt;"",AG471,AB471)-C471)</f>
        <v/>
      </c>
      <c r="AT471" s="299" t="n"/>
      <c r="AU471" s="300">
        <f>IF($B471="","",TEXT($A471,"yyyymmdd")&amp;"_P"&amp;$C471&amp;"_C"&amp;$F471&amp;"_"&amp;TRIM(RIGHT(SUBSTITUTE(TRIM(SUBSTITUTE($L471,CHAR(160)," "))," ",REPT(" ",60)),60))&amp;IF($P471="","","-"&amp;TRIM(RIGHT(SUBSTITUTE(TRIM(SUBSTITUTE($P471,CHAR(160)," "))," ",REPT(" ",60)),60)))&amp;IF($T471="","","-"&amp;TRIM(RIGHT(SUBSTITUTE(TRIM(SUBSTITUTE($T471,CHAR(160)," "))," ",REPT(" ",60)),60)))&amp;".jpg")</f>
        <v/>
      </c>
    </row>
    <row r="472" ht="42" customHeight="1">
      <c r="A472" s="292" t="n">
        <v>25845</v>
      </c>
      <c r="B472" s="294" t="inlineStr">
        <is>
          <t>Hardie-Ferodo 500 4 October, 1970</t>
        </is>
      </c>
      <c r="C472" s="294" t="inlineStr">
        <is>
          <t>DNF</t>
        </is>
      </c>
      <c r="D472" s="294" t="inlineStr">
        <is>
          <t>E</t>
        </is>
      </c>
      <c r="E472" s="294" t="n"/>
      <c r="F472" s="294" t="n">
        <v>69</v>
      </c>
      <c r="G472" s="294" t="inlineStr">
        <is>
          <t>EL Hugo</t>
        </is>
      </c>
      <c r="H472" s="294" t="n"/>
      <c r="I472" s="294" t="n"/>
      <c r="J472" s="294" t="inlineStr">
        <is>
          <t>Holden HT Monaro GTS 350</t>
        </is>
      </c>
      <c r="K472" s="294" t="inlineStr">
        <is>
          <t>Chevrolet 5.7</t>
        </is>
      </c>
      <c r="L472" s="294" t="inlineStr">
        <is>
          <t>David Seldon</t>
        </is>
      </c>
      <c r="M472" s="294" t="inlineStr">
        <is>
          <t>AUS</t>
        </is>
      </c>
      <c r="N472" s="700">
        <f>_xlfn.LET(_xlpm.d,_xlfn.XLOOKUP(L472,'[1]Birth Dates'!$A:$A,'[1]Birth Dates'!$B:$B,"",0),IF(_xlpm.d=0,"",_xlpm.d))</f>
        <v/>
      </c>
      <c r="O472" s="294">
        <f>IF(OR(N472="",A472="",NOT(ISNUMBER(N472)),N472&gt;A472),"",DATEDIF(N472,A472,"Y")&amp;" years, "&amp;DATEDIF(N472,A472,"YM")&amp;" months, "&amp;DATEDIF(N472,A472,"MD")&amp;" days")</f>
        <v/>
      </c>
      <c r="P472" s="294" t="n"/>
      <c r="Q472" s="294" t="n"/>
      <c r="R472" s="700">
        <f>_xlfn.LET(_xlpm.d,_xlfn.XLOOKUP(P472,'[1]Birth Dates'!$A:$A,'[1]Birth Dates'!$B:$B,"",0),IF(_xlpm.d=0,"",_xlpm.d))</f>
        <v/>
      </c>
      <c r="S472" s="294">
        <f>IF(OR(R472="",A472="",NOT(ISNUMBER(R472)),R472&gt;A472),"",DATEDIF(R472,A472,"Y")&amp;" years, "&amp;DATEDIF(R472,A472,"YM")&amp;" months, "&amp;DATEDIF(R472,A472,"MD")&amp;" days")</f>
        <v/>
      </c>
      <c r="T472" s="294" t="n"/>
      <c r="U472" s="294" t="n"/>
      <c r="V472" s="700">
        <f>_xlfn.LET(_xlpm.d,_xlfn.XLOOKUP(T472,'[1]Birth Dates'!$A:$A,'[1]Birth Dates'!$B:$B,"",0),IF(_xlpm.d=0,"",_xlpm.d))</f>
        <v/>
      </c>
      <c r="W472" s="294">
        <f>IF(OR(V472="",A472="",NOT(ISNUMBER(V472)),V472&gt;A472),"",DATEDIF(V472,A472,"Y")&amp;" years, "&amp;DATEDIF(V472,A472,"YM")&amp;" months, "&amp;DATEDIF(V472,A472,"MD")&amp;" days")</f>
        <v/>
      </c>
      <c r="X472" s="294" t="n"/>
      <c r="Y472" s="294" t="n"/>
      <c r="Z472" s="294" t="n"/>
      <c r="AA472" s="294" t="n"/>
      <c r="AB472" s="294" t="n">
        <v>20</v>
      </c>
      <c r="AC472" s="294" t="n"/>
      <c r="AD472" s="294" t="n"/>
      <c r="AE472" s="587" t="inlineStr">
        <is>
          <t>2:59.1000</t>
        </is>
      </c>
      <c r="AF472" s="418">
        <f>IF(OR(AE472="",AE472="",AE472=0),"",6.172/(AE472*24))</f>
        <v/>
      </c>
      <c r="AG472" s="298" t="n"/>
      <c r="AH472" s="587" t="inlineStr"/>
      <c r="AI472" s="418">
        <f>IF(OR(AH472="",AH472="",AH472=0),"",6.172/(AH472*24))</f>
        <v/>
      </c>
      <c r="AJ472" s="175">
        <f>IF(AND(ISNUMBER(AB472),ISNUMBER(AG472)),AB472-AG472,"")</f>
        <v/>
      </c>
      <c r="AK472" s="294" t="inlineStr">
        <is>
          <t>Crashed at XL</t>
        </is>
      </c>
      <c r="AL472" s="294" t="n">
        <v>11</v>
      </c>
      <c r="AM472" s="490" t="n"/>
      <c r="AN472" s="671">
        <f>IF(OR(AL472="",AM472="",AM472=0),"",AL472*6.172/(AM472*24))</f>
        <v/>
      </c>
      <c r="AO472" s="477">
        <f>IF(AND(AL472=AL471,AM472&lt;&gt;"",AM471&lt;&gt;""),AM472-AM471,"")</f>
        <v/>
      </c>
      <c r="AP472" s="294" t="n"/>
      <c r="AQ472" s="587" t="inlineStr">
        <is>
          <t>2:58.0000</t>
        </is>
      </c>
      <c r="AR472" s="418">
        <f>IF(OR(AQ472="",AQ472="",AQ472=0),"",6.172/(AQ472*24))</f>
        <v/>
      </c>
      <c r="AS472" s="436">
        <f>IF(OR(NOT(ISNUMBER(C472)),NOT(ISNUMBER(AB472))),"",IF(AG472&lt;&gt;"",AG472,AB472)-C472)</f>
        <v/>
      </c>
      <c r="AT472" s="299" t="n"/>
      <c r="AU472" s="300">
        <f>IF($B472="","",TEXT($A472,"yyyymmdd")&amp;"_P"&amp;$C472&amp;"_C"&amp;$F472&amp;"_"&amp;TRIM(RIGHT(SUBSTITUTE(TRIM(SUBSTITUTE($L472,CHAR(160)," "))," ",REPT(" ",60)),60))&amp;IF($P472="","","-"&amp;TRIM(RIGHT(SUBSTITUTE(TRIM(SUBSTITUTE($P472,CHAR(160)," "))," ",REPT(" ",60)),60)))&amp;IF($T472="","","-"&amp;TRIM(RIGHT(SUBSTITUTE(TRIM(SUBSTITUTE($T472,CHAR(160)," "))," ",REPT(" ",60)),60)))&amp;".jpg")</f>
        <v/>
      </c>
    </row>
    <row r="473" ht="42" customHeight="1">
      <c r="A473" s="292" t="n">
        <v>25845</v>
      </c>
      <c r="B473" s="294" t="inlineStr">
        <is>
          <t>Hardie-Ferodo 500 4 October, 1970</t>
        </is>
      </c>
      <c r="C473" s="294" t="inlineStr">
        <is>
          <t>DNF</t>
        </is>
      </c>
      <c r="D473" s="294" t="inlineStr">
        <is>
          <t>E</t>
        </is>
      </c>
      <c r="E473" s="294" t="n"/>
      <c r="F473" s="294" t="n">
        <v>60</v>
      </c>
      <c r="G473" s="294" t="inlineStr">
        <is>
          <t>Wright Ford Motors Pty Ltd</t>
        </is>
      </c>
      <c r="H473" s="294" t="n"/>
      <c r="I473" s="294" t="n"/>
      <c r="J473" s="294" t="inlineStr">
        <is>
          <t>Ford Falcon XW GTHO Phase II</t>
        </is>
      </c>
      <c r="K473" s="294" t="n"/>
      <c r="L473" s="294" t="inlineStr">
        <is>
          <t>Bob Beasley</t>
        </is>
      </c>
      <c r="M473" s="294" t="inlineStr">
        <is>
          <t>AUS</t>
        </is>
      </c>
      <c r="N473" s="700">
        <f>_xlfn.LET(_xlpm.d,_xlfn.XLOOKUP(L473,'[1]Birth Dates'!$A:$A,'[1]Birth Dates'!$B:$B,"",0),IF(_xlpm.d=0,"",_xlpm.d))</f>
        <v/>
      </c>
      <c r="O473" s="294">
        <f>IF(OR(N473="",A473="",NOT(ISNUMBER(N473)),N473&gt;A473),"",DATEDIF(N473,A473,"Y")&amp;" years, "&amp;DATEDIF(N473,A473,"YM")&amp;" months, "&amp;DATEDIF(N473,A473,"MD")&amp;" days")</f>
        <v/>
      </c>
      <c r="P473" s="294" t="inlineStr">
        <is>
          <t>Bob Muir</t>
        </is>
      </c>
      <c r="Q473" s="294" t="inlineStr">
        <is>
          <t>AUS</t>
        </is>
      </c>
      <c r="R473" s="700">
        <f>_xlfn.LET(_xlpm.d,_xlfn.XLOOKUP(P473,'[1]Birth Dates'!$A:$A,'[1]Birth Dates'!$B:$B,"",0),IF(_xlpm.d=0,"",_xlpm.d))</f>
        <v/>
      </c>
      <c r="S473" s="294">
        <f>IF(OR(R473="",A473="",NOT(ISNUMBER(R473)),R473&gt;A473),"",DATEDIF(R473,A473,"Y")&amp;" years, "&amp;DATEDIF(R473,A473,"YM")&amp;" months, "&amp;DATEDIF(R473,A473,"MD")&amp;" days")</f>
        <v/>
      </c>
      <c r="T473" s="294" t="n"/>
      <c r="U473" s="294" t="n"/>
      <c r="V473" s="700">
        <f>_xlfn.LET(_xlpm.d,_xlfn.XLOOKUP(T473,'[1]Birth Dates'!$A:$A,'[1]Birth Dates'!$B:$B,"",0),IF(_xlpm.d=0,"",_xlpm.d))</f>
        <v/>
      </c>
      <c r="W473" s="294">
        <f>IF(OR(V473="",A473="",NOT(ISNUMBER(V473)),V473&gt;A473),"",DATEDIF(V473,A473,"Y")&amp;" years, "&amp;DATEDIF(V473,A473,"YM")&amp;" months, "&amp;DATEDIF(V473,A473,"MD")&amp;" days")</f>
        <v/>
      </c>
      <c r="X473" s="294" t="n"/>
      <c r="Y473" s="294" t="n"/>
      <c r="Z473" s="294" t="n"/>
      <c r="AA473" s="294" t="n"/>
      <c r="AB473" s="294" t="n">
        <v>10</v>
      </c>
      <c r="AC473" s="294" t="n"/>
      <c r="AD473" s="294" t="n"/>
      <c r="AE473" s="587" t="inlineStr">
        <is>
          <t>2:55.4000</t>
        </is>
      </c>
      <c r="AF473" s="418">
        <f>IF(OR(AE473="",AE473="",AE473=0),"",6.172/(AE473*24))</f>
        <v/>
      </c>
      <c r="AG473" s="298" t="n"/>
      <c r="AH473" s="587" t="inlineStr"/>
      <c r="AI473" s="418">
        <f>IF(OR(AH473="",AH473="",AH473=0),"",6.172/(AH473*24))</f>
        <v/>
      </c>
      <c r="AJ473" s="175">
        <f>IF(AND(ISNUMBER(AB473),ISNUMBER(AG473)),AB473-AG473,"")</f>
        <v/>
      </c>
      <c r="AK473" s="294" t="inlineStr">
        <is>
          <t>Head Gasket</t>
        </is>
      </c>
      <c r="AL473" s="294" t="n">
        <v>6</v>
      </c>
      <c r="AM473" s="490" t="n"/>
      <c r="AN473" s="671">
        <f>IF(OR(AL473="",AM473="",AM473=0),"",AL473*6.172/(AM473*24))</f>
        <v/>
      </c>
      <c r="AO473" s="477">
        <f>IF(AND(AL473=AL472,AM473&lt;&gt;"",AM472&lt;&gt;""),AM473-AM472,"")</f>
        <v/>
      </c>
      <c r="AP473" s="294" t="n"/>
      <c r="AQ473" s="587" t="inlineStr">
        <is>
          <t>2:57.0000</t>
        </is>
      </c>
      <c r="AR473" s="418">
        <f>IF(OR(AQ473="",AQ473="",AQ473=0),"",6.172/(AQ473*24))</f>
        <v/>
      </c>
      <c r="AS473" s="436">
        <f>IF(OR(NOT(ISNUMBER(C473)),NOT(ISNUMBER(AB473))),"",IF(AG473&lt;&gt;"",AG473,AB473)-C473)</f>
        <v/>
      </c>
      <c r="AT473" s="299" t="n"/>
      <c r="AU473" s="300">
        <f>IF($B473="","",TEXT($A473,"yyyymmdd")&amp;"_P"&amp;$C473&amp;"_C"&amp;$F473&amp;"_"&amp;TRIM(RIGHT(SUBSTITUTE(TRIM(SUBSTITUTE($L473,CHAR(160)," "))," ",REPT(" ",60)),60))&amp;IF($P473="","","-"&amp;TRIM(RIGHT(SUBSTITUTE(TRIM(SUBSTITUTE($P473,CHAR(160)," "))," ",REPT(" ",60)),60)))&amp;IF($T473="","","-"&amp;TRIM(RIGHT(SUBSTITUTE(TRIM(SUBSTITUTE($T473,CHAR(160)," "))," ",REPT(" ",60)),60)))&amp;".jpg")</f>
        <v/>
      </c>
    </row>
    <row r="474" ht="42" customHeight="1">
      <c r="A474" s="292" t="n">
        <v>25845</v>
      </c>
      <c r="B474" s="294" t="inlineStr">
        <is>
          <t>Hardie-Ferodo 500 4 October, 1970</t>
        </is>
      </c>
      <c r="C474" s="294" t="inlineStr">
        <is>
          <t>DNF</t>
        </is>
      </c>
      <c r="D474" s="294" t="inlineStr">
        <is>
          <t>A</t>
        </is>
      </c>
      <c r="E474" s="294" t="n"/>
      <c r="F474" s="294" t="n">
        <v>3</v>
      </c>
      <c r="G474" s="294" t="inlineStr">
        <is>
          <t>Tynan Motors</t>
        </is>
      </c>
      <c r="H474" s="294" t="n"/>
      <c r="I474" s="294" t="n"/>
      <c r="J474" s="294" t="inlineStr">
        <is>
          <t>Mazda 1300</t>
        </is>
      </c>
      <c r="K474" s="294" t="n"/>
      <c r="L474" s="294" t="inlineStr">
        <is>
          <t>Geoff Leeds</t>
        </is>
      </c>
      <c r="M474" s="294" t="inlineStr">
        <is>
          <t>AUS</t>
        </is>
      </c>
      <c r="N474" s="700">
        <f>_xlfn.LET(_xlpm.d,_xlfn.XLOOKUP(L474,'[1]Birth Dates'!$A:$A,'[1]Birth Dates'!$B:$B,"",0),IF(_xlpm.d=0,"",_xlpm.d))</f>
        <v/>
      </c>
      <c r="O474" s="294">
        <f>IF(OR(N474="",A474="",NOT(ISNUMBER(N474)),N474&gt;A474),"",DATEDIF(N474,A474,"Y")&amp;" years, "&amp;DATEDIF(N474,A474,"YM")&amp;" months, "&amp;DATEDIF(N474,A474,"MD")&amp;" days")</f>
        <v/>
      </c>
      <c r="P474" s="294" t="inlineStr">
        <is>
          <t>Les Carne</t>
        </is>
      </c>
      <c r="Q474" s="294" t="inlineStr">
        <is>
          <t>AUS</t>
        </is>
      </c>
      <c r="R474" s="700">
        <f>_xlfn.LET(_xlpm.d,_xlfn.XLOOKUP(P474,'[1]Birth Dates'!$A:$A,'[1]Birth Dates'!$B:$B,"",0),IF(_xlpm.d=0,"",_xlpm.d))</f>
        <v/>
      </c>
      <c r="S474" s="294">
        <f>IF(OR(R474="",A474="",NOT(ISNUMBER(R474)),R474&gt;A474),"",DATEDIF(R474,A474,"Y")&amp;" years, "&amp;DATEDIF(R474,A474,"YM")&amp;" months, "&amp;DATEDIF(R474,A474,"MD")&amp;" days")</f>
        <v/>
      </c>
      <c r="T474" s="294" t="n"/>
      <c r="U474" s="294" t="n"/>
      <c r="V474" s="700">
        <f>_xlfn.LET(_xlpm.d,_xlfn.XLOOKUP(T474,'[1]Birth Dates'!$A:$A,'[1]Birth Dates'!$B:$B,"",0),IF(_xlpm.d=0,"",_xlpm.d))</f>
        <v/>
      </c>
      <c r="W474" s="294">
        <f>IF(OR(V474="",A474="",NOT(ISNUMBER(V474)),V474&gt;A474),"",DATEDIF(V474,A474,"Y")&amp;" years, "&amp;DATEDIF(V474,A474,"YM")&amp;" months, "&amp;DATEDIF(V474,A474,"MD")&amp;" days")</f>
        <v/>
      </c>
      <c r="X474" s="294" t="n"/>
      <c r="Y474" s="294" t="n"/>
      <c r="Z474" s="294" t="n"/>
      <c r="AA474" s="294" t="n"/>
      <c r="AB474" s="294" t="n">
        <v>44</v>
      </c>
      <c r="AC474" s="294" t="n"/>
      <c r="AD474" s="294" t="n"/>
      <c r="AE474" s="587" t="inlineStr">
        <is>
          <t>3:25.0000</t>
        </is>
      </c>
      <c r="AF474" s="418">
        <f>IF(OR(AE474="",AE474="",AE474=0),"",6.172/(AE474*24))</f>
        <v/>
      </c>
      <c r="AG474" s="298" t="n"/>
      <c r="AH474" s="587" t="inlineStr"/>
      <c r="AI474" s="418">
        <f>IF(OR(AH474="",AH474="",AH474=0),"",6.172/(AH474*24))</f>
        <v/>
      </c>
      <c r="AJ474" s="175">
        <f>IF(AND(ISNUMBER(AB474),ISNUMBER(AG474)),AB474-AG474,"")</f>
        <v/>
      </c>
      <c r="AK474" s="294" t="inlineStr">
        <is>
          <t>Hit by another car</t>
        </is>
      </c>
      <c r="AL474" s="294" t="n">
        <v>3</v>
      </c>
      <c r="AM474" s="490" t="n"/>
      <c r="AN474" s="671">
        <f>IF(OR(AL474="",AM474="",AM474=0),"",AL474*6.172/(AM474*24))</f>
        <v/>
      </c>
      <c r="AO474" s="477">
        <f>IF(AND(AL474=AL473,AM474&lt;&gt;"",AM473&lt;&gt;""),AM474-AM473,"")</f>
        <v/>
      </c>
      <c r="AP474" s="294" t="n"/>
      <c r="AQ474" s="587" t="inlineStr">
        <is>
          <t>3:26.0000</t>
        </is>
      </c>
      <c r="AR474" s="418">
        <f>IF(OR(AQ474="",AQ474="",AQ474=0),"",6.172/(AQ474*24))</f>
        <v/>
      </c>
      <c r="AS474" s="436">
        <f>IF(OR(NOT(ISNUMBER(C474)),NOT(ISNUMBER(AB474))),"",IF(AG474&lt;&gt;"",AG474,AB474)-C474)</f>
        <v/>
      </c>
      <c r="AT474" s="299" t="n"/>
      <c r="AU474" s="300">
        <f>IF($B474="","",TEXT($A474,"yyyymmdd")&amp;"_P"&amp;$C474&amp;"_C"&amp;$F474&amp;"_"&amp;TRIM(RIGHT(SUBSTITUTE(TRIM(SUBSTITUTE($L474,CHAR(160)," "))," ",REPT(" ",60)),60))&amp;IF($P474="","","-"&amp;TRIM(RIGHT(SUBSTITUTE(TRIM(SUBSTITUTE($P474,CHAR(160)," "))," ",REPT(" ",60)),60)))&amp;IF($T474="","","-"&amp;TRIM(RIGHT(SUBSTITUTE(TRIM(SUBSTITUTE($T474,CHAR(160)," "))," ",REPT(" ",60)),60)))&amp;".jpg")</f>
        <v/>
      </c>
    </row>
    <row r="475" ht="42" customHeight="1">
      <c r="A475" s="292" t="n">
        <v>25845</v>
      </c>
      <c r="B475" s="294" t="inlineStr">
        <is>
          <t>Hardie-Ferodo 500 4 October, 1970</t>
        </is>
      </c>
      <c r="C475" s="294" t="inlineStr">
        <is>
          <t>DNS</t>
        </is>
      </c>
      <c r="D475" s="294" t="inlineStr">
        <is>
          <t>C</t>
        </is>
      </c>
      <c r="E475" s="294" t="n"/>
      <c r="F475" s="294" t="n">
        <v>44</v>
      </c>
      <c r="G475" s="294" t="inlineStr">
        <is>
          <t>R Radford</t>
        </is>
      </c>
      <c r="H475" s="294" t="n"/>
      <c r="I475" s="294" t="n"/>
      <c r="J475" s="294" t="inlineStr">
        <is>
          <t>Holden LC Torana GTR XU-1</t>
        </is>
      </c>
      <c r="K475" s="294" t="n"/>
      <c r="L475" s="294" t="inlineStr">
        <is>
          <t>Rick Radford</t>
        </is>
      </c>
      <c r="M475" s="294" t="inlineStr">
        <is>
          <t>AUS</t>
        </is>
      </c>
      <c r="N475" s="700">
        <f>_xlfn.LET(_xlpm.d,_xlfn.XLOOKUP(L475,'[1]Birth Dates'!$A:$A,'[1]Birth Dates'!$B:$B,"",0),IF(_xlpm.d=0,"",_xlpm.d))</f>
        <v/>
      </c>
      <c r="O475" s="294">
        <f>IF(OR(N475="",A475="",NOT(ISNUMBER(N475)),N475&gt;A475),"",DATEDIF(N475,A475,"Y")&amp;" years, "&amp;DATEDIF(N475,A475,"YM")&amp;" months, "&amp;DATEDIF(N475,A475,"MD")&amp;" days")</f>
        <v/>
      </c>
      <c r="P475" s="294" t="n"/>
      <c r="Q475" s="294" t="n"/>
      <c r="R475" s="700">
        <f>_xlfn.LET(_xlpm.d,_xlfn.XLOOKUP(P475,'[1]Birth Dates'!$A:$A,'[1]Birth Dates'!$B:$B,"",0),IF(_xlpm.d=0,"",_xlpm.d))</f>
        <v/>
      </c>
      <c r="S475" s="294">
        <f>IF(OR(R475="",A475="",NOT(ISNUMBER(R475)),R475&gt;A475),"",DATEDIF(R475,A475,"Y")&amp;" years, "&amp;DATEDIF(R475,A475,"YM")&amp;" months, "&amp;DATEDIF(R475,A475,"MD")&amp;" days")</f>
        <v/>
      </c>
      <c r="T475" s="294" t="n"/>
      <c r="U475" s="294" t="n"/>
      <c r="V475" s="700">
        <f>_xlfn.LET(_xlpm.d,_xlfn.XLOOKUP(T475,'[1]Birth Dates'!$A:$A,'[1]Birth Dates'!$B:$B,"",0),IF(_xlpm.d=0,"",_xlpm.d))</f>
        <v/>
      </c>
      <c r="W475" s="294">
        <f>IF(OR(V475="",A475="",NOT(ISNUMBER(V475)),V475&gt;A475),"",DATEDIF(V475,A475,"Y")&amp;" years, "&amp;DATEDIF(V475,A475,"YM")&amp;" months, "&amp;DATEDIF(V475,A475,"MD")&amp;" days")</f>
        <v/>
      </c>
      <c r="X475" s="294" t="n"/>
      <c r="Y475" s="294" t="n"/>
      <c r="Z475" s="294" t="n"/>
      <c r="AA475" s="294" t="n"/>
      <c r="AB475" s="294" t="n"/>
      <c r="AC475" s="294" t="n"/>
      <c r="AD475" s="294" t="n"/>
      <c r="AE475" s="587" t="inlineStr"/>
      <c r="AF475" s="418">
        <f>IF(OR(AE475="",AE475="",AE475=0),"",6.172/(AE475*24))</f>
        <v/>
      </c>
      <c r="AG475" s="298" t="n"/>
      <c r="AH475" s="587" t="inlineStr"/>
      <c r="AI475" s="418">
        <f>IF(OR(AH475="",AH475="",AH475=0),"",6.172/(AH475*24))</f>
        <v/>
      </c>
      <c r="AJ475" s="175">
        <f>IF(AND(ISNUMBER(AB475),ISNUMBER(AG475)),AB475-AG475,"")</f>
        <v/>
      </c>
      <c r="AK475" s="294" t="inlineStr">
        <is>
          <t>Did Not Start</t>
        </is>
      </c>
      <c r="AL475" s="294" t="n"/>
      <c r="AM475" s="490" t="n"/>
      <c r="AN475" s="671">
        <f>IF(OR(AL475="",AM475="",AM475=0),"",AL475*6.172/(AM475*24))</f>
        <v/>
      </c>
      <c r="AO475" s="477">
        <f>IF(AND(AL475=AL474,AM475&lt;&gt;"",AM474&lt;&gt;""),AM475-AM474,"")</f>
        <v/>
      </c>
      <c r="AP475" s="294" t="n"/>
      <c r="AQ475" s="587" t="inlineStr"/>
      <c r="AR475" s="418">
        <f>IF(OR(AQ475="",AQ475="",AQ475=0),"",6.172/(AQ475*24))</f>
        <v/>
      </c>
      <c r="AS475" s="436">
        <f>IF(OR(NOT(ISNUMBER(C475)),NOT(ISNUMBER(AB475))),"",IF(AG475&lt;&gt;"",AG475,AB475)-C475)</f>
        <v/>
      </c>
      <c r="AT475" s="299" t="n"/>
      <c r="AU475" s="300">
        <f>IF($B475="","",TEXT($A475,"yyyymmdd")&amp;"_P"&amp;$C475&amp;"_C"&amp;$F475&amp;"_"&amp;TRIM(RIGHT(SUBSTITUTE(TRIM(SUBSTITUTE($L475,CHAR(160)," "))," ",REPT(" ",60)),60))&amp;IF($P475="","","-"&amp;TRIM(RIGHT(SUBSTITUTE(TRIM(SUBSTITUTE($P475,CHAR(160)," "))," ",REPT(" ",60)),60)))&amp;IF($T475="","","-"&amp;TRIM(RIGHT(SUBSTITUTE(TRIM(SUBSTITUTE($T475,CHAR(160)," "))," ",REPT(" ",60)),60)))&amp;".jpg")</f>
        <v/>
      </c>
    </row>
    <row r="476" ht="42" customHeight="1">
      <c r="A476" s="292" t="n">
        <v>25845</v>
      </c>
      <c r="B476" s="294" t="inlineStr">
        <is>
          <t>Hardie-Ferodo 500 4 October, 1970</t>
        </is>
      </c>
      <c r="C476" s="294" t="inlineStr">
        <is>
          <t>DNS</t>
        </is>
      </c>
      <c r="D476" s="294" t="inlineStr">
        <is>
          <t>D</t>
        </is>
      </c>
      <c r="E476" s="294" t="n"/>
      <c r="F476" s="294" t="n">
        <v>16</v>
      </c>
      <c r="G476" s="294" t="inlineStr">
        <is>
          <t xml:space="preserve"> </t>
        </is>
      </c>
      <c r="H476" s="294" t="n"/>
      <c r="I476" s="294" t="n"/>
      <c r="J476" s="294" t="inlineStr">
        <is>
          <t>Ford Escort</t>
        </is>
      </c>
      <c r="K476" s="294" t="n"/>
      <c r="L476" s="294" t="inlineStr">
        <is>
          <t>Don Preece</t>
        </is>
      </c>
      <c r="M476" s="294" t="inlineStr">
        <is>
          <t>AUS</t>
        </is>
      </c>
      <c r="N476" s="700">
        <f>_xlfn.LET(_xlpm.d,_xlfn.XLOOKUP(L476,'[1]Birth Dates'!$A:$A,'[1]Birth Dates'!$B:$B,"",0),IF(_xlpm.d=0,"",_xlpm.d))</f>
        <v/>
      </c>
      <c r="O476" s="294">
        <f>IF(OR(N476="",A476="",NOT(ISNUMBER(N476)),N476&gt;A476),"",DATEDIF(N476,A476,"Y")&amp;" years, "&amp;DATEDIF(N476,A476,"YM")&amp;" months, "&amp;DATEDIF(N476,A476,"MD")&amp;" days")</f>
        <v/>
      </c>
      <c r="P476" s="294" t="n"/>
      <c r="Q476" s="294" t="n"/>
      <c r="R476" s="700">
        <f>_xlfn.LET(_xlpm.d,_xlfn.XLOOKUP(P476,'[1]Birth Dates'!$A:$A,'[1]Birth Dates'!$B:$B,"",0),IF(_xlpm.d=0,"",_xlpm.d))</f>
        <v/>
      </c>
      <c r="S476" s="294">
        <f>IF(OR(R476="",A476="",NOT(ISNUMBER(R476)),R476&gt;A476),"",DATEDIF(R476,A476,"Y")&amp;" years, "&amp;DATEDIF(R476,A476,"YM")&amp;" months, "&amp;DATEDIF(R476,A476,"MD")&amp;" days")</f>
        <v/>
      </c>
      <c r="T476" s="294" t="n"/>
      <c r="U476" s="294" t="n"/>
      <c r="V476" s="700">
        <f>_xlfn.LET(_xlpm.d,_xlfn.XLOOKUP(T476,'[1]Birth Dates'!$A:$A,'[1]Birth Dates'!$B:$B,"",0),IF(_xlpm.d=0,"",_xlpm.d))</f>
        <v/>
      </c>
      <c r="W476" s="294">
        <f>IF(OR(V476="",A476="",NOT(ISNUMBER(V476)),V476&gt;A476),"",DATEDIF(V476,A476,"Y")&amp;" years, "&amp;DATEDIF(V476,A476,"YM")&amp;" months, "&amp;DATEDIF(V476,A476,"MD")&amp;" days")</f>
        <v/>
      </c>
      <c r="X476" s="294" t="n"/>
      <c r="Y476" s="294" t="n"/>
      <c r="Z476" s="294" t="n"/>
      <c r="AA476" s="294" t="n"/>
      <c r="AB476" s="294" t="n"/>
      <c r="AC476" s="294" t="n"/>
      <c r="AD476" s="294" t="n"/>
      <c r="AE476" s="587" t="inlineStr"/>
      <c r="AF476" s="418">
        <f>IF(OR(AE476="",AE476="",AE476=0),"",6.172/(AE476*24))</f>
        <v/>
      </c>
      <c r="AG476" s="298" t="n"/>
      <c r="AH476" s="587" t="inlineStr"/>
      <c r="AI476" s="418">
        <f>IF(OR(AH476="",AH476="",AH476=0),"",6.172/(AH476*24))</f>
        <v/>
      </c>
      <c r="AJ476" s="175">
        <f>IF(AND(ISNUMBER(AB476),ISNUMBER(AG476)),AB476-AG476,"")</f>
        <v/>
      </c>
      <c r="AK476" s="294" t="inlineStr">
        <is>
          <t>Did Not Start</t>
        </is>
      </c>
      <c r="AL476" s="294" t="n"/>
      <c r="AM476" s="490" t="n"/>
      <c r="AN476" s="671">
        <f>IF(OR(AL476="",AM476="",AM476=0),"",AL476*6.172/(AM476*24))</f>
        <v/>
      </c>
      <c r="AO476" s="477">
        <f>IF(AND(AL476=AL475,AM476&lt;&gt;"",AM475&lt;&gt;""),AM476-AM475,"")</f>
        <v/>
      </c>
      <c r="AP476" s="294" t="n"/>
      <c r="AQ476" s="587" t="inlineStr"/>
      <c r="AR476" s="418">
        <f>IF(OR(AQ476="",AQ476="",AQ476=0),"",6.172/(AQ476*24))</f>
        <v/>
      </c>
      <c r="AS476" s="436">
        <f>IF(OR(NOT(ISNUMBER(C476)),NOT(ISNUMBER(AB476))),"",IF(AG476&lt;&gt;"",AG476,AB476)-C476)</f>
        <v/>
      </c>
      <c r="AT476" s="299" t="n"/>
      <c r="AU476" s="300">
        <f>IF($B476="","",TEXT($A476,"yyyymmdd")&amp;"_P"&amp;$C476&amp;"_C"&amp;$F476&amp;"_"&amp;TRIM(RIGHT(SUBSTITUTE(TRIM(SUBSTITUTE($L476,CHAR(160)," "))," ",REPT(" ",60)),60))&amp;IF($P476="","","-"&amp;TRIM(RIGHT(SUBSTITUTE(TRIM(SUBSTITUTE($P476,CHAR(160)," "))," ",REPT(" ",60)),60)))&amp;IF($T476="","","-"&amp;TRIM(RIGHT(SUBSTITUTE(TRIM(SUBSTITUTE($T476,CHAR(160)," "))," ",REPT(" ",60)),60)))&amp;".jpg")</f>
        <v/>
      </c>
    </row>
    <row r="477" ht="42" customHeight="1">
      <c r="A477" s="292" t="n">
        <v>25845</v>
      </c>
      <c r="B477" s="294" t="inlineStr">
        <is>
          <t>Hardie-Ferodo 500 4 October, 1970</t>
        </is>
      </c>
      <c r="C477" s="294" t="inlineStr">
        <is>
          <t>DNS</t>
        </is>
      </c>
      <c r="D477" s="294" t="inlineStr">
        <is>
          <t>C</t>
        </is>
      </c>
      <c r="E477" s="294" t="n"/>
      <c r="F477" s="294" t="n">
        <v>45</v>
      </c>
      <c r="G477" s="294" t="inlineStr">
        <is>
          <t>Sydney Speed Shop Pty Ltd</t>
        </is>
      </c>
      <c r="H477" s="294" t="n"/>
      <c r="I477" s="294" t="n"/>
      <c r="J477" s="294" t="inlineStr">
        <is>
          <t>Holden LC Torana GTR XU-1</t>
        </is>
      </c>
      <c r="K477" s="294" t="n"/>
      <c r="L477" s="294" t="inlineStr">
        <is>
          <t>Scott McNaughton</t>
        </is>
      </c>
      <c r="M477" s="294" t="inlineStr">
        <is>
          <t>AUS</t>
        </is>
      </c>
      <c r="N477" s="700">
        <f>_xlfn.LET(_xlpm.d,_xlfn.XLOOKUP(L477,'[1]Birth Dates'!$A:$A,'[1]Birth Dates'!$B:$B,"",0),IF(_xlpm.d=0,"",_xlpm.d))</f>
        <v/>
      </c>
      <c r="O477" s="294">
        <f>IF(OR(N477="",A477="",NOT(ISNUMBER(N477)),N477&gt;A477),"",DATEDIF(N477,A477,"Y")&amp;" years, "&amp;DATEDIF(N477,A477,"YM")&amp;" months, "&amp;DATEDIF(N477,A477,"MD")&amp;" days")</f>
        <v/>
      </c>
      <c r="P477" s="294" t="inlineStr">
        <is>
          <t>Bob Inglis</t>
        </is>
      </c>
      <c r="Q477" s="294" t="inlineStr">
        <is>
          <t>AUS</t>
        </is>
      </c>
      <c r="R477" s="700">
        <f>_xlfn.LET(_xlpm.d,_xlfn.XLOOKUP(P477,'[1]Birth Dates'!$A:$A,'[1]Birth Dates'!$B:$B,"",0),IF(_xlpm.d=0,"",_xlpm.d))</f>
        <v/>
      </c>
      <c r="S477" s="294">
        <f>IF(OR(R477="",A477="",NOT(ISNUMBER(R477)),R477&gt;A477),"",DATEDIF(R477,A477,"Y")&amp;" years, "&amp;DATEDIF(R477,A477,"YM")&amp;" months, "&amp;DATEDIF(R477,A477,"MD")&amp;" days")</f>
        <v/>
      </c>
      <c r="T477" s="294" t="n"/>
      <c r="U477" s="294" t="n"/>
      <c r="V477" s="700">
        <f>_xlfn.LET(_xlpm.d,_xlfn.XLOOKUP(T477,'[1]Birth Dates'!$A:$A,'[1]Birth Dates'!$B:$B,"",0),IF(_xlpm.d=0,"",_xlpm.d))</f>
        <v/>
      </c>
      <c r="W477" s="294">
        <f>IF(OR(V477="",A477="",NOT(ISNUMBER(V477)),V477&gt;A477),"",DATEDIF(V477,A477,"Y")&amp;" years, "&amp;DATEDIF(V477,A477,"YM")&amp;" months, "&amp;DATEDIF(V477,A477,"MD")&amp;" days")</f>
        <v/>
      </c>
      <c r="X477" s="294" t="n"/>
      <c r="Y477" s="294" t="n"/>
      <c r="Z477" s="294" t="n"/>
      <c r="AA477" s="294" t="n"/>
      <c r="AB477" s="294" t="n"/>
      <c r="AC477" s="294" t="n"/>
      <c r="AD477" s="294" t="n"/>
      <c r="AE477" s="587" t="inlineStr"/>
      <c r="AF477" s="418">
        <f>IF(OR(AE477="",AE477="",AE477=0),"",6.172/(AE477*24))</f>
        <v/>
      </c>
      <c r="AG477" s="298" t="n"/>
      <c r="AH477" s="587" t="inlineStr"/>
      <c r="AI477" s="418">
        <f>IF(OR(AH477="",AH477="",AH477=0),"",6.172/(AH477*24))</f>
        <v/>
      </c>
      <c r="AJ477" s="175">
        <f>IF(AND(ISNUMBER(AB477),ISNUMBER(AG477)),AB477-AG477,"")</f>
        <v/>
      </c>
      <c r="AK477" s="294" t="inlineStr">
        <is>
          <t>Did Not Start</t>
        </is>
      </c>
      <c r="AL477" s="294" t="n"/>
      <c r="AM477" s="490" t="n"/>
      <c r="AN477" s="671">
        <f>IF(OR(AL477="",AM477="",AM477=0),"",AL477*6.172/(AM477*24))</f>
        <v/>
      </c>
      <c r="AO477" s="477">
        <f>IF(AND(AL477=AL476,AM477&lt;&gt;"",AM476&lt;&gt;""),AM477-AM476,"")</f>
        <v/>
      </c>
      <c r="AP477" s="294" t="n"/>
      <c r="AQ477" s="587" t="inlineStr"/>
      <c r="AR477" s="418">
        <f>IF(OR(AQ477="",AQ477="",AQ477=0),"",6.172/(AQ477*24))</f>
        <v/>
      </c>
      <c r="AS477" s="436">
        <f>IF(OR(NOT(ISNUMBER(C477)),NOT(ISNUMBER(AB477))),"",IF(AG477&lt;&gt;"",AG477,AB477)-C477)</f>
        <v/>
      </c>
      <c r="AT477" s="299" t="n"/>
      <c r="AU477" s="300">
        <f>IF($B477="","",TEXT($A477,"yyyymmdd")&amp;"_P"&amp;$C477&amp;"_C"&amp;$F477&amp;"_"&amp;TRIM(RIGHT(SUBSTITUTE(TRIM(SUBSTITUTE($L477,CHAR(160)," "))," ",REPT(" ",60)),60))&amp;IF($P477="","","-"&amp;TRIM(RIGHT(SUBSTITUTE(TRIM(SUBSTITUTE($P477,CHAR(160)," "))," ",REPT(" ",60)),60)))&amp;IF($T477="","","-"&amp;TRIM(RIGHT(SUBSTITUTE(TRIM(SUBSTITUTE($T477,CHAR(160)," "))," ",REPT(" ",60)),60)))&amp;".jpg")</f>
        <v/>
      </c>
    </row>
    <row r="478" ht="42" customHeight="1">
      <c r="A478" s="292" t="n">
        <v>25845</v>
      </c>
      <c r="B478" s="294" t="inlineStr">
        <is>
          <t>Hardie-Ferodo 500 4 October, 1970</t>
        </is>
      </c>
      <c r="C478" s="294" t="inlineStr">
        <is>
          <t>DNS</t>
        </is>
      </c>
      <c r="D478" s="294" t="inlineStr">
        <is>
          <t>A</t>
        </is>
      </c>
      <c r="E478" s="294" t="n"/>
      <c r="F478" s="294" t="n">
        <v>17</v>
      </c>
      <c r="G478" s="294" t="inlineStr">
        <is>
          <t>M Daddo</t>
        </is>
      </c>
      <c r="H478" s="294" t="n"/>
      <c r="I478" s="294" t="n"/>
      <c r="J478" s="294" t="inlineStr">
        <is>
          <t>Morris Mini K</t>
        </is>
      </c>
      <c r="K478" s="294" t="n"/>
      <c r="L478" s="294" t="inlineStr">
        <is>
          <t>Matt Daddo</t>
        </is>
      </c>
      <c r="M478" s="294" t="inlineStr">
        <is>
          <t>AUS</t>
        </is>
      </c>
      <c r="N478" s="700">
        <f>_xlfn.LET(_xlpm.d,_xlfn.XLOOKUP(L478,'[1]Birth Dates'!$A:$A,'[1]Birth Dates'!$B:$B,"",0),IF(_xlpm.d=0,"",_xlpm.d))</f>
        <v/>
      </c>
      <c r="O478" s="294">
        <f>IF(OR(N478="",A478="",NOT(ISNUMBER(N478)),N478&gt;A478),"",DATEDIF(N478,A478,"Y")&amp;" years, "&amp;DATEDIF(N478,A478,"YM")&amp;" months, "&amp;DATEDIF(N478,A478,"MD")&amp;" days")</f>
        <v/>
      </c>
      <c r="P478" s="294" t="inlineStr">
        <is>
          <t>Peter Ulbrich</t>
        </is>
      </c>
      <c r="Q478" s="294" t="inlineStr">
        <is>
          <t>AUS</t>
        </is>
      </c>
      <c r="R478" s="700">
        <f>_xlfn.LET(_xlpm.d,_xlfn.XLOOKUP(P478,'[1]Birth Dates'!$A:$A,'[1]Birth Dates'!$B:$B,"",0),IF(_xlpm.d=0,"",_xlpm.d))</f>
        <v/>
      </c>
      <c r="S478" s="294">
        <f>IF(OR(R478="",A478="",NOT(ISNUMBER(R478)),R478&gt;A478),"",DATEDIF(R478,A478,"Y")&amp;" years, "&amp;DATEDIF(R478,A478,"YM")&amp;" months, "&amp;DATEDIF(R478,A478,"MD")&amp;" days")</f>
        <v/>
      </c>
      <c r="T478" s="294" t="n"/>
      <c r="U478" s="294" t="n"/>
      <c r="V478" s="700">
        <f>_xlfn.LET(_xlpm.d,_xlfn.XLOOKUP(T478,'[1]Birth Dates'!$A:$A,'[1]Birth Dates'!$B:$B,"",0),IF(_xlpm.d=0,"",_xlpm.d))</f>
        <v/>
      </c>
      <c r="W478" s="294">
        <f>IF(OR(V478="",A478="",NOT(ISNUMBER(V478)),V478&gt;A478),"",DATEDIF(V478,A478,"Y")&amp;" years, "&amp;DATEDIF(V478,A478,"YM")&amp;" months, "&amp;DATEDIF(V478,A478,"MD")&amp;" days")</f>
        <v/>
      </c>
      <c r="X478" s="294" t="n"/>
      <c r="Y478" s="294" t="n"/>
      <c r="Z478" s="294" t="n"/>
      <c r="AA478" s="294" t="n"/>
      <c r="AB478" s="294" t="n"/>
      <c r="AC478" s="294" t="n"/>
      <c r="AD478" s="294" t="n"/>
      <c r="AE478" s="587" t="inlineStr"/>
      <c r="AF478" s="418">
        <f>IF(OR(AE478="",AE478="",AE478=0),"",6.172/(AE478*24))</f>
        <v/>
      </c>
      <c r="AG478" s="298" t="n"/>
      <c r="AH478" s="587" t="inlineStr"/>
      <c r="AI478" s="418">
        <f>IF(OR(AH478="",AH478="",AH478=0),"",6.172/(AH478*24))</f>
        <v/>
      </c>
      <c r="AJ478" s="175">
        <f>IF(AND(ISNUMBER(AB478),ISNUMBER(AG478)),AB478-AG478,"")</f>
        <v/>
      </c>
      <c r="AK478" s="294" t="inlineStr">
        <is>
          <t>Did Not Start</t>
        </is>
      </c>
      <c r="AL478" s="294" t="n"/>
      <c r="AM478" s="490" t="n"/>
      <c r="AN478" s="671">
        <f>IF(OR(AL478="",AM478="",AM478=0),"",AL478*6.172/(AM478*24))</f>
        <v/>
      </c>
      <c r="AO478" s="477">
        <f>IF(AND(AL478=AL477,AM478&lt;&gt;"",AM477&lt;&gt;""),AM478-AM477,"")</f>
        <v/>
      </c>
      <c r="AP478" s="294" t="n"/>
      <c r="AQ478" s="587" t="inlineStr"/>
      <c r="AR478" s="418">
        <f>IF(OR(AQ478="",AQ478="",AQ478=0),"",6.172/(AQ478*24))</f>
        <v/>
      </c>
      <c r="AS478" s="436">
        <f>IF(OR(NOT(ISNUMBER(C478)),NOT(ISNUMBER(AB478))),"",IF(AG478&lt;&gt;"",AG478,AB478)-C478)</f>
        <v/>
      </c>
      <c r="AT478" s="299" t="n"/>
      <c r="AU478" s="300">
        <f>IF($B478="","",TEXT($A478,"yyyymmdd")&amp;"_P"&amp;$C478&amp;"_C"&amp;$F478&amp;"_"&amp;TRIM(RIGHT(SUBSTITUTE(TRIM(SUBSTITUTE($L478,CHAR(160)," "))," ",REPT(" ",60)),60))&amp;IF($P478="","","-"&amp;TRIM(RIGHT(SUBSTITUTE(TRIM(SUBSTITUTE($P478,CHAR(160)," "))," ",REPT(" ",60)),60)))&amp;IF($T478="","","-"&amp;TRIM(RIGHT(SUBSTITUTE(TRIM(SUBSTITUTE($T478,CHAR(160)," "))," ",REPT(" ",60)),60)))&amp;".jpg")</f>
        <v/>
      </c>
    </row>
    <row r="479" ht="42" customHeight="1">
      <c r="A479" s="292" t="n">
        <v>25845</v>
      </c>
      <c r="B479" s="294" t="inlineStr">
        <is>
          <t>Hardie-Ferodo 500 4 October, 1970</t>
        </is>
      </c>
      <c r="C479" s="294" t="inlineStr">
        <is>
          <t>DNS</t>
        </is>
      </c>
      <c r="D479" s="294" t="inlineStr">
        <is>
          <t>E</t>
        </is>
      </c>
      <c r="E479" s="294" t="n"/>
      <c r="F479" s="294" t="n">
        <v>70</v>
      </c>
      <c r="G479" s="294" t="inlineStr">
        <is>
          <t>Rollington Pty Ltd</t>
        </is>
      </c>
      <c r="H479" s="294" t="n"/>
      <c r="I479" s="294" t="n"/>
      <c r="J479" s="294" t="inlineStr">
        <is>
          <t>Ford Falcon XW GTHO Phase II</t>
        </is>
      </c>
      <c r="K479" s="294" t="n"/>
      <c r="L479" s="294" t="inlineStr">
        <is>
          <t>Murray Carter</t>
        </is>
      </c>
      <c r="M479" s="294" t="inlineStr">
        <is>
          <t>AUS</t>
        </is>
      </c>
      <c r="N479" s="700">
        <f>_xlfn.LET(_xlpm.d,_xlfn.XLOOKUP(L479,'[1]Birth Dates'!$A:$A,'[1]Birth Dates'!$B:$B,"",0),IF(_xlpm.d=0,"",_xlpm.d))</f>
        <v/>
      </c>
      <c r="O479" s="294">
        <f>IF(OR(N479="",A479="",NOT(ISNUMBER(N479)),N479&gt;A479),"",DATEDIF(N479,A479,"Y")&amp;" years, "&amp;DATEDIF(N479,A479,"YM")&amp;" months, "&amp;DATEDIF(N479,A479,"MD")&amp;" days")</f>
        <v/>
      </c>
      <c r="P479" s="294" t="n"/>
      <c r="Q479" s="294" t="n"/>
      <c r="R479" s="700">
        <f>_xlfn.LET(_xlpm.d,_xlfn.XLOOKUP(P479,'[1]Birth Dates'!$A:$A,'[1]Birth Dates'!$B:$B,"",0),IF(_xlpm.d=0,"",_xlpm.d))</f>
        <v/>
      </c>
      <c r="S479" s="294">
        <f>IF(OR(R479="",A479="",NOT(ISNUMBER(R479)),R479&gt;A479),"",DATEDIF(R479,A479,"Y")&amp;" years, "&amp;DATEDIF(R479,A479,"YM")&amp;" months, "&amp;DATEDIF(R479,A479,"MD")&amp;" days")</f>
        <v/>
      </c>
      <c r="T479" s="294" t="n"/>
      <c r="U479" s="294" t="n"/>
      <c r="V479" s="700">
        <f>_xlfn.LET(_xlpm.d,_xlfn.XLOOKUP(T479,'[1]Birth Dates'!$A:$A,'[1]Birth Dates'!$B:$B,"",0),IF(_xlpm.d=0,"",_xlpm.d))</f>
        <v/>
      </c>
      <c r="W479" s="294">
        <f>IF(OR(V479="",A479="",NOT(ISNUMBER(V479)),V479&gt;A479),"",DATEDIF(V479,A479,"Y")&amp;" years, "&amp;DATEDIF(V479,A479,"YM")&amp;" months, "&amp;DATEDIF(V479,A479,"MD")&amp;" days")</f>
        <v/>
      </c>
      <c r="X479" s="294" t="n"/>
      <c r="Y479" s="294" t="n"/>
      <c r="Z479" s="294" t="n"/>
      <c r="AA479" s="294" t="n"/>
      <c r="AB479" s="294" t="n"/>
      <c r="AC479" s="294" t="n"/>
      <c r="AD479" s="294" t="n"/>
      <c r="AE479" s="587" t="inlineStr"/>
      <c r="AF479" s="418">
        <f>IF(OR(AE479="",AE479="",AE479=0),"",6.172/(AE479*24))</f>
        <v/>
      </c>
      <c r="AG479" s="298" t="n"/>
      <c r="AH479" s="587" t="inlineStr"/>
      <c r="AI479" s="418">
        <f>IF(OR(AH479="",AH479="",AH479=0),"",6.172/(AH479*24))</f>
        <v/>
      </c>
      <c r="AJ479" s="175">
        <f>IF(AND(ISNUMBER(AB479),ISNUMBER(AG479)),AB479-AG479,"")</f>
        <v/>
      </c>
      <c r="AK479" s="294" t="inlineStr">
        <is>
          <t>Did Not Start</t>
        </is>
      </c>
      <c r="AL479" s="294" t="n"/>
      <c r="AM479" s="490" t="n"/>
      <c r="AN479" s="671">
        <f>IF(OR(AL479="",AM479="",AM479=0),"",AL479*6.172/(AM479*24))</f>
        <v/>
      </c>
      <c r="AO479" s="477">
        <f>IF(AND(AL479=AL478,AM479&lt;&gt;"",AM478&lt;&gt;""),AM479-AM478,"")</f>
        <v/>
      </c>
      <c r="AP479" s="294" t="n"/>
      <c r="AQ479" s="587" t="inlineStr"/>
      <c r="AR479" s="418">
        <f>IF(OR(AQ479="",AQ479="",AQ479=0),"",6.172/(AQ479*24))</f>
        <v/>
      </c>
      <c r="AS479" s="436">
        <f>IF(OR(NOT(ISNUMBER(C479)),NOT(ISNUMBER(AB479))),"",IF(AG479&lt;&gt;"",AG479,AB479)-C479)</f>
        <v/>
      </c>
      <c r="AT479" s="299" t="n"/>
      <c r="AU479" s="300">
        <f>IF($B479="","",TEXT($A479,"yyyymmdd")&amp;"_P"&amp;$C479&amp;"_C"&amp;$F479&amp;"_"&amp;TRIM(RIGHT(SUBSTITUTE(TRIM(SUBSTITUTE($L479,CHAR(160)," "))," ",REPT(" ",60)),60))&amp;IF($P479="","","-"&amp;TRIM(RIGHT(SUBSTITUTE(TRIM(SUBSTITUTE($P479,CHAR(160)," "))," ",REPT(" ",60)),60)))&amp;IF($T479="","","-"&amp;TRIM(RIGHT(SUBSTITUTE(TRIM(SUBSTITUTE($T479,CHAR(160)," "))," ",REPT(" ",60)),60)))&amp;".jpg")</f>
        <v/>
      </c>
    </row>
    <row r="480" ht="42" customHeight="1">
      <c r="A480" s="292" t="n">
        <v>25845</v>
      </c>
      <c r="B480" s="294" t="inlineStr">
        <is>
          <t>Hardie-Ferodo 500 4 October, 1970</t>
        </is>
      </c>
      <c r="C480" s="294" t="inlineStr">
        <is>
          <t>DNS</t>
        </is>
      </c>
      <c r="D480" s="294" t="inlineStr">
        <is>
          <t>E</t>
        </is>
      </c>
      <c r="E480" s="294" t="n"/>
      <c r="F480" s="294" t="n">
        <v>71</v>
      </c>
      <c r="G480" s="294" t="inlineStr">
        <is>
          <t>Ira L &amp; AC Birk Pty Ltd</t>
        </is>
      </c>
      <c r="H480" s="294" t="n"/>
      <c r="I480" s="294" t="n"/>
      <c r="J480" s="294" t="inlineStr">
        <is>
          <t>Ford Falcon XW GTHO Phase II</t>
        </is>
      </c>
      <c r="K480" s="294" t="inlineStr">
        <is>
          <t>Ford 5.8</t>
        </is>
      </c>
      <c r="L480" s="294" t="inlineStr">
        <is>
          <t>Nick Petrilli</t>
        </is>
      </c>
      <c r="M480" s="294" t="inlineStr">
        <is>
          <t>AUS</t>
        </is>
      </c>
      <c r="N480" s="700">
        <f>_xlfn.LET(_xlpm.d,_xlfn.XLOOKUP(L480,'[1]Birth Dates'!$A:$A,'[1]Birth Dates'!$B:$B,"",0),IF(_xlpm.d=0,"",_xlpm.d))</f>
        <v/>
      </c>
      <c r="O480" s="294">
        <f>IF(OR(N480="",A480="",NOT(ISNUMBER(N480)),N480&gt;A480),"",DATEDIF(N480,A480,"Y")&amp;" years, "&amp;DATEDIF(N480,A480,"YM")&amp;" months, "&amp;DATEDIF(N480,A480,"MD")&amp;" days")</f>
        <v/>
      </c>
      <c r="P480" s="294" t="inlineStr">
        <is>
          <t>Mike Savva</t>
        </is>
      </c>
      <c r="Q480" s="294" t="inlineStr">
        <is>
          <t>AUS</t>
        </is>
      </c>
      <c r="R480" s="700">
        <f>_xlfn.LET(_xlpm.d,_xlfn.XLOOKUP(P480,'[1]Birth Dates'!$A:$A,'[1]Birth Dates'!$B:$B,"",0),IF(_xlpm.d=0,"",_xlpm.d))</f>
        <v/>
      </c>
      <c r="S480" s="294">
        <f>IF(OR(R480="",A480="",NOT(ISNUMBER(R480)),R480&gt;A480),"",DATEDIF(R480,A480,"Y")&amp;" years, "&amp;DATEDIF(R480,A480,"YM")&amp;" months, "&amp;DATEDIF(R480,A480,"MD")&amp;" days")</f>
        <v/>
      </c>
      <c r="T480" s="294" t="n"/>
      <c r="U480" s="294" t="n"/>
      <c r="V480" s="700">
        <f>_xlfn.LET(_xlpm.d,_xlfn.XLOOKUP(T480,'[1]Birth Dates'!$A:$A,'[1]Birth Dates'!$B:$B,"",0),IF(_xlpm.d=0,"",_xlpm.d))</f>
        <v/>
      </c>
      <c r="W480" s="294">
        <f>IF(OR(V480="",A480="",NOT(ISNUMBER(V480)),V480&gt;A480),"",DATEDIF(V480,A480,"Y")&amp;" years, "&amp;DATEDIF(V480,A480,"YM")&amp;" months, "&amp;DATEDIF(V480,A480,"MD")&amp;" days")</f>
        <v/>
      </c>
      <c r="X480" s="294" t="n"/>
      <c r="Y480" s="294" t="n"/>
      <c r="Z480" s="294" t="n"/>
      <c r="AA480" s="294" t="n"/>
      <c r="AB480" s="294" t="n"/>
      <c r="AC480" s="294" t="n"/>
      <c r="AD480" s="294" t="n"/>
      <c r="AE480" s="587" t="inlineStr"/>
      <c r="AF480" s="418">
        <f>IF(OR(AE480="",AE480="",AE480=0),"",6.172/(AE480*24))</f>
        <v/>
      </c>
      <c r="AG480" s="298" t="n"/>
      <c r="AH480" s="587" t="inlineStr"/>
      <c r="AI480" s="418">
        <f>IF(OR(AH480="",AH480="",AH480=0),"",6.172/(AH480*24))</f>
        <v/>
      </c>
      <c r="AJ480" s="175">
        <f>IF(AND(ISNUMBER(AB480),ISNUMBER(AG480)),AB480-AG480,"")</f>
        <v/>
      </c>
      <c r="AK480" s="294" t="inlineStr">
        <is>
          <t>Did Not Start</t>
        </is>
      </c>
      <c r="AL480" s="294" t="n"/>
      <c r="AM480" s="490" t="n"/>
      <c r="AN480" s="671">
        <f>IF(OR(AL480="",AM480="",AM480=0),"",AL480*6.172/(AM480*24))</f>
        <v/>
      </c>
      <c r="AO480" s="477">
        <f>IF(AND(AL480=AL479,AM480&lt;&gt;"",AM479&lt;&gt;""),AM480-AM479,"")</f>
        <v/>
      </c>
      <c r="AP480" s="294" t="n"/>
      <c r="AQ480" s="587" t="inlineStr"/>
      <c r="AR480" s="418">
        <f>IF(OR(AQ480="",AQ480="",AQ480=0),"",6.172/(AQ480*24))</f>
        <v/>
      </c>
      <c r="AS480" s="436">
        <f>IF(OR(NOT(ISNUMBER(C480)),NOT(ISNUMBER(AB480))),"",IF(AG480&lt;&gt;"",AG480,AB480)-C480)</f>
        <v/>
      </c>
      <c r="AT480" s="299" t="n"/>
      <c r="AU480" s="300">
        <f>IF($B480="","",TEXT($A480,"yyyymmdd")&amp;"_P"&amp;$C480&amp;"_C"&amp;$F480&amp;"_"&amp;TRIM(RIGHT(SUBSTITUTE(TRIM(SUBSTITUTE($L480,CHAR(160)," "))," ",REPT(" ",60)),60))&amp;IF($P480="","","-"&amp;TRIM(RIGHT(SUBSTITUTE(TRIM(SUBSTITUTE($P480,CHAR(160)," "))," ",REPT(" ",60)),60)))&amp;IF($T480="","","-"&amp;TRIM(RIGHT(SUBSTITUTE(TRIM(SUBSTITUTE($T480,CHAR(160)," "))," ",REPT(" ",60)),60)))&amp;".jpg")</f>
        <v/>
      </c>
    </row>
    <row r="481" ht="42" customHeight="1">
      <c r="A481" s="292" t="n">
        <v>25845</v>
      </c>
      <c r="B481" s="294" t="inlineStr">
        <is>
          <t>Hardie-Ferodo 500 4 October, 1970</t>
        </is>
      </c>
      <c r="C481" s="294" t="inlineStr">
        <is>
          <t>DNS</t>
        </is>
      </c>
      <c r="D481" s="294" t="inlineStr">
        <is>
          <t>A</t>
        </is>
      </c>
      <c r="E481" s="294" t="n"/>
      <c r="F481" s="294" t="n">
        <v>18</v>
      </c>
      <c r="G481" s="294" t="inlineStr">
        <is>
          <t>RG Lanyon</t>
        </is>
      </c>
      <c r="H481" s="294" t="n"/>
      <c r="I481" s="294" t="n"/>
      <c r="J481" s="294" t="inlineStr">
        <is>
          <t>Mazda 1300</t>
        </is>
      </c>
      <c r="K481" s="294" t="n"/>
      <c r="L481" s="294" t="inlineStr">
        <is>
          <t>Mel Mollison</t>
        </is>
      </c>
      <c r="M481" s="294" t="inlineStr">
        <is>
          <t>AUS</t>
        </is>
      </c>
      <c r="N481" s="700">
        <f>_xlfn.LET(_xlpm.d,_xlfn.XLOOKUP(L481,'[1]Birth Dates'!$A:$A,'[1]Birth Dates'!$B:$B,"",0),IF(_xlpm.d=0,"",_xlpm.d))</f>
        <v/>
      </c>
      <c r="O481" s="294">
        <f>IF(OR(N481="",A481="",NOT(ISNUMBER(N481)),N481&gt;A481),"",DATEDIF(N481,A481,"Y")&amp;" years, "&amp;DATEDIF(N481,A481,"YM")&amp;" months, "&amp;DATEDIF(N481,A481,"MD")&amp;" days")</f>
        <v/>
      </c>
      <c r="P481" s="294" t="inlineStr">
        <is>
          <t>Roger Withers</t>
        </is>
      </c>
      <c r="Q481" s="294" t="inlineStr">
        <is>
          <t>AUS</t>
        </is>
      </c>
      <c r="R481" s="700">
        <f>_xlfn.LET(_xlpm.d,_xlfn.XLOOKUP(P481,'[1]Birth Dates'!$A:$A,'[1]Birth Dates'!$B:$B,"",0),IF(_xlpm.d=0,"",_xlpm.d))</f>
        <v/>
      </c>
      <c r="S481" s="294">
        <f>IF(OR(R481="",A481="",NOT(ISNUMBER(R481)),R481&gt;A481),"",DATEDIF(R481,A481,"Y")&amp;" years, "&amp;DATEDIF(R481,A481,"YM")&amp;" months, "&amp;DATEDIF(R481,A481,"MD")&amp;" days")</f>
        <v/>
      </c>
      <c r="T481" s="294" t="n"/>
      <c r="U481" s="294" t="n"/>
      <c r="V481" s="700">
        <f>_xlfn.LET(_xlpm.d,_xlfn.XLOOKUP(T481,'[1]Birth Dates'!$A:$A,'[1]Birth Dates'!$B:$B,"",0),IF(_xlpm.d=0,"",_xlpm.d))</f>
        <v/>
      </c>
      <c r="W481" s="294">
        <f>IF(OR(V481="",A481="",NOT(ISNUMBER(V481)),V481&gt;A481),"",DATEDIF(V481,A481,"Y")&amp;" years, "&amp;DATEDIF(V481,A481,"YM")&amp;" months, "&amp;DATEDIF(V481,A481,"MD")&amp;" days")</f>
        <v/>
      </c>
      <c r="X481" s="294" t="n"/>
      <c r="Y481" s="294" t="n"/>
      <c r="Z481" s="294" t="n"/>
      <c r="AA481" s="294" t="n"/>
      <c r="AB481" s="294" t="n"/>
      <c r="AC481" s="294" t="n"/>
      <c r="AD481" s="294" t="n"/>
      <c r="AE481" s="587" t="inlineStr"/>
      <c r="AF481" s="418">
        <f>IF(OR(AE481="",AE481="",AE481=0),"",6.172/(AE481*24))</f>
        <v/>
      </c>
      <c r="AG481" s="298" t="n"/>
      <c r="AH481" s="587" t="inlineStr"/>
      <c r="AI481" s="418">
        <f>IF(OR(AH481="",AH481="",AH481=0),"",6.172/(AH481*24))</f>
        <v/>
      </c>
      <c r="AJ481" s="175">
        <f>IF(AND(ISNUMBER(AB481),ISNUMBER(AG481)),AB481-AG481,"")</f>
        <v/>
      </c>
      <c r="AK481" s="294" t="inlineStr">
        <is>
          <t>Did Not Start</t>
        </is>
      </c>
      <c r="AL481" s="294" t="n"/>
      <c r="AM481" s="490" t="n"/>
      <c r="AN481" s="671">
        <f>IF(OR(AL481="",AM481="",AM481=0),"",AL481*6.172/(AM481*24))</f>
        <v/>
      </c>
      <c r="AO481" s="477">
        <f>IF(AND(AL481=AL480,AM481&lt;&gt;"",AM480&lt;&gt;""),AM481-AM480,"")</f>
        <v/>
      </c>
      <c r="AP481" s="294" t="n"/>
      <c r="AQ481" s="587" t="inlineStr"/>
      <c r="AR481" s="418">
        <f>IF(OR(AQ481="",AQ481="",AQ481=0),"",6.172/(AQ481*24))</f>
        <v/>
      </c>
      <c r="AS481" s="436">
        <f>IF(OR(NOT(ISNUMBER(C481)),NOT(ISNUMBER(AB481))),"",IF(AG481&lt;&gt;"",AG481,AB481)-C481)</f>
        <v/>
      </c>
      <c r="AT481" s="299" t="n"/>
      <c r="AU481" s="300">
        <f>IF($B481="","",TEXT($A481,"yyyymmdd")&amp;"_P"&amp;$C481&amp;"_C"&amp;$F481&amp;"_"&amp;TRIM(RIGHT(SUBSTITUTE(TRIM(SUBSTITUTE($L481,CHAR(160)," "))," ",REPT(" ",60)),60))&amp;IF($P481="","","-"&amp;TRIM(RIGHT(SUBSTITUTE(TRIM(SUBSTITUTE($P481,CHAR(160)," "))," ",REPT(" ",60)),60)))&amp;IF($T481="","","-"&amp;TRIM(RIGHT(SUBSTITUTE(TRIM(SUBSTITUTE($T481,CHAR(160)," "))," ",REPT(" ",60)),60)))&amp;".jpg")</f>
        <v/>
      </c>
    </row>
    <row r="482" ht="42" customFormat="1" customHeight="1" s="240">
      <c r="A482" s="169" t="n">
        <v>26209</v>
      </c>
      <c r="B482" s="238" t="inlineStr">
        <is>
          <t>Hardie-Ferodo 500 3 October, 1971</t>
        </is>
      </c>
      <c r="C482" s="238" t="n">
        <v>1</v>
      </c>
      <c r="D482" s="238" t="inlineStr">
        <is>
          <t>E</t>
        </is>
      </c>
      <c r="E482" s="238" t="n">
        <v>1</v>
      </c>
      <c r="F482" s="238" t="n">
        <v>65</v>
      </c>
      <c r="G482" s="171" t="inlineStr">
        <is>
          <t>Ford Motor Company of Australia</t>
        </is>
      </c>
      <c r="H482" s="171" t="n"/>
      <c r="I482" s="171" t="n"/>
      <c r="J482" s="238" t="inlineStr">
        <is>
          <t>Ford Falcon XY GTHO Phase III</t>
        </is>
      </c>
      <c r="K482" s="238" t="n"/>
      <c r="L482" s="238" t="inlineStr">
        <is>
          <t>Allan Moffat</t>
        </is>
      </c>
      <c r="M482" s="238" t="inlineStr">
        <is>
          <t>CAN</t>
        </is>
      </c>
      <c r="N482" s="690">
        <f>_xlfn.LET(_xlpm.d,_xlfn.XLOOKUP(L482,'[1]Birth Dates'!$A:$A,'[1]Birth Dates'!$B:$B,"",0),IF(_xlpm.d=0,"",_xlpm.d))</f>
        <v/>
      </c>
      <c r="O482" s="171">
        <f>IF(OR(N482="",A482="",NOT(ISNUMBER(N482)),N482&gt;A482),"",DATEDIF(N482,A482,"Y")&amp;" years, "&amp;DATEDIF(N482,A482,"YM")&amp;" months, "&amp;DATEDIF(N482,A482,"MD")&amp;" days")</f>
        <v/>
      </c>
      <c r="P482" s="238" t="n"/>
      <c r="Q482" s="238" t="n"/>
      <c r="R482" s="690">
        <f>_xlfn.LET(_xlpm.d,_xlfn.XLOOKUP(P482,'[1]Birth Dates'!$A:$A,'[1]Birth Dates'!$B:$B,"",0),IF(_xlpm.d=0,"",_xlpm.d))</f>
        <v/>
      </c>
      <c r="S482" s="171">
        <f>IF(OR(R482="",A482="",NOT(ISNUMBER(R482)),R482&gt;A482),"",DATEDIF(R482,A482,"Y")&amp;" years, "&amp;DATEDIF(R482,A482,"YM")&amp;" months, "&amp;DATEDIF(R482,A482,"MD")&amp;" days")</f>
        <v/>
      </c>
      <c r="T482" s="238" t="n"/>
      <c r="U482" s="238" t="n"/>
      <c r="V482" s="690">
        <f>_xlfn.LET(_xlpm.d,_xlfn.XLOOKUP(T482,'[1]Birth Dates'!$A:$A,'[1]Birth Dates'!$B:$B,"",0),IF(_xlpm.d=0,"",_xlpm.d))</f>
        <v/>
      </c>
      <c r="W482" s="171">
        <f>IF(OR(V482="",A482="",NOT(ISNUMBER(V482)),V482&gt;A482),"",DATEDIF(V482,A482,"Y")&amp;" years, "&amp;DATEDIF(V482,A482,"YM")&amp;" months, "&amp;DATEDIF(V482,A482,"MD")&amp;" days")</f>
        <v/>
      </c>
      <c r="X482" s="171" t="n"/>
      <c r="Y482" s="171" t="n"/>
      <c r="Z482" s="171" t="n"/>
      <c r="AA482" s="171" t="n"/>
      <c r="AB482" s="238" t="n">
        <v>1</v>
      </c>
      <c r="AC482" s="238" t="n"/>
      <c r="AD482" s="238" t="n"/>
      <c r="AE482" s="588" t="inlineStr">
        <is>
          <t>2:38.9000</t>
        </is>
      </c>
      <c r="AF482" s="418">
        <f>IF(OR(AE482="",AE482="",AE482=0),"",6.172/(AE482*24))</f>
        <v/>
      </c>
      <c r="AG482" s="239" t="n"/>
      <c r="AH482" s="573" t="inlineStr"/>
      <c r="AI482" s="418">
        <f>IF(OR(AH482="",AH482="",AH482=0),"",6.172/(AH482*24))</f>
        <v/>
      </c>
      <c r="AJ482" s="175">
        <f>IF(AND(ISNUMBER(AB482),ISNUMBER(AG482)),AB482-AG482,"")</f>
        <v/>
      </c>
      <c r="AK482" s="238" t="n"/>
      <c r="AL482" s="238" t="n">
        <v>130</v>
      </c>
      <c r="AM482" s="491" t="n">
        <v>0.2568229166666667</v>
      </c>
      <c r="AN482" s="671">
        <f>IF(OR(AL482="",AM482="",AM482=0),"",AL482*6.172/(AM482*24))</f>
        <v/>
      </c>
      <c r="AO482" s="477">
        <f>IF(AND(AL482=AL481,AM482&lt;&gt;"",AM481&lt;&gt;""),AM482-AM481,"")</f>
        <v/>
      </c>
      <c r="AP482" s="238" t="n"/>
      <c r="AQ482" s="573" t="inlineStr">
        <is>
          <t>2:44.0000</t>
        </is>
      </c>
      <c r="AR482" s="418">
        <f>IF(OR(AQ482="",AQ482="",AQ482=0),"",6.172/(AQ482*24))</f>
        <v/>
      </c>
      <c r="AS482" s="436">
        <f>IF(OR(NOT(ISNUMBER(C482)),NOT(ISNUMBER(AB482))),"",IF(AG482&lt;&gt;"",AG482,AB482)-C482)</f>
        <v/>
      </c>
      <c r="AT482" s="185" t="n"/>
      <c r="AU482" s="187">
        <f>IF($B482="","",TEXT($A482,"yyyymmdd")&amp;"_P"&amp;$C482&amp;"_C"&amp;$F482&amp;"_"&amp;TRIM(RIGHT(SUBSTITUTE(TRIM(SUBSTITUTE($L482,CHAR(160)," "))," ",REPT(" ",60)),60))&amp;IF($P482="","","-"&amp;TRIM(RIGHT(SUBSTITUTE(TRIM(SUBSTITUTE($P482,CHAR(160)," "))," ",REPT(" ",60)),60)))&amp;IF($T482="","","-"&amp;TRIM(RIGHT(SUBSTITUTE(TRIM(SUBSTITUTE($T482,CHAR(160)," "))," ",REPT(" ",60)),60)))&amp;".jpg")</f>
        <v/>
      </c>
    </row>
    <row r="483" ht="42" customHeight="1">
      <c r="A483" s="169" t="n">
        <v>26209</v>
      </c>
      <c r="B483" s="171" t="inlineStr">
        <is>
          <t>Hardie-Ferodo 500 3 October, 1971</t>
        </is>
      </c>
      <c r="C483" s="171" t="n">
        <v>2</v>
      </c>
      <c r="D483" s="171" t="inlineStr">
        <is>
          <t>E</t>
        </is>
      </c>
      <c r="E483" s="171" t="n">
        <v>2</v>
      </c>
      <c r="F483" s="171" t="n">
        <v>62</v>
      </c>
      <c r="G483" s="171" t="inlineStr">
        <is>
          <t>Byrt Ford Pty Ltd</t>
        </is>
      </c>
      <c r="H483" s="171" t="n"/>
      <c r="I483" s="171" t="n"/>
      <c r="J483" s="171" t="inlineStr">
        <is>
          <t>Ford Falcon XY GTHO Phase III</t>
        </is>
      </c>
      <c r="K483" s="171" t="n"/>
      <c r="L483" s="171" t="inlineStr">
        <is>
          <t>Phil Barnes</t>
        </is>
      </c>
      <c r="M483" s="171" t="inlineStr">
        <is>
          <t>AUS</t>
        </is>
      </c>
      <c r="N483" s="690">
        <f>_xlfn.LET(_xlpm.d,_xlfn.XLOOKUP(L483,'[1]Birth Dates'!$A:$A,'[1]Birth Dates'!$B:$B,"",0),IF(_xlpm.d=0,"",_xlpm.d))</f>
        <v/>
      </c>
      <c r="O483" s="171">
        <f>IF(OR(N483="",A483="",NOT(ISNUMBER(N483)),N483&gt;A483),"",DATEDIF(N483,A483,"Y")&amp;" years, "&amp;DATEDIF(N483,A483,"YM")&amp;" months, "&amp;DATEDIF(N483,A483,"MD")&amp;" days")</f>
        <v/>
      </c>
      <c r="P483" s="171" t="inlineStr">
        <is>
          <t>Bob Skelton</t>
        </is>
      </c>
      <c r="Q483" s="171" t="inlineStr">
        <is>
          <t>AUS</t>
        </is>
      </c>
      <c r="R483" s="690">
        <f>_xlfn.LET(_xlpm.d,_xlfn.XLOOKUP(P483,'[1]Birth Dates'!$A:$A,'[1]Birth Dates'!$B:$B,"",0),IF(_xlpm.d=0,"",_xlpm.d))</f>
        <v/>
      </c>
      <c r="S483" s="171">
        <f>IF(OR(R483="",A483="",NOT(ISNUMBER(R483)),R483&gt;A483),"",DATEDIF(R483,A483,"Y")&amp;" years, "&amp;DATEDIF(R483,A483,"YM")&amp;" months, "&amp;DATEDIF(R483,A483,"MD")&amp;" days")</f>
        <v/>
      </c>
      <c r="T483" s="171" t="n"/>
      <c r="U483" s="171" t="n"/>
      <c r="V483" s="690">
        <f>_xlfn.LET(_xlpm.d,_xlfn.XLOOKUP(T483,'[1]Birth Dates'!$A:$A,'[1]Birth Dates'!$B:$B,"",0),IF(_xlpm.d=0,"",_xlpm.d))</f>
        <v/>
      </c>
      <c r="W483" s="171">
        <f>IF(OR(V483="",A483="",NOT(ISNUMBER(V483)),V483&gt;A483),"",DATEDIF(V483,A483,"Y")&amp;" years, "&amp;DATEDIF(V483,A483,"YM")&amp;" months, "&amp;DATEDIF(V483,A483,"MD")&amp;" days")</f>
        <v/>
      </c>
      <c r="X483" s="171" t="n"/>
      <c r="Y483" s="171" t="n"/>
      <c r="Z483" s="171" t="n"/>
      <c r="AA483" s="171" t="n"/>
      <c r="AB483" s="171" t="n">
        <v>6</v>
      </c>
      <c r="AC483" s="171" t="n"/>
      <c r="AD483" s="171" t="n"/>
      <c r="AE483" s="589" t="inlineStr">
        <is>
          <t>2:45.4000</t>
        </is>
      </c>
      <c r="AF483" s="418">
        <f>IF(OR(AE483="",AE483="",AE483=0),"",6.172/(AE483*24))</f>
        <v/>
      </c>
      <c r="AG483" s="241" t="n"/>
      <c r="AH483" s="574" t="inlineStr"/>
      <c r="AI483" s="418">
        <f>IF(OR(AH483="",AH483="",AH483=0),"",6.172/(AH483*24))</f>
        <v/>
      </c>
      <c r="AJ483" s="175">
        <f>IF(AND(ISNUMBER(AB483),ISNUMBER(AG483)),AB483-AG483,"")</f>
        <v/>
      </c>
      <c r="AK483" s="171" t="n"/>
      <c r="AL483" s="171" t="n">
        <v>129</v>
      </c>
      <c r="AM483" s="492" t="n">
        <v>0.2568252314814815</v>
      </c>
      <c r="AN483" s="671">
        <f>IF(OR(AL483="",AM483="",AM483=0),"",AL483*6.172/(AM483*24))</f>
        <v/>
      </c>
      <c r="AO483" s="477">
        <f>IF(AND(AL483=AL482,AM483&lt;&gt;"",AM482&lt;&gt;""),AM483-AM482,"")</f>
        <v/>
      </c>
      <c r="AP483" s="171" t="n"/>
      <c r="AQ483" s="574" t="inlineStr">
        <is>
          <t>2:44.0000</t>
        </is>
      </c>
      <c r="AR483" s="418">
        <f>IF(OR(AQ483="",AQ483="",AQ483=0),"",6.172/(AQ483*24))</f>
        <v/>
      </c>
      <c r="AS483" s="436">
        <f>IF(OR(NOT(ISNUMBER(C483)),NOT(ISNUMBER(AB483))),"",IF(AG483&lt;&gt;"",AG483,AB483)-C483)</f>
        <v/>
      </c>
      <c r="AT483" s="191" t="n"/>
      <c r="AU483" s="195">
        <f>IF($B483="","",TEXT($A483,"yyyymmdd")&amp;"_P"&amp;$C483&amp;"_C"&amp;$F483&amp;"_"&amp;TRIM(RIGHT(SUBSTITUTE(TRIM(SUBSTITUTE($L483,CHAR(160)," "))," ",REPT(" ",60)),60))&amp;IF($P483="","","-"&amp;TRIM(RIGHT(SUBSTITUTE(TRIM(SUBSTITUTE($P483,CHAR(160)," "))," ",REPT(" ",60)),60)))&amp;IF($T483="","","-"&amp;TRIM(RIGHT(SUBSTITUTE(TRIM(SUBSTITUTE($T483,CHAR(160)," "))," ",REPT(" ",60)),60)))&amp;".jpg")</f>
        <v/>
      </c>
    </row>
    <row r="484" ht="42" customHeight="1">
      <c r="A484" s="169" t="n">
        <v>26209</v>
      </c>
      <c r="B484" s="171" t="inlineStr">
        <is>
          <t>Hardie-Ferodo 500 3 October, 1971</t>
        </is>
      </c>
      <c r="C484" s="171" t="n">
        <v>3</v>
      </c>
      <c r="D484" s="171" t="inlineStr">
        <is>
          <t>E</t>
        </is>
      </c>
      <c r="E484" s="171" t="n">
        <v>3</v>
      </c>
      <c r="F484" s="171" t="n">
        <v>57</v>
      </c>
      <c r="G484" s="171" t="inlineStr">
        <is>
          <t>Finnie Ford Pty Ltd</t>
        </is>
      </c>
      <c r="H484" s="171" t="n"/>
      <c r="I484" s="171" t="n"/>
      <c r="J484" s="171" t="inlineStr">
        <is>
          <t>Ford Falcon XY GTHO Phase III</t>
        </is>
      </c>
      <c r="K484" s="171" t="inlineStr">
        <is>
          <t>Ford 5.8</t>
        </is>
      </c>
      <c r="L484" s="171" t="inlineStr">
        <is>
          <t>David McKay</t>
        </is>
      </c>
      <c r="M484" s="171" t="inlineStr">
        <is>
          <t>AUS</t>
        </is>
      </c>
      <c r="N484" s="690">
        <f>_xlfn.LET(_xlpm.d,_xlfn.XLOOKUP(L484,'[1]Birth Dates'!$A:$A,'[1]Birth Dates'!$B:$B,"",0),IF(_xlpm.d=0,"",_xlpm.d))</f>
        <v/>
      </c>
      <c r="O484" s="171">
        <f>IF(OR(N484="",A484="",NOT(ISNUMBER(N484)),N484&gt;A484),"",DATEDIF(N484,A484,"Y")&amp;" years, "&amp;DATEDIF(N484,A484,"YM")&amp;" months, "&amp;DATEDIF(N484,A484,"MD")&amp;" days")</f>
        <v/>
      </c>
      <c r="P484" s="171" t="n"/>
      <c r="Q484" s="171" t="n"/>
      <c r="R484" s="690">
        <f>_xlfn.LET(_xlpm.d,_xlfn.XLOOKUP(P484,'[1]Birth Dates'!$A:$A,'[1]Birth Dates'!$B:$B,"",0),IF(_xlpm.d=0,"",_xlpm.d))</f>
        <v/>
      </c>
      <c r="S484" s="171">
        <f>IF(OR(R484="",A484="",NOT(ISNUMBER(R484)),R484&gt;A484),"",DATEDIF(R484,A484,"Y")&amp;" years, "&amp;DATEDIF(R484,A484,"YM")&amp;" months, "&amp;DATEDIF(R484,A484,"MD")&amp;" days")</f>
        <v/>
      </c>
      <c r="T484" s="171" t="n"/>
      <c r="U484" s="171" t="n"/>
      <c r="V484" s="690">
        <f>_xlfn.LET(_xlpm.d,_xlfn.XLOOKUP(T484,'[1]Birth Dates'!$A:$A,'[1]Birth Dates'!$B:$B,"",0),IF(_xlpm.d=0,"",_xlpm.d))</f>
        <v/>
      </c>
      <c r="W484" s="171">
        <f>IF(OR(V484="",A484="",NOT(ISNUMBER(V484)),V484&gt;A484),"",DATEDIF(V484,A484,"Y")&amp;" years, "&amp;DATEDIF(V484,A484,"YM")&amp;" months, "&amp;DATEDIF(V484,A484,"MD")&amp;" days")</f>
        <v/>
      </c>
      <c r="X484" s="171" t="n"/>
      <c r="Y484" s="171" t="n"/>
      <c r="Z484" s="171" t="n"/>
      <c r="AA484" s="171" t="n"/>
      <c r="AB484" s="171" t="n">
        <v>4</v>
      </c>
      <c r="AC484" s="171" t="n"/>
      <c r="AD484" s="171" t="n"/>
      <c r="AE484" s="589" t="inlineStr">
        <is>
          <t>2:44.4000</t>
        </is>
      </c>
      <c r="AF484" s="418">
        <f>IF(OR(AE484="",AE484="",AE484=0),"",6.172/(AE484*24))</f>
        <v/>
      </c>
      <c r="AG484" s="241" t="n"/>
      <c r="AH484" s="574" t="inlineStr"/>
      <c r="AI484" s="418">
        <f>IF(OR(AH484="",AH484="",AH484=0),"",6.172/(AH484*24))</f>
        <v/>
      </c>
      <c r="AJ484" s="175">
        <f>IF(AND(ISNUMBER(AB484),ISNUMBER(AG484)),AB484-AG484,"")</f>
        <v/>
      </c>
      <c r="AK484" s="171" t="n"/>
      <c r="AL484" s="171" t="n">
        <v>129</v>
      </c>
      <c r="AM484" s="492" t="n">
        <v>0.2569791666666666</v>
      </c>
      <c r="AN484" s="671">
        <f>IF(OR(AL484="",AM484="",AM484=0),"",AL484*6.172/(AM484*24))</f>
        <v/>
      </c>
      <c r="AO484" s="477">
        <f>IF(AND(AL484=AL483,AM484&lt;&gt;"",AM483&lt;&gt;""),AM484-AM483,"")</f>
        <v/>
      </c>
      <c r="AP484" s="171" t="n"/>
      <c r="AQ484" s="574" t="inlineStr">
        <is>
          <t>2:46.0000</t>
        </is>
      </c>
      <c r="AR484" s="418">
        <f>IF(OR(AQ484="",AQ484="",AQ484=0),"",6.172/(AQ484*24))</f>
        <v/>
      </c>
      <c r="AS484" s="436">
        <f>IF(OR(NOT(ISNUMBER(C484)),NOT(ISNUMBER(AB484))),"",IF(AG484&lt;&gt;"",AG484,AB484)-C484)</f>
        <v/>
      </c>
      <c r="AT484" s="191" t="n"/>
      <c r="AU484" s="195">
        <f>IF($B484="","",TEXT($A484,"yyyymmdd")&amp;"_P"&amp;$C484&amp;"_C"&amp;$F484&amp;"_"&amp;TRIM(RIGHT(SUBSTITUTE(TRIM(SUBSTITUTE($L484,CHAR(160)," "))," ",REPT(" ",60)),60))&amp;IF($P484="","","-"&amp;TRIM(RIGHT(SUBSTITUTE(TRIM(SUBSTITUTE($P484,CHAR(160)," "))," ",REPT(" ",60)),60)))&amp;IF($T484="","","-"&amp;TRIM(RIGHT(SUBSTITUTE(TRIM(SUBSTITUTE($T484,CHAR(160)," "))," ",REPT(" ",60)),60)))&amp;".jpg")</f>
        <v/>
      </c>
    </row>
    <row r="485" ht="42" customHeight="1">
      <c r="A485" s="169" t="n">
        <v>26209</v>
      </c>
      <c r="B485" s="171" t="inlineStr">
        <is>
          <t>Hardie-Ferodo 500 3 October, 1971</t>
        </is>
      </c>
      <c r="C485" s="171" t="n">
        <v>4</v>
      </c>
      <c r="D485" s="171" t="inlineStr">
        <is>
          <t>D</t>
        </is>
      </c>
      <c r="E485" s="171" t="n">
        <v>1</v>
      </c>
      <c r="F485" s="171" t="n">
        <v>31</v>
      </c>
      <c r="G485" s="171" t="inlineStr">
        <is>
          <t>Holden Dealer Team</t>
        </is>
      </c>
      <c r="H485" s="171" t="n"/>
      <c r="I485" s="171" t="n"/>
      <c r="J485" s="171" t="inlineStr">
        <is>
          <t>Holden LC Torana GTR XU-1</t>
        </is>
      </c>
      <c r="K485" s="171" t="n"/>
      <c r="L485" s="171" t="inlineStr">
        <is>
          <t>Colin Bond</t>
        </is>
      </c>
      <c r="M485" s="171" t="inlineStr">
        <is>
          <t>AUS</t>
        </is>
      </c>
      <c r="N485" s="690">
        <f>_xlfn.LET(_xlpm.d,_xlfn.XLOOKUP(L485,'[1]Birth Dates'!$A:$A,'[1]Birth Dates'!$B:$B,"",0),IF(_xlpm.d=0,"",_xlpm.d))</f>
        <v/>
      </c>
      <c r="O485" s="171">
        <f>IF(OR(N485="",A485="",NOT(ISNUMBER(N485)),N485&gt;A485),"",DATEDIF(N485,A485,"Y")&amp;" years, "&amp;DATEDIF(N485,A485,"YM")&amp;" months, "&amp;DATEDIF(N485,A485,"MD")&amp;" days")</f>
        <v/>
      </c>
      <c r="P485" s="171" t="n"/>
      <c r="Q485" s="171" t="n"/>
      <c r="R485" s="690">
        <f>_xlfn.LET(_xlpm.d,_xlfn.XLOOKUP(P485,'[1]Birth Dates'!$A:$A,'[1]Birth Dates'!$B:$B,"",0),IF(_xlpm.d=0,"",_xlpm.d))</f>
        <v/>
      </c>
      <c r="S485" s="171">
        <f>IF(OR(R485="",A485="",NOT(ISNUMBER(R485)),R485&gt;A485),"",DATEDIF(R485,A485,"Y")&amp;" years, "&amp;DATEDIF(R485,A485,"YM")&amp;" months, "&amp;DATEDIF(R485,A485,"MD")&amp;" days")</f>
        <v/>
      </c>
      <c r="T485" s="171" t="n"/>
      <c r="U485" s="171" t="n"/>
      <c r="V485" s="690">
        <f>_xlfn.LET(_xlpm.d,_xlfn.XLOOKUP(T485,'[1]Birth Dates'!$A:$A,'[1]Birth Dates'!$B:$B,"",0),IF(_xlpm.d=0,"",_xlpm.d))</f>
        <v/>
      </c>
      <c r="W485" s="171">
        <f>IF(OR(V485="",A485="",NOT(ISNUMBER(V485)),V485&gt;A485),"",DATEDIF(V485,A485,"Y")&amp;" years, "&amp;DATEDIF(V485,A485,"YM")&amp;" months, "&amp;DATEDIF(V485,A485,"MD")&amp;" days")</f>
        <v/>
      </c>
      <c r="X485" s="171" t="n"/>
      <c r="Y485" s="171" t="n"/>
      <c r="Z485" s="171" t="n"/>
      <c r="AA485" s="171" t="n"/>
      <c r="AB485" s="171" t="n">
        <v>15</v>
      </c>
      <c r="AC485" s="171" t="n"/>
      <c r="AD485" s="171" t="n"/>
      <c r="AE485" s="589" t="inlineStr">
        <is>
          <t>2:26.9000</t>
        </is>
      </c>
      <c r="AF485" s="418">
        <f>IF(OR(AE485="",AE485="",AE485=0),"",6.172/(AE485*24))</f>
        <v/>
      </c>
      <c r="AG485" s="241" t="n"/>
      <c r="AH485" s="574" t="inlineStr"/>
      <c r="AI485" s="418">
        <f>IF(OR(AH485="",AH485="",AH485=0),"",6.172/(AH485*24))</f>
        <v/>
      </c>
      <c r="AJ485" s="175">
        <f>IF(AND(ISNUMBER(AB485),ISNUMBER(AG485)),AB485-AG485,"")</f>
        <v/>
      </c>
      <c r="AK485" s="171" t="n"/>
      <c r="AL485" s="171" t="n">
        <v>129</v>
      </c>
      <c r="AM485" s="492" t="n">
        <v>0.2571527777777778</v>
      </c>
      <c r="AN485" s="671">
        <f>IF(OR(AL485="",AM485="",AM485=0),"",AL485*6.172/(AM485*24))</f>
        <v/>
      </c>
      <c r="AO485" s="477">
        <f>IF(AND(AL485=AL484,AM485&lt;&gt;"",AM484&lt;&gt;""),AM485-AM484,"")</f>
        <v/>
      </c>
      <c r="AP485" s="171" t="n"/>
      <c r="AQ485" s="574" t="inlineStr">
        <is>
          <t>2:47.0000</t>
        </is>
      </c>
      <c r="AR485" s="418">
        <f>IF(OR(AQ485="",AQ485="",AQ485=0),"",6.172/(AQ485*24))</f>
        <v/>
      </c>
      <c r="AS485" s="436">
        <f>IF(OR(NOT(ISNUMBER(C485)),NOT(ISNUMBER(AB485))),"",IF(AG485&lt;&gt;"",AG485,AB485)-C485)</f>
        <v/>
      </c>
      <c r="AT485" s="191" t="n"/>
      <c r="AU485" s="195">
        <f>IF($B485="","",TEXT($A485,"yyyymmdd")&amp;"_P"&amp;$C485&amp;"_C"&amp;$F485&amp;"_"&amp;TRIM(RIGHT(SUBSTITUTE(TRIM(SUBSTITUTE($L485,CHAR(160)," "))," ",REPT(" ",60)),60))&amp;IF($P485="","","-"&amp;TRIM(RIGHT(SUBSTITUTE(TRIM(SUBSTITUTE($P485,CHAR(160)," "))," ",REPT(" ",60)),60)))&amp;IF($T485="","","-"&amp;TRIM(RIGHT(SUBSTITUTE(TRIM(SUBSTITUTE($T485,CHAR(160)," "))," ",REPT(" ",60)),60)))&amp;".jpg")</f>
        <v/>
      </c>
    </row>
    <row r="486" ht="42" customHeight="1">
      <c r="A486" s="169" t="n">
        <v>26209</v>
      </c>
      <c r="B486" s="171" t="inlineStr">
        <is>
          <t>Hardie-Ferodo 500 3 October, 1971</t>
        </is>
      </c>
      <c r="C486" s="171" t="n">
        <v>5</v>
      </c>
      <c r="D486" s="171" t="inlineStr">
        <is>
          <t>E</t>
        </is>
      </c>
      <c r="E486" s="171" t="n">
        <v>4</v>
      </c>
      <c r="F486" s="171" t="n">
        <v>64</v>
      </c>
      <c r="G486" s="171" t="inlineStr">
        <is>
          <t>Ford Motor Company of Australia</t>
        </is>
      </c>
      <c r="H486" s="171" t="n"/>
      <c r="I486" s="171" t="n"/>
      <c r="J486" s="171" t="inlineStr">
        <is>
          <t>Ford Falcon XY GTHO Phase III</t>
        </is>
      </c>
      <c r="K486" s="171" t="n"/>
      <c r="L486" s="171" t="inlineStr">
        <is>
          <t>John French</t>
        </is>
      </c>
      <c r="M486" s="171" t="inlineStr">
        <is>
          <t>AUS</t>
        </is>
      </c>
      <c r="N486" s="690">
        <f>_xlfn.LET(_xlpm.d,_xlfn.XLOOKUP(L486,'[1]Birth Dates'!$A:$A,'[1]Birth Dates'!$B:$B,"",0),IF(_xlpm.d=0,"",_xlpm.d))</f>
        <v/>
      </c>
      <c r="O486" s="171">
        <f>IF(OR(N486="",A486="",NOT(ISNUMBER(N486)),N486&gt;A486),"",DATEDIF(N486,A486,"Y")&amp;" years, "&amp;DATEDIF(N486,A486,"YM")&amp;" months, "&amp;DATEDIF(N486,A486,"MD")&amp;" days")</f>
        <v/>
      </c>
      <c r="P486" s="171" t="n"/>
      <c r="Q486" s="171" t="n"/>
      <c r="R486" s="690">
        <f>_xlfn.LET(_xlpm.d,_xlfn.XLOOKUP(P486,'[1]Birth Dates'!$A:$A,'[1]Birth Dates'!$B:$B,"",0),IF(_xlpm.d=0,"",_xlpm.d))</f>
        <v/>
      </c>
      <c r="S486" s="171">
        <f>IF(OR(R486="",A486="",NOT(ISNUMBER(R486)),R486&gt;A486),"",DATEDIF(R486,A486,"Y")&amp;" years, "&amp;DATEDIF(R486,A486,"YM")&amp;" months, "&amp;DATEDIF(R486,A486,"MD")&amp;" days")</f>
        <v/>
      </c>
      <c r="T486" s="171" t="n"/>
      <c r="U486" s="171" t="n"/>
      <c r="V486" s="690">
        <f>_xlfn.LET(_xlpm.d,_xlfn.XLOOKUP(T486,'[1]Birth Dates'!$A:$A,'[1]Birth Dates'!$B:$B,"",0),IF(_xlpm.d=0,"",_xlpm.d))</f>
        <v/>
      </c>
      <c r="W486" s="171">
        <f>IF(OR(V486="",A486="",NOT(ISNUMBER(V486)),V486&gt;A486),"",DATEDIF(V486,A486,"Y")&amp;" years, "&amp;DATEDIF(V486,A486,"YM")&amp;" months, "&amp;DATEDIF(V486,A486,"MD")&amp;" days")</f>
        <v/>
      </c>
      <c r="X486" s="171" t="n"/>
      <c r="Y486" s="171" t="n"/>
      <c r="Z486" s="171" t="n"/>
      <c r="AA486" s="171" t="n"/>
      <c r="AB486" s="171" t="n">
        <v>2</v>
      </c>
      <c r="AC486" s="171" t="n"/>
      <c r="AD486" s="171" t="n"/>
      <c r="AE486" s="589" t="inlineStr">
        <is>
          <t>2:41.9000</t>
        </is>
      </c>
      <c r="AF486" s="418">
        <f>IF(OR(AE486="",AE486="",AE486=0),"",6.172/(AE486*24))</f>
        <v/>
      </c>
      <c r="AG486" s="241" t="n"/>
      <c r="AH486" s="574" t="inlineStr"/>
      <c r="AI486" s="418">
        <f>IF(OR(AH486="",AH486="",AH486=0),"",6.172/(AH486*24))</f>
        <v/>
      </c>
      <c r="AJ486" s="175">
        <f>IF(AND(ISNUMBER(AB486),ISNUMBER(AG486)),AB486-AG486,"")</f>
        <v/>
      </c>
      <c r="AK486" s="171" t="n"/>
      <c r="AL486" s="171" t="n">
        <v>129</v>
      </c>
      <c r="AM486" s="492" t="n">
        <v>0.2572916666666666</v>
      </c>
      <c r="AN486" s="671">
        <f>IF(OR(AL486="",AM486="",AM486=0),"",AL486*6.172/(AM486*24))</f>
        <v/>
      </c>
      <c r="AO486" s="477">
        <f>IF(AND(AL486=AL485,AM486&lt;&gt;"",AM485&lt;&gt;""),AM486-AM485,"")</f>
        <v/>
      </c>
      <c r="AP486" s="171" t="n"/>
      <c r="AQ486" s="574" t="inlineStr">
        <is>
          <t>2:42.0000</t>
        </is>
      </c>
      <c r="AR486" s="418">
        <f>IF(OR(AQ486="",AQ486="",AQ486=0),"",6.172/(AQ486*24))</f>
        <v/>
      </c>
      <c r="AS486" s="436">
        <f>IF(OR(NOT(ISNUMBER(C486)),NOT(ISNUMBER(AB486))),"",IF(AG486&lt;&gt;"",AG486,AB486)-C486)</f>
        <v/>
      </c>
      <c r="AT486" s="191" t="n"/>
      <c r="AU486" s="195">
        <f>IF($B486="","",TEXT($A486,"yyyymmdd")&amp;"_P"&amp;$C486&amp;"_C"&amp;$F486&amp;"_"&amp;TRIM(RIGHT(SUBSTITUTE(TRIM(SUBSTITUTE($L486,CHAR(160)," "))," ",REPT(" ",60)),60))&amp;IF($P486="","","-"&amp;TRIM(RIGHT(SUBSTITUTE(TRIM(SUBSTITUTE($P486,CHAR(160)," "))," ",REPT(" ",60)),60)))&amp;IF($T486="","","-"&amp;TRIM(RIGHT(SUBSTITUTE(TRIM(SUBSTITUTE($T486,CHAR(160)," "))," ",REPT(" ",60)),60)))&amp;".jpg")</f>
        <v/>
      </c>
    </row>
    <row r="487" ht="42" customHeight="1">
      <c r="A487" s="169" t="n">
        <v>26209</v>
      </c>
      <c r="B487" s="171" t="inlineStr">
        <is>
          <t>Hardie-Ferodo 500 3 October, 1971</t>
        </is>
      </c>
      <c r="C487" s="171" t="n">
        <v>6</v>
      </c>
      <c r="D487" s="171" t="inlineStr">
        <is>
          <t>E</t>
        </is>
      </c>
      <c r="E487" s="171" t="n">
        <v>5</v>
      </c>
      <c r="F487" s="171" t="n">
        <v>60</v>
      </c>
      <c r="G487" s="171" t="inlineStr">
        <is>
          <t>McLeod Ford Pty Ltd</t>
        </is>
      </c>
      <c r="H487" s="171" t="n"/>
      <c r="I487" s="171" t="n"/>
      <c r="J487" s="171" t="inlineStr">
        <is>
          <t>Ford Falcon XY GTHO Phase III</t>
        </is>
      </c>
      <c r="K487" s="171" t="n"/>
      <c r="L487" s="171" t="inlineStr">
        <is>
          <t>John Goss</t>
        </is>
      </c>
      <c r="M487" s="171" t="inlineStr">
        <is>
          <t>AUS</t>
        </is>
      </c>
      <c r="N487" s="690">
        <f>_xlfn.LET(_xlpm.d,_xlfn.XLOOKUP(L487,'[1]Birth Dates'!$A:$A,'[1]Birth Dates'!$B:$B,"",0),IF(_xlpm.d=0,"",_xlpm.d))</f>
        <v/>
      </c>
      <c r="O487" s="171">
        <f>IF(OR(N487="",A487="",NOT(ISNUMBER(N487)),N487&gt;A487),"",DATEDIF(N487,A487,"Y")&amp;" years, "&amp;DATEDIF(N487,A487,"YM")&amp;" months, "&amp;DATEDIF(N487,A487,"MD")&amp;" days")</f>
        <v/>
      </c>
      <c r="P487" s="171" t="inlineStr">
        <is>
          <t>Barry Sharp</t>
        </is>
      </c>
      <c r="Q487" s="171" t="inlineStr">
        <is>
          <t>AUS</t>
        </is>
      </c>
      <c r="R487" s="690">
        <f>_xlfn.LET(_xlpm.d,_xlfn.XLOOKUP(P487,'[1]Birth Dates'!$A:$A,'[1]Birth Dates'!$B:$B,"",0),IF(_xlpm.d=0,"",_xlpm.d))</f>
        <v/>
      </c>
      <c r="S487" s="171">
        <f>IF(OR(R487="",A487="",NOT(ISNUMBER(R487)),R487&gt;A487),"",DATEDIF(R487,A487,"Y")&amp;" years, "&amp;DATEDIF(R487,A487,"YM")&amp;" months, "&amp;DATEDIF(R487,A487,"MD")&amp;" days")</f>
        <v/>
      </c>
      <c r="T487" s="171" t="n"/>
      <c r="U487" s="171" t="n"/>
      <c r="V487" s="690">
        <f>_xlfn.LET(_xlpm.d,_xlfn.XLOOKUP(T487,'[1]Birth Dates'!$A:$A,'[1]Birth Dates'!$B:$B,"",0),IF(_xlpm.d=0,"",_xlpm.d))</f>
        <v/>
      </c>
      <c r="W487" s="171">
        <f>IF(OR(V487="",A487="",NOT(ISNUMBER(V487)),V487&gt;A487),"",DATEDIF(V487,A487,"Y")&amp;" years, "&amp;DATEDIF(V487,A487,"YM")&amp;" months, "&amp;DATEDIF(V487,A487,"MD")&amp;" days")</f>
        <v/>
      </c>
      <c r="X487" s="171" t="n"/>
      <c r="Y487" s="171" t="n"/>
      <c r="Z487" s="171" t="n"/>
      <c r="AA487" s="171" t="n"/>
      <c r="AB487" s="171" t="n">
        <v>17</v>
      </c>
      <c r="AC487" s="171" t="n"/>
      <c r="AD487" s="171" t="n"/>
      <c r="AE487" s="589" t="inlineStr">
        <is>
          <t>2:47.2000</t>
        </is>
      </c>
      <c r="AF487" s="418">
        <f>IF(OR(AE487="",AE487="",AE487=0),"",6.172/(AE487*24))</f>
        <v/>
      </c>
      <c r="AG487" s="241" t="n"/>
      <c r="AH487" s="574" t="inlineStr"/>
      <c r="AI487" s="418">
        <f>IF(OR(AH487="",AH487="",AH487=0),"",6.172/(AH487*24))</f>
        <v/>
      </c>
      <c r="AJ487" s="175">
        <f>IF(AND(ISNUMBER(AB487),ISNUMBER(AG487)),AB487-AG487,"")</f>
        <v/>
      </c>
      <c r="AK487" s="171" t="n"/>
      <c r="AL487" s="171" t="n">
        <v>129</v>
      </c>
      <c r="AM487" s="492" t="n">
        <v>0.257337962962963</v>
      </c>
      <c r="AN487" s="671">
        <f>IF(OR(AL487="",AM487="",AM487=0),"",AL487*6.172/(AM487*24))</f>
        <v/>
      </c>
      <c r="AO487" s="477">
        <f>IF(AND(AL487=AL486,AM487&lt;&gt;"",AM486&lt;&gt;""),AM487-AM486,"")</f>
        <v/>
      </c>
      <c r="AP487" s="171" t="n"/>
      <c r="AQ487" s="574" t="inlineStr">
        <is>
          <t>2:43.0000</t>
        </is>
      </c>
      <c r="AR487" s="418">
        <f>IF(OR(AQ487="",AQ487="",AQ487=0),"",6.172/(AQ487*24))</f>
        <v/>
      </c>
      <c r="AS487" s="436">
        <f>IF(OR(NOT(ISNUMBER(C487)),NOT(ISNUMBER(AB487))),"",IF(AG487&lt;&gt;"",AG487,AB487)-C487)</f>
        <v/>
      </c>
      <c r="AT487" s="191" t="n"/>
      <c r="AU487" s="195">
        <f>IF($B487="","",TEXT($A487,"yyyymmdd")&amp;"_P"&amp;$C487&amp;"_C"&amp;$F487&amp;"_"&amp;TRIM(RIGHT(SUBSTITUTE(TRIM(SUBSTITUTE($L487,CHAR(160)," "))," ",REPT(" ",60)),60))&amp;IF($P487="","","-"&amp;TRIM(RIGHT(SUBSTITUTE(TRIM(SUBSTITUTE($P487,CHAR(160)," "))," ",REPT(" ",60)),60)))&amp;IF($T487="","","-"&amp;TRIM(RIGHT(SUBSTITUTE(TRIM(SUBSTITUTE($T487,CHAR(160)," "))," ",REPT(" ",60)),60)))&amp;".jpg")</f>
        <v/>
      </c>
    </row>
    <row r="488" ht="56" customHeight="1">
      <c r="A488" s="169" t="n">
        <v>26209</v>
      </c>
      <c r="B488" s="171" t="inlineStr">
        <is>
          <t>Hardie-Ferodo 500 3 October, 1971</t>
        </is>
      </c>
      <c r="C488" s="171" t="n">
        <v>7</v>
      </c>
      <c r="D488" s="171" t="inlineStr">
        <is>
          <t>D</t>
        </is>
      </c>
      <c r="E488" s="171" t="n">
        <v>2</v>
      </c>
      <c r="F488" s="171" t="n">
        <v>43</v>
      </c>
      <c r="G488" s="171" t="inlineStr">
        <is>
          <t>Geoghegan's Sporty Cars</t>
        </is>
      </c>
      <c r="H488" s="171" t="n"/>
      <c r="I488" s="171" t="n"/>
      <c r="J488" s="171" t="inlineStr">
        <is>
          <t>Chrysler VH Valiant Charger R/T E38</t>
        </is>
      </c>
      <c r="K488" s="171" t="n"/>
      <c r="L488" s="171" t="inlineStr">
        <is>
          <t>Leo Geoghegan</t>
        </is>
      </c>
      <c r="M488" s="171" t="inlineStr">
        <is>
          <t>AUS</t>
        </is>
      </c>
      <c r="N488" s="690">
        <f>_xlfn.LET(_xlpm.d,_xlfn.XLOOKUP(L488,'[1]Birth Dates'!$A:$A,'[1]Birth Dates'!$B:$B,"",0),IF(_xlpm.d=0,"",_xlpm.d))</f>
        <v/>
      </c>
      <c r="O488" s="171">
        <f>IF(OR(N488="",A488="",NOT(ISNUMBER(N488)),N488&gt;A488),"",DATEDIF(N488,A488,"Y")&amp;" years, "&amp;DATEDIF(N488,A488,"YM")&amp;" months, "&amp;DATEDIF(N488,A488,"MD")&amp;" days")</f>
        <v/>
      </c>
      <c r="P488" s="171" t="inlineStr">
        <is>
          <t>Peter Brown</t>
        </is>
      </c>
      <c r="Q488" s="171" t="inlineStr">
        <is>
          <t>AUS</t>
        </is>
      </c>
      <c r="R488" s="690">
        <f>_xlfn.LET(_xlpm.d,_xlfn.XLOOKUP(P488,'[1]Birth Dates'!$A:$A,'[1]Birth Dates'!$B:$B,"",0),IF(_xlpm.d=0,"",_xlpm.d))</f>
        <v/>
      </c>
      <c r="S488" s="171">
        <f>IF(OR(R488="",A488="",NOT(ISNUMBER(R488)),R488&gt;A488),"",DATEDIF(R488,A488,"Y")&amp;" years, "&amp;DATEDIF(R488,A488,"YM")&amp;" months, "&amp;DATEDIF(R488,A488,"MD")&amp;" days")</f>
        <v/>
      </c>
      <c r="T488" s="171" t="n"/>
      <c r="U488" s="171" t="n"/>
      <c r="V488" s="690">
        <f>_xlfn.LET(_xlpm.d,_xlfn.XLOOKUP(T488,'[1]Birth Dates'!$A:$A,'[1]Birth Dates'!$B:$B,"",0),IF(_xlpm.d=0,"",_xlpm.d))</f>
        <v/>
      </c>
      <c r="W488" s="171">
        <f>IF(OR(V488="",A488="",NOT(ISNUMBER(V488)),V488&gt;A488),"",DATEDIF(V488,A488,"Y")&amp;" years, "&amp;DATEDIF(V488,A488,"YM")&amp;" months, "&amp;DATEDIF(V488,A488,"MD")&amp;" days")</f>
        <v/>
      </c>
      <c r="X488" s="171" t="n"/>
      <c r="Y488" s="171" t="n"/>
      <c r="Z488" s="171" t="n"/>
      <c r="AA488" s="171" t="n"/>
      <c r="AB488" s="171" t="n">
        <v>8</v>
      </c>
      <c r="AC488" s="171" t="n"/>
      <c r="AD488" s="171" t="n"/>
      <c r="AE488" s="589" t="inlineStr">
        <is>
          <t>2:45.7000</t>
        </is>
      </c>
      <c r="AF488" s="418">
        <f>IF(OR(AE488="",AE488="",AE488=0),"",6.172/(AE488*24))</f>
        <v/>
      </c>
      <c r="AG488" s="241" t="n"/>
      <c r="AH488" s="574" t="inlineStr"/>
      <c r="AI488" s="418">
        <f>IF(OR(AH488="",AH488="",AH488=0),"",6.172/(AH488*24))</f>
        <v/>
      </c>
      <c r="AJ488" s="175">
        <f>IF(AND(ISNUMBER(AB488),ISNUMBER(AG488)),AB488-AG488,"")</f>
        <v/>
      </c>
      <c r="AK488" s="171" t="n"/>
      <c r="AL488" s="171" t="n">
        <v>129</v>
      </c>
      <c r="AM488" s="492" t="n">
        <v>0.2576851851851852</v>
      </c>
      <c r="AN488" s="671">
        <f>IF(OR(AL488="",AM488="",AM488=0),"",AL488*6.172/(AM488*24))</f>
        <v/>
      </c>
      <c r="AO488" s="477">
        <f>IF(AND(AL488=AL487,AM488&lt;&gt;"",AM487&lt;&gt;""),AM488-AM487,"")</f>
        <v/>
      </c>
      <c r="AP488" s="171" t="n"/>
      <c r="AQ488" s="574" t="inlineStr">
        <is>
          <t>2:47.0000</t>
        </is>
      </c>
      <c r="AR488" s="418">
        <f>IF(OR(AQ488="",AQ488="",AQ488=0),"",6.172/(AQ488*24))</f>
        <v/>
      </c>
      <c r="AS488" s="436">
        <f>IF(OR(NOT(ISNUMBER(C488)),NOT(ISNUMBER(AB488))),"",IF(AG488&lt;&gt;"",AG488,AB488)-C488)</f>
        <v/>
      </c>
      <c r="AT488" s="191" t="n"/>
      <c r="AU488" s="195">
        <f>IF($B488="","",TEXT($A488,"yyyymmdd")&amp;"_P"&amp;$C488&amp;"_C"&amp;$F488&amp;"_"&amp;TRIM(RIGHT(SUBSTITUTE(TRIM(SUBSTITUTE($L488,CHAR(160)," "))," ",REPT(" ",60)),60))&amp;IF($P488="","","-"&amp;TRIM(RIGHT(SUBSTITUTE(TRIM(SUBSTITUTE($P488,CHAR(160)," "))," ",REPT(" ",60)),60)))&amp;IF($T488="","","-"&amp;TRIM(RIGHT(SUBSTITUTE(TRIM(SUBSTITUTE($T488,CHAR(160)," "))," ",REPT(" ",60)),60)))&amp;".jpg")</f>
        <v/>
      </c>
    </row>
    <row r="489" ht="42" customHeight="1">
      <c r="A489" s="169" t="n">
        <v>26209</v>
      </c>
      <c r="B489" s="171" t="inlineStr">
        <is>
          <t>Hardie-Ferodo 500 3 October, 1971</t>
        </is>
      </c>
      <c r="C489" s="171" t="n">
        <v>8</v>
      </c>
      <c r="D489" s="171" t="inlineStr">
        <is>
          <t>D</t>
        </is>
      </c>
      <c r="E489" s="171" t="n">
        <v>3</v>
      </c>
      <c r="F489" s="171" t="n">
        <v>32</v>
      </c>
      <c r="G489" s="171" t="inlineStr">
        <is>
          <t>Holden Dealer Team</t>
        </is>
      </c>
      <c r="H489" s="171" t="n"/>
      <c r="I489" s="171" t="n"/>
      <c r="J489" s="171" t="inlineStr">
        <is>
          <t>Holden LC Torana GTR XU-1</t>
        </is>
      </c>
      <c r="K489" s="171" t="n"/>
      <c r="L489" s="171" t="inlineStr">
        <is>
          <t>Peter Brock</t>
        </is>
      </c>
      <c r="M489" s="171" t="inlineStr">
        <is>
          <t>AUS</t>
        </is>
      </c>
      <c r="N489" s="690">
        <f>_xlfn.LET(_xlpm.d,_xlfn.XLOOKUP(L489,'[1]Birth Dates'!$A:$A,'[1]Birth Dates'!$B:$B,"",0),IF(_xlpm.d=0,"",_xlpm.d))</f>
        <v/>
      </c>
      <c r="O489" s="171">
        <f>IF(OR(N489="",A489="",NOT(ISNUMBER(N489)),N489&gt;A489),"",DATEDIF(N489,A489,"Y")&amp;" years, "&amp;DATEDIF(N489,A489,"YM")&amp;" months, "&amp;DATEDIF(N489,A489,"MD")&amp;" days")</f>
        <v/>
      </c>
      <c r="P489" s="171" t="n"/>
      <c r="Q489" s="171" t="n"/>
      <c r="R489" s="690">
        <f>_xlfn.LET(_xlpm.d,_xlfn.XLOOKUP(P489,'[1]Birth Dates'!$A:$A,'[1]Birth Dates'!$B:$B,"",0),IF(_xlpm.d=0,"",_xlpm.d))</f>
        <v/>
      </c>
      <c r="S489" s="171">
        <f>IF(OR(R489="",A489="",NOT(ISNUMBER(R489)),R489&gt;A489),"",DATEDIF(R489,A489,"Y")&amp;" years, "&amp;DATEDIF(R489,A489,"YM")&amp;" months, "&amp;DATEDIF(R489,A489,"MD")&amp;" days")</f>
        <v/>
      </c>
      <c r="T489" s="171" t="n"/>
      <c r="U489" s="171" t="n"/>
      <c r="V489" s="690">
        <f>_xlfn.LET(_xlpm.d,_xlfn.XLOOKUP(T489,'[1]Birth Dates'!$A:$A,'[1]Birth Dates'!$B:$B,"",0),IF(_xlpm.d=0,"",_xlpm.d))</f>
        <v/>
      </c>
      <c r="W489" s="171">
        <f>IF(OR(V489="",A489="",NOT(ISNUMBER(V489)),V489&gt;A489),"",DATEDIF(V489,A489,"Y")&amp;" years, "&amp;DATEDIF(V489,A489,"YM")&amp;" months, "&amp;DATEDIF(V489,A489,"MD")&amp;" days")</f>
        <v/>
      </c>
      <c r="X489" s="171" t="n"/>
      <c r="Y489" s="171" t="n"/>
      <c r="Z489" s="171" t="n"/>
      <c r="AA489" s="171" t="n"/>
      <c r="AB489" s="171" t="n">
        <v>11</v>
      </c>
      <c r="AC489" s="171" t="n"/>
      <c r="AD489" s="171" t="n"/>
      <c r="AE489" s="589" t="inlineStr">
        <is>
          <t>2:46.3000</t>
        </is>
      </c>
      <c r="AF489" s="418">
        <f>IF(OR(AE489="",AE489="",AE489=0),"",6.172/(AE489*24))</f>
        <v/>
      </c>
      <c r="AG489" s="241" t="n"/>
      <c r="AH489" s="574" t="inlineStr"/>
      <c r="AI489" s="418">
        <f>IF(OR(AH489="",AH489="",AH489=0),"",6.172/(AH489*24))</f>
        <v/>
      </c>
      <c r="AJ489" s="175">
        <f>IF(AND(ISNUMBER(AB489),ISNUMBER(AG489)),AB489-AG489,"")</f>
        <v/>
      </c>
      <c r="AK489" s="171" t="n"/>
      <c r="AL489" s="171" t="n">
        <v>129</v>
      </c>
      <c r="AM489" s="492" t="n">
        <v>0.2579861111111111</v>
      </c>
      <c r="AN489" s="671">
        <f>IF(OR(AL489="",AM489="",AM489=0),"",AL489*6.172/(AM489*24))</f>
        <v/>
      </c>
      <c r="AO489" s="477">
        <f>IF(AND(AL489=AL488,AM489&lt;&gt;"",AM488&lt;&gt;""),AM489-AM488,"")</f>
        <v/>
      </c>
      <c r="AP489" s="171" t="n"/>
      <c r="AQ489" s="574" t="inlineStr">
        <is>
          <t>2:47.0000</t>
        </is>
      </c>
      <c r="AR489" s="418">
        <f>IF(OR(AQ489="",AQ489="",AQ489=0),"",6.172/(AQ489*24))</f>
        <v/>
      </c>
      <c r="AS489" s="436">
        <f>IF(OR(NOT(ISNUMBER(C489)),NOT(ISNUMBER(AB489))),"",IF(AG489&lt;&gt;"",AG489,AB489)-C489)</f>
        <v/>
      </c>
      <c r="AT489" s="191" t="n"/>
      <c r="AU489" s="195">
        <f>IF($B489="","",TEXT($A489,"yyyymmdd")&amp;"_P"&amp;$C489&amp;"_C"&amp;$F489&amp;"_"&amp;TRIM(RIGHT(SUBSTITUTE(TRIM(SUBSTITUTE($L489,CHAR(160)," "))," ",REPT(" ",60)),60))&amp;IF($P489="","","-"&amp;TRIM(RIGHT(SUBSTITUTE(TRIM(SUBSTITUTE($P489,CHAR(160)," "))," ",REPT(" ",60)),60)))&amp;IF($T489="","","-"&amp;TRIM(RIGHT(SUBSTITUTE(TRIM(SUBSTITUTE($T489,CHAR(160)," "))," ",REPT(" ",60)),60)))&amp;".jpg")</f>
        <v/>
      </c>
    </row>
    <row r="490" ht="42" customHeight="1">
      <c r="A490" s="169" t="n">
        <v>26209</v>
      </c>
      <c r="B490" s="171" t="inlineStr">
        <is>
          <t>Hardie-Ferodo 500 3 October, 1971</t>
        </is>
      </c>
      <c r="C490" s="171" t="n">
        <v>9</v>
      </c>
      <c r="D490" s="171" t="inlineStr">
        <is>
          <t>D</t>
        </is>
      </c>
      <c r="E490" s="171" t="n">
        <v>4</v>
      </c>
      <c r="F490" s="171" t="n">
        <v>30</v>
      </c>
      <c r="G490" s="171" t="inlineStr">
        <is>
          <t>Max Wright Motors</t>
        </is>
      </c>
      <c r="H490" s="171" t="n"/>
      <c r="I490" s="171" t="n"/>
      <c r="J490" s="171" t="inlineStr">
        <is>
          <t>Holden LC Torana GTR XU-1</t>
        </is>
      </c>
      <c r="K490" s="171" t="inlineStr">
        <is>
          <t>Holden 3.0</t>
        </is>
      </c>
      <c r="L490" s="171" t="inlineStr">
        <is>
          <t>Brian Foley</t>
        </is>
      </c>
      <c r="M490" s="171" t="inlineStr">
        <is>
          <t>AUS</t>
        </is>
      </c>
      <c r="N490" s="690">
        <f>_xlfn.LET(_xlpm.d,_xlfn.XLOOKUP(L490,'[1]Birth Dates'!$A:$A,'[1]Birth Dates'!$B:$B,"",0),IF(_xlpm.d=0,"",_xlpm.d))</f>
        <v/>
      </c>
      <c r="O490" s="171">
        <f>IF(OR(N490="",A490="",NOT(ISNUMBER(N490)),N490&gt;A490),"",DATEDIF(N490,A490,"Y")&amp;" years, "&amp;DATEDIF(N490,A490,"YM")&amp;" months, "&amp;DATEDIF(N490,A490,"MD")&amp;" days")</f>
        <v/>
      </c>
      <c r="P490" s="171" t="inlineStr">
        <is>
          <t>Don Holland</t>
        </is>
      </c>
      <c r="Q490" s="171" t="inlineStr">
        <is>
          <t>AUS</t>
        </is>
      </c>
      <c r="R490" s="690">
        <f>_xlfn.LET(_xlpm.d,_xlfn.XLOOKUP(P490,'[1]Birth Dates'!$A:$A,'[1]Birth Dates'!$B:$B,"",0),IF(_xlpm.d=0,"",_xlpm.d))</f>
        <v/>
      </c>
      <c r="S490" s="171">
        <f>IF(OR(R490="",A490="",NOT(ISNUMBER(R490)),R490&gt;A490),"",DATEDIF(R490,A490,"Y")&amp;" years, "&amp;DATEDIF(R490,A490,"YM")&amp;" months, "&amp;DATEDIF(R490,A490,"MD")&amp;" days")</f>
        <v/>
      </c>
      <c r="T490" s="171" t="n"/>
      <c r="U490" s="171" t="n"/>
      <c r="V490" s="690">
        <f>_xlfn.LET(_xlpm.d,_xlfn.XLOOKUP(T490,'[1]Birth Dates'!$A:$A,'[1]Birth Dates'!$B:$B,"",0),IF(_xlpm.d=0,"",_xlpm.d))</f>
        <v/>
      </c>
      <c r="W490" s="171">
        <f>IF(OR(V490="",A490="",NOT(ISNUMBER(V490)),V490&gt;A490),"",DATEDIF(V490,A490,"Y")&amp;" years, "&amp;DATEDIF(V490,A490,"YM")&amp;" months, "&amp;DATEDIF(V490,A490,"MD")&amp;" days")</f>
        <v/>
      </c>
      <c r="X490" s="171" t="n"/>
      <c r="Y490" s="171" t="n"/>
      <c r="Z490" s="171" t="n"/>
      <c r="AA490" s="171" t="n"/>
      <c r="AB490" s="171" t="n">
        <v>22</v>
      </c>
      <c r="AC490" s="171" t="n"/>
      <c r="AD490" s="171" t="n"/>
      <c r="AE490" s="574" t="inlineStr">
        <is>
          <t>No Time</t>
        </is>
      </c>
      <c r="AF490" s="418">
        <f>IF(OR(AE490="",AE490="",AE490=0),"",6.172/(AE490*24))</f>
        <v/>
      </c>
      <c r="AG490" s="241" t="n"/>
      <c r="AH490" s="574" t="inlineStr"/>
      <c r="AI490" s="418">
        <f>IF(OR(AH490="",AH490="",AH490=0),"",6.172/(AH490*24))</f>
        <v/>
      </c>
      <c r="AJ490" s="175">
        <f>IF(AND(ISNUMBER(AB490),ISNUMBER(AG490)),AB490-AG490,"")</f>
        <v/>
      </c>
      <c r="AK490" s="171" t="n"/>
      <c r="AL490" s="171" t="n">
        <v>129</v>
      </c>
      <c r="AM490" s="492" t="n">
        <v>0.2587037037037037</v>
      </c>
      <c r="AN490" s="671">
        <f>IF(OR(AL490="",AM490="",AM490=0),"",AL490*6.172/(AM490*24))</f>
        <v/>
      </c>
      <c r="AO490" s="477">
        <f>IF(AND(AL490=AL489,AM490&lt;&gt;"",AM489&lt;&gt;""),AM490-AM489,"")</f>
        <v/>
      </c>
      <c r="AP490" s="171" t="n"/>
      <c r="AQ490" s="574" t="inlineStr">
        <is>
          <t>2:47.0000</t>
        </is>
      </c>
      <c r="AR490" s="418">
        <f>IF(OR(AQ490="",AQ490="",AQ490=0),"",6.172/(AQ490*24))</f>
        <v/>
      </c>
      <c r="AS490" s="436">
        <f>IF(OR(NOT(ISNUMBER(C490)),NOT(ISNUMBER(AB490))),"",IF(AG490&lt;&gt;"",AG490,AB490)-C490)</f>
        <v/>
      </c>
      <c r="AT490" s="191" t="n"/>
      <c r="AU490" s="195">
        <f>IF($B490="","",TEXT($A490,"yyyymmdd")&amp;"_P"&amp;$C490&amp;"_C"&amp;$F490&amp;"_"&amp;TRIM(RIGHT(SUBSTITUTE(TRIM(SUBSTITUTE($L490,CHAR(160)," "))," ",REPT(" ",60)),60))&amp;IF($P490="","","-"&amp;TRIM(RIGHT(SUBSTITUTE(TRIM(SUBSTITUTE($P490,CHAR(160)," "))," ",REPT(" ",60)),60)))&amp;IF($T490="","","-"&amp;TRIM(RIGHT(SUBSTITUTE(TRIM(SUBSTITUTE($T490,CHAR(160)," "))," ",REPT(" ",60)),60)))&amp;".jpg")</f>
        <v/>
      </c>
    </row>
    <row r="491" ht="56" customHeight="1">
      <c r="A491" s="169" t="n">
        <v>26209</v>
      </c>
      <c r="B491" s="171" t="inlineStr">
        <is>
          <t>Hardie-Ferodo 500 3 October, 1971</t>
        </is>
      </c>
      <c r="C491" s="171" t="n">
        <v>10</v>
      </c>
      <c r="D491" s="171" t="inlineStr">
        <is>
          <t>D</t>
        </is>
      </c>
      <c r="E491" s="171" t="n">
        <v>5</v>
      </c>
      <c r="F491" s="171" t="n">
        <v>45</v>
      </c>
      <c r="G491" s="171" t="inlineStr">
        <is>
          <t>Reg Papps &amp; Sons</t>
        </is>
      </c>
      <c r="H491" s="171" t="n"/>
      <c r="I491" s="171" t="n"/>
      <c r="J491" s="171" t="inlineStr">
        <is>
          <t>Chrysler VH Valiant Charger R/T E38</t>
        </is>
      </c>
      <c r="K491" s="171" t="n"/>
      <c r="L491" s="171" t="inlineStr">
        <is>
          <t>Bob Beasley</t>
        </is>
      </c>
      <c r="M491" s="171" t="inlineStr">
        <is>
          <t>AUS</t>
        </is>
      </c>
      <c r="N491" s="690">
        <f>_xlfn.LET(_xlpm.d,_xlfn.XLOOKUP(L491,'[1]Birth Dates'!$A:$A,'[1]Birth Dates'!$B:$B,"",0),IF(_xlpm.d=0,"",_xlpm.d))</f>
        <v/>
      </c>
      <c r="O491" s="171">
        <f>IF(OR(N491="",A491="",NOT(ISNUMBER(N491)),N491&gt;A491),"",DATEDIF(N491,A491,"Y")&amp;" years, "&amp;DATEDIF(N491,A491,"YM")&amp;" months, "&amp;DATEDIF(N491,A491,"MD")&amp;" days")</f>
        <v/>
      </c>
      <c r="P491" s="171" t="n"/>
      <c r="Q491" s="171" t="n"/>
      <c r="R491" s="690">
        <f>_xlfn.LET(_xlpm.d,_xlfn.XLOOKUP(P491,'[1]Birth Dates'!$A:$A,'[1]Birth Dates'!$B:$B,"",0),IF(_xlpm.d=0,"",_xlpm.d))</f>
        <v/>
      </c>
      <c r="S491" s="171">
        <f>IF(OR(R491="",A491="",NOT(ISNUMBER(R491)),R491&gt;A491),"",DATEDIF(R491,A491,"Y")&amp;" years, "&amp;DATEDIF(R491,A491,"YM")&amp;" months, "&amp;DATEDIF(R491,A491,"MD")&amp;" days")</f>
        <v/>
      </c>
      <c r="T491" s="171" t="n"/>
      <c r="U491" s="171" t="n"/>
      <c r="V491" s="690">
        <f>_xlfn.LET(_xlpm.d,_xlfn.XLOOKUP(T491,'[1]Birth Dates'!$A:$A,'[1]Birth Dates'!$B:$B,"",0),IF(_xlpm.d=0,"",_xlpm.d))</f>
        <v/>
      </c>
      <c r="W491" s="171">
        <f>IF(OR(V491="",A491="",NOT(ISNUMBER(V491)),V491&gt;A491),"",DATEDIF(V491,A491,"Y")&amp;" years, "&amp;DATEDIF(V491,A491,"YM")&amp;" months, "&amp;DATEDIF(V491,A491,"MD")&amp;" days")</f>
        <v/>
      </c>
      <c r="X491" s="171" t="n"/>
      <c r="Y491" s="171" t="n"/>
      <c r="Z491" s="171" t="n"/>
      <c r="AA491" s="171" t="n"/>
      <c r="AB491" s="171" t="n">
        <v>10</v>
      </c>
      <c r="AC491" s="171" t="n"/>
      <c r="AD491" s="171" t="n"/>
      <c r="AE491" s="589" t="inlineStr">
        <is>
          <t>2:46.3000</t>
        </is>
      </c>
      <c r="AF491" s="418">
        <f>IF(OR(AE491="",AE491="",AE491=0),"",6.172/(AE491*24))</f>
        <v/>
      </c>
      <c r="AG491" s="241" t="n"/>
      <c r="AH491" s="574" t="inlineStr"/>
      <c r="AI491" s="418">
        <f>IF(OR(AH491="",AH491="",AH491=0),"",6.172/(AH491*24))</f>
        <v/>
      </c>
      <c r="AJ491" s="175">
        <f>IF(AND(ISNUMBER(AB491),ISNUMBER(AG491)),AB491-AG491,"")</f>
        <v/>
      </c>
      <c r="AK491" s="171" t="n"/>
      <c r="AL491" s="171" t="n">
        <v>128</v>
      </c>
      <c r="AM491" s="492" t="n">
        <v>0.2570833333333333</v>
      </c>
      <c r="AN491" s="671">
        <f>IF(OR(AL491="",AM491="",AM491=0),"",AL491*6.172/(AM491*24))</f>
        <v/>
      </c>
      <c r="AO491" s="477">
        <f>IF(AND(AL491=AL490,AM491&lt;&gt;"",AM490&lt;&gt;""),AM491-AM490,"")</f>
        <v/>
      </c>
      <c r="AP491" s="171" t="n"/>
      <c r="AQ491" s="610" t="inlineStr">
        <is>
          <t>2:47.0000</t>
        </is>
      </c>
      <c r="AR491" s="418">
        <f>IF(OR(AQ491="",AQ491="",AQ491=0),"",6.172/(AQ491*24))</f>
        <v/>
      </c>
      <c r="AS491" s="436">
        <f>IF(OR(NOT(ISNUMBER(C491)),NOT(ISNUMBER(AB491))),"",IF(AG491&lt;&gt;"",AG491,AB491)-C491)</f>
        <v/>
      </c>
      <c r="AT491" s="191" t="n"/>
      <c r="AU491" s="195">
        <f>IF($B491="","",TEXT($A491,"yyyymmdd")&amp;"_P"&amp;$C491&amp;"_C"&amp;$F491&amp;"_"&amp;TRIM(RIGHT(SUBSTITUTE(TRIM(SUBSTITUTE($L491,CHAR(160)," "))," ",REPT(" ",60)),60))&amp;IF($P491="","","-"&amp;TRIM(RIGHT(SUBSTITUTE(TRIM(SUBSTITUTE($P491,CHAR(160)," "))," ",REPT(" ",60)),60)))&amp;IF($T491="","","-"&amp;TRIM(RIGHT(SUBSTITUTE(TRIM(SUBSTITUTE($T491,CHAR(160)," "))," ",REPT(" ",60)),60)))&amp;".jpg")</f>
        <v/>
      </c>
    </row>
    <row r="492" ht="42" customHeight="1">
      <c r="A492" s="169" t="n">
        <v>26209</v>
      </c>
      <c r="B492" s="171" t="inlineStr">
        <is>
          <t>Hardie-Ferodo 500 3 October, 1971</t>
        </is>
      </c>
      <c r="C492" s="171" t="n">
        <v>11</v>
      </c>
      <c r="D492" s="171" t="inlineStr">
        <is>
          <t>E</t>
        </is>
      </c>
      <c r="E492" s="171" t="n">
        <v>6</v>
      </c>
      <c r="F492" s="171" t="n">
        <v>59</v>
      </c>
      <c r="G492" s="171" t="inlineStr">
        <is>
          <t>J Harding</t>
        </is>
      </c>
      <c r="H492" s="171" t="n"/>
      <c r="I492" s="171" t="n"/>
      <c r="J492" s="171" t="inlineStr">
        <is>
          <t>Ford Falcon XY GTHO Phase III</t>
        </is>
      </c>
      <c r="K492" s="171" t="n"/>
      <c r="L492" s="171" t="inlineStr">
        <is>
          <t>Murray Carter</t>
        </is>
      </c>
      <c r="M492" s="171" t="inlineStr">
        <is>
          <t>AUS</t>
        </is>
      </c>
      <c r="N492" s="690">
        <f>_xlfn.LET(_xlpm.d,_xlfn.XLOOKUP(L492,'[1]Birth Dates'!$A:$A,'[1]Birth Dates'!$B:$B,"",0),IF(_xlpm.d=0,"",_xlpm.d))</f>
        <v/>
      </c>
      <c r="O492" s="171">
        <f>IF(OR(N492="",A492="",NOT(ISNUMBER(N492)),N492&gt;A492),"",DATEDIF(N492,A492,"Y")&amp;" years, "&amp;DATEDIF(N492,A492,"YM")&amp;" months, "&amp;DATEDIF(N492,A492,"MD")&amp;" days")</f>
        <v/>
      </c>
      <c r="P492" s="171" t="n"/>
      <c r="Q492" s="171" t="n"/>
      <c r="R492" s="690">
        <f>_xlfn.LET(_xlpm.d,_xlfn.XLOOKUP(P492,'[1]Birth Dates'!$A:$A,'[1]Birth Dates'!$B:$B,"",0),IF(_xlpm.d=0,"",_xlpm.d))</f>
        <v/>
      </c>
      <c r="S492" s="171">
        <f>IF(OR(R492="",A492="",NOT(ISNUMBER(R492)),R492&gt;A492),"",DATEDIF(R492,A492,"Y")&amp;" years, "&amp;DATEDIF(R492,A492,"YM")&amp;" months, "&amp;DATEDIF(R492,A492,"MD")&amp;" days")</f>
        <v/>
      </c>
      <c r="T492" s="171" t="n"/>
      <c r="U492" s="171" t="n"/>
      <c r="V492" s="690">
        <f>_xlfn.LET(_xlpm.d,_xlfn.XLOOKUP(T492,'[1]Birth Dates'!$A:$A,'[1]Birth Dates'!$B:$B,"",0),IF(_xlpm.d=0,"",_xlpm.d))</f>
        <v/>
      </c>
      <c r="W492" s="171">
        <f>IF(OR(V492="",A492="",NOT(ISNUMBER(V492)),V492&gt;A492),"",DATEDIF(V492,A492,"Y")&amp;" years, "&amp;DATEDIF(V492,A492,"YM")&amp;" months, "&amp;DATEDIF(V492,A492,"MD")&amp;" days")</f>
        <v/>
      </c>
      <c r="X492" s="171" t="n"/>
      <c r="Y492" s="171" t="n"/>
      <c r="Z492" s="171" t="n"/>
      <c r="AA492" s="171" t="n"/>
      <c r="AB492" s="171" t="n">
        <v>21</v>
      </c>
      <c r="AC492" s="171" t="n"/>
      <c r="AD492" s="171" t="n"/>
      <c r="AE492" s="574" t="inlineStr">
        <is>
          <t>No Time</t>
        </is>
      </c>
      <c r="AF492" s="418">
        <f>IF(OR(AE492="",AE492="",AE492=0),"",6.172/(AE492*24))</f>
        <v/>
      </c>
      <c r="AG492" s="241" t="n"/>
      <c r="AH492" s="574" t="inlineStr"/>
      <c r="AI492" s="418">
        <f>IF(OR(AH492="",AH492="",AH492=0),"",6.172/(AH492*24))</f>
        <v/>
      </c>
      <c r="AJ492" s="175">
        <f>IF(AND(ISNUMBER(AB492),ISNUMBER(AG492)),AB492-AG492,"")</f>
        <v/>
      </c>
      <c r="AK492" s="171" t="n"/>
      <c r="AL492" s="171" t="n">
        <v>127</v>
      </c>
      <c r="AM492" s="492" t="n">
        <v>0.2572106481481481</v>
      </c>
      <c r="AN492" s="671">
        <f>IF(OR(AL492="",AM492="",AM492=0),"",AL492*6.172/(AM492*24))</f>
        <v/>
      </c>
      <c r="AO492" s="477">
        <f>IF(AND(AL492=AL491,AM492&lt;&gt;"",AM491&lt;&gt;""),AM492-AM491,"")</f>
        <v/>
      </c>
      <c r="AP492" s="171" t="n"/>
      <c r="AQ492" s="574" t="inlineStr">
        <is>
          <t>2:43.0000</t>
        </is>
      </c>
      <c r="AR492" s="418">
        <f>IF(OR(AQ492="",AQ492="",AQ492=0),"",6.172/(AQ492*24))</f>
        <v/>
      </c>
      <c r="AS492" s="436">
        <f>IF(OR(NOT(ISNUMBER(C492)),NOT(ISNUMBER(AB492))),"",IF(AG492&lt;&gt;"",AG492,AB492)-C492)</f>
        <v/>
      </c>
      <c r="AT492" s="191" t="n"/>
      <c r="AU492" s="195">
        <f>IF($B492="","",TEXT($A492,"yyyymmdd")&amp;"_P"&amp;$C492&amp;"_C"&amp;$F492&amp;"_"&amp;TRIM(RIGHT(SUBSTITUTE(TRIM(SUBSTITUTE($L492,CHAR(160)," "))," ",REPT(" ",60)),60))&amp;IF($P492="","","-"&amp;TRIM(RIGHT(SUBSTITUTE(TRIM(SUBSTITUTE($P492,CHAR(160)," "))," ",REPT(" ",60)),60)))&amp;IF($T492="","","-"&amp;TRIM(RIGHT(SUBSTITUTE(TRIM(SUBSTITUTE($T492,CHAR(160)," "))," ",REPT(" ",60)),60)))&amp;".jpg")</f>
        <v/>
      </c>
    </row>
    <row r="493" ht="56" customHeight="1">
      <c r="A493" s="169" t="n">
        <v>26209</v>
      </c>
      <c r="B493" s="171" t="inlineStr">
        <is>
          <t>Hardie-Ferodo 500 3 October, 1971</t>
        </is>
      </c>
      <c r="C493" s="171" t="n">
        <v>12</v>
      </c>
      <c r="D493" s="171" t="inlineStr">
        <is>
          <t>D</t>
        </is>
      </c>
      <c r="E493" s="171" t="n">
        <v>6</v>
      </c>
      <c r="F493" s="171" t="n">
        <v>41</v>
      </c>
      <c r="G493" s="171" t="inlineStr">
        <is>
          <t>Shell Racing</t>
        </is>
      </c>
      <c r="H493" s="171" t="n"/>
      <c r="I493" s="171" t="n"/>
      <c r="J493" s="171" t="inlineStr">
        <is>
          <t>Chrysler VH Valiant Charger R/T E38</t>
        </is>
      </c>
      <c r="K493" s="171" t="n"/>
      <c r="L493" s="171" t="inlineStr">
        <is>
          <t>Norm Beechey</t>
        </is>
      </c>
      <c r="M493" s="171" t="inlineStr">
        <is>
          <t>AUS</t>
        </is>
      </c>
      <c r="N493" s="690">
        <f>_xlfn.LET(_xlpm.d,_xlfn.XLOOKUP(L493,'[1]Birth Dates'!$A:$A,'[1]Birth Dates'!$B:$B,"",0),IF(_xlpm.d=0,"",_xlpm.d))</f>
        <v/>
      </c>
      <c r="O493" s="171">
        <f>IF(OR(N493="",A493="",NOT(ISNUMBER(N493)),N493&gt;A493),"",DATEDIF(N493,A493,"Y")&amp;" years, "&amp;DATEDIF(N493,A493,"YM")&amp;" months, "&amp;DATEDIF(N493,A493,"MD")&amp;" days")</f>
        <v/>
      </c>
      <c r="P493" s="171" t="inlineStr">
        <is>
          <t>Jim McKeown</t>
        </is>
      </c>
      <c r="Q493" s="171" t="inlineStr">
        <is>
          <t>AUS</t>
        </is>
      </c>
      <c r="R493" s="690">
        <f>_xlfn.LET(_xlpm.d,_xlfn.XLOOKUP(P493,'[1]Birth Dates'!$A:$A,'[1]Birth Dates'!$B:$B,"",0),IF(_xlpm.d=0,"",_xlpm.d))</f>
        <v/>
      </c>
      <c r="S493" s="171">
        <f>IF(OR(R493="",A493="",NOT(ISNUMBER(R493)),R493&gt;A493),"",DATEDIF(R493,A493,"Y")&amp;" years, "&amp;DATEDIF(R493,A493,"YM")&amp;" months, "&amp;DATEDIF(R493,A493,"MD")&amp;" days")</f>
        <v/>
      </c>
      <c r="T493" s="171" t="n"/>
      <c r="U493" s="171" t="n"/>
      <c r="V493" s="690">
        <f>_xlfn.LET(_xlpm.d,_xlfn.XLOOKUP(T493,'[1]Birth Dates'!$A:$A,'[1]Birth Dates'!$B:$B,"",0),IF(_xlpm.d=0,"",_xlpm.d))</f>
        <v/>
      </c>
      <c r="W493" s="171">
        <f>IF(OR(V493="",A493="",NOT(ISNUMBER(V493)),V493&gt;A493),"",DATEDIF(V493,A493,"Y")&amp;" years, "&amp;DATEDIF(V493,A493,"YM")&amp;" months, "&amp;DATEDIF(V493,A493,"MD")&amp;" days")</f>
        <v/>
      </c>
      <c r="X493" s="171" t="n"/>
      <c r="Y493" s="171" t="n"/>
      <c r="Z493" s="171" t="n"/>
      <c r="AA493" s="171" t="n"/>
      <c r="AB493" s="171" t="n">
        <v>19</v>
      </c>
      <c r="AC493" s="171" t="n"/>
      <c r="AD493" s="171" t="n"/>
      <c r="AE493" s="574" t="inlineStr">
        <is>
          <t>No Time</t>
        </is>
      </c>
      <c r="AF493" s="418">
        <f>IF(OR(AE493="",AE493="",AE493=0),"",6.172/(AE493*24))</f>
        <v/>
      </c>
      <c r="AG493" s="241" t="n"/>
      <c r="AH493" s="574" t="inlineStr"/>
      <c r="AI493" s="418">
        <f>IF(OR(AH493="",AH493="",AH493=0),"",6.172/(AH493*24))</f>
        <v/>
      </c>
      <c r="AJ493" s="175">
        <f>IF(AND(ISNUMBER(AB493),ISNUMBER(AG493)),AB493-AG493,"")</f>
        <v/>
      </c>
      <c r="AK493" s="171" t="n"/>
      <c r="AL493" s="171" t="n">
        <v>127</v>
      </c>
      <c r="AM493" s="492" t="n">
        <v>0.2583217592592593</v>
      </c>
      <c r="AN493" s="671">
        <f>IF(OR(AL493="",AM493="",AM493=0),"",AL493*6.172/(AM493*24))</f>
        <v/>
      </c>
      <c r="AO493" s="477">
        <f>IF(AND(AL493=AL492,AM493&lt;&gt;"",AM492&lt;&gt;""),AM493-AM492,"")</f>
        <v/>
      </c>
      <c r="AP493" s="171" t="n"/>
      <c r="AQ493" s="610" t="inlineStr">
        <is>
          <t>2:47.0000</t>
        </is>
      </c>
      <c r="AR493" s="418">
        <f>IF(OR(AQ493="",AQ493="",AQ493=0),"",6.172/(AQ493*24))</f>
        <v/>
      </c>
      <c r="AS493" s="436">
        <f>IF(OR(NOT(ISNUMBER(C493)),NOT(ISNUMBER(AB493))),"",IF(AG493&lt;&gt;"",AG493,AB493)-C493)</f>
        <v/>
      </c>
      <c r="AT493" s="191" t="n"/>
      <c r="AU493" s="195">
        <f>IF($B493="","",TEXT($A493,"yyyymmdd")&amp;"_P"&amp;$C493&amp;"_C"&amp;$F493&amp;"_"&amp;TRIM(RIGHT(SUBSTITUTE(TRIM(SUBSTITUTE($L493,CHAR(160)," "))," ",REPT(" ",60)),60))&amp;IF($P493="","","-"&amp;TRIM(RIGHT(SUBSTITUTE(TRIM(SUBSTITUTE($P493,CHAR(160)," "))," ",REPT(" ",60)),60)))&amp;IF($T493="","","-"&amp;TRIM(RIGHT(SUBSTITUTE(TRIM(SUBSTITUTE($T493,CHAR(160)," "))," ",REPT(" ",60)),60)))&amp;".jpg")</f>
        <v/>
      </c>
    </row>
    <row r="494" ht="42" customHeight="1">
      <c r="A494" s="169" t="n">
        <v>26209</v>
      </c>
      <c r="B494" s="171" t="inlineStr">
        <is>
          <t>Hardie-Ferodo 500 3 October, 1971</t>
        </is>
      </c>
      <c r="C494" s="171" t="n">
        <v>13</v>
      </c>
      <c r="D494" s="171" t="inlineStr">
        <is>
          <t>D</t>
        </is>
      </c>
      <c r="E494" s="171" t="n">
        <v>7</v>
      </c>
      <c r="F494" s="171" t="n">
        <v>28</v>
      </c>
      <c r="G494" s="171" t="inlineStr">
        <is>
          <t>Suttons Motors (Petersham)</t>
        </is>
      </c>
      <c r="H494" s="171" t="n"/>
      <c r="I494" s="171" t="n"/>
      <c r="J494" s="171" t="inlineStr">
        <is>
          <t>Holden LC Torana GTR XU-1</t>
        </is>
      </c>
      <c r="K494" s="171" t="n"/>
      <c r="L494" s="171" t="inlineStr">
        <is>
          <t>Bruce McPhee</t>
        </is>
      </c>
      <c r="M494" s="171" t="inlineStr">
        <is>
          <t>AUS</t>
        </is>
      </c>
      <c r="N494" s="690">
        <f>_xlfn.LET(_xlpm.d,_xlfn.XLOOKUP(L494,'[1]Birth Dates'!$A:$A,'[1]Birth Dates'!$B:$B,"",0),IF(_xlpm.d=0,"",_xlpm.d))</f>
        <v/>
      </c>
      <c r="O494" s="171">
        <f>IF(OR(N494="",A494="",NOT(ISNUMBER(N494)),N494&gt;A494),"",DATEDIF(N494,A494,"Y")&amp;" years, "&amp;DATEDIF(N494,A494,"YM")&amp;" months, "&amp;DATEDIF(N494,A494,"MD")&amp;" days")</f>
        <v/>
      </c>
      <c r="P494" s="171" t="n"/>
      <c r="Q494" s="171" t="n"/>
      <c r="R494" s="690">
        <f>_xlfn.LET(_xlpm.d,_xlfn.XLOOKUP(P494,'[1]Birth Dates'!$A:$A,'[1]Birth Dates'!$B:$B,"",0),IF(_xlpm.d=0,"",_xlpm.d))</f>
        <v/>
      </c>
      <c r="S494" s="171">
        <f>IF(OR(R494="",A494="",NOT(ISNUMBER(R494)),R494&gt;A494),"",DATEDIF(R494,A494,"Y")&amp;" years, "&amp;DATEDIF(R494,A494,"YM")&amp;" months, "&amp;DATEDIF(R494,A494,"MD")&amp;" days")</f>
        <v/>
      </c>
      <c r="T494" s="171" t="n"/>
      <c r="U494" s="171" t="n"/>
      <c r="V494" s="690">
        <f>_xlfn.LET(_xlpm.d,_xlfn.XLOOKUP(T494,'[1]Birth Dates'!$A:$A,'[1]Birth Dates'!$B:$B,"",0),IF(_xlpm.d=0,"",_xlpm.d))</f>
        <v/>
      </c>
      <c r="W494" s="171">
        <f>IF(OR(V494="",A494="",NOT(ISNUMBER(V494)),V494&gt;A494),"",DATEDIF(V494,A494,"Y")&amp;" years, "&amp;DATEDIF(V494,A494,"YM")&amp;" months, "&amp;DATEDIF(V494,A494,"MD")&amp;" days")</f>
        <v/>
      </c>
      <c r="X494" s="171" t="n"/>
      <c r="Y494" s="171" t="n"/>
      <c r="Z494" s="171" t="n"/>
      <c r="AA494" s="171" t="n"/>
      <c r="AB494" s="171" t="n">
        <v>32</v>
      </c>
      <c r="AC494" s="171" t="n"/>
      <c r="AD494" s="171" t="n"/>
      <c r="AE494" s="574" t="inlineStr">
        <is>
          <t>No Time</t>
        </is>
      </c>
      <c r="AF494" s="418">
        <f>IF(OR(AE494="",AE494="",AE494=0),"",6.172/(AE494*24))</f>
        <v/>
      </c>
      <c r="AG494" s="241" t="n"/>
      <c r="AH494" s="574" t="inlineStr"/>
      <c r="AI494" s="418">
        <f>IF(OR(AH494="",AH494="",AH494=0),"",6.172/(AH494*24))</f>
        <v/>
      </c>
      <c r="AJ494" s="175">
        <f>IF(AND(ISNUMBER(AB494),ISNUMBER(AG494)),AB494-AG494,"")</f>
        <v/>
      </c>
      <c r="AK494" s="171" t="n"/>
      <c r="AL494" s="171" t="n">
        <v>127</v>
      </c>
      <c r="AM494" s="492" t="n">
        <v>0.2587152777777778</v>
      </c>
      <c r="AN494" s="671">
        <f>IF(OR(AL494="",AM494="",AM494=0),"",AL494*6.172/(AM494*24))</f>
        <v/>
      </c>
      <c r="AO494" s="477">
        <f>IF(AND(AL494=AL493,AM494&lt;&gt;"",AM493&lt;&gt;""),AM494-AM493,"")</f>
        <v/>
      </c>
      <c r="AP494" s="171" t="n"/>
      <c r="AQ494" s="574" t="inlineStr">
        <is>
          <t>2:49.0000</t>
        </is>
      </c>
      <c r="AR494" s="418">
        <f>IF(OR(AQ494="",AQ494="",AQ494=0),"",6.172/(AQ494*24))</f>
        <v/>
      </c>
      <c r="AS494" s="436">
        <f>IF(OR(NOT(ISNUMBER(C494)),NOT(ISNUMBER(AB494))),"",IF(AG494&lt;&gt;"",AG494,AB494)-C494)</f>
        <v/>
      </c>
      <c r="AT494" s="191" t="n"/>
      <c r="AU494" s="195">
        <f>IF($B494="","",TEXT($A494,"yyyymmdd")&amp;"_P"&amp;$C494&amp;"_C"&amp;$F494&amp;"_"&amp;TRIM(RIGHT(SUBSTITUTE(TRIM(SUBSTITUTE($L494,CHAR(160)," "))," ",REPT(" ",60)),60))&amp;IF($P494="","","-"&amp;TRIM(RIGHT(SUBSTITUTE(TRIM(SUBSTITUTE($P494,CHAR(160)," "))," ",REPT(" ",60)),60)))&amp;IF($T494="","","-"&amp;TRIM(RIGHT(SUBSTITUTE(TRIM(SUBSTITUTE($T494,CHAR(160)," "))," ",REPT(" ",60)),60)))&amp;".jpg")</f>
        <v/>
      </c>
    </row>
    <row r="495" ht="42" customHeight="1">
      <c r="A495" s="169" t="n">
        <v>26209</v>
      </c>
      <c r="B495" s="171" t="inlineStr">
        <is>
          <t>Hardie-Ferodo 500 3 October, 1971</t>
        </is>
      </c>
      <c r="C495" s="171" t="n">
        <v>14</v>
      </c>
      <c r="D495" s="171" t="inlineStr">
        <is>
          <t>E</t>
        </is>
      </c>
      <c r="E495" s="171" t="n">
        <v>7</v>
      </c>
      <c r="F495" s="171" t="n">
        <v>55</v>
      </c>
      <c r="G495" s="171" t="inlineStr">
        <is>
          <t>Sinclair Ford Pty Ltd</t>
        </is>
      </c>
      <c r="H495" s="171" t="n"/>
      <c r="I495" s="171" t="n"/>
      <c r="J495" s="171" t="inlineStr">
        <is>
          <t>Ford Falcon XY GTHO Phase III</t>
        </is>
      </c>
      <c r="K495" s="171" t="inlineStr">
        <is>
          <t>Ford 5.8</t>
        </is>
      </c>
      <c r="L495" s="171" t="inlineStr">
        <is>
          <t>Kevin Bartlett</t>
        </is>
      </c>
      <c r="M495" s="171" t="inlineStr">
        <is>
          <t>AUS</t>
        </is>
      </c>
      <c r="N495" s="690">
        <f>_xlfn.LET(_xlpm.d,_xlfn.XLOOKUP(L495,'[1]Birth Dates'!$A:$A,'[1]Birth Dates'!$B:$B,"",0),IF(_xlpm.d=0,"",_xlpm.d))</f>
        <v/>
      </c>
      <c r="O495" s="171">
        <f>IF(OR(N495="",A495="",NOT(ISNUMBER(N495)),N495&gt;A495),"",DATEDIF(N495,A495,"Y")&amp;" years, "&amp;DATEDIF(N495,A495,"YM")&amp;" months, "&amp;DATEDIF(N495,A495,"MD")&amp;" days")</f>
        <v/>
      </c>
      <c r="P495" s="171" t="n"/>
      <c r="Q495" s="171" t="n"/>
      <c r="R495" s="690">
        <f>_xlfn.LET(_xlpm.d,_xlfn.XLOOKUP(P495,'[1]Birth Dates'!$A:$A,'[1]Birth Dates'!$B:$B,"",0),IF(_xlpm.d=0,"",_xlpm.d))</f>
        <v/>
      </c>
      <c r="S495" s="171">
        <f>IF(OR(R495="",A495="",NOT(ISNUMBER(R495)),R495&gt;A495),"",DATEDIF(R495,A495,"Y")&amp;" years, "&amp;DATEDIF(R495,A495,"YM")&amp;" months, "&amp;DATEDIF(R495,A495,"MD")&amp;" days")</f>
        <v/>
      </c>
      <c r="T495" s="171" t="n"/>
      <c r="U495" s="171" t="n"/>
      <c r="V495" s="690">
        <f>_xlfn.LET(_xlpm.d,_xlfn.XLOOKUP(T495,'[1]Birth Dates'!$A:$A,'[1]Birth Dates'!$B:$B,"",0),IF(_xlpm.d=0,"",_xlpm.d))</f>
        <v/>
      </c>
      <c r="W495" s="171">
        <f>IF(OR(V495="",A495="",NOT(ISNUMBER(V495)),V495&gt;A495),"",DATEDIF(V495,A495,"Y")&amp;" years, "&amp;DATEDIF(V495,A495,"YM")&amp;" months, "&amp;DATEDIF(V495,A495,"MD")&amp;" days")</f>
        <v/>
      </c>
      <c r="X495" s="171" t="n"/>
      <c r="Y495" s="171" t="n"/>
      <c r="Z495" s="171" t="n"/>
      <c r="AA495" s="171" t="n"/>
      <c r="AB495" s="171" t="n">
        <v>30</v>
      </c>
      <c r="AC495" s="171" t="n"/>
      <c r="AD495" s="171" t="n"/>
      <c r="AE495" s="589" t="inlineStr">
        <is>
          <t>2:53.3000</t>
        </is>
      </c>
      <c r="AF495" s="418">
        <f>IF(OR(AE495="",AE495="",AE495=0),"",6.172/(AE495*24))</f>
        <v/>
      </c>
      <c r="AG495" s="241" t="n"/>
      <c r="AH495" s="574" t="inlineStr"/>
      <c r="AI495" s="418">
        <f>IF(OR(AH495="",AH495="",AH495=0),"",6.172/(AH495*24))</f>
        <v/>
      </c>
      <c r="AJ495" s="175">
        <f>IF(AND(ISNUMBER(AB495),ISNUMBER(AG495)),AB495-AG495,"")</f>
        <v/>
      </c>
      <c r="AK495" s="171" t="n"/>
      <c r="AL495" s="171" t="n">
        <v>126</v>
      </c>
      <c r="AM495" s="492" t="n">
        <v>0.2571875</v>
      </c>
      <c r="AN495" s="671">
        <f>IF(OR(AL495="",AM495="",AM495=0),"",AL495*6.172/(AM495*24))</f>
        <v/>
      </c>
      <c r="AO495" s="477">
        <f>IF(AND(AL495=AL494,AM495&lt;&gt;"",AM494&lt;&gt;""),AM495-AM494,"")</f>
        <v/>
      </c>
      <c r="AP495" s="171" t="n"/>
      <c r="AQ495" s="574" t="inlineStr">
        <is>
          <t>2:42.0000</t>
        </is>
      </c>
      <c r="AR495" s="418">
        <f>IF(OR(AQ495="",AQ495="",AQ495=0),"",6.172/(AQ495*24))</f>
        <v/>
      </c>
      <c r="AS495" s="436">
        <f>IF(OR(NOT(ISNUMBER(C495)),NOT(ISNUMBER(AB495))),"",IF(AG495&lt;&gt;"",AG495,AB495)-C495)</f>
        <v/>
      </c>
      <c r="AT495" s="191" t="n"/>
      <c r="AU495" s="195">
        <f>IF($B495="","",TEXT($A495,"yyyymmdd")&amp;"_P"&amp;$C495&amp;"_C"&amp;$F495&amp;"_"&amp;TRIM(RIGHT(SUBSTITUTE(TRIM(SUBSTITUTE($L495,CHAR(160)," "))," ",REPT(" ",60)),60))&amp;IF($P495="","","-"&amp;TRIM(RIGHT(SUBSTITUTE(TRIM(SUBSTITUTE($P495,CHAR(160)," "))," ",REPT(" ",60)),60)))&amp;IF($T495="","","-"&amp;TRIM(RIGHT(SUBSTITUTE(TRIM(SUBSTITUTE($T495,CHAR(160)," "))," ",REPT(" ",60)),60)))&amp;".jpg")</f>
        <v/>
      </c>
    </row>
    <row r="496" ht="56" customHeight="1">
      <c r="A496" s="169" t="n">
        <v>26209</v>
      </c>
      <c r="B496" s="171" t="inlineStr">
        <is>
          <t>Hardie-Ferodo 500 3 October, 1971</t>
        </is>
      </c>
      <c r="C496" s="171" t="n">
        <v>15</v>
      </c>
      <c r="D496" s="171" t="inlineStr">
        <is>
          <t>D</t>
        </is>
      </c>
      <c r="E496" s="171" t="n">
        <v>8</v>
      </c>
      <c r="F496" s="171" t="n">
        <v>40</v>
      </c>
      <c r="G496" s="171" t="inlineStr">
        <is>
          <t>Harvey Drew Pty Ltd</t>
        </is>
      </c>
      <c r="H496" s="171" t="n"/>
      <c r="I496" s="171" t="n"/>
      <c r="J496" s="171" t="inlineStr">
        <is>
          <t>Chrysler VH Valiant Charger R/T E38</t>
        </is>
      </c>
      <c r="K496" s="171" t="n"/>
      <c r="L496" s="171" t="inlineStr">
        <is>
          <t>Joe Butta</t>
        </is>
      </c>
      <c r="M496" s="171" t="inlineStr">
        <is>
          <t>AUS</t>
        </is>
      </c>
      <c r="N496" s="690">
        <f>_xlfn.LET(_xlpm.d,_xlfn.XLOOKUP(L496,'[1]Birth Dates'!$A:$A,'[1]Birth Dates'!$B:$B,"",0),IF(_xlpm.d=0,"",_xlpm.d))</f>
        <v/>
      </c>
      <c r="O496" s="171">
        <f>IF(OR(N496="",A496="",NOT(ISNUMBER(N496)),N496&gt;A496),"",DATEDIF(N496,A496,"Y")&amp;" years, "&amp;DATEDIF(N496,A496,"YM")&amp;" months, "&amp;DATEDIF(N496,A496,"MD")&amp;" days")</f>
        <v/>
      </c>
      <c r="P496" s="171" t="inlineStr">
        <is>
          <t>Geoff Hunter</t>
        </is>
      </c>
      <c r="Q496" s="171" t="inlineStr">
        <is>
          <t>AUS</t>
        </is>
      </c>
      <c r="R496" s="690">
        <f>_xlfn.LET(_xlpm.d,_xlfn.XLOOKUP(P496,'[1]Birth Dates'!$A:$A,'[1]Birth Dates'!$B:$B,"",0),IF(_xlpm.d=0,"",_xlpm.d))</f>
        <v/>
      </c>
      <c r="S496" s="171">
        <f>IF(OR(R496="",A496="",NOT(ISNUMBER(R496)),R496&gt;A496),"",DATEDIF(R496,A496,"Y")&amp;" years, "&amp;DATEDIF(R496,A496,"YM")&amp;" months, "&amp;DATEDIF(R496,A496,"MD")&amp;" days")</f>
        <v/>
      </c>
      <c r="T496" s="171" t="n"/>
      <c r="U496" s="171" t="n"/>
      <c r="V496" s="690">
        <f>_xlfn.LET(_xlpm.d,_xlfn.XLOOKUP(T496,'[1]Birth Dates'!$A:$A,'[1]Birth Dates'!$B:$B,"",0),IF(_xlpm.d=0,"",_xlpm.d))</f>
        <v/>
      </c>
      <c r="W496" s="171">
        <f>IF(OR(V496="",A496="",NOT(ISNUMBER(V496)),V496&gt;A496),"",DATEDIF(V496,A496,"Y")&amp;" years, "&amp;DATEDIF(V496,A496,"YM")&amp;" months, "&amp;DATEDIF(V496,A496,"MD")&amp;" days")</f>
        <v/>
      </c>
      <c r="X496" s="171" t="n"/>
      <c r="Y496" s="171" t="n"/>
      <c r="Z496" s="171" t="n"/>
      <c r="AA496" s="171" t="n"/>
      <c r="AB496" s="171" t="n">
        <v>24</v>
      </c>
      <c r="AC496" s="171" t="n"/>
      <c r="AD496" s="171" t="n"/>
      <c r="AE496" s="574" t="inlineStr">
        <is>
          <t>No Time</t>
        </is>
      </c>
      <c r="AF496" s="418">
        <f>IF(OR(AE496="",AE496="",AE496=0),"",6.172/(AE496*24))</f>
        <v/>
      </c>
      <c r="AG496" s="241" t="n"/>
      <c r="AH496" s="574" t="inlineStr"/>
      <c r="AI496" s="418">
        <f>IF(OR(AH496="",AH496="",AH496=0),"",6.172/(AH496*24))</f>
        <v/>
      </c>
      <c r="AJ496" s="175">
        <f>IF(AND(ISNUMBER(AB496),ISNUMBER(AG496)),AB496-AG496,"")</f>
        <v/>
      </c>
      <c r="AK496" s="171" t="n"/>
      <c r="AL496" s="171" t="n">
        <v>126</v>
      </c>
      <c r="AM496" s="492" t="n">
        <v>0.2575462962962963</v>
      </c>
      <c r="AN496" s="671">
        <f>IF(OR(AL496="",AM496="",AM496=0),"",AL496*6.172/(AM496*24))</f>
        <v/>
      </c>
      <c r="AO496" s="477">
        <f>IF(AND(AL496=AL495,AM496&lt;&gt;"",AM495&lt;&gt;""),AM496-AM495,"")</f>
        <v/>
      </c>
      <c r="AP496" s="171" t="n"/>
      <c r="AQ496" s="574" t="inlineStr">
        <is>
          <t>2:48.0000</t>
        </is>
      </c>
      <c r="AR496" s="418">
        <f>IF(OR(AQ496="",AQ496="",AQ496=0),"",6.172/(AQ496*24))</f>
        <v/>
      </c>
      <c r="AS496" s="436">
        <f>IF(OR(NOT(ISNUMBER(C496)),NOT(ISNUMBER(AB496))),"",IF(AG496&lt;&gt;"",AG496,AB496)-C496)</f>
        <v/>
      </c>
      <c r="AT496" s="191" t="n"/>
      <c r="AU496" s="195">
        <f>IF($B496="","",TEXT($A496,"yyyymmdd")&amp;"_P"&amp;$C496&amp;"_C"&amp;$F496&amp;"_"&amp;TRIM(RIGHT(SUBSTITUTE(TRIM(SUBSTITUTE($L496,CHAR(160)," "))," ",REPT(" ",60)),60))&amp;IF($P496="","","-"&amp;TRIM(RIGHT(SUBSTITUTE(TRIM(SUBSTITUTE($P496,CHAR(160)," "))," ",REPT(" ",60)),60)))&amp;IF($T496="","","-"&amp;TRIM(RIGHT(SUBSTITUTE(TRIM(SUBSTITUTE($T496,CHAR(160)," "))," ",REPT(" ",60)),60)))&amp;".jpg")</f>
        <v/>
      </c>
    </row>
    <row r="497" ht="56" customHeight="1">
      <c r="A497" s="169" t="n">
        <v>26209</v>
      </c>
      <c r="B497" s="171" t="inlineStr">
        <is>
          <t>Hardie-Ferodo 500 3 October, 1971</t>
        </is>
      </c>
      <c r="C497" s="171" t="n">
        <v>16</v>
      </c>
      <c r="D497" s="171" t="inlineStr">
        <is>
          <t>D</t>
        </is>
      </c>
      <c r="E497" s="171" t="n">
        <v>9</v>
      </c>
      <c r="F497" s="171" t="n">
        <v>49</v>
      </c>
      <c r="G497" s="171" t="inlineStr">
        <is>
          <t>Courtesy Motors</t>
        </is>
      </c>
      <c r="H497" s="171" t="n"/>
      <c r="I497" s="171" t="n"/>
      <c r="J497" s="171" t="inlineStr">
        <is>
          <t>Chrysler VH Valiant Charger R/T E38</t>
        </is>
      </c>
      <c r="K497" s="171" t="n"/>
      <c r="L497" s="171" t="inlineStr">
        <is>
          <t>Martin Chenery</t>
        </is>
      </c>
      <c r="M497" s="171" t="inlineStr">
        <is>
          <t>AUS</t>
        </is>
      </c>
      <c r="N497" s="690">
        <f>_xlfn.LET(_xlpm.d,_xlfn.XLOOKUP(L497,'[1]Birth Dates'!$A:$A,'[1]Birth Dates'!$B:$B,"",0),IF(_xlpm.d=0,"",_xlpm.d))</f>
        <v/>
      </c>
      <c r="O497" s="171">
        <f>IF(OR(N497="",A497="",NOT(ISNUMBER(N497)),N497&gt;A497),"",DATEDIF(N497,A497,"Y")&amp;" years, "&amp;DATEDIF(N497,A497,"YM")&amp;" months, "&amp;DATEDIF(N497,A497,"MD")&amp;" days")</f>
        <v/>
      </c>
      <c r="P497" s="171" t="n"/>
      <c r="Q497" s="171" t="n"/>
      <c r="R497" s="690">
        <f>_xlfn.LET(_xlpm.d,_xlfn.XLOOKUP(P497,'[1]Birth Dates'!$A:$A,'[1]Birth Dates'!$B:$B,"",0),IF(_xlpm.d=0,"",_xlpm.d))</f>
        <v/>
      </c>
      <c r="S497" s="171">
        <f>IF(OR(R497="",A497="",NOT(ISNUMBER(R497)),R497&gt;A497),"",DATEDIF(R497,A497,"Y")&amp;" years, "&amp;DATEDIF(R497,A497,"YM")&amp;" months, "&amp;DATEDIF(R497,A497,"MD")&amp;" days")</f>
        <v/>
      </c>
      <c r="T497" s="171" t="n"/>
      <c r="U497" s="171" t="n"/>
      <c r="V497" s="690">
        <f>_xlfn.LET(_xlpm.d,_xlfn.XLOOKUP(T497,'[1]Birth Dates'!$A:$A,'[1]Birth Dates'!$B:$B,"",0),IF(_xlpm.d=0,"",_xlpm.d))</f>
        <v/>
      </c>
      <c r="W497" s="171">
        <f>IF(OR(V497="",A497="",NOT(ISNUMBER(V497)),V497&gt;A497),"",DATEDIF(V497,A497,"Y")&amp;" years, "&amp;DATEDIF(V497,A497,"YM")&amp;" months, "&amp;DATEDIF(V497,A497,"MD")&amp;" days")</f>
        <v/>
      </c>
      <c r="X497" s="171" t="n"/>
      <c r="Y497" s="171" t="n"/>
      <c r="Z497" s="171" t="n"/>
      <c r="AA497" s="171" t="n"/>
      <c r="AB497" s="171" t="n">
        <v>18</v>
      </c>
      <c r="AC497" s="171" t="n"/>
      <c r="AD497" s="171" t="n"/>
      <c r="AE497" s="574" t="inlineStr">
        <is>
          <t>No Time</t>
        </is>
      </c>
      <c r="AF497" s="418">
        <f>IF(OR(AE497="",AE497="",AE497=0),"",6.172/(AE497*24))</f>
        <v/>
      </c>
      <c r="AG497" s="241" t="n"/>
      <c r="AH497" s="574" t="inlineStr"/>
      <c r="AI497" s="418">
        <f>IF(OR(AH497="",AH497="",AH497=0),"",6.172/(AH497*24))</f>
        <v/>
      </c>
      <c r="AJ497" s="175">
        <f>IF(AND(ISNUMBER(AB497),ISNUMBER(AG497)),AB497-AG497,"")</f>
        <v/>
      </c>
      <c r="AK497" s="171" t="n"/>
      <c r="AL497" s="171" t="n">
        <v>125</v>
      </c>
      <c r="AM497" s="492" t="n">
        <v>0.2569560185185185</v>
      </c>
      <c r="AN497" s="671">
        <f>IF(OR(AL497="",AM497="",AM497=0),"",AL497*6.172/(AM497*24))</f>
        <v/>
      </c>
      <c r="AO497" s="477">
        <f>IF(AND(AL497=AL496,AM497&lt;&gt;"",AM496&lt;&gt;""),AM497-AM496,"")</f>
        <v/>
      </c>
      <c r="AP497" s="171" t="n"/>
      <c r="AQ497" s="574" t="inlineStr">
        <is>
          <t>2:48.0000</t>
        </is>
      </c>
      <c r="AR497" s="418">
        <f>IF(OR(AQ497="",AQ497="",AQ497=0),"",6.172/(AQ497*24))</f>
        <v/>
      </c>
      <c r="AS497" s="436">
        <f>IF(OR(NOT(ISNUMBER(C497)),NOT(ISNUMBER(AB497))),"",IF(AG497&lt;&gt;"",AG497,AB497)-C497)</f>
        <v/>
      </c>
      <c r="AT497" s="191" t="n"/>
      <c r="AU497" s="195">
        <f>IF($B497="","",TEXT($A497,"yyyymmdd")&amp;"_P"&amp;$C497&amp;"_C"&amp;$F497&amp;"_"&amp;TRIM(RIGHT(SUBSTITUTE(TRIM(SUBSTITUTE($L497,CHAR(160)," "))," ",REPT(" ",60)),60))&amp;IF($P497="","","-"&amp;TRIM(RIGHT(SUBSTITUTE(TRIM(SUBSTITUTE($P497,CHAR(160)," "))," ",REPT(" ",60)),60)))&amp;IF($T497="","","-"&amp;TRIM(RIGHT(SUBSTITUTE(TRIM(SUBSTITUTE($T497,CHAR(160)," "))," ",REPT(" ",60)),60)))&amp;".jpg")</f>
        <v/>
      </c>
    </row>
    <row r="498" ht="42" customHeight="1">
      <c r="A498" s="169" t="n">
        <v>26209</v>
      </c>
      <c r="B498" s="171" t="inlineStr">
        <is>
          <t>Hardie-Ferodo 500 3 October, 1971</t>
        </is>
      </c>
      <c r="C498" s="171" t="n">
        <v>17</v>
      </c>
      <c r="D498" s="171" t="inlineStr">
        <is>
          <t>D</t>
        </is>
      </c>
      <c r="E498" s="171" t="n">
        <v>10</v>
      </c>
      <c r="F498" s="171" t="n">
        <v>29</v>
      </c>
      <c r="G498" s="171" t="inlineStr">
        <is>
          <t>Dusting &amp; Co Pty Ltd</t>
        </is>
      </c>
      <c r="H498" s="171" t="n"/>
      <c r="I498" s="171" t="n"/>
      <c r="J498" s="171" t="inlineStr">
        <is>
          <t>Holden LC Torana GTR XU-1</t>
        </is>
      </c>
      <c r="K498" s="171" t="n"/>
      <c r="L498" s="171" t="inlineStr">
        <is>
          <t>Tony Roberts</t>
        </is>
      </c>
      <c r="M498" s="171" t="inlineStr">
        <is>
          <t>AUS</t>
        </is>
      </c>
      <c r="N498" s="690">
        <f>_xlfn.LET(_xlpm.d,_xlfn.XLOOKUP(L498,'[1]Birth Dates'!$A:$A,'[1]Birth Dates'!$B:$B,"",0),IF(_xlpm.d=0,"",_xlpm.d))</f>
        <v/>
      </c>
      <c r="O498" s="171">
        <f>IF(OR(N498="",A498="",NOT(ISNUMBER(N498)),N498&gt;A498),"",DATEDIF(N498,A498,"Y")&amp;" years, "&amp;DATEDIF(N498,A498,"YM")&amp;" months, "&amp;DATEDIF(N498,A498,"MD")&amp;" days")</f>
        <v/>
      </c>
      <c r="P498" s="171" t="n"/>
      <c r="Q498" s="171" t="n"/>
      <c r="R498" s="690">
        <f>_xlfn.LET(_xlpm.d,_xlfn.XLOOKUP(P498,'[1]Birth Dates'!$A:$A,'[1]Birth Dates'!$B:$B,"",0),IF(_xlpm.d=0,"",_xlpm.d))</f>
        <v/>
      </c>
      <c r="S498" s="171">
        <f>IF(OR(R498="",A498="",NOT(ISNUMBER(R498)),R498&gt;A498),"",DATEDIF(R498,A498,"Y")&amp;" years, "&amp;DATEDIF(R498,A498,"YM")&amp;" months, "&amp;DATEDIF(R498,A498,"MD")&amp;" days")</f>
        <v/>
      </c>
      <c r="T498" s="171" t="n"/>
      <c r="U498" s="171" t="n"/>
      <c r="V498" s="690">
        <f>_xlfn.LET(_xlpm.d,_xlfn.XLOOKUP(T498,'[1]Birth Dates'!$A:$A,'[1]Birth Dates'!$B:$B,"",0),IF(_xlpm.d=0,"",_xlpm.d))</f>
        <v/>
      </c>
      <c r="W498" s="171">
        <f>IF(OR(V498="",A498="",NOT(ISNUMBER(V498)),V498&gt;A498),"",DATEDIF(V498,A498,"Y")&amp;" years, "&amp;DATEDIF(V498,A498,"YM")&amp;" months, "&amp;DATEDIF(V498,A498,"MD")&amp;" days")</f>
        <v/>
      </c>
      <c r="X498" s="171" t="n"/>
      <c r="Y498" s="171" t="n"/>
      <c r="Z498" s="171" t="n"/>
      <c r="AA498" s="171" t="n"/>
      <c r="AB498" s="171" t="n">
        <v>36</v>
      </c>
      <c r="AC498" s="171" t="n"/>
      <c r="AD498" s="171" t="n"/>
      <c r="AE498" s="574" t="inlineStr">
        <is>
          <t>No Time</t>
        </is>
      </c>
      <c r="AF498" s="418">
        <f>IF(OR(AE498="",AE498="",AE498=0),"",6.172/(AE498*24))</f>
        <v/>
      </c>
      <c r="AG498" s="241" t="n"/>
      <c r="AH498" s="574" t="inlineStr"/>
      <c r="AI498" s="418">
        <f>IF(OR(AH498="",AH498="",AH498=0),"",6.172/(AH498*24))</f>
        <v/>
      </c>
      <c r="AJ498" s="175">
        <f>IF(AND(ISNUMBER(AB498),ISNUMBER(AG498)),AB498-AG498,"")</f>
        <v/>
      </c>
      <c r="AK498" s="171" t="n"/>
      <c r="AL498" s="171" t="n">
        <v>125</v>
      </c>
      <c r="AM498" s="492" t="n">
        <v>0.2589699074074074</v>
      </c>
      <c r="AN498" s="671">
        <f>IF(OR(AL498="",AM498="",AM498=0),"",AL498*6.172/(AM498*24))</f>
        <v/>
      </c>
      <c r="AO498" s="477">
        <f>IF(AND(AL498=AL497,AM498&lt;&gt;"",AM497&lt;&gt;""),AM498-AM497,"")</f>
        <v/>
      </c>
      <c r="AP498" s="171" t="n"/>
      <c r="AQ498" s="574" t="inlineStr">
        <is>
          <t>2:52.0000</t>
        </is>
      </c>
      <c r="AR498" s="418">
        <f>IF(OR(AQ498="",AQ498="",AQ498=0),"",6.172/(AQ498*24))</f>
        <v/>
      </c>
      <c r="AS498" s="436">
        <f>IF(OR(NOT(ISNUMBER(C498)),NOT(ISNUMBER(AB498))),"",IF(AG498&lt;&gt;"",AG498,AB498)-C498)</f>
        <v/>
      </c>
      <c r="AT498" s="191" t="n"/>
      <c r="AU498" s="195">
        <f>IF($B498="","",TEXT($A498,"yyyymmdd")&amp;"_P"&amp;$C498&amp;"_C"&amp;$F498&amp;"_"&amp;TRIM(RIGHT(SUBSTITUTE(TRIM(SUBSTITUTE($L498,CHAR(160)," "))," ",REPT(" ",60)),60))&amp;IF($P498="","","-"&amp;TRIM(RIGHT(SUBSTITUTE(TRIM(SUBSTITUTE($P498,CHAR(160)," "))," ",REPT(" ",60)),60)))&amp;IF($T498="","","-"&amp;TRIM(RIGHT(SUBSTITUTE(TRIM(SUBSTITUTE($T498,CHAR(160)," "))," ",REPT(" ",60)),60)))&amp;".jpg")</f>
        <v/>
      </c>
    </row>
    <row r="499" ht="42" customHeight="1">
      <c r="A499" s="169" t="n">
        <v>26209</v>
      </c>
      <c r="B499" s="171" t="inlineStr">
        <is>
          <t>Hardie-Ferodo 500 3 October, 1971</t>
        </is>
      </c>
      <c r="C499" s="171" t="n">
        <v>18</v>
      </c>
      <c r="D499" s="171" t="inlineStr">
        <is>
          <t>D</t>
        </is>
      </c>
      <c r="E499" s="171" t="n">
        <v>11</v>
      </c>
      <c r="F499" s="171" t="n">
        <v>39</v>
      </c>
      <c r="G499" s="171" t="inlineStr">
        <is>
          <t>City State Racing Team</t>
        </is>
      </c>
      <c r="H499" s="171" t="n"/>
      <c r="I499" s="171" t="n"/>
      <c r="J499" s="171" t="inlineStr">
        <is>
          <t>Holden LC Torana GTR XU-1</t>
        </is>
      </c>
      <c r="K499" s="171" t="n"/>
      <c r="L499" s="171" t="inlineStr">
        <is>
          <t>John Walker</t>
        </is>
      </c>
      <c r="M499" s="171" t="inlineStr">
        <is>
          <t>AUS</t>
        </is>
      </c>
      <c r="N499" s="690">
        <f>_xlfn.LET(_xlpm.d,_xlfn.XLOOKUP(L499,'[1]Birth Dates'!$A:$A,'[1]Birth Dates'!$B:$B,"",0),IF(_xlpm.d=0,"",_xlpm.d))</f>
        <v/>
      </c>
      <c r="O499" s="171">
        <f>IF(OR(N499="",A499="",NOT(ISNUMBER(N499)),N499&gt;A499),"",DATEDIF(N499,A499,"Y")&amp;" years, "&amp;DATEDIF(N499,A499,"YM")&amp;" months, "&amp;DATEDIF(N499,A499,"MD")&amp;" days")</f>
        <v/>
      </c>
      <c r="P499" s="171" t="inlineStr">
        <is>
          <t>Malcolm Ramsay</t>
        </is>
      </c>
      <c r="Q499" s="171" t="inlineStr">
        <is>
          <t>AUS</t>
        </is>
      </c>
      <c r="R499" s="690">
        <f>_xlfn.LET(_xlpm.d,_xlfn.XLOOKUP(P499,'[1]Birth Dates'!$A:$A,'[1]Birth Dates'!$B:$B,"",0),IF(_xlpm.d=0,"",_xlpm.d))</f>
        <v/>
      </c>
      <c r="S499" s="171">
        <f>IF(OR(R499="",A499="",NOT(ISNUMBER(R499)),R499&gt;A499),"",DATEDIF(R499,A499,"Y")&amp;" years, "&amp;DATEDIF(R499,A499,"YM")&amp;" months, "&amp;DATEDIF(R499,A499,"MD")&amp;" days")</f>
        <v/>
      </c>
      <c r="T499" s="171" t="n"/>
      <c r="U499" s="171" t="n"/>
      <c r="V499" s="690">
        <f>_xlfn.LET(_xlpm.d,_xlfn.XLOOKUP(T499,'[1]Birth Dates'!$A:$A,'[1]Birth Dates'!$B:$B,"",0),IF(_xlpm.d=0,"",_xlpm.d))</f>
        <v/>
      </c>
      <c r="W499" s="171">
        <f>IF(OR(V499="",A499="",NOT(ISNUMBER(V499)),V499&gt;A499),"",DATEDIF(V499,A499,"Y")&amp;" years, "&amp;DATEDIF(V499,A499,"YM")&amp;" months, "&amp;DATEDIF(V499,A499,"MD")&amp;" days")</f>
        <v/>
      </c>
      <c r="X499" s="171" t="n"/>
      <c r="Y499" s="171" t="n"/>
      <c r="Z499" s="171" t="n"/>
      <c r="AA499" s="171" t="n"/>
      <c r="AB499" s="171" t="n">
        <v>28</v>
      </c>
      <c r="AC499" s="171" t="n"/>
      <c r="AD499" s="171" t="n"/>
      <c r="AE499" s="574" t="inlineStr">
        <is>
          <t>No Time</t>
        </is>
      </c>
      <c r="AF499" s="418">
        <f>IF(OR(AE499="",AE499="",AE499=0),"",6.172/(AE499*24))</f>
        <v/>
      </c>
      <c r="AG499" s="241" t="n"/>
      <c r="AH499" s="574" t="inlineStr"/>
      <c r="AI499" s="418">
        <f>IF(OR(AH499="",AH499="",AH499=0),"",6.172/(AH499*24))</f>
        <v/>
      </c>
      <c r="AJ499" s="175">
        <f>IF(AND(ISNUMBER(AB499),ISNUMBER(AG499)),AB499-AG499,"")</f>
        <v/>
      </c>
      <c r="AK499" s="171" t="n"/>
      <c r="AL499" s="171" t="n">
        <v>124</v>
      </c>
      <c r="AM499" s="492" t="n">
        <v>0.2571412037037037</v>
      </c>
      <c r="AN499" s="671">
        <f>IF(OR(AL499="",AM499="",AM499=0),"",AL499*6.172/(AM499*24))</f>
        <v/>
      </c>
      <c r="AO499" s="477">
        <f>IF(AND(AL499=AL498,AM499&lt;&gt;"",AM498&lt;&gt;""),AM499-AM498,"")</f>
        <v/>
      </c>
      <c r="AP499" s="171" t="n"/>
      <c r="AQ499" s="574" t="inlineStr">
        <is>
          <t>2:51.0000</t>
        </is>
      </c>
      <c r="AR499" s="418">
        <f>IF(OR(AQ499="",AQ499="",AQ499=0),"",6.172/(AQ499*24))</f>
        <v/>
      </c>
      <c r="AS499" s="436">
        <f>IF(OR(NOT(ISNUMBER(C499)),NOT(ISNUMBER(AB499))),"",IF(AG499&lt;&gt;"",AG499,AB499)-C499)</f>
        <v/>
      </c>
      <c r="AT499" s="191" t="n"/>
      <c r="AU499" s="195">
        <f>IF($B499="","",TEXT($A499,"yyyymmdd")&amp;"_P"&amp;$C499&amp;"_C"&amp;$F499&amp;"_"&amp;TRIM(RIGHT(SUBSTITUTE(TRIM(SUBSTITUTE($L499,CHAR(160)," "))," ",REPT(" ",60)),60))&amp;IF($P499="","","-"&amp;TRIM(RIGHT(SUBSTITUTE(TRIM(SUBSTITUTE($P499,CHAR(160)," "))," ",REPT(" ",60)),60)))&amp;IF($T499="","","-"&amp;TRIM(RIGHT(SUBSTITUTE(TRIM(SUBSTITUTE($T499,CHAR(160)," "))," ",REPT(" ",60)),60)))&amp;".jpg")</f>
        <v/>
      </c>
    </row>
    <row r="500" ht="56" customHeight="1">
      <c r="A500" s="169" t="n">
        <v>26209</v>
      </c>
      <c r="B500" s="171" t="inlineStr">
        <is>
          <t>Hardie-Ferodo 500 3 October, 1971</t>
        </is>
      </c>
      <c r="C500" s="171" t="n">
        <v>19</v>
      </c>
      <c r="D500" s="171" t="inlineStr">
        <is>
          <t>D</t>
        </is>
      </c>
      <c r="E500" s="171" t="n">
        <v>12</v>
      </c>
      <c r="F500" s="171" t="n">
        <v>42</v>
      </c>
      <c r="G500" s="171" t="inlineStr">
        <is>
          <t>Liverpool Chrysler</t>
        </is>
      </c>
      <c r="H500" s="171" t="n"/>
      <c r="I500" s="171" t="n"/>
      <c r="J500" s="171" t="inlineStr">
        <is>
          <t>Chrysler VH Valiant Charger R/T E38</t>
        </is>
      </c>
      <c r="K500" s="171" t="n"/>
      <c r="L500" s="171" t="inlineStr">
        <is>
          <t>Doug Chivas</t>
        </is>
      </c>
      <c r="M500" s="171" t="inlineStr">
        <is>
          <t>AUS</t>
        </is>
      </c>
      <c r="N500" s="690">
        <f>_xlfn.LET(_xlpm.d,_xlfn.XLOOKUP(L500,'[1]Birth Dates'!$A:$A,'[1]Birth Dates'!$B:$B,"",0),IF(_xlpm.d=0,"",_xlpm.d))</f>
        <v/>
      </c>
      <c r="O500" s="171">
        <f>IF(OR(N500="",A500="",NOT(ISNUMBER(N500)),N500&gt;A500),"",DATEDIF(N500,A500,"Y")&amp;" years, "&amp;DATEDIF(N500,A500,"YM")&amp;" months, "&amp;DATEDIF(N500,A500,"MD")&amp;" days")</f>
        <v/>
      </c>
      <c r="P500" s="171" t="inlineStr">
        <is>
          <t>Graham Moore</t>
        </is>
      </c>
      <c r="Q500" s="171" t="inlineStr">
        <is>
          <t>AUS</t>
        </is>
      </c>
      <c r="R500" s="690">
        <f>_xlfn.LET(_xlpm.d,_xlfn.XLOOKUP(P500,'[1]Birth Dates'!$A:$A,'[1]Birth Dates'!$B:$B,"",0),IF(_xlpm.d=0,"",_xlpm.d))</f>
        <v/>
      </c>
      <c r="S500" s="171">
        <f>IF(OR(R500="",A500="",NOT(ISNUMBER(R500)),R500&gt;A500),"",DATEDIF(R500,A500,"Y")&amp;" years, "&amp;DATEDIF(R500,A500,"YM")&amp;" months, "&amp;DATEDIF(R500,A500,"MD")&amp;" days")</f>
        <v/>
      </c>
      <c r="T500" s="171" t="n"/>
      <c r="U500" s="171" t="n"/>
      <c r="V500" s="690">
        <f>_xlfn.LET(_xlpm.d,_xlfn.XLOOKUP(T500,'[1]Birth Dates'!$A:$A,'[1]Birth Dates'!$B:$B,"",0),IF(_xlpm.d=0,"",_xlpm.d))</f>
        <v/>
      </c>
      <c r="W500" s="171">
        <f>IF(OR(V500="",A500="",NOT(ISNUMBER(V500)),V500&gt;A500),"",DATEDIF(V500,A500,"Y")&amp;" years, "&amp;DATEDIF(V500,A500,"YM")&amp;" months, "&amp;DATEDIF(V500,A500,"MD")&amp;" days")</f>
        <v/>
      </c>
      <c r="X500" s="171" t="n"/>
      <c r="Y500" s="171" t="n"/>
      <c r="Z500" s="171" t="n"/>
      <c r="AA500" s="171" t="n"/>
      <c r="AB500" s="171" t="n">
        <v>16</v>
      </c>
      <c r="AC500" s="171" t="n"/>
      <c r="AD500" s="171" t="n"/>
      <c r="AE500" s="589" t="inlineStr">
        <is>
          <t>2:47.1000</t>
        </is>
      </c>
      <c r="AF500" s="418">
        <f>IF(OR(AE500="",AE500="",AE500=0),"",6.172/(AE500*24))</f>
        <v/>
      </c>
      <c r="AG500" s="241" t="n"/>
      <c r="AH500" s="574" t="inlineStr"/>
      <c r="AI500" s="418">
        <f>IF(OR(AH500="",AH500="",AH500=0),"",6.172/(AH500*24))</f>
        <v/>
      </c>
      <c r="AJ500" s="175">
        <f>IF(AND(ISNUMBER(AB500),ISNUMBER(AG500)),AB500-AG500,"")</f>
        <v/>
      </c>
      <c r="AK500" s="171" t="n"/>
      <c r="AL500" s="171" t="n">
        <v>124</v>
      </c>
      <c r="AM500" s="492" t="n">
        <v>0.258912037037037</v>
      </c>
      <c r="AN500" s="671">
        <f>IF(OR(AL500="",AM500="",AM500=0),"",AL500*6.172/(AM500*24))</f>
        <v/>
      </c>
      <c r="AO500" s="477">
        <f>IF(AND(AL500=AL499,AM500&lt;&gt;"",AM499&lt;&gt;""),AM500-AM499,"")</f>
        <v/>
      </c>
      <c r="AP500" s="171" t="n"/>
      <c r="AQ500" s="574" t="inlineStr">
        <is>
          <t>2:46.0000</t>
        </is>
      </c>
      <c r="AR500" s="418">
        <f>IF(OR(AQ500="",AQ500="",AQ500=0),"",6.172/(AQ500*24))</f>
        <v/>
      </c>
      <c r="AS500" s="436">
        <f>IF(OR(NOT(ISNUMBER(C500)),NOT(ISNUMBER(AB500))),"",IF(AG500&lt;&gt;"",AG500,AB500)-C500)</f>
        <v/>
      </c>
      <c r="AT500" s="191" t="n"/>
      <c r="AU500" s="195">
        <f>IF($B500="","",TEXT($A500,"yyyymmdd")&amp;"_P"&amp;$C500&amp;"_C"&amp;$F500&amp;"_"&amp;TRIM(RIGHT(SUBSTITUTE(TRIM(SUBSTITUTE($L500,CHAR(160)," "))," ",REPT(" ",60)),60))&amp;IF($P500="","","-"&amp;TRIM(RIGHT(SUBSTITUTE(TRIM(SUBSTITUTE($P500,CHAR(160)," "))," ",REPT(" ",60)),60)))&amp;IF($T500="","","-"&amp;TRIM(RIGHT(SUBSTITUTE(TRIM(SUBSTITUTE($T500,CHAR(160)," "))," ",REPT(" ",60)),60)))&amp;".jpg")</f>
        <v/>
      </c>
    </row>
    <row r="501" ht="42" customHeight="1">
      <c r="A501" s="169" t="n">
        <v>26209</v>
      </c>
      <c r="B501" s="171" t="inlineStr">
        <is>
          <t>Hardie-Ferodo 500 3 October, 1971</t>
        </is>
      </c>
      <c r="C501" s="171" t="n">
        <v>20</v>
      </c>
      <c r="D501" s="171" t="inlineStr">
        <is>
          <t>E</t>
        </is>
      </c>
      <c r="E501" s="171" t="n">
        <v>8</v>
      </c>
      <c r="F501" s="171" t="n">
        <v>67</v>
      </c>
      <c r="G501" s="171" t="inlineStr">
        <is>
          <t>Wright Ford Motors Pty Ltd</t>
        </is>
      </c>
      <c r="H501" s="171" t="n"/>
      <c r="I501" s="171" t="n"/>
      <c r="J501" s="171" t="inlineStr">
        <is>
          <t>Ford Falcon XY GTHO Phase III</t>
        </is>
      </c>
      <c r="K501" s="171" t="n"/>
      <c r="L501" s="171" t="inlineStr">
        <is>
          <t>Des West</t>
        </is>
      </c>
      <c r="M501" s="171" t="inlineStr">
        <is>
          <t>AUS</t>
        </is>
      </c>
      <c r="N501" s="690">
        <f>_xlfn.LET(_xlpm.d,_xlfn.XLOOKUP(L501,'[1]Birth Dates'!$A:$A,'[1]Birth Dates'!$B:$B,"",0),IF(_xlpm.d=0,"",_xlpm.d))</f>
        <v/>
      </c>
      <c r="O501" s="171">
        <f>IF(OR(N501="",A501="",NOT(ISNUMBER(N501)),N501&gt;A501),"",DATEDIF(N501,A501,"Y")&amp;" years, "&amp;DATEDIF(N501,A501,"YM")&amp;" months, "&amp;DATEDIF(N501,A501,"MD")&amp;" days")</f>
        <v/>
      </c>
      <c r="P501" s="171" t="n"/>
      <c r="Q501" s="171" t="n"/>
      <c r="R501" s="690">
        <f>_xlfn.LET(_xlpm.d,_xlfn.XLOOKUP(P501,'[1]Birth Dates'!$A:$A,'[1]Birth Dates'!$B:$B,"",0),IF(_xlpm.d=0,"",_xlpm.d))</f>
        <v/>
      </c>
      <c r="S501" s="171">
        <f>IF(OR(R501="",A501="",NOT(ISNUMBER(R501)),R501&gt;A501),"",DATEDIF(R501,A501,"Y")&amp;" years, "&amp;DATEDIF(R501,A501,"YM")&amp;" months, "&amp;DATEDIF(R501,A501,"MD")&amp;" days")</f>
        <v/>
      </c>
      <c r="T501" s="171" t="n"/>
      <c r="U501" s="171" t="n"/>
      <c r="V501" s="690">
        <f>_xlfn.LET(_xlpm.d,_xlfn.XLOOKUP(T501,'[1]Birth Dates'!$A:$A,'[1]Birth Dates'!$B:$B,"",0),IF(_xlpm.d=0,"",_xlpm.d))</f>
        <v/>
      </c>
      <c r="W501" s="171">
        <f>IF(OR(V501="",A501="",NOT(ISNUMBER(V501)),V501&gt;A501),"",DATEDIF(V501,A501,"Y")&amp;" years, "&amp;DATEDIF(V501,A501,"YM")&amp;" months, "&amp;DATEDIF(V501,A501,"MD")&amp;" days")</f>
        <v/>
      </c>
      <c r="X501" s="171" t="n"/>
      <c r="Y501" s="171" t="n"/>
      <c r="Z501" s="171" t="n"/>
      <c r="AA501" s="171" t="n"/>
      <c r="AB501" s="171" t="n">
        <v>12</v>
      </c>
      <c r="AC501" s="171" t="n"/>
      <c r="AD501" s="171" t="n"/>
      <c r="AE501" s="589" t="inlineStr">
        <is>
          <t>2:46.7000</t>
        </is>
      </c>
      <c r="AF501" s="418">
        <f>IF(OR(AE501="",AE501="",AE501=0),"",6.172/(AE501*24))</f>
        <v/>
      </c>
      <c r="AG501" s="241" t="n"/>
      <c r="AH501" s="574" t="inlineStr"/>
      <c r="AI501" s="418">
        <f>IF(OR(AH501="",AH501="",AH501=0),"",6.172/(AH501*24))</f>
        <v/>
      </c>
      <c r="AJ501" s="175">
        <f>IF(AND(ISNUMBER(AB501),ISNUMBER(AG501)),AB501-AG501,"")</f>
        <v/>
      </c>
      <c r="AK501" s="171" t="n"/>
      <c r="AL501" s="171" t="n">
        <v>123</v>
      </c>
      <c r="AM501" s="492" t="n">
        <v>0.2574537037037037</v>
      </c>
      <c r="AN501" s="671">
        <f>IF(OR(AL501="",AM501="",AM501=0),"",AL501*6.172/(AM501*24))</f>
        <v/>
      </c>
      <c r="AO501" s="477">
        <f>IF(AND(AL501=AL500,AM501&lt;&gt;"",AM500&lt;&gt;""),AM501-AM500,"")</f>
        <v/>
      </c>
      <c r="AP501" s="171" t="n"/>
      <c r="AQ501" s="574" t="inlineStr">
        <is>
          <t>2:46.0000</t>
        </is>
      </c>
      <c r="AR501" s="418">
        <f>IF(OR(AQ501="",AQ501="",AQ501=0),"",6.172/(AQ501*24))</f>
        <v/>
      </c>
      <c r="AS501" s="436">
        <f>IF(OR(NOT(ISNUMBER(C501)),NOT(ISNUMBER(AB501))),"",IF(AG501&lt;&gt;"",AG501,AB501)-C501)</f>
        <v/>
      </c>
      <c r="AT501" s="191" t="n"/>
      <c r="AU501" s="195">
        <f>IF($B501="","",TEXT($A501,"yyyymmdd")&amp;"_P"&amp;$C501&amp;"_C"&amp;$F501&amp;"_"&amp;TRIM(RIGHT(SUBSTITUTE(TRIM(SUBSTITUTE($L501,CHAR(160)," "))," ",REPT(" ",60)),60))&amp;IF($P501="","","-"&amp;TRIM(RIGHT(SUBSTITUTE(TRIM(SUBSTITUTE($P501,CHAR(160)," "))," ",REPT(" ",60)),60)))&amp;IF($T501="","","-"&amp;TRIM(RIGHT(SUBSTITUTE(TRIM(SUBSTITUTE($T501,CHAR(160)," "))," ",REPT(" ",60)),60)))&amp;".jpg")</f>
        <v/>
      </c>
    </row>
    <row r="502" ht="42" customHeight="1">
      <c r="A502" s="169" t="n">
        <v>26209</v>
      </c>
      <c r="B502" s="171" t="inlineStr">
        <is>
          <t>Hardie-Ferodo 500 3 October, 1971</t>
        </is>
      </c>
      <c r="C502" s="171" t="n">
        <v>21</v>
      </c>
      <c r="D502" s="171" t="inlineStr">
        <is>
          <t>D</t>
        </is>
      </c>
      <c r="E502" s="171" t="n">
        <v>13</v>
      </c>
      <c r="F502" s="171" t="n">
        <v>47</v>
      </c>
      <c r="G502" s="171" t="inlineStr">
        <is>
          <t>John McNicol Pty Ltd</t>
        </is>
      </c>
      <c r="H502" s="171" t="n"/>
      <c r="I502" s="171" t="n"/>
      <c r="J502" s="171" t="inlineStr">
        <is>
          <t>Ford Falcon XY 500</t>
        </is>
      </c>
      <c r="K502" s="171" t="inlineStr">
        <is>
          <t>Ford 3.3</t>
        </is>
      </c>
      <c r="L502" s="171" t="inlineStr">
        <is>
          <t>Gerry Lister</t>
        </is>
      </c>
      <c r="M502" s="171" t="inlineStr">
        <is>
          <t>AUS</t>
        </is>
      </c>
      <c r="N502" s="690">
        <f>_xlfn.LET(_xlpm.d,_xlfn.XLOOKUP(L502,'[1]Birth Dates'!$A:$A,'[1]Birth Dates'!$B:$B,"",0),IF(_xlpm.d=0,"",_xlpm.d))</f>
        <v/>
      </c>
      <c r="O502" s="171">
        <f>IF(OR(N502="",A502="",NOT(ISNUMBER(N502)),N502&gt;A502),"",DATEDIF(N502,A502,"Y")&amp;" years, "&amp;DATEDIF(N502,A502,"YM")&amp;" months, "&amp;DATEDIF(N502,A502,"MD")&amp;" days")</f>
        <v/>
      </c>
      <c r="P502" s="171" t="inlineStr">
        <is>
          <t>David Seldon</t>
        </is>
      </c>
      <c r="Q502" s="171" t="inlineStr">
        <is>
          <t>AUS</t>
        </is>
      </c>
      <c r="R502" s="690">
        <f>_xlfn.LET(_xlpm.d,_xlfn.XLOOKUP(P502,'[1]Birth Dates'!$A:$A,'[1]Birth Dates'!$B:$B,"",0),IF(_xlpm.d=0,"",_xlpm.d))</f>
        <v/>
      </c>
      <c r="S502" s="171">
        <f>IF(OR(R502="",A502="",NOT(ISNUMBER(R502)),R502&gt;A502),"",DATEDIF(R502,A502,"Y")&amp;" years, "&amp;DATEDIF(R502,A502,"YM")&amp;" months, "&amp;DATEDIF(R502,A502,"MD")&amp;" days")</f>
        <v/>
      </c>
      <c r="T502" s="171" t="n"/>
      <c r="U502" s="171" t="n"/>
      <c r="V502" s="690">
        <f>_xlfn.LET(_xlpm.d,_xlfn.XLOOKUP(T502,'[1]Birth Dates'!$A:$A,'[1]Birth Dates'!$B:$B,"",0),IF(_xlpm.d=0,"",_xlpm.d))</f>
        <v/>
      </c>
      <c r="W502" s="171">
        <f>IF(OR(V502="",A502="",NOT(ISNUMBER(V502)),V502&gt;A502),"",DATEDIF(V502,A502,"Y")&amp;" years, "&amp;DATEDIF(V502,A502,"YM")&amp;" months, "&amp;DATEDIF(V502,A502,"MD")&amp;" days")</f>
        <v/>
      </c>
      <c r="X502" s="171" t="n"/>
      <c r="Y502" s="171" t="n"/>
      <c r="Z502" s="171" t="n"/>
      <c r="AA502" s="171" t="n"/>
      <c r="AB502" s="171" t="n">
        <v>34</v>
      </c>
      <c r="AC502" s="171" t="n"/>
      <c r="AD502" s="171" t="n"/>
      <c r="AE502" s="574" t="inlineStr">
        <is>
          <t>No Time</t>
        </is>
      </c>
      <c r="AF502" s="418">
        <f>IF(OR(AE502="",AE502="",AE502=0),"",6.172/(AE502*24))</f>
        <v/>
      </c>
      <c r="AG502" s="241" t="n"/>
      <c r="AH502" s="574" t="inlineStr"/>
      <c r="AI502" s="418">
        <f>IF(OR(AH502="",AH502="",AH502=0),"",6.172/(AH502*24))</f>
        <v/>
      </c>
      <c r="AJ502" s="175">
        <f>IF(AND(ISNUMBER(AB502),ISNUMBER(AG502)),AB502-AG502,"")</f>
        <v/>
      </c>
      <c r="AK502" s="171" t="n"/>
      <c r="AL502" s="171" t="n">
        <v>122</v>
      </c>
      <c r="AM502" s="492" t="n">
        <v>0.2585300925925926</v>
      </c>
      <c r="AN502" s="671">
        <f>IF(OR(AL502="",AM502="",AM502=0),"",AL502*6.172/(AM502*24))</f>
        <v/>
      </c>
      <c r="AO502" s="477">
        <f>IF(AND(AL502=AL501,AM502&lt;&gt;"",AM501&lt;&gt;""),AM502-AM501,"")</f>
        <v/>
      </c>
      <c r="AP502" s="171" t="n"/>
      <c r="AQ502" s="574" t="inlineStr">
        <is>
          <t>2:50.0000</t>
        </is>
      </c>
      <c r="AR502" s="418">
        <f>IF(OR(AQ502="",AQ502="",AQ502=0),"",6.172/(AQ502*24))</f>
        <v/>
      </c>
      <c r="AS502" s="436">
        <f>IF(OR(NOT(ISNUMBER(C502)),NOT(ISNUMBER(AB502))),"",IF(AG502&lt;&gt;"",AG502,AB502)-C502)</f>
        <v/>
      </c>
      <c r="AT502" s="191" t="n"/>
      <c r="AU502" s="195">
        <f>IF($B502="","",TEXT($A502,"yyyymmdd")&amp;"_P"&amp;$C502&amp;"_C"&amp;$F502&amp;"_"&amp;TRIM(RIGHT(SUBSTITUTE(TRIM(SUBSTITUTE($L502,CHAR(160)," "))," ",REPT(" ",60)),60))&amp;IF($P502="","","-"&amp;TRIM(RIGHT(SUBSTITUTE(TRIM(SUBSTITUTE($P502,CHAR(160)," "))," ",REPT(" ",60)),60)))&amp;IF($T502="","","-"&amp;TRIM(RIGHT(SUBSTITUTE(TRIM(SUBSTITUTE($T502,CHAR(160)," "))," ",REPT(" ",60)),60)))&amp;".jpg")</f>
        <v/>
      </c>
    </row>
    <row r="503" ht="42" customHeight="1">
      <c r="A503" s="169" t="n">
        <v>26209</v>
      </c>
      <c r="B503" s="171" t="inlineStr">
        <is>
          <t>Hardie-Ferodo 500 3 October, 1971</t>
        </is>
      </c>
      <c r="C503" s="171" t="n">
        <v>22</v>
      </c>
      <c r="D503" s="171" t="inlineStr">
        <is>
          <t>D</t>
        </is>
      </c>
      <c r="E503" s="171" t="n">
        <v>14</v>
      </c>
      <c r="F503" s="171" t="n">
        <v>37</v>
      </c>
      <c r="G503" s="171" t="inlineStr">
        <is>
          <t>M Brown</t>
        </is>
      </c>
      <c r="H503" s="171" t="n"/>
      <c r="I503" s="171" t="n"/>
      <c r="J503" s="171" t="inlineStr">
        <is>
          <t>Holden LC Torana GTR XU-1</t>
        </is>
      </c>
      <c r="K503" s="171" t="n"/>
      <c r="L503" s="171" t="inlineStr">
        <is>
          <t>Mick Brown</t>
        </is>
      </c>
      <c r="M503" s="171" t="inlineStr">
        <is>
          <t>AUS</t>
        </is>
      </c>
      <c r="N503" s="690">
        <f>_xlfn.LET(_xlpm.d,_xlfn.XLOOKUP(L503,'[1]Birth Dates'!$A:$A,'[1]Birth Dates'!$B:$B,"",0),IF(_xlpm.d=0,"",_xlpm.d))</f>
        <v/>
      </c>
      <c r="O503" s="171">
        <f>IF(OR(N503="",A503="",NOT(ISNUMBER(N503)),N503&gt;A503),"",DATEDIF(N503,A503,"Y")&amp;" years, "&amp;DATEDIF(N503,A503,"YM")&amp;" months, "&amp;DATEDIF(N503,A503,"MD")&amp;" days")</f>
        <v/>
      </c>
      <c r="P503" s="171" t="n"/>
      <c r="Q503" s="171" t="n"/>
      <c r="R503" s="690">
        <f>_xlfn.LET(_xlpm.d,_xlfn.XLOOKUP(P503,'[1]Birth Dates'!$A:$A,'[1]Birth Dates'!$B:$B,"",0),IF(_xlpm.d=0,"",_xlpm.d))</f>
        <v/>
      </c>
      <c r="S503" s="171">
        <f>IF(OR(R503="",A503="",NOT(ISNUMBER(R503)),R503&gt;A503),"",DATEDIF(R503,A503,"Y")&amp;" years, "&amp;DATEDIF(R503,A503,"YM")&amp;" months, "&amp;DATEDIF(R503,A503,"MD")&amp;" days")</f>
        <v/>
      </c>
      <c r="T503" s="171" t="n"/>
      <c r="U503" s="171" t="n"/>
      <c r="V503" s="690">
        <f>_xlfn.LET(_xlpm.d,_xlfn.XLOOKUP(T503,'[1]Birth Dates'!$A:$A,'[1]Birth Dates'!$B:$B,"",0),IF(_xlpm.d=0,"",_xlpm.d))</f>
        <v/>
      </c>
      <c r="W503" s="171">
        <f>IF(OR(V503="",A503="",NOT(ISNUMBER(V503)),V503&gt;A503),"",DATEDIF(V503,A503,"Y")&amp;" years, "&amp;DATEDIF(V503,A503,"YM")&amp;" months, "&amp;DATEDIF(V503,A503,"MD")&amp;" days")</f>
        <v/>
      </c>
      <c r="X503" s="171" t="n"/>
      <c r="Y503" s="171" t="n"/>
      <c r="Z503" s="171" t="n"/>
      <c r="AA503" s="171" t="n"/>
      <c r="AB503" s="171" t="n">
        <v>33</v>
      </c>
      <c r="AC503" s="171" t="n"/>
      <c r="AD503" s="171" t="n"/>
      <c r="AE503" s="574" t="inlineStr">
        <is>
          <t>No Time</t>
        </is>
      </c>
      <c r="AF503" s="418">
        <f>IF(OR(AE503="",AE503="",AE503=0),"",6.172/(AE503*24))</f>
        <v/>
      </c>
      <c r="AG503" s="241" t="n"/>
      <c r="AH503" s="574" t="inlineStr"/>
      <c r="AI503" s="418">
        <f>IF(OR(AH503="",AH503="",AH503=0),"",6.172/(AH503*24))</f>
        <v/>
      </c>
      <c r="AJ503" s="175">
        <f>IF(AND(ISNUMBER(AB503),ISNUMBER(AG503)),AB503-AG503,"")</f>
        <v/>
      </c>
      <c r="AK503" s="171" t="n"/>
      <c r="AL503" s="171" t="n">
        <v>121</v>
      </c>
      <c r="AM503" s="492" t="n">
        <v>0.257974537037037</v>
      </c>
      <c r="AN503" s="671">
        <f>IF(OR(AL503="",AM503="",AM503=0),"",AL503*6.172/(AM503*24))</f>
        <v/>
      </c>
      <c r="AO503" s="477">
        <f>IF(AND(AL503=AL502,AM503&lt;&gt;"",AM502&lt;&gt;""),AM503-AM502,"")</f>
        <v/>
      </c>
      <c r="AP503" s="171" t="n"/>
      <c r="AQ503" s="574" t="inlineStr">
        <is>
          <t>2:54.0000</t>
        </is>
      </c>
      <c r="AR503" s="418">
        <f>IF(OR(AQ503="",AQ503="",AQ503=0),"",6.172/(AQ503*24))</f>
        <v/>
      </c>
      <c r="AS503" s="436">
        <f>IF(OR(NOT(ISNUMBER(C503)),NOT(ISNUMBER(AB503))),"",IF(AG503&lt;&gt;"",AG503,AB503)-C503)</f>
        <v/>
      </c>
      <c r="AT503" s="191" t="n"/>
      <c r="AU503" s="195">
        <f>IF($B503="","",TEXT($A503,"yyyymmdd")&amp;"_P"&amp;$C503&amp;"_C"&amp;$F503&amp;"_"&amp;TRIM(RIGHT(SUBSTITUTE(TRIM(SUBSTITUTE($L503,CHAR(160)," "))," ",REPT(" ",60)),60))&amp;IF($P503="","","-"&amp;TRIM(RIGHT(SUBSTITUTE(TRIM(SUBSTITUTE($P503,CHAR(160)," "))," ",REPT(" ",60)),60)))&amp;IF($T503="","","-"&amp;TRIM(RIGHT(SUBSTITUTE(TRIM(SUBSTITUTE($T503,CHAR(160)," "))," ",REPT(" ",60)),60)))&amp;".jpg")</f>
        <v/>
      </c>
    </row>
    <row r="504" ht="42" customHeight="1">
      <c r="A504" s="169" t="n">
        <v>26209</v>
      </c>
      <c r="B504" s="171" t="inlineStr">
        <is>
          <t>Hardie-Ferodo 500 3 October, 1971</t>
        </is>
      </c>
      <c r="C504" s="171" t="n">
        <v>23</v>
      </c>
      <c r="D504" s="171" t="inlineStr">
        <is>
          <t>D</t>
        </is>
      </c>
      <c r="E504" s="171" t="n">
        <v>15</v>
      </c>
      <c r="F504" s="171" t="n">
        <v>34</v>
      </c>
      <c r="G504" s="171" t="inlineStr">
        <is>
          <t>The Commonwealth Ind Gases</t>
        </is>
      </c>
      <c r="H504" s="171" t="n"/>
      <c r="I504" s="171" t="n"/>
      <c r="J504" s="171" t="inlineStr">
        <is>
          <t>Holden LC Torana GTR XU-1</t>
        </is>
      </c>
      <c r="K504" s="171" t="n"/>
      <c r="L504" s="171" t="inlineStr">
        <is>
          <t>Geoff Leeds</t>
        </is>
      </c>
      <c r="M504" s="171" t="inlineStr">
        <is>
          <t>AUS</t>
        </is>
      </c>
      <c r="N504" s="690">
        <f>_xlfn.LET(_xlpm.d,_xlfn.XLOOKUP(L504,'[1]Birth Dates'!$A:$A,'[1]Birth Dates'!$B:$B,"",0),IF(_xlpm.d=0,"",_xlpm.d))</f>
        <v/>
      </c>
      <c r="O504" s="171">
        <f>IF(OR(N504="",A504="",NOT(ISNUMBER(N504)),N504&gt;A504),"",DATEDIF(N504,A504,"Y")&amp;" years, "&amp;DATEDIF(N504,A504,"YM")&amp;" months, "&amp;DATEDIF(N504,A504,"MD")&amp;" days")</f>
        <v/>
      </c>
      <c r="P504" s="171" t="inlineStr">
        <is>
          <t>Digby Cooke</t>
        </is>
      </c>
      <c r="Q504" s="171" t="inlineStr">
        <is>
          <t>AUS</t>
        </is>
      </c>
      <c r="R504" s="690">
        <f>_xlfn.LET(_xlpm.d,_xlfn.XLOOKUP(P504,'[1]Birth Dates'!$A:$A,'[1]Birth Dates'!$B:$B,"",0),IF(_xlpm.d=0,"",_xlpm.d))</f>
        <v/>
      </c>
      <c r="S504" s="171">
        <f>IF(OR(R504="",A504="",NOT(ISNUMBER(R504)),R504&gt;A504),"",DATEDIF(R504,A504,"Y")&amp;" years, "&amp;DATEDIF(R504,A504,"YM")&amp;" months, "&amp;DATEDIF(R504,A504,"MD")&amp;" days")</f>
        <v/>
      </c>
      <c r="T504" s="171" t="n"/>
      <c r="U504" s="171" t="n"/>
      <c r="V504" s="690">
        <f>_xlfn.LET(_xlpm.d,_xlfn.XLOOKUP(T504,'[1]Birth Dates'!$A:$A,'[1]Birth Dates'!$B:$B,"",0),IF(_xlpm.d=0,"",_xlpm.d))</f>
        <v/>
      </c>
      <c r="W504" s="171">
        <f>IF(OR(V504="",A504="",NOT(ISNUMBER(V504)),V504&gt;A504),"",DATEDIF(V504,A504,"Y")&amp;" years, "&amp;DATEDIF(V504,A504,"YM")&amp;" months, "&amp;DATEDIF(V504,A504,"MD")&amp;" days")</f>
        <v/>
      </c>
      <c r="X504" s="171" t="n"/>
      <c r="Y504" s="171" t="n"/>
      <c r="Z504" s="171" t="n"/>
      <c r="AA504" s="171" t="n"/>
      <c r="AB504" s="171" t="n">
        <v>23</v>
      </c>
      <c r="AC504" s="171" t="n"/>
      <c r="AD504" s="171" t="n"/>
      <c r="AE504" s="574" t="inlineStr">
        <is>
          <t>No Time</t>
        </is>
      </c>
      <c r="AF504" s="418">
        <f>IF(OR(AE504="",AE504="",AE504=0),"",6.172/(AE504*24))</f>
        <v/>
      </c>
      <c r="AG504" s="241" t="n"/>
      <c r="AH504" s="574" t="inlineStr"/>
      <c r="AI504" s="418">
        <f>IF(OR(AH504="",AH504="",AH504=0),"",6.172/(AH504*24))</f>
        <v/>
      </c>
      <c r="AJ504" s="175">
        <f>IF(AND(ISNUMBER(AB504),ISNUMBER(AG504)),AB504-AG504,"")</f>
        <v/>
      </c>
      <c r="AK504" s="171" t="n"/>
      <c r="AL504" s="171" t="n">
        <v>120</v>
      </c>
      <c r="AM504" s="492" t="n">
        <v>0.2596296296296297</v>
      </c>
      <c r="AN504" s="671">
        <f>IF(OR(AL504="",AM504="",AM504=0),"",AL504*6.172/(AM504*24))</f>
        <v/>
      </c>
      <c r="AO504" s="477">
        <f>IF(AND(AL504=AL503,AM504&lt;&gt;"",AM503&lt;&gt;""),AM504-AM503,"")</f>
        <v/>
      </c>
      <c r="AP504" s="171" t="n"/>
      <c r="AQ504" s="574" t="inlineStr">
        <is>
          <t>2:47.0000</t>
        </is>
      </c>
      <c r="AR504" s="418">
        <f>IF(OR(AQ504="",AQ504="",AQ504=0),"",6.172/(AQ504*24))</f>
        <v/>
      </c>
      <c r="AS504" s="436">
        <f>IF(OR(NOT(ISNUMBER(C504)),NOT(ISNUMBER(AB504))),"",IF(AG504&lt;&gt;"",AG504,AB504)-C504)</f>
        <v/>
      </c>
      <c r="AT504" s="191" t="n"/>
      <c r="AU504" s="195">
        <f>IF($B504="","",TEXT($A504,"yyyymmdd")&amp;"_P"&amp;$C504&amp;"_C"&amp;$F504&amp;"_"&amp;TRIM(RIGHT(SUBSTITUTE(TRIM(SUBSTITUTE($L504,CHAR(160)," "))," ",REPT(" ",60)),60))&amp;IF($P504="","","-"&amp;TRIM(RIGHT(SUBSTITUTE(TRIM(SUBSTITUTE($P504,CHAR(160)," "))," ",REPT(" ",60)),60)))&amp;IF($T504="","","-"&amp;TRIM(RIGHT(SUBSTITUTE(TRIM(SUBSTITUTE($T504,CHAR(160)," "))," ",REPT(" ",60)),60)))&amp;".jpg")</f>
        <v/>
      </c>
    </row>
    <row r="505" ht="42" customHeight="1">
      <c r="A505" s="169" t="n">
        <v>26209</v>
      </c>
      <c r="B505" s="171" t="inlineStr">
        <is>
          <t>Hardie-Ferodo 500 3 October, 1971</t>
        </is>
      </c>
      <c r="C505" s="171" t="n">
        <v>24</v>
      </c>
      <c r="D505" s="171" t="inlineStr">
        <is>
          <t>E</t>
        </is>
      </c>
      <c r="E505" s="171" t="n">
        <v>9</v>
      </c>
      <c r="F505" s="171" t="n">
        <v>54</v>
      </c>
      <c r="G505" s="171" t="inlineStr">
        <is>
          <t xml:space="preserve">Zanardo &amp; Rodriguez </t>
        </is>
      </c>
      <c r="H505" s="171" t="n"/>
      <c r="I505" s="171" t="n"/>
      <c r="J505" s="171" t="inlineStr">
        <is>
          <t>Fiat 124 Sport</t>
        </is>
      </c>
      <c r="K505" s="171" t="n"/>
      <c r="L505" s="171" t="inlineStr">
        <is>
          <t>Ron Kearns</t>
        </is>
      </c>
      <c r="M505" s="171" t="inlineStr">
        <is>
          <t>AUS</t>
        </is>
      </c>
      <c r="N505" s="690">
        <f>_xlfn.LET(_xlpm.d,_xlfn.XLOOKUP(L505,'[1]Birth Dates'!$A:$A,'[1]Birth Dates'!$B:$B,"",0),IF(_xlpm.d=0,"",_xlpm.d))</f>
        <v/>
      </c>
      <c r="O505" s="171">
        <f>IF(OR(N505="",A505="",NOT(ISNUMBER(N505)),N505&gt;A505),"",DATEDIF(N505,A505,"Y")&amp;" years, "&amp;DATEDIF(N505,A505,"YM")&amp;" months, "&amp;DATEDIF(N505,A505,"MD")&amp;" days")</f>
        <v/>
      </c>
      <c r="P505" s="171" t="n"/>
      <c r="Q505" s="171" t="n"/>
      <c r="R505" s="690">
        <f>_xlfn.LET(_xlpm.d,_xlfn.XLOOKUP(P505,'[1]Birth Dates'!$A:$A,'[1]Birth Dates'!$B:$B,"",0),IF(_xlpm.d=0,"",_xlpm.d))</f>
        <v/>
      </c>
      <c r="S505" s="171">
        <f>IF(OR(R505="",A505="",NOT(ISNUMBER(R505)),R505&gt;A505),"",DATEDIF(R505,A505,"Y")&amp;" years, "&amp;DATEDIF(R505,A505,"YM")&amp;" months, "&amp;DATEDIF(R505,A505,"MD")&amp;" days")</f>
        <v/>
      </c>
      <c r="T505" s="171" t="n"/>
      <c r="U505" s="171" t="n"/>
      <c r="V505" s="690">
        <f>_xlfn.LET(_xlpm.d,_xlfn.XLOOKUP(T505,'[1]Birth Dates'!$A:$A,'[1]Birth Dates'!$B:$B,"",0),IF(_xlpm.d=0,"",_xlpm.d))</f>
        <v/>
      </c>
      <c r="W505" s="171">
        <f>IF(OR(V505="",A505="",NOT(ISNUMBER(V505)),V505&gt;A505),"",DATEDIF(V505,A505,"Y")&amp;" years, "&amp;DATEDIF(V505,A505,"YM")&amp;" months, "&amp;DATEDIF(V505,A505,"MD")&amp;" days")</f>
        <v/>
      </c>
      <c r="X505" s="171" t="n"/>
      <c r="Y505" s="171" t="n"/>
      <c r="Z505" s="171" t="n"/>
      <c r="AA505" s="171" t="n"/>
      <c r="AB505" s="171" t="n">
        <v>35</v>
      </c>
      <c r="AC505" s="171" t="n"/>
      <c r="AD505" s="171" t="n"/>
      <c r="AE505" s="574" t="inlineStr">
        <is>
          <t>No Time</t>
        </is>
      </c>
      <c r="AF505" s="418">
        <f>IF(OR(AE505="",AE505="",AE505=0),"",6.172/(AE505*24))</f>
        <v/>
      </c>
      <c r="AG505" s="241" t="n"/>
      <c r="AH505" s="574" t="inlineStr"/>
      <c r="AI505" s="418">
        <f>IF(OR(AH505="",AH505="",AH505=0),"",6.172/(AH505*24))</f>
        <v/>
      </c>
      <c r="AJ505" s="175">
        <f>IF(AND(ISNUMBER(AB505),ISNUMBER(AG505)),AB505-AG505,"")</f>
        <v/>
      </c>
      <c r="AK505" s="171" t="n"/>
      <c r="AL505" s="171" t="n">
        <v>118</v>
      </c>
      <c r="AM505" s="492" t="n">
        <v>0.2571296296296297</v>
      </c>
      <c r="AN505" s="671">
        <f>IF(OR(AL505="",AM505="",AM505=0),"",AL505*6.172/(AM505*24))</f>
        <v/>
      </c>
      <c r="AO505" s="477">
        <f>IF(AND(AL505=AL504,AM505&lt;&gt;"",AM504&lt;&gt;""),AM505-AM504,"")</f>
        <v/>
      </c>
      <c r="AP505" s="171" t="n"/>
      <c r="AQ505" s="574" t="inlineStr">
        <is>
          <t>3:03.0000</t>
        </is>
      </c>
      <c r="AR505" s="418">
        <f>IF(OR(AQ505="",AQ505="",AQ505=0),"",6.172/(AQ505*24))</f>
        <v/>
      </c>
      <c r="AS505" s="436">
        <f>IF(OR(NOT(ISNUMBER(C505)),NOT(ISNUMBER(AB505))),"",IF(AG505&lt;&gt;"",AG505,AB505)-C505)</f>
        <v/>
      </c>
      <c r="AT505" s="191" t="n"/>
      <c r="AU505" s="195">
        <f>IF($B505="","",TEXT($A505,"yyyymmdd")&amp;"_P"&amp;$C505&amp;"_C"&amp;$F505&amp;"_"&amp;TRIM(RIGHT(SUBSTITUTE(TRIM(SUBSTITUTE($L505,CHAR(160)," "))," ",REPT(" ",60)),60))&amp;IF($P505="","","-"&amp;TRIM(RIGHT(SUBSTITUTE(TRIM(SUBSTITUTE($P505,CHAR(160)," "))," ",REPT(" ",60)),60)))&amp;IF($T505="","","-"&amp;TRIM(RIGHT(SUBSTITUTE(TRIM(SUBSTITUTE($T505,CHAR(160)," "))," ",REPT(" ",60)),60)))&amp;".jpg")</f>
        <v/>
      </c>
    </row>
    <row r="506" ht="56" customHeight="1">
      <c r="A506" s="169" t="n">
        <v>26209</v>
      </c>
      <c r="B506" s="171" t="inlineStr">
        <is>
          <t>Hardie-Ferodo 500 3 October, 1971</t>
        </is>
      </c>
      <c r="C506" s="171" t="n">
        <v>25</v>
      </c>
      <c r="D506" s="171" t="inlineStr">
        <is>
          <t>D</t>
        </is>
      </c>
      <c r="E506" s="171" t="n">
        <v>16</v>
      </c>
      <c r="F506" s="171" t="n">
        <v>38</v>
      </c>
      <c r="G506" s="171" t="inlineStr">
        <is>
          <t>L Seaton</t>
        </is>
      </c>
      <c r="H506" s="171" t="n"/>
      <c r="I506" s="171" t="n"/>
      <c r="J506" s="171" t="inlineStr">
        <is>
          <t>Chrysler VH Valiant Charger R/T E38</t>
        </is>
      </c>
      <c r="K506" s="171" t="n"/>
      <c r="L506" s="171" t="inlineStr">
        <is>
          <t>Brian Reed</t>
        </is>
      </c>
      <c r="M506" s="171" t="inlineStr">
        <is>
          <t>AUS</t>
        </is>
      </c>
      <c r="N506" s="690">
        <f>_xlfn.LET(_xlpm.d,_xlfn.XLOOKUP(L506,'[1]Birth Dates'!$A:$A,'[1]Birth Dates'!$B:$B,"",0),IF(_xlpm.d=0,"",_xlpm.d))</f>
        <v/>
      </c>
      <c r="O506" s="171">
        <f>IF(OR(N506="",A506="",NOT(ISNUMBER(N506)),N506&gt;A506),"",DATEDIF(N506,A506,"Y")&amp;" years, "&amp;DATEDIF(N506,A506,"YM")&amp;" months, "&amp;DATEDIF(N506,A506,"MD")&amp;" days")</f>
        <v/>
      </c>
      <c r="P506" s="171" t="inlineStr">
        <is>
          <t>Graham Ritter</t>
        </is>
      </c>
      <c r="Q506" s="171" t="inlineStr">
        <is>
          <t>AUS</t>
        </is>
      </c>
      <c r="R506" s="690">
        <f>_xlfn.LET(_xlpm.d,_xlfn.XLOOKUP(P506,'[1]Birth Dates'!$A:$A,'[1]Birth Dates'!$B:$B,"",0),IF(_xlpm.d=0,"",_xlpm.d))</f>
        <v/>
      </c>
      <c r="S506" s="171">
        <f>IF(OR(R506="",A506="",NOT(ISNUMBER(R506)),R506&gt;A506),"",DATEDIF(R506,A506,"Y")&amp;" years, "&amp;DATEDIF(R506,A506,"YM")&amp;" months, "&amp;DATEDIF(R506,A506,"MD")&amp;" days")</f>
        <v/>
      </c>
      <c r="T506" s="171" t="n"/>
      <c r="U506" s="171" t="n"/>
      <c r="V506" s="690">
        <f>_xlfn.LET(_xlpm.d,_xlfn.XLOOKUP(T506,'[1]Birth Dates'!$A:$A,'[1]Birth Dates'!$B:$B,"",0),IF(_xlpm.d=0,"",_xlpm.d))</f>
        <v/>
      </c>
      <c r="W506" s="171">
        <f>IF(OR(V506="",A506="",NOT(ISNUMBER(V506)),V506&gt;A506),"",DATEDIF(V506,A506,"Y")&amp;" years, "&amp;DATEDIF(V506,A506,"YM")&amp;" months, "&amp;DATEDIF(V506,A506,"MD")&amp;" days")</f>
        <v/>
      </c>
      <c r="X506" s="171" t="n"/>
      <c r="Y506" s="171" t="n"/>
      <c r="Z506" s="171" t="n"/>
      <c r="AA506" s="171" t="n"/>
      <c r="AB506" s="171" t="n">
        <v>26</v>
      </c>
      <c r="AC506" s="171" t="n"/>
      <c r="AD506" s="171" t="n"/>
      <c r="AE506" s="574" t="inlineStr">
        <is>
          <t>No Time</t>
        </is>
      </c>
      <c r="AF506" s="418">
        <f>IF(OR(AE506="",AE506="",AE506=0),"",6.172/(AE506*24))</f>
        <v/>
      </c>
      <c r="AG506" s="241" t="n"/>
      <c r="AH506" s="574" t="inlineStr"/>
      <c r="AI506" s="418">
        <f>IF(OR(AH506="",AH506="",AH506=0),"",6.172/(AH506*24))</f>
        <v/>
      </c>
      <c r="AJ506" s="175">
        <f>IF(AND(ISNUMBER(AB506),ISNUMBER(AG506)),AB506-AG506,"")</f>
        <v/>
      </c>
      <c r="AK506" s="171" t="n"/>
      <c r="AL506" s="171" t="n">
        <v>118</v>
      </c>
      <c r="AM506" s="492" t="n">
        <v>0.258900462962963</v>
      </c>
      <c r="AN506" s="671">
        <f>IF(OR(AL506="",AM506="",AM506=0),"",AL506*6.172/(AM506*24))</f>
        <v/>
      </c>
      <c r="AO506" s="477">
        <f>IF(AND(AL506=AL505,AM506&lt;&gt;"",AM505&lt;&gt;""),AM506-AM505,"")</f>
        <v/>
      </c>
      <c r="AP506" s="171" t="n"/>
      <c r="AQ506" s="574" t="inlineStr">
        <is>
          <t>2:50.0000</t>
        </is>
      </c>
      <c r="AR506" s="418">
        <f>IF(OR(AQ506="",AQ506="",AQ506=0),"",6.172/(AQ506*24))</f>
        <v/>
      </c>
      <c r="AS506" s="436">
        <f>IF(OR(NOT(ISNUMBER(C506)),NOT(ISNUMBER(AB506))),"",IF(AG506&lt;&gt;"",AG506,AB506)-C506)</f>
        <v/>
      </c>
      <c r="AT506" s="191" t="n"/>
      <c r="AU506" s="195">
        <f>IF($B506="","",TEXT($A506,"yyyymmdd")&amp;"_P"&amp;$C506&amp;"_C"&amp;$F506&amp;"_"&amp;TRIM(RIGHT(SUBSTITUTE(TRIM(SUBSTITUTE($L506,CHAR(160)," "))," ",REPT(" ",60)),60))&amp;IF($P506="","","-"&amp;TRIM(RIGHT(SUBSTITUTE(TRIM(SUBSTITUTE($P506,CHAR(160)," "))," ",REPT(" ",60)),60)))&amp;IF($T506="","","-"&amp;TRIM(RIGHT(SUBSTITUTE(TRIM(SUBSTITUTE($T506,CHAR(160)," "))," ",REPT(" ",60)),60)))&amp;".jpg")</f>
        <v/>
      </c>
    </row>
    <row r="507" ht="42" customHeight="1">
      <c r="A507" s="169" t="n">
        <v>26209</v>
      </c>
      <c r="B507" s="171" t="inlineStr">
        <is>
          <t>Hardie-Ferodo 500 3 October, 1971</t>
        </is>
      </c>
      <c r="C507" s="171" t="n">
        <v>26</v>
      </c>
      <c r="D507" s="171" t="inlineStr">
        <is>
          <t>C</t>
        </is>
      </c>
      <c r="E507" s="171" t="n">
        <v>1</v>
      </c>
      <c r="F507" s="171" t="n">
        <v>17</v>
      </c>
      <c r="G507" s="171" t="inlineStr">
        <is>
          <t>G Cooke</t>
        </is>
      </c>
      <c r="H507" s="171" t="n"/>
      <c r="I507" s="171" t="n"/>
      <c r="J507" s="171" t="inlineStr">
        <is>
          <t>Mazda RX2</t>
        </is>
      </c>
      <c r="K507" s="171" t="n"/>
      <c r="L507" s="171" t="inlineStr">
        <is>
          <t>Gary Cooke</t>
        </is>
      </c>
      <c r="M507" s="171" t="inlineStr">
        <is>
          <t>AUS</t>
        </is>
      </c>
      <c r="N507" s="690">
        <f>_xlfn.LET(_xlpm.d,_xlfn.XLOOKUP(L507,'[1]Birth Dates'!$A:$A,'[1]Birth Dates'!$B:$B,"",0),IF(_xlpm.d=0,"",_xlpm.d))</f>
        <v/>
      </c>
      <c r="O507" s="171">
        <f>IF(OR(N507="",A507="",NOT(ISNUMBER(N507)),N507&gt;A507),"",DATEDIF(N507,A507,"Y")&amp;" years, "&amp;DATEDIF(N507,A507,"YM")&amp;" months, "&amp;DATEDIF(N507,A507,"MD")&amp;" days")</f>
        <v/>
      </c>
      <c r="P507" s="171" t="n"/>
      <c r="Q507" s="171" t="n"/>
      <c r="R507" s="690">
        <f>_xlfn.LET(_xlpm.d,_xlfn.XLOOKUP(P507,'[1]Birth Dates'!$A:$A,'[1]Birth Dates'!$B:$B,"",0),IF(_xlpm.d=0,"",_xlpm.d))</f>
        <v/>
      </c>
      <c r="S507" s="171">
        <f>IF(OR(R507="",A507="",NOT(ISNUMBER(R507)),R507&gt;A507),"",DATEDIF(R507,A507,"Y")&amp;" years, "&amp;DATEDIF(R507,A507,"YM")&amp;" months, "&amp;DATEDIF(R507,A507,"MD")&amp;" days")</f>
        <v/>
      </c>
      <c r="T507" s="171" t="n"/>
      <c r="U507" s="171" t="n"/>
      <c r="V507" s="690">
        <f>_xlfn.LET(_xlpm.d,_xlfn.XLOOKUP(T507,'[1]Birth Dates'!$A:$A,'[1]Birth Dates'!$B:$B,"",0),IF(_xlpm.d=0,"",_xlpm.d))</f>
        <v/>
      </c>
      <c r="W507" s="171">
        <f>IF(OR(V507="",A507="",NOT(ISNUMBER(V507)),V507&gt;A507),"",DATEDIF(V507,A507,"Y")&amp;" years, "&amp;DATEDIF(V507,A507,"YM")&amp;" months, "&amp;DATEDIF(V507,A507,"MD")&amp;" days")</f>
        <v/>
      </c>
      <c r="X507" s="171" t="n"/>
      <c r="Y507" s="171" t="n"/>
      <c r="Z507" s="171" t="n"/>
      <c r="AA507" s="171" t="n"/>
      <c r="AB507" s="171" t="n">
        <v>39</v>
      </c>
      <c r="AC507" s="171" t="n"/>
      <c r="AD507" s="171" t="n"/>
      <c r="AE507" s="574" t="inlineStr">
        <is>
          <t>No Time</t>
        </is>
      </c>
      <c r="AF507" s="418">
        <f>IF(OR(AE507="",AE507="",AE507=0),"",6.172/(AE507*24))</f>
        <v/>
      </c>
      <c r="AG507" s="241" t="n"/>
      <c r="AH507" s="574" t="inlineStr"/>
      <c r="AI507" s="418">
        <f>IF(OR(AH507="",AH507="",AH507=0),"",6.172/(AH507*24))</f>
        <v/>
      </c>
      <c r="AJ507" s="175">
        <f>IF(AND(ISNUMBER(AB507),ISNUMBER(AG507)),AB507-AG507,"")</f>
        <v/>
      </c>
      <c r="AK507" s="171" t="n"/>
      <c r="AL507" s="171" t="n">
        <v>117</v>
      </c>
      <c r="AM507" s="492" t="n">
        <v>0.2578935185185185</v>
      </c>
      <c r="AN507" s="671">
        <f>IF(OR(AL507="",AM507="",AM507=0),"",AL507*6.172/(AM507*24))</f>
        <v/>
      </c>
      <c r="AO507" s="477">
        <f>IF(AND(AL507=AL506,AM507&lt;&gt;"",AM506&lt;&gt;""),AM507-AM506,"")</f>
        <v/>
      </c>
      <c r="AP507" s="171" t="n"/>
      <c r="AQ507" s="574" t="inlineStr">
        <is>
          <t>3:05.0000</t>
        </is>
      </c>
      <c r="AR507" s="418">
        <f>IF(OR(AQ507="",AQ507="",AQ507=0),"",6.172/(AQ507*24))</f>
        <v/>
      </c>
      <c r="AS507" s="436">
        <f>IF(OR(NOT(ISNUMBER(C507)),NOT(ISNUMBER(AB507))),"",IF(AG507&lt;&gt;"",AG507,AB507)-C507)</f>
        <v/>
      </c>
      <c r="AT507" s="191" t="n"/>
      <c r="AU507" s="195">
        <f>IF($B507="","",TEXT($A507,"yyyymmdd")&amp;"_P"&amp;$C507&amp;"_C"&amp;$F507&amp;"_"&amp;TRIM(RIGHT(SUBSTITUTE(TRIM(SUBSTITUTE($L507,CHAR(160)," "))," ",REPT(" ",60)),60))&amp;IF($P507="","","-"&amp;TRIM(RIGHT(SUBSTITUTE(TRIM(SUBSTITUTE($P507,CHAR(160)," "))," ",REPT(" ",60)),60)))&amp;IF($T507="","","-"&amp;TRIM(RIGHT(SUBSTITUTE(TRIM(SUBSTITUTE($T507,CHAR(160)," "))," ",REPT(" ",60)),60)))&amp;".jpg")</f>
        <v/>
      </c>
    </row>
    <row r="508" ht="42" customHeight="1">
      <c r="A508" s="169" t="n">
        <v>26209</v>
      </c>
      <c r="B508" s="171" t="inlineStr">
        <is>
          <t>Hardie-Ferodo 500 3 October, 1971</t>
        </is>
      </c>
      <c r="C508" s="171" t="n">
        <v>27</v>
      </c>
      <c r="D508" s="171" t="inlineStr">
        <is>
          <t>C</t>
        </is>
      </c>
      <c r="E508" s="171" t="n">
        <v>2</v>
      </c>
      <c r="F508" s="171" t="n">
        <v>27</v>
      </c>
      <c r="G508" s="171" t="inlineStr">
        <is>
          <t>Victorian Police Motor Sports Club</t>
        </is>
      </c>
      <c r="H508" s="171" t="n"/>
      <c r="I508" s="171" t="n"/>
      <c r="J508" s="171" t="inlineStr">
        <is>
          <t>Holden LC Torana GTR</t>
        </is>
      </c>
      <c r="K508" s="171" t="n"/>
      <c r="L508" s="171" t="inlineStr">
        <is>
          <t>Geoff Wade</t>
        </is>
      </c>
      <c r="M508" s="171" t="inlineStr">
        <is>
          <t>AUS</t>
        </is>
      </c>
      <c r="N508" s="690">
        <f>_xlfn.LET(_xlpm.d,_xlfn.XLOOKUP(L508,'[1]Birth Dates'!$A:$A,'[1]Birth Dates'!$B:$B,"",0),IF(_xlpm.d=0,"",_xlpm.d))</f>
        <v/>
      </c>
      <c r="O508" s="171">
        <f>IF(OR(N508="",A508="",NOT(ISNUMBER(N508)),N508&gt;A508),"",DATEDIF(N508,A508,"Y")&amp;" years, "&amp;DATEDIF(N508,A508,"YM")&amp;" months, "&amp;DATEDIF(N508,A508,"MD")&amp;" days")</f>
        <v/>
      </c>
      <c r="P508" s="171" t="inlineStr">
        <is>
          <t>Geoff Perry</t>
        </is>
      </c>
      <c r="Q508" s="171" t="inlineStr">
        <is>
          <t>AUS</t>
        </is>
      </c>
      <c r="R508" s="690">
        <f>_xlfn.LET(_xlpm.d,_xlfn.XLOOKUP(P508,'[1]Birth Dates'!$A:$A,'[1]Birth Dates'!$B:$B,"",0),IF(_xlpm.d=0,"",_xlpm.d))</f>
        <v/>
      </c>
      <c r="S508" s="171">
        <f>IF(OR(R508="",A508="",NOT(ISNUMBER(R508)),R508&gt;A508),"",DATEDIF(R508,A508,"Y")&amp;" years, "&amp;DATEDIF(R508,A508,"YM")&amp;" months, "&amp;DATEDIF(R508,A508,"MD")&amp;" days")</f>
        <v/>
      </c>
      <c r="T508" s="171" t="n"/>
      <c r="U508" s="171" t="n"/>
      <c r="V508" s="690">
        <f>_xlfn.LET(_xlpm.d,_xlfn.XLOOKUP(T508,'[1]Birth Dates'!$A:$A,'[1]Birth Dates'!$B:$B,"",0),IF(_xlpm.d=0,"",_xlpm.d))</f>
        <v/>
      </c>
      <c r="W508" s="171">
        <f>IF(OR(V508="",A508="",NOT(ISNUMBER(V508)),V508&gt;A508),"",DATEDIF(V508,A508,"Y")&amp;" years, "&amp;DATEDIF(V508,A508,"YM")&amp;" months, "&amp;DATEDIF(V508,A508,"MD")&amp;" days")</f>
        <v/>
      </c>
      <c r="X508" s="171" t="n"/>
      <c r="Y508" s="171" t="n"/>
      <c r="Z508" s="171" t="n"/>
      <c r="AA508" s="171" t="n"/>
      <c r="AB508" s="171" t="n">
        <v>40</v>
      </c>
      <c r="AC508" s="171" t="n"/>
      <c r="AD508" s="171" t="n"/>
      <c r="AE508" s="574" t="inlineStr">
        <is>
          <t>No Time</t>
        </is>
      </c>
      <c r="AF508" s="418">
        <f>IF(OR(AE508="",AE508="",AE508=0),"",6.172/(AE508*24))</f>
        <v/>
      </c>
      <c r="AG508" s="241" t="n"/>
      <c r="AH508" s="574" t="inlineStr"/>
      <c r="AI508" s="418">
        <f>IF(OR(AH508="",AH508="",AH508=0),"",6.172/(AH508*24))</f>
        <v/>
      </c>
      <c r="AJ508" s="175">
        <f>IF(AND(ISNUMBER(AB508),ISNUMBER(AG508)),AB508-AG508,"")</f>
        <v/>
      </c>
      <c r="AK508" s="171" t="n"/>
      <c r="AL508" s="171" t="n">
        <v>117</v>
      </c>
      <c r="AM508" s="492" t="n">
        <v>0.258125</v>
      </c>
      <c r="AN508" s="671">
        <f>IF(OR(AL508="",AM508="",AM508=0),"",AL508*6.172/(AM508*24))</f>
        <v/>
      </c>
      <c r="AO508" s="477">
        <f>IF(AND(AL508=AL507,AM508&lt;&gt;"",AM507&lt;&gt;""),AM508-AM507,"")</f>
        <v/>
      </c>
      <c r="AP508" s="171" t="n"/>
      <c r="AQ508" s="574" t="inlineStr">
        <is>
          <t>3:03.0000</t>
        </is>
      </c>
      <c r="AR508" s="418">
        <f>IF(OR(AQ508="",AQ508="",AQ508=0),"",6.172/(AQ508*24))</f>
        <v/>
      </c>
      <c r="AS508" s="436">
        <f>IF(OR(NOT(ISNUMBER(C508)),NOT(ISNUMBER(AB508))),"",IF(AG508&lt;&gt;"",AG508,AB508)-C508)</f>
        <v/>
      </c>
      <c r="AT508" s="191" t="n"/>
      <c r="AU508" s="195">
        <f>IF($B508="","",TEXT($A508,"yyyymmdd")&amp;"_P"&amp;$C508&amp;"_C"&amp;$F508&amp;"_"&amp;TRIM(RIGHT(SUBSTITUTE(TRIM(SUBSTITUTE($L508,CHAR(160)," "))," ",REPT(" ",60)),60))&amp;IF($P508="","","-"&amp;TRIM(RIGHT(SUBSTITUTE(TRIM(SUBSTITUTE($P508,CHAR(160)," "))," ",REPT(" ",60)),60)))&amp;IF($T508="","","-"&amp;TRIM(RIGHT(SUBSTITUTE(TRIM(SUBSTITUTE($T508,CHAR(160)," "))," ",REPT(" ",60)),60)))&amp;".jpg")</f>
        <v/>
      </c>
    </row>
    <row r="509" ht="56" customHeight="1">
      <c r="A509" s="169" t="n">
        <v>26209</v>
      </c>
      <c r="B509" s="171" t="inlineStr">
        <is>
          <t>Hardie-Ferodo 500 3 October, 1971</t>
        </is>
      </c>
      <c r="C509" s="171" t="n">
        <v>28</v>
      </c>
      <c r="D509" s="171" t="inlineStr">
        <is>
          <t>D</t>
        </is>
      </c>
      <c r="E509" s="171" t="n">
        <v>17</v>
      </c>
      <c r="F509" s="171" t="n">
        <v>44</v>
      </c>
      <c r="G509" s="171" t="inlineStr">
        <is>
          <t>Blue Point Motors (Management) Pty Ltd</t>
        </is>
      </c>
      <c r="H509" s="171" t="n"/>
      <c r="I509" s="171" t="n"/>
      <c r="J509" s="171" t="inlineStr">
        <is>
          <t>Chrysler VH Valiant Charger R/T E38</t>
        </is>
      </c>
      <c r="K509" s="171" t="n"/>
      <c r="L509" s="171" t="inlineStr">
        <is>
          <t>Graham Ryan</t>
        </is>
      </c>
      <c r="M509" s="171" t="inlineStr">
        <is>
          <t>AUS</t>
        </is>
      </c>
      <c r="N509" s="690">
        <f>_xlfn.LET(_xlpm.d,_xlfn.XLOOKUP(L509,'[1]Birth Dates'!$A:$A,'[1]Birth Dates'!$B:$B,"",0),IF(_xlpm.d=0,"",_xlpm.d))</f>
        <v/>
      </c>
      <c r="O509" s="171">
        <f>IF(OR(N509="",A509="",NOT(ISNUMBER(N509)),N509&gt;A509),"",DATEDIF(N509,A509,"Y")&amp;" years, "&amp;DATEDIF(N509,A509,"YM")&amp;" months, "&amp;DATEDIF(N509,A509,"MD")&amp;" days")</f>
        <v/>
      </c>
      <c r="P509" s="171" t="n"/>
      <c r="Q509" s="171" t="n"/>
      <c r="R509" s="690">
        <f>_xlfn.LET(_xlpm.d,_xlfn.XLOOKUP(P509,'[1]Birth Dates'!$A:$A,'[1]Birth Dates'!$B:$B,"",0),IF(_xlpm.d=0,"",_xlpm.d))</f>
        <v/>
      </c>
      <c r="S509" s="171">
        <f>IF(OR(R509="",A509="",NOT(ISNUMBER(R509)),R509&gt;A509),"",DATEDIF(R509,A509,"Y")&amp;" years, "&amp;DATEDIF(R509,A509,"YM")&amp;" months, "&amp;DATEDIF(R509,A509,"MD")&amp;" days")</f>
        <v/>
      </c>
      <c r="T509" s="171" t="n"/>
      <c r="U509" s="171" t="n"/>
      <c r="V509" s="690">
        <f>_xlfn.LET(_xlpm.d,_xlfn.XLOOKUP(T509,'[1]Birth Dates'!$A:$A,'[1]Birth Dates'!$B:$B,"",0),IF(_xlpm.d=0,"",_xlpm.d))</f>
        <v/>
      </c>
      <c r="W509" s="171">
        <f>IF(OR(V509="",A509="",NOT(ISNUMBER(V509)),V509&gt;A509),"",DATEDIF(V509,A509,"Y")&amp;" years, "&amp;DATEDIF(V509,A509,"YM")&amp;" months, "&amp;DATEDIF(V509,A509,"MD")&amp;" days")</f>
        <v/>
      </c>
      <c r="X509" s="171" t="n"/>
      <c r="Y509" s="171" t="n"/>
      <c r="Z509" s="171" t="n"/>
      <c r="AA509" s="171" t="n"/>
      <c r="AB509" s="171" t="n">
        <v>27</v>
      </c>
      <c r="AC509" s="171" t="n"/>
      <c r="AD509" s="171" t="n"/>
      <c r="AE509" s="574" t="inlineStr">
        <is>
          <t>No Time</t>
        </is>
      </c>
      <c r="AF509" s="418">
        <f>IF(OR(AE509="",AE509="",AE509=0),"",6.172/(AE509*24))</f>
        <v/>
      </c>
      <c r="AG509" s="241" t="n"/>
      <c r="AH509" s="574" t="inlineStr"/>
      <c r="AI509" s="418">
        <f>IF(OR(AH509="",AH509="",AH509=0),"",6.172/(AH509*24))</f>
        <v/>
      </c>
      <c r="AJ509" s="175">
        <f>IF(AND(ISNUMBER(AB509),ISNUMBER(AG509)),AB509-AG509,"")</f>
        <v/>
      </c>
      <c r="AK509" s="171" t="n"/>
      <c r="AL509" s="171" t="n">
        <v>116</v>
      </c>
      <c r="AM509" s="492" t="n">
        <v>0.2576273148148148</v>
      </c>
      <c r="AN509" s="671">
        <f>IF(OR(AL509="",AM509="",AM509=0),"",AL509*6.172/(AM509*24))</f>
        <v/>
      </c>
      <c r="AO509" s="477">
        <f>IF(AND(AL509=AL508,AM509&lt;&gt;"",AM508&lt;&gt;""),AM509-AM508,"")</f>
        <v/>
      </c>
      <c r="AP509" s="171" t="n"/>
      <c r="AQ509" s="574" t="inlineStr">
        <is>
          <t>2:48.0000</t>
        </is>
      </c>
      <c r="AR509" s="418">
        <f>IF(OR(AQ509="",AQ509="",AQ509=0),"",6.172/(AQ509*24))</f>
        <v/>
      </c>
      <c r="AS509" s="436">
        <f>IF(OR(NOT(ISNUMBER(C509)),NOT(ISNUMBER(AB509))),"",IF(AG509&lt;&gt;"",AG509,AB509)-C509)</f>
        <v/>
      </c>
      <c r="AT509" s="191" t="n"/>
      <c r="AU509" s="195">
        <f>IF($B509="","",TEXT($A509,"yyyymmdd")&amp;"_P"&amp;$C509&amp;"_C"&amp;$F509&amp;"_"&amp;TRIM(RIGHT(SUBSTITUTE(TRIM(SUBSTITUTE($L509,CHAR(160)," "))," ",REPT(" ",60)),60))&amp;IF($P509="","","-"&amp;TRIM(RIGHT(SUBSTITUTE(TRIM(SUBSTITUTE($P509,CHAR(160)," "))," ",REPT(" ",60)),60)))&amp;IF($T509="","","-"&amp;TRIM(RIGHT(SUBSTITUTE(TRIM(SUBSTITUTE($T509,CHAR(160)," "))," ",REPT(" ",60)),60)))&amp;".jpg")</f>
        <v/>
      </c>
    </row>
    <row r="510" ht="42" customHeight="1">
      <c r="A510" s="169" t="n">
        <v>26209</v>
      </c>
      <c r="B510" s="171" t="inlineStr">
        <is>
          <t>Hardie-Ferodo 500 3 October, 1971</t>
        </is>
      </c>
      <c r="C510" s="171" t="n">
        <v>29</v>
      </c>
      <c r="D510" s="171" t="inlineStr">
        <is>
          <t>C</t>
        </is>
      </c>
      <c r="E510" s="171" t="n">
        <v>3</v>
      </c>
      <c r="F510" s="171" t="n">
        <v>51</v>
      </c>
      <c r="G510" s="171" t="inlineStr">
        <is>
          <t>D &amp; P Traders Pty Ltd</t>
        </is>
      </c>
      <c r="H510" s="171" t="n"/>
      <c r="I510" s="171" t="n"/>
      <c r="J510" s="171" t="inlineStr">
        <is>
          <t>Holden LC Torana GTR XU-1</t>
        </is>
      </c>
      <c r="K510" s="171" t="n"/>
      <c r="L510" s="171" t="inlineStr">
        <is>
          <t>Pat Peck</t>
        </is>
      </c>
      <c r="M510" s="171" t="inlineStr">
        <is>
          <t>AUS</t>
        </is>
      </c>
      <c r="N510" s="690">
        <f>_xlfn.LET(_xlpm.d,_xlfn.XLOOKUP(L510,'[1]Birth Dates'!$A:$A,'[1]Birth Dates'!$B:$B,"",0),IF(_xlpm.d=0,"",_xlpm.d))</f>
        <v/>
      </c>
      <c r="O510" s="171">
        <f>IF(OR(N510="",A510="",NOT(ISNUMBER(N510)),N510&gt;A510),"",DATEDIF(N510,A510,"Y")&amp;" years, "&amp;DATEDIF(N510,A510,"YM")&amp;" months, "&amp;DATEDIF(N510,A510,"MD")&amp;" days")</f>
        <v/>
      </c>
      <c r="P510" s="171" t="inlineStr">
        <is>
          <t>Jan Holland</t>
        </is>
      </c>
      <c r="Q510" s="171" t="inlineStr">
        <is>
          <t>AUS</t>
        </is>
      </c>
      <c r="R510" s="690">
        <f>_xlfn.LET(_xlpm.d,_xlfn.XLOOKUP(P510,'[1]Birth Dates'!$A:$A,'[1]Birth Dates'!$B:$B,"",0),IF(_xlpm.d=0,"",_xlpm.d))</f>
        <v/>
      </c>
      <c r="S510" s="171">
        <f>IF(OR(R510="",A510="",NOT(ISNUMBER(R510)),R510&gt;A510),"",DATEDIF(R510,A510,"Y")&amp;" years, "&amp;DATEDIF(R510,A510,"YM")&amp;" months, "&amp;DATEDIF(R510,A510,"MD")&amp;" days")</f>
        <v/>
      </c>
      <c r="T510" s="171" t="n"/>
      <c r="U510" s="171" t="n"/>
      <c r="V510" s="690">
        <f>_xlfn.LET(_xlpm.d,_xlfn.XLOOKUP(T510,'[1]Birth Dates'!$A:$A,'[1]Birth Dates'!$B:$B,"",0),IF(_xlpm.d=0,"",_xlpm.d))</f>
        <v/>
      </c>
      <c r="W510" s="171">
        <f>IF(OR(V510="",A510="",NOT(ISNUMBER(V510)),V510&gt;A510),"",DATEDIF(V510,A510,"Y")&amp;" years, "&amp;DATEDIF(V510,A510,"YM")&amp;" months, "&amp;DATEDIF(V510,A510,"MD")&amp;" days")</f>
        <v/>
      </c>
      <c r="X510" s="171" t="n"/>
      <c r="Y510" s="171" t="n"/>
      <c r="Z510" s="171" t="n"/>
      <c r="AA510" s="171" t="n"/>
      <c r="AB510" s="171" t="n">
        <v>61</v>
      </c>
      <c r="AC510" s="171" t="n"/>
      <c r="AD510" s="171" t="n"/>
      <c r="AE510" s="574" t="inlineStr">
        <is>
          <t>No Time</t>
        </is>
      </c>
      <c r="AF510" s="418">
        <f>IF(OR(AE510="",AE510="",AE510=0),"",6.172/(AE510*24))</f>
        <v/>
      </c>
      <c r="AG510" s="241" t="n"/>
      <c r="AH510" s="574" t="inlineStr"/>
      <c r="AI510" s="418">
        <f>IF(OR(AH510="",AH510="",AH510=0),"",6.172/(AH510*24))</f>
        <v/>
      </c>
      <c r="AJ510" s="175">
        <f>IF(AND(ISNUMBER(AB510),ISNUMBER(AG510)),AB510-AG510,"")</f>
        <v/>
      </c>
      <c r="AK510" s="171" t="n"/>
      <c r="AL510" s="171" t="n">
        <v>115</v>
      </c>
      <c r="AM510" s="492" t="n">
        <v>0.258287037037037</v>
      </c>
      <c r="AN510" s="671">
        <f>IF(OR(AL510="",AM510="",AM510=0),"",AL510*6.172/(AM510*24))</f>
        <v/>
      </c>
      <c r="AO510" s="477">
        <f>IF(AND(AL510=AL509,AM510&lt;&gt;"",AM509&lt;&gt;""),AM510-AM509,"")</f>
        <v/>
      </c>
      <c r="AP510" s="171" t="n"/>
      <c r="AQ510" s="574" t="inlineStr">
        <is>
          <t>3:00.0000</t>
        </is>
      </c>
      <c r="AR510" s="418">
        <f>IF(OR(AQ510="",AQ510="",AQ510=0),"",6.172/(AQ510*24))</f>
        <v/>
      </c>
      <c r="AS510" s="436">
        <f>IF(OR(NOT(ISNUMBER(C510)),NOT(ISNUMBER(AB510))),"",IF(AG510&lt;&gt;"",AG510,AB510)-C510)</f>
        <v/>
      </c>
      <c r="AT510" s="191" t="n"/>
      <c r="AU510" s="195">
        <f>IF($B510="","",TEXT($A510,"yyyymmdd")&amp;"_P"&amp;$C510&amp;"_C"&amp;$F510&amp;"_"&amp;TRIM(RIGHT(SUBSTITUTE(TRIM(SUBSTITUTE($L510,CHAR(160)," "))," ",REPT(" ",60)),60))&amp;IF($P510="","","-"&amp;TRIM(RIGHT(SUBSTITUTE(TRIM(SUBSTITUTE($P510,CHAR(160)," "))," ",REPT(" ",60)),60)))&amp;IF($T510="","","-"&amp;TRIM(RIGHT(SUBSTITUTE(TRIM(SUBSTITUTE($T510,CHAR(160)," "))," ",REPT(" ",60)),60)))&amp;".jpg")</f>
        <v/>
      </c>
    </row>
    <row r="511" ht="42" customHeight="1">
      <c r="A511" s="169" t="n">
        <v>26209</v>
      </c>
      <c r="B511" s="171" t="inlineStr">
        <is>
          <t>Hardie-Ferodo 500 3 October, 1971</t>
        </is>
      </c>
      <c r="C511" s="171" t="n">
        <v>30</v>
      </c>
      <c r="D511" s="171" t="inlineStr">
        <is>
          <t>C</t>
        </is>
      </c>
      <c r="E511" s="171" t="n">
        <v>4</v>
      </c>
      <c r="F511" s="171" t="n">
        <v>19</v>
      </c>
      <c r="G511" s="171" t="inlineStr">
        <is>
          <t>Chas Tierney Pty Ltd</t>
        </is>
      </c>
      <c r="H511" s="171" t="n"/>
      <c r="I511" s="171" t="n"/>
      <c r="J511" s="171" t="inlineStr">
        <is>
          <t>Holden LC Torana GTR</t>
        </is>
      </c>
      <c r="K511" s="171" t="n"/>
      <c r="L511" s="171" t="inlineStr">
        <is>
          <t>Mal Brewster</t>
        </is>
      </c>
      <c r="M511" s="171" t="inlineStr">
        <is>
          <t>AUS</t>
        </is>
      </c>
      <c r="N511" s="690">
        <f>_xlfn.LET(_xlpm.d,_xlfn.XLOOKUP(L511,'[1]Birth Dates'!$A:$A,'[1]Birth Dates'!$B:$B,"",0),IF(_xlpm.d=0,"",_xlpm.d))</f>
        <v/>
      </c>
      <c r="O511" s="171">
        <f>IF(OR(N511="",A511="",NOT(ISNUMBER(N511)),N511&gt;A511),"",DATEDIF(N511,A511,"Y")&amp;" years, "&amp;DATEDIF(N511,A511,"YM")&amp;" months, "&amp;DATEDIF(N511,A511,"MD")&amp;" days")</f>
        <v/>
      </c>
      <c r="P511" s="171" t="inlineStr">
        <is>
          <t>Ray Strong</t>
        </is>
      </c>
      <c r="Q511" s="171" t="inlineStr">
        <is>
          <t>AUS</t>
        </is>
      </c>
      <c r="R511" s="690">
        <f>_xlfn.LET(_xlpm.d,_xlfn.XLOOKUP(P511,'[1]Birth Dates'!$A:$A,'[1]Birth Dates'!$B:$B,"",0),IF(_xlpm.d=0,"",_xlpm.d))</f>
        <v/>
      </c>
      <c r="S511" s="171">
        <f>IF(OR(R511="",A511="",NOT(ISNUMBER(R511)),R511&gt;A511),"",DATEDIF(R511,A511,"Y")&amp;" years, "&amp;DATEDIF(R511,A511,"YM")&amp;" months, "&amp;DATEDIF(R511,A511,"MD")&amp;" days")</f>
        <v/>
      </c>
      <c r="T511" s="171" t="n"/>
      <c r="U511" s="171" t="n"/>
      <c r="V511" s="690">
        <f>_xlfn.LET(_xlpm.d,_xlfn.XLOOKUP(T511,'[1]Birth Dates'!$A:$A,'[1]Birth Dates'!$B:$B,"",0),IF(_xlpm.d=0,"",_xlpm.d))</f>
        <v/>
      </c>
      <c r="W511" s="171">
        <f>IF(OR(V511="",A511="",NOT(ISNUMBER(V511)),V511&gt;A511),"",DATEDIF(V511,A511,"Y")&amp;" years, "&amp;DATEDIF(V511,A511,"YM")&amp;" months, "&amp;DATEDIF(V511,A511,"MD")&amp;" days")</f>
        <v/>
      </c>
      <c r="X511" s="171" t="n"/>
      <c r="Y511" s="171" t="n"/>
      <c r="Z511" s="171" t="n"/>
      <c r="AA511" s="171" t="n"/>
      <c r="AB511" s="171" t="n">
        <v>42</v>
      </c>
      <c r="AC511" s="171" t="n"/>
      <c r="AD511" s="171" t="n"/>
      <c r="AE511" s="574" t="inlineStr">
        <is>
          <t>No Time</t>
        </is>
      </c>
      <c r="AF511" s="418">
        <f>IF(OR(AE511="",AE511="",AE511=0),"",6.172/(AE511*24))</f>
        <v/>
      </c>
      <c r="AG511" s="241" t="n"/>
      <c r="AH511" s="574" t="inlineStr"/>
      <c r="AI511" s="418">
        <f>IF(OR(AH511="",AH511="",AH511=0),"",6.172/(AH511*24))</f>
        <v/>
      </c>
      <c r="AJ511" s="175">
        <f>IF(AND(ISNUMBER(AB511),ISNUMBER(AG511)),AB511-AG511,"")</f>
        <v/>
      </c>
      <c r="AK511" s="171" t="n"/>
      <c r="AL511" s="171" t="n">
        <v>115</v>
      </c>
      <c r="AM511" s="492" t="n">
        <v>0.2585416666666667</v>
      </c>
      <c r="AN511" s="671">
        <f>IF(OR(AL511="",AM511="",AM511=0),"",AL511*6.172/(AM511*24))</f>
        <v/>
      </c>
      <c r="AO511" s="477">
        <f>IF(AND(AL511=AL510,AM511&lt;&gt;"",AM510&lt;&gt;""),AM511-AM510,"")</f>
        <v/>
      </c>
      <c r="AP511" s="171" t="n"/>
      <c r="AQ511" s="574" t="inlineStr">
        <is>
          <t>3:07.0000</t>
        </is>
      </c>
      <c r="AR511" s="418">
        <f>IF(OR(AQ511="",AQ511="",AQ511=0),"",6.172/(AQ511*24))</f>
        <v/>
      </c>
      <c r="AS511" s="436">
        <f>IF(OR(NOT(ISNUMBER(C511)),NOT(ISNUMBER(AB511))),"",IF(AG511&lt;&gt;"",AG511,AB511)-C511)</f>
        <v/>
      </c>
      <c r="AT511" s="191" t="n"/>
      <c r="AU511" s="195">
        <f>IF($B511="","",TEXT($A511,"yyyymmdd")&amp;"_P"&amp;$C511&amp;"_C"&amp;$F511&amp;"_"&amp;TRIM(RIGHT(SUBSTITUTE(TRIM(SUBSTITUTE($L511,CHAR(160)," "))," ",REPT(" ",60)),60))&amp;IF($P511="","","-"&amp;TRIM(RIGHT(SUBSTITUTE(TRIM(SUBSTITUTE($P511,CHAR(160)," "))," ",REPT(" ",60)),60)))&amp;IF($T511="","","-"&amp;TRIM(RIGHT(SUBSTITUTE(TRIM(SUBSTITUTE($T511,CHAR(160)," "))," ",REPT(" ",60)),60)))&amp;".jpg")</f>
        <v/>
      </c>
    </row>
    <row r="512" ht="42" customHeight="1">
      <c r="A512" s="169" t="n">
        <v>26209</v>
      </c>
      <c r="B512" s="171" t="inlineStr">
        <is>
          <t>Hardie-Ferodo 500 3 October, 1971</t>
        </is>
      </c>
      <c r="C512" s="171" t="n">
        <v>31</v>
      </c>
      <c r="D512" s="171" t="inlineStr">
        <is>
          <t>C</t>
        </is>
      </c>
      <c r="E512" s="171" t="n">
        <v>5</v>
      </c>
      <c r="F512" s="171" t="n">
        <v>16</v>
      </c>
      <c r="G512" s="171" t="inlineStr">
        <is>
          <t>John Hile Ford Pty Ltd</t>
        </is>
      </c>
      <c r="H512" s="171" t="n"/>
      <c r="I512" s="171" t="n"/>
      <c r="J512" s="171" t="inlineStr">
        <is>
          <t>Ford Escort Twin Cam Mk.I</t>
        </is>
      </c>
      <c r="K512" s="171" t="n"/>
      <c r="L512" s="171" t="inlineStr">
        <is>
          <t>Ross Hewison</t>
        </is>
      </c>
      <c r="M512" s="171" t="inlineStr">
        <is>
          <t>AUS</t>
        </is>
      </c>
      <c r="N512" s="690">
        <f>_xlfn.LET(_xlpm.d,_xlfn.XLOOKUP(L512,'[1]Birth Dates'!$A:$A,'[1]Birth Dates'!$B:$B,"",0),IF(_xlpm.d=0,"",_xlpm.d))</f>
        <v/>
      </c>
      <c r="O512" s="171">
        <f>IF(OR(N512="",A512="",NOT(ISNUMBER(N512)),N512&gt;A512),"",DATEDIF(N512,A512,"Y")&amp;" years, "&amp;DATEDIF(N512,A512,"YM")&amp;" months, "&amp;DATEDIF(N512,A512,"MD")&amp;" days")</f>
        <v/>
      </c>
      <c r="P512" s="171" t="inlineStr">
        <is>
          <t>Brian Hones</t>
        </is>
      </c>
      <c r="Q512" s="171" t="inlineStr">
        <is>
          <t>AUS</t>
        </is>
      </c>
      <c r="R512" s="690">
        <f>_xlfn.LET(_xlpm.d,_xlfn.XLOOKUP(P512,'[1]Birth Dates'!$A:$A,'[1]Birth Dates'!$B:$B,"",0),IF(_xlpm.d=0,"",_xlpm.d))</f>
        <v/>
      </c>
      <c r="S512" s="171">
        <f>IF(OR(R512="",A512="",NOT(ISNUMBER(R512)),R512&gt;A512),"",DATEDIF(R512,A512,"Y")&amp;" years, "&amp;DATEDIF(R512,A512,"YM")&amp;" months, "&amp;DATEDIF(R512,A512,"MD")&amp;" days")</f>
        <v/>
      </c>
      <c r="T512" s="171" t="n"/>
      <c r="U512" s="171" t="n"/>
      <c r="V512" s="690">
        <f>_xlfn.LET(_xlpm.d,_xlfn.XLOOKUP(T512,'[1]Birth Dates'!$A:$A,'[1]Birth Dates'!$B:$B,"",0),IF(_xlpm.d=0,"",_xlpm.d))</f>
        <v/>
      </c>
      <c r="W512" s="171">
        <f>IF(OR(V512="",A512="",NOT(ISNUMBER(V512)),V512&gt;A512),"",DATEDIF(V512,A512,"Y")&amp;" years, "&amp;DATEDIF(V512,A512,"YM")&amp;" months, "&amp;DATEDIF(V512,A512,"MD")&amp;" days")</f>
        <v/>
      </c>
      <c r="X512" s="171" t="n"/>
      <c r="Y512" s="171" t="n"/>
      <c r="Z512" s="171" t="n"/>
      <c r="AA512" s="171" t="n"/>
      <c r="AB512" s="171" t="n">
        <v>45</v>
      </c>
      <c r="AC512" s="171" t="n"/>
      <c r="AD512" s="171" t="n"/>
      <c r="AE512" s="574" t="inlineStr">
        <is>
          <t>No Time</t>
        </is>
      </c>
      <c r="AF512" s="418">
        <f>IF(OR(AE512="",AE512="",AE512=0),"",6.172/(AE512*24))</f>
        <v/>
      </c>
      <c r="AG512" s="241" t="n"/>
      <c r="AH512" s="574" t="inlineStr"/>
      <c r="AI512" s="418">
        <f>IF(OR(AH512="",AH512="",AH512=0),"",6.172/(AH512*24))</f>
        <v/>
      </c>
      <c r="AJ512" s="175">
        <f>IF(AND(ISNUMBER(AB512),ISNUMBER(AG512)),AB512-AG512,"")</f>
        <v/>
      </c>
      <c r="AK512" s="171" t="n"/>
      <c r="AL512" s="171" t="n">
        <v>114</v>
      </c>
      <c r="AM512" s="492" t="n">
        <v>0.2589236111111111</v>
      </c>
      <c r="AN512" s="671">
        <f>IF(OR(AL512="",AM512="",AM512=0),"",AL512*6.172/(AM512*24))</f>
        <v/>
      </c>
      <c r="AO512" s="477">
        <f>IF(AND(AL512=AL511,AM512&lt;&gt;"",AM511&lt;&gt;""),AM512-AM511,"")</f>
        <v/>
      </c>
      <c r="AP512" s="171" t="n"/>
      <c r="AQ512" s="574" t="inlineStr">
        <is>
          <t>3:07.0000</t>
        </is>
      </c>
      <c r="AR512" s="418">
        <f>IF(OR(AQ512="",AQ512="",AQ512=0),"",6.172/(AQ512*24))</f>
        <v/>
      </c>
      <c r="AS512" s="436">
        <f>IF(OR(NOT(ISNUMBER(C512)),NOT(ISNUMBER(AB512))),"",IF(AG512&lt;&gt;"",AG512,AB512)-C512)</f>
        <v/>
      </c>
      <c r="AT512" s="191" t="n"/>
      <c r="AU512" s="195">
        <f>IF($B512="","",TEXT($A512,"yyyymmdd")&amp;"_P"&amp;$C512&amp;"_C"&amp;$F512&amp;"_"&amp;TRIM(RIGHT(SUBSTITUTE(TRIM(SUBSTITUTE($L512,CHAR(160)," "))," ",REPT(" ",60)),60))&amp;IF($P512="","","-"&amp;TRIM(RIGHT(SUBSTITUTE(TRIM(SUBSTITUTE($P512,CHAR(160)," "))," ",REPT(" ",60)),60)))&amp;IF($T512="","","-"&amp;TRIM(RIGHT(SUBSTITUTE(TRIM(SUBSTITUTE($T512,CHAR(160)," "))," ",REPT(" ",60)),60)))&amp;".jpg")</f>
        <v/>
      </c>
    </row>
    <row r="513" ht="42" customHeight="1">
      <c r="A513" s="169" t="n">
        <v>26209</v>
      </c>
      <c r="B513" s="171" t="inlineStr">
        <is>
          <t>Hardie-Ferodo 500 3 October, 1971</t>
        </is>
      </c>
      <c r="C513" s="171" t="n">
        <v>32</v>
      </c>
      <c r="D513" s="171" t="inlineStr">
        <is>
          <t>C</t>
        </is>
      </c>
      <c r="E513" s="171" t="n">
        <v>6</v>
      </c>
      <c r="F513" s="171" t="n">
        <v>22</v>
      </c>
      <c r="G513" s="171" t="inlineStr">
        <is>
          <t>Mazda Racing Team</t>
        </is>
      </c>
      <c r="H513" s="171" t="n"/>
      <c r="I513" s="171" t="n"/>
      <c r="J513" s="171" t="inlineStr">
        <is>
          <t>Mazda RX2</t>
        </is>
      </c>
      <c r="K513" s="171" t="n"/>
      <c r="L513" s="171" t="inlineStr">
        <is>
          <t>Wayne Rogerson</t>
        </is>
      </c>
      <c r="M513" s="171" t="inlineStr">
        <is>
          <t>AUS</t>
        </is>
      </c>
      <c r="N513" s="690">
        <f>_xlfn.LET(_xlpm.d,_xlfn.XLOOKUP(L513,'[1]Birth Dates'!$A:$A,'[1]Birth Dates'!$B:$B,"",0),IF(_xlpm.d=0,"",_xlpm.d))</f>
        <v/>
      </c>
      <c r="O513" s="171">
        <f>IF(OR(N513="",A513="",NOT(ISNUMBER(N513)),N513&gt;A513),"",DATEDIF(N513,A513,"Y")&amp;" years, "&amp;DATEDIF(N513,A513,"YM")&amp;" months, "&amp;DATEDIF(N513,A513,"MD")&amp;" days")</f>
        <v/>
      </c>
      <c r="P513" s="171" t="inlineStr">
        <is>
          <t>Alan Mayne</t>
        </is>
      </c>
      <c r="Q513" s="171" t="inlineStr">
        <is>
          <t>AUS</t>
        </is>
      </c>
      <c r="R513" s="690">
        <f>_xlfn.LET(_xlpm.d,_xlfn.XLOOKUP(P513,'[1]Birth Dates'!$A:$A,'[1]Birth Dates'!$B:$B,"",0),IF(_xlpm.d=0,"",_xlpm.d))</f>
        <v/>
      </c>
      <c r="S513" s="171">
        <f>IF(OR(R513="",A513="",NOT(ISNUMBER(R513)),R513&gt;A513),"",DATEDIF(R513,A513,"Y")&amp;" years, "&amp;DATEDIF(R513,A513,"YM")&amp;" months, "&amp;DATEDIF(R513,A513,"MD")&amp;" days")</f>
        <v/>
      </c>
      <c r="T513" s="171" t="n"/>
      <c r="U513" s="171" t="n"/>
      <c r="V513" s="690">
        <f>_xlfn.LET(_xlpm.d,_xlfn.XLOOKUP(T513,'[1]Birth Dates'!$A:$A,'[1]Birth Dates'!$B:$B,"",0),IF(_xlpm.d=0,"",_xlpm.d))</f>
        <v/>
      </c>
      <c r="W513" s="171">
        <f>IF(OR(V513="",A513="",NOT(ISNUMBER(V513)),V513&gt;A513),"",DATEDIF(V513,A513,"Y")&amp;" years, "&amp;DATEDIF(V513,A513,"YM")&amp;" months, "&amp;DATEDIF(V513,A513,"MD")&amp;" days")</f>
        <v/>
      </c>
      <c r="X513" s="171" t="n"/>
      <c r="Y513" s="171" t="n"/>
      <c r="Z513" s="171" t="n"/>
      <c r="AA513" s="171" t="n"/>
      <c r="AB513" s="171" t="n">
        <v>37</v>
      </c>
      <c r="AC513" s="171" t="n"/>
      <c r="AD513" s="171" t="n"/>
      <c r="AE513" s="574" t="inlineStr">
        <is>
          <t>No Time</t>
        </is>
      </c>
      <c r="AF513" s="418">
        <f>IF(OR(AE513="",AE513="",AE513=0),"",6.172/(AE513*24))</f>
        <v/>
      </c>
      <c r="AG513" s="241" t="n"/>
      <c r="AH513" s="574" t="inlineStr"/>
      <c r="AI513" s="418">
        <f>IF(OR(AH513="",AH513="",AH513=0),"",6.172/(AH513*24))</f>
        <v/>
      </c>
      <c r="AJ513" s="175">
        <f>IF(AND(ISNUMBER(AB513),ISNUMBER(AG513)),AB513-AG513,"")</f>
        <v/>
      </c>
      <c r="AK513" s="171" t="n"/>
      <c r="AL513" s="171" t="n">
        <v>113</v>
      </c>
      <c r="AM513" s="492" t="n">
        <v>0.2572685185185185</v>
      </c>
      <c r="AN513" s="671">
        <f>IF(OR(AL513="",AM513="",AM513=0),"",AL513*6.172/(AM513*24))</f>
        <v/>
      </c>
      <c r="AO513" s="477">
        <f>IF(AND(AL513=AL512,AM513&lt;&gt;"",AM512&lt;&gt;""),AM513-AM512,"")</f>
        <v/>
      </c>
      <c r="AP513" s="171" t="n"/>
      <c r="AQ513" s="574" t="inlineStr">
        <is>
          <t>3:03.0000</t>
        </is>
      </c>
      <c r="AR513" s="418">
        <f>IF(OR(AQ513="",AQ513="",AQ513=0),"",6.172/(AQ513*24))</f>
        <v/>
      </c>
      <c r="AS513" s="436">
        <f>IF(OR(NOT(ISNUMBER(C513)),NOT(ISNUMBER(AB513))),"",IF(AG513&lt;&gt;"",AG513,AB513)-C513)</f>
        <v/>
      </c>
      <c r="AT513" s="191" t="n"/>
      <c r="AU513" s="195">
        <f>IF($B513="","",TEXT($A513,"yyyymmdd")&amp;"_P"&amp;$C513&amp;"_C"&amp;$F513&amp;"_"&amp;TRIM(RIGHT(SUBSTITUTE(TRIM(SUBSTITUTE($L513,CHAR(160)," "))," ",REPT(" ",60)),60))&amp;IF($P513="","","-"&amp;TRIM(RIGHT(SUBSTITUTE(TRIM(SUBSTITUTE($P513,CHAR(160)," "))," ",REPT(" ",60)),60)))&amp;IF($T513="","","-"&amp;TRIM(RIGHT(SUBSTITUTE(TRIM(SUBSTITUTE($T513,CHAR(160)," "))," ",REPT(" ",60)),60)))&amp;".jpg")</f>
        <v/>
      </c>
    </row>
    <row r="514" ht="42" customHeight="1">
      <c r="A514" s="169" t="n">
        <v>26209</v>
      </c>
      <c r="B514" s="171" t="inlineStr">
        <is>
          <t>Hardie-Ferodo 500 3 October, 1971</t>
        </is>
      </c>
      <c r="C514" s="171" t="n">
        <v>33</v>
      </c>
      <c r="D514" s="171" t="inlineStr">
        <is>
          <t>C</t>
        </is>
      </c>
      <c r="E514" s="171" t="n">
        <v>7</v>
      </c>
      <c r="F514" s="171" t="n">
        <v>25</v>
      </c>
      <c r="G514" s="171" t="inlineStr">
        <is>
          <t>Marque Motors</t>
        </is>
      </c>
      <c r="H514" s="171" t="n"/>
      <c r="I514" s="171" t="n"/>
      <c r="J514" s="171" t="inlineStr">
        <is>
          <t>Morris Cooper S</t>
        </is>
      </c>
      <c r="K514" s="171" t="n"/>
      <c r="L514" s="171" t="inlineStr">
        <is>
          <t>Bob Cracknell</t>
        </is>
      </c>
      <c r="M514" s="171" t="inlineStr">
        <is>
          <t>AUS</t>
        </is>
      </c>
      <c r="N514" s="690">
        <f>_xlfn.LET(_xlpm.d,_xlfn.XLOOKUP(L514,'[1]Birth Dates'!$A:$A,'[1]Birth Dates'!$B:$B,"",0),IF(_xlpm.d=0,"",_xlpm.d))</f>
        <v/>
      </c>
      <c r="O514" s="171">
        <f>IF(OR(N514="",A514="",NOT(ISNUMBER(N514)),N514&gt;A514),"",DATEDIF(N514,A514,"Y")&amp;" years, "&amp;DATEDIF(N514,A514,"YM")&amp;" months, "&amp;DATEDIF(N514,A514,"MD")&amp;" days")</f>
        <v/>
      </c>
      <c r="P514" s="171" t="inlineStr">
        <is>
          <t>Bob Wedd</t>
        </is>
      </c>
      <c r="Q514" s="171" t="inlineStr">
        <is>
          <t>AUS</t>
        </is>
      </c>
      <c r="R514" s="690">
        <f>_xlfn.LET(_xlpm.d,_xlfn.XLOOKUP(P514,'[1]Birth Dates'!$A:$A,'[1]Birth Dates'!$B:$B,"",0),IF(_xlpm.d=0,"",_xlpm.d))</f>
        <v/>
      </c>
      <c r="S514" s="171">
        <f>IF(OR(R514="",A514="",NOT(ISNUMBER(R514)),R514&gt;A514),"",DATEDIF(R514,A514,"Y")&amp;" years, "&amp;DATEDIF(R514,A514,"YM")&amp;" months, "&amp;DATEDIF(R514,A514,"MD")&amp;" days")</f>
        <v/>
      </c>
      <c r="T514" s="171" t="n"/>
      <c r="U514" s="171" t="n"/>
      <c r="V514" s="690">
        <f>_xlfn.LET(_xlpm.d,_xlfn.XLOOKUP(T514,'[1]Birth Dates'!$A:$A,'[1]Birth Dates'!$B:$B,"",0),IF(_xlpm.d=0,"",_xlpm.d))</f>
        <v/>
      </c>
      <c r="W514" s="171">
        <f>IF(OR(V514="",A514="",NOT(ISNUMBER(V514)),V514&gt;A514),"",DATEDIF(V514,A514,"Y")&amp;" years, "&amp;DATEDIF(V514,A514,"YM")&amp;" months, "&amp;DATEDIF(V514,A514,"MD")&amp;" days")</f>
        <v/>
      </c>
      <c r="X514" s="171" t="n"/>
      <c r="Y514" s="171" t="n"/>
      <c r="Z514" s="171" t="n"/>
      <c r="AA514" s="171" t="n"/>
      <c r="AB514" s="171" t="n">
        <v>47</v>
      </c>
      <c r="AC514" s="171" t="n"/>
      <c r="AD514" s="171" t="n"/>
      <c r="AE514" s="574" t="inlineStr">
        <is>
          <t>No Time</t>
        </is>
      </c>
      <c r="AF514" s="418">
        <f>IF(OR(AE514="",AE514="",AE514=0),"",6.172/(AE514*24))</f>
        <v/>
      </c>
      <c r="AG514" s="241" t="n"/>
      <c r="AH514" s="574" t="inlineStr"/>
      <c r="AI514" s="418">
        <f>IF(OR(AH514="",AH514="",AH514=0),"",6.172/(AH514*24))</f>
        <v/>
      </c>
      <c r="AJ514" s="175">
        <f>IF(AND(ISNUMBER(AB514),ISNUMBER(AG514)),AB514-AG514,"")</f>
        <v/>
      </c>
      <c r="AK514" s="171" t="n"/>
      <c r="AL514" s="171" t="n">
        <v>111</v>
      </c>
      <c r="AM514" s="492" t="n">
        <v>0.2575462962962963</v>
      </c>
      <c r="AN514" s="671">
        <f>IF(OR(AL514="",AM514="",AM514=0),"",AL514*6.172/(AM514*24))</f>
        <v/>
      </c>
      <c r="AO514" s="477">
        <f>IF(AND(AL514=AL513,AM514&lt;&gt;"",AM513&lt;&gt;""),AM514-AM513,"")</f>
        <v/>
      </c>
      <c r="AP514" s="171" t="n"/>
      <c r="AQ514" s="574" t="inlineStr">
        <is>
          <t>3:11.0000</t>
        </is>
      </c>
      <c r="AR514" s="418">
        <f>IF(OR(AQ514="",AQ514="",AQ514=0),"",6.172/(AQ514*24))</f>
        <v/>
      </c>
      <c r="AS514" s="436">
        <f>IF(OR(NOT(ISNUMBER(C514)),NOT(ISNUMBER(AB514))),"",IF(AG514&lt;&gt;"",AG514,AB514)-C514)</f>
        <v/>
      </c>
      <c r="AT514" s="191" t="n"/>
      <c r="AU514" s="195">
        <f>IF($B514="","",TEXT($A514,"yyyymmdd")&amp;"_P"&amp;$C514&amp;"_C"&amp;$F514&amp;"_"&amp;TRIM(RIGHT(SUBSTITUTE(TRIM(SUBSTITUTE($L514,CHAR(160)," "))," ",REPT(" ",60)),60))&amp;IF($P514="","","-"&amp;TRIM(RIGHT(SUBSTITUTE(TRIM(SUBSTITUTE($P514,CHAR(160)," "))," ",REPT(" ",60)),60)))&amp;IF($T514="","","-"&amp;TRIM(RIGHT(SUBSTITUTE(TRIM(SUBSTITUTE($T514,CHAR(160)," "))," ",REPT(" ",60)),60)))&amp;".jpg")</f>
        <v/>
      </c>
    </row>
    <row r="515" ht="42" customHeight="1">
      <c r="A515" s="169" t="n">
        <v>26209</v>
      </c>
      <c r="B515" s="171" t="inlineStr">
        <is>
          <t>Hardie-Ferodo 500 3 October, 1971</t>
        </is>
      </c>
      <c r="C515" s="171" t="n">
        <v>34</v>
      </c>
      <c r="D515" s="171" t="inlineStr">
        <is>
          <t>C</t>
        </is>
      </c>
      <c r="E515" s="171" t="n">
        <v>8</v>
      </c>
      <c r="F515" s="171" t="n">
        <v>24</v>
      </c>
      <c r="G515" s="171" t="inlineStr">
        <is>
          <t>H Vines</t>
        </is>
      </c>
      <c r="H515" s="171" t="n"/>
      <c r="I515" s="171" t="n"/>
      <c r="J515" s="171" t="inlineStr">
        <is>
          <t>Ford Escort Twin Cam Mk.I</t>
        </is>
      </c>
      <c r="K515" s="171" t="n"/>
      <c r="L515" s="171" t="inlineStr">
        <is>
          <t>Herb Vines</t>
        </is>
      </c>
      <c r="M515" s="171" t="inlineStr">
        <is>
          <t>AUS</t>
        </is>
      </c>
      <c r="N515" s="690">
        <f>_xlfn.LET(_xlpm.d,_xlfn.XLOOKUP(L515,'[1]Birth Dates'!$A:$A,'[1]Birth Dates'!$B:$B,"",0),IF(_xlpm.d=0,"",_xlpm.d))</f>
        <v/>
      </c>
      <c r="O515" s="171">
        <f>IF(OR(N515="",A515="",NOT(ISNUMBER(N515)),N515&gt;A515),"",DATEDIF(N515,A515,"Y")&amp;" years, "&amp;DATEDIF(N515,A515,"YM")&amp;" months, "&amp;DATEDIF(N515,A515,"MD")&amp;" days")</f>
        <v/>
      </c>
      <c r="P515" s="171" t="inlineStr">
        <is>
          <t>Chris Batger</t>
        </is>
      </c>
      <c r="Q515" s="171" t="inlineStr">
        <is>
          <t>AUS</t>
        </is>
      </c>
      <c r="R515" s="690">
        <f>_xlfn.LET(_xlpm.d,_xlfn.XLOOKUP(P515,'[1]Birth Dates'!$A:$A,'[1]Birth Dates'!$B:$B,"",0),IF(_xlpm.d=0,"",_xlpm.d))</f>
        <v/>
      </c>
      <c r="S515" s="171">
        <f>IF(OR(R515="",A515="",NOT(ISNUMBER(R515)),R515&gt;A515),"",DATEDIF(R515,A515,"Y")&amp;" years, "&amp;DATEDIF(R515,A515,"YM")&amp;" months, "&amp;DATEDIF(R515,A515,"MD")&amp;" days")</f>
        <v/>
      </c>
      <c r="T515" s="171" t="n"/>
      <c r="U515" s="171" t="n"/>
      <c r="V515" s="690">
        <f>_xlfn.LET(_xlpm.d,_xlfn.XLOOKUP(T515,'[1]Birth Dates'!$A:$A,'[1]Birth Dates'!$B:$B,"",0),IF(_xlpm.d=0,"",_xlpm.d))</f>
        <v/>
      </c>
      <c r="W515" s="171">
        <f>IF(OR(V515="",A515="",NOT(ISNUMBER(V515)),V515&gt;A515),"",DATEDIF(V515,A515,"Y")&amp;" years, "&amp;DATEDIF(V515,A515,"YM")&amp;" months, "&amp;DATEDIF(V515,A515,"MD")&amp;" days")</f>
        <v/>
      </c>
      <c r="X515" s="171" t="n"/>
      <c r="Y515" s="171" t="n"/>
      <c r="Z515" s="171" t="n"/>
      <c r="AA515" s="171" t="n"/>
      <c r="AB515" s="171" t="n">
        <v>45</v>
      </c>
      <c r="AC515" s="171" t="n"/>
      <c r="AD515" s="171" t="n"/>
      <c r="AE515" s="574" t="inlineStr">
        <is>
          <t>No Time</t>
        </is>
      </c>
      <c r="AF515" s="418">
        <f>IF(OR(AE515="",AE515="",AE515=0),"",6.172/(AE515*24))</f>
        <v/>
      </c>
      <c r="AG515" s="241" t="n"/>
      <c r="AH515" s="574" t="inlineStr"/>
      <c r="AI515" s="418">
        <f>IF(OR(AH515="",AH515="",AH515=0),"",6.172/(AH515*24))</f>
        <v/>
      </c>
      <c r="AJ515" s="175">
        <f>IF(AND(ISNUMBER(AB515),ISNUMBER(AG515)),AB515-AG515,"")</f>
        <v/>
      </c>
      <c r="AK515" s="171" t="n"/>
      <c r="AL515" s="171" t="n">
        <v>110</v>
      </c>
      <c r="AM515" s="492" t="n">
        <v>0.2570138888888889</v>
      </c>
      <c r="AN515" s="671">
        <f>IF(OR(AL515="",AM515="",AM515=0),"",AL515*6.172/(AM515*24))</f>
        <v/>
      </c>
      <c r="AO515" s="477">
        <f>IF(AND(AL515=AL514,AM515&lt;&gt;"",AM514&lt;&gt;""),AM515-AM514,"")</f>
        <v/>
      </c>
      <c r="AP515" s="171" t="n"/>
      <c r="AQ515" s="574" t="inlineStr">
        <is>
          <t>3:11.0000</t>
        </is>
      </c>
      <c r="AR515" s="418">
        <f>IF(OR(AQ515="",AQ515="",AQ515=0),"",6.172/(AQ515*24))</f>
        <v/>
      </c>
      <c r="AS515" s="436">
        <f>IF(OR(NOT(ISNUMBER(C515)),NOT(ISNUMBER(AB515))),"",IF(AG515&lt;&gt;"",AG515,AB515)-C515)</f>
        <v/>
      </c>
      <c r="AT515" s="191" t="n"/>
      <c r="AU515" s="195">
        <f>IF($B515="","",TEXT($A515,"yyyymmdd")&amp;"_P"&amp;$C515&amp;"_C"&amp;$F515&amp;"_"&amp;TRIM(RIGHT(SUBSTITUTE(TRIM(SUBSTITUTE($L515,CHAR(160)," "))," ",REPT(" ",60)),60))&amp;IF($P515="","","-"&amp;TRIM(RIGHT(SUBSTITUTE(TRIM(SUBSTITUTE($P515,CHAR(160)," "))," ",REPT(" ",60)),60)))&amp;IF($T515="","","-"&amp;TRIM(RIGHT(SUBSTITUTE(TRIM(SUBSTITUTE($T515,CHAR(160)," "))," ",REPT(" ",60)),60)))&amp;".jpg")</f>
        <v/>
      </c>
    </row>
    <row r="516" ht="42" customHeight="1">
      <c r="A516" s="169" t="n">
        <v>26209</v>
      </c>
      <c r="B516" s="171" t="inlineStr">
        <is>
          <t>Hardie-Ferodo 500 3 October, 1971</t>
        </is>
      </c>
      <c r="C516" s="171" t="n">
        <v>35</v>
      </c>
      <c r="D516" s="171" t="inlineStr">
        <is>
          <t>C</t>
        </is>
      </c>
      <c r="E516" s="171" t="n">
        <v>9</v>
      </c>
      <c r="F516" s="171" t="n">
        <v>20</v>
      </c>
      <c r="G516" s="171" t="inlineStr">
        <is>
          <t>Kloster Pty Ltd</t>
        </is>
      </c>
      <c r="H516" s="171" t="n"/>
      <c r="I516" s="171" t="n"/>
      <c r="J516" s="171" t="inlineStr">
        <is>
          <t>Ford Cortina TC 2000L</t>
        </is>
      </c>
      <c r="K516" s="171" t="n"/>
      <c r="L516" s="171" t="inlineStr">
        <is>
          <t>Geoff Westbury</t>
        </is>
      </c>
      <c r="M516" s="171" t="inlineStr">
        <is>
          <t>AUS</t>
        </is>
      </c>
      <c r="N516" s="690">
        <f>_xlfn.LET(_xlpm.d,_xlfn.XLOOKUP(L516,'[1]Birth Dates'!$A:$A,'[1]Birth Dates'!$B:$B,"",0),IF(_xlpm.d=0,"",_xlpm.d))</f>
        <v/>
      </c>
      <c r="O516" s="171">
        <f>IF(OR(N516="",A516="",NOT(ISNUMBER(N516)),N516&gt;A516),"",DATEDIF(N516,A516,"Y")&amp;" years, "&amp;DATEDIF(N516,A516,"YM")&amp;" months, "&amp;DATEDIF(N516,A516,"MD")&amp;" days")</f>
        <v/>
      </c>
      <c r="P516" s="171" t="inlineStr">
        <is>
          <t>Jim Sullivan</t>
        </is>
      </c>
      <c r="Q516" s="171" t="inlineStr">
        <is>
          <t>AUS</t>
        </is>
      </c>
      <c r="R516" s="690">
        <f>_xlfn.LET(_xlpm.d,_xlfn.XLOOKUP(P516,'[1]Birth Dates'!$A:$A,'[1]Birth Dates'!$B:$B,"",0),IF(_xlpm.d=0,"",_xlpm.d))</f>
        <v/>
      </c>
      <c r="S516" s="171">
        <f>IF(OR(R516="",A516="",NOT(ISNUMBER(R516)),R516&gt;A516),"",DATEDIF(R516,A516,"Y")&amp;" years, "&amp;DATEDIF(R516,A516,"YM")&amp;" months, "&amp;DATEDIF(R516,A516,"MD")&amp;" days")</f>
        <v/>
      </c>
      <c r="T516" s="171" t="n"/>
      <c r="U516" s="171" t="n"/>
      <c r="V516" s="690">
        <f>_xlfn.LET(_xlpm.d,_xlfn.XLOOKUP(T516,'[1]Birth Dates'!$A:$A,'[1]Birth Dates'!$B:$B,"",0),IF(_xlpm.d=0,"",_xlpm.d))</f>
        <v/>
      </c>
      <c r="W516" s="171">
        <f>IF(OR(V516="",A516="",NOT(ISNUMBER(V516)),V516&gt;A516),"",DATEDIF(V516,A516,"Y")&amp;" years, "&amp;DATEDIF(V516,A516,"YM")&amp;" months, "&amp;DATEDIF(V516,A516,"MD")&amp;" days")</f>
        <v/>
      </c>
      <c r="X516" s="171" t="n"/>
      <c r="Y516" s="171" t="n"/>
      <c r="Z516" s="171" t="n"/>
      <c r="AA516" s="171" t="n"/>
      <c r="AB516" s="171" t="n">
        <v>49</v>
      </c>
      <c r="AC516" s="171" t="n"/>
      <c r="AD516" s="171" t="n"/>
      <c r="AE516" s="574" t="inlineStr">
        <is>
          <t>No Time</t>
        </is>
      </c>
      <c r="AF516" s="418">
        <f>IF(OR(AE516="",AE516="",AE516=0),"",6.172/(AE516*24))</f>
        <v/>
      </c>
      <c r="AG516" s="241" t="n"/>
      <c r="AH516" s="574" t="inlineStr"/>
      <c r="AI516" s="418">
        <f>IF(OR(AH516="",AH516="",AH516=0),"",6.172/(AH516*24))</f>
        <v/>
      </c>
      <c r="AJ516" s="175">
        <f>IF(AND(ISNUMBER(AB516),ISNUMBER(AG516)),AB516-AG516,"")</f>
        <v/>
      </c>
      <c r="AK516" s="171" t="n"/>
      <c r="AL516" s="171" t="n">
        <v>110</v>
      </c>
      <c r="AM516" s="492" t="n">
        <v>0.2570601851851852</v>
      </c>
      <c r="AN516" s="671">
        <f>IF(OR(AL516="",AM516="",AM516=0),"",AL516*6.172/(AM516*24))</f>
        <v/>
      </c>
      <c r="AO516" s="477">
        <f>IF(AND(AL516=AL515,AM516&lt;&gt;"",AM515&lt;&gt;""),AM516-AM515,"")</f>
        <v/>
      </c>
      <c r="AP516" s="171" t="n"/>
      <c r="AQ516" s="574" t="inlineStr">
        <is>
          <t>3:15.0000</t>
        </is>
      </c>
      <c r="AR516" s="418">
        <f>IF(OR(AQ516="",AQ516="",AQ516=0),"",6.172/(AQ516*24))</f>
        <v/>
      </c>
      <c r="AS516" s="436">
        <f>IF(OR(NOT(ISNUMBER(C516)),NOT(ISNUMBER(AB516))),"",IF(AG516&lt;&gt;"",AG516,AB516)-C516)</f>
        <v/>
      </c>
      <c r="AT516" s="191" t="n"/>
      <c r="AU516" s="195">
        <f>IF($B516="","",TEXT($A516,"yyyymmdd")&amp;"_P"&amp;$C516&amp;"_C"&amp;$F516&amp;"_"&amp;TRIM(RIGHT(SUBSTITUTE(TRIM(SUBSTITUTE($L516,CHAR(160)," "))," ",REPT(" ",60)),60))&amp;IF($P516="","","-"&amp;TRIM(RIGHT(SUBSTITUTE(TRIM(SUBSTITUTE($P516,CHAR(160)," "))," ",REPT(" ",60)),60)))&amp;IF($T516="","","-"&amp;TRIM(RIGHT(SUBSTITUTE(TRIM(SUBSTITUTE($T516,CHAR(160)," "))," ",REPT(" ",60)),60)))&amp;".jpg")</f>
        <v/>
      </c>
    </row>
    <row r="517" ht="42" customHeight="1">
      <c r="A517" s="169" t="n">
        <v>26209</v>
      </c>
      <c r="B517" s="171" t="inlineStr">
        <is>
          <t>Hardie-Ferodo 500 3 October, 1971</t>
        </is>
      </c>
      <c r="C517" s="171" t="n">
        <v>36</v>
      </c>
      <c r="D517" s="171" t="inlineStr">
        <is>
          <t>B</t>
        </is>
      </c>
      <c r="E517" s="171" t="n">
        <v>1</v>
      </c>
      <c r="F517" s="171" t="n">
        <v>12</v>
      </c>
      <c r="G517" s="171" t="inlineStr">
        <is>
          <t>WH Motors Pty Ltd</t>
        </is>
      </c>
      <c r="H517" s="171" t="n"/>
      <c r="I517" s="171" t="n"/>
      <c r="J517" s="171" t="inlineStr">
        <is>
          <t>Datsun 1600</t>
        </is>
      </c>
      <c r="K517" s="171" t="n"/>
      <c r="L517" s="171" t="inlineStr">
        <is>
          <t>Bruce Stewart</t>
        </is>
      </c>
      <c r="M517" s="171" t="inlineStr">
        <is>
          <t>AUS</t>
        </is>
      </c>
      <c r="N517" s="690">
        <f>_xlfn.LET(_xlpm.d,_xlfn.XLOOKUP(L517,'[1]Birth Dates'!$A:$A,'[1]Birth Dates'!$B:$B,"",0),IF(_xlpm.d=0,"",_xlpm.d))</f>
        <v/>
      </c>
      <c r="O517" s="171">
        <f>IF(OR(N517="",A517="",NOT(ISNUMBER(N517)),N517&gt;A517),"",DATEDIF(N517,A517,"Y")&amp;" years, "&amp;DATEDIF(N517,A517,"YM")&amp;" months, "&amp;DATEDIF(N517,A517,"MD")&amp;" days")</f>
        <v/>
      </c>
      <c r="P517" s="171" t="n"/>
      <c r="Q517" s="171" t="n"/>
      <c r="R517" s="690">
        <f>_xlfn.LET(_xlpm.d,_xlfn.XLOOKUP(P517,'[1]Birth Dates'!$A:$A,'[1]Birth Dates'!$B:$B,"",0),IF(_xlpm.d=0,"",_xlpm.d))</f>
        <v/>
      </c>
      <c r="S517" s="171">
        <f>IF(OR(R517="",A517="",NOT(ISNUMBER(R517)),R517&gt;A517),"",DATEDIF(R517,A517,"Y")&amp;" years, "&amp;DATEDIF(R517,A517,"YM")&amp;" months, "&amp;DATEDIF(R517,A517,"MD")&amp;" days")</f>
        <v/>
      </c>
      <c r="T517" s="171" t="n"/>
      <c r="U517" s="171" t="n"/>
      <c r="V517" s="690">
        <f>_xlfn.LET(_xlpm.d,_xlfn.XLOOKUP(T517,'[1]Birth Dates'!$A:$A,'[1]Birth Dates'!$B:$B,"",0),IF(_xlpm.d=0,"",_xlpm.d))</f>
        <v/>
      </c>
      <c r="W517" s="171">
        <f>IF(OR(V517="",A517="",NOT(ISNUMBER(V517)),V517&gt;A517),"",DATEDIF(V517,A517,"Y")&amp;" years, "&amp;DATEDIF(V517,A517,"YM")&amp;" months, "&amp;DATEDIF(V517,A517,"MD")&amp;" days")</f>
        <v/>
      </c>
      <c r="X517" s="171" t="n"/>
      <c r="Y517" s="171" t="n"/>
      <c r="Z517" s="171" t="n"/>
      <c r="AA517" s="171" t="n"/>
      <c r="AB517" s="171" t="n">
        <v>51</v>
      </c>
      <c r="AC517" s="171" t="n"/>
      <c r="AD517" s="171" t="n"/>
      <c r="AE517" s="574" t="inlineStr">
        <is>
          <t>No Time</t>
        </is>
      </c>
      <c r="AF517" s="418">
        <f>IF(OR(AE517="",AE517="",AE517=0),"",6.172/(AE517*24))</f>
        <v/>
      </c>
      <c r="AG517" s="241" t="n"/>
      <c r="AH517" s="574" t="inlineStr"/>
      <c r="AI517" s="418">
        <f>IF(OR(AH517="",AH517="",AH517=0),"",6.172/(AH517*24))</f>
        <v/>
      </c>
      <c r="AJ517" s="175">
        <f>IF(AND(ISNUMBER(AB517),ISNUMBER(AG517)),AB517-AG517,"")</f>
        <v/>
      </c>
      <c r="AK517" s="171" t="n"/>
      <c r="AL517" s="171" t="n">
        <v>109</v>
      </c>
      <c r="AM517" s="492" t="n">
        <v>0.2588773148148148</v>
      </c>
      <c r="AN517" s="671">
        <f>IF(OR(AL517="",AM517="",AM517=0),"",AL517*6.172/(AM517*24))</f>
        <v/>
      </c>
      <c r="AO517" s="477">
        <f>IF(AND(AL517=AL516,AM517&lt;&gt;"",AM516&lt;&gt;""),AM517-AM516,"")</f>
        <v/>
      </c>
      <c r="AP517" s="171" t="n"/>
      <c r="AQ517" s="574" t="inlineStr">
        <is>
          <t>3:15.0000</t>
        </is>
      </c>
      <c r="AR517" s="418">
        <f>IF(OR(AQ517="",AQ517="",AQ517=0),"",6.172/(AQ517*24))</f>
        <v/>
      </c>
      <c r="AS517" s="436">
        <f>IF(OR(NOT(ISNUMBER(C517)),NOT(ISNUMBER(AB517))),"",IF(AG517&lt;&gt;"",AG517,AB517)-C517)</f>
        <v/>
      </c>
      <c r="AT517" s="191" t="n"/>
      <c r="AU517" s="195">
        <f>IF($B517="","",TEXT($A517,"yyyymmdd")&amp;"_P"&amp;$C517&amp;"_C"&amp;$F517&amp;"_"&amp;TRIM(RIGHT(SUBSTITUTE(TRIM(SUBSTITUTE($L517,CHAR(160)," "))," ",REPT(" ",60)),60))&amp;IF($P517="","","-"&amp;TRIM(RIGHT(SUBSTITUTE(TRIM(SUBSTITUTE($P517,CHAR(160)," "))," ",REPT(" ",60)),60)))&amp;IF($T517="","","-"&amp;TRIM(RIGHT(SUBSTITUTE(TRIM(SUBSTITUTE($T517,CHAR(160)," "))," ",REPT(" ",60)),60)))&amp;".jpg")</f>
        <v/>
      </c>
    </row>
    <row r="518" ht="42" customHeight="1">
      <c r="A518" s="169" t="n">
        <v>26209</v>
      </c>
      <c r="B518" s="171" t="inlineStr">
        <is>
          <t>Hardie-Ferodo 500 3 October, 1971</t>
        </is>
      </c>
      <c r="C518" s="171" t="n">
        <v>37</v>
      </c>
      <c r="D518" s="171" t="inlineStr">
        <is>
          <t>A</t>
        </is>
      </c>
      <c r="E518" s="171" t="n">
        <v>1</v>
      </c>
      <c r="F518" s="171" t="n">
        <v>6</v>
      </c>
      <c r="G518" s="171" t="inlineStr">
        <is>
          <t>John Palmer Motors</t>
        </is>
      </c>
      <c r="H518" s="171" t="n"/>
      <c r="I518" s="171" t="n"/>
      <c r="J518" s="171" t="inlineStr">
        <is>
          <t>Mazda 1300</t>
        </is>
      </c>
      <c r="K518" s="171" t="n"/>
      <c r="L518" s="171" t="inlineStr">
        <is>
          <t>John Leffler</t>
        </is>
      </c>
      <c r="M518" s="171" t="inlineStr">
        <is>
          <t>AUS</t>
        </is>
      </c>
      <c r="N518" s="690">
        <f>_xlfn.LET(_xlpm.d,_xlfn.XLOOKUP(L518,'[1]Birth Dates'!$A:$A,'[1]Birth Dates'!$B:$B,"",0),IF(_xlpm.d=0,"",_xlpm.d))</f>
        <v/>
      </c>
      <c r="O518" s="171">
        <f>IF(OR(N518="",A518="",NOT(ISNUMBER(N518)),N518&gt;A518),"",DATEDIF(N518,A518,"Y")&amp;" years, "&amp;DATEDIF(N518,A518,"YM")&amp;" months, "&amp;DATEDIF(N518,A518,"MD")&amp;" days")</f>
        <v/>
      </c>
      <c r="P518" s="171" t="n"/>
      <c r="Q518" s="171" t="n"/>
      <c r="R518" s="690">
        <f>_xlfn.LET(_xlpm.d,_xlfn.XLOOKUP(P518,'[1]Birth Dates'!$A:$A,'[1]Birth Dates'!$B:$B,"",0),IF(_xlpm.d=0,"",_xlpm.d))</f>
        <v/>
      </c>
      <c r="S518" s="171">
        <f>IF(OR(R518="",A518="",NOT(ISNUMBER(R518)),R518&gt;A518),"",DATEDIF(R518,A518,"Y")&amp;" years, "&amp;DATEDIF(R518,A518,"YM")&amp;" months, "&amp;DATEDIF(R518,A518,"MD")&amp;" days")</f>
        <v/>
      </c>
      <c r="T518" s="171" t="n"/>
      <c r="U518" s="171" t="n"/>
      <c r="V518" s="690">
        <f>_xlfn.LET(_xlpm.d,_xlfn.XLOOKUP(T518,'[1]Birth Dates'!$A:$A,'[1]Birth Dates'!$B:$B,"",0),IF(_xlpm.d=0,"",_xlpm.d))</f>
        <v/>
      </c>
      <c r="W518" s="171">
        <f>IF(OR(V518="",A518="",NOT(ISNUMBER(V518)),V518&gt;A518),"",DATEDIF(V518,A518,"Y")&amp;" years, "&amp;DATEDIF(V518,A518,"YM")&amp;" months, "&amp;DATEDIF(V518,A518,"MD")&amp;" days")</f>
        <v/>
      </c>
      <c r="X518" s="171" t="n"/>
      <c r="Y518" s="171" t="n"/>
      <c r="Z518" s="171" t="n"/>
      <c r="AA518" s="171" t="n"/>
      <c r="AB518" s="171" t="n">
        <v>53</v>
      </c>
      <c r="AC518" s="171" t="n"/>
      <c r="AD518" s="171" t="n"/>
      <c r="AE518" s="574" t="inlineStr">
        <is>
          <t>No Time</t>
        </is>
      </c>
      <c r="AF518" s="418">
        <f>IF(OR(AE518="",AE518="",AE518=0),"",6.172/(AE518*24))</f>
        <v/>
      </c>
      <c r="AG518" s="241" t="n"/>
      <c r="AH518" s="574" t="inlineStr"/>
      <c r="AI518" s="418">
        <f>IF(OR(AH518="",AH518="",AH518=0),"",6.172/(AH518*24))</f>
        <v/>
      </c>
      <c r="AJ518" s="175">
        <f>IF(AND(ISNUMBER(AB518),ISNUMBER(AG518)),AB518-AG518,"")</f>
        <v/>
      </c>
      <c r="AK518" s="171" t="n"/>
      <c r="AL518" s="171" t="n">
        <v>108</v>
      </c>
      <c r="AM518" s="492" t="n">
        <v>0.2577430555555555</v>
      </c>
      <c r="AN518" s="671">
        <f>IF(OR(AL518="",AM518="",AM518=0),"",AL518*6.172/(AM518*24))</f>
        <v/>
      </c>
      <c r="AO518" s="477">
        <f>IF(AND(AL518=AL517,AM518&lt;&gt;"",AM517&lt;&gt;""),AM518-AM517,"")</f>
        <v/>
      </c>
      <c r="AP518" s="171" t="n"/>
      <c r="AQ518" s="574" t="inlineStr">
        <is>
          <t>3:22.0000</t>
        </is>
      </c>
      <c r="AR518" s="418">
        <f>IF(OR(AQ518="",AQ518="",AQ518=0),"",6.172/(AQ518*24))</f>
        <v/>
      </c>
      <c r="AS518" s="436">
        <f>IF(OR(NOT(ISNUMBER(C518)),NOT(ISNUMBER(AB518))),"",IF(AG518&lt;&gt;"",AG518,AB518)-C518)</f>
        <v/>
      </c>
      <c r="AT518" s="191" t="n"/>
      <c r="AU518" s="195">
        <f>IF($B518="","",TEXT($A518,"yyyymmdd")&amp;"_P"&amp;$C518&amp;"_C"&amp;$F518&amp;"_"&amp;TRIM(RIGHT(SUBSTITUTE(TRIM(SUBSTITUTE($L518,CHAR(160)," "))," ",REPT(" ",60)),60))&amp;IF($P518="","","-"&amp;TRIM(RIGHT(SUBSTITUTE(TRIM(SUBSTITUTE($P518,CHAR(160)," "))," ",REPT(" ",60)),60)))&amp;IF($T518="","","-"&amp;TRIM(RIGHT(SUBSTITUTE(TRIM(SUBSTITUTE($T518,CHAR(160)," "))," ",REPT(" ",60)),60)))&amp;".jpg")</f>
        <v/>
      </c>
    </row>
    <row r="519" ht="42" customHeight="1">
      <c r="A519" s="169" t="n">
        <v>26209</v>
      </c>
      <c r="B519" s="171" t="inlineStr">
        <is>
          <t>Hardie-Ferodo 500 3 October, 1971</t>
        </is>
      </c>
      <c r="C519" s="171" t="n">
        <v>38</v>
      </c>
      <c r="D519" s="171" t="inlineStr">
        <is>
          <t>A</t>
        </is>
      </c>
      <c r="E519" s="171" t="n">
        <v>2</v>
      </c>
      <c r="F519" s="171" t="n">
        <v>8</v>
      </c>
      <c r="G519" s="171" t="inlineStr">
        <is>
          <t>Mazda Racing Team</t>
        </is>
      </c>
      <c r="H519" s="171" t="n"/>
      <c r="I519" s="171" t="n"/>
      <c r="J519" s="171" t="inlineStr">
        <is>
          <t>Mazda 1300</t>
        </is>
      </c>
      <c r="K519" s="171" t="n"/>
      <c r="L519" s="171" t="inlineStr">
        <is>
          <t>Les Carne</t>
        </is>
      </c>
      <c r="M519" s="171" t="inlineStr">
        <is>
          <t>AUS</t>
        </is>
      </c>
      <c r="N519" s="690">
        <f>_xlfn.LET(_xlpm.d,_xlfn.XLOOKUP(L519,'[1]Birth Dates'!$A:$A,'[1]Birth Dates'!$B:$B,"",0),IF(_xlpm.d=0,"",_xlpm.d))</f>
        <v/>
      </c>
      <c r="O519" s="171">
        <f>IF(OR(N519="",A519="",NOT(ISNUMBER(N519)),N519&gt;A519),"",DATEDIF(N519,A519,"Y")&amp;" years, "&amp;DATEDIF(N519,A519,"YM")&amp;" months, "&amp;DATEDIF(N519,A519,"MD")&amp;" days")</f>
        <v/>
      </c>
      <c r="P519" s="171" t="inlineStr">
        <is>
          <t>Peter Cray</t>
        </is>
      </c>
      <c r="Q519" s="171" t="inlineStr">
        <is>
          <t>AUS</t>
        </is>
      </c>
      <c r="R519" s="690">
        <f>_xlfn.LET(_xlpm.d,_xlfn.XLOOKUP(P519,'[1]Birth Dates'!$A:$A,'[1]Birth Dates'!$B:$B,"",0),IF(_xlpm.d=0,"",_xlpm.d))</f>
        <v/>
      </c>
      <c r="S519" s="171">
        <f>IF(OR(R519="",A519="",NOT(ISNUMBER(R519)),R519&gt;A519),"",DATEDIF(R519,A519,"Y")&amp;" years, "&amp;DATEDIF(R519,A519,"YM")&amp;" months, "&amp;DATEDIF(R519,A519,"MD")&amp;" days")</f>
        <v/>
      </c>
      <c r="T519" s="171" t="n"/>
      <c r="U519" s="171" t="n"/>
      <c r="V519" s="690">
        <f>_xlfn.LET(_xlpm.d,_xlfn.XLOOKUP(T519,'[1]Birth Dates'!$A:$A,'[1]Birth Dates'!$B:$B,"",0),IF(_xlpm.d=0,"",_xlpm.d))</f>
        <v/>
      </c>
      <c r="W519" s="171">
        <f>IF(OR(V519="",A519="",NOT(ISNUMBER(V519)),V519&gt;A519),"",DATEDIF(V519,A519,"Y")&amp;" years, "&amp;DATEDIF(V519,A519,"YM")&amp;" months, "&amp;DATEDIF(V519,A519,"MD")&amp;" days")</f>
        <v/>
      </c>
      <c r="X519" s="171" t="n"/>
      <c r="Y519" s="171" t="n"/>
      <c r="Z519" s="171" t="n"/>
      <c r="AA519" s="171" t="n"/>
      <c r="AB519" s="171" t="n">
        <v>57</v>
      </c>
      <c r="AC519" s="171" t="n"/>
      <c r="AD519" s="171" t="n"/>
      <c r="AE519" s="574" t="inlineStr">
        <is>
          <t>No Time</t>
        </is>
      </c>
      <c r="AF519" s="418">
        <f>IF(OR(AE519="",AE519="",AE519=0),"",6.172/(AE519*24))</f>
        <v/>
      </c>
      <c r="AG519" s="241" t="n"/>
      <c r="AH519" s="574" t="inlineStr"/>
      <c r="AI519" s="418">
        <f>IF(OR(AH519="",AH519="",AH519=0),"",6.172/(AH519*24))</f>
        <v/>
      </c>
      <c r="AJ519" s="175">
        <f>IF(AND(ISNUMBER(AB519),ISNUMBER(AG519)),AB519-AG519,"")</f>
        <v/>
      </c>
      <c r="AK519" s="171" t="n"/>
      <c r="AL519" s="171" t="n">
        <v>107</v>
      </c>
      <c r="AM519" s="492" t="n">
        <v>0.257025462962963</v>
      </c>
      <c r="AN519" s="671">
        <f>IF(OR(AL519="",AM519="",AM519=0),"",AL519*6.172/(AM519*24))</f>
        <v/>
      </c>
      <c r="AO519" s="477">
        <f>IF(AND(AL519=AL518,AM519&lt;&gt;"",AM518&lt;&gt;""),AM519-AM518,"")</f>
        <v/>
      </c>
      <c r="AP519" s="171" t="n"/>
      <c r="AQ519" s="574" t="inlineStr">
        <is>
          <t>3:22.0000</t>
        </is>
      </c>
      <c r="AR519" s="418">
        <f>IF(OR(AQ519="",AQ519="",AQ519=0),"",6.172/(AQ519*24))</f>
        <v/>
      </c>
      <c r="AS519" s="436">
        <f>IF(OR(NOT(ISNUMBER(C519)),NOT(ISNUMBER(AB519))),"",IF(AG519&lt;&gt;"",AG519,AB519)-C519)</f>
        <v/>
      </c>
      <c r="AT519" s="191" t="n"/>
      <c r="AU519" s="195">
        <f>IF($B519="","",TEXT($A519,"yyyymmdd")&amp;"_P"&amp;$C519&amp;"_C"&amp;$F519&amp;"_"&amp;TRIM(RIGHT(SUBSTITUTE(TRIM(SUBSTITUTE($L519,CHAR(160)," "))," ",REPT(" ",60)),60))&amp;IF($P519="","","-"&amp;TRIM(RIGHT(SUBSTITUTE(TRIM(SUBSTITUTE($P519,CHAR(160)," "))," ",REPT(" ",60)),60)))&amp;IF($T519="","","-"&amp;TRIM(RIGHT(SUBSTITUTE(TRIM(SUBSTITUTE($T519,CHAR(160)," "))," ",REPT(" ",60)),60)))&amp;".jpg")</f>
        <v/>
      </c>
    </row>
    <row r="520" ht="42" customHeight="1">
      <c r="A520" s="169" t="n">
        <v>26209</v>
      </c>
      <c r="B520" s="171" t="inlineStr">
        <is>
          <t>Hardie-Ferodo 500 3 October, 1971</t>
        </is>
      </c>
      <c r="C520" s="171" t="n">
        <v>39</v>
      </c>
      <c r="D520" s="171" t="inlineStr">
        <is>
          <t>A</t>
        </is>
      </c>
      <c r="E520" s="171" t="n">
        <v>3</v>
      </c>
      <c r="F520" s="171" t="n">
        <v>5</v>
      </c>
      <c r="G520" s="171" t="inlineStr">
        <is>
          <t>AMI Racing Team</t>
        </is>
      </c>
      <c r="H520" s="171" t="n"/>
      <c r="I520" s="171" t="n"/>
      <c r="J520" s="171" t="inlineStr">
        <is>
          <t>Toyota Corolla 1200</t>
        </is>
      </c>
      <c r="K520" s="171" t="n"/>
      <c r="L520" s="171" t="inlineStr">
        <is>
          <t>Barry Arentz</t>
        </is>
      </c>
      <c r="M520" s="171" t="inlineStr">
        <is>
          <t>AUS</t>
        </is>
      </c>
      <c r="N520" s="690">
        <f>_xlfn.LET(_xlpm.d,_xlfn.XLOOKUP(L520,'[1]Birth Dates'!$A:$A,'[1]Birth Dates'!$B:$B,"",0),IF(_xlpm.d=0,"",_xlpm.d))</f>
        <v/>
      </c>
      <c r="O520" s="171">
        <f>IF(OR(N520="",A520="",NOT(ISNUMBER(N520)),N520&gt;A520),"",DATEDIF(N520,A520,"Y")&amp;" years, "&amp;DATEDIF(N520,A520,"YM")&amp;" months, "&amp;DATEDIF(N520,A520,"MD")&amp;" days")</f>
        <v/>
      </c>
      <c r="P520" s="171" t="n"/>
      <c r="Q520" s="171" t="n"/>
      <c r="R520" s="690">
        <f>_xlfn.LET(_xlpm.d,_xlfn.XLOOKUP(P520,'[1]Birth Dates'!$A:$A,'[1]Birth Dates'!$B:$B,"",0),IF(_xlpm.d=0,"",_xlpm.d))</f>
        <v/>
      </c>
      <c r="S520" s="171">
        <f>IF(OR(R520="",A520="",NOT(ISNUMBER(R520)),R520&gt;A520),"",DATEDIF(R520,A520,"Y")&amp;" years, "&amp;DATEDIF(R520,A520,"YM")&amp;" months, "&amp;DATEDIF(R520,A520,"MD")&amp;" days")</f>
        <v/>
      </c>
      <c r="T520" s="171" t="n"/>
      <c r="U520" s="171" t="n"/>
      <c r="V520" s="690">
        <f>_xlfn.LET(_xlpm.d,_xlfn.XLOOKUP(T520,'[1]Birth Dates'!$A:$A,'[1]Birth Dates'!$B:$B,"",0),IF(_xlpm.d=0,"",_xlpm.d))</f>
        <v/>
      </c>
      <c r="W520" s="171">
        <f>IF(OR(V520="",A520="",NOT(ISNUMBER(V520)),V520&gt;A520),"",DATEDIF(V520,A520,"Y")&amp;" years, "&amp;DATEDIF(V520,A520,"YM")&amp;" months, "&amp;DATEDIF(V520,A520,"MD")&amp;" days")</f>
        <v/>
      </c>
      <c r="X520" s="171" t="n"/>
      <c r="Y520" s="171" t="n"/>
      <c r="Z520" s="171" t="n"/>
      <c r="AA520" s="171" t="n"/>
      <c r="AB520" s="171" t="n">
        <v>59</v>
      </c>
      <c r="AC520" s="171" t="n"/>
      <c r="AD520" s="171" t="n"/>
      <c r="AE520" s="574" t="inlineStr">
        <is>
          <t>No Time</t>
        </is>
      </c>
      <c r="AF520" s="418">
        <f>IF(OR(AE520="",AE520="",AE520=0),"",6.172/(AE520*24))</f>
        <v/>
      </c>
      <c r="AG520" s="241" t="n"/>
      <c r="AH520" s="574" t="inlineStr"/>
      <c r="AI520" s="418">
        <f>IF(OR(AH520="",AH520="",AH520=0),"",6.172/(AH520*24))</f>
        <v/>
      </c>
      <c r="AJ520" s="175">
        <f>IF(AND(ISNUMBER(AB520),ISNUMBER(AG520)),AB520-AG520,"")</f>
        <v/>
      </c>
      <c r="AK520" s="171" t="n"/>
      <c r="AL520" s="171" t="n">
        <v>106</v>
      </c>
      <c r="AM520" s="492" t="n">
        <v>0.2587615740740741</v>
      </c>
      <c r="AN520" s="671">
        <f>IF(OR(AL520="",AM520="",AM520=0),"",AL520*6.172/(AM520*24))</f>
        <v/>
      </c>
      <c r="AO520" s="477">
        <f>IF(AND(AL520=AL519,AM520&lt;&gt;"",AM519&lt;&gt;""),AM520-AM519,"")</f>
        <v/>
      </c>
      <c r="AP520" s="171" t="n"/>
      <c r="AQ520" s="574" t="inlineStr">
        <is>
          <t>3:26.0000</t>
        </is>
      </c>
      <c r="AR520" s="418">
        <f>IF(OR(AQ520="",AQ520="",AQ520=0),"",6.172/(AQ520*24))</f>
        <v/>
      </c>
      <c r="AS520" s="436">
        <f>IF(OR(NOT(ISNUMBER(C520)),NOT(ISNUMBER(AB520))),"",IF(AG520&lt;&gt;"",AG520,AB520)-C520)</f>
        <v/>
      </c>
      <c r="AT520" s="191" t="n"/>
      <c r="AU520" s="195">
        <f>IF($B520="","",TEXT($A520,"yyyymmdd")&amp;"_P"&amp;$C520&amp;"_C"&amp;$F520&amp;"_"&amp;TRIM(RIGHT(SUBSTITUTE(TRIM(SUBSTITUTE($L520,CHAR(160)," "))," ",REPT(" ",60)),60))&amp;IF($P520="","","-"&amp;TRIM(RIGHT(SUBSTITUTE(TRIM(SUBSTITUTE($P520,CHAR(160)," "))," ",REPT(" ",60)),60)))&amp;IF($T520="","","-"&amp;TRIM(RIGHT(SUBSTITUTE(TRIM(SUBSTITUTE($T520,CHAR(160)," "))," ",REPT(" ",60)),60)))&amp;".jpg")</f>
        <v/>
      </c>
    </row>
    <row r="521" ht="42" customHeight="1">
      <c r="A521" s="169" t="n">
        <v>26209</v>
      </c>
      <c r="B521" s="171" t="inlineStr">
        <is>
          <t>Hardie-Ferodo 500 3 October, 1971</t>
        </is>
      </c>
      <c r="C521" s="171" t="n">
        <v>40</v>
      </c>
      <c r="D521" s="171" t="inlineStr">
        <is>
          <t>A</t>
        </is>
      </c>
      <c r="E521" s="171" t="n">
        <v>4</v>
      </c>
      <c r="F521" s="171" t="n">
        <v>7</v>
      </c>
      <c r="G521" s="171" t="inlineStr">
        <is>
          <t>C Kennedy</t>
        </is>
      </c>
      <c r="H521" s="171" t="n"/>
      <c r="I521" s="171" t="n"/>
      <c r="J521" s="171" t="inlineStr">
        <is>
          <t>Mazda 1300</t>
        </is>
      </c>
      <c r="K521" s="171" t="n"/>
      <c r="L521" s="171" t="inlineStr">
        <is>
          <t>Carl Kennedy</t>
        </is>
      </c>
      <c r="M521" s="171" t="inlineStr">
        <is>
          <t>AUS</t>
        </is>
      </c>
      <c r="N521" s="690">
        <f>_xlfn.LET(_xlpm.d,_xlfn.XLOOKUP(L521,'[1]Birth Dates'!$A:$A,'[1]Birth Dates'!$B:$B,"",0),IF(_xlpm.d=0,"",_xlpm.d))</f>
        <v/>
      </c>
      <c r="O521" s="171">
        <f>IF(OR(N521="",A521="",NOT(ISNUMBER(N521)),N521&gt;A521),"",DATEDIF(N521,A521,"Y")&amp;" years, "&amp;DATEDIF(N521,A521,"YM")&amp;" months, "&amp;DATEDIF(N521,A521,"MD")&amp;" days")</f>
        <v/>
      </c>
      <c r="P521" s="171" t="inlineStr">
        <is>
          <t>Bill Slattery</t>
        </is>
      </c>
      <c r="Q521" s="171" t="inlineStr">
        <is>
          <t>AUS</t>
        </is>
      </c>
      <c r="R521" s="690">
        <f>_xlfn.LET(_xlpm.d,_xlfn.XLOOKUP(P521,'[1]Birth Dates'!$A:$A,'[1]Birth Dates'!$B:$B,"",0),IF(_xlpm.d=0,"",_xlpm.d))</f>
        <v/>
      </c>
      <c r="S521" s="171">
        <f>IF(OR(R521="",A521="",NOT(ISNUMBER(R521)),R521&gt;A521),"",DATEDIF(R521,A521,"Y")&amp;" years, "&amp;DATEDIF(R521,A521,"YM")&amp;" months, "&amp;DATEDIF(R521,A521,"MD")&amp;" days")</f>
        <v/>
      </c>
      <c r="T521" s="171" t="n"/>
      <c r="U521" s="171" t="n"/>
      <c r="V521" s="690">
        <f>_xlfn.LET(_xlpm.d,_xlfn.XLOOKUP(T521,'[1]Birth Dates'!$A:$A,'[1]Birth Dates'!$B:$B,"",0),IF(_xlpm.d=0,"",_xlpm.d))</f>
        <v/>
      </c>
      <c r="W521" s="171">
        <f>IF(OR(V521="",A521="",NOT(ISNUMBER(V521)),V521&gt;A521),"",DATEDIF(V521,A521,"Y")&amp;" years, "&amp;DATEDIF(V521,A521,"YM")&amp;" months, "&amp;DATEDIF(V521,A521,"MD")&amp;" days")</f>
        <v/>
      </c>
      <c r="X521" s="171" t="n"/>
      <c r="Y521" s="171" t="n"/>
      <c r="Z521" s="171" t="n"/>
      <c r="AA521" s="171" t="n"/>
      <c r="AB521" s="171" t="n">
        <v>60</v>
      </c>
      <c r="AC521" s="171" t="n"/>
      <c r="AD521" s="171" t="n"/>
      <c r="AE521" s="574" t="inlineStr">
        <is>
          <t>No Time</t>
        </is>
      </c>
      <c r="AF521" s="418">
        <f>IF(OR(AE521="",AE521="",AE521=0),"",6.172/(AE521*24))</f>
        <v/>
      </c>
      <c r="AG521" s="241" t="n"/>
      <c r="AH521" s="574" t="inlineStr"/>
      <c r="AI521" s="418">
        <f>IF(OR(AH521="",AH521="",AH521=0),"",6.172/(AH521*24))</f>
        <v/>
      </c>
      <c r="AJ521" s="175">
        <f>IF(AND(ISNUMBER(AB521),ISNUMBER(AG521)),AB521-AG521,"")</f>
        <v/>
      </c>
      <c r="AK521" s="171" t="n"/>
      <c r="AL521" s="171" t="n">
        <v>105</v>
      </c>
      <c r="AM521" s="492" t="n">
        <v>0.2568287037037037</v>
      </c>
      <c r="AN521" s="671">
        <f>IF(OR(AL521="",AM521="",AM521=0),"",AL521*6.172/(AM521*24))</f>
        <v/>
      </c>
      <c r="AO521" s="477">
        <f>IF(AND(AL521=AL520,AM521&lt;&gt;"",AM520&lt;&gt;""),AM521-AM520,"")</f>
        <v/>
      </c>
      <c r="AP521" s="171" t="n"/>
      <c r="AQ521" s="574" t="inlineStr">
        <is>
          <t>3:25.0000</t>
        </is>
      </c>
      <c r="AR521" s="418">
        <f>IF(OR(AQ521="",AQ521="",AQ521=0),"",6.172/(AQ521*24))</f>
        <v/>
      </c>
      <c r="AS521" s="436">
        <f>IF(OR(NOT(ISNUMBER(C521)),NOT(ISNUMBER(AB521))),"",IF(AG521&lt;&gt;"",AG521,AB521)-C521)</f>
        <v/>
      </c>
      <c r="AT521" s="191" t="n"/>
      <c r="AU521" s="195">
        <f>IF($B521="","",TEXT($A521,"yyyymmdd")&amp;"_P"&amp;$C521&amp;"_C"&amp;$F521&amp;"_"&amp;TRIM(RIGHT(SUBSTITUTE(TRIM(SUBSTITUTE($L521,CHAR(160)," "))," ",REPT(" ",60)),60))&amp;IF($P521="","","-"&amp;TRIM(RIGHT(SUBSTITUTE(TRIM(SUBSTITUTE($P521,CHAR(160)," "))," ",REPT(" ",60)),60)))&amp;IF($T521="","","-"&amp;TRIM(RIGHT(SUBSTITUTE(TRIM(SUBSTITUTE($T521,CHAR(160)," "))," ",REPT(" ",60)),60)))&amp;".jpg")</f>
        <v/>
      </c>
    </row>
    <row r="522" ht="42" customHeight="1">
      <c r="A522" s="169" t="n">
        <v>26209</v>
      </c>
      <c r="B522" s="171" t="inlineStr">
        <is>
          <t>Hardie-Ferodo 500 3 October, 1971</t>
        </is>
      </c>
      <c r="C522" s="171" t="n">
        <v>41</v>
      </c>
      <c r="D522" s="171" t="inlineStr">
        <is>
          <t>C</t>
        </is>
      </c>
      <c r="E522" s="171" t="n">
        <v>10</v>
      </c>
      <c r="F522" s="171" t="n">
        <v>21</v>
      </c>
      <c r="G522" s="171" t="inlineStr">
        <is>
          <t>Bennett Honda Pty Ltd</t>
        </is>
      </c>
      <c r="H522" s="171" t="n"/>
      <c r="I522" s="171" t="n"/>
      <c r="J522" s="171" t="inlineStr">
        <is>
          <t>Honda 1300-S</t>
        </is>
      </c>
      <c r="K522" s="171" t="n"/>
      <c r="L522" s="171" t="inlineStr">
        <is>
          <t>Ken Brian</t>
        </is>
      </c>
      <c r="M522" s="171" t="inlineStr">
        <is>
          <t>AUS</t>
        </is>
      </c>
      <c r="N522" s="690">
        <f>_xlfn.LET(_xlpm.d,_xlfn.XLOOKUP(L522,'[1]Birth Dates'!$A:$A,'[1]Birth Dates'!$B:$B,"",0),IF(_xlpm.d=0,"",_xlpm.d))</f>
        <v/>
      </c>
      <c r="O522" s="171">
        <f>IF(OR(N522="",A522="",NOT(ISNUMBER(N522)),N522&gt;A522),"",DATEDIF(N522,A522,"Y")&amp;" years, "&amp;DATEDIF(N522,A522,"YM")&amp;" months, "&amp;DATEDIF(N522,A522,"MD")&amp;" days")</f>
        <v/>
      </c>
      <c r="P522" s="171" t="inlineStr">
        <is>
          <t>Noel Riley</t>
        </is>
      </c>
      <c r="Q522" s="171" t="inlineStr">
        <is>
          <t>AUS</t>
        </is>
      </c>
      <c r="R522" s="690">
        <f>_xlfn.LET(_xlpm.d,_xlfn.XLOOKUP(P522,'[1]Birth Dates'!$A:$A,'[1]Birth Dates'!$B:$B,"",0),IF(_xlpm.d=0,"",_xlpm.d))</f>
        <v/>
      </c>
      <c r="S522" s="171">
        <f>IF(OR(R522="",A522="",NOT(ISNUMBER(R522)),R522&gt;A522),"",DATEDIF(R522,A522,"Y")&amp;" years, "&amp;DATEDIF(R522,A522,"YM")&amp;" months, "&amp;DATEDIF(R522,A522,"MD")&amp;" days")</f>
        <v/>
      </c>
      <c r="T522" s="171" t="n"/>
      <c r="U522" s="171" t="n"/>
      <c r="V522" s="690">
        <f>_xlfn.LET(_xlpm.d,_xlfn.XLOOKUP(T522,'[1]Birth Dates'!$A:$A,'[1]Birth Dates'!$B:$B,"",0),IF(_xlpm.d=0,"",_xlpm.d))</f>
        <v/>
      </c>
      <c r="W522" s="171">
        <f>IF(OR(V522="",A522="",NOT(ISNUMBER(V522)),V522&gt;A522),"",DATEDIF(V522,A522,"Y")&amp;" years, "&amp;DATEDIF(V522,A522,"YM")&amp;" months, "&amp;DATEDIF(V522,A522,"MD")&amp;" days")</f>
        <v/>
      </c>
      <c r="X522" s="171" t="n"/>
      <c r="Y522" s="171" t="n"/>
      <c r="Z522" s="171" t="n"/>
      <c r="AA522" s="171" t="n"/>
      <c r="AB522" s="171" t="n">
        <v>56</v>
      </c>
      <c r="AC522" s="171" t="n"/>
      <c r="AD522" s="171" t="n"/>
      <c r="AE522" s="574" t="inlineStr">
        <is>
          <t>No Time</t>
        </is>
      </c>
      <c r="AF522" s="418">
        <f>IF(OR(AE522="",AE522="",AE522=0),"",6.172/(AE522*24))</f>
        <v/>
      </c>
      <c r="AG522" s="241" t="n"/>
      <c r="AH522" s="574" t="inlineStr"/>
      <c r="AI522" s="418">
        <f>IF(OR(AH522="",AH522="",AH522=0),"",6.172/(AH522*24))</f>
        <v/>
      </c>
      <c r="AJ522" s="175">
        <f>IF(AND(ISNUMBER(AB522),ISNUMBER(AG522)),AB522-AG522,"")</f>
        <v/>
      </c>
      <c r="AK522" s="171" t="n"/>
      <c r="AL522" s="171" t="n">
        <v>104</v>
      </c>
      <c r="AM522" s="492" t="n">
        <v>0.2572800925925926</v>
      </c>
      <c r="AN522" s="671">
        <f>IF(OR(AL522="",AM522="",AM522=0),"",AL522*6.172/(AM522*24))</f>
        <v/>
      </c>
      <c r="AO522" s="477">
        <f>IF(AND(AL522=AL521,AM522&lt;&gt;"",AM521&lt;&gt;""),AM522-AM521,"")</f>
        <v/>
      </c>
      <c r="AP522" s="171" t="n"/>
      <c r="AQ522" s="574" t="inlineStr">
        <is>
          <t>3:22.0000</t>
        </is>
      </c>
      <c r="AR522" s="418">
        <f>IF(OR(AQ522="",AQ522="",AQ522=0),"",6.172/(AQ522*24))</f>
        <v/>
      </c>
      <c r="AS522" s="436">
        <f>IF(OR(NOT(ISNUMBER(C522)),NOT(ISNUMBER(AB522))),"",IF(AG522&lt;&gt;"",AG522,AB522)-C522)</f>
        <v/>
      </c>
      <c r="AT522" s="191" t="n"/>
      <c r="AU522" s="195">
        <f>IF($B522="","",TEXT($A522,"yyyymmdd")&amp;"_P"&amp;$C522&amp;"_C"&amp;$F522&amp;"_"&amp;TRIM(RIGHT(SUBSTITUTE(TRIM(SUBSTITUTE($L522,CHAR(160)," "))," ",REPT(" ",60)),60))&amp;IF($P522="","","-"&amp;TRIM(RIGHT(SUBSTITUTE(TRIM(SUBSTITUTE($P522,CHAR(160)," "))," ",REPT(" ",60)),60)))&amp;IF($T522="","","-"&amp;TRIM(RIGHT(SUBSTITUTE(TRIM(SUBSTITUTE($T522,CHAR(160)," "))," ",REPT(" ",60)),60)))&amp;".jpg")</f>
        <v/>
      </c>
    </row>
    <row r="523" ht="42" customHeight="1">
      <c r="A523" s="169" t="n">
        <v>26209</v>
      </c>
      <c r="B523" s="171" t="inlineStr">
        <is>
          <t>Hardie-Ferodo 500 3 October, 1971</t>
        </is>
      </c>
      <c r="C523" s="171" t="n">
        <v>42</v>
      </c>
      <c r="D523" s="171" t="inlineStr">
        <is>
          <t>C</t>
        </is>
      </c>
      <c r="E523" s="171" t="n">
        <v>11</v>
      </c>
      <c r="F523" s="171" t="n">
        <v>15</v>
      </c>
      <c r="G523" s="171" t="inlineStr">
        <is>
          <t>Marque Motors</t>
        </is>
      </c>
      <c r="H523" s="171" t="n"/>
      <c r="I523" s="171" t="n"/>
      <c r="J523" s="171" t="inlineStr">
        <is>
          <t>Morris Cooper S</t>
        </is>
      </c>
      <c r="K523" s="171" t="n"/>
      <c r="L523" s="171" t="inlineStr">
        <is>
          <t>Bill Stanley</t>
        </is>
      </c>
      <c r="M523" s="171" t="inlineStr">
        <is>
          <t>AUS</t>
        </is>
      </c>
      <c r="N523" s="690">
        <f>_xlfn.LET(_xlpm.d,_xlfn.XLOOKUP(L523,'[1]Birth Dates'!$A:$A,'[1]Birth Dates'!$B:$B,"",0),IF(_xlpm.d=0,"",_xlpm.d))</f>
        <v/>
      </c>
      <c r="O523" s="171">
        <f>IF(OR(N523="",A523="",NOT(ISNUMBER(N523)),N523&gt;A523),"",DATEDIF(N523,A523,"Y")&amp;" years, "&amp;DATEDIF(N523,A523,"YM")&amp;" months, "&amp;DATEDIF(N523,A523,"MD")&amp;" days")</f>
        <v/>
      </c>
      <c r="P523" s="171" t="inlineStr">
        <is>
          <t>Mike Kable</t>
        </is>
      </c>
      <c r="Q523" s="171" t="inlineStr">
        <is>
          <t>AUS</t>
        </is>
      </c>
      <c r="R523" s="690">
        <f>_xlfn.LET(_xlpm.d,_xlfn.XLOOKUP(P523,'[1]Birth Dates'!$A:$A,'[1]Birth Dates'!$B:$B,"",0),IF(_xlpm.d=0,"",_xlpm.d))</f>
        <v/>
      </c>
      <c r="S523" s="171">
        <f>IF(OR(R523="",A523="",NOT(ISNUMBER(R523)),R523&gt;A523),"",DATEDIF(R523,A523,"Y")&amp;" years, "&amp;DATEDIF(R523,A523,"YM")&amp;" months, "&amp;DATEDIF(R523,A523,"MD")&amp;" days")</f>
        <v/>
      </c>
      <c r="T523" s="171" t="n"/>
      <c r="U523" s="171" t="n"/>
      <c r="V523" s="690">
        <f>_xlfn.LET(_xlpm.d,_xlfn.XLOOKUP(T523,'[1]Birth Dates'!$A:$A,'[1]Birth Dates'!$B:$B,"",0),IF(_xlpm.d=0,"",_xlpm.d))</f>
        <v/>
      </c>
      <c r="W523" s="171">
        <f>IF(OR(V523="",A523="",NOT(ISNUMBER(V523)),V523&gt;A523),"",DATEDIF(V523,A523,"Y")&amp;" years, "&amp;DATEDIF(V523,A523,"YM")&amp;" months, "&amp;DATEDIF(V523,A523,"MD")&amp;" days")</f>
        <v/>
      </c>
      <c r="X523" s="171" t="n"/>
      <c r="Y523" s="171" t="n"/>
      <c r="Z523" s="171" t="n"/>
      <c r="AA523" s="171" t="n"/>
      <c r="AB523" s="171" t="n">
        <v>44</v>
      </c>
      <c r="AC523" s="171" t="n"/>
      <c r="AD523" s="171" t="n"/>
      <c r="AE523" s="574" t="inlineStr">
        <is>
          <t>No Time</t>
        </is>
      </c>
      <c r="AF523" s="418">
        <f>IF(OR(AE523="",AE523="",AE523=0),"",6.172/(AE523*24))</f>
        <v/>
      </c>
      <c r="AG523" s="241" t="n"/>
      <c r="AH523" s="574" t="inlineStr"/>
      <c r="AI523" s="418">
        <f>IF(OR(AH523="",AH523="",AH523=0),"",6.172/(AH523*24))</f>
        <v/>
      </c>
      <c r="AJ523" s="175">
        <f>IF(AND(ISNUMBER(AB523),ISNUMBER(AG523)),AB523-AG523,"")</f>
        <v/>
      </c>
      <c r="AK523" s="171" t="n"/>
      <c r="AL523" s="171" t="n">
        <v>102</v>
      </c>
      <c r="AM523" s="492" t="n">
        <v>0.2591203703703704</v>
      </c>
      <c r="AN523" s="671">
        <f>IF(OR(AL523="",AM523="",AM523=0),"",AL523*6.172/(AM523*24))</f>
        <v/>
      </c>
      <c r="AO523" s="477">
        <f>IF(AND(AL523=AL522,AM523&lt;&gt;"",AM522&lt;&gt;""),AM523-AM522,"")</f>
        <v/>
      </c>
      <c r="AP523" s="171" t="n"/>
      <c r="AQ523" s="574" t="inlineStr">
        <is>
          <t>3:11.0000</t>
        </is>
      </c>
      <c r="AR523" s="418">
        <f>IF(OR(AQ523="",AQ523="",AQ523=0),"",6.172/(AQ523*24))</f>
        <v/>
      </c>
      <c r="AS523" s="436">
        <f>IF(OR(NOT(ISNUMBER(C523)),NOT(ISNUMBER(AB523))),"",IF(AG523&lt;&gt;"",AG523,AB523)-C523)</f>
        <v/>
      </c>
      <c r="AT523" s="191" t="n"/>
      <c r="AU523" s="195">
        <f>IF($B523="","",TEXT($A523,"yyyymmdd")&amp;"_P"&amp;$C523&amp;"_C"&amp;$F523&amp;"_"&amp;TRIM(RIGHT(SUBSTITUTE(TRIM(SUBSTITUTE($L523,CHAR(160)," "))," ",REPT(" ",60)),60))&amp;IF($P523="","","-"&amp;TRIM(RIGHT(SUBSTITUTE(TRIM(SUBSTITUTE($P523,CHAR(160)," "))," ",REPT(" ",60)),60)))&amp;IF($T523="","","-"&amp;TRIM(RIGHT(SUBSTITUTE(TRIM(SUBSTITUTE($T523,CHAR(160)," "))," ",REPT(" ",60)),60)))&amp;".jpg")</f>
        <v/>
      </c>
    </row>
    <row r="524" ht="42" customHeight="1">
      <c r="A524" s="169" t="n">
        <v>26209</v>
      </c>
      <c r="B524" s="171" t="inlineStr">
        <is>
          <t>Hardie-Ferodo 500 3 October, 1971</t>
        </is>
      </c>
      <c r="C524" s="171" t="n">
        <v>43</v>
      </c>
      <c r="D524" s="171" t="inlineStr">
        <is>
          <t>A</t>
        </is>
      </c>
      <c r="E524" s="171" t="n"/>
      <c r="F524" s="171" t="n">
        <v>1</v>
      </c>
      <c r="G524" s="171" t="inlineStr">
        <is>
          <t>Datsun Racing Team</t>
        </is>
      </c>
      <c r="H524" s="171" t="n"/>
      <c r="I524" s="171" t="n"/>
      <c r="J524" s="171" t="inlineStr">
        <is>
          <t>Datsun 1200</t>
        </is>
      </c>
      <c r="K524" s="171" t="n"/>
      <c r="L524" s="171" t="inlineStr">
        <is>
          <t>Doug Whiteford</t>
        </is>
      </c>
      <c r="M524" s="171" t="inlineStr">
        <is>
          <t>AUS</t>
        </is>
      </c>
      <c r="N524" s="690">
        <f>_xlfn.LET(_xlpm.d,_xlfn.XLOOKUP(L524,'[1]Birth Dates'!$A:$A,'[1]Birth Dates'!$B:$B,"",0),IF(_xlpm.d=0,"",_xlpm.d))</f>
        <v/>
      </c>
      <c r="O524" s="171">
        <f>IF(OR(N524="",A524="",NOT(ISNUMBER(N524)),N524&gt;A524),"",DATEDIF(N524,A524,"Y")&amp;" years, "&amp;DATEDIF(N524,A524,"YM")&amp;" months, "&amp;DATEDIF(N524,A524,"MD")&amp;" days")</f>
        <v/>
      </c>
      <c r="P524" s="171" t="n"/>
      <c r="Q524" s="171" t="n"/>
      <c r="R524" s="690">
        <f>_xlfn.LET(_xlpm.d,_xlfn.XLOOKUP(P524,'[1]Birth Dates'!$A:$A,'[1]Birth Dates'!$B:$B,"",0),IF(_xlpm.d=0,"",_xlpm.d))</f>
        <v/>
      </c>
      <c r="S524" s="171">
        <f>IF(OR(R524="",A524="",NOT(ISNUMBER(R524)),R524&gt;A524),"",DATEDIF(R524,A524,"Y")&amp;" years, "&amp;DATEDIF(R524,A524,"YM")&amp;" months, "&amp;DATEDIF(R524,A524,"MD")&amp;" days")</f>
        <v/>
      </c>
      <c r="T524" s="171" t="n"/>
      <c r="U524" s="171" t="n"/>
      <c r="V524" s="690">
        <f>_xlfn.LET(_xlpm.d,_xlfn.XLOOKUP(T524,'[1]Birth Dates'!$A:$A,'[1]Birth Dates'!$B:$B,"",0),IF(_xlpm.d=0,"",_xlpm.d))</f>
        <v/>
      </c>
      <c r="W524" s="171">
        <f>IF(OR(V524="",A524="",NOT(ISNUMBER(V524)),V524&gt;A524),"",DATEDIF(V524,A524,"Y")&amp;" years, "&amp;DATEDIF(V524,A524,"YM")&amp;" months, "&amp;DATEDIF(V524,A524,"MD")&amp;" days")</f>
        <v/>
      </c>
      <c r="X524" s="171" t="n"/>
      <c r="Y524" s="171" t="n"/>
      <c r="Z524" s="171" t="n"/>
      <c r="AA524" s="171" t="n"/>
      <c r="AB524" s="171" t="n">
        <v>52</v>
      </c>
      <c r="AC524" s="171" t="n"/>
      <c r="AD524" s="171" t="n"/>
      <c r="AE524" s="574" t="inlineStr">
        <is>
          <t>No Time</t>
        </is>
      </c>
      <c r="AF524" s="418">
        <f>IF(OR(AE524="",AE524="",AE524=0),"",6.172/(AE524*24))</f>
        <v/>
      </c>
      <c r="AG524" s="241" t="n"/>
      <c r="AH524" s="574" t="inlineStr"/>
      <c r="AI524" s="418">
        <f>IF(OR(AH524="",AH524="",AH524=0),"",6.172/(AH524*24))</f>
        <v/>
      </c>
      <c r="AJ524" s="175">
        <f>IF(AND(ISNUMBER(AB524),ISNUMBER(AG524)),AB524-AG524,"")</f>
        <v/>
      </c>
      <c r="AK524" s="171" t="n"/>
      <c r="AL524" s="171" t="n">
        <v>100</v>
      </c>
      <c r="AM524" s="492" t="n">
        <v>0.2575694444444445</v>
      </c>
      <c r="AN524" s="671">
        <f>IF(OR(AL524="",AM524="",AM524=0),"",AL524*6.172/(AM524*24))</f>
        <v/>
      </c>
      <c r="AO524" s="477">
        <f>IF(AND(AL524=AL523,AM524&lt;&gt;"",AM523&lt;&gt;""),AM524-AM523,"")</f>
        <v/>
      </c>
      <c r="AP524" s="171" t="n"/>
      <c r="AQ524" s="574" t="inlineStr">
        <is>
          <t>3:19.0000</t>
        </is>
      </c>
      <c r="AR524" s="418">
        <f>IF(OR(AQ524="",AQ524="",AQ524=0),"",6.172/(AQ524*24))</f>
        <v/>
      </c>
      <c r="AS524" s="436">
        <f>IF(OR(NOT(ISNUMBER(C524)),NOT(ISNUMBER(AB524))),"",IF(AG524&lt;&gt;"",AG524,AB524)-C524)</f>
        <v/>
      </c>
      <c r="AT524" s="191" t="n"/>
      <c r="AU524" s="195">
        <f>IF($B524="","",TEXT($A524,"yyyymmdd")&amp;"_P"&amp;$C524&amp;"_C"&amp;$F524&amp;"_"&amp;TRIM(RIGHT(SUBSTITUTE(TRIM(SUBSTITUTE($L524,CHAR(160)," "))," ",REPT(" ",60)),60))&amp;IF($P524="","","-"&amp;TRIM(RIGHT(SUBSTITUTE(TRIM(SUBSTITUTE($P524,CHAR(160)," "))," ",REPT(" ",60)),60)))&amp;IF($T524="","","-"&amp;TRIM(RIGHT(SUBSTITUTE(TRIM(SUBSTITUTE($T524,CHAR(160)," "))," ",REPT(" ",60)),60)))&amp;".jpg")</f>
        <v/>
      </c>
    </row>
    <row r="525" ht="42" customHeight="1">
      <c r="A525" s="169" t="n">
        <v>26209</v>
      </c>
      <c r="B525" s="171" t="inlineStr">
        <is>
          <t>Hardie-Ferodo 500 3 October, 1971</t>
        </is>
      </c>
      <c r="C525" s="171" t="n">
        <v>44</v>
      </c>
      <c r="D525" s="171" t="inlineStr">
        <is>
          <t>B</t>
        </is>
      </c>
      <c r="E525" s="171" t="n">
        <v>2</v>
      </c>
      <c r="F525" s="171" t="n">
        <v>14</v>
      </c>
      <c r="G525" s="171" t="inlineStr">
        <is>
          <t>Mazda Racing Team</t>
        </is>
      </c>
      <c r="H525" s="171" t="n"/>
      <c r="I525" s="171" t="n"/>
      <c r="J525" s="171" t="inlineStr">
        <is>
          <t>Mazda Capella 1600</t>
        </is>
      </c>
      <c r="K525" s="171" t="n"/>
      <c r="L525" s="171" t="inlineStr">
        <is>
          <t>George Garth</t>
        </is>
      </c>
      <c r="M525" s="171" t="inlineStr">
        <is>
          <t>AUS</t>
        </is>
      </c>
      <c r="N525" s="690">
        <f>_xlfn.LET(_xlpm.d,_xlfn.XLOOKUP(L525,'[1]Birth Dates'!$A:$A,'[1]Birth Dates'!$B:$B,"",0),IF(_xlpm.d=0,"",_xlpm.d))</f>
        <v/>
      </c>
      <c r="O525" s="171">
        <f>IF(OR(N525="",A525="",NOT(ISNUMBER(N525)),N525&gt;A525),"",DATEDIF(N525,A525,"Y")&amp;" years, "&amp;DATEDIF(N525,A525,"YM")&amp;" months, "&amp;DATEDIF(N525,A525,"MD")&amp;" days")</f>
        <v/>
      </c>
      <c r="P525" s="171" t="inlineStr">
        <is>
          <t>John Hall</t>
        </is>
      </c>
      <c r="Q525" s="171" t="inlineStr">
        <is>
          <t>AUS</t>
        </is>
      </c>
      <c r="R525" s="690">
        <f>_xlfn.LET(_xlpm.d,_xlfn.XLOOKUP(P525,'[1]Birth Dates'!$A:$A,'[1]Birth Dates'!$B:$B,"",0),IF(_xlpm.d=0,"",_xlpm.d))</f>
        <v/>
      </c>
      <c r="S525" s="171">
        <f>IF(OR(R525="",A525="",NOT(ISNUMBER(R525)),R525&gt;A525),"",DATEDIF(R525,A525,"Y")&amp;" years, "&amp;DATEDIF(R525,A525,"YM")&amp;" months, "&amp;DATEDIF(R525,A525,"MD")&amp;" days")</f>
        <v/>
      </c>
      <c r="T525" s="171" t="n"/>
      <c r="U525" s="171" t="n"/>
      <c r="V525" s="690">
        <f>_xlfn.LET(_xlpm.d,_xlfn.XLOOKUP(T525,'[1]Birth Dates'!$A:$A,'[1]Birth Dates'!$B:$B,"",0),IF(_xlpm.d=0,"",_xlpm.d))</f>
        <v/>
      </c>
      <c r="W525" s="171">
        <f>IF(OR(V525="",A525="",NOT(ISNUMBER(V525)),V525&gt;A525),"",DATEDIF(V525,A525,"Y")&amp;" years, "&amp;DATEDIF(V525,A525,"YM")&amp;" months, "&amp;DATEDIF(V525,A525,"MD")&amp;" days")</f>
        <v/>
      </c>
      <c r="X525" s="171" t="n"/>
      <c r="Y525" s="171" t="n"/>
      <c r="Z525" s="171" t="n"/>
      <c r="AA525" s="171" t="n"/>
      <c r="AB525" s="171" t="n">
        <v>46</v>
      </c>
      <c r="AC525" s="171" t="n"/>
      <c r="AD525" s="171" t="n"/>
      <c r="AE525" s="574" t="inlineStr">
        <is>
          <t>No Time</t>
        </is>
      </c>
      <c r="AF525" s="418">
        <f>IF(OR(AE525="",AE525="",AE525=0),"",6.172/(AE525*24))</f>
        <v/>
      </c>
      <c r="AG525" s="241" t="n"/>
      <c r="AH525" s="574" t="inlineStr"/>
      <c r="AI525" s="418">
        <f>IF(OR(AH525="",AH525="",AH525=0),"",6.172/(AH525*24))</f>
        <v/>
      </c>
      <c r="AJ525" s="175">
        <f>IF(AND(ISNUMBER(AB525),ISNUMBER(AG525)),AB525-AG525,"")</f>
        <v/>
      </c>
      <c r="AK525" s="171" t="n"/>
      <c r="AL525" s="171" t="n">
        <v>99</v>
      </c>
      <c r="AM525" s="492" t="n">
        <v>0.2589930555555556</v>
      </c>
      <c r="AN525" s="671">
        <f>IF(OR(AL525="",AM525="",AM525=0),"",AL525*6.172/(AM525*24))</f>
        <v/>
      </c>
      <c r="AO525" s="477">
        <f>IF(AND(AL525=AL524,AM525&lt;&gt;"",AM524&lt;&gt;""),AM525-AM524,"")</f>
        <v/>
      </c>
      <c r="AP525" s="171" t="n"/>
      <c r="AQ525" s="574" t="inlineStr">
        <is>
          <t>3:17.0000</t>
        </is>
      </c>
      <c r="AR525" s="418">
        <f>IF(OR(AQ525="",AQ525="",AQ525=0),"",6.172/(AQ525*24))</f>
        <v/>
      </c>
      <c r="AS525" s="436">
        <f>IF(OR(NOT(ISNUMBER(C525)),NOT(ISNUMBER(AB525))),"",IF(AG525&lt;&gt;"",AG525,AB525)-C525)</f>
        <v/>
      </c>
      <c r="AT525" s="191" t="n"/>
      <c r="AU525" s="195">
        <f>IF($B525="","",TEXT($A525,"yyyymmdd")&amp;"_P"&amp;$C525&amp;"_C"&amp;$F525&amp;"_"&amp;TRIM(RIGHT(SUBSTITUTE(TRIM(SUBSTITUTE($L525,CHAR(160)," "))," ",REPT(" ",60)),60))&amp;IF($P525="","","-"&amp;TRIM(RIGHT(SUBSTITUTE(TRIM(SUBSTITUTE($P525,CHAR(160)," "))," ",REPT(" ",60)),60)))&amp;IF($T525="","","-"&amp;TRIM(RIGHT(SUBSTITUTE(TRIM(SUBSTITUTE($T525,CHAR(160)," "))," ",REPT(" ",60)),60)))&amp;".jpg")</f>
        <v/>
      </c>
    </row>
    <row r="526" ht="42" customHeight="1">
      <c r="A526" s="169" t="n">
        <v>26209</v>
      </c>
      <c r="B526" s="171" t="inlineStr">
        <is>
          <t>Hardie-Ferodo 500 3 October, 1971</t>
        </is>
      </c>
      <c r="C526" s="171" t="n">
        <v>45</v>
      </c>
      <c r="D526" s="171" t="inlineStr">
        <is>
          <t>B</t>
        </is>
      </c>
      <c r="E526" s="171" t="n">
        <v>3</v>
      </c>
      <c r="F526" s="171" t="n">
        <v>11</v>
      </c>
      <c r="G526" s="171" t="inlineStr">
        <is>
          <t>WH Motors Pty Ltd</t>
        </is>
      </c>
      <c r="H526" s="171" t="n"/>
      <c r="I526" s="171" t="n"/>
      <c r="J526" s="171" t="inlineStr">
        <is>
          <t>Datsun 1600</t>
        </is>
      </c>
      <c r="K526" s="171" t="n"/>
      <c r="L526" s="171" t="inlineStr">
        <is>
          <t>Don Smith</t>
        </is>
      </c>
      <c r="M526" s="171" t="inlineStr">
        <is>
          <t>AUS</t>
        </is>
      </c>
      <c r="N526" s="690">
        <f>_xlfn.LET(_xlpm.d,_xlfn.XLOOKUP(L526,'[1]Birth Dates'!$A:$A,'[1]Birth Dates'!$B:$B,"",0),IF(_xlpm.d=0,"",_xlpm.d))</f>
        <v/>
      </c>
      <c r="O526" s="171">
        <f>IF(OR(N526="",A526="",NOT(ISNUMBER(N526)),N526&gt;A526),"",DATEDIF(N526,A526,"Y")&amp;" years, "&amp;DATEDIF(N526,A526,"YM")&amp;" months, "&amp;DATEDIF(N526,A526,"MD")&amp;" days")</f>
        <v/>
      </c>
      <c r="P526" s="171" t="n"/>
      <c r="Q526" s="171" t="n"/>
      <c r="R526" s="690">
        <f>_xlfn.LET(_xlpm.d,_xlfn.XLOOKUP(P526,'[1]Birth Dates'!$A:$A,'[1]Birth Dates'!$B:$B,"",0),IF(_xlpm.d=0,"",_xlpm.d))</f>
        <v/>
      </c>
      <c r="S526" s="171">
        <f>IF(OR(R526="",A526="",NOT(ISNUMBER(R526)),R526&gt;A526),"",DATEDIF(R526,A526,"Y")&amp;" years, "&amp;DATEDIF(R526,A526,"YM")&amp;" months, "&amp;DATEDIF(R526,A526,"MD")&amp;" days")</f>
        <v/>
      </c>
      <c r="T526" s="171" t="n"/>
      <c r="U526" s="171" t="n"/>
      <c r="V526" s="690">
        <f>_xlfn.LET(_xlpm.d,_xlfn.XLOOKUP(T526,'[1]Birth Dates'!$A:$A,'[1]Birth Dates'!$B:$B,"",0),IF(_xlpm.d=0,"",_xlpm.d))</f>
        <v/>
      </c>
      <c r="W526" s="171">
        <f>IF(OR(V526="",A526="",NOT(ISNUMBER(V526)),V526&gt;A526),"",DATEDIF(V526,A526,"Y")&amp;" years, "&amp;DATEDIF(V526,A526,"YM")&amp;" months, "&amp;DATEDIF(V526,A526,"MD")&amp;" days")</f>
        <v/>
      </c>
      <c r="X526" s="171" t="n"/>
      <c r="Y526" s="171" t="n"/>
      <c r="Z526" s="171" t="n"/>
      <c r="AA526" s="171" t="n"/>
      <c r="AB526" s="171" t="n">
        <v>48</v>
      </c>
      <c r="AC526" s="171" t="n"/>
      <c r="AD526" s="171" t="n"/>
      <c r="AE526" s="574" t="inlineStr">
        <is>
          <t>No Time</t>
        </is>
      </c>
      <c r="AF526" s="418">
        <f>IF(OR(AE526="",AE526="",AE526=0),"",6.172/(AE526*24))</f>
        <v/>
      </c>
      <c r="AG526" s="241" t="n"/>
      <c r="AH526" s="574" t="inlineStr"/>
      <c r="AI526" s="418">
        <f>IF(OR(AH526="",AH526="",AH526=0),"",6.172/(AH526*24))</f>
        <v/>
      </c>
      <c r="AJ526" s="175">
        <f>IF(AND(ISNUMBER(AB526),ISNUMBER(AG526)),AB526-AG526,"")</f>
        <v/>
      </c>
      <c r="AK526" s="171" t="n"/>
      <c r="AL526" s="171" t="n">
        <v>97</v>
      </c>
      <c r="AM526" s="492" t="n">
        <v>0.257025462962963</v>
      </c>
      <c r="AN526" s="671">
        <f>IF(OR(AL526="",AM526="",AM526=0),"",AL526*6.172/(AM526*24))</f>
        <v/>
      </c>
      <c r="AO526" s="477">
        <f>IF(AND(AL526=AL525,AM526&lt;&gt;"",AM525&lt;&gt;""),AM526-AM525,"")</f>
        <v/>
      </c>
      <c r="AP526" s="171" t="n"/>
      <c r="AQ526" s="574" t="inlineStr">
        <is>
          <t>3:15.0000</t>
        </is>
      </c>
      <c r="AR526" s="418">
        <f>IF(OR(AQ526="",AQ526="",AQ526=0),"",6.172/(AQ526*24))</f>
        <v/>
      </c>
      <c r="AS526" s="436">
        <f>IF(OR(NOT(ISNUMBER(C526)),NOT(ISNUMBER(AB526))),"",IF(AG526&lt;&gt;"",AG526,AB526)-C526)</f>
        <v/>
      </c>
      <c r="AT526" s="191" t="n"/>
      <c r="AU526" s="195">
        <f>IF($B526="","",TEXT($A526,"yyyymmdd")&amp;"_P"&amp;$C526&amp;"_C"&amp;$F526&amp;"_"&amp;TRIM(RIGHT(SUBSTITUTE(TRIM(SUBSTITUTE($L526,CHAR(160)," "))," ",REPT(" ",60)),60))&amp;IF($P526="","","-"&amp;TRIM(RIGHT(SUBSTITUTE(TRIM(SUBSTITUTE($P526,CHAR(160)," "))," ",REPT(" ",60)),60)))&amp;IF($T526="","","-"&amp;TRIM(RIGHT(SUBSTITUTE(TRIM(SUBSTITUTE($T526,CHAR(160)," "))," ",REPT(" ",60)),60)))&amp;".jpg")</f>
        <v/>
      </c>
    </row>
    <row r="527" ht="42" customHeight="1">
      <c r="A527" s="169" t="n">
        <v>26209</v>
      </c>
      <c r="B527" s="171" t="inlineStr">
        <is>
          <t>Hardie-Ferodo 500 3 October, 1971</t>
        </is>
      </c>
      <c r="C527" s="171" t="inlineStr">
        <is>
          <t>DNF</t>
        </is>
      </c>
      <c r="D527" s="171" t="inlineStr">
        <is>
          <t>E</t>
        </is>
      </c>
      <c r="E527" s="171" t="n"/>
      <c r="F527" s="171" t="n">
        <v>61</v>
      </c>
      <c r="G527" s="171" t="inlineStr">
        <is>
          <t>Baldwin Ford Pty Ltd</t>
        </is>
      </c>
      <c r="H527" s="171" t="n"/>
      <c r="I527" s="171" t="n"/>
      <c r="J527" s="171" t="inlineStr">
        <is>
          <t>Ford Falcon XY GTHO Phase III</t>
        </is>
      </c>
      <c r="K527" s="171" t="inlineStr">
        <is>
          <t>Ford 5.8</t>
        </is>
      </c>
      <c r="L527" s="171" t="inlineStr">
        <is>
          <t>Damon Beck</t>
        </is>
      </c>
      <c r="M527" s="171" t="inlineStr">
        <is>
          <t>AUS</t>
        </is>
      </c>
      <c r="N527" s="690">
        <f>_xlfn.LET(_xlpm.d,_xlfn.XLOOKUP(L527,'[1]Birth Dates'!$A:$A,'[1]Birth Dates'!$B:$B,"",0),IF(_xlpm.d=0,"",_xlpm.d))</f>
        <v/>
      </c>
      <c r="O527" s="171">
        <f>IF(OR(N527="",A527="",NOT(ISNUMBER(N527)),N527&gt;A527),"",DATEDIF(N527,A527,"Y")&amp;" years, "&amp;DATEDIF(N527,A527,"YM")&amp;" months, "&amp;DATEDIF(N527,A527,"MD")&amp;" days")</f>
        <v/>
      </c>
      <c r="P527" s="171" t="inlineStr">
        <is>
          <t>Garry Rush</t>
        </is>
      </c>
      <c r="Q527" s="171" t="inlineStr">
        <is>
          <t>AUS</t>
        </is>
      </c>
      <c r="R527" s="690">
        <f>_xlfn.LET(_xlpm.d,_xlfn.XLOOKUP(P527,'[1]Birth Dates'!$A:$A,'[1]Birth Dates'!$B:$B,"",0),IF(_xlpm.d=0,"",_xlpm.d))</f>
        <v/>
      </c>
      <c r="S527" s="171">
        <f>IF(OR(R527="",A527="",NOT(ISNUMBER(R527)),R527&gt;A527),"",DATEDIF(R527,A527,"Y")&amp;" years, "&amp;DATEDIF(R527,A527,"YM")&amp;" months, "&amp;DATEDIF(R527,A527,"MD")&amp;" days")</f>
        <v/>
      </c>
      <c r="T527" s="171" t="n"/>
      <c r="U527" s="171" t="n"/>
      <c r="V527" s="690">
        <f>_xlfn.LET(_xlpm.d,_xlfn.XLOOKUP(T527,'[1]Birth Dates'!$A:$A,'[1]Birth Dates'!$B:$B,"",0),IF(_xlpm.d=0,"",_xlpm.d))</f>
        <v/>
      </c>
      <c r="W527" s="171">
        <f>IF(OR(V527="",A527="",NOT(ISNUMBER(V527)),V527&gt;A527),"",DATEDIF(V527,A527,"Y")&amp;" years, "&amp;DATEDIF(V527,A527,"YM")&amp;" months, "&amp;DATEDIF(V527,A527,"MD")&amp;" days")</f>
        <v/>
      </c>
      <c r="X527" s="171" t="n"/>
      <c r="Y527" s="171" t="n"/>
      <c r="Z527" s="171" t="n"/>
      <c r="AA527" s="171" t="n"/>
      <c r="AB527" s="171" t="n">
        <v>9</v>
      </c>
      <c r="AC527" s="171" t="n"/>
      <c r="AD527" s="171" t="n"/>
      <c r="AE527" s="589" t="inlineStr">
        <is>
          <t>2:46.2000</t>
        </is>
      </c>
      <c r="AF527" s="418">
        <f>IF(OR(AE527="",AE527="",AE527=0),"",6.172/(AE527*24))</f>
        <v/>
      </c>
      <c r="AG527" s="241" t="n"/>
      <c r="AH527" s="574" t="inlineStr"/>
      <c r="AI527" s="418">
        <f>IF(OR(AH527="",AH527="",AH527=0),"",6.172/(AH527*24))</f>
        <v/>
      </c>
      <c r="AJ527" s="175">
        <f>IF(AND(ISNUMBER(AB527),ISNUMBER(AG527)),AB527-AG527,"")</f>
        <v/>
      </c>
      <c r="AK527" s="171" t="inlineStr">
        <is>
          <t>Spun in Cutting</t>
        </is>
      </c>
      <c r="AL527" s="171" t="n">
        <v>117</v>
      </c>
      <c r="AM527" s="493" t="n"/>
      <c r="AN527" s="671">
        <f>IF(OR(AL527="",AM527="",AM527=0),"",AL527*6.172/(AM527*24))</f>
        <v/>
      </c>
      <c r="AO527" s="477">
        <f>IF(AND(AL527=AL526,AM527&lt;&gt;"",AM526&lt;&gt;""),AM527-AM526,"")</f>
        <v/>
      </c>
      <c r="AP527" s="171" t="n"/>
      <c r="AQ527" s="574" t="inlineStr">
        <is>
          <t>2:42.0000</t>
        </is>
      </c>
      <c r="AR527" s="418">
        <f>IF(OR(AQ527="",AQ527="",AQ527=0),"",6.172/(AQ527*24))</f>
        <v/>
      </c>
      <c r="AS527" s="436">
        <f>IF(OR(NOT(ISNUMBER(C527)),NOT(ISNUMBER(AB527))),"",IF(AG527&lt;&gt;"",AG527,AB527)-C527)</f>
        <v/>
      </c>
      <c r="AT527" s="191" t="n"/>
      <c r="AU527" s="195">
        <f>IF($B527="","",TEXT($A527,"yyyymmdd")&amp;"_P"&amp;$C527&amp;"_C"&amp;$F527&amp;"_"&amp;TRIM(RIGHT(SUBSTITUTE(TRIM(SUBSTITUTE($L527,CHAR(160)," "))," ",REPT(" ",60)),60))&amp;IF($P527="","","-"&amp;TRIM(RIGHT(SUBSTITUTE(TRIM(SUBSTITUTE($P527,CHAR(160)," "))," ",REPT(" ",60)),60)))&amp;IF($T527="","","-"&amp;TRIM(RIGHT(SUBSTITUTE(TRIM(SUBSTITUTE($T527,CHAR(160)," "))," ",REPT(" ",60)),60)))&amp;".jpg")</f>
        <v/>
      </c>
    </row>
    <row r="528" ht="42" customHeight="1">
      <c r="A528" s="169" t="n">
        <v>26209</v>
      </c>
      <c r="B528" s="171" t="inlineStr">
        <is>
          <t>Hardie-Ferodo 500 3 October, 1971</t>
        </is>
      </c>
      <c r="C528" s="171" t="inlineStr">
        <is>
          <t>DNF</t>
        </is>
      </c>
      <c r="D528" s="171" t="inlineStr">
        <is>
          <t>A</t>
        </is>
      </c>
      <c r="E528" s="171" t="n"/>
      <c r="F528" s="171" t="n">
        <v>4</v>
      </c>
      <c r="G528" s="171" t="inlineStr">
        <is>
          <t>AMI Racing Team</t>
        </is>
      </c>
      <c r="H528" s="171" t="n"/>
      <c r="I528" s="171" t="n"/>
      <c r="J528" s="171" t="inlineStr">
        <is>
          <t>Toyota Corolla 1200</t>
        </is>
      </c>
      <c r="K528" s="171" t="n"/>
      <c r="L528" s="171" t="inlineStr">
        <is>
          <t>Brian Sampson</t>
        </is>
      </c>
      <c r="M528" s="171" t="inlineStr">
        <is>
          <t>AUS</t>
        </is>
      </c>
      <c r="N528" s="690">
        <f>_xlfn.LET(_xlpm.d,_xlfn.XLOOKUP(L528,'[1]Birth Dates'!$A:$A,'[1]Birth Dates'!$B:$B,"",0),IF(_xlpm.d=0,"",_xlpm.d))</f>
        <v/>
      </c>
      <c r="O528" s="171">
        <f>IF(OR(N528="",A528="",NOT(ISNUMBER(N528)),N528&gt;A528),"",DATEDIF(N528,A528,"Y")&amp;" years, "&amp;DATEDIF(N528,A528,"YM")&amp;" months, "&amp;DATEDIF(N528,A528,"MD")&amp;" days")</f>
        <v/>
      </c>
      <c r="P528" s="171" t="n"/>
      <c r="Q528" s="171" t="n"/>
      <c r="R528" s="690">
        <f>_xlfn.LET(_xlpm.d,_xlfn.XLOOKUP(P528,'[1]Birth Dates'!$A:$A,'[1]Birth Dates'!$B:$B,"",0),IF(_xlpm.d=0,"",_xlpm.d))</f>
        <v/>
      </c>
      <c r="S528" s="171">
        <f>IF(OR(R528="",A528="",NOT(ISNUMBER(R528)),R528&gt;A528),"",DATEDIF(R528,A528,"Y")&amp;" years, "&amp;DATEDIF(R528,A528,"YM")&amp;" months, "&amp;DATEDIF(R528,A528,"MD")&amp;" days")</f>
        <v/>
      </c>
      <c r="T528" s="171" t="n"/>
      <c r="U528" s="171" t="n"/>
      <c r="V528" s="690">
        <f>_xlfn.LET(_xlpm.d,_xlfn.XLOOKUP(T528,'[1]Birth Dates'!$A:$A,'[1]Birth Dates'!$B:$B,"",0),IF(_xlpm.d=0,"",_xlpm.d))</f>
        <v/>
      </c>
      <c r="W528" s="171">
        <f>IF(OR(V528="",A528="",NOT(ISNUMBER(V528)),V528&gt;A528),"",DATEDIF(V528,A528,"Y")&amp;" years, "&amp;DATEDIF(V528,A528,"YM")&amp;" months, "&amp;DATEDIF(V528,A528,"MD")&amp;" days")</f>
        <v/>
      </c>
      <c r="X528" s="171" t="n"/>
      <c r="Y528" s="171" t="n"/>
      <c r="Z528" s="171" t="n"/>
      <c r="AA528" s="171" t="n"/>
      <c r="AB528" s="171" t="n">
        <v>58</v>
      </c>
      <c r="AC528" s="171" t="n"/>
      <c r="AD528" s="171" t="n"/>
      <c r="AE528" s="574" t="inlineStr">
        <is>
          <t>No Time</t>
        </is>
      </c>
      <c r="AF528" s="418">
        <f>IF(OR(AE528="",AE528="",AE528=0),"",6.172/(AE528*24))</f>
        <v/>
      </c>
      <c r="AG528" s="241" t="n"/>
      <c r="AH528" s="574" t="inlineStr"/>
      <c r="AI528" s="418">
        <f>IF(OR(AH528="",AH528="",AH528=0),"",6.172/(AH528*24))</f>
        <v/>
      </c>
      <c r="AJ528" s="175">
        <f>IF(AND(ISNUMBER(AB528),ISNUMBER(AG528)),AB528-AG528,"")</f>
        <v/>
      </c>
      <c r="AK528" s="171" t="inlineStr">
        <is>
          <t>Mechanical Failure -Overheating</t>
        </is>
      </c>
      <c r="AL528" s="171" t="n">
        <v>102</v>
      </c>
      <c r="AM528" s="493" t="n"/>
      <c r="AN528" s="671">
        <f>IF(OR(AL528="",AM528="",AM528=0),"",AL528*6.172/(AM528*24))</f>
        <v/>
      </c>
      <c r="AO528" s="477">
        <f>IF(AND(AL528=AL527,AM528&lt;&gt;"",AM527&lt;&gt;""),AM528-AM527,"")</f>
        <v/>
      </c>
      <c r="AP528" s="171" t="n"/>
      <c r="AQ528" s="574" t="inlineStr">
        <is>
          <t>3:24.0000</t>
        </is>
      </c>
      <c r="AR528" s="418">
        <f>IF(OR(AQ528="",AQ528="",AQ528=0),"",6.172/(AQ528*24))</f>
        <v/>
      </c>
      <c r="AS528" s="436">
        <f>IF(OR(NOT(ISNUMBER(C528)),NOT(ISNUMBER(AB528))),"",IF(AG528&lt;&gt;"",AG528,AB528)-C528)</f>
        <v/>
      </c>
      <c r="AT528" s="191" t="n"/>
      <c r="AU528" s="195">
        <f>IF($B528="","",TEXT($A528,"yyyymmdd")&amp;"_P"&amp;$C528&amp;"_C"&amp;$F528&amp;"_"&amp;TRIM(RIGHT(SUBSTITUTE(TRIM(SUBSTITUTE($L528,CHAR(160)," "))," ",REPT(" ",60)),60))&amp;IF($P528="","","-"&amp;TRIM(RIGHT(SUBSTITUTE(TRIM(SUBSTITUTE($P528,CHAR(160)," "))," ",REPT(" ",60)),60)))&amp;IF($T528="","","-"&amp;TRIM(RIGHT(SUBSTITUTE(TRIM(SUBSTITUTE($T528,CHAR(160)," "))," ",REPT(" ",60)),60)))&amp;".jpg")</f>
        <v/>
      </c>
    </row>
    <row r="529" ht="56" customHeight="1">
      <c r="A529" s="169" t="n">
        <v>26209</v>
      </c>
      <c r="B529" s="171" t="inlineStr">
        <is>
          <t>Hardie-Ferodo 500 3 October, 1971</t>
        </is>
      </c>
      <c r="C529" s="171" t="inlineStr">
        <is>
          <t>DNF</t>
        </is>
      </c>
      <c r="D529" s="171" t="inlineStr">
        <is>
          <t>D</t>
        </is>
      </c>
      <c r="E529" s="171" t="n"/>
      <c r="F529" s="171" t="n">
        <v>50</v>
      </c>
      <c r="G529" s="171" t="inlineStr">
        <is>
          <t>R Lanyon</t>
        </is>
      </c>
      <c r="H529" s="171" t="n"/>
      <c r="I529" s="171" t="n"/>
      <c r="J529" s="171" t="inlineStr">
        <is>
          <t>Chrysler VH Valiant Charger R/T E38</t>
        </is>
      </c>
      <c r="K529" s="171" t="n"/>
      <c r="L529" s="171" t="inlineStr">
        <is>
          <t>Tom Naughton</t>
        </is>
      </c>
      <c r="M529" s="171" t="inlineStr">
        <is>
          <t>AUS</t>
        </is>
      </c>
      <c r="N529" s="690">
        <f>_xlfn.LET(_xlpm.d,_xlfn.XLOOKUP(L529,'[1]Birth Dates'!$A:$A,'[1]Birth Dates'!$B:$B,"",0),IF(_xlpm.d=0,"",_xlpm.d))</f>
        <v/>
      </c>
      <c r="O529" s="171">
        <f>IF(OR(N529="",A529="",NOT(ISNUMBER(N529)),N529&gt;A529),"",DATEDIF(N529,A529,"Y")&amp;" years, "&amp;DATEDIF(N529,A529,"YM")&amp;" months, "&amp;DATEDIF(N529,A529,"MD")&amp;" days")</f>
        <v/>
      </c>
      <c r="P529" s="171" t="inlineStr">
        <is>
          <t>Lawrie Nelson</t>
        </is>
      </c>
      <c r="Q529" s="171" t="inlineStr">
        <is>
          <t>AUS</t>
        </is>
      </c>
      <c r="R529" s="690">
        <f>_xlfn.LET(_xlpm.d,_xlfn.XLOOKUP(P529,'[1]Birth Dates'!$A:$A,'[1]Birth Dates'!$B:$B,"",0),IF(_xlpm.d=0,"",_xlpm.d))</f>
        <v/>
      </c>
      <c r="S529" s="171">
        <f>IF(OR(R529="",A529="",NOT(ISNUMBER(R529)),R529&gt;A529),"",DATEDIF(R529,A529,"Y")&amp;" years, "&amp;DATEDIF(R529,A529,"YM")&amp;" months, "&amp;DATEDIF(R529,A529,"MD")&amp;" days")</f>
        <v/>
      </c>
      <c r="T529" s="171" t="n"/>
      <c r="U529" s="171" t="n"/>
      <c r="V529" s="690">
        <f>_xlfn.LET(_xlpm.d,_xlfn.XLOOKUP(T529,'[1]Birth Dates'!$A:$A,'[1]Birth Dates'!$B:$B,"",0),IF(_xlpm.d=0,"",_xlpm.d))</f>
        <v/>
      </c>
      <c r="W529" s="171">
        <f>IF(OR(V529="",A529="",NOT(ISNUMBER(V529)),V529&gt;A529),"",DATEDIF(V529,A529,"Y")&amp;" years, "&amp;DATEDIF(V529,A529,"YM")&amp;" months, "&amp;DATEDIF(V529,A529,"MD")&amp;" days")</f>
        <v/>
      </c>
      <c r="X529" s="171" t="n"/>
      <c r="Y529" s="171" t="n"/>
      <c r="Z529" s="171" t="n"/>
      <c r="AA529" s="171" t="n"/>
      <c r="AB529" s="171" t="n">
        <v>25</v>
      </c>
      <c r="AC529" s="171" t="n"/>
      <c r="AD529" s="171" t="n"/>
      <c r="AE529" s="574" t="inlineStr">
        <is>
          <t>No Time</t>
        </is>
      </c>
      <c r="AF529" s="418">
        <f>IF(OR(AE529="",AE529="",AE529=0),"",6.172/(AE529*24))</f>
        <v/>
      </c>
      <c r="AG529" s="241" t="n"/>
      <c r="AH529" s="574" t="inlineStr"/>
      <c r="AI529" s="418">
        <f>IF(OR(AH529="",AH529="",AH529=0),"",6.172/(AH529*24))</f>
        <v/>
      </c>
      <c r="AJ529" s="175">
        <f>IF(AND(ISNUMBER(AB529),ISNUMBER(AG529)),AB529-AG529,"")</f>
        <v/>
      </c>
      <c r="AK529" s="171" t="inlineStr">
        <is>
          <t>Accident - Off track at esses</t>
        </is>
      </c>
      <c r="AL529" s="171" t="n">
        <v>98</v>
      </c>
      <c r="AM529" s="493" t="n"/>
      <c r="AN529" s="671">
        <f>IF(OR(AL529="",AM529="",AM529=0),"",AL529*6.172/(AM529*24))</f>
        <v/>
      </c>
      <c r="AO529" s="477">
        <f>IF(AND(AL529=AL528,AM529&lt;&gt;"",AM528&lt;&gt;""),AM529-AM528,"")</f>
        <v/>
      </c>
      <c r="AP529" s="171" t="n"/>
      <c r="AQ529" s="574" t="inlineStr">
        <is>
          <t>2:47.0000</t>
        </is>
      </c>
      <c r="AR529" s="418">
        <f>IF(OR(AQ529="",AQ529="",AQ529=0),"",6.172/(AQ529*24))</f>
        <v/>
      </c>
      <c r="AS529" s="436">
        <f>IF(OR(NOT(ISNUMBER(C529)),NOT(ISNUMBER(AB529))),"",IF(AG529&lt;&gt;"",AG529,AB529)-C529)</f>
        <v/>
      </c>
      <c r="AT529" s="191" t="n"/>
      <c r="AU529" s="195">
        <f>IF($B529="","",TEXT($A529,"yyyymmdd")&amp;"_P"&amp;$C529&amp;"_C"&amp;$F529&amp;"_"&amp;TRIM(RIGHT(SUBSTITUTE(TRIM(SUBSTITUTE($L529,CHAR(160)," "))," ",REPT(" ",60)),60))&amp;IF($P529="","","-"&amp;TRIM(RIGHT(SUBSTITUTE(TRIM(SUBSTITUTE($P529,CHAR(160)," "))," ",REPT(" ",60)),60)))&amp;IF($T529="","","-"&amp;TRIM(RIGHT(SUBSTITUTE(TRIM(SUBSTITUTE($T529,CHAR(160)," "))," ",REPT(" ",60)),60)))&amp;".jpg")</f>
        <v/>
      </c>
    </row>
    <row r="530" ht="42" customHeight="1">
      <c r="A530" s="169" t="n">
        <v>26209</v>
      </c>
      <c r="B530" s="171" t="inlineStr">
        <is>
          <t>Hardie-Ferodo 500 3 October, 1971</t>
        </is>
      </c>
      <c r="C530" s="171" t="inlineStr">
        <is>
          <t>DNF</t>
        </is>
      </c>
      <c r="D530" s="171" t="inlineStr">
        <is>
          <t>D</t>
        </is>
      </c>
      <c r="E530" s="171" t="n"/>
      <c r="F530" s="171" t="n">
        <v>48</v>
      </c>
      <c r="G530" s="171" t="inlineStr">
        <is>
          <t>Bryan Thomson</t>
        </is>
      </c>
      <c r="H530" s="171" t="n"/>
      <c r="I530" s="171" t="n"/>
      <c r="J530" s="171" t="inlineStr">
        <is>
          <t>Alfa Romeo 1600 Giulia Super</t>
        </is>
      </c>
      <c r="K530" s="171" t="inlineStr">
        <is>
          <t>Alfa Romeo 1.6</t>
        </is>
      </c>
      <c r="L530" s="171" t="inlineStr">
        <is>
          <t>Bryan Thomson</t>
        </is>
      </c>
      <c r="M530" s="171" t="inlineStr">
        <is>
          <t>AUS</t>
        </is>
      </c>
      <c r="N530" s="690">
        <f>_xlfn.LET(_xlpm.d,_xlfn.XLOOKUP(L530,'[1]Birth Dates'!$A:$A,'[1]Birth Dates'!$B:$B,"",0),IF(_xlpm.d=0,"",_xlpm.d))</f>
        <v/>
      </c>
      <c r="O530" s="171">
        <f>IF(OR(N530="",A530="",NOT(ISNUMBER(N530)),N530&gt;A530),"",DATEDIF(N530,A530,"Y")&amp;" years, "&amp;DATEDIF(N530,A530,"YM")&amp;" months, "&amp;DATEDIF(N530,A530,"MD")&amp;" days")</f>
        <v/>
      </c>
      <c r="P530" s="171" t="inlineStr">
        <is>
          <t>John Mann</t>
        </is>
      </c>
      <c r="Q530" s="171" t="inlineStr">
        <is>
          <t>AUS</t>
        </is>
      </c>
      <c r="R530" s="690">
        <f>_xlfn.LET(_xlpm.d,_xlfn.XLOOKUP(P530,'[1]Birth Dates'!$A:$A,'[1]Birth Dates'!$B:$B,"",0),IF(_xlpm.d=0,"",_xlpm.d))</f>
        <v/>
      </c>
      <c r="S530" s="171">
        <f>IF(OR(R530="",A530="",NOT(ISNUMBER(R530)),R530&gt;A530),"",DATEDIF(R530,A530,"Y")&amp;" years, "&amp;DATEDIF(R530,A530,"YM")&amp;" months, "&amp;DATEDIF(R530,A530,"MD")&amp;" days")</f>
        <v/>
      </c>
      <c r="T530" s="171" t="n"/>
      <c r="U530" s="171" t="n"/>
      <c r="V530" s="690">
        <f>_xlfn.LET(_xlpm.d,_xlfn.XLOOKUP(T530,'[1]Birth Dates'!$A:$A,'[1]Birth Dates'!$B:$B,"",0),IF(_xlpm.d=0,"",_xlpm.d))</f>
        <v/>
      </c>
      <c r="W530" s="171">
        <f>IF(OR(V530="",A530="",NOT(ISNUMBER(V530)),V530&gt;A530),"",DATEDIF(V530,A530,"Y")&amp;" years, "&amp;DATEDIF(V530,A530,"YM")&amp;" months, "&amp;DATEDIF(V530,A530,"MD")&amp;" days")</f>
        <v/>
      </c>
      <c r="X530" s="171" t="n"/>
      <c r="Y530" s="171" t="n"/>
      <c r="Z530" s="171" t="n"/>
      <c r="AA530" s="171" t="n"/>
      <c r="AB530" s="171" t="n">
        <v>43</v>
      </c>
      <c r="AC530" s="171" t="n"/>
      <c r="AD530" s="171" t="n"/>
      <c r="AE530" s="574" t="inlineStr">
        <is>
          <t>No Time</t>
        </is>
      </c>
      <c r="AF530" s="418">
        <f>IF(OR(AE530="",AE530="",AE530=0),"",6.172/(AE530*24))</f>
        <v/>
      </c>
      <c r="AG530" s="241" t="n"/>
      <c r="AH530" s="574" t="inlineStr"/>
      <c r="AI530" s="418">
        <f>IF(OR(AH530="",AH530="",AH530=0),"",6.172/(AH530*24))</f>
        <v/>
      </c>
      <c r="AJ530" s="175">
        <f>IF(AND(ISNUMBER(AB530),ISNUMBER(AG530)),AB530-AG530,"")</f>
        <v/>
      </c>
      <c r="AK530" s="171" t="inlineStr">
        <is>
          <t>Insufficent Laps</t>
        </is>
      </c>
      <c r="AL530" s="171" t="n">
        <v>80</v>
      </c>
      <c r="AM530" s="493" t="n"/>
      <c r="AN530" s="671">
        <f>IF(OR(AL530="",AM530="",AM530=0),"",AL530*6.172/(AM530*24))</f>
        <v/>
      </c>
      <c r="AO530" s="477">
        <f>IF(AND(AL530=AL529,AM530&lt;&gt;"",AM529&lt;&gt;""),AM530-AM529,"")</f>
        <v/>
      </c>
      <c r="AP530" s="171" t="n"/>
      <c r="AQ530" s="574" t="inlineStr">
        <is>
          <t>3:12.0000</t>
        </is>
      </c>
      <c r="AR530" s="418">
        <f>IF(OR(AQ530="",AQ530="",AQ530=0),"",6.172/(AQ530*24))</f>
        <v/>
      </c>
      <c r="AS530" s="436">
        <f>IF(OR(NOT(ISNUMBER(C530)),NOT(ISNUMBER(AB530))),"",IF(AG530&lt;&gt;"",AG530,AB530)-C530)</f>
        <v/>
      </c>
      <c r="AT530" s="191" t="n"/>
      <c r="AU530" s="195">
        <f>IF($B530="","",TEXT($A530,"yyyymmdd")&amp;"_P"&amp;$C530&amp;"_C"&amp;$F530&amp;"_"&amp;TRIM(RIGHT(SUBSTITUTE(TRIM(SUBSTITUTE($L530,CHAR(160)," "))," ",REPT(" ",60)),60))&amp;IF($P530="","","-"&amp;TRIM(RIGHT(SUBSTITUTE(TRIM(SUBSTITUTE($P530,CHAR(160)," "))," ",REPT(" ",60)),60)))&amp;IF($T530="","","-"&amp;TRIM(RIGHT(SUBSTITUTE(TRIM(SUBSTITUTE($T530,CHAR(160)," "))," ",REPT(" ",60)),60)))&amp;".jpg")</f>
        <v/>
      </c>
    </row>
    <row r="531" ht="42" customHeight="1">
      <c r="A531" s="169" t="n">
        <v>26209</v>
      </c>
      <c r="B531" s="171" t="inlineStr">
        <is>
          <t>Hardie-Ferodo 500 3 October, 1971</t>
        </is>
      </c>
      <c r="C531" s="171" t="inlineStr">
        <is>
          <t>DNF</t>
        </is>
      </c>
      <c r="D531" s="171" t="inlineStr">
        <is>
          <t>E</t>
        </is>
      </c>
      <c r="E531" s="171" t="n"/>
      <c r="F531" s="171" t="n">
        <v>69</v>
      </c>
      <c r="G531" s="171" t="inlineStr">
        <is>
          <t>Trevor Thiele Ford Pty Ltd</t>
        </is>
      </c>
      <c r="H531" s="171" t="n"/>
      <c r="I531" s="171" t="n"/>
      <c r="J531" s="171" t="inlineStr">
        <is>
          <t>Ford Falcon XY GTHO Phase III</t>
        </is>
      </c>
      <c r="K531" s="171" t="n"/>
      <c r="L531" s="171" t="inlineStr">
        <is>
          <t>Trevor Meehan</t>
        </is>
      </c>
      <c r="M531" s="171" t="inlineStr">
        <is>
          <t>AUS</t>
        </is>
      </c>
      <c r="N531" s="690">
        <f>_xlfn.LET(_xlpm.d,_xlfn.XLOOKUP(L531,'[1]Birth Dates'!$A:$A,'[1]Birth Dates'!$B:$B,"",0),IF(_xlpm.d=0,"",_xlpm.d))</f>
        <v/>
      </c>
      <c r="O531" s="171">
        <f>IF(OR(N531="",A531="",NOT(ISNUMBER(N531)),N531&gt;A531),"",DATEDIF(N531,A531,"Y")&amp;" years, "&amp;DATEDIF(N531,A531,"YM")&amp;" months, "&amp;DATEDIF(N531,A531,"MD")&amp;" days")</f>
        <v/>
      </c>
      <c r="P531" s="171" t="n"/>
      <c r="Q531" s="171" t="n"/>
      <c r="R531" s="690">
        <f>_xlfn.LET(_xlpm.d,_xlfn.XLOOKUP(P531,'[1]Birth Dates'!$A:$A,'[1]Birth Dates'!$B:$B,"",0),IF(_xlpm.d=0,"",_xlpm.d))</f>
        <v/>
      </c>
      <c r="S531" s="171">
        <f>IF(OR(R531="",A531="",NOT(ISNUMBER(R531)),R531&gt;A531),"",DATEDIF(R531,A531,"Y")&amp;" years, "&amp;DATEDIF(R531,A531,"YM")&amp;" months, "&amp;DATEDIF(R531,A531,"MD")&amp;" days")</f>
        <v/>
      </c>
      <c r="T531" s="171" t="n"/>
      <c r="U531" s="171" t="n"/>
      <c r="V531" s="690">
        <f>_xlfn.LET(_xlpm.d,_xlfn.XLOOKUP(T531,'[1]Birth Dates'!$A:$A,'[1]Birth Dates'!$B:$B,"",0),IF(_xlpm.d=0,"",_xlpm.d))</f>
        <v/>
      </c>
      <c r="W531" s="171">
        <f>IF(OR(V531="",A531="",NOT(ISNUMBER(V531)),V531&gt;A531),"",DATEDIF(V531,A531,"Y")&amp;" years, "&amp;DATEDIF(V531,A531,"YM")&amp;" months, "&amp;DATEDIF(V531,A531,"MD")&amp;" days")</f>
        <v/>
      </c>
      <c r="X531" s="171" t="n"/>
      <c r="Y531" s="171" t="n"/>
      <c r="Z531" s="171" t="n"/>
      <c r="AA531" s="171" t="n"/>
      <c r="AB531" s="171" t="n">
        <v>7</v>
      </c>
      <c r="AC531" s="171" t="n"/>
      <c r="AD531" s="171" t="n"/>
      <c r="AE531" s="589" t="inlineStr">
        <is>
          <t>2:45.5000</t>
        </is>
      </c>
      <c r="AF531" s="418">
        <f>IF(OR(AE531="",AE531="",AE531=0),"",6.172/(AE531*24))</f>
        <v/>
      </c>
      <c r="AG531" s="241" t="n"/>
      <c r="AH531" s="574" t="inlineStr"/>
      <c r="AI531" s="418">
        <f>IF(OR(AH531="",AH531="",AH531=0),"",6.172/(AH531*24))</f>
        <v/>
      </c>
      <c r="AJ531" s="175">
        <f>IF(AND(ISNUMBER(AB531),ISNUMBER(AG531)),AB531-AG531,"")</f>
        <v/>
      </c>
      <c r="AK531" s="171" t="inlineStr">
        <is>
          <t>Brake Trouble</t>
        </is>
      </c>
      <c r="AL531" s="171" t="n">
        <v>55</v>
      </c>
      <c r="AM531" s="493" t="n"/>
      <c r="AN531" s="671">
        <f>IF(OR(AL531="",AM531="",AM531=0),"",AL531*6.172/(AM531*24))</f>
        <v/>
      </c>
      <c r="AO531" s="477">
        <f>IF(AND(AL531=AL537,AM531&lt;&gt;"",AM537&lt;&gt;""),AM531-AM537,"")</f>
        <v/>
      </c>
      <c r="AP531" s="171" t="n"/>
      <c r="AQ531" s="574" t="inlineStr">
        <is>
          <t>2:47.0000</t>
        </is>
      </c>
      <c r="AR531" s="418">
        <f>IF(OR(AQ531="",AQ531="",AQ531=0),"",6.172/(AQ531*24))</f>
        <v/>
      </c>
      <c r="AS531" s="436">
        <f>IF(OR(NOT(ISNUMBER(C531)),NOT(ISNUMBER(AB531))),"",IF(AG531&lt;&gt;"",AG531,AB531)-C531)</f>
        <v/>
      </c>
      <c r="AT531" s="191" t="n"/>
      <c r="AU531" s="195">
        <f>IF($B531="","",TEXT($A531,"yyyymmdd")&amp;"_P"&amp;$C531&amp;"_C"&amp;$F531&amp;"_"&amp;TRIM(RIGHT(SUBSTITUTE(TRIM(SUBSTITUTE($L531,CHAR(160)," "))," ",REPT(" ",60)),60))&amp;IF($P531="","","-"&amp;TRIM(RIGHT(SUBSTITUTE(TRIM(SUBSTITUTE($P531,CHAR(160)," "))," ",REPT(" ",60)),60)))&amp;IF($T531="","","-"&amp;TRIM(RIGHT(SUBSTITUTE(TRIM(SUBSTITUTE($T531,CHAR(160)," "))," ",REPT(" ",60)),60)))&amp;".jpg")</f>
        <v/>
      </c>
    </row>
    <row r="532" ht="42" customHeight="1">
      <c r="A532" s="169" t="n">
        <v>26209</v>
      </c>
      <c r="B532" s="171" t="inlineStr">
        <is>
          <t>Hardie-Ferodo 500 3 October, 1971</t>
        </is>
      </c>
      <c r="C532" s="171" t="inlineStr">
        <is>
          <t>DNF</t>
        </is>
      </c>
      <c r="D532" s="171" t="inlineStr">
        <is>
          <t>D</t>
        </is>
      </c>
      <c r="E532" s="171" t="n"/>
      <c r="F532" s="171" t="n">
        <v>33</v>
      </c>
      <c r="G532" s="171" t="inlineStr">
        <is>
          <t>Bob Jane Racing Team</t>
        </is>
      </c>
      <c r="H532" s="171" t="n"/>
      <c r="I532" s="171" t="n"/>
      <c r="J532" s="171" t="inlineStr">
        <is>
          <t>Holden LC Torana GTR XU-1</t>
        </is>
      </c>
      <c r="K532" s="171" t="inlineStr">
        <is>
          <t>Holden 3.0</t>
        </is>
      </c>
      <c r="L532" s="171" t="inlineStr">
        <is>
          <t>Bob Jane</t>
        </is>
      </c>
      <c r="M532" s="171" t="inlineStr">
        <is>
          <t>AUS</t>
        </is>
      </c>
      <c r="N532" s="690">
        <f>_xlfn.LET(_xlpm.d,_xlfn.XLOOKUP(L532,'[1]Birth Dates'!$A:$A,'[1]Birth Dates'!$B:$B,"",0),IF(_xlpm.d=0,"",_xlpm.d))</f>
        <v/>
      </c>
      <c r="O532" s="171">
        <f>IF(OR(N532="",A532="",NOT(ISNUMBER(N532)),N532&gt;A532),"",DATEDIF(N532,A532,"Y")&amp;" years, "&amp;DATEDIF(N532,A532,"YM")&amp;" months, "&amp;DATEDIF(N532,A532,"MD")&amp;" days")</f>
        <v/>
      </c>
      <c r="P532" s="171" t="inlineStr">
        <is>
          <t>John Harvey</t>
        </is>
      </c>
      <c r="Q532" s="171" t="inlineStr">
        <is>
          <t>AUS</t>
        </is>
      </c>
      <c r="R532" s="690">
        <f>_xlfn.LET(_xlpm.d,_xlfn.XLOOKUP(P532,'[1]Birth Dates'!$A:$A,'[1]Birth Dates'!$B:$B,"",0),IF(_xlpm.d=0,"",_xlpm.d))</f>
        <v/>
      </c>
      <c r="S532" s="171">
        <f>IF(OR(R532="",A532="",NOT(ISNUMBER(R532)),R532&gt;A532),"",DATEDIF(R532,A532,"Y")&amp;" years, "&amp;DATEDIF(R532,A532,"YM")&amp;" months, "&amp;DATEDIF(R532,A532,"MD")&amp;" days")</f>
        <v/>
      </c>
      <c r="T532" s="171" t="n"/>
      <c r="U532" s="171" t="n"/>
      <c r="V532" s="690">
        <f>_xlfn.LET(_xlpm.d,_xlfn.XLOOKUP(T532,'[1]Birth Dates'!$A:$A,'[1]Birth Dates'!$B:$B,"",0),IF(_xlpm.d=0,"",_xlpm.d))</f>
        <v/>
      </c>
      <c r="W532" s="171">
        <f>IF(OR(V532="",A532="",NOT(ISNUMBER(V532)),V532&gt;A532),"",DATEDIF(V532,A532,"Y")&amp;" years, "&amp;DATEDIF(V532,A532,"YM")&amp;" months, "&amp;DATEDIF(V532,A532,"MD")&amp;" days")</f>
        <v/>
      </c>
      <c r="X532" s="171" t="n"/>
      <c r="Y532" s="171" t="n"/>
      <c r="Z532" s="171" t="n"/>
      <c r="AA532" s="171" t="n"/>
      <c r="AB532" s="171" t="n">
        <v>29</v>
      </c>
      <c r="AC532" s="171" t="n"/>
      <c r="AD532" s="171" t="n"/>
      <c r="AE532" s="574" t="inlineStr">
        <is>
          <t>0:00.0000</t>
        </is>
      </c>
      <c r="AF532" s="418">
        <f>IF(OR(AE532="",AE532="",AE532=0),"",6.172/(AE532*24))</f>
        <v/>
      </c>
      <c r="AG532" s="241" t="n"/>
      <c r="AH532" s="574" t="inlineStr"/>
      <c r="AI532" s="418">
        <f>IF(OR(AH532="",AH532="",AH532=0),"",6.172/(AH532*24))</f>
        <v/>
      </c>
      <c r="AJ532" s="175">
        <f>IF(AND(ISNUMBER(AB532),ISNUMBER(AG532)),AB532-AG532,"")</f>
        <v/>
      </c>
      <c r="AK532" s="171" t="inlineStr">
        <is>
          <t>Transmission failure</t>
        </is>
      </c>
      <c r="AL532" s="171" t="n">
        <v>50</v>
      </c>
      <c r="AM532" s="493" t="n"/>
      <c r="AN532" s="671">
        <f>IF(OR(AL532="",AM532="",AM532=0),"",AL532*6.172/(AM532*24))</f>
        <v/>
      </c>
      <c r="AO532" s="477">
        <f>IF(AND(AL532=AL531,AM532&lt;&gt;"",AM531&lt;&gt;""),AM532-AM531,"")</f>
        <v/>
      </c>
      <c r="AP532" s="171" t="n"/>
      <c r="AQ532" s="574" t="inlineStr">
        <is>
          <t>2:52.0000</t>
        </is>
      </c>
      <c r="AR532" s="418">
        <f>IF(OR(AQ532="",AQ532="",AQ532=0),"",6.172/(AQ532*24))</f>
        <v/>
      </c>
      <c r="AS532" s="436">
        <f>IF(OR(NOT(ISNUMBER(C532)),NOT(ISNUMBER(AB532))),"",IF(AG532&lt;&gt;"",AG532,AB532)-C532)</f>
        <v/>
      </c>
      <c r="AT532" s="191" t="n"/>
      <c r="AU532" s="195">
        <f>IF($B532="","",TEXT($A532,"yyyymmdd")&amp;"_P"&amp;$C532&amp;"_C"&amp;$F532&amp;"_"&amp;TRIM(RIGHT(SUBSTITUTE(TRIM(SUBSTITUTE($L532,CHAR(160)," "))," ",REPT(" ",60)),60))&amp;IF($P532="","","-"&amp;TRIM(RIGHT(SUBSTITUTE(TRIM(SUBSTITUTE($P532,CHAR(160)," "))," ",REPT(" ",60)),60)))&amp;IF($T532="","","-"&amp;TRIM(RIGHT(SUBSTITUTE(TRIM(SUBSTITUTE($T532,CHAR(160)," "))," ",REPT(" ",60)),60)))&amp;".jpg")</f>
        <v/>
      </c>
    </row>
    <row r="533" ht="56" customHeight="1">
      <c r="A533" s="169" t="n">
        <v>26209</v>
      </c>
      <c r="B533" s="171" t="inlineStr">
        <is>
          <t>Hardie-Ferodo 500 3 October, 1971</t>
        </is>
      </c>
      <c r="C533" s="171" t="inlineStr">
        <is>
          <t>DNF</t>
        </is>
      </c>
      <c r="D533" s="171" t="inlineStr">
        <is>
          <t>D</t>
        </is>
      </c>
      <c r="E533" s="171" t="n"/>
      <c r="F533" s="171" t="n">
        <v>46</v>
      </c>
      <c r="G533" s="171" t="inlineStr">
        <is>
          <t>Bardahl International Oil Corp</t>
        </is>
      </c>
      <c r="H533" s="171" t="n"/>
      <c r="I533" s="171" t="n"/>
      <c r="J533" s="171" t="inlineStr">
        <is>
          <t>Chrysler VH Valiant Charger R/T E38</t>
        </is>
      </c>
      <c r="K533" s="171" t="n"/>
      <c r="L533" s="171" t="inlineStr">
        <is>
          <t>Bob Forbes</t>
        </is>
      </c>
      <c r="M533" s="171" t="inlineStr">
        <is>
          <t>AUS</t>
        </is>
      </c>
      <c r="N533" s="690">
        <f>_xlfn.LET(_xlpm.d,_xlfn.XLOOKUP(L533,'[1]Birth Dates'!$A:$A,'[1]Birth Dates'!$B:$B,"",0),IF(_xlpm.d=0,"",_xlpm.d))</f>
        <v/>
      </c>
      <c r="O533" s="171">
        <f>IF(OR(N533="",A533="",NOT(ISNUMBER(N533)),N533&gt;A533),"",DATEDIF(N533,A533,"Y")&amp;" years, "&amp;DATEDIF(N533,A533,"YM")&amp;" months, "&amp;DATEDIF(N533,A533,"MD")&amp;" days")</f>
        <v/>
      </c>
      <c r="P533" s="171" t="inlineStr">
        <is>
          <t>John Millyard</t>
        </is>
      </c>
      <c r="Q533" s="171" t="inlineStr">
        <is>
          <t>AUS</t>
        </is>
      </c>
      <c r="R533" s="690">
        <f>_xlfn.LET(_xlpm.d,_xlfn.XLOOKUP(P533,'[1]Birth Dates'!$A:$A,'[1]Birth Dates'!$B:$B,"",0),IF(_xlpm.d=0,"",_xlpm.d))</f>
        <v/>
      </c>
      <c r="S533" s="171">
        <f>IF(OR(R533="",A533="",NOT(ISNUMBER(R533)),R533&gt;A533),"",DATEDIF(R533,A533,"Y")&amp;" years, "&amp;DATEDIF(R533,A533,"YM")&amp;" months, "&amp;DATEDIF(R533,A533,"MD")&amp;" days")</f>
        <v/>
      </c>
      <c r="T533" s="171" t="n"/>
      <c r="U533" s="171" t="n"/>
      <c r="V533" s="690">
        <f>_xlfn.LET(_xlpm.d,_xlfn.XLOOKUP(T533,'[1]Birth Dates'!$A:$A,'[1]Birth Dates'!$B:$B,"",0),IF(_xlpm.d=0,"",_xlpm.d))</f>
        <v/>
      </c>
      <c r="W533" s="171">
        <f>IF(OR(V533="",A533="",NOT(ISNUMBER(V533)),V533&gt;A533),"",DATEDIF(V533,A533,"Y")&amp;" years, "&amp;DATEDIF(V533,A533,"YM")&amp;" months, "&amp;DATEDIF(V533,A533,"MD")&amp;" days")</f>
        <v/>
      </c>
      <c r="X533" s="171" t="n"/>
      <c r="Y533" s="171" t="n"/>
      <c r="Z533" s="171" t="n"/>
      <c r="AA533" s="171" t="n"/>
      <c r="AB533" s="171" t="n">
        <v>13</v>
      </c>
      <c r="AC533" s="171" t="n"/>
      <c r="AD533" s="171" t="n"/>
      <c r="AE533" s="589" t="inlineStr">
        <is>
          <t>2:46.7000</t>
        </is>
      </c>
      <c r="AF533" s="418">
        <f>IF(OR(AE533="",AE533="",AE533=0),"",6.172/(AE533*24))</f>
        <v/>
      </c>
      <c r="AG533" s="241" t="n"/>
      <c r="AH533" s="574" t="inlineStr"/>
      <c r="AI533" s="418">
        <f>IF(OR(AH533="",AH533="",AH533=0),"",6.172/(AH533*24))</f>
        <v/>
      </c>
      <c r="AJ533" s="175">
        <f>IF(AND(ISNUMBER(AB533),ISNUMBER(AG533)),AB533-AG533,"")</f>
        <v/>
      </c>
      <c r="AK533" s="171" t="inlineStr">
        <is>
          <t>Engine - Blown Pistons</t>
        </is>
      </c>
      <c r="AL533" s="171" t="n">
        <v>46</v>
      </c>
      <c r="AM533" s="493" t="n"/>
      <c r="AN533" s="671">
        <f>IF(OR(AL533="",AM533="",AM533=0),"",AL533*6.172/(AM533*24))</f>
        <v/>
      </c>
      <c r="AO533" s="477">
        <f>IF(AND(AL533=AL532,AM533&lt;&gt;"",AM532&lt;&gt;""),AM533-AM532,"")</f>
        <v/>
      </c>
      <c r="AP533" s="171" t="n"/>
      <c r="AQ533" s="574" t="inlineStr">
        <is>
          <t>2:49.0000</t>
        </is>
      </c>
      <c r="AR533" s="418">
        <f>IF(OR(AQ533="",AQ533="",AQ533=0),"",6.172/(AQ533*24))</f>
        <v/>
      </c>
      <c r="AS533" s="436">
        <f>IF(OR(NOT(ISNUMBER(C533)),NOT(ISNUMBER(AB533))),"",IF(AG533&lt;&gt;"",AG533,AB533)-C533)</f>
        <v/>
      </c>
      <c r="AT533" s="191" t="n"/>
      <c r="AU533" s="195">
        <f>IF($B533="","",TEXT($A533,"yyyymmdd")&amp;"_P"&amp;$C533&amp;"_C"&amp;$F533&amp;"_"&amp;TRIM(RIGHT(SUBSTITUTE(TRIM(SUBSTITUTE($L533,CHAR(160)," "))," ",REPT(" ",60)),60))&amp;IF($P533="","","-"&amp;TRIM(RIGHT(SUBSTITUTE(TRIM(SUBSTITUTE($P533,CHAR(160)," "))," ",REPT(" ",60)),60)))&amp;IF($T533="","","-"&amp;TRIM(RIGHT(SUBSTITUTE(TRIM(SUBSTITUTE($T533,CHAR(160)," "))," ",REPT(" ",60)),60)))&amp;".jpg")</f>
        <v/>
      </c>
    </row>
    <row r="534" ht="42" customHeight="1">
      <c r="A534" s="169" t="n">
        <v>26209</v>
      </c>
      <c r="B534" s="171" t="inlineStr">
        <is>
          <t>Hardie-Ferodo 500 3 October, 1971</t>
        </is>
      </c>
      <c r="C534" s="171" t="inlineStr">
        <is>
          <t>DNF</t>
        </is>
      </c>
      <c r="D534" s="171" t="inlineStr">
        <is>
          <t>E</t>
        </is>
      </c>
      <c r="E534" s="171" t="n"/>
      <c r="F534" s="171" t="n">
        <v>63</v>
      </c>
      <c r="G534" s="171" t="inlineStr">
        <is>
          <t>FF Newell &amp; Son</t>
        </is>
      </c>
      <c r="H534" s="171" t="n"/>
      <c r="I534" s="171" t="n"/>
      <c r="J534" s="171" t="inlineStr">
        <is>
          <t>Ford Falcon XY GTHO Phase III</t>
        </is>
      </c>
      <c r="K534" s="171" t="n"/>
      <c r="L534" s="171" t="inlineStr">
        <is>
          <t>Bill Brown</t>
        </is>
      </c>
      <c r="M534" s="171" t="inlineStr">
        <is>
          <t>AUS</t>
        </is>
      </c>
      <c r="N534" s="690">
        <f>_xlfn.LET(_xlpm.d,_xlfn.XLOOKUP(L534,'[1]Birth Dates'!$A:$A,'[1]Birth Dates'!$B:$B,"",0),IF(_xlpm.d=0,"",_xlpm.d))</f>
        <v/>
      </c>
      <c r="O534" s="171">
        <f>IF(OR(N534="",A534="",NOT(ISNUMBER(N534)),N534&gt;A534),"",DATEDIF(N534,A534,"Y")&amp;" years, "&amp;DATEDIF(N534,A534,"YM")&amp;" months, "&amp;DATEDIF(N534,A534,"MD")&amp;" days")</f>
        <v/>
      </c>
      <c r="P534" s="171" t="n"/>
      <c r="Q534" s="171" t="n"/>
      <c r="R534" s="690">
        <f>_xlfn.LET(_xlpm.d,_xlfn.XLOOKUP(P534,'[1]Birth Dates'!$A:$A,'[1]Birth Dates'!$B:$B,"",0),IF(_xlpm.d=0,"",_xlpm.d))</f>
        <v/>
      </c>
      <c r="S534" s="171">
        <f>IF(OR(R534="",A534="",NOT(ISNUMBER(R534)),R534&gt;A534),"",DATEDIF(R534,A534,"Y")&amp;" years, "&amp;DATEDIF(R534,A534,"YM")&amp;" months, "&amp;DATEDIF(R534,A534,"MD")&amp;" days")</f>
        <v/>
      </c>
      <c r="T534" s="171" t="n"/>
      <c r="U534" s="171" t="n"/>
      <c r="V534" s="690">
        <f>_xlfn.LET(_xlpm.d,_xlfn.XLOOKUP(T534,'[1]Birth Dates'!$A:$A,'[1]Birth Dates'!$B:$B,"",0),IF(_xlpm.d=0,"",_xlpm.d))</f>
        <v/>
      </c>
      <c r="W534" s="171">
        <f>IF(OR(V534="",A534="",NOT(ISNUMBER(V534)),V534&gt;A534),"",DATEDIF(V534,A534,"Y")&amp;" years, "&amp;DATEDIF(V534,A534,"YM")&amp;" months, "&amp;DATEDIF(V534,A534,"MD")&amp;" days")</f>
        <v/>
      </c>
      <c r="X534" s="171" t="n"/>
      <c r="Y534" s="171" t="n"/>
      <c r="Z534" s="171" t="n"/>
      <c r="AA534" s="171" t="n"/>
      <c r="AB534" s="171" t="n">
        <v>5</v>
      </c>
      <c r="AC534" s="171" t="n"/>
      <c r="AD534" s="171" t="n"/>
      <c r="AE534" s="589" t="inlineStr">
        <is>
          <t>2:44.7000</t>
        </is>
      </c>
      <c r="AF534" s="418">
        <f>IF(OR(AE534="",AE534="",AE534=0),"",6.172/(AE534*24))</f>
        <v/>
      </c>
      <c r="AG534" s="241" t="n"/>
      <c r="AH534" s="574" t="inlineStr"/>
      <c r="AI534" s="418">
        <f>IF(OR(AH534="",AH534="",AH534=0),"",6.172/(AH534*24))</f>
        <v/>
      </c>
      <c r="AJ534" s="175">
        <f>IF(AND(ISNUMBER(AB534),ISNUMBER(AG534)),AB534-AG534,"")</f>
        <v/>
      </c>
      <c r="AK534" s="171" t="inlineStr">
        <is>
          <t>Rolled in Mt. Top</t>
        </is>
      </c>
      <c r="AL534" s="171" t="n">
        <v>43</v>
      </c>
      <c r="AM534" s="493" t="n"/>
      <c r="AN534" s="671">
        <f>IF(OR(AL534="",AM534="",AM534=0),"",AL534*6.172/(AM534*24))</f>
        <v/>
      </c>
      <c r="AO534" s="477">
        <f>IF(AND(AL534=AL533,AM534&lt;&gt;"",AM533&lt;&gt;""),AM534-AM533,"")</f>
        <v/>
      </c>
      <c r="AP534" s="171" t="n"/>
      <c r="AQ534" s="574" t="inlineStr">
        <is>
          <t>2:44.0000</t>
        </is>
      </c>
      <c r="AR534" s="418">
        <f>IF(OR(AQ534="",AQ534="",AQ534=0),"",6.172/(AQ534*24))</f>
        <v/>
      </c>
      <c r="AS534" s="436">
        <f>IF(OR(NOT(ISNUMBER(C534)),NOT(ISNUMBER(AB534))),"",IF(AG534&lt;&gt;"",AG534,AB534)-C534)</f>
        <v/>
      </c>
      <c r="AT534" s="191" t="n"/>
      <c r="AU534" s="195">
        <f>IF($B534="","",TEXT($A534,"yyyymmdd")&amp;"_P"&amp;$C534&amp;"_C"&amp;$F534&amp;"_"&amp;TRIM(RIGHT(SUBSTITUTE(TRIM(SUBSTITUTE($L534,CHAR(160)," "))," ",REPT(" ",60)),60))&amp;IF($P534="","","-"&amp;TRIM(RIGHT(SUBSTITUTE(TRIM(SUBSTITUTE($P534,CHAR(160)," "))," ",REPT(" ",60)),60)))&amp;IF($T534="","","-"&amp;TRIM(RIGHT(SUBSTITUTE(TRIM(SUBSTITUTE($T534,CHAR(160)," "))," ",REPT(" ",60)),60)))&amp;".jpg")</f>
        <v/>
      </c>
    </row>
    <row r="535" ht="42" customHeight="1">
      <c r="A535" s="169" t="n">
        <v>26209</v>
      </c>
      <c r="B535" s="171" t="inlineStr">
        <is>
          <t>Hardie-Ferodo 500 3 October, 1971</t>
        </is>
      </c>
      <c r="C535" s="171" t="inlineStr">
        <is>
          <t>DNF</t>
        </is>
      </c>
      <c r="D535" s="171" t="inlineStr">
        <is>
          <t>E</t>
        </is>
      </c>
      <c r="E535" s="171" t="n"/>
      <c r="F535" s="171" t="n">
        <v>66</v>
      </c>
      <c r="G535" s="171" t="inlineStr">
        <is>
          <t>Road &amp; Track Auto Services</t>
        </is>
      </c>
      <c r="H535" s="171" t="n"/>
      <c r="I535" s="171" t="n"/>
      <c r="J535" s="171" t="inlineStr">
        <is>
          <t>Ford Falcon XY GTHO Phase III</t>
        </is>
      </c>
      <c r="K535" s="171" t="n"/>
      <c r="L535" s="171" t="inlineStr">
        <is>
          <t>Fred Gibson</t>
        </is>
      </c>
      <c r="M535" s="171" t="inlineStr">
        <is>
          <t>AUS</t>
        </is>
      </c>
      <c r="N535" s="690">
        <f>_xlfn.LET(_xlpm.d,_xlfn.XLOOKUP(L535,'[1]Birth Dates'!$A:$A,'[1]Birth Dates'!$B:$B,"",0),IF(_xlpm.d=0,"",_xlpm.d))</f>
        <v/>
      </c>
      <c r="O535" s="171">
        <f>IF(OR(N535="",A535="",NOT(ISNUMBER(N535)),N535&gt;A535),"",DATEDIF(N535,A535,"Y")&amp;" years, "&amp;DATEDIF(N535,A535,"YM")&amp;" months, "&amp;DATEDIF(N535,A535,"MD")&amp;" days")</f>
        <v/>
      </c>
      <c r="P535" s="171" t="inlineStr">
        <is>
          <t>Barry Seton</t>
        </is>
      </c>
      <c r="Q535" s="171" t="inlineStr">
        <is>
          <t>AUS</t>
        </is>
      </c>
      <c r="R535" s="690">
        <f>_xlfn.LET(_xlpm.d,_xlfn.XLOOKUP(P535,'[1]Birth Dates'!$A:$A,'[1]Birth Dates'!$B:$B,"",0),IF(_xlpm.d=0,"",_xlpm.d))</f>
        <v/>
      </c>
      <c r="S535" s="171">
        <f>IF(OR(R535="",A535="",NOT(ISNUMBER(R535)),R535&gt;A535),"",DATEDIF(R535,A535,"Y")&amp;" years, "&amp;DATEDIF(R535,A535,"YM")&amp;" months, "&amp;DATEDIF(R535,A535,"MD")&amp;" days")</f>
        <v/>
      </c>
      <c r="T535" s="171" t="n"/>
      <c r="U535" s="171" t="n"/>
      <c r="V535" s="690">
        <f>_xlfn.LET(_xlpm.d,_xlfn.XLOOKUP(T535,'[1]Birth Dates'!$A:$A,'[1]Birth Dates'!$B:$B,"",0),IF(_xlpm.d=0,"",_xlpm.d))</f>
        <v/>
      </c>
      <c r="W535" s="171">
        <f>IF(OR(V535="",A535="",NOT(ISNUMBER(V535)),V535&gt;A535),"",DATEDIF(V535,A535,"Y")&amp;" years, "&amp;DATEDIF(V535,A535,"YM")&amp;" months, "&amp;DATEDIF(V535,A535,"MD")&amp;" days")</f>
        <v/>
      </c>
      <c r="X535" s="171" t="n"/>
      <c r="Y535" s="171" t="n"/>
      <c r="Z535" s="171" t="n"/>
      <c r="AA535" s="171" t="n"/>
      <c r="AB535" s="171" t="n">
        <v>3</v>
      </c>
      <c r="AC535" s="171" t="n"/>
      <c r="AD535" s="171" t="n"/>
      <c r="AE535" s="589" t="inlineStr">
        <is>
          <t>2:43.3000</t>
        </is>
      </c>
      <c r="AF535" s="418">
        <f>IF(OR(AE535="",AE535="",AE535=0),"",6.172/(AE535*24))</f>
        <v/>
      </c>
      <c r="AG535" s="241" t="n"/>
      <c r="AH535" s="574" t="inlineStr"/>
      <c r="AI535" s="418">
        <f>IF(OR(AH535="",AH535="",AH535=0),"",6.172/(AH535*24))</f>
        <v/>
      </c>
      <c r="AJ535" s="175">
        <f>IF(AND(ISNUMBER(AB535),ISNUMBER(AG535)),AB535-AG535,"")</f>
        <v/>
      </c>
      <c r="AK535" s="171" t="inlineStr">
        <is>
          <t>Diff trouble</t>
        </is>
      </c>
      <c r="AL535" s="171" t="n">
        <v>32</v>
      </c>
      <c r="AM535" s="493" t="n"/>
      <c r="AN535" s="671">
        <f>IF(OR(AL535="",AM535="",AM535=0),"",AL535*6.172/(AM535*24))</f>
        <v/>
      </c>
      <c r="AO535" s="477">
        <f>IF(AND(AL535=AL534,AM535&lt;&gt;"",AM534&lt;&gt;""),AM535-AM534,"")</f>
        <v/>
      </c>
      <c r="AP535" s="171" t="n"/>
      <c r="AQ535" s="574" t="inlineStr">
        <is>
          <t>2:45.0000</t>
        </is>
      </c>
      <c r="AR535" s="418">
        <f>IF(OR(AQ535="",AQ535="",AQ535=0),"",6.172/(AQ535*24))</f>
        <v/>
      </c>
      <c r="AS535" s="436">
        <f>IF(OR(NOT(ISNUMBER(C535)),NOT(ISNUMBER(AB535))),"",IF(AG535&lt;&gt;"",AG535,AB535)-C535)</f>
        <v/>
      </c>
      <c r="AT535" s="191" t="n"/>
      <c r="AU535" s="195">
        <f>IF($B535="","",TEXT($A535,"yyyymmdd")&amp;"_P"&amp;$C535&amp;"_C"&amp;$F535&amp;"_"&amp;TRIM(RIGHT(SUBSTITUTE(TRIM(SUBSTITUTE($L535,CHAR(160)," "))," ",REPT(" ",60)),60))&amp;IF($P535="","","-"&amp;TRIM(RIGHT(SUBSTITUTE(TRIM(SUBSTITUTE($P535,CHAR(160)," "))," ",REPT(" ",60)),60)))&amp;IF($T535="","","-"&amp;TRIM(RIGHT(SUBSTITUTE(TRIM(SUBSTITUTE($T535,CHAR(160)," "))," ",REPT(" ",60)),60)))&amp;".jpg")</f>
        <v/>
      </c>
    </row>
    <row r="536" ht="42" customHeight="1">
      <c r="A536" s="169" t="n">
        <v>26209</v>
      </c>
      <c r="B536" s="171" t="inlineStr">
        <is>
          <t>Hardie-Ferodo 500 3 October, 1971</t>
        </is>
      </c>
      <c r="C536" s="171" t="inlineStr">
        <is>
          <t>DNF</t>
        </is>
      </c>
      <c r="D536" s="171" t="inlineStr">
        <is>
          <t>A</t>
        </is>
      </c>
      <c r="E536" s="171" t="n"/>
      <c r="F536" s="171" t="n">
        <v>9</v>
      </c>
      <c r="G536" s="171" t="inlineStr">
        <is>
          <t>Mazda Racing Team</t>
        </is>
      </c>
      <c r="H536" s="171" t="n"/>
      <c r="I536" s="171" t="n"/>
      <c r="J536" s="171" t="inlineStr">
        <is>
          <t>Mazda 1300</t>
        </is>
      </c>
      <c r="K536" s="171" t="n"/>
      <c r="L536" s="171" t="inlineStr">
        <is>
          <t>Bernie Haehnle</t>
        </is>
      </c>
      <c r="M536" s="171" t="inlineStr">
        <is>
          <t>AUS</t>
        </is>
      </c>
      <c r="N536" s="690">
        <f>_xlfn.LET(_xlpm.d,_xlfn.XLOOKUP(L536,'[1]Birth Dates'!$A:$A,'[1]Birth Dates'!$B:$B,"",0),IF(_xlpm.d=0,"",_xlpm.d))</f>
        <v/>
      </c>
      <c r="O536" s="171">
        <f>IF(OR(N536="",A536="",NOT(ISNUMBER(N536)),N536&gt;A536),"",DATEDIF(N536,A536,"Y")&amp;" years, "&amp;DATEDIF(N536,A536,"YM")&amp;" months, "&amp;DATEDIF(N536,A536,"MD")&amp;" days")</f>
        <v/>
      </c>
      <c r="P536" s="171" t="inlineStr">
        <is>
          <t>Ray Kaleda</t>
        </is>
      </c>
      <c r="Q536" s="171" t="inlineStr">
        <is>
          <t>AUS</t>
        </is>
      </c>
      <c r="R536" s="690">
        <f>_xlfn.LET(_xlpm.d,_xlfn.XLOOKUP(P536,'[1]Birth Dates'!$A:$A,'[1]Birth Dates'!$B:$B,"",0),IF(_xlpm.d=0,"",_xlpm.d))</f>
        <v/>
      </c>
      <c r="S536" s="171">
        <f>IF(OR(R536="",A536="",NOT(ISNUMBER(R536)),R536&gt;A536),"",DATEDIF(R536,A536,"Y")&amp;" years, "&amp;DATEDIF(R536,A536,"YM")&amp;" months, "&amp;DATEDIF(R536,A536,"MD")&amp;" days")</f>
        <v/>
      </c>
      <c r="T536" s="171" t="n"/>
      <c r="U536" s="171" t="n"/>
      <c r="V536" s="690">
        <f>_xlfn.LET(_xlpm.d,_xlfn.XLOOKUP(T536,'[1]Birth Dates'!$A:$A,'[1]Birth Dates'!$B:$B,"",0),IF(_xlpm.d=0,"",_xlpm.d))</f>
        <v/>
      </c>
      <c r="W536" s="171">
        <f>IF(OR(V536="",A536="",NOT(ISNUMBER(V536)),V536&gt;A536),"",DATEDIF(V536,A536,"Y")&amp;" years, "&amp;DATEDIF(V536,A536,"YM")&amp;" months, "&amp;DATEDIF(V536,A536,"MD")&amp;" days")</f>
        <v/>
      </c>
      <c r="X536" s="171" t="n"/>
      <c r="Y536" s="171" t="n"/>
      <c r="Z536" s="171" t="n"/>
      <c r="AA536" s="171" t="n"/>
      <c r="AB536" s="171" t="n">
        <v>54</v>
      </c>
      <c r="AC536" s="171" t="n"/>
      <c r="AD536" s="171" t="n"/>
      <c r="AE536" s="574" t="inlineStr"/>
      <c r="AF536" s="418">
        <f>IF(OR(AE536="",AE536="",AE536=0),"",6.172/(AE536*24))</f>
        <v/>
      </c>
      <c r="AG536" s="241" t="n"/>
      <c r="AH536" s="574" t="inlineStr"/>
      <c r="AI536" s="418">
        <f>IF(OR(AH536="",AH536="",AH536=0),"",6.172/(AH536*24))</f>
        <v/>
      </c>
      <c r="AJ536" s="175">
        <f>IF(AND(ISNUMBER(AB536),ISNUMBER(AG536)),AB536-AG536,"")</f>
        <v/>
      </c>
      <c r="AK536" s="171" t="inlineStr">
        <is>
          <t>Accident - Rolled on XL Bend</t>
        </is>
      </c>
      <c r="AL536" s="171" t="n">
        <v>17</v>
      </c>
      <c r="AM536" s="493" t="n"/>
      <c r="AN536" s="671">
        <f>IF(OR(AL536="",AM536="",AM536=0),"",AL536*6.172/(AM536*24))</f>
        <v/>
      </c>
      <c r="AO536" s="477">
        <f>IF(AND(AL536=AL535,AM536&lt;&gt;"",AM535&lt;&gt;""),AM536-AM535,"")</f>
        <v/>
      </c>
      <c r="AP536" s="171" t="n"/>
      <c r="AQ536" s="574" t="inlineStr">
        <is>
          <t>3:22.0000</t>
        </is>
      </c>
      <c r="AR536" s="418">
        <f>IF(OR(AQ536="",AQ536="",AQ536=0),"",6.172/(AQ536*24))</f>
        <v/>
      </c>
      <c r="AS536" s="436">
        <f>IF(OR(NOT(ISNUMBER(C536)),NOT(ISNUMBER(AB536))),"",IF(AG536&lt;&gt;"",AG536,AB536)-C536)</f>
        <v/>
      </c>
      <c r="AT536" s="191" t="n"/>
      <c r="AU536" s="195">
        <f>IF($B536="","",TEXT($A536,"yyyymmdd")&amp;"_P"&amp;$C536&amp;"_C"&amp;$F536&amp;"_"&amp;TRIM(RIGHT(SUBSTITUTE(TRIM(SUBSTITUTE($L536,CHAR(160)," "))," ",REPT(" ",60)),60))&amp;IF($P536="","","-"&amp;TRIM(RIGHT(SUBSTITUTE(TRIM(SUBSTITUTE($P536,CHAR(160)," "))," ",REPT(" ",60)),60)))&amp;IF($T536="","","-"&amp;TRIM(RIGHT(SUBSTITUTE(TRIM(SUBSTITUTE($T536,CHAR(160)," "))," ",REPT(" ",60)),60)))&amp;".jpg")</f>
        <v/>
      </c>
    </row>
    <row r="537" ht="42" customHeight="1">
      <c r="A537" s="169" t="n">
        <v>26209</v>
      </c>
      <c r="B537" s="171" t="inlineStr">
        <is>
          <t>Hardie-Ferodo 500 3 October, 1971</t>
        </is>
      </c>
      <c r="C537" s="171" t="inlineStr">
        <is>
          <t>DNF</t>
        </is>
      </c>
      <c r="D537" s="171" t="inlineStr">
        <is>
          <t>E</t>
        </is>
      </c>
      <c r="E537" s="171" t="n"/>
      <c r="F537" s="171" t="n">
        <v>58</v>
      </c>
      <c r="G537" s="171" t="inlineStr">
        <is>
          <t>Mark IV Car Air Conditioning</t>
        </is>
      </c>
      <c r="H537" s="171" t="n"/>
      <c r="I537" s="171" t="n"/>
      <c r="J537" s="171" t="inlineStr">
        <is>
          <t>Ford Falcon XY GTHO Phase III</t>
        </is>
      </c>
      <c r="K537" s="171" t="n"/>
      <c r="L537" s="171" t="inlineStr">
        <is>
          <t>Bob Morris</t>
        </is>
      </c>
      <c r="M537" s="171" t="inlineStr">
        <is>
          <t>AUS</t>
        </is>
      </c>
      <c r="N537" s="690">
        <f>_xlfn.LET(_xlpm.d,_xlfn.XLOOKUP(L537,'[1]Birth Dates'!$A:$A,'[1]Birth Dates'!$B:$B,"",0),IF(_xlpm.d=0,"",_xlpm.d))</f>
        <v/>
      </c>
      <c r="O537" s="171">
        <f>IF(OR(N537="",A537="",NOT(ISNUMBER(N537)),N537&gt;A537),"",DATEDIF(N537,A537,"Y")&amp;" years, "&amp;DATEDIF(N537,A537,"YM")&amp;" months, "&amp;DATEDIF(N537,A537,"MD")&amp;" days")</f>
        <v/>
      </c>
      <c r="P537" s="171" t="inlineStr">
        <is>
          <t>Ray Morris</t>
        </is>
      </c>
      <c r="Q537" s="171" t="inlineStr">
        <is>
          <t>AUS</t>
        </is>
      </c>
      <c r="R537" s="690">
        <f>_xlfn.LET(_xlpm.d,_xlfn.XLOOKUP(P537,'[1]Birth Dates'!$A:$A,'[1]Birth Dates'!$B:$B,"",0),IF(_xlpm.d=0,"",_xlpm.d))</f>
        <v/>
      </c>
      <c r="S537" s="171">
        <f>IF(OR(R537="",A537="",NOT(ISNUMBER(R537)),R537&gt;A537),"",DATEDIF(R537,A537,"Y")&amp;" years, "&amp;DATEDIF(R537,A537,"YM")&amp;" months, "&amp;DATEDIF(R537,A537,"MD")&amp;" days")</f>
        <v/>
      </c>
      <c r="T537" s="171" t="n"/>
      <c r="U537" s="171" t="n"/>
      <c r="V537" s="690">
        <f>_xlfn.LET(_xlpm.d,_xlfn.XLOOKUP(T537,'[1]Birth Dates'!$A:$A,'[1]Birth Dates'!$B:$B,"",0),IF(_xlpm.d=0,"",_xlpm.d))</f>
        <v/>
      </c>
      <c r="W537" s="171">
        <f>IF(OR(V537="",A537="",NOT(ISNUMBER(V537)),V537&gt;A537),"",DATEDIF(V537,A537,"Y")&amp;" years, "&amp;DATEDIF(V537,A537,"YM")&amp;" months, "&amp;DATEDIF(V537,A537,"MD")&amp;" days")</f>
        <v/>
      </c>
      <c r="X537" s="171" t="n"/>
      <c r="Y537" s="171" t="n"/>
      <c r="Z537" s="171" t="n"/>
      <c r="AA537" s="171" t="n"/>
      <c r="AB537" s="171" t="n">
        <v>14</v>
      </c>
      <c r="AC537" s="171" t="n"/>
      <c r="AD537" s="171" t="n"/>
      <c r="AE537" s="589" t="inlineStr">
        <is>
          <t>2:46.7000</t>
        </is>
      </c>
      <c r="AF537" s="418">
        <f>IF(OR(AE537="",AE537="",AE537=0),"",6.172/(AE537*24))</f>
        <v/>
      </c>
      <c r="AG537" s="241" t="n"/>
      <c r="AH537" s="574" t="inlineStr"/>
      <c r="AI537" s="418">
        <f>IF(OR(AH537="",AH537="",AH537=0),"",6.172/(AH537*24))</f>
        <v/>
      </c>
      <c r="AJ537" s="175">
        <f>IF(AND(ISNUMBER(AB537),ISNUMBER(AG537)),AB537-AG537,"")</f>
        <v/>
      </c>
      <c r="AK537" s="171" t="inlineStr">
        <is>
          <t>Brakes &amp; Overheating</t>
        </is>
      </c>
      <c r="AL537" s="171" t="n">
        <v>8</v>
      </c>
      <c r="AM537" s="493" t="n"/>
      <c r="AN537" s="671">
        <f>IF(OR(AL537="",AM537="",AM537=0),"",AL537*6.172/(AM537*24))</f>
        <v/>
      </c>
      <c r="AO537" s="477">
        <f>IF(AND(AL537=AL530,AM537&lt;&gt;"",AM530&lt;&gt;""),AM537-AM530,"")</f>
        <v/>
      </c>
      <c r="AP537" s="171" t="n"/>
      <c r="AQ537" s="574" t="inlineStr">
        <is>
          <t>2:40.0000</t>
        </is>
      </c>
      <c r="AR537" s="418">
        <f>IF(OR(AQ537="",AQ537="",AQ537=0),"",6.172/(AQ537*24))</f>
        <v/>
      </c>
      <c r="AS537" s="436">
        <f>IF(OR(NOT(ISNUMBER(C537)),NOT(ISNUMBER(AB537))),"",IF(AG537&lt;&gt;"",AG537,AB537)-C537)</f>
        <v/>
      </c>
      <c r="AT537" s="191" t="n"/>
      <c r="AU537" s="195">
        <f>IF($B537="","",TEXT($A537,"yyyymmdd")&amp;"_P"&amp;$C537&amp;"_C"&amp;$F537&amp;"_"&amp;TRIM(RIGHT(SUBSTITUTE(TRIM(SUBSTITUTE($L537,CHAR(160)," "))," ",REPT(" ",60)),60))&amp;IF($P537="","","-"&amp;TRIM(RIGHT(SUBSTITUTE(TRIM(SUBSTITUTE($P537,CHAR(160)," "))," ",REPT(" ",60)),60)))&amp;IF($T537="","","-"&amp;TRIM(RIGHT(SUBSTITUTE(TRIM(SUBSTITUTE($T537,CHAR(160)," "))," ",REPT(" ",60)),60)))&amp;".jpg")</f>
        <v/>
      </c>
    </row>
    <row r="538" ht="42" customHeight="1">
      <c r="A538" s="169" t="n">
        <v>26209</v>
      </c>
      <c r="B538" s="171" t="inlineStr">
        <is>
          <t>Hardie-Ferodo 500 3 October, 1971</t>
        </is>
      </c>
      <c r="C538" s="171" t="inlineStr">
        <is>
          <t>DNF</t>
        </is>
      </c>
      <c r="D538" s="171" t="inlineStr">
        <is>
          <t>D</t>
        </is>
      </c>
      <c r="E538" s="171" t="n"/>
      <c r="F538" s="171" t="n">
        <v>36</v>
      </c>
      <c r="G538" s="171" t="inlineStr">
        <is>
          <t>BS NcNaughton</t>
        </is>
      </c>
      <c r="H538" s="171" t="n"/>
      <c r="I538" s="171" t="n"/>
      <c r="J538" s="171" t="inlineStr">
        <is>
          <t>Holden LC Torana GTR XU-1</t>
        </is>
      </c>
      <c r="K538" s="171" t="n"/>
      <c r="L538" s="171" t="inlineStr">
        <is>
          <t>Scott McNaughton</t>
        </is>
      </c>
      <c r="M538" s="171" t="inlineStr">
        <is>
          <t>AUS</t>
        </is>
      </c>
      <c r="N538" s="690">
        <f>_xlfn.LET(_xlpm.d,_xlfn.XLOOKUP(L538,'[1]Birth Dates'!$A:$A,'[1]Birth Dates'!$B:$B,"",0),IF(_xlpm.d=0,"",_xlpm.d))</f>
        <v/>
      </c>
      <c r="O538" s="171">
        <f>IF(OR(N538="",A538="",NOT(ISNUMBER(N538)),N538&gt;A538),"",DATEDIF(N538,A538,"Y")&amp;" years, "&amp;DATEDIF(N538,A538,"YM")&amp;" months, "&amp;DATEDIF(N538,A538,"MD")&amp;" days")</f>
        <v/>
      </c>
      <c r="P538" s="171" t="inlineStr">
        <is>
          <t>Geoff Harvey</t>
        </is>
      </c>
      <c r="Q538" s="171" t="inlineStr">
        <is>
          <t>AUS</t>
        </is>
      </c>
      <c r="R538" s="690">
        <f>_xlfn.LET(_xlpm.d,_xlfn.XLOOKUP(P538,'[1]Birth Dates'!$A:$A,'[1]Birth Dates'!$B:$B,"",0),IF(_xlpm.d=0,"",_xlpm.d))</f>
        <v/>
      </c>
      <c r="S538" s="171">
        <f>IF(OR(R538="",A538="",NOT(ISNUMBER(R538)),R538&gt;A538),"",DATEDIF(R538,A538,"Y")&amp;" years, "&amp;DATEDIF(R538,A538,"YM")&amp;" months, "&amp;DATEDIF(R538,A538,"MD")&amp;" days")</f>
        <v/>
      </c>
      <c r="T538" s="171" t="n"/>
      <c r="U538" s="171" t="n"/>
      <c r="V538" s="690">
        <f>_xlfn.LET(_xlpm.d,_xlfn.XLOOKUP(T538,'[1]Birth Dates'!$A:$A,'[1]Birth Dates'!$B:$B,"",0),IF(_xlpm.d=0,"",_xlpm.d))</f>
        <v/>
      </c>
      <c r="W538" s="171">
        <f>IF(OR(V538="",A538="",NOT(ISNUMBER(V538)),V538&gt;A538),"",DATEDIF(V538,A538,"Y")&amp;" years, "&amp;DATEDIF(V538,A538,"YM")&amp;" months, "&amp;DATEDIF(V538,A538,"MD")&amp;" days")</f>
        <v/>
      </c>
      <c r="X538" s="171" t="n"/>
      <c r="Y538" s="171" t="n"/>
      <c r="Z538" s="171" t="n"/>
      <c r="AA538" s="171" t="n"/>
      <c r="AB538" s="171" t="n">
        <v>20</v>
      </c>
      <c r="AC538" s="171" t="n"/>
      <c r="AD538" s="171" t="n"/>
      <c r="AE538" s="574" t="inlineStr"/>
      <c r="AF538" s="418">
        <f>IF(OR(AE538="",AE538="",AE538=0),"",6.172/(AE538*24))</f>
        <v/>
      </c>
      <c r="AG538" s="241" t="n"/>
      <c r="AH538" s="574" t="inlineStr"/>
      <c r="AI538" s="418">
        <f>IF(OR(AH538="",AH538="",AH538=0),"",6.172/(AH538*24))</f>
        <v/>
      </c>
      <c r="AJ538" s="175">
        <f>IF(AND(ISNUMBER(AB538),ISNUMBER(AG538)),AB538-AG538,"")</f>
        <v/>
      </c>
      <c r="AK538" s="171" t="inlineStr">
        <is>
          <t>Accident - off track at Mt Straight</t>
        </is>
      </c>
      <c r="AL538" s="171" t="n">
        <v>7</v>
      </c>
      <c r="AM538" s="493" t="n"/>
      <c r="AN538" s="671">
        <f>IF(OR(AL538="",AM538="",AM538=0),"",AL538*6.172/(AM538*24))</f>
        <v/>
      </c>
      <c r="AO538" s="477">
        <f>IF(AND(AL538=AL536,AM538&lt;&gt;"",AM536&lt;&gt;""),AM538-AM536,"")</f>
        <v/>
      </c>
      <c r="AP538" s="171" t="n"/>
      <c r="AQ538" s="574" t="inlineStr">
        <is>
          <t>2:49.0000</t>
        </is>
      </c>
      <c r="AR538" s="418">
        <f>IF(OR(AQ538="",AQ538="",AQ538=0),"",6.172/(AQ538*24))</f>
        <v/>
      </c>
      <c r="AS538" s="436">
        <f>IF(OR(NOT(ISNUMBER(C538)),NOT(ISNUMBER(AB538))),"",IF(AG538&lt;&gt;"",AG538,AB538)-C538)</f>
        <v/>
      </c>
      <c r="AT538" s="191" t="n"/>
      <c r="AU538" s="195">
        <f>IF($B538="","",TEXT($A538,"yyyymmdd")&amp;"_P"&amp;$C538&amp;"_C"&amp;$F538&amp;"_"&amp;TRIM(RIGHT(SUBSTITUTE(TRIM(SUBSTITUTE($L538,CHAR(160)," "))," ",REPT(" ",60)),60))&amp;IF($P538="","","-"&amp;TRIM(RIGHT(SUBSTITUTE(TRIM(SUBSTITUTE($P538,CHAR(160)," "))," ",REPT(" ",60)),60)))&amp;IF($T538="","","-"&amp;TRIM(RIGHT(SUBSTITUTE(TRIM(SUBSTITUTE($T538,CHAR(160)," "))," ",REPT(" ",60)),60)))&amp;".jpg")</f>
        <v/>
      </c>
    </row>
    <row r="539" ht="42" customHeight="1">
      <c r="A539" s="169" t="n">
        <v>26209</v>
      </c>
      <c r="B539" s="171" t="inlineStr">
        <is>
          <t>Hardie-Ferodo 500 3 October, 1971</t>
        </is>
      </c>
      <c r="C539" s="171" t="inlineStr">
        <is>
          <t>DSQ</t>
        </is>
      </c>
      <c r="D539" s="171" t="inlineStr">
        <is>
          <t>C</t>
        </is>
      </c>
      <c r="E539" s="171" t="n"/>
      <c r="F539" s="171" t="n">
        <v>23</v>
      </c>
      <c r="G539" s="171" t="inlineStr">
        <is>
          <t>Sinclair Ford Pty Ltd</t>
        </is>
      </c>
      <c r="H539" s="171" t="n"/>
      <c r="I539" s="171" t="n"/>
      <c r="J539" s="171" t="inlineStr">
        <is>
          <t>Ford Escort Twin Cam Mk.I</t>
        </is>
      </c>
      <c r="K539" s="171" t="n"/>
      <c r="L539" s="171" t="inlineStr">
        <is>
          <t>Alan Cant</t>
        </is>
      </c>
      <c r="M539" s="171" t="inlineStr">
        <is>
          <t>AUS</t>
        </is>
      </c>
      <c r="N539" s="690">
        <f>_xlfn.LET(_xlpm.d,_xlfn.XLOOKUP(L539,'[1]Birth Dates'!$A:$A,'[1]Birth Dates'!$B:$B,"",0),IF(_xlpm.d=0,"",_xlpm.d))</f>
        <v/>
      </c>
      <c r="O539" s="171">
        <f>IF(OR(N539="",A539="",NOT(ISNUMBER(N539)),N539&gt;A539),"",DATEDIF(N539,A539,"Y")&amp;" years, "&amp;DATEDIF(N539,A539,"YM")&amp;" months, "&amp;DATEDIF(N539,A539,"MD")&amp;" days")</f>
        <v/>
      </c>
      <c r="P539" s="171" t="inlineStr">
        <is>
          <t>Herb Taylor</t>
        </is>
      </c>
      <c r="Q539" s="171" t="inlineStr">
        <is>
          <t>AUS</t>
        </is>
      </c>
      <c r="R539" s="690">
        <f>_xlfn.LET(_xlpm.d,_xlfn.XLOOKUP(P539,'[1]Birth Dates'!$A:$A,'[1]Birth Dates'!$B:$B,"",0),IF(_xlpm.d=0,"",_xlpm.d))</f>
        <v/>
      </c>
      <c r="S539" s="171">
        <f>IF(OR(R539="",A539="",NOT(ISNUMBER(R539)),R539&gt;A539),"",DATEDIF(R539,A539,"Y")&amp;" years, "&amp;DATEDIF(R539,A539,"YM")&amp;" months, "&amp;DATEDIF(R539,A539,"MD")&amp;" days")</f>
        <v/>
      </c>
      <c r="T539" s="171" t="n"/>
      <c r="U539" s="171" t="n"/>
      <c r="V539" s="690">
        <f>_xlfn.LET(_xlpm.d,_xlfn.XLOOKUP(T539,'[1]Birth Dates'!$A:$A,'[1]Birth Dates'!$B:$B,"",0),IF(_xlpm.d=0,"",_xlpm.d))</f>
        <v/>
      </c>
      <c r="W539" s="171">
        <f>IF(OR(V539="",A539="",NOT(ISNUMBER(V539)),V539&gt;A539),"",DATEDIF(V539,A539,"Y")&amp;" years, "&amp;DATEDIF(V539,A539,"YM")&amp;" months, "&amp;DATEDIF(V539,A539,"MD")&amp;" days")</f>
        <v/>
      </c>
      <c r="X539" s="171" t="n"/>
      <c r="Y539" s="171" t="n"/>
      <c r="Z539" s="171" t="n"/>
      <c r="AA539" s="171" t="n"/>
      <c r="AB539" s="171" t="n">
        <v>41</v>
      </c>
      <c r="AC539" s="171" t="n"/>
      <c r="AD539" s="171" t="n"/>
      <c r="AE539" s="574" t="inlineStr"/>
      <c r="AF539" s="418">
        <f>IF(OR(AE539="",AE539="",AE539=0),"",6.172/(AE539*24))</f>
        <v/>
      </c>
      <c r="AG539" s="241" t="n"/>
      <c r="AH539" s="574" t="inlineStr"/>
      <c r="AI539" s="418">
        <f>IF(OR(AH539="",AH539="",AH539=0),"",6.172/(AH539*24))</f>
        <v/>
      </c>
      <c r="AJ539" s="175">
        <f>IF(AND(ISNUMBER(AB539),ISNUMBER(AG539)),AB539-AG539,"")</f>
        <v/>
      </c>
      <c r="AK539" s="171" t="inlineStr">
        <is>
          <t>Disqualified - for incorrect air bleeds in carburettors</t>
        </is>
      </c>
      <c r="AL539" s="171" t="n">
        <v>115</v>
      </c>
      <c r="AM539" s="493" t="n"/>
      <c r="AN539" s="671">
        <f>IF(OR(AL539="",AM539="",AM539=0),"",AL539*6.172/(AM539*24))</f>
        <v/>
      </c>
      <c r="AO539" s="477">
        <f>IF(AND(AL539=AL538,AM539&lt;&gt;"",AM538&lt;&gt;""),AM539-AM538,"")</f>
        <v/>
      </c>
      <c r="AP539" s="171" t="n"/>
      <c r="AQ539" s="574" t="inlineStr">
        <is>
          <t>3:04.0000</t>
        </is>
      </c>
      <c r="AR539" s="418">
        <f>IF(OR(AQ539="",AQ539="",AQ539=0),"",6.172/(AQ539*24))</f>
        <v/>
      </c>
      <c r="AS539" s="436">
        <f>IF(OR(NOT(ISNUMBER(C539)),NOT(ISNUMBER(AB539))),"",IF(AG539&lt;&gt;"",AG539,AB539)-C539)</f>
        <v/>
      </c>
      <c r="AT539" s="191" t="n"/>
      <c r="AU539" s="195">
        <f>IF($B539="","",TEXT($A539,"yyyymmdd")&amp;"_P"&amp;$C539&amp;"_C"&amp;$F539&amp;"_"&amp;TRIM(RIGHT(SUBSTITUTE(TRIM(SUBSTITUTE($L539,CHAR(160)," "))," ",REPT(" ",60)),60))&amp;IF($P539="","","-"&amp;TRIM(RIGHT(SUBSTITUTE(TRIM(SUBSTITUTE($P539,CHAR(160)," "))," ",REPT(" ",60)),60)))&amp;IF($T539="","","-"&amp;TRIM(RIGHT(SUBSTITUTE(TRIM(SUBSTITUTE($T539,CHAR(160)," "))," ",REPT(" ",60)),60)))&amp;".jpg")</f>
        <v/>
      </c>
    </row>
    <row r="540" ht="56" customHeight="1">
      <c r="A540" s="169" t="n">
        <v>26209</v>
      </c>
      <c r="B540" s="171" t="inlineStr">
        <is>
          <t>Hardie-Ferodo 500 3 October, 1971</t>
        </is>
      </c>
      <c r="C540" s="171" t="inlineStr">
        <is>
          <t>DSQ</t>
        </is>
      </c>
      <c r="D540" s="171" t="inlineStr">
        <is>
          <t>B</t>
        </is>
      </c>
      <c r="E540" s="171" t="n"/>
      <c r="F540" s="171" t="n">
        <v>10</v>
      </c>
      <c r="G540" s="171" t="inlineStr">
        <is>
          <t>Datsun Racing Team</t>
        </is>
      </c>
      <c r="H540" s="171" t="n"/>
      <c r="I540" s="171" t="n"/>
      <c r="J540" s="171" t="inlineStr">
        <is>
          <t>Datsun 1600</t>
        </is>
      </c>
      <c r="K540" s="171" t="n"/>
      <c r="L540" s="171" t="inlineStr">
        <is>
          <t>John Roxburgh</t>
        </is>
      </c>
      <c r="M540" s="171" t="inlineStr">
        <is>
          <t>AUS</t>
        </is>
      </c>
      <c r="N540" s="690">
        <f>_xlfn.LET(_xlpm.d,_xlfn.XLOOKUP(L540,'[1]Birth Dates'!$A:$A,'[1]Birth Dates'!$B:$B,"",0),IF(_xlpm.d=0,"",_xlpm.d))</f>
        <v/>
      </c>
      <c r="O540" s="171">
        <f>IF(OR(N540="",A540="",NOT(ISNUMBER(N540)),N540&gt;A540),"",DATEDIF(N540,A540,"Y")&amp;" years, "&amp;DATEDIF(N540,A540,"YM")&amp;" months, "&amp;DATEDIF(N540,A540,"MD")&amp;" days")</f>
        <v/>
      </c>
      <c r="P540" s="171" t="inlineStr">
        <is>
          <t>Jon Leighton</t>
        </is>
      </c>
      <c r="Q540" s="171" t="inlineStr">
        <is>
          <t>AUS</t>
        </is>
      </c>
      <c r="R540" s="690">
        <f>_xlfn.LET(_xlpm.d,_xlfn.XLOOKUP(P540,'[1]Birth Dates'!$A:$A,'[1]Birth Dates'!$B:$B,"",0),IF(_xlpm.d=0,"",_xlpm.d))</f>
        <v/>
      </c>
      <c r="S540" s="171">
        <f>IF(OR(R540="",A540="",NOT(ISNUMBER(R540)),R540&gt;A540),"",DATEDIF(R540,A540,"Y")&amp;" years, "&amp;DATEDIF(R540,A540,"YM")&amp;" months, "&amp;DATEDIF(R540,A540,"MD")&amp;" days")</f>
        <v/>
      </c>
      <c r="T540" s="171" t="n"/>
      <c r="U540" s="171" t="n"/>
      <c r="V540" s="690">
        <f>_xlfn.LET(_xlpm.d,_xlfn.XLOOKUP(T540,'[1]Birth Dates'!$A:$A,'[1]Birth Dates'!$B:$B,"",0),IF(_xlpm.d=0,"",_xlpm.d))</f>
        <v/>
      </c>
      <c r="W540" s="171">
        <f>IF(OR(V540="",A540="",NOT(ISNUMBER(V540)),V540&gt;A540),"",DATEDIF(V540,A540,"Y")&amp;" years, "&amp;DATEDIF(V540,A540,"YM")&amp;" months, "&amp;DATEDIF(V540,A540,"MD")&amp;" days")</f>
        <v/>
      </c>
      <c r="X540" s="171" t="n"/>
      <c r="Y540" s="171" t="n"/>
      <c r="Z540" s="171" t="n"/>
      <c r="AA540" s="171" t="n"/>
      <c r="AB540" s="171" t="n">
        <v>50</v>
      </c>
      <c r="AC540" s="171" t="n"/>
      <c r="AD540" s="171" t="n"/>
      <c r="AE540" s="574" t="inlineStr"/>
      <c r="AF540" s="418">
        <f>IF(OR(AE540="",AE540="",AE540=0),"",6.172/(AE540*24))</f>
        <v/>
      </c>
      <c r="AG540" s="241" t="n"/>
      <c r="AH540" s="574" t="inlineStr"/>
      <c r="AI540" s="418">
        <f>IF(OR(AH540="",AH540="",AH540=0),"",6.172/(AH540*24))</f>
        <v/>
      </c>
      <c r="AJ540" s="175">
        <f>IF(AND(ISNUMBER(AB540),ISNUMBER(AG540)),AB540-AG540,"")</f>
        <v/>
      </c>
      <c r="AK540" s="171" t="inlineStr">
        <is>
          <t>Disqualified - camshaft is not standard for vehicle as entered</t>
        </is>
      </c>
      <c r="AL540" s="171" t="n">
        <v>111</v>
      </c>
      <c r="AM540" s="493" t="n"/>
      <c r="AN540" s="671">
        <f>IF(OR(AL540="",AM540="",AM540=0),"",AL540*6.172/(AM540*24))</f>
        <v/>
      </c>
      <c r="AO540" s="477">
        <f>IF(AND(AL540=AL539,AM540&lt;&gt;"",AM539&lt;&gt;""),AM540-AM539,"")</f>
        <v/>
      </c>
      <c r="AP540" s="171" t="n"/>
      <c r="AQ540" s="574" t="inlineStr"/>
      <c r="AR540" s="418">
        <f>IF(OR(AQ540="",AQ540="",AQ540=0),"",6.172/(AQ540*24))</f>
        <v/>
      </c>
      <c r="AS540" s="436">
        <f>IF(OR(NOT(ISNUMBER(C540)),NOT(ISNUMBER(AB540))),"",IF(AG540&lt;&gt;"",AG540,AB540)-C540)</f>
        <v/>
      </c>
      <c r="AT540" s="191" t="n"/>
      <c r="AU540" s="195">
        <f>IF($B540="","",TEXT($A540,"yyyymmdd")&amp;"_P"&amp;$C540&amp;"_C"&amp;$F540&amp;"_"&amp;TRIM(RIGHT(SUBSTITUTE(TRIM(SUBSTITUTE($L540,CHAR(160)," "))," ",REPT(" ",60)),60))&amp;IF($P540="","","-"&amp;TRIM(RIGHT(SUBSTITUTE(TRIM(SUBSTITUTE($P540,CHAR(160)," "))," ",REPT(" ",60)),60)))&amp;IF($T540="","","-"&amp;TRIM(RIGHT(SUBSTITUTE(TRIM(SUBSTITUTE($T540,CHAR(160)," "))," ",REPT(" ",60)),60)))&amp;".jpg")</f>
        <v/>
      </c>
    </row>
    <row r="541" ht="56" customHeight="1">
      <c r="A541" s="169" t="n">
        <v>26209</v>
      </c>
      <c r="B541" s="171" t="inlineStr">
        <is>
          <t>Hardie-Ferodo 500 3 October, 1971</t>
        </is>
      </c>
      <c r="C541" s="171" t="inlineStr">
        <is>
          <t>DSQ</t>
        </is>
      </c>
      <c r="D541" s="171" t="inlineStr">
        <is>
          <t>A</t>
        </is>
      </c>
      <c r="E541" s="171" t="n"/>
      <c r="F541" s="171" t="n">
        <v>2</v>
      </c>
      <c r="G541" s="171" t="inlineStr">
        <is>
          <t>Datsun Racing Team</t>
        </is>
      </c>
      <c r="H541" s="171" t="n"/>
      <c r="I541" s="171" t="n"/>
      <c r="J541" s="171" t="inlineStr">
        <is>
          <t>Datsun 1200</t>
        </is>
      </c>
      <c r="K541" s="171" t="n"/>
      <c r="L541" s="171" t="inlineStr">
        <is>
          <t>Jim Laing-Peach</t>
        </is>
      </c>
      <c r="M541" s="171" t="inlineStr">
        <is>
          <t>AUS</t>
        </is>
      </c>
      <c r="N541" s="690">
        <f>_xlfn.LET(_xlpm.d,_xlfn.XLOOKUP(L541,'[1]Birth Dates'!$A:$A,'[1]Birth Dates'!$B:$B,"",0),IF(_xlpm.d=0,"",_xlpm.d))</f>
        <v/>
      </c>
      <c r="O541" s="171">
        <f>IF(OR(N541="",A541="",NOT(ISNUMBER(N541)),N541&gt;A541),"",DATEDIF(N541,A541,"Y")&amp;" years, "&amp;DATEDIF(N541,A541,"YM")&amp;" months, "&amp;DATEDIF(N541,A541,"MD")&amp;" days")</f>
        <v/>
      </c>
      <c r="P541" s="171" t="n"/>
      <c r="Q541" s="171" t="n"/>
      <c r="R541" s="690">
        <f>_xlfn.LET(_xlpm.d,_xlfn.XLOOKUP(P541,'[1]Birth Dates'!$A:$A,'[1]Birth Dates'!$B:$B,"",0),IF(_xlpm.d=0,"",_xlpm.d))</f>
        <v/>
      </c>
      <c r="S541" s="171">
        <f>IF(OR(R541="",A541="",NOT(ISNUMBER(R541)),R541&gt;A541),"",DATEDIF(R541,A541,"Y")&amp;" years, "&amp;DATEDIF(R541,A541,"YM")&amp;" months, "&amp;DATEDIF(R541,A541,"MD")&amp;" days")</f>
        <v/>
      </c>
      <c r="T541" s="171" t="n"/>
      <c r="U541" s="171" t="n"/>
      <c r="V541" s="690">
        <f>_xlfn.LET(_xlpm.d,_xlfn.XLOOKUP(T541,'[1]Birth Dates'!$A:$A,'[1]Birth Dates'!$B:$B,"",0),IF(_xlpm.d=0,"",_xlpm.d))</f>
        <v/>
      </c>
      <c r="W541" s="171">
        <f>IF(OR(V541="",A541="",NOT(ISNUMBER(V541)),V541&gt;A541),"",DATEDIF(V541,A541,"Y")&amp;" years, "&amp;DATEDIF(V541,A541,"YM")&amp;" months, "&amp;DATEDIF(V541,A541,"MD")&amp;" days")</f>
        <v/>
      </c>
      <c r="X541" s="171" t="n"/>
      <c r="Y541" s="171" t="n"/>
      <c r="Z541" s="171" t="n"/>
      <c r="AA541" s="171" t="n"/>
      <c r="AB541" s="171" t="n">
        <v>55</v>
      </c>
      <c r="AC541" s="171" t="n"/>
      <c r="AD541" s="171" t="n"/>
      <c r="AE541" s="574" t="inlineStr"/>
      <c r="AF541" s="418">
        <f>IF(OR(AE541="",AE541="",AE541=0),"",6.172/(AE541*24))</f>
        <v/>
      </c>
      <c r="AG541" s="241" t="n"/>
      <c r="AH541" s="574" t="inlineStr"/>
      <c r="AI541" s="418">
        <f>IF(OR(AH541="",AH541="",AH541=0),"",6.172/(AH541*24))</f>
        <v/>
      </c>
      <c r="AJ541" s="175">
        <f>IF(AND(ISNUMBER(AB541),ISNUMBER(AG541)),AB541-AG541,"")</f>
        <v/>
      </c>
      <c r="AK541" s="171" t="inlineStr">
        <is>
          <t>Disqualified - camshaft is not standard for vehicle as entered</t>
        </is>
      </c>
      <c r="AL541" s="171" t="n">
        <v>109</v>
      </c>
      <c r="AM541" s="493" t="n"/>
      <c r="AN541" s="671">
        <f>IF(OR(AL541="",AM541="",AM541=0),"",AL541*6.172/(AM541*24))</f>
        <v/>
      </c>
      <c r="AO541" s="477">
        <f>IF(AND(AL541=AL540,AM541&lt;&gt;"",AM540&lt;&gt;""),AM541-AM540,"")</f>
        <v/>
      </c>
      <c r="AP541" s="171" t="n"/>
      <c r="AQ541" s="574" t="inlineStr"/>
      <c r="AR541" s="418">
        <f>IF(OR(AQ541="",AQ541="",AQ541=0),"",6.172/(AQ541*24))</f>
        <v/>
      </c>
      <c r="AS541" s="436">
        <f>IF(OR(NOT(ISNUMBER(C541)),NOT(ISNUMBER(AB541))),"",IF(AG541&lt;&gt;"",AG541,AB541)-C541)</f>
        <v/>
      </c>
      <c r="AT541" s="191" t="n"/>
      <c r="AU541" s="195">
        <f>IF($B541="","",TEXT($A541,"yyyymmdd")&amp;"_P"&amp;$C541&amp;"_C"&amp;$F541&amp;"_"&amp;TRIM(RIGHT(SUBSTITUTE(TRIM(SUBSTITUTE($L541,CHAR(160)," "))," ",REPT(" ",60)),60))&amp;IF($P541="","","-"&amp;TRIM(RIGHT(SUBSTITUTE(TRIM(SUBSTITUTE($P541,CHAR(160)," "))," ",REPT(" ",60)),60)))&amp;IF($T541="","","-"&amp;TRIM(RIGHT(SUBSTITUTE(TRIM(SUBSTITUTE($T541,CHAR(160)," "))," ",REPT(" ",60)),60)))&amp;".jpg")</f>
        <v/>
      </c>
    </row>
    <row r="542" ht="42" customHeight="1">
      <c r="A542" s="169" t="n">
        <v>26209</v>
      </c>
      <c r="B542" s="171" t="inlineStr">
        <is>
          <t>Hardie-Ferodo 500 3 October, 1971</t>
        </is>
      </c>
      <c r="C542" s="171" t="inlineStr">
        <is>
          <t>DNS</t>
        </is>
      </c>
      <c r="D542" s="171" t="inlineStr">
        <is>
          <t>A</t>
        </is>
      </c>
      <c r="E542" s="171" t="n"/>
      <c r="F542" s="171" t="n">
        <v>3</v>
      </c>
      <c r="G542" s="171" t="inlineStr">
        <is>
          <t>AMI Racing Team</t>
        </is>
      </c>
      <c r="H542" s="171" t="n"/>
      <c r="I542" s="171" t="n"/>
      <c r="J542" s="171" t="inlineStr">
        <is>
          <t>Toyota Corolla 1200</t>
        </is>
      </c>
      <c r="K542" s="171" t="n"/>
      <c r="L542" s="171" t="inlineStr">
        <is>
          <t>Bill Evans</t>
        </is>
      </c>
      <c r="M542" s="171" t="inlineStr">
        <is>
          <t>AUS</t>
        </is>
      </c>
      <c r="N542" s="690">
        <f>_xlfn.LET(_xlpm.d,_xlfn.XLOOKUP(L542,'[1]Birth Dates'!$A:$A,'[1]Birth Dates'!$B:$B,"",0),IF(_xlpm.d=0,"",_xlpm.d))</f>
        <v/>
      </c>
      <c r="O542" s="171">
        <f>IF(OR(N542="",A542="",NOT(ISNUMBER(N542)),N542&gt;A542),"",DATEDIF(N542,A542,"Y")&amp;" years, "&amp;DATEDIF(N542,A542,"YM")&amp;" months, "&amp;DATEDIF(N542,A542,"MD")&amp;" days")</f>
        <v/>
      </c>
      <c r="P542" s="171" t="n"/>
      <c r="Q542" s="171" t="n"/>
      <c r="R542" s="690">
        <f>_xlfn.LET(_xlpm.d,_xlfn.XLOOKUP(P542,'[1]Birth Dates'!$A:$A,'[1]Birth Dates'!$B:$B,"",0),IF(_xlpm.d=0,"",_xlpm.d))</f>
        <v/>
      </c>
      <c r="S542" s="171">
        <f>IF(OR(R542="",A542="",NOT(ISNUMBER(R542)),R542&gt;A542),"",DATEDIF(R542,A542,"Y")&amp;" years, "&amp;DATEDIF(R542,A542,"YM")&amp;" months, "&amp;DATEDIF(R542,A542,"MD")&amp;" days")</f>
        <v/>
      </c>
      <c r="T542" s="171" t="n"/>
      <c r="U542" s="171" t="n"/>
      <c r="V542" s="690">
        <f>_xlfn.LET(_xlpm.d,_xlfn.XLOOKUP(T542,'[1]Birth Dates'!$A:$A,'[1]Birth Dates'!$B:$B,"",0),IF(_xlpm.d=0,"",_xlpm.d))</f>
        <v/>
      </c>
      <c r="W542" s="171">
        <f>IF(OR(V542="",A542="",NOT(ISNUMBER(V542)),V542&gt;A542),"",DATEDIF(V542,A542,"Y")&amp;" years, "&amp;DATEDIF(V542,A542,"YM")&amp;" months, "&amp;DATEDIF(V542,A542,"MD")&amp;" days")</f>
        <v/>
      </c>
      <c r="X542" s="171" t="n"/>
      <c r="Y542" s="171" t="n"/>
      <c r="Z542" s="171" t="n"/>
      <c r="AA542" s="171" t="n"/>
      <c r="AB542" s="171" t="n"/>
      <c r="AC542" s="171" t="n"/>
      <c r="AD542" s="171" t="n"/>
      <c r="AE542" s="574" t="inlineStr"/>
      <c r="AF542" s="418">
        <f>IF(OR(AE542="",AE542="",AE542=0),"",6.172/(AE542*24))</f>
        <v/>
      </c>
      <c r="AG542" s="241" t="n"/>
      <c r="AH542" s="574" t="inlineStr"/>
      <c r="AI542" s="418">
        <f>IF(OR(AH542="",AH542="",AH542=0),"",6.172/(AH542*24))</f>
        <v/>
      </c>
      <c r="AJ542" s="175">
        <f>IF(AND(ISNUMBER(AB542),ISNUMBER(AG542)),AB542-AG542,"")</f>
        <v/>
      </c>
      <c r="AK542" s="171" t="inlineStr">
        <is>
          <t>Did Not Start</t>
        </is>
      </c>
      <c r="AL542" s="171" t="n"/>
      <c r="AM542" s="493" t="n"/>
      <c r="AN542" s="671">
        <f>IF(OR(AL542="",AM542="",AM542=0),"",AL542*6.172/(AM542*24))</f>
        <v/>
      </c>
      <c r="AO542" s="477">
        <f>IF(AND(AL542=AL541,AM542&lt;&gt;"",AM541&lt;&gt;""),AM542-AM541,"")</f>
        <v/>
      </c>
      <c r="AP542" s="171" t="n"/>
      <c r="AQ542" s="574" t="inlineStr"/>
      <c r="AR542" s="418">
        <f>IF(OR(AQ542="",AQ542="",AQ542=0),"",6.172/(AQ542*24))</f>
        <v/>
      </c>
      <c r="AS542" s="436">
        <f>IF(OR(NOT(ISNUMBER(C542)),NOT(ISNUMBER(AB542))),"",IF(AG542&lt;&gt;"",AG542,AB542)-C542)</f>
        <v/>
      </c>
      <c r="AT542" s="191" t="n"/>
      <c r="AU542" s="195">
        <f>IF($B542="","",TEXT($A542,"yyyymmdd")&amp;"_P"&amp;$C542&amp;"_C"&amp;$F542&amp;"_"&amp;TRIM(RIGHT(SUBSTITUTE(TRIM(SUBSTITUTE($L542,CHAR(160)," "))," ",REPT(" ",60)),60))&amp;IF($P542="","","-"&amp;TRIM(RIGHT(SUBSTITUTE(TRIM(SUBSTITUTE($P542,CHAR(160)," "))," ",REPT(" ",60)),60)))&amp;IF($T542="","","-"&amp;TRIM(RIGHT(SUBSTITUTE(TRIM(SUBSTITUTE($T542,CHAR(160)," "))," ",REPT(" ",60)),60)))&amp;".jpg")</f>
        <v/>
      </c>
    </row>
    <row r="543" ht="42" customHeight="1">
      <c r="A543" s="169" t="n">
        <v>26209</v>
      </c>
      <c r="B543" s="171" t="inlineStr">
        <is>
          <t>Hardie-Ferodo 500 3 October, 1971</t>
        </is>
      </c>
      <c r="C543" s="171" t="inlineStr">
        <is>
          <t>DNS</t>
        </is>
      </c>
      <c r="D543" s="171" t="inlineStr">
        <is>
          <t>B</t>
        </is>
      </c>
      <c r="E543" s="171" t="n"/>
      <c r="F543" s="171" t="n">
        <v>13</v>
      </c>
      <c r="G543" s="171" t="inlineStr">
        <is>
          <t>Harry Gapps Ford Pty Ltd</t>
        </is>
      </c>
      <c r="H543" s="171" t="n"/>
      <c r="I543" s="171" t="n"/>
      <c r="J543" s="171" t="inlineStr">
        <is>
          <t>Ford Cortina 1600L</t>
        </is>
      </c>
      <c r="K543" s="171" t="n"/>
      <c r="L543" s="171" t="inlineStr">
        <is>
          <t>Harry Gapps</t>
        </is>
      </c>
      <c r="M543" s="171" t="inlineStr">
        <is>
          <t>AUS</t>
        </is>
      </c>
      <c r="N543" s="690">
        <f>_xlfn.LET(_xlpm.d,_xlfn.XLOOKUP(L543,'[1]Birth Dates'!$A:$A,'[1]Birth Dates'!$B:$B,"",0),IF(_xlpm.d=0,"",_xlpm.d))</f>
        <v/>
      </c>
      <c r="O543" s="171">
        <f>IF(OR(N543="",A543="",NOT(ISNUMBER(N543)),N543&gt;A543),"",DATEDIF(N543,A543,"Y")&amp;" years, "&amp;DATEDIF(N543,A543,"YM")&amp;" months, "&amp;DATEDIF(N543,A543,"MD")&amp;" days")</f>
        <v/>
      </c>
      <c r="P543" s="171" t="inlineStr">
        <is>
          <t>Frank Hann</t>
        </is>
      </c>
      <c r="Q543" s="171" t="inlineStr">
        <is>
          <t>AUS</t>
        </is>
      </c>
      <c r="R543" s="690">
        <f>_xlfn.LET(_xlpm.d,_xlfn.XLOOKUP(P543,'[1]Birth Dates'!$A:$A,'[1]Birth Dates'!$B:$B,"",0),IF(_xlpm.d=0,"",_xlpm.d))</f>
        <v/>
      </c>
      <c r="S543" s="171">
        <f>IF(OR(R543="",A543="",NOT(ISNUMBER(R543)),R543&gt;A543),"",DATEDIF(R543,A543,"Y")&amp;" years, "&amp;DATEDIF(R543,A543,"YM")&amp;" months, "&amp;DATEDIF(R543,A543,"MD")&amp;" days")</f>
        <v/>
      </c>
      <c r="T543" s="171" t="n"/>
      <c r="U543" s="171" t="n"/>
      <c r="V543" s="690">
        <f>_xlfn.LET(_xlpm.d,_xlfn.XLOOKUP(T543,'[1]Birth Dates'!$A:$A,'[1]Birth Dates'!$B:$B,"",0),IF(_xlpm.d=0,"",_xlpm.d))</f>
        <v/>
      </c>
      <c r="W543" s="171">
        <f>IF(OR(V543="",A543="",NOT(ISNUMBER(V543)),V543&gt;A543),"",DATEDIF(V543,A543,"Y")&amp;" years, "&amp;DATEDIF(V543,A543,"YM")&amp;" months, "&amp;DATEDIF(V543,A543,"MD")&amp;" days")</f>
        <v/>
      </c>
      <c r="X543" s="171" t="n"/>
      <c r="Y543" s="171" t="n"/>
      <c r="Z543" s="171" t="n"/>
      <c r="AA543" s="171" t="n"/>
      <c r="AB543" s="171" t="n"/>
      <c r="AC543" s="171" t="n"/>
      <c r="AD543" s="171" t="n"/>
      <c r="AE543" s="574" t="inlineStr"/>
      <c r="AF543" s="418">
        <f>IF(OR(AE543="",AE543="",AE543=0),"",6.172/(AE543*24))</f>
        <v/>
      </c>
      <c r="AG543" s="241" t="n"/>
      <c r="AH543" s="574" t="inlineStr"/>
      <c r="AI543" s="418">
        <f>IF(OR(AH543="",AH543="",AH543=0),"",6.172/(AH543*24))</f>
        <v/>
      </c>
      <c r="AJ543" s="175">
        <f>IF(AND(ISNUMBER(AB543),ISNUMBER(AG543)),AB543-AG543,"")</f>
        <v/>
      </c>
      <c r="AK543" s="171" t="inlineStr">
        <is>
          <t>Did Not Start</t>
        </is>
      </c>
      <c r="AL543" s="171" t="n"/>
      <c r="AM543" s="493" t="n"/>
      <c r="AN543" s="671">
        <f>IF(OR(AL543="",AM543="",AM543=0),"",AL543*6.172/(AM543*24))</f>
        <v/>
      </c>
      <c r="AO543" s="477">
        <f>IF(AND(AL543=AL542,AM543&lt;&gt;"",AM542&lt;&gt;""),AM543-AM542,"")</f>
        <v/>
      </c>
      <c r="AP543" s="171" t="n"/>
      <c r="AQ543" s="574" t="inlineStr"/>
      <c r="AR543" s="418">
        <f>IF(OR(AQ543="",AQ543="",AQ543=0),"",6.172/(AQ543*24))</f>
        <v/>
      </c>
      <c r="AS543" s="436">
        <f>IF(OR(NOT(ISNUMBER(C543)),NOT(ISNUMBER(AB543))),"",IF(AG543&lt;&gt;"",AG543,AB543)-C543)</f>
        <v/>
      </c>
      <c r="AT543" s="191" t="n"/>
      <c r="AU543" s="195">
        <f>IF($B543="","",TEXT($A543,"yyyymmdd")&amp;"_P"&amp;$C543&amp;"_C"&amp;$F543&amp;"_"&amp;TRIM(RIGHT(SUBSTITUTE(TRIM(SUBSTITUTE($L543,CHAR(160)," "))," ",REPT(" ",60)),60))&amp;IF($P543="","","-"&amp;TRIM(RIGHT(SUBSTITUTE(TRIM(SUBSTITUTE($P543,CHAR(160)," "))," ",REPT(" ",60)),60)))&amp;IF($T543="","","-"&amp;TRIM(RIGHT(SUBSTITUTE(TRIM(SUBSTITUTE($T543,CHAR(160)," "))," ",REPT(" ",60)),60)))&amp;".jpg")</f>
        <v/>
      </c>
    </row>
    <row r="544" ht="42" customHeight="1">
      <c r="A544" s="169" t="n">
        <v>26209</v>
      </c>
      <c r="B544" s="171" t="inlineStr">
        <is>
          <t>Hardie-Ferodo 500 3 October, 1971</t>
        </is>
      </c>
      <c r="C544" s="171" t="inlineStr">
        <is>
          <t>DNS</t>
        </is>
      </c>
      <c r="D544" s="171" t="inlineStr">
        <is>
          <t>C</t>
        </is>
      </c>
      <c r="E544" s="171" t="n"/>
      <c r="F544" s="171" t="n">
        <v>18</v>
      </c>
      <c r="G544" s="171" t="inlineStr">
        <is>
          <t>Waterloo High Performance Tuning Centre</t>
        </is>
      </c>
      <c r="H544" s="171" t="n"/>
      <c r="I544" s="171" t="n"/>
      <c r="J544" s="171" t="inlineStr">
        <is>
          <t>Holden LC Torana GTR</t>
        </is>
      </c>
      <c r="K544" s="171" t="n"/>
      <c r="L544" s="171" t="inlineStr">
        <is>
          <t>Warren Gracie</t>
        </is>
      </c>
      <c r="M544" s="171" t="inlineStr">
        <is>
          <t>AUS</t>
        </is>
      </c>
      <c r="N544" s="690">
        <f>_xlfn.LET(_xlpm.d,_xlfn.XLOOKUP(L544,'[1]Birth Dates'!$A:$A,'[1]Birth Dates'!$B:$B,"",0),IF(_xlpm.d=0,"",_xlpm.d))</f>
        <v/>
      </c>
      <c r="O544" s="171">
        <f>IF(OR(N544="",A544="",NOT(ISNUMBER(N544)),N544&gt;A544),"",DATEDIF(N544,A544,"Y")&amp;" years, "&amp;DATEDIF(N544,A544,"YM")&amp;" months, "&amp;DATEDIF(N544,A544,"MD")&amp;" days")</f>
        <v/>
      </c>
      <c r="P544" s="171" t="inlineStr">
        <is>
          <t>Ron Gillard</t>
        </is>
      </c>
      <c r="Q544" s="171" t="inlineStr">
        <is>
          <t>AUS</t>
        </is>
      </c>
      <c r="R544" s="690">
        <f>_xlfn.LET(_xlpm.d,_xlfn.XLOOKUP(P544,'[1]Birth Dates'!$A:$A,'[1]Birth Dates'!$B:$B,"",0),IF(_xlpm.d=0,"",_xlpm.d))</f>
        <v/>
      </c>
      <c r="S544" s="171">
        <f>IF(OR(R544="",A544="",NOT(ISNUMBER(R544)),R544&gt;A544),"",DATEDIF(R544,A544,"Y")&amp;" years, "&amp;DATEDIF(R544,A544,"YM")&amp;" months, "&amp;DATEDIF(R544,A544,"MD")&amp;" days")</f>
        <v/>
      </c>
      <c r="T544" s="171" t="n"/>
      <c r="U544" s="171" t="n"/>
      <c r="V544" s="690">
        <f>_xlfn.LET(_xlpm.d,_xlfn.XLOOKUP(T544,'[1]Birth Dates'!$A:$A,'[1]Birth Dates'!$B:$B,"",0),IF(_xlpm.d=0,"",_xlpm.d))</f>
        <v/>
      </c>
      <c r="W544" s="171">
        <f>IF(OR(V544="",A544="",NOT(ISNUMBER(V544)),V544&gt;A544),"",DATEDIF(V544,A544,"Y")&amp;" years, "&amp;DATEDIF(V544,A544,"YM")&amp;" months, "&amp;DATEDIF(V544,A544,"MD")&amp;" days")</f>
        <v/>
      </c>
      <c r="X544" s="171" t="n"/>
      <c r="Y544" s="171" t="n"/>
      <c r="Z544" s="171" t="n"/>
      <c r="AA544" s="171" t="n"/>
      <c r="AB544" s="171" t="n"/>
      <c r="AC544" s="171" t="n"/>
      <c r="AD544" s="171" t="n"/>
      <c r="AE544" s="574" t="inlineStr"/>
      <c r="AF544" s="418">
        <f>IF(OR(AE544="",AE544="",AE544=0),"",6.172/(AE544*24))</f>
        <v/>
      </c>
      <c r="AG544" s="241" t="n"/>
      <c r="AH544" s="574" t="inlineStr"/>
      <c r="AI544" s="418">
        <f>IF(OR(AH544="",AH544="",AH544=0),"",6.172/(AH544*24))</f>
        <v/>
      </c>
      <c r="AJ544" s="175">
        <f>IF(AND(ISNUMBER(AB544),ISNUMBER(AG544)),AB544-AG544,"")</f>
        <v/>
      </c>
      <c r="AK544" s="171" t="inlineStr">
        <is>
          <t>Did Not Start - After practice - blown motor</t>
        </is>
      </c>
      <c r="AL544" s="171" t="n"/>
      <c r="AM544" s="493" t="n"/>
      <c r="AN544" s="671">
        <f>IF(OR(AL544="",AM544="",AM544=0),"",AL544*6.172/(AM544*24))</f>
        <v/>
      </c>
      <c r="AO544" s="477">
        <f>IF(AND(AL544=AL543,AM544&lt;&gt;"",AM543&lt;&gt;""),AM544-AM543,"")</f>
        <v/>
      </c>
      <c r="AP544" s="171" t="n"/>
      <c r="AQ544" s="574" t="inlineStr"/>
      <c r="AR544" s="418">
        <f>IF(OR(AQ544="",AQ544="",AQ544=0),"",6.172/(AQ544*24))</f>
        <v/>
      </c>
      <c r="AS544" s="436">
        <f>IF(OR(NOT(ISNUMBER(C544)),NOT(ISNUMBER(AB544))),"",IF(AG544&lt;&gt;"",AG544,AB544)-C544)</f>
        <v/>
      </c>
      <c r="AT544" s="191" t="n"/>
      <c r="AU544" s="195">
        <f>IF($B544="","",TEXT($A544,"yyyymmdd")&amp;"_P"&amp;$C544&amp;"_C"&amp;$F544&amp;"_"&amp;TRIM(RIGHT(SUBSTITUTE(TRIM(SUBSTITUTE($L544,CHAR(160)," "))," ",REPT(" ",60)),60))&amp;IF($P544="","","-"&amp;TRIM(RIGHT(SUBSTITUTE(TRIM(SUBSTITUTE($P544,CHAR(160)," "))," ",REPT(" ",60)),60)))&amp;IF($T544="","","-"&amp;TRIM(RIGHT(SUBSTITUTE(TRIM(SUBSTITUTE($T544,CHAR(160)," "))," ",REPT(" ",60)),60)))&amp;".jpg")</f>
        <v/>
      </c>
    </row>
    <row r="545" ht="42" customHeight="1">
      <c r="A545" s="169" t="n">
        <v>26209</v>
      </c>
      <c r="B545" s="171" t="inlineStr">
        <is>
          <t>Hardie-Ferodo 500 3 October, 1971</t>
        </is>
      </c>
      <c r="C545" s="171" t="inlineStr">
        <is>
          <t>DNS</t>
        </is>
      </c>
      <c r="D545" s="171" t="inlineStr">
        <is>
          <t>C</t>
        </is>
      </c>
      <c r="E545" s="171" t="n"/>
      <c r="F545" s="171" t="n">
        <v>26</v>
      </c>
      <c r="G545" s="171" t="inlineStr">
        <is>
          <t>Harry Gapps Ford Pty Ltd</t>
        </is>
      </c>
      <c r="H545" s="171" t="n"/>
      <c r="I545" s="171" t="n"/>
      <c r="J545" s="171" t="inlineStr">
        <is>
          <t>Ford Escort Twin Cam</t>
        </is>
      </c>
      <c r="K545" s="171" t="n"/>
      <c r="L545" s="171" t="inlineStr">
        <is>
          <t>R Kramer</t>
        </is>
      </c>
      <c r="M545" s="171" t="inlineStr">
        <is>
          <t>AUS</t>
        </is>
      </c>
      <c r="N545" s="690">
        <f>_xlfn.LET(_xlpm.d,_xlfn.XLOOKUP(L545,'[1]Birth Dates'!$A:$A,'[1]Birth Dates'!$B:$B,"",0),IF(_xlpm.d=0,"",_xlpm.d))</f>
        <v/>
      </c>
      <c r="O545" s="171">
        <f>IF(OR(N545="",A545="",NOT(ISNUMBER(N545)),N545&gt;A545),"",DATEDIF(N545,A545,"Y")&amp;" years, "&amp;DATEDIF(N545,A545,"YM")&amp;" months, "&amp;DATEDIF(N545,A545,"MD")&amp;" days")</f>
        <v/>
      </c>
      <c r="P545" s="171" t="n"/>
      <c r="Q545" s="171" t="n"/>
      <c r="R545" s="690">
        <f>_xlfn.LET(_xlpm.d,_xlfn.XLOOKUP(P545,'[1]Birth Dates'!$A:$A,'[1]Birth Dates'!$B:$B,"",0),IF(_xlpm.d=0,"",_xlpm.d))</f>
        <v/>
      </c>
      <c r="S545" s="171">
        <f>IF(OR(R545="",A545="",NOT(ISNUMBER(R545)),R545&gt;A545),"",DATEDIF(R545,A545,"Y")&amp;" years, "&amp;DATEDIF(R545,A545,"YM")&amp;" months, "&amp;DATEDIF(R545,A545,"MD")&amp;" days")</f>
        <v/>
      </c>
      <c r="T545" s="171" t="n"/>
      <c r="U545" s="171" t="n"/>
      <c r="V545" s="690">
        <f>_xlfn.LET(_xlpm.d,_xlfn.XLOOKUP(T545,'[1]Birth Dates'!$A:$A,'[1]Birth Dates'!$B:$B,"",0),IF(_xlpm.d=0,"",_xlpm.d))</f>
        <v/>
      </c>
      <c r="W545" s="171">
        <f>IF(OR(V545="",A545="",NOT(ISNUMBER(V545)),V545&gt;A545),"",DATEDIF(V545,A545,"Y")&amp;" years, "&amp;DATEDIF(V545,A545,"YM")&amp;" months, "&amp;DATEDIF(V545,A545,"MD")&amp;" days")</f>
        <v/>
      </c>
      <c r="X545" s="171" t="n"/>
      <c r="Y545" s="171" t="n"/>
      <c r="Z545" s="171" t="n"/>
      <c r="AA545" s="171" t="n"/>
      <c r="AB545" s="171" t="n"/>
      <c r="AC545" s="171" t="n"/>
      <c r="AD545" s="171" t="n"/>
      <c r="AE545" s="574" t="inlineStr"/>
      <c r="AF545" s="418">
        <f>IF(OR(AE545="",AE545="",AE545=0),"",6.172/(AE545*24))</f>
        <v/>
      </c>
      <c r="AG545" s="241" t="n"/>
      <c r="AH545" s="574" t="inlineStr"/>
      <c r="AI545" s="418">
        <f>IF(OR(AH545="",AH545="",AH545=0),"",6.172/(AH545*24))</f>
        <v/>
      </c>
      <c r="AJ545" s="175">
        <f>IF(AND(ISNUMBER(AB545),ISNUMBER(AG545)),AB545-AG545,"")</f>
        <v/>
      </c>
      <c r="AK545" s="171" t="inlineStr">
        <is>
          <t>Did Not Start</t>
        </is>
      </c>
      <c r="AL545" s="171" t="n"/>
      <c r="AM545" s="493" t="n"/>
      <c r="AN545" s="671">
        <f>IF(OR(AL545="",AM545="",AM545=0),"",AL545*6.172/(AM545*24))</f>
        <v/>
      </c>
      <c r="AO545" s="477">
        <f>IF(AND(AL545=AL544,AM545&lt;&gt;"",AM544&lt;&gt;""),AM545-AM544,"")</f>
        <v/>
      </c>
      <c r="AP545" s="171" t="n"/>
      <c r="AQ545" s="574" t="inlineStr"/>
      <c r="AR545" s="418">
        <f>IF(OR(AQ545="",AQ545="",AQ545=0),"",6.172/(AQ545*24))</f>
        <v/>
      </c>
      <c r="AS545" s="436">
        <f>IF(OR(NOT(ISNUMBER(C545)),NOT(ISNUMBER(AB545))),"",IF(AG545&lt;&gt;"",AG545,AB545)-C545)</f>
        <v/>
      </c>
      <c r="AT545" s="191" t="n"/>
      <c r="AU545" s="195">
        <f>IF($B545="","",TEXT($A545,"yyyymmdd")&amp;"_P"&amp;$C545&amp;"_C"&amp;$F545&amp;"_"&amp;TRIM(RIGHT(SUBSTITUTE(TRIM(SUBSTITUTE($L545,CHAR(160)," "))," ",REPT(" ",60)),60))&amp;IF($P545="","","-"&amp;TRIM(RIGHT(SUBSTITUTE(TRIM(SUBSTITUTE($P545,CHAR(160)," "))," ",REPT(" ",60)),60)))&amp;IF($T545="","","-"&amp;TRIM(RIGHT(SUBSTITUTE(TRIM(SUBSTITUTE($T545,CHAR(160)," "))," ",REPT(" ",60)),60)))&amp;".jpg")</f>
        <v/>
      </c>
    </row>
    <row r="546" ht="42" customHeight="1">
      <c r="A546" s="169" t="n">
        <v>26209</v>
      </c>
      <c r="B546" s="171" t="inlineStr">
        <is>
          <t>Hardie-Ferodo 500 3 October, 1971</t>
        </is>
      </c>
      <c r="C546" s="171" t="inlineStr">
        <is>
          <t>DNS</t>
        </is>
      </c>
      <c r="D546" s="171" t="inlineStr">
        <is>
          <t>D</t>
        </is>
      </c>
      <c r="E546" s="171" t="n"/>
      <c r="F546" s="171" t="n">
        <v>35</v>
      </c>
      <c r="G546" s="171" t="inlineStr">
        <is>
          <t>L Grose</t>
        </is>
      </c>
      <c r="H546" s="171" t="n"/>
      <c r="I546" s="171" t="n"/>
      <c r="J546" s="171" t="inlineStr">
        <is>
          <t>Holden LC Torana GTR XU-1</t>
        </is>
      </c>
      <c r="K546" s="171" t="n"/>
      <c r="L546" s="171" t="inlineStr">
        <is>
          <t>Les Grose</t>
        </is>
      </c>
      <c r="M546" s="171" t="inlineStr">
        <is>
          <t>AUS</t>
        </is>
      </c>
      <c r="N546" s="690">
        <f>_xlfn.LET(_xlpm.d,_xlfn.XLOOKUP(L546,'[1]Birth Dates'!$A:$A,'[1]Birth Dates'!$B:$B,"",0),IF(_xlpm.d=0,"",_xlpm.d))</f>
        <v/>
      </c>
      <c r="O546" s="171">
        <f>IF(OR(N546="",A546="",NOT(ISNUMBER(N546)),N546&gt;A546),"",DATEDIF(N546,A546,"Y")&amp;" years, "&amp;DATEDIF(N546,A546,"YM")&amp;" months, "&amp;DATEDIF(N546,A546,"MD")&amp;" days")</f>
        <v/>
      </c>
      <c r="P546" s="171" t="inlineStr">
        <is>
          <t>Lakis Manticas</t>
        </is>
      </c>
      <c r="Q546" s="171" t="inlineStr">
        <is>
          <t>AUS</t>
        </is>
      </c>
      <c r="R546" s="690">
        <f>_xlfn.LET(_xlpm.d,_xlfn.XLOOKUP(P546,'[1]Birth Dates'!$A:$A,'[1]Birth Dates'!$B:$B,"",0),IF(_xlpm.d=0,"",_xlpm.d))</f>
        <v/>
      </c>
      <c r="S546" s="171">
        <f>IF(OR(R546="",A546="",NOT(ISNUMBER(R546)),R546&gt;A546),"",DATEDIF(R546,A546,"Y")&amp;" years, "&amp;DATEDIF(R546,A546,"YM")&amp;" months, "&amp;DATEDIF(R546,A546,"MD")&amp;" days")</f>
        <v/>
      </c>
      <c r="T546" s="171" t="n"/>
      <c r="U546" s="171" t="n"/>
      <c r="V546" s="690">
        <f>_xlfn.LET(_xlpm.d,_xlfn.XLOOKUP(T546,'[1]Birth Dates'!$A:$A,'[1]Birth Dates'!$B:$B,"",0),IF(_xlpm.d=0,"",_xlpm.d))</f>
        <v/>
      </c>
      <c r="W546" s="171">
        <f>IF(OR(V546="",A546="",NOT(ISNUMBER(V546)),V546&gt;A546),"",DATEDIF(V546,A546,"Y")&amp;" years, "&amp;DATEDIF(V546,A546,"YM")&amp;" months, "&amp;DATEDIF(V546,A546,"MD")&amp;" days")</f>
        <v/>
      </c>
      <c r="X546" s="171" t="n"/>
      <c r="Y546" s="171" t="n"/>
      <c r="Z546" s="171" t="n"/>
      <c r="AA546" s="171" t="n"/>
      <c r="AB546" s="171" t="n">
        <v>31</v>
      </c>
      <c r="AC546" s="171" t="n"/>
      <c r="AD546" s="171" t="n"/>
      <c r="AE546" s="574" t="inlineStr"/>
      <c r="AF546" s="418">
        <f>IF(OR(AE546="",AE546="",AE546=0),"",6.172/(AE546*24))</f>
        <v/>
      </c>
      <c r="AG546" s="241" t="n"/>
      <c r="AH546" s="574" t="inlineStr"/>
      <c r="AI546" s="418">
        <f>IF(OR(AH546="",AH546="",AH546=0),"",6.172/(AH546*24))</f>
        <v/>
      </c>
      <c r="AJ546" s="175">
        <f>IF(AND(ISNUMBER(AB546),ISNUMBER(AG546)),AB546-AG546,"")</f>
        <v/>
      </c>
      <c r="AK546" s="171" t="inlineStr">
        <is>
          <t>Did Not Start - Transmission failure</t>
        </is>
      </c>
      <c r="AL546" s="171" t="n"/>
      <c r="AM546" s="493" t="n"/>
      <c r="AN546" s="671">
        <f>IF(OR(AL546="",AM546="",AM546=0),"",AL546*6.172/(AM546*24))</f>
        <v/>
      </c>
      <c r="AO546" s="477">
        <f>IF(AND(AL546=AL545,AM546&lt;&gt;"",AM545&lt;&gt;""),AM546-AM545,"")</f>
        <v/>
      </c>
      <c r="AP546" s="171" t="n"/>
      <c r="AQ546" s="574" t="inlineStr"/>
      <c r="AR546" s="418">
        <f>IF(OR(AQ546="",AQ546="",AQ546=0),"",6.172/(AQ546*24))</f>
        <v/>
      </c>
      <c r="AS546" s="436">
        <f>IF(OR(NOT(ISNUMBER(C546)),NOT(ISNUMBER(AB546))),"",IF(AG546&lt;&gt;"",AG546,AB546)-C546)</f>
        <v/>
      </c>
      <c r="AT546" s="191" t="n"/>
      <c r="AU546" s="195">
        <f>IF($B546="","",TEXT($A546,"yyyymmdd")&amp;"_P"&amp;$C546&amp;"_C"&amp;$F546&amp;"_"&amp;TRIM(RIGHT(SUBSTITUTE(TRIM(SUBSTITUTE($L546,CHAR(160)," "))," ",REPT(" ",60)),60))&amp;IF($P546="","","-"&amp;TRIM(RIGHT(SUBSTITUTE(TRIM(SUBSTITUTE($P546,CHAR(160)," "))," ",REPT(" ",60)),60)))&amp;IF($T546="","","-"&amp;TRIM(RIGHT(SUBSTITUTE(TRIM(SUBSTITUTE($T546,CHAR(160)," "))," ",REPT(" ",60)),60)))&amp;".jpg")</f>
        <v/>
      </c>
    </row>
    <row r="547" ht="56" customHeight="1">
      <c r="A547" s="169" t="n">
        <v>26209</v>
      </c>
      <c r="B547" s="171" t="inlineStr">
        <is>
          <t>Hardie-Ferodo 500 3 October, 1971</t>
        </is>
      </c>
      <c r="C547" s="171" t="inlineStr">
        <is>
          <t>DNS</t>
        </is>
      </c>
      <c r="D547" s="171" t="inlineStr">
        <is>
          <t>D</t>
        </is>
      </c>
      <c r="E547" s="171" t="n"/>
      <c r="F547" s="171" t="n">
        <v>52</v>
      </c>
      <c r="G547" s="171" t="inlineStr">
        <is>
          <t>R Lanyon</t>
        </is>
      </c>
      <c r="H547" s="171" t="n"/>
      <c r="I547" s="171" t="n"/>
      <c r="J547" s="171" t="inlineStr">
        <is>
          <t>Chrysler VH Valiant Charger R/T E38</t>
        </is>
      </c>
      <c r="K547" s="171" t="n"/>
      <c r="L547" s="171" t="inlineStr">
        <is>
          <t>Lawrie Nelson</t>
        </is>
      </c>
      <c r="M547" s="171" t="inlineStr">
        <is>
          <t>AUS</t>
        </is>
      </c>
      <c r="N547" s="690">
        <f>_xlfn.LET(_xlpm.d,_xlfn.XLOOKUP(L547,'[1]Birth Dates'!$A:$A,'[1]Birth Dates'!$B:$B,"",0),IF(_xlpm.d=0,"",_xlpm.d))</f>
        <v/>
      </c>
      <c r="O547" s="171">
        <f>IF(OR(N547="",A547="",NOT(ISNUMBER(N547)),N547&gt;A547),"",DATEDIF(N547,A547,"Y")&amp;" years, "&amp;DATEDIF(N547,A547,"YM")&amp;" months, "&amp;DATEDIF(N547,A547,"MD")&amp;" days")</f>
        <v/>
      </c>
      <c r="P547" s="171" t="inlineStr">
        <is>
          <t>Tony Farrell</t>
        </is>
      </c>
      <c r="Q547" s="171" t="inlineStr">
        <is>
          <t>AUS</t>
        </is>
      </c>
      <c r="R547" s="690">
        <f>_xlfn.LET(_xlpm.d,_xlfn.XLOOKUP(P547,'[1]Birth Dates'!$A:$A,'[1]Birth Dates'!$B:$B,"",0),IF(_xlpm.d=0,"",_xlpm.d))</f>
        <v/>
      </c>
      <c r="S547" s="171">
        <f>IF(OR(R547="",A547="",NOT(ISNUMBER(R547)),R547&gt;A547),"",DATEDIF(R547,A547,"Y")&amp;" years, "&amp;DATEDIF(R547,A547,"YM")&amp;" months, "&amp;DATEDIF(R547,A547,"MD")&amp;" days")</f>
        <v/>
      </c>
      <c r="T547" s="171" t="n"/>
      <c r="U547" s="171" t="n"/>
      <c r="V547" s="690">
        <f>_xlfn.LET(_xlpm.d,_xlfn.XLOOKUP(T547,'[1]Birth Dates'!$A:$A,'[1]Birth Dates'!$B:$B,"",0),IF(_xlpm.d=0,"",_xlpm.d))</f>
        <v/>
      </c>
      <c r="W547" s="171">
        <f>IF(OR(V547="",A547="",NOT(ISNUMBER(V547)),V547&gt;A547),"",DATEDIF(V547,A547,"Y")&amp;" years, "&amp;DATEDIF(V547,A547,"YM")&amp;" months, "&amp;DATEDIF(V547,A547,"MD")&amp;" days")</f>
        <v/>
      </c>
      <c r="X547" s="171" t="n"/>
      <c r="Y547" s="171" t="n"/>
      <c r="Z547" s="171" t="n"/>
      <c r="AA547" s="171" t="n"/>
      <c r="AB547" s="171" t="n"/>
      <c r="AC547" s="171" t="n"/>
      <c r="AD547" s="171" t="n"/>
      <c r="AE547" s="574" t="inlineStr"/>
      <c r="AF547" s="418">
        <f>IF(OR(AE547="",AE547="",AE547=0),"",6.172/(AE547*24))</f>
        <v/>
      </c>
      <c r="AG547" s="241" t="n"/>
      <c r="AH547" s="574" t="inlineStr"/>
      <c r="AI547" s="418">
        <f>IF(OR(AH547="",AH547="",AH547=0),"",6.172/(AH547*24))</f>
        <v/>
      </c>
      <c r="AJ547" s="175">
        <f>IF(AND(ISNUMBER(AB547),ISNUMBER(AG547)),AB547-AG547,"")</f>
        <v/>
      </c>
      <c r="AK547" s="171" t="inlineStr">
        <is>
          <t>Did Not Start</t>
        </is>
      </c>
      <c r="AL547" s="171" t="n"/>
      <c r="AM547" s="493" t="n"/>
      <c r="AN547" s="671">
        <f>IF(OR(AL547="",AM547="",AM547=0),"",AL547*6.172/(AM547*24))</f>
        <v/>
      </c>
      <c r="AO547" s="477">
        <f>IF(AND(AL547=AL546,AM547&lt;&gt;"",AM546&lt;&gt;""),AM547-AM546,"")</f>
        <v/>
      </c>
      <c r="AP547" s="171" t="n"/>
      <c r="AQ547" s="574" t="inlineStr"/>
      <c r="AR547" s="418">
        <f>IF(OR(AQ547="",AQ547="",AQ547=0),"",6.172/(AQ547*24))</f>
        <v/>
      </c>
      <c r="AS547" s="436">
        <f>IF(OR(NOT(ISNUMBER(C547)),NOT(ISNUMBER(AB547))),"",IF(AG547&lt;&gt;"",AG547,AB547)-C547)</f>
        <v/>
      </c>
      <c r="AT547" s="191" t="n"/>
      <c r="AU547" s="195">
        <f>IF($B547="","",TEXT($A547,"yyyymmdd")&amp;"_P"&amp;$C547&amp;"_C"&amp;$F547&amp;"_"&amp;TRIM(RIGHT(SUBSTITUTE(TRIM(SUBSTITUTE($L547,CHAR(160)," "))," ",REPT(" ",60)),60))&amp;IF($P547="","","-"&amp;TRIM(RIGHT(SUBSTITUTE(TRIM(SUBSTITUTE($P547,CHAR(160)," "))," ",REPT(" ",60)),60)))&amp;IF($T547="","","-"&amp;TRIM(RIGHT(SUBSTITUTE(TRIM(SUBSTITUTE($T547,CHAR(160)," "))," ",REPT(" ",60)),60)))&amp;".jpg")</f>
        <v/>
      </c>
    </row>
    <row r="548" ht="56" customHeight="1">
      <c r="A548" s="169" t="n">
        <v>26209</v>
      </c>
      <c r="B548" s="171" t="inlineStr">
        <is>
          <t>Hardie-Ferodo 500 3 October, 1971</t>
        </is>
      </c>
      <c r="C548" s="171" t="inlineStr">
        <is>
          <t>DNS</t>
        </is>
      </c>
      <c r="D548" s="171" t="inlineStr">
        <is>
          <t>D</t>
        </is>
      </c>
      <c r="E548" s="171" t="n"/>
      <c r="F548" s="171" t="n">
        <v>53</v>
      </c>
      <c r="G548" s="171" t="inlineStr">
        <is>
          <t>Formula 1 International Motoring Pty Ltd</t>
        </is>
      </c>
      <c r="H548" s="171" t="n"/>
      <c r="I548" s="171" t="n"/>
      <c r="J548" s="171" t="inlineStr">
        <is>
          <t>Chrysler VH Valiant Charger R/T E38</t>
        </is>
      </c>
      <c r="K548" s="171" t="n"/>
      <c r="L548" s="171" t="inlineStr">
        <is>
          <t>Tony Allen</t>
        </is>
      </c>
      <c r="M548" s="171" t="inlineStr">
        <is>
          <t>AUS</t>
        </is>
      </c>
      <c r="N548" s="690">
        <f>_xlfn.LET(_xlpm.d,_xlfn.XLOOKUP(L548,'[1]Birth Dates'!$A:$A,'[1]Birth Dates'!$B:$B,"",0),IF(_xlpm.d=0,"",_xlpm.d))</f>
        <v/>
      </c>
      <c r="O548" s="171">
        <f>IF(OR(N548="",A548="",NOT(ISNUMBER(N548)),N548&gt;A548),"",DATEDIF(N548,A548,"Y")&amp;" years, "&amp;DATEDIF(N548,A548,"YM")&amp;" months, "&amp;DATEDIF(N548,A548,"MD")&amp;" days")</f>
        <v/>
      </c>
      <c r="P548" s="171" t="inlineStr">
        <is>
          <t>Len Searle</t>
        </is>
      </c>
      <c r="Q548" s="171" t="inlineStr">
        <is>
          <t>AUS</t>
        </is>
      </c>
      <c r="R548" s="690">
        <f>_xlfn.LET(_xlpm.d,_xlfn.XLOOKUP(P548,'[1]Birth Dates'!$A:$A,'[1]Birth Dates'!$B:$B,"",0),IF(_xlpm.d=0,"",_xlpm.d))</f>
        <v/>
      </c>
      <c r="S548" s="171">
        <f>IF(OR(R548="",A548="",NOT(ISNUMBER(R548)),R548&gt;A548),"",DATEDIF(R548,A548,"Y")&amp;" years, "&amp;DATEDIF(R548,A548,"YM")&amp;" months, "&amp;DATEDIF(R548,A548,"MD")&amp;" days")</f>
        <v/>
      </c>
      <c r="T548" s="171" t="n"/>
      <c r="U548" s="171" t="n"/>
      <c r="V548" s="690">
        <f>_xlfn.LET(_xlpm.d,_xlfn.XLOOKUP(T548,'[1]Birth Dates'!$A:$A,'[1]Birth Dates'!$B:$B,"",0),IF(_xlpm.d=0,"",_xlpm.d))</f>
        <v/>
      </c>
      <c r="W548" s="171">
        <f>IF(OR(V548="",A548="",NOT(ISNUMBER(V548)),V548&gt;A548),"",DATEDIF(V548,A548,"Y")&amp;" years, "&amp;DATEDIF(V548,A548,"YM")&amp;" months, "&amp;DATEDIF(V548,A548,"MD")&amp;" days")</f>
        <v/>
      </c>
      <c r="X548" s="171" t="n"/>
      <c r="Y548" s="171" t="n"/>
      <c r="Z548" s="171" t="n"/>
      <c r="AA548" s="171" t="n"/>
      <c r="AB548" s="171" t="n"/>
      <c r="AC548" s="171" t="n"/>
      <c r="AD548" s="171" t="n"/>
      <c r="AE548" s="574" t="inlineStr"/>
      <c r="AF548" s="418">
        <f>IF(OR(AE548="",AE548="",AE548=0),"",6.172/(AE548*24))</f>
        <v/>
      </c>
      <c r="AG548" s="241" t="n"/>
      <c r="AH548" s="574" t="inlineStr"/>
      <c r="AI548" s="418">
        <f>IF(OR(AH548="",AH548="",AH548=0),"",6.172/(AH548*24))</f>
        <v/>
      </c>
      <c r="AJ548" s="175">
        <f>IF(AND(ISNUMBER(AB548),ISNUMBER(AG548)),AB548-AG548,"")</f>
        <v/>
      </c>
      <c r="AK548" s="171" t="inlineStr">
        <is>
          <t>Did Not Start - Reserve No.2 60 cars only started</t>
        </is>
      </c>
      <c r="AL548" s="171" t="n"/>
      <c r="AM548" s="493" t="n"/>
      <c r="AN548" s="671">
        <f>IF(OR(AL548="",AM548="",AM548=0),"",AL548*6.172/(AM548*24))</f>
        <v/>
      </c>
      <c r="AO548" s="477">
        <f>IF(AND(AL548=AL547,AM548&lt;&gt;"",AM547&lt;&gt;""),AM548-AM547,"")</f>
        <v/>
      </c>
      <c r="AP548" s="171" t="n"/>
      <c r="AQ548" s="574" t="inlineStr"/>
      <c r="AR548" s="418">
        <f>IF(OR(AQ548="",AQ548="",AQ548=0),"",6.172/(AQ548*24))</f>
        <v/>
      </c>
      <c r="AS548" s="436">
        <f>IF(OR(NOT(ISNUMBER(C548)),NOT(ISNUMBER(AB548))),"",IF(AG548&lt;&gt;"",AG548,AB548)-C548)</f>
        <v/>
      </c>
      <c r="AT548" s="191" t="n"/>
      <c r="AU548" s="195">
        <f>IF($B548="","",TEXT($A548,"yyyymmdd")&amp;"_P"&amp;$C548&amp;"_C"&amp;$F548&amp;"_"&amp;TRIM(RIGHT(SUBSTITUTE(TRIM(SUBSTITUTE($L548,CHAR(160)," "))," ",REPT(" ",60)),60))&amp;IF($P548="","","-"&amp;TRIM(RIGHT(SUBSTITUTE(TRIM(SUBSTITUTE($P548,CHAR(160)," "))," ",REPT(" ",60)),60)))&amp;IF($T548="","","-"&amp;TRIM(RIGHT(SUBSTITUTE(TRIM(SUBSTITUTE($T548,CHAR(160)," "))," ",REPT(" ",60)),60)))&amp;".jpg")</f>
        <v/>
      </c>
    </row>
    <row r="549" ht="42" customHeight="1">
      <c r="A549" s="169" t="n">
        <v>26209</v>
      </c>
      <c r="B549" s="171" t="inlineStr">
        <is>
          <t>Hardie-Ferodo 500 3 October, 1971</t>
        </is>
      </c>
      <c r="C549" s="171" t="inlineStr">
        <is>
          <t>DNS</t>
        </is>
      </c>
      <c r="D549" s="171" t="inlineStr">
        <is>
          <t>E</t>
        </is>
      </c>
      <c r="E549" s="171" t="n"/>
      <c r="F549" s="171" t="n">
        <v>56</v>
      </c>
      <c r="G549" s="171" t="inlineStr">
        <is>
          <t>McCluskey Ford Pty Ltd</t>
        </is>
      </c>
      <c r="H549" s="171" t="n"/>
      <c r="I549" s="171" t="n"/>
      <c r="J549" s="171" t="inlineStr">
        <is>
          <t>Ford Falcon XY GTHO Phase III</t>
        </is>
      </c>
      <c r="K549" s="171" t="n"/>
      <c r="L549" s="171" t="inlineStr">
        <is>
          <t>Ian Geoghegan</t>
        </is>
      </c>
      <c r="M549" s="171" t="inlineStr">
        <is>
          <t>AUS</t>
        </is>
      </c>
      <c r="N549" s="690">
        <f>_xlfn.LET(_xlpm.d,_xlfn.XLOOKUP(L549,'[1]Birth Dates'!$A:$A,'[1]Birth Dates'!$B:$B,"",0),IF(_xlpm.d=0,"",_xlpm.d))</f>
        <v/>
      </c>
      <c r="O549" s="171">
        <f>IF(OR(N549="",A549="",NOT(ISNUMBER(N549)),N549&gt;A549),"",DATEDIF(N549,A549,"Y")&amp;" years, "&amp;DATEDIF(N549,A549,"YM")&amp;" months, "&amp;DATEDIF(N549,A549,"MD")&amp;" days")</f>
        <v/>
      </c>
      <c r="P549" s="171" t="inlineStr">
        <is>
          <t>Brian Michelmore</t>
        </is>
      </c>
      <c r="Q549" s="171" t="inlineStr">
        <is>
          <t>AUS</t>
        </is>
      </c>
      <c r="R549" s="690">
        <f>_xlfn.LET(_xlpm.d,_xlfn.XLOOKUP(P549,'[1]Birth Dates'!$A:$A,'[1]Birth Dates'!$B:$B,"",0),IF(_xlpm.d=0,"",_xlpm.d))</f>
        <v/>
      </c>
      <c r="S549" s="171">
        <f>IF(OR(R549="",A549="",NOT(ISNUMBER(R549)),R549&gt;A549),"",DATEDIF(R549,A549,"Y")&amp;" years, "&amp;DATEDIF(R549,A549,"YM")&amp;" months, "&amp;DATEDIF(R549,A549,"MD")&amp;" days")</f>
        <v/>
      </c>
      <c r="T549" s="171" t="n"/>
      <c r="U549" s="171" t="n"/>
      <c r="V549" s="690">
        <f>_xlfn.LET(_xlpm.d,_xlfn.XLOOKUP(T549,'[1]Birth Dates'!$A:$A,'[1]Birth Dates'!$B:$B,"",0),IF(_xlpm.d=0,"",_xlpm.d))</f>
        <v/>
      </c>
      <c r="W549" s="171">
        <f>IF(OR(V549="",A549="",NOT(ISNUMBER(V549)),V549&gt;A549),"",DATEDIF(V549,A549,"Y")&amp;" years, "&amp;DATEDIF(V549,A549,"YM")&amp;" months, "&amp;DATEDIF(V549,A549,"MD")&amp;" days")</f>
        <v/>
      </c>
      <c r="X549" s="171" t="n"/>
      <c r="Y549" s="171" t="n"/>
      <c r="Z549" s="171" t="n"/>
      <c r="AA549" s="171" t="n"/>
      <c r="AB549" s="171" t="n"/>
      <c r="AC549" s="171" t="n"/>
      <c r="AD549" s="171" t="n"/>
      <c r="AE549" s="574" t="inlineStr"/>
      <c r="AF549" s="418">
        <f>IF(OR(AE549="",AE549="",AE549=0),"",6.172/(AE549*24))</f>
        <v/>
      </c>
      <c r="AG549" s="241" t="n"/>
      <c r="AH549" s="574" t="inlineStr"/>
      <c r="AI549" s="418">
        <f>IF(OR(AH549="",AH549="",AH549=0),"",6.172/(AH549*24))</f>
        <v/>
      </c>
      <c r="AJ549" s="175">
        <f>IF(AND(ISNUMBER(AB549),ISNUMBER(AG549)),AB549-AG549,"")</f>
        <v/>
      </c>
      <c r="AK549" s="171" t="inlineStr">
        <is>
          <t>Did Not Start</t>
        </is>
      </c>
      <c r="AL549" s="171" t="n"/>
      <c r="AM549" s="493" t="n"/>
      <c r="AN549" s="671">
        <f>IF(OR(AL549="",AM549="",AM549=0),"",AL549*6.172/(AM549*24))</f>
        <v/>
      </c>
      <c r="AO549" s="477">
        <f>IF(AND(AL549=AL548,AM549&lt;&gt;"",AM548&lt;&gt;""),AM549-AM548,"")</f>
        <v/>
      </c>
      <c r="AP549" s="171" t="n"/>
      <c r="AQ549" s="574" t="inlineStr"/>
      <c r="AR549" s="418">
        <f>IF(OR(AQ549="",AQ549="",AQ549=0),"",6.172/(AQ549*24))</f>
        <v/>
      </c>
      <c r="AS549" s="436">
        <f>IF(OR(NOT(ISNUMBER(C549)),NOT(ISNUMBER(AB549))),"",IF(AG549&lt;&gt;"",AG549,AB549)-C549)</f>
        <v/>
      </c>
      <c r="AT549" s="191" t="n"/>
      <c r="AU549" s="195">
        <f>IF($B549="","",TEXT($A549,"yyyymmdd")&amp;"_P"&amp;$C549&amp;"_C"&amp;$F549&amp;"_"&amp;TRIM(RIGHT(SUBSTITUTE(TRIM(SUBSTITUTE($L549,CHAR(160)," "))," ",REPT(" ",60)),60))&amp;IF($P549="","","-"&amp;TRIM(RIGHT(SUBSTITUTE(TRIM(SUBSTITUTE($P549,CHAR(160)," "))," ",REPT(" ",60)),60)))&amp;IF($T549="","","-"&amp;TRIM(RIGHT(SUBSTITUTE(TRIM(SUBSTITUTE($T549,CHAR(160)," "))," ",REPT(" ",60)),60)))&amp;".jpg")</f>
        <v/>
      </c>
    </row>
    <row r="550" ht="42" customHeight="1">
      <c r="A550" s="169" t="n">
        <v>26209</v>
      </c>
      <c r="B550" s="171" t="inlineStr">
        <is>
          <t>Hardie-Ferodo 500 3 October, 1971</t>
        </is>
      </c>
      <c r="C550" s="171" t="inlineStr">
        <is>
          <t>DNS</t>
        </is>
      </c>
      <c r="D550" s="171" t="inlineStr">
        <is>
          <t>E</t>
        </is>
      </c>
      <c r="E550" s="171" t="n"/>
      <c r="F550" s="171" t="n">
        <v>68</v>
      </c>
      <c r="G550" s="171" t="inlineStr">
        <is>
          <t>G Ward</t>
        </is>
      </c>
      <c r="H550" s="171" t="n"/>
      <c r="I550" s="171" t="n"/>
      <c r="J550" s="171" t="inlineStr">
        <is>
          <t>Volvo 164</t>
        </is>
      </c>
      <c r="K550" s="171" t="n"/>
      <c r="L550" s="171" t="inlineStr">
        <is>
          <t>Graham Ward</t>
        </is>
      </c>
      <c r="M550" s="171" t="inlineStr">
        <is>
          <t>AUS</t>
        </is>
      </c>
      <c r="N550" s="690">
        <f>_xlfn.LET(_xlpm.d,_xlfn.XLOOKUP(L550,'[1]Birth Dates'!$A:$A,'[1]Birth Dates'!$B:$B,"",0),IF(_xlpm.d=0,"",_xlpm.d))</f>
        <v/>
      </c>
      <c r="O550" s="171">
        <f>IF(OR(N550="",A550="",NOT(ISNUMBER(N550)),N550&gt;A550),"",DATEDIF(N550,A550,"Y")&amp;" years, "&amp;DATEDIF(N550,A550,"YM")&amp;" months, "&amp;DATEDIF(N550,A550,"MD")&amp;" days")</f>
        <v/>
      </c>
      <c r="P550" s="171" t="n"/>
      <c r="Q550" s="171" t="n"/>
      <c r="R550" s="690">
        <f>_xlfn.LET(_xlpm.d,_xlfn.XLOOKUP(P550,'[1]Birth Dates'!$A:$A,'[1]Birth Dates'!$B:$B,"",0),IF(_xlpm.d=0,"",_xlpm.d))</f>
        <v/>
      </c>
      <c r="S550" s="171">
        <f>IF(OR(R550="",A550="",NOT(ISNUMBER(R550)),R550&gt;A550),"",DATEDIF(R550,A550,"Y")&amp;" years, "&amp;DATEDIF(R550,A550,"YM")&amp;" months, "&amp;DATEDIF(R550,A550,"MD")&amp;" days")</f>
        <v/>
      </c>
      <c r="T550" s="171" t="n"/>
      <c r="U550" s="171" t="n"/>
      <c r="V550" s="690">
        <f>_xlfn.LET(_xlpm.d,_xlfn.XLOOKUP(T550,'[1]Birth Dates'!$A:$A,'[1]Birth Dates'!$B:$B,"",0),IF(_xlpm.d=0,"",_xlpm.d))</f>
        <v/>
      </c>
      <c r="W550" s="171">
        <f>IF(OR(V550="",A550="",NOT(ISNUMBER(V550)),V550&gt;A550),"",DATEDIF(V550,A550,"Y")&amp;" years, "&amp;DATEDIF(V550,A550,"YM")&amp;" months, "&amp;DATEDIF(V550,A550,"MD")&amp;" days")</f>
        <v/>
      </c>
      <c r="X550" s="171" t="n"/>
      <c r="Y550" s="171" t="n"/>
      <c r="Z550" s="171" t="n"/>
      <c r="AA550" s="171" t="n"/>
      <c r="AB550" s="171" t="n"/>
      <c r="AC550" s="171" t="n"/>
      <c r="AD550" s="171" t="n"/>
      <c r="AE550" s="574" t="inlineStr"/>
      <c r="AF550" s="418">
        <f>IF(OR(AE550="",AE550="",AE550=0),"",6.172/(AE550*24))</f>
        <v/>
      </c>
      <c r="AG550" s="241" t="n"/>
      <c r="AH550" s="574" t="inlineStr"/>
      <c r="AI550" s="418">
        <f>IF(OR(AH550="",AH550="",AH550=0),"",6.172/(AH550*24))</f>
        <v/>
      </c>
      <c r="AJ550" s="175">
        <f>IF(AND(ISNUMBER(AB550),ISNUMBER(AG550)),AB550-AG550,"")</f>
        <v/>
      </c>
      <c r="AK550" s="171" t="inlineStr">
        <is>
          <t>Did Not Start</t>
        </is>
      </c>
      <c r="AL550" s="171" t="n"/>
      <c r="AM550" s="493" t="n"/>
      <c r="AN550" s="671">
        <f>IF(OR(AL550="",AM550="",AM550=0),"",AL550*6.172/(AM550*24))</f>
        <v/>
      </c>
      <c r="AO550" s="477">
        <f>IF(AND(AL550=AL549,AM550&lt;&gt;"",AM549&lt;&gt;""),AM550-AM549,"")</f>
        <v/>
      </c>
      <c r="AP550" s="171" t="n"/>
      <c r="AQ550" s="574" t="inlineStr"/>
      <c r="AR550" s="418">
        <f>IF(OR(AQ550="",AQ550="",AQ550=0),"",6.172/(AQ550*24))</f>
        <v/>
      </c>
      <c r="AS550" s="436">
        <f>IF(OR(NOT(ISNUMBER(C550)),NOT(ISNUMBER(AB550))),"",IF(AG550&lt;&gt;"",AG550,AB550)-C550)</f>
        <v/>
      </c>
      <c r="AT550" s="191" t="n"/>
      <c r="AU550" s="195">
        <f>IF($B550="","",TEXT($A550,"yyyymmdd")&amp;"_P"&amp;$C550&amp;"_C"&amp;$F550&amp;"_"&amp;TRIM(RIGHT(SUBSTITUTE(TRIM(SUBSTITUTE($L550,CHAR(160)," "))," ",REPT(" ",60)),60))&amp;IF($P550="","","-"&amp;TRIM(RIGHT(SUBSTITUTE(TRIM(SUBSTITUTE($P550,CHAR(160)," "))," ",REPT(" ",60)),60)))&amp;IF($T550="","","-"&amp;TRIM(RIGHT(SUBSTITUTE(TRIM(SUBSTITUTE($T550,CHAR(160)," "))," ",REPT(" ",60)),60)))&amp;".jpg")</f>
        <v/>
      </c>
    </row>
    <row r="551" ht="42" customHeight="1">
      <c r="A551" s="169" t="n">
        <v>26209</v>
      </c>
      <c r="B551" s="171" t="inlineStr">
        <is>
          <t>Hardie-Ferodo 500 3 October, 1971</t>
        </is>
      </c>
      <c r="C551" s="171" t="inlineStr">
        <is>
          <t>DNS</t>
        </is>
      </c>
      <c r="D551" s="171" t="inlineStr">
        <is>
          <t>E</t>
        </is>
      </c>
      <c r="E551" s="171" t="n"/>
      <c r="F551" s="171" t="n">
        <v>70</v>
      </c>
      <c r="G551" s="171" t="inlineStr">
        <is>
          <t>HG Fenton</t>
        </is>
      </c>
      <c r="H551" s="171" t="n"/>
      <c r="I551" s="171" t="n"/>
      <c r="J551" s="171" t="inlineStr">
        <is>
          <t>Ford Falcon XY GTHO Phase III</t>
        </is>
      </c>
      <c r="K551" s="171" t="n"/>
      <c r="L551" s="171" t="inlineStr">
        <is>
          <t>H Fenton</t>
        </is>
      </c>
      <c r="M551" s="171" t="inlineStr">
        <is>
          <t>AUS</t>
        </is>
      </c>
      <c r="N551" s="690">
        <f>_xlfn.LET(_xlpm.d,_xlfn.XLOOKUP(L551,'[1]Birth Dates'!$A:$A,'[1]Birth Dates'!$B:$B,"",0),IF(_xlpm.d=0,"",_xlpm.d))</f>
        <v/>
      </c>
      <c r="O551" s="171">
        <f>IF(OR(N551="",A551="",NOT(ISNUMBER(N551)),N551&gt;A551),"",DATEDIF(N551,A551,"Y")&amp;" years, "&amp;DATEDIF(N551,A551,"YM")&amp;" months, "&amp;DATEDIF(N551,A551,"MD")&amp;" days")</f>
        <v/>
      </c>
      <c r="P551" s="171" t="inlineStr">
        <is>
          <t>F Ure</t>
        </is>
      </c>
      <c r="Q551" s="171" t="inlineStr">
        <is>
          <t>AUS</t>
        </is>
      </c>
      <c r="R551" s="690">
        <f>_xlfn.LET(_xlpm.d,_xlfn.XLOOKUP(P551,'[1]Birth Dates'!$A:$A,'[1]Birth Dates'!$B:$B,"",0),IF(_xlpm.d=0,"",_xlpm.d))</f>
        <v/>
      </c>
      <c r="S551" s="171">
        <f>IF(OR(R551="",A551="",NOT(ISNUMBER(R551)),R551&gt;A551),"",DATEDIF(R551,A551,"Y")&amp;" years, "&amp;DATEDIF(R551,A551,"YM")&amp;" months, "&amp;DATEDIF(R551,A551,"MD")&amp;" days")</f>
        <v/>
      </c>
      <c r="T551" s="171" t="n"/>
      <c r="U551" s="171" t="n"/>
      <c r="V551" s="690">
        <f>_xlfn.LET(_xlpm.d,_xlfn.XLOOKUP(T551,'[1]Birth Dates'!$A:$A,'[1]Birth Dates'!$B:$B,"",0),IF(_xlpm.d=0,"",_xlpm.d))</f>
        <v/>
      </c>
      <c r="W551" s="171">
        <f>IF(OR(V551="",A551="",NOT(ISNUMBER(V551)),V551&gt;A551),"",DATEDIF(V551,A551,"Y")&amp;" years, "&amp;DATEDIF(V551,A551,"YM")&amp;" months, "&amp;DATEDIF(V551,A551,"MD")&amp;" days")</f>
        <v/>
      </c>
      <c r="X551" s="171" t="n"/>
      <c r="Y551" s="171" t="n"/>
      <c r="Z551" s="171" t="n"/>
      <c r="AA551" s="171" t="n"/>
      <c r="AB551" s="171" t="n"/>
      <c r="AC551" s="171" t="n"/>
      <c r="AD551" s="171" t="n"/>
      <c r="AE551" s="574" t="inlineStr"/>
      <c r="AF551" s="418">
        <f>IF(OR(AE551="",AE551="",AE551=0),"",6.172/(AE551*24))</f>
        <v/>
      </c>
      <c r="AG551" s="241" t="n"/>
      <c r="AH551" s="574" t="inlineStr"/>
      <c r="AI551" s="418">
        <f>IF(OR(AH551="",AH551="",AH551=0),"",6.172/(AH551*24))</f>
        <v/>
      </c>
      <c r="AJ551" s="175">
        <f>IF(AND(ISNUMBER(AB551),ISNUMBER(AG551)),AB551-AG551,"")</f>
        <v/>
      </c>
      <c r="AK551" s="171" t="inlineStr">
        <is>
          <t>Did Not Start - Reserve No.1 60 cars only started</t>
        </is>
      </c>
      <c r="AL551" s="171" t="n"/>
      <c r="AM551" s="493" t="n"/>
      <c r="AN551" s="671">
        <f>IF(OR(AL551="",AM551="",AM551=0),"",AL551*6.172/(AM551*24))</f>
        <v/>
      </c>
      <c r="AO551" s="477">
        <f>IF(AND(AL551=AL550,AM551&lt;&gt;"",AM550&lt;&gt;""),AM551-AM550,"")</f>
        <v/>
      </c>
      <c r="AP551" s="171" t="n"/>
      <c r="AQ551" s="574" t="inlineStr"/>
      <c r="AR551" s="418">
        <f>IF(OR(AQ551="",AQ551="",AQ551=0),"",6.172/(AQ551*24))</f>
        <v/>
      </c>
      <c r="AS551" s="436">
        <f>IF(OR(NOT(ISNUMBER(C551)),NOT(ISNUMBER(AB551))),"",IF(AG551&lt;&gt;"",AG551,AB551)-C551)</f>
        <v/>
      </c>
      <c r="AT551" s="191" t="n"/>
      <c r="AU551" s="195">
        <f>IF($B551="","",TEXT($A551,"yyyymmdd")&amp;"_P"&amp;$C551&amp;"_C"&amp;$F551&amp;"_"&amp;TRIM(RIGHT(SUBSTITUTE(TRIM(SUBSTITUTE($L551,CHAR(160)," "))," ",REPT(" ",60)),60))&amp;IF($P551="","","-"&amp;TRIM(RIGHT(SUBSTITUTE(TRIM(SUBSTITUTE($P551,CHAR(160)," "))," ",REPT(" ",60)),60)))&amp;IF($T551="","","-"&amp;TRIM(RIGHT(SUBSTITUTE(TRIM(SUBSTITUTE($T551,CHAR(160)," "))," ",REPT(" ",60)),60)))&amp;".jpg")</f>
        <v/>
      </c>
    </row>
    <row r="552" ht="42" customFormat="1" customHeight="1" s="240">
      <c r="A552" s="243" t="n">
        <v>26573</v>
      </c>
      <c r="B552" s="244" t="inlineStr">
        <is>
          <t>Hardie-Ferodo 500 1 October, 1972</t>
        </is>
      </c>
      <c r="C552" s="244" t="n">
        <v>1</v>
      </c>
      <c r="D552" s="244" t="inlineStr">
        <is>
          <t>C</t>
        </is>
      </c>
      <c r="E552" s="244" t="n">
        <v>1</v>
      </c>
      <c r="F552" s="244" t="n">
        <v>28</v>
      </c>
      <c r="G552" s="244" t="inlineStr">
        <is>
          <t>Holden Dealer Team</t>
        </is>
      </c>
      <c r="H552" s="244" t="n"/>
      <c r="I552" s="244" t="n"/>
      <c r="J552" s="244" t="inlineStr">
        <is>
          <t>Holden LJ Torana GTR XU-1</t>
        </is>
      </c>
      <c r="K552" s="244" t="inlineStr">
        <is>
          <t>3330 L6</t>
        </is>
      </c>
      <c r="L552" s="244" t="inlineStr">
        <is>
          <t>Peter Brock</t>
        </is>
      </c>
      <c r="M552" s="244" t="inlineStr">
        <is>
          <t>AUS</t>
        </is>
      </c>
      <c r="N552" s="692">
        <f>_xlfn.LET(_xlpm.d,_xlfn.XLOOKUP(L552,'[1]Birth Dates'!$A:$A,'[1]Birth Dates'!$B:$B,"",0),IF(_xlpm.d=0,"",_xlpm.d))</f>
        <v/>
      </c>
      <c r="O552" s="203">
        <f>IF(OR(N552="",A552="",NOT(ISNUMBER(N552)),N552&gt;A552),"",DATEDIF(N552,A552,"Y")&amp;" years, "&amp;DATEDIF(N552,A552,"YM")&amp;" months, "&amp;DATEDIF(N552,A552,"MD")&amp;" days")</f>
        <v/>
      </c>
      <c r="P552" s="244" t="n"/>
      <c r="Q552" s="244" t="n"/>
      <c r="R552" s="692">
        <f>_xlfn.LET(_xlpm.d,_xlfn.XLOOKUP(P552,'[1]Birth Dates'!$A:$A,'[1]Birth Dates'!$B:$B,"",0),IF(_xlpm.d=0,"",_xlpm.d))</f>
        <v/>
      </c>
      <c r="S552" s="203">
        <f>IF(OR(R552="",A552="",NOT(ISNUMBER(R552)),R552&gt;A552),"",DATEDIF(R552,A552,"Y")&amp;" years, "&amp;DATEDIF(R552,A552,"YM")&amp;" months, "&amp;DATEDIF(R552,A552,"MD")&amp;" days")</f>
        <v/>
      </c>
      <c r="T552" s="244" t="n"/>
      <c r="U552" s="244" t="n"/>
      <c r="V552" s="692">
        <f>_xlfn.LET(_xlpm.d,_xlfn.XLOOKUP(T552,'[1]Birth Dates'!$A:$A,'[1]Birth Dates'!$B:$B,"",0),IF(_xlpm.d=0,"",_xlpm.d))</f>
        <v/>
      </c>
      <c r="W552" s="203">
        <f>IF(OR(V552="",A552="",NOT(ISNUMBER(V552)),V552&gt;A552),"",DATEDIF(V552,A552,"Y")&amp;" years, "&amp;DATEDIF(V552,A552,"YM")&amp;" months, "&amp;DATEDIF(V552,A552,"MD")&amp;" days")</f>
        <v/>
      </c>
      <c r="X552" s="203" t="n"/>
      <c r="Y552" s="203" t="n"/>
      <c r="Z552" s="203" t="n"/>
      <c r="AA552" s="203" t="n"/>
      <c r="AB552" s="244" t="n">
        <v>5</v>
      </c>
      <c r="AC552" s="244" t="n"/>
      <c r="AD552" s="244" t="n"/>
      <c r="AE552" s="575" t="inlineStr">
        <is>
          <t>2:38.2000</t>
        </is>
      </c>
      <c r="AF552" s="418">
        <f>IF(OR(AE552="",AE552="",AE552=0),"",6.172/(AE552*24))</f>
        <v/>
      </c>
      <c r="AG552" s="245" t="n"/>
      <c r="AH552" s="575" t="inlineStr"/>
      <c r="AI552" s="418">
        <f>IF(OR(AH552="",AH552="",AH552=0),"",6.172/(AH552*24))</f>
        <v/>
      </c>
      <c r="AJ552" s="175">
        <f>IF(AND(ISNUMBER(AB552),ISNUMBER(AG552)),AB552-AG552,"")</f>
        <v/>
      </c>
      <c r="AK552" s="244" t="n"/>
      <c r="AL552" s="244" t="n">
        <v>130</v>
      </c>
      <c r="AM552" s="494" t="n">
        <v>0.2513078703703704</v>
      </c>
      <c r="AN552" s="671">
        <f>IF(OR(AL552="",AM552="",AM552=0),"",AL552*6.172/(AM552*24))</f>
        <v/>
      </c>
      <c r="AO552" s="477">
        <f>IF(AND(AL552=AL551,AM552&lt;&gt;"",AM551&lt;&gt;""),AM552-AM551,"")</f>
        <v/>
      </c>
      <c r="AP552" s="244" t="n"/>
      <c r="AQ552" s="575" t="inlineStr">
        <is>
          <t>2:38.8000</t>
        </is>
      </c>
      <c r="AR552" s="418">
        <f>IF(OR(AQ552="",AQ552="",AQ552=0),"",6.172/(AQ552*24))</f>
        <v/>
      </c>
      <c r="AS552" s="436">
        <f>IF(OR(NOT(ISNUMBER(C552)),NOT(ISNUMBER(AB552))),"",IF(AG552&lt;&gt;"",AG552,AB552)-C552)</f>
        <v/>
      </c>
      <c r="AT552" s="411" t="inlineStr">
        <is>
          <t>Including 1 minute penalty for starting car during refuelling</t>
        </is>
      </c>
      <c r="AU552" s="213">
        <f>IF($B552="","",TEXT($A552,"yyyymmdd")&amp;"_P"&amp;$C552&amp;"_C"&amp;$F552&amp;"_"&amp;TRIM(RIGHT(SUBSTITUTE(TRIM(SUBSTITUTE($L552,CHAR(160)," "))," ",REPT(" ",60)),60))&amp;IF($P552="","","-"&amp;TRIM(RIGHT(SUBSTITUTE(TRIM(SUBSTITUTE($P552,CHAR(160)," "))," ",REPT(" ",60)),60)))&amp;IF($T552="","","-"&amp;TRIM(RIGHT(SUBSTITUTE(TRIM(SUBSTITUTE($T552,CHAR(160)," "))," ",REPT(" ",60)),60)))&amp;".jpg")</f>
        <v/>
      </c>
    </row>
    <row r="553" ht="42" customHeight="1">
      <c r="A553" s="172" t="n">
        <v>26573</v>
      </c>
      <c r="B553" s="203" t="inlineStr">
        <is>
          <t>Hardie-Ferodo 500 1 October, 1972</t>
        </is>
      </c>
      <c r="C553" s="203" t="n">
        <v>2</v>
      </c>
      <c r="D553" s="203" t="inlineStr">
        <is>
          <t>D</t>
        </is>
      </c>
      <c r="E553" s="203" t="n">
        <v>1</v>
      </c>
      <c r="F553" s="203" t="n">
        <v>5</v>
      </c>
      <c r="G553" s="203" t="inlineStr">
        <is>
          <t>Bryan Byrt Ford Pty Ltd</t>
        </is>
      </c>
      <c r="H553" s="203" t="n"/>
      <c r="I553" s="203" t="n"/>
      <c r="J553" s="203" t="inlineStr">
        <is>
          <t>Ford Falcon XY GTHO Phase III</t>
        </is>
      </c>
      <c r="K553" s="203" t="inlineStr">
        <is>
          <t>5763 V8</t>
        </is>
      </c>
      <c r="L553" s="203" t="inlineStr">
        <is>
          <t>John French</t>
        </is>
      </c>
      <c r="M553" s="203" t="inlineStr">
        <is>
          <t>AUS</t>
        </is>
      </c>
      <c r="N553" s="692">
        <f>_xlfn.LET(_xlpm.d,_xlfn.XLOOKUP(L553,'[1]Birth Dates'!$A:$A,'[1]Birth Dates'!$B:$B,"",0),IF(_xlpm.d=0,"",_xlpm.d))</f>
        <v/>
      </c>
      <c r="O553" s="203">
        <f>IF(OR(N553="",A553="",NOT(ISNUMBER(N553)),N553&gt;A553),"",DATEDIF(N553,A553,"Y")&amp;" years, "&amp;DATEDIF(N553,A553,"YM")&amp;" months, "&amp;DATEDIF(N553,A553,"MD")&amp;" days")</f>
        <v/>
      </c>
      <c r="P553" s="203" t="n"/>
      <c r="Q553" s="203" t="n"/>
      <c r="R553" s="692">
        <f>_xlfn.LET(_xlpm.d,_xlfn.XLOOKUP(P553,'[1]Birth Dates'!$A:$A,'[1]Birth Dates'!$B:$B,"",0),IF(_xlpm.d=0,"",_xlpm.d))</f>
        <v/>
      </c>
      <c r="S553" s="203">
        <f>IF(OR(R553="",A553="",NOT(ISNUMBER(R553)),R553&gt;A553),"",DATEDIF(R553,A553,"Y")&amp;" years, "&amp;DATEDIF(R553,A553,"YM")&amp;" months, "&amp;DATEDIF(R553,A553,"MD")&amp;" days")</f>
        <v/>
      </c>
      <c r="T553" s="203" t="n"/>
      <c r="U553" s="203" t="n"/>
      <c r="V553" s="692">
        <f>_xlfn.LET(_xlpm.d,_xlfn.XLOOKUP(T553,'[1]Birth Dates'!$A:$A,'[1]Birth Dates'!$B:$B,"",0),IF(_xlpm.d=0,"",_xlpm.d))</f>
        <v/>
      </c>
      <c r="W553" s="203">
        <f>IF(OR(V553="",A553="",NOT(ISNUMBER(V553)),V553&gt;A553),"",DATEDIF(V553,A553,"Y")&amp;" years, "&amp;DATEDIF(V553,A553,"YM")&amp;" months, "&amp;DATEDIF(V553,A553,"MD")&amp;" days")</f>
        <v/>
      </c>
      <c r="X553" s="203" t="n"/>
      <c r="Y553" s="203" t="n"/>
      <c r="Z553" s="203" t="n"/>
      <c r="AA553" s="203" t="n"/>
      <c r="AB553" s="203" t="n">
        <v>3</v>
      </c>
      <c r="AC553" s="203" t="n"/>
      <c r="AD553" s="203" t="n"/>
      <c r="AE553" s="476" t="inlineStr">
        <is>
          <t>2:37.5000</t>
        </is>
      </c>
      <c r="AF553" s="418">
        <f>IF(OR(AE553="",AE553="",AE553=0),"",6.172/(AE553*24))</f>
        <v/>
      </c>
      <c r="AG553" s="246" t="n"/>
      <c r="AH553" s="476" t="inlineStr"/>
      <c r="AI553" s="418">
        <f>IF(OR(AH553="",AH553="",AH553=0),"",6.172/(AH553*24))</f>
        <v/>
      </c>
      <c r="AJ553" s="175">
        <f>IF(AND(ISNUMBER(AB553),ISNUMBER(AG553)),AB553-AG553,"")</f>
        <v/>
      </c>
      <c r="AK553" s="203" t="n"/>
      <c r="AL553" s="203" t="n">
        <v>129</v>
      </c>
      <c r="AM553" s="495" t="n">
        <v>0.2513657407407408</v>
      </c>
      <c r="AN553" s="671">
        <f>IF(OR(AL553="",AM553="",AM553=0),"",AL553*6.172/(AM553*24))</f>
        <v/>
      </c>
      <c r="AO553" s="477">
        <f>IF(AND(AL553=AL552,AM553&lt;&gt;"",AM552&lt;&gt;""),AM553-AM552,"")</f>
        <v/>
      </c>
      <c r="AP553" s="203" t="n"/>
      <c r="AQ553" s="476" t="inlineStr">
        <is>
          <t>2:37.8000</t>
        </is>
      </c>
      <c r="AR553" s="418">
        <f>IF(OR(AQ553="",AQ553="",AQ553=0),"",6.172/(AQ553*24))</f>
        <v/>
      </c>
      <c r="AS553" s="436">
        <f>IF(OR(NOT(ISNUMBER(C553)),NOT(ISNUMBER(AB553))),"",IF(AG553&lt;&gt;"",AG553,AB553)-C553)</f>
        <v/>
      </c>
      <c r="AT553" s="210" t="n"/>
      <c r="AU553" s="206">
        <f>IF($B553="","",TEXT($A553,"yyyymmdd")&amp;"_P"&amp;$C553&amp;"_C"&amp;$F553&amp;"_"&amp;TRIM(RIGHT(SUBSTITUTE(TRIM(SUBSTITUTE($L553,CHAR(160)," "))," ",REPT(" ",60)),60))&amp;IF($P553="","","-"&amp;TRIM(RIGHT(SUBSTITUTE(TRIM(SUBSTITUTE($P553,CHAR(160)," "))," ",REPT(" ",60)),60)))&amp;IF($T553="","","-"&amp;TRIM(RIGHT(SUBSTITUTE(TRIM(SUBSTITUTE($T553,CHAR(160)," "))," ",REPT(" ",60)),60)))&amp;".jpg")</f>
        <v/>
      </c>
    </row>
    <row r="554" ht="56" customHeight="1">
      <c r="A554" s="172" t="n">
        <v>26573</v>
      </c>
      <c r="B554" s="203" t="inlineStr">
        <is>
          <t>Hardie-Ferodo 500 1 October, 1972</t>
        </is>
      </c>
      <c r="C554" s="203" t="n">
        <v>3</v>
      </c>
      <c r="D554" s="203" t="inlineStr">
        <is>
          <t>D</t>
        </is>
      </c>
      <c r="E554" s="203" t="n">
        <v>2</v>
      </c>
      <c r="F554" s="203" t="n">
        <v>15</v>
      </c>
      <c r="G554" s="203" t="inlineStr">
        <is>
          <t>D Beck</t>
        </is>
      </c>
      <c r="H554" s="203" t="n"/>
      <c r="I554" s="203" t="n"/>
      <c r="J554" s="203" t="inlineStr">
        <is>
          <t>Chrysler VH Valiant Charger R/T E49</t>
        </is>
      </c>
      <c r="K554" s="203" t="inlineStr">
        <is>
          <t>4342 L6</t>
        </is>
      </c>
      <c r="L554" s="203" t="inlineStr">
        <is>
          <t>Doug Chivas</t>
        </is>
      </c>
      <c r="M554" s="203" t="inlineStr">
        <is>
          <t>AUS</t>
        </is>
      </c>
      <c r="N554" s="692">
        <f>_xlfn.LET(_xlpm.d,_xlfn.XLOOKUP(L554,'[1]Birth Dates'!$A:$A,'[1]Birth Dates'!$B:$B,"",0),IF(_xlpm.d=0,"",_xlpm.d))</f>
        <v/>
      </c>
      <c r="O554" s="203">
        <f>IF(OR(N554="",A554="",NOT(ISNUMBER(N554)),N554&gt;A554),"",DATEDIF(N554,A554,"Y")&amp;" years, "&amp;DATEDIF(N554,A554,"YM")&amp;" months, "&amp;DATEDIF(N554,A554,"MD")&amp;" days")</f>
        <v/>
      </c>
      <c r="P554" s="203" t="inlineStr">
        <is>
          <t>Damon Beck</t>
        </is>
      </c>
      <c r="Q554" s="203" t="inlineStr">
        <is>
          <t>AUS</t>
        </is>
      </c>
      <c r="R554" s="692">
        <f>_xlfn.LET(_xlpm.d,_xlfn.XLOOKUP(P554,'[1]Birth Dates'!$A:$A,'[1]Birth Dates'!$B:$B,"",0),IF(_xlpm.d=0,"",_xlpm.d))</f>
        <v/>
      </c>
      <c r="S554" s="203">
        <f>IF(OR(R554="",A554="",NOT(ISNUMBER(R554)),R554&gt;A554),"",DATEDIF(R554,A554,"Y")&amp;" years, "&amp;DATEDIF(R554,A554,"YM")&amp;" months, "&amp;DATEDIF(R554,A554,"MD")&amp;" days")</f>
        <v/>
      </c>
      <c r="T554" s="203" t="n"/>
      <c r="U554" s="203" t="n"/>
      <c r="V554" s="692">
        <f>_xlfn.LET(_xlpm.d,_xlfn.XLOOKUP(T554,'[1]Birth Dates'!$A:$A,'[1]Birth Dates'!$B:$B,"",0),IF(_xlpm.d=0,"",_xlpm.d))</f>
        <v/>
      </c>
      <c r="W554" s="203">
        <f>IF(OR(V554="",A554="",NOT(ISNUMBER(V554)),V554&gt;A554),"",DATEDIF(V554,A554,"Y")&amp;" years, "&amp;DATEDIF(V554,A554,"YM")&amp;" months, "&amp;DATEDIF(V554,A554,"MD")&amp;" days")</f>
        <v/>
      </c>
      <c r="X554" s="203" t="n"/>
      <c r="Y554" s="203" t="n"/>
      <c r="Z554" s="203" t="n"/>
      <c r="AA554" s="203" t="n"/>
      <c r="AB554" s="203" t="n">
        <v>9</v>
      </c>
      <c r="AC554" s="203" t="n"/>
      <c r="AD554" s="203" t="n"/>
      <c r="AE554" s="476" t="inlineStr">
        <is>
          <t>2:41.1000</t>
        </is>
      </c>
      <c r="AF554" s="418">
        <f>IF(OR(AE554="",AE554="",AE554=0),"",6.172/(AE554*24))</f>
        <v/>
      </c>
      <c r="AG554" s="246" t="n"/>
      <c r="AH554" s="476" t="inlineStr"/>
      <c r="AI554" s="418">
        <f>IF(OR(AH554="",AH554="",AH554=0),"",6.172/(AH554*24))</f>
        <v/>
      </c>
      <c r="AJ554" s="175">
        <f>IF(AND(ISNUMBER(AB554),ISNUMBER(AG554)),AB554-AG554,"")</f>
        <v/>
      </c>
      <c r="AK554" s="203" t="n"/>
      <c r="AL554" s="203" t="n">
        <v>128</v>
      </c>
      <c r="AM554" s="495" t="n">
        <v>0.2518865740740741</v>
      </c>
      <c r="AN554" s="671">
        <f>IF(OR(AL554="",AM554="",AM554=0),"",AL554*6.172/(AM554*24))</f>
        <v/>
      </c>
      <c r="AO554" s="477">
        <f>IF(AND(AL554=AL553,AM554&lt;&gt;"",AM553&lt;&gt;""),AM554-AM553,"")</f>
        <v/>
      </c>
      <c r="AP554" s="203" t="n"/>
      <c r="AQ554" s="476" t="inlineStr">
        <is>
          <t>2:41.7000</t>
        </is>
      </c>
      <c r="AR554" s="418">
        <f>IF(OR(AQ554="",AQ554="",AQ554=0),"",6.172/(AQ554*24))</f>
        <v/>
      </c>
      <c r="AS554" s="436">
        <f>IF(OR(NOT(ISNUMBER(C554)),NOT(ISNUMBER(AB554))),"",IF(AG554&lt;&gt;"",AG554,AB554)-C554)</f>
        <v/>
      </c>
      <c r="AT554" s="210" t="n"/>
      <c r="AU554" s="206">
        <f>IF($B554="","",TEXT($A554,"yyyymmdd")&amp;"_P"&amp;$C554&amp;"_C"&amp;$F554&amp;"_"&amp;TRIM(RIGHT(SUBSTITUTE(TRIM(SUBSTITUTE($L554,CHAR(160)," "))," ",REPT(" ",60)),60))&amp;IF($P554="","","-"&amp;TRIM(RIGHT(SUBSTITUTE(TRIM(SUBSTITUTE($P554,CHAR(160)," "))," ",REPT(" ",60)),60)))&amp;IF($T554="","","-"&amp;TRIM(RIGHT(SUBSTITUTE(TRIM(SUBSTITUTE($T554,CHAR(160)," "))," ",REPT(" ",60)),60)))&amp;".jpg")</f>
        <v/>
      </c>
    </row>
    <row r="555" ht="56" customHeight="1">
      <c r="A555" s="172" t="n">
        <v>26573</v>
      </c>
      <c r="B555" s="203" t="inlineStr">
        <is>
          <t>Hardie-Ferodo 500 1 October, 1972</t>
        </is>
      </c>
      <c r="C555" s="203" t="n">
        <v>4</v>
      </c>
      <c r="D555" s="203" t="inlineStr">
        <is>
          <t>D</t>
        </is>
      </c>
      <c r="E555" s="203" t="n">
        <v>3</v>
      </c>
      <c r="F555" s="203" t="n">
        <v>2</v>
      </c>
      <c r="G555" s="203" t="inlineStr">
        <is>
          <t>Geoghegan Sporty Cars</t>
        </is>
      </c>
      <c r="H555" s="203" t="n"/>
      <c r="I555" s="203" t="n"/>
      <c r="J555" s="203" t="inlineStr">
        <is>
          <t>Chrysler VH Valiant Charger R/T E49</t>
        </is>
      </c>
      <c r="K555" s="203" t="inlineStr">
        <is>
          <t>4342 L6</t>
        </is>
      </c>
      <c r="L555" s="203" t="inlineStr">
        <is>
          <t>Leo Geoghegan</t>
        </is>
      </c>
      <c r="M555" s="203" t="inlineStr">
        <is>
          <t>AUS</t>
        </is>
      </c>
      <c r="N555" s="692">
        <f>_xlfn.LET(_xlpm.d,_xlfn.XLOOKUP(L555,'[1]Birth Dates'!$A:$A,'[1]Birth Dates'!$B:$B,"",0),IF(_xlpm.d=0,"",_xlpm.d))</f>
        <v/>
      </c>
      <c r="O555" s="203">
        <f>IF(OR(N555="",A555="",NOT(ISNUMBER(N555)),N555&gt;A555),"",DATEDIF(N555,A555,"Y")&amp;" years, "&amp;DATEDIF(N555,A555,"YM")&amp;" months, "&amp;DATEDIF(N555,A555,"MD")&amp;" days")</f>
        <v/>
      </c>
      <c r="P555" s="203" t="n"/>
      <c r="Q555" s="203" t="n"/>
      <c r="R555" s="692">
        <f>_xlfn.LET(_xlpm.d,_xlfn.XLOOKUP(P555,'[1]Birth Dates'!$A:$A,'[1]Birth Dates'!$B:$B,"",0),IF(_xlpm.d=0,"",_xlpm.d))</f>
        <v/>
      </c>
      <c r="S555" s="203">
        <f>IF(OR(R555="",A555="",NOT(ISNUMBER(R555)),R555&gt;A555),"",DATEDIF(R555,A555,"Y")&amp;" years, "&amp;DATEDIF(R555,A555,"YM")&amp;" months, "&amp;DATEDIF(R555,A555,"MD")&amp;" days")</f>
        <v/>
      </c>
      <c r="T555" s="203" t="n"/>
      <c r="U555" s="203" t="n"/>
      <c r="V555" s="692">
        <f>_xlfn.LET(_xlpm.d,_xlfn.XLOOKUP(T555,'[1]Birth Dates'!$A:$A,'[1]Birth Dates'!$B:$B,"",0),IF(_xlpm.d=0,"",_xlpm.d))</f>
        <v/>
      </c>
      <c r="W555" s="203">
        <f>IF(OR(V555="",A555="",NOT(ISNUMBER(V555)),V555&gt;A555),"",DATEDIF(V555,A555,"Y")&amp;" years, "&amp;DATEDIF(V555,A555,"YM")&amp;" months, "&amp;DATEDIF(V555,A555,"MD")&amp;" days")</f>
        <v/>
      </c>
      <c r="X555" s="203" t="n"/>
      <c r="Y555" s="203" t="n"/>
      <c r="Z555" s="203" t="n"/>
      <c r="AA555" s="203" t="n"/>
      <c r="AB555" s="203" t="n">
        <v>6</v>
      </c>
      <c r="AC555" s="203" t="n"/>
      <c r="AD555" s="203" t="n"/>
      <c r="AE555" s="476" t="inlineStr">
        <is>
          <t>2:39.1000</t>
        </is>
      </c>
      <c r="AF555" s="418">
        <f>IF(OR(AE555="",AE555="",AE555=0),"",6.172/(AE555*24))</f>
        <v/>
      </c>
      <c r="AG555" s="246" t="n"/>
      <c r="AH555" s="476" t="inlineStr"/>
      <c r="AI555" s="418">
        <f>IF(OR(AH555="",AH555="",AH555=0),"",6.172/(AH555*24))</f>
        <v/>
      </c>
      <c r="AJ555" s="175">
        <f>IF(AND(ISNUMBER(AB555),ISNUMBER(AG555)),AB555-AG555,"")</f>
        <v/>
      </c>
      <c r="AK555" s="203" t="n"/>
      <c r="AL555" s="203" t="n">
        <v>127</v>
      </c>
      <c r="AM555" s="495" t="n">
        <v>0.2532638888888889</v>
      </c>
      <c r="AN555" s="671">
        <f>IF(OR(AL555="",AM555="",AM555=0),"",AL555*6.172/(AM555*24))</f>
        <v/>
      </c>
      <c r="AO555" s="477">
        <f>IF(AND(AL555=AL554,AM555&lt;&gt;"",AM554&lt;&gt;""),AM555-AM554,"")</f>
        <v/>
      </c>
      <c r="AP555" s="203" t="n"/>
      <c r="AQ555" s="476" t="inlineStr">
        <is>
          <t>2:41.7000</t>
        </is>
      </c>
      <c r="AR555" s="418">
        <f>IF(OR(AQ555="",AQ555="",AQ555=0),"",6.172/(AQ555*24))</f>
        <v/>
      </c>
      <c r="AS555" s="436">
        <f>IF(OR(NOT(ISNUMBER(C555)),NOT(ISNUMBER(AB555))),"",IF(AG555&lt;&gt;"",AG555,AB555)-C555)</f>
        <v/>
      </c>
      <c r="AT555" s="411" t="inlineStr">
        <is>
          <t>Including two 1 minute penaltis for push starts</t>
        </is>
      </c>
      <c r="AU555" s="206">
        <f>IF($B555="","",TEXT($A555,"yyyymmdd")&amp;"_P"&amp;$C555&amp;"_C"&amp;$F555&amp;"_"&amp;TRIM(RIGHT(SUBSTITUTE(TRIM(SUBSTITUTE($L555,CHAR(160)," "))," ",REPT(" ",60)),60))&amp;IF($P555="","","-"&amp;TRIM(RIGHT(SUBSTITUTE(TRIM(SUBSTITUTE($P555,CHAR(160)," "))," ",REPT(" ",60)),60)))&amp;IF($T555="","","-"&amp;TRIM(RIGHT(SUBSTITUTE(TRIM(SUBSTITUTE($T555,CHAR(160)," "))," ",REPT(" ",60)),60)))&amp;".jpg")</f>
        <v/>
      </c>
    </row>
    <row r="556" ht="42" customHeight="1">
      <c r="A556" s="172" t="n">
        <v>26573</v>
      </c>
      <c r="B556" s="203" t="inlineStr">
        <is>
          <t>Hardie-Ferodo 500 1 October, 1972</t>
        </is>
      </c>
      <c r="C556" s="203" t="n">
        <v>5</v>
      </c>
      <c r="D556" s="203" t="inlineStr">
        <is>
          <t>C</t>
        </is>
      </c>
      <c r="E556" s="203" t="n">
        <v>2</v>
      </c>
      <c r="F556" s="203" t="n">
        <v>19</v>
      </c>
      <c r="G556" s="203" t="inlineStr">
        <is>
          <t>Max Wright Motors Pty Ltd</t>
        </is>
      </c>
      <c r="H556" s="203" t="n"/>
      <c r="I556" s="203" t="n"/>
      <c r="J556" s="203" t="inlineStr">
        <is>
          <t>Holden LJ Torana GTR XU-1</t>
        </is>
      </c>
      <c r="K556" s="203" t="inlineStr">
        <is>
          <t>3330 L6</t>
        </is>
      </c>
      <c r="L556" s="203" t="inlineStr">
        <is>
          <t>Don Holland</t>
        </is>
      </c>
      <c r="M556" s="203" t="inlineStr">
        <is>
          <t>AUS</t>
        </is>
      </c>
      <c r="N556" s="692">
        <f>_xlfn.LET(_xlpm.d,_xlfn.XLOOKUP(L556,'[1]Birth Dates'!$A:$A,'[1]Birth Dates'!$B:$B,"",0),IF(_xlpm.d=0,"",_xlpm.d))</f>
        <v/>
      </c>
      <c r="O556" s="203">
        <f>IF(OR(N556="",A556="",NOT(ISNUMBER(N556)),N556&gt;A556),"",DATEDIF(N556,A556,"Y")&amp;" years, "&amp;DATEDIF(N556,A556,"YM")&amp;" months, "&amp;DATEDIF(N556,A556,"MD")&amp;" days")</f>
        <v/>
      </c>
      <c r="P556" s="203" t="n"/>
      <c r="Q556" s="203" t="n"/>
      <c r="R556" s="692">
        <f>_xlfn.LET(_xlpm.d,_xlfn.XLOOKUP(P556,'[1]Birth Dates'!$A:$A,'[1]Birth Dates'!$B:$B,"",0),IF(_xlpm.d=0,"",_xlpm.d))</f>
        <v/>
      </c>
      <c r="S556" s="203">
        <f>IF(OR(R556="",A556="",NOT(ISNUMBER(R556)),R556&gt;A556),"",DATEDIF(R556,A556,"Y")&amp;" years, "&amp;DATEDIF(R556,A556,"YM")&amp;" months, "&amp;DATEDIF(R556,A556,"MD")&amp;" days")</f>
        <v/>
      </c>
      <c r="T556" s="203" t="n"/>
      <c r="U556" s="203" t="n"/>
      <c r="V556" s="692">
        <f>_xlfn.LET(_xlpm.d,_xlfn.XLOOKUP(T556,'[1]Birth Dates'!$A:$A,'[1]Birth Dates'!$B:$B,"",0),IF(_xlpm.d=0,"",_xlpm.d))</f>
        <v/>
      </c>
      <c r="W556" s="203">
        <f>IF(OR(V556="",A556="",NOT(ISNUMBER(V556)),V556&gt;A556),"",DATEDIF(V556,A556,"Y")&amp;" years, "&amp;DATEDIF(V556,A556,"YM")&amp;" months, "&amp;DATEDIF(V556,A556,"MD")&amp;" days")</f>
        <v/>
      </c>
      <c r="X556" s="203" t="n"/>
      <c r="Y556" s="203" t="n"/>
      <c r="Z556" s="203" t="n"/>
      <c r="AA556" s="203" t="n"/>
      <c r="AB556" s="203" t="n">
        <v>11</v>
      </c>
      <c r="AC556" s="203" t="n"/>
      <c r="AD556" s="203" t="n"/>
      <c r="AE556" s="590" t="inlineStr">
        <is>
          <t>2:42.6000</t>
        </is>
      </c>
      <c r="AF556" s="418">
        <f>IF(OR(AE556="",AE556="",AE556=0),"",6.172/(AE556*24))</f>
        <v/>
      </c>
      <c r="AG556" s="246" t="n"/>
      <c r="AH556" s="476" t="inlineStr"/>
      <c r="AI556" s="418">
        <f>IF(OR(AH556="",AH556="",AH556=0),"",6.172/(AH556*24))</f>
        <v/>
      </c>
      <c r="AJ556" s="175">
        <f>IF(AND(ISNUMBER(AB556),ISNUMBER(AG556)),AB556-AG556,"")</f>
        <v/>
      </c>
      <c r="AK556" s="203" t="n"/>
      <c r="AL556" s="203" t="n">
        <v>125</v>
      </c>
      <c r="AM556" s="495" t="n">
        <v>0.252025462962963</v>
      </c>
      <c r="AN556" s="671">
        <f>IF(OR(AL556="",AM556="",AM556=0),"",AL556*6.172/(AM556*24))</f>
        <v/>
      </c>
      <c r="AO556" s="477">
        <f>IF(AND(AL556=AL555,AM556&lt;&gt;"",AM555&lt;&gt;""),AM556-AM555,"")</f>
        <v/>
      </c>
      <c r="AP556" s="203" t="n"/>
      <c r="AQ556" s="476" t="inlineStr">
        <is>
          <t>2:44.9000</t>
        </is>
      </c>
      <c r="AR556" s="418">
        <f>IF(OR(AQ556="",AQ556="",AQ556=0),"",6.172/(AQ556*24))</f>
        <v/>
      </c>
      <c r="AS556" s="436">
        <f>IF(OR(NOT(ISNUMBER(C556)),NOT(ISNUMBER(AB556))),"",IF(AG556&lt;&gt;"",AG556,AB556)-C556)</f>
        <v/>
      </c>
      <c r="AT556" s="210" t="n"/>
      <c r="AU556" s="206">
        <f>IF($B556="","",TEXT($A556,"yyyymmdd")&amp;"_P"&amp;$C556&amp;"_C"&amp;$F556&amp;"_"&amp;TRIM(RIGHT(SUBSTITUTE(TRIM(SUBSTITUTE($L556,CHAR(160)," "))," ",REPT(" ",60)),60))&amp;IF($P556="","","-"&amp;TRIM(RIGHT(SUBSTITUTE(TRIM(SUBSTITUTE($P556,CHAR(160)," "))," ",REPT(" ",60)),60)))&amp;IF($T556="","","-"&amp;TRIM(RIGHT(SUBSTITUTE(TRIM(SUBSTITUTE($T556,CHAR(160)," "))," ",REPT(" ",60)),60)))&amp;".jpg")</f>
        <v/>
      </c>
    </row>
    <row r="557" ht="42" customHeight="1">
      <c r="A557" s="172" t="n">
        <v>26573</v>
      </c>
      <c r="B557" s="203" t="inlineStr">
        <is>
          <t>Hardie-Ferodo 500 1 October, 1972</t>
        </is>
      </c>
      <c r="C557" s="203" t="n">
        <v>6</v>
      </c>
      <c r="D557" s="203" t="inlineStr">
        <is>
          <t>C</t>
        </is>
      </c>
      <c r="E557" s="203" t="n">
        <v>3</v>
      </c>
      <c r="F557" s="203" t="n">
        <v>27</v>
      </c>
      <c r="G557" s="203" t="inlineStr">
        <is>
          <t>R Forbes</t>
        </is>
      </c>
      <c r="H557" s="203" t="n"/>
      <c r="I557" s="203" t="n"/>
      <c r="J557" s="203" t="inlineStr">
        <is>
          <t>Holden LJ Torana GTR XU-1</t>
        </is>
      </c>
      <c r="K557" s="203" t="inlineStr">
        <is>
          <t>3330 L6</t>
        </is>
      </c>
      <c r="L557" s="203" t="inlineStr">
        <is>
          <t>Bob Forbes</t>
        </is>
      </c>
      <c r="M557" s="203" t="inlineStr">
        <is>
          <t>AUS</t>
        </is>
      </c>
      <c r="N557" s="692">
        <f>_xlfn.LET(_xlpm.d,_xlfn.XLOOKUP(L557,'[1]Birth Dates'!$A:$A,'[1]Birth Dates'!$B:$B,"",0),IF(_xlpm.d=0,"",_xlpm.d))</f>
        <v/>
      </c>
      <c r="O557" s="203">
        <f>IF(OR(N557="",A557="",NOT(ISNUMBER(N557)),N557&gt;A557),"",DATEDIF(N557,A557,"Y")&amp;" years, "&amp;DATEDIF(N557,A557,"YM")&amp;" months, "&amp;DATEDIF(N557,A557,"MD")&amp;" days")</f>
        <v/>
      </c>
      <c r="P557" s="203" t="n"/>
      <c r="Q557" s="203" t="n"/>
      <c r="R557" s="692">
        <f>_xlfn.LET(_xlpm.d,_xlfn.XLOOKUP(P557,'[1]Birth Dates'!$A:$A,'[1]Birth Dates'!$B:$B,"",0),IF(_xlpm.d=0,"",_xlpm.d))</f>
        <v/>
      </c>
      <c r="S557" s="203">
        <f>IF(OR(R557="",A557="",NOT(ISNUMBER(R557)),R557&gt;A557),"",DATEDIF(R557,A557,"Y")&amp;" years, "&amp;DATEDIF(R557,A557,"YM")&amp;" months, "&amp;DATEDIF(R557,A557,"MD")&amp;" days")</f>
        <v/>
      </c>
      <c r="T557" s="203" t="n"/>
      <c r="U557" s="203" t="n"/>
      <c r="V557" s="692">
        <f>_xlfn.LET(_xlpm.d,_xlfn.XLOOKUP(T557,'[1]Birth Dates'!$A:$A,'[1]Birth Dates'!$B:$B,"",0),IF(_xlpm.d=0,"",_xlpm.d))</f>
        <v/>
      </c>
      <c r="W557" s="203">
        <f>IF(OR(V557="",A557="",NOT(ISNUMBER(V557)),V557&gt;A557),"",DATEDIF(V557,A557,"Y")&amp;" years, "&amp;DATEDIF(V557,A557,"YM")&amp;" months, "&amp;DATEDIF(V557,A557,"MD")&amp;" days")</f>
        <v/>
      </c>
      <c r="X557" s="203" t="n"/>
      <c r="Y557" s="203" t="n"/>
      <c r="Z557" s="203" t="n"/>
      <c r="AA557" s="203" t="n"/>
      <c r="AB557" s="203" t="n">
        <v>12</v>
      </c>
      <c r="AC557" s="203" t="n"/>
      <c r="AD557" s="203" t="n"/>
      <c r="AE557" s="590" t="inlineStr">
        <is>
          <t>2:42.8000</t>
        </is>
      </c>
      <c r="AF557" s="418">
        <f>IF(OR(AE557="",AE557="",AE557=0),"",6.172/(AE557*24))</f>
        <v/>
      </c>
      <c r="AG557" s="246" t="n"/>
      <c r="AH557" s="476" t="inlineStr"/>
      <c r="AI557" s="418">
        <f>IF(OR(AH557="",AH557="",AH557=0),"",6.172/(AH557*24))</f>
        <v/>
      </c>
      <c r="AJ557" s="175">
        <f>IF(AND(ISNUMBER(AB557),ISNUMBER(AG557)),AB557-AG557,"")</f>
        <v/>
      </c>
      <c r="AK557" s="203" t="n"/>
      <c r="AL557" s="203" t="n">
        <v>124</v>
      </c>
      <c r="AM557" s="495" t="n">
        <v>0.2509027777777778</v>
      </c>
      <c r="AN557" s="671">
        <f>IF(OR(AL557="",AM557="",AM557=0),"",AL557*6.172/(AM557*24))</f>
        <v/>
      </c>
      <c r="AO557" s="477">
        <f>IF(AND(AL557=AL556,AM557&lt;&gt;"",AM556&lt;&gt;""),AM557-AM556,"")</f>
        <v/>
      </c>
      <c r="AP557" s="203" t="n"/>
      <c r="AQ557" s="476" t="inlineStr">
        <is>
          <t>2:45.4000</t>
        </is>
      </c>
      <c r="AR557" s="418">
        <f>IF(OR(AQ557="",AQ557="",AQ557=0),"",6.172/(AQ557*24))</f>
        <v/>
      </c>
      <c r="AS557" s="436">
        <f>IF(OR(NOT(ISNUMBER(C557)),NOT(ISNUMBER(AB557))),"",IF(AG557&lt;&gt;"",AG557,AB557)-C557)</f>
        <v/>
      </c>
      <c r="AT557" s="210" t="n"/>
      <c r="AU557" s="206">
        <f>IF($B557="","",TEXT($A557,"yyyymmdd")&amp;"_P"&amp;$C557&amp;"_C"&amp;$F557&amp;"_"&amp;TRIM(RIGHT(SUBSTITUTE(TRIM(SUBSTITUTE($L557,CHAR(160)," "))," ",REPT(" ",60)),60))&amp;IF($P557="","","-"&amp;TRIM(RIGHT(SUBSTITUTE(TRIM(SUBSTITUTE($P557,CHAR(160)," "))," ",REPT(" ",60)),60)))&amp;IF($T557="","","-"&amp;TRIM(RIGHT(SUBSTITUTE(TRIM(SUBSTITUTE($T557,CHAR(160)," "))," ",REPT(" ",60)),60)))&amp;".jpg")</f>
        <v/>
      </c>
    </row>
    <row r="558" ht="42" customHeight="1">
      <c r="A558" s="172" t="n">
        <v>26573</v>
      </c>
      <c r="B558" s="203" t="inlineStr">
        <is>
          <t>Hardie-Ferodo 500 1 October, 1972</t>
        </is>
      </c>
      <c r="C558" s="203" t="n">
        <v>7</v>
      </c>
      <c r="D558" s="203" t="inlineStr">
        <is>
          <t>D</t>
        </is>
      </c>
      <c r="E558" s="203" t="n">
        <v>4</v>
      </c>
      <c r="F558" s="203" t="n">
        <v>10</v>
      </c>
      <c r="G558" s="203" t="inlineStr">
        <is>
          <t>C P Gulson</t>
        </is>
      </c>
      <c r="H558" s="203" t="n"/>
      <c r="I558" s="203" t="n"/>
      <c r="J558" s="203" t="inlineStr">
        <is>
          <t>Ford Falcon XY GTHO Phase III</t>
        </is>
      </c>
      <c r="K558" s="203" t="inlineStr">
        <is>
          <t>5763 V8</t>
        </is>
      </c>
      <c r="L558" s="203" t="inlineStr">
        <is>
          <t>Paul Gulson</t>
        </is>
      </c>
      <c r="M558" s="203" t="inlineStr">
        <is>
          <t>AUS</t>
        </is>
      </c>
      <c r="N558" s="692">
        <f>_xlfn.LET(_xlpm.d,_xlfn.XLOOKUP(L558,'[1]Birth Dates'!$A:$A,'[1]Birth Dates'!$B:$B,"",0),IF(_xlpm.d=0,"",_xlpm.d))</f>
        <v/>
      </c>
      <c r="O558" s="203">
        <f>IF(OR(N558="",A558="",NOT(ISNUMBER(N558)),N558&gt;A558),"",DATEDIF(N558,A558,"Y")&amp;" years, "&amp;DATEDIF(N558,A558,"YM")&amp;" months, "&amp;DATEDIF(N558,A558,"MD")&amp;" days")</f>
        <v/>
      </c>
      <c r="P558" s="203" t="inlineStr">
        <is>
          <t>Ray Gulson</t>
        </is>
      </c>
      <c r="Q558" s="203" t="inlineStr">
        <is>
          <t>AUS</t>
        </is>
      </c>
      <c r="R558" s="692">
        <f>_xlfn.LET(_xlpm.d,_xlfn.XLOOKUP(P558,'[1]Birth Dates'!$A:$A,'[1]Birth Dates'!$B:$B,"",0),IF(_xlpm.d=0,"",_xlpm.d))</f>
        <v/>
      </c>
      <c r="S558" s="203">
        <f>IF(OR(R558="",A558="",NOT(ISNUMBER(R558)),R558&gt;A558),"",DATEDIF(R558,A558,"Y")&amp;" years, "&amp;DATEDIF(R558,A558,"YM")&amp;" months, "&amp;DATEDIF(R558,A558,"MD")&amp;" days")</f>
        <v/>
      </c>
      <c r="T558" s="203" t="n"/>
      <c r="U558" s="203" t="n"/>
      <c r="V558" s="692">
        <f>_xlfn.LET(_xlpm.d,_xlfn.XLOOKUP(T558,'[1]Birth Dates'!$A:$A,'[1]Birth Dates'!$B:$B,"",0),IF(_xlpm.d=0,"",_xlpm.d))</f>
        <v/>
      </c>
      <c r="W558" s="203">
        <f>IF(OR(V558="",A558="",NOT(ISNUMBER(V558)),V558&gt;A558),"",DATEDIF(V558,A558,"Y")&amp;" years, "&amp;DATEDIF(V558,A558,"YM")&amp;" months, "&amp;DATEDIF(V558,A558,"MD")&amp;" days")</f>
        <v/>
      </c>
      <c r="X558" s="203" t="n"/>
      <c r="Y558" s="203" t="n"/>
      <c r="Z558" s="203" t="n"/>
      <c r="AA558" s="203" t="n"/>
      <c r="AB558" s="203" t="n">
        <v>16</v>
      </c>
      <c r="AC558" s="203" t="n"/>
      <c r="AD558" s="203" t="n"/>
      <c r="AE558" s="590" t="inlineStr">
        <is>
          <t>2:44.4000</t>
        </is>
      </c>
      <c r="AF558" s="418">
        <f>IF(OR(AE558="",AE558="",AE558=0),"",6.172/(AE558*24))</f>
        <v/>
      </c>
      <c r="AG558" s="246" t="n"/>
      <c r="AH558" s="476" t="inlineStr"/>
      <c r="AI558" s="418">
        <f>IF(OR(AH558="",AH558="",AH558=0),"",6.172/(AH558*24))</f>
        <v/>
      </c>
      <c r="AJ558" s="175">
        <f>IF(AND(ISNUMBER(AB558),ISNUMBER(AG558)),AB558-AG558,"")</f>
        <v/>
      </c>
      <c r="AK558" s="203" t="n"/>
      <c r="AL558" s="203" t="n">
        <v>123</v>
      </c>
      <c r="AM558" s="495" t="n">
        <v>0.250787037037037</v>
      </c>
      <c r="AN558" s="671">
        <f>IF(OR(AL558="",AM558="",AM558=0),"",AL558*6.172/(AM558*24))</f>
        <v/>
      </c>
      <c r="AO558" s="477">
        <f>IF(AND(AL558=AL557,AM558&lt;&gt;"",AM557&lt;&gt;""),AM558-AM557,"")</f>
        <v/>
      </c>
      <c r="AP558" s="203" t="n"/>
      <c r="AQ558" s="476" t="inlineStr">
        <is>
          <t>2:42.3000</t>
        </is>
      </c>
      <c r="AR558" s="418">
        <f>IF(OR(AQ558="",AQ558="",AQ558=0),"",6.172/(AQ558*24))</f>
        <v/>
      </c>
      <c r="AS558" s="436">
        <f>IF(OR(NOT(ISNUMBER(C558)),NOT(ISNUMBER(AB558))),"",IF(AG558&lt;&gt;"",AG558,AB558)-C558)</f>
        <v/>
      </c>
      <c r="AT558" s="210" t="n"/>
      <c r="AU558" s="206">
        <f>IF($B558="","",TEXT($A558,"yyyymmdd")&amp;"_P"&amp;$C558&amp;"_C"&amp;$F558&amp;"_"&amp;TRIM(RIGHT(SUBSTITUTE(TRIM(SUBSTITUTE($L558,CHAR(160)," "))," ",REPT(" ",60)),60))&amp;IF($P558="","","-"&amp;TRIM(RIGHT(SUBSTITUTE(TRIM(SUBSTITUTE($P558,CHAR(160)," "))," ",REPT(" ",60)),60)))&amp;IF($T558="","","-"&amp;TRIM(RIGHT(SUBSTITUTE(TRIM(SUBSTITUTE($T558,CHAR(160)," "))," ",REPT(" ",60)),60)))&amp;".jpg")</f>
        <v/>
      </c>
    </row>
    <row r="559" ht="56" customHeight="1">
      <c r="A559" s="172" t="n">
        <v>26573</v>
      </c>
      <c r="B559" s="203" t="inlineStr">
        <is>
          <t>Hardie-Ferodo 500 1 October, 1972</t>
        </is>
      </c>
      <c r="C559" s="203" t="n">
        <v>8</v>
      </c>
      <c r="D559" s="203" t="inlineStr">
        <is>
          <t>C</t>
        </is>
      </c>
      <c r="E559" s="203" t="n">
        <v>4</v>
      </c>
      <c r="F559" s="203" t="n">
        <v>20</v>
      </c>
      <c r="G559" s="203" t="inlineStr">
        <is>
          <t>Roamer Watches of Australia Pty Ltd</t>
        </is>
      </c>
      <c r="H559" s="203" t="n"/>
      <c r="I559" s="203" t="n"/>
      <c r="J559" s="203" t="inlineStr">
        <is>
          <t>Chrysler VH Valiant Charger R/T E38</t>
        </is>
      </c>
      <c r="K559" s="203" t="inlineStr">
        <is>
          <t>4342 L6</t>
        </is>
      </c>
      <c r="L559" s="203" t="inlineStr">
        <is>
          <t>Ray Kaleda</t>
        </is>
      </c>
      <c r="M559" s="203" t="inlineStr">
        <is>
          <t>AUS</t>
        </is>
      </c>
      <c r="N559" s="692">
        <f>_xlfn.LET(_xlpm.d,_xlfn.XLOOKUP(L559,'[1]Birth Dates'!$A:$A,'[1]Birth Dates'!$B:$B,"",0),IF(_xlpm.d=0,"",_xlpm.d))</f>
        <v/>
      </c>
      <c r="O559" s="203">
        <f>IF(OR(N559="",A559="",NOT(ISNUMBER(N559)),N559&gt;A559),"",DATEDIF(N559,A559,"Y")&amp;" years, "&amp;DATEDIF(N559,A559,"YM")&amp;" months, "&amp;DATEDIF(N559,A559,"MD")&amp;" days")</f>
        <v/>
      </c>
      <c r="P559" s="203" t="inlineStr">
        <is>
          <t>Paul Pressler</t>
        </is>
      </c>
      <c r="Q559" s="203" t="inlineStr">
        <is>
          <t>AUS</t>
        </is>
      </c>
      <c r="R559" s="692">
        <f>_xlfn.LET(_xlpm.d,_xlfn.XLOOKUP(P559,'[1]Birth Dates'!$A:$A,'[1]Birth Dates'!$B:$B,"",0),IF(_xlpm.d=0,"",_xlpm.d))</f>
        <v/>
      </c>
      <c r="S559" s="203">
        <f>IF(OR(R559="",A559="",NOT(ISNUMBER(R559)),R559&gt;A559),"",DATEDIF(R559,A559,"Y")&amp;" years, "&amp;DATEDIF(R559,A559,"YM")&amp;" months, "&amp;DATEDIF(R559,A559,"MD")&amp;" days")</f>
        <v/>
      </c>
      <c r="T559" s="203" t="n"/>
      <c r="U559" s="203" t="n"/>
      <c r="V559" s="692">
        <f>_xlfn.LET(_xlpm.d,_xlfn.XLOOKUP(T559,'[1]Birth Dates'!$A:$A,'[1]Birth Dates'!$B:$B,"",0),IF(_xlpm.d=0,"",_xlpm.d))</f>
        <v/>
      </c>
      <c r="W559" s="203">
        <f>IF(OR(V559="",A559="",NOT(ISNUMBER(V559)),V559&gt;A559),"",DATEDIF(V559,A559,"Y")&amp;" years, "&amp;DATEDIF(V559,A559,"YM")&amp;" months, "&amp;DATEDIF(V559,A559,"MD")&amp;" days")</f>
        <v/>
      </c>
      <c r="X559" s="203" t="n"/>
      <c r="Y559" s="203" t="n"/>
      <c r="Z559" s="203" t="n"/>
      <c r="AA559" s="203" t="n"/>
      <c r="AB559" s="203" t="n">
        <v>26</v>
      </c>
      <c r="AC559" s="203" t="n"/>
      <c r="AD559" s="203" t="n"/>
      <c r="AE559" s="590" t="inlineStr">
        <is>
          <t>2:53.8000</t>
        </is>
      </c>
      <c r="AF559" s="418">
        <f>IF(OR(AE559="",AE559="",AE559=0),"",6.172/(AE559*24))</f>
        <v/>
      </c>
      <c r="AG559" s="246" t="n"/>
      <c r="AH559" s="476" t="inlineStr"/>
      <c r="AI559" s="418">
        <f>IF(OR(AH559="",AH559="",AH559=0),"",6.172/(AH559*24))</f>
        <v/>
      </c>
      <c r="AJ559" s="175">
        <f>IF(AND(ISNUMBER(AB559),ISNUMBER(AG559)),AB559-AG559,"")</f>
        <v/>
      </c>
      <c r="AK559" s="203" t="n"/>
      <c r="AL559" s="203" t="n">
        <v>122</v>
      </c>
      <c r="AM559" s="495" t="n">
        <v>0.2523263888888889</v>
      </c>
      <c r="AN559" s="671">
        <f>IF(OR(AL559="",AM559="",AM559=0),"",AL559*6.172/(AM559*24))</f>
        <v/>
      </c>
      <c r="AO559" s="477">
        <f>IF(AND(AL559=AL558,AM559&lt;&gt;"",AM558&lt;&gt;""),AM559-AM558,"")</f>
        <v/>
      </c>
      <c r="AP559" s="203" t="n"/>
      <c r="AQ559" s="476" t="inlineStr">
        <is>
          <t>2:48.8000</t>
        </is>
      </c>
      <c r="AR559" s="418">
        <f>IF(OR(AQ559="",AQ559="",AQ559=0),"",6.172/(AQ559*24))</f>
        <v/>
      </c>
      <c r="AS559" s="436">
        <f>IF(OR(NOT(ISNUMBER(C559)),NOT(ISNUMBER(AB559))),"",IF(AG559&lt;&gt;"",AG559,AB559)-C559)</f>
        <v/>
      </c>
      <c r="AT559" s="210" t="n"/>
      <c r="AU559" s="206">
        <f>IF($B559="","",TEXT($A559,"yyyymmdd")&amp;"_P"&amp;$C559&amp;"_C"&amp;$F559&amp;"_"&amp;TRIM(RIGHT(SUBSTITUTE(TRIM(SUBSTITUTE($L559,CHAR(160)," "))," ",REPT(" ",60)),60))&amp;IF($P559="","","-"&amp;TRIM(RIGHT(SUBSTITUTE(TRIM(SUBSTITUTE($P559,CHAR(160)," "))," ",REPT(" ",60)),60)))&amp;IF($T559="","","-"&amp;TRIM(RIGHT(SUBSTITUTE(TRIM(SUBSTITUTE($T559,CHAR(160)," "))," ",REPT(" ",60)),60)))&amp;".jpg")</f>
        <v/>
      </c>
    </row>
    <row r="560" ht="42" customHeight="1">
      <c r="A560" s="172" t="n">
        <v>26573</v>
      </c>
      <c r="B560" s="203" t="inlineStr">
        <is>
          <t>Hardie-Ferodo 500 1 October, 1972</t>
        </is>
      </c>
      <c r="C560" s="203" t="n">
        <v>9</v>
      </c>
      <c r="D560" s="203" t="inlineStr">
        <is>
          <t>D</t>
        </is>
      </c>
      <c r="E560" s="203" t="n">
        <v>5</v>
      </c>
      <c r="F560" s="203" t="n">
        <v>1</v>
      </c>
      <c r="G560" s="203" t="inlineStr">
        <is>
          <t>Ford Motor Company of Australia</t>
        </is>
      </c>
      <c r="H560" s="203" t="n"/>
      <c r="I560" s="203" t="n"/>
      <c r="J560" s="203" t="inlineStr">
        <is>
          <t>Ford Falcon XY GTHO Phase III</t>
        </is>
      </c>
      <c r="K560" s="203" t="inlineStr">
        <is>
          <t>5763 V8</t>
        </is>
      </c>
      <c r="L560" s="203" t="inlineStr">
        <is>
          <t>Allan Moffat</t>
        </is>
      </c>
      <c r="M560" s="203" t="inlineStr">
        <is>
          <t>CAN</t>
        </is>
      </c>
      <c r="N560" s="692">
        <f>_xlfn.LET(_xlpm.d,_xlfn.XLOOKUP(L560,'[1]Birth Dates'!$A:$A,'[1]Birth Dates'!$B:$B,"",0),IF(_xlpm.d=0,"",_xlpm.d))</f>
        <v/>
      </c>
      <c r="O560" s="203">
        <f>IF(OR(N560="",A560="",NOT(ISNUMBER(N560)),N560&gt;A560),"",DATEDIF(N560,A560,"Y")&amp;" years, "&amp;DATEDIF(N560,A560,"YM")&amp;" months, "&amp;DATEDIF(N560,A560,"MD")&amp;" days")</f>
        <v/>
      </c>
      <c r="P560" s="203" t="n"/>
      <c r="Q560" s="203" t="n"/>
      <c r="R560" s="692">
        <f>_xlfn.LET(_xlpm.d,_xlfn.XLOOKUP(P560,'[1]Birth Dates'!$A:$A,'[1]Birth Dates'!$B:$B,"",0),IF(_xlpm.d=0,"",_xlpm.d))</f>
        <v/>
      </c>
      <c r="S560" s="203">
        <f>IF(OR(R560="",A560="",NOT(ISNUMBER(R560)),R560&gt;A560),"",DATEDIF(R560,A560,"Y")&amp;" years, "&amp;DATEDIF(R560,A560,"YM")&amp;" months, "&amp;DATEDIF(R560,A560,"MD")&amp;" days")</f>
        <v/>
      </c>
      <c r="T560" s="203" t="n"/>
      <c r="U560" s="203" t="n"/>
      <c r="V560" s="692">
        <f>_xlfn.LET(_xlpm.d,_xlfn.XLOOKUP(T560,'[1]Birth Dates'!$A:$A,'[1]Birth Dates'!$B:$B,"",0),IF(_xlpm.d=0,"",_xlpm.d))</f>
        <v/>
      </c>
      <c r="W560" s="203">
        <f>IF(OR(V560="",A560="",NOT(ISNUMBER(V560)),V560&gt;A560),"",DATEDIF(V560,A560,"Y")&amp;" years, "&amp;DATEDIF(V560,A560,"YM")&amp;" months, "&amp;DATEDIF(V560,A560,"MD")&amp;" days")</f>
        <v/>
      </c>
      <c r="X560" s="203" t="n"/>
      <c r="Y560" s="203" t="n"/>
      <c r="Z560" s="203" t="n"/>
      <c r="AA560" s="203" t="n"/>
      <c r="AB560" s="203" t="n">
        <v>1</v>
      </c>
      <c r="AC560" s="203" t="n"/>
      <c r="AD560" s="203" t="n"/>
      <c r="AE560" s="476" t="inlineStr">
        <is>
          <t>2:35.8000</t>
        </is>
      </c>
      <c r="AF560" s="418">
        <f>IF(OR(AE560="",AE560="",AE560=0),"",6.172/(AE560*24))</f>
        <v/>
      </c>
      <c r="AG560" s="246" t="n"/>
      <c r="AH560" s="476" t="inlineStr"/>
      <c r="AI560" s="418">
        <f>IF(OR(AH560="",AH560="",AH560=0),"",6.172/(AH560*24))</f>
        <v/>
      </c>
      <c r="AJ560" s="175">
        <f>IF(AND(ISNUMBER(AB560),ISNUMBER(AG560)),AB560-AG560,"")</f>
        <v/>
      </c>
      <c r="AK560" s="203" t="n"/>
      <c r="AL560" s="203" t="n">
        <v>122</v>
      </c>
      <c r="AM560" s="495" t="n">
        <v>0.2526388888888889</v>
      </c>
      <c r="AN560" s="671">
        <f>IF(OR(AL560="",AM560="",AM560=0),"",AL560*6.172/(AM560*24))</f>
        <v/>
      </c>
      <c r="AO560" s="477">
        <f>IF(AND(AL560=AL559,AM560&lt;&gt;"",AM559&lt;&gt;""),AM560-AM559,"")</f>
        <v/>
      </c>
      <c r="AP560" s="203" t="n"/>
      <c r="AQ560" s="476" t="inlineStr">
        <is>
          <t>2:36.5000</t>
        </is>
      </c>
      <c r="AR560" s="418">
        <f>IF(OR(AQ560="",AQ560="",AQ560=0),"",6.172/(AQ560*24))</f>
        <v/>
      </c>
      <c r="AS560" s="436">
        <f>IF(OR(NOT(ISNUMBER(C560)),NOT(ISNUMBER(AB560))),"",IF(AG560&lt;&gt;"",AG560,AB560)-C560)</f>
        <v/>
      </c>
      <c r="AT560" s="411" t="inlineStr">
        <is>
          <t>Including two 1 minute penalties for twice starting car during refuelling</t>
        </is>
      </c>
      <c r="AU560" s="206">
        <f>IF($B560="","",TEXT($A560,"yyyymmdd")&amp;"_P"&amp;$C560&amp;"_C"&amp;$F560&amp;"_"&amp;TRIM(RIGHT(SUBSTITUTE(TRIM(SUBSTITUTE($L560,CHAR(160)," "))," ",REPT(" ",60)),60))&amp;IF($P560="","","-"&amp;TRIM(RIGHT(SUBSTITUTE(TRIM(SUBSTITUTE($P560,CHAR(160)," "))," ",REPT(" ",60)),60)))&amp;IF($T560="","","-"&amp;TRIM(RIGHT(SUBSTITUTE(TRIM(SUBSTITUTE($T560,CHAR(160)," "))," ",REPT(" ",60)),60)))&amp;".jpg")</f>
        <v/>
      </c>
    </row>
    <row r="561" ht="42" customHeight="1">
      <c r="A561" s="172" t="n">
        <v>26573</v>
      </c>
      <c r="B561" s="203" t="inlineStr">
        <is>
          <t>Hardie-Ferodo 500 1 October, 1972</t>
        </is>
      </c>
      <c r="C561" s="203" t="n">
        <v>10</v>
      </c>
      <c r="D561" s="203" t="inlineStr">
        <is>
          <t>D</t>
        </is>
      </c>
      <c r="E561" s="203" t="n">
        <v>6</v>
      </c>
      <c r="F561" s="203" t="n">
        <v>3</v>
      </c>
      <c r="G561" s="203" t="inlineStr">
        <is>
          <t>M Carter</t>
        </is>
      </c>
      <c r="H561" s="203" t="n"/>
      <c r="I561" s="203" t="n"/>
      <c r="J561" s="203" t="inlineStr">
        <is>
          <t>Ford Falcon XY GTHO Phase III</t>
        </is>
      </c>
      <c r="K561" s="203" t="inlineStr">
        <is>
          <t>5763 V8</t>
        </is>
      </c>
      <c r="L561" s="203" t="inlineStr">
        <is>
          <t>Murray Carter</t>
        </is>
      </c>
      <c r="M561" s="203" t="inlineStr">
        <is>
          <t>AUS</t>
        </is>
      </c>
      <c r="N561" s="692">
        <f>_xlfn.LET(_xlpm.d,_xlfn.XLOOKUP(L561,'[1]Birth Dates'!$A:$A,'[1]Birth Dates'!$B:$B,"",0),IF(_xlpm.d=0,"",_xlpm.d))</f>
        <v/>
      </c>
      <c r="O561" s="203">
        <f>IF(OR(N561="",A561="",NOT(ISNUMBER(N561)),N561&gt;A561),"",DATEDIF(N561,A561,"Y")&amp;" years, "&amp;DATEDIF(N561,A561,"YM")&amp;" months, "&amp;DATEDIF(N561,A561,"MD")&amp;" days")</f>
        <v/>
      </c>
      <c r="P561" s="203" t="n"/>
      <c r="Q561" s="203" t="n"/>
      <c r="R561" s="692">
        <f>_xlfn.LET(_xlpm.d,_xlfn.XLOOKUP(P561,'[1]Birth Dates'!$A:$A,'[1]Birth Dates'!$B:$B,"",0),IF(_xlpm.d=0,"",_xlpm.d))</f>
        <v/>
      </c>
      <c r="S561" s="203">
        <f>IF(OR(R561="",A561="",NOT(ISNUMBER(R561)),R561&gt;A561),"",DATEDIF(R561,A561,"Y")&amp;" years, "&amp;DATEDIF(R561,A561,"YM")&amp;" months, "&amp;DATEDIF(R561,A561,"MD")&amp;" days")</f>
        <v/>
      </c>
      <c r="T561" s="203" t="n"/>
      <c r="U561" s="203" t="n"/>
      <c r="V561" s="692">
        <f>_xlfn.LET(_xlpm.d,_xlfn.XLOOKUP(T561,'[1]Birth Dates'!$A:$A,'[1]Birth Dates'!$B:$B,"",0),IF(_xlpm.d=0,"",_xlpm.d))</f>
        <v/>
      </c>
      <c r="W561" s="203">
        <f>IF(OR(V561="",A561="",NOT(ISNUMBER(V561)),V561&gt;A561),"",DATEDIF(V561,A561,"Y")&amp;" years, "&amp;DATEDIF(V561,A561,"YM")&amp;" months, "&amp;DATEDIF(V561,A561,"MD")&amp;" days")</f>
        <v/>
      </c>
      <c r="X561" s="203" t="n"/>
      <c r="Y561" s="203" t="n"/>
      <c r="Z561" s="203" t="n"/>
      <c r="AA561" s="203" t="n"/>
      <c r="AB561" s="203" t="n">
        <v>22</v>
      </c>
      <c r="AC561" s="203" t="n"/>
      <c r="AD561" s="203" t="n"/>
      <c r="AE561" s="590" t="inlineStr">
        <is>
          <t>2:49.2000</t>
        </is>
      </c>
      <c r="AF561" s="418">
        <f>IF(OR(AE561="",AE561="",AE561=0),"",6.172/(AE561*24))</f>
        <v/>
      </c>
      <c r="AG561" s="246" t="n"/>
      <c r="AH561" s="476" t="inlineStr"/>
      <c r="AI561" s="418">
        <f>IF(OR(AH561="",AH561="",AH561=0),"",6.172/(AH561*24))</f>
        <v/>
      </c>
      <c r="AJ561" s="175">
        <f>IF(AND(ISNUMBER(AB561),ISNUMBER(AG561)),AB561-AG561,"")</f>
        <v/>
      </c>
      <c r="AK561" s="203" t="n"/>
      <c r="AL561" s="203" t="n">
        <v>120</v>
      </c>
      <c r="AM561" s="495" t="n">
        <v>0.2520486111111111</v>
      </c>
      <c r="AN561" s="671">
        <f>IF(OR(AL561="",AM561="",AM561=0),"",AL561*6.172/(AM561*24))</f>
        <v/>
      </c>
      <c r="AO561" s="477">
        <f>IF(AND(AL561=AL560,AM561&lt;&gt;"",AM560&lt;&gt;""),AM561-AM560,"")</f>
        <v/>
      </c>
      <c r="AP561" s="203" t="n"/>
      <c r="AQ561" s="476" t="inlineStr">
        <is>
          <t>2:44.4000</t>
        </is>
      </c>
      <c r="AR561" s="418">
        <f>IF(OR(AQ561="",AQ561="",AQ561=0),"",6.172/(AQ561*24))</f>
        <v/>
      </c>
      <c r="AS561" s="436">
        <f>IF(OR(NOT(ISNUMBER(C561)),NOT(ISNUMBER(AB561))),"",IF(AG561&lt;&gt;"",AG561,AB561)-C561)</f>
        <v/>
      </c>
      <c r="AT561" s="411" t="inlineStr">
        <is>
          <t>Including 1 minute penalty for push start</t>
        </is>
      </c>
      <c r="AU561" s="206">
        <f>IF($B561="","",TEXT($A561,"yyyymmdd")&amp;"_P"&amp;$C561&amp;"_C"&amp;$F561&amp;"_"&amp;TRIM(RIGHT(SUBSTITUTE(TRIM(SUBSTITUTE($L561,CHAR(160)," "))," ",REPT(" ",60)),60))&amp;IF($P561="","","-"&amp;TRIM(RIGHT(SUBSTITUTE(TRIM(SUBSTITUTE($P561,CHAR(160)," "))," ",REPT(" ",60)),60)))&amp;IF($T561="","","-"&amp;TRIM(RIGHT(SUBSTITUTE(TRIM(SUBSTITUTE($T561,CHAR(160)," "))," ",REPT(" ",60)),60)))&amp;".jpg")</f>
        <v/>
      </c>
    </row>
    <row r="562" ht="56" customHeight="1">
      <c r="A562" s="172" t="n">
        <v>26573</v>
      </c>
      <c r="B562" s="203" t="inlineStr">
        <is>
          <t>Hardie-Ferodo 500 1 October, 1972</t>
        </is>
      </c>
      <c r="C562" s="203" t="n">
        <v>11</v>
      </c>
      <c r="D562" s="203" t="inlineStr">
        <is>
          <t>D</t>
        </is>
      </c>
      <c r="E562" s="203" t="n">
        <v>7</v>
      </c>
      <c r="F562" s="203" t="n">
        <v>4</v>
      </c>
      <c r="G562" s="203" t="inlineStr">
        <is>
          <t>Eastside Chrysler</t>
        </is>
      </c>
      <c r="H562" s="203" t="n"/>
      <c r="I562" s="203" t="n"/>
      <c r="J562" s="203" t="inlineStr">
        <is>
          <t>Chrysler VH Valiant Charger R/T E49</t>
        </is>
      </c>
      <c r="K562" s="203" t="inlineStr">
        <is>
          <t>4342 L6</t>
        </is>
      </c>
      <c r="L562" s="203" t="inlineStr">
        <is>
          <t>Tony Farrell</t>
        </is>
      </c>
      <c r="M562" s="203" t="inlineStr">
        <is>
          <t>AUS</t>
        </is>
      </c>
      <c r="N562" s="692">
        <f>_xlfn.LET(_xlpm.d,_xlfn.XLOOKUP(L562,'[1]Birth Dates'!$A:$A,'[1]Birth Dates'!$B:$B,"",0),IF(_xlpm.d=0,"",_xlpm.d))</f>
        <v/>
      </c>
      <c r="O562" s="203">
        <f>IF(OR(N562="",A562="",NOT(ISNUMBER(N562)),N562&gt;A562),"",DATEDIF(N562,A562,"Y")&amp;" years, "&amp;DATEDIF(N562,A562,"YM")&amp;" months, "&amp;DATEDIF(N562,A562,"MD")&amp;" days")</f>
        <v/>
      </c>
      <c r="P562" s="203" t="inlineStr">
        <is>
          <t>Tom Naughton</t>
        </is>
      </c>
      <c r="Q562" s="203" t="inlineStr">
        <is>
          <t>AUS</t>
        </is>
      </c>
      <c r="R562" s="692">
        <f>_xlfn.LET(_xlpm.d,_xlfn.XLOOKUP(P562,'[1]Birth Dates'!$A:$A,'[1]Birth Dates'!$B:$B,"",0),IF(_xlpm.d=0,"",_xlpm.d))</f>
        <v/>
      </c>
      <c r="S562" s="203">
        <f>IF(OR(R562="",A562="",NOT(ISNUMBER(R562)),R562&gt;A562),"",DATEDIF(R562,A562,"Y")&amp;" years, "&amp;DATEDIF(R562,A562,"YM")&amp;" months, "&amp;DATEDIF(R562,A562,"MD")&amp;" days")</f>
        <v/>
      </c>
      <c r="T562" s="203" t="n"/>
      <c r="U562" s="203" t="n"/>
      <c r="V562" s="692">
        <f>_xlfn.LET(_xlpm.d,_xlfn.XLOOKUP(T562,'[1]Birth Dates'!$A:$A,'[1]Birth Dates'!$B:$B,"",0),IF(_xlpm.d=0,"",_xlpm.d))</f>
        <v/>
      </c>
      <c r="W562" s="203">
        <f>IF(OR(V562="",A562="",NOT(ISNUMBER(V562)),V562&gt;A562),"",DATEDIF(V562,A562,"Y")&amp;" years, "&amp;DATEDIF(V562,A562,"YM")&amp;" months, "&amp;DATEDIF(V562,A562,"MD")&amp;" days")</f>
        <v/>
      </c>
      <c r="X562" s="203" t="n"/>
      <c r="Y562" s="203" t="n"/>
      <c r="Z562" s="203" t="n"/>
      <c r="AA562" s="203" t="n"/>
      <c r="AB562" s="203" t="n">
        <v>21</v>
      </c>
      <c r="AC562" s="203" t="n"/>
      <c r="AD562" s="203" t="n"/>
      <c r="AE562" s="590" t="inlineStr">
        <is>
          <t>2:48.5000</t>
        </is>
      </c>
      <c r="AF562" s="418">
        <f>IF(OR(AE562="",AE562="",AE562=0),"",6.172/(AE562*24))</f>
        <v/>
      </c>
      <c r="AG562" s="246" t="n"/>
      <c r="AH562" s="476" t="inlineStr"/>
      <c r="AI562" s="418">
        <f>IF(OR(AH562="",AH562="",AH562=0),"",6.172/(AH562*24))</f>
        <v/>
      </c>
      <c r="AJ562" s="175">
        <f>IF(AND(ISNUMBER(AB562),ISNUMBER(AG562)),AB562-AG562,"")</f>
        <v/>
      </c>
      <c r="AK562" s="203" t="n"/>
      <c r="AL562" s="203" t="n">
        <v>118</v>
      </c>
      <c r="AM562" s="495" t="n">
        <v>0.2524768518518519</v>
      </c>
      <c r="AN562" s="671">
        <f>IF(OR(AL562="",AM562="",AM562=0),"",AL562*6.172/(AM562*24))</f>
        <v/>
      </c>
      <c r="AO562" s="477">
        <f>IF(AND(AL562=AL561,AM562&lt;&gt;"",AM561&lt;&gt;""),AM562-AM561,"")</f>
        <v/>
      </c>
      <c r="AP562" s="203" t="n"/>
      <c r="AQ562" s="476" t="inlineStr">
        <is>
          <t>2:48.0000</t>
        </is>
      </c>
      <c r="AR562" s="418">
        <f>IF(OR(AQ562="",AQ562="",AQ562=0),"",6.172/(AQ562*24))</f>
        <v/>
      </c>
      <c r="AS562" s="436">
        <f>IF(OR(NOT(ISNUMBER(C562)),NOT(ISNUMBER(AB562))),"",IF(AG562&lt;&gt;"",AG562,AB562)-C562)</f>
        <v/>
      </c>
      <c r="AT562" s="210" t="n"/>
      <c r="AU562" s="206">
        <f>IF($B562="","",TEXT($A562,"yyyymmdd")&amp;"_P"&amp;$C562&amp;"_C"&amp;$F562&amp;"_"&amp;TRIM(RIGHT(SUBSTITUTE(TRIM(SUBSTITUTE($L562,CHAR(160)," "))," ",REPT(" ",60)),60))&amp;IF($P562="","","-"&amp;TRIM(RIGHT(SUBSTITUTE(TRIM(SUBSTITUTE($P562,CHAR(160)," "))," ",REPT(" ",60)),60)))&amp;IF($T562="","","-"&amp;TRIM(RIGHT(SUBSTITUTE(TRIM(SUBSTITUTE($T562,CHAR(160)," "))," ",REPT(" ",60)),60)))&amp;".jpg")</f>
        <v/>
      </c>
    </row>
    <row r="563" ht="42" customHeight="1">
      <c r="A563" s="172" t="n">
        <v>26573</v>
      </c>
      <c r="B563" s="203" t="inlineStr">
        <is>
          <t>Hardie-Ferodo 500 1 October, 1972</t>
        </is>
      </c>
      <c r="C563" s="203" t="n">
        <v>12</v>
      </c>
      <c r="D563" s="203" t="inlineStr">
        <is>
          <t>B</t>
        </is>
      </c>
      <c r="E563" s="203" t="n">
        <v>1</v>
      </c>
      <c r="F563" s="203" t="n">
        <v>44</v>
      </c>
      <c r="G563" s="203" t="inlineStr">
        <is>
          <t>Rowell Thiele Ford Pty Ltd</t>
        </is>
      </c>
      <c r="H563" s="203" t="n"/>
      <c r="I563" s="203" t="n"/>
      <c r="J563" s="203" t="inlineStr">
        <is>
          <t>Ford Escort GT 1600 Mk.I</t>
        </is>
      </c>
      <c r="K563" s="203" t="inlineStr">
        <is>
          <t>1558 L4</t>
        </is>
      </c>
      <c r="L563" s="203" t="inlineStr">
        <is>
          <t>Digby Cooke</t>
        </is>
      </c>
      <c r="M563" s="203" t="inlineStr">
        <is>
          <t>AUS</t>
        </is>
      </c>
      <c r="N563" s="692">
        <f>_xlfn.LET(_xlpm.d,_xlfn.XLOOKUP(L563,'[1]Birth Dates'!$A:$A,'[1]Birth Dates'!$B:$B,"",0),IF(_xlpm.d=0,"",_xlpm.d))</f>
        <v/>
      </c>
      <c r="O563" s="203">
        <f>IF(OR(N563="",A563="",NOT(ISNUMBER(N563)),N563&gt;A563),"",DATEDIF(N563,A563,"Y")&amp;" years, "&amp;DATEDIF(N563,A563,"YM")&amp;" months, "&amp;DATEDIF(N563,A563,"MD")&amp;" days")</f>
        <v/>
      </c>
      <c r="P563" s="203" t="inlineStr">
        <is>
          <t>Geoff Leeds</t>
        </is>
      </c>
      <c r="Q563" s="203" t="inlineStr">
        <is>
          <t>AUS</t>
        </is>
      </c>
      <c r="R563" s="692">
        <f>_xlfn.LET(_xlpm.d,_xlfn.XLOOKUP(P563,'[1]Birth Dates'!$A:$A,'[1]Birth Dates'!$B:$B,"",0),IF(_xlpm.d=0,"",_xlpm.d))</f>
        <v/>
      </c>
      <c r="S563" s="203">
        <f>IF(OR(R563="",A563="",NOT(ISNUMBER(R563)),R563&gt;A563),"",DATEDIF(R563,A563,"Y")&amp;" years, "&amp;DATEDIF(R563,A563,"YM")&amp;" months, "&amp;DATEDIF(R563,A563,"MD")&amp;" days")</f>
        <v/>
      </c>
      <c r="T563" s="203" t="n"/>
      <c r="U563" s="203" t="n"/>
      <c r="V563" s="692">
        <f>_xlfn.LET(_xlpm.d,_xlfn.XLOOKUP(T563,'[1]Birth Dates'!$A:$A,'[1]Birth Dates'!$B:$B,"",0),IF(_xlpm.d=0,"",_xlpm.d))</f>
        <v/>
      </c>
      <c r="W563" s="203">
        <f>IF(OR(V563="",A563="",NOT(ISNUMBER(V563)),V563&gt;A563),"",DATEDIF(V563,A563,"Y")&amp;" years, "&amp;DATEDIF(V563,A563,"YM")&amp;" months, "&amp;DATEDIF(V563,A563,"MD")&amp;" days")</f>
        <v/>
      </c>
      <c r="X563" s="203" t="n"/>
      <c r="Y563" s="203" t="n"/>
      <c r="Z563" s="203" t="n"/>
      <c r="AA563" s="203" t="n"/>
      <c r="AB563" s="203" t="n">
        <v>31</v>
      </c>
      <c r="AC563" s="203" t="n"/>
      <c r="AD563" s="203" t="n"/>
      <c r="AE563" s="590" t="inlineStr">
        <is>
          <t>2:57.9000</t>
        </is>
      </c>
      <c r="AF563" s="418">
        <f>IF(OR(AE563="",AE563="",AE563=0),"",6.172/(AE563*24))</f>
        <v/>
      </c>
      <c r="AG563" s="246" t="n"/>
      <c r="AH563" s="476" t="inlineStr"/>
      <c r="AI563" s="418">
        <f>IF(OR(AH563="",AH563="",AH563=0),"",6.172/(AH563*24))</f>
        <v/>
      </c>
      <c r="AJ563" s="175">
        <f>IF(AND(ISNUMBER(AB563),ISNUMBER(AG563)),AB563-AG563,"")</f>
        <v/>
      </c>
      <c r="AK563" s="203" t="n"/>
      <c r="AL563" s="203" t="n">
        <v>117</v>
      </c>
      <c r="AM563" s="495" t="n">
        <v>0.2508564814814815</v>
      </c>
      <c r="AN563" s="671">
        <f>IF(OR(AL563="",AM563="",AM563=0),"",AL563*6.172/(AM563*24))</f>
        <v/>
      </c>
      <c r="AO563" s="477">
        <f>IF(AND(AL563=AL562,AM563&lt;&gt;"",AM562&lt;&gt;""),AM563-AM562,"")</f>
        <v/>
      </c>
      <c r="AP563" s="203" t="n"/>
      <c r="AQ563" s="476" t="inlineStr">
        <is>
          <t>2:58.2000</t>
        </is>
      </c>
      <c r="AR563" s="418">
        <f>IF(OR(AQ563="",AQ563="",AQ563=0),"",6.172/(AQ563*24))</f>
        <v/>
      </c>
      <c r="AS563" s="436">
        <f>IF(OR(NOT(ISNUMBER(C563)),NOT(ISNUMBER(AB563))),"",IF(AG563&lt;&gt;"",AG563,AB563)-C563)</f>
        <v/>
      </c>
      <c r="AT563" s="210" t="n"/>
      <c r="AU563" s="206">
        <f>IF($B563="","",TEXT($A563,"yyyymmdd")&amp;"_P"&amp;$C563&amp;"_C"&amp;$F563&amp;"_"&amp;TRIM(RIGHT(SUBSTITUTE(TRIM(SUBSTITUTE($L563,CHAR(160)," "))," ",REPT(" ",60)),60))&amp;IF($P563="","","-"&amp;TRIM(RIGHT(SUBSTITUTE(TRIM(SUBSTITUTE($P563,CHAR(160)," "))," ",REPT(" ",60)),60)))&amp;IF($T563="","","-"&amp;TRIM(RIGHT(SUBSTITUTE(TRIM(SUBSTITUTE($T563,CHAR(160)," "))," ",REPT(" ",60)),60)))&amp;".jpg")</f>
        <v/>
      </c>
    </row>
    <row r="564" ht="42" customHeight="1">
      <c r="A564" s="172" t="n">
        <v>26573</v>
      </c>
      <c r="B564" s="203" t="inlineStr">
        <is>
          <t>Hardie-Ferodo 500 1 October, 1972</t>
        </is>
      </c>
      <c r="C564" s="203" t="n">
        <v>13</v>
      </c>
      <c r="D564" s="203" t="inlineStr">
        <is>
          <t>B</t>
        </is>
      </c>
      <c r="E564" s="203" t="n">
        <v>2</v>
      </c>
      <c r="F564" s="203" t="n">
        <v>37</v>
      </c>
      <c r="G564" s="203" t="inlineStr">
        <is>
          <t>Mazda Dealer Team</t>
        </is>
      </c>
      <c r="H564" s="203" t="n"/>
      <c r="I564" s="203" t="n"/>
      <c r="J564" s="203" t="inlineStr">
        <is>
          <t>Mazda Capella RX2</t>
        </is>
      </c>
      <c r="K564" s="203" t="inlineStr">
        <is>
          <t>2 x 573 R2</t>
        </is>
      </c>
      <c r="L564" s="203" t="inlineStr">
        <is>
          <t>Wayne Rogerson</t>
        </is>
      </c>
      <c r="M564" s="203" t="inlineStr">
        <is>
          <t>AUS</t>
        </is>
      </c>
      <c r="N564" s="692">
        <f>_xlfn.LET(_xlpm.d,_xlfn.XLOOKUP(L564,'[1]Birth Dates'!$A:$A,'[1]Birth Dates'!$B:$B,"",0),IF(_xlpm.d=0,"",_xlpm.d))</f>
        <v/>
      </c>
      <c r="O564" s="203">
        <f>IF(OR(N564="",A564="",NOT(ISNUMBER(N564)),N564&gt;A564),"",DATEDIF(N564,A564,"Y")&amp;" years, "&amp;DATEDIF(N564,A564,"YM")&amp;" months, "&amp;DATEDIF(N564,A564,"MD")&amp;" days")</f>
        <v/>
      </c>
      <c r="P564" s="203" t="n"/>
      <c r="Q564" s="203" t="n"/>
      <c r="R564" s="692">
        <f>_xlfn.LET(_xlpm.d,_xlfn.XLOOKUP(P564,'[1]Birth Dates'!$A:$A,'[1]Birth Dates'!$B:$B,"",0),IF(_xlpm.d=0,"",_xlpm.d))</f>
        <v/>
      </c>
      <c r="S564" s="203">
        <f>IF(OR(R564="",A564="",NOT(ISNUMBER(R564)),R564&gt;A564),"",DATEDIF(R564,A564,"Y")&amp;" years, "&amp;DATEDIF(R564,A564,"YM")&amp;" months, "&amp;DATEDIF(R564,A564,"MD")&amp;" days")</f>
        <v/>
      </c>
      <c r="T564" s="203" t="n"/>
      <c r="U564" s="203" t="n"/>
      <c r="V564" s="692">
        <f>_xlfn.LET(_xlpm.d,_xlfn.XLOOKUP(T564,'[1]Birth Dates'!$A:$A,'[1]Birth Dates'!$B:$B,"",0),IF(_xlpm.d=0,"",_xlpm.d))</f>
        <v/>
      </c>
      <c r="W564" s="203">
        <f>IF(OR(V564="",A564="",NOT(ISNUMBER(V564)),V564&gt;A564),"",DATEDIF(V564,A564,"Y")&amp;" years, "&amp;DATEDIF(V564,A564,"YM")&amp;" months, "&amp;DATEDIF(V564,A564,"MD")&amp;" days")</f>
        <v/>
      </c>
      <c r="X564" s="203" t="n"/>
      <c r="Y564" s="203" t="n"/>
      <c r="Z564" s="203" t="n"/>
      <c r="AA564" s="203" t="n"/>
      <c r="AB564" s="203" t="n">
        <v>27</v>
      </c>
      <c r="AC564" s="203" t="n"/>
      <c r="AD564" s="203" t="n"/>
      <c r="AE564" s="590" t="inlineStr">
        <is>
          <t>2:55.7000</t>
        </is>
      </c>
      <c r="AF564" s="418">
        <f>IF(OR(AE564="",AE564="",AE564=0),"",6.172/(AE564*24))</f>
        <v/>
      </c>
      <c r="AG564" s="246" t="n"/>
      <c r="AH564" s="476" t="inlineStr"/>
      <c r="AI564" s="418">
        <f>IF(OR(AH564="",AH564="",AH564=0),"",6.172/(AH564*24))</f>
        <v/>
      </c>
      <c r="AJ564" s="175">
        <f>IF(AND(ISNUMBER(AB564),ISNUMBER(AG564)),AB564-AG564,"")</f>
        <v/>
      </c>
      <c r="AK564" s="203" t="n"/>
      <c r="AL564" s="203" t="n">
        <v>117</v>
      </c>
      <c r="AM564" s="495" t="n">
        <v>0.2514699074074074</v>
      </c>
      <c r="AN564" s="671">
        <f>IF(OR(AL564="",AM564="",AM564=0),"",AL564*6.172/(AM564*24))</f>
        <v/>
      </c>
      <c r="AO564" s="477">
        <f>IF(AND(AL564=AL563,AM564&lt;&gt;"",AM563&lt;&gt;""),AM564-AM563,"")</f>
        <v/>
      </c>
      <c r="AP564" s="203" t="n"/>
      <c r="AQ564" s="476" t="inlineStr">
        <is>
          <t>2:56.9000</t>
        </is>
      </c>
      <c r="AR564" s="418">
        <f>IF(OR(AQ564="",AQ564="",AQ564=0),"",6.172/(AQ564*24))</f>
        <v/>
      </c>
      <c r="AS564" s="436">
        <f>IF(OR(NOT(ISNUMBER(C564)),NOT(ISNUMBER(AB564))),"",IF(AG564&lt;&gt;"",AG564,AB564)-C564)</f>
        <v/>
      </c>
      <c r="AT564" s="210" t="n"/>
      <c r="AU564" s="206">
        <f>IF($B564="","",TEXT($A564,"yyyymmdd")&amp;"_P"&amp;$C564&amp;"_C"&amp;$F564&amp;"_"&amp;TRIM(RIGHT(SUBSTITUTE(TRIM(SUBSTITUTE($L564,CHAR(160)," "))," ",REPT(" ",60)),60))&amp;IF($P564="","","-"&amp;TRIM(RIGHT(SUBSTITUTE(TRIM(SUBSTITUTE($P564,CHAR(160)," "))," ",REPT(" ",60)),60)))&amp;IF($T564="","","-"&amp;TRIM(RIGHT(SUBSTITUTE(TRIM(SUBSTITUTE($T564,CHAR(160)," "))," ",REPT(" ",60)),60)))&amp;".jpg")</f>
        <v/>
      </c>
    </row>
    <row r="565" ht="42" customHeight="1">
      <c r="A565" s="172" t="n">
        <v>26573</v>
      </c>
      <c r="B565" s="203" t="inlineStr">
        <is>
          <t>Hardie-Ferodo 500 1 October, 1972</t>
        </is>
      </c>
      <c r="C565" s="203" t="n">
        <v>14</v>
      </c>
      <c r="D565" s="203" t="inlineStr">
        <is>
          <t>B</t>
        </is>
      </c>
      <c r="E565" s="203" t="n">
        <v>3</v>
      </c>
      <c r="F565" s="203" t="n">
        <v>41</v>
      </c>
      <c r="G565" s="203" t="inlineStr">
        <is>
          <t>Mazda Dealer Team</t>
        </is>
      </c>
      <c r="H565" s="203" t="n"/>
      <c r="I565" s="203" t="n"/>
      <c r="J565" s="203" t="inlineStr">
        <is>
          <t>Mazda Capella RX2</t>
        </is>
      </c>
      <c r="K565" s="203" t="inlineStr">
        <is>
          <t>2 x 573 R2</t>
        </is>
      </c>
      <c r="L565" s="203" t="inlineStr">
        <is>
          <t>Bernie Haehnle</t>
        </is>
      </c>
      <c r="M565" s="203" t="inlineStr">
        <is>
          <t>AUS</t>
        </is>
      </c>
      <c r="N565" s="692">
        <f>_xlfn.LET(_xlpm.d,_xlfn.XLOOKUP(L565,'[1]Birth Dates'!$A:$A,'[1]Birth Dates'!$B:$B,"",0),IF(_xlpm.d=0,"",_xlpm.d))</f>
        <v/>
      </c>
      <c r="O565" s="203">
        <f>IF(OR(N565="",A565="",NOT(ISNUMBER(N565)),N565&gt;A565),"",DATEDIF(N565,A565,"Y")&amp;" years, "&amp;DATEDIF(N565,A565,"YM")&amp;" months, "&amp;DATEDIF(N565,A565,"MD")&amp;" days")</f>
        <v/>
      </c>
      <c r="P565" s="203" t="n"/>
      <c r="Q565" s="203" t="n"/>
      <c r="R565" s="692">
        <f>_xlfn.LET(_xlpm.d,_xlfn.XLOOKUP(P565,'[1]Birth Dates'!$A:$A,'[1]Birth Dates'!$B:$B,"",0),IF(_xlpm.d=0,"",_xlpm.d))</f>
        <v/>
      </c>
      <c r="S565" s="203">
        <f>IF(OR(R565="",A565="",NOT(ISNUMBER(R565)),R565&gt;A565),"",DATEDIF(R565,A565,"Y")&amp;" years, "&amp;DATEDIF(R565,A565,"YM")&amp;" months, "&amp;DATEDIF(R565,A565,"MD")&amp;" days")</f>
        <v/>
      </c>
      <c r="T565" s="203" t="n"/>
      <c r="U565" s="203" t="n"/>
      <c r="V565" s="692">
        <f>_xlfn.LET(_xlpm.d,_xlfn.XLOOKUP(T565,'[1]Birth Dates'!$A:$A,'[1]Birth Dates'!$B:$B,"",0),IF(_xlpm.d=0,"",_xlpm.d))</f>
        <v/>
      </c>
      <c r="W565" s="203">
        <f>IF(OR(V565="",A565="",NOT(ISNUMBER(V565)),V565&gt;A565),"",DATEDIF(V565,A565,"Y")&amp;" years, "&amp;DATEDIF(V565,A565,"YM")&amp;" months, "&amp;DATEDIF(V565,A565,"MD")&amp;" days")</f>
        <v/>
      </c>
      <c r="X565" s="203" t="n"/>
      <c r="Y565" s="203" t="n"/>
      <c r="Z565" s="203" t="n"/>
      <c r="AA565" s="203" t="n"/>
      <c r="AB565" s="203" t="n">
        <v>39</v>
      </c>
      <c r="AC565" s="203" t="n"/>
      <c r="AD565" s="203" t="n"/>
      <c r="AE565" s="590" t="inlineStr">
        <is>
          <t>3:01.1000</t>
        </is>
      </c>
      <c r="AF565" s="418">
        <f>IF(OR(AE565="",AE565="",AE565=0),"",6.172/(AE565*24))</f>
        <v/>
      </c>
      <c r="AG565" s="246" t="n"/>
      <c r="AH565" s="476" t="inlineStr"/>
      <c r="AI565" s="418">
        <f>IF(OR(AH565="",AH565="",AH565=0),"",6.172/(AH565*24))</f>
        <v/>
      </c>
      <c r="AJ565" s="175">
        <f>IF(AND(ISNUMBER(AB565),ISNUMBER(AG565)),AB565-AG565,"")</f>
        <v/>
      </c>
      <c r="AK565" s="203" t="n"/>
      <c r="AL565" s="203" t="n">
        <v>116</v>
      </c>
      <c r="AM565" s="495" t="n">
        <v>0.2506481481481482</v>
      </c>
      <c r="AN565" s="671">
        <f>IF(OR(AL565="",AM565="",AM565=0),"",AL565*6.172/(AM565*24))</f>
        <v/>
      </c>
      <c r="AO565" s="477">
        <f>IF(AND(AL565=AL564,AM565&lt;&gt;"",AM564&lt;&gt;""),AM565-AM564,"")</f>
        <v/>
      </c>
      <c r="AP565" s="203" t="n"/>
      <c r="AQ565" s="476" t="inlineStr">
        <is>
          <t>2:59.2000</t>
        </is>
      </c>
      <c r="AR565" s="418">
        <f>IF(OR(AQ565="",AQ565="",AQ565=0),"",6.172/(AQ565*24))</f>
        <v/>
      </c>
      <c r="AS565" s="436">
        <f>IF(OR(NOT(ISNUMBER(C565)),NOT(ISNUMBER(AB565))),"",IF(AG565&lt;&gt;"",AG565,AB565)-C565)</f>
        <v/>
      </c>
      <c r="AT565" s="210" t="n"/>
      <c r="AU565" s="206">
        <f>IF($B565="","",TEXT($A565,"yyyymmdd")&amp;"_P"&amp;$C565&amp;"_C"&amp;$F565&amp;"_"&amp;TRIM(RIGHT(SUBSTITUTE(TRIM(SUBSTITUTE($L565,CHAR(160)," "))," ",REPT(" ",60)),60))&amp;IF($P565="","","-"&amp;TRIM(RIGHT(SUBSTITUTE(TRIM(SUBSTITUTE($P565,CHAR(160)," "))," ",REPT(" ",60)),60)))&amp;IF($T565="","","-"&amp;TRIM(RIGHT(SUBSTITUTE(TRIM(SUBSTITUTE($T565,CHAR(160)," "))," ",REPT(" ",60)),60)))&amp;".jpg")</f>
        <v/>
      </c>
    </row>
    <row r="566" ht="42" customHeight="1">
      <c r="A566" s="172" t="n">
        <v>26573</v>
      </c>
      <c r="B566" s="203" t="inlineStr">
        <is>
          <t>Hardie-Ferodo 500 1 October, 1972</t>
        </is>
      </c>
      <c r="C566" s="203" t="n">
        <v>15</v>
      </c>
      <c r="D566" s="203" t="inlineStr">
        <is>
          <t>B</t>
        </is>
      </c>
      <c r="E566" s="203" t="n">
        <v>4</v>
      </c>
      <c r="F566" s="203" t="n">
        <v>36</v>
      </c>
      <c r="G566" s="203" t="inlineStr">
        <is>
          <t>Finnie Ford Pty Ltd</t>
        </is>
      </c>
      <c r="H566" s="203" t="n"/>
      <c r="I566" s="203" t="n"/>
      <c r="J566" s="203" t="inlineStr">
        <is>
          <t>Ford Escort GT 1600 Mk.I</t>
        </is>
      </c>
      <c r="K566" s="203" t="inlineStr">
        <is>
          <t>1558 L4</t>
        </is>
      </c>
      <c r="L566" s="203" t="inlineStr">
        <is>
          <t>Barry Seton</t>
        </is>
      </c>
      <c r="M566" s="203" t="inlineStr">
        <is>
          <t>AUS</t>
        </is>
      </c>
      <c r="N566" s="692">
        <f>_xlfn.LET(_xlpm.d,_xlfn.XLOOKUP(L566,'[1]Birth Dates'!$A:$A,'[1]Birth Dates'!$B:$B,"",0),IF(_xlpm.d=0,"",_xlpm.d))</f>
        <v/>
      </c>
      <c r="O566" s="203">
        <f>IF(OR(N566="",A566="",NOT(ISNUMBER(N566)),N566&gt;A566),"",DATEDIF(N566,A566,"Y")&amp;" years, "&amp;DATEDIF(N566,A566,"YM")&amp;" months, "&amp;DATEDIF(N566,A566,"MD")&amp;" days")</f>
        <v/>
      </c>
      <c r="P566" s="203" t="inlineStr">
        <is>
          <t>Herb Taylor</t>
        </is>
      </c>
      <c r="Q566" s="203" t="inlineStr">
        <is>
          <t>AUS</t>
        </is>
      </c>
      <c r="R566" s="692">
        <f>_xlfn.LET(_xlpm.d,_xlfn.XLOOKUP(P566,'[1]Birth Dates'!$A:$A,'[1]Birth Dates'!$B:$B,"",0),IF(_xlpm.d=0,"",_xlpm.d))</f>
        <v/>
      </c>
      <c r="S566" s="203">
        <f>IF(OR(R566="",A566="",NOT(ISNUMBER(R566)),R566&gt;A566),"",DATEDIF(R566,A566,"Y")&amp;" years, "&amp;DATEDIF(R566,A566,"YM")&amp;" months, "&amp;DATEDIF(R566,A566,"MD")&amp;" days")</f>
        <v/>
      </c>
      <c r="T566" s="203" t="n"/>
      <c r="U566" s="203" t="n"/>
      <c r="V566" s="692">
        <f>_xlfn.LET(_xlpm.d,_xlfn.XLOOKUP(T566,'[1]Birth Dates'!$A:$A,'[1]Birth Dates'!$B:$B,"",0),IF(_xlpm.d=0,"",_xlpm.d))</f>
        <v/>
      </c>
      <c r="W566" s="203">
        <f>IF(OR(V566="",A566="",NOT(ISNUMBER(V566)),V566&gt;A566),"",DATEDIF(V566,A566,"Y")&amp;" years, "&amp;DATEDIF(V566,A566,"YM")&amp;" months, "&amp;DATEDIF(V566,A566,"MD")&amp;" days")</f>
        <v/>
      </c>
      <c r="X566" s="203" t="n"/>
      <c r="Y566" s="203" t="n"/>
      <c r="Z566" s="203" t="n"/>
      <c r="AA566" s="203" t="n"/>
      <c r="AB566" s="203" t="n">
        <v>34</v>
      </c>
      <c r="AC566" s="203" t="n"/>
      <c r="AD566" s="203" t="n"/>
      <c r="AE566" s="590" t="inlineStr">
        <is>
          <t>2:59.1000</t>
        </is>
      </c>
      <c r="AF566" s="418">
        <f>IF(OR(AE566="",AE566="",AE566=0),"",6.172/(AE566*24))</f>
        <v/>
      </c>
      <c r="AG566" s="246" t="n"/>
      <c r="AH566" s="476" t="inlineStr"/>
      <c r="AI566" s="418">
        <f>IF(OR(AH566="",AH566="",AH566=0),"",6.172/(AH566*24))</f>
        <v/>
      </c>
      <c r="AJ566" s="175">
        <f>IF(AND(ISNUMBER(AB566),ISNUMBER(AG566)),AB566-AG566,"")</f>
        <v/>
      </c>
      <c r="AK566" s="203" t="n"/>
      <c r="AL566" s="203" t="n">
        <v>116</v>
      </c>
      <c r="AM566" s="495" t="n">
        <v>0.2514699074074074</v>
      </c>
      <c r="AN566" s="671">
        <f>IF(OR(AL566="",AM566="",AM566=0),"",AL566*6.172/(AM566*24))</f>
        <v/>
      </c>
      <c r="AO566" s="477">
        <f>IF(AND(AL566=AL565,AM566&lt;&gt;"",AM565&lt;&gt;""),AM566-AM565,"")</f>
        <v/>
      </c>
      <c r="AP566" s="203" t="n"/>
      <c r="AQ566" s="476" t="inlineStr">
        <is>
          <t>2:57.3000</t>
        </is>
      </c>
      <c r="AR566" s="418">
        <f>IF(OR(AQ566="",AQ566="",AQ566=0),"",6.172/(AQ566*24))</f>
        <v/>
      </c>
      <c r="AS566" s="436">
        <f>IF(OR(NOT(ISNUMBER(C566)),NOT(ISNUMBER(AB566))),"",IF(AG566&lt;&gt;"",AG566,AB566)-C566)</f>
        <v/>
      </c>
      <c r="AT566" s="210" t="n"/>
      <c r="AU566" s="206">
        <f>IF($B566="","",TEXT($A566,"yyyymmdd")&amp;"_P"&amp;$C566&amp;"_C"&amp;$F566&amp;"_"&amp;TRIM(RIGHT(SUBSTITUTE(TRIM(SUBSTITUTE($L566,CHAR(160)," "))," ",REPT(" ",60)),60))&amp;IF($P566="","","-"&amp;TRIM(RIGHT(SUBSTITUTE(TRIM(SUBSTITUTE($P566,CHAR(160)," "))," ",REPT(" ",60)),60)))&amp;IF($T566="","","-"&amp;TRIM(RIGHT(SUBSTITUTE(TRIM(SUBSTITUTE($T566,CHAR(160)," "))," ",REPT(" ",60)),60)))&amp;".jpg")</f>
        <v/>
      </c>
    </row>
    <row r="567" ht="42" customHeight="1">
      <c r="A567" s="172" t="n">
        <v>26573</v>
      </c>
      <c r="B567" s="203" t="inlineStr">
        <is>
          <t>Hardie-Ferodo 500 1 October, 1972</t>
        </is>
      </c>
      <c r="C567" s="203" t="n">
        <v>16</v>
      </c>
      <c r="D567" s="203" t="inlineStr">
        <is>
          <t>B</t>
        </is>
      </c>
      <c r="E567" s="203" t="n">
        <v>5</v>
      </c>
      <c r="F567" s="203" t="n">
        <v>38</v>
      </c>
      <c r="G567" s="203" t="inlineStr">
        <is>
          <t>Slideaway Car Roofs Pty Ltd</t>
        </is>
      </c>
      <c r="H567" s="203" t="n"/>
      <c r="I567" s="203" t="n"/>
      <c r="J567" s="203" t="inlineStr">
        <is>
          <t>Ford Escort GT 1600 Mk.I</t>
        </is>
      </c>
      <c r="K567" s="203" t="inlineStr">
        <is>
          <t>1558 L4</t>
        </is>
      </c>
      <c r="L567" s="203" t="inlineStr">
        <is>
          <t>Pat Hogan</t>
        </is>
      </c>
      <c r="M567" s="203" t="inlineStr">
        <is>
          <t>AUS</t>
        </is>
      </c>
      <c r="N567" s="692">
        <f>_xlfn.LET(_xlpm.d,_xlfn.XLOOKUP(L567,'[1]Birth Dates'!$A:$A,'[1]Birth Dates'!$B:$B,"",0),IF(_xlpm.d=0,"",_xlpm.d))</f>
        <v/>
      </c>
      <c r="O567" s="203">
        <f>IF(OR(N567="",A567="",NOT(ISNUMBER(N567)),N567&gt;A567),"",DATEDIF(N567,A567,"Y")&amp;" years, "&amp;DATEDIF(N567,A567,"YM")&amp;" months, "&amp;DATEDIF(N567,A567,"MD")&amp;" days")</f>
        <v/>
      </c>
      <c r="P567" s="203" t="inlineStr">
        <is>
          <t>Lakis Manticas</t>
        </is>
      </c>
      <c r="Q567" s="203" t="inlineStr">
        <is>
          <t>AUS</t>
        </is>
      </c>
      <c r="R567" s="692">
        <f>_xlfn.LET(_xlpm.d,_xlfn.XLOOKUP(P567,'[1]Birth Dates'!$A:$A,'[1]Birth Dates'!$B:$B,"",0),IF(_xlpm.d=0,"",_xlpm.d))</f>
        <v/>
      </c>
      <c r="S567" s="203">
        <f>IF(OR(R567="",A567="",NOT(ISNUMBER(R567)),R567&gt;A567),"",DATEDIF(R567,A567,"Y")&amp;" years, "&amp;DATEDIF(R567,A567,"YM")&amp;" months, "&amp;DATEDIF(R567,A567,"MD")&amp;" days")</f>
        <v/>
      </c>
      <c r="T567" s="203" t="n"/>
      <c r="U567" s="203" t="n"/>
      <c r="V567" s="692">
        <f>_xlfn.LET(_xlpm.d,_xlfn.XLOOKUP(T567,'[1]Birth Dates'!$A:$A,'[1]Birth Dates'!$B:$B,"",0),IF(_xlpm.d=0,"",_xlpm.d))</f>
        <v/>
      </c>
      <c r="W567" s="203">
        <f>IF(OR(V567="",A567="",NOT(ISNUMBER(V567)),V567&gt;A567),"",DATEDIF(V567,A567,"Y")&amp;" years, "&amp;DATEDIF(V567,A567,"YM")&amp;" months, "&amp;DATEDIF(V567,A567,"MD")&amp;" days")</f>
        <v/>
      </c>
      <c r="X567" s="203" t="n"/>
      <c r="Y567" s="203" t="n"/>
      <c r="Z567" s="203" t="n"/>
      <c r="AA567" s="203" t="n"/>
      <c r="AB567" s="203" t="n">
        <v>28</v>
      </c>
      <c r="AC567" s="203" t="n"/>
      <c r="AD567" s="203" t="n"/>
      <c r="AE567" s="590" t="inlineStr">
        <is>
          <t>2:56.8000</t>
        </is>
      </c>
      <c r="AF567" s="418">
        <f>IF(OR(AE567="",AE567="",AE567=0),"",6.172/(AE567*24))</f>
        <v/>
      </c>
      <c r="AG567" s="246" t="n"/>
      <c r="AH567" s="476" t="inlineStr"/>
      <c r="AI567" s="418">
        <f>IF(OR(AH567="",AH567="",AH567=0),"",6.172/(AH567*24))</f>
        <v/>
      </c>
      <c r="AJ567" s="175">
        <f>IF(AND(ISNUMBER(AB567),ISNUMBER(AG567)),AB567-AG567,"")</f>
        <v/>
      </c>
      <c r="AK567" s="203" t="n"/>
      <c r="AL567" s="203" t="n">
        <v>116</v>
      </c>
      <c r="AM567" s="495" t="n">
        <v>0.2523495370370371</v>
      </c>
      <c r="AN567" s="671">
        <f>IF(OR(AL567="",AM567="",AM567=0),"",AL567*6.172/(AM567*24))</f>
        <v/>
      </c>
      <c r="AO567" s="477">
        <f>IF(AND(AL567=AL566,AM567&lt;&gt;"",AM566&lt;&gt;""),AM567-AM566,"")</f>
        <v/>
      </c>
      <c r="AP567" s="203" t="n"/>
      <c r="AQ567" s="476" t="inlineStr">
        <is>
          <t>2:59.2000</t>
        </is>
      </c>
      <c r="AR567" s="418">
        <f>IF(OR(AQ567="",AQ567="",AQ567=0),"",6.172/(AQ567*24))</f>
        <v/>
      </c>
      <c r="AS567" s="436">
        <f>IF(OR(NOT(ISNUMBER(C567)),NOT(ISNUMBER(AB567))),"",IF(AG567&lt;&gt;"",AG567,AB567)-C567)</f>
        <v/>
      </c>
      <c r="AT567" s="210" t="n"/>
      <c r="AU567" s="206">
        <f>IF($B567="","",TEXT($A567,"yyyymmdd")&amp;"_P"&amp;$C567&amp;"_C"&amp;$F567&amp;"_"&amp;TRIM(RIGHT(SUBSTITUTE(TRIM(SUBSTITUTE($L567,CHAR(160)," "))," ",REPT(" ",60)),60))&amp;IF($P567="","","-"&amp;TRIM(RIGHT(SUBSTITUTE(TRIM(SUBSTITUTE($P567,CHAR(160)," "))," ",REPT(" ",60)),60)))&amp;IF($T567="","","-"&amp;TRIM(RIGHT(SUBSTITUTE(TRIM(SUBSTITUTE($T567,CHAR(160)," "))," ",REPT(" ",60)),60)))&amp;".jpg")</f>
        <v/>
      </c>
    </row>
    <row r="568" ht="42" customHeight="1">
      <c r="A568" s="172" t="n">
        <v>26573</v>
      </c>
      <c r="B568" s="203" t="inlineStr">
        <is>
          <t>Hardie-Ferodo 500 1 October, 1972</t>
        </is>
      </c>
      <c r="C568" s="203" t="n">
        <v>17</v>
      </c>
      <c r="D568" s="203" t="inlineStr">
        <is>
          <t>C</t>
        </is>
      </c>
      <c r="E568" s="203" t="n">
        <v>5</v>
      </c>
      <c r="F568" s="203" t="n">
        <v>25</v>
      </c>
      <c r="G568" s="203" t="inlineStr">
        <is>
          <t>AF &amp; M Beninca Pty Ltd</t>
        </is>
      </c>
      <c r="H568" s="203" t="n"/>
      <c r="I568" s="203" t="n"/>
      <c r="J568" s="203" t="inlineStr">
        <is>
          <t>Alfa Romeo 1750 GTV</t>
        </is>
      </c>
      <c r="K568" s="203" t="inlineStr">
        <is>
          <t>1779 L4</t>
        </is>
      </c>
      <c r="L568" s="203" t="inlineStr">
        <is>
          <t>Ray Harrison</t>
        </is>
      </c>
      <c r="M568" s="203" t="inlineStr">
        <is>
          <t>AUS</t>
        </is>
      </c>
      <c r="N568" s="692">
        <f>_xlfn.LET(_xlpm.d,_xlfn.XLOOKUP(L568,'[1]Birth Dates'!$A:$A,'[1]Birth Dates'!$B:$B,"",0),IF(_xlpm.d=0,"",_xlpm.d))</f>
        <v/>
      </c>
      <c r="O568" s="203">
        <f>IF(OR(N568="",A568="",NOT(ISNUMBER(N568)),N568&gt;A568),"",DATEDIF(N568,A568,"Y")&amp;" years, "&amp;DATEDIF(N568,A568,"YM")&amp;" months, "&amp;DATEDIF(N568,A568,"MD")&amp;" days")</f>
        <v/>
      </c>
      <c r="P568" s="203" t="inlineStr">
        <is>
          <t>Mal Robertson</t>
        </is>
      </c>
      <c r="Q568" s="203" t="inlineStr">
        <is>
          <t>AUS</t>
        </is>
      </c>
      <c r="R568" s="692">
        <f>_xlfn.LET(_xlpm.d,_xlfn.XLOOKUP(P568,'[1]Birth Dates'!$A:$A,'[1]Birth Dates'!$B:$B,"",0),IF(_xlpm.d=0,"",_xlpm.d))</f>
        <v/>
      </c>
      <c r="S568" s="203">
        <f>IF(OR(R568="",A568="",NOT(ISNUMBER(R568)),R568&gt;A568),"",DATEDIF(R568,A568,"Y")&amp;" years, "&amp;DATEDIF(R568,A568,"YM")&amp;" months, "&amp;DATEDIF(R568,A568,"MD")&amp;" days")</f>
        <v/>
      </c>
      <c r="T568" s="203" t="n"/>
      <c r="U568" s="203" t="n"/>
      <c r="V568" s="692">
        <f>_xlfn.LET(_xlpm.d,_xlfn.XLOOKUP(T568,'[1]Birth Dates'!$A:$A,'[1]Birth Dates'!$B:$B,"",0),IF(_xlpm.d=0,"",_xlpm.d))</f>
        <v/>
      </c>
      <c r="W568" s="203">
        <f>IF(OR(V568="",A568="",NOT(ISNUMBER(V568)),V568&gt;A568),"",DATEDIF(V568,A568,"Y")&amp;" years, "&amp;DATEDIF(V568,A568,"YM")&amp;" months, "&amp;DATEDIF(V568,A568,"MD")&amp;" days")</f>
        <v/>
      </c>
      <c r="X568" s="203" t="n"/>
      <c r="Y568" s="203" t="n"/>
      <c r="Z568" s="203" t="n"/>
      <c r="AA568" s="203" t="n"/>
      <c r="AB568" s="203" t="n">
        <v>33</v>
      </c>
      <c r="AC568" s="203" t="n"/>
      <c r="AD568" s="203" t="n"/>
      <c r="AE568" s="590" t="inlineStr">
        <is>
          <t>2:58.6000</t>
        </is>
      </c>
      <c r="AF568" s="418">
        <f>IF(OR(AE568="",AE568="",AE568=0),"",6.172/(AE568*24))</f>
        <v/>
      </c>
      <c r="AG568" s="246" t="n"/>
      <c r="AH568" s="476" t="inlineStr"/>
      <c r="AI568" s="418">
        <f>IF(OR(AH568="",AH568="",AH568=0),"",6.172/(AH568*24))</f>
        <v/>
      </c>
      <c r="AJ568" s="175">
        <f>IF(AND(ISNUMBER(AB568),ISNUMBER(AG568)),AB568-AG568,"")</f>
        <v/>
      </c>
      <c r="AK568" s="203" t="n"/>
      <c r="AL568" s="203" t="n">
        <v>115</v>
      </c>
      <c r="AM568" s="495" t="n">
        <v>0.250625</v>
      </c>
      <c r="AN568" s="671">
        <f>IF(OR(AL568="",AM568="",AM568=0),"",AL568*6.172/(AM568*24))</f>
        <v/>
      </c>
      <c r="AO568" s="477">
        <f>IF(AND(AL568=AL567,AM568&lt;&gt;"",AM567&lt;&gt;""),AM568-AM567,"")</f>
        <v/>
      </c>
      <c r="AP568" s="203" t="n"/>
      <c r="AQ568" s="476" t="inlineStr">
        <is>
          <t>2:58.7000</t>
        </is>
      </c>
      <c r="AR568" s="418">
        <f>IF(OR(AQ568="",AQ568="",AQ568=0),"",6.172/(AQ568*24))</f>
        <v/>
      </c>
      <c r="AS568" s="436">
        <f>IF(OR(NOT(ISNUMBER(C568)),NOT(ISNUMBER(AB568))),"",IF(AG568&lt;&gt;"",AG568,AB568)-C568)</f>
        <v/>
      </c>
      <c r="AT568" s="210" t="n"/>
      <c r="AU568" s="206">
        <f>IF($B568="","",TEXT($A568,"yyyymmdd")&amp;"_P"&amp;$C568&amp;"_C"&amp;$F568&amp;"_"&amp;TRIM(RIGHT(SUBSTITUTE(TRIM(SUBSTITUTE($L568,CHAR(160)," "))," ",REPT(" ",60)),60))&amp;IF($P568="","","-"&amp;TRIM(RIGHT(SUBSTITUTE(TRIM(SUBSTITUTE($P568,CHAR(160)," "))," ",REPT(" ",60)),60)))&amp;IF($T568="","","-"&amp;TRIM(RIGHT(SUBSTITUTE(TRIM(SUBSTITUTE($T568,CHAR(160)," "))," ",REPT(" ",60)),60)))&amp;".jpg")</f>
        <v/>
      </c>
    </row>
    <row r="569" ht="42" customHeight="1">
      <c r="A569" s="172" t="n">
        <v>26573</v>
      </c>
      <c r="B569" s="203" t="inlineStr">
        <is>
          <t>Hardie-Ferodo 500 1 October, 1972</t>
        </is>
      </c>
      <c r="C569" s="203" t="n">
        <v>18</v>
      </c>
      <c r="D569" s="203" t="inlineStr">
        <is>
          <t>B</t>
        </is>
      </c>
      <c r="E569" s="203" t="n">
        <v>6</v>
      </c>
      <c r="F569" s="203" t="n">
        <v>52</v>
      </c>
      <c r="G569" s="203" t="inlineStr">
        <is>
          <t>Bruce Lynton Car Sales</t>
        </is>
      </c>
      <c r="H569" s="203" t="n"/>
      <c r="I569" s="203" t="n"/>
      <c r="J569" s="203" t="inlineStr">
        <is>
          <t>Ford Escort GT 1600 Mk.I</t>
        </is>
      </c>
      <c r="K569" s="203" t="inlineStr">
        <is>
          <t>1558 L4</t>
        </is>
      </c>
      <c r="L569" s="203" t="inlineStr">
        <is>
          <t>Bob Holden</t>
        </is>
      </c>
      <c r="M569" s="203" t="inlineStr">
        <is>
          <t>AUS</t>
        </is>
      </c>
      <c r="N569" s="692">
        <f>_xlfn.LET(_xlpm.d,_xlfn.XLOOKUP(L569,'[1]Birth Dates'!$A:$A,'[1]Birth Dates'!$B:$B,"",0),IF(_xlpm.d=0,"",_xlpm.d))</f>
        <v/>
      </c>
      <c r="O569" s="203">
        <f>IF(OR(N569="",A569="",NOT(ISNUMBER(N569)),N569&gt;A569),"",DATEDIF(N569,A569,"Y")&amp;" years, "&amp;DATEDIF(N569,A569,"YM")&amp;" months, "&amp;DATEDIF(N569,A569,"MD")&amp;" days")</f>
        <v/>
      </c>
      <c r="P569" s="203" t="n"/>
      <c r="Q569" s="203" t="n"/>
      <c r="R569" s="692">
        <f>_xlfn.LET(_xlpm.d,_xlfn.XLOOKUP(P569,'[1]Birth Dates'!$A:$A,'[1]Birth Dates'!$B:$B,"",0),IF(_xlpm.d=0,"",_xlpm.d))</f>
        <v/>
      </c>
      <c r="S569" s="203">
        <f>IF(OR(R569="",A569="",NOT(ISNUMBER(R569)),R569&gt;A569),"",DATEDIF(R569,A569,"Y")&amp;" years, "&amp;DATEDIF(R569,A569,"YM")&amp;" months, "&amp;DATEDIF(R569,A569,"MD")&amp;" days")</f>
        <v/>
      </c>
      <c r="T569" s="203" t="n"/>
      <c r="U569" s="203" t="n"/>
      <c r="V569" s="692">
        <f>_xlfn.LET(_xlpm.d,_xlfn.XLOOKUP(T569,'[1]Birth Dates'!$A:$A,'[1]Birth Dates'!$B:$B,"",0),IF(_xlpm.d=0,"",_xlpm.d))</f>
        <v/>
      </c>
      <c r="W569" s="203">
        <f>IF(OR(V569="",A569="",NOT(ISNUMBER(V569)),V569&gt;A569),"",DATEDIF(V569,A569,"Y")&amp;" years, "&amp;DATEDIF(V569,A569,"YM")&amp;" months, "&amp;DATEDIF(V569,A569,"MD")&amp;" days")</f>
        <v/>
      </c>
      <c r="X569" s="203" t="n"/>
      <c r="Y569" s="203" t="n"/>
      <c r="Z569" s="203" t="n"/>
      <c r="AA569" s="203" t="n"/>
      <c r="AB569" s="203" t="n">
        <v>38</v>
      </c>
      <c r="AC569" s="203" t="n"/>
      <c r="AD569" s="203" t="n"/>
      <c r="AE569" s="590" t="inlineStr">
        <is>
          <t>2:59.9000</t>
        </is>
      </c>
      <c r="AF569" s="418">
        <f>IF(OR(AE569="",AE569="",AE569=0),"",6.172/(AE569*24))</f>
        <v/>
      </c>
      <c r="AG569" s="246" t="n"/>
      <c r="AH569" s="476" t="inlineStr"/>
      <c r="AI569" s="418">
        <f>IF(OR(AH569="",AH569="",AH569=0),"",6.172/(AH569*24))</f>
        <v/>
      </c>
      <c r="AJ569" s="175">
        <f>IF(AND(ISNUMBER(AB569),ISNUMBER(AG569)),AB569-AG569,"")</f>
        <v/>
      </c>
      <c r="AK569" s="203" t="n"/>
      <c r="AL569" s="203" t="n">
        <v>115</v>
      </c>
      <c r="AM569" s="495" t="n">
        <v>0.2514814814814815</v>
      </c>
      <c r="AN569" s="671">
        <f>IF(OR(AL569="",AM569="",AM569=0),"",AL569*6.172/(AM569*24))</f>
        <v/>
      </c>
      <c r="AO569" s="477">
        <f>IF(AND(AL569=AL568,AM569&lt;&gt;"",AM568&lt;&gt;""),AM569-AM568,"")</f>
        <v/>
      </c>
      <c r="AP569" s="203" t="n"/>
      <c r="AQ569" s="476" t="inlineStr">
        <is>
          <t>3:00.7000</t>
        </is>
      </c>
      <c r="AR569" s="418">
        <f>IF(OR(AQ569="",AQ569="",AQ569=0),"",6.172/(AQ569*24))</f>
        <v/>
      </c>
      <c r="AS569" s="436">
        <f>IF(OR(NOT(ISNUMBER(C569)),NOT(ISNUMBER(AB569))),"",IF(AG569&lt;&gt;"",AG569,AB569)-C569)</f>
        <v/>
      </c>
      <c r="AT569" s="210" t="n"/>
      <c r="AU569" s="206">
        <f>IF($B569="","",TEXT($A569,"yyyymmdd")&amp;"_P"&amp;$C569&amp;"_C"&amp;$F569&amp;"_"&amp;TRIM(RIGHT(SUBSTITUTE(TRIM(SUBSTITUTE($L569,CHAR(160)," "))," ",REPT(" ",60)),60))&amp;IF($P569="","","-"&amp;TRIM(RIGHT(SUBSTITUTE(TRIM(SUBSTITUTE($P569,CHAR(160)," "))," ",REPT(" ",60)),60)))&amp;IF($T569="","","-"&amp;TRIM(RIGHT(SUBSTITUTE(TRIM(SUBSTITUTE($T569,CHAR(160)," "))," ",REPT(" ",60)),60)))&amp;".jpg")</f>
        <v/>
      </c>
    </row>
    <row r="570" ht="42" customHeight="1">
      <c r="A570" s="172" t="n">
        <v>26573</v>
      </c>
      <c r="B570" s="203" t="inlineStr">
        <is>
          <t>Hardie-Ferodo 500 1 October, 1972</t>
        </is>
      </c>
      <c r="C570" s="203" t="n">
        <v>19</v>
      </c>
      <c r="D570" s="203" t="inlineStr">
        <is>
          <t>B</t>
        </is>
      </c>
      <c r="E570" s="203" t="n">
        <v>7</v>
      </c>
      <c r="F570" s="203" t="n">
        <v>43</v>
      </c>
      <c r="G570" s="203" t="inlineStr">
        <is>
          <t>Rolls Motors Pty Ltd</t>
        </is>
      </c>
      <c r="H570" s="203" t="n"/>
      <c r="I570" s="203" t="n"/>
      <c r="J570" s="203" t="inlineStr">
        <is>
          <t>Fiat 124 Sport</t>
        </is>
      </c>
      <c r="K570" s="203" t="inlineStr">
        <is>
          <t>L4</t>
        </is>
      </c>
      <c r="L570" s="203" t="inlineStr">
        <is>
          <t>Ron Kearns</t>
        </is>
      </c>
      <c r="M570" s="203" t="inlineStr">
        <is>
          <t>AUS</t>
        </is>
      </c>
      <c r="N570" s="692">
        <f>_xlfn.LET(_xlpm.d,_xlfn.XLOOKUP(L570,'[1]Birth Dates'!$A:$A,'[1]Birth Dates'!$B:$B,"",0),IF(_xlpm.d=0,"",_xlpm.d))</f>
        <v/>
      </c>
      <c r="O570" s="203">
        <f>IF(OR(N570="",A570="",NOT(ISNUMBER(N570)),N570&gt;A570),"",DATEDIF(N570,A570,"Y")&amp;" years, "&amp;DATEDIF(N570,A570,"YM")&amp;" months, "&amp;DATEDIF(N570,A570,"MD")&amp;" days")</f>
        <v/>
      </c>
      <c r="P570" s="203" t="n"/>
      <c r="Q570" s="203" t="n"/>
      <c r="R570" s="692">
        <f>_xlfn.LET(_xlpm.d,_xlfn.XLOOKUP(P570,'[1]Birth Dates'!$A:$A,'[1]Birth Dates'!$B:$B,"",0),IF(_xlpm.d=0,"",_xlpm.d))</f>
        <v/>
      </c>
      <c r="S570" s="203">
        <f>IF(OR(R570="",A570="",NOT(ISNUMBER(R570)),R570&gt;A570),"",DATEDIF(R570,A570,"Y")&amp;" years, "&amp;DATEDIF(R570,A570,"YM")&amp;" months, "&amp;DATEDIF(R570,A570,"MD")&amp;" days")</f>
        <v/>
      </c>
      <c r="T570" s="203" t="n"/>
      <c r="U570" s="203" t="n"/>
      <c r="V570" s="692">
        <f>_xlfn.LET(_xlpm.d,_xlfn.XLOOKUP(T570,'[1]Birth Dates'!$A:$A,'[1]Birth Dates'!$B:$B,"",0),IF(_xlpm.d=0,"",_xlpm.d))</f>
        <v/>
      </c>
      <c r="W570" s="203">
        <f>IF(OR(V570="",A570="",NOT(ISNUMBER(V570)),V570&gt;A570),"",DATEDIF(V570,A570,"Y")&amp;" years, "&amp;DATEDIF(V570,A570,"YM")&amp;" months, "&amp;DATEDIF(V570,A570,"MD")&amp;" days")</f>
        <v/>
      </c>
      <c r="X570" s="203" t="n"/>
      <c r="Y570" s="203" t="n"/>
      <c r="Z570" s="203" t="n"/>
      <c r="AA570" s="203" t="n"/>
      <c r="AB570" s="203" t="n">
        <v>37</v>
      </c>
      <c r="AC570" s="203" t="n"/>
      <c r="AD570" s="203" t="n"/>
      <c r="AE570" s="590" t="inlineStr">
        <is>
          <t>2:59.7000</t>
        </is>
      </c>
      <c r="AF570" s="418">
        <f>IF(OR(AE570="",AE570="",AE570=0),"",6.172/(AE570*24))</f>
        <v/>
      </c>
      <c r="AG570" s="246" t="n"/>
      <c r="AH570" s="476" t="inlineStr"/>
      <c r="AI570" s="418">
        <f>IF(OR(AH570="",AH570="",AH570=0),"",6.172/(AH570*24))</f>
        <v/>
      </c>
      <c r="AJ570" s="175">
        <f>IF(AND(ISNUMBER(AB570),ISNUMBER(AG570)),AB570-AG570,"")</f>
        <v/>
      </c>
      <c r="AK570" s="203" t="n"/>
      <c r="AL570" s="203" t="n">
        <v>115</v>
      </c>
      <c r="AM570" s="495" t="n">
        <v>0.2524305555555555</v>
      </c>
      <c r="AN570" s="671">
        <f>IF(OR(AL570="",AM570="",AM570=0),"",AL570*6.172/(AM570*24))</f>
        <v/>
      </c>
      <c r="AO570" s="477">
        <f>IF(AND(AL570=AL569,AM570&lt;&gt;"",AM569&lt;&gt;""),AM570-AM569,"")</f>
        <v/>
      </c>
      <c r="AP570" s="203" t="n"/>
      <c r="AQ570" s="476" t="inlineStr">
        <is>
          <t>2:59.3000</t>
        </is>
      </c>
      <c r="AR570" s="418">
        <f>IF(OR(AQ570="",AQ570="",AQ570=0),"",6.172/(AQ570*24))</f>
        <v/>
      </c>
      <c r="AS570" s="436">
        <f>IF(OR(NOT(ISNUMBER(C570)),NOT(ISNUMBER(AB570))),"",IF(AG570&lt;&gt;"",AG570,AB570)-C570)</f>
        <v/>
      </c>
      <c r="AT570" s="210" t="n"/>
      <c r="AU570" s="206">
        <f>IF($B570="","",TEXT($A570,"yyyymmdd")&amp;"_P"&amp;$C570&amp;"_C"&amp;$F570&amp;"_"&amp;TRIM(RIGHT(SUBSTITUTE(TRIM(SUBSTITUTE($L570,CHAR(160)," "))," ",REPT(" ",60)),60))&amp;IF($P570="","","-"&amp;TRIM(RIGHT(SUBSTITUTE(TRIM(SUBSTITUTE($P570,CHAR(160)," "))," ",REPT(" ",60)),60)))&amp;IF($T570="","","-"&amp;TRIM(RIGHT(SUBSTITUTE(TRIM(SUBSTITUTE($T570,CHAR(160)," "))," ",REPT(" ",60)),60)))&amp;".jpg")</f>
        <v/>
      </c>
    </row>
    <row r="571" ht="42" customHeight="1">
      <c r="A571" s="172" t="n">
        <v>26573</v>
      </c>
      <c r="B571" s="203" t="inlineStr">
        <is>
          <t>Hardie-Ferodo 500 1 October, 1972</t>
        </is>
      </c>
      <c r="C571" s="203" t="n">
        <v>20</v>
      </c>
      <c r="D571" s="203" t="inlineStr">
        <is>
          <t>C</t>
        </is>
      </c>
      <c r="E571" s="203" t="n">
        <v>6</v>
      </c>
      <c r="F571" s="203" t="n">
        <v>32</v>
      </c>
      <c r="G571" s="203" t="inlineStr">
        <is>
          <t>Leach Motors</t>
        </is>
      </c>
      <c r="H571" s="203" t="n"/>
      <c r="I571" s="203" t="n"/>
      <c r="J571" s="203" t="inlineStr">
        <is>
          <t>Holden LJ Torana GTR XU-1</t>
        </is>
      </c>
      <c r="K571" s="203" t="inlineStr">
        <is>
          <t>3330 L6</t>
        </is>
      </c>
      <c r="L571" s="203" t="inlineStr">
        <is>
          <t>George Giesberts</t>
        </is>
      </c>
      <c r="M571" s="203" t="inlineStr">
        <is>
          <t>AUS</t>
        </is>
      </c>
      <c r="N571" s="692">
        <f>_xlfn.LET(_xlpm.d,_xlfn.XLOOKUP(L571,'[1]Birth Dates'!$A:$A,'[1]Birth Dates'!$B:$B,"",0),IF(_xlpm.d=0,"",_xlpm.d))</f>
        <v/>
      </c>
      <c r="O571" s="203">
        <f>IF(OR(N571="",A571="",NOT(ISNUMBER(N571)),N571&gt;A571),"",DATEDIF(N571,A571,"Y")&amp;" years, "&amp;DATEDIF(N571,A571,"YM")&amp;" months, "&amp;DATEDIF(N571,A571,"MD")&amp;" days")</f>
        <v/>
      </c>
      <c r="P571" s="203" t="n"/>
      <c r="Q571" s="203" t="n"/>
      <c r="R571" s="692">
        <f>_xlfn.LET(_xlpm.d,_xlfn.XLOOKUP(P571,'[1]Birth Dates'!$A:$A,'[1]Birth Dates'!$B:$B,"",0),IF(_xlpm.d=0,"",_xlpm.d))</f>
        <v/>
      </c>
      <c r="S571" s="203">
        <f>IF(OR(R571="",A571="",NOT(ISNUMBER(R571)),R571&gt;A571),"",DATEDIF(R571,A571,"Y")&amp;" years, "&amp;DATEDIF(R571,A571,"YM")&amp;" months, "&amp;DATEDIF(R571,A571,"MD")&amp;" days")</f>
        <v/>
      </c>
      <c r="T571" s="203" t="n"/>
      <c r="U571" s="203" t="n"/>
      <c r="V571" s="692">
        <f>_xlfn.LET(_xlpm.d,_xlfn.XLOOKUP(T571,'[1]Birth Dates'!$A:$A,'[1]Birth Dates'!$B:$B,"",0),IF(_xlpm.d=0,"",_xlpm.d))</f>
        <v/>
      </c>
      <c r="W571" s="203">
        <f>IF(OR(V571="",A571="",NOT(ISNUMBER(V571)),V571&gt;A571),"",DATEDIF(V571,A571,"Y")&amp;" years, "&amp;DATEDIF(V571,A571,"YM")&amp;" months, "&amp;DATEDIF(V571,A571,"MD")&amp;" days")</f>
        <v/>
      </c>
      <c r="X571" s="203" t="n"/>
      <c r="Y571" s="203" t="n"/>
      <c r="Z571" s="203" t="n"/>
      <c r="AA571" s="203" t="n"/>
      <c r="AB571" s="203" t="n">
        <v>24</v>
      </c>
      <c r="AC571" s="203" t="n"/>
      <c r="AD571" s="203" t="n"/>
      <c r="AE571" s="590" t="inlineStr">
        <is>
          <t>2:51.3000</t>
        </is>
      </c>
      <c r="AF571" s="418">
        <f>IF(OR(AE571="",AE571="",AE571=0),"",6.172/(AE571*24))</f>
        <v/>
      </c>
      <c r="AG571" s="246" t="n"/>
      <c r="AH571" s="476" t="inlineStr"/>
      <c r="AI571" s="418">
        <f>IF(OR(AH571="",AH571="",AH571=0),"",6.172/(AH571*24))</f>
        <v/>
      </c>
      <c r="AJ571" s="175">
        <f>IF(AND(ISNUMBER(AB571),ISNUMBER(AG571)),AB571-AG571,"")</f>
        <v/>
      </c>
      <c r="AK571" s="203" t="n"/>
      <c r="AL571" s="203" t="n">
        <v>113</v>
      </c>
      <c r="AM571" s="495" t="n">
        <v>0.2524768518518519</v>
      </c>
      <c r="AN571" s="671">
        <f>IF(OR(AL571="",AM571="",AM571=0),"",AL571*6.172/(AM571*24))</f>
        <v/>
      </c>
      <c r="AO571" s="477">
        <f>IF(AND(AL571=AL570,AM571&lt;&gt;"",AM570&lt;&gt;""),AM571-AM570,"")</f>
        <v/>
      </c>
      <c r="AP571" s="203" t="n"/>
      <c r="AQ571" s="476" t="inlineStr">
        <is>
          <t>2:49.7000</t>
        </is>
      </c>
      <c r="AR571" s="418">
        <f>IF(OR(AQ571="",AQ571="",AQ571=0),"",6.172/(AQ571*24))</f>
        <v/>
      </c>
      <c r="AS571" s="436">
        <f>IF(OR(NOT(ISNUMBER(C571)),NOT(ISNUMBER(AB571))),"",IF(AG571&lt;&gt;"",AG571,AB571)-C571)</f>
        <v/>
      </c>
      <c r="AT571" s="210" t="n"/>
      <c r="AU571" s="206">
        <f>IF($B571="","",TEXT($A571,"yyyymmdd")&amp;"_P"&amp;$C571&amp;"_C"&amp;$F571&amp;"_"&amp;TRIM(RIGHT(SUBSTITUTE(TRIM(SUBSTITUTE($L571,CHAR(160)," "))," ",REPT(" ",60)),60))&amp;IF($P571="","","-"&amp;TRIM(RIGHT(SUBSTITUTE(TRIM(SUBSTITUTE($P571,CHAR(160)," "))," ",REPT(" ",60)),60)))&amp;IF($T571="","","-"&amp;TRIM(RIGHT(SUBSTITUTE(TRIM(SUBSTITUTE($T571,CHAR(160)," "))," ",REPT(" ",60)),60)))&amp;".jpg")</f>
        <v/>
      </c>
    </row>
    <row r="572" ht="42" customHeight="1">
      <c r="A572" s="172" t="n">
        <v>26573</v>
      </c>
      <c r="B572" s="203" t="inlineStr">
        <is>
          <t>Hardie-Ferodo 500 1 October, 1972</t>
        </is>
      </c>
      <c r="C572" s="203" t="n">
        <v>21</v>
      </c>
      <c r="D572" s="203" t="inlineStr">
        <is>
          <t>B</t>
        </is>
      </c>
      <c r="E572" s="203" t="n">
        <v>8</v>
      </c>
      <c r="F572" s="203" t="n">
        <v>49</v>
      </c>
      <c r="G572" s="203" t="inlineStr">
        <is>
          <t>Mazda Dealer Team</t>
        </is>
      </c>
      <c r="H572" s="203" t="n"/>
      <c r="I572" s="203" t="n"/>
      <c r="J572" s="203" t="inlineStr">
        <is>
          <t>Mazda Capella RX2</t>
        </is>
      </c>
      <c r="K572" s="203" t="inlineStr">
        <is>
          <t>2 x 573 R2</t>
        </is>
      </c>
      <c r="L572" s="203" t="inlineStr">
        <is>
          <t>George Garth</t>
        </is>
      </c>
      <c r="M572" s="203" t="inlineStr">
        <is>
          <t>AUS</t>
        </is>
      </c>
      <c r="N572" s="692">
        <f>_xlfn.LET(_xlpm.d,_xlfn.XLOOKUP(L572,'[1]Birth Dates'!$A:$A,'[1]Birth Dates'!$B:$B,"",0),IF(_xlpm.d=0,"",_xlpm.d))</f>
        <v/>
      </c>
      <c r="O572" s="203">
        <f>IF(OR(N572="",A572="",NOT(ISNUMBER(N572)),N572&gt;A572),"",DATEDIF(N572,A572,"Y")&amp;" years, "&amp;DATEDIF(N572,A572,"YM")&amp;" months, "&amp;DATEDIF(N572,A572,"MD")&amp;" days")</f>
        <v/>
      </c>
      <c r="P572" s="203" t="n"/>
      <c r="Q572" s="203" t="n"/>
      <c r="R572" s="692">
        <f>_xlfn.LET(_xlpm.d,_xlfn.XLOOKUP(P572,'[1]Birth Dates'!$A:$A,'[1]Birth Dates'!$B:$B,"",0),IF(_xlpm.d=0,"",_xlpm.d))</f>
        <v/>
      </c>
      <c r="S572" s="203">
        <f>IF(OR(R572="",A572="",NOT(ISNUMBER(R572)),R572&gt;A572),"",DATEDIF(R572,A572,"Y")&amp;" years, "&amp;DATEDIF(R572,A572,"YM")&amp;" months, "&amp;DATEDIF(R572,A572,"MD")&amp;" days")</f>
        <v/>
      </c>
      <c r="T572" s="203" t="n"/>
      <c r="U572" s="203" t="n"/>
      <c r="V572" s="692">
        <f>_xlfn.LET(_xlpm.d,_xlfn.XLOOKUP(T572,'[1]Birth Dates'!$A:$A,'[1]Birth Dates'!$B:$B,"",0),IF(_xlpm.d=0,"",_xlpm.d))</f>
        <v/>
      </c>
      <c r="W572" s="203">
        <f>IF(OR(V572="",A572="",NOT(ISNUMBER(V572)),V572&gt;A572),"",DATEDIF(V572,A572,"Y")&amp;" years, "&amp;DATEDIF(V572,A572,"YM")&amp;" months, "&amp;DATEDIF(V572,A572,"MD")&amp;" days")</f>
        <v/>
      </c>
      <c r="X572" s="203" t="n"/>
      <c r="Y572" s="203" t="n"/>
      <c r="Z572" s="203" t="n"/>
      <c r="AA572" s="203" t="n"/>
      <c r="AB572" s="203" t="n">
        <v>30</v>
      </c>
      <c r="AC572" s="203" t="n"/>
      <c r="AD572" s="203" t="n"/>
      <c r="AE572" s="590" t="inlineStr">
        <is>
          <t>2:57.8000</t>
        </is>
      </c>
      <c r="AF572" s="418">
        <f>IF(OR(AE572="",AE572="",AE572=0),"",6.172/(AE572*24))</f>
        <v/>
      </c>
      <c r="AG572" s="246" t="n"/>
      <c r="AH572" s="476" t="inlineStr"/>
      <c r="AI572" s="418">
        <f>IF(OR(AH572="",AH572="",AH572=0),"",6.172/(AH572*24))</f>
        <v/>
      </c>
      <c r="AJ572" s="175">
        <f>IF(AND(ISNUMBER(AB572),ISNUMBER(AG572)),AB572-AG572,"")</f>
        <v/>
      </c>
      <c r="AK572" s="203" t="n"/>
      <c r="AL572" s="203" t="n">
        <v>112</v>
      </c>
      <c r="AM572" s="495" t="n">
        <v>0.2514236111111111</v>
      </c>
      <c r="AN572" s="671">
        <f>IF(OR(AL572="",AM572="",AM572=0),"",AL572*6.172/(AM572*24))</f>
        <v/>
      </c>
      <c r="AO572" s="477">
        <f>IF(AND(AL572=AL571,AM572&lt;&gt;"",AM571&lt;&gt;""),AM572-AM571,"")</f>
        <v/>
      </c>
      <c r="AP572" s="203" t="n"/>
      <c r="AQ572" s="476" t="inlineStr">
        <is>
          <t>2:57.7000</t>
        </is>
      </c>
      <c r="AR572" s="418">
        <f>IF(OR(AQ572="",AQ572="",AQ572=0),"",6.172/(AQ572*24))</f>
        <v/>
      </c>
      <c r="AS572" s="436">
        <f>IF(OR(NOT(ISNUMBER(C572)),NOT(ISNUMBER(AB572))),"",IF(AG572&lt;&gt;"",AG572,AB572)-C572)</f>
        <v/>
      </c>
      <c r="AT572" s="210" t="n"/>
      <c r="AU572" s="206">
        <f>IF($B572="","",TEXT($A572,"yyyymmdd")&amp;"_P"&amp;$C572&amp;"_C"&amp;$F572&amp;"_"&amp;TRIM(RIGHT(SUBSTITUTE(TRIM(SUBSTITUTE($L572,CHAR(160)," "))," ",REPT(" ",60)),60))&amp;IF($P572="","","-"&amp;TRIM(RIGHT(SUBSTITUTE(TRIM(SUBSTITUTE($P572,CHAR(160)," "))," ",REPT(" ",60)),60)))&amp;IF($T572="","","-"&amp;TRIM(RIGHT(SUBSTITUTE(TRIM(SUBSTITUTE($T572,CHAR(160)," "))," ",REPT(" ",60)),60)))&amp;".jpg")</f>
        <v/>
      </c>
    </row>
    <row r="573" ht="42" customHeight="1">
      <c r="A573" s="172" t="n">
        <v>26573</v>
      </c>
      <c r="B573" s="203" t="inlineStr">
        <is>
          <t>Hardie-Ferodo 500 1 October, 1972</t>
        </is>
      </c>
      <c r="C573" s="203" t="n">
        <v>22</v>
      </c>
      <c r="D573" s="203" t="inlineStr">
        <is>
          <t>B</t>
        </is>
      </c>
      <c r="E573" s="203" t="n">
        <v>9</v>
      </c>
      <c r="F573" s="203" t="n">
        <v>51</v>
      </c>
      <c r="G573" s="203" t="inlineStr">
        <is>
          <t>Chas Tierney Pty Ltd</t>
        </is>
      </c>
      <c r="H573" s="203" t="n"/>
      <c r="I573" s="203" t="n"/>
      <c r="J573" s="203" t="inlineStr">
        <is>
          <t>Holden LC Torana GTR 2850S</t>
        </is>
      </c>
      <c r="K573" s="203" t="inlineStr">
        <is>
          <t>2835 L6</t>
        </is>
      </c>
      <c r="L573" s="203" t="inlineStr">
        <is>
          <t>Mal Brewster</t>
        </is>
      </c>
      <c r="M573" s="203" t="inlineStr">
        <is>
          <t>AUS</t>
        </is>
      </c>
      <c r="N573" s="692">
        <f>_xlfn.LET(_xlpm.d,_xlfn.XLOOKUP(L573,'[1]Birth Dates'!$A:$A,'[1]Birth Dates'!$B:$B,"",0),IF(_xlpm.d=0,"",_xlpm.d))</f>
        <v/>
      </c>
      <c r="O573" s="203">
        <f>IF(OR(N573="",A573="",NOT(ISNUMBER(N573)),N573&gt;A573),"",DATEDIF(N573,A573,"Y")&amp;" years, "&amp;DATEDIF(N573,A573,"YM")&amp;" months, "&amp;DATEDIF(N573,A573,"MD")&amp;" days")</f>
        <v/>
      </c>
      <c r="P573" s="203" t="inlineStr">
        <is>
          <t>Ray Strong</t>
        </is>
      </c>
      <c r="Q573" s="203" t="inlineStr">
        <is>
          <t>AUS</t>
        </is>
      </c>
      <c r="R573" s="692">
        <f>_xlfn.LET(_xlpm.d,_xlfn.XLOOKUP(P573,'[1]Birth Dates'!$A:$A,'[1]Birth Dates'!$B:$B,"",0),IF(_xlpm.d=0,"",_xlpm.d))</f>
        <v/>
      </c>
      <c r="S573" s="203">
        <f>IF(OR(R573="",A573="",NOT(ISNUMBER(R573)),R573&gt;A573),"",DATEDIF(R573,A573,"Y")&amp;" years, "&amp;DATEDIF(R573,A573,"YM")&amp;" months, "&amp;DATEDIF(R573,A573,"MD")&amp;" days")</f>
        <v/>
      </c>
      <c r="T573" s="203" t="n"/>
      <c r="U573" s="203" t="n"/>
      <c r="V573" s="692">
        <f>_xlfn.LET(_xlpm.d,_xlfn.XLOOKUP(T573,'[1]Birth Dates'!$A:$A,'[1]Birth Dates'!$B:$B,"",0),IF(_xlpm.d=0,"",_xlpm.d))</f>
        <v/>
      </c>
      <c r="W573" s="203">
        <f>IF(OR(V573="",A573="",NOT(ISNUMBER(V573)),V573&gt;A573),"",DATEDIF(V573,A573,"Y")&amp;" years, "&amp;DATEDIF(V573,A573,"YM")&amp;" months, "&amp;DATEDIF(V573,A573,"MD")&amp;" days")</f>
        <v/>
      </c>
      <c r="X573" s="203" t="n"/>
      <c r="Y573" s="203" t="n"/>
      <c r="Z573" s="203" t="n"/>
      <c r="AA573" s="203" t="n"/>
      <c r="AB573" s="203" t="n">
        <v>40</v>
      </c>
      <c r="AC573" s="203" t="n"/>
      <c r="AD573" s="203" t="n"/>
      <c r="AE573" s="590" t="inlineStr">
        <is>
          <t>3:02.9000</t>
        </is>
      </c>
      <c r="AF573" s="418">
        <f>IF(OR(AE573="",AE573="",AE573=0),"",6.172/(AE573*24))</f>
        <v/>
      </c>
      <c r="AG573" s="246" t="n"/>
      <c r="AH573" s="476" t="inlineStr"/>
      <c r="AI573" s="418">
        <f>IF(OR(AH573="",AH573="",AH573=0),"",6.172/(AH573*24))</f>
        <v/>
      </c>
      <c r="AJ573" s="175">
        <f>IF(AND(ISNUMBER(AB573),ISNUMBER(AG573)),AB573-AG573,"")</f>
        <v/>
      </c>
      <c r="AK573" s="203" t="n"/>
      <c r="AL573" s="203" t="n">
        <v>112</v>
      </c>
      <c r="AM573" s="495" t="n">
        <v>0.2517361111111111</v>
      </c>
      <c r="AN573" s="671">
        <f>IF(OR(AL573="",AM573="",AM573=0),"",AL573*6.172/(AM573*24))</f>
        <v/>
      </c>
      <c r="AO573" s="477">
        <f>IF(AND(AL573=AL572,AM573&lt;&gt;"",AM572&lt;&gt;""),AM573-AM572,"")</f>
        <v/>
      </c>
      <c r="AP573" s="203" t="n"/>
      <c r="AQ573" s="476" t="inlineStr">
        <is>
          <t>3:06.6000</t>
        </is>
      </c>
      <c r="AR573" s="418">
        <f>IF(OR(AQ573="",AQ573="",AQ573=0),"",6.172/(AQ573*24))</f>
        <v/>
      </c>
      <c r="AS573" s="436">
        <f>IF(OR(NOT(ISNUMBER(C573)),NOT(ISNUMBER(AB573))),"",IF(AG573&lt;&gt;"",AG573,AB573)-C573)</f>
        <v/>
      </c>
      <c r="AT573" s="210" t="n"/>
      <c r="AU573" s="206">
        <f>IF($B573="","",TEXT($A573,"yyyymmdd")&amp;"_P"&amp;$C573&amp;"_C"&amp;$F573&amp;"_"&amp;TRIM(RIGHT(SUBSTITUTE(TRIM(SUBSTITUTE($L573,CHAR(160)," "))," ",REPT(" ",60)),60))&amp;IF($P573="","","-"&amp;TRIM(RIGHT(SUBSTITUTE(TRIM(SUBSTITUTE($P573,CHAR(160)," "))," ",REPT(" ",60)),60)))&amp;IF($T573="","","-"&amp;TRIM(RIGHT(SUBSTITUTE(TRIM(SUBSTITUTE($T573,CHAR(160)," "))," ",REPT(" ",60)),60)))&amp;".jpg")</f>
        <v/>
      </c>
    </row>
    <row r="574" ht="42" customHeight="1">
      <c r="A574" s="172" t="n">
        <v>26573</v>
      </c>
      <c r="B574" s="203" t="inlineStr">
        <is>
          <t>Hardie-Ferodo 500 1 October, 1972</t>
        </is>
      </c>
      <c r="C574" s="203" t="n">
        <v>23</v>
      </c>
      <c r="D574" s="203" t="inlineStr">
        <is>
          <t>B</t>
        </is>
      </c>
      <c r="E574" s="203" t="n">
        <v>10</v>
      </c>
      <c r="F574" s="203" t="n">
        <v>39</v>
      </c>
      <c r="G574" s="203" t="inlineStr">
        <is>
          <t>R Wedd</t>
        </is>
      </c>
      <c r="H574" s="203" t="n"/>
      <c r="I574" s="203" t="n"/>
      <c r="J574" s="203" t="inlineStr">
        <is>
          <t>Holden LC Torana GTR 2850S</t>
        </is>
      </c>
      <c r="K574" s="203" t="inlineStr">
        <is>
          <t>2835 L6</t>
        </is>
      </c>
      <c r="L574" s="203" t="inlineStr">
        <is>
          <t>Bob Cracknell</t>
        </is>
      </c>
      <c r="M574" s="203" t="inlineStr">
        <is>
          <t>AUS</t>
        </is>
      </c>
      <c r="N574" s="692">
        <f>_xlfn.LET(_xlpm.d,_xlfn.XLOOKUP(L574,'[1]Birth Dates'!$A:$A,'[1]Birth Dates'!$B:$B,"",0),IF(_xlpm.d=0,"",_xlpm.d))</f>
        <v/>
      </c>
      <c r="O574" s="203">
        <f>IF(OR(N574="",A574="",NOT(ISNUMBER(N574)),N574&gt;A574),"",DATEDIF(N574,A574,"Y")&amp;" years, "&amp;DATEDIF(N574,A574,"YM")&amp;" months, "&amp;DATEDIF(N574,A574,"MD")&amp;" days")</f>
        <v/>
      </c>
      <c r="P574" s="203" t="inlineStr">
        <is>
          <t>Bob Wedd</t>
        </is>
      </c>
      <c r="Q574" s="203" t="inlineStr">
        <is>
          <t>AUS</t>
        </is>
      </c>
      <c r="R574" s="692">
        <f>_xlfn.LET(_xlpm.d,_xlfn.XLOOKUP(P574,'[1]Birth Dates'!$A:$A,'[1]Birth Dates'!$B:$B,"",0),IF(_xlpm.d=0,"",_xlpm.d))</f>
        <v/>
      </c>
      <c r="S574" s="203">
        <f>IF(OR(R574="",A574="",NOT(ISNUMBER(R574)),R574&gt;A574),"",DATEDIF(R574,A574,"Y")&amp;" years, "&amp;DATEDIF(R574,A574,"YM")&amp;" months, "&amp;DATEDIF(R574,A574,"MD")&amp;" days")</f>
        <v/>
      </c>
      <c r="T574" s="203" t="n"/>
      <c r="U574" s="203" t="n"/>
      <c r="V574" s="692">
        <f>_xlfn.LET(_xlpm.d,_xlfn.XLOOKUP(T574,'[1]Birth Dates'!$A:$A,'[1]Birth Dates'!$B:$B,"",0),IF(_xlpm.d=0,"",_xlpm.d))</f>
        <v/>
      </c>
      <c r="W574" s="203">
        <f>IF(OR(V574="",A574="",NOT(ISNUMBER(V574)),V574&gt;A574),"",DATEDIF(V574,A574,"Y")&amp;" years, "&amp;DATEDIF(V574,A574,"YM")&amp;" months, "&amp;DATEDIF(V574,A574,"MD")&amp;" days")</f>
        <v/>
      </c>
      <c r="X574" s="203" t="n"/>
      <c r="Y574" s="203" t="n"/>
      <c r="Z574" s="203" t="n"/>
      <c r="AA574" s="203" t="n"/>
      <c r="AB574" s="203" t="n">
        <v>36</v>
      </c>
      <c r="AC574" s="203" t="n"/>
      <c r="AD574" s="203" t="n"/>
      <c r="AE574" s="590" t="inlineStr">
        <is>
          <t>2:59.7000</t>
        </is>
      </c>
      <c r="AF574" s="418">
        <f>IF(OR(AE574="",AE574="",AE574=0),"",6.172/(AE574*24))</f>
        <v/>
      </c>
      <c r="AG574" s="246" t="n"/>
      <c r="AH574" s="476" t="inlineStr"/>
      <c r="AI574" s="418">
        <f>IF(OR(AH574="",AH574="",AH574=0),"",6.172/(AH574*24))</f>
        <v/>
      </c>
      <c r="AJ574" s="175">
        <f>IF(AND(ISNUMBER(AB574),ISNUMBER(AG574)),AB574-AG574,"")</f>
        <v/>
      </c>
      <c r="AK574" s="203" t="n"/>
      <c r="AL574" s="203" t="n">
        <v>111</v>
      </c>
      <c r="AM574" s="495" t="n">
        <v>0.252025462962963</v>
      </c>
      <c r="AN574" s="671">
        <f>IF(OR(AL574="",AM574="",AM574=0),"",AL574*6.172/(AM574*24))</f>
        <v/>
      </c>
      <c r="AO574" s="477">
        <f>IF(AND(AL574=AL573,AM574&lt;&gt;"",AM573&lt;&gt;""),AM574-AM573,"")</f>
        <v/>
      </c>
      <c r="AP574" s="203" t="n"/>
      <c r="AQ574" s="476" t="inlineStr">
        <is>
          <t>2:58.1000</t>
        </is>
      </c>
      <c r="AR574" s="418">
        <f>IF(OR(AQ574="",AQ574="",AQ574=0),"",6.172/(AQ574*24))</f>
        <v/>
      </c>
      <c r="AS574" s="436">
        <f>IF(OR(NOT(ISNUMBER(C574)),NOT(ISNUMBER(AB574))),"",IF(AG574&lt;&gt;"",AG574,AB574)-C574)</f>
        <v/>
      </c>
      <c r="AT574" s="210" t="n"/>
      <c r="AU574" s="206">
        <f>IF($B574="","",TEXT($A574,"yyyymmdd")&amp;"_P"&amp;$C574&amp;"_C"&amp;$F574&amp;"_"&amp;TRIM(RIGHT(SUBSTITUTE(TRIM(SUBSTITUTE($L574,CHAR(160)," "))," ",REPT(" ",60)),60))&amp;IF($P574="","","-"&amp;TRIM(RIGHT(SUBSTITUTE(TRIM(SUBSTITUTE($P574,CHAR(160)," "))," ",REPT(" ",60)),60)))&amp;IF($T574="","","-"&amp;TRIM(RIGHT(SUBSTITUTE(TRIM(SUBSTITUTE($T574,CHAR(160)," "))," ",REPT(" ",60)),60)))&amp;".jpg")</f>
        <v/>
      </c>
    </row>
    <row r="575" ht="42" customHeight="1">
      <c r="A575" s="172" t="n">
        <v>26573</v>
      </c>
      <c r="B575" s="203" t="inlineStr">
        <is>
          <t>Hardie-Ferodo 500 1 October, 1972</t>
        </is>
      </c>
      <c r="C575" s="203" t="n">
        <v>24</v>
      </c>
      <c r="D575" s="203" t="inlineStr">
        <is>
          <t>A</t>
        </is>
      </c>
      <c r="E575" s="203" t="n">
        <v>1</v>
      </c>
      <c r="F575" s="203" t="n">
        <v>73</v>
      </c>
      <c r="G575" s="203" t="inlineStr">
        <is>
          <t>Datsun Racing Team</t>
        </is>
      </c>
      <c r="H575" s="203" t="n"/>
      <c r="I575" s="203" t="n"/>
      <c r="J575" s="203" t="inlineStr">
        <is>
          <t>Datsun 1200</t>
        </is>
      </c>
      <c r="K575" s="203" t="inlineStr">
        <is>
          <t>1171 L4</t>
        </is>
      </c>
      <c r="L575" s="203" t="inlineStr">
        <is>
          <t>Bill Evans</t>
        </is>
      </c>
      <c r="M575" s="203" t="inlineStr">
        <is>
          <t>AUS</t>
        </is>
      </c>
      <c r="N575" s="692">
        <f>_xlfn.LET(_xlpm.d,_xlfn.XLOOKUP(L575,'[1]Birth Dates'!$A:$A,'[1]Birth Dates'!$B:$B,"",0),IF(_xlpm.d=0,"",_xlpm.d))</f>
        <v/>
      </c>
      <c r="O575" s="203">
        <f>IF(OR(N575="",A575="",NOT(ISNUMBER(N575)),N575&gt;A575),"",DATEDIF(N575,A575,"Y")&amp;" years, "&amp;DATEDIF(N575,A575,"YM")&amp;" months, "&amp;DATEDIF(N575,A575,"MD")&amp;" days")</f>
        <v/>
      </c>
      <c r="P575" s="203" t="n"/>
      <c r="Q575" s="203" t="n"/>
      <c r="R575" s="692">
        <f>_xlfn.LET(_xlpm.d,_xlfn.XLOOKUP(P575,'[1]Birth Dates'!$A:$A,'[1]Birth Dates'!$B:$B,"",0),IF(_xlpm.d=0,"",_xlpm.d))</f>
        <v/>
      </c>
      <c r="S575" s="203">
        <f>IF(OR(R575="",A575="",NOT(ISNUMBER(R575)),R575&gt;A575),"",DATEDIF(R575,A575,"Y")&amp;" years, "&amp;DATEDIF(R575,A575,"YM")&amp;" months, "&amp;DATEDIF(R575,A575,"MD")&amp;" days")</f>
        <v/>
      </c>
      <c r="T575" s="203" t="n"/>
      <c r="U575" s="203" t="n"/>
      <c r="V575" s="692">
        <f>_xlfn.LET(_xlpm.d,_xlfn.XLOOKUP(T575,'[1]Birth Dates'!$A:$A,'[1]Birth Dates'!$B:$B,"",0),IF(_xlpm.d=0,"",_xlpm.d))</f>
        <v/>
      </c>
      <c r="W575" s="203">
        <f>IF(OR(V575="",A575="",NOT(ISNUMBER(V575)),V575&gt;A575),"",DATEDIF(V575,A575,"Y")&amp;" years, "&amp;DATEDIF(V575,A575,"YM")&amp;" months, "&amp;DATEDIF(V575,A575,"MD")&amp;" days")</f>
        <v/>
      </c>
      <c r="X575" s="203" t="n"/>
      <c r="Y575" s="203" t="n"/>
      <c r="Z575" s="203" t="n"/>
      <c r="AA575" s="203" t="n"/>
      <c r="AB575" s="203" t="n">
        <v>50</v>
      </c>
      <c r="AC575" s="203" t="n"/>
      <c r="AD575" s="203" t="n"/>
      <c r="AE575" s="590" t="inlineStr">
        <is>
          <t>3:20.0000</t>
        </is>
      </c>
      <c r="AF575" s="418">
        <f>IF(OR(AE575="",AE575="",AE575=0),"",6.172/(AE575*24))</f>
        <v/>
      </c>
      <c r="AG575" s="246" t="n"/>
      <c r="AH575" s="476" t="inlineStr"/>
      <c r="AI575" s="418">
        <f>IF(OR(AH575="",AH575="",AH575=0),"",6.172/(AH575*24))</f>
        <v/>
      </c>
      <c r="AJ575" s="175">
        <f>IF(AND(ISNUMBER(AB575),ISNUMBER(AG575)),AB575-AG575,"")</f>
        <v/>
      </c>
      <c r="AK575" s="203" t="n"/>
      <c r="AL575" s="301" t="n">
        <v>107</v>
      </c>
      <c r="AM575" s="495" t="n">
        <v>0.2522453703703704</v>
      </c>
      <c r="AN575" s="671">
        <f>IF(OR(AL575="",AM575="",AM575=0),"",AL575*6.172/(AM575*24))</f>
        <v/>
      </c>
      <c r="AO575" s="477">
        <f>IF(AND(AL575=AL574,AM575&lt;&gt;"",AM574&lt;&gt;""),AM575-AM574,"")</f>
        <v/>
      </c>
      <c r="AP575" s="203" t="n"/>
      <c r="AQ575" s="476" t="inlineStr">
        <is>
          <t>3:17.5000</t>
        </is>
      </c>
      <c r="AR575" s="418">
        <f>IF(OR(AQ575="",AQ575="",AQ575=0),"",6.172/(AQ575*24))</f>
        <v/>
      </c>
      <c r="AS575" s="436">
        <f>IF(OR(NOT(ISNUMBER(C575)),NOT(ISNUMBER(AB575))),"",IF(AG575&lt;&gt;"",AG575,AB575)-C575)</f>
        <v/>
      </c>
      <c r="AT575" s="210" t="n"/>
      <c r="AU575" s="206">
        <f>IF($B575="","",TEXT($A575,"yyyymmdd")&amp;"_P"&amp;$C575&amp;"_C"&amp;$F575&amp;"_"&amp;TRIM(RIGHT(SUBSTITUTE(TRIM(SUBSTITUTE($L575,CHAR(160)," "))," ",REPT(" ",60)),60))&amp;IF($P575="","","-"&amp;TRIM(RIGHT(SUBSTITUTE(TRIM(SUBSTITUTE($P575,CHAR(160)," "))," ",REPT(" ",60)),60)))&amp;IF($T575="","","-"&amp;TRIM(RIGHT(SUBSTITUTE(TRIM(SUBSTITUTE($T575,CHAR(160)," "))," ",REPT(" ",60)),60)))&amp;".jpg")</f>
        <v/>
      </c>
    </row>
    <row r="576" ht="42" customHeight="1">
      <c r="A576" s="172" t="n">
        <v>26573</v>
      </c>
      <c r="B576" s="203" t="inlineStr">
        <is>
          <t>Hardie-Ferodo 500 1 October, 1972</t>
        </is>
      </c>
      <c r="C576" s="203" t="n">
        <v>25</v>
      </c>
      <c r="D576" s="203" t="inlineStr">
        <is>
          <t>A</t>
        </is>
      </c>
      <c r="E576" s="203" t="n">
        <v>2</v>
      </c>
      <c r="F576" s="203" t="n">
        <v>72</v>
      </c>
      <c r="G576" s="203" t="inlineStr">
        <is>
          <t>Mazda Dealer Team</t>
        </is>
      </c>
      <c r="H576" s="203" t="n"/>
      <c r="I576" s="203" t="n"/>
      <c r="J576" s="203" t="inlineStr">
        <is>
          <t>Mazda 1300</t>
        </is>
      </c>
      <c r="K576" s="203" t="inlineStr">
        <is>
          <t>1272 L4</t>
        </is>
      </c>
      <c r="L576" s="203" t="inlineStr">
        <is>
          <t>Gary Cooke</t>
        </is>
      </c>
      <c r="M576" s="203" t="inlineStr">
        <is>
          <t>AUS</t>
        </is>
      </c>
      <c r="N576" s="692">
        <f>_xlfn.LET(_xlpm.d,_xlfn.XLOOKUP(L576,'[1]Birth Dates'!$A:$A,'[1]Birth Dates'!$B:$B,"",0),IF(_xlpm.d=0,"",_xlpm.d))</f>
        <v/>
      </c>
      <c r="O576" s="203">
        <f>IF(OR(N576="",A576="",NOT(ISNUMBER(N576)),N576&gt;A576),"",DATEDIF(N576,A576,"Y")&amp;" years, "&amp;DATEDIF(N576,A576,"YM")&amp;" months, "&amp;DATEDIF(N576,A576,"MD")&amp;" days")</f>
        <v/>
      </c>
      <c r="P576" s="203" t="n"/>
      <c r="Q576" s="203" t="n"/>
      <c r="R576" s="692">
        <f>_xlfn.LET(_xlpm.d,_xlfn.XLOOKUP(P576,'[1]Birth Dates'!$A:$A,'[1]Birth Dates'!$B:$B,"",0),IF(_xlpm.d=0,"",_xlpm.d))</f>
        <v/>
      </c>
      <c r="S576" s="203">
        <f>IF(OR(R576="",A576="",NOT(ISNUMBER(R576)),R576&gt;A576),"",DATEDIF(R576,A576,"Y")&amp;" years, "&amp;DATEDIF(R576,A576,"YM")&amp;" months, "&amp;DATEDIF(R576,A576,"MD")&amp;" days")</f>
        <v/>
      </c>
      <c r="T576" s="203" t="n"/>
      <c r="U576" s="203" t="n"/>
      <c r="V576" s="692">
        <f>_xlfn.LET(_xlpm.d,_xlfn.XLOOKUP(T576,'[1]Birth Dates'!$A:$A,'[1]Birth Dates'!$B:$B,"",0),IF(_xlpm.d=0,"",_xlpm.d))</f>
        <v/>
      </c>
      <c r="W576" s="203">
        <f>IF(OR(V576="",A576="",NOT(ISNUMBER(V576)),V576&gt;A576),"",DATEDIF(V576,A576,"Y")&amp;" years, "&amp;DATEDIF(V576,A576,"YM")&amp;" months, "&amp;DATEDIF(V576,A576,"MD")&amp;" days")</f>
        <v/>
      </c>
      <c r="X576" s="203" t="n"/>
      <c r="Y576" s="203" t="n"/>
      <c r="Z576" s="203" t="n"/>
      <c r="AA576" s="203" t="n"/>
      <c r="AB576" s="203" t="n">
        <v>48</v>
      </c>
      <c r="AC576" s="203" t="n"/>
      <c r="AD576" s="203" t="n"/>
      <c r="AE576" s="590" t="inlineStr">
        <is>
          <t>3:19.6000</t>
        </is>
      </c>
      <c r="AF576" s="418">
        <f>IF(OR(AE576="",AE576="",AE576=0),"",6.172/(AE576*24))</f>
        <v/>
      </c>
      <c r="AG576" s="246" t="n"/>
      <c r="AH576" s="476" t="inlineStr"/>
      <c r="AI576" s="418">
        <f>IF(OR(AH576="",AH576="",AH576=0),"",6.172/(AH576*24))</f>
        <v/>
      </c>
      <c r="AJ576" s="175">
        <f>IF(AND(ISNUMBER(AB576),ISNUMBER(AG576)),AB576-AG576,"")</f>
        <v/>
      </c>
      <c r="AK576" s="203" t="n"/>
      <c r="AL576" s="203" t="n">
        <v>106</v>
      </c>
      <c r="AM576" s="495" t="n">
        <v>0.2506712962962963</v>
      </c>
      <c r="AN576" s="671">
        <f>IF(OR(AL576="",AM576="",AM576=0),"",AL576*6.172/(AM576*24))</f>
        <v/>
      </c>
      <c r="AO576" s="477">
        <f>IF(AND(AL576=AL575,AM576&lt;&gt;"",AM575&lt;&gt;""),AM576-AM575,"")</f>
        <v/>
      </c>
      <c r="AP576" s="203" t="n"/>
      <c r="AQ576" s="476" t="inlineStr">
        <is>
          <t>3:18.3000</t>
        </is>
      </c>
      <c r="AR576" s="418">
        <f>IF(OR(AQ576="",AQ576="",AQ576=0),"",6.172/(AQ576*24))</f>
        <v/>
      </c>
      <c r="AS576" s="436">
        <f>IF(OR(NOT(ISNUMBER(C576)),NOT(ISNUMBER(AB576))),"",IF(AG576&lt;&gt;"",AG576,AB576)-C576)</f>
        <v/>
      </c>
      <c r="AT576" s="210" t="n"/>
      <c r="AU576" s="206">
        <f>IF($B576="","",TEXT($A576,"yyyymmdd")&amp;"_P"&amp;$C576&amp;"_C"&amp;$F576&amp;"_"&amp;TRIM(RIGHT(SUBSTITUTE(TRIM(SUBSTITUTE($L576,CHAR(160)," "))," ",REPT(" ",60)),60))&amp;IF($P576="","","-"&amp;TRIM(RIGHT(SUBSTITUTE(TRIM(SUBSTITUTE($P576,CHAR(160)," "))," ",REPT(" ",60)),60)))&amp;IF($T576="","","-"&amp;TRIM(RIGHT(SUBSTITUTE(TRIM(SUBSTITUTE($T576,CHAR(160)," "))," ",REPT(" ",60)),60)))&amp;".jpg")</f>
        <v/>
      </c>
    </row>
    <row r="577" ht="42" customHeight="1">
      <c r="A577" s="172" t="n">
        <v>26573</v>
      </c>
      <c r="B577" s="203" t="inlineStr">
        <is>
          <t>Hardie-Ferodo 500 1 October, 1972</t>
        </is>
      </c>
      <c r="C577" s="203" t="n">
        <v>26</v>
      </c>
      <c r="D577" s="203" t="inlineStr">
        <is>
          <t>A</t>
        </is>
      </c>
      <c r="E577" s="203" t="n">
        <v>3</v>
      </c>
      <c r="F577" s="203" t="n">
        <v>63</v>
      </c>
      <c r="G577" s="203" t="inlineStr">
        <is>
          <t>Datsun Racing Team</t>
        </is>
      </c>
      <c r="H577" s="203" t="n"/>
      <c r="I577" s="203" t="n"/>
      <c r="J577" s="203" t="inlineStr">
        <is>
          <t>Datsun 1200</t>
        </is>
      </c>
      <c r="K577" s="203" t="inlineStr">
        <is>
          <t>1171 L4</t>
        </is>
      </c>
      <c r="L577" s="203" t="inlineStr">
        <is>
          <t>Jon Leighton</t>
        </is>
      </c>
      <c r="M577" s="203" t="inlineStr">
        <is>
          <t>AUS</t>
        </is>
      </c>
      <c r="N577" s="692">
        <f>_xlfn.LET(_xlpm.d,_xlfn.XLOOKUP(L577,'[1]Birth Dates'!$A:$A,'[1]Birth Dates'!$B:$B,"",0),IF(_xlpm.d=0,"",_xlpm.d))</f>
        <v/>
      </c>
      <c r="O577" s="203">
        <f>IF(OR(N577="",A577="",NOT(ISNUMBER(N577)),N577&gt;A577),"",DATEDIF(N577,A577,"Y")&amp;" years, "&amp;DATEDIF(N577,A577,"YM")&amp;" months, "&amp;DATEDIF(N577,A577,"MD")&amp;" days")</f>
        <v/>
      </c>
      <c r="P577" s="203" t="n"/>
      <c r="Q577" s="203" t="n"/>
      <c r="R577" s="692">
        <f>_xlfn.LET(_xlpm.d,_xlfn.XLOOKUP(P577,'[1]Birth Dates'!$A:$A,'[1]Birth Dates'!$B:$B,"",0),IF(_xlpm.d=0,"",_xlpm.d))</f>
        <v/>
      </c>
      <c r="S577" s="203">
        <f>IF(OR(R577="",A577="",NOT(ISNUMBER(R577)),R577&gt;A577),"",DATEDIF(R577,A577,"Y")&amp;" years, "&amp;DATEDIF(R577,A577,"YM")&amp;" months, "&amp;DATEDIF(R577,A577,"MD")&amp;" days")</f>
        <v/>
      </c>
      <c r="T577" s="203" t="n"/>
      <c r="U577" s="203" t="n"/>
      <c r="V577" s="692">
        <f>_xlfn.LET(_xlpm.d,_xlfn.XLOOKUP(T577,'[1]Birth Dates'!$A:$A,'[1]Birth Dates'!$B:$B,"",0),IF(_xlpm.d=0,"",_xlpm.d))</f>
        <v/>
      </c>
      <c r="W577" s="203">
        <f>IF(OR(V577="",A577="",NOT(ISNUMBER(V577)),V577&gt;A577),"",DATEDIF(V577,A577,"Y")&amp;" years, "&amp;DATEDIF(V577,A577,"YM")&amp;" months, "&amp;DATEDIF(V577,A577,"MD")&amp;" days")</f>
        <v/>
      </c>
      <c r="X577" s="203" t="n"/>
      <c r="Y577" s="203" t="n"/>
      <c r="Z577" s="203" t="n"/>
      <c r="AA577" s="203" t="n"/>
      <c r="AB577" s="203" t="n">
        <v>53</v>
      </c>
      <c r="AC577" s="203" t="n"/>
      <c r="AD577" s="203" t="n"/>
      <c r="AE577" s="590" t="inlineStr">
        <is>
          <t>3:21.3000</t>
        </is>
      </c>
      <c r="AF577" s="418">
        <f>IF(OR(AE577="",AE577="",AE577=0),"",6.172/(AE577*24))</f>
        <v/>
      </c>
      <c r="AG577" s="246" t="n"/>
      <c r="AH577" s="476" t="inlineStr"/>
      <c r="AI577" s="418">
        <f>IF(OR(AH577="",AH577="",AH577=0),"",6.172/(AH577*24))</f>
        <v/>
      </c>
      <c r="AJ577" s="175">
        <f>IF(AND(ISNUMBER(AB577),ISNUMBER(AG577)),AB577-AG577,"")</f>
        <v/>
      </c>
      <c r="AK577" s="203" t="n"/>
      <c r="AL577" s="203" t="n">
        <v>106</v>
      </c>
      <c r="AM577" s="495" t="n">
        <v>0.2506944444444444</v>
      </c>
      <c r="AN577" s="671">
        <f>IF(OR(AL577="",AM577="",AM577=0),"",AL577*6.172/(AM577*24))</f>
        <v/>
      </c>
      <c r="AO577" s="477">
        <f>IF(AND(AL577=AL576,AM577&lt;&gt;"",AM576&lt;&gt;""),AM577-AM576,"")</f>
        <v/>
      </c>
      <c r="AP577" s="203" t="n"/>
      <c r="AQ577" s="476" t="inlineStr">
        <is>
          <t>3:18.5000</t>
        </is>
      </c>
      <c r="AR577" s="418">
        <f>IF(OR(AQ577="",AQ577="",AQ577=0),"",6.172/(AQ577*24))</f>
        <v/>
      </c>
      <c r="AS577" s="436">
        <f>IF(OR(NOT(ISNUMBER(C577)),NOT(ISNUMBER(AB577))),"",IF(AG577&lt;&gt;"",AG577,AB577)-C577)</f>
        <v/>
      </c>
      <c r="AT577" s="210" t="n"/>
      <c r="AU577" s="206">
        <f>IF($B577="","",TEXT($A577,"yyyymmdd")&amp;"_P"&amp;$C577&amp;"_C"&amp;$F577&amp;"_"&amp;TRIM(RIGHT(SUBSTITUTE(TRIM(SUBSTITUTE($L577,CHAR(160)," "))," ",REPT(" ",60)),60))&amp;IF($P577="","","-"&amp;TRIM(RIGHT(SUBSTITUTE(TRIM(SUBSTITUTE($P577,CHAR(160)," "))," ",REPT(" ",60)),60)))&amp;IF($T577="","","-"&amp;TRIM(RIGHT(SUBSTITUTE(TRIM(SUBSTITUTE($T577,CHAR(160)," "))," ",REPT(" ",60)),60)))&amp;".jpg")</f>
        <v/>
      </c>
    </row>
    <row r="578" ht="42" customHeight="1">
      <c r="A578" s="172" t="n">
        <v>26573</v>
      </c>
      <c r="B578" s="203" t="inlineStr">
        <is>
          <t>Hardie-Ferodo 500 1 October, 1972</t>
        </is>
      </c>
      <c r="C578" s="203" t="n">
        <v>27</v>
      </c>
      <c r="D578" s="203" t="inlineStr">
        <is>
          <t>A</t>
        </is>
      </c>
      <c r="E578" s="203" t="n">
        <v>4</v>
      </c>
      <c r="F578" s="203" t="n">
        <v>62</v>
      </c>
      <c r="G578" s="203" t="inlineStr">
        <is>
          <t>Mazda Dealer Team</t>
        </is>
      </c>
      <c r="H578" s="203" t="n"/>
      <c r="I578" s="203" t="n"/>
      <c r="J578" s="203" t="inlineStr">
        <is>
          <t>Mazda 1300</t>
        </is>
      </c>
      <c r="K578" s="203" t="inlineStr">
        <is>
          <t>1272 L4</t>
        </is>
      </c>
      <c r="L578" s="203" t="inlineStr">
        <is>
          <t>Lynn Brown</t>
        </is>
      </c>
      <c r="M578" s="203" t="inlineStr">
        <is>
          <t>AUS</t>
        </is>
      </c>
      <c r="N578" s="692">
        <f>_xlfn.LET(_xlpm.d,_xlfn.XLOOKUP(L578,'[1]Birth Dates'!$A:$A,'[1]Birth Dates'!$B:$B,"",0),IF(_xlpm.d=0,"",_xlpm.d))</f>
        <v/>
      </c>
      <c r="O578" s="203">
        <f>IF(OR(N578="",A578="",NOT(ISNUMBER(N578)),N578&gt;A578),"",DATEDIF(N578,A578,"Y")&amp;" years, "&amp;DATEDIF(N578,A578,"YM")&amp;" months, "&amp;DATEDIF(N578,A578,"MD")&amp;" days")</f>
        <v/>
      </c>
      <c r="P578" s="203" t="n"/>
      <c r="Q578" s="203" t="n"/>
      <c r="R578" s="692">
        <f>_xlfn.LET(_xlpm.d,_xlfn.XLOOKUP(P578,'[1]Birth Dates'!$A:$A,'[1]Birth Dates'!$B:$B,"",0),IF(_xlpm.d=0,"",_xlpm.d))</f>
        <v/>
      </c>
      <c r="S578" s="203">
        <f>IF(OR(R578="",A578="",NOT(ISNUMBER(R578)),R578&gt;A578),"",DATEDIF(R578,A578,"Y")&amp;" years, "&amp;DATEDIF(R578,A578,"YM")&amp;" months, "&amp;DATEDIF(R578,A578,"MD")&amp;" days")</f>
        <v/>
      </c>
      <c r="T578" s="203" t="n"/>
      <c r="U578" s="203" t="n"/>
      <c r="V578" s="692">
        <f>_xlfn.LET(_xlpm.d,_xlfn.XLOOKUP(T578,'[1]Birth Dates'!$A:$A,'[1]Birth Dates'!$B:$B,"",0),IF(_xlpm.d=0,"",_xlpm.d))</f>
        <v/>
      </c>
      <c r="W578" s="203">
        <f>IF(OR(V578="",A578="",NOT(ISNUMBER(V578)),V578&gt;A578),"",DATEDIF(V578,A578,"Y")&amp;" years, "&amp;DATEDIF(V578,A578,"YM")&amp;" months, "&amp;DATEDIF(V578,A578,"MD")&amp;" days")</f>
        <v/>
      </c>
      <c r="X578" s="203" t="n"/>
      <c r="Y578" s="203" t="n"/>
      <c r="Z578" s="203" t="n"/>
      <c r="AA578" s="203" t="n"/>
      <c r="AB578" s="203" t="n">
        <v>49</v>
      </c>
      <c r="AC578" s="203" t="n"/>
      <c r="AD578" s="203" t="n"/>
      <c r="AE578" s="590" t="inlineStr">
        <is>
          <t>3:19.8000</t>
        </is>
      </c>
      <c r="AF578" s="418">
        <f>IF(OR(AE578="",AE578="",AE578=0),"",6.172/(AE578*24))</f>
        <v/>
      </c>
      <c r="AG578" s="246" t="n"/>
      <c r="AH578" s="476" t="inlineStr"/>
      <c r="AI578" s="418">
        <f>IF(OR(AH578="",AH578="",AH578=0),"",6.172/(AH578*24))</f>
        <v/>
      </c>
      <c r="AJ578" s="175">
        <f>IF(AND(ISNUMBER(AB578),ISNUMBER(AG578)),AB578-AG578,"")</f>
        <v/>
      </c>
      <c r="AK578" s="203" t="n"/>
      <c r="AL578" s="203" t="n">
        <v>106</v>
      </c>
      <c r="AM578" s="495" t="n">
        <v>0.2518634259259259</v>
      </c>
      <c r="AN578" s="671">
        <f>IF(OR(AL578="",AM578="",AM578=0),"",AL578*6.172/(AM578*24))</f>
        <v/>
      </c>
      <c r="AO578" s="477">
        <f>IF(AND(AL578=AL577,AM578&lt;&gt;"",AM577&lt;&gt;""),AM578-AM577,"")</f>
        <v/>
      </c>
      <c r="AP578" s="203" t="n"/>
      <c r="AQ578" s="476" t="inlineStr">
        <is>
          <t>3:18.6000</t>
        </is>
      </c>
      <c r="AR578" s="418">
        <f>IF(OR(AQ578="",AQ578="",AQ578=0),"",6.172/(AQ578*24))</f>
        <v/>
      </c>
      <c r="AS578" s="436">
        <f>IF(OR(NOT(ISNUMBER(C578)),NOT(ISNUMBER(AB578))),"",IF(AG578&lt;&gt;"",AG578,AB578)-C578)</f>
        <v/>
      </c>
      <c r="AT578" s="210" t="n"/>
      <c r="AU578" s="206">
        <f>IF($B578="","",TEXT($A578,"yyyymmdd")&amp;"_P"&amp;$C578&amp;"_C"&amp;$F578&amp;"_"&amp;TRIM(RIGHT(SUBSTITUTE(TRIM(SUBSTITUTE($L578,CHAR(160)," "))," ",REPT(" ",60)),60))&amp;IF($P578="","","-"&amp;TRIM(RIGHT(SUBSTITUTE(TRIM(SUBSTITUTE($P578,CHAR(160)," "))," ",REPT(" ",60)),60)))&amp;IF($T578="","","-"&amp;TRIM(RIGHT(SUBSTITUTE(TRIM(SUBSTITUTE($T578,CHAR(160)," "))," ",REPT(" ",60)),60)))&amp;".jpg")</f>
        <v/>
      </c>
    </row>
    <row r="579" ht="42" customHeight="1">
      <c r="A579" s="172" t="n">
        <v>26573</v>
      </c>
      <c r="B579" s="203" t="inlineStr">
        <is>
          <t>Hardie-Ferodo 500 1 October, 1972</t>
        </is>
      </c>
      <c r="C579" s="203" t="n">
        <v>28</v>
      </c>
      <c r="D579" s="203" t="inlineStr">
        <is>
          <t>A</t>
        </is>
      </c>
      <c r="E579" s="203" t="n">
        <v>5</v>
      </c>
      <c r="F579" s="203" t="n">
        <v>64</v>
      </c>
      <c r="G579" s="203" t="inlineStr">
        <is>
          <t>Bainbridge Motors</t>
        </is>
      </c>
      <c r="H579" s="203" t="n"/>
      <c r="I579" s="203" t="n"/>
      <c r="J579" s="203" t="inlineStr">
        <is>
          <t>Mazda 1300</t>
        </is>
      </c>
      <c r="K579" s="203" t="inlineStr">
        <is>
          <t>1272 L4</t>
        </is>
      </c>
      <c r="L579" s="203" t="inlineStr">
        <is>
          <t>Mel Mollison</t>
        </is>
      </c>
      <c r="M579" s="203" t="inlineStr">
        <is>
          <t>AUS</t>
        </is>
      </c>
      <c r="N579" s="692">
        <f>_xlfn.LET(_xlpm.d,_xlfn.XLOOKUP(L579,'[1]Birth Dates'!$A:$A,'[1]Birth Dates'!$B:$B,"",0),IF(_xlpm.d=0,"",_xlpm.d))</f>
        <v/>
      </c>
      <c r="O579" s="203">
        <f>IF(OR(N579="",A579="",NOT(ISNUMBER(N579)),N579&gt;A579),"",DATEDIF(N579,A579,"Y")&amp;" years, "&amp;DATEDIF(N579,A579,"YM")&amp;" months, "&amp;DATEDIF(N579,A579,"MD")&amp;" days")</f>
        <v/>
      </c>
      <c r="P579" s="203" t="inlineStr">
        <is>
          <t>M Hayson</t>
        </is>
      </c>
      <c r="Q579" s="203" t="inlineStr">
        <is>
          <t>AUS</t>
        </is>
      </c>
      <c r="R579" s="692">
        <f>_xlfn.LET(_xlpm.d,_xlfn.XLOOKUP(P579,'[1]Birth Dates'!$A:$A,'[1]Birth Dates'!$B:$B,"",0),IF(_xlpm.d=0,"",_xlpm.d))</f>
        <v/>
      </c>
      <c r="S579" s="203">
        <f>IF(OR(R579="",A579="",NOT(ISNUMBER(R579)),R579&gt;A579),"",DATEDIF(R579,A579,"Y")&amp;" years, "&amp;DATEDIF(R579,A579,"YM")&amp;" months, "&amp;DATEDIF(R579,A579,"MD")&amp;" days")</f>
        <v/>
      </c>
      <c r="T579" s="203" t="n"/>
      <c r="U579" s="203" t="n"/>
      <c r="V579" s="692">
        <f>_xlfn.LET(_xlpm.d,_xlfn.XLOOKUP(T579,'[1]Birth Dates'!$A:$A,'[1]Birth Dates'!$B:$B,"",0),IF(_xlpm.d=0,"",_xlpm.d))</f>
        <v/>
      </c>
      <c r="W579" s="203">
        <f>IF(OR(V579="",A579="",NOT(ISNUMBER(V579)),V579&gt;A579),"",DATEDIF(V579,A579,"Y")&amp;" years, "&amp;DATEDIF(V579,A579,"YM")&amp;" months, "&amp;DATEDIF(V579,A579,"MD")&amp;" days")</f>
        <v/>
      </c>
      <c r="X579" s="203" t="n"/>
      <c r="Y579" s="203" t="n"/>
      <c r="Z579" s="203" t="n"/>
      <c r="AA579" s="203" t="n"/>
      <c r="AB579" s="203" t="n">
        <v>47</v>
      </c>
      <c r="AC579" s="203" t="n"/>
      <c r="AD579" s="203" t="n"/>
      <c r="AE579" s="590" t="inlineStr">
        <is>
          <t>3:15.4000</t>
        </is>
      </c>
      <c r="AF579" s="418">
        <f>IF(OR(AE579="",AE579="",AE579=0),"",6.172/(AE579*24))</f>
        <v/>
      </c>
      <c r="AG579" s="246" t="n"/>
      <c r="AH579" s="476" t="inlineStr"/>
      <c r="AI579" s="418">
        <f>IF(OR(AH579="",AH579="",AH579=0),"",6.172/(AH579*24))</f>
        <v/>
      </c>
      <c r="AJ579" s="175">
        <f>IF(AND(ISNUMBER(AB579),ISNUMBER(AG579)),AB579-AG579,"")</f>
        <v/>
      </c>
      <c r="AK579" s="203" t="n"/>
      <c r="AL579" s="203" t="n">
        <v>105</v>
      </c>
      <c r="AM579" s="495" t="n">
        <v>0.2508333333333334</v>
      </c>
      <c r="AN579" s="671">
        <f>IF(OR(AL579="",AM579="",AM579=0),"",AL579*6.172/(AM579*24))</f>
        <v/>
      </c>
      <c r="AO579" s="477">
        <f>IF(AND(AL579=AL578,AM579&lt;&gt;"",AM578&lt;&gt;""),AM579-AM578,"")</f>
        <v/>
      </c>
      <c r="AP579" s="203" t="n"/>
      <c r="AQ579" s="476" t="inlineStr">
        <is>
          <t>3:17.9000</t>
        </is>
      </c>
      <c r="AR579" s="418">
        <f>IF(OR(AQ579="",AQ579="",AQ579=0),"",6.172/(AQ579*24))</f>
        <v/>
      </c>
      <c r="AS579" s="436">
        <f>IF(OR(NOT(ISNUMBER(C579)),NOT(ISNUMBER(AB579))),"",IF(AG579&lt;&gt;"",AG579,AB579)-C579)</f>
        <v/>
      </c>
      <c r="AT579" s="210" t="n"/>
      <c r="AU579" s="206">
        <f>IF($B579="","",TEXT($A579,"yyyymmdd")&amp;"_P"&amp;$C579&amp;"_C"&amp;$F579&amp;"_"&amp;TRIM(RIGHT(SUBSTITUTE(TRIM(SUBSTITUTE($L579,CHAR(160)," "))," ",REPT(" ",60)),60))&amp;IF($P579="","","-"&amp;TRIM(RIGHT(SUBSTITUTE(TRIM(SUBSTITUTE($P579,CHAR(160)," "))," ",REPT(" ",60)),60)))&amp;IF($T579="","","-"&amp;TRIM(RIGHT(SUBSTITUTE(TRIM(SUBSTITUTE($T579,CHAR(160)," "))," ",REPT(" ",60)),60)))&amp;".jpg")</f>
        <v/>
      </c>
    </row>
    <row r="580" ht="42" customHeight="1">
      <c r="A580" s="172" t="n">
        <v>26573</v>
      </c>
      <c r="B580" s="203" t="inlineStr">
        <is>
          <t>Hardie-Ferodo 500 1 October, 1972</t>
        </is>
      </c>
      <c r="C580" s="203" t="n">
        <v>29</v>
      </c>
      <c r="D580" s="203" t="inlineStr">
        <is>
          <t>B</t>
        </is>
      </c>
      <c r="E580" s="203" t="n">
        <v>11</v>
      </c>
      <c r="F580" s="203" t="n">
        <v>53</v>
      </c>
      <c r="G580" s="203" t="inlineStr">
        <is>
          <t>B Bassingthwaighte / R Hanger</t>
        </is>
      </c>
      <c r="H580" s="203" t="n"/>
      <c r="I580" s="203" t="n"/>
      <c r="J580" s="203" t="inlineStr">
        <is>
          <t>Ford Escort Twin Cam Mk.I</t>
        </is>
      </c>
      <c r="K580" s="203" t="inlineStr">
        <is>
          <t>1558 L4</t>
        </is>
      </c>
      <c r="L580" s="203" t="inlineStr">
        <is>
          <t>Ray Hanger</t>
        </is>
      </c>
      <c r="M580" s="203" t="inlineStr">
        <is>
          <t>AUS</t>
        </is>
      </c>
      <c r="N580" s="692">
        <f>_xlfn.LET(_xlpm.d,_xlfn.XLOOKUP(L580,'[1]Birth Dates'!$A:$A,'[1]Birth Dates'!$B:$B,"",0),IF(_xlpm.d=0,"",_xlpm.d))</f>
        <v/>
      </c>
      <c r="O580" s="203">
        <f>IF(OR(N580="",A580="",NOT(ISNUMBER(N580)),N580&gt;A580),"",DATEDIF(N580,A580,"Y")&amp;" years, "&amp;DATEDIF(N580,A580,"YM")&amp;" months, "&amp;DATEDIF(N580,A580,"MD")&amp;" days")</f>
        <v/>
      </c>
      <c r="P580" s="203" t="inlineStr">
        <is>
          <t>Barry Bassingthwaite</t>
        </is>
      </c>
      <c r="Q580" s="203" t="inlineStr">
        <is>
          <t>AUS</t>
        </is>
      </c>
      <c r="R580" s="692">
        <f>_xlfn.LET(_xlpm.d,_xlfn.XLOOKUP(P580,'[1]Birth Dates'!$A:$A,'[1]Birth Dates'!$B:$B,"",0),IF(_xlpm.d=0,"",_xlpm.d))</f>
        <v/>
      </c>
      <c r="S580" s="203">
        <f>IF(OR(R580="",A580="",NOT(ISNUMBER(R580)),R580&gt;A580),"",DATEDIF(R580,A580,"Y")&amp;" years, "&amp;DATEDIF(R580,A580,"YM")&amp;" months, "&amp;DATEDIF(R580,A580,"MD")&amp;" days")</f>
        <v/>
      </c>
      <c r="T580" s="203" t="n"/>
      <c r="U580" s="203" t="n"/>
      <c r="V580" s="692">
        <f>_xlfn.LET(_xlpm.d,_xlfn.XLOOKUP(T580,'[1]Birth Dates'!$A:$A,'[1]Birth Dates'!$B:$B,"",0),IF(_xlpm.d=0,"",_xlpm.d))</f>
        <v/>
      </c>
      <c r="W580" s="203">
        <f>IF(OR(V580="",A580="",NOT(ISNUMBER(V580)),V580&gt;A580),"",DATEDIF(V580,A580,"Y")&amp;" years, "&amp;DATEDIF(V580,A580,"YM")&amp;" months, "&amp;DATEDIF(V580,A580,"MD")&amp;" days")</f>
        <v/>
      </c>
      <c r="X580" s="203" t="n"/>
      <c r="Y580" s="203" t="n"/>
      <c r="Z580" s="203" t="n"/>
      <c r="AA580" s="203" t="n"/>
      <c r="AB580" s="203" t="n">
        <v>43</v>
      </c>
      <c r="AC580" s="203" t="n"/>
      <c r="AD580" s="203" t="n"/>
      <c r="AE580" s="590" t="inlineStr">
        <is>
          <t>3:05.2000</t>
        </is>
      </c>
      <c r="AF580" s="418">
        <f>IF(OR(AE580="",AE580="",AE580=0),"",6.172/(AE580*24))</f>
        <v/>
      </c>
      <c r="AG580" s="246" t="n"/>
      <c r="AH580" s="476" t="inlineStr"/>
      <c r="AI580" s="418">
        <f>IF(OR(AH580="",AH580="",AH580=0),"",6.172/(AH580*24))</f>
        <v/>
      </c>
      <c r="AJ580" s="175">
        <f>IF(AND(ISNUMBER(AB580),ISNUMBER(AG580)),AB580-AG580,"")</f>
        <v/>
      </c>
      <c r="AK580" s="203" t="n"/>
      <c r="AL580" s="203" t="n">
        <v>105</v>
      </c>
      <c r="AM580" s="495" t="n">
        <v>0.2524305555555555</v>
      </c>
      <c r="AN580" s="671">
        <f>IF(OR(AL580="",AM580="",AM580=0),"",AL580*6.172/(AM580*24))</f>
        <v/>
      </c>
      <c r="AO580" s="477">
        <f>IF(AND(AL580=AL579,AM580&lt;&gt;"",AM579&lt;&gt;""),AM580-AM579,"")</f>
        <v/>
      </c>
      <c r="AP580" s="203" t="n"/>
      <c r="AQ580" s="476" t="inlineStr">
        <is>
          <t>3:07.6000</t>
        </is>
      </c>
      <c r="AR580" s="418">
        <f>IF(OR(AQ580="",AQ580="",AQ580=0),"",6.172/(AQ580*24))</f>
        <v/>
      </c>
      <c r="AS580" s="436">
        <f>IF(OR(NOT(ISNUMBER(C580)),NOT(ISNUMBER(AB580))),"",IF(AG580&lt;&gt;"",AG580,AB580)-C580)</f>
        <v/>
      </c>
      <c r="AT580" s="411" t="inlineStr">
        <is>
          <t>Including 1 minute penalty for push start</t>
        </is>
      </c>
      <c r="AU580" s="206">
        <f>IF($B580="","",TEXT($A580,"yyyymmdd")&amp;"_P"&amp;$C580&amp;"_C"&amp;$F580&amp;"_"&amp;TRIM(RIGHT(SUBSTITUTE(TRIM(SUBSTITUTE($L580,CHAR(160)," "))," ",REPT(" ",60)),60))&amp;IF($P580="","","-"&amp;TRIM(RIGHT(SUBSTITUTE(TRIM(SUBSTITUTE($P580,CHAR(160)," "))," ",REPT(" ",60)),60)))&amp;IF($T580="","","-"&amp;TRIM(RIGHT(SUBSTITUTE(TRIM(SUBSTITUTE($T580,CHAR(160)," "))," ",REPT(" ",60)),60)))&amp;".jpg")</f>
        <v/>
      </c>
    </row>
    <row r="581" ht="42" customHeight="1">
      <c r="A581" s="172" t="n">
        <v>26573</v>
      </c>
      <c r="B581" s="203" t="inlineStr">
        <is>
          <t>Hardie-Ferodo 500 1 October, 1972</t>
        </is>
      </c>
      <c r="C581" s="203" t="n">
        <v>30</v>
      </c>
      <c r="D581" s="203" t="inlineStr">
        <is>
          <t>A</t>
        </is>
      </c>
      <c r="E581" s="203" t="n">
        <v>6</v>
      </c>
      <c r="F581" s="203" t="n">
        <v>75</v>
      </c>
      <c r="G581" s="203" t="inlineStr">
        <is>
          <t>WH Motors Pty Ltd</t>
        </is>
      </c>
      <c r="H581" s="203" t="n"/>
      <c r="I581" s="203" t="n"/>
      <c r="J581" s="203" t="inlineStr">
        <is>
          <t>Datsun 1200</t>
        </is>
      </c>
      <c r="K581" s="203" t="inlineStr">
        <is>
          <t>1171 L4</t>
        </is>
      </c>
      <c r="L581" s="203" t="inlineStr">
        <is>
          <t>Bruce Stewart</t>
        </is>
      </c>
      <c r="M581" s="203" t="inlineStr">
        <is>
          <t>AUS</t>
        </is>
      </c>
      <c r="N581" s="692">
        <f>_xlfn.LET(_xlpm.d,_xlfn.XLOOKUP(L581,'[1]Birth Dates'!$A:$A,'[1]Birth Dates'!$B:$B,"",0),IF(_xlpm.d=0,"",_xlpm.d))</f>
        <v/>
      </c>
      <c r="O581" s="203">
        <f>IF(OR(N581="",A581="",NOT(ISNUMBER(N581)),N581&gt;A581),"",DATEDIF(N581,A581,"Y")&amp;" years, "&amp;DATEDIF(N581,A581,"YM")&amp;" months, "&amp;DATEDIF(N581,A581,"MD")&amp;" days")</f>
        <v/>
      </c>
      <c r="P581" s="203" t="n"/>
      <c r="Q581" s="203" t="n"/>
      <c r="R581" s="692">
        <f>_xlfn.LET(_xlpm.d,_xlfn.XLOOKUP(P581,'[1]Birth Dates'!$A:$A,'[1]Birth Dates'!$B:$B,"",0),IF(_xlpm.d=0,"",_xlpm.d))</f>
        <v/>
      </c>
      <c r="S581" s="203">
        <f>IF(OR(R581="",A581="",NOT(ISNUMBER(R581)),R581&gt;A581),"",DATEDIF(R581,A581,"Y")&amp;" years, "&amp;DATEDIF(R581,A581,"YM")&amp;" months, "&amp;DATEDIF(R581,A581,"MD")&amp;" days")</f>
        <v/>
      </c>
      <c r="T581" s="203" t="n"/>
      <c r="U581" s="203" t="n"/>
      <c r="V581" s="692">
        <f>_xlfn.LET(_xlpm.d,_xlfn.XLOOKUP(T581,'[1]Birth Dates'!$A:$A,'[1]Birth Dates'!$B:$B,"",0),IF(_xlpm.d=0,"",_xlpm.d))</f>
        <v/>
      </c>
      <c r="W581" s="203">
        <f>IF(OR(V581="",A581="",NOT(ISNUMBER(V581)),V581&gt;A581),"",DATEDIF(V581,A581,"Y")&amp;" years, "&amp;DATEDIF(V581,A581,"YM")&amp;" months, "&amp;DATEDIF(V581,A581,"MD")&amp;" days")</f>
        <v/>
      </c>
      <c r="X581" s="203" t="n"/>
      <c r="Y581" s="203" t="n"/>
      <c r="Z581" s="203" t="n"/>
      <c r="AA581" s="203" t="n"/>
      <c r="AB581" s="203" t="n">
        <v>57</v>
      </c>
      <c r="AC581" s="203" t="n"/>
      <c r="AD581" s="203" t="n"/>
      <c r="AE581" s="590" t="inlineStr">
        <is>
          <t>3:23.8000</t>
        </is>
      </c>
      <c r="AF581" s="418">
        <f>IF(OR(AE581="",AE581="",AE581=0),"",6.172/(AE581*24))</f>
        <v/>
      </c>
      <c r="AG581" s="246" t="n"/>
      <c r="AH581" s="476" t="inlineStr"/>
      <c r="AI581" s="418">
        <f>IF(OR(AH581="",AH581="",AH581=0),"",6.172/(AH581*24))</f>
        <v/>
      </c>
      <c r="AJ581" s="175">
        <f>IF(AND(ISNUMBER(AB581),ISNUMBER(AG581)),AB581-AG581,"")</f>
        <v/>
      </c>
      <c r="AK581" s="203" t="n"/>
      <c r="AL581" s="203" t="n">
        <v>105</v>
      </c>
      <c r="AM581" s="495" t="n">
        <v>0.2524652777777778</v>
      </c>
      <c r="AN581" s="671">
        <f>IF(OR(AL581="",AM581="",AM581=0),"",AL581*6.172/(AM581*24))</f>
        <v/>
      </c>
      <c r="AO581" s="477">
        <f>IF(AND(AL581=AL580,AM581&lt;&gt;"",AM580&lt;&gt;""),AM581-AM580,"")</f>
        <v/>
      </c>
      <c r="AP581" s="203" t="n"/>
      <c r="AQ581" s="476" t="inlineStr">
        <is>
          <t>3:21.8000</t>
        </is>
      </c>
      <c r="AR581" s="418">
        <f>IF(OR(AQ581="",AQ581="",AQ581=0),"",6.172/(AQ581*24))</f>
        <v/>
      </c>
      <c r="AS581" s="436">
        <f>IF(OR(NOT(ISNUMBER(C581)),NOT(ISNUMBER(AB581))),"",IF(AG581&lt;&gt;"",AG581,AB581)-C581)</f>
        <v/>
      </c>
      <c r="AT581" s="210" t="n"/>
      <c r="AU581" s="206">
        <f>IF($B581="","",TEXT($A581,"yyyymmdd")&amp;"_P"&amp;$C581&amp;"_C"&amp;$F581&amp;"_"&amp;TRIM(RIGHT(SUBSTITUTE(TRIM(SUBSTITUTE($L581,CHAR(160)," "))," ",REPT(" ",60)),60))&amp;IF($P581="","","-"&amp;TRIM(RIGHT(SUBSTITUTE(TRIM(SUBSTITUTE($P581,CHAR(160)," "))," ",REPT(" ",60)),60)))&amp;IF($T581="","","-"&amp;TRIM(RIGHT(SUBSTITUTE(TRIM(SUBSTITUTE($T581,CHAR(160)," "))," ",REPT(" ",60)),60)))&amp;".jpg")</f>
        <v/>
      </c>
    </row>
    <row r="582" ht="42" customHeight="1">
      <c r="A582" s="172" t="n">
        <v>26573</v>
      </c>
      <c r="B582" s="203" t="inlineStr">
        <is>
          <t>Hardie-Ferodo 500 1 October, 1972</t>
        </is>
      </c>
      <c r="C582" s="203" t="n">
        <v>31</v>
      </c>
      <c r="D582" s="203" t="inlineStr">
        <is>
          <t>A</t>
        </is>
      </c>
      <c r="E582" s="203" t="n">
        <v>7</v>
      </c>
      <c r="F582" s="203" t="n">
        <v>70</v>
      </c>
      <c r="G582" s="203" t="inlineStr">
        <is>
          <t>John Palmer Motors</t>
        </is>
      </c>
      <c r="H582" s="203" t="n"/>
      <c r="I582" s="203" t="n"/>
      <c r="J582" s="203" t="inlineStr">
        <is>
          <t>Mazda 1300</t>
        </is>
      </c>
      <c r="K582" s="203" t="inlineStr">
        <is>
          <t>1272 L4</t>
        </is>
      </c>
      <c r="L582" s="203" t="inlineStr">
        <is>
          <t>John Leffler</t>
        </is>
      </c>
      <c r="M582" s="203" t="inlineStr">
        <is>
          <t>AUS</t>
        </is>
      </c>
      <c r="N582" s="692">
        <f>_xlfn.LET(_xlpm.d,_xlfn.XLOOKUP(L582,'[1]Birth Dates'!$A:$A,'[1]Birth Dates'!$B:$B,"",0),IF(_xlpm.d=0,"",_xlpm.d))</f>
        <v/>
      </c>
      <c r="O582" s="203">
        <f>IF(OR(N582="",A582="",NOT(ISNUMBER(N582)),N582&gt;A582),"",DATEDIF(N582,A582,"Y")&amp;" years, "&amp;DATEDIF(N582,A582,"YM")&amp;" months, "&amp;DATEDIF(N582,A582,"MD")&amp;" days")</f>
        <v/>
      </c>
      <c r="P582" s="203" t="n"/>
      <c r="Q582" s="203" t="n"/>
      <c r="R582" s="692">
        <f>_xlfn.LET(_xlpm.d,_xlfn.XLOOKUP(P582,'[1]Birth Dates'!$A:$A,'[1]Birth Dates'!$B:$B,"",0),IF(_xlpm.d=0,"",_xlpm.d))</f>
        <v/>
      </c>
      <c r="S582" s="203">
        <f>IF(OR(R582="",A582="",NOT(ISNUMBER(R582)),R582&gt;A582),"",DATEDIF(R582,A582,"Y")&amp;" years, "&amp;DATEDIF(R582,A582,"YM")&amp;" months, "&amp;DATEDIF(R582,A582,"MD")&amp;" days")</f>
        <v/>
      </c>
      <c r="T582" s="203" t="n"/>
      <c r="U582" s="203" t="n"/>
      <c r="V582" s="692">
        <f>_xlfn.LET(_xlpm.d,_xlfn.XLOOKUP(T582,'[1]Birth Dates'!$A:$A,'[1]Birth Dates'!$B:$B,"",0),IF(_xlpm.d=0,"",_xlpm.d))</f>
        <v/>
      </c>
      <c r="W582" s="203">
        <f>IF(OR(V582="",A582="",NOT(ISNUMBER(V582)),V582&gt;A582),"",DATEDIF(V582,A582,"Y")&amp;" years, "&amp;DATEDIF(V582,A582,"YM")&amp;" months, "&amp;DATEDIF(V582,A582,"MD")&amp;" days")</f>
        <v/>
      </c>
      <c r="X582" s="203" t="n"/>
      <c r="Y582" s="203" t="n"/>
      <c r="Z582" s="203" t="n"/>
      <c r="AA582" s="203" t="n"/>
      <c r="AB582" s="203" t="n">
        <v>55</v>
      </c>
      <c r="AC582" s="203" t="n"/>
      <c r="AD582" s="203" t="n"/>
      <c r="AE582" s="590" t="inlineStr">
        <is>
          <t>3:23.4000</t>
        </is>
      </c>
      <c r="AF582" s="418">
        <f>IF(OR(AE582="",AE582="",AE582=0),"",6.172/(AE582*24))</f>
        <v/>
      </c>
      <c r="AG582" s="246" t="n"/>
      <c r="AH582" s="476" t="inlineStr"/>
      <c r="AI582" s="418">
        <f>IF(OR(AH582="",AH582="",AH582=0),"",6.172/(AH582*24))</f>
        <v/>
      </c>
      <c r="AJ582" s="175">
        <f>IF(AND(ISNUMBER(AB582),ISNUMBER(AG582)),AB582-AG582,"")</f>
        <v/>
      </c>
      <c r="AK582" s="203" t="n"/>
      <c r="AL582" s="203" t="n">
        <v>104</v>
      </c>
      <c r="AM582" s="495" t="n">
        <v>0.2515046296296296</v>
      </c>
      <c r="AN582" s="671">
        <f>IF(OR(AL582="",AM582="",AM582=0),"",AL582*6.172/(AM582*24))</f>
        <v/>
      </c>
      <c r="AO582" s="477">
        <f>IF(AND(AL582=AL581,AM582&lt;&gt;"",AM581&lt;&gt;""),AM582-AM581,"")</f>
        <v/>
      </c>
      <c r="AP582" s="203" t="n"/>
      <c r="AQ582" s="476" t="inlineStr">
        <is>
          <t>3:22.3000</t>
        </is>
      </c>
      <c r="AR582" s="418">
        <f>IF(OR(AQ582="",AQ582="",AQ582=0),"",6.172/(AQ582*24))</f>
        <v/>
      </c>
      <c r="AS582" s="436">
        <f>IF(OR(NOT(ISNUMBER(C582)),NOT(ISNUMBER(AB582))),"",IF(AG582&lt;&gt;"",AG582,AB582)-C582)</f>
        <v/>
      </c>
      <c r="AT582" s="210" t="n"/>
      <c r="AU582" s="206">
        <f>IF($B582="","",TEXT($A582,"yyyymmdd")&amp;"_P"&amp;$C582&amp;"_C"&amp;$F582&amp;"_"&amp;TRIM(RIGHT(SUBSTITUTE(TRIM(SUBSTITUTE($L582,CHAR(160)," "))," ",REPT(" ",60)),60))&amp;IF($P582="","","-"&amp;TRIM(RIGHT(SUBSTITUTE(TRIM(SUBSTITUTE($P582,CHAR(160)," "))," ",REPT(" ",60)),60)))&amp;IF($T582="","","-"&amp;TRIM(RIGHT(SUBSTITUTE(TRIM(SUBSTITUTE($T582,CHAR(160)," "))," ",REPT(" ",60)),60)))&amp;".jpg")</f>
        <v/>
      </c>
    </row>
    <row r="583" ht="42" customHeight="1">
      <c r="A583" s="172" t="n">
        <v>26573</v>
      </c>
      <c r="B583" s="203" t="inlineStr">
        <is>
          <t>Hardie-Ferodo 500 1 October, 1972</t>
        </is>
      </c>
      <c r="C583" s="203" t="n">
        <v>32</v>
      </c>
      <c r="D583" s="203" t="inlineStr">
        <is>
          <t>A</t>
        </is>
      </c>
      <c r="E583" s="203" t="n">
        <v>8</v>
      </c>
      <c r="F583" s="203" t="n">
        <v>61</v>
      </c>
      <c r="G583" s="203" t="inlineStr">
        <is>
          <t>WH Motors Pty Ltd</t>
        </is>
      </c>
      <c r="H583" s="203" t="n"/>
      <c r="I583" s="203" t="n"/>
      <c r="J583" s="203" t="inlineStr">
        <is>
          <t>Datsun 1200</t>
        </is>
      </c>
      <c r="K583" s="203" t="inlineStr">
        <is>
          <t>1171 L4</t>
        </is>
      </c>
      <c r="L583" s="203" t="inlineStr">
        <is>
          <t>Don Smith</t>
        </is>
      </c>
      <c r="M583" s="203" t="inlineStr">
        <is>
          <t>AUS</t>
        </is>
      </c>
      <c r="N583" s="692">
        <f>_xlfn.LET(_xlpm.d,_xlfn.XLOOKUP(L583,'[1]Birth Dates'!$A:$A,'[1]Birth Dates'!$B:$B,"",0),IF(_xlpm.d=0,"",_xlpm.d))</f>
        <v/>
      </c>
      <c r="O583" s="203">
        <f>IF(OR(N583="",A583="",NOT(ISNUMBER(N583)),N583&gt;A583),"",DATEDIF(N583,A583,"Y")&amp;" years, "&amp;DATEDIF(N583,A583,"YM")&amp;" months, "&amp;DATEDIF(N583,A583,"MD")&amp;" days")</f>
        <v/>
      </c>
      <c r="P583" s="203" t="n"/>
      <c r="Q583" s="203" t="n"/>
      <c r="R583" s="692">
        <f>_xlfn.LET(_xlpm.d,_xlfn.XLOOKUP(P583,'[1]Birth Dates'!$A:$A,'[1]Birth Dates'!$B:$B,"",0),IF(_xlpm.d=0,"",_xlpm.d))</f>
        <v/>
      </c>
      <c r="S583" s="203">
        <f>IF(OR(R583="",A583="",NOT(ISNUMBER(R583)),R583&gt;A583),"",DATEDIF(R583,A583,"Y")&amp;" years, "&amp;DATEDIF(R583,A583,"YM")&amp;" months, "&amp;DATEDIF(R583,A583,"MD")&amp;" days")</f>
        <v/>
      </c>
      <c r="T583" s="203" t="n"/>
      <c r="U583" s="203" t="n"/>
      <c r="V583" s="692">
        <f>_xlfn.LET(_xlpm.d,_xlfn.XLOOKUP(T583,'[1]Birth Dates'!$A:$A,'[1]Birth Dates'!$B:$B,"",0),IF(_xlpm.d=0,"",_xlpm.d))</f>
        <v/>
      </c>
      <c r="W583" s="203">
        <f>IF(OR(V583="",A583="",NOT(ISNUMBER(V583)),V583&gt;A583),"",DATEDIF(V583,A583,"Y")&amp;" years, "&amp;DATEDIF(V583,A583,"YM")&amp;" months, "&amp;DATEDIF(V583,A583,"MD")&amp;" days")</f>
        <v/>
      </c>
      <c r="X583" s="203" t="n"/>
      <c r="Y583" s="203" t="n"/>
      <c r="Z583" s="203" t="n"/>
      <c r="AA583" s="203" t="n"/>
      <c r="AB583" s="203" t="n">
        <v>56</v>
      </c>
      <c r="AC583" s="203" t="n"/>
      <c r="AD583" s="203" t="n"/>
      <c r="AE583" s="590" t="inlineStr">
        <is>
          <t>3:23.6000</t>
        </is>
      </c>
      <c r="AF583" s="418">
        <f>IF(OR(AE583="",AE583="",AE583=0),"",6.172/(AE583*24))</f>
        <v/>
      </c>
      <c r="AG583" s="246" t="n"/>
      <c r="AH583" s="476" t="inlineStr"/>
      <c r="AI583" s="418">
        <f>IF(OR(AH583="",AH583="",AH583=0),"",6.172/(AH583*24))</f>
        <v/>
      </c>
      <c r="AJ583" s="175">
        <f>IF(AND(ISNUMBER(AB583),ISNUMBER(AG583)),AB583-AG583,"")</f>
        <v/>
      </c>
      <c r="AK583" s="203" t="n"/>
      <c r="AL583" s="203" t="n">
        <v>103</v>
      </c>
      <c r="AM583" s="495" t="n">
        <v>0.2511458333333333</v>
      </c>
      <c r="AN583" s="671">
        <f>IF(OR(AL583="",AM583="",AM583=0),"",AL583*6.172/(AM583*24))</f>
        <v/>
      </c>
      <c r="AO583" s="477">
        <f>IF(AND(AL583=AL582,AM583&lt;&gt;"",AM582&lt;&gt;""),AM583-AM582,"")</f>
        <v/>
      </c>
      <c r="AP583" s="203" t="n"/>
      <c r="AQ583" s="476" t="inlineStr">
        <is>
          <t>3:22.9000</t>
        </is>
      </c>
      <c r="AR583" s="418">
        <f>IF(OR(AQ583="",AQ583="",AQ583=0),"",6.172/(AQ583*24))</f>
        <v/>
      </c>
      <c r="AS583" s="436">
        <f>IF(OR(NOT(ISNUMBER(C583)),NOT(ISNUMBER(AB583))),"",IF(AG583&lt;&gt;"",AG583,AB583)-C583)</f>
        <v/>
      </c>
      <c r="AT583" s="210" t="n"/>
      <c r="AU583" s="206">
        <f>IF($B583="","",TEXT($A583,"yyyymmdd")&amp;"_P"&amp;$C583&amp;"_C"&amp;$F583&amp;"_"&amp;TRIM(RIGHT(SUBSTITUTE(TRIM(SUBSTITUTE($L583,CHAR(160)," "))," ",REPT(" ",60)),60))&amp;IF($P583="","","-"&amp;TRIM(RIGHT(SUBSTITUTE(TRIM(SUBSTITUTE($P583,CHAR(160)," "))," ",REPT(" ",60)),60)))&amp;IF($T583="","","-"&amp;TRIM(RIGHT(SUBSTITUTE(TRIM(SUBSTITUTE($T583,CHAR(160)," "))," ",REPT(" ",60)),60)))&amp;".jpg")</f>
        <v/>
      </c>
    </row>
    <row r="584" ht="42" customHeight="1">
      <c r="A584" s="172" t="n">
        <v>26573</v>
      </c>
      <c r="B584" s="203" t="inlineStr">
        <is>
          <t>Hardie-Ferodo 500 1 October, 1972</t>
        </is>
      </c>
      <c r="C584" s="203" t="n">
        <v>33</v>
      </c>
      <c r="D584" s="203" t="inlineStr">
        <is>
          <t>B</t>
        </is>
      </c>
      <c r="E584" s="203" t="n">
        <v>12</v>
      </c>
      <c r="F584" s="203" t="n">
        <v>45</v>
      </c>
      <c r="G584" s="203" t="inlineStr">
        <is>
          <t>Davidson Motors</t>
        </is>
      </c>
      <c r="H584" s="203" t="n"/>
      <c r="I584" s="203" t="n"/>
      <c r="J584" s="203" t="inlineStr">
        <is>
          <t>Datsun 1600</t>
        </is>
      </c>
      <c r="K584" s="203" t="inlineStr">
        <is>
          <t>1595 L4</t>
        </is>
      </c>
      <c r="L584" s="203" t="inlineStr">
        <is>
          <t>Doug Grimson</t>
        </is>
      </c>
      <c r="M584" s="203" t="inlineStr">
        <is>
          <t>AUS</t>
        </is>
      </c>
      <c r="N584" s="692">
        <f>_xlfn.LET(_xlpm.d,_xlfn.XLOOKUP(L584,'[1]Birth Dates'!$A:$A,'[1]Birth Dates'!$B:$B,"",0),IF(_xlpm.d=0,"",_xlpm.d))</f>
        <v/>
      </c>
      <c r="O584" s="203">
        <f>IF(OR(N584="",A584="",NOT(ISNUMBER(N584)),N584&gt;A584),"",DATEDIF(N584,A584,"Y")&amp;" years, "&amp;DATEDIF(N584,A584,"YM")&amp;" months, "&amp;DATEDIF(N584,A584,"MD")&amp;" days")</f>
        <v/>
      </c>
      <c r="P584" s="203" t="inlineStr">
        <is>
          <t>Morrie Miller</t>
        </is>
      </c>
      <c r="Q584" s="203" t="inlineStr">
        <is>
          <t>AUS</t>
        </is>
      </c>
      <c r="R584" s="692">
        <f>_xlfn.LET(_xlpm.d,_xlfn.XLOOKUP(P584,'[1]Birth Dates'!$A:$A,'[1]Birth Dates'!$B:$B,"",0),IF(_xlpm.d=0,"",_xlpm.d))</f>
        <v/>
      </c>
      <c r="S584" s="203">
        <f>IF(OR(R584="",A584="",NOT(ISNUMBER(R584)),R584&gt;A584),"",DATEDIF(R584,A584,"Y")&amp;" years, "&amp;DATEDIF(R584,A584,"YM")&amp;" months, "&amp;DATEDIF(R584,A584,"MD")&amp;" days")</f>
        <v/>
      </c>
      <c r="T584" s="203" t="n"/>
      <c r="U584" s="203" t="n"/>
      <c r="V584" s="692">
        <f>_xlfn.LET(_xlpm.d,_xlfn.XLOOKUP(T584,'[1]Birth Dates'!$A:$A,'[1]Birth Dates'!$B:$B,"",0),IF(_xlpm.d=0,"",_xlpm.d))</f>
        <v/>
      </c>
      <c r="W584" s="203">
        <f>IF(OR(V584="",A584="",NOT(ISNUMBER(V584)),V584&gt;A584),"",DATEDIF(V584,A584,"Y")&amp;" years, "&amp;DATEDIF(V584,A584,"YM")&amp;" months, "&amp;DATEDIF(V584,A584,"MD")&amp;" days")</f>
        <v/>
      </c>
      <c r="X584" s="203" t="n"/>
      <c r="Y584" s="203" t="n"/>
      <c r="Z584" s="203" t="n"/>
      <c r="AA584" s="203" t="n"/>
      <c r="AB584" s="203" t="n">
        <v>54</v>
      </c>
      <c r="AC584" s="203" t="n"/>
      <c r="AD584" s="203" t="n"/>
      <c r="AE584" s="590" t="inlineStr">
        <is>
          <t>3:21.8000</t>
        </is>
      </c>
      <c r="AF584" s="418">
        <f>IF(OR(AE584="",AE584="",AE584=0),"",6.172/(AE584*24))</f>
        <v/>
      </c>
      <c r="AG584" s="246" t="n"/>
      <c r="AH584" s="476" t="inlineStr"/>
      <c r="AI584" s="418">
        <f>IF(OR(AH584="",AH584="",AH584=0),"",6.172/(AH584*24))</f>
        <v/>
      </c>
      <c r="AJ584" s="175">
        <f>IF(AND(ISNUMBER(AB584),ISNUMBER(AG584)),AB584-AG584,"")</f>
        <v/>
      </c>
      <c r="AK584" s="203" t="n"/>
      <c r="AL584" s="203" t="n">
        <v>103</v>
      </c>
      <c r="AM584" s="495" t="n">
        <v>0.2512152777777778</v>
      </c>
      <c r="AN584" s="671">
        <f>IF(OR(AL584="",AM584="",AM584=0),"",AL584*6.172/(AM584*24))</f>
        <v/>
      </c>
      <c r="AO584" s="477">
        <f>IF(AND(AL584=AL583,AM584&lt;&gt;"",AM583&lt;&gt;""),AM584-AM583,"")</f>
        <v/>
      </c>
      <c r="AP584" s="203" t="n"/>
      <c r="AQ584" s="476" t="inlineStr">
        <is>
          <t>3:16.2000</t>
        </is>
      </c>
      <c r="AR584" s="418">
        <f>IF(OR(AQ584="",AQ584="",AQ584=0),"",6.172/(AQ584*24))</f>
        <v/>
      </c>
      <c r="AS584" s="436">
        <f>IF(OR(NOT(ISNUMBER(C584)),NOT(ISNUMBER(AB584))),"",IF(AG584&lt;&gt;"",AG584,AB584)-C584)</f>
        <v/>
      </c>
      <c r="AT584" s="210" t="n"/>
      <c r="AU584" s="206">
        <f>IF($B584="","",TEXT($A584,"yyyymmdd")&amp;"_P"&amp;$C584&amp;"_C"&amp;$F584&amp;"_"&amp;TRIM(RIGHT(SUBSTITUTE(TRIM(SUBSTITUTE($L584,CHAR(160)," "))," ",REPT(" ",60)),60))&amp;IF($P584="","","-"&amp;TRIM(RIGHT(SUBSTITUTE(TRIM(SUBSTITUTE($P584,CHAR(160)," "))," ",REPT(" ",60)),60)))&amp;IF($T584="","","-"&amp;TRIM(RIGHT(SUBSTITUTE(TRIM(SUBSTITUTE($T584,CHAR(160)," "))," ",REPT(" ",60)),60)))&amp;".jpg")</f>
        <v/>
      </c>
    </row>
    <row r="585" ht="42" customHeight="1">
      <c r="A585" s="172" t="n">
        <v>26573</v>
      </c>
      <c r="B585" s="203" t="inlineStr">
        <is>
          <t>Hardie-Ferodo 500 1 October, 1972</t>
        </is>
      </c>
      <c r="C585" s="203" t="n">
        <v>34</v>
      </c>
      <c r="D585" s="203" t="inlineStr">
        <is>
          <t>A</t>
        </is>
      </c>
      <c r="E585" s="203" t="n">
        <v>9</v>
      </c>
      <c r="F585" s="203" t="n">
        <v>71</v>
      </c>
      <c r="G585" s="203" t="inlineStr">
        <is>
          <t>L C Giddings &amp; Son</t>
        </is>
      </c>
      <c r="H585" s="203" t="n"/>
      <c r="I585" s="203" t="n"/>
      <c r="J585" s="203" t="inlineStr">
        <is>
          <t>Datsun 1200</t>
        </is>
      </c>
      <c r="K585" s="203" t="inlineStr">
        <is>
          <t>1171 L4</t>
        </is>
      </c>
      <c r="L585" s="203" t="inlineStr">
        <is>
          <t>Ray Lintott</t>
        </is>
      </c>
      <c r="M585" s="203" t="inlineStr">
        <is>
          <t>AUS</t>
        </is>
      </c>
      <c r="N585" s="692">
        <f>_xlfn.LET(_xlpm.d,_xlfn.XLOOKUP(L585,'[1]Birth Dates'!$A:$A,'[1]Birth Dates'!$B:$B,"",0),IF(_xlpm.d=0,"",_xlpm.d))</f>
        <v/>
      </c>
      <c r="O585" s="203">
        <f>IF(OR(N585="",A585="",NOT(ISNUMBER(N585)),N585&gt;A585),"",DATEDIF(N585,A585,"Y")&amp;" years, "&amp;DATEDIF(N585,A585,"YM")&amp;" months, "&amp;DATEDIF(N585,A585,"MD")&amp;" days")</f>
        <v/>
      </c>
      <c r="P585" s="203" t="n"/>
      <c r="Q585" s="203" t="n"/>
      <c r="R585" s="692">
        <f>_xlfn.LET(_xlpm.d,_xlfn.XLOOKUP(P585,'[1]Birth Dates'!$A:$A,'[1]Birth Dates'!$B:$B,"",0),IF(_xlpm.d=0,"",_xlpm.d))</f>
        <v/>
      </c>
      <c r="S585" s="203">
        <f>IF(OR(R585="",A585="",NOT(ISNUMBER(R585)),R585&gt;A585),"",DATEDIF(R585,A585,"Y")&amp;" years, "&amp;DATEDIF(R585,A585,"YM")&amp;" months, "&amp;DATEDIF(R585,A585,"MD")&amp;" days")</f>
        <v/>
      </c>
      <c r="T585" s="203" t="n"/>
      <c r="U585" s="203" t="n"/>
      <c r="V585" s="692">
        <f>_xlfn.LET(_xlpm.d,_xlfn.XLOOKUP(T585,'[1]Birth Dates'!$A:$A,'[1]Birth Dates'!$B:$B,"",0),IF(_xlpm.d=0,"",_xlpm.d))</f>
        <v/>
      </c>
      <c r="W585" s="203">
        <f>IF(OR(V585="",A585="",NOT(ISNUMBER(V585)),V585&gt;A585),"",DATEDIF(V585,A585,"Y")&amp;" years, "&amp;DATEDIF(V585,A585,"YM")&amp;" months, "&amp;DATEDIF(V585,A585,"MD")&amp;" days")</f>
        <v/>
      </c>
      <c r="X585" s="203" t="n"/>
      <c r="Y585" s="203" t="n"/>
      <c r="Z585" s="203" t="n"/>
      <c r="AA585" s="203" t="n"/>
      <c r="AB585" s="203" t="n">
        <v>60</v>
      </c>
      <c r="AC585" s="203" t="n"/>
      <c r="AD585" s="203" t="n"/>
      <c r="AE585" s="590" t="inlineStr">
        <is>
          <t>3:27.4000</t>
        </is>
      </c>
      <c r="AF585" s="418">
        <f>IF(OR(AE585="",AE585="",AE585=0),"",6.172/(AE585*24))</f>
        <v/>
      </c>
      <c r="AG585" s="246" t="n"/>
      <c r="AH585" s="476" t="inlineStr"/>
      <c r="AI585" s="418">
        <f>IF(OR(AH585="",AH585="",AH585=0),"",6.172/(AH585*24))</f>
        <v/>
      </c>
      <c r="AJ585" s="175">
        <f>IF(AND(ISNUMBER(AB585),ISNUMBER(AG585)),AB585-AG585,"")</f>
        <v/>
      </c>
      <c r="AK585" s="203" t="n"/>
      <c r="AL585" s="203" t="n">
        <v>102</v>
      </c>
      <c r="AM585" s="495" t="n">
        <v>0.2521875</v>
      </c>
      <c r="AN585" s="671">
        <f>IF(OR(AL585="",AM585="",AM585=0),"",AL585*6.172/(AM585*24))</f>
        <v/>
      </c>
      <c r="AO585" s="477">
        <f>IF(AND(AL585=AL584,AM585&lt;&gt;"",AM584&lt;&gt;""),AM585-AM584,"")</f>
        <v/>
      </c>
      <c r="AP585" s="203" t="n"/>
      <c r="AQ585" s="476" t="inlineStr">
        <is>
          <t>3:25.3000</t>
        </is>
      </c>
      <c r="AR585" s="418">
        <f>IF(OR(AQ585="",AQ585="",AQ585=0),"",6.172/(AQ585*24))</f>
        <v/>
      </c>
      <c r="AS585" s="436">
        <f>IF(OR(NOT(ISNUMBER(C585)),NOT(ISNUMBER(AB585))),"",IF(AG585&lt;&gt;"",AG585,AB585)-C585)</f>
        <v/>
      </c>
      <c r="AT585" s="210" t="n"/>
      <c r="AU585" s="206">
        <f>IF($B585="","",TEXT($A585,"yyyymmdd")&amp;"_P"&amp;$C585&amp;"_C"&amp;$F585&amp;"_"&amp;TRIM(RIGHT(SUBSTITUTE(TRIM(SUBSTITUTE($L585,CHAR(160)," "))," ",REPT(" ",60)),60))&amp;IF($P585="","","-"&amp;TRIM(RIGHT(SUBSTITUTE(TRIM(SUBSTITUTE($P585,CHAR(160)," "))," ",REPT(" ",60)),60)))&amp;IF($T585="","","-"&amp;TRIM(RIGHT(SUBSTITUTE(TRIM(SUBSTITUTE($T585,CHAR(160)," "))," ",REPT(" ",60)),60)))&amp;".jpg")</f>
        <v/>
      </c>
    </row>
    <row r="586" ht="42" customHeight="1">
      <c r="A586" s="172" t="n">
        <v>26573</v>
      </c>
      <c r="B586" s="203" t="inlineStr">
        <is>
          <t>Hardie-Ferodo 500 1 October, 1972</t>
        </is>
      </c>
      <c r="C586" s="203" t="n">
        <v>35</v>
      </c>
      <c r="D586" s="203" t="inlineStr">
        <is>
          <t>A</t>
        </is>
      </c>
      <c r="E586" s="203" t="n">
        <v>10</v>
      </c>
      <c r="F586" s="203" t="n">
        <v>69</v>
      </c>
      <c r="G586" s="203" t="inlineStr">
        <is>
          <t>Formula 1 Europa-Garage</t>
        </is>
      </c>
      <c r="H586" s="203" t="n"/>
      <c r="I586" s="203" t="n"/>
      <c r="J586" s="203" t="inlineStr">
        <is>
          <t>Fiat 850 Coupe</t>
        </is>
      </c>
      <c r="K586" s="203" t="inlineStr">
        <is>
          <t>903 L4</t>
        </is>
      </c>
      <c r="L586" s="203" t="inlineStr">
        <is>
          <t>Gary Leggatt</t>
        </is>
      </c>
      <c r="M586" s="203" t="inlineStr">
        <is>
          <t>AUS</t>
        </is>
      </c>
      <c r="N586" s="692">
        <f>_xlfn.LET(_xlpm.d,_xlfn.XLOOKUP(L586,'[1]Birth Dates'!$A:$A,'[1]Birth Dates'!$B:$B,"",0),IF(_xlpm.d=0,"",_xlpm.d))</f>
        <v/>
      </c>
      <c r="O586" s="203">
        <f>IF(OR(N586="",A586="",NOT(ISNUMBER(N586)),N586&gt;A586),"",DATEDIF(N586,A586,"Y")&amp;" years, "&amp;DATEDIF(N586,A586,"YM")&amp;" months, "&amp;DATEDIF(N586,A586,"MD")&amp;" days")</f>
        <v/>
      </c>
      <c r="P586" s="203" t="n"/>
      <c r="Q586" s="203" t="n"/>
      <c r="R586" s="692">
        <f>_xlfn.LET(_xlpm.d,_xlfn.XLOOKUP(P586,'[1]Birth Dates'!$A:$A,'[1]Birth Dates'!$B:$B,"",0),IF(_xlpm.d=0,"",_xlpm.d))</f>
        <v/>
      </c>
      <c r="S586" s="203">
        <f>IF(OR(R586="",A586="",NOT(ISNUMBER(R586)),R586&gt;A586),"",DATEDIF(R586,A586,"Y")&amp;" years, "&amp;DATEDIF(R586,A586,"YM")&amp;" months, "&amp;DATEDIF(R586,A586,"MD")&amp;" days")</f>
        <v/>
      </c>
      <c r="T586" s="203" t="n"/>
      <c r="U586" s="203" t="n"/>
      <c r="V586" s="692">
        <f>_xlfn.LET(_xlpm.d,_xlfn.XLOOKUP(T586,'[1]Birth Dates'!$A:$A,'[1]Birth Dates'!$B:$B,"",0),IF(_xlpm.d=0,"",_xlpm.d))</f>
        <v/>
      </c>
      <c r="W586" s="203">
        <f>IF(OR(V586="",A586="",NOT(ISNUMBER(V586)),V586&gt;A586),"",DATEDIF(V586,A586,"Y")&amp;" years, "&amp;DATEDIF(V586,A586,"YM")&amp;" months, "&amp;DATEDIF(V586,A586,"MD")&amp;" days")</f>
        <v/>
      </c>
      <c r="X586" s="203" t="n"/>
      <c r="Y586" s="203" t="n"/>
      <c r="Z586" s="203" t="n"/>
      <c r="AA586" s="203" t="n"/>
      <c r="AB586" s="203" t="n">
        <v>52</v>
      </c>
      <c r="AC586" s="203" t="n"/>
      <c r="AD586" s="203" t="n"/>
      <c r="AE586" s="590" t="inlineStr">
        <is>
          <t>3:20.3000</t>
        </is>
      </c>
      <c r="AF586" s="418">
        <f>IF(OR(AE586="",AE586="",AE586=0),"",6.172/(AE586*24))</f>
        <v/>
      </c>
      <c r="AG586" s="246" t="n"/>
      <c r="AH586" s="476" t="inlineStr"/>
      <c r="AI586" s="418">
        <f>IF(OR(AH586="",AH586="",AH586=0),"",6.172/(AH586*24))</f>
        <v/>
      </c>
      <c r="AJ586" s="175">
        <f>IF(AND(ISNUMBER(AB586),ISNUMBER(AG586)),AB586-AG586,"")</f>
        <v/>
      </c>
      <c r="AK586" s="203" t="n"/>
      <c r="AL586" s="203" t="n">
        <v>101</v>
      </c>
      <c r="AM586" s="495" t="n">
        <v>0.2521875</v>
      </c>
      <c r="AN586" s="671">
        <f>IF(OR(AL586="",AM586="",AM586=0),"",AL586*6.172/(AM586*24))</f>
        <v/>
      </c>
      <c r="AO586" s="477">
        <f>IF(AND(AL586=AL585,AM586&lt;&gt;"",AM585&lt;&gt;""),AM586-AM585,"")</f>
        <v/>
      </c>
      <c r="AP586" s="203" t="n"/>
      <c r="AQ586" s="476" t="inlineStr">
        <is>
          <t>3:23.0000</t>
        </is>
      </c>
      <c r="AR586" s="418">
        <f>IF(OR(AQ586="",AQ586="",AQ586=0),"",6.172/(AQ586*24))</f>
        <v/>
      </c>
      <c r="AS586" s="436">
        <f>IF(OR(NOT(ISNUMBER(C586)),NOT(ISNUMBER(AB586))),"",IF(AG586&lt;&gt;"",AG586,AB586)-C586)</f>
        <v/>
      </c>
      <c r="AT586" s="210" t="n"/>
      <c r="AU586" s="206">
        <f>IF($B586="","",TEXT($A586,"yyyymmdd")&amp;"_P"&amp;$C586&amp;"_C"&amp;$F586&amp;"_"&amp;TRIM(RIGHT(SUBSTITUTE(TRIM(SUBSTITUTE($L586,CHAR(160)," "))," ",REPT(" ",60)),60))&amp;IF($P586="","","-"&amp;TRIM(RIGHT(SUBSTITUTE(TRIM(SUBSTITUTE($P586,CHAR(160)," "))," ",REPT(" ",60)),60)))&amp;IF($T586="","","-"&amp;TRIM(RIGHT(SUBSTITUTE(TRIM(SUBSTITUTE($T586,CHAR(160)," "))," ",REPT(" ",60)),60)))&amp;".jpg")</f>
        <v/>
      </c>
    </row>
    <row r="587" ht="42" customHeight="1">
      <c r="A587" s="172" t="n">
        <v>26573</v>
      </c>
      <c r="B587" s="203" t="inlineStr">
        <is>
          <t>Hardie-Ferodo 500 1 October, 1972</t>
        </is>
      </c>
      <c r="C587" s="203" t="inlineStr">
        <is>
          <t>DNF</t>
        </is>
      </c>
      <c r="D587" s="203" t="inlineStr">
        <is>
          <t>B</t>
        </is>
      </c>
      <c r="E587" s="203" t="n"/>
      <c r="F587" s="203" t="n">
        <v>48</v>
      </c>
      <c r="G587" s="203" t="inlineStr">
        <is>
          <t>Olbis Industries</t>
        </is>
      </c>
      <c r="H587" s="203" t="n"/>
      <c r="I587" s="203" t="n"/>
      <c r="J587" s="203" t="inlineStr">
        <is>
          <t>Ford Escort Twin Cam Mk.I</t>
        </is>
      </c>
      <c r="K587" s="203" t="inlineStr">
        <is>
          <t>1558 L4</t>
        </is>
      </c>
      <c r="L587" s="203" t="inlineStr">
        <is>
          <t>Eric Olsen</t>
        </is>
      </c>
      <c r="M587" s="203" t="inlineStr">
        <is>
          <t>AUS</t>
        </is>
      </c>
      <c r="N587" s="692">
        <f>_xlfn.LET(_xlpm.d,_xlfn.XLOOKUP(L587,'[1]Birth Dates'!$A:$A,'[1]Birth Dates'!$B:$B,"",0),IF(_xlpm.d=0,"",_xlpm.d))</f>
        <v/>
      </c>
      <c r="O587" s="203">
        <f>IF(OR(N587="",A587="",NOT(ISNUMBER(N587)),N587&gt;A587),"",DATEDIF(N587,A587,"Y")&amp;" years, "&amp;DATEDIF(N587,A587,"YM")&amp;" months, "&amp;DATEDIF(N587,A587,"MD")&amp;" days")</f>
        <v/>
      </c>
      <c r="P587" s="203" t="n"/>
      <c r="Q587" s="203" t="n"/>
      <c r="R587" s="692">
        <f>_xlfn.LET(_xlpm.d,_xlfn.XLOOKUP(P587,'[1]Birth Dates'!$A:$A,'[1]Birth Dates'!$B:$B,"",0),IF(_xlpm.d=0,"",_xlpm.d))</f>
        <v/>
      </c>
      <c r="S587" s="203">
        <f>IF(OR(R587="",A587="",NOT(ISNUMBER(R587)),R587&gt;A587),"",DATEDIF(R587,A587,"Y")&amp;" years, "&amp;DATEDIF(R587,A587,"YM")&amp;" months, "&amp;DATEDIF(R587,A587,"MD")&amp;" days")</f>
        <v/>
      </c>
      <c r="T587" s="203" t="n"/>
      <c r="U587" s="203" t="n"/>
      <c r="V587" s="692">
        <f>_xlfn.LET(_xlpm.d,_xlfn.XLOOKUP(T587,'[1]Birth Dates'!$A:$A,'[1]Birth Dates'!$B:$B,"",0),IF(_xlpm.d=0,"",_xlpm.d))</f>
        <v/>
      </c>
      <c r="W587" s="203">
        <f>IF(OR(V587="",A587="",NOT(ISNUMBER(V587)),V587&gt;A587),"",DATEDIF(V587,A587,"Y")&amp;" years, "&amp;DATEDIF(V587,A587,"YM")&amp;" months, "&amp;DATEDIF(V587,A587,"MD")&amp;" days")</f>
        <v/>
      </c>
      <c r="X587" s="203" t="n"/>
      <c r="Y587" s="203" t="n"/>
      <c r="Z587" s="203" t="n"/>
      <c r="AA587" s="203" t="n"/>
      <c r="AB587" s="203" t="n">
        <v>32</v>
      </c>
      <c r="AC587" s="203" t="n"/>
      <c r="AD587" s="203" t="n"/>
      <c r="AE587" s="590" t="inlineStr">
        <is>
          <t>2:58.0000</t>
        </is>
      </c>
      <c r="AF587" s="418">
        <f>IF(OR(AE587="",AE587="",AE587=0),"",6.172/(AE587*24))</f>
        <v/>
      </c>
      <c r="AG587" s="246" t="n"/>
      <c r="AH587" s="476" t="inlineStr"/>
      <c r="AI587" s="418">
        <f>IF(OR(AH587="",AH587="",AH587=0),"",6.172/(AH587*24))</f>
        <v/>
      </c>
      <c r="AJ587" s="175">
        <f>IF(AND(ISNUMBER(AB587),ISNUMBER(AG587)),AB587-AG587,"")</f>
        <v/>
      </c>
      <c r="AK587" s="203" t="inlineStr">
        <is>
          <t>Blown Head Gasket</t>
        </is>
      </c>
      <c r="AL587" s="203" t="n">
        <v>104</v>
      </c>
      <c r="AM587" s="496" t="n"/>
      <c r="AN587" s="671">
        <f>IF(OR(AL587="",AM587="",AM587=0),"",AL587*6.172/(AM587*24))</f>
        <v/>
      </c>
      <c r="AO587" s="477">
        <f>IF(AND(AL587=AL586,AM587&lt;&gt;"",AM586&lt;&gt;""),AM587-AM586,"")</f>
        <v/>
      </c>
      <c r="AP587" s="203" t="n"/>
      <c r="AQ587" s="476" t="inlineStr">
        <is>
          <t>2:57.6000</t>
        </is>
      </c>
      <c r="AR587" s="418">
        <f>IF(OR(AQ587="",AQ587="",AQ587=0),"",6.172/(AQ587*24))</f>
        <v/>
      </c>
      <c r="AS587" s="436">
        <f>IF(OR(NOT(ISNUMBER(C587)),NOT(ISNUMBER(AB587))),"",IF(AG587&lt;&gt;"",AG587,AB587)-C587)</f>
        <v/>
      </c>
      <c r="AT587" s="210" t="n"/>
      <c r="AU587" s="206">
        <f>IF($B587="","",TEXT($A587,"yyyymmdd")&amp;"_P"&amp;$C587&amp;"_C"&amp;$F587&amp;"_"&amp;TRIM(RIGHT(SUBSTITUTE(TRIM(SUBSTITUTE($L587,CHAR(160)," "))," ",REPT(" ",60)),60))&amp;IF($P587="","","-"&amp;TRIM(RIGHT(SUBSTITUTE(TRIM(SUBSTITUTE($P587,CHAR(160)," "))," ",REPT(" ",60)),60)))&amp;IF($T587="","","-"&amp;TRIM(RIGHT(SUBSTITUTE(TRIM(SUBSTITUTE($T587,CHAR(160)," "))," ",REPT(" ",60)),60)))&amp;".jpg")</f>
        <v/>
      </c>
    </row>
    <row r="588" ht="42" customHeight="1">
      <c r="A588" s="172" t="n">
        <v>26573</v>
      </c>
      <c r="B588" s="203" t="inlineStr">
        <is>
          <t>Hardie-Ferodo 500 1 October, 1972</t>
        </is>
      </c>
      <c r="C588" s="203" t="inlineStr">
        <is>
          <t>DNF</t>
        </is>
      </c>
      <c r="D588" s="203" t="inlineStr">
        <is>
          <t>C</t>
        </is>
      </c>
      <c r="E588" s="203" t="n"/>
      <c r="F588" s="203" t="n">
        <v>21</v>
      </c>
      <c r="G588" s="203" t="inlineStr">
        <is>
          <t>G Lister</t>
        </is>
      </c>
      <c r="H588" s="203" t="n"/>
      <c r="I588" s="203" t="n"/>
      <c r="J588" s="203" t="inlineStr">
        <is>
          <t>Holden LJ Torana GTR XU-1</t>
        </is>
      </c>
      <c r="K588" s="203" t="inlineStr">
        <is>
          <t>3330 L6</t>
        </is>
      </c>
      <c r="L588" s="203" t="inlineStr">
        <is>
          <t>Gerry Lister</t>
        </is>
      </c>
      <c r="M588" s="203" t="inlineStr">
        <is>
          <t>AUS</t>
        </is>
      </c>
      <c r="N588" s="692">
        <f>_xlfn.LET(_xlpm.d,_xlfn.XLOOKUP(L588,'[1]Birth Dates'!$A:$A,'[1]Birth Dates'!$B:$B,"",0),IF(_xlpm.d=0,"",_xlpm.d))</f>
        <v/>
      </c>
      <c r="O588" s="203">
        <f>IF(OR(N588="",A588="",NOT(ISNUMBER(N588)),N588&gt;A588),"",DATEDIF(N588,A588,"Y")&amp;" years, "&amp;DATEDIF(N588,A588,"YM")&amp;" months, "&amp;DATEDIF(N588,A588,"MD")&amp;" days")</f>
        <v/>
      </c>
      <c r="P588" s="203" t="inlineStr">
        <is>
          <t>David Seldon</t>
        </is>
      </c>
      <c r="Q588" s="203" t="inlineStr">
        <is>
          <t>AUS</t>
        </is>
      </c>
      <c r="R588" s="692">
        <f>_xlfn.LET(_xlpm.d,_xlfn.XLOOKUP(P588,'[1]Birth Dates'!$A:$A,'[1]Birth Dates'!$B:$B,"",0),IF(_xlpm.d=0,"",_xlpm.d))</f>
        <v/>
      </c>
      <c r="S588" s="203">
        <f>IF(OR(R588="",A588="",NOT(ISNUMBER(R588)),R588&gt;A588),"",DATEDIF(R588,A588,"Y")&amp;" years, "&amp;DATEDIF(R588,A588,"YM")&amp;" months, "&amp;DATEDIF(R588,A588,"MD")&amp;" days")</f>
        <v/>
      </c>
      <c r="T588" s="203" t="n"/>
      <c r="U588" s="203" t="n"/>
      <c r="V588" s="692">
        <f>_xlfn.LET(_xlpm.d,_xlfn.XLOOKUP(T588,'[1]Birth Dates'!$A:$A,'[1]Birth Dates'!$B:$B,"",0),IF(_xlpm.d=0,"",_xlpm.d))</f>
        <v/>
      </c>
      <c r="W588" s="203">
        <f>IF(OR(V588="",A588="",NOT(ISNUMBER(V588)),V588&gt;A588),"",DATEDIF(V588,A588,"Y")&amp;" years, "&amp;DATEDIF(V588,A588,"YM")&amp;" months, "&amp;DATEDIF(V588,A588,"MD")&amp;" days")</f>
        <v/>
      </c>
      <c r="X588" s="203" t="n"/>
      <c r="Y588" s="203" t="n"/>
      <c r="Z588" s="203" t="n"/>
      <c r="AA588" s="203" t="n"/>
      <c r="AB588" s="203" t="n">
        <v>15</v>
      </c>
      <c r="AC588" s="203" t="n"/>
      <c r="AD588" s="203" t="n"/>
      <c r="AE588" s="590" t="inlineStr">
        <is>
          <t>2:44.0000</t>
        </is>
      </c>
      <c r="AF588" s="418">
        <f>IF(OR(AE588="",AE588="",AE588=0),"",6.172/(AE588*24))</f>
        <v/>
      </c>
      <c r="AG588" s="246" t="n"/>
      <c r="AH588" s="476" t="inlineStr"/>
      <c r="AI588" s="418">
        <f>IF(OR(AH588="",AH588="",AH588=0),"",6.172/(AH588*24))</f>
        <v/>
      </c>
      <c r="AJ588" s="175">
        <f>IF(AND(ISNUMBER(AB588),ISNUMBER(AG588)),AB588-AG588,"")</f>
        <v/>
      </c>
      <c r="AK588" s="203" t="inlineStr">
        <is>
          <t>Accident - Hit Armco- XL Bend</t>
        </is>
      </c>
      <c r="AL588" s="203" t="n">
        <v>103</v>
      </c>
      <c r="AM588" s="496" t="n"/>
      <c r="AN588" s="671">
        <f>IF(OR(AL588="",AM588="",AM588=0),"",AL588*6.172/(AM588*24))</f>
        <v/>
      </c>
      <c r="AO588" s="477">
        <f>IF(AND(AL588=AL587,AM588&lt;&gt;"",AM587&lt;&gt;""),AM588-AM587,"")</f>
        <v/>
      </c>
      <c r="AP588" s="203" t="n"/>
      <c r="AQ588" s="476" t="inlineStr">
        <is>
          <t>2:42.4000</t>
        </is>
      </c>
      <c r="AR588" s="418">
        <f>IF(OR(AQ588="",AQ588="",AQ588=0),"",6.172/(AQ588*24))</f>
        <v/>
      </c>
      <c r="AS588" s="436">
        <f>IF(OR(NOT(ISNUMBER(C588)),NOT(ISNUMBER(AB588))),"",IF(AG588&lt;&gt;"",AG588,AB588)-C588)</f>
        <v/>
      </c>
      <c r="AT588" s="210" t="n"/>
      <c r="AU588" s="206">
        <f>IF($B588="","",TEXT($A588,"yyyymmdd")&amp;"_P"&amp;$C588&amp;"_C"&amp;$F588&amp;"_"&amp;TRIM(RIGHT(SUBSTITUTE(TRIM(SUBSTITUTE($L588,CHAR(160)," "))," ",REPT(" ",60)),60))&amp;IF($P588="","","-"&amp;TRIM(RIGHT(SUBSTITUTE(TRIM(SUBSTITUTE($P588,CHAR(160)," "))," ",REPT(" ",60)),60)))&amp;IF($T588="","","-"&amp;TRIM(RIGHT(SUBSTITUTE(TRIM(SUBSTITUTE($T588,CHAR(160)," "))," ",REPT(" ",60)),60)))&amp;".jpg")</f>
        <v/>
      </c>
    </row>
    <row r="589" ht="42" customHeight="1">
      <c r="A589" s="172" t="n">
        <v>26573</v>
      </c>
      <c r="B589" s="203" t="inlineStr">
        <is>
          <t>Hardie-Ferodo 500 1 October, 1972</t>
        </is>
      </c>
      <c r="C589" s="203" t="inlineStr">
        <is>
          <t>DNF</t>
        </is>
      </c>
      <c r="D589" s="203" t="inlineStr">
        <is>
          <t>B</t>
        </is>
      </c>
      <c r="E589" s="203" t="n"/>
      <c r="F589" s="203" t="n">
        <v>42</v>
      </c>
      <c r="G589" s="203" t="inlineStr">
        <is>
          <t>A R Keith</t>
        </is>
      </c>
      <c r="H589" s="203" t="n"/>
      <c r="I589" s="203" t="n"/>
      <c r="J589" s="203" t="inlineStr">
        <is>
          <t>Ford Escort Twin Cam Mk.I</t>
        </is>
      </c>
      <c r="K589" s="203" t="inlineStr">
        <is>
          <t>1558 L4</t>
        </is>
      </c>
      <c r="L589" s="203" t="inlineStr">
        <is>
          <t>Alan Keith</t>
        </is>
      </c>
      <c r="M589" s="203" t="inlineStr">
        <is>
          <t>AUS</t>
        </is>
      </c>
      <c r="N589" s="692">
        <f>_xlfn.LET(_xlpm.d,_xlfn.XLOOKUP(L589,'[1]Birth Dates'!$A:$A,'[1]Birth Dates'!$B:$B,"",0),IF(_xlpm.d=0,"",_xlpm.d))</f>
        <v/>
      </c>
      <c r="O589" s="203">
        <f>IF(OR(N589="",A589="",NOT(ISNUMBER(N589)),N589&gt;A589),"",DATEDIF(N589,A589,"Y")&amp;" years, "&amp;DATEDIF(N589,A589,"YM")&amp;" months, "&amp;DATEDIF(N589,A589,"MD")&amp;" days")</f>
        <v/>
      </c>
      <c r="P589" s="203" t="n"/>
      <c r="Q589" s="203" t="n"/>
      <c r="R589" s="692">
        <f>_xlfn.LET(_xlpm.d,_xlfn.XLOOKUP(P589,'[1]Birth Dates'!$A:$A,'[1]Birth Dates'!$B:$B,"",0),IF(_xlpm.d=0,"",_xlpm.d))</f>
        <v/>
      </c>
      <c r="S589" s="203">
        <f>IF(OR(R589="",A589="",NOT(ISNUMBER(R589)),R589&gt;A589),"",DATEDIF(R589,A589,"Y")&amp;" years, "&amp;DATEDIF(R589,A589,"YM")&amp;" months, "&amp;DATEDIF(R589,A589,"MD")&amp;" days")</f>
        <v/>
      </c>
      <c r="T589" s="203" t="n"/>
      <c r="U589" s="203" t="n"/>
      <c r="V589" s="692">
        <f>_xlfn.LET(_xlpm.d,_xlfn.XLOOKUP(T589,'[1]Birth Dates'!$A:$A,'[1]Birth Dates'!$B:$B,"",0),IF(_xlpm.d=0,"",_xlpm.d))</f>
        <v/>
      </c>
      <c r="W589" s="203">
        <f>IF(OR(V589="",A589="",NOT(ISNUMBER(V589)),V589&gt;A589),"",DATEDIF(V589,A589,"Y")&amp;" years, "&amp;DATEDIF(V589,A589,"YM")&amp;" months, "&amp;DATEDIF(V589,A589,"MD")&amp;" days")</f>
        <v/>
      </c>
      <c r="X589" s="203" t="n"/>
      <c r="Y589" s="203" t="n"/>
      <c r="Z589" s="203" t="n"/>
      <c r="AA589" s="203" t="n"/>
      <c r="AB589" s="203" t="n">
        <v>42</v>
      </c>
      <c r="AC589" s="203" t="n"/>
      <c r="AD589" s="203" t="n"/>
      <c r="AE589" s="590" t="inlineStr">
        <is>
          <t>3:04.6000</t>
        </is>
      </c>
      <c r="AF589" s="418">
        <f>IF(OR(AE589="",AE589="",AE589=0),"",6.172/(AE589*24))</f>
        <v/>
      </c>
      <c r="AG589" s="246" t="n"/>
      <c r="AH589" s="476" t="inlineStr"/>
      <c r="AI589" s="418">
        <f>IF(OR(AH589="",AH589="",AH589=0),"",6.172/(AH589*24))</f>
        <v/>
      </c>
      <c r="AJ589" s="175">
        <f>IF(AND(ISNUMBER(AB589),ISNUMBER(AG589)),AB589-AG589,"")</f>
        <v/>
      </c>
      <c r="AK589" s="203" t="inlineStr">
        <is>
          <t>Clutch failure</t>
        </is>
      </c>
      <c r="AL589" s="203" t="n"/>
      <c r="AM589" s="496" t="n"/>
      <c r="AN589" s="671">
        <f>IF(OR(AL589="",AM589="",AM589=0),"",AL589*6.172/(AM589*24))</f>
        <v/>
      </c>
      <c r="AO589" s="477">
        <f>IF(AND(AL589=AL588,AM589&lt;&gt;"",AM588&lt;&gt;""),AM589-AM588,"")</f>
        <v/>
      </c>
      <c r="AP589" s="203" t="n"/>
      <c r="AQ589" s="476" t="inlineStr">
        <is>
          <t>3:07.8000</t>
        </is>
      </c>
      <c r="AR589" s="418">
        <f>IF(OR(AQ589="",AQ589="",AQ589=0),"",6.172/(AQ589*24))</f>
        <v/>
      </c>
      <c r="AS589" s="436">
        <f>IF(OR(NOT(ISNUMBER(C589)),NOT(ISNUMBER(AB589))),"",IF(AG589&lt;&gt;"",AG589,AB589)-C589)</f>
        <v/>
      </c>
      <c r="AT589" s="210" t="n"/>
      <c r="AU589" s="206">
        <f>IF($B589="","",TEXT($A589,"yyyymmdd")&amp;"_P"&amp;$C589&amp;"_C"&amp;$F589&amp;"_"&amp;TRIM(RIGHT(SUBSTITUTE(TRIM(SUBSTITUTE($L589,CHAR(160)," "))," ",REPT(" ",60)),60))&amp;IF($P589="","","-"&amp;TRIM(RIGHT(SUBSTITUTE(TRIM(SUBSTITUTE($P589,CHAR(160)," "))," ",REPT(" ",60)),60)))&amp;IF($T589="","","-"&amp;TRIM(RIGHT(SUBSTITUTE(TRIM(SUBSTITUTE($T589,CHAR(160)," "))," ",REPT(" ",60)),60)))&amp;".jpg")</f>
        <v/>
      </c>
    </row>
    <row r="590" ht="42" customHeight="1">
      <c r="A590" s="172" t="n">
        <v>26573</v>
      </c>
      <c r="B590" s="203" t="inlineStr">
        <is>
          <t>Hardie-Ferodo 500 1 October, 1972</t>
        </is>
      </c>
      <c r="C590" s="203" t="inlineStr">
        <is>
          <t>DNF</t>
        </is>
      </c>
      <c r="D590" s="203" t="inlineStr">
        <is>
          <t>A</t>
        </is>
      </c>
      <c r="E590" s="203" t="n"/>
      <c r="F590" s="203" t="n">
        <v>66</v>
      </c>
      <c r="G590" s="203" t="inlineStr">
        <is>
          <t>Collins Chrysler Motors</t>
        </is>
      </c>
      <c r="H590" s="203" t="n"/>
      <c r="I590" s="203" t="n"/>
      <c r="J590" s="203" t="inlineStr">
        <is>
          <t>Chrysler Valiant Galant</t>
        </is>
      </c>
      <c r="K590" s="203" t="inlineStr">
        <is>
          <t>1289 L4</t>
        </is>
      </c>
      <c r="L590" s="203" t="inlineStr">
        <is>
          <t>Roger Bonhomme</t>
        </is>
      </c>
      <c r="M590" s="203" t="inlineStr">
        <is>
          <t>AUS</t>
        </is>
      </c>
      <c r="N590" s="692">
        <f>_xlfn.LET(_xlpm.d,_xlfn.XLOOKUP(L590,'[1]Birth Dates'!$A:$A,'[1]Birth Dates'!$B:$B,"",0),IF(_xlpm.d=0,"",_xlpm.d))</f>
        <v/>
      </c>
      <c r="O590" s="203">
        <f>IF(OR(N590="",A590="",NOT(ISNUMBER(N590)),N590&gt;A590),"",DATEDIF(N590,A590,"Y")&amp;" years, "&amp;DATEDIF(N590,A590,"YM")&amp;" months, "&amp;DATEDIF(N590,A590,"MD")&amp;" days")</f>
        <v/>
      </c>
      <c r="P590" s="203" t="n"/>
      <c r="Q590" s="203" t="n"/>
      <c r="R590" s="692">
        <f>_xlfn.LET(_xlpm.d,_xlfn.XLOOKUP(P590,'[1]Birth Dates'!$A:$A,'[1]Birth Dates'!$B:$B,"",0),IF(_xlpm.d=0,"",_xlpm.d))</f>
        <v/>
      </c>
      <c r="S590" s="203">
        <f>IF(OR(R590="",A590="",NOT(ISNUMBER(R590)),R590&gt;A590),"",DATEDIF(R590,A590,"Y")&amp;" years, "&amp;DATEDIF(R590,A590,"YM")&amp;" months, "&amp;DATEDIF(R590,A590,"MD")&amp;" days")</f>
        <v/>
      </c>
      <c r="T590" s="203" t="n"/>
      <c r="U590" s="203" t="n"/>
      <c r="V590" s="692">
        <f>_xlfn.LET(_xlpm.d,_xlfn.XLOOKUP(T590,'[1]Birth Dates'!$A:$A,'[1]Birth Dates'!$B:$B,"",0),IF(_xlpm.d=0,"",_xlpm.d))</f>
        <v/>
      </c>
      <c r="W590" s="203">
        <f>IF(OR(V590="",A590="",NOT(ISNUMBER(V590)),V590&gt;A590),"",DATEDIF(V590,A590,"Y")&amp;" years, "&amp;DATEDIF(V590,A590,"YM")&amp;" months, "&amp;DATEDIF(V590,A590,"MD")&amp;" days")</f>
        <v/>
      </c>
      <c r="X590" s="203" t="n"/>
      <c r="Y590" s="203" t="n"/>
      <c r="Z590" s="203" t="n"/>
      <c r="AA590" s="203" t="n"/>
      <c r="AB590" s="203" t="n">
        <v>59</v>
      </c>
      <c r="AC590" s="203" t="n"/>
      <c r="AD590" s="203" t="n"/>
      <c r="AE590" s="590" t="inlineStr">
        <is>
          <t>3:25.3000</t>
        </is>
      </c>
      <c r="AF590" s="418">
        <f>IF(OR(AE590="",AE590="",AE590=0),"",6.172/(AE590*24))</f>
        <v/>
      </c>
      <c r="AG590" s="246" t="n"/>
      <c r="AH590" s="476" t="inlineStr"/>
      <c r="AI590" s="418">
        <f>IF(OR(AH590="",AH590="",AH590=0),"",6.172/(AH590*24))</f>
        <v/>
      </c>
      <c r="AJ590" s="175">
        <f>IF(AND(ISNUMBER(AB590),ISNUMBER(AG590)),AB590-AG590,"")</f>
        <v/>
      </c>
      <c r="AK590" s="203" t="inlineStr">
        <is>
          <t>Engine - Dropped valve</t>
        </is>
      </c>
      <c r="AL590" s="203" t="n">
        <v>94</v>
      </c>
      <c r="AM590" s="496" t="n"/>
      <c r="AN590" s="671">
        <f>IF(OR(AL590="",AM590="",AM590=0),"",AL590*6.172/(AM590*24))</f>
        <v/>
      </c>
      <c r="AO590" s="477">
        <f>IF(AND(AL590=AL589,AM590&lt;&gt;"",AM589&lt;&gt;""),AM590-AM589,"")</f>
        <v/>
      </c>
      <c r="AP590" s="203" t="n"/>
      <c r="AQ590" s="476" t="inlineStr">
        <is>
          <t>3:24.2000</t>
        </is>
      </c>
      <c r="AR590" s="418">
        <f>IF(OR(AQ590="",AQ590="",AQ590=0),"",6.172/(AQ590*24))</f>
        <v/>
      </c>
      <c r="AS590" s="436">
        <f>IF(OR(NOT(ISNUMBER(C590)),NOT(ISNUMBER(AB590))),"",IF(AG590&lt;&gt;"",AG590,AB590)-C590)</f>
        <v/>
      </c>
      <c r="AT590" s="210" t="n"/>
      <c r="AU590" s="206">
        <f>IF($B590="","",TEXT($A590,"yyyymmdd")&amp;"_P"&amp;$C590&amp;"_C"&amp;$F590&amp;"_"&amp;TRIM(RIGHT(SUBSTITUTE(TRIM(SUBSTITUTE($L590,CHAR(160)," "))," ",REPT(" ",60)),60))&amp;IF($P590="","","-"&amp;TRIM(RIGHT(SUBSTITUTE(TRIM(SUBSTITUTE($P590,CHAR(160)," "))," ",REPT(" ",60)),60)))&amp;IF($T590="","","-"&amp;TRIM(RIGHT(SUBSTITUTE(TRIM(SUBSTITUTE($T590,CHAR(160)," "))," ",REPT(" ",60)),60)))&amp;".jpg")</f>
        <v/>
      </c>
    </row>
    <row r="591" ht="42" customHeight="1">
      <c r="A591" s="172" t="n">
        <v>26573</v>
      </c>
      <c r="B591" s="203" t="inlineStr">
        <is>
          <t>Hardie-Ferodo 500 1 October, 1972</t>
        </is>
      </c>
      <c r="C591" s="203" t="inlineStr">
        <is>
          <t>DNF</t>
        </is>
      </c>
      <c r="D591" s="203" t="inlineStr">
        <is>
          <t>B</t>
        </is>
      </c>
      <c r="E591" s="203" t="n"/>
      <c r="F591" s="203" t="n">
        <v>47</v>
      </c>
      <c r="G591" s="203" t="inlineStr">
        <is>
          <t>Pacific Film Laboratories Pty Ltd</t>
        </is>
      </c>
      <c r="H591" s="203" t="n"/>
      <c r="I591" s="203" t="n"/>
      <c r="J591" s="203" t="inlineStr">
        <is>
          <t>Holden LJ Torana 6 S 2850</t>
        </is>
      </c>
      <c r="K591" s="203" t="inlineStr">
        <is>
          <t>2835 L6</t>
        </is>
      </c>
      <c r="L591" s="203" t="inlineStr">
        <is>
          <t>Christine Cole</t>
        </is>
      </c>
      <c r="M591" s="203" t="inlineStr">
        <is>
          <t>AUS</t>
        </is>
      </c>
      <c r="N591" s="692">
        <f>_xlfn.LET(_xlpm.d,_xlfn.XLOOKUP(L591,'[1]Birth Dates'!$A:$A,'[1]Birth Dates'!$B:$B,"",0),IF(_xlpm.d=0,"",_xlpm.d))</f>
        <v/>
      </c>
      <c r="O591" s="203">
        <f>IF(OR(N591="",A591="",NOT(ISNUMBER(N591)),N591&gt;A591),"",DATEDIF(N591,A591,"Y")&amp;" years, "&amp;DATEDIF(N591,A591,"YM")&amp;" months, "&amp;DATEDIF(N591,A591,"MD")&amp;" days")</f>
        <v/>
      </c>
      <c r="P591" s="203" t="inlineStr">
        <is>
          <t>Jan Holland</t>
        </is>
      </c>
      <c r="Q591" s="203" t="inlineStr">
        <is>
          <t>AUS</t>
        </is>
      </c>
      <c r="R591" s="692">
        <f>_xlfn.LET(_xlpm.d,_xlfn.XLOOKUP(P591,'[1]Birth Dates'!$A:$A,'[1]Birth Dates'!$B:$B,"",0),IF(_xlpm.d=0,"",_xlpm.d))</f>
        <v/>
      </c>
      <c r="S591" s="203">
        <f>IF(OR(R591="",A591="",NOT(ISNUMBER(R591)),R591&gt;A591),"",DATEDIF(R591,A591,"Y")&amp;" years, "&amp;DATEDIF(R591,A591,"YM")&amp;" months, "&amp;DATEDIF(R591,A591,"MD")&amp;" days")</f>
        <v/>
      </c>
      <c r="T591" s="203" t="n"/>
      <c r="U591" s="203" t="n"/>
      <c r="V591" s="692">
        <f>_xlfn.LET(_xlpm.d,_xlfn.XLOOKUP(T591,'[1]Birth Dates'!$A:$A,'[1]Birth Dates'!$B:$B,"",0),IF(_xlpm.d=0,"",_xlpm.d))</f>
        <v/>
      </c>
      <c r="W591" s="203">
        <f>IF(OR(V591="",A591="",NOT(ISNUMBER(V591)),V591&gt;A591),"",DATEDIF(V591,A591,"Y")&amp;" years, "&amp;DATEDIF(V591,A591,"YM")&amp;" months, "&amp;DATEDIF(V591,A591,"MD")&amp;" days")</f>
        <v/>
      </c>
      <c r="X591" s="203" t="n"/>
      <c r="Y591" s="203" t="n"/>
      <c r="Z591" s="203" t="n"/>
      <c r="AA591" s="203" t="n"/>
      <c r="AB591" s="203" t="n">
        <v>44</v>
      </c>
      <c r="AC591" s="203" t="n"/>
      <c r="AD591" s="203" t="n"/>
      <c r="AE591" s="590" t="inlineStr">
        <is>
          <t>3:08.3000</t>
        </is>
      </c>
      <c r="AF591" s="418">
        <f>IF(OR(AE591="",AE591="",AE591=0),"",6.172/(AE591*24))</f>
        <v/>
      </c>
      <c r="AG591" s="246" t="n"/>
      <c r="AH591" s="476" t="inlineStr"/>
      <c r="AI591" s="418">
        <f>IF(OR(AH591="",AH591="",AH591=0),"",6.172/(AH591*24))</f>
        <v/>
      </c>
      <c r="AJ591" s="175">
        <f>IF(AND(ISNUMBER(AB591),ISNUMBER(AG591)),AB591-AG591,"")</f>
        <v/>
      </c>
      <c r="AK591" s="203" t="inlineStr">
        <is>
          <t>Wheel failure</t>
        </is>
      </c>
      <c r="AL591" s="203" t="n">
        <v>88</v>
      </c>
      <c r="AM591" s="496" t="n"/>
      <c r="AN591" s="671">
        <f>IF(OR(AL591="",AM591="",AM591=0),"",AL591*6.172/(AM591*24))</f>
        <v/>
      </c>
      <c r="AO591" s="477">
        <f>IF(AND(AL591=AL590,AM591&lt;&gt;"",AM590&lt;&gt;""),AM591-AM590,"")</f>
        <v/>
      </c>
      <c r="AP591" s="203" t="n"/>
      <c r="AQ591" s="476" t="inlineStr">
        <is>
          <t>3:07.5000</t>
        </is>
      </c>
      <c r="AR591" s="418">
        <f>IF(OR(AQ591="",AQ591="",AQ591=0),"",6.172/(AQ591*24))</f>
        <v/>
      </c>
      <c r="AS591" s="436">
        <f>IF(OR(NOT(ISNUMBER(C591)),NOT(ISNUMBER(AB591))),"",IF(AG591&lt;&gt;"",AG591,AB591)-C591)</f>
        <v/>
      </c>
      <c r="AT591" s="210" t="n"/>
      <c r="AU591" s="206">
        <f>IF($B591="","",TEXT($A591,"yyyymmdd")&amp;"_P"&amp;$C591&amp;"_C"&amp;$F591&amp;"_"&amp;TRIM(RIGHT(SUBSTITUTE(TRIM(SUBSTITUTE($L591,CHAR(160)," "))," ",REPT(" ",60)),60))&amp;IF($P591="","","-"&amp;TRIM(RIGHT(SUBSTITUTE(TRIM(SUBSTITUTE($P591,CHAR(160)," "))," ",REPT(" ",60)),60)))&amp;IF($T591="","","-"&amp;TRIM(RIGHT(SUBSTITUTE(TRIM(SUBSTITUTE($T591,CHAR(160)," "))," ",REPT(" ",60)),60)))&amp;".jpg")</f>
        <v/>
      </c>
    </row>
    <row r="592" ht="56" customHeight="1">
      <c r="A592" s="172" t="n">
        <v>26573</v>
      </c>
      <c r="B592" s="203" t="inlineStr">
        <is>
          <t>Hardie-Ferodo 500 1 October, 1972</t>
        </is>
      </c>
      <c r="C592" s="203" t="inlineStr">
        <is>
          <t>DNF</t>
        </is>
      </c>
      <c r="D592" s="203" t="inlineStr">
        <is>
          <t>D</t>
        </is>
      </c>
      <c r="E592" s="203" t="n"/>
      <c r="F592" s="203" t="n">
        <v>14</v>
      </c>
      <c r="G592" s="203" t="inlineStr">
        <is>
          <t>Essendon Chrysler</t>
        </is>
      </c>
      <c r="H592" s="203" t="n"/>
      <c r="I592" s="203" t="n"/>
      <c r="J592" s="203" t="inlineStr">
        <is>
          <t>Chrysler VH Valiant Charger R/T E49</t>
        </is>
      </c>
      <c r="K592" s="203" t="inlineStr">
        <is>
          <t>4342 L6</t>
        </is>
      </c>
      <c r="L592" s="203" t="inlineStr">
        <is>
          <t>Lawrie Nelson</t>
        </is>
      </c>
      <c r="M592" s="203" t="inlineStr">
        <is>
          <t>AUS</t>
        </is>
      </c>
      <c r="N592" s="692">
        <f>_xlfn.LET(_xlpm.d,_xlfn.XLOOKUP(L592,'[1]Birth Dates'!$A:$A,'[1]Birth Dates'!$B:$B,"",0),IF(_xlpm.d=0,"",_xlpm.d))</f>
        <v/>
      </c>
      <c r="O592" s="203">
        <f>IF(OR(N592="",A592="",NOT(ISNUMBER(N592)),N592&gt;A592),"",DATEDIF(N592,A592,"Y")&amp;" years, "&amp;DATEDIF(N592,A592,"YM")&amp;" months, "&amp;DATEDIF(N592,A592,"MD")&amp;" days")</f>
        <v/>
      </c>
      <c r="P592" s="203" t="inlineStr">
        <is>
          <t>Tony Roberts</t>
        </is>
      </c>
      <c r="Q592" s="203" t="inlineStr">
        <is>
          <t>AUS</t>
        </is>
      </c>
      <c r="R592" s="692">
        <f>_xlfn.LET(_xlpm.d,_xlfn.XLOOKUP(P592,'[1]Birth Dates'!$A:$A,'[1]Birth Dates'!$B:$B,"",0),IF(_xlpm.d=0,"",_xlpm.d))</f>
        <v/>
      </c>
      <c r="S592" s="203">
        <f>IF(OR(R592="",A592="",NOT(ISNUMBER(R592)),R592&gt;A592),"",DATEDIF(R592,A592,"Y")&amp;" years, "&amp;DATEDIF(R592,A592,"YM")&amp;" months, "&amp;DATEDIF(R592,A592,"MD")&amp;" days")</f>
        <v/>
      </c>
      <c r="T592" s="203" t="n"/>
      <c r="U592" s="203" t="n"/>
      <c r="V592" s="692">
        <f>_xlfn.LET(_xlpm.d,_xlfn.XLOOKUP(T592,'[1]Birth Dates'!$A:$A,'[1]Birth Dates'!$B:$B,"",0),IF(_xlpm.d=0,"",_xlpm.d))</f>
        <v/>
      </c>
      <c r="W592" s="203">
        <f>IF(OR(V592="",A592="",NOT(ISNUMBER(V592)),V592&gt;A592),"",DATEDIF(V592,A592,"Y")&amp;" years, "&amp;DATEDIF(V592,A592,"YM")&amp;" months, "&amp;DATEDIF(V592,A592,"MD")&amp;" days")</f>
        <v/>
      </c>
      <c r="X592" s="203" t="n"/>
      <c r="Y592" s="203" t="n"/>
      <c r="Z592" s="203" t="n"/>
      <c r="AA592" s="203" t="n"/>
      <c r="AB592" s="203" t="n">
        <v>13</v>
      </c>
      <c r="AC592" s="203" t="n"/>
      <c r="AD592" s="203" t="n"/>
      <c r="AE592" s="590" t="inlineStr">
        <is>
          <t>2:42.8000</t>
        </is>
      </c>
      <c r="AF592" s="418">
        <f>IF(OR(AE592="",AE592="",AE592=0),"",6.172/(AE592*24))</f>
        <v/>
      </c>
      <c r="AG592" s="246" t="n"/>
      <c r="AH592" s="476" t="inlineStr"/>
      <c r="AI592" s="418">
        <f>IF(OR(AH592="",AH592="",AH592=0),"",6.172/(AH592*24))</f>
        <v/>
      </c>
      <c r="AJ592" s="175">
        <f>IF(AND(ISNUMBER(AB592),ISNUMBER(AG592)),AB592-AG592,"")</f>
        <v/>
      </c>
      <c r="AK592" s="203" t="inlineStr">
        <is>
          <t>Clutch failure</t>
        </is>
      </c>
      <c r="AL592" s="203" t="n"/>
      <c r="AM592" s="496" t="n"/>
      <c r="AN592" s="671">
        <f>IF(OR(AL592="",AM592="",AM592=0),"",AL592*6.172/(AM592*24))</f>
        <v/>
      </c>
      <c r="AO592" s="477">
        <f>IF(AND(AL592=AL591,AM592&lt;&gt;"",AM591&lt;&gt;""),AM592-AM591,"")</f>
        <v/>
      </c>
      <c r="AP592" s="203" t="n"/>
      <c r="AQ592" s="476" t="inlineStr">
        <is>
          <t>2:45.3000</t>
        </is>
      </c>
      <c r="AR592" s="418">
        <f>IF(OR(AQ592="",AQ592="",AQ592=0),"",6.172/(AQ592*24))</f>
        <v/>
      </c>
      <c r="AS592" s="436">
        <f>IF(OR(NOT(ISNUMBER(C592)),NOT(ISNUMBER(AB592))),"",IF(AG592&lt;&gt;"",AG592,AB592)-C592)</f>
        <v/>
      </c>
      <c r="AT592" s="210" t="n"/>
      <c r="AU592" s="206">
        <f>IF($B592="","",TEXT($A592,"yyyymmdd")&amp;"_P"&amp;$C592&amp;"_C"&amp;$F592&amp;"_"&amp;TRIM(RIGHT(SUBSTITUTE(TRIM(SUBSTITUTE($L592,CHAR(160)," "))," ",REPT(" ",60)),60))&amp;IF($P592="","","-"&amp;TRIM(RIGHT(SUBSTITUTE(TRIM(SUBSTITUTE($P592,CHAR(160)," "))," ",REPT(" ",60)),60)))&amp;IF($T592="","","-"&amp;TRIM(RIGHT(SUBSTITUTE(TRIM(SUBSTITUTE($T592,CHAR(160)," "))," ",REPT(" ",60)),60)))&amp;".jpg")</f>
        <v/>
      </c>
    </row>
    <row r="593" ht="42" customHeight="1">
      <c r="A593" s="172" t="n">
        <v>26573</v>
      </c>
      <c r="B593" s="203" t="inlineStr">
        <is>
          <t>Hardie-Ferodo 500 1 October, 1972</t>
        </is>
      </c>
      <c r="C593" s="203" t="inlineStr">
        <is>
          <t>DNF</t>
        </is>
      </c>
      <c r="D593" s="203" t="inlineStr">
        <is>
          <t>A</t>
        </is>
      </c>
      <c r="E593" s="203" t="n"/>
      <c r="F593" s="203" t="n">
        <v>68</v>
      </c>
      <c r="G593" s="203" t="inlineStr">
        <is>
          <t>Datsun Racing Team</t>
        </is>
      </c>
      <c r="H593" s="203" t="n"/>
      <c r="I593" s="203" t="n"/>
      <c r="J593" s="203" t="inlineStr">
        <is>
          <t>Datsun 1200</t>
        </is>
      </c>
      <c r="K593" s="203" t="inlineStr">
        <is>
          <t>1171 L4</t>
        </is>
      </c>
      <c r="L593" s="203" t="inlineStr">
        <is>
          <t>Doug Whiteford</t>
        </is>
      </c>
      <c r="M593" s="203" t="inlineStr">
        <is>
          <t>AUS</t>
        </is>
      </c>
      <c r="N593" s="692">
        <f>_xlfn.LET(_xlpm.d,_xlfn.XLOOKUP(L593,'[1]Birth Dates'!$A:$A,'[1]Birth Dates'!$B:$B,"",0),IF(_xlpm.d=0,"",_xlpm.d))</f>
        <v/>
      </c>
      <c r="O593" s="203">
        <f>IF(OR(N593="",A593="",NOT(ISNUMBER(N593)),N593&gt;A593),"",DATEDIF(N593,A593,"Y")&amp;" years, "&amp;DATEDIF(N593,A593,"YM")&amp;" months, "&amp;DATEDIF(N593,A593,"MD")&amp;" days")</f>
        <v/>
      </c>
      <c r="P593" s="203" t="n"/>
      <c r="Q593" s="203" t="n"/>
      <c r="R593" s="692">
        <f>_xlfn.LET(_xlpm.d,_xlfn.XLOOKUP(P593,'[1]Birth Dates'!$A:$A,'[1]Birth Dates'!$B:$B,"",0),IF(_xlpm.d=0,"",_xlpm.d))</f>
        <v/>
      </c>
      <c r="S593" s="203">
        <f>IF(OR(R593="",A593="",NOT(ISNUMBER(R593)),R593&gt;A593),"",DATEDIF(R593,A593,"Y")&amp;" years, "&amp;DATEDIF(R593,A593,"YM")&amp;" months, "&amp;DATEDIF(R593,A593,"MD")&amp;" days")</f>
        <v/>
      </c>
      <c r="T593" s="203" t="n"/>
      <c r="U593" s="203" t="n"/>
      <c r="V593" s="692">
        <f>_xlfn.LET(_xlpm.d,_xlfn.XLOOKUP(T593,'[1]Birth Dates'!$A:$A,'[1]Birth Dates'!$B:$B,"",0),IF(_xlpm.d=0,"",_xlpm.d))</f>
        <v/>
      </c>
      <c r="W593" s="203">
        <f>IF(OR(V593="",A593="",NOT(ISNUMBER(V593)),V593&gt;A593),"",DATEDIF(V593,A593,"Y")&amp;" years, "&amp;DATEDIF(V593,A593,"YM")&amp;" months, "&amp;DATEDIF(V593,A593,"MD")&amp;" days")</f>
        <v/>
      </c>
      <c r="X593" s="203" t="n"/>
      <c r="Y593" s="203" t="n"/>
      <c r="Z593" s="203" t="n"/>
      <c r="AA593" s="203" t="n"/>
      <c r="AB593" s="203" t="n">
        <v>51</v>
      </c>
      <c r="AC593" s="203" t="n"/>
      <c r="AD593" s="203" t="n"/>
      <c r="AE593" s="590" t="inlineStr">
        <is>
          <t>3:20.3000</t>
        </is>
      </c>
      <c r="AF593" s="418">
        <f>IF(OR(AE593="",AE593="",AE593=0),"",6.172/(AE593*24))</f>
        <v/>
      </c>
      <c r="AG593" s="246" t="n"/>
      <c r="AH593" s="476" t="inlineStr"/>
      <c r="AI593" s="418">
        <f>IF(OR(AH593="",AH593="",AH593=0),"",6.172/(AH593*24))</f>
        <v/>
      </c>
      <c r="AJ593" s="175">
        <f>IF(AND(ISNUMBER(AB593),ISNUMBER(AG593)),AB593-AG593,"")</f>
        <v/>
      </c>
      <c r="AK593" s="203" t="inlineStr">
        <is>
          <t>Overheating</t>
        </is>
      </c>
      <c r="AL593" s="203" t="n">
        <v>76</v>
      </c>
      <c r="AM593" s="496" t="n"/>
      <c r="AN593" s="671">
        <f>IF(OR(AL593="",AM593="",AM593=0),"",AL593*6.172/(AM593*24))</f>
        <v/>
      </c>
      <c r="AO593" s="477">
        <f>IF(AND(AL593=AL592,AM593&lt;&gt;"",AM592&lt;&gt;""),AM593-AM592,"")</f>
        <v/>
      </c>
      <c r="AP593" s="203" t="n"/>
      <c r="AQ593" s="476" t="inlineStr">
        <is>
          <t>3:18.5000</t>
        </is>
      </c>
      <c r="AR593" s="418">
        <f>IF(OR(AQ593="",AQ593="",AQ593=0),"",6.172/(AQ593*24))</f>
        <v/>
      </c>
      <c r="AS593" s="436">
        <f>IF(OR(NOT(ISNUMBER(C593)),NOT(ISNUMBER(AB593))),"",IF(AG593&lt;&gt;"",AG593,AB593)-C593)</f>
        <v/>
      </c>
      <c r="AT593" s="210" t="n"/>
      <c r="AU593" s="206">
        <f>IF($B593="","",TEXT($A593,"yyyymmdd")&amp;"_P"&amp;$C593&amp;"_C"&amp;$F593&amp;"_"&amp;TRIM(RIGHT(SUBSTITUTE(TRIM(SUBSTITUTE($L593,CHAR(160)," "))," ",REPT(" ",60)),60))&amp;IF($P593="","","-"&amp;TRIM(RIGHT(SUBSTITUTE(TRIM(SUBSTITUTE($P593,CHAR(160)," "))," ",REPT(" ",60)),60)))&amp;IF($T593="","","-"&amp;TRIM(RIGHT(SUBSTITUTE(TRIM(SUBSTITUTE($T593,CHAR(160)," "))," ",REPT(" ",60)),60)))&amp;".jpg")</f>
        <v/>
      </c>
    </row>
    <row r="594" ht="42" customHeight="1">
      <c r="A594" s="172" t="n">
        <v>26573</v>
      </c>
      <c r="B594" s="203" t="inlineStr">
        <is>
          <t>Hardie-Ferodo 500 1 October, 1972</t>
        </is>
      </c>
      <c r="C594" s="203" t="inlineStr">
        <is>
          <t>DNF</t>
        </is>
      </c>
      <c r="D594" s="203" t="inlineStr">
        <is>
          <t>D</t>
        </is>
      </c>
      <c r="E594" s="203" t="n"/>
      <c r="F594" s="203" t="n">
        <v>13</v>
      </c>
      <c r="G594" s="203" t="inlineStr">
        <is>
          <t>Gold Power Automotive Australia Pty Ltd</t>
        </is>
      </c>
      <c r="H594" s="203" t="n"/>
      <c r="I594" s="203" t="n"/>
      <c r="J594" s="203" t="inlineStr">
        <is>
          <t>Ford Falcon XY GTHO Phase III</t>
        </is>
      </c>
      <c r="K594" s="203" t="inlineStr">
        <is>
          <t>5763 V8</t>
        </is>
      </c>
      <c r="L594" s="203" t="inlineStr">
        <is>
          <t>Des West</t>
        </is>
      </c>
      <c r="M594" s="203" t="inlineStr">
        <is>
          <t>AUS</t>
        </is>
      </c>
      <c r="N594" s="692">
        <f>_xlfn.LET(_xlpm.d,_xlfn.XLOOKUP(L594,'[1]Birth Dates'!$A:$A,'[1]Birth Dates'!$B:$B,"",0),IF(_xlpm.d=0,"",_xlpm.d))</f>
        <v/>
      </c>
      <c r="O594" s="203">
        <f>IF(OR(N594="",A594="",NOT(ISNUMBER(N594)),N594&gt;A594),"",DATEDIF(N594,A594,"Y")&amp;" years, "&amp;DATEDIF(N594,A594,"YM")&amp;" months, "&amp;DATEDIF(N594,A594,"MD")&amp;" days")</f>
        <v/>
      </c>
      <c r="P594" s="203" t="n"/>
      <c r="Q594" s="203" t="n"/>
      <c r="R594" s="692">
        <f>_xlfn.LET(_xlpm.d,_xlfn.XLOOKUP(P594,'[1]Birth Dates'!$A:$A,'[1]Birth Dates'!$B:$B,"",0),IF(_xlpm.d=0,"",_xlpm.d))</f>
        <v/>
      </c>
      <c r="S594" s="203">
        <f>IF(OR(R594="",A594="",NOT(ISNUMBER(R594)),R594&gt;A594),"",DATEDIF(R594,A594,"Y")&amp;" years, "&amp;DATEDIF(R594,A594,"YM")&amp;" months, "&amp;DATEDIF(R594,A594,"MD")&amp;" days")</f>
        <v/>
      </c>
      <c r="T594" s="203" t="n"/>
      <c r="U594" s="203" t="n"/>
      <c r="V594" s="692">
        <f>_xlfn.LET(_xlpm.d,_xlfn.XLOOKUP(T594,'[1]Birth Dates'!$A:$A,'[1]Birth Dates'!$B:$B,"",0),IF(_xlpm.d=0,"",_xlpm.d))</f>
        <v/>
      </c>
      <c r="W594" s="203">
        <f>IF(OR(V594="",A594="",NOT(ISNUMBER(V594)),V594&gt;A594),"",DATEDIF(V594,A594,"Y")&amp;" years, "&amp;DATEDIF(V594,A594,"YM")&amp;" months, "&amp;DATEDIF(V594,A594,"MD")&amp;" days")</f>
        <v/>
      </c>
      <c r="X594" s="203" t="n"/>
      <c r="Y594" s="203" t="n"/>
      <c r="Z594" s="203" t="n"/>
      <c r="AA594" s="203" t="n"/>
      <c r="AB594" s="203" t="n">
        <v>10</v>
      </c>
      <c r="AC594" s="203" t="n"/>
      <c r="AD594" s="203" t="n"/>
      <c r="AE594" s="590" t="inlineStr">
        <is>
          <t>2:41.7000</t>
        </is>
      </c>
      <c r="AF594" s="418">
        <f>IF(OR(AE594="",AE594="",AE594=0),"",6.172/(AE594*24))</f>
        <v/>
      </c>
      <c r="AG594" s="246" t="n"/>
      <c r="AH594" s="476" t="inlineStr"/>
      <c r="AI594" s="418">
        <f>IF(OR(AH594="",AH594="",AH594=0),"",6.172/(AH594*24))</f>
        <v/>
      </c>
      <c r="AJ594" s="175">
        <f>IF(AND(ISNUMBER(AB594),ISNUMBER(AG594)),AB594-AG594,"")</f>
        <v/>
      </c>
      <c r="AK594" s="203" t="inlineStr">
        <is>
          <t>Clutch failure</t>
        </is>
      </c>
      <c r="AL594" s="203" t="n">
        <v>74</v>
      </c>
      <c r="AM594" s="496" t="n"/>
      <c r="AN594" s="671">
        <f>IF(OR(AL594="",AM594="",AM594=0),"",AL594*6.172/(AM594*24))</f>
        <v/>
      </c>
      <c r="AO594" s="477">
        <f>IF(AND(AL594=AL593,AM594&lt;&gt;"",AM593&lt;&gt;""),AM594-AM593,"")</f>
        <v/>
      </c>
      <c r="AP594" s="203" t="n"/>
      <c r="AQ594" s="476" t="inlineStr">
        <is>
          <t>2:39.9000</t>
        </is>
      </c>
      <c r="AR594" s="418">
        <f>IF(OR(AQ594="",AQ594="",AQ594=0),"",6.172/(AQ594*24))</f>
        <v/>
      </c>
      <c r="AS594" s="436">
        <f>IF(OR(NOT(ISNUMBER(C594)),NOT(ISNUMBER(AB594))),"",IF(AG594&lt;&gt;"",AG594,AB594)-C594)</f>
        <v/>
      </c>
      <c r="AT594" s="210" t="n"/>
      <c r="AU594" s="206">
        <f>IF($B594="","",TEXT($A594,"yyyymmdd")&amp;"_P"&amp;$C594&amp;"_C"&amp;$F594&amp;"_"&amp;TRIM(RIGHT(SUBSTITUTE(TRIM(SUBSTITUTE($L594,CHAR(160)," "))," ",REPT(" ",60)),60))&amp;IF($P594="","","-"&amp;TRIM(RIGHT(SUBSTITUTE(TRIM(SUBSTITUTE($P594,CHAR(160)," "))," ",REPT(" ",60)),60)))&amp;IF($T594="","","-"&amp;TRIM(RIGHT(SUBSTITUTE(TRIM(SUBSTITUTE($T594,CHAR(160)," "))," ",REPT(" ",60)),60)))&amp;".jpg")</f>
        <v/>
      </c>
    </row>
    <row r="595" ht="56" customHeight="1">
      <c r="A595" s="172" t="n">
        <v>26573</v>
      </c>
      <c r="B595" s="203" t="inlineStr">
        <is>
          <t>Hardie-Ferodo 500 1 October, 1972</t>
        </is>
      </c>
      <c r="C595" s="203" t="inlineStr">
        <is>
          <t>DNF</t>
        </is>
      </c>
      <c r="D595" s="203" t="inlineStr">
        <is>
          <t>C</t>
        </is>
      </c>
      <c r="E595" s="203" t="n"/>
      <c r="F595" s="203" t="n">
        <v>29</v>
      </c>
      <c r="G595" s="203" t="inlineStr">
        <is>
          <t>N G Booth Pty Ltd</t>
        </is>
      </c>
      <c r="H595" s="203" t="n"/>
      <c r="I595" s="203" t="n"/>
      <c r="J595" s="203" t="inlineStr">
        <is>
          <t>Holden LJ Torana GTR XU-1</t>
        </is>
      </c>
      <c r="K595" s="203" t="inlineStr">
        <is>
          <t>3330 L6</t>
        </is>
      </c>
      <c r="L595" s="203" t="inlineStr">
        <is>
          <t>Graham Moore</t>
        </is>
      </c>
      <c r="M595" s="203" t="inlineStr">
        <is>
          <t>AUS</t>
        </is>
      </c>
      <c r="N595" s="692">
        <f>_xlfn.LET(_xlpm.d,_xlfn.XLOOKUP(L595,'[1]Birth Dates'!$A:$A,'[1]Birth Dates'!$B:$B,"",0),IF(_xlpm.d=0,"",_xlpm.d))</f>
        <v/>
      </c>
      <c r="O595" s="203">
        <f>IF(OR(N595="",A595="",NOT(ISNUMBER(N595)),N595&gt;A595),"",DATEDIF(N595,A595,"Y")&amp;" years, "&amp;DATEDIF(N595,A595,"YM")&amp;" months, "&amp;DATEDIF(N595,A595,"MD")&amp;" days")</f>
        <v/>
      </c>
      <c r="P595" s="203" t="n"/>
      <c r="Q595" s="203" t="n"/>
      <c r="R595" s="692">
        <f>_xlfn.LET(_xlpm.d,_xlfn.XLOOKUP(P595,'[1]Birth Dates'!$A:$A,'[1]Birth Dates'!$B:$B,"",0),IF(_xlpm.d=0,"",_xlpm.d))</f>
        <v/>
      </c>
      <c r="S595" s="203">
        <f>IF(OR(R595="",A595="",NOT(ISNUMBER(R595)),R595&gt;A595),"",DATEDIF(R595,A595,"Y")&amp;" years, "&amp;DATEDIF(R595,A595,"YM")&amp;" months, "&amp;DATEDIF(R595,A595,"MD")&amp;" days")</f>
        <v/>
      </c>
      <c r="T595" s="203" t="n"/>
      <c r="U595" s="203" t="n"/>
      <c r="V595" s="692">
        <f>_xlfn.LET(_xlpm.d,_xlfn.XLOOKUP(T595,'[1]Birth Dates'!$A:$A,'[1]Birth Dates'!$B:$B,"",0),IF(_xlpm.d=0,"",_xlpm.d))</f>
        <v/>
      </c>
      <c r="W595" s="203">
        <f>IF(OR(V595="",A595="",NOT(ISNUMBER(V595)),V595&gt;A595),"",DATEDIF(V595,A595,"Y")&amp;" years, "&amp;DATEDIF(V595,A595,"YM")&amp;" months, "&amp;DATEDIF(V595,A595,"MD")&amp;" days")</f>
        <v/>
      </c>
      <c r="X595" s="203" t="n"/>
      <c r="Y595" s="203" t="n"/>
      <c r="Z595" s="203" t="n"/>
      <c r="AA595" s="203" t="n"/>
      <c r="AB595" s="203" t="n">
        <v>8</v>
      </c>
      <c r="AC595" s="203" t="n"/>
      <c r="AD595" s="203" t="n"/>
      <c r="AE595" s="590" t="inlineStr">
        <is>
          <t>2:40.1000</t>
        </is>
      </c>
      <c r="AF595" s="418">
        <f>IF(OR(AE595="",AE595="",AE595=0),"",6.172/(AE595*24))</f>
        <v/>
      </c>
      <c r="AG595" s="246" t="n"/>
      <c r="AH595" s="476" t="inlineStr"/>
      <c r="AI595" s="418">
        <f>IF(OR(AH595="",AH595="",AH595=0),"",6.172/(AH595*24))</f>
        <v/>
      </c>
      <c r="AJ595" s="175">
        <f>IF(AND(ISNUMBER(AB595),ISNUMBER(AG595)),AB595-AG595,"")</f>
        <v/>
      </c>
      <c r="AK595" s="203" t="inlineStr">
        <is>
          <t>Accident - Damaged front suspension - XL Bend</t>
        </is>
      </c>
      <c r="AL595" s="203" t="n">
        <v>72</v>
      </c>
      <c r="AM595" s="496" t="n"/>
      <c r="AN595" s="671">
        <f>IF(OR(AL595="",AM595="",AM595=0),"",AL595*6.172/(AM595*24))</f>
        <v/>
      </c>
      <c r="AO595" s="477">
        <f>IF(AND(AL595=AL594,AM595&lt;&gt;"",AM594&lt;&gt;""),AM595-AM594,"")</f>
        <v/>
      </c>
      <c r="AP595" s="203" t="n"/>
      <c r="AQ595" s="476" t="inlineStr">
        <is>
          <t>2:41.6000</t>
        </is>
      </c>
      <c r="AR595" s="418">
        <f>IF(OR(AQ595="",AQ595="",AQ595=0),"",6.172/(AQ595*24))</f>
        <v/>
      </c>
      <c r="AS595" s="436">
        <f>IF(OR(NOT(ISNUMBER(C595)),NOT(ISNUMBER(AB595))),"",IF(AG595&lt;&gt;"",AG595,AB595)-C595)</f>
        <v/>
      </c>
      <c r="AT595" s="210" t="n"/>
      <c r="AU595" s="206">
        <f>IF($B595="","",TEXT($A595,"yyyymmdd")&amp;"_P"&amp;$C595&amp;"_C"&amp;$F595&amp;"_"&amp;TRIM(RIGHT(SUBSTITUTE(TRIM(SUBSTITUTE($L595,CHAR(160)," "))," ",REPT(" ",60)),60))&amp;IF($P595="","","-"&amp;TRIM(RIGHT(SUBSTITUTE(TRIM(SUBSTITUTE($P595,CHAR(160)," "))," ",REPT(" ",60)),60)))&amp;IF($T595="","","-"&amp;TRIM(RIGHT(SUBSTITUTE(TRIM(SUBSTITUTE($T595,CHAR(160)," "))," ",REPT(" ",60)),60)))&amp;".jpg")</f>
        <v/>
      </c>
    </row>
    <row r="596" ht="42" customHeight="1">
      <c r="A596" s="172" t="n">
        <v>26573</v>
      </c>
      <c r="B596" s="203" t="inlineStr">
        <is>
          <t>Hardie-Ferodo 500 1 October, 1972</t>
        </is>
      </c>
      <c r="C596" s="203" t="inlineStr">
        <is>
          <t>DNF</t>
        </is>
      </c>
      <c r="D596" s="203" t="inlineStr">
        <is>
          <t>C</t>
        </is>
      </c>
      <c r="E596" s="203" t="n"/>
      <c r="F596" s="203" t="n">
        <v>30</v>
      </c>
      <c r="G596" s="203" t="inlineStr">
        <is>
          <t>D &amp; P Traders Pty Ltd</t>
        </is>
      </c>
      <c r="H596" s="203" t="n"/>
      <c r="I596" s="203" t="n"/>
      <c r="J596" s="203" t="inlineStr">
        <is>
          <t>Holden LJ Torana GTR XU-1</t>
        </is>
      </c>
      <c r="K596" s="203" t="inlineStr">
        <is>
          <t>3330 L6</t>
        </is>
      </c>
      <c r="L596" s="203" t="inlineStr">
        <is>
          <t>Pat Peck</t>
        </is>
      </c>
      <c r="M596" s="203" t="inlineStr">
        <is>
          <t>AUS</t>
        </is>
      </c>
      <c r="N596" s="692">
        <f>_xlfn.LET(_xlpm.d,_xlfn.XLOOKUP(L596,'[1]Birth Dates'!$A:$A,'[1]Birth Dates'!$B:$B,"",0),IF(_xlpm.d=0,"",_xlpm.d))</f>
        <v/>
      </c>
      <c r="O596" s="203">
        <f>IF(OR(N596="",A596="",NOT(ISNUMBER(N596)),N596&gt;A596),"",DATEDIF(N596,A596,"Y")&amp;" years, "&amp;DATEDIF(N596,A596,"YM")&amp;" months, "&amp;DATEDIF(N596,A596,"MD")&amp;" days")</f>
        <v/>
      </c>
      <c r="P596" s="203" t="n"/>
      <c r="Q596" s="203" t="n"/>
      <c r="R596" s="692">
        <f>_xlfn.LET(_xlpm.d,_xlfn.XLOOKUP(P596,'[1]Birth Dates'!$A:$A,'[1]Birth Dates'!$B:$B,"",0),IF(_xlpm.d=0,"",_xlpm.d))</f>
        <v/>
      </c>
      <c r="S596" s="203">
        <f>IF(OR(R596="",A596="",NOT(ISNUMBER(R596)),R596&gt;A596),"",DATEDIF(R596,A596,"Y")&amp;" years, "&amp;DATEDIF(R596,A596,"YM")&amp;" months, "&amp;DATEDIF(R596,A596,"MD")&amp;" days")</f>
        <v/>
      </c>
      <c r="T596" s="203" t="n"/>
      <c r="U596" s="203" t="n"/>
      <c r="V596" s="692">
        <f>_xlfn.LET(_xlpm.d,_xlfn.XLOOKUP(T596,'[1]Birth Dates'!$A:$A,'[1]Birth Dates'!$B:$B,"",0),IF(_xlpm.d=0,"",_xlpm.d))</f>
        <v/>
      </c>
      <c r="W596" s="203">
        <f>IF(OR(V596="",A596="",NOT(ISNUMBER(V596)),V596&gt;A596),"",DATEDIF(V596,A596,"Y")&amp;" years, "&amp;DATEDIF(V596,A596,"YM")&amp;" months, "&amp;DATEDIF(V596,A596,"MD")&amp;" days")</f>
        <v/>
      </c>
      <c r="X596" s="203" t="n"/>
      <c r="Y596" s="203" t="n"/>
      <c r="Z596" s="203" t="n"/>
      <c r="AA596" s="203" t="n"/>
      <c r="AB596" s="203" t="n">
        <v>25</v>
      </c>
      <c r="AC596" s="203" t="n"/>
      <c r="AD596" s="203" t="n"/>
      <c r="AE596" s="590" t="inlineStr">
        <is>
          <t>2:52.2000</t>
        </is>
      </c>
      <c r="AF596" s="418">
        <f>IF(OR(AE596="",AE596="",AE596=0),"",6.172/(AE596*24))</f>
        <v/>
      </c>
      <c r="AG596" s="246" t="n"/>
      <c r="AH596" s="476" t="inlineStr"/>
      <c r="AI596" s="418">
        <f>IF(OR(AH596="",AH596="",AH596=0),"",6.172/(AH596*24))</f>
        <v/>
      </c>
      <c r="AJ596" s="175">
        <f>IF(AND(ISNUMBER(AB596),ISNUMBER(AG596)),AB596-AG596,"")</f>
        <v/>
      </c>
      <c r="AK596" s="203" t="inlineStr">
        <is>
          <t>Bearing failure</t>
        </is>
      </c>
      <c r="AL596" s="203" t="n">
        <v>71</v>
      </c>
      <c r="AM596" s="496" t="n"/>
      <c r="AN596" s="671">
        <f>IF(OR(AL596="",AM596="",AM596=0),"",AL596*6.172/(AM596*24))</f>
        <v/>
      </c>
      <c r="AO596" s="477">
        <f>IF(AND(AL596=AL595,AM596&lt;&gt;"",AM595&lt;&gt;""),AM596-AM595,"")</f>
        <v/>
      </c>
      <c r="AP596" s="203" t="n"/>
      <c r="AQ596" s="476" t="inlineStr">
        <is>
          <t>2:53.3000</t>
        </is>
      </c>
      <c r="AR596" s="418">
        <f>IF(OR(AQ596="",AQ596="",AQ596=0),"",6.172/(AQ596*24))</f>
        <v/>
      </c>
      <c r="AS596" s="436">
        <f>IF(OR(NOT(ISNUMBER(C596)),NOT(ISNUMBER(AB596))),"",IF(AG596&lt;&gt;"",AG596,AB596)-C596)</f>
        <v/>
      </c>
      <c r="AT596" s="210" t="n"/>
      <c r="AU596" s="206">
        <f>IF($B596="","",TEXT($A596,"yyyymmdd")&amp;"_P"&amp;$C596&amp;"_C"&amp;$F596&amp;"_"&amp;TRIM(RIGHT(SUBSTITUTE(TRIM(SUBSTITUTE($L596,CHAR(160)," "))," ",REPT(" ",60)),60))&amp;IF($P596="","","-"&amp;TRIM(RIGHT(SUBSTITUTE(TRIM(SUBSTITUTE($P596,CHAR(160)," "))," ",REPT(" ",60)),60)))&amp;IF($T596="","","-"&amp;TRIM(RIGHT(SUBSTITUTE(TRIM(SUBSTITUTE($T596,CHAR(160)," "))," ",REPT(" ",60)),60)))&amp;".jpg")</f>
        <v/>
      </c>
    </row>
    <row r="597" ht="42" customHeight="1">
      <c r="A597" s="172" t="n">
        <v>26573</v>
      </c>
      <c r="B597" s="203" t="inlineStr">
        <is>
          <t>Hardie-Ferodo 500 1 October, 1972</t>
        </is>
      </c>
      <c r="C597" s="203" t="inlineStr">
        <is>
          <t>DNF</t>
        </is>
      </c>
      <c r="D597" s="203" t="inlineStr">
        <is>
          <t>B</t>
        </is>
      </c>
      <c r="E597" s="203" t="n"/>
      <c r="F597" s="203" t="n">
        <v>46</v>
      </c>
      <c r="G597" s="203" t="inlineStr">
        <is>
          <t>M Grayson</t>
        </is>
      </c>
      <c r="H597" s="203" t="n"/>
      <c r="I597" s="203" t="n"/>
      <c r="J597" s="203" t="inlineStr">
        <is>
          <t>Ford Escort Twin Cam Mk.I</t>
        </is>
      </c>
      <c r="K597" s="203" t="inlineStr">
        <is>
          <t>1558 L4</t>
        </is>
      </c>
      <c r="L597" s="203" t="inlineStr">
        <is>
          <t>Max Grayson</t>
        </is>
      </c>
      <c r="M597" s="203" t="inlineStr">
        <is>
          <t>AUS</t>
        </is>
      </c>
      <c r="N597" s="692">
        <f>_xlfn.LET(_xlpm.d,_xlfn.XLOOKUP(L597,'[1]Birth Dates'!$A:$A,'[1]Birth Dates'!$B:$B,"",0),IF(_xlpm.d=0,"",_xlpm.d))</f>
        <v/>
      </c>
      <c r="O597" s="203">
        <f>IF(OR(N597="",A597="",NOT(ISNUMBER(N597)),N597&gt;A597),"",DATEDIF(N597,A597,"Y")&amp;" years, "&amp;DATEDIF(N597,A597,"YM")&amp;" months, "&amp;DATEDIF(N597,A597,"MD")&amp;" days")</f>
        <v/>
      </c>
      <c r="P597" s="203" t="inlineStr">
        <is>
          <t>Bill Gates</t>
        </is>
      </c>
      <c r="Q597" s="203" t="inlineStr">
        <is>
          <t>AUS</t>
        </is>
      </c>
      <c r="R597" s="692">
        <f>_xlfn.LET(_xlpm.d,_xlfn.XLOOKUP(P597,'[1]Birth Dates'!$A:$A,'[1]Birth Dates'!$B:$B,"",0),IF(_xlpm.d=0,"",_xlpm.d))</f>
        <v/>
      </c>
      <c r="S597" s="203">
        <f>IF(OR(R597="",A597="",NOT(ISNUMBER(R597)),R597&gt;A597),"",DATEDIF(R597,A597,"Y")&amp;" years, "&amp;DATEDIF(R597,A597,"YM")&amp;" months, "&amp;DATEDIF(R597,A597,"MD")&amp;" days")</f>
        <v/>
      </c>
      <c r="T597" s="203" t="n"/>
      <c r="U597" s="203" t="n"/>
      <c r="V597" s="692">
        <f>_xlfn.LET(_xlpm.d,_xlfn.XLOOKUP(T597,'[1]Birth Dates'!$A:$A,'[1]Birth Dates'!$B:$B,"",0),IF(_xlpm.d=0,"",_xlpm.d))</f>
        <v/>
      </c>
      <c r="W597" s="203">
        <f>IF(OR(V597="",A597="",NOT(ISNUMBER(V597)),V597&gt;A597),"",DATEDIF(V597,A597,"Y")&amp;" years, "&amp;DATEDIF(V597,A597,"YM")&amp;" months, "&amp;DATEDIF(V597,A597,"MD")&amp;" days")</f>
        <v/>
      </c>
      <c r="X597" s="203" t="n"/>
      <c r="Y597" s="203" t="n"/>
      <c r="Z597" s="203" t="n"/>
      <c r="AA597" s="203" t="n"/>
      <c r="AB597" s="203" t="n">
        <v>41</v>
      </c>
      <c r="AC597" s="203" t="n"/>
      <c r="AD597" s="203" t="n"/>
      <c r="AE597" s="590" t="inlineStr">
        <is>
          <t>3:03.6000</t>
        </is>
      </c>
      <c r="AF597" s="418">
        <f>IF(OR(AE597="",AE597="",AE597=0),"",6.172/(AE597*24))</f>
        <v/>
      </c>
      <c r="AG597" s="246" t="n"/>
      <c r="AH597" s="476" t="inlineStr"/>
      <c r="AI597" s="418">
        <f>IF(OR(AH597="",AH597="",AH597=0),"",6.172/(AH597*24))</f>
        <v/>
      </c>
      <c r="AJ597" s="175">
        <f>IF(AND(ISNUMBER(AB597),ISNUMBER(AG597)),AB597-AG597,"")</f>
        <v/>
      </c>
      <c r="AK597" s="203" t="inlineStr">
        <is>
          <t>Gearbox failure</t>
        </is>
      </c>
      <c r="AL597" s="203" t="n">
        <v>68</v>
      </c>
      <c r="AM597" s="496" t="n"/>
      <c r="AN597" s="671">
        <f>IF(OR(AL597="",AM597="",AM597=0),"",AL597*6.172/(AM597*24))</f>
        <v/>
      </c>
      <c r="AO597" s="477">
        <f>IF(AND(AL597=AL596,AM597&lt;&gt;"",AM596&lt;&gt;""),AM597-AM596,"")</f>
        <v/>
      </c>
      <c r="AP597" s="203" t="n"/>
      <c r="AQ597" s="476" t="inlineStr">
        <is>
          <t>3:00.3000</t>
        </is>
      </c>
      <c r="AR597" s="418">
        <f>IF(OR(AQ597="",AQ597="",AQ597=0),"",6.172/(AQ597*24))</f>
        <v/>
      </c>
      <c r="AS597" s="436">
        <f>IF(OR(NOT(ISNUMBER(C597)),NOT(ISNUMBER(AB597))),"",IF(AG597&lt;&gt;"",AG597,AB597)-C597)</f>
        <v/>
      </c>
      <c r="AT597" s="210" t="n"/>
      <c r="AU597" s="206">
        <f>IF($B597="","",TEXT($A597,"yyyymmdd")&amp;"_P"&amp;$C597&amp;"_C"&amp;$F597&amp;"_"&amp;TRIM(RIGHT(SUBSTITUTE(TRIM(SUBSTITUTE($L597,CHAR(160)," "))," ",REPT(" ",60)),60))&amp;IF($P597="","","-"&amp;TRIM(RIGHT(SUBSTITUTE(TRIM(SUBSTITUTE($P597,CHAR(160)," "))," ",REPT(" ",60)),60)))&amp;IF($T597="","","-"&amp;TRIM(RIGHT(SUBSTITUTE(TRIM(SUBSTITUTE($T597,CHAR(160)," "))," ",REPT(" ",60)),60)))&amp;".jpg")</f>
        <v/>
      </c>
    </row>
    <row r="598" ht="42" customHeight="1">
      <c r="A598" s="172" t="n">
        <v>26573</v>
      </c>
      <c r="B598" s="203" t="inlineStr">
        <is>
          <t>Hardie-Ferodo 500 1 October, 1972</t>
        </is>
      </c>
      <c r="C598" s="203" t="inlineStr">
        <is>
          <t>DNF</t>
        </is>
      </c>
      <c r="D598" s="203" t="inlineStr">
        <is>
          <t>C</t>
        </is>
      </c>
      <c r="E598" s="203" t="n"/>
      <c r="F598" s="203" t="n">
        <v>31</v>
      </c>
      <c r="G598" s="203" t="inlineStr">
        <is>
          <t>Ron Hodgson Motors</t>
        </is>
      </c>
      <c r="H598" s="203" t="n"/>
      <c r="I598" s="203" t="n"/>
      <c r="J598" s="203" t="inlineStr">
        <is>
          <t>Holden LJ Torana GTR XU-1</t>
        </is>
      </c>
      <c r="K598" s="203" t="inlineStr">
        <is>
          <t>3330 L6</t>
        </is>
      </c>
      <c r="L598" s="203" t="inlineStr">
        <is>
          <t>Bruce McPhee</t>
        </is>
      </c>
      <c r="M598" s="203" t="inlineStr">
        <is>
          <t>AUS</t>
        </is>
      </c>
      <c r="N598" s="692">
        <f>_xlfn.LET(_xlpm.d,_xlfn.XLOOKUP(L598,'[1]Birth Dates'!$A:$A,'[1]Birth Dates'!$B:$B,"",0),IF(_xlpm.d=0,"",_xlpm.d))</f>
        <v/>
      </c>
      <c r="O598" s="203">
        <f>IF(OR(N598="",A598="",NOT(ISNUMBER(N598)),N598&gt;A598),"",DATEDIF(N598,A598,"Y")&amp;" years, "&amp;DATEDIF(N598,A598,"YM")&amp;" months, "&amp;DATEDIF(N598,A598,"MD")&amp;" days")</f>
        <v/>
      </c>
      <c r="P598" s="203" t="n"/>
      <c r="Q598" s="203" t="n"/>
      <c r="R598" s="692">
        <f>_xlfn.LET(_xlpm.d,_xlfn.XLOOKUP(P598,'[1]Birth Dates'!$A:$A,'[1]Birth Dates'!$B:$B,"",0),IF(_xlpm.d=0,"",_xlpm.d))</f>
        <v/>
      </c>
      <c r="S598" s="203">
        <f>IF(OR(R598="",A598="",NOT(ISNUMBER(R598)),R598&gt;A598),"",DATEDIF(R598,A598,"Y")&amp;" years, "&amp;DATEDIF(R598,A598,"YM")&amp;" months, "&amp;DATEDIF(R598,A598,"MD")&amp;" days")</f>
        <v/>
      </c>
      <c r="T598" s="203" t="n"/>
      <c r="U598" s="203" t="n"/>
      <c r="V598" s="692">
        <f>_xlfn.LET(_xlpm.d,_xlfn.XLOOKUP(T598,'[1]Birth Dates'!$A:$A,'[1]Birth Dates'!$B:$B,"",0),IF(_xlpm.d=0,"",_xlpm.d))</f>
        <v/>
      </c>
      <c r="W598" s="203">
        <f>IF(OR(V598="",A598="",NOT(ISNUMBER(V598)),V598&gt;A598),"",DATEDIF(V598,A598,"Y")&amp;" years, "&amp;DATEDIF(V598,A598,"YM")&amp;" months, "&amp;DATEDIF(V598,A598,"MD")&amp;" days")</f>
        <v/>
      </c>
      <c r="X598" s="203" t="n"/>
      <c r="Y598" s="203" t="n"/>
      <c r="Z598" s="203" t="n"/>
      <c r="AA598" s="203" t="n"/>
      <c r="AB598" s="203" t="n">
        <v>19</v>
      </c>
      <c r="AC598" s="203" t="n"/>
      <c r="AD598" s="203" t="n"/>
      <c r="AE598" s="590" t="inlineStr">
        <is>
          <t>2:47.1000</t>
        </is>
      </c>
      <c r="AF598" s="418">
        <f>IF(OR(AE598="",AE598="",AE598=0),"",6.172/(AE598*24))</f>
        <v/>
      </c>
      <c r="AG598" s="246" t="n"/>
      <c r="AH598" s="476" t="inlineStr"/>
      <c r="AI598" s="418">
        <f>IF(OR(AH598="",AH598="",AH598=0),"",6.172/(AH598*24))</f>
        <v/>
      </c>
      <c r="AJ598" s="175">
        <f>IF(AND(ISNUMBER(AB598),ISNUMBER(AG598)),AB598-AG598,"")</f>
        <v/>
      </c>
      <c r="AK598" s="203" t="inlineStr">
        <is>
          <t>Gearbox failure</t>
        </is>
      </c>
      <c r="AL598" s="203" t="n">
        <v>66</v>
      </c>
      <c r="AM598" s="496" t="n"/>
      <c r="AN598" s="671">
        <f>IF(OR(AL598="",AM598="",AM598=0),"",AL598*6.172/(AM598*24))</f>
        <v/>
      </c>
      <c r="AO598" s="477">
        <f>IF(AND(AL598=AL597,AM598&lt;&gt;"",AM597&lt;&gt;""),AM598-AM597,"")</f>
        <v/>
      </c>
      <c r="AP598" s="203" t="n"/>
      <c r="AQ598" s="476" t="inlineStr">
        <is>
          <t>2:45.9000</t>
        </is>
      </c>
      <c r="AR598" s="418">
        <f>IF(OR(AQ598="",AQ598="",AQ598=0),"",6.172/(AQ598*24))</f>
        <v/>
      </c>
      <c r="AS598" s="436">
        <f>IF(OR(NOT(ISNUMBER(C598)),NOT(ISNUMBER(AB598))),"",IF(AG598&lt;&gt;"",AG598,AB598)-C598)</f>
        <v/>
      </c>
      <c r="AT598" s="210" t="n"/>
      <c r="AU598" s="206">
        <f>IF($B598="","",TEXT($A598,"yyyymmdd")&amp;"_P"&amp;$C598&amp;"_C"&amp;$F598&amp;"_"&amp;TRIM(RIGHT(SUBSTITUTE(TRIM(SUBSTITUTE($L598,CHAR(160)," "))," ",REPT(" ",60)),60))&amp;IF($P598="","","-"&amp;TRIM(RIGHT(SUBSTITUTE(TRIM(SUBSTITUTE($P598,CHAR(160)," "))," ",REPT(" ",60)),60)))&amp;IF($T598="","","-"&amp;TRIM(RIGHT(SUBSTITUTE(TRIM(SUBSTITUTE($T598,CHAR(160)," "))," ",REPT(" ",60)),60)))&amp;".jpg")</f>
        <v/>
      </c>
    </row>
    <row r="599" ht="42" customHeight="1">
      <c r="A599" s="172" t="n">
        <v>26573</v>
      </c>
      <c r="B599" s="203" t="inlineStr">
        <is>
          <t>Hardie-Ferodo 500 1 October, 1972</t>
        </is>
      </c>
      <c r="C599" s="203" t="inlineStr">
        <is>
          <t>DNF</t>
        </is>
      </c>
      <c r="D599" s="203" t="inlineStr">
        <is>
          <t>B</t>
        </is>
      </c>
      <c r="E599" s="203" t="n"/>
      <c r="F599" s="203" t="n">
        <v>54</v>
      </c>
      <c r="G599" s="203" t="inlineStr">
        <is>
          <t>Bryan Byrt Ford Pty Ltd</t>
        </is>
      </c>
      <c r="H599" s="203" t="n"/>
      <c r="I599" s="203" t="n"/>
      <c r="J599" s="203" t="inlineStr">
        <is>
          <t>Ford Escort Twin Cam Mk.I</t>
        </is>
      </c>
      <c r="K599" s="203" t="inlineStr">
        <is>
          <t>1558 L4</t>
        </is>
      </c>
      <c r="L599" s="203" t="inlineStr">
        <is>
          <t>Lyndon Arnel</t>
        </is>
      </c>
      <c r="M599" s="203" t="inlineStr">
        <is>
          <t>AUS</t>
        </is>
      </c>
      <c r="N599" s="692">
        <f>_xlfn.LET(_xlpm.d,_xlfn.XLOOKUP(L599,'[1]Birth Dates'!$A:$A,'[1]Birth Dates'!$B:$B,"",0),IF(_xlpm.d=0,"",_xlpm.d))</f>
        <v/>
      </c>
      <c r="O599" s="203">
        <f>IF(OR(N599="",A599="",NOT(ISNUMBER(N599)),N599&gt;A599),"",DATEDIF(N599,A599,"Y")&amp;" years, "&amp;DATEDIF(N599,A599,"YM")&amp;" months, "&amp;DATEDIF(N599,A599,"MD")&amp;" days")</f>
        <v/>
      </c>
      <c r="P599" s="203" t="n"/>
      <c r="Q599" s="203" t="n"/>
      <c r="R599" s="692">
        <f>_xlfn.LET(_xlpm.d,_xlfn.XLOOKUP(P599,'[1]Birth Dates'!$A:$A,'[1]Birth Dates'!$B:$B,"",0),IF(_xlpm.d=0,"",_xlpm.d))</f>
        <v/>
      </c>
      <c r="S599" s="203">
        <f>IF(OR(R599="",A599="",NOT(ISNUMBER(R599)),R599&gt;A599),"",DATEDIF(R599,A599,"Y")&amp;" years, "&amp;DATEDIF(R599,A599,"YM")&amp;" months, "&amp;DATEDIF(R599,A599,"MD")&amp;" days")</f>
        <v/>
      </c>
      <c r="T599" s="203" t="n"/>
      <c r="U599" s="203" t="n"/>
      <c r="V599" s="692">
        <f>_xlfn.LET(_xlpm.d,_xlfn.XLOOKUP(T599,'[1]Birth Dates'!$A:$A,'[1]Birth Dates'!$B:$B,"",0),IF(_xlpm.d=0,"",_xlpm.d))</f>
        <v/>
      </c>
      <c r="W599" s="203">
        <f>IF(OR(V599="",A599="",NOT(ISNUMBER(V599)),V599&gt;A599),"",DATEDIF(V599,A599,"Y")&amp;" years, "&amp;DATEDIF(V599,A599,"YM")&amp;" months, "&amp;DATEDIF(V599,A599,"MD")&amp;" days")</f>
        <v/>
      </c>
      <c r="X599" s="203" t="n"/>
      <c r="Y599" s="203" t="n"/>
      <c r="Z599" s="203" t="n"/>
      <c r="AA599" s="203" t="n"/>
      <c r="AB599" s="203" t="n">
        <v>35</v>
      </c>
      <c r="AC599" s="203" t="n"/>
      <c r="AD599" s="203" t="n"/>
      <c r="AE599" s="590" t="inlineStr">
        <is>
          <t>2:59.3000</t>
        </is>
      </c>
      <c r="AF599" s="418">
        <f>IF(OR(AE599="",AE599="",AE599=0),"",6.172/(AE599*24))</f>
        <v/>
      </c>
      <c r="AG599" s="246" t="n"/>
      <c r="AH599" s="476" t="inlineStr"/>
      <c r="AI599" s="418">
        <f>IF(OR(AH599="",AH599="",AH599=0),"",6.172/(AH599*24))</f>
        <v/>
      </c>
      <c r="AJ599" s="175">
        <f>IF(AND(ISNUMBER(AB599),ISNUMBER(AG599)),AB599-AG599,"")</f>
        <v/>
      </c>
      <c r="AK599" s="203" t="inlineStr">
        <is>
          <t>Clutch and gearbox failiure</t>
        </is>
      </c>
      <c r="AL599" s="203" t="n">
        <v>64</v>
      </c>
      <c r="AM599" s="496" t="n"/>
      <c r="AN599" s="671">
        <f>IF(OR(AL599="",AM599="",AM599=0),"",AL599*6.172/(AM599*24))</f>
        <v/>
      </c>
      <c r="AO599" s="477">
        <f>IF(AND(AL599=AL598,AM599&lt;&gt;"",AM598&lt;&gt;""),AM599-AM598,"")</f>
        <v/>
      </c>
      <c r="AP599" s="203" t="n"/>
      <c r="AQ599" s="476" t="inlineStr">
        <is>
          <t>3:00.3000</t>
        </is>
      </c>
      <c r="AR599" s="418">
        <f>IF(OR(AQ599="",AQ599="",AQ599=0),"",6.172/(AQ599*24))</f>
        <v/>
      </c>
      <c r="AS599" s="436">
        <f>IF(OR(NOT(ISNUMBER(C599)),NOT(ISNUMBER(AB599))),"",IF(AG599&lt;&gt;"",AG599,AB599)-C599)</f>
        <v/>
      </c>
      <c r="AT599" s="210" t="n"/>
      <c r="AU599" s="206">
        <f>IF($B599="","",TEXT($A599,"yyyymmdd")&amp;"_P"&amp;$C599&amp;"_C"&amp;$F599&amp;"_"&amp;TRIM(RIGHT(SUBSTITUTE(TRIM(SUBSTITUTE($L599,CHAR(160)," "))," ",REPT(" ",60)),60))&amp;IF($P599="","","-"&amp;TRIM(RIGHT(SUBSTITUTE(TRIM(SUBSTITUTE($P599,CHAR(160)," "))," ",REPT(" ",60)),60)))&amp;IF($T599="","","-"&amp;TRIM(RIGHT(SUBSTITUTE(TRIM(SUBSTITUTE($T599,CHAR(160)," "))," ",REPT(" ",60)),60)))&amp;".jpg")</f>
        <v/>
      </c>
    </row>
    <row r="600" ht="42" customHeight="1">
      <c r="A600" s="172" t="n">
        <v>26573</v>
      </c>
      <c r="B600" s="203" t="inlineStr">
        <is>
          <t>Hardie-Ferodo 500 1 October, 1972</t>
        </is>
      </c>
      <c r="C600" s="203" t="inlineStr">
        <is>
          <t>DNF</t>
        </is>
      </c>
      <c r="D600" s="203" t="inlineStr">
        <is>
          <t>A</t>
        </is>
      </c>
      <c r="E600" s="203" t="n"/>
      <c r="F600" s="203" t="n">
        <v>65</v>
      </c>
      <c r="G600" s="203" t="inlineStr">
        <is>
          <t>Datsun Racing Team Qld</t>
        </is>
      </c>
      <c r="H600" s="203" t="n"/>
      <c r="I600" s="203" t="n"/>
      <c r="J600" s="203" t="inlineStr">
        <is>
          <t>Datsun 1200</t>
        </is>
      </c>
      <c r="K600" s="203" t="inlineStr">
        <is>
          <t>1171 L4</t>
        </is>
      </c>
      <c r="L600" s="203" t="inlineStr">
        <is>
          <t>Barry Tapsall</t>
        </is>
      </c>
      <c r="M600" s="203" t="inlineStr">
        <is>
          <t>AUS</t>
        </is>
      </c>
      <c r="N600" s="692">
        <f>_xlfn.LET(_xlpm.d,_xlfn.XLOOKUP(L600,'[1]Birth Dates'!$A:$A,'[1]Birth Dates'!$B:$B,"",0),IF(_xlpm.d=0,"",_xlpm.d))</f>
        <v/>
      </c>
      <c r="O600" s="203">
        <f>IF(OR(N600="",A600="",NOT(ISNUMBER(N600)),N600&gt;A600),"",DATEDIF(N600,A600,"Y")&amp;" years, "&amp;DATEDIF(N600,A600,"YM")&amp;" months, "&amp;DATEDIF(N600,A600,"MD")&amp;" days")</f>
        <v/>
      </c>
      <c r="P600" s="203" t="n"/>
      <c r="Q600" s="203" t="n"/>
      <c r="R600" s="692">
        <f>_xlfn.LET(_xlpm.d,_xlfn.XLOOKUP(P600,'[1]Birth Dates'!$A:$A,'[1]Birth Dates'!$B:$B,"",0),IF(_xlpm.d=0,"",_xlpm.d))</f>
        <v/>
      </c>
      <c r="S600" s="203">
        <f>IF(OR(R600="",A600="",NOT(ISNUMBER(R600)),R600&gt;A600),"",DATEDIF(R600,A600,"Y")&amp;" years, "&amp;DATEDIF(R600,A600,"YM")&amp;" months, "&amp;DATEDIF(R600,A600,"MD")&amp;" days")</f>
        <v/>
      </c>
      <c r="T600" s="203" t="n"/>
      <c r="U600" s="203" t="n"/>
      <c r="V600" s="692">
        <f>_xlfn.LET(_xlpm.d,_xlfn.XLOOKUP(T600,'[1]Birth Dates'!$A:$A,'[1]Birth Dates'!$B:$B,"",0),IF(_xlpm.d=0,"",_xlpm.d))</f>
        <v/>
      </c>
      <c r="W600" s="203">
        <f>IF(OR(V600="",A600="",NOT(ISNUMBER(V600)),V600&gt;A600),"",DATEDIF(V600,A600,"Y")&amp;" years, "&amp;DATEDIF(V600,A600,"YM")&amp;" months, "&amp;DATEDIF(V600,A600,"MD")&amp;" days")</f>
        <v/>
      </c>
      <c r="X600" s="203" t="n"/>
      <c r="Y600" s="203" t="n"/>
      <c r="Z600" s="203" t="n"/>
      <c r="AA600" s="203" t="n"/>
      <c r="AB600" s="203" t="n">
        <v>58</v>
      </c>
      <c r="AC600" s="203" t="n"/>
      <c r="AD600" s="203" t="n"/>
      <c r="AE600" s="590" t="inlineStr">
        <is>
          <t>3:24.7000</t>
        </is>
      </c>
      <c r="AF600" s="418">
        <f>IF(OR(AE600="",AE600="",AE600=0),"",6.172/(AE600*24))</f>
        <v/>
      </c>
      <c r="AG600" s="246" t="n"/>
      <c r="AH600" s="476" t="inlineStr"/>
      <c r="AI600" s="418">
        <f>IF(OR(AH600="",AH600="",AH600=0),"",6.172/(AH600*24))</f>
        <v/>
      </c>
      <c r="AJ600" s="175">
        <f>IF(AND(ISNUMBER(AB600),ISNUMBER(AG600)),AB600-AG600,"")</f>
        <v/>
      </c>
      <c r="AK600" s="203" t="inlineStr">
        <is>
          <t>Driver ill</t>
        </is>
      </c>
      <c r="AL600" s="203" t="n">
        <v>46</v>
      </c>
      <c r="AM600" s="496" t="n"/>
      <c r="AN600" s="671">
        <f>IF(OR(AL600="",AM600="",AM600=0),"",AL600*6.172/(AM600*24))</f>
        <v/>
      </c>
      <c r="AO600" s="477">
        <f>IF(AND(AL600=AL599,AM600&lt;&gt;"",AM599&lt;&gt;""),AM600-AM599,"")</f>
        <v/>
      </c>
      <c r="AP600" s="203" t="n"/>
      <c r="AQ600" s="476" t="inlineStr">
        <is>
          <t>3:22.8000</t>
        </is>
      </c>
      <c r="AR600" s="418">
        <f>IF(OR(AQ600="",AQ600="",AQ600=0),"",6.172/(AQ600*24))</f>
        <v/>
      </c>
      <c r="AS600" s="436">
        <f>IF(OR(NOT(ISNUMBER(C600)),NOT(ISNUMBER(AB600))),"",IF(AG600&lt;&gt;"",AG600,AB600)-C600)</f>
        <v/>
      </c>
      <c r="AT600" s="210" t="n"/>
      <c r="AU600" s="206">
        <f>IF($B600="","",TEXT($A600,"yyyymmdd")&amp;"_P"&amp;$C600&amp;"_C"&amp;$F600&amp;"_"&amp;TRIM(RIGHT(SUBSTITUTE(TRIM(SUBSTITUTE($L600,CHAR(160)," "))," ",REPT(" ",60)),60))&amp;IF($P600="","","-"&amp;TRIM(RIGHT(SUBSTITUTE(TRIM(SUBSTITUTE($P600,CHAR(160)," "))," ",REPT(" ",60)),60)))&amp;IF($T600="","","-"&amp;TRIM(RIGHT(SUBSTITUTE(TRIM(SUBSTITUTE($T600,CHAR(160)," "))," ",REPT(" ",60)),60)))&amp;".jpg")</f>
        <v/>
      </c>
    </row>
    <row r="601" ht="56" customHeight="1">
      <c r="A601" s="172" t="n">
        <v>26573</v>
      </c>
      <c r="B601" s="203" t="inlineStr">
        <is>
          <t>Hardie-Ferodo 500 1 October, 1972</t>
        </is>
      </c>
      <c r="C601" s="203" t="inlineStr">
        <is>
          <t>DNF</t>
        </is>
      </c>
      <c r="D601" s="203" t="inlineStr">
        <is>
          <t>D</t>
        </is>
      </c>
      <c r="E601" s="203" t="n"/>
      <c r="F601" s="203" t="n">
        <v>11</v>
      </c>
      <c r="G601" s="203" t="inlineStr">
        <is>
          <t>Formula 1 Europa-Garage</t>
        </is>
      </c>
      <c r="H601" s="203" t="n"/>
      <c r="I601" s="203" t="n"/>
      <c r="J601" s="203" t="inlineStr">
        <is>
          <t>Chrysler VH Valiant Charger R/T E49</t>
        </is>
      </c>
      <c r="K601" s="203" t="inlineStr">
        <is>
          <t>4342 L6</t>
        </is>
      </c>
      <c r="L601" s="203" t="inlineStr">
        <is>
          <t>Tony Allen</t>
        </is>
      </c>
      <c r="M601" s="203" t="inlineStr">
        <is>
          <t>AUS</t>
        </is>
      </c>
      <c r="N601" s="692">
        <f>_xlfn.LET(_xlpm.d,_xlfn.XLOOKUP(L601,'[1]Birth Dates'!$A:$A,'[1]Birth Dates'!$B:$B,"",0),IF(_xlpm.d=0,"",_xlpm.d))</f>
        <v/>
      </c>
      <c r="O601" s="203">
        <f>IF(OR(N601="",A601="",NOT(ISNUMBER(N601)),N601&gt;A601),"",DATEDIF(N601,A601,"Y")&amp;" years, "&amp;DATEDIF(N601,A601,"YM")&amp;" months, "&amp;DATEDIF(N601,A601,"MD")&amp;" days")</f>
        <v/>
      </c>
      <c r="P601" s="203" t="inlineStr">
        <is>
          <t>Len Searle</t>
        </is>
      </c>
      <c r="Q601" s="203" t="inlineStr">
        <is>
          <t>AUS</t>
        </is>
      </c>
      <c r="R601" s="692">
        <f>_xlfn.LET(_xlpm.d,_xlfn.XLOOKUP(P601,'[1]Birth Dates'!$A:$A,'[1]Birth Dates'!$B:$B,"",0),IF(_xlpm.d=0,"",_xlpm.d))</f>
        <v/>
      </c>
      <c r="S601" s="203">
        <f>IF(OR(R601="",A601="",NOT(ISNUMBER(R601)),R601&gt;A601),"",DATEDIF(R601,A601,"Y")&amp;" years, "&amp;DATEDIF(R601,A601,"YM")&amp;" months, "&amp;DATEDIF(R601,A601,"MD")&amp;" days")</f>
        <v/>
      </c>
      <c r="T601" s="203" t="n"/>
      <c r="U601" s="203" t="n"/>
      <c r="V601" s="692">
        <f>_xlfn.LET(_xlpm.d,_xlfn.XLOOKUP(T601,'[1]Birth Dates'!$A:$A,'[1]Birth Dates'!$B:$B,"",0),IF(_xlpm.d=0,"",_xlpm.d))</f>
        <v/>
      </c>
      <c r="W601" s="203">
        <f>IF(OR(V601="",A601="",NOT(ISNUMBER(V601)),V601&gt;A601),"",DATEDIF(V601,A601,"Y")&amp;" years, "&amp;DATEDIF(V601,A601,"YM")&amp;" months, "&amp;DATEDIF(V601,A601,"MD")&amp;" days")</f>
        <v/>
      </c>
      <c r="X601" s="203" t="n"/>
      <c r="Y601" s="203" t="n"/>
      <c r="Z601" s="203" t="n"/>
      <c r="AA601" s="203" t="n"/>
      <c r="AB601" s="203" t="n">
        <v>20</v>
      </c>
      <c r="AC601" s="203" t="n"/>
      <c r="AD601" s="203" t="n"/>
      <c r="AE601" s="590" t="inlineStr">
        <is>
          <t>2:47.6000</t>
        </is>
      </c>
      <c r="AF601" s="418">
        <f>IF(OR(AE601="",AE601="",AE601=0),"",6.172/(AE601*24))</f>
        <v/>
      </c>
      <c r="AG601" s="246" t="n"/>
      <c r="AH601" s="476" t="inlineStr"/>
      <c r="AI601" s="418">
        <f>IF(OR(AH601="",AH601="",AH601=0),"",6.172/(AH601*24))</f>
        <v/>
      </c>
      <c r="AJ601" s="175">
        <f>IF(AND(ISNUMBER(AB601),ISNUMBER(AG601)),AB601-AG601,"")</f>
        <v/>
      </c>
      <c r="AK601" s="203" t="inlineStr">
        <is>
          <t>Differential failure</t>
        </is>
      </c>
      <c r="AL601" s="203" t="n">
        <v>36</v>
      </c>
      <c r="AM601" s="496" t="n"/>
      <c r="AN601" s="671">
        <f>IF(OR(AL601="",AM601="",AM601=0),"",AL601*6.172/(AM601*24))</f>
        <v/>
      </c>
      <c r="AO601" s="477">
        <f>IF(AND(AL601=AL600,AM601&lt;&gt;"",AM600&lt;&gt;""),AM601-AM600,"")</f>
        <v/>
      </c>
      <c r="AP601" s="203" t="n"/>
      <c r="AQ601" s="476" t="inlineStr">
        <is>
          <t>2:46.3000</t>
        </is>
      </c>
      <c r="AR601" s="418">
        <f>IF(OR(AQ601="",AQ601="",AQ601=0),"",6.172/(AQ601*24))</f>
        <v/>
      </c>
      <c r="AS601" s="436">
        <f>IF(OR(NOT(ISNUMBER(C601)),NOT(ISNUMBER(AB601))),"",IF(AG601&lt;&gt;"",AG601,AB601)-C601)</f>
        <v/>
      </c>
      <c r="AT601" s="210" t="n"/>
      <c r="AU601" s="206">
        <f>IF($B601="","",TEXT($A601,"yyyymmdd")&amp;"_P"&amp;$C601&amp;"_C"&amp;$F601&amp;"_"&amp;TRIM(RIGHT(SUBSTITUTE(TRIM(SUBSTITUTE($L601,CHAR(160)," "))," ",REPT(" ",60)),60))&amp;IF($P601="","","-"&amp;TRIM(RIGHT(SUBSTITUTE(TRIM(SUBSTITUTE($P601,CHAR(160)," "))," ",REPT(" ",60)),60)))&amp;IF($T601="","","-"&amp;TRIM(RIGHT(SUBSTITUTE(TRIM(SUBSTITUTE($T601,CHAR(160)," "))," ",REPT(" ",60)),60)))&amp;".jpg")</f>
        <v/>
      </c>
    </row>
    <row r="602" ht="42" customHeight="1">
      <c r="A602" s="172" t="n">
        <v>26573</v>
      </c>
      <c r="B602" s="203" t="inlineStr">
        <is>
          <t>Hardie-Ferodo 500 1 October, 1972</t>
        </is>
      </c>
      <c r="C602" s="203" t="inlineStr">
        <is>
          <t>DNF</t>
        </is>
      </c>
      <c r="D602" s="203" t="inlineStr">
        <is>
          <t>D</t>
        </is>
      </c>
      <c r="E602" s="203" t="n"/>
      <c r="F602" s="203" t="n">
        <v>12</v>
      </c>
      <c r="G602" s="203" t="inlineStr">
        <is>
          <t>McLeod Ford Pty Ltd</t>
        </is>
      </c>
      <c r="H602" s="203" t="n"/>
      <c r="I602" s="203" t="n"/>
      <c r="J602" s="203" t="inlineStr">
        <is>
          <t>Ford Falcon XY GTHO Phase III</t>
        </is>
      </c>
      <c r="K602" s="203" t="inlineStr">
        <is>
          <t>5763 V8</t>
        </is>
      </c>
      <c r="L602" s="203" t="inlineStr">
        <is>
          <t>John Goss</t>
        </is>
      </c>
      <c r="M602" s="203" t="inlineStr">
        <is>
          <t>AUS</t>
        </is>
      </c>
      <c r="N602" s="692">
        <f>_xlfn.LET(_xlpm.d,_xlfn.XLOOKUP(L602,'[1]Birth Dates'!$A:$A,'[1]Birth Dates'!$B:$B,"",0),IF(_xlpm.d=0,"",_xlpm.d))</f>
        <v/>
      </c>
      <c r="O602" s="203">
        <f>IF(OR(N602="",A602="",NOT(ISNUMBER(N602)),N602&gt;A602),"",DATEDIF(N602,A602,"Y")&amp;" years, "&amp;DATEDIF(N602,A602,"YM")&amp;" months, "&amp;DATEDIF(N602,A602,"MD")&amp;" days")</f>
        <v/>
      </c>
      <c r="P602" s="203" t="n"/>
      <c r="Q602" s="203" t="n"/>
      <c r="R602" s="692">
        <f>_xlfn.LET(_xlpm.d,_xlfn.XLOOKUP(P602,'[1]Birth Dates'!$A:$A,'[1]Birth Dates'!$B:$B,"",0),IF(_xlpm.d=0,"",_xlpm.d))</f>
        <v/>
      </c>
      <c r="S602" s="203">
        <f>IF(OR(R602="",A602="",NOT(ISNUMBER(R602)),R602&gt;A602),"",DATEDIF(R602,A602,"Y")&amp;" years, "&amp;DATEDIF(R602,A602,"YM")&amp;" months, "&amp;DATEDIF(R602,A602,"MD")&amp;" days")</f>
        <v/>
      </c>
      <c r="T602" s="203" t="n"/>
      <c r="U602" s="203" t="n"/>
      <c r="V602" s="692">
        <f>_xlfn.LET(_xlpm.d,_xlfn.XLOOKUP(T602,'[1]Birth Dates'!$A:$A,'[1]Birth Dates'!$B:$B,"",0),IF(_xlpm.d=0,"",_xlpm.d))</f>
        <v/>
      </c>
      <c r="W602" s="203">
        <f>IF(OR(V602="",A602="",NOT(ISNUMBER(V602)),V602&gt;A602),"",DATEDIF(V602,A602,"Y")&amp;" years, "&amp;DATEDIF(V602,A602,"YM")&amp;" months, "&amp;DATEDIF(V602,A602,"MD")&amp;" days")</f>
        <v/>
      </c>
      <c r="X602" s="203" t="n"/>
      <c r="Y602" s="203" t="n"/>
      <c r="Z602" s="203" t="n"/>
      <c r="AA602" s="203" t="n"/>
      <c r="AB602" s="203" t="n">
        <v>2</v>
      </c>
      <c r="AC602" s="203" t="n"/>
      <c r="AD602" s="203" t="n"/>
      <c r="AE602" s="590" t="inlineStr">
        <is>
          <t>2:36.7000</t>
        </is>
      </c>
      <c r="AF602" s="418">
        <f>IF(OR(AE602="",AE602="",AE602=0),"",6.172/(AE602*24))</f>
        <v/>
      </c>
      <c r="AG602" s="246" t="n"/>
      <c r="AH602" s="476" t="inlineStr"/>
      <c r="AI602" s="418">
        <f>IF(OR(AH602="",AH602="",AH602=0),"",6.172/(AH602*24))</f>
        <v/>
      </c>
      <c r="AJ602" s="175">
        <f>IF(AND(ISNUMBER(AB602),ISNUMBER(AG602)),AB602-AG602,"")</f>
        <v/>
      </c>
      <c r="AK602" s="203" t="inlineStr">
        <is>
          <t>Blown Motor</t>
        </is>
      </c>
      <c r="AL602" s="203" t="n">
        <v>24</v>
      </c>
      <c r="AM602" s="496" t="n"/>
      <c r="AN602" s="671">
        <f>IF(OR(AL602="",AM602="",AM602=0),"",AL602*6.172/(AM602*24))</f>
        <v/>
      </c>
      <c r="AO602" s="477">
        <f>IF(AND(AL602=AL601,AM602&lt;&gt;"",AM601&lt;&gt;""),AM602-AM601,"")</f>
        <v/>
      </c>
      <c r="AP602" s="203" t="n"/>
      <c r="AQ602" s="476" t="inlineStr">
        <is>
          <t>2:48.8000</t>
        </is>
      </c>
      <c r="AR602" s="418">
        <f>IF(OR(AQ602="",AQ602="",AQ602=0),"",6.172/(AQ602*24))</f>
        <v/>
      </c>
      <c r="AS602" s="436">
        <f>IF(OR(NOT(ISNUMBER(C602)),NOT(ISNUMBER(AB602))),"",IF(AG602&lt;&gt;"",AG602,AB602)-C602)</f>
        <v/>
      </c>
      <c r="AT602" s="210" t="n"/>
      <c r="AU602" s="206">
        <f>IF($B602="","",TEXT($A602,"yyyymmdd")&amp;"_P"&amp;$C602&amp;"_C"&amp;$F602&amp;"_"&amp;TRIM(RIGHT(SUBSTITUTE(TRIM(SUBSTITUTE($L602,CHAR(160)," "))," ",REPT(" ",60)),60))&amp;IF($P602="","","-"&amp;TRIM(RIGHT(SUBSTITUTE(TRIM(SUBSTITUTE($P602,CHAR(160)," "))," ",REPT(" ",60)),60)))&amp;IF($T602="","","-"&amp;TRIM(RIGHT(SUBSTITUTE(TRIM(SUBSTITUTE($T602,CHAR(160)," "))," ",REPT(" ",60)),60)))&amp;".jpg")</f>
        <v/>
      </c>
    </row>
    <row r="603" ht="42" customHeight="1">
      <c r="A603" s="172" t="n">
        <v>26573</v>
      </c>
      <c r="B603" s="203" t="inlineStr">
        <is>
          <t>Hardie-Ferodo 500 1 October, 1972</t>
        </is>
      </c>
      <c r="C603" s="203" t="inlineStr">
        <is>
          <t>DNF</t>
        </is>
      </c>
      <c r="D603" s="203" t="inlineStr">
        <is>
          <t>B</t>
        </is>
      </c>
      <c r="E603" s="203" t="n"/>
      <c r="F603" s="203" t="n">
        <v>40</v>
      </c>
      <c r="G603" s="203" t="inlineStr">
        <is>
          <t>Brian Wood Ford</t>
        </is>
      </c>
      <c r="H603" s="203" t="n"/>
      <c r="I603" s="203" t="n"/>
      <c r="J603" s="203" t="inlineStr">
        <is>
          <t>Ford Escort Twin Cam Mk.I</t>
        </is>
      </c>
      <c r="K603" s="203" t="inlineStr">
        <is>
          <t>1558 L4</t>
        </is>
      </c>
      <c r="L603" s="203" t="inlineStr">
        <is>
          <t>Jim Murcott</t>
        </is>
      </c>
      <c r="M603" s="203" t="inlineStr">
        <is>
          <t>AUS</t>
        </is>
      </c>
      <c r="N603" s="692">
        <f>_xlfn.LET(_xlpm.d,_xlfn.XLOOKUP(L603,'[1]Birth Dates'!$A:$A,'[1]Birth Dates'!$B:$B,"",0),IF(_xlpm.d=0,"",_xlpm.d))</f>
        <v/>
      </c>
      <c r="O603" s="203">
        <f>IF(OR(N603="",A603="",NOT(ISNUMBER(N603)),N603&gt;A603),"",DATEDIF(N603,A603,"Y")&amp;" years, "&amp;DATEDIF(N603,A603,"YM")&amp;" months, "&amp;DATEDIF(N603,A603,"MD")&amp;" days")</f>
        <v/>
      </c>
      <c r="P603" s="203" t="n"/>
      <c r="Q603" s="203" t="n"/>
      <c r="R603" s="692">
        <f>_xlfn.LET(_xlpm.d,_xlfn.XLOOKUP(P603,'[1]Birth Dates'!$A:$A,'[1]Birth Dates'!$B:$B,"",0),IF(_xlpm.d=0,"",_xlpm.d))</f>
        <v/>
      </c>
      <c r="S603" s="203">
        <f>IF(OR(R603="",A603="",NOT(ISNUMBER(R603)),R603&gt;A603),"",DATEDIF(R603,A603,"Y")&amp;" years, "&amp;DATEDIF(R603,A603,"YM")&amp;" months, "&amp;DATEDIF(R603,A603,"MD")&amp;" days")</f>
        <v/>
      </c>
      <c r="T603" s="203" t="n"/>
      <c r="U603" s="203" t="n"/>
      <c r="V603" s="692">
        <f>_xlfn.LET(_xlpm.d,_xlfn.XLOOKUP(T603,'[1]Birth Dates'!$A:$A,'[1]Birth Dates'!$B:$B,"",0),IF(_xlpm.d=0,"",_xlpm.d))</f>
        <v/>
      </c>
      <c r="W603" s="203">
        <f>IF(OR(V603="",A603="",NOT(ISNUMBER(V603)),V603&gt;A603),"",DATEDIF(V603,A603,"Y")&amp;" years, "&amp;DATEDIF(V603,A603,"YM")&amp;" months, "&amp;DATEDIF(V603,A603,"MD")&amp;" days")</f>
        <v/>
      </c>
      <c r="X603" s="203" t="n"/>
      <c r="Y603" s="203" t="n"/>
      <c r="Z603" s="203" t="n"/>
      <c r="AA603" s="203" t="n"/>
      <c r="AB603" s="203" t="n">
        <v>29</v>
      </c>
      <c r="AC603" s="203" t="n"/>
      <c r="AD603" s="203" t="n"/>
      <c r="AE603" s="590" t="inlineStr">
        <is>
          <t>2:57.1000</t>
        </is>
      </c>
      <c r="AF603" s="418">
        <f>IF(OR(AE603="",AE603="",AE603=0),"",6.172/(AE603*24))</f>
        <v/>
      </c>
      <c r="AG603" s="246" t="n"/>
      <c r="AH603" s="476" t="inlineStr"/>
      <c r="AI603" s="418">
        <f>IF(OR(AH603="",AH603="",AH603=0),"",6.172/(AH603*24))</f>
        <v/>
      </c>
      <c r="AJ603" s="175">
        <f>IF(AND(ISNUMBER(AB603),ISNUMBER(AG603)),AB603-AG603,"")</f>
        <v/>
      </c>
      <c r="AK603" s="203" t="inlineStr">
        <is>
          <t>Driver ill</t>
        </is>
      </c>
      <c r="AL603" s="203" t="n">
        <v>23</v>
      </c>
      <c r="AM603" s="496" t="n"/>
      <c r="AN603" s="671">
        <f>IF(OR(AL603="",AM603="",AM603=0),"",AL603*6.172/(AM603*24))</f>
        <v/>
      </c>
      <c r="AO603" s="477">
        <f>IF(AND(AL603=AL602,AM603&lt;&gt;"",AM602&lt;&gt;""),AM603-AM602,"")</f>
        <v/>
      </c>
      <c r="AP603" s="203" t="n"/>
      <c r="AQ603" s="476" t="inlineStr">
        <is>
          <t>3:05.0000</t>
        </is>
      </c>
      <c r="AR603" s="418">
        <f>IF(OR(AQ603="",AQ603="",AQ603=0),"",6.172/(AQ603*24))</f>
        <v/>
      </c>
      <c r="AS603" s="436">
        <f>IF(OR(NOT(ISNUMBER(C603)),NOT(ISNUMBER(AB603))),"",IF(AG603&lt;&gt;"",AG603,AB603)-C603)</f>
        <v/>
      </c>
      <c r="AT603" s="210" t="n"/>
      <c r="AU603" s="206">
        <f>IF($B603="","",TEXT($A603,"yyyymmdd")&amp;"_P"&amp;$C603&amp;"_C"&amp;$F603&amp;"_"&amp;TRIM(RIGHT(SUBSTITUTE(TRIM(SUBSTITUTE($L603,CHAR(160)," "))," ",REPT(" ",60)),60))&amp;IF($P603="","","-"&amp;TRIM(RIGHT(SUBSTITUTE(TRIM(SUBSTITUTE($P603,CHAR(160)," "))," ",REPT(" ",60)),60)))&amp;IF($T603="","","-"&amp;TRIM(RIGHT(SUBSTITUTE(TRIM(SUBSTITUTE($T603,CHAR(160)," "))," ",REPT(" ",60)),60)))&amp;".jpg")</f>
        <v/>
      </c>
    </row>
    <row r="604" ht="42" customHeight="1">
      <c r="A604" s="172" t="n">
        <v>26573</v>
      </c>
      <c r="B604" s="203" t="inlineStr">
        <is>
          <t>Hardie-Ferodo 500 1 October, 1972</t>
        </is>
      </c>
      <c r="C604" s="203" t="inlineStr">
        <is>
          <t>DNF</t>
        </is>
      </c>
      <c r="D604" s="203" t="inlineStr">
        <is>
          <t>D</t>
        </is>
      </c>
      <c r="E604" s="203" t="n"/>
      <c r="F604" s="203" t="n">
        <v>8</v>
      </c>
      <c r="G604" s="203" t="inlineStr">
        <is>
          <t>Ford Motor Company of Australia</t>
        </is>
      </c>
      <c r="H604" s="203" t="n"/>
      <c r="I604" s="203" t="n"/>
      <c r="J604" s="203" t="inlineStr">
        <is>
          <t>Ford Falcon XY GTHO Phase III</t>
        </is>
      </c>
      <c r="K604" s="203" t="inlineStr">
        <is>
          <t>5763 V8</t>
        </is>
      </c>
      <c r="L604" s="203" t="inlineStr">
        <is>
          <t>Fred Gibson</t>
        </is>
      </c>
      <c r="M604" s="203" t="inlineStr">
        <is>
          <t>AUS</t>
        </is>
      </c>
      <c r="N604" s="692">
        <f>_xlfn.LET(_xlpm.d,_xlfn.XLOOKUP(L604,'[1]Birth Dates'!$A:$A,'[1]Birth Dates'!$B:$B,"",0),IF(_xlpm.d=0,"",_xlpm.d))</f>
        <v/>
      </c>
      <c r="O604" s="203">
        <f>IF(OR(N604="",A604="",NOT(ISNUMBER(N604)),N604&gt;A604),"",DATEDIF(N604,A604,"Y")&amp;" years, "&amp;DATEDIF(N604,A604,"YM")&amp;" months, "&amp;DATEDIF(N604,A604,"MD")&amp;" days")</f>
        <v/>
      </c>
      <c r="P604" s="203" t="n"/>
      <c r="Q604" s="203" t="n"/>
      <c r="R604" s="692">
        <f>_xlfn.LET(_xlpm.d,_xlfn.XLOOKUP(P604,'[1]Birth Dates'!$A:$A,'[1]Birth Dates'!$B:$B,"",0),IF(_xlpm.d=0,"",_xlpm.d))</f>
        <v/>
      </c>
      <c r="S604" s="203">
        <f>IF(OR(R604="",A604="",NOT(ISNUMBER(R604)),R604&gt;A604),"",DATEDIF(R604,A604,"Y")&amp;" years, "&amp;DATEDIF(R604,A604,"YM")&amp;" months, "&amp;DATEDIF(R604,A604,"MD")&amp;" days")</f>
        <v/>
      </c>
      <c r="T604" s="203" t="n"/>
      <c r="U604" s="203" t="n"/>
      <c r="V604" s="692">
        <f>_xlfn.LET(_xlpm.d,_xlfn.XLOOKUP(T604,'[1]Birth Dates'!$A:$A,'[1]Birth Dates'!$B:$B,"",0),IF(_xlpm.d=0,"",_xlpm.d))</f>
        <v/>
      </c>
      <c r="W604" s="203">
        <f>IF(OR(V604="",A604="",NOT(ISNUMBER(V604)),V604&gt;A604),"",DATEDIF(V604,A604,"Y")&amp;" years, "&amp;DATEDIF(V604,A604,"YM")&amp;" months, "&amp;DATEDIF(V604,A604,"MD")&amp;" days")</f>
        <v/>
      </c>
      <c r="X604" s="203" t="n"/>
      <c r="Y604" s="203" t="n"/>
      <c r="Z604" s="203" t="n"/>
      <c r="AA604" s="203" t="n"/>
      <c r="AB604" s="203" t="n">
        <v>4</v>
      </c>
      <c r="AC604" s="203" t="n"/>
      <c r="AD604" s="203" t="n"/>
      <c r="AE604" s="590" t="inlineStr">
        <is>
          <t>2:38.2000</t>
        </is>
      </c>
      <c r="AF604" s="418">
        <f>IF(OR(AE604="",AE604="",AE604=0),"",6.172/(AE604*24))</f>
        <v/>
      </c>
      <c r="AG604" s="246" t="n"/>
      <c r="AH604" s="476" t="inlineStr"/>
      <c r="AI604" s="418">
        <f>IF(OR(AH604="",AH604="",AH604=0),"",6.172/(AH604*24))</f>
        <v/>
      </c>
      <c r="AJ604" s="175">
        <f>IF(AND(ISNUMBER(AB604),ISNUMBER(AG604)),AB604-AG604,"")</f>
        <v/>
      </c>
      <c r="AK604" s="203" t="inlineStr">
        <is>
          <t>Accident - Rolled McPhilamy</t>
        </is>
      </c>
      <c r="AL604" s="203" t="n">
        <v>22</v>
      </c>
      <c r="AM604" s="496" t="n"/>
      <c r="AN604" s="671">
        <f>IF(OR(AL604="",AM604="",AM604=0),"",AL604*6.172/(AM604*24))</f>
        <v/>
      </c>
      <c r="AO604" s="477">
        <f>IF(AND(AL604=AL603,AM604&lt;&gt;"",AM603&lt;&gt;""),AM604-AM603,"")</f>
        <v/>
      </c>
      <c r="AP604" s="203" t="n"/>
      <c r="AQ604" s="476" t="inlineStr">
        <is>
          <t>2:48.5000</t>
        </is>
      </c>
      <c r="AR604" s="418">
        <f>IF(OR(AQ604="",AQ604="",AQ604=0),"",6.172/(AQ604*24))</f>
        <v/>
      </c>
      <c r="AS604" s="436">
        <f>IF(OR(NOT(ISNUMBER(C604)),NOT(ISNUMBER(AB604))),"",IF(AG604&lt;&gt;"",AG604,AB604)-C604)</f>
        <v/>
      </c>
      <c r="AT604" s="210" t="n"/>
      <c r="AU604" s="206">
        <f>IF($B604="","",TEXT($A604,"yyyymmdd")&amp;"_P"&amp;$C604&amp;"_C"&amp;$F604&amp;"_"&amp;TRIM(RIGHT(SUBSTITUTE(TRIM(SUBSTITUTE($L604,CHAR(160)," "))," ",REPT(" ",60)),60))&amp;IF($P604="","","-"&amp;TRIM(RIGHT(SUBSTITUTE(TRIM(SUBSTITUTE($P604,CHAR(160)," "))," ",REPT(" ",60)),60)))&amp;IF($T604="","","-"&amp;TRIM(RIGHT(SUBSTITUTE(TRIM(SUBSTITUTE($T604,CHAR(160)," "))," ",REPT(" ",60)),60)))&amp;".jpg")</f>
        <v/>
      </c>
    </row>
    <row r="605" ht="42" customHeight="1">
      <c r="A605" s="172" t="n">
        <v>26573</v>
      </c>
      <c r="B605" s="203" t="inlineStr">
        <is>
          <t>Hardie-Ferodo 500 1 October, 1972</t>
        </is>
      </c>
      <c r="C605" s="203" t="inlineStr">
        <is>
          <t>DNF</t>
        </is>
      </c>
      <c r="D605" s="203" t="inlineStr">
        <is>
          <t>C</t>
        </is>
      </c>
      <c r="E605" s="203" t="n"/>
      <c r="F605" s="203" t="n">
        <v>33</v>
      </c>
      <c r="G605" s="203" t="inlineStr">
        <is>
          <t>W S Negus</t>
        </is>
      </c>
      <c r="H605" s="203" t="n"/>
      <c r="I605" s="203" t="n"/>
      <c r="J605" s="203" t="inlineStr">
        <is>
          <t>Holden LJ Torana GTR XU-1</t>
        </is>
      </c>
      <c r="K605" s="203" t="inlineStr">
        <is>
          <t>3330 L6</t>
        </is>
      </c>
      <c r="L605" s="203" t="inlineStr">
        <is>
          <t>Wayne Negus</t>
        </is>
      </c>
      <c r="M605" s="203" t="inlineStr">
        <is>
          <t>AUS</t>
        </is>
      </c>
      <c r="N605" s="692">
        <f>_xlfn.LET(_xlpm.d,_xlfn.XLOOKUP(L605,'[1]Birth Dates'!$A:$A,'[1]Birth Dates'!$B:$B,"",0),IF(_xlpm.d=0,"",_xlpm.d))</f>
        <v/>
      </c>
      <c r="O605" s="203">
        <f>IF(OR(N605="",A605="",NOT(ISNUMBER(N605)),N605&gt;A605),"",DATEDIF(N605,A605,"Y")&amp;" years, "&amp;DATEDIF(N605,A605,"YM")&amp;" months, "&amp;DATEDIF(N605,A605,"MD")&amp;" days")</f>
        <v/>
      </c>
      <c r="P605" s="203" t="inlineStr">
        <is>
          <t>Neville Grigsby</t>
        </is>
      </c>
      <c r="Q605" s="203" t="inlineStr">
        <is>
          <t>AUS</t>
        </is>
      </c>
      <c r="R605" s="692">
        <f>_xlfn.LET(_xlpm.d,_xlfn.XLOOKUP(P605,'[1]Birth Dates'!$A:$A,'[1]Birth Dates'!$B:$B,"",0),IF(_xlpm.d=0,"",_xlpm.d))</f>
        <v/>
      </c>
      <c r="S605" s="203">
        <f>IF(OR(R605="",A605="",NOT(ISNUMBER(R605)),R605&gt;A605),"",DATEDIF(R605,A605,"Y")&amp;" years, "&amp;DATEDIF(R605,A605,"YM")&amp;" months, "&amp;DATEDIF(R605,A605,"MD")&amp;" days")</f>
        <v/>
      </c>
      <c r="T605" s="203" t="n"/>
      <c r="U605" s="203" t="n"/>
      <c r="V605" s="692">
        <f>_xlfn.LET(_xlpm.d,_xlfn.XLOOKUP(T605,'[1]Birth Dates'!$A:$A,'[1]Birth Dates'!$B:$B,"",0),IF(_xlpm.d=0,"",_xlpm.d))</f>
        <v/>
      </c>
      <c r="W605" s="203">
        <f>IF(OR(V605="",A605="",NOT(ISNUMBER(V605)),V605&gt;A605),"",DATEDIF(V605,A605,"Y")&amp;" years, "&amp;DATEDIF(V605,A605,"YM")&amp;" months, "&amp;DATEDIF(V605,A605,"MD")&amp;" days")</f>
        <v/>
      </c>
      <c r="X605" s="203" t="n"/>
      <c r="Y605" s="203" t="n"/>
      <c r="Z605" s="203" t="n"/>
      <c r="AA605" s="203" t="n"/>
      <c r="AB605" s="203" t="n">
        <v>14</v>
      </c>
      <c r="AC605" s="203" t="n"/>
      <c r="AD605" s="203" t="n"/>
      <c r="AE605" s="590" t="inlineStr">
        <is>
          <t>2:43.2000</t>
        </is>
      </c>
      <c r="AF605" s="418">
        <f>IF(OR(AE605="",AE605="",AE605=0),"",6.172/(AE605*24))</f>
        <v/>
      </c>
      <c r="AG605" s="246" t="n"/>
      <c r="AH605" s="476" t="inlineStr"/>
      <c r="AI605" s="418">
        <f>IF(OR(AH605="",AH605="",AH605=0),"",6.172/(AH605*24))</f>
        <v/>
      </c>
      <c r="AJ605" s="175">
        <f>IF(AND(ISNUMBER(AB605),ISNUMBER(AG605)),AB605-AG605,"")</f>
        <v/>
      </c>
      <c r="AK605" s="203" t="inlineStr">
        <is>
          <t>Accident - Hit Armco - end of conrod</t>
        </is>
      </c>
      <c r="AL605" s="203" t="n">
        <v>21</v>
      </c>
      <c r="AM605" s="496" t="n"/>
      <c r="AN605" s="671">
        <f>IF(OR(AL605="",AM605="",AM605=0),"",AL605*6.172/(AM605*24))</f>
        <v/>
      </c>
      <c r="AO605" s="477">
        <f>IF(AND(AL605=AL604,AM605&lt;&gt;"",AM604&lt;&gt;""),AM605-AM604,"")</f>
        <v/>
      </c>
      <c r="AP605" s="203" t="n"/>
      <c r="AQ605" s="476" t="inlineStr">
        <is>
          <t>2:51.3000</t>
        </is>
      </c>
      <c r="AR605" s="418">
        <f>IF(OR(AQ605="",AQ605="",AQ605=0),"",6.172/(AQ605*24))</f>
        <v/>
      </c>
      <c r="AS605" s="436">
        <f>IF(OR(NOT(ISNUMBER(C605)),NOT(ISNUMBER(AB605))),"",IF(AG605&lt;&gt;"",AG605,AB605)-C605)</f>
        <v/>
      </c>
      <c r="AT605" s="210" t="n"/>
      <c r="AU605" s="206">
        <f>IF($B605="","",TEXT($A605,"yyyymmdd")&amp;"_P"&amp;$C605&amp;"_C"&amp;$F605&amp;"_"&amp;TRIM(RIGHT(SUBSTITUTE(TRIM(SUBSTITUTE($L605,CHAR(160)," "))," ",REPT(" ",60)),60))&amp;IF($P605="","","-"&amp;TRIM(RIGHT(SUBSTITUTE(TRIM(SUBSTITUTE($P605,CHAR(160)," "))," ",REPT(" ",60)),60)))&amp;IF($T605="","","-"&amp;TRIM(RIGHT(SUBSTITUTE(TRIM(SUBSTITUTE($T605,CHAR(160)," "))," ",REPT(" ",60)),60)))&amp;".jpg")</f>
        <v/>
      </c>
    </row>
    <row r="606" ht="42" customHeight="1">
      <c r="A606" s="172" t="n">
        <v>26573</v>
      </c>
      <c r="B606" s="203" t="inlineStr">
        <is>
          <t>Hardie-Ferodo 500 1 October, 1972</t>
        </is>
      </c>
      <c r="C606" s="203" t="inlineStr">
        <is>
          <t>DNF</t>
        </is>
      </c>
      <c r="D606" s="203" t="inlineStr">
        <is>
          <t>C</t>
        </is>
      </c>
      <c r="E606" s="203" t="n"/>
      <c r="F606" s="203" t="n">
        <v>22</v>
      </c>
      <c r="G606" s="203" t="inlineStr">
        <is>
          <t>P Ramsay</t>
        </is>
      </c>
      <c r="H606" s="203" t="n"/>
      <c r="I606" s="203" t="n"/>
      <c r="J606" s="203" t="inlineStr">
        <is>
          <t>Holden LJ Torana GTR XU-1</t>
        </is>
      </c>
      <c r="K606" s="203" t="inlineStr">
        <is>
          <t>3330 L6</t>
        </is>
      </c>
      <c r="L606" s="203" t="inlineStr">
        <is>
          <t>Bill Brown</t>
        </is>
      </c>
      <c r="M606" s="203" t="inlineStr">
        <is>
          <t>AUS</t>
        </is>
      </c>
      <c r="N606" s="692">
        <f>_xlfn.LET(_xlpm.d,_xlfn.XLOOKUP(L606,'[1]Birth Dates'!$A:$A,'[1]Birth Dates'!$B:$B,"",0),IF(_xlpm.d=0,"",_xlpm.d))</f>
        <v/>
      </c>
      <c r="O606" s="203">
        <f>IF(OR(N606="",A606="",NOT(ISNUMBER(N606)),N606&gt;A606),"",DATEDIF(N606,A606,"Y")&amp;" years, "&amp;DATEDIF(N606,A606,"YM")&amp;" months, "&amp;DATEDIF(N606,A606,"MD")&amp;" days")</f>
        <v/>
      </c>
      <c r="P606" s="203" t="n"/>
      <c r="Q606" s="203" t="n"/>
      <c r="R606" s="692">
        <f>_xlfn.LET(_xlpm.d,_xlfn.XLOOKUP(P606,'[1]Birth Dates'!$A:$A,'[1]Birth Dates'!$B:$B,"",0),IF(_xlpm.d=0,"",_xlpm.d))</f>
        <v/>
      </c>
      <c r="S606" s="203">
        <f>IF(OR(R606="",A606="",NOT(ISNUMBER(R606)),R606&gt;A606),"",DATEDIF(R606,A606,"Y")&amp;" years, "&amp;DATEDIF(R606,A606,"YM")&amp;" months, "&amp;DATEDIF(R606,A606,"MD")&amp;" days")</f>
        <v/>
      </c>
      <c r="T606" s="203" t="n"/>
      <c r="U606" s="203" t="n"/>
      <c r="V606" s="692">
        <f>_xlfn.LET(_xlpm.d,_xlfn.XLOOKUP(T606,'[1]Birth Dates'!$A:$A,'[1]Birth Dates'!$B:$B,"",0),IF(_xlpm.d=0,"",_xlpm.d))</f>
        <v/>
      </c>
      <c r="W606" s="203">
        <f>IF(OR(V606="",A606="",NOT(ISNUMBER(V606)),V606&gt;A606),"",DATEDIF(V606,A606,"Y")&amp;" years, "&amp;DATEDIF(V606,A606,"YM")&amp;" months, "&amp;DATEDIF(V606,A606,"MD")&amp;" days")</f>
        <v/>
      </c>
      <c r="X606" s="203" t="n"/>
      <c r="Y606" s="203" t="n"/>
      <c r="Z606" s="203" t="n"/>
      <c r="AA606" s="203" t="n"/>
      <c r="AB606" s="203" t="n">
        <v>18</v>
      </c>
      <c r="AC606" s="203" t="n"/>
      <c r="AD606" s="203" t="n"/>
      <c r="AE606" s="590" t="inlineStr">
        <is>
          <t>2:46.3000</t>
        </is>
      </c>
      <c r="AF606" s="418">
        <f>IF(OR(AE606="",AE606="",AE606=0),"",6.172/(AE606*24))</f>
        <v/>
      </c>
      <c r="AG606" s="246" t="n"/>
      <c r="AH606" s="476" t="inlineStr"/>
      <c r="AI606" s="418">
        <f>IF(OR(AH606="",AH606="",AH606=0),"",6.172/(AH606*24))</f>
        <v/>
      </c>
      <c r="AJ606" s="175">
        <f>IF(AND(ISNUMBER(AB606),ISNUMBER(AG606)),AB606-AG606,"")</f>
        <v/>
      </c>
      <c r="AK606" s="203" t="inlineStr">
        <is>
          <t>Accident - Hit bank - McPhilamy</t>
        </is>
      </c>
      <c r="AL606" s="203" t="n">
        <v>20</v>
      </c>
      <c r="AM606" s="496" t="n"/>
      <c r="AN606" s="671">
        <f>IF(OR(AL606="",AM606="",AM606=0),"",AL606*6.172/(AM606*24))</f>
        <v/>
      </c>
      <c r="AO606" s="477">
        <f>IF(AND(AL606=AL605,AM606&lt;&gt;"",AM605&lt;&gt;""),AM606-AM605,"")</f>
        <v/>
      </c>
      <c r="AP606" s="203" t="n"/>
      <c r="AQ606" s="476" t="inlineStr">
        <is>
          <t>2:51.5000</t>
        </is>
      </c>
      <c r="AR606" s="418">
        <f>IF(OR(AQ606="",AQ606="",AQ606=0),"",6.172/(AQ606*24))</f>
        <v/>
      </c>
      <c r="AS606" s="436">
        <f>IF(OR(NOT(ISNUMBER(C606)),NOT(ISNUMBER(AB606))),"",IF(AG606&lt;&gt;"",AG606,AB606)-C606)</f>
        <v/>
      </c>
      <c r="AT606" s="210" t="n"/>
      <c r="AU606" s="206">
        <f>IF($B606="","",TEXT($A606,"yyyymmdd")&amp;"_P"&amp;$C606&amp;"_C"&amp;$F606&amp;"_"&amp;TRIM(RIGHT(SUBSTITUTE(TRIM(SUBSTITUTE($L606,CHAR(160)," "))," ",REPT(" ",60)),60))&amp;IF($P606="","","-"&amp;TRIM(RIGHT(SUBSTITUTE(TRIM(SUBSTITUTE($P606,CHAR(160)," "))," ",REPT(" ",60)),60)))&amp;IF($T606="","","-"&amp;TRIM(RIGHT(SUBSTITUTE(TRIM(SUBSTITUTE($T606,CHAR(160)," "))," ",REPT(" ",60)),60)))&amp;".jpg")</f>
        <v/>
      </c>
    </row>
    <row r="607" ht="56" customHeight="1">
      <c r="A607" s="172" t="n">
        <v>26573</v>
      </c>
      <c r="B607" s="203" t="inlineStr">
        <is>
          <t>Hardie-Ferodo 500 1 October, 1972</t>
        </is>
      </c>
      <c r="C607" s="203" t="inlineStr">
        <is>
          <t>DNF</t>
        </is>
      </c>
      <c r="D607" s="203" t="inlineStr">
        <is>
          <t>D</t>
        </is>
      </c>
      <c r="E607" s="203" t="n"/>
      <c r="F607" s="203" t="n">
        <v>9</v>
      </c>
      <c r="G607" s="203" t="inlineStr">
        <is>
          <t>Lakemba Chrysler</t>
        </is>
      </c>
      <c r="H607" s="203" t="n"/>
      <c r="I607" s="203" t="n"/>
      <c r="J607" s="203" t="inlineStr">
        <is>
          <t>Chrysler VH Valiant Charger R/T E49</t>
        </is>
      </c>
      <c r="K607" s="203" t="inlineStr">
        <is>
          <t>4342 L6</t>
        </is>
      </c>
      <c r="L607" s="203" t="inlineStr">
        <is>
          <t>Graham Ryan</t>
        </is>
      </c>
      <c r="M607" s="203" t="inlineStr">
        <is>
          <t>AUS</t>
        </is>
      </c>
      <c r="N607" s="692">
        <f>_xlfn.LET(_xlpm.d,_xlfn.XLOOKUP(L607,'[1]Birth Dates'!$A:$A,'[1]Birth Dates'!$B:$B,"",0),IF(_xlpm.d=0,"",_xlpm.d))</f>
        <v/>
      </c>
      <c r="O607" s="203">
        <f>IF(OR(N607="",A607="",NOT(ISNUMBER(N607)),N607&gt;A607),"",DATEDIF(N607,A607,"Y")&amp;" years, "&amp;DATEDIF(N607,A607,"YM")&amp;" months, "&amp;DATEDIF(N607,A607,"MD")&amp;" days")</f>
        <v/>
      </c>
      <c r="P607" s="203" t="n"/>
      <c r="Q607" s="203" t="n"/>
      <c r="R607" s="692">
        <f>_xlfn.LET(_xlpm.d,_xlfn.XLOOKUP(P607,'[1]Birth Dates'!$A:$A,'[1]Birth Dates'!$B:$B,"",0),IF(_xlpm.d=0,"",_xlpm.d))</f>
        <v/>
      </c>
      <c r="S607" s="203">
        <f>IF(OR(R607="",A607="",NOT(ISNUMBER(R607)),R607&gt;A607),"",DATEDIF(R607,A607,"Y")&amp;" years, "&amp;DATEDIF(R607,A607,"YM")&amp;" months, "&amp;DATEDIF(R607,A607,"MD")&amp;" days")</f>
        <v/>
      </c>
      <c r="T607" s="203" t="n"/>
      <c r="U607" s="203" t="n"/>
      <c r="V607" s="692">
        <f>_xlfn.LET(_xlpm.d,_xlfn.XLOOKUP(T607,'[1]Birth Dates'!$A:$A,'[1]Birth Dates'!$B:$B,"",0),IF(_xlpm.d=0,"",_xlpm.d))</f>
        <v/>
      </c>
      <c r="W607" s="203">
        <f>IF(OR(V607="",A607="",NOT(ISNUMBER(V607)),V607&gt;A607),"",DATEDIF(V607,A607,"Y")&amp;" years, "&amp;DATEDIF(V607,A607,"YM")&amp;" months, "&amp;DATEDIF(V607,A607,"MD")&amp;" days")</f>
        <v/>
      </c>
      <c r="X607" s="203" t="n"/>
      <c r="Y607" s="203" t="n"/>
      <c r="Z607" s="203" t="n"/>
      <c r="AA607" s="203" t="n"/>
      <c r="AB607" s="203" t="n">
        <v>17</v>
      </c>
      <c r="AC607" s="203" t="n"/>
      <c r="AD607" s="203" t="n"/>
      <c r="AE607" s="590" t="inlineStr">
        <is>
          <t>2:45.0000</t>
        </is>
      </c>
      <c r="AF607" s="418">
        <f>IF(OR(AE607="",AE607="",AE607=0),"",6.172/(AE607*24))</f>
        <v/>
      </c>
      <c r="AG607" s="246" t="n"/>
      <c r="AH607" s="476" t="inlineStr"/>
      <c r="AI607" s="418">
        <f>IF(OR(AH607="",AH607="",AH607=0),"",6.172/(AH607*24))</f>
        <v/>
      </c>
      <c r="AJ607" s="175">
        <f>IF(AND(ISNUMBER(AB607),ISNUMBER(AG607)),AB607-AG607,"")</f>
        <v/>
      </c>
      <c r="AK607" s="203" t="inlineStr">
        <is>
          <t>Bent Valveand pushrod</t>
        </is>
      </c>
      <c r="AL607" s="203" t="n">
        <v>14</v>
      </c>
      <c r="AM607" s="496" t="n"/>
      <c r="AN607" s="671">
        <f>IF(OR(AL607="",AM607="",AM607=0),"",AL607*6.172/(AM607*24))</f>
        <v/>
      </c>
      <c r="AO607" s="477">
        <f>IF(AND(AL607=AL606,AM607&lt;&gt;"",AM606&lt;&gt;""),AM607-AM606,"")</f>
        <v/>
      </c>
      <c r="AP607" s="203" t="n"/>
      <c r="AQ607" s="476" t="inlineStr">
        <is>
          <t>3:01.7000</t>
        </is>
      </c>
      <c r="AR607" s="418">
        <f>IF(OR(AQ607="",AQ607="",AQ607=0),"",6.172/(AQ607*24))</f>
        <v/>
      </c>
      <c r="AS607" s="436">
        <f>IF(OR(NOT(ISNUMBER(C607)),NOT(ISNUMBER(AB607))),"",IF(AG607&lt;&gt;"",AG607,AB607)-C607)</f>
        <v/>
      </c>
      <c r="AT607" s="210" t="n"/>
      <c r="AU607" s="206">
        <f>IF($B607="","",TEXT($A607,"yyyymmdd")&amp;"_P"&amp;$C607&amp;"_C"&amp;$F607&amp;"_"&amp;TRIM(RIGHT(SUBSTITUTE(TRIM(SUBSTITUTE($L607,CHAR(160)," "))," ",REPT(" ",60)),60))&amp;IF($P607="","","-"&amp;TRIM(RIGHT(SUBSTITUTE(TRIM(SUBSTITUTE($P607,CHAR(160)," "))," ",REPT(" ",60)),60)))&amp;IF($T607="","","-"&amp;TRIM(RIGHT(SUBSTITUTE(TRIM(SUBSTITUTE($T607,CHAR(160)," "))," ",REPT(" ",60)),60)))&amp;".jpg")</f>
        <v/>
      </c>
    </row>
    <row r="608" ht="42" customHeight="1">
      <c r="A608" s="172" t="n">
        <v>26573</v>
      </c>
      <c r="B608" s="203" t="inlineStr">
        <is>
          <t>Hardie-Ferodo 500 1 October, 1972</t>
        </is>
      </c>
      <c r="C608" s="203" t="inlineStr">
        <is>
          <t>DNF</t>
        </is>
      </c>
      <c r="D608" s="203" t="inlineStr">
        <is>
          <t>B</t>
        </is>
      </c>
      <c r="E608" s="203" t="n"/>
      <c r="F608" s="203" t="n">
        <v>50</v>
      </c>
      <c r="G608" s="203" t="inlineStr">
        <is>
          <t>H L Vines</t>
        </is>
      </c>
      <c r="H608" s="203" t="n"/>
      <c r="I608" s="203" t="n"/>
      <c r="J608" s="203" t="inlineStr">
        <is>
          <t>Ford Escort Twin Cam Mk.I</t>
        </is>
      </c>
      <c r="K608" s="203" t="inlineStr">
        <is>
          <t>1558 L4</t>
        </is>
      </c>
      <c r="L608" s="203" t="inlineStr">
        <is>
          <t>Herb Vines</t>
        </is>
      </c>
      <c r="M608" s="203" t="inlineStr">
        <is>
          <t>AUS</t>
        </is>
      </c>
      <c r="N608" s="692">
        <f>_xlfn.LET(_xlpm.d,_xlfn.XLOOKUP(L608,'[1]Birth Dates'!$A:$A,'[1]Birth Dates'!$B:$B,"",0),IF(_xlpm.d=0,"",_xlpm.d))</f>
        <v/>
      </c>
      <c r="O608" s="203">
        <f>IF(OR(N608="",A608="",NOT(ISNUMBER(N608)),N608&gt;A608),"",DATEDIF(N608,A608,"Y")&amp;" years, "&amp;DATEDIF(N608,A608,"YM")&amp;" months, "&amp;DATEDIF(N608,A608,"MD")&amp;" days")</f>
        <v/>
      </c>
      <c r="P608" s="203" t="inlineStr">
        <is>
          <t>Chris Batger</t>
        </is>
      </c>
      <c r="Q608" s="203" t="inlineStr">
        <is>
          <t>AUS</t>
        </is>
      </c>
      <c r="R608" s="692">
        <f>_xlfn.LET(_xlpm.d,_xlfn.XLOOKUP(P608,'[1]Birth Dates'!$A:$A,'[1]Birth Dates'!$B:$B,"",0),IF(_xlpm.d=0,"",_xlpm.d))</f>
        <v/>
      </c>
      <c r="S608" s="203">
        <f>IF(OR(R608="",A608="",NOT(ISNUMBER(R608)),R608&gt;A608),"",DATEDIF(R608,A608,"Y")&amp;" years, "&amp;DATEDIF(R608,A608,"YM")&amp;" months, "&amp;DATEDIF(R608,A608,"MD")&amp;" days")</f>
        <v/>
      </c>
      <c r="T608" s="203" t="n"/>
      <c r="U608" s="203" t="n"/>
      <c r="V608" s="692">
        <f>_xlfn.LET(_xlpm.d,_xlfn.XLOOKUP(T608,'[1]Birth Dates'!$A:$A,'[1]Birth Dates'!$B:$B,"",0),IF(_xlpm.d=0,"",_xlpm.d))</f>
        <v/>
      </c>
      <c r="W608" s="203">
        <f>IF(OR(V608="",A608="",NOT(ISNUMBER(V608)),V608&gt;A608),"",DATEDIF(V608,A608,"Y")&amp;" years, "&amp;DATEDIF(V608,A608,"YM")&amp;" months, "&amp;DATEDIF(V608,A608,"MD")&amp;" days")</f>
        <v/>
      </c>
      <c r="X608" s="203" t="n"/>
      <c r="Y608" s="203" t="n"/>
      <c r="Z608" s="203" t="n"/>
      <c r="AA608" s="203" t="n"/>
      <c r="AB608" s="203" t="n">
        <v>45</v>
      </c>
      <c r="AC608" s="203" t="n"/>
      <c r="AD608" s="203" t="n"/>
      <c r="AE608" s="590" t="inlineStr">
        <is>
          <t>3:10.3000</t>
        </is>
      </c>
      <c r="AF608" s="418">
        <f>IF(OR(AE608="",AE608="",AE608=0),"",6.172/(AE608*24))</f>
        <v/>
      </c>
      <c r="AG608" s="246" t="n"/>
      <c r="AH608" s="476" t="inlineStr"/>
      <c r="AI608" s="418">
        <f>IF(OR(AH608="",AH608="",AH608=0),"",6.172/(AH608*24))</f>
        <v/>
      </c>
      <c r="AJ608" s="175">
        <f>IF(AND(ISNUMBER(AB608),ISNUMBER(AG608)),AB608-AG608,"")</f>
        <v/>
      </c>
      <c r="AK608" s="203" t="inlineStr">
        <is>
          <t>Broken Crankshaft</t>
        </is>
      </c>
      <c r="AL608" s="203" t="n">
        <v>8</v>
      </c>
      <c r="AM608" s="496" t="n"/>
      <c r="AN608" s="671">
        <f>IF(OR(AL608="",AM608="",AM608=0),"",AL608*6.172/(AM608*24))</f>
        <v/>
      </c>
      <c r="AO608" s="477">
        <f>IF(AND(AL608=AL607,AM608&lt;&gt;"",AM607&lt;&gt;""),AM608-AM607,"")</f>
        <v/>
      </c>
      <c r="AP608" s="203" t="n"/>
      <c r="AQ608" s="476" t="inlineStr">
        <is>
          <t>3:24.5000</t>
        </is>
      </c>
      <c r="AR608" s="418">
        <f>IF(OR(AQ608="",AQ608="",AQ608=0),"",6.172/(AQ608*24))</f>
        <v/>
      </c>
      <c r="AS608" s="436">
        <f>IF(OR(NOT(ISNUMBER(C608)),NOT(ISNUMBER(AB608))),"",IF(AG608&lt;&gt;"",AG608,AB608)-C608)</f>
        <v/>
      </c>
      <c r="AT608" s="210" t="n"/>
      <c r="AU608" s="206">
        <f>IF($B608="","",TEXT($A608,"yyyymmdd")&amp;"_P"&amp;$C608&amp;"_C"&amp;$F608&amp;"_"&amp;TRIM(RIGHT(SUBSTITUTE(TRIM(SUBSTITUTE($L608,CHAR(160)," "))," ",REPT(" ",60)),60))&amp;IF($P608="","","-"&amp;TRIM(RIGHT(SUBSTITUTE(TRIM(SUBSTITUTE($P608,CHAR(160)," "))," ",REPT(" ",60)),60)))&amp;IF($T608="","","-"&amp;TRIM(RIGHT(SUBSTITUTE(TRIM(SUBSTITUTE($T608,CHAR(160)," "))," ",REPT(" ",60)),60)))&amp;".jpg")</f>
        <v/>
      </c>
    </row>
    <row r="609" ht="42" customHeight="1">
      <c r="A609" s="172" t="n">
        <v>26573</v>
      </c>
      <c r="B609" s="203" t="inlineStr">
        <is>
          <t>Hardie-Ferodo 500 1 October, 1972</t>
        </is>
      </c>
      <c r="C609" s="203" t="inlineStr">
        <is>
          <t>DNF</t>
        </is>
      </c>
      <c r="D609" s="203" t="inlineStr">
        <is>
          <t>C</t>
        </is>
      </c>
      <c r="E609" s="203" t="n"/>
      <c r="F609" s="203" t="n">
        <v>24</v>
      </c>
      <c r="G609" s="203" t="inlineStr">
        <is>
          <t>Holden Dealer Team</t>
        </is>
      </c>
      <c r="H609" s="203" t="n"/>
      <c r="I609" s="203" t="n"/>
      <c r="J609" s="203" t="inlineStr">
        <is>
          <t>Holden LJ Torana GTR XU-1</t>
        </is>
      </c>
      <c r="K609" s="203" t="inlineStr">
        <is>
          <t>3330 L6</t>
        </is>
      </c>
      <c r="L609" s="203" t="inlineStr">
        <is>
          <t>Colin Bond</t>
        </is>
      </c>
      <c r="M609" s="203" t="inlineStr">
        <is>
          <t>AUS</t>
        </is>
      </c>
      <c r="N609" s="692">
        <f>_xlfn.LET(_xlpm.d,_xlfn.XLOOKUP(L609,'[1]Birth Dates'!$A:$A,'[1]Birth Dates'!$B:$B,"",0),IF(_xlpm.d=0,"",_xlpm.d))</f>
        <v/>
      </c>
      <c r="O609" s="203">
        <f>IF(OR(N609="",A609="",NOT(ISNUMBER(N609)),N609&gt;A609),"",DATEDIF(N609,A609,"Y")&amp;" years, "&amp;DATEDIF(N609,A609,"YM")&amp;" months, "&amp;DATEDIF(N609,A609,"MD")&amp;" days")</f>
        <v/>
      </c>
      <c r="P609" s="203" t="n"/>
      <c r="Q609" s="203" t="n"/>
      <c r="R609" s="692">
        <f>_xlfn.LET(_xlpm.d,_xlfn.XLOOKUP(P609,'[1]Birth Dates'!$A:$A,'[1]Birth Dates'!$B:$B,"",0),IF(_xlpm.d=0,"",_xlpm.d))</f>
        <v/>
      </c>
      <c r="S609" s="203">
        <f>IF(OR(R609="",A609="",NOT(ISNUMBER(R609)),R609&gt;A609),"",DATEDIF(R609,A609,"Y")&amp;" years, "&amp;DATEDIF(R609,A609,"YM")&amp;" months, "&amp;DATEDIF(R609,A609,"MD")&amp;" days")</f>
        <v/>
      </c>
      <c r="T609" s="203" t="n"/>
      <c r="U609" s="203" t="n"/>
      <c r="V609" s="692">
        <f>_xlfn.LET(_xlpm.d,_xlfn.XLOOKUP(T609,'[1]Birth Dates'!$A:$A,'[1]Birth Dates'!$B:$B,"",0),IF(_xlpm.d=0,"",_xlpm.d))</f>
        <v/>
      </c>
      <c r="W609" s="203">
        <f>IF(OR(V609="",A609="",NOT(ISNUMBER(V609)),V609&gt;A609),"",DATEDIF(V609,A609,"Y")&amp;" years, "&amp;DATEDIF(V609,A609,"YM")&amp;" months, "&amp;DATEDIF(V609,A609,"MD")&amp;" days")</f>
        <v/>
      </c>
      <c r="X609" s="203" t="n"/>
      <c r="Y609" s="203" t="n"/>
      <c r="Z609" s="203" t="n"/>
      <c r="AA609" s="203" t="n"/>
      <c r="AB609" s="203" t="n">
        <v>7</v>
      </c>
      <c r="AC609" s="203" t="n"/>
      <c r="AD609" s="203" t="n"/>
      <c r="AE609" s="590" t="inlineStr">
        <is>
          <t>2:39.5000</t>
        </is>
      </c>
      <c r="AF609" s="418">
        <f>IF(OR(AE609="",AE609="",AE609=0),"",6.172/(AE609*24))</f>
        <v/>
      </c>
      <c r="AG609" s="246" t="n"/>
      <c r="AH609" s="476" t="inlineStr"/>
      <c r="AI609" s="418">
        <f>IF(OR(AH609="",AH609="",AH609=0),"",6.172/(AH609*24))</f>
        <v/>
      </c>
      <c r="AJ609" s="175">
        <f>IF(AND(ISNUMBER(AB609),ISNUMBER(AG609)),AB609-AG609,"")</f>
        <v/>
      </c>
      <c r="AK609" s="203" t="inlineStr">
        <is>
          <t>Accident - Rolled-Castrol Curve</t>
        </is>
      </c>
      <c r="AL609" s="203" t="n">
        <v>2</v>
      </c>
      <c r="AM609" s="496" t="n"/>
      <c r="AN609" s="671">
        <f>IF(OR(AL609="",AM609="",AM609=0),"",AL609*6.172/(AM609*24))</f>
        <v/>
      </c>
      <c r="AO609" s="477">
        <f>IF(AND(AL609=AL608,AM609&lt;&gt;"",AM608&lt;&gt;""),AM609-AM608,"")</f>
        <v/>
      </c>
      <c r="AP609" s="203" t="n"/>
      <c r="AQ609" s="476" t="inlineStr">
        <is>
          <t>2:52.9000</t>
        </is>
      </c>
      <c r="AR609" s="418">
        <f>IF(OR(AQ609="",AQ609="",AQ609=0),"",6.172/(AQ609*24))</f>
        <v/>
      </c>
      <c r="AS609" s="436">
        <f>IF(OR(NOT(ISNUMBER(C609)),NOT(ISNUMBER(AB609))),"",IF(AG609&lt;&gt;"",AG609,AB609)-C609)</f>
        <v/>
      </c>
      <c r="AT609" s="210" t="n"/>
      <c r="AU609" s="206">
        <f>IF($B609="","",TEXT($A609,"yyyymmdd")&amp;"_P"&amp;$C609&amp;"_C"&amp;$F609&amp;"_"&amp;TRIM(RIGHT(SUBSTITUTE(TRIM(SUBSTITUTE($L609,CHAR(160)," "))," ",REPT(" ",60)),60))&amp;IF($P609="","","-"&amp;TRIM(RIGHT(SUBSTITUTE(TRIM(SUBSTITUTE($P609,CHAR(160)," "))," ",REPT(" ",60)),60)))&amp;IF($T609="","","-"&amp;TRIM(RIGHT(SUBSTITUTE(TRIM(SUBSTITUTE($T609,CHAR(160)," "))," ",REPT(" ",60)),60)))&amp;".jpg")</f>
        <v/>
      </c>
    </row>
    <row r="610" ht="42" customHeight="1">
      <c r="A610" s="172" t="n">
        <v>26573</v>
      </c>
      <c r="B610" s="203" t="inlineStr">
        <is>
          <t>Hardie-Ferodo 500 1 October, 1972</t>
        </is>
      </c>
      <c r="C610" s="203" t="inlineStr">
        <is>
          <t>DSQ</t>
        </is>
      </c>
      <c r="D610" s="203" t="inlineStr">
        <is>
          <t>A</t>
        </is>
      </c>
      <c r="E610" s="203" t="n"/>
      <c r="F610" s="203" t="n">
        <v>67</v>
      </c>
      <c r="G610" s="203" t="inlineStr">
        <is>
          <t>Bainbridge Motors</t>
        </is>
      </c>
      <c r="H610" s="203" t="n"/>
      <c r="I610" s="203" t="n"/>
      <c r="J610" s="203" t="inlineStr">
        <is>
          <t>Mazda 1300</t>
        </is>
      </c>
      <c r="K610" s="203" t="inlineStr">
        <is>
          <t>1272 L4</t>
        </is>
      </c>
      <c r="L610" s="203" t="inlineStr">
        <is>
          <t>Geoff Perry</t>
        </is>
      </c>
      <c r="M610" s="203" t="inlineStr">
        <is>
          <t>AUS</t>
        </is>
      </c>
      <c r="N610" s="692">
        <f>_xlfn.LET(_xlpm.d,_xlfn.XLOOKUP(L610,'[1]Birth Dates'!$A:$A,'[1]Birth Dates'!$B:$B,"",0),IF(_xlpm.d=0,"",_xlpm.d))</f>
        <v/>
      </c>
      <c r="O610" s="203">
        <f>IF(OR(N610="",A610="",NOT(ISNUMBER(N610)),N610&gt;A610),"",DATEDIF(N610,A610,"Y")&amp;" years, "&amp;DATEDIF(N610,A610,"YM")&amp;" months, "&amp;DATEDIF(N610,A610,"MD")&amp;" days")</f>
        <v/>
      </c>
      <c r="P610" s="203" t="n"/>
      <c r="Q610" s="203" t="n"/>
      <c r="R610" s="692">
        <f>_xlfn.LET(_xlpm.d,_xlfn.XLOOKUP(P610,'[1]Birth Dates'!$A:$A,'[1]Birth Dates'!$B:$B,"",0),IF(_xlpm.d=0,"",_xlpm.d))</f>
        <v/>
      </c>
      <c r="S610" s="203">
        <f>IF(OR(R610="",A610="",NOT(ISNUMBER(R610)),R610&gt;A610),"",DATEDIF(R610,A610,"Y")&amp;" years, "&amp;DATEDIF(R610,A610,"YM")&amp;" months, "&amp;DATEDIF(R610,A610,"MD")&amp;" days")</f>
        <v/>
      </c>
      <c r="T610" s="203" t="n"/>
      <c r="U610" s="203" t="n"/>
      <c r="V610" s="692">
        <f>_xlfn.LET(_xlpm.d,_xlfn.XLOOKUP(T610,'[1]Birth Dates'!$A:$A,'[1]Birth Dates'!$B:$B,"",0),IF(_xlpm.d=0,"",_xlpm.d))</f>
        <v/>
      </c>
      <c r="W610" s="203">
        <f>IF(OR(V610="",A610="",NOT(ISNUMBER(V610)),V610&gt;A610),"",DATEDIF(V610,A610,"Y")&amp;" years, "&amp;DATEDIF(V610,A610,"YM")&amp;" months, "&amp;DATEDIF(V610,A610,"MD")&amp;" days")</f>
        <v/>
      </c>
      <c r="X610" s="203" t="n"/>
      <c r="Y610" s="203" t="n"/>
      <c r="Z610" s="203" t="n"/>
      <c r="AA610" s="203" t="n"/>
      <c r="AB610" s="203" t="n">
        <v>46</v>
      </c>
      <c r="AC610" s="203" t="n"/>
      <c r="AD610" s="203" t="n"/>
      <c r="AE610" s="590" t="inlineStr">
        <is>
          <t>3:15.0000</t>
        </is>
      </c>
      <c r="AF610" s="418">
        <f>IF(OR(AE610="",AE610="",AE610=0),"",6.172/(AE610*24))</f>
        <v/>
      </c>
      <c r="AG610" s="246" t="n"/>
      <c r="AH610" s="476" t="inlineStr"/>
      <c r="AI610" s="418">
        <f>IF(OR(AH610="",AH610="",AH610=0),"",6.172/(AH610*24))</f>
        <v/>
      </c>
      <c r="AJ610" s="175">
        <f>IF(AND(ISNUMBER(AB610),ISNUMBER(AG610)),AB610-AG610,"")</f>
        <v/>
      </c>
      <c r="AK610" s="203" t="inlineStr">
        <is>
          <t>Disqualified - inlet manifold ruled to be ineligible</t>
        </is>
      </c>
      <c r="AL610" s="203" t="n">
        <v>107</v>
      </c>
      <c r="AM610" s="496" t="n"/>
      <c r="AN610" s="671">
        <f>IF(OR(AL610="",AM610="",AM610=0),"",AL610*6.172/(AM610*24))</f>
        <v/>
      </c>
      <c r="AO610" s="477">
        <f>IF(AND(AL610=AL609,AM610&lt;&gt;"",AM609&lt;&gt;""),AM610-AM609,"")</f>
        <v/>
      </c>
      <c r="AP610" s="203" t="n"/>
      <c r="AQ610" s="476" t="inlineStr"/>
      <c r="AR610" s="418">
        <f>IF(OR(AQ610="",AQ610="",AQ610=0),"",6.172/(AQ610*24))</f>
        <v/>
      </c>
      <c r="AS610" s="436">
        <f>IF(OR(NOT(ISNUMBER(C610)),NOT(ISNUMBER(AB610))),"",IF(AG610&lt;&gt;"",AG610,AB610)-C610)</f>
        <v/>
      </c>
      <c r="AT610" s="210" t="n"/>
      <c r="AU610" s="206">
        <f>IF($B610="","",TEXT($A610,"yyyymmdd")&amp;"_P"&amp;$C610&amp;"_C"&amp;$F610&amp;"_"&amp;TRIM(RIGHT(SUBSTITUTE(TRIM(SUBSTITUTE($L610,CHAR(160)," "))," ",REPT(" ",60)),60))&amp;IF($P610="","","-"&amp;TRIM(RIGHT(SUBSTITUTE(TRIM(SUBSTITUTE($P610,CHAR(160)," "))," ",REPT(" ",60)),60)))&amp;IF($T610="","","-"&amp;TRIM(RIGHT(SUBSTITUTE(TRIM(SUBSTITUTE($T610,CHAR(160)," "))," ",REPT(" ",60)),60)))&amp;".jpg")</f>
        <v/>
      </c>
    </row>
    <row r="611" ht="42" customHeight="1">
      <c r="A611" s="172" t="n">
        <v>26573</v>
      </c>
      <c r="B611" s="203" t="inlineStr">
        <is>
          <t>Hardie-Ferodo 500 1 October, 1972</t>
        </is>
      </c>
      <c r="C611" s="203" t="inlineStr">
        <is>
          <t>DNS</t>
        </is>
      </c>
      <c r="D611" s="203" t="inlineStr">
        <is>
          <t>A</t>
        </is>
      </c>
      <c r="E611" s="203" t="n"/>
      <c r="F611" s="203" t="n">
        <v>74</v>
      </c>
      <c r="G611" s="203" t="inlineStr">
        <is>
          <t>Victorian Police Motor Sports Club</t>
        </is>
      </c>
      <c r="H611" s="203" t="n"/>
      <c r="I611" s="203" t="n"/>
      <c r="J611" s="203" t="inlineStr">
        <is>
          <t>Mazda 1300</t>
        </is>
      </c>
      <c r="K611" s="203" t="inlineStr">
        <is>
          <t>1272 L4</t>
        </is>
      </c>
      <c r="L611" s="203" t="inlineStr">
        <is>
          <t>Fred Sutherland</t>
        </is>
      </c>
      <c r="M611" s="203" t="inlineStr">
        <is>
          <t>AUS</t>
        </is>
      </c>
      <c r="N611" s="692">
        <f>_xlfn.LET(_xlpm.d,_xlfn.XLOOKUP(L611,'[1]Birth Dates'!$A:$A,'[1]Birth Dates'!$B:$B,"",0),IF(_xlpm.d=0,"",_xlpm.d))</f>
        <v/>
      </c>
      <c r="O611" s="203">
        <f>IF(OR(N611="",A611="",NOT(ISNUMBER(N611)),N611&gt;A611),"",DATEDIF(N611,A611,"Y")&amp;" years, "&amp;DATEDIF(N611,A611,"YM")&amp;" months, "&amp;DATEDIF(N611,A611,"MD")&amp;" days")</f>
        <v/>
      </c>
      <c r="P611" s="203" t="inlineStr">
        <is>
          <t>Gary Keen</t>
        </is>
      </c>
      <c r="Q611" s="203" t="inlineStr">
        <is>
          <t>AUS</t>
        </is>
      </c>
      <c r="R611" s="692">
        <f>_xlfn.LET(_xlpm.d,_xlfn.XLOOKUP(P611,'[1]Birth Dates'!$A:$A,'[1]Birth Dates'!$B:$B,"",0),IF(_xlpm.d=0,"",_xlpm.d))</f>
        <v/>
      </c>
      <c r="S611" s="203">
        <f>IF(OR(R611="",A611="",NOT(ISNUMBER(R611)),R611&gt;A611),"",DATEDIF(R611,A611,"Y")&amp;" years, "&amp;DATEDIF(R611,A611,"YM")&amp;" months, "&amp;DATEDIF(R611,A611,"MD")&amp;" days")</f>
        <v/>
      </c>
      <c r="T611" s="203" t="n"/>
      <c r="U611" s="203" t="n"/>
      <c r="V611" s="692">
        <f>_xlfn.LET(_xlpm.d,_xlfn.XLOOKUP(T611,'[1]Birth Dates'!$A:$A,'[1]Birth Dates'!$B:$B,"",0),IF(_xlpm.d=0,"",_xlpm.d))</f>
        <v/>
      </c>
      <c r="W611" s="203">
        <f>IF(OR(V611="",A611="",NOT(ISNUMBER(V611)),V611&gt;A611),"",DATEDIF(V611,A611,"Y")&amp;" years, "&amp;DATEDIF(V611,A611,"YM")&amp;" months, "&amp;DATEDIF(V611,A611,"MD")&amp;" days")</f>
        <v/>
      </c>
      <c r="X611" s="203" t="n"/>
      <c r="Y611" s="203" t="n"/>
      <c r="Z611" s="203" t="n"/>
      <c r="AA611" s="203" t="n"/>
      <c r="AB611" s="203" t="inlineStr">
        <is>
          <t>DNQ Practice Time</t>
        </is>
      </c>
      <c r="AC611" s="203" t="n"/>
      <c r="AD611" s="203" t="n"/>
      <c r="AE611" s="590" t="inlineStr">
        <is>
          <t>3:20.4000</t>
        </is>
      </c>
      <c r="AF611" s="418">
        <f>IF(OR(AE611="",AE611="",AE611=0),"",6.172/(AE611*24))</f>
        <v/>
      </c>
      <c r="AG611" s="246" t="n"/>
      <c r="AH611" s="476" t="inlineStr"/>
      <c r="AI611" s="418">
        <f>IF(OR(AH611="",AH611="",AH611=0),"",6.172/(AH611*24))</f>
        <v/>
      </c>
      <c r="AJ611" s="175">
        <f>IF(AND(ISNUMBER(AB611),ISNUMBER(AG611)),AB611-AG611,"")</f>
        <v/>
      </c>
      <c r="AK611" s="203" t="inlineStr">
        <is>
          <t>Did Not Start - Late arrival at dummy grid</t>
        </is>
      </c>
      <c r="AL611" s="203" t="n"/>
      <c r="AM611" s="496" t="n"/>
      <c r="AN611" s="671">
        <f>IF(OR(AL611="",AM611="",AM611=0),"",AL611*6.172/(AM611*24))</f>
        <v/>
      </c>
      <c r="AO611" s="477">
        <f>IF(AND(AL611=AL610,AM611&lt;&gt;"",AM610&lt;&gt;""),AM611-AM610,"")</f>
        <v/>
      </c>
      <c r="AP611" s="203" t="n"/>
      <c r="AQ611" s="476" t="inlineStr"/>
      <c r="AR611" s="418">
        <f>IF(OR(AQ611="",AQ611="",AQ611=0),"",6.172/(AQ611*24))</f>
        <v/>
      </c>
      <c r="AS611" s="436">
        <f>IF(OR(NOT(ISNUMBER(C611)),NOT(ISNUMBER(AB611))),"",IF(AG611&lt;&gt;"",AG611,AB611)-C611)</f>
        <v/>
      </c>
      <c r="AT611" s="210" t="n"/>
      <c r="AU611" s="206">
        <f>IF($B611="","",TEXT($A611,"yyyymmdd")&amp;"_P"&amp;$C611&amp;"_C"&amp;$F611&amp;"_"&amp;TRIM(RIGHT(SUBSTITUTE(TRIM(SUBSTITUTE($L611,CHAR(160)," "))," ",REPT(" ",60)),60))&amp;IF($P611="","","-"&amp;TRIM(RIGHT(SUBSTITUTE(TRIM(SUBSTITUTE($P611,CHAR(160)," "))," ",REPT(" ",60)),60)))&amp;IF($T611="","","-"&amp;TRIM(RIGHT(SUBSTITUTE(TRIM(SUBSTITUTE($T611,CHAR(160)," "))," ",REPT(" ",60)),60)))&amp;".jpg")</f>
        <v/>
      </c>
    </row>
    <row r="612" ht="42" customHeight="1">
      <c r="A612" s="172" t="n">
        <v>26573</v>
      </c>
      <c r="B612" s="203" t="inlineStr">
        <is>
          <t>Hardie-Ferodo 500 1 October, 1972</t>
        </is>
      </c>
      <c r="C612" s="203" t="inlineStr">
        <is>
          <t>DNS</t>
        </is>
      </c>
      <c r="D612" s="203" t="inlineStr">
        <is>
          <t>C</t>
        </is>
      </c>
      <c r="E612" s="203" t="n"/>
      <c r="F612" s="203" t="n">
        <v>35</v>
      </c>
      <c r="G612" s="203" t="inlineStr">
        <is>
          <t>Cessnock Motor Works Pty Ltd</t>
        </is>
      </c>
      <c r="H612" s="203" t="n"/>
      <c r="I612" s="203" t="n"/>
      <c r="J612" s="203" t="inlineStr">
        <is>
          <t>Holden LJ Torana GTR XU-1</t>
        </is>
      </c>
      <c r="K612" s="203" t="inlineStr">
        <is>
          <t>3330 L6</t>
        </is>
      </c>
      <c r="L612" s="203" t="inlineStr">
        <is>
          <t>Allan Grice</t>
        </is>
      </c>
      <c r="M612" s="203" t="inlineStr">
        <is>
          <t>AUS</t>
        </is>
      </c>
      <c r="N612" s="692">
        <f>_xlfn.LET(_xlpm.d,_xlfn.XLOOKUP(L612,'[1]Birth Dates'!$A:$A,'[1]Birth Dates'!$B:$B,"",0),IF(_xlpm.d=0,"",_xlpm.d))</f>
        <v/>
      </c>
      <c r="O612" s="203">
        <f>IF(OR(N612="",A612="",NOT(ISNUMBER(N612)),N612&gt;A612),"",DATEDIF(N612,A612,"Y")&amp;" years, "&amp;DATEDIF(N612,A612,"YM")&amp;" months, "&amp;DATEDIF(N612,A612,"MD")&amp;" days")</f>
        <v/>
      </c>
      <c r="P612" s="203" t="n"/>
      <c r="Q612" s="203" t="n"/>
      <c r="R612" s="692">
        <f>_xlfn.LET(_xlpm.d,_xlfn.XLOOKUP(P612,'[1]Birth Dates'!$A:$A,'[1]Birth Dates'!$B:$B,"",0),IF(_xlpm.d=0,"",_xlpm.d))</f>
        <v/>
      </c>
      <c r="S612" s="203">
        <f>IF(OR(R612="",A612="",NOT(ISNUMBER(R612)),R612&gt;A612),"",DATEDIF(R612,A612,"Y")&amp;" years, "&amp;DATEDIF(R612,A612,"YM")&amp;" months, "&amp;DATEDIF(R612,A612,"MD")&amp;" days")</f>
        <v/>
      </c>
      <c r="T612" s="203" t="n"/>
      <c r="U612" s="203" t="n"/>
      <c r="V612" s="692">
        <f>_xlfn.LET(_xlpm.d,_xlfn.XLOOKUP(T612,'[1]Birth Dates'!$A:$A,'[1]Birth Dates'!$B:$B,"",0),IF(_xlpm.d=0,"",_xlpm.d))</f>
        <v/>
      </c>
      <c r="W612" s="203">
        <f>IF(OR(V612="",A612="",NOT(ISNUMBER(V612)),V612&gt;A612),"",DATEDIF(V612,A612,"Y")&amp;" years, "&amp;DATEDIF(V612,A612,"YM")&amp;" months, "&amp;DATEDIF(V612,A612,"MD")&amp;" days")</f>
        <v/>
      </c>
      <c r="X612" s="203" t="n"/>
      <c r="Y612" s="203" t="n"/>
      <c r="Z612" s="203" t="n"/>
      <c r="AA612" s="203" t="n"/>
      <c r="AB612" s="203" t="inlineStr">
        <is>
          <t>DNQ Practice Time</t>
        </is>
      </c>
      <c r="AC612" s="203" t="n"/>
      <c r="AD612" s="203" t="n"/>
      <c r="AE612" s="590" t="inlineStr">
        <is>
          <t>2:44.0000</t>
        </is>
      </c>
      <c r="AF612" s="418">
        <f>IF(OR(AE612="",AE612="",AE612=0),"",6.172/(AE612*24))</f>
        <v/>
      </c>
      <c r="AG612" s="246" t="n"/>
      <c r="AH612" s="476" t="inlineStr"/>
      <c r="AI612" s="418">
        <f>IF(OR(AH612="",AH612="",AH612=0),"",6.172/(AH612*24))</f>
        <v/>
      </c>
      <c r="AJ612" s="175">
        <f>IF(AND(ISNUMBER(AB612),ISNUMBER(AG612)),AB612-AG612,"")</f>
        <v/>
      </c>
      <c r="AK612" s="203" t="inlineStr">
        <is>
          <t>Did Not Start - Reserve</t>
        </is>
      </c>
      <c r="AL612" s="203" t="n"/>
      <c r="AM612" s="496" t="n"/>
      <c r="AN612" s="671">
        <f>IF(OR(AL612="",AM612="",AM612=0),"",AL612*6.172/(AM612*24))</f>
        <v/>
      </c>
      <c r="AO612" s="477">
        <f>IF(AND(AL612=AL611,AM612&lt;&gt;"",AM611&lt;&gt;""),AM612-AM611,"")</f>
        <v/>
      </c>
      <c r="AP612" s="203" t="n"/>
      <c r="AQ612" s="476" t="inlineStr"/>
      <c r="AR612" s="418">
        <f>IF(OR(AQ612="",AQ612="",AQ612=0),"",6.172/(AQ612*24))</f>
        <v/>
      </c>
      <c r="AS612" s="436">
        <f>IF(OR(NOT(ISNUMBER(C612)),NOT(ISNUMBER(AB612))),"",IF(AG612&lt;&gt;"",AG612,AB612)-C612)</f>
        <v/>
      </c>
      <c r="AT612" s="210" t="n"/>
      <c r="AU612" s="206">
        <f>IF($B612="","",TEXT($A612,"yyyymmdd")&amp;"_P"&amp;$C612&amp;"_C"&amp;$F612&amp;"_"&amp;TRIM(RIGHT(SUBSTITUTE(TRIM(SUBSTITUTE($L612,CHAR(160)," "))," ",REPT(" ",60)),60))&amp;IF($P612="","","-"&amp;TRIM(RIGHT(SUBSTITUTE(TRIM(SUBSTITUTE($P612,CHAR(160)," "))," ",REPT(" ",60)),60)))&amp;IF($T612="","","-"&amp;TRIM(RIGHT(SUBSTITUTE(TRIM(SUBSTITUTE($T612,CHAR(160)," "))," ",REPT(" ",60)),60)))&amp;".jpg")</f>
        <v/>
      </c>
    </row>
    <row r="613" ht="42" customHeight="1">
      <c r="A613" s="172" t="n">
        <v>26573</v>
      </c>
      <c r="B613" s="203" t="inlineStr">
        <is>
          <t>Hardie-Ferodo 500 1 October, 1972</t>
        </is>
      </c>
      <c r="C613" s="203" t="inlineStr">
        <is>
          <t>DNS</t>
        </is>
      </c>
      <c r="D613" s="203" t="inlineStr">
        <is>
          <t>B</t>
        </is>
      </c>
      <c r="E613" s="203" t="n"/>
      <c r="F613" s="203" t="n">
        <v>55</v>
      </c>
      <c r="G613" s="203" t="n"/>
      <c r="H613" s="203" t="n"/>
      <c r="I613" s="203" t="n"/>
      <c r="J613" s="203" t="inlineStr">
        <is>
          <t>Ford Escort Twin Cam</t>
        </is>
      </c>
      <c r="K613" s="203" t="inlineStr">
        <is>
          <t>1558 L4</t>
        </is>
      </c>
      <c r="L613" s="203" t="inlineStr">
        <is>
          <t>Alan Cant</t>
        </is>
      </c>
      <c r="M613" s="203" t="inlineStr">
        <is>
          <t>AUS</t>
        </is>
      </c>
      <c r="N613" s="692">
        <f>_xlfn.LET(_xlpm.d,_xlfn.XLOOKUP(L613,'[1]Birth Dates'!$A:$A,'[1]Birth Dates'!$B:$B,"",0),IF(_xlpm.d=0,"",_xlpm.d))</f>
        <v/>
      </c>
      <c r="O613" s="203">
        <f>IF(OR(N613="",A613="",NOT(ISNUMBER(N613)),N613&gt;A613),"",DATEDIF(N613,A613,"Y")&amp;" years, "&amp;DATEDIF(N613,A613,"YM")&amp;" months, "&amp;DATEDIF(N613,A613,"MD")&amp;" days")</f>
        <v/>
      </c>
      <c r="P613" s="203" t="inlineStr">
        <is>
          <t>Peter Granger</t>
        </is>
      </c>
      <c r="Q613" s="203" t="inlineStr">
        <is>
          <t>AUS</t>
        </is>
      </c>
      <c r="R613" s="692">
        <f>_xlfn.LET(_xlpm.d,_xlfn.XLOOKUP(P613,'[1]Birth Dates'!$A:$A,'[1]Birth Dates'!$B:$B,"",0),IF(_xlpm.d=0,"",_xlpm.d))</f>
        <v/>
      </c>
      <c r="S613" s="203">
        <f>IF(OR(R613="",A613="",NOT(ISNUMBER(R613)),R613&gt;A613),"",DATEDIF(R613,A613,"Y")&amp;" years, "&amp;DATEDIF(R613,A613,"YM")&amp;" months, "&amp;DATEDIF(R613,A613,"MD")&amp;" days")</f>
        <v/>
      </c>
      <c r="T613" s="203" t="n"/>
      <c r="U613" s="203" t="n"/>
      <c r="V613" s="692">
        <f>_xlfn.LET(_xlpm.d,_xlfn.XLOOKUP(T613,'[1]Birth Dates'!$A:$A,'[1]Birth Dates'!$B:$B,"",0),IF(_xlpm.d=0,"",_xlpm.d))</f>
        <v/>
      </c>
      <c r="W613" s="203">
        <f>IF(OR(V613="",A613="",NOT(ISNUMBER(V613)),V613&gt;A613),"",DATEDIF(V613,A613,"Y")&amp;" years, "&amp;DATEDIF(V613,A613,"YM")&amp;" months, "&amp;DATEDIF(V613,A613,"MD")&amp;" days")</f>
        <v/>
      </c>
      <c r="X613" s="203" t="n"/>
      <c r="Y613" s="203" t="n"/>
      <c r="Z613" s="203" t="n"/>
      <c r="AA613" s="203" t="n"/>
      <c r="AB613" s="203" t="inlineStr">
        <is>
          <t>DNQ Practice Time</t>
        </is>
      </c>
      <c r="AC613" s="203" t="n"/>
      <c r="AD613" s="203" t="n"/>
      <c r="AE613" s="590" t="inlineStr">
        <is>
          <t>3:13.3000</t>
        </is>
      </c>
      <c r="AF613" s="418">
        <f>IF(OR(AE613="",AE613="",AE613=0),"",6.172/(AE613*24))</f>
        <v/>
      </c>
      <c r="AG613" s="246" t="n"/>
      <c r="AH613" s="476" t="inlineStr"/>
      <c r="AI613" s="418">
        <f>IF(OR(AH613="",AH613="",AH613=0),"",6.172/(AH613*24))</f>
        <v/>
      </c>
      <c r="AJ613" s="175">
        <f>IF(AND(ISNUMBER(AB613),ISNUMBER(AG613)),AB613-AG613,"")</f>
        <v/>
      </c>
      <c r="AK613" s="203" t="inlineStr">
        <is>
          <t>Did Not Start - Reserve</t>
        </is>
      </c>
      <c r="AL613" s="203" t="n"/>
      <c r="AM613" s="496" t="n"/>
      <c r="AN613" s="671">
        <f>IF(OR(AL613="",AM613="",AM613=0),"",AL613*6.172/(AM613*24))</f>
        <v/>
      </c>
      <c r="AO613" s="477">
        <f>IF(AND(AL613=AL612,AM613&lt;&gt;"",AM612&lt;&gt;""),AM613-AM612,"")</f>
        <v/>
      </c>
      <c r="AP613" s="203" t="n"/>
      <c r="AQ613" s="476" t="inlineStr"/>
      <c r="AR613" s="418">
        <f>IF(OR(AQ613="",AQ613="",AQ613=0),"",6.172/(AQ613*24))</f>
        <v/>
      </c>
      <c r="AS613" s="436">
        <f>IF(OR(NOT(ISNUMBER(C613)),NOT(ISNUMBER(AB613))),"",IF(AG613&lt;&gt;"",AG613,AB613)-C613)</f>
        <v/>
      </c>
      <c r="AT613" s="210" t="n"/>
      <c r="AU613" s="206">
        <f>IF($B613="","",TEXT($A613,"yyyymmdd")&amp;"_P"&amp;$C613&amp;"_C"&amp;$F613&amp;"_"&amp;TRIM(RIGHT(SUBSTITUTE(TRIM(SUBSTITUTE($L613,CHAR(160)," "))," ",REPT(" ",60)),60))&amp;IF($P613="","","-"&amp;TRIM(RIGHT(SUBSTITUTE(TRIM(SUBSTITUTE($P613,CHAR(160)," "))," ",REPT(" ",60)),60)))&amp;IF($T613="","","-"&amp;TRIM(RIGHT(SUBSTITUTE(TRIM(SUBSTITUTE($T613,CHAR(160)," "))," ",REPT(" ",60)),60)))&amp;".jpg")</f>
        <v/>
      </c>
    </row>
    <row r="614" ht="42" customHeight="1">
      <c r="A614" s="172" t="n">
        <v>26573</v>
      </c>
      <c r="B614" s="203" t="inlineStr">
        <is>
          <t>Hardie-Ferodo 500 1 October, 1972</t>
        </is>
      </c>
      <c r="C614" s="203" t="inlineStr">
        <is>
          <t>DNS</t>
        </is>
      </c>
      <c r="D614" s="203" t="inlineStr">
        <is>
          <t>B</t>
        </is>
      </c>
      <c r="E614" s="203" t="n"/>
      <c r="F614" s="203" t="n">
        <v>58</v>
      </c>
      <c r="G614" s="203" t="n"/>
      <c r="H614" s="203" t="n"/>
      <c r="I614" s="203" t="n"/>
      <c r="J614" s="203" t="inlineStr">
        <is>
          <t>Ford Escort Twin Cam</t>
        </is>
      </c>
      <c r="K614" s="203" t="inlineStr">
        <is>
          <t>1558 L4</t>
        </is>
      </c>
      <c r="L614" s="203" t="inlineStr">
        <is>
          <t>B Lee</t>
        </is>
      </c>
      <c r="M614" s="203" t="n"/>
      <c r="N614" s="692">
        <f>_xlfn.LET(_xlpm.d,_xlfn.XLOOKUP(L614,'[1]Birth Dates'!$A:$A,'[1]Birth Dates'!$B:$B,"",0),IF(_xlpm.d=0,"",_xlpm.d))</f>
        <v/>
      </c>
      <c r="O614" s="203">
        <f>IF(OR(N614="",A614="",NOT(ISNUMBER(N614)),N614&gt;A614),"",DATEDIF(N614,A614,"Y")&amp;" years, "&amp;DATEDIF(N614,A614,"YM")&amp;" months, "&amp;DATEDIF(N614,A614,"MD")&amp;" days")</f>
        <v/>
      </c>
      <c r="P614" s="203" t="n"/>
      <c r="Q614" s="203" t="n"/>
      <c r="R614" s="692">
        <f>_xlfn.LET(_xlpm.d,_xlfn.XLOOKUP(P614,'[1]Birth Dates'!$A:$A,'[1]Birth Dates'!$B:$B,"",0),IF(_xlpm.d=0,"",_xlpm.d))</f>
        <v/>
      </c>
      <c r="S614" s="203">
        <f>IF(OR(R614="",A614="",NOT(ISNUMBER(R614)),R614&gt;A614),"",DATEDIF(R614,A614,"Y")&amp;" years, "&amp;DATEDIF(R614,A614,"YM")&amp;" months, "&amp;DATEDIF(R614,A614,"MD")&amp;" days")</f>
        <v/>
      </c>
      <c r="T614" s="203" t="n"/>
      <c r="U614" s="203" t="n"/>
      <c r="V614" s="692">
        <f>_xlfn.LET(_xlpm.d,_xlfn.XLOOKUP(T614,'[1]Birth Dates'!$A:$A,'[1]Birth Dates'!$B:$B,"",0),IF(_xlpm.d=0,"",_xlpm.d))</f>
        <v/>
      </c>
      <c r="W614" s="203">
        <f>IF(OR(V614="",A614="",NOT(ISNUMBER(V614)),V614&gt;A614),"",DATEDIF(V614,A614,"Y")&amp;" years, "&amp;DATEDIF(V614,A614,"YM")&amp;" months, "&amp;DATEDIF(V614,A614,"MD")&amp;" days")</f>
        <v/>
      </c>
      <c r="X614" s="203" t="n"/>
      <c r="Y614" s="203" t="n"/>
      <c r="Z614" s="203" t="n"/>
      <c r="AA614" s="203" t="n"/>
      <c r="AB614" s="203" t="inlineStr">
        <is>
          <t>DNQ Practice Time</t>
        </is>
      </c>
      <c r="AC614" s="203" t="n"/>
      <c r="AD614" s="203" t="n"/>
      <c r="AE614" s="590" t="inlineStr">
        <is>
          <t>3:01.6000</t>
        </is>
      </c>
      <c r="AF614" s="418">
        <f>IF(OR(AE614="",AE614="",AE614=0),"",6.172/(AE614*24))</f>
        <v/>
      </c>
      <c r="AG614" s="246" t="n"/>
      <c r="AH614" s="476" t="inlineStr"/>
      <c r="AI614" s="418">
        <f>IF(OR(AH614="",AH614="",AH614=0),"",6.172/(AH614*24))</f>
        <v/>
      </c>
      <c r="AJ614" s="175">
        <f>IF(AND(ISNUMBER(AB614),ISNUMBER(AG614)),AB614-AG614,"")</f>
        <v/>
      </c>
      <c r="AK614" s="203" t="inlineStr">
        <is>
          <t>Did Not Start - Reserve</t>
        </is>
      </c>
      <c r="AL614" s="203" t="n"/>
      <c r="AM614" s="496" t="n"/>
      <c r="AN614" s="671">
        <f>IF(OR(AL614="",AM614="",AM614=0),"",AL614*6.172/(AM614*24))</f>
        <v/>
      </c>
      <c r="AO614" s="477">
        <f>IF(AND(AL614=AL613,AM614&lt;&gt;"",AM613&lt;&gt;""),AM614-AM613,"")</f>
        <v/>
      </c>
      <c r="AP614" s="203" t="n"/>
      <c r="AQ614" s="476" t="inlineStr"/>
      <c r="AR614" s="418">
        <f>IF(OR(AQ614="",AQ614="",AQ614=0),"",6.172/(AQ614*24))</f>
        <v/>
      </c>
      <c r="AS614" s="436">
        <f>IF(OR(NOT(ISNUMBER(C614)),NOT(ISNUMBER(AB614))),"",IF(AG614&lt;&gt;"",AG614,AB614)-C614)</f>
        <v/>
      </c>
      <c r="AT614" s="210" t="n"/>
      <c r="AU614" s="206">
        <f>IF($B614="","",TEXT($A614,"yyyymmdd")&amp;"_P"&amp;$C614&amp;"_C"&amp;$F614&amp;"_"&amp;TRIM(RIGHT(SUBSTITUTE(TRIM(SUBSTITUTE($L614,CHAR(160)," "))," ",REPT(" ",60)),60))&amp;IF($P614="","","-"&amp;TRIM(RIGHT(SUBSTITUTE(TRIM(SUBSTITUTE($P614,CHAR(160)," "))," ",REPT(" ",60)),60)))&amp;IF($T614="","","-"&amp;TRIM(RIGHT(SUBSTITUTE(TRIM(SUBSTITUTE($T614,CHAR(160)," "))," ",REPT(" ",60)),60)))&amp;".jpg")</f>
        <v/>
      </c>
    </row>
    <row r="615" ht="42" customHeight="1">
      <c r="A615" s="172" t="n">
        <v>26573</v>
      </c>
      <c r="B615" s="203" t="inlineStr">
        <is>
          <t>Hardie-Ferodo 500 1 October, 1972</t>
        </is>
      </c>
      <c r="C615" s="203" t="inlineStr">
        <is>
          <t>DNS</t>
        </is>
      </c>
      <c r="D615" s="203" t="inlineStr">
        <is>
          <t>D</t>
        </is>
      </c>
      <c r="E615" s="203" t="n"/>
      <c r="F615" s="203" t="n">
        <v>16</v>
      </c>
      <c r="G615" s="203" t="n"/>
      <c r="H615" s="203" t="n"/>
      <c r="I615" s="203" t="n"/>
      <c r="J615" s="203" t="inlineStr">
        <is>
          <t>Ford Falcon XY GTHO Phase III</t>
        </is>
      </c>
      <c r="K615" s="203" t="inlineStr">
        <is>
          <t>5763 V8</t>
        </is>
      </c>
      <c r="L615" s="203" t="inlineStr">
        <is>
          <t>Trevor Meehan</t>
        </is>
      </c>
      <c r="M615" s="203" t="inlineStr">
        <is>
          <t>AUS</t>
        </is>
      </c>
      <c r="N615" s="692">
        <f>_xlfn.LET(_xlpm.d,_xlfn.XLOOKUP(L615,'[1]Birth Dates'!$A:$A,'[1]Birth Dates'!$B:$B,"",0),IF(_xlpm.d=0,"",_xlpm.d))</f>
        <v/>
      </c>
      <c r="O615" s="203">
        <f>IF(OR(N615="",A615="",NOT(ISNUMBER(N615)),N615&gt;A615),"",DATEDIF(N615,A615,"Y")&amp;" years, "&amp;DATEDIF(N615,A615,"YM")&amp;" months, "&amp;DATEDIF(N615,A615,"MD")&amp;" days")</f>
        <v/>
      </c>
      <c r="P615" s="203" t="inlineStr">
        <is>
          <t>Frank Radisich</t>
        </is>
      </c>
      <c r="Q615" s="203" t="inlineStr">
        <is>
          <t>NZL</t>
        </is>
      </c>
      <c r="R615" s="692">
        <f>_xlfn.LET(_xlpm.d,_xlfn.XLOOKUP(P615,'[1]Birth Dates'!$A:$A,'[1]Birth Dates'!$B:$B,"",0),IF(_xlpm.d=0,"",_xlpm.d))</f>
        <v/>
      </c>
      <c r="S615" s="203">
        <f>IF(OR(R615="",A615="",NOT(ISNUMBER(R615)),R615&gt;A615),"",DATEDIF(R615,A615,"Y")&amp;" years, "&amp;DATEDIF(R615,A615,"YM")&amp;" months, "&amp;DATEDIF(R615,A615,"MD")&amp;" days")</f>
        <v/>
      </c>
      <c r="T615" s="203" t="n"/>
      <c r="U615" s="203" t="n"/>
      <c r="V615" s="692">
        <f>_xlfn.LET(_xlpm.d,_xlfn.XLOOKUP(T615,'[1]Birth Dates'!$A:$A,'[1]Birth Dates'!$B:$B,"",0),IF(_xlpm.d=0,"",_xlpm.d))</f>
        <v/>
      </c>
      <c r="W615" s="203">
        <f>IF(OR(V615="",A615="",NOT(ISNUMBER(V615)),V615&gt;A615),"",DATEDIF(V615,A615,"Y")&amp;" years, "&amp;DATEDIF(V615,A615,"YM")&amp;" months, "&amp;DATEDIF(V615,A615,"MD")&amp;" days")</f>
        <v/>
      </c>
      <c r="X615" s="203" t="n"/>
      <c r="Y615" s="203" t="n"/>
      <c r="Z615" s="203" t="n"/>
      <c r="AA615" s="203" t="n"/>
      <c r="AB615" s="203" t="inlineStr">
        <is>
          <t>DNQ Practice Time</t>
        </is>
      </c>
      <c r="AC615" s="203" t="n"/>
      <c r="AD615" s="203" t="n"/>
      <c r="AE615" s="590" t="inlineStr">
        <is>
          <t>2:39.9000</t>
        </is>
      </c>
      <c r="AF615" s="418">
        <f>IF(OR(AE615="",AE615="",AE615=0),"",6.172/(AE615*24))</f>
        <v/>
      </c>
      <c r="AG615" s="246" t="n"/>
      <c r="AH615" s="476" t="inlineStr"/>
      <c r="AI615" s="418">
        <f>IF(OR(AH615="",AH615="",AH615=0),"",6.172/(AH615*24))</f>
        <v/>
      </c>
      <c r="AJ615" s="175">
        <f>IF(AND(ISNUMBER(AB615),ISNUMBER(AG615)),AB615-AG615,"")</f>
        <v/>
      </c>
      <c r="AK615" s="203" t="inlineStr">
        <is>
          <t>Did Not Start - Reserve</t>
        </is>
      </c>
      <c r="AL615" s="203" t="n"/>
      <c r="AM615" s="496" t="n"/>
      <c r="AN615" s="671">
        <f>IF(OR(AL615="",AM615="",AM615=0),"",AL615*6.172/(AM615*24))</f>
        <v/>
      </c>
      <c r="AO615" s="477">
        <f>IF(AND(AL615=AL614,AM615&lt;&gt;"",AM614&lt;&gt;""),AM615-AM614,"")</f>
        <v/>
      </c>
      <c r="AP615" s="203" t="n"/>
      <c r="AQ615" s="476" t="inlineStr"/>
      <c r="AR615" s="418">
        <f>IF(OR(AQ615="",AQ615="",AQ615=0),"",6.172/(AQ615*24))</f>
        <v/>
      </c>
      <c r="AS615" s="436">
        <f>IF(OR(NOT(ISNUMBER(C615)),NOT(ISNUMBER(AB615))),"",IF(AG615&lt;&gt;"",AG615,AB615)-C615)</f>
        <v/>
      </c>
      <c r="AT615" s="210" t="n"/>
      <c r="AU615" s="206">
        <f>IF($B615="","",TEXT($A615,"yyyymmdd")&amp;"_P"&amp;$C615&amp;"_C"&amp;$F615&amp;"_"&amp;TRIM(RIGHT(SUBSTITUTE(TRIM(SUBSTITUTE($L615,CHAR(160)," "))," ",REPT(" ",60)),60))&amp;IF($P615="","","-"&amp;TRIM(RIGHT(SUBSTITUTE(TRIM(SUBSTITUTE($P615,CHAR(160)," "))," ",REPT(" ",60)),60)))&amp;IF($T615="","","-"&amp;TRIM(RIGHT(SUBSTITUTE(TRIM(SUBSTITUTE($T615,CHAR(160)," "))," ",REPT(" ",60)),60)))&amp;".jpg")</f>
        <v/>
      </c>
    </row>
    <row r="616" ht="56" customFormat="1" customHeight="1" s="240">
      <c r="A616" s="173" t="n">
        <v>26937</v>
      </c>
      <c r="B616" s="248" t="inlineStr">
        <is>
          <t>Hardie-Ferodo 1000 30 September, 1973</t>
        </is>
      </c>
      <c r="C616" s="248" t="n">
        <v>1</v>
      </c>
      <c r="D616" s="248" t="inlineStr">
        <is>
          <t>D</t>
        </is>
      </c>
      <c r="E616" s="248" t="n">
        <v>1</v>
      </c>
      <c r="F616" s="248" t="n">
        <v>9</v>
      </c>
      <c r="G616" s="248" t="inlineStr">
        <is>
          <t>Ford Motor Company of Australia</t>
        </is>
      </c>
      <c r="H616" s="248" t="n"/>
      <c r="I616" s="248" t="n"/>
      <c r="J616" s="248" t="inlineStr">
        <is>
          <t>Ford Falcon XA GT Hardtop</t>
        </is>
      </c>
      <c r="K616" s="248" t="inlineStr">
        <is>
          <t>5763 V8</t>
        </is>
      </c>
      <c r="L616" s="248" t="inlineStr">
        <is>
          <t>Allan Moffat</t>
        </is>
      </c>
      <c r="M616" s="248" t="inlineStr">
        <is>
          <t>CAN</t>
        </is>
      </c>
      <c r="N616" s="687">
        <f>_xlfn.LET(_xlpm.d,_xlfn.XLOOKUP(L616,'[1]Birth Dates'!$A:$A,'[1]Birth Dates'!$B:$B,"",0),IF(_xlpm.d=0,"",_xlpm.d))</f>
        <v/>
      </c>
      <c r="O616" s="220">
        <f>IF(OR(N616="",A616="",NOT(ISNUMBER(N616)),N616&gt;A616),"",DATEDIF(N616,A616,"Y")&amp;" years, "&amp;DATEDIF(N616,A616,"YM")&amp;" months, "&amp;DATEDIF(N616,A616,"MD")&amp;" days")</f>
        <v/>
      </c>
      <c r="P616" s="248" t="inlineStr">
        <is>
          <t>Ian Geoghegan</t>
        </is>
      </c>
      <c r="Q616" s="248" t="inlineStr">
        <is>
          <t>AUS</t>
        </is>
      </c>
      <c r="R616" s="687">
        <f>_xlfn.LET(_xlpm.d,_xlfn.XLOOKUP(P616,'[1]Birth Dates'!$A:$A,'[1]Birth Dates'!$B:$B,"",0),IF(_xlpm.d=0,"",_xlpm.d))</f>
        <v/>
      </c>
      <c r="S616" s="220">
        <f>IF(OR(R616="",A616="",NOT(ISNUMBER(R616)),R616&gt;A616),"",DATEDIF(R616,A616,"Y")&amp;" years, "&amp;DATEDIF(R616,A616,"YM")&amp;" months, "&amp;DATEDIF(R616,A616,"MD")&amp;" days")</f>
        <v/>
      </c>
      <c r="T616" s="248" t="n"/>
      <c r="U616" s="248" t="n"/>
      <c r="V616" s="687">
        <f>_xlfn.LET(_xlpm.d,_xlfn.XLOOKUP(T616,'[1]Birth Dates'!$A:$A,'[1]Birth Dates'!$B:$B,"",0),IF(_xlpm.d=0,"",_xlpm.d))</f>
        <v/>
      </c>
      <c r="W616" s="220">
        <f>IF(OR(V616="",A616="",NOT(ISNUMBER(V616)),V616&gt;A616),"",DATEDIF(V616,A616,"Y")&amp;" years, "&amp;DATEDIF(V616,A616,"YM")&amp;" months, "&amp;DATEDIF(V616,A616,"MD")&amp;" days")</f>
        <v/>
      </c>
      <c r="X616" s="220" t="n"/>
      <c r="Y616" s="220" t="n"/>
      <c r="Z616" s="220" t="n"/>
      <c r="AA616" s="220" t="n"/>
      <c r="AB616" s="248" t="n">
        <v>3</v>
      </c>
      <c r="AC616" s="248" t="n"/>
      <c r="AD616" s="248" t="n"/>
      <c r="AE616" s="576" t="inlineStr">
        <is>
          <t>2:34.5000</t>
        </is>
      </c>
      <c r="AF616" s="418">
        <f>IF(OR(AE616="",AE616="",AE616=0),"",6.172/(AE616*24))</f>
        <v/>
      </c>
      <c r="AG616" s="249" t="n"/>
      <c r="AH616" s="576" t="inlineStr"/>
      <c r="AI616" s="418">
        <f>IF(OR(AH616="",AH616="",AH616=0),"",6.172/(AH616*24))</f>
        <v/>
      </c>
      <c r="AJ616" s="175">
        <f>IF(AND(ISNUMBER(AB616),ISNUMBER(AG616)),AB616-AG616,"")</f>
        <v/>
      </c>
      <c r="AK616" s="248" t="n"/>
      <c r="AL616" s="248" t="n">
        <v>163</v>
      </c>
      <c r="AM616" s="481" t="n">
        <v>0.3056342592592592</v>
      </c>
      <c r="AN616" s="671">
        <f>IF(OR(AL616="",AM616="",AM616=0),"",AL616*6.172/(AM616*24))</f>
        <v/>
      </c>
      <c r="AO616" s="477">
        <f>IF(AND(AL616=AL615,AM616&lt;&gt;"",AM615&lt;&gt;""),AM616-AM615,"")</f>
        <v/>
      </c>
      <c r="AP616" s="248" t="n"/>
      <c r="AQ616" s="576" t="inlineStr">
        <is>
          <t>2:35.8000</t>
        </is>
      </c>
      <c r="AR616" s="418">
        <f>IF(OR(AQ616="",AQ616="",AQ616=0),"",6.172/(AQ616*24))</f>
        <v/>
      </c>
      <c r="AS616" s="436">
        <f>IF(OR(NOT(ISNUMBER(C616)),NOT(ISNUMBER(AB616))),"",IF(AG616&lt;&gt;"",AG616,AB616)-C616)</f>
        <v/>
      </c>
      <c r="AT616" s="216" t="n"/>
      <c r="AU616" s="250">
        <f>IF($B616="","",TEXT($A616,"yyyymmdd")&amp;"_P"&amp;$C616&amp;"_C"&amp;$F616&amp;"_"&amp;TRIM(RIGHT(SUBSTITUTE(TRIM(SUBSTITUTE($L616,CHAR(160)," "))," ",REPT(" ",60)),60))&amp;IF($P616="","","-"&amp;TRIM(RIGHT(SUBSTITUTE(TRIM(SUBSTITUTE($P616,CHAR(160)," "))," ",REPT(" ",60)),60)))&amp;IF($T616="","","-"&amp;TRIM(RIGHT(SUBSTITUTE(TRIM(SUBSTITUTE($T616,CHAR(160)," "))," ",REPT(" ",60)),60)))&amp;".jpg")</f>
        <v/>
      </c>
    </row>
    <row r="617" ht="56" customHeight="1">
      <c r="A617" s="173" t="n">
        <v>26937</v>
      </c>
      <c r="B617" s="220" t="inlineStr">
        <is>
          <t>Hardie-Ferodo 1000 30 September, 1973</t>
        </is>
      </c>
      <c r="C617" s="220" t="n">
        <v>2</v>
      </c>
      <c r="D617" s="220" t="inlineStr">
        <is>
          <t>D</t>
        </is>
      </c>
      <c r="E617" s="220" t="n">
        <v>2</v>
      </c>
      <c r="F617" s="220" t="n">
        <v>1</v>
      </c>
      <c r="G617" s="220" t="inlineStr">
        <is>
          <t>Holden Dealer Team</t>
        </is>
      </c>
      <c r="H617" s="220" t="n"/>
      <c r="I617" s="220" t="n"/>
      <c r="J617" s="220" t="inlineStr">
        <is>
          <t>Holden LJ Torana GTR XU-1</t>
        </is>
      </c>
      <c r="K617" s="220" t="inlineStr">
        <is>
          <t>3330 L6</t>
        </is>
      </c>
      <c r="L617" s="220" t="inlineStr">
        <is>
          <t>Peter Brock</t>
        </is>
      </c>
      <c r="M617" s="220" t="inlineStr">
        <is>
          <t>AUS</t>
        </is>
      </c>
      <c r="N617" s="687">
        <f>_xlfn.LET(_xlpm.d,_xlfn.XLOOKUP(L617,'[1]Birth Dates'!$A:$A,'[1]Birth Dates'!$B:$B,"",0),IF(_xlpm.d=0,"",_xlpm.d))</f>
        <v/>
      </c>
      <c r="O617" s="220">
        <f>IF(OR(N617="",A617="",NOT(ISNUMBER(N617)),N617&gt;A617),"",DATEDIF(N617,A617,"Y")&amp;" years, "&amp;DATEDIF(N617,A617,"YM")&amp;" months, "&amp;DATEDIF(N617,A617,"MD")&amp;" days")</f>
        <v/>
      </c>
      <c r="P617" s="220" t="inlineStr">
        <is>
          <t>Doug Chivas</t>
        </is>
      </c>
      <c r="Q617" s="220" t="inlineStr">
        <is>
          <t>AUS</t>
        </is>
      </c>
      <c r="R617" s="687">
        <f>_xlfn.LET(_xlpm.d,_xlfn.XLOOKUP(P617,'[1]Birth Dates'!$A:$A,'[1]Birth Dates'!$B:$B,"",0),IF(_xlpm.d=0,"",_xlpm.d))</f>
        <v/>
      </c>
      <c r="S617" s="220">
        <f>IF(OR(R617="",A617="",NOT(ISNUMBER(R617)),R617&gt;A617),"",DATEDIF(R617,A617,"Y")&amp;" years, "&amp;DATEDIF(R617,A617,"YM")&amp;" months, "&amp;DATEDIF(R617,A617,"MD")&amp;" days")</f>
        <v/>
      </c>
      <c r="T617" s="220" t="n"/>
      <c r="U617" s="220" t="n"/>
      <c r="V617" s="687">
        <f>_xlfn.LET(_xlpm.d,_xlfn.XLOOKUP(T617,'[1]Birth Dates'!$A:$A,'[1]Birth Dates'!$B:$B,"",0),IF(_xlpm.d=0,"",_xlpm.d))</f>
        <v/>
      </c>
      <c r="W617" s="220">
        <f>IF(OR(V617="",A617="",NOT(ISNUMBER(V617)),V617&gt;A617),"",DATEDIF(V617,A617,"Y")&amp;" years, "&amp;DATEDIF(V617,A617,"YM")&amp;" months, "&amp;DATEDIF(V617,A617,"MD")&amp;" days")</f>
        <v/>
      </c>
      <c r="X617" s="220" t="n"/>
      <c r="Y617" s="220" t="n"/>
      <c r="Z617" s="220" t="n"/>
      <c r="AA617" s="220" t="n"/>
      <c r="AB617" s="220" t="n">
        <v>2</v>
      </c>
      <c r="AC617" s="220" t="n"/>
      <c r="AD617" s="220" t="n"/>
      <c r="AE617" s="577" t="inlineStr">
        <is>
          <t>2:34.4000</t>
        </is>
      </c>
      <c r="AF617" s="418">
        <f>IF(OR(AE617="",AE617="",AE617=0),"",6.172/(AE617*24))</f>
        <v/>
      </c>
      <c r="AG617" s="251" t="n"/>
      <c r="AH617" s="577" t="inlineStr"/>
      <c r="AI617" s="418">
        <f>IF(OR(AH617="",AH617="",AH617=0),"",6.172/(AH617*24))</f>
        <v/>
      </c>
      <c r="AJ617" s="175">
        <f>IF(AND(ISNUMBER(AB617),ISNUMBER(AG617)),AB617-AG617,"")</f>
        <v/>
      </c>
      <c r="AK617" s="220" t="n"/>
      <c r="AL617" s="220" t="n">
        <v>163</v>
      </c>
      <c r="AM617" s="482" t="n">
        <v>0.306587962962963</v>
      </c>
      <c r="AN617" s="671">
        <f>IF(OR(AL617="",AM617="",AM617=0),"",AL617*6.172/(AM617*24))</f>
        <v/>
      </c>
      <c r="AO617" s="477">
        <f>IF(AND(AL617=AL616,AM617&lt;&gt;"",AM616&lt;&gt;""),AM617-AM616,"")</f>
        <v/>
      </c>
      <c r="AP617" s="220" t="n"/>
      <c r="AQ617" s="577" t="inlineStr">
        <is>
          <t>2:35.9000</t>
        </is>
      </c>
      <c r="AR617" s="418">
        <f>IF(OR(AQ617="",AQ617="",AQ617=0),"",6.172/(AQ617*24))</f>
        <v/>
      </c>
      <c r="AS617" s="436">
        <f>IF(OR(NOT(ISNUMBER(C617)),NOT(ISNUMBER(AB617))),"",IF(AG617&lt;&gt;"",AG617,AB617)-C617)</f>
        <v/>
      </c>
      <c r="AT617" s="217" t="n"/>
      <c r="AU617" s="223">
        <f>IF($B617="","",TEXT($A617,"yyyymmdd")&amp;"_P"&amp;$C617&amp;"_C"&amp;$F617&amp;"_"&amp;TRIM(RIGHT(SUBSTITUTE(TRIM(SUBSTITUTE($L617,CHAR(160)," "))," ",REPT(" ",60)),60))&amp;IF($P617="","","-"&amp;TRIM(RIGHT(SUBSTITUTE(TRIM(SUBSTITUTE($P617,CHAR(160)," "))," ",REPT(" ",60)),60)))&amp;IF($T617="","","-"&amp;TRIM(RIGHT(SUBSTITUTE(TRIM(SUBSTITUTE($T617,CHAR(160)," "))," ",REPT(" ",60)),60)))&amp;".jpg")</f>
        <v/>
      </c>
    </row>
    <row r="618" ht="56" customHeight="1">
      <c r="A618" s="173" t="n">
        <v>26937</v>
      </c>
      <c r="B618" s="220" t="inlineStr">
        <is>
          <t>Hardie-Ferodo 1000 30 September, 1973</t>
        </is>
      </c>
      <c r="C618" s="220" t="n">
        <v>3</v>
      </c>
      <c r="D618" s="220" t="inlineStr">
        <is>
          <t>D</t>
        </is>
      </c>
      <c r="E618" s="220" t="n">
        <v>3</v>
      </c>
      <c r="F618" s="220" t="n">
        <v>24</v>
      </c>
      <c r="G618" s="220" t="inlineStr">
        <is>
          <t>Holden Dealer Team</t>
        </is>
      </c>
      <c r="H618" s="220" t="n"/>
      <c r="I618" s="220" t="n"/>
      <c r="J618" s="220" t="inlineStr">
        <is>
          <t>Holden LJ Torana GTR XU-1</t>
        </is>
      </c>
      <c r="K618" s="220" t="inlineStr">
        <is>
          <t>3330 L6</t>
        </is>
      </c>
      <c r="L618" s="220" t="inlineStr">
        <is>
          <t>Colin Bond</t>
        </is>
      </c>
      <c r="M618" s="220" t="inlineStr">
        <is>
          <t>AUS</t>
        </is>
      </c>
      <c r="N618" s="687">
        <f>_xlfn.LET(_xlpm.d,_xlfn.XLOOKUP(L618,'[1]Birth Dates'!$A:$A,'[1]Birth Dates'!$B:$B,"",0),IF(_xlpm.d=0,"",_xlpm.d))</f>
        <v/>
      </c>
      <c r="O618" s="220">
        <f>IF(OR(N618="",A618="",NOT(ISNUMBER(N618)),N618&gt;A618),"",DATEDIF(N618,A618,"Y")&amp;" years, "&amp;DATEDIF(N618,A618,"YM")&amp;" months, "&amp;DATEDIF(N618,A618,"MD")&amp;" days")</f>
        <v/>
      </c>
      <c r="P618" s="220" t="inlineStr">
        <is>
          <t>Leo Geoghegan</t>
        </is>
      </c>
      <c r="Q618" s="220" t="inlineStr">
        <is>
          <t>AUS</t>
        </is>
      </c>
      <c r="R618" s="687">
        <f>_xlfn.LET(_xlpm.d,_xlfn.XLOOKUP(P618,'[1]Birth Dates'!$A:$A,'[1]Birth Dates'!$B:$B,"",0),IF(_xlpm.d=0,"",_xlpm.d))</f>
        <v/>
      </c>
      <c r="S618" s="220">
        <f>IF(OR(R618="",A618="",NOT(ISNUMBER(R618)),R618&gt;A618),"",DATEDIF(R618,A618,"Y")&amp;" years, "&amp;DATEDIF(R618,A618,"YM")&amp;" months, "&amp;DATEDIF(R618,A618,"MD")&amp;" days")</f>
        <v/>
      </c>
      <c r="T618" s="220" t="inlineStr">
        <is>
          <t>Leo Geoghegan</t>
        </is>
      </c>
      <c r="U618" s="220" t="n"/>
      <c r="V618" s="687">
        <f>_xlfn.LET(_xlpm.d,_xlfn.XLOOKUP(T618,'[1]Birth Dates'!$A:$A,'[1]Birth Dates'!$B:$B,"",0),IF(_xlpm.d=0,"",_xlpm.d))</f>
        <v/>
      </c>
      <c r="W618" s="220">
        <f>IF(OR(V618="",A618="",NOT(ISNUMBER(V618)),V618&gt;A618),"",DATEDIF(V618,A618,"Y")&amp;" years, "&amp;DATEDIF(V618,A618,"YM")&amp;" months, "&amp;DATEDIF(V618,A618,"MD")&amp;" days")</f>
        <v/>
      </c>
      <c r="X618" s="220" t="n"/>
      <c r="Y618" s="220" t="n"/>
      <c r="Z618" s="220" t="n"/>
      <c r="AA618" s="220" t="n"/>
      <c r="AB618" s="220" t="n">
        <v>5</v>
      </c>
      <c r="AC618" s="220" t="n"/>
      <c r="AD618" s="220" t="n"/>
      <c r="AE618" s="577" t="inlineStr">
        <is>
          <t>2:35.4000</t>
        </is>
      </c>
      <c r="AF618" s="418">
        <f>IF(OR(AE618="",AE618="",AE618=0),"",6.172/(AE618*24))</f>
        <v/>
      </c>
      <c r="AG618" s="251" t="n"/>
      <c r="AH618" s="577" t="inlineStr"/>
      <c r="AI618" s="418">
        <f>IF(OR(AH618="",AH618="",AH618=0),"",6.172/(AH618*24))</f>
        <v/>
      </c>
      <c r="AJ618" s="175">
        <f>IF(AND(ISNUMBER(AB618),ISNUMBER(AG618)),AB618-AG618,"")</f>
        <v/>
      </c>
      <c r="AK618" s="220" t="n"/>
      <c r="AL618" s="220" t="n">
        <v>163</v>
      </c>
      <c r="AM618" s="482" t="n">
        <v>0.3074872685185185</v>
      </c>
      <c r="AN618" s="671">
        <f>IF(OR(AL618="",AM618="",AM618=0),"",AL618*6.172/(AM618*24))</f>
        <v/>
      </c>
      <c r="AO618" s="477">
        <f>IF(AND(AL618=AL617,AM618&lt;&gt;"",AM617&lt;&gt;""),AM618-AM617,"")</f>
        <v/>
      </c>
      <c r="AP618" s="220" t="n"/>
      <c r="AQ618" s="577" t="inlineStr">
        <is>
          <t>2:37.3000</t>
        </is>
      </c>
      <c r="AR618" s="418">
        <f>IF(OR(AQ618="",AQ618="",AQ618=0),"",6.172/(AQ618*24))</f>
        <v/>
      </c>
      <c r="AS618" s="436">
        <f>IF(OR(NOT(ISNUMBER(C618)),NOT(ISNUMBER(AB618))),"",IF(AG618&lt;&gt;"",AG618,AB618)-C618)</f>
        <v/>
      </c>
      <c r="AT618" s="217" t="n"/>
      <c r="AU618" s="223">
        <f>IF($B618="","",TEXT($A618,"yyyymmdd")&amp;"_P"&amp;$C618&amp;"_C"&amp;$F618&amp;"_"&amp;TRIM(RIGHT(SUBSTITUTE(TRIM(SUBSTITUTE($L618,CHAR(160)," "))," ",REPT(" ",60)),60))&amp;IF($P618="","","-"&amp;TRIM(RIGHT(SUBSTITUTE(TRIM(SUBSTITUTE($P618,CHAR(160)," "))," ",REPT(" ",60)),60)))&amp;IF($T618="","","-"&amp;TRIM(RIGHT(SUBSTITUTE(TRIM(SUBSTITUTE($T618,CHAR(160)," "))," ",REPT(" ",60)),60)))&amp;".jpg")</f>
        <v/>
      </c>
    </row>
    <row r="619" ht="56" customHeight="1">
      <c r="A619" s="173" t="n">
        <v>26937</v>
      </c>
      <c r="B619" s="220" t="inlineStr">
        <is>
          <t>Hardie-Ferodo 1000 30 September, 1973</t>
        </is>
      </c>
      <c r="C619" s="220" t="n">
        <v>4</v>
      </c>
      <c r="D619" s="220" t="inlineStr">
        <is>
          <t>D</t>
        </is>
      </c>
      <c r="E619" s="220" t="n">
        <v>4</v>
      </c>
      <c r="F619" s="220" t="n">
        <v>2</v>
      </c>
      <c r="G619" s="220" t="inlineStr">
        <is>
          <t>Bob Jane Racing</t>
        </is>
      </c>
      <c r="H619" s="220" t="n"/>
      <c r="I619" s="220" t="n"/>
      <c r="J619" s="220" t="inlineStr">
        <is>
          <t>Holden LJ Torana GTR XU-1</t>
        </is>
      </c>
      <c r="K619" s="220" t="inlineStr">
        <is>
          <t>3330 L6</t>
        </is>
      </c>
      <c r="L619" s="220" t="inlineStr">
        <is>
          <t>Bob Jane</t>
        </is>
      </c>
      <c r="M619" s="220" t="inlineStr">
        <is>
          <t>AUS</t>
        </is>
      </c>
      <c r="N619" s="687">
        <f>_xlfn.LET(_xlpm.d,_xlfn.XLOOKUP(L619,'[1]Birth Dates'!$A:$A,'[1]Birth Dates'!$B:$B,"",0),IF(_xlpm.d=0,"",_xlpm.d))</f>
        <v/>
      </c>
      <c r="O619" s="220">
        <f>IF(OR(N619="",A619="",NOT(ISNUMBER(N619)),N619&gt;A619),"",DATEDIF(N619,A619,"Y")&amp;" years, "&amp;DATEDIF(N619,A619,"YM")&amp;" months, "&amp;DATEDIF(N619,A619,"MD")&amp;" days")</f>
        <v/>
      </c>
      <c r="P619" s="220" t="inlineStr">
        <is>
          <t>John Harvey</t>
        </is>
      </c>
      <c r="Q619" s="220" t="inlineStr">
        <is>
          <t>AUS</t>
        </is>
      </c>
      <c r="R619" s="687">
        <f>_xlfn.LET(_xlpm.d,_xlfn.XLOOKUP(P619,'[1]Birth Dates'!$A:$A,'[1]Birth Dates'!$B:$B,"",0),IF(_xlpm.d=0,"",_xlpm.d))</f>
        <v/>
      </c>
      <c r="S619" s="220">
        <f>IF(OR(R619="",A619="",NOT(ISNUMBER(R619)),R619&gt;A619),"",DATEDIF(R619,A619,"Y")&amp;" years, "&amp;DATEDIF(R619,A619,"YM")&amp;" months, "&amp;DATEDIF(R619,A619,"MD")&amp;" days")</f>
        <v/>
      </c>
      <c r="T619" s="220" t="n"/>
      <c r="U619" s="220" t="n"/>
      <c r="V619" s="687">
        <f>_xlfn.LET(_xlpm.d,_xlfn.XLOOKUP(T619,'[1]Birth Dates'!$A:$A,'[1]Birth Dates'!$B:$B,"",0),IF(_xlpm.d=0,"",_xlpm.d))</f>
        <v/>
      </c>
      <c r="W619" s="220">
        <f>IF(OR(V619="",A619="",NOT(ISNUMBER(V619)),V619&gt;A619),"",DATEDIF(V619,A619,"Y")&amp;" years, "&amp;DATEDIF(V619,A619,"YM")&amp;" months, "&amp;DATEDIF(V619,A619,"MD")&amp;" days")</f>
        <v/>
      </c>
      <c r="X619" s="220" t="n"/>
      <c r="Y619" s="220" t="n"/>
      <c r="Z619" s="220" t="n"/>
      <c r="AA619" s="220" t="n"/>
      <c r="AB619" s="220" t="n">
        <v>9</v>
      </c>
      <c r="AC619" s="220" t="n"/>
      <c r="AD619" s="220" t="n"/>
      <c r="AE619" s="577" t="inlineStr">
        <is>
          <t>2:39.3000</t>
        </is>
      </c>
      <c r="AF619" s="418">
        <f>IF(OR(AE619="",AE619="",AE619=0),"",6.172/(AE619*24))</f>
        <v/>
      </c>
      <c r="AG619" s="251" t="n"/>
      <c r="AH619" s="577" t="inlineStr"/>
      <c r="AI619" s="418">
        <f>IF(OR(AH619="",AH619="",AH619=0),"",6.172/(AH619*24))</f>
        <v/>
      </c>
      <c r="AJ619" s="175">
        <f>IF(AND(ISNUMBER(AB619),ISNUMBER(AG619)),AB619-AG619,"")</f>
        <v/>
      </c>
      <c r="AK619" s="220" t="n"/>
      <c r="AL619" s="220" t="n">
        <v>161</v>
      </c>
      <c r="AM619" s="482" t="n">
        <v>0.3079641203703704</v>
      </c>
      <c r="AN619" s="671">
        <f>IF(OR(AL619="",AM619="",AM619=0),"",AL619*6.172/(AM619*24))</f>
        <v/>
      </c>
      <c r="AO619" s="477">
        <f>IF(AND(AL619=AL618,AM619&lt;&gt;"",AM618&lt;&gt;""),AM619-AM618,"")</f>
        <v/>
      </c>
      <c r="AP619" s="220" t="n"/>
      <c r="AQ619" s="577" t="inlineStr">
        <is>
          <t>2:38.2000</t>
        </is>
      </c>
      <c r="AR619" s="418">
        <f>IF(OR(AQ619="",AQ619="",AQ619=0),"",6.172/(AQ619*24))</f>
        <v/>
      </c>
      <c r="AS619" s="436">
        <f>IF(OR(NOT(ISNUMBER(C619)),NOT(ISNUMBER(AB619))),"",IF(AG619&lt;&gt;"",AG619,AB619)-C619)</f>
        <v/>
      </c>
      <c r="AT619" s="412" t="inlineStr">
        <is>
          <t>Inclusive 1 minute penalty</t>
        </is>
      </c>
      <c r="AU619" s="223">
        <f>IF($B619="","",TEXT($A619,"yyyymmdd")&amp;"_P"&amp;$C619&amp;"_C"&amp;$F619&amp;"_"&amp;TRIM(RIGHT(SUBSTITUTE(TRIM(SUBSTITUTE($L619,CHAR(160)," "))," ",REPT(" ",60)),60))&amp;IF($P619="","","-"&amp;TRIM(RIGHT(SUBSTITUTE(TRIM(SUBSTITUTE($P619,CHAR(160)," "))," ",REPT(" ",60)),60)))&amp;IF($T619="","","-"&amp;TRIM(RIGHT(SUBSTITUTE(TRIM(SUBSTITUTE($T619,CHAR(160)," "))," ",REPT(" ",60)),60)))&amp;".jpg")</f>
        <v/>
      </c>
    </row>
    <row r="620" ht="56" customHeight="1">
      <c r="A620" s="173" t="n">
        <v>26937</v>
      </c>
      <c r="B620" s="220" t="inlineStr">
        <is>
          <t>Hardie-Ferodo 1000 30 September, 1973</t>
        </is>
      </c>
      <c r="C620" s="220" t="n">
        <v>5</v>
      </c>
      <c r="D620" s="220" t="inlineStr">
        <is>
          <t>D</t>
        </is>
      </c>
      <c r="E620" s="220" t="n">
        <v>5</v>
      </c>
      <c r="F620" s="220" t="n">
        <v>10</v>
      </c>
      <c r="G620" s="220" t="inlineStr">
        <is>
          <t>Lakis Manticas</t>
        </is>
      </c>
      <c r="H620" s="220" t="n"/>
      <c r="I620" s="220" t="n"/>
      <c r="J620" s="220" t="inlineStr">
        <is>
          <t>Holden LJ Torana GTR XU-1</t>
        </is>
      </c>
      <c r="K620" s="220" t="inlineStr">
        <is>
          <t>3330 L6</t>
        </is>
      </c>
      <c r="L620" s="220" t="inlineStr">
        <is>
          <t>Bob Forbes</t>
        </is>
      </c>
      <c r="M620" s="220" t="inlineStr">
        <is>
          <t>AUS</t>
        </is>
      </c>
      <c r="N620" s="687">
        <f>_xlfn.LET(_xlpm.d,_xlfn.XLOOKUP(L620,'[1]Birth Dates'!$A:$A,'[1]Birth Dates'!$B:$B,"",0),IF(_xlpm.d=0,"",_xlpm.d))</f>
        <v/>
      </c>
      <c r="O620" s="220">
        <f>IF(OR(N620="",A620="",NOT(ISNUMBER(N620)),N620&gt;A620),"",DATEDIF(N620,A620,"Y")&amp;" years, "&amp;DATEDIF(N620,A620,"YM")&amp;" months, "&amp;DATEDIF(N620,A620,"MD")&amp;" days")</f>
        <v/>
      </c>
      <c r="P620" s="220" t="inlineStr">
        <is>
          <t>Dick Johnson</t>
        </is>
      </c>
      <c r="Q620" s="220" t="inlineStr">
        <is>
          <t>AUS</t>
        </is>
      </c>
      <c r="R620" s="687">
        <f>_xlfn.LET(_xlpm.d,_xlfn.XLOOKUP(P620,'[1]Birth Dates'!$A:$A,'[1]Birth Dates'!$B:$B,"",0),IF(_xlpm.d=0,"",_xlpm.d))</f>
        <v/>
      </c>
      <c r="S620" s="220">
        <f>IF(OR(R620="",A620="",NOT(ISNUMBER(R620)),R620&gt;A620),"",DATEDIF(R620,A620,"Y")&amp;" years, "&amp;DATEDIF(R620,A620,"YM")&amp;" months, "&amp;DATEDIF(R620,A620,"MD")&amp;" days")</f>
        <v/>
      </c>
      <c r="T620" s="220" t="n"/>
      <c r="U620" s="220" t="n"/>
      <c r="V620" s="687">
        <f>_xlfn.LET(_xlpm.d,_xlfn.XLOOKUP(T620,'[1]Birth Dates'!$A:$A,'[1]Birth Dates'!$B:$B,"",0),IF(_xlpm.d=0,"",_xlpm.d))</f>
        <v/>
      </c>
      <c r="W620" s="220">
        <f>IF(OR(V620="",A620="",NOT(ISNUMBER(V620)),V620&gt;A620),"",DATEDIF(V620,A620,"Y")&amp;" years, "&amp;DATEDIF(V620,A620,"YM")&amp;" months, "&amp;DATEDIF(V620,A620,"MD")&amp;" days")</f>
        <v/>
      </c>
      <c r="X620" s="220" t="n"/>
      <c r="Y620" s="220" t="n"/>
      <c r="Z620" s="220" t="n"/>
      <c r="AA620" s="220" t="n"/>
      <c r="AB620" s="220" t="n">
        <v>11</v>
      </c>
      <c r="AC620" s="220" t="n"/>
      <c r="AD620" s="220" t="n"/>
      <c r="AE620" s="577" t="inlineStr">
        <is>
          <t>2:41.0000</t>
        </is>
      </c>
      <c r="AF620" s="418">
        <f>IF(OR(AE620="",AE620="",AE620=0),"",6.172/(AE620*24))</f>
        <v/>
      </c>
      <c r="AG620" s="251" t="n"/>
      <c r="AH620" s="577" t="inlineStr"/>
      <c r="AI620" s="418">
        <f>IF(OR(AH620="",AH620="",AH620=0),"",6.172/(AH620*24))</f>
        <v/>
      </c>
      <c r="AJ620" s="175">
        <f>IF(AND(ISNUMBER(AB620),ISNUMBER(AG620)),AB620-AG620,"")</f>
        <v/>
      </c>
      <c r="AK620" s="220" t="n"/>
      <c r="AL620" s="220" t="n">
        <v>154</v>
      </c>
      <c r="AM620" s="482" t="n">
        <v>0.3064155092592593</v>
      </c>
      <c r="AN620" s="671">
        <f>IF(OR(AL620="",AM620="",AM620=0),"",AL620*6.172/(AM620*24))</f>
        <v/>
      </c>
      <c r="AO620" s="477">
        <f>IF(AND(AL620=AL619,AM620&lt;&gt;"",AM619&lt;&gt;""),AM620-AM619,"")</f>
        <v/>
      </c>
      <c r="AP620" s="220" t="n"/>
      <c r="AQ620" s="577" t="inlineStr">
        <is>
          <t>2:40.9000</t>
        </is>
      </c>
      <c r="AR620" s="418">
        <f>IF(OR(AQ620="",AQ620="",AQ620=0),"",6.172/(AQ620*24))</f>
        <v/>
      </c>
      <c r="AS620" s="436">
        <f>IF(OR(NOT(ISNUMBER(C620)),NOT(ISNUMBER(AB620))),"",IF(AG620&lt;&gt;"",AG620,AB620)-C620)</f>
        <v/>
      </c>
      <c r="AT620" s="217" t="n"/>
      <c r="AU620" s="223">
        <f>IF($B620="","",TEXT($A620,"yyyymmdd")&amp;"_P"&amp;$C620&amp;"_C"&amp;$F620&amp;"_"&amp;TRIM(RIGHT(SUBSTITUTE(TRIM(SUBSTITUTE($L620,CHAR(160)," "))," ",REPT(" ",60)),60))&amp;IF($P620="","","-"&amp;TRIM(RIGHT(SUBSTITUTE(TRIM(SUBSTITUTE($P620,CHAR(160)," "))," ",REPT(" ",60)),60)))&amp;IF($T620="","","-"&amp;TRIM(RIGHT(SUBSTITUTE(TRIM(SUBSTITUTE($T620,CHAR(160)," "))," ",REPT(" ",60)),60)))&amp;".jpg")</f>
        <v/>
      </c>
    </row>
    <row r="621" ht="56" customHeight="1">
      <c r="A621" s="173" t="n">
        <v>26937</v>
      </c>
      <c r="B621" s="220" t="inlineStr">
        <is>
          <t>Hardie-Ferodo 1000 30 September, 1973</t>
        </is>
      </c>
      <c r="C621" s="220" t="n">
        <v>6</v>
      </c>
      <c r="D621" s="220" t="inlineStr">
        <is>
          <t>D</t>
        </is>
      </c>
      <c r="E621" s="220" t="n">
        <v>6</v>
      </c>
      <c r="F621" s="220" t="n">
        <v>21</v>
      </c>
      <c r="G621" s="220" t="inlineStr">
        <is>
          <t>Roamer Watches Australia Pty Ltd</t>
        </is>
      </c>
      <c r="H621" s="220" t="n"/>
      <c r="I621" s="220" t="n"/>
      <c r="J621" s="220" t="inlineStr">
        <is>
          <t>Chrysler Valiant Charger R/T E49</t>
        </is>
      </c>
      <c r="K621" s="220" t="inlineStr">
        <is>
          <t>4342 L6</t>
        </is>
      </c>
      <c r="L621" s="220" t="inlineStr">
        <is>
          <t>Ray Kaleda</t>
        </is>
      </c>
      <c r="M621" s="220" t="inlineStr">
        <is>
          <t>AUS</t>
        </is>
      </c>
      <c r="N621" s="687">
        <f>_xlfn.LET(_xlpm.d,_xlfn.XLOOKUP(L621,'[1]Birth Dates'!$A:$A,'[1]Birth Dates'!$B:$B,"",0),IF(_xlpm.d=0,"",_xlpm.d))</f>
        <v/>
      </c>
      <c r="O621" s="220">
        <f>IF(OR(N621="",A621="",NOT(ISNUMBER(N621)),N621&gt;A621),"",DATEDIF(N621,A621,"Y")&amp;" years, "&amp;DATEDIF(N621,A621,"YM")&amp;" months, "&amp;DATEDIF(N621,A621,"MD")&amp;" days")</f>
        <v/>
      </c>
      <c r="P621" s="220" t="inlineStr">
        <is>
          <t>Peter Granger</t>
        </is>
      </c>
      <c r="Q621" s="220" t="inlineStr">
        <is>
          <t>AUS</t>
        </is>
      </c>
      <c r="R621" s="687">
        <f>_xlfn.LET(_xlpm.d,_xlfn.XLOOKUP(P621,'[1]Birth Dates'!$A:$A,'[1]Birth Dates'!$B:$B,"",0),IF(_xlpm.d=0,"",_xlpm.d))</f>
        <v/>
      </c>
      <c r="S621" s="220">
        <f>IF(OR(R621="",A621="",NOT(ISNUMBER(R621)),R621&gt;A621),"",DATEDIF(R621,A621,"Y")&amp;" years, "&amp;DATEDIF(R621,A621,"YM")&amp;" months, "&amp;DATEDIF(R621,A621,"MD")&amp;" days")</f>
        <v/>
      </c>
      <c r="T621" s="220" t="n"/>
      <c r="U621" s="220" t="n"/>
      <c r="V621" s="687">
        <f>_xlfn.LET(_xlpm.d,_xlfn.XLOOKUP(T621,'[1]Birth Dates'!$A:$A,'[1]Birth Dates'!$B:$B,"",0),IF(_xlpm.d=0,"",_xlpm.d))</f>
        <v/>
      </c>
      <c r="W621" s="220">
        <f>IF(OR(V621="",A621="",NOT(ISNUMBER(V621)),V621&gt;A621),"",DATEDIF(V621,A621,"Y")&amp;" years, "&amp;DATEDIF(V621,A621,"YM")&amp;" months, "&amp;DATEDIF(V621,A621,"MD")&amp;" days")</f>
        <v/>
      </c>
      <c r="X621" s="220" t="n"/>
      <c r="Y621" s="220" t="n"/>
      <c r="Z621" s="220" t="n"/>
      <c r="AA621" s="220" t="n"/>
      <c r="AB621" s="220" t="n">
        <v>18</v>
      </c>
      <c r="AC621" s="220" t="n"/>
      <c r="AD621" s="220" t="n"/>
      <c r="AE621" s="577" t="inlineStr">
        <is>
          <t>2:45.2000</t>
        </is>
      </c>
      <c r="AF621" s="418">
        <f>IF(OR(AE621="",AE621="",AE621=0),"",6.172/(AE621*24))</f>
        <v/>
      </c>
      <c r="AG621" s="251" t="n"/>
      <c r="AH621" s="577" t="inlineStr"/>
      <c r="AI621" s="418">
        <f>IF(OR(AH621="",AH621="",AH621=0),"",6.172/(AH621*24))</f>
        <v/>
      </c>
      <c r="AJ621" s="175">
        <f>IF(AND(ISNUMBER(AB621),ISNUMBER(AG621)),AB621-AG621,"")</f>
        <v/>
      </c>
      <c r="AK621" s="220" t="n"/>
      <c r="AL621" s="220" t="n">
        <v>150</v>
      </c>
      <c r="AM621" s="482" t="n">
        <v>0.3057824074074074</v>
      </c>
      <c r="AN621" s="671">
        <f>IF(OR(AL621="",AM621="",AM621=0),"",AL621*6.172/(AM621*24))</f>
        <v/>
      </c>
      <c r="AO621" s="477">
        <f>IF(AND(AL621=AL620,AM621&lt;&gt;"",AM620&lt;&gt;""),AM621-AM620,"")</f>
        <v/>
      </c>
      <c r="AP621" s="220" t="n"/>
      <c r="AQ621" s="577" t="inlineStr">
        <is>
          <t>2:45.9000</t>
        </is>
      </c>
      <c r="AR621" s="418">
        <f>IF(OR(AQ621="",AQ621="",AQ621=0),"",6.172/(AQ621*24))</f>
        <v/>
      </c>
      <c r="AS621" s="436">
        <f>IF(OR(NOT(ISNUMBER(C621)),NOT(ISNUMBER(AB621))),"",IF(AG621&lt;&gt;"",AG621,AB621)-C621)</f>
        <v/>
      </c>
      <c r="AT621" s="217" t="n"/>
      <c r="AU621" s="223">
        <f>IF($B621="","",TEXT($A621,"yyyymmdd")&amp;"_P"&amp;$C621&amp;"_C"&amp;$F621&amp;"_"&amp;TRIM(RIGHT(SUBSTITUTE(TRIM(SUBSTITUTE($L621,CHAR(160)," "))," ",REPT(" ",60)),60))&amp;IF($P621="","","-"&amp;TRIM(RIGHT(SUBSTITUTE(TRIM(SUBSTITUTE($P621,CHAR(160)," "))," ",REPT(" ",60)),60)))&amp;IF($T621="","","-"&amp;TRIM(RIGHT(SUBSTITUTE(TRIM(SUBSTITUTE($T621,CHAR(160)," "))," ",REPT(" ",60)),60)))&amp;".jpg")</f>
        <v/>
      </c>
    </row>
    <row r="622" ht="56" customHeight="1">
      <c r="A622" s="173" t="n">
        <v>26937</v>
      </c>
      <c r="B622" s="220" t="inlineStr">
        <is>
          <t>Hardie-Ferodo 1000 30 September, 1973</t>
        </is>
      </c>
      <c r="C622" s="220" t="n">
        <v>7</v>
      </c>
      <c r="D622" s="220" t="inlineStr">
        <is>
          <t>D</t>
        </is>
      </c>
      <c r="E622" s="220" t="n">
        <v>7</v>
      </c>
      <c r="F622" s="220" t="n">
        <v>15</v>
      </c>
      <c r="G622" s="220" t="inlineStr">
        <is>
          <t>Murray Carter - Shell Racing</t>
        </is>
      </c>
      <c r="H622" s="220" t="n"/>
      <c r="I622" s="220" t="n"/>
      <c r="J622" s="220" t="inlineStr">
        <is>
          <t>Ford Falcon XA GT Hardtop</t>
        </is>
      </c>
      <c r="K622" s="220" t="inlineStr">
        <is>
          <t>5763 V8</t>
        </is>
      </c>
      <c r="L622" s="220" t="inlineStr">
        <is>
          <t>Murray Carter</t>
        </is>
      </c>
      <c r="M622" s="220" t="inlineStr">
        <is>
          <t>AUS</t>
        </is>
      </c>
      <c r="N622" s="687">
        <f>_xlfn.LET(_xlpm.d,_xlfn.XLOOKUP(L622,'[1]Birth Dates'!$A:$A,'[1]Birth Dates'!$B:$B,"",0),IF(_xlpm.d=0,"",_xlpm.d))</f>
        <v/>
      </c>
      <c r="O622" s="220">
        <f>IF(OR(N622="",A622="",NOT(ISNUMBER(N622)),N622&gt;A622),"",DATEDIF(N622,A622,"Y")&amp;" years, "&amp;DATEDIF(N622,A622,"YM")&amp;" months, "&amp;DATEDIF(N622,A622,"MD")&amp;" days")</f>
        <v/>
      </c>
      <c r="P622" s="220" t="inlineStr">
        <is>
          <t>Lawrie Nelson</t>
        </is>
      </c>
      <c r="Q622" s="220" t="inlineStr">
        <is>
          <t>AUS</t>
        </is>
      </c>
      <c r="R622" s="687">
        <f>_xlfn.LET(_xlpm.d,_xlfn.XLOOKUP(P622,'[1]Birth Dates'!$A:$A,'[1]Birth Dates'!$B:$B,"",0),IF(_xlpm.d=0,"",_xlpm.d))</f>
        <v/>
      </c>
      <c r="S622" s="220">
        <f>IF(OR(R622="",A622="",NOT(ISNUMBER(R622)),R622&gt;A622),"",DATEDIF(R622,A622,"Y")&amp;" years, "&amp;DATEDIF(R622,A622,"YM")&amp;" months, "&amp;DATEDIF(R622,A622,"MD")&amp;" days")</f>
        <v/>
      </c>
      <c r="T622" s="220" t="n"/>
      <c r="U622" s="220" t="n"/>
      <c r="V622" s="687">
        <f>_xlfn.LET(_xlpm.d,_xlfn.XLOOKUP(T622,'[1]Birth Dates'!$A:$A,'[1]Birth Dates'!$B:$B,"",0),IF(_xlpm.d=0,"",_xlpm.d))</f>
        <v/>
      </c>
      <c r="W622" s="220">
        <f>IF(OR(V622="",A622="",NOT(ISNUMBER(V622)),V622&gt;A622),"",DATEDIF(V622,A622,"Y")&amp;" years, "&amp;DATEDIF(V622,A622,"YM")&amp;" months, "&amp;DATEDIF(V622,A622,"MD")&amp;" days")</f>
        <v/>
      </c>
      <c r="X622" s="220" t="n"/>
      <c r="Y622" s="220" t="n"/>
      <c r="Z622" s="220" t="n"/>
      <c r="AA622" s="220" t="n"/>
      <c r="AB622" s="220" t="n">
        <v>19</v>
      </c>
      <c r="AC622" s="220" t="n"/>
      <c r="AD622" s="220" t="n"/>
      <c r="AE622" s="577" t="inlineStr">
        <is>
          <t>2:45.9000</t>
        </is>
      </c>
      <c r="AF622" s="418">
        <f>IF(OR(AE622="",AE622="",AE622=0),"",6.172/(AE622*24))</f>
        <v/>
      </c>
      <c r="AG622" s="251" t="n"/>
      <c r="AH622" s="577" t="inlineStr"/>
      <c r="AI622" s="418">
        <f>IF(OR(AH622="",AH622="",AH622=0),"",6.172/(AH622*24))</f>
        <v/>
      </c>
      <c r="AJ622" s="175">
        <f>IF(AND(ISNUMBER(AB622),ISNUMBER(AG622)),AB622-AG622,"")</f>
        <v/>
      </c>
      <c r="AK622" s="220" t="n"/>
      <c r="AL622" s="220" t="n">
        <v>150</v>
      </c>
      <c r="AM622" s="482" t="n">
        <v>0.3070162037037037</v>
      </c>
      <c r="AN622" s="671">
        <f>IF(OR(AL622="",AM622="",AM622=0),"",AL622*6.172/(AM622*24))</f>
        <v/>
      </c>
      <c r="AO622" s="477">
        <f>IF(AND(AL622=AL621,AM622&lt;&gt;"",AM621&lt;&gt;""),AM622-AM621,"")</f>
        <v/>
      </c>
      <c r="AP622" s="220" t="n"/>
      <c r="AQ622" s="577" t="inlineStr">
        <is>
          <t>2:40.6000</t>
        </is>
      </c>
      <c r="AR622" s="418">
        <f>IF(OR(AQ622="",AQ622="",AQ622=0),"",6.172/(AQ622*24))</f>
        <v/>
      </c>
      <c r="AS622" s="436">
        <f>IF(OR(NOT(ISNUMBER(C622)),NOT(ISNUMBER(AB622))),"",IF(AG622&lt;&gt;"",AG622,AB622)-C622)</f>
        <v/>
      </c>
      <c r="AT622" s="412" t="inlineStr">
        <is>
          <t>Inclusive 1 minute penalty</t>
        </is>
      </c>
      <c r="AU622" s="223">
        <f>IF($B622="","",TEXT($A622,"yyyymmdd")&amp;"_P"&amp;$C622&amp;"_C"&amp;$F622&amp;"_"&amp;TRIM(RIGHT(SUBSTITUTE(TRIM(SUBSTITUTE($L622,CHAR(160)," "))," ",REPT(" ",60)),60))&amp;IF($P622="","","-"&amp;TRIM(RIGHT(SUBSTITUTE(TRIM(SUBSTITUTE($P622,CHAR(160)," "))," ",REPT(" ",60)),60)))&amp;IF($T622="","","-"&amp;TRIM(RIGHT(SUBSTITUTE(TRIM(SUBSTITUTE($T622,CHAR(160)," "))," ",REPT(" ",60)),60)))&amp;".jpg")</f>
        <v/>
      </c>
    </row>
    <row r="623" ht="56" customHeight="1">
      <c r="A623" s="173" t="n">
        <v>26937</v>
      </c>
      <c r="B623" s="220" t="inlineStr">
        <is>
          <t>Hardie-Ferodo 1000 30 September, 1973</t>
        </is>
      </c>
      <c r="C623" s="220" t="n">
        <v>8</v>
      </c>
      <c r="D623" s="220" t="inlineStr">
        <is>
          <t>B</t>
        </is>
      </c>
      <c r="E623" s="220" t="n">
        <v>1</v>
      </c>
      <c r="F623" s="220" t="n">
        <v>49</v>
      </c>
      <c r="G623" s="220" t="inlineStr">
        <is>
          <t>AF &amp; M Beninca Pty Ltd</t>
        </is>
      </c>
      <c r="H623" s="220" t="n"/>
      <c r="I623" s="220" t="n"/>
      <c r="J623" s="220" t="inlineStr">
        <is>
          <t>Alfa Romeo 2000 GTV</t>
        </is>
      </c>
      <c r="K623" s="220" t="inlineStr">
        <is>
          <t>1962 L4</t>
        </is>
      </c>
      <c r="L623" s="220" t="inlineStr">
        <is>
          <t>Ray Harrison</t>
        </is>
      </c>
      <c r="M623" s="220" t="inlineStr">
        <is>
          <t>AUS</t>
        </is>
      </c>
      <c r="N623" s="687">
        <f>_xlfn.LET(_xlpm.d,_xlfn.XLOOKUP(L623,'[1]Birth Dates'!$A:$A,'[1]Birth Dates'!$B:$B,"",0),IF(_xlpm.d=0,"",_xlpm.d))</f>
        <v/>
      </c>
      <c r="O623" s="220">
        <f>IF(OR(N623="",A623="",NOT(ISNUMBER(N623)),N623&gt;A623),"",DATEDIF(N623,A623,"Y")&amp;" years, "&amp;DATEDIF(N623,A623,"YM")&amp;" months, "&amp;DATEDIF(N623,A623,"MD")&amp;" days")</f>
        <v/>
      </c>
      <c r="P623" s="220" t="inlineStr">
        <is>
          <t>Mal Robertson</t>
        </is>
      </c>
      <c r="Q623" s="220" t="inlineStr">
        <is>
          <t>AUS</t>
        </is>
      </c>
      <c r="R623" s="687">
        <f>_xlfn.LET(_xlpm.d,_xlfn.XLOOKUP(P623,'[1]Birth Dates'!$A:$A,'[1]Birth Dates'!$B:$B,"",0),IF(_xlpm.d=0,"",_xlpm.d))</f>
        <v/>
      </c>
      <c r="S623" s="220">
        <f>IF(OR(R623="",A623="",NOT(ISNUMBER(R623)),R623&gt;A623),"",DATEDIF(R623,A623,"Y")&amp;" years, "&amp;DATEDIF(R623,A623,"YM")&amp;" months, "&amp;DATEDIF(R623,A623,"MD")&amp;" days")</f>
        <v/>
      </c>
      <c r="T623" s="220" t="n"/>
      <c r="U623" s="220" t="n"/>
      <c r="V623" s="687">
        <f>_xlfn.LET(_xlpm.d,_xlfn.XLOOKUP(T623,'[1]Birth Dates'!$A:$A,'[1]Birth Dates'!$B:$B,"",0),IF(_xlpm.d=0,"",_xlpm.d))</f>
        <v/>
      </c>
      <c r="W623" s="220">
        <f>IF(OR(V623="",A623="",NOT(ISNUMBER(V623)),V623&gt;A623),"",DATEDIF(V623,A623,"Y")&amp;" years, "&amp;DATEDIF(V623,A623,"YM")&amp;" months, "&amp;DATEDIF(V623,A623,"MD")&amp;" days")</f>
        <v/>
      </c>
      <c r="X623" s="220" t="n"/>
      <c r="Y623" s="220" t="n"/>
      <c r="Z623" s="220" t="n"/>
      <c r="AA623" s="220" t="n"/>
      <c r="AB623" s="220" t="n">
        <v>23</v>
      </c>
      <c r="AC623" s="220" t="n"/>
      <c r="AD623" s="220" t="n"/>
      <c r="AE623" s="577" t="inlineStr">
        <is>
          <t>2:49.8000</t>
        </is>
      </c>
      <c r="AF623" s="418">
        <f>IF(OR(AE623="",AE623="",AE623=0),"",6.172/(AE623*24))</f>
        <v/>
      </c>
      <c r="AG623" s="251" t="n"/>
      <c r="AH623" s="577" t="inlineStr"/>
      <c r="AI623" s="418">
        <f>IF(OR(AH623="",AH623="",AH623=0),"",6.172/(AH623*24))</f>
        <v/>
      </c>
      <c r="AJ623" s="175">
        <f>IF(AND(ISNUMBER(AB623),ISNUMBER(AG623)),AB623-AG623,"")</f>
        <v/>
      </c>
      <c r="AK623" s="220" t="n"/>
      <c r="AL623" s="220" t="n">
        <v>149</v>
      </c>
      <c r="AM623" s="482" t="n">
        <v>0.3062349537037037</v>
      </c>
      <c r="AN623" s="671">
        <f>IF(OR(AL623="",AM623="",AM623=0),"",AL623*6.172/(AM623*24))</f>
        <v/>
      </c>
      <c r="AO623" s="477">
        <f>IF(AND(AL623=AL622,AM623&lt;&gt;"",AM622&lt;&gt;""),AM623-AM622,"")</f>
        <v/>
      </c>
      <c r="AP623" s="220" t="n"/>
      <c r="AQ623" s="577" t="inlineStr">
        <is>
          <t>2:50.9000</t>
        </is>
      </c>
      <c r="AR623" s="418">
        <f>IF(OR(AQ623="",AQ623="",AQ623=0),"",6.172/(AQ623*24))</f>
        <v/>
      </c>
      <c r="AS623" s="436">
        <f>IF(OR(NOT(ISNUMBER(C623)),NOT(ISNUMBER(AB623))),"",IF(AG623&lt;&gt;"",AG623,AB623)-C623)</f>
        <v/>
      </c>
      <c r="AT623" s="217" t="n"/>
      <c r="AU623" s="223">
        <f>IF($B623="","",TEXT($A623,"yyyymmdd")&amp;"_P"&amp;$C623&amp;"_C"&amp;$F623&amp;"_"&amp;TRIM(RIGHT(SUBSTITUTE(TRIM(SUBSTITUTE($L623,CHAR(160)," "))," ",REPT(" ",60)),60))&amp;IF($P623="","","-"&amp;TRIM(RIGHT(SUBSTITUTE(TRIM(SUBSTITUTE($P623,CHAR(160)," "))," ",REPT(" ",60)),60)))&amp;IF($T623="","","-"&amp;TRIM(RIGHT(SUBSTITUTE(TRIM(SUBSTITUTE($T623,CHAR(160)," "))," ",REPT(" ",60)),60)))&amp;".jpg")</f>
        <v/>
      </c>
    </row>
    <row r="624" ht="56" customHeight="1">
      <c r="A624" s="173" t="n">
        <v>26937</v>
      </c>
      <c r="B624" s="220" t="inlineStr">
        <is>
          <t>Hardie-Ferodo 1000 30 September, 1973</t>
        </is>
      </c>
      <c r="C624" s="220" t="n">
        <v>9</v>
      </c>
      <c r="D624" s="220" t="inlineStr">
        <is>
          <t>B</t>
        </is>
      </c>
      <c r="E624" s="220" t="n">
        <v>2</v>
      </c>
      <c r="F624" s="220" t="n">
        <v>45</v>
      </c>
      <c r="G624" s="220" t="inlineStr">
        <is>
          <t>Mazda Racing Team</t>
        </is>
      </c>
      <c r="H624" s="220" t="n"/>
      <c r="I624" s="220" t="n"/>
      <c r="J624" s="220" t="inlineStr">
        <is>
          <t>Mazda RX3</t>
        </is>
      </c>
      <c r="K624" s="220" t="inlineStr">
        <is>
          <t>2 x 491 R2</t>
        </is>
      </c>
      <c r="L624" s="220" t="inlineStr">
        <is>
          <t>Mel Mollison</t>
        </is>
      </c>
      <c r="M624" s="220" t="inlineStr">
        <is>
          <t>AUS</t>
        </is>
      </c>
      <c r="N624" s="687">
        <f>_xlfn.LET(_xlpm.d,_xlfn.XLOOKUP(L624,'[1]Birth Dates'!$A:$A,'[1]Birth Dates'!$B:$B,"",0),IF(_xlpm.d=0,"",_xlpm.d))</f>
        <v/>
      </c>
      <c r="O624" s="220">
        <f>IF(OR(N624="",A624="",NOT(ISNUMBER(N624)),N624&gt;A624),"",DATEDIF(N624,A624,"Y")&amp;" years, "&amp;DATEDIF(N624,A624,"YM")&amp;" months, "&amp;DATEDIF(N624,A624,"MD")&amp;" days")</f>
        <v/>
      </c>
      <c r="P624" s="220" t="inlineStr">
        <is>
          <t>Bruce Hindhaugh</t>
        </is>
      </c>
      <c r="Q624" s="220" t="inlineStr">
        <is>
          <t>AUS</t>
        </is>
      </c>
      <c r="R624" s="687">
        <f>_xlfn.LET(_xlpm.d,_xlfn.XLOOKUP(P624,'[1]Birth Dates'!$A:$A,'[1]Birth Dates'!$B:$B,"",0),IF(_xlpm.d=0,"",_xlpm.d))</f>
        <v/>
      </c>
      <c r="S624" s="220">
        <f>IF(OR(R624="",A624="",NOT(ISNUMBER(R624)),R624&gt;A624),"",DATEDIF(R624,A624,"Y")&amp;" years, "&amp;DATEDIF(R624,A624,"YM")&amp;" months, "&amp;DATEDIF(R624,A624,"MD")&amp;" days")</f>
        <v/>
      </c>
      <c r="T624" s="220" t="n"/>
      <c r="U624" s="220" t="n"/>
      <c r="V624" s="687">
        <f>_xlfn.LET(_xlpm.d,_xlfn.XLOOKUP(T624,'[1]Birth Dates'!$A:$A,'[1]Birth Dates'!$B:$B,"",0),IF(_xlpm.d=0,"",_xlpm.d))</f>
        <v/>
      </c>
      <c r="W624" s="220">
        <f>IF(OR(V624="",A624="",NOT(ISNUMBER(V624)),V624&gt;A624),"",DATEDIF(V624,A624,"Y")&amp;" years, "&amp;DATEDIF(V624,A624,"YM")&amp;" months, "&amp;DATEDIF(V624,A624,"MD")&amp;" days")</f>
        <v/>
      </c>
      <c r="X624" s="220" t="n"/>
      <c r="Y624" s="220" t="n"/>
      <c r="Z624" s="220" t="n"/>
      <c r="AA624" s="220" t="n"/>
      <c r="AB624" s="220" t="n">
        <v>36</v>
      </c>
      <c r="AC624" s="220" t="n"/>
      <c r="AD624" s="220" t="n"/>
      <c r="AE624" s="577" t="inlineStr">
        <is>
          <t>2:56.0000</t>
        </is>
      </c>
      <c r="AF624" s="418">
        <f>IF(OR(AE624="",AE624="",AE624=0),"",6.172/(AE624*24))</f>
        <v/>
      </c>
      <c r="AG624" s="251" t="n"/>
      <c r="AH624" s="577" t="inlineStr"/>
      <c r="AI624" s="418">
        <f>IF(OR(AH624="",AH624="",AH624=0),"",6.172/(AH624*24))</f>
        <v/>
      </c>
      <c r="AJ624" s="175">
        <f>IF(AND(ISNUMBER(AB624),ISNUMBER(AG624)),AB624-AG624,"")</f>
        <v/>
      </c>
      <c r="AK624" s="220" t="n"/>
      <c r="AL624" s="220" t="n">
        <v>144</v>
      </c>
      <c r="AM624" s="482" t="n">
        <v>0.3061898148148148</v>
      </c>
      <c r="AN624" s="671">
        <f>IF(OR(AL624="",AM624="",AM624=0),"",AL624*6.172/(AM624*24))</f>
        <v/>
      </c>
      <c r="AO624" s="477">
        <f>IF(AND(AL624=AL623,AM624&lt;&gt;"",AM623&lt;&gt;""),AM624-AM623,"")</f>
        <v/>
      </c>
      <c r="AP624" s="220" t="n"/>
      <c r="AQ624" s="577" t="inlineStr">
        <is>
          <t>2:56.7000</t>
        </is>
      </c>
      <c r="AR624" s="418">
        <f>IF(OR(AQ624="",AQ624="",AQ624=0),"",6.172/(AQ624*24))</f>
        <v/>
      </c>
      <c r="AS624" s="436">
        <f>IF(OR(NOT(ISNUMBER(C624)),NOT(ISNUMBER(AB624))),"",IF(AG624&lt;&gt;"",AG624,AB624)-C624)</f>
        <v/>
      </c>
      <c r="AT624" s="217" t="n"/>
      <c r="AU624" s="223">
        <f>IF($B624="","",TEXT($A624,"yyyymmdd")&amp;"_P"&amp;$C624&amp;"_C"&amp;$F624&amp;"_"&amp;TRIM(RIGHT(SUBSTITUTE(TRIM(SUBSTITUTE($L624,CHAR(160)," "))," ",REPT(" ",60)),60))&amp;IF($P624="","","-"&amp;TRIM(RIGHT(SUBSTITUTE(TRIM(SUBSTITUTE($P624,CHAR(160)," "))," ",REPT(" ",60)),60)))&amp;IF($T624="","","-"&amp;TRIM(RIGHT(SUBSTITUTE(TRIM(SUBSTITUTE($T624,CHAR(160)," "))," ",REPT(" ",60)),60)))&amp;".jpg")</f>
        <v/>
      </c>
    </row>
    <row r="625" ht="56" customHeight="1">
      <c r="A625" s="173" t="n">
        <v>26937</v>
      </c>
      <c r="B625" s="220" t="inlineStr">
        <is>
          <t>Hardie-Ferodo 1000 30 September, 1973</t>
        </is>
      </c>
      <c r="C625" s="220" t="n">
        <v>10</v>
      </c>
      <c r="D625" s="220" t="inlineStr">
        <is>
          <t>C</t>
        </is>
      </c>
      <c r="E625" s="220" t="n">
        <v>1</v>
      </c>
      <c r="F625" s="220" t="n">
        <v>34</v>
      </c>
      <c r="G625" s="220" t="inlineStr">
        <is>
          <t>Bernie Haehnle</t>
        </is>
      </c>
      <c r="H625" s="220" t="n"/>
      <c r="I625" s="220" t="n"/>
      <c r="J625" s="220" t="inlineStr">
        <is>
          <t>Mazda RX2</t>
        </is>
      </c>
      <c r="K625" s="220" t="inlineStr">
        <is>
          <t>2 x 573 R2</t>
        </is>
      </c>
      <c r="L625" s="220" t="inlineStr">
        <is>
          <t>Bernie Haehnle</t>
        </is>
      </c>
      <c r="M625" s="220" t="inlineStr">
        <is>
          <t>AUS</t>
        </is>
      </c>
      <c r="N625" s="687">
        <f>_xlfn.LET(_xlpm.d,_xlfn.XLOOKUP(L625,'[1]Birth Dates'!$A:$A,'[1]Birth Dates'!$B:$B,"",0),IF(_xlpm.d=0,"",_xlpm.d))</f>
        <v/>
      </c>
      <c r="O625" s="220">
        <f>IF(OR(N625="",A625="",NOT(ISNUMBER(N625)),N625&gt;A625),"",DATEDIF(N625,A625,"Y")&amp;" years, "&amp;DATEDIF(N625,A625,"YM")&amp;" months, "&amp;DATEDIF(N625,A625,"MD")&amp;" days")</f>
        <v/>
      </c>
      <c r="P625" s="220" t="inlineStr">
        <is>
          <t>Wayne Rogerson</t>
        </is>
      </c>
      <c r="Q625" s="220" t="inlineStr">
        <is>
          <t>AUS</t>
        </is>
      </c>
      <c r="R625" s="687">
        <f>_xlfn.LET(_xlpm.d,_xlfn.XLOOKUP(P625,'[1]Birth Dates'!$A:$A,'[1]Birth Dates'!$B:$B,"",0),IF(_xlpm.d=0,"",_xlpm.d))</f>
        <v/>
      </c>
      <c r="S625" s="220">
        <f>IF(OR(R625="",A625="",NOT(ISNUMBER(R625)),R625&gt;A625),"",DATEDIF(R625,A625,"Y")&amp;" years, "&amp;DATEDIF(R625,A625,"YM")&amp;" months, "&amp;DATEDIF(R625,A625,"MD")&amp;" days")</f>
        <v/>
      </c>
      <c r="T625" s="220" t="n"/>
      <c r="U625" s="220" t="n"/>
      <c r="V625" s="687">
        <f>_xlfn.LET(_xlpm.d,_xlfn.XLOOKUP(T625,'[1]Birth Dates'!$A:$A,'[1]Birth Dates'!$B:$B,"",0),IF(_xlpm.d=0,"",_xlpm.d))</f>
        <v/>
      </c>
      <c r="W625" s="220">
        <f>IF(OR(V625="",A625="",NOT(ISNUMBER(V625)),V625&gt;A625),"",DATEDIF(V625,A625,"Y")&amp;" years, "&amp;DATEDIF(V625,A625,"YM")&amp;" months, "&amp;DATEDIF(V625,A625,"MD")&amp;" days")</f>
        <v/>
      </c>
      <c r="X625" s="220" t="n"/>
      <c r="Y625" s="220" t="n"/>
      <c r="Z625" s="220" t="n"/>
      <c r="AA625" s="220" t="n"/>
      <c r="AB625" s="220" t="n">
        <v>35</v>
      </c>
      <c r="AC625" s="220" t="n"/>
      <c r="AD625" s="220" t="n"/>
      <c r="AE625" s="577" t="inlineStr">
        <is>
          <t>2:54.9000</t>
        </is>
      </c>
      <c r="AF625" s="418">
        <f>IF(OR(AE625="",AE625="",AE625=0),"",6.172/(AE625*24))</f>
        <v/>
      </c>
      <c r="AG625" s="251" t="n"/>
      <c r="AH625" s="577" t="inlineStr"/>
      <c r="AI625" s="418">
        <f>IF(OR(AH625="",AH625="",AH625=0),"",6.172/(AH625*24))</f>
        <v/>
      </c>
      <c r="AJ625" s="175">
        <f>IF(AND(ISNUMBER(AB625),ISNUMBER(AG625)),AB625-AG625,"")</f>
        <v/>
      </c>
      <c r="AK625" s="220" t="n"/>
      <c r="AL625" s="220" t="n">
        <v>144</v>
      </c>
      <c r="AM625" s="482" t="n">
        <v>0.306337962962963</v>
      </c>
      <c r="AN625" s="671">
        <f>IF(OR(AL625="",AM625="",AM625=0),"",AL625*6.172/(AM625*24))</f>
        <v/>
      </c>
      <c r="AO625" s="477">
        <f>IF(AND(AL625=AL624,AM625&lt;&gt;"",AM624&lt;&gt;""),AM625-AM624,"")</f>
        <v/>
      </c>
      <c r="AP625" s="220" t="n"/>
      <c r="AQ625" s="577" t="inlineStr">
        <is>
          <t>2:54.5000</t>
        </is>
      </c>
      <c r="AR625" s="418">
        <f>IF(OR(AQ625="",AQ625="",AQ625=0),"",6.172/(AQ625*24))</f>
        <v/>
      </c>
      <c r="AS625" s="436">
        <f>IF(OR(NOT(ISNUMBER(C625)),NOT(ISNUMBER(AB625))),"",IF(AG625&lt;&gt;"",AG625,AB625)-C625)</f>
        <v/>
      </c>
      <c r="AT625" s="217" t="n"/>
      <c r="AU625" s="223">
        <f>IF($B625="","",TEXT($A625,"yyyymmdd")&amp;"_P"&amp;$C625&amp;"_C"&amp;$F625&amp;"_"&amp;TRIM(RIGHT(SUBSTITUTE(TRIM(SUBSTITUTE($L625,CHAR(160)," "))," ",REPT(" ",60)),60))&amp;IF($P625="","","-"&amp;TRIM(RIGHT(SUBSTITUTE(TRIM(SUBSTITUTE($P625,CHAR(160)," "))," ",REPT(" ",60)),60)))&amp;IF($T625="","","-"&amp;TRIM(RIGHT(SUBSTITUTE(TRIM(SUBSTITUTE($T625,CHAR(160)," "))," ",REPT(" ",60)),60)))&amp;".jpg")</f>
        <v/>
      </c>
    </row>
    <row r="626" ht="56" customHeight="1">
      <c r="A626" s="173" t="n">
        <v>26937</v>
      </c>
      <c r="B626" s="220" t="inlineStr">
        <is>
          <t>Hardie-Ferodo 1000 30 September, 1973</t>
        </is>
      </c>
      <c r="C626" s="220" t="n">
        <v>11</v>
      </c>
      <c r="D626" s="220" t="inlineStr">
        <is>
          <t>D</t>
        </is>
      </c>
      <c r="E626" s="220" t="n">
        <v>8</v>
      </c>
      <c r="F626" s="220" t="n">
        <v>31</v>
      </c>
      <c r="G626" s="220" t="inlineStr">
        <is>
          <t>Tony Roberts Automotive Centre</t>
        </is>
      </c>
      <c r="H626" s="220" t="n"/>
      <c r="I626" s="220" t="n"/>
      <c r="J626" s="220" t="inlineStr">
        <is>
          <t>Chrysler Valiant Charger R/T E49</t>
        </is>
      </c>
      <c r="K626" s="220" t="inlineStr">
        <is>
          <t>4342 L6</t>
        </is>
      </c>
      <c r="L626" s="220" t="inlineStr">
        <is>
          <t>Brian Ovenden</t>
        </is>
      </c>
      <c r="M626" s="220" t="inlineStr">
        <is>
          <t>AUS</t>
        </is>
      </c>
      <c r="N626" s="687">
        <f>_xlfn.LET(_xlpm.d,_xlfn.XLOOKUP(L626,'[1]Birth Dates'!$A:$A,'[1]Birth Dates'!$B:$B,"",0),IF(_xlpm.d=0,"",_xlpm.d))</f>
        <v/>
      </c>
      <c r="O626" s="220">
        <f>IF(OR(N626="",A626="",NOT(ISNUMBER(N626)),N626&gt;A626),"",DATEDIF(N626,A626,"Y")&amp;" years, "&amp;DATEDIF(N626,A626,"YM")&amp;" months, "&amp;DATEDIF(N626,A626,"MD")&amp;" days")</f>
        <v/>
      </c>
      <c r="P626" s="220" t="inlineStr">
        <is>
          <t>Max McGinley</t>
        </is>
      </c>
      <c r="Q626" s="220" t="inlineStr">
        <is>
          <t>AUS</t>
        </is>
      </c>
      <c r="R626" s="687">
        <f>_xlfn.LET(_xlpm.d,_xlfn.XLOOKUP(P626,'[1]Birth Dates'!$A:$A,'[1]Birth Dates'!$B:$B,"",0),IF(_xlpm.d=0,"",_xlpm.d))</f>
        <v/>
      </c>
      <c r="S626" s="220">
        <f>IF(OR(R626="",A626="",NOT(ISNUMBER(R626)),R626&gt;A626),"",DATEDIF(R626,A626,"Y")&amp;" years, "&amp;DATEDIF(R626,A626,"YM")&amp;" months, "&amp;DATEDIF(R626,A626,"MD")&amp;" days")</f>
        <v/>
      </c>
      <c r="T626" s="220" t="n"/>
      <c r="U626" s="220" t="n"/>
      <c r="V626" s="687">
        <f>_xlfn.LET(_xlpm.d,_xlfn.XLOOKUP(T626,'[1]Birth Dates'!$A:$A,'[1]Birth Dates'!$B:$B,"",0),IF(_xlpm.d=0,"",_xlpm.d))</f>
        <v/>
      </c>
      <c r="W626" s="220">
        <f>IF(OR(V626="",A626="",NOT(ISNUMBER(V626)),V626&gt;A626),"",DATEDIF(V626,A626,"Y")&amp;" years, "&amp;DATEDIF(V626,A626,"YM")&amp;" months, "&amp;DATEDIF(V626,A626,"MD")&amp;" days")</f>
        <v/>
      </c>
      <c r="X626" s="220" t="n"/>
      <c r="Y626" s="220" t="n"/>
      <c r="Z626" s="220" t="n"/>
      <c r="AA626" s="220" t="n"/>
      <c r="AB626" s="220" t="n">
        <v>29</v>
      </c>
      <c r="AC626" s="220" t="n"/>
      <c r="AD626" s="220" t="n"/>
      <c r="AE626" s="577" t="inlineStr">
        <is>
          <t>2:53.5000</t>
        </is>
      </c>
      <c r="AF626" s="418">
        <f>IF(OR(AE626="",AE626="",AE626=0),"",6.172/(AE626*24))</f>
        <v/>
      </c>
      <c r="AG626" s="251" t="n"/>
      <c r="AH626" s="577" t="inlineStr"/>
      <c r="AI626" s="418">
        <f>IF(OR(AH626="",AH626="",AH626=0),"",6.172/(AH626*24))</f>
        <v/>
      </c>
      <c r="AJ626" s="175">
        <f>IF(AND(ISNUMBER(AB626),ISNUMBER(AG626)),AB626-AG626,"")</f>
        <v/>
      </c>
      <c r="AK626" s="220" t="n"/>
      <c r="AL626" s="220" t="n">
        <v>143</v>
      </c>
      <c r="AM626" s="482" t="n">
        <v>0.3062951388888889</v>
      </c>
      <c r="AN626" s="671">
        <f>IF(OR(AL626="",AM626="",AM626=0),"",AL626*6.172/(AM626*24))</f>
        <v/>
      </c>
      <c r="AO626" s="477">
        <f>IF(AND(AL626=AL625,AM626&lt;&gt;"",AM625&lt;&gt;""),AM626-AM625,"")</f>
        <v/>
      </c>
      <c r="AP626" s="220" t="n"/>
      <c r="AQ626" s="577" t="inlineStr">
        <is>
          <t>2:52.5000</t>
        </is>
      </c>
      <c r="AR626" s="418">
        <f>IF(OR(AQ626="",AQ626="",AQ626=0),"",6.172/(AQ626*24))</f>
        <v/>
      </c>
      <c r="AS626" s="436">
        <f>IF(OR(NOT(ISNUMBER(C626)),NOT(ISNUMBER(AB626))),"",IF(AG626&lt;&gt;"",AG626,AB626)-C626)</f>
        <v/>
      </c>
      <c r="AT626" s="217" t="n"/>
      <c r="AU626" s="223">
        <f>IF($B626="","",TEXT($A626,"yyyymmdd")&amp;"_P"&amp;$C626&amp;"_C"&amp;$F626&amp;"_"&amp;TRIM(RIGHT(SUBSTITUTE(TRIM(SUBSTITUTE($L626,CHAR(160)," "))," ",REPT(" ",60)),60))&amp;IF($P626="","","-"&amp;TRIM(RIGHT(SUBSTITUTE(TRIM(SUBSTITUTE($P626,CHAR(160)," "))," ",REPT(" ",60)),60)))&amp;IF($T626="","","-"&amp;TRIM(RIGHT(SUBSTITUTE(TRIM(SUBSTITUTE($T626,CHAR(160)," "))," ",REPT(" ",60)),60)))&amp;".jpg")</f>
        <v/>
      </c>
    </row>
    <row r="627" ht="56" customHeight="1">
      <c r="A627" s="173" t="n">
        <v>26937</v>
      </c>
      <c r="B627" s="220" t="inlineStr">
        <is>
          <t>Hardie-Ferodo 1000 30 September, 1973</t>
        </is>
      </c>
      <c r="C627" s="220" t="n">
        <v>12</v>
      </c>
      <c r="D627" s="220" t="inlineStr">
        <is>
          <t>C</t>
        </is>
      </c>
      <c r="E627" s="220" t="n">
        <v>2</v>
      </c>
      <c r="F627" s="220" t="n">
        <v>37</v>
      </c>
      <c r="G627" s="220" t="inlineStr">
        <is>
          <t>John Palmer Motors</t>
        </is>
      </c>
      <c r="H627" s="220" t="n"/>
      <c r="I627" s="220" t="n"/>
      <c r="J627" s="220" t="inlineStr">
        <is>
          <t>Mazda RX2</t>
        </is>
      </c>
      <c r="K627" s="220" t="inlineStr">
        <is>
          <t>2 x 573 R2</t>
        </is>
      </c>
      <c r="L627" s="220" t="inlineStr">
        <is>
          <t>Bob Beasley</t>
        </is>
      </c>
      <c r="M627" s="220" t="inlineStr">
        <is>
          <t>AUS</t>
        </is>
      </c>
      <c r="N627" s="687">
        <f>_xlfn.LET(_xlpm.d,_xlfn.XLOOKUP(L627,'[1]Birth Dates'!$A:$A,'[1]Birth Dates'!$B:$B,"",0),IF(_xlpm.d=0,"",_xlpm.d))</f>
        <v/>
      </c>
      <c r="O627" s="220">
        <f>IF(OR(N627="",A627="",NOT(ISNUMBER(N627)),N627&gt;A627),"",DATEDIF(N627,A627,"Y")&amp;" years, "&amp;DATEDIF(N627,A627,"YM")&amp;" months, "&amp;DATEDIF(N627,A627,"MD")&amp;" days")</f>
        <v/>
      </c>
      <c r="P627" s="220" t="inlineStr">
        <is>
          <t>Enno Buesselmann</t>
        </is>
      </c>
      <c r="Q627" s="220" t="inlineStr">
        <is>
          <t>AUS</t>
        </is>
      </c>
      <c r="R627" s="687">
        <f>_xlfn.LET(_xlpm.d,_xlfn.XLOOKUP(P627,'[1]Birth Dates'!$A:$A,'[1]Birth Dates'!$B:$B,"",0),IF(_xlpm.d=0,"",_xlpm.d))</f>
        <v/>
      </c>
      <c r="S627" s="220">
        <f>IF(OR(R627="",A627="",NOT(ISNUMBER(R627)),R627&gt;A627),"",DATEDIF(R627,A627,"Y")&amp;" years, "&amp;DATEDIF(R627,A627,"YM")&amp;" months, "&amp;DATEDIF(R627,A627,"MD")&amp;" days")</f>
        <v/>
      </c>
      <c r="T627" s="220" t="n"/>
      <c r="U627" s="220" t="n"/>
      <c r="V627" s="687">
        <f>_xlfn.LET(_xlpm.d,_xlfn.XLOOKUP(T627,'[1]Birth Dates'!$A:$A,'[1]Birth Dates'!$B:$B,"",0),IF(_xlpm.d=0,"",_xlpm.d))</f>
        <v/>
      </c>
      <c r="W627" s="220">
        <f>IF(OR(V627="",A627="",NOT(ISNUMBER(V627)),V627&gt;A627),"",DATEDIF(V627,A627,"Y")&amp;" years, "&amp;DATEDIF(V627,A627,"YM")&amp;" months, "&amp;DATEDIF(V627,A627,"MD")&amp;" days")</f>
        <v/>
      </c>
      <c r="X627" s="220" t="n"/>
      <c r="Y627" s="220" t="n"/>
      <c r="Z627" s="220" t="n"/>
      <c r="AA627" s="220" t="n"/>
      <c r="AB627" s="220" t="n">
        <v>39</v>
      </c>
      <c r="AC627" s="220" t="n"/>
      <c r="AD627" s="220" t="n"/>
      <c r="AE627" s="577" t="inlineStr">
        <is>
          <t>2:58.9000</t>
        </is>
      </c>
      <c r="AF627" s="418">
        <f>IF(OR(AE627="",AE627="",AE627=0),"",6.172/(AE627*24))</f>
        <v/>
      </c>
      <c r="AG627" s="251" t="n"/>
      <c r="AH627" s="577" t="inlineStr"/>
      <c r="AI627" s="418">
        <f>IF(OR(AH627="",AH627="",AH627=0),"",6.172/(AH627*24))</f>
        <v/>
      </c>
      <c r="AJ627" s="175">
        <f>IF(AND(ISNUMBER(AB627),ISNUMBER(AG627)),AB627-AG627,"")</f>
        <v/>
      </c>
      <c r="AK627" s="220" t="n"/>
      <c r="AL627" s="220" t="n">
        <v>143</v>
      </c>
      <c r="AM627" s="482" t="n">
        <v>0.3072083333333333</v>
      </c>
      <c r="AN627" s="671">
        <f>IF(OR(AL627="",AM627="",AM627=0),"",AL627*6.172/(AM627*24))</f>
        <v/>
      </c>
      <c r="AO627" s="477">
        <f>IF(AND(AL627=AL626,AM627&lt;&gt;"",AM626&lt;&gt;""),AM627-AM626,"")</f>
        <v/>
      </c>
      <c r="AP627" s="220" t="n"/>
      <c r="AQ627" s="577" t="inlineStr">
        <is>
          <t>2:59.6000</t>
        </is>
      </c>
      <c r="AR627" s="418">
        <f>IF(OR(AQ627="",AQ627="",AQ627=0),"",6.172/(AQ627*24))</f>
        <v/>
      </c>
      <c r="AS627" s="436">
        <f>IF(OR(NOT(ISNUMBER(C627)),NOT(ISNUMBER(AB627))),"",IF(AG627&lt;&gt;"",AG627,AB627)-C627)</f>
        <v/>
      </c>
      <c r="AT627" s="217" t="n"/>
      <c r="AU627" s="223">
        <f>IF($B627="","",TEXT($A627,"yyyymmdd")&amp;"_P"&amp;$C627&amp;"_C"&amp;$F627&amp;"_"&amp;TRIM(RIGHT(SUBSTITUTE(TRIM(SUBSTITUTE($L627,CHAR(160)," "))," ",REPT(" ",60)),60))&amp;IF($P627="","","-"&amp;TRIM(RIGHT(SUBSTITUTE(TRIM(SUBSTITUTE($P627,CHAR(160)," "))," ",REPT(" ",60)),60)))&amp;IF($T627="","","-"&amp;TRIM(RIGHT(SUBSTITUTE(TRIM(SUBSTITUTE($T627,CHAR(160)," "))," ",REPT(" ",60)),60)))&amp;".jpg")</f>
        <v/>
      </c>
    </row>
    <row r="628" ht="56" customHeight="1">
      <c r="A628" s="173" t="n">
        <v>26937</v>
      </c>
      <c r="B628" s="220" t="inlineStr">
        <is>
          <t>Hardie-Ferodo 1000 30 September, 1973</t>
        </is>
      </c>
      <c r="C628" s="220" t="n">
        <v>13</v>
      </c>
      <c r="D628" s="220" t="inlineStr">
        <is>
          <t>B</t>
        </is>
      </c>
      <c r="E628" s="220" t="n">
        <v>3</v>
      </c>
      <c r="F628" s="220" t="n">
        <v>44</v>
      </c>
      <c r="G628" s="220" t="inlineStr">
        <is>
          <t>Camper-Ford Pty Ltd</t>
        </is>
      </c>
      <c r="H628" s="220" t="n"/>
      <c r="I628" s="220" t="n"/>
      <c r="J628" s="220" t="inlineStr">
        <is>
          <t>Ford Escort Twin Cam Mk.I</t>
        </is>
      </c>
      <c r="K628" s="220" t="inlineStr">
        <is>
          <t>1558 L4</t>
        </is>
      </c>
      <c r="L628" s="220" t="inlineStr">
        <is>
          <t>Geoff Leeds</t>
        </is>
      </c>
      <c r="M628" s="220" t="inlineStr">
        <is>
          <t>AUS</t>
        </is>
      </c>
      <c r="N628" s="687">
        <f>_xlfn.LET(_xlpm.d,_xlfn.XLOOKUP(L628,'[1]Birth Dates'!$A:$A,'[1]Birth Dates'!$B:$B,"",0),IF(_xlpm.d=0,"",_xlpm.d))</f>
        <v/>
      </c>
      <c r="O628" s="220">
        <f>IF(OR(N628="",A628="",NOT(ISNUMBER(N628)),N628&gt;A628),"",DATEDIF(N628,A628,"Y")&amp;" years, "&amp;DATEDIF(N628,A628,"YM")&amp;" months, "&amp;DATEDIF(N628,A628,"MD")&amp;" days")</f>
        <v/>
      </c>
      <c r="P628" s="220" t="inlineStr">
        <is>
          <t>Jim Murcott</t>
        </is>
      </c>
      <c r="Q628" s="220" t="inlineStr">
        <is>
          <t>AUS</t>
        </is>
      </c>
      <c r="R628" s="687">
        <f>_xlfn.LET(_xlpm.d,_xlfn.XLOOKUP(P628,'[1]Birth Dates'!$A:$A,'[1]Birth Dates'!$B:$B,"",0),IF(_xlpm.d=0,"",_xlpm.d))</f>
        <v/>
      </c>
      <c r="S628" s="220">
        <f>IF(OR(R628="",A628="",NOT(ISNUMBER(R628)),R628&gt;A628),"",DATEDIF(R628,A628,"Y")&amp;" years, "&amp;DATEDIF(R628,A628,"YM")&amp;" months, "&amp;DATEDIF(R628,A628,"MD")&amp;" days")</f>
        <v/>
      </c>
      <c r="T628" s="220" t="n"/>
      <c r="U628" s="220" t="n"/>
      <c r="V628" s="687">
        <f>_xlfn.LET(_xlpm.d,_xlfn.XLOOKUP(T628,'[1]Birth Dates'!$A:$A,'[1]Birth Dates'!$B:$B,"",0),IF(_xlpm.d=0,"",_xlpm.d))</f>
        <v/>
      </c>
      <c r="W628" s="220">
        <f>IF(OR(V628="",A628="",NOT(ISNUMBER(V628)),V628&gt;A628),"",DATEDIF(V628,A628,"Y")&amp;" years, "&amp;DATEDIF(V628,A628,"YM")&amp;" months, "&amp;DATEDIF(V628,A628,"MD")&amp;" days")</f>
        <v/>
      </c>
      <c r="X628" s="220" t="n"/>
      <c r="Y628" s="220" t="n"/>
      <c r="Z628" s="220" t="n"/>
      <c r="AA628" s="220" t="n"/>
      <c r="AB628" s="220" t="n">
        <v>32</v>
      </c>
      <c r="AC628" s="220" t="n"/>
      <c r="AD628" s="220" t="n"/>
      <c r="AE628" s="577" t="inlineStr">
        <is>
          <t>2:54.2000</t>
        </is>
      </c>
      <c r="AF628" s="418">
        <f>IF(OR(AE628="",AE628="",AE628=0),"",6.172/(AE628*24))</f>
        <v/>
      </c>
      <c r="AG628" s="251" t="n"/>
      <c r="AH628" s="577" t="inlineStr"/>
      <c r="AI628" s="418">
        <f>IF(OR(AH628="",AH628="",AH628=0),"",6.172/(AH628*24))</f>
        <v/>
      </c>
      <c r="AJ628" s="175">
        <f>IF(AND(ISNUMBER(AB628),ISNUMBER(AG628)),AB628-AG628,"")</f>
        <v/>
      </c>
      <c r="AK628" s="220" t="n"/>
      <c r="AL628" s="220" t="n">
        <v>143</v>
      </c>
      <c r="AM628" s="482" t="n">
        <v>0.3075428240740741</v>
      </c>
      <c r="AN628" s="671">
        <f>IF(OR(AL628="",AM628="",AM628=0),"",AL628*6.172/(AM628*24))</f>
        <v/>
      </c>
      <c r="AO628" s="477">
        <f>IF(AND(AL628=AL627,AM628&lt;&gt;"",AM627&lt;&gt;""),AM628-AM627,"")</f>
        <v/>
      </c>
      <c r="AP628" s="220" t="n"/>
      <c r="AQ628" s="577" t="inlineStr">
        <is>
          <t>2:56.5000</t>
        </is>
      </c>
      <c r="AR628" s="418">
        <f>IF(OR(AQ628="",AQ628="",AQ628=0),"",6.172/(AQ628*24))</f>
        <v/>
      </c>
      <c r="AS628" s="436">
        <f>IF(OR(NOT(ISNUMBER(C628)),NOT(ISNUMBER(AB628))),"",IF(AG628&lt;&gt;"",AG628,AB628)-C628)</f>
        <v/>
      </c>
      <c r="AT628" s="217" t="n"/>
      <c r="AU628" s="223">
        <f>IF($B628="","",TEXT($A628,"yyyymmdd")&amp;"_P"&amp;$C628&amp;"_C"&amp;$F628&amp;"_"&amp;TRIM(RIGHT(SUBSTITUTE(TRIM(SUBSTITUTE($L628,CHAR(160)," "))," ",REPT(" ",60)),60))&amp;IF($P628="","","-"&amp;TRIM(RIGHT(SUBSTITUTE(TRIM(SUBSTITUTE($P628,CHAR(160)," "))," ",REPT(" ",60)),60)))&amp;IF($T628="","","-"&amp;TRIM(RIGHT(SUBSTITUTE(TRIM(SUBSTITUTE($T628,CHAR(160)," "))," ",REPT(" ",60)),60)))&amp;".jpg")</f>
        <v/>
      </c>
    </row>
    <row r="629" ht="56" customHeight="1">
      <c r="A629" s="173" t="n">
        <v>26937</v>
      </c>
      <c r="B629" s="220" t="inlineStr">
        <is>
          <t>Hardie-Ferodo 1000 30 September, 1973</t>
        </is>
      </c>
      <c r="C629" s="220" t="n">
        <v>14</v>
      </c>
      <c r="D629" s="220" t="inlineStr">
        <is>
          <t>B</t>
        </is>
      </c>
      <c r="E629" s="220" t="n">
        <v>4</v>
      </c>
      <c r="F629" s="220" t="n">
        <v>41</v>
      </c>
      <c r="G629" s="220" t="inlineStr">
        <is>
          <t>Datsun Racing Team</t>
        </is>
      </c>
      <c r="H629" s="220" t="n"/>
      <c r="I629" s="220" t="n"/>
      <c r="J629" s="220" t="inlineStr">
        <is>
          <t>Datsun 180B SSS 610</t>
        </is>
      </c>
      <c r="K629" s="220" t="inlineStr">
        <is>
          <t>1770 L4</t>
        </is>
      </c>
      <c r="L629" s="220" t="inlineStr">
        <is>
          <t>John Roxburgh</t>
        </is>
      </c>
      <c r="M629" s="220" t="inlineStr">
        <is>
          <t>AUS</t>
        </is>
      </c>
      <c r="N629" s="687">
        <f>_xlfn.LET(_xlpm.d,_xlfn.XLOOKUP(L629,'[1]Birth Dates'!$A:$A,'[1]Birth Dates'!$B:$B,"",0),IF(_xlpm.d=0,"",_xlpm.d))</f>
        <v/>
      </c>
      <c r="O629" s="220">
        <f>IF(OR(N629="",A629="",NOT(ISNUMBER(N629)),N629&gt;A629),"",DATEDIF(N629,A629,"Y")&amp;" years, "&amp;DATEDIF(N629,A629,"YM")&amp;" months, "&amp;DATEDIF(N629,A629,"MD")&amp;" days")</f>
        <v/>
      </c>
      <c r="P629" s="220" t="inlineStr">
        <is>
          <t>Doug Whiteford</t>
        </is>
      </c>
      <c r="Q629" s="220" t="inlineStr">
        <is>
          <t>AUS</t>
        </is>
      </c>
      <c r="R629" s="687">
        <f>_xlfn.LET(_xlpm.d,_xlfn.XLOOKUP(P629,'[1]Birth Dates'!$A:$A,'[1]Birth Dates'!$B:$B,"",0),IF(_xlpm.d=0,"",_xlpm.d))</f>
        <v/>
      </c>
      <c r="S629" s="220">
        <f>IF(OR(R629="",A629="",NOT(ISNUMBER(R629)),R629&gt;A629),"",DATEDIF(R629,A629,"Y")&amp;" years, "&amp;DATEDIF(R629,A629,"YM")&amp;" months, "&amp;DATEDIF(R629,A629,"MD")&amp;" days")</f>
        <v/>
      </c>
      <c r="T629" s="220" t="n"/>
      <c r="U629" s="220" t="n"/>
      <c r="V629" s="687">
        <f>_xlfn.LET(_xlpm.d,_xlfn.XLOOKUP(T629,'[1]Birth Dates'!$A:$A,'[1]Birth Dates'!$B:$B,"",0),IF(_xlpm.d=0,"",_xlpm.d))</f>
        <v/>
      </c>
      <c r="W629" s="220">
        <f>IF(OR(V629="",A629="",NOT(ISNUMBER(V629)),V629&gt;A629),"",DATEDIF(V629,A629,"Y")&amp;" years, "&amp;DATEDIF(V629,A629,"YM")&amp;" months, "&amp;DATEDIF(V629,A629,"MD")&amp;" days")</f>
        <v/>
      </c>
      <c r="X629" s="220" t="n"/>
      <c r="Y629" s="220" t="n"/>
      <c r="Z629" s="220" t="n"/>
      <c r="AA629" s="220" t="n"/>
      <c r="AB629" s="220" t="n">
        <v>40</v>
      </c>
      <c r="AC629" s="220" t="n"/>
      <c r="AD629" s="220" t="n"/>
      <c r="AE629" s="577" t="inlineStr">
        <is>
          <t>2:59.4000</t>
        </is>
      </c>
      <c r="AF629" s="418">
        <f>IF(OR(AE629="",AE629="",AE629=0),"",6.172/(AE629*24))</f>
        <v/>
      </c>
      <c r="AG629" s="251" t="n"/>
      <c r="AH629" s="577" t="inlineStr"/>
      <c r="AI629" s="418">
        <f>IF(OR(AH629="",AH629="",AH629=0),"",6.172/(AH629*24))</f>
        <v/>
      </c>
      <c r="AJ629" s="175">
        <f>IF(AND(ISNUMBER(AB629),ISNUMBER(AG629)),AB629-AG629,"")</f>
        <v/>
      </c>
      <c r="AK629" s="220" t="n"/>
      <c r="AL629" s="220" t="n">
        <v>143</v>
      </c>
      <c r="AM629" s="482" t="n">
        <v>0.3081840277777778</v>
      </c>
      <c r="AN629" s="671">
        <f>IF(OR(AL629="",AM629="",AM629=0),"",AL629*6.172/(AM629*24))</f>
        <v/>
      </c>
      <c r="AO629" s="477">
        <f>IF(AND(AL629=AL628,AM629&lt;&gt;"",AM628&lt;&gt;""),AM629-AM628,"")</f>
        <v/>
      </c>
      <c r="AP629" s="220" t="n"/>
      <c r="AQ629" s="577" t="inlineStr">
        <is>
          <t>2:58.8000</t>
        </is>
      </c>
      <c r="AR629" s="418">
        <f>IF(OR(AQ629="",AQ629="",AQ629=0),"",6.172/(AQ629*24))</f>
        <v/>
      </c>
      <c r="AS629" s="436">
        <f>IF(OR(NOT(ISNUMBER(C629)),NOT(ISNUMBER(AB629))),"",IF(AG629&lt;&gt;"",AG629,AB629)-C629)</f>
        <v/>
      </c>
      <c r="AT629" s="412" t="inlineStr">
        <is>
          <t>Inclusive 2 x 1 minute penalty</t>
        </is>
      </c>
      <c r="AU629" s="223">
        <f>IF($B629="","",TEXT($A629,"yyyymmdd")&amp;"_P"&amp;$C629&amp;"_C"&amp;$F629&amp;"_"&amp;TRIM(RIGHT(SUBSTITUTE(TRIM(SUBSTITUTE($L629,CHAR(160)," "))," ",REPT(" ",60)),60))&amp;IF($P629="","","-"&amp;TRIM(RIGHT(SUBSTITUTE(TRIM(SUBSTITUTE($P629,CHAR(160)," "))," ",REPT(" ",60)),60)))&amp;IF($T629="","","-"&amp;TRIM(RIGHT(SUBSTITUTE(TRIM(SUBSTITUTE($T629,CHAR(160)," "))," ",REPT(" ",60)),60)))&amp;".jpg")</f>
        <v/>
      </c>
    </row>
    <row r="630" ht="56" customHeight="1">
      <c r="A630" s="173" t="n">
        <v>26937</v>
      </c>
      <c r="B630" s="220" t="inlineStr">
        <is>
          <t>Hardie-Ferodo 1000 30 September, 1973</t>
        </is>
      </c>
      <c r="C630" s="220" t="n">
        <v>15</v>
      </c>
      <c r="D630" s="220" t="inlineStr">
        <is>
          <t>A</t>
        </is>
      </c>
      <c r="E630" s="220" t="n">
        <v>1</v>
      </c>
      <c r="F630" s="220" t="n">
        <v>56</v>
      </c>
      <c r="G630" s="220" t="inlineStr">
        <is>
          <t>Datsun Racing Team</t>
        </is>
      </c>
      <c r="H630" s="220" t="n"/>
      <c r="I630" s="220" t="n"/>
      <c r="J630" s="220" t="inlineStr">
        <is>
          <t>Datsun 1200</t>
        </is>
      </c>
      <c r="K630" s="220" t="inlineStr">
        <is>
          <t>1171 L4</t>
        </is>
      </c>
      <c r="L630" s="220" t="inlineStr">
        <is>
          <t>Bill Evans</t>
        </is>
      </c>
      <c r="M630" s="220" t="inlineStr">
        <is>
          <t>AUS</t>
        </is>
      </c>
      <c r="N630" s="687">
        <f>_xlfn.LET(_xlpm.d,_xlfn.XLOOKUP(L630,'[1]Birth Dates'!$A:$A,'[1]Birth Dates'!$B:$B,"",0),IF(_xlpm.d=0,"",_xlpm.d))</f>
        <v/>
      </c>
      <c r="O630" s="220">
        <f>IF(OR(N630="",A630="",NOT(ISNUMBER(N630)),N630&gt;A630),"",DATEDIF(N630,A630,"Y")&amp;" years, "&amp;DATEDIF(N630,A630,"YM")&amp;" months, "&amp;DATEDIF(N630,A630,"MD")&amp;" days")</f>
        <v/>
      </c>
      <c r="P630" s="220" t="inlineStr">
        <is>
          <t>James Laing-Peach</t>
        </is>
      </c>
      <c r="Q630" s="220" t="inlineStr">
        <is>
          <t>AUS</t>
        </is>
      </c>
      <c r="R630" s="687">
        <f>_xlfn.LET(_xlpm.d,_xlfn.XLOOKUP(P630,'[1]Birth Dates'!$A:$A,'[1]Birth Dates'!$B:$B,"",0),IF(_xlpm.d=0,"",_xlpm.d))</f>
        <v/>
      </c>
      <c r="S630" s="220">
        <f>IF(OR(R630="",A630="",NOT(ISNUMBER(R630)),R630&gt;A630),"",DATEDIF(R630,A630,"Y")&amp;" years, "&amp;DATEDIF(R630,A630,"YM")&amp;" months, "&amp;DATEDIF(R630,A630,"MD")&amp;" days")</f>
        <v/>
      </c>
      <c r="T630" s="220" t="n"/>
      <c r="U630" s="220" t="n"/>
      <c r="V630" s="687">
        <f>_xlfn.LET(_xlpm.d,_xlfn.XLOOKUP(T630,'[1]Birth Dates'!$A:$A,'[1]Birth Dates'!$B:$B,"",0),IF(_xlpm.d=0,"",_xlpm.d))</f>
        <v/>
      </c>
      <c r="W630" s="220">
        <f>IF(OR(V630="",A630="",NOT(ISNUMBER(V630)),V630&gt;A630),"",DATEDIF(V630,A630,"Y")&amp;" years, "&amp;DATEDIF(V630,A630,"YM")&amp;" months, "&amp;DATEDIF(V630,A630,"MD")&amp;" days")</f>
        <v/>
      </c>
      <c r="X630" s="220" t="n"/>
      <c r="Y630" s="220" t="n"/>
      <c r="Z630" s="220" t="n"/>
      <c r="AA630" s="220" t="n"/>
      <c r="AB630" s="220" t="n">
        <v>46</v>
      </c>
      <c r="AC630" s="220" t="n"/>
      <c r="AD630" s="220" t="n"/>
      <c r="AE630" s="577" t="inlineStr">
        <is>
          <t>3:02.8000</t>
        </is>
      </c>
      <c r="AF630" s="418">
        <f>IF(OR(AE630="",AE630="",AE630=0),"",6.172/(AE630*24))</f>
        <v/>
      </c>
      <c r="AG630" s="251" t="n"/>
      <c r="AH630" s="577" t="inlineStr"/>
      <c r="AI630" s="418">
        <f>IF(OR(AH630="",AH630="",AH630=0),"",6.172/(AH630*24))</f>
        <v/>
      </c>
      <c r="AJ630" s="175">
        <f>IF(AND(ISNUMBER(AB630),ISNUMBER(AG630)),AB630-AG630,"")</f>
        <v/>
      </c>
      <c r="AK630" s="220" t="n"/>
      <c r="AL630" s="220" t="n">
        <v>142</v>
      </c>
      <c r="AM630" s="482" t="n">
        <v>0.3059328703703704</v>
      </c>
      <c r="AN630" s="671">
        <f>IF(OR(AL630="",AM630="",AM630=0),"",AL630*6.172/(AM630*24))</f>
        <v/>
      </c>
      <c r="AO630" s="477">
        <f>IF(AND(AL630=AL629,AM630&lt;&gt;"",AM629&lt;&gt;""),AM630-AM629,"")</f>
        <v/>
      </c>
      <c r="AP630" s="220" t="n"/>
      <c r="AQ630" s="577" t="inlineStr">
        <is>
          <t>3:01.8000</t>
        </is>
      </c>
      <c r="AR630" s="418">
        <f>IF(OR(AQ630="",AQ630="",AQ630=0),"",6.172/(AQ630*24))</f>
        <v/>
      </c>
      <c r="AS630" s="436">
        <f>IF(OR(NOT(ISNUMBER(C630)),NOT(ISNUMBER(AB630))),"",IF(AG630&lt;&gt;"",AG630,AB630)-C630)</f>
        <v/>
      </c>
      <c r="AT630" s="217" t="n"/>
      <c r="AU630" s="223">
        <f>IF($B630="","",TEXT($A630,"yyyymmdd")&amp;"_P"&amp;$C630&amp;"_C"&amp;$F630&amp;"_"&amp;TRIM(RIGHT(SUBSTITUTE(TRIM(SUBSTITUTE($L630,CHAR(160)," "))," ",REPT(" ",60)),60))&amp;IF($P630="","","-"&amp;TRIM(RIGHT(SUBSTITUTE(TRIM(SUBSTITUTE($P630,CHAR(160)," "))," ",REPT(" ",60)),60)))&amp;IF($T630="","","-"&amp;TRIM(RIGHT(SUBSTITUTE(TRIM(SUBSTITUTE($T630,CHAR(160)," "))," ",REPT(" ",60)),60)))&amp;".jpg")</f>
        <v/>
      </c>
    </row>
    <row r="631" ht="56" customHeight="1">
      <c r="A631" s="173" t="n">
        <v>26937</v>
      </c>
      <c r="B631" s="220" t="inlineStr">
        <is>
          <t>Hardie-Ferodo 1000 30 September, 1973</t>
        </is>
      </c>
      <c r="C631" s="220" t="n">
        <v>16</v>
      </c>
      <c r="D631" s="220" t="inlineStr">
        <is>
          <t>A</t>
        </is>
      </c>
      <c r="E631" s="220" t="n">
        <v>2</v>
      </c>
      <c r="F631" s="220" t="n">
        <v>55</v>
      </c>
      <c r="G631" s="220" t="inlineStr">
        <is>
          <t>Formula 1 Europa Garage</t>
        </is>
      </c>
      <c r="H631" s="220" t="n"/>
      <c r="I631" s="220" t="n"/>
      <c r="J631" s="220" t="inlineStr">
        <is>
          <t>Fiat 128 coupe 1300</t>
        </is>
      </c>
      <c r="K631" s="220" t="inlineStr">
        <is>
          <t>1290 L4</t>
        </is>
      </c>
      <c r="L631" s="220" t="inlineStr">
        <is>
          <t>Lakis Manticas</t>
        </is>
      </c>
      <c r="M631" s="220" t="inlineStr">
        <is>
          <t>AUS</t>
        </is>
      </c>
      <c r="N631" s="687">
        <f>_xlfn.LET(_xlpm.d,_xlfn.XLOOKUP(L631,'[1]Birth Dates'!$A:$A,'[1]Birth Dates'!$B:$B,"",0),IF(_xlpm.d=0,"",_xlpm.d))</f>
        <v/>
      </c>
      <c r="O631" s="220">
        <f>IF(OR(N631="",A631="",NOT(ISNUMBER(N631)),N631&gt;A631),"",DATEDIF(N631,A631,"Y")&amp;" years, "&amp;DATEDIF(N631,A631,"YM")&amp;" months, "&amp;DATEDIF(N631,A631,"MD")&amp;" days")</f>
        <v/>
      </c>
      <c r="P631" s="220" t="inlineStr">
        <is>
          <t>Peter Lander</t>
        </is>
      </c>
      <c r="Q631" s="220" t="inlineStr">
        <is>
          <t>AUS</t>
        </is>
      </c>
      <c r="R631" s="687">
        <f>_xlfn.LET(_xlpm.d,_xlfn.XLOOKUP(P631,'[1]Birth Dates'!$A:$A,'[1]Birth Dates'!$B:$B,"",0),IF(_xlpm.d=0,"",_xlpm.d))</f>
        <v/>
      </c>
      <c r="S631" s="220">
        <f>IF(OR(R631="",A631="",NOT(ISNUMBER(R631)),R631&gt;A631),"",DATEDIF(R631,A631,"Y")&amp;" years, "&amp;DATEDIF(R631,A631,"YM")&amp;" months, "&amp;DATEDIF(R631,A631,"MD")&amp;" days")</f>
        <v/>
      </c>
      <c r="T631" s="220" t="n"/>
      <c r="U631" s="220" t="n"/>
      <c r="V631" s="687">
        <f>_xlfn.LET(_xlpm.d,_xlfn.XLOOKUP(T631,'[1]Birth Dates'!$A:$A,'[1]Birth Dates'!$B:$B,"",0),IF(_xlpm.d=0,"",_xlpm.d))</f>
        <v/>
      </c>
      <c r="W631" s="220">
        <f>IF(OR(V631="",A631="",NOT(ISNUMBER(V631)),V631&gt;A631),"",DATEDIF(V631,A631,"Y")&amp;" years, "&amp;DATEDIF(V631,A631,"YM")&amp;" months, "&amp;DATEDIF(V631,A631,"MD")&amp;" days")</f>
        <v/>
      </c>
      <c r="X631" s="220" t="n"/>
      <c r="Y631" s="220" t="n"/>
      <c r="Z631" s="220" t="n"/>
      <c r="AA631" s="220" t="n"/>
      <c r="AB631" s="220" t="n">
        <v>43</v>
      </c>
      <c r="AC631" s="220" t="n"/>
      <c r="AD631" s="220" t="n"/>
      <c r="AE631" s="577" t="inlineStr">
        <is>
          <t>3:01.3000</t>
        </is>
      </c>
      <c r="AF631" s="418">
        <f>IF(OR(AE631="",AE631="",AE631=0),"",6.172/(AE631*24))</f>
        <v/>
      </c>
      <c r="AG631" s="251" t="n"/>
      <c r="AH631" s="577" t="inlineStr"/>
      <c r="AI631" s="418">
        <f>IF(OR(AH631="",AH631="",AH631=0),"",6.172/(AH631*24))</f>
        <v/>
      </c>
      <c r="AJ631" s="175">
        <f>IF(AND(ISNUMBER(AB631),ISNUMBER(AG631)),AB631-AG631,"")</f>
        <v/>
      </c>
      <c r="AK631" s="220" t="n"/>
      <c r="AL631" s="220" t="n">
        <v>142</v>
      </c>
      <c r="AM631" s="482" t="n">
        <v>0.3072245370370371</v>
      </c>
      <c r="AN631" s="671">
        <f>IF(OR(AL631="",AM631="",AM631=0),"",AL631*6.172/(AM631*24))</f>
        <v/>
      </c>
      <c r="AO631" s="477">
        <f>IF(AND(AL631=AL630,AM631&lt;&gt;"",AM630&lt;&gt;""),AM631-AM630,"")</f>
        <v/>
      </c>
      <c r="AP631" s="220" t="n"/>
      <c r="AQ631" s="577" t="inlineStr">
        <is>
          <t>3:01.7000</t>
        </is>
      </c>
      <c r="AR631" s="418">
        <f>IF(OR(AQ631="",AQ631="",AQ631=0),"",6.172/(AQ631*24))</f>
        <v/>
      </c>
      <c r="AS631" s="436">
        <f>IF(OR(NOT(ISNUMBER(C631)),NOT(ISNUMBER(AB631))),"",IF(AG631&lt;&gt;"",AG631,AB631)-C631)</f>
        <v/>
      </c>
      <c r="AT631" s="217" t="n"/>
      <c r="AU631" s="223">
        <f>IF($B631="","",TEXT($A631,"yyyymmdd")&amp;"_P"&amp;$C631&amp;"_C"&amp;$F631&amp;"_"&amp;TRIM(RIGHT(SUBSTITUTE(TRIM(SUBSTITUTE($L631,CHAR(160)," "))," ",REPT(" ",60)),60))&amp;IF($P631="","","-"&amp;TRIM(RIGHT(SUBSTITUTE(TRIM(SUBSTITUTE($P631,CHAR(160)," "))," ",REPT(" ",60)),60)))&amp;IF($T631="","","-"&amp;TRIM(RIGHT(SUBSTITUTE(TRIM(SUBSTITUTE($T631,CHAR(160)," "))," ",REPT(" ",60)),60)))&amp;".jpg")</f>
        <v/>
      </c>
    </row>
    <row r="632" ht="56" customHeight="1">
      <c r="A632" s="173" t="n">
        <v>26937</v>
      </c>
      <c r="B632" s="220" t="inlineStr">
        <is>
          <t>Hardie-Ferodo 1000 30 September, 1973</t>
        </is>
      </c>
      <c r="C632" s="220" t="n">
        <v>17</v>
      </c>
      <c r="D632" s="220" t="inlineStr">
        <is>
          <t>C</t>
        </is>
      </c>
      <c r="E632" s="220" t="n">
        <v>3</v>
      </c>
      <c r="F632" s="220" t="n">
        <v>33</v>
      </c>
      <c r="G632" s="220" t="inlineStr">
        <is>
          <t>WH Motors Pty Ltd</t>
        </is>
      </c>
      <c r="H632" s="220" t="n"/>
      <c r="I632" s="220" t="n"/>
      <c r="J632" s="220" t="inlineStr">
        <is>
          <t>Holden LC Torana GTR 2850S</t>
        </is>
      </c>
      <c r="K632" s="220" t="inlineStr">
        <is>
          <t>2835 L6</t>
        </is>
      </c>
      <c r="L632" s="220" t="inlineStr">
        <is>
          <t>Herb Taylor</t>
        </is>
      </c>
      <c r="M632" s="220" t="inlineStr">
        <is>
          <t>AUS</t>
        </is>
      </c>
      <c r="N632" s="687">
        <f>_xlfn.LET(_xlpm.d,_xlfn.XLOOKUP(L632,'[1]Birth Dates'!$A:$A,'[1]Birth Dates'!$B:$B,"",0),IF(_xlpm.d=0,"",_xlpm.d))</f>
        <v/>
      </c>
      <c r="O632" s="220">
        <f>IF(OR(N632="",A632="",NOT(ISNUMBER(N632)),N632&gt;A632),"",DATEDIF(N632,A632,"Y")&amp;" years, "&amp;DATEDIF(N632,A632,"YM")&amp;" months, "&amp;DATEDIF(N632,A632,"MD")&amp;" days")</f>
        <v/>
      </c>
      <c r="P632" s="220" t="inlineStr">
        <is>
          <t>Don Smith</t>
        </is>
      </c>
      <c r="Q632" s="220" t="inlineStr">
        <is>
          <t>AUS</t>
        </is>
      </c>
      <c r="R632" s="687">
        <f>_xlfn.LET(_xlpm.d,_xlfn.XLOOKUP(P632,'[1]Birth Dates'!$A:$A,'[1]Birth Dates'!$B:$B,"",0),IF(_xlpm.d=0,"",_xlpm.d))</f>
        <v/>
      </c>
      <c r="S632" s="220">
        <f>IF(OR(R632="",A632="",NOT(ISNUMBER(R632)),R632&gt;A632),"",DATEDIF(R632,A632,"Y")&amp;" years, "&amp;DATEDIF(R632,A632,"YM")&amp;" months, "&amp;DATEDIF(R632,A632,"MD")&amp;" days")</f>
        <v/>
      </c>
      <c r="T632" s="220" t="n"/>
      <c r="U632" s="220" t="n"/>
      <c r="V632" s="687">
        <f>_xlfn.LET(_xlpm.d,_xlfn.XLOOKUP(T632,'[1]Birth Dates'!$A:$A,'[1]Birth Dates'!$B:$B,"",0),IF(_xlpm.d=0,"",_xlpm.d))</f>
        <v/>
      </c>
      <c r="W632" s="220">
        <f>IF(OR(V632="",A632="",NOT(ISNUMBER(V632)),V632&gt;A632),"",DATEDIF(V632,A632,"Y")&amp;" years, "&amp;DATEDIF(V632,A632,"YM")&amp;" months, "&amp;DATEDIF(V632,A632,"MD")&amp;" days")</f>
        <v/>
      </c>
      <c r="X632" s="220" t="n"/>
      <c r="Y632" s="220" t="n"/>
      <c r="Z632" s="220" t="n"/>
      <c r="AA632" s="220" t="n"/>
      <c r="AB632" s="220" t="n">
        <v>28</v>
      </c>
      <c r="AC632" s="220" t="n"/>
      <c r="AD632" s="220" t="n"/>
      <c r="AE632" s="577" t="inlineStr">
        <is>
          <t>2:53.1000</t>
        </is>
      </c>
      <c r="AF632" s="418">
        <f>IF(OR(AE632="",AE632="",AE632=0),"",6.172/(AE632*24))</f>
        <v/>
      </c>
      <c r="AG632" s="251" t="n"/>
      <c r="AH632" s="577" t="inlineStr"/>
      <c r="AI632" s="418">
        <f>IF(OR(AH632="",AH632="",AH632=0),"",6.172/(AH632*24))</f>
        <v/>
      </c>
      <c r="AJ632" s="175">
        <f>IF(AND(ISNUMBER(AB632),ISNUMBER(AG632)),AB632-AG632,"")</f>
        <v/>
      </c>
      <c r="AK632" s="220" t="n"/>
      <c r="AL632" s="220" t="n">
        <v>141</v>
      </c>
      <c r="AM632" s="482" t="n">
        <v>0.3057314814814815</v>
      </c>
      <c r="AN632" s="671">
        <f>IF(OR(AL632="",AM632="",AM632=0),"",AL632*6.172/(AM632*24))</f>
        <v/>
      </c>
      <c r="AO632" s="477">
        <f>IF(AND(AL632=AL631,AM632&lt;&gt;"",AM631&lt;&gt;""),AM632-AM631,"")</f>
        <v/>
      </c>
      <c r="AP632" s="220" t="n"/>
      <c r="AQ632" s="577" t="inlineStr">
        <is>
          <t>2:57.8000</t>
        </is>
      </c>
      <c r="AR632" s="418">
        <f>IF(OR(AQ632="",AQ632="",AQ632=0),"",6.172/(AQ632*24))</f>
        <v/>
      </c>
      <c r="AS632" s="436">
        <f>IF(OR(NOT(ISNUMBER(C632)),NOT(ISNUMBER(AB632))),"",IF(AG632&lt;&gt;"",AG632,AB632)-C632)</f>
        <v/>
      </c>
      <c r="AT632" s="217" t="n"/>
      <c r="AU632" s="223">
        <f>IF($B632="","",TEXT($A632,"yyyymmdd")&amp;"_P"&amp;$C632&amp;"_C"&amp;$F632&amp;"_"&amp;TRIM(RIGHT(SUBSTITUTE(TRIM(SUBSTITUTE($L632,CHAR(160)," "))," ",REPT(" ",60)),60))&amp;IF($P632="","","-"&amp;TRIM(RIGHT(SUBSTITUTE(TRIM(SUBSTITUTE($P632,CHAR(160)," "))," ",REPT(" ",60)),60)))&amp;IF($T632="","","-"&amp;TRIM(RIGHT(SUBSTITUTE(TRIM(SUBSTITUTE($T632,CHAR(160)," "))," ",REPT(" ",60)),60)))&amp;".jpg")</f>
        <v/>
      </c>
    </row>
    <row r="633" ht="56" customHeight="1">
      <c r="A633" s="173" t="n">
        <v>26937</v>
      </c>
      <c r="B633" s="220" t="inlineStr">
        <is>
          <t>Hardie-Ferodo 1000 30 September, 1973</t>
        </is>
      </c>
      <c r="C633" s="220" t="n">
        <v>18</v>
      </c>
      <c r="D633" s="220" t="inlineStr">
        <is>
          <t>D</t>
        </is>
      </c>
      <c r="E633" s="220" t="n">
        <v>9</v>
      </c>
      <c r="F633" s="220" t="n">
        <v>3</v>
      </c>
      <c r="G633" s="220" t="inlineStr">
        <is>
          <t>Pacific Film Laboratories Pty Ltd</t>
        </is>
      </c>
      <c r="H633" s="220" t="n"/>
      <c r="I633" s="220" t="n"/>
      <c r="J633" s="220" t="inlineStr">
        <is>
          <t>Holden LJ Torana GTR XU-1</t>
        </is>
      </c>
      <c r="K633" s="220" t="inlineStr">
        <is>
          <t>3330 L6</t>
        </is>
      </c>
      <c r="L633" s="220" t="inlineStr">
        <is>
          <t>Don Holland</t>
        </is>
      </c>
      <c r="M633" s="220" t="inlineStr">
        <is>
          <t>AUS</t>
        </is>
      </c>
      <c r="N633" s="687">
        <f>_xlfn.LET(_xlpm.d,_xlfn.XLOOKUP(L633,'[1]Birth Dates'!$A:$A,'[1]Birth Dates'!$B:$B,"",0),IF(_xlpm.d=0,"",_xlpm.d))</f>
        <v/>
      </c>
      <c r="O633" s="220">
        <f>IF(OR(N633="",A633="",NOT(ISNUMBER(N633)),N633&gt;A633),"",DATEDIF(N633,A633,"Y")&amp;" years, "&amp;DATEDIF(N633,A633,"YM")&amp;" months, "&amp;DATEDIF(N633,A633,"MD")&amp;" days")</f>
        <v/>
      </c>
      <c r="P633" s="220" t="inlineStr">
        <is>
          <t>Max Stewart</t>
        </is>
      </c>
      <c r="Q633" s="220" t="inlineStr">
        <is>
          <t>AUS</t>
        </is>
      </c>
      <c r="R633" s="687">
        <f>_xlfn.LET(_xlpm.d,_xlfn.XLOOKUP(P633,'[1]Birth Dates'!$A:$A,'[1]Birth Dates'!$B:$B,"",0),IF(_xlpm.d=0,"",_xlpm.d))</f>
        <v/>
      </c>
      <c r="S633" s="220">
        <f>IF(OR(R633="",A633="",NOT(ISNUMBER(R633)),R633&gt;A633),"",DATEDIF(R633,A633,"Y")&amp;" years, "&amp;DATEDIF(R633,A633,"YM")&amp;" months, "&amp;DATEDIF(R633,A633,"MD")&amp;" days")</f>
        <v/>
      </c>
      <c r="T633" s="220" t="n"/>
      <c r="U633" s="220" t="n"/>
      <c r="V633" s="687">
        <f>_xlfn.LET(_xlpm.d,_xlfn.XLOOKUP(T633,'[1]Birth Dates'!$A:$A,'[1]Birth Dates'!$B:$B,"",0),IF(_xlpm.d=0,"",_xlpm.d))</f>
        <v/>
      </c>
      <c r="W633" s="220">
        <f>IF(OR(V633="",A633="",NOT(ISNUMBER(V633)),V633&gt;A633),"",DATEDIF(V633,A633,"Y")&amp;" years, "&amp;DATEDIF(V633,A633,"YM")&amp;" months, "&amp;DATEDIF(V633,A633,"MD")&amp;" days")</f>
        <v/>
      </c>
      <c r="X633" s="220" t="n"/>
      <c r="Y633" s="220" t="n"/>
      <c r="Z633" s="220" t="n"/>
      <c r="AA633" s="220" t="n"/>
      <c r="AB633" s="220" t="n">
        <v>10</v>
      </c>
      <c r="AC633" s="220" t="n"/>
      <c r="AD633" s="220" t="n"/>
      <c r="AE633" s="577" t="inlineStr">
        <is>
          <t>2:40.5000</t>
        </is>
      </c>
      <c r="AF633" s="418">
        <f>IF(OR(AE633="",AE633="",AE633=0),"",6.172/(AE633*24))</f>
        <v/>
      </c>
      <c r="AG633" s="251" t="n"/>
      <c r="AH633" s="577" t="inlineStr"/>
      <c r="AI633" s="418">
        <f>IF(OR(AH633="",AH633="",AH633=0),"",6.172/(AH633*24))</f>
        <v/>
      </c>
      <c r="AJ633" s="175">
        <f>IF(AND(ISNUMBER(AB633),ISNUMBER(AG633)),AB633-AG633,"")</f>
        <v/>
      </c>
      <c r="AK633" s="220" t="n"/>
      <c r="AL633" s="220" t="n">
        <v>141</v>
      </c>
      <c r="AM633" s="482" t="n">
        <v>0.3057627314814815</v>
      </c>
      <c r="AN633" s="671">
        <f>IF(OR(AL633="",AM633="",AM633=0),"",AL633*6.172/(AM633*24))</f>
        <v/>
      </c>
      <c r="AO633" s="477">
        <f>IF(AND(AL633=AL632,AM633&lt;&gt;"",AM632&lt;&gt;""),AM633-AM632,"")</f>
        <v/>
      </c>
      <c r="AP633" s="220" t="n"/>
      <c r="AQ633" s="577" t="inlineStr">
        <is>
          <t>2:40.8000</t>
        </is>
      </c>
      <c r="AR633" s="418">
        <f>IF(OR(AQ633="",AQ633="",AQ633=0),"",6.172/(AQ633*24))</f>
        <v/>
      </c>
      <c r="AS633" s="436">
        <f>IF(OR(NOT(ISNUMBER(C633)),NOT(ISNUMBER(AB633))),"",IF(AG633&lt;&gt;"",AG633,AB633)-C633)</f>
        <v/>
      </c>
      <c r="AT633" s="217" t="n"/>
      <c r="AU633" s="223">
        <f>IF($B633="","",TEXT($A633,"yyyymmdd")&amp;"_P"&amp;$C633&amp;"_C"&amp;$F633&amp;"_"&amp;TRIM(RIGHT(SUBSTITUTE(TRIM(SUBSTITUTE($L633,CHAR(160)," "))," ",REPT(" ",60)),60))&amp;IF($P633="","","-"&amp;TRIM(RIGHT(SUBSTITUTE(TRIM(SUBSTITUTE($P633,CHAR(160)," "))," ",REPT(" ",60)),60)))&amp;IF($T633="","","-"&amp;TRIM(RIGHT(SUBSTITUTE(TRIM(SUBSTITUTE($T633,CHAR(160)," "))," ",REPT(" ",60)),60)))&amp;".jpg")</f>
        <v/>
      </c>
    </row>
    <row r="634" ht="56" customHeight="1">
      <c r="A634" s="173" t="n">
        <v>26937</v>
      </c>
      <c r="B634" s="220" t="inlineStr">
        <is>
          <t>Hardie-Ferodo 1000 30 September, 1973</t>
        </is>
      </c>
      <c r="C634" s="220" t="n">
        <v>19</v>
      </c>
      <c r="D634" s="220" t="inlineStr">
        <is>
          <t>B</t>
        </is>
      </c>
      <c r="E634" s="220" t="n">
        <v>5</v>
      </c>
      <c r="F634" s="220" t="n">
        <v>39</v>
      </c>
      <c r="G634" s="220" t="inlineStr">
        <is>
          <t>Ray Gulson</t>
        </is>
      </c>
      <c r="H634" s="220" t="n"/>
      <c r="I634" s="220" t="n"/>
      <c r="J634" s="220" t="inlineStr">
        <is>
          <t>Alfa Romeo 2000 GTV</t>
        </is>
      </c>
      <c r="K634" s="220" t="inlineStr">
        <is>
          <t>1962 L4</t>
        </is>
      </c>
      <c r="L634" s="220" t="inlineStr">
        <is>
          <t>Ray Gulson</t>
        </is>
      </c>
      <c r="M634" s="220" t="inlineStr">
        <is>
          <t>AUS</t>
        </is>
      </c>
      <c r="N634" s="687">
        <f>_xlfn.LET(_xlpm.d,_xlfn.XLOOKUP(L634,'[1]Birth Dates'!$A:$A,'[1]Birth Dates'!$B:$B,"",0),IF(_xlpm.d=0,"",_xlpm.d))</f>
        <v/>
      </c>
      <c r="O634" s="220">
        <f>IF(OR(N634="",A634="",NOT(ISNUMBER(N634)),N634&gt;A634),"",DATEDIF(N634,A634,"Y")&amp;" years, "&amp;DATEDIF(N634,A634,"YM")&amp;" months, "&amp;DATEDIF(N634,A634,"MD")&amp;" days")</f>
        <v/>
      </c>
      <c r="P634" s="220" t="inlineStr">
        <is>
          <t>Peter Brown</t>
        </is>
      </c>
      <c r="Q634" s="220" t="inlineStr">
        <is>
          <t>AUS</t>
        </is>
      </c>
      <c r="R634" s="687">
        <f>_xlfn.LET(_xlpm.d,_xlfn.XLOOKUP(P634,'[1]Birth Dates'!$A:$A,'[1]Birth Dates'!$B:$B,"",0),IF(_xlpm.d=0,"",_xlpm.d))</f>
        <v/>
      </c>
      <c r="S634" s="220">
        <f>IF(OR(R634="",A634="",NOT(ISNUMBER(R634)),R634&gt;A634),"",DATEDIF(R634,A634,"Y")&amp;" years, "&amp;DATEDIF(R634,A634,"YM")&amp;" months, "&amp;DATEDIF(R634,A634,"MD")&amp;" days")</f>
        <v/>
      </c>
      <c r="T634" s="220" t="n"/>
      <c r="U634" s="220" t="n"/>
      <c r="V634" s="687">
        <f>_xlfn.LET(_xlpm.d,_xlfn.XLOOKUP(T634,'[1]Birth Dates'!$A:$A,'[1]Birth Dates'!$B:$B,"",0),IF(_xlpm.d=0,"",_xlpm.d))</f>
        <v/>
      </c>
      <c r="W634" s="220">
        <f>IF(OR(V634="",A634="",NOT(ISNUMBER(V634)),V634&gt;A634),"",DATEDIF(V634,A634,"Y")&amp;" years, "&amp;DATEDIF(V634,A634,"YM")&amp;" months, "&amp;DATEDIF(V634,A634,"MD")&amp;" days")</f>
        <v/>
      </c>
      <c r="X634" s="220" t="n"/>
      <c r="Y634" s="220" t="n"/>
      <c r="Z634" s="220" t="n"/>
      <c r="AA634" s="220" t="n"/>
      <c r="AB634" s="220" t="n">
        <v>27</v>
      </c>
      <c r="AC634" s="220" t="n"/>
      <c r="AD634" s="220" t="n"/>
      <c r="AE634" s="577" t="inlineStr">
        <is>
          <t>2:52.4000</t>
        </is>
      </c>
      <c r="AF634" s="418">
        <f>IF(OR(AE634="",AE634="",AE634=0),"",6.172/(AE634*24))</f>
        <v/>
      </c>
      <c r="AG634" s="251" t="n"/>
      <c r="AH634" s="577" t="inlineStr"/>
      <c r="AI634" s="418">
        <f>IF(OR(AH634="",AH634="",AH634=0),"",6.172/(AH634*24))</f>
        <v/>
      </c>
      <c r="AJ634" s="175">
        <f>IF(AND(ISNUMBER(AB634),ISNUMBER(AG634)),AB634-AG634,"")</f>
        <v/>
      </c>
      <c r="AK634" s="220" t="n"/>
      <c r="AL634" s="220" t="n">
        <v>140</v>
      </c>
      <c r="AM634" s="482" t="n">
        <v>0.3071087962962963</v>
      </c>
      <c r="AN634" s="671">
        <f>IF(OR(AL634="",AM634="",AM634=0),"",AL634*6.172/(AM634*24))</f>
        <v/>
      </c>
      <c r="AO634" s="477">
        <f>IF(AND(AL634=AL633,AM634&lt;&gt;"",AM633&lt;&gt;""),AM634-AM633,"")</f>
        <v/>
      </c>
      <c r="AP634" s="220" t="n"/>
      <c r="AQ634" s="577" t="inlineStr">
        <is>
          <t>2:53.7000</t>
        </is>
      </c>
      <c r="AR634" s="418">
        <f>IF(OR(AQ634="",AQ634="",AQ634=0),"",6.172/(AQ634*24))</f>
        <v/>
      </c>
      <c r="AS634" s="436">
        <f>IF(OR(NOT(ISNUMBER(C634)),NOT(ISNUMBER(AB634))),"",IF(AG634&lt;&gt;"",AG634,AB634)-C634)</f>
        <v/>
      </c>
      <c r="AT634" s="217" t="n"/>
      <c r="AU634" s="223">
        <f>IF($B634="","",TEXT($A634,"yyyymmdd")&amp;"_P"&amp;$C634&amp;"_C"&amp;$F634&amp;"_"&amp;TRIM(RIGHT(SUBSTITUTE(TRIM(SUBSTITUTE($L634,CHAR(160)," "))," ",REPT(" ",60)),60))&amp;IF($P634="","","-"&amp;TRIM(RIGHT(SUBSTITUTE(TRIM(SUBSTITUTE($P634,CHAR(160)," "))," ",REPT(" ",60)),60)))&amp;IF($T634="","","-"&amp;TRIM(RIGHT(SUBSTITUTE(TRIM(SUBSTITUTE($T634,CHAR(160)," "))," ",REPT(" ",60)),60)))&amp;".jpg")</f>
        <v/>
      </c>
    </row>
    <row r="635" ht="56" customHeight="1">
      <c r="A635" s="173" t="n">
        <v>26937</v>
      </c>
      <c r="B635" s="220" t="inlineStr">
        <is>
          <t>Hardie-Ferodo 1000 30 September, 1973</t>
        </is>
      </c>
      <c r="C635" s="220" t="n">
        <v>20</v>
      </c>
      <c r="D635" s="220" t="inlineStr">
        <is>
          <t>D</t>
        </is>
      </c>
      <c r="E635" s="220" t="n">
        <v>10</v>
      </c>
      <c r="F635" s="220" t="n">
        <v>29</v>
      </c>
      <c r="G635" s="220" t="inlineStr">
        <is>
          <t>Peter Kilmore</t>
        </is>
      </c>
      <c r="H635" s="220" t="n"/>
      <c r="I635" s="220" t="n"/>
      <c r="J635" s="220" t="inlineStr">
        <is>
          <t>Holden LJ Torana GTR XU-1</t>
        </is>
      </c>
      <c r="K635" s="220" t="inlineStr">
        <is>
          <t>3330 L6</t>
        </is>
      </c>
      <c r="L635" s="220" t="inlineStr">
        <is>
          <t>Peter Kilmore</t>
        </is>
      </c>
      <c r="M635" s="220" t="inlineStr">
        <is>
          <t>AUS</t>
        </is>
      </c>
      <c r="N635" s="687">
        <f>_xlfn.LET(_xlpm.d,_xlfn.XLOOKUP(L635,'[1]Birth Dates'!$A:$A,'[1]Birth Dates'!$B:$B,"",0),IF(_xlpm.d=0,"",_xlpm.d))</f>
        <v/>
      </c>
      <c r="O635" s="220">
        <f>IF(OR(N635="",A635="",NOT(ISNUMBER(N635)),N635&gt;A635),"",DATEDIF(N635,A635,"Y")&amp;" years, "&amp;DATEDIF(N635,A635,"YM")&amp;" months, "&amp;DATEDIF(N635,A635,"MD")&amp;" days")</f>
        <v/>
      </c>
      <c r="P635" s="220" t="inlineStr">
        <is>
          <t>Kevin Kennedy</t>
        </is>
      </c>
      <c r="Q635" s="220" t="inlineStr">
        <is>
          <t>AUS</t>
        </is>
      </c>
      <c r="R635" s="687">
        <f>_xlfn.LET(_xlpm.d,_xlfn.XLOOKUP(P635,'[1]Birth Dates'!$A:$A,'[1]Birth Dates'!$B:$B,"",0),IF(_xlpm.d=0,"",_xlpm.d))</f>
        <v/>
      </c>
      <c r="S635" s="220">
        <f>IF(OR(R635="",A635="",NOT(ISNUMBER(R635)),R635&gt;A635),"",DATEDIF(R635,A635,"Y")&amp;" years, "&amp;DATEDIF(R635,A635,"YM")&amp;" months, "&amp;DATEDIF(R635,A635,"MD")&amp;" days")</f>
        <v/>
      </c>
      <c r="T635" s="220" t="n"/>
      <c r="U635" s="220" t="n"/>
      <c r="V635" s="687">
        <f>_xlfn.LET(_xlpm.d,_xlfn.XLOOKUP(T635,'[1]Birth Dates'!$A:$A,'[1]Birth Dates'!$B:$B,"",0),IF(_xlpm.d=0,"",_xlpm.d))</f>
        <v/>
      </c>
      <c r="W635" s="220">
        <f>IF(OR(V635="",A635="",NOT(ISNUMBER(V635)),V635&gt;A635),"",DATEDIF(V635,A635,"Y")&amp;" years, "&amp;DATEDIF(V635,A635,"YM")&amp;" months, "&amp;DATEDIF(V635,A635,"MD")&amp;" days")</f>
        <v/>
      </c>
      <c r="X635" s="220" t="n"/>
      <c r="Y635" s="220" t="n"/>
      <c r="Z635" s="220" t="n"/>
      <c r="AA635" s="220" t="n"/>
      <c r="AB635" s="220" t="n">
        <v>41</v>
      </c>
      <c r="AC635" s="220" t="n"/>
      <c r="AD635" s="220" t="n"/>
      <c r="AE635" s="577" t="inlineStr">
        <is>
          <t>3:00.8000</t>
        </is>
      </c>
      <c r="AF635" s="418">
        <f>IF(OR(AE635="",AE635="",AE635=0),"",6.172/(AE635*24))</f>
        <v/>
      </c>
      <c r="AG635" s="251" t="n"/>
      <c r="AH635" s="577" t="inlineStr"/>
      <c r="AI635" s="418">
        <f>IF(OR(AH635="",AH635="",AH635=0),"",6.172/(AH635*24))</f>
        <v/>
      </c>
      <c r="AJ635" s="175">
        <f>IF(AND(ISNUMBER(AB635),ISNUMBER(AG635)),AB635-AG635,"")</f>
        <v/>
      </c>
      <c r="AK635" s="220" t="n"/>
      <c r="AL635" s="220" t="n">
        <v>138</v>
      </c>
      <c r="AM635" s="482" t="n">
        <v>0.3077245370370371</v>
      </c>
      <c r="AN635" s="671">
        <f>IF(OR(AL635="",AM635="",AM635=0),"",AL635*6.172/(AM635*24))</f>
        <v/>
      </c>
      <c r="AO635" s="477">
        <f>IF(AND(AL635=AL634,AM635&lt;&gt;"",AM634&lt;&gt;""),AM635-AM634,"")</f>
        <v/>
      </c>
      <c r="AP635" s="220" t="n"/>
      <c r="AQ635" s="577" t="inlineStr">
        <is>
          <t>2:57.8000</t>
        </is>
      </c>
      <c r="AR635" s="418">
        <f>IF(OR(AQ635="",AQ635="",AQ635=0),"",6.172/(AQ635*24))</f>
        <v/>
      </c>
      <c r="AS635" s="436">
        <f>IF(OR(NOT(ISNUMBER(C635)),NOT(ISNUMBER(AB635))),"",IF(AG635&lt;&gt;"",AG635,AB635)-C635)</f>
        <v/>
      </c>
      <c r="AT635" s="217" t="n"/>
      <c r="AU635" s="223">
        <f>IF($B635="","",TEXT($A635,"yyyymmdd")&amp;"_P"&amp;$C635&amp;"_C"&amp;$F635&amp;"_"&amp;TRIM(RIGHT(SUBSTITUTE(TRIM(SUBSTITUTE($L635,CHAR(160)," "))," ",REPT(" ",60)),60))&amp;IF($P635="","","-"&amp;TRIM(RIGHT(SUBSTITUTE(TRIM(SUBSTITUTE($P635,CHAR(160)," "))," ",REPT(" ",60)),60)))&amp;IF($T635="","","-"&amp;TRIM(RIGHT(SUBSTITUTE(TRIM(SUBSTITUTE($T635,CHAR(160)," "))," ",REPT(" ",60)),60)))&amp;".jpg")</f>
        <v/>
      </c>
    </row>
    <row r="636" ht="56" customHeight="1">
      <c r="A636" s="173" t="n">
        <v>26937</v>
      </c>
      <c r="B636" s="220" t="inlineStr">
        <is>
          <t>Hardie-Ferodo 1000 30 September, 1973</t>
        </is>
      </c>
      <c r="C636" s="220" t="n">
        <v>21</v>
      </c>
      <c r="D636" s="220" t="inlineStr">
        <is>
          <t>A</t>
        </is>
      </c>
      <c r="E636" s="220" t="n">
        <v>3</v>
      </c>
      <c r="F636" s="220" t="n">
        <v>65</v>
      </c>
      <c r="G636" s="220" t="inlineStr">
        <is>
          <t>Clement Motors</t>
        </is>
      </c>
      <c r="H636" s="220" t="n"/>
      <c r="I636" s="220" t="n"/>
      <c r="J636" s="220" t="inlineStr">
        <is>
          <t>Morris Cooper S</t>
        </is>
      </c>
      <c r="K636" s="220" t="inlineStr">
        <is>
          <t>1293 L4</t>
        </is>
      </c>
      <c r="L636" s="220" t="inlineStr">
        <is>
          <t>David Clement</t>
        </is>
      </c>
      <c r="M636" s="220" t="inlineStr">
        <is>
          <t>AUS</t>
        </is>
      </c>
      <c r="N636" s="687">
        <f>_xlfn.LET(_xlpm.d,_xlfn.XLOOKUP(L636,'[1]Birth Dates'!$A:$A,'[1]Birth Dates'!$B:$B,"",0),IF(_xlpm.d=0,"",_xlpm.d))</f>
        <v/>
      </c>
      <c r="O636" s="220">
        <f>IF(OR(N636="",A636="",NOT(ISNUMBER(N636)),N636&gt;A636),"",DATEDIF(N636,A636,"Y")&amp;" years, "&amp;DATEDIF(N636,A636,"YM")&amp;" months, "&amp;DATEDIF(N636,A636,"MD")&amp;" days")</f>
        <v/>
      </c>
      <c r="P636" s="220" t="inlineStr">
        <is>
          <t>Neil Mason</t>
        </is>
      </c>
      <c r="Q636" s="220" t="inlineStr">
        <is>
          <t>AUS</t>
        </is>
      </c>
      <c r="R636" s="687">
        <f>_xlfn.LET(_xlpm.d,_xlfn.XLOOKUP(P636,'[1]Birth Dates'!$A:$A,'[1]Birth Dates'!$B:$B,"",0),IF(_xlpm.d=0,"",_xlpm.d))</f>
        <v/>
      </c>
      <c r="S636" s="220">
        <f>IF(OR(R636="",A636="",NOT(ISNUMBER(R636)),R636&gt;A636),"",DATEDIF(R636,A636,"Y")&amp;" years, "&amp;DATEDIF(R636,A636,"YM")&amp;" months, "&amp;DATEDIF(R636,A636,"MD")&amp;" days")</f>
        <v/>
      </c>
      <c r="T636" s="220" t="n"/>
      <c r="U636" s="220" t="n"/>
      <c r="V636" s="687">
        <f>_xlfn.LET(_xlpm.d,_xlfn.XLOOKUP(T636,'[1]Birth Dates'!$A:$A,'[1]Birth Dates'!$B:$B,"",0),IF(_xlpm.d=0,"",_xlpm.d))</f>
        <v/>
      </c>
      <c r="W636" s="220">
        <f>IF(OR(V636="",A636="",NOT(ISNUMBER(V636)),V636&gt;A636),"",DATEDIF(V636,A636,"Y")&amp;" years, "&amp;DATEDIF(V636,A636,"YM")&amp;" months, "&amp;DATEDIF(V636,A636,"MD")&amp;" days")</f>
        <v/>
      </c>
      <c r="X636" s="220" t="n"/>
      <c r="Y636" s="220" t="n"/>
      <c r="Z636" s="220" t="n"/>
      <c r="AA636" s="220" t="n"/>
      <c r="AB636" s="220" t="n">
        <v>50</v>
      </c>
      <c r="AC636" s="220" t="n"/>
      <c r="AD636" s="220" t="n"/>
      <c r="AE636" s="577" t="inlineStr">
        <is>
          <t>3:08.3000</t>
        </is>
      </c>
      <c r="AF636" s="418">
        <f>IF(OR(AE636="",AE636="",AE636=0),"",6.172/(AE636*24))</f>
        <v/>
      </c>
      <c r="AG636" s="251" t="n"/>
      <c r="AH636" s="577" t="inlineStr"/>
      <c r="AI636" s="418">
        <f>IF(OR(AH636="",AH636="",AH636=0),"",6.172/(AH636*24))</f>
        <v/>
      </c>
      <c r="AJ636" s="175">
        <f>IF(AND(ISNUMBER(AB636),ISNUMBER(AG636)),AB636-AG636,"")</f>
        <v/>
      </c>
      <c r="AK636" s="220" t="n"/>
      <c r="AL636" s="220" t="n">
        <v>136</v>
      </c>
      <c r="AM636" s="482" t="n">
        <v>0.3075914351851852</v>
      </c>
      <c r="AN636" s="671">
        <f>IF(OR(AL636="",AM636="",AM636=0),"",AL636*6.172/(AM636*24))</f>
        <v/>
      </c>
      <c r="AO636" s="477">
        <f>IF(AND(AL636=AL635,AM636&lt;&gt;"",AM635&lt;&gt;""),AM636-AM635,"")</f>
        <v/>
      </c>
      <c r="AP636" s="220" t="n"/>
      <c r="AQ636" s="577" t="inlineStr">
        <is>
          <t>3:06.4000</t>
        </is>
      </c>
      <c r="AR636" s="418">
        <f>IF(OR(AQ636="",AQ636="",AQ636=0),"",6.172/(AQ636*24))</f>
        <v/>
      </c>
      <c r="AS636" s="436">
        <f>IF(OR(NOT(ISNUMBER(C636)),NOT(ISNUMBER(AB636))),"",IF(AG636&lt;&gt;"",AG636,AB636)-C636)</f>
        <v/>
      </c>
      <c r="AT636" s="217" t="n"/>
      <c r="AU636" s="223">
        <f>IF($B636="","",TEXT($A636,"yyyymmdd")&amp;"_P"&amp;$C636&amp;"_C"&amp;$F636&amp;"_"&amp;TRIM(RIGHT(SUBSTITUTE(TRIM(SUBSTITUTE($L636,CHAR(160)," "))," ",REPT(" ",60)),60))&amp;IF($P636="","","-"&amp;TRIM(RIGHT(SUBSTITUTE(TRIM(SUBSTITUTE($P636,CHAR(160)," "))," ",REPT(" ",60)),60)))&amp;IF($T636="","","-"&amp;TRIM(RIGHT(SUBSTITUTE(TRIM(SUBSTITUTE($T636,CHAR(160)," "))," ",REPT(" ",60)),60)))&amp;".jpg")</f>
        <v/>
      </c>
    </row>
    <row r="637" ht="56" customHeight="1">
      <c r="A637" s="173" t="n">
        <v>26937</v>
      </c>
      <c r="B637" s="220" t="inlineStr">
        <is>
          <t>Hardie-Ferodo 1000 30 September, 1973</t>
        </is>
      </c>
      <c r="C637" s="220" t="n">
        <v>22</v>
      </c>
      <c r="D637" s="220" t="inlineStr">
        <is>
          <t>A</t>
        </is>
      </c>
      <c r="E637" s="220" t="n">
        <v>4</v>
      </c>
      <c r="F637" s="220" t="n">
        <v>54</v>
      </c>
      <c r="G637" s="220" t="inlineStr">
        <is>
          <t>Lordoco Aust Pty Ltd</t>
        </is>
      </c>
      <c r="H637" s="220" t="n"/>
      <c r="I637" s="220" t="n"/>
      <c r="J637" s="220" t="inlineStr">
        <is>
          <t>Honda Civic SB1</t>
        </is>
      </c>
      <c r="K637" s="220" t="inlineStr">
        <is>
          <t>1169 L4</t>
        </is>
      </c>
      <c r="L637" s="220" t="inlineStr">
        <is>
          <t>John Lord</t>
        </is>
      </c>
      <c r="M637" s="220" t="inlineStr">
        <is>
          <t>AUS</t>
        </is>
      </c>
      <c r="N637" s="687">
        <f>_xlfn.LET(_xlpm.d,_xlfn.XLOOKUP(L637,'[1]Birth Dates'!$A:$A,'[1]Birth Dates'!$B:$B,"",0),IF(_xlpm.d=0,"",_xlpm.d))</f>
        <v/>
      </c>
      <c r="O637" s="220">
        <f>IF(OR(N637="",A637="",NOT(ISNUMBER(N637)),N637&gt;A637),"",DATEDIF(N637,A637,"Y")&amp;" years, "&amp;DATEDIF(N637,A637,"YM")&amp;" months, "&amp;DATEDIF(N637,A637,"MD")&amp;" days")</f>
        <v/>
      </c>
      <c r="P637" s="220" t="inlineStr">
        <is>
          <t>Peter Janson</t>
        </is>
      </c>
      <c r="Q637" s="220" t="inlineStr">
        <is>
          <t>NZL</t>
        </is>
      </c>
      <c r="R637" s="687">
        <f>_xlfn.LET(_xlpm.d,_xlfn.XLOOKUP(P637,'[1]Birth Dates'!$A:$A,'[1]Birth Dates'!$B:$B,"",0),IF(_xlpm.d=0,"",_xlpm.d))</f>
        <v/>
      </c>
      <c r="S637" s="220">
        <f>IF(OR(R637="",A637="",NOT(ISNUMBER(R637)),R637&gt;A637),"",DATEDIF(R637,A637,"Y")&amp;" years, "&amp;DATEDIF(R637,A637,"YM")&amp;" months, "&amp;DATEDIF(R637,A637,"MD")&amp;" days")</f>
        <v/>
      </c>
      <c r="T637" s="220" t="n"/>
      <c r="U637" s="220" t="n"/>
      <c r="V637" s="687">
        <f>_xlfn.LET(_xlpm.d,_xlfn.XLOOKUP(T637,'[1]Birth Dates'!$A:$A,'[1]Birth Dates'!$B:$B,"",0),IF(_xlpm.d=0,"",_xlpm.d))</f>
        <v/>
      </c>
      <c r="W637" s="220">
        <f>IF(OR(V637="",A637="",NOT(ISNUMBER(V637)),V637&gt;A637),"",DATEDIF(V637,A637,"Y")&amp;" years, "&amp;DATEDIF(V637,A637,"YM")&amp;" months, "&amp;DATEDIF(V637,A637,"MD")&amp;" days")</f>
        <v/>
      </c>
      <c r="X637" s="220" t="n"/>
      <c r="Y637" s="220" t="n"/>
      <c r="Z637" s="220" t="n"/>
      <c r="AA637" s="220" t="n"/>
      <c r="AB637" s="220" t="n">
        <v>53</v>
      </c>
      <c r="AC637" s="220" t="n"/>
      <c r="AD637" s="220" t="n"/>
      <c r="AE637" s="577" t="inlineStr">
        <is>
          <t>3:11.1000</t>
        </is>
      </c>
      <c r="AF637" s="418">
        <f>IF(OR(AE637="",AE637="",AE637=0),"",6.172/(AE637*24))</f>
        <v/>
      </c>
      <c r="AG637" s="251" t="n"/>
      <c r="AH637" s="577" t="inlineStr"/>
      <c r="AI637" s="418">
        <f>IF(OR(AH637="",AH637="",AH637=0),"",6.172/(AH637*24))</f>
        <v/>
      </c>
      <c r="AJ637" s="175">
        <f>IF(AND(ISNUMBER(AB637),ISNUMBER(AG637)),AB637-AG637,"")</f>
        <v/>
      </c>
      <c r="AK637" s="220" t="n"/>
      <c r="AL637" s="220" t="n">
        <v>134</v>
      </c>
      <c r="AM637" s="482" t="n">
        <v>0.3063819444444444</v>
      </c>
      <c r="AN637" s="671">
        <f>IF(OR(AL637="",AM637="",AM637=0),"",AL637*6.172/(AM637*24))</f>
        <v/>
      </c>
      <c r="AO637" s="477">
        <f>IF(AND(AL637=AL636,AM637&lt;&gt;"",AM636&lt;&gt;""),AM637-AM636,"")</f>
        <v/>
      </c>
      <c r="AP637" s="220" t="n"/>
      <c r="AQ637" s="577" t="inlineStr">
        <is>
          <t>3:09.5000</t>
        </is>
      </c>
      <c r="AR637" s="418">
        <f>IF(OR(AQ637="",AQ637="",AQ637=0),"",6.172/(AQ637*24))</f>
        <v/>
      </c>
      <c r="AS637" s="436">
        <f>IF(OR(NOT(ISNUMBER(C637)),NOT(ISNUMBER(AB637))),"",IF(AG637&lt;&gt;"",AG637,AB637)-C637)</f>
        <v/>
      </c>
      <c r="AT637" s="217" t="n"/>
      <c r="AU637" s="223">
        <f>IF($B637="","",TEXT($A637,"yyyymmdd")&amp;"_P"&amp;$C637&amp;"_C"&amp;$F637&amp;"_"&amp;TRIM(RIGHT(SUBSTITUTE(TRIM(SUBSTITUTE($L637,CHAR(160)," "))," ",REPT(" ",60)),60))&amp;IF($P637="","","-"&amp;TRIM(RIGHT(SUBSTITUTE(TRIM(SUBSTITUTE($P637,CHAR(160)," "))," ",REPT(" ",60)),60)))&amp;IF($T637="","","-"&amp;TRIM(RIGHT(SUBSTITUTE(TRIM(SUBSTITUTE($T637,CHAR(160)," "))," ",REPT(" ",60)),60)))&amp;".jpg")</f>
        <v/>
      </c>
    </row>
    <row r="638" ht="56" customHeight="1">
      <c r="A638" s="173" t="n">
        <v>26937</v>
      </c>
      <c r="B638" s="220" t="inlineStr">
        <is>
          <t>Hardie-Ferodo 1000 30 September, 1973</t>
        </is>
      </c>
      <c r="C638" s="220" t="n">
        <v>23</v>
      </c>
      <c r="D638" s="220" t="inlineStr">
        <is>
          <t>B</t>
        </is>
      </c>
      <c r="E638" s="220" t="n">
        <v>6</v>
      </c>
      <c r="F638" s="220" t="n">
        <v>38</v>
      </c>
      <c r="G638" s="220" t="inlineStr">
        <is>
          <t>Chris Heyer</t>
        </is>
      </c>
      <c r="H638" s="220" t="n"/>
      <c r="I638" s="220" t="n"/>
      <c r="J638" s="220" t="inlineStr">
        <is>
          <t>Subaru Leone 1400 GSR A22</t>
        </is>
      </c>
      <c r="K638" s="220" t="inlineStr">
        <is>
          <t>1361 B4</t>
        </is>
      </c>
      <c r="L638" s="220" t="inlineStr">
        <is>
          <t>Chris Heyer</t>
        </is>
      </c>
      <c r="M638" s="220" t="inlineStr">
        <is>
          <t>AUS</t>
        </is>
      </c>
      <c r="N638" s="687">
        <f>_xlfn.LET(_xlpm.d,_xlfn.XLOOKUP(L638,'[1]Birth Dates'!$A:$A,'[1]Birth Dates'!$B:$B,"",0),IF(_xlpm.d=0,"",_xlpm.d))</f>
        <v/>
      </c>
      <c r="O638" s="220">
        <f>IF(OR(N638="",A638="",NOT(ISNUMBER(N638)),N638&gt;A638),"",DATEDIF(N638,A638,"Y")&amp;" years, "&amp;DATEDIF(N638,A638,"YM")&amp;" months, "&amp;DATEDIF(N638,A638,"MD")&amp;" days")</f>
        <v/>
      </c>
      <c r="P638" s="220" t="inlineStr">
        <is>
          <t>Peter Mill</t>
        </is>
      </c>
      <c r="Q638" s="220" t="inlineStr">
        <is>
          <t>AUS</t>
        </is>
      </c>
      <c r="R638" s="687">
        <f>_xlfn.LET(_xlpm.d,_xlfn.XLOOKUP(P638,'[1]Birth Dates'!$A:$A,'[1]Birth Dates'!$B:$B,"",0),IF(_xlpm.d=0,"",_xlpm.d))</f>
        <v/>
      </c>
      <c r="S638" s="220">
        <f>IF(OR(R638="",A638="",NOT(ISNUMBER(R638)),R638&gt;A638),"",DATEDIF(R638,A638,"Y")&amp;" years, "&amp;DATEDIF(R638,A638,"YM")&amp;" months, "&amp;DATEDIF(R638,A638,"MD")&amp;" days")</f>
        <v/>
      </c>
      <c r="T638" s="220" t="n"/>
      <c r="U638" s="220" t="n"/>
      <c r="V638" s="687">
        <f>_xlfn.LET(_xlpm.d,_xlfn.XLOOKUP(T638,'[1]Birth Dates'!$A:$A,'[1]Birth Dates'!$B:$B,"",0),IF(_xlpm.d=0,"",_xlpm.d))</f>
        <v/>
      </c>
      <c r="W638" s="220">
        <f>IF(OR(V638="",A638="",NOT(ISNUMBER(V638)),V638&gt;A638),"",DATEDIF(V638,A638,"Y")&amp;" years, "&amp;DATEDIF(V638,A638,"YM")&amp;" months, "&amp;DATEDIF(V638,A638,"MD")&amp;" days")</f>
        <v/>
      </c>
      <c r="X638" s="220" t="n"/>
      <c r="Y638" s="220" t="n"/>
      <c r="Z638" s="220" t="n"/>
      <c r="AA638" s="220" t="n"/>
      <c r="AB638" s="220" t="n">
        <v>55</v>
      </c>
      <c r="AC638" s="220" t="n"/>
      <c r="AD638" s="220" t="n"/>
      <c r="AE638" s="577" t="inlineStr">
        <is>
          <t>3:13.8000</t>
        </is>
      </c>
      <c r="AF638" s="418">
        <f>IF(OR(AE638="",AE638="",AE638=0),"",6.172/(AE638*24))</f>
        <v/>
      </c>
      <c r="AG638" s="251" t="n"/>
      <c r="AH638" s="577" t="inlineStr"/>
      <c r="AI638" s="418">
        <f>IF(OR(AH638="",AH638="",AH638=0),"",6.172/(AH638*24))</f>
        <v/>
      </c>
      <c r="AJ638" s="175">
        <f>IF(AND(ISNUMBER(AB638),ISNUMBER(AG638)),AB638-AG638,"")</f>
        <v/>
      </c>
      <c r="AK638" s="220" t="n"/>
      <c r="AL638" s="220" t="n">
        <v>133</v>
      </c>
      <c r="AM638" s="482" t="n">
        <v>0.3067523148148149</v>
      </c>
      <c r="AN638" s="671">
        <f>IF(OR(AL638="",AM638="",AM638=0),"",AL638*6.172/(AM638*24))</f>
        <v/>
      </c>
      <c r="AO638" s="477">
        <f>IF(AND(AL638=AL637,AM638&lt;&gt;"",AM637&lt;&gt;""),AM638-AM637,"")</f>
        <v/>
      </c>
      <c r="AP638" s="220" t="n"/>
      <c r="AQ638" s="577" t="inlineStr">
        <is>
          <t>3:11.8000</t>
        </is>
      </c>
      <c r="AR638" s="418">
        <f>IF(OR(AQ638="",AQ638="",AQ638=0),"",6.172/(AQ638*24))</f>
        <v/>
      </c>
      <c r="AS638" s="436">
        <f>IF(OR(NOT(ISNUMBER(C638)),NOT(ISNUMBER(AB638))),"",IF(AG638&lt;&gt;"",AG638,AB638)-C638)</f>
        <v/>
      </c>
      <c r="AT638" s="217" t="n"/>
      <c r="AU638" s="223">
        <f>IF($B638="","",TEXT($A638,"yyyymmdd")&amp;"_P"&amp;$C638&amp;"_C"&amp;$F638&amp;"_"&amp;TRIM(RIGHT(SUBSTITUTE(TRIM(SUBSTITUTE($L638,CHAR(160)," "))," ",REPT(" ",60)),60))&amp;IF($P638="","","-"&amp;TRIM(RIGHT(SUBSTITUTE(TRIM(SUBSTITUTE($P638,CHAR(160)," "))," ",REPT(" ",60)),60)))&amp;IF($T638="","","-"&amp;TRIM(RIGHT(SUBSTITUTE(TRIM(SUBSTITUTE($T638,CHAR(160)," "))," ",REPT(" ",60)),60)))&amp;".jpg")</f>
        <v/>
      </c>
    </row>
    <row r="639" ht="56" customHeight="1">
      <c r="A639" s="173" t="n">
        <v>26937</v>
      </c>
      <c r="B639" s="220" t="inlineStr">
        <is>
          <t>Hardie-Ferodo 1000 30 September, 1973</t>
        </is>
      </c>
      <c r="C639" s="220" t="n">
        <v>24</v>
      </c>
      <c r="D639" s="220" t="inlineStr">
        <is>
          <t>A</t>
        </is>
      </c>
      <c r="E639" s="220" t="n">
        <v>5</v>
      </c>
      <c r="F639" s="220" t="n">
        <v>63</v>
      </c>
      <c r="G639" s="220" t="inlineStr">
        <is>
          <t>Bennet &amp; Wood Pty Ltd</t>
        </is>
      </c>
      <c r="H639" s="220" t="n"/>
      <c r="I639" s="220" t="n"/>
      <c r="J639" s="220" t="inlineStr">
        <is>
          <t>Honda Civic SB1</t>
        </is>
      </c>
      <c r="K639" s="220" t="inlineStr">
        <is>
          <t>1169 L4</t>
        </is>
      </c>
      <c r="L639" s="220" t="inlineStr">
        <is>
          <t>Ken Brian</t>
        </is>
      </c>
      <c r="M639" s="220" t="inlineStr">
        <is>
          <t>AUS</t>
        </is>
      </c>
      <c r="N639" s="687">
        <f>_xlfn.LET(_xlpm.d,_xlfn.XLOOKUP(L639,'[1]Birth Dates'!$A:$A,'[1]Birth Dates'!$B:$B,"",0),IF(_xlpm.d=0,"",_xlpm.d))</f>
        <v/>
      </c>
      <c r="O639" s="220">
        <f>IF(OR(N639="",A639="",NOT(ISNUMBER(N639)),N639&gt;A639),"",DATEDIF(N639,A639,"Y")&amp;" years, "&amp;DATEDIF(N639,A639,"YM")&amp;" months, "&amp;DATEDIF(N639,A639,"MD")&amp;" days")</f>
        <v/>
      </c>
      <c r="P639" s="220" t="inlineStr">
        <is>
          <t>Noel Riley</t>
        </is>
      </c>
      <c r="Q639" s="220" t="inlineStr">
        <is>
          <t>AUS</t>
        </is>
      </c>
      <c r="R639" s="687">
        <f>_xlfn.LET(_xlpm.d,_xlfn.XLOOKUP(P639,'[1]Birth Dates'!$A:$A,'[1]Birth Dates'!$B:$B,"",0),IF(_xlpm.d=0,"",_xlpm.d))</f>
        <v/>
      </c>
      <c r="S639" s="220">
        <f>IF(OR(R639="",A639="",NOT(ISNUMBER(R639)),R639&gt;A639),"",DATEDIF(R639,A639,"Y")&amp;" years, "&amp;DATEDIF(R639,A639,"YM")&amp;" months, "&amp;DATEDIF(R639,A639,"MD")&amp;" days")</f>
        <v/>
      </c>
      <c r="T639" s="220" t="n"/>
      <c r="U639" s="220" t="n"/>
      <c r="V639" s="687">
        <f>_xlfn.LET(_xlpm.d,_xlfn.XLOOKUP(T639,'[1]Birth Dates'!$A:$A,'[1]Birth Dates'!$B:$B,"",0),IF(_xlpm.d=0,"",_xlpm.d))</f>
        <v/>
      </c>
      <c r="W639" s="220">
        <f>IF(OR(V639="",A639="",NOT(ISNUMBER(V639)),V639&gt;A639),"",DATEDIF(V639,A639,"Y")&amp;" years, "&amp;DATEDIF(V639,A639,"YM")&amp;" months, "&amp;DATEDIF(V639,A639,"MD")&amp;" days")</f>
        <v/>
      </c>
      <c r="X639" s="220" t="n"/>
      <c r="Y639" s="220" t="n"/>
      <c r="Z639" s="220" t="n"/>
      <c r="AA639" s="220" t="n"/>
      <c r="AB639" s="220" t="n">
        <v>52</v>
      </c>
      <c r="AC639" s="220" t="n"/>
      <c r="AD639" s="220" t="n"/>
      <c r="AE639" s="577" t="inlineStr">
        <is>
          <t>3:10.9000</t>
        </is>
      </c>
      <c r="AF639" s="418">
        <f>IF(OR(AE639="",AE639="",AE639=0),"",6.172/(AE639*24))</f>
        <v/>
      </c>
      <c r="AG639" s="251" t="n"/>
      <c r="AH639" s="577" t="inlineStr"/>
      <c r="AI639" s="418">
        <f>IF(OR(AH639="",AH639="",AH639=0),"",6.172/(AH639*24))</f>
        <v/>
      </c>
      <c r="AJ639" s="175">
        <f>IF(AND(ISNUMBER(AB639),ISNUMBER(AG639)),AB639-AG639,"")</f>
        <v/>
      </c>
      <c r="AK639" s="220" t="n"/>
      <c r="AL639" s="220" t="n">
        <v>131</v>
      </c>
      <c r="AM639" s="482" t="n">
        <v>0.3073368055555556</v>
      </c>
      <c r="AN639" s="671">
        <f>IF(OR(AL639="",AM639="",AM639=0),"",AL639*6.172/(AM639*24))</f>
        <v/>
      </c>
      <c r="AO639" s="477">
        <f>IF(AND(AL639=AL638,AM639&lt;&gt;"",AM638&lt;&gt;""),AM639-AM638,"")</f>
        <v/>
      </c>
      <c r="AP639" s="220" t="n"/>
      <c r="AQ639" s="577" t="inlineStr">
        <is>
          <t>3:09.1000</t>
        </is>
      </c>
      <c r="AR639" s="418">
        <f>IF(OR(AQ639="",AQ639="",AQ639=0),"",6.172/(AQ639*24))</f>
        <v/>
      </c>
      <c r="AS639" s="436">
        <f>IF(OR(NOT(ISNUMBER(C639)),NOT(ISNUMBER(AB639))),"",IF(AG639&lt;&gt;"",AG639,AB639)-C639)</f>
        <v/>
      </c>
      <c r="AT639" s="217" t="n"/>
      <c r="AU639" s="223">
        <f>IF($B639="","",TEXT($A639,"yyyymmdd")&amp;"_P"&amp;$C639&amp;"_C"&amp;$F639&amp;"_"&amp;TRIM(RIGHT(SUBSTITUTE(TRIM(SUBSTITUTE($L639,CHAR(160)," "))," ",REPT(" ",60)),60))&amp;IF($P639="","","-"&amp;TRIM(RIGHT(SUBSTITUTE(TRIM(SUBSTITUTE($P639,CHAR(160)," "))," ",REPT(" ",60)),60)))&amp;IF($T639="","","-"&amp;TRIM(RIGHT(SUBSTITUTE(TRIM(SUBSTITUTE($T639,CHAR(160)," "))," ",REPT(" ",60)),60)))&amp;".jpg")</f>
        <v/>
      </c>
    </row>
    <row r="640" ht="56" customHeight="1">
      <c r="A640" s="173" t="n">
        <v>26937</v>
      </c>
      <c r="B640" s="220" t="inlineStr">
        <is>
          <t>Hardie-Ferodo 1000 30 September, 1973</t>
        </is>
      </c>
      <c r="C640" s="220" t="n">
        <v>25</v>
      </c>
      <c r="D640" s="220" t="inlineStr">
        <is>
          <t>A</t>
        </is>
      </c>
      <c r="E640" s="220" t="n">
        <v>6</v>
      </c>
      <c r="F640" s="220" t="n">
        <v>68</v>
      </c>
      <c r="G640" s="220" t="inlineStr">
        <is>
          <t>Bob Williamson</t>
        </is>
      </c>
      <c r="H640" s="220" t="n"/>
      <c r="I640" s="220" t="n"/>
      <c r="J640" s="220" t="inlineStr">
        <is>
          <t>Morris Mini Cooper S</t>
        </is>
      </c>
      <c r="K640" s="220" t="inlineStr">
        <is>
          <t>1293 L4</t>
        </is>
      </c>
      <c r="L640" s="220" t="inlineStr">
        <is>
          <t>Chick Audsley</t>
        </is>
      </c>
      <c r="M640" s="220" t="inlineStr">
        <is>
          <t>AUS</t>
        </is>
      </c>
      <c r="N640" s="687">
        <f>_xlfn.LET(_xlpm.d,_xlfn.XLOOKUP(L640,'[1]Birth Dates'!$A:$A,'[1]Birth Dates'!$B:$B,"",0),IF(_xlpm.d=0,"",_xlpm.d))</f>
        <v/>
      </c>
      <c r="O640" s="220">
        <f>IF(OR(N640="",A640="",NOT(ISNUMBER(N640)),N640&gt;A640),"",DATEDIF(N640,A640,"Y")&amp;" years, "&amp;DATEDIF(N640,A640,"YM")&amp;" months, "&amp;DATEDIF(N640,A640,"MD")&amp;" days")</f>
        <v/>
      </c>
      <c r="P640" s="220" t="inlineStr">
        <is>
          <t>Bob Williamson</t>
        </is>
      </c>
      <c r="Q640" s="220" t="inlineStr">
        <is>
          <t>AUS</t>
        </is>
      </c>
      <c r="R640" s="687">
        <f>_xlfn.LET(_xlpm.d,_xlfn.XLOOKUP(P640,'[1]Birth Dates'!$A:$A,'[1]Birth Dates'!$B:$B,"",0),IF(_xlpm.d=0,"",_xlpm.d))</f>
        <v/>
      </c>
      <c r="S640" s="220">
        <f>IF(OR(R640="",A640="",NOT(ISNUMBER(R640)),R640&gt;A640),"",DATEDIF(R640,A640,"Y")&amp;" years, "&amp;DATEDIF(R640,A640,"YM")&amp;" months, "&amp;DATEDIF(R640,A640,"MD")&amp;" days")</f>
        <v/>
      </c>
      <c r="T640" s="220" t="n"/>
      <c r="U640" s="220" t="n"/>
      <c r="V640" s="687">
        <f>_xlfn.LET(_xlpm.d,_xlfn.XLOOKUP(T640,'[1]Birth Dates'!$A:$A,'[1]Birth Dates'!$B:$B,"",0),IF(_xlpm.d=0,"",_xlpm.d))</f>
        <v/>
      </c>
      <c r="W640" s="220">
        <f>IF(OR(V640="",A640="",NOT(ISNUMBER(V640)),V640&gt;A640),"",DATEDIF(V640,A640,"Y")&amp;" years, "&amp;DATEDIF(V640,A640,"YM")&amp;" months, "&amp;DATEDIF(V640,A640,"MD")&amp;" days")</f>
        <v/>
      </c>
      <c r="X640" s="220" t="n"/>
      <c r="Y640" s="220" t="n"/>
      <c r="Z640" s="220" t="n"/>
      <c r="AA640" s="220" t="n"/>
      <c r="AB640" s="220" t="n">
        <v>56</v>
      </c>
      <c r="AC640" s="220" t="n"/>
      <c r="AD640" s="220" t="n"/>
      <c r="AE640" s="577" t="inlineStr">
        <is>
          <t>3:14.3000</t>
        </is>
      </c>
      <c r="AF640" s="418">
        <f>IF(OR(AE640="",AE640="",AE640=0),"",6.172/(AE640*24))</f>
        <v/>
      </c>
      <c r="AG640" s="251" t="n"/>
      <c r="AH640" s="577" t="inlineStr"/>
      <c r="AI640" s="418">
        <f>IF(OR(AH640="",AH640="",AH640=0),"",6.172/(AH640*24))</f>
        <v/>
      </c>
      <c r="AJ640" s="175">
        <f>IF(AND(ISNUMBER(AB640),ISNUMBER(AG640)),AB640-AG640,"")</f>
        <v/>
      </c>
      <c r="AK640" s="220" t="n"/>
      <c r="AL640" s="220" t="n">
        <v>131</v>
      </c>
      <c r="AM640" s="482" t="n">
        <v>0.3074490740740741</v>
      </c>
      <c r="AN640" s="671">
        <f>IF(OR(AL640="",AM640="",AM640=0),"",AL640*6.172/(AM640*24))</f>
        <v/>
      </c>
      <c r="AO640" s="477">
        <f>IF(AND(AL640=AL639,AM640&lt;&gt;"",AM639&lt;&gt;""),AM640-AM639,"")</f>
        <v/>
      </c>
      <c r="AP640" s="220" t="n"/>
      <c r="AQ640" s="577" t="inlineStr">
        <is>
          <t>3:10.2000</t>
        </is>
      </c>
      <c r="AR640" s="418">
        <f>IF(OR(AQ640="",AQ640="",AQ640=0),"",6.172/(AQ640*24))</f>
        <v/>
      </c>
      <c r="AS640" s="436">
        <f>IF(OR(NOT(ISNUMBER(C640)),NOT(ISNUMBER(AB640))),"",IF(AG640&lt;&gt;"",AG640,AB640)-C640)</f>
        <v/>
      </c>
      <c r="AT640" s="217" t="n"/>
      <c r="AU640" s="223">
        <f>IF($B640="","",TEXT($A640,"yyyymmdd")&amp;"_P"&amp;$C640&amp;"_C"&amp;$F640&amp;"_"&amp;TRIM(RIGHT(SUBSTITUTE(TRIM(SUBSTITUTE($L640,CHAR(160)," "))," ",REPT(" ",60)),60))&amp;IF($P640="","","-"&amp;TRIM(RIGHT(SUBSTITUTE(TRIM(SUBSTITUTE($P640,CHAR(160)," "))," ",REPT(" ",60)),60)))&amp;IF($T640="","","-"&amp;TRIM(RIGHT(SUBSTITUTE(TRIM(SUBSTITUTE($T640,CHAR(160)," "))," ",REPT(" ",60)),60)))&amp;".jpg")</f>
        <v/>
      </c>
    </row>
    <row r="641" ht="56" customHeight="1">
      <c r="A641" s="173" t="n">
        <v>26937</v>
      </c>
      <c r="B641" s="220" t="inlineStr">
        <is>
          <t>Hardie-Ferodo 1000 30 September, 1973</t>
        </is>
      </c>
      <c r="C641" s="220" t="n">
        <v>26</v>
      </c>
      <c r="D641" s="220" t="inlineStr">
        <is>
          <t>A</t>
        </is>
      </c>
      <c r="E641" s="220" t="n">
        <v>7</v>
      </c>
      <c r="F641" s="220" t="n">
        <v>67</v>
      </c>
      <c r="G641" s="220" t="inlineStr">
        <is>
          <t>Caroline O'Shanesy</t>
        </is>
      </c>
      <c r="H641" s="220" t="n"/>
      <c r="I641" s="220" t="n"/>
      <c r="J641" s="220" t="inlineStr">
        <is>
          <t>Morris Mini Cooper S</t>
        </is>
      </c>
      <c r="K641" s="220" t="inlineStr">
        <is>
          <t>1293 L4</t>
        </is>
      </c>
      <c r="L641" s="220" t="inlineStr">
        <is>
          <t>Caroline O'Shanesy</t>
        </is>
      </c>
      <c r="M641" s="220" t="inlineStr">
        <is>
          <t>AUS</t>
        </is>
      </c>
      <c r="N641" s="687">
        <f>_xlfn.LET(_xlpm.d,_xlfn.XLOOKUP(L641,'[1]Birth Dates'!$A:$A,'[1]Birth Dates'!$B:$B,"",0),IF(_xlpm.d=0,"",_xlpm.d))</f>
        <v/>
      </c>
      <c r="O641" s="220">
        <f>IF(OR(N641="",A641="",NOT(ISNUMBER(N641)),N641&gt;A641),"",DATEDIF(N641,A641,"Y")&amp;" years, "&amp;DATEDIF(N641,A641,"YM")&amp;" months, "&amp;DATEDIF(N641,A641,"MD")&amp;" days")</f>
        <v/>
      </c>
      <c r="P641" s="220" t="inlineStr">
        <is>
          <t>Peter Williamson</t>
        </is>
      </c>
      <c r="Q641" s="220" t="inlineStr">
        <is>
          <t>AUS</t>
        </is>
      </c>
      <c r="R641" s="687">
        <f>_xlfn.LET(_xlpm.d,_xlfn.XLOOKUP(P641,'[1]Birth Dates'!$A:$A,'[1]Birth Dates'!$B:$B,"",0),IF(_xlpm.d=0,"",_xlpm.d))</f>
        <v/>
      </c>
      <c r="S641" s="220">
        <f>IF(OR(R641="",A641="",NOT(ISNUMBER(R641)),R641&gt;A641),"",DATEDIF(R641,A641,"Y")&amp;" years, "&amp;DATEDIF(R641,A641,"YM")&amp;" months, "&amp;DATEDIF(R641,A641,"MD")&amp;" days")</f>
        <v/>
      </c>
      <c r="T641" s="220" t="n"/>
      <c r="U641" s="220" t="n"/>
      <c r="V641" s="687">
        <f>_xlfn.LET(_xlpm.d,_xlfn.XLOOKUP(T641,'[1]Birth Dates'!$A:$A,'[1]Birth Dates'!$B:$B,"",0),IF(_xlpm.d=0,"",_xlpm.d))</f>
        <v/>
      </c>
      <c r="W641" s="220">
        <f>IF(OR(V641="",A641="",NOT(ISNUMBER(V641)),V641&gt;A641),"",DATEDIF(V641,A641,"Y")&amp;" years, "&amp;DATEDIF(V641,A641,"YM")&amp;" months, "&amp;DATEDIF(V641,A641,"MD")&amp;" days")</f>
        <v/>
      </c>
      <c r="X641" s="220" t="n"/>
      <c r="Y641" s="220" t="n"/>
      <c r="Z641" s="220" t="n"/>
      <c r="AA641" s="220" t="n"/>
      <c r="AB641" s="220" t="n">
        <v>57</v>
      </c>
      <c r="AC641" s="220" t="n"/>
      <c r="AD641" s="220" t="n"/>
      <c r="AE641" s="577" t="inlineStr">
        <is>
          <t>195:00.0000</t>
        </is>
      </c>
      <c r="AF641" s="418">
        <f>IF(OR(AE641="",AE641="",AE641=0),"",6.172/(AE641*24))</f>
        <v/>
      </c>
      <c r="AG641" s="251" t="n"/>
      <c r="AH641" s="577" t="inlineStr"/>
      <c r="AI641" s="418">
        <f>IF(OR(AH641="",AH641="",AH641=0),"",6.172/(AH641*24))</f>
        <v/>
      </c>
      <c r="AJ641" s="175">
        <f>IF(AND(ISNUMBER(AB641),ISNUMBER(AG641)),AB641-AG641,"")</f>
        <v/>
      </c>
      <c r="AK641" s="220" t="n"/>
      <c r="AL641" s="220" t="n">
        <v>131</v>
      </c>
      <c r="AM641" s="482" t="n">
        <v>0.3078831018518519</v>
      </c>
      <c r="AN641" s="671">
        <f>IF(OR(AL641="",AM641="",AM641=0),"",AL641*6.172/(AM641*24))</f>
        <v/>
      </c>
      <c r="AO641" s="477">
        <f>IF(AND(AL641=AL640,AM641&lt;&gt;"",AM640&lt;&gt;""),AM641-AM640,"")</f>
        <v/>
      </c>
      <c r="AP641" s="220" t="n"/>
      <c r="AQ641" s="577" t="inlineStr">
        <is>
          <t>3:16.0000</t>
        </is>
      </c>
      <c r="AR641" s="418">
        <f>IF(OR(AQ641="",AQ641="",AQ641=0),"",6.172/(AQ641*24))</f>
        <v/>
      </c>
      <c r="AS641" s="436">
        <f>IF(OR(NOT(ISNUMBER(C641)),NOT(ISNUMBER(AB641))),"",IF(AG641&lt;&gt;"",AG641,AB641)-C641)</f>
        <v/>
      </c>
      <c r="AT641" s="217" t="n"/>
      <c r="AU641" s="223">
        <f>IF($B641="","",TEXT($A641,"yyyymmdd")&amp;"_P"&amp;$C641&amp;"_C"&amp;$F641&amp;"_"&amp;TRIM(RIGHT(SUBSTITUTE(TRIM(SUBSTITUTE($L641,CHAR(160)," "))," ",REPT(" ",60)),60))&amp;IF($P641="","","-"&amp;TRIM(RIGHT(SUBSTITUTE(TRIM(SUBSTITUTE($P641,CHAR(160)," "))," ",REPT(" ",60)),60)))&amp;IF($T641="","","-"&amp;TRIM(RIGHT(SUBSTITUTE(TRIM(SUBSTITUTE($T641,CHAR(160)," "))," ",REPT(" ",60)),60)))&amp;".jpg")</f>
        <v/>
      </c>
    </row>
    <row r="642" ht="56" customHeight="1">
      <c r="A642" s="173" t="n">
        <v>26937</v>
      </c>
      <c r="B642" s="220" t="inlineStr">
        <is>
          <t>Hardie-Ferodo 1000 30 September, 1973</t>
        </is>
      </c>
      <c r="C642" s="220" t="n">
        <v>27</v>
      </c>
      <c r="D642" s="220" t="inlineStr">
        <is>
          <t>A</t>
        </is>
      </c>
      <c r="E642" s="220" t="n">
        <v>8</v>
      </c>
      <c r="F642" s="220" t="n">
        <v>64</v>
      </c>
      <c r="G642" s="220" t="inlineStr">
        <is>
          <t>David Frazer</t>
        </is>
      </c>
      <c r="H642" s="220" t="n"/>
      <c r="I642" s="220" t="n"/>
      <c r="J642" s="220" t="inlineStr">
        <is>
          <t>Renault R8 Gordini</t>
        </is>
      </c>
      <c r="K642" s="220" t="inlineStr">
        <is>
          <t>1255 L4</t>
        </is>
      </c>
      <c r="L642" s="220" t="inlineStr">
        <is>
          <t>David Frazer</t>
        </is>
      </c>
      <c r="M642" s="220" t="inlineStr">
        <is>
          <t>AUS</t>
        </is>
      </c>
      <c r="N642" s="687">
        <f>_xlfn.LET(_xlpm.d,_xlfn.XLOOKUP(L642,'[1]Birth Dates'!$A:$A,'[1]Birth Dates'!$B:$B,"",0),IF(_xlpm.d=0,"",_xlpm.d))</f>
        <v/>
      </c>
      <c r="O642" s="220">
        <f>IF(OR(N642="",A642="",NOT(ISNUMBER(N642)),N642&gt;A642),"",DATEDIF(N642,A642,"Y")&amp;" years, "&amp;DATEDIF(N642,A642,"YM")&amp;" months, "&amp;DATEDIF(N642,A642,"MD")&amp;" days")</f>
        <v/>
      </c>
      <c r="P642" s="220" t="inlineStr">
        <is>
          <t>Bob Edgerton</t>
        </is>
      </c>
      <c r="Q642" s="220" t="inlineStr">
        <is>
          <t>AUS</t>
        </is>
      </c>
      <c r="R642" s="687">
        <f>_xlfn.LET(_xlpm.d,_xlfn.XLOOKUP(P642,'[1]Birth Dates'!$A:$A,'[1]Birth Dates'!$B:$B,"",0),IF(_xlpm.d=0,"",_xlpm.d))</f>
        <v/>
      </c>
      <c r="S642" s="220">
        <f>IF(OR(R642="",A642="",NOT(ISNUMBER(R642)),R642&gt;A642),"",DATEDIF(R642,A642,"Y")&amp;" years, "&amp;DATEDIF(R642,A642,"YM")&amp;" months, "&amp;DATEDIF(R642,A642,"MD")&amp;" days")</f>
        <v/>
      </c>
      <c r="T642" s="220" t="n"/>
      <c r="U642" s="220" t="n"/>
      <c r="V642" s="687">
        <f>_xlfn.LET(_xlpm.d,_xlfn.XLOOKUP(T642,'[1]Birth Dates'!$A:$A,'[1]Birth Dates'!$B:$B,"",0),IF(_xlpm.d=0,"",_xlpm.d))</f>
        <v/>
      </c>
      <c r="W642" s="220">
        <f>IF(OR(V642="",A642="",NOT(ISNUMBER(V642)),V642&gt;A642),"",DATEDIF(V642,A642,"Y")&amp;" years, "&amp;DATEDIF(V642,A642,"YM")&amp;" months, "&amp;DATEDIF(V642,A642,"MD")&amp;" days")</f>
        <v/>
      </c>
      <c r="X642" s="220" t="n"/>
      <c r="Y642" s="220" t="n"/>
      <c r="Z642" s="220" t="n"/>
      <c r="AA642" s="220" t="n"/>
      <c r="AB642" s="220" t="n">
        <v>49</v>
      </c>
      <c r="AC642" s="220" t="n"/>
      <c r="AD642" s="220" t="n"/>
      <c r="AE642" s="577" t="inlineStr">
        <is>
          <t>3:07.3000</t>
        </is>
      </c>
      <c r="AF642" s="418">
        <f>IF(OR(AE642="",AE642="",AE642=0),"",6.172/(AE642*24))</f>
        <v/>
      </c>
      <c r="AG642" s="251" t="n"/>
      <c r="AH642" s="577" t="inlineStr"/>
      <c r="AI642" s="418">
        <f>IF(OR(AH642="",AH642="",AH642=0),"",6.172/(AH642*24))</f>
        <v/>
      </c>
      <c r="AJ642" s="175">
        <f>IF(AND(ISNUMBER(AB642),ISNUMBER(AG642)),AB642-AG642,"")</f>
        <v/>
      </c>
      <c r="AK642" s="220" t="n"/>
      <c r="AL642" s="220" t="n">
        <v>130</v>
      </c>
      <c r="AM642" s="482" t="n">
        <v>0.3080219907407407</v>
      </c>
      <c r="AN642" s="671">
        <f>IF(OR(AL642="",AM642="",AM642=0),"",AL642*6.172/(AM642*24))</f>
        <v/>
      </c>
      <c r="AO642" s="477">
        <f>IF(AND(AL642=AL641,AM642&lt;&gt;"",AM641&lt;&gt;""),AM642-AM641,"")</f>
        <v/>
      </c>
      <c r="AP642" s="220" t="n"/>
      <c r="AQ642" s="577" t="inlineStr">
        <is>
          <t>3:19.5000</t>
        </is>
      </c>
      <c r="AR642" s="418">
        <f>IF(OR(AQ642="",AQ642="",AQ642=0),"",6.172/(AQ642*24))</f>
        <v/>
      </c>
      <c r="AS642" s="436">
        <f>IF(OR(NOT(ISNUMBER(C642)),NOT(ISNUMBER(AB642))),"",IF(AG642&lt;&gt;"",AG642,AB642)-C642)</f>
        <v/>
      </c>
      <c r="AT642" s="217" t="n"/>
      <c r="AU642" s="223">
        <f>IF($B642="","",TEXT($A642,"yyyymmdd")&amp;"_P"&amp;$C642&amp;"_C"&amp;$F642&amp;"_"&amp;TRIM(RIGHT(SUBSTITUTE(TRIM(SUBSTITUTE($L642,CHAR(160)," "))," ",REPT(" ",60)),60))&amp;IF($P642="","","-"&amp;TRIM(RIGHT(SUBSTITUTE(TRIM(SUBSTITUTE($P642,CHAR(160)," "))," ",REPT(" ",60)),60)))&amp;IF($T642="","","-"&amp;TRIM(RIGHT(SUBSTITUTE(TRIM(SUBSTITUTE($T642,CHAR(160)," "))," ",REPT(" ",60)),60)))&amp;".jpg")</f>
        <v/>
      </c>
    </row>
    <row r="643" ht="56" customHeight="1">
      <c r="A643" s="173" t="n">
        <v>26937</v>
      </c>
      <c r="B643" s="220" t="inlineStr">
        <is>
          <t>Hardie-Ferodo 1000 30 September, 1973</t>
        </is>
      </c>
      <c r="C643" s="220" t="n">
        <v>28</v>
      </c>
      <c r="D643" s="220" t="inlineStr">
        <is>
          <t>B</t>
        </is>
      </c>
      <c r="E643" s="220" t="n">
        <v>7</v>
      </c>
      <c r="F643" s="220" t="n">
        <v>43</v>
      </c>
      <c r="G643" s="220" t="inlineStr">
        <is>
          <t>Bryan Byrt Ford Pty Ltd</t>
        </is>
      </c>
      <c r="H643" s="220" t="n"/>
      <c r="I643" s="220" t="n"/>
      <c r="J643" s="220" t="inlineStr">
        <is>
          <t>Ford Escort Twin Cam Mk.I</t>
        </is>
      </c>
      <c r="K643" s="220" t="inlineStr">
        <is>
          <t>1558 L4</t>
        </is>
      </c>
      <c r="L643" s="220" t="inlineStr">
        <is>
          <t>Bob Holden</t>
        </is>
      </c>
      <c r="M643" s="220" t="inlineStr">
        <is>
          <t>AUS</t>
        </is>
      </c>
      <c r="N643" s="687">
        <f>_xlfn.LET(_xlpm.d,_xlfn.XLOOKUP(L643,'[1]Birth Dates'!$A:$A,'[1]Birth Dates'!$B:$B,"",0),IF(_xlpm.d=0,"",_xlpm.d))</f>
        <v/>
      </c>
      <c r="O643" s="220">
        <f>IF(OR(N643="",A643="",NOT(ISNUMBER(N643)),N643&gt;A643),"",DATEDIF(N643,A643,"Y")&amp;" years, "&amp;DATEDIF(N643,A643,"YM")&amp;" months, "&amp;DATEDIF(N643,A643,"MD")&amp;" days")</f>
        <v/>
      </c>
      <c r="P643" s="220" t="inlineStr">
        <is>
          <t>Lyndon Arnel</t>
        </is>
      </c>
      <c r="Q643" s="220" t="inlineStr">
        <is>
          <t>AUS</t>
        </is>
      </c>
      <c r="R643" s="687">
        <f>_xlfn.LET(_xlpm.d,_xlfn.XLOOKUP(P643,'[1]Birth Dates'!$A:$A,'[1]Birth Dates'!$B:$B,"",0),IF(_xlpm.d=0,"",_xlpm.d))</f>
        <v/>
      </c>
      <c r="S643" s="220">
        <f>IF(OR(R643="",A643="",NOT(ISNUMBER(R643)),R643&gt;A643),"",DATEDIF(R643,A643,"Y")&amp;" years, "&amp;DATEDIF(R643,A643,"YM")&amp;" months, "&amp;DATEDIF(R643,A643,"MD")&amp;" days")</f>
        <v/>
      </c>
      <c r="T643" s="220" t="n"/>
      <c r="U643" s="220" t="n"/>
      <c r="V643" s="687">
        <f>_xlfn.LET(_xlpm.d,_xlfn.XLOOKUP(T643,'[1]Birth Dates'!$A:$A,'[1]Birth Dates'!$B:$B,"",0),IF(_xlpm.d=0,"",_xlpm.d))</f>
        <v/>
      </c>
      <c r="W643" s="220">
        <f>IF(OR(V643="",A643="",NOT(ISNUMBER(V643)),V643&gt;A643),"",DATEDIF(V643,A643,"Y")&amp;" years, "&amp;DATEDIF(V643,A643,"YM")&amp;" months, "&amp;DATEDIF(V643,A643,"MD")&amp;" days")</f>
        <v/>
      </c>
      <c r="X643" s="220" t="n"/>
      <c r="Y643" s="220" t="n"/>
      <c r="Z643" s="220" t="n"/>
      <c r="AA643" s="220" t="n"/>
      <c r="AB643" s="220" t="n">
        <v>44</v>
      </c>
      <c r="AC643" s="220" t="n"/>
      <c r="AD643" s="220" t="n"/>
      <c r="AE643" s="577" t="inlineStr">
        <is>
          <t>3:01.8000</t>
        </is>
      </c>
      <c r="AF643" s="418">
        <f>IF(OR(AE643="",AE643="",AE643=0),"",6.172/(AE643*24))</f>
        <v/>
      </c>
      <c r="AG643" s="251" t="n"/>
      <c r="AH643" s="577" t="inlineStr"/>
      <c r="AI643" s="418">
        <f>IF(OR(AH643="",AH643="",AH643=0),"",6.172/(AH643*24))</f>
        <v/>
      </c>
      <c r="AJ643" s="175">
        <f>IF(AND(ISNUMBER(AB643),ISNUMBER(AG643)),AB643-AG643,"")</f>
        <v/>
      </c>
      <c r="AK643" s="220" t="n"/>
      <c r="AL643" s="220" t="n">
        <v>129</v>
      </c>
      <c r="AM643" s="482" t="n">
        <v>0.3067361111111111</v>
      </c>
      <c r="AN643" s="671">
        <f>IF(OR(AL643="",AM643="",AM643=0),"",AL643*6.172/(AM643*24))</f>
        <v/>
      </c>
      <c r="AO643" s="477">
        <f>IF(AND(AL643=AL642,AM643&lt;&gt;"",AM642&lt;&gt;""),AM643-AM642,"")</f>
        <v/>
      </c>
      <c r="AP643" s="220" t="n"/>
      <c r="AQ643" s="577" t="inlineStr">
        <is>
          <t>2:59.4000</t>
        </is>
      </c>
      <c r="AR643" s="418">
        <f>IF(OR(AQ643="",AQ643="",AQ643=0),"",6.172/(AQ643*24))</f>
        <v/>
      </c>
      <c r="AS643" s="436">
        <f>IF(OR(NOT(ISNUMBER(C643)),NOT(ISNUMBER(AB643))),"",IF(AG643&lt;&gt;"",AG643,AB643)-C643)</f>
        <v/>
      </c>
      <c r="AT643" s="217" t="n"/>
      <c r="AU643" s="223">
        <f>IF($B643="","",TEXT($A643,"yyyymmdd")&amp;"_P"&amp;$C643&amp;"_C"&amp;$F643&amp;"_"&amp;TRIM(RIGHT(SUBSTITUTE(TRIM(SUBSTITUTE($L643,CHAR(160)," "))," ",REPT(" ",60)),60))&amp;IF($P643="","","-"&amp;TRIM(RIGHT(SUBSTITUTE(TRIM(SUBSTITUTE($P643,CHAR(160)," "))," ",REPT(" ",60)),60)))&amp;IF($T643="","","-"&amp;TRIM(RIGHT(SUBSTITUTE(TRIM(SUBSTITUTE($T643,CHAR(160)," "))," ",REPT(" ",60)),60)))&amp;".jpg")</f>
        <v/>
      </c>
    </row>
    <row r="644" ht="56" customHeight="1">
      <c r="A644" s="173" t="n">
        <v>26937</v>
      </c>
      <c r="B644" s="220" t="inlineStr">
        <is>
          <t>Hardie-Ferodo 1000 30 September, 1973</t>
        </is>
      </c>
      <c r="C644" s="220" t="n">
        <v>29</v>
      </c>
      <c r="D644" s="220" t="inlineStr">
        <is>
          <t>B</t>
        </is>
      </c>
      <c r="E644" s="220" t="n">
        <v>8</v>
      </c>
      <c r="F644" s="220" t="n">
        <v>48</v>
      </c>
      <c r="G644" s="220" t="inlineStr">
        <is>
          <t>Mazda Racing Team</t>
        </is>
      </c>
      <c r="H644" s="220" t="n"/>
      <c r="I644" s="220" t="n"/>
      <c r="J644" s="220" t="inlineStr">
        <is>
          <t>Mazda Savanna RX3</t>
        </is>
      </c>
      <c r="K644" s="220" t="inlineStr">
        <is>
          <t>2 x 491 R2</t>
        </is>
      </c>
      <c r="L644" s="220" t="inlineStr">
        <is>
          <t>Geoff Perry</t>
        </is>
      </c>
      <c r="M644" s="220" t="inlineStr">
        <is>
          <t>AUS</t>
        </is>
      </c>
      <c r="N644" s="687">
        <f>_xlfn.LET(_xlpm.d,_xlfn.XLOOKUP(L644,'[1]Birth Dates'!$A:$A,'[1]Birth Dates'!$B:$B,"",0),IF(_xlpm.d=0,"",_xlpm.d))</f>
        <v/>
      </c>
      <c r="O644" s="220">
        <f>IF(OR(N644="",A644="",NOT(ISNUMBER(N644)),N644&gt;A644),"",DATEDIF(N644,A644,"Y")&amp;" years, "&amp;DATEDIF(N644,A644,"YM")&amp;" months, "&amp;DATEDIF(N644,A644,"MD")&amp;" days")</f>
        <v/>
      </c>
      <c r="P644" s="220" t="inlineStr">
        <is>
          <t>Brian Reed</t>
        </is>
      </c>
      <c r="Q644" s="220" t="inlineStr">
        <is>
          <t>AUS</t>
        </is>
      </c>
      <c r="R644" s="687">
        <f>_xlfn.LET(_xlpm.d,_xlfn.XLOOKUP(P644,'[1]Birth Dates'!$A:$A,'[1]Birth Dates'!$B:$B,"",0),IF(_xlpm.d=0,"",_xlpm.d))</f>
        <v/>
      </c>
      <c r="S644" s="220">
        <f>IF(OR(R644="",A644="",NOT(ISNUMBER(R644)),R644&gt;A644),"",DATEDIF(R644,A644,"Y")&amp;" years, "&amp;DATEDIF(R644,A644,"YM")&amp;" months, "&amp;DATEDIF(R644,A644,"MD")&amp;" days")</f>
        <v/>
      </c>
      <c r="T644" s="220" t="n"/>
      <c r="U644" s="220" t="n"/>
      <c r="V644" s="687">
        <f>_xlfn.LET(_xlpm.d,_xlfn.XLOOKUP(T644,'[1]Birth Dates'!$A:$A,'[1]Birth Dates'!$B:$B,"",0),IF(_xlpm.d=0,"",_xlpm.d))</f>
        <v/>
      </c>
      <c r="W644" s="220">
        <f>IF(OR(V644="",A644="",NOT(ISNUMBER(V644)),V644&gt;A644),"",DATEDIF(V644,A644,"Y")&amp;" years, "&amp;DATEDIF(V644,A644,"YM")&amp;" months, "&amp;DATEDIF(V644,A644,"MD")&amp;" days")</f>
        <v/>
      </c>
      <c r="X644" s="220" t="n"/>
      <c r="Y644" s="220" t="n"/>
      <c r="Z644" s="220" t="n"/>
      <c r="AA644" s="220" t="n"/>
      <c r="AB644" s="220" t="n">
        <v>34</v>
      </c>
      <c r="AC644" s="220" t="n"/>
      <c r="AD644" s="220" t="n"/>
      <c r="AE644" s="577" t="inlineStr">
        <is>
          <t>2:54.8000</t>
        </is>
      </c>
      <c r="AF644" s="418">
        <f>IF(OR(AE644="",AE644="",AE644=0),"",6.172/(AE644*24))</f>
        <v/>
      </c>
      <c r="AG644" s="251" t="n"/>
      <c r="AH644" s="577" t="inlineStr"/>
      <c r="AI644" s="418">
        <f>IF(OR(AH644="",AH644="",AH644=0),"",6.172/(AH644*24))</f>
        <v/>
      </c>
      <c r="AJ644" s="175">
        <f>IF(AND(ISNUMBER(AB644),ISNUMBER(AG644)),AB644-AG644,"")</f>
        <v/>
      </c>
      <c r="AK644" s="220" t="n"/>
      <c r="AL644" s="220" t="n">
        <v>126</v>
      </c>
      <c r="AM644" s="482" t="n">
        <v>0.3067928240740741</v>
      </c>
      <c r="AN644" s="671">
        <f>IF(OR(AL644="",AM644="",AM644=0),"",AL644*6.172/(AM644*24))</f>
        <v/>
      </c>
      <c r="AO644" s="477">
        <f>IF(AND(AL644=AL643,AM644&lt;&gt;"",AM643&lt;&gt;""),AM644-AM643,"")</f>
        <v/>
      </c>
      <c r="AP644" s="220" t="n"/>
      <c r="AQ644" s="577" t="inlineStr">
        <is>
          <t>2:54.0000</t>
        </is>
      </c>
      <c r="AR644" s="418">
        <f>IF(OR(AQ644="",AQ644="",AQ644=0),"",6.172/(AQ644*24))</f>
        <v/>
      </c>
      <c r="AS644" s="436">
        <f>IF(OR(NOT(ISNUMBER(C644)),NOT(ISNUMBER(AB644))),"",IF(AG644&lt;&gt;"",AG644,AB644)-C644)</f>
        <v/>
      </c>
      <c r="AT644" s="217" t="n"/>
      <c r="AU644" s="223">
        <f>IF($B644="","",TEXT($A644,"yyyymmdd")&amp;"_P"&amp;$C644&amp;"_C"&amp;$F644&amp;"_"&amp;TRIM(RIGHT(SUBSTITUTE(TRIM(SUBSTITUTE($L644,CHAR(160)," "))," ",REPT(" ",60)),60))&amp;IF($P644="","","-"&amp;TRIM(RIGHT(SUBSTITUTE(TRIM(SUBSTITUTE($P644,CHAR(160)," "))," ",REPT(" ",60)),60)))&amp;IF($T644="","","-"&amp;TRIM(RIGHT(SUBSTITUTE(TRIM(SUBSTITUTE($T644,CHAR(160)," "))," ",REPT(" ",60)),60)))&amp;".jpg")</f>
        <v/>
      </c>
    </row>
    <row r="645" ht="56" customHeight="1">
      <c r="A645" s="173" t="n">
        <v>26937</v>
      </c>
      <c r="B645" s="220" t="inlineStr">
        <is>
          <t>Hardie-Ferodo 1000 30 September, 1973</t>
        </is>
      </c>
      <c r="C645" s="220" t="n">
        <v>30</v>
      </c>
      <c r="D645" s="220" t="inlineStr">
        <is>
          <t>A</t>
        </is>
      </c>
      <c r="E645" s="220" t="n">
        <v>9</v>
      </c>
      <c r="F645" s="220" t="n">
        <v>59</v>
      </c>
      <c r="G645" s="220" t="inlineStr">
        <is>
          <t>Phillip Arnull</t>
        </is>
      </c>
      <c r="H645" s="220" t="n"/>
      <c r="I645" s="220" t="n"/>
      <c r="J645" s="220" t="inlineStr">
        <is>
          <t>Datsun 1200 coupe</t>
        </is>
      </c>
      <c r="K645" s="220" t="inlineStr">
        <is>
          <t>1171 L4</t>
        </is>
      </c>
      <c r="L645" s="220" t="inlineStr">
        <is>
          <t>John Symon</t>
        </is>
      </c>
      <c r="M645" s="220" t="inlineStr">
        <is>
          <t>AUS</t>
        </is>
      </c>
      <c r="N645" s="687">
        <f>_xlfn.LET(_xlpm.d,_xlfn.XLOOKUP(L645,'[1]Birth Dates'!$A:$A,'[1]Birth Dates'!$B:$B,"",0),IF(_xlpm.d=0,"",_xlpm.d))</f>
        <v/>
      </c>
      <c r="O645" s="220">
        <f>IF(OR(N645="",A645="",NOT(ISNUMBER(N645)),N645&gt;A645),"",DATEDIF(N645,A645,"Y")&amp;" years, "&amp;DATEDIF(N645,A645,"YM")&amp;" months, "&amp;DATEDIF(N645,A645,"MD")&amp;" days")</f>
        <v/>
      </c>
      <c r="P645" s="220" t="inlineStr">
        <is>
          <t>Phillip Arnull</t>
        </is>
      </c>
      <c r="Q645" s="220" t="inlineStr">
        <is>
          <t>AUS</t>
        </is>
      </c>
      <c r="R645" s="687">
        <f>_xlfn.LET(_xlpm.d,_xlfn.XLOOKUP(P645,'[1]Birth Dates'!$A:$A,'[1]Birth Dates'!$B:$B,"",0),IF(_xlpm.d=0,"",_xlpm.d))</f>
        <v/>
      </c>
      <c r="S645" s="220">
        <f>IF(OR(R645="",A645="",NOT(ISNUMBER(R645)),R645&gt;A645),"",DATEDIF(R645,A645,"Y")&amp;" years, "&amp;DATEDIF(R645,A645,"YM")&amp;" months, "&amp;DATEDIF(R645,A645,"MD")&amp;" days")</f>
        <v/>
      </c>
      <c r="T645" s="220" t="n"/>
      <c r="U645" s="220" t="n"/>
      <c r="V645" s="687">
        <f>_xlfn.LET(_xlpm.d,_xlfn.XLOOKUP(T645,'[1]Birth Dates'!$A:$A,'[1]Birth Dates'!$B:$B,"",0),IF(_xlpm.d=0,"",_xlpm.d))</f>
        <v/>
      </c>
      <c r="W645" s="220">
        <f>IF(OR(V645="",A645="",NOT(ISNUMBER(V645)),V645&gt;A645),"",DATEDIF(V645,A645,"Y")&amp;" years, "&amp;DATEDIF(V645,A645,"YM")&amp;" months, "&amp;DATEDIF(V645,A645,"MD")&amp;" days")</f>
        <v/>
      </c>
      <c r="X645" s="220" t="n"/>
      <c r="Y645" s="220" t="n"/>
      <c r="Z645" s="220" t="n"/>
      <c r="AA645" s="220" t="n"/>
      <c r="AB645" s="220" t="n">
        <v>58</v>
      </c>
      <c r="AC645" s="220" t="n"/>
      <c r="AD645" s="220" t="n"/>
      <c r="AE645" s="577" t="inlineStr">
        <is>
          <t>3:24.8000</t>
        </is>
      </c>
      <c r="AF645" s="418">
        <f>IF(OR(AE645="",AE645="",AE645=0),"",6.172/(AE645*24))</f>
        <v/>
      </c>
      <c r="AG645" s="251" t="n"/>
      <c r="AH645" s="577" t="inlineStr"/>
      <c r="AI645" s="418">
        <f>IF(OR(AH645="",AH645="",AH645=0),"",6.172/(AH645*24))</f>
        <v/>
      </c>
      <c r="AJ645" s="175">
        <f>IF(AND(ISNUMBER(AB645),ISNUMBER(AG645)),AB645-AG645,"")</f>
        <v/>
      </c>
      <c r="AK645" s="220" t="n"/>
      <c r="AL645" s="220" t="n">
        <v>125</v>
      </c>
      <c r="AM645" s="482" t="n">
        <v>0.3072430555555555</v>
      </c>
      <c r="AN645" s="671">
        <f>IF(OR(AL645="",AM645="",AM645=0),"",AL645*6.172/(AM645*24))</f>
        <v/>
      </c>
      <c r="AO645" s="477">
        <f>IF(AND(AL645=AL644,AM645&lt;&gt;"",AM644&lt;&gt;""),AM645-AM644,"")</f>
        <v/>
      </c>
      <c r="AP645" s="220" t="n"/>
      <c r="AQ645" s="577" t="inlineStr">
        <is>
          <t>3:23.9000</t>
        </is>
      </c>
      <c r="AR645" s="418">
        <f>IF(OR(AQ645="",AQ645="",AQ645=0),"",6.172/(AQ645*24))</f>
        <v/>
      </c>
      <c r="AS645" s="436">
        <f>IF(OR(NOT(ISNUMBER(C645)),NOT(ISNUMBER(AB645))),"",IF(AG645&lt;&gt;"",AG645,AB645)-C645)</f>
        <v/>
      </c>
      <c r="AT645" s="217" t="n"/>
      <c r="AU645" s="223">
        <f>IF($B645="","",TEXT($A645,"yyyymmdd")&amp;"_P"&amp;$C645&amp;"_C"&amp;$F645&amp;"_"&amp;TRIM(RIGHT(SUBSTITUTE(TRIM(SUBSTITUTE($L645,CHAR(160)," "))," ",REPT(" ",60)),60))&amp;IF($P645="","","-"&amp;TRIM(RIGHT(SUBSTITUTE(TRIM(SUBSTITUTE($P645,CHAR(160)," "))," ",REPT(" ",60)),60)))&amp;IF($T645="","","-"&amp;TRIM(RIGHT(SUBSTITUTE(TRIM(SUBSTITUTE($T645,CHAR(160)," "))," ",REPT(" ",60)),60)))&amp;".jpg")</f>
        <v/>
      </c>
    </row>
    <row r="646" ht="56" customHeight="1">
      <c r="A646" s="173" t="n">
        <v>26937</v>
      </c>
      <c r="B646" s="220" t="inlineStr">
        <is>
          <t>Hardie-Ferodo 1000 30 September, 1973</t>
        </is>
      </c>
      <c r="C646" s="220" t="inlineStr">
        <is>
          <t>DNF</t>
        </is>
      </c>
      <c r="D646" s="220" t="inlineStr">
        <is>
          <t>C</t>
        </is>
      </c>
      <c r="E646" s="220" t="n">
        <v>4</v>
      </c>
      <c r="F646" s="220" t="n">
        <v>35</v>
      </c>
      <c r="G646" s="220" t="inlineStr">
        <is>
          <t>James Mason Motors</t>
        </is>
      </c>
      <c r="H646" s="220" t="n"/>
      <c r="I646" s="220" t="n"/>
      <c r="J646" s="220" t="inlineStr">
        <is>
          <t>Mazda Capella RX2</t>
        </is>
      </c>
      <c r="K646" s="220" t="inlineStr">
        <is>
          <t>2 x 573 R2</t>
        </is>
      </c>
      <c r="L646" s="220" t="inlineStr">
        <is>
          <t>Gary Cooke</t>
        </is>
      </c>
      <c r="M646" s="220" t="inlineStr">
        <is>
          <t>AUS</t>
        </is>
      </c>
      <c r="N646" s="687">
        <f>_xlfn.LET(_xlpm.d,_xlfn.XLOOKUP(L646,'[1]Birth Dates'!$A:$A,'[1]Birth Dates'!$B:$B,"",0),IF(_xlpm.d=0,"",_xlpm.d))</f>
        <v/>
      </c>
      <c r="O646" s="220">
        <f>IF(OR(N646="",A646="",NOT(ISNUMBER(N646)),N646&gt;A646),"",DATEDIF(N646,A646,"Y")&amp;" years, "&amp;DATEDIF(N646,A646,"YM")&amp;" months, "&amp;DATEDIF(N646,A646,"MD")&amp;" days")</f>
        <v/>
      </c>
      <c r="P646" s="220" t="inlineStr">
        <is>
          <t>Len Searle</t>
        </is>
      </c>
      <c r="Q646" s="220" t="inlineStr">
        <is>
          <t>AUS</t>
        </is>
      </c>
      <c r="R646" s="687">
        <f>_xlfn.LET(_xlpm.d,_xlfn.XLOOKUP(P646,'[1]Birth Dates'!$A:$A,'[1]Birth Dates'!$B:$B,"",0),IF(_xlpm.d=0,"",_xlpm.d))</f>
        <v/>
      </c>
      <c r="S646" s="220">
        <f>IF(OR(R646="",A646="",NOT(ISNUMBER(R646)),R646&gt;A646),"",DATEDIF(R646,A646,"Y")&amp;" years, "&amp;DATEDIF(R646,A646,"YM")&amp;" months, "&amp;DATEDIF(R646,A646,"MD")&amp;" days")</f>
        <v/>
      </c>
      <c r="T646" s="220" t="n"/>
      <c r="U646" s="220" t="n"/>
      <c r="V646" s="687">
        <f>_xlfn.LET(_xlpm.d,_xlfn.XLOOKUP(T646,'[1]Birth Dates'!$A:$A,'[1]Birth Dates'!$B:$B,"",0),IF(_xlpm.d=0,"",_xlpm.d))</f>
        <v/>
      </c>
      <c r="W646" s="220">
        <f>IF(OR(V646="",A646="",NOT(ISNUMBER(V646)),V646&gt;A646),"",DATEDIF(V646,A646,"Y")&amp;" years, "&amp;DATEDIF(V646,A646,"YM")&amp;" months, "&amp;DATEDIF(V646,A646,"MD")&amp;" days")</f>
        <v/>
      </c>
      <c r="X646" s="220" t="n"/>
      <c r="Y646" s="220" t="n"/>
      <c r="Z646" s="220" t="n"/>
      <c r="AA646" s="220" t="n"/>
      <c r="AB646" s="220" t="n">
        <v>38</v>
      </c>
      <c r="AC646" s="220" t="n"/>
      <c r="AD646" s="220" t="n"/>
      <c r="AE646" s="577" t="inlineStr">
        <is>
          <t>2:58.4000</t>
        </is>
      </c>
      <c r="AF646" s="418">
        <f>IF(OR(AE646="",AE646="",AE646=0),"",6.172/(AE646*24))</f>
        <v/>
      </c>
      <c r="AG646" s="251" t="n"/>
      <c r="AH646" s="577" t="inlineStr"/>
      <c r="AI646" s="418">
        <f>IF(OR(AH646="",AH646="",AH646=0),"",6.172/(AH646*24))</f>
        <v/>
      </c>
      <c r="AJ646" s="175">
        <f>IF(AND(ISNUMBER(AB646),ISNUMBER(AG646)),AB646-AG646,"")</f>
        <v/>
      </c>
      <c r="AK646" s="220" t="inlineStr">
        <is>
          <t>Accident</t>
        </is>
      </c>
      <c r="AL646" s="220" t="n">
        <v>142</v>
      </c>
      <c r="AM646" s="482" t="n"/>
      <c r="AN646" s="671">
        <f>IF(OR(AL646="",AM646="",AM646=0),"",AL646*6.172/(AM646*24))</f>
        <v/>
      </c>
      <c r="AO646" s="477">
        <f>IF(AND(AL646=AL645,AM646&lt;&gt;"",AM645&lt;&gt;""),AM646-AM645,"")</f>
        <v/>
      </c>
      <c r="AP646" s="220" t="n"/>
      <c r="AQ646" s="577" t="inlineStr"/>
      <c r="AR646" s="418">
        <f>IF(OR(AQ646="",AQ646="",AQ646=0),"",6.172/(AQ646*24))</f>
        <v/>
      </c>
      <c r="AS646" s="436">
        <f>IF(OR(NOT(ISNUMBER(C646)),NOT(ISNUMBER(AB646))),"",IF(AG646&lt;&gt;"",AG646,AB646)-C646)</f>
        <v/>
      </c>
      <c r="AT646" s="217" t="n"/>
      <c r="AU646" s="223">
        <f>IF($B646="","",TEXT($A646,"yyyymmdd")&amp;"_P"&amp;$C646&amp;"_C"&amp;$F646&amp;"_"&amp;TRIM(RIGHT(SUBSTITUTE(TRIM(SUBSTITUTE($L646,CHAR(160)," "))," ",REPT(" ",60)),60))&amp;IF($P646="","","-"&amp;TRIM(RIGHT(SUBSTITUTE(TRIM(SUBSTITUTE($P646,CHAR(160)," "))," ",REPT(" ",60)),60)))&amp;IF($T646="","","-"&amp;TRIM(RIGHT(SUBSTITUTE(TRIM(SUBSTITUTE($T646,CHAR(160)," "))," ",REPT(" ",60)),60)))&amp;".jpg")</f>
        <v/>
      </c>
    </row>
    <row r="647" ht="56" customHeight="1">
      <c r="A647" s="173" t="n">
        <v>26937</v>
      </c>
      <c r="B647" s="220" t="inlineStr">
        <is>
          <t>Hardie-Ferodo 1000 30 September, 1973</t>
        </is>
      </c>
      <c r="C647" s="220" t="inlineStr">
        <is>
          <t>DNF</t>
        </is>
      </c>
      <c r="D647" s="220" t="inlineStr">
        <is>
          <t>D</t>
        </is>
      </c>
      <c r="E647" s="220" t="n">
        <v>11</v>
      </c>
      <c r="F647" s="220" t="n">
        <v>8</v>
      </c>
      <c r="G647" s="220" t="inlineStr">
        <is>
          <t>Muirs Motors (Ashfield) Pty Ltd</t>
        </is>
      </c>
      <c r="H647" s="220" t="n"/>
      <c r="I647" s="220" t="n"/>
      <c r="J647" s="220" t="inlineStr">
        <is>
          <t>Holden HQ Monaro GTS 308 4 door</t>
        </is>
      </c>
      <c r="K647" s="220" t="inlineStr">
        <is>
          <t>5044 V8</t>
        </is>
      </c>
      <c r="L647" s="220" t="inlineStr">
        <is>
          <t>Ron Dickson</t>
        </is>
      </c>
      <c r="M647" s="220" t="inlineStr">
        <is>
          <t>AUS</t>
        </is>
      </c>
      <c r="N647" s="687">
        <f>_xlfn.LET(_xlpm.d,_xlfn.XLOOKUP(L647,'[1]Birth Dates'!$A:$A,'[1]Birth Dates'!$B:$B,"",0),IF(_xlpm.d=0,"",_xlpm.d))</f>
        <v/>
      </c>
      <c r="O647" s="220">
        <f>IF(OR(N647="",A647="",NOT(ISNUMBER(N647)),N647&gt;A647),"",DATEDIF(N647,A647,"Y")&amp;" years, "&amp;DATEDIF(N647,A647,"YM")&amp;" months, "&amp;DATEDIF(N647,A647,"MD")&amp;" days")</f>
        <v/>
      </c>
      <c r="P647" s="220" t="inlineStr">
        <is>
          <t>Bob Stevens</t>
        </is>
      </c>
      <c r="Q647" s="220" t="inlineStr">
        <is>
          <t>AUS</t>
        </is>
      </c>
      <c r="R647" s="687">
        <f>_xlfn.LET(_xlpm.d,_xlfn.XLOOKUP(P647,'[1]Birth Dates'!$A:$A,'[1]Birth Dates'!$B:$B,"",0),IF(_xlpm.d=0,"",_xlpm.d))</f>
        <v/>
      </c>
      <c r="S647" s="220">
        <f>IF(OR(R647="",A647="",NOT(ISNUMBER(R647)),R647&gt;A647),"",DATEDIF(R647,A647,"Y")&amp;" years, "&amp;DATEDIF(R647,A647,"YM")&amp;" months, "&amp;DATEDIF(R647,A647,"MD")&amp;" days")</f>
        <v/>
      </c>
      <c r="T647" s="220" t="n"/>
      <c r="U647" s="220" t="n"/>
      <c r="V647" s="687">
        <f>_xlfn.LET(_xlpm.d,_xlfn.XLOOKUP(T647,'[1]Birth Dates'!$A:$A,'[1]Birth Dates'!$B:$B,"",0),IF(_xlpm.d=0,"",_xlpm.d))</f>
        <v/>
      </c>
      <c r="W647" s="220">
        <f>IF(OR(V647="",A647="",NOT(ISNUMBER(V647)),V647&gt;A647),"",DATEDIF(V647,A647,"Y")&amp;" years, "&amp;DATEDIF(V647,A647,"YM")&amp;" months, "&amp;DATEDIF(V647,A647,"MD")&amp;" days")</f>
        <v/>
      </c>
      <c r="X647" s="220" t="n"/>
      <c r="Y647" s="220" t="n"/>
      <c r="Z647" s="220" t="n"/>
      <c r="AA647" s="220" t="n"/>
      <c r="AB647" s="220" t="n">
        <v>20</v>
      </c>
      <c r="AC647" s="220" t="n"/>
      <c r="AD647" s="220" t="n"/>
      <c r="AE647" s="577" t="inlineStr">
        <is>
          <t>2:46.6000</t>
        </is>
      </c>
      <c r="AF647" s="418">
        <f>IF(OR(AE647="",AE647="",AE647=0),"",6.172/(AE647*24))</f>
        <v/>
      </c>
      <c r="AG647" s="251" t="n"/>
      <c r="AH647" s="577" t="inlineStr"/>
      <c r="AI647" s="418">
        <f>IF(OR(AH647="",AH647="",AH647=0),"",6.172/(AH647*24))</f>
        <v/>
      </c>
      <c r="AJ647" s="175">
        <f>IF(AND(ISNUMBER(AB647),ISNUMBER(AG647)),AB647-AG647,"")</f>
        <v/>
      </c>
      <c r="AK647" s="220" t="inlineStr">
        <is>
          <t>Valves</t>
        </is>
      </c>
      <c r="AL647" s="220" t="n">
        <v>130</v>
      </c>
      <c r="AM647" s="482" t="n"/>
      <c r="AN647" s="671">
        <f>IF(OR(AL647="",AM647="",AM647=0),"",AL647*6.172/(AM647*24))</f>
        <v/>
      </c>
      <c r="AO647" s="477">
        <f>IF(AND(AL647=AL646,AM647&lt;&gt;"",AM646&lt;&gt;""),AM647-AM646,"")</f>
        <v/>
      </c>
      <c r="AP647" s="220" t="n"/>
      <c r="AQ647" s="577" t="inlineStr"/>
      <c r="AR647" s="418">
        <f>IF(OR(AQ647="",AQ647="",AQ647=0),"",6.172/(AQ647*24))</f>
        <v/>
      </c>
      <c r="AS647" s="436">
        <f>IF(OR(NOT(ISNUMBER(C647)),NOT(ISNUMBER(AB647))),"",IF(AG647&lt;&gt;"",AG647,AB647)-C647)</f>
        <v/>
      </c>
      <c r="AT647" s="217" t="n"/>
      <c r="AU647" s="223">
        <f>IF($B647="","",TEXT($A647,"yyyymmdd")&amp;"_P"&amp;$C647&amp;"_C"&amp;$F647&amp;"_"&amp;TRIM(RIGHT(SUBSTITUTE(TRIM(SUBSTITUTE($L647,CHAR(160)," "))," ",REPT(" ",60)),60))&amp;IF($P647="","","-"&amp;TRIM(RIGHT(SUBSTITUTE(TRIM(SUBSTITUTE($P647,CHAR(160)," "))," ",REPT(" ",60)),60)))&amp;IF($T647="","","-"&amp;TRIM(RIGHT(SUBSTITUTE(TRIM(SUBSTITUTE($T647,CHAR(160)," "))," ",REPT(" ",60)),60)))&amp;".jpg")</f>
        <v/>
      </c>
    </row>
    <row r="648" ht="56" customHeight="1">
      <c r="A648" s="173" t="n">
        <v>26937</v>
      </c>
      <c r="B648" s="220" t="inlineStr">
        <is>
          <t>Hardie-Ferodo 1000 30 September, 1973</t>
        </is>
      </c>
      <c r="C648" s="220" t="inlineStr">
        <is>
          <t>DNF</t>
        </is>
      </c>
      <c r="D648" s="220" t="inlineStr">
        <is>
          <t>B</t>
        </is>
      </c>
      <c r="E648" s="220" t="n">
        <v>9</v>
      </c>
      <c r="F648" s="220" t="n">
        <v>50</v>
      </c>
      <c r="G648" s="220" t="inlineStr">
        <is>
          <t>Chesterfield Filter Racing</t>
        </is>
      </c>
      <c r="H648" s="220" t="n"/>
      <c r="I648" s="220" t="n"/>
      <c r="J648" s="220" t="inlineStr">
        <is>
          <t>Ford Escort Twin Cam Mk.I</t>
        </is>
      </c>
      <c r="K648" s="220" t="inlineStr">
        <is>
          <t>1558 L4</t>
        </is>
      </c>
      <c r="L648" s="220" t="inlineStr">
        <is>
          <t>Herb Vines</t>
        </is>
      </c>
      <c r="M648" s="220" t="inlineStr">
        <is>
          <t>AUS</t>
        </is>
      </c>
      <c r="N648" s="687">
        <f>_xlfn.LET(_xlpm.d,_xlfn.XLOOKUP(L648,'[1]Birth Dates'!$A:$A,'[1]Birth Dates'!$B:$B,"",0),IF(_xlpm.d=0,"",_xlpm.d))</f>
        <v/>
      </c>
      <c r="O648" s="220">
        <f>IF(OR(N648="",A648="",NOT(ISNUMBER(N648)),N648&gt;A648),"",DATEDIF(N648,A648,"Y")&amp;" years, "&amp;DATEDIF(N648,A648,"YM")&amp;" months, "&amp;DATEDIF(N648,A648,"MD")&amp;" days")</f>
        <v/>
      </c>
      <c r="P648" s="220" t="inlineStr">
        <is>
          <t>Chris Batger</t>
        </is>
      </c>
      <c r="Q648" s="220" t="inlineStr">
        <is>
          <t>AUS</t>
        </is>
      </c>
      <c r="R648" s="687">
        <f>_xlfn.LET(_xlpm.d,_xlfn.XLOOKUP(P648,'[1]Birth Dates'!$A:$A,'[1]Birth Dates'!$B:$B,"",0),IF(_xlpm.d=0,"",_xlpm.d))</f>
        <v/>
      </c>
      <c r="S648" s="220">
        <f>IF(OR(R648="",A648="",NOT(ISNUMBER(R648)),R648&gt;A648),"",DATEDIF(R648,A648,"Y")&amp;" years, "&amp;DATEDIF(R648,A648,"YM")&amp;" months, "&amp;DATEDIF(R648,A648,"MD")&amp;" days")</f>
        <v/>
      </c>
      <c r="T648" s="220" t="n"/>
      <c r="U648" s="220" t="n"/>
      <c r="V648" s="687">
        <f>_xlfn.LET(_xlpm.d,_xlfn.XLOOKUP(T648,'[1]Birth Dates'!$A:$A,'[1]Birth Dates'!$B:$B,"",0),IF(_xlpm.d=0,"",_xlpm.d))</f>
        <v/>
      </c>
      <c r="W648" s="220">
        <f>IF(OR(V648="",A648="",NOT(ISNUMBER(V648)),V648&gt;A648),"",DATEDIF(V648,A648,"Y")&amp;" years, "&amp;DATEDIF(V648,A648,"YM")&amp;" months, "&amp;DATEDIF(V648,A648,"MD")&amp;" days")</f>
        <v/>
      </c>
      <c r="X648" s="220" t="n"/>
      <c r="Y648" s="220" t="n"/>
      <c r="Z648" s="220" t="n"/>
      <c r="AA648" s="220" t="n"/>
      <c r="AB648" s="220" t="n">
        <v>54</v>
      </c>
      <c r="AC648" s="220" t="n"/>
      <c r="AD648" s="220" t="n"/>
      <c r="AE648" s="577" t="inlineStr">
        <is>
          <t>3:11.3000</t>
        </is>
      </c>
      <c r="AF648" s="418">
        <f>IF(OR(AE648="",AE648="",AE648=0),"",6.172/(AE648*24))</f>
        <v/>
      </c>
      <c r="AG648" s="251" t="n"/>
      <c r="AH648" s="577" t="inlineStr"/>
      <c r="AI648" s="418">
        <f>IF(OR(AH648="",AH648="",AH648=0),"",6.172/(AH648*24))</f>
        <v/>
      </c>
      <c r="AJ648" s="175">
        <f>IF(AND(ISNUMBER(AB648),ISNUMBER(AG648)),AB648-AG648,"")</f>
        <v/>
      </c>
      <c r="AK648" s="220" t="inlineStr">
        <is>
          <t>Engine</t>
        </is>
      </c>
      <c r="AL648" s="220" t="n">
        <v>116</v>
      </c>
      <c r="AM648" s="482" t="n"/>
      <c r="AN648" s="671">
        <f>IF(OR(AL648="",AM648="",AM648=0),"",AL648*6.172/(AM648*24))</f>
        <v/>
      </c>
      <c r="AO648" s="477">
        <f>IF(AND(AL648=AL647,AM648&lt;&gt;"",AM647&lt;&gt;""),AM648-AM647,"")</f>
        <v/>
      </c>
      <c r="AP648" s="220" t="n"/>
      <c r="AQ648" s="577" t="inlineStr"/>
      <c r="AR648" s="418">
        <f>IF(OR(AQ648="",AQ648="",AQ648=0),"",6.172/(AQ648*24))</f>
        <v/>
      </c>
      <c r="AS648" s="436">
        <f>IF(OR(NOT(ISNUMBER(C648)),NOT(ISNUMBER(AB648))),"",IF(AG648&lt;&gt;"",AG648,AB648)-C648)</f>
        <v/>
      </c>
      <c r="AT648" s="217" t="n"/>
      <c r="AU648" s="223">
        <f>IF($B648="","",TEXT($A648,"yyyymmdd")&amp;"_P"&amp;$C648&amp;"_C"&amp;$F648&amp;"_"&amp;TRIM(RIGHT(SUBSTITUTE(TRIM(SUBSTITUTE($L648,CHAR(160)," "))," ",REPT(" ",60)),60))&amp;IF($P648="","","-"&amp;TRIM(RIGHT(SUBSTITUTE(TRIM(SUBSTITUTE($P648,CHAR(160)," "))," ",REPT(" ",60)),60)))&amp;IF($T648="","","-"&amp;TRIM(RIGHT(SUBSTITUTE(TRIM(SUBSTITUTE($T648,CHAR(160)," "))," ",REPT(" ",60)),60)))&amp;".jpg")</f>
        <v/>
      </c>
    </row>
    <row r="649" ht="56" customHeight="1">
      <c r="A649" s="173" t="n">
        <v>26937</v>
      </c>
      <c r="B649" s="220" t="inlineStr">
        <is>
          <t>Hardie-Ferodo 1000 30 September, 1973</t>
        </is>
      </c>
      <c r="C649" s="220" t="inlineStr">
        <is>
          <t>DNF</t>
        </is>
      </c>
      <c r="D649" s="220" t="inlineStr">
        <is>
          <t>D</t>
        </is>
      </c>
      <c r="E649" s="220" t="n">
        <v>12</v>
      </c>
      <c r="F649" s="220" t="n">
        <v>5</v>
      </c>
      <c r="G649" s="220" t="inlineStr">
        <is>
          <t>McLeod Ford Pty Ltd - Shell Racing</t>
        </is>
      </c>
      <c r="H649" s="220" t="n"/>
      <c r="I649" s="220" t="n"/>
      <c r="J649" s="220" t="inlineStr">
        <is>
          <t>Ford Falcon XA GT Hardtop</t>
        </is>
      </c>
      <c r="K649" s="220" t="inlineStr">
        <is>
          <t>5763 V8</t>
        </is>
      </c>
      <c r="L649" s="220" t="inlineStr">
        <is>
          <t>John Goss</t>
        </is>
      </c>
      <c r="M649" s="220" t="inlineStr">
        <is>
          <t>AUS</t>
        </is>
      </c>
      <c r="N649" s="687">
        <f>_xlfn.LET(_xlpm.d,_xlfn.XLOOKUP(L649,'[1]Birth Dates'!$A:$A,'[1]Birth Dates'!$B:$B,"",0),IF(_xlpm.d=0,"",_xlpm.d))</f>
        <v/>
      </c>
      <c r="O649" s="220">
        <f>IF(OR(N649="",A649="",NOT(ISNUMBER(N649)),N649&gt;A649),"",DATEDIF(N649,A649,"Y")&amp;" years, "&amp;DATEDIF(N649,A649,"YM")&amp;" months, "&amp;DATEDIF(N649,A649,"MD")&amp;" days")</f>
        <v/>
      </c>
      <c r="P649" s="220" t="inlineStr">
        <is>
          <t>Kevin Bartlett</t>
        </is>
      </c>
      <c r="Q649" s="220" t="inlineStr">
        <is>
          <t>AUS</t>
        </is>
      </c>
      <c r="R649" s="687">
        <f>_xlfn.LET(_xlpm.d,_xlfn.XLOOKUP(P649,'[1]Birth Dates'!$A:$A,'[1]Birth Dates'!$B:$B,"",0),IF(_xlpm.d=0,"",_xlpm.d))</f>
        <v/>
      </c>
      <c r="S649" s="220">
        <f>IF(OR(R649="",A649="",NOT(ISNUMBER(R649)),R649&gt;A649),"",DATEDIF(R649,A649,"Y")&amp;" years, "&amp;DATEDIF(R649,A649,"YM")&amp;" months, "&amp;DATEDIF(R649,A649,"MD")&amp;" days")</f>
        <v/>
      </c>
      <c r="T649" s="220" t="n"/>
      <c r="U649" s="220" t="n"/>
      <c r="V649" s="687">
        <f>_xlfn.LET(_xlpm.d,_xlfn.XLOOKUP(T649,'[1]Birth Dates'!$A:$A,'[1]Birth Dates'!$B:$B,"",0),IF(_xlpm.d=0,"",_xlpm.d))</f>
        <v/>
      </c>
      <c r="W649" s="220">
        <f>IF(OR(V649="",A649="",NOT(ISNUMBER(V649)),V649&gt;A649),"",DATEDIF(V649,A649,"Y")&amp;" years, "&amp;DATEDIF(V649,A649,"YM")&amp;" months, "&amp;DATEDIF(V649,A649,"MD")&amp;" days")</f>
        <v/>
      </c>
      <c r="X649" s="220" t="n"/>
      <c r="Y649" s="220" t="n"/>
      <c r="Z649" s="220" t="n"/>
      <c r="AA649" s="220" t="n"/>
      <c r="AB649" s="220" t="n">
        <v>1</v>
      </c>
      <c r="AC649" s="220" t="n"/>
      <c r="AD649" s="220" t="n"/>
      <c r="AE649" s="577" t="inlineStr">
        <is>
          <t>2:33.4000</t>
        </is>
      </c>
      <c r="AF649" s="418">
        <f>IF(OR(AE649="",AE649="",AE649=0),"",6.172/(AE649*24))</f>
        <v/>
      </c>
      <c r="AG649" s="251" t="n"/>
      <c r="AH649" s="577" t="inlineStr"/>
      <c r="AI649" s="418">
        <f>IF(OR(AH649="",AH649="",AH649=0),"",6.172/(AH649*24))</f>
        <v/>
      </c>
      <c r="AJ649" s="175">
        <f>IF(AND(ISNUMBER(AB649),ISNUMBER(AG649)),AB649-AG649,"")</f>
        <v/>
      </c>
      <c r="AK649" s="220" t="inlineStr">
        <is>
          <t>Accident</t>
        </is>
      </c>
      <c r="AL649" s="220" t="n">
        <v>110</v>
      </c>
      <c r="AM649" s="482" t="n"/>
      <c r="AN649" s="671">
        <f>IF(OR(AL649="",AM649="",AM649=0),"",AL649*6.172/(AM649*24))</f>
        <v/>
      </c>
      <c r="AO649" s="477">
        <f>IF(AND(AL649=AL648,AM649&lt;&gt;"",AM648&lt;&gt;""),AM649-AM648,"")</f>
        <v/>
      </c>
      <c r="AP649" s="220" t="n"/>
      <c r="AQ649" s="577" t="inlineStr">
        <is>
          <t>2:34.8000</t>
        </is>
      </c>
      <c r="AR649" s="418">
        <f>IF(OR(AQ649="",AQ649="",AQ649=0),"",6.172/(AQ649*24))</f>
        <v/>
      </c>
      <c r="AS649" s="436">
        <f>IF(OR(NOT(ISNUMBER(C649)),NOT(ISNUMBER(AB649))),"",IF(AG649&lt;&gt;"",AG649,AB649)-C649)</f>
        <v/>
      </c>
      <c r="AT649" s="217" t="n"/>
      <c r="AU649" s="223">
        <f>IF($B649="","",TEXT($A649,"yyyymmdd")&amp;"_P"&amp;$C649&amp;"_C"&amp;$F649&amp;"_"&amp;TRIM(RIGHT(SUBSTITUTE(TRIM(SUBSTITUTE($L649,CHAR(160)," "))," ",REPT(" ",60)),60))&amp;IF($P649="","","-"&amp;TRIM(RIGHT(SUBSTITUTE(TRIM(SUBSTITUTE($P649,CHAR(160)," "))," ",REPT(" ",60)),60)))&amp;IF($T649="","","-"&amp;TRIM(RIGHT(SUBSTITUTE(TRIM(SUBSTITUTE($T649,CHAR(160)," "))," ",REPT(" ",60)),60)))&amp;".jpg")</f>
        <v/>
      </c>
    </row>
    <row r="650" ht="56" customHeight="1">
      <c r="A650" s="173" t="n">
        <v>26937</v>
      </c>
      <c r="B650" s="220" t="inlineStr">
        <is>
          <t>Hardie-Ferodo 1000 30 September, 1973</t>
        </is>
      </c>
      <c r="C650" s="220" t="inlineStr">
        <is>
          <t>DNF</t>
        </is>
      </c>
      <c r="D650" s="220" t="inlineStr">
        <is>
          <t>D</t>
        </is>
      </c>
      <c r="E650" s="220" t="n">
        <v>13</v>
      </c>
      <c r="F650" s="220" t="n">
        <v>4</v>
      </c>
      <c r="G650" s="220" t="inlineStr">
        <is>
          <t>Bryan Byrt Ford Pty Ltd</t>
        </is>
      </c>
      <c r="H650" s="220" t="n"/>
      <c r="I650" s="220" t="n"/>
      <c r="J650" s="220" t="inlineStr">
        <is>
          <t>Ford Falcon XA GT Hardtop</t>
        </is>
      </c>
      <c r="K650" s="220" t="inlineStr">
        <is>
          <t>5763 V8</t>
        </is>
      </c>
      <c r="L650" s="220" t="inlineStr">
        <is>
          <t>John French</t>
        </is>
      </c>
      <c r="M650" s="220" t="inlineStr">
        <is>
          <t>AUS</t>
        </is>
      </c>
      <c r="N650" s="687">
        <f>_xlfn.LET(_xlpm.d,_xlfn.XLOOKUP(L650,'[1]Birth Dates'!$A:$A,'[1]Birth Dates'!$B:$B,"",0),IF(_xlpm.d=0,"",_xlpm.d))</f>
        <v/>
      </c>
      <c r="O650" s="220">
        <f>IF(OR(N650="",A650="",NOT(ISNUMBER(N650)),N650&gt;A650),"",DATEDIF(N650,A650,"Y")&amp;" years, "&amp;DATEDIF(N650,A650,"YM")&amp;" months, "&amp;DATEDIF(N650,A650,"MD")&amp;" days")</f>
        <v/>
      </c>
      <c r="P650" s="220" t="inlineStr">
        <is>
          <t>Bob Skelton</t>
        </is>
      </c>
      <c r="Q650" s="220" t="inlineStr">
        <is>
          <t>AUS</t>
        </is>
      </c>
      <c r="R650" s="687">
        <f>_xlfn.LET(_xlpm.d,_xlfn.XLOOKUP(P650,'[1]Birth Dates'!$A:$A,'[1]Birth Dates'!$B:$B,"",0),IF(_xlpm.d=0,"",_xlpm.d))</f>
        <v/>
      </c>
      <c r="S650" s="220">
        <f>IF(OR(R650="",A650="",NOT(ISNUMBER(R650)),R650&gt;A650),"",DATEDIF(R650,A650,"Y")&amp;" years, "&amp;DATEDIF(R650,A650,"YM")&amp;" months, "&amp;DATEDIF(R650,A650,"MD")&amp;" days")</f>
        <v/>
      </c>
      <c r="T650" s="220" t="n"/>
      <c r="U650" s="220" t="n"/>
      <c r="V650" s="687">
        <f>_xlfn.LET(_xlpm.d,_xlfn.XLOOKUP(T650,'[1]Birth Dates'!$A:$A,'[1]Birth Dates'!$B:$B,"",0),IF(_xlpm.d=0,"",_xlpm.d))</f>
        <v/>
      </c>
      <c r="W650" s="220">
        <f>IF(OR(V650="",A650="",NOT(ISNUMBER(V650)),V650&gt;A650),"",DATEDIF(V650,A650,"Y")&amp;" years, "&amp;DATEDIF(V650,A650,"YM")&amp;" months, "&amp;DATEDIF(V650,A650,"MD")&amp;" days")</f>
        <v/>
      </c>
      <c r="X650" s="220" t="n"/>
      <c r="Y650" s="220" t="n"/>
      <c r="Z650" s="220" t="n"/>
      <c r="AA650" s="220" t="n"/>
      <c r="AB650" s="220" t="n">
        <v>4</v>
      </c>
      <c r="AC650" s="220" t="n"/>
      <c r="AD650" s="220" t="n"/>
      <c r="AE650" s="577" t="inlineStr">
        <is>
          <t>2:35.3000</t>
        </is>
      </c>
      <c r="AF650" s="418">
        <f>IF(OR(AE650="",AE650="",AE650=0),"",6.172/(AE650*24))</f>
        <v/>
      </c>
      <c r="AG650" s="251" t="n"/>
      <c r="AH650" s="577" t="inlineStr"/>
      <c r="AI650" s="418">
        <f>IF(OR(AH650="",AH650="",AH650=0),"",6.172/(AH650*24))</f>
        <v/>
      </c>
      <c r="AJ650" s="175">
        <f>IF(AND(ISNUMBER(AB650),ISNUMBER(AG650)),AB650-AG650,"")</f>
        <v/>
      </c>
      <c r="AK650" s="220" t="inlineStr">
        <is>
          <t>Engine</t>
        </is>
      </c>
      <c r="AL650" s="220" t="n">
        <v>91</v>
      </c>
      <c r="AM650" s="482" t="n"/>
      <c r="AN650" s="671">
        <f>IF(OR(AL650="",AM650="",AM650=0),"",AL650*6.172/(AM650*24))</f>
        <v/>
      </c>
      <c r="AO650" s="477">
        <f>IF(AND(AL650=AL649,AM650&lt;&gt;"",AM649&lt;&gt;""),AM650-AM649,"")</f>
        <v/>
      </c>
      <c r="AP650" s="220" t="n"/>
      <c r="AQ650" s="577" t="inlineStr"/>
      <c r="AR650" s="418">
        <f>IF(OR(AQ650="",AQ650="",AQ650=0),"",6.172/(AQ650*24))</f>
        <v/>
      </c>
      <c r="AS650" s="436">
        <f>IF(OR(NOT(ISNUMBER(C650)),NOT(ISNUMBER(AB650))),"",IF(AG650&lt;&gt;"",AG650,AB650)-C650)</f>
        <v/>
      </c>
      <c r="AT650" s="217" t="n"/>
      <c r="AU650" s="223">
        <f>IF($B650="","",TEXT($A650,"yyyymmdd")&amp;"_P"&amp;$C650&amp;"_C"&amp;$F650&amp;"_"&amp;TRIM(RIGHT(SUBSTITUTE(TRIM(SUBSTITUTE($L650,CHAR(160)," "))," ",REPT(" ",60)),60))&amp;IF($P650="","","-"&amp;TRIM(RIGHT(SUBSTITUTE(TRIM(SUBSTITUTE($P650,CHAR(160)," "))," ",REPT(" ",60)),60)))&amp;IF($T650="","","-"&amp;TRIM(RIGHT(SUBSTITUTE(TRIM(SUBSTITUTE($T650,CHAR(160)," "))," ",REPT(" ",60)),60)))&amp;".jpg")</f>
        <v/>
      </c>
    </row>
    <row r="651" ht="56" customHeight="1">
      <c r="A651" s="173" t="n">
        <v>26937</v>
      </c>
      <c r="B651" s="220" t="inlineStr">
        <is>
          <t>Hardie-Ferodo 1000 30 September, 1973</t>
        </is>
      </c>
      <c r="C651" s="220" t="inlineStr">
        <is>
          <t>DNF</t>
        </is>
      </c>
      <c r="D651" s="220" t="inlineStr">
        <is>
          <t>A</t>
        </is>
      </c>
      <c r="E651" s="220" t="n">
        <v>10</v>
      </c>
      <c r="F651" s="220" t="n">
        <v>57</v>
      </c>
      <c r="G651" s="220" t="inlineStr">
        <is>
          <t>Geoff Newton</t>
        </is>
      </c>
      <c r="H651" s="220" t="n"/>
      <c r="I651" s="220" t="n"/>
      <c r="J651" s="220" t="inlineStr">
        <is>
          <t>Morris Mini Cooper S</t>
        </is>
      </c>
      <c r="K651" s="220" t="inlineStr">
        <is>
          <t>1293 L4</t>
        </is>
      </c>
      <c r="L651" s="220" t="inlineStr">
        <is>
          <t>Geoff Newton</t>
        </is>
      </c>
      <c r="M651" s="220" t="inlineStr">
        <is>
          <t>AUS</t>
        </is>
      </c>
      <c r="N651" s="687">
        <f>_xlfn.LET(_xlpm.d,_xlfn.XLOOKUP(L651,'[1]Birth Dates'!$A:$A,'[1]Birth Dates'!$B:$B,"",0),IF(_xlpm.d=0,"",_xlpm.d))</f>
        <v/>
      </c>
      <c r="O651" s="220">
        <f>IF(OR(N651="",A651="",NOT(ISNUMBER(N651)),N651&gt;A651),"",DATEDIF(N651,A651,"Y")&amp;" years, "&amp;DATEDIF(N651,A651,"YM")&amp;" months, "&amp;DATEDIF(N651,A651,"MD")&amp;" days")</f>
        <v/>
      </c>
      <c r="P651" s="220" t="inlineStr">
        <is>
          <t>Cam Richardson</t>
        </is>
      </c>
      <c r="Q651" s="220" t="inlineStr">
        <is>
          <t>AUS</t>
        </is>
      </c>
      <c r="R651" s="687">
        <f>_xlfn.LET(_xlpm.d,_xlfn.XLOOKUP(P651,'[1]Birth Dates'!$A:$A,'[1]Birth Dates'!$B:$B,"",0),IF(_xlpm.d=0,"",_xlpm.d))</f>
        <v/>
      </c>
      <c r="S651" s="220">
        <f>IF(OR(R651="",A651="",NOT(ISNUMBER(R651)),R651&gt;A651),"",DATEDIF(R651,A651,"Y")&amp;" years, "&amp;DATEDIF(R651,A651,"YM")&amp;" months, "&amp;DATEDIF(R651,A651,"MD")&amp;" days")</f>
        <v/>
      </c>
      <c r="T651" s="220" t="n"/>
      <c r="U651" s="220" t="n"/>
      <c r="V651" s="687">
        <f>_xlfn.LET(_xlpm.d,_xlfn.XLOOKUP(T651,'[1]Birth Dates'!$A:$A,'[1]Birth Dates'!$B:$B,"",0),IF(_xlpm.d=0,"",_xlpm.d))</f>
        <v/>
      </c>
      <c r="W651" s="220">
        <f>IF(OR(V651="",A651="",NOT(ISNUMBER(V651)),V651&gt;A651),"",DATEDIF(V651,A651,"Y")&amp;" years, "&amp;DATEDIF(V651,A651,"YM")&amp;" months, "&amp;DATEDIF(V651,A651,"MD")&amp;" days")</f>
        <v/>
      </c>
      <c r="X651" s="220" t="n"/>
      <c r="Y651" s="220" t="n"/>
      <c r="Z651" s="220" t="n"/>
      <c r="AA651" s="220" t="n"/>
      <c r="AB651" s="220" t="n">
        <v>51</v>
      </c>
      <c r="AC651" s="220" t="n"/>
      <c r="AD651" s="220" t="n"/>
      <c r="AE651" s="577" t="inlineStr">
        <is>
          <t>3:09.3000</t>
        </is>
      </c>
      <c r="AF651" s="418">
        <f>IF(OR(AE651="",AE651="",AE651=0),"",6.172/(AE651*24))</f>
        <v/>
      </c>
      <c r="AG651" s="251" t="n"/>
      <c r="AH651" s="577" t="inlineStr"/>
      <c r="AI651" s="418">
        <f>IF(OR(AH651="",AH651="",AH651=0),"",6.172/(AH651*24))</f>
        <v/>
      </c>
      <c r="AJ651" s="175">
        <f>IF(AND(ISNUMBER(AB651),ISNUMBER(AG651)),AB651-AG651,"")</f>
        <v/>
      </c>
      <c r="AK651" s="220" t="inlineStr">
        <is>
          <t>Overheating</t>
        </is>
      </c>
      <c r="AL651" s="220" t="n">
        <v>89</v>
      </c>
      <c r="AM651" s="482" t="n"/>
      <c r="AN651" s="671">
        <f>IF(OR(AL651="",AM651="",AM651=0),"",AL651*6.172/(AM651*24))</f>
        <v/>
      </c>
      <c r="AO651" s="477">
        <f>IF(AND(AL651=AL650,AM651&lt;&gt;"",AM650&lt;&gt;""),AM651-AM650,"")</f>
        <v/>
      </c>
      <c r="AP651" s="220" t="n"/>
      <c r="AQ651" s="577" t="inlineStr"/>
      <c r="AR651" s="418">
        <f>IF(OR(AQ651="",AQ651="",AQ651=0),"",6.172/(AQ651*24))</f>
        <v/>
      </c>
      <c r="AS651" s="436">
        <f>IF(OR(NOT(ISNUMBER(C651)),NOT(ISNUMBER(AB651))),"",IF(AG651&lt;&gt;"",AG651,AB651)-C651)</f>
        <v/>
      </c>
      <c r="AT651" s="217" t="n"/>
      <c r="AU651" s="223">
        <f>IF($B651="","",TEXT($A651,"yyyymmdd")&amp;"_P"&amp;$C651&amp;"_C"&amp;$F651&amp;"_"&amp;TRIM(RIGHT(SUBSTITUTE(TRIM(SUBSTITUTE($L651,CHAR(160)," "))," ",REPT(" ",60)),60))&amp;IF($P651="","","-"&amp;TRIM(RIGHT(SUBSTITUTE(TRIM(SUBSTITUTE($P651,CHAR(160)," "))," ",REPT(" ",60)),60)))&amp;IF($T651="","","-"&amp;TRIM(RIGHT(SUBSTITUTE(TRIM(SUBSTITUTE($T651,CHAR(160)," "))," ",REPT(" ",60)),60)))&amp;".jpg")</f>
        <v/>
      </c>
    </row>
    <row r="652" ht="56" customHeight="1">
      <c r="A652" s="173" t="n">
        <v>26937</v>
      </c>
      <c r="B652" s="220" t="inlineStr">
        <is>
          <t>Hardie-Ferodo 1000 30 September, 1973</t>
        </is>
      </c>
      <c r="C652" s="220" t="inlineStr">
        <is>
          <t>DNF</t>
        </is>
      </c>
      <c r="D652" s="220" t="inlineStr">
        <is>
          <t>D</t>
        </is>
      </c>
      <c r="E652" s="220" t="n">
        <v>14</v>
      </c>
      <c r="F652" s="220" t="n">
        <v>17</v>
      </c>
      <c r="G652" s="220" t="inlineStr">
        <is>
          <t>G Ryan</t>
        </is>
      </c>
      <c r="H652" s="220" t="n"/>
      <c r="I652" s="220" t="n"/>
      <c r="J652" s="220" t="inlineStr">
        <is>
          <t>Holden LJ Torana GTR XU-1</t>
        </is>
      </c>
      <c r="K652" s="220" t="inlineStr">
        <is>
          <t>3330 L6</t>
        </is>
      </c>
      <c r="L652" s="220" t="inlineStr">
        <is>
          <t>Graham Ryan</t>
        </is>
      </c>
      <c r="M652" s="220" t="inlineStr">
        <is>
          <t>AUS</t>
        </is>
      </c>
      <c r="N652" s="687">
        <f>_xlfn.LET(_xlpm.d,_xlfn.XLOOKUP(L652,'[1]Birth Dates'!$A:$A,'[1]Birth Dates'!$B:$B,"",0),IF(_xlpm.d=0,"",_xlpm.d))</f>
        <v/>
      </c>
      <c r="O652" s="220">
        <f>IF(OR(N652="",A652="",NOT(ISNUMBER(N652)),N652&gt;A652),"",DATEDIF(N652,A652,"Y")&amp;" years, "&amp;DATEDIF(N652,A652,"YM")&amp;" months, "&amp;DATEDIF(N652,A652,"MD")&amp;" days")</f>
        <v/>
      </c>
      <c r="P652" s="220" t="inlineStr">
        <is>
          <t>Ray Lintott</t>
        </is>
      </c>
      <c r="Q652" s="220" t="inlineStr">
        <is>
          <t>AUS</t>
        </is>
      </c>
      <c r="R652" s="687">
        <f>_xlfn.LET(_xlpm.d,_xlfn.XLOOKUP(P652,'[1]Birth Dates'!$A:$A,'[1]Birth Dates'!$B:$B,"",0),IF(_xlpm.d=0,"",_xlpm.d))</f>
        <v/>
      </c>
      <c r="S652" s="220">
        <f>IF(OR(R652="",A652="",NOT(ISNUMBER(R652)),R652&gt;A652),"",DATEDIF(R652,A652,"Y")&amp;" years, "&amp;DATEDIF(R652,A652,"YM")&amp;" months, "&amp;DATEDIF(R652,A652,"MD")&amp;" days")</f>
        <v/>
      </c>
      <c r="T652" s="220" t="n"/>
      <c r="U652" s="220" t="n"/>
      <c r="V652" s="687">
        <f>_xlfn.LET(_xlpm.d,_xlfn.XLOOKUP(T652,'[1]Birth Dates'!$A:$A,'[1]Birth Dates'!$B:$B,"",0),IF(_xlpm.d=0,"",_xlpm.d))</f>
        <v/>
      </c>
      <c r="W652" s="220">
        <f>IF(OR(V652="",A652="",NOT(ISNUMBER(V652)),V652&gt;A652),"",DATEDIF(V652,A652,"Y")&amp;" years, "&amp;DATEDIF(V652,A652,"YM")&amp;" months, "&amp;DATEDIF(V652,A652,"MD")&amp;" days")</f>
        <v/>
      </c>
      <c r="X652" s="220" t="n"/>
      <c r="Y652" s="220" t="n"/>
      <c r="Z652" s="220" t="n"/>
      <c r="AA652" s="220" t="n"/>
      <c r="AB652" s="220" t="n">
        <v>14</v>
      </c>
      <c r="AC652" s="220" t="n"/>
      <c r="AD652" s="220" t="n"/>
      <c r="AE652" s="577" t="inlineStr">
        <is>
          <t>2:43.4000</t>
        </is>
      </c>
      <c r="AF652" s="418">
        <f>IF(OR(AE652="",AE652="",AE652=0),"",6.172/(AE652*24))</f>
        <v/>
      </c>
      <c r="AG652" s="251" t="n"/>
      <c r="AH652" s="577" t="inlineStr"/>
      <c r="AI652" s="418">
        <f>IF(OR(AH652="",AH652="",AH652=0),"",6.172/(AH652*24))</f>
        <v/>
      </c>
      <c r="AJ652" s="175">
        <f>IF(AND(ISNUMBER(AB652),ISNUMBER(AG652)),AB652-AG652,"")</f>
        <v/>
      </c>
      <c r="AK652" s="220" t="inlineStr">
        <is>
          <t>Engine</t>
        </is>
      </c>
      <c r="AL652" s="220" t="n">
        <v>89</v>
      </c>
      <c r="AM652" s="482" t="n"/>
      <c r="AN652" s="671">
        <f>IF(OR(AL652="",AM652="",AM652=0),"",AL652*6.172/(AM652*24))</f>
        <v/>
      </c>
      <c r="AO652" s="477">
        <f>IF(AND(AL652=AL651,AM652&lt;&gt;"",AM651&lt;&gt;""),AM652-AM651,"")</f>
        <v/>
      </c>
      <c r="AP652" s="220" t="n"/>
      <c r="AQ652" s="577" t="inlineStr"/>
      <c r="AR652" s="418">
        <f>IF(OR(AQ652="",AQ652="",AQ652=0),"",6.172/(AQ652*24))</f>
        <v/>
      </c>
      <c r="AS652" s="436">
        <f>IF(OR(NOT(ISNUMBER(C652)),NOT(ISNUMBER(AB652))),"",IF(AG652&lt;&gt;"",AG652,AB652)-C652)</f>
        <v/>
      </c>
      <c r="AT652" s="217" t="n"/>
      <c r="AU652" s="223">
        <f>IF($B652="","",TEXT($A652,"yyyymmdd")&amp;"_P"&amp;$C652&amp;"_C"&amp;$F652&amp;"_"&amp;TRIM(RIGHT(SUBSTITUTE(TRIM(SUBSTITUTE($L652,CHAR(160)," "))," ",REPT(" ",60)),60))&amp;IF($P652="","","-"&amp;TRIM(RIGHT(SUBSTITUTE(TRIM(SUBSTITUTE($P652,CHAR(160)," "))," ",REPT(" ",60)),60)))&amp;IF($T652="","","-"&amp;TRIM(RIGHT(SUBSTITUTE(TRIM(SUBSTITUTE($T652,CHAR(160)," "))," ",REPT(" ",60)),60)))&amp;".jpg")</f>
        <v/>
      </c>
    </row>
    <row r="653" ht="56" customHeight="1">
      <c r="A653" s="173" t="n">
        <v>26937</v>
      </c>
      <c r="B653" s="220" t="inlineStr">
        <is>
          <t>Hardie-Ferodo 1000 30 September, 1973</t>
        </is>
      </c>
      <c r="C653" s="220" t="inlineStr">
        <is>
          <t>DNF</t>
        </is>
      </c>
      <c r="D653" s="220" t="inlineStr">
        <is>
          <t>D</t>
        </is>
      </c>
      <c r="E653" s="220" t="n">
        <v>15</v>
      </c>
      <c r="F653" s="220" t="n">
        <v>26</v>
      </c>
      <c r="G653" s="220" t="inlineStr">
        <is>
          <t>Ray Thackwell Racing</t>
        </is>
      </c>
      <c r="H653" s="220" t="n"/>
      <c r="I653" s="220" t="n"/>
      <c r="J653" s="220" t="inlineStr">
        <is>
          <t>Holden LJ Torana GTR XU-1</t>
        </is>
      </c>
      <c r="K653" s="220" t="inlineStr">
        <is>
          <t>3330 L6</t>
        </is>
      </c>
      <c r="L653" s="220" t="inlineStr">
        <is>
          <t>Ray Thackwell</t>
        </is>
      </c>
      <c r="M653" s="220" t="inlineStr">
        <is>
          <t>AUS</t>
        </is>
      </c>
      <c r="N653" s="687">
        <f>_xlfn.LET(_xlpm.d,_xlfn.XLOOKUP(L653,'[1]Birth Dates'!$A:$A,'[1]Birth Dates'!$B:$B,"",0),IF(_xlpm.d=0,"",_xlpm.d))</f>
        <v/>
      </c>
      <c r="O653" s="220">
        <f>IF(OR(N653="",A653="",NOT(ISNUMBER(N653)),N653&gt;A653),"",DATEDIF(N653,A653,"Y")&amp;" years, "&amp;DATEDIF(N653,A653,"YM")&amp;" months, "&amp;DATEDIF(N653,A653,"MD")&amp;" days")</f>
        <v/>
      </c>
      <c r="P653" s="220" t="inlineStr">
        <is>
          <t>Barry Coleman</t>
        </is>
      </c>
      <c r="Q653" s="220" t="inlineStr">
        <is>
          <t>AUS</t>
        </is>
      </c>
      <c r="R653" s="687">
        <f>_xlfn.LET(_xlpm.d,_xlfn.XLOOKUP(P653,'[1]Birth Dates'!$A:$A,'[1]Birth Dates'!$B:$B,"",0),IF(_xlpm.d=0,"",_xlpm.d))</f>
        <v/>
      </c>
      <c r="S653" s="220">
        <f>IF(OR(R653="",A653="",NOT(ISNUMBER(R653)),R653&gt;A653),"",DATEDIF(R653,A653,"Y")&amp;" years, "&amp;DATEDIF(R653,A653,"YM")&amp;" months, "&amp;DATEDIF(R653,A653,"MD")&amp;" days")</f>
        <v/>
      </c>
      <c r="T653" s="220" t="n"/>
      <c r="U653" s="220" t="n"/>
      <c r="V653" s="687">
        <f>_xlfn.LET(_xlpm.d,_xlfn.XLOOKUP(T653,'[1]Birth Dates'!$A:$A,'[1]Birth Dates'!$B:$B,"",0),IF(_xlpm.d=0,"",_xlpm.d))</f>
        <v/>
      </c>
      <c r="W653" s="220">
        <f>IF(OR(V653="",A653="",NOT(ISNUMBER(V653)),V653&gt;A653),"",DATEDIF(V653,A653,"Y")&amp;" years, "&amp;DATEDIF(V653,A653,"YM")&amp;" months, "&amp;DATEDIF(V653,A653,"MD")&amp;" days")</f>
        <v/>
      </c>
      <c r="X653" s="220" t="n"/>
      <c r="Y653" s="220" t="n"/>
      <c r="Z653" s="220" t="n"/>
      <c r="AA653" s="220" t="n"/>
      <c r="AB653" s="220" t="n">
        <v>22</v>
      </c>
      <c r="AC653" s="220" t="n"/>
      <c r="AD653" s="220" t="n"/>
      <c r="AE653" s="577" t="inlineStr">
        <is>
          <t>2:48.6000</t>
        </is>
      </c>
      <c r="AF653" s="418">
        <f>IF(OR(AE653="",AE653="",AE653=0),"",6.172/(AE653*24))</f>
        <v/>
      </c>
      <c r="AG653" s="251" t="n"/>
      <c r="AH653" s="577" t="inlineStr"/>
      <c r="AI653" s="418">
        <f>IF(OR(AH653="",AH653="",AH653=0),"",6.172/(AH653*24))</f>
        <v/>
      </c>
      <c r="AJ653" s="175">
        <f>IF(AND(ISNUMBER(AB653),ISNUMBER(AG653)),AB653-AG653,"")</f>
        <v/>
      </c>
      <c r="AK653" s="220" t="inlineStr">
        <is>
          <t>Diff.</t>
        </is>
      </c>
      <c r="AL653" s="220" t="n">
        <v>89</v>
      </c>
      <c r="AM653" s="482" t="n"/>
      <c r="AN653" s="671">
        <f>IF(OR(AL653="",AM653="",AM653=0),"",AL653*6.172/(AM653*24))</f>
        <v/>
      </c>
      <c r="AO653" s="477">
        <f>IF(AND(AL653=AL652,AM653&lt;&gt;"",AM652&lt;&gt;""),AM653-AM652,"")</f>
        <v/>
      </c>
      <c r="AP653" s="220" t="n"/>
      <c r="AQ653" s="577" t="inlineStr"/>
      <c r="AR653" s="418">
        <f>IF(OR(AQ653="",AQ653="",AQ653=0),"",6.172/(AQ653*24))</f>
        <v/>
      </c>
      <c r="AS653" s="436">
        <f>IF(OR(NOT(ISNUMBER(C653)),NOT(ISNUMBER(AB653))),"",IF(AG653&lt;&gt;"",AG653,AB653)-C653)</f>
        <v/>
      </c>
      <c r="AT653" s="217" t="n"/>
      <c r="AU653" s="223">
        <f>IF($B653="","",TEXT($A653,"yyyymmdd")&amp;"_P"&amp;$C653&amp;"_C"&amp;$F653&amp;"_"&amp;TRIM(RIGHT(SUBSTITUTE(TRIM(SUBSTITUTE($L653,CHAR(160)," "))," ",REPT(" ",60)),60))&amp;IF($P653="","","-"&amp;TRIM(RIGHT(SUBSTITUTE(TRIM(SUBSTITUTE($P653,CHAR(160)," "))," ",REPT(" ",60)),60)))&amp;IF($T653="","","-"&amp;TRIM(RIGHT(SUBSTITUTE(TRIM(SUBSTITUTE($T653,CHAR(160)," "))," ",REPT(" ",60)),60)))&amp;".jpg")</f>
        <v/>
      </c>
    </row>
    <row r="654" ht="56" customHeight="1">
      <c r="A654" s="173" t="n">
        <v>26937</v>
      </c>
      <c r="B654" s="220" t="inlineStr">
        <is>
          <t>Hardie-Ferodo 1000 30 September, 1973</t>
        </is>
      </c>
      <c r="C654" s="220" t="inlineStr">
        <is>
          <t>DNF</t>
        </is>
      </c>
      <c r="D654" s="220" t="inlineStr">
        <is>
          <t>A</t>
        </is>
      </c>
      <c r="E654" s="220" t="n">
        <v>11</v>
      </c>
      <c r="F654" s="220" t="n">
        <v>58</v>
      </c>
      <c r="G654" s="220" t="inlineStr">
        <is>
          <t>Jack Haywood</t>
        </is>
      </c>
      <c r="H654" s="220" t="n"/>
      <c r="I654" s="220" t="n"/>
      <c r="J654" s="220" t="inlineStr">
        <is>
          <t>Morris Mini Cooper S</t>
        </is>
      </c>
      <c r="K654" s="220" t="inlineStr">
        <is>
          <t>1293 L4</t>
        </is>
      </c>
      <c r="L654" s="220" t="inlineStr">
        <is>
          <t>Lynn Brown</t>
        </is>
      </c>
      <c r="M654" s="220" t="inlineStr">
        <is>
          <t>AUS</t>
        </is>
      </c>
      <c r="N654" s="687">
        <f>_xlfn.LET(_xlpm.d,_xlfn.XLOOKUP(L654,'[1]Birth Dates'!$A:$A,'[1]Birth Dates'!$B:$B,"",0),IF(_xlpm.d=0,"",_xlpm.d))</f>
        <v/>
      </c>
      <c r="O654" s="220">
        <f>IF(OR(N654="",A654="",NOT(ISNUMBER(N654)),N654&gt;A654),"",DATEDIF(N654,A654,"Y")&amp;" years, "&amp;DATEDIF(N654,A654,"YM")&amp;" months, "&amp;DATEDIF(N654,A654,"MD")&amp;" days")</f>
        <v/>
      </c>
      <c r="P654" s="220" t="inlineStr">
        <is>
          <t>Paul Hamilton</t>
        </is>
      </c>
      <c r="Q654" s="220" t="inlineStr">
        <is>
          <t>AUS</t>
        </is>
      </c>
      <c r="R654" s="687">
        <f>_xlfn.LET(_xlpm.d,_xlfn.XLOOKUP(P654,'[1]Birth Dates'!$A:$A,'[1]Birth Dates'!$B:$B,"",0),IF(_xlpm.d=0,"",_xlpm.d))</f>
        <v/>
      </c>
      <c r="S654" s="220">
        <f>IF(OR(R654="",A654="",NOT(ISNUMBER(R654)),R654&gt;A654),"",DATEDIF(R654,A654,"Y")&amp;" years, "&amp;DATEDIF(R654,A654,"YM")&amp;" months, "&amp;DATEDIF(R654,A654,"MD")&amp;" days")</f>
        <v/>
      </c>
      <c r="T654" s="220" t="n"/>
      <c r="U654" s="220" t="n"/>
      <c r="V654" s="687">
        <f>_xlfn.LET(_xlpm.d,_xlfn.XLOOKUP(T654,'[1]Birth Dates'!$A:$A,'[1]Birth Dates'!$B:$B,"",0),IF(_xlpm.d=0,"",_xlpm.d))</f>
        <v/>
      </c>
      <c r="W654" s="220">
        <f>IF(OR(V654="",A654="",NOT(ISNUMBER(V654)),V654&gt;A654),"",DATEDIF(V654,A654,"Y")&amp;" years, "&amp;DATEDIF(V654,A654,"YM")&amp;" months, "&amp;DATEDIF(V654,A654,"MD")&amp;" days")</f>
        <v/>
      </c>
      <c r="X654" s="220" t="n"/>
      <c r="Y654" s="220" t="n"/>
      <c r="Z654" s="220" t="n"/>
      <c r="AA654" s="220" t="n"/>
      <c r="AB654" s="220" t="n">
        <v>45</v>
      </c>
      <c r="AC654" s="220" t="n"/>
      <c r="AD654" s="220" t="n"/>
      <c r="AE654" s="577" t="inlineStr">
        <is>
          <t>3:02.3000</t>
        </is>
      </c>
      <c r="AF654" s="418">
        <f>IF(OR(AE654="",AE654="",AE654=0),"",6.172/(AE654*24))</f>
        <v/>
      </c>
      <c r="AG654" s="251" t="n"/>
      <c r="AH654" s="577" t="inlineStr"/>
      <c r="AI654" s="418">
        <f>IF(OR(AH654="",AH654="",AH654=0),"",6.172/(AH654*24))</f>
        <v/>
      </c>
      <c r="AJ654" s="175">
        <f>IF(AND(ISNUMBER(AB654),ISNUMBER(AG654)),AB654-AG654,"")</f>
        <v/>
      </c>
      <c r="AK654" s="220" t="inlineStr">
        <is>
          <t>Engine</t>
        </is>
      </c>
      <c r="AL654" s="220" t="n">
        <v>77</v>
      </c>
      <c r="AM654" s="482" t="n"/>
      <c r="AN654" s="671">
        <f>IF(OR(AL654="",AM654="",AM654=0),"",AL654*6.172/(AM654*24))</f>
        <v/>
      </c>
      <c r="AO654" s="477">
        <f>IF(AND(AL654=AL653,AM654&lt;&gt;"",AM653&lt;&gt;""),AM654-AM653,"")</f>
        <v/>
      </c>
      <c r="AP654" s="220" t="n"/>
      <c r="AQ654" s="577" t="inlineStr"/>
      <c r="AR654" s="418">
        <f>IF(OR(AQ654="",AQ654="",AQ654=0),"",6.172/(AQ654*24))</f>
        <v/>
      </c>
      <c r="AS654" s="436">
        <f>IF(OR(NOT(ISNUMBER(C654)),NOT(ISNUMBER(AB654))),"",IF(AG654&lt;&gt;"",AG654,AB654)-C654)</f>
        <v/>
      </c>
      <c r="AT654" s="217" t="n"/>
      <c r="AU654" s="223">
        <f>IF($B654="","",TEXT($A654,"yyyymmdd")&amp;"_P"&amp;$C654&amp;"_C"&amp;$F654&amp;"_"&amp;TRIM(RIGHT(SUBSTITUTE(TRIM(SUBSTITUTE($L654,CHAR(160)," "))," ",REPT(" ",60)),60))&amp;IF($P654="","","-"&amp;TRIM(RIGHT(SUBSTITUTE(TRIM(SUBSTITUTE($P654,CHAR(160)," "))," ",REPT(" ",60)),60)))&amp;IF($T654="","","-"&amp;TRIM(RIGHT(SUBSTITUTE(TRIM(SUBSTITUTE($T654,CHAR(160)," "))," ",REPT(" ",60)),60)))&amp;".jpg")</f>
        <v/>
      </c>
    </row>
    <row r="655" ht="56" customHeight="1">
      <c r="A655" s="173" t="n">
        <v>26937</v>
      </c>
      <c r="B655" s="220" t="inlineStr">
        <is>
          <t>Hardie-Ferodo 1000 30 September, 1973</t>
        </is>
      </c>
      <c r="C655" s="220" t="inlineStr">
        <is>
          <t>DNF</t>
        </is>
      </c>
      <c r="D655" s="220" t="inlineStr">
        <is>
          <t>C</t>
        </is>
      </c>
      <c r="E655" s="220" t="n">
        <v>5</v>
      </c>
      <c r="F655" s="220" t="n">
        <v>36</v>
      </c>
      <c r="G655" s="220" t="inlineStr">
        <is>
          <t>McLeod Kelso &amp; Lee Pty Ltd</t>
        </is>
      </c>
      <c r="H655" s="220" t="n"/>
      <c r="I655" s="220" t="n"/>
      <c r="J655" s="220" t="inlineStr">
        <is>
          <t>Holden LC Torana GTR 2850S</t>
        </is>
      </c>
      <c r="K655" s="220" t="inlineStr">
        <is>
          <t>2835 L6</t>
        </is>
      </c>
      <c r="L655" s="220" t="inlineStr">
        <is>
          <t>Bruce Stewart</t>
        </is>
      </c>
      <c r="M655" s="220" t="inlineStr">
        <is>
          <t>AUS</t>
        </is>
      </c>
      <c r="N655" s="687">
        <f>_xlfn.LET(_xlpm.d,_xlfn.XLOOKUP(L655,'[1]Birth Dates'!$A:$A,'[1]Birth Dates'!$B:$B,"",0),IF(_xlpm.d=0,"",_xlpm.d))</f>
        <v/>
      </c>
      <c r="O655" s="220">
        <f>IF(OR(N655="",A655="",NOT(ISNUMBER(N655)),N655&gt;A655),"",DATEDIF(N655,A655,"Y")&amp;" years, "&amp;DATEDIF(N655,A655,"YM")&amp;" months, "&amp;DATEDIF(N655,A655,"MD")&amp;" days")</f>
        <v/>
      </c>
      <c r="P655" s="220" t="inlineStr">
        <is>
          <t>George Garth</t>
        </is>
      </c>
      <c r="Q655" s="220" t="inlineStr">
        <is>
          <t>AUS</t>
        </is>
      </c>
      <c r="R655" s="687">
        <f>_xlfn.LET(_xlpm.d,_xlfn.XLOOKUP(P655,'[1]Birth Dates'!$A:$A,'[1]Birth Dates'!$B:$B,"",0),IF(_xlpm.d=0,"",_xlpm.d))</f>
        <v/>
      </c>
      <c r="S655" s="220">
        <f>IF(OR(R655="",A655="",NOT(ISNUMBER(R655)),R655&gt;A655),"",DATEDIF(R655,A655,"Y")&amp;" years, "&amp;DATEDIF(R655,A655,"YM")&amp;" months, "&amp;DATEDIF(R655,A655,"MD")&amp;" days")</f>
        <v/>
      </c>
      <c r="T655" s="220" t="n"/>
      <c r="U655" s="220" t="n"/>
      <c r="V655" s="687">
        <f>_xlfn.LET(_xlpm.d,_xlfn.XLOOKUP(T655,'[1]Birth Dates'!$A:$A,'[1]Birth Dates'!$B:$B,"",0),IF(_xlpm.d=0,"",_xlpm.d))</f>
        <v/>
      </c>
      <c r="W655" s="220">
        <f>IF(OR(V655="",A655="",NOT(ISNUMBER(V655)),V655&gt;A655),"",DATEDIF(V655,A655,"Y")&amp;" years, "&amp;DATEDIF(V655,A655,"YM")&amp;" months, "&amp;DATEDIF(V655,A655,"MD")&amp;" days")</f>
        <v/>
      </c>
      <c r="X655" s="220" t="n"/>
      <c r="Y655" s="220" t="n"/>
      <c r="Z655" s="220" t="n"/>
      <c r="AA655" s="220" t="n"/>
      <c r="AB655" s="220" t="n">
        <v>31</v>
      </c>
      <c r="AC655" s="220" t="n"/>
      <c r="AD655" s="220" t="n"/>
      <c r="AE655" s="577" t="inlineStr">
        <is>
          <t>2:53.9000</t>
        </is>
      </c>
      <c r="AF655" s="418">
        <f>IF(OR(AE655="",AE655="",AE655=0),"",6.172/(AE655*24))</f>
        <v/>
      </c>
      <c r="AG655" s="251" t="n"/>
      <c r="AH655" s="577" t="inlineStr"/>
      <c r="AI655" s="418">
        <f>IF(OR(AH655="",AH655="",AH655=0),"",6.172/(AH655*24))</f>
        <v/>
      </c>
      <c r="AJ655" s="175">
        <f>IF(AND(ISNUMBER(AB655),ISNUMBER(AG655)),AB655-AG655,"")</f>
        <v/>
      </c>
      <c r="AK655" s="220" t="inlineStr">
        <is>
          <t>Accident</t>
        </is>
      </c>
      <c r="AL655" s="220" t="n">
        <v>75</v>
      </c>
      <c r="AM655" s="482" t="n"/>
      <c r="AN655" s="671">
        <f>IF(OR(AL655="",AM655="",AM655=0),"",AL655*6.172/(AM655*24))</f>
        <v/>
      </c>
      <c r="AO655" s="477">
        <f>IF(AND(AL655=AL654,AM655&lt;&gt;"",AM654&lt;&gt;""),AM655-AM654,"")</f>
        <v/>
      </c>
      <c r="AP655" s="220" t="n"/>
      <c r="AQ655" s="577" t="inlineStr"/>
      <c r="AR655" s="418">
        <f>IF(OR(AQ655="",AQ655="",AQ655=0),"",6.172/(AQ655*24))</f>
        <v/>
      </c>
      <c r="AS655" s="436">
        <f>IF(OR(NOT(ISNUMBER(C655)),NOT(ISNUMBER(AB655))),"",IF(AG655&lt;&gt;"",AG655,AB655)-C655)</f>
        <v/>
      </c>
      <c r="AT655" s="217" t="n"/>
      <c r="AU655" s="223">
        <f>IF($B655="","",TEXT($A655,"yyyymmdd")&amp;"_P"&amp;$C655&amp;"_C"&amp;$F655&amp;"_"&amp;TRIM(RIGHT(SUBSTITUTE(TRIM(SUBSTITUTE($L655,CHAR(160)," "))," ",REPT(" ",60)),60))&amp;IF($P655="","","-"&amp;TRIM(RIGHT(SUBSTITUTE(TRIM(SUBSTITUTE($P655,CHAR(160)," "))," ",REPT(" ",60)),60)))&amp;IF($T655="","","-"&amp;TRIM(RIGHT(SUBSTITUTE(TRIM(SUBSTITUTE($T655,CHAR(160)," "))," ",REPT(" ",60)),60)))&amp;".jpg")</f>
        <v/>
      </c>
    </row>
    <row r="656" ht="56" customHeight="1">
      <c r="A656" s="173" t="n">
        <v>26937</v>
      </c>
      <c r="B656" s="220" t="inlineStr">
        <is>
          <t>Hardie-Ferodo 1000 30 September, 1973</t>
        </is>
      </c>
      <c r="C656" s="220" t="inlineStr">
        <is>
          <t>DNF</t>
        </is>
      </c>
      <c r="D656" s="220" t="inlineStr">
        <is>
          <t>D</t>
        </is>
      </c>
      <c r="E656" s="220" t="n">
        <v>16</v>
      </c>
      <c r="F656" s="220" t="n">
        <v>12</v>
      </c>
      <c r="G656" s="220" t="inlineStr">
        <is>
          <t>Dustings of Burwood</t>
        </is>
      </c>
      <c r="H656" s="220" t="n"/>
      <c r="I656" s="220" t="n"/>
      <c r="J656" s="220" t="inlineStr">
        <is>
          <t>Holden LJ Torana GTR XU-1</t>
        </is>
      </c>
      <c r="K656" s="220" t="inlineStr">
        <is>
          <t>3330 L6</t>
        </is>
      </c>
      <c r="L656" s="220" t="inlineStr">
        <is>
          <t>Rod McRae</t>
        </is>
      </c>
      <c r="M656" s="220" t="inlineStr">
        <is>
          <t>AUS</t>
        </is>
      </c>
      <c r="N656" s="687">
        <f>_xlfn.LET(_xlpm.d,_xlfn.XLOOKUP(L656,'[1]Birth Dates'!$A:$A,'[1]Birth Dates'!$B:$B,"",0),IF(_xlpm.d=0,"",_xlpm.d))</f>
        <v/>
      </c>
      <c r="O656" s="220">
        <f>IF(OR(N656="",A656="",NOT(ISNUMBER(N656)),N656&gt;A656),"",DATEDIF(N656,A656,"Y")&amp;" years, "&amp;DATEDIF(N656,A656,"YM")&amp;" months, "&amp;DATEDIF(N656,A656,"MD")&amp;" days")</f>
        <v/>
      </c>
      <c r="P656" s="220" t="inlineStr">
        <is>
          <t>Tony Niovanni</t>
        </is>
      </c>
      <c r="Q656" s="220" t="inlineStr">
        <is>
          <t>AUS</t>
        </is>
      </c>
      <c r="R656" s="687">
        <f>_xlfn.LET(_xlpm.d,_xlfn.XLOOKUP(P656,'[1]Birth Dates'!$A:$A,'[1]Birth Dates'!$B:$B,"",0),IF(_xlpm.d=0,"",_xlpm.d))</f>
        <v/>
      </c>
      <c r="S656" s="220">
        <f>IF(OR(R656="",A656="",NOT(ISNUMBER(R656)),R656&gt;A656),"",DATEDIF(R656,A656,"Y")&amp;" years, "&amp;DATEDIF(R656,A656,"YM")&amp;" months, "&amp;DATEDIF(R656,A656,"MD")&amp;" days")</f>
        <v/>
      </c>
      <c r="T656" s="220" t="n"/>
      <c r="U656" s="220" t="n"/>
      <c r="V656" s="687">
        <f>_xlfn.LET(_xlpm.d,_xlfn.XLOOKUP(T656,'[1]Birth Dates'!$A:$A,'[1]Birth Dates'!$B:$B,"",0),IF(_xlpm.d=0,"",_xlpm.d))</f>
        <v/>
      </c>
      <c r="W656" s="220">
        <f>IF(OR(V656="",A656="",NOT(ISNUMBER(V656)),V656&gt;A656),"",DATEDIF(V656,A656,"Y")&amp;" years, "&amp;DATEDIF(V656,A656,"YM")&amp;" months, "&amp;DATEDIF(V656,A656,"MD")&amp;" days")</f>
        <v/>
      </c>
      <c r="X656" s="220" t="n"/>
      <c r="Y656" s="220" t="n"/>
      <c r="Z656" s="220" t="n"/>
      <c r="AA656" s="220" t="n"/>
      <c r="AB656" s="220" t="n">
        <v>21</v>
      </c>
      <c r="AC656" s="220" t="n"/>
      <c r="AD656" s="220" t="n"/>
      <c r="AE656" s="577" t="inlineStr">
        <is>
          <t>2:48.3000</t>
        </is>
      </c>
      <c r="AF656" s="418">
        <f>IF(OR(AE656="",AE656="",AE656=0),"",6.172/(AE656*24))</f>
        <v/>
      </c>
      <c r="AG656" s="251" t="n"/>
      <c r="AH656" s="577" t="inlineStr"/>
      <c r="AI656" s="418">
        <f>IF(OR(AH656="",AH656="",AH656=0),"",6.172/(AH656*24))</f>
        <v/>
      </c>
      <c r="AJ656" s="175">
        <f>IF(AND(ISNUMBER(AB656),ISNUMBER(AG656)),AB656-AG656,"")</f>
        <v/>
      </c>
      <c r="AK656" s="220" t="n"/>
      <c r="AL656" s="220" t="n">
        <v>64</v>
      </c>
      <c r="AM656" s="482" t="n"/>
      <c r="AN656" s="671">
        <f>IF(OR(AL656="",AM656="",AM656=0),"",AL656*6.172/(AM656*24))</f>
        <v/>
      </c>
      <c r="AO656" s="477">
        <f>IF(AND(AL656=AL655,AM656&lt;&gt;"",AM655&lt;&gt;""),AM656-AM655,"")</f>
        <v/>
      </c>
      <c r="AP656" s="220" t="n"/>
      <c r="AQ656" s="577" t="inlineStr"/>
      <c r="AR656" s="418">
        <f>IF(OR(AQ656="",AQ656="",AQ656=0),"",6.172/(AQ656*24))</f>
        <v/>
      </c>
      <c r="AS656" s="436">
        <f>IF(OR(NOT(ISNUMBER(C656)),NOT(ISNUMBER(AB656))),"",IF(AG656&lt;&gt;"",AG656,AB656)-C656)</f>
        <v/>
      </c>
      <c r="AT656" s="217" t="n"/>
      <c r="AU656" s="223">
        <f>IF($B656="","",TEXT($A656,"yyyymmdd")&amp;"_P"&amp;$C656&amp;"_C"&amp;$F656&amp;"_"&amp;TRIM(RIGHT(SUBSTITUTE(TRIM(SUBSTITUTE($L656,CHAR(160)," "))," ",REPT(" ",60)),60))&amp;IF($P656="","","-"&amp;TRIM(RIGHT(SUBSTITUTE(TRIM(SUBSTITUTE($P656,CHAR(160)," "))," ",REPT(" ",60)),60)))&amp;IF($T656="","","-"&amp;TRIM(RIGHT(SUBSTITUTE(TRIM(SUBSTITUTE($T656,CHAR(160)," "))," ",REPT(" ",60)),60)))&amp;".jpg")</f>
        <v/>
      </c>
    </row>
    <row r="657" ht="56" customHeight="1">
      <c r="A657" s="173" t="n">
        <v>26937</v>
      </c>
      <c r="B657" s="220" t="inlineStr">
        <is>
          <t>Hardie-Ferodo 1000 30 September, 1973</t>
        </is>
      </c>
      <c r="C657" s="220" t="inlineStr">
        <is>
          <t>DNF</t>
        </is>
      </c>
      <c r="D657" s="220" t="inlineStr">
        <is>
          <t>B</t>
        </is>
      </c>
      <c r="E657" s="220" t="n">
        <v>10</v>
      </c>
      <c r="F657" s="220" t="n">
        <v>42</v>
      </c>
      <c r="G657" s="220" t="inlineStr">
        <is>
          <t>Strapp Ford</t>
        </is>
      </c>
      <c r="H657" s="220" t="n"/>
      <c r="I657" s="220" t="n"/>
      <c r="J657" s="220" t="inlineStr">
        <is>
          <t>Ford Escort Twin Cam Mk.I</t>
        </is>
      </c>
      <c r="K657" s="220" t="inlineStr">
        <is>
          <t>1558 L4</t>
        </is>
      </c>
      <c r="L657" s="220" t="inlineStr">
        <is>
          <t>Graham Ritter</t>
        </is>
      </c>
      <c r="M657" s="220" t="inlineStr">
        <is>
          <t>AUS</t>
        </is>
      </c>
      <c r="N657" s="687">
        <f>_xlfn.LET(_xlpm.d,_xlfn.XLOOKUP(L657,'[1]Birth Dates'!$A:$A,'[1]Birth Dates'!$B:$B,"",0),IF(_xlpm.d=0,"",_xlpm.d))</f>
        <v/>
      </c>
      <c r="O657" s="220">
        <f>IF(OR(N657="",A657="",NOT(ISNUMBER(N657)),N657&gt;A657),"",DATEDIF(N657,A657,"Y")&amp;" years, "&amp;DATEDIF(N657,A657,"YM")&amp;" months, "&amp;DATEDIF(N657,A657,"MD")&amp;" days")</f>
        <v/>
      </c>
      <c r="P657" s="220" t="inlineStr">
        <is>
          <t>Tony Farrell</t>
        </is>
      </c>
      <c r="Q657" s="220" t="inlineStr">
        <is>
          <t>AUS</t>
        </is>
      </c>
      <c r="R657" s="687">
        <f>_xlfn.LET(_xlpm.d,_xlfn.XLOOKUP(P657,'[1]Birth Dates'!$A:$A,'[1]Birth Dates'!$B:$B,"",0),IF(_xlpm.d=0,"",_xlpm.d))</f>
        <v/>
      </c>
      <c r="S657" s="220">
        <f>IF(OR(R657="",A657="",NOT(ISNUMBER(R657)),R657&gt;A657),"",DATEDIF(R657,A657,"Y")&amp;" years, "&amp;DATEDIF(R657,A657,"YM")&amp;" months, "&amp;DATEDIF(R657,A657,"MD")&amp;" days")</f>
        <v/>
      </c>
      <c r="T657" s="220" t="n"/>
      <c r="U657" s="220" t="n"/>
      <c r="V657" s="687">
        <f>_xlfn.LET(_xlpm.d,_xlfn.XLOOKUP(T657,'[1]Birth Dates'!$A:$A,'[1]Birth Dates'!$B:$B,"",0),IF(_xlpm.d=0,"",_xlpm.d))</f>
        <v/>
      </c>
      <c r="W657" s="220">
        <f>IF(OR(V657="",A657="",NOT(ISNUMBER(V657)),V657&gt;A657),"",DATEDIF(V657,A657,"Y")&amp;" years, "&amp;DATEDIF(V657,A657,"YM")&amp;" months, "&amp;DATEDIF(V657,A657,"MD")&amp;" days")</f>
        <v/>
      </c>
      <c r="X657" s="220" t="n"/>
      <c r="Y657" s="220" t="n"/>
      <c r="Z657" s="220" t="n"/>
      <c r="AA657" s="220" t="n"/>
      <c r="AB657" s="220" t="n">
        <v>25</v>
      </c>
      <c r="AC657" s="220" t="n"/>
      <c r="AD657" s="220" t="n"/>
      <c r="AE657" s="577" t="inlineStr">
        <is>
          <t>2:50.9000</t>
        </is>
      </c>
      <c r="AF657" s="418">
        <f>IF(OR(AE657="",AE657="",AE657=0),"",6.172/(AE657*24))</f>
        <v/>
      </c>
      <c r="AG657" s="251" t="n"/>
      <c r="AH657" s="577" t="inlineStr"/>
      <c r="AI657" s="418">
        <f>IF(OR(AH657="",AH657="",AH657=0),"",6.172/(AH657*24))</f>
        <v/>
      </c>
      <c r="AJ657" s="175">
        <f>IF(AND(ISNUMBER(AB657),ISNUMBER(AG657)),AB657-AG657,"")</f>
        <v/>
      </c>
      <c r="AK657" s="220" t="inlineStr">
        <is>
          <t>Engine</t>
        </is>
      </c>
      <c r="AL657" s="220" t="n">
        <v>64</v>
      </c>
      <c r="AM657" s="482" t="n"/>
      <c r="AN657" s="671">
        <f>IF(OR(AL657="",AM657="",AM657=0),"",AL657*6.172/(AM657*24))</f>
        <v/>
      </c>
      <c r="AO657" s="477">
        <f>IF(AND(AL657=AL656,AM657&lt;&gt;"",AM656&lt;&gt;""),AM657-AM656,"")</f>
        <v/>
      </c>
      <c r="AP657" s="220" t="n"/>
      <c r="AQ657" s="577" t="inlineStr"/>
      <c r="AR657" s="418">
        <f>IF(OR(AQ657="",AQ657="",AQ657=0),"",6.172/(AQ657*24))</f>
        <v/>
      </c>
      <c r="AS657" s="436">
        <f>IF(OR(NOT(ISNUMBER(C657)),NOT(ISNUMBER(AB657))),"",IF(AG657&lt;&gt;"",AG657,AB657)-C657)</f>
        <v/>
      </c>
      <c r="AT657" s="217" t="n"/>
      <c r="AU657" s="223">
        <f>IF($B657="","",TEXT($A657,"yyyymmdd")&amp;"_P"&amp;$C657&amp;"_C"&amp;$F657&amp;"_"&amp;TRIM(RIGHT(SUBSTITUTE(TRIM(SUBSTITUTE($L657,CHAR(160)," "))," ",REPT(" ",60)),60))&amp;IF($P657="","","-"&amp;TRIM(RIGHT(SUBSTITUTE(TRIM(SUBSTITUTE($P657,CHAR(160)," "))," ",REPT(" ",60)),60)))&amp;IF($T657="","","-"&amp;TRIM(RIGHT(SUBSTITUTE(TRIM(SUBSTITUTE($T657,CHAR(160)," "))," ",REPT(" ",60)),60)))&amp;".jpg")</f>
        <v/>
      </c>
    </row>
    <row r="658" ht="56" customHeight="1">
      <c r="A658" s="173" t="n">
        <v>26937</v>
      </c>
      <c r="B658" s="220" t="inlineStr">
        <is>
          <t>Hardie-Ferodo 1000 30 September, 1973</t>
        </is>
      </c>
      <c r="C658" s="220" t="inlineStr">
        <is>
          <t>DNF</t>
        </is>
      </c>
      <c r="D658" s="220" t="inlineStr">
        <is>
          <t>D</t>
        </is>
      </c>
      <c r="E658" s="220" t="n">
        <v>17</v>
      </c>
      <c r="F658" s="220" t="n">
        <v>27</v>
      </c>
      <c r="G658" s="220" t="inlineStr">
        <is>
          <t>Leo Leonard</t>
        </is>
      </c>
      <c r="H658" s="220" t="n"/>
      <c r="I658" s="220" t="n"/>
      <c r="J658" s="220" t="inlineStr">
        <is>
          <t>Chrysler Valiant Charger R/T E49</t>
        </is>
      </c>
      <c r="K658" s="220" t="inlineStr">
        <is>
          <t>4342 L6</t>
        </is>
      </c>
      <c r="L658" s="220" t="inlineStr">
        <is>
          <t>Leo Leonard</t>
        </is>
      </c>
      <c r="M658" s="220" t="inlineStr">
        <is>
          <t>AUS</t>
        </is>
      </c>
      <c r="N658" s="687">
        <f>_xlfn.LET(_xlpm.d,_xlfn.XLOOKUP(L658,'[1]Birth Dates'!$A:$A,'[1]Birth Dates'!$B:$B,"",0),IF(_xlpm.d=0,"",_xlpm.d))</f>
        <v/>
      </c>
      <c r="O658" s="220">
        <f>IF(OR(N658="",A658="",NOT(ISNUMBER(N658)),N658&gt;A658),"",DATEDIF(N658,A658,"Y")&amp;" years, "&amp;DATEDIF(N658,A658,"YM")&amp;" months, "&amp;DATEDIF(N658,A658,"MD")&amp;" days")</f>
        <v/>
      </c>
      <c r="P658" s="220" t="inlineStr">
        <is>
          <t>Ernie Sprague</t>
        </is>
      </c>
      <c r="Q658" s="220" t="inlineStr">
        <is>
          <t>AUS</t>
        </is>
      </c>
      <c r="R658" s="687">
        <f>_xlfn.LET(_xlpm.d,_xlfn.XLOOKUP(P658,'[1]Birth Dates'!$A:$A,'[1]Birth Dates'!$B:$B,"",0),IF(_xlpm.d=0,"",_xlpm.d))</f>
        <v/>
      </c>
      <c r="S658" s="220">
        <f>IF(OR(R658="",A658="",NOT(ISNUMBER(R658)),R658&gt;A658),"",DATEDIF(R658,A658,"Y")&amp;" years, "&amp;DATEDIF(R658,A658,"YM")&amp;" months, "&amp;DATEDIF(R658,A658,"MD")&amp;" days")</f>
        <v/>
      </c>
      <c r="T658" s="220" t="n"/>
      <c r="U658" s="220" t="n"/>
      <c r="V658" s="687">
        <f>_xlfn.LET(_xlpm.d,_xlfn.XLOOKUP(T658,'[1]Birth Dates'!$A:$A,'[1]Birth Dates'!$B:$B,"",0),IF(_xlpm.d=0,"",_xlpm.d))</f>
        <v/>
      </c>
      <c r="W658" s="220">
        <f>IF(OR(V658="",A658="",NOT(ISNUMBER(V658)),V658&gt;A658),"",DATEDIF(V658,A658,"Y")&amp;" years, "&amp;DATEDIF(V658,A658,"YM")&amp;" months, "&amp;DATEDIF(V658,A658,"MD")&amp;" days")</f>
        <v/>
      </c>
      <c r="X658" s="220" t="n"/>
      <c r="Y658" s="220" t="n"/>
      <c r="Z658" s="220" t="n"/>
      <c r="AA658" s="220" t="n"/>
      <c r="AB658" s="220" t="n">
        <v>17</v>
      </c>
      <c r="AC658" s="220" t="n"/>
      <c r="AD658" s="220" t="n"/>
      <c r="AE658" s="577" t="inlineStr">
        <is>
          <t>2:44.9000</t>
        </is>
      </c>
      <c r="AF658" s="418">
        <f>IF(OR(AE658="",AE658="",AE658=0),"",6.172/(AE658*24))</f>
        <v/>
      </c>
      <c r="AG658" s="251" t="n"/>
      <c r="AH658" s="577" t="inlineStr"/>
      <c r="AI658" s="418">
        <f>IF(OR(AH658="",AH658="",AH658=0),"",6.172/(AH658*24))</f>
        <v/>
      </c>
      <c r="AJ658" s="175">
        <f>IF(AND(ISNUMBER(AB658),ISNUMBER(AG658)),AB658-AG658,"")</f>
        <v/>
      </c>
      <c r="AK658" s="220" t="inlineStr">
        <is>
          <t>Head Gasket</t>
        </is>
      </c>
      <c r="AL658" s="220" t="n">
        <v>62</v>
      </c>
      <c r="AM658" s="482" t="n"/>
      <c r="AN658" s="671">
        <f>IF(OR(AL658="",AM658="",AM658=0),"",AL658*6.172/(AM658*24))</f>
        <v/>
      </c>
      <c r="AO658" s="477">
        <f>IF(AND(AL658=AL657,AM658&lt;&gt;"",AM657&lt;&gt;""),AM658-AM657,"")</f>
        <v/>
      </c>
      <c r="AP658" s="220" t="n"/>
      <c r="AQ658" s="577" t="inlineStr"/>
      <c r="AR658" s="418">
        <f>IF(OR(AQ658="",AQ658="",AQ658=0),"",6.172/(AQ658*24))</f>
        <v/>
      </c>
      <c r="AS658" s="436">
        <f>IF(OR(NOT(ISNUMBER(C658)),NOT(ISNUMBER(AB658))),"",IF(AG658&lt;&gt;"",AG658,AB658)-C658)</f>
        <v/>
      </c>
      <c r="AT658" s="217" t="n"/>
      <c r="AU658" s="223">
        <f>IF($B658="","",TEXT($A658,"yyyymmdd")&amp;"_P"&amp;$C658&amp;"_C"&amp;$F658&amp;"_"&amp;TRIM(RIGHT(SUBSTITUTE(TRIM(SUBSTITUTE($L658,CHAR(160)," "))," ",REPT(" ",60)),60))&amp;IF($P658="","","-"&amp;TRIM(RIGHT(SUBSTITUTE(TRIM(SUBSTITUTE($P658,CHAR(160)," "))," ",REPT(" ",60)),60)))&amp;IF($T658="","","-"&amp;TRIM(RIGHT(SUBSTITUTE(TRIM(SUBSTITUTE($T658,CHAR(160)," "))," ",REPT(" ",60)),60)))&amp;".jpg")</f>
        <v/>
      </c>
    </row>
    <row r="659" ht="56" customHeight="1">
      <c r="A659" s="173" t="n">
        <v>26937</v>
      </c>
      <c r="B659" s="220" t="inlineStr">
        <is>
          <t>Hardie-Ferodo 1000 30 September, 1973</t>
        </is>
      </c>
      <c r="C659" s="220" t="inlineStr">
        <is>
          <t>DNF</t>
        </is>
      </c>
      <c r="D659" s="220" t="inlineStr">
        <is>
          <t>D</t>
        </is>
      </c>
      <c r="E659" s="220" t="n">
        <v>18</v>
      </c>
      <c r="F659" s="220" t="n">
        <v>30</v>
      </c>
      <c r="G659" s="220" t="inlineStr">
        <is>
          <t>John Stoopman</t>
        </is>
      </c>
      <c r="H659" s="220" t="n"/>
      <c r="I659" s="220" t="n"/>
      <c r="J659" s="220" t="inlineStr">
        <is>
          <t>Holden LJ Torana GTR XU-1</t>
        </is>
      </c>
      <c r="K659" s="220" t="inlineStr">
        <is>
          <t>3330 L6</t>
        </is>
      </c>
      <c r="L659" s="220" t="inlineStr">
        <is>
          <t>John Stoopman</t>
        </is>
      </c>
      <c r="M659" s="220" t="inlineStr">
        <is>
          <t>AUS</t>
        </is>
      </c>
      <c r="N659" s="687">
        <f>_xlfn.LET(_xlpm.d,_xlfn.XLOOKUP(L659,'[1]Birth Dates'!$A:$A,'[1]Birth Dates'!$B:$B,"",0),IF(_xlpm.d=0,"",_xlpm.d))</f>
        <v/>
      </c>
      <c r="O659" s="220">
        <f>IF(OR(N659="",A659="",NOT(ISNUMBER(N659)),N659&gt;A659),"",DATEDIF(N659,A659,"Y")&amp;" years, "&amp;DATEDIF(N659,A659,"YM")&amp;" months, "&amp;DATEDIF(N659,A659,"MD")&amp;" days")</f>
        <v/>
      </c>
      <c r="P659" s="220" t="inlineStr">
        <is>
          <t>Dennis Martin</t>
        </is>
      </c>
      <c r="Q659" s="220" t="inlineStr">
        <is>
          <t>AUS</t>
        </is>
      </c>
      <c r="R659" s="687">
        <f>_xlfn.LET(_xlpm.d,_xlfn.XLOOKUP(P659,'[1]Birth Dates'!$A:$A,'[1]Birth Dates'!$B:$B,"",0),IF(_xlpm.d=0,"",_xlpm.d))</f>
        <v/>
      </c>
      <c r="S659" s="220">
        <f>IF(OR(R659="",A659="",NOT(ISNUMBER(R659)),R659&gt;A659),"",DATEDIF(R659,A659,"Y")&amp;" years, "&amp;DATEDIF(R659,A659,"YM")&amp;" months, "&amp;DATEDIF(R659,A659,"MD")&amp;" days")</f>
        <v/>
      </c>
      <c r="T659" s="220" t="n"/>
      <c r="U659" s="220" t="n"/>
      <c r="V659" s="687">
        <f>_xlfn.LET(_xlpm.d,_xlfn.XLOOKUP(T659,'[1]Birth Dates'!$A:$A,'[1]Birth Dates'!$B:$B,"",0),IF(_xlpm.d=0,"",_xlpm.d))</f>
        <v/>
      </c>
      <c r="W659" s="220">
        <f>IF(OR(V659="",A659="",NOT(ISNUMBER(V659)),V659&gt;A659),"",DATEDIF(V659,A659,"Y")&amp;" years, "&amp;DATEDIF(V659,A659,"YM")&amp;" months, "&amp;DATEDIF(V659,A659,"MD")&amp;" days")</f>
        <v/>
      </c>
      <c r="X659" s="220" t="n"/>
      <c r="Y659" s="220" t="n"/>
      <c r="Z659" s="220" t="n"/>
      <c r="AA659" s="220" t="n"/>
      <c r="AB659" s="220" t="n">
        <v>30</v>
      </c>
      <c r="AC659" s="220" t="n"/>
      <c r="AD659" s="220" t="n"/>
      <c r="AE659" s="577" t="inlineStr">
        <is>
          <t>2:53.7000</t>
        </is>
      </c>
      <c r="AF659" s="418">
        <f>IF(OR(AE659="",AE659="",AE659=0),"",6.172/(AE659*24))</f>
        <v/>
      </c>
      <c r="AG659" s="251" t="n"/>
      <c r="AH659" s="577" t="inlineStr"/>
      <c r="AI659" s="418">
        <f>IF(OR(AH659="",AH659="",AH659=0),"",6.172/(AH659*24))</f>
        <v/>
      </c>
      <c r="AJ659" s="175">
        <f>IF(AND(ISNUMBER(AB659),ISNUMBER(AG659)),AB659-AG659,"")</f>
        <v/>
      </c>
      <c r="AK659" s="220" t="n"/>
      <c r="AL659" s="220" t="n">
        <v>61</v>
      </c>
      <c r="AM659" s="482" t="n"/>
      <c r="AN659" s="671">
        <f>IF(OR(AL659="",AM659="",AM659=0),"",AL659*6.172/(AM659*24))</f>
        <v/>
      </c>
      <c r="AO659" s="477">
        <f>IF(AND(AL659=AL658,AM659&lt;&gt;"",AM658&lt;&gt;""),AM659-AM658,"")</f>
        <v/>
      </c>
      <c r="AP659" s="220" t="n"/>
      <c r="AQ659" s="577" t="inlineStr"/>
      <c r="AR659" s="418">
        <f>IF(OR(AQ659="",AQ659="",AQ659=0),"",6.172/(AQ659*24))</f>
        <v/>
      </c>
      <c r="AS659" s="436">
        <f>IF(OR(NOT(ISNUMBER(C659)),NOT(ISNUMBER(AB659))),"",IF(AG659&lt;&gt;"",AG659,AB659)-C659)</f>
        <v/>
      </c>
      <c r="AT659" s="217" t="n"/>
      <c r="AU659" s="223">
        <f>IF($B659="","",TEXT($A659,"yyyymmdd")&amp;"_P"&amp;$C659&amp;"_C"&amp;$F659&amp;"_"&amp;TRIM(RIGHT(SUBSTITUTE(TRIM(SUBSTITUTE($L659,CHAR(160)," "))," ",REPT(" ",60)),60))&amp;IF($P659="","","-"&amp;TRIM(RIGHT(SUBSTITUTE(TRIM(SUBSTITUTE($P659,CHAR(160)," "))," ",REPT(" ",60)),60)))&amp;IF($T659="","","-"&amp;TRIM(RIGHT(SUBSTITUTE(TRIM(SUBSTITUTE($T659,CHAR(160)," "))," ",REPT(" ",60)),60)))&amp;".jpg")</f>
        <v/>
      </c>
    </row>
    <row r="660" ht="56" customHeight="1">
      <c r="A660" s="173" t="n">
        <v>26937</v>
      </c>
      <c r="B660" s="220" t="inlineStr">
        <is>
          <t>Hardie-Ferodo 1000 30 September, 1973</t>
        </is>
      </c>
      <c r="C660" s="220" t="inlineStr">
        <is>
          <t>DNF</t>
        </is>
      </c>
      <c r="D660" s="220" t="inlineStr">
        <is>
          <t>D</t>
        </is>
      </c>
      <c r="E660" s="220" t="n">
        <v>19</v>
      </c>
      <c r="F660" s="220" t="n">
        <v>23</v>
      </c>
      <c r="G660" s="220" t="inlineStr">
        <is>
          <t>Bob Holden Motors</t>
        </is>
      </c>
      <c r="H660" s="220" t="n"/>
      <c r="I660" s="220" t="n"/>
      <c r="J660" s="220" t="inlineStr">
        <is>
          <t>Holden LJ Torana GTR XU-1</t>
        </is>
      </c>
      <c r="K660" s="220" t="inlineStr">
        <is>
          <t>3330 L6</t>
        </is>
      </c>
      <c r="L660" s="220" t="inlineStr">
        <is>
          <t>Jim Hunter</t>
        </is>
      </c>
      <c r="M660" s="220" t="inlineStr">
        <is>
          <t>AUS</t>
        </is>
      </c>
      <c r="N660" s="687">
        <f>_xlfn.LET(_xlpm.d,_xlfn.XLOOKUP(L660,'[1]Birth Dates'!$A:$A,'[1]Birth Dates'!$B:$B,"",0),IF(_xlpm.d=0,"",_xlpm.d))</f>
        <v/>
      </c>
      <c r="O660" s="220">
        <f>IF(OR(N660="",A660="",NOT(ISNUMBER(N660)),N660&gt;A660),"",DATEDIF(N660,A660,"Y")&amp;" years, "&amp;DATEDIF(N660,A660,"YM")&amp;" months, "&amp;DATEDIF(N660,A660,"MD")&amp;" days")</f>
        <v/>
      </c>
      <c r="P660" s="220" t="inlineStr">
        <is>
          <t>Phil Ward</t>
        </is>
      </c>
      <c r="Q660" s="220" t="inlineStr">
        <is>
          <t>AUS</t>
        </is>
      </c>
      <c r="R660" s="687">
        <f>_xlfn.LET(_xlpm.d,_xlfn.XLOOKUP(P660,'[1]Birth Dates'!$A:$A,'[1]Birth Dates'!$B:$B,"",0),IF(_xlpm.d=0,"",_xlpm.d))</f>
        <v/>
      </c>
      <c r="S660" s="220">
        <f>IF(OR(R660="",A660="",NOT(ISNUMBER(R660)),R660&gt;A660),"",DATEDIF(R660,A660,"Y")&amp;" years, "&amp;DATEDIF(R660,A660,"YM")&amp;" months, "&amp;DATEDIF(R660,A660,"MD")&amp;" days")</f>
        <v/>
      </c>
      <c r="T660" s="220" t="n"/>
      <c r="U660" s="220" t="n"/>
      <c r="V660" s="687">
        <f>_xlfn.LET(_xlpm.d,_xlfn.XLOOKUP(T660,'[1]Birth Dates'!$A:$A,'[1]Birth Dates'!$B:$B,"",0),IF(_xlpm.d=0,"",_xlpm.d))</f>
        <v/>
      </c>
      <c r="W660" s="220">
        <f>IF(OR(V660="",A660="",NOT(ISNUMBER(V660)),V660&gt;A660),"",DATEDIF(V660,A660,"Y")&amp;" years, "&amp;DATEDIF(V660,A660,"YM")&amp;" months, "&amp;DATEDIF(V660,A660,"MD")&amp;" days")</f>
        <v/>
      </c>
      <c r="X660" s="220" t="n"/>
      <c r="Y660" s="220" t="n"/>
      <c r="Z660" s="220" t="n"/>
      <c r="AA660" s="220" t="n"/>
      <c r="AB660" s="220" t="n">
        <v>16</v>
      </c>
      <c r="AC660" s="220" t="n"/>
      <c r="AD660" s="220" t="n"/>
      <c r="AE660" s="577" t="inlineStr">
        <is>
          <t>2:44.6000</t>
        </is>
      </c>
      <c r="AF660" s="418">
        <f>IF(OR(AE660="",AE660="",AE660=0),"",6.172/(AE660*24))</f>
        <v/>
      </c>
      <c r="AG660" s="251" t="n"/>
      <c r="AH660" s="577" t="inlineStr"/>
      <c r="AI660" s="418">
        <f>IF(OR(AH660="",AH660="",AH660=0),"",6.172/(AH660*24))</f>
        <v/>
      </c>
      <c r="AJ660" s="175">
        <f>IF(AND(ISNUMBER(AB660),ISNUMBER(AG660)),AB660-AG660,"")</f>
        <v/>
      </c>
      <c r="AK660" s="220" t="inlineStr">
        <is>
          <t>Electrical</t>
        </is>
      </c>
      <c r="AL660" s="220" t="n">
        <v>58</v>
      </c>
      <c r="AM660" s="482" t="n"/>
      <c r="AN660" s="671">
        <f>IF(OR(AL660="",AM660="",AM660=0),"",AL660*6.172/(AM660*24))</f>
        <v/>
      </c>
      <c r="AO660" s="477">
        <f>IF(AND(AL660=AL659,AM660&lt;&gt;"",AM659&lt;&gt;""),AM660-AM659,"")</f>
        <v/>
      </c>
      <c r="AP660" s="220" t="n"/>
      <c r="AQ660" s="577" t="inlineStr"/>
      <c r="AR660" s="418">
        <f>IF(OR(AQ660="",AQ660="",AQ660=0),"",6.172/(AQ660*24))</f>
        <v/>
      </c>
      <c r="AS660" s="436">
        <f>IF(OR(NOT(ISNUMBER(C660)),NOT(ISNUMBER(AB660))),"",IF(AG660&lt;&gt;"",AG660,AB660)-C660)</f>
        <v/>
      </c>
      <c r="AT660" s="217" t="n"/>
      <c r="AU660" s="223">
        <f>IF($B660="","",TEXT($A660,"yyyymmdd")&amp;"_P"&amp;$C660&amp;"_C"&amp;$F660&amp;"_"&amp;TRIM(RIGHT(SUBSTITUTE(TRIM(SUBSTITUTE($L660,CHAR(160)," "))," ",REPT(" ",60)),60))&amp;IF($P660="","","-"&amp;TRIM(RIGHT(SUBSTITUTE(TRIM(SUBSTITUTE($P660,CHAR(160)," "))," ",REPT(" ",60)),60)))&amp;IF($T660="","","-"&amp;TRIM(RIGHT(SUBSTITUTE(TRIM(SUBSTITUTE($T660,CHAR(160)," "))," ",REPT(" ",60)),60)))&amp;".jpg")</f>
        <v/>
      </c>
    </row>
    <row r="661" ht="56" customHeight="1">
      <c r="A661" s="173" t="n">
        <v>26937</v>
      </c>
      <c r="B661" s="220" t="inlineStr">
        <is>
          <t>Hardie-Ferodo 1000 30 September, 1973</t>
        </is>
      </c>
      <c r="C661" s="220" t="inlineStr">
        <is>
          <t>DNF</t>
        </is>
      </c>
      <c r="D661" s="220" t="inlineStr">
        <is>
          <t>A</t>
        </is>
      </c>
      <c r="E661" s="220" t="n">
        <v>12</v>
      </c>
      <c r="F661" s="220" t="n">
        <v>53</v>
      </c>
      <c r="G661" s="220" t="inlineStr">
        <is>
          <t>Rolls Motors Pty Ltd</t>
        </is>
      </c>
      <c r="H661" s="220" t="n"/>
      <c r="I661" s="220" t="n"/>
      <c r="J661" s="220" t="inlineStr">
        <is>
          <t>Honda Civic SB1</t>
        </is>
      </c>
      <c r="K661" s="220" t="inlineStr">
        <is>
          <t>1169 L4</t>
        </is>
      </c>
      <c r="L661" s="220" t="inlineStr">
        <is>
          <t>Ian Cook</t>
        </is>
      </c>
      <c r="M661" s="220" t="inlineStr">
        <is>
          <t>AUS</t>
        </is>
      </c>
      <c r="N661" s="687">
        <f>_xlfn.LET(_xlpm.d,_xlfn.XLOOKUP(L661,'[1]Birth Dates'!$A:$A,'[1]Birth Dates'!$B:$B,"",0),IF(_xlpm.d=0,"",_xlpm.d))</f>
        <v/>
      </c>
      <c r="O661" s="220">
        <f>IF(OR(N661="",A661="",NOT(ISNUMBER(N661)),N661&gt;A661),"",DATEDIF(N661,A661,"Y")&amp;" years, "&amp;DATEDIF(N661,A661,"YM")&amp;" months, "&amp;DATEDIF(N661,A661,"MD")&amp;" days")</f>
        <v/>
      </c>
      <c r="P661" s="220" t="inlineStr">
        <is>
          <t>Terry Finnigan</t>
        </is>
      </c>
      <c r="Q661" s="220" t="inlineStr">
        <is>
          <t>AUS</t>
        </is>
      </c>
      <c r="R661" s="687">
        <f>_xlfn.LET(_xlpm.d,_xlfn.XLOOKUP(P661,'[1]Birth Dates'!$A:$A,'[1]Birth Dates'!$B:$B,"",0),IF(_xlpm.d=0,"",_xlpm.d))</f>
        <v/>
      </c>
      <c r="S661" s="220">
        <f>IF(OR(R661="",A661="",NOT(ISNUMBER(R661)),R661&gt;A661),"",DATEDIF(R661,A661,"Y")&amp;" years, "&amp;DATEDIF(R661,A661,"YM")&amp;" months, "&amp;DATEDIF(R661,A661,"MD")&amp;" days")</f>
        <v/>
      </c>
      <c r="T661" s="220" t="n"/>
      <c r="U661" s="220" t="n"/>
      <c r="V661" s="687">
        <f>_xlfn.LET(_xlpm.d,_xlfn.XLOOKUP(T661,'[1]Birth Dates'!$A:$A,'[1]Birth Dates'!$B:$B,"",0),IF(_xlpm.d=0,"",_xlpm.d))</f>
        <v/>
      </c>
      <c r="W661" s="220">
        <f>IF(OR(V661="",A661="",NOT(ISNUMBER(V661)),V661&gt;A661),"",DATEDIF(V661,A661,"Y")&amp;" years, "&amp;DATEDIF(V661,A661,"YM")&amp;" months, "&amp;DATEDIF(V661,A661,"MD")&amp;" days")</f>
        <v/>
      </c>
      <c r="X661" s="220" t="n"/>
      <c r="Y661" s="220" t="n"/>
      <c r="Z661" s="220" t="n"/>
      <c r="AA661" s="220" t="n"/>
      <c r="AB661" s="220" t="n">
        <v>48</v>
      </c>
      <c r="AC661" s="220" t="n"/>
      <c r="AD661" s="220" t="n"/>
      <c r="AE661" s="577" t="inlineStr">
        <is>
          <t>3:07.2000</t>
        </is>
      </c>
      <c r="AF661" s="418">
        <f>IF(OR(AE661="",AE661="",AE661=0),"",6.172/(AE661*24))</f>
        <v/>
      </c>
      <c r="AG661" s="251" t="n"/>
      <c r="AH661" s="577" t="inlineStr"/>
      <c r="AI661" s="418">
        <f>IF(OR(AH661="",AH661="",AH661=0),"",6.172/(AH661*24))</f>
        <v/>
      </c>
      <c r="AJ661" s="175">
        <f>IF(AND(ISNUMBER(AB661),ISNUMBER(AG661)),AB661-AG661,"")</f>
        <v/>
      </c>
      <c r="AK661" s="220" t="inlineStr">
        <is>
          <t>Head Gasket</t>
        </is>
      </c>
      <c r="AL661" s="220" t="n">
        <v>56</v>
      </c>
      <c r="AM661" s="482" t="n"/>
      <c r="AN661" s="671">
        <f>IF(OR(AL661="",AM661="",AM661=0),"",AL661*6.172/(AM661*24))</f>
        <v/>
      </c>
      <c r="AO661" s="477">
        <f>IF(AND(AL661=AL660,AM661&lt;&gt;"",AM660&lt;&gt;""),AM661-AM660,"")</f>
        <v/>
      </c>
      <c r="AP661" s="220" t="n"/>
      <c r="AQ661" s="577" t="inlineStr"/>
      <c r="AR661" s="418">
        <f>IF(OR(AQ661="",AQ661="",AQ661=0),"",6.172/(AQ661*24))</f>
        <v/>
      </c>
      <c r="AS661" s="436">
        <f>IF(OR(NOT(ISNUMBER(C661)),NOT(ISNUMBER(AB661))),"",IF(AG661&lt;&gt;"",AG661,AB661)-C661)</f>
        <v/>
      </c>
      <c r="AT661" s="217" t="n"/>
      <c r="AU661" s="223">
        <f>IF($B661="","",TEXT($A661,"yyyymmdd")&amp;"_P"&amp;$C661&amp;"_C"&amp;$F661&amp;"_"&amp;TRIM(RIGHT(SUBSTITUTE(TRIM(SUBSTITUTE($L661,CHAR(160)," "))," ",REPT(" ",60)),60))&amp;IF($P661="","","-"&amp;TRIM(RIGHT(SUBSTITUTE(TRIM(SUBSTITUTE($P661,CHAR(160)," "))," ",REPT(" ",60)),60)))&amp;IF($T661="","","-"&amp;TRIM(RIGHT(SUBSTITUTE(TRIM(SUBSTITUTE($T661,CHAR(160)," "))," ",REPT(" ",60)),60)))&amp;".jpg")</f>
        <v/>
      </c>
    </row>
    <row r="662" ht="56" customHeight="1">
      <c r="A662" s="173" t="n">
        <v>26937</v>
      </c>
      <c r="B662" s="220" t="inlineStr">
        <is>
          <t>Hardie-Ferodo 1000 30 September, 1973</t>
        </is>
      </c>
      <c r="C662" s="220" t="inlineStr">
        <is>
          <t>DNF</t>
        </is>
      </c>
      <c r="D662" s="220" t="inlineStr">
        <is>
          <t>D</t>
        </is>
      </c>
      <c r="E662" s="220" t="n">
        <v>20</v>
      </c>
      <c r="F662" s="220" t="n">
        <v>16</v>
      </c>
      <c r="G662" s="220" t="inlineStr">
        <is>
          <t>Formula 1 Europa Garage</t>
        </is>
      </c>
      <c r="H662" s="220" t="n"/>
      <c r="I662" s="220" t="n"/>
      <c r="J662" s="220" t="inlineStr">
        <is>
          <t>Chrysler Valiant Charger R/T E49</t>
        </is>
      </c>
      <c r="K662" s="220" t="inlineStr">
        <is>
          <t>4342 L6</t>
        </is>
      </c>
      <c r="L662" s="220" t="inlineStr">
        <is>
          <t>Tony Allen</t>
        </is>
      </c>
      <c r="M662" s="220" t="inlineStr">
        <is>
          <t>AUS</t>
        </is>
      </c>
      <c r="N662" s="687">
        <f>_xlfn.LET(_xlpm.d,_xlfn.XLOOKUP(L662,'[1]Birth Dates'!$A:$A,'[1]Birth Dates'!$B:$B,"",0),IF(_xlpm.d=0,"",_xlpm.d))</f>
        <v/>
      </c>
      <c r="O662" s="220">
        <f>IF(OR(N662="",A662="",NOT(ISNUMBER(N662)),N662&gt;A662),"",DATEDIF(N662,A662,"Y")&amp;" years, "&amp;DATEDIF(N662,A662,"YM")&amp;" months, "&amp;DATEDIF(N662,A662,"MD")&amp;" days")</f>
        <v/>
      </c>
      <c r="P662" s="220" t="inlineStr">
        <is>
          <t>Phil Brock</t>
        </is>
      </c>
      <c r="Q662" s="220" t="inlineStr">
        <is>
          <t>AUS</t>
        </is>
      </c>
      <c r="R662" s="687">
        <f>_xlfn.LET(_xlpm.d,_xlfn.XLOOKUP(P662,'[1]Birth Dates'!$A:$A,'[1]Birth Dates'!$B:$B,"",0),IF(_xlpm.d=0,"",_xlpm.d))</f>
        <v/>
      </c>
      <c r="S662" s="220">
        <f>IF(OR(R662="",A662="",NOT(ISNUMBER(R662)),R662&gt;A662),"",DATEDIF(R662,A662,"Y")&amp;" years, "&amp;DATEDIF(R662,A662,"YM")&amp;" months, "&amp;DATEDIF(R662,A662,"MD")&amp;" days")</f>
        <v/>
      </c>
      <c r="T662" s="220" t="n"/>
      <c r="U662" s="220" t="n"/>
      <c r="V662" s="687">
        <f>_xlfn.LET(_xlpm.d,_xlfn.XLOOKUP(T662,'[1]Birth Dates'!$A:$A,'[1]Birth Dates'!$B:$B,"",0),IF(_xlpm.d=0,"",_xlpm.d))</f>
        <v/>
      </c>
      <c r="W662" s="220">
        <f>IF(OR(V662="",A662="",NOT(ISNUMBER(V662)),V662&gt;A662),"",DATEDIF(V662,A662,"Y")&amp;" years, "&amp;DATEDIF(V662,A662,"YM")&amp;" months, "&amp;DATEDIF(V662,A662,"MD")&amp;" days")</f>
        <v/>
      </c>
      <c r="X662" s="220" t="n"/>
      <c r="Y662" s="220" t="n"/>
      <c r="Z662" s="220" t="n"/>
      <c r="AA662" s="220" t="n"/>
      <c r="AB662" s="220" t="n">
        <v>13</v>
      </c>
      <c r="AC662" s="220" t="n"/>
      <c r="AD662" s="220" t="n"/>
      <c r="AE662" s="577" t="inlineStr">
        <is>
          <t>2:42.4000</t>
        </is>
      </c>
      <c r="AF662" s="418">
        <f>IF(OR(AE662="",AE662="",AE662=0),"",6.172/(AE662*24))</f>
        <v/>
      </c>
      <c r="AG662" s="251" t="n"/>
      <c r="AH662" s="577" t="inlineStr"/>
      <c r="AI662" s="418">
        <f>IF(OR(AH662="",AH662="",AH662=0),"",6.172/(AH662*24))</f>
        <v/>
      </c>
      <c r="AJ662" s="175">
        <f>IF(AND(ISNUMBER(AB662),ISNUMBER(AG662)),AB662-AG662,"")</f>
        <v/>
      </c>
      <c r="AK662" s="220" t="inlineStr">
        <is>
          <t>Wheel Bearing</t>
        </is>
      </c>
      <c r="AL662" s="220" t="n">
        <v>45</v>
      </c>
      <c r="AM662" s="482" t="n"/>
      <c r="AN662" s="671">
        <f>IF(OR(AL662="",AM662="",AM662=0),"",AL662*6.172/(AM662*24))</f>
        <v/>
      </c>
      <c r="AO662" s="477">
        <f>IF(AND(AL662=AL661,AM662&lt;&gt;"",AM661&lt;&gt;""),AM662-AM661,"")</f>
        <v/>
      </c>
      <c r="AP662" s="220" t="n"/>
      <c r="AQ662" s="577" t="inlineStr"/>
      <c r="AR662" s="418">
        <f>IF(OR(AQ662="",AQ662="",AQ662=0),"",6.172/(AQ662*24))</f>
        <v/>
      </c>
      <c r="AS662" s="436">
        <f>IF(OR(NOT(ISNUMBER(C662)),NOT(ISNUMBER(AB662))),"",IF(AG662&lt;&gt;"",AG662,AB662)-C662)</f>
        <v/>
      </c>
      <c r="AT662" s="217" t="n"/>
      <c r="AU662" s="223">
        <f>IF($B662="","",TEXT($A662,"yyyymmdd")&amp;"_P"&amp;$C662&amp;"_C"&amp;$F662&amp;"_"&amp;TRIM(RIGHT(SUBSTITUTE(TRIM(SUBSTITUTE($L662,CHAR(160)," "))," ",REPT(" ",60)),60))&amp;IF($P662="","","-"&amp;TRIM(RIGHT(SUBSTITUTE(TRIM(SUBSTITUTE($P662,CHAR(160)," "))," ",REPT(" ",60)),60)))&amp;IF($T662="","","-"&amp;TRIM(RIGHT(SUBSTITUTE(TRIM(SUBSTITUTE($T662,CHAR(160)," "))," ",REPT(" ",60)),60)))&amp;".jpg")</f>
        <v/>
      </c>
    </row>
    <row r="663" ht="56" customHeight="1">
      <c r="A663" s="173" t="n">
        <v>26937</v>
      </c>
      <c r="B663" s="220" t="inlineStr">
        <is>
          <t>Hardie-Ferodo 1000 30 September, 1973</t>
        </is>
      </c>
      <c r="C663" s="220" t="inlineStr">
        <is>
          <t>DNF</t>
        </is>
      </c>
      <c r="D663" s="220" t="inlineStr">
        <is>
          <t>D</t>
        </is>
      </c>
      <c r="E663" s="220" t="n">
        <v>21</v>
      </c>
      <c r="F663" s="220" t="n">
        <v>19</v>
      </c>
      <c r="G663" s="220" t="inlineStr">
        <is>
          <t>Cessnock Motor Works Pty Ltd</t>
        </is>
      </c>
      <c r="H663" s="220" t="n"/>
      <c r="I663" s="220" t="n"/>
      <c r="J663" s="220" t="inlineStr">
        <is>
          <t>Holden LJ Torana GTR XU-1</t>
        </is>
      </c>
      <c r="K663" s="220" t="inlineStr">
        <is>
          <t>3330 L6</t>
        </is>
      </c>
      <c r="L663" s="220" t="inlineStr">
        <is>
          <t>Allan Grice</t>
        </is>
      </c>
      <c r="M663" s="220" t="inlineStr">
        <is>
          <t>AUS</t>
        </is>
      </c>
      <c r="N663" s="687">
        <f>_xlfn.LET(_xlpm.d,_xlfn.XLOOKUP(L663,'[1]Birth Dates'!$A:$A,'[1]Birth Dates'!$B:$B,"",0),IF(_xlpm.d=0,"",_xlpm.d))</f>
        <v/>
      </c>
      <c r="O663" s="220">
        <f>IF(OR(N663="",A663="",NOT(ISNUMBER(N663)),N663&gt;A663),"",DATEDIF(N663,A663,"Y")&amp;" years, "&amp;DATEDIF(N663,A663,"YM")&amp;" months, "&amp;DATEDIF(N663,A663,"MD")&amp;" days")</f>
        <v/>
      </c>
      <c r="P663" s="220" t="inlineStr">
        <is>
          <t>Keith Murray</t>
        </is>
      </c>
      <c r="Q663" s="220" t="inlineStr">
        <is>
          <t>AUS</t>
        </is>
      </c>
      <c r="R663" s="687">
        <f>_xlfn.LET(_xlpm.d,_xlfn.XLOOKUP(P663,'[1]Birth Dates'!$A:$A,'[1]Birth Dates'!$B:$B,"",0),IF(_xlpm.d=0,"",_xlpm.d))</f>
        <v/>
      </c>
      <c r="S663" s="220">
        <f>IF(OR(R663="",A663="",NOT(ISNUMBER(R663)),R663&gt;A663),"",DATEDIF(R663,A663,"Y")&amp;" years, "&amp;DATEDIF(R663,A663,"YM")&amp;" months, "&amp;DATEDIF(R663,A663,"MD")&amp;" days")</f>
        <v/>
      </c>
      <c r="T663" s="220" t="n"/>
      <c r="U663" s="220" t="n"/>
      <c r="V663" s="687">
        <f>_xlfn.LET(_xlpm.d,_xlfn.XLOOKUP(T663,'[1]Birth Dates'!$A:$A,'[1]Birth Dates'!$B:$B,"",0),IF(_xlpm.d=0,"",_xlpm.d))</f>
        <v/>
      </c>
      <c r="W663" s="220">
        <f>IF(OR(V663="",A663="",NOT(ISNUMBER(V663)),V663&gt;A663),"",DATEDIF(V663,A663,"Y")&amp;" years, "&amp;DATEDIF(V663,A663,"YM")&amp;" months, "&amp;DATEDIF(V663,A663,"MD")&amp;" days")</f>
        <v/>
      </c>
      <c r="X663" s="220" t="n"/>
      <c r="Y663" s="220" t="n"/>
      <c r="Z663" s="220" t="n"/>
      <c r="AA663" s="220" t="n"/>
      <c r="AB663" s="220" t="n">
        <v>8</v>
      </c>
      <c r="AC663" s="220" t="n"/>
      <c r="AD663" s="220" t="n"/>
      <c r="AE663" s="577" t="inlineStr">
        <is>
          <t>2:38.2000</t>
        </is>
      </c>
      <c r="AF663" s="418">
        <f>IF(OR(AE663="",AE663="",AE663=0),"",6.172/(AE663*24))</f>
        <v/>
      </c>
      <c r="AG663" s="251" t="n"/>
      <c r="AH663" s="577" t="inlineStr"/>
      <c r="AI663" s="418">
        <f>IF(OR(AH663="",AH663="",AH663=0),"",6.172/(AH663*24))</f>
        <v/>
      </c>
      <c r="AJ663" s="175">
        <f>IF(AND(ISNUMBER(AB663),ISNUMBER(AG663)),AB663-AG663,"")</f>
        <v/>
      </c>
      <c r="AK663" s="220" t="inlineStr">
        <is>
          <t>Bearings</t>
        </is>
      </c>
      <c r="AL663" s="220" t="n">
        <v>42</v>
      </c>
      <c r="AM663" s="482" t="n"/>
      <c r="AN663" s="671">
        <f>IF(OR(AL663="",AM663="",AM663=0),"",AL663*6.172/(AM663*24))</f>
        <v/>
      </c>
      <c r="AO663" s="477">
        <f>IF(AND(AL663=AL662,AM663&lt;&gt;"",AM662&lt;&gt;""),AM663-AM662,"")</f>
        <v/>
      </c>
      <c r="AP663" s="220" t="n"/>
      <c r="AQ663" s="577" t="inlineStr"/>
      <c r="AR663" s="418">
        <f>IF(OR(AQ663="",AQ663="",AQ663=0),"",6.172/(AQ663*24))</f>
        <v/>
      </c>
      <c r="AS663" s="436">
        <f>IF(OR(NOT(ISNUMBER(C663)),NOT(ISNUMBER(AB663))),"",IF(AG663&lt;&gt;"",AG663,AB663)-C663)</f>
        <v/>
      </c>
      <c r="AT663" s="217" t="n"/>
      <c r="AU663" s="223">
        <f>IF($B663="","",TEXT($A663,"yyyymmdd")&amp;"_P"&amp;$C663&amp;"_C"&amp;$F663&amp;"_"&amp;TRIM(RIGHT(SUBSTITUTE(TRIM(SUBSTITUTE($L663,CHAR(160)," "))," ",REPT(" ",60)),60))&amp;IF($P663="","","-"&amp;TRIM(RIGHT(SUBSTITUTE(TRIM(SUBSTITUTE($P663,CHAR(160)," "))," ",REPT(" ",60)),60)))&amp;IF($T663="","","-"&amp;TRIM(RIGHT(SUBSTITUTE(TRIM(SUBSTITUTE($T663,CHAR(160)," "))," ",REPT(" ",60)),60)))&amp;".jpg")</f>
        <v/>
      </c>
    </row>
    <row r="664" ht="56" customHeight="1">
      <c r="A664" s="173" t="n">
        <v>26937</v>
      </c>
      <c r="B664" s="220" t="inlineStr">
        <is>
          <t>Hardie-Ferodo 1000 30 September, 1973</t>
        </is>
      </c>
      <c r="C664" s="220" t="inlineStr">
        <is>
          <t>DNF</t>
        </is>
      </c>
      <c r="D664" s="220" t="inlineStr">
        <is>
          <t>D</t>
        </is>
      </c>
      <c r="E664" s="220" t="n">
        <v>22</v>
      </c>
      <c r="F664" s="220" t="n">
        <v>13</v>
      </c>
      <c r="G664" s="220" t="inlineStr">
        <is>
          <t>Bruce McPhee</t>
        </is>
      </c>
      <c r="H664" s="220" t="n"/>
      <c r="I664" s="220" t="n"/>
      <c r="J664" s="220" t="inlineStr">
        <is>
          <t>Holden LJ Torana GTR XU-1</t>
        </is>
      </c>
      <c r="K664" s="220" t="inlineStr">
        <is>
          <t>3330 L6</t>
        </is>
      </c>
      <c r="L664" s="220" t="inlineStr">
        <is>
          <t>Bruce McPhee</t>
        </is>
      </c>
      <c r="M664" s="220" t="inlineStr">
        <is>
          <t>AUS</t>
        </is>
      </c>
      <c r="N664" s="687">
        <f>_xlfn.LET(_xlpm.d,_xlfn.XLOOKUP(L664,'[1]Birth Dates'!$A:$A,'[1]Birth Dates'!$B:$B,"",0),IF(_xlpm.d=0,"",_xlpm.d))</f>
        <v/>
      </c>
      <c r="O664" s="220">
        <f>IF(OR(N664="",A664="",NOT(ISNUMBER(N664)),N664&gt;A664),"",DATEDIF(N664,A664,"Y")&amp;" years, "&amp;DATEDIF(N664,A664,"YM")&amp;" months, "&amp;DATEDIF(N664,A664,"MD")&amp;" days")</f>
        <v/>
      </c>
      <c r="P664" s="220" t="inlineStr">
        <is>
          <t>Tom Nailard</t>
        </is>
      </c>
      <c r="Q664" s="220" t="inlineStr">
        <is>
          <t>AUS</t>
        </is>
      </c>
      <c r="R664" s="687">
        <f>_xlfn.LET(_xlpm.d,_xlfn.XLOOKUP(P664,'[1]Birth Dates'!$A:$A,'[1]Birth Dates'!$B:$B,"",0),IF(_xlpm.d=0,"",_xlpm.d))</f>
        <v/>
      </c>
      <c r="S664" s="220">
        <f>IF(OR(R664="",A664="",NOT(ISNUMBER(R664)),R664&gt;A664),"",DATEDIF(R664,A664,"Y")&amp;" years, "&amp;DATEDIF(R664,A664,"YM")&amp;" months, "&amp;DATEDIF(R664,A664,"MD")&amp;" days")</f>
        <v/>
      </c>
      <c r="T664" s="220" t="n"/>
      <c r="U664" s="220" t="n"/>
      <c r="V664" s="687">
        <f>_xlfn.LET(_xlpm.d,_xlfn.XLOOKUP(T664,'[1]Birth Dates'!$A:$A,'[1]Birth Dates'!$B:$B,"",0),IF(_xlpm.d=0,"",_xlpm.d))</f>
        <v/>
      </c>
      <c r="W664" s="220">
        <f>IF(OR(V664="",A664="",NOT(ISNUMBER(V664)),V664&gt;A664),"",DATEDIF(V664,A664,"Y")&amp;" years, "&amp;DATEDIF(V664,A664,"YM")&amp;" months, "&amp;DATEDIF(V664,A664,"MD")&amp;" days")</f>
        <v/>
      </c>
      <c r="X664" s="220" t="n"/>
      <c r="Y664" s="220" t="n"/>
      <c r="Z664" s="220" t="n"/>
      <c r="AA664" s="220" t="n"/>
      <c r="AB664" s="220" t="n">
        <v>15</v>
      </c>
      <c r="AC664" s="220" t="n"/>
      <c r="AD664" s="220" t="n"/>
      <c r="AE664" s="577" t="inlineStr">
        <is>
          <t>2:43.7000</t>
        </is>
      </c>
      <c r="AF664" s="418">
        <f>IF(OR(AE664="",AE664="",AE664=0),"",6.172/(AE664*24))</f>
        <v/>
      </c>
      <c r="AG664" s="251" t="n"/>
      <c r="AH664" s="577" t="inlineStr"/>
      <c r="AI664" s="418">
        <f>IF(OR(AH664="",AH664="",AH664=0),"",6.172/(AH664*24))</f>
        <v/>
      </c>
      <c r="AJ664" s="175">
        <f>IF(AND(ISNUMBER(AB664),ISNUMBER(AG664)),AB664-AG664,"")</f>
        <v/>
      </c>
      <c r="AK664" s="220" t="inlineStr">
        <is>
          <t>Clutch</t>
        </is>
      </c>
      <c r="AL664" s="220" t="n">
        <v>41</v>
      </c>
      <c r="AM664" s="482" t="n"/>
      <c r="AN664" s="671">
        <f>IF(OR(AL664="",AM664="",AM664=0),"",AL664*6.172/(AM664*24))</f>
        <v/>
      </c>
      <c r="AO664" s="477">
        <f>IF(AND(AL664=AL663,AM664&lt;&gt;"",AM663&lt;&gt;""),AM664-AM663,"")</f>
        <v/>
      </c>
      <c r="AP664" s="220" t="n"/>
      <c r="AQ664" s="577" t="inlineStr"/>
      <c r="AR664" s="418">
        <f>IF(OR(AQ664="",AQ664="",AQ664=0),"",6.172/(AQ664*24))</f>
        <v/>
      </c>
      <c r="AS664" s="436">
        <f>IF(OR(NOT(ISNUMBER(C664)),NOT(ISNUMBER(AB664))),"",IF(AG664&lt;&gt;"",AG664,AB664)-C664)</f>
        <v/>
      </c>
      <c r="AT664" s="217" t="n"/>
      <c r="AU664" s="223">
        <f>IF($B664="","",TEXT($A664,"yyyymmdd")&amp;"_P"&amp;$C664&amp;"_C"&amp;$F664&amp;"_"&amp;TRIM(RIGHT(SUBSTITUTE(TRIM(SUBSTITUTE($L664,CHAR(160)," "))," ",REPT(" ",60)),60))&amp;IF($P664="","","-"&amp;TRIM(RIGHT(SUBSTITUTE(TRIM(SUBSTITUTE($P664,CHAR(160)," "))," ",REPT(" ",60)),60)))&amp;IF($T664="","","-"&amp;TRIM(RIGHT(SUBSTITUTE(TRIM(SUBSTITUTE($T664,CHAR(160)," "))," ",REPT(" ",60)),60)))&amp;".jpg")</f>
        <v/>
      </c>
    </row>
    <row r="665" ht="56" customHeight="1">
      <c r="A665" s="173" t="n">
        <v>26937</v>
      </c>
      <c r="B665" s="220" t="inlineStr">
        <is>
          <t>Hardie-Ferodo 1000 30 September, 1973</t>
        </is>
      </c>
      <c r="C665" s="220" t="inlineStr">
        <is>
          <t>DNF</t>
        </is>
      </c>
      <c r="D665" s="220" t="inlineStr">
        <is>
          <t>B</t>
        </is>
      </c>
      <c r="E665" s="220" t="n">
        <v>11</v>
      </c>
      <c r="F665" s="220" t="n">
        <v>47</v>
      </c>
      <c r="G665" s="220" t="inlineStr">
        <is>
          <t>WD Electrics</t>
        </is>
      </c>
      <c r="H665" s="220" t="n"/>
      <c r="I665" s="220" t="n"/>
      <c r="J665" s="220" t="inlineStr">
        <is>
          <t>Ford Escort Twin Cam Mk.I</t>
        </is>
      </c>
      <c r="K665" s="220" t="inlineStr">
        <is>
          <t>1558 L4</t>
        </is>
      </c>
      <c r="L665" s="220" t="inlineStr">
        <is>
          <t>Warren Thompson</t>
        </is>
      </c>
      <c r="M665" s="220" t="inlineStr">
        <is>
          <t>AUS</t>
        </is>
      </c>
      <c r="N665" s="687">
        <f>_xlfn.LET(_xlpm.d,_xlfn.XLOOKUP(L665,'[1]Birth Dates'!$A:$A,'[1]Birth Dates'!$B:$B,"",0),IF(_xlpm.d=0,"",_xlpm.d))</f>
        <v/>
      </c>
      <c r="O665" s="220">
        <f>IF(OR(N665="",A665="",NOT(ISNUMBER(N665)),N665&gt;A665),"",DATEDIF(N665,A665,"Y")&amp;" years, "&amp;DATEDIF(N665,A665,"YM")&amp;" months, "&amp;DATEDIF(N665,A665,"MD")&amp;" days")</f>
        <v/>
      </c>
      <c r="P665" s="220" t="inlineStr">
        <is>
          <t>Rod Dale</t>
        </is>
      </c>
      <c r="Q665" s="220" t="inlineStr">
        <is>
          <t>AUS</t>
        </is>
      </c>
      <c r="R665" s="687">
        <f>_xlfn.LET(_xlpm.d,_xlfn.XLOOKUP(P665,'[1]Birth Dates'!$A:$A,'[1]Birth Dates'!$B:$B,"",0),IF(_xlpm.d=0,"",_xlpm.d))</f>
        <v/>
      </c>
      <c r="S665" s="220">
        <f>IF(OR(R665="",A665="",NOT(ISNUMBER(R665)),R665&gt;A665),"",DATEDIF(R665,A665,"Y")&amp;" years, "&amp;DATEDIF(R665,A665,"YM")&amp;" months, "&amp;DATEDIF(R665,A665,"MD")&amp;" days")</f>
        <v/>
      </c>
      <c r="T665" s="220" t="n"/>
      <c r="U665" s="220" t="n"/>
      <c r="V665" s="687">
        <f>_xlfn.LET(_xlpm.d,_xlfn.XLOOKUP(T665,'[1]Birth Dates'!$A:$A,'[1]Birth Dates'!$B:$B,"",0),IF(_xlpm.d=0,"",_xlpm.d))</f>
        <v/>
      </c>
      <c r="W665" s="220">
        <f>IF(OR(V665="",A665="",NOT(ISNUMBER(V665)),V665&gt;A665),"",DATEDIF(V665,A665,"Y")&amp;" years, "&amp;DATEDIF(V665,A665,"YM")&amp;" months, "&amp;DATEDIF(V665,A665,"MD")&amp;" days")</f>
        <v/>
      </c>
      <c r="X665" s="220" t="n"/>
      <c r="Y665" s="220" t="n"/>
      <c r="Z665" s="220" t="n"/>
      <c r="AA665" s="220" t="n"/>
      <c r="AB665" s="220" t="n">
        <v>33</v>
      </c>
      <c r="AC665" s="220" t="n"/>
      <c r="AD665" s="220" t="n"/>
      <c r="AE665" s="577" t="inlineStr">
        <is>
          <t>2:54.7000</t>
        </is>
      </c>
      <c r="AF665" s="418">
        <f>IF(OR(AE665="",AE665="",AE665=0),"",6.172/(AE665*24))</f>
        <v/>
      </c>
      <c r="AG665" s="251" t="n"/>
      <c r="AH665" s="577" t="inlineStr"/>
      <c r="AI665" s="418">
        <f>IF(OR(AH665="",AH665="",AH665=0),"",6.172/(AH665*24))</f>
        <v/>
      </c>
      <c r="AJ665" s="175">
        <f>IF(AND(ISNUMBER(AB665),ISNUMBER(AG665)),AB665-AG665,"")</f>
        <v/>
      </c>
      <c r="AK665" s="220" t="inlineStr">
        <is>
          <t>Engine</t>
        </is>
      </c>
      <c r="AL665" s="220" t="n">
        <v>36</v>
      </c>
      <c r="AM665" s="482" t="n"/>
      <c r="AN665" s="671">
        <f>IF(OR(AL665="",AM665="",AM665=0),"",AL665*6.172/(AM665*24))</f>
        <v/>
      </c>
      <c r="AO665" s="477">
        <f>IF(AND(AL665=AL664,AM665&lt;&gt;"",AM664&lt;&gt;""),AM665-AM664,"")</f>
        <v/>
      </c>
      <c r="AP665" s="220" t="n"/>
      <c r="AQ665" s="577" t="inlineStr"/>
      <c r="AR665" s="418">
        <f>IF(OR(AQ665="",AQ665="",AQ665=0),"",6.172/(AQ665*24))</f>
        <v/>
      </c>
      <c r="AS665" s="436">
        <f>IF(OR(NOT(ISNUMBER(C665)),NOT(ISNUMBER(AB665))),"",IF(AG665&lt;&gt;"",AG665,AB665)-C665)</f>
        <v/>
      </c>
      <c r="AT665" s="217" t="n"/>
      <c r="AU665" s="223">
        <f>IF($B665="","",TEXT($A665,"yyyymmdd")&amp;"_P"&amp;$C665&amp;"_C"&amp;$F665&amp;"_"&amp;TRIM(RIGHT(SUBSTITUTE(TRIM(SUBSTITUTE($L665,CHAR(160)," "))," ",REPT(" ",60)),60))&amp;IF($P665="","","-"&amp;TRIM(RIGHT(SUBSTITUTE(TRIM(SUBSTITUTE($P665,CHAR(160)," "))," ",REPT(" ",60)),60)))&amp;IF($T665="","","-"&amp;TRIM(RIGHT(SUBSTITUTE(TRIM(SUBSTITUTE($T665,CHAR(160)," "))," ",REPT(" ",60)),60)))&amp;".jpg")</f>
        <v/>
      </c>
    </row>
    <row r="666" ht="56" customHeight="1">
      <c r="A666" s="173" t="n">
        <v>26937</v>
      </c>
      <c r="B666" s="220" t="inlineStr">
        <is>
          <t>Hardie-Ferodo 1000 30 September, 1973</t>
        </is>
      </c>
      <c r="C666" s="220" t="inlineStr">
        <is>
          <t>DNF</t>
        </is>
      </c>
      <c r="D666" s="220" t="inlineStr">
        <is>
          <t>A</t>
        </is>
      </c>
      <c r="E666" s="220" t="n">
        <v>13</v>
      </c>
      <c r="F666" s="220" t="n">
        <v>60</v>
      </c>
      <c r="G666" s="220" t="inlineStr">
        <is>
          <t>Fourway Motors Pty Ltd</t>
        </is>
      </c>
      <c r="H666" s="220" t="n"/>
      <c r="I666" s="220" t="n"/>
      <c r="J666" s="220" t="inlineStr">
        <is>
          <t>Morris Mini Cooper S</t>
        </is>
      </c>
      <c r="K666" s="220" t="inlineStr">
        <is>
          <t>1293 L4</t>
        </is>
      </c>
      <c r="L666" s="220" t="inlineStr">
        <is>
          <t>Gary Leggatt</t>
        </is>
      </c>
      <c r="M666" s="220" t="inlineStr">
        <is>
          <t>AUS</t>
        </is>
      </c>
      <c r="N666" s="687">
        <f>_xlfn.LET(_xlpm.d,_xlfn.XLOOKUP(L666,'[1]Birth Dates'!$A:$A,'[1]Birth Dates'!$B:$B,"",0),IF(_xlpm.d=0,"",_xlpm.d))</f>
        <v/>
      </c>
      <c r="O666" s="220">
        <f>IF(OR(N666="",A666="",NOT(ISNUMBER(N666)),N666&gt;A666),"",DATEDIF(N666,A666,"Y")&amp;" years, "&amp;DATEDIF(N666,A666,"YM")&amp;" months, "&amp;DATEDIF(N666,A666,"MD")&amp;" days")</f>
        <v/>
      </c>
      <c r="P666" s="220" t="inlineStr">
        <is>
          <t>Bob Wedd</t>
        </is>
      </c>
      <c r="Q666" s="220" t="inlineStr">
        <is>
          <t>AUS</t>
        </is>
      </c>
      <c r="R666" s="687">
        <f>_xlfn.LET(_xlpm.d,_xlfn.XLOOKUP(P666,'[1]Birth Dates'!$A:$A,'[1]Birth Dates'!$B:$B,"",0),IF(_xlpm.d=0,"",_xlpm.d))</f>
        <v/>
      </c>
      <c r="S666" s="220">
        <f>IF(OR(R666="",A666="",NOT(ISNUMBER(R666)),R666&gt;A666),"",DATEDIF(R666,A666,"Y")&amp;" years, "&amp;DATEDIF(R666,A666,"YM")&amp;" months, "&amp;DATEDIF(R666,A666,"MD")&amp;" days")</f>
        <v/>
      </c>
      <c r="T666" s="220" t="n"/>
      <c r="U666" s="220" t="n"/>
      <c r="V666" s="687">
        <f>_xlfn.LET(_xlpm.d,_xlfn.XLOOKUP(T666,'[1]Birth Dates'!$A:$A,'[1]Birth Dates'!$B:$B,"",0),IF(_xlpm.d=0,"",_xlpm.d))</f>
        <v/>
      </c>
      <c r="W666" s="220">
        <f>IF(OR(V666="",A666="",NOT(ISNUMBER(V666)),V666&gt;A666),"",DATEDIF(V666,A666,"Y")&amp;" years, "&amp;DATEDIF(V666,A666,"YM")&amp;" months, "&amp;DATEDIF(V666,A666,"MD")&amp;" days")</f>
        <v/>
      </c>
      <c r="X666" s="220" t="n"/>
      <c r="Y666" s="220" t="n"/>
      <c r="Z666" s="220" t="n"/>
      <c r="AA666" s="220" t="n"/>
      <c r="AB666" s="220" t="n">
        <v>42</v>
      </c>
      <c r="AC666" s="220" t="n"/>
      <c r="AD666" s="220" t="n"/>
      <c r="AE666" s="577" t="inlineStr">
        <is>
          <t>3:00.9000</t>
        </is>
      </c>
      <c r="AF666" s="418">
        <f>IF(OR(AE666="",AE666="",AE666=0),"",6.172/(AE666*24))</f>
        <v/>
      </c>
      <c r="AG666" s="251" t="n"/>
      <c r="AH666" s="577" t="inlineStr"/>
      <c r="AI666" s="418">
        <f>IF(OR(AH666="",AH666="",AH666=0),"",6.172/(AH666*24))</f>
        <v/>
      </c>
      <c r="AJ666" s="175">
        <f>IF(AND(ISNUMBER(AB666),ISNUMBER(AG666)),AB666-AG666,"")</f>
        <v/>
      </c>
      <c r="AK666" s="220" t="inlineStr">
        <is>
          <t>Accident</t>
        </is>
      </c>
      <c r="AL666" s="220" t="n">
        <v>27</v>
      </c>
      <c r="AM666" s="482" t="n"/>
      <c r="AN666" s="671">
        <f>IF(OR(AL666="",AM666="",AM666=0),"",AL666*6.172/(AM666*24))</f>
        <v/>
      </c>
      <c r="AO666" s="477">
        <f>IF(AND(AL666=AL665,AM666&lt;&gt;"",AM665&lt;&gt;""),AM666-AM665,"")</f>
        <v/>
      </c>
      <c r="AP666" s="220" t="n"/>
      <c r="AQ666" s="577" t="inlineStr"/>
      <c r="AR666" s="418">
        <f>IF(OR(AQ666="",AQ666="",AQ666=0),"",6.172/(AQ666*24))</f>
        <v/>
      </c>
      <c r="AS666" s="436">
        <f>IF(OR(NOT(ISNUMBER(C666)),NOT(ISNUMBER(AB666))),"",IF(AG666&lt;&gt;"",AG666,AB666)-C666)</f>
        <v/>
      </c>
      <c r="AT666" s="217" t="n"/>
      <c r="AU666" s="223">
        <f>IF($B666="","",TEXT($A666,"yyyymmdd")&amp;"_P"&amp;$C666&amp;"_C"&amp;$F666&amp;"_"&amp;TRIM(RIGHT(SUBSTITUTE(TRIM(SUBSTITUTE($L666,CHAR(160)," "))," ",REPT(" ",60)),60))&amp;IF($P666="","","-"&amp;TRIM(RIGHT(SUBSTITUTE(TRIM(SUBSTITUTE($P666,CHAR(160)," "))," ",REPT(" ",60)),60)))&amp;IF($T666="","","-"&amp;TRIM(RIGHT(SUBSTITUTE(TRIM(SUBSTITUTE($T666,CHAR(160)," "))," ",REPT(" ",60)),60)))&amp;".jpg")</f>
        <v/>
      </c>
    </row>
    <row r="667" ht="56" customHeight="1">
      <c r="A667" s="173" t="n">
        <v>26937</v>
      </c>
      <c r="B667" s="220" t="inlineStr">
        <is>
          <t>Hardie-Ferodo 1000 30 September, 1973</t>
        </is>
      </c>
      <c r="C667" s="220" t="inlineStr">
        <is>
          <t>DNF</t>
        </is>
      </c>
      <c r="D667" s="220" t="inlineStr">
        <is>
          <t>D</t>
        </is>
      </c>
      <c r="E667" s="220" t="n">
        <v>23</v>
      </c>
      <c r="F667" s="220" t="n">
        <v>20</v>
      </c>
      <c r="G667" s="220" t="inlineStr">
        <is>
          <t>Chas Tierney Pty Ltd</t>
        </is>
      </c>
      <c r="H667" s="220" t="n"/>
      <c r="I667" s="220" t="n"/>
      <c r="J667" s="220" t="inlineStr">
        <is>
          <t>Holden LJ Torana GTR XU-1</t>
        </is>
      </c>
      <c r="K667" s="220" t="inlineStr">
        <is>
          <t>3330 L6</t>
        </is>
      </c>
      <c r="L667" s="220" t="inlineStr">
        <is>
          <t>Ray Strong</t>
        </is>
      </c>
      <c r="M667" s="220" t="inlineStr">
        <is>
          <t>AUS</t>
        </is>
      </c>
      <c r="N667" s="687">
        <f>_xlfn.LET(_xlpm.d,_xlfn.XLOOKUP(L667,'[1]Birth Dates'!$A:$A,'[1]Birth Dates'!$B:$B,"",0),IF(_xlpm.d=0,"",_xlpm.d))</f>
        <v/>
      </c>
      <c r="O667" s="220">
        <f>IF(OR(N667="",A667="",NOT(ISNUMBER(N667)),N667&gt;A667),"",DATEDIF(N667,A667,"Y")&amp;" years, "&amp;DATEDIF(N667,A667,"YM")&amp;" months, "&amp;DATEDIF(N667,A667,"MD")&amp;" days")</f>
        <v/>
      </c>
      <c r="P667" s="220" t="inlineStr">
        <is>
          <t>Ron Gillard</t>
        </is>
      </c>
      <c r="Q667" s="220" t="inlineStr">
        <is>
          <t>AUS</t>
        </is>
      </c>
      <c r="R667" s="687">
        <f>_xlfn.LET(_xlpm.d,_xlfn.XLOOKUP(P667,'[1]Birth Dates'!$A:$A,'[1]Birth Dates'!$B:$B,"",0),IF(_xlpm.d=0,"",_xlpm.d))</f>
        <v/>
      </c>
      <c r="S667" s="220">
        <f>IF(OR(R667="",A667="",NOT(ISNUMBER(R667)),R667&gt;A667),"",DATEDIF(R667,A667,"Y")&amp;" years, "&amp;DATEDIF(R667,A667,"YM")&amp;" months, "&amp;DATEDIF(R667,A667,"MD")&amp;" days")</f>
        <v/>
      </c>
      <c r="T667" s="220" t="n"/>
      <c r="U667" s="220" t="n"/>
      <c r="V667" s="687">
        <f>_xlfn.LET(_xlpm.d,_xlfn.XLOOKUP(T667,'[1]Birth Dates'!$A:$A,'[1]Birth Dates'!$B:$B,"",0),IF(_xlpm.d=0,"",_xlpm.d))</f>
        <v/>
      </c>
      <c r="W667" s="220">
        <f>IF(OR(V667="",A667="",NOT(ISNUMBER(V667)),V667&gt;A667),"",DATEDIF(V667,A667,"Y")&amp;" years, "&amp;DATEDIF(V667,A667,"YM")&amp;" months, "&amp;DATEDIF(V667,A667,"MD")&amp;" days")</f>
        <v/>
      </c>
      <c r="X667" s="220" t="n"/>
      <c r="Y667" s="220" t="n"/>
      <c r="Z667" s="220" t="n"/>
      <c r="AA667" s="220" t="n"/>
      <c r="AB667" s="220" t="n">
        <v>37</v>
      </c>
      <c r="AC667" s="220" t="n"/>
      <c r="AD667" s="220" t="n"/>
      <c r="AE667" s="577" t="inlineStr">
        <is>
          <t>2:56.8000</t>
        </is>
      </c>
      <c r="AF667" s="418">
        <f>IF(OR(AE667="",AE667="",AE667=0),"",6.172/(AE667*24))</f>
        <v/>
      </c>
      <c r="AG667" s="251" t="n"/>
      <c r="AH667" s="577" t="inlineStr"/>
      <c r="AI667" s="418">
        <f>IF(OR(AH667="",AH667="",AH667=0),"",6.172/(AH667*24))</f>
        <v/>
      </c>
      <c r="AJ667" s="175">
        <f>IF(AND(ISNUMBER(AB667),ISNUMBER(AG667)),AB667-AG667,"")</f>
        <v/>
      </c>
      <c r="AK667" s="220" t="inlineStr">
        <is>
          <t>Engine</t>
        </is>
      </c>
      <c r="AL667" s="220" t="n">
        <v>25</v>
      </c>
      <c r="AM667" s="482" t="n"/>
      <c r="AN667" s="671">
        <f>IF(OR(AL667="",AM667="",AM667=0),"",AL667*6.172/(AM667*24))</f>
        <v/>
      </c>
      <c r="AO667" s="477">
        <f>IF(AND(AL667=AL666,AM667&lt;&gt;"",AM666&lt;&gt;""),AM667-AM666,"")</f>
        <v/>
      </c>
      <c r="AP667" s="220" t="n"/>
      <c r="AQ667" s="577" t="inlineStr"/>
      <c r="AR667" s="418">
        <f>IF(OR(AQ667="",AQ667="",AQ667=0),"",6.172/(AQ667*24))</f>
        <v/>
      </c>
      <c r="AS667" s="436">
        <f>IF(OR(NOT(ISNUMBER(C667)),NOT(ISNUMBER(AB667))),"",IF(AG667&lt;&gt;"",AG667,AB667)-C667)</f>
        <v/>
      </c>
      <c r="AT667" s="217" t="n"/>
      <c r="AU667" s="223">
        <f>IF($B667="","",TEXT($A667,"yyyymmdd")&amp;"_P"&amp;$C667&amp;"_C"&amp;$F667&amp;"_"&amp;TRIM(RIGHT(SUBSTITUTE(TRIM(SUBSTITUTE($L667,CHAR(160)," "))," ",REPT(" ",60)),60))&amp;IF($P667="","","-"&amp;TRIM(RIGHT(SUBSTITUTE(TRIM(SUBSTITUTE($P667,CHAR(160)," "))," ",REPT(" ",60)),60)))&amp;IF($T667="","","-"&amp;TRIM(RIGHT(SUBSTITUTE(TRIM(SUBSTITUTE($T667,CHAR(160)," "))," ",REPT(" ",60)),60)))&amp;".jpg")</f>
        <v/>
      </c>
    </row>
    <row r="668" ht="56" customHeight="1">
      <c r="A668" s="173" t="n">
        <v>26937</v>
      </c>
      <c r="B668" s="220" t="inlineStr">
        <is>
          <t>Hardie-Ferodo 1000 30 September, 1973</t>
        </is>
      </c>
      <c r="C668" s="220" t="inlineStr">
        <is>
          <t>DNF</t>
        </is>
      </c>
      <c r="D668" s="220" t="inlineStr">
        <is>
          <t>D</t>
        </is>
      </c>
      <c r="E668" s="220" t="n">
        <v>24</v>
      </c>
      <c r="F668" s="220" t="n">
        <v>11</v>
      </c>
      <c r="G668" s="220" t="inlineStr">
        <is>
          <t>Geoghegan's Sporty Cars</t>
        </is>
      </c>
      <c r="H668" s="220" t="n"/>
      <c r="I668" s="220" t="n"/>
      <c r="J668" s="220" t="inlineStr">
        <is>
          <t>Chrysler Valiant Charger R/T E49</t>
        </is>
      </c>
      <c r="K668" s="220" t="inlineStr">
        <is>
          <t>4342 L6</t>
        </is>
      </c>
      <c r="L668" s="220" t="inlineStr">
        <is>
          <t>Des West</t>
        </is>
      </c>
      <c r="M668" s="220" t="inlineStr">
        <is>
          <t>AUS</t>
        </is>
      </c>
      <c r="N668" s="687">
        <f>_xlfn.LET(_xlpm.d,_xlfn.XLOOKUP(L668,'[1]Birth Dates'!$A:$A,'[1]Birth Dates'!$B:$B,"",0),IF(_xlpm.d=0,"",_xlpm.d))</f>
        <v/>
      </c>
      <c r="O668" s="220">
        <f>IF(OR(N668="",A668="",NOT(ISNUMBER(N668)),N668&gt;A668),"",DATEDIF(N668,A668,"Y")&amp;" years, "&amp;DATEDIF(N668,A668,"YM")&amp;" months, "&amp;DATEDIF(N668,A668,"MD")&amp;" days")</f>
        <v/>
      </c>
      <c r="P668" s="220" t="inlineStr">
        <is>
          <t>Bill Brown</t>
        </is>
      </c>
      <c r="Q668" s="220" t="inlineStr">
        <is>
          <t>AUS</t>
        </is>
      </c>
      <c r="R668" s="687">
        <f>_xlfn.LET(_xlpm.d,_xlfn.XLOOKUP(P668,'[1]Birth Dates'!$A:$A,'[1]Birth Dates'!$B:$B,"",0),IF(_xlpm.d=0,"",_xlpm.d))</f>
        <v/>
      </c>
      <c r="S668" s="220">
        <f>IF(OR(R668="",A668="",NOT(ISNUMBER(R668)),R668&gt;A668),"",DATEDIF(R668,A668,"Y")&amp;" years, "&amp;DATEDIF(R668,A668,"YM")&amp;" months, "&amp;DATEDIF(R668,A668,"MD")&amp;" days")</f>
        <v/>
      </c>
      <c r="T668" s="220" t="n"/>
      <c r="U668" s="220" t="n"/>
      <c r="V668" s="687">
        <f>_xlfn.LET(_xlpm.d,_xlfn.XLOOKUP(T668,'[1]Birth Dates'!$A:$A,'[1]Birth Dates'!$B:$B,"",0),IF(_xlpm.d=0,"",_xlpm.d))</f>
        <v/>
      </c>
      <c r="W668" s="220">
        <f>IF(OR(V668="",A668="",NOT(ISNUMBER(V668)),V668&gt;A668),"",DATEDIF(V668,A668,"Y")&amp;" years, "&amp;DATEDIF(V668,A668,"YM")&amp;" months, "&amp;DATEDIF(V668,A668,"MD")&amp;" days")</f>
        <v/>
      </c>
      <c r="X668" s="220" t="n"/>
      <c r="Y668" s="220" t="n"/>
      <c r="Z668" s="220" t="n"/>
      <c r="AA668" s="220" t="n"/>
      <c r="AB668" s="220" t="n">
        <v>12</v>
      </c>
      <c r="AC668" s="220" t="n"/>
      <c r="AD668" s="220" t="n"/>
      <c r="AE668" s="577" t="inlineStr">
        <is>
          <t>2:41.1000</t>
        </is>
      </c>
      <c r="AF668" s="418">
        <f>IF(OR(AE668="",AE668="",AE668=0),"",6.172/(AE668*24))</f>
        <v/>
      </c>
      <c r="AG668" s="251" t="n"/>
      <c r="AH668" s="577" t="inlineStr"/>
      <c r="AI668" s="418">
        <f>IF(OR(AH668="",AH668="",AH668=0),"",6.172/(AH668*24))</f>
        <v/>
      </c>
      <c r="AJ668" s="175">
        <f>IF(AND(ISNUMBER(AB668),ISNUMBER(AG668)),AB668-AG668,"")</f>
        <v/>
      </c>
      <c r="AK668" s="220" t="inlineStr">
        <is>
          <t>Engine</t>
        </is>
      </c>
      <c r="AL668" s="220" t="n">
        <v>17</v>
      </c>
      <c r="AM668" s="482" t="n"/>
      <c r="AN668" s="671">
        <f>IF(OR(AL668="",AM668="",AM668=0),"",AL668*6.172/(AM668*24))</f>
        <v/>
      </c>
      <c r="AO668" s="477">
        <f>IF(AND(AL668=AL667,AM668&lt;&gt;"",AM667&lt;&gt;""),AM668-AM667,"")</f>
        <v/>
      </c>
      <c r="AP668" s="220" t="n"/>
      <c r="AQ668" s="577" t="inlineStr"/>
      <c r="AR668" s="418">
        <f>IF(OR(AQ668="",AQ668="",AQ668=0),"",6.172/(AQ668*24))</f>
        <v/>
      </c>
      <c r="AS668" s="436">
        <f>IF(OR(NOT(ISNUMBER(C668)),NOT(ISNUMBER(AB668))),"",IF(AG668&lt;&gt;"",AG668,AB668)-C668)</f>
        <v/>
      </c>
      <c r="AT668" s="217" t="n"/>
      <c r="AU668" s="223">
        <f>IF($B668="","",TEXT($A668,"yyyymmdd")&amp;"_P"&amp;$C668&amp;"_C"&amp;$F668&amp;"_"&amp;TRIM(RIGHT(SUBSTITUTE(TRIM(SUBSTITUTE($L668,CHAR(160)," "))," ",REPT(" ",60)),60))&amp;IF($P668="","","-"&amp;TRIM(RIGHT(SUBSTITUTE(TRIM(SUBSTITUTE($P668,CHAR(160)," "))," ",REPT(" ",60)),60)))&amp;IF($T668="","","-"&amp;TRIM(RIGHT(SUBSTITUTE(TRIM(SUBSTITUTE($T668,CHAR(160)," "))," ",REPT(" ",60)),60)))&amp;".jpg")</f>
        <v/>
      </c>
    </row>
    <row r="669" ht="56" customHeight="1">
      <c r="A669" s="173" t="n">
        <v>26937</v>
      </c>
      <c r="B669" s="220" t="inlineStr">
        <is>
          <t>Hardie-Ferodo 1000 30 September, 1973</t>
        </is>
      </c>
      <c r="C669" s="220" t="inlineStr">
        <is>
          <t>DNF</t>
        </is>
      </c>
      <c r="D669" s="220" t="inlineStr">
        <is>
          <t>D</t>
        </is>
      </c>
      <c r="E669" s="220" t="n">
        <v>25</v>
      </c>
      <c r="F669" s="220" t="n">
        <v>6</v>
      </c>
      <c r="G669" s="220" t="inlineStr">
        <is>
          <t>Ford Motor Company of Australia</t>
        </is>
      </c>
      <c r="H669" s="220" t="n"/>
      <c r="I669" s="220" t="n"/>
      <c r="J669" s="220" t="inlineStr">
        <is>
          <t>Ford Falcon XA GT Hardtop</t>
        </is>
      </c>
      <c r="K669" s="220" t="inlineStr">
        <is>
          <t>5763 V8</t>
        </is>
      </c>
      <c r="L669" s="220" t="inlineStr">
        <is>
          <t>Fred Gibson</t>
        </is>
      </c>
      <c r="M669" s="220" t="inlineStr">
        <is>
          <t>AUS</t>
        </is>
      </c>
      <c r="N669" s="687">
        <f>_xlfn.LET(_xlpm.d,_xlfn.XLOOKUP(L669,'[1]Birth Dates'!$A:$A,'[1]Birth Dates'!$B:$B,"",0),IF(_xlpm.d=0,"",_xlpm.d))</f>
        <v/>
      </c>
      <c r="O669" s="220">
        <f>IF(OR(N669="",A669="",NOT(ISNUMBER(N669)),N669&gt;A669),"",DATEDIF(N669,A669,"Y")&amp;" years, "&amp;DATEDIF(N669,A669,"YM")&amp;" months, "&amp;DATEDIF(N669,A669,"MD")&amp;" days")</f>
        <v/>
      </c>
      <c r="P669" s="220" t="inlineStr">
        <is>
          <t>Barry Seton</t>
        </is>
      </c>
      <c r="Q669" s="220" t="inlineStr">
        <is>
          <t>AUS</t>
        </is>
      </c>
      <c r="R669" s="687">
        <f>_xlfn.LET(_xlpm.d,_xlfn.XLOOKUP(P669,'[1]Birth Dates'!$A:$A,'[1]Birth Dates'!$B:$B,"",0),IF(_xlpm.d=0,"",_xlpm.d))</f>
        <v/>
      </c>
      <c r="S669" s="220">
        <f>IF(OR(R669="",A669="",NOT(ISNUMBER(R669)),R669&gt;A669),"",DATEDIF(R669,A669,"Y")&amp;" years, "&amp;DATEDIF(R669,A669,"YM")&amp;" months, "&amp;DATEDIF(R669,A669,"MD")&amp;" days")</f>
        <v/>
      </c>
      <c r="T669" s="220" t="n"/>
      <c r="U669" s="220" t="n"/>
      <c r="V669" s="687">
        <f>_xlfn.LET(_xlpm.d,_xlfn.XLOOKUP(T669,'[1]Birth Dates'!$A:$A,'[1]Birth Dates'!$B:$B,"",0),IF(_xlpm.d=0,"",_xlpm.d))</f>
        <v/>
      </c>
      <c r="W669" s="220">
        <f>IF(OR(V669="",A669="",NOT(ISNUMBER(V669)),V669&gt;A669),"",DATEDIF(V669,A669,"Y")&amp;" years, "&amp;DATEDIF(V669,A669,"YM")&amp;" months, "&amp;DATEDIF(V669,A669,"MD")&amp;" days")</f>
        <v/>
      </c>
      <c r="X669" s="220" t="n"/>
      <c r="Y669" s="220" t="n"/>
      <c r="Z669" s="220" t="n"/>
      <c r="AA669" s="220" t="n"/>
      <c r="AB669" s="220" t="n">
        <v>7</v>
      </c>
      <c r="AC669" s="220" t="n"/>
      <c r="AD669" s="220" t="n"/>
      <c r="AE669" s="577" t="inlineStr">
        <is>
          <t>2:38.2000</t>
        </is>
      </c>
      <c r="AF669" s="418">
        <f>IF(OR(AE669="",AE669="",AE669=0),"",6.172/(AE669*24))</f>
        <v/>
      </c>
      <c r="AG669" s="251" t="n"/>
      <c r="AH669" s="577" t="inlineStr"/>
      <c r="AI669" s="418">
        <f>IF(OR(AH669="",AH669="",AH669=0),"",6.172/(AH669*24))</f>
        <v/>
      </c>
      <c r="AJ669" s="175">
        <f>IF(AND(ISNUMBER(AB669),ISNUMBER(AG669)),AB669-AG669,"")</f>
        <v/>
      </c>
      <c r="AK669" s="220" t="inlineStr">
        <is>
          <t>Engine</t>
        </is>
      </c>
      <c r="AL669" s="220" t="n">
        <v>17</v>
      </c>
      <c r="AM669" s="482" t="n"/>
      <c r="AN669" s="671">
        <f>IF(OR(AL669="",AM669="",AM669=0),"",AL669*6.172/(AM669*24))</f>
        <v/>
      </c>
      <c r="AO669" s="477">
        <f>IF(AND(AL669=AL668,AM669&lt;&gt;"",AM668&lt;&gt;""),AM669-AM668,"")</f>
        <v/>
      </c>
      <c r="AP669" s="220" t="n"/>
      <c r="AQ669" s="577" t="inlineStr"/>
      <c r="AR669" s="418">
        <f>IF(OR(AQ669="",AQ669="",AQ669=0),"",6.172/(AQ669*24))</f>
        <v/>
      </c>
      <c r="AS669" s="436">
        <f>IF(OR(NOT(ISNUMBER(C669)),NOT(ISNUMBER(AB669))),"",IF(AG669&lt;&gt;"",AG669,AB669)-C669)</f>
        <v/>
      </c>
      <c r="AT669" s="217" t="n"/>
      <c r="AU669" s="223">
        <f>IF($B669="","",TEXT($A669,"yyyymmdd")&amp;"_P"&amp;$C669&amp;"_C"&amp;$F669&amp;"_"&amp;TRIM(RIGHT(SUBSTITUTE(TRIM(SUBSTITUTE($L669,CHAR(160)," "))," ",REPT(" ",60)),60))&amp;IF($P669="","","-"&amp;TRIM(RIGHT(SUBSTITUTE(TRIM(SUBSTITUTE($P669,CHAR(160)," "))," ",REPT(" ",60)),60)))&amp;IF($T669="","","-"&amp;TRIM(RIGHT(SUBSTITUTE(TRIM(SUBSTITUTE($T669,CHAR(160)," "))," ",REPT(" ",60)),60)))&amp;".jpg")</f>
        <v/>
      </c>
    </row>
    <row r="670" ht="56" customHeight="1">
      <c r="A670" s="173" t="n">
        <v>26937</v>
      </c>
      <c r="B670" s="220" t="inlineStr">
        <is>
          <t>Hardie-Ferodo 1000 30 September, 1973</t>
        </is>
      </c>
      <c r="C670" s="220" t="inlineStr">
        <is>
          <t>DNF</t>
        </is>
      </c>
      <c r="D670" s="220" t="inlineStr">
        <is>
          <t>B</t>
        </is>
      </c>
      <c r="E670" s="220" t="n">
        <v>12</v>
      </c>
      <c r="F670" s="220" t="n">
        <v>40</v>
      </c>
      <c r="G670" s="220" t="inlineStr">
        <is>
          <t>Grace Bros Racing Team</t>
        </is>
      </c>
      <c r="H670" s="220" t="n"/>
      <c r="I670" s="220" t="n"/>
      <c r="J670" s="220" t="inlineStr">
        <is>
          <t>Alfa Romeo 2000 GTV</t>
        </is>
      </c>
      <c r="K670" s="220" t="inlineStr">
        <is>
          <t>1962 L4</t>
        </is>
      </c>
      <c r="L670" s="220" t="inlineStr">
        <is>
          <t>Christine Cole</t>
        </is>
      </c>
      <c r="M670" s="220" t="inlineStr">
        <is>
          <t>AUS</t>
        </is>
      </c>
      <c r="N670" s="687">
        <f>_xlfn.LET(_xlpm.d,_xlfn.XLOOKUP(L670,'[1]Birth Dates'!$A:$A,'[1]Birth Dates'!$B:$B,"",0),IF(_xlpm.d=0,"",_xlpm.d))</f>
        <v/>
      </c>
      <c r="O670" s="220">
        <f>IF(OR(N670="",A670="",NOT(ISNUMBER(N670)),N670&gt;A670),"",DATEDIF(N670,A670,"Y")&amp;" years, "&amp;DATEDIF(N670,A670,"YM")&amp;" months, "&amp;DATEDIF(N670,A670,"MD")&amp;" days")</f>
        <v/>
      </c>
      <c r="P670" s="220" t="inlineStr">
        <is>
          <t>Sue Ransom</t>
        </is>
      </c>
      <c r="Q670" s="220" t="inlineStr">
        <is>
          <t>AUS</t>
        </is>
      </c>
      <c r="R670" s="687">
        <f>_xlfn.LET(_xlpm.d,_xlfn.XLOOKUP(P670,'[1]Birth Dates'!$A:$A,'[1]Birth Dates'!$B:$B,"",0),IF(_xlpm.d=0,"",_xlpm.d))</f>
        <v/>
      </c>
      <c r="S670" s="220">
        <f>IF(OR(R670="",A670="",NOT(ISNUMBER(R670)),R670&gt;A670),"",DATEDIF(R670,A670,"Y")&amp;" years, "&amp;DATEDIF(R670,A670,"YM")&amp;" months, "&amp;DATEDIF(R670,A670,"MD")&amp;" days")</f>
        <v/>
      </c>
      <c r="T670" s="220" t="n"/>
      <c r="U670" s="220" t="n"/>
      <c r="V670" s="687">
        <f>_xlfn.LET(_xlpm.d,_xlfn.XLOOKUP(T670,'[1]Birth Dates'!$A:$A,'[1]Birth Dates'!$B:$B,"",0),IF(_xlpm.d=0,"",_xlpm.d))</f>
        <v/>
      </c>
      <c r="W670" s="220">
        <f>IF(OR(V670="",A670="",NOT(ISNUMBER(V670)),V670&gt;A670),"",DATEDIF(V670,A670,"Y")&amp;" years, "&amp;DATEDIF(V670,A670,"YM")&amp;" months, "&amp;DATEDIF(V670,A670,"MD")&amp;" days")</f>
        <v/>
      </c>
      <c r="X670" s="220" t="n"/>
      <c r="Y670" s="220" t="n"/>
      <c r="Z670" s="220" t="n"/>
      <c r="AA670" s="220" t="n"/>
      <c r="AB670" s="220" t="n">
        <v>24</v>
      </c>
      <c r="AC670" s="220" t="n"/>
      <c r="AD670" s="220" t="n"/>
      <c r="AE670" s="577" t="inlineStr">
        <is>
          <t>2:50.8000</t>
        </is>
      </c>
      <c r="AF670" s="418">
        <f>IF(OR(AE670="",AE670="",AE670=0),"",6.172/(AE670*24))</f>
        <v/>
      </c>
      <c r="AG670" s="251" t="n"/>
      <c r="AH670" s="577" t="inlineStr"/>
      <c r="AI670" s="418">
        <f>IF(OR(AH670="",AH670="",AH670=0),"",6.172/(AH670*24))</f>
        <v/>
      </c>
      <c r="AJ670" s="175">
        <f>IF(AND(ISNUMBER(AB670),ISNUMBER(AG670)),AB670-AG670,"")</f>
        <v/>
      </c>
      <c r="AK670" s="220" t="inlineStr">
        <is>
          <t>Fuel Problem</t>
        </is>
      </c>
      <c r="AL670" s="220" t="n">
        <v>5</v>
      </c>
      <c r="AM670" s="482" t="n"/>
      <c r="AN670" s="671">
        <f>IF(OR(AL670="",AM670="",AM670=0),"",AL670*6.172/(AM670*24))</f>
        <v/>
      </c>
      <c r="AO670" s="477">
        <f>IF(AND(AL670=AL669,AM670&lt;&gt;"",AM669&lt;&gt;""),AM670-AM669,"")</f>
        <v/>
      </c>
      <c r="AP670" s="220" t="n"/>
      <c r="AQ670" s="577" t="inlineStr"/>
      <c r="AR670" s="418">
        <f>IF(OR(AQ670="",AQ670="",AQ670=0),"",6.172/(AQ670*24))</f>
        <v/>
      </c>
      <c r="AS670" s="436">
        <f>IF(OR(NOT(ISNUMBER(C670)),NOT(ISNUMBER(AB670))),"",IF(AG670&lt;&gt;"",AG670,AB670)-C670)</f>
        <v/>
      </c>
      <c r="AT670" s="217" t="n"/>
      <c r="AU670" s="223">
        <f>IF($B670="","",TEXT($A670,"yyyymmdd")&amp;"_P"&amp;$C670&amp;"_C"&amp;$F670&amp;"_"&amp;TRIM(RIGHT(SUBSTITUTE(TRIM(SUBSTITUTE($L670,CHAR(160)," "))," ",REPT(" ",60)),60))&amp;IF($P670="","","-"&amp;TRIM(RIGHT(SUBSTITUTE(TRIM(SUBSTITUTE($P670,CHAR(160)," "))," ",REPT(" ",60)),60)))&amp;IF($T670="","","-"&amp;TRIM(RIGHT(SUBSTITUTE(TRIM(SUBSTITUTE($T670,CHAR(160)," "))," ",REPT(" ",60)),60)))&amp;".jpg")</f>
        <v/>
      </c>
    </row>
    <row r="671" ht="56" customHeight="1">
      <c r="A671" s="173" t="n">
        <v>26937</v>
      </c>
      <c r="B671" s="220" t="inlineStr">
        <is>
          <t>Hardie-Ferodo 1000 30 September, 1973</t>
        </is>
      </c>
      <c r="C671" s="220" t="inlineStr">
        <is>
          <t>DNF</t>
        </is>
      </c>
      <c r="D671" s="220" t="inlineStr">
        <is>
          <t>D</t>
        </is>
      </c>
      <c r="E671" s="220" t="n">
        <v>26</v>
      </c>
      <c r="F671" s="220" t="n">
        <v>7</v>
      </c>
      <c r="G671" s="220" t="inlineStr">
        <is>
          <t>Ron Hodgson Motors</t>
        </is>
      </c>
      <c r="H671" s="220" t="n"/>
      <c r="I671" s="220" t="n"/>
      <c r="J671" s="220" t="inlineStr">
        <is>
          <t>Holden LJ Torana GTR XU-1</t>
        </is>
      </c>
      <c r="K671" s="220" t="inlineStr">
        <is>
          <t>3330 L6</t>
        </is>
      </c>
      <c r="L671" s="220" t="inlineStr">
        <is>
          <t>Bob Morris</t>
        </is>
      </c>
      <c r="M671" s="220" t="inlineStr">
        <is>
          <t>AUS</t>
        </is>
      </c>
      <c r="N671" s="687">
        <f>_xlfn.LET(_xlpm.d,_xlfn.XLOOKUP(L671,'[1]Birth Dates'!$A:$A,'[1]Birth Dates'!$B:$B,"",0),IF(_xlpm.d=0,"",_xlpm.d))</f>
        <v/>
      </c>
      <c r="O671" s="220">
        <f>IF(OR(N671="",A671="",NOT(ISNUMBER(N671)),N671&gt;A671),"",DATEDIF(N671,A671,"Y")&amp;" years, "&amp;DATEDIF(N671,A671,"YM")&amp;" months, "&amp;DATEDIF(N671,A671,"MD")&amp;" days")</f>
        <v/>
      </c>
      <c r="P671" s="220" t="inlineStr">
        <is>
          <t>John Leffler</t>
        </is>
      </c>
      <c r="Q671" s="220" t="inlineStr">
        <is>
          <t>AUS</t>
        </is>
      </c>
      <c r="R671" s="687">
        <f>_xlfn.LET(_xlpm.d,_xlfn.XLOOKUP(P671,'[1]Birth Dates'!$A:$A,'[1]Birth Dates'!$B:$B,"",0),IF(_xlpm.d=0,"",_xlpm.d))</f>
        <v/>
      </c>
      <c r="S671" s="220">
        <f>IF(OR(R671="",A671="",NOT(ISNUMBER(R671)),R671&gt;A671),"",DATEDIF(R671,A671,"Y")&amp;" years, "&amp;DATEDIF(R671,A671,"YM")&amp;" months, "&amp;DATEDIF(R671,A671,"MD")&amp;" days")</f>
        <v/>
      </c>
      <c r="T671" s="220" t="n"/>
      <c r="U671" s="220" t="n"/>
      <c r="V671" s="687">
        <f>_xlfn.LET(_xlpm.d,_xlfn.XLOOKUP(T671,'[1]Birth Dates'!$A:$A,'[1]Birth Dates'!$B:$B,"",0),IF(_xlpm.d=0,"",_xlpm.d))</f>
        <v/>
      </c>
      <c r="W671" s="220">
        <f>IF(OR(V671="",A671="",NOT(ISNUMBER(V671)),V671&gt;A671),"",DATEDIF(V671,A671,"Y")&amp;" years, "&amp;DATEDIF(V671,A671,"YM")&amp;" months, "&amp;DATEDIF(V671,A671,"MD")&amp;" days")</f>
        <v/>
      </c>
      <c r="X671" s="220" t="n"/>
      <c r="Y671" s="220" t="n"/>
      <c r="Z671" s="220" t="n"/>
      <c r="AA671" s="220" t="n"/>
      <c r="AB671" s="220" t="n">
        <v>6</v>
      </c>
      <c r="AC671" s="220" t="n"/>
      <c r="AD671" s="220" t="n"/>
      <c r="AE671" s="577" t="inlineStr">
        <is>
          <t>2:36.3000</t>
        </is>
      </c>
      <c r="AF671" s="418">
        <f>IF(OR(AE671="",AE671="",AE671=0),"",6.172/(AE671*24))</f>
        <v/>
      </c>
      <c r="AG671" s="251" t="n"/>
      <c r="AH671" s="577" t="inlineStr"/>
      <c r="AI671" s="418">
        <f>IF(OR(AH671="",AH671="",AH671=0),"",6.172/(AH671*24))</f>
        <v/>
      </c>
      <c r="AJ671" s="175">
        <f>IF(AND(ISNUMBER(AB671),ISNUMBER(AG671)),AB671-AG671,"")</f>
        <v/>
      </c>
      <c r="AK671" s="220" t="inlineStr">
        <is>
          <t>Engine</t>
        </is>
      </c>
      <c r="AL671" s="220" t="n">
        <v>4</v>
      </c>
      <c r="AM671" s="482" t="n"/>
      <c r="AN671" s="671">
        <f>IF(OR(AL671="",AM671="",AM671=0),"",AL671*6.172/(AM671*24))</f>
        <v/>
      </c>
      <c r="AO671" s="477">
        <f>IF(AND(AL671=AL670,AM671&lt;&gt;"",AM670&lt;&gt;""),AM671-AM670,"")</f>
        <v/>
      </c>
      <c r="AP671" s="220" t="n"/>
      <c r="AQ671" s="577" t="inlineStr"/>
      <c r="AR671" s="418">
        <f>IF(OR(AQ671="",AQ671="",AQ671=0),"",6.172/(AQ671*24))</f>
        <v/>
      </c>
      <c r="AS671" s="436">
        <f>IF(OR(NOT(ISNUMBER(C671)),NOT(ISNUMBER(AB671))),"",IF(AG671&lt;&gt;"",AG671,AB671)-C671)</f>
        <v/>
      </c>
      <c r="AT671" s="217" t="n"/>
      <c r="AU671" s="223">
        <f>IF($B671="","",TEXT($A671,"yyyymmdd")&amp;"_P"&amp;$C671&amp;"_C"&amp;$F671&amp;"_"&amp;TRIM(RIGHT(SUBSTITUTE(TRIM(SUBSTITUTE($L671,CHAR(160)," "))," ",REPT(" ",60)),60))&amp;IF($P671="","","-"&amp;TRIM(RIGHT(SUBSTITUTE(TRIM(SUBSTITUTE($P671,CHAR(160)," "))," ",REPT(" ",60)),60)))&amp;IF($T671="","","-"&amp;TRIM(RIGHT(SUBSTITUTE(TRIM(SUBSTITUTE($T671,CHAR(160)," "))," ",REPT(" ",60)),60)))&amp;".jpg")</f>
        <v/>
      </c>
    </row>
    <row r="672" ht="56" customHeight="1">
      <c r="A672" s="173" t="n">
        <v>26937</v>
      </c>
      <c r="B672" s="220" t="inlineStr">
        <is>
          <t>Hardie-Ferodo 1000 30 September, 1973</t>
        </is>
      </c>
      <c r="C672" s="220" t="inlineStr">
        <is>
          <t>DNF</t>
        </is>
      </c>
      <c r="D672" s="220" t="inlineStr">
        <is>
          <t>A</t>
        </is>
      </c>
      <c r="E672" s="220" t="n">
        <v>14</v>
      </c>
      <c r="F672" s="220" t="n">
        <v>66</v>
      </c>
      <c r="G672" s="220" t="inlineStr">
        <is>
          <t>Mini Bits</t>
        </is>
      </c>
      <c r="H672" s="220" t="n"/>
      <c r="I672" s="220" t="n"/>
      <c r="J672" s="220" t="inlineStr">
        <is>
          <t>Morris Cooper S</t>
        </is>
      </c>
      <c r="K672" s="220" t="inlineStr">
        <is>
          <t>1293 L4</t>
        </is>
      </c>
      <c r="L672" s="220" t="inlineStr">
        <is>
          <t>John Dellaca</t>
        </is>
      </c>
      <c r="M672" s="220" t="inlineStr">
        <is>
          <t>AUS</t>
        </is>
      </c>
      <c r="N672" s="687">
        <f>_xlfn.LET(_xlpm.d,_xlfn.XLOOKUP(L672,'[1]Birth Dates'!$A:$A,'[1]Birth Dates'!$B:$B,"",0),IF(_xlpm.d=0,"",_xlpm.d))</f>
        <v/>
      </c>
      <c r="O672" s="220">
        <f>IF(OR(N672="",A672="",NOT(ISNUMBER(N672)),N672&gt;A672),"",DATEDIF(N672,A672,"Y")&amp;" years, "&amp;DATEDIF(N672,A672,"YM")&amp;" months, "&amp;DATEDIF(N672,A672,"MD")&amp;" days")</f>
        <v/>
      </c>
      <c r="P672" s="220" t="inlineStr">
        <is>
          <t>Jon Leighton</t>
        </is>
      </c>
      <c r="Q672" s="220" t="inlineStr">
        <is>
          <t>AUS</t>
        </is>
      </c>
      <c r="R672" s="687">
        <f>_xlfn.LET(_xlpm.d,_xlfn.XLOOKUP(P672,'[1]Birth Dates'!$A:$A,'[1]Birth Dates'!$B:$B,"",0),IF(_xlpm.d=0,"",_xlpm.d))</f>
        <v/>
      </c>
      <c r="S672" s="220">
        <f>IF(OR(R672="",A672="",NOT(ISNUMBER(R672)),R672&gt;A672),"",DATEDIF(R672,A672,"Y")&amp;" years, "&amp;DATEDIF(R672,A672,"YM")&amp;" months, "&amp;DATEDIF(R672,A672,"MD")&amp;" days")</f>
        <v/>
      </c>
      <c r="T672" s="220" t="n"/>
      <c r="U672" s="220" t="n"/>
      <c r="V672" s="687">
        <f>_xlfn.LET(_xlpm.d,_xlfn.XLOOKUP(T672,'[1]Birth Dates'!$A:$A,'[1]Birth Dates'!$B:$B,"",0),IF(_xlpm.d=0,"",_xlpm.d))</f>
        <v/>
      </c>
      <c r="W672" s="220">
        <f>IF(OR(V672="",A672="",NOT(ISNUMBER(V672)),V672&gt;A672),"",DATEDIF(V672,A672,"Y")&amp;" years, "&amp;DATEDIF(V672,A672,"YM")&amp;" months, "&amp;DATEDIF(V672,A672,"MD")&amp;" days")</f>
        <v/>
      </c>
      <c r="X672" s="220" t="n"/>
      <c r="Y672" s="220" t="n"/>
      <c r="Z672" s="220" t="n"/>
      <c r="AA672" s="220" t="n"/>
      <c r="AB672" s="220" t="n">
        <v>47</v>
      </c>
      <c r="AC672" s="220" t="n"/>
      <c r="AD672" s="220" t="n"/>
      <c r="AE672" s="577" t="inlineStr">
        <is>
          <t>3:05.8000</t>
        </is>
      </c>
      <c r="AF672" s="418">
        <f>IF(OR(AE672="",AE672="",AE672=0),"",6.172/(AE672*24))</f>
        <v/>
      </c>
      <c r="AG672" s="251" t="n"/>
      <c r="AH672" s="577" t="inlineStr"/>
      <c r="AI672" s="418">
        <f>IF(OR(AH672="",AH672="",AH672=0),"",6.172/(AH672*24))</f>
        <v/>
      </c>
      <c r="AJ672" s="175">
        <f>IF(AND(ISNUMBER(AB672),ISNUMBER(AG672)),AB672-AG672,"")</f>
        <v/>
      </c>
      <c r="AK672" s="220" t="inlineStr">
        <is>
          <t>Accident</t>
        </is>
      </c>
      <c r="AL672" s="220" t="n">
        <v>3</v>
      </c>
      <c r="AM672" s="482" t="n"/>
      <c r="AN672" s="671">
        <f>IF(OR(AL672="",AM672="",AM672=0),"",AL672*6.172/(AM672*24))</f>
        <v/>
      </c>
      <c r="AO672" s="477">
        <f>IF(AND(AL672=AL671,AM672&lt;&gt;"",AM671&lt;&gt;""),AM672-AM671,"")</f>
        <v/>
      </c>
      <c r="AP672" s="220" t="n"/>
      <c r="AQ672" s="577" t="inlineStr"/>
      <c r="AR672" s="418">
        <f>IF(OR(AQ672="",AQ672="",AQ672=0),"",6.172/(AQ672*24))</f>
        <v/>
      </c>
      <c r="AS672" s="436">
        <f>IF(OR(NOT(ISNUMBER(C672)),NOT(ISNUMBER(AB672))),"",IF(AG672&lt;&gt;"",AG672,AB672)-C672)</f>
        <v/>
      </c>
      <c r="AT672" s="217" t="n"/>
      <c r="AU672" s="223">
        <f>IF($B672="","",TEXT($A672,"yyyymmdd")&amp;"_P"&amp;$C672&amp;"_C"&amp;$F672&amp;"_"&amp;TRIM(RIGHT(SUBSTITUTE(TRIM(SUBSTITUTE($L672,CHAR(160)," "))," ",REPT(" ",60)),60))&amp;IF($P672="","","-"&amp;TRIM(RIGHT(SUBSTITUTE(TRIM(SUBSTITUTE($P672,CHAR(160)," "))," ",REPT(" ",60)),60)))&amp;IF($T672="","","-"&amp;TRIM(RIGHT(SUBSTITUTE(TRIM(SUBSTITUTE($T672,CHAR(160)," "))," ",REPT(" ",60)),60)))&amp;".jpg")</f>
        <v/>
      </c>
    </row>
    <row r="673" ht="56" customHeight="1">
      <c r="A673" s="173" t="n">
        <v>26937</v>
      </c>
      <c r="B673" s="220" t="inlineStr">
        <is>
          <t>Hardie-Ferodo 1000 30 September, 1973</t>
        </is>
      </c>
      <c r="C673" s="220" t="inlineStr">
        <is>
          <t>DNF</t>
        </is>
      </c>
      <c r="D673" s="220" t="inlineStr">
        <is>
          <t>D</t>
        </is>
      </c>
      <c r="E673" s="220" t="n">
        <v>27</v>
      </c>
      <c r="F673" s="220" t="n">
        <v>25</v>
      </c>
      <c r="G673" s="220" t="inlineStr">
        <is>
          <t>D &amp; P Traders Pty Ltd</t>
        </is>
      </c>
      <c r="H673" s="220" t="n"/>
      <c r="I673" s="220" t="n"/>
      <c r="J673" s="220" t="inlineStr">
        <is>
          <t>Holden LJ Torana GTR XU-1</t>
        </is>
      </c>
      <c r="K673" s="220" t="inlineStr">
        <is>
          <t>3330 L6</t>
        </is>
      </c>
      <c r="L673" s="220" t="inlineStr">
        <is>
          <t>Pat Peck</t>
        </is>
      </c>
      <c r="M673" s="220" t="inlineStr">
        <is>
          <t>AUS</t>
        </is>
      </c>
      <c r="N673" s="687">
        <f>_xlfn.LET(_xlpm.d,_xlfn.XLOOKUP(L673,'[1]Birth Dates'!$A:$A,'[1]Birth Dates'!$B:$B,"",0),IF(_xlpm.d=0,"",_xlpm.d))</f>
        <v/>
      </c>
      <c r="O673" s="220">
        <f>IF(OR(N673="",A673="",NOT(ISNUMBER(N673)),N673&gt;A673),"",DATEDIF(N673,A673,"Y")&amp;" years, "&amp;DATEDIF(N673,A673,"YM")&amp;" months, "&amp;DATEDIF(N673,A673,"MD")&amp;" days")</f>
        <v/>
      </c>
      <c r="P673" s="220" t="inlineStr">
        <is>
          <t>Darrylyn Huitt</t>
        </is>
      </c>
      <c r="Q673" s="220" t="inlineStr">
        <is>
          <t>AUS</t>
        </is>
      </c>
      <c r="R673" s="687">
        <f>_xlfn.LET(_xlpm.d,_xlfn.XLOOKUP(P673,'[1]Birth Dates'!$A:$A,'[1]Birth Dates'!$B:$B,"",0),IF(_xlpm.d=0,"",_xlpm.d))</f>
        <v/>
      </c>
      <c r="S673" s="220">
        <f>IF(OR(R673="",A673="",NOT(ISNUMBER(R673)),R673&gt;A673),"",DATEDIF(R673,A673,"Y")&amp;" years, "&amp;DATEDIF(R673,A673,"YM")&amp;" months, "&amp;DATEDIF(R673,A673,"MD")&amp;" days")</f>
        <v/>
      </c>
      <c r="T673" s="220" t="n"/>
      <c r="U673" s="220" t="n"/>
      <c r="V673" s="687">
        <f>_xlfn.LET(_xlpm.d,_xlfn.XLOOKUP(T673,'[1]Birth Dates'!$A:$A,'[1]Birth Dates'!$B:$B,"",0),IF(_xlpm.d=0,"",_xlpm.d))</f>
        <v/>
      </c>
      <c r="W673" s="220">
        <f>IF(OR(V673="",A673="",NOT(ISNUMBER(V673)),V673&gt;A673),"",DATEDIF(V673,A673,"Y")&amp;" years, "&amp;DATEDIF(V673,A673,"YM")&amp;" months, "&amp;DATEDIF(V673,A673,"MD")&amp;" days")</f>
        <v/>
      </c>
      <c r="X673" s="220" t="n"/>
      <c r="Y673" s="220" t="n"/>
      <c r="Z673" s="220" t="n"/>
      <c r="AA673" s="220" t="n"/>
      <c r="AB673" s="220" t="n">
        <v>26</v>
      </c>
      <c r="AC673" s="220" t="n"/>
      <c r="AD673" s="220" t="n"/>
      <c r="AE673" s="577" t="inlineStr">
        <is>
          <t>2:52.4000</t>
        </is>
      </c>
      <c r="AF673" s="418">
        <f>IF(OR(AE673="",AE673="",AE673=0),"",6.172/(AE673*24))</f>
        <v/>
      </c>
      <c r="AG673" s="251" t="n"/>
      <c r="AH673" s="577" t="inlineStr"/>
      <c r="AI673" s="418">
        <f>IF(OR(AH673="",AH673="",AH673=0),"",6.172/(AH673*24))</f>
        <v/>
      </c>
      <c r="AJ673" s="175">
        <f>IF(AND(ISNUMBER(AB673),ISNUMBER(AG673)),AB673-AG673,"")</f>
        <v/>
      </c>
      <c r="AK673" s="220" t="inlineStr">
        <is>
          <t>Engine</t>
        </is>
      </c>
      <c r="AL673" s="220" t="n">
        <v>3</v>
      </c>
      <c r="AM673" s="482" t="n"/>
      <c r="AN673" s="671">
        <f>IF(OR(AL673="",AM673="",AM673=0),"",AL673*6.172/(AM673*24))</f>
        <v/>
      </c>
      <c r="AO673" s="477">
        <f>IF(AND(AL673=AL672,AM673&lt;&gt;"",AM672&lt;&gt;""),AM673-AM672,"")</f>
        <v/>
      </c>
      <c r="AP673" s="220" t="n"/>
      <c r="AQ673" s="577" t="inlineStr"/>
      <c r="AR673" s="418">
        <f>IF(OR(AQ673="",AQ673="",AQ673=0),"",6.172/(AQ673*24))</f>
        <v/>
      </c>
      <c r="AS673" s="436">
        <f>IF(OR(NOT(ISNUMBER(C673)),NOT(ISNUMBER(AB673))),"",IF(AG673&lt;&gt;"",AG673,AB673)-C673)</f>
        <v/>
      </c>
      <c r="AT673" s="217" t="n"/>
      <c r="AU673" s="223">
        <f>IF($B673="","",TEXT($A673,"yyyymmdd")&amp;"_P"&amp;$C673&amp;"_C"&amp;$F673&amp;"_"&amp;TRIM(RIGHT(SUBSTITUTE(TRIM(SUBSTITUTE($L673,CHAR(160)," "))," ",REPT(" ",60)),60))&amp;IF($P673="","","-"&amp;TRIM(RIGHT(SUBSTITUTE(TRIM(SUBSTITUTE($P673,CHAR(160)," "))," ",REPT(" ",60)),60)))&amp;IF($T673="","","-"&amp;TRIM(RIGHT(SUBSTITUTE(TRIM(SUBSTITUTE($T673,CHAR(160)," "))," ",REPT(" ",60)),60)))&amp;".jpg")</f>
        <v/>
      </c>
    </row>
    <row r="674" ht="56" customHeight="1">
      <c r="A674" s="173" t="n">
        <v>26937</v>
      </c>
      <c r="B674" s="220" t="inlineStr">
        <is>
          <t>Hardie-Ferodo 1000 30 September, 1973</t>
        </is>
      </c>
      <c r="C674" s="220" t="inlineStr">
        <is>
          <t>DNS</t>
        </is>
      </c>
      <c r="D674" s="220" t="inlineStr">
        <is>
          <t>D</t>
        </is>
      </c>
      <c r="E674" s="220" t="n"/>
      <c r="F674" s="220" t="n">
        <v>14</v>
      </c>
      <c r="G674" s="220" t="inlineStr">
        <is>
          <t>Fred's Treads Pty Ltd</t>
        </is>
      </c>
      <c r="H674" s="220" t="n"/>
      <c r="I674" s="220" t="n"/>
      <c r="J674" s="220" t="inlineStr">
        <is>
          <t>Holden LJ Torana GTR XU-1</t>
        </is>
      </c>
      <c r="K674" s="220" t="inlineStr">
        <is>
          <t>3330 L6</t>
        </is>
      </c>
      <c r="L674" s="220" t="inlineStr">
        <is>
          <t>John Duggan</t>
        </is>
      </c>
      <c r="M674" s="220" t="inlineStr">
        <is>
          <t>AUS</t>
        </is>
      </c>
      <c r="N674" s="687">
        <f>_xlfn.LET(_xlpm.d,_xlfn.XLOOKUP(L674,'[1]Birth Dates'!$A:$A,'[1]Birth Dates'!$B:$B,"",0),IF(_xlpm.d=0,"",_xlpm.d))</f>
        <v/>
      </c>
      <c r="O674" s="220">
        <f>IF(OR(N674="",A674="",NOT(ISNUMBER(N674)),N674&gt;A674),"",DATEDIF(N674,A674,"Y")&amp;" years, "&amp;DATEDIF(N674,A674,"YM")&amp;" months, "&amp;DATEDIF(N674,A674,"MD")&amp;" days")</f>
        <v/>
      </c>
      <c r="P674" s="220" t="inlineStr">
        <is>
          <t>Gordon Rich</t>
        </is>
      </c>
      <c r="Q674" s="220" t="inlineStr">
        <is>
          <t>AUS</t>
        </is>
      </c>
      <c r="R674" s="687">
        <f>_xlfn.LET(_xlpm.d,_xlfn.XLOOKUP(P674,'[1]Birth Dates'!$A:$A,'[1]Birth Dates'!$B:$B,"",0),IF(_xlpm.d=0,"",_xlpm.d))</f>
        <v/>
      </c>
      <c r="S674" s="220">
        <f>IF(OR(R674="",A674="",NOT(ISNUMBER(R674)),R674&gt;A674),"",DATEDIF(R674,A674,"Y")&amp;" years, "&amp;DATEDIF(R674,A674,"YM")&amp;" months, "&amp;DATEDIF(R674,A674,"MD")&amp;" days")</f>
        <v/>
      </c>
      <c r="T674" s="220" t="n"/>
      <c r="U674" s="220" t="n"/>
      <c r="V674" s="687">
        <f>_xlfn.LET(_xlpm.d,_xlfn.XLOOKUP(T674,'[1]Birth Dates'!$A:$A,'[1]Birth Dates'!$B:$B,"",0),IF(_xlpm.d=0,"",_xlpm.d))</f>
        <v/>
      </c>
      <c r="W674" s="220">
        <f>IF(OR(V674="",A674="",NOT(ISNUMBER(V674)),V674&gt;A674),"",DATEDIF(V674,A674,"Y")&amp;" years, "&amp;DATEDIF(V674,A674,"YM")&amp;" months, "&amp;DATEDIF(V674,A674,"MD")&amp;" days")</f>
        <v/>
      </c>
      <c r="X674" s="220" t="n"/>
      <c r="Y674" s="220" t="n"/>
      <c r="Z674" s="220" t="n"/>
      <c r="AA674" s="220" t="n"/>
      <c r="AB674" s="220" t="inlineStr">
        <is>
          <t>DNQ Practice Time</t>
        </is>
      </c>
      <c r="AC674" s="220" t="n"/>
      <c r="AD674" s="220" t="n"/>
      <c r="AE674" s="577" t="inlineStr">
        <is>
          <t>2:51.3000</t>
        </is>
      </c>
      <c r="AF674" s="418">
        <f>IF(OR(AE674="",AE674="",AE674=0),"",6.172/(AE674*24))</f>
        <v/>
      </c>
      <c r="AG674" s="251" t="n"/>
      <c r="AH674" s="577" t="inlineStr"/>
      <c r="AI674" s="418">
        <f>IF(OR(AH674="",AH674="",AH674=0),"",6.172/(AH674*24))</f>
        <v/>
      </c>
      <c r="AJ674" s="175">
        <f>IF(AND(ISNUMBER(AB674),ISNUMBER(AG674)),AB674-AG674,"")</f>
        <v/>
      </c>
      <c r="AK674" s="220" t="inlineStr">
        <is>
          <t>Did Not Start</t>
        </is>
      </c>
      <c r="AL674" s="220" t="n"/>
      <c r="AM674" s="482" t="n"/>
      <c r="AN674" s="671">
        <f>IF(OR(AL674="",AM674="",AM674=0),"",AL674*6.172/(AM674*24))</f>
        <v/>
      </c>
      <c r="AO674" s="477">
        <f>IF(AND(AL674=AL673,AM674&lt;&gt;"",AM673&lt;&gt;""),AM674-AM673,"")</f>
        <v/>
      </c>
      <c r="AP674" s="220" t="n"/>
      <c r="AQ674" s="577" t="inlineStr"/>
      <c r="AR674" s="418">
        <f>IF(OR(AQ674="",AQ674="",AQ674=0),"",6.172/(AQ674*24))</f>
        <v/>
      </c>
      <c r="AS674" s="436">
        <f>IF(OR(NOT(ISNUMBER(C674)),NOT(ISNUMBER(AB674))),"",IF(AG674&lt;&gt;"",AG674,AB674)-C674)</f>
        <v/>
      </c>
      <c r="AT674" s="217" t="n"/>
      <c r="AU674" s="223">
        <f>IF($B674="","",TEXT($A674,"yyyymmdd")&amp;"_P"&amp;$C674&amp;"_C"&amp;$F674&amp;"_"&amp;TRIM(RIGHT(SUBSTITUTE(TRIM(SUBSTITUTE($L674,CHAR(160)," "))," ",REPT(" ",60)),60))&amp;IF($P674="","","-"&amp;TRIM(RIGHT(SUBSTITUTE(TRIM(SUBSTITUTE($P674,CHAR(160)," "))," ",REPT(" ",60)),60)))&amp;IF($T674="","","-"&amp;TRIM(RIGHT(SUBSTITUTE(TRIM(SUBSTITUTE($T674,CHAR(160)," "))," ",REPT(" ",60)),60)))&amp;".jpg")</f>
        <v/>
      </c>
    </row>
    <row r="675" ht="56" customHeight="1">
      <c r="A675" s="173" t="n">
        <v>26937</v>
      </c>
      <c r="B675" s="220" t="inlineStr">
        <is>
          <t>Hardie-Ferodo 1000 30 September, 1973</t>
        </is>
      </c>
      <c r="C675" s="220" t="inlineStr">
        <is>
          <t>DNS</t>
        </is>
      </c>
      <c r="D675" s="220" t="inlineStr">
        <is>
          <t>D</t>
        </is>
      </c>
      <c r="E675" s="220" t="n"/>
      <c r="F675" s="220" t="n">
        <v>28</v>
      </c>
      <c r="G675" s="220" t="inlineStr">
        <is>
          <t>B Nitschke</t>
        </is>
      </c>
      <c r="H675" s="220" t="n"/>
      <c r="I675" s="220" t="n"/>
      <c r="J675" s="220" t="inlineStr">
        <is>
          <t>Holden LJ Torana GTR XU-1</t>
        </is>
      </c>
      <c r="K675" s="220" t="inlineStr">
        <is>
          <t>3330 L6</t>
        </is>
      </c>
      <c r="L675" s="220" t="inlineStr">
        <is>
          <t>Bill Nitschke</t>
        </is>
      </c>
      <c r="M675" s="220" t="inlineStr">
        <is>
          <t>AUS</t>
        </is>
      </c>
      <c r="N675" s="687">
        <f>_xlfn.LET(_xlpm.d,_xlfn.XLOOKUP(L675,'[1]Birth Dates'!$A:$A,'[1]Birth Dates'!$B:$B,"",0),IF(_xlpm.d=0,"",_xlpm.d))</f>
        <v/>
      </c>
      <c r="O675" s="220">
        <f>IF(OR(N675="",A675="",NOT(ISNUMBER(N675)),N675&gt;A675),"",DATEDIF(N675,A675,"Y")&amp;" years, "&amp;DATEDIF(N675,A675,"YM")&amp;" months, "&amp;DATEDIF(N675,A675,"MD")&amp;" days")</f>
        <v/>
      </c>
      <c r="P675" s="220" t="inlineStr">
        <is>
          <t>John Lewis</t>
        </is>
      </c>
      <c r="Q675" s="220" t="inlineStr">
        <is>
          <t>AUS</t>
        </is>
      </c>
      <c r="R675" s="687">
        <f>_xlfn.LET(_xlpm.d,_xlfn.XLOOKUP(P675,'[1]Birth Dates'!$A:$A,'[1]Birth Dates'!$B:$B,"",0),IF(_xlpm.d=0,"",_xlpm.d))</f>
        <v/>
      </c>
      <c r="S675" s="220">
        <f>IF(OR(R675="",A675="",NOT(ISNUMBER(R675)),R675&gt;A675),"",DATEDIF(R675,A675,"Y")&amp;" years, "&amp;DATEDIF(R675,A675,"YM")&amp;" months, "&amp;DATEDIF(R675,A675,"MD")&amp;" days")</f>
        <v/>
      </c>
      <c r="T675" s="220" t="n"/>
      <c r="U675" s="220" t="n"/>
      <c r="V675" s="687">
        <f>_xlfn.LET(_xlpm.d,_xlfn.XLOOKUP(T675,'[1]Birth Dates'!$A:$A,'[1]Birth Dates'!$B:$B,"",0),IF(_xlpm.d=0,"",_xlpm.d))</f>
        <v/>
      </c>
      <c r="W675" s="220">
        <f>IF(OR(V675="",A675="",NOT(ISNUMBER(V675)),V675&gt;A675),"",DATEDIF(V675,A675,"Y")&amp;" years, "&amp;DATEDIF(V675,A675,"YM")&amp;" months, "&amp;DATEDIF(V675,A675,"MD")&amp;" days")</f>
        <v/>
      </c>
      <c r="X675" s="220" t="n"/>
      <c r="Y675" s="220" t="n"/>
      <c r="Z675" s="220" t="n"/>
      <c r="AA675" s="220" t="n"/>
      <c r="AB675" s="220" t="inlineStr">
        <is>
          <t>DNQ Practice Time</t>
        </is>
      </c>
      <c r="AC675" s="220" t="n"/>
      <c r="AD675" s="220" t="n"/>
      <c r="AE675" s="577" t="inlineStr">
        <is>
          <t>2:54.1000</t>
        </is>
      </c>
      <c r="AF675" s="418">
        <f>IF(OR(AE675="",AE675="",AE675=0),"",6.172/(AE675*24))</f>
        <v/>
      </c>
      <c r="AG675" s="251" t="n"/>
      <c r="AH675" s="577" t="inlineStr"/>
      <c r="AI675" s="418">
        <f>IF(OR(AH675="",AH675="",AH675=0),"",6.172/(AH675*24))</f>
        <v/>
      </c>
      <c r="AJ675" s="175">
        <f>IF(AND(ISNUMBER(AB675),ISNUMBER(AG675)),AB675-AG675,"")</f>
        <v/>
      </c>
      <c r="AK675" s="220" t="inlineStr">
        <is>
          <t>Did Not Start</t>
        </is>
      </c>
      <c r="AL675" s="220" t="n"/>
      <c r="AM675" s="482" t="n"/>
      <c r="AN675" s="671">
        <f>IF(OR(AL675="",AM675="",AM675=0),"",AL675*6.172/(AM675*24))</f>
        <v/>
      </c>
      <c r="AO675" s="477">
        <f>IF(AND(AL675=AL674,AM675&lt;&gt;"",AM674&lt;&gt;""),AM675-AM674,"")</f>
        <v/>
      </c>
      <c r="AP675" s="220" t="n"/>
      <c r="AQ675" s="577" t="inlineStr"/>
      <c r="AR675" s="418">
        <f>IF(OR(AQ675="",AQ675="",AQ675=0),"",6.172/(AQ675*24))</f>
        <v/>
      </c>
      <c r="AS675" s="436">
        <f>IF(OR(NOT(ISNUMBER(C675)),NOT(ISNUMBER(AB675))),"",IF(AG675&lt;&gt;"",AG675,AB675)-C675)</f>
        <v/>
      </c>
      <c r="AT675" s="217" t="n"/>
      <c r="AU675" s="223">
        <f>IF($B675="","",TEXT($A675,"yyyymmdd")&amp;"_P"&amp;$C675&amp;"_C"&amp;$F675&amp;"_"&amp;TRIM(RIGHT(SUBSTITUTE(TRIM(SUBSTITUTE($L675,CHAR(160)," "))," ",REPT(" ",60)),60))&amp;IF($P675="","","-"&amp;TRIM(RIGHT(SUBSTITUTE(TRIM(SUBSTITUTE($P675,CHAR(160)," "))," ",REPT(" ",60)),60)))&amp;IF($T675="","","-"&amp;TRIM(RIGHT(SUBSTITUTE(TRIM(SUBSTITUTE($T675,CHAR(160)," "))," ",REPT(" ",60)),60)))&amp;".jpg")</f>
        <v/>
      </c>
    </row>
    <row r="676" ht="56" customHeight="1">
      <c r="A676" s="173" t="n">
        <v>26937</v>
      </c>
      <c r="B676" s="220" t="inlineStr">
        <is>
          <t>Hardie-Ferodo 1000 30 September, 1973</t>
        </is>
      </c>
      <c r="C676" s="220" t="inlineStr">
        <is>
          <t>DNS</t>
        </is>
      </c>
      <c r="D676" s="220" t="inlineStr">
        <is>
          <t>B</t>
        </is>
      </c>
      <c r="E676" s="220" t="n"/>
      <c r="F676" s="220" t="n">
        <v>46</v>
      </c>
      <c r="G676" s="220" t="inlineStr">
        <is>
          <t>Alan Cant</t>
        </is>
      </c>
      <c r="H676" s="220" t="n"/>
      <c r="I676" s="220" t="n"/>
      <c r="J676" s="220" t="inlineStr">
        <is>
          <t>Ford Escort Twin Cam Mk.I</t>
        </is>
      </c>
      <c r="K676" s="220" t="inlineStr">
        <is>
          <t>1558 L4</t>
        </is>
      </c>
      <c r="L676" s="220" t="inlineStr">
        <is>
          <t>Alan Cant</t>
        </is>
      </c>
      <c r="M676" s="220" t="inlineStr">
        <is>
          <t>AUS</t>
        </is>
      </c>
      <c r="N676" s="687">
        <f>_xlfn.LET(_xlpm.d,_xlfn.XLOOKUP(L676,'[1]Birth Dates'!$A:$A,'[1]Birth Dates'!$B:$B,"",0),IF(_xlpm.d=0,"",_xlpm.d))</f>
        <v/>
      </c>
      <c r="O676" s="220">
        <f>IF(OR(N676="",A676="",NOT(ISNUMBER(N676)),N676&gt;A676),"",DATEDIF(N676,A676,"Y")&amp;" years, "&amp;DATEDIF(N676,A676,"YM")&amp;" months, "&amp;DATEDIF(N676,A676,"MD")&amp;" days")</f>
        <v/>
      </c>
      <c r="P676" s="220" t="inlineStr">
        <is>
          <t>Tony Maw</t>
        </is>
      </c>
      <c r="Q676" s="220" t="inlineStr">
        <is>
          <t>AUS</t>
        </is>
      </c>
      <c r="R676" s="687">
        <f>_xlfn.LET(_xlpm.d,_xlfn.XLOOKUP(P676,'[1]Birth Dates'!$A:$A,'[1]Birth Dates'!$B:$B,"",0),IF(_xlpm.d=0,"",_xlpm.d))</f>
        <v/>
      </c>
      <c r="S676" s="220">
        <f>IF(OR(R676="",A676="",NOT(ISNUMBER(R676)),R676&gt;A676),"",DATEDIF(R676,A676,"Y")&amp;" years, "&amp;DATEDIF(R676,A676,"YM")&amp;" months, "&amp;DATEDIF(R676,A676,"MD")&amp;" days")</f>
        <v/>
      </c>
      <c r="T676" s="220" t="n"/>
      <c r="U676" s="220" t="n"/>
      <c r="V676" s="687">
        <f>_xlfn.LET(_xlpm.d,_xlfn.XLOOKUP(T676,'[1]Birth Dates'!$A:$A,'[1]Birth Dates'!$B:$B,"",0),IF(_xlpm.d=0,"",_xlpm.d))</f>
        <v/>
      </c>
      <c r="W676" s="220">
        <f>IF(OR(V676="",A676="",NOT(ISNUMBER(V676)),V676&gt;A676),"",DATEDIF(V676,A676,"Y")&amp;" years, "&amp;DATEDIF(V676,A676,"YM")&amp;" months, "&amp;DATEDIF(V676,A676,"MD")&amp;" days")</f>
        <v/>
      </c>
      <c r="X676" s="220" t="n"/>
      <c r="Y676" s="220" t="n"/>
      <c r="Z676" s="220" t="n"/>
      <c r="AA676" s="220" t="n"/>
      <c r="AB676" s="220" t="inlineStr">
        <is>
          <t>DNQ Practice Time</t>
        </is>
      </c>
      <c r="AC676" s="220" t="n"/>
      <c r="AD676" s="220" t="n"/>
      <c r="AE676" s="577" t="inlineStr">
        <is>
          <t>2:56.7000</t>
        </is>
      </c>
      <c r="AF676" s="418">
        <f>IF(OR(AE676="",AE676="",AE676=0),"",6.172/(AE676*24))</f>
        <v/>
      </c>
      <c r="AG676" s="251" t="n"/>
      <c r="AH676" s="577" t="inlineStr"/>
      <c r="AI676" s="418">
        <f>IF(OR(AH676="",AH676="",AH676=0),"",6.172/(AH676*24))</f>
        <v/>
      </c>
      <c r="AJ676" s="175">
        <f>IF(AND(ISNUMBER(AB676),ISNUMBER(AG676)),AB676-AG676,"")</f>
        <v/>
      </c>
      <c r="AK676" s="220" t="inlineStr">
        <is>
          <t>Did Not Start</t>
        </is>
      </c>
      <c r="AL676" s="220" t="n"/>
      <c r="AM676" s="482" t="n"/>
      <c r="AN676" s="671">
        <f>IF(OR(AL676="",AM676="",AM676=0),"",AL676*6.172/(AM676*24))</f>
        <v/>
      </c>
      <c r="AO676" s="477">
        <f>IF(AND(AL676=AL675,AM676&lt;&gt;"",AM675&lt;&gt;""),AM676-AM675,"")</f>
        <v/>
      </c>
      <c r="AP676" s="220" t="n"/>
      <c r="AQ676" s="577" t="inlineStr"/>
      <c r="AR676" s="418">
        <f>IF(OR(AQ676="",AQ676="",AQ676=0),"",6.172/(AQ676*24))</f>
        <v/>
      </c>
      <c r="AS676" s="436">
        <f>IF(OR(NOT(ISNUMBER(C676)),NOT(ISNUMBER(AB676))),"",IF(AG676&lt;&gt;"",AG676,AB676)-C676)</f>
        <v/>
      </c>
      <c r="AT676" s="217" t="n"/>
      <c r="AU676" s="223">
        <f>IF($B676="","",TEXT($A676,"yyyymmdd")&amp;"_P"&amp;$C676&amp;"_C"&amp;$F676&amp;"_"&amp;TRIM(RIGHT(SUBSTITUTE(TRIM(SUBSTITUTE($L676,CHAR(160)," "))," ",REPT(" ",60)),60))&amp;IF($P676="","","-"&amp;TRIM(RIGHT(SUBSTITUTE(TRIM(SUBSTITUTE($P676,CHAR(160)," "))," ",REPT(" ",60)),60)))&amp;IF($T676="","","-"&amp;TRIM(RIGHT(SUBSTITUTE(TRIM(SUBSTITUTE($T676,CHAR(160)," "))," ",REPT(" ",60)),60)))&amp;".jpg")</f>
        <v/>
      </c>
    </row>
    <row r="677" ht="56" customHeight="1">
      <c r="A677" s="173" t="n">
        <v>26937</v>
      </c>
      <c r="B677" s="220" t="inlineStr">
        <is>
          <t>Hardie-Ferodo 1000 30 September, 1973</t>
        </is>
      </c>
      <c r="C677" s="220" t="inlineStr">
        <is>
          <t>DNS</t>
        </is>
      </c>
      <c r="D677" s="220" t="inlineStr">
        <is>
          <t>D</t>
        </is>
      </c>
      <c r="E677" s="220" t="n"/>
      <c r="F677" s="220" t="n">
        <v>32</v>
      </c>
      <c r="G677" s="220" t="inlineStr">
        <is>
          <t>Gosford Motors Pty Ltd</t>
        </is>
      </c>
      <c r="H677" s="220" t="n"/>
      <c r="I677" s="220" t="n"/>
      <c r="J677" s="220" t="inlineStr">
        <is>
          <t>Holden LJ Torana GTR XU-1</t>
        </is>
      </c>
      <c r="K677" s="220" t="inlineStr">
        <is>
          <t>3330 L6</t>
        </is>
      </c>
      <c r="L677" s="220" t="inlineStr">
        <is>
          <t>Kingsley Hibbard</t>
        </is>
      </c>
      <c r="M677" s="220" t="inlineStr">
        <is>
          <t>AUS</t>
        </is>
      </c>
      <c r="N677" s="687">
        <f>_xlfn.LET(_xlpm.d,_xlfn.XLOOKUP(L677,'[1]Birth Dates'!$A:$A,'[1]Birth Dates'!$B:$B,"",0),IF(_xlpm.d=0,"",_xlpm.d))</f>
        <v/>
      </c>
      <c r="O677" s="220">
        <f>IF(OR(N677="",A677="",NOT(ISNUMBER(N677)),N677&gt;A677),"",DATEDIF(N677,A677,"Y")&amp;" years, "&amp;DATEDIF(N677,A677,"YM")&amp;" months, "&amp;DATEDIF(N677,A677,"MD")&amp;" days")</f>
        <v/>
      </c>
      <c r="P677" s="220" t="inlineStr">
        <is>
          <t>Brian Shead</t>
        </is>
      </c>
      <c r="Q677" s="220" t="inlineStr">
        <is>
          <t>AUS</t>
        </is>
      </c>
      <c r="R677" s="687">
        <f>_xlfn.LET(_xlpm.d,_xlfn.XLOOKUP(P677,'[1]Birth Dates'!$A:$A,'[1]Birth Dates'!$B:$B,"",0),IF(_xlpm.d=0,"",_xlpm.d))</f>
        <v/>
      </c>
      <c r="S677" s="220">
        <f>IF(OR(R677="",A677="",NOT(ISNUMBER(R677)),R677&gt;A677),"",DATEDIF(R677,A677,"Y")&amp;" years, "&amp;DATEDIF(R677,A677,"YM")&amp;" months, "&amp;DATEDIF(R677,A677,"MD")&amp;" days")</f>
        <v/>
      </c>
      <c r="T677" s="220" t="n"/>
      <c r="U677" s="220" t="n"/>
      <c r="V677" s="687">
        <f>_xlfn.LET(_xlpm.d,_xlfn.XLOOKUP(T677,'[1]Birth Dates'!$A:$A,'[1]Birth Dates'!$B:$B,"",0),IF(_xlpm.d=0,"",_xlpm.d))</f>
        <v/>
      </c>
      <c r="W677" s="220">
        <f>IF(OR(V677="",A677="",NOT(ISNUMBER(V677)),V677&gt;A677),"",DATEDIF(V677,A677,"Y")&amp;" years, "&amp;DATEDIF(V677,A677,"YM")&amp;" months, "&amp;DATEDIF(V677,A677,"MD")&amp;" days")</f>
        <v/>
      </c>
      <c r="X677" s="220" t="n"/>
      <c r="Y677" s="220" t="n"/>
      <c r="Z677" s="220" t="n"/>
      <c r="AA677" s="220" t="n"/>
      <c r="AB677" s="220" t="inlineStr">
        <is>
          <t>DNQ Practice Time</t>
        </is>
      </c>
      <c r="AC677" s="220" t="n"/>
      <c r="AD677" s="220" t="n"/>
      <c r="AE677" s="577" t="inlineStr">
        <is>
          <t>2:59.6000</t>
        </is>
      </c>
      <c r="AF677" s="418">
        <f>IF(OR(AE677="",AE677="",AE677=0),"",6.172/(AE677*24))</f>
        <v/>
      </c>
      <c r="AG677" s="251" t="n"/>
      <c r="AH677" s="577" t="inlineStr"/>
      <c r="AI677" s="418">
        <f>IF(OR(AH677="",AH677="",AH677=0),"",6.172/(AH677*24))</f>
        <v/>
      </c>
      <c r="AJ677" s="175">
        <f>IF(AND(ISNUMBER(AB677),ISNUMBER(AG677)),AB677-AG677,"")</f>
        <v/>
      </c>
      <c r="AK677" s="220" t="inlineStr">
        <is>
          <t>Did Not Start</t>
        </is>
      </c>
      <c r="AL677" s="220" t="n"/>
      <c r="AM677" s="482" t="n"/>
      <c r="AN677" s="671">
        <f>IF(OR(AL677="",AM677="",AM677=0),"",AL677*6.172/(AM677*24))</f>
        <v/>
      </c>
      <c r="AO677" s="477">
        <f>IF(AND(AL677=AL676,AM677&lt;&gt;"",AM676&lt;&gt;""),AM677-AM676,"")</f>
        <v/>
      </c>
      <c r="AP677" s="220" t="n"/>
      <c r="AQ677" s="577" t="inlineStr"/>
      <c r="AR677" s="418">
        <f>IF(OR(AQ677="",AQ677="",AQ677=0),"",6.172/(AQ677*24))</f>
        <v/>
      </c>
      <c r="AS677" s="436">
        <f>IF(OR(NOT(ISNUMBER(C677)),NOT(ISNUMBER(AB677))),"",IF(AG677&lt;&gt;"",AG677,AB677)-C677)</f>
        <v/>
      </c>
      <c r="AT677" s="217" t="n"/>
      <c r="AU677" s="223">
        <f>IF($B677="","",TEXT($A677,"yyyymmdd")&amp;"_P"&amp;$C677&amp;"_C"&amp;$F677&amp;"_"&amp;TRIM(RIGHT(SUBSTITUTE(TRIM(SUBSTITUTE($L677,CHAR(160)," "))," ",REPT(" ",60)),60))&amp;IF($P677="","","-"&amp;TRIM(RIGHT(SUBSTITUTE(TRIM(SUBSTITUTE($P677,CHAR(160)," "))," ",REPT(" ",60)),60)))&amp;IF($T677="","","-"&amp;TRIM(RIGHT(SUBSTITUTE(TRIM(SUBSTITUTE($T677,CHAR(160)," "))," ",REPT(" ",60)),60)))&amp;".jpg")</f>
        <v/>
      </c>
    </row>
    <row r="678" ht="56" customHeight="1">
      <c r="A678" s="173" t="n">
        <v>26937</v>
      </c>
      <c r="B678" s="220" t="inlineStr">
        <is>
          <t>Hardie-Ferodo 1000 30 September, 1973</t>
        </is>
      </c>
      <c r="C678" s="220" t="inlineStr">
        <is>
          <t>DNS</t>
        </is>
      </c>
      <c r="D678" s="220" t="inlineStr">
        <is>
          <t>B</t>
        </is>
      </c>
      <c r="E678" s="220" t="n"/>
      <c r="F678" s="220" t="n">
        <v>51</v>
      </c>
      <c r="G678" s="220" t="inlineStr">
        <is>
          <t>Barry Lee</t>
        </is>
      </c>
      <c r="H678" s="220" t="n"/>
      <c r="I678" s="220" t="n"/>
      <c r="J678" s="220" t="inlineStr">
        <is>
          <t>Ford Escort Twin Cam Mk.I</t>
        </is>
      </c>
      <c r="K678" s="220" t="inlineStr">
        <is>
          <t>1558 L4</t>
        </is>
      </c>
      <c r="L678" s="220" t="inlineStr">
        <is>
          <t>Barry Lee</t>
        </is>
      </c>
      <c r="M678" s="220" t="inlineStr">
        <is>
          <t>AUS</t>
        </is>
      </c>
      <c r="N678" s="687">
        <f>_xlfn.LET(_xlpm.d,_xlfn.XLOOKUP(L678,'[1]Birth Dates'!$A:$A,'[1]Birth Dates'!$B:$B,"",0),IF(_xlpm.d=0,"",_xlpm.d))</f>
        <v/>
      </c>
      <c r="O678" s="220">
        <f>IF(OR(N678="",A678="",NOT(ISNUMBER(N678)),N678&gt;A678),"",DATEDIF(N678,A678,"Y")&amp;" years, "&amp;DATEDIF(N678,A678,"YM")&amp;" months, "&amp;DATEDIF(N678,A678,"MD")&amp;" days")</f>
        <v/>
      </c>
      <c r="P678" s="220" t="inlineStr">
        <is>
          <t>Ron McPhail</t>
        </is>
      </c>
      <c r="Q678" s="220" t="inlineStr">
        <is>
          <t>NZL</t>
        </is>
      </c>
      <c r="R678" s="687">
        <f>_xlfn.LET(_xlpm.d,_xlfn.XLOOKUP(P678,'[1]Birth Dates'!$A:$A,'[1]Birth Dates'!$B:$B,"",0),IF(_xlpm.d=0,"",_xlpm.d))</f>
        <v/>
      </c>
      <c r="S678" s="220">
        <f>IF(OR(R678="",A678="",NOT(ISNUMBER(R678)),R678&gt;A678),"",DATEDIF(R678,A678,"Y")&amp;" years, "&amp;DATEDIF(R678,A678,"YM")&amp;" months, "&amp;DATEDIF(R678,A678,"MD")&amp;" days")</f>
        <v/>
      </c>
      <c r="T678" s="220" t="n"/>
      <c r="U678" s="220" t="n"/>
      <c r="V678" s="687">
        <f>_xlfn.LET(_xlpm.d,_xlfn.XLOOKUP(T678,'[1]Birth Dates'!$A:$A,'[1]Birth Dates'!$B:$B,"",0),IF(_xlpm.d=0,"",_xlpm.d))</f>
        <v/>
      </c>
      <c r="W678" s="220">
        <f>IF(OR(V678="",A678="",NOT(ISNUMBER(V678)),V678&gt;A678),"",DATEDIF(V678,A678,"Y")&amp;" years, "&amp;DATEDIF(V678,A678,"YM")&amp;" months, "&amp;DATEDIF(V678,A678,"MD")&amp;" days")</f>
        <v/>
      </c>
      <c r="X678" s="220" t="n"/>
      <c r="Y678" s="220" t="n"/>
      <c r="Z678" s="220" t="n"/>
      <c r="AA678" s="220" t="n"/>
      <c r="AB678" s="220" t="inlineStr">
        <is>
          <t>DNQ Practice Time</t>
        </is>
      </c>
      <c r="AC678" s="220" t="n"/>
      <c r="AD678" s="220" t="n"/>
      <c r="AE678" s="577" t="inlineStr">
        <is>
          <t>3:10.8000</t>
        </is>
      </c>
      <c r="AF678" s="418">
        <f>IF(OR(AE678="",AE678="",AE678=0),"",6.172/(AE678*24))</f>
        <v/>
      </c>
      <c r="AG678" s="251" t="n"/>
      <c r="AH678" s="577" t="inlineStr"/>
      <c r="AI678" s="418">
        <f>IF(OR(AH678="",AH678="",AH678=0),"",6.172/(AH678*24))</f>
        <v/>
      </c>
      <c r="AJ678" s="175">
        <f>IF(AND(ISNUMBER(AB678),ISNUMBER(AG678)),AB678-AG678,"")</f>
        <v/>
      </c>
      <c r="AK678" s="220" t="inlineStr">
        <is>
          <t>Did Not Start</t>
        </is>
      </c>
      <c r="AL678" s="220" t="n"/>
      <c r="AM678" s="482" t="n"/>
      <c r="AN678" s="671">
        <f>IF(OR(AL678="",AM678="",AM678=0),"",AL678*6.172/(AM678*24))</f>
        <v/>
      </c>
      <c r="AO678" s="477">
        <f>IF(AND(AL678=AL677,AM678&lt;&gt;"",AM677&lt;&gt;""),AM678-AM677,"")</f>
        <v/>
      </c>
      <c r="AP678" s="220" t="n"/>
      <c r="AQ678" s="577" t="inlineStr"/>
      <c r="AR678" s="418">
        <f>IF(OR(AQ678="",AQ678="",AQ678=0),"",6.172/(AQ678*24))</f>
        <v/>
      </c>
      <c r="AS678" s="436">
        <f>IF(OR(NOT(ISNUMBER(C678)),NOT(ISNUMBER(AB678))),"",IF(AG678&lt;&gt;"",AG678,AB678)-C678)</f>
        <v/>
      </c>
      <c r="AT678" s="217" t="n"/>
      <c r="AU678" s="223">
        <f>IF($B678="","",TEXT($A678,"yyyymmdd")&amp;"_P"&amp;$C678&amp;"_C"&amp;$F678&amp;"_"&amp;TRIM(RIGHT(SUBSTITUTE(TRIM(SUBSTITUTE($L678,CHAR(160)," "))," ",REPT(" ",60)),60))&amp;IF($P678="","","-"&amp;TRIM(RIGHT(SUBSTITUTE(TRIM(SUBSTITUTE($P678,CHAR(160)," "))," ",REPT(" ",60)),60)))&amp;IF($T678="","","-"&amp;TRIM(RIGHT(SUBSTITUTE(TRIM(SUBSTITUTE($T678,CHAR(160)," "))," ",REPT(" ",60)),60)))&amp;".jpg")</f>
        <v/>
      </c>
    </row>
    <row r="679" ht="56" customHeight="1">
      <c r="A679" s="173" t="n">
        <v>26937</v>
      </c>
      <c r="B679" s="220" t="inlineStr">
        <is>
          <t>Hardie-Ferodo 1000 30 September, 1973</t>
        </is>
      </c>
      <c r="C679" s="220" t="inlineStr">
        <is>
          <t>DNS</t>
        </is>
      </c>
      <c r="D679" s="220" t="inlineStr">
        <is>
          <t>A</t>
        </is>
      </c>
      <c r="E679" s="220" t="n"/>
      <c r="F679" s="220" t="n">
        <v>62</v>
      </c>
      <c r="G679" s="220" t="inlineStr">
        <is>
          <t>Pete Mac's Towing Service Pty Ltd</t>
        </is>
      </c>
      <c r="H679" s="220" t="n"/>
      <c r="I679" s="220" t="n"/>
      <c r="J679" s="220" t="inlineStr">
        <is>
          <t>Morris Mini Cooper S</t>
        </is>
      </c>
      <c r="K679" s="220" t="inlineStr">
        <is>
          <t>1293 L4</t>
        </is>
      </c>
      <c r="L679" s="220" t="inlineStr">
        <is>
          <t>Geoff Wade</t>
        </is>
      </c>
      <c r="M679" s="220" t="inlineStr">
        <is>
          <t>AUS</t>
        </is>
      </c>
      <c r="N679" s="687">
        <f>_xlfn.LET(_xlpm.d,_xlfn.XLOOKUP(L679,'[1]Birth Dates'!$A:$A,'[1]Birth Dates'!$B:$B,"",0),IF(_xlpm.d=0,"",_xlpm.d))</f>
        <v/>
      </c>
      <c r="O679" s="220">
        <f>IF(OR(N679="",A679="",NOT(ISNUMBER(N679)),N679&gt;A679),"",DATEDIF(N679,A679,"Y")&amp;" years, "&amp;DATEDIF(N679,A679,"YM")&amp;" months, "&amp;DATEDIF(N679,A679,"MD")&amp;" days")</f>
        <v/>
      </c>
      <c r="P679" s="220" t="inlineStr">
        <is>
          <t>Robin Dudfield</t>
        </is>
      </c>
      <c r="Q679" s="220" t="inlineStr">
        <is>
          <t>AUS</t>
        </is>
      </c>
      <c r="R679" s="687">
        <f>_xlfn.LET(_xlpm.d,_xlfn.XLOOKUP(P679,'[1]Birth Dates'!$A:$A,'[1]Birth Dates'!$B:$B,"",0),IF(_xlpm.d=0,"",_xlpm.d))</f>
        <v/>
      </c>
      <c r="S679" s="220">
        <f>IF(OR(R679="",A679="",NOT(ISNUMBER(R679)),R679&gt;A679),"",DATEDIF(R679,A679,"Y")&amp;" years, "&amp;DATEDIF(R679,A679,"YM")&amp;" months, "&amp;DATEDIF(R679,A679,"MD")&amp;" days")</f>
        <v/>
      </c>
      <c r="T679" s="220" t="n"/>
      <c r="U679" s="220" t="n"/>
      <c r="V679" s="687">
        <f>_xlfn.LET(_xlpm.d,_xlfn.XLOOKUP(T679,'[1]Birth Dates'!$A:$A,'[1]Birth Dates'!$B:$B,"",0),IF(_xlpm.d=0,"",_xlpm.d))</f>
        <v/>
      </c>
      <c r="W679" s="220">
        <f>IF(OR(V679="",A679="",NOT(ISNUMBER(V679)),V679&gt;A679),"",DATEDIF(V679,A679,"Y")&amp;" years, "&amp;DATEDIF(V679,A679,"YM")&amp;" months, "&amp;DATEDIF(V679,A679,"MD")&amp;" days")</f>
        <v/>
      </c>
      <c r="X679" s="220" t="n"/>
      <c r="Y679" s="220" t="n"/>
      <c r="Z679" s="220" t="n"/>
      <c r="AA679" s="220" t="n"/>
      <c r="AB679" s="220" t="inlineStr">
        <is>
          <t>DNQ Practice Time</t>
        </is>
      </c>
      <c r="AC679" s="220" t="n"/>
      <c r="AD679" s="220" t="n"/>
      <c r="AE679" s="577" t="inlineStr">
        <is>
          <t>3:19.8000</t>
        </is>
      </c>
      <c r="AF679" s="418">
        <f>IF(OR(AE679="",AE679="",AE679=0),"",6.172/(AE679*24))</f>
        <v/>
      </c>
      <c r="AG679" s="251" t="n"/>
      <c r="AH679" s="577" t="inlineStr"/>
      <c r="AI679" s="418">
        <f>IF(OR(AH679="",AH679="",AH679=0),"",6.172/(AH679*24))</f>
        <v/>
      </c>
      <c r="AJ679" s="175">
        <f>IF(AND(ISNUMBER(AB679),ISNUMBER(AG679)),AB679-AG679,"")</f>
        <v/>
      </c>
      <c r="AK679" s="220" t="inlineStr">
        <is>
          <t>Did Not Start</t>
        </is>
      </c>
      <c r="AL679" s="220" t="n"/>
      <c r="AM679" s="482" t="n"/>
      <c r="AN679" s="671">
        <f>IF(OR(AL679="",AM679="",AM679=0),"",AL679*6.172/(AM679*24))</f>
        <v/>
      </c>
      <c r="AO679" s="477">
        <f>IF(AND(AL679=AL678,AM679&lt;&gt;"",AM678&lt;&gt;""),AM679-AM678,"")</f>
        <v/>
      </c>
      <c r="AP679" s="220" t="n"/>
      <c r="AQ679" s="577" t="inlineStr"/>
      <c r="AR679" s="418">
        <f>IF(OR(AQ679="",AQ679="",AQ679=0),"",6.172/(AQ679*24))</f>
        <v/>
      </c>
      <c r="AS679" s="436">
        <f>IF(OR(NOT(ISNUMBER(C679)),NOT(ISNUMBER(AB679))),"",IF(AG679&lt;&gt;"",AG679,AB679)-C679)</f>
        <v/>
      </c>
      <c r="AT679" s="217" t="n"/>
      <c r="AU679" s="223">
        <f>IF($B679="","",TEXT($A679,"yyyymmdd")&amp;"_P"&amp;$C679&amp;"_C"&amp;$F679&amp;"_"&amp;TRIM(RIGHT(SUBSTITUTE(TRIM(SUBSTITUTE($L679,CHAR(160)," "))," ",REPT(" ",60)),60))&amp;IF($P679="","","-"&amp;TRIM(RIGHT(SUBSTITUTE(TRIM(SUBSTITUTE($P679,CHAR(160)," "))," ",REPT(" ",60)),60)))&amp;IF($T679="","","-"&amp;TRIM(RIGHT(SUBSTITUTE(TRIM(SUBSTITUTE($T679,CHAR(160)," "))," ",REPT(" ",60)),60)))&amp;".jpg")</f>
        <v/>
      </c>
    </row>
    <row r="680" ht="42" customFormat="1" customHeight="1" s="240">
      <c r="A680" s="252" t="n">
        <v>27308</v>
      </c>
      <c r="B680" s="253" t="inlineStr">
        <is>
          <t>Hardie-Ferodo 1000 6 October, 1974</t>
        </is>
      </c>
      <c r="C680" s="253" t="n">
        <v>1</v>
      </c>
      <c r="D680" s="253" t="inlineStr">
        <is>
          <t>D - 3001 – 6000cc</t>
        </is>
      </c>
      <c r="E680" s="253" t="n">
        <v>1</v>
      </c>
      <c r="F680" s="253" t="n">
        <v>5</v>
      </c>
      <c r="G680" s="253" t="inlineStr">
        <is>
          <t>McLeod Ford – 2UW</t>
        </is>
      </c>
      <c r="H680" s="253" t="n"/>
      <c r="I680" s="253" t="n"/>
      <c r="J680" s="253" t="inlineStr">
        <is>
          <t>Ford Falcon XA GT Hardtop</t>
        </is>
      </c>
      <c r="K680" s="253" t="n"/>
      <c r="L680" s="253" t="inlineStr">
        <is>
          <t>John Goss</t>
        </is>
      </c>
      <c r="M680" s="253" t="inlineStr">
        <is>
          <t>AUS</t>
        </is>
      </c>
      <c r="N680" s="695">
        <f>_xlfn.LET(_xlpm.d,_xlfn.XLOOKUP(L680,'[1]Birth Dates'!$A:$A,'[1]Birth Dates'!$B:$B,"",0),IF(_xlpm.d=0,"",_xlpm.d))</f>
        <v/>
      </c>
      <c r="O680" s="255">
        <f>IF(OR(N680="",A680="",NOT(ISNUMBER(N680)),N680&gt;A680),"",DATEDIF(N680,A680,"Y")&amp;" years, "&amp;DATEDIF(N680,A680,"YM")&amp;" months, "&amp;DATEDIF(N680,A680,"MD")&amp;" days")</f>
        <v/>
      </c>
      <c r="P680" s="253" t="inlineStr">
        <is>
          <t>Kevin Bartlett</t>
        </is>
      </c>
      <c r="Q680" s="253" t="inlineStr">
        <is>
          <t>AUS</t>
        </is>
      </c>
      <c r="R680" s="695">
        <f>_xlfn.LET(_xlpm.d,_xlfn.XLOOKUP(P680,'[1]Birth Dates'!$A:$A,'[1]Birth Dates'!$B:$B,"",0),IF(_xlpm.d=0,"",_xlpm.d))</f>
        <v/>
      </c>
      <c r="S680" s="255">
        <f>IF(OR(R680="",A680="",NOT(ISNUMBER(R680)),R680&gt;A680),"",DATEDIF(R680,A680,"Y")&amp;" years, "&amp;DATEDIF(R680,A680,"YM")&amp;" months, "&amp;DATEDIF(R680,A680,"MD")&amp;" days")</f>
        <v/>
      </c>
      <c r="T680" s="253" t="n"/>
      <c r="U680" s="253" t="n"/>
      <c r="V680" s="695">
        <f>_xlfn.LET(_xlpm.d,_xlfn.XLOOKUP(T680,'[1]Birth Dates'!$A:$A,'[1]Birth Dates'!$B:$B,"",0),IF(_xlpm.d=0,"",_xlpm.d))</f>
        <v/>
      </c>
      <c r="W680" s="255">
        <f>IF(OR(V680="",A680="",NOT(ISNUMBER(V680)),V680&gt;A680),"",DATEDIF(V680,A680,"Y")&amp;" years, "&amp;DATEDIF(V680,A680,"YM")&amp;" months, "&amp;DATEDIF(V680,A680,"MD")&amp;" days")</f>
        <v/>
      </c>
      <c r="X680" s="255" t="n"/>
      <c r="Y680" s="255" t="n"/>
      <c r="Z680" s="255" t="n"/>
      <c r="AA680" s="255" t="n"/>
      <c r="AB680" s="253" t="n">
        <v>3</v>
      </c>
      <c r="AC680" s="253" t="n"/>
      <c r="AD680" s="253" t="n"/>
      <c r="AE680" s="578" t="inlineStr">
        <is>
          <t>2:35.9000</t>
        </is>
      </c>
      <c r="AF680" s="418">
        <f>IF(OR(AE680="",AE680="",AE680=0),"",6.172/(AE680*24))</f>
        <v/>
      </c>
      <c r="AG680" s="256" t="n"/>
      <c r="AH680" s="578" t="inlineStr"/>
      <c r="AI680" s="418">
        <f>IF(OR(AH680="",AH680="",AH680=0),"",6.172/(AH680*24))</f>
        <v/>
      </c>
      <c r="AJ680" s="175">
        <f>IF(AND(ISNUMBER(AB680),ISNUMBER(AG680)),AB680-AG680,"")</f>
        <v/>
      </c>
      <c r="AK680" s="253" t="n"/>
      <c r="AL680" s="253" t="n">
        <v>163</v>
      </c>
      <c r="AM680" s="479" t="n">
        <v>0.3275810185185185</v>
      </c>
      <c r="AN680" s="671">
        <f>IF(OR(AL680="",AM680="",AM680=0),"",AL680*6.172/(AM680*24))</f>
        <v/>
      </c>
      <c r="AO680" s="477">
        <f>IF(AND(AL680=AL679,AM680&lt;&gt;"",AM679&lt;&gt;""),AM680-AM679,"")</f>
        <v/>
      </c>
      <c r="AP680" s="253" t="n"/>
      <c r="AQ680" s="578" t="inlineStr"/>
      <c r="AR680" s="418">
        <f>IF(OR(AQ680="",AQ680="",AQ680=0),"",6.172/(AQ680*24))</f>
        <v/>
      </c>
      <c r="AS680" s="436">
        <f>IF(OR(NOT(ISNUMBER(C680)),NOT(ISNUMBER(AB680))),"",IF(AG680&lt;&gt;"",AG680,AB680)-C680)</f>
        <v/>
      </c>
      <c r="AT680" s="257" t="n"/>
      <c r="AU680" s="258">
        <f>IF($B680="","",TEXT($A680,"yyyymmdd")&amp;"_P"&amp;$C680&amp;"_C"&amp;$F680&amp;"_"&amp;TRIM(RIGHT(SUBSTITUTE(TRIM(SUBSTITUTE($L680,CHAR(160)," "))," ",REPT(" ",60)),60))&amp;IF($P680="","","-"&amp;TRIM(RIGHT(SUBSTITUTE(TRIM(SUBSTITUTE($P680,CHAR(160)," "))," ",REPT(" ",60)),60)))&amp;IF($T680="","","-"&amp;TRIM(RIGHT(SUBSTITUTE(TRIM(SUBSTITUTE($T680,CHAR(160)," "))," ",REPT(" ",60)),60)))&amp;".jpg")</f>
        <v/>
      </c>
    </row>
    <row r="681" ht="42" customHeight="1">
      <c r="A681" s="252" t="n">
        <v>27308</v>
      </c>
      <c r="B681" s="255" t="inlineStr">
        <is>
          <t>Hardie-Ferodo 1000 6 October, 1974</t>
        </is>
      </c>
      <c r="C681" s="255" t="n">
        <v>2</v>
      </c>
      <c r="D681" s="255" t="inlineStr">
        <is>
          <t>D - 3001 – 6000cc</t>
        </is>
      </c>
      <c r="E681" s="255" t="n">
        <v>2</v>
      </c>
      <c r="F681" s="255" t="n">
        <v>4</v>
      </c>
      <c r="G681" s="255" t="inlineStr">
        <is>
          <t>Bob Forbes</t>
        </is>
      </c>
      <c r="H681" s="255" t="n"/>
      <c r="I681" s="255" t="n"/>
      <c r="J681" s="255" t="inlineStr">
        <is>
          <t>Holden LH Torana SL/R 5000 L34</t>
        </is>
      </c>
      <c r="K681" s="255" t="n"/>
      <c r="L681" s="255" t="inlineStr">
        <is>
          <t>Bob Forbes</t>
        </is>
      </c>
      <c r="M681" s="255" t="inlineStr">
        <is>
          <t>AUS</t>
        </is>
      </c>
      <c r="N681" s="695">
        <f>_xlfn.LET(_xlpm.d,_xlfn.XLOOKUP(L681,'[1]Birth Dates'!$A:$A,'[1]Birth Dates'!$B:$B,"",0),IF(_xlpm.d=0,"",_xlpm.d))</f>
        <v/>
      </c>
      <c r="O681" s="255">
        <f>IF(OR(N681="",A681="",NOT(ISNUMBER(N681)),N681&gt;A681),"",DATEDIF(N681,A681,"Y")&amp;" years, "&amp;DATEDIF(N681,A681,"YM")&amp;" months, "&amp;DATEDIF(N681,A681,"MD")&amp;" days")</f>
        <v/>
      </c>
      <c r="P681" s="255" t="inlineStr">
        <is>
          <t>Wayne Negus</t>
        </is>
      </c>
      <c r="Q681" s="255" t="inlineStr">
        <is>
          <t>AUS</t>
        </is>
      </c>
      <c r="R681" s="695">
        <f>_xlfn.LET(_xlpm.d,_xlfn.XLOOKUP(P681,'[1]Birth Dates'!$A:$A,'[1]Birth Dates'!$B:$B,"",0),IF(_xlpm.d=0,"",_xlpm.d))</f>
        <v/>
      </c>
      <c r="S681" s="255">
        <f>IF(OR(R681="",A681="",NOT(ISNUMBER(R681)),R681&gt;A681),"",DATEDIF(R681,A681,"Y")&amp;" years, "&amp;DATEDIF(R681,A681,"YM")&amp;" months, "&amp;DATEDIF(R681,A681,"MD")&amp;" days")</f>
        <v/>
      </c>
      <c r="T681" s="255" t="n"/>
      <c r="U681" s="255" t="n"/>
      <c r="V681" s="695">
        <f>_xlfn.LET(_xlpm.d,_xlfn.XLOOKUP(T681,'[1]Birth Dates'!$A:$A,'[1]Birth Dates'!$B:$B,"",0),IF(_xlpm.d=0,"",_xlpm.d))</f>
        <v/>
      </c>
      <c r="W681" s="255">
        <f>IF(OR(V681="",A681="",NOT(ISNUMBER(V681)),V681&gt;A681),"",DATEDIF(V681,A681,"Y")&amp;" years, "&amp;DATEDIF(V681,A681,"YM")&amp;" months, "&amp;DATEDIF(V681,A681,"MD")&amp;" days")</f>
        <v/>
      </c>
      <c r="X681" s="255" t="n"/>
      <c r="Y681" s="255" t="n"/>
      <c r="Z681" s="255" t="n"/>
      <c r="AA681" s="255" t="n"/>
      <c r="AB681" s="255" t="n">
        <v>11</v>
      </c>
      <c r="AC681" s="255" t="n"/>
      <c r="AD681" s="255" t="n"/>
      <c r="AE681" s="591" t="inlineStr">
        <is>
          <t>2:42.6000</t>
        </is>
      </c>
      <c r="AF681" s="418">
        <f>IF(OR(AE681="",AE681="",AE681=0),"",6.172/(AE681*24))</f>
        <v/>
      </c>
      <c r="AG681" s="259" t="n"/>
      <c r="AH681" s="579" t="inlineStr"/>
      <c r="AI681" s="418">
        <f>IF(OR(AH681="",AH681="",AH681=0),"",6.172/(AH681*24))</f>
        <v/>
      </c>
      <c r="AJ681" s="175">
        <f>IF(AND(ISNUMBER(AB681),ISNUMBER(AG681)),AB681-AG681,"")</f>
        <v/>
      </c>
      <c r="AK681" s="255" t="n"/>
      <c r="AL681" s="255" t="n">
        <v>163</v>
      </c>
      <c r="AM681" s="497" t="n">
        <v>0.3282638888888889</v>
      </c>
      <c r="AN681" s="671">
        <f>IF(OR(AL681="",AM681="",AM681=0),"",AL681*6.172/(AM681*24))</f>
        <v/>
      </c>
      <c r="AO681" s="477">
        <f>IF(AND(AL681=AL680,AM681&lt;&gt;"",AM680&lt;&gt;""),AM681-AM680,"")</f>
        <v/>
      </c>
      <c r="AP681" s="255" t="n"/>
      <c r="AQ681" s="579" t="inlineStr"/>
      <c r="AR681" s="418">
        <f>IF(OR(AQ681="",AQ681="",AQ681=0),"",6.172/(AQ681*24))</f>
        <v/>
      </c>
      <c r="AS681" s="436">
        <f>IF(OR(NOT(ISNUMBER(C681)),NOT(ISNUMBER(AB681))),"",IF(AG681&lt;&gt;"",AG681,AB681)-C681)</f>
        <v/>
      </c>
      <c r="AT681" s="260" t="n"/>
      <c r="AU681" s="261">
        <f>IF($B681="","",TEXT($A681,"yyyymmdd")&amp;"_P"&amp;$C681&amp;"_C"&amp;$F681&amp;"_"&amp;TRIM(RIGHT(SUBSTITUTE(TRIM(SUBSTITUTE($L681,CHAR(160)," "))," ",REPT(" ",60)),60))&amp;IF($P681="","","-"&amp;TRIM(RIGHT(SUBSTITUTE(TRIM(SUBSTITUTE($P681,CHAR(160)," "))," ",REPT(" ",60)),60)))&amp;IF($T681="","","-"&amp;TRIM(RIGHT(SUBSTITUTE(TRIM(SUBSTITUTE($T681,CHAR(160)," "))," ",REPT(" ",60)),60)))&amp;".jpg")</f>
        <v/>
      </c>
    </row>
    <row r="682" ht="42" customHeight="1">
      <c r="A682" s="252" t="n">
        <v>27308</v>
      </c>
      <c r="B682" s="255" t="inlineStr">
        <is>
          <t>Hardie-Ferodo 1000 6 October, 1974</t>
        </is>
      </c>
      <c r="C682" s="255" t="n">
        <v>3</v>
      </c>
      <c r="D682" s="255" t="inlineStr">
        <is>
          <t>D - 3001 – 6000cc</t>
        </is>
      </c>
      <c r="E682" s="255" t="n">
        <v>3</v>
      </c>
      <c r="F682" s="255" t="n">
        <v>9</v>
      </c>
      <c r="G682" s="255" t="inlineStr">
        <is>
          <t>R Coppins</t>
        </is>
      </c>
      <c r="H682" s="255" t="n"/>
      <c r="I682" s="255" t="n"/>
      <c r="J682" s="255" t="inlineStr">
        <is>
          <t>Holden LH Torana SL/R 5000 L34</t>
        </is>
      </c>
      <c r="K682" s="255" t="inlineStr">
        <is>
          <t>Holden 5.0</t>
        </is>
      </c>
      <c r="L682" s="255" t="inlineStr">
        <is>
          <t>Jim Richards</t>
        </is>
      </c>
      <c r="M682" s="255" t="inlineStr">
        <is>
          <t>NZL</t>
        </is>
      </c>
      <c r="N682" s="695">
        <f>_xlfn.LET(_xlpm.d,_xlfn.XLOOKUP(L682,'[1]Birth Dates'!$A:$A,'[1]Birth Dates'!$B:$B,"",0),IF(_xlpm.d=0,"",_xlpm.d))</f>
        <v/>
      </c>
      <c r="O682" s="255">
        <f>IF(OR(N682="",A682="",NOT(ISNUMBER(N682)),N682&gt;A682),"",DATEDIF(N682,A682,"Y")&amp;" years, "&amp;DATEDIF(N682,A682,"YM")&amp;" months, "&amp;DATEDIF(N682,A682,"MD")&amp;" days")</f>
        <v/>
      </c>
      <c r="P682" s="255" t="inlineStr">
        <is>
          <t>Rod Coppins</t>
        </is>
      </c>
      <c r="Q682" s="255" t="inlineStr">
        <is>
          <t>NZL</t>
        </is>
      </c>
      <c r="R682" s="695">
        <f>_xlfn.LET(_xlpm.d,_xlfn.XLOOKUP(P682,'[1]Birth Dates'!$A:$A,'[1]Birth Dates'!$B:$B,"",0),IF(_xlpm.d=0,"",_xlpm.d))</f>
        <v/>
      </c>
      <c r="S682" s="255">
        <f>IF(OR(R682="",A682="",NOT(ISNUMBER(R682)),R682&gt;A682),"",DATEDIF(R682,A682,"Y")&amp;" years, "&amp;DATEDIF(R682,A682,"YM")&amp;" months, "&amp;DATEDIF(R682,A682,"MD")&amp;" days")</f>
        <v/>
      </c>
      <c r="T682" s="255" t="n"/>
      <c r="U682" s="255" t="n"/>
      <c r="V682" s="695">
        <f>_xlfn.LET(_xlpm.d,_xlfn.XLOOKUP(T682,'[1]Birth Dates'!$A:$A,'[1]Birth Dates'!$B:$B,"",0),IF(_xlpm.d=0,"",_xlpm.d))</f>
        <v/>
      </c>
      <c r="W682" s="255">
        <f>IF(OR(V682="",A682="",NOT(ISNUMBER(V682)),V682&gt;A682),"",DATEDIF(V682,A682,"Y")&amp;" years, "&amp;DATEDIF(V682,A682,"YM")&amp;" months, "&amp;DATEDIF(V682,A682,"MD")&amp;" days")</f>
        <v/>
      </c>
      <c r="X682" s="255" t="n"/>
      <c r="Y682" s="255" t="n"/>
      <c r="Z682" s="255" t="n"/>
      <c r="AA682" s="255" t="n"/>
      <c r="AB682" s="255" t="n">
        <v>8</v>
      </c>
      <c r="AC682" s="255" t="n"/>
      <c r="AD682" s="255" t="n"/>
      <c r="AE682" s="579" t="inlineStr">
        <is>
          <t>2:41.5000</t>
        </is>
      </c>
      <c r="AF682" s="418">
        <f>IF(OR(AE682="",AE682="",AE682=0),"",6.172/(AE682*24))</f>
        <v/>
      </c>
      <c r="AG682" s="259" t="n"/>
      <c r="AH682" s="579" t="inlineStr"/>
      <c r="AI682" s="418">
        <f>IF(OR(AH682="",AH682="",AH682=0),"",6.172/(AH682*24))</f>
        <v/>
      </c>
      <c r="AJ682" s="175">
        <f>IF(AND(ISNUMBER(AB682),ISNUMBER(AG682)),AB682-AG682,"")</f>
        <v/>
      </c>
      <c r="AK682" s="255" t="n"/>
      <c r="AL682" s="255" t="n">
        <v>158</v>
      </c>
      <c r="AM682" s="497" t="n">
        <v>0.3290625</v>
      </c>
      <c r="AN682" s="671">
        <f>IF(OR(AL682="",AM682="",AM682=0),"",AL682*6.172/(AM682*24))</f>
        <v/>
      </c>
      <c r="AO682" s="477">
        <f>IF(AND(AL682=AL681,AM682&lt;&gt;"",AM681&lt;&gt;""),AM682-AM681,"")</f>
        <v/>
      </c>
      <c r="AP682" s="255" t="n"/>
      <c r="AQ682" s="579" t="inlineStr"/>
      <c r="AR682" s="418">
        <f>IF(OR(AQ682="",AQ682="",AQ682=0),"",6.172/(AQ682*24))</f>
        <v/>
      </c>
      <c r="AS682" s="436">
        <f>IF(OR(NOT(ISNUMBER(C682)),NOT(ISNUMBER(AB682))),"",IF(AG682&lt;&gt;"",AG682,AB682)-C682)</f>
        <v/>
      </c>
      <c r="AT682" s="260" t="n"/>
      <c r="AU682" s="261">
        <f>IF($B682="","",TEXT($A682,"yyyymmdd")&amp;"_P"&amp;$C682&amp;"_C"&amp;$F682&amp;"_"&amp;TRIM(RIGHT(SUBSTITUTE(TRIM(SUBSTITUTE($L682,CHAR(160)," "))," ",REPT(" ",60)),60))&amp;IF($P682="","","-"&amp;TRIM(RIGHT(SUBSTITUTE(TRIM(SUBSTITUTE($P682,CHAR(160)," "))," ",REPT(" ",60)),60)))&amp;IF($T682="","","-"&amp;TRIM(RIGHT(SUBSTITUTE(TRIM(SUBSTITUTE($T682,CHAR(160)," "))," ",REPT(" ",60)),60)))&amp;".jpg")</f>
        <v/>
      </c>
    </row>
    <row r="683" ht="42" customHeight="1">
      <c r="A683" s="252" t="n">
        <v>27308</v>
      </c>
      <c r="B683" s="255" t="inlineStr">
        <is>
          <t>Hardie-Ferodo 1000 6 October, 1974</t>
        </is>
      </c>
      <c r="C683" s="255" t="n">
        <v>4</v>
      </c>
      <c r="D683" s="255" t="inlineStr">
        <is>
          <t>D - 3001 – 6000cc</t>
        </is>
      </c>
      <c r="E683" s="255" t="n">
        <v>4</v>
      </c>
      <c r="F683" s="255" t="n">
        <v>2</v>
      </c>
      <c r="G683" s="255" t="inlineStr">
        <is>
          <t>Holden Dealer Team</t>
        </is>
      </c>
      <c r="H683" s="255" t="n"/>
      <c r="I683" s="255" t="n"/>
      <c r="J683" s="255" t="inlineStr">
        <is>
          <t>Holden LH Torana SL/R 5000 L34</t>
        </is>
      </c>
      <c r="K683" s="255" t="n"/>
      <c r="L683" s="255" t="inlineStr">
        <is>
          <t>Colin Bond</t>
        </is>
      </c>
      <c r="M683" s="255" t="inlineStr">
        <is>
          <t>AUS</t>
        </is>
      </c>
      <c r="N683" s="695">
        <f>_xlfn.LET(_xlpm.d,_xlfn.XLOOKUP(L683,'[1]Birth Dates'!$A:$A,'[1]Birth Dates'!$B:$B,"",0),IF(_xlpm.d=0,"",_xlpm.d))</f>
        <v/>
      </c>
      <c r="O683" s="255">
        <f>IF(OR(N683="",A683="",NOT(ISNUMBER(N683)),N683&gt;A683),"",DATEDIF(N683,A683,"Y")&amp;" years, "&amp;DATEDIF(N683,A683,"YM")&amp;" months, "&amp;DATEDIF(N683,A683,"MD")&amp;" days")</f>
        <v/>
      </c>
      <c r="P683" s="255" t="inlineStr">
        <is>
          <t>Bob Skelton</t>
        </is>
      </c>
      <c r="Q683" s="255" t="inlineStr">
        <is>
          <t>AUS</t>
        </is>
      </c>
      <c r="R683" s="695">
        <f>_xlfn.LET(_xlpm.d,_xlfn.XLOOKUP(P683,'[1]Birth Dates'!$A:$A,'[1]Birth Dates'!$B:$B,"",0),IF(_xlpm.d=0,"",_xlpm.d))</f>
        <v/>
      </c>
      <c r="S683" s="255">
        <f>IF(OR(R683="",A683="",NOT(ISNUMBER(R683)),R683&gt;A683),"",DATEDIF(R683,A683,"Y")&amp;" years, "&amp;DATEDIF(R683,A683,"YM")&amp;" months, "&amp;DATEDIF(R683,A683,"MD")&amp;" days")</f>
        <v/>
      </c>
      <c r="T683" s="255" t="n"/>
      <c r="U683" s="255" t="n"/>
      <c r="V683" s="695">
        <f>_xlfn.LET(_xlpm.d,_xlfn.XLOOKUP(T683,'[1]Birth Dates'!$A:$A,'[1]Birth Dates'!$B:$B,"",0),IF(_xlpm.d=0,"",_xlpm.d))</f>
        <v/>
      </c>
      <c r="W683" s="255">
        <f>IF(OR(V683="",A683="",NOT(ISNUMBER(V683)),V683&gt;A683),"",DATEDIF(V683,A683,"Y")&amp;" years, "&amp;DATEDIF(V683,A683,"YM")&amp;" months, "&amp;DATEDIF(V683,A683,"MD")&amp;" days")</f>
        <v/>
      </c>
      <c r="X683" s="255" t="n"/>
      <c r="Y683" s="255" t="n"/>
      <c r="Z683" s="255" t="n"/>
      <c r="AA683" s="255" t="n"/>
      <c r="AB683" s="255" t="n">
        <v>2</v>
      </c>
      <c r="AC683" s="255" t="n"/>
      <c r="AD683" s="255" t="n"/>
      <c r="AE683" s="579" t="inlineStr">
        <is>
          <t>2:31.6000</t>
        </is>
      </c>
      <c r="AF683" s="418">
        <f>IF(OR(AE683="",AE683="",AE683=0),"",6.172/(AE683*24))</f>
        <v/>
      </c>
      <c r="AG683" s="259" t="n"/>
      <c r="AH683" s="579" t="inlineStr"/>
      <c r="AI683" s="418">
        <f>IF(OR(AH683="",AH683="",AH683=0),"",6.172/(AH683*24))</f>
        <v/>
      </c>
      <c r="AJ683" s="175">
        <f>IF(AND(ISNUMBER(AB683),ISNUMBER(AG683)),AB683-AG683,"")</f>
        <v/>
      </c>
      <c r="AK683" s="255" t="n"/>
      <c r="AL683" s="255" t="n">
        <v>156</v>
      </c>
      <c r="AM683" s="497" t="n">
        <v>0.3276273148148148</v>
      </c>
      <c r="AN683" s="671">
        <f>IF(OR(AL683="",AM683="",AM683=0),"",AL683*6.172/(AM683*24))</f>
        <v/>
      </c>
      <c r="AO683" s="477">
        <f>IF(AND(AL683=AL682,AM683&lt;&gt;"",AM682&lt;&gt;""),AM683-AM682,"")</f>
        <v/>
      </c>
      <c r="AP683" s="255" t="n"/>
      <c r="AQ683" s="579" t="inlineStr"/>
      <c r="AR683" s="418">
        <f>IF(OR(AQ683="",AQ683="",AQ683=0),"",6.172/(AQ683*24))</f>
        <v/>
      </c>
      <c r="AS683" s="436">
        <f>IF(OR(NOT(ISNUMBER(C683)),NOT(ISNUMBER(AB683))),"",IF(AG683&lt;&gt;"",AG683,AB683)-C683)</f>
        <v/>
      </c>
      <c r="AT683" s="260" t="n"/>
      <c r="AU683" s="261">
        <f>IF($B683="","",TEXT($A683,"yyyymmdd")&amp;"_P"&amp;$C683&amp;"_C"&amp;$F683&amp;"_"&amp;TRIM(RIGHT(SUBSTITUTE(TRIM(SUBSTITUTE($L683,CHAR(160)," "))," ",REPT(" ",60)),60))&amp;IF($P683="","","-"&amp;TRIM(RIGHT(SUBSTITUTE(TRIM(SUBSTITUTE($P683,CHAR(160)," "))," ",REPT(" ",60)),60)))&amp;IF($T683="","","-"&amp;TRIM(RIGHT(SUBSTITUTE(TRIM(SUBSTITUTE($T683,CHAR(160)," "))," ",REPT(" ",60)),60)))&amp;".jpg")</f>
        <v/>
      </c>
    </row>
    <row r="684" ht="42" customHeight="1">
      <c r="A684" s="252" t="n">
        <v>27308</v>
      </c>
      <c r="B684" s="255" t="inlineStr">
        <is>
          <t>Hardie-Ferodo 1000 6 October, 1974</t>
        </is>
      </c>
      <c r="C684" s="255" t="n">
        <v>5</v>
      </c>
      <c r="D684" s="255" t="inlineStr">
        <is>
          <t>D - 3001 – 6000cc</t>
        </is>
      </c>
      <c r="E684" s="255" t="n">
        <v>5</v>
      </c>
      <c r="F684" s="255" t="n">
        <v>14</v>
      </c>
      <c r="G684" s="255" t="inlineStr">
        <is>
          <t>Graeme Adams – Shell Racing</t>
        </is>
      </c>
      <c r="H684" s="255" t="n"/>
      <c r="I684" s="255" t="n"/>
      <c r="J684" s="255" t="inlineStr">
        <is>
          <t>Holden LJ Torana GTR XU-1</t>
        </is>
      </c>
      <c r="K684" s="255" t="n"/>
      <c r="L684" s="255" t="inlineStr">
        <is>
          <t>Graeme Adams</t>
        </is>
      </c>
      <c r="M684" s="255" t="inlineStr">
        <is>
          <t>AUS</t>
        </is>
      </c>
      <c r="N684" s="695">
        <f>_xlfn.LET(_xlpm.d,_xlfn.XLOOKUP(L684,'[1]Birth Dates'!$A:$A,'[1]Birth Dates'!$B:$B,"",0),IF(_xlpm.d=0,"",_xlpm.d))</f>
        <v/>
      </c>
      <c r="O684" s="255">
        <f>IF(OR(N684="",A684="",NOT(ISNUMBER(N684)),N684&gt;A684),"",DATEDIF(N684,A684,"Y")&amp;" years, "&amp;DATEDIF(N684,A684,"YM")&amp;" months, "&amp;DATEDIF(N684,A684,"MD")&amp;" days")</f>
        <v/>
      </c>
      <c r="P684" s="255" t="inlineStr">
        <is>
          <t>Bob Stevens</t>
        </is>
      </c>
      <c r="Q684" s="255" t="inlineStr">
        <is>
          <t>AUS</t>
        </is>
      </c>
      <c r="R684" s="695">
        <f>_xlfn.LET(_xlpm.d,_xlfn.XLOOKUP(P684,'[1]Birth Dates'!$A:$A,'[1]Birth Dates'!$B:$B,"",0),IF(_xlpm.d=0,"",_xlpm.d))</f>
        <v/>
      </c>
      <c r="S684" s="255">
        <f>IF(OR(R684="",A684="",NOT(ISNUMBER(R684)),R684&gt;A684),"",DATEDIF(R684,A684,"Y")&amp;" years, "&amp;DATEDIF(R684,A684,"YM")&amp;" months, "&amp;DATEDIF(R684,A684,"MD")&amp;" days")</f>
        <v/>
      </c>
      <c r="T684" s="255" t="n"/>
      <c r="U684" s="255" t="n"/>
      <c r="V684" s="695">
        <f>_xlfn.LET(_xlpm.d,_xlfn.XLOOKUP(T684,'[1]Birth Dates'!$A:$A,'[1]Birth Dates'!$B:$B,"",0),IF(_xlpm.d=0,"",_xlpm.d))</f>
        <v/>
      </c>
      <c r="W684" s="255">
        <f>IF(OR(V684="",A684="",NOT(ISNUMBER(V684)),V684&gt;A684),"",DATEDIF(V684,A684,"Y")&amp;" years, "&amp;DATEDIF(V684,A684,"YM")&amp;" months, "&amp;DATEDIF(V684,A684,"MD")&amp;" days")</f>
        <v/>
      </c>
      <c r="X684" s="255" t="n"/>
      <c r="Y684" s="255" t="n"/>
      <c r="Z684" s="255" t="n"/>
      <c r="AA684" s="255" t="n"/>
      <c r="AB684" s="255" t="n">
        <v>13</v>
      </c>
      <c r="AC684" s="255" t="n"/>
      <c r="AD684" s="255" t="n"/>
      <c r="AE684" s="591" t="inlineStr">
        <is>
          <t>2:45.4000</t>
        </is>
      </c>
      <c r="AF684" s="418">
        <f>IF(OR(AE684="",AE684="",AE684=0),"",6.172/(AE684*24))</f>
        <v/>
      </c>
      <c r="AG684" s="259" t="n"/>
      <c r="AH684" s="579" t="inlineStr"/>
      <c r="AI684" s="418">
        <f>IF(OR(AH684="",AH684="",AH684=0),"",6.172/(AH684*24))</f>
        <v/>
      </c>
      <c r="AJ684" s="175">
        <f>IF(AND(ISNUMBER(AB684),ISNUMBER(AG684)),AB684-AG684,"")</f>
        <v/>
      </c>
      <c r="AK684" s="255" t="n"/>
      <c r="AL684" s="255" t="n">
        <v>155</v>
      </c>
      <c r="AM684" s="497" t="n">
        <v>0.3276388888888889</v>
      </c>
      <c r="AN684" s="671">
        <f>IF(OR(AL684="",AM684="",AM684=0),"",AL684*6.172/(AM684*24))</f>
        <v/>
      </c>
      <c r="AO684" s="477">
        <f>IF(AND(AL684=AL683,AM684&lt;&gt;"",AM683&lt;&gt;""),AM684-AM683,"")</f>
        <v/>
      </c>
      <c r="AP684" s="255" t="n"/>
      <c r="AQ684" s="579" t="inlineStr"/>
      <c r="AR684" s="418">
        <f>IF(OR(AQ684="",AQ684="",AQ684=0),"",6.172/(AQ684*24))</f>
        <v/>
      </c>
      <c r="AS684" s="436">
        <f>IF(OR(NOT(ISNUMBER(C684)),NOT(ISNUMBER(AB684))),"",IF(AG684&lt;&gt;"",AG684,AB684)-C684)</f>
        <v/>
      </c>
      <c r="AT684" s="260" t="n"/>
      <c r="AU684" s="261">
        <f>IF($B684="","",TEXT($A684,"yyyymmdd")&amp;"_P"&amp;$C684&amp;"_C"&amp;$F684&amp;"_"&amp;TRIM(RIGHT(SUBSTITUTE(TRIM(SUBSTITUTE($L684,CHAR(160)," "))," ",REPT(" ",60)),60))&amp;IF($P684="","","-"&amp;TRIM(RIGHT(SUBSTITUTE(TRIM(SUBSTITUTE($P684,CHAR(160)," "))," ",REPT(" ",60)),60)))&amp;IF($T684="","","-"&amp;TRIM(RIGHT(SUBSTITUTE(TRIM(SUBSTITUTE($T684,CHAR(160)," "))," ",REPT(" ",60)),60)))&amp;".jpg")</f>
        <v/>
      </c>
    </row>
    <row r="685" ht="42" customHeight="1">
      <c r="A685" s="252" t="n">
        <v>27308</v>
      </c>
      <c r="B685" s="255" t="inlineStr">
        <is>
          <t>Hardie-Ferodo 1000 6 October, 1974</t>
        </is>
      </c>
      <c r="C685" s="255" t="n">
        <v>6</v>
      </c>
      <c r="D685" s="255" t="inlineStr">
        <is>
          <t>C - 2001 – 3000cc</t>
        </is>
      </c>
      <c r="E685" s="255" t="n">
        <v>1</v>
      </c>
      <c r="F685" s="255" t="n">
        <v>30</v>
      </c>
      <c r="G685" s="255" t="inlineStr">
        <is>
          <t>Mazda Racing Team</t>
        </is>
      </c>
      <c r="H685" s="255" t="n"/>
      <c r="I685" s="255" t="n"/>
      <c r="J685" s="255" t="inlineStr">
        <is>
          <t>Mazda RX3</t>
        </is>
      </c>
      <c r="K685" s="255" t="n"/>
      <c r="L685" s="255" t="inlineStr">
        <is>
          <t>Tony Farrell</t>
        </is>
      </c>
      <c r="M685" s="255" t="inlineStr">
        <is>
          <t>AUS</t>
        </is>
      </c>
      <c r="N685" s="695">
        <f>_xlfn.LET(_xlpm.d,_xlfn.XLOOKUP(L685,'[1]Birth Dates'!$A:$A,'[1]Birth Dates'!$B:$B,"",0),IF(_xlpm.d=0,"",_xlpm.d))</f>
        <v/>
      </c>
      <c r="O685" s="255">
        <f>IF(OR(N685="",A685="",NOT(ISNUMBER(N685)),N685&gt;A685),"",DATEDIF(N685,A685,"Y")&amp;" years, "&amp;DATEDIF(N685,A685,"YM")&amp;" months, "&amp;DATEDIF(N685,A685,"MD")&amp;" days")</f>
        <v/>
      </c>
      <c r="P685" s="255" t="inlineStr">
        <is>
          <t>Brian Reed</t>
        </is>
      </c>
      <c r="Q685" s="255" t="inlineStr">
        <is>
          <t>AUS</t>
        </is>
      </c>
      <c r="R685" s="695">
        <f>_xlfn.LET(_xlpm.d,_xlfn.XLOOKUP(P685,'[1]Birth Dates'!$A:$A,'[1]Birth Dates'!$B:$B,"",0),IF(_xlpm.d=0,"",_xlpm.d))</f>
        <v/>
      </c>
      <c r="S685" s="255">
        <f>IF(OR(R685="",A685="",NOT(ISNUMBER(R685)),R685&gt;A685),"",DATEDIF(R685,A685,"Y")&amp;" years, "&amp;DATEDIF(R685,A685,"YM")&amp;" months, "&amp;DATEDIF(R685,A685,"MD")&amp;" days")</f>
        <v/>
      </c>
      <c r="T685" s="255" t="n"/>
      <c r="U685" s="255" t="n"/>
      <c r="V685" s="695">
        <f>_xlfn.LET(_xlpm.d,_xlfn.XLOOKUP(T685,'[1]Birth Dates'!$A:$A,'[1]Birth Dates'!$B:$B,"",0),IF(_xlpm.d=0,"",_xlpm.d))</f>
        <v/>
      </c>
      <c r="W685" s="255">
        <f>IF(OR(V685="",A685="",NOT(ISNUMBER(V685)),V685&gt;A685),"",DATEDIF(V685,A685,"Y")&amp;" years, "&amp;DATEDIF(V685,A685,"YM")&amp;" months, "&amp;DATEDIF(V685,A685,"MD")&amp;" days")</f>
        <v/>
      </c>
      <c r="X685" s="255" t="n"/>
      <c r="Y685" s="255" t="n"/>
      <c r="Z685" s="255" t="n"/>
      <c r="AA685" s="255" t="n"/>
      <c r="AB685" s="255" t="n">
        <v>24</v>
      </c>
      <c r="AC685" s="255" t="n"/>
      <c r="AD685" s="255" t="n"/>
      <c r="AE685" s="591" t="inlineStr">
        <is>
          <t>2:51.9000</t>
        </is>
      </c>
      <c r="AF685" s="418">
        <f>IF(OR(AE685="",AE685="",AE685=0),"",6.172/(AE685*24))</f>
        <v/>
      </c>
      <c r="AG685" s="259" t="n"/>
      <c r="AH685" s="579" t="inlineStr"/>
      <c r="AI685" s="418">
        <f>IF(OR(AH685="",AH685="",AH685=0),"",6.172/(AH685*24))</f>
        <v/>
      </c>
      <c r="AJ685" s="175">
        <f>IF(AND(ISNUMBER(AB685),ISNUMBER(AG685)),AB685-AG685,"")</f>
        <v/>
      </c>
      <c r="AK685" s="255" t="n"/>
      <c r="AL685" s="255" t="n">
        <v>152</v>
      </c>
      <c r="AM685" s="497" t="n">
        <v>0.3279166666666667</v>
      </c>
      <c r="AN685" s="671">
        <f>IF(OR(AL685="",AM685="",AM685=0),"",AL685*6.172/(AM685*24))</f>
        <v/>
      </c>
      <c r="AO685" s="477">
        <f>IF(AND(AL685=AL684,AM685&lt;&gt;"",AM684&lt;&gt;""),AM685-AM684,"")</f>
        <v/>
      </c>
      <c r="AP685" s="255" t="n"/>
      <c r="AQ685" s="579" t="inlineStr"/>
      <c r="AR685" s="418">
        <f>IF(OR(AQ685="",AQ685="",AQ685=0),"",6.172/(AQ685*24))</f>
        <v/>
      </c>
      <c r="AS685" s="436">
        <f>IF(OR(NOT(ISNUMBER(C685)),NOT(ISNUMBER(AB685))),"",IF(AG685&lt;&gt;"",AG685,AB685)-C685)</f>
        <v/>
      </c>
      <c r="AT685" s="260" t="n"/>
      <c r="AU685" s="261">
        <f>IF($B685="","",TEXT($A685,"yyyymmdd")&amp;"_P"&amp;$C685&amp;"_C"&amp;$F685&amp;"_"&amp;TRIM(RIGHT(SUBSTITUTE(TRIM(SUBSTITUTE($L685,CHAR(160)," "))," ",REPT(" ",60)),60))&amp;IF($P685="","","-"&amp;TRIM(RIGHT(SUBSTITUTE(TRIM(SUBSTITUTE($P685,CHAR(160)," "))," ",REPT(" ",60)),60)))&amp;IF($T685="","","-"&amp;TRIM(RIGHT(SUBSTITUTE(TRIM(SUBSTITUTE($T685,CHAR(160)," "))," ",REPT(" ",60)),60)))&amp;".jpg")</f>
        <v/>
      </c>
    </row>
    <row r="686" ht="42" customHeight="1">
      <c r="A686" s="252" t="n">
        <v>27308</v>
      </c>
      <c r="B686" s="255" t="inlineStr">
        <is>
          <t>Hardie-Ferodo 1000 6 October, 1974</t>
        </is>
      </c>
      <c r="C686" s="255" t="n">
        <v>7</v>
      </c>
      <c r="D686" s="255" t="inlineStr">
        <is>
          <t>C - 2001 – 3000cc</t>
        </is>
      </c>
      <c r="E686" s="255" t="n">
        <v>2</v>
      </c>
      <c r="F686" s="255" t="n">
        <v>28</v>
      </c>
      <c r="G686" s="255" t="inlineStr">
        <is>
          <t>Datsun Racing Team</t>
        </is>
      </c>
      <c r="H686" s="255" t="n"/>
      <c r="I686" s="255" t="n"/>
      <c r="J686" s="255" t="inlineStr">
        <is>
          <t>Datsun 240K</t>
        </is>
      </c>
      <c r="K686" s="255" t="n"/>
      <c r="L686" s="255" t="inlineStr">
        <is>
          <t>Stewart McLeod</t>
        </is>
      </c>
      <c r="M686" s="255" t="inlineStr">
        <is>
          <t>AUS</t>
        </is>
      </c>
      <c r="N686" s="695">
        <f>_xlfn.LET(_xlpm.d,_xlfn.XLOOKUP(L686,'[1]Birth Dates'!$A:$A,'[1]Birth Dates'!$B:$B,"",0),IF(_xlpm.d=0,"",_xlpm.d))</f>
        <v/>
      </c>
      <c r="O686" s="255">
        <f>IF(OR(N686="",A686="",NOT(ISNUMBER(N686)),N686&gt;A686),"",DATEDIF(N686,A686,"Y")&amp;" years, "&amp;DATEDIF(N686,A686,"YM")&amp;" months, "&amp;DATEDIF(N686,A686,"MD")&amp;" days")</f>
        <v/>
      </c>
      <c r="P686" s="255" t="inlineStr">
        <is>
          <t>Doug Whiteford</t>
        </is>
      </c>
      <c r="Q686" s="255" t="inlineStr">
        <is>
          <t>AUS</t>
        </is>
      </c>
      <c r="R686" s="695">
        <f>_xlfn.LET(_xlpm.d,_xlfn.XLOOKUP(P686,'[1]Birth Dates'!$A:$A,'[1]Birth Dates'!$B:$B,"",0),IF(_xlpm.d=0,"",_xlpm.d))</f>
        <v/>
      </c>
      <c r="S686" s="255">
        <f>IF(OR(R686="",A686="",NOT(ISNUMBER(R686)),R686&gt;A686),"",DATEDIF(R686,A686,"Y")&amp;" years, "&amp;DATEDIF(R686,A686,"YM")&amp;" months, "&amp;DATEDIF(R686,A686,"MD")&amp;" days")</f>
        <v/>
      </c>
      <c r="T686" s="255" t="n"/>
      <c r="U686" s="255" t="n"/>
      <c r="V686" s="695">
        <f>_xlfn.LET(_xlpm.d,_xlfn.XLOOKUP(T686,'[1]Birth Dates'!$A:$A,'[1]Birth Dates'!$B:$B,"",0),IF(_xlpm.d=0,"",_xlpm.d))</f>
        <v/>
      </c>
      <c r="W686" s="255">
        <f>IF(OR(V686="",A686="",NOT(ISNUMBER(V686)),V686&gt;A686),"",DATEDIF(V686,A686,"Y")&amp;" years, "&amp;DATEDIF(V686,A686,"YM")&amp;" months, "&amp;DATEDIF(V686,A686,"MD")&amp;" days")</f>
        <v/>
      </c>
      <c r="X686" s="255" t="n"/>
      <c r="Y686" s="255" t="n"/>
      <c r="Z686" s="255" t="n"/>
      <c r="AA686" s="255" t="n"/>
      <c r="AB686" s="255" t="n">
        <v>30</v>
      </c>
      <c r="AC686" s="255" t="n"/>
      <c r="AD686" s="255" t="n"/>
      <c r="AE686" s="591" t="inlineStr">
        <is>
          <t>2:55.7000</t>
        </is>
      </c>
      <c r="AF686" s="418">
        <f>IF(OR(AE686="",AE686="",AE686=0),"",6.172/(AE686*24))</f>
        <v/>
      </c>
      <c r="AG686" s="259" t="n"/>
      <c r="AH686" s="579" t="inlineStr"/>
      <c r="AI686" s="418">
        <f>IF(OR(AH686="",AH686="",AH686=0),"",6.172/(AH686*24))</f>
        <v/>
      </c>
      <c r="AJ686" s="175">
        <f>IF(AND(ISNUMBER(AB686),ISNUMBER(AG686)),AB686-AG686,"")</f>
        <v/>
      </c>
      <c r="AK686" s="255" t="n"/>
      <c r="AL686" s="255" t="n">
        <v>152</v>
      </c>
      <c r="AM686" s="497" t="n">
        <v>0.3291550925925926</v>
      </c>
      <c r="AN686" s="671">
        <f>IF(OR(AL686="",AM686="",AM686=0),"",AL686*6.172/(AM686*24))</f>
        <v/>
      </c>
      <c r="AO686" s="477">
        <f>IF(AND(AL686=AL685,AM686&lt;&gt;"",AM685&lt;&gt;""),AM686-AM685,"")</f>
        <v/>
      </c>
      <c r="AP686" s="255" t="n"/>
      <c r="AQ686" s="579" t="inlineStr"/>
      <c r="AR686" s="418">
        <f>IF(OR(AQ686="",AQ686="",AQ686=0),"",6.172/(AQ686*24))</f>
        <v/>
      </c>
      <c r="AS686" s="436">
        <f>IF(OR(NOT(ISNUMBER(C686)),NOT(ISNUMBER(AB686))),"",IF(AG686&lt;&gt;"",AG686,AB686)-C686)</f>
        <v/>
      </c>
      <c r="AT686" s="260" t="n"/>
      <c r="AU686" s="261">
        <f>IF($B686="","",TEXT($A686,"yyyymmdd")&amp;"_P"&amp;$C686&amp;"_C"&amp;$F686&amp;"_"&amp;TRIM(RIGHT(SUBSTITUTE(TRIM(SUBSTITUTE($L686,CHAR(160)," "))," ",REPT(" ",60)),60))&amp;IF($P686="","","-"&amp;TRIM(RIGHT(SUBSTITUTE(TRIM(SUBSTITUTE($P686,CHAR(160)," "))," ",REPT(" ",60)),60)))&amp;IF($T686="","","-"&amp;TRIM(RIGHT(SUBSTITUTE(TRIM(SUBSTITUTE($T686,CHAR(160)," "))," ",REPT(" ",60)),60)))&amp;".jpg")</f>
        <v/>
      </c>
    </row>
    <row r="687" ht="42" customHeight="1">
      <c r="A687" s="252" t="n">
        <v>27308</v>
      </c>
      <c r="B687" s="255" t="inlineStr">
        <is>
          <t>Hardie-Ferodo 1000 6 October, 1974</t>
        </is>
      </c>
      <c r="C687" s="255" t="n">
        <v>8</v>
      </c>
      <c r="D687" s="255" t="inlineStr">
        <is>
          <t>C - 2001 – 3000cc</t>
        </is>
      </c>
      <c r="E687" s="255" t="n">
        <v>3</v>
      </c>
      <c r="F687" s="255" t="n">
        <v>31</v>
      </c>
      <c r="G687" s="255" t="inlineStr">
        <is>
          <t>WA Fisher (Holdings) Pty Ltd</t>
        </is>
      </c>
      <c r="H687" s="255" t="n"/>
      <c r="I687" s="255" t="n"/>
      <c r="J687" s="255" t="inlineStr">
        <is>
          <t>Mazda RX3</t>
        </is>
      </c>
      <c r="K687" s="255" t="n"/>
      <c r="L687" s="255" t="inlineStr">
        <is>
          <t>Bernie Haehnle</t>
        </is>
      </c>
      <c r="M687" s="255" t="inlineStr">
        <is>
          <t>AUS</t>
        </is>
      </c>
      <c r="N687" s="695">
        <f>_xlfn.LET(_xlpm.d,_xlfn.XLOOKUP(L687,'[1]Birth Dates'!$A:$A,'[1]Birth Dates'!$B:$B,"",0),IF(_xlpm.d=0,"",_xlpm.d))</f>
        <v/>
      </c>
      <c r="O687" s="255">
        <f>IF(OR(N687="",A687="",NOT(ISNUMBER(N687)),N687&gt;A687),"",DATEDIF(N687,A687,"Y")&amp;" years, "&amp;DATEDIF(N687,A687,"YM")&amp;" months, "&amp;DATEDIF(N687,A687,"MD")&amp;" days")</f>
        <v/>
      </c>
      <c r="P687" s="255" t="inlineStr">
        <is>
          <t>Geoff Brabham</t>
        </is>
      </c>
      <c r="Q687" s="255" t="inlineStr">
        <is>
          <t>AUS</t>
        </is>
      </c>
      <c r="R687" s="695">
        <f>_xlfn.LET(_xlpm.d,_xlfn.XLOOKUP(P687,'[1]Birth Dates'!$A:$A,'[1]Birth Dates'!$B:$B,"",0),IF(_xlpm.d=0,"",_xlpm.d))</f>
        <v/>
      </c>
      <c r="S687" s="255">
        <f>IF(OR(R687="",A687="",NOT(ISNUMBER(R687)),R687&gt;A687),"",DATEDIF(R687,A687,"Y")&amp;" years, "&amp;DATEDIF(R687,A687,"YM")&amp;" months, "&amp;DATEDIF(R687,A687,"MD")&amp;" days")</f>
        <v/>
      </c>
      <c r="T687" s="255" t="n"/>
      <c r="U687" s="255" t="n"/>
      <c r="V687" s="695">
        <f>_xlfn.LET(_xlpm.d,_xlfn.XLOOKUP(T687,'[1]Birth Dates'!$A:$A,'[1]Birth Dates'!$B:$B,"",0),IF(_xlpm.d=0,"",_xlpm.d))</f>
        <v/>
      </c>
      <c r="W687" s="255">
        <f>IF(OR(V687="",A687="",NOT(ISNUMBER(V687)),V687&gt;A687),"",DATEDIF(V687,A687,"Y")&amp;" years, "&amp;DATEDIF(V687,A687,"YM")&amp;" months, "&amp;DATEDIF(V687,A687,"MD")&amp;" days")</f>
        <v/>
      </c>
      <c r="X687" s="255" t="n"/>
      <c r="Y687" s="255" t="n"/>
      <c r="Z687" s="255" t="n"/>
      <c r="AA687" s="255" t="n"/>
      <c r="AB687" s="255" t="n">
        <v>23</v>
      </c>
      <c r="AC687" s="255" t="n"/>
      <c r="AD687" s="255" t="n"/>
      <c r="AE687" s="591" t="inlineStr">
        <is>
          <t>2:51.7000</t>
        </is>
      </c>
      <c r="AF687" s="418">
        <f>IF(OR(AE687="",AE687="",AE687=0),"",6.172/(AE687*24))</f>
        <v/>
      </c>
      <c r="AG687" s="259" t="n"/>
      <c r="AH687" s="579" t="inlineStr"/>
      <c r="AI687" s="418">
        <f>IF(OR(AH687="",AH687="",AH687=0),"",6.172/(AH687*24))</f>
        <v/>
      </c>
      <c r="AJ687" s="175">
        <f>IF(AND(ISNUMBER(AB687),ISNUMBER(AG687)),AB687-AG687,"")</f>
        <v/>
      </c>
      <c r="AK687" s="255" t="n"/>
      <c r="AL687" s="255" t="n">
        <v>151</v>
      </c>
      <c r="AM687" s="497" t="n">
        <v>0.3284027777777778</v>
      </c>
      <c r="AN687" s="671">
        <f>IF(OR(AL687="",AM687="",AM687=0),"",AL687*6.172/(AM687*24))</f>
        <v/>
      </c>
      <c r="AO687" s="477">
        <f>IF(AND(AL687=AL686,AM687&lt;&gt;"",AM686&lt;&gt;""),AM687-AM686,"")</f>
        <v/>
      </c>
      <c r="AP687" s="255" t="n"/>
      <c r="AQ687" s="579" t="inlineStr"/>
      <c r="AR687" s="418">
        <f>IF(OR(AQ687="",AQ687="",AQ687=0),"",6.172/(AQ687*24))</f>
        <v/>
      </c>
      <c r="AS687" s="436">
        <f>IF(OR(NOT(ISNUMBER(C687)),NOT(ISNUMBER(AB687))),"",IF(AG687&lt;&gt;"",AG687,AB687)-C687)</f>
        <v/>
      </c>
      <c r="AT687" s="260" t="n"/>
      <c r="AU687" s="261">
        <f>IF($B687="","",TEXT($A687,"yyyymmdd")&amp;"_P"&amp;$C687&amp;"_C"&amp;$F687&amp;"_"&amp;TRIM(RIGHT(SUBSTITUTE(TRIM(SUBSTITUTE($L687,CHAR(160)," "))," ",REPT(" ",60)),60))&amp;IF($P687="","","-"&amp;TRIM(RIGHT(SUBSTITUTE(TRIM(SUBSTITUTE($P687,CHAR(160)," "))," ",REPT(" ",60)),60)))&amp;IF($T687="","","-"&amp;TRIM(RIGHT(SUBSTITUTE(TRIM(SUBSTITUTE($T687,CHAR(160)," "))," ",REPT(" ",60)),60)))&amp;".jpg")</f>
        <v/>
      </c>
    </row>
    <row r="688" ht="42" customHeight="1">
      <c r="A688" s="252" t="n">
        <v>27308</v>
      </c>
      <c r="B688" s="255" t="inlineStr">
        <is>
          <t>Hardie-Ferodo 1000 6 October, 1974</t>
        </is>
      </c>
      <c r="C688" s="255" t="n">
        <v>9</v>
      </c>
      <c r="D688" s="255" t="inlineStr">
        <is>
          <t>B - 1301 – 2000cc</t>
        </is>
      </c>
      <c r="E688" s="255" t="n">
        <v>1</v>
      </c>
      <c r="F688" s="255" t="n">
        <v>39</v>
      </c>
      <c r="G688" s="255" t="inlineStr">
        <is>
          <t>Ray Gulson</t>
        </is>
      </c>
      <c r="H688" s="255" t="n"/>
      <c r="I688" s="255" t="n"/>
      <c r="J688" s="255" t="inlineStr">
        <is>
          <t>Alfa Romeo 2000 GTV</t>
        </is>
      </c>
      <c r="K688" s="255" t="n"/>
      <c r="L688" s="255" t="inlineStr">
        <is>
          <t>Ray Gulson</t>
        </is>
      </c>
      <c r="M688" s="255" t="inlineStr">
        <is>
          <t>AUS</t>
        </is>
      </c>
      <c r="N688" s="695">
        <f>_xlfn.LET(_xlpm.d,_xlfn.XLOOKUP(L688,'[1]Birth Dates'!$A:$A,'[1]Birth Dates'!$B:$B,"",0),IF(_xlpm.d=0,"",_xlpm.d))</f>
        <v/>
      </c>
      <c r="O688" s="255">
        <f>IF(OR(N688="",A688="",NOT(ISNUMBER(N688)),N688&gt;A688),"",DATEDIF(N688,A688,"Y")&amp;" years, "&amp;DATEDIF(N688,A688,"YM")&amp;" months, "&amp;DATEDIF(N688,A688,"MD")&amp;" days")</f>
        <v/>
      </c>
      <c r="P688" s="255" t="inlineStr">
        <is>
          <t>David Crowther</t>
        </is>
      </c>
      <c r="Q688" s="255" t="inlineStr">
        <is>
          <t>AUS</t>
        </is>
      </c>
      <c r="R688" s="695">
        <f>_xlfn.LET(_xlpm.d,_xlfn.XLOOKUP(P688,'[1]Birth Dates'!$A:$A,'[1]Birth Dates'!$B:$B,"",0),IF(_xlpm.d=0,"",_xlpm.d))</f>
        <v/>
      </c>
      <c r="S688" s="255">
        <f>IF(OR(R688="",A688="",NOT(ISNUMBER(R688)),R688&gt;A688),"",DATEDIF(R688,A688,"Y")&amp;" years, "&amp;DATEDIF(R688,A688,"YM")&amp;" months, "&amp;DATEDIF(R688,A688,"MD")&amp;" days")</f>
        <v/>
      </c>
      <c r="T688" s="255" t="n"/>
      <c r="U688" s="255" t="n"/>
      <c r="V688" s="695">
        <f>_xlfn.LET(_xlpm.d,_xlfn.XLOOKUP(T688,'[1]Birth Dates'!$A:$A,'[1]Birth Dates'!$B:$B,"",0),IF(_xlpm.d=0,"",_xlpm.d))</f>
        <v/>
      </c>
      <c r="W688" s="255">
        <f>IF(OR(V688="",A688="",NOT(ISNUMBER(V688)),V688&gt;A688),"",DATEDIF(V688,A688,"Y")&amp;" years, "&amp;DATEDIF(V688,A688,"YM")&amp;" months, "&amp;DATEDIF(V688,A688,"MD")&amp;" days")</f>
        <v/>
      </c>
      <c r="X688" s="255" t="n"/>
      <c r="Y688" s="255" t="n"/>
      <c r="Z688" s="255" t="n"/>
      <c r="AA688" s="255" t="n"/>
      <c r="AB688" s="255" t="n">
        <v>27</v>
      </c>
      <c r="AC688" s="255" t="n"/>
      <c r="AD688" s="255" t="n"/>
      <c r="AE688" s="591" t="inlineStr">
        <is>
          <t>2:53.8000</t>
        </is>
      </c>
      <c r="AF688" s="418">
        <f>IF(OR(AE688="",AE688="",AE688=0),"",6.172/(AE688*24))</f>
        <v/>
      </c>
      <c r="AG688" s="259" t="n"/>
      <c r="AH688" s="579" t="inlineStr"/>
      <c r="AI688" s="418">
        <f>IF(OR(AH688="",AH688="",AH688=0),"",6.172/(AH688*24))</f>
        <v/>
      </c>
      <c r="AJ688" s="175">
        <f>IF(AND(ISNUMBER(AB688),ISNUMBER(AG688)),AB688-AG688,"")</f>
        <v/>
      </c>
      <c r="AK688" s="255" t="n"/>
      <c r="AL688" s="255" t="n">
        <v>151</v>
      </c>
      <c r="AM688" s="497" t="n">
        <v>0.3287962962962963</v>
      </c>
      <c r="AN688" s="671">
        <f>IF(OR(AL688="",AM688="",AM688=0),"",AL688*6.172/(AM688*24))</f>
        <v/>
      </c>
      <c r="AO688" s="477">
        <f>IF(AND(AL688=AL687,AM688&lt;&gt;"",AM687&lt;&gt;""),AM688-AM687,"")</f>
        <v/>
      </c>
      <c r="AP688" s="255" t="n"/>
      <c r="AQ688" s="579" t="inlineStr"/>
      <c r="AR688" s="418">
        <f>IF(OR(AQ688="",AQ688="",AQ688=0),"",6.172/(AQ688*24))</f>
        <v/>
      </c>
      <c r="AS688" s="436">
        <f>IF(OR(NOT(ISNUMBER(C688)),NOT(ISNUMBER(AB688))),"",IF(AG688&lt;&gt;"",AG688,AB688)-C688)</f>
        <v/>
      </c>
      <c r="AT688" s="260" t="n"/>
      <c r="AU688" s="261">
        <f>IF($B688="","",TEXT($A688,"yyyymmdd")&amp;"_P"&amp;$C688&amp;"_C"&amp;$F688&amp;"_"&amp;TRIM(RIGHT(SUBSTITUTE(TRIM(SUBSTITUTE($L688,CHAR(160)," "))," ",REPT(" ",60)),60))&amp;IF($P688="","","-"&amp;TRIM(RIGHT(SUBSTITUTE(TRIM(SUBSTITUTE($P688,CHAR(160)," "))," ",REPT(" ",60)),60)))&amp;IF($T688="","","-"&amp;TRIM(RIGHT(SUBSTITUTE(TRIM(SUBSTITUTE($T688,CHAR(160)," "))," ",REPT(" ",60)),60)))&amp;".jpg")</f>
        <v/>
      </c>
    </row>
    <row r="689" ht="42" customHeight="1">
      <c r="A689" s="252" t="n">
        <v>27308</v>
      </c>
      <c r="B689" s="255" t="inlineStr">
        <is>
          <t>Hardie-Ferodo 1000 6 October, 1974</t>
        </is>
      </c>
      <c r="C689" s="255" t="n">
        <v>10</v>
      </c>
      <c r="D689" s="255" t="inlineStr">
        <is>
          <t>B - 1301 – 2000cc</t>
        </is>
      </c>
      <c r="E689" s="255" t="n">
        <v>2</v>
      </c>
      <c r="F689" s="255" t="n">
        <v>42</v>
      </c>
      <c r="G689" s="255" t="inlineStr">
        <is>
          <t>Bainbridge Motors</t>
        </is>
      </c>
      <c r="H689" s="255" t="n"/>
      <c r="I689" s="255" t="n"/>
      <c r="J689" s="255" t="inlineStr">
        <is>
          <t>Mazda RX3</t>
        </is>
      </c>
      <c r="K689" s="255" t="n"/>
      <c r="L689" s="255" t="inlineStr">
        <is>
          <t>Mel Mollison</t>
        </is>
      </c>
      <c r="M689" s="255" t="inlineStr">
        <is>
          <t>AUS</t>
        </is>
      </c>
      <c r="N689" s="695">
        <f>_xlfn.LET(_xlpm.d,_xlfn.XLOOKUP(L689,'[1]Birth Dates'!$A:$A,'[1]Birth Dates'!$B:$B,"",0),IF(_xlpm.d=0,"",_xlpm.d))</f>
        <v/>
      </c>
      <c r="O689" s="255">
        <f>IF(OR(N689="",A689="",NOT(ISNUMBER(N689)),N689&gt;A689),"",DATEDIF(N689,A689,"Y")&amp;" years, "&amp;DATEDIF(N689,A689,"YM")&amp;" months, "&amp;DATEDIF(N689,A689,"MD")&amp;" days")</f>
        <v/>
      </c>
      <c r="P689" s="255" t="inlineStr">
        <is>
          <t>Bruce Hindhaugh</t>
        </is>
      </c>
      <c r="Q689" s="255" t="inlineStr">
        <is>
          <t>AUS</t>
        </is>
      </c>
      <c r="R689" s="695">
        <f>_xlfn.LET(_xlpm.d,_xlfn.XLOOKUP(P689,'[1]Birth Dates'!$A:$A,'[1]Birth Dates'!$B:$B,"",0),IF(_xlpm.d=0,"",_xlpm.d))</f>
        <v/>
      </c>
      <c r="S689" s="255">
        <f>IF(OR(R689="",A689="",NOT(ISNUMBER(R689)),R689&gt;A689),"",DATEDIF(R689,A689,"Y")&amp;" years, "&amp;DATEDIF(R689,A689,"YM")&amp;" months, "&amp;DATEDIF(R689,A689,"MD")&amp;" days")</f>
        <v/>
      </c>
      <c r="T689" s="255" t="n"/>
      <c r="U689" s="255" t="n"/>
      <c r="V689" s="695">
        <f>_xlfn.LET(_xlpm.d,_xlfn.XLOOKUP(T689,'[1]Birth Dates'!$A:$A,'[1]Birth Dates'!$B:$B,"",0),IF(_xlpm.d=0,"",_xlpm.d))</f>
        <v/>
      </c>
      <c r="W689" s="255">
        <f>IF(OR(V689="",A689="",NOT(ISNUMBER(V689)),V689&gt;A689),"",DATEDIF(V689,A689,"Y")&amp;" years, "&amp;DATEDIF(V689,A689,"YM")&amp;" months, "&amp;DATEDIF(V689,A689,"MD")&amp;" days")</f>
        <v/>
      </c>
      <c r="X689" s="255" t="n"/>
      <c r="Y689" s="255" t="n"/>
      <c r="Z689" s="255" t="n"/>
      <c r="AA689" s="255" t="n"/>
      <c r="AB689" s="255" t="n">
        <v>34</v>
      </c>
      <c r="AC689" s="255" t="n"/>
      <c r="AD689" s="255" t="n"/>
      <c r="AE689" s="591" t="inlineStr">
        <is>
          <t>2:58.7000</t>
        </is>
      </c>
      <c r="AF689" s="418">
        <f>IF(OR(AE689="",AE689="",AE689=0),"",6.172/(AE689*24))</f>
        <v/>
      </c>
      <c r="AG689" s="259" t="n"/>
      <c r="AH689" s="579" t="inlineStr"/>
      <c r="AI689" s="418">
        <f>IF(OR(AH689="",AH689="",AH689=0),"",6.172/(AH689*24))</f>
        <v/>
      </c>
      <c r="AJ689" s="175">
        <f>IF(AND(ISNUMBER(AB689),ISNUMBER(AG689)),AB689-AG689,"")</f>
        <v/>
      </c>
      <c r="AK689" s="255" t="n"/>
      <c r="AL689" s="255" t="n">
        <v>150</v>
      </c>
      <c r="AM689" s="497" t="n">
        <v>0.3281481481481481</v>
      </c>
      <c r="AN689" s="671">
        <f>IF(OR(AL689="",AM689="",AM689=0),"",AL689*6.172/(AM689*24))</f>
        <v/>
      </c>
      <c r="AO689" s="477">
        <f>IF(AND(AL689=AL688,AM689&lt;&gt;"",AM688&lt;&gt;""),AM689-AM688,"")</f>
        <v/>
      </c>
      <c r="AP689" s="255" t="n"/>
      <c r="AQ689" s="579" t="inlineStr"/>
      <c r="AR689" s="418">
        <f>IF(OR(AQ689="",AQ689="",AQ689=0),"",6.172/(AQ689*24))</f>
        <v/>
      </c>
      <c r="AS689" s="436">
        <f>IF(OR(NOT(ISNUMBER(C689)),NOT(ISNUMBER(AB689))),"",IF(AG689&lt;&gt;"",AG689,AB689)-C689)</f>
        <v/>
      </c>
      <c r="AT689" s="260" t="n"/>
      <c r="AU689" s="261">
        <f>IF($B689="","",TEXT($A689,"yyyymmdd")&amp;"_P"&amp;$C689&amp;"_C"&amp;$F689&amp;"_"&amp;TRIM(RIGHT(SUBSTITUTE(TRIM(SUBSTITUTE($L689,CHAR(160)," "))," ",REPT(" ",60)),60))&amp;IF($P689="","","-"&amp;TRIM(RIGHT(SUBSTITUTE(TRIM(SUBSTITUTE($P689,CHAR(160)," "))," ",REPT(" ",60)),60)))&amp;IF($T689="","","-"&amp;TRIM(RIGHT(SUBSTITUTE(TRIM(SUBSTITUTE($T689,CHAR(160)," "))," ",REPT(" ",60)),60)))&amp;".jpg")</f>
        <v/>
      </c>
    </row>
    <row r="690" ht="42" customHeight="1">
      <c r="A690" s="252" t="n">
        <v>27308</v>
      </c>
      <c r="B690" s="255" t="inlineStr">
        <is>
          <t>Hardie-Ferodo 1000 6 October, 1974</t>
        </is>
      </c>
      <c r="C690" s="255" t="n">
        <v>11</v>
      </c>
      <c r="D690" s="255" t="inlineStr">
        <is>
          <t>D - 3001 – 6000cc</t>
        </is>
      </c>
      <c r="E690" s="255" t="n">
        <v>6</v>
      </c>
      <c r="F690" s="255" t="n">
        <v>22</v>
      </c>
      <c r="G690" s="255" t="inlineStr">
        <is>
          <t>Bayside Holden</t>
        </is>
      </c>
      <c r="H690" s="255" t="n"/>
      <c r="I690" s="255" t="n"/>
      <c r="J690" s="255" t="inlineStr">
        <is>
          <t>Holden LJ Torana GTR XU-1</t>
        </is>
      </c>
      <c r="K690" s="255" t="n"/>
      <c r="L690" s="255" t="inlineStr">
        <is>
          <t>John Stoopman</t>
        </is>
      </c>
      <c r="M690" s="255" t="inlineStr">
        <is>
          <t>AUS</t>
        </is>
      </c>
      <c r="N690" s="695">
        <f>_xlfn.LET(_xlpm.d,_xlfn.XLOOKUP(L690,'[1]Birth Dates'!$A:$A,'[1]Birth Dates'!$B:$B,"",0),IF(_xlpm.d=0,"",_xlpm.d))</f>
        <v/>
      </c>
      <c r="O690" s="255">
        <f>IF(OR(N690="",A690="",NOT(ISNUMBER(N690)),N690&gt;A690),"",DATEDIF(N690,A690,"Y")&amp;" years, "&amp;DATEDIF(N690,A690,"YM")&amp;" months, "&amp;DATEDIF(N690,A690,"MD")&amp;" days")</f>
        <v/>
      </c>
      <c r="P690" s="255" t="inlineStr">
        <is>
          <t>Dennis Martin</t>
        </is>
      </c>
      <c r="Q690" s="255" t="inlineStr">
        <is>
          <t>AUS</t>
        </is>
      </c>
      <c r="R690" s="695">
        <f>_xlfn.LET(_xlpm.d,_xlfn.XLOOKUP(P690,'[1]Birth Dates'!$A:$A,'[1]Birth Dates'!$B:$B,"",0),IF(_xlpm.d=0,"",_xlpm.d))</f>
        <v/>
      </c>
      <c r="S690" s="255">
        <f>IF(OR(R690="",A690="",NOT(ISNUMBER(R690)),R690&gt;A690),"",DATEDIF(R690,A690,"Y")&amp;" years, "&amp;DATEDIF(R690,A690,"YM")&amp;" months, "&amp;DATEDIF(R690,A690,"MD")&amp;" days")</f>
        <v/>
      </c>
      <c r="T690" s="255" t="n"/>
      <c r="U690" s="255" t="n"/>
      <c r="V690" s="695">
        <f>_xlfn.LET(_xlpm.d,_xlfn.XLOOKUP(T690,'[1]Birth Dates'!$A:$A,'[1]Birth Dates'!$B:$B,"",0),IF(_xlpm.d=0,"",_xlpm.d))</f>
        <v/>
      </c>
      <c r="W690" s="255">
        <f>IF(OR(V690="",A690="",NOT(ISNUMBER(V690)),V690&gt;A690),"",DATEDIF(V690,A690,"Y")&amp;" years, "&amp;DATEDIF(V690,A690,"YM")&amp;" months, "&amp;DATEDIF(V690,A690,"MD")&amp;" days")</f>
        <v/>
      </c>
      <c r="X690" s="255" t="n"/>
      <c r="Y690" s="255" t="n"/>
      <c r="Z690" s="255" t="n"/>
      <c r="AA690" s="255" t="n"/>
      <c r="AB690" s="255" t="n">
        <v>18</v>
      </c>
      <c r="AC690" s="255" t="n"/>
      <c r="AD690" s="255" t="n"/>
      <c r="AE690" s="591" t="inlineStr">
        <is>
          <t>2:48.8000</t>
        </is>
      </c>
      <c r="AF690" s="418">
        <f>IF(OR(AE690="",AE690="",AE690=0),"",6.172/(AE690*24))</f>
        <v/>
      </c>
      <c r="AG690" s="259" t="n"/>
      <c r="AH690" s="579" t="inlineStr"/>
      <c r="AI690" s="418">
        <f>IF(OR(AH690="",AH690="",AH690=0),"",6.172/(AH690*24))</f>
        <v/>
      </c>
      <c r="AJ690" s="175">
        <f>IF(AND(ISNUMBER(AB690),ISNUMBER(AG690)),AB690-AG690,"")</f>
        <v/>
      </c>
      <c r="AK690" s="255" t="n"/>
      <c r="AL690" s="255" t="n">
        <v>150</v>
      </c>
      <c r="AM690" s="497" t="n">
        <v>0.3280439814814815</v>
      </c>
      <c r="AN690" s="671">
        <f>IF(OR(AL690="",AM690="",AM690=0),"",AL690*6.172/(AM690*24))</f>
        <v/>
      </c>
      <c r="AO690" s="477">
        <f>IF(AND(AL690=AL689,AM690&lt;&gt;"",AM689&lt;&gt;""),AM690-AM689,"")</f>
        <v/>
      </c>
      <c r="AP690" s="255" t="n"/>
      <c r="AQ690" s="579" t="inlineStr"/>
      <c r="AR690" s="418">
        <f>IF(OR(AQ690="",AQ690="",AQ690=0),"",6.172/(AQ690*24))</f>
        <v/>
      </c>
      <c r="AS690" s="436">
        <f>IF(OR(NOT(ISNUMBER(C690)),NOT(ISNUMBER(AB690))),"",IF(AG690&lt;&gt;"",AG690,AB690)-C690)</f>
        <v/>
      </c>
      <c r="AT690" s="260" t="n"/>
      <c r="AU690" s="261">
        <f>IF($B690="","",TEXT($A690,"yyyymmdd")&amp;"_P"&amp;$C690&amp;"_C"&amp;$F690&amp;"_"&amp;TRIM(RIGHT(SUBSTITUTE(TRIM(SUBSTITUTE($L690,CHAR(160)," "))," ",REPT(" ",60)),60))&amp;IF($P690="","","-"&amp;TRIM(RIGHT(SUBSTITUTE(TRIM(SUBSTITUTE($P690,CHAR(160)," "))," ",REPT(" ",60)),60)))&amp;IF($T690="","","-"&amp;TRIM(RIGHT(SUBSTITUTE(TRIM(SUBSTITUTE($T690,CHAR(160)," "))," ",REPT(" ",60)),60)))&amp;".jpg")</f>
        <v/>
      </c>
    </row>
    <row r="691" ht="42" customHeight="1">
      <c r="A691" s="252" t="n">
        <v>27308</v>
      </c>
      <c r="B691" s="255" t="inlineStr">
        <is>
          <t>Hardie-Ferodo 1000 6 October, 1974</t>
        </is>
      </c>
      <c r="C691" s="255" t="n">
        <v>12</v>
      </c>
      <c r="D691" s="255" t="inlineStr">
        <is>
          <t>B - 1301 – 2000cc</t>
        </is>
      </c>
      <c r="E691" s="255" t="n">
        <v>3</v>
      </c>
      <c r="F691" s="255" t="n">
        <v>48</v>
      </c>
      <c r="G691" s="255" t="inlineStr">
        <is>
          <t>Torque</t>
        </is>
      </c>
      <c r="H691" s="255" t="n"/>
      <c r="I691" s="255" t="n"/>
      <c r="J691" s="255" t="inlineStr">
        <is>
          <t>Alfa Romeo Alfetta</t>
        </is>
      </c>
      <c r="K691" s="255" t="inlineStr">
        <is>
          <t>Alfa Romeo 1.8</t>
        </is>
      </c>
      <c r="L691" s="255" t="inlineStr">
        <is>
          <t>Brian Foley</t>
        </is>
      </c>
      <c r="M691" s="255" t="inlineStr">
        <is>
          <t>AUS</t>
        </is>
      </c>
      <c r="N691" s="695">
        <f>_xlfn.LET(_xlpm.d,_xlfn.XLOOKUP(L691,'[1]Birth Dates'!$A:$A,'[1]Birth Dates'!$B:$B,"",0),IF(_xlpm.d=0,"",_xlpm.d))</f>
        <v/>
      </c>
      <c r="O691" s="255">
        <f>IF(OR(N691="",A691="",NOT(ISNUMBER(N691)),N691&gt;A691),"",DATEDIF(N691,A691,"Y")&amp;" years, "&amp;DATEDIF(N691,A691,"YM")&amp;" months, "&amp;DATEDIF(N691,A691,"MD")&amp;" days")</f>
        <v/>
      </c>
      <c r="P691" s="255" t="inlineStr">
        <is>
          <t>Peter Wherrett</t>
        </is>
      </c>
      <c r="Q691" s="255" t="inlineStr">
        <is>
          <t>AUS</t>
        </is>
      </c>
      <c r="R691" s="695">
        <f>_xlfn.LET(_xlpm.d,_xlfn.XLOOKUP(P691,'[1]Birth Dates'!$A:$A,'[1]Birth Dates'!$B:$B,"",0),IF(_xlpm.d=0,"",_xlpm.d))</f>
        <v/>
      </c>
      <c r="S691" s="255">
        <f>IF(OR(R691="",A691="",NOT(ISNUMBER(R691)),R691&gt;A691),"",DATEDIF(R691,A691,"Y")&amp;" years, "&amp;DATEDIF(R691,A691,"YM")&amp;" months, "&amp;DATEDIF(R691,A691,"MD")&amp;" days")</f>
        <v/>
      </c>
      <c r="T691" s="255" t="n"/>
      <c r="U691" s="255" t="n"/>
      <c r="V691" s="695">
        <f>_xlfn.LET(_xlpm.d,_xlfn.XLOOKUP(T691,'[1]Birth Dates'!$A:$A,'[1]Birth Dates'!$B:$B,"",0),IF(_xlpm.d=0,"",_xlpm.d))</f>
        <v/>
      </c>
      <c r="W691" s="255">
        <f>IF(OR(V691="",A691="",NOT(ISNUMBER(V691)),V691&gt;A691),"",DATEDIF(V691,A691,"Y")&amp;" years, "&amp;DATEDIF(V691,A691,"YM")&amp;" months, "&amp;DATEDIF(V691,A691,"MD")&amp;" days")</f>
        <v/>
      </c>
      <c r="X691" s="255" t="n"/>
      <c r="Y691" s="255" t="n"/>
      <c r="Z691" s="255" t="n"/>
      <c r="AA691" s="255" t="n"/>
      <c r="AB691" s="255" t="n">
        <v>37</v>
      </c>
      <c r="AC691" s="255" t="n"/>
      <c r="AD691" s="255" t="n"/>
      <c r="AE691" s="591" t="inlineStr">
        <is>
          <t>3:00.8000</t>
        </is>
      </c>
      <c r="AF691" s="418">
        <f>IF(OR(AE691="",AE691="",AE691=0),"",6.172/(AE691*24))</f>
        <v/>
      </c>
      <c r="AG691" s="259" t="n"/>
      <c r="AH691" s="579" t="inlineStr"/>
      <c r="AI691" s="418">
        <f>IF(OR(AH691="",AH691="",AH691=0),"",6.172/(AH691*24))</f>
        <v/>
      </c>
      <c r="AJ691" s="175">
        <f>IF(AND(ISNUMBER(AB691),ISNUMBER(AG691)),AB691-AG691,"")</f>
        <v/>
      </c>
      <c r="AK691" s="255" t="n"/>
      <c r="AL691" s="255" t="n">
        <v>150</v>
      </c>
      <c r="AM691" s="497" t="n">
        <v>0.3287962962962963</v>
      </c>
      <c r="AN691" s="671">
        <f>IF(OR(AL691="",AM691="",AM691=0),"",AL691*6.172/(AM691*24))</f>
        <v/>
      </c>
      <c r="AO691" s="477">
        <f>IF(AND(AL691=AL690,AM691&lt;&gt;"",AM690&lt;&gt;""),AM691-AM690,"")</f>
        <v/>
      </c>
      <c r="AP691" s="255" t="n"/>
      <c r="AQ691" s="579" t="inlineStr"/>
      <c r="AR691" s="418">
        <f>IF(OR(AQ691="",AQ691="",AQ691=0),"",6.172/(AQ691*24))</f>
        <v/>
      </c>
      <c r="AS691" s="436">
        <f>IF(OR(NOT(ISNUMBER(C691)),NOT(ISNUMBER(AB691))),"",IF(AG691&lt;&gt;"",AG691,AB691)-C691)</f>
        <v/>
      </c>
      <c r="AT691" s="260" t="n"/>
      <c r="AU691" s="261">
        <f>IF($B691="","",TEXT($A691,"yyyymmdd")&amp;"_P"&amp;$C691&amp;"_C"&amp;$F691&amp;"_"&amp;TRIM(RIGHT(SUBSTITUTE(TRIM(SUBSTITUTE($L691,CHAR(160)," "))," ",REPT(" ",60)),60))&amp;IF($P691="","","-"&amp;TRIM(RIGHT(SUBSTITUTE(TRIM(SUBSTITUTE($P691,CHAR(160)," "))," ",REPT(" ",60)),60)))&amp;IF($T691="","","-"&amp;TRIM(RIGHT(SUBSTITUTE(TRIM(SUBSTITUTE($T691,CHAR(160)," "))," ",REPT(" ",60)),60)))&amp;".jpg")</f>
        <v/>
      </c>
    </row>
    <row r="692" ht="42" customHeight="1">
      <c r="A692" s="252" t="n">
        <v>27308</v>
      </c>
      <c r="B692" s="255" t="inlineStr">
        <is>
          <t>Hardie-Ferodo 1000 6 October, 1974</t>
        </is>
      </c>
      <c r="C692" s="255" t="n">
        <v>13</v>
      </c>
      <c r="D692" s="255" t="inlineStr">
        <is>
          <t>C - 2001 – 3000cc</t>
        </is>
      </c>
      <c r="E692" s="255" t="n">
        <v>4</v>
      </c>
      <c r="F692" s="255" t="n">
        <v>35</v>
      </c>
      <c r="G692" s="255" t="inlineStr">
        <is>
          <t>Kernal Motors (Mazda) Flemington</t>
        </is>
      </c>
      <c r="H692" s="255" t="n"/>
      <c r="I692" s="255" t="n"/>
      <c r="J692" s="255" t="inlineStr">
        <is>
          <t>Mazda RX3</t>
        </is>
      </c>
      <c r="K692" s="255" t="n"/>
      <c r="L692" s="255" t="inlineStr">
        <is>
          <t>Ted Brewster</t>
        </is>
      </c>
      <c r="M692" s="255" t="inlineStr">
        <is>
          <t>AUS</t>
        </is>
      </c>
      <c r="N692" s="695">
        <f>_xlfn.LET(_xlpm.d,_xlfn.XLOOKUP(L692,'[1]Birth Dates'!$A:$A,'[1]Birth Dates'!$B:$B,"",0),IF(_xlpm.d=0,"",_xlpm.d))</f>
        <v/>
      </c>
      <c r="O692" s="255">
        <f>IF(OR(N692="",A692="",NOT(ISNUMBER(N692)),N692&gt;A692),"",DATEDIF(N692,A692,"Y")&amp;" years, "&amp;DATEDIF(N692,A692,"YM")&amp;" months, "&amp;DATEDIF(N692,A692,"MD")&amp;" days")</f>
        <v/>
      </c>
      <c r="P692" s="255" t="inlineStr">
        <is>
          <t>Nick Louis</t>
        </is>
      </c>
      <c r="Q692" s="255" t="inlineStr">
        <is>
          <t>AUS</t>
        </is>
      </c>
      <c r="R692" s="695">
        <f>_xlfn.LET(_xlpm.d,_xlfn.XLOOKUP(P692,'[1]Birth Dates'!$A:$A,'[1]Birth Dates'!$B:$B,"",0),IF(_xlpm.d=0,"",_xlpm.d))</f>
        <v/>
      </c>
      <c r="S692" s="255">
        <f>IF(OR(R692="",A692="",NOT(ISNUMBER(R692)),R692&gt;A692),"",DATEDIF(R692,A692,"Y")&amp;" years, "&amp;DATEDIF(R692,A692,"YM")&amp;" months, "&amp;DATEDIF(R692,A692,"MD")&amp;" days")</f>
        <v/>
      </c>
      <c r="T692" s="255" t="n"/>
      <c r="U692" s="255" t="n"/>
      <c r="V692" s="695">
        <f>_xlfn.LET(_xlpm.d,_xlfn.XLOOKUP(T692,'[1]Birth Dates'!$A:$A,'[1]Birth Dates'!$B:$B,"",0),IF(_xlpm.d=0,"",_xlpm.d))</f>
        <v/>
      </c>
      <c r="W692" s="255">
        <f>IF(OR(V692="",A692="",NOT(ISNUMBER(V692)),V692&gt;A692),"",DATEDIF(V692,A692,"Y")&amp;" years, "&amp;DATEDIF(V692,A692,"YM")&amp;" months, "&amp;DATEDIF(V692,A692,"MD")&amp;" days")</f>
        <v/>
      </c>
      <c r="X692" s="255" t="n"/>
      <c r="Y692" s="255" t="n"/>
      <c r="Z692" s="255" t="n"/>
      <c r="AA692" s="255" t="n"/>
      <c r="AB692" s="255" t="n">
        <v>31</v>
      </c>
      <c r="AC692" s="255" t="n"/>
      <c r="AD692" s="255" t="n"/>
      <c r="AE692" s="591" t="inlineStr">
        <is>
          <t>2:56.8000</t>
        </is>
      </c>
      <c r="AF692" s="418">
        <f>IF(OR(AE692="",AE692="",AE692=0),"",6.172/(AE692*24))</f>
        <v/>
      </c>
      <c r="AG692" s="259" t="n"/>
      <c r="AH692" s="579" t="inlineStr"/>
      <c r="AI692" s="418">
        <f>IF(OR(AH692="",AH692="",AH692=0),"",6.172/(AH692*24))</f>
        <v/>
      </c>
      <c r="AJ692" s="175">
        <f>IF(AND(ISNUMBER(AB692),ISNUMBER(AG692)),AB692-AG692,"")</f>
        <v/>
      </c>
      <c r="AK692" s="255" t="n"/>
      <c r="AL692" s="255" t="n">
        <v>149</v>
      </c>
      <c r="AM692" s="497" t="n">
        <v>0.3283217592592593</v>
      </c>
      <c r="AN692" s="671">
        <f>IF(OR(AL692="",AM692="",AM692=0),"",AL692*6.172/(AM692*24))</f>
        <v/>
      </c>
      <c r="AO692" s="477">
        <f>IF(AND(AL692=AL691,AM692&lt;&gt;"",AM691&lt;&gt;""),AM692-AM691,"")</f>
        <v/>
      </c>
      <c r="AP692" s="255" t="n"/>
      <c r="AQ692" s="579" t="inlineStr"/>
      <c r="AR692" s="418">
        <f>IF(OR(AQ692="",AQ692="",AQ692=0),"",6.172/(AQ692*24))</f>
        <v/>
      </c>
      <c r="AS692" s="436">
        <f>IF(OR(NOT(ISNUMBER(C692)),NOT(ISNUMBER(AB692))),"",IF(AG692&lt;&gt;"",AG692,AB692)-C692)</f>
        <v/>
      </c>
      <c r="AT692" s="260" t="n"/>
      <c r="AU692" s="261">
        <f>IF($B692="","",TEXT($A692,"yyyymmdd")&amp;"_P"&amp;$C692&amp;"_C"&amp;$F692&amp;"_"&amp;TRIM(RIGHT(SUBSTITUTE(TRIM(SUBSTITUTE($L692,CHAR(160)," "))," ",REPT(" ",60)),60))&amp;IF($P692="","","-"&amp;TRIM(RIGHT(SUBSTITUTE(TRIM(SUBSTITUTE($P692,CHAR(160)," "))," ",REPT(" ",60)),60)))&amp;IF($T692="","","-"&amp;TRIM(RIGHT(SUBSTITUTE(TRIM(SUBSTITUTE($T692,CHAR(160)," "))," ",REPT(" ",60)),60)))&amp;".jpg")</f>
        <v/>
      </c>
    </row>
    <row r="693" ht="42" customHeight="1">
      <c r="A693" s="252" t="n">
        <v>27308</v>
      </c>
      <c r="B693" s="255" t="inlineStr">
        <is>
          <t>Hardie-Ferodo 1000 6 October, 1974</t>
        </is>
      </c>
      <c r="C693" s="255" t="n">
        <v>14</v>
      </c>
      <c r="D693" s="255" t="inlineStr">
        <is>
          <t>B - 1301 – 2000cc</t>
        </is>
      </c>
      <c r="E693" s="255" t="n">
        <v>4</v>
      </c>
      <c r="F693" s="255" t="n">
        <v>44</v>
      </c>
      <c r="G693" s="255" t="inlineStr">
        <is>
          <t>Bob Holden Motors - Shell Racing</t>
        </is>
      </c>
      <c r="H693" s="255" t="n"/>
      <c r="I693" s="255" t="n"/>
      <c r="J693" s="255" t="inlineStr">
        <is>
          <t>Ford Escort Twin Cam Mk.I</t>
        </is>
      </c>
      <c r="K693" s="255" t="n"/>
      <c r="L693" s="255" t="inlineStr">
        <is>
          <t>Geoff Leeds</t>
        </is>
      </c>
      <c r="M693" s="255" t="inlineStr">
        <is>
          <t>AUS</t>
        </is>
      </c>
      <c r="N693" s="695">
        <f>_xlfn.LET(_xlpm.d,_xlfn.XLOOKUP(L693,'[1]Birth Dates'!$A:$A,'[1]Birth Dates'!$B:$B,"",0),IF(_xlpm.d=0,"",_xlpm.d))</f>
        <v/>
      </c>
      <c r="O693" s="255">
        <f>IF(OR(N693="",A693="",NOT(ISNUMBER(N693)),N693&gt;A693),"",DATEDIF(N693,A693,"Y")&amp;" years, "&amp;DATEDIF(N693,A693,"YM")&amp;" months, "&amp;DATEDIF(N693,A693,"MD")&amp;" days")</f>
        <v/>
      </c>
      <c r="P693" s="255" t="inlineStr">
        <is>
          <t>Peter Finlay</t>
        </is>
      </c>
      <c r="Q693" s="255" t="inlineStr">
        <is>
          <t>AUS</t>
        </is>
      </c>
      <c r="R693" s="695">
        <f>_xlfn.LET(_xlpm.d,_xlfn.XLOOKUP(P693,'[1]Birth Dates'!$A:$A,'[1]Birth Dates'!$B:$B,"",0),IF(_xlpm.d=0,"",_xlpm.d))</f>
        <v/>
      </c>
      <c r="S693" s="255">
        <f>IF(OR(R693="",A693="",NOT(ISNUMBER(R693)),R693&gt;A693),"",DATEDIF(R693,A693,"Y")&amp;" years, "&amp;DATEDIF(R693,A693,"YM")&amp;" months, "&amp;DATEDIF(R693,A693,"MD")&amp;" days")</f>
        <v/>
      </c>
      <c r="T693" s="255" t="n"/>
      <c r="U693" s="255" t="n"/>
      <c r="V693" s="695">
        <f>_xlfn.LET(_xlpm.d,_xlfn.XLOOKUP(T693,'[1]Birth Dates'!$A:$A,'[1]Birth Dates'!$B:$B,"",0),IF(_xlpm.d=0,"",_xlpm.d))</f>
        <v/>
      </c>
      <c r="W693" s="255">
        <f>IF(OR(V693="",A693="",NOT(ISNUMBER(V693)),V693&gt;A693),"",DATEDIF(V693,A693,"Y")&amp;" years, "&amp;DATEDIF(V693,A693,"YM")&amp;" months, "&amp;DATEDIF(V693,A693,"MD")&amp;" days")</f>
        <v/>
      </c>
      <c r="X693" s="255" t="n"/>
      <c r="Y693" s="255" t="n"/>
      <c r="Z693" s="255" t="n"/>
      <c r="AA693" s="255" t="n"/>
      <c r="AB693" s="255" t="n">
        <v>36</v>
      </c>
      <c r="AC693" s="255" t="n"/>
      <c r="AD693" s="255" t="n"/>
      <c r="AE693" s="591" t="inlineStr">
        <is>
          <t>3:00.6000</t>
        </is>
      </c>
      <c r="AF693" s="418">
        <f>IF(OR(AE693="",AE693="",AE693=0),"",6.172/(AE693*24))</f>
        <v/>
      </c>
      <c r="AG693" s="259" t="n"/>
      <c r="AH693" s="579" t="inlineStr"/>
      <c r="AI693" s="418">
        <f>IF(OR(AH693="",AH693="",AH693=0),"",6.172/(AH693*24))</f>
        <v/>
      </c>
      <c r="AJ693" s="175">
        <f>IF(AND(ISNUMBER(AB693),ISNUMBER(AG693)),AB693-AG693,"")</f>
        <v/>
      </c>
      <c r="AK693" s="255" t="n"/>
      <c r="AL693" s="255" t="n">
        <v>147</v>
      </c>
      <c r="AM693" s="497" t="n">
        <v>0.3288773148148148</v>
      </c>
      <c r="AN693" s="671">
        <f>IF(OR(AL693="",AM693="",AM693=0),"",AL693*6.172/(AM693*24))</f>
        <v/>
      </c>
      <c r="AO693" s="477">
        <f>IF(AND(AL693=AL692,AM693&lt;&gt;"",AM692&lt;&gt;""),AM693-AM692,"")</f>
        <v/>
      </c>
      <c r="AP693" s="255" t="n"/>
      <c r="AQ693" s="579" t="inlineStr"/>
      <c r="AR693" s="418">
        <f>IF(OR(AQ693="",AQ693="",AQ693=0),"",6.172/(AQ693*24))</f>
        <v/>
      </c>
      <c r="AS693" s="436">
        <f>IF(OR(NOT(ISNUMBER(C693)),NOT(ISNUMBER(AB693))),"",IF(AG693&lt;&gt;"",AG693,AB693)-C693)</f>
        <v/>
      </c>
      <c r="AT693" s="260" t="n"/>
      <c r="AU693" s="261">
        <f>IF($B693="","",TEXT($A693,"yyyymmdd")&amp;"_P"&amp;$C693&amp;"_C"&amp;$F693&amp;"_"&amp;TRIM(RIGHT(SUBSTITUTE(TRIM(SUBSTITUTE($L693,CHAR(160)," "))," ",REPT(" ",60)),60))&amp;IF($P693="","","-"&amp;TRIM(RIGHT(SUBSTITUTE(TRIM(SUBSTITUTE($P693,CHAR(160)," "))," ",REPT(" ",60)),60)))&amp;IF($T693="","","-"&amp;TRIM(RIGHT(SUBSTITUTE(TRIM(SUBSTITUTE($T693,CHAR(160)," "))," ",REPT(" ",60)),60)))&amp;".jpg")</f>
        <v/>
      </c>
    </row>
    <row r="694" ht="42" customHeight="1">
      <c r="A694" s="252" t="n">
        <v>27308</v>
      </c>
      <c r="B694" s="255" t="inlineStr">
        <is>
          <t>Hardie-Ferodo 1000 6 October, 1974</t>
        </is>
      </c>
      <c r="C694" s="255" t="n">
        <v>15</v>
      </c>
      <c r="D694" s="255" t="inlineStr">
        <is>
          <t>C - 2001 – 3000cc</t>
        </is>
      </c>
      <c r="E694" s="255" t="n">
        <v>5</v>
      </c>
      <c r="F694" s="255" t="n">
        <v>27</v>
      </c>
      <c r="G694" s="255" t="inlineStr">
        <is>
          <t>Mollison Motors Pty Ltd</t>
        </is>
      </c>
      <c r="H694" s="255" t="n"/>
      <c r="I694" s="255" t="n"/>
      <c r="J694" s="255" t="inlineStr">
        <is>
          <t>Holden LC Torana GTR</t>
        </is>
      </c>
      <c r="K694" s="255" t="n"/>
      <c r="L694" s="255" t="inlineStr">
        <is>
          <t>Roger Bonhomme</t>
        </is>
      </c>
      <c r="M694" s="255" t="inlineStr">
        <is>
          <t>AUS</t>
        </is>
      </c>
      <c r="N694" s="695">
        <f>_xlfn.LET(_xlpm.d,_xlfn.XLOOKUP(L694,'[1]Birth Dates'!$A:$A,'[1]Birth Dates'!$B:$B,"",0),IF(_xlpm.d=0,"",_xlpm.d))</f>
        <v/>
      </c>
      <c r="O694" s="255">
        <f>IF(OR(N694="",A694="",NOT(ISNUMBER(N694)),N694&gt;A694),"",DATEDIF(N694,A694,"Y")&amp;" years, "&amp;DATEDIF(N694,A694,"YM")&amp;" months, "&amp;DATEDIF(N694,A694,"MD")&amp;" days")</f>
        <v/>
      </c>
      <c r="P694" s="255" t="inlineStr">
        <is>
          <t>Bob Watson</t>
        </is>
      </c>
      <c r="Q694" s="255" t="inlineStr">
        <is>
          <t>AUS</t>
        </is>
      </c>
      <c r="R694" s="695">
        <f>_xlfn.LET(_xlpm.d,_xlfn.XLOOKUP(P694,'[1]Birth Dates'!$A:$A,'[1]Birth Dates'!$B:$B,"",0),IF(_xlpm.d=0,"",_xlpm.d))</f>
        <v/>
      </c>
      <c r="S694" s="255">
        <f>IF(OR(R694="",A694="",NOT(ISNUMBER(R694)),R694&gt;A694),"",DATEDIF(R694,A694,"Y")&amp;" years, "&amp;DATEDIF(R694,A694,"YM")&amp;" months, "&amp;DATEDIF(R694,A694,"MD")&amp;" days")</f>
        <v/>
      </c>
      <c r="T694" s="255" t="n"/>
      <c r="U694" s="255" t="n"/>
      <c r="V694" s="695">
        <f>_xlfn.LET(_xlpm.d,_xlfn.XLOOKUP(T694,'[1]Birth Dates'!$A:$A,'[1]Birth Dates'!$B:$B,"",0),IF(_xlpm.d=0,"",_xlpm.d))</f>
        <v/>
      </c>
      <c r="W694" s="255">
        <f>IF(OR(V694="",A694="",NOT(ISNUMBER(V694)),V694&gt;A694),"",DATEDIF(V694,A694,"Y")&amp;" years, "&amp;DATEDIF(V694,A694,"YM")&amp;" months, "&amp;DATEDIF(V694,A694,"MD")&amp;" days")</f>
        <v/>
      </c>
      <c r="X694" s="255" t="n"/>
      <c r="Y694" s="255" t="n"/>
      <c r="Z694" s="255" t="n"/>
      <c r="AA694" s="255" t="n"/>
      <c r="AB694" s="255" t="n">
        <v>32</v>
      </c>
      <c r="AC694" s="255" t="n"/>
      <c r="AD694" s="255" t="n"/>
      <c r="AE694" s="591" t="inlineStr">
        <is>
          <t>2:57.0000</t>
        </is>
      </c>
      <c r="AF694" s="418">
        <f>IF(OR(AE694="",AE694="",AE694=0),"",6.172/(AE694*24))</f>
        <v/>
      </c>
      <c r="AG694" s="259" t="n"/>
      <c r="AH694" s="579" t="inlineStr"/>
      <c r="AI694" s="418">
        <f>IF(OR(AH694="",AH694="",AH694=0),"",6.172/(AH694*24))</f>
        <v/>
      </c>
      <c r="AJ694" s="175">
        <f>IF(AND(ISNUMBER(AB694),ISNUMBER(AG694)),AB694-AG694,"")</f>
        <v/>
      </c>
      <c r="AK694" s="255" t="n"/>
      <c r="AL694" s="255" t="n">
        <v>146</v>
      </c>
      <c r="AM694" s="497" t="n">
        <v>0.3293518518518518</v>
      </c>
      <c r="AN694" s="671">
        <f>IF(OR(AL694="",AM694="",AM694=0),"",AL694*6.172/(AM694*24))</f>
        <v/>
      </c>
      <c r="AO694" s="477">
        <f>IF(AND(AL694=AL693,AM694&lt;&gt;"",AM693&lt;&gt;""),AM694-AM693,"")</f>
        <v/>
      </c>
      <c r="AP694" s="255" t="n"/>
      <c r="AQ694" s="579" t="inlineStr"/>
      <c r="AR694" s="418">
        <f>IF(OR(AQ694="",AQ694="",AQ694=0),"",6.172/(AQ694*24))</f>
        <v/>
      </c>
      <c r="AS694" s="436">
        <f>IF(OR(NOT(ISNUMBER(C694)),NOT(ISNUMBER(AB694))),"",IF(AG694&lt;&gt;"",AG694,AB694)-C694)</f>
        <v/>
      </c>
      <c r="AT694" s="260" t="n"/>
      <c r="AU694" s="261">
        <f>IF($B694="","",TEXT($A694,"yyyymmdd")&amp;"_P"&amp;$C694&amp;"_C"&amp;$F694&amp;"_"&amp;TRIM(RIGHT(SUBSTITUTE(TRIM(SUBSTITUTE($L694,CHAR(160)," "))," ",REPT(" ",60)),60))&amp;IF($P694="","","-"&amp;TRIM(RIGHT(SUBSTITUTE(TRIM(SUBSTITUTE($P694,CHAR(160)," "))," ",REPT(" ",60)),60)))&amp;IF($T694="","","-"&amp;TRIM(RIGHT(SUBSTITUTE(TRIM(SUBSTITUTE($T694,CHAR(160)," "))," ",REPT(" ",60)),60)))&amp;".jpg")</f>
        <v/>
      </c>
    </row>
    <row r="695" ht="42" customHeight="1">
      <c r="A695" s="252" t="n">
        <v>27308</v>
      </c>
      <c r="B695" s="255" t="inlineStr">
        <is>
          <t>Hardie-Ferodo 1000 6 October, 1974</t>
        </is>
      </c>
      <c r="C695" s="255" t="n">
        <v>16</v>
      </c>
      <c r="D695" s="255" t="inlineStr">
        <is>
          <t>B - 1301 – 2000cc</t>
        </is>
      </c>
      <c r="E695" s="255" t="n">
        <v>5</v>
      </c>
      <c r="F695" s="255" t="n">
        <v>47</v>
      </c>
      <c r="G695" s="255" t="inlineStr">
        <is>
          <t>Klosters Pty Ltd</t>
        </is>
      </c>
      <c r="H695" s="255" t="n"/>
      <c r="I695" s="255" t="n"/>
      <c r="J695" s="255" t="inlineStr">
        <is>
          <t>Ford Escort Twin Cam Mk.I</t>
        </is>
      </c>
      <c r="K695" s="255" t="n"/>
      <c r="L695" s="255" t="inlineStr">
        <is>
          <t>Jim Sullivan</t>
        </is>
      </c>
      <c r="M695" s="255" t="inlineStr">
        <is>
          <t>AUS</t>
        </is>
      </c>
      <c r="N695" s="695">
        <f>_xlfn.LET(_xlpm.d,_xlfn.XLOOKUP(L695,'[1]Birth Dates'!$A:$A,'[1]Birth Dates'!$B:$B,"",0),IF(_xlpm.d=0,"",_xlpm.d))</f>
        <v/>
      </c>
      <c r="O695" s="255">
        <f>IF(OR(N695="",A695="",NOT(ISNUMBER(N695)),N695&gt;A695),"",DATEDIF(N695,A695,"Y")&amp;" years, "&amp;DATEDIF(N695,A695,"YM")&amp;" months, "&amp;DATEDIF(N695,A695,"MD")&amp;" days")</f>
        <v/>
      </c>
      <c r="P695" s="255" t="inlineStr">
        <is>
          <t>Ian White</t>
        </is>
      </c>
      <c r="Q695" s="255" t="inlineStr">
        <is>
          <t>AUS</t>
        </is>
      </c>
      <c r="R695" s="695">
        <f>_xlfn.LET(_xlpm.d,_xlfn.XLOOKUP(P695,'[1]Birth Dates'!$A:$A,'[1]Birth Dates'!$B:$B,"",0),IF(_xlpm.d=0,"",_xlpm.d))</f>
        <v/>
      </c>
      <c r="S695" s="255">
        <f>IF(OR(R695="",A695="",NOT(ISNUMBER(R695)),R695&gt;A695),"",DATEDIF(R695,A695,"Y")&amp;" years, "&amp;DATEDIF(R695,A695,"YM")&amp;" months, "&amp;DATEDIF(R695,A695,"MD")&amp;" days")</f>
        <v/>
      </c>
      <c r="T695" s="255" t="n"/>
      <c r="U695" s="255" t="n"/>
      <c r="V695" s="695">
        <f>_xlfn.LET(_xlpm.d,_xlfn.XLOOKUP(T695,'[1]Birth Dates'!$A:$A,'[1]Birth Dates'!$B:$B,"",0),IF(_xlpm.d=0,"",_xlpm.d))</f>
        <v/>
      </c>
      <c r="W695" s="255">
        <f>IF(OR(V695="",A695="",NOT(ISNUMBER(V695)),V695&gt;A695),"",DATEDIF(V695,A695,"Y")&amp;" years, "&amp;DATEDIF(V695,A695,"YM")&amp;" months, "&amp;DATEDIF(V695,A695,"MD")&amp;" days")</f>
        <v/>
      </c>
      <c r="X695" s="255" t="n"/>
      <c r="Y695" s="255" t="n"/>
      <c r="Z695" s="255" t="n"/>
      <c r="AA695" s="255" t="n"/>
      <c r="AB695" s="255" t="n">
        <v>48</v>
      </c>
      <c r="AC695" s="255" t="n"/>
      <c r="AD695" s="255" t="n"/>
      <c r="AE695" s="591" t="inlineStr">
        <is>
          <t>3:06.4000</t>
        </is>
      </c>
      <c r="AF695" s="418">
        <f>IF(OR(AE695="",AE695="",AE695=0),"",6.172/(AE695*24))</f>
        <v/>
      </c>
      <c r="AG695" s="259" t="n"/>
      <c r="AH695" s="579" t="inlineStr"/>
      <c r="AI695" s="418">
        <f>IF(OR(AH695="",AH695="",AH695=0),"",6.172/(AH695*24))</f>
        <v/>
      </c>
      <c r="AJ695" s="175">
        <f>IF(AND(ISNUMBER(AB695),ISNUMBER(AG695)),AB695-AG695,"")</f>
        <v/>
      </c>
      <c r="AK695" s="255" t="n"/>
      <c r="AL695" s="255" t="n">
        <v>143</v>
      </c>
      <c r="AM695" s="497" t="n">
        <v>0.3284490740740741</v>
      </c>
      <c r="AN695" s="671">
        <f>IF(OR(AL695="",AM695="",AM695=0),"",AL695*6.172/(AM695*24))</f>
        <v/>
      </c>
      <c r="AO695" s="477">
        <f>IF(AND(AL695=AL694,AM695&lt;&gt;"",AM694&lt;&gt;""),AM695-AM694,"")</f>
        <v/>
      </c>
      <c r="AP695" s="255" t="n"/>
      <c r="AQ695" s="579" t="inlineStr"/>
      <c r="AR695" s="418">
        <f>IF(OR(AQ695="",AQ695="",AQ695=0),"",6.172/(AQ695*24))</f>
        <v/>
      </c>
      <c r="AS695" s="436">
        <f>IF(OR(NOT(ISNUMBER(C695)),NOT(ISNUMBER(AB695))),"",IF(AG695&lt;&gt;"",AG695,AB695)-C695)</f>
        <v/>
      </c>
      <c r="AT695" s="260" t="n"/>
      <c r="AU695" s="261">
        <f>IF($B695="","",TEXT($A695,"yyyymmdd")&amp;"_P"&amp;$C695&amp;"_C"&amp;$F695&amp;"_"&amp;TRIM(RIGHT(SUBSTITUTE(TRIM(SUBSTITUTE($L695,CHAR(160)," "))," ",REPT(" ",60)),60))&amp;IF($P695="","","-"&amp;TRIM(RIGHT(SUBSTITUTE(TRIM(SUBSTITUTE($P695,CHAR(160)," "))," ",REPT(" ",60)),60)))&amp;IF($T695="","","-"&amp;TRIM(RIGHT(SUBSTITUTE(TRIM(SUBSTITUTE($T695,CHAR(160)," "))," ",REPT(" ",60)),60)))&amp;".jpg")</f>
        <v/>
      </c>
    </row>
    <row r="696" ht="42" customHeight="1">
      <c r="A696" s="252" t="n">
        <v>27308</v>
      </c>
      <c r="B696" s="255" t="inlineStr">
        <is>
          <t>Hardie-Ferodo 1000 6 October, 1974</t>
        </is>
      </c>
      <c r="C696" s="255" t="n">
        <v>17</v>
      </c>
      <c r="D696" s="255" t="inlineStr">
        <is>
          <t>A - Up to 1300cc</t>
        </is>
      </c>
      <c r="E696" s="255" t="n">
        <v>1</v>
      </c>
      <c r="F696" s="255" t="n">
        <v>57</v>
      </c>
      <c r="G696" s="255" t="inlineStr">
        <is>
          <t>G Leggatt</t>
        </is>
      </c>
      <c r="H696" s="255" t="n"/>
      <c r="I696" s="255" t="n"/>
      <c r="J696" s="255" t="inlineStr">
        <is>
          <t>Morris Cooper S</t>
        </is>
      </c>
      <c r="K696" s="255" t="n"/>
      <c r="L696" s="255" t="inlineStr">
        <is>
          <t>Gary Leggatt</t>
        </is>
      </c>
      <c r="M696" s="255" t="inlineStr">
        <is>
          <t>AUS</t>
        </is>
      </c>
      <c r="N696" s="695">
        <f>_xlfn.LET(_xlpm.d,_xlfn.XLOOKUP(L696,'[1]Birth Dates'!$A:$A,'[1]Birth Dates'!$B:$B,"",0),IF(_xlpm.d=0,"",_xlpm.d))</f>
        <v/>
      </c>
      <c r="O696" s="255">
        <f>IF(OR(N696="",A696="",NOT(ISNUMBER(N696)),N696&gt;A696),"",DATEDIF(N696,A696,"Y")&amp;" years, "&amp;DATEDIF(N696,A696,"YM")&amp;" months, "&amp;DATEDIF(N696,A696,"MD")&amp;" days")</f>
        <v/>
      </c>
      <c r="P696" s="255" t="inlineStr">
        <is>
          <t>Peter Lander</t>
        </is>
      </c>
      <c r="Q696" s="255" t="inlineStr">
        <is>
          <t>AUS</t>
        </is>
      </c>
      <c r="R696" s="695">
        <f>_xlfn.LET(_xlpm.d,_xlfn.XLOOKUP(P696,'[1]Birth Dates'!$A:$A,'[1]Birth Dates'!$B:$B,"",0),IF(_xlpm.d=0,"",_xlpm.d))</f>
        <v/>
      </c>
      <c r="S696" s="255">
        <f>IF(OR(R696="",A696="",NOT(ISNUMBER(R696)),R696&gt;A696),"",DATEDIF(R696,A696,"Y")&amp;" years, "&amp;DATEDIF(R696,A696,"YM")&amp;" months, "&amp;DATEDIF(R696,A696,"MD")&amp;" days")</f>
        <v/>
      </c>
      <c r="T696" s="255" t="n"/>
      <c r="U696" s="255" t="n"/>
      <c r="V696" s="695">
        <f>_xlfn.LET(_xlpm.d,_xlfn.XLOOKUP(T696,'[1]Birth Dates'!$A:$A,'[1]Birth Dates'!$B:$B,"",0),IF(_xlpm.d=0,"",_xlpm.d))</f>
        <v/>
      </c>
      <c r="W696" s="255">
        <f>IF(OR(V696="",A696="",NOT(ISNUMBER(V696)),V696&gt;A696),"",DATEDIF(V696,A696,"Y")&amp;" years, "&amp;DATEDIF(V696,A696,"YM")&amp;" months, "&amp;DATEDIF(V696,A696,"MD")&amp;" days")</f>
        <v/>
      </c>
      <c r="X696" s="255" t="n"/>
      <c r="Y696" s="255" t="n"/>
      <c r="Z696" s="255" t="n"/>
      <c r="AA696" s="255" t="n"/>
      <c r="AB696" s="255" t="n">
        <v>35</v>
      </c>
      <c r="AC696" s="255" t="n"/>
      <c r="AD696" s="255" t="n"/>
      <c r="AE696" s="591" t="inlineStr">
        <is>
          <t>3:00.0000</t>
        </is>
      </c>
      <c r="AF696" s="418">
        <f>IF(OR(AE696="",AE696="",AE696=0),"",6.172/(AE696*24))</f>
        <v/>
      </c>
      <c r="AG696" s="259" t="n"/>
      <c r="AH696" s="579" t="inlineStr"/>
      <c r="AI696" s="418">
        <f>IF(OR(AH696="",AH696="",AH696=0),"",6.172/(AH696*24))</f>
        <v/>
      </c>
      <c r="AJ696" s="175">
        <f>IF(AND(ISNUMBER(AB696),ISNUMBER(AG696)),AB696-AG696,"")</f>
        <v/>
      </c>
      <c r="AK696" s="255" t="n"/>
      <c r="AL696" s="255" t="n">
        <v>142</v>
      </c>
      <c r="AM696" s="497" t="n">
        <v>0.3284837962962963</v>
      </c>
      <c r="AN696" s="671">
        <f>IF(OR(AL696="",AM696="",AM696=0),"",AL696*6.172/(AM696*24))</f>
        <v/>
      </c>
      <c r="AO696" s="477">
        <f>IF(AND(AL696=AL695,AM696&lt;&gt;"",AM695&lt;&gt;""),AM696-AM695,"")</f>
        <v/>
      </c>
      <c r="AP696" s="255" t="n"/>
      <c r="AQ696" s="579" t="inlineStr"/>
      <c r="AR696" s="418">
        <f>IF(OR(AQ696="",AQ696="",AQ696=0),"",6.172/(AQ696*24))</f>
        <v/>
      </c>
      <c r="AS696" s="436">
        <f>IF(OR(NOT(ISNUMBER(C696)),NOT(ISNUMBER(AB696))),"",IF(AG696&lt;&gt;"",AG696,AB696)-C696)</f>
        <v/>
      </c>
      <c r="AT696" s="260" t="n"/>
      <c r="AU696" s="261">
        <f>IF($B696="","",TEXT($A696,"yyyymmdd")&amp;"_P"&amp;$C696&amp;"_C"&amp;$F696&amp;"_"&amp;TRIM(RIGHT(SUBSTITUTE(TRIM(SUBSTITUTE($L696,CHAR(160)," "))," ",REPT(" ",60)),60))&amp;IF($P696="","","-"&amp;TRIM(RIGHT(SUBSTITUTE(TRIM(SUBSTITUTE($P696,CHAR(160)," "))," ",REPT(" ",60)),60)))&amp;IF($T696="","","-"&amp;TRIM(RIGHT(SUBSTITUTE(TRIM(SUBSTITUTE($T696,CHAR(160)," "))," ",REPT(" ",60)),60)))&amp;".jpg")</f>
        <v/>
      </c>
    </row>
    <row r="697" ht="42" customHeight="1">
      <c r="A697" s="252" t="n">
        <v>27308</v>
      </c>
      <c r="B697" s="255" t="inlineStr">
        <is>
          <t>Hardie-Ferodo 1000 6 October, 1974</t>
        </is>
      </c>
      <c r="C697" s="255" t="n">
        <v>18</v>
      </c>
      <c r="D697" s="255" t="inlineStr">
        <is>
          <t>A - Up to 1300cc</t>
        </is>
      </c>
      <c r="E697" s="255" t="n">
        <v>2</v>
      </c>
      <c r="F697" s="255" t="n">
        <v>63</v>
      </c>
      <c r="G697" s="255" t="inlineStr">
        <is>
          <t>Auto Village - Nowra</t>
        </is>
      </c>
      <c r="H697" s="255" t="n"/>
      <c r="I697" s="255" t="n"/>
      <c r="J697" s="255" t="inlineStr">
        <is>
          <t>Honda Civic</t>
        </is>
      </c>
      <c r="K697" s="255" t="n"/>
      <c r="L697" s="255" t="inlineStr">
        <is>
          <t>Ken Brian</t>
        </is>
      </c>
      <c r="M697" s="255" t="inlineStr">
        <is>
          <t>AUS</t>
        </is>
      </c>
      <c r="N697" s="695">
        <f>_xlfn.LET(_xlpm.d,_xlfn.XLOOKUP(L697,'[1]Birth Dates'!$A:$A,'[1]Birth Dates'!$B:$B,"",0),IF(_xlpm.d=0,"",_xlpm.d))</f>
        <v/>
      </c>
      <c r="O697" s="255">
        <f>IF(OR(N697="",A697="",NOT(ISNUMBER(N697)),N697&gt;A697),"",DATEDIF(N697,A697,"Y")&amp;" years, "&amp;DATEDIF(N697,A697,"YM")&amp;" months, "&amp;DATEDIF(N697,A697,"MD")&amp;" days")</f>
        <v/>
      </c>
      <c r="P697" s="255" t="inlineStr">
        <is>
          <t>Noel Riley</t>
        </is>
      </c>
      <c r="Q697" s="255" t="inlineStr">
        <is>
          <t>AUS</t>
        </is>
      </c>
      <c r="R697" s="695">
        <f>_xlfn.LET(_xlpm.d,_xlfn.XLOOKUP(P697,'[1]Birth Dates'!$A:$A,'[1]Birth Dates'!$B:$B,"",0),IF(_xlpm.d=0,"",_xlpm.d))</f>
        <v/>
      </c>
      <c r="S697" s="255">
        <f>IF(OR(R697="",A697="",NOT(ISNUMBER(R697)),R697&gt;A697),"",DATEDIF(R697,A697,"Y")&amp;" years, "&amp;DATEDIF(R697,A697,"YM")&amp;" months, "&amp;DATEDIF(R697,A697,"MD")&amp;" days")</f>
        <v/>
      </c>
      <c r="T697" s="255" t="n"/>
      <c r="U697" s="255" t="n"/>
      <c r="V697" s="695">
        <f>_xlfn.LET(_xlpm.d,_xlfn.XLOOKUP(T697,'[1]Birth Dates'!$A:$A,'[1]Birth Dates'!$B:$B,"",0),IF(_xlpm.d=0,"",_xlpm.d))</f>
        <v/>
      </c>
      <c r="W697" s="255">
        <f>IF(OR(V697="",A697="",NOT(ISNUMBER(V697)),V697&gt;A697),"",DATEDIF(V697,A697,"Y")&amp;" years, "&amp;DATEDIF(V697,A697,"YM")&amp;" months, "&amp;DATEDIF(V697,A697,"MD")&amp;" days")</f>
        <v/>
      </c>
      <c r="X697" s="255" t="n"/>
      <c r="Y697" s="255" t="n"/>
      <c r="Z697" s="255" t="n"/>
      <c r="AA697" s="255" t="n"/>
      <c r="AB697" s="255" t="n">
        <v>55</v>
      </c>
      <c r="AC697" s="255" t="n"/>
      <c r="AD697" s="255" t="n"/>
      <c r="AE697" s="591" t="inlineStr">
        <is>
          <t>3:12.8000</t>
        </is>
      </c>
      <c r="AF697" s="418">
        <f>IF(OR(AE697="",AE697="",AE697=0),"",6.172/(AE697*24))</f>
        <v/>
      </c>
      <c r="AG697" s="259" t="n"/>
      <c r="AH697" s="579" t="inlineStr"/>
      <c r="AI697" s="418">
        <f>IF(OR(AH697="",AH697="",AH697=0),"",6.172/(AH697*24))</f>
        <v/>
      </c>
      <c r="AJ697" s="175">
        <f>IF(AND(ISNUMBER(AB697),ISNUMBER(AG697)),AB697-AG697,"")</f>
        <v/>
      </c>
      <c r="AK697" s="255" t="n"/>
      <c r="AL697" s="255" t="n">
        <v>142</v>
      </c>
      <c r="AM697" s="497" t="n">
        <v>0.329212962962963</v>
      </c>
      <c r="AN697" s="671">
        <f>IF(OR(AL697="",AM697="",AM697=0),"",AL697*6.172/(AM697*24))</f>
        <v/>
      </c>
      <c r="AO697" s="477">
        <f>IF(AND(AL697=AL696,AM697&lt;&gt;"",AM696&lt;&gt;""),AM697-AM696,"")</f>
        <v/>
      </c>
      <c r="AP697" s="255" t="n"/>
      <c r="AQ697" s="579" t="inlineStr"/>
      <c r="AR697" s="418">
        <f>IF(OR(AQ697="",AQ697="",AQ697=0),"",6.172/(AQ697*24))</f>
        <v/>
      </c>
      <c r="AS697" s="436">
        <f>IF(OR(NOT(ISNUMBER(C697)),NOT(ISNUMBER(AB697))),"",IF(AG697&lt;&gt;"",AG697,AB697)-C697)</f>
        <v/>
      </c>
      <c r="AT697" s="260" t="n"/>
      <c r="AU697" s="261">
        <f>IF($B697="","",TEXT($A697,"yyyymmdd")&amp;"_P"&amp;$C697&amp;"_C"&amp;$F697&amp;"_"&amp;TRIM(RIGHT(SUBSTITUTE(TRIM(SUBSTITUTE($L697,CHAR(160)," "))," ",REPT(" ",60)),60))&amp;IF($P697="","","-"&amp;TRIM(RIGHT(SUBSTITUTE(TRIM(SUBSTITUTE($P697,CHAR(160)," "))," ",REPT(" ",60)),60)))&amp;IF($T697="","","-"&amp;TRIM(RIGHT(SUBSTITUTE(TRIM(SUBSTITUTE($T697,CHAR(160)," "))," ",REPT(" ",60)),60)))&amp;".jpg")</f>
        <v/>
      </c>
    </row>
    <row r="698" ht="42" customHeight="1">
      <c r="A698" s="252" t="n">
        <v>27308</v>
      </c>
      <c r="B698" s="255" t="inlineStr">
        <is>
          <t>Hardie-Ferodo 1000 6 October, 1974</t>
        </is>
      </c>
      <c r="C698" s="255" t="n">
        <v>19</v>
      </c>
      <c r="D698" s="255" t="inlineStr">
        <is>
          <t>A - Up to 1300cc</t>
        </is>
      </c>
      <c r="E698" s="255" t="n">
        <v>3</v>
      </c>
      <c r="F698" s="255" t="n">
        <v>60</v>
      </c>
      <c r="G698" s="255" t="inlineStr">
        <is>
          <t>Fred's Treds Pty Ltd</t>
        </is>
      </c>
      <c r="H698" s="255" t="n"/>
      <c r="I698" s="255" t="n"/>
      <c r="J698" s="255" t="inlineStr">
        <is>
          <t>Alfa Romeo GT 1300 Junior</t>
        </is>
      </c>
      <c r="K698" s="255" t="n"/>
      <c r="L698" s="255" t="inlineStr">
        <is>
          <t>Ron Gillard</t>
        </is>
      </c>
      <c r="M698" s="255" t="inlineStr">
        <is>
          <t>AUS</t>
        </is>
      </c>
      <c r="N698" s="695">
        <f>_xlfn.LET(_xlpm.d,_xlfn.XLOOKUP(L698,'[1]Birth Dates'!$A:$A,'[1]Birth Dates'!$B:$B,"",0),IF(_xlpm.d=0,"",_xlpm.d))</f>
        <v/>
      </c>
      <c r="O698" s="255">
        <f>IF(OR(N698="",A698="",NOT(ISNUMBER(N698)),N698&gt;A698),"",DATEDIF(N698,A698,"Y")&amp;" years, "&amp;DATEDIF(N698,A698,"YM")&amp;" months, "&amp;DATEDIF(N698,A698,"MD")&amp;" days")</f>
        <v/>
      </c>
      <c r="P698" s="255" t="inlineStr">
        <is>
          <t>Gordon Rich</t>
        </is>
      </c>
      <c r="Q698" s="255" t="inlineStr">
        <is>
          <t>AUS</t>
        </is>
      </c>
      <c r="R698" s="695">
        <f>_xlfn.LET(_xlpm.d,_xlfn.XLOOKUP(P698,'[1]Birth Dates'!$A:$A,'[1]Birth Dates'!$B:$B,"",0),IF(_xlpm.d=0,"",_xlpm.d))</f>
        <v/>
      </c>
      <c r="S698" s="255">
        <f>IF(OR(R698="",A698="",NOT(ISNUMBER(R698)),R698&gt;A698),"",DATEDIF(R698,A698,"Y")&amp;" years, "&amp;DATEDIF(R698,A698,"YM")&amp;" months, "&amp;DATEDIF(R698,A698,"MD")&amp;" days")</f>
        <v/>
      </c>
      <c r="T698" s="255" t="n"/>
      <c r="U698" s="255" t="n"/>
      <c r="V698" s="695">
        <f>_xlfn.LET(_xlpm.d,_xlfn.XLOOKUP(T698,'[1]Birth Dates'!$A:$A,'[1]Birth Dates'!$B:$B,"",0),IF(_xlpm.d=0,"",_xlpm.d))</f>
        <v/>
      </c>
      <c r="W698" s="255">
        <f>IF(OR(V698="",A698="",NOT(ISNUMBER(V698)),V698&gt;A698),"",DATEDIF(V698,A698,"Y")&amp;" years, "&amp;DATEDIF(V698,A698,"YM")&amp;" months, "&amp;DATEDIF(V698,A698,"MD")&amp;" days")</f>
        <v/>
      </c>
      <c r="X698" s="255" t="n"/>
      <c r="Y698" s="255" t="n"/>
      <c r="Z698" s="255" t="n"/>
      <c r="AA698" s="255" t="n"/>
      <c r="AB698" s="255" t="n">
        <v>54</v>
      </c>
      <c r="AC698" s="255" t="n"/>
      <c r="AD698" s="255" t="n"/>
      <c r="AE698" s="591" t="inlineStr">
        <is>
          <t>3:10.9000</t>
        </is>
      </c>
      <c r="AF698" s="418">
        <f>IF(OR(AE698="",AE698="",AE698=0),"",6.172/(AE698*24))</f>
        <v/>
      </c>
      <c r="AG698" s="259" t="n"/>
      <c r="AH698" s="579" t="inlineStr"/>
      <c r="AI698" s="418">
        <f>IF(OR(AH698="",AH698="",AH698=0),"",6.172/(AH698*24))</f>
        <v/>
      </c>
      <c r="AJ698" s="175">
        <f>IF(AND(ISNUMBER(AB698),ISNUMBER(AG698)),AB698-AG698,"")</f>
        <v/>
      </c>
      <c r="AK698" s="255" t="n"/>
      <c r="AL698" s="255" t="n">
        <v>140</v>
      </c>
      <c r="AM698" s="497" t="n">
        <v>0.3283680555555555</v>
      </c>
      <c r="AN698" s="671">
        <f>IF(OR(AL698="",AM698="",AM698=0),"",AL698*6.172/(AM698*24))</f>
        <v/>
      </c>
      <c r="AO698" s="477">
        <f>IF(AND(AL698=AL697,AM698&lt;&gt;"",AM697&lt;&gt;""),AM698-AM697,"")</f>
        <v/>
      </c>
      <c r="AP698" s="255" t="n"/>
      <c r="AQ698" s="579" t="inlineStr"/>
      <c r="AR698" s="418">
        <f>IF(OR(AQ698="",AQ698="",AQ698=0),"",6.172/(AQ698*24))</f>
        <v/>
      </c>
      <c r="AS698" s="436">
        <f>IF(OR(NOT(ISNUMBER(C698)),NOT(ISNUMBER(AB698))),"",IF(AG698&lt;&gt;"",AG698,AB698)-C698)</f>
        <v/>
      </c>
      <c r="AT698" s="260" t="n"/>
      <c r="AU698" s="261">
        <f>IF($B698="","",TEXT($A698,"yyyymmdd")&amp;"_P"&amp;$C698&amp;"_C"&amp;$F698&amp;"_"&amp;TRIM(RIGHT(SUBSTITUTE(TRIM(SUBSTITUTE($L698,CHAR(160)," "))," ",REPT(" ",60)),60))&amp;IF($P698="","","-"&amp;TRIM(RIGHT(SUBSTITUTE(TRIM(SUBSTITUTE($P698,CHAR(160)," "))," ",REPT(" ",60)),60)))&amp;IF($T698="","","-"&amp;TRIM(RIGHT(SUBSTITUTE(TRIM(SUBSTITUTE($T698,CHAR(160)," "))," ",REPT(" ",60)),60)))&amp;".jpg")</f>
        <v/>
      </c>
    </row>
    <row r="699" ht="42" customHeight="1">
      <c r="A699" s="252" t="n">
        <v>27308</v>
      </c>
      <c r="B699" s="255" t="inlineStr">
        <is>
          <t>Hardie-Ferodo 1000 6 October, 1974</t>
        </is>
      </c>
      <c r="C699" s="255" t="n">
        <v>20</v>
      </c>
      <c r="D699" s="255" t="inlineStr">
        <is>
          <t>A - Up to 1300cc</t>
        </is>
      </c>
      <c r="E699" s="255" t="n">
        <v>4</v>
      </c>
      <c r="F699" s="255" t="n">
        <v>59</v>
      </c>
      <c r="G699" s="255" t="inlineStr">
        <is>
          <t>Clement Motors</t>
        </is>
      </c>
      <c r="H699" s="255" t="n"/>
      <c r="I699" s="255" t="n"/>
      <c r="J699" s="255" t="inlineStr">
        <is>
          <t>Morris Cooper S</t>
        </is>
      </c>
      <c r="K699" s="255" t="n"/>
      <c r="L699" s="255" t="inlineStr">
        <is>
          <t>David Clement</t>
        </is>
      </c>
      <c r="M699" s="255" t="inlineStr">
        <is>
          <t>AUS</t>
        </is>
      </c>
      <c r="N699" s="695">
        <f>_xlfn.LET(_xlpm.d,_xlfn.XLOOKUP(L699,'[1]Birth Dates'!$A:$A,'[1]Birth Dates'!$B:$B,"",0),IF(_xlpm.d=0,"",_xlpm.d))</f>
        <v/>
      </c>
      <c r="O699" s="255">
        <f>IF(OR(N699="",A699="",NOT(ISNUMBER(N699)),N699&gt;A699),"",DATEDIF(N699,A699,"Y")&amp;" years, "&amp;DATEDIF(N699,A699,"YM")&amp;" months, "&amp;DATEDIF(N699,A699,"MD")&amp;" days")</f>
        <v/>
      </c>
      <c r="P699" s="255" t="inlineStr">
        <is>
          <t>Neil Mason</t>
        </is>
      </c>
      <c r="Q699" s="255" t="inlineStr">
        <is>
          <t>AUS</t>
        </is>
      </c>
      <c r="R699" s="695">
        <f>_xlfn.LET(_xlpm.d,_xlfn.XLOOKUP(P699,'[1]Birth Dates'!$A:$A,'[1]Birth Dates'!$B:$B,"",0),IF(_xlpm.d=0,"",_xlpm.d))</f>
        <v/>
      </c>
      <c r="S699" s="255">
        <f>IF(OR(R699="",A699="",NOT(ISNUMBER(R699)),R699&gt;A699),"",DATEDIF(R699,A699,"Y")&amp;" years, "&amp;DATEDIF(R699,A699,"YM")&amp;" months, "&amp;DATEDIF(R699,A699,"MD")&amp;" days")</f>
        <v/>
      </c>
      <c r="T699" s="255" t="n"/>
      <c r="U699" s="255" t="n"/>
      <c r="V699" s="695">
        <f>_xlfn.LET(_xlpm.d,_xlfn.XLOOKUP(T699,'[1]Birth Dates'!$A:$A,'[1]Birth Dates'!$B:$B,"",0),IF(_xlpm.d=0,"",_xlpm.d))</f>
        <v/>
      </c>
      <c r="W699" s="255">
        <f>IF(OR(V699="",A699="",NOT(ISNUMBER(V699)),V699&gt;A699),"",DATEDIF(V699,A699,"Y")&amp;" years, "&amp;DATEDIF(V699,A699,"YM")&amp;" months, "&amp;DATEDIF(V699,A699,"MD")&amp;" days")</f>
        <v/>
      </c>
      <c r="X699" s="255" t="n"/>
      <c r="Y699" s="255" t="n"/>
      <c r="Z699" s="255" t="n"/>
      <c r="AA699" s="255" t="n"/>
      <c r="AB699" s="255" t="n">
        <v>47</v>
      </c>
      <c r="AC699" s="255" t="n"/>
      <c r="AD699" s="255" t="n"/>
      <c r="AE699" s="591" t="inlineStr">
        <is>
          <t>3:06.4000</t>
        </is>
      </c>
      <c r="AF699" s="418">
        <f>IF(OR(AE699="",AE699="",AE699=0),"",6.172/(AE699*24))</f>
        <v/>
      </c>
      <c r="AG699" s="259" t="n"/>
      <c r="AH699" s="579" t="inlineStr"/>
      <c r="AI699" s="418">
        <f>IF(OR(AH699="",AH699="",AH699=0),"",6.172/(AH699*24))</f>
        <v/>
      </c>
      <c r="AJ699" s="175">
        <f>IF(AND(ISNUMBER(AB699),ISNUMBER(AG699)),AB699-AG699,"")</f>
        <v/>
      </c>
      <c r="AK699" s="255" t="n"/>
      <c r="AL699" s="255" t="n">
        <v>140</v>
      </c>
      <c r="AM699" s="497" t="n">
        <v>0.3284953703703704</v>
      </c>
      <c r="AN699" s="671">
        <f>IF(OR(AL699="",AM699="",AM699=0),"",AL699*6.172/(AM699*24))</f>
        <v/>
      </c>
      <c r="AO699" s="477">
        <f>IF(AND(AL699=AL698,AM699&lt;&gt;"",AM698&lt;&gt;""),AM699-AM698,"")</f>
        <v/>
      </c>
      <c r="AP699" s="255" t="n"/>
      <c r="AQ699" s="579" t="inlineStr"/>
      <c r="AR699" s="418">
        <f>IF(OR(AQ699="",AQ699="",AQ699=0),"",6.172/(AQ699*24))</f>
        <v/>
      </c>
      <c r="AS699" s="436">
        <f>IF(OR(NOT(ISNUMBER(C699)),NOT(ISNUMBER(AB699))),"",IF(AG699&lt;&gt;"",AG699,AB699)-C699)</f>
        <v/>
      </c>
      <c r="AT699" s="260" t="n"/>
      <c r="AU699" s="261">
        <f>IF($B699="","",TEXT($A699,"yyyymmdd")&amp;"_P"&amp;$C699&amp;"_C"&amp;$F699&amp;"_"&amp;TRIM(RIGHT(SUBSTITUTE(TRIM(SUBSTITUTE($L699,CHAR(160)," "))," ",REPT(" ",60)),60))&amp;IF($P699="","","-"&amp;TRIM(RIGHT(SUBSTITUTE(TRIM(SUBSTITUTE($P699,CHAR(160)," "))," ",REPT(" ",60)),60)))&amp;IF($T699="","","-"&amp;TRIM(RIGHT(SUBSTITUTE(TRIM(SUBSTITUTE($T699,CHAR(160)," "))," ",REPT(" ",60)),60)))&amp;".jpg")</f>
        <v/>
      </c>
    </row>
    <row r="700" ht="42" customHeight="1">
      <c r="A700" s="252" t="n">
        <v>27308</v>
      </c>
      <c r="B700" s="255" t="inlineStr">
        <is>
          <t>Hardie-Ferodo 1000 6 October, 1974</t>
        </is>
      </c>
      <c r="C700" s="255" t="n">
        <v>21</v>
      </c>
      <c r="D700" s="255" t="inlineStr">
        <is>
          <t>D - 3001 – 6000cc</t>
        </is>
      </c>
      <c r="E700" s="255" t="n">
        <v>7</v>
      </c>
      <c r="F700" s="255" t="n">
        <v>10</v>
      </c>
      <c r="G700" s="255" t="inlineStr">
        <is>
          <t>Niel West Motors</t>
        </is>
      </c>
      <c r="H700" s="255" t="n"/>
      <c r="I700" s="255" t="n"/>
      <c r="J700" s="255" t="inlineStr">
        <is>
          <t>Holden LJ Torana GTR XU-1</t>
        </is>
      </c>
      <c r="K700" s="255" t="n"/>
      <c r="L700" s="255" t="inlineStr">
        <is>
          <t>Neil West</t>
        </is>
      </c>
      <c r="M700" s="255" t="inlineStr">
        <is>
          <t>AUS</t>
        </is>
      </c>
      <c r="N700" s="695">
        <f>_xlfn.LET(_xlpm.d,_xlfn.XLOOKUP(L700,'[1]Birth Dates'!$A:$A,'[1]Birth Dates'!$B:$B,"",0),IF(_xlpm.d=0,"",_xlpm.d))</f>
        <v/>
      </c>
      <c r="O700" s="255">
        <f>IF(OR(N700="",A700="",NOT(ISNUMBER(N700)),N700&gt;A700),"",DATEDIF(N700,A700,"Y")&amp;" years, "&amp;DATEDIF(N700,A700,"YM")&amp;" months, "&amp;DATEDIF(N700,A700,"MD")&amp;" days")</f>
        <v/>
      </c>
      <c r="P700" s="255" t="inlineStr">
        <is>
          <t>Peter Harding</t>
        </is>
      </c>
      <c r="Q700" s="255" t="inlineStr">
        <is>
          <t>AUS</t>
        </is>
      </c>
      <c r="R700" s="695">
        <f>_xlfn.LET(_xlpm.d,_xlfn.XLOOKUP(P700,'[1]Birth Dates'!$A:$A,'[1]Birth Dates'!$B:$B,"",0),IF(_xlpm.d=0,"",_xlpm.d))</f>
        <v/>
      </c>
      <c r="S700" s="255">
        <f>IF(OR(R700="",A700="",NOT(ISNUMBER(R700)),R700&gt;A700),"",DATEDIF(R700,A700,"Y")&amp;" years, "&amp;DATEDIF(R700,A700,"YM")&amp;" months, "&amp;DATEDIF(R700,A700,"MD")&amp;" days")</f>
        <v/>
      </c>
      <c r="T700" s="255" t="n"/>
      <c r="U700" s="255" t="n"/>
      <c r="V700" s="695">
        <f>_xlfn.LET(_xlpm.d,_xlfn.XLOOKUP(T700,'[1]Birth Dates'!$A:$A,'[1]Birth Dates'!$B:$B,"",0),IF(_xlpm.d=0,"",_xlpm.d))</f>
        <v/>
      </c>
      <c r="W700" s="255">
        <f>IF(OR(V700="",A700="",NOT(ISNUMBER(V700)),V700&gt;A700),"",DATEDIF(V700,A700,"Y")&amp;" years, "&amp;DATEDIF(V700,A700,"YM")&amp;" months, "&amp;DATEDIF(V700,A700,"MD")&amp;" days")</f>
        <v/>
      </c>
      <c r="X700" s="255" t="n"/>
      <c r="Y700" s="255" t="n"/>
      <c r="Z700" s="255" t="n"/>
      <c r="AA700" s="255" t="n"/>
      <c r="AB700" s="255" t="n">
        <v>22</v>
      </c>
      <c r="AC700" s="255" t="n"/>
      <c r="AD700" s="255" t="n"/>
      <c r="AE700" s="591" t="inlineStr">
        <is>
          <t>2:50.3000</t>
        </is>
      </c>
      <c r="AF700" s="418">
        <f>IF(OR(AE700="",AE700="",AE700=0),"",6.172/(AE700*24))</f>
        <v/>
      </c>
      <c r="AG700" s="259" t="n"/>
      <c r="AH700" s="579" t="inlineStr"/>
      <c r="AI700" s="418">
        <f>IF(OR(AH700="",AH700="",AH700=0),"",6.172/(AH700*24))</f>
        <v/>
      </c>
      <c r="AJ700" s="175">
        <f>IF(AND(ISNUMBER(AB700),ISNUMBER(AG700)),AB700-AG700,"")</f>
        <v/>
      </c>
      <c r="AK700" s="255" t="n"/>
      <c r="AL700" s="255" t="n">
        <v>138</v>
      </c>
      <c r="AM700" s="497" t="n">
        <v>0.3279861111111111</v>
      </c>
      <c r="AN700" s="671">
        <f>IF(OR(AL700="",AM700="",AM700=0),"",AL700*6.172/(AM700*24))</f>
        <v/>
      </c>
      <c r="AO700" s="477">
        <f>IF(AND(AL700=AL699,AM700&lt;&gt;"",AM699&lt;&gt;""),AM700-AM699,"")</f>
        <v/>
      </c>
      <c r="AP700" s="255" t="n"/>
      <c r="AQ700" s="579" t="inlineStr"/>
      <c r="AR700" s="418">
        <f>IF(OR(AQ700="",AQ700="",AQ700=0),"",6.172/(AQ700*24))</f>
        <v/>
      </c>
      <c r="AS700" s="436">
        <f>IF(OR(NOT(ISNUMBER(C700)),NOT(ISNUMBER(AB700))),"",IF(AG700&lt;&gt;"",AG700,AB700)-C700)</f>
        <v/>
      </c>
      <c r="AT700" s="260" t="n"/>
      <c r="AU700" s="261">
        <f>IF($B700="","",TEXT($A700,"yyyymmdd")&amp;"_P"&amp;$C700&amp;"_C"&amp;$F700&amp;"_"&amp;TRIM(RIGHT(SUBSTITUTE(TRIM(SUBSTITUTE($L700,CHAR(160)," "))," ",REPT(" ",60)),60))&amp;IF($P700="","","-"&amp;TRIM(RIGHT(SUBSTITUTE(TRIM(SUBSTITUTE($P700,CHAR(160)," "))," ",REPT(" ",60)),60)))&amp;IF($T700="","","-"&amp;TRIM(RIGHT(SUBSTITUTE(TRIM(SUBSTITUTE($T700,CHAR(160)," "))," ",REPT(" ",60)),60)))&amp;".jpg")</f>
        <v/>
      </c>
    </row>
    <row r="701" ht="42" customHeight="1">
      <c r="A701" s="252" t="n">
        <v>27308</v>
      </c>
      <c r="B701" s="255" t="inlineStr">
        <is>
          <t>Hardie-Ferodo 1000 6 October, 1974</t>
        </is>
      </c>
      <c r="C701" s="255" t="n">
        <v>22</v>
      </c>
      <c r="D701" s="255" t="inlineStr">
        <is>
          <t>A - Up to 1300cc</t>
        </is>
      </c>
      <c r="E701" s="255" t="n">
        <v>5</v>
      </c>
      <c r="F701" s="255" t="n">
        <v>61</v>
      </c>
      <c r="G701" s="255" t="inlineStr">
        <is>
          <t>Honda Australia Pty Ltd</t>
        </is>
      </c>
      <c r="H701" s="255" t="n"/>
      <c r="I701" s="255" t="n"/>
      <c r="J701" s="255" t="inlineStr">
        <is>
          <t>Honda Civic</t>
        </is>
      </c>
      <c r="K701" s="255" t="n"/>
      <c r="L701" s="255" t="inlineStr">
        <is>
          <t>Max McGinley</t>
        </is>
      </c>
      <c r="M701" s="255" t="inlineStr">
        <is>
          <t>AUS</t>
        </is>
      </c>
      <c r="N701" s="695">
        <f>_xlfn.LET(_xlpm.d,_xlfn.XLOOKUP(L701,'[1]Birth Dates'!$A:$A,'[1]Birth Dates'!$B:$B,"",0),IF(_xlpm.d=0,"",_xlpm.d))</f>
        <v/>
      </c>
      <c r="O701" s="255">
        <f>IF(OR(N701="",A701="",NOT(ISNUMBER(N701)),N701&gt;A701),"",DATEDIF(N701,A701,"Y")&amp;" years, "&amp;DATEDIF(N701,A701,"YM")&amp;" months, "&amp;DATEDIF(N701,A701,"MD")&amp;" days")</f>
        <v/>
      </c>
      <c r="P701" s="255" t="inlineStr">
        <is>
          <t>Ray Harrison</t>
        </is>
      </c>
      <c r="Q701" s="255" t="inlineStr">
        <is>
          <t>AUS</t>
        </is>
      </c>
      <c r="R701" s="695">
        <f>_xlfn.LET(_xlpm.d,_xlfn.XLOOKUP(P701,'[1]Birth Dates'!$A:$A,'[1]Birth Dates'!$B:$B,"",0),IF(_xlpm.d=0,"",_xlpm.d))</f>
        <v/>
      </c>
      <c r="S701" s="255">
        <f>IF(OR(R701="",A701="",NOT(ISNUMBER(R701)),R701&gt;A701),"",DATEDIF(R701,A701,"Y")&amp;" years, "&amp;DATEDIF(R701,A701,"YM")&amp;" months, "&amp;DATEDIF(R701,A701,"MD")&amp;" days")</f>
        <v/>
      </c>
      <c r="T701" s="255" t="n"/>
      <c r="U701" s="255" t="n"/>
      <c r="V701" s="695">
        <f>_xlfn.LET(_xlpm.d,_xlfn.XLOOKUP(T701,'[1]Birth Dates'!$A:$A,'[1]Birth Dates'!$B:$B,"",0),IF(_xlpm.d=0,"",_xlpm.d))</f>
        <v/>
      </c>
      <c r="W701" s="255">
        <f>IF(OR(V701="",A701="",NOT(ISNUMBER(V701)),V701&gt;A701),"",DATEDIF(V701,A701,"Y")&amp;" years, "&amp;DATEDIF(V701,A701,"YM")&amp;" months, "&amp;DATEDIF(V701,A701,"MD")&amp;" days")</f>
        <v/>
      </c>
      <c r="X701" s="255" t="n"/>
      <c r="Y701" s="255" t="n"/>
      <c r="Z701" s="255" t="n"/>
      <c r="AA701" s="255" t="n"/>
      <c r="AB701" s="255" t="n">
        <v>57</v>
      </c>
      <c r="AC701" s="255" t="n"/>
      <c r="AD701" s="255" t="n"/>
      <c r="AE701" s="591" t="inlineStr">
        <is>
          <t>3:17.3000</t>
        </is>
      </c>
      <c r="AF701" s="418">
        <f>IF(OR(AE701="",AE701="",AE701=0),"",6.172/(AE701*24))</f>
        <v/>
      </c>
      <c r="AG701" s="259" t="n"/>
      <c r="AH701" s="579" t="inlineStr"/>
      <c r="AI701" s="418">
        <f>IF(OR(AH701="",AH701="",AH701=0),"",6.172/(AH701*24))</f>
        <v/>
      </c>
      <c r="AJ701" s="175">
        <f>IF(AND(ISNUMBER(AB701),ISNUMBER(AG701)),AB701-AG701,"")</f>
        <v/>
      </c>
      <c r="AK701" s="255" t="n"/>
      <c r="AL701" s="255" t="n">
        <v>135</v>
      </c>
      <c r="AM701" s="497" t="n">
        <v>0.3291666666666667</v>
      </c>
      <c r="AN701" s="671">
        <f>IF(OR(AL701="",AM701="",AM701=0),"",AL701*6.172/(AM701*24))</f>
        <v/>
      </c>
      <c r="AO701" s="477">
        <f>IF(AND(AL701=AL700,AM701&lt;&gt;"",AM700&lt;&gt;""),AM701-AM700,"")</f>
        <v/>
      </c>
      <c r="AP701" s="255" t="n"/>
      <c r="AQ701" s="579" t="inlineStr"/>
      <c r="AR701" s="418">
        <f>IF(OR(AQ701="",AQ701="",AQ701=0),"",6.172/(AQ701*24))</f>
        <v/>
      </c>
      <c r="AS701" s="436">
        <f>IF(OR(NOT(ISNUMBER(C701)),NOT(ISNUMBER(AB701))),"",IF(AG701&lt;&gt;"",AG701,AB701)-C701)</f>
        <v/>
      </c>
      <c r="AT701" s="260" t="n"/>
      <c r="AU701" s="261">
        <f>IF($B701="","",TEXT($A701,"yyyymmdd")&amp;"_P"&amp;$C701&amp;"_C"&amp;$F701&amp;"_"&amp;TRIM(RIGHT(SUBSTITUTE(TRIM(SUBSTITUTE($L701,CHAR(160)," "))," ",REPT(" ",60)),60))&amp;IF($P701="","","-"&amp;TRIM(RIGHT(SUBSTITUTE(TRIM(SUBSTITUTE($P701,CHAR(160)," "))," ",REPT(" ",60)),60)))&amp;IF($T701="","","-"&amp;TRIM(RIGHT(SUBSTITUTE(TRIM(SUBSTITUTE($T701,CHAR(160)," "))," ",REPT(" ",60)),60)))&amp;".jpg")</f>
        <v/>
      </c>
    </row>
    <row r="702" ht="42" customHeight="1">
      <c r="A702" s="252" t="n">
        <v>27308</v>
      </c>
      <c r="B702" s="255" t="inlineStr">
        <is>
          <t>Hardie-Ferodo 1000 6 October, 1974</t>
        </is>
      </c>
      <c r="C702" s="255" t="n">
        <v>23</v>
      </c>
      <c r="D702" s="255" t="inlineStr">
        <is>
          <t>D - 3001 – 6000cc</t>
        </is>
      </c>
      <c r="E702" s="255" t="n">
        <v>8</v>
      </c>
      <c r="F702" s="255" t="n">
        <v>8</v>
      </c>
      <c r="G702" s="255" t="inlineStr">
        <is>
          <t>Darrell Lea Chocolate Shops Pty Ltd</t>
        </is>
      </c>
      <c r="H702" s="255" t="n"/>
      <c r="I702" s="255" t="n"/>
      <c r="J702" s="255" t="inlineStr">
        <is>
          <t>Holden HQ Monaro GTS 350</t>
        </is>
      </c>
      <c r="K702" s="255" t="n"/>
      <c r="L702" s="255" t="inlineStr">
        <is>
          <t>Ron Dickson</t>
        </is>
      </c>
      <c r="M702" s="255" t="inlineStr">
        <is>
          <t>AUS</t>
        </is>
      </c>
      <c r="N702" s="695">
        <f>_xlfn.LET(_xlpm.d,_xlfn.XLOOKUP(L702,'[1]Birth Dates'!$A:$A,'[1]Birth Dates'!$B:$B,"",0),IF(_xlpm.d=0,"",_xlpm.d))</f>
        <v/>
      </c>
      <c r="O702" s="255">
        <f>IF(OR(N702="",A702="",NOT(ISNUMBER(N702)),N702&gt;A702),"",DATEDIF(N702,A702,"Y")&amp;" years, "&amp;DATEDIF(N702,A702,"YM")&amp;" months, "&amp;DATEDIF(N702,A702,"MD")&amp;" days")</f>
        <v/>
      </c>
      <c r="P702" s="255" t="inlineStr">
        <is>
          <t>Pat Crea</t>
        </is>
      </c>
      <c r="Q702" s="255" t="inlineStr">
        <is>
          <t>AUS</t>
        </is>
      </c>
      <c r="R702" s="695">
        <f>_xlfn.LET(_xlpm.d,_xlfn.XLOOKUP(P702,'[1]Birth Dates'!$A:$A,'[1]Birth Dates'!$B:$B,"",0),IF(_xlpm.d=0,"",_xlpm.d))</f>
        <v/>
      </c>
      <c r="S702" s="255">
        <f>IF(OR(R702="",A702="",NOT(ISNUMBER(R702)),R702&gt;A702),"",DATEDIF(R702,A702,"Y")&amp;" years, "&amp;DATEDIF(R702,A702,"YM")&amp;" months, "&amp;DATEDIF(R702,A702,"MD")&amp;" days")</f>
        <v/>
      </c>
      <c r="T702" s="255" t="n"/>
      <c r="U702" s="255" t="n"/>
      <c r="V702" s="695">
        <f>_xlfn.LET(_xlpm.d,_xlfn.XLOOKUP(T702,'[1]Birth Dates'!$A:$A,'[1]Birth Dates'!$B:$B,"",0),IF(_xlpm.d=0,"",_xlpm.d))</f>
        <v/>
      </c>
      <c r="W702" s="255">
        <f>IF(OR(V702="",A702="",NOT(ISNUMBER(V702)),V702&gt;A702),"",DATEDIF(V702,A702,"Y")&amp;" years, "&amp;DATEDIF(V702,A702,"YM")&amp;" months, "&amp;DATEDIF(V702,A702,"MD")&amp;" days")</f>
        <v/>
      </c>
      <c r="X702" s="255" t="n"/>
      <c r="Y702" s="255" t="n"/>
      <c r="Z702" s="255" t="n"/>
      <c r="AA702" s="255" t="n"/>
      <c r="AB702" s="255" t="n">
        <v>17</v>
      </c>
      <c r="AC702" s="255" t="n"/>
      <c r="AD702" s="255" t="n"/>
      <c r="AE702" s="591" t="inlineStr">
        <is>
          <t>2:48.3000</t>
        </is>
      </c>
      <c r="AF702" s="418">
        <f>IF(OR(AE702="",AE702="",AE702=0),"",6.172/(AE702*24))</f>
        <v/>
      </c>
      <c r="AG702" s="259" t="n"/>
      <c r="AH702" s="579" t="inlineStr"/>
      <c r="AI702" s="418">
        <f>IF(OR(AH702="",AH702="",AH702=0),"",6.172/(AH702*24))</f>
        <v/>
      </c>
      <c r="AJ702" s="175">
        <f>IF(AND(ISNUMBER(AB702),ISNUMBER(AG702)),AB702-AG702,"")</f>
        <v/>
      </c>
      <c r="AK702" s="255" t="n"/>
      <c r="AL702" s="255" t="n">
        <v>130</v>
      </c>
      <c r="AM702" s="497" t="n">
        <v>0.3287384259259259</v>
      </c>
      <c r="AN702" s="671">
        <f>IF(OR(AL702="",AM702="",AM702=0),"",AL702*6.172/(AM702*24))</f>
        <v/>
      </c>
      <c r="AO702" s="477">
        <f>IF(AND(AL702=AL701,AM702&lt;&gt;"",AM701&lt;&gt;""),AM702-AM701,"")</f>
        <v/>
      </c>
      <c r="AP702" s="255" t="n"/>
      <c r="AQ702" s="579" t="inlineStr"/>
      <c r="AR702" s="418">
        <f>IF(OR(AQ702="",AQ702="",AQ702=0),"",6.172/(AQ702*24))</f>
        <v/>
      </c>
      <c r="AS702" s="436">
        <f>IF(OR(NOT(ISNUMBER(C702)),NOT(ISNUMBER(AB702))),"",IF(AG702&lt;&gt;"",AG702,AB702)-C702)</f>
        <v/>
      </c>
      <c r="AT702" s="260" t="n"/>
      <c r="AU702" s="261">
        <f>IF($B702="","",TEXT($A702,"yyyymmdd")&amp;"_P"&amp;$C702&amp;"_C"&amp;$F702&amp;"_"&amp;TRIM(RIGHT(SUBSTITUTE(TRIM(SUBSTITUTE($L702,CHAR(160)," "))," ",REPT(" ",60)),60))&amp;IF($P702="","","-"&amp;TRIM(RIGHT(SUBSTITUTE(TRIM(SUBSTITUTE($P702,CHAR(160)," "))," ",REPT(" ",60)),60)))&amp;IF($T702="","","-"&amp;TRIM(RIGHT(SUBSTITUTE(TRIM(SUBSTITUTE($T702,CHAR(160)," "))," ",REPT(" ",60)),60)))&amp;".jpg")</f>
        <v/>
      </c>
    </row>
    <row r="703" ht="42" customHeight="1">
      <c r="A703" s="252" t="n">
        <v>27308</v>
      </c>
      <c r="B703" s="255" t="inlineStr">
        <is>
          <t>Hardie-Ferodo 1000 6 October, 1974</t>
        </is>
      </c>
      <c r="C703" s="255" t="n">
        <v>24</v>
      </c>
      <c r="D703" s="255" t="inlineStr">
        <is>
          <t>A - Up to 1300cc</t>
        </is>
      </c>
      <c r="E703" s="255" t="n">
        <v>6</v>
      </c>
      <c r="F703" s="255" t="n">
        <v>68</v>
      </c>
      <c r="G703" s="255" t="inlineStr">
        <is>
          <t>Bob Williamson Motors</t>
        </is>
      </c>
      <c r="H703" s="255" t="n"/>
      <c r="I703" s="255" t="n"/>
      <c r="J703" s="255" t="inlineStr">
        <is>
          <t>Morris Cooper S</t>
        </is>
      </c>
      <c r="K703" s="255" t="n"/>
      <c r="L703" s="255" t="inlineStr">
        <is>
          <t>Chick Audsley</t>
        </is>
      </c>
      <c r="M703" s="255" t="inlineStr">
        <is>
          <t>AUS</t>
        </is>
      </c>
      <c r="N703" s="695">
        <f>_xlfn.LET(_xlpm.d,_xlfn.XLOOKUP(L703,'[1]Birth Dates'!$A:$A,'[1]Birth Dates'!$B:$B,"",0),IF(_xlpm.d=0,"",_xlpm.d))</f>
        <v/>
      </c>
      <c r="O703" s="255">
        <f>IF(OR(N703="",A703="",NOT(ISNUMBER(N703)),N703&gt;A703),"",DATEDIF(N703,A703,"Y")&amp;" years, "&amp;DATEDIF(N703,A703,"YM")&amp;" months, "&amp;DATEDIF(N703,A703,"MD")&amp;" days")</f>
        <v/>
      </c>
      <c r="P703" s="255" t="inlineStr">
        <is>
          <t>Bob Williamson</t>
        </is>
      </c>
      <c r="Q703" s="255" t="inlineStr">
        <is>
          <t>AUS</t>
        </is>
      </c>
      <c r="R703" s="695">
        <f>_xlfn.LET(_xlpm.d,_xlfn.XLOOKUP(P703,'[1]Birth Dates'!$A:$A,'[1]Birth Dates'!$B:$B,"",0),IF(_xlpm.d=0,"",_xlpm.d))</f>
        <v/>
      </c>
      <c r="S703" s="255">
        <f>IF(OR(R703="",A703="",NOT(ISNUMBER(R703)),R703&gt;A703),"",DATEDIF(R703,A703,"Y")&amp;" years, "&amp;DATEDIF(R703,A703,"YM")&amp;" months, "&amp;DATEDIF(R703,A703,"MD")&amp;" days")</f>
        <v/>
      </c>
      <c r="T703" s="255" t="n"/>
      <c r="U703" s="255" t="n"/>
      <c r="V703" s="695">
        <f>_xlfn.LET(_xlpm.d,_xlfn.XLOOKUP(T703,'[1]Birth Dates'!$A:$A,'[1]Birth Dates'!$B:$B,"",0),IF(_xlpm.d=0,"",_xlpm.d))</f>
        <v/>
      </c>
      <c r="W703" s="255">
        <f>IF(OR(V703="",A703="",NOT(ISNUMBER(V703)),V703&gt;A703),"",DATEDIF(V703,A703,"Y")&amp;" years, "&amp;DATEDIF(V703,A703,"YM")&amp;" months, "&amp;DATEDIF(V703,A703,"MD")&amp;" days")</f>
        <v/>
      </c>
      <c r="X703" s="255" t="n"/>
      <c r="Y703" s="255" t="n"/>
      <c r="Z703" s="255" t="n"/>
      <c r="AA703" s="255" t="n"/>
      <c r="AB703" s="255" t="n">
        <v>53</v>
      </c>
      <c r="AC703" s="255" t="n"/>
      <c r="AD703" s="255" t="n"/>
      <c r="AE703" s="591" t="inlineStr">
        <is>
          <t>3:10.2000</t>
        </is>
      </c>
      <c r="AF703" s="418">
        <f>IF(OR(AE703="",AE703="",AE703=0),"",6.172/(AE703*24))</f>
        <v/>
      </c>
      <c r="AG703" s="259" t="n"/>
      <c r="AH703" s="579" t="inlineStr"/>
      <c r="AI703" s="418">
        <f>IF(OR(AH703="",AH703="",AH703=0),"",6.172/(AH703*24))</f>
        <v/>
      </c>
      <c r="AJ703" s="175">
        <f>IF(AND(ISNUMBER(AB703),ISNUMBER(AG703)),AB703-AG703,"")</f>
        <v/>
      </c>
      <c r="AK703" s="255" t="n"/>
      <c r="AL703" s="255" t="n">
        <v>128</v>
      </c>
      <c r="AM703" s="497" t="n">
        <v>0.3279282407407407</v>
      </c>
      <c r="AN703" s="671">
        <f>IF(OR(AL703="",AM703="",AM703=0),"",AL703*6.172/(AM703*24))</f>
        <v/>
      </c>
      <c r="AO703" s="477">
        <f>IF(AND(AL703=AL702,AM703&lt;&gt;"",AM702&lt;&gt;""),AM703-AM702,"")</f>
        <v/>
      </c>
      <c r="AP703" s="255" t="n"/>
      <c r="AQ703" s="579" t="inlineStr"/>
      <c r="AR703" s="418">
        <f>IF(OR(AQ703="",AQ703="",AQ703=0),"",6.172/(AQ703*24))</f>
        <v/>
      </c>
      <c r="AS703" s="436">
        <f>IF(OR(NOT(ISNUMBER(C703)),NOT(ISNUMBER(AB703))),"",IF(AG703&lt;&gt;"",AG703,AB703)-C703)</f>
        <v/>
      </c>
      <c r="AT703" s="260" t="n"/>
      <c r="AU703" s="261">
        <f>IF($B703="","",TEXT($A703,"yyyymmdd")&amp;"_P"&amp;$C703&amp;"_C"&amp;$F703&amp;"_"&amp;TRIM(RIGHT(SUBSTITUTE(TRIM(SUBSTITUTE($L703,CHAR(160)," "))," ",REPT(" ",60)),60))&amp;IF($P703="","","-"&amp;TRIM(RIGHT(SUBSTITUTE(TRIM(SUBSTITUTE($P703,CHAR(160)," "))," ",REPT(" ",60)),60)))&amp;IF($T703="","","-"&amp;TRIM(RIGHT(SUBSTITUTE(TRIM(SUBSTITUTE($T703,CHAR(160)," "))," ",REPT(" ",60)),60)))&amp;".jpg")</f>
        <v/>
      </c>
    </row>
    <row r="704" ht="42" customHeight="1">
      <c r="A704" s="252" t="n">
        <v>27308</v>
      </c>
      <c r="B704" s="255" t="inlineStr">
        <is>
          <t>Hardie-Ferodo 1000 6 October, 1974</t>
        </is>
      </c>
      <c r="C704" s="255" t="n">
        <v>25</v>
      </c>
      <c r="D704" s="255" t="inlineStr">
        <is>
          <t>C - 2001 – 3000cc</t>
        </is>
      </c>
      <c r="E704" s="255" t="n">
        <v>6</v>
      </c>
      <c r="F704" s="255" t="n">
        <v>34</v>
      </c>
      <c r="G704" s="255" t="inlineStr">
        <is>
          <t>St George Port Hacking Auto Club</t>
        </is>
      </c>
      <c r="H704" s="255" t="n"/>
      <c r="I704" s="255" t="n"/>
      <c r="J704" s="255" t="inlineStr">
        <is>
          <t>Leyland Marina[4]</t>
        </is>
      </c>
      <c r="K704" s="255" t="n"/>
      <c r="L704" s="255" t="inlineStr">
        <is>
          <t>Peter Molesworth</t>
        </is>
      </c>
      <c r="M704" s="255" t="inlineStr">
        <is>
          <t>AUS</t>
        </is>
      </c>
      <c r="N704" s="695">
        <f>_xlfn.LET(_xlpm.d,_xlfn.XLOOKUP(L704,'[1]Birth Dates'!$A:$A,'[1]Birth Dates'!$B:$B,"",0),IF(_xlpm.d=0,"",_xlpm.d))</f>
        <v/>
      </c>
      <c r="O704" s="255">
        <f>IF(OR(N704="",A704="",NOT(ISNUMBER(N704)),N704&gt;A704),"",DATEDIF(N704,A704,"Y")&amp;" years, "&amp;DATEDIF(N704,A704,"YM")&amp;" months, "&amp;DATEDIF(N704,A704,"MD")&amp;" days")</f>
        <v/>
      </c>
      <c r="P704" s="255" t="inlineStr">
        <is>
          <t>Neil Byers</t>
        </is>
      </c>
      <c r="Q704" s="255" t="inlineStr">
        <is>
          <t>AUS</t>
        </is>
      </c>
      <c r="R704" s="695">
        <f>_xlfn.LET(_xlpm.d,_xlfn.XLOOKUP(P704,'[1]Birth Dates'!$A:$A,'[1]Birth Dates'!$B:$B,"",0),IF(_xlpm.d=0,"",_xlpm.d))</f>
        <v/>
      </c>
      <c r="S704" s="255">
        <f>IF(OR(R704="",A704="",NOT(ISNUMBER(R704)),R704&gt;A704),"",DATEDIF(R704,A704,"Y")&amp;" years, "&amp;DATEDIF(R704,A704,"YM")&amp;" months, "&amp;DATEDIF(R704,A704,"MD")&amp;" days")</f>
        <v/>
      </c>
      <c r="T704" s="255" t="n"/>
      <c r="U704" s="255" t="n"/>
      <c r="V704" s="695">
        <f>_xlfn.LET(_xlpm.d,_xlfn.XLOOKUP(T704,'[1]Birth Dates'!$A:$A,'[1]Birth Dates'!$B:$B,"",0),IF(_xlpm.d=0,"",_xlpm.d))</f>
        <v/>
      </c>
      <c r="W704" s="255">
        <f>IF(OR(V704="",A704="",NOT(ISNUMBER(V704)),V704&gt;A704),"",DATEDIF(V704,A704,"Y")&amp;" years, "&amp;DATEDIF(V704,A704,"YM")&amp;" months, "&amp;DATEDIF(V704,A704,"MD")&amp;" days")</f>
        <v/>
      </c>
      <c r="X704" s="255" t="n"/>
      <c r="Y704" s="255" t="n"/>
      <c r="Z704" s="255" t="n"/>
      <c r="AA704" s="255" t="n"/>
      <c r="AB704" s="255" t="n">
        <v>59</v>
      </c>
      <c r="AC704" s="255" t="n"/>
      <c r="AD704" s="255" t="n"/>
      <c r="AE704" s="591" t="inlineStr">
        <is>
          <t>3:29.2000</t>
        </is>
      </c>
      <c r="AF704" s="418">
        <f>IF(OR(AE704="",AE704="",AE704=0),"",6.172/(AE704*24))</f>
        <v/>
      </c>
      <c r="AG704" s="259" t="n"/>
      <c r="AH704" s="579" t="inlineStr"/>
      <c r="AI704" s="418">
        <f>IF(OR(AH704="",AH704="",AH704=0),"",6.172/(AH704*24))</f>
        <v/>
      </c>
      <c r="AJ704" s="175">
        <f>IF(AND(ISNUMBER(AB704),ISNUMBER(AG704)),AB704-AG704,"")</f>
        <v/>
      </c>
      <c r="AK704" s="255" t="n"/>
      <c r="AL704" s="255" t="n">
        <v>125</v>
      </c>
      <c r="AM704" s="497" t="n">
        <v>0.3296643518518518</v>
      </c>
      <c r="AN704" s="671">
        <f>IF(OR(AL704="",AM704="",AM704=0),"",AL704*6.172/(AM704*24))</f>
        <v/>
      </c>
      <c r="AO704" s="477">
        <f>IF(AND(AL704=AL703,AM704&lt;&gt;"",AM703&lt;&gt;""),AM704-AM703,"")</f>
        <v/>
      </c>
      <c r="AP704" s="255" t="n"/>
      <c r="AQ704" s="579" t="inlineStr"/>
      <c r="AR704" s="418">
        <f>IF(OR(AQ704="",AQ704="",AQ704=0),"",6.172/(AQ704*24))</f>
        <v/>
      </c>
      <c r="AS704" s="436">
        <f>IF(OR(NOT(ISNUMBER(C704)),NOT(ISNUMBER(AB704))),"",IF(AG704&lt;&gt;"",AG704,AB704)-C704)</f>
        <v/>
      </c>
      <c r="AT704" s="260" t="n"/>
      <c r="AU704" s="261">
        <f>IF($B704="","",TEXT($A704,"yyyymmdd")&amp;"_P"&amp;$C704&amp;"_C"&amp;$F704&amp;"_"&amp;TRIM(RIGHT(SUBSTITUTE(TRIM(SUBSTITUTE($L704,CHAR(160)," "))," ",REPT(" ",60)),60))&amp;IF($P704="","","-"&amp;TRIM(RIGHT(SUBSTITUTE(TRIM(SUBSTITUTE($P704,CHAR(160)," "))," ",REPT(" ",60)),60)))&amp;IF($T704="","","-"&amp;TRIM(RIGHT(SUBSTITUTE(TRIM(SUBSTITUTE($T704,CHAR(160)," "))," ",REPT(" ",60)),60)))&amp;".jpg")</f>
        <v/>
      </c>
    </row>
    <row r="705" ht="42" customHeight="1">
      <c r="A705" s="252" t="n">
        <v>27308</v>
      </c>
      <c r="B705" s="255" t="inlineStr">
        <is>
          <t>Hardie-Ferodo 1000 6 October, 1974</t>
        </is>
      </c>
      <c r="C705" s="255" t="n">
        <v>26</v>
      </c>
      <c r="D705" s="255" t="inlineStr">
        <is>
          <t>A - Up to 1300cc</t>
        </is>
      </c>
      <c r="E705" s="255" t="n">
        <v>7</v>
      </c>
      <c r="F705" s="255" t="n">
        <v>55</v>
      </c>
      <c r="G705" s="255" t="inlineStr">
        <is>
          <t>Ian Cook – Paul Gulson</t>
        </is>
      </c>
      <c r="H705" s="255" t="n"/>
      <c r="I705" s="255" t="n"/>
      <c r="J705" s="255" t="inlineStr">
        <is>
          <t>Alfa Romeo GT 1300 Junior</t>
        </is>
      </c>
      <c r="K705" s="255" t="n"/>
      <c r="L705" s="255" t="inlineStr">
        <is>
          <t>Ian Cook</t>
        </is>
      </c>
      <c r="M705" s="255" t="inlineStr">
        <is>
          <t>AUS</t>
        </is>
      </c>
      <c r="N705" s="695">
        <f>_xlfn.LET(_xlpm.d,_xlfn.XLOOKUP(L705,'[1]Birth Dates'!$A:$A,'[1]Birth Dates'!$B:$B,"",0),IF(_xlpm.d=0,"",_xlpm.d))</f>
        <v/>
      </c>
      <c r="O705" s="255">
        <f>IF(OR(N705="",A705="",NOT(ISNUMBER(N705)),N705&gt;A705),"",DATEDIF(N705,A705,"Y")&amp;" years, "&amp;DATEDIF(N705,A705,"YM")&amp;" months, "&amp;DATEDIF(N705,A705,"MD")&amp;" days")</f>
        <v/>
      </c>
      <c r="P705" s="255" t="inlineStr">
        <is>
          <t>Paul Gulson</t>
        </is>
      </c>
      <c r="Q705" s="255" t="inlineStr">
        <is>
          <t>AUS</t>
        </is>
      </c>
      <c r="R705" s="695">
        <f>_xlfn.LET(_xlpm.d,_xlfn.XLOOKUP(P705,'[1]Birth Dates'!$A:$A,'[1]Birth Dates'!$B:$B,"",0),IF(_xlpm.d=0,"",_xlpm.d))</f>
        <v/>
      </c>
      <c r="S705" s="255">
        <f>IF(OR(R705="",A705="",NOT(ISNUMBER(R705)),R705&gt;A705),"",DATEDIF(R705,A705,"Y")&amp;" years, "&amp;DATEDIF(R705,A705,"YM")&amp;" months, "&amp;DATEDIF(R705,A705,"MD")&amp;" days")</f>
        <v/>
      </c>
      <c r="T705" s="255" t="n"/>
      <c r="U705" s="255" t="n"/>
      <c r="V705" s="695">
        <f>_xlfn.LET(_xlpm.d,_xlfn.XLOOKUP(T705,'[1]Birth Dates'!$A:$A,'[1]Birth Dates'!$B:$B,"",0),IF(_xlpm.d=0,"",_xlpm.d))</f>
        <v/>
      </c>
      <c r="W705" s="255">
        <f>IF(OR(V705="",A705="",NOT(ISNUMBER(V705)),V705&gt;A705),"",DATEDIF(V705,A705,"Y")&amp;" years, "&amp;DATEDIF(V705,A705,"YM")&amp;" months, "&amp;DATEDIF(V705,A705,"MD")&amp;" days")</f>
        <v/>
      </c>
      <c r="X705" s="255" t="n"/>
      <c r="Y705" s="255" t="n"/>
      <c r="Z705" s="255" t="n"/>
      <c r="AA705" s="255" t="n"/>
      <c r="AB705" s="255" t="n">
        <v>58</v>
      </c>
      <c r="AC705" s="255" t="n"/>
      <c r="AD705" s="255" t="n"/>
      <c r="AE705" s="591" t="inlineStr">
        <is>
          <t>3:23.4000</t>
        </is>
      </c>
      <c r="AF705" s="418">
        <f>IF(OR(AE705="",AE705="",AE705=0),"",6.172/(AE705*24))</f>
        <v/>
      </c>
      <c r="AG705" s="259" t="n"/>
      <c r="AH705" s="579" t="inlineStr"/>
      <c r="AI705" s="418">
        <f>IF(OR(AH705="",AH705="",AH705=0),"",6.172/(AH705*24))</f>
        <v/>
      </c>
      <c r="AJ705" s="175">
        <f>IF(AND(ISNUMBER(AB705),ISNUMBER(AG705)),AB705-AG705,"")</f>
        <v/>
      </c>
      <c r="AK705" s="255" t="n"/>
      <c r="AL705" s="255" t="n">
        <v>121</v>
      </c>
      <c r="AM705" s="497" t="n">
        <v>0.3292824074074074</v>
      </c>
      <c r="AN705" s="671">
        <f>IF(OR(AL705="",AM705="",AM705=0),"",AL705*6.172/(AM705*24))</f>
        <v/>
      </c>
      <c r="AO705" s="477">
        <f>IF(AND(AL705=AL704,AM705&lt;&gt;"",AM704&lt;&gt;""),AM705-AM704,"")</f>
        <v/>
      </c>
      <c r="AP705" s="255" t="n"/>
      <c r="AQ705" s="579" t="inlineStr"/>
      <c r="AR705" s="418">
        <f>IF(OR(AQ705="",AQ705="",AQ705=0),"",6.172/(AQ705*24))</f>
        <v/>
      </c>
      <c r="AS705" s="436">
        <f>IF(OR(NOT(ISNUMBER(C705)),NOT(ISNUMBER(AB705))),"",IF(AG705&lt;&gt;"",AG705,AB705)-C705)</f>
        <v/>
      </c>
      <c r="AT705" s="260" t="n"/>
      <c r="AU705" s="261">
        <f>IF($B705="","",TEXT($A705,"yyyymmdd")&amp;"_P"&amp;$C705&amp;"_C"&amp;$F705&amp;"_"&amp;TRIM(RIGHT(SUBSTITUTE(TRIM(SUBSTITUTE($L705,CHAR(160)," "))," ",REPT(" ",60)),60))&amp;IF($P705="","","-"&amp;TRIM(RIGHT(SUBSTITUTE(TRIM(SUBSTITUTE($P705,CHAR(160)," "))," ",REPT(" ",60)),60)))&amp;IF($T705="","","-"&amp;TRIM(RIGHT(SUBSTITUTE(TRIM(SUBSTITUTE($T705,CHAR(160)," "))," ",REPT(" ",60)),60)))&amp;".jpg")</f>
        <v/>
      </c>
    </row>
    <row r="706" ht="42" customHeight="1">
      <c r="A706" s="252" t="n">
        <v>27308</v>
      </c>
      <c r="B706" s="255" t="inlineStr">
        <is>
          <t>Hardie-Ferodo 1000 6 October, 1974</t>
        </is>
      </c>
      <c r="C706" s="255" t="inlineStr">
        <is>
          <t>DNF</t>
        </is>
      </c>
      <c r="D706" s="255" t="inlineStr">
        <is>
          <t>D - 3001 – 6000cc</t>
        </is>
      </c>
      <c r="E706" s="255" t="n"/>
      <c r="F706" s="255" t="n">
        <v>20</v>
      </c>
      <c r="G706" s="255" t="inlineStr">
        <is>
          <t>Dustings of Burwood</t>
        </is>
      </c>
      <c r="H706" s="255" t="n"/>
      <c r="I706" s="255" t="n"/>
      <c r="J706" s="255" t="inlineStr">
        <is>
          <t>Holden LH Torana SL/R 5000 L34</t>
        </is>
      </c>
      <c r="K706" s="255" t="n"/>
      <c r="L706" s="255" t="inlineStr">
        <is>
          <t>Rod McRae</t>
        </is>
      </c>
      <c r="M706" s="255" t="inlineStr">
        <is>
          <t>AUS</t>
        </is>
      </c>
      <c r="N706" s="695">
        <f>_xlfn.LET(_xlpm.d,_xlfn.XLOOKUP(L706,'[1]Birth Dates'!$A:$A,'[1]Birth Dates'!$B:$B,"",0),IF(_xlpm.d=0,"",_xlpm.d))</f>
        <v/>
      </c>
      <c r="O706" s="255">
        <f>IF(OR(N706="",A706="",NOT(ISNUMBER(N706)),N706&gt;A706),"",DATEDIF(N706,A706,"Y")&amp;" years, "&amp;DATEDIF(N706,A706,"YM")&amp;" months, "&amp;DATEDIF(N706,A706,"MD")&amp;" days")</f>
        <v/>
      </c>
      <c r="P706" s="255" t="inlineStr">
        <is>
          <t>Russ McRae</t>
        </is>
      </c>
      <c r="Q706" s="255" t="inlineStr">
        <is>
          <t>AUS</t>
        </is>
      </c>
      <c r="R706" s="695">
        <f>_xlfn.LET(_xlpm.d,_xlfn.XLOOKUP(P706,'[1]Birth Dates'!$A:$A,'[1]Birth Dates'!$B:$B,"",0),IF(_xlpm.d=0,"",_xlpm.d))</f>
        <v/>
      </c>
      <c r="S706" s="255">
        <f>IF(OR(R706="",A706="",NOT(ISNUMBER(R706)),R706&gt;A706),"",DATEDIF(R706,A706,"Y")&amp;" years, "&amp;DATEDIF(R706,A706,"YM")&amp;" months, "&amp;DATEDIF(R706,A706,"MD")&amp;" days")</f>
        <v/>
      </c>
      <c r="T706" s="255" t="n"/>
      <c r="U706" s="255" t="n"/>
      <c r="V706" s="695">
        <f>_xlfn.LET(_xlpm.d,_xlfn.XLOOKUP(T706,'[1]Birth Dates'!$A:$A,'[1]Birth Dates'!$B:$B,"",0),IF(_xlpm.d=0,"",_xlpm.d))</f>
        <v/>
      </c>
      <c r="W706" s="255">
        <f>IF(OR(V706="",A706="",NOT(ISNUMBER(V706)),V706&gt;A706),"",DATEDIF(V706,A706,"Y")&amp;" years, "&amp;DATEDIF(V706,A706,"YM")&amp;" months, "&amp;DATEDIF(V706,A706,"MD")&amp;" days")</f>
        <v/>
      </c>
      <c r="X706" s="255" t="n"/>
      <c r="Y706" s="255" t="n"/>
      <c r="Z706" s="255" t="n"/>
      <c r="AA706" s="255" t="n"/>
      <c r="AB706" s="255" t="n">
        <v>43</v>
      </c>
      <c r="AC706" s="255" t="n"/>
      <c r="AD706" s="255" t="n"/>
      <c r="AE706" s="591" t="inlineStr">
        <is>
          <t>3:03.1000</t>
        </is>
      </c>
      <c r="AF706" s="418">
        <f>IF(OR(AE706="",AE706="",AE706=0),"",6.172/(AE706*24))</f>
        <v/>
      </c>
      <c r="AG706" s="259" t="n"/>
      <c r="AH706" s="579" t="inlineStr"/>
      <c r="AI706" s="418">
        <f>IF(OR(AH706="",AH706="",AH706=0),"",6.172/(AH706*24))</f>
        <v/>
      </c>
      <c r="AJ706" s="175">
        <f>IF(AND(ISNUMBER(AB706),ISNUMBER(AG706)),AB706-AG706,"")</f>
        <v/>
      </c>
      <c r="AK706" s="255" t="inlineStr">
        <is>
          <t>Accident</t>
        </is>
      </c>
      <c r="AL706" s="255" t="n">
        <v>146</v>
      </c>
      <c r="AM706" s="480" t="n"/>
      <c r="AN706" s="671">
        <f>IF(OR(AL706="",AM706="",AM706=0),"",AL706*6.172/(AM706*24))</f>
        <v/>
      </c>
      <c r="AO706" s="477">
        <f>IF(AND(AL706=AL705,AM706&lt;&gt;"",AM705&lt;&gt;""),AM706-AM705,"")</f>
        <v/>
      </c>
      <c r="AP706" s="255" t="n"/>
      <c r="AQ706" s="579" t="inlineStr"/>
      <c r="AR706" s="418">
        <f>IF(OR(AQ706="",AQ706="",AQ706=0),"",6.172/(AQ706*24))</f>
        <v/>
      </c>
      <c r="AS706" s="436">
        <f>IF(OR(NOT(ISNUMBER(C706)),NOT(ISNUMBER(AB706))),"",IF(AG706&lt;&gt;"",AG706,AB706)-C706)</f>
        <v/>
      </c>
      <c r="AT706" s="260" t="n"/>
      <c r="AU706" s="261">
        <f>IF($B706="","",TEXT($A706,"yyyymmdd")&amp;"_P"&amp;$C706&amp;"_C"&amp;$F706&amp;"_"&amp;TRIM(RIGHT(SUBSTITUTE(TRIM(SUBSTITUTE($L706,CHAR(160)," "))," ",REPT(" ",60)),60))&amp;IF($P706="","","-"&amp;TRIM(RIGHT(SUBSTITUTE(TRIM(SUBSTITUTE($P706,CHAR(160)," "))," ",REPT(" ",60)),60)))&amp;IF($T706="","","-"&amp;TRIM(RIGHT(SUBSTITUTE(TRIM(SUBSTITUTE($T706,CHAR(160)," "))," ",REPT(" ",60)),60)))&amp;".jpg")</f>
        <v/>
      </c>
    </row>
    <row r="707" ht="42" customHeight="1">
      <c r="A707" s="252" t="n">
        <v>27308</v>
      </c>
      <c r="B707" s="255" t="inlineStr">
        <is>
          <t>Hardie-Ferodo 1000 6 October, 1974</t>
        </is>
      </c>
      <c r="C707" s="255" t="inlineStr">
        <is>
          <t>DNF</t>
        </is>
      </c>
      <c r="D707" s="255" t="inlineStr">
        <is>
          <t>B - 1301 – 2000cc</t>
        </is>
      </c>
      <c r="E707" s="255" t="n"/>
      <c r="F707" s="255" t="n">
        <v>51</v>
      </c>
      <c r="G707" s="255" t="inlineStr">
        <is>
          <t>WH Motors Pty Ltd</t>
        </is>
      </c>
      <c r="H707" s="255" t="n"/>
      <c r="I707" s="255" t="n"/>
      <c r="J707" s="255" t="inlineStr">
        <is>
          <t>Datsun 180B SSS</t>
        </is>
      </c>
      <c r="K707" s="255" t="n"/>
      <c r="L707" s="255" t="inlineStr">
        <is>
          <t>Bruce Stewart</t>
        </is>
      </c>
      <c r="M707" s="255" t="inlineStr">
        <is>
          <t>AUS</t>
        </is>
      </c>
      <c r="N707" s="695">
        <f>_xlfn.LET(_xlpm.d,_xlfn.XLOOKUP(L707,'[1]Birth Dates'!$A:$A,'[1]Birth Dates'!$B:$B,"",0),IF(_xlpm.d=0,"",_xlpm.d))</f>
        <v/>
      </c>
      <c r="O707" s="255">
        <f>IF(OR(N707="",A707="",NOT(ISNUMBER(N707)),N707&gt;A707),"",DATEDIF(N707,A707,"Y")&amp;" years, "&amp;DATEDIF(N707,A707,"YM")&amp;" months, "&amp;DATEDIF(N707,A707,"MD")&amp;" days")</f>
        <v/>
      </c>
      <c r="P707" s="255" t="inlineStr">
        <is>
          <t>George Garth</t>
        </is>
      </c>
      <c r="Q707" s="255" t="inlineStr">
        <is>
          <t>AUS</t>
        </is>
      </c>
      <c r="R707" s="695">
        <f>_xlfn.LET(_xlpm.d,_xlfn.XLOOKUP(P707,'[1]Birth Dates'!$A:$A,'[1]Birth Dates'!$B:$B,"",0),IF(_xlpm.d=0,"",_xlpm.d))</f>
        <v/>
      </c>
      <c r="S707" s="255">
        <f>IF(OR(R707="",A707="",NOT(ISNUMBER(R707)),R707&gt;A707),"",DATEDIF(R707,A707,"Y")&amp;" years, "&amp;DATEDIF(R707,A707,"YM")&amp;" months, "&amp;DATEDIF(R707,A707,"MD")&amp;" days")</f>
        <v/>
      </c>
      <c r="T707" s="255" t="n"/>
      <c r="U707" s="255" t="n"/>
      <c r="V707" s="695">
        <f>_xlfn.LET(_xlpm.d,_xlfn.XLOOKUP(T707,'[1]Birth Dates'!$A:$A,'[1]Birth Dates'!$B:$B,"",0),IF(_xlpm.d=0,"",_xlpm.d))</f>
        <v/>
      </c>
      <c r="W707" s="255">
        <f>IF(OR(V707="",A707="",NOT(ISNUMBER(V707)),V707&gt;A707),"",DATEDIF(V707,A707,"Y")&amp;" years, "&amp;DATEDIF(V707,A707,"YM")&amp;" months, "&amp;DATEDIF(V707,A707,"MD")&amp;" days")</f>
        <v/>
      </c>
      <c r="X707" s="255" t="n"/>
      <c r="Y707" s="255" t="n"/>
      <c r="Z707" s="255" t="n"/>
      <c r="AA707" s="255" t="n"/>
      <c r="AB707" s="255" t="n">
        <v>44</v>
      </c>
      <c r="AC707" s="255" t="n"/>
      <c r="AD707" s="255" t="n"/>
      <c r="AE707" s="591" t="inlineStr">
        <is>
          <t>3:03.3000</t>
        </is>
      </c>
      <c r="AF707" s="418">
        <f>IF(OR(AE707="",AE707="",AE707=0),"",6.172/(AE707*24))</f>
        <v/>
      </c>
      <c r="AG707" s="259" t="n"/>
      <c r="AH707" s="579" t="inlineStr"/>
      <c r="AI707" s="418">
        <f>IF(OR(AH707="",AH707="",AH707=0),"",6.172/(AH707*24))</f>
        <v/>
      </c>
      <c r="AJ707" s="175">
        <f>IF(AND(ISNUMBER(AB707),ISNUMBER(AG707)),AB707-AG707,"")</f>
        <v/>
      </c>
      <c r="AK707" s="255" t="inlineStr">
        <is>
          <t>Engine</t>
        </is>
      </c>
      <c r="AL707" s="255" t="n">
        <v>143</v>
      </c>
      <c r="AM707" s="480" t="n"/>
      <c r="AN707" s="671">
        <f>IF(OR(AL707="",AM707="",AM707=0),"",AL707*6.172/(AM707*24))</f>
        <v/>
      </c>
      <c r="AO707" s="477">
        <f>IF(AND(AL707=AL706,AM707&lt;&gt;"",AM706&lt;&gt;""),AM707-AM706,"")</f>
        <v/>
      </c>
      <c r="AP707" s="255" t="n"/>
      <c r="AQ707" s="579" t="inlineStr"/>
      <c r="AR707" s="418">
        <f>IF(OR(AQ707="",AQ707="",AQ707=0),"",6.172/(AQ707*24))</f>
        <v/>
      </c>
      <c r="AS707" s="436">
        <f>IF(OR(NOT(ISNUMBER(C707)),NOT(ISNUMBER(AB707))),"",IF(AG707&lt;&gt;"",AG707,AB707)-C707)</f>
        <v/>
      </c>
      <c r="AT707" s="260" t="n"/>
      <c r="AU707" s="261">
        <f>IF($B707="","",TEXT($A707,"yyyymmdd")&amp;"_P"&amp;$C707&amp;"_C"&amp;$F707&amp;"_"&amp;TRIM(RIGHT(SUBSTITUTE(TRIM(SUBSTITUTE($L707,CHAR(160)," "))," ",REPT(" ",60)),60))&amp;IF($P707="","","-"&amp;TRIM(RIGHT(SUBSTITUTE(TRIM(SUBSTITUTE($P707,CHAR(160)," "))," ",REPT(" ",60)),60)))&amp;IF($T707="","","-"&amp;TRIM(RIGHT(SUBSTITUTE(TRIM(SUBSTITUTE($T707,CHAR(160)," "))," ",REPT(" ",60)),60)))&amp;".jpg")</f>
        <v/>
      </c>
    </row>
    <row r="708" ht="42" customHeight="1">
      <c r="A708" s="252" t="n">
        <v>27308</v>
      </c>
      <c r="B708" s="255" t="inlineStr">
        <is>
          <t>Hardie-Ferodo 1000 6 October, 1974</t>
        </is>
      </c>
      <c r="C708" s="255" t="inlineStr">
        <is>
          <t>DNF</t>
        </is>
      </c>
      <c r="D708" s="255" t="inlineStr">
        <is>
          <t>B - 1301 – 2000cc</t>
        </is>
      </c>
      <c r="E708" s="255" t="n"/>
      <c r="F708" s="255" t="n">
        <v>40</v>
      </c>
      <c r="G708" s="255" t="inlineStr">
        <is>
          <t>Somewhere Estates</t>
        </is>
      </c>
      <c r="H708" s="255" t="n"/>
      <c r="I708" s="255" t="n"/>
      <c r="J708" s="255" t="inlineStr">
        <is>
          <t>Ford Escort Twin Cam Mk.I</t>
        </is>
      </c>
      <c r="K708" s="255" t="n"/>
      <c r="L708" s="255" t="inlineStr">
        <is>
          <t>Alan Cant</t>
        </is>
      </c>
      <c r="M708" s="255" t="inlineStr">
        <is>
          <t>AUS</t>
        </is>
      </c>
      <c r="N708" s="695">
        <f>_xlfn.LET(_xlpm.d,_xlfn.XLOOKUP(L708,'[1]Birth Dates'!$A:$A,'[1]Birth Dates'!$B:$B,"",0),IF(_xlpm.d=0,"",_xlpm.d))</f>
        <v/>
      </c>
      <c r="O708" s="255">
        <f>IF(OR(N708="",A708="",NOT(ISNUMBER(N708)),N708&gt;A708),"",DATEDIF(N708,A708,"Y")&amp;" years, "&amp;DATEDIF(N708,A708,"YM")&amp;" months, "&amp;DATEDIF(N708,A708,"MD")&amp;" days")</f>
        <v/>
      </c>
      <c r="P708" s="255" t="inlineStr">
        <is>
          <t>George Morrell</t>
        </is>
      </c>
      <c r="Q708" s="255" t="inlineStr">
        <is>
          <t>AUS</t>
        </is>
      </c>
      <c r="R708" s="695">
        <f>_xlfn.LET(_xlpm.d,_xlfn.XLOOKUP(P708,'[1]Birth Dates'!$A:$A,'[1]Birth Dates'!$B:$B,"",0),IF(_xlpm.d=0,"",_xlpm.d))</f>
        <v/>
      </c>
      <c r="S708" s="255">
        <f>IF(OR(R708="",A708="",NOT(ISNUMBER(R708)),R708&gt;A708),"",DATEDIF(R708,A708,"Y")&amp;" years, "&amp;DATEDIF(R708,A708,"YM")&amp;" months, "&amp;DATEDIF(R708,A708,"MD")&amp;" days")</f>
        <v/>
      </c>
      <c r="T708" s="255" t="n"/>
      <c r="U708" s="255" t="n"/>
      <c r="V708" s="695">
        <f>_xlfn.LET(_xlpm.d,_xlfn.XLOOKUP(T708,'[1]Birth Dates'!$A:$A,'[1]Birth Dates'!$B:$B,"",0),IF(_xlpm.d=0,"",_xlpm.d))</f>
        <v/>
      </c>
      <c r="W708" s="255">
        <f>IF(OR(V708="",A708="",NOT(ISNUMBER(V708)),V708&gt;A708),"",DATEDIF(V708,A708,"Y")&amp;" years, "&amp;DATEDIF(V708,A708,"YM")&amp;" months, "&amp;DATEDIF(V708,A708,"MD")&amp;" days")</f>
        <v/>
      </c>
      <c r="X708" s="255" t="n"/>
      <c r="Y708" s="255" t="n"/>
      <c r="Z708" s="255" t="n"/>
      <c r="AA708" s="255" t="n"/>
      <c r="AB708" s="255" t="n">
        <v>33</v>
      </c>
      <c r="AC708" s="255" t="n"/>
      <c r="AD708" s="255" t="n"/>
      <c r="AE708" s="591" t="inlineStr">
        <is>
          <t>2:57.8000</t>
        </is>
      </c>
      <c r="AF708" s="418">
        <f>IF(OR(AE708="",AE708="",AE708=0),"",6.172/(AE708*24))</f>
        <v/>
      </c>
      <c r="AG708" s="259" t="n"/>
      <c r="AH708" s="579" t="inlineStr"/>
      <c r="AI708" s="418">
        <f>IF(OR(AH708="",AH708="",AH708=0),"",6.172/(AH708*24))</f>
        <v/>
      </c>
      <c r="AJ708" s="175">
        <f>IF(AND(ISNUMBER(AB708),ISNUMBER(AG708)),AB708-AG708,"")</f>
        <v/>
      </c>
      <c r="AK708" s="255" t="inlineStr">
        <is>
          <t>Petrol</t>
        </is>
      </c>
      <c r="AL708" s="255" t="n">
        <v>137</v>
      </c>
      <c r="AM708" s="480" t="n"/>
      <c r="AN708" s="671">
        <f>IF(OR(AL708="",AM708="",AM708=0),"",AL708*6.172/(AM708*24))</f>
        <v/>
      </c>
      <c r="AO708" s="477">
        <f>IF(AND(AL708=AL707,AM708&lt;&gt;"",AM707&lt;&gt;""),AM708-AM707,"")</f>
        <v/>
      </c>
      <c r="AP708" s="255" t="n"/>
      <c r="AQ708" s="579" t="inlineStr"/>
      <c r="AR708" s="418">
        <f>IF(OR(AQ708="",AQ708="",AQ708=0),"",6.172/(AQ708*24))</f>
        <v/>
      </c>
      <c r="AS708" s="436">
        <f>IF(OR(NOT(ISNUMBER(C708)),NOT(ISNUMBER(AB708))),"",IF(AG708&lt;&gt;"",AG708,AB708)-C708)</f>
        <v/>
      </c>
      <c r="AT708" s="260" t="n"/>
      <c r="AU708" s="261">
        <f>IF($B708="","",TEXT($A708,"yyyymmdd")&amp;"_P"&amp;$C708&amp;"_C"&amp;$F708&amp;"_"&amp;TRIM(RIGHT(SUBSTITUTE(TRIM(SUBSTITUTE($L708,CHAR(160)," "))," ",REPT(" ",60)),60))&amp;IF($P708="","","-"&amp;TRIM(RIGHT(SUBSTITUTE(TRIM(SUBSTITUTE($P708,CHAR(160)," "))," ",REPT(" ",60)),60)))&amp;IF($T708="","","-"&amp;TRIM(RIGHT(SUBSTITUTE(TRIM(SUBSTITUTE($T708,CHAR(160)," "))," ",REPT(" ",60)),60)))&amp;".jpg")</f>
        <v/>
      </c>
    </row>
    <row r="709" ht="42" customHeight="1">
      <c r="A709" s="252" t="n">
        <v>27308</v>
      </c>
      <c r="B709" s="255" t="inlineStr">
        <is>
          <t>Hardie-Ferodo 1000 6 October, 1974</t>
        </is>
      </c>
      <c r="C709" s="255" t="inlineStr">
        <is>
          <t>DNF</t>
        </is>
      </c>
      <c r="D709" s="255" t="inlineStr">
        <is>
          <t>D - 3001 – 6000cc</t>
        </is>
      </c>
      <c r="E709" s="255" t="n"/>
      <c r="F709" s="255" t="n">
        <v>6</v>
      </c>
      <c r="G709" s="255" t="inlineStr">
        <is>
          <t>Suttons Motors (Arncliffe) Pty Ltd</t>
        </is>
      </c>
      <c r="H709" s="255" t="n"/>
      <c r="I709" s="255" t="n"/>
      <c r="J709" s="255" t="inlineStr">
        <is>
          <t>Holden LH Torana SL/R 5000 L34</t>
        </is>
      </c>
      <c r="K709" s="255" t="n"/>
      <c r="L709" s="255" t="inlineStr">
        <is>
          <t>Don Holland</t>
        </is>
      </c>
      <c r="M709" s="255" t="inlineStr">
        <is>
          <t>AUS</t>
        </is>
      </c>
      <c r="N709" s="695">
        <f>_xlfn.LET(_xlpm.d,_xlfn.XLOOKUP(L709,'[1]Birth Dates'!$A:$A,'[1]Birth Dates'!$B:$B,"",0),IF(_xlpm.d=0,"",_xlpm.d))</f>
        <v/>
      </c>
      <c r="O709" s="255">
        <f>IF(OR(N709="",A709="",NOT(ISNUMBER(N709)),N709&gt;A709),"",DATEDIF(N709,A709,"Y")&amp;" years, "&amp;DATEDIF(N709,A709,"YM")&amp;" months, "&amp;DATEDIF(N709,A709,"MD")&amp;" days")</f>
        <v/>
      </c>
      <c r="P709" s="255" t="inlineStr">
        <is>
          <t>Max Stewart</t>
        </is>
      </c>
      <c r="Q709" s="255" t="inlineStr">
        <is>
          <t>AUS</t>
        </is>
      </c>
      <c r="R709" s="695">
        <f>_xlfn.LET(_xlpm.d,_xlfn.XLOOKUP(P709,'[1]Birth Dates'!$A:$A,'[1]Birth Dates'!$B:$B,"",0),IF(_xlpm.d=0,"",_xlpm.d))</f>
        <v/>
      </c>
      <c r="S709" s="255">
        <f>IF(OR(R709="",A709="",NOT(ISNUMBER(R709)),R709&gt;A709),"",DATEDIF(R709,A709,"Y")&amp;" years, "&amp;DATEDIF(R709,A709,"YM")&amp;" months, "&amp;DATEDIF(R709,A709,"MD")&amp;" days")</f>
        <v/>
      </c>
      <c r="T709" s="255" t="n"/>
      <c r="U709" s="255" t="n"/>
      <c r="V709" s="695">
        <f>_xlfn.LET(_xlpm.d,_xlfn.XLOOKUP(T709,'[1]Birth Dates'!$A:$A,'[1]Birth Dates'!$B:$B,"",0),IF(_xlpm.d=0,"",_xlpm.d))</f>
        <v/>
      </c>
      <c r="W709" s="255">
        <f>IF(OR(V709="",A709="",NOT(ISNUMBER(V709)),V709&gt;A709),"",DATEDIF(V709,A709,"Y")&amp;" years, "&amp;DATEDIF(V709,A709,"YM")&amp;" months, "&amp;DATEDIF(V709,A709,"MD")&amp;" days")</f>
        <v/>
      </c>
      <c r="X709" s="255" t="n"/>
      <c r="Y709" s="255" t="n"/>
      <c r="Z709" s="255" t="n"/>
      <c r="AA709" s="255" t="n"/>
      <c r="AB709" s="255" t="n">
        <v>6</v>
      </c>
      <c r="AC709" s="255" t="n"/>
      <c r="AD709" s="255" t="n"/>
      <c r="AE709" s="579" t="inlineStr">
        <is>
          <t>2:38.2000</t>
        </is>
      </c>
      <c r="AF709" s="418">
        <f>IF(OR(AE709="",AE709="",AE709=0),"",6.172/(AE709*24))</f>
        <v/>
      </c>
      <c r="AG709" s="259" t="n"/>
      <c r="AH709" s="579" t="inlineStr"/>
      <c r="AI709" s="418">
        <f>IF(OR(AH709="",AH709="",AH709=0),"",6.172/(AH709*24))</f>
        <v/>
      </c>
      <c r="AJ709" s="175">
        <f>IF(AND(ISNUMBER(AB709),ISNUMBER(AG709)),AB709-AG709,"")</f>
        <v/>
      </c>
      <c r="AK709" s="255" t="inlineStr">
        <is>
          <t>Brakes</t>
        </is>
      </c>
      <c r="AL709" s="255" t="n">
        <v>134</v>
      </c>
      <c r="AM709" s="480" t="n"/>
      <c r="AN709" s="671">
        <f>IF(OR(AL709="",AM709="",AM709=0),"",AL709*6.172/(AM709*24))</f>
        <v/>
      </c>
      <c r="AO709" s="477">
        <f>IF(AND(AL709=AL708,AM709&lt;&gt;"",AM708&lt;&gt;""),AM709-AM708,"")</f>
        <v/>
      </c>
      <c r="AP709" s="255" t="n"/>
      <c r="AQ709" s="579" t="inlineStr"/>
      <c r="AR709" s="418">
        <f>IF(OR(AQ709="",AQ709="",AQ709=0),"",6.172/(AQ709*24))</f>
        <v/>
      </c>
      <c r="AS709" s="436">
        <f>IF(OR(NOT(ISNUMBER(C709)),NOT(ISNUMBER(AB709))),"",IF(AG709&lt;&gt;"",AG709,AB709)-C709)</f>
        <v/>
      </c>
      <c r="AT709" s="260" t="n"/>
      <c r="AU709" s="261">
        <f>IF($B709="","",TEXT($A709,"yyyymmdd")&amp;"_P"&amp;$C709&amp;"_C"&amp;$F709&amp;"_"&amp;TRIM(RIGHT(SUBSTITUTE(TRIM(SUBSTITUTE($L709,CHAR(160)," "))," ",REPT(" ",60)),60))&amp;IF($P709="","","-"&amp;TRIM(RIGHT(SUBSTITUTE(TRIM(SUBSTITUTE($P709,CHAR(160)," "))," ",REPT(" ",60)),60)))&amp;IF($T709="","","-"&amp;TRIM(RIGHT(SUBSTITUTE(TRIM(SUBSTITUTE($T709,CHAR(160)," "))," ",REPT(" ",60)),60)))&amp;".jpg")</f>
        <v/>
      </c>
    </row>
    <row r="710" ht="42" customHeight="1">
      <c r="A710" s="252" t="n">
        <v>27308</v>
      </c>
      <c r="B710" s="255" t="inlineStr">
        <is>
          <t>Hardie-Ferodo 1000 6 October, 1974</t>
        </is>
      </c>
      <c r="C710" s="255" t="inlineStr">
        <is>
          <t>DNF</t>
        </is>
      </c>
      <c r="D710" s="255" t="inlineStr">
        <is>
          <t>A - Up to 1300cc</t>
        </is>
      </c>
      <c r="E710" s="255" t="n"/>
      <c r="F710" s="255" t="n">
        <v>56</v>
      </c>
      <c r="G710" s="255" t="inlineStr">
        <is>
          <t>James Mason Motors Pty Ltd</t>
        </is>
      </c>
      <c r="H710" s="255" t="n"/>
      <c r="I710" s="255" t="n"/>
      <c r="J710" s="255" t="inlineStr">
        <is>
          <t>Mazda 1300</t>
        </is>
      </c>
      <c r="K710" s="255" t="n"/>
      <c r="L710" s="255" t="inlineStr">
        <is>
          <t>Lynn Brown</t>
        </is>
      </c>
      <c r="M710" s="255" t="inlineStr">
        <is>
          <t>AUS</t>
        </is>
      </c>
      <c r="N710" s="695">
        <f>_xlfn.LET(_xlpm.d,_xlfn.XLOOKUP(L710,'[1]Birth Dates'!$A:$A,'[1]Birth Dates'!$B:$B,"",0),IF(_xlpm.d=0,"",_xlpm.d))</f>
        <v/>
      </c>
      <c r="O710" s="255">
        <f>IF(OR(N710="",A710="",NOT(ISNUMBER(N710)),N710&gt;A710),"",DATEDIF(N710,A710,"Y")&amp;" years, "&amp;DATEDIF(N710,A710,"YM")&amp;" months, "&amp;DATEDIF(N710,A710,"MD")&amp;" days")</f>
        <v/>
      </c>
      <c r="P710" s="255" t="inlineStr">
        <is>
          <t>Paul Hamilton</t>
        </is>
      </c>
      <c r="Q710" s="255" t="inlineStr">
        <is>
          <t>AUS</t>
        </is>
      </c>
      <c r="R710" s="695">
        <f>_xlfn.LET(_xlpm.d,_xlfn.XLOOKUP(P710,'[1]Birth Dates'!$A:$A,'[1]Birth Dates'!$B:$B,"",0),IF(_xlpm.d=0,"",_xlpm.d))</f>
        <v/>
      </c>
      <c r="S710" s="255">
        <f>IF(OR(R710="",A710="",NOT(ISNUMBER(R710)),R710&gt;A710),"",DATEDIF(R710,A710,"Y")&amp;" years, "&amp;DATEDIF(R710,A710,"YM")&amp;" months, "&amp;DATEDIF(R710,A710,"MD")&amp;" days")</f>
        <v/>
      </c>
      <c r="T710" s="255" t="n"/>
      <c r="U710" s="255" t="n"/>
      <c r="V710" s="695">
        <f>_xlfn.LET(_xlpm.d,_xlfn.XLOOKUP(T710,'[1]Birth Dates'!$A:$A,'[1]Birth Dates'!$B:$B,"",0),IF(_xlpm.d=0,"",_xlpm.d))</f>
        <v/>
      </c>
      <c r="W710" s="255">
        <f>IF(OR(V710="",A710="",NOT(ISNUMBER(V710)),V710&gt;A710),"",DATEDIF(V710,A710,"Y")&amp;" years, "&amp;DATEDIF(V710,A710,"YM")&amp;" months, "&amp;DATEDIF(V710,A710,"MD")&amp;" days")</f>
        <v/>
      </c>
      <c r="X710" s="255" t="n"/>
      <c r="Y710" s="255" t="n"/>
      <c r="Z710" s="255" t="n"/>
      <c r="AA710" s="255" t="n"/>
      <c r="AB710" s="255" t="n">
        <v>56</v>
      </c>
      <c r="AC710" s="255" t="n"/>
      <c r="AD710" s="255" t="n"/>
      <c r="AE710" s="591" t="inlineStr">
        <is>
          <t>3:14.1000</t>
        </is>
      </c>
      <c r="AF710" s="418">
        <f>IF(OR(AE710="",AE710="",AE710=0),"",6.172/(AE710*24))</f>
        <v/>
      </c>
      <c r="AG710" s="259" t="n"/>
      <c r="AH710" s="579" t="inlineStr"/>
      <c r="AI710" s="418">
        <f>IF(OR(AH710="",AH710="",AH710=0),"",6.172/(AH710*24))</f>
        <v/>
      </c>
      <c r="AJ710" s="175">
        <f>IF(AND(ISNUMBER(AB710),ISNUMBER(AG710)),AB710-AG710,"")</f>
        <v/>
      </c>
      <c r="AK710" s="255" t="inlineStr">
        <is>
          <t>Accident</t>
        </is>
      </c>
      <c r="AL710" s="255" t="n">
        <v>124</v>
      </c>
      <c r="AM710" s="480" t="n"/>
      <c r="AN710" s="671">
        <f>IF(OR(AL710="",AM710="",AM710=0),"",AL710*6.172/(AM710*24))</f>
        <v/>
      </c>
      <c r="AO710" s="477">
        <f>IF(AND(AL710=AL709,AM710&lt;&gt;"",AM709&lt;&gt;""),AM710-AM709,"")</f>
        <v/>
      </c>
      <c r="AP710" s="255" t="n"/>
      <c r="AQ710" s="579" t="inlineStr"/>
      <c r="AR710" s="418">
        <f>IF(OR(AQ710="",AQ710="",AQ710=0),"",6.172/(AQ710*24))</f>
        <v/>
      </c>
      <c r="AS710" s="436">
        <f>IF(OR(NOT(ISNUMBER(C710)),NOT(ISNUMBER(AB710))),"",IF(AG710&lt;&gt;"",AG710,AB710)-C710)</f>
        <v/>
      </c>
      <c r="AT710" s="260" t="n"/>
      <c r="AU710" s="261">
        <f>IF($B710="","",TEXT($A710,"yyyymmdd")&amp;"_P"&amp;$C710&amp;"_C"&amp;$F710&amp;"_"&amp;TRIM(RIGHT(SUBSTITUTE(TRIM(SUBSTITUTE($L710,CHAR(160)," "))," ",REPT(" ",60)),60))&amp;IF($P710="","","-"&amp;TRIM(RIGHT(SUBSTITUTE(TRIM(SUBSTITUTE($P710,CHAR(160)," "))," ",REPT(" ",60)),60)))&amp;IF($T710="","","-"&amp;TRIM(RIGHT(SUBSTITUTE(TRIM(SUBSTITUTE($T710,CHAR(160)," "))," ",REPT(" ",60)),60)))&amp;".jpg")</f>
        <v/>
      </c>
    </row>
    <row r="711" ht="42" customHeight="1">
      <c r="A711" s="252" t="n">
        <v>27308</v>
      </c>
      <c r="B711" s="255" t="inlineStr">
        <is>
          <t>Hardie-Ferodo 1000 6 October, 1974</t>
        </is>
      </c>
      <c r="C711" s="255" t="inlineStr">
        <is>
          <t>DNF</t>
        </is>
      </c>
      <c r="D711" s="255" t="inlineStr">
        <is>
          <t>D - 3001 – 6000cc</t>
        </is>
      </c>
      <c r="E711" s="255" t="n"/>
      <c r="F711" s="255" t="n">
        <v>1</v>
      </c>
      <c r="G711" s="255" t="inlineStr">
        <is>
          <t>Holden Dealer Team</t>
        </is>
      </c>
      <c r="H711" s="255" t="n"/>
      <c r="I711" s="255" t="n"/>
      <c r="J711" s="255" t="inlineStr">
        <is>
          <t>Holden LH Torana SL/R 5000 L34</t>
        </is>
      </c>
      <c r="K711" s="255" t="n"/>
      <c r="L711" s="255" t="inlineStr">
        <is>
          <t>Peter Brock</t>
        </is>
      </c>
      <c r="M711" s="255" t="inlineStr">
        <is>
          <t>AUS</t>
        </is>
      </c>
      <c r="N711" s="695">
        <f>_xlfn.LET(_xlpm.d,_xlfn.XLOOKUP(L711,'[1]Birth Dates'!$A:$A,'[1]Birth Dates'!$B:$B,"",0),IF(_xlpm.d=0,"",_xlpm.d))</f>
        <v/>
      </c>
      <c r="O711" s="255">
        <f>IF(OR(N711="",A711="",NOT(ISNUMBER(N711)),N711&gt;A711),"",DATEDIF(N711,A711,"Y")&amp;" years, "&amp;DATEDIF(N711,A711,"YM")&amp;" months, "&amp;DATEDIF(N711,A711,"MD")&amp;" days")</f>
        <v/>
      </c>
      <c r="P711" s="255" t="inlineStr">
        <is>
          <t>Brian Sampson</t>
        </is>
      </c>
      <c r="Q711" s="255" t="inlineStr">
        <is>
          <t>AUS</t>
        </is>
      </c>
      <c r="R711" s="695">
        <f>_xlfn.LET(_xlpm.d,_xlfn.XLOOKUP(P711,'[1]Birth Dates'!$A:$A,'[1]Birth Dates'!$B:$B,"",0),IF(_xlpm.d=0,"",_xlpm.d))</f>
        <v/>
      </c>
      <c r="S711" s="255">
        <f>IF(OR(R711="",A711="",NOT(ISNUMBER(R711)),R711&gt;A711),"",DATEDIF(R711,A711,"Y")&amp;" years, "&amp;DATEDIF(R711,A711,"YM")&amp;" months, "&amp;DATEDIF(R711,A711,"MD")&amp;" days")</f>
        <v/>
      </c>
      <c r="T711" s="255" t="n"/>
      <c r="U711" s="255" t="n"/>
      <c r="V711" s="695">
        <f>_xlfn.LET(_xlpm.d,_xlfn.XLOOKUP(T711,'[1]Birth Dates'!$A:$A,'[1]Birth Dates'!$B:$B,"",0),IF(_xlpm.d=0,"",_xlpm.d))</f>
        <v/>
      </c>
      <c r="W711" s="255">
        <f>IF(OR(V711="",A711="",NOT(ISNUMBER(V711)),V711&gt;A711),"",DATEDIF(V711,A711,"Y")&amp;" years, "&amp;DATEDIF(V711,A711,"YM")&amp;" months, "&amp;DATEDIF(V711,A711,"MD")&amp;" days")</f>
        <v/>
      </c>
      <c r="X711" s="255" t="n"/>
      <c r="Y711" s="255" t="n"/>
      <c r="Z711" s="255" t="n"/>
      <c r="AA711" s="255" t="n"/>
      <c r="AB711" s="255" t="n">
        <v>1</v>
      </c>
      <c r="AC711" s="255" t="n"/>
      <c r="AD711" s="255" t="n"/>
      <c r="AE711" s="579" t="inlineStr">
        <is>
          <t>2:30.8000</t>
        </is>
      </c>
      <c r="AF711" s="418">
        <f>IF(OR(AE711="",AE711="",AE711=0),"",6.172/(AE711*24))</f>
        <v/>
      </c>
      <c r="AG711" s="259" t="n"/>
      <c r="AH711" s="579" t="inlineStr"/>
      <c r="AI711" s="418">
        <f>IF(OR(AH711="",AH711="",AH711=0),"",6.172/(AH711*24))</f>
        <v/>
      </c>
      <c r="AJ711" s="175">
        <f>IF(AND(ISNUMBER(AB711),ISNUMBER(AG711)),AB711-AG711,"")</f>
        <v/>
      </c>
      <c r="AK711" s="255" t="inlineStr">
        <is>
          <t>Engine</t>
        </is>
      </c>
      <c r="AL711" s="255" t="n">
        <v>118</v>
      </c>
      <c r="AM711" s="480" t="n"/>
      <c r="AN711" s="671">
        <f>IF(OR(AL711="",AM711="",AM711=0),"",AL711*6.172/(AM711*24))</f>
        <v/>
      </c>
      <c r="AO711" s="477">
        <f>IF(AND(AL711=AL710,AM711&lt;&gt;"",AM710&lt;&gt;""),AM711-AM710,"")</f>
        <v/>
      </c>
      <c r="AP711" s="255" t="n"/>
      <c r="AQ711" s="579" t="inlineStr">
        <is>
          <t>2:29.8000</t>
        </is>
      </c>
      <c r="AR711" s="418">
        <f>IF(OR(AQ711="",AQ711="",AQ711=0),"",6.172/(AQ711*24))</f>
        <v/>
      </c>
      <c r="AS711" s="436">
        <f>IF(OR(NOT(ISNUMBER(C711)),NOT(ISNUMBER(AB711))),"",IF(AG711&lt;&gt;"",AG711,AB711)-C711)</f>
        <v/>
      </c>
      <c r="AT711" s="260" t="n"/>
      <c r="AU711" s="261">
        <f>IF($B711="","",TEXT($A711,"yyyymmdd")&amp;"_P"&amp;$C711&amp;"_C"&amp;$F711&amp;"_"&amp;TRIM(RIGHT(SUBSTITUTE(TRIM(SUBSTITUTE($L711,CHAR(160)," "))," ",REPT(" ",60)),60))&amp;IF($P711="","","-"&amp;TRIM(RIGHT(SUBSTITUTE(TRIM(SUBSTITUTE($P711,CHAR(160)," "))," ",REPT(" ",60)),60)))&amp;IF($T711="","","-"&amp;TRIM(RIGHT(SUBSTITUTE(TRIM(SUBSTITUTE($T711,CHAR(160)," "))," ",REPT(" ",60)),60)))&amp;".jpg")</f>
        <v/>
      </c>
    </row>
    <row r="712" ht="42" customHeight="1">
      <c r="A712" s="252" t="n">
        <v>27308</v>
      </c>
      <c r="B712" s="255" t="inlineStr">
        <is>
          <t>Hardie-Ferodo 1000 6 October, 1974</t>
        </is>
      </c>
      <c r="C712" s="255" t="inlineStr">
        <is>
          <t>DNF</t>
        </is>
      </c>
      <c r="D712" s="255" t="inlineStr">
        <is>
          <t>C - 2001 – 3000cc</t>
        </is>
      </c>
      <c r="E712" s="255" t="n"/>
      <c r="F712" s="255" t="n">
        <v>29</v>
      </c>
      <c r="G712" s="255" t="inlineStr">
        <is>
          <t>John Palmer Motors</t>
        </is>
      </c>
      <c r="H712" s="255" t="n"/>
      <c r="I712" s="255" t="n"/>
      <c r="J712" s="255" t="inlineStr">
        <is>
          <t>Mazda RX3</t>
        </is>
      </c>
      <c r="K712" s="255" t="n"/>
      <c r="L712" s="255" t="inlineStr">
        <is>
          <t>Gary Cooke</t>
        </is>
      </c>
      <c r="M712" s="255" t="inlineStr">
        <is>
          <t>AUS</t>
        </is>
      </c>
      <c r="N712" s="695">
        <f>_xlfn.LET(_xlpm.d,_xlfn.XLOOKUP(L712,'[1]Birth Dates'!$A:$A,'[1]Birth Dates'!$B:$B,"",0),IF(_xlpm.d=0,"",_xlpm.d))</f>
        <v/>
      </c>
      <c r="O712" s="255">
        <f>IF(OR(N712="",A712="",NOT(ISNUMBER(N712)),N712&gt;A712),"",DATEDIF(N712,A712,"Y")&amp;" years, "&amp;DATEDIF(N712,A712,"YM")&amp;" months, "&amp;DATEDIF(N712,A712,"MD")&amp;" days")</f>
        <v/>
      </c>
      <c r="P712" s="255" t="inlineStr">
        <is>
          <t>Bob Beasley</t>
        </is>
      </c>
      <c r="Q712" s="255" t="inlineStr">
        <is>
          <t>AUS</t>
        </is>
      </c>
      <c r="R712" s="695">
        <f>_xlfn.LET(_xlpm.d,_xlfn.XLOOKUP(P712,'[1]Birth Dates'!$A:$A,'[1]Birth Dates'!$B:$B,"",0),IF(_xlpm.d=0,"",_xlpm.d))</f>
        <v/>
      </c>
      <c r="S712" s="255">
        <f>IF(OR(R712="",A712="",NOT(ISNUMBER(R712)),R712&gt;A712),"",DATEDIF(R712,A712,"Y")&amp;" years, "&amp;DATEDIF(R712,A712,"YM")&amp;" months, "&amp;DATEDIF(R712,A712,"MD")&amp;" days")</f>
        <v/>
      </c>
      <c r="T712" s="255" t="n"/>
      <c r="U712" s="255" t="n"/>
      <c r="V712" s="695">
        <f>_xlfn.LET(_xlpm.d,_xlfn.XLOOKUP(T712,'[1]Birth Dates'!$A:$A,'[1]Birth Dates'!$B:$B,"",0),IF(_xlpm.d=0,"",_xlpm.d))</f>
        <v/>
      </c>
      <c r="W712" s="255">
        <f>IF(OR(V712="",A712="",NOT(ISNUMBER(V712)),V712&gt;A712),"",DATEDIF(V712,A712,"Y")&amp;" years, "&amp;DATEDIF(V712,A712,"YM")&amp;" months, "&amp;DATEDIF(V712,A712,"MD")&amp;" days")</f>
        <v/>
      </c>
      <c r="X712" s="255" t="n"/>
      <c r="Y712" s="255" t="n"/>
      <c r="Z712" s="255" t="n"/>
      <c r="AA712" s="255" t="n"/>
      <c r="AB712" s="255" t="n">
        <v>26</v>
      </c>
      <c r="AC712" s="255" t="n"/>
      <c r="AD712" s="255" t="n"/>
      <c r="AE712" s="591" t="inlineStr">
        <is>
          <t>2:52.5000</t>
        </is>
      </c>
      <c r="AF712" s="418">
        <f>IF(OR(AE712="",AE712="",AE712=0),"",6.172/(AE712*24))</f>
        <v/>
      </c>
      <c r="AG712" s="259" t="n"/>
      <c r="AH712" s="579" t="inlineStr"/>
      <c r="AI712" s="418">
        <f>IF(OR(AH712="",AH712="",AH712=0),"",6.172/(AH712*24))</f>
        <v/>
      </c>
      <c r="AJ712" s="175">
        <f>IF(AND(ISNUMBER(AB712),ISNUMBER(AG712)),AB712-AG712,"")</f>
        <v/>
      </c>
      <c r="AK712" s="255" t="inlineStr">
        <is>
          <t>Accident</t>
        </is>
      </c>
      <c r="AL712" s="255" t="n">
        <v>110</v>
      </c>
      <c r="AM712" s="480" t="n"/>
      <c r="AN712" s="671">
        <f>IF(OR(AL712="",AM712="",AM712=0),"",AL712*6.172/(AM712*24))</f>
        <v/>
      </c>
      <c r="AO712" s="477">
        <f>IF(AND(AL712=AL711,AM712&lt;&gt;"",AM711&lt;&gt;""),AM712-AM711,"")</f>
        <v/>
      </c>
      <c r="AP712" s="255" t="n"/>
      <c r="AQ712" s="579" t="inlineStr"/>
      <c r="AR712" s="418">
        <f>IF(OR(AQ712="",AQ712="",AQ712=0),"",6.172/(AQ712*24))</f>
        <v/>
      </c>
      <c r="AS712" s="436">
        <f>IF(OR(NOT(ISNUMBER(C712)),NOT(ISNUMBER(AB712))),"",IF(AG712&lt;&gt;"",AG712,AB712)-C712)</f>
        <v/>
      </c>
      <c r="AT712" s="260" t="n"/>
      <c r="AU712" s="261">
        <f>IF($B712="","",TEXT($A712,"yyyymmdd")&amp;"_P"&amp;$C712&amp;"_C"&amp;$F712&amp;"_"&amp;TRIM(RIGHT(SUBSTITUTE(TRIM(SUBSTITUTE($L712,CHAR(160)," "))," ",REPT(" ",60)),60))&amp;IF($P712="","","-"&amp;TRIM(RIGHT(SUBSTITUTE(TRIM(SUBSTITUTE($P712,CHAR(160)," "))," ",REPT(" ",60)),60)))&amp;IF($T712="","","-"&amp;TRIM(RIGHT(SUBSTITUTE(TRIM(SUBSTITUTE($T712,CHAR(160)," "))," ",REPT(" ",60)),60)))&amp;".jpg")</f>
        <v/>
      </c>
    </row>
    <row r="713" ht="42" customHeight="1">
      <c r="A713" s="252" t="n">
        <v>27308</v>
      </c>
      <c r="B713" s="255" t="inlineStr">
        <is>
          <t>Hardie-Ferodo 1000 6 October, 1974</t>
        </is>
      </c>
      <c r="C713" s="255" t="inlineStr">
        <is>
          <t>DNF</t>
        </is>
      </c>
      <c r="D713" s="255" t="inlineStr">
        <is>
          <t>A - Up to 1300cc</t>
        </is>
      </c>
      <c r="E713" s="255" t="n"/>
      <c r="F713" s="255" t="n">
        <v>69</v>
      </c>
      <c r="G713" s="255" t="inlineStr">
        <is>
          <t>Victoria Police Motor Sport Club</t>
        </is>
      </c>
      <c r="H713" s="255" t="n"/>
      <c r="I713" s="255" t="n"/>
      <c r="J713" s="255" t="inlineStr">
        <is>
          <t>Alfa Romeo GT 1300 Junior</t>
        </is>
      </c>
      <c r="K713" s="255" t="n"/>
      <c r="L713" s="255" t="inlineStr">
        <is>
          <t>Robin Dudfield</t>
        </is>
      </c>
      <c r="M713" s="255" t="inlineStr">
        <is>
          <t>AUS</t>
        </is>
      </c>
      <c r="N713" s="695">
        <f>_xlfn.LET(_xlpm.d,_xlfn.XLOOKUP(L713,'[1]Birth Dates'!$A:$A,'[1]Birth Dates'!$B:$B,"",0),IF(_xlpm.d=0,"",_xlpm.d))</f>
        <v/>
      </c>
      <c r="O713" s="255">
        <f>IF(OR(N713="",A713="",NOT(ISNUMBER(N713)),N713&gt;A713),"",DATEDIF(N713,A713,"Y")&amp;" years, "&amp;DATEDIF(N713,A713,"YM")&amp;" months, "&amp;DATEDIF(N713,A713,"MD")&amp;" days")</f>
        <v/>
      </c>
      <c r="P713" s="255" t="inlineStr">
        <is>
          <t>Gary Keen</t>
        </is>
      </c>
      <c r="Q713" s="255" t="inlineStr">
        <is>
          <t>AUS</t>
        </is>
      </c>
      <c r="R713" s="695">
        <f>_xlfn.LET(_xlpm.d,_xlfn.XLOOKUP(P713,'[1]Birth Dates'!$A:$A,'[1]Birth Dates'!$B:$B,"",0),IF(_xlpm.d=0,"",_xlpm.d))</f>
        <v/>
      </c>
      <c r="S713" s="255">
        <f>IF(OR(R713="",A713="",NOT(ISNUMBER(R713)),R713&gt;A713),"",DATEDIF(R713,A713,"Y")&amp;" years, "&amp;DATEDIF(R713,A713,"YM")&amp;" months, "&amp;DATEDIF(R713,A713,"MD")&amp;" days")</f>
        <v/>
      </c>
      <c r="T713" s="255" t="n"/>
      <c r="U713" s="255" t="n"/>
      <c r="V713" s="695">
        <f>_xlfn.LET(_xlpm.d,_xlfn.XLOOKUP(T713,'[1]Birth Dates'!$A:$A,'[1]Birth Dates'!$B:$B,"",0),IF(_xlpm.d=0,"",_xlpm.d))</f>
        <v/>
      </c>
      <c r="W713" s="255">
        <f>IF(OR(V713="",A713="",NOT(ISNUMBER(V713)),V713&gt;A713),"",DATEDIF(V713,A713,"Y")&amp;" years, "&amp;DATEDIF(V713,A713,"YM")&amp;" months, "&amp;DATEDIF(V713,A713,"MD")&amp;" days")</f>
        <v/>
      </c>
      <c r="X713" s="255" t="n"/>
      <c r="Y713" s="255" t="n"/>
      <c r="Z713" s="255" t="n"/>
      <c r="AA713" s="255" t="n"/>
      <c r="AB713" s="255" t="n">
        <v>60</v>
      </c>
      <c r="AC713" s="255" t="n"/>
      <c r="AD713" s="255" t="n"/>
      <c r="AE713" s="591" t="inlineStr">
        <is>
          <t>3:31.9000</t>
        </is>
      </c>
      <c r="AF713" s="418">
        <f>IF(OR(AE713="",AE713="",AE713=0),"",6.172/(AE713*24))</f>
        <v/>
      </c>
      <c r="AG713" s="259" t="n"/>
      <c r="AH713" s="579" t="inlineStr"/>
      <c r="AI713" s="418">
        <f>IF(OR(AH713="",AH713="",AH713=0),"",6.172/(AH713*24))</f>
        <v/>
      </c>
      <c r="AJ713" s="175">
        <f>IF(AND(ISNUMBER(AB713),ISNUMBER(AG713)),AB713-AG713,"")</f>
        <v/>
      </c>
      <c r="AK713" s="255" t="inlineStr">
        <is>
          <t>Electrics</t>
        </is>
      </c>
      <c r="AL713" s="255" t="n">
        <v>105</v>
      </c>
      <c r="AM713" s="480" t="n"/>
      <c r="AN713" s="671">
        <f>IF(OR(AL713="",AM713="",AM713=0),"",AL713*6.172/(AM713*24))</f>
        <v/>
      </c>
      <c r="AO713" s="477">
        <f>IF(AND(AL713=AL712,AM713&lt;&gt;"",AM712&lt;&gt;""),AM713-AM712,"")</f>
        <v/>
      </c>
      <c r="AP713" s="255" t="n"/>
      <c r="AQ713" s="579" t="inlineStr"/>
      <c r="AR713" s="418">
        <f>IF(OR(AQ713="",AQ713="",AQ713=0),"",6.172/(AQ713*24))</f>
        <v/>
      </c>
      <c r="AS713" s="436">
        <f>IF(OR(NOT(ISNUMBER(C713)),NOT(ISNUMBER(AB713))),"",IF(AG713&lt;&gt;"",AG713,AB713)-C713)</f>
        <v/>
      </c>
      <c r="AT713" s="260" t="n"/>
      <c r="AU713" s="261">
        <f>IF($B713="","",TEXT($A713,"yyyymmdd")&amp;"_P"&amp;$C713&amp;"_C"&amp;$F713&amp;"_"&amp;TRIM(RIGHT(SUBSTITUTE(TRIM(SUBSTITUTE($L713,CHAR(160)," "))," ",REPT(" ",60)),60))&amp;IF($P713="","","-"&amp;TRIM(RIGHT(SUBSTITUTE(TRIM(SUBSTITUTE($P713,CHAR(160)," "))," ",REPT(" ",60)),60)))&amp;IF($T713="","","-"&amp;TRIM(RIGHT(SUBSTITUTE(TRIM(SUBSTITUTE($T713,CHAR(160)," "))," ",REPT(" ",60)),60)))&amp;".jpg")</f>
        <v/>
      </c>
    </row>
    <row r="714" ht="42" customHeight="1">
      <c r="A714" s="252" t="n">
        <v>27308</v>
      </c>
      <c r="B714" s="255" t="inlineStr">
        <is>
          <t>Hardie-Ferodo 1000 6 October, 1974</t>
        </is>
      </c>
      <c r="C714" s="255" t="inlineStr">
        <is>
          <t>DNF</t>
        </is>
      </c>
      <c r="D714" s="255" t="inlineStr">
        <is>
          <t>A - Up to 1300cc</t>
        </is>
      </c>
      <c r="E714" s="255" t="n"/>
      <c r="F714" s="255" t="n">
        <v>54</v>
      </c>
      <c r="G714" s="255" t="inlineStr">
        <is>
          <t>Lordco (Australia) Pty Ltd</t>
        </is>
      </c>
      <c r="H714" s="255" t="n"/>
      <c r="I714" s="255" t="n"/>
      <c r="J714" s="255" t="inlineStr">
        <is>
          <t>Morris Cooper S</t>
        </is>
      </c>
      <c r="K714" s="255" t="n"/>
      <c r="L714" s="255" t="inlineStr">
        <is>
          <t>John Lord</t>
        </is>
      </c>
      <c r="M714" s="255" t="inlineStr">
        <is>
          <t>AUS</t>
        </is>
      </c>
      <c r="N714" s="695">
        <f>_xlfn.LET(_xlpm.d,_xlfn.XLOOKUP(L714,'[1]Birth Dates'!$A:$A,'[1]Birth Dates'!$B:$B,"",0),IF(_xlpm.d=0,"",_xlpm.d))</f>
        <v/>
      </c>
      <c r="O714" s="255">
        <f>IF(OR(N714="",A714="",NOT(ISNUMBER(N714)),N714&gt;A714),"",DATEDIF(N714,A714,"Y")&amp;" years, "&amp;DATEDIF(N714,A714,"YM")&amp;" months, "&amp;DATEDIF(N714,A714,"MD")&amp;" days")</f>
        <v/>
      </c>
      <c r="P714" s="255" t="inlineStr">
        <is>
          <t>Ray Molloy</t>
        </is>
      </c>
      <c r="Q714" s="255" t="inlineStr">
        <is>
          <t>AUS</t>
        </is>
      </c>
      <c r="R714" s="695">
        <f>_xlfn.LET(_xlpm.d,_xlfn.XLOOKUP(P714,'[1]Birth Dates'!$A:$A,'[1]Birth Dates'!$B:$B,"",0),IF(_xlpm.d=0,"",_xlpm.d))</f>
        <v/>
      </c>
      <c r="S714" s="255">
        <f>IF(OR(R714="",A714="",NOT(ISNUMBER(R714)),R714&gt;A714),"",DATEDIF(R714,A714,"Y")&amp;" years, "&amp;DATEDIF(R714,A714,"YM")&amp;" months, "&amp;DATEDIF(R714,A714,"MD")&amp;" days")</f>
        <v/>
      </c>
      <c r="T714" s="255" t="n"/>
      <c r="U714" s="255" t="n"/>
      <c r="V714" s="695">
        <f>_xlfn.LET(_xlpm.d,_xlfn.XLOOKUP(T714,'[1]Birth Dates'!$A:$A,'[1]Birth Dates'!$B:$B,"",0),IF(_xlpm.d=0,"",_xlpm.d))</f>
        <v/>
      </c>
      <c r="W714" s="255">
        <f>IF(OR(V714="",A714="",NOT(ISNUMBER(V714)),V714&gt;A714),"",DATEDIF(V714,A714,"Y")&amp;" years, "&amp;DATEDIF(V714,A714,"YM")&amp;" months, "&amp;DATEDIF(V714,A714,"MD")&amp;" days")</f>
        <v/>
      </c>
      <c r="X714" s="255" t="n"/>
      <c r="Y714" s="255" t="n"/>
      <c r="Z714" s="255" t="n"/>
      <c r="AA714" s="255" t="n"/>
      <c r="AB714" s="255" t="n">
        <v>40</v>
      </c>
      <c r="AC714" s="255" t="n"/>
      <c r="AD714" s="255" t="n"/>
      <c r="AE714" s="591" t="inlineStr">
        <is>
          <t>3:01.7000</t>
        </is>
      </c>
      <c r="AF714" s="418">
        <f>IF(OR(AE714="",AE714="",AE714=0),"",6.172/(AE714*24))</f>
        <v/>
      </c>
      <c r="AG714" s="259" t="n"/>
      <c r="AH714" s="579" t="inlineStr"/>
      <c r="AI714" s="418">
        <f>IF(OR(AH714="",AH714="",AH714=0),"",6.172/(AH714*24))</f>
        <v/>
      </c>
      <c r="AJ714" s="175">
        <f>IF(AND(ISNUMBER(AB714),ISNUMBER(AG714)),AB714-AG714,"")</f>
        <v/>
      </c>
      <c r="AK714" s="255" t="inlineStr">
        <is>
          <t>Accident</t>
        </is>
      </c>
      <c r="AL714" s="255" t="n">
        <v>104</v>
      </c>
      <c r="AM714" s="480" t="n"/>
      <c r="AN714" s="671">
        <f>IF(OR(AL714="",AM714="",AM714=0),"",AL714*6.172/(AM714*24))</f>
        <v/>
      </c>
      <c r="AO714" s="477">
        <f>IF(AND(AL714=AL713,AM714&lt;&gt;"",AM713&lt;&gt;""),AM714-AM713,"")</f>
        <v/>
      </c>
      <c r="AP714" s="255" t="n"/>
      <c r="AQ714" s="579" t="inlineStr"/>
      <c r="AR714" s="418">
        <f>IF(OR(AQ714="",AQ714="",AQ714=0),"",6.172/(AQ714*24))</f>
        <v/>
      </c>
      <c r="AS714" s="436">
        <f>IF(OR(NOT(ISNUMBER(C714)),NOT(ISNUMBER(AB714))),"",IF(AG714&lt;&gt;"",AG714,AB714)-C714)</f>
        <v/>
      </c>
      <c r="AT714" s="260" t="n"/>
      <c r="AU714" s="261">
        <f>IF($B714="","",TEXT($A714,"yyyymmdd")&amp;"_P"&amp;$C714&amp;"_C"&amp;$F714&amp;"_"&amp;TRIM(RIGHT(SUBSTITUTE(TRIM(SUBSTITUTE($L714,CHAR(160)," "))," ",REPT(" ",60)),60))&amp;IF($P714="","","-"&amp;TRIM(RIGHT(SUBSTITUTE(TRIM(SUBSTITUTE($P714,CHAR(160)," "))," ",REPT(" ",60)),60)))&amp;IF($T714="","","-"&amp;TRIM(RIGHT(SUBSTITUTE(TRIM(SUBSTITUTE($T714,CHAR(160)," "))," ",REPT(" ",60)),60)))&amp;".jpg")</f>
        <v/>
      </c>
    </row>
    <row r="715" ht="42" customHeight="1">
      <c r="A715" s="252" t="n">
        <v>27308</v>
      </c>
      <c r="B715" s="255" t="inlineStr">
        <is>
          <t>Hardie-Ferodo 1000 6 October, 1974</t>
        </is>
      </c>
      <c r="C715" s="255" t="inlineStr">
        <is>
          <t>DNF</t>
        </is>
      </c>
      <c r="D715" s="255" t="inlineStr">
        <is>
          <t>B - 1301 – 2000cc</t>
        </is>
      </c>
      <c r="E715" s="255" t="n"/>
      <c r="F715" s="255" t="n">
        <v>50</v>
      </c>
      <c r="G715" s="255" t="inlineStr">
        <is>
          <t>Orange City Motors</t>
        </is>
      </c>
      <c r="H715" s="255" t="n"/>
      <c r="I715" s="255" t="n"/>
      <c r="J715" s="255" t="inlineStr">
        <is>
          <t>Volkswagen Passat TS</t>
        </is>
      </c>
      <c r="K715" s="255" t="inlineStr">
        <is>
          <t>Volkswagen 1.5</t>
        </is>
      </c>
      <c r="L715" s="255" t="inlineStr">
        <is>
          <t>David Seldon</t>
        </is>
      </c>
      <c r="M715" s="255" t="inlineStr">
        <is>
          <t>AUS</t>
        </is>
      </c>
      <c r="N715" s="695">
        <f>_xlfn.LET(_xlpm.d,_xlfn.XLOOKUP(L715,'[1]Birth Dates'!$A:$A,'[1]Birth Dates'!$B:$B,"",0),IF(_xlpm.d=0,"",_xlpm.d))</f>
        <v/>
      </c>
      <c r="O715" s="255">
        <f>IF(OR(N715="",A715="",NOT(ISNUMBER(N715)),N715&gt;A715),"",DATEDIF(N715,A715,"Y")&amp;" years, "&amp;DATEDIF(N715,A715,"YM")&amp;" months, "&amp;DATEDIF(N715,A715,"MD")&amp;" days")</f>
        <v/>
      </c>
      <c r="P715" s="255" t="inlineStr">
        <is>
          <t>Peter Webster</t>
        </is>
      </c>
      <c r="Q715" s="255" t="inlineStr">
        <is>
          <t>AUS</t>
        </is>
      </c>
      <c r="R715" s="695">
        <f>_xlfn.LET(_xlpm.d,_xlfn.XLOOKUP(P715,'[1]Birth Dates'!$A:$A,'[1]Birth Dates'!$B:$B,"",0),IF(_xlpm.d=0,"",_xlpm.d))</f>
        <v/>
      </c>
      <c r="S715" s="255">
        <f>IF(OR(R715="",A715="",NOT(ISNUMBER(R715)),R715&gt;A715),"",DATEDIF(R715,A715,"Y")&amp;" years, "&amp;DATEDIF(R715,A715,"YM")&amp;" months, "&amp;DATEDIF(R715,A715,"MD")&amp;" days")</f>
        <v/>
      </c>
      <c r="T715" s="255" t="n"/>
      <c r="U715" s="255" t="n"/>
      <c r="V715" s="695">
        <f>_xlfn.LET(_xlpm.d,_xlfn.XLOOKUP(T715,'[1]Birth Dates'!$A:$A,'[1]Birth Dates'!$B:$B,"",0),IF(_xlpm.d=0,"",_xlpm.d))</f>
        <v/>
      </c>
      <c r="W715" s="255">
        <f>IF(OR(V715="",A715="",NOT(ISNUMBER(V715)),V715&gt;A715),"",DATEDIF(V715,A715,"Y")&amp;" years, "&amp;DATEDIF(V715,A715,"YM")&amp;" months, "&amp;DATEDIF(V715,A715,"MD")&amp;" days")</f>
        <v/>
      </c>
      <c r="X715" s="255" t="n"/>
      <c r="Y715" s="255" t="n"/>
      <c r="Z715" s="255" t="n"/>
      <c r="AA715" s="255" t="n"/>
      <c r="AB715" s="255" t="n">
        <v>45</v>
      </c>
      <c r="AC715" s="255" t="n"/>
      <c r="AD715" s="255" t="n"/>
      <c r="AE715" s="591" t="inlineStr">
        <is>
          <t>3:04.1000</t>
        </is>
      </c>
      <c r="AF715" s="418">
        <f>IF(OR(AE715="",AE715="",AE715=0),"",6.172/(AE715*24))</f>
        <v/>
      </c>
      <c r="AG715" s="259" t="n"/>
      <c r="AH715" s="579" t="inlineStr"/>
      <c r="AI715" s="418">
        <f>IF(OR(AH715="",AH715="",AH715=0),"",6.172/(AH715*24))</f>
        <v/>
      </c>
      <c r="AJ715" s="175">
        <f>IF(AND(ISNUMBER(AB715),ISNUMBER(AG715)),AB715-AG715,"")</f>
        <v/>
      </c>
      <c r="AK715" s="255" t="inlineStr">
        <is>
          <t>Electrics</t>
        </is>
      </c>
      <c r="AL715" s="255" t="n">
        <v>101</v>
      </c>
      <c r="AM715" s="480" t="n"/>
      <c r="AN715" s="671">
        <f>IF(OR(AL715="",AM715="",AM715=0),"",AL715*6.172/(AM715*24))</f>
        <v/>
      </c>
      <c r="AO715" s="477">
        <f>IF(AND(AL715=AL714,AM715&lt;&gt;"",AM714&lt;&gt;""),AM715-AM714,"")</f>
        <v/>
      </c>
      <c r="AP715" s="255" t="n"/>
      <c r="AQ715" s="579" t="inlineStr"/>
      <c r="AR715" s="418">
        <f>IF(OR(AQ715="",AQ715="",AQ715=0),"",6.172/(AQ715*24))</f>
        <v/>
      </c>
      <c r="AS715" s="436">
        <f>IF(OR(NOT(ISNUMBER(C715)),NOT(ISNUMBER(AB715))),"",IF(AG715&lt;&gt;"",AG715,AB715)-C715)</f>
        <v/>
      </c>
      <c r="AT715" s="260" t="n"/>
      <c r="AU715" s="261">
        <f>IF($B715="","",TEXT($A715,"yyyymmdd")&amp;"_P"&amp;$C715&amp;"_C"&amp;$F715&amp;"_"&amp;TRIM(RIGHT(SUBSTITUTE(TRIM(SUBSTITUTE($L715,CHAR(160)," "))," ",REPT(" ",60)),60))&amp;IF($P715="","","-"&amp;TRIM(RIGHT(SUBSTITUTE(TRIM(SUBSTITUTE($P715,CHAR(160)," "))," ",REPT(" ",60)),60)))&amp;IF($T715="","","-"&amp;TRIM(RIGHT(SUBSTITUTE(TRIM(SUBSTITUTE($T715,CHAR(160)," "))," ",REPT(" ",60)),60)))&amp;".jpg")</f>
        <v/>
      </c>
    </row>
    <row r="716" ht="42" customHeight="1">
      <c r="A716" s="252" t="n">
        <v>27308</v>
      </c>
      <c r="B716" s="255" t="inlineStr">
        <is>
          <t>Hardie-Ferodo 1000 6 October, 1974</t>
        </is>
      </c>
      <c r="C716" s="255" t="inlineStr">
        <is>
          <t>DNF</t>
        </is>
      </c>
      <c r="D716" s="255" t="inlineStr">
        <is>
          <t>A - Up to 1300cc</t>
        </is>
      </c>
      <c r="E716" s="255" t="n"/>
      <c r="F716" s="255" t="n">
        <v>67</v>
      </c>
      <c r="G716" s="255" t="inlineStr">
        <is>
          <t>SL Driving School</t>
        </is>
      </c>
      <c r="H716" s="255" t="n"/>
      <c r="I716" s="255" t="n"/>
      <c r="J716" s="255" t="inlineStr">
        <is>
          <t>Morris Clubman GT[5]</t>
        </is>
      </c>
      <c r="K716" s="255" t="n"/>
      <c r="L716" s="255" t="inlineStr">
        <is>
          <t>Jim Stewart</t>
        </is>
      </c>
      <c r="M716" s="255" t="inlineStr">
        <is>
          <t>AUS</t>
        </is>
      </c>
      <c r="N716" s="695">
        <f>_xlfn.LET(_xlpm.d,_xlfn.XLOOKUP(L716,'[1]Birth Dates'!$A:$A,'[1]Birth Dates'!$B:$B,"",0),IF(_xlpm.d=0,"",_xlpm.d))</f>
        <v/>
      </c>
      <c r="O716" s="255">
        <f>IF(OR(N716="",A716="",NOT(ISNUMBER(N716)),N716&gt;A716),"",DATEDIF(N716,A716,"Y")&amp;" years, "&amp;DATEDIF(N716,A716,"YM")&amp;" months, "&amp;DATEDIF(N716,A716,"MD")&amp;" days")</f>
        <v/>
      </c>
      <c r="P716" s="255" t="inlineStr">
        <is>
          <t>John Byers</t>
        </is>
      </c>
      <c r="Q716" s="255" t="inlineStr">
        <is>
          <t>AUS</t>
        </is>
      </c>
      <c r="R716" s="695">
        <f>_xlfn.LET(_xlpm.d,_xlfn.XLOOKUP(P716,'[1]Birth Dates'!$A:$A,'[1]Birth Dates'!$B:$B,"",0),IF(_xlpm.d=0,"",_xlpm.d))</f>
        <v/>
      </c>
      <c r="S716" s="255">
        <f>IF(OR(R716="",A716="",NOT(ISNUMBER(R716)),R716&gt;A716),"",DATEDIF(R716,A716,"Y")&amp;" years, "&amp;DATEDIF(R716,A716,"YM")&amp;" months, "&amp;DATEDIF(R716,A716,"MD")&amp;" days")</f>
        <v/>
      </c>
      <c r="T716" s="255" t="n"/>
      <c r="U716" s="255" t="n"/>
      <c r="V716" s="695">
        <f>_xlfn.LET(_xlpm.d,_xlfn.XLOOKUP(T716,'[1]Birth Dates'!$A:$A,'[1]Birth Dates'!$B:$B,"",0),IF(_xlpm.d=0,"",_xlpm.d))</f>
        <v/>
      </c>
      <c r="W716" s="255">
        <f>IF(OR(V716="",A716="",NOT(ISNUMBER(V716)),V716&gt;A716),"",DATEDIF(V716,A716,"Y")&amp;" years, "&amp;DATEDIF(V716,A716,"YM")&amp;" months, "&amp;DATEDIF(V716,A716,"MD")&amp;" days")</f>
        <v/>
      </c>
      <c r="X716" s="255" t="n"/>
      <c r="Y716" s="255" t="n"/>
      <c r="Z716" s="255" t="n"/>
      <c r="AA716" s="255" t="n"/>
      <c r="AB716" s="255" t="n">
        <v>49</v>
      </c>
      <c r="AC716" s="255" t="n"/>
      <c r="AD716" s="255" t="n"/>
      <c r="AE716" s="591" t="inlineStr">
        <is>
          <t>3:09.1000</t>
        </is>
      </c>
      <c r="AF716" s="418">
        <f>IF(OR(AE716="",AE716="",AE716=0),"",6.172/(AE716*24))</f>
        <v/>
      </c>
      <c r="AG716" s="259" t="n"/>
      <c r="AH716" s="579" t="inlineStr"/>
      <c r="AI716" s="418">
        <f>IF(OR(AH716="",AH716="",AH716=0),"",6.172/(AH716*24))</f>
        <v/>
      </c>
      <c r="AJ716" s="175">
        <f>IF(AND(ISNUMBER(AB716),ISNUMBER(AG716)),AB716-AG716,"")</f>
        <v/>
      </c>
      <c r="AK716" s="255" t="inlineStr">
        <is>
          <t>Accident</t>
        </is>
      </c>
      <c r="AL716" s="255" t="n">
        <v>100</v>
      </c>
      <c r="AM716" s="480" t="n"/>
      <c r="AN716" s="671">
        <f>IF(OR(AL716="",AM716="",AM716=0),"",AL716*6.172/(AM716*24))</f>
        <v/>
      </c>
      <c r="AO716" s="477">
        <f>IF(AND(AL716=AL715,AM716&lt;&gt;"",AM715&lt;&gt;""),AM716-AM715,"")</f>
        <v/>
      </c>
      <c r="AP716" s="255" t="n"/>
      <c r="AQ716" s="579" t="inlineStr"/>
      <c r="AR716" s="418">
        <f>IF(OR(AQ716="",AQ716="",AQ716=0),"",6.172/(AQ716*24))</f>
        <v/>
      </c>
      <c r="AS716" s="436">
        <f>IF(OR(NOT(ISNUMBER(C716)),NOT(ISNUMBER(AB716))),"",IF(AG716&lt;&gt;"",AG716,AB716)-C716)</f>
        <v/>
      </c>
      <c r="AT716" s="260" t="n"/>
      <c r="AU716" s="261">
        <f>IF($B716="","",TEXT($A716,"yyyymmdd")&amp;"_P"&amp;$C716&amp;"_C"&amp;$F716&amp;"_"&amp;TRIM(RIGHT(SUBSTITUTE(TRIM(SUBSTITUTE($L716,CHAR(160)," "))," ",REPT(" ",60)),60))&amp;IF($P716="","","-"&amp;TRIM(RIGHT(SUBSTITUTE(TRIM(SUBSTITUTE($P716,CHAR(160)," "))," ",REPT(" ",60)),60)))&amp;IF($T716="","","-"&amp;TRIM(RIGHT(SUBSTITUTE(TRIM(SUBSTITUTE($T716,CHAR(160)," "))," ",REPT(" ",60)),60)))&amp;".jpg")</f>
        <v/>
      </c>
    </row>
    <row r="717" ht="42" customHeight="1">
      <c r="A717" s="252" t="n">
        <v>27308</v>
      </c>
      <c r="B717" s="255" t="inlineStr">
        <is>
          <t>Hardie-Ferodo 1000 6 October, 1974</t>
        </is>
      </c>
      <c r="C717" s="255" t="inlineStr">
        <is>
          <t>DNF</t>
        </is>
      </c>
      <c r="D717" s="255" t="inlineStr">
        <is>
          <t>D - 3001 – 6000cc</t>
        </is>
      </c>
      <c r="E717" s="255" t="n"/>
      <c r="F717" s="255" t="n">
        <v>33</v>
      </c>
      <c r="G717" s="255" t="inlineStr">
        <is>
          <t>Allan Moffat Racing</t>
        </is>
      </c>
      <c r="H717" s="255" t="n"/>
      <c r="I717" s="255" t="n"/>
      <c r="J717" s="255" t="inlineStr">
        <is>
          <t>Ford Falcon XB GT Hardtop</t>
        </is>
      </c>
      <c r="K717" s="255" t="n"/>
      <c r="L717" s="255" t="inlineStr">
        <is>
          <t>Allan Moffat</t>
        </is>
      </c>
      <c r="M717" s="255" t="inlineStr">
        <is>
          <t>CAN</t>
        </is>
      </c>
      <c r="N717" s="695">
        <f>_xlfn.LET(_xlpm.d,_xlfn.XLOOKUP(L717,'[1]Birth Dates'!$A:$A,'[1]Birth Dates'!$B:$B,"",0),IF(_xlpm.d=0,"",_xlpm.d))</f>
        <v/>
      </c>
      <c r="O717" s="255">
        <f>IF(OR(N717="",A717="",NOT(ISNUMBER(N717)),N717&gt;A717),"",DATEDIF(N717,A717,"Y")&amp;" years, "&amp;DATEDIF(N717,A717,"YM")&amp;" months, "&amp;DATEDIF(N717,A717,"MD")&amp;" days")</f>
        <v/>
      </c>
      <c r="P717" s="255" t="inlineStr">
        <is>
          <t>Dieter Glemser</t>
        </is>
      </c>
      <c r="Q717" s="255" t="inlineStr">
        <is>
          <t>DEU</t>
        </is>
      </c>
      <c r="R717" s="695">
        <f>_xlfn.LET(_xlpm.d,_xlfn.XLOOKUP(P717,'[1]Birth Dates'!$A:$A,'[1]Birth Dates'!$B:$B,"",0),IF(_xlpm.d=0,"",_xlpm.d))</f>
        <v/>
      </c>
      <c r="S717" s="255">
        <f>IF(OR(R717="",A717="",NOT(ISNUMBER(R717)),R717&gt;A717),"",DATEDIF(R717,A717,"Y")&amp;" years, "&amp;DATEDIF(R717,A717,"YM")&amp;" months, "&amp;DATEDIF(R717,A717,"MD")&amp;" days")</f>
        <v/>
      </c>
      <c r="T717" s="255" t="n"/>
      <c r="U717" s="255" t="n"/>
      <c r="V717" s="695">
        <f>_xlfn.LET(_xlpm.d,_xlfn.XLOOKUP(T717,'[1]Birth Dates'!$A:$A,'[1]Birth Dates'!$B:$B,"",0),IF(_xlpm.d=0,"",_xlpm.d))</f>
        <v/>
      </c>
      <c r="W717" s="255">
        <f>IF(OR(V717="",A717="",NOT(ISNUMBER(V717)),V717&gt;A717),"",DATEDIF(V717,A717,"Y")&amp;" years, "&amp;DATEDIF(V717,A717,"YM")&amp;" months, "&amp;DATEDIF(V717,A717,"MD")&amp;" days")</f>
        <v/>
      </c>
      <c r="X717" s="255" t="n"/>
      <c r="Y717" s="255" t="n"/>
      <c r="Z717" s="255" t="n"/>
      <c r="AA717" s="255" t="n"/>
      <c r="AB717" s="255" t="n">
        <v>15</v>
      </c>
      <c r="AC717" s="255" t="n"/>
      <c r="AD717" s="255" t="n"/>
      <c r="AE717" s="591" t="inlineStr">
        <is>
          <t>2:47.8000</t>
        </is>
      </c>
      <c r="AF717" s="418">
        <f>IF(OR(AE717="",AE717="",AE717=0),"",6.172/(AE717*24))</f>
        <v/>
      </c>
      <c r="AG717" s="259" t="n"/>
      <c r="AH717" s="579" t="inlineStr"/>
      <c r="AI717" s="418">
        <f>IF(OR(AH717="",AH717="",AH717=0),"",6.172/(AH717*24))</f>
        <v/>
      </c>
      <c r="AJ717" s="175">
        <f>IF(AND(ISNUMBER(AB717),ISNUMBER(AG717)),AB717-AG717,"")</f>
        <v/>
      </c>
      <c r="AK717" s="255" t="inlineStr">
        <is>
          <t>Clutch</t>
        </is>
      </c>
      <c r="AL717" s="255" t="n">
        <v>92</v>
      </c>
      <c r="AM717" s="480" t="n"/>
      <c r="AN717" s="671">
        <f>IF(OR(AL717="",AM717="",AM717=0),"",AL717*6.172/(AM717*24))</f>
        <v/>
      </c>
      <c r="AO717" s="477">
        <f>IF(AND(AL717=AL716,AM717&lt;&gt;"",AM716&lt;&gt;""),AM717-AM716,"")</f>
        <v/>
      </c>
      <c r="AP717" s="255" t="n"/>
      <c r="AQ717" s="579" t="inlineStr"/>
      <c r="AR717" s="418">
        <f>IF(OR(AQ717="",AQ717="",AQ717=0),"",6.172/(AQ717*24))</f>
        <v/>
      </c>
      <c r="AS717" s="436">
        <f>IF(OR(NOT(ISNUMBER(C717)),NOT(ISNUMBER(AB717))),"",IF(AG717&lt;&gt;"",AG717,AB717)-C717)</f>
        <v/>
      </c>
      <c r="AT717" s="260" t="n"/>
      <c r="AU717" s="261">
        <f>IF($B717="","",TEXT($A717,"yyyymmdd")&amp;"_P"&amp;$C717&amp;"_C"&amp;$F717&amp;"_"&amp;TRIM(RIGHT(SUBSTITUTE(TRIM(SUBSTITUTE($L717,CHAR(160)," "))," ",REPT(" ",60)),60))&amp;IF($P717="","","-"&amp;TRIM(RIGHT(SUBSTITUTE(TRIM(SUBSTITUTE($P717,CHAR(160)," "))," ",REPT(" ",60)),60)))&amp;IF($T717="","","-"&amp;TRIM(RIGHT(SUBSTITUTE(TRIM(SUBSTITUTE($T717,CHAR(160)," "))," ",REPT(" ",60)),60)))&amp;".jpg")</f>
        <v/>
      </c>
    </row>
    <row r="718" ht="42" customHeight="1">
      <c r="A718" s="252" t="n">
        <v>27308</v>
      </c>
      <c r="B718" s="255" t="inlineStr">
        <is>
          <t>Hardie-Ferodo 1000 6 October, 1974</t>
        </is>
      </c>
      <c r="C718" s="255" t="inlineStr">
        <is>
          <t>DNF</t>
        </is>
      </c>
      <c r="D718" s="255" t="inlineStr">
        <is>
          <t>A - Up to 1300cc</t>
        </is>
      </c>
      <c r="E718" s="255" t="n"/>
      <c r="F718" s="255" t="n">
        <v>66</v>
      </c>
      <c r="G718" s="255" t="inlineStr">
        <is>
          <t>Mini Bits</t>
        </is>
      </c>
      <c r="H718" s="255" t="n"/>
      <c r="I718" s="255" t="n"/>
      <c r="J718" s="255" t="inlineStr">
        <is>
          <t>Morris Cooper S</t>
        </is>
      </c>
      <c r="K718" s="255" t="n"/>
      <c r="L718" s="255" t="inlineStr">
        <is>
          <t>John Dellaca</t>
        </is>
      </c>
      <c r="M718" s="255" t="inlineStr">
        <is>
          <t>AUS</t>
        </is>
      </c>
      <c r="N718" s="695">
        <f>_xlfn.LET(_xlpm.d,_xlfn.XLOOKUP(L718,'[1]Birth Dates'!$A:$A,'[1]Birth Dates'!$B:$B,"",0),IF(_xlpm.d=0,"",_xlpm.d))</f>
        <v/>
      </c>
      <c r="O718" s="255">
        <f>IF(OR(N718="",A718="",NOT(ISNUMBER(N718)),N718&gt;A718),"",DATEDIF(N718,A718,"Y")&amp;" years, "&amp;DATEDIF(N718,A718,"YM")&amp;" months, "&amp;DATEDIF(N718,A718,"MD")&amp;" days")</f>
        <v/>
      </c>
      <c r="P718" s="255" t="inlineStr">
        <is>
          <t>Terry Wade</t>
        </is>
      </c>
      <c r="Q718" s="255" t="inlineStr">
        <is>
          <t>AUS</t>
        </is>
      </c>
      <c r="R718" s="695">
        <f>_xlfn.LET(_xlpm.d,_xlfn.XLOOKUP(P718,'[1]Birth Dates'!$A:$A,'[1]Birth Dates'!$B:$B,"",0),IF(_xlpm.d=0,"",_xlpm.d))</f>
        <v/>
      </c>
      <c r="S718" s="255">
        <f>IF(OR(R718="",A718="",NOT(ISNUMBER(R718)),R718&gt;A718),"",DATEDIF(R718,A718,"Y")&amp;" years, "&amp;DATEDIF(R718,A718,"YM")&amp;" months, "&amp;DATEDIF(R718,A718,"MD")&amp;" days")</f>
        <v/>
      </c>
      <c r="T718" s="255" t="n"/>
      <c r="U718" s="255" t="n"/>
      <c r="V718" s="695">
        <f>_xlfn.LET(_xlpm.d,_xlfn.XLOOKUP(T718,'[1]Birth Dates'!$A:$A,'[1]Birth Dates'!$B:$B,"",0),IF(_xlpm.d=0,"",_xlpm.d))</f>
        <v/>
      </c>
      <c r="W718" s="255">
        <f>IF(OR(V718="",A718="",NOT(ISNUMBER(V718)),V718&gt;A718),"",DATEDIF(V718,A718,"Y")&amp;" years, "&amp;DATEDIF(V718,A718,"YM")&amp;" months, "&amp;DATEDIF(V718,A718,"MD")&amp;" days")</f>
        <v/>
      </c>
      <c r="X718" s="255" t="n"/>
      <c r="Y718" s="255" t="n"/>
      <c r="Z718" s="255" t="n"/>
      <c r="AA718" s="255" t="n"/>
      <c r="AB718" s="255" t="n">
        <v>52</v>
      </c>
      <c r="AC718" s="255" t="n"/>
      <c r="AD718" s="255" t="n"/>
      <c r="AE718" s="591" t="inlineStr">
        <is>
          <t>3:10.2000</t>
        </is>
      </c>
      <c r="AF718" s="418">
        <f>IF(OR(AE718="",AE718="",AE718=0),"",6.172/(AE718*24))</f>
        <v/>
      </c>
      <c r="AG718" s="259" t="n"/>
      <c r="AH718" s="579" t="inlineStr"/>
      <c r="AI718" s="418">
        <f>IF(OR(AH718="",AH718="",AH718=0),"",6.172/(AH718*24))</f>
        <v/>
      </c>
      <c r="AJ718" s="175">
        <f>IF(AND(ISNUMBER(AB718),ISNUMBER(AG718)),AB718-AG718,"")</f>
        <v/>
      </c>
      <c r="AK718" s="255" t="inlineStr">
        <is>
          <t>Head Gasket</t>
        </is>
      </c>
      <c r="AL718" s="255" t="n">
        <v>91</v>
      </c>
      <c r="AM718" s="480" t="n"/>
      <c r="AN718" s="671">
        <f>IF(OR(AL718="",AM718="",AM718=0),"",AL718*6.172/(AM718*24))</f>
        <v/>
      </c>
      <c r="AO718" s="477">
        <f>IF(AND(AL718=AL717,AM718&lt;&gt;"",AM717&lt;&gt;""),AM718-AM717,"")</f>
        <v/>
      </c>
      <c r="AP718" s="255" t="n"/>
      <c r="AQ718" s="579" t="inlineStr"/>
      <c r="AR718" s="418">
        <f>IF(OR(AQ718="",AQ718="",AQ718=0),"",6.172/(AQ718*24))</f>
        <v/>
      </c>
      <c r="AS718" s="436">
        <f>IF(OR(NOT(ISNUMBER(C718)),NOT(ISNUMBER(AB718))),"",IF(AG718&lt;&gt;"",AG718,AB718)-C718)</f>
        <v/>
      </c>
      <c r="AT718" s="260" t="n"/>
      <c r="AU718" s="261">
        <f>IF($B718="","",TEXT($A718,"yyyymmdd")&amp;"_P"&amp;$C718&amp;"_C"&amp;$F718&amp;"_"&amp;TRIM(RIGHT(SUBSTITUTE(TRIM(SUBSTITUTE($L718,CHAR(160)," "))," ",REPT(" ",60)),60))&amp;IF($P718="","","-"&amp;TRIM(RIGHT(SUBSTITUTE(TRIM(SUBSTITUTE($P718,CHAR(160)," "))," ",REPT(" ",60)),60)))&amp;IF($T718="","","-"&amp;TRIM(RIGHT(SUBSTITUTE(TRIM(SUBSTITUTE($T718,CHAR(160)," "))," ",REPT(" ",60)),60)))&amp;".jpg")</f>
        <v/>
      </c>
    </row>
    <row r="719" ht="42" customHeight="1">
      <c r="A719" s="252" t="n">
        <v>27308</v>
      </c>
      <c r="B719" s="255" t="inlineStr">
        <is>
          <t>Hardie-Ferodo 1000 6 October, 1974</t>
        </is>
      </c>
      <c r="C719" s="255" t="inlineStr">
        <is>
          <t>DNF</t>
        </is>
      </c>
      <c r="D719" s="255" t="inlineStr">
        <is>
          <t>D - 3001 – 6000cc</t>
        </is>
      </c>
      <c r="E719" s="255" t="n"/>
      <c r="F719" s="255" t="n">
        <v>18</v>
      </c>
      <c r="G719" s="255" t="inlineStr">
        <is>
          <t>Murray Carter</t>
        </is>
      </c>
      <c r="H719" s="255" t="n"/>
      <c r="I719" s="255" t="n"/>
      <c r="J719" s="255" t="inlineStr">
        <is>
          <t>Ford Falcon XB GT Hardtop</t>
        </is>
      </c>
      <c r="K719" s="255" t="n"/>
      <c r="L719" s="255" t="inlineStr">
        <is>
          <t>Murray Carter</t>
        </is>
      </c>
      <c r="M719" s="255" t="inlineStr">
        <is>
          <t>AUS</t>
        </is>
      </c>
      <c r="N719" s="695">
        <f>_xlfn.LET(_xlpm.d,_xlfn.XLOOKUP(L719,'[1]Birth Dates'!$A:$A,'[1]Birth Dates'!$B:$B,"",0),IF(_xlpm.d=0,"",_xlpm.d))</f>
        <v/>
      </c>
      <c r="O719" s="255">
        <f>IF(OR(N719="",A719="",NOT(ISNUMBER(N719)),N719&gt;A719),"",DATEDIF(N719,A719,"Y")&amp;" years, "&amp;DATEDIF(N719,A719,"YM")&amp;" months, "&amp;DATEDIF(N719,A719,"MD")&amp;" days")</f>
        <v/>
      </c>
      <c r="P719" s="255" t="inlineStr">
        <is>
          <t>Mike Stillwell</t>
        </is>
      </c>
      <c r="Q719" s="255" t="inlineStr">
        <is>
          <t>AUS</t>
        </is>
      </c>
      <c r="R719" s="695">
        <f>_xlfn.LET(_xlpm.d,_xlfn.XLOOKUP(P719,'[1]Birth Dates'!$A:$A,'[1]Birth Dates'!$B:$B,"",0),IF(_xlpm.d=0,"",_xlpm.d))</f>
        <v/>
      </c>
      <c r="S719" s="255">
        <f>IF(OR(R719="",A719="",NOT(ISNUMBER(R719)),R719&gt;A719),"",DATEDIF(R719,A719,"Y")&amp;" years, "&amp;DATEDIF(R719,A719,"YM")&amp;" months, "&amp;DATEDIF(R719,A719,"MD")&amp;" days")</f>
        <v/>
      </c>
      <c r="T719" s="255" t="n"/>
      <c r="U719" s="255" t="n"/>
      <c r="V719" s="695">
        <f>_xlfn.LET(_xlpm.d,_xlfn.XLOOKUP(T719,'[1]Birth Dates'!$A:$A,'[1]Birth Dates'!$B:$B,"",0),IF(_xlpm.d=0,"",_xlpm.d))</f>
        <v/>
      </c>
      <c r="W719" s="255">
        <f>IF(OR(V719="",A719="",NOT(ISNUMBER(V719)),V719&gt;A719),"",DATEDIF(V719,A719,"Y")&amp;" years, "&amp;DATEDIF(V719,A719,"YM")&amp;" months, "&amp;DATEDIF(V719,A719,"MD")&amp;" days")</f>
        <v/>
      </c>
      <c r="X719" s="255" t="n"/>
      <c r="Y719" s="255" t="n"/>
      <c r="Z719" s="255" t="n"/>
      <c r="AA719" s="255" t="n"/>
      <c r="AB719" s="255" t="n">
        <v>20</v>
      </c>
      <c r="AC719" s="255" t="n"/>
      <c r="AD719" s="255" t="n"/>
      <c r="AE719" s="591" t="inlineStr">
        <is>
          <t>2:49.3000</t>
        </is>
      </c>
      <c r="AF719" s="418">
        <f>IF(OR(AE719="",AE719="",AE719=0),"",6.172/(AE719*24))</f>
        <v/>
      </c>
      <c r="AG719" s="259" t="n"/>
      <c r="AH719" s="579" t="inlineStr"/>
      <c r="AI719" s="418">
        <f>IF(OR(AH719="",AH719="",AH719=0),"",6.172/(AH719*24))</f>
        <v/>
      </c>
      <c r="AJ719" s="175">
        <f>IF(AND(ISNUMBER(AB719),ISNUMBER(AG719)),AB719-AG719,"")</f>
        <v/>
      </c>
      <c r="AK719" s="255" t="inlineStr">
        <is>
          <t>Clutch</t>
        </is>
      </c>
      <c r="AL719" s="255" t="n">
        <v>88</v>
      </c>
      <c r="AM719" s="480" t="n"/>
      <c r="AN719" s="671">
        <f>IF(OR(AL719="",AM719="",AM719=0),"",AL719*6.172/(AM719*24))</f>
        <v/>
      </c>
      <c r="AO719" s="477">
        <f>IF(AND(AL719=AL718,AM719&lt;&gt;"",AM718&lt;&gt;""),AM719-AM718,"")</f>
        <v/>
      </c>
      <c r="AP719" s="255" t="n"/>
      <c r="AQ719" s="579" t="inlineStr"/>
      <c r="AR719" s="418">
        <f>IF(OR(AQ719="",AQ719="",AQ719=0),"",6.172/(AQ719*24))</f>
        <v/>
      </c>
      <c r="AS719" s="436">
        <f>IF(OR(NOT(ISNUMBER(C719)),NOT(ISNUMBER(AB719))),"",IF(AG719&lt;&gt;"",AG719,AB719)-C719)</f>
        <v/>
      </c>
      <c r="AT719" s="260" t="n"/>
      <c r="AU719" s="261">
        <f>IF($B719="","",TEXT($A719,"yyyymmdd")&amp;"_P"&amp;$C719&amp;"_C"&amp;$F719&amp;"_"&amp;TRIM(RIGHT(SUBSTITUTE(TRIM(SUBSTITUTE($L719,CHAR(160)," "))," ",REPT(" ",60)),60))&amp;IF($P719="","","-"&amp;TRIM(RIGHT(SUBSTITUTE(TRIM(SUBSTITUTE($P719,CHAR(160)," "))," ",REPT(" ",60)),60)))&amp;IF($T719="","","-"&amp;TRIM(RIGHT(SUBSTITUTE(TRIM(SUBSTITUTE($T719,CHAR(160)," "))," ",REPT(" ",60)),60)))&amp;".jpg")</f>
        <v/>
      </c>
    </row>
    <row r="720" ht="42" customHeight="1">
      <c r="A720" s="252" t="n">
        <v>27308</v>
      </c>
      <c r="B720" s="255" t="inlineStr">
        <is>
          <t>Hardie-Ferodo 1000 6 October, 1974</t>
        </is>
      </c>
      <c r="C720" s="255" t="inlineStr">
        <is>
          <t>DNF</t>
        </is>
      </c>
      <c r="D720" s="255" t="inlineStr">
        <is>
          <t>D - 3001 – 6000cc</t>
        </is>
      </c>
      <c r="E720" s="255" t="n"/>
      <c r="F720" s="255" t="n">
        <v>19</v>
      </c>
      <c r="G720" s="255" t="inlineStr">
        <is>
          <t>Garry and Warren Smith</t>
        </is>
      </c>
      <c r="H720" s="255" t="n"/>
      <c r="I720" s="255" t="n"/>
      <c r="J720" s="255" t="inlineStr">
        <is>
          <t>Holden LH Torana SL/R 5000 L34</t>
        </is>
      </c>
      <c r="K720" s="255" t="n"/>
      <c r="L720" s="255" t="inlineStr">
        <is>
          <t>John Pollard</t>
        </is>
      </c>
      <c r="M720" s="255" t="inlineStr">
        <is>
          <t>AUS</t>
        </is>
      </c>
      <c r="N720" s="695">
        <f>_xlfn.LET(_xlpm.d,_xlfn.XLOOKUP(L720,'[1]Birth Dates'!$A:$A,'[1]Birth Dates'!$B:$B,"",0),IF(_xlpm.d=0,"",_xlpm.d))</f>
        <v/>
      </c>
      <c r="O720" s="255">
        <f>IF(OR(N720="",A720="",NOT(ISNUMBER(N720)),N720&gt;A720),"",DATEDIF(N720,A720,"Y")&amp;" years, "&amp;DATEDIF(N720,A720,"YM")&amp;" months, "&amp;DATEDIF(N720,A720,"MD")&amp;" days")</f>
        <v/>
      </c>
      <c r="P720" s="255" t="inlineStr">
        <is>
          <t>Denis Gallagher[2]</t>
        </is>
      </c>
      <c r="Q720" s="255" t="inlineStr">
        <is>
          <t>AUS</t>
        </is>
      </c>
      <c r="R720" s="695">
        <f>_xlfn.LET(_xlpm.d,_xlfn.XLOOKUP(P720,'[1]Birth Dates'!$A:$A,'[1]Birth Dates'!$B:$B,"",0),IF(_xlpm.d=0,"",_xlpm.d))</f>
        <v/>
      </c>
      <c r="S720" s="255">
        <f>IF(OR(R720="",A720="",NOT(ISNUMBER(R720)),R720&gt;A720),"",DATEDIF(R720,A720,"Y")&amp;" years, "&amp;DATEDIF(R720,A720,"YM")&amp;" months, "&amp;DATEDIF(R720,A720,"MD")&amp;" days")</f>
        <v/>
      </c>
      <c r="T720" s="255" t="n"/>
      <c r="U720" s="255" t="n"/>
      <c r="V720" s="695">
        <f>_xlfn.LET(_xlpm.d,_xlfn.XLOOKUP(T720,'[1]Birth Dates'!$A:$A,'[1]Birth Dates'!$B:$B,"",0),IF(_xlpm.d=0,"",_xlpm.d))</f>
        <v/>
      </c>
      <c r="W720" s="255">
        <f>IF(OR(V720="",A720="",NOT(ISNUMBER(V720)),V720&gt;A720),"",DATEDIF(V720,A720,"Y")&amp;" years, "&amp;DATEDIF(V720,A720,"YM")&amp;" months, "&amp;DATEDIF(V720,A720,"MD")&amp;" days")</f>
        <v/>
      </c>
      <c r="X720" s="255" t="n"/>
      <c r="Y720" s="255" t="n"/>
      <c r="Z720" s="255" t="n"/>
      <c r="AA720" s="255" t="n"/>
      <c r="AB720" s="255" t="n">
        <v>16</v>
      </c>
      <c r="AC720" s="255" t="n"/>
      <c r="AD720" s="255" t="n"/>
      <c r="AE720" s="591" t="inlineStr">
        <is>
          <t>2:48.1000</t>
        </is>
      </c>
      <c r="AF720" s="418">
        <f>IF(OR(AE720="",AE720="",AE720=0),"",6.172/(AE720*24))</f>
        <v/>
      </c>
      <c r="AG720" s="259" t="n"/>
      <c r="AH720" s="579" t="inlineStr"/>
      <c r="AI720" s="418">
        <f>IF(OR(AH720="",AH720="",AH720=0),"",6.172/(AH720*24))</f>
        <v/>
      </c>
      <c r="AJ720" s="175">
        <f>IF(AND(ISNUMBER(AB720),ISNUMBER(AG720)),AB720-AG720,"")</f>
        <v/>
      </c>
      <c r="AK720" s="255" t="inlineStr">
        <is>
          <t>Accident</t>
        </is>
      </c>
      <c r="AL720" s="255" t="n">
        <v>85</v>
      </c>
      <c r="AM720" s="480" t="n"/>
      <c r="AN720" s="671">
        <f>IF(OR(AL720="",AM720="",AM720=0),"",AL720*6.172/(AM720*24))</f>
        <v/>
      </c>
      <c r="AO720" s="477">
        <f>IF(AND(AL720=AL719,AM720&lt;&gt;"",AM719&lt;&gt;""),AM720-AM719,"")</f>
        <v/>
      </c>
      <c r="AP720" s="255" t="n"/>
      <c r="AQ720" s="579" t="inlineStr"/>
      <c r="AR720" s="418">
        <f>IF(OR(AQ720="",AQ720="",AQ720=0),"",6.172/(AQ720*24))</f>
        <v/>
      </c>
      <c r="AS720" s="436">
        <f>IF(OR(NOT(ISNUMBER(C720)),NOT(ISNUMBER(AB720))),"",IF(AG720&lt;&gt;"",AG720,AB720)-C720)</f>
        <v/>
      </c>
      <c r="AT720" s="260" t="n"/>
      <c r="AU720" s="261">
        <f>IF($B720="","",TEXT($A720,"yyyymmdd")&amp;"_P"&amp;$C720&amp;"_C"&amp;$F720&amp;"_"&amp;TRIM(RIGHT(SUBSTITUTE(TRIM(SUBSTITUTE($L720,CHAR(160)," "))," ",REPT(" ",60)),60))&amp;IF($P720="","","-"&amp;TRIM(RIGHT(SUBSTITUTE(TRIM(SUBSTITUTE($P720,CHAR(160)," "))," ",REPT(" ",60)),60)))&amp;IF($T720="","","-"&amp;TRIM(RIGHT(SUBSTITUTE(TRIM(SUBSTITUTE($T720,CHAR(160)," "))," ",REPT(" ",60)),60)))&amp;".jpg")</f>
        <v/>
      </c>
    </row>
    <row r="721" ht="42" customHeight="1">
      <c r="A721" s="252" t="n">
        <v>27308</v>
      </c>
      <c r="B721" s="255" t="inlineStr">
        <is>
          <t>Hardie-Ferodo 1000 6 October, 1974</t>
        </is>
      </c>
      <c r="C721" s="255" t="inlineStr">
        <is>
          <t>DNF</t>
        </is>
      </c>
      <c r="D721" s="255" t="inlineStr">
        <is>
          <t>D - 3001 – 6000cc</t>
        </is>
      </c>
      <c r="E721" s="255" t="n"/>
      <c r="F721" s="255" t="n">
        <v>16</v>
      </c>
      <c r="G721" s="255" t="inlineStr">
        <is>
          <t>Insulfluf Home Insulation</t>
        </is>
      </c>
      <c r="H721" s="255" t="n"/>
      <c r="I721" s="255" t="n"/>
      <c r="J721" s="255" t="inlineStr">
        <is>
          <t>Holden LJ Torana GTR XU-1</t>
        </is>
      </c>
      <c r="K721" s="255" t="n"/>
      <c r="L721" s="255" t="inlineStr">
        <is>
          <t>Graeme Blanchard</t>
        </is>
      </c>
      <c r="M721" s="255" t="inlineStr">
        <is>
          <t>AUS</t>
        </is>
      </c>
      <c r="N721" s="695">
        <f>_xlfn.LET(_xlpm.d,_xlfn.XLOOKUP(L721,'[1]Birth Dates'!$A:$A,'[1]Birth Dates'!$B:$B,"",0),IF(_xlpm.d=0,"",_xlpm.d))</f>
        <v/>
      </c>
      <c r="O721" s="255">
        <f>IF(OR(N721="",A721="",NOT(ISNUMBER(N721)),N721&gt;A721),"",DATEDIF(N721,A721,"Y")&amp;" years, "&amp;DATEDIF(N721,A721,"YM")&amp;" months, "&amp;DATEDIF(N721,A721,"MD")&amp;" days")</f>
        <v/>
      </c>
      <c r="P721" s="255" t="inlineStr">
        <is>
          <t>Ken Hastings</t>
        </is>
      </c>
      <c r="Q721" s="255" t="inlineStr">
        <is>
          <t>AUS</t>
        </is>
      </c>
      <c r="R721" s="695">
        <f>_xlfn.LET(_xlpm.d,_xlfn.XLOOKUP(P721,'[1]Birth Dates'!$A:$A,'[1]Birth Dates'!$B:$B,"",0),IF(_xlpm.d=0,"",_xlpm.d))</f>
        <v/>
      </c>
      <c r="S721" s="255">
        <f>IF(OR(R721="",A721="",NOT(ISNUMBER(R721)),R721&gt;A721),"",DATEDIF(R721,A721,"Y")&amp;" years, "&amp;DATEDIF(R721,A721,"YM")&amp;" months, "&amp;DATEDIF(R721,A721,"MD")&amp;" days")</f>
        <v/>
      </c>
      <c r="T721" s="255" t="n"/>
      <c r="U721" s="255" t="n"/>
      <c r="V721" s="695">
        <f>_xlfn.LET(_xlpm.d,_xlfn.XLOOKUP(T721,'[1]Birth Dates'!$A:$A,'[1]Birth Dates'!$B:$B,"",0),IF(_xlpm.d=0,"",_xlpm.d))</f>
        <v/>
      </c>
      <c r="W721" s="255">
        <f>IF(OR(V721="",A721="",NOT(ISNUMBER(V721)),V721&gt;A721),"",DATEDIF(V721,A721,"Y")&amp;" years, "&amp;DATEDIF(V721,A721,"YM")&amp;" months, "&amp;DATEDIF(V721,A721,"MD")&amp;" days")</f>
        <v/>
      </c>
      <c r="X721" s="255" t="n"/>
      <c r="Y721" s="255" t="n"/>
      <c r="Z721" s="255" t="n"/>
      <c r="AA721" s="255" t="n"/>
      <c r="AB721" s="255" t="n">
        <v>12</v>
      </c>
      <c r="AC721" s="255" t="n"/>
      <c r="AD721" s="255" t="n"/>
      <c r="AE721" s="591" t="inlineStr">
        <is>
          <t>2:43.3000</t>
        </is>
      </c>
      <c r="AF721" s="418">
        <f>IF(OR(AE721="",AE721="",AE721=0),"",6.172/(AE721*24))</f>
        <v/>
      </c>
      <c r="AG721" s="259" t="n"/>
      <c r="AH721" s="579" t="inlineStr"/>
      <c r="AI721" s="418">
        <f>IF(OR(AH721="",AH721="",AH721=0),"",6.172/(AH721*24))</f>
        <v/>
      </c>
      <c r="AJ721" s="175">
        <f>IF(AND(ISNUMBER(AB721),ISNUMBER(AG721)),AB721-AG721,"")</f>
        <v/>
      </c>
      <c r="AK721" s="255" t="inlineStr">
        <is>
          <t>Head Gasket</t>
        </is>
      </c>
      <c r="AL721" s="255" t="n">
        <v>77</v>
      </c>
      <c r="AM721" s="480" t="n"/>
      <c r="AN721" s="671">
        <f>IF(OR(AL721="",AM721="",AM721=0),"",AL721*6.172/(AM721*24))</f>
        <v/>
      </c>
      <c r="AO721" s="477">
        <f>IF(AND(AL721=AL720,AM721&lt;&gt;"",AM720&lt;&gt;""),AM721-AM720,"")</f>
        <v/>
      </c>
      <c r="AP721" s="255" t="n"/>
      <c r="AQ721" s="579" t="inlineStr"/>
      <c r="AR721" s="418">
        <f>IF(OR(AQ721="",AQ721="",AQ721=0),"",6.172/(AQ721*24))</f>
        <v/>
      </c>
      <c r="AS721" s="436">
        <f>IF(OR(NOT(ISNUMBER(C721)),NOT(ISNUMBER(AB721))),"",IF(AG721&lt;&gt;"",AG721,AB721)-C721)</f>
        <v/>
      </c>
      <c r="AT721" s="260" t="n"/>
      <c r="AU721" s="261">
        <f>IF($B721="","",TEXT($A721,"yyyymmdd")&amp;"_P"&amp;$C721&amp;"_C"&amp;$F721&amp;"_"&amp;TRIM(RIGHT(SUBSTITUTE(TRIM(SUBSTITUTE($L721,CHAR(160)," "))," ",REPT(" ",60)),60))&amp;IF($P721="","","-"&amp;TRIM(RIGHT(SUBSTITUTE(TRIM(SUBSTITUTE($P721,CHAR(160)," "))," ",REPT(" ",60)),60)))&amp;IF($T721="","","-"&amp;TRIM(RIGHT(SUBSTITUTE(TRIM(SUBSTITUTE($T721,CHAR(160)," "))," ",REPT(" ",60)),60)))&amp;".jpg")</f>
        <v/>
      </c>
    </row>
    <row r="722" ht="42" customHeight="1">
      <c r="A722" s="252" t="n">
        <v>27308</v>
      </c>
      <c r="B722" s="255" t="inlineStr">
        <is>
          <t>Hardie-Ferodo 1000 6 October, 1974</t>
        </is>
      </c>
      <c r="C722" s="255" t="inlineStr">
        <is>
          <t>DNF</t>
        </is>
      </c>
      <c r="D722" s="255" t="inlineStr">
        <is>
          <t>D - 3001 – 6000cc</t>
        </is>
      </c>
      <c r="E722" s="255" t="n"/>
      <c r="F722" s="255" t="n">
        <v>17</v>
      </c>
      <c r="G722" s="255" t="inlineStr">
        <is>
          <t>William Nitschke</t>
        </is>
      </c>
      <c r="H722" s="255" t="n"/>
      <c r="I722" s="255" t="n"/>
      <c r="J722" s="255" t="inlineStr">
        <is>
          <t>Holden LJ Torana GTR XU-1</t>
        </is>
      </c>
      <c r="K722" s="255" t="n"/>
      <c r="L722" s="255" t="inlineStr">
        <is>
          <t>Bill Nitschke</t>
        </is>
      </c>
      <c r="M722" s="255" t="inlineStr">
        <is>
          <t>AUS</t>
        </is>
      </c>
      <c r="N722" s="695">
        <f>_xlfn.LET(_xlpm.d,_xlfn.XLOOKUP(L722,'[1]Birth Dates'!$A:$A,'[1]Birth Dates'!$B:$B,"",0),IF(_xlpm.d=0,"",_xlpm.d))</f>
        <v/>
      </c>
      <c r="O722" s="255">
        <f>IF(OR(N722="",A722="",NOT(ISNUMBER(N722)),N722&gt;A722),"",DATEDIF(N722,A722,"Y")&amp;" years, "&amp;DATEDIF(N722,A722,"YM")&amp;" months, "&amp;DATEDIF(N722,A722,"MD")&amp;" days")</f>
        <v/>
      </c>
      <c r="P722" s="255" t="inlineStr">
        <is>
          <t>John Lewis</t>
        </is>
      </c>
      <c r="Q722" s="255" t="inlineStr">
        <is>
          <t>AUS</t>
        </is>
      </c>
      <c r="R722" s="695">
        <f>_xlfn.LET(_xlpm.d,_xlfn.XLOOKUP(P722,'[1]Birth Dates'!$A:$A,'[1]Birth Dates'!$B:$B,"",0),IF(_xlpm.d=0,"",_xlpm.d))</f>
        <v/>
      </c>
      <c r="S722" s="255">
        <f>IF(OR(R722="",A722="",NOT(ISNUMBER(R722)),R722&gt;A722),"",DATEDIF(R722,A722,"Y")&amp;" years, "&amp;DATEDIF(R722,A722,"YM")&amp;" months, "&amp;DATEDIF(R722,A722,"MD")&amp;" days")</f>
        <v/>
      </c>
      <c r="T722" s="255" t="n"/>
      <c r="U722" s="255" t="n"/>
      <c r="V722" s="695">
        <f>_xlfn.LET(_xlpm.d,_xlfn.XLOOKUP(T722,'[1]Birth Dates'!$A:$A,'[1]Birth Dates'!$B:$B,"",0),IF(_xlpm.d=0,"",_xlpm.d))</f>
        <v/>
      </c>
      <c r="W722" s="255">
        <f>IF(OR(V722="",A722="",NOT(ISNUMBER(V722)),V722&gt;A722),"",DATEDIF(V722,A722,"Y")&amp;" years, "&amp;DATEDIF(V722,A722,"YM")&amp;" months, "&amp;DATEDIF(V722,A722,"MD")&amp;" days")</f>
        <v/>
      </c>
      <c r="X722" s="255" t="n"/>
      <c r="Y722" s="255" t="n"/>
      <c r="Z722" s="255" t="n"/>
      <c r="AA722" s="255" t="n"/>
      <c r="AB722" s="255" t="n">
        <v>14</v>
      </c>
      <c r="AC722" s="255" t="n"/>
      <c r="AD722" s="255" t="n"/>
      <c r="AE722" s="591" t="inlineStr">
        <is>
          <t>2:46.9000</t>
        </is>
      </c>
      <c r="AF722" s="418">
        <f>IF(OR(AE722="",AE722="",AE722=0),"",6.172/(AE722*24))</f>
        <v/>
      </c>
      <c r="AG722" s="259" t="n"/>
      <c r="AH722" s="579" t="inlineStr"/>
      <c r="AI722" s="418">
        <f>IF(OR(AH722="",AH722="",AH722=0),"",6.172/(AH722*24))</f>
        <v/>
      </c>
      <c r="AJ722" s="175">
        <f>IF(AND(ISNUMBER(AB722),ISNUMBER(AG722)),AB722-AG722,"")</f>
        <v/>
      </c>
      <c r="AK722" s="255" t="inlineStr">
        <is>
          <t>Head Gasket</t>
        </is>
      </c>
      <c r="AL722" s="255" t="n">
        <v>76</v>
      </c>
      <c r="AM722" s="480" t="n"/>
      <c r="AN722" s="671">
        <f>IF(OR(AL722="",AM722="",AM722=0),"",AL722*6.172/(AM722*24))</f>
        <v/>
      </c>
      <c r="AO722" s="477">
        <f>IF(AND(AL722=AL721,AM722&lt;&gt;"",AM721&lt;&gt;""),AM722-AM721,"")</f>
        <v/>
      </c>
      <c r="AP722" s="255" t="n"/>
      <c r="AQ722" s="579" t="inlineStr"/>
      <c r="AR722" s="418">
        <f>IF(OR(AQ722="",AQ722="",AQ722=0),"",6.172/(AQ722*24))</f>
        <v/>
      </c>
      <c r="AS722" s="436">
        <f>IF(OR(NOT(ISNUMBER(C722)),NOT(ISNUMBER(AB722))),"",IF(AG722&lt;&gt;"",AG722,AB722)-C722)</f>
        <v/>
      </c>
      <c r="AT722" s="260" t="n"/>
      <c r="AU722" s="261">
        <f>IF($B722="","",TEXT($A722,"yyyymmdd")&amp;"_P"&amp;$C722&amp;"_C"&amp;$F722&amp;"_"&amp;TRIM(RIGHT(SUBSTITUTE(TRIM(SUBSTITUTE($L722,CHAR(160)," "))," ",REPT(" ",60)),60))&amp;IF($P722="","","-"&amp;TRIM(RIGHT(SUBSTITUTE(TRIM(SUBSTITUTE($P722,CHAR(160)," "))," ",REPT(" ",60)),60)))&amp;IF($T722="","","-"&amp;TRIM(RIGHT(SUBSTITUTE(TRIM(SUBSTITUTE($T722,CHAR(160)," "))," ",REPT(" ",60)),60)))&amp;".jpg")</f>
        <v/>
      </c>
    </row>
    <row r="723" ht="42" customHeight="1">
      <c r="A723" s="252" t="n">
        <v>27308</v>
      </c>
      <c r="B723" s="255" t="inlineStr">
        <is>
          <t>Hardie-Ferodo 1000 6 October, 1974</t>
        </is>
      </c>
      <c r="C723" s="255" t="inlineStr">
        <is>
          <t>DNF</t>
        </is>
      </c>
      <c r="D723" s="255" t="inlineStr">
        <is>
          <t>B - 1301 – 2000cc</t>
        </is>
      </c>
      <c r="E723" s="255" t="n"/>
      <c r="F723" s="255" t="n">
        <v>43</v>
      </c>
      <c r="G723" s="255" t="inlineStr">
        <is>
          <t>John French Pty Ltd</t>
        </is>
      </c>
      <c r="H723" s="255" t="n"/>
      <c r="I723" s="255" t="n"/>
      <c r="J723" s="255" t="inlineStr">
        <is>
          <t>Alfa Romeo 2000 GTV</t>
        </is>
      </c>
      <c r="K723" s="255" t="n"/>
      <c r="L723" s="255" t="inlineStr">
        <is>
          <t>John French</t>
        </is>
      </c>
      <c r="M723" s="255" t="inlineStr">
        <is>
          <t>AUS</t>
        </is>
      </c>
      <c r="N723" s="695">
        <f>_xlfn.LET(_xlpm.d,_xlfn.XLOOKUP(L723,'[1]Birth Dates'!$A:$A,'[1]Birth Dates'!$B:$B,"",0),IF(_xlpm.d=0,"",_xlpm.d))</f>
        <v/>
      </c>
      <c r="O723" s="255">
        <f>IF(OR(N723="",A723="",NOT(ISNUMBER(N723)),N723&gt;A723),"",DATEDIF(N723,A723,"Y")&amp;" years, "&amp;DATEDIF(N723,A723,"YM")&amp;" months, "&amp;DATEDIF(N723,A723,"MD")&amp;" days")</f>
        <v/>
      </c>
      <c r="P723" s="255" t="inlineStr">
        <is>
          <t>Dick Johnson</t>
        </is>
      </c>
      <c r="Q723" s="255" t="inlineStr">
        <is>
          <t>AUS</t>
        </is>
      </c>
      <c r="R723" s="695">
        <f>_xlfn.LET(_xlpm.d,_xlfn.XLOOKUP(P723,'[1]Birth Dates'!$A:$A,'[1]Birth Dates'!$B:$B,"",0),IF(_xlpm.d=0,"",_xlpm.d))</f>
        <v/>
      </c>
      <c r="S723" s="255">
        <f>IF(OR(R723="",A723="",NOT(ISNUMBER(R723)),R723&gt;A723),"",DATEDIF(R723,A723,"Y")&amp;" years, "&amp;DATEDIF(R723,A723,"YM")&amp;" months, "&amp;DATEDIF(R723,A723,"MD")&amp;" days")</f>
        <v/>
      </c>
      <c r="T723" s="255" t="n"/>
      <c r="U723" s="255" t="n"/>
      <c r="V723" s="695">
        <f>_xlfn.LET(_xlpm.d,_xlfn.XLOOKUP(T723,'[1]Birth Dates'!$A:$A,'[1]Birth Dates'!$B:$B,"",0),IF(_xlpm.d=0,"",_xlpm.d))</f>
        <v/>
      </c>
      <c r="W723" s="255">
        <f>IF(OR(V723="",A723="",NOT(ISNUMBER(V723)),V723&gt;A723),"",DATEDIF(V723,A723,"Y")&amp;" years, "&amp;DATEDIF(V723,A723,"YM")&amp;" months, "&amp;DATEDIF(V723,A723,"MD")&amp;" days")</f>
        <v/>
      </c>
      <c r="X723" s="255" t="n"/>
      <c r="Y723" s="255" t="n"/>
      <c r="Z723" s="255" t="n"/>
      <c r="AA723" s="255" t="n"/>
      <c r="AB723" s="255" t="n">
        <v>21</v>
      </c>
      <c r="AC723" s="255" t="n"/>
      <c r="AD723" s="255" t="n"/>
      <c r="AE723" s="591" t="inlineStr">
        <is>
          <t>2:50.0000</t>
        </is>
      </c>
      <c r="AF723" s="418">
        <f>IF(OR(AE723="",AE723="",AE723=0),"",6.172/(AE723*24))</f>
        <v/>
      </c>
      <c r="AG723" s="259" t="n"/>
      <c r="AH723" s="579" t="inlineStr"/>
      <c r="AI723" s="418">
        <f>IF(OR(AH723="",AH723="",AH723=0),"",6.172/(AH723*24))</f>
        <v/>
      </c>
      <c r="AJ723" s="175">
        <f>IF(AND(ISNUMBER(AB723),ISNUMBER(AG723)),AB723-AG723,"")</f>
        <v/>
      </c>
      <c r="AK723" s="255" t="inlineStr">
        <is>
          <t>Fire</t>
        </is>
      </c>
      <c r="AL723" s="255" t="n">
        <v>71</v>
      </c>
      <c r="AM723" s="480" t="n"/>
      <c r="AN723" s="671">
        <f>IF(OR(AL723="",AM723="",AM723=0),"",AL723*6.172/(AM723*24))</f>
        <v/>
      </c>
      <c r="AO723" s="477">
        <f>IF(AND(AL723=AL722,AM723&lt;&gt;"",AM722&lt;&gt;""),AM723-AM722,"")</f>
        <v/>
      </c>
      <c r="AP723" s="255" t="n"/>
      <c r="AQ723" s="579" t="inlineStr"/>
      <c r="AR723" s="418">
        <f>IF(OR(AQ723="",AQ723="",AQ723=0),"",6.172/(AQ723*24))</f>
        <v/>
      </c>
      <c r="AS723" s="436">
        <f>IF(OR(NOT(ISNUMBER(C723)),NOT(ISNUMBER(AB723))),"",IF(AG723&lt;&gt;"",AG723,AB723)-C723)</f>
        <v/>
      </c>
      <c r="AT723" s="260" t="n"/>
      <c r="AU723" s="261">
        <f>IF($B723="","",TEXT($A723,"yyyymmdd")&amp;"_P"&amp;$C723&amp;"_C"&amp;$F723&amp;"_"&amp;TRIM(RIGHT(SUBSTITUTE(TRIM(SUBSTITUTE($L723,CHAR(160)," "))," ",REPT(" ",60)),60))&amp;IF($P723="","","-"&amp;TRIM(RIGHT(SUBSTITUTE(TRIM(SUBSTITUTE($P723,CHAR(160)," "))," ",REPT(" ",60)),60)))&amp;IF($T723="","","-"&amp;TRIM(RIGHT(SUBSTITUTE(TRIM(SUBSTITUTE($T723,CHAR(160)," "))," ",REPT(" ",60)),60)))&amp;".jpg")</f>
        <v/>
      </c>
    </row>
    <row r="724" ht="42" customHeight="1">
      <c r="A724" s="252" t="n">
        <v>27308</v>
      </c>
      <c r="B724" s="255" t="inlineStr">
        <is>
          <t>Hardie-Ferodo 1000 6 October, 1974</t>
        </is>
      </c>
      <c r="C724" s="255" t="inlineStr">
        <is>
          <t>DNF</t>
        </is>
      </c>
      <c r="D724" s="255" t="inlineStr">
        <is>
          <t>D - 3001 – 6000cc</t>
        </is>
      </c>
      <c r="E724" s="255" t="n"/>
      <c r="F724" s="255" t="n">
        <v>11</v>
      </c>
      <c r="G724" s="255" t="inlineStr">
        <is>
          <t>Barry Nixon-Smith</t>
        </is>
      </c>
      <c r="H724" s="255" t="n"/>
      <c r="I724" s="255" t="n"/>
      <c r="J724" s="255" t="inlineStr">
        <is>
          <t>Holden LJ Torana GTR XU-1</t>
        </is>
      </c>
      <c r="K724" s="255" t="n"/>
      <c r="L724" s="255" t="inlineStr">
        <is>
          <t>Barry Nixon-Smith</t>
        </is>
      </c>
      <c r="M724" s="255" t="inlineStr">
        <is>
          <t>AUS</t>
        </is>
      </c>
      <c r="N724" s="695">
        <f>_xlfn.LET(_xlpm.d,_xlfn.XLOOKUP(L724,'[1]Birth Dates'!$A:$A,'[1]Birth Dates'!$B:$B,"",0),IF(_xlpm.d=0,"",_xlpm.d))</f>
        <v/>
      </c>
      <c r="O724" s="255">
        <f>IF(OR(N724="",A724="",NOT(ISNUMBER(N724)),N724&gt;A724),"",DATEDIF(N724,A724,"Y")&amp;" years, "&amp;DATEDIF(N724,A724,"YM")&amp;" months, "&amp;DATEDIF(N724,A724,"MD")&amp;" days")</f>
        <v/>
      </c>
      <c r="P724" s="255" t="inlineStr">
        <is>
          <t>Denis Geary</t>
        </is>
      </c>
      <c r="Q724" s="255" t="inlineStr">
        <is>
          <t>AUS</t>
        </is>
      </c>
      <c r="R724" s="695">
        <f>_xlfn.LET(_xlpm.d,_xlfn.XLOOKUP(P724,'[1]Birth Dates'!$A:$A,'[1]Birth Dates'!$B:$B,"",0),IF(_xlpm.d=0,"",_xlpm.d))</f>
        <v/>
      </c>
      <c r="S724" s="255">
        <f>IF(OR(R724="",A724="",NOT(ISNUMBER(R724)),R724&gt;A724),"",DATEDIF(R724,A724,"Y")&amp;" years, "&amp;DATEDIF(R724,A724,"YM")&amp;" months, "&amp;DATEDIF(R724,A724,"MD")&amp;" days")</f>
        <v/>
      </c>
      <c r="T724" s="255" t="n"/>
      <c r="U724" s="255" t="n"/>
      <c r="V724" s="695">
        <f>_xlfn.LET(_xlpm.d,_xlfn.XLOOKUP(T724,'[1]Birth Dates'!$A:$A,'[1]Birth Dates'!$B:$B,"",0),IF(_xlpm.d=0,"",_xlpm.d))</f>
        <v/>
      </c>
      <c r="W724" s="255">
        <f>IF(OR(V724="",A724="",NOT(ISNUMBER(V724)),V724&gt;A724),"",DATEDIF(V724,A724,"Y")&amp;" years, "&amp;DATEDIF(V724,A724,"YM")&amp;" months, "&amp;DATEDIF(V724,A724,"MD")&amp;" days")</f>
        <v/>
      </c>
      <c r="X724" s="255" t="n"/>
      <c r="Y724" s="255" t="n"/>
      <c r="Z724" s="255" t="n"/>
      <c r="AA724" s="255" t="n"/>
      <c r="AB724" s="255" t="n">
        <v>9</v>
      </c>
      <c r="AC724" s="255" t="n"/>
      <c r="AD724" s="255" t="n"/>
      <c r="AE724" s="579" t="inlineStr">
        <is>
          <t>2:41.6000</t>
        </is>
      </c>
      <c r="AF724" s="418">
        <f>IF(OR(AE724="",AE724="",AE724=0),"",6.172/(AE724*24))</f>
        <v/>
      </c>
      <c r="AG724" s="259" t="n"/>
      <c r="AH724" s="579" t="inlineStr"/>
      <c r="AI724" s="418">
        <f>IF(OR(AH724="",AH724="",AH724=0),"",6.172/(AH724*24))</f>
        <v/>
      </c>
      <c r="AJ724" s="175">
        <f>IF(AND(ISNUMBER(AB724),ISNUMBER(AG724)),AB724-AG724,"")</f>
        <v/>
      </c>
      <c r="AK724" s="255" t="inlineStr">
        <is>
          <t>Accident</t>
        </is>
      </c>
      <c r="AL724" s="255" t="n">
        <v>71</v>
      </c>
      <c r="AM724" s="480" t="n"/>
      <c r="AN724" s="671">
        <f>IF(OR(AL724="",AM724="",AM724=0),"",AL724*6.172/(AM724*24))</f>
        <v/>
      </c>
      <c r="AO724" s="477">
        <f>IF(AND(AL724=AL723,AM724&lt;&gt;"",AM723&lt;&gt;""),AM724-AM723,"")</f>
        <v/>
      </c>
      <c r="AP724" s="255" t="n"/>
      <c r="AQ724" s="579" t="inlineStr"/>
      <c r="AR724" s="418">
        <f>IF(OR(AQ724="",AQ724="",AQ724=0),"",6.172/(AQ724*24))</f>
        <v/>
      </c>
      <c r="AS724" s="436">
        <f>IF(OR(NOT(ISNUMBER(C724)),NOT(ISNUMBER(AB724))),"",IF(AG724&lt;&gt;"",AG724,AB724)-C724)</f>
        <v/>
      </c>
      <c r="AT724" s="260" t="n"/>
      <c r="AU724" s="261">
        <f>IF($B724="","",TEXT($A724,"yyyymmdd")&amp;"_P"&amp;$C724&amp;"_C"&amp;$F724&amp;"_"&amp;TRIM(RIGHT(SUBSTITUTE(TRIM(SUBSTITUTE($L724,CHAR(160)," "))," ",REPT(" ",60)),60))&amp;IF($P724="","","-"&amp;TRIM(RIGHT(SUBSTITUTE(TRIM(SUBSTITUTE($P724,CHAR(160)," "))," ",REPT(" ",60)),60)))&amp;IF($T724="","","-"&amp;TRIM(RIGHT(SUBSTITUTE(TRIM(SUBSTITUTE($T724,CHAR(160)," "))," ",REPT(" ",60)),60)))&amp;".jpg")</f>
        <v/>
      </c>
    </row>
    <row r="725" ht="42" customHeight="1">
      <c r="A725" s="252" t="n">
        <v>27308</v>
      </c>
      <c r="B725" s="255" t="inlineStr">
        <is>
          <t>Hardie-Ferodo 1000 6 October, 1974</t>
        </is>
      </c>
      <c r="C725" s="255" t="inlineStr">
        <is>
          <t>DNF</t>
        </is>
      </c>
      <c r="D725" s="255" t="inlineStr">
        <is>
          <t>A - Up to 1300cc</t>
        </is>
      </c>
      <c r="E725" s="255" t="n"/>
      <c r="F725" s="255" t="n">
        <v>58</v>
      </c>
      <c r="G725" s="255" t="inlineStr">
        <is>
          <t>Ken Harrison – Shell Racing</t>
        </is>
      </c>
      <c r="H725" s="255" t="n"/>
      <c r="I725" s="255" t="n"/>
      <c r="J725" s="255" t="inlineStr">
        <is>
          <t>Ford Escort GT1300 Mk.I</t>
        </is>
      </c>
      <c r="K725" s="255" t="n"/>
      <c r="L725" s="255" t="inlineStr">
        <is>
          <t>Bob Holden</t>
        </is>
      </c>
      <c r="M725" s="255" t="inlineStr">
        <is>
          <t>AUS</t>
        </is>
      </c>
      <c r="N725" s="695">
        <f>_xlfn.LET(_xlpm.d,_xlfn.XLOOKUP(L725,'[1]Birth Dates'!$A:$A,'[1]Birth Dates'!$B:$B,"",0),IF(_xlpm.d=0,"",_xlpm.d))</f>
        <v/>
      </c>
      <c r="O725" s="255">
        <f>IF(OR(N725="",A725="",NOT(ISNUMBER(N725)),N725&gt;A725),"",DATEDIF(N725,A725,"Y")&amp;" years, "&amp;DATEDIF(N725,A725,"YM")&amp;" months, "&amp;DATEDIF(N725,A725,"MD")&amp;" days")</f>
        <v/>
      </c>
      <c r="P725" s="255" t="inlineStr">
        <is>
          <t>Lyndon Arnel</t>
        </is>
      </c>
      <c r="Q725" s="255" t="inlineStr">
        <is>
          <t>AUS</t>
        </is>
      </c>
      <c r="R725" s="695">
        <f>_xlfn.LET(_xlpm.d,_xlfn.XLOOKUP(P725,'[1]Birth Dates'!$A:$A,'[1]Birth Dates'!$B:$B,"",0),IF(_xlpm.d=0,"",_xlpm.d))</f>
        <v/>
      </c>
      <c r="S725" s="255">
        <f>IF(OR(R725="",A725="",NOT(ISNUMBER(R725)),R725&gt;A725),"",DATEDIF(R725,A725,"Y")&amp;" years, "&amp;DATEDIF(R725,A725,"YM")&amp;" months, "&amp;DATEDIF(R725,A725,"MD")&amp;" days")</f>
        <v/>
      </c>
      <c r="T725" s="255" t="n"/>
      <c r="U725" s="255" t="n"/>
      <c r="V725" s="695">
        <f>_xlfn.LET(_xlpm.d,_xlfn.XLOOKUP(T725,'[1]Birth Dates'!$A:$A,'[1]Birth Dates'!$B:$B,"",0),IF(_xlpm.d=0,"",_xlpm.d))</f>
        <v/>
      </c>
      <c r="W725" s="255">
        <f>IF(OR(V725="",A725="",NOT(ISNUMBER(V725)),V725&gt;A725),"",DATEDIF(V725,A725,"Y")&amp;" years, "&amp;DATEDIF(V725,A725,"YM")&amp;" months, "&amp;DATEDIF(V725,A725,"MD")&amp;" days")</f>
        <v/>
      </c>
      <c r="X725" s="255" t="n"/>
      <c r="Y725" s="255" t="n"/>
      <c r="Z725" s="255" t="n"/>
      <c r="AA725" s="255" t="n"/>
      <c r="AB725" s="255" t="n">
        <v>46</v>
      </c>
      <c r="AC725" s="255" t="n"/>
      <c r="AD725" s="255" t="n"/>
      <c r="AE725" s="591" t="inlineStr">
        <is>
          <t>3:04.3000</t>
        </is>
      </c>
      <c r="AF725" s="418">
        <f>IF(OR(AE725="",AE725="",AE725=0),"",6.172/(AE725*24))</f>
        <v/>
      </c>
      <c r="AG725" s="259" t="n"/>
      <c r="AH725" s="579" t="inlineStr"/>
      <c r="AI725" s="418">
        <f>IF(OR(AH725="",AH725="",AH725=0),"",6.172/(AH725*24))</f>
        <v/>
      </c>
      <c r="AJ725" s="175">
        <f>IF(AND(ISNUMBER(AB725),ISNUMBER(AG725)),AB725-AG725,"")</f>
        <v/>
      </c>
      <c r="AK725" s="255" t="inlineStr">
        <is>
          <t>Camshaft</t>
        </is>
      </c>
      <c r="AL725" s="255" t="n">
        <v>68</v>
      </c>
      <c r="AM725" s="480" t="n"/>
      <c r="AN725" s="671">
        <f>IF(OR(AL725="",AM725="",AM725=0),"",AL725*6.172/(AM725*24))</f>
        <v/>
      </c>
      <c r="AO725" s="477">
        <f>IF(AND(AL725=AL724,AM725&lt;&gt;"",AM724&lt;&gt;""),AM725-AM724,"")</f>
        <v/>
      </c>
      <c r="AP725" s="255" t="n"/>
      <c r="AQ725" s="579" t="inlineStr"/>
      <c r="AR725" s="418">
        <f>IF(OR(AQ725="",AQ725="",AQ725=0),"",6.172/(AQ725*24))</f>
        <v/>
      </c>
      <c r="AS725" s="436">
        <f>IF(OR(NOT(ISNUMBER(C725)),NOT(ISNUMBER(AB725))),"",IF(AG725&lt;&gt;"",AG725,AB725)-C725)</f>
        <v/>
      </c>
      <c r="AT725" s="260" t="n"/>
      <c r="AU725" s="261">
        <f>IF($B725="","",TEXT($A725,"yyyymmdd")&amp;"_P"&amp;$C725&amp;"_C"&amp;$F725&amp;"_"&amp;TRIM(RIGHT(SUBSTITUTE(TRIM(SUBSTITUTE($L725,CHAR(160)," "))," ",REPT(" ",60)),60))&amp;IF($P725="","","-"&amp;TRIM(RIGHT(SUBSTITUTE(TRIM(SUBSTITUTE($P725,CHAR(160)," "))," ",REPT(" ",60)),60)))&amp;IF($T725="","","-"&amp;TRIM(RIGHT(SUBSTITUTE(TRIM(SUBSTITUTE($T725,CHAR(160)," "))," ",REPT(" ",60)),60)))&amp;".jpg")</f>
        <v/>
      </c>
    </row>
    <row r="726" ht="42" customHeight="1">
      <c r="A726" s="252" t="n">
        <v>27308</v>
      </c>
      <c r="B726" s="255" t="inlineStr">
        <is>
          <t>Hardie-Ferodo 1000 6 October, 1974</t>
        </is>
      </c>
      <c r="C726" s="255" t="inlineStr">
        <is>
          <t>DNF</t>
        </is>
      </c>
      <c r="D726" s="255" t="inlineStr">
        <is>
          <t>D - 3001 – 6000cc</t>
        </is>
      </c>
      <c r="E726" s="255" t="n"/>
      <c r="F726" s="255" t="n">
        <v>7</v>
      </c>
      <c r="G726" s="255" t="inlineStr">
        <is>
          <t>Ron Hodgson Motors</t>
        </is>
      </c>
      <c r="H726" s="255" t="n"/>
      <c r="I726" s="255" t="n"/>
      <c r="J726" s="255" t="inlineStr">
        <is>
          <t>Holden LJ Torana GTR XU-1</t>
        </is>
      </c>
      <c r="K726" s="255" t="n"/>
      <c r="L726" s="255" t="inlineStr">
        <is>
          <t>Bob Morris</t>
        </is>
      </c>
      <c r="M726" s="255" t="inlineStr">
        <is>
          <t>AUS</t>
        </is>
      </c>
      <c r="N726" s="695">
        <f>_xlfn.LET(_xlpm.d,_xlfn.XLOOKUP(L726,'[1]Birth Dates'!$A:$A,'[1]Birth Dates'!$B:$B,"",0),IF(_xlpm.d=0,"",_xlpm.d))</f>
        <v/>
      </c>
      <c r="O726" s="255">
        <f>IF(OR(N726="",A726="",NOT(ISNUMBER(N726)),N726&gt;A726),"",DATEDIF(N726,A726,"Y")&amp;" years, "&amp;DATEDIF(N726,A726,"YM")&amp;" months, "&amp;DATEDIF(N726,A726,"MD")&amp;" days")</f>
        <v/>
      </c>
      <c r="P726" s="255" t="inlineStr">
        <is>
          <t>John Leffler</t>
        </is>
      </c>
      <c r="Q726" s="255" t="inlineStr">
        <is>
          <t>AUS</t>
        </is>
      </c>
      <c r="R726" s="695">
        <f>_xlfn.LET(_xlpm.d,_xlfn.XLOOKUP(P726,'[1]Birth Dates'!$A:$A,'[1]Birth Dates'!$B:$B,"",0),IF(_xlpm.d=0,"",_xlpm.d))</f>
        <v/>
      </c>
      <c r="S726" s="255">
        <f>IF(OR(R726="",A726="",NOT(ISNUMBER(R726)),R726&gt;A726),"",DATEDIF(R726,A726,"Y")&amp;" years, "&amp;DATEDIF(R726,A726,"YM")&amp;" months, "&amp;DATEDIF(R726,A726,"MD")&amp;" days")</f>
        <v/>
      </c>
      <c r="T726" s="255" t="n"/>
      <c r="U726" s="255" t="n"/>
      <c r="V726" s="695">
        <f>_xlfn.LET(_xlpm.d,_xlfn.XLOOKUP(T726,'[1]Birth Dates'!$A:$A,'[1]Birth Dates'!$B:$B,"",0),IF(_xlpm.d=0,"",_xlpm.d))</f>
        <v/>
      </c>
      <c r="W726" s="255">
        <f>IF(OR(V726="",A726="",NOT(ISNUMBER(V726)),V726&gt;A726),"",DATEDIF(V726,A726,"Y")&amp;" years, "&amp;DATEDIF(V726,A726,"YM")&amp;" months, "&amp;DATEDIF(V726,A726,"MD")&amp;" days")</f>
        <v/>
      </c>
      <c r="X726" s="255" t="n"/>
      <c r="Y726" s="255" t="n"/>
      <c r="Z726" s="255" t="n"/>
      <c r="AA726" s="255" t="n"/>
      <c r="AB726" s="255" t="n">
        <v>10</v>
      </c>
      <c r="AC726" s="255" t="n"/>
      <c r="AD726" s="255" t="n"/>
      <c r="AE726" s="579" t="inlineStr">
        <is>
          <t>2:42.1000</t>
        </is>
      </c>
      <c r="AF726" s="418">
        <f>IF(OR(AE726="",AE726="",AE726=0),"",6.172/(AE726*24))</f>
        <v/>
      </c>
      <c r="AG726" s="259" t="n"/>
      <c r="AH726" s="579" t="inlineStr"/>
      <c r="AI726" s="418">
        <f>IF(OR(AH726="",AH726="",AH726=0),"",6.172/(AH726*24))</f>
        <v/>
      </c>
      <c r="AJ726" s="175">
        <f>IF(AND(ISNUMBER(AB726),ISNUMBER(AG726)),AB726-AG726,"")</f>
        <v/>
      </c>
      <c r="AK726" s="255" t="inlineStr">
        <is>
          <t>Engine</t>
        </is>
      </c>
      <c r="AL726" s="255" t="n">
        <v>63</v>
      </c>
      <c r="AM726" s="480" t="n"/>
      <c r="AN726" s="671">
        <f>IF(OR(AL726="",AM726="",AM726=0),"",AL726*6.172/(AM726*24))</f>
        <v/>
      </c>
      <c r="AO726" s="477">
        <f>IF(AND(AL726=AL725,AM726&lt;&gt;"",AM725&lt;&gt;""),AM726-AM725,"")</f>
        <v/>
      </c>
      <c r="AP726" s="255" t="n"/>
      <c r="AQ726" s="579" t="inlineStr"/>
      <c r="AR726" s="418">
        <f>IF(OR(AQ726="",AQ726="",AQ726=0),"",6.172/(AQ726*24))</f>
        <v/>
      </c>
      <c r="AS726" s="436">
        <f>IF(OR(NOT(ISNUMBER(C726)),NOT(ISNUMBER(AB726))),"",IF(AG726&lt;&gt;"",AG726,AB726)-C726)</f>
        <v/>
      </c>
      <c r="AT726" s="260" t="n"/>
      <c r="AU726" s="261">
        <f>IF($B726="","",TEXT($A726,"yyyymmdd")&amp;"_P"&amp;$C726&amp;"_C"&amp;$F726&amp;"_"&amp;TRIM(RIGHT(SUBSTITUTE(TRIM(SUBSTITUTE($L726,CHAR(160)," "))," ",REPT(" ",60)),60))&amp;IF($P726="","","-"&amp;TRIM(RIGHT(SUBSTITUTE(TRIM(SUBSTITUTE($P726,CHAR(160)," "))," ",REPT(" ",60)),60)))&amp;IF($T726="","","-"&amp;TRIM(RIGHT(SUBSTITUTE(TRIM(SUBSTITUTE($T726,CHAR(160)," "))," ",REPT(" ",60)),60)))&amp;".jpg")</f>
        <v/>
      </c>
    </row>
    <row r="727" ht="42" customHeight="1">
      <c r="A727" s="252" t="n">
        <v>27308</v>
      </c>
      <c r="B727" s="255" t="inlineStr">
        <is>
          <t>Hardie-Ferodo 1000 6 October, 1974</t>
        </is>
      </c>
      <c r="C727" s="255" t="inlineStr">
        <is>
          <t>DNF</t>
        </is>
      </c>
      <c r="D727" s="255" t="inlineStr">
        <is>
          <t>A - Up to 1300cc</t>
        </is>
      </c>
      <c r="E727" s="255" t="n"/>
      <c r="F727" s="255" t="n">
        <v>62</v>
      </c>
      <c r="G727" s="255" t="inlineStr">
        <is>
          <t>Datsun Racing Team</t>
        </is>
      </c>
      <c r="H727" s="255" t="n"/>
      <c r="I727" s="255" t="n"/>
      <c r="J727" s="255" t="inlineStr">
        <is>
          <t>Datsun 1200</t>
        </is>
      </c>
      <c r="K727" s="255" t="n"/>
      <c r="L727" s="255" t="inlineStr">
        <is>
          <t>James Laing-Peach</t>
        </is>
      </c>
      <c r="M727" s="255" t="inlineStr">
        <is>
          <t>AUS</t>
        </is>
      </c>
      <c r="N727" s="695">
        <f>_xlfn.LET(_xlpm.d,_xlfn.XLOOKUP(L727,'[1]Birth Dates'!$A:$A,'[1]Birth Dates'!$B:$B,"",0),IF(_xlpm.d=0,"",_xlpm.d))</f>
        <v/>
      </c>
      <c r="O727" s="255">
        <f>IF(OR(N727="",A727="",NOT(ISNUMBER(N727)),N727&gt;A727),"",DATEDIF(N727,A727,"Y")&amp;" years, "&amp;DATEDIF(N727,A727,"YM")&amp;" months, "&amp;DATEDIF(N727,A727,"MD")&amp;" days")</f>
        <v/>
      </c>
      <c r="P727" s="255" t="inlineStr">
        <is>
          <t>Bill Evans</t>
        </is>
      </c>
      <c r="Q727" s="255" t="inlineStr">
        <is>
          <t>AUS</t>
        </is>
      </c>
      <c r="R727" s="695">
        <f>_xlfn.LET(_xlpm.d,_xlfn.XLOOKUP(P727,'[1]Birth Dates'!$A:$A,'[1]Birth Dates'!$B:$B,"",0),IF(_xlpm.d=0,"",_xlpm.d))</f>
        <v/>
      </c>
      <c r="S727" s="255">
        <f>IF(OR(R727="",A727="",NOT(ISNUMBER(R727)),R727&gt;A727),"",DATEDIF(R727,A727,"Y")&amp;" years, "&amp;DATEDIF(R727,A727,"YM")&amp;" months, "&amp;DATEDIF(R727,A727,"MD")&amp;" days")</f>
        <v/>
      </c>
      <c r="T727" s="255" t="n"/>
      <c r="U727" s="255" t="n"/>
      <c r="V727" s="695">
        <f>_xlfn.LET(_xlpm.d,_xlfn.XLOOKUP(T727,'[1]Birth Dates'!$A:$A,'[1]Birth Dates'!$B:$B,"",0),IF(_xlpm.d=0,"",_xlpm.d))</f>
        <v/>
      </c>
      <c r="W727" s="255">
        <f>IF(OR(V727="",A727="",NOT(ISNUMBER(V727)),V727&gt;A727),"",DATEDIF(V727,A727,"Y")&amp;" years, "&amp;DATEDIF(V727,A727,"YM")&amp;" months, "&amp;DATEDIF(V727,A727,"MD")&amp;" days")</f>
        <v/>
      </c>
      <c r="X727" s="255" t="n"/>
      <c r="Y727" s="255" t="n"/>
      <c r="Z727" s="255" t="n"/>
      <c r="AA727" s="255" t="n"/>
      <c r="AB727" s="255" t="n">
        <v>50</v>
      </c>
      <c r="AC727" s="255" t="n"/>
      <c r="AD727" s="255" t="n"/>
      <c r="AE727" s="591" t="inlineStr">
        <is>
          <t>3:09.5000</t>
        </is>
      </c>
      <c r="AF727" s="418">
        <f>IF(OR(AE727="",AE727="",AE727=0),"",6.172/(AE727*24))</f>
        <v/>
      </c>
      <c r="AG727" s="259" t="n"/>
      <c r="AH727" s="579" t="inlineStr"/>
      <c r="AI727" s="418">
        <f>IF(OR(AH727="",AH727="",AH727=0),"",6.172/(AH727*24))</f>
        <v/>
      </c>
      <c r="AJ727" s="175">
        <f>IF(AND(ISNUMBER(AB727),ISNUMBER(AG727)),AB727-AG727,"")</f>
        <v/>
      </c>
      <c r="AK727" s="255" t="inlineStr">
        <is>
          <t>Clutch</t>
        </is>
      </c>
      <c r="AL727" s="255" t="n">
        <v>59</v>
      </c>
      <c r="AM727" s="480" t="n"/>
      <c r="AN727" s="671">
        <f>IF(OR(AL727="",AM727="",AM727=0),"",AL727*6.172/(AM727*24))</f>
        <v/>
      </c>
      <c r="AO727" s="477">
        <f>IF(AND(AL727=AL726,AM727&lt;&gt;"",AM726&lt;&gt;""),AM727-AM726,"")</f>
        <v/>
      </c>
      <c r="AP727" s="255" t="n"/>
      <c r="AQ727" s="579" t="inlineStr"/>
      <c r="AR727" s="418">
        <f>IF(OR(AQ727="",AQ727="",AQ727=0),"",6.172/(AQ727*24))</f>
        <v/>
      </c>
      <c r="AS727" s="436">
        <f>IF(OR(NOT(ISNUMBER(C727)),NOT(ISNUMBER(AB727))),"",IF(AG727&lt;&gt;"",AG727,AB727)-C727)</f>
        <v/>
      </c>
      <c r="AT727" s="260" t="n"/>
      <c r="AU727" s="261">
        <f>IF($B727="","",TEXT($A727,"yyyymmdd")&amp;"_P"&amp;$C727&amp;"_C"&amp;$F727&amp;"_"&amp;TRIM(RIGHT(SUBSTITUTE(TRIM(SUBSTITUTE($L727,CHAR(160)," "))," ",REPT(" ",60)),60))&amp;IF($P727="","","-"&amp;TRIM(RIGHT(SUBSTITUTE(TRIM(SUBSTITUTE($P727,CHAR(160)," "))," ",REPT(" ",60)),60)))&amp;IF($T727="","","-"&amp;TRIM(RIGHT(SUBSTITUTE(TRIM(SUBSTITUTE($T727,CHAR(160)," "))," ",REPT(" ",60)),60)))&amp;".jpg")</f>
        <v/>
      </c>
    </row>
    <row r="728" ht="42" customHeight="1">
      <c r="A728" s="252" t="n">
        <v>27308</v>
      </c>
      <c r="B728" s="255" t="inlineStr">
        <is>
          <t>Hardie-Ferodo 1000 6 October, 1974</t>
        </is>
      </c>
      <c r="C728" s="255" t="inlineStr">
        <is>
          <t>DNF</t>
        </is>
      </c>
      <c r="D728" s="255" t="inlineStr">
        <is>
          <t>C - 2001 – 3000cc</t>
        </is>
      </c>
      <c r="E728" s="255" t="n"/>
      <c r="F728" s="255" t="n">
        <v>26</v>
      </c>
      <c r="G728" s="255" t="inlineStr">
        <is>
          <t>WH Motors Pty Ltd</t>
        </is>
      </c>
      <c r="H728" s="255" t="n"/>
      <c r="I728" s="255" t="n"/>
      <c r="J728" s="255" t="inlineStr">
        <is>
          <t>Holden LC Torana GTR</t>
        </is>
      </c>
      <c r="K728" s="255" t="inlineStr">
        <is>
          <t>Holden 2.8</t>
        </is>
      </c>
      <c r="L728" s="255" t="inlineStr">
        <is>
          <t>Barry Seton</t>
        </is>
      </c>
      <c r="M728" s="255" t="inlineStr">
        <is>
          <t>AUS</t>
        </is>
      </c>
      <c r="N728" s="695">
        <f>_xlfn.LET(_xlpm.d,_xlfn.XLOOKUP(L728,'[1]Birth Dates'!$A:$A,'[1]Birth Dates'!$B:$B,"",0),IF(_xlpm.d=0,"",_xlpm.d))</f>
        <v/>
      </c>
      <c r="O728" s="255">
        <f>IF(OR(N728="",A728="",NOT(ISNUMBER(N728)),N728&gt;A728),"",DATEDIF(N728,A728,"Y")&amp;" years, "&amp;DATEDIF(N728,A728,"YM")&amp;" months, "&amp;DATEDIF(N728,A728,"MD")&amp;" days")</f>
        <v/>
      </c>
      <c r="P728" s="255" t="inlineStr">
        <is>
          <t>Don Smith</t>
        </is>
      </c>
      <c r="Q728" s="255" t="inlineStr">
        <is>
          <t>AUS</t>
        </is>
      </c>
      <c r="R728" s="695">
        <f>_xlfn.LET(_xlpm.d,_xlfn.XLOOKUP(P728,'[1]Birth Dates'!$A:$A,'[1]Birth Dates'!$B:$B,"",0),IF(_xlpm.d=0,"",_xlpm.d))</f>
        <v/>
      </c>
      <c r="S728" s="255">
        <f>IF(OR(R728="",A728="",NOT(ISNUMBER(R728)),R728&gt;A728),"",DATEDIF(R728,A728,"Y")&amp;" years, "&amp;DATEDIF(R728,A728,"YM")&amp;" months, "&amp;DATEDIF(R728,A728,"MD")&amp;" days")</f>
        <v/>
      </c>
      <c r="T728" s="255" t="n"/>
      <c r="U728" s="255" t="n"/>
      <c r="V728" s="695">
        <f>_xlfn.LET(_xlpm.d,_xlfn.XLOOKUP(T728,'[1]Birth Dates'!$A:$A,'[1]Birth Dates'!$B:$B,"",0),IF(_xlpm.d=0,"",_xlpm.d))</f>
        <v/>
      </c>
      <c r="W728" s="255">
        <f>IF(OR(V728="",A728="",NOT(ISNUMBER(V728)),V728&gt;A728),"",DATEDIF(V728,A728,"Y")&amp;" years, "&amp;DATEDIF(V728,A728,"YM")&amp;" months, "&amp;DATEDIF(V728,A728,"MD")&amp;" days")</f>
        <v/>
      </c>
      <c r="X728" s="255" t="n"/>
      <c r="Y728" s="255" t="n"/>
      <c r="Z728" s="255" t="n"/>
      <c r="AA728" s="255" t="n"/>
      <c r="AB728" s="255" t="n">
        <v>28</v>
      </c>
      <c r="AC728" s="255" t="n"/>
      <c r="AD728" s="255" t="n"/>
      <c r="AE728" s="591" t="inlineStr">
        <is>
          <t>2:53.8000</t>
        </is>
      </c>
      <c r="AF728" s="418">
        <f>IF(OR(AE728="",AE728="",AE728=0),"",6.172/(AE728*24))</f>
        <v/>
      </c>
      <c r="AG728" s="259" t="n"/>
      <c r="AH728" s="579" t="inlineStr"/>
      <c r="AI728" s="418">
        <f>IF(OR(AH728="",AH728="",AH728=0),"",6.172/(AH728*24))</f>
        <v/>
      </c>
      <c r="AJ728" s="175">
        <f>IF(AND(ISNUMBER(AB728),ISNUMBER(AG728)),AB728-AG728,"")</f>
        <v/>
      </c>
      <c r="AK728" s="255" t="inlineStr">
        <is>
          <t>Head Gasket</t>
        </is>
      </c>
      <c r="AL728" s="255" t="n">
        <v>56</v>
      </c>
      <c r="AM728" s="480" t="n"/>
      <c r="AN728" s="671">
        <f>IF(OR(AL728="",AM728="",AM728=0),"",AL728*6.172/(AM728*24))</f>
        <v/>
      </c>
      <c r="AO728" s="477">
        <f>IF(AND(AL728=AL727,AM728&lt;&gt;"",AM727&lt;&gt;""),AM728-AM727,"")</f>
        <v/>
      </c>
      <c r="AP728" s="255" t="n"/>
      <c r="AQ728" s="579" t="inlineStr"/>
      <c r="AR728" s="418">
        <f>IF(OR(AQ728="",AQ728="",AQ728=0),"",6.172/(AQ728*24))</f>
        <v/>
      </c>
      <c r="AS728" s="436">
        <f>IF(OR(NOT(ISNUMBER(C728)),NOT(ISNUMBER(AB728))),"",IF(AG728&lt;&gt;"",AG728,AB728)-C728)</f>
        <v/>
      </c>
      <c r="AT728" s="260" t="n"/>
      <c r="AU728" s="261">
        <f>IF($B728="","",TEXT($A728,"yyyymmdd")&amp;"_P"&amp;$C728&amp;"_C"&amp;$F728&amp;"_"&amp;TRIM(RIGHT(SUBSTITUTE(TRIM(SUBSTITUTE($L728,CHAR(160)," "))," ",REPT(" ",60)),60))&amp;IF($P728="","","-"&amp;TRIM(RIGHT(SUBSTITUTE(TRIM(SUBSTITUTE($P728,CHAR(160)," "))," ",REPT(" ",60)),60)))&amp;IF($T728="","","-"&amp;TRIM(RIGHT(SUBSTITUTE(TRIM(SUBSTITUTE($T728,CHAR(160)," "))," ",REPT(" ",60)),60)))&amp;".jpg")</f>
        <v/>
      </c>
    </row>
    <row r="729" ht="42" customHeight="1">
      <c r="A729" s="252" t="n">
        <v>27308</v>
      </c>
      <c r="B729" s="255" t="inlineStr">
        <is>
          <t>Hardie-Ferodo 1000 6 October, 1974</t>
        </is>
      </c>
      <c r="C729" s="255" t="inlineStr">
        <is>
          <t>DNF</t>
        </is>
      </c>
      <c r="D729" s="255" t="inlineStr">
        <is>
          <t>B - 1301 – 2000cc</t>
        </is>
      </c>
      <c r="E729" s="255" t="n"/>
      <c r="F729" s="255" t="n">
        <v>41</v>
      </c>
      <c r="G729" s="255" t="inlineStr">
        <is>
          <t>Peter Brown</t>
        </is>
      </c>
      <c r="H729" s="255" t="n"/>
      <c r="I729" s="255" t="n"/>
      <c r="J729" s="255" t="inlineStr">
        <is>
          <t>Alfa Romeo 2000 GTV</t>
        </is>
      </c>
      <c r="K729" s="255" t="n"/>
      <c r="L729" s="255" t="inlineStr">
        <is>
          <t>Peter Brown</t>
        </is>
      </c>
      <c r="M729" s="255" t="inlineStr">
        <is>
          <t>AUS</t>
        </is>
      </c>
      <c r="N729" s="695">
        <f>_xlfn.LET(_xlpm.d,_xlfn.XLOOKUP(L729,'[1]Birth Dates'!$A:$A,'[1]Birth Dates'!$B:$B,"",0),IF(_xlpm.d=0,"",_xlpm.d))</f>
        <v/>
      </c>
      <c r="O729" s="255">
        <f>IF(OR(N729="",A729="",NOT(ISNUMBER(N729)),N729&gt;A729),"",DATEDIF(N729,A729,"Y")&amp;" years, "&amp;DATEDIF(N729,A729,"YM")&amp;" months, "&amp;DATEDIF(N729,A729,"MD")&amp;" days")</f>
        <v/>
      </c>
      <c r="P729" s="255" t="inlineStr">
        <is>
          <t>Graham Ritter</t>
        </is>
      </c>
      <c r="Q729" s="255" t="inlineStr">
        <is>
          <t>AUS</t>
        </is>
      </c>
      <c r="R729" s="695">
        <f>_xlfn.LET(_xlpm.d,_xlfn.XLOOKUP(P729,'[1]Birth Dates'!$A:$A,'[1]Birth Dates'!$B:$B,"",0),IF(_xlpm.d=0,"",_xlpm.d))</f>
        <v/>
      </c>
      <c r="S729" s="255">
        <f>IF(OR(R729="",A729="",NOT(ISNUMBER(R729)),R729&gt;A729),"",DATEDIF(R729,A729,"Y")&amp;" years, "&amp;DATEDIF(R729,A729,"YM")&amp;" months, "&amp;DATEDIF(R729,A729,"MD")&amp;" days")</f>
        <v/>
      </c>
      <c r="T729" s="255" t="n"/>
      <c r="U729" s="255" t="n"/>
      <c r="V729" s="695">
        <f>_xlfn.LET(_xlpm.d,_xlfn.XLOOKUP(T729,'[1]Birth Dates'!$A:$A,'[1]Birth Dates'!$B:$B,"",0),IF(_xlpm.d=0,"",_xlpm.d))</f>
        <v/>
      </c>
      <c r="W729" s="255">
        <f>IF(OR(V729="",A729="",NOT(ISNUMBER(V729)),V729&gt;A729),"",DATEDIF(V729,A729,"Y")&amp;" years, "&amp;DATEDIF(V729,A729,"YM")&amp;" months, "&amp;DATEDIF(V729,A729,"MD")&amp;" days")</f>
        <v/>
      </c>
      <c r="X729" s="255" t="n"/>
      <c r="Y729" s="255" t="n"/>
      <c r="Z729" s="255" t="n"/>
      <c r="AA729" s="255" t="n"/>
      <c r="AB729" s="255" t="n">
        <v>25</v>
      </c>
      <c r="AC729" s="255" t="n"/>
      <c r="AD729" s="255" t="n"/>
      <c r="AE729" s="591" t="inlineStr">
        <is>
          <t>2:52.2000</t>
        </is>
      </c>
      <c r="AF729" s="418">
        <f>IF(OR(AE729="",AE729="",AE729=0),"",6.172/(AE729*24))</f>
        <v/>
      </c>
      <c r="AG729" s="259" t="n"/>
      <c r="AH729" s="579" t="inlineStr"/>
      <c r="AI729" s="418">
        <f>IF(OR(AH729="",AH729="",AH729=0),"",6.172/(AH729*24))</f>
        <v/>
      </c>
      <c r="AJ729" s="175">
        <f>IF(AND(ISNUMBER(AB729),ISNUMBER(AG729)),AB729-AG729,"")</f>
        <v/>
      </c>
      <c r="AK729" s="255" t="inlineStr">
        <is>
          <t>Piston</t>
        </is>
      </c>
      <c r="AL729" s="255" t="n">
        <v>54</v>
      </c>
      <c r="AM729" s="480" t="n"/>
      <c r="AN729" s="671">
        <f>IF(OR(AL729="",AM729="",AM729=0),"",AL729*6.172/(AM729*24))</f>
        <v/>
      </c>
      <c r="AO729" s="477">
        <f>IF(AND(AL729=AL728,AM729&lt;&gt;"",AM728&lt;&gt;""),AM729-AM728,"")</f>
        <v/>
      </c>
      <c r="AP729" s="255" t="n"/>
      <c r="AQ729" s="579" t="inlineStr"/>
      <c r="AR729" s="418">
        <f>IF(OR(AQ729="",AQ729="",AQ729=0),"",6.172/(AQ729*24))</f>
        <v/>
      </c>
      <c r="AS729" s="436">
        <f>IF(OR(NOT(ISNUMBER(C729)),NOT(ISNUMBER(AB729))),"",IF(AG729&lt;&gt;"",AG729,AB729)-C729)</f>
        <v/>
      </c>
      <c r="AT729" s="260" t="n"/>
      <c r="AU729" s="261">
        <f>IF($B729="","",TEXT($A729,"yyyymmdd")&amp;"_P"&amp;$C729&amp;"_C"&amp;$F729&amp;"_"&amp;TRIM(RIGHT(SUBSTITUTE(TRIM(SUBSTITUTE($L729,CHAR(160)," "))," ",REPT(" ",60)),60))&amp;IF($P729="","","-"&amp;TRIM(RIGHT(SUBSTITUTE(TRIM(SUBSTITUTE($P729,CHAR(160)," "))," ",REPT(" ",60)),60)))&amp;IF($T729="","","-"&amp;TRIM(RIGHT(SUBSTITUTE(TRIM(SUBSTITUTE($T729,CHAR(160)," "))," ",REPT(" ",60)),60)))&amp;".jpg")</f>
        <v/>
      </c>
    </row>
    <row r="730" ht="42" customHeight="1">
      <c r="A730" s="252" t="n">
        <v>27308</v>
      </c>
      <c r="B730" s="255" t="inlineStr">
        <is>
          <t>Hardie-Ferodo 1000 6 October, 1974</t>
        </is>
      </c>
      <c r="C730" s="255" t="inlineStr">
        <is>
          <t>DNF</t>
        </is>
      </c>
      <c r="D730" s="255" t="inlineStr">
        <is>
          <t>B - 1301 – 2000cc</t>
        </is>
      </c>
      <c r="E730" s="255" t="n"/>
      <c r="F730" s="255" t="n">
        <v>46</v>
      </c>
      <c r="G730" s="255" t="inlineStr">
        <is>
          <t>Formula 1 Europa Garage</t>
        </is>
      </c>
      <c r="H730" s="255" t="n"/>
      <c r="I730" s="255" t="n"/>
      <c r="J730" s="255" t="inlineStr">
        <is>
          <t>Alfa Romeo Alfetta</t>
        </is>
      </c>
      <c r="K730" s="255" t="n"/>
      <c r="L730" s="255" t="inlineStr">
        <is>
          <t>Tony Allen</t>
        </is>
      </c>
      <c r="M730" s="255" t="inlineStr">
        <is>
          <t>AUS</t>
        </is>
      </c>
      <c r="N730" s="695">
        <f>_xlfn.LET(_xlpm.d,_xlfn.XLOOKUP(L730,'[1]Birth Dates'!$A:$A,'[1]Birth Dates'!$B:$B,"",0),IF(_xlpm.d=0,"",_xlpm.d))</f>
        <v/>
      </c>
      <c r="O730" s="255">
        <f>IF(OR(N730="",A730="",NOT(ISNUMBER(N730)),N730&gt;A730),"",DATEDIF(N730,A730,"Y")&amp;" years, "&amp;DATEDIF(N730,A730,"YM")&amp;" months, "&amp;DATEDIF(N730,A730,"MD")&amp;" days")</f>
        <v/>
      </c>
      <c r="P730" s="255" t="inlineStr">
        <is>
          <t>Lakis Manticas</t>
        </is>
      </c>
      <c r="Q730" s="255" t="inlineStr">
        <is>
          <t>AUS</t>
        </is>
      </c>
      <c r="R730" s="695">
        <f>_xlfn.LET(_xlpm.d,_xlfn.XLOOKUP(P730,'[1]Birth Dates'!$A:$A,'[1]Birth Dates'!$B:$B,"",0),IF(_xlpm.d=0,"",_xlpm.d))</f>
        <v/>
      </c>
      <c r="S730" s="255">
        <f>IF(OR(R730="",A730="",NOT(ISNUMBER(R730)),R730&gt;A730),"",DATEDIF(R730,A730,"Y")&amp;" years, "&amp;DATEDIF(R730,A730,"YM")&amp;" months, "&amp;DATEDIF(R730,A730,"MD")&amp;" days")</f>
        <v/>
      </c>
      <c r="T730" s="255" t="n"/>
      <c r="U730" s="255" t="n"/>
      <c r="V730" s="695">
        <f>_xlfn.LET(_xlpm.d,_xlfn.XLOOKUP(T730,'[1]Birth Dates'!$A:$A,'[1]Birth Dates'!$B:$B,"",0),IF(_xlpm.d=0,"",_xlpm.d))</f>
        <v/>
      </c>
      <c r="W730" s="255">
        <f>IF(OR(V730="",A730="",NOT(ISNUMBER(V730)),V730&gt;A730),"",DATEDIF(V730,A730,"Y")&amp;" years, "&amp;DATEDIF(V730,A730,"YM")&amp;" months, "&amp;DATEDIF(V730,A730,"MD")&amp;" days")</f>
        <v/>
      </c>
      <c r="X730" s="255" t="n"/>
      <c r="Y730" s="255" t="n"/>
      <c r="Z730" s="255" t="n"/>
      <c r="AA730" s="255" t="n"/>
      <c r="AB730" s="255" t="n">
        <v>41</v>
      </c>
      <c r="AC730" s="255" t="n"/>
      <c r="AD730" s="255" t="n"/>
      <c r="AE730" s="591" t="inlineStr">
        <is>
          <t>3:01.7000</t>
        </is>
      </c>
      <c r="AF730" s="418">
        <f>IF(OR(AE730="",AE730="",AE730=0),"",6.172/(AE730*24))</f>
        <v/>
      </c>
      <c r="AG730" s="259" t="n"/>
      <c r="AH730" s="579" t="inlineStr"/>
      <c r="AI730" s="418">
        <f>IF(OR(AH730="",AH730="",AH730=0),"",6.172/(AH730*24))</f>
        <v/>
      </c>
      <c r="AJ730" s="175">
        <f>IF(AND(ISNUMBER(AB730),ISNUMBER(AG730)),AB730-AG730,"")</f>
        <v/>
      </c>
      <c r="AK730" s="255" t="inlineStr">
        <is>
          <t>Bearings</t>
        </is>
      </c>
      <c r="AL730" s="255" t="n">
        <v>37</v>
      </c>
      <c r="AM730" s="480" t="n"/>
      <c r="AN730" s="671">
        <f>IF(OR(AL730="",AM730="",AM730=0),"",AL730*6.172/(AM730*24))</f>
        <v/>
      </c>
      <c r="AO730" s="477">
        <f>IF(AND(AL730=AL729,AM730&lt;&gt;"",AM729&lt;&gt;""),AM730-AM729,"")</f>
        <v/>
      </c>
      <c r="AP730" s="255" t="n"/>
      <c r="AQ730" s="579" t="inlineStr"/>
      <c r="AR730" s="418">
        <f>IF(OR(AQ730="",AQ730="",AQ730=0),"",6.172/(AQ730*24))</f>
        <v/>
      </c>
      <c r="AS730" s="436">
        <f>IF(OR(NOT(ISNUMBER(C730)),NOT(ISNUMBER(AB730))),"",IF(AG730&lt;&gt;"",AG730,AB730)-C730)</f>
        <v/>
      </c>
      <c r="AT730" s="260" t="n"/>
      <c r="AU730" s="261">
        <f>IF($B730="","",TEXT($A730,"yyyymmdd")&amp;"_P"&amp;$C730&amp;"_C"&amp;$F730&amp;"_"&amp;TRIM(RIGHT(SUBSTITUTE(TRIM(SUBSTITUTE($L730,CHAR(160)," "))," ",REPT(" ",60)),60))&amp;IF($P730="","","-"&amp;TRIM(RIGHT(SUBSTITUTE(TRIM(SUBSTITUTE($P730,CHAR(160)," "))," ",REPT(" ",60)),60)))&amp;IF($T730="","","-"&amp;TRIM(RIGHT(SUBSTITUTE(TRIM(SUBSTITUTE($T730,CHAR(160)," "))," ",REPT(" ",60)),60)))&amp;".jpg")</f>
        <v/>
      </c>
    </row>
    <row r="731" ht="42" customHeight="1">
      <c r="A731" s="252" t="n">
        <v>27308</v>
      </c>
      <c r="B731" s="255" t="inlineStr">
        <is>
          <t>Hardie-Ferodo 1000 6 October, 1974</t>
        </is>
      </c>
      <c r="C731" s="255" t="inlineStr">
        <is>
          <t>DNF</t>
        </is>
      </c>
      <c r="D731" s="255" t="inlineStr">
        <is>
          <t>C - 2001 – 3000cc</t>
        </is>
      </c>
      <c r="E731" s="255" t="n"/>
      <c r="F731" s="255" t="n">
        <v>25</v>
      </c>
      <c r="G731" s="255" t="inlineStr">
        <is>
          <t>Geoff Perry</t>
        </is>
      </c>
      <c r="H731" s="255" t="n"/>
      <c r="I731" s="255" t="n"/>
      <c r="J731" s="255" t="inlineStr">
        <is>
          <t>BMW 3.0Si</t>
        </is>
      </c>
      <c r="K731" s="255" t="n"/>
      <c r="L731" s="255" t="inlineStr">
        <is>
          <t>Geoff Perry</t>
        </is>
      </c>
      <c r="M731" s="255" t="inlineStr">
        <is>
          <t>AUS</t>
        </is>
      </c>
      <c r="N731" s="695">
        <f>_xlfn.LET(_xlpm.d,_xlfn.XLOOKUP(L731,'[1]Birth Dates'!$A:$A,'[1]Birth Dates'!$B:$B,"",0),IF(_xlpm.d=0,"",_xlpm.d))</f>
        <v/>
      </c>
      <c r="O731" s="255">
        <f>IF(OR(N731="",A731="",NOT(ISNUMBER(N731)),N731&gt;A731),"",DATEDIF(N731,A731,"Y")&amp;" years, "&amp;DATEDIF(N731,A731,"YM")&amp;" months, "&amp;DATEDIF(N731,A731,"MD")&amp;" days")</f>
        <v/>
      </c>
      <c r="P731" s="255" t="inlineStr">
        <is>
          <t>Fred Sutherland</t>
        </is>
      </c>
      <c r="Q731" s="255" t="inlineStr">
        <is>
          <t>AUS</t>
        </is>
      </c>
      <c r="R731" s="695">
        <f>_xlfn.LET(_xlpm.d,_xlfn.XLOOKUP(P731,'[1]Birth Dates'!$A:$A,'[1]Birth Dates'!$B:$B,"",0),IF(_xlpm.d=0,"",_xlpm.d))</f>
        <v/>
      </c>
      <c r="S731" s="255">
        <f>IF(OR(R731="",A731="",NOT(ISNUMBER(R731)),R731&gt;A731),"",DATEDIF(R731,A731,"Y")&amp;" years, "&amp;DATEDIF(R731,A731,"YM")&amp;" months, "&amp;DATEDIF(R731,A731,"MD")&amp;" days")</f>
        <v/>
      </c>
      <c r="T731" s="255" t="n"/>
      <c r="U731" s="255" t="n"/>
      <c r="V731" s="695">
        <f>_xlfn.LET(_xlpm.d,_xlfn.XLOOKUP(T731,'[1]Birth Dates'!$A:$A,'[1]Birth Dates'!$B:$B,"",0),IF(_xlpm.d=0,"",_xlpm.d))</f>
        <v/>
      </c>
      <c r="W731" s="255">
        <f>IF(OR(V731="",A731="",NOT(ISNUMBER(V731)),V731&gt;A731),"",DATEDIF(V731,A731,"Y")&amp;" years, "&amp;DATEDIF(V731,A731,"YM")&amp;" months, "&amp;DATEDIF(V731,A731,"MD")&amp;" days")</f>
        <v/>
      </c>
      <c r="X731" s="255" t="n"/>
      <c r="Y731" s="255" t="n"/>
      <c r="Z731" s="255" t="n"/>
      <c r="AA731" s="255" t="n"/>
      <c r="AB731" s="255" t="n">
        <v>42</v>
      </c>
      <c r="AC731" s="255" t="n"/>
      <c r="AD731" s="255" t="n"/>
      <c r="AE731" s="591" t="inlineStr">
        <is>
          <t>3:02.2000</t>
        </is>
      </c>
      <c r="AF731" s="418">
        <f>IF(OR(AE731="",AE731="",AE731=0),"",6.172/(AE731*24))</f>
        <v/>
      </c>
      <c r="AG731" s="259" t="n"/>
      <c r="AH731" s="579" t="inlineStr"/>
      <c r="AI731" s="418">
        <f>IF(OR(AH731="",AH731="",AH731=0),"",6.172/(AH731*24))</f>
        <v/>
      </c>
      <c r="AJ731" s="175">
        <f>IF(AND(ISNUMBER(AB731),ISNUMBER(AG731)),AB731-AG731,"")</f>
        <v/>
      </c>
      <c r="AK731" s="255" t="inlineStr">
        <is>
          <t>Brakes</t>
        </is>
      </c>
      <c r="AL731" s="255" t="n">
        <v>29</v>
      </c>
      <c r="AM731" s="480" t="n"/>
      <c r="AN731" s="671">
        <f>IF(OR(AL731="",AM731="",AM731=0),"",AL731*6.172/(AM731*24))</f>
        <v/>
      </c>
      <c r="AO731" s="477">
        <f>IF(AND(AL731=AL730,AM731&lt;&gt;"",AM730&lt;&gt;""),AM731-AM730,"")</f>
        <v/>
      </c>
      <c r="AP731" s="255" t="n"/>
      <c r="AQ731" s="579" t="inlineStr"/>
      <c r="AR731" s="418">
        <f>IF(OR(AQ731="",AQ731="",AQ731=0),"",6.172/(AQ731*24))</f>
        <v/>
      </c>
      <c r="AS731" s="436">
        <f>IF(OR(NOT(ISNUMBER(C731)),NOT(ISNUMBER(AB731))),"",IF(AG731&lt;&gt;"",AG731,AB731)-C731)</f>
        <v/>
      </c>
      <c r="AT731" s="260" t="n"/>
      <c r="AU731" s="261">
        <f>IF($B731="","",TEXT($A731,"yyyymmdd")&amp;"_P"&amp;$C731&amp;"_C"&amp;$F731&amp;"_"&amp;TRIM(RIGHT(SUBSTITUTE(TRIM(SUBSTITUTE($L731,CHAR(160)," "))," ",REPT(" ",60)),60))&amp;IF($P731="","","-"&amp;TRIM(RIGHT(SUBSTITUTE(TRIM(SUBSTITUTE($P731,CHAR(160)," "))," ",REPT(" ",60)),60)))&amp;IF($T731="","","-"&amp;TRIM(RIGHT(SUBSTITUTE(TRIM(SUBSTITUTE($T731,CHAR(160)," "))," ",REPT(" ",60)),60)))&amp;".jpg")</f>
        <v/>
      </c>
    </row>
    <row r="732" ht="42" customHeight="1">
      <c r="A732" s="252" t="n">
        <v>27308</v>
      </c>
      <c r="B732" s="255" t="inlineStr">
        <is>
          <t>Hardie-Ferodo 1000 6 October, 1974</t>
        </is>
      </c>
      <c r="C732" s="255" t="inlineStr">
        <is>
          <t>DNF</t>
        </is>
      </c>
      <c r="D732" s="255" t="inlineStr">
        <is>
          <t>C - 2001 – 3000cc</t>
        </is>
      </c>
      <c r="E732" s="255" t="n"/>
      <c r="F732" s="255" t="n">
        <v>32</v>
      </c>
      <c r="G732" s="255" t="inlineStr">
        <is>
          <t>Geoff Newton</t>
        </is>
      </c>
      <c r="H732" s="255" t="n"/>
      <c r="I732" s="255" t="n"/>
      <c r="J732" s="255" t="inlineStr">
        <is>
          <t>Ford Capri V6 Mk.I</t>
        </is>
      </c>
      <c r="K732" s="255" t="n"/>
      <c r="L732" s="255" t="inlineStr">
        <is>
          <t>Geoff Newton</t>
        </is>
      </c>
      <c r="M732" s="255" t="inlineStr">
        <is>
          <t>AUS</t>
        </is>
      </c>
      <c r="N732" s="695">
        <f>_xlfn.LET(_xlpm.d,_xlfn.XLOOKUP(L732,'[1]Birth Dates'!$A:$A,'[1]Birth Dates'!$B:$B,"",0),IF(_xlpm.d=0,"",_xlpm.d))</f>
        <v/>
      </c>
      <c r="O732" s="255">
        <f>IF(OR(N732="",A732="",NOT(ISNUMBER(N732)),N732&gt;A732),"",DATEDIF(N732,A732,"Y")&amp;" years, "&amp;DATEDIF(N732,A732,"YM")&amp;" months, "&amp;DATEDIF(N732,A732,"MD")&amp;" days")</f>
        <v/>
      </c>
      <c r="P732" s="255" t="inlineStr">
        <is>
          <t>Bill Davis</t>
        </is>
      </c>
      <c r="Q732" s="255" t="inlineStr">
        <is>
          <t>AUS</t>
        </is>
      </c>
      <c r="R732" s="695">
        <f>_xlfn.LET(_xlpm.d,_xlfn.XLOOKUP(P732,'[1]Birth Dates'!$A:$A,'[1]Birth Dates'!$B:$B,"",0),IF(_xlpm.d=0,"",_xlpm.d))</f>
        <v/>
      </c>
      <c r="S732" s="255">
        <f>IF(OR(R732="",A732="",NOT(ISNUMBER(R732)),R732&gt;A732),"",DATEDIF(R732,A732,"Y")&amp;" years, "&amp;DATEDIF(R732,A732,"YM")&amp;" months, "&amp;DATEDIF(R732,A732,"MD")&amp;" days")</f>
        <v/>
      </c>
      <c r="T732" s="255" t="n"/>
      <c r="U732" s="255" t="n"/>
      <c r="V732" s="695">
        <f>_xlfn.LET(_xlpm.d,_xlfn.XLOOKUP(T732,'[1]Birth Dates'!$A:$A,'[1]Birth Dates'!$B:$B,"",0),IF(_xlpm.d=0,"",_xlpm.d))</f>
        <v/>
      </c>
      <c r="W732" s="255">
        <f>IF(OR(V732="",A732="",NOT(ISNUMBER(V732)),V732&gt;A732),"",DATEDIF(V732,A732,"Y")&amp;" years, "&amp;DATEDIF(V732,A732,"YM")&amp;" months, "&amp;DATEDIF(V732,A732,"MD")&amp;" days")</f>
        <v/>
      </c>
      <c r="X732" s="255" t="n"/>
      <c r="Y732" s="255" t="n"/>
      <c r="Z732" s="255" t="n"/>
      <c r="AA732" s="255" t="n"/>
      <c r="AB732" s="255" t="n">
        <v>38</v>
      </c>
      <c r="AC732" s="255" t="n"/>
      <c r="AD732" s="255" t="n"/>
      <c r="AE732" s="591" t="inlineStr">
        <is>
          <t>3:00.8000</t>
        </is>
      </c>
      <c r="AF732" s="418">
        <f>IF(OR(AE732="",AE732="",AE732=0),"",6.172/(AE732*24))</f>
        <v/>
      </c>
      <c r="AG732" s="259" t="n"/>
      <c r="AH732" s="579" t="inlineStr"/>
      <c r="AI732" s="418">
        <f>IF(OR(AH732="",AH732="",AH732=0),"",6.172/(AH732*24))</f>
        <v/>
      </c>
      <c r="AJ732" s="175">
        <f>IF(AND(ISNUMBER(AB732),ISNUMBER(AG732)),AB732-AG732,"")</f>
        <v/>
      </c>
      <c r="AK732" s="255" t="inlineStr">
        <is>
          <t>Engine</t>
        </is>
      </c>
      <c r="AL732" s="255" t="n">
        <v>29</v>
      </c>
      <c r="AM732" s="480" t="n"/>
      <c r="AN732" s="671">
        <f>IF(OR(AL732="",AM732="",AM732=0),"",AL732*6.172/(AM732*24))</f>
        <v/>
      </c>
      <c r="AO732" s="477">
        <f>IF(AND(AL732=AL731,AM732&lt;&gt;"",AM731&lt;&gt;""),AM732-AM731,"")</f>
        <v/>
      </c>
      <c r="AP732" s="255" t="n"/>
      <c r="AQ732" s="579" t="inlineStr"/>
      <c r="AR732" s="418">
        <f>IF(OR(AQ732="",AQ732="",AQ732=0),"",6.172/(AQ732*24))</f>
        <v/>
      </c>
      <c r="AS732" s="436">
        <f>IF(OR(NOT(ISNUMBER(C732)),NOT(ISNUMBER(AB732))),"",IF(AG732&lt;&gt;"",AG732,AB732)-C732)</f>
        <v/>
      </c>
      <c r="AT732" s="260" t="n"/>
      <c r="AU732" s="261">
        <f>IF($B732="","",TEXT($A732,"yyyymmdd")&amp;"_P"&amp;$C732&amp;"_C"&amp;$F732&amp;"_"&amp;TRIM(RIGHT(SUBSTITUTE(TRIM(SUBSTITUTE($L732,CHAR(160)," "))," ",REPT(" ",60)),60))&amp;IF($P732="","","-"&amp;TRIM(RIGHT(SUBSTITUTE(TRIM(SUBSTITUTE($P732,CHAR(160)," "))," ",REPT(" ",60)),60)))&amp;IF($T732="","","-"&amp;TRIM(RIGHT(SUBSTITUTE(TRIM(SUBSTITUTE($T732,CHAR(160)," "))," ",REPT(" ",60)),60)))&amp;".jpg")</f>
        <v/>
      </c>
    </row>
    <row r="733" ht="42" customHeight="1">
      <c r="A733" s="252" t="n">
        <v>27308</v>
      </c>
      <c r="B733" s="255" t="inlineStr">
        <is>
          <t>Hardie-Ferodo 1000 6 October, 1974</t>
        </is>
      </c>
      <c r="C733" s="255" t="inlineStr">
        <is>
          <t>DNF</t>
        </is>
      </c>
      <c r="D733" s="255" t="inlineStr">
        <is>
          <t>D - 3001 – 6000cc</t>
        </is>
      </c>
      <c r="E733" s="255" t="n"/>
      <c r="F733" s="255" t="n">
        <v>21</v>
      </c>
      <c r="G733" s="255" t="inlineStr">
        <is>
          <t>WD &amp; HO Wills (Aust) Ltd</t>
        </is>
      </c>
      <c r="H733" s="255" t="n"/>
      <c r="I733" s="255" t="n"/>
      <c r="J733" s="255" t="inlineStr">
        <is>
          <t>Holden LH Torana SL/R 5000 L34</t>
        </is>
      </c>
      <c r="K733" s="255" t="n"/>
      <c r="L733" s="255" t="inlineStr">
        <is>
          <t>Allan Grice</t>
        </is>
      </c>
      <c r="M733" s="255" t="inlineStr">
        <is>
          <t>AUS</t>
        </is>
      </c>
      <c r="N733" s="695">
        <f>_xlfn.LET(_xlpm.d,_xlfn.XLOOKUP(L733,'[1]Birth Dates'!$A:$A,'[1]Birth Dates'!$B:$B,"",0),IF(_xlpm.d=0,"",_xlpm.d))</f>
        <v/>
      </c>
      <c r="O733" s="255">
        <f>IF(OR(N733="",A733="",NOT(ISNUMBER(N733)),N733&gt;A733),"",DATEDIF(N733,A733,"Y")&amp;" years, "&amp;DATEDIF(N733,A733,"YM")&amp;" months, "&amp;DATEDIF(N733,A733,"MD")&amp;" days")</f>
        <v/>
      </c>
      <c r="P733" s="255" t="inlineStr">
        <is>
          <t>Graham Moore</t>
        </is>
      </c>
      <c r="Q733" s="255" t="inlineStr">
        <is>
          <t>AUS</t>
        </is>
      </c>
      <c r="R733" s="695">
        <f>_xlfn.LET(_xlpm.d,_xlfn.XLOOKUP(P733,'[1]Birth Dates'!$A:$A,'[1]Birth Dates'!$B:$B,"",0),IF(_xlpm.d=0,"",_xlpm.d))</f>
        <v/>
      </c>
      <c r="S733" s="255">
        <f>IF(OR(R733="",A733="",NOT(ISNUMBER(R733)),R733&gt;A733),"",DATEDIF(R733,A733,"Y")&amp;" years, "&amp;DATEDIF(R733,A733,"YM")&amp;" months, "&amp;DATEDIF(R733,A733,"MD")&amp;" days")</f>
        <v/>
      </c>
      <c r="T733" s="255" t="n"/>
      <c r="U733" s="255" t="n"/>
      <c r="V733" s="695">
        <f>_xlfn.LET(_xlpm.d,_xlfn.XLOOKUP(T733,'[1]Birth Dates'!$A:$A,'[1]Birth Dates'!$B:$B,"",0),IF(_xlpm.d=0,"",_xlpm.d))</f>
        <v/>
      </c>
      <c r="W733" s="255">
        <f>IF(OR(V733="",A733="",NOT(ISNUMBER(V733)),V733&gt;A733),"",DATEDIF(V733,A733,"Y")&amp;" years, "&amp;DATEDIF(V733,A733,"YM")&amp;" months, "&amp;DATEDIF(V733,A733,"MD")&amp;" days")</f>
        <v/>
      </c>
      <c r="X733" s="255" t="n"/>
      <c r="Y733" s="255" t="n"/>
      <c r="Z733" s="255" t="n"/>
      <c r="AA733" s="255" t="n"/>
      <c r="AB733" s="255" t="n">
        <v>7</v>
      </c>
      <c r="AC733" s="255" t="n"/>
      <c r="AD733" s="255" t="n"/>
      <c r="AE733" s="579" t="inlineStr">
        <is>
          <t>2:39.5000</t>
        </is>
      </c>
      <c r="AF733" s="418">
        <f>IF(OR(AE733="",AE733="",AE733=0),"",6.172/(AE733*24))</f>
        <v/>
      </c>
      <c r="AG733" s="259" t="n"/>
      <c r="AH733" s="579" t="inlineStr"/>
      <c r="AI733" s="418">
        <f>IF(OR(AH733="",AH733="",AH733=0),"",6.172/(AH733*24))</f>
        <v/>
      </c>
      <c r="AJ733" s="175">
        <f>IF(AND(ISNUMBER(AB733),ISNUMBER(AG733)),AB733-AG733,"")</f>
        <v/>
      </c>
      <c r="AK733" s="255" t="inlineStr">
        <is>
          <t>Engine</t>
        </is>
      </c>
      <c r="AL733" s="255" t="n">
        <v>19</v>
      </c>
      <c r="AM733" s="480" t="n"/>
      <c r="AN733" s="671">
        <f>IF(OR(AL733="",AM733="",AM733=0),"",AL733*6.172/(AM733*24))</f>
        <v/>
      </c>
      <c r="AO733" s="477">
        <f>IF(AND(AL733=AL732,AM733&lt;&gt;"",AM732&lt;&gt;""),AM733-AM732,"")</f>
        <v/>
      </c>
      <c r="AP733" s="255" t="n"/>
      <c r="AQ733" s="579" t="inlineStr"/>
      <c r="AR733" s="418">
        <f>IF(OR(AQ733="",AQ733="",AQ733=0),"",6.172/(AQ733*24))</f>
        <v/>
      </c>
      <c r="AS733" s="436">
        <f>IF(OR(NOT(ISNUMBER(C733)),NOT(ISNUMBER(AB733))),"",IF(AG733&lt;&gt;"",AG733,AB733)-C733)</f>
        <v/>
      </c>
      <c r="AT733" s="260" t="n"/>
      <c r="AU733" s="261">
        <f>IF($B733="","",TEXT($A733,"yyyymmdd")&amp;"_P"&amp;$C733&amp;"_C"&amp;$F733&amp;"_"&amp;TRIM(RIGHT(SUBSTITUTE(TRIM(SUBSTITUTE($L733,CHAR(160)," "))," ",REPT(" ",60)),60))&amp;IF($P733="","","-"&amp;TRIM(RIGHT(SUBSTITUTE(TRIM(SUBSTITUTE($P733,CHAR(160)," "))," ",REPT(" ",60)),60)))&amp;IF($T733="","","-"&amp;TRIM(RIGHT(SUBSTITUTE(TRIM(SUBSTITUTE($T733,CHAR(160)," "))," ",REPT(" ",60)),60)))&amp;".jpg")</f>
        <v/>
      </c>
    </row>
    <row r="734" ht="42" customHeight="1">
      <c r="A734" s="252" t="n">
        <v>27308</v>
      </c>
      <c r="B734" s="255" t="inlineStr">
        <is>
          <t>Hardie-Ferodo 1000 6 October, 1974</t>
        </is>
      </c>
      <c r="C734" s="255" t="inlineStr">
        <is>
          <t>DNF</t>
        </is>
      </c>
      <c r="D734" s="255" t="inlineStr">
        <is>
          <t>D - 3001 – 6000cc</t>
        </is>
      </c>
      <c r="E734" s="255" t="n"/>
      <c r="F734" s="255" t="n">
        <v>13</v>
      </c>
      <c r="G734" s="255" t="inlineStr">
        <is>
          <t>Les Grose</t>
        </is>
      </c>
      <c r="H734" s="255" t="n"/>
      <c r="I734" s="255" t="n"/>
      <c r="J734" s="255" t="inlineStr">
        <is>
          <t>Holden LH Torana SL/R 5000 L34</t>
        </is>
      </c>
      <c r="K734" s="255" t="n"/>
      <c r="L734" s="255" t="inlineStr">
        <is>
          <t>Bruce McPhee</t>
        </is>
      </c>
      <c r="M734" s="255" t="inlineStr">
        <is>
          <t>AUS</t>
        </is>
      </c>
      <c r="N734" s="695">
        <f>_xlfn.LET(_xlpm.d,_xlfn.XLOOKUP(L734,'[1]Birth Dates'!$A:$A,'[1]Birth Dates'!$B:$B,"",0),IF(_xlpm.d=0,"",_xlpm.d))</f>
        <v/>
      </c>
      <c r="O734" s="255">
        <f>IF(OR(N734="",A734="",NOT(ISNUMBER(N734)),N734&gt;A734),"",DATEDIF(N734,A734,"Y")&amp;" years, "&amp;DATEDIF(N734,A734,"YM")&amp;" months, "&amp;DATEDIF(N734,A734,"MD")&amp;" days")</f>
        <v/>
      </c>
      <c r="P734" s="255" t="inlineStr">
        <is>
          <t>Les Grose</t>
        </is>
      </c>
      <c r="Q734" s="255" t="inlineStr">
        <is>
          <t>AUS</t>
        </is>
      </c>
      <c r="R734" s="695">
        <f>_xlfn.LET(_xlpm.d,_xlfn.XLOOKUP(P734,'[1]Birth Dates'!$A:$A,'[1]Birth Dates'!$B:$B,"",0),IF(_xlpm.d=0,"",_xlpm.d))</f>
        <v/>
      </c>
      <c r="S734" s="255">
        <f>IF(OR(R734="",A734="",NOT(ISNUMBER(R734)),R734&gt;A734),"",DATEDIF(R734,A734,"Y")&amp;" years, "&amp;DATEDIF(R734,A734,"YM")&amp;" months, "&amp;DATEDIF(R734,A734,"MD")&amp;" days")</f>
        <v/>
      </c>
      <c r="T734" s="255" t="n"/>
      <c r="U734" s="255" t="n"/>
      <c r="V734" s="695">
        <f>_xlfn.LET(_xlpm.d,_xlfn.XLOOKUP(T734,'[1]Birth Dates'!$A:$A,'[1]Birth Dates'!$B:$B,"",0),IF(_xlpm.d=0,"",_xlpm.d))</f>
        <v/>
      </c>
      <c r="W734" s="255">
        <f>IF(OR(V734="",A734="",NOT(ISNUMBER(V734)),V734&gt;A734),"",DATEDIF(V734,A734,"Y")&amp;" years, "&amp;DATEDIF(V734,A734,"YM")&amp;" months, "&amp;DATEDIF(V734,A734,"MD")&amp;" days")</f>
        <v/>
      </c>
      <c r="X734" s="255" t="n"/>
      <c r="Y734" s="255" t="n"/>
      <c r="Z734" s="255" t="n"/>
      <c r="AA734" s="255" t="n"/>
      <c r="AB734" s="255" t="n">
        <v>39</v>
      </c>
      <c r="AC734" s="255" t="n"/>
      <c r="AD734" s="255" t="n"/>
      <c r="AE734" s="591" t="inlineStr">
        <is>
          <t>3:01.2000</t>
        </is>
      </c>
      <c r="AF734" s="418">
        <f>IF(OR(AE734="",AE734="",AE734=0),"",6.172/(AE734*24))</f>
        <v/>
      </c>
      <c r="AG734" s="259" t="n"/>
      <c r="AH734" s="579" t="inlineStr"/>
      <c r="AI734" s="418">
        <f>IF(OR(AH734="",AH734="",AH734=0),"",6.172/(AH734*24))</f>
        <v/>
      </c>
      <c r="AJ734" s="175">
        <f>IF(AND(ISNUMBER(AB734),ISNUMBER(AG734)),AB734-AG734,"")</f>
        <v/>
      </c>
      <c r="AK734" s="255" t="inlineStr">
        <is>
          <t>Oil Pump</t>
        </is>
      </c>
      <c r="AL734" s="255" t="n">
        <v>19</v>
      </c>
      <c r="AM734" s="480" t="n"/>
      <c r="AN734" s="671">
        <f>IF(OR(AL734="",AM734="",AM734=0),"",AL734*6.172/(AM734*24))</f>
        <v/>
      </c>
      <c r="AO734" s="477">
        <f>IF(AND(AL734=AL733,AM734&lt;&gt;"",AM733&lt;&gt;""),AM734-AM733,"")</f>
        <v/>
      </c>
      <c r="AP734" s="255" t="n"/>
      <c r="AQ734" s="579" t="inlineStr"/>
      <c r="AR734" s="418">
        <f>IF(OR(AQ734="",AQ734="",AQ734=0),"",6.172/(AQ734*24))</f>
        <v/>
      </c>
      <c r="AS734" s="436">
        <f>IF(OR(NOT(ISNUMBER(C734)),NOT(ISNUMBER(AB734))),"",IF(AG734&lt;&gt;"",AG734,AB734)-C734)</f>
        <v/>
      </c>
      <c r="AT734" s="260" t="n"/>
      <c r="AU734" s="261">
        <f>IF($B734="","",TEXT($A734,"yyyymmdd")&amp;"_P"&amp;$C734&amp;"_C"&amp;$F734&amp;"_"&amp;TRIM(RIGHT(SUBSTITUTE(TRIM(SUBSTITUTE($L734,CHAR(160)," "))," ",REPT(" ",60)),60))&amp;IF($P734="","","-"&amp;TRIM(RIGHT(SUBSTITUTE(TRIM(SUBSTITUTE($P734,CHAR(160)," "))," ",REPT(" ",60)),60)))&amp;IF($T734="","","-"&amp;TRIM(RIGHT(SUBSTITUTE(TRIM(SUBSTITUTE($T734,CHAR(160)," "))," ",REPT(" ",60)),60)))&amp;".jpg")</f>
        <v/>
      </c>
    </row>
    <row r="735" ht="42" customHeight="1">
      <c r="A735" s="252" t="n">
        <v>27308</v>
      </c>
      <c r="B735" s="255" t="inlineStr">
        <is>
          <t>Hardie-Ferodo 1000 6 October, 1974</t>
        </is>
      </c>
      <c r="C735" s="255" t="inlineStr">
        <is>
          <t>DNF</t>
        </is>
      </c>
      <c r="D735" s="255" t="inlineStr">
        <is>
          <t>D - 3001 – 6000cc</t>
        </is>
      </c>
      <c r="E735" s="255" t="n"/>
      <c r="F735" s="255" t="n">
        <v>15</v>
      </c>
      <c r="G735" s="255" t="inlineStr">
        <is>
          <t>Kevin Kennedy</t>
        </is>
      </c>
      <c r="H735" s="255" t="n"/>
      <c r="I735" s="255" t="n"/>
      <c r="J735" s="255" t="inlineStr">
        <is>
          <t>Holden LJ Torana GTR XU-1</t>
        </is>
      </c>
      <c r="K735" s="255" t="n"/>
      <c r="L735" s="255" t="inlineStr">
        <is>
          <t>Kevin Kennedy</t>
        </is>
      </c>
      <c r="M735" s="255" t="inlineStr">
        <is>
          <t>AUS</t>
        </is>
      </c>
      <c r="N735" s="695">
        <f>_xlfn.LET(_xlpm.d,_xlfn.XLOOKUP(L735,'[1]Birth Dates'!$A:$A,'[1]Birth Dates'!$B:$B,"",0),IF(_xlpm.d=0,"",_xlpm.d))</f>
        <v/>
      </c>
      <c r="O735" s="255">
        <f>IF(OR(N735="",A735="",NOT(ISNUMBER(N735)),N735&gt;A735),"",DATEDIF(N735,A735,"Y")&amp;" years, "&amp;DATEDIF(N735,A735,"YM")&amp;" months, "&amp;DATEDIF(N735,A735,"MD")&amp;" days")</f>
        <v/>
      </c>
      <c r="P735" s="255" t="inlineStr">
        <is>
          <t>Steve Land</t>
        </is>
      </c>
      <c r="Q735" s="255" t="inlineStr">
        <is>
          <t>AUS</t>
        </is>
      </c>
      <c r="R735" s="695">
        <f>_xlfn.LET(_xlpm.d,_xlfn.XLOOKUP(P735,'[1]Birth Dates'!$A:$A,'[1]Birth Dates'!$B:$B,"",0),IF(_xlpm.d=0,"",_xlpm.d))</f>
        <v/>
      </c>
      <c r="S735" s="255">
        <f>IF(OR(R735="",A735="",NOT(ISNUMBER(R735)),R735&gt;A735),"",DATEDIF(R735,A735,"Y")&amp;" years, "&amp;DATEDIF(R735,A735,"YM")&amp;" months, "&amp;DATEDIF(R735,A735,"MD")&amp;" days")</f>
        <v/>
      </c>
      <c r="T735" s="255" t="n"/>
      <c r="U735" s="255" t="n"/>
      <c r="V735" s="695">
        <f>_xlfn.LET(_xlpm.d,_xlfn.XLOOKUP(T735,'[1]Birth Dates'!$A:$A,'[1]Birth Dates'!$B:$B,"",0),IF(_xlpm.d=0,"",_xlpm.d))</f>
        <v/>
      </c>
      <c r="W735" s="255">
        <f>IF(OR(V735="",A735="",NOT(ISNUMBER(V735)),V735&gt;A735),"",DATEDIF(V735,A735,"Y")&amp;" years, "&amp;DATEDIF(V735,A735,"YM")&amp;" months, "&amp;DATEDIF(V735,A735,"MD")&amp;" days")</f>
        <v/>
      </c>
      <c r="X735" s="255" t="n"/>
      <c r="Y735" s="255" t="n"/>
      <c r="Z735" s="255" t="n"/>
      <c r="AA735" s="255" t="n"/>
      <c r="AB735" s="255" t="n">
        <v>19</v>
      </c>
      <c r="AC735" s="255" t="n"/>
      <c r="AD735" s="255" t="n"/>
      <c r="AE735" s="591" t="inlineStr">
        <is>
          <t>2:49.1000</t>
        </is>
      </c>
      <c r="AF735" s="418">
        <f>IF(OR(AE735="",AE735="",AE735=0),"",6.172/(AE735*24))</f>
        <v/>
      </c>
      <c r="AG735" s="259" t="n"/>
      <c r="AH735" s="579" t="inlineStr"/>
      <c r="AI735" s="418">
        <f>IF(OR(AH735="",AH735="",AH735=0),"",6.172/(AH735*24))</f>
        <v/>
      </c>
      <c r="AJ735" s="175">
        <f>IF(AND(ISNUMBER(AB735),ISNUMBER(AG735)),AB735-AG735,"")</f>
        <v/>
      </c>
      <c r="AK735" s="255" t="inlineStr">
        <is>
          <t>Accident</t>
        </is>
      </c>
      <c r="AL735" s="255" t="n">
        <v>13</v>
      </c>
      <c r="AM735" s="480" t="n"/>
      <c r="AN735" s="671">
        <f>IF(OR(AL735="",AM735="",AM735=0),"",AL735*6.172/(AM735*24))</f>
        <v/>
      </c>
      <c r="AO735" s="477">
        <f>IF(AND(AL735=AL734,AM735&lt;&gt;"",AM734&lt;&gt;""),AM735-AM734,"")</f>
        <v/>
      </c>
      <c r="AP735" s="255" t="n"/>
      <c r="AQ735" s="579" t="inlineStr"/>
      <c r="AR735" s="418">
        <f>IF(OR(AQ735="",AQ735="",AQ735=0),"",6.172/(AQ735*24))</f>
        <v/>
      </c>
      <c r="AS735" s="436">
        <f>IF(OR(NOT(ISNUMBER(C735)),NOT(ISNUMBER(AB735))),"",IF(AG735&lt;&gt;"",AG735,AB735)-C735)</f>
        <v/>
      </c>
      <c r="AT735" s="260" t="n"/>
      <c r="AU735" s="261">
        <f>IF($B735="","",TEXT($A735,"yyyymmdd")&amp;"_P"&amp;$C735&amp;"_C"&amp;$F735&amp;"_"&amp;TRIM(RIGHT(SUBSTITUTE(TRIM(SUBSTITUTE($L735,CHAR(160)," "))," ",REPT(" ",60)),60))&amp;IF($P735="","","-"&amp;TRIM(RIGHT(SUBSTITUTE(TRIM(SUBSTITUTE($P735,CHAR(160)," "))," ",REPT(" ",60)),60)))&amp;IF($T735="","","-"&amp;TRIM(RIGHT(SUBSTITUTE(TRIM(SUBSTITUTE($T735,CHAR(160)," "))," ",REPT(" ",60)),60)))&amp;".jpg")</f>
        <v/>
      </c>
    </row>
    <row r="736" ht="42" customHeight="1">
      <c r="A736" s="252" t="n">
        <v>27308</v>
      </c>
      <c r="B736" s="255" t="inlineStr">
        <is>
          <t>Hardie-Ferodo 1000 6 October, 1974</t>
        </is>
      </c>
      <c r="C736" s="255" t="inlineStr">
        <is>
          <t>DNF</t>
        </is>
      </c>
      <c r="D736" s="255" t="inlineStr">
        <is>
          <t>D - 3001 – 6000cc</t>
        </is>
      </c>
      <c r="E736" s="255" t="n"/>
      <c r="F736" s="255" t="n">
        <v>3</v>
      </c>
      <c r="G736" s="255" t="inlineStr">
        <is>
          <t>Bob Jane Racing</t>
        </is>
      </c>
      <c r="H736" s="255" t="n"/>
      <c r="I736" s="255" t="n"/>
      <c r="J736" s="255" t="inlineStr">
        <is>
          <t>Holden LH Torana SL/R 5000 L34</t>
        </is>
      </c>
      <c r="K736" s="255" t="inlineStr">
        <is>
          <t>Holden 5.0</t>
        </is>
      </c>
      <c r="L736" s="255" t="inlineStr">
        <is>
          <t>Bob Jane</t>
        </is>
      </c>
      <c r="M736" s="255" t="inlineStr">
        <is>
          <t>AUS</t>
        </is>
      </c>
      <c r="N736" s="695">
        <f>_xlfn.LET(_xlpm.d,_xlfn.XLOOKUP(L736,'[1]Birth Dates'!$A:$A,'[1]Birth Dates'!$B:$B,"",0),IF(_xlpm.d=0,"",_xlpm.d))</f>
        <v/>
      </c>
      <c r="O736" s="255">
        <f>IF(OR(N736="",A736="",NOT(ISNUMBER(N736)),N736&gt;A736),"",DATEDIF(N736,A736,"Y")&amp;" years, "&amp;DATEDIF(N736,A736,"YM")&amp;" months, "&amp;DATEDIF(N736,A736,"MD")&amp;" days")</f>
        <v/>
      </c>
      <c r="P736" s="255" t="inlineStr">
        <is>
          <t>Frank Gardner</t>
        </is>
      </c>
      <c r="Q736" s="255" t="inlineStr">
        <is>
          <t>AUS</t>
        </is>
      </c>
      <c r="R736" s="695">
        <f>_xlfn.LET(_xlpm.d,_xlfn.XLOOKUP(P736,'[1]Birth Dates'!$A:$A,'[1]Birth Dates'!$B:$B,"",0),IF(_xlpm.d=0,"",_xlpm.d))</f>
        <v/>
      </c>
      <c r="S736" s="255">
        <f>IF(OR(R736="",A736="",NOT(ISNUMBER(R736)),R736&gt;A736),"",DATEDIF(R736,A736,"Y")&amp;" years, "&amp;DATEDIF(R736,A736,"YM")&amp;" months, "&amp;DATEDIF(R736,A736,"MD")&amp;" days")</f>
        <v/>
      </c>
      <c r="T736" s="255" t="n"/>
      <c r="U736" s="255" t="n"/>
      <c r="V736" s="695">
        <f>_xlfn.LET(_xlpm.d,_xlfn.XLOOKUP(T736,'[1]Birth Dates'!$A:$A,'[1]Birth Dates'!$B:$B,"",0),IF(_xlpm.d=0,"",_xlpm.d))</f>
        <v/>
      </c>
      <c r="W736" s="255">
        <f>IF(OR(V736="",A736="",NOT(ISNUMBER(V736)),V736&gt;A736),"",DATEDIF(V736,A736,"Y")&amp;" years, "&amp;DATEDIF(V736,A736,"YM")&amp;" months, "&amp;DATEDIF(V736,A736,"MD")&amp;" days")</f>
        <v/>
      </c>
      <c r="X736" s="255" t="n"/>
      <c r="Y736" s="255" t="n"/>
      <c r="Z736" s="255" t="n"/>
      <c r="AA736" s="255" t="n"/>
      <c r="AB736" s="255" t="n">
        <v>4</v>
      </c>
      <c r="AC736" s="255" t="n"/>
      <c r="AD736" s="255" t="n"/>
      <c r="AE736" s="579" t="inlineStr">
        <is>
          <t>2:36.1000</t>
        </is>
      </c>
      <c r="AF736" s="418">
        <f>IF(OR(AE736="",AE736="",AE736=0),"",6.172/(AE736*24))</f>
        <v/>
      </c>
      <c r="AG736" s="259" t="n"/>
      <c r="AH736" s="579" t="inlineStr"/>
      <c r="AI736" s="418">
        <f>IF(OR(AH736="",AH736="",AH736=0),"",6.172/(AH736*24))</f>
        <v/>
      </c>
      <c r="AJ736" s="175">
        <f>IF(AND(ISNUMBER(AB736),ISNUMBER(AG736)),AB736-AG736,"")</f>
        <v/>
      </c>
      <c r="AK736" s="255" t="inlineStr">
        <is>
          <t>Engine</t>
        </is>
      </c>
      <c r="AL736" s="255" t="n">
        <v>7</v>
      </c>
      <c r="AM736" s="480" t="n"/>
      <c r="AN736" s="671">
        <f>IF(OR(AL736="",AM736="",AM736=0),"",AL736*6.172/(AM736*24))</f>
        <v/>
      </c>
      <c r="AO736" s="477">
        <f>IF(AND(AL736=AL735,AM736&lt;&gt;"",AM735&lt;&gt;""),AM736-AM735,"")</f>
        <v/>
      </c>
      <c r="AP736" s="255" t="n"/>
      <c r="AQ736" s="579" t="inlineStr"/>
      <c r="AR736" s="418">
        <f>IF(OR(AQ736="",AQ736="",AQ736=0),"",6.172/(AQ736*24))</f>
        <v/>
      </c>
      <c r="AS736" s="436">
        <f>IF(OR(NOT(ISNUMBER(C736)),NOT(ISNUMBER(AB736))),"",IF(AG736&lt;&gt;"",AG736,AB736)-C736)</f>
        <v/>
      </c>
      <c r="AT736" s="260" t="n"/>
      <c r="AU736" s="261">
        <f>IF($B736="","",TEXT($A736,"yyyymmdd")&amp;"_P"&amp;$C736&amp;"_C"&amp;$F736&amp;"_"&amp;TRIM(RIGHT(SUBSTITUTE(TRIM(SUBSTITUTE($L736,CHAR(160)," "))," ",REPT(" ",60)),60))&amp;IF($P736="","","-"&amp;TRIM(RIGHT(SUBSTITUTE(TRIM(SUBSTITUTE($P736,CHAR(160)," "))," ",REPT(" ",60)),60)))&amp;IF($T736="","","-"&amp;TRIM(RIGHT(SUBSTITUTE(TRIM(SUBSTITUTE($T736,CHAR(160)," "))," ",REPT(" ",60)),60)))&amp;".jpg")</f>
        <v/>
      </c>
    </row>
    <row r="737" ht="42" customHeight="1">
      <c r="A737" s="252" t="n">
        <v>27308</v>
      </c>
      <c r="B737" s="255" t="inlineStr">
        <is>
          <t>Hardie-Ferodo 1000 6 October, 1974</t>
        </is>
      </c>
      <c r="C737" s="255" t="inlineStr">
        <is>
          <t>DNF</t>
        </is>
      </c>
      <c r="D737" s="255" t="inlineStr">
        <is>
          <t>D - 3001 – 6000cc</t>
        </is>
      </c>
      <c r="E737" s="255" t="n"/>
      <c r="F737" s="255" t="n">
        <v>12</v>
      </c>
      <c r="G737" s="255" t="inlineStr">
        <is>
          <t>Norman G Booth Pty Ltd</t>
        </is>
      </c>
      <c r="H737" s="255" t="n"/>
      <c r="I737" s="255" t="n"/>
      <c r="J737" s="255" t="inlineStr">
        <is>
          <t>Holden LH Torana SL/R 5000 L34</t>
        </is>
      </c>
      <c r="K737" s="255" t="n"/>
      <c r="L737" s="255" t="inlineStr">
        <is>
          <t>Jim Hunter</t>
        </is>
      </c>
      <c r="M737" s="255" t="inlineStr">
        <is>
          <t>AUS</t>
        </is>
      </c>
      <c r="N737" s="695">
        <f>_xlfn.LET(_xlpm.d,_xlfn.XLOOKUP(L737,'[1]Birth Dates'!$A:$A,'[1]Birth Dates'!$B:$B,"",0),IF(_xlpm.d=0,"",_xlpm.d))</f>
        <v/>
      </c>
      <c r="O737" s="255">
        <f>IF(OR(N737="",A737="",NOT(ISNUMBER(N737)),N737&gt;A737),"",DATEDIF(N737,A737,"Y")&amp;" years, "&amp;DATEDIF(N737,A737,"YM")&amp;" months, "&amp;DATEDIF(N737,A737,"MD")&amp;" days")</f>
        <v/>
      </c>
      <c r="P737" s="255" t="inlineStr">
        <is>
          <t>John Harvey</t>
        </is>
      </c>
      <c r="Q737" s="255" t="inlineStr">
        <is>
          <t>AUS</t>
        </is>
      </c>
      <c r="R737" s="695">
        <f>_xlfn.LET(_xlpm.d,_xlfn.XLOOKUP(P737,'[1]Birth Dates'!$A:$A,'[1]Birth Dates'!$B:$B,"",0),IF(_xlpm.d=0,"",_xlpm.d))</f>
        <v/>
      </c>
      <c r="S737" s="255">
        <f>IF(OR(R737="",A737="",NOT(ISNUMBER(R737)),R737&gt;A737),"",DATEDIF(R737,A737,"Y")&amp;" years, "&amp;DATEDIF(R737,A737,"YM")&amp;" months, "&amp;DATEDIF(R737,A737,"MD")&amp;" days")</f>
        <v/>
      </c>
      <c r="T737" s="255" t="n"/>
      <c r="U737" s="255" t="n"/>
      <c r="V737" s="695">
        <f>_xlfn.LET(_xlpm.d,_xlfn.XLOOKUP(T737,'[1]Birth Dates'!$A:$A,'[1]Birth Dates'!$B:$B,"",0),IF(_xlpm.d=0,"",_xlpm.d))</f>
        <v/>
      </c>
      <c r="W737" s="255">
        <f>IF(OR(V737="",A737="",NOT(ISNUMBER(V737)),V737&gt;A737),"",DATEDIF(V737,A737,"Y")&amp;" years, "&amp;DATEDIF(V737,A737,"YM")&amp;" months, "&amp;DATEDIF(V737,A737,"MD")&amp;" days")</f>
        <v/>
      </c>
      <c r="X737" s="255" t="n"/>
      <c r="Y737" s="255" t="n"/>
      <c r="Z737" s="255" t="n"/>
      <c r="AA737" s="255" t="n"/>
      <c r="AB737" s="255" t="n">
        <v>5</v>
      </c>
      <c r="AC737" s="255" t="n"/>
      <c r="AD737" s="255" t="n"/>
      <c r="AE737" s="579" t="inlineStr">
        <is>
          <t>2:37.6000</t>
        </is>
      </c>
      <c r="AF737" s="418">
        <f>IF(OR(AE737="",AE737="",AE737=0),"",6.172/(AE737*24))</f>
        <v/>
      </c>
      <c r="AG737" s="259" t="n"/>
      <c r="AH737" s="579" t="inlineStr"/>
      <c r="AI737" s="418">
        <f>IF(OR(AH737="",AH737="",AH737=0),"",6.172/(AH737*24))</f>
        <v/>
      </c>
      <c r="AJ737" s="175">
        <f>IF(AND(ISNUMBER(AB737),ISNUMBER(AG737)),AB737-AG737,"")</f>
        <v/>
      </c>
      <c r="AK737" s="255" t="inlineStr">
        <is>
          <t>Engine</t>
        </is>
      </c>
      <c r="AL737" s="255" t="n">
        <v>5</v>
      </c>
      <c r="AM737" s="480" t="n"/>
      <c r="AN737" s="671">
        <f>IF(OR(AL737="",AM737="",AM737=0),"",AL737*6.172/(AM737*24))</f>
        <v/>
      </c>
      <c r="AO737" s="477">
        <f>IF(AND(AL737=AL736,AM737&lt;&gt;"",AM736&lt;&gt;""),AM737-AM736,"")</f>
        <v/>
      </c>
      <c r="AP737" s="255" t="n"/>
      <c r="AQ737" s="579" t="inlineStr"/>
      <c r="AR737" s="418">
        <f>IF(OR(AQ737="",AQ737="",AQ737=0),"",6.172/(AQ737*24))</f>
        <v/>
      </c>
      <c r="AS737" s="436">
        <f>IF(OR(NOT(ISNUMBER(C737)),NOT(ISNUMBER(AB737))),"",IF(AG737&lt;&gt;"",AG737,AB737)-C737)</f>
        <v/>
      </c>
      <c r="AT737" s="260" t="n"/>
      <c r="AU737" s="261">
        <f>IF($B737="","",TEXT($A737,"yyyymmdd")&amp;"_P"&amp;$C737&amp;"_C"&amp;$F737&amp;"_"&amp;TRIM(RIGHT(SUBSTITUTE(TRIM(SUBSTITUTE($L737,CHAR(160)," "))," ",REPT(" ",60)),60))&amp;IF($P737="","","-"&amp;TRIM(RIGHT(SUBSTITUTE(TRIM(SUBSTITUTE($P737,CHAR(160)," "))," ",REPT(" ",60)),60)))&amp;IF($T737="","","-"&amp;TRIM(RIGHT(SUBSTITUTE(TRIM(SUBSTITUTE($T737,CHAR(160)," "))," ",REPT(" ",60)),60)))&amp;".jpg")</f>
        <v/>
      </c>
    </row>
    <row r="738" ht="42" customHeight="1">
      <c r="A738" s="252" t="n">
        <v>27308</v>
      </c>
      <c r="B738" s="255" t="inlineStr">
        <is>
          <t>Hardie-Ferodo 1000 6 October, 1974</t>
        </is>
      </c>
      <c r="C738" s="255" t="inlineStr">
        <is>
          <t>DNF</t>
        </is>
      </c>
      <c r="D738" s="255" t="inlineStr">
        <is>
          <t>C - 2001 – 3000cc</t>
        </is>
      </c>
      <c r="E738" s="255" t="n"/>
      <c r="F738" s="255" t="n">
        <v>45</v>
      </c>
      <c r="G738" s="255" t="inlineStr">
        <is>
          <t>Peter Mac's Towing Pty Ltd</t>
        </is>
      </c>
      <c r="H738" s="255" t="n"/>
      <c r="I738" s="255" t="n"/>
      <c r="J738" s="255" t="inlineStr">
        <is>
          <t>Ford Escort Twin Cam Mk.I</t>
        </is>
      </c>
      <c r="K738" s="255" t="n"/>
      <c r="L738" s="255" t="inlineStr">
        <is>
          <t>Geoff Wade</t>
        </is>
      </c>
      <c r="M738" s="255" t="inlineStr">
        <is>
          <t>AUS</t>
        </is>
      </c>
      <c r="N738" s="695">
        <f>_xlfn.LET(_xlpm.d,_xlfn.XLOOKUP(L738,'[1]Birth Dates'!$A:$A,'[1]Birth Dates'!$B:$B,"",0),IF(_xlpm.d=0,"",_xlpm.d))</f>
        <v/>
      </c>
      <c r="O738" s="255">
        <f>IF(OR(N738="",A738="",NOT(ISNUMBER(N738)),N738&gt;A738),"",DATEDIF(N738,A738,"Y")&amp;" years, "&amp;DATEDIF(N738,A738,"YM")&amp;" months, "&amp;DATEDIF(N738,A738,"MD")&amp;" days")</f>
        <v/>
      </c>
      <c r="P738" s="255" t="inlineStr">
        <is>
          <t>Roger Mahoney</t>
        </is>
      </c>
      <c r="Q738" s="255" t="inlineStr">
        <is>
          <t>AUS</t>
        </is>
      </c>
      <c r="R738" s="695">
        <f>_xlfn.LET(_xlpm.d,_xlfn.XLOOKUP(P738,'[1]Birth Dates'!$A:$A,'[1]Birth Dates'!$B:$B,"",0),IF(_xlpm.d=0,"",_xlpm.d))</f>
        <v/>
      </c>
      <c r="S738" s="255">
        <f>IF(OR(R738="",A738="",NOT(ISNUMBER(R738)),R738&gt;A738),"",DATEDIF(R738,A738,"Y")&amp;" years, "&amp;DATEDIF(R738,A738,"YM")&amp;" months, "&amp;DATEDIF(R738,A738,"MD")&amp;" days")</f>
        <v/>
      </c>
      <c r="T738" s="255" t="n"/>
      <c r="U738" s="255" t="n"/>
      <c r="V738" s="695">
        <f>_xlfn.LET(_xlpm.d,_xlfn.XLOOKUP(T738,'[1]Birth Dates'!$A:$A,'[1]Birth Dates'!$B:$B,"",0),IF(_xlpm.d=0,"",_xlpm.d))</f>
        <v/>
      </c>
      <c r="W738" s="255">
        <f>IF(OR(V738="",A738="",NOT(ISNUMBER(V738)),V738&gt;A738),"",DATEDIF(V738,A738,"Y")&amp;" years, "&amp;DATEDIF(V738,A738,"YM")&amp;" months, "&amp;DATEDIF(V738,A738,"MD")&amp;" days")</f>
        <v/>
      </c>
      <c r="X738" s="255" t="n"/>
      <c r="Y738" s="255" t="n"/>
      <c r="Z738" s="255" t="n"/>
      <c r="AA738" s="255" t="n"/>
      <c r="AB738" s="255" t="n">
        <v>51</v>
      </c>
      <c r="AC738" s="255" t="n"/>
      <c r="AD738" s="255" t="n"/>
      <c r="AE738" s="591" t="inlineStr">
        <is>
          <t>3:09.6000</t>
        </is>
      </c>
      <c r="AF738" s="418">
        <f>IF(OR(AE738="",AE738="",AE738=0),"",6.172/(AE738*24))</f>
        <v/>
      </c>
      <c r="AG738" s="259" t="n"/>
      <c r="AH738" s="579" t="inlineStr"/>
      <c r="AI738" s="418">
        <f>IF(OR(AH738="",AH738="",AH738=0),"",6.172/(AH738*24))</f>
        <v/>
      </c>
      <c r="AJ738" s="175">
        <f>IF(AND(ISNUMBER(AB738),ISNUMBER(AG738)),AB738-AG738,"")</f>
        <v/>
      </c>
      <c r="AK738" s="255" t="inlineStr">
        <is>
          <t>Engine</t>
        </is>
      </c>
      <c r="AL738" s="255" t="n">
        <v>1</v>
      </c>
      <c r="AM738" s="480" t="n"/>
      <c r="AN738" s="671">
        <f>IF(OR(AL738="",AM738="",AM738=0),"",AL738*6.172/(AM738*24))</f>
        <v/>
      </c>
      <c r="AO738" s="477">
        <f>IF(AND(AL738=AL737,AM738&lt;&gt;"",AM737&lt;&gt;""),AM738-AM737,"")</f>
        <v/>
      </c>
      <c r="AP738" s="255" t="n"/>
      <c r="AQ738" s="579" t="inlineStr"/>
      <c r="AR738" s="418">
        <f>IF(OR(AQ738="",AQ738="",AQ738=0),"",6.172/(AQ738*24))</f>
        <v/>
      </c>
      <c r="AS738" s="436">
        <f>IF(OR(NOT(ISNUMBER(C738)),NOT(ISNUMBER(AB738))),"",IF(AG738&lt;&gt;"",AG738,AB738)-C738)</f>
        <v/>
      </c>
      <c r="AT738" s="260" t="n"/>
      <c r="AU738" s="261">
        <f>IF($B738="","",TEXT($A738,"yyyymmdd")&amp;"_P"&amp;$C738&amp;"_C"&amp;$F738&amp;"_"&amp;TRIM(RIGHT(SUBSTITUTE(TRIM(SUBSTITUTE($L738,CHAR(160)," "))," ",REPT(" ",60)),60))&amp;IF($P738="","","-"&amp;TRIM(RIGHT(SUBSTITUTE(TRIM(SUBSTITUTE($P738,CHAR(160)," "))," ",REPT(" ",60)),60)))&amp;IF($T738="","","-"&amp;TRIM(RIGHT(SUBSTITUTE(TRIM(SUBSTITUTE($T738,CHAR(160)," "))," ",REPT(" ",60)),60)))&amp;".jpg")</f>
        <v/>
      </c>
    </row>
    <row r="739" ht="42" customHeight="1">
      <c r="A739" s="252" t="n">
        <v>27308</v>
      </c>
      <c r="B739" s="255" t="inlineStr">
        <is>
          <t>Hardie-Ferodo 1000 6 October, 1974</t>
        </is>
      </c>
      <c r="C739" s="255" t="inlineStr">
        <is>
          <t>DSQ</t>
        </is>
      </c>
      <c r="D739" s="255" t="inlineStr">
        <is>
          <t>B - 1301 – 2000cc</t>
        </is>
      </c>
      <c r="E739" s="255" t="n"/>
      <c r="F739" s="255" t="n">
        <v>49</v>
      </c>
      <c r="G739" s="255" t="inlineStr">
        <is>
          <t>AF &amp; M Beninca Pty Ltd</t>
        </is>
      </c>
      <c r="H739" s="255" t="n"/>
      <c r="I739" s="255" t="n"/>
      <c r="J739" s="255" t="inlineStr">
        <is>
          <t>Alfa Romeo 2000 GTV</t>
        </is>
      </c>
      <c r="K739" s="255" t="n"/>
      <c r="L739" s="255" t="inlineStr">
        <is>
          <t>Jim Murcott</t>
        </is>
      </c>
      <c r="M739" s="255" t="inlineStr">
        <is>
          <t>AUS</t>
        </is>
      </c>
      <c r="N739" s="695">
        <f>_xlfn.LET(_xlpm.d,_xlfn.XLOOKUP(L739,'[1]Birth Dates'!$A:$A,'[1]Birth Dates'!$B:$B,"",0),IF(_xlpm.d=0,"",_xlpm.d))</f>
        <v/>
      </c>
      <c r="O739" s="255">
        <f>IF(OR(N739="",A739="",NOT(ISNUMBER(N739)),N739&gt;A739),"",DATEDIF(N739,A739,"Y")&amp;" years, "&amp;DATEDIF(N739,A739,"YM")&amp;" months, "&amp;DATEDIF(N739,A739,"MD")&amp;" days")</f>
        <v/>
      </c>
      <c r="P739" s="255" t="inlineStr">
        <is>
          <t>Mal Robertson</t>
        </is>
      </c>
      <c r="Q739" s="255" t="inlineStr">
        <is>
          <t>AUS</t>
        </is>
      </c>
      <c r="R739" s="695">
        <f>_xlfn.LET(_xlpm.d,_xlfn.XLOOKUP(P739,'[1]Birth Dates'!$A:$A,'[1]Birth Dates'!$B:$B,"",0),IF(_xlpm.d=0,"",_xlpm.d))</f>
        <v/>
      </c>
      <c r="S739" s="255">
        <f>IF(OR(R739="",A739="",NOT(ISNUMBER(R739)),R739&gt;A739),"",DATEDIF(R739,A739,"Y")&amp;" years, "&amp;DATEDIF(R739,A739,"YM")&amp;" months, "&amp;DATEDIF(R739,A739,"MD")&amp;" days")</f>
        <v/>
      </c>
      <c r="T739" s="255" t="n"/>
      <c r="U739" s="255" t="n"/>
      <c r="V739" s="695">
        <f>_xlfn.LET(_xlpm.d,_xlfn.XLOOKUP(T739,'[1]Birth Dates'!$A:$A,'[1]Birth Dates'!$B:$B,"",0),IF(_xlpm.d=0,"",_xlpm.d))</f>
        <v/>
      </c>
      <c r="W739" s="255">
        <f>IF(OR(V739="",A739="",NOT(ISNUMBER(V739)),V739&gt;A739),"",DATEDIF(V739,A739,"Y")&amp;" years, "&amp;DATEDIF(V739,A739,"YM")&amp;" months, "&amp;DATEDIF(V739,A739,"MD")&amp;" days")</f>
        <v/>
      </c>
      <c r="X739" s="255" t="n"/>
      <c r="Y739" s="255" t="n"/>
      <c r="Z739" s="255" t="n"/>
      <c r="AA739" s="255" t="n"/>
      <c r="AB739" s="255" t="n">
        <v>29</v>
      </c>
      <c r="AC739" s="255" t="n"/>
      <c r="AD739" s="255" t="n"/>
      <c r="AE739" s="591" t="inlineStr">
        <is>
          <t>2:55.1000</t>
        </is>
      </c>
      <c r="AF739" s="418">
        <f>IF(OR(AE739="",AE739="",AE739=0),"",6.172/(AE739*24))</f>
        <v/>
      </c>
      <c r="AG739" s="259" t="n"/>
      <c r="AH739" s="579" t="inlineStr"/>
      <c r="AI739" s="418">
        <f>IF(OR(AH739="",AH739="",AH739=0),"",6.172/(AH739*24))</f>
        <v/>
      </c>
      <c r="AJ739" s="175">
        <f>IF(AND(ISNUMBER(AB739),ISNUMBER(AG739)),AB739-AG739,"")</f>
        <v/>
      </c>
      <c r="AK739" s="255" t="inlineStr">
        <is>
          <t>Disqualified</t>
        </is>
      </c>
      <c r="AL739" s="255" t="n">
        <v>153</v>
      </c>
      <c r="AM739" s="480" t="n"/>
      <c r="AN739" s="671">
        <f>IF(OR(AL739="",AM739="",AM739=0),"",AL739*6.172/(AM739*24))</f>
        <v/>
      </c>
      <c r="AO739" s="477">
        <f>IF(AND(AL739=AL738,AM739&lt;&gt;"",AM738&lt;&gt;""),AM739-AM738,"")</f>
        <v/>
      </c>
      <c r="AP739" s="255" t="n"/>
      <c r="AQ739" s="579" t="inlineStr"/>
      <c r="AR739" s="418">
        <f>IF(OR(AQ739="",AQ739="",AQ739=0),"",6.172/(AQ739*24))</f>
        <v/>
      </c>
      <c r="AS739" s="436">
        <f>IF(OR(NOT(ISNUMBER(C739)),NOT(ISNUMBER(AB739))),"",IF(AG739&lt;&gt;"",AG739,AB739)-C739)</f>
        <v/>
      </c>
      <c r="AT739" s="260" t="n"/>
      <c r="AU739" s="261">
        <f>IF($B739="","",TEXT($A739,"yyyymmdd")&amp;"_P"&amp;$C739&amp;"_C"&amp;$F739&amp;"_"&amp;TRIM(RIGHT(SUBSTITUTE(TRIM(SUBSTITUTE($L739,CHAR(160)," "))," ",REPT(" ",60)),60))&amp;IF($P739="","","-"&amp;TRIM(RIGHT(SUBSTITUTE(TRIM(SUBSTITUTE($P739,CHAR(160)," "))," ",REPT(" ",60)),60)))&amp;IF($T739="","","-"&amp;TRIM(RIGHT(SUBSTITUTE(TRIM(SUBSTITUTE($T739,CHAR(160)," "))," ",REPT(" ",60)),60)))&amp;".jpg")</f>
        <v/>
      </c>
    </row>
    <row r="740" ht="42" customHeight="1">
      <c r="A740" s="252" t="n">
        <v>27308</v>
      </c>
      <c r="B740" s="255" t="inlineStr">
        <is>
          <t>Hardie-Ferodo 1000 6 October, 1974</t>
        </is>
      </c>
      <c r="C740" s="255" t="inlineStr">
        <is>
          <t>DNS</t>
        </is>
      </c>
      <c r="D740" s="255" t="inlineStr">
        <is>
          <t>D - 3001 – 6000cc</t>
        </is>
      </c>
      <c r="E740" s="255" t="n"/>
      <c r="F740" s="255" t="n">
        <v>23</v>
      </c>
      <c r="G740" s="255" t="inlineStr">
        <is>
          <t>Taylor's College Racing</t>
        </is>
      </c>
      <c r="H740" s="255" t="n"/>
      <c r="I740" s="255" t="n"/>
      <c r="J740" s="255" t="inlineStr">
        <is>
          <t>Holden LH Torana SL/R 5000 L34</t>
        </is>
      </c>
      <c r="K740" s="255" t="n"/>
      <c r="L740" s="255" t="inlineStr">
        <is>
          <t>Peter Janson</t>
        </is>
      </c>
      <c r="M740" s="255" t="inlineStr">
        <is>
          <t>GBR</t>
        </is>
      </c>
      <c r="N740" s="695">
        <f>_xlfn.LET(_xlpm.d,_xlfn.XLOOKUP(L740,'[1]Birth Dates'!$A:$A,'[1]Birth Dates'!$B:$B,"",0),IF(_xlpm.d=0,"",_xlpm.d))</f>
        <v/>
      </c>
      <c r="O740" s="255">
        <f>IF(OR(N740="",A740="",NOT(ISNUMBER(N740)),N740&gt;A740),"",DATEDIF(N740,A740,"Y")&amp;" years, "&amp;DATEDIF(N740,A740,"YM")&amp;" months, "&amp;DATEDIF(N740,A740,"MD")&amp;" days")</f>
        <v/>
      </c>
      <c r="P740" s="255" t="inlineStr">
        <is>
          <t>Paul Feltham</t>
        </is>
      </c>
      <c r="Q740" s="255" t="inlineStr">
        <is>
          <t>AUS</t>
        </is>
      </c>
      <c r="R740" s="695">
        <f>_xlfn.LET(_xlpm.d,_xlfn.XLOOKUP(P740,'[1]Birth Dates'!$A:$A,'[1]Birth Dates'!$B:$B,"",0),IF(_xlpm.d=0,"",_xlpm.d))</f>
        <v/>
      </c>
      <c r="S740" s="255">
        <f>IF(OR(R740="",A740="",NOT(ISNUMBER(R740)),R740&gt;A740),"",DATEDIF(R740,A740,"Y")&amp;" years, "&amp;DATEDIF(R740,A740,"YM")&amp;" months, "&amp;DATEDIF(R740,A740,"MD")&amp;" days")</f>
        <v/>
      </c>
      <c r="T740" s="255" t="n"/>
      <c r="U740" s="255" t="n"/>
      <c r="V740" s="695">
        <f>_xlfn.LET(_xlpm.d,_xlfn.XLOOKUP(T740,'[1]Birth Dates'!$A:$A,'[1]Birth Dates'!$B:$B,"",0),IF(_xlpm.d=0,"",_xlpm.d))</f>
        <v/>
      </c>
      <c r="W740" s="255">
        <f>IF(OR(V740="",A740="",NOT(ISNUMBER(V740)),V740&gt;A740),"",DATEDIF(V740,A740,"Y")&amp;" years, "&amp;DATEDIF(V740,A740,"YM")&amp;" months, "&amp;DATEDIF(V740,A740,"MD")&amp;" days")</f>
        <v/>
      </c>
      <c r="X740" s="255" t="n"/>
      <c r="Y740" s="255" t="n"/>
      <c r="Z740" s="255" t="n"/>
      <c r="AA740" s="255" t="n"/>
      <c r="AB740" s="255" t="n"/>
      <c r="AC740" s="255" t="n"/>
      <c r="AD740" s="255" t="n"/>
      <c r="AE740" s="579" t="inlineStr">
        <is>
          <t>No Time</t>
        </is>
      </c>
      <c r="AF740" s="418">
        <f>IF(OR(AE740="",AE740="",AE740=0),"",6.172/(AE740*24))</f>
        <v/>
      </c>
      <c r="AG740" s="259" t="n"/>
      <c r="AH740" s="579" t="inlineStr"/>
      <c r="AI740" s="418">
        <f>IF(OR(AH740="",AH740="",AH740=0),"",6.172/(AH740*24))</f>
        <v/>
      </c>
      <c r="AJ740" s="175">
        <f>IF(AND(ISNUMBER(AB740),ISNUMBER(AG740)),AB740-AG740,"")</f>
        <v/>
      </c>
      <c r="AK740" s="255" t="inlineStr">
        <is>
          <t>Did Not Start</t>
        </is>
      </c>
      <c r="AL740" s="255" t="n"/>
      <c r="AM740" s="480" t="n"/>
      <c r="AN740" s="671">
        <f>IF(OR(AL740="",AM740="",AM740=0),"",AL740*6.172/(AM740*24))</f>
        <v/>
      </c>
      <c r="AO740" s="477">
        <f>IF(AND(AL740=AL739,AM740&lt;&gt;"",AM739&lt;&gt;""),AM740-AM739,"")</f>
        <v/>
      </c>
      <c r="AP740" s="255" t="n"/>
      <c r="AQ740" s="579" t="inlineStr"/>
      <c r="AR740" s="418">
        <f>IF(OR(AQ740="",AQ740="",AQ740=0),"",6.172/(AQ740*24))</f>
        <v/>
      </c>
      <c r="AS740" s="436">
        <f>IF(OR(NOT(ISNUMBER(C740)),NOT(ISNUMBER(AB740))),"",IF(AG740&lt;&gt;"",AG740,AB740)-C740)</f>
        <v/>
      </c>
      <c r="AT740" s="260" t="n"/>
      <c r="AU740" s="261">
        <f>IF($B740="","",TEXT($A740,"yyyymmdd")&amp;"_P"&amp;$C740&amp;"_C"&amp;$F740&amp;"_"&amp;TRIM(RIGHT(SUBSTITUTE(TRIM(SUBSTITUTE($L740,CHAR(160)," "))," ",REPT(" ",60)),60))&amp;IF($P740="","","-"&amp;TRIM(RIGHT(SUBSTITUTE(TRIM(SUBSTITUTE($P740,CHAR(160)," "))," ",REPT(" ",60)),60)))&amp;IF($T740="","","-"&amp;TRIM(RIGHT(SUBSTITUTE(TRIM(SUBSTITUTE($T740,CHAR(160)," "))," ",REPT(" ",60)),60)))&amp;".jpg")</f>
        <v/>
      </c>
    </row>
    <row r="741" ht="42" customHeight="1">
      <c r="A741" s="252" t="n">
        <v>27308</v>
      </c>
      <c r="B741" s="255" t="inlineStr">
        <is>
          <t>Hardie-Ferodo 1000 6 October, 1974</t>
        </is>
      </c>
      <c r="C741" s="255" t="inlineStr">
        <is>
          <t>DNS</t>
        </is>
      </c>
      <c r="D741" s="255" t="inlineStr">
        <is>
          <t>C - 2001 – 3000cc</t>
        </is>
      </c>
      <c r="E741" s="255" t="n"/>
      <c r="F741" s="255" t="n">
        <v>36</v>
      </c>
      <c r="G741" s="255" t="inlineStr">
        <is>
          <t>Simpson Motors</t>
        </is>
      </c>
      <c r="H741" s="255" t="n"/>
      <c r="I741" s="255" t="n"/>
      <c r="J741" s="255" t="inlineStr">
        <is>
          <t>Mazda RX3</t>
        </is>
      </c>
      <c r="K741" s="255" t="n"/>
      <c r="L741" s="255" t="inlineStr">
        <is>
          <t>John Wharton</t>
        </is>
      </c>
      <c r="M741" s="255" t="inlineStr">
        <is>
          <t>AUS</t>
        </is>
      </c>
      <c r="N741" s="695">
        <f>_xlfn.LET(_xlpm.d,_xlfn.XLOOKUP(L741,'[1]Birth Dates'!$A:$A,'[1]Birth Dates'!$B:$B,"",0),IF(_xlpm.d=0,"",_xlpm.d))</f>
        <v/>
      </c>
      <c r="O741" s="255">
        <f>IF(OR(N741="",A741="",NOT(ISNUMBER(N741)),N741&gt;A741),"",DATEDIF(N741,A741,"Y")&amp;" years, "&amp;DATEDIF(N741,A741,"YM")&amp;" months, "&amp;DATEDIF(N741,A741,"MD")&amp;" days")</f>
        <v/>
      </c>
      <c r="P741" s="255" t="inlineStr">
        <is>
          <t>John English</t>
        </is>
      </c>
      <c r="Q741" s="255" t="inlineStr">
        <is>
          <t>AUS</t>
        </is>
      </c>
      <c r="R741" s="695">
        <f>_xlfn.LET(_xlpm.d,_xlfn.XLOOKUP(P741,'[1]Birth Dates'!$A:$A,'[1]Birth Dates'!$B:$B,"",0),IF(_xlpm.d=0,"",_xlpm.d))</f>
        <v/>
      </c>
      <c r="S741" s="255">
        <f>IF(OR(R741="",A741="",NOT(ISNUMBER(R741)),R741&gt;A741),"",DATEDIF(R741,A741,"Y")&amp;" years, "&amp;DATEDIF(R741,A741,"YM")&amp;" months, "&amp;DATEDIF(R741,A741,"MD")&amp;" days")</f>
        <v/>
      </c>
      <c r="T741" s="255" t="n"/>
      <c r="U741" s="255" t="n"/>
      <c r="V741" s="695">
        <f>_xlfn.LET(_xlpm.d,_xlfn.XLOOKUP(T741,'[1]Birth Dates'!$A:$A,'[1]Birth Dates'!$B:$B,"",0),IF(_xlpm.d=0,"",_xlpm.d))</f>
        <v/>
      </c>
      <c r="W741" s="255">
        <f>IF(OR(V741="",A741="",NOT(ISNUMBER(V741)),V741&gt;A741),"",DATEDIF(V741,A741,"Y")&amp;" years, "&amp;DATEDIF(V741,A741,"YM")&amp;" months, "&amp;DATEDIF(V741,A741,"MD")&amp;" days")</f>
        <v/>
      </c>
      <c r="X741" s="255" t="n"/>
      <c r="Y741" s="255" t="n"/>
      <c r="Z741" s="255" t="n"/>
      <c r="AA741" s="255" t="n"/>
      <c r="AB741" s="255" t="n"/>
      <c r="AC741" s="255" t="n"/>
      <c r="AD741" s="255" t="n"/>
      <c r="AE741" s="579" t="inlineStr">
        <is>
          <t>No Time</t>
        </is>
      </c>
      <c r="AF741" s="418">
        <f>IF(OR(AE741="",AE741="",AE741=0),"",6.172/(AE741*24))</f>
        <v/>
      </c>
      <c r="AG741" s="259" t="n"/>
      <c r="AH741" s="579" t="inlineStr"/>
      <c r="AI741" s="418">
        <f>IF(OR(AH741="",AH741="",AH741=0),"",6.172/(AH741*24))</f>
        <v/>
      </c>
      <c r="AJ741" s="175">
        <f>IF(AND(ISNUMBER(AB741),ISNUMBER(AG741)),AB741-AG741,"")</f>
        <v/>
      </c>
      <c r="AK741" s="255" t="inlineStr">
        <is>
          <t>Did Not Start</t>
        </is>
      </c>
      <c r="AL741" s="255" t="n"/>
      <c r="AM741" s="480" t="n"/>
      <c r="AN741" s="671">
        <f>IF(OR(AL741="",AM741="",AM741=0),"",AL741*6.172/(AM741*24))</f>
        <v/>
      </c>
      <c r="AO741" s="477">
        <f>IF(AND(AL741=AL740,AM741&lt;&gt;"",AM740&lt;&gt;""),AM741-AM740,"")</f>
        <v/>
      </c>
      <c r="AP741" s="255" t="n"/>
      <c r="AQ741" s="579" t="inlineStr"/>
      <c r="AR741" s="418">
        <f>IF(OR(AQ741="",AQ741="",AQ741=0),"",6.172/(AQ741*24))</f>
        <v/>
      </c>
      <c r="AS741" s="436">
        <f>IF(OR(NOT(ISNUMBER(C741)),NOT(ISNUMBER(AB741))),"",IF(AG741&lt;&gt;"",AG741,AB741)-C741)</f>
        <v/>
      </c>
      <c r="AT741" s="260" t="n"/>
      <c r="AU741" s="261">
        <f>IF($B741="","",TEXT($A741,"yyyymmdd")&amp;"_P"&amp;$C741&amp;"_C"&amp;$F741&amp;"_"&amp;TRIM(RIGHT(SUBSTITUTE(TRIM(SUBSTITUTE($L741,CHAR(160)," "))," ",REPT(" ",60)),60))&amp;IF($P741="","","-"&amp;TRIM(RIGHT(SUBSTITUTE(TRIM(SUBSTITUTE($P741,CHAR(160)," "))," ",REPT(" ",60)),60)))&amp;IF($T741="","","-"&amp;TRIM(RIGHT(SUBSTITUTE(TRIM(SUBSTITUTE($T741,CHAR(160)," "))," ",REPT(" ",60)),60)))&amp;".jpg")</f>
        <v/>
      </c>
    </row>
    <row r="742" ht="42" customHeight="1">
      <c r="A742" s="252" t="n">
        <v>27308</v>
      </c>
      <c r="B742" s="255" t="inlineStr">
        <is>
          <t>Hardie-Ferodo 1000 6 October, 1974</t>
        </is>
      </c>
      <c r="C742" s="255" t="inlineStr">
        <is>
          <t>DNS</t>
        </is>
      </c>
      <c r="D742" s="255" t="inlineStr">
        <is>
          <t>B - 1301 – 2000cc</t>
        </is>
      </c>
      <c r="E742" s="255" t="n"/>
      <c r="F742" s="255" t="n">
        <v>38</v>
      </c>
      <c r="G742" s="255" t="inlineStr">
        <is>
          <t>Bryan Byrt Ford Pty Ltd</t>
        </is>
      </c>
      <c r="H742" s="255" t="n"/>
      <c r="I742" s="255" t="n"/>
      <c r="J742" s="255" t="inlineStr">
        <is>
          <t>Ford Escort GT1600 Mk.I</t>
        </is>
      </c>
      <c r="K742" s="255" t="n"/>
      <c r="L742" s="255" t="inlineStr">
        <is>
          <t>John Stevens</t>
        </is>
      </c>
      <c r="M742" s="255" t="inlineStr">
        <is>
          <t>AUS</t>
        </is>
      </c>
      <c r="N742" s="695">
        <f>_xlfn.LET(_xlpm.d,_xlfn.XLOOKUP(L742,'[1]Birth Dates'!$A:$A,'[1]Birth Dates'!$B:$B,"",0),IF(_xlpm.d=0,"",_xlpm.d))</f>
        <v/>
      </c>
      <c r="O742" s="255">
        <f>IF(OR(N742="",A742="",NOT(ISNUMBER(N742)),N742&gt;A742),"",DATEDIF(N742,A742,"Y")&amp;" years, "&amp;DATEDIF(N742,A742,"YM")&amp;" months, "&amp;DATEDIF(N742,A742,"MD")&amp;" days")</f>
        <v/>
      </c>
      <c r="P742" s="255" t="inlineStr">
        <is>
          <t>Peter Wells</t>
        </is>
      </c>
      <c r="Q742" s="255" t="inlineStr">
        <is>
          <t>AUS</t>
        </is>
      </c>
      <c r="R742" s="695">
        <f>_xlfn.LET(_xlpm.d,_xlfn.XLOOKUP(P742,'[1]Birth Dates'!$A:$A,'[1]Birth Dates'!$B:$B,"",0),IF(_xlpm.d=0,"",_xlpm.d))</f>
        <v/>
      </c>
      <c r="S742" s="255">
        <f>IF(OR(R742="",A742="",NOT(ISNUMBER(R742)),R742&gt;A742),"",DATEDIF(R742,A742,"Y")&amp;" years, "&amp;DATEDIF(R742,A742,"YM")&amp;" months, "&amp;DATEDIF(R742,A742,"MD")&amp;" days")</f>
        <v/>
      </c>
      <c r="T742" s="255" t="n"/>
      <c r="U742" s="255" t="n"/>
      <c r="V742" s="695">
        <f>_xlfn.LET(_xlpm.d,_xlfn.XLOOKUP(T742,'[1]Birth Dates'!$A:$A,'[1]Birth Dates'!$B:$B,"",0),IF(_xlpm.d=0,"",_xlpm.d))</f>
        <v/>
      </c>
      <c r="W742" s="255">
        <f>IF(OR(V742="",A742="",NOT(ISNUMBER(V742)),V742&gt;A742),"",DATEDIF(V742,A742,"Y")&amp;" years, "&amp;DATEDIF(V742,A742,"YM")&amp;" months, "&amp;DATEDIF(V742,A742,"MD")&amp;" days")</f>
        <v/>
      </c>
      <c r="X742" s="255" t="n"/>
      <c r="Y742" s="255" t="n"/>
      <c r="Z742" s="255" t="n"/>
      <c r="AA742" s="255" t="n"/>
      <c r="AB742" s="255" t="n"/>
      <c r="AC742" s="255" t="n"/>
      <c r="AD742" s="255" t="n"/>
      <c r="AE742" s="579" t="inlineStr">
        <is>
          <t>No Time</t>
        </is>
      </c>
      <c r="AF742" s="418">
        <f>IF(OR(AE742="",AE742="",AE742=0),"",6.172/(AE742*24))</f>
        <v/>
      </c>
      <c r="AG742" s="259" t="n"/>
      <c r="AH742" s="579" t="inlineStr"/>
      <c r="AI742" s="418">
        <f>IF(OR(AH742="",AH742="",AH742=0),"",6.172/(AH742*24))</f>
        <v/>
      </c>
      <c r="AJ742" s="175">
        <f>IF(AND(ISNUMBER(AB742),ISNUMBER(AG742)),AB742-AG742,"")</f>
        <v/>
      </c>
      <c r="AK742" s="255" t="inlineStr">
        <is>
          <t>Did Not Start</t>
        </is>
      </c>
      <c r="AL742" s="255" t="n"/>
      <c r="AM742" s="480" t="n"/>
      <c r="AN742" s="671">
        <f>IF(OR(AL742="",AM742="",AM742=0),"",AL742*6.172/(AM742*24))</f>
        <v/>
      </c>
      <c r="AO742" s="477">
        <f>IF(AND(AL742=AL741,AM742&lt;&gt;"",AM741&lt;&gt;""),AM742-AM741,"")</f>
        <v/>
      </c>
      <c r="AP742" s="255" t="n"/>
      <c r="AQ742" s="579" t="inlineStr"/>
      <c r="AR742" s="418">
        <f>IF(OR(AQ742="",AQ742="",AQ742=0),"",6.172/(AQ742*24))</f>
        <v/>
      </c>
      <c r="AS742" s="436">
        <f>IF(OR(NOT(ISNUMBER(C742)),NOT(ISNUMBER(AB742))),"",IF(AG742&lt;&gt;"",AG742,AB742)-C742)</f>
        <v/>
      </c>
      <c r="AT742" s="260" t="n"/>
      <c r="AU742" s="261">
        <f>IF($B742="","",TEXT($A742,"yyyymmdd")&amp;"_P"&amp;$C742&amp;"_C"&amp;$F742&amp;"_"&amp;TRIM(RIGHT(SUBSTITUTE(TRIM(SUBSTITUTE($L742,CHAR(160)," "))," ",REPT(" ",60)),60))&amp;IF($P742="","","-"&amp;TRIM(RIGHT(SUBSTITUTE(TRIM(SUBSTITUTE($P742,CHAR(160)," "))," ",REPT(" ",60)),60)))&amp;IF($T742="","","-"&amp;TRIM(RIGHT(SUBSTITUTE(TRIM(SUBSTITUTE($T742,CHAR(160)," "))," ",REPT(" ",60)),60)))&amp;".jpg")</f>
        <v/>
      </c>
    </row>
    <row r="743" ht="42" customHeight="1">
      <c r="A743" s="252" t="n">
        <v>27308</v>
      </c>
      <c r="B743" s="255" t="inlineStr">
        <is>
          <t>Hardie-Ferodo 1000 6 October, 1974</t>
        </is>
      </c>
      <c r="C743" s="255" t="inlineStr">
        <is>
          <t>DNS</t>
        </is>
      </c>
      <c r="D743" s="255" t="inlineStr">
        <is>
          <t>B - 1301 – 2000cc</t>
        </is>
      </c>
      <c r="E743" s="255" t="n"/>
      <c r="F743" s="255" t="n">
        <v>52</v>
      </c>
      <c r="G743" s="255" t="inlineStr">
        <is>
          <t>WD Electrics</t>
        </is>
      </c>
      <c r="H743" s="255" t="n"/>
      <c r="I743" s="255" t="n"/>
      <c r="J743" s="255" t="inlineStr">
        <is>
          <t>Alfa Romeo 2000 GTV</t>
        </is>
      </c>
      <c r="K743" s="255" t="n"/>
      <c r="L743" s="255" t="inlineStr">
        <is>
          <t>Warren Thompson</t>
        </is>
      </c>
      <c r="M743" s="255" t="inlineStr">
        <is>
          <t>AUS</t>
        </is>
      </c>
      <c r="N743" s="695">
        <f>_xlfn.LET(_xlpm.d,_xlfn.XLOOKUP(L743,'[1]Birth Dates'!$A:$A,'[1]Birth Dates'!$B:$B,"",0),IF(_xlpm.d=0,"",_xlpm.d))</f>
        <v/>
      </c>
      <c r="O743" s="255">
        <f>IF(OR(N743="",A743="",NOT(ISNUMBER(N743)),N743&gt;A743),"",DATEDIF(N743,A743,"Y")&amp;" years, "&amp;DATEDIF(N743,A743,"YM")&amp;" months, "&amp;DATEDIF(N743,A743,"MD")&amp;" days")</f>
        <v/>
      </c>
      <c r="P743" s="255" t="inlineStr">
        <is>
          <t>Richard Matthews</t>
        </is>
      </c>
      <c r="Q743" s="255" t="inlineStr">
        <is>
          <t>AUS</t>
        </is>
      </c>
      <c r="R743" s="695">
        <f>_xlfn.LET(_xlpm.d,_xlfn.XLOOKUP(P743,'[1]Birth Dates'!$A:$A,'[1]Birth Dates'!$B:$B,"",0),IF(_xlpm.d=0,"",_xlpm.d))</f>
        <v/>
      </c>
      <c r="S743" s="255">
        <f>IF(OR(R743="",A743="",NOT(ISNUMBER(R743)),R743&gt;A743),"",DATEDIF(R743,A743,"Y")&amp;" years, "&amp;DATEDIF(R743,A743,"YM")&amp;" months, "&amp;DATEDIF(R743,A743,"MD")&amp;" days")</f>
        <v/>
      </c>
      <c r="T743" s="255" t="n"/>
      <c r="U743" s="255" t="n"/>
      <c r="V743" s="695">
        <f>_xlfn.LET(_xlpm.d,_xlfn.XLOOKUP(T743,'[1]Birth Dates'!$A:$A,'[1]Birth Dates'!$B:$B,"",0),IF(_xlpm.d=0,"",_xlpm.d))</f>
        <v/>
      </c>
      <c r="W743" s="255">
        <f>IF(OR(V743="",A743="",NOT(ISNUMBER(V743)),V743&gt;A743),"",DATEDIF(V743,A743,"Y")&amp;" years, "&amp;DATEDIF(V743,A743,"YM")&amp;" months, "&amp;DATEDIF(V743,A743,"MD")&amp;" days")</f>
        <v/>
      </c>
      <c r="X743" s="255" t="n"/>
      <c r="Y743" s="255" t="n"/>
      <c r="Z743" s="255" t="n"/>
      <c r="AA743" s="255" t="n"/>
      <c r="AB743" s="255" t="n"/>
      <c r="AC743" s="255" t="n"/>
      <c r="AD743" s="255" t="n"/>
      <c r="AE743" s="579" t="inlineStr">
        <is>
          <t>No Time</t>
        </is>
      </c>
      <c r="AF743" s="418">
        <f>IF(OR(AE743="",AE743="",AE743=0),"",6.172/(AE743*24))</f>
        <v/>
      </c>
      <c r="AG743" s="259" t="n"/>
      <c r="AH743" s="579" t="inlineStr"/>
      <c r="AI743" s="418">
        <f>IF(OR(AH743="",AH743="",AH743=0),"",6.172/(AH743*24))</f>
        <v/>
      </c>
      <c r="AJ743" s="175">
        <f>IF(AND(ISNUMBER(AB743),ISNUMBER(AG743)),AB743-AG743,"")</f>
        <v/>
      </c>
      <c r="AK743" s="255" t="inlineStr">
        <is>
          <t>Did Not Start</t>
        </is>
      </c>
      <c r="AL743" s="255" t="n"/>
      <c r="AM743" s="480" t="n"/>
      <c r="AN743" s="671">
        <f>IF(OR(AL743="",AM743="",AM743=0),"",AL743*6.172/(AM743*24))</f>
        <v/>
      </c>
      <c r="AO743" s="477">
        <f>IF(AND(AL743=AL742,AM743&lt;&gt;"",AM742&lt;&gt;""),AM743-AM742,"")</f>
        <v/>
      </c>
      <c r="AP743" s="255" t="n"/>
      <c r="AQ743" s="579" t="inlineStr"/>
      <c r="AR743" s="418">
        <f>IF(OR(AQ743="",AQ743="",AQ743=0),"",6.172/(AQ743*24))</f>
        <v/>
      </c>
      <c r="AS743" s="436">
        <f>IF(OR(NOT(ISNUMBER(C743)),NOT(ISNUMBER(AB743))),"",IF(AG743&lt;&gt;"",AG743,AB743)-C743)</f>
        <v/>
      </c>
      <c r="AT743" s="260" t="n"/>
      <c r="AU743" s="261">
        <f>IF($B743="","",TEXT($A743,"yyyymmdd")&amp;"_P"&amp;$C743&amp;"_C"&amp;$F743&amp;"_"&amp;TRIM(RIGHT(SUBSTITUTE(TRIM(SUBSTITUTE($L743,CHAR(160)," "))," ",REPT(" ",60)),60))&amp;IF($P743="","","-"&amp;TRIM(RIGHT(SUBSTITUTE(TRIM(SUBSTITUTE($P743,CHAR(160)," "))," ",REPT(" ",60)),60)))&amp;IF($T743="","","-"&amp;TRIM(RIGHT(SUBSTITUTE(TRIM(SUBSTITUTE($T743,CHAR(160)," "))," ",REPT(" ",60)),60)))&amp;".jpg")</f>
        <v/>
      </c>
    </row>
    <row r="744" ht="42" customHeight="1">
      <c r="A744" s="252" t="n">
        <v>27308</v>
      </c>
      <c r="B744" s="255" t="inlineStr">
        <is>
          <t>Hardie-Ferodo 1000 6 October, 1974</t>
        </is>
      </c>
      <c r="C744" s="255" t="inlineStr">
        <is>
          <t>DNS</t>
        </is>
      </c>
      <c r="D744" s="255" t="inlineStr">
        <is>
          <t>B - 1301 – 2000cc</t>
        </is>
      </c>
      <c r="E744" s="255" t="n"/>
      <c r="F744" s="255" t="n">
        <v>53</v>
      </c>
      <c r="G744" s="255" t="inlineStr">
        <is>
          <t>G Baglee</t>
        </is>
      </c>
      <c r="H744" s="255" t="n"/>
      <c r="I744" s="255" t="n"/>
      <c r="J744" s="255" t="inlineStr">
        <is>
          <t>Chrysler Valiant Galant GL</t>
        </is>
      </c>
      <c r="K744" s="255" t="n"/>
      <c r="L744" s="255" t="inlineStr">
        <is>
          <t>Gary Baglee</t>
        </is>
      </c>
      <c r="M744" s="255" t="inlineStr">
        <is>
          <t>AUS</t>
        </is>
      </c>
      <c r="N744" s="695">
        <f>_xlfn.LET(_xlpm.d,_xlfn.XLOOKUP(L744,'[1]Birth Dates'!$A:$A,'[1]Birth Dates'!$B:$B,"",0),IF(_xlpm.d=0,"",_xlpm.d))</f>
        <v/>
      </c>
      <c r="O744" s="255">
        <f>IF(OR(N744="",A744="",NOT(ISNUMBER(N744)),N744&gt;A744),"",DATEDIF(N744,A744,"Y")&amp;" years, "&amp;DATEDIF(N744,A744,"YM")&amp;" months, "&amp;DATEDIF(N744,A744,"MD")&amp;" days")</f>
        <v/>
      </c>
      <c r="P744" s="255" t="inlineStr">
        <is>
          <t>David Condon</t>
        </is>
      </c>
      <c r="Q744" s="255" t="inlineStr">
        <is>
          <t>AUS</t>
        </is>
      </c>
      <c r="R744" s="695">
        <f>_xlfn.LET(_xlpm.d,_xlfn.XLOOKUP(P744,'[1]Birth Dates'!$A:$A,'[1]Birth Dates'!$B:$B,"",0),IF(_xlpm.d=0,"",_xlpm.d))</f>
        <v/>
      </c>
      <c r="S744" s="255">
        <f>IF(OR(R744="",A744="",NOT(ISNUMBER(R744)),R744&gt;A744),"",DATEDIF(R744,A744,"Y")&amp;" years, "&amp;DATEDIF(R744,A744,"YM")&amp;" months, "&amp;DATEDIF(R744,A744,"MD")&amp;" days")</f>
        <v/>
      </c>
      <c r="T744" s="255" t="n"/>
      <c r="U744" s="255" t="n"/>
      <c r="V744" s="695">
        <f>_xlfn.LET(_xlpm.d,_xlfn.XLOOKUP(T744,'[1]Birth Dates'!$A:$A,'[1]Birth Dates'!$B:$B,"",0),IF(_xlpm.d=0,"",_xlpm.d))</f>
        <v/>
      </c>
      <c r="W744" s="255">
        <f>IF(OR(V744="",A744="",NOT(ISNUMBER(V744)),V744&gt;A744),"",DATEDIF(V744,A744,"Y")&amp;" years, "&amp;DATEDIF(V744,A744,"YM")&amp;" months, "&amp;DATEDIF(V744,A744,"MD")&amp;" days")</f>
        <v/>
      </c>
      <c r="X744" s="255" t="n"/>
      <c r="Y744" s="255" t="n"/>
      <c r="Z744" s="255" t="n"/>
      <c r="AA744" s="255" t="n"/>
      <c r="AB744" s="255" t="n"/>
      <c r="AC744" s="255" t="n"/>
      <c r="AD744" s="255" t="n"/>
      <c r="AE744" s="579" t="inlineStr">
        <is>
          <t>No Time</t>
        </is>
      </c>
      <c r="AF744" s="418">
        <f>IF(OR(AE744="",AE744="",AE744=0),"",6.172/(AE744*24))</f>
        <v/>
      </c>
      <c r="AG744" s="259" t="n"/>
      <c r="AH744" s="579" t="inlineStr"/>
      <c r="AI744" s="418">
        <f>IF(OR(AH744="",AH744="",AH744=0),"",6.172/(AH744*24))</f>
        <v/>
      </c>
      <c r="AJ744" s="175">
        <f>IF(AND(ISNUMBER(AB744),ISNUMBER(AG744)),AB744-AG744,"")</f>
        <v/>
      </c>
      <c r="AK744" s="255" t="inlineStr">
        <is>
          <t>Did Not Start</t>
        </is>
      </c>
      <c r="AL744" s="255" t="n"/>
      <c r="AM744" s="480" t="n"/>
      <c r="AN744" s="671">
        <f>IF(OR(AL744="",AM744="",AM744=0),"",AL744*6.172/(AM744*24))</f>
        <v/>
      </c>
      <c r="AO744" s="477">
        <f>IF(AND(AL744=AL743,AM744&lt;&gt;"",AM743&lt;&gt;""),AM744-AM743,"")</f>
        <v/>
      </c>
      <c r="AP744" s="255" t="n"/>
      <c r="AQ744" s="579" t="inlineStr"/>
      <c r="AR744" s="418">
        <f>IF(OR(AQ744="",AQ744="",AQ744=0),"",6.172/(AQ744*24))</f>
        <v/>
      </c>
      <c r="AS744" s="436">
        <f>IF(OR(NOT(ISNUMBER(C744)),NOT(ISNUMBER(AB744))),"",IF(AG744&lt;&gt;"",AG744,AB744)-C744)</f>
        <v/>
      </c>
      <c r="AT744" s="260" t="n"/>
      <c r="AU744" s="261">
        <f>IF($B744="","",TEXT($A744,"yyyymmdd")&amp;"_P"&amp;$C744&amp;"_C"&amp;$F744&amp;"_"&amp;TRIM(RIGHT(SUBSTITUTE(TRIM(SUBSTITUTE($L744,CHAR(160)," "))," ",REPT(" ",60)),60))&amp;IF($P744="","","-"&amp;TRIM(RIGHT(SUBSTITUTE(TRIM(SUBSTITUTE($P744,CHAR(160)," "))," ",REPT(" ",60)),60)))&amp;IF($T744="","","-"&amp;TRIM(RIGHT(SUBSTITUTE(TRIM(SUBSTITUTE($T744,CHAR(160)," "))," ",REPT(" ",60)),60)))&amp;".jpg")</f>
        <v/>
      </c>
    </row>
    <row r="745" ht="42" customHeight="1">
      <c r="A745" s="252" t="n">
        <v>27308</v>
      </c>
      <c r="B745" s="255" t="inlineStr">
        <is>
          <t>Hardie-Ferodo 1000 6 October, 1974</t>
        </is>
      </c>
      <c r="C745" s="255" t="inlineStr">
        <is>
          <t>DNS</t>
        </is>
      </c>
      <c r="D745" s="255" t="inlineStr">
        <is>
          <t>A - Up to 1300cc</t>
        </is>
      </c>
      <c r="E745" s="255" t="n"/>
      <c r="F745" s="255" t="n">
        <v>64</v>
      </c>
      <c r="G745" s="255" t="inlineStr">
        <is>
          <t>David Montgomery Motors Pty Ltd</t>
        </is>
      </c>
      <c r="H745" s="255" t="n"/>
      <c r="I745" s="255" t="n"/>
      <c r="J745" s="255" t="inlineStr">
        <is>
          <t>Mazda 1300</t>
        </is>
      </c>
      <c r="K745" s="255" t="n"/>
      <c r="L745" s="255" t="inlineStr">
        <is>
          <t>Terry Shiel</t>
        </is>
      </c>
      <c r="M745" s="255" t="inlineStr">
        <is>
          <t>AUS</t>
        </is>
      </c>
      <c r="N745" s="695">
        <f>_xlfn.LET(_xlpm.d,_xlfn.XLOOKUP(L745,'[1]Birth Dates'!$A:$A,'[1]Birth Dates'!$B:$B,"",0),IF(_xlpm.d=0,"",_xlpm.d))</f>
        <v/>
      </c>
      <c r="O745" s="255">
        <f>IF(OR(N745="",A745="",NOT(ISNUMBER(N745)),N745&gt;A745),"",DATEDIF(N745,A745,"Y")&amp;" years, "&amp;DATEDIF(N745,A745,"YM")&amp;" months, "&amp;DATEDIF(N745,A745,"MD")&amp;" days")</f>
        <v/>
      </c>
      <c r="P745" s="255" t="inlineStr">
        <is>
          <t>Tony Mulvihill</t>
        </is>
      </c>
      <c r="Q745" s="255" t="inlineStr">
        <is>
          <t>AUS</t>
        </is>
      </c>
      <c r="R745" s="695">
        <f>_xlfn.LET(_xlpm.d,_xlfn.XLOOKUP(P745,'[1]Birth Dates'!$A:$A,'[1]Birth Dates'!$B:$B,"",0),IF(_xlpm.d=0,"",_xlpm.d))</f>
        <v/>
      </c>
      <c r="S745" s="255">
        <f>IF(OR(R745="",A745="",NOT(ISNUMBER(R745)),R745&gt;A745),"",DATEDIF(R745,A745,"Y")&amp;" years, "&amp;DATEDIF(R745,A745,"YM")&amp;" months, "&amp;DATEDIF(R745,A745,"MD")&amp;" days")</f>
        <v/>
      </c>
      <c r="T745" s="255" t="n"/>
      <c r="U745" s="255" t="n"/>
      <c r="V745" s="695">
        <f>_xlfn.LET(_xlpm.d,_xlfn.XLOOKUP(T745,'[1]Birth Dates'!$A:$A,'[1]Birth Dates'!$B:$B,"",0),IF(_xlpm.d=0,"",_xlpm.d))</f>
        <v/>
      </c>
      <c r="W745" s="255">
        <f>IF(OR(V745="",A745="",NOT(ISNUMBER(V745)),V745&gt;A745),"",DATEDIF(V745,A745,"Y")&amp;" years, "&amp;DATEDIF(V745,A745,"YM")&amp;" months, "&amp;DATEDIF(V745,A745,"MD")&amp;" days")</f>
        <v/>
      </c>
      <c r="X745" s="255" t="n"/>
      <c r="Y745" s="255" t="n"/>
      <c r="Z745" s="255" t="n"/>
      <c r="AA745" s="255" t="n"/>
      <c r="AB745" s="255" t="n"/>
      <c r="AC745" s="255" t="n"/>
      <c r="AD745" s="255" t="n"/>
      <c r="AE745" s="579" t="inlineStr">
        <is>
          <t>No Time</t>
        </is>
      </c>
      <c r="AF745" s="418">
        <f>IF(OR(AE745="",AE745="",AE745=0),"",6.172/(AE745*24))</f>
        <v/>
      </c>
      <c r="AG745" s="259" t="n"/>
      <c r="AH745" s="579" t="inlineStr"/>
      <c r="AI745" s="418">
        <f>IF(OR(AH745="",AH745="",AH745=0),"",6.172/(AH745*24))</f>
        <v/>
      </c>
      <c r="AJ745" s="175">
        <f>IF(AND(ISNUMBER(AB745),ISNUMBER(AG745)),AB745-AG745,"")</f>
        <v/>
      </c>
      <c r="AK745" s="255" t="inlineStr">
        <is>
          <t>Did Not Start</t>
        </is>
      </c>
      <c r="AL745" s="255" t="n"/>
      <c r="AM745" s="480" t="n"/>
      <c r="AN745" s="671">
        <f>IF(OR(AL745="",AM745="",AM745=0),"",AL745*6.172/(AM745*24))</f>
        <v/>
      </c>
      <c r="AO745" s="477">
        <f>IF(AND(AL745=AL744,AM745&lt;&gt;"",AM744&lt;&gt;""),AM745-AM744,"")</f>
        <v/>
      </c>
      <c r="AP745" s="255" t="n"/>
      <c r="AQ745" s="579" t="inlineStr"/>
      <c r="AR745" s="418">
        <f>IF(OR(AQ745="",AQ745="",AQ745=0),"",6.172/(AQ745*24))</f>
        <v/>
      </c>
      <c r="AS745" s="436">
        <f>IF(OR(NOT(ISNUMBER(C745)),NOT(ISNUMBER(AB745))),"",IF(AG745&lt;&gt;"",AG745,AB745)-C745)</f>
        <v/>
      </c>
      <c r="AT745" s="260" t="n"/>
      <c r="AU745" s="261">
        <f>IF($B745="","",TEXT($A745,"yyyymmdd")&amp;"_P"&amp;$C745&amp;"_C"&amp;$F745&amp;"_"&amp;TRIM(RIGHT(SUBSTITUTE(TRIM(SUBSTITUTE($L745,CHAR(160)," "))," ",REPT(" ",60)),60))&amp;IF($P745="","","-"&amp;TRIM(RIGHT(SUBSTITUTE(TRIM(SUBSTITUTE($P745,CHAR(160)," "))," ",REPT(" ",60)),60)))&amp;IF($T745="","","-"&amp;TRIM(RIGHT(SUBSTITUTE(TRIM(SUBSTITUTE($T745,CHAR(160)," "))," ",REPT(" ",60)),60)))&amp;".jpg")</f>
        <v/>
      </c>
    </row>
    <row r="746" ht="42" customFormat="1" customHeight="1" s="240">
      <c r="A746" s="268" t="n">
        <v>27672</v>
      </c>
      <c r="B746" s="263" t="inlineStr">
        <is>
          <t>Hardie-Ferodo 1000 5 October, 1975</t>
        </is>
      </c>
      <c r="C746" s="263" t="n">
        <v>1</v>
      </c>
      <c r="D746" s="263" t="inlineStr">
        <is>
          <t>D</t>
        </is>
      </c>
      <c r="E746" s="263" t="n">
        <v>1</v>
      </c>
      <c r="F746" s="263" t="n">
        <v>5</v>
      </c>
      <c r="G746" s="263" t="inlineStr">
        <is>
          <t>Gown - Hindhaugh</t>
        </is>
      </c>
      <c r="H746" s="263" t="n"/>
      <c r="I746" s="263" t="n"/>
      <c r="J746" s="263" t="inlineStr">
        <is>
          <t>Holden LH Torana SL/R 5000 L34</t>
        </is>
      </c>
      <c r="K746" s="263" t="inlineStr">
        <is>
          <t>5044 V8</t>
        </is>
      </c>
      <c r="L746" s="263" t="inlineStr">
        <is>
          <t>Peter Brock</t>
        </is>
      </c>
      <c r="M746" s="263" t="inlineStr">
        <is>
          <t>AUS</t>
        </is>
      </c>
      <c r="N746" s="697">
        <f>_xlfn.LET(_xlpm.d,_xlfn.XLOOKUP(L746,'[1]Birth Dates'!$A:$A,'[1]Birth Dates'!$B:$B,"",0),IF(_xlpm.d=0,"",_xlpm.d))</f>
        <v/>
      </c>
      <c r="O746" s="264">
        <f>IF(OR(N746="",A746="",NOT(ISNUMBER(N746)),N746&gt;A746),"",DATEDIF(N746,A746,"Y")&amp;" years, "&amp;DATEDIF(N746,A746,"YM")&amp;" months, "&amp;DATEDIF(N746,A746,"MD")&amp;" days")</f>
        <v/>
      </c>
      <c r="P746" s="263" t="inlineStr">
        <is>
          <t>Brian Sampson</t>
        </is>
      </c>
      <c r="Q746" s="263" t="inlineStr">
        <is>
          <t>AUS</t>
        </is>
      </c>
      <c r="R746" s="697">
        <f>_xlfn.LET(_xlpm.d,_xlfn.XLOOKUP(P746,'[1]Birth Dates'!$A:$A,'[1]Birth Dates'!$B:$B,"",0),IF(_xlpm.d=0,"",_xlpm.d))</f>
        <v/>
      </c>
      <c r="S746" s="264">
        <f>IF(OR(R746="",A746="",NOT(ISNUMBER(R746)),R746&gt;A746),"",DATEDIF(R746,A746,"Y")&amp;" years, "&amp;DATEDIF(R746,A746,"YM")&amp;" months, "&amp;DATEDIF(R746,A746,"MD")&amp;" days")</f>
        <v/>
      </c>
      <c r="T746" s="263" t="n"/>
      <c r="U746" s="263" t="n"/>
      <c r="V746" s="697">
        <f>_xlfn.LET(_xlpm.d,_xlfn.XLOOKUP(T746,'[1]Birth Dates'!$A:$A,'[1]Birth Dates'!$B:$B,"",0),IF(_xlpm.d=0,"",_xlpm.d))</f>
        <v/>
      </c>
      <c r="W746" s="264">
        <f>IF(OR(V746="",A746="",NOT(ISNUMBER(V746)),V746&gt;A746),"",DATEDIF(V746,A746,"Y")&amp;" years, "&amp;DATEDIF(V746,A746,"YM")&amp;" months, "&amp;DATEDIF(V746,A746,"MD")&amp;" days")</f>
        <v/>
      </c>
      <c r="X746" s="264" t="n"/>
      <c r="Y746" s="264" t="n"/>
      <c r="Z746" s="264" t="n"/>
      <c r="AA746" s="264" t="n"/>
      <c r="AB746" s="263" t="n">
        <v>3</v>
      </c>
      <c r="AC746" s="263" t="n"/>
      <c r="AD746" s="263" t="n"/>
      <c r="AE746" s="580" t="inlineStr">
        <is>
          <t>2:28.6000</t>
        </is>
      </c>
      <c r="AF746" s="418">
        <f>IF(OR(AE746="",AE746="",AE746=0),"",6.172/(AE746*24))</f>
        <v/>
      </c>
      <c r="AG746" s="265" t="n"/>
      <c r="AH746" s="580" t="inlineStr"/>
      <c r="AI746" s="418">
        <f>IF(OR(AH746="",AH746="",AH746=0),"",6.172/(AH746*24))</f>
        <v/>
      </c>
      <c r="AJ746" s="175">
        <f>IF(AND(ISNUMBER(AB746),ISNUMBER(AG746)),AB746-AG746,"")</f>
        <v/>
      </c>
      <c r="AK746" s="263" t="n"/>
      <c r="AL746" s="263" t="n">
        <v>163</v>
      </c>
      <c r="AM746" s="483" t="n">
        <v>0.2987418981481482</v>
      </c>
      <c r="AN746" s="671">
        <f>IF(OR(AL746="",AM746="",AM746=0),"",AL746*6.172/(AM746*24))</f>
        <v/>
      </c>
      <c r="AO746" s="477">
        <f>IF(AND(AL746=AL745,AM746&lt;&gt;"",AM745&lt;&gt;""),AM746-AM745,"")</f>
        <v/>
      </c>
      <c r="AP746" s="263" t="n"/>
      <c r="AQ746" s="580" t="inlineStr"/>
      <c r="AR746" s="418">
        <f>IF(OR(AQ746="",AQ746="",AQ746=0),"",6.172/(AQ746*24))</f>
        <v/>
      </c>
      <c r="AS746" s="436">
        <f>IF(OR(NOT(ISNUMBER(C746)),NOT(ISNUMBER(AB746))),"",IF(AG746&lt;&gt;"",AG746,AB746)-C746)</f>
        <v/>
      </c>
      <c r="AT746" s="266" t="n"/>
      <c r="AU746" s="267">
        <f>IF($B746="","",TEXT($A746,"yyyymmdd")&amp;"_P"&amp;$C746&amp;"_C"&amp;$F746&amp;"_"&amp;TRIM(RIGHT(SUBSTITUTE(TRIM(SUBSTITUTE($L746,CHAR(160)," "))," ",REPT(" ",60)),60))&amp;IF($P746="","","-"&amp;TRIM(RIGHT(SUBSTITUTE(TRIM(SUBSTITUTE($P746,CHAR(160)," "))," ",REPT(" ",60)),60)))&amp;IF($T746="","","-"&amp;TRIM(RIGHT(SUBSTITUTE(TRIM(SUBSTITUTE($T746,CHAR(160)," "))," ",REPT(" ",60)),60)))&amp;".jpg")</f>
        <v/>
      </c>
    </row>
    <row r="747" ht="42" customHeight="1">
      <c r="A747" s="268" t="n">
        <v>27672</v>
      </c>
      <c r="B747" s="264" t="inlineStr">
        <is>
          <t>Hardie-Ferodo 1000 5 October, 1975</t>
        </is>
      </c>
      <c r="C747" s="264" t="n">
        <v>2</v>
      </c>
      <c r="D747" s="264" t="inlineStr">
        <is>
          <t>D</t>
        </is>
      </c>
      <c r="E747" s="264" t="n">
        <v>2</v>
      </c>
      <c r="F747" s="264" t="n">
        <v>7</v>
      </c>
      <c r="G747" s="264" t="inlineStr">
        <is>
          <t>Ron Hodgson Motors</t>
        </is>
      </c>
      <c r="H747" s="264" t="n"/>
      <c r="I747" s="264" t="n"/>
      <c r="J747" s="264" t="inlineStr">
        <is>
          <t>Holden LH Torana SL/R 5000 L34</t>
        </is>
      </c>
      <c r="K747" s="264" t="inlineStr">
        <is>
          <t>5044 V8</t>
        </is>
      </c>
      <c r="L747" s="264" t="inlineStr">
        <is>
          <t>Bob Morris</t>
        </is>
      </c>
      <c r="M747" s="264" t="inlineStr">
        <is>
          <t>AUS</t>
        </is>
      </c>
      <c r="N747" s="697">
        <f>_xlfn.LET(_xlpm.d,_xlfn.XLOOKUP(L747,'[1]Birth Dates'!$A:$A,'[1]Birth Dates'!$B:$B,"",0),IF(_xlpm.d=0,"",_xlpm.d))</f>
        <v/>
      </c>
      <c r="O747" s="264">
        <f>IF(OR(N747="",A747="",NOT(ISNUMBER(N747)),N747&gt;A747),"",DATEDIF(N747,A747,"Y")&amp;" years, "&amp;DATEDIF(N747,A747,"YM")&amp;" months, "&amp;DATEDIF(N747,A747,"MD")&amp;" days")</f>
        <v/>
      </c>
      <c r="P747" s="264" t="inlineStr">
        <is>
          <t>Frank Gardner</t>
        </is>
      </c>
      <c r="Q747" s="264" t="inlineStr">
        <is>
          <t>AUS</t>
        </is>
      </c>
      <c r="R747" s="697">
        <f>_xlfn.LET(_xlpm.d,_xlfn.XLOOKUP(P747,'[1]Birth Dates'!$A:$A,'[1]Birth Dates'!$B:$B,"",0),IF(_xlpm.d=0,"",_xlpm.d))</f>
        <v/>
      </c>
      <c r="S747" s="264">
        <f>IF(OR(R747="",A747="",NOT(ISNUMBER(R747)),R747&gt;A747),"",DATEDIF(R747,A747,"Y")&amp;" years, "&amp;DATEDIF(R747,A747,"YM")&amp;" months, "&amp;DATEDIF(R747,A747,"MD")&amp;" days")</f>
        <v/>
      </c>
      <c r="T747" s="264" t="n"/>
      <c r="U747" s="264" t="n"/>
      <c r="V747" s="697">
        <f>_xlfn.LET(_xlpm.d,_xlfn.XLOOKUP(T747,'[1]Birth Dates'!$A:$A,'[1]Birth Dates'!$B:$B,"",0),IF(_xlpm.d=0,"",_xlpm.d))</f>
        <v/>
      </c>
      <c r="W747" s="264">
        <f>IF(OR(V747="",A747="",NOT(ISNUMBER(V747)),V747&gt;A747),"",DATEDIF(V747,A747,"Y")&amp;" years, "&amp;DATEDIF(V747,A747,"YM")&amp;" months, "&amp;DATEDIF(V747,A747,"MD")&amp;" days")</f>
        <v/>
      </c>
      <c r="X747" s="264" t="n"/>
      <c r="Y747" s="264" t="n"/>
      <c r="Z747" s="264" t="n"/>
      <c r="AA747" s="264" t="n"/>
      <c r="AB747" s="264" t="n">
        <v>4</v>
      </c>
      <c r="AC747" s="264" t="n"/>
      <c r="AD747" s="264" t="n"/>
      <c r="AE747" s="581" t="inlineStr">
        <is>
          <t>2:32.8000</t>
        </is>
      </c>
      <c r="AF747" s="418">
        <f>IF(OR(AE747="",AE747="",AE747=0),"",6.172/(AE747*24))</f>
        <v/>
      </c>
      <c r="AG747" s="269" t="n"/>
      <c r="AH747" s="581" t="inlineStr"/>
      <c r="AI747" s="418">
        <f>IF(OR(AH747="",AH747="",AH747=0),"",6.172/(AH747*24))</f>
        <v/>
      </c>
      <c r="AJ747" s="175">
        <f>IF(AND(ISNUMBER(AB747),ISNUMBER(AG747)),AB747-AG747,"")</f>
        <v/>
      </c>
      <c r="AK747" s="264" t="n"/>
      <c r="AL747" s="264" t="n">
        <v>161</v>
      </c>
      <c r="AM747" s="484" t="n">
        <v>0.2995636574074074</v>
      </c>
      <c r="AN747" s="671">
        <f>IF(OR(AL747="",AM747="",AM747=0),"",AL747*6.172/(AM747*24))</f>
        <v/>
      </c>
      <c r="AO747" s="477">
        <f>IF(AND(AL747=AL746,AM747&lt;&gt;"",AM746&lt;&gt;""),AM747-AM746,"")</f>
        <v/>
      </c>
      <c r="AP747" s="264" t="n"/>
      <c r="AQ747" s="581" t="inlineStr"/>
      <c r="AR747" s="418">
        <f>IF(OR(AQ747="",AQ747="",AQ747=0),"",6.172/(AQ747*24))</f>
        <v/>
      </c>
      <c r="AS747" s="436">
        <f>IF(OR(NOT(ISNUMBER(C747)),NOT(ISNUMBER(AB747))),"",IF(AG747&lt;&gt;"",AG747,AB747)-C747)</f>
        <v/>
      </c>
      <c r="AT747" s="270" t="n"/>
      <c r="AU747" s="271">
        <f>IF($B747="","",TEXT($A747,"yyyymmdd")&amp;"_P"&amp;$C747&amp;"_C"&amp;$F747&amp;"_"&amp;TRIM(RIGHT(SUBSTITUTE(TRIM(SUBSTITUTE($L747,CHAR(160)," "))," ",REPT(" ",60)),60))&amp;IF($P747="","","-"&amp;TRIM(RIGHT(SUBSTITUTE(TRIM(SUBSTITUTE($P747,CHAR(160)," "))," ",REPT(" ",60)),60)))&amp;IF($T747="","","-"&amp;TRIM(RIGHT(SUBSTITUTE(TRIM(SUBSTITUTE($T747,CHAR(160)," "))," ",REPT(" ",60)),60)))&amp;".jpg")</f>
        <v/>
      </c>
    </row>
    <row r="748" ht="42" customHeight="1">
      <c r="A748" s="268" t="n">
        <v>27672</v>
      </c>
      <c r="B748" s="264" t="inlineStr">
        <is>
          <t>Hardie-Ferodo 1000 5 October, 1975</t>
        </is>
      </c>
      <c r="C748" s="264" t="n">
        <v>3</v>
      </c>
      <c r="D748" s="264" t="inlineStr">
        <is>
          <t>D</t>
        </is>
      </c>
      <c r="E748" s="264" t="n">
        <v>3</v>
      </c>
      <c r="F748" s="264" t="n">
        <v>2</v>
      </c>
      <c r="G748" s="264" t="inlineStr">
        <is>
          <t>Marlboro Holden Dealer Team</t>
        </is>
      </c>
      <c r="H748" s="264" t="n"/>
      <c r="I748" s="264" t="n"/>
      <c r="J748" s="264" t="inlineStr">
        <is>
          <t>Holden LH Torana SL/R 5000 L34</t>
        </is>
      </c>
      <c r="K748" s="264" t="inlineStr">
        <is>
          <t>5044 V8</t>
        </is>
      </c>
      <c r="L748" s="264" t="inlineStr">
        <is>
          <t>Colin Bond</t>
        </is>
      </c>
      <c r="M748" s="264" t="inlineStr">
        <is>
          <t>AUS</t>
        </is>
      </c>
      <c r="N748" s="697">
        <f>_xlfn.LET(_xlpm.d,_xlfn.XLOOKUP(L748,'[1]Birth Dates'!$A:$A,'[1]Birth Dates'!$B:$B,"",0),IF(_xlpm.d=0,"",_xlpm.d))</f>
        <v/>
      </c>
      <c r="O748" s="264">
        <f>IF(OR(N748="",A748="",NOT(ISNUMBER(N748)),N748&gt;A748),"",DATEDIF(N748,A748,"Y")&amp;" years, "&amp;DATEDIF(N748,A748,"YM")&amp;" months, "&amp;DATEDIF(N748,A748,"MD")&amp;" days")</f>
        <v/>
      </c>
      <c r="P748" s="264" t="inlineStr">
        <is>
          <t>Johnnie Walker</t>
        </is>
      </c>
      <c r="Q748" s="264" t="inlineStr">
        <is>
          <t>AUS</t>
        </is>
      </c>
      <c r="R748" s="697">
        <f>_xlfn.LET(_xlpm.d,_xlfn.XLOOKUP(P748,'[1]Birth Dates'!$A:$A,'[1]Birth Dates'!$B:$B,"",0),IF(_xlpm.d=0,"",_xlpm.d))</f>
        <v/>
      </c>
      <c r="S748" s="264">
        <f>IF(OR(R748="",A748="",NOT(ISNUMBER(R748)),R748&gt;A748),"",DATEDIF(R748,A748,"Y")&amp;" years, "&amp;DATEDIF(R748,A748,"YM")&amp;" months, "&amp;DATEDIF(R748,A748,"MD")&amp;" days")</f>
        <v/>
      </c>
      <c r="T748" s="264" t="n"/>
      <c r="U748" s="264" t="n"/>
      <c r="V748" s="697">
        <f>_xlfn.LET(_xlpm.d,_xlfn.XLOOKUP(T748,'[1]Birth Dates'!$A:$A,'[1]Birth Dates'!$B:$B,"",0),IF(_xlpm.d=0,"",_xlpm.d))</f>
        <v/>
      </c>
      <c r="W748" s="264">
        <f>IF(OR(V748="",A748="",NOT(ISNUMBER(V748)),V748&gt;A748),"",DATEDIF(V748,A748,"Y")&amp;" years, "&amp;DATEDIF(V748,A748,"YM")&amp;" months, "&amp;DATEDIF(V748,A748,"MD")&amp;" days")</f>
        <v/>
      </c>
      <c r="X748" s="264" t="n"/>
      <c r="Y748" s="264" t="n"/>
      <c r="Z748" s="264" t="n"/>
      <c r="AA748" s="264" t="n"/>
      <c r="AB748" s="264" t="n">
        <v>1</v>
      </c>
      <c r="AC748" s="264" t="n"/>
      <c r="AD748" s="264" t="n"/>
      <c r="AE748" s="581" t="inlineStr">
        <is>
          <t>2:27.4000</t>
        </is>
      </c>
      <c r="AF748" s="418">
        <f>IF(OR(AE748="",AE748="",AE748=0),"",6.172/(AE748*24))</f>
        <v/>
      </c>
      <c r="AG748" s="269" t="n"/>
      <c r="AH748" s="581" t="inlineStr"/>
      <c r="AI748" s="418">
        <f>IF(OR(AH748="",AH748="",AH748=0),"",6.172/(AH748*24))</f>
        <v/>
      </c>
      <c r="AJ748" s="175">
        <f>IF(AND(ISNUMBER(AB748),ISNUMBER(AG748)),AB748-AG748,"")</f>
        <v/>
      </c>
      <c r="AK748" s="264" t="n"/>
      <c r="AL748" s="264" t="n">
        <v>154</v>
      </c>
      <c r="AM748" s="484" t="n">
        <v>0.2991423611111111</v>
      </c>
      <c r="AN748" s="671">
        <f>IF(OR(AL748="",AM748="",AM748=0),"",AL748*6.172/(AM748*24))</f>
        <v/>
      </c>
      <c r="AO748" s="477">
        <f>IF(AND(AL748=AL747,AM748&lt;&gt;"",AM747&lt;&gt;""),AM748-AM747,"")</f>
        <v/>
      </c>
      <c r="AP748" s="264" t="n"/>
      <c r="AQ748" s="581" t="inlineStr"/>
      <c r="AR748" s="418">
        <f>IF(OR(AQ748="",AQ748="",AQ748=0),"",6.172/(AQ748*24))</f>
        <v/>
      </c>
      <c r="AS748" s="436">
        <f>IF(OR(NOT(ISNUMBER(C748)),NOT(ISNUMBER(AB748))),"",IF(AG748&lt;&gt;"",AG748,AB748)-C748)</f>
        <v/>
      </c>
      <c r="AT748" s="270" t="n"/>
      <c r="AU748" s="271">
        <f>IF($B748="","",TEXT($A748,"yyyymmdd")&amp;"_P"&amp;$C748&amp;"_C"&amp;$F748&amp;"_"&amp;TRIM(RIGHT(SUBSTITUTE(TRIM(SUBSTITUTE($L748,CHAR(160)," "))," ",REPT(" ",60)),60))&amp;IF($P748="","","-"&amp;TRIM(RIGHT(SUBSTITUTE(TRIM(SUBSTITUTE($P748,CHAR(160)," "))," ",REPT(" ",60)),60)))&amp;IF($T748="","","-"&amp;TRIM(RIGHT(SUBSTITUTE(TRIM(SUBSTITUTE($T748,CHAR(160)," "))," ",REPT(" ",60)),60)))&amp;".jpg")</f>
        <v/>
      </c>
    </row>
    <row r="749" ht="42" customHeight="1">
      <c r="A749" s="268" t="n">
        <v>27672</v>
      </c>
      <c r="B749" s="264" t="inlineStr">
        <is>
          <t>Hardie-Ferodo 1000 5 October, 1975</t>
        </is>
      </c>
      <c r="C749" s="264" t="n">
        <v>4</v>
      </c>
      <c r="D749" s="264" t="inlineStr">
        <is>
          <t>D</t>
        </is>
      </c>
      <c r="E749" s="264" t="n">
        <v>4</v>
      </c>
      <c r="F749" s="264" t="n">
        <v>3</v>
      </c>
      <c r="G749" s="264" t="inlineStr">
        <is>
          <t>Max Wright Motors Pty Ltd</t>
        </is>
      </c>
      <c r="H749" s="264" t="n"/>
      <c r="I749" s="264" t="n"/>
      <c r="J749" s="264" t="inlineStr">
        <is>
          <t>Holden LH Torana SL/R 5000 L34</t>
        </is>
      </c>
      <c r="K749" s="264" t="inlineStr">
        <is>
          <t>5044 V8</t>
        </is>
      </c>
      <c r="L749" s="264" t="inlineStr">
        <is>
          <t>Bob Skelton</t>
        </is>
      </c>
      <c r="M749" s="264" t="inlineStr">
        <is>
          <t>AUS</t>
        </is>
      </c>
      <c r="N749" s="697">
        <f>_xlfn.LET(_xlpm.d,_xlfn.XLOOKUP(L749,'[1]Birth Dates'!$A:$A,'[1]Birth Dates'!$B:$B,"",0),IF(_xlpm.d=0,"",_xlpm.d))</f>
        <v/>
      </c>
      <c r="O749" s="264">
        <f>IF(OR(N749="",A749="",NOT(ISNUMBER(N749)),N749&gt;A749),"",DATEDIF(N749,A749,"Y")&amp;" years, "&amp;DATEDIF(N749,A749,"YM")&amp;" months, "&amp;DATEDIF(N749,A749,"MD")&amp;" days")</f>
        <v/>
      </c>
      <c r="P749" s="264" t="inlineStr">
        <is>
          <t>Ron Dickson</t>
        </is>
      </c>
      <c r="Q749" s="264" t="inlineStr">
        <is>
          <t>AUS</t>
        </is>
      </c>
      <c r="R749" s="697">
        <f>_xlfn.LET(_xlpm.d,_xlfn.XLOOKUP(P749,'[1]Birth Dates'!$A:$A,'[1]Birth Dates'!$B:$B,"",0),IF(_xlpm.d=0,"",_xlpm.d))</f>
        <v/>
      </c>
      <c r="S749" s="264">
        <f>IF(OR(R749="",A749="",NOT(ISNUMBER(R749)),R749&gt;A749),"",DATEDIF(R749,A749,"Y")&amp;" years, "&amp;DATEDIF(R749,A749,"YM")&amp;" months, "&amp;DATEDIF(R749,A749,"MD")&amp;" days")</f>
        <v/>
      </c>
      <c r="T749" s="264" t="n"/>
      <c r="U749" s="264" t="n"/>
      <c r="V749" s="697">
        <f>_xlfn.LET(_xlpm.d,_xlfn.XLOOKUP(T749,'[1]Birth Dates'!$A:$A,'[1]Birth Dates'!$B:$B,"",0),IF(_xlpm.d=0,"",_xlpm.d))</f>
        <v/>
      </c>
      <c r="W749" s="264">
        <f>IF(OR(V749="",A749="",NOT(ISNUMBER(V749)),V749&gt;A749),"",DATEDIF(V749,A749,"Y")&amp;" years, "&amp;DATEDIF(V749,A749,"YM")&amp;" months, "&amp;DATEDIF(V749,A749,"MD")&amp;" days")</f>
        <v/>
      </c>
      <c r="X749" s="264" t="n"/>
      <c r="Y749" s="264" t="n"/>
      <c r="Z749" s="264" t="n"/>
      <c r="AA749" s="264" t="n"/>
      <c r="AB749" s="264" t="n">
        <v>5</v>
      </c>
      <c r="AC749" s="264" t="n"/>
      <c r="AD749" s="264" t="n"/>
      <c r="AE749" s="334" t="inlineStr">
        <is>
          <t>2:32.0000</t>
        </is>
      </c>
      <c r="AF749" s="418">
        <f>IF(OR(AE749="",AE749="",AE749=0),"",6.172/(AE749*24))</f>
        <v/>
      </c>
      <c r="AG749" s="269" t="n"/>
      <c r="AH749" s="581" t="inlineStr"/>
      <c r="AI749" s="418">
        <f>IF(OR(AH749="",AH749="",AH749=0),"",6.172/(AH749*24))</f>
        <v/>
      </c>
      <c r="AJ749" s="175">
        <f>IF(AND(ISNUMBER(AB749),ISNUMBER(AG749)),AB749-AG749,"")</f>
        <v/>
      </c>
      <c r="AK749" s="264" t="n"/>
      <c r="AL749" s="264" t="n">
        <v>152</v>
      </c>
      <c r="AM749" s="484" t="n">
        <v>0.3006030092592593</v>
      </c>
      <c r="AN749" s="671">
        <f>IF(OR(AL749="",AM749="",AM749=0),"",AL749*6.172/(AM749*24))</f>
        <v/>
      </c>
      <c r="AO749" s="477">
        <f>IF(AND(AL749=AL748,AM749&lt;&gt;"",AM748&lt;&gt;""),AM749-AM748,"")</f>
        <v/>
      </c>
      <c r="AP749" s="264" t="n"/>
      <c r="AQ749" s="581" t="inlineStr"/>
      <c r="AR749" s="418">
        <f>IF(OR(AQ749="",AQ749="",AQ749=0),"",6.172/(AQ749*24))</f>
        <v/>
      </c>
      <c r="AS749" s="436">
        <f>IF(OR(NOT(ISNUMBER(C749)),NOT(ISNUMBER(AB749))),"",IF(AG749&lt;&gt;"",AG749,AB749)-C749)</f>
        <v/>
      </c>
      <c r="AT749" s="270" t="n"/>
      <c r="AU749" s="271">
        <f>IF($B749="","",TEXT($A749,"yyyymmdd")&amp;"_P"&amp;$C749&amp;"_C"&amp;$F749&amp;"_"&amp;TRIM(RIGHT(SUBSTITUTE(TRIM(SUBSTITUTE($L749,CHAR(160)," "))," ",REPT(" ",60)),60))&amp;IF($P749="","","-"&amp;TRIM(RIGHT(SUBSTITUTE(TRIM(SUBSTITUTE($P749,CHAR(160)," "))," ",REPT(" ",60)),60)))&amp;IF($T749="","","-"&amp;TRIM(RIGHT(SUBSTITUTE(TRIM(SUBSTITUTE($T749,CHAR(160)," "))," ",REPT(" ",60)),60)))&amp;".jpg")</f>
        <v/>
      </c>
    </row>
    <row r="750" ht="42" customHeight="1">
      <c r="A750" s="268" t="n">
        <v>27672</v>
      </c>
      <c r="B750" s="264" t="inlineStr">
        <is>
          <t>Hardie-Ferodo 1000 5 October, 1975</t>
        </is>
      </c>
      <c r="C750" s="264" t="n">
        <v>5</v>
      </c>
      <c r="D750" s="264" t="inlineStr">
        <is>
          <t>C</t>
        </is>
      </c>
      <c r="E750" s="264" t="n">
        <v>1</v>
      </c>
      <c r="F750" s="264" t="n">
        <v>6</v>
      </c>
      <c r="G750" s="264" t="inlineStr">
        <is>
          <t>Penrith Mazda Centre Pty Ltd</t>
        </is>
      </c>
      <c r="H750" s="264" t="n"/>
      <c r="I750" s="264" t="n"/>
      <c r="J750" s="264" t="inlineStr">
        <is>
          <t>Mazda RX3</t>
        </is>
      </c>
      <c r="K750" s="264" t="inlineStr">
        <is>
          <t>2292 eq R2</t>
        </is>
      </c>
      <c r="L750" s="264" t="inlineStr">
        <is>
          <t>Don Holland</t>
        </is>
      </c>
      <c r="M750" s="264" t="inlineStr">
        <is>
          <t>AUS</t>
        </is>
      </c>
      <c r="N750" s="697">
        <f>_xlfn.LET(_xlpm.d,_xlfn.XLOOKUP(L750,'[1]Birth Dates'!$A:$A,'[1]Birth Dates'!$B:$B,"",0),IF(_xlpm.d=0,"",_xlpm.d))</f>
        <v/>
      </c>
      <c r="O750" s="264">
        <f>IF(OR(N750="",A750="",NOT(ISNUMBER(N750)),N750&gt;A750),"",DATEDIF(N750,A750,"Y")&amp;" years, "&amp;DATEDIF(N750,A750,"YM")&amp;" months, "&amp;DATEDIF(N750,A750,"MD")&amp;" days")</f>
        <v/>
      </c>
      <c r="P750" s="264" t="inlineStr">
        <is>
          <t>Hiroshi Fushida</t>
        </is>
      </c>
      <c r="Q750" s="264" t="inlineStr">
        <is>
          <t>JPN</t>
        </is>
      </c>
      <c r="R750" s="697">
        <f>_xlfn.LET(_xlpm.d,_xlfn.XLOOKUP(P750,'[1]Birth Dates'!$A:$A,'[1]Birth Dates'!$B:$B,"",0),IF(_xlpm.d=0,"",_xlpm.d))</f>
        <v/>
      </c>
      <c r="S750" s="264">
        <f>IF(OR(R750="",A750="",NOT(ISNUMBER(R750)),R750&gt;A750),"",DATEDIF(R750,A750,"Y")&amp;" years, "&amp;DATEDIF(R750,A750,"YM")&amp;" months, "&amp;DATEDIF(R750,A750,"MD")&amp;" days")</f>
        <v/>
      </c>
      <c r="T750" s="264" t="n"/>
      <c r="U750" s="264" t="n"/>
      <c r="V750" s="697">
        <f>_xlfn.LET(_xlpm.d,_xlfn.XLOOKUP(T750,'[1]Birth Dates'!$A:$A,'[1]Birth Dates'!$B:$B,"",0),IF(_xlpm.d=0,"",_xlpm.d))</f>
        <v/>
      </c>
      <c r="W750" s="264">
        <f>IF(OR(V750="",A750="",NOT(ISNUMBER(V750)),V750&gt;A750),"",DATEDIF(V750,A750,"Y")&amp;" years, "&amp;DATEDIF(V750,A750,"YM")&amp;" months, "&amp;DATEDIF(V750,A750,"MD")&amp;" days")</f>
        <v/>
      </c>
      <c r="X750" s="264" t="n"/>
      <c r="Y750" s="264" t="n"/>
      <c r="Z750" s="264" t="n"/>
      <c r="AA750" s="264" t="n"/>
      <c r="AB750" s="264" t="n">
        <v>19</v>
      </c>
      <c r="AC750" s="264" t="n"/>
      <c r="AD750" s="264" t="n"/>
      <c r="AE750" s="334" t="inlineStr">
        <is>
          <t>2:45.5000</t>
        </is>
      </c>
      <c r="AF750" s="418">
        <f>IF(OR(AE750="",AE750="",AE750=0),"",6.172/(AE750*24))</f>
        <v/>
      </c>
      <c r="AG750" s="269" t="n"/>
      <c r="AH750" s="581" t="inlineStr"/>
      <c r="AI750" s="418">
        <f>IF(OR(AH750="",AH750="",AH750=0),"",6.172/(AH750*24))</f>
        <v/>
      </c>
      <c r="AJ750" s="175">
        <f>IF(AND(ISNUMBER(AB750),ISNUMBER(AG750)),AB750-AG750,"")</f>
        <v/>
      </c>
      <c r="AK750" s="264" t="n"/>
      <c r="AL750" s="264" t="n">
        <v>151</v>
      </c>
      <c r="AM750" s="484" t="n">
        <v>0.3005636574074074</v>
      </c>
      <c r="AN750" s="671">
        <f>IF(OR(AL750="",AM750="",AM750=0),"",AL750*6.172/(AM750*24))</f>
        <v/>
      </c>
      <c r="AO750" s="477">
        <f>IF(AND(AL750=AL749,AM750&lt;&gt;"",AM749&lt;&gt;""),AM750-AM749,"")</f>
        <v/>
      </c>
      <c r="AP750" s="264" t="n"/>
      <c r="AQ750" s="581" t="inlineStr"/>
      <c r="AR750" s="418">
        <f>IF(OR(AQ750="",AQ750="",AQ750=0),"",6.172/(AQ750*24))</f>
        <v/>
      </c>
      <c r="AS750" s="436">
        <f>IF(OR(NOT(ISNUMBER(C750)),NOT(ISNUMBER(AB750))),"",IF(AG750&lt;&gt;"",AG750,AB750)-C750)</f>
        <v/>
      </c>
      <c r="AT750" s="270" t="n"/>
      <c r="AU750" s="271">
        <f>IF($B750="","",TEXT($A750,"yyyymmdd")&amp;"_P"&amp;$C750&amp;"_C"&amp;$F750&amp;"_"&amp;TRIM(RIGHT(SUBSTITUTE(TRIM(SUBSTITUTE($L750,CHAR(160)," "))," ",REPT(" ",60)),60))&amp;IF($P750="","","-"&amp;TRIM(RIGHT(SUBSTITUTE(TRIM(SUBSTITUTE($P750,CHAR(160)," "))," ",REPT(" ",60)),60)))&amp;IF($T750="","","-"&amp;TRIM(RIGHT(SUBSTITUTE(TRIM(SUBSTITUTE($T750,CHAR(160)," "))," ",REPT(" ",60)),60)))&amp;".jpg")</f>
        <v/>
      </c>
    </row>
    <row r="751" ht="42" customHeight="1">
      <c r="A751" s="268" t="n">
        <v>27672</v>
      </c>
      <c r="B751" s="264" t="inlineStr">
        <is>
          <t>Hardie-Ferodo 1000 5 October, 1975</t>
        </is>
      </c>
      <c r="C751" s="264" t="n">
        <v>6</v>
      </c>
      <c r="D751" s="264" t="inlineStr">
        <is>
          <t>B</t>
        </is>
      </c>
      <c r="E751" s="264" t="n">
        <v>1</v>
      </c>
      <c r="F751" s="264" t="n">
        <v>27</v>
      </c>
      <c r="G751" s="264" t="inlineStr">
        <is>
          <t>Alfa Romeo Dealers Australia</t>
        </is>
      </c>
      <c r="H751" s="264" t="n"/>
      <c r="I751" s="264" t="n"/>
      <c r="J751" s="264" t="inlineStr">
        <is>
          <t>Alfa Romeo 2000 GTV</t>
        </is>
      </c>
      <c r="K751" s="264" t="inlineStr">
        <is>
          <t>1962 L4</t>
        </is>
      </c>
      <c r="L751" s="264" t="inlineStr">
        <is>
          <t>Marie-Claude Beaumont</t>
        </is>
      </c>
      <c r="M751" s="264" t="inlineStr">
        <is>
          <t>FRA</t>
        </is>
      </c>
      <c r="N751" s="697">
        <f>_xlfn.LET(_xlpm.d,_xlfn.XLOOKUP(L751,'[1]Birth Dates'!$A:$A,'[1]Birth Dates'!$B:$B,"",0),IF(_xlpm.d=0,"",_xlpm.d))</f>
        <v/>
      </c>
      <c r="O751" s="264">
        <f>IF(OR(N751="",A751="",NOT(ISNUMBER(N751)),N751&gt;A751),"",DATEDIF(N751,A751,"Y")&amp;" years, "&amp;DATEDIF(N751,A751,"YM")&amp;" months, "&amp;DATEDIF(N751,A751,"MD")&amp;" days")</f>
        <v/>
      </c>
      <c r="P751" s="264" t="inlineStr">
        <is>
          <t>John Leffler</t>
        </is>
      </c>
      <c r="Q751" s="264" t="inlineStr">
        <is>
          <t>AUS</t>
        </is>
      </c>
      <c r="R751" s="697">
        <f>_xlfn.LET(_xlpm.d,_xlfn.XLOOKUP(P751,'[1]Birth Dates'!$A:$A,'[1]Birth Dates'!$B:$B,"",0),IF(_xlpm.d=0,"",_xlpm.d))</f>
        <v/>
      </c>
      <c r="S751" s="264">
        <f>IF(OR(R751="",A751="",NOT(ISNUMBER(R751)),R751&gt;A751),"",DATEDIF(R751,A751,"Y")&amp;" years, "&amp;DATEDIF(R751,A751,"YM")&amp;" months, "&amp;DATEDIF(R751,A751,"MD")&amp;" days")</f>
        <v/>
      </c>
      <c r="T751" s="264" t="n"/>
      <c r="U751" s="264" t="n"/>
      <c r="V751" s="697">
        <f>_xlfn.LET(_xlpm.d,_xlfn.XLOOKUP(T751,'[1]Birth Dates'!$A:$A,'[1]Birth Dates'!$B:$B,"",0),IF(_xlpm.d=0,"",_xlpm.d))</f>
        <v/>
      </c>
      <c r="W751" s="264">
        <f>IF(OR(V751="",A751="",NOT(ISNUMBER(V751)),V751&gt;A751),"",DATEDIF(V751,A751,"Y")&amp;" years, "&amp;DATEDIF(V751,A751,"YM")&amp;" months, "&amp;DATEDIF(V751,A751,"MD")&amp;" days")</f>
        <v/>
      </c>
      <c r="X751" s="264" t="n"/>
      <c r="Y751" s="264" t="n"/>
      <c r="Z751" s="264" t="n"/>
      <c r="AA751" s="264" t="n"/>
      <c r="AB751" s="264" t="n">
        <v>29</v>
      </c>
      <c r="AC751" s="264" t="n"/>
      <c r="AD751" s="264" t="n"/>
      <c r="AE751" s="334" t="inlineStr">
        <is>
          <t>2:49.4000</t>
        </is>
      </c>
      <c r="AF751" s="418">
        <f>IF(OR(AE751="",AE751="",AE751=0),"",6.172/(AE751*24))</f>
        <v/>
      </c>
      <c r="AG751" s="269" t="n"/>
      <c r="AH751" s="581" t="inlineStr"/>
      <c r="AI751" s="418">
        <f>IF(OR(AH751="",AH751="",AH751=0),"",6.172/(AH751*24))</f>
        <v/>
      </c>
      <c r="AJ751" s="175">
        <f>IF(AND(ISNUMBER(AB751),ISNUMBER(AG751)),AB751-AG751,"")</f>
        <v/>
      </c>
      <c r="AK751" s="264" t="n"/>
      <c r="AL751" s="264" t="n">
        <v>150</v>
      </c>
      <c r="AM751" s="484" t="n">
        <v>0.29903125</v>
      </c>
      <c r="AN751" s="671">
        <f>IF(OR(AL751="",AM751="",AM751=0),"",AL751*6.172/(AM751*24))</f>
        <v/>
      </c>
      <c r="AO751" s="477">
        <f>IF(AND(AL751=AL750,AM751&lt;&gt;"",AM750&lt;&gt;""),AM751-AM750,"")</f>
        <v/>
      </c>
      <c r="AP751" s="264" t="n"/>
      <c r="AQ751" s="581" t="inlineStr"/>
      <c r="AR751" s="418">
        <f>IF(OR(AQ751="",AQ751="",AQ751=0),"",6.172/(AQ751*24))</f>
        <v/>
      </c>
      <c r="AS751" s="436">
        <f>IF(OR(NOT(ISNUMBER(C751)),NOT(ISNUMBER(AB751))),"",IF(AG751&lt;&gt;"",AG751,AB751)-C751)</f>
        <v/>
      </c>
      <c r="AT751" s="270" t="n"/>
      <c r="AU751" s="271">
        <f>IF($B751="","",TEXT($A751,"yyyymmdd")&amp;"_P"&amp;$C751&amp;"_C"&amp;$F751&amp;"_"&amp;TRIM(RIGHT(SUBSTITUTE(TRIM(SUBSTITUTE($L751,CHAR(160)," "))," ",REPT(" ",60)),60))&amp;IF($P751="","","-"&amp;TRIM(RIGHT(SUBSTITUTE(TRIM(SUBSTITUTE($P751,CHAR(160)," "))," ",REPT(" ",60)),60)))&amp;IF($T751="","","-"&amp;TRIM(RIGHT(SUBSTITUTE(TRIM(SUBSTITUTE($T751,CHAR(160)," "))," ",REPT(" ",60)),60)))&amp;".jpg")</f>
        <v/>
      </c>
    </row>
    <row r="752" ht="42" customHeight="1">
      <c r="A752" s="268" t="n">
        <v>27672</v>
      </c>
      <c r="B752" s="264" t="inlineStr">
        <is>
          <t>Hardie-Ferodo 1000 5 October, 1975</t>
        </is>
      </c>
      <c r="C752" s="264" t="n">
        <v>7</v>
      </c>
      <c r="D752" s="264" t="inlineStr">
        <is>
          <t>B</t>
        </is>
      </c>
      <c r="E752" s="264" t="n">
        <v>2</v>
      </c>
      <c r="F752" s="264" t="n">
        <v>50</v>
      </c>
      <c r="G752" s="264" t="inlineStr">
        <is>
          <t>Fischer Ford Racing</t>
        </is>
      </c>
      <c r="H752" s="264" t="n"/>
      <c r="I752" s="264" t="n"/>
      <c r="J752" s="264" t="inlineStr">
        <is>
          <t>Ford Escort RS2000</t>
        </is>
      </c>
      <c r="K752" s="264" t="inlineStr">
        <is>
          <t>1993 L4</t>
        </is>
      </c>
      <c r="L752" s="264" t="inlineStr">
        <is>
          <t>John Bassett</t>
        </is>
      </c>
      <c r="M752" s="264" t="inlineStr">
        <is>
          <t>AUS</t>
        </is>
      </c>
      <c r="N752" s="697">
        <f>_xlfn.LET(_xlpm.d,_xlfn.XLOOKUP(L752,'[1]Birth Dates'!$A:$A,'[1]Birth Dates'!$B:$B,"",0),IF(_xlpm.d=0,"",_xlpm.d))</f>
        <v/>
      </c>
      <c r="O752" s="264">
        <f>IF(OR(N752="",A752="",NOT(ISNUMBER(N752)),N752&gt;A752),"",DATEDIF(N752,A752,"Y")&amp;" years, "&amp;DATEDIF(N752,A752,"YM")&amp;" months, "&amp;DATEDIF(N752,A752,"MD")&amp;" days")</f>
        <v/>
      </c>
      <c r="P752" s="264" t="inlineStr">
        <is>
          <t>Eric Boord</t>
        </is>
      </c>
      <c r="Q752" s="264" t="inlineStr">
        <is>
          <t>AUS</t>
        </is>
      </c>
      <c r="R752" s="697">
        <f>_xlfn.LET(_xlpm.d,_xlfn.XLOOKUP(P752,'[1]Birth Dates'!$A:$A,'[1]Birth Dates'!$B:$B,"",0),IF(_xlpm.d=0,"",_xlpm.d))</f>
        <v/>
      </c>
      <c r="S752" s="264">
        <f>IF(OR(R752="",A752="",NOT(ISNUMBER(R752)),R752&gt;A752),"",DATEDIF(R752,A752,"Y")&amp;" years, "&amp;DATEDIF(R752,A752,"YM")&amp;" months, "&amp;DATEDIF(R752,A752,"MD")&amp;" days")</f>
        <v/>
      </c>
      <c r="T752" s="264" t="n"/>
      <c r="U752" s="264" t="n"/>
      <c r="V752" s="697">
        <f>_xlfn.LET(_xlpm.d,_xlfn.XLOOKUP(T752,'[1]Birth Dates'!$A:$A,'[1]Birth Dates'!$B:$B,"",0),IF(_xlpm.d=0,"",_xlpm.d))</f>
        <v/>
      </c>
      <c r="W752" s="264">
        <f>IF(OR(V752="",A752="",NOT(ISNUMBER(V752)),V752&gt;A752),"",DATEDIF(V752,A752,"Y")&amp;" years, "&amp;DATEDIF(V752,A752,"YM")&amp;" months, "&amp;DATEDIF(V752,A752,"MD")&amp;" days")</f>
        <v/>
      </c>
      <c r="X752" s="264" t="n"/>
      <c r="Y752" s="264" t="n"/>
      <c r="Z752" s="264" t="n"/>
      <c r="AA752" s="264" t="n"/>
      <c r="AB752" s="264" t="n">
        <v>20</v>
      </c>
      <c r="AC752" s="264" t="n"/>
      <c r="AD752" s="264" t="n"/>
      <c r="AE752" s="334" t="inlineStr">
        <is>
          <t>2:45.8000</t>
        </is>
      </c>
      <c r="AF752" s="418">
        <f>IF(OR(AE752="",AE752="",AE752=0),"",6.172/(AE752*24))</f>
        <v/>
      </c>
      <c r="AG752" s="269" t="n"/>
      <c r="AH752" s="581" t="inlineStr"/>
      <c r="AI752" s="418">
        <f>IF(OR(AH752="",AH752="",AH752=0),"",6.172/(AH752*24))</f>
        <v/>
      </c>
      <c r="AJ752" s="175">
        <f>IF(AND(ISNUMBER(AB752),ISNUMBER(AG752)),AB752-AG752,"")</f>
        <v/>
      </c>
      <c r="AK752" s="264" t="n"/>
      <c r="AL752" s="264" t="n">
        <v>149</v>
      </c>
      <c r="AM752" s="484" t="n">
        <v>0.2992303240740741</v>
      </c>
      <c r="AN752" s="671">
        <f>IF(OR(AL752="",AM752="",AM752=0),"",AL752*6.172/(AM752*24))</f>
        <v/>
      </c>
      <c r="AO752" s="477">
        <f>IF(AND(AL752=AL751,AM752&lt;&gt;"",AM751&lt;&gt;""),AM752-AM751,"")</f>
        <v/>
      </c>
      <c r="AP752" s="264" t="n"/>
      <c r="AQ752" s="581" t="inlineStr"/>
      <c r="AR752" s="418">
        <f>IF(OR(AQ752="",AQ752="",AQ752=0),"",6.172/(AQ752*24))</f>
        <v/>
      </c>
      <c r="AS752" s="436">
        <f>IF(OR(NOT(ISNUMBER(C752)),NOT(ISNUMBER(AB752))),"",IF(AG752&lt;&gt;"",AG752,AB752)-C752)</f>
        <v/>
      </c>
      <c r="AT752" s="270" t="n"/>
      <c r="AU752" s="271">
        <f>IF($B752="","",TEXT($A752,"yyyymmdd")&amp;"_P"&amp;$C752&amp;"_C"&amp;$F752&amp;"_"&amp;TRIM(RIGHT(SUBSTITUTE(TRIM(SUBSTITUTE($L752,CHAR(160)," "))," ",REPT(" ",60)),60))&amp;IF($P752="","","-"&amp;TRIM(RIGHT(SUBSTITUTE(TRIM(SUBSTITUTE($P752,CHAR(160)," "))," ",REPT(" ",60)),60)))&amp;IF($T752="","","-"&amp;TRIM(RIGHT(SUBSTITUTE(TRIM(SUBSTITUTE($T752,CHAR(160)," "))," ",REPT(" ",60)),60)))&amp;".jpg")</f>
        <v/>
      </c>
    </row>
    <row r="753" ht="42" customHeight="1">
      <c r="A753" s="268" t="n">
        <v>27672</v>
      </c>
      <c r="B753" s="264" t="inlineStr">
        <is>
          <t>Hardie-Ferodo 1000 5 October, 1975</t>
        </is>
      </c>
      <c r="C753" s="264" t="n">
        <v>8</v>
      </c>
      <c r="D753" s="264" t="inlineStr">
        <is>
          <t>D</t>
        </is>
      </c>
      <c r="E753" s="264" t="n">
        <v>5</v>
      </c>
      <c r="F753" s="264" t="n">
        <v>15</v>
      </c>
      <c r="G753" s="264" t="inlineStr">
        <is>
          <t>R Coppins</t>
        </is>
      </c>
      <c r="H753" s="264" t="n"/>
      <c r="I753" s="264" t="n"/>
      <c r="J753" s="264" t="inlineStr">
        <is>
          <t>Holden LH Torana SL/R 5000 L34</t>
        </is>
      </c>
      <c r="K753" s="264" t="inlineStr">
        <is>
          <t>5044 V8</t>
        </is>
      </c>
      <c r="L753" s="264" t="inlineStr">
        <is>
          <t>Rod Coppins</t>
        </is>
      </c>
      <c r="M753" s="264" t="inlineStr">
        <is>
          <t>NZL</t>
        </is>
      </c>
      <c r="N753" s="697">
        <f>_xlfn.LET(_xlpm.d,_xlfn.XLOOKUP(L753,'[1]Birth Dates'!$A:$A,'[1]Birth Dates'!$B:$B,"",0),IF(_xlpm.d=0,"",_xlpm.d))</f>
        <v/>
      </c>
      <c r="O753" s="264">
        <f>IF(OR(N753="",A753="",NOT(ISNUMBER(N753)),N753&gt;A753),"",DATEDIF(N753,A753,"Y")&amp;" years, "&amp;DATEDIF(N753,A753,"YM")&amp;" months, "&amp;DATEDIF(N753,A753,"MD")&amp;" days")</f>
        <v/>
      </c>
      <c r="P753" s="264" t="inlineStr">
        <is>
          <t>Jim Richards</t>
        </is>
      </c>
      <c r="Q753" s="264" t="inlineStr">
        <is>
          <t>NZL</t>
        </is>
      </c>
      <c r="R753" s="697">
        <f>_xlfn.LET(_xlpm.d,_xlfn.XLOOKUP(P753,'[1]Birth Dates'!$A:$A,'[1]Birth Dates'!$B:$B,"",0),IF(_xlpm.d=0,"",_xlpm.d))</f>
        <v/>
      </c>
      <c r="S753" s="264">
        <f>IF(OR(R753="",A753="",NOT(ISNUMBER(R753)),R753&gt;A753),"",DATEDIF(R753,A753,"Y")&amp;" years, "&amp;DATEDIF(R753,A753,"YM")&amp;" months, "&amp;DATEDIF(R753,A753,"MD")&amp;" days")</f>
        <v/>
      </c>
      <c r="T753" s="264" t="n"/>
      <c r="U753" s="264" t="n"/>
      <c r="V753" s="697">
        <f>_xlfn.LET(_xlpm.d,_xlfn.XLOOKUP(T753,'[1]Birth Dates'!$A:$A,'[1]Birth Dates'!$B:$B,"",0),IF(_xlpm.d=0,"",_xlpm.d))</f>
        <v/>
      </c>
      <c r="W753" s="264">
        <f>IF(OR(V753="",A753="",NOT(ISNUMBER(V753)),V753&gt;A753),"",DATEDIF(V753,A753,"Y")&amp;" years, "&amp;DATEDIF(V753,A753,"YM")&amp;" months, "&amp;DATEDIF(V753,A753,"MD")&amp;" days")</f>
        <v/>
      </c>
      <c r="X753" s="264" t="n"/>
      <c r="Y753" s="264" t="n"/>
      <c r="Z753" s="264" t="n"/>
      <c r="AA753" s="264" t="n"/>
      <c r="AB753" s="264" t="n">
        <v>8</v>
      </c>
      <c r="AC753" s="264" t="n"/>
      <c r="AD753" s="264" t="n"/>
      <c r="AE753" s="581" t="inlineStr">
        <is>
          <t>2:33.4000</t>
        </is>
      </c>
      <c r="AF753" s="418">
        <f>IF(OR(AE753="",AE753="",AE753=0),"",6.172/(AE753*24))</f>
        <v/>
      </c>
      <c r="AG753" s="269" t="n"/>
      <c r="AH753" s="581" t="inlineStr"/>
      <c r="AI753" s="418">
        <f>IF(OR(AH753="",AH753="",AH753=0),"",6.172/(AH753*24))</f>
        <v/>
      </c>
      <c r="AJ753" s="175">
        <f>IF(AND(ISNUMBER(AB753),ISNUMBER(AG753)),AB753-AG753,"")</f>
        <v/>
      </c>
      <c r="AK753" s="264" t="n"/>
      <c r="AL753" s="264" t="n">
        <v>147</v>
      </c>
      <c r="AM753" s="484" t="n">
        <v>0.2996493055555556</v>
      </c>
      <c r="AN753" s="671">
        <f>IF(OR(AL753="",AM753="",AM753=0),"",AL753*6.172/(AM753*24))</f>
        <v/>
      </c>
      <c r="AO753" s="477">
        <f>IF(AND(AL753=AL752,AM753&lt;&gt;"",AM752&lt;&gt;""),AM753-AM752,"")</f>
        <v/>
      </c>
      <c r="AP753" s="264" t="n"/>
      <c r="AQ753" s="581" t="inlineStr"/>
      <c r="AR753" s="418">
        <f>IF(OR(AQ753="",AQ753="",AQ753=0),"",6.172/(AQ753*24))</f>
        <v/>
      </c>
      <c r="AS753" s="436">
        <f>IF(OR(NOT(ISNUMBER(C753)),NOT(ISNUMBER(AB753))),"",IF(AG753&lt;&gt;"",AG753,AB753)-C753)</f>
        <v/>
      </c>
      <c r="AT753" s="270" t="n"/>
      <c r="AU753" s="271">
        <f>IF($B753="","",TEXT($A753,"yyyymmdd")&amp;"_P"&amp;$C753&amp;"_C"&amp;$F753&amp;"_"&amp;TRIM(RIGHT(SUBSTITUTE(TRIM(SUBSTITUTE($L753,CHAR(160)," "))," ",REPT(" ",60)),60))&amp;IF($P753="","","-"&amp;TRIM(RIGHT(SUBSTITUTE(TRIM(SUBSTITUTE($P753,CHAR(160)," "))," ",REPT(" ",60)),60)))&amp;IF($T753="","","-"&amp;TRIM(RIGHT(SUBSTITUTE(TRIM(SUBSTITUTE($T753,CHAR(160)," "))," ",REPT(" ",60)),60)))&amp;".jpg")</f>
        <v/>
      </c>
    </row>
    <row r="754" ht="42" customHeight="1">
      <c r="A754" s="268" t="n">
        <v>27672</v>
      </c>
      <c r="B754" s="264" t="inlineStr">
        <is>
          <t>Hardie-Ferodo 1000 5 October, 1975</t>
        </is>
      </c>
      <c r="C754" s="264" t="n">
        <v>9</v>
      </c>
      <c r="D754" s="264" t="inlineStr">
        <is>
          <t>D</t>
        </is>
      </c>
      <c r="E754" s="264" t="n">
        <v>6</v>
      </c>
      <c r="F754" s="264" t="n">
        <v>11</v>
      </c>
      <c r="G754" s="264" t="inlineStr">
        <is>
          <t>Tokico</t>
        </is>
      </c>
      <c r="H754" s="264" t="n"/>
      <c r="I754" s="264" t="n"/>
      <c r="J754" s="264" t="inlineStr">
        <is>
          <t>Holden LH Torana SL/R 5000 L34</t>
        </is>
      </c>
      <c r="K754" s="264" t="inlineStr">
        <is>
          <t>5044 V8</t>
        </is>
      </c>
      <c r="L754" s="264" t="inlineStr">
        <is>
          <t>John Pollard</t>
        </is>
      </c>
      <c r="M754" s="264" t="inlineStr">
        <is>
          <t>AUS</t>
        </is>
      </c>
      <c r="N754" s="697">
        <f>_xlfn.LET(_xlpm.d,_xlfn.XLOOKUP(L754,'[1]Birth Dates'!$A:$A,'[1]Birth Dates'!$B:$B,"",0),IF(_xlpm.d=0,"",_xlpm.d))</f>
        <v/>
      </c>
      <c r="O754" s="264">
        <f>IF(OR(N754="",A754="",NOT(ISNUMBER(N754)),N754&gt;A754),"",DATEDIF(N754,A754,"Y")&amp;" years, "&amp;DATEDIF(N754,A754,"YM")&amp;" months, "&amp;DATEDIF(N754,A754,"MD")&amp;" days")</f>
        <v/>
      </c>
      <c r="P754" s="264" t="inlineStr">
        <is>
          <t>Bryan Thomson</t>
        </is>
      </c>
      <c r="Q754" s="264" t="inlineStr">
        <is>
          <t>AUS</t>
        </is>
      </c>
      <c r="R754" s="697">
        <f>_xlfn.LET(_xlpm.d,_xlfn.XLOOKUP(P754,'[1]Birth Dates'!$A:$A,'[1]Birth Dates'!$B:$B,"",0),IF(_xlpm.d=0,"",_xlpm.d))</f>
        <v/>
      </c>
      <c r="S754" s="264">
        <f>IF(OR(R754="",A754="",NOT(ISNUMBER(R754)),R754&gt;A754),"",DATEDIF(R754,A754,"Y")&amp;" years, "&amp;DATEDIF(R754,A754,"YM")&amp;" months, "&amp;DATEDIF(R754,A754,"MD")&amp;" days")</f>
        <v/>
      </c>
      <c r="T754" s="264" t="n"/>
      <c r="U754" s="264" t="n"/>
      <c r="V754" s="697">
        <f>_xlfn.LET(_xlpm.d,_xlfn.XLOOKUP(T754,'[1]Birth Dates'!$A:$A,'[1]Birth Dates'!$B:$B,"",0),IF(_xlpm.d=0,"",_xlpm.d))</f>
        <v/>
      </c>
      <c r="W754" s="264">
        <f>IF(OR(V754="",A754="",NOT(ISNUMBER(V754)),V754&gt;A754),"",DATEDIF(V754,A754,"Y")&amp;" years, "&amp;DATEDIF(V754,A754,"YM")&amp;" months, "&amp;DATEDIF(V754,A754,"MD")&amp;" days")</f>
        <v/>
      </c>
      <c r="X754" s="264" t="n"/>
      <c r="Y754" s="264" t="n"/>
      <c r="Z754" s="264" t="n"/>
      <c r="AA754" s="264" t="n"/>
      <c r="AB754" s="264" t="n">
        <v>14</v>
      </c>
      <c r="AC754" s="264" t="n"/>
      <c r="AD754" s="264" t="n"/>
      <c r="AE754" s="581" t="inlineStr">
        <is>
          <t>2:39.2000</t>
        </is>
      </c>
      <c r="AF754" s="418">
        <f>IF(OR(AE754="",AE754="",AE754=0),"",6.172/(AE754*24))</f>
        <v/>
      </c>
      <c r="AG754" s="269" t="n"/>
      <c r="AH754" s="581" t="inlineStr"/>
      <c r="AI754" s="418">
        <f>IF(OR(AH754="",AH754="",AH754=0),"",6.172/(AH754*24))</f>
        <v/>
      </c>
      <c r="AJ754" s="175">
        <f>IF(AND(ISNUMBER(AB754),ISNUMBER(AG754)),AB754-AG754,"")</f>
        <v/>
      </c>
      <c r="AK754" s="264" t="n"/>
      <c r="AL754" s="264" t="n">
        <v>147</v>
      </c>
      <c r="AM754" s="484" t="n">
        <v>0.2997083333333333</v>
      </c>
      <c r="AN754" s="671">
        <f>IF(OR(AL754="",AM754="",AM754=0),"",AL754*6.172/(AM754*24))</f>
        <v/>
      </c>
      <c r="AO754" s="477">
        <f>IF(AND(AL754=AL753,AM754&lt;&gt;"",AM753&lt;&gt;""),AM754-AM753,"")</f>
        <v/>
      </c>
      <c r="AP754" s="264" t="n"/>
      <c r="AQ754" s="581" t="inlineStr"/>
      <c r="AR754" s="418">
        <f>IF(OR(AQ754="",AQ754="",AQ754=0),"",6.172/(AQ754*24))</f>
        <v/>
      </c>
      <c r="AS754" s="436">
        <f>IF(OR(NOT(ISNUMBER(C754)),NOT(ISNUMBER(AB754))),"",IF(AG754&lt;&gt;"",AG754,AB754)-C754)</f>
        <v/>
      </c>
      <c r="AT754" s="270" t="n"/>
      <c r="AU754" s="271">
        <f>IF($B754="","",TEXT($A754,"yyyymmdd")&amp;"_P"&amp;$C754&amp;"_C"&amp;$F754&amp;"_"&amp;TRIM(RIGHT(SUBSTITUTE(TRIM(SUBSTITUTE($L754,CHAR(160)," "))," ",REPT(" ",60)),60))&amp;IF($P754="","","-"&amp;TRIM(RIGHT(SUBSTITUTE(TRIM(SUBSTITUTE($P754,CHAR(160)," "))," ",REPT(" ",60)),60)))&amp;IF($T754="","","-"&amp;TRIM(RIGHT(SUBSTITUTE(TRIM(SUBSTITUTE($T754,CHAR(160)," "))," ",REPT(" ",60)),60)))&amp;".jpg")</f>
        <v/>
      </c>
    </row>
    <row r="755" ht="42" customHeight="1">
      <c r="A755" s="268" t="n">
        <v>27672</v>
      </c>
      <c r="B755" s="264" t="inlineStr">
        <is>
          <t>Hardie-Ferodo 1000 5 October, 1975</t>
        </is>
      </c>
      <c r="C755" s="264" t="n">
        <v>10</v>
      </c>
      <c r="D755" s="264" t="inlineStr">
        <is>
          <t>B</t>
        </is>
      </c>
      <c r="E755" s="264" t="n">
        <v>3</v>
      </c>
      <c r="F755" s="264" t="n">
        <v>37</v>
      </c>
      <c r="G755" s="264" t="inlineStr">
        <is>
          <t>Ron Hodgson Motors</t>
        </is>
      </c>
      <c r="H755" s="264" t="n"/>
      <c r="I755" s="264" t="n"/>
      <c r="J755" s="264" t="inlineStr">
        <is>
          <t>Triumph Dolomite Sprint</t>
        </is>
      </c>
      <c r="K755" s="264" t="inlineStr">
        <is>
          <t>1998 L4</t>
        </is>
      </c>
      <c r="L755" s="264" t="inlineStr">
        <is>
          <t>James Laing-Peach</t>
        </is>
      </c>
      <c r="M755" s="264" t="inlineStr">
        <is>
          <t>AUS</t>
        </is>
      </c>
      <c r="N755" s="697">
        <f>_xlfn.LET(_xlpm.d,_xlfn.XLOOKUP(L755,'[1]Birth Dates'!$A:$A,'[1]Birth Dates'!$B:$B,"",0),IF(_xlpm.d=0,"",_xlpm.d))</f>
        <v/>
      </c>
      <c r="O755" s="264">
        <f>IF(OR(N755="",A755="",NOT(ISNUMBER(N755)),N755&gt;A755),"",DATEDIF(N755,A755,"Y")&amp;" years, "&amp;DATEDIF(N755,A755,"YM")&amp;" months, "&amp;DATEDIF(N755,A755,"MD")&amp;" days")</f>
        <v/>
      </c>
      <c r="P755" s="264" t="inlineStr">
        <is>
          <t>Graham Moore</t>
        </is>
      </c>
      <c r="Q755" s="264" t="inlineStr">
        <is>
          <t>AUS</t>
        </is>
      </c>
      <c r="R755" s="697">
        <f>_xlfn.LET(_xlpm.d,_xlfn.XLOOKUP(P755,'[1]Birth Dates'!$A:$A,'[1]Birth Dates'!$B:$B,"",0),IF(_xlpm.d=0,"",_xlpm.d))</f>
        <v/>
      </c>
      <c r="S755" s="264">
        <f>IF(OR(R755="",A755="",NOT(ISNUMBER(R755)),R755&gt;A755),"",DATEDIF(R755,A755,"Y")&amp;" years, "&amp;DATEDIF(R755,A755,"YM")&amp;" months, "&amp;DATEDIF(R755,A755,"MD")&amp;" days")</f>
        <v/>
      </c>
      <c r="T755" s="264" t="n"/>
      <c r="U755" s="264" t="n"/>
      <c r="V755" s="697">
        <f>_xlfn.LET(_xlpm.d,_xlfn.XLOOKUP(T755,'[1]Birth Dates'!$A:$A,'[1]Birth Dates'!$B:$B,"",0),IF(_xlpm.d=0,"",_xlpm.d))</f>
        <v/>
      </c>
      <c r="W755" s="264">
        <f>IF(OR(V755="",A755="",NOT(ISNUMBER(V755)),V755&gt;A755),"",DATEDIF(V755,A755,"Y")&amp;" years, "&amp;DATEDIF(V755,A755,"YM")&amp;" months, "&amp;DATEDIF(V755,A755,"MD")&amp;" days")</f>
        <v/>
      </c>
      <c r="X755" s="264" t="n"/>
      <c r="Y755" s="264" t="n"/>
      <c r="Z755" s="264" t="n"/>
      <c r="AA755" s="264" t="n"/>
      <c r="AB755" s="264" t="n">
        <v>33</v>
      </c>
      <c r="AC755" s="264" t="n"/>
      <c r="AD755" s="264" t="n"/>
      <c r="AE755" s="581" t="inlineStr">
        <is>
          <t>2:50.1000</t>
        </is>
      </c>
      <c r="AF755" s="418">
        <f>IF(OR(AE755="",AE755="",AE755=0),"",6.172/(AE755*24))</f>
        <v/>
      </c>
      <c r="AG755" s="269" t="n"/>
      <c r="AH755" s="581" t="inlineStr"/>
      <c r="AI755" s="418">
        <f>IF(OR(AH755="",AH755="",AH755=0),"",6.172/(AH755*24))</f>
        <v/>
      </c>
      <c r="AJ755" s="175">
        <f>IF(AND(ISNUMBER(AB755),ISNUMBER(AG755)),AB755-AG755,"")</f>
        <v/>
      </c>
      <c r="AK755" s="264" t="n"/>
      <c r="AL755" s="264" t="n">
        <v>145</v>
      </c>
      <c r="AM755" s="484" t="n">
        <v>0.3006435185185185</v>
      </c>
      <c r="AN755" s="671">
        <f>IF(OR(AL755="",AM755="",AM755=0),"",AL755*6.172/(AM755*24))</f>
        <v/>
      </c>
      <c r="AO755" s="477">
        <f>IF(AND(AL755=AL754,AM755&lt;&gt;"",AM754&lt;&gt;""),AM755-AM754,"")</f>
        <v/>
      </c>
      <c r="AP755" s="264" t="n"/>
      <c r="AQ755" s="581" t="inlineStr"/>
      <c r="AR755" s="418">
        <f>IF(OR(AQ755="",AQ755="",AQ755=0),"",6.172/(AQ755*24))</f>
        <v/>
      </c>
      <c r="AS755" s="436">
        <f>IF(OR(NOT(ISNUMBER(C755)),NOT(ISNUMBER(AB755))),"",IF(AG755&lt;&gt;"",AG755,AB755)-C755)</f>
        <v/>
      </c>
      <c r="AT755" s="270" t="n"/>
      <c r="AU755" s="271">
        <f>IF($B755="","",TEXT($A755,"yyyymmdd")&amp;"_P"&amp;$C755&amp;"_C"&amp;$F755&amp;"_"&amp;TRIM(RIGHT(SUBSTITUTE(TRIM(SUBSTITUTE($L755,CHAR(160)," "))," ",REPT(" ",60)),60))&amp;IF($P755="","","-"&amp;TRIM(RIGHT(SUBSTITUTE(TRIM(SUBSTITUTE($P755,CHAR(160)," "))," ",REPT(" ",60)),60)))&amp;IF($T755="","","-"&amp;TRIM(RIGHT(SUBSTITUTE(TRIM(SUBSTITUTE($T755,CHAR(160)," "))," ",REPT(" ",60)),60)))&amp;".jpg")</f>
        <v/>
      </c>
    </row>
    <row r="756" ht="42" customHeight="1">
      <c r="A756" s="268" t="n">
        <v>27672</v>
      </c>
      <c r="B756" s="264" t="inlineStr">
        <is>
          <t>Hardie-Ferodo 1000 5 October, 1975</t>
        </is>
      </c>
      <c r="C756" s="264" t="n">
        <v>11</v>
      </c>
      <c r="D756" s="264" t="inlineStr">
        <is>
          <t>B</t>
        </is>
      </c>
      <c r="E756" s="264" t="n">
        <v>4</v>
      </c>
      <c r="F756" s="264" t="n">
        <v>45</v>
      </c>
      <c r="G756" s="264" t="inlineStr">
        <is>
          <t>Jubilee Motors Five Dock Pty Ltd</t>
        </is>
      </c>
      <c r="H756" s="264" t="n"/>
      <c r="I756" s="264" t="n"/>
      <c r="J756" s="264" t="inlineStr">
        <is>
          <t>Ford Escort RS2000</t>
        </is>
      </c>
      <c r="K756" s="264" t="inlineStr">
        <is>
          <t>1993 L4</t>
        </is>
      </c>
      <c r="L756" s="264" t="inlineStr">
        <is>
          <t>Bill Brown</t>
        </is>
      </c>
      <c r="M756" s="264" t="inlineStr">
        <is>
          <t>AUS</t>
        </is>
      </c>
      <c r="N756" s="697">
        <f>_xlfn.LET(_xlpm.d,_xlfn.XLOOKUP(L756,'[1]Birth Dates'!$A:$A,'[1]Birth Dates'!$B:$B,"",0),IF(_xlpm.d=0,"",_xlpm.d))</f>
        <v/>
      </c>
      <c r="O756" s="264">
        <f>IF(OR(N756="",A756="",NOT(ISNUMBER(N756)),N756&gt;A756),"",DATEDIF(N756,A756,"Y")&amp;" years, "&amp;DATEDIF(N756,A756,"YM")&amp;" months, "&amp;DATEDIF(N756,A756,"MD")&amp;" days")</f>
        <v/>
      </c>
      <c r="P756" s="264" t="inlineStr">
        <is>
          <t>Sue Ransom</t>
        </is>
      </c>
      <c r="Q756" s="264" t="inlineStr">
        <is>
          <t>AUS</t>
        </is>
      </c>
      <c r="R756" s="697">
        <f>_xlfn.LET(_xlpm.d,_xlfn.XLOOKUP(P756,'[1]Birth Dates'!$A:$A,'[1]Birth Dates'!$B:$B,"",0),IF(_xlpm.d=0,"",_xlpm.d))</f>
        <v/>
      </c>
      <c r="S756" s="264">
        <f>IF(OR(R756="",A756="",NOT(ISNUMBER(R756)),R756&gt;A756),"",DATEDIF(R756,A756,"Y")&amp;" years, "&amp;DATEDIF(R756,A756,"YM")&amp;" months, "&amp;DATEDIF(R756,A756,"MD")&amp;" days")</f>
        <v/>
      </c>
      <c r="T756" s="264" t="n"/>
      <c r="U756" s="264" t="n"/>
      <c r="V756" s="697">
        <f>_xlfn.LET(_xlpm.d,_xlfn.XLOOKUP(T756,'[1]Birth Dates'!$A:$A,'[1]Birth Dates'!$B:$B,"",0),IF(_xlpm.d=0,"",_xlpm.d))</f>
        <v/>
      </c>
      <c r="W756" s="264">
        <f>IF(OR(V756="",A756="",NOT(ISNUMBER(V756)),V756&gt;A756),"",DATEDIF(V756,A756,"Y")&amp;" years, "&amp;DATEDIF(V756,A756,"YM")&amp;" months, "&amp;DATEDIF(V756,A756,"MD")&amp;" days")</f>
        <v/>
      </c>
      <c r="X756" s="264" t="n"/>
      <c r="Y756" s="264" t="n"/>
      <c r="Z756" s="264" t="n"/>
      <c r="AA756" s="264" t="n"/>
      <c r="AB756" s="264" t="n">
        <v>34</v>
      </c>
      <c r="AC756" s="264" t="n"/>
      <c r="AD756" s="264" t="n"/>
      <c r="AE756" s="581" t="inlineStr">
        <is>
          <t>2:50.3000</t>
        </is>
      </c>
      <c r="AF756" s="418">
        <f>IF(OR(AE756="",AE756="",AE756=0),"",6.172/(AE756*24))</f>
        <v/>
      </c>
      <c r="AG756" s="269" t="n"/>
      <c r="AH756" s="581" t="inlineStr"/>
      <c r="AI756" s="418">
        <f>IF(OR(AH756="",AH756="",AH756=0),"",6.172/(AH756*24))</f>
        <v/>
      </c>
      <c r="AJ756" s="175">
        <f>IF(AND(ISNUMBER(AB756),ISNUMBER(AG756)),AB756-AG756,"")</f>
        <v/>
      </c>
      <c r="AK756" s="264" t="n"/>
      <c r="AL756" s="264" t="n">
        <v>144</v>
      </c>
      <c r="AM756" s="484" t="n">
        <v>0.2988356481481482</v>
      </c>
      <c r="AN756" s="671">
        <f>IF(OR(AL756="",AM756="",AM756=0),"",AL756*6.172/(AM756*24))</f>
        <v/>
      </c>
      <c r="AO756" s="477">
        <f>IF(AND(AL756=AL755,AM756&lt;&gt;"",AM755&lt;&gt;""),AM756-AM755,"")</f>
        <v/>
      </c>
      <c r="AP756" s="264" t="n"/>
      <c r="AQ756" s="581" t="inlineStr"/>
      <c r="AR756" s="418">
        <f>IF(OR(AQ756="",AQ756="",AQ756=0),"",6.172/(AQ756*24))</f>
        <v/>
      </c>
      <c r="AS756" s="436">
        <f>IF(OR(NOT(ISNUMBER(C756)),NOT(ISNUMBER(AB756))),"",IF(AG756&lt;&gt;"",AG756,AB756)-C756)</f>
        <v/>
      </c>
      <c r="AT756" s="270" t="n"/>
      <c r="AU756" s="271">
        <f>IF($B756="","",TEXT($A756,"yyyymmdd")&amp;"_P"&amp;$C756&amp;"_C"&amp;$F756&amp;"_"&amp;TRIM(RIGHT(SUBSTITUTE(TRIM(SUBSTITUTE($L756,CHAR(160)," "))," ",REPT(" ",60)),60))&amp;IF($P756="","","-"&amp;TRIM(RIGHT(SUBSTITUTE(TRIM(SUBSTITUTE($P756,CHAR(160)," "))," ",REPT(" ",60)),60)))&amp;IF($T756="","","-"&amp;TRIM(RIGHT(SUBSTITUTE(TRIM(SUBSTITUTE($T756,CHAR(160)," "))," ",REPT(" ",60)),60)))&amp;".jpg")</f>
        <v/>
      </c>
    </row>
    <row r="757" ht="42" customHeight="1">
      <c r="A757" s="268" t="n">
        <v>27672</v>
      </c>
      <c r="B757" s="264" t="inlineStr">
        <is>
          <t>Hardie-Ferodo 1000 5 October, 1975</t>
        </is>
      </c>
      <c r="C757" s="264" t="n">
        <v>12</v>
      </c>
      <c r="D757" s="264" t="inlineStr">
        <is>
          <t>B</t>
        </is>
      </c>
      <c r="E757" s="264" t="n">
        <v>5</v>
      </c>
      <c r="F757" s="264" t="n">
        <v>36</v>
      </c>
      <c r="G757" s="264" t="inlineStr">
        <is>
          <t>B S Stillwell Ford &amp; Co Pty Ltd</t>
        </is>
      </c>
      <c r="H757" s="264" t="n"/>
      <c r="I757" s="264" t="n"/>
      <c r="J757" s="264" t="inlineStr">
        <is>
          <t>Ford Escort RS2000</t>
        </is>
      </c>
      <c r="K757" s="264" t="inlineStr">
        <is>
          <t>1993 L4</t>
        </is>
      </c>
      <c r="L757" s="264" t="inlineStr">
        <is>
          <t>Mike Stillwell</t>
        </is>
      </c>
      <c r="M757" s="264" t="inlineStr">
        <is>
          <t>AUS</t>
        </is>
      </c>
      <c r="N757" s="697">
        <f>_xlfn.LET(_xlpm.d,_xlfn.XLOOKUP(L757,'[1]Birth Dates'!$A:$A,'[1]Birth Dates'!$B:$B,"",0),IF(_xlpm.d=0,"",_xlpm.d))</f>
        <v/>
      </c>
      <c r="O757" s="264">
        <f>IF(OR(N757="",A757="",NOT(ISNUMBER(N757)),N757&gt;A757),"",DATEDIF(N757,A757,"Y")&amp;" years, "&amp;DATEDIF(N757,A757,"YM")&amp;" months, "&amp;DATEDIF(N757,A757,"MD")&amp;" days")</f>
        <v/>
      </c>
      <c r="P757" s="264" t="inlineStr">
        <is>
          <t>Geoff Brabham</t>
        </is>
      </c>
      <c r="Q757" s="264" t="inlineStr">
        <is>
          <t>AUS</t>
        </is>
      </c>
      <c r="R757" s="697">
        <f>_xlfn.LET(_xlpm.d,_xlfn.XLOOKUP(P757,'[1]Birth Dates'!$A:$A,'[1]Birth Dates'!$B:$B,"",0),IF(_xlpm.d=0,"",_xlpm.d))</f>
        <v/>
      </c>
      <c r="S757" s="264">
        <f>IF(OR(R757="",A757="",NOT(ISNUMBER(R757)),R757&gt;A757),"",DATEDIF(R757,A757,"Y")&amp;" years, "&amp;DATEDIF(R757,A757,"YM")&amp;" months, "&amp;DATEDIF(R757,A757,"MD")&amp;" days")</f>
        <v/>
      </c>
      <c r="T757" s="264" t="n"/>
      <c r="U757" s="264" t="n"/>
      <c r="V757" s="697">
        <f>_xlfn.LET(_xlpm.d,_xlfn.XLOOKUP(T757,'[1]Birth Dates'!$A:$A,'[1]Birth Dates'!$B:$B,"",0),IF(_xlpm.d=0,"",_xlpm.d))</f>
        <v/>
      </c>
      <c r="W757" s="264">
        <f>IF(OR(V757="",A757="",NOT(ISNUMBER(V757)),V757&gt;A757),"",DATEDIF(V757,A757,"Y")&amp;" years, "&amp;DATEDIF(V757,A757,"YM")&amp;" months, "&amp;DATEDIF(V757,A757,"MD")&amp;" days")</f>
        <v/>
      </c>
      <c r="X757" s="264" t="n"/>
      <c r="Y757" s="264" t="n"/>
      <c r="Z757" s="264" t="n"/>
      <c r="AA757" s="264" t="n"/>
      <c r="AB757" s="264" t="n">
        <v>27</v>
      </c>
      <c r="AC757" s="264" t="n"/>
      <c r="AD757" s="264" t="n"/>
      <c r="AE757" s="581" t="inlineStr">
        <is>
          <t>2:47.4000</t>
        </is>
      </c>
      <c r="AF757" s="418">
        <f>IF(OR(AE757="",AE757="",AE757=0),"",6.172/(AE757*24))</f>
        <v/>
      </c>
      <c r="AG757" s="269" t="n"/>
      <c r="AH757" s="581" t="inlineStr"/>
      <c r="AI757" s="418">
        <f>IF(OR(AH757="",AH757="",AH757=0),"",6.172/(AH757*24))</f>
        <v/>
      </c>
      <c r="AJ757" s="175">
        <f>IF(AND(ISNUMBER(AB757),ISNUMBER(AG757)),AB757-AG757,"")</f>
        <v/>
      </c>
      <c r="AK757" s="264" t="n"/>
      <c r="AL757" s="264" t="n">
        <v>141</v>
      </c>
      <c r="AM757" s="484" t="n">
        <v>0.299974537037037</v>
      </c>
      <c r="AN757" s="671">
        <f>IF(OR(AL757="",AM757="",AM757=0),"",AL757*6.172/(AM757*24))</f>
        <v/>
      </c>
      <c r="AO757" s="477">
        <f>IF(AND(AL757=AL756,AM757&lt;&gt;"",AM756&lt;&gt;""),AM757-AM756,"")</f>
        <v/>
      </c>
      <c r="AP757" s="264" t="n"/>
      <c r="AQ757" s="581" t="inlineStr"/>
      <c r="AR757" s="418">
        <f>IF(OR(AQ757="",AQ757="",AQ757=0),"",6.172/(AQ757*24))</f>
        <v/>
      </c>
      <c r="AS757" s="436">
        <f>IF(OR(NOT(ISNUMBER(C757)),NOT(ISNUMBER(AB757))),"",IF(AG757&lt;&gt;"",AG757,AB757)-C757)</f>
        <v/>
      </c>
      <c r="AT757" s="270" t="n"/>
      <c r="AU757" s="271">
        <f>IF($B757="","",TEXT($A757,"yyyymmdd")&amp;"_P"&amp;$C757&amp;"_C"&amp;$F757&amp;"_"&amp;TRIM(RIGHT(SUBSTITUTE(TRIM(SUBSTITUTE($L757,CHAR(160)," "))," ",REPT(" ",60)),60))&amp;IF($P757="","","-"&amp;TRIM(RIGHT(SUBSTITUTE(TRIM(SUBSTITUTE($P757,CHAR(160)," "))," ",REPT(" ",60)),60)))&amp;IF($T757="","","-"&amp;TRIM(RIGHT(SUBSTITUTE(TRIM(SUBSTITUTE($T757,CHAR(160)," "))," ",REPT(" ",60)),60)))&amp;".jpg")</f>
        <v/>
      </c>
    </row>
    <row r="758" ht="42" customHeight="1">
      <c r="A758" s="268" t="n">
        <v>27672</v>
      </c>
      <c r="B758" s="264" t="inlineStr">
        <is>
          <t>Hardie-Ferodo 1000 5 October, 1975</t>
        </is>
      </c>
      <c r="C758" s="264" t="n">
        <v>13</v>
      </c>
      <c r="D758" s="264" t="inlineStr">
        <is>
          <t>B</t>
        </is>
      </c>
      <c r="E758" s="264" t="n">
        <v>6</v>
      </c>
      <c r="F758" s="264" t="n">
        <v>46</v>
      </c>
      <c r="G758" s="264" t="inlineStr">
        <is>
          <t>De Bortolis Wines Pty Ltd</t>
        </is>
      </c>
      <c r="H758" s="264" t="n"/>
      <c r="I758" s="264" t="n"/>
      <c r="J758" s="264" t="inlineStr">
        <is>
          <t>Ford Escort RS2000</t>
        </is>
      </c>
      <c r="K758" s="264" t="inlineStr">
        <is>
          <t>1993 L4</t>
        </is>
      </c>
      <c r="L758" s="264" t="inlineStr">
        <is>
          <t>Bruce Hodgson</t>
        </is>
      </c>
      <c r="M758" s="264" t="inlineStr">
        <is>
          <t>AUS</t>
        </is>
      </c>
      <c r="N758" s="697">
        <f>_xlfn.LET(_xlpm.d,_xlfn.XLOOKUP(L758,'[1]Birth Dates'!$A:$A,'[1]Birth Dates'!$B:$B,"",0),IF(_xlpm.d=0,"",_xlpm.d))</f>
        <v/>
      </c>
      <c r="O758" s="264">
        <f>IF(OR(N758="",A758="",NOT(ISNUMBER(N758)),N758&gt;A758),"",DATEDIF(N758,A758,"Y")&amp;" years, "&amp;DATEDIF(N758,A758,"YM")&amp;" months, "&amp;DATEDIF(N758,A758,"MD")&amp;" days")</f>
        <v/>
      </c>
      <c r="P758" s="264" t="inlineStr">
        <is>
          <t>Dave Morrow</t>
        </is>
      </c>
      <c r="Q758" s="264" t="inlineStr">
        <is>
          <t>AUS</t>
        </is>
      </c>
      <c r="R758" s="697">
        <f>_xlfn.LET(_xlpm.d,_xlfn.XLOOKUP(P758,'[1]Birth Dates'!$A:$A,'[1]Birth Dates'!$B:$B,"",0),IF(_xlpm.d=0,"",_xlpm.d))</f>
        <v/>
      </c>
      <c r="S758" s="264">
        <f>IF(OR(R758="",A758="",NOT(ISNUMBER(R758)),R758&gt;A758),"",DATEDIF(R758,A758,"Y")&amp;" years, "&amp;DATEDIF(R758,A758,"YM")&amp;" months, "&amp;DATEDIF(R758,A758,"MD")&amp;" days")</f>
        <v/>
      </c>
      <c r="T758" s="264" t="n"/>
      <c r="U758" s="264" t="n"/>
      <c r="V758" s="697">
        <f>_xlfn.LET(_xlpm.d,_xlfn.XLOOKUP(T758,'[1]Birth Dates'!$A:$A,'[1]Birth Dates'!$B:$B,"",0),IF(_xlpm.d=0,"",_xlpm.d))</f>
        <v/>
      </c>
      <c r="W758" s="264">
        <f>IF(OR(V758="",A758="",NOT(ISNUMBER(V758)),V758&gt;A758),"",DATEDIF(V758,A758,"Y")&amp;" years, "&amp;DATEDIF(V758,A758,"YM")&amp;" months, "&amp;DATEDIF(V758,A758,"MD")&amp;" days")</f>
        <v/>
      </c>
      <c r="X758" s="264" t="n"/>
      <c r="Y758" s="264" t="n"/>
      <c r="Z758" s="264" t="n"/>
      <c r="AA758" s="264" t="n"/>
      <c r="AB758" s="264" t="n">
        <v>37</v>
      </c>
      <c r="AC758" s="264" t="n"/>
      <c r="AD758" s="264" t="n"/>
      <c r="AE758" s="581" t="inlineStr">
        <is>
          <t>2:51.1000</t>
        </is>
      </c>
      <c r="AF758" s="418">
        <f>IF(OR(AE758="",AE758="",AE758=0),"",6.172/(AE758*24))</f>
        <v/>
      </c>
      <c r="AG758" s="269" t="n"/>
      <c r="AH758" s="581" t="inlineStr"/>
      <c r="AI758" s="418">
        <f>IF(OR(AH758="",AH758="",AH758=0),"",6.172/(AH758*24))</f>
        <v/>
      </c>
      <c r="AJ758" s="175">
        <f>IF(AND(ISNUMBER(AB758),ISNUMBER(AG758)),AB758-AG758,"")</f>
        <v/>
      </c>
      <c r="AK758" s="264" t="n"/>
      <c r="AL758" s="264" t="n">
        <v>140</v>
      </c>
      <c r="AM758" s="484" t="n">
        <v>0.3004166666666667</v>
      </c>
      <c r="AN758" s="671">
        <f>IF(OR(AL758="",AM758="",AM758=0),"",AL758*6.172/(AM758*24))</f>
        <v/>
      </c>
      <c r="AO758" s="477">
        <f>IF(AND(AL758=AL757,AM758&lt;&gt;"",AM757&lt;&gt;""),AM758-AM757,"")</f>
        <v/>
      </c>
      <c r="AP758" s="264" t="n"/>
      <c r="AQ758" s="581" t="inlineStr"/>
      <c r="AR758" s="418">
        <f>IF(OR(AQ758="",AQ758="",AQ758=0),"",6.172/(AQ758*24))</f>
        <v/>
      </c>
      <c r="AS758" s="436">
        <f>IF(OR(NOT(ISNUMBER(C758)),NOT(ISNUMBER(AB758))),"",IF(AG758&lt;&gt;"",AG758,AB758)-C758)</f>
        <v/>
      </c>
      <c r="AT758" s="270" t="n"/>
      <c r="AU758" s="271">
        <f>IF($B758="","",TEXT($A758,"yyyymmdd")&amp;"_P"&amp;$C758&amp;"_C"&amp;$F758&amp;"_"&amp;TRIM(RIGHT(SUBSTITUTE(TRIM(SUBSTITUTE($L758,CHAR(160)," "))," ",REPT(" ",60)),60))&amp;IF($P758="","","-"&amp;TRIM(RIGHT(SUBSTITUTE(TRIM(SUBSTITUTE($P758,CHAR(160)," "))," ",REPT(" ",60)),60)))&amp;IF($T758="","","-"&amp;TRIM(RIGHT(SUBSTITUTE(TRIM(SUBSTITUTE($T758,CHAR(160)," "))," ",REPT(" ",60)),60)))&amp;".jpg")</f>
        <v/>
      </c>
    </row>
    <row r="759" ht="42" customHeight="1">
      <c r="A759" s="268" t="n">
        <v>27672</v>
      </c>
      <c r="B759" s="264" t="inlineStr">
        <is>
          <t>Hardie-Ferodo 1000 5 October, 1975</t>
        </is>
      </c>
      <c r="C759" s="264" t="n">
        <v>14</v>
      </c>
      <c r="D759" s="264" t="inlineStr">
        <is>
          <t>A</t>
        </is>
      </c>
      <c r="E759" s="264" t="n">
        <v>1</v>
      </c>
      <c r="F759" s="264" t="n">
        <v>58</v>
      </c>
      <c r="G759" s="264" t="inlineStr">
        <is>
          <t>Orange City Motors</t>
        </is>
      </c>
      <c r="H759" s="264" t="n"/>
      <c r="I759" s="264" t="n"/>
      <c r="J759" s="264" t="inlineStr">
        <is>
          <t>Morris Cooper S</t>
        </is>
      </c>
      <c r="K759" s="264" t="inlineStr">
        <is>
          <t>1275 L4</t>
        </is>
      </c>
      <c r="L759" s="264" t="inlineStr">
        <is>
          <t>Peter Lander</t>
        </is>
      </c>
      <c r="M759" s="264" t="inlineStr">
        <is>
          <t>AUS</t>
        </is>
      </c>
      <c r="N759" s="697">
        <f>_xlfn.LET(_xlpm.d,_xlfn.XLOOKUP(L759,'[1]Birth Dates'!$A:$A,'[1]Birth Dates'!$B:$B,"",0),IF(_xlpm.d=0,"",_xlpm.d))</f>
        <v/>
      </c>
      <c r="O759" s="264">
        <f>IF(OR(N759="",A759="",NOT(ISNUMBER(N759)),N759&gt;A759),"",DATEDIF(N759,A759,"Y")&amp;" years, "&amp;DATEDIF(N759,A759,"YM")&amp;" months, "&amp;DATEDIF(N759,A759,"MD")&amp;" days")</f>
        <v/>
      </c>
      <c r="P759" s="264" t="inlineStr">
        <is>
          <t>Bob Martin</t>
        </is>
      </c>
      <c r="Q759" s="264" t="inlineStr">
        <is>
          <t>AUS</t>
        </is>
      </c>
      <c r="R759" s="697">
        <f>_xlfn.LET(_xlpm.d,_xlfn.XLOOKUP(P759,'[1]Birth Dates'!$A:$A,'[1]Birth Dates'!$B:$B,"",0),IF(_xlpm.d=0,"",_xlpm.d))</f>
        <v/>
      </c>
      <c r="S759" s="264">
        <f>IF(OR(R759="",A759="",NOT(ISNUMBER(R759)),R759&gt;A759),"",DATEDIF(R759,A759,"Y")&amp;" years, "&amp;DATEDIF(R759,A759,"YM")&amp;" months, "&amp;DATEDIF(R759,A759,"MD")&amp;" days")</f>
        <v/>
      </c>
      <c r="T759" s="264" t="n"/>
      <c r="U759" s="264" t="n"/>
      <c r="V759" s="697">
        <f>_xlfn.LET(_xlpm.d,_xlfn.XLOOKUP(T759,'[1]Birth Dates'!$A:$A,'[1]Birth Dates'!$B:$B,"",0),IF(_xlpm.d=0,"",_xlpm.d))</f>
        <v/>
      </c>
      <c r="W759" s="264">
        <f>IF(OR(V759="",A759="",NOT(ISNUMBER(V759)),V759&gt;A759),"",DATEDIF(V759,A759,"Y")&amp;" years, "&amp;DATEDIF(V759,A759,"YM")&amp;" months, "&amp;DATEDIF(V759,A759,"MD")&amp;" days")</f>
        <v/>
      </c>
      <c r="X759" s="264" t="n"/>
      <c r="Y759" s="264" t="n"/>
      <c r="Z759" s="264" t="n"/>
      <c r="AA759" s="264" t="n"/>
      <c r="AB759" s="264" t="n">
        <v>45</v>
      </c>
      <c r="AC759" s="264" t="n"/>
      <c r="AD759" s="264" t="n"/>
      <c r="AE759" s="581" t="inlineStr">
        <is>
          <t>2:59.2000</t>
        </is>
      </c>
      <c r="AF759" s="418">
        <f>IF(OR(AE759="",AE759="",AE759=0),"",6.172/(AE759*24))</f>
        <v/>
      </c>
      <c r="AG759" s="269" t="n"/>
      <c r="AH759" s="581" t="inlineStr"/>
      <c r="AI759" s="418">
        <f>IF(OR(AH759="",AH759="",AH759=0),"",6.172/(AH759*24))</f>
        <v/>
      </c>
      <c r="AJ759" s="175">
        <f>IF(AND(ISNUMBER(AB759),ISNUMBER(AG759)),AB759-AG759,"")</f>
        <v/>
      </c>
      <c r="AK759" s="264" t="n"/>
      <c r="AL759" s="264" t="n">
        <v>140</v>
      </c>
      <c r="AM759" s="484" t="n">
        <v>0.3004467592592592</v>
      </c>
      <c r="AN759" s="671">
        <f>IF(OR(AL759="",AM759="",AM759=0),"",AL759*6.172/(AM759*24))</f>
        <v/>
      </c>
      <c r="AO759" s="477">
        <f>IF(AND(AL759=AL758,AM759&lt;&gt;"",AM758&lt;&gt;""),AM759-AM758,"")</f>
        <v/>
      </c>
      <c r="AP759" s="264" t="n"/>
      <c r="AQ759" s="581" t="inlineStr"/>
      <c r="AR759" s="418">
        <f>IF(OR(AQ759="",AQ759="",AQ759=0),"",6.172/(AQ759*24))</f>
        <v/>
      </c>
      <c r="AS759" s="436">
        <f>IF(OR(NOT(ISNUMBER(C759)),NOT(ISNUMBER(AB759))),"",IF(AG759&lt;&gt;"",AG759,AB759)-C759)</f>
        <v/>
      </c>
      <c r="AT759" s="270" t="n"/>
      <c r="AU759" s="271">
        <f>IF($B759="","",TEXT($A759,"yyyymmdd")&amp;"_P"&amp;$C759&amp;"_C"&amp;$F759&amp;"_"&amp;TRIM(RIGHT(SUBSTITUTE(TRIM(SUBSTITUTE($L759,CHAR(160)," "))," ",REPT(" ",60)),60))&amp;IF($P759="","","-"&amp;TRIM(RIGHT(SUBSTITUTE(TRIM(SUBSTITUTE($P759,CHAR(160)," "))," ",REPT(" ",60)),60)))&amp;IF($T759="","","-"&amp;TRIM(RIGHT(SUBSTITUTE(TRIM(SUBSTITUTE($T759,CHAR(160)," "))," ",REPT(" ",60)),60)))&amp;".jpg")</f>
        <v/>
      </c>
    </row>
    <row r="760" ht="42" customHeight="1">
      <c r="A760" s="268" t="n">
        <v>27672</v>
      </c>
      <c r="B760" s="264" t="inlineStr">
        <is>
          <t>Hardie-Ferodo 1000 5 October, 1975</t>
        </is>
      </c>
      <c r="C760" s="264" t="n">
        <v>15</v>
      </c>
      <c r="D760" s="264" t="inlineStr">
        <is>
          <t>A</t>
        </is>
      </c>
      <c r="E760" s="264" t="n">
        <v>2</v>
      </c>
      <c r="F760" s="264" t="n">
        <v>68</v>
      </c>
      <c r="G760" s="264" t="inlineStr">
        <is>
          <t>Datsun Racing Team</t>
        </is>
      </c>
      <c r="H760" s="264" t="n"/>
      <c r="I760" s="264" t="n"/>
      <c r="J760" s="264" t="inlineStr">
        <is>
          <t>Datsun 1200</t>
        </is>
      </c>
      <c r="K760" s="264" t="inlineStr">
        <is>
          <t>1171 L4</t>
        </is>
      </c>
      <c r="L760" s="264" t="inlineStr">
        <is>
          <t>Bill Evans</t>
        </is>
      </c>
      <c r="M760" s="264" t="inlineStr">
        <is>
          <t>AUS</t>
        </is>
      </c>
      <c r="N760" s="697">
        <f>_xlfn.LET(_xlpm.d,_xlfn.XLOOKUP(L760,'[1]Birth Dates'!$A:$A,'[1]Birth Dates'!$B:$B,"",0),IF(_xlpm.d=0,"",_xlpm.d))</f>
        <v/>
      </c>
      <c r="O760" s="264">
        <f>IF(OR(N760="",A760="",NOT(ISNUMBER(N760)),N760&gt;A760),"",DATEDIF(N760,A760,"Y")&amp;" years, "&amp;DATEDIF(N760,A760,"YM")&amp;" months, "&amp;DATEDIF(N760,A760,"MD")&amp;" days")</f>
        <v/>
      </c>
      <c r="P760" s="264" t="inlineStr">
        <is>
          <t>Bruce Stewart</t>
        </is>
      </c>
      <c r="Q760" s="264" t="inlineStr">
        <is>
          <t>AUS</t>
        </is>
      </c>
      <c r="R760" s="697">
        <f>_xlfn.LET(_xlpm.d,_xlfn.XLOOKUP(P760,'[1]Birth Dates'!$A:$A,'[1]Birth Dates'!$B:$B,"",0),IF(_xlpm.d=0,"",_xlpm.d))</f>
        <v/>
      </c>
      <c r="S760" s="264">
        <f>IF(OR(R760="",A760="",NOT(ISNUMBER(R760)),R760&gt;A760),"",DATEDIF(R760,A760,"Y")&amp;" years, "&amp;DATEDIF(R760,A760,"YM")&amp;" months, "&amp;DATEDIF(R760,A760,"MD")&amp;" days")</f>
        <v/>
      </c>
      <c r="T760" s="264" t="n"/>
      <c r="U760" s="264" t="n"/>
      <c r="V760" s="697">
        <f>_xlfn.LET(_xlpm.d,_xlfn.XLOOKUP(T760,'[1]Birth Dates'!$A:$A,'[1]Birth Dates'!$B:$B,"",0),IF(_xlpm.d=0,"",_xlpm.d))</f>
        <v/>
      </c>
      <c r="W760" s="264">
        <f>IF(OR(V760="",A760="",NOT(ISNUMBER(V760)),V760&gt;A760),"",DATEDIF(V760,A760,"Y")&amp;" years, "&amp;DATEDIF(V760,A760,"YM")&amp;" months, "&amp;DATEDIF(V760,A760,"MD")&amp;" days")</f>
        <v/>
      </c>
      <c r="X760" s="264" t="n"/>
      <c r="Y760" s="264" t="n"/>
      <c r="Z760" s="264" t="n"/>
      <c r="AA760" s="264" t="n"/>
      <c r="AB760" s="264" t="n">
        <v>48</v>
      </c>
      <c r="AC760" s="264" t="n"/>
      <c r="AD760" s="264" t="n"/>
      <c r="AE760" s="334" t="inlineStr">
        <is>
          <t>3:01.4000</t>
        </is>
      </c>
      <c r="AF760" s="418">
        <f>IF(OR(AE760="",AE760="",AE760=0),"",6.172/(AE760*24))</f>
        <v/>
      </c>
      <c r="AG760" s="269" t="n"/>
      <c r="AH760" s="581" t="inlineStr"/>
      <c r="AI760" s="418">
        <f>IF(OR(AH760="",AH760="",AH760=0),"",6.172/(AH760*24))</f>
        <v/>
      </c>
      <c r="AJ760" s="175">
        <f>IF(AND(ISNUMBER(AB760),ISNUMBER(AG760)),AB760-AG760,"")</f>
        <v/>
      </c>
      <c r="AK760" s="264" t="n"/>
      <c r="AL760" s="264" t="n">
        <v>139</v>
      </c>
      <c r="AM760" s="484" t="n">
        <v>0.2988599537037037</v>
      </c>
      <c r="AN760" s="671">
        <f>IF(OR(AL760="",AM760="",AM760=0),"",AL760*6.172/(AM760*24))</f>
        <v/>
      </c>
      <c r="AO760" s="477">
        <f>IF(AND(AL760=AL759,AM760&lt;&gt;"",AM759&lt;&gt;""),AM760-AM759,"")</f>
        <v/>
      </c>
      <c r="AP760" s="264" t="n"/>
      <c r="AQ760" s="581" t="inlineStr"/>
      <c r="AR760" s="418">
        <f>IF(OR(AQ760="",AQ760="",AQ760=0),"",6.172/(AQ760*24))</f>
        <v/>
      </c>
      <c r="AS760" s="436">
        <f>IF(OR(NOT(ISNUMBER(C760)),NOT(ISNUMBER(AB760))),"",IF(AG760&lt;&gt;"",AG760,AB760)-C760)</f>
        <v/>
      </c>
      <c r="AT760" s="270" t="n"/>
      <c r="AU760" s="271">
        <f>IF($B760="","",TEXT($A760,"yyyymmdd")&amp;"_P"&amp;$C760&amp;"_C"&amp;$F760&amp;"_"&amp;TRIM(RIGHT(SUBSTITUTE(TRIM(SUBSTITUTE($L760,CHAR(160)," "))," ",REPT(" ",60)),60))&amp;IF($P760="","","-"&amp;TRIM(RIGHT(SUBSTITUTE(TRIM(SUBSTITUTE($P760,CHAR(160)," "))," ",REPT(" ",60)),60)))&amp;IF($T760="","","-"&amp;TRIM(RIGHT(SUBSTITUTE(TRIM(SUBSTITUTE($T760,CHAR(160)," "))," ",REPT(" ",60)),60)))&amp;".jpg")</f>
        <v/>
      </c>
    </row>
    <row r="761" ht="42" customHeight="1">
      <c r="A761" s="268" t="n">
        <v>27672</v>
      </c>
      <c r="B761" s="264" t="inlineStr">
        <is>
          <t>Hardie-Ferodo 1000 5 October, 1975</t>
        </is>
      </c>
      <c r="C761" s="264" t="n">
        <v>16</v>
      </c>
      <c r="D761" s="264" t="inlineStr">
        <is>
          <t>C</t>
        </is>
      </c>
      <c r="E761" s="264" t="n">
        <v>2</v>
      </c>
      <c r="F761" s="264" t="n">
        <v>22</v>
      </c>
      <c r="G761" s="264" t="inlineStr">
        <is>
          <t>Rotary Rebuild</t>
        </is>
      </c>
      <c r="H761" s="264" t="n"/>
      <c r="I761" s="264" t="n"/>
      <c r="J761" s="264" t="inlineStr">
        <is>
          <t>Mazda RX3</t>
        </is>
      </c>
      <c r="K761" s="264" t="inlineStr">
        <is>
          <t>2292 eq R2</t>
        </is>
      </c>
      <c r="L761" s="264" t="inlineStr">
        <is>
          <t>Ray Harrison</t>
        </is>
      </c>
      <c r="M761" s="264" t="inlineStr">
        <is>
          <t>AUS</t>
        </is>
      </c>
      <c r="N761" s="697">
        <f>_xlfn.LET(_xlpm.d,_xlfn.XLOOKUP(L761,'[1]Birth Dates'!$A:$A,'[1]Birth Dates'!$B:$B,"",0),IF(_xlpm.d=0,"",_xlpm.d))</f>
        <v/>
      </c>
      <c r="O761" s="264">
        <f>IF(OR(N761="",A761="",NOT(ISNUMBER(N761)),N761&gt;A761),"",DATEDIF(N761,A761,"Y")&amp;" years, "&amp;DATEDIF(N761,A761,"YM")&amp;" months, "&amp;DATEDIF(N761,A761,"MD")&amp;" days")</f>
        <v/>
      </c>
      <c r="P761" s="264" t="inlineStr">
        <is>
          <t>Craig Bradtke</t>
        </is>
      </c>
      <c r="Q761" s="264" t="inlineStr">
        <is>
          <t>AUS</t>
        </is>
      </c>
      <c r="R761" s="697">
        <f>_xlfn.LET(_xlpm.d,_xlfn.XLOOKUP(P761,'[1]Birth Dates'!$A:$A,'[1]Birth Dates'!$B:$B,"",0),IF(_xlpm.d=0,"",_xlpm.d))</f>
        <v/>
      </c>
      <c r="S761" s="264">
        <f>IF(OR(R761="",A761="",NOT(ISNUMBER(R761)),R761&gt;A761),"",DATEDIF(R761,A761,"Y")&amp;" years, "&amp;DATEDIF(R761,A761,"YM")&amp;" months, "&amp;DATEDIF(R761,A761,"MD")&amp;" days")</f>
        <v/>
      </c>
      <c r="T761" s="264" t="n"/>
      <c r="U761" s="264" t="n"/>
      <c r="V761" s="697">
        <f>_xlfn.LET(_xlpm.d,_xlfn.XLOOKUP(T761,'[1]Birth Dates'!$A:$A,'[1]Birth Dates'!$B:$B,"",0),IF(_xlpm.d=0,"",_xlpm.d))</f>
        <v/>
      </c>
      <c r="W761" s="264">
        <f>IF(OR(V761="",A761="",NOT(ISNUMBER(V761)),V761&gt;A761),"",DATEDIF(V761,A761,"Y")&amp;" years, "&amp;DATEDIF(V761,A761,"YM")&amp;" months, "&amp;DATEDIF(V761,A761,"MD")&amp;" days")</f>
        <v/>
      </c>
      <c r="X761" s="264" t="n"/>
      <c r="Y761" s="264" t="n"/>
      <c r="Z761" s="264" t="n"/>
      <c r="AA761" s="264" t="n"/>
      <c r="AB761" s="264" t="n">
        <v>18</v>
      </c>
      <c r="AC761" s="264" t="n"/>
      <c r="AD761" s="264" t="n"/>
      <c r="AE761" s="581" t="inlineStr">
        <is>
          <t>2:45.4000</t>
        </is>
      </c>
      <c r="AF761" s="418">
        <f>IF(OR(AE761="",AE761="",AE761=0),"",6.172/(AE761*24))</f>
        <v/>
      </c>
      <c r="AG761" s="269" t="n"/>
      <c r="AH761" s="581" t="inlineStr"/>
      <c r="AI761" s="418">
        <f>IF(OR(AH761="",AH761="",AH761=0),"",6.172/(AH761*24))</f>
        <v/>
      </c>
      <c r="AJ761" s="175">
        <f>IF(AND(ISNUMBER(AB761),ISNUMBER(AG761)),AB761-AG761,"")</f>
        <v/>
      </c>
      <c r="AK761" s="264" t="n"/>
      <c r="AL761" s="264" t="n">
        <v>139</v>
      </c>
      <c r="AM761" s="484" t="n">
        <v>0.2998460648148148</v>
      </c>
      <c r="AN761" s="671">
        <f>IF(OR(AL761="",AM761="",AM761=0),"",AL761*6.172/(AM761*24))</f>
        <v/>
      </c>
      <c r="AO761" s="477">
        <f>IF(AND(AL761=AL760,AM761&lt;&gt;"",AM760&lt;&gt;""),AM761-AM760,"")</f>
        <v/>
      </c>
      <c r="AP761" s="264" t="n"/>
      <c r="AQ761" s="581" t="inlineStr"/>
      <c r="AR761" s="418">
        <f>IF(OR(AQ761="",AQ761="",AQ761=0),"",6.172/(AQ761*24))</f>
        <v/>
      </c>
      <c r="AS761" s="436">
        <f>IF(OR(NOT(ISNUMBER(C761)),NOT(ISNUMBER(AB761))),"",IF(AG761&lt;&gt;"",AG761,AB761)-C761)</f>
        <v/>
      </c>
      <c r="AT761" s="270" t="n"/>
      <c r="AU761" s="271">
        <f>IF($B761="","",TEXT($A761,"yyyymmdd")&amp;"_P"&amp;$C761&amp;"_C"&amp;$F761&amp;"_"&amp;TRIM(RIGHT(SUBSTITUTE(TRIM(SUBSTITUTE($L761,CHAR(160)," "))," ",REPT(" ",60)),60))&amp;IF($P761="","","-"&amp;TRIM(RIGHT(SUBSTITUTE(TRIM(SUBSTITUTE($P761,CHAR(160)," "))," ",REPT(" ",60)),60)))&amp;IF($T761="","","-"&amp;TRIM(RIGHT(SUBSTITUTE(TRIM(SUBSTITUTE($T761,CHAR(160)," "))," ",REPT(" ",60)),60)))&amp;".jpg")</f>
        <v/>
      </c>
    </row>
    <row r="762" ht="42" customHeight="1">
      <c r="A762" s="268" t="n">
        <v>27672</v>
      </c>
      <c r="B762" s="264" t="inlineStr">
        <is>
          <t>Hardie-Ferodo 1000 5 October, 1975</t>
        </is>
      </c>
      <c r="C762" s="264" t="n">
        <v>17</v>
      </c>
      <c r="D762" s="264" t="inlineStr">
        <is>
          <t>C</t>
        </is>
      </c>
      <c r="E762" s="264" t="n">
        <v>3</v>
      </c>
      <c r="F762" s="264" t="n">
        <v>28</v>
      </c>
      <c r="G762" s="264" t="inlineStr">
        <is>
          <t>B Benson</t>
        </is>
      </c>
      <c r="H762" s="264" t="n"/>
      <c r="I762" s="264" t="n"/>
      <c r="J762" s="264" t="inlineStr">
        <is>
          <t>Ford Capri Mk.I GT 3000</t>
        </is>
      </c>
      <c r="K762" s="264" t="inlineStr">
        <is>
          <t>2993 V6</t>
        </is>
      </c>
      <c r="L762" s="264" t="inlineStr">
        <is>
          <t>Barry Seton</t>
        </is>
      </c>
      <c r="M762" s="264" t="inlineStr">
        <is>
          <t>AUS</t>
        </is>
      </c>
      <c r="N762" s="697">
        <f>_xlfn.LET(_xlpm.d,_xlfn.XLOOKUP(L762,'[1]Birth Dates'!$A:$A,'[1]Birth Dates'!$B:$B,"",0),IF(_xlpm.d=0,"",_xlpm.d))</f>
        <v/>
      </c>
      <c r="O762" s="264">
        <f>IF(OR(N762="",A762="",NOT(ISNUMBER(N762)),N762&gt;A762),"",DATEDIF(N762,A762,"Y")&amp;" years, "&amp;DATEDIF(N762,A762,"YM")&amp;" months, "&amp;DATEDIF(N762,A762,"MD")&amp;" days")</f>
        <v/>
      </c>
      <c r="P762" s="264" t="inlineStr">
        <is>
          <t>Don Smith</t>
        </is>
      </c>
      <c r="Q762" s="264" t="inlineStr">
        <is>
          <t>AUS</t>
        </is>
      </c>
      <c r="R762" s="697">
        <f>_xlfn.LET(_xlpm.d,_xlfn.XLOOKUP(P762,'[1]Birth Dates'!$A:$A,'[1]Birth Dates'!$B:$B,"",0),IF(_xlpm.d=0,"",_xlpm.d))</f>
        <v/>
      </c>
      <c r="S762" s="264">
        <f>IF(OR(R762="",A762="",NOT(ISNUMBER(R762)),R762&gt;A762),"",DATEDIF(R762,A762,"Y")&amp;" years, "&amp;DATEDIF(R762,A762,"YM")&amp;" months, "&amp;DATEDIF(R762,A762,"MD")&amp;" days")</f>
        <v/>
      </c>
      <c r="T762" s="264" t="n"/>
      <c r="U762" s="264" t="n"/>
      <c r="V762" s="697">
        <f>_xlfn.LET(_xlpm.d,_xlfn.XLOOKUP(T762,'[1]Birth Dates'!$A:$A,'[1]Birth Dates'!$B:$B,"",0),IF(_xlpm.d=0,"",_xlpm.d))</f>
        <v/>
      </c>
      <c r="W762" s="264">
        <f>IF(OR(V762="",A762="",NOT(ISNUMBER(V762)),V762&gt;A762),"",DATEDIF(V762,A762,"Y")&amp;" years, "&amp;DATEDIF(V762,A762,"YM")&amp;" months, "&amp;DATEDIF(V762,A762,"MD")&amp;" days")</f>
        <v/>
      </c>
      <c r="X762" s="264" t="n"/>
      <c r="Y762" s="264" t="n"/>
      <c r="Z762" s="264" t="n"/>
      <c r="AA762" s="264" t="n"/>
      <c r="AB762" s="264" t="n">
        <v>17</v>
      </c>
      <c r="AC762" s="264" t="n"/>
      <c r="AD762" s="264" t="n"/>
      <c r="AE762" s="581" t="inlineStr">
        <is>
          <t>2:42.2000</t>
        </is>
      </c>
      <c r="AF762" s="418">
        <f>IF(OR(AE762="",AE762="",AE762=0),"",6.172/(AE762*24))</f>
        <v/>
      </c>
      <c r="AG762" s="269" t="n"/>
      <c r="AH762" s="581" t="inlineStr"/>
      <c r="AI762" s="418">
        <f>IF(OR(AH762="",AH762="",AH762=0),"",6.172/(AH762*24))</f>
        <v/>
      </c>
      <c r="AJ762" s="175">
        <f>IF(AND(ISNUMBER(AB762),ISNUMBER(AG762)),AB762-AG762,"")</f>
        <v/>
      </c>
      <c r="AK762" s="264" t="n"/>
      <c r="AL762" s="264" t="n">
        <v>138</v>
      </c>
      <c r="AM762" s="484" t="n">
        <v>0.2999479166666666</v>
      </c>
      <c r="AN762" s="671">
        <f>IF(OR(AL762="",AM762="",AM762=0),"",AL762*6.172/(AM762*24))</f>
        <v/>
      </c>
      <c r="AO762" s="477">
        <f>IF(AND(AL762=AL761,AM762&lt;&gt;"",AM761&lt;&gt;""),AM762-AM761,"")</f>
        <v/>
      </c>
      <c r="AP762" s="264" t="n"/>
      <c r="AQ762" s="581" t="inlineStr"/>
      <c r="AR762" s="418">
        <f>IF(OR(AQ762="",AQ762="",AQ762=0),"",6.172/(AQ762*24))</f>
        <v/>
      </c>
      <c r="AS762" s="436">
        <f>IF(OR(NOT(ISNUMBER(C762)),NOT(ISNUMBER(AB762))),"",IF(AG762&lt;&gt;"",AG762,AB762)-C762)</f>
        <v/>
      </c>
      <c r="AT762" s="270" t="n"/>
      <c r="AU762" s="271">
        <f>IF($B762="","",TEXT($A762,"yyyymmdd")&amp;"_P"&amp;$C762&amp;"_C"&amp;$F762&amp;"_"&amp;TRIM(RIGHT(SUBSTITUTE(TRIM(SUBSTITUTE($L762,CHAR(160)," "))," ",REPT(" ",60)),60))&amp;IF($P762="","","-"&amp;TRIM(RIGHT(SUBSTITUTE(TRIM(SUBSTITUTE($P762,CHAR(160)," "))," ",REPT(" ",60)),60)))&amp;IF($T762="","","-"&amp;TRIM(RIGHT(SUBSTITUTE(TRIM(SUBSTITUTE($T762,CHAR(160)," "))," ",REPT(" ",60)),60)))&amp;".jpg")</f>
        <v/>
      </c>
    </row>
    <row r="763" ht="42" customHeight="1">
      <c r="A763" s="268" t="n">
        <v>27672</v>
      </c>
      <c r="B763" s="264" t="inlineStr">
        <is>
          <t>Hardie-Ferodo 1000 5 October, 1975</t>
        </is>
      </c>
      <c r="C763" s="264" t="n">
        <v>18</v>
      </c>
      <c r="D763" s="264" t="inlineStr">
        <is>
          <t>A</t>
        </is>
      </c>
      <c r="E763" s="264" t="n">
        <v>3</v>
      </c>
      <c r="F763" s="264" t="n">
        <v>65</v>
      </c>
      <c r="G763" s="264" t="inlineStr">
        <is>
          <t>Mini Bits</t>
        </is>
      </c>
      <c r="H763" s="264" t="n"/>
      <c r="I763" s="264" t="n"/>
      <c r="J763" s="264" t="inlineStr">
        <is>
          <t>Morris Cooper S</t>
        </is>
      </c>
      <c r="K763" s="264" t="inlineStr">
        <is>
          <t>1275 L4</t>
        </is>
      </c>
      <c r="L763" s="264" t="inlineStr">
        <is>
          <t>Terry Wade</t>
        </is>
      </c>
      <c r="M763" s="264" t="inlineStr">
        <is>
          <t>AUS</t>
        </is>
      </c>
      <c r="N763" s="697">
        <f>_xlfn.LET(_xlpm.d,_xlfn.XLOOKUP(L763,'[1]Birth Dates'!$A:$A,'[1]Birth Dates'!$B:$B,"",0),IF(_xlpm.d=0,"",_xlpm.d))</f>
        <v/>
      </c>
      <c r="O763" s="264">
        <f>IF(OR(N763="",A763="",NOT(ISNUMBER(N763)),N763&gt;A763),"",DATEDIF(N763,A763,"Y")&amp;" years, "&amp;DATEDIF(N763,A763,"YM")&amp;" months, "&amp;DATEDIF(N763,A763,"MD")&amp;" days")</f>
        <v/>
      </c>
      <c r="P763" s="264" t="inlineStr">
        <is>
          <t>John Dellaca</t>
        </is>
      </c>
      <c r="Q763" s="264" t="inlineStr">
        <is>
          <t>AUS</t>
        </is>
      </c>
      <c r="R763" s="697">
        <f>_xlfn.LET(_xlpm.d,_xlfn.XLOOKUP(P763,'[1]Birth Dates'!$A:$A,'[1]Birth Dates'!$B:$B,"",0),IF(_xlpm.d=0,"",_xlpm.d))</f>
        <v/>
      </c>
      <c r="S763" s="264">
        <f>IF(OR(R763="",A763="",NOT(ISNUMBER(R763)),R763&gt;A763),"",DATEDIF(R763,A763,"Y")&amp;" years, "&amp;DATEDIF(R763,A763,"YM")&amp;" months, "&amp;DATEDIF(R763,A763,"MD")&amp;" days")</f>
        <v/>
      </c>
      <c r="T763" s="264" t="n"/>
      <c r="U763" s="264" t="n"/>
      <c r="V763" s="697">
        <f>_xlfn.LET(_xlpm.d,_xlfn.XLOOKUP(T763,'[1]Birth Dates'!$A:$A,'[1]Birth Dates'!$B:$B,"",0),IF(_xlpm.d=0,"",_xlpm.d))</f>
        <v/>
      </c>
      <c r="W763" s="264">
        <f>IF(OR(V763="",A763="",NOT(ISNUMBER(V763)),V763&gt;A763),"",DATEDIF(V763,A763,"Y")&amp;" years, "&amp;DATEDIF(V763,A763,"YM")&amp;" months, "&amp;DATEDIF(V763,A763,"MD")&amp;" days")</f>
        <v/>
      </c>
      <c r="X763" s="264" t="n"/>
      <c r="Y763" s="264" t="n"/>
      <c r="Z763" s="264" t="n"/>
      <c r="AA763" s="264" t="n"/>
      <c r="AB763" s="264" t="n">
        <v>52</v>
      </c>
      <c r="AC763" s="264" t="n"/>
      <c r="AD763" s="264" t="n"/>
      <c r="AE763" s="334" t="inlineStr">
        <is>
          <t>3:02.5000</t>
        </is>
      </c>
      <c r="AF763" s="418">
        <f>IF(OR(AE763="",AE763="",AE763=0),"",6.172/(AE763*24))</f>
        <v/>
      </c>
      <c r="AG763" s="269" t="n"/>
      <c r="AH763" s="581" t="inlineStr"/>
      <c r="AI763" s="418">
        <f>IF(OR(AH763="",AH763="",AH763=0),"",6.172/(AH763*24))</f>
        <v/>
      </c>
      <c r="AJ763" s="175">
        <f>IF(AND(ISNUMBER(AB763),ISNUMBER(AG763)),AB763-AG763,"")</f>
        <v/>
      </c>
      <c r="AK763" s="264" t="n"/>
      <c r="AL763" s="264" t="n">
        <v>136</v>
      </c>
      <c r="AM763" s="484" t="n">
        <v>0.2991331018518518</v>
      </c>
      <c r="AN763" s="671">
        <f>IF(OR(AL763="",AM763="",AM763=0),"",AL763*6.172/(AM763*24))</f>
        <v/>
      </c>
      <c r="AO763" s="477">
        <f>IF(AND(AL763=AL762,AM763&lt;&gt;"",AM762&lt;&gt;""),AM763-AM762,"")</f>
        <v/>
      </c>
      <c r="AP763" s="264" t="n"/>
      <c r="AQ763" s="581" t="inlineStr"/>
      <c r="AR763" s="418">
        <f>IF(OR(AQ763="",AQ763="",AQ763=0),"",6.172/(AQ763*24))</f>
        <v/>
      </c>
      <c r="AS763" s="436">
        <f>IF(OR(NOT(ISNUMBER(C763)),NOT(ISNUMBER(AB763))),"",IF(AG763&lt;&gt;"",AG763,AB763)-C763)</f>
        <v/>
      </c>
      <c r="AT763" s="270" t="n"/>
      <c r="AU763" s="271">
        <f>IF($B763="","",TEXT($A763,"yyyymmdd")&amp;"_P"&amp;$C763&amp;"_C"&amp;$F763&amp;"_"&amp;TRIM(RIGHT(SUBSTITUTE(TRIM(SUBSTITUTE($L763,CHAR(160)," "))," ",REPT(" ",60)),60))&amp;IF($P763="","","-"&amp;TRIM(RIGHT(SUBSTITUTE(TRIM(SUBSTITUTE($P763,CHAR(160)," "))," ",REPT(" ",60)),60)))&amp;IF($T763="","","-"&amp;TRIM(RIGHT(SUBSTITUTE(TRIM(SUBSTITUTE($T763,CHAR(160)," "))," ",REPT(" ",60)),60)))&amp;".jpg")</f>
        <v/>
      </c>
    </row>
    <row r="764" ht="42" customHeight="1">
      <c r="A764" s="268" t="n">
        <v>27672</v>
      </c>
      <c r="B764" s="264" t="inlineStr">
        <is>
          <t>Hardie-Ferodo 1000 5 October, 1975</t>
        </is>
      </c>
      <c r="C764" s="264" t="n">
        <v>19</v>
      </c>
      <c r="D764" s="264" t="inlineStr">
        <is>
          <t>B</t>
        </is>
      </c>
      <c r="E764" s="264" t="n">
        <v>7</v>
      </c>
      <c r="F764" s="264" t="n">
        <v>42</v>
      </c>
      <c r="G764" s="264" t="inlineStr">
        <is>
          <t>R Gulson</t>
        </is>
      </c>
      <c r="H764" s="264" t="n"/>
      <c r="I764" s="264" t="n"/>
      <c r="J764" s="264" t="inlineStr">
        <is>
          <t>Alfa Romeo 2000 GTV</t>
        </is>
      </c>
      <c r="K764" s="264" t="inlineStr">
        <is>
          <t>1962 L4</t>
        </is>
      </c>
      <c r="L764" s="264" t="inlineStr">
        <is>
          <t>Ray Gulson</t>
        </is>
      </c>
      <c r="M764" s="264" t="inlineStr">
        <is>
          <t>AUS</t>
        </is>
      </c>
      <c r="N764" s="697">
        <f>_xlfn.LET(_xlpm.d,_xlfn.XLOOKUP(L764,'[1]Birth Dates'!$A:$A,'[1]Birth Dates'!$B:$B,"",0),IF(_xlpm.d=0,"",_xlpm.d))</f>
        <v/>
      </c>
      <c r="O764" s="264">
        <f>IF(OR(N764="",A764="",NOT(ISNUMBER(N764)),N764&gt;A764),"",DATEDIF(N764,A764,"Y")&amp;" years, "&amp;DATEDIF(N764,A764,"YM")&amp;" months, "&amp;DATEDIF(N764,A764,"MD")&amp;" days")</f>
        <v/>
      </c>
      <c r="P764" s="264" t="inlineStr">
        <is>
          <t>Paul Gulson</t>
        </is>
      </c>
      <c r="Q764" s="264" t="inlineStr">
        <is>
          <t>AUS</t>
        </is>
      </c>
      <c r="R764" s="697">
        <f>_xlfn.LET(_xlpm.d,_xlfn.XLOOKUP(P764,'[1]Birth Dates'!$A:$A,'[1]Birth Dates'!$B:$B,"",0),IF(_xlpm.d=0,"",_xlpm.d))</f>
        <v/>
      </c>
      <c r="S764" s="264">
        <f>IF(OR(R764="",A764="",NOT(ISNUMBER(R764)),R764&gt;A764),"",DATEDIF(R764,A764,"Y")&amp;" years, "&amp;DATEDIF(R764,A764,"YM")&amp;" months, "&amp;DATEDIF(R764,A764,"MD")&amp;" days")</f>
        <v/>
      </c>
      <c r="T764" s="264" t="n"/>
      <c r="U764" s="264" t="n"/>
      <c r="V764" s="697">
        <f>_xlfn.LET(_xlpm.d,_xlfn.XLOOKUP(T764,'[1]Birth Dates'!$A:$A,'[1]Birth Dates'!$B:$B,"",0),IF(_xlpm.d=0,"",_xlpm.d))</f>
        <v/>
      </c>
      <c r="W764" s="264">
        <f>IF(OR(V764="",A764="",NOT(ISNUMBER(V764)),V764&gt;A764),"",DATEDIF(V764,A764,"Y")&amp;" years, "&amp;DATEDIF(V764,A764,"YM")&amp;" months, "&amp;DATEDIF(V764,A764,"MD")&amp;" days")</f>
        <v/>
      </c>
      <c r="X764" s="264" t="n"/>
      <c r="Y764" s="264" t="n"/>
      <c r="Z764" s="264" t="n"/>
      <c r="AA764" s="264" t="n"/>
      <c r="AB764" s="264" t="n">
        <v>30</v>
      </c>
      <c r="AC764" s="264" t="n"/>
      <c r="AD764" s="264" t="n"/>
      <c r="AE764" s="581" t="inlineStr">
        <is>
          <t>2:49.6000</t>
        </is>
      </c>
      <c r="AF764" s="418">
        <f>IF(OR(AE764="",AE764="",AE764=0),"",6.172/(AE764*24))</f>
        <v/>
      </c>
      <c r="AG764" s="269" t="n"/>
      <c r="AH764" s="581" t="inlineStr"/>
      <c r="AI764" s="418">
        <f>IF(OR(AH764="",AH764="",AH764=0),"",6.172/(AH764*24))</f>
        <v/>
      </c>
      <c r="AJ764" s="175">
        <f>IF(AND(ISNUMBER(AB764),ISNUMBER(AG764)),AB764-AG764,"")</f>
        <v/>
      </c>
      <c r="AK764" s="264" t="n"/>
      <c r="AL764" s="264" t="n">
        <v>135</v>
      </c>
      <c r="AM764" s="484" t="n">
        <v>0.2988206018518518</v>
      </c>
      <c r="AN764" s="671">
        <f>IF(OR(AL764="",AM764="",AM764=0),"",AL764*6.172/(AM764*24))</f>
        <v/>
      </c>
      <c r="AO764" s="477">
        <f>IF(AND(AL764=AL763,AM764&lt;&gt;"",AM763&lt;&gt;""),AM764-AM763,"")</f>
        <v/>
      </c>
      <c r="AP764" s="264" t="n"/>
      <c r="AQ764" s="581" t="inlineStr"/>
      <c r="AR764" s="418">
        <f>IF(OR(AQ764="",AQ764="",AQ764=0),"",6.172/(AQ764*24))</f>
        <v/>
      </c>
      <c r="AS764" s="436">
        <f>IF(OR(NOT(ISNUMBER(C764)),NOT(ISNUMBER(AB764))),"",IF(AG764&lt;&gt;"",AG764,AB764)-C764)</f>
        <v/>
      </c>
      <c r="AT764" s="270" t="n"/>
      <c r="AU764" s="271">
        <f>IF($B764="","",TEXT($A764,"yyyymmdd")&amp;"_P"&amp;$C764&amp;"_C"&amp;$F764&amp;"_"&amp;TRIM(RIGHT(SUBSTITUTE(TRIM(SUBSTITUTE($L764,CHAR(160)," "))," ",REPT(" ",60)),60))&amp;IF($P764="","","-"&amp;TRIM(RIGHT(SUBSTITUTE(TRIM(SUBSTITUTE($P764,CHAR(160)," "))," ",REPT(" ",60)),60)))&amp;IF($T764="","","-"&amp;TRIM(RIGHT(SUBSTITUTE(TRIM(SUBSTITUTE($T764,CHAR(160)," "))," ",REPT(" ",60)),60)))&amp;".jpg")</f>
        <v/>
      </c>
    </row>
    <row r="765" ht="42" customHeight="1">
      <c r="A765" s="268" t="n">
        <v>27672</v>
      </c>
      <c r="B765" s="264" t="inlineStr">
        <is>
          <t>Hardie-Ferodo 1000 5 October, 1975</t>
        </is>
      </c>
      <c r="C765" s="264" t="n">
        <v>20</v>
      </c>
      <c r="D765" s="264" t="inlineStr">
        <is>
          <t>D</t>
        </is>
      </c>
      <c r="E765" s="264" t="n">
        <v>7</v>
      </c>
      <c r="F765" s="264" t="n">
        <v>4</v>
      </c>
      <c r="G765" s="264" t="inlineStr">
        <is>
          <t>Bob Forbes Automotive</t>
        </is>
      </c>
      <c r="H765" s="264" t="n"/>
      <c r="I765" s="264" t="n"/>
      <c r="J765" s="264" t="inlineStr">
        <is>
          <t>Holden LH Torana SL/R 5000 L34</t>
        </is>
      </c>
      <c r="K765" s="264" t="inlineStr">
        <is>
          <t>5044 V8</t>
        </is>
      </c>
      <c r="L765" s="264" t="inlineStr">
        <is>
          <t>Bob Forbes</t>
        </is>
      </c>
      <c r="M765" s="264" t="inlineStr">
        <is>
          <t>AUS</t>
        </is>
      </c>
      <c r="N765" s="697">
        <f>_xlfn.LET(_xlpm.d,_xlfn.XLOOKUP(L765,'[1]Birth Dates'!$A:$A,'[1]Birth Dates'!$B:$B,"",0),IF(_xlpm.d=0,"",_xlpm.d))</f>
        <v/>
      </c>
      <c r="O765" s="264">
        <f>IF(OR(N765="",A765="",NOT(ISNUMBER(N765)),N765&gt;A765),"",DATEDIF(N765,A765,"Y")&amp;" years, "&amp;DATEDIF(N765,A765,"YM")&amp;" months, "&amp;DATEDIF(N765,A765,"MD")&amp;" days")</f>
        <v/>
      </c>
      <c r="P765" s="264" t="inlineStr">
        <is>
          <t>Wayne Negus</t>
        </is>
      </c>
      <c r="Q765" s="264" t="inlineStr">
        <is>
          <t>AUS</t>
        </is>
      </c>
      <c r="R765" s="697">
        <f>_xlfn.LET(_xlpm.d,_xlfn.XLOOKUP(P765,'[1]Birth Dates'!$A:$A,'[1]Birth Dates'!$B:$B,"",0),IF(_xlpm.d=0,"",_xlpm.d))</f>
        <v/>
      </c>
      <c r="S765" s="264">
        <f>IF(OR(R765="",A765="",NOT(ISNUMBER(R765)),R765&gt;A765),"",DATEDIF(R765,A765,"Y")&amp;" years, "&amp;DATEDIF(R765,A765,"YM")&amp;" months, "&amp;DATEDIF(R765,A765,"MD")&amp;" days")</f>
        <v/>
      </c>
      <c r="T765" s="264" t="n"/>
      <c r="U765" s="264" t="n"/>
      <c r="V765" s="697">
        <f>_xlfn.LET(_xlpm.d,_xlfn.XLOOKUP(T765,'[1]Birth Dates'!$A:$A,'[1]Birth Dates'!$B:$B,"",0),IF(_xlpm.d=0,"",_xlpm.d))</f>
        <v/>
      </c>
      <c r="W765" s="264">
        <f>IF(OR(V765="",A765="",NOT(ISNUMBER(V765)),V765&gt;A765),"",DATEDIF(V765,A765,"Y")&amp;" years, "&amp;DATEDIF(V765,A765,"YM")&amp;" months, "&amp;DATEDIF(V765,A765,"MD")&amp;" days")</f>
        <v/>
      </c>
      <c r="X765" s="264" t="n"/>
      <c r="Y765" s="264" t="n"/>
      <c r="Z765" s="264" t="n"/>
      <c r="AA765" s="264" t="n"/>
      <c r="AB765" s="264" t="n">
        <v>9</v>
      </c>
      <c r="AC765" s="264" t="n"/>
      <c r="AD765" s="264" t="n"/>
      <c r="AE765" s="581" t="inlineStr">
        <is>
          <t>2:33.6000</t>
        </is>
      </c>
      <c r="AF765" s="418">
        <f>IF(OR(AE765="",AE765="",AE765=0),"",6.172/(AE765*24))</f>
        <v/>
      </c>
      <c r="AG765" s="269" t="n"/>
      <c r="AH765" s="581" t="inlineStr"/>
      <c r="AI765" s="418">
        <f>IF(OR(AH765="",AH765="",AH765=0),"",6.172/(AH765*24))</f>
        <v/>
      </c>
      <c r="AJ765" s="175">
        <f>IF(AND(ISNUMBER(AB765),ISNUMBER(AG765)),AB765-AG765,"")</f>
        <v/>
      </c>
      <c r="AK765" s="264" t="n"/>
      <c r="AL765" s="264" t="n">
        <v>135</v>
      </c>
      <c r="AM765" s="484" t="n">
        <v>0.2993946759259259</v>
      </c>
      <c r="AN765" s="671">
        <f>IF(OR(AL765="",AM765="",AM765=0),"",AL765*6.172/(AM765*24))</f>
        <v/>
      </c>
      <c r="AO765" s="477">
        <f>IF(AND(AL765=AL764,AM765&lt;&gt;"",AM764&lt;&gt;""),AM765-AM764,"")</f>
        <v/>
      </c>
      <c r="AP765" s="264" t="n"/>
      <c r="AQ765" s="581" t="inlineStr"/>
      <c r="AR765" s="418">
        <f>IF(OR(AQ765="",AQ765="",AQ765=0),"",6.172/(AQ765*24))</f>
        <v/>
      </c>
      <c r="AS765" s="436">
        <f>IF(OR(NOT(ISNUMBER(C765)),NOT(ISNUMBER(AB765))),"",IF(AG765&lt;&gt;"",AG765,AB765)-C765)</f>
        <v/>
      </c>
      <c r="AT765" s="270" t="n"/>
      <c r="AU765" s="271">
        <f>IF($B765="","",TEXT($A765,"yyyymmdd")&amp;"_P"&amp;$C765&amp;"_C"&amp;$F765&amp;"_"&amp;TRIM(RIGHT(SUBSTITUTE(TRIM(SUBSTITUTE($L765,CHAR(160)," "))," ",REPT(" ",60)),60))&amp;IF($P765="","","-"&amp;TRIM(RIGHT(SUBSTITUTE(TRIM(SUBSTITUTE($P765,CHAR(160)," "))," ",REPT(" ",60)),60)))&amp;IF($T765="","","-"&amp;TRIM(RIGHT(SUBSTITUTE(TRIM(SUBSTITUTE($T765,CHAR(160)," "))," ",REPT(" ",60)),60)))&amp;".jpg")</f>
        <v/>
      </c>
    </row>
    <row r="766" ht="42" customHeight="1">
      <c r="A766" s="268" t="n">
        <v>27672</v>
      </c>
      <c r="B766" s="264" t="inlineStr">
        <is>
          <t>Hardie-Ferodo 1000 5 October, 1975</t>
        </is>
      </c>
      <c r="C766" s="264" t="n">
        <v>21</v>
      </c>
      <c r="D766" s="264" t="inlineStr">
        <is>
          <t>B</t>
        </is>
      </c>
      <c r="E766" s="264" t="n">
        <v>8</v>
      </c>
      <c r="F766" s="264" t="n">
        <v>35</v>
      </c>
      <c r="G766" s="264" t="inlineStr">
        <is>
          <t>Eurocars Pty Ltd</t>
        </is>
      </c>
      <c r="H766" s="264" t="n"/>
      <c r="I766" s="264" t="n"/>
      <c r="J766" s="264" t="inlineStr">
        <is>
          <t>Mazda RX3</t>
        </is>
      </c>
      <c r="K766" s="264" t="inlineStr">
        <is>
          <t>2292 eq R2</t>
        </is>
      </c>
      <c r="L766" s="264" t="inlineStr">
        <is>
          <t>David Clement</t>
        </is>
      </c>
      <c r="M766" s="264" t="inlineStr">
        <is>
          <t>AUS</t>
        </is>
      </c>
      <c r="N766" s="697">
        <f>_xlfn.LET(_xlpm.d,_xlfn.XLOOKUP(L766,'[1]Birth Dates'!$A:$A,'[1]Birth Dates'!$B:$B,"",0),IF(_xlpm.d=0,"",_xlpm.d))</f>
        <v/>
      </c>
      <c r="O766" s="264">
        <f>IF(OR(N766="",A766="",NOT(ISNUMBER(N766)),N766&gt;A766),"",DATEDIF(N766,A766,"Y")&amp;" years, "&amp;DATEDIF(N766,A766,"YM")&amp;" months, "&amp;DATEDIF(N766,A766,"MD")&amp;" days")</f>
        <v/>
      </c>
      <c r="P766" s="264" t="inlineStr">
        <is>
          <t>Brian Wheeler</t>
        </is>
      </c>
      <c r="Q766" s="264" t="inlineStr">
        <is>
          <t>AUS</t>
        </is>
      </c>
      <c r="R766" s="697">
        <f>_xlfn.LET(_xlpm.d,_xlfn.XLOOKUP(P766,'[1]Birth Dates'!$A:$A,'[1]Birth Dates'!$B:$B,"",0),IF(_xlpm.d=0,"",_xlpm.d))</f>
        <v/>
      </c>
      <c r="S766" s="264">
        <f>IF(OR(R766="",A766="",NOT(ISNUMBER(R766)),R766&gt;A766),"",DATEDIF(R766,A766,"Y")&amp;" years, "&amp;DATEDIF(R766,A766,"YM")&amp;" months, "&amp;DATEDIF(R766,A766,"MD")&amp;" days")</f>
        <v/>
      </c>
      <c r="T766" s="264" t="n"/>
      <c r="U766" s="264" t="n"/>
      <c r="V766" s="697">
        <f>_xlfn.LET(_xlpm.d,_xlfn.XLOOKUP(T766,'[1]Birth Dates'!$A:$A,'[1]Birth Dates'!$B:$B,"",0),IF(_xlpm.d=0,"",_xlpm.d))</f>
        <v/>
      </c>
      <c r="W766" s="264">
        <f>IF(OR(V766="",A766="",NOT(ISNUMBER(V766)),V766&gt;A766),"",DATEDIF(V766,A766,"Y")&amp;" years, "&amp;DATEDIF(V766,A766,"YM")&amp;" months, "&amp;DATEDIF(V766,A766,"MD")&amp;" days")</f>
        <v/>
      </c>
      <c r="X766" s="264" t="n"/>
      <c r="Y766" s="264" t="n"/>
      <c r="Z766" s="264" t="n"/>
      <c r="AA766" s="264" t="n"/>
      <c r="AB766" s="264" t="n">
        <v>39</v>
      </c>
      <c r="AC766" s="264" t="n"/>
      <c r="AD766" s="264" t="n"/>
      <c r="AE766" s="581" t="inlineStr">
        <is>
          <t>2:51.9000</t>
        </is>
      </c>
      <c r="AF766" s="418">
        <f>IF(OR(AE766="",AE766="",AE766=0),"",6.172/(AE766*24))</f>
        <v/>
      </c>
      <c r="AG766" s="269" t="n"/>
      <c r="AH766" s="581" t="inlineStr"/>
      <c r="AI766" s="418">
        <f>IF(OR(AH766="",AH766="",AH766=0),"",6.172/(AH766*24))</f>
        <v/>
      </c>
      <c r="AJ766" s="175">
        <f>IF(AND(ISNUMBER(AB766),ISNUMBER(AG766)),AB766-AG766,"")</f>
        <v/>
      </c>
      <c r="AK766" s="264" t="n"/>
      <c r="AL766" s="264" t="n">
        <v>135</v>
      </c>
      <c r="AM766" s="484" t="n">
        <v>0.3005034722222222</v>
      </c>
      <c r="AN766" s="671">
        <f>IF(OR(AL766="",AM766="",AM766=0),"",AL766*6.172/(AM766*24))</f>
        <v/>
      </c>
      <c r="AO766" s="477">
        <f>IF(AND(AL766=AL765,AM766&lt;&gt;"",AM765&lt;&gt;""),AM766-AM765,"")</f>
        <v/>
      </c>
      <c r="AP766" s="264" t="n"/>
      <c r="AQ766" s="581" t="inlineStr"/>
      <c r="AR766" s="418">
        <f>IF(OR(AQ766="",AQ766="",AQ766=0),"",6.172/(AQ766*24))</f>
        <v/>
      </c>
      <c r="AS766" s="436">
        <f>IF(OR(NOT(ISNUMBER(C766)),NOT(ISNUMBER(AB766))),"",IF(AG766&lt;&gt;"",AG766,AB766)-C766)</f>
        <v/>
      </c>
      <c r="AT766" s="270" t="n"/>
      <c r="AU766" s="271">
        <f>IF($B766="","",TEXT($A766,"yyyymmdd")&amp;"_P"&amp;$C766&amp;"_C"&amp;$F766&amp;"_"&amp;TRIM(RIGHT(SUBSTITUTE(TRIM(SUBSTITUTE($L766,CHAR(160)," "))," ",REPT(" ",60)),60))&amp;IF($P766="","","-"&amp;TRIM(RIGHT(SUBSTITUTE(TRIM(SUBSTITUTE($P766,CHAR(160)," "))," ",REPT(" ",60)),60)))&amp;IF($T766="","","-"&amp;TRIM(RIGHT(SUBSTITUTE(TRIM(SUBSTITUTE($T766,CHAR(160)," "))," ",REPT(" ",60)),60)))&amp;".jpg")</f>
        <v/>
      </c>
    </row>
    <row r="767" ht="42" customHeight="1">
      <c r="A767" s="268" t="n">
        <v>27672</v>
      </c>
      <c r="B767" s="264" t="inlineStr">
        <is>
          <t>Hardie-Ferodo 1000 5 October, 1975</t>
        </is>
      </c>
      <c r="C767" s="264" t="n">
        <v>22</v>
      </c>
      <c r="D767" s="264" t="inlineStr">
        <is>
          <t>A</t>
        </is>
      </c>
      <c r="E767" s="264" t="n">
        <v>4</v>
      </c>
      <c r="F767" s="264" t="n">
        <v>62</v>
      </c>
      <c r="G767" s="264" t="inlineStr">
        <is>
          <t>Fred's Treads Pty Ltd</t>
        </is>
      </c>
      <c r="H767" s="264" t="n"/>
      <c r="I767" s="264" t="n"/>
      <c r="J767" s="264" t="inlineStr">
        <is>
          <t>Alfa Romeo GT Junior</t>
        </is>
      </c>
      <c r="K767" s="264" t="inlineStr">
        <is>
          <t>1290 L4</t>
        </is>
      </c>
      <c r="L767" s="264" t="inlineStr">
        <is>
          <t>David Crowther</t>
        </is>
      </c>
      <c r="M767" s="264" t="inlineStr">
        <is>
          <t>AUS</t>
        </is>
      </c>
      <c r="N767" s="697">
        <f>_xlfn.LET(_xlpm.d,_xlfn.XLOOKUP(L767,'[1]Birth Dates'!$A:$A,'[1]Birth Dates'!$B:$B,"",0),IF(_xlpm.d=0,"",_xlpm.d))</f>
        <v/>
      </c>
      <c r="O767" s="264">
        <f>IF(OR(N767="",A767="",NOT(ISNUMBER(N767)),N767&gt;A767),"",DATEDIF(N767,A767,"Y")&amp;" years, "&amp;DATEDIF(N767,A767,"YM")&amp;" months, "&amp;DATEDIF(N767,A767,"MD")&amp;" days")</f>
        <v/>
      </c>
      <c r="P767" s="264" t="inlineStr">
        <is>
          <t>Gordon Rich</t>
        </is>
      </c>
      <c r="Q767" s="264" t="inlineStr">
        <is>
          <t>AUS</t>
        </is>
      </c>
      <c r="R767" s="697">
        <f>_xlfn.LET(_xlpm.d,_xlfn.XLOOKUP(P767,'[1]Birth Dates'!$A:$A,'[1]Birth Dates'!$B:$B,"",0),IF(_xlpm.d=0,"",_xlpm.d))</f>
        <v/>
      </c>
      <c r="S767" s="264">
        <f>IF(OR(R767="",A767="",NOT(ISNUMBER(R767)),R767&gt;A767),"",DATEDIF(R767,A767,"Y")&amp;" years, "&amp;DATEDIF(R767,A767,"YM")&amp;" months, "&amp;DATEDIF(R767,A767,"MD")&amp;" days")</f>
        <v/>
      </c>
      <c r="T767" s="264" t="n"/>
      <c r="U767" s="264" t="n"/>
      <c r="V767" s="697">
        <f>_xlfn.LET(_xlpm.d,_xlfn.XLOOKUP(T767,'[1]Birth Dates'!$A:$A,'[1]Birth Dates'!$B:$B,"",0),IF(_xlpm.d=0,"",_xlpm.d))</f>
        <v/>
      </c>
      <c r="W767" s="264">
        <f>IF(OR(V767="",A767="",NOT(ISNUMBER(V767)),V767&gt;A767),"",DATEDIF(V767,A767,"Y")&amp;" years, "&amp;DATEDIF(V767,A767,"YM")&amp;" months, "&amp;DATEDIF(V767,A767,"MD")&amp;" days")</f>
        <v/>
      </c>
      <c r="X767" s="264" t="n"/>
      <c r="Y767" s="264" t="n"/>
      <c r="Z767" s="264" t="n"/>
      <c r="AA767" s="264" t="n"/>
      <c r="AB767" s="264" t="n">
        <v>56</v>
      </c>
      <c r="AC767" s="264" t="n"/>
      <c r="AD767" s="264" t="n"/>
      <c r="AE767" s="334" t="inlineStr">
        <is>
          <t>3:07.4000</t>
        </is>
      </c>
      <c r="AF767" s="418">
        <f>IF(OR(AE767="",AE767="",AE767=0),"",6.172/(AE767*24))</f>
        <v/>
      </c>
      <c r="AG767" s="269" t="n"/>
      <c r="AH767" s="581" t="inlineStr"/>
      <c r="AI767" s="418">
        <f>IF(OR(AH767="",AH767="",AH767=0),"",6.172/(AH767*24))</f>
        <v/>
      </c>
      <c r="AJ767" s="175">
        <f>IF(AND(ISNUMBER(AB767),ISNUMBER(AG767)),AB767-AG767,"")</f>
        <v/>
      </c>
      <c r="AK767" s="264" t="n"/>
      <c r="AL767" s="264" t="n">
        <v>135</v>
      </c>
      <c r="AM767" s="484" t="n">
        <v>0.3006805555555556</v>
      </c>
      <c r="AN767" s="671">
        <f>IF(OR(AL767="",AM767="",AM767=0),"",AL767*6.172/(AM767*24))</f>
        <v/>
      </c>
      <c r="AO767" s="477">
        <f>IF(AND(AL767=AL766,AM767&lt;&gt;"",AM766&lt;&gt;""),AM767-AM766,"")</f>
        <v/>
      </c>
      <c r="AP767" s="264" t="n"/>
      <c r="AQ767" s="581" t="inlineStr"/>
      <c r="AR767" s="418">
        <f>IF(OR(AQ767="",AQ767="",AQ767=0),"",6.172/(AQ767*24))</f>
        <v/>
      </c>
      <c r="AS767" s="436">
        <f>IF(OR(NOT(ISNUMBER(C767)),NOT(ISNUMBER(AB767))),"",IF(AG767&lt;&gt;"",AG767,AB767)-C767)</f>
        <v/>
      </c>
      <c r="AT767" s="270" t="n"/>
      <c r="AU767" s="271">
        <f>IF($B767="","",TEXT($A767,"yyyymmdd")&amp;"_P"&amp;$C767&amp;"_C"&amp;$F767&amp;"_"&amp;TRIM(RIGHT(SUBSTITUTE(TRIM(SUBSTITUTE($L767,CHAR(160)," "))," ",REPT(" ",60)),60))&amp;IF($P767="","","-"&amp;TRIM(RIGHT(SUBSTITUTE(TRIM(SUBSTITUTE($P767,CHAR(160)," "))," ",REPT(" ",60)),60)))&amp;IF($T767="","","-"&amp;TRIM(RIGHT(SUBSTITUTE(TRIM(SUBSTITUTE($T767,CHAR(160)," "))," ",REPT(" ",60)),60)))&amp;".jpg")</f>
        <v/>
      </c>
    </row>
    <row r="768" ht="42" customHeight="1">
      <c r="A768" s="268" t="n">
        <v>27672</v>
      </c>
      <c r="B768" s="264" t="inlineStr">
        <is>
          <t>Hardie-Ferodo 1000 5 October, 1975</t>
        </is>
      </c>
      <c r="C768" s="264" t="n">
        <v>23</v>
      </c>
      <c r="D768" s="264" t="inlineStr">
        <is>
          <t>C</t>
        </is>
      </c>
      <c r="E768" s="264" t="n">
        <v>4</v>
      </c>
      <c r="F768" s="264" t="n">
        <v>29</v>
      </c>
      <c r="G768" s="264" t="inlineStr">
        <is>
          <t>G Moran</t>
        </is>
      </c>
      <c r="H768" s="264" t="n"/>
      <c r="I768" s="264" t="n"/>
      <c r="J768" s="264" t="inlineStr">
        <is>
          <t>Ford Capri Mk.I GT 3000</t>
        </is>
      </c>
      <c r="K768" s="264" t="inlineStr">
        <is>
          <t>2993 V6</t>
        </is>
      </c>
      <c r="L768" s="264" t="inlineStr">
        <is>
          <t>Geoff Moran</t>
        </is>
      </c>
      <c r="M768" s="264" t="inlineStr">
        <is>
          <t>AUS</t>
        </is>
      </c>
      <c r="N768" s="697">
        <f>_xlfn.LET(_xlpm.d,_xlfn.XLOOKUP(L768,'[1]Birth Dates'!$A:$A,'[1]Birth Dates'!$B:$B,"",0),IF(_xlpm.d=0,"",_xlpm.d))</f>
        <v/>
      </c>
      <c r="O768" s="264">
        <f>IF(OR(N768="",A768="",NOT(ISNUMBER(N768)),N768&gt;A768),"",DATEDIF(N768,A768,"Y")&amp;" years, "&amp;DATEDIF(N768,A768,"YM")&amp;" months, "&amp;DATEDIF(N768,A768,"MD")&amp;" days")</f>
        <v/>
      </c>
      <c r="P768" s="264" t="inlineStr">
        <is>
          <t>Eugene McLaoughlin</t>
        </is>
      </c>
      <c r="Q768" s="264" t="inlineStr">
        <is>
          <t>AUS</t>
        </is>
      </c>
      <c r="R768" s="697">
        <f>_xlfn.LET(_xlpm.d,_xlfn.XLOOKUP(P768,'[1]Birth Dates'!$A:$A,'[1]Birth Dates'!$B:$B,"",0),IF(_xlpm.d=0,"",_xlpm.d))</f>
        <v/>
      </c>
      <c r="S768" s="264">
        <f>IF(OR(R768="",A768="",NOT(ISNUMBER(R768)),R768&gt;A768),"",DATEDIF(R768,A768,"Y")&amp;" years, "&amp;DATEDIF(R768,A768,"YM")&amp;" months, "&amp;DATEDIF(R768,A768,"MD")&amp;" days")</f>
        <v/>
      </c>
      <c r="T768" s="264" t="n"/>
      <c r="U768" s="264" t="n"/>
      <c r="V768" s="697">
        <f>_xlfn.LET(_xlpm.d,_xlfn.XLOOKUP(T768,'[1]Birth Dates'!$A:$A,'[1]Birth Dates'!$B:$B,"",0),IF(_xlpm.d=0,"",_xlpm.d))</f>
        <v/>
      </c>
      <c r="W768" s="264">
        <f>IF(OR(V768="",A768="",NOT(ISNUMBER(V768)),V768&gt;A768),"",DATEDIF(V768,A768,"Y")&amp;" years, "&amp;DATEDIF(V768,A768,"YM")&amp;" months, "&amp;DATEDIF(V768,A768,"MD")&amp;" days")</f>
        <v/>
      </c>
      <c r="X768" s="264" t="n"/>
      <c r="Y768" s="264" t="n"/>
      <c r="Z768" s="264" t="n"/>
      <c r="AA768" s="264" t="n"/>
      <c r="AB768" s="264" t="n">
        <v>50</v>
      </c>
      <c r="AC768" s="264" t="n"/>
      <c r="AD768" s="264" t="n"/>
      <c r="AE768" s="334" t="inlineStr">
        <is>
          <t>3:01.7000</t>
        </is>
      </c>
      <c r="AF768" s="418">
        <f>IF(OR(AE768="",AE768="",AE768=0),"",6.172/(AE768*24))</f>
        <v/>
      </c>
      <c r="AG768" s="269" t="n"/>
      <c r="AH768" s="581" t="inlineStr"/>
      <c r="AI768" s="418">
        <f>IF(OR(AH768="",AH768="",AH768=0),"",6.172/(AH768*24))</f>
        <v/>
      </c>
      <c r="AJ768" s="175">
        <f>IF(AND(ISNUMBER(AB768),ISNUMBER(AG768)),AB768-AG768,"")</f>
        <v/>
      </c>
      <c r="AK768" s="264" t="n"/>
      <c r="AL768" s="264" t="n">
        <v>134</v>
      </c>
      <c r="AM768" s="484" t="n">
        <v>0.2989918981481481</v>
      </c>
      <c r="AN768" s="671">
        <f>IF(OR(AL768="",AM768="",AM768=0),"",AL768*6.172/(AM768*24))</f>
        <v/>
      </c>
      <c r="AO768" s="477">
        <f>IF(AND(AL768=AL767,AM768&lt;&gt;"",AM767&lt;&gt;""),AM768-AM767,"")</f>
        <v/>
      </c>
      <c r="AP768" s="264" t="n"/>
      <c r="AQ768" s="581" t="inlineStr"/>
      <c r="AR768" s="418">
        <f>IF(OR(AQ768="",AQ768="",AQ768=0),"",6.172/(AQ768*24))</f>
        <v/>
      </c>
      <c r="AS768" s="436">
        <f>IF(OR(NOT(ISNUMBER(C768)),NOT(ISNUMBER(AB768))),"",IF(AG768&lt;&gt;"",AG768,AB768)-C768)</f>
        <v/>
      </c>
      <c r="AT768" s="270" t="n"/>
      <c r="AU768" s="271">
        <f>IF($B768="","",TEXT($A768,"yyyymmdd")&amp;"_P"&amp;$C768&amp;"_C"&amp;$F768&amp;"_"&amp;TRIM(RIGHT(SUBSTITUTE(TRIM(SUBSTITUTE($L768,CHAR(160)," "))," ",REPT(" ",60)),60))&amp;IF($P768="","","-"&amp;TRIM(RIGHT(SUBSTITUTE(TRIM(SUBSTITUTE($P768,CHAR(160)," "))," ",REPT(" ",60)),60)))&amp;IF($T768="","","-"&amp;TRIM(RIGHT(SUBSTITUTE(TRIM(SUBSTITUTE($T768,CHAR(160)," "))," ",REPT(" ",60)),60)))&amp;".jpg")</f>
        <v/>
      </c>
    </row>
    <row r="769" ht="42" customHeight="1">
      <c r="A769" s="268" t="n">
        <v>27672</v>
      </c>
      <c r="B769" s="264" t="inlineStr">
        <is>
          <t>Hardie-Ferodo 1000 5 October, 1975</t>
        </is>
      </c>
      <c r="C769" s="264" t="n">
        <v>24</v>
      </c>
      <c r="D769" s="264" t="inlineStr">
        <is>
          <t>A</t>
        </is>
      </c>
      <c r="E769" s="264" t="n">
        <v>5</v>
      </c>
      <c r="F769" s="264" t="n">
        <v>69</v>
      </c>
      <c r="G769" s="264" t="inlineStr">
        <is>
          <t>James Mason Motors Pty Ltd</t>
        </is>
      </c>
      <c r="H769" s="264" t="n"/>
      <c r="I769" s="264" t="n"/>
      <c r="J769" s="264" t="inlineStr">
        <is>
          <t>Mazda 1300</t>
        </is>
      </c>
      <c r="K769" s="264" t="inlineStr">
        <is>
          <t>1272 L4</t>
        </is>
      </c>
      <c r="L769" s="264" t="inlineStr">
        <is>
          <t>Brian Porter</t>
        </is>
      </c>
      <c r="M769" s="264" t="inlineStr">
        <is>
          <t>AUS</t>
        </is>
      </c>
      <c r="N769" s="697">
        <f>_xlfn.LET(_xlpm.d,_xlfn.XLOOKUP(L769,'[1]Birth Dates'!$A:$A,'[1]Birth Dates'!$B:$B,"",0),IF(_xlpm.d=0,"",_xlpm.d))</f>
        <v/>
      </c>
      <c r="O769" s="264">
        <f>IF(OR(N769="",A769="",NOT(ISNUMBER(N769)),N769&gt;A769),"",DATEDIF(N769,A769,"Y")&amp;" years, "&amp;DATEDIF(N769,A769,"YM")&amp;" months, "&amp;DATEDIF(N769,A769,"MD")&amp;" days")</f>
        <v/>
      </c>
      <c r="P769" s="264" t="inlineStr">
        <is>
          <t>John Ainsley</t>
        </is>
      </c>
      <c r="Q769" s="264" t="inlineStr">
        <is>
          <t>AUS</t>
        </is>
      </c>
      <c r="R769" s="697">
        <f>_xlfn.LET(_xlpm.d,_xlfn.XLOOKUP(P769,'[1]Birth Dates'!$A:$A,'[1]Birth Dates'!$B:$B,"",0),IF(_xlpm.d=0,"",_xlpm.d))</f>
        <v/>
      </c>
      <c r="S769" s="264">
        <f>IF(OR(R769="",A769="",NOT(ISNUMBER(R769)),R769&gt;A769),"",DATEDIF(R769,A769,"Y")&amp;" years, "&amp;DATEDIF(R769,A769,"YM")&amp;" months, "&amp;DATEDIF(R769,A769,"MD")&amp;" days")</f>
        <v/>
      </c>
      <c r="T769" s="264" t="n"/>
      <c r="U769" s="264" t="n"/>
      <c r="V769" s="697">
        <f>_xlfn.LET(_xlpm.d,_xlfn.XLOOKUP(T769,'[1]Birth Dates'!$A:$A,'[1]Birth Dates'!$B:$B,"",0),IF(_xlpm.d=0,"",_xlpm.d))</f>
        <v/>
      </c>
      <c r="W769" s="264">
        <f>IF(OR(V769="",A769="",NOT(ISNUMBER(V769)),V769&gt;A769),"",DATEDIF(V769,A769,"Y")&amp;" years, "&amp;DATEDIF(V769,A769,"YM")&amp;" months, "&amp;DATEDIF(V769,A769,"MD")&amp;" days")</f>
        <v/>
      </c>
      <c r="X769" s="264" t="n"/>
      <c r="Y769" s="264" t="n"/>
      <c r="Z769" s="264" t="n"/>
      <c r="AA769" s="264" t="n"/>
      <c r="AB769" s="264" t="n">
        <v>59</v>
      </c>
      <c r="AC769" s="264" t="n"/>
      <c r="AD769" s="264" t="n"/>
      <c r="AE769" s="581" t="inlineStr">
        <is>
          <t>3:11.7000</t>
        </is>
      </c>
      <c r="AF769" s="418">
        <f>IF(OR(AE769="",AE769="",AE769=0),"",6.172/(AE769*24))</f>
        <v/>
      </c>
      <c r="AG769" s="269" t="n"/>
      <c r="AH769" s="581" t="inlineStr"/>
      <c r="AI769" s="418">
        <f>IF(OR(AH769="",AH769="",AH769=0),"",6.172/(AH769*24))</f>
        <v/>
      </c>
      <c r="AJ769" s="175">
        <f>IF(AND(ISNUMBER(AB769),ISNUMBER(AG769)),AB769-AG769,"")</f>
        <v/>
      </c>
      <c r="AK769" s="264" t="n"/>
      <c r="AL769" s="264" t="n">
        <v>132</v>
      </c>
      <c r="AM769" s="484" t="n">
        <v>0.2993877314814815</v>
      </c>
      <c r="AN769" s="671">
        <f>IF(OR(AL769="",AM769="",AM769=0),"",AL769*6.172/(AM769*24))</f>
        <v/>
      </c>
      <c r="AO769" s="477">
        <f>IF(AND(AL769=AL768,AM769&lt;&gt;"",AM768&lt;&gt;""),AM769-AM768,"")</f>
        <v/>
      </c>
      <c r="AP769" s="264" t="n"/>
      <c r="AQ769" s="581" t="inlineStr"/>
      <c r="AR769" s="418">
        <f>IF(OR(AQ769="",AQ769="",AQ769=0),"",6.172/(AQ769*24))</f>
        <v/>
      </c>
      <c r="AS769" s="436">
        <f>IF(OR(NOT(ISNUMBER(C769)),NOT(ISNUMBER(AB769))),"",IF(AG769&lt;&gt;"",AG769,AB769)-C769)</f>
        <v/>
      </c>
      <c r="AT769" s="270" t="n"/>
      <c r="AU769" s="271">
        <f>IF($B769="","",TEXT($A769,"yyyymmdd")&amp;"_P"&amp;$C769&amp;"_C"&amp;$F769&amp;"_"&amp;TRIM(RIGHT(SUBSTITUTE(TRIM(SUBSTITUTE($L769,CHAR(160)," "))," ",REPT(" ",60)),60))&amp;IF($P769="","","-"&amp;TRIM(RIGHT(SUBSTITUTE(TRIM(SUBSTITUTE($P769,CHAR(160)," "))," ",REPT(" ",60)),60)))&amp;IF($T769="","","-"&amp;TRIM(RIGHT(SUBSTITUTE(TRIM(SUBSTITUTE($T769,CHAR(160)," "))," ",REPT(" ",60)),60)))&amp;".jpg")</f>
        <v/>
      </c>
    </row>
    <row r="770" ht="42" customHeight="1">
      <c r="A770" s="268" t="n">
        <v>27672</v>
      </c>
      <c r="B770" s="264" t="inlineStr">
        <is>
          <t>Hardie-Ferodo 1000 5 October, 1975</t>
        </is>
      </c>
      <c r="C770" s="264" t="n">
        <v>25</v>
      </c>
      <c r="D770" s="264" t="inlineStr">
        <is>
          <t>D</t>
        </is>
      </c>
      <c r="E770" s="264" t="n">
        <v>8</v>
      </c>
      <c r="F770" s="264" t="n">
        <v>20</v>
      </c>
      <c r="G770" s="264" t="inlineStr">
        <is>
          <t>K Kennedy</t>
        </is>
      </c>
      <c r="H770" s="264" t="n"/>
      <c r="I770" s="264" t="n"/>
      <c r="J770" s="264" t="inlineStr">
        <is>
          <t>Holden LJ Torana GTR XU-1</t>
        </is>
      </c>
      <c r="K770" s="264" t="inlineStr">
        <is>
          <t>3330 L6</t>
        </is>
      </c>
      <c r="L770" s="264" t="inlineStr">
        <is>
          <t>Kevin Kennedy</t>
        </is>
      </c>
      <c r="M770" s="264" t="inlineStr">
        <is>
          <t>AUS</t>
        </is>
      </c>
      <c r="N770" s="697">
        <f>_xlfn.LET(_xlpm.d,_xlfn.XLOOKUP(L770,'[1]Birth Dates'!$A:$A,'[1]Birth Dates'!$B:$B,"",0),IF(_xlpm.d=0,"",_xlpm.d))</f>
        <v/>
      </c>
      <c r="O770" s="264">
        <f>IF(OR(N770="",A770="",NOT(ISNUMBER(N770)),N770&gt;A770),"",DATEDIF(N770,A770,"Y")&amp;" years, "&amp;DATEDIF(N770,A770,"YM")&amp;" months, "&amp;DATEDIF(N770,A770,"MD")&amp;" days")</f>
        <v/>
      </c>
      <c r="P770" s="264" t="inlineStr">
        <is>
          <t>Steve Land</t>
        </is>
      </c>
      <c r="Q770" s="264" t="inlineStr">
        <is>
          <t>AUS</t>
        </is>
      </c>
      <c r="R770" s="697">
        <f>_xlfn.LET(_xlpm.d,_xlfn.XLOOKUP(P770,'[1]Birth Dates'!$A:$A,'[1]Birth Dates'!$B:$B,"",0),IF(_xlpm.d=0,"",_xlpm.d))</f>
        <v/>
      </c>
      <c r="S770" s="264">
        <f>IF(OR(R770="",A770="",NOT(ISNUMBER(R770)),R770&gt;A770),"",DATEDIF(R770,A770,"Y")&amp;" years, "&amp;DATEDIF(R770,A770,"YM")&amp;" months, "&amp;DATEDIF(R770,A770,"MD")&amp;" days")</f>
        <v/>
      </c>
      <c r="T770" s="264" t="n"/>
      <c r="U770" s="264" t="n"/>
      <c r="V770" s="697">
        <f>_xlfn.LET(_xlpm.d,_xlfn.XLOOKUP(T770,'[1]Birth Dates'!$A:$A,'[1]Birth Dates'!$B:$B,"",0),IF(_xlpm.d=0,"",_xlpm.d))</f>
        <v/>
      </c>
      <c r="W770" s="264">
        <f>IF(OR(V770="",A770="",NOT(ISNUMBER(V770)),V770&gt;A770),"",DATEDIF(V770,A770,"Y")&amp;" years, "&amp;DATEDIF(V770,A770,"YM")&amp;" months, "&amp;DATEDIF(V770,A770,"MD")&amp;" days")</f>
        <v/>
      </c>
      <c r="X770" s="264" t="n"/>
      <c r="Y770" s="264" t="n"/>
      <c r="Z770" s="264" t="n"/>
      <c r="AA770" s="264" t="n"/>
      <c r="AB770" s="264" t="n">
        <v>62</v>
      </c>
      <c r="AC770" s="264" t="n"/>
      <c r="AD770" s="264" t="n"/>
      <c r="AE770" s="581" t="inlineStr">
        <is>
          <t>No Time</t>
        </is>
      </c>
      <c r="AF770" s="418">
        <f>IF(OR(AE770="",AE770="",AE770=0),"",6.172/(AE770*24))</f>
        <v/>
      </c>
      <c r="AG770" s="269" t="n"/>
      <c r="AH770" s="581" t="inlineStr"/>
      <c r="AI770" s="418">
        <f>IF(OR(AH770="",AH770="",AH770=0),"",6.172/(AH770*24))</f>
        <v/>
      </c>
      <c r="AJ770" s="175">
        <f>IF(AND(ISNUMBER(AB770),ISNUMBER(AG770)),AB770-AG770,"")</f>
        <v/>
      </c>
      <c r="AK770" s="264" t="n"/>
      <c r="AL770" s="264" t="n">
        <v>130</v>
      </c>
      <c r="AM770" s="484" t="n">
        <v>0.2995891203703704</v>
      </c>
      <c r="AN770" s="671">
        <f>IF(OR(AL770="",AM770="",AM770=0),"",AL770*6.172/(AM770*24))</f>
        <v/>
      </c>
      <c r="AO770" s="477">
        <f>IF(AND(AL770=AL769,AM770&lt;&gt;"",AM769&lt;&gt;""),AM770-AM769,"")</f>
        <v/>
      </c>
      <c r="AP770" s="264" t="n"/>
      <c r="AQ770" s="581" t="inlineStr"/>
      <c r="AR770" s="418">
        <f>IF(OR(AQ770="",AQ770="",AQ770=0),"",6.172/(AQ770*24))</f>
        <v/>
      </c>
      <c r="AS770" s="436">
        <f>IF(OR(NOT(ISNUMBER(C770)),NOT(ISNUMBER(AB770))),"",IF(AG770&lt;&gt;"",AG770,AB770)-C770)</f>
        <v/>
      </c>
      <c r="AT770" s="270" t="n"/>
      <c r="AU770" s="271">
        <f>IF($B770="","",TEXT($A770,"yyyymmdd")&amp;"_P"&amp;$C770&amp;"_C"&amp;$F770&amp;"_"&amp;TRIM(RIGHT(SUBSTITUTE(TRIM(SUBSTITUTE($L770,CHAR(160)," "))," ",REPT(" ",60)),60))&amp;IF($P770="","","-"&amp;TRIM(RIGHT(SUBSTITUTE(TRIM(SUBSTITUTE($P770,CHAR(160)," "))," ",REPT(" ",60)),60)))&amp;IF($T770="","","-"&amp;TRIM(RIGHT(SUBSTITUTE(TRIM(SUBSTITUTE($T770,CHAR(160)," "))," ",REPT(" ",60)),60)))&amp;".jpg")</f>
        <v/>
      </c>
    </row>
    <row r="771" ht="42" customHeight="1">
      <c r="A771" s="268" t="n">
        <v>27672</v>
      </c>
      <c r="B771" s="264" t="inlineStr">
        <is>
          <t>Hardie-Ferodo 1000 5 October, 1975</t>
        </is>
      </c>
      <c r="C771" s="264" t="n">
        <v>26</v>
      </c>
      <c r="D771" s="264" t="inlineStr">
        <is>
          <t>C</t>
        </is>
      </c>
      <c r="E771" s="264" t="n">
        <v>5</v>
      </c>
      <c r="F771" s="264" t="n">
        <v>51</v>
      </c>
      <c r="G771" s="264" t="inlineStr">
        <is>
          <t>J Wharton</t>
        </is>
      </c>
      <c r="H771" s="264" t="n"/>
      <c r="I771" s="264" t="n"/>
      <c r="J771" s="264" t="inlineStr">
        <is>
          <t>Mazda RX3</t>
        </is>
      </c>
      <c r="K771" s="264" t="inlineStr">
        <is>
          <t>2292 eq R2</t>
        </is>
      </c>
      <c r="L771" s="264" t="inlineStr">
        <is>
          <t>John Wharton</t>
        </is>
      </c>
      <c r="M771" s="264" t="inlineStr">
        <is>
          <t>AUS</t>
        </is>
      </c>
      <c r="N771" s="697">
        <f>_xlfn.LET(_xlpm.d,_xlfn.XLOOKUP(L771,'[1]Birth Dates'!$A:$A,'[1]Birth Dates'!$B:$B,"",0),IF(_xlpm.d=0,"",_xlpm.d))</f>
        <v/>
      </c>
      <c r="O771" s="264">
        <f>IF(OR(N771="",A771="",NOT(ISNUMBER(N771)),N771&gt;A771),"",DATEDIF(N771,A771,"Y")&amp;" years, "&amp;DATEDIF(N771,A771,"YM")&amp;" months, "&amp;DATEDIF(N771,A771,"MD")&amp;" days")</f>
        <v/>
      </c>
      <c r="P771" s="264" t="inlineStr">
        <is>
          <t>Kerry Horgan</t>
        </is>
      </c>
      <c r="Q771" s="264" t="inlineStr">
        <is>
          <t>AUS</t>
        </is>
      </c>
      <c r="R771" s="697">
        <f>_xlfn.LET(_xlpm.d,_xlfn.XLOOKUP(P771,'[1]Birth Dates'!$A:$A,'[1]Birth Dates'!$B:$B,"",0),IF(_xlpm.d=0,"",_xlpm.d))</f>
        <v/>
      </c>
      <c r="S771" s="264">
        <f>IF(OR(R771="",A771="",NOT(ISNUMBER(R771)),R771&gt;A771),"",DATEDIF(R771,A771,"Y")&amp;" years, "&amp;DATEDIF(R771,A771,"YM")&amp;" months, "&amp;DATEDIF(R771,A771,"MD")&amp;" days")</f>
        <v/>
      </c>
      <c r="T771" s="264" t="n"/>
      <c r="U771" s="264" t="n"/>
      <c r="V771" s="697">
        <f>_xlfn.LET(_xlpm.d,_xlfn.XLOOKUP(T771,'[1]Birth Dates'!$A:$A,'[1]Birth Dates'!$B:$B,"",0),IF(_xlpm.d=0,"",_xlpm.d))</f>
        <v/>
      </c>
      <c r="W771" s="264">
        <f>IF(OR(V771="",A771="",NOT(ISNUMBER(V771)),V771&gt;A771),"",DATEDIF(V771,A771,"Y")&amp;" years, "&amp;DATEDIF(V771,A771,"YM")&amp;" months, "&amp;DATEDIF(V771,A771,"MD")&amp;" days")</f>
        <v/>
      </c>
      <c r="X771" s="264" t="n"/>
      <c r="Y771" s="264" t="n"/>
      <c r="Z771" s="264" t="n"/>
      <c r="AA771" s="264" t="n"/>
      <c r="AB771" s="264" t="n">
        <v>41</v>
      </c>
      <c r="AC771" s="264" t="n"/>
      <c r="AD771" s="264" t="n"/>
      <c r="AE771" s="581" t="inlineStr">
        <is>
          <t>2:53.3000</t>
        </is>
      </c>
      <c r="AF771" s="418">
        <f>IF(OR(AE771="",AE771="",AE771=0),"",6.172/(AE771*24))</f>
        <v/>
      </c>
      <c r="AG771" s="269" t="n"/>
      <c r="AH771" s="581" t="inlineStr"/>
      <c r="AI771" s="418">
        <f>IF(OR(AH771="",AH771="",AH771=0),"",6.172/(AH771*24))</f>
        <v/>
      </c>
      <c r="AJ771" s="175">
        <f>IF(AND(ISNUMBER(AB771),ISNUMBER(AG771)),AB771-AG771,"")</f>
        <v/>
      </c>
      <c r="AK771" s="264" t="n"/>
      <c r="AL771" s="264" t="n">
        <v>129</v>
      </c>
      <c r="AM771" s="484" t="n">
        <v>0.299269675925926</v>
      </c>
      <c r="AN771" s="671">
        <f>IF(OR(AL771="",AM771="",AM771=0),"",AL771*6.172/(AM771*24))</f>
        <v/>
      </c>
      <c r="AO771" s="477">
        <f>IF(AND(AL771=AL770,AM771&lt;&gt;"",AM770&lt;&gt;""),AM771-AM770,"")</f>
        <v/>
      </c>
      <c r="AP771" s="264" t="n"/>
      <c r="AQ771" s="581" t="inlineStr"/>
      <c r="AR771" s="418">
        <f>IF(OR(AQ771="",AQ771="",AQ771=0),"",6.172/(AQ771*24))</f>
        <v/>
      </c>
      <c r="AS771" s="436">
        <f>IF(OR(NOT(ISNUMBER(C771)),NOT(ISNUMBER(AB771))),"",IF(AG771&lt;&gt;"",AG771,AB771)-C771)</f>
        <v/>
      </c>
      <c r="AT771" s="270" t="n"/>
      <c r="AU771" s="271">
        <f>IF($B771="","",TEXT($A771,"yyyymmdd")&amp;"_P"&amp;$C771&amp;"_C"&amp;$F771&amp;"_"&amp;TRIM(RIGHT(SUBSTITUTE(TRIM(SUBSTITUTE($L771,CHAR(160)," "))," ",REPT(" ",60)),60))&amp;IF($P771="","","-"&amp;TRIM(RIGHT(SUBSTITUTE(TRIM(SUBSTITUTE($P771,CHAR(160)," "))," ",REPT(" ",60)),60)))&amp;IF($T771="","","-"&amp;TRIM(RIGHT(SUBSTITUTE(TRIM(SUBSTITUTE($T771,CHAR(160)," "))," ",REPT(" ",60)),60)))&amp;".jpg")</f>
        <v/>
      </c>
    </row>
    <row r="772" ht="42" customHeight="1">
      <c r="A772" s="268" t="n">
        <v>27672</v>
      </c>
      <c r="B772" s="264" t="inlineStr">
        <is>
          <t>Hardie-Ferodo 1000 5 October, 1975</t>
        </is>
      </c>
      <c r="C772" s="264" t="n">
        <v>27</v>
      </c>
      <c r="D772" s="264" t="inlineStr">
        <is>
          <t>A</t>
        </is>
      </c>
      <c r="E772" s="264" t="n">
        <v>6</v>
      </c>
      <c r="F772" s="264" t="n">
        <v>59</v>
      </c>
      <c r="G772" s="264" t="inlineStr">
        <is>
          <t>Orange City Motors</t>
        </is>
      </c>
      <c r="H772" s="264" t="n"/>
      <c r="I772" s="264" t="n"/>
      <c r="J772" s="264" t="inlineStr">
        <is>
          <t>Morris Cooper S</t>
        </is>
      </c>
      <c r="K772" s="264" t="inlineStr">
        <is>
          <t>1275 L4</t>
        </is>
      </c>
      <c r="L772" s="264" t="inlineStr">
        <is>
          <t>Caroline O'Shanesy</t>
        </is>
      </c>
      <c r="M772" s="264" t="inlineStr">
        <is>
          <t>AUS</t>
        </is>
      </c>
      <c r="N772" s="697">
        <f>_xlfn.LET(_xlpm.d,_xlfn.XLOOKUP(L772,'[1]Birth Dates'!$A:$A,'[1]Birth Dates'!$B:$B,"",0),IF(_xlpm.d=0,"",_xlpm.d))</f>
        <v/>
      </c>
      <c r="O772" s="264">
        <f>IF(OR(N772="",A772="",NOT(ISNUMBER(N772)),N772&gt;A772),"",DATEDIF(N772,A772,"Y")&amp;" years, "&amp;DATEDIF(N772,A772,"YM")&amp;" months, "&amp;DATEDIF(N772,A772,"MD")&amp;" days")</f>
        <v/>
      </c>
      <c r="P772" s="264" t="inlineStr">
        <is>
          <t>David Booth</t>
        </is>
      </c>
      <c r="Q772" s="264" t="inlineStr">
        <is>
          <t>AUS</t>
        </is>
      </c>
      <c r="R772" s="697">
        <f>_xlfn.LET(_xlpm.d,_xlfn.XLOOKUP(P772,'[1]Birth Dates'!$A:$A,'[1]Birth Dates'!$B:$B,"",0),IF(_xlpm.d=0,"",_xlpm.d))</f>
        <v/>
      </c>
      <c r="S772" s="264">
        <f>IF(OR(R772="",A772="",NOT(ISNUMBER(R772)),R772&gt;A772),"",DATEDIF(R772,A772,"Y")&amp;" years, "&amp;DATEDIF(R772,A772,"YM")&amp;" months, "&amp;DATEDIF(R772,A772,"MD")&amp;" days")</f>
        <v/>
      </c>
      <c r="T772" s="264" t="n"/>
      <c r="U772" s="264" t="n"/>
      <c r="V772" s="697">
        <f>_xlfn.LET(_xlpm.d,_xlfn.XLOOKUP(T772,'[1]Birth Dates'!$A:$A,'[1]Birth Dates'!$B:$B,"",0),IF(_xlpm.d=0,"",_xlpm.d))</f>
        <v/>
      </c>
      <c r="W772" s="264">
        <f>IF(OR(V772="",A772="",NOT(ISNUMBER(V772)),V772&gt;A772),"",DATEDIF(V772,A772,"Y")&amp;" years, "&amp;DATEDIF(V772,A772,"YM")&amp;" months, "&amp;DATEDIF(V772,A772,"MD")&amp;" days")</f>
        <v/>
      </c>
      <c r="X772" s="264" t="n"/>
      <c r="Y772" s="264" t="n"/>
      <c r="Z772" s="264" t="n"/>
      <c r="AA772" s="264" t="n"/>
      <c r="AB772" s="264" t="n">
        <v>57</v>
      </c>
      <c r="AC772" s="264" t="n"/>
      <c r="AD772" s="264" t="n"/>
      <c r="AE772" s="334" t="inlineStr">
        <is>
          <t>3:09.3000</t>
        </is>
      </c>
      <c r="AF772" s="418">
        <f>IF(OR(AE772="",AE772="",AE772=0),"",6.172/(AE772*24))</f>
        <v/>
      </c>
      <c r="AG772" s="269" t="n"/>
      <c r="AH772" s="581" t="inlineStr"/>
      <c r="AI772" s="418">
        <f>IF(OR(AH772="",AH772="",AH772=0),"",6.172/(AH772*24))</f>
        <v/>
      </c>
      <c r="AJ772" s="175">
        <f>IF(AND(ISNUMBER(AB772),ISNUMBER(AG772)),AB772-AG772,"")</f>
        <v/>
      </c>
      <c r="AK772" s="264" t="n"/>
      <c r="AL772" s="264" t="n">
        <v>128</v>
      </c>
      <c r="AM772" s="484" t="n">
        <v>0.2995405092592592</v>
      </c>
      <c r="AN772" s="671">
        <f>IF(OR(AL772="",AM772="",AM772=0),"",AL772*6.172/(AM772*24))</f>
        <v/>
      </c>
      <c r="AO772" s="477">
        <f>IF(AND(AL772=AL771,AM772&lt;&gt;"",AM771&lt;&gt;""),AM772-AM771,"")</f>
        <v/>
      </c>
      <c r="AP772" s="264" t="n"/>
      <c r="AQ772" s="581" t="inlineStr"/>
      <c r="AR772" s="418">
        <f>IF(OR(AQ772="",AQ772="",AQ772=0),"",6.172/(AQ772*24))</f>
        <v/>
      </c>
      <c r="AS772" s="436">
        <f>IF(OR(NOT(ISNUMBER(C772)),NOT(ISNUMBER(AB772))),"",IF(AG772&lt;&gt;"",AG772,AB772)-C772)</f>
        <v/>
      </c>
      <c r="AT772" s="270" t="n"/>
      <c r="AU772" s="271">
        <f>IF($B772="","",TEXT($A772,"yyyymmdd")&amp;"_P"&amp;$C772&amp;"_C"&amp;$F772&amp;"_"&amp;TRIM(RIGHT(SUBSTITUTE(TRIM(SUBSTITUTE($L772,CHAR(160)," "))," ",REPT(" ",60)),60))&amp;IF($P772="","","-"&amp;TRIM(RIGHT(SUBSTITUTE(TRIM(SUBSTITUTE($P772,CHAR(160)," "))," ",REPT(" ",60)),60)))&amp;IF($T772="","","-"&amp;TRIM(RIGHT(SUBSTITUTE(TRIM(SUBSTITUTE($T772,CHAR(160)," "))," ",REPT(" ",60)),60)))&amp;".jpg")</f>
        <v/>
      </c>
    </row>
    <row r="773" ht="42" customHeight="1">
      <c r="A773" s="268" t="n">
        <v>27672</v>
      </c>
      <c r="B773" s="264" t="inlineStr">
        <is>
          <t>Hardie-Ferodo 1000 5 October, 1975</t>
        </is>
      </c>
      <c r="C773" s="264" t="n">
        <v>28</v>
      </c>
      <c r="D773" s="264" t="inlineStr">
        <is>
          <t>A</t>
        </is>
      </c>
      <c r="E773" s="264" t="n">
        <v>7</v>
      </c>
      <c r="F773" s="264" t="n">
        <v>55</v>
      </c>
      <c r="G773" s="264" t="inlineStr">
        <is>
          <t>Alfa Romeo Owners Club of Aust</t>
        </is>
      </c>
      <c r="H773" s="264" t="n"/>
      <c r="I773" s="264" t="n"/>
      <c r="J773" s="264" t="inlineStr">
        <is>
          <t>Alfa Romeo GT Junior</t>
        </is>
      </c>
      <c r="K773" s="264" t="inlineStr">
        <is>
          <t>1290 L4</t>
        </is>
      </c>
      <c r="L773" s="264" t="inlineStr">
        <is>
          <t>Robin Dudfield</t>
        </is>
      </c>
      <c r="M773" s="264" t="inlineStr">
        <is>
          <t>AUS</t>
        </is>
      </c>
      <c r="N773" s="697">
        <f>_xlfn.LET(_xlpm.d,_xlfn.XLOOKUP(L773,'[1]Birth Dates'!$A:$A,'[1]Birth Dates'!$B:$B,"",0),IF(_xlpm.d=0,"",_xlpm.d))</f>
        <v/>
      </c>
      <c r="O773" s="264">
        <f>IF(OR(N773="",A773="",NOT(ISNUMBER(N773)),N773&gt;A773),"",DATEDIF(N773,A773,"Y")&amp;" years, "&amp;DATEDIF(N773,A773,"YM")&amp;" months, "&amp;DATEDIF(N773,A773,"MD")&amp;" days")</f>
        <v/>
      </c>
      <c r="P773" s="264" t="inlineStr">
        <is>
          <t>Lance DeLuca</t>
        </is>
      </c>
      <c r="Q773" s="264" t="inlineStr">
        <is>
          <t>AUS</t>
        </is>
      </c>
      <c r="R773" s="697">
        <f>_xlfn.LET(_xlpm.d,_xlfn.XLOOKUP(P773,'[1]Birth Dates'!$A:$A,'[1]Birth Dates'!$B:$B,"",0),IF(_xlpm.d=0,"",_xlpm.d))</f>
        <v/>
      </c>
      <c r="S773" s="264">
        <f>IF(OR(R773="",A773="",NOT(ISNUMBER(R773)),R773&gt;A773),"",DATEDIF(R773,A773,"Y")&amp;" years, "&amp;DATEDIF(R773,A773,"YM")&amp;" months, "&amp;DATEDIF(R773,A773,"MD")&amp;" days")</f>
        <v/>
      </c>
      <c r="T773" s="264" t="n"/>
      <c r="U773" s="264" t="n"/>
      <c r="V773" s="697">
        <f>_xlfn.LET(_xlpm.d,_xlfn.XLOOKUP(T773,'[1]Birth Dates'!$A:$A,'[1]Birth Dates'!$B:$B,"",0),IF(_xlpm.d=0,"",_xlpm.d))</f>
        <v/>
      </c>
      <c r="W773" s="264">
        <f>IF(OR(V773="",A773="",NOT(ISNUMBER(V773)),V773&gt;A773),"",DATEDIF(V773,A773,"Y")&amp;" years, "&amp;DATEDIF(V773,A773,"YM")&amp;" months, "&amp;DATEDIF(V773,A773,"MD")&amp;" days")</f>
        <v/>
      </c>
      <c r="X773" s="264" t="n"/>
      <c r="Y773" s="264" t="n"/>
      <c r="Z773" s="264" t="n"/>
      <c r="AA773" s="264" t="n"/>
      <c r="AB773" s="264" t="n">
        <v>55</v>
      </c>
      <c r="AC773" s="264" t="n"/>
      <c r="AD773" s="264" t="n"/>
      <c r="AE773" s="334" t="inlineStr">
        <is>
          <t>3:06.5000</t>
        </is>
      </c>
      <c r="AF773" s="418">
        <f>IF(OR(AE773="",AE773="",AE773=0),"",6.172/(AE773*24))</f>
        <v/>
      </c>
      <c r="AG773" s="269" t="n"/>
      <c r="AH773" s="581" t="inlineStr"/>
      <c r="AI773" s="418">
        <f>IF(OR(AH773="",AH773="",AH773=0),"",6.172/(AH773*24))</f>
        <v/>
      </c>
      <c r="AJ773" s="175">
        <f>IF(AND(ISNUMBER(AB773),ISNUMBER(AG773)),AB773-AG773,"")</f>
        <v/>
      </c>
      <c r="AK773" s="264" t="n"/>
      <c r="AL773" s="264" t="n">
        <v>128</v>
      </c>
      <c r="AM773" s="484" t="n">
        <v>0.3004710648148148</v>
      </c>
      <c r="AN773" s="671">
        <f>IF(OR(AL773="",AM773="",AM773=0),"",AL773*6.172/(AM773*24))</f>
        <v/>
      </c>
      <c r="AO773" s="477">
        <f>IF(AND(AL773=AL772,AM773&lt;&gt;"",AM772&lt;&gt;""),AM773-AM772,"")</f>
        <v/>
      </c>
      <c r="AP773" s="264" t="n"/>
      <c r="AQ773" s="581" t="inlineStr"/>
      <c r="AR773" s="418">
        <f>IF(OR(AQ773="",AQ773="",AQ773=0),"",6.172/(AQ773*24))</f>
        <v/>
      </c>
      <c r="AS773" s="436">
        <f>IF(OR(NOT(ISNUMBER(C773)),NOT(ISNUMBER(AB773))),"",IF(AG773&lt;&gt;"",AG773,AB773)-C773)</f>
        <v/>
      </c>
      <c r="AT773" s="270" t="n"/>
      <c r="AU773" s="271">
        <f>IF($B773="","",TEXT($A773,"yyyymmdd")&amp;"_P"&amp;$C773&amp;"_C"&amp;$F773&amp;"_"&amp;TRIM(RIGHT(SUBSTITUTE(TRIM(SUBSTITUTE($L773,CHAR(160)," "))," ",REPT(" ",60)),60))&amp;IF($P773="","","-"&amp;TRIM(RIGHT(SUBSTITUTE(TRIM(SUBSTITUTE($P773,CHAR(160)," "))," ",REPT(" ",60)),60)))&amp;IF($T773="","","-"&amp;TRIM(RIGHT(SUBSTITUTE(TRIM(SUBSTITUTE($T773,CHAR(160)," "))," ",REPT(" ",60)),60)))&amp;".jpg")</f>
        <v/>
      </c>
    </row>
    <row r="774" ht="42" customHeight="1">
      <c r="A774" s="268" t="n">
        <v>27672</v>
      </c>
      <c r="B774" s="264" t="inlineStr">
        <is>
          <t>Hardie-Ferodo 1000 5 October, 1975</t>
        </is>
      </c>
      <c r="C774" s="264" t="n">
        <v>29</v>
      </c>
      <c r="D774" s="264" t="inlineStr">
        <is>
          <t>A</t>
        </is>
      </c>
      <c r="E774" s="264" t="n">
        <v>8</v>
      </c>
      <c r="F774" s="264" t="n">
        <v>53</v>
      </c>
      <c r="G774" s="264" t="inlineStr">
        <is>
          <t>I Wells</t>
        </is>
      </c>
      <c r="H774" s="264" t="n"/>
      <c r="I774" s="264" t="n"/>
      <c r="J774" s="264" t="inlineStr">
        <is>
          <t>Honda Civic</t>
        </is>
      </c>
      <c r="K774" s="264" t="inlineStr">
        <is>
          <t>1231 L4</t>
        </is>
      </c>
      <c r="L774" s="264" t="inlineStr">
        <is>
          <t>Ian Wells</t>
        </is>
      </c>
      <c r="M774" s="264" t="inlineStr">
        <is>
          <t>AUS</t>
        </is>
      </c>
      <c r="N774" s="697">
        <f>_xlfn.LET(_xlpm.d,_xlfn.XLOOKUP(L774,'[1]Birth Dates'!$A:$A,'[1]Birth Dates'!$B:$B,"",0),IF(_xlpm.d=0,"",_xlpm.d))</f>
        <v/>
      </c>
      <c r="O774" s="264">
        <f>IF(OR(N774="",A774="",NOT(ISNUMBER(N774)),N774&gt;A774),"",DATEDIF(N774,A774,"Y")&amp;" years, "&amp;DATEDIF(N774,A774,"YM")&amp;" months, "&amp;DATEDIF(N774,A774,"MD")&amp;" days")</f>
        <v/>
      </c>
      <c r="P774" s="264" t="inlineStr">
        <is>
          <t>Neil West</t>
        </is>
      </c>
      <c r="Q774" s="264" t="inlineStr">
        <is>
          <t>AUS</t>
        </is>
      </c>
      <c r="R774" s="697">
        <f>_xlfn.LET(_xlpm.d,_xlfn.XLOOKUP(P774,'[1]Birth Dates'!$A:$A,'[1]Birth Dates'!$B:$B,"",0),IF(_xlpm.d=0,"",_xlpm.d))</f>
        <v/>
      </c>
      <c r="S774" s="264">
        <f>IF(OR(R774="",A774="",NOT(ISNUMBER(R774)),R774&gt;A774),"",DATEDIF(R774,A774,"Y")&amp;" years, "&amp;DATEDIF(R774,A774,"YM")&amp;" months, "&amp;DATEDIF(R774,A774,"MD")&amp;" days")</f>
        <v/>
      </c>
      <c r="T774" s="264" t="n"/>
      <c r="U774" s="264" t="n"/>
      <c r="V774" s="697">
        <f>_xlfn.LET(_xlpm.d,_xlfn.XLOOKUP(T774,'[1]Birth Dates'!$A:$A,'[1]Birth Dates'!$B:$B,"",0),IF(_xlpm.d=0,"",_xlpm.d))</f>
        <v/>
      </c>
      <c r="W774" s="264">
        <f>IF(OR(V774="",A774="",NOT(ISNUMBER(V774)),V774&gt;A774),"",DATEDIF(V774,A774,"Y")&amp;" years, "&amp;DATEDIF(V774,A774,"YM")&amp;" months, "&amp;DATEDIF(V774,A774,"MD")&amp;" days")</f>
        <v/>
      </c>
      <c r="X774" s="264" t="n"/>
      <c r="Y774" s="264" t="n"/>
      <c r="Z774" s="264" t="n"/>
      <c r="AA774" s="264" t="n"/>
      <c r="AB774" s="264" t="n">
        <v>51</v>
      </c>
      <c r="AC774" s="264" t="n"/>
      <c r="AD774" s="264" t="n"/>
      <c r="AE774" s="334" t="inlineStr">
        <is>
          <t>3:02.0000</t>
        </is>
      </c>
      <c r="AF774" s="418">
        <f>IF(OR(AE774="",AE774="",AE774=0),"",6.172/(AE774*24))</f>
        <v/>
      </c>
      <c r="AG774" s="269" t="n"/>
      <c r="AH774" s="581" t="inlineStr"/>
      <c r="AI774" s="418">
        <f>IF(OR(AH774="",AH774="",AH774=0),"",6.172/(AH774*24))</f>
        <v/>
      </c>
      <c r="AJ774" s="175">
        <f>IF(AND(ISNUMBER(AB774),ISNUMBER(AG774)),AB774-AG774,"")</f>
        <v/>
      </c>
      <c r="AK774" s="264" t="n"/>
      <c r="AL774" s="264" t="n">
        <v>127</v>
      </c>
      <c r="AM774" s="484" t="n">
        <v>0.2993472222222222</v>
      </c>
      <c r="AN774" s="671">
        <f>IF(OR(AL774="",AM774="",AM774=0),"",AL774*6.172/(AM774*24))</f>
        <v/>
      </c>
      <c r="AO774" s="477">
        <f>IF(AND(AL774=AL773,AM774&lt;&gt;"",AM773&lt;&gt;""),AM774-AM773,"")</f>
        <v/>
      </c>
      <c r="AP774" s="264" t="n"/>
      <c r="AQ774" s="581" t="inlineStr"/>
      <c r="AR774" s="418">
        <f>IF(OR(AQ774="",AQ774="",AQ774=0),"",6.172/(AQ774*24))</f>
        <v/>
      </c>
      <c r="AS774" s="436">
        <f>IF(OR(NOT(ISNUMBER(C774)),NOT(ISNUMBER(AB774))),"",IF(AG774&lt;&gt;"",AG774,AB774)-C774)</f>
        <v/>
      </c>
      <c r="AT774" s="270" t="n"/>
      <c r="AU774" s="271">
        <f>IF($B774="","",TEXT($A774,"yyyymmdd")&amp;"_P"&amp;$C774&amp;"_C"&amp;$F774&amp;"_"&amp;TRIM(RIGHT(SUBSTITUTE(TRIM(SUBSTITUTE($L774,CHAR(160)," "))," ",REPT(" ",60)),60))&amp;IF($P774="","","-"&amp;TRIM(RIGHT(SUBSTITUTE(TRIM(SUBSTITUTE($P774,CHAR(160)," "))," ",REPT(" ",60)),60)))&amp;IF($T774="","","-"&amp;TRIM(RIGHT(SUBSTITUTE(TRIM(SUBSTITUTE($T774,CHAR(160)," "))," ",REPT(" ",60)),60)))&amp;".jpg")</f>
        <v/>
      </c>
    </row>
    <row r="775" ht="42" customHeight="1">
      <c r="A775" s="268" t="n">
        <v>27672</v>
      </c>
      <c r="B775" s="264" t="inlineStr">
        <is>
          <t>Hardie-Ferodo 1000 5 October, 1975</t>
        </is>
      </c>
      <c r="C775" s="264" t="n">
        <v>30</v>
      </c>
      <c r="D775" s="264" t="inlineStr">
        <is>
          <t>A</t>
        </is>
      </c>
      <c r="E775" s="264" t="n">
        <v>9</v>
      </c>
      <c r="F775" s="264" t="n">
        <v>60</v>
      </c>
      <c r="G775" s="264" t="inlineStr">
        <is>
          <t>Peter Mac's Towing Service Pty Ltd</t>
        </is>
      </c>
      <c r="H775" s="264" t="n"/>
      <c r="I775" s="264" t="n"/>
      <c r="J775" s="264" t="inlineStr">
        <is>
          <t>Ford Escort GT1300</t>
        </is>
      </c>
      <c r="K775" s="264" t="inlineStr">
        <is>
          <t>1298 L4</t>
        </is>
      </c>
      <c r="L775" s="264" t="inlineStr">
        <is>
          <t>Geoff Wade</t>
        </is>
      </c>
      <c r="M775" s="264" t="inlineStr">
        <is>
          <t>AUS</t>
        </is>
      </c>
      <c r="N775" s="697">
        <f>_xlfn.LET(_xlpm.d,_xlfn.XLOOKUP(L775,'[1]Birth Dates'!$A:$A,'[1]Birth Dates'!$B:$B,"",0),IF(_xlpm.d=0,"",_xlpm.d))</f>
        <v/>
      </c>
      <c r="O775" s="264">
        <f>IF(OR(N775="",A775="",NOT(ISNUMBER(N775)),N775&gt;A775),"",DATEDIF(N775,A775,"Y")&amp;" years, "&amp;DATEDIF(N775,A775,"YM")&amp;" months, "&amp;DATEDIF(N775,A775,"MD")&amp;" days")</f>
        <v/>
      </c>
      <c r="P775" s="264" t="inlineStr">
        <is>
          <t>Robert Bride</t>
        </is>
      </c>
      <c r="Q775" s="264" t="inlineStr">
        <is>
          <t>AUS</t>
        </is>
      </c>
      <c r="R775" s="697">
        <f>_xlfn.LET(_xlpm.d,_xlfn.XLOOKUP(P775,'[1]Birth Dates'!$A:$A,'[1]Birth Dates'!$B:$B,"",0),IF(_xlpm.d=0,"",_xlpm.d))</f>
        <v/>
      </c>
      <c r="S775" s="264">
        <f>IF(OR(R775="",A775="",NOT(ISNUMBER(R775)),R775&gt;A775),"",DATEDIF(R775,A775,"Y")&amp;" years, "&amp;DATEDIF(R775,A775,"YM")&amp;" months, "&amp;DATEDIF(R775,A775,"MD")&amp;" days")</f>
        <v/>
      </c>
      <c r="T775" s="264" t="n"/>
      <c r="U775" s="264" t="n"/>
      <c r="V775" s="697">
        <f>_xlfn.LET(_xlpm.d,_xlfn.XLOOKUP(T775,'[1]Birth Dates'!$A:$A,'[1]Birth Dates'!$B:$B,"",0),IF(_xlpm.d=0,"",_xlpm.d))</f>
        <v/>
      </c>
      <c r="W775" s="264">
        <f>IF(OR(V775="",A775="",NOT(ISNUMBER(V775)),V775&gt;A775),"",DATEDIF(V775,A775,"Y")&amp;" years, "&amp;DATEDIF(V775,A775,"YM")&amp;" months, "&amp;DATEDIF(V775,A775,"MD")&amp;" days")</f>
        <v/>
      </c>
      <c r="X775" s="264" t="n"/>
      <c r="Y775" s="264" t="n"/>
      <c r="Z775" s="264" t="n"/>
      <c r="AA775" s="264" t="n"/>
      <c r="AB775" s="264" t="n">
        <v>60</v>
      </c>
      <c r="AC775" s="264" t="n"/>
      <c r="AD775" s="264" t="n"/>
      <c r="AE775" s="581" t="inlineStr">
        <is>
          <t>3:15.6000</t>
        </is>
      </c>
      <c r="AF775" s="418">
        <f>IF(OR(AE775="",AE775="",AE775=0),"",6.172/(AE775*24))</f>
        <v/>
      </c>
      <c r="AG775" s="269" t="n"/>
      <c r="AH775" s="581" t="inlineStr"/>
      <c r="AI775" s="418">
        <f>IF(OR(AH775="",AH775="",AH775=0),"",6.172/(AH775*24))</f>
        <v/>
      </c>
      <c r="AJ775" s="175">
        <f>IF(AND(ISNUMBER(AB775),ISNUMBER(AG775)),AB775-AG775,"")</f>
        <v/>
      </c>
      <c r="AK775" s="264" t="n"/>
      <c r="AL775" s="264" t="n">
        <v>125</v>
      </c>
      <c r="AM775" s="484" t="n">
        <v>0.3004606481481482</v>
      </c>
      <c r="AN775" s="671">
        <f>IF(OR(AL775="",AM775="",AM775=0),"",AL775*6.172/(AM775*24))</f>
        <v/>
      </c>
      <c r="AO775" s="477">
        <f>IF(AND(AL775=AL774,AM775&lt;&gt;"",AM774&lt;&gt;""),AM775-AM774,"")</f>
        <v/>
      </c>
      <c r="AP775" s="264" t="n"/>
      <c r="AQ775" s="581" t="inlineStr"/>
      <c r="AR775" s="418">
        <f>IF(OR(AQ775="",AQ775="",AQ775=0),"",6.172/(AQ775*24))</f>
        <v/>
      </c>
      <c r="AS775" s="436">
        <f>IF(OR(NOT(ISNUMBER(C775)),NOT(ISNUMBER(AB775))),"",IF(AG775&lt;&gt;"",AG775,AB775)-C775)</f>
        <v/>
      </c>
      <c r="AT775" s="270" t="n"/>
      <c r="AU775" s="271">
        <f>IF($B775="","",TEXT($A775,"yyyymmdd")&amp;"_P"&amp;$C775&amp;"_C"&amp;$F775&amp;"_"&amp;TRIM(RIGHT(SUBSTITUTE(TRIM(SUBSTITUTE($L775,CHAR(160)," "))," ",REPT(" ",60)),60))&amp;IF($P775="","","-"&amp;TRIM(RIGHT(SUBSTITUTE(TRIM(SUBSTITUTE($P775,CHAR(160)," "))," ",REPT(" ",60)),60)))&amp;IF($T775="","","-"&amp;TRIM(RIGHT(SUBSTITUTE(TRIM(SUBSTITUTE($T775,CHAR(160)," "))," ",REPT(" ",60)),60)))&amp;".jpg")</f>
        <v/>
      </c>
    </row>
    <row r="776" ht="42" customHeight="1">
      <c r="A776" s="268" t="n">
        <v>27672</v>
      </c>
      <c r="B776" s="264" t="inlineStr">
        <is>
          <t>Hardie-Ferodo 1000 5 October, 1975</t>
        </is>
      </c>
      <c r="C776" s="264" t="n">
        <v>31</v>
      </c>
      <c r="D776" s="264" t="inlineStr">
        <is>
          <t>B</t>
        </is>
      </c>
      <c r="E776" s="264" t="n">
        <v>9</v>
      </c>
      <c r="F776" s="264" t="n">
        <v>40</v>
      </c>
      <c r="G776" s="264" t="inlineStr">
        <is>
          <t>WD Electrics</t>
        </is>
      </c>
      <c r="H776" s="264" t="n"/>
      <c r="I776" s="264" t="n"/>
      <c r="J776" s="264" t="inlineStr">
        <is>
          <t>Alfa Romeo 2000 GTV</t>
        </is>
      </c>
      <c r="K776" s="264" t="inlineStr">
        <is>
          <t>1962 L4</t>
        </is>
      </c>
      <c r="L776" s="264" t="inlineStr">
        <is>
          <t>Warren Thompson</t>
        </is>
      </c>
      <c r="M776" s="264" t="inlineStr">
        <is>
          <t>AUS</t>
        </is>
      </c>
      <c r="N776" s="697">
        <f>_xlfn.LET(_xlpm.d,_xlfn.XLOOKUP(L776,'[1]Birth Dates'!$A:$A,'[1]Birth Dates'!$B:$B,"",0),IF(_xlpm.d=0,"",_xlpm.d))</f>
        <v/>
      </c>
      <c r="O776" s="264">
        <f>IF(OR(N776="",A776="",NOT(ISNUMBER(N776)),N776&gt;A776),"",DATEDIF(N776,A776,"Y")&amp;" years, "&amp;DATEDIF(N776,A776,"YM")&amp;" months, "&amp;DATEDIF(N776,A776,"MD")&amp;" days")</f>
        <v/>
      </c>
      <c r="P776" s="264" t="inlineStr">
        <is>
          <t>Rod Morris</t>
        </is>
      </c>
      <c r="Q776" s="264" t="inlineStr">
        <is>
          <t>AUS</t>
        </is>
      </c>
      <c r="R776" s="697">
        <f>_xlfn.LET(_xlpm.d,_xlfn.XLOOKUP(P776,'[1]Birth Dates'!$A:$A,'[1]Birth Dates'!$B:$B,"",0),IF(_xlpm.d=0,"",_xlpm.d))</f>
        <v/>
      </c>
      <c r="S776" s="264">
        <f>IF(OR(R776="",A776="",NOT(ISNUMBER(R776)),R776&gt;A776),"",DATEDIF(R776,A776,"Y")&amp;" years, "&amp;DATEDIF(R776,A776,"YM")&amp;" months, "&amp;DATEDIF(R776,A776,"MD")&amp;" days")</f>
        <v/>
      </c>
      <c r="T776" s="264" t="n"/>
      <c r="U776" s="264" t="n"/>
      <c r="V776" s="697">
        <f>_xlfn.LET(_xlpm.d,_xlfn.XLOOKUP(T776,'[1]Birth Dates'!$A:$A,'[1]Birth Dates'!$B:$B,"",0),IF(_xlpm.d=0,"",_xlpm.d))</f>
        <v/>
      </c>
      <c r="W776" s="264">
        <f>IF(OR(V776="",A776="",NOT(ISNUMBER(V776)),V776&gt;A776),"",DATEDIF(V776,A776,"Y")&amp;" years, "&amp;DATEDIF(V776,A776,"YM")&amp;" months, "&amp;DATEDIF(V776,A776,"MD")&amp;" days")</f>
        <v/>
      </c>
      <c r="X776" s="264" t="n"/>
      <c r="Y776" s="264" t="n"/>
      <c r="Z776" s="264" t="n"/>
      <c r="AA776" s="264" t="n"/>
      <c r="AB776" s="264" t="n">
        <v>36</v>
      </c>
      <c r="AC776" s="264" t="n"/>
      <c r="AD776" s="264" t="n"/>
      <c r="AE776" s="581" t="inlineStr">
        <is>
          <t>2:51.1000</t>
        </is>
      </c>
      <c r="AF776" s="418">
        <f>IF(OR(AE776="",AE776="",AE776=0),"",6.172/(AE776*24))</f>
        <v/>
      </c>
      <c r="AG776" s="269" t="n"/>
      <c r="AH776" s="581" t="inlineStr"/>
      <c r="AI776" s="418">
        <f>IF(OR(AH776="",AH776="",AH776=0),"",6.172/(AH776*24))</f>
        <v/>
      </c>
      <c r="AJ776" s="175">
        <f>IF(AND(ISNUMBER(AB776),ISNUMBER(AG776)),AB776-AG776,"")</f>
        <v/>
      </c>
      <c r="AK776" s="264" t="n"/>
      <c r="AL776" s="264" t="n">
        <v>119</v>
      </c>
      <c r="AM776" s="484" t="n">
        <v>0.29903125</v>
      </c>
      <c r="AN776" s="671">
        <f>IF(OR(AL776="",AM776="",AM776=0),"",AL776*6.172/(AM776*24))</f>
        <v/>
      </c>
      <c r="AO776" s="477">
        <f>IF(AND(AL776=AL775,AM776&lt;&gt;"",AM775&lt;&gt;""),AM776-AM775,"")</f>
        <v/>
      </c>
      <c r="AP776" s="264" t="n"/>
      <c r="AQ776" s="581" t="inlineStr"/>
      <c r="AR776" s="418">
        <f>IF(OR(AQ776="",AQ776="",AQ776=0),"",6.172/(AQ776*24))</f>
        <v/>
      </c>
      <c r="AS776" s="436">
        <f>IF(OR(NOT(ISNUMBER(C776)),NOT(ISNUMBER(AB776))),"",IF(AG776&lt;&gt;"",AG776,AB776)-C776)</f>
        <v/>
      </c>
      <c r="AT776" s="270" t="n"/>
      <c r="AU776" s="271">
        <f>IF($B776="","",TEXT($A776,"yyyymmdd")&amp;"_P"&amp;$C776&amp;"_C"&amp;$F776&amp;"_"&amp;TRIM(RIGHT(SUBSTITUTE(TRIM(SUBSTITUTE($L776,CHAR(160)," "))," ",REPT(" ",60)),60))&amp;IF($P776="","","-"&amp;TRIM(RIGHT(SUBSTITUTE(TRIM(SUBSTITUTE($P776,CHAR(160)," "))," ",REPT(" ",60)),60)))&amp;IF($T776="","","-"&amp;TRIM(RIGHT(SUBSTITUTE(TRIM(SUBSTITUTE($T776,CHAR(160)," "))," ",REPT(" ",60)),60)))&amp;".jpg")</f>
        <v/>
      </c>
    </row>
    <row r="777" ht="42" customHeight="1">
      <c r="A777" s="268" t="n">
        <v>27672</v>
      </c>
      <c r="B777" s="264" t="inlineStr">
        <is>
          <t>Hardie-Ferodo 1000 5 October, 1975</t>
        </is>
      </c>
      <c r="C777" s="264" t="n">
        <v>32</v>
      </c>
      <c r="D777" s="264" t="inlineStr">
        <is>
          <t>B</t>
        </is>
      </c>
      <c r="E777" s="264" t="n">
        <v>10</v>
      </c>
      <c r="F777" s="264" t="n">
        <v>49</v>
      </c>
      <c r="G777" s="264" t="inlineStr">
        <is>
          <t>Clemens Sporting Car Services Pty Ltd</t>
        </is>
      </c>
      <c r="H777" s="264" t="n"/>
      <c r="I777" s="264" t="n"/>
      <c r="J777" s="264" t="inlineStr">
        <is>
          <t>Alfa Romeo 2000 GTV</t>
        </is>
      </c>
      <c r="K777" s="264" t="inlineStr">
        <is>
          <t>1962 L4</t>
        </is>
      </c>
      <c r="L777" s="264" t="inlineStr">
        <is>
          <t>Mal Robertson</t>
        </is>
      </c>
      <c r="M777" s="264" t="inlineStr">
        <is>
          <t>AUS</t>
        </is>
      </c>
      <c r="N777" s="697">
        <f>_xlfn.LET(_xlpm.d,_xlfn.XLOOKUP(L777,'[1]Birth Dates'!$A:$A,'[1]Birth Dates'!$B:$B,"",0),IF(_xlpm.d=0,"",_xlpm.d))</f>
        <v/>
      </c>
      <c r="O777" s="264">
        <f>IF(OR(N777="",A777="",NOT(ISNUMBER(N777)),N777&gt;A777),"",DATEDIF(N777,A777,"Y")&amp;" years, "&amp;DATEDIF(N777,A777,"YM")&amp;" months, "&amp;DATEDIF(N777,A777,"MD")&amp;" days")</f>
        <v/>
      </c>
      <c r="P777" s="264" t="inlineStr">
        <is>
          <t>Frank Porter</t>
        </is>
      </c>
      <c r="Q777" s="264" t="inlineStr">
        <is>
          <t>AUS</t>
        </is>
      </c>
      <c r="R777" s="697">
        <f>_xlfn.LET(_xlpm.d,_xlfn.XLOOKUP(P777,'[1]Birth Dates'!$A:$A,'[1]Birth Dates'!$B:$B,"",0),IF(_xlpm.d=0,"",_xlpm.d))</f>
        <v/>
      </c>
      <c r="S777" s="264">
        <f>IF(OR(R777="",A777="",NOT(ISNUMBER(R777)),R777&gt;A777),"",DATEDIF(R777,A777,"Y")&amp;" years, "&amp;DATEDIF(R777,A777,"YM")&amp;" months, "&amp;DATEDIF(R777,A777,"MD")&amp;" days")</f>
        <v/>
      </c>
      <c r="T777" s="264" t="n"/>
      <c r="U777" s="264" t="n"/>
      <c r="V777" s="697">
        <f>_xlfn.LET(_xlpm.d,_xlfn.XLOOKUP(T777,'[1]Birth Dates'!$A:$A,'[1]Birth Dates'!$B:$B,"",0),IF(_xlpm.d=0,"",_xlpm.d))</f>
        <v/>
      </c>
      <c r="W777" s="264">
        <f>IF(OR(V777="",A777="",NOT(ISNUMBER(V777)),V777&gt;A777),"",DATEDIF(V777,A777,"Y")&amp;" years, "&amp;DATEDIF(V777,A777,"YM")&amp;" months, "&amp;DATEDIF(V777,A777,"MD")&amp;" days")</f>
        <v/>
      </c>
      <c r="X777" s="264" t="n"/>
      <c r="Y777" s="264" t="n"/>
      <c r="Z777" s="264" t="n"/>
      <c r="AA777" s="264" t="n"/>
      <c r="AB777" s="264" t="n">
        <v>28</v>
      </c>
      <c r="AC777" s="264" t="n"/>
      <c r="AD777" s="264" t="n"/>
      <c r="AE777" s="581" t="inlineStr">
        <is>
          <t>2:49.3000</t>
        </is>
      </c>
      <c r="AF777" s="418">
        <f>IF(OR(AE777="",AE777="",AE777=0),"",6.172/(AE777*24))</f>
        <v/>
      </c>
      <c r="AG777" s="269" t="n"/>
      <c r="AH777" s="581" t="inlineStr"/>
      <c r="AI777" s="418">
        <f>IF(OR(AH777="",AH777="",AH777=0),"",6.172/(AH777*24))</f>
        <v/>
      </c>
      <c r="AJ777" s="175">
        <f>IF(AND(ISNUMBER(AB777),ISNUMBER(AG777)),AB777-AG777,"")</f>
        <v/>
      </c>
      <c r="AK777" s="264" t="n"/>
      <c r="AL777" s="264" t="n">
        <v>119</v>
      </c>
      <c r="AM777" s="484" t="n">
        <v>0.2997199074074074</v>
      </c>
      <c r="AN777" s="671">
        <f>IF(OR(AL777="",AM777="",AM777=0),"",AL777*6.172/(AM777*24))</f>
        <v/>
      </c>
      <c r="AO777" s="477">
        <f>IF(AND(AL777=AL776,AM777&lt;&gt;"",AM776&lt;&gt;""),AM777-AM776,"")</f>
        <v/>
      </c>
      <c r="AP777" s="264" t="n"/>
      <c r="AQ777" s="581" t="inlineStr"/>
      <c r="AR777" s="418">
        <f>IF(OR(AQ777="",AQ777="",AQ777=0),"",6.172/(AQ777*24))</f>
        <v/>
      </c>
      <c r="AS777" s="436">
        <f>IF(OR(NOT(ISNUMBER(C777)),NOT(ISNUMBER(AB777))),"",IF(AG777&lt;&gt;"",AG777,AB777)-C777)</f>
        <v/>
      </c>
      <c r="AT777" s="270" t="n"/>
      <c r="AU777" s="271">
        <f>IF($B777="","",TEXT($A777,"yyyymmdd")&amp;"_P"&amp;$C777&amp;"_C"&amp;$F777&amp;"_"&amp;TRIM(RIGHT(SUBSTITUTE(TRIM(SUBSTITUTE($L777,CHAR(160)," "))," ",REPT(" ",60)),60))&amp;IF($P777="","","-"&amp;TRIM(RIGHT(SUBSTITUTE(TRIM(SUBSTITUTE($P777,CHAR(160)," "))," ",REPT(" ",60)),60)))&amp;IF($T777="","","-"&amp;TRIM(RIGHT(SUBSTITUTE(TRIM(SUBSTITUTE($T777,CHAR(160)," "))," ",REPT(" ",60)),60)))&amp;".jpg")</f>
        <v/>
      </c>
    </row>
    <row r="778" ht="42" customHeight="1">
      <c r="A778" s="268" t="n">
        <v>27672</v>
      </c>
      <c r="B778" s="264" t="inlineStr">
        <is>
          <t>Hardie-Ferodo 1000 5 October, 1975</t>
        </is>
      </c>
      <c r="C778" s="264" t="n">
        <v>33</v>
      </c>
      <c r="D778" s="264" t="inlineStr">
        <is>
          <t>C</t>
        </is>
      </c>
      <c r="E778" s="264" t="n">
        <v>6</v>
      </c>
      <c r="F778" s="264" t="n">
        <v>10</v>
      </c>
      <c r="G778" s="264" t="inlineStr">
        <is>
          <t>Mazda House Racing Team</t>
        </is>
      </c>
      <c r="H778" s="264" t="n"/>
      <c r="I778" s="264" t="n"/>
      <c r="J778" s="264" t="inlineStr">
        <is>
          <t>Mazda RX3</t>
        </is>
      </c>
      <c r="K778" s="264" t="inlineStr">
        <is>
          <t>2292 eq R2</t>
        </is>
      </c>
      <c r="L778" s="264" t="inlineStr">
        <is>
          <t>Lakis Manticas</t>
        </is>
      </c>
      <c r="M778" s="264" t="inlineStr">
        <is>
          <t>AUS</t>
        </is>
      </c>
      <c r="N778" s="697">
        <f>_xlfn.LET(_xlpm.d,_xlfn.XLOOKUP(L778,'[1]Birth Dates'!$A:$A,'[1]Birth Dates'!$B:$B,"",0),IF(_xlpm.d=0,"",_xlpm.d))</f>
        <v/>
      </c>
      <c r="O778" s="264">
        <f>IF(OR(N778="",A778="",NOT(ISNUMBER(N778)),N778&gt;A778),"",DATEDIF(N778,A778,"Y")&amp;" years, "&amp;DATEDIF(N778,A778,"YM")&amp;" months, "&amp;DATEDIF(N778,A778,"MD")&amp;" days")</f>
        <v/>
      </c>
      <c r="P778" s="264" t="inlineStr">
        <is>
          <t>Mel Mollison</t>
        </is>
      </c>
      <c r="Q778" s="264" t="inlineStr">
        <is>
          <t>AUS</t>
        </is>
      </c>
      <c r="R778" s="697">
        <f>_xlfn.LET(_xlpm.d,_xlfn.XLOOKUP(P778,'[1]Birth Dates'!$A:$A,'[1]Birth Dates'!$B:$B,"",0),IF(_xlpm.d=0,"",_xlpm.d))</f>
        <v/>
      </c>
      <c r="S778" s="264">
        <f>IF(OR(R778="",A778="",NOT(ISNUMBER(R778)),R778&gt;A778),"",DATEDIF(R778,A778,"Y")&amp;" years, "&amp;DATEDIF(R778,A778,"YM")&amp;" months, "&amp;DATEDIF(R778,A778,"MD")&amp;" days")</f>
        <v/>
      </c>
      <c r="T778" s="264" t="n"/>
      <c r="U778" s="264" t="n"/>
      <c r="V778" s="697">
        <f>_xlfn.LET(_xlpm.d,_xlfn.XLOOKUP(T778,'[1]Birth Dates'!$A:$A,'[1]Birth Dates'!$B:$B,"",0),IF(_xlpm.d=0,"",_xlpm.d))</f>
        <v/>
      </c>
      <c r="W778" s="264">
        <f>IF(OR(V778="",A778="",NOT(ISNUMBER(V778)),V778&gt;A778),"",DATEDIF(V778,A778,"Y")&amp;" years, "&amp;DATEDIF(V778,A778,"YM")&amp;" months, "&amp;DATEDIF(V778,A778,"MD")&amp;" days")</f>
        <v/>
      </c>
      <c r="X778" s="264" t="n"/>
      <c r="Y778" s="264" t="n"/>
      <c r="Z778" s="264" t="n"/>
      <c r="AA778" s="264" t="n"/>
      <c r="AB778" s="264" t="n">
        <v>22</v>
      </c>
      <c r="AC778" s="264" t="n"/>
      <c r="AD778" s="264" t="n"/>
      <c r="AE778" s="581" t="inlineStr">
        <is>
          <t>2:46.4000</t>
        </is>
      </c>
      <c r="AF778" s="418">
        <f>IF(OR(AE778="",AE778="",AE778=0),"",6.172/(AE778*24))</f>
        <v/>
      </c>
      <c r="AG778" s="269" t="n"/>
      <c r="AH778" s="581" t="inlineStr"/>
      <c r="AI778" s="418">
        <f>IF(OR(AH778="",AH778="",AH778=0),"",6.172/(AH778*24))</f>
        <v/>
      </c>
      <c r="AJ778" s="175">
        <f>IF(AND(ISNUMBER(AB778),ISNUMBER(AG778)),AB778-AG778,"")</f>
        <v/>
      </c>
      <c r="AK778" s="264" t="n"/>
      <c r="AL778" s="264" t="n">
        <v>116</v>
      </c>
      <c r="AM778" s="484" t="n">
        <v>0.2999652777777778</v>
      </c>
      <c r="AN778" s="671">
        <f>IF(OR(AL778="",AM778="",AM778=0),"",AL778*6.172/(AM778*24))</f>
        <v/>
      </c>
      <c r="AO778" s="477">
        <f>IF(AND(AL778=AL777,AM778&lt;&gt;"",AM777&lt;&gt;""),AM778-AM777,"")</f>
        <v/>
      </c>
      <c r="AP778" s="264" t="n"/>
      <c r="AQ778" s="581" t="inlineStr"/>
      <c r="AR778" s="418">
        <f>IF(OR(AQ778="",AQ778="",AQ778=0),"",6.172/(AQ778*24))</f>
        <v/>
      </c>
      <c r="AS778" s="436">
        <f>IF(OR(NOT(ISNUMBER(C778)),NOT(ISNUMBER(AB778))),"",IF(AG778&lt;&gt;"",AG778,AB778)-C778)</f>
        <v/>
      </c>
      <c r="AT778" s="270" t="n"/>
      <c r="AU778" s="271">
        <f>IF($B778="","",TEXT($A778,"yyyymmdd")&amp;"_P"&amp;$C778&amp;"_C"&amp;$F778&amp;"_"&amp;TRIM(RIGHT(SUBSTITUTE(TRIM(SUBSTITUTE($L778,CHAR(160)," "))," ",REPT(" ",60)),60))&amp;IF($P778="","","-"&amp;TRIM(RIGHT(SUBSTITUTE(TRIM(SUBSTITUTE($P778,CHAR(160)," "))," ",REPT(" ",60)),60)))&amp;IF($T778="","","-"&amp;TRIM(RIGHT(SUBSTITUTE(TRIM(SUBSTITUTE($T778,CHAR(160)," "))," ",REPT(" ",60)),60)))&amp;".jpg")</f>
        <v/>
      </c>
    </row>
    <row r="779" ht="42" customHeight="1">
      <c r="A779" s="268" t="n">
        <v>27672</v>
      </c>
      <c r="B779" s="264" t="inlineStr">
        <is>
          <t>Hardie-Ferodo 1000 5 October, 1975</t>
        </is>
      </c>
      <c r="C779" s="264" t="n">
        <v>34</v>
      </c>
      <c r="D779" s="264" t="inlineStr">
        <is>
          <t>B</t>
        </is>
      </c>
      <c r="E779" s="264" t="n">
        <v>11</v>
      </c>
      <c r="F779" s="264" t="n">
        <v>39</v>
      </c>
      <c r="G779" s="264" t="inlineStr">
        <is>
          <t>G Morrell</t>
        </is>
      </c>
      <c r="H779" s="264" t="n"/>
      <c r="I779" s="264" t="n"/>
      <c r="J779" s="264" t="inlineStr">
        <is>
          <t>Ford Escort Twin Cam Mk.I</t>
        </is>
      </c>
      <c r="K779" s="264" t="inlineStr">
        <is>
          <t>1594 L4</t>
        </is>
      </c>
      <c r="L779" s="264" t="inlineStr">
        <is>
          <t>George Morrell</t>
        </is>
      </c>
      <c r="M779" s="264" t="inlineStr">
        <is>
          <t>AUS</t>
        </is>
      </c>
      <c r="N779" s="697">
        <f>_xlfn.LET(_xlpm.d,_xlfn.XLOOKUP(L779,'[1]Birth Dates'!$A:$A,'[1]Birth Dates'!$B:$B,"",0),IF(_xlpm.d=0,"",_xlpm.d))</f>
        <v/>
      </c>
      <c r="O779" s="264">
        <f>IF(OR(N779="",A779="",NOT(ISNUMBER(N779)),N779&gt;A779),"",DATEDIF(N779,A779,"Y")&amp;" years, "&amp;DATEDIF(N779,A779,"YM")&amp;" months, "&amp;DATEDIF(N779,A779,"MD")&amp;" days")</f>
        <v/>
      </c>
      <c r="P779" s="264" t="inlineStr">
        <is>
          <t>Alan Cant</t>
        </is>
      </c>
      <c r="Q779" s="264" t="inlineStr">
        <is>
          <t>AUS</t>
        </is>
      </c>
      <c r="R779" s="697">
        <f>_xlfn.LET(_xlpm.d,_xlfn.XLOOKUP(P779,'[1]Birth Dates'!$A:$A,'[1]Birth Dates'!$B:$B,"",0),IF(_xlpm.d=0,"",_xlpm.d))</f>
        <v/>
      </c>
      <c r="S779" s="264">
        <f>IF(OR(R779="",A779="",NOT(ISNUMBER(R779)),R779&gt;A779),"",DATEDIF(R779,A779,"Y")&amp;" years, "&amp;DATEDIF(R779,A779,"YM")&amp;" months, "&amp;DATEDIF(R779,A779,"MD")&amp;" days")</f>
        <v/>
      </c>
      <c r="T779" s="264" t="n"/>
      <c r="U779" s="264" t="n"/>
      <c r="V779" s="697">
        <f>_xlfn.LET(_xlpm.d,_xlfn.XLOOKUP(T779,'[1]Birth Dates'!$A:$A,'[1]Birth Dates'!$B:$B,"",0),IF(_xlpm.d=0,"",_xlpm.d))</f>
        <v/>
      </c>
      <c r="W779" s="264">
        <f>IF(OR(V779="",A779="",NOT(ISNUMBER(V779)),V779&gt;A779),"",DATEDIF(V779,A779,"Y")&amp;" years, "&amp;DATEDIF(V779,A779,"YM")&amp;" months, "&amp;DATEDIF(V779,A779,"MD")&amp;" days")</f>
        <v/>
      </c>
      <c r="X779" s="264" t="n"/>
      <c r="Y779" s="264" t="n"/>
      <c r="Z779" s="264" t="n"/>
      <c r="AA779" s="264" t="n"/>
      <c r="AB779" s="264" t="n">
        <v>38</v>
      </c>
      <c r="AC779" s="264" t="n"/>
      <c r="AD779" s="264" t="n"/>
      <c r="AE779" s="581" t="inlineStr">
        <is>
          <t>2:51.2000</t>
        </is>
      </c>
      <c r="AF779" s="418">
        <f>IF(OR(AE779="",AE779="",AE779=0),"",6.172/(AE779*24))</f>
        <v/>
      </c>
      <c r="AG779" s="269" t="n"/>
      <c r="AH779" s="581" t="inlineStr"/>
      <c r="AI779" s="418">
        <f>IF(OR(AH779="",AH779="",AH779=0),"",6.172/(AH779*24))</f>
        <v/>
      </c>
      <c r="AJ779" s="175">
        <f>IF(AND(ISNUMBER(AB779),ISNUMBER(AG779)),AB779-AG779,"")</f>
        <v/>
      </c>
      <c r="AK779" s="264" t="n"/>
      <c r="AL779" s="264" t="n">
        <v>113</v>
      </c>
      <c r="AM779" s="484" t="n">
        <v>0.3003136574074074</v>
      </c>
      <c r="AN779" s="671">
        <f>IF(OR(AL779="",AM779="",AM779=0),"",AL779*6.172/(AM779*24))</f>
        <v/>
      </c>
      <c r="AO779" s="477">
        <f>IF(AND(AL779=AL778,AM779&lt;&gt;"",AM778&lt;&gt;""),AM779-AM778,"")</f>
        <v/>
      </c>
      <c r="AP779" s="264" t="n"/>
      <c r="AQ779" s="581" t="inlineStr"/>
      <c r="AR779" s="418">
        <f>IF(OR(AQ779="",AQ779="",AQ779=0),"",6.172/(AQ779*24))</f>
        <v/>
      </c>
      <c r="AS779" s="436">
        <f>IF(OR(NOT(ISNUMBER(C779)),NOT(ISNUMBER(AB779))),"",IF(AG779&lt;&gt;"",AG779,AB779)-C779)</f>
        <v/>
      </c>
      <c r="AT779" s="270" t="n"/>
      <c r="AU779" s="271">
        <f>IF($B779="","",TEXT($A779,"yyyymmdd")&amp;"_P"&amp;$C779&amp;"_C"&amp;$F779&amp;"_"&amp;TRIM(RIGHT(SUBSTITUTE(TRIM(SUBSTITUTE($L779,CHAR(160)," "))," ",REPT(" ",60)),60))&amp;IF($P779="","","-"&amp;TRIM(RIGHT(SUBSTITUTE(TRIM(SUBSTITUTE($P779,CHAR(160)," "))," ",REPT(" ",60)),60)))&amp;IF($T779="","","-"&amp;TRIM(RIGHT(SUBSTITUTE(TRIM(SUBSTITUTE($T779,CHAR(160)," "))," ",REPT(" ",60)),60)))&amp;".jpg")</f>
        <v/>
      </c>
    </row>
    <row r="780" ht="42" customHeight="1">
      <c r="A780" s="268" t="n">
        <v>27672</v>
      </c>
      <c r="B780" s="264" t="inlineStr">
        <is>
          <t>Hardie-Ferodo 1000 5 October, 1975</t>
        </is>
      </c>
      <c r="C780" s="264" t="inlineStr">
        <is>
          <t>DSQ</t>
        </is>
      </c>
      <c r="D780" s="264" t="inlineStr">
        <is>
          <t>C</t>
        </is>
      </c>
      <c r="E780" s="264" t="n"/>
      <c r="F780" s="264" t="n">
        <v>24</v>
      </c>
      <c r="G780" s="264" t="inlineStr">
        <is>
          <t>James Mason Motors Pty Ltd</t>
        </is>
      </c>
      <c r="H780" s="264" t="n"/>
      <c r="I780" s="264" t="n"/>
      <c r="J780" s="264" t="inlineStr">
        <is>
          <t>Mazda RX3</t>
        </is>
      </c>
      <c r="K780" s="264" t="inlineStr">
        <is>
          <t>2292 eq R2</t>
        </is>
      </c>
      <c r="L780" s="264" t="inlineStr">
        <is>
          <t>Lynn Brown</t>
        </is>
      </c>
      <c r="M780" s="264" t="inlineStr">
        <is>
          <t>AUS</t>
        </is>
      </c>
      <c r="N780" s="697">
        <f>_xlfn.LET(_xlpm.d,_xlfn.XLOOKUP(L780,'[1]Birth Dates'!$A:$A,'[1]Birth Dates'!$B:$B,"",0),IF(_xlpm.d=0,"",_xlpm.d))</f>
        <v/>
      </c>
      <c r="O780" s="264">
        <f>IF(OR(N780="",A780="",NOT(ISNUMBER(N780)),N780&gt;A780),"",DATEDIF(N780,A780,"Y")&amp;" years, "&amp;DATEDIF(N780,A780,"YM")&amp;" months, "&amp;DATEDIF(N780,A780,"MD")&amp;" days")</f>
        <v/>
      </c>
      <c r="P780" s="264" t="inlineStr">
        <is>
          <t>Ron Gillard</t>
        </is>
      </c>
      <c r="Q780" s="264" t="inlineStr">
        <is>
          <t>AUS</t>
        </is>
      </c>
      <c r="R780" s="697">
        <f>_xlfn.LET(_xlpm.d,_xlfn.XLOOKUP(P780,'[1]Birth Dates'!$A:$A,'[1]Birth Dates'!$B:$B,"",0),IF(_xlpm.d=0,"",_xlpm.d))</f>
        <v/>
      </c>
      <c r="S780" s="264">
        <f>IF(OR(R780="",A780="",NOT(ISNUMBER(R780)),R780&gt;A780),"",DATEDIF(R780,A780,"Y")&amp;" years, "&amp;DATEDIF(R780,A780,"YM")&amp;" months, "&amp;DATEDIF(R780,A780,"MD")&amp;" days")</f>
        <v/>
      </c>
      <c r="T780" s="264" t="n"/>
      <c r="U780" s="264" t="n"/>
      <c r="V780" s="697">
        <f>_xlfn.LET(_xlpm.d,_xlfn.XLOOKUP(T780,'[1]Birth Dates'!$A:$A,'[1]Birth Dates'!$B:$B,"",0),IF(_xlpm.d=0,"",_xlpm.d))</f>
        <v/>
      </c>
      <c r="W780" s="264">
        <f>IF(OR(V780="",A780="",NOT(ISNUMBER(V780)),V780&gt;A780),"",DATEDIF(V780,A780,"Y")&amp;" years, "&amp;DATEDIF(V780,A780,"YM")&amp;" months, "&amp;DATEDIF(V780,A780,"MD")&amp;" days")</f>
        <v/>
      </c>
      <c r="X780" s="264" t="n"/>
      <c r="Y780" s="264" t="n"/>
      <c r="Z780" s="264" t="n"/>
      <c r="AA780" s="264" t="n"/>
      <c r="AB780" s="264" t="n">
        <v>25</v>
      </c>
      <c r="AC780" s="264" t="n"/>
      <c r="AD780" s="264" t="n"/>
      <c r="AE780" s="581" t="inlineStr">
        <is>
          <t>2:46.7000</t>
        </is>
      </c>
      <c r="AF780" s="418">
        <f>IF(OR(AE780="",AE780="",AE780=0),"",6.172/(AE780*24))</f>
        <v/>
      </c>
      <c r="AG780" s="269" t="n"/>
      <c r="AH780" s="581" t="inlineStr"/>
      <c r="AI780" s="418">
        <f>IF(OR(AH780="",AH780="",AH780=0),"",6.172/(AH780*24))</f>
        <v/>
      </c>
      <c r="AJ780" s="175">
        <f>IF(AND(ISNUMBER(AB780),ISNUMBER(AG780)),AB780-AG780,"")</f>
        <v/>
      </c>
      <c r="AK780" s="264" t="inlineStr">
        <is>
          <t>Disqualified</t>
        </is>
      </c>
      <c r="AL780" s="264" t="n">
        <v>149</v>
      </c>
      <c r="AM780" s="484" t="n"/>
      <c r="AN780" s="671">
        <f>IF(OR(AL780="",AM780="",AM780=0),"",AL780*6.172/(AM780*24))</f>
        <v/>
      </c>
      <c r="AO780" s="477">
        <f>IF(AND(AL780=AL779,AM780&lt;&gt;"",AM779&lt;&gt;""),AM780-AM779,"")</f>
        <v/>
      </c>
      <c r="AP780" s="264" t="n"/>
      <c r="AQ780" s="581" t="inlineStr"/>
      <c r="AR780" s="418">
        <f>IF(OR(AQ780="",AQ780="",AQ780=0),"",6.172/(AQ780*24))</f>
        <v/>
      </c>
      <c r="AS780" s="436">
        <f>IF(OR(NOT(ISNUMBER(C780)),NOT(ISNUMBER(AB780))),"",IF(AG780&lt;&gt;"",AG780,AB780)-C780)</f>
        <v/>
      </c>
      <c r="AT780" s="270" t="n"/>
      <c r="AU780" s="271">
        <f>IF($B780="","",TEXT($A780,"yyyymmdd")&amp;"_P"&amp;$C780&amp;"_C"&amp;$F780&amp;"_"&amp;TRIM(RIGHT(SUBSTITUTE(TRIM(SUBSTITUTE($L780,CHAR(160)," "))," ",REPT(" ",60)),60))&amp;IF($P780="","","-"&amp;TRIM(RIGHT(SUBSTITUTE(TRIM(SUBSTITUTE($P780,CHAR(160)," "))," ",REPT(" ",60)),60)))&amp;IF($T780="","","-"&amp;TRIM(RIGHT(SUBSTITUTE(TRIM(SUBSTITUTE($T780,CHAR(160)," "))," ",REPT(" ",60)),60)))&amp;".jpg")</f>
        <v/>
      </c>
    </row>
    <row r="781" ht="42" customHeight="1">
      <c r="A781" s="268" t="n">
        <v>27672</v>
      </c>
      <c r="B781" s="264" t="inlineStr">
        <is>
          <t>Hardie-Ferodo 1000 5 October, 1975</t>
        </is>
      </c>
      <c r="C781" s="264" t="inlineStr">
        <is>
          <t>DNF</t>
        </is>
      </c>
      <c r="D781" s="264" t="inlineStr">
        <is>
          <t>D</t>
        </is>
      </c>
      <c r="E781" s="264" t="n"/>
      <c r="F781" s="264" t="n">
        <v>17</v>
      </c>
      <c r="G781" s="264" t="inlineStr">
        <is>
          <t>Massey Holden</t>
        </is>
      </c>
      <c r="H781" s="264" t="n"/>
      <c r="I781" s="264" t="n"/>
      <c r="J781" s="264" t="inlineStr">
        <is>
          <t>Holden LH Torana SL/R 5000 L34</t>
        </is>
      </c>
      <c r="K781" s="264" t="inlineStr">
        <is>
          <t>5044 V8</t>
        </is>
      </c>
      <c r="L781" s="264" t="inlineStr">
        <is>
          <t>Peter Janson</t>
        </is>
      </c>
      <c r="M781" s="264" t="inlineStr">
        <is>
          <t>AUS</t>
        </is>
      </c>
      <c r="N781" s="697">
        <f>_xlfn.LET(_xlpm.d,_xlfn.XLOOKUP(L781,'[1]Birth Dates'!$A:$A,'[1]Birth Dates'!$B:$B,"",0),IF(_xlpm.d=0,"",_xlpm.d))</f>
        <v/>
      </c>
      <c r="O781" s="264">
        <f>IF(OR(N781="",A781="",NOT(ISNUMBER(N781)),N781&gt;A781),"",DATEDIF(N781,A781,"Y")&amp;" years, "&amp;DATEDIF(N781,A781,"YM")&amp;" months, "&amp;DATEDIF(N781,A781,"MD")&amp;" days")</f>
        <v/>
      </c>
      <c r="P781" s="264" t="inlineStr">
        <is>
          <t>John Harvey</t>
        </is>
      </c>
      <c r="Q781" s="264" t="inlineStr">
        <is>
          <t>AUS</t>
        </is>
      </c>
      <c r="R781" s="697">
        <f>_xlfn.LET(_xlpm.d,_xlfn.XLOOKUP(P781,'[1]Birth Dates'!$A:$A,'[1]Birth Dates'!$B:$B,"",0),IF(_xlpm.d=0,"",_xlpm.d))</f>
        <v/>
      </c>
      <c r="S781" s="264">
        <f>IF(OR(R781="",A781="",NOT(ISNUMBER(R781)),R781&gt;A781),"",DATEDIF(R781,A781,"Y")&amp;" years, "&amp;DATEDIF(R781,A781,"YM")&amp;" months, "&amp;DATEDIF(R781,A781,"MD")&amp;" days")</f>
        <v/>
      </c>
      <c r="T781" s="264" t="n"/>
      <c r="U781" s="264" t="n"/>
      <c r="V781" s="697">
        <f>_xlfn.LET(_xlpm.d,_xlfn.XLOOKUP(T781,'[1]Birth Dates'!$A:$A,'[1]Birth Dates'!$B:$B,"",0),IF(_xlpm.d=0,"",_xlpm.d))</f>
        <v/>
      </c>
      <c r="W781" s="264">
        <f>IF(OR(V781="",A781="",NOT(ISNUMBER(V781)),V781&gt;A781),"",DATEDIF(V781,A781,"Y")&amp;" years, "&amp;DATEDIF(V781,A781,"YM")&amp;" months, "&amp;DATEDIF(V781,A781,"MD")&amp;" days")</f>
        <v/>
      </c>
      <c r="X781" s="264" t="n"/>
      <c r="Y781" s="264" t="n"/>
      <c r="Z781" s="264" t="n"/>
      <c r="AA781" s="264" t="n"/>
      <c r="AB781" s="264" t="n">
        <v>12</v>
      </c>
      <c r="AC781" s="264" t="n"/>
      <c r="AD781" s="264" t="n"/>
      <c r="AE781" s="581" t="inlineStr">
        <is>
          <t>2:37.0000</t>
        </is>
      </c>
      <c r="AF781" s="418">
        <f>IF(OR(AE781="",AE781="",AE781=0),"",6.172/(AE781*24))</f>
        <v/>
      </c>
      <c r="AG781" s="269" t="n"/>
      <c r="AH781" s="581" t="inlineStr"/>
      <c r="AI781" s="418">
        <f>IF(OR(AH781="",AH781="",AH781=0),"",6.172/(AH781*24))</f>
        <v/>
      </c>
      <c r="AJ781" s="175">
        <f>IF(AND(ISNUMBER(AB781),ISNUMBER(AG781)),AB781-AG781,"")</f>
        <v/>
      </c>
      <c r="AK781" s="264" t="inlineStr">
        <is>
          <t>Diff.</t>
        </is>
      </c>
      <c r="AL781" s="264" t="n">
        <v>143</v>
      </c>
      <c r="AM781" s="484" t="n"/>
      <c r="AN781" s="671">
        <f>IF(OR(AL781="",AM781="",AM781=0),"",AL781*6.172/(AM781*24))</f>
        <v/>
      </c>
      <c r="AO781" s="477">
        <f>IF(AND(AL781=AL780,AM781&lt;&gt;"",AM780&lt;&gt;""),AM781-AM780,"")</f>
        <v/>
      </c>
      <c r="AP781" s="264" t="n"/>
      <c r="AQ781" s="581" t="inlineStr"/>
      <c r="AR781" s="418">
        <f>IF(OR(AQ781="",AQ781="",AQ781=0),"",6.172/(AQ781*24))</f>
        <v/>
      </c>
      <c r="AS781" s="436">
        <f>IF(OR(NOT(ISNUMBER(C781)),NOT(ISNUMBER(AB781))),"",IF(AG781&lt;&gt;"",AG781,AB781)-C781)</f>
        <v/>
      </c>
      <c r="AT781" s="270" t="n"/>
      <c r="AU781" s="271">
        <f>IF($B781="","",TEXT($A781,"yyyymmdd")&amp;"_P"&amp;$C781&amp;"_C"&amp;$F781&amp;"_"&amp;TRIM(RIGHT(SUBSTITUTE(TRIM(SUBSTITUTE($L781,CHAR(160)," "))," ",REPT(" ",60)),60))&amp;IF($P781="","","-"&amp;TRIM(RIGHT(SUBSTITUTE(TRIM(SUBSTITUTE($P781,CHAR(160)," "))," ",REPT(" ",60)),60)))&amp;IF($T781="","","-"&amp;TRIM(RIGHT(SUBSTITUTE(TRIM(SUBSTITUTE($T781,CHAR(160)," "))," ",REPT(" ",60)),60)))&amp;".jpg")</f>
        <v/>
      </c>
    </row>
    <row r="782" ht="42" customHeight="1">
      <c r="A782" s="268" t="n">
        <v>27672</v>
      </c>
      <c r="B782" s="264" t="inlineStr">
        <is>
          <t>Hardie-Ferodo 1000 5 October, 1975</t>
        </is>
      </c>
      <c r="C782" s="264" t="inlineStr">
        <is>
          <t>DNF</t>
        </is>
      </c>
      <c r="D782" s="264" t="inlineStr">
        <is>
          <t>B</t>
        </is>
      </c>
      <c r="E782" s="264" t="n"/>
      <c r="F782" s="264" t="n">
        <v>26</v>
      </c>
      <c r="G782" s="264" t="inlineStr">
        <is>
          <t>Alfa Romeo Dealers Australia</t>
        </is>
      </c>
      <c r="H782" s="264" t="n"/>
      <c r="I782" s="264" t="n"/>
      <c r="J782" s="264" t="inlineStr">
        <is>
          <t>Alfa Romeo 2000 GTV</t>
        </is>
      </c>
      <c r="K782" s="264" t="inlineStr">
        <is>
          <t>1962 L4</t>
        </is>
      </c>
      <c r="L782" s="264" t="inlineStr">
        <is>
          <t>Tim Schenken</t>
        </is>
      </c>
      <c r="M782" s="264" t="inlineStr">
        <is>
          <t>AUS</t>
        </is>
      </c>
      <c r="N782" s="697">
        <f>_xlfn.LET(_xlpm.d,_xlfn.XLOOKUP(L782,'[1]Birth Dates'!$A:$A,'[1]Birth Dates'!$B:$B,"",0),IF(_xlpm.d=0,"",_xlpm.d))</f>
        <v/>
      </c>
      <c r="O782" s="264">
        <f>IF(OR(N782="",A782="",NOT(ISNUMBER(N782)),N782&gt;A782),"",DATEDIF(N782,A782,"Y")&amp;" years, "&amp;DATEDIF(N782,A782,"YM")&amp;" months, "&amp;DATEDIF(N782,A782,"MD")&amp;" days")</f>
        <v/>
      </c>
      <c r="P782" s="264" t="inlineStr">
        <is>
          <t>Paul Bernasconi</t>
        </is>
      </c>
      <c r="Q782" s="264" t="inlineStr">
        <is>
          <t>AUS</t>
        </is>
      </c>
      <c r="R782" s="697">
        <f>_xlfn.LET(_xlpm.d,_xlfn.XLOOKUP(P782,'[1]Birth Dates'!$A:$A,'[1]Birth Dates'!$B:$B,"",0),IF(_xlpm.d=0,"",_xlpm.d))</f>
        <v/>
      </c>
      <c r="S782" s="264">
        <f>IF(OR(R782="",A782="",NOT(ISNUMBER(R782)),R782&gt;A782),"",DATEDIF(R782,A782,"Y")&amp;" years, "&amp;DATEDIF(R782,A782,"YM")&amp;" months, "&amp;DATEDIF(R782,A782,"MD")&amp;" days")</f>
        <v/>
      </c>
      <c r="T782" s="264" t="n"/>
      <c r="U782" s="264" t="n"/>
      <c r="V782" s="697">
        <f>_xlfn.LET(_xlpm.d,_xlfn.XLOOKUP(T782,'[1]Birth Dates'!$A:$A,'[1]Birth Dates'!$B:$B,"",0),IF(_xlpm.d=0,"",_xlpm.d))</f>
        <v/>
      </c>
      <c r="W782" s="264">
        <f>IF(OR(V782="",A782="",NOT(ISNUMBER(V782)),V782&gt;A782),"",DATEDIF(V782,A782,"Y")&amp;" years, "&amp;DATEDIF(V782,A782,"YM")&amp;" months, "&amp;DATEDIF(V782,A782,"MD")&amp;" days")</f>
        <v/>
      </c>
      <c r="X782" s="264" t="n"/>
      <c r="Y782" s="264" t="n"/>
      <c r="Z782" s="264" t="n"/>
      <c r="AA782" s="264" t="n"/>
      <c r="AB782" s="264" t="n">
        <v>24</v>
      </c>
      <c r="AC782" s="264" t="n"/>
      <c r="AD782" s="264" t="n"/>
      <c r="AE782" s="334" t="inlineStr">
        <is>
          <t>2:46.6000</t>
        </is>
      </c>
      <c r="AF782" s="418">
        <f>IF(OR(AE782="",AE782="",AE782=0),"",6.172/(AE782*24))</f>
        <v/>
      </c>
      <c r="AG782" s="269" t="n"/>
      <c r="AH782" s="581" t="inlineStr"/>
      <c r="AI782" s="418">
        <f>IF(OR(AH782="",AH782="",AH782=0),"",6.172/(AH782*24))</f>
        <v/>
      </c>
      <c r="AJ782" s="175">
        <f>IF(AND(ISNUMBER(AB782),ISNUMBER(AG782)),AB782-AG782,"")</f>
        <v/>
      </c>
      <c r="AK782" s="264" t="inlineStr">
        <is>
          <t>Accident</t>
        </is>
      </c>
      <c r="AL782" s="264" t="n">
        <v>140</v>
      </c>
      <c r="AM782" s="484" t="n"/>
      <c r="AN782" s="671">
        <f>IF(OR(AL782="",AM782="",AM782=0),"",AL782*6.172/(AM782*24))</f>
        <v/>
      </c>
      <c r="AO782" s="477">
        <f>IF(AND(AL782=AL781,AM782&lt;&gt;"",AM781&lt;&gt;""),AM782-AM781,"")</f>
        <v/>
      </c>
      <c r="AP782" s="264" t="n"/>
      <c r="AQ782" s="581" t="inlineStr"/>
      <c r="AR782" s="418">
        <f>IF(OR(AQ782="",AQ782="",AQ782=0),"",6.172/(AQ782*24))</f>
        <v/>
      </c>
      <c r="AS782" s="436">
        <f>IF(OR(NOT(ISNUMBER(C782)),NOT(ISNUMBER(AB782))),"",IF(AG782&lt;&gt;"",AG782,AB782)-C782)</f>
        <v/>
      </c>
      <c r="AT782" s="270" t="n"/>
      <c r="AU782" s="271">
        <f>IF($B782="","",TEXT($A782,"yyyymmdd")&amp;"_P"&amp;$C782&amp;"_C"&amp;$F782&amp;"_"&amp;TRIM(RIGHT(SUBSTITUTE(TRIM(SUBSTITUTE($L782,CHAR(160)," "))," ",REPT(" ",60)),60))&amp;IF($P782="","","-"&amp;TRIM(RIGHT(SUBSTITUTE(TRIM(SUBSTITUTE($P782,CHAR(160)," "))," ",REPT(" ",60)),60)))&amp;IF($T782="","","-"&amp;TRIM(RIGHT(SUBSTITUTE(TRIM(SUBSTITUTE($T782,CHAR(160)," "))," ",REPT(" ",60)),60)))&amp;".jpg")</f>
        <v/>
      </c>
    </row>
    <row r="783" ht="42" customHeight="1">
      <c r="A783" s="268" t="n">
        <v>27672</v>
      </c>
      <c r="B783" s="264" t="inlineStr">
        <is>
          <t>Hardie-Ferodo 1000 5 October, 1975</t>
        </is>
      </c>
      <c r="C783" s="264" t="inlineStr">
        <is>
          <t>NC</t>
        </is>
      </c>
      <c r="D783" s="264" t="inlineStr">
        <is>
          <t>D</t>
        </is>
      </c>
      <c r="E783" s="264" t="n"/>
      <c r="F783" s="264" t="n">
        <v>19</v>
      </c>
      <c r="G783" s="264" t="inlineStr">
        <is>
          <t>American Express International Inc</t>
        </is>
      </c>
      <c r="H783" s="264" t="n"/>
      <c r="I783" s="264" t="n"/>
      <c r="J783" s="264" t="inlineStr">
        <is>
          <t>Holden LJ Torana GTR XU-1</t>
        </is>
      </c>
      <c r="K783" s="264" t="inlineStr">
        <is>
          <t>3330 L6</t>
        </is>
      </c>
      <c r="L783" s="264" t="inlineStr">
        <is>
          <t>Graeme Adams</t>
        </is>
      </c>
      <c r="M783" s="264" t="inlineStr">
        <is>
          <t>AUS</t>
        </is>
      </c>
      <c r="N783" s="697">
        <f>_xlfn.LET(_xlpm.d,_xlfn.XLOOKUP(L783,'[1]Birth Dates'!$A:$A,'[1]Birth Dates'!$B:$B,"",0),IF(_xlpm.d=0,"",_xlpm.d))</f>
        <v/>
      </c>
      <c r="O783" s="264">
        <f>IF(OR(N783="",A783="",NOT(ISNUMBER(N783)),N783&gt;A783),"",DATEDIF(N783,A783,"Y")&amp;" years, "&amp;DATEDIF(N783,A783,"YM")&amp;" months, "&amp;DATEDIF(N783,A783,"MD")&amp;" days")</f>
        <v/>
      </c>
      <c r="P783" s="264" t="inlineStr">
        <is>
          <t>Bob Stevens</t>
        </is>
      </c>
      <c r="Q783" s="264" t="inlineStr">
        <is>
          <t>AUS</t>
        </is>
      </c>
      <c r="R783" s="697">
        <f>_xlfn.LET(_xlpm.d,_xlfn.XLOOKUP(P783,'[1]Birth Dates'!$A:$A,'[1]Birth Dates'!$B:$B,"",0),IF(_xlpm.d=0,"",_xlpm.d))</f>
        <v/>
      </c>
      <c r="S783" s="264">
        <f>IF(OR(R783="",A783="",NOT(ISNUMBER(R783)),R783&gt;A783),"",DATEDIF(R783,A783,"Y")&amp;" years, "&amp;DATEDIF(R783,A783,"YM")&amp;" months, "&amp;DATEDIF(R783,A783,"MD")&amp;" days")</f>
        <v/>
      </c>
      <c r="T783" s="264" t="n"/>
      <c r="U783" s="264" t="n"/>
      <c r="V783" s="697">
        <f>_xlfn.LET(_xlpm.d,_xlfn.XLOOKUP(T783,'[1]Birth Dates'!$A:$A,'[1]Birth Dates'!$B:$B,"",0),IF(_xlpm.d=0,"",_xlpm.d))</f>
        <v/>
      </c>
      <c r="W783" s="264">
        <f>IF(OR(V783="",A783="",NOT(ISNUMBER(V783)),V783&gt;A783),"",DATEDIF(V783,A783,"Y")&amp;" years, "&amp;DATEDIF(V783,A783,"YM")&amp;" months, "&amp;DATEDIF(V783,A783,"MD")&amp;" days")</f>
        <v/>
      </c>
      <c r="X783" s="264" t="n"/>
      <c r="Y783" s="264" t="n"/>
      <c r="Z783" s="264" t="n"/>
      <c r="AA783" s="264" t="n"/>
      <c r="AB783" s="264" t="n">
        <v>61</v>
      </c>
      <c r="AC783" s="264" t="n"/>
      <c r="AD783" s="264" t="n"/>
      <c r="AE783" s="581" t="inlineStr">
        <is>
          <t>No Time</t>
        </is>
      </c>
      <c r="AF783" s="418">
        <f>IF(OR(AE783="",AE783="",AE783=0),"",6.172/(AE783*24))</f>
        <v/>
      </c>
      <c r="AG783" s="269" t="n"/>
      <c r="AH783" s="581" t="inlineStr"/>
      <c r="AI783" s="418">
        <f>IF(OR(AH783="",AH783="",AH783=0),"",6.172/(AH783*24))</f>
        <v/>
      </c>
      <c r="AJ783" s="175">
        <f>IF(AND(ISNUMBER(AB783),ISNUMBER(AG783)),AB783-AG783,"")</f>
        <v/>
      </c>
      <c r="AK783" s="264" t="inlineStr">
        <is>
          <t>Insufficent Laps</t>
        </is>
      </c>
      <c r="AL783" s="264" t="n">
        <v>118</v>
      </c>
      <c r="AM783" s="484" t="n"/>
      <c r="AN783" s="671">
        <f>IF(OR(AL783="",AM783="",AM783=0),"",AL783*6.172/(AM783*24))</f>
        <v/>
      </c>
      <c r="AO783" s="477">
        <f>IF(AND(AL783=AL782,AM783&lt;&gt;"",AM782&lt;&gt;""),AM783-AM782,"")</f>
        <v/>
      </c>
      <c r="AP783" s="264" t="n"/>
      <c r="AQ783" s="581" t="inlineStr"/>
      <c r="AR783" s="418">
        <f>IF(OR(AQ783="",AQ783="",AQ783=0),"",6.172/(AQ783*24))</f>
        <v/>
      </c>
      <c r="AS783" s="436">
        <f>IF(OR(NOT(ISNUMBER(C783)),NOT(ISNUMBER(AB783))),"",IF(AG783&lt;&gt;"",AG783,AB783)-C783)</f>
        <v/>
      </c>
      <c r="AT783" s="270" t="n"/>
      <c r="AU783" s="271">
        <f>IF($B783="","",TEXT($A783,"yyyymmdd")&amp;"_P"&amp;$C783&amp;"_C"&amp;$F783&amp;"_"&amp;TRIM(RIGHT(SUBSTITUTE(TRIM(SUBSTITUTE($L783,CHAR(160)," "))," ",REPT(" ",60)),60))&amp;IF($P783="","","-"&amp;TRIM(RIGHT(SUBSTITUTE(TRIM(SUBSTITUTE($P783,CHAR(160)," "))," ",REPT(" ",60)),60)))&amp;IF($T783="","","-"&amp;TRIM(RIGHT(SUBSTITUTE(TRIM(SUBSTITUTE($T783,CHAR(160)," "))," ",REPT(" ",60)),60)))&amp;".jpg")</f>
        <v/>
      </c>
    </row>
    <row r="784" ht="42" customHeight="1">
      <c r="A784" s="268" t="n">
        <v>27672</v>
      </c>
      <c r="B784" s="264" t="inlineStr">
        <is>
          <t>Hardie-Ferodo 1000 5 October, 1975</t>
        </is>
      </c>
      <c r="C784" s="264" t="inlineStr">
        <is>
          <t>DNF</t>
        </is>
      </c>
      <c r="D784" s="264" t="inlineStr">
        <is>
          <t>A</t>
        </is>
      </c>
      <c r="E784" s="264" t="n"/>
      <c r="F784" s="264" t="n">
        <v>56</v>
      </c>
      <c r="G784" s="264" t="inlineStr">
        <is>
          <t>Ray Molloy Motors Preston</t>
        </is>
      </c>
      <c r="H784" s="264" t="n"/>
      <c r="I784" s="264" t="n"/>
      <c r="J784" s="264" t="inlineStr">
        <is>
          <t>Morris Clubman GT</t>
        </is>
      </c>
      <c r="K784" s="264" t="inlineStr">
        <is>
          <t>1275 L4</t>
        </is>
      </c>
      <c r="L784" s="264" t="inlineStr">
        <is>
          <t>Ray Molloy</t>
        </is>
      </c>
      <c r="M784" s="264" t="inlineStr">
        <is>
          <t>AUS</t>
        </is>
      </c>
      <c r="N784" s="697">
        <f>_xlfn.LET(_xlpm.d,_xlfn.XLOOKUP(L784,'[1]Birth Dates'!$A:$A,'[1]Birth Dates'!$B:$B,"",0),IF(_xlpm.d=0,"",_xlpm.d))</f>
        <v/>
      </c>
      <c r="O784" s="264">
        <f>IF(OR(N784="",A784="",NOT(ISNUMBER(N784)),N784&gt;A784),"",DATEDIF(N784,A784,"Y")&amp;" years, "&amp;DATEDIF(N784,A784,"YM")&amp;" months, "&amp;DATEDIF(N784,A784,"MD")&amp;" days")</f>
        <v/>
      </c>
      <c r="P784" s="264" t="inlineStr">
        <is>
          <t>Alan Braszell</t>
        </is>
      </c>
      <c r="Q784" s="264" t="inlineStr">
        <is>
          <t>AUS</t>
        </is>
      </c>
      <c r="R784" s="697">
        <f>_xlfn.LET(_xlpm.d,_xlfn.XLOOKUP(P784,'[1]Birth Dates'!$A:$A,'[1]Birth Dates'!$B:$B,"",0),IF(_xlpm.d=0,"",_xlpm.d))</f>
        <v/>
      </c>
      <c r="S784" s="264">
        <f>IF(OR(R784="",A784="",NOT(ISNUMBER(R784)),R784&gt;A784),"",DATEDIF(R784,A784,"Y")&amp;" years, "&amp;DATEDIF(R784,A784,"YM")&amp;" months, "&amp;DATEDIF(R784,A784,"MD")&amp;" days")</f>
        <v/>
      </c>
      <c r="T784" s="264" t="n"/>
      <c r="U784" s="264" t="n"/>
      <c r="V784" s="697">
        <f>_xlfn.LET(_xlpm.d,_xlfn.XLOOKUP(T784,'[1]Birth Dates'!$A:$A,'[1]Birth Dates'!$B:$B,"",0),IF(_xlpm.d=0,"",_xlpm.d))</f>
        <v/>
      </c>
      <c r="W784" s="264">
        <f>IF(OR(V784="",A784="",NOT(ISNUMBER(V784)),V784&gt;A784),"",DATEDIF(V784,A784,"Y")&amp;" years, "&amp;DATEDIF(V784,A784,"YM")&amp;" months, "&amp;DATEDIF(V784,A784,"MD")&amp;" days")</f>
        <v/>
      </c>
      <c r="X784" s="264" t="n"/>
      <c r="Y784" s="264" t="n"/>
      <c r="Z784" s="264" t="n"/>
      <c r="AA784" s="264" t="n"/>
      <c r="AB784" s="264" t="n">
        <v>54</v>
      </c>
      <c r="AC784" s="264" t="n"/>
      <c r="AD784" s="264" t="n"/>
      <c r="AE784" s="334" t="inlineStr">
        <is>
          <t>3:04.5000</t>
        </is>
      </c>
      <c r="AF784" s="418">
        <f>IF(OR(AE784="",AE784="",AE784=0),"",6.172/(AE784*24))</f>
        <v/>
      </c>
      <c r="AG784" s="269" t="n"/>
      <c r="AH784" s="581" t="inlineStr"/>
      <c r="AI784" s="418">
        <f>IF(OR(AH784="",AH784="",AH784=0),"",6.172/(AH784*24))</f>
        <v/>
      </c>
      <c r="AJ784" s="175">
        <f>IF(AND(ISNUMBER(AB784),ISNUMBER(AG784)),AB784-AG784,"")</f>
        <v/>
      </c>
      <c r="AK784" s="264" t="inlineStr">
        <is>
          <t>Suspension</t>
        </is>
      </c>
      <c r="AL784" s="264" t="n">
        <v>118</v>
      </c>
      <c r="AM784" s="484" t="n"/>
      <c r="AN784" s="671">
        <f>IF(OR(AL784="",AM784="",AM784=0),"",AL784*6.172/(AM784*24))</f>
        <v/>
      </c>
      <c r="AO784" s="477">
        <f>IF(AND(AL784=AL783,AM784&lt;&gt;"",AM783&lt;&gt;""),AM784-AM783,"")</f>
        <v/>
      </c>
      <c r="AP784" s="264" t="n"/>
      <c r="AQ784" s="581" t="inlineStr"/>
      <c r="AR784" s="418">
        <f>IF(OR(AQ784="",AQ784="",AQ784=0),"",6.172/(AQ784*24))</f>
        <v/>
      </c>
      <c r="AS784" s="436">
        <f>IF(OR(NOT(ISNUMBER(C784)),NOT(ISNUMBER(AB784))),"",IF(AG784&lt;&gt;"",AG784,AB784)-C784)</f>
        <v/>
      </c>
      <c r="AT784" s="270" t="n"/>
      <c r="AU784" s="271">
        <f>IF($B784="","",TEXT($A784,"yyyymmdd")&amp;"_P"&amp;$C784&amp;"_C"&amp;$F784&amp;"_"&amp;TRIM(RIGHT(SUBSTITUTE(TRIM(SUBSTITUTE($L784,CHAR(160)," "))," ",REPT(" ",60)),60))&amp;IF($P784="","","-"&amp;TRIM(RIGHT(SUBSTITUTE(TRIM(SUBSTITUTE($P784,CHAR(160)," "))," ",REPT(" ",60)),60)))&amp;IF($T784="","","-"&amp;TRIM(RIGHT(SUBSTITUTE(TRIM(SUBSTITUTE($T784,CHAR(160)," "))," ",REPT(" ",60)),60)))&amp;".jpg")</f>
        <v/>
      </c>
    </row>
    <row r="785" ht="42" customHeight="1">
      <c r="A785" s="268" t="n">
        <v>27672</v>
      </c>
      <c r="B785" s="264" t="inlineStr">
        <is>
          <t>Hardie-Ferodo 1000 5 October, 1975</t>
        </is>
      </c>
      <c r="C785" s="264" t="inlineStr">
        <is>
          <t>DNF</t>
        </is>
      </c>
      <c r="D785" s="264" t="inlineStr">
        <is>
          <t>D</t>
        </is>
      </c>
      <c r="E785" s="264" t="n"/>
      <c r="F785" s="264" t="n">
        <v>16</v>
      </c>
      <c r="G785" s="264" t="inlineStr">
        <is>
          <t>J Stoopman</t>
        </is>
      </c>
      <c r="H785" s="264" t="n"/>
      <c r="I785" s="264" t="n"/>
      <c r="J785" s="264" t="inlineStr">
        <is>
          <t>Holden LJ Torana GTR XU-1</t>
        </is>
      </c>
      <c r="K785" s="264" t="inlineStr">
        <is>
          <t>3330 L6</t>
        </is>
      </c>
      <c r="L785" s="264" t="inlineStr">
        <is>
          <t>John Stoopman</t>
        </is>
      </c>
      <c r="M785" s="264" t="inlineStr">
        <is>
          <t>AUS</t>
        </is>
      </c>
      <c r="N785" s="697">
        <f>_xlfn.LET(_xlpm.d,_xlfn.XLOOKUP(L785,'[1]Birth Dates'!$A:$A,'[1]Birth Dates'!$B:$B,"",0),IF(_xlpm.d=0,"",_xlpm.d))</f>
        <v/>
      </c>
      <c r="O785" s="264">
        <f>IF(OR(N785="",A785="",NOT(ISNUMBER(N785)),N785&gt;A785),"",DATEDIF(N785,A785,"Y")&amp;" years, "&amp;DATEDIF(N785,A785,"YM")&amp;" months, "&amp;DATEDIF(N785,A785,"MD")&amp;" days")</f>
        <v/>
      </c>
      <c r="P785" s="264" t="inlineStr">
        <is>
          <t>Stuart Saker</t>
        </is>
      </c>
      <c r="Q785" s="264" t="inlineStr">
        <is>
          <t>AUS</t>
        </is>
      </c>
      <c r="R785" s="697">
        <f>_xlfn.LET(_xlpm.d,_xlfn.XLOOKUP(P785,'[1]Birth Dates'!$A:$A,'[1]Birth Dates'!$B:$B,"",0),IF(_xlpm.d=0,"",_xlpm.d))</f>
        <v/>
      </c>
      <c r="S785" s="264">
        <f>IF(OR(R785="",A785="",NOT(ISNUMBER(R785)),R785&gt;A785),"",DATEDIF(R785,A785,"Y")&amp;" years, "&amp;DATEDIF(R785,A785,"YM")&amp;" months, "&amp;DATEDIF(R785,A785,"MD")&amp;" days")</f>
        <v/>
      </c>
      <c r="T785" s="264" t="n"/>
      <c r="U785" s="264" t="n"/>
      <c r="V785" s="697">
        <f>_xlfn.LET(_xlpm.d,_xlfn.XLOOKUP(T785,'[1]Birth Dates'!$A:$A,'[1]Birth Dates'!$B:$B,"",0),IF(_xlpm.d=0,"",_xlpm.d))</f>
        <v/>
      </c>
      <c r="W785" s="264">
        <f>IF(OR(V785="",A785="",NOT(ISNUMBER(V785)),V785&gt;A785),"",DATEDIF(V785,A785,"Y")&amp;" years, "&amp;DATEDIF(V785,A785,"YM")&amp;" months, "&amp;DATEDIF(V785,A785,"MD")&amp;" days")</f>
        <v/>
      </c>
      <c r="X785" s="264" t="n"/>
      <c r="Y785" s="264" t="n"/>
      <c r="Z785" s="264" t="n"/>
      <c r="AA785" s="264" t="n"/>
      <c r="AB785" s="264" t="n">
        <v>16</v>
      </c>
      <c r="AC785" s="264" t="n"/>
      <c r="AD785" s="264" t="n"/>
      <c r="AE785" s="334" t="inlineStr">
        <is>
          <t>2:41.4000</t>
        </is>
      </c>
      <c r="AF785" s="418">
        <f>IF(OR(AE785="",AE785="",AE785=0),"",6.172/(AE785*24))</f>
        <v/>
      </c>
      <c r="AG785" s="269" t="n"/>
      <c r="AH785" s="581" t="inlineStr"/>
      <c r="AI785" s="418">
        <f>IF(OR(AH785="",AH785="",AH785=0),"",6.172/(AH785*24))</f>
        <v/>
      </c>
      <c r="AJ785" s="175">
        <f>IF(AND(ISNUMBER(AB785),ISNUMBER(AG785)),AB785-AG785,"")</f>
        <v/>
      </c>
      <c r="AK785" s="264" t="inlineStr">
        <is>
          <t>Engine</t>
        </is>
      </c>
      <c r="AL785" s="264" t="n">
        <v>113</v>
      </c>
      <c r="AM785" s="484" t="n"/>
      <c r="AN785" s="671">
        <f>IF(OR(AL785="",AM785="",AM785=0),"",AL785*6.172/(AM785*24))</f>
        <v/>
      </c>
      <c r="AO785" s="477">
        <f>IF(AND(AL785=AL784,AM785&lt;&gt;"",AM784&lt;&gt;""),AM785-AM784,"")</f>
        <v/>
      </c>
      <c r="AP785" s="264" t="n"/>
      <c r="AQ785" s="581" t="inlineStr"/>
      <c r="AR785" s="418">
        <f>IF(OR(AQ785="",AQ785="",AQ785=0),"",6.172/(AQ785*24))</f>
        <v/>
      </c>
      <c r="AS785" s="436">
        <f>IF(OR(NOT(ISNUMBER(C785)),NOT(ISNUMBER(AB785))),"",IF(AG785&lt;&gt;"",AG785,AB785)-C785)</f>
        <v/>
      </c>
      <c r="AT785" s="270" t="n"/>
      <c r="AU785" s="271">
        <f>IF($B785="","",TEXT($A785,"yyyymmdd")&amp;"_P"&amp;$C785&amp;"_C"&amp;$F785&amp;"_"&amp;TRIM(RIGHT(SUBSTITUTE(TRIM(SUBSTITUTE($L785,CHAR(160)," "))," ",REPT(" ",60)),60))&amp;IF($P785="","","-"&amp;TRIM(RIGHT(SUBSTITUTE(TRIM(SUBSTITUTE($P785,CHAR(160)," "))," ",REPT(" ",60)),60)))&amp;IF($T785="","","-"&amp;TRIM(RIGHT(SUBSTITUTE(TRIM(SUBSTITUTE($T785,CHAR(160)," "))," ",REPT(" ",60)),60)))&amp;".jpg")</f>
        <v/>
      </c>
    </row>
    <row r="786" ht="42" customHeight="1">
      <c r="A786" s="268" t="n">
        <v>27672</v>
      </c>
      <c r="B786" s="264" t="inlineStr">
        <is>
          <t>Hardie-Ferodo 1000 5 October, 1975</t>
        </is>
      </c>
      <c r="C786" s="264" t="inlineStr">
        <is>
          <t>DNF</t>
        </is>
      </c>
      <c r="D786" s="264" t="inlineStr">
        <is>
          <t>D</t>
        </is>
      </c>
      <c r="E786" s="264" t="n"/>
      <c r="F786" s="264" t="n">
        <v>25</v>
      </c>
      <c r="G786" s="264" t="inlineStr">
        <is>
          <t>Allan Moffat Racing</t>
        </is>
      </c>
      <c r="H786" s="264" t="n"/>
      <c r="I786" s="264" t="n"/>
      <c r="J786" s="264" t="inlineStr">
        <is>
          <t>Ford Falcon XB GT Hardtop</t>
        </is>
      </c>
      <c r="K786" s="264" t="inlineStr">
        <is>
          <t>5760 V8</t>
        </is>
      </c>
      <c r="L786" s="264" t="inlineStr">
        <is>
          <t>Allan Moffat</t>
        </is>
      </c>
      <c r="M786" s="264" t="inlineStr">
        <is>
          <t>AUS</t>
        </is>
      </c>
      <c r="N786" s="697">
        <f>_xlfn.LET(_xlpm.d,_xlfn.XLOOKUP(L786,'[1]Birth Dates'!$A:$A,'[1]Birth Dates'!$B:$B,"",0),IF(_xlpm.d=0,"",_xlpm.d))</f>
        <v/>
      </c>
      <c r="O786" s="264">
        <f>IF(OR(N786="",A786="",NOT(ISNUMBER(N786)),N786&gt;A786),"",DATEDIF(N786,A786,"Y")&amp;" years, "&amp;DATEDIF(N786,A786,"YM")&amp;" months, "&amp;DATEDIF(N786,A786,"MD")&amp;" days")</f>
        <v/>
      </c>
      <c r="P786" s="264" t="inlineStr">
        <is>
          <t>Ian Geoghegan</t>
        </is>
      </c>
      <c r="Q786" s="264" t="inlineStr">
        <is>
          <t>AUS</t>
        </is>
      </c>
      <c r="R786" s="697">
        <f>_xlfn.LET(_xlpm.d,_xlfn.XLOOKUP(P786,'[1]Birth Dates'!$A:$A,'[1]Birth Dates'!$B:$B,"",0),IF(_xlpm.d=0,"",_xlpm.d))</f>
        <v/>
      </c>
      <c r="S786" s="264">
        <f>IF(OR(R786="",A786="",NOT(ISNUMBER(R786)),R786&gt;A786),"",DATEDIF(R786,A786,"Y")&amp;" years, "&amp;DATEDIF(R786,A786,"YM")&amp;" months, "&amp;DATEDIF(R786,A786,"MD")&amp;" days")</f>
        <v/>
      </c>
      <c r="T786" s="264" t="n"/>
      <c r="U786" s="264" t="n"/>
      <c r="V786" s="697">
        <f>_xlfn.LET(_xlpm.d,_xlfn.XLOOKUP(T786,'[1]Birth Dates'!$A:$A,'[1]Birth Dates'!$B:$B,"",0),IF(_xlpm.d=0,"",_xlpm.d))</f>
        <v/>
      </c>
      <c r="W786" s="264">
        <f>IF(OR(V786="",A786="",NOT(ISNUMBER(V786)),V786&gt;A786),"",DATEDIF(V786,A786,"Y")&amp;" years, "&amp;DATEDIF(V786,A786,"YM")&amp;" months, "&amp;DATEDIF(V786,A786,"MD")&amp;" days")</f>
        <v/>
      </c>
      <c r="X786" s="264" t="n"/>
      <c r="Y786" s="264" t="n"/>
      <c r="Z786" s="264" t="n"/>
      <c r="AA786" s="264" t="n"/>
      <c r="AB786" s="264" t="n">
        <v>2</v>
      </c>
      <c r="AC786" s="264" t="n"/>
      <c r="AD786" s="264" t="n"/>
      <c r="AE786" s="581" t="inlineStr">
        <is>
          <t>2:27.5000</t>
        </is>
      </c>
      <c r="AF786" s="418">
        <f>IF(OR(AE786="",AE786="",AE786=0),"",6.172/(AE786*24))</f>
        <v/>
      </c>
      <c r="AG786" s="269" t="n"/>
      <c r="AH786" s="581" t="inlineStr"/>
      <c r="AI786" s="418">
        <f>IF(OR(AH786="",AH786="",AH786=0),"",6.172/(AH786*24))</f>
        <v/>
      </c>
      <c r="AJ786" s="175">
        <f>IF(AND(ISNUMBER(AB786),ISNUMBER(AG786)),AB786-AG786,"")</f>
        <v/>
      </c>
      <c r="AK786" s="264" t="inlineStr">
        <is>
          <t>Suspension</t>
        </is>
      </c>
      <c r="AL786" s="264" t="n">
        <v>109</v>
      </c>
      <c r="AM786" s="484" t="n"/>
      <c r="AN786" s="671">
        <f>IF(OR(AL786="",AM786="",AM786=0),"",AL786*6.172/(AM786*24))</f>
        <v/>
      </c>
      <c r="AO786" s="477">
        <f>IF(AND(AL786=AL785,AM786&lt;&gt;"",AM785&lt;&gt;""),AM786-AM785,"")</f>
        <v/>
      </c>
      <c r="AP786" s="264" t="n"/>
      <c r="AQ786" s="581" t="inlineStr"/>
      <c r="AR786" s="418">
        <f>IF(OR(AQ786="",AQ786="",AQ786=0),"",6.172/(AQ786*24))</f>
        <v/>
      </c>
      <c r="AS786" s="436">
        <f>IF(OR(NOT(ISNUMBER(C786)),NOT(ISNUMBER(AB786))),"",IF(AG786&lt;&gt;"",AG786,AB786)-C786)</f>
        <v/>
      </c>
      <c r="AT786" s="270" t="n"/>
      <c r="AU786" s="271">
        <f>IF($B786="","",TEXT($A786,"yyyymmdd")&amp;"_P"&amp;$C786&amp;"_C"&amp;$F786&amp;"_"&amp;TRIM(RIGHT(SUBSTITUTE(TRIM(SUBSTITUTE($L786,CHAR(160)," "))," ",REPT(" ",60)),60))&amp;IF($P786="","","-"&amp;TRIM(RIGHT(SUBSTITUTE(TRIM(SUBSTITUTE($P786,CHAR(160)," "))," ",REPT(" ",60)),60)))&amp;IF($T786="","","-"&amp;TRIM(RIGHT(SUBSTITUTE(TRIM(SUBSTITUTE($T786,CHAR(160)," "))," ",REPT(" ",60)),60)))&amp;".jpg")</f>
        <v/>
      </c>
    </row>
    <row r="787" ht="42" customHeight="1">
      <c r="A787" s="268" t="n">
        <v>27672</v>
      </c>
      <c r="B787" s="264" t="inlineStr">
        <is>
          <t>Hardie-Ferodo 1000 5 October, 1975</t>
        </is>
      </c>
      <c r="C787" s="264" t="inlineStr">
        <is>
          <t>DNF</t>
        </is>
      </c>
      <c r="D787" s="264" t="inlineStr">
        <is>
          <t>C</t>
        </is>
      </c>
      <c r="E787" s="264" t="n"/>
      <c r="F787" s="264" t="n">
        <v>30</v>
      </c>
      <c r="G787" s="264" t="inlineStr">
        <is>
          <t>West End Mazda</t>
        </is>
      </c>
      <c r="H787" s="264" t="n"/>
      <c r="I787" s="264" t="n"/>
      <c r="J787" s="264" t="inlineStr">
        <is>
          <t>Mazda RX3</t>
        </is>
      </c>
      <c r="K787" s="264" t="inlineStr">
        <is>
          <t>2292 eq R2</t>
        </is>
      </c>
      <c r="L787" s="264" t="inlineStr">
        <is>
          <t>Bernie Haehnle</t>
        </is>
      </c>
      <c r="M787" s="264" t="inlineStr">
        <is>
          <t>AUS</t>
        </is>
      </c>
      <c r="N787" s="697">
        <f>_xlfn.LET(_xlpm.d,_xlfn.XLOOKUP(L787,'[1]Birth Dates'!$A:$A,'[1]Birth Dates'!$B:$B,"",0),IF(_xlpm.d=0,"",_xlpm.d))</f>
        <v/>
      </c>
      <c r="O787" s="264">
        <f>IF(OR(N787="",A787="",NOT(ISNUMBER(N787)),N787&gt;A787),"",DATEDIF(N787,A787,"Y")&amp;" years, "&amp;DATEDIF(N787,A787,"YM")&amp;" months, "&amp;DATEDIF(N787,A787,"MD")&amp;" days")</f>
        <v/>
      </c>
      <c r="P787" s="264" t="inlineStr">
        <is>
          <t>Terry Finnigan</t>
        </is>
      </c>
      <c r="Q787" s="264" t="inlineStr">
        <is>
          <t>AUS</t>
        </is>
      </c>
      <c r="R787" s="697">
        <f>_xlfn.LET(_xlpm.d,_xlfn.XLOOKUP(P787,'[1]Birth Dates'!$A:$A,'[1]Birth Dates'!$B:$B,"",0),IF(_xlpm.d=0,"",_xlpm.d))</f>
        <v/>
      </c>
      <c r="S787" s="264">
        <f>IF(OR(R787="",A787="",NOT(ISNUMBER(R787)),R787&gt;A787),"",DATEDIF(R787,A787,"Y")&amp;" years, "&amp;DATEDIF(R787,A787,"YM")&amp;" months, "&amp;DATEDIF(R787,A787,"MD")&amp;" days")</f>
        <v/>
      </c>
      <c r="T787" s="264" t="n"/>
      <c r="U787" s="264" t="n"/>
      <c r="V787" s="697">
        <f>_xlfn.LET(_xlpm.d,_xlfn.XLOOKUP(T787,'[1]Birth Dates'!$A:$A,'[1]Birth Dates'!$B:$B,"",0),IF(_xlpm.d=0,"",_xlpm.d))</f>
        <v/>
      </c>
      <c r="W787" s="264">
        <f>IF(OR(V787="",A787="",NOT(ISNUMBER(V787)),V787&gt;A787),"",DATEDIF(V787,A787,"Y")&amp;" years, "&amp;DATEDIF(V787,A787,"YM")&amp;" months, "&amp;DATEDIF(V787,A787,"MD")&amp;" days")</f>
        <v/>
      </c>
      <c r="X787" s="264" t="n"/>
      <c r="Y787" s="264" t="n"/>
      <c r="Z787" s="264" t="n"/>
      <c r="AA787" s="264" t="n"/>
      <c r="AB787" s="264" t="n">
        <v>21</v>
      </c>
      <c r="AC787" s="264" t="n"/>
      <c r="AD787" s="264" t="n"/>
      <c r="AE787" s="334" t="inlineStr">
        <is>
          <t>2:46.0000</t>
        </is>
      </c>
      <c r="AF787" s="418">
        <f>IF(OR(AE787="",AE787="",AE787=0),"",6.172/(AE787*24))</f>
        <v/>
      </c>
      <c r="AG787" s="269" t="n"/>
      <c r="AH787" s="581" t="inlineStr"/>
      <c r="AI787" s="418">
        <f>IF(OR(AH787="",AH787="",AH787=0),"",6.172/(AH787*24))</f>
        <v/>
      </c>
      <c r="AJ787" s="175">
        <f>IF(AND(ISNUMBER(AB787),ISNUMBER(AG787)),AB787-AG787,"")</f>
        <v/>
      </c>
      <c r="AK787" s="264" t="inlineStr">
        <is>
          <t>Gearbox</t>
        </is>
      </c>
      <c r="AL787" s="264" t="n">
        <v>97</v>
      </c>
      <c r="AM787" s="484" t="n"/>
      <c r="AN787" s="671">
        <f>IF(OR(AL787="",AM787="",AM787=0),"",AL787*6.172/(AM787*24))</f>
        <v/>
      </c>
      <c r="AO787" s="477">
        <f>IF(AND(AL787=AL786,AM787&lt;&gt;"",AM786&lt;&gt;""),AM787-AM786,"")</f>
        <v/>
      </c>
      <c r="AP787" s="264" t="n"/>
      <c r="AQ787" s="581" t="inlineStr"/>
      <c r="AR787" s="418">
        <f>IF(OR(AQ787="",AQ787="",AQ787=0),"",6.172/(AQ787*24))</f>
        <v/>
      </c>
      <c r="AS787" s="436">
        <f>IF(OR(NOT(ISNUMBER(C787)),NOT(ISNUMBER(AB787))),"",IF(AG787&lt;&gt;"",AG787,AB787)-C787)</f>
        <v/>
      </c>
      <c r="AT787" s="270" t="n"/>
      <c r="AU787" s="271">
        <f>IF($B787="","",TEXT($A787,"yyyymmdd")&amp;"_P"&amp;$C787&amp;"_C"&amp;$F787&amp;"_"&amp;TRIM(RIGHT(SUBSTITUTE(TRIM(SUBSTITUTE($L787,CHAR(160)," "))," ",REPT(" ",60)),60))&amp;IF($P787="","","-"&amp;TRIM(RIGHT(SUBSTITUTE(TRIM(SUBSTITUTE($P787,CHAR(160)," "))," ",REPT(" ",60)),60)))&amp;IF($T787="","","-"&amp;TRIM(RIGHT(SUBSTITUTE(TRIM(SUBSTITUTE($T787,CHAR(160)," "))," ",REPT(" ",60)),60)))&amp;".jpg")</f>
        <v/>
      </c>
    </row>
    <row r="788" ht="42" customHeight="1">
      <c r="A788" s="268" t="n">
        <v>27672</v>
      </c>
      <c r="B788" s="264" t="inlineStr">
        <is>
          <t>Hardie-Ferodo 1000 5 October, 1975</t>
        </is>
      </c>
      <c r="C788" s="264" t="inlineStr">
        <is>
          <t>NC</t>
        </is>
      </c>
      <c r="D788" s="264" t="inlineStr">
        <is>
          <t>A</t>
        </is>
      </c>
      <c r="E788" s="264" t="n"/>
      <c r="F788" s="264" t="n">
        <v>52</v>
      </c>
      <c r="G788" s="264" t="inlineStr">
        <is>
          <t>M McGinley</t>
        </is>
      </c>
      <c r="H788" s="264" t="n"/>
      <c r="I788" s="264" t="n"/>
      <c r="J788" s="264" t="inlineStr">
        <is>
          <t>Honda Civic</t>
        </is>
      </c>
      <c r="K788" s="264" t="inlineStr">
        <is>
          <t>1231 L4</t>
        </is>
      </c>
      <c r="L788" s="264" t="inlineStr">
        <is>
          <t>Max McGinley</t>
        </is>
      </c>
      <c r="M788" s="264" t="inlineStr">
        <is>
          <t>AUS</t>
        </is>
      </c>
      <c r="N788" s="697">
        <f>_xlfn.LET(_xlpm.d,_xlfn.XLOOKUP(L788,'[1]Birth Dates'!$A:$A,'[1]Birth Dates'!$B:$B,"",0),IF(_xlpm.d=0,"",_xlpm.d))</f>
        <v/>
      </c>
      <c r="O788" s="264">
        <f>IF(OR(N788="",A788="",NOT(ISNUMBER(N788)),N788&gt;A788),"",DATEDIF(N788,A788,"Y")&amp;" years, "&amp;DATEDIF(N788,A788,"YM")&amp;" months, "&amp;DATEDIF(N788,A788,"MD")&amp;" days")</f>
        <v/>
      </c>
      <c r="P788" s="264" t="inlineStr">
        <is>
          <t>Paul King</t>
        </is>
      </c>
      <c r="Q788" s="264" t="inlineStr">
        <is>
          <t>AUS</t>
        </is>
      </c>
      <c r="R788" s="697">
        <f>_xlfn.LET(_xlpm.d,_xlfn.XLOOKUP(P788,'[1]Birth Dates'!$A:$A,'[1]Birth Dates'!$B:$B,"",0),IF(_xlpm.d=0,"",_xlpm.d))</f>
        <v/>
      </c>
      <c r="S788" s="264">
        <f>IF(OR(R788="",A788="",NOT(ISNUMBER(R788)),R788&gt;A788),"",DATEDIF(R788,A788,"Y")&amp;" years, "&amp;DATEDIF(R788,A788,"YM")&amp;" months, "&amp;DATEDIF(R788,A788,"MD")&amp;" days")</f>
        <v/>
      </c>
      <c r="T788" s="264" t="n"/>
      <c r="U788" s="264" t="n"/>
      <c r="V788" s="697">
        <f>_xlfn.LET(_xlpm.d,_xlfn.XLOOKUP(T788,'[1]Birth Dates'!$A:$A,'[1]Birth Dates'!$B:$B,"",0),IF(_xlpm.d=0,"",_xlpm.d))</f>
        <v/>
      </c>
      <c r="W788" s="264">
        <f>IF(OR(V788="",A788="",NOT(ISNUMBER(V788)),V788&gt;A788),"",DATEDIF(V788,A788,"Y")&amp;" years, "&amp;DATEDIF(V788,A788,"YM")&amp;" months, "&amp;DATEDIF(V788,A788,"MD")&amp;" days")</f>
        <v/>
      </c>
      <c r="X788" s="264" t="n"/>
      <c r="Y788" s="264" t="n"/>
      <c r="Z788" s="264" t="n"/>
      <c r="AA788" s="264" t="n"/>
      <c r="AB788" s="264" t="n">
        <v>53</v>
      </c>
      <c r="AC788" s="264" t="n"/>
      <c r="AD788" s="264" t="n"/>
      <c r="AE788" s="334" t="inlineStr">
        <is>
          <t>3:03.7000</t>
        </is>
      </c>
      <c r="AF788" s="418">
        <f>IF(OR(AE788="",AE788="",AE788=0),"",6.172/(AE788*24))</f>
        <v/>
      </c>
      <c r="AG788" s="269" t="n"/>
      <c r="AH788" s="581" t="inlineStr"/>
      <c r="AI788" s="418">
        <f>IF(OR(AH788="",AH788="",AH788=0),"",6.172/(AH788*24))</f>
        <v/>
      </c>
      <c r="AJ788" s="175">
        <f>IF(AND(ISNUMBER(AB788),ISNUMBER(AG788)),AB788-AG788,"")</f>
        <v/>
      </c>
      <c r="AK788" s="264" t="inlineStr">
        <is>
          <t>Insufficent Laps</t>
        </is>
      </c>
      <c r="AL788" s="264" t="n">
        <v>92</v>
      </c>
      <c r="AM788" s="484" t="n"/>
      <c r="AN788" s="671">
        <f>IF(OR(AL788="",AM788="",AM788=0),"",AL788*6.172/(AM788*24))</f>
        <v/>
      </c>
      <c r="AO788" s="477">
        <f>IF(AND(AL788=AL787,AM788&lt;&gt;"",AM787&lt;&gt;""),AM788-AM787,"")</f>
        <v/>
      </c>
      <c r="AP788" s="264" t="n"/>
      <c r="AQ788" s="581" t="inlineStr"/>
      <c r="AR788" s="418">
        <f>IF(OR(AQ788="",AQ788="",AQ788=0),"",6.172/(AQ788*24))</f>
        <v/>
      </c>
      <c r="AS788" s="436">
        <f>IF(OR(NOT(ISNUMBER(C788)),NOT(ISNUMBER(AB788))),"",IF(AG788&lt;&gt;"",AG788,AB788)-C788)</f>
        <v/>
      </c>
      <c r="AT788" s="270" t="n"/>
      <c r="AU788" s="271">
        <f>IF($B788="","",TEXT($A788,"yyyymmdd")&amp;"_P"&amp;$C788&amp;"_C"&amp;$F788&amp;"_"&amp;TRIM(RIGHT(SUBSTITUTE(TRIM(SUBSTITUTE($L788,CHAR(160)," "))," ",REPT(" ",60)),60))&amp;IF($P788="","","-"&amp;TRIM(RIGHT(SUBSTITUTE(TRIM(SUBSTITUTE($P788,CHAR(160)," "))," ",REPT(" ",60)),60)))&amp;IF($T788="","","-"&amp;TRIM(RIGHT(SUBSTITUTE(TRIM(SUBSTITUTE($T788,CHAR(160)," "))," ",REPT(" ",60)),60)))&amp;".jpg")</f>
        <v/>
      </c>
    </row>
    <row r="789" ht="42" customHeight="1">
      <c r="A789" s="268" t="n">
        <v>27672</v>
      </c>
      <c r="B789" s="264" t="inlineStr">
        <is>
          <t>Hardie-Ferodo 1000 5 October, 1975</t>
        </is>
      </c>
      <c r="C789" s="264" t="inlineStr">
        <is>
          <t>DNF</t>
        </is>
      </c>
      <c r="D789" s="264" t="inlineStr">
        <is>
          <t>B</t>
        </is>
      </c>
      <c r="E789" s="264" t="n"/>
      <c r="F789" s="264" t="n">
        <v>70</v>
      </c>
      <c r="G789" s="264" t="inlineStr">
        <is>
          <t>BMW Dealers NSW</t>
        </is>
      </c>
      <c r="H789" s="264" t="n"/>
      <c r="I789" s="264" t="n"/>
      <c r="J789" s="264" t="inlineStr">
        <is>
          <t>BMW 2002Tii</t>
        </is>
      </c>
      <c r="K789" s="264" t="inlineStr">
        <is>
          <t>1990 L4</t>
        </is>
      </c>
      <c r="L789" s="264" t="inlineStr">
        <is>
          <t>Peter Williamson</t>
        </is>
      </c>
      <c r="M789" s="264" t="inlineStr">
        <is>
          <t>AUS</t>
        </is>
      </c>
      <c r="N789" s="697">
        <f>_xlfn.LET(_xlpm.d,_xlfn.XLOOKUP(L789,'[1]Birth Dates'!$A:$A,'[1]Birth Dates'!$B:$B,"",0),IF(_xlpm.d=0,"",_xlpm.d))</f>
        <v/>
      </c>
      <c r="O789" s="264">
        <f>IF(OR(N789="",A789="",NOT(ISNUMBER(N789)),N789&gt;A789),"",DATEDIF(N789,A789,"Y")&amp;" years, "&amp;DATEDIF(N789,A789,"YM")&amp;" months, "&amp;DATEDIF(N789,A789,"MD")&amp;" days")</f>
        <v/>
      </c>
      <c r="P789" s="264" t="inlineStr">
        <is>
          <t>John McDonald</t>
        </is>
      </c>
      <c r="Q789" s="264" t="inlineStr">
        <is>
          <t>AUS</t>
        </is>
      </c>
      <c r="R789" s="697">
        <f>_xlfn.LET(_xlpm.d,_xlfn.XLOOKUP(P789,'[1]Birth Dates'!$A:$A,'[1]Birth Dates'!$B:$B,"",0),IF(_xlpm.d=0,"",_xlpm.d))</f>
        <v/>
      </c>
      <c r="S789" s="264">
        <f>IF(OR(R789="",A789="",NOT(ISNUMBER(R789)),R789&gt;A789),"",DATEDIF(R789,A789,"Y")&amp;" years, "&amp;DATEDIF(R789,A789,"YM")&amp;" months, "&amp;DATEDIF(R789,A789,"MD")&amp;" days")</f>
        <v/>
      </c>
      <c r="T789" s="264" t="n"/>
      <c r="U789" s="264" t="n"/>
      <c r="V789" s="697">
        <f>_xlfn.LET(_xlpm.d,_xlfn.XLOOKUP(T789,'[1]Birth Dates'!$A:$A,'[1]Birth Dates'!$B:$B,"",0),IF(_xlpm.d=0,"",_xlpm.d))</f>
        <v/>
      </c>
      <c r="W789" s="264">
        <f>IF(OR(V789="",A789="",NOT(ISNUMBER(V789)),V789&gt;A789),"",DATEDIF(V789,A789,"Y")&amp;" years, "&amp;DATEDIF(V789,A789,"YM")&amp;" months, "&amp;DATEDIF(V789,A789,"MD")&amp;" days")</f>
        <v/>
      </c>
      <c r="X789" s="264" t="n"/>
      <c r="Y789" s="264" t="n"/>
      <c r="Z789" s="264" t="n"/>
      <c r="AA789" s="264" t="n"/>
      <c r="AB789" s="264" t="n">
        <v>23</v>
      </c>
      <c r="AC789" s="264" t="n"/>
      <c r="AD789" s="264" t="n"/>
      <c r="AE789" s="581" t="inlineStr">
        <is>
          <t>2:46.5000</t>
        </is>
      </c>
      <c r="AF789" s="418">
        <f>IF(OR(AE789="",AE789="",AE789=0),"",6.172/(AE789*24))</f>
        <v/>
      </c>
      <c r="AG789" s="269" t="n"/>
      <c r="AH789" s="581" t="inlineStr"/>
      <c r="AI789" s="418">
        <f>IF(OR(AH789="",AH789="",AH789=0),"",6.172/(AH789*24))</f>
        <v/>
      </c>
      <c r="AJ789" s="175">
        <f>IF(AND(ISNUMBER(AB789),ISNUMBER(AG789)),AB789-AG789,"")</f>
        <v/>
      </c>
      <c r="AK789" s="264" t="inlineStr">
        <is>
          <t>Engine</t>
        </is>
      </c>
      <c r="AL789" s="264" t="n">
        <v>89</v>
      </c>
      <c r="AM789" s="484" t="n"/>
      <c r="AN789" s="671">
        <f>IF(OR(AL789="",AM789="",AM789=0),"",AL789*6.172/(AM789*24))</f>
        <v/>
      </c>
      <c r="AO789" s="477">
        <f>IF(AND(AL789=AL788,AM789&lt;&gt;"",AM788&lt;&gt;""),AM789-AM788,"")</f>
        <v/>
      </c>
      <c r="AP789" s="264" t="n"/>
      <c r="AQ789" s="581" t="inlineStr"/>
      <c r="AR789" s="418">
        <f>IF(OR(AQ789="",AQ789="",AQ789=0),"",6.172/(AQ789*24))</f>
        <v/>
      </c>
      <c r="AS789" s="436">
        <f>IF(OR(NOT(ISNUMBER(C789)),NOT(ISNUMBER(AB789))),"",IF(AG789&lt;&gt;"",AG789,AB789)-C789)</f>
        <v/>
      </c>
      <c r="AT789" s="270" t="n"/>
      <c r="AU789" s="271">
        <f>IF($B789="","",TEXT($A789,"yyyymmdd")&amp;"_P"&amp;$C789&amp;"_C"&amp;$F789&amp;"_"&amp;TRIM(RIGHT(SUBSTITUTE(TRIM(SUBSTITUTE($L789,CHAR(160)," "))," ",REPT(" ",60)),60))&amp;IF($P789="","","-"&amp;TRIM(RIGHT(SUBSTITUTE(TRIM(SUBSTITUTE($P789,CHAR(160)," "))," ",REPT(" ",60)),60)))&amp;IF($T789="","","-"&amp;TRIM(RIGHT(SUBSTITUTE(TRIM(SUBSTITUTE($T789,CHAR(160)," "))," ",REPT(" ",60)),60)))&amp;".jpg")</f>
        <v/>
      </c>
    </row>
    <row r="790" ht="42" customHeight="1">
      <c r="A790" s="268" t="n">
        <v>27672</v>
      </c>
      <c r="B790" s="264" t="inlineStr">
        <is>
          <t>Hardie-Ferodo 1000 5 October, 1975</t>
        </is>
      </c>
      <c r="C790" s="264" t="inlineStr">
        <is>
          <t>DNF</t>
        </is>
      </c>
      <c r="D790" s="264" t="inlineStr">
        <is>
          <t>D</t>
        </is>
      </c>
      <c r="E790" s="264" t="n"/>
      <c r="F790" s="264" t="n">
        <v>21</v>
      </c>
      <c r="G790" s="264" t="inlineStr">
        <is>
          <t>T Slako</t>
        </is>
      </c>
      <c r="H790" s="264" t="n"/>
      <c r="I790" s="264" t="n"/>
      <c r="J790" s="264" t="inlineStr">
        <is>
          <t>Holden LH Torana SL/R 5000 L34</t>
        </is>
      </c>
      <c r="K790" s="264" t="inlineStr">
        <is>
          <t>5044 V8</t>
        </is>
      </c>
      <c r="L790" s="264" t="inlineStr">
        <is>
          <t>Tim Slako</t>
        </is>
      </c>
      <c r="M790" s="264" t="inlineStr">
        <is>
          <t>AUS</t>
        </is>
      </c>
      <c r="N790" s="697">
        <f>_xlfn.LET(_xlpm.d,_xlfn.XLOOKUP(L790,'[1]Birth Dates'!$A:$A,'[1]Birth Dates'!$B:$B,"",0),IF(_xlpm.d=0,"",_xlpm.d))</f>
        <v/>
      </c>
      <c r="O790" s="264">
        <f>IF(OR(N790="",A790="",NOT(ISNUMBER(N790)),N790&gt;A790),"",DATEDIF(N790,A790,"Y")&amp;" years, "&amp;DATEDIF(N790,A790,"YM")&amp;" months, "&amp;DATEDIF(N790,A790,"MD")&amp;" days")</f>
        <v/>
      </c>
      <c r="P790" s="264" t="inlineStr">
        <is>
          <t>Tony Wilkinson</t>
        </is>
      </c>
      <c r="Q790" s="264" t="inlineStr">
        <is>
          <t>AUS</t>
        </is>
      </c>
      <c r="R790" s="697">
        <f>_xlfn.LET(_xlpm.d,_xlfn.XLOOKUP(P790,'[1]Birth Dates'!$A:$A,'[1]Birth Dates'!$B:$B,"",0),IF(_xlpm.d=0,"",_xlpm.d))</f>
        <v/>
      </c>
      <c r="S790" s="264">
        <f>IF(OR(R790="",A790="",NOT(ISNUMBER(R790)),R790&gt;A790),"",DATEDIF(R790,A790,"Y")&amp;" years, "&amp;DATEDIF(R790,A790,"YM")&amp;" months, "&amp;DATEDIF(R790,A790,"MD")&amp;" days")</f>
        <v/>
      </c>
      <c r="T790" s="264" t="n"/>
      <c r="U790" s="264" t="n"/>
      <c r="V790" s="697">
        <f>_xlfn.LET(_xlpm.d,_xlfn.XLOOKUP(T790,'[1]Birth Dates'!$A:$A,'[1]Birth Dates'!$B:$B,"",0),IF(_xlpm.d=0,"",_xlpm.d))</f>
        <v/>
      </c>
      <c r="W790" s="264">
        <f>IF(OR(V790="",A790="",NOT(ISNUMBER(V790)),V790&gt;A790),"",DATEDIF(V790,A790,"Y")&amp;" years, "&amp;DATEDIF(V790,A790,"YM")&amp;" months, "&amp;DATEDIF(V790,A790,"MD")&amp;" days")</f>
        <v/>
      </c>
      <c r="X790" s="264" t="n"/>
      <c r="Y790" s="264" t="n"/>
      <c r="Z790" s="264" t="n"/>
      <c r="AA790" s="264" t="n"/>
      <c r="AB790" s="264" t="n">
        <v>15</v>
      </c>
      <c r="AC790" s="264" t="n"/>
      <c r="AD790" s="264" t="n"/>
      <c r="AE790" s="581" t="inlineStr">
        <is>
          <t>2:39.9000</t>
        </is>
      </c>
      <c r="AF790" s="418">
        <f>IF(OR(AE790="",AE790="",AE790=0),"",6.172/(AE790*24))</f>
        <v/>
      </c>
      <c r="AG790" s="269" t="n"/>
      <c r="AH790" s="581" t="inlineStr"/>
      <c r="AI790" s="418">
        <f>IF(OR(AH790="",AH790="",AH790=0),"",6.172/(AH790*24))</f>
        <v/>
      </c>
      <c r="AJ790" s="175">
        <f>IF(AND(ISNUMBER(AB790),ISNUMBER(AG790)),AB790-AG790,"")</f>
        <v/>
      </c>
      <c r="AK790" s="264" t="inlineStr">
        <is>
          <t>Engine</t>
        </is>
      </c>
      <c r="AL790" s="264" t="n">
        <v>87</v>
      </c>
      <c r="AM790" s="484" t="n"/>
      <c r="AN790" s="671">
        <f>IF(OR(AL790="",AM790="",AM790=0),"",AL790*6.172/(AM790*24))</f>
        <v/>
      </c>
      <c r="AO790" s="477">
        <f>IF(AND(AL790=AL789,AM790&lt;&gt;"",AM789&lt;&gt;""),AM790-AM789,"")</f>
        <v/>
      </c>
      <c r="AP790" s="264" t="n"/>
      <c r="AQ790" s="581" t="inlineStr"/>
      <c r="AR790" s="418">
        <f>IF(OR(AQ790="",AQ790="",AQ790=0),"",6.172/(AQ790*24))</f>
        <v/>
      </c>
      <c r="AS790" s="436">
        <f>IF(OR(NOT(ISNUMBER(C790)),NOT(ISNUMBER(AB790))),"",IF(AG790&lt;&gt;"",AG790,AB790)-C790)</f>
        <v/>
      </c>
      <c r="AT790" s="270" t="n"/>
      <c r="AU790" s="271">
        <f>IF($B790="","",TEXT($A790,"yyyymmdd")&amp;"_P"&amp;$C790&amp;"_C"&amp;$F790&amp;"_"&amp;TRIM(RIGHT(SUBSTITUTE(TRIM(SUBSTITUTE($L790,CHAR(160)," "))," ",REPT(" ",60)),60))&amp;IF($P790="","","-"&amp;TRIM(RIGHT(SUBSTITUTE(TRIM(SUBSTITUTE($P790,CHAR(160)," "))," ",REPT(" ",60)),60)))&amp;IF($T790="","","-"&amp;TRIM(RIGHT(SUBSTITUTE(TRIM(SUBSTITUTE($T790,CHAR(160)," "))," ",REPT(" ",60)),60)))&amp;".jpg")</f>
        <v/>
      </c>
    </row>
    <row r="791" ht="42" customHeight="1">
      <c r="A791" s="268" t="n">
        <v>27672</v>
      </c>
      <c r="B791" s="264" t="inlineStr">
        <is>
          <t>Hardie-Ferodo 1000 5 October, 1975</t>
        </is>
      </c>
      <c r="C791" s="264" t="inlineStr">
        <is>
          <t>NC</t>
        </is>
      </c>
      <c r="D791" s="264" t="inlineStr">
        <is>
          <t>A</t>
        </is>
      </c>
      <c r="E791" s="264" t="n"/>
      <c r="F791" s="264" t="n">
        <v>57</v>
      </c>
      <c r="G791" s="264" t="inlineStr">
        <is>
          <t>Orange City Motors</t>
        </is>
      </c>
      <c r="H791" s="264" t="n"/>
      <c r="I791" s="264" t="n"/>
      <c r="J791" s="264" t="inlineStr">
        <is>
          <t>Morris Cooper S</t>
        </is>
      </c>
      <c r="K791" s="264" t="inlineStr">
        <is>
          <t>1275 L4</t>
        </is>
      </c>
      <c r="L791" s="264" t="inlineStr">
        <is>
          <t>Gary Leggatt</t>
        </is>
      </c>
      <c r="M791" s="264" t="inlineStr">
        <is>
          <t>AUS</t>
        </is>
      </c>
      <c r="N791" s="697">
        <f>_xlfn.LET(_xlpm.d,_xlfn.XLOOKUP(L791,'[1]Birth Dates'!$A:$A,'[1]Birth Dates'!$B:$B,"",0),IF(_xlpm.d=0,"",_xlpm.d))</f>
        <v/>
      </c>
      <c r="O791" s="264">
        <f>IF(OR(N791="",A791="",NOT(ISNUMBER(N791)),N791&gt;A791),"",DATEDIF(N791,A791,"Y")&amp;" years, "&amp;DATEDIF(N791,A791,"YM")&amp;" months, "&amp;DATEDIF(N791,A791,"MD")&amp;" days")</f>
        <v/>
      </c>
      <c r="P791" s="264" t="inlineStr">
        <is>
          <t>David Seldon</t>
        </is>
      </c>
      <c r="Q791" s="264" t="inlineStr">
        <is>
          <t>AUS</t>
        </is>
      </c>
      <c r="R791" s="697">
        <f>_xlfn.LET(_xlpm.d,_xlfn.XLOOKUP(P791,'[1]Birth Dates'!$A:$A,'[1]Birth Dates'!$B:$B,"",0),IF(_xlpm.d=0,"",_xlpm.d))</f>
        <v/>
      </c>
      <c r="S791" s="264">
        <f>IF(OR(R791="",A791="",NOT(ISNUMBER(R791)),R791&gt;A791),"",DATEDIF(R791,A791,"Y")&amp;" years, "&amp;DATEDIF(R791,A791,"YM")&amp;" months, "&amp;DATEDIF(R791,A791,"MD")&amp;" days")</f>
        <v/>
      </c>
      <c r="T791" s="264" t="n"/>
      <c r="U791" s="264" t="n"/>
      <c r="V791" s="697">
        <f>_xlfn.LET(_xlpm.d,_xlfn.XLOOKUP(T791,'[1]Birth Dates'!$A:$A,'[1]Birth Dates'!$B:$B,"",0),IF(_xlpm.d=0,"",_xlpm.d))</f>
        <v/>
      </c>
      <c r="W791" s="264">
        <f>IF(OR(V791="",A791="",NOT(ISNUMBER(V791)),V791&gt;A791),"",DATEDIF(V791,A791,"Y")&amp;" years, "&amp;DATEDIF(V791,A791,"YM")&amp;" months, "&amp;DATEDIF(V791,A791,"MD")&amp;" days")</f>
        <v/>
      </c>
      <c r="X791" s="264" t="n"/>
      <c r="Y791" s="264" t="n"/>
      <c r="Z791" s="264" t="n"/>
      <c r="AA791" s="264" t="n"/>
      <c r="AB791" s="264" t="n">
        <v>44</v>
      </c>
      <c r="AC791" s="264" t="n"/>
      <c r="AD791" s="264" t="n"/>
      <c r="AE791" s="581" t="inlineStr">
        <is>
          <t>2:57.9000</t>
        </is>
      </c>
      <c r="AF791" s="418">
        <f>IF(OR(AE791="",AE791="",AE791=0),"",6.172/(AE791*24))</f>
        <v/>
      </c>
      <c r="AG791" s="269" t="n"/>
      <c r="AH791" s="581" t="inlineStr"/>
      <c r="AI791" s="418">
        <f>IF(OR(AH791="",AH791="",AH791=0),"",6.172/(AH791*24))</f>
        <v/>
      </c>
      <c r="AJ791" s="175">
        <f>IF(AND(ISNUMBER(AB791),ISNUMBER(AG791)),AB791-AG791,"")</f>
        <v/>
      </c>
      <c r="AK791" s="264" t="inlineStr">
        <is>
          <t>Insufficent Laps</t>
        </is>
      </c>
      <c r="AL791" s="264" t="n">
        <v>83</v>
      </c>
      <c r="AM791" s="484" t="n"/>
      <c r="AN791" s="671">
        <f>IF(OR(AL791="",AM791="",AM791=0),"",AL791*6.172/(AM791*24))</f>
        <v/>
      </c>
      <c r="AO791" s="477">
        <f>IF(AND(AL791=AL790,AM791&lt;&gt;"",AM790&lt;&gt;""),AM791-AM790,"")</f>
        <v/>
      </c>
      <c r="AP791" s="264" t="n"/>
      <c r="AQ791" s="581" t="inlineStr"/>
      <c r="AR791" s="418">
        <f>IF(OR(AQ791="",AQ791="",AQ791=0),"",6.172/(AQ791*24))</f>
        <v/>
      </c>
      <c r="AS791" s="436">
        <f>IF(OR(NOT(ISNUMBER(C791)),NOT(ISNUMBER(AB791))),"",IF(AG791&lt;&gt;"",AG791,AB791)-C791)</f>
        <v/>
      </c>
      <c r="AT791" s="270" t="n"/>
      <c r="AU791" s="271">
        <f>IF($B791="","",TEXT($A791,"yyyymmdd")&amp;"_P"&amp;$C791&amp;"_C"&amp;$F791&amp;"_"&amp;TRIM(RIGHT(SUBSTITUTE(TRIM(SUBSTITUTE($L791,CHAR(160)," "))," ",REPT(" ",60)),60))&amp;IF($P791="","","-"&amp;TRIM(RIGHT(SUBSTITUTE(TRIM(SUBSTITUTE($P791,CHAR(160)," "))," ",REPT(" ",60)),60)))&amp;IF($T791="","","-"&amp;TRIM(RIGHT(SUBSTITUTE(TRIM(SUBSTITUTE($T791,CHAR(160)," "))," ",REPT(" ",60)),60)))&amp;".jpg")</f>
        <v/>
      </c>
    </row>
    <row r="792" ht="42" customHeight="1">
      <c r="A792" s="268" t="n">
        <v>27672</v>
      </c>
      <c r="B792" s="264" t="inlineStr">
        <is>
          <t>Hardie-Ferodo 1000 5 October, 1975</t>
        </is>
      </c>
      <c r="C792" s="264" t="inlineStr">
        <is>
          <t>DNF</t>
        </is>
      </c>
      <c r="D792" s="264" t="inlineStr">
        <is>
          <t>B</t>
        </is>
      </c>
      <c r="E792" s="264" t="n"/>
      <c r="F792" s="264" t="n">
        <v>41</v>
      </c>
      <c r="G792" s="264" t="inlineStr">
        <is>
          <t>Brian Wood Ford</t>
        </is>
      </c>
      <c r="H792" s="264" t="n"/>
      <c r="I792" s="264" t="n"/>
      <c r="J792" s="264" t="inlineStr">
        <is>
          <t>Ford Escort RS2000</t>
        </is>
      </c>
      <c r="K792" s="264" t="inlineStr">
        <is>
          <t>1993 L4</t>
        </is>
      </c>
      <c r="L792" s="264" t="inlineStr">
        <is>
          <t>Jim Murcott</t>
        </is>
      </c>
      <c r="M792" s="264" t="inlineStr">
        <is>
          <t>AUS</t>
        </is>
      </c>
      <c r="N792" s="697">
        <f>_xlfn.LET(_xlpm.d,_xlfn.XLOOKUP(L792,'[1]Birth Dates'!$A:$A,'[1]Birth Dates'!$B:$B,"",0),IF(_xlpm.d=0,"",_xlpm.d))</f>
        <v/>
      </c>
      <c r="O792" s="264">
        <f>IF(OR(N792="",A792="",NOT(ISNUMBER(N792)),N792&gt;A792),"",DATEDIF(N792,A792,"Y")&amp;" years, "&amp;DATEDIF(N792,A792,"YM")&amp;" months, "&amp;DATEDIF(N792,A792,"MD")&amp;" days")</f>
        <v/>
      </c>
      <c r="P792" s="264" t="inlineStr">
        <is>
          <t>Rod Stevens</t>
        </is>
      </c>
      <c r="Q792" s="264" t="inlineStr">
        <is>
          <t>AUS</t>
        </is>
      </c>
      <c r="R792" s="697">
        <f>_xlfn.LET(_xlpm.d,_xlfn.XLOOKUP(P792,'[1]Birth Dates'!$A:$A,'[1]Birth Dates'!$B:$B,"",0),IF(_xlpm.d=0,"",_xlpm.d))</f>
        <v/>
      </c>
      <c r="S792" s="264">
        <f>IF(OR(R792="",A792="",NOT(ISNUMBER(R792)),R792&gt;A792),"",DATEDIF(R792,A792,"Y")&amp;" years, "&amp;DATEDIF(R792,A792,"YM")&amp;" months, "&amp;DATEDIF(R792,A792,"MD")&amp;" days")</f>
        <v/>
      </c>
      <c r="T792" s="264" t="n"/>
      <c r="U792" s="264" t="n"/>
      <c r="V792" s="697">
        <f>_xlfn.LET(_xlpm.d,_xlfn.XLOOKUP(T792,'[1]Birth Dates'!$A:$A,'[1]Birth Dates'!$B:$B,"",0),IF(_xlpm.d=0,"",_xlpm.d))</f>
        <v/>
      </c>
      <c r="W792" s="264">
        <f>IF(OR(V792="",A792="",NOT(ISNUMBER(V792)),V792&gt;A792),"",DATEDIF(V792,A792,"Y")&amp;" years, "&amp;DATEDIF(V792,A792,"YM")&amp;" months, "&amp;DATEDIF(V792,A792,"MD")&amp;" days")</f>
        <v/>
      </c>
      <c r="X792" s="264" t="n"/>
      <c r="Y792" s="264" t="n"/>
      <c r="Z792" s="264" t="n"/>
      <c r="AA792" s="264" t="n"/>
      <c r="AB792" s="264" t="n">
        <v>31</v>
      </c>
      <c r="AC792" s="264" t="n"/>
      <c r="AD792" s="264" t="n"/>
      <c r="AE792" s="581" t="inlineStr">
        <is>
          <t>2:49.8000</t>
        </is>
      </c>
      <c r="AF792" s="418">
        <f>IF(OR(AE792="",AE792="",AE792=0),"",6.172/(AE792*24))</f>
        <v/>
      </c>
      <c r="AG792" s="269" t="n"/>
      <c r="AH792" s="581" t="inlineStr"/>
      <c r="AI792" s="418">
        <f>IF(OR(AH792="",AH792="",AH792=0),"",6.172/(AH792*24))</f>
        <v/>
      </c>
      <c r="AJ792" s="175">
        <f>IF(AND(ISNUMBER(AB792),ISNUMBER(AG792)),AB792-AG792,"")</f>
        <v/>
      </c>
      <c r="AK792" s="264" t="inlineStr">
        <is>
          <t>Engine</t>
        </is>
      </c>
      <c r="AL792" s="264" t="n">
        <v>82</v>
      </c>
      <c r="AM792" s="484" t="n"/>
      <c r="AN792" s="671">
        <f>IF(OR(AL792="",AM792="",AM792=0),"",AL792*6.172/(AM792*24))</f>
        <v/>
      </c>
      <c r="AO792" s="477">
        <f>IF(AND(AL792=AL791,AM792&lt;&gt;"",AM791&lt;&gt;""),AM792-AM791,"")</f>
        <v/>
      </c>
      <c r="AP792" s="264" t="n"/>
      <c r="AQ792" s="581" t="inlineStr"/>
      <c r="AR792" s="418">
        <f>IF(OR(AQ792="",AQ792="",AQ792=0),"",6.172/(AQ792*24))</f>
        <v/>
      </c>
      <c r="AS792" s="436">
        <f>IF(OR(NOT(ISNUMBER(C792)),NOT(ISNUMBER(AB792))),"",IF(AG792&lt;&gt;"",AG792,AB792)-C792)</f>
        <v/>
      </c>
      <c r="AT792" s="270" t="n"/>
      <c r="AU792" s="271">
        <f>IF($B792="","",TEXT($A792,"yyyymmdd")&amp;"_P"&amp;$C792&amp;"_C"&amp;$F792&amp;"_"&amp;TRIM(RIGHT(SUBSTITUTE(TRIM(SUBSTITUTE($L792,CHAR(160)," "))," ",REPT(" ",60)),60))&amp;IF($P792="","","-"&amp;TRIM(RIGHT(SUBSTITUTE(TRIM(SUBSTITUTE($P792,CHAR(160)," "))," ",REPT(" ",60)),60)))&amp;IF($T792="","","-"&amp;TRIM(RIGHT(SUBSTITUTE(TRIM(SUBSTITUTE($T792,CHAR(160)," "))," ",REPT(" ",60)),60)))&amp;".jpg")</f>
        <v/>
      </c>
    </row>
    <row r="793" ht="42" customHeight="1">
      <c r="A793" s="268" t="n">
        <v>27672</v>
      </c>
      <c r="B793" s="264" t="inlineStr">
        <is>
          <t>Hardie-Ferodo 1000 5 October, 1975</t>
        </is>
      </c>
      <c r="C793" s="264" t="inlineStr">
        <is>
          <t>DNF</t>
        </is>
      </c>
      <c r="D793" s="264" t="inlineStr">
        <is>
          <t>A</t>
        </is>
      </c>
      <c r="E793" s="264" t="n"/>
      <c r="F793" s="264" t="n">
        <v>54</v>
      </c>
      <c r="G793" s="264" t="inlineStr">
        <is>
          <t>Lordco (Aust) Pty Ltd</t>
        </is>
      </c>
      <c r="H793" s="264" t="n"/>
      <c r="I793" s="264" t="n"/>
      <c r="J793" s="264" t="inlineStr">
        <is>
          <t>Morris Cooper S</t>
        </is>
      </c>
      <c r="K793" s="264" t="inlineStr">
        <is>
          <t>1275 L4</t>
        </is>
      </c>
      <c r="L793" s="264" t="inlineStr">
        <is>
          <t>John Lord</t>
        </is>
      </c>
      <c r="M793" s="264" t="inlineStr">
        <is>
          <t>AUS</t>
        </is>
      </c>
      <c r="N793" s="697">
        <f>_xlfn.LET(_xlpm.d,_xlfn.XLOOKUP(L793,'[1]Birth Dates'!$A:$A,'[1]Birth Dates'!$B:$B,"",0),IF(_xlpm.d=0,"",_xlpm.d))</f>
        <v/>
      </c>
      <c r="O793" s="264">
        <f>IF(OR(N793="",A793="",NOT(ISNUMBER(N793)),N793&gt;A793),"",DATEDIF(N793,A793,"Y")&amp;" years, "&amp;DATEDIF(N793,A793,"YM")&amp;" months, "&amp;DATEDIF(N793,A793,"MD")&amp;" days")</f>
        <v/>
      </c>
      <c r="P793" s="264" t="inlineStr">
        <is>
          <t>John Harris</t>
        </is>
      </c>
      <c r="Q793" s="264" t="inlineStr">
        <is>
          <t>AUS</t>
        </is>
      </c>
      <c r="R793" s="697">
        <f>_xlfn.LET(_xlpm.d,_xlfn.XLOOKUP(P793,'[1]Birth Dates'!$A:$A,'[1]Birth Dates'!$B:$B,"",0),IF(_xlpm.d=0,"",_xlpm.d))</f>
        <v/>
      </c>
      <c r="S793" s="264">
        <f>IF(OR(R793="",A793="",NOT(ISNUMBER(R793)),R793&gt;A793),"",DATEDIF(R793,A793,"Y")&amp;" years, "&amp;DATEDIF(R793,A793,"YM")&amp;" months, "&amp;DATEDIF(R793,A793,"MD")&amp;" days")</f>
        <v/>
      </c>
      <c r="T793" s="264" t="n"/>
      <c r="U793" s="264" t="n"/>
      <c r="V793" s="697">
        <f>_xlfn.LET(_xlpm.d,_xlfn.XLOOKUP(T793,'[1]Birth Dates'!$A:$A,'[1]Birth Dates'!$B:$B,"",0),IF(_xlpm.d=0,"",_xlpm.d))</f>
        <v/>
      </c>
      <c r="W793" s="264">
        <f>IF(OR(V793="",A793="",NOT(ISNUMBER(V793)),V793&gt;A793),"",DATEDIF(V793,A793,"Y")&amp;" years, "&amp;DATEDIF(V793,A793,"YM")&amp;" months, "&amp;DATEDIF(V793,A793,"MD")&amp;" days")</f>
        <v/>
      </c>
      <c r="X793" s="264" t="n"/>
      <c r="Y793" s="264" t="n"/>
      <c r="Z793" s="264" t="n"/>
      <c r="AA793" s="264" t="n"/>
      <c r="AB793" s="264" t="n">
        <v>46</v>
      </c>
      <c r="AC793" s="264" t="n"/>
      <c r="AD793" s="264" t="n"/>
      <c r="AE793" s="334" t="inlineStr">
        <is>
          <t>3:00.2000</t>
        </is>
      </c>
      <c r="AF793" s="418">
        <f>IF(OR(AE793="",AE793="",AE793=0),"",6.172/(AE793*24))</f>
        <v/>
      </c>
      <c r="AG793" s="269" t="n"/>
      <c r="AH793" s="581" t="inlineStr"/>
      <c r="AI793" s="418">
        <f>IF(OR(AH793="",AH793="",AH793=0),"",6.172/(AH793*24))</f>
        <v/>
      </c>
      <c r="AJ793" s="175">
        <f>IF(AND(ISNUMBER(AB793),ISNUMBER(AG793)),AB793-AG793,"")</f>
        <v/>
      </c>
      <c r="AK793" s="264" t="inlineStr">
        <is>
          <t>Oil Seal</t>
        </is>
      </c>
      <c r="AL793" s="264" t="n">
        <v>75</v>
      </c>
      <c r="AM793" s="484" t="n"/>
      <c r="AN793" s="671">
        <f>IF(OR(AL793="",AM793="",AM793=0),"",AL793*6.172/(AM793*24))</f>
        <v/>
      </c>
      <c r="AO793" s="477">
        <f>IF(AND(AL793=AL792,AM793&lt;&gt;"",AM792&lt;&gt;""),AM793-AM792,"")</f>
        <v/>
      </c>
      <c r="AP793" s="264" t="n"/>
      <c r="AQ793" s="581" t="inlineStr"/>
      <c r="AR793" s="418">
        <f>IF(OR(AQ793="",AQ793="",AQ793=0),"",6.172/(AQ793*24))</f>
        <v/>
      </c>
      <c r="AS793" s="436">
        <f>IF(OR(NOT(ISNUMBER(C793)),NOT(ISNUMBER(AB793))),"",IF(AG793&lt;&gt;"",AG793,AB793)-C793)</f>
        <v/>
      </c>
      <c r="AT793" s="270" t="n"/>
      <c r="AU793" s="271">
        <f>IF($B793="","",TEXT($A793,"yyyymmdd")&amp;"_P"&amp;$C793&amp;"_C"&amp;$F793&amp;"_"&amp;TRIM(RIGHT(SUBSTITUTE(TRIM(SUBSTITUTE($L793,CHAR(160)," "))," ",REPT(" ",60)),60))&amp;IF($P793="","","-"&amp;TRIM(RIGHT(SUBSTITUTE(TRIM(SUBSTITUTE($P793,CHAR(160)," "))," ",REPT(" ",60)),60)))&amp;IF($T793="","","-"&amp;TRIM(RIGHT(SUBSTITUTE(TRIM(SUBSTITUTE($T793,CHAR(160)," "))," ",REPT(" ",60)),60)))&amp;".jpg")</f>
        <v/>
      </c>
    </row>
    <row r="794" ht="42" customHeight="1">
      <c r="A794" s="268" t="n">
        <v>27672</v>
      </c>
      <c r="B794" s="264" t="inlineStr">
        <is>
          <t>Hardie-Ferodo 1000 5 October, 1975</t>
        </is>
      </c>
      <c r="C794" s="264" t="inlineStr">
        <is>
          <t>DNF</t>
        </is>
      </c>
      <c r="D794" s="264" t="inlineStr">
        <is>
          <t>D</t>
        </is>
      </c>
      <c r="E794" s="264" t="n"/>
      <c r="F794" s="264" t="n">
        <v>9</v>
      </c>
      <c r="G794" s="264" t="inlineStr">
        <is>
          <t>Dusting of Burwood</t>
        </is>
      </c>
      <c r="H794" s="264" t="n"/>
      <c r="I794" s="264" t="n"/>
      <c r="J794" s="264" t="inlineStr">
        <is>
          <t>Holden LH Torana SL/R 5000 L34</t>
        </is>
      </c>
      <c r="K794" s="264" t="inlineStr">
        <is>
          <t>5044 V8</t>
        </is>
      </c>
      <c r="L794" s="264" t="inlineStr">
        <is>
          <t>Rod McRae</t>
        </is>
      </c>
      <c r="M794" s="264" t="inlineStr">
        <is>
          <t>AUS</t>
        </is>
      </c>
      <c r="N794" s="697">
        <f>_xlfn.LET(_xlpm.d,_xlfn.XLOOKUP(L794,'[1]Birth Dates'!$A:$A,'[1]Birth Dates'!$B:$B,"",0),IF(_xlpm.d=0,"",_xlpm.d))</f>
        <v/>
      </c>
      <c r="O794" s="264">
        <f>IF(OR(N794="",A794="",NOT(ISNUMBER(N794)),N794&gt;A794),"",DATEDIF(N794,A794,"Y")&amp;" years, "&amp;DATEDIF(N794,A794,"YM")&amp;" months, "&amp;DATEDIF(N794,A794,"MD")&amp;" days")</f>
        <v/>
      </c>
      <c r="P794" s="264" t="inlineStr">
        <is>
          <t>Russ McRae</t>
        </is>
      </c>
      <c r="Q794" s="264" t="inlineStr">
        <is>
          <t>AUS</t>
        </is>
      </c>
      <c r="R794" s="697">
        <f>_xlfn.LET(_xlpm.d,_xlfn.XLOOKUP(P794,'[1]Birth Dates'!$A:$A,'[1]Birth Dates'!$B:$B,"",0),IF(_xlpm.d=0,"",_xlpm.d))</f>
        <v/>
      </c>
      <c r="S794" s="264">
        <f>IF(OR(R794="",A794="",NOT(ISNUMBER(R794)),R794&gt;A794),"",DATEDIF(R794,A794,"Y")&amp;" years, "&amp;DATEDIF(R794,A794,"YM")&amp;" months, "&amp;DATEDIF(R794,A794,"MD")&amp;" days")</f>
        <v/>
      </c>
      <c r="T794" s="264" t="n"/>
      <c r="U794" s="264" t="n"/>
      <c r="V794" s="697">
        <f>_xlfn.LET(_xlpm.d,_xlfn.XLOOKUP(T794,'[1]Birth Dates'!$A:$A,'[1]Birth Dates'!$B:$B,"",0),IF(_xlpm.d=0,"",_xlpm.d))</f>
        <v/>
      </c>
      <c r="W794" s="264">
        <f>IF(OR(V794="",A794="",NOT(ISNUMBER(V794)),V794&gt;A794),"",DATEDIF(V794,A794,"Y")&amp;" years, "&amp;DATEDIF(V794,A794,"YM")&amp;" months, "&amp;DATEDIF(V794,A794,"MD")&amp;" days")</f>
        <v/>
      </c>
      <c r="X794" s="264" t="n"/>
      <c r="Y794" s="264" t="n"/>
      <c r="Z794" s="264" t="n"/>
      <c r="AA794" s="264" t="n"/>
      <c r="AB794" s="264" t="n">
        <v>13</v>
      </c>
      <c r="AC794" s="264" t="n"/>
      <c r="AD794" s="264" t="n"/>
      <c r="AE794" s="581" t="inlineStr">
        <is>
          <t>2:37.2000</t>
        </is>
      </c>
      <c r="AF794" s="418">
        <f>IF(OR(AE794="",AE794="",AE794=0),"",6.172/(AE794*24))</f>
        <v/>
      </c>
      <c r="AG794" s="269" t="n"/>
      <c r="AH794" s="581" t="inlineStr"/>
      <c r="AI794" s="418">
        <f>IF(OR(AH794="",AH794="",AH794=0),"",6.172/(AH794*24))</f>
        <v/>
      </c>
      <c r="AJ794" s="175">
        <f>IF(AND(ISNUMBER(AB794),ISNUMBER(AG794)),AB794-AG794,"")</f>
        <v/>
      </c>
      <c r="AK794" s="264" t="inlineStr">
        <is>
          <t>Engine</t>
        </is>
      </c>
      <c r="AL794" s="264" t="n">
        <v>67</v>
      </c>
      <c r="AM794" s="484" t="n"/>
      <c r="AN794" s="671">
        <f>IF(OR(AL794="",AM794="",AM794=0),"",AL794*6.172/(AM794*24))</f>
        <v/>
      </c>
      <c r="AO794" s="477">
        <f>IF(AND(AL794=AL793,AM794&lt;&gt;"",AM793&lt;&gt;""),AM794-AM793,"")</f>
        <v/>
      </c>
      <c r="AP794" s="264" t="n"/>
      <c r="AQ794" s="581" t="inlineStr"/>
      <c r="AR794" s="418">
        <f>IF(OR(AQ794="",AQ794="",AQ794=0),"",6.172/(AQ794*24))</f>
        <v/>
      </c>
      <c r="AS794" s="436">
        <f>IF(OR(NOT(ISNUMBER(C794)),NOT(ISNUMBER(AB794))),"",IF(AG794&lt;&gt;"",AG794,AB794)-C794)</f>
        <v/>
      </c>
      <c r="AT794" s="270" t="n"/>
      <c r="AU794" s="271">
        <f>IF($B794="","",TEXT($A794,"yyyymmdd")&amp;"_P"&amp;$C794&amp;"_C"&amp;$F794&amp;"_"&amp;TRIM(RIGHT(SUBSTITUTE(TRIM(SUBSTITUTE($L794,CHAR(160)," "))," ",REPT(" ",60)),60))&amp;IF($P794="","","-"&amp;TRIM(RIGHT(SUBSTITUTE(TRIM(SUBSTITUTE($P794,CHAR(160)," "))," ",REPT(" ",60)),60)))&amp;IF($T794="","","-"&amp;TRIM(RIGHT(SUBSTITUTE(TRIM(SUBSTITUTE($T794,CHAR(160)," "))," ",REPT(" ",60)),60)))&amp;".jpg")</f>
        <v/>
      </c>
    </row>
    <row r="795" ht="42" customHeight="1">
      <c r="A795" s="268" t="n">
        <v>27672</v>
      </c>
      <c r="B795" s="264" t="inlineStr">
        <is>
          <t>Hardie-Ferodo 1000 5 October, 1975</t>
        </is>
      </c>
      <c r="C795" s="264" t="inlineStr">
        <is>
          <t>DNF</t>
        </is>
      </c>
      <c r="D795" s="264" t="inlineStr">
        <is>
          <t>C</t>
        </is>
      </c>
      <c r="E795" s="264" t="n"/>
      <c r="F795" s="264" t="n">
        <v>23</v>
      </c>
      <c r="G795" s="264" t="inlineStr">
        <is>
          <t>Mazda Dealers Victoria</t>
        </is>
      </c>
      <c r="H795" s="264" t="n"/>
      <c r="I795" s="264" t="n"/>
      <c r="J795" s="264" t="inlineStr">
        <is>
          <t>Mazda RX3</t>
        </is>
      </c>
      <c r="K795" s="264" t="inlineStr">
        <is>
          <t>2292 eq R2</t>
        </is>
      </c>
      <c r="L795" s="264" t="inlineStr">
        <is>
          <t>Nick Louis</t>
        </is>
      </c>
      <c r="M795" s="264" t="inlineStr">
        <is>
          <t>AUS</t>
        </is>
      </c>
      <c r="N795" s="697">
        <f>_xlfn.LET(_xlpm.d,_xlfn.XLOOKUP(L795,'[1]Birth Dates'!$A:$A,'[1]Birth Dates'!$B:$B,"",0),IF(_xlpm.d=0,"",_xlpm.d))</f>
        <v/>
      </c>
      <c r="O795" s="264">
        <f>IF(OR(N795="",A795="",NOT(ISNUMBER(N795)),N795&gt;A795),"",DATEDIF(N795,A795,"Y")&amp;" years, "&amp;DATEDIF(N795,A795,"YM")&amp;" months, "&amp;DATEDIF(N795,A795,"MD")&amp;" days")</f>
        <v/>
      </c>
      <c r="P795" s="264" t="inlineStr">
        <is>
          <t>Ted Brewster</t>
        </is>
      </c>
      <c r="Q795" s="264" t="inlineStr">
        <is>
          <t>AUS</t>
        </is>
      </c>
      <c r="R795" s="697">
        <f>_xlfn.LET(_xlpm.d,_xlfn.XLOOKUP(P795,'[1]Birth Dates'!$A:$A,'[1]Birth Dates'!$B:$B,"",0),IF(_xlpm.d=0,"",_xlpm.d))</f>
        <v/>
      </c>
      <c r="S795" s="264">
        <f>IF(OR(R795="",A795="",NOT(ISNUMBER(R795)),R795&gt;A795),"",DATEDIF(R795,A795,"Y")&amp;" years, "&amp;DATEDIF(R795,A795,"YM")&amp;" months, "&amp;DATEDIF(R795,A795,"MD")&amp;" days")</f>
        <v/>
      </c>
      <c r="T795" s="264" t="n"/>
      <c r="U795" s="264" t="n"/>
      <c r="V795" s="697">
        <f>_xlfn.LET(_xlpm.d,_xlfn.XLOOKUP(T795,'[1]Birth Dates'!$A:$A,'[1]Birth Dates'!$B:$B,"",0),IF(_xlpm.d=0,"",_xlpm.d))</f>
        <v/>
      </c>
      <c r="W795" s="264">
        <f>IF(OR(V795="",A795="",NOT(ISNUMBER(V795)),V795&gt;A795),"",DATEDIF(V795,A795,"Y")&amp;" years, "&amp;DATEDIF(V795,A795,"YM")&amp;" months, "&amp;DATEDIF(V795,A795,"MD")&amp;" days")</f>
        <v/>
      </c>
      <c r="X795" s="264" t="n"/>
      <c r="Y795" s="264" t="n"/>
      <c r="Z795" s="264" t="n"/>
      <c r="AA795" s="264" t="n"/>
      <c r="AB795" s="264" t="n">
        <v>32</v>
      </c>
      <c r="AC795" s="264" t="n"/>
      <c r="AD795" s="264" t="n"/>
      <c r="AE795" s="581" t="inlineStr">
        <is>
          <t>2:49.9000</t>
        </is>
      </c>
      <c r="AF795" s="418">
        <f>IF(OR(AE795="",AE795="",AE795=0),"",6.172/(AE795*24))</f>
        <v/>
      </c>
      <c r="AG795" s="269" t="n"/>
      <c r="AH795" s="581" t="inlineStr"/>
      <c r="AI795" s="418">
        <f>IF(OR(AH795="",AH795="",AH795=0),"",6.172/(AH795*24))</f>
        <v/>
      </c>
      <c r="AJ795" s="175">
        <f>IF(AND(ISNUMBER(AB795),ISNUMBER(AG795)),AB795-AG795,"")</f>
        <v/>
      </c>
      <c r="AK795" s="264" t="inlineStr">
        <is>
          <t>Overheating</t>
        </is>
      </c>
      <c r="AL795" s="264" t="n">
        <v>64</v>
      </c>
      <c r="AM795" s="484" t="n"/>
      <c r="AN795" s="671">
        <f>IF(OR(AL795="",AM795="",AM795=0),"",AL795*6.172/(AM795*24))</f>
        <v/>
      </c>
      <c r="AO795" s="477">
        <f>IF(AND(AL795=AL794,AM795&lt;&gt;"",AM794&lt;&gt;""),AM795-AM794,"")</f>
        <v/>
      </c>
      <c r="AP795" s="264" t="n"/>
      <c r="AQ795" s="581" t="inlineStr"/>
      <c r="AR795" s="418">
        <f>IF(OR(AQ795="",AQ795="",AQ795=0),"",6.172/(AQ795*24))</f>
        <v/>
      </c>
      <c r="AS795" s="436">
        <f>IF(OR(NOT(ISNUMBER(C795)),NOT(ISNUMBER(AB795))),"",IF(AG795&lt;&gt;"",AG795,AB795)-C795)</f>
        <v/>
      </c>
      <c r="AT795" s="270" t="n"/>
      <c r="AU795" s="271">
        <f>IF($B795="","",TEXT($A795,"yyyymmdd")&amp;"_P"&amp;$C795&amp;"_C"&amp;$F795&amp;"_"&amp;TRIM(RIGHT(SUBSTITUTE(TRIM(SUBSTITUTE($L795,CHAR(160)," "))," ",REPT(" ",60)),60))&amp;IF($P795="","","-"&amp;TRIM(RIGHT(SUBSTITUTE(TRIM(SUBSTITUTE($P795,CHAR(160)," "))," ",REPT(" ",60)),60)))&amp;IF($T795="","","-"&amp;TRIM(RIGHT(SUBSTITUTE(TRIM(SUBSTITUTE($T795,CHAR(160)," "))," ",REPT(" ",60)),60)))&amp;".jpg")</f>
        <v/>
      </c>
    </row>
    <row r="796" ht="42" customHeight="1">
      <c r="A796" s="268" t="n">
        <v>27672</v>
      </c>
      <c r="B796" s="264" t="inlineStr">
        <is>
          <t>Hardie-Ferodo 1000 5 October, 1975</t>
        </is>
      </c>
      <c r="C796" s="264" t="inlineStr">
        <is>
          <t>DNF</t>
        </is>
      </c>
      <c r="D796" s="264" t="inlineStr">
        <is>
          <t>A</t>
        </is>
      </c>
      <c r="E796" s="264" t="n"/>
      <c r="F796" s="264" t="n">
        <v>67</v>
      </c>
      <c r="G796" s="264" t="inlineStr">
        <is>
          <t>C Heyer</t>
        </is>
      </c>
      <c r="H796" s="264" t="n"/>
      <c r="I796" s="264" t="n"/>
      <c r="J796" s="264" t="inlineStr">
        <is>
          <t>Volkswagen Passat 1300</t>
        </is>
      </c>
      <c r="K796" s="264" t="inlineStr">
        <is>
          <t>1297 L4</t>
        </is>
      </c>
      <c r="L796" s="264" t="inlineStr">
        <is>
          <t>Chris Heyer</t>
        </is>
      </c>
      <c r="M796" s="264" t="inlineStr">
        <is>
          <t>AUS</t>
        </is>
      </c>
      <c r="N796" s="697">
        <f>_xlfn.LET(_xlpm.d,_xlfn.XLOOKUP(L796,'[1]Birth Dates'!$A:$A,'[1]Birth Dates'!$B:$B,"",0),IF(_xlpm.d=0,"",_xlpm.d))</f>
        <v/>
      </c>
      <c r="O796" s="264">
        <f>IF(OR(N796="",A796="",NOT(ISNUMBER(N796)),N796&gt;A796),"",DATEDIF(N796,A796,"Y")&amp;" years, "&amp;DATEDIF(N796,A796,"YM")&amp;" months, "&amp;DATEDIF(N796,A796,"MD")&amp;" days")</f>
        <v/>
      </c>
      <c r="P796" s="264" t="inlineStr">
        <is>
          <t>Barry Allen</t>
        </is>
      </c>
      <c r="Q796" s="264" t="inlineStr">
        <is>
          <t>AUS</t>
        </is>
      </c>
      <c r="R796" s="697">
        <f>_xlfn.LET(_xlpm.d,_xlfn.XLOOKUP(P796,'[1]Birth Dates'!$A:$A,'[1]Birth Dates'!$B:$B,"",0),IF(_xlpm.d=0,"",_xlpm.d))</f>
        <v/>
      </c>
      <c r="S796" s="264">
        <f>IF(OR(R796="",A796="",NOT(ISNUMBER(R796)),R796&gt;A796),"",DATEDIF(R796,A796,"Y")&amp;" years, "&amp;DATEDIF(R796,A796,"YM")&amp;" months, "&amp;DATEDIF(R796,A796,"MD")&amp;" days")</f>
        <v/>
      </c>
      <c r="T796" s="264" t="n"/>
      <c r="U796" s="264" t="n"/>
      <c r="V796" s="697">
        <f>_xlfn.LET(_xlpm.d,_xlfn.XLOOKUP(T796,'[1]Birth Dates'!$A:$A,'[1]Birth Dates'!$B:$B,"",0),IF(_xlpm.d=0,"",_xlpm.d))</f>
        <v/>
      </c>
      <c r="W796" s="264">
        <f>IF(OR(V796="",A796="",NOT(ISNUMBER(V796)),V796&gt;A796),"",DATEDIF(V796,A796,"Y")&amp;" years, "&amp;DATEDIF(V796,A796,"YM")&amp;" months, "&amp;DATEDIF(V796,A796,"MD")&amp;" days")</f>
        <v/>
      </c>
      <c r="X796" s="264" t="n"/>
      <c r="Y796" s="264" t="n"/>
      <c r="Z796" s="264" t="n"/>
      <c r="AA796" s="264" t="n"/>
      <c r="AB796" s="264" t="n">
        <v>49</v>
      </c>
      <c r="AC796" s="264" t="n"/>
      <c r="AD796" s="264" t="n"/>
      <c r="AE796" s="334" t="inlineStr">
        <is>
          <t>3:01.6000</t>
        </is>
      </c>
      <c r="AF796" s="418">
        <f>IF(OR(AE796="",AE796="",AE796=0),"",6.172/(AE796*24))</f>
        <v/>
      </c>
      <c r="AG796" s="269" t="n"/>
      <c r="AH796" s="581" t="inlineStr"/>
      <c r="AI796" s="418">
        <f>IF(OR(AH796="",AH796="",AH796=0),"",6.172/(AH796*24))</f>
        <v/>
      </c>
      <c r="AJ796" s="175">
        <f>IF(AND(ISNUMBER(AB796),ISNUMBER(AG796)),AB796-AG796,"")</f>
        <v/>
      </c>
      <c r="AK796" s="264" t="inlineStr">
        <is>
          <t>Camshaft</t>
        </is>
      </c>
      <c r="AL796" s="264" t="n">
        <v>57</v>
      </c>
      <c r="AM796" s="484" t="n"/>
      <c r="AN796" s="671">
        <f>IF(OR(AL796="",AM796="",AM796=0),"",AL796*6.172/(AM796*24))</f>
        <v/>
      </c>
      <c r="AO796" s="477">
        <f>IF(AND(AL796=AL795,AM796&lt;&gt;"",AM795&lt;&gt;""),AM796-AM795,"")</f>
        <v/>
      </c>
      <c r="AP796" s="264" t="n"/>
      <c r="AQ796" s="581" t="inlineStr"/>
      <c r="AR796" s="418">
        <f>IF(OR(AQ796="",AQ796="",AQ796=0),"",6.172/(AQ796*24))</f>
        <v/>
      </c>
      <c r="AS796" s="436">
        <f>IF(OR(NOT(ISNUMBER(C796)),NOT(ISNUMBER(AB796))),"",IF(AG796&lt;&gt;"",AG796,AB796)-C796)</f>
        <v/>
      </c>
      <c r="AT796" s="270" t="n"/>
      <c r="AU796" s="271">
        <f>IF($B796="","",TEXT($A796,"yyyymmdd")&amp;"_P"&amp;$C796&amp;"_C"&amp;$F796&amp;"_"&amp;TRIM(RIGHT(SUBSTITUTE(TRIM(SUBSTITUTE($L796,CHAR(160)," "))," ",REPT(" ",60)),60))&amp;IF($P796="","","-"&amp;TRIM(RIGHT(SUBSTITUTE(TRIM(SUBSTITUTE($P796,CHAR(160)," "))," ",REPT(" ",60)),60)))&amp;IF($T796="","","-"&amp;TRIM(RIGHT(SUBSTITUTE(TRIM(SUBSTITUTE($T796,CHAR(160)," "))," ",REPT(" ",60)),60)))&amp;".jpg")</f>
        <v/>
      </c>
    </row>
    <row r="797" ht="42" customHeight="1">
      <c r="A797" s="268" t="n">
        <v>27672</v>
      </c>
      <c r="B797" s="264" t="inlineStr">
        <is>
          <t>Hardie-Ferodo 1000 5 October, 1975</t>
        </is>
      </c>
      <c r="C797" s="264" t="inlineStr">
        <is>
          <t>DNF</t>
        </is>
      </c>
      <c r="D797" s="264" t="inlineStr">
        <is>
          <t>D</t>
        </is>
      </c>
      <c r="E797" s="264" t="n"/>
      <c r="F797" s="264" t="n">
        <v>18</v>
      </c>
      <c r="G797" s="264" t="inlineStr">
        <is>
          <t>M Carter</t>
        </is>
      </c>
      <c r="H797" s="264" t="n"/>
      <c r="I797" s="264" t="n"/>
      <c r="J797" s="264" t="inlineStr">
        <is>
          <t>Ford Falcon XB GT Hardtop</t>
        </is>
      </c>
      <c r="K797" s="264" t="inlineStr">
        <is>
          <t>5760 V8</t>
        </is>
      </c>
      <c r="L797" s="264" t="inlineStr">
        <is>
          <t>Murray Carter</t>
        </is>
      </c>
      <c r="M797" s="264" t="inlineStr">
        <is>
          <t>AUS</t>
        </is>
      </c>
      <c r="N797" s="697">
        <f>_xlfn.LET(_xlpm.d,_xlfn.XLOOKUP(L797,'[1]Birth Dates'!$A:$A,'[1]Birth Dates'!$B:$B,"",0),IF(_xlpm.d=0,"",_xlpm.d))</f>
        <v/>
      </c>
      <c r="O797" s="264">
        <f>IF(OR(N797="",A797="",NOT(ISNUMBER(N797)),N797&gt;A797),"",DATEDIF(N797,A797,"Y")&amp;" years, "&amp;DATEDIF(N797,A797,"YM")&amp;" months, "&amp;DATEDIF(N797,A797,"MD")&amp;" days")</f>
        <v/>
      </c>
      <c r="P797" s="264" t="inlineStr">
        <is>
          <t>Ray Winter</t>
        </is>
      </c>
      <c r="Q797" s="264" t="inlineStr">
        <is>
          <t>AUS</t>
        </is>
      </c>
      <c r="R797" s="697">
        <f>_xlfn.LET(_xlpm.d,_xlfn.XLOOKUP(P797,'[1]Birth Dates'!$A:$A,'[1]Birth Dates'!$B:$B,"",0),IF(_xlpm.d=0,"",_xlpm.d))</f>
        <v/>
      </c>
      <c r="S797" s="264">
        <f>IF(OR(R797="",A797="",NOT(ISNUMBER(R797)),R797&gt;A797),"",DATEDIF(R797,A797,"Y")&amp;" years, "&amp;DATEDIF(R797,A797,"YM")&amp;" months, "&amp;DATEDIF(R797,A797,"MD")&amp;" days")</f>
        <v/>
      </c>
      <c r="T797" s="264" t="n"/>
      <c r="U797" s="264" t="n"/>
      <c r="V797" s="697">
        <f>_xlfn.LET(_xlpm.d,_xlfn.XLOOKUP(T797,'[1]Birth Dates'!$A:$A,'[1]Birth Dates'!$B:$B,"",0),IF(_xlpm.d=0,"",_xlpm.d))</f>
        <v/>
      </c>
      <c r="W797" s="264">
        <f>IF(OR(V797="",A797="",NOT(ISNUMBER(V797)),V797&gt;A797),"",DATEDIF(V797,A797,"Y")&amp;" years, "&amp;DATEDIF(V797,A797,"YM")&amp;" months, "&amp;DATEDIF(V797,A797,"MD")&amp;" days")</f>
        <v/>
      </c>
      <c r="X797" s="264" t="n"/>
      <c r="Y797" s="264" t="n"/>
      <c r="Z797" s="264" t="n"/>
      <c r="AA797" s="264" t="n"/>
      <c r="AB797" s="264" t="n">
        <v>7</v>
      </c>
      <c r="AC797" s="264" t="n"/>
      <c r="AD797" s="264" t="n"/>
      <c r="AE797" s="581" t="inlineStr">
        <is>
          <t>2:32.9000</t>
        </is>
      </c>
      <c r="AF797" s="418">
        <f>IF(OR(AE797="",AE797="",AE797=0),"",6.172/(AE797*24))</f>
        <v/>
      </c>
      <c r="AG797" s="269" t="n"/>
      <c r="AH797" s="581" t="inlineStr"/>
      <c r="AI797" s="418">
        <f>IF(OR(AH797="",AH797="",AH797=0),"",6.172/(AH797*24))</f>
        <v/>
      </c>
      <c r="AJ797" s="175">
        <f>IF(AND(ISNUMBER(AB797),ISNUMBER(AG797)),AB797-AG797,"")</f>
        <v/>
      </c>
      <c r="AK797" s="264" t="inlineStr">
        <is>
          <t>Engine</t>
        </is>
      </c>
      <c r="AL797" s="264" t="n">
        <v>53</v>
      </c>
      <c r="AM797" s="484" t="n"/>
      <c r="AN797" s="671">
        <f>IF(OR(AL797="",AM797="",AM797=0),"",AL797*6.172/(AM797*24))</f>
        <v/>
      </c>
      <c r="AO797" s="477">
        <f>IF(AND(AL797=AL796,AM797&lt;&gt;"",AM796&lt;&gt;""),AM797-AM796,"")</f>
        <v/>
      </c>
      <c r="AP797" s="264" t="n"/>
      <c r="AQ797" s="581" t="inlineStr"/>
      <c r="AR797" s="418">
        <f>IF(OR(AQ797="",AQ797="",AQ797=0),"",6.172/(AQ797*24))</f>
        <v/>
      </c>
      <c r="AS797" s="436">
        <f>IF(OR(NOT(ISNUMBER(C797)),NOT(ISNUMBER(AB797))),"",IF(AG797&lt;&gt;"",AG797,AB797)-C797)</f>
        <v/>
      </c>
      <c r="AT797" s="270" t="n"/>
      <c r="AU797" s="271">
        <f>IF($B797="","",TEXT($A797,"yyyymmdd")&amp;"_P"&amp;$C797&amp;"_C"&amp;$F797&amp;"_"&amp;TRIM(RIGHT(SUBSTITUTE(TRIM(SUBSTITUTE($L797,CHAR(160)," "))," ",REPT(" ",60)),60))&amp;IF($P797="","","-"&amp;TRIM(RIGHT(SUBSTITUTE(TRIM(SUBSTITUTE($P797,CHAR(160)," "))," ",REPT(" ",60)),60)))&amp;IF($T797="","","-"&amp;TRIM(RIGHT(SUBSTITUTE(TRIM(SUBSTITUTE($T797,CHAR(160)," "))," ",REPT(" ",60)),60)))&amp;".jpg")</f>
        <v/>
      </c>
    </row>
    <row r="798" ht="42" customHeight="1">
      <c r="A798" s="268" t="n">
        <v>27672</v>
      </c>
      <c r="B798" s="264" t="inlineStr">
        <is>
          <t>Hardie-Ferodo 1000 5 October, 1975</t>
        </is>
      </c>
      <c r="C798" s="264" t="inlineStr">
        <is>
          <t>DNF</t>
        </is>
      </c>
      <c r="D798" s="264" t="inlineStr">
        <is>
          <t>A</t>
        </is>
      </c>
      <c r="E798" s="264" t="n"/>
      <c r="F798" s="264" t="n">
        <v>64</v>
      </c>
      <c r="G798" s="264" t="inlineStr">
        <is>
          <t>Fred Williams Car Sales Pty Ltd</t>
        </is>
      </c>
      <c r="H798" s="264" t="n"/>
      <c r="I798" s="264" t="n"/>
      <c r="J798" s="264" t="inlineStr">
        <is>
          <t>Toyota Corolla</t>
        </is>
      </c>
      <c r="K798" s="264" t="inlineStr">
        <is>
          <t>1166 L4</t>
        </is>
      </c>
      <c r="L798" s="264" t="inlineStr">
        <is>
          <t>Richard Stiegler</t>
        </is>
      </c>
      <c r="M798" s="264" t="inlineStr">
        <is>
          <t>AUS</t>
        </is>
      </c>
      <c r="N798" s="697">
        <f>_xlfn.LET(_xlpm.d,_xlfn.XLOOKUP(L798,'[1]Birth Dates'!$A:$A,'[1]Birth Dates'!$B:$B,"",0),IF(_xlpm.d=0,"",_xlpm.d))</f>
        <v/>
      </c>
      <c r="O798" s="264">
        <f>IF(OR(N798="",A798="",NOT(ISNUMBER(N798)),N798&gt;A798),"",DATEDIF(N798,A798,"Y")&amp;" years, "&amp;DATEDIF(N798,A798,"YM")&amp;" months, "&amp;DATEDIF(N798,A798,"MD")&amp;" days")</f>
        <v/>
      </c>
      <c r="P798" s="264" t="inlineStr">
        <is>
          <t>Greg Toepfer</t>
        </is>
      </c>
      <c r="Q798" s="264" t="inlineStr">
        <is>
          <t>AUS</t>
        </is>
      </c>
      <c r="R798" s="697">
        <f>_xlfn.LET(_xlpm.d,_xlfn.XLOOKUP(P798,'[1]Birth Dates'!$A:$A,'[1]Birth Dates'!$B:$B,"",0),IF(_xlpm.d=0,"",_xlpm.d))</f>
        <v/>
      </c>
      <c r="S798" s="264">
        <f>IF(OR(R798="",A798="",NOT(ISNUMBER(R798)),R798&gt;A798),"",DATEDIF(R798,A798,"Y")&amp;" years, "&amp;DATEDIF(R798,A798,"YM")&amp;" months, "&amp;DATEDIF(R798,A798,"MD")&amp;" days")</f>
        <v/>
      </c>
      <c r="T798" s="264" t="n"/>
      <c r="U798" s="264" t="n"/>
      <c r="V798" s="697">
        <f>_xlfn.LET(_xlpm.d,_xlfn.XLOOKUP(T798,'[1]Birth Dates'!$A:$A,'[1]Birth Dates'!$B:$B,"",0),IF(_xlpm.d=0,"",_xlpm.d))</f>
        <v/>
      </c>
      <c r="W798" s="264">
        <f>IF(OR(V798="",A798="",NOT(ISNUMBER(V798)),V798&gt;A798),"",DATEDIF(V798,A798,"Y")&amp;" years, "&amp;DATEDIF(V798,A798,"YM")&amp;" months, "&amp;DATEDIF(V798,A798,"MD")&amp;" days")</f>
        <v/>
      </c>
      <c r="X798" s="264" t="n"/>
      <c r="Y798" s="264" t="n"/>
      <c r="Z798" s="264" t="n"/>
      <c r="AA798" s="264" t="n"/>
      <c r="AB798" s="264" t="n">
        <v>58</v>
      </c>
      <c r="AC798" s="264" t="n"/>
      <c r="AD798" s="264" t="n"/>
      <c r="AE798" s="581" t="inlineStr">
        <is>
          <t>3:11.5000</t>
        </is>
      </c>
      <c r="AF798" s="418">
        <f>IF(OR(AE798="",AE798="",AE798=0),"",6.172/(AE798*24))</f>
        <v/>
      </c>
      <c r="AG798" s="269" t="n"/>
      <c r="AH798" s="581" t="inlineStr"/>
      <c r="AI798" s="418">
        <f>IF(OR(AH798="",AH798="",AH798=0),"",6.172/(AH798*24))</f>
        <v/>
      </c>
      <c r="AJ798" s="175">
        <f>IF(AND(ISNUMBER(AB798),ISNUMBER(AG798)),AB798-AG798,"")</f>
        <v/>
      </c>
      <c r="AK798" s="264" t="inlineStr">
        <is>
          <t>Oil Pump</t>
        </is>
      </c>
      <c r="AL798" s="264" t="n">
        <v>46</v>
      </c>
      <c r="AM798" s="484" t="n"/>
      <c r="AN798" s="671">
        <f>IF(OR(AL798="",AM798="",AM798=0),"",AL798*6.172/(AM798*24))</f>
        <v/>
      </c>
      <c r="AO798" s="477">
        <f>IF(AND(AL798=AL797,AM798&lt;&gt;"",AM797&lt;&gt;""),AM798-AM797,"")</f>
        <v/>
      </c>
      <c r="AP798" s="264" t="n"/>
      <c r="AQ798" s="581" t="inlineStr"/>
      <c r="AR798" s="418">
        <f>IF(OR(AQ798="",AQ798="",AQ798=0),"",6.172/(AQ798*24))</f>
        <v/>
      </c>
      <c r="AS798" s="436">
        <f>IF(OR(NOT(ISNUMBER(C798)),NOT(ISNUMBER(AB798))),"",IF(AG798&lt;&gt;"",AG798,AB798)-C798)</f>
        <v/>
      </c>
      <c r="AT798" s="270" t="n"/>
      <c r="AU798" s="271">
        <f>IF($B798="","",TEXT($A798,"yyyymmdd")&amp;"_P"&amp;$C798&amp;"_C"&amp;$F798&amp;"_"&amp;TRIM(RIGHT(SUBSTITUTE(TRIM(SUBSTITUTE($L798,CHAR(160)," "))," ",REPT(" ",60)),60))&amp;IF($P798="","","-"&amp;TRIM(RIGHT(SUBSTITUTE(TRIM(SUBSTITUTE($P798,CHAR(160)," "))," ",REPT(" ",60)),60)))&amp;IF($T798="","","-"&amp;TRIM(RIGHT(SUBSTITUTE(TRIM(SUBSTITUTE($T798,CHAR(160)," "))," ",REPT(" ",60)),60)))&amp;".jpg")</f>
        <v/>
      </c>
    </row>
    <row r="799" ht="42" customHeight="1">
      <c r="A799" s="268" t="n">
        <v>27672</v>
      </c>
      <c r="B799" s="264" t="inlineStr">
        <is>
          <t>Hardie-Ferodo 1000 5 October, 1975</t>
        </is>
      </c>
      <c r="C799" s="264" t="inlineStr">
        <is>
          <t>DNF</t>
        </is>
      </c>
      <c r="D799" s="264" t="inlineStr">
        <is>
          <t>D</t>
        </is>
      </c>
      <c r="E799" s="264" t="n"/>
      <c r="F799" s="264" t="n">
        <v>12</v>
      </c>
      <c r="G799" s="264" t="inlineStr">
        <is>
          <t>Craven Mild Racing</t>
        </is>
      </c>
      <c r="H799" s="264" t="n"/>
      <c r="I799" s="264" t="n"/>
      <c r="J799" s="264" t="inlineStr">
        <is>
          <t>Holden LH Torana SL/R 5000 L34</t>
        </is>
      </c>
      <c r="K799" s="264" t="inlineStr">
        <is>
          <t>5044 V8</t>
        </is>
      </c>
      <c r="L799" s="264" t="inlineStr">
        <is>
          <t>Allan Grice</t>
        </is>
      </c>
      <c r="M799" s="264" t="inlineStr">
        <is>
          <t>AUS</t>
        </is>
      </c>
      <c r="N799" s="697">
        <f>_xlfn.LET(_xlpm.d,_xlfn.XLOOKUP(L799,'[1]Birth Dates'!$A:$A,'[1]Birth Dates'!$B:$B,"",0),IF(_xlpm.d=0,"",_xlpm.d))</f>
        <v/>
      </c>
      <c r="O799" s="264">
        <f>IF(OR(N799="",A799="",NOT(ISNUMBER(N799)),N799&gt;A799),"",DATEDIF(N799,A799,"Y")&amp;" years, "&amp;DATEDIF(N799,A799,"YM")&amp;" months, "&amp;DATEDIF(N799,A799,"MD")&amp;" days")</f>
        <v/>
      </c>
      <c r="P799" s="264" t="inlineStr">
        <is>
          <t>Jim Hunter</t>
        </is>
      </c>
      <c r="Q799" s="264" t="inlineStr">
        <is>
          <t>AUS</t>
        </is>
      </c>
      <c r="R799" s="697">
        <f>_xlfn.LET(_xlpm.d,_xlfn.XLOOKUP(P799,'[1]Birth Dates'!$A:$A,'[1]Birth Dates'!$B:$B,"",0),IF(_xlpm.d=0,"",_xlpm.d))</f>
        <v/>
      </c>
      <c r="S799" s="264">
        <f>IF(OR(R799="",A799="",NOT(ISNUMBER(R799)),R799&gt;A799),"",DATEDIF(R799,A799,"Y")&amp;" years, "&amp;DATEDIF(R799,A799,"YM")&amp;" months, "&amp;DATEDIF(R799,A799,"MD")&amp;" days")</f>
        <v/>
      </c>
      <c r="T799" s="264" t="n"/>
      <c r="U799" s="264" t="n"/>
      <c r="V799" s="697">
        <f>_xlfn.LET(_xlpm.d,_xlfn.XLOOKUP(T799,'[1]Birth Dates'!$A:$A,'[1]Birth Dates'!$B:$B,"",0),IF(_xlpm.d=0,"",_xlpm.d))</f>
        <v/>
      </c>
      <c r="W799" s="264">
        <f>IF(OR(V799="",A799="",NOT(ISNUMBER(V799)),V799&gt;A799),"",DATEDIF(V799,A799,"Y")&amp;" years, "&amp;DATEDIF(V799,A799,"YM")&amp;" months, "&amp;DATEDIF(V799,A799,"MD")&amp;" days")</f>
        <v/>
      </c>
      <c r="X799" s="264" t="n"/>
      <c r="Y799" s="264" t="n"/>
      <c r="Z799" s="264" t="n"/>
      <c r="AA799" s="264" t="n"/>
      <c r="AB799" s="264" t="n">
        <v>6</v>
      </c>
      <c r="AC799" s="264" t="n"/>
      <c r="AD799" s="264" t="n"/>
      <c r="AE799" s="581" t="inlineStr">
        <is>
          <t>2:32.1000</t>
        </is>
      </c>
      <c r="AF799" s="418">
        <f>IF(OR(AE799="",AE799="",AE799=0),"",6.172/(AE799*24))</f>
        <v/>
      </c>
      <c r="AG799" s="269" t="n"/>
      <c r="AH799" s="581" t="inlineStr"/>
      <c r="AI799" s="418">
        <f>IF(OR(AH799="",AH799="",AH799=0),"",6.172/(AH799*24))</f>
        <v/>
      </c>
      <c r="AJ799" s="175">
        <f>IF(AND(ISNUMBER(AB799),ISNUMBER(AG799)),AB799-AG799,"")</f>
        <v/>
      </c>
      <c r="AK799" s="264" t="inlineStr">
        <is>
          <t>Accident</t>
        </is>
      </c>
      <c r="AL799" s="264" t="n">
        <v>41</v>
      </c>
      <c r="AM799" s="484" t="n"/>
      <c r="AN799" s="671">
        <f>IF(OR(AL799="",AM799="",AM799=0),"",AL799*6.172/(AM799*24))</f>
        <v/>
      </c>
      <c r="AO799" s="477">
        <f>IF(AND(AL799=AL798,AM799&lt;&gt;"",AM798&lt;&gt;""),AM799-AM798,"")</f>
        <v/>
      </c>
      <c r="AP799" s="264" t="n"/>
      <c r="AQ799" s="581" t="inlineStr"/>
      <c r="AR799" s="418">
        <f>IF(OR(AQ799="",AQ799="",AQ799=0),"",6.172/(AQ799*24))</f>
        <v/>
      </c>
      <c r="AS799" s="436">
        <f>IF(OR(NOT(ISNUMBER(C799)),NOT(ISNUMBER(AB799))),"",IF(AG799&lt;&gt;"",AG799,AB799)-C799)</f>
        <v/>
      </c>
      <c r="AT799" s="270" t="n"/>
      <c r="AU799" s="271">
        <f>IF($B799="","",TEXT($A799,"yyyymmdd")&amp;"_P"&amp;$C799&amp;"_C"&amp;$F799&amp;"_"&amp;TRIM(RIGHT(SUBSTITUTE(TRIM(SUBSTITUTE($L799,CHAR(160)," "))," ",REPT(" ",60)),60))&amp;IF($P799="","","-"&amp;TRIM(RIGHT(SUBSTITUTE(TRIM(SUBSTITUTE($P799,CHAR(160)," "))," ",REPT(" ",60)),60)))&amp;IF($T799="","","-"&amp;TRIM(RIGHT(SUBSTITUTE(TRIM(SUBSTITUTE($T799,CHAR(160)," "))," ",REPT(" ",60)),60)))&amp;".jpg")</f>
        <v/>
      </c>
    </row>
    <row r="800" ht="42" customHeight="1">
      <c r="A800" s="268" t="n">
        <v>27672</v>
      </c>
      <c r="B800" s="264" t="inlineStr">
        <is>
          <t>Hardie-Ferodo 1000 5 October, 1975</t>
        </is>
      </c>
      <c r="C800" s="264" t="inlineStr">
        <is>
          <t>DNF</t>
        </is>
      </c>
      <c r="D800" s="264" t="inlineStr">
        <is>
          <t>C</t>
        </is>
      </c>
      <c r="E800" s="264" t="n"/>
      <c r="F800" s="264" t="n">
        <v>31</v>
      </c>
      <c r="G800" s="264" t="inlineStr">
        <is>
          <t>G Newton</t>
        </is>
      </c>
      <c r="H800" s="264" t="n"/>
      <c r="I800" s="264" t="n"/>
      <c r="J800" s="264" t="inlineStr">
        <is>
          <t>Ford Capri Mk.I GT 3000</t>
        </is>
      </c>
      <c r="K800" s="264" t="inlineStr">
        <is>
          <t>2993 V6</t>
        </is>
      </c>
      <c r="L800" s="264" t="inlineStr">
        <is>
          <t>Geoff Newton</t>
        </is>
      </c>
      <c r="M800" s="264" t="inlineStr">
        <is>
          <t>AUS</t>
        </is>
      </c>
      <c r="N800" s="697">
        <f>_xlfn.LET(_xlpm.d,_xlfn.XLOOKUP(L800,'[1]Birth Dates'!$A:$A,'[1]Birth Dates'!$B:$B,"",0),IF(_xlpm.d=0,"",_xlpm.d))</f>
        <v/>
      </c>
      <c r="O800" s="264">
        <f>IF(OR(N800="",A800="",NOT(ISNUMBER(N800)),N800&gt;A800),"",DATEDIF(N800,A800,"Y")&amp;" years, "&amp;DATEDIF(N800,A800,"YM")&amp;" months, "&amp;DATEDIF(N800,A800,"MD")&amp;" days")</f>
        <v/>
      </c>
      <c r="P800" s="264" t="inlineStr">
        <is>
          <t>Paul Feltham</t>
        </is>
      </c>
      <c r="Q800" s="264" t="inlineStr">
        <is>
          <t>AUS</t>
        </is>
      </c>
      <c r="R800" s="697">
        <f>_xlfn.LET(_xlpm.d,_xlfn.XLOOKUP(P800,'[1]Birth Dates'!$A:$A,'[1]Birth Dates'!$B:$B,"",0),IF(_xlpm.d=0,"",_xlpm.d))</f>
        <v/>
      </c>
      <c r="S800" s="264">
        <f>IF(OR(R800="",A800="",NOT(ISNUMBER(R800)),R800&gt;A800),"",DATEDIF(R800,A800,"Y")&amp;" years, "&amp;DATEDIF(R800,A800,"YM")&amp;" months, "&amp;DATEDIF(R800,A800,"MD")&amp;" days")</f>
        <v/>
      </c>
      <c r="T800" s="264" t="n"/>
      <c r="U800" s="264" t="n"/>
      <c r="V800" s="697">
        <f>_xlfn.LET(_xlpm.d,_xlfn.XLOOKUP(T800,'[1]Birth Dates'!$A:$A,'[1]Birth Dates'!$B:$B,"",0),IF(_xlpm.d=0,"",_xlpm.d))</f>
        <v/>
      </c>
      <c r="W800" s="264">
        <f>IF(OR(V800="",A800="",NOT(ISNUMBER(V800)),V800&gt;A800),"",DATEDIF(V800,A800,"Y")&amp;" years, "&amp;DATEDIF(V800,A800,"YM")&amp;" months, "&amp;DATEDIF(V800,A800,"MD")&amp;" days")</f>
        <v/>
      </c>
      <c r="X800" s="264" t="n"/>
      <c r="Y800" s="264" t="n"/>
      <c r="Z800" s="264" t="n"/>
      <c r="AA800" s="264" t="n"/>
      <c r="AB800" s="264" t="n">
        <v>43</v>
      </c>
      <c r="AC800" s="264" t="n"/>
      <c r="AD800" s="264" t="n"/>
      <c r="AE800" s="581" t="inlineStr">
        <is>
          <t>2:56.5000</t>
        </is>
      </c>
      <c r="AF800" s="418">
        <f>IF(OR(AE800="",AE800="",AE800=0),"",6.172/(AE800*24))</f>
        <v/>
      </c>
      <c r="AG800" s="269" t="n"/>
      <c r="AH800" s="581" t="inlineStr"/>
      <c r="AI800" s="418">
        <f>IF(OR(AH800="",AH800="",AH800=0),"",6.172/(AH800*24))</f>
        <v/>
      </c>
      <c r="AJ800" s="175">
        <f>IF(AND(ISNUMBER(AB800),ISNUMBER(AG800)),AB800-AG800,"")</f>
        <v/>
      </c>
      <c r="AK800" s="264" t="inlineStr">
        <is>
          <t>Accident</t>
        </is>
      </c>
      <c r="AL800" s="264" t="n">
        <v>41</v>
      </c>
      <c r="AM800" s="484" t="n"/>
      <c r="AN800" s="671">
        <f>IF(OR(AL800="",AM800="",AM800=0),"",AL800*6.172/(AM800*24))</f>
        <v/>
      </c>
      <c r="AO800" s="477">
        <f>IF(AND(AL800=AL799,AM800&lt;&gt;"",AM799&lt;&gt;""),AM800-AM799,"")</f>
        <v/>
      </c>
      <c r="AP800" s="264" t="n"/>
      <c r="AQ800" s="581" t="inlineStr"/>
      <c r="AR800" s="418">
        <f>IF(OR(AQ800="",AQ800="",AQ800=0),"",6.172/(AQ800*24))</f>
        <v/>
      </c>
      <c r="AS800" s="436">
        <f>IF(OR(NOT(ISNUMBER(C800)),NOT(ISNUMBER(AB800))),"",IF(AG800&lt;&gt;"",AG800,AB800)-C800)</f>
        <v/>
      </c>
      <c r="AT800" s="270" t="n"/>
      <c r="AU800" s="271">
        <f>IF($B800="","",TEXT($A800,"yyyymmdd")&amp;"_P"&amp;$C800&amp;"_C"&amp;$F800&amp;"_"&amp;TRIM(RIGHT(SUBSTITUTE(TRIM(SUBSTITUTE($L800,CHAR(160)," "))," ",REPT(" ",60)),60))&amp;IF($P800="","","-"&amp;TRIM(RIGHT(SUBSTITUTE(TRIM(SUBSTITUTE($P800,CHAR(160)," "))," ",REPT(" ",60)),60)))&amp;IF($T800="","","-"&amp;TRIM(RIGHT(SUBSTITUTE(TRIM(SUBSTITUTE($T800,CHAR(160)," "))," ",REPT(" ",60)),60)))&amp;".jpg")</f>
        <v/>
      </c>
    </row>
    <row r="801" ht="42" customHeight="1">
      <c r="A801" s="268" t="n">
        <v>27672</v>
      </c>
      <c r="B801" s="264" t="inlineStr">
        <is>
          <t>Hardie-Ferodo 1000 5 October, 1975</t>
        </is>
      </c>
      <c r="C801" s="264" t="inlineStr">
        <is>
          <t>DNF</t>
        </is>
      </c>
      <c r="D801" s="264" t="inlineStr">
        <is>
          <t>C</t>
        </is>
      </c>
      <c r="E801" s="264" t="n"/>
      <c r="F801" s="264" t="n">
        <v>66</v>
      </c>
      <c r="G801" s="264" t="inlineStr">
        <is>
          <t>Hobson White Motors Pty Ltd</t>
        </is>
      </c>
      <c r="H801" s="264" t="n"/>
      <c r="I801" s="264" t="n"/>
      <c r="J801" s="264" t="inlineStr">
        <is>
          <t>Mercedes-Benz 280E</t>
        </is>
      </c>
      <c r="K801" s="264" t="inlineStr">
        <is>
          <t>2778 L6</t>
        </is>
      </c>
      <c r="L801" s="264" t="inlineStr">
        <is>
          <t>Tom Naughton</t>
        </is>
      </c>
      <c r="M801" s="264" t="inlineStr">
        <is>
          <t>AUS</t>
        </is>
      </c>
      <c r="N801" s="697">
        <f>_xlfn.LET(_xlpm.d,_xlfn.XLOOKUP(L801,'[1]Birth Dates'!$A:$A,'[1]Birth Dates'!$B:$B,"",0),IF(_xlpm.d=0,"",_xlpm.d))</f>
        <v/>
      </c>
      <c r="O801" s="264">
        <f>IF(OR(N801="",A801="",NOT(ISNUMBER(N801)),N801&gt;A801),"",DATEDIF(N801,A801,"Y")&amp;" years, "&amp;DATEDIF(N801,A801,"YM")&amp;" months, "&amp;DATEDIF(N801,A801,"MD")&amp;" days")</f>
        <v/>
      </c>
      <c r="P801" s="264" t="inlineStr">
        <is>
          <t>Ross Wemyss</t>
        </is>
      </c>
      <c r="Q801" s="264" t="inlineStr">
        <is>
          <t>AUS</t>
        </is>
      </c>
      <c r="R801" s="697">
        <f>_xlfn.LET(_xlpm.d,_xlfn.XLOOKUP(P801,'[1]Birth Dates'!$A:$A,'[1]Birth Dates'!$B:$B,"",0),IF(_xlpm.d=0,"",_xlpm.d))</f>
        <v/>
      </c>
      <c r="S801" s="264">
        <f>IF(OR(R801="",A801="",NOT(ISNUMBER(R801)),R801&gt;A801),"",DATEDIF(R801,A801,"Y")&amp;" years, "&amp;DATEDIF(R801,A801,"YM")&amp;" months, "&amp;DATEDIF(R801,A801,"MD")&amp;" days")</f>
        <v/>
      </c>
      <c r="T801" s="264" t="n"/>
      <c r="U801" s="264" t="n"/>
      <c r="V801" s="697">
        <f>_xlfn.LET(_xlpm.d,_xlfn.XLOOKUP(T801,'[1]Birth Dates'!$A:$A,'[1]Birth Dates'!$B:$B,"",0),IF(_xlpm.d=0,"",_xlpm.d))</f>
        <v/>
      </c>
      <c r="W801" s="264">
        <f>IF(OR(V801="",A801="",NOT(ISNUMBER(V801)),V801&gt;A801),"",DATEDIF(V801,A801,"Y")&amp;" years, "&amp;DATEDIF(V801,A801,"YM")&amp;" months, "&amp;DATEDIF(V801,A801,"MD")&amp;" days")</f>
        <v/>
      </c>
      <c r="X801" s="264" t="n"/>
      <c r="Y801" s="264" t="n"/>
      <c r="Z801" s="264" t="n"/>
      <c r="AA801" s="264" t="n"/>
      <c r="AB801" s="264" t="n">
        <v>47</v>
      </c>
      <c r="AC801" s="264" t="n"/>
      <c r="AD801" s="264" t="n"/>
      <c r="AE801" s="334" t="inlineStr">
        <is>
          <t>3:00.6000</t>
        </is>
      </c>
      <c r="AF801" s="418">
        <f>IF(OR(AE801="",AE801="",AE801=0),"",6.172/(AE801*24))</f>
        <v/>
      </c>
      <c r="AG801" s="269" t="n"/>
      <c r="AH801" s="581" t="inlineStr"/>
      <c r="AI801" s="418">
        <f>IF(OR(AH801="",AH801="",AH801=0),"",6.172/(AH801*24))</f>
        <v/>
      </c>
      <c r="AJ801" s="175">
        <f>IF(AND(ISNUMBER(AB801),ISNUMBER(AG801)),AB801-AG801,"")</f>
        <v/>
      </c>
      <c r="AK801" s="264" t="inlineStr">
        <is>
          <t>Valves</t>
        </is>
      </c>
      <c r="AL801" s="264" t="n">
        <v>23</v>
      </c>
      <c r="AM801" s="484" t="n"/>
      <c r="AN801" s="671">
        <f>IF(OR(AL801="",AM801="",AM801=0),"",AL801*6.172/(AM801*24))</f>
        <v/>
      </c>
      <c r="AO801" s="477">
        <f>IF(AND(AL801=AL800,AM801&lt;&gt;"",AM800&lt;&gt;""),AM801-AM800,"")</f>
        <v/>
      </c>
      <c r="AP801" s="264" t="n"/>
      <c r="AQ801" s="581" t="inlineStr"/>
      <c r="AR801" s="418">
        <f>IF(OR(AQ801="",AQ801="",AQ801=0),"",6.172/(AQ801*24))</f>
        <v/>
      </c>
      <c r="AS801" s="436">
        <f>IF(OR(NOT(ISNUMBER(C801)),NOT(ISNUMBER(AB801))),"",IF(AG801&lt;&gt;"",AG801,AB801)-C801)</f>
        <v/>
      </c>
      <c r="AT801" s="270" t="n"/>
      <c r="AU801" s="271">
        <f>IF($B801="","",TEXT($A801,"yyyymmdd")&amp;"_P"&amp;$C801&amp;"_C"&amp;$F801&amp;"_"&amp;TRIM(RIGHT(SUBSTITUTE(TRIM(SUBSTITUTE($L801,CHAR(160)," "))," ",REPT(" ",60)),60))&amp;IF($P801="","","-"&amp;TRIM(RIGHT(SUBSTITUTE(TRIM(SUBSTITUTE($P801,CHAR(160)," "))," ",REPT(" ",60)),60)))&amp;IF($T801="","","-"&amp;TRIM(RIGHT(SUBSTITUTE(TRIM(SUBSTITUTE($T801,CHAR(160)," "))," ",REPT(" ",60)),60)))&amp;".jpg")</f>
        <v/>
      </c>
    </row>
    <row r="802" ht="42" customHeight="1">
      <c r="A802" s="268" t="n">
        <v>27672</v>
      </c>
      <c r="B802" s="264" t="inlineStr">
        <is>
          <t>Hardie-Ferodo 1000 5 October, 1975</t>
        </is>
      </c>
      <c r="C802" s="264" t="inlineStr">
        <is>
          <t>DNF</t>
        </is>
      </c>
      <c r="D802" s="264" t="inlineStr">
        <is>
          <t>D</t>
        </is>
      </c>
      <c r="E802" s="264" t="n"/>
      <c r="F802" s="264" t="n">
        <v>14</v>
      </c>
      <c r="G802" s="264" t="inlineStr">
        <is>
          <t>C O'Brien</t>
        </is>
      </c>
      <c r="H802" s="264" t="n"/>
      <c r="I802" s="264" t="n"/>
      <c r="J802" s="264" t="inlineStr">
        <is>
          <t>Holden LH Torana SL/R 5000 L34</t>
        </is>
      </c>
      <c r="K802" s="264" t="inlineStr">
        <is>
          <t>5044 V8</t>
        </is>
      </c>
      <c r="L802" s="264" t="inlineStr">
        <is>
          <t>Charlie O'Brien</t>
        </is>
      </c>
      <c r="M802" s="264" t="inlineStr">
        <is>
          <t>AUS</t>
        </is>
      </c>
      <c r="N802" s="697">
        <f>_xlfn.LET(_xlpm.d,_xlfn.XLOOKUP(L802,'[1]Birth Dates'!$A:$A,'[1]Birth Dates'!$B:$B,"",0),IF(_xlpm.d=0,"",_xlpm.d))</f>
        <v/>
      </c>
      <c r="O802" s="264">
        <f>IF(OR(N802="",A802="",NOT(ISNUMBER(N802)),N802&gt;A802),"",DATEDIF(N802,A802,"Y")&amp;" years, "&amp;DATEDIF(N802,A802,"YM")&amp;" months, "&amp;DATEDIF(N802,A802,"MD")&amp;" days")</f>
        <v/>
      </c>
      <c r="P802" s="264" t="inlineStr">
        <is>
          <t>Graham Ryan</t>
        </is>
      </c>
      <c r="Q802" s="264" t="inlineStr">
        <is>
          <t>AUS</t>
        </is>
      </c>
      <c r="R802" s="697">
        <f>_xlfn.LET(_xlpm.d,_xlfn.XLOOKUP(P802,'[1]Birth Dates'!$A:$A,'[1]Birth Dates'!$B:$B,"",0),IF(_xlpm.d=0,"",_xlpm.d))</f>
        <v/>
      </c>
      <c r="S802" s="264">
        <f>IF(OR(R802="",A802="",NOT(ISNUMBER(R802)),R802&gt;A802),"",DATEDIF(R802,A802,"Y")&amp;" years, "&amp;DATEDIF(R802,A802,"YM")&amp;" months, "&amp;DATEDIF(R802,A802,"MD")&amp;" days")</f>
        <v/>
      </c>
      <c r="T802" s="264" t="n"/>
      <c r="U802" s="264" t="n"/>
      <c r="V802" s="697">
        <f>_xlfn.LET(_xlpm.d,_xlfn.XLOOKUP(T802,'[1]Birth Dates'!$A:$A,'[1]Birth Dates'!$B:$B,"",0),IF(_xlpm.d=0,"",_xlpm.d))</f>
        <v/>
      </c>
      <c r="W802" s="264">
        <f>IF(OR(V802="",A802="",NOT(ISNUMBER(V802)),V802&gt;A802),"",DATEDIF(V802,A802,"Y")&amp;" years, "&amp;DATEDIF(V802,A802,"YM")&amp;" months, "&amp;DATEDIF(V802,A802,"MD")&amp;" days")</f>
        <v/>
      </c>
      <c r="X802" s="264" t="n"/>
      <c r="Y802" s="264" t="n"/>
      <c r="Z802" s="264" t="n"/>
      <c r="AA802" s="264" t="n"/>
      <c r="AB802" s="264" t="n">
        <v>11</v>
      </c>
      <c r="AC802" s="264" t="n"/>
      <c r="AD802" s="264" t="n"/>
      <c r="AE802" s="581" t="inlineStr">
        <is>
          <t>2:36.6000</t>
        </is>
      </c>
      <c r="AF802" s="418">
        <f>IF(OR(AE802="",AE802="",AE802=0),"",6.172/(AE802*24))</f>
        <v/>
      </c>
      <c r="AG802" s="269" t="n"/>
      <c r="AH802" s="581" t="inlineStr"/>
      <c r="AI802" s="418">
        <f>IF(OR(AH802="",AH802="",AH802=0),"",6.172/(AH802*24))</f>
        <v/>
      </c>
      <c r="AJ802" s="175">
        <f>IF(AND(ISNUMBER(AB802),ISNUMBER(AG802)),AB802-AG802,"")</f>
        <v/>
      </c>
      <c r="AK802" s="264" t="inlineStr">
        <is>
          <t>Engine</t>
        </is>
      </c>
      <c r="AL802" s="264" t="n">
        <v>22</v>
      </c>
      <c r="AM802" s="484" t="n"/>
      <c r="AN802" s="671">
        <f>IF(OR(AL802="",AM802="",AM802=0),"",AL802*6.172/(AM802*24))</f>
        <v/>
      </c>
      <c r="AO802" s="477">
        <f>IF(AND(AL802=AL801,AM802&lt;&gt;"",AM801&lt;&gt;""),AM802-AM801,"")</f>
        <v/>
      </c>
      <c r="AP802" s="264" t="n"/>
      <c r="AQ802" s="581" t="inlineStr"/>
      <c r="AR802" s="418">
        <f>IF(OR(AQ802="",AQ802="",AQ802=0),"",6.172/(AQ802*24))</f>
        <v/>
      </c>
      <c r="AS802" s="436">
        <f>IF(OR(NOT(ISNUMBER(C802)),NOT(ISNUMBER(AB802))),"",IF(AG802&lt;&gt;"",AG802,AB802)-C802)</f>
        <v/>
      </c>
      <c r="AT802" s="270" t="n"/>
      <c r="AU802" s="271">
        <f>IF($B802="","",TEXT($A802,"yyyymmdd")&amp;"_P"&amp;$C802&amp;"_C"&amp;$F802&amp;"_"&amp;TRIM(RIGHT(SUBSTITUTE(TRIM(SUBSTITUTE($L802,CHAR(160)," "))," ",REPT(" ",60)),60))&amp;IF($P802="","","-"&amp;TRIM(RIGHT(SUBSTITUTE(TRIM(SUBSTITUTE($P802,CHAR(160)," "))," ",REPT(" ",60)),60)))&amp;IF($T802="","","-"&amp;TRIM(RIGHT(SUBSTITUTE(TRIM(SUBSTITUTE($T802,CHAR(160)," "))," ",REPT(" ",60)),60)))&amp;".jpg")</f>
        <v/>
      </c>
    </row>
    <row r="803" ht="42" customHeight="1">
      <c r="A803" s="268" t="n">
        <v>27672</v>
      </c>
      <c r="B803" s="264" t="inlineStr">
        <is>
          <t>Hardie-Ferodo 1000 5 October, 1975</t>
        </is>
      </c>
      <c r="C803" s="264" t="inlineStr">
        <is>
          <t>DNF</t>
        </is>
      </c>
      <c r="D803" s="264" t="inlineStr">
        <is>
          <t>C</t>
        </is>
      </c>
      <c r="E803" s="264" t="n"/>
      <c r="F803" s="264" t="n">
        <v>32</v>
      </c>
      <c r="G803" s="264" t="inlineStr">
        <is>
          <t>HM Headers</t>
        </is>
      </c>
      <c r="H803" s="264" t="n"/>
      <c r="I803" s="264" t="n"/>
      <c r="J803" s="264" t="inlineStr">
        <is>
          <t>Ford Capri Mk.I GT 3000</t>
        </is>
      </c>
      <c r="K803" s="264" t="inlineStr">
        <is>
          <t>2993 V6</t>
        </is>
      </c>
      <c r="L803" s="264" t="inlineStr">
        <is>
          <t>Lawrie Nelson</t>
        </is>
      </c>
      <c r="M803" s="264" t="inlineStr">
        <is>
          <t>AUS</t>
        </is>
      </c>
      <c r="N803" s="697">
        <f>_xlfn.LET(_xlpm.d,_xlfn.XLOOKUP(L803,'[1]Birth Dates'!$A:$A,'[1]Birth Dates'!$B:$B,"",0),IF(_xlpm.d=0,"",_xlpm.d))</f>
        <v/>
      </c>
      <c r="O803" s="264">
        <f>IF(OR(N803="",A803="",NOT(ISNUMBER(N803)),N803&gt;A803),"",DATEDIF(N803,A803,"Y")&amp;" years, "&amp;DATEDIF(N803,A803,"YM")&amp;" months, "&amp;DATEDIF(N803,A803,"MD")&amp;" days")</f>
        <v/>
      </c>
      <c r="P803" s="264" t="inlineStr">
        <is>
          <t>Bob Watson</t>
        </is>
      </c>
      <c r="Q803" s="264" t="inlineStr">
        <is>
          <t>AUS</t>
        </is>
      </c>
      <c r="R803" s="697">
        <f>_xlfn.LET(_xlpm.d,_xlfn.XLOOKUP(P803,'[1]Birth Dates'!$A:$A,'[1]Birth Dates'!$B:$B,"",0),IF(_xlpm.d=0,"",_xlpm.d))</f>
        <v/>
      </c>
      <c r="S803" s="264">
        <f>IF(OR(R803="",A803="",NOT(ISNUMBER(R803)),R803&gt;A803),"",DATEDIF(R803,A803,"Y")&amp;" years, "&amp;DATEDIF(R803,A803,"YM")&amp;" months, "&amp;DATEDIF(R803,A803,"MD")&amp;" days")</f>
        <v/>
      </c>
      <c r="T803" s="264" t="n"/>
      <c r="U803" s="264" t="n"/>
      <c r="V803" s="697">
        <f>_xlfn.LET(_xlpm.d,_xlfn.XLOOKUP(T803,'[1]Birth Dates'!$A:$A,'[1]Birth Dates'!$B:$B,"",0),IF(_xlpm.d=0,"",_xlpm.d))</f>
        <v/>
      </c>
      <c r="W803" s="264">
        <f>IF(OR(V803="",A803="",NOT(ISNUMBER(V803)),V803&gt;A803),"",DATEDIF(V803,A803,"Y")&amp;" years, "&amp;DATEDIF(V803,A803,"YM")&amp;" months, "&amp;DATEDIF(V803,A803,"MD")&amp;" days")</f>
        <v/>
      </c>
      <c r="X803" s="264" t="n"/>
      <c r="Y803" s="264" t="n"/>
      <c r="Z803" s="264" t="n"/>
      <c r="AA803" s="264" t="n"/>
      <c r="AB803" s="264" t="n">
        <v>35</v>
      </c>
      <c r="AC803" s="264" t="n"/>
      <c r="AD803" s="264" t="n"/>
      <c r="AE803" s="581" t="inlineStr">
        <is>
          <t>2:50.3000</t>
        </is>
      </c>
      <c r="AF803" s="418">
        <f>IF(OR(AE803="",AE803="",AE803=0),"",6.172/(AE803*24))</f>
        <v/>
      </c>
      <c r="AG803" s="269" t="n"/>
      <c r="AH803" s="581" t="inlineStr"/>
      <c r="AI803" s="418">
        <f>IF(OR(AH803="",AH803="",AH803=0),"",6.172/(AH803*24))</f>
        <v/>
      </c>
      <c r="AJ803" s="175">
        <f>IF(AND(ISNUMBER(AB803),ISNUMBER(AG803)),AB803-AG803,"")</f>
        <v/>
      </c>
      <c r="AK803" s="264" t="inlineStr">
        <is>
          <t>Electrical</t>
        </is>
      </c>
      <c r="AL803" s="264" t="n">
        <v>16</v>
      </c>
      <c r="AM803" s="484" t="n"/>
      <c r="AN803" s="671">
        <f>IF(OR(AL803="",AM803="",AM803=0),"",AL803*6.172/(AM803*24))</f>
        <v/>
      </c>
      <c r="AO803" s="477">
        <f>IF(AND(AL803=AL802,AM803&lt;&gt;"",AM802&lt;&gt;""),AM803-AM802,"")</f>
        <v/>
      </c>
      <c r="AP803" s="264" t="n"/>
      <c r="AQ803" s="581" t="inlineStr"/>
      <c r="AR803" s="418">
        <f>IF(OR(AQ803="",AQ803="",AQ803=0),"",6.172/(AQ803*24))</f>
        <v/>
      </c>
      <c r="AS803" s="436">
        <f>IF(OR(NOT(ISNUMBER(C803)),NOT(ISNUMBER(AB803))),"",IF(AG803&lt;&gt;"",AG803,AB803)-C803)</f>
        <v/>
      </c>
      <c r="AT803" s="270" t="n"/>
      <c r="AU803" s="271">
        <f>IF($B803="","",TEXT($A803,"yyyymmdd")&amp;"_P"&amp;$C803&amp;"_C"&amp;$F803&amp;"_"&amp;TRIM(RIGHT(SUBSTITUTE(TRIM(SUBSTITUTE($L803,CHAR(160)," "))," ",REPT(" ",60)),60))&amp;IF($P803="","","-"&amp;TRIM(RIGHT(SUBSTITUTE(TRIM(SUBSTITUTE($P803,CHAR(160)," "))," ",REPT(" ",60)),60)))&amp;IF($T803="","","-"&amp;TRIM(RIGHT(SUBSTITUTE(TRIM(SUBSTITUTE($T803,CHAR(160)," "))," ",REPT(" ",60)),60)))&amp;".jpg")</f>
        <v/>
      </c>
    </row>
    <row r="804" ht="42" customHeight="1">
      <c r="A804" s="268" t="n">
        <v>27672</v>
      </c>
      <c r="B804" s="264" t="inlineStr">
        <is>
          <t>Hardie-Ferodo 1000 5 October, 1975</t>
        </is>
      </c>
      <c r="C804" s="264" t="inlineStr">
        <is>
          <t>DNF</t>
        </is>
      </c>
      <c r="D804" s="264" t="inlineStr">
        <is>
          <t>B</t>
        </is>
      </c>
      <c r="E804" s="264" t="n"/>
      <c r="F804" s="264" t="n">
        <v>8</v>
      </c>
      <c r="G804" s="264" t="inlineStr">
        <is>
          <t>Alfa Romeo Dealers Australia</t>
        </is>
      </c>
      <c r="H804" s="264" t="n"/>
      <c r="I804" s="264" t="n"/>
      <c r="J804" s="264" t="inlineStr">
        <is>
          <t>Alfa Romeo 2000 GTV</t>
        </is>
      </c>
      <c r="K804" s="264" t="inlineStr">
        <is>
          <t>1962 L4</t>
        </is>
      </c>
      <c r="L804" s="264" t="inlineStr">
        <is>
          <t>John Fitzpatrick</t>
        </is>
      </c>
      <c r="M804" s="264" t="inlineStr">
        <is>
          <t>GBR</t>
        </is>
      </c>
      <c r="N804" s="697">
        <f>_xlfn.LET(_xlpm.d,_xlfn.XLOOKUP(L804,'[1]Birth Dates'!$A:$A,'[1]Birth Dates'!$B:$B,"",0),IF(_xlpm.d=0,"",_xlpm.d))</f>
        <v/>
      </c>
      <c r="O804" s="264">
        <f>IF(OR(N804="",A804="",NOT(ISNUMBER(N804)),N804&gt;A804),"",DATEDIF(N804,A804,"Y")&amp;" years, "&amp;DATEDIF(N804,A804,"YM")&amp;" months, "&amp;DATEDIF(N804,A804,"MD")&amp;" days")</f>
        <v/>
      </c>
      <c r="P804" s="264" t="inlineStr">
        <is>
          <t>Fred Gibson</t>
        </is>
      </c>
      <c r="Q804" s="264" t="inlineStr">
        <is>
          <t>AUS</t>
        </is>
      </c>
      <c r="R804" s="697">
        <f>_xlfn.LET(_xlpm.d,_xlfn.XLOOKUP(P804,'[1]Birth Dates'!$A:$A,'[1]Birth Dates'!$B:$B,"",0),IF(_xlpm.d=0,"",_xlpm.d))</f>
        <v/>
      </c>
      <c r="S804" s="264">
        <f>IF(OR(R804="",A804="",NOT(ISNUMBER(R804)),R804&gt;A804),"",DATEDIF(R804,A804,"Y")&amp;" years, "&amp;DATEDIF(R804,A804,"YM")&amp;" months, "&amp;DATEDIF(R804,A804,"MD")&amp;" days")</f>
        <v/>
      </c>
      <c r="T804" s="264" t="n"/>
      <c r="U804" s="264" t="n"/>
      <c r="V804" s="697">
        <f>_xlfn.LET(_xlpm.d,_xlfn.XLOOKUP(T804,'[1]Birth Dates'!$A:$A,'[1]Birth Dates'!$B:$B,"",0),IF(_xlpm.d=0,"",_xlpm.d))</f>
        <v/>
      </c>
      <c r="W804" s="264">
        <f>IF(OR(V804="",A804="",NOT(ISNUMBER(V804)),V804&gt;A804),"",DATEDIF(V804,A804,"Y")&amp;" years, "&amp;DATEDIF(V804,A804,"YM")&amp;" months, "&amp;DATEDIF(V804,A804,"MD")&amp;" days")</f>
        <v/>
      </c>
      <c r="X804" s="264" t="n"/>
      <c r="Y804" s="264" t="n"/>
      <c r="Z804" s="264" t="n"/>
      <c r="AA804" s="264" t="n"/>
      <c r="AB804" s="264" t="n">
        <v>26</v>
      </c>
      <c r="AC804" s="264" t="n"/>
      <c r="AD804" s="264" t="n"/>
      <c r="AE804" s="581" t="inlineStr">
        <is>
          <t>2:47.3000</t>
        </is>
      </c>
      <c r="AF804" s="418">
        <f>IF(OR(AE804="",AE804="",AE804=0),"",6.172/(AE804*24))</f>
        <v/>
      </c>
      <c r="AG804" s="269" t="n"/>
      <c r="AH804" s="581" t="inlineStr"/>
      <c r="AI804" s="418">
        <f>IF(OR(AH804="",AH804="",AH804=0),"",6.172/(AH804*24))</f>
        <v/>
      </c>
      <c r="AJ804" s="175">
        <f>IF(AND(ISNUMBER(AB804),ISNUMBER(AG804)),AB804-AG804,"")</f>
        <v/>
      </c>
      <c r="AK804" s="264" t="inlineStr">
        <is>
          <t>Engine</t>
        </is>
      </c>
      <c r="AL804" s="264" t="n">
        <v>12</v>
      </c>
      <c r="AM804" s="484" t="n"/>
      <c r="AN804" s="671">
        <f>IF(OR(AL804="",AM804="",AM804=0),"",AL804*6.172/(AM804*24))</f>
        <v/>
      </c>
      <c r="AO804" s="477">
        <f>IF(AND(AL804=AL803,AM804&lt;&gt;"",AM803&lt;&gt;""),AM804-AM803,"")</f>
        <v/>
      </c>
      <c r="AP804" s="264" t="n"/>
      <c r="AQ804" s="581" t="inlineStr"/>
      <c r="AR804" s="418">
        <f>IF(OR(AQ804="",AQ804="",AQ804=0),"",6.172/(AQ804*24))</f>
        <v/>
      </c>
      <c r="AS804" s="436">
        <f>IF(OR(NOT(ISNUMBER(C804)),NOT(ISNUMBER(AB804))),"",IF(AG804&lt;&gt;"",AG804,AB804)-C804)</f>
        <v/>
      </c>
      <c r="AT804" s="270" t="n"/>
      <c r="AU804" s="271">
        <f>IF($B804="","",TEXT($A804,"yyyymmdd")&amp;"_P"&amp;$C804&amp;"_C"&amp;$F804&amp;"_"&amp;TRIM(RIGHT(SUBSTITUTE(TRIM(SUBSTITUTE($L804,CHAR(160)," "))," ",REPT(" ",60)),60))&amp;IF($P804="","","-"&amp;TRIM(RIGHT(SUBSTITUTE(TRIM(SUBSTITUTE($P804,CHAR(160)," "))," ",REPT(" ",60)),60)))&amp;IF($T804="","","-"&amp;TRIM(RIGHT(SUBSTITUTE(TRIM(SUBSTITUTE($T804,CHAR(160)," "))," ",REPT(" ",60)),60)))&amp;".jpg")</f>
        <v/>
      </c>
    </row>
    <row r="805" ht="42" customHeight="1">
      <c r="A805" s="268" t="n">
        <v>27672</v>
      </c>
      <c r="B805" s="264" t="inlineStr">
        <is>
          <t>Hardie-Ferodo 1000 5 October, 1975</t>
        </is>
      </c>
      <c r="C805" s="264" t="inlineStr">
        <is>
          <t>DNF</t>
        </is>
      </c>
      <c r="D805" s="264" t="inlineStr">
        <is>
          <t>D</t>
        </is>
      </c>
      <c r="E805" s="264" t="n"/>
      <c r="F805" s="264" t="n">
        <v>1</v>
      </c>
      <c r="G805" s="264" t="inlineStr">
        <is>
          <t>John Goss Racing Pty Ltd</t>
        </is>
      </c>
      <c r="H805" s="264" t="n"/>
      <c r="I805" s="264" t="n"/>
      <c r="J805" s="264" t="inlineStr">
        <is>
          <t>Ford Falcon XB GT Hardtop</t>
        </is>
      </c>
      <c r="K805" s="264" t="inlineStr">
        <is>
          <t>5760 V8</t>
        </is>
      </c>
      <c r="L805" s="264" t="inlineStr">
        <is>
          <t>John Goss</t>
        </is>
      </c>
      <c r="M805" s="264" t="inlineStr">
        <is>
          <t>AUS</t>
        </is>
      </c>
      <c r="N805" s="697">
        <f>_xlfn.LET(_xlpm.d,_xlfn.XLOOKUP(L805,'[1]Birth Dates'!$A:$A,'[1]Birth Dates'!$B:$B,"",0),IF(_xlpm.d=0,"",_xlpm.d))</f>
        <v/>
      </c>
      <c r="O805" s="264">
        <f>IF(OR(N805="",A805="",NOT(ISNUMBER(N805)),N805&gt;A805),"",DATEDIF(N805,A805,"Y")&amp;" years, "&amp;DATEDIF(N805,A805,"YM")&amp;" months, "&amp;DATEDIF(N805,A805,"MD")&amp;" days")</f>
        <v/>
      </c>
      <c r="P805" s="264" t="inlineStr">
        <is>
          <t>Kevin Bartlett</t>
        </is>
      </c>
      <c r="Q805" s="264" t="inlineStr">
        <is>
          <t>AUS</t>
        </is>
      </c>
      <c r="R805" s="697">
        <f>_xlfn.LET(_xlpm.d,_xlfn.XLOOKUP(P805,'[1]Birth Dates'!$A:$A,'[1]Birth Dates'!$B:$B,"",0),IF(_xlpm.d=0,"",_xlpm.d))</f>
        <v/>
      </c>
      <c r="S805" s="264">
        <f>IF(OR(R805="",A805="",NOT(ISNUMBER(R805)),R805&gt;A805),"",DATEDIF(R805,A805,"Y")&amp;" years, "&amp;DATEDIF(R805,A805,"YM")&amp;" months, "&amp;DATEDIF(R805,A805,"MD")&amp;" days")</f>
        <v/>
      </c>
      <c r="T805" s="264" t="n"/>
      <c r="U805" s="264" t="n"/>
      <c r="V805" s="697">
        <f>_xlfn.LET(_xlpm.d,_xlfn.XLOOKUP(T805,'[1]Birth Dates'!$A:$A,'[1]Birth Dates'!$B:$B,"",0),IF(_xlpm.d=0,"",_xlpm.d))</f>
        <v/>
      </c>
      <c r="W805" s="264">
        <f>IF(OR(V805="",A805="",NOT(ISNUMBER(V805)),V805&gt;A805),"",DATEDIF(V805,A805,"Y")&amp;" years, "&amp;DATEDIF(V805,A805,"YM")&amp;" months, "&amp;DATEDIF(V805,A805,"MD")&amp;" days")</f>
        <v/>
      </c>
      <c r="X805" s="264" t="n"/>
      <c r="Y805" s="264" t="n"/>
      <c r="Z805" s="264" t="n"/>
      <c r="AA805" s="264" t="n"/>
      <c r="AB805" s="264" t="n">
        <v>10</v>
      </c>
      <c r="AC805" s="264" t="n"/>
      <c r="AD805" s="264" t="n"/>
      <c r="AE805" s="581" t="inlineStr">
        <is>
          <t>2:33.6000</t>
        </is>
      </c>
      <c r="AF805" s="418">
        <f>IF(OR(AE805="",AE805="",AE805=0),"",6.172/(AE805*24))</f>
        <v/>
      </c>
      <c r="AG805" s="269" t="n"/>
      <c r="AH805" s="581" t="inlineStr"/>
      <c r="AI805" s="418">
        <f>IF(OR(AH805="",AH805="",AH805=0),"",6.172/(AH805*24))</f>
        <v/>
      </c>
      <c r="AJ805" s="175">
        <f>IF(AND(ISNUMBER(AB805),ISNUMBER(AG805)),AB805-AG805,"")</f>
        <v/>
      </c>
      <c r="AK805" s="264" t="inlineStr">
        <is>
          <t>Engine</t>
        </is>
      </c>
      <c r="AL805" s="264" t="n">
        <v>10</v>
      </c>
      <c r="AM805" s="484" t="n"/>
      <c r="AN805" s="671">
        <f>IF(OR(AL805="",AM805="",AM805=0),"",AL805*6.172/(AM805*24))</f>
        <v/>
      </c>
      <c r="AO805" s="477">
        <f>IF(AND(AL805=AL804,AM805&lt;&gt;"",AM804&lt;&gt;""),AM805-AM804,"")</f>
        <v/>
      </c>
      <c r="AP805" s="264" t="n"/>
      <c r="AQ805" s="581" t="inlineStr"/>
      <c r="AR805" s="418">
        <f>IF(OR(AQ805="",AQ805="",AQ805=0),"",6.172/(AQ805*24))</f>
        <v/>
      </c>
      <c r="AS805" s="436">
        <f>IF(OR(NOT(ISNUMBER(C805)),NOT(ISNUMBER(AB805))),"",IF(AG805&lt;&gt;"",AG805,AB805)-C805)</f>
        <v/>
      </c>
      <c r="AT805" s="270" t="n"/>
      <c r="AU805" s="271">
        <f>IF($B805="","",TEXT($A805,"yyyymmdd")&amp;"_P"&amp;$C805&amp;"_C"&amp;$F805&amp;"_"&amp;TRIM(RIGHT(SUBSTITUTE(TRIM(SUBSTITUTE($L805,CHAR(160)," "))," ",REPT(" ",60)),60))&amp;IF($P805="","","-"&amp;TRIM(RIGHT(SUBSTITUTE(TRIM(SUBSTITUTE($P805,CHAR(160)," "))," ",REPT(" ",60)),60)))&amp;IF($T805="","","-"&amp;TRIM(RIGHT(SUBSTITUTE(TRIM(SUBSTITUTE($T805,CHAR(160)," "))," ",REPT(" ",60)),60)))&amp;".jpg")</f>
        <v/>
      </c>
    </row>
    <row r="806" ht="42" customHeight="1">
      <c r="A806" s="268" t="n">
        <v>27672</v>
      </c>
      <c r="B806" s="264" t="inlineStr">
        <is>
          <t>Hardie-Ferodo 1000 5 October, 1975</t>
        </is>
      </c>
      <c r="C806" s="264" t="inlineStr">
        <is>
          <t>DNF</t>
        </is>
      </c>
      <c r="D806" s="264" t="inlineStr">
        <is>
          <t>B</t>
        </is>
      </c>
      <c r="E806" s="264" t="n"/>
      <c r="F806" s="264" t="n">
        <v>13</v>
      </c>
      <c r="G806" s="264" t="inlineStr">
        <is>
          <t>Bob Holden - Shell Racing</t>
        </is>
      </c>
      <c r="H806" s="264" t="n"/>
      <c r="I806" s="264" t="n"/>
      <c r="J806" s="264" t="inlineStr">
        <is>
          <t>Ford Escort RS2000</t>
        </is>
      </c>
      <c r="K806" s="264" t="inlineStr">
        <is>
          <t>1993 L4</t>
        </is>
      </c>
      <c r="L806" s="264" t="inlineStr">
        <is>
          <t>Bob Holden</t>
        </is>
      </c>
      <c r="M806" s="264" t="inlineStr">
        <is>
          <t>AUS</t>
        </is>
      </c>
      <c r="N806" s="697">
        <f>_xlfn.LET(_xlpm.d,_xlfn.XLOOKUP(L806,'[1]Birth Dates'!$A:$A,'[1]Birth Dates'!$B:$B,"",0),IF(_xlpm.d=0,"",_xlpm.d))</f>
        <v/>
      </c>
      <c r="O806" s="264">
        <f>IF(OR(N806="",A806="",NOT(ISNUMBER(N806)),N806&gt;A806),"",DATEDIF(N806,A806,"Y")&amp;" years, "&amp;DATEDIF(N806,A806,"YM")&amp;" months, "&amp;DATEDIF(N806,A806,"MD")&amp;" days")</f>
        <v/>
      </c>
      <c r="P806" s="264" t="inlineStr">
        <is>
          <t>Lyndon Arnel</t>
        </is>
      </c>
      <c r="Q806" s="264" t="inlineStr">
        <is>
          <t>AUS</t>
        </is>
      </c>
      <c r="R806" s="697">
        <f>_xlfn.LET(_xlpm.d,_xlfn.XLOOKUP(P806,'[1]Birth Dates'!$A:$A,'[1]Birth Dates'!$B:$B,"",0),IF(_xlpm.d=0,"",_xlpm.d))</f>
        <v/>
      </c>
      <c r="S806" s="264">
        <f>IF(OR(R806="",A806="",NOT(ISNUMBER(R806)),R806&gt;A806),"",DATEDIF(R806,A806,"Y")&amp;" years, "&amp;DATEDIF(R806,A806,"YM")&amp;" months, "&amp;DATEDIF(R806,A806,"MD")&amp;" days")</f>
        <v/>
      </c>
      <c r="T806" s="264" t="n"/>
      <c r="U806" s="264" t="n"/>
      <c r="V806" s="697">
        <f>_xlfn.LET(_xlpm.d,_xlfn.XLOOKUP(T806,'[1]Birth Dates'!$A:$A,'[1]Birth Dates'!$B:$B,"",0),IF(_xlpm.d=0,"",_xlpm.d))</f>
        <v/>
      </c>
      <c r="W806" s="264">
        <f>IF(OR(V806="",A806="",NOT(ISNUMBER(V806)),V806&gt;A806),"",DATEDIF(V806,A806,"Y")&amp;" years, "&amp;DATEDIF(V806,A806,"YM")&amp;" months, "&amp;DATEDIF(V806,A806,"MD")&amp;" days")</f>
        <v/>
      </c>
      <c r="X806" s="264" t="n"/>
      <c r="Y806" s="264" t="n"/>
      <c r="Z806" s="264" t="n"/>
      <c r="AA806" s="264" t="n"/>
      <c r="AB806" s="264" t="n">
        <v>40</v>
      </c>
      <c r="AC806" s="264" t="n"/>
      <c r="AD806" s="264" t="n"/>
      <c r="AE806" s="581" t="inlineStr">
        <is>
          <t>2:52.9000</t>
        </is>
      </c>
      <c r="AF806" s="418">
        <f>IF(OR(AE806="",AE806="",AE806=0),"",6.172/(AE806*24))</f>
        <v/>
      </c>
      <c r="AG806" s="269" t="n"/>
      <c r="AH806" s="581" t="inlineStr"/>
      <c r="AI806" s="418">
        <f>IF(OR(AH806="",AH806="",AH806=0),"",6.172/(AH806*24))</f>
        <v/>
      </c>
      <c r="AJ806" s="175">
        <f>IF(AND(ISNUMBER(AB806),ISNUMBER(AG806)),AB806-AG806,"")</f>
        <v/>
      </c>
      <c r="AK806" s="264" t="inlineStr">
        <is>
          <t>Bearings</t>
        </is>
      </c>
      <c r="AL806" s="264" t="n">
        <v>3</v>
      </c>
      <c r="AM806" s="484" t="n"/>
      <c r="AN806" s="671">
        <f>IF(OR(AL806="",AM806="",AM806=0),"",AL806*6.172/(AM806*24))</f>
        <v/>
      </c>
      <c r="AO806" s="477">
        <f>IF(AND(AL806=AL805,AM806&lt;&gt;"",AM805&lt;&gt;""),AM806-AM805,"")</f>
        <v/>
      </c>
      <c r="AP806" s="264" t="n"/>
      <c r="AQ806" s="581" t="inlineStr"/>
      <c r="AR806" s="418">
        <f>IF(OR(AQ806="",AQ806="",AQ806=0),"",6.172/(AQ806*24))</f>
        <v/>
      </c>
      <c r="AS806" s="436">
        <f>IF(OR(NOT(ISNUMBER(C806)),NOT(ISNUMBER(AB806))),"",IF(AG806&lt;&gt;"",AG806,AB806)-C806)</f>
        <v/>
      </c>
      <c r="AT806" s="270" t="n"/>
      <c r="AU806" s="271">
        <f>IF($B806="","",TEXT($A806,"yyyymmdd")&amp;"_P"&amp;$C806&amp;"_C"&amp;$F806&amp;"_"&amp;TRIM(RIGHT(SUBSTITUTE(TRIM(SUBSTITUTE($L806,CHAR(160)," "))," ",REPT(" ",60)),60))&amp;IF($P806="","","-"&amp;TRIM(RIGHT(SUBSTITUTE(TRIM(SUBSTITUTE($P806,CHAR(160)," "))," ",REPT(" ",60)),60)))&amp;IF($T806="","","-"&amp;TRIM(RIGHT(SUBSTITUTE(TRIM(SUBSTITUTE($T806,CHAR(160)," "))," ",REPT(" ",60)),60)))&amp;".jpg")</f>
        <v/>
      </c>
    </row>
    <row r="807" ht="42" customHeight="1">
      <c r="A807" s="268" t="n">
        <v>27672</v>
      </c>
      <c r="B807" s="264" t="inlineStr">
        <is>
          <t>Hardie-Ferodo 1000 5 October, 1975</t>
        </is>
      </c>
      <c r="C807" s="264" t="inlineStr">
        <is>
          <t>DNF</t>
        </is>
      </c>
      <c r="D807" s="264" t="inlineStr">
        <is>
          <t>C</t>
        </is>
      </c>
      <c r="E807" s="264" t="n"/>
      <c r="F807" s="264" t="n">
        <v>33</v>
      </c>
      <c r="G807" s="264" t="inlineStr">
        <is>
          <t>John Roxburgh Motors Pty Ltd [1]</t>
        </is>
      </c>
      <c r="H807" s="264" t="n"/>
      <c r="I807" s="264" t="n"/>
      <c r="J807" s="264" t="inlineStr">
        <is>
          <t>Datsun 260Z 2+2</t>
        </is>
      </c>
      <c r="K807" s="264" t="inlineStr">
        <is>
          <t>2526 L6</t>
        </is>
      </c>
      <c r="L807" s="264" t="inlineStr">
        <is>
          <t>Doug Whiteford</t>
        </is>
      </c>
      <c r="M807" s="264" t="inlineStr">
        <is>
          <t>AUS</t>
        </is>
      </c>
      <c r="N807" s="697">
        <f>_xlfn.LET(_xlpm.d,_xlfn.XLOOKUP(L807,'[1]Birth Dates'!$A:$A,'[1]Birth Dates'!$B:$B,"",0),IF(_xlpm.d=0,"",_xlpm.d))</f>
        <v/>
      </c>
      <c r="O807" s="264">
        <f>IF(OR(N807="",A807="",NOT(ISNUMBER(N807)),N807&gt;A807),"",DATEDIF(N807,A807,"Y")&amp;" years, "&amp;DATEDIF(N807,A807,"YM")&amp;" months, "&amp;DATEDIF(N807,A807,"MD")&amp;" days")</f>
        <v/>
      </c>
      <c r="P807" s="264" t="inlineStr">
        <is>
          <t>Geoff Perry</t>
        </is>
      </c>
      <c r="Q807" s="264" t="inlineStr">
        <is>
          <t>AUS</t>
        </is>
      </c>
      <c r="R807" s="697">
        <f>_xlfn.LET(_xlpm.d,_xlfn.XLOOKUP(P807,'[1]Birth Dates'!$A:$A,'[1]Birth Dates'!$B:$B,"",0),IF(_xlpm.d=0,"",_xlpm.d))</f>
        <v/>
      </c>
      <c r="S807" s="264">
        <f>IF(OR(R807="",A807="",NOT(ISNUMBER(R807)),R807&gt;A807),"",DATEDIF(R807,A807,"Y")&amp;" years, "&amp;DATEDIF(R807,A807,"YM")&amp;" months, "&amp;DATEDIF(R807,A807,"MD")&amp;" days")</f>
        <v/>
      </c>
      <c r="T807" s="264" t="n"/>
      <c r="U807" s="264" t="n"/>
      <c r="V807" s="697">
        <f>_xlfn.LET(_xlpm.d,_xlfn.XLOOKUP(T807,'[1]Birth Dates'!$A:$A,'[1]Birth Dates'!$B:$B,"",0),IF(_xlpm.d=0,"",_xlpm.d))</f>
        <v/>
      </c>
      <c r="W807" s="264">
        <f>IF(OR(V807="",A807="",NOT(ISNUMBER(V807)),V807&gt;A807),"",DATEDIF(V807,A807,"Y")&amp;" years, "&amp;DATEDIF(V807,A807,"YM")&amp;" months, "&amp;DATEDIF(V807,A807,"MD")&amp;" days")</f>
        <v/>
      </c>
      <c r="X807" s="264" t="n"/>
      <c r="Y807" s="264" t="n"/>
      <c r="Z807" s="264" t="n"/>
      <c r="AA807" s="264" t="n"/>
      <c r="AB807" s="264" t="n">
        <v>42</v>
      </c>
      <c r="AC807" s="264" t="n"/>
      <c r="AD807" s="264" t="n"/>
      <c r="AE807" s="581" t="inlineStr">
        <is>
          <t>2:53.9000</t>
        </is>
      </c>
      <c r="AF807" s="418">
        <f>IF(OR(AE807="",AE807="",AE807=0),"",6.172/(AE807*24))</f>
        <v/>
      </c>
      <c r="AG807" s="269" t="n"/>
      <c r="AH807" s="581" t="inlineStr"/>
      <c r="AI807" s="418">
        <f>IF(OR(AH807="",AH807="",AH807=0),"",6.172/(AH807*24))</f>
        <v/>
      </c>
      <c r="AJ807" s="175">
        <f>IF(AND(ISNUMBER(AB807),ISNUMBER(AG807)),AB807-AG807,"")</f>
        <v/>
      </c>
      <c r="AK807" s="264" t="inlineStr">
        <is>
          <t>Overheating</t>
        </is>
      </c>
      <c r="AL807" s="264" t="n">
        <v>3</v>
      </c>
      <c r="AM807" s="484" t="n"/>
      <c r="AN807" s="671">
        <f>IF(OR(AL807="",AM807="",AM807=0),"",AL807*6.172/(AM807*24))</f>
        <v/>
      </c>
      <c r="AO807" s="477">
        <f>IF(AND(AL807=AL806,AM807&lt;&gt;"",AM806&lt;&gt;""),AM807-AM806,"")</f>
        <v/>
      </c>
      <c r="AP807" s="264" t="n"/>
      <c r="AQ807" s="581" t="inlineStr"/>
      <c r="AR807" s="418">
        <f>IF(OR(AQ807="",AQ807="",AQ807=0),"",6.172/(AQ807*24))</f>
        <v/>
      </c>
      <c r="AS807" s="436">
        <f>IF(OR(NOT(ISNUMBER(C807)),NOT(ISNUMBER(AB807))),"",IF(AG807&lt;&gt;"",AG807,AB807)-C807)</f>
        <v/>
      </c>
      <c r="AT807" s="270" t="n"/>
      <c r="AU807" s="271">
        <f>IF($B807="","",TEXT($A807,"yyyymmdd")&amp;"_P"&amp;$C807&amp;"_C"&amp;$F807&amp;"_"&amp;TRIM(RIGHT(SUBSTITUTE(TRIM(SUBSTITUTE($L807,CHAR(160)," "))," ",REPT(" ",60)),60))&amp;IF($P807="","","-"&amp;TRIM(RIGHT(SUBSTITUTE(TRIM(SUBSTITUTE($P807,CHAR(160)," "))," ",REPT(" ",60)),60)))&amp;IF($T807="","","-"&amp;TRIM(RIGHT(SUBSTITUTE(TRIM(SUBSTITUTE($T807,CHAR(160)," "))," ",REPT(" ",60)),60)))&amp;".jpg")</f>
        <v/>
      </c>
    </row>
    <row r="808" ht="42" customHeight="1">
      <c r="A808" s="268" t="n">
        <v>27672</v>
      </c>
      <c r="B808" s="264" t="inlineStr">
        <is>
          <t>Hardie-Ferodo 1000 5 October, 1975</t>
        </is>
      </c>
      <c r="C808" s="264" t="inlineStr">
        <is>
          <t>DNQ</t>
        </is>
      </c>
      <c r="D808" s="565" t="inlineStr">
        <is>
          <t>C</t>
        </is>
      </c>
      <c r="E808" s="264" t="n"/>
      <c r="F808" s="264" t="n"/>
      <c r="G808" s="565" t="inlineStr">
        <is>
          <t>Datsun Racing Team</t>
        </is>
      </c>
      <c r="H808" s="264" t="n"/>
      <c r="I808" s="264" t="n"/>
      <c r="J808" s="264" t="inlineStr">
        <is>
          <t>Datsun 240Z</t>
        </is>
      </c>
      <c r="K808" s="264" t="inlineStr">
        <is>
          <t>2400 L6</t>
        </is>
      </c>
      <c r="L808" s="264" t="inlineStr">
        <is>
          <t>Unknown</t>
        </is>
      </c>
      <c r="M808" s="264" t="n"/>
      <c r="N808" s="698">
        <f>_xlfn.LET(_xlpm.d,_xlfn.XLOOKUP(L808,'[1]Birth Dates'!$A:$A,'[1]Birth Dates'!$B:$B,"",0),IF(_xlpm.d=0,"",_xlpm.d))</f>
        <v/>
      </c>
      <c r="O808" s="274">
        <f>IF(OR(N808="",A808="",NOT(ISNUMBER(N808)),N808&gt;A808),"",DATEDIF(N808,A808,"Y")&amp;" years, "&amp;DATEDIF(N808,A808,"YM")&amp;" months, "&amp;DATEDIF(N808,A808,"MD")&amp;" days")</f>
        <v/>
      </c>
      <c r="P808" s="565" t="inlineStr">
        <is>
          <t>Unknown</t>
        </is>
      </c>
      <c r="Q808" s="264" t="n"/>
      <c r="R808" s="698">
        <f>_xlfn.LET(_xlpm.d,_xlfn.XLOOKUP(P808,'[1]Birth Dates'!$A:$A,'[1]Birth Dates'!$B:$B,"",0),IF(_xlpm.d=0,"",_xlpm.d))</f>
        <v/>
      </c>
      <c r="S808" s="274">
        <f>IF(OR(R808="",A808="",NOT(ISNUMBER(R808)),R808&gt;A808),"",DATEDIF(R808,A808,"Y")&amp;" years, "&amp;DATEDIF(R808,A808,"YM")&amp;" months, "&amp;DATEDIF(R808,A808,"MD")&amp;" days")</f>
        <v/>
      </c>
      <c r="T808" s="264" t="n"/>
      <c r="U808" s="264" t="n"/>
      <c r="V808" s="697" t="n"/>
      <c r="W808" s="264" t="n"/>
      <c r="X808" s="264" t="n"/>
      <c r="Y808" s="264" t="n"/>
      <c r="Z808" s="264" t="n"/>
      <c r="AA808" s="264" t="n"/>
      <c r="AB808" s="264" t="n"/>
      <c r="AC808" s="264" t="n"/>
      <c r="AD808" s="264" t="n"/>
      <c r="AE808" s="581" t="inlineStr"/>
      <c r="AF808" s="418" t="n"/>
      <c r="AG808" s="269" t="n"/>
      <c r="AH808" s="581" t="inlineStr"/>
      <c r="AI808" s="418" t="n"/>
      <c r="AJ808" s="175" t="n"/>
      <c r="AK808" s="264" t="n"/>
      <c r="AL808" s="264" t="n"/>
      <c r="AM808" s="484" t="n"/>
      <c r="AN808" s="671" t="n"/>
      <c r="AO808" s="477" t="n"/>
      <c r="AP808" s="264" t="n"/>
      <c r="AQ808" s="581" t="inlineStr"/>
      <c r="AR808" s="418" t="n"/>
      <c r="AS808" s="436" t="n"/>
      <c r="AT808" s="270" t="n"/>
      <c r="AU808" s="271" t="n"/>
    </row>
    <row r="809" ht="42" customHeight="1">
      <c r="A809" s="268" t="n">
        <v>27672</v>
      </c>
      <c r="B809" s="264" t="inlineStr">
        <is>
          <t>Hardie-Ferodo 1000 5 October, 1975</t>
        </is>
      </c>
      <c r="C809" s="264" t="inlineStr">
        <is>
          <t>DNS</t>
        </is>
      </c>
      <c r="D809" s="565" t="inlineStr">
        <is>
          <t>A</t>
        </is>
      </c>
      <c r="E809" s="264" t="n"/>
      <c r="F809" s="264" t="n"/>
      <c r="G809" s="264" t="n"/>
      <c r="H809" s="264" t="n"/>
      <c r="I809" s="264" t="n"/>
      <c r="J809" s="264" t="inlineStr">
        <is>
          <t>Alfa Romeo Alfasud Ti</t>
        </is>
      </c>
      <c r="K809" s="264" t="inlineStr">
        <is>
          <t>1299 B4</t>
        </is>
      </c>
      <c r="L809" s="264" t="inlineStr">
        <is>
          <t>Peter Brown</t>
        </is>
      </c>
      <c r="M809" s="264" t="inlineStr">
        <is>
          <t>AUS</t>
        </is>
      </c>
      <c r="N809" s="698">
        <f>_xlfn.LET(_xlpm.d,_xlfn.XLOOKUP(L809,'[1]Birth Dates'!$A:$A,'[1]Birth Dates'!$B:$B,"",0),IF(_xlpm.d=0,"",_xlpm.d))</f>
        <v/>
      </c>
      <c r="O809" s="274">
        <f>IF(OR(N809="",A809="",NOT(ISNUMBER(N809)),N809&gt;A809),"",DATEDIF(N809,A809,"Y")&amp;" years, "&amp;DATEDIF(N809,A809,"YM")&amp;" months, "&amp;DATEDIF(N809,A809,"MD")&amp;" days")</f>
        <v/>
      </c>
      <c r="P809" s="565" t="inlineStr">
        <is>
          <t>Des West</t>
        </is>
      </c>
      <c r="Q809" s="264" t="inlineStr">
        <is>
          <t>AUS</t>
        </is>
      </c>
      <c r="R809" s="698">
        <f>_xlfn.LET(_xlpm.d,_xlfn.XLOOKUP(P809,'[1]Birth Dates'!$A:$A,'[1]Birth Dates'!$B:$B,"",0),IF(_xlpm.d=0,"",_xlpm.d))</f>
        <v/>
      </c>
      <c r="S809" s="274">
        <f>IF(OR(R809="",A809="",NOT(ISNUMBER(R809)),R809&gt;A809),"",DATEDIF(R809,A809,"Y")&amp;" years, "&amp;DATEDIF(R809,A809,"YM")&amp;" months, "&amp;DATEDIF(R809,A809,"MD")&amp;" days")</f>
        <v/>
      </c>
      <c r="T809" s="264" t="n"/>
      <c r="U809" s="264" t="n"/>
      <c r="V809" s="697" t="n"/>
      <c r="W809" s="264" t="n"/>
      <c r="X809" s="264" t="n"/>
      <c r="Y809" s="264" t="n"/>
      <c r="Z809" s="264" t="n"/>
      <c r="AA809" s="264" t="n"/>
      <c r="AB809" s="264" t="n"/>
      <c r="AC809" s="264" t="n"/>
      <c r="AD809" s="264" t="n"/>
      <c r="AE809" s="581" t="inlineStr"/>
      <c r="AF809" s="418" t="n"/>
      <c r="AG809" s="269" t="n"/>
      <c r="AH809" s="581" t="inlineStr"/>
      <c r="AI809" s="418" t="n"/>
      <c r="AJ809" s="175" t="n"/>
      <c r="AK809" s="264" t="n"/>
      <c r="AL809" s="264" t="n"/>
      <c r="AM809" s="484" t="n"/>
      <c r="AN809" s="671" t="n"/>
      <c r="AO809" s="477" t="n"/>
      <c r="AP809" s="264" t="n"/>
      <c r="AQ809" s="581" t="inlineStr"/>
      <c r="AR809" s="418" t="n"/>
      <c r="AS809" s="436" t="n"/>
      <c r="AT809" s="270" t="n"/>
      <c r="AU809" s="271" t="n"/>
    </row>
    <row r="810" ht="42" customHeight="1">
      <c r="A810" s="268" t="n">
        <v>27672</v>
      </c>
      <c r="B810" s="264" t="inlineStr">
        <is>
          <t>Hardie-Ferodo 1000 5 October, 1975</t>
        </is>
      </c>
      <c r="C810" s="264" t="inlineStr">
        <is>
          <t>DNS</t>
        </is>
      </c>
      <c r="D810" s="565" t="inlineStr">
        <is>
          <t>B</t>
        </is>
      </c>
      <c r="E810" s="264" t="n"/>
      <c r="F810" s="264" t="n"/>
      <c r="G810" s="264" t="n"/>
      <c r="H810" s="264" t="n"/>
      <c r="I810" s="264" t="n"/>
      <c r="J810" s="264" t="inlineStr">
        <is>
          <t>BMW 2002</t>
        </is>
      </c>
      <c r="K810" s="264" t="inlineStr">
        <is>
          <t>1990 L4</t>
        </is>
      </c>
      <c r="L810" s="264" t="inlineStr">
        <is>
          <t>Peter Granger</t>
        </is>
      </c>
      <c r="M810" s="264" t="inlineStr">
        <is>
          <t>AUS</t>
        </is>
      </c>
      <c r="N810" s="698">
        <f>_xlfn.LET(_xlpm.d,_xlfn.XLOOKUP(L810,'[1]Birth Dates'!$A:$A,'[1]Birth Dates'!$B:$B,"",0),IF(_xlpm.d=0,"",_xlpm.d))</f>
        <v/>
      </c>
      <c r="O810" s="274">
        <f>IF(OR(N810="",A810="",NOT(ISNUMBER(N810)),N810&gt;A810),"",DATEDIF(N810,A810,"Y")&amp;" years, "&amp;DATEDIF(N810,A810,"YM")&amp;" months, "&amp;DATEDIF(N810,A810,"MD")&amp;" days")</f>
        <v/>
      </c>
      <c r="P810" s="565" t="inlineStr">
        <is>
          <t>Gerry Murphy</t>
        </is>
      </c>
      <c r="Q810" s="264" t="inlineStr">
        <is>
          <t>AUS</t>
        </is>
      </c>
      <c r="R810" s="698">
        <f>_xlfn.LET(_xlpm.d,_xlfn.XLOOKUP(P810,'[1]Birth Dates'!$A:$A,'[1]Birth Dates'!$B:$B,"",0),IF(_xlpm.d=0,"",_xlpm.d))</f>
        <v/>
      </c>
      <c r="S810" s="274">
        <f>IF(OR(R810="",A810="",NOT(ISNUMBER(R810)),R810&gt;A810),"",DATEDIF(R810,A810,"Y")&amp;" years, "&amp;DATEDIF(R810,A810,"YM")&amp;" months, "&amp;DATEDIF(R810,A810,"MD")&amp;" days")</f>
        <v/>
      </c>
      <c r="T810" s="264" t="n"/>
      <c r="U810" s="264" t="n"/>
      <c r="V810" s="697" t="n"/>
      <c r="W810" s="264" t="n"/>
      <c r="X810" s="264" t="n"/>
      <c r="Y810" s="264" t="n"/>
      <c r="Z810" s="264" t="n"/>
      <c r="AA810" s="264" t="n"/>
      <c r="AB810" s="264" t="n"/>
      <c r="AC810" s="264" t="n"/>
      <c r="AD810" s="264" t="n"/>
      <c r="AE810" s="581" t="inlineStr"/>
      <c r="AF810" s="418" t="n"/>
      <c r="AG810" s="269" t="n"/>
      <c r="AH810" s="581" t="inlineStr"/>
      <c r="AI810" s="418" t="n"/>
      <c r="AJ810" s="175" t="n"/>
      <c r="AK810" s="264" t="n"/>
      <c r="AL810" s="264" t="n"/>
      <c r="AM810" s="484" t="n"/>
      <c r="AN810" s="671" t="n"/>
      <c r="AO810" s="477" t="n"/>
      <c r="AP810" s="264" t="n"/>
      <c r="AQ810" s="581" t="inlineStr"/>
      <c r="AR810" s="418" t="n"/>
      <c r="AS810" s="436" t="n"/>
      <c r="AT810" s="270" t="n"/>
      <c r="AU810" s="271" t="n"/>
    </row>
    <row r="811" ht="42" customHeight="1">
      <c r="A811" s="268" t="n">
        <v>27672</v>
      </c>
      <c r="B811" s="264" t="inlineStr">
        <is>
          <t>Hardie-Ferodo 1000 5 October, 1975</t>
        </is>
      </c>
      <c r="C811" s="264" t="inlineStr">
        <is>
          <t>DNS</t>
        </is>
      </c>
      <c r="D811" s="565" t="inlineStr">
        <is>
          <t>A</t>
        </is>
      </c>
      <c r="E811" s="264" t="n"/>
      <c r="F811" s="264" t="n"/>
      <c r="G811" s="565" t="inlineStr">
        <is>
          <t>Datsun Racing Team</t>
        </is>
      </c>
      <c r="H811" s="264" t="n"/>
      <c r="I811" s="264" t="n"/>
      <c r="J811" s="264" t="inlineStr">
        <is>
          <t>Datsun 1200</t>
        </is>
      </c>
      <c r="K811" s="264" t="inlineStr">
        <is>
          <t>1171 L4</t>
        </is>
      </c>
      <c r="L811" s="264" t="inlineStr">
        <is>
          <t>John Leighton</t>
        </is>
      </c>
      <c r="M811" s="264" t="inlineStr">
        <is>
          <t>AUS</t>
        </is>
      </c>
      <c r="N811" s="698">
        <f>_xlfn.LET(_xlpm.d,_xlfn.XLOOKUP(L811,'[1]Birth Dates'!$A:$A,'[1]Birth Dates'!$B:$B,"",0),IF(_xlpm.d=0,"",_xlpm.d))</f>
        <v/>
      </c>
      <c r="O811" s="274">
        <f>IF(OR(N811="",A811="",NOT(ISNUMBER(N811)),N811&gt;A811),"",DATEDIF(N811,A811,"Y")&amp;" years, "&amp;DATEDIF(N811,A811,"YM")&amp;" months, "&amp;DATEDIF(N811,A811,"MD")&amp;" days")</f>
        <v/>
      </c>
      <c r="P811" s="565" t="inlineStr">
        <is>
          <t>Roger Bonhomme</t>
        </is>
      </c>
      <c r="Q811" s="264" t="inlineStr">
        <is>
          <t>AUS</t>
        </is>
      </c>
      <c r="R811" s="698">
        <f>_xlfn.LET(_xlpm.d,_xlfn.XLOOKUP(P811,'[1]Birth Dates'!$A:$A,'[1]Birth Dates'!$B:$B,"",0),IF(_xlpm.d=0,"",_xlpm.d))</f>
        <v/>
      </c>
      <c r="S811" s="274">
        <f>IF(OR(R811="",A811="",NOT(ISNUMBER(R811)),R811&gt;A811),"",DATEDIF(R811,A811,"Y")&amp;" years, "&amp;DATEDIF(R811,A811,"YM")&amp;" months, "&amp;DATEDIF(R811,A811,"MD")&amp;" days")</f>
        <v/>
      </c>
      <c r="T811" s="264" t="n"/>
      <c r="U811" s="264" t="n"/>
      <c r="V811" s="697" t="n"/>
      <c r="W811" s="264" t="n"/>
      <c r="X811" s="264" t="n"/>
      <c r="Y811" s="264" t="n"/>
      <c r="Z811" s="264" t="n"/>
      <c r="AA811" s="264" t="n"/>
      <c r="AB811" s="264" t="n"/>
      <c r="AC811" s="264" t="n"/>
      <c r="AD811" s="264" t="n"/>
      <c r="AE811" s="581" t="inlineStr"/>
      <c r="AF811" s="418" t="n"/>
      <c r="AG811" s="269" t="n"/>
      <c r="AH811" s="581" t="inlineStr"/>
      <c r="AI811" s="418" t="n"/>
      <c r="AJ811" s="175" t="n"/>
      <c r="AK811" s="264" t="n"/>
      <c r="AL811" s="264" t="n"/>
      <c r="AM811" s="484" t="n"/>
      <c r="AN811" s="671" t="n"/>
      <c r="AO811" s="477" t="n"/>
      <c r="AP811" s="264" t="n"/>
      <c r="AQ811" s="581" t="inlineStr"/>
      <c r="AR811" s="418" t="n"/>
      <c r="AS811" s="436" t="n"/>
      <c r="AT811" s="270" t="n"/>
      <c r="AU811" s="271" t="n"/>
    </row>
    <row r="812" ht="42" customHeight="1">
      <c r="A812" s="268" t="n">
        <v>27672</v>
      </c>
      <c r="B812" s="264" t="inlineStr">
        <is>
          <t>Hardie-Ferodo 1000 5 October, 1975</t>
        </is>
      </c>
      <c r="C812" s="264" t="inlineStr">
        <is>
          <t>DNS</t>
        </is>
      </c>
      <c r="D812" s="565" t="inlineStr">
        <is>
          <t>B</t>
        </is>
      </c>
      <c r="E812" s="264" t="n"/>
      <c r="F812" s="264" t="n"/>
      <c r="G812" s="264" t="n"/>
      <c r="H812" s="264" t="n"/>
      <c r="I812" s="264" t="n"/>
      <c r="J812" s="264" t="inlineStr">
        <is>
          <t>Ford Escort RS2000</t>
        </is>
      </c>
      <c r="K812" s="264" t="inlineStr">
        <is>
          <t>1993 L4</t>
        </is>
      </c>
      <c r="L812" s="264" t="inlineStr">
        <is>
          <t>Geoff Leeds</t>
        </is>
      </c>
      <c r="M812" s="264" t="inlineStr">
        <is>
          <t>AUS</t>
        </is>
      </c>
      <c r="N812" s="698">
        <f>_xlfn.LET(_xlpm.d,_xlfn.XLOOKUP(L812,'[1]Birth Dates'!$A:$A,'[1]Birth Dates'!$B:$B,"",0),IF(_xlpm.d=0,"",_xlpm.d))</f>
        <v/>
      </c>
      <c r="O812" s="274">
        <f>IF(OR(N812="",A812="",NOT(ISNUMBER(N812)),N812&gt;A812),"",DATEDIF(N812,A812,"Y")&amp;" years, "&amp;DATEDIF(N812,A812,"YM")&amp;" months, "&amp;DATEDIF(N812,A812,"MD")&amp;" days")</f>
        <v/>
      </c>
      <c r="P812" s="565" t="inlineStr">
        <is>
          <t>John English</t>
        </is>
      </c>
      <c r="Q812" s="264" t="inlineStr">
        <is>
          <t>AUS</t>
        </is>
      </c>
      <c r="R812" s="698">
        <f>_xlfn.LET(_xlpm.d,_xlfn.XLOOKUP(P812,'[1]Birth Dates'!$A:$A,'[1]Birth Dates'!$B:$B,"",0),IF(_xlpm.d=0,"",_xlpm.d))</f>
        <v/>
      </c>
      <c r="S812" s="274">
        <f>IF(OR(R812="",A812="",NOT(ISNUMBER(R812)),R812&gt;A812),"",DATEDIF(R812,A812,"Y")&amp;" years, "&amp;DATEDIF(R812,A812,"YM")&amp;" months, "&amp;DATEDIF(R812,A812,"MD")&amp;" days")</f>
        <v/>
      </c>
      <c r="T812" s="264" t="n"/>
      <c r="U812" s="264" t="n"/>
      <c r="V812" s="697" t="n"/>
      <c r="W812" s="264" t="n"/>
      <c r="X812" s="264" t="n"/>
      <c r="Y812" s="264" t="n"/>
      <c r="Z812" s="264" t="n"/>
      <c r="AA812" s="264" t="n"/>
      <c r="AB812" s="264" t="n"/>
      <c r="AC812" s="264" t="n"/>
      <c r="AD812" s="264" t="n"/>
      <c r="AE812" s="581" t="inlineStr"/>
      <c r="AF812" s="418" t="n"/>
      <c r="AG812" s="269" t="n"/>
      <c r="AH812" s="581" t="inlineStr"/>
      <c r="AI812" s="418" t="n"/>
      <c r="AJ812" s="175" t="n"/>
      <c r="AK812" s="264" t="n"/>
      <c r="AL812" s="264" t="n"/>
      <c r="AM812" s="484" t="n"/>
      <c r="AN812" s="671" t="n"/>
      <c r="AO812" s="477" t="n"/>
      <c r="AP812" s="264" t="n"/>
      <c r="AQ812" s="581" t="inlineStr"/>
      <c r="AR812" s="418" t="n"/>
      <c r="AS812" s="436" t="n"/>
      <c r="AT812" s="270" t="n"/>
      <c r="AU812" s="271" t="n"/>
    </row>
    <row r="813" ht="42" customHeight="1">
      <c r="A813" s="268" t="n">
        <v>27672</v>
      </c>
      <c r="B813" s="264" t="inlineStr">
        <is>
          <t>Hardie-Ferodo 1000 5 October, 1975</t>
        </is>
      </c>
      <c r="C813" s="264" t="inlineStr">
        <is>
          <t>DNS</t>
        </is>
      </c>
      <c r="D813" s="565" t="inlineStr">
        <is>
          <t>D</t>
        </is>
      </c>
      <c r="E813" s="264" t="n"/>
      <c r="F813" s="264" t="n"/>
      <c r="G813" s="264" t="n"/>
      <c r="H813" s="264" t="n"/>
      <c r="I813" s="264" t="n"/>
      <c r="J813" s="264" t="inlineStr">
        <is>
          <t>Holden Torana LH L34</t>
        </is>
      </c>
      <c r="K813" s="264" t="inlineStr">
        <is>
          <t>5044 V8</t>
        </is>
      </c>
      <c r="L813" s="264" t="inlineStr">
        <is>
          <t>Les Grose</t>
        </is>
      </c>
      <c r="M813" s="264" t="inlineStr">
        <is>
          <t>AUS</t>
        </is>
      </c>
      <c r="N813" s="698">
        <f>_xlfn.LET(_xlpm.d,_xlfn.XLOOKUP(L813,'[1]Birth Dates'!$A:$A,'[1]Birth Dates'!$B:$B,"",0),IF(_xlpm.d=0,"",_xlpm.d))</f>
        <v/>
      </c>
      <c r="O813" s="274">
        <f>IF(OR(N813="",A813="",NOT(ISNUMBER(N813)),N813&gt;A813),"",DATEDIF(N813,A813,"Y")&amp;" years, "&amp;DATEDIF(N813,A813,"YM")&amp;" months, "&amp;DATEDIF(N813,A813,"MD")&amp;" days")</f>
        <v/>
      </c>
      <c r="P813" s="565" t="inlineStr">
        <is>
          <t>Doug Chivas</t>
        </is>
      </c>
      <c r="Q813" s="264" t="inlineStr">
        <is>
          <t>AUS</t>
        </is>
      </c>
      <c r="R813" s="698">
        <f>_xlfn.LET(_xlpm.d,_xlfn.XLOOKUP(P813,'[1]Birth Dates'!$A:$A,'[1]Birth Dates'!$B:$B,"",0),IF(_xlpm.d=0,"",_xlpm.d))</f>
        <v/>
      </c>
      <c r="S813" s="274">
        <f>IF(OR(R813="",A813="",NOT(ISNUMBER(R813)),R813&gt;A813),"",DATEDIF(R813,A813,"Y")&amp;" years, "&amp;DATEDIF(R813,A813,"YM")&amp;" months, "&amp;DATEDIF(R813,A813,"MD")&amp;" days")</f>
        <v/>
      </c>
      <c r="T813" s="264" t="n"/>
      <c r="U813" s="264" t="n"/>
      <c r="V813" s="697" t="n"/>
      <c r="W813" s="264" t="n"/>
      <c r="X813" s="264" t="n"/>
      <c r="Y813" s="264" t="n"/>
      <c r="Z813" s="264" t="n"/>
      <c r="AA813" s="264" t="n"/>
      <c r="AB813" s="264" t="n"/>
      <c r="AC813" s="264" t="n"/>
      <c r="AD813" s="264" t="n"/>
      <c r="AE813" s="581" t="inlineStr"/>
      <c r="AF813" s="418" t="n"/>
      <c r="AG813" s="269" t="n"/>
      <c r="AH813" s="581" t="inlineStr"/>
      <c r="AI813" s="418" t="n"/>
      <c r="AJ813" s="175" t="n"/>
      <c r="AK813" s="264" t="n"/>
      <c r="AL813" s="264" t="n"/>
      <c r="AM813" s="484" t="n"/>
      <c r="AN813" s="671" t="n"/>
      <c r="AO813" s="477" t="n"/>
      <c r="AP813" s="264" t="n"/>
      <c r="AQ813" s="581" t="inlineStr"/>
      <c r="AR813" s="418" t="n"/>
      <c r="AS813" s="436" t="n"/>
      <c r="AT813" s="270" t="n"/>
      <c r="AU813" s="271" t="n"/>
    </row>
    <row r="814" ht="42" customHeight="1">
      <c r="A814" s="268" t="n">
        <v>27672</v>
      </c>
      <c r="B814" s="264" t="inlineStr">
        <is>
          <t>Hardie-Ferodo 1000 5 October, 1975</t>
        </is>
      </c>
      <c r="C814" s="264" t="inlineStr">
        <is>
          <t>DNS</t>
        </is>
      </c>
      <c r="D814" s="264" t="inlineStr">
        <is>
          <t>C</t>
        </is>
      </c>
      <c r="E814" s="264" t="n"/>
      <c r="F814" s="264" t="n"/>
      <c r="G814" s="264" t="n"/>
      <c r="H814" s="264" t="n"/>
      <c r="I814" s="264" t="n"/>
      <c r="J814" s="264" t="inlineStr">
        <is>
          <t>Mazda Savanna RX-3</t>
        </is>
      </c>
      <c r="K814" s="264" t="inlineStr">
        <is>
          <t>2292 eq R2</t>
        </is>
      </c>
      <c r="L814" s="264" t="inlineStr">
        <is>
          <t>Gary Cooke</t>
        </is>
      </c>
      <c r="M814" s="264" t="inlineStr">
        <is>
          <t>AUS</t>
        </is>
      </c>
      <c r="N814" s="698">
        <f>_xlfn.LET(_xlpm.d,_xlfn.XLOOKUP(L814,'[1]Birth Dates'!$A:$A,'[1]Birth Dates'!$B:$B,"",0),IF(_xlpm.d=0,"",_xlpm.d))</f>
        <v/>
      </c>
      <c r="O814" s="274">
        <f>IF(OR(N814="",A814="",NOT(ISNUMBER(N814)),N814&gt;A814),"",DATEDIF(N814,A814,"Y")&amp;" years, "&amp;DATEDIF(N814,A814,"YM")&amp;" months, "&amp;DATEDIF(N814,A814,"MD")&amp;" days")</f>
        <v/>
      </c>
      <c r="P814" s="565" t="inlineStr">
        <is>
          <t>Neil Manson</t>
        </is>
      </c>
      <c r="Q814" s="264" t="inlineStr">
        <is>
          <t>AUS</t>
        </is>
      </c>
      <c r="R814" s="698">
        <f>_xlfn.LET(_xlpm.d,_xlfn.XLOOKUP(P814,'[1]Birth Dates'!$A:$A,'[1]Birth Dates'!$B:$B,"",0),IF(_xlpm.d=0,"",_xlpm.d))</f>
        <v/>
      </c>
      <c r="S814" s="274">
        <f>IF(OR(R814="",A814="",NOT(ISNUMBER(R814)),R814&gt;A814),"",DATEDIF(R814,A814,"Y")&amp;" years, "&amp;DATEDIF(R814,A814,"YM")&amp;" months, "&amp;DATEDIF(R814,A814,"MD")&amp;" days")</f>
        <v/>
      </c>
      <c r="T814" s="264" t="n"/>
      <c r="U814" s="264" t="n"/>
      <c r="V814" s="697" t="n"/>
      <c r="W814" s="264" t="n"/>
      <c r="X814" s="264" t="n"/>
      <c r="Y814" s="264" t="n"/>
      <c r="Z814" s="264" t="n"/>
      <c r="AA814" s="264" t="n"/>
      <c r="AB814" s="264" t="n"/>
      <c r="AC814" s="264" t="n"/>
      <c r="AD814" s="264" t="n"/>
      <c r="AE814" s="581" t="inlineStr"/>
      <c r="AF814" s="418" t="n"/>
      <c r="AG814" s="269" t="n"/>
      <c r="AH814" s="581" t="inlineStr"/>
      <c r="AI814" s="418" t="n"/>
      <c r="AJ814" s="175" t="n"/>
      <c r="AK814" s="264" t="n"/>
      <c r="AL814" s="264" t="n"/>
      <c r="AM814" s="484" t="n"/>
      <c r="AN814" s="671" t="n"/>
      <c r="AO814" s="477" t="n"/>
      <c r="AP814" s="264" t="n"/>
      <c r="AQ814" s="581" t="inlineStr"/>
      <c r="AR814" s="418" t="n"/>
      <c r="AS814" s="436" t="n"/>
      <c r="AT814" s="270" t="n"/>
      <c r="AU814" s="271" t="n"/>
    </row>
    <row r="815" ht="42" customFormat="1" customHeight="1" s="240">
      <c r="A815" s="278" t="n">
        <v>28036</v>
      </c>
      <c r="B815" s="273" t="inlineStr">
        <is>
          <t>Hardie-Ferodo 1000 3 October, 1976</t>
        </is>
      </c>
      <c r="C815" s="273" t="n">
        <v>1</v>
      </c>
      <c r="D815" s="273" t="inlineStr">
        <is>
          <t>D - 3001cc - 6000cc</t>
        </is>
      </c>
      <c r="E815" s="273" t="n">
        <v>1</v>
      </c>
      <c r="F815" s="273" t="n">
        <v>7</v>
      </c>
      <c r="G815" s="273" t="inlineStr">
        <is>
          <t>Ron Hodgson Motors</t>
        </is>
      </c>
      <c r="H815" s="273" t="n"/>
      <c r="I815" s="273" t="n"/>
      <c r="J815" s="273" t="inlineStr">
        <is>
          <t>Holden LH Torana SL/R 5000 L34</t>
        </is>
      </c>
      <c r="K815" s="273" t="inlineStr">
        <is>
          <t>5044 V8</t>
        </is>
      </c>
      <c r="L815" s="273" t="inlineStr">
        <is>
          <t>Bob Morris</t>
        </is>
      </c>
      <c r="M815" s="273" t="inlineStr">
        <is>
          <t>AUS</t>
        </is>
      </c>
      <c r="N815" s="698">
        <f>_xlfn.LET(_xlpm.d,_xlfn.XLOOKUP(L815,'[1]Birth Dates'!$A:$A,'[1]Birth Dates'!$B:$B,"",0),IF(_xlpm.d=0,"",_xlpm.d))</f>
        <v/>
      </c>
      <c r="O815" s="274">
        <f>IF(OR(N815="",A815="",NOT(ISNUMBER(N815)),N815&gt;A815),"",DATEDIF(N815,A815,"Y")&amp;" years, "&amp;DATEDIF(N815,A815,"YM")&amp;" months, "&amp;DATEDIF(N815,A815,"MD")&amp;" days")</f>
        <v/>
      </c>
      <c r="P815" s="273" t="inlineStr">
        <is>
          <t>John Fitzpatrick</t>
        </is>
      </c>
      <c r="Q815" s="273" t="inlineStr">
        <is>
          <t>GBR</t>
        </is>
      </c>
      <c r="R815" s="698">
        <f>_xlfn.LET(_xlpm.d,_xlfn.XLOOKUP(P815,'[1]Birth Dates'!$A:$A,'[1]Birth Dates'!$B:$B,"",0),IF(_xlpm.d=0,"",_xlpm.d))</f>
        <v/>
      </c>
      <c r="S815" s="274">
        <f>IF(OR(R815="",A815="",NOT(ISNUMBER(R815)),R815&gt;A815),"",DATEDIF(R815,A815,"Y")&amp;" years, "&amp;DATEDIF(R815,A815,"YM")&amp;" months, "&amp;DATEDIF(R815,A815,"MD")&amp;" days")</f>
        <v/>
      </c>
      <c r="T815" s="273" t="n"/>
      <c r="U815" s="273" t="n"/>
      <c r="V815" s="698">
        <f>_xlfn.LET(_xlpm.d,_xlfn.XLOOKUP(T815,'[1]Birth Dates'!$A:$A,'[1]Birth Dates'!$B:$B,"",0),IF(_xlpm.d=0,"",_xlpm.d))</f>
        <v/>
      </c>
      <c r="W815" s="274">
        <f>IF(OR(V815="",A815="",NOT(ISNUMBER(V815)),V815&gt;A815),"",DATEDIF(V815,A815,"Y")&amp;" years, "&amp;DATEDIF(V815,A815,"YM")&amp;" months, "&amp;DATEDIF(V815,A815,"MD")&amp;" days")</f>
        <v/>
      </c>
      <c r="X815" s="274" t="n"/>
      <c r="Y815" s="274" t="n"/>
      <c r="Z815" s="274" t="n"/>
      <c r="AA815" s="274" t="n"/>
      <c r="AB815" s="273" t="n">
        <v>4</v>
      </c>
      <c r="AC815" s="273" t="n"/>
      <c r="AD815" s="273" t="n"/>
      <c r="AE815" s="582" t="inlineStr">
        <is>
          <t>2:26.4000</t>
        </is>
      </c>
      <c r="AF815" s="418">
        <f>IF(OR(AE815="",AE815="",AE815=0),"",6.172/(AE815*24))</f>
        <v/>
      </c>
      <c r="AG815" s="275" t="n"/>
      <c r="AH815" s="582" t="inlineStr"/>
      <c r="AI815" s="418">
        <f>IF(OR(AH815="",AH815="",AH815=0),"",6.172/(AH815*24))</f>
        <v/>
      </c>
      <c r="AJ815" s="175">
        <f>IF(AND(ISNUMBER(AB815),ISNUMBER(AG815)),AB815-AG815,"")</f>
        <v/>
      </c>
      <c r="AK815" s="273" t="n"/>
      <c r="AL815" s="273" t="n">
        <v>163</v>
      </c>
      <c r="AM815" s="498" t="n">
        <v>0.2966666666666667</v>
      </c>
      <c r="AN815" s="671">
        <f>IF(OR(AL815="",AM815="",AM815=0),"",AL815*6.172/(AM815*24))</f>
        <v/>
      </c>
      <c r="AO815" s="477">
        <f>IF(AND(AL815=AL807,AM815&lt;&gt;"",AM807&lt;&gt;""),AM815-AM807,"")</f>
        <v/>
      </c>
      <c r="AP815" s="273" t="n"/>
      <c r="AQ815" s="582" t="inlineStr"/>
      <c r="AR815" s="418">
        <f>IF(OR(AQ815="",AQ815="",AQ815=0),"",6.172/(AQ815*24))</f>
        <v/>
      </c>
      <c r="AS815" s="436">
        <f>IF(OR(NOT(ISNUMBER(C815)),NOT(ISNUMBER(AB815))),"",IF(AG815&lt;&gt;"",AG815,AB815)-C815)</f>
        <v/>
      </c>
      <c r="AT815" s="276" t="n"/>
      <c r="AU815" s="277">
        <f>IF($B815="","",TEXT($A815,"yyyymmdd")&amp;"_P"&amp;$C815&amp;"_C"&amp;$F815&amp;"_"&amp;TRIM(RIGHT(SUBSTITUTE(TRIM(SUBSTITUTE($L815,CHAR(160)," "))," ",REPT(" ",60)),60))&amp;IF($P815="","","-"&amp;TRIM(RIGHT(SUBSTITUTE(TRIM(SUBSTITUTE($P815,CHAR(160)," "))," ",REPT(" ",60)),60)))&amp;IF($T815="","","-"&amp;TRIM(RIGHT(SUBSTITUTE(TRIM(SUBSTITUTE($T815,CHAR(160)," "))," ",REPT(" ",60)),60)))&amp;".jpg")</f>
        <v/>
      </c>
    </row>
    <row r="816" ht="42" customHeight="1">
      <c r="A816" s="278" t="n">
        <v>28036</v>
      </c>
      <c r="B816" s="274" t="inlineStr">
        <is>
          <t>Hardie-Ferodo 1000 3 October, 1976</t>
        </is>
      </c>
      <c r="C816" s="274" t="n">
        <v>2</v>
      </c>
      <c r="D816" s="274" t="inlineStr">
        <is>
          <t>D - 3001cc - 6000cc</t>
        </is>
      </c>
      <c r="E816" s="274" t="n">
        <v>2</v>
      </c>
      <c r="F816" s="274" t="n">
        <v>1</v>
      </c>
      <c r="G816" s="274" t="inlineStr">
        <is>
          <t>Marlboro Holden Dealer Team</t>
        </is>
      </c>
      <c r="H816" s="274" t="n"/>
      <c r="I816" s="274" t="n"/>
      <c r="J816" s="274" t="inlineStr">
        <is>
          <t>Holden LH Torana SL/R 5000 L34</t>
        </is>
      </c>
      <c r="K816" s="274" t="inlineStr">
        <is>
          <t>5044 V8</t>
        </is>
      </c>
      <c r="L816" s="274" t="inlineStr">
        <is>
          <t>Colin Bond</t>
        </is>
      </c>
      <c r="M816" s="274" t="inlineStr">
        <is>
          <t>AUS</t>
        </is>
      </c>
      <c r="N816" s="698">
        <f>_xlfn.LET(_xlpm.d,_xlfn.XLOOKUP(L816,'[1]Birth Dates'!$A:$A,'[1]Birth Dates'!$B:$B,"",0),IF(_xlpm.d=0,"",_xlpm.d))</f>
        <v/>
      </c>
      <c r="O816" s="274">
        <f>IF(OR(N816="",A816="",NOT(ISNUMBER(N816)),N816&gt;A816),"",DATEDIF(N816,A816,"Y")&amp;" years, "&amp;DATEDIF(N816,A816,"YM")&amp;" months, "&amp;DATEDIF(N816,A816,"MD")&amp;" days")</f>
        <v/>
      </c>
      <c r="P816" s="274" t="inlineStr">
        <is>
          <t>John Harvey</t>
        </is>
      </c>
      <c r="Q816" s="274" t="inlineStr">
        <is>
          <t>AUS</t>
        </is>
      </c>
      <c r="R816" s="698">
        <f>_xlfn.LET(_xlpm.d,_xlfn.XLOOKUP(P816,'[1]Birth Dates'!$A:$A,'[1]Birth Dates'!$B:$B,"",0),IF(_xlpm.d=0,"",_xlpm.d))</f>
        <v/>
      </c>
      <c r="S816" s="274">
        <f>IF(OR(R816="",A816="",NOT(ISNUMBER(R816)),R816&gt;A816),"",DATEDIF(R816,A816,"Y")&amp;" years, "&amp;DATEDIF(R816,A816,"YM")&amp;" months, "&amp;DATEDIF(R816,A816,"MD")&amp;" days")</f>
        <v/>
      </c>
      <c r="T816" s="274" t="n"/>
      <c r="U816" s="274" t="n"/>
      <c r="V816" s="698">
        <f>_xlfn.LET(_xlpm.d,_xlfn.XLOOKUP(T816,'[1]Birth Dates'!$A:$A,'[1]Birth Dates'!$B:$B,"",0),IF(_xlpm.d=0,"",_xlpm.d))</f>
        <v/>
      </c>
      <c r="W816" s="274">
        <f>IF(OR(V816="",A816="",NOT(ISNUMBER(V816)),V816&gt;A816),"",DATEDIF(V816,A816,"Y")&amp;" years, "&amp;DATEDIF(V816,A816,"YM")&amp;" months, "&amp;DATEDIF(V816,A816,"MD")&amp;" days")</f>
        <v/>
      </c>
      <c r="X816" s="274" t="n"/>
      <c r="Y816" s="274" t="n"/>
      <c r="Z816" s="274" t="n"/>
      <c r="AA816" s="274" t="n"/>
      <c r="AB816" s="274" t="n">
        <v>3</v>
      </c>
      <c r="AC816" s="274" t="n"/>
      <c r="AD816" s="274" t="n"/>
      <c r="AE816" s="583" t="inlineStr">
        <is>
          <t>2:26.2000</t>
        </is>
      </c>
      <c r="AF816" s="418">
        <f>IF(OR(AE816="",AE816="",AE816=0),"",6.172/(AE816*24))</f>
        <v/>
      </c>
      <c r="AG816" s="279" t="n"/>
      <c r="AH816" s="583" t="inlineStr"/>
      <c r="AI816" s="418">
        <f>IF(OR(AH816="",AH816="",AH816=0),"",6.172/(AH816*24))</f>
        <v/>
      </c>
      <c r="AJ816" s="175">
        <f>IF(AND(ISNUMBER(AB816),ISNUMBER(AG816)),AB816-AG816,"")</f>
        <v/>
      </c>
      <c r="AK816" s="274" t="n"/>
      <c r="AL816" s="274" t="n">
        <v>163</v>
      </c>
      <c r="AM816" s="499" t="n">
        <v>0.2972256944444444</v>
      </c>
      <c r="AN816" s="671">
        <f>IF(OR(AL816="",AM816="",AM816=0),"",AL816*6.172/(AM816*24))</f>
        <v/>
      </c>
      <c r="AO816" s="477">
        <f>IF(AND(AL816=AL815,AM816&lt;&gt;"",AM815&lt;&gt;""),AM816-AM815,"")</f>
        <v/>
      </c>
      <c r="AP816" s="274" t="n"/>
      <c r="AQ816" s="583" t="inlineStr"/>
      <c r="AR816" s="418">
        <f>IF(OR(AQ816="",AQ816="",AQ816=0),"",6.172/(AQ816*24))</f>
        <v/>
      </c>
      <c r="AS816" s="436">
        <f>IF(OR(NOT(ISNUMBER(C816)),NOT(ISNUMBER(AB816))),"",IF(AG816&lt;&gt;"",AG816,AB816)-C816)</f>
        <v/>
      </c>
      <c r="AT816" s="280" t="n"/>
      <c r="AU816" s="281">
        <f>IF($B816="","",TEXT($A816,"yyyymmdd")&amp;"_P"&amp;$C816&amp;"_C"&amp;$F816&amp;"_"&amp;TRIM(RIGHT(SUBSTITUTE(TRIM(SUBSTITUTE($L816,CHAR(160)," "))," ",REPT(" ",60)),60))&amp;IF($P816="","","-"&amp;TRIM(RIGHT(SUBSTITUTE(TRIM(SUBSTITUTE($P816,CHAR(160)," "))," ",REPT(" ",60)),60)))&amp;IF($T816="","","-"&amp;TRIM(RIGHT(SUBSTITUTE(TRIM(SUBSTITUTE($T816,CHAR(160)," "))," ",REPT(" ",60)),60)))&amp;".jpg")</f>
        <v/>
      </c>
    </row>
    <row r="817" ht="42" customHeight="1">
      <c r="A817" s="278" t="n">
        <v>28036</v>
      </c>
      <c r="B817" s="274" t="inlineStr">
        <is>
          <t>Hardie-Ferodo 1000 3 October, 1976</t>
        </is>
      </c>
      <c r="C817" s="274" t="n">
        <v>3</v>
      </c>
      <c r="D817" s="274" t="inlineStr">
        <is>
          <t>D - 3001cc - 6000cc</t>
        </is>
      </c>
      <c r="E817" s="274" t="n">
        <v>3</v>
      </c>
      <c r="F817" s="274" t="n">
        <v>5</v>
      </c>
      <c r="G817" s="274" t="inlineStr">
        <is>
          <t>Team Brock</t>
        </is>
      </c>
      <c r="H817" s="274" t="n"/>
      <c r="I817" s="274" t="n"/>
      <c r="J817" s="274" t="inlineStr">
        <is>
          <t>Holden LH Torana SL/R 5000 L34</t>
        </is>
      </c>
      <c r="K817" s="274" t="inlineStr">
        <is>
          <t>5044 V8</t>
        </is>
      </c>
      <c r="L817" s="274" t="inlineStr">
        <is>
          <t>Peter Brock</t>
        </is>
      </c>
      <c r="M817" s="274" t="inlineStr">
        <is>
          <t>AUS</t>
        </is>
      </c>
      <c r="N817" s="698">
        <f>_xlfn.LET(_xlpm.d,_xlfn.XLOOKUP(L817,'[1]Birth Dates'!$A:$A,'[1]Birth Dates'!$B:$B,"",0),IF(_xlpm.d=0,"",_xlpm.d))</f>
        <v/>
      </c>
      <c r="O817" s="274">
        <f>IF(OR(N817="",A817="",NOT(ISNUMBER(N817)),N817&gt;A817),"",DATEDIF(N817,A817,"Y")&amp;" years, "&amp;DATEDIF(N817,A817,"YM")&amp;" months, "&amp;DATEDIF(N817,A817,"MD")&amp;" days")</f>
        <v/>
      </c>
      <c r="P817" s="274" t="inlineStr">
        <is>
          <t>Phil Brock</t>
        </is>
      </c>
      <c r="Q817" s="274" t="inlineStr">
        <is>
          <t>AUS</t>
        </is>
      </c>
      <c r="R817" s="698">
        <f>_xlfn.LET(_xlpm.d,_xlfn.XLOOKUP(P817,'[1]Birth Dates'!$A:$A,'[1]Birth Dates'!$B:$B,"",0),IF(_xlpm.d=0,"",_xlpm.d))</f>
        <v/>
      </c>
      <c r="S817" s="274">
        <f>IF(OR(R817="",A817="",NOT(ISNUMBER(R817)),R817&gt;A817),"",DATEDIF(R817,A817,"Y")&amp;" years, "&amp;DATEDIF(R817,A817,"YM")&amp;" months, "&amp;DATEDIF(R817,A817,"MD")&amp;" days")</f>
        <v/>
      </c>
      <c r="T817" s="274" t="n"/>
      <c r="U817" s="274" t="n"/>
      <c r="V817" s="698">
        <f>_xlfn.LET(_xlpm.d,_xlfn.XLOOKUP(T817,'[1]Birth Dates'!$A:$A,'[1]Birth Dates'!$B:$B,"",0),IF(_xlpm.d=0,"",_xlpm.d))</f>
        <v/>
      </c>
      <c r="W817" s="274">
        <f>IF(OR(V817="",A817="",NOT(ISNUMBER(V817)),V817&gt;A817),"",DATEDIF(V817,A817,"Y")&amp;" years, "&amp;DATEDIF(V817,A817,"YM")&amp;" months, "&amp;DATEDIF(V817,A817,"MD")&amp;" days")</f>
        <v/>
      </c>
      <c r="X817" s="274" t="n"/>
      <c r="Y817" s="274" t="n"/>
      <c r="Z817" s="274" t="n"/>
      <c r="AA817" s="274" t="n"/>
      <c r="AB817" s="274" t="n">
        <v>2</v>
      </c>
      <c r="AC817" s="274" t="n"/>
      <c r="AD817" s="274" t="n"/>
      <c r="AE817" s="583" t="inlineStr">
        <is>
          <t>2:25.1000</t>
        </is>
      </c>
      <c r="AF817" s="418">
        <f>IF(OR(AE817="",AE817="",AE817=0),"",6.172/(AE817*24))</f>
        <v/>
      </c>
      <c r="AG817" s="279" t="n"/>
      <c r="AH817" s="583" t="inlineStr"/>
      <c r="AI817" s="418">
        <f>IF(OR(AH817="",AH817="",AH817=0),"",6.172/(AH817*24))</f>
        <v/>
      </c>
      <c r="AJ817" s="175">
        <f>IF(AND(ISNUMBER(AB817),ISNUMBER(AG817)),AB817-AG817,"")</f>
        <v/>
      </c>
      <c r="AK817" s="274" t="n"/>
      <c r="AL817" s="274" t="n">
        <v>160</v>
      </c>
      <c r="AM817" s="499" t="n">
        <v>0.2967650462962963</v>
      </c>
      <c r="AN817" s="671">
        <f>IF(OR(AL817="",AM817="",AM817=0),"",AL817*6.172/(AM817*24))</f>
        <v/>
      </c>
      <c r="AO817" s="477">
        <f>IF(AND(AL817=AL816,AM817&lt;&gt;"",AM816&lt;&gt;""),AM817-AM816,"")</f>
        <v/>
      </c>
      <c r="AP817" s="274" t="n"/>
      <c r="AQ817" s="583" t="inlineStr">
        <is>
          <t>2:28.4000</t>
        </is>
      </c>
      <c r="AR817" s="418">
        <f>IF(OR(AQ817="",AQ817="",AQ817=0),"",6.172/(AQ817*24))</f>
        <v/>
      </c>
      <c r="AS817" s="436">
        <f>IF(OR(NOT(ISNUMBER(C817)),NOT(ISNUMBER(AB817))),"",IF(AG817&lt;&gt;"",AG817,AB817)-C817)</f>
        <v/>
      </c>
      <c r="AT817" s="280" t="n"/>
      <c r="AU817" s="281">
        <f>IF($B817="","",TEXT($A817,"yyyymmdd")&amp;"_P"&amp;$C817&amp;"_C"&amp;$F817&amp;"_"&amp;TRIM(RIGHT(SUBSTITUTE(TRIM(SUBSTITUTE($L817,CHAR(160)," "))," ",REPT(" ",60)),60))&amp;IF($P817="","","-"&amp;TRIM(RIGHT(SUBSTITUTE(TRIM(SUBSTITUTE($P817,CHAR(160)," "))," ",REPT(" ",60)),60)))&amp;IF($T817="","","-"&amp;TRIM(RIGHT(SUBSTITUTE(TRIM(SUBSTITUTE($T817,CHAR(160)," "))," ",REPT(" ",60)),60)))&amp;".jpg")</f>
        <v/>
      </c>
    </row>
    <row r="818" ht="42" customHeight="1">
      <c r="A818" s="278" t="n">
        <v>28036</v>
      </c>
      <c r="B818" s="274" t="inlineStr">
        <is>
          <t>Hardie-Ferodo 1000 3 October, 1976</t>
        </is>
      </c>
      <c r="C818" s="274" t="n">
        <v>4</v>
      </c>
      <c r="D818" s="274" t="inlineStr">
        <is>
          <t>D - 3001cc - 6000cc</t>
        </is>
      </c>
      <c r="E818" s="274" t="n">
        <v>4</v>
      </c>
      <c r="F818" s="274" t="n">
        <v>8</v>
      </c>
      <c r="G818" s="274" t="inlineStr">
        <is>
          <t>Marlboro Holden Dealer Team</t>
        </is>
      </c>
      <c r="H818" s="274" t="n"/>
      <c r="I818" s="274" t="n"/>
      <c r="J818" s="274" t="inlineStr">
        <is>
          <t>Holden LH Torana SL/R 5000 L34</t>
        </is>
      </c>
      <c r="K818" s="274" t="inlineStr">
        <is>
          <t>5044 V8</t>
        </is>
      </c>
      <c r="L818" s="274" t="inlineStr">
        <is>
          <t>Charlie O'Brien</t>
        </is>
      </c>
      <c r="M818" s="274" t="inlineStr">
        <is>
          <t>AUS</t>
        </is>
      </c>
      <c r="N818" s="698">
        <f>_xlfn.LET(_xlpm.d,_xlfn.XLOOKUP(L818,'[1]Birth Dates'!$A:$A,'[1]Birth Dates'!$B:$B,"",0),IF(_xlpm.d=0,"",_xlpm.d))</f>
        <v/>
      </c>
      <c r="O818" s="274">
        <f>IF(OR(N818="",A818="",NOT(ISNUMBER(N818)),N818&gt;A818),"",DATEDIF(N818,A818,"Y")&amp;" years, "&amp;DATEDIF(N818,A818,"YM")&amp;" months, "&amp;DATEDIF(N818,A818,"MD")&amp;" days")</f>
        <v/>
      </c>
      <c r="P818" s="274" t="inlineStr">
        <is>
          <t>Wayne Negus</t>
        </is>
      </c>
      <c r="Q818" s="274" t="inlineStr">
        <is>
          <t>AUS</t>
        </is>
      </c>
      <c r="R818" s="698">
        <f>_xlfn.LET(_xlpm.d,_xlfn.XLOOKUP(P818,'[1]Birth Dates'!$A:$A,'[1]Birth Dates'!$B:$B,"",0),IF(_xlpm.d=0,"",_xlpm.d))</f>
        <v/>
      </c>
      <c r="S818" s="274">
        <f>IF(OR(R818="",A818="",NOT(ISNUMBER(R818)),R818&gt;A818),"",DATEDIF(R818,A818,"Y")&amp;" years, "&amp;DATEDIF(R818,A818,"YM")&amp;" months, "&amp;DATEDIF(R818,A818,"MD")&amp;" days")</f>
        <v/>
      </c>
      <c r="T818" s="274" t="n"/>
      <c r="U818" s="274" t="n"/>
      <c r="V818" s="698">
        <f>_xlfn.LET(_xlpm.d,_xlfn.XLOOKUP(T818,'[1]Birth Dates'!$A:$A,'[1]Birth Dates'!$B:$B,"",0),IF(_xlpm.d=0,"",_xlpm.d))</f>
        <v/>
      </c>
      <c r="W818" s="274">
        <f>IF(OR(V818="",A818="",NOT(ISNUMBER(V818)),V818&gt;A818),"",DATEDIF(V818,A818,"Y")&amp;" years, "&amp;DATEDIF(V818,A818,"YM")&amp;" months, "&amp;DATEDIF(V818,A818,"MD")&amp;" days")</f>
        <v/>
      </c>
      <c r="X818" s="274" t="n"/>
      <c r="Y818" s="274" t="n"/>
      <c r="Z818" s="274" t="n"/>
      <c r="AA818" s="274" t="n"/>
      <c r="AB818" s="274" t="n">
        <v>7</v>
      </c>
      <c r="AC818" s="274" t="n"/>
      <c r="AD818" s="274" t="n"/>
      <c r="AE818" s="583" t="inlineStr">
        <is>
          <t>2:28.3000</t>
        </is>
      </c>
      <c r="AF818" s="418">
        <f>IF(OR(AE818="",AE818="",AE818=0),"",6.172/(AE818*24))</f>
        <v/>
      </c>
      <c r="AG818" s="279" t="n"/>
      <c r="AH818" s="583" t="inlineStr"/>
      <c r="AI818" s="418">
        <f>IF(OR(AH818="",AH818="",AH818=0),"",6.172/(AH818*24))</f>
        <v/>
      </c>
      <c r="AJ818" s="175">
        <f>IF(AND(ISNUMBER(AB818),ISNUMBER(AG818)),AB818-AG818,"")</f>
        <v/>
      </c>
      <c r="AK818" s="274" t="n"/>
      <c r="AL818" s="274" t="n">
        <v>160</v>
      </c>
      <c r="AM818" s="499" t="n">
        <v>0.2968009259259259</v>
      </c>
      <c r="AN818" s="671">
        <f>IF(OR(AL818="",AM818="",AM818=0),"",AL818*6.172/(AM818*24))</f>
        <v/>
      </c>
      <c r="AO818" s="477">
        <f>IF(AND(AL818=AL817,AM818&lt;&gt;"",AM817&lt;&gt;""),AM818-AM817,"")</f>
        <v/>
      </c>
      <c r="AP818" s="274" t="n"/>
      <c r="AQ818" s="583" t="inlineStr"/>
      <c r="AR818" s="418">
        <f>IF(OR(AQ818="",AQ818="",AQ818=0),"",6.172/(AQ818*24))</f>
        <v/>
      </c>
      <c r="AS818" s="436">
        <f>IF(OR(NOT(ISNUMBER(C818)),NOT(ISNUMBER(AB818))),"",IF(AG818&lt;&gt;"",AG818,AB818)-C818)</f>
        <v/>
      </c>
      <c r="AT818" s="280" t="n"/>
      <c r="AU818" s="281">
        <f>IF($B818="","",TEXT($A818,"yyyymmdd")&amp;"_P"&amp;$C818&amp;"_C"&amp;$F818&amp;"_"&amp;TRIM(RIGHT(SUBSTITUTE(TRIM(SUBSTITUTE($L818,CHAR(160)," "))," ",REPT(" ",60)),60))&amp;IF($P818="","","-"&amp;TRIM(RIGHT(SUBSTITUTE(TRIM(SUBSTITUTE($P818,CHAR(160)," "))," ",REPT(" ",60)),60)))&amp;IF($T818="","","-"&amp;TRIM(RIGHT(SUBSTITUTE(TRIM(SUBSTITUTE($T818,CHAR(160)," "))," ",REPT(" ",60)),60)))&amp;".jpg")</f>
        <v/>
      </c>
    </row>
    <row r="819" ht="42" customHeight="1">
      <c r="A819" s="278" t="n">
        <v>28036</v>
      </c>
      <c r="B819" s="274" t="inlineStr">
        <is>
          <t>Hardie-Ferodo 1000 3 October, 1976</t>
        </is>
      </c>
      <c r="C819" s="274" t="n">
        <v>5</v>
      </c>
      <c r="D819" s="274" t="inlineStr">
        <is>
          <t>D - 3001cc - 6000cc</t>
        </is>
      </c>
      <c r="E819" s="274" t="n">
        <v>5</v>
      </c>
      <c r="F819" s="274" t="n">
        <v>15</v>
      </c>
      <c r="G819" s="274" t="inlineStr">
        <is>
          <t>Captain Peter Janson</t>
        </is>
      </c>
      <c r="H819" s="274" t="n"/>
      <c r="I819" s="274" t="n"/>
      <c r="J819" s="274" t="inlineStr">
        <is>
          <t>Holden LH Torana SL/R 5000 L34</t>
        </is>
      </c>
      <c r="K819" s="274" t="inlineStr">
        <is>
          <t>5044 V8</t>
        </is>
      </c>
      <c r="L819" s="274" t="inlineStr">
        <is>
          <t>Peter Janson</t>
        </is>
      </c>
      <c r="M819" s="274" t="inlineStr">
        <is>
          <t>NZL</t>
        </is>
      </c>
      <c r="N819" s="698">
        <f>_xlfn.LET(_xlpm.d,_xlfn.XLOOKUP(L819,'[1]Birth Dates'!$A:$A,'[1]Birth Dates'!$B:$B,"",0),IF(_xlpm.d=0,"",_xlpm.d))</f>
        <v/>
      </c>
      <c r="O819" s="274">
        <f>IF(OR(N819="",A819="",NOT(ISNUMBER(N819)),N819&gt;A819),"",DATEDIF(N819,A819,"Y")&amp;" years, "&amp;DATEDIF(N819,A819,"YM")&amp;" months, "&amp;DATEDIF(N819,A819,"MD")&amp;" days")</f>
        <v/>
      </c>
      <c r="P819" s="274" t="inlineStr">
        <is>
          <t>Kevin Bartlett</t>
        </is>
      </c>
      <c r="Q819" s="274" t="inlineStr">
        <is>
          <t>AUS</t>
        </is>
      </c>
      <c r="R819" s="698">
        <f>_xlfn.LET(_xlpm.d,_xlfn.XLOOKUP(P819,'[1]Birth Dates'!$A:$A,'[1]Birth Dates'!$B:$B,"",0),IF(_xlpm.d=0,"",_xlpm.d))</f>
        <v/>
      </c>
      <c r="S819" s="274">
        <f>IF(OR(R819="",A819="",NOT(ISNUMBER(R819)),R819&gt;A819),"",DATEDIF(R819,A819,"Y")&amp;" years, "&amp;DATEDIF(R819,A819,"YM")&amp;" months, "&amp;DATEDIF(R819,A819,"MD")&amp;" days")</f>
        <v/>
      </c>
      <c r="T819" s="274" t="n"/>
      <c r="U819" s="274" t="n"/>
      <c r="V819" s="698">
        <f>_xlfn.LET(_xlpm.d,_xlfn.XLOOKUP(T819,'[1]Birth Dates'!$A:$A,'[1]Birth Dates'!$B:$B,"",0),IF(_xlpm.d=0,"",_xlpm.d))</f>
        <v/>
      </c>
      <c r="W819" s="274">
        <f>IF(OR(V819="",A819="",NOT(ISNUMBER(V819)),V819&gt;A819),"",DATEDIF(V819,A819,"Y")&amp;" years, "&amp;DATEDIF(V819,A819,"YM")&amp;" months, "&amp;DATEDIF(V819,A819,"MD")&amp;" days")</f>
        <v/>
      </c>
      <c r="X819" s="274" t="n"/>
      <c r="Y819" s="274" t="n"/>
      <c r="Z819" s="274" t="n"/>
      <c r="AA819" s="274" t="n"/>
      <c r="AB819" s="274" t="n">
        <v>9</v>
      </c>
      <c r="AC819" s="274" t="n"/>
      <c r="AD819" s="274" t="n"/>
      <c r="AE819" s="583" t="inlineStr">
        <is>
          <t>2:29.5000</t>
        </is>
      </c>
      <c r="AF819" s="418">
        <f>IF(OR(AE819="",AE819="",AE819=0),"",6.172/(AE819*24))</f>
        <v/>
      </c>
      <c r="AG819" s="279" t="n"/>
      <c r="AH819" s="583" t="inlineStr"/>
      <c r="AI819" s="418">
        <f>IF(OR(AH819="",AH819="",AH819=0),"",6.172/(AH819*24))</f>
        <v/>
      </c>
      <c r="AJ819" s="175">
        <f>IF(AND(ISNUMBER(AB819),ISNUMBER(AG819)),AB819-AG819,"")</f>
        <v/>
      </c>
      <c r="AK819" s="274" t="n"/>
      <c r="AL819" s="274" t="n">
        <v>158</v>
      </c>
      <c r="AM819" s="499" t="n">
        <v>0.2979988425925926</v>
      </c>
      <c r="AN819" s="671">
        <f>IF(OR(AL819="",AM819="",AM819=0),"",AL819*6.172/(AM819*24))</f>
        <v/>
      </c>
      <c r="AO819" s="477">
        <f>IF(AND(AL819=AL818,AM819&lt;&gt;"",AM818&lt;&gt;""),AM819-AM818,"")</f>
        <v/>
      </c>
      <c r="AP819" s="274" t="n"/>
      <c r="AQ819" s="583" t="inlineStr"/>
      <c r="AR819" s="418">
        <f>IF(OR(AQ819="",AQ819="",AQ819=0),"",6.172/(AQ819*24))</f>
        <v/>
      </c>
      <c r="AS819" s="436">
        <f>IF(OR(NOT(ISNUMBER(C819)),NOT(ISNUMBER(AB819))),"",IF(AG819&lt;&gt;"",AG819,AB819)-C819)</f>
        <v/>
      </c>
      <c r="AT819" s="280" t="n"/>
      <c r="AU819" s="281">
        <f>IF($B819="","",TEXT($A819,"yyyymmdd")&amp;"_P"&amp;$C819&amp;"_C"&amp;$F819&amp;"_"&amp;TRIM(RIGHT(SUBSTITUTE(TRIM(SUBSTITUTE($L819,CHAR(160)," "))," ",REPT(" ",60)),60))&amp;IF($P819="","","-"&amp;TRIM(RIGHT(SUBSTITUTE(TRIM(SUBSTITUTE($P819,CHAR(160)," "))," ",REPT(" ",60)),60)))&amp;IF($T819="","","-"&amp;TRIM(RIGHT(SUBSTITUTE(TRIM(SUBSTITUTE($T819,CHAR(160)," "))," ",REPT(" ",60)),60)))&amp;".jpg")</f>
        <v/>
      </c>
    </row>
    <row r="820" ht="42" customHeight="1">
      <c r="A820" s="278" t="n">
        <v>28036</v>
      </c>
      <c r="B820" s="274" t="inlineStr">
        <is>
          <t>Hardie-Ferodo 1000 3 October, 1976</t>
        </is>
      </c>
      <c r="C820" s="274" t="n">
        <v>6</v>
      </c>
      <c r="D820" s="274" t="inlineStr">
        <is>
          <t>D - 3001cc - 6000cc</t>
        </is>
      </c>
      <c r="E820" s="274" t="n">
        <v>6</v>
      </c>
      <c r="F820" s="274" t="n">
        <v>14</v>
      </c>
      <c r="G820" s="274" t="inlineStr">
        <is>
          <t>Bob Forbes</t>
        </is>
      </c>
      <c r="H820" s="274" t="n"/>
      <c r="I820" s="274" t="n"/>
      <c r="J820" s="274" t="inlineStr">
        <is>
          <t>Holden LH Torana SL/R 5000 L34</t>
        </is>
      </c>
      <c r="K820" s="274" t="inlineStr">
        <is>
          <t>5044 V8</t>
        </is>
      </c>
      <c r="L820" s="274" t="inlineStr">
        <is>
          <t>Bob Forbes</t>
        </is>
      </c>
      <c r="M820" s="274" t="inlineStr">
        <is>
          <t>AUS</t>
        </is>
      </c>
      <c r="N820" s="698">
        <f>_xlfn.LET(_xlpm.d,_xlfn.XLOOKUP(L820,'[1]Birth Dates'!$A:$A,'[1]Birth Dates'!$B:$B,"",0),IF(_xlpm.d=0,"",_xlpm.d))</f>
        <v/>
      </c>
      <c r="O820" s="274">
        <f>IF(OR(N820="",A820="",NOT(ISNUMBER(N820)),N820&gt;A820),"",DATEDIF(N820,A820,"Y")&amp;" years, "&amp;DATEDIF(N820,A820,"YM")&amp;" months, "&amp;DATEDIF(N820,A820,"MD")&amp;" days")</f>
        <v/>
      </c>
      <c r="P820" s="274" t="inlineStr">
        <is>
          <t>Russ McRae</t>
        </is>
      </c>
      <c r="Q820" s="274" t="inlineStr">
        <is>
          <t>AUS</t>
        </is>
      </c>
      <c r="R820" s="698">
        <f>_xlfn.LET(_xlpm.d,_xlfn.XLOOKUP(P820,'[1]Birth Dates'!$A:$A,'[1]Birth Dates'!$B:$B,"",0),IF(_xlpm.d=0,"",_xlpm.d))</f>
        <v/>
      </c>
      <c r="S820" s="274">
        <f>IF(OR(R820="",A820="",NOT(ISNUMBER(R820)),R820&gt;A820),"",DATEDIF(R820,A820,"Y")&amp;" years, "&amp;DATEDIF(R820,A820,"YM")&amp;" months, "&amp;DATEDIF(R820,A820,"MD")&amp;" days")</f>
        <v/>
      </c>
      <c r="T820" s="274" t="n"/>
      <c r="U820" s="274" t="n"/>
      <c r="V820" s="698">
        <f>_xlfn.LET(_xlpm.d,_xlfn.XLOOKUP(T820,'[1]Birth Dates'!$A:$A,'[1]Birth Dates'!$B:$B,"",0),IF(_xlpm.d=0,"",_xlpm.d))</f>
        <v/>
      </c>
      <c r="W820" s="274">
        <f>IF(OR(V820="",A820="",NOT(ISNUMBER(V820)),V820&gt;A820),"",DATEDIF(V820,A820,"Y")&amp;" years, "&amp;DATEDIF(V820,A820,"YM")&amp;" months, "&amp;DATEDIF(V820,A820,"MD")&amp;" days")</f>
        <v/>
      </c>
      <c r="X820" s="274" t="n"/>
      <c r="Y820" s="274" t="n"/>
      <c r="Z820" s="274" t="n"/>
      <c r="AA820" s="274" t="n"/>
      <c r="AB820" s="274" t="n">
        <v>15</v>
      </c>
      <c r="AC820" s="274" t="n"/>
      <c r="AD820" s="274" t="n"/>
      <c r="AE820" s="583" t="inlineStr">
        <is>
          <t>2:35.2000</t>
        </is>
      </c>
      <c r="AF820" s="418">
        <f>IF(OR(AE820="",AE820="",AE820=0),"",6.172/(AE820*24))</f>
        <v/>
      </c>
      <c r="AG820" s="279" t="n"/>
      <c r="AH820" s="583" t="inlineStr"/>
      <c r="AI820" s="418">
        <f>IF(OR(AH820="",AH820="",AH820=0),"",6.172/(AH820*24))</f>
        <v/>
      </c>
      <c r="AJ820" s="175">
        <f>IF(AND(ISNUMBER(AB820),ISNUMBER(AG820)),AB820-AG820,"")</f>
        <v/>
      </c>
      <c r="AK820" s="274" t="n"/>
      <c r="AL820" s="274" t="n">
        <v>157</v>
      </c>
      <c r="AM820" s="499" t="n">
        <v>0.2970219907407408</v>
      </c>
      <c r="AN820" s="671">
        <f>IF(OR(AL820="",AM820="",AM820=0),"",AL820*6.172/(AM820*24))</f>
        <v/>
      </c>
      <c r="AO820" s="477">
        <f>IF(AND(AL820=AL819,AM820&lt;&gt;"",AM819&lt;&gt;""),AM820-AM819,"")</f>
        <v/>
      </c>
      <c r="AP820" s="274" t="n"/>
      <c r="AQ820" s="583" t="inlineStr"/>
      <c r="AR820" s="418">
        <f>IF(OR(AQ820="",AQ820="",AQ820=0),"",6.172/(AQ820*24))</f>
        <v/>
      </c>
      <c r="AS820" s="436">
        <f>IF(OR(NOT(ISNUMBER(C820)),NOT(ISNUMBER(AB820))),"",IF(AG820&lt;&gt;"",AG820,AB820)-C820)</f>
        <v/>
      </c>
      <c r="AT820" s="280" t="n"/>
      <c r="AU820" s="281">
        <f>IF($B820="","",TEXT($A820,"yyyymmdd")&amp;"_P"&amp;$C820&amp;"_C"&amp;$F820&amp;"_"&amp;TRIM(RIGHT(SUBSTITUTE(TRIM(SUBSTITUTE($L820,CHAR(160)," "))," ",REPT(" ",60)),60))&amp;IF($P820="","","-"&amp;TRIM(RIGHT(SUBSTITUTE(TRIM(SUBSTITUTE($P820,CHAR(160)," "))," ",REPT(" ",60)),60)))&amp;IF($T820="","","-"&amp;TRIM(RIGHT(SUBSTITUTE(TRIM(SUBSTITUTE($T820,CHAR(160)," "))," ",REPT(" ",60)),60)))&amp;".jpg")</f>
        <v/>
      </c>
    </row>
    <row r="821" ht="42" customHeight="1">
      <c r="A821" s="278" t="n">
        <v>28036</v>
      </c>
      <c r="B821" s="274" t="inlineStr">
        <is>
          <t>Hardie-Ferodo 1000 3 October, 1976</t>
        </is>
      </c>
      <c r="C821" s="274" t="n">
        <v>7</v>
      </c>
      <c r="D821" s="274" t="inlineStr">
        <is>
          <t>D - 3001cc - 6000cc</t>
        </is>
      </c>
      <c r="E821" s="274" t="n">
        <v>7</v>
      </c>
      <c r="F821" s="274" t="n">
        <v>3</v>
      </c>
      <c r="G821" s="274" t="inlineStr">
        <is>
          <t>Max Wright Motors Pty Ltd</t>
        </is>
      </c>
      <c r="H821" s="274" t="n"/>
      <c r="I821" s="274" t="n"/>
      <c r="J821" s="274" t="inlineStr">
        <is>
          <t>Holden LH Torana SL/R 5000 L34</t>
        </is>
      </c>
      <c r="K821" s="274" t="inlineStr">
        <is>
          <t>5044 V8</t>
        </is>
      </c>
      <c r="L821" s="274" t="inlineStr">
        <is>
          <t>Bob Skelton</t>
        </is>
      </c>
      <c r="M821" s="274" t="inlineStr">
        <is>
          <t>AUS</t>
        </is>
      </c>
      <c r="N821" s="698">
        <f>_xlfn.LET(_xlpm.d,_xlfn.XLOOKUP(L821,'[1]Birth Dates'!$A:$A,'[1]Birth Dates'!$B:$B,"",0),IF(_xlpm.d=0,"",_xlpm.d))</f>
        <v/>
      </c>
      <c r="O821" s="274">
        <f>IF(OR(N821="",A821="",NOT(ISNUMBER(N821)),N821&gt;A821),"",DATEDIF(N821,A821,"Y")&amp;" years, "&amp;DATEDIF(N821,A821,"YM")&amp;" months, "&amp;DATEDIF(N821,A821,"MD")&amp;" days")</f>
        <v/>
      </c>
      <c r="P821" s="274" t="inlineStr">
        <is>
          <t>Alan Hamilton</t>
        </is>
      </c>
      <c r="Q821" s="274" t="inlineStr">
        <is>
          <t>AUS</t>
        </is>
      </c>
      <c r="R821" s="698">
        <f>_xlfn.LET(_xlpm.d,_xlfn.XLOOKUP(P821,'[1]Birth Dates'!$A:$A,'[1]Birth Dates'!$B:$B,"",0),IF(_xlpm.d=0,"",_xlpm.d))</f>
        <v/>
      </c>
      <c r="S821" s="274">
        <f>IF(OR(R821="",A821="",NOT(ISNUMBER(R821)),R821&gt;A821),"",DATEDIF(R821,A821,"Y")&amp;" years, "&amp;DATEDIF(R821,A821,"YM")&amp;" months, "&amp;DATEDIF(R821,A821,"MD")&amp;" days")</f>
        <v/>
      </c>
      <c r="T821" s="274" t="n"/>
      <c r="U821" s="274" t="n"/>
      <c r="V821" s="698">
        <f>_xlfn.LET(_xlpm.d,_xlfn.XLOOKUP(T821,'[1]Birth Dates'!$A:$A,'[1]Birth Dates'!$B:$B,"",0),IF(_xlpm.d=0,"",_xlpm.d))</f>
        <v/>
      </c>
      <c r="W821" s="274">
        <f>IF(OR(V821="",A821="",NOT(ISNUMBER(V821)),V821&gt;A821),"",DATEDIF(V821,A821,"Y")&amp;" years, "&amp;DATEDIF(V821,A821,"YM")&amp;" months, "&amp;DATEDIF(V821,A821,"MD")&amp;" days")</f>
        <v/>
      </c>
      <c r="X821" s="274" t="n"/>
      <c r="Y821" s="274" t="n"/>
      <c r="Z821" s="274" t="n"/>
      <c r="AA821" s="274" t="n"/>
      <c r="AB821" s="274" t="n">
        <v>13</v>
      </c>
      <c r="AC821" s="274" t="n"/>
      <c r="AD821" s="274" t="n"/>
      <c r="AE821" s="583" t="inlineStr">
        <is>
          <t>2:33.1000</t>
        </is>
      </c>
      <c r="AF821" s="418">
        <f>IF(OR(AE821="",AE821="",AE821=0),"",6.172/(AE821*24))</f>
        <v/>
      </c>
      <c r="AG821" s="279" t="n"/>
      <c r="AH821" s="583" t="inlineStr"/>
      <c r="AI821" s="418">
        <f>IF(OR(AH821="",AH821="",AH821=0),"",6.172/(AH821*24))</f>
        <v/>
      </c>
      <c r="AJ821" s="175">
        <f>IF(AND(ISNUMBER(AB821),ISNUMBER(AG821)),AB821-AG821,"")</f>
        <v/>
      </c>
      <c r="AK821" s="274" t="n"/>
      <c r="AL821" s="274" t="n">
        <v>157</v>
      </c>
      <c r="AM821" s="499" t="n">
        <v>0.2985266203703704</v>
      </c>
      <c r="AN821" s="671">
        <f>IF(OR(AL821="",AM821="",AM821=0),"",AL821*6.172/(AM821*24))</f>
        <v/>
      </c>
      <c r="AO821" s="477">
        <f>IF(AND(AL821=AL820,AM821&lt;&gt;"",AM820&lt;&gt;""),AM821-AM820,"")</f>
        <v/>
      </c>
      <c r="AP821" s="274" t="n"/>
      <c r="AQ821" s="583" t="inlineStr"/>
      <c r="AR821" s="418">
        <f>IF(OR(AQ821="",AQ821="",AQ821=0),"",6.172/(AQ821*24))</f>
        <v/>
      </c>
      <c r="AS821" s="436">
        <f>IF(OR(NOT(ISNUMBER(C821)),NOT(ISNUMBER(AB821))),"",IF(AG821&lt;&gt;"",AG821,AB821)-C821)</f>
        <v/>
      </c>
      <c r="AT821" s="280" t="n"/>
      <c r="AU821" s="281">
        <f>IF($B821="","",TEXT($A821,"yyyymmdd")&amp;"_P"&amp;$C821&amp;"_C"&amp;$F821&amp;"_"&amp;TRIM(RIGHT(SUBSTITUTE(TRIM(SUBSTITUTE($L821,CHAR(160)," "))," ",REPT(" ",60)),60))&amp;IF($P821="","","-"&amp;TRIM(RIGHT(SUBSTITUTE(TRIM(SUBSTITUTE($P821,CHAR(160)," "))," ",REPT(" ",60)),60)))&amp;IF($T821="","","-"&amp;TRIM(RIGHT(SUBSTITUTE(TRIM(SUBSTITUTE($T821,CHAR(160)," "))," ",REPT(" ",60)),60)))&amp;".jpg")</f>
        <v/>
      </c>
    </row>
    <row r="822" ht="42" customHeight="1">
      <c r="A822" s="278" t="n">
        <v>28036</v>
      </c>
      <c r="B822" s="274" t="inlineStr">
        <is>
          <t>Hardie-Ferodo 1000 3 October, 1976</t>
        </is>
      </c>
      <c r="C822" s="274" t="n">
        <v>8</v>
      </c>
      <c r="D822" s="274" t="inlineStr">
        <is>
          <t>C - 2001cc - 3000cc</t>
        </is>
      </c>
      <c r="E822" s="274" t="n">
        <v>1</v>
      </c>
      <c r="F822" s="274" t="n">
        <v>26</v>
      </c>
      <c r="G822" s="274" t="inlineStr">
        <is>
          <t>Barry Seton</t>
        </is>
      </c>
      <c r="H822" s="274" t="n"/>
      <c r="I822" s="274" t="n"/>
      <c r="J822" s="274" t="inlineStr">
        <is>
          <t>Ford Capri Mk.I</t>
        </is>
      </c>
      <c r="K822" s="274" t="inlineStr">
        <is>
          <t>2993 V6</t>
        </is>
      </c>
      <c r="L822" s="274" t="inlineStr">
        <is>
          <t>Barry Seton</t>
        </is>
      </c>
      <c r="M822" s="274" t="inlineStr">
        <is>
          <t>AUS</t>
        </is>
      </c>
      <c r="N822" s="698">
        <f>_xlfn.LET(_xlpm.d,_xlfn.XLOOKUP(L822,'[1]Birth Dates'!$A:$A,'[1]Birth Dates'!$B:$B,"",0),IF(_xlpm.d=0,"",_xlpm.d))</f>
        <v/>
      </c>
      <c r="O822" s="274">
        <f>IF(OR(N822="",A822="",NOT(ISNUMBER(N822)),N822&gt;A822),"",DATEDIF(N822,A822,"Y")&amp;" years, "&amp;DATEDIF(N822,A822,"YM")&amp;" months, "&amp;DATEDIF(N822,A822,"MD")&amp;" days")</f>
        <v/>
      </c>
      <c r="P822" s="274" t="inlineStr">
        <is>
          <t>Don Smith</t>
        </is>
      </c>
      <c r="Q822" s="274" t="inlineStr">
        <is>
          <t>AUS</t>
        </is>
      </c>
      <c r="R822" s="698">
        <f>_xlfn.LET(_xlpm.d,_xlfn.XLOOKUP(P822,'[1]Birth Dates'!$A:$A,'[1]Birth Dates'!$B:$B,"",0),IF(_xlpm.d=0,"",_xlpm.d))</f>
        <v/>
      </c>
      <c r="S822" s="274">
        <f>IF(OR(R822="",A822="",NOT(ISNUMBER(R822)),R822&gt;A822),"",DATEDIF(R822,A822,"Y")&amp;" years, "&amp;DATEDIF(R822,A822,"YM")&amp;" months, "&amp;DATEDIF(R822,A822,"MD")&amp;" days")</f>
        <v/>
      </c>
      <c r="T822" s="274" t="n"/>
      <c r="U822" s="274" t="n"/>
      <c r="V822" s="698">
        <f>_xlfn.LET(_xlpm.d,_xlfn.XLOOKUP(T822,'[1]Birth Dates'!$A:$A,'[1]Birth Dates'!$B:$B,"",0),IF(_xlpm.d=0,"",_xlpm.d))</f>
        <v/>
      </c>
      <c r="W822" s="274">
        <f>IF(OR(V822="",A822="",NOT(ISNUMBER(V822)),V822&gt;A822),"",DATEDIF(V822,A822,"Y")&amp;" years, "&amp;DATEDIF(V822,A822,"YM")&amp;" months, "&amp;DATEDIF(V822,A822,"MD")&amp;" days")</f>
        <v/>
      </c>
      <c r="X822" s="274" t="n"/>
      <c r="Y822" s="274" t="n"/>
      <c r="Z822" s="274" t="n"/>
      <c r="AA822" s="274" t="n"/>
      <c r="AB822" s="274" t="n">
        <v>18</v>
      </c>
      <c r="AC822" s="274" t="n"/>
      <c r="AD822" s="274" t="n"/>
      <c r="AE822" s="583" t="inlineStr">
        <is>
          <t>2:38.1000</t>
        </is>
      </c>
      <c r="AF822" s="418">
        <f>IF(OR(AE822="",AE822="",AE822=0),"",6.172/(AE822*24))</f>
        <v/>
      </c>
      <c r="AG822" s="279" t="n"/>
      <c r="AH822" s="583" t="inlineStr"/>
      <c r="AI822" s="418">
        <f>IF(OR(AH822="",AH822="",AH822=0),"",6.172/(AH822*24))</f>
        <v/>
      </c>
      <c r="AJ822" s="175">
        <f>IF(AND(ISNUMBER(AB822),ISNUMBER(AG822)),AB822-AG822,"")</f>
        <v/>
      </c>
      <c r="AK822" s="274" t="n"/>
      <c r="AL822" s="274" t="n">
        <v>156</v>
      </c>
      <c r="AM822" s="499" t="n">
        <v>0.2982905092592593</v>
      </c>
      <c r="AN822" s="671">
        <f>IF(OR(AL822="",AM822="",AM822=0),"",AL822*6.172/(AM822*24))</f>
        <v/>
      </c>
      <c r="AO822" s="477">
        <f>IF(AND(AL822=AL821,AM822&lt;&gt;"",AM821&lt;&gt;""),AM822-AM821,"")</f>
        <v/>
      </c>
      <c r="AP822" s="274" t="n"/>
      <c r="AQ822" s="583" t="inlineStr"/>
      <c r="AR822" s="418">
        <f>IF(OR(AQ822="",AQ822="",AQ822=0),"",6.172/(AQ822*24))</f>
        <v/>
      </c>
      <c r="AS822" s="436">
        <f>IF(OR(NOT(ISNUMBER(C822)),NOT(ISNUMBER(AB822))),"",IF(AG822&lt;&gt;"",AG822,AB822)-C822)</f>
        <v/>
      </c>
      <c r="AT822" s="280" t="n"/>
      <c r="AU822" s="281">
        <f>IF($B822="","",TEXT($A822,"yyyymmdd")&amp;"_P"&amp;$C822&amp;"_C"&amp;$F822&amp;"_"&amp;TRIM(RIGHT(SUBSTITUTE(TRIM(SUBSTITUTE($L822,CHAR(160)," "))," ",REPT(" ",60)),60))&amp;IF($P822="","","-"&amp;TRIM(RIGHT(SUBSTITUTE(TRIM(SUBSTITUTE($P822,CHAR(160)," "))," ",REPT(" ",60)),60)))&amp;IF($T822="","","-"&amp;TRIM(RIGHT(SUBSTITUTE(TRIM(SUBSTITUTE($T822,CHAR(160)," "))," ",REPT(" ",60)),60)))&amp;".jpg")</f>
        <v/>
      </c>
    </row>
    <row r="823" ht="42" customHeight="1">
      <c r="A823" s="278" t="n">
        <v>28036</v>
      </c>
      <c r="B823" s="274" t="inlineStr">
        <is>
          <t>Hardie-Ferodo 1000 3 October, 1976</t>
        </is>
      </c>
      <c r="C823" s="274" t="n">
        <v>9</v>
      </c>
      <c r="D823" s="274" t="inlineStr">
        <is>
          <t>C - 2001cc - 3000cc</t>
        </is>
      </c>
      <c r="E823" s="274" t="n">
        <v>2</v>
      </c>
      <c r="F823" s="274" t="n">
        <v>23</v>
      </c>
      <c r="G823" s="274" t="inlineStr">
        <is>
          <t>Penrith Mazda Centre Pty Ltd</t>
        </is>
      </c>
      <c r="H823" s="274" t="n"/>
      <c r="I823" s="274" t="n"/>
      <c r="J823" s="274" t="inlineStr">
        <is>
          <t>Mazda RX3</t>
        </is>
      </c>
      <c r="K823" s="274" t="inlineStr">
        <is>
          <t>2292 eq R2</t>
        </is>
      </c>
      <c r="L823" s="274" t="inlineStr">
        <is>
          <t>Don Holland</t>
        </is>
      </c>
      <c r="M823" s="274" t="inlineStr">
        <is>
          <t>AUS</t>
        </is>
      </c>
      <c r="N823" s="698">
        <f>_xlfn.LET(_xlpm.d,_xlfn.XLOOKUP(L823,'[1]Birth Dates'!$A:$A,'[1]Birth Dates'!$B:$B,"",0),IF(_xlpm.d=0,"",_xlpm.d))</f>
        <v/>
      </c>
      <c r="O823" s="274">
        <f>IF(OR(N823="",A823="",NOT(ISNUMBER(N823)),N823&gt;A823),"",DATEDIF(N823,A823,"Y")&amp;" years, "&amp;DATEDIF(N823,A823,"YM")&amp;" months, "&amp;DATEDIF(N823,A823,"MD")&amp;" days")</f>
        <v/>
      </c>
      <c r="P823" s="274" t="inlineStr">
        <is>
          <t>Lynn Brown</t>
        </is>
      </c>
      <c r="Q823" s="274" t="inlineStr">
        <is>
          <t>AUS</t>
        </is>
      </c>
      <c r="R823" s="698">
        <f>_xlfn.LET(_xlpm.d,_xlfn.XLOOKUP(P823,'[1]Birth Dates'!$A:$A,'[1]Birth Dates'!$B:$B,"",0),IF(_xlpm.d=0,"",_xlpm.d))</f>
        <v/>
      </c>
      <c r="S823" s="274">
        <f>IF(OR(R823="",A823="",NOT(ISNUMBER(R823)),R823&gt;A823),"",DATEDIF(R823,A823,"Y")&amp;" years, "&amp;DATEDIF(R823,A823,"YM")&amp;" months, "&amp;DATEDIF(R823,A823,"MD")&amp;" days")</f>
        <v/>
      </c>
      <c r="T823" s="274" t="n"/>
      <c r="U823" s="274" t="n"/>
      <c r="V823" s="698">
        <f>_xlfn.LET(_xlpm.d,_xlfn.XLOOKUP(T823,'[1]Birth Dates'!$A:$A,'[1]Birth Dates'!$B:$B,"",0),IF(_xlpm.d=0,"",_xlpm.d))</f>
        <v/>
      </c>
      <c r="W823" s="274">
        <f>IF(OR(V823="",A823="",NOT(ISNUMBER(V823)),V823&gt;A823),"",DATEDIF(V823,A823,"Y")&amp;" years, "&amp;DATEDIF(V823,A823,"YM")&amp;" months, "&amp;DATEDIF(V823,A823,"MD")&amp;" days")</f>
        <v/>
      </c>
      <c r="X823" s="274" t="n"/>
      <c r="Y823" s="274" t="n"/>
      <c r="Z823" s="274" t="n"/>
      <c r="AA823" s="274" t="n"/>
      <c r="AB823" s="274" t="n">
        <v>28</v>
      </c>
      <c r="AC823" s="274" t="n"/>
      <c r="AD823" s="274" t="n"/>
      <c r="AE823" s="583" t="inlineStr">
        <is>
          <t>2:43.3000</t>
        </is>
      </c>
      <c r="AF823" s="418">
        <f>IF(OR(AE823="",AE823="",AE823=0),"",6.172/(AE823*24))</f>
        <v/>
      </c>
      <c r="AG823" s="279" t="n"/>
      <c r="AH823" s="583" t="inlineStr"/>
      <c r="AI823" s="418">
        <f>IF(OR(AH823="",AH823="",AH823=0),"",6.172/(AH823*24))</f>
        <v/>
      </c>
      <c r="AJ823" s="175">
        <f>IF(AND(ISNUMBER(AB823),ISNUMBER(AG823)),AB823-AG823,"")</f>
        <v/>
      </c>
      <c r="AK823" s="274" t="n"/>
      <c r="AL823" s="274" t="n">
        <v>155</v>
      </c>
      <c r="AM823" s="499" t="n">
        <v>0.2970925925925926</v>
      </c>
      <c r="AN823" s="671">
        <f>IF(OR(AL823="",AM823="",AM823=0),"",AL823*6.172/(AM823*24))</f>
        <v/>
      </c>
      <c r="AO823" s="477">
        <f>IF(AND(AL823=AL822,AM823&lt;&gt;"",AM822&lt;&gt;""),AM823-AM822,"")</f>
        <v/>
      </c>
      <c r="AP823" s="274" t="n"/>
      <c r="AQ823" s="583" t="inlineStr"/>
      <c r="AR823" s="418">
        <f>IF(OR(AQ823="",AQ823="",AQ823=0),"",6.172/(AQ823*24))</f>
        <v/>
      </c>
      <c r="AS823" s="436">
        <f>IF(OR(NOT(ISNUMBER(C823)),NOT(ISNUMBER(AB823))),"",IF(AG823&lt;&gt;"",AG823,AB823)-C823)</f>
        <v/>
      </c>
      <c r="AT823" s="280" t="n"/>
      <c r="AU823" s="281">
        <f>IF($B823="","",TEXT($A823,"yyyymmdd")&amp;"_P"&amp;$C823&amp;"_C"&amp;$F823&amp;"_"&amp;TRIM(RIGHT(SUBSTITUTE(TRIM(SUBSTITUTE($L823,CHAR(160)," "))," ",REPT(" ",60)),60))&amp;IF($P823="","","-"&amp;TRIM(RIGHT(SUBSTITUTE(TRIM(SUBSTITUTE($P823,CHAR(160)," "))," ",REPT(" ",60)),60)))&amp;IF($T823="","","-"&amp;TRIM(RIGHT(SUBSTITUTE(TRIM(SUBSTITUTE($T823,CHAR(160)," "))," ",REPT(" ",60)),60)))&amp;".jpg")</f>
        <v/>
      </c>
    </row>
    <row r="824" ht="42" customHeight="1">
      <c r="A824" s="278" t="n">
        <v>28036</v>
      </c>
      <c r="B824" s="274" t="inlineStr">
        <is>
          <t>Hardie-Ferodo 1000 3 October, 1976</t>
        </is>
      </c>
      <c r="C824" s="274" t="n">
        <v>10</v>
      </c>
      <c r="D824" s="274" t="inlineStr">
        <is>
          <t>C - 2001cc - 3000cc</t>
        </is>
      </c>
      <c r="E824" s="274" t="n">
        <v>3</v>
      </c>
      <c r="F824" s="274" t="n">
        <v>28</v>
      </c>
      <c r="G824" s="274" t="inlineStr">
        <is>
          <t>Bryan Byrt Ford</t>
        </is>
      </c>
      <c r="H824" s="274" t="n"/>
      <c r="I824" s="274" t="n"/>
      <c r="J824" s="274" t="inlineStr">
        <is>
          <t>Ford Capri Mk.I RS3100</t>
        </is>
      </c>
      <c r="K824" s="274" t="inlineStr">
        <is>
          <t>2993 V6</t>
        </is>
      </c>
      <c r="L824" s="274" t="inlineStr">
        <is>
          <t>Graham Moore</t>
        </is>
      </c>
      <c r="M824" s="274" t="inlineStr">
        <is>
          <t>AUS</t>
        </is>
      </c>
      <c r="N824" s="698">
        <f>_xlfn.LET(_xlpm.d,_xlfn.XLOOKUP(L824,'[1]Birth Dates'!$A:$A,'[1]Birth Dates'!$B:$B,"",0),IF(_xlpm.d=0,"",_xlpm.d))</f>
        <v/>
      </c>
      <c r="O824" s="274">
        <f>IF(OR(N824="",A824="",NOT(ISNUMBER(N824)),N824&gt;A824),"",DATEDIF(N824,A824,"Y")&amp;" years, "&amp;DATEDIF(N824,A824,"YM")&amp;" months, "&amp;DATEDIF(N824,A824,"MD")&amp;" days")</f>
        <v/>
      </c>
      <c r="P824" s="274" t="inlineStr">
        <is>
          <t>Dick Johnson</t>
        </is>
      </c>
      <c r="Q824" s="274" t="inlineStr">
        <is>
          <t>AUS</t>
        </is>
      </c>
      <c r="R824" s="698">
        <f>_xlfn.LET(_xlpm.d,_xlfn.XLOOKUP(P824,'[1]Birth Dates'!$A:$A,'[1]Birth Dates'!$B:$B,"",0),IF(_xlpm.d=0,"",_xlpm.d))</f>
        <v/>
      </c>
      <c r="S824" s="274">
        <f>IF(OR(R824="",A824="",NOT(ISNUMBER(R824)),R824&gt;A824),"",DATEDIF(R824,A824,"Y")&amp;" years, "&amp;DATEDIF(R824,A824,"YM")&amp;" months, "&amp;DATEDIF(R824,A824,"MD")&amp;" days")</f>
        <v/>
      </c>
      <c r="T824" s="274" t="n"/>
      <c r="U824" s="274" t="n"/>
      <c r="V824" s="698">
        <f>_xlfn.LET(_xlpm.d,_xlfn.XLOOKUP(T824,'[1]Birth Dates'!$A:$A,'[1]Birth Dates'!$B:$B,"",0),IF(_xlpm.d=0,"",_xlpm.d))</f>
        <v/>
      </c>
      <c r="W824" s="274">
        <f>IF(OR(V824="",A824="",NOT(ISNUMBER(V824)),V824&gt;A824),"",DATEDIF(V824,A824,"Y")&amp;" years, "&amp;DATEDIF(V824,A824,"YM")&amp;" months, "&amp;DATEDIF(V824,A824,"MD")&amp;" days")</f>
        <v/>
      </c>
      <c r="X824" s="274" t="n"/>
      <c r="Y824" s="274" t="n"/>
      <c r="Z824" s="274" t="n"/>
      <c r="AA824" s="274" t="n"/>
      <c r="AB824" s="274" t="n">
        <v>19</v>
      </c>
      <c r="AC824" s="274" t="n"/>
      <c r="AD824" s="274" t="n"/>
      <c r="AE824" s="583" t="inlineStr">
        <is>
          <t>2:41.3000</t>
        </is>
      </c>
      <c r="AF824" s="418">
        <f>IF(OR(AE824="",AE824="",AE824=0),"",6.172/(AE824*24))</f>
        <v/>
      </c>
      <c r="AG824" s="279" t="n"/>
      <c r="AH824" s="583" t="inlineStr"/>
      <c r="AI824" s="418">
        <f>IF(OR(AH824="",AH824="",AH824=0),"",6.172/(AH824*24))</f>
        <v/>
      </c>
      <c r="AJ824" s="175">
        <f>IF(AND(ISNUMBER(AB824),ISNUMBER(AG824)),AB824-AG824,"")</f>
        <v/>
      </c>
      <c r="AK824" s="274" t="n"/>
      <c r="AL824" s="274" t="n">
        <v>154</v>
      </c>
      <c r="AM824" s="499" t="n">
        <v>0.2975196759259259</v>
      </c>
      <c r="AN824" s="671">
        <f>IF(OR(AL824="",AM824="",AM824=0),"",AL824*6.172/(AM824*24))</f>
        <v/>
      </c>
      <c r="AO824" s="477">
        <f>IF(AND(AL824=AL823,AM824&lt;&gt;"",AM823&lt;&gt;""),AM824-AM823,"")</f>
        <v/>
      </c>
      <c r="AP824" s="274" t="n"/>
      <c r="AQ824" s="583" t="inlineStr"/>
      <c r="AR824" s="418">
        <f>IF(OR(AQ824="",AQ824="",AQ824=0),"",6.172/(AQ824*24))</f>
        <v/>
      </c>
      <c r="AS824" s="436">
        <f>IF(OR(NOT(ISNUMBER(C824)),NOT(ISNUMBER(AB824))),"",IF(AG824&lt;&gt;"",AG824,AB824)-C824)</f>
        <v/>
      </c>
      <c r="AT824" s="280" t="n"/>
      <c r="AU824" s="281">
        <f>IF($B824="","",TEXT($A824,"yyyymmdd")&amp;"_P"&amp;$C824&amp;"_C"&amp;$F824&amp;"_"&amp;TRIM(RIGHT(SUBSTITUTE(TRIM(SUBSTITUTE($L824,CHAR(160)," "))," ",REPT(" ",60)),60))&amp;IF($P824="","","-"&amp;TRIM(RIGHT(SUBSTITUTE(TRIM(SUBSTITUTE($P824,CHAR(160)," "))," ",REPT(" ",60)),60)))&amp;IF($T824="","","-"&amp;TRIM(RIGHT(SUBSTITUTE(TRIM(SUBSTITUTE($T824,CHAR(160)," "))," ",REPT(" ",60)),60)))&amp;".jpg")</f>
        <v/>
      </c>
    </row>
    <row r="825" ht="42" customHeight="1">
      <c r="A825" s="278" t="n">
        <v>28036</v>
      </c>
      <c r="B825" s="274" t="inlineStr">
        <is>
          <t>Hardie-Ferodo 1000 3 October, 1976</t>
        </is>
      </c>
      <c r="C825" s="274" t="n">
        <v>11</v>
      </c>
      <c r="D825" s="274" t="inlineStr">
        <is>
          <t>C - 2001cc - 3000cc</t>
        </is>
      </c>
      <c r="E825" s="274" t="n">
        <v>4</v>
      </c>
      <c r="F825" s="274" t="n">
        <v>21</v>
      </c>
      <c r="G825" s="274" t="inlineStr">
        <is>
          <t>Mazda House Racing Team</t>
        </is>
      </c>
      <c r="H825" s="274" t="n"/>
      <c r="I825" s="274" t="n"/>
      <c r="J825" s="274" t="inlineStr">
        <is>
          <t>Mazda RX3</t>
        </is>
      </c>
      <c r="K825" s="274" t="inlineStr">
        <is>
          <t>2292 eq R2</t>
        </is>
      </c>
      <c r="L825" s="274" t="inlineStr">
        <is>
          <t>Geoff Leeds</t>
        </is>
      </c>
      <c r="M825" s="274" t="inlineStr">
        <is>
          <t>AUS</t>
        </is>
      </c>
      <c r="N825" s="698">
        <f>_xlfn.LET(_xlpm.d,_xlfn.XLOOKUP(L825,'[1]Birth Dates'!$A:$A,'[1]Birth Dates'!$B:$B,"",0),IF(_xlpm.d=0,"",_xlpm.d))</f>
        <v/>
      </c>
      <c r="O825" s="274">
        <f>IF(OR(N825="",A825="",NOT(ISNUMBER(N825)),N825&gt;A825),"",DATEDIF(N825,A825,"Y")&amp;" years, "&amp;DATEDIF(N825,A825,"YM")&amp;" months, "&amp;DATEDIF(N825,A825,"MD")&amp;" days")</f>
        <v/>
      </c>
      <c r="P825" s="274" t="inlineStr">
        <is>
          <t>Jim McKeown</t>
        </is>
      </c>
      <c r="Q825" s="274" t="inlineStr">
        <is>
          <t>AUS</t>
        </is>
      </c>
      <c r="R825" s="698">
        <f>_xlfn.LET(_xlpm.d,_xlfn.XLOOKUP(P825,'[1]Birth Dates'!$A:$A,'[1]Birth Dates'!$B:$B,"",0),IF(_xlpm.d=0,"",_xlpm.d))</f>
        <v/>
      </c>
      <c r="S825" s="274">
        <f>IF(OR(R825="",A825="",NOT(ISNUMBER(R825)),R825&gt;A825),"",DATEDIF(R825,A825,"Y")&amp;" years, "&amp;DATEDIF(R825,A825,"YM")&amp;" months, "&amp;DATEDIF(R825,A825,"MD")&amp;" days")</f>
        <v/>
      </c>
      <c r="T825" s="274" t="n"/>
      <c r="U825" s="274" t="n"/>
      <c r="V825" s="698">
        <f>_xlfn.LET(_xlpm.d,_xlfn.XLOOKUP(T825,'[1]Birth Dates'!$A:$A,'[1]Birth Dates'!$B:$B,"",0),IF(_xlpm.d=0,"",_xlpm.d))</f>
        <v/>
      </c>
      <c r="W825" s="274">
        <f>IF(OR(V825="",A825="",NOT(ISNUMBER(V825)),V825&gt;A825),"",DATEDIF(V825,A825,"Y")&amp;" years, "&amp;DATEDIF(V825,A825,"YM")&amp;" months, "&amp;DATEDIF(V825,A825,"MD")&amp;" days")</f>
        <v/>
      </c>
      <c r="X825" s="274" t="n"/>
      <c r="Y825" s="274" t="n"/>
      <c r="Z825" s="274" t="n"/>
      <c r="AA825" s="274" t="n"/>
      <c r="AB825" s="274" t="n">
        <v>25</v>
      </c>
      <c r="AC825" s="274" t="n"/>
      <c r="AD825" s="274" t="n"/>
      <c r="AE825" s="583" t="inlineStr">
        <is>
          <t>2:42.4000</t>
        </is>
      </c>
      <c r="AF825" s="418">
        <f>IF(OR(AE825="",AE825="",AE825=0),"",6.172/(AE825*24))</f>
        <v/>
      </c>
      <c r="AG825" s="279" t="n"/>
      <c r="AH825" s="583" t="inlineStr"/>
      <c r="AI825" s="418">
        <f>IF(OR(AH825="",AH825="",AH825=0),"",6.172/(AH825*24))</f>
        <v/>
      </c>
      <c r="AJ825" s="175">
        <f>IF(AND(ISNUMBER(AB825),ISNUMBER(AG825)),AB825-AG825,"")</f>
        <v/>
      </c>
      <c r="AK825" s="274" t="n"/>
      <c r="AL825" s="274" t="n">
        <v>154</v>
      </c>
      <c r="AM825" s="499" t="n">
        <v>0.2982962962962963</v>
      </c>
      <c r="AN825" s="671">
        <f>IF(OR(AL825="",AM825="",AM825=0),"",AL825*6.172/(AM825*24))</f>
        <v/>
      </c>
      <c r="AO825" s="477">
        <f>IF(AND(AL825=AL824,AM825&lt;&gt;"",AM824&lt;&gt;""),AM825-AM824,"")</f>
        <v/>
      </c>
      <c r="AP825" s="274" t="n"/>
      <c r="AQ825" s="583" t="inlineStr"/>
      <c r="AR825" s="418">
        <f>IF(OR(AQ825="",AQ825="",AQ825=0),"",6.172/(AQ825*24))</f>
        <v/>
      </c>
      <c r="AS825" s="436">
        <f>IF(OR(NOT(ISNUMBER(C825)),NOT(ISNUMBER(AB825))),"",IF(AG825&lt;&gt;"",AG825,AB825)-C825)</f>
        <v/>
      </c>
      <c r="AT825" s="280" t="n"/>
      <c r="AU825" s="281">
        <f>IF($B825="","",TEXT($A825,"yyyymmdd")&amp;"_P"&amp;$C825&amp;"_C"&amp;$F825&amp;"_"&amp;TRIM(RIGHT(SUBSTITUTE(TRIM(SUBSTITUTE($L825,CHAR(160)," "))," ",REPT(" ",60)),60))&amp;IF($P825="","","-"&amp;TRIM(RIGHT(SUBSTITUTE(TRIM(SUBSTITUTE($P825,CHAR(160)," "))," ",REPT(" ",60)),60)))&amp;IF($T825="","","-"&amp;TRIM(RIGHT(SUBSTITUTE(TRIM(SUBSTITUTE($T825,CHAR(160)," "))," ",REPT(" ",60)),60)))&amp;".jpg")</f>
        <v/>
      </c>
    </row>
    <row r="826" ht="42" customHeight="1">
      <c r="A826" s="278" t="n">
        <v>28036</v>
      </c>
      <c r="B826" s="274" t="inlineStr">
        <is>
          <t>Hardie-Ferodo 1000 3 October, 1976</t>
        </is>
      </c>
      <c r="C826" s="274" t="n">
        <v>12</v>
      </c>
      <c r="D826" s="274" t="inlineStr">
        <is>
          <t>B - 1301cc - 2000cc</t>
        </is>
      </c>
      <c r="E826" s="274" t="n">
        <v>1</v>
      </c>
      <c r="F826" s="274" t="n">
        <v>51</v>
      </c>
      <c r="G826" s="274" t="inlineStr">
        <is>
          <t>Fischer Ford Racing Team</t>
        </is>
      </c>
      <c r="H826" s="274" t="n"/>
      <c r="I826" s="274" t="n"/>
      <c r="J826" s="274" t="inlineStr">
        <is>
          <t>Ford Escort RS2000 Mk.I</t>
        </is>
      </c>
      <c r="K826" s="274" t="inlineStr">
        <is>
          <t>1993 L4</t>
        </is>
      </c>
      <c r="L826" s="274" t="inlineStr">
        <is>
          <t>Eric Boord</t>
        </is>
      </c>
      <c r="M826" s="274" t="inlineStr">
        <is>
          <t>AUS</t>
        </is>
      </c>
      <c r="N826" s="698">
        <f>_xlfn.LET(_xlpm.d,_xlfn.XLOOKUP(L826,'[1]Birth Dates'!$A:$A,'[1]Birth Dates'!$B:$B,"",0),IF(_xlpm.d=0,"",_xlpm.d))</f>
        <v/>
      </c>
      <c r="O826" s="274">
        <f>IF(OR(N826="",A826="",NOT(ISNUMBER(N826)),N826&gt;A826),"",DATEDIF(N826,A826,"Y")&amp;" years, "&amp;DATEDIF(N826,A826,"YM")&amp;" months, "&amp;DATEDIF(N826,A826,"MD")&amp;" days")</f>
        <v/>
      </c>
      <c r="P826" s="274" t="inlineStr">
        <is>
          <t>Tom Tymons</t>
        </is>
      </c>
      <c r="Q826" s="274" t="inlineStr">
        <is>
          <t>AUS</t>
        </is>
      </c>
      <c r="R826" s="698">
        <f>_xlfn.LET(_xlpm.d,_xlfn.XLOOKUP(P826,'[1]Birth Dates'!$A:$A,'[1]Birth Dates'!$B:$B,"",0),IF(_xlpm.d=0,"",_xlpm.d))</f>
        <v/>
      </c>
      <c r="S826" s="274">
        <f>IF(OR(R826="",A826="",NOT(ISNUMBER(R826)),R826&gt;A826),"",DATEDIF(R826,A826,"Y")&amp;" years, "&amp;DATEDIF(R826,A826,"YM")&amp;" months, "&amp;DATEDIF(R826,A826,"MD")&amp;" days")</f>
        <v/>
      </c>
      <c r="T826" s="274" t="n"/>
      <c r="U826" s="274" t="n"/>
      <c r="V826" s="698">
        <f>_xlfn.LET(_xlpm.d,_xlfn.XLOOKUP(T826,'[1]Birth Dates'!$A:$A,'[1]Birth Dates'!$B:$B,"",0),IF(_xlpm.d=0,"",_xlpm.d))</f>
        <v/>
      </c>
      <c r="W826" s="274">
        <f>IF(OR(V826="",A826="",NOT(ISNUMBER(V826)),V826&gt;A826),"",DATEDIF(V826,A826,"Y")&amp;" years, "&amp;DATEDIF(V826,A826,"YM")&amp;" months, "&amp;DATEDIF(V826,A826,"MD")&amp;" days")</f>
        <v/>
      </c>
      <c r="X826" s="274" t="n"/>
      <c r="Y826" s="274" t="n"/>
      <c r="Z826" s="274" t="n"/>
      <c r="AA826" s="274" t="n"/>
      <c r="AB826" s="274" t="n">
        <v>30</v>
      </c>
      <c r="AC826" s="274" t="n"/>
      <c r="AD826" s="274" t="n"/>
      <c r="AE826" s="583" t="inlineStr">
        <is>
          <t>2:43.8000</t>
        </is>
      </c>
      <c r="AF826" s="418">
        <f>IF(OR(AE826="",AE826="",AE826=0),"",6.172/(AE826*24))</f>
        <v/>
      </c>
      <c r="AG826" s="279" t="n"/>
      <c r="AH826" s="583" t="inlineStr"/>
      <c r="AI826" s="418">
        <f>IF(OR(AH826="",AH826="",AH826=0),"",6.172/(AH826*24))</f>
        <v/>
      </c>
      <c r="AJ826" s="175">
        <f>IF(AND(ISNUMBER(AB826),ISNUMBER(AG826)),AB826-AG826,"")</f>
        <v/>
      </c>
      <c r="AK826" s="274" t="n"/>
      <c r="AL826" s="274" t="n">
        <v>152</v>
      </c>
      <c r="AM826" s="499" t="n">
        <v>0.2981550925925926</v>
      </c>
      <c r="AN826" s="671">
        <f>IF(OR(AL826="",AM826="",AM826=0),"",AL826*6.172/(AM826*24))</f>
        <v/>
      </c>
      <c r="AO826" s="477">
        <f>IF(AND(AL826=AL825,AM826&lt;&gt;"",AM825&lt;&gt;""),AM826-AM825,"")</f>
        <v/>
      </c>
      <c r="AP826" s="274" t="n"/>
      <c r="AQ826" s="583" t="inlineStr"/>
      <c r="AR826" s="418">
        <f>IF(OR(AQ826="",AQ826="",AQ826=0),"",6.172/(AQ826*24))</f>
        <v/>
      </c>
      <c r="AS826" s="436">
        <f>IF(OR(NOT(ISNUMBER(C826)),NOT(ISNUMBER(AB826))),"",IF(AG826&lt;&gt;"",AG826,AB826)-C826)</f>
        <v/>
      </c>
      <c r="AT826" s="280" t="n"/>
      <c r="AU826" s="281">
        <f>IF($B826="","",TEXT($A826,"yyyymmdd")&amp;"_P"&amp;$C826&amp;"_C"&amp;$F826&amp;"_"&amp;TRIM(RIGHT(SUBSTITUTE(TRIM(SUBSTITUTE($L826,CHAR(160)," "))," ",REPT(" ",60)),60))&amp;IF($P826="","","-"&amp;TRIM(RIGHT(SUBSTITUTE(TRIM(SUBSTITUTE($P826,CHAR(160)," "))," ",REPT(" ",60)),60)))&amp;IF($T826="","","-"&amp;TRIM(RIGHT(SUBSTITUTE(TRIM(SUBSTITUTE($T826,CHAR(160)," "))," ",REPT(" ",60)),60)))&amp;".jpg")</f>
        <v/>
      </c>
    </row>
    <row r="827" ht="42" customHeight="1">
      <c r="A827" s="278" t="n">
        <v>28036</v>
      </c>
      <c r="B827" s="274" t="inlineStr">
        <is>
          <t>Hardie-Ferodo 1000 3 October, 1976</t>
        </is>
      </c>
      <c r="C827" s="274" t="n">
        <v>13</v>
      </c>
      <c r="D827" s="274" t="inlineStr">
        <is>
          <t>C - 2001cc - 3000cc</t>
        </is>
      </c>
      <c r="E827" s="274" t="n">
        <v>5</v>
      </c>
      <c r="F827" s="274" t="n">
        <v>30</v>
      </c>
      <c r="G827" s="274" t="inlineStr">
        <is>
          <t>Wyong Tyres &amp; Spares</t>
        </is>
      </c>
      <c r="H827" s="274" t="n"/>
      <c r="I827" s="274" t="n"/>
      <c r="J827" s="274" t="inlineStr">
        <is>
          <t>Ford Capri Mk.I</t>
        </is>
      </c>
      <c r="K827" s="274" t="inlineStr">
        <is>
          <t>2993 V6</t>
        </is>
      </c>
      <c r="L827" s="274" t="inlineStr">
        <is>
          <t>Russell Skaife</t>
        </is>
      </c>
      <c r="M827" s="274" t="inlineStr">
        <is>
          <t>AUS</t>
        </is>
      </c>
      <c r="N827" s="698">
        <f>_xlfn.LET(_xlpm.d,_xlfn.XLOOKUP(L827,'[1]Birth Dates'!$A:$A,'[1]Birth Dates'!$B:$B,"",0),IF(_xlpm.d=0,"",_xlpm.d))</f>
        <v/>
      </c>
      <c r="O827" s="274">
        <f>IF(OR(N827="",A827="",NOT(ISNUMBER(N827)),N827&gt;A827),"",DATEDIF(N827,A827,"Y")&amp;" years, "&amp;DATEDIF(N827,A827,"YM")&amp;" months, "&amp;DATEDIF(N827,A827,"MD")&amp;" days")</f>
        <v/>
      </c>
      <c r="P827" s="274" t="inlineStr">
        <is>
          <t>Brian Potts</t>
        </is>
      </c>
      <c r="Q827" s="274" t="inlineStr">
        <is>
          <t>AUS</t>
        </is>
      </c>
      <c r="R827" s="698">
        <f>_xlfn.LET(_xlpm.d,_xlfn.XLOOKUP(P827,'[1]Birth Dates'!$A:$A,'[1]Birth Dates'!$B:$B,"",0),IF(_xlpm.d=0,"",_xlpm.d))</f>
        <v/>
      </c>
      <c r="S827" s="274">
        <f>IF(OR(R827="",A827="",NOT(ISNUMBER(R827)),R827&gt;A827),"",DATEDIF(R827,A827,"Y")&amp;" years, "&amp;DATEDIF(R827,A827,"YM")&amp;" months, "&amp;DATEDIF(R827,A827,"MD")&amp;" days")</f>
        <v/>
      </c>
      <c r="T827" s="274" t="n"/>
      <c r="U827" s="274" t="n"/>
      <c r="V827" s="698">
        <f>_xlfn.LET(_xlpm.d,_xlfn.XLOOKUP(T827,'[1]Birth Dates'!$A:$A,'[1]Birth Dates'!$B:$B,"",0),IF(_xlpm.d=0,"",_xlpm.d))</f>
        <v/>
      </c>
      <c r="W827" s="274">
        <f>IF(OR(V827="",A827="",NOT(ISNUMBER(V827)),V827&gt;A827),"",DATEDIF(V827,A827,"Y")&amp;" years, "&amp;DATEDIF(V827,A827,"YM")&amp;" months, "&amp;DATEDIF(V827,A827,"MD")&amp;" days")</f>
        <v/>
      </c>
      <c r="X827" s="274" t="n"/>
      <c r="Y827" s="274" t="n"/>
      <c r="Z827" s="274" t="n"/>
      <c r="AA827" s="274" t="n"/>
      <c r="AB827" s="274" t="n">
        <v>26</v>
      </c>
      <c r="AC827" s="274" t="n"/>
      <c r="AD827" s="274" t="n"/>
      <c r="AE827" s="583" t="inlineStr">
        <is>
          <t>2:42.6000</t>
        </is>
      </c>
      <c r="AF827" s="418">
        <f>IF(OR(AE827="",AE827="",AE827=0),"",6.172/(AE827*24))</f>
        <v/>
      </c>
      <c r="AG827" s="279" t="n"/>
      <c r="AH827" s="583" t="inlineStr"/>
      <c r="AI827" s="418">
        <f>IF(OR(AH827="",AH827="",AH827=0),"",6.172/(AH827*24))</f>
        <v/>
      </c>
      <c r="AJ827" s="175">
        <f>IF(AND(ISNUMBER(AB827),ISNUMBER(AG827)),AB827-AG827,"")</f>
        <v/>
      </c>
      <c r="AK827" s="274" t="n"/>
      <c r="AL827" s="274" t="n">
        <v>151</v>
      </c>
      <c r="AM827" s="499" t="n">
        <v>0.2975046296296296</v>
      </c>
      <c r="AN827" s="671">
        <f>IF(OR(AL827="",AM827="",AM827=0),"",AL827*6.172/(AM827*24))</f>
        <v/>
      </c>
      <c r="AO827" s="477">
        <f>IF(AND(AL827=AL826,AM827&lt;&gt;"",AM826&lt;&gt;""),AM827-AM826,"")</f>
        <v/>
      </c>
      <c r="AP827" s="274" t="n"/>
      <c r="AQ827" s="583" t="inlineStr"/>
      <c r="AR827" s="418">
        <f>IF(OR(AQ827="",AQ827="",AQ827=0),"",6.172/(AQ827*24))</f>
        <v/>
      </c>
      <c r="AS827" s="436">
        <f>IF(OR(NOT(ISNUMBER(C827)),NOT(ISNUMBER(AB827))),"",IF(AG827&lt;&gt;"",AG827,AB827)-C827)</f>
        <v/>
      </c>
      <c r="AT827" s="280" t="n"/>
      <c r="AU827" s="281">
        <f>IF($B827="","",TEXT($A827,"yyyymmdd")&amp;"_P"&amp;$C827&amp;"_C"&amp;$F827&amp;"_"&amp;TRIM(RIGHT(SUBSTITUTE(TRIM(SUBSTITUTE($L827,CHAR(160)," "))," ",REPT(" ",60)),60))&amp;IF($P827="","","-"&amp;TRIM(RIGHT(SUBSTITUTE(TRIM(SUBSTITUTE($P827,CHAR(160)," "))," ",REPT(" ",60)),60)))&amp;IF($T827="","","-"&amp;TRIM(RIGHT(SUBSTITUTE(TRIM(SUBSTITUTE($T827,CHAR(160)," "))," ",REPT(" ",60)),60)))&amp;".jpg")</f>
        <v/>
      </c>
    </row>
    <row r="828" ht="42" customHeight="1">
      <c r="A828" s="278" t="n">
        <v>28036</v>
      </c>
      <c r="B828" s="274" t="inlineStr">
        <is>
          <t>Hardie-Ferodo 1000 3 October, 1976</t>
        </is>
      </c>
      <c r="C828" s="274" t="n">
        <v>14</v>
      </c>
      <c r="D828" s="274" t="inlineStr">
        <is>
          <t>B - 1301cc - 2000cc</t>
        </is>
      </c>
      <c r="E828" s="274" t="n">
        <v>2</v>
      </c>
      <c r="F828" s="274" t="n">
        <v>39</v>
      </c>
      <c r="G828" s="274" t="inlineStr">
        <is>
          <t>Quick Fit Spares &amp; Accessories</t>
        </is>
      </c>
      <c r="H828" s="274" t="n"/>
      <c r="I828" s="274" t="n"/>
      <c r="J828" s="274" t="inlineStr">
        <is>
          <t>Alfa Romeo 2000 GTV</t>
        </is>
      </c>
      <c r="K828" s="274" t="inlineStr">
        <is>
          <t>1962 L4</t>
        </is>
      </c>
      <c r="L828" s="274" t="inlineStr">
        <is>
          <t>Phil McDonnell</t>
        </is>
      </c>
      <c r="M828" s="274" t="inlineStr">
        <is>
          <t>AUS</t>
        </is>
      </c>
      <c r="N828" s="698">
        <f>_xlfn.LET(_xlpm.d,_xlfn.XLOOKUP(L828,'[1]Birth Dates'!$A:$A,'[1]Birth Dates'!$B:$B,"",0),IF(_xlpm.d=0,"",_xlpm.d))</f>
        <v/>
      </c>
      <c r="O828" s="274">
        <f>IF(OR(N828="",A828="",NOT(ISNUMBER(N828)),N828&gt;A828),"",DATEDIF(N828,A828,"Y")&amp;" years, "&amp;DATEDIF(N828,A828,"YM")&amp;" months, "&amp;DATEDIF(N828,A828,"MD")&amp;" days")</f>
        <v/>
      </c>
      <c r="P828" s="274" t="inlineStr">
        <is>
          <t>Jim Hunter</t>
        </is>
      </c>
      <c r="Q828" s="274" t="inlineStr">
        <is>
          <t>AUS</t>
        </is>
      </c>
      <c r="R828" s="698">
        <f>_xlfn.LET(_xlpm.d,_xlfn.XLOOKUP(P828,'[1]Birth Dates'!$A:$A,'[1]Birth Dates'!$B:$B,"",0),IF(_xlpm.d=0,"",_xlpm.d))</f>
        <v/>
      </c>
      <c r="S828" s="274">
        <f>IF(OR(R828="",A828="",NOT(ISNUMBER(R828)),R828&gt;A828),"",DATEDIF(R828,A828,"Y")&amp;" years, "&amp;DATEDIF(R828,A828,"YM")&amp;" months, "&amp;DATEDIF(R828,A828,"MD")&amp;" days")</f>
        <v/>
      </c>
      <c r="T828" s="274" t="n"/>
      <c r="U828" s="274" t="n"/>
      <c r="V828" s="698">
        <f>_xlfn.LET(_xlpm.d,_xlfn.XLOOKUP(T828,'[1]Birth Dates'!$A:$A,'[1]Birth Dates'!$B:$B,"",0),IF(_xlpm.d=0,"",_xlpm.d))</f>
        <v/>
      </c>
      <c r="W828" s="274">
        <f>IF(OR(V828="",A828="",NOT(ISNUMBER(V828)),V828&gt;A828),"",DATEDIF(V828,A828,"Y")&amp;" years, "&amp;DATEDIF(V828,A828,"YM")&amp;" months, "&amp;DATEDIF(V828,A828,"MD")&amp;" days")</f>
        <v/>
      </c>
      <c r="X828" s="274" t="n"/>
      <c r="Y828" s="274" t="n"/>
      <c r="Z828" s="274" t="n"/>
      <c r="AA828" s="274" t="n"/>
      <c r="AB828" s="274" t="n">
        <v>39</v>
      </c>
      <c r="AC828" s="274" t="n"/>
      <c r="AD828" s="274" t="n"/>
      <c r="AE828" s="583" t="inlineStr">
        <is>
          <t>2:47.4000</t>
        </is>
      </c>
      <c r="AF828" s="418">
        <f>IF(OR(AE828="",AE828="",AE828=0),"",6.172/(AE828*24))</f>
        <v/>
      </c>
      <c r="AG828" s="279" t="n"/>
      <c r="AH828" s="583" t="inlineStr"/>
      <c r="AI828" s="418">
        <f>IF(OR(AH828="",AH828="",AH828=0),"",6.172/(AH828*24))</f>
        <v/>
      </c>
      <c r="AJ828" s="175">
        <f>IF(AND(ISNUMBER(AB828),ISNUMBER(AG828)),AB828-AG828,"")</f>
        <v/>
      </c>
      <c r="AK828" s="274" t="n"/>
      <c r="AL828" s="274" t="n">
        <v>151</v>
      </c>
      <c r="AM828" s="499" t="n">
        <v>0.2982766203703703</v>
      </c>
      <c r="AN828" s="671">
        <f>IF(OR(AL828="",AM828="",AM828=0),"",AL828*6.172/(AM828*24))</f>
        <v/>
      </c>
      <c r="AO828" s="477">
        <f>IF(AND(AL828=AL827,AM828&lt;&gt;"",AM827&lt;&gt;""),AM828-AM827,"")</f>
        <v/>
      </c>
      <c r="AP828" s="274" t="n"/>
      <c r="AQ828" s="583" t="inlineStr"/>
      <c r="AR828" s="418">
        <f>IF(OR(AQ828="",AQ828="",AQ828=0),"",6.172/(AQ828*24))</f>
        <v/>
      </c>
      <c r="AS828" s="436">
        <f>IF(OR(NOT(ISNUMBER(C828)),NOT(ISNUMBER(AB828))),"",IF(AG828&lt;&gt;"",AG828,AB828)-C828)</f>
        <v/>
      </c>
      <c r="AT828" s="280" t="n"/>
      <c r="AU828" s="281">
        <f>IF($B828="","",TEXT($A828,"yyyymmdd")&amp;"_P"&amp;$C828&amp;"_C"&amp;$F828&amp;"_"&amp;TRIM(RIGHT(SUBSTITUTE(TRIM(SUBSTITUTE($L828,CHAR(160)," "))," ",REPT(" ",60)),60))&amp;IF($P828="","","-"&amp;TRIM(RIGHT(SUBSTITUTE(TRIM(SUBSTITUTE($P828,CHAR(160)," "))," ",REPT(" ",60)),60)))&amp;IF($T828="","","-"&amp;TRIM(RIGHT(SUBSTITUTE(TRIM(SUBSTITUTE($T828,CHAR(160)," "))," ",REPT(" ",60)),60)))&amp;".jpg")</f>
        <v/>
      </c>
    </row>
    <row r="829" ht="42" customHeight="1">
      <c r="A829" s="278" t="n">
        <v>28036</v>
      </c>
      <c r="B829" s="274" t="inlineStr">
        <is>
          <t>Hardie-Ferodo 1000 3 October, 1976</t>
        </is>
      </c>
      <c r="C829" s="274" t="n">
        <v>15</v>
      </c>
      <c r="D829" s="274" t="inlineStr">
        <is>
          <t>B - 1301cc - 2000cc</t>
        </is>
      </c>
      <c r="E829" s="274" t="n">
        <v>3</v>
      </c>
      <c r="F829" s="274" t="n">
        <v>45</v>
      </c>
      <c r="G829" s="274" t="inlineStr">
        <is>
          <t>Bob Holden - Shell Sport</t>
        </is>
      </c>
      <c r="H829" s="274" t="n"/>
      <c r="I829" s="274" t="n"/>
      <c r="J829" s="274" t="inlineStr">
        <is>
          <t>Ford Escort RS2000 Mk.II</t>
        </is>
      </c>
      <c r="K829" s="274" t="inlineStr">
        <is>
          <t>1993 L4</t>
        </is>
      </c>
      <c r="L829" s="274" t="inlineStr">
        <is>
          <t>Lyndon Arnel</t>
        </is>
      </c>
      <c r="M829" s="274" t="inlineStr">
        <is>
          <t>AUS</t>
        </is>
      </c>
      <c r="N829" s="698">
        <f>_xlfn.LET(_xlpm.d,_xlfn.XLOOKUP(L829,'[1]Birth Dates'!$A:$A,'[1]Birth Dates'!$B:$B,"",0),IF(_xlpm.d=0,"",_xlpm.d))</f>
        <v/>
      </c>
      <c r="O829" s="274">
        <f>IF(OR(N829="",A829="",NOT(ISNUMBER(N829)),N829&gt;A829),"",DATEDIF(N829,A829,"Y")&amp;" years, "&amp;DATEDIF(N829,A829,"YM")&amp;" months, "&amp;DATEDIF(N829,A829,"MD")&amp;" days")</f>
        <v/>
      </c>
      <c r="P829" s="274" t="inlineStr">
        <is>
          <t>Peter Hopwood</t>
        </is>
      </c>
      <c r="Q829" s="274" t="inlineStr">
        <is>
          <t>AUS</t>
        </is>
      </c>
      <c r="R829" s="698">
        <f>_xlfn.LET(_xlpm.d,_xlfn.XLOOKUP(P829,'[1]Birth Dates'!$A:$A,'[1]Birth Dates'!$B:$B,"",0),IF(_xlpm.d=0,"",_xlpm.d))</f>
        <v/>
      </c>
      <c r="S829" s="274">
        <f>IF(OR(R829="",A829="",NOT(ISNUMBER(R829)),R829&gt;A829),"",DATEDIF(R829,A829,"Y")&amp;" years, "&amp;DATEDIF(R829,A829,"YM")&amp;" months, "&amp;DATEDIF(R829,A829,"MD")&amp;" days")</f>
        <v/>
      </c>
      <c r="T829" s="274" t="n"/>
      <c r="U829" s="274" t="n"/>
      <c r="V829" s="698">
        <f>_xlfn.LET(_xlpm.d,_xlfn.XLOOKUP(T829,'[1]Birth Dates'!$A:$A,'[1]Birth Dates'!$B:$B,"",0),IF(_xlpm.d=0,"",_xlpm.d))</f>
        <v/>
      </c>
      <c r="W829" s="274">
        <f>IF(OR(V829="",A829="",NOT(ISNUMBER(V829)),V829&gt;A829),"",DATEDIF(V829,A829,"Y")&amp;" years, "&amp;DATEDIF(V829,A829,"YM")&amp;" months, "&amp;DATEDIF(V829,A829,"MD")&amp;" days")</f>
        <v/>
      </c>
      <c r="X829" s="274" t="n"/>
      <c r="Y829" s="274" t="n"/>
      <c r="Z829" s="274" t="n"/>
      <c r="AA829" s="274" t="n"/>
      <c r="AB829" s="274" t="n">
        <v>38</v>
      </c>
      <c r="AC829" s="274" t="n"/>
      <c r="AD829" s="274" t="n"/>
      <c r="AE829" s="583" t="inlineStr">
        <is>
          <t>2:46.6000</t>
        </is>
      </c>
      <c r="AF829" s="418">
        <f>IF(OR(AE829="",AE829="",AE829=0),"",6.172/(AE829*24))</f>
        <v/>
      </c>
      <c r="AG829" s="279" t="n"/>
      <c r="AH829" s="583" t="inlineStr"/>
      <c r="AI829" s="418">
        <f>IF(OR(AH829="",AH829="",AH829=0),"",6.172/(AH829*24))</f>
        <v/>
      </c>
      <c r="AJ829" s="175">
        <f>IF(AND(ISNUMBER(AB829),ISNUMBER(AG829)),AB829-AG829,"")</f>
        <v/>
      </c>
      <c r="AK829" s="274" t="n"/>
      <c r="AL829" s="274" t="n">
        <v>150</v>
      </c>
      <c r="AM829" s="499" t="n">
        <v>0.2979594907407407</v>
      </c>
      <c r="AN829" s="671">
        <f>IF(OR(AL829="",AM829="",AM829=0),"",AL829*6.172/(AM829*24))</f>
        <v/>
      </c>
      <c r="AO829" s="477">
        <f>IF(AND(AL829=AL828,AM829&lt;&gt;"",AM828&lt;&gt;""),AM829-AM828,"")</f>
        <v/>
      </c>
      <c r="AP829" s="274" t="n"/>
      <c r="AQ829" s="583" t="inlineStr"/>
      <c r="AR829" s="418">
        <f>IF(OR(AQ829="",AQ829="",AQ829=0),"",6.172/(AQ829*24))</f>
        <v/>
      </c>
      <c r="AS829" s="436">
        <f>IF(OR(NOT(ISNUMBER(C829)),NOT(ISNUMBER(AB829))),"",IF(AG829&lt;&gt;"",AG829,AB829)-C829)</f>
        <v/>
      </c>
      <c r="AT829" s="280" t="n"/>
      <c r="AU829" s="281">
        <f>IF($B829="","",TEXT($A829,"yyyymmdd")&amp;"_P"&amp;$C829&amp;"_C"&amp;$F829&amp;"_"&amp;TRIM(RIGHT(SUBSTITUTE(TRIM(SUBSTITUTE($L829,CHAR(160)," "))," ",REPT(" ",60)),60))&amp;IF($P829="","","-"&amp;TRIM(RIGHT(SUBSTITUTE(TRIM(SUBSTITUTE($P829,CHAR(160)," "))," ",REPT(" ",60)),60)))&amp;IF($T829="","","-"&amp;TRIM(RIGHT(SUBSTITUTE(TRIM(SUBSTITUTE($T829,CHAR(160)," "))," ",REPT(" ",60)),60)))&amp;".jpg")</f>
        <v/>
      </c>
    </row>
    <row r="830" ht="42" customHeight="1">
      <c r="A830" s="278" t="n">
        <v>28036</v>
      </c>
      <c r="B830" s="274" t="inlineStr">
        <is>
          <t>Hardie-Ferodo 1000 3 October, 1976</t>
        </is>
      </c>
      <c r="C830" s="274" t="n">
        <v>16</v>
      </c>
      <c r="D830" s="274" t="inlineStr">
        <is>
          <t>B - 1301cc - 2000cc</t>
        </is>
      </c>
      <c r="E830" s="274" t="n">
        <v>4</v>
      </c>
      <c r="F830" s="274" t="n">
        <v>60</v>
      </c>
      <c r="G830" s="274" t="inlineStr">
        <is>
          <t>Clemens Sporting Car Services Pty Ltd</t>
        </is>
      </c>
      <c r="H830" s="274" t="n"/>
      <c r="I830" s="274" t="n"/>
      <c r="J830" s="274" t="inlineStr">
        <is>
          <t>Alfa Romeo Alfetta GTAm</t>
        </is>
      </c>
      <c r="K830" s="274" t="inlineStr">
        <is>
          <t>1985 L4</t>
        </is>
      </c>
      <c r="L830" s="274" t="inlineStr">
        <is>
          <t>Frank Porter</t>
        </is>
      </c>
      <c r="M830" s="274" t="inlineStr">
        <is>
          <t>AUS</t>
        </is>
      </c>
      <c r="N830" s="698">
        <f>_xlfn.LET(_xlpm.d,_xlfn.XLOOKUP(L830,'[1]Birth Dates'!$A:$A,'[1]Birth Dates'!$B:$B,"",0),IF(_xlpm.d=0,"",_xlpm.d))</f>
        <v/>
      </c>
      <c r="O830" s="274">
        <f>IF(OR(N830="",A830="",NOT(ISNUMBER(N830)),N830&gt;A830),"",DATEDIF(N830,A830,"Y")&amp;" years, "&amp;DATEDIF(N830,A830,"YM")&amp;" months, "&amp;DATEDIF(N830,A830,"MD")&amp;" days")</f>
        <v/>
      </c>
      <c r="P830" s="274" t="inlineStr">
        <is>
          <t>Tony Roberts</t>
        </is>
      </c>
      <c r="Q830" s="274" t="inlineStr">
        <is>
          <t>AUS</t>
        </is>
      </c>
      <c r="R830" s="698">
        <f>_xlfn.LET(_xlpm.d,_xlfn.XLOOKUP(P830,'[1]Birth Dates'!$A:$A,'[1]Birth Dates'!$B:$B,"",0),IF(_xlpm.d=0,"",_xlpm.d))</f>
        <v/>
      </c>
      <c r="S830" s="274">
        <f>IF(OR(R830="",A830="",NOT(ISNUMBER(R830)),R830&gt;A830),"",DATEDIF(R830,A830,"Y")&amp;" years, "&amp;DATEDIF(R830,A830,"YM")&amp;" months, "&amp;DATEDIF(R830,A830,"MD")&amp;" days")</f>
        <v/>
      </c>
      <c r="T830" s="274" t="n"/>
      <c r="U830" s="274" t="n"/>
      <c r="V830" s="698">
        <f>_xlfn.LET(_xlpm.d,_xlfn.XLOOKUP(T830,'[1]Birth Dates'!$A:$A,'[1]Birth Dates'!$B:$B,"",0),IF(_xlpm.d=0,"",_xlpm.d))</f>
        <v/>
      </c>
      <c r="W830" s="274">
        <f>IF(OR(V830="",A830="",NOT(ISNUMBER(V830)),V830&gt;A830),"",DATEDIF(V830,A830,"Y")&amp;" years, "&amp;DATEDIF(V830,A830,"YM")&amp;" months, "&amp;DATEDIF(V830,A830,"MD")&amp;" days")</f>
        <v/>
      </c>
      <c r="X830" s="274" t="n"/>
      <c r="Y830" s="274" t="n"/>
      <c r="Z830" s="274" t="n"/>
      <c r="AA830" s="274" t="n"/>
      <c r="AB830" s="274" t="n">
        <v>34</v>
      </c>
      <c r="AC830" s="274" t="n"/>
      <c r="AD830" s="274" t="n"/>
      <c r="AE830" s="583" t="inlineStr">
        <is>
          <t>2:45.4000</t>
        </is>
      </c>
      <c r="AF830" s="418">
        <f>IF(OR(AE830="",AE830="",AE830=0),"",6.172/(AE830*24))</f>
        <v/>
      </c>
      <c r="AG830" s="279" t="n"/>
      <c r="AH830" s="583" t="inlineStr"/>
      <c r="AI830" s="418">
        <f>IF(OR(AH830="",AH830="",AH830=0),"",6.172/(AH830*24))</f>
        <v/>
      </c>
      <c r="AJ830" s="175">
        <f>IF(AND(ISNUMBER(AB830),ISNUMBER(AG830)),AB830-AG830,"")</f>
        <v/>
      </c>
      <c r="AK830" s="274" t="n"/>
      <c r="AL830" s="274" t="n">
        <v>149</v>
      </c>
      <c r="AM830" s="499" t="n">
        <v>0.2974317129629629</v>
      </c>
      <c r="AN830" s="671">
        <f>IF(OR(AL830="",AM830="",AM830=0),"",AL830*6.172/(AM830*24))</f>
        <v/>
      </c>
      <c r="AO830" s="477">
        <f>IF(AND(AL830=AL829,AM830&lt;&gt;"",AM829&lt;&gt;""),AM830-AM829,"")</f>
        <v/>
      </c>
      <c r="AP830" s="274" t="n"/>
      <c r="AQ830" s="583" t="inlineStr"/>
      <c r="AR830" s="418">
        <f>IF(OR(AQ830="",AQ830="",AQ830=0),"",6.172/(AQ830*24))</f>
        <v/>
      </c>
      <c r="AS830" s="436">
        <f>IF(OR(NOT(ISNUMBER(C830)),NOT(ISNUMBER(AB830))),"",IF(AG830&lt;&gt;"",AG830,AB830)-C830)</f>
        <v/>
      </c>
      <c r="AT830" s="280" t="n"/>
      <c r="AU830" s="281">
        <f>IF($B830="","",TEXT($A830,"yyyymmdd")&amp;"_P"&amp;$C830&amp;"_C"&amp;$F830&amp;"_"&amp;TRIM(RIGHT(SUBSTITUTE(TRIM(SUBSTITUTE($L830,CHAR(160)," "))," ",REPT(" ",60)),60))&amp;IF($P830="","","-"&amp;TRIM(RIGHT(SUBSTITUTE(TRIM(SUBSTITUTE($P830,CHAR(160)," "))," ",REPT(" ",60)),60)))&amp;IF($T830="","","-"&amp;TRIM(RIGHT(SUBSTITUTE(TRIM(SUBSTITUTE($T830,CHAR(160)," "))," ",REPT(" ",60)),60)))&amp;".jpg")</f>
        <v/>
      </c>
    </row>
    <row r="831" ht="42" customHeight="1">
      <c r="A831" s="278" t="n">
        <v>28036</v>
      </c>
      <c r="B831" s="274" t="inlineStr">
        <is>
          <t>Hardie-Ferodo 1000 3 October, 1976</t>
        </is>
      </c>
      <c r="C831" s="274" t="n">
        <v>17</v>
      </c>
      <c r="D831" s="274" t="inlineStr">
        <is>
          <t>D - 3001cc - 6000cc</t>
        </is>
      </c>
      <c r="E831" s="274" t="n">
        <v>8</v>
      </c>
      <c r="F831" s="274" t="n">
        <v>18</v>
      </c>
      <c r="G831" s="274" t="inlineStr">
        <is>
          <t>Murray Carter</t>
        </is>
      </c>
      <c r="H831" s="274" t="n"/>
      <c r="I831" s="274" t="n"/>
      <c r="J831" s="274" t="inlineStr">
        <is>
          <t>Ford Falcon XB GT Hardtop</t>
        </is>
      </c>
      <c r="K831" s="274" t="inlineStr">
        <is>
          <t>5760 V8</t>
        </is>
      </c>
      <c r="L831" s="274" t="inlineStr">
        <is>
          <t>Murray Carter</t>
        </is>
      </c>
      <c r="M831" s="274" t="inlineStr">
        <is>
          <t>AUS</t>
        </is>
      </c>
      <c r="N831" s="698">
        <f>_xlfn.LET(_xlpm.d,_xlfn.XLOOKUP(L831,'[1]Birth Dates'!$A:$A,'[1]Birth Dates'!$B:$B,"",0),IF(_xlpm.d=0,"",_xlpm.d))</f>
        <v/>
      </c>
      <c r="O831" s="274">
        <f>IF(OR(N831="",A831="",NOT(ISNUMBER(N831)),N831&gt;A831),"",DATEDIF(N831,A831,"Y")&amp;" years, "&amp;DATEDIF(N831,A831,"YM")&amp;" months, "&amp;DATEDIF(N831,A831,"MD")&amp;" days")</f>
        <v/>
      </c>
      <c r="P831" s="274" t="inlineStr">
        <is>
          <t>Ray Winter</t>
        </is>
      </c>
      <c r="Q831" s="274" t="inlineStr">
        <is>
          <t>AUS</t>
        </is>
      </c>
      <c r="R831" s="698">
        <f>_xlfn.LET(_xlpm.d,_xlfn.XLOOKUP(P831,'[1]Birth Dates'!$A:$A,'[1]Birth Dates'!$B:$B,"",0),IF(_xlpm.d=0,"",_xlpm.d))</f>
        <v/>
      </c>
      <c r="S831" s="274">
        <f>IF(OR(R831="",A831="",NOT(ISNUMBER(R831)),R831&gt;A831),"",DATEDIF(R831,A831,"Y")&amp;" years, "&amp;DATEDIF(R831,A831,"YM")&amp;" months, "&amp;DATEDIF(R831,A831,"MD")&amp;" days")</f>
        <v/>
      </c>
      <c r="T831" s="274" t="n"/>
      <c r="U831" s="274" t="n"/>
      <c r="V831" s="698">
        <f>_xlfn.LET(_xlpm.d,_xlfn.XLOOKUP(T831,'[1]Birth Dates'!$A:$A,'[1]Birth Dates'!$B:$B,"",0),IF(_xlpm.d=0,"",_xlpm.d))</f>
        <v/>
      </c>
      <c r="W831" s="274">
        <f>IF(OR(V831="",A831="",NOT(ISNUMBER(V831)),V831&gt;A831),"",DATEDIF(V831,A831,"Y")&amp;" years, "&amp;DATEDIF(V831,A831,"YM")&amp;" months, "&amp;DATEDIF(V831,A831,"MD")&amp;" days")</f>
        <v/>
      </c>
      <c r="X831" s="274" t="n"/>
      <c r="Y831" s="274" t="n"/>
      <c r="Z831" s="274" t="n"/>
      <c r="AA831" s="274" t="n"/>
      <c r="AB831" s="274" t="n">
        <v>14</v>
      </c>
      <c r="AC831" s="274" t="n"/>
      <c r="AD831" s="274" t="n"/>
      <c r="AE831" s="583" t="inlineStr">
        <is>
          <t>2:33.9000</t>
        </is>
      </c>
      <c r="AF831" s="418">
        <f>IF(OR(AE831="",AE831="",AE831=0),"",6.172/(AE831*24))</f>
        <v/>
      </c>
      <c r="AG831" s="279" t="n"/>
      <c r="AH831" s="583" t="inlineStr"/>
      <c r="AI831" s="418">
        <f>IF(OR(AH831="",AH831="",AH831=0),"",6.172/(AH831*24))</f>
        <v/>
      </c>
      <c r="AJ831" s="175">
        <f>IF(AND(ISNUMBER(AB831),ISNUMBER(AG831)),AB831-AG831,"")</f>
        <v/>
      </c>
      <c r="AK831" s="274" t="n"/>
      <c r="AL831" s="274" t="n">
        <v>148</v>
      </c>
      <c r="AM831" s="499" t="n">
        <v>0.2993321759259259</v>
      </c>
      <c r="AN831" s="671">
        <f>IF(OR(AL831="",AM831="",AM831=0),"",AL831*6.172/(AM831*24))</f>
        <v/>
      </c>
      <c r="AO831" s="477">
        <f>IF(AND(AL831=AL830,AM831&lt;&gt;"",AM830&lt;&gt;""),AM831-AM830,"")</f>
        <v/>
      </c>
      <c r="AP831" s="274" t="n"/>
      <c r="AQ831" s="583" t="inlineStr"/>
      <c r="AR831" s="418">
        <f>IF(OR(AQ831="",AQ831="",AQ831=0),"",6.172/(AQ831*24))</f>
        <v/>
      </c>
      <c r="AS831" s="436">
        <f>IF(OR(NOT(ISNUMBER(C831)),NOT(ISNUMBER(AB831))),"",IF(AG831&lt;&gt;"",AG831,AB831)-C831)</f>
        <v/>
      </c>
      <c r="AT831" s="280" t="n"/>
      <c r="AU831" s="281">
        <f>IF($B831="","",TEXT($A831,"yyyymmdd")&amp;"_P"&amp;$C831&amp;"_C"&amp;$F831&amp;"_"&amp;TRIM(RIGHT(SUBSTITUTE(TRIM(SUBSTITUTE($L831,CHAR(160)," "))," ",REPT(" ",60)),60))&amp;IF($P831="","","-"&amp;TRIM(RIGHT(SUBSTITUTE(TRIM(SUBSTITUTE($P831,CHAR(160)," "))," ",REPT(" ",60)),60)))&amp;IF($T831="","","-"&amp;TRIM(RIGHT(SUBSTITUTE(TRIM(SUBSTITUTE($T831,CHAR(160)," "))," ",REPT(" ",60)),60)))&amp;".jpg")</f>
        <v/>
      </c>
    </row>
    <row r="832" ht="42" customHeight="1">
      <c r="A832" s="278" t="n">
        <v>28036</v>
      </c>
      <c r="B832" s="274" t="inlineStr">
        <is>
          <t>Hardie-Ferodo 1000 3 October, 1976</t>
        </is>
      </c>
      <c r="C832" s="274" t="n">
        <v>18</v>
      </c>
      <c r="D832" s="274" t="inlineStr">
        <is>
          <t>B - 1301cc - 2000cc</t>
        </is>
      </c>
      <c r="E832" s="274" t="n">
        <v>5</v>
      </c>
      <c r="F832" s="274" t="n">
        <v>59</v>
      </c>
      <c r="G832" s="274" t="inlineStr">
        <is>
          <t>Autodelta Racing Australia</t>
        </is>
      </c>
      <c r="H832" s="274" t="n"/>
      <c r="I832" s="274" t="n"/>
      <c r="J832" s="274" t="inlineStr">
        <is>
          <t>Alfa Romeo Alfetta GTAm</t>
        </is>
      </c>
      <c r="K832" s="274" t="inlineStr">
        <is>
          <t>1985 L4</t>
        </is>
      </c>
      <c r="L832" s="274" t="inlineStr">
        <is>
          <t>John Leffler</t>
        </is>
      </c>
      <c r="M832" s="274" t="inlineStr">
        <is>
          <t>AUS</t>
        </is>
      </c>
      <c r="N832" s="698">
        <f>_xlfn.LET(_xlpm.d,_xlfn.XLOOKUP(L832,'[1]Birth Dates'!$A:$A,'[1]Birth Dates'!$B:$B,"",0),IF(_xlpm.d=0,"",_xlpm.d))</f>
        <v/>
      </c>
      <c r="O832" s="274">
        <f>IF(OR(N832="",A832="",NOT(ISNUMBER(N832)),N832&gt;A832),"",DATEDIF(N832,A832,"Y")&amp;" years, "&amp;DATEDIF(N832,A832,"YM")&amp;" months, "&amp;DATEDIF(N832,A832,"MD")&amp;" days")</f>
        <v/>
      </c>
      <c r="P832" s="274" t="inlineStr">
        <is>
          <t>Richard Carter</t>
        </is>
      </c>
      <c r="Q832" s="274" t="inlineStr">
        <is>
          <t>AUS</t>
        </is>
      </c>
      <c r="R832" s="698">
        <f>_xlfn.LET(_xlpm.d,_xlfn.XLOOKUP(P832,'[1]Birth Dates'!$A:$A,'[1]Birth Dates'!$B:$B,"",0),IF(_xlpm.d=0,"",_xlpm.d))</f>
        <v/>
      </c>
      <c r="S832" s="274">
        <f>IF(OR(R832="",A832="",NOT(ISNUMBER(R832)),R832&gt;A832),"",DATEDIF(R832,A832,"Y")&amp;" years, "&amp;DATEDIF(R832,A832,"YM")&amp;" months, "&amp;DATEDIF(R832,A832,"MD")&amp;" days")</f>
        <v/>
      </c>
      <c r="T832" s="274" t="n"/>
      <c r="U832" s="274" t="n"/>
      <c r="V832" s="698">
        <f>_xlfn.LET(_xlpm.d,_xlfn.XLOOKUP(T832,'[1]Birth Dates'!$A:$A,'[1]Birth Dates'!$B:$B,"",0),IF(_xlpm.d=0,"",_xlpm.d))</f>
        <v/>
      </c>
      <c r="W832" s="274">
        <f>IF(OR(V832="",A832="",NOT(ISNUMBER(V832)),V832&gt;A832),"",DATEDIF(V832,A832,"Y")&amp;" years, "&amp;DATEDIF(V832,A832,"YM")&amp;" months, "&amp;DATEDIF(V832,A832,"MD")&amp;" days")</f>
        <v/>
      </c>
      <c r="X832" s="274" t="n"/>
      <c r="Y832" s="274" t="n"/>
      <c r="Z832" s="274" t="n"/>
      <c r="AA832" s="274" t="n"/>
      <c r="AB832" s="274" t="n">
        <v>33</v>
      </c>
      <c r="AC832" s="274" t="n"/>
      <c r="AD832" s="274" t="n"/>
      <c r="AE832" s="583" t="inlineStr">
        <is>
          <t>2:45.3000</t>
        </is>
      </c>
      <c r="AF832" s="418">
        <f>IF(OR(AE832="",AE832="",AE832=0),"",6.172/(AE832*24))</f>
        <v/>
      </c>
      <c r="AG832" s="279" t="n"/>
      <c r="AH832" s="583" t="inlineStr"/>
      <c r="AI832" s="418">
        <f>IF(OR(AH832="",AH832="",AH832=0),"",6.172/(AH832*24))</f>
        <v/>
      </c>
      <c r="AJ832" s="175">
        <f>IF(AND(ISNUMBER(AB832),ISNUMBER(AG832)),AB832-AG832,"")</f>
        <v/>
      </c>
      <c r="AK832" s="274" t="n"/>
      <c r="AL832" s="274" t="n">
        <v>148</v>
      </c>
      <c r="AM832" s="499" t="n">
        <v>0.2969085648148148</v>
      </c>
      <c r="AN832" s="671">
        <f>IF(OR(AL832="",AM832="",AM832=0),"",AL832*6.172/(AM832*24))</f>
        <v/>
      </c>
      <c r="AO832" s="477">
        <f>IF(AND(AL832=AL831,AM832&lt;&gt;"",AM831&lt;&gt;""),AM832-AM831,"")</f>
        <v/>
      </c>
      <c r="AP832" s="274" t="n"/>
      <c r="AQ832" s="583" t="inlineStr"/>
      <c r="AR832" s="418">
        <f>IF(OR(AQ832="",AQ832="",AQ832=0),"",6.172/(AQ832*24))</f>
        <v/>
      </c>
      <c r="AS832" s="436">
        <f>IF(OR(NOT(ISNUMBER(C832)),NOT(ISNUMBER(AB832))),"",IF(AG832&lt;&gt;"",AG832,AB832)-C832)</f>
        <v/>
      </c>
      <c r="AT832" s="280" t="n"/>
      <c r="AU832" s="281">
        <f>IF($B832="","",TEXT($A832,"yyyymmdd")&amp;"_P"&amp;$C832&amp;"_C"&amp;$F832&amp;"_"&amp;TRIM(RIGHT(SUBSTITUTE(TRIM(SUBSTITUTE($L832,CHAR(160)," "))," ",REPT(" ",60)),60))&amp;IF($P832="","","-"&amp;TRIM(RIGHT(SUBSTITUTE(TRIM(SUBSTITUTE($P832,CHAR(160)," "))," ",REPT(" ",60)),60)))&amp;IF($T832="","","-"&amp;TRIM(RIGHT(SUBSTITUTE(TRIM(SUBSTITUTE($T832,CHAR(160)," "))," ",REPT(" ",60)),60)))&amp;".jpg")</f>
        <v/>
      </c>
    </row>
    <row r="833" ht="42" customHeight="1">
      <c r="A833" s="278" t="n">
        <v>28036</v>
      </c>
      <c r="B833" s="274" t="inlineStr">
        <is>
          <t>Hardie-Ferodo 1000 3 October, 1976</t>
        </is>
      </c>
      <c r="C833" s="274" t="n">
        <v>19</v>
      </c>
      <c r="D833" s="274" t="inlineStr">
        <is>
          <t>B - 1301cc - 2000cc</t>
        </is>
      </c>
      <c r="E833" s="274" t="n">
        <v>6</v>
      </c>
      <c r="F833" s="274" t="n">
        <v>40</v>
      </c>
      <c r="G833" s="274" t="inlineStr">
        <is>
          <t>Pye Racing</t>
        </is>
      </c>
      <c r="H833" s="274" t="n"/>
      <c r="I833" s="274" t="n"/>
      <c r="J833" s="274" t="inlineStr">
        <is>
          <t>Alfa Romeo 2000 GTV</t>
        </is>
      </c>
      <c r="K833" s="274" t="inlineStr">
        <is>
          <t>1962 L4</t>
        </is>
      </c>
      <c r="L833" s="274" t="inlineStr">
        <is>
          <t>Peter Wherrett</t>
        </is>
      </c>
      <c r="M833" s="274" t="inlineStr">
        <is>
          <t>AUS</t>
        </is>
      </c>
      <c r="N833" s="698">
        <f>_xlfn.LET(_xlpm.d,_xlfn.XLOOKUP(L833,'[1]Birth Dates'!$A:$A,'[1]Birth Dates'!$B:$B,"",0),IF(_xlpm.d=0,"",_xlpm.d))</f>
        <v/>
      </c>
      <c r="O833" s="274">
        <f>IF(OR(N833="",A833="",NOT(ISNUMBER(N833)),N833&gt;A833),"",DATEDIF(N833,A833,"Y")&amp;" years, "&amp;DATEDIF(N833,A833,"YM")&amp;" months, "&amp;DATEDIF(N833,A833,"MD")&amp;" days")</f>
        <v/>
      </c>
      <c r="P833" s="274" t="inlineStr">
        <is>
          <t>David Jones</t>
        </is>
      </c>
      <c r="Q833" s="274" t="inlineStr">
        <is>
          <t>AUS</t>
        </is>
      </c>
      <c r="R833" s="698">
        <f>_xlfn.LET(_xlpm.d,_xlfn.XLOOKUP(P833,'[1]Birth Dates'!$A:$A,'[1]Birth Dates'!$B:$B,"",0),IF(_xlpm.d=0,"",_xlpm.d))</f>
        <v/>
      </c>
      <c r="S833" s="274">
        <f>IF(OR(R833="",A833="",NOT(ISNUMBER(R833)),R833&gt;A833),"",DATEDIF(R833,A833,"Y")&amp;" years, "&amp;DATEDIF(R833,A833,"YM")&amp;" months, "&amp;DATEDIF(R833,A833,"MD")&amp;" days")</f>
        <v/>
      </c>
      <c r="T833" s="274" t="n"/>
      <c r="U833" s="274" t="n"/>
      <c r="V833" s="698">
        <f>_xlfn.LET(_xlpm.d,_xlfn.XLOOKUP(T833,'[1]Birth Dates'!$A:$A,'[1]Birth Dates'!$B:$B,"",0),IF(_xlpm.d=0,"",_xlpm.d))</f>
        <v/>
      </c>
      <c r="W833" s="274">
        <f>IF(OR(V833="",A833="",NOT(ISNUMBER(V833)),V833&gt;A833),"",DATEDIF(V833,A833,"Y")&amp;" years, "&amp;DATEDIF(V833,A833,"YM")&amp;" months, "&amp;DATEDIF(V833,A833,"MD")&amp;" days")</f>
        <v/>
      </c>
      <c r="X833" s="274" t="n"/>
      <c r="Y833" s="274" t="n"/>
      <c r="Z833" s="274" t="n"/>
      <c r="AA833" s="274" t="n"/>
      <c r="AB833" s="274" t="n">
        <v>35</v>
      </c>
      <c r="AC833" s="274" t="n"/>
      <c r="AD833" s="274" t="n"/>
      <c r="AE833" s="583" t="inlineStr">
        <is>
          <t>2:45.5000</t>
        </is>
      </c>
      <c r="AF833" s="418">
        <f>IF(OR(AE833="",AE833="",AE833=0),"",6.172/(AE833*24))</f>
        <v/>
      </c>
      <c r="AG833" s="279" t="n"/>
      <c r="AH833" s="583" t="inlineStr"/>
      <c r="AI833" s="418">
        <f>IF(OR(AH833="",AH833="",AH833=0),"",6.172/(AH833*24))</f>
        <v/>
      </c>
      <c r="AJ833" s="175">
        <f>IF(AND(ISNUMBER(AB833),ISNUMBER(AG833)),AB833-AG833,"")</f>
        <v/>
      </c>
      <c r="AK833" s="274" t="n"/>
      <c r="AL833" s="274" t="n">
        <v>148</v>
      </c>
      <c r="AM833" s="499" t="n">
        <v>0.2969814814814815</v>
      </c>
      <c r="AN833" s="671">
        <f>IF(OR(AL833="",AM833="",AM833=0),"",AL833*6.172/(AM833*24))</f>
        <v/>
      </c>
      <c r="AO833" s="477">
        <f>IF(AND(AL833=AL832,AM833&lt;&gt;"",AM832&lt;&gt;""),AM833-AM832,"")</f>
        <v/>
      </c>
      <c r="AP833" s="274" t="n"/>
      <c r="AQ833" s="583" t="inlineStr"/>
      <c r="AR833" s="418">
        <f>IF(OR(AQ833="",AQ833="",AQ833=0),"",6.172/(AQ833*24))</f>
        <v/>
      </c>
      <c r="AS833" s="436">
        <f>IF(OR(NOT(ISNUMBER(C833)),NOT(ISNUMBER(AB833))),"",IF(AG833&lt;&gt;"",AG833,AB833)-C833)</f>
        <v/>
      </c>
      <c r="AT833" s="280" t="n"/>
      <c r="AU833" s="281">
        <f>IF($B833="","",TEXT($A833,"yyyymmdd")&amp;"_P"&amp;$C833&amp;"_C"&amp;$F833&amp;"_"&amp;TRIM(RIGHT(SUBSTITUTE(TRIM(SUBSTITUTE($L833,CHAR(160)," "))," ",REPT(" ",60)),60))&amp;IF($P833="","","-"&amp;TRIM(RIGHT(SUBSTITUTE(TRIM(SUBSTITUTE($P833,CHAR(160)," "))," ",REPT(" ",60)),60)))&amp;IF($T833="","","-"&amp;TRIM(RIGHT(SUBSTITUTE(TRIM(SUBSTITUTE($T833,CHAR(160)," "))," ",REPT(" ",60)),60)))&amp;".jpg")</f>
        <v/>
      </c>
    </row>
    <row r="834" ht="42" customHeight="1">
      <c r="A834" s="278" t="n">
        <v>28036</v>
      </c>
      <c r="B834" s="274" t="inlineStr">
        <is>
          <t>Hardie-Ferodo 1000 3 October, 1976</t>
        </is>
      </c>
      <c r="C834" s="274" t="n">
        <v>20</v>
      </c>
      <c r="D834" s="274" t="inlineStr">
        <is>
          <t>C - 2001cc - 3000cc</t>
        </is>
      </c>
      <c r="E834" s="274" t="n">
        <v>6</v>
      </c>
      <c r="F834" s="274" t="n">
        <v>34</v>
      </c>
      <c r="G834" s="274" t="inlineStr">
        <is>
          <t>Craven Mild Racing</t>
        </is>
      </c>
      <c r="H834" s="274" t="n"/>
      <c r="I834" s="274" t="n"/>
      <c r="J834" s="274" t="inlineStr">
        <is>
          <t>BMW 3.0Si</t>
        </is>
      </c>
      <c r="K834" s="274" t="inlineStr">
        <is>
          <t>2985 L6</t>
        </is>
      </c>
      <c r="L834" s="274" t="inlineStr">
        <is>
          <t>Paul Older</t>
        </is>
      </c>
      <c r="M834" s="274" t="inlineStr">
        <is>
          <t>AUS</t>
        </is>
      </c>
      <c r="N834" s="698">
        <f>_xlfn.LET(_xlpm.d,_xlfn.XLOOKUP(L834,'[1]Birth Dates'!$A:$A,'[1]Birth Dates'!$B:$B,"",0),IF(_xlpm.d=0,"",_xlpm.d))</f>
        <v/>
      </c>
      <c r="O834" s="274">
        <f>IF(OR(N834="",A834="",NOT(ISNUMBER(N834)),N834&gt;A834),"",DATEDIF(N834,A834,"Y")&amp;" years, "&amp;DATEDIF(N834,A834,"YM")&amp;" months, "&amp;DATEDIF(N834,A834,"MD")&amp;" days")</f>
        <v/>
      </c>
      <c r="P834" s="274" t="inlineStr">
        <is>
          <t>Barry Lake</t>
        </is>
      </c>
      <c r="Q834" s="274" t="inlineStr">
        <is>
          <t>AUS</t>
        </is>
      </c>
      <c r="R834" s="698">
        <f>_xlfn.LET(_xlpm.d,_xlfn.XLOOKUP(P834,'[1]Birth Dates'!$A:$A,'[1]Birth Dates'!$B:$B,"",0),IF(_xlpm.d=0,"",_xlpm.d))</f>
        <v/>
      </c>
      <c r="S834" s="274">
        <f>IF(OR(R834="",A834="",NOT(ISNUMBER(R834)),R834&gt;A834),"",DATEDIF(R834,A834,"Y")&amp;" years, "&amp;DATEDIF(R834,A834,"YM")&amp;" months, "&amp;DATEDIF(R834,A834,"MD")&amp;" days")</f>
        <v/>
      </c>
      <c r="T834" s="274" t="n"/>
      <c r="U834" s="274" t="n"/>
      <c r="V834" s="698">
        <f>_xlfn.LET(_xlpm.d,_xlfn.XLOOKUP(T834,'[1]Birth Dates'!$A:$A,'[1]Birth Dates'!$B:$B,"",0),IF(_xlpm.d=0,"",_xlpm.d))</f>
        <v/>
      </c>
      <c r="W834" s="274">
        <f>IF(OR(V834="",A834="",NOT(ISNUMBER(V834)),V834&gt;A834),"",DATEDIF(V834,A834,"Y")&amp;" years, "&amp;DATEDIF(V834,A834,"YM")&amp;" months, "&amp;DATEDIF(V834,A834,"MD")&amp;" days")</f>
        <v/>
      </c>
      <c r="X834" s="274" t="n"/>
      <c r="Y834" s="274" t="n"/>
      <c r="Z834" s="274" t="n"/>
      <c r="AA834" s="274" t="n"/>
      <c r="AB834" s="274" t="n">
        <v>31</v>
      </c>
      <c r="AC834" s="274" t="n"/>
      <c r="AD834" s="274" t="n"/>
      <c r="AE834" s="583" t="inlineStr">
        <is>
          <t>2:44.6000</t>
        </is>
      </c>
      <c r="AF834" s="418">
        <f>IF(OR(AE834="",AE834="",AE834=0),"",6.172/(AE834*24))</f>
        <v/>
      </c>
      <c r="AG834" s="279" t="n"/>
      <c r="AH834" s="583" t="inlineStr"/>
      <c r="AI834" s="418">
        <f>IF(OR(AH834="",AH834="",AH834=0),"",6.172/(AH834*24))</f>
        <v/>
      </c>
      <c r="AJ834" s="175">
        <f>IF(AND(ISNUMBER(AB834),ISNUMBER(AG834)),AB834-AG834,"")</f>
        <v/>
      </c>
      <c r="AK834" s="274" t="n"/>
      <c r="AL834" s="274" t="n">
        <v>147</v>
      </c>
      <c r="AM834" s="499" t="n">
        <v>0.2983668981481482</v>
      </c>
      <c r="AN834" s="671">
        <f>IF(OR(AL834="",AM834="",AM834=0),"",AL834*6.172/(AM834*24))</f>
        <v/>
      </c>
      <c r="AO834" s="477">
        <f>IF(AND(AL834=AL833,AM834&lt;&gt;"",AM833&lt;&gt;""),AM834-AM833,"")</f>
        <v/>
      </c>
      <c r="AP834" s="274" t="n"/>
      <c r="AQ834" s="583" t="inlineStr"/>
      <c r="AR834" s="418">
        <f>IF(OR(AQ834="",AQ834="",AQ834=0),"",6.172/(AQ834*24))</f>
        <v/>
      </c>
      <c r="AS834" s="436">
        <f>IF(OR(NOT(ISNUMBER(C834)),NOT(ISNUMBER(AB834))),"",IF(AG834&lt;&gt;"",AG834,AB834)-C834)</f>
        <v/>
      </c>
      <c r="AT834" s="280" t="n"/>
      <c r="AU834" s="281">
        <f>IF($B834="","",TEXT($A834,"yyyymmdd")&amp;"_P"&amp;$C834&amp;"_C"&amp;$F834&amp;"_"&amp;TRIM(RIGHT(SUBSTITUTE(TRIM(SUBSTITUTE($L834,CHAR(160)," "))," ",REPT(" ",60)),60))&amp;IF($P834="","","-"&amp;TRIM(RIGHT(SUBSTITUTE(TRIM(SUBSTITUTE($P834,CHAR(160)," "))," ",REPT(" ",60)),60)))&amp;IF($T834="","","-"&amp;TRIM(RIGHT(SUBSTITUTE(TRIM(SUBSTITUTE($T834,CHAR(160)," "))," ",REPT(" ",60)),60)))&amp;".jpg")</f>
        <v/>
      </c>
    </row>
    <row r="835" ht="42" customHeight="1">
      <c r="A835" s="278" t="n">
        <v>28036</v>
      </c>
      <c r="B835" s="274" t="inlineStr">
        <is>
          <t>Hardie-Ferodo 1000 3 October, 1976</t>
        </is>
      </c>
      <c r="C835" s="274" t="n">
        <v>21</v>
      </c>
      <c r="D835" s="274" t="inlineStr">
        <is>
          <t>B - 1301cc - 2000cc</t>
        </is>
      </c>
      <c r="E835" s="274" t="n">
        <v>7</v>
      </c>
      <c r="F835" s="274" t="n">
        <v>50</v>
      </c>
      <c r="G835" s="274" t="inlineStr">
        <is>
          <t>Computer Accounting Services Pty Ltd</t>
        </is>
      </c>
      <c r="H835" s="274" t="n"/>
      <c r="I835" s="274" t="n"/>
      <c r="J835" s="274" t="inlineStr">
        <is>
          <t>Ford Escort RS2000 Mk.I</t>
        </is>
      </c>
      <c r="K835" s="274" t="inlineStr">
        <is>
          <t>1993 L4</t>
        </is>
      </c>
      <c r="L835" s="274" t="inlineStr">
        <is>
          <t>Terry Daly</t>
        </is>
      </c>
      <c r="M835" s="274" t="inlineStr">
        <is>
          <t>AUS</t>
        </is>
      </c>
      <c r="N835" s="698">
        <f>_xlfn.LET(_xlpm.d,_xlfn.XLOOKUP(L835,'[1]Birth Dates'!$A:$A,'[1]Birth Dates'!$B:$B,"",0),IF(_xlpm.d=0,"",_xlpm.d))</f>
        <v/>
      </c>
      <c r="O835" s="274">
        <f>IF(OR(N835="",A835="",NOT(ISNUMBER(N835)),N835&gt;A835),"",DATEDIF(N835,A835,"Y")&amp;" years, "&amp;DATEDIF(N835,A835,"YM")&amp;" months, "&amp;DATEDIF(N835,A835,"MD")&amp;" days")</f>
        <v/>
      </c>
      <c r="P835" s="274" t="inlineStr">
        <is>
          <t>Barry Jones</t>
        </is>
      </c>
      <c r="Q835" s="274" t="inlineStr">
        <is>
          <t>AUS</t>
        </is>
      </c>
      <c r="R835" s="698">
        <f>_xlfn.LET(_xlpm.d,_xlfn.XLOOKUP(P835,'[1]Birth Dates'!$A:$A,'[1]Birth Dates'!$B:$B,"",0),IF(_xlpm.d=0,"",_xlpm.d))</f>
        <v/>
      </c>
      <c r="S835" s="274">
        <f>IF(OR(R835="",A835="",NOT(ISNUMBER(R835)),R835&gt;A835),"",DATEDIF(R835,A835,"Y")&amp;" years, "&amp;DATEDIF(R835,A835,"YM")&amp;" months, "&amp;DATEDIF(R835,A835,"MD")&amp;" days")</f>
        <v/>
      </c>
      <c r="T835" s="274" t="n"/>
      <c r="U835" s="274" t="n"/>
      <c r="V835" s="698">
        <f>_xlfn.LET(_xlpm.d,_xlfn.XLOOKUP(T835,'[1]Birth Dates'!$A:$A,'[1]Birth Dates'!$B:$B,"",0),IF(_xlpm.d=0,"",_xlpm.d))</f>
        <v/>
      </c>
      <c r="W835" s="274">
        <f>IF(OR(V835="",A835="",NOT(ISNUMBER(V835)),V835&gt;A835),"",DATEDIF(V835,A835,"Y")&amp;" years, "&amp;DATEDIF(V835,A835,"YM")&amp;" months, "&amp;DATEDIF(V835,A835,"MD")&amp;" days")</f>
        <v/>
      </c>
      <c r="X835" s="274" t="n"/>
      <c r="Y835" s="274" t="n"/>
      <c r="Z835" s="274" t="n"/>
      <c r="AA835" s="274" t="n"/>
      <c r="AB835" s="274" t="n">
        <v>42</v>
      </c>
      <c r="AC835" s="274" t="n"/>
      <c r="AD835" s="274" t="n"/>
      <c r="AE835" s="583" t="inlineStr">
        <is>
          <t>2:48.4000</t>
        </is>
      </c>
      <c r="AF835" s="418">
        <f>IF(OR(AE835="",AE835="",AE835=0),"",6.172/(AE835*24))</f>
        <v/>
      </c>
      <c r="AG835" s="279" t="n"/>
      <c r="AH835" s="583" t="inlineStr"/>
      <c r="AI835" s="418">
        <f>IF(OR(AH835="",AH835="",AH835=0),"",6.172/(AH835*24))</f>
        <v/>
      </c>
      <c r="AJ835" s="175">
        <f>IF(AND(ISNUMBER(AB835),ISNUMBER(AG835)),AB835-AG835,"")</f>
        <v/>
      </c>
      <c r="AK835" s="274" t="n"/>
      <c r="AL835" s="274" t="n">
        <v>146</v>
      </c>
      <c r="AM835" s="499" t="n">
        <v>0.2969872685185185</v>
      </c>
      <c r="AN835" s="671">
        <f>IF(OR(AL835="",AM835="",AM835=0),"",AL835*6.172/(AM835*24))</f>
        <v/>
      </c>
      <c r="AO835" s="477">
        <f>IF(AND(AL835=AL834,AM835&lt;&gt;"",AM834&lt;&gt;""),AM835-AM834,"")</f>
        <v/>
      </c>
      <c r="AP835" s="274" t="n"/>
      <c r="AQ835" s="583" t="inlineStr"/>
      <c r="AR835" s="418">
        <f>IF(OR(AQ835="",AQ835="",AQ835=0),"",6.172/(AQ835*24))</f>
        <v/>
      </c>
      <c r="AS835" s="436">
        <f>IF(OR(NOT(ISNUMBER(C835)),NOT(ISNUMBER(AB835))),"",IF(AG835&lt;&gt;"",AG835,AB835)-C835)</f>
        <v/>
      </c>
      <c r="AT835" s="280" t="n"/>
      <c r="AU835" s="281">
        <f>IF($B835="","",TEXT($A835,"yyyymmdd")&amp;"_P"&amp;$C835&amp;"_C"&amp;$F835&amp;"_"&amp;TRIM(RIGHT(SUBSTITUTE(TRIM(SUBSTITUTE($L835,CHAR(160)," "))," ",REPT(" ",60)),60))&amp;IF($P835="","","-"&amp;TRIM(RIGHT(SUBSTITUTE(TRIM(SUBSTITUTE($P835,CHAR(160)," "))," ",REPT(" ",60)),60)))&amp;IF($T835="","","-"&amp;TRIM(RIGHT(SUBSTITUTE(TRIM(SUBSTITUTE($T835,CHAR(160)," "))," ",REPT(" ",60)),60)))&amp;".jpg")</f>
        <v/>
      </c>
    </row>
    <row r="836" ht="42" customHeight="1">
      <c r="A836" s="278" t="n">
        <v>28036</v>
      </c>
      <c r="B836" s="274" t="inlineStr">
        <is>
          <t>Hardie-Ferodo 1000 3 October, 1976</t>
        </is>
      </c>
      <c r="C836" s="274" t="n">
        <v>22</v>
      </c>
      <c r="D836" s="274" t="inlineStr">
        <is>
          <t>C - 2001cc - 3000cc</t>
        </is>
      </c>
      <c r="E836" s="274" t="n">
        <v>7</v>
      </c>
      <c r="F836" s="274" t="n">
        <v>25</v>
      </c>
      <c r="G836" s="274" t="inlineStr">
        <is>
          <t>Eurocars Pty Ltd</t>
        </is>
      </c>
      <c r="H836" s="274" t="n"/>
      <c r="I836" s="274" t="n"/>
      <c r="J836" s="274" t="inlineStr">
        <is>
          <t>Mazda RX3</t>
        </is>
      </c>
      <c r="K836" s="274" t="inlineStr">
        <is>
          <t>2292 eq R2</t>
        </is>
      </c>
      <c r="L836" s="274" t="inlineStr">
        <is>
          <t>Brian Wheeler</t>
        </is>
      </c>
      <c r="M836" s="274" t="inlineStr">
        <is>
          <t>AUS</t>
        </is>
      </c>
      <c r="N836" s="698">
        <f>_xlfn.LET(_xlpm.d,_xlfn.XLOOKUP(L836,'[1]Birth Dates'!$A:$A,'[1]Birth Dates'!$B:$B,"",0),IF(_xlpm.d=0,"",_xlpm.d))</f>
        <v/>
      </c>
      <c r="O836" s="274">
        <f>IF(OR(N836="",A836="",NOT(ISNUMBER(N836)),N836&gt;A836),"",DATEDIF(N836,A836,"Y")&amp;" years, "&amp;DATEDIF(N836,A836,"YM")&amp;" months, "&amp;DATEDIF(N836,A836,"MD")&amp;" days")</f>
        <v/>
      </c>
      <c r="P836" s="274" t="inlineStr">
        <is>
          <t>Neil Mason</t>
        </is>
      </c>
      <c r="Q836" s="274" t="inlineStr">
        <is>
          <t>AUS</t>
        </is>
      </c>
      <c r="R836" s="698">
        <f>_xlfn.LET(_xlpm.d,_xlfn.XLOOKUP(P836,'[1]Birth Dates'!$A:$A,'[1]Birth Dates'!$B:$B,"",0),IF(_xlpm.d=0,"",_xlpm.d))</f>
        <v/>
      </c>
      <c r="S836" s="274">
        <f>IF(OR(R836="",A836="",NOT(ISNUMBER(R836)),R836&gt;A836),"",DATEDIF(R836,A836,"Y")&amp;" years, "&amp;DATEDIF(R836,A836,"YM")&amp;" months, "&amp;DATEDIF(R836,A836,"MD")&amp;" days")</f>
        <v/>
      </c>
      <c r="T836" s="274" t="n"/>
      <c r="U836" s="274" t="n"/>
      <c r="V836" s="698">
        <f>_xlfn.LET(_xlpm.d,_xlfn.XLOOKUP(T836,'[1]Birth Dates'!$A:$A,'[1]Birth Dates'!$B:$B,"",0),IF(_xlpm.d=0,"",_xlpm.d))</f>
        <v/>
      </c>
      <c r="W836" s="274">
        <f>IF(OR(V836="",A836="",NOT(ISNUMBER(V836)),V836&gt;A836),"",DATEDIF(V836,A836,"Y")&amp;" years, "&amp;DATEDIF(V836,A836,"YM")&amp;" months, "&amp;DATEDIF(V836,A836,"MD")&amp;" days")</f>
        <v/>
      </c>
      <c r="X836" s="274" t="n"/>
      <c r="Y836" s="274" t="n"/>
      <c r="Z836" s="274" t="n"/>
      <c r="AA836" s="274" t="n"/>
      <c r="AB836" s="274" t="n">
        <v>32</v>
      </c>
      <c r="AC836" s="274" t="n"/>
      <c r="AD836" s="274" t="n"/>
      <c r="AE836" s="583" t="inlineStr">
        <is>
          <t>2:44.7000</t>
        </is>
      </c>
      <c r="AF836" s="418">
        <f>IF(OR(AE836="",AE836="",AE836=0),"",6.172/(AE836*24))</f>
        <v/>
      </c>
      <c r="AG836" s="279" t="n"/>
      <c r="AH836" s="583" t="inlineStr"/>
      <c r="AI836" s="418">
        <f>IF(OR(AH836="",AH836="",AH836=0),"",6.172/(AH836*24))</f>
        <v/>
      </c>
      <c r="AJ836" s="175">
        <f>IF(AND(ISNUMBER(AB836),ISNUMBER(AG836)),AB836-AG836,"")</f>
        <v/>
      </c>
      <c r="AK836" s="274" t="n"/>
      <c r="AL836" s="274" t="n">
        <v>143</v>
      </c>
      <c r="AM836" s="499" t="n">
        <v>0.2976643518518519</v>
      </c>
      <c r="AN836" s="671">
        <f>IF(OR(AL836="",AM836="",AM836=0),"",AL836*6.172/(AM836*24))</f>
        <v/>
      </c>
      <c r="AO836" s="477">
        <f>IF(AND(AL836=AL835,AM836&lt;&gt;"",AM835&lt;&gt;""),AM836-AM835,"")</f>
        <v/>
      </c>
      <c r="AP836" s="274" t="n"/>
      <c r="AQ836" s="583" t="inlineStr"/>
      <c r="AR836" s="418">
        <f>IF(OR(AQ836="",AQ836="",AQ836=0),"",6.172/(AQ836*24))</f>
        <v/>
      </c>
      <c r="AS836" s="436">
        <f>IF(OR(NOT(ISNUMBER(C836)),NOT(ISNUMBER(AB836))),"",IF(AG836&lt;&gt;"",AG836,AB836)-C836)</f>
        <v/>
      </c>
      <c r="AT836" s="280" t="n"/>
      <c r="AU836" s="281">
        <f>IF($B836="","",TEXT($A836,"yyyymmdd")&amp;"_P"&amp;$C836&amp;"_C"&amp;$F836&amp;"_"&amp;TRIM(RIGHT(SUBSTITUTE(TRIM(SUBSTITUTE($L836,CHAR(160)," "))," ",REPT(" ",60)),60))&amp;IF($P836="","","-"&amp;TRIM(RIGHT(SUBSTITUTE(TRIM(SUBSTITUTE($P836,CHAR(160)," "))," ",REPT(" ",60)),60)))&amp;IF($T836="","","-"&amp;TRIM(RIGHT(SUBSTITUTE(TRIM(SUBSTITUTE($T836,CHAR(160)," "))," ",REPT(" ",60)),60)))&amp;".jpg")</f>
        <v/>
      </c>
    </row>
    <row r="837" ht="42" customHeight="1">
      <c r="A837" s="278" t="n">
        <v>28036</v>
      </c>
      <c r="B837" s="274" t="inlineStr">
        <is>
          <t>Hardie-Ferodo 1000 3 October, 1976</t>
        </is>
      </c>
      <c r="C837" s="274" t="n">
        <v>23</v>
      </c>
      <c r="D837" s="274" t="inlineStr">
        <is>
          <t>B - 1301cc - 2000cc</t>
        </is>
      </c>
      <c r="E837" s="274" t="n">
        <v>8</v>
      </c>
      <c r="F837" s="274" t="n">
        <v>48</v>
      </c>
      <c r="G837" s="274" t="inlineStr">
        <is>
          <t>De Bortolis Wines Pty Ltd</t>
        </is>
      </c>
      <c r="H837" s="274" t="n"/>
      <c r="I837" s="274" t="n"/>
      <c r="J837" s="274" t="inlineStr">
        <is>
          <t>Ford Escort RS2000 Mk.II</t>
        </is>
      </c>
      <c r="K837" s="274" t="inlineStr">
        <is>
          <t>1993 L4</t>
        </is>
      </c>
      <c r="L837" s="274" t="inlineStr">
        <is>
          <t>Bruce Hodgson</t>
        </is>
      </c>
      <c r="M837" s="274" t="inlineStr">
        <is>
          <t>AUS</t>
        </is>
      </c>
      <c r="N837" s="698">
        <f>_xlfn.LET(_xlpm.d,_xlfn.XLOOKUP(L837,'[1]Birth Dates'!$A:$A,'[1]Birth Dates'!$B:$B,"",0),IF(_xlpm.d=0,"",_xlpm.d))</f>
        <v/>
      </c>
      <c r="O837" s="274">
        <f>IF(OR(N837="",A837="",NOT(ISNUMBER(N837)),N837&gt;A837),"",DATEDIF(N837,A837,"Y")&amp;" years, "&amp;DATEDIF(N837,A837,"YM")&amp;" months, "&amp;DATEDIF(N837,A837,"MD")&amp;" days")</f>
        <v/>
      </c>
      <c r="P837" s="274" t="inlineStr">
        <is>
          <t>Dave Morrow</t>
        </is>
      </c>
      <c r="Q837" s="274" t="inlineStr">
        <is>
          <t>AUS</t>
        </is>
      </c>
      <c r="R837" s="698">
        <f>_xlfn.LET(_xlpm.d,_xlfn.XLOOKUP(P837,'[1]Birth Dates'!$A:$A,'[1]Birth Dates'!$B:$B,"",0),IF(_xlpm.d=0,"",_xlpm.d))</f>
        <v/>
      </c>
      <c r="S837" s="274">
        <f>IF(OR(R837="",A837="",NOT(ISNUMBER(R837)),R837&gt;A837),"",DATEDIF(R837,A837,"Y")&amp;" years, "&amp;DATEDIF(R837,A837,"YM")&amp;" months, "&amp;DATEDIF(R837,A837,"MD")&amp;" days")</f>
        <v/>
      </c>
      <c r="T837" s="274" t="n"/>
      <c r="U837" s="274" t="n"/>
      <c r="V837" s="698">
        <f>_xlfn.LET(_xlpm.d,_xlfn.XLOOKUP(T837,'[1]Birth Dates'!$A:$A,'[1]Birth Dates'!$B:$B,"",0),IF(_xlpm.d=0,"",_xlpm.d))</f>
        <v/>
      </c>
      <c r="W837" s="274">
        <f>IF(OR(V837="",A837="",NOT(ISNUMBER(V837)),V837&gt;A837),"",DATEDIF(V837,A837,"Y")&amp;" years, "&amp;DATEDIF(V837,A837,"YM")&amp;" months, "&amp;DATEDIF(V837,A837,"MD")&amp;" days")</f>
        <v/>
      </c>
      <c r="X837" s="274" t="n"/>
      <c r="Y837" s="274" t="n"/>
      <c r="Z837" s="274" t="n"/>
      <c r="AA837" s="274" t="n"/>
      <c r="AB837" s="274" t="n">
        <v>37</v>
      </c>
      <c r="AC837" s="274" t="n"/>
      <c r="AD837" s="274" t="n"/>
      <c r="AE837" s="583" t="inlineStr">
        <is>
          <t>2:45.9000</t>
        </is>
      </c>
      <c r="AF837" s="418">
        <f>IF(OR(AE837="",AE837="",AE837=0),"",6.172/(AE837*24))</f>
        <v/>
      </c>
      <c r="AG837" s="279" t="n"/>
      <c r="AH837" s="583" t="inlineStr"/>
      <c r="AI837" s="418">
        <f>IF(OR(AH837="",AH837="",AH837=0),"",6.172/(AH837*24))</f>
        <v/>
      </c>
      <c r="AJ837" s="175">
        <f>IF(AND(ISNUMBER(AB837),ISNUMBER(AG837)),AB837-AG837,"")</f>
        <v/>
      </c>
      <c r="AK837" s="274" t="n"/>
      <c r="AL837" s="274" t="n">
        <v>142</v>
      </c>
      <c r="AM837" s="499" t="n">
        <v>0.2970023148148148</v>
      </c>
      <c r="AN837" s="671">
        <f>IF(OR(AL837="",AM837="",AM837=0),"",AL837*6.172/(AM837*24))</f>
        <v/>
      </c>
      <c r="AO837" s="477">
        <f>IF(AND(AL837=AL836,AM837&lt;&gt;"",AM836&lt;&gt;""),AM837-AM836,"")</f>
        <v/>
      </c>
      <c r="AP837" s="274" t="n"/>
      <c r="AQ837" s="583" t="inlineStr"/>
      <c r="AR837" s="418">
        <f>IF(OR(AQ837="",AQ837="",AQ837=0),"",6.172/(AQ837*24))</f>
        <v/>
      </c>
      <c r="AS837" s="436">
        <f>IF(OR(NOT(ISNUMBER(C837)),NOT(ISNUMBER(AB837))),"",IF(AG837&lt;&gt;"",AG837,AB837)-C837)</f>
        <v/>
      </c>
      <c r="AT837" s="280" t="n"/>
      <c r="AU837" s="281">
        <f>IF($B837="","",TEXT($A837,"yyyymmdd")&amp;"_P"&amp;$C837&amp;"_C"&amp;$F837&amp;"_"&amp;TRIM(RIGHT(SUBSTITUTE(TRIM(SUBSTITUTE($L837,CHAR(160)," "))," ",REPT(" ",60)),60))&amp;IF($P837="","","-"&amp;TRIM(RIGHT(SUBSTITUTE(TRIM(SUBSTITUTE($P837,CHAR(160)," "))," ",REPT(" ",60)),60)))&amp;IF($T837="","","-"&amp;TRIM(RIGHT(SUBSTITUTE(TRIM(SUBSTITUTE($T837,CHAR(160)," "))," ",REPT(" ",60)),60)))&amp;".jpg")</f>
        <v/>
      </c>
    </row>
    <row r="838" ht="42" customHeight="1">
      <c r="A838" s="278" t="n">
        <v>28036</v>
      </c>
      <c r="B838" s="274" t="inlineStr">
        <is>
          <t>Hardie-Ferodo 1000 3 October, 1976</t>
        </is>
      </c>
      <c r="C838" s="274" t="n">
        <v>24</v>
      </c>
      <c r="D838" s="274" t="inlineStr">
        <is>
          <t>C - 2001cc - 3000cc</t>
        </is>
      </c>
      <c r="E838" s="274" t="n">
        <v>8</v>
      </c>
      <c r="F838" s="274" t="n">
        <v>24</v>
      </c>
      <c r="G838" s="274" t="inlineStr">
        <is>
          <t>Bangalow Motors Pty Ltd</t>
        </is>
      </c>
      <c r="H838" s="274" t="n"/>
      <c r="I838" s="274" t="n"/>
      <c r="J838" s="274" t="inlineStr">
        <is>
          <t>Mazda RX3</t>
        </is>
      </c>
      <c r="K838" s="274" t="inlineStr">
        <is>
          <t>2292 eq R2</t>
        </is>
      </c>
      <c r="L838" s="274" t="inlineStr">
        <is>
          <t>John Duggan</t>
        </is>
      </c>
      <c r="M838" s="274" t="inlineStr">
        <is>
          <t>AUS</t>
        </is>
      </c>
      <c r="N838" s="698">
        <f>_xlfn.LET(_xlpm.d,_xlfn.XLOOKUP(L838,'[1]Birth Dates'!$A:$A,'[1]Birth Dates'!$B:$B,"",0),IF(_xlpm.d=0,"",_xlpm.d))</f>
        <v/>
      </c>
      <c r="O838" s="274">
        <f>IF(OR(N838="",A838="",NOT(ISNUMBER(N838)),N838&gt;A838),"",DATEDIF(N838,A838,"Y")&amp;" years, "&amp;DATEDIF(N838,A838,"YM")&amp;" months, "&amp;DATEDIF(N838,A838,"MD")&amp;" days")</f>
        <v/>
      </c>
      <c r="P838" s="274" t="inlineStr">
        <is>
          <t>Doug Angus</t>
        </is>
      </c>
      <c r="Q838" s="274" t="inlineStr">
        <is>
          <t>AUS</t>
        </is>
      </c>
      <c r="R838" s="698">
        <f>_xlfn.LET(_xlpm.d,_xlfn.XLOOKUP(P838,'[1]Birth Dates'!$A:$A,'[1]Birth Dates'!$B:$B,"",0),IF(_xlpm.d=0,"",_xlpm.d))</f>
        <v/>
      </c>
      <c r="S838" s="274">
        <f>IF(OR(R838="",A838="",NOT(ISNUMBER(R838)),R838&gt;A838),"",DATEDIF(R838,A838,"Y")&amp;" years, "&amp;DATEDIF(R838,A838,"YM")&amp;" months, "&amp;DATEDIF(R838,A838,"MD")&amp;" days")</f>
        <v/>
      </c>
      <c r="T838" s="274" t="n"/>
      <c r="U838" s="274" t="n"/>
      <c r="V838" s="698">
        <f>_xlfn.LET(_xlpm.d,_xlfn.XLOOKUP(T838,'[1]Birth Dates'!$A:$A,'[1]Birth Dates'!$B:$B,"",0),IF(_xlpm.d=0,"",_xlpm.d))</f>
        <v/>
      </c>
      <c r="W838" s="274">
        <f>IF(OR(V838="",A838="",NOT(ISNUMBER(V838)),V838&gt;A838),"",DATEDIF(V838,A838,"Y")&amp;" years, "&amp;DATEDIF(V838,A838,"YM")&amp;" months, "&amp;DATEDIF(V838,A838,"MD")&amp;" days")</f>
        <v/>
      </c>
      <c r="X838" s="274" t="n"/>
      <c r="Y838" s="274" t="n"/>
      <c r="Z838" s="274" t="n"/>
      <c r="AA838" s="274" t="n"/>
      <c r="AB838" s="274" t="n">
        <v>29</v>
      </c>
      <c r="AC838" s="274" t="n"/>
      <c r="AD838" s="274" t="n"/>
      <c r="AE838" s="583" t="inlineStr">
        <is>
          <t>2:43.7000</t>
        </is>
      </c>
      <c r="AF838" s="418">
        <f>IF(OR(AE838="",AE838="",AE838=0),"",6.172/(AE838*24))</f>
        <v/>
      </c>
      <c r="AG838" s="279" t="n"/>
      <c r="AH838" s="583" t="inlineStr"/>
      <c r="AI838" s="418">
        <f>IF(OR(AH838="",AH838="",AH838=0),"",6.172/(AH838*24))</f>
        <v/>
      </c>
      <c r="AJ838" s="175">
        <f>IF(AND(ISNUMBER(AB838),ISNUMBER(AG838)),AB838-AG838,"")</f>
        <v/>
      </c>
      <c r="AK838" s="274" t="n"/>
      <c r="AL838" s="274" t="n">
        <v>139</v>
      </c>
      <c r="AM838" s="499" t="n">
        <v>0.2985046296296296</v>
      </c>
      <c r="AN838" s="671">
        <f>IF(OR(AL838="",AM838="",AM838=0),"",AL838*6.172/(AM838*24))</f>
        <v/>
      </c>
      <c r="AO838" s="477">
        <f>IF(AND(AL838=AL837,AM838&lt;&gt;"",AM837&lt;&gt;""),AM838-AM837,"")</f>
        <v/>
      </c>
      <c r="AP838" s="274" t="n"/>
      <c r="AQ838" s="583" t="inlineStr"/>
      <c r="AR838" s="418">
        <f>IF(OR(AQ838="",AQ838="",AQ838=0),"",6.172/(AQ838*24))</f>
        <v/>
      </c>
      <c r="AS838" s="436">
        <f>IF(OR(NOT(ISNUMBER(C838)),NOT(ISNUMBER(AB838))),"",IF(AG838&lt;&gt;"",AG838,AB838)-C838)</f>
        <v/>
      </c>
      <c r="AT838" s="280" t="n"/>
      <c r="AU838" s="281">
        <f>IF($B838="","",TEXT($A838,"yyyymmdd")&amp;"_P"&amp;$C838&amp;"_C"&amp;$F838&amp;"_"&amp;TRIM(RIGHT(SUBSTITUTE(TRIM(SUBSTITUTE($L838,CHAR(160)," "))," ",REPT(" ",60)),60))&amp;IF($P838="","","-"&amp;TRIM(RIGHT(SUBSTITUTE(TRIM(SUBSTITUTE($P838,CHAR(160)," "))," ",REPT(" ",60)),60)))&amp;IF($T838="","","-"&amp;TRIM(RIGHT(SUBSTITUTE(TRIM(SUBSTITUTE($T838,CHAR(160)," "))," ",REPT(" ",60)),60)))&amp;".jpg")</f>
        <v/>
      </c>
    </row>
    <row r="839" ht="42" customHeight="1">
      <c r="A839" s="278" t="n">
        <v>28036</v>
      </c>
      <c r="B839" s="274" t="inlineStr">
        <is>
          <t>Hardie-Ferodo 1000 3 October, 1976</t>
        </is>
      </c>
      <c r="C839" s="274" t="n">
        <v>25</v>
      </c>
      <c r="D839" s="274" t="inlineStr">
        <is>
          <t>A - Up to 1300cc</t>
        </is>
      </c>
      <c r="E839" s="274" t="n">
        <v>1</v>
      </c>
      <c r="F839" s="274" t="n">
        <v>71</v>
      </c>
      <c r="G839" s="274" t="inlineStr">
        <is>
          <t>John Roxburgh Motors Pty Ltd</t>
        </is>
      </c>
      <c r="H839" s="274" t="n"/>
      <c r="I839" s="274" t="n"/>
      <c r="J839" s="274" t="inlineStr">
        <is>
          <t>Datsun 1200</t>
        </is>
      </c>
      <c r="K839" s="274" t="inlineStr">
        <is>
          <t>1171 L4</t>
        </is>
      </c>
      <c r="L839" s="274" t="inlineStr">
        <is>
          <t>Bill Evans</t>
        </is>
      </c>
      <c r="M839" s="274" t="inlineStr">
        <is>
          <t>AUS</t>
        </is>
      </c>
      <c r="N839" s="698">
        <f>_xlfn.LET(_xlpm.d,_xlfn.XLOOKUP(L839,'[1]Birth Dates'!$A:$A,'[1]Birth Dates'!$B:$B,"",0),IF(_xlpm.d=0,"",_xlpm.d))</f>
        <v/>
      </c>
      <c r="O839" s="274">
        <f>IF(OR(N839="",A839="",NOT(ISNUMBER(N839)),N839&gt;A839),"",DATEDIF(N839,A839,"Y")&amp;" years, "&amp;DATEDIF(N839,A839,"YM")&amp;" months, "&amp;DATEDIF(N839,A839,"MD")&amp;" days")</f>
        <v/>
      </c>
      <c r="P839" s="274" t="inlineStr">
        <is>
          <t>Bruce Stewart</t>
        </is>
      </c>
      <c r="Q839" s="274" t="inlineStr">
        <is>
          <t>AUS</t>
        </is>
      </c>
      <c r="R839" s="698">
        <f>_xlfn.LET(_xlpm.d,_xlfn.XLOOKUP(P839,'[1]Birth Dates'!$A:$A,'[1]Birth Dates'!$B:$B,"",0),IF(_xlpm.d=0,"",_xlpm.d))</f>
        <v/>
      </c>
      <c r="S839" s="274">
        <f>IF(OR(R839="",A839="",NOT(ISNUMBER(R839)),R839&gt;A839),"",DATEDIF(R839,A839,"Y")&amp;" years, "&amp;DATEDIF(R839,A839,"YM")&amp;" months, "&amp;DATEDIF(R839,A839,"MD")&amp;" days")</f>
        <v/>
      </c>
      <c r="T839" s="274" t="n"/>
      <c r="U839" s="274" t="n"/>
      <c r="V839" s="698">
        <f>_xlfn.LET(_xlpm.d,_xlfn.XLOOKUP(T839,'[1]Birth Dates'!$A:$A,'[1]Birth Dates'!$B:$B,"",0),IF(_xlpm.d=0,"",_xlpm.d))</f>
        <v/>
      </c>
      <c r="W839" s="274">
        <f>IF(OR(V839="",A839="",NOT(ISNUMBER(V839)),V839&gt;A839),"",DATEDIF(V839,A839,"Y")&amp;" years, "&amp;DATEDIF(V839,A839,"YM")&amp;" months, "&amp;DATEDIF(V839,A839,"MD")&amp;" days")</f>
        <v/>
      </c>
      <c r="X839" s="274" t="n"/>
      <c r="Y839" s="274" t="n"/>
      <c r="Z839" s="274" t="n"/>
      <c r="AA839" s="274" t="n"/>
      <c r="AB839" s="274" t="n">
        <v>49</v>
      </c>
      <c r="AC839" s="274" t="n"/>
      <c r="AD839" s="274" t="n"/>
      <c r="AE839" s="583" t="inlineStr">
        <is>
          <t>2:58.7000</t>
        </is>
      </c>
      <c r="AF839" s="418">
        <f>IF(OR(AE839="",AE839="",AE839=0),"",6.172/(AE839*24))</f>
        <v/>
      </c>
      <c r="AG839" s="279" t="n"/>
      <c r="AH839" s="583" t="inlineStr"/>
      <c r="AI839" s="418">
        <f>IF(OR(AH839="",AH839="",AH839=0),"",6.172/(AH839*24))</f>
        <v/>
      </c>
      <c r="AJ839" s="175">
        <f>IF(AND(ISNUMBER(AB839),ISNUMBER(AG839)),AB839-AG839,"")</f>
        <v/>
      </c>
      <c r="AK839" s="274" t="n"/>
      <c r="AL839" s="274" t="n">
        <v>139</v>
      </c>
      <c r="AM839" s="499" t="n">
        <v>0.2983923611111111</v>
      </c>
      <c r="AN839" s="671">
        <f>IF(OR(AL839="",AM839="",AM839=0),"",AL839*6.172/(AM839*24))</f>
        <v/>
      </c>
      <c r="AO839" s="477">
        <f>IF(AND(AL839=AL838,AM839&lt;&gt;"",AM838&lt;&gt;""),AM839-AM838,"")</f>
        <v/>
      </c>
      <c r="AP839" s="274" t="n"/>
      <c r="AQ839" s="583" t="inlineStr"/>
      <c r="AR839" s="418">
        <f>IF(OR(AQ839="",AQ839="",AQ839=0),"",6.172/(AQ839*24))</f>
        <v/>
      </c>
      <c r="AS839" s="436">
        <f>IF(OR(NOT(ISNUMBER(C839)),NOT(ISNUMBER(AB839))),"",IF(AG839&lt;&gt;"",AG839,AB839)-C839)</f>
        <v/>
      </c>
      <c r="AT839" s="280" t="n"/>
      <c r="AU839" s="281">
        <f>IF($B839="","",TEXT($A839,"yyyymmdd")&amp;"_P"&amp;$C839&amp;"_C"&amp;$F839&amp;"_"&amp;TRIM(RIGHT(SUBSTITUTE(TRIM(SUBSTITUTE($L839,CHAR(160)," "))," ",REPT(" ",60)),60))&amp;IF($P839="","","-"&amp;TRIM(RIGHT(SUBSTITUTE(TRIM(SUBSTITUTE($P839,CHAR(160)," "))," ",REPT(" ",60)),60)))&amp;IF($T839="","","-"&amp;TRIM(RIGHT(SUBSTITUTE(TRIM(SUBSTITUTE($T839,CHAR(160)," "))," ",REPT(" ",60)),60)))&amp;".jpg")</f>
        <v/>
      </c>
    </row>
    <row r="840" ht="42" customHeight="1">
      <c r="A840" s="278" t="n">
        <v>28036</v>
      </c>
      <c r="B840" s="274" t="inlineStr">
        <is>
          <t>Hardie-Ferodo 1000 3 October, 1976</t>
        </is>
      </c>
      <c r="C840" s="274" t="n">
        <v>26</v>
      </c>
      <c r="D840" s="274" t="inlineStr">
        <is>
          <t>D - 3001cc - 6000cc</t>
        </is>
      </c>
      <c r="E840" s="274" t="n">
        <v>9</v>
      </c>
      <c r="F840" s="274" t="n">
        <v>13</v>
      </c>
      <c r="G840" s="274" t="inlineStr">
        <is>
          <t>Tim Slako</t>
        </is>
      </c>
      <c r="H840" s="274" t="n"/>
      <c r="I840" s="274" t="n"/>
      <c r="J840" s="274" t="inlineStr">
        <is>
          <t>Holden LH Torana SL/R 5000 L34</t>
        </is>
      </c>
      <c r="K840" s="274" t="inlineStr">
        <is>
          <t>5044 V8</t>
        </is>
      </c>
      <c r="L840" s="274" t="inlineStr">
        <is>
          <t>Tim Slako</t>
        </is>
      </c>
      <c r="M840" s="274" t="inlineStr">
        <is>
          <t>NZL</t>
        </is>
      </c>
      <c r="N840" s="698">
        <f>_xlfn.LET(_xlpm.d,_xlfn.XLOOKUP(L840,'[1]Birth Dates'!$A:$A,'[1]Birth Dates'!$B:$B,"",0),IF(_xlpm.d=0,"",_xlpm.d))</f>
        <v/>
      </c>
      <c r="O840" s="274">
        <f>IF(OR(N840="",A840="",NOT(ISNUMBER(N840)),N840&gt;A840),"",DATEDIF(N840,A840,"Y")&amp;" years, "&amp;DATEDIF(N840,A840,"YM")&amp;" months, "&amp;DATEDIF(N840,A840,"MD")&amp;" days")</f>
        <v/>
      </c>
      <c r="P840" s="274" t="inlineStr">
        <is>
          <t>Brian Rhodes</t>
        </is>
      </c>
      <c r="Q840" s="274" t="inlineStr">
        <is>
          <t>AUS</t>
        </is>
      </c>
      <c r="R840" s="698">
        <f>_xlfn.LET(_xlpm.d,_xlfn.XLOOKUP(P840,'[1]Birth Dates'!$A:$A,'[1]Birth Dates'!$B:$B,"",0),IF(_xlpm.d=0,"",_xlpm.d))</f>
        <v/>
      </c>
      <c r="S840" s="274">
        <f>IF(OR(R840="",A840="",NOT(ISNUMBER(R840)),R840&gt;A840),"",DATEDIF(R840,A840,"Y")&amp;" years, "&amp;DATEDIF(R840,A840,"YM")&amp;" months, "&amp;DATEDIF(R840,A840,"MD")&amp;" days")</f>
        <v/>
      </c>
      <c r="T840" s="274" t="n"/>
      <c r="U840" s="274" t="n"/>
      <c r="V840" s="698">
        <f>_xlfn.LET(_xlpm.d,_xlfn.XLOOKUP(T840,'[1]Birth Dates'!$A:$A,'[1]Birth Dates'!$B:$B,"",0),IF(_xlpm.d=0,"",_xlpm.d))</f>
        <v/>
      </c>
      <c r="W840" s="274">
        <f>IF(OR(V840="",A840="",NOT(ISNUMBER(V840)),V840&gt;A840),"",DATEDIF(V840,A840,"Y")&amp;" years, "&amp;DATEDIF(V840,A840,"YM")&amp;" months, "&amp;DATEDIF(V840,A840,"MD")&amp;" days")</f>
        <v/>
      </c>
      <c r="X840" s="274" t="n"/>
      <c r="Y840" s="274" t="n"/>
      <c r="Z840" s="274" t="n"/>
      <c r="AA840" s="274" t="n"/>
      <c r="AB840" s="274" t="n">
        <v>17</v>
      </c>
      <c r="AC840" s="274" t="n"/>
      <c r="AD840" s="274" t="n"/>
      <c r="AE840" s="583" t="inlineStr">
        <is>
          <t>2:35.3000</t>
        </is>
      </c>
      <c r="AF840" s="418">
        <f>IF(OR(AE840="",AE840="",AE840=0),"",6.172/(AE840*24))</f>
        <v/>
      </c>
      <c r="AG840" s="279" t="n"/>
      <c r="AH840" s="583" t="inlineStr"/>
      <c r="AI840" s="418">
        <f>IF(OR(AH840="",AH840="",AH840=0),"",6.172/(AH840*24))</f>
        <v/>
      </c>
      <c r="AJ840" s="175">
        <f>IF(AND(ISNUMBER(AB840),ISNUMBER(AG840)),AB840-AG840,"")</f>
        <v/>
      </c>
      <c r="AK840" s="274" t="n"/>
      <c r="AL840" s="274" t="n">
        <v>137</v>
      </c>
      <c r="AM840" s="499" t="n">
        <v>0.2972384259259259</v>
      </c>
      <c r="AN840" s="671">
        <f>IF(OR(AL840="",AM840="",AM840=0),"",AL840*6.172/(AM840*24))</f>
        <v/>
      </c>
      <c r="AO840" s="477">
        <f>IF(AND(AL840=AL839,AM840&lt;&gt;"",AM839&lt;&gt;""),AM840-AM839,"")</f>
        <v/>
      </c>
      <c r="AP840" s="274" t="n"/>
      <c r="AQ840" s="583" t="inlineStr"/>
      <c r="AR840" s="418">
        <f>IF(OR(AQ840="",AQ840="",AQ840=0),"",6.172/(AQ840*24))</f>
        <v/>
      </c>
      <c r="AS840" s="436">
        <f>IF(OR(NOT(ISNUMBER(C840)),NOT(ISNUMBER(AB840))),"",IF(AG840&lt;&gt;"",AG840,AB840)-C840)</f>
        <v/>
      </c>
      <c r="AT840" s="280" t="n"/>
      <c r="AU840" s="281">
        <f>IF($B840="","",TEXT($A840,"yyyymmdd")&amp;"_P"&amp;$C840&amp;"_C"&amp;$F840&amp;"_"&amp;TRIM(RIGHT(SUBSTITUTE(TRIM(SUBSTITUTE($L840,CHAR(160)," "))," ",REPT(" ",60)),60))&amp;IF($P840="","","-"&amp;TRIM(RIGHT(SUBSTITUTE(TRIM(SUBSTITUTE($P840,CHAR(160)," "))," ",REPT(" ",60)),60)))&amp;IF($T840="","","-"&amp;TRIM(RIGHT(SUBSTITUTE(TRIM(SUBSTITUTE($T840,CHAR(160)," "))," ",REPT(" ",60)),60)))&amp;".jpg")</f>
        <v/>
      </c>
    </row>
    <row r="841" ht="42" customHeight="1">
      <c r="A841" s="278" t="n">
        <v>28036</v>
      </c>
      <c r="B841" s="274" t="inlineStr">
        <is>
          <t>Hardie-Ferodo 1000 3 October, 1976</t>
        </is>
      </c>
      <c r="C841" s="274" t="n">
        <v>27</v>
      </c>
      <c r="D841" s="274" t="inlineStr">
        <is>
          <t>A - Up to 1300cc</t>
        </is>
      </c>
      <c r="E841" s="274" t="n">
        <v>2</v>
      </c>
      <c r="F841" s="274" t="n">
        <v>64</v>
      </c>
      <c r="G841" s="274" t="inlineStr">
        <is>
          <t>Ian Chilman</t>
        </is>
      </c>
      <c r="H841" s="274" t="n"/>
      <c r="I841" s="274" t="n"/>
      <c r="J841" s="274" t="inlineStr">
        <is>
          <t>Honda Civic</t>
        </is>
      </c>
      <c r="K841" s="274" t="inlineStr">
        <is>
          <t>1231 L4</t>
        </is>
      </c>
      <c r="L841" s="274" t="inlineStr">
        <is>
          <t>Brian Reed</t>
        </is>
      </c>
      <c r="M841" s="274" t="inlineStr">
        <is>
          <t>AUS</t>
        </is>
      </c>
      <c r="N841" s="698">
        <f>_xlfn.LET(_xlpm.d,_xlfn.XLOOKUP(L841,'[1]Birth Dates'!$A:$A,'[1]Birth Dates'!$B:$B,"",0),IF(_xlpm.d=0,"",_xlpm.d))</f>
        <v/>
      </c>
      <c r="O841" s="274">
        <f>IF(OR(N841="",A841="",NOT(ISNUMBER(N841)),N841&gt;A841),"",DATEDIF(N841,A841,"Y")&amp;" years, "&amp;DATEDIF(N841,A841,"YM")&amp;" months, "&amp;DATEDIF(N841,A841,"MD")&amp;" days")</f>
        <v/>
      </c>
      <c r="P841" s="274" t="inlineStr">
        <is>
          <t>Ian Chilman</t>
        </is>
      </c>
      <c r="Q841" s="274" t="inlineStr">
        <is>
          <t>AUS</t>
        </is>
      </c>
      <c r="R841" s="698">
        <f>_xlfn.LET(_xlpm.d,_xlfn.XLOOKUP(P841,'[1]Birth Dates'!$A:$A,'[1]Birth Dates'!$B:$B,"",0),IF(_xlpm.d=0,"",_xlpm.d))</f>
        <v/>
      </c>
      <c r="S841" s="274">
        <f>IF(OR(R841="",A841="",NOT(ISNUMBER(R841)),R841&gt;A841),"",DATEDIF(R841,A841,"Y")&amp;" years, "&amp;DATEDIF(R841,A841,"YM")&amp;" months, "&amp;DATEDIF(R841,A841,"MD")&amp;" days")</f>
        <v/>
      </c>
      <c r="T841" s="274" t="n"/>
      <c r="U841" s="274" t="n"/>
      <c r="V841" s="698">
        <f>_xlfn.LET(_xlpm.d,_xlfn.XLOOKUP(T841,'[1]Birth Dates'!$A:$A,'[1]Birth Dates'!$B:$B,"",0),IF(_xlpm.d=0,"",_xlpm.d))</f>
        <v/>
      </c>
      <c r="W841" s="274">
        <f>IF(OR(V841="",A841="",NOT(ISNUMBER(V841)),V841&gt;A841),"",DATEDIF(V841,A841,"Y")&amp;" years, "&amp;DATEDIF(V841,A841,"YM")&amp;" months, "&amp;DATEDIF(V841,A841,"MD")&amp;" days")</f>
        <v/>
      </c>
      <c r="X841" s="274" t="n"/>
      <c r="Y841" s="274" t="n"/>
      <c r="Z841" s="274" t="n"/>
      <c r="AA841" s="274" t="n"/>
      <c r="AB841" s="274" t="n">
        <v>55</v>
      </c>
      <c r="AC841" s="274" t="n"/>
      <c r="AD841" s="274" t="n"/>
      <c r="AE841" s="583" t="inlineStr">
        <is>
          <t>3:03.2000</t>
        </is>
      </c>
      <c r="AF841" s="418">
        <f>IF(OR(AE841="",AE841="",AE841=0),"",6.172/(AE841*24))</f>
        <v/>
      </c>
      <c r="AG841" s="279" t="n"/>
      <c r="AH841" s="583" t="inlineStr"/>
      <c r="AI841" s="418">
        <f>IF(OR(AH841="",AH841="",AH841=0),"",6.172/(AH841*24))</f>
        <v/>
      </c>
      <c r="AJ841" s="175">
        <f>IF(AND(ISNUMBER(AB841),ISNUMBER(AG841)),AB841-AG841,"")</f>
        <v/>
      </c>
      <c r="AK841" s="274" t="n"/>
      <c r="AL841" s="274" t="n">
        <v>137</v>
      </c>
      <c r="AM841" s="499" t="n">
        <v>0.2969571759259259</v>
      </c>
      <c r="AN841" s="671">
        <f>IF(OR(AL841="",AM841="",AM841=0),"",AL841*6.172/(AM841*24))</f>
        <v/>
      </c>
      <c r="AO841" s="477">
        <f>IF(AND(AL841=AL840,AM841&lt;&gt;"",AM840&lt;&gt;""),AM841-AM840,"")</f>
        <v/>
      </c>
      <c r="AP841" s="274" t="n"/>
      <c r="AQ841" s="583" t="inlineStr"/>
      <c r="AR841" s="418">
        <f>IF(OR(AQ841="",AQ841="",AQ841=0),"",6.172/(AQ841*24))</f>
        <v/>
      </c>
      <c r="AS841" s="436">
        <f>IF(OR(NOT(ISNUMBER(C841)),NOT(ISNUMBER(AB841))),"",IF(AG841&lt;&gt;"",AG841,AB841)-C841)</f>
        <v/>
      </c>
      <c r="AT841" s="280" t="n"/>
      <c r="AU841" s="281">
        <f>IF($B841="","",TEXT($A841,"yyyymmdd")&amp;"_P"&amp;$C841&amp;"_C"&amp;$F841&amp;"_"&amp;TRIM(RIGHT(SUBSTITUTE(TRIM(SUBSTITUTE($L841,CHAR(160)," "))," ",REPT(" ",60)),60))&amp;IF($P841="","","-"&amp;TRIM(RIGHT(SUBSTITUTE(TRIM(SUBSTITUTE($P841,CHAR(160)," "))," ",REPT(" ",60)),60)))&amp;IF($T841="","","-"&amp;TRIM(RIGHT(SUBSTITUTE(TRIM(SUBSTITUTE($T841,CHAR(160)," "))," ",REPT(" ",60)),60)))&amp;".jpg")</f>
        <v/>
      </c>
    </row>
    <row r="842" ht="42" customHeight="1">
      <c r="A842" s="278" t="n">
        <v>28036</v>
      </c>
      <c r="B842" s="274" t="inlineStr">
        <is>
          <t>Hardie-Ferodo 1000 3 October, 1976</t>
        </is>
      </c>
      <c r="C842" s="274" t="n">
        <v>28</v>
      </c>
      <c r="D842" s="274" t="inlineStr">
        <is>
          <t>A - Up to 1300cc</t>
        </is>
      </c>
      <c r="E842" s="274" t="n">
        <v>3</v>
      </c>
      <c r="F842" s="274" t="n">
        <v>62</v>
      </c>
      <c r="G842" s="274" t="inlineStr">
        <is>
          <t>Mollison Motors Pty Ltd</t>
        </is>
      </c>
      <c r="H842" s="274" t="n"/>
      <c r="I842" s="274" t="n"/>
      <c r="J842" s="274" t="inlineStr">
        <is>
          <t>Honda Civic</t>
        </is>
      </c>
      <c r="K842" s="274" t="inlineStr">
        <is>
          <t>1231 L4</t>
        </is>
      </c>
      <c r="L842" s="274" t="inlineStr">
        <is>
          <t>Roger Bonhomme</t>
        </is>
      </c>
      <c r="M842" s="274" t="inlineStr">
        <is>
          <t>AUS</t>
        </is>
      </c>
      <c r="N842" s="698">
        <f>_xlfn.LET(_xlpm.d,_xlfn.XLOOKUP(L842,'[1]Birth Dates'!$A:$A,'[1]Birth Dates'!$B:$B,"",0),IF(_xlpm.d=0,"",_xlpm.d))</f>
        <v/>
      </c>
      <c r="O842" s="274">
        <f>IF(OR(N842="",A842="",NOT(ISNUMBER(N842)),N842&gt;A842),"",DATEDIF(N842,A842,"Y")&amp;" years, "&amp;DATEDIF(N842,A842,"YM")&amp;" months, "&amp;DATEDIF(N842,A842,"MD")&amp;" days")</f>
        <v/>
      </c>
      <c r="P842" s="274" t="inlineStr">
        <is>
          <t>Doug Whiteford</t>
        </is>
      </c>
      <c r="Q842" s="274" t="inlineStr">
        <is>
          <t>AUS</t>
        </is>
      </c>
      <c r="R842" s="698">
        <f>_xlfn.LET(_xlpm.d,_xlfn.XLOOKUP(P842,'[1]Birth Dates'!$A:$A,'[1]Birth Dates'!$B:$B,"",0),IF(_xlpm.d=0,"",_xlpm.d))</f>
        <v/>
      </c>
      <c r="S842" s="274">
        <f>IF(OR(R842="",A842="",NOT(ISNUMBER(R842)),R842&gt;A842),"",DATEDIF(R842,A842,"Y")&amp;" years, "&amp;DATEDIF(R842,A842,"YM")&amp;" months, "&amp;DATEDIF(R842,A842,"MD")&amp;" days")</f>
        <v/>
      </c>
      <c r="T842" s="274" t="n"/>
      <c r="U842" s="274" t="n"/>
      <c r="V842" s="698">
        <f>_xlfn.LET(_xlpm.d,_xlfn.XLOOKUP(T842,'[1]Birth Dates'!$A:$A,'[1]Birth Dates'!$B:$B,"",0),IF(_xlpm.d=0,"",_xlpm.d))</f>
        <v/>
      </c>
      <c r="W842" s="274">
        <f>IF(OR(V842="",A842="",NOT(ISNUMBER(V842)),V842&gt;A842),"",DATEDIF(V842,A842,"Y")&amp;" years, "&amp;DATEDIF(V842,A842,"YM")&amp;" months, "&amp;DATEDIF(V842,A842,"MD")&amp;" days")</f>
        <v/>
      </c>
      <c r="X842" s="274" t="n"/>
      <c r="Y842" s="274" t="n"/>
      <c r="Z842" s="274" t="n"/>
      <c r="AA842" s="274" t="n"/>
      <c r="AB842" s="274" t="n">
        <v>53</v>
      </c>
      <c r="AC842" s="274" t="n"/>
      <c r="AD842" s="274" t="n"/>
      <c r="AE842" s="583" t="inlineStr">
        <is>
          <t>3:02.9000</t>
        </is>
      </c>
      <c r="AF842" s="418">
        <f>IF(OR(AE842="",AE842="",AE842=0),"",6.172/(AE842*24))</f>
        <v/>
      </c>
      <c r="AG842" s="279" t="n"/>
      <c r="AH842" s="583" t="inlineStr"/>
      <c r="AI842" s="418">
        <f>IF(OR(AH842="",AH842="",AH842=0),"",6.172/(AH842*24))</f>
        <v/>
      </c>
      <c r="AJ842" s="175">
        <f>IF(AND(ISNUMBER(AB842),ISNUMBER(AG842)),AB842-AG842,"")</f>
        <v/>
      </c>
      <c r="AK842" s="274" t="n"/>
      <c r="AL842" s="274" t="n">
        <v>137</v>
      </c>
      <c r="AM842" s="499" t="n">
        <v>0.2976041666666667</v>
      </c>
      <c r="AN842" s="671">
        <f>IF(OR(AL842="",AM842="",AM842=0),"",AL842*6.172/(AM842*24))</f>
        <v/>
      </c>
      <c r="AO842" s="477">
        <f>IF(AND(AL842=AL841,AM842&lt;&gt;"",AM841&lt;&gt;""),AM842-AM841,"")</f>
        <v/>
      </c>
      <c r="AP842" s="274" t="n"/>
      <c r="AQ842" s="583" t="inlineStr"/>
      <c r="AR842" s="418">
        <f>IF(OR(AQ842="",AQ842="",AQ842=0),"",6.172/(AQ842*24))</f>
        <v/>
      </c>
      <c r="AS842" s="436">
        <f>IF(OR(NOT(ISNUMBER(C842)),NOT(ISNUMBER(AB842))),"",IF(AG842&lt;&gt;"",AG842,AB842)-C842)</f>
        <v/>
      </c>
      <c r="AT842" s="280" t="n"/>
      <c r="AU842" s="281">
        <f>IF($B842="","",TEXT($A842,"yyyymmdd")&amp;"_P"&amp;$C842&amp;"_C"&amp;$F842&amp;"_"&amp;TRIM(RIGHT(SUBSTITUTE(TRIM(SUBSTITUTE($L842,CHAR(160)," "))," ",REPT(" ",60)),60))&amp;IF($P842="","","-"&amp;TRIM(RIGHT(SUBSTITUTE(TRIM(SUBSTITUTE($P842,CHAR(160)," "))," ",REPT(" ",60)),60)))&amp;IF($T842="","","-"&amp;TRIM(RIGHT(SUBSTITUTE(TRIM(SUBSTITUTE($T842,CHAR(160)," "))," ",REPT(" ",60)),60)))&amp;".jpg")</f>
        <v/>
      </c>
    </row>
    <row r="843" ht="42" customHeight="1">
      <c r="A843" s="278" t="n">
        <v>28036</v>
      </c>
      <c r="B843" s="274" t="inlineStr">
        <is>
          <t>Hardie-Ferodo 1000 3 October, 1976</t>
        </is>
      </c>
      <c r="C843" s="274" t="n">
        <v>29</v>
      </c>
      <c r="D843" s="274" t="inlineStr">
        <is>
          <t>A - Up to 1300cc</t>
        </is>
      </c>
      <c r="E843" s="274" t="n">
        <v>4</v>
      </c>
      <c r="F843" s="274" t="n">
        <v>75</v>
      </c>
      <c r="G843" s="274" t="inlineStr">
        <is>
          <t>Jeff Harris</t>
        </is>
      </c>
      <c r="H843" s="274" t="n"/>
      <c r="I843" s="274" t="n"/>
      <c r="J843" s="274" t="inlineStr">
        <is>
          <t>Morris Clubman GT</t>
        </is>
      </c>
      <c r="K843" s="274" t="inlineStr">
        <is>
          <t>1275 L4</t>
        </is>
      </c>
      <c r="L843" s="274" t="inlineStr">
        <is>
          <t>Jeff Harris</t>
        </is>
      </c>
      <c r="M843" s="274" t="inlineStr">
        <is>
          <t>AUS</t>
        </is>
      </c>
      <c r="N843" s="698">
        <f>_xlfn.LET(_xlpm.d,_xlfn.XLOOKUP(L843,'[1]Birth Dates'!$A:$A,'[1]Birth Dates'!$B:$B,"",0),IF(_xlpm.d=0,"",_xlpm.d))</f>
        <v/>
      </c>
      <c r="O843" s="274">
        <f>IF(OR(N843="",A843="",NOT(ISNUMBER(N843)),N843&gt;A843),"",DATEDIF(N843,A843,"Y")&amp;" years, "&amp;DATEDIF(N843,A843,"YM")&amp;" months, "&amp;DATEDIF(N843,A843,"MD")&amp;" days")</f>
        <v/>
      </c>
      <c r="P843" s="274" t="inlineStr">
        <is>
          <t>Arthur Hardwick</t>
        </is>
      </c>
      <c r="Q843" s="274" t="inlineStr">
        <is>
          <t>AUS</t>
        </is>
      </c>
      <c r="R843" s="698">
        <f>_xlfn.LET(_xlpm.d,_xlfn.XLOOKUP(P843,'[1]Birth Dates'!$A:$A,'[1]Birth Dates'!$B:$B,"",0),IF(_xlpm.d=0,"",_xlpm.d))</f>
        <v/>
      </c>
      <c r="S843" s="274">
        <f>IF(OR(R843="",A843="",NOT(ISNUMBER(R843)),R843&gt;A843),"",DATEDIF(R843,A843,"Y")&amp;" years, "&amp;DATEDIF(R843,A843,"YM")&amp;" months, "&amp;DATEDIF(R843,A843,"MD")&amp;" days")</f>
        <v/>
      </c>
      <c r="T843" s="274" t="n"/>
      <c r="U843" s="274" t="n"/>
      <c r="V843" s="698">
        <f>_xlfn.LET(_xlpm.d,_xlfn.XLOOKUP(T843,'[1]Birth Dates'!$A:$A,'[1]Birth Dates'!$B:$B,"",0),IF(_xlpm.d=0,"",_xlpm.d))</f>
        <v/>
      </c>
      <c r="W843" s="274">
        <f>IF(OR(V843="",A843="",NOT(ISNUMBER(V843)),V843&gt;A843),"",DATEDIF(V843,A843,"Y")&amp;" years, "&amp;DATEDIF(V843,A843,"YM")&amp;" months, "&amp;DATEDIF(V843,A843,"MD")&amp;" days")</f>
        <v/>
      </c>
      <c r="X843" s="274" t="n"/>
      <c r="Y843" s="274" t="n"/>
      <c r="Z843" s="274" t="n"/>
      <c r="AA843" s="274" t="n"/>
      <c r="AB843" s="274" t="n">
        <v>56</v>
      </c>
      <c r="AC843" s="274" t="n"/>
      <c r="AD843" s="274" t="n"/>
      <c r="AE843" s="583" t="inlineStr">
        <is>
          <t>3:03.3000</t>
        </is>
      </c>
      <c r="AF843" s="418">
        <f>IF(OR(AE843="",AE843="",AE843=0),"",6.172/(AE843*24))</f>
        <v/>
      </c>
      <c r="AG843" s="279" t="n"/>
      <c r="AH843" s="583" t="inlineStr"/>
      <c r="AI843" s="418">
        <f>IF(OR(AH843="",AH843="",AH843=0),"",6.172/(AH843*24))</f>
        <v/>
      </c>
      <c r="AJ843" s="175">
        <f>IF(AND(ISNUMBER(AB843),ISNUMBER(AG843)),AB843-AG843,"")</f>
        <v/>
      </c>
      <c r="AK843" s="274" t="n"/>
      <c r="AL843" s="274" t="n">
        <v>136</v>
      </c>
      <c r="AM843" s="499" t="n">
        <v>0.2969912037037037</v>
      </c>
      <c r="AN843" s="671">
        <f>IF(OR(AL843="",AM843="",AM843=0),"",AL843*6.172/(AM843*24))</f>
        <v/>
      </c>
      <c r="AO843" s="477">
        <f>IF(AND(AL843=AL842,AM843&lt;&gt;"",AM842&lt;&gt;""),AM843-AM842,"")</f>
        <v/>
      </c>
      <c r="AP843" s="274" t="n"/>
      <c r="AQ843" s="583" t="inlineStr"/>
      <c r="AR843" s="418">
        <f>IF(OR(AQ843="",AQ843="",AQ843=0),"",6.172/(AQ843*24))</f>
        <v/>
      </c>
      <c r="AS843" s="436">
        <f>IF(OR(NOT(ISNUMBER(C843)),NOT(ISNUMBER(AB843))),"",IF(AG843&lt;&gt;"",AG843,AB843)-C843)</f>
        <v/>
      </c>
      <c r="AT843" s="280" t="n"/>
      <c r="AU843" s="281">
        <f>IF($B843="","",TEXT($A843,"yyyymmdd")&amp;"_P"&amp;$C843&amp;"_C"&amp;$F843&amp;"_"&amp;TRIM(RIGHT(SUBSTITUTE(TRIM(SUBSTITUTE($L843,CHAR(160)," "))," ",REPT(" ",60)),60))&amp;IF($P843="","","-"&amp;TRIM(RIGHT(SUBSTITUTE(TRIM(SUBSTITUTE($P843,CHAR(160)," "))," ",REPT(" ",60)),60)))&amp;IF($T843="","","-"&amp;TRIM(RIGHT(SUBSTITUTE(TRIM(SUBSTITUTE($T843,CHAR(160)," "))," ",REPT(" ",60)),60)))&amp;".jpg")</f>
        <v/>
      </c>
    </row>
    <row r="844" ht="42" customHeight="1">
      <c r="A844" s="278" t="n">
        <v>28036</v>
      </c>
      <c r="B844" s="274" t="inlineStr">
        <is>
          <t>Hardie-Ferodo 1000 3 October, 1976</t>
        </is>
      </c>
      <c r="C844" s="274" t="n">
        <v>30</v>
      </c>
      <c r="D844" s="274" t="inlineStr">
        <is>
          <t>A - Up to 1300cc</t>
        </is>
      </c>
      <c r="E844" s="274" t="n">
        <v>5</v>
      </c>
      <c r="F844" s="274" t="n">
        <v>65</v>
      </c>
      <c r="G844" s="274" t="inlineStr">
        <is>
          <t>James Mason Motors Pty Ltd</t>
        </is>
      </c>
      <c r="H844" s="274" t="n"/>
      <c r="I844" s="274" t="n"/>
      <c r="J844" s="274" t="inlineStr">
        <is>
          <t>Mazda 1300</t>
        </is>
      </c>
      <c r="K844" s="274" t="inlineStr">
        <is>
          <t>1272 L4</t>
        </is>
      </c>
      <c r="L844" s="274" t="inlineStr">
        <is>
          <t>Brian Porter</t>
        </is>
      </c>
      <c r="M844" s="274" t="inlineStr">
        <is>
          <t>AUS</t>
        </is>
      </c>
      <c r="N844" s="698">
        <f>_xlfn.LET(_xlpm.d,_xlfn.XLOOKUP(L844,'[1]Birth Dates'!$A:$A,'[1]Birth Dates'!$B:$B,"",0),IF(_xlpm.d=0,"",_xlpm.d))</f>
        <v/>
      </c>
      <c r="O844" s="274">
        <f>IF(OR(N844="",A844="",NOT(ISNUMBER(N844)),N844&gt;A844),"",DATEDIF(N844,A844,"Y")&amp;" years, "&amp;DATEDIF(N844,A844,"YM")&amp;" months, "&amp;DATEDIF(N844,A844,"MD")&amp;" days")</f>
        <v/>
      </c>
      <c r="P844" s="274" t="inlineStr">
        <is>
          <t>John Ainsley</t>
        </is>
      </c>
      <c r="Q844" s="274" t="inlineStr">
        <is>
          <t>AUS</t>
        </is>
      </c>
      <c r="R844" s="698">
        <f>_xlfn.LET(_xlpm.d,_xlfn.XLOOKUP(P844,'[1]Birth Dates'!$A:$A,'[1]Birth Dates'!$B:$B,"",0),IF(_xlpm.d=0,"",_xlpm.d))</f>
        <v/>
      </c>
      <c r="S844" s="274">
        <f>IF(OR(R844="",A844="",NOT(ISNUMBER(R844)),R844&gt;A844),"",DATEDIF(R844,A844,"Y")&amp;" years, "&amp;DATEDIF(R844,A844,"YM")&amp;" months, "&amp;DATEDIF(R844,A844,"MD")&amp;" days")</f>
        <v/>
      </c>
      <c r="T844" s="274" t="n"/>
      <c r="U844" s="274" t="n"/>
      <c r="V844" s="698">
        <f>_xlfn.LET(_xlpm.d,_xlfn.XLOOKUP(T844,'[1]Birth Dates'!$A:$A,'[1]Birth Dates'!$B:$B,"",0),IF(_xlpm.d=0,"",_xlpm.d))</f>
        <v/>
      </c>
      <c r="W844" s="274">
        <f>IF(OR(V844="",A844="",NOT(ISNUMBER(V844)),V844&gt;A844),"",DATEDIF(V844,A844,"Y")&amp;" years, "&amp;DATEDIF(V844,A844,"YM")&amp;" months, "&amp;DATEDIF(V844,A844,"MD")&amp;" days")</f>
        <v/>
      </c>
      <c r="X844" s="274" t="n"/>
      <c r="Y844" s="274" t="n"/>
      <c r="Z844" s="274" t="n"/>
      <c r="AA844" s="274" t="n"/>
      <c r="AB844" s="274" t="n">
        <v>61</v>
      </c>
      <c r="AC844" s="274" t="n"/>
      <c r="AD844" s="274" t="n"/>
      <c r="AE844" s="583" t="inlineStr">
        <is>
          <t>3:07.7000</t>
        </is>
      </c>
      <c r="AF844" s="418">
        <f>IF(OR(AE844="",AE844="",AE844=0),"",6.172/(AE844*24))</f>
        <v/>
      </c>
      <c r="AG844" s="279" t="n"/>
      <c r="AH844" s="583" t="inlineStr"/>
      <c r="AI844" s="418">
        <f>IF(OR(AH844="",AH844="",AH844=0),"",6.172/(AH844*24))</f>
        <v/>
      </c>
      <c r="AJ844" s="175">
        <f>IF(AND(ISNUMBER(AB844),ISNUMBER(AG844)),AB844-AG844,"")</f>
        <v/>
      </c>
      <c r="AK844" s="274" t="n"/>
      <c r="AL844" s="274" t="n">
        <v>130</v>
      </c>
      <c r="AM844" s="499" t="n">
        <v>0.2979456018518519</v>
      </c>
      <c r="AN844" s="671">
        <f>IF(OR(AL844="",AM844="",AM844=0),"",AL844*6.172/(AM844*24))</f>
        <v/>
      </c>
      <c r="AO844" s="477">
        <f>IF(AND(AL844=AL843,AM844&lt;&gt;"",AM843&lt;&gt;""),AM844-AM843,"")</f>
        <v/>
      </c>
      <c r="AP844" s="274" t="n"/>
      <c r="AQ844" s="583" t="inlineStr"/>
      <c r="AR844" s="418">
        <f>IF(OR(AQ844="",AQ844="",AQ844=0),"",6.172/(AQ844*24))</f>
        <v/>
      </c>
      <c r="AS844" s="436">
        <f>IF(OR(NOT(ISNUMBER(C844)),NOT(ISNUMBER(AB844))),"",IF(AG844&lt;&gt;"",AG844,AB844)-C844)</f>
        <v/>
      </c>
      <c r="AT844" s="280" t="n"/>
      <c r="AU844" s="281">
        <f>IF($B844="","",TEXT($A844,"yyyymmdd")&amp;"_P"&amp;$C844&amp;"_C"&amp;$F844&amp;"_"&amp;TRIM(RIGHT(SUBSTITUTE(TRIM(SUBSTITUTE($L844,CHAR(160)," "))," ",REPT(" ",60)),60))&amp;IF($P844="","","-"&amp;TRIM(RIGHT(SUBSTITUTE(TRIM(SUBSTITUTE($P844,CHAR(160)," "))," ",REPT(" ",60)),60)))&amp;IF($T844="","","-"&amp;TRIM(RIGHT(SUBSTITUTE(TRIM(SUBSTITUTE($T844,CHAR(160)," "))," ",REPT(" ",60)),60)))&amp;".jpg")</f>
        <v/>
      </c>
    </row>
    <row r="845" ht="42" customHeight="1">
      <c r="A845" s="278" t="n">
        <v>28036</v>
      </c>
      <c r="B845" s="274" t="inlineStr">
        <is>
          <t>Hardie-Ferodo 1000 3 October, 1976</t>
        </is>
      </c>
      <c r="C845" s="274" t="n">
        <v>31</v>
      </c>
      <c r="D845" s="274" t="inlineStr">
        <is>
          <t>D - 3001cc - 6000cc</t>
        </is>
      </c>
      <c r="E845" s="274" t="n">
        <v>10</v>
      </c>
      <c r="F845" s="274" t="n">
        <v>2</v>
      </c>
      <c r="G845" s="274" t="inlineStr">
        <is>
          <t>John Goss Racing Pty Ltd</t>
        </is>
      </c>
      <c r="H845" s="274" t="n"/>
      <c r="I845" s="274" t="n"/>
      <c r="J845" s="274" t="inlineStr">
        <is>
          <t>Ford Falcon XB GT Hardtop</t>
        </is>
      </c>
      <c r="K845" s="274" t="inlineStr">
        <is>
          <t>5760 V8</t>
        </is>
      </c>
      <c r="L845" s="274" t="inlineStr">
        <is>
          <t>John Goss</t>
        </is>
      </c>
      <c r="M845" s="274" t="inlineStr">
        <is>
          <t>AUS</t>
        </is>
      </c>
      <c r="N845" s="698">
        <f>_xlfn.LET(_xlpm.d,_xlfn.XLOOKUP(L845,'[1]Birth Dates'!$A:$A,'[1]Birth Dates'!$B:$B,"",0),IF(_xlpm.d=0,"",_xlpm.d))</f>
        <v/>
      </c>
      <c r="O845" s="274">
        <f>IF(OR(N845="",A845="",NOT(ISNUMBER(N845)),N845&gt;A845),"",DATEDIF(N845,A845,"Y")&amp;" years, "&amp;DATEDIF(N845,A845,"YM")&amp;" months, "&amp;DATEDIF(N845,A845,"MD")&amp;" days")</f>
        <v/>
      </c>
      <c r="P845" s="274" t="inlineStr">
        <is>
          <t>Jim Richards</t>
        </is>
      </c>
      <c r="Q845" s="274" t="inlineStr">
        <is>
          <t>AUS</t>
        </is>
      </c>
      <c r="R845" s="698">
        <f>_xlfn.LET(_xlpm.d,_xlfn.XLOOKUP(P845,'[1]Birth Dates'!$A:$A,'[1]Birth Dates'!$B:$B,"",0),IF(_xlpm.d=0,"",_xlpm.d))</f>
        <v/>
      </c>
      <c r="S845" s="274">
        <f>IF(OR(R845="",A845="",NOT(ISNUMBER(R845)),R845&gt;A845),"",DATEDIF(R845,A845,"Y")&amp;" years, "&amp;DATEDIF(R845,A845,"YM")&amp;" months, "&amp;DATEDIF(R845,A845,"MD")&amp;" days")</f>
        <v/>
      </c>
      <c r="T845" s="274" t="n"/>
      <c r="U845" s="274" t="n"/>
      <c r="V845" s="698">
        <f>_xlfn.LET(_xlpm.d,_xlfn.XLOOKUP(T845,'[1]Birth Dates'!$A:$A,'[1]Birth Dates'!$B:$B,"",0),IF(_xlpm.d=0,"",_xlpm.d))</f>
        <v/>
      </c>
      <c r="W845" s="274">
        <f>IF(OR(V845="",A845="",NOT(ISNUMBER(V845)),V845&gt;A845),"",DATEDIF(V845,A845,"Y")&amp;" years, "&amp;DATEDIF(V845,A845,"YM")&amp;" months, "&amp;DATEDIF(V845,A845,"MD")&amp;" days")</f>
        <v/>
      </c>
      <c r="X845" s="274" t="n"/>
      <c r="Y845" s="274" t="n"/>
      <c r="Z845" s="274" t="n"/>
      <c r="AA845" s="274" t="n"/>
      <c r="AB845" s="274" t="n">
        <v>5</v>
      </c>
      <c r="AC845" s="274" t="n"/>
      <c r="AD845" s="274" t="n"/>
      <c r="AE845" s="583" t="inlineStr">
        <is>
          <t>2:27.5000</t>
        </is>
      </c>
      <c r="AF845" s="418">
        <f>IF(OR(AE845="",AE845="",AE845=0),"",6.172/(AE845*24))</f>
        <v/>
      </c>
      <c r="AG845" s="279" t="n"/>
      <c r="AH845" s="583" t="inlineStr"/>
      <c r="AI845" s="418">
        <f>IF(OR(AH845="",AH845="",AH845=0),"",6.172/(AH845*24))</f>
        <v/>
      </c>
      <c r="AJ845" s="175">
        <f>IF(AND(ISNUMBER(AB845),ISNUMBER(AG845)),AB845-AG845,"")</f>
        <v/>
      </c>
      <c r="AK845" s="274" t="n"/>
      <c r="AL845" s="274" t="n">
        <v>129</v>
      </c>
      <c r="AM845" s="499" t="n">
        <v>0.296755787037037</v>
      </c>
      <c r="AN845" s="671">
        <f>IF(OR(AL845="",AM845="",AM845=0),"",AL845*6.172/(AM845*24))</f>
        <v/>
      </c>
      <c r="AO845" s="477">
        <f>IF(AND(AL845=AL844,AM845&lt;&gt;"",AM844&lt;&gt;""),AM845-AM844,"")</f>
        <v/>
      </c>
      <c r="AP845" s="274" t="n"/>
      <c r="AQ845" s="583" t="inlineStr"/>
      <c r="AR845" s="418">
        <f>IF(OR(AQ845="",AQ845="",AQ845=0),"",6.172/(AQ845*24))</f>
        <v/>
      </c>
      <c r="AS845" s="436">
        <f>IF(OR(NOT(ISNUMBER(C845)),NOT(ISNUMBER(AB845))),"",IF(AG845&lt;&gt;"",AG845,AB845)-C845)</f>
        <v/>
      </c>
      <c r="AT845" s="280" t="n"/>
      <c r="AU845" s="281">
        <f>IF($B845="","",TEXT($A845,"yyyymmdd")&amp;"_P"&amp;$C845&amp;"_C"&amp;$F845&amp;"_"&amp;TRIM(RIGHT(SUBSTITUTE(TRIM(SUBSTITUTE($L845,CHAR(160)," "))," ",REPT(" ",60)),60))&amp;IF($P845="","","-"&amp;TRIM(RIGHT(SUBSTITUTE(TRIM(SUBSTITUTE($P845,CHAR(160)," "))," ",REPT(" ",60)),60)))&amp;IF($T845="","","-"&amp;TRIM(RIGHT(SUBSTITUTE(TRIM(SUBSTITUTE($T845,CHAR(160)," "))," ",REPT(" ",60)),60)))&amp;".jpg")</f>
        <v/>
      </c>
    </row>
    <row r="846" ht="42" customHeight="1">
      <c r="A846" s="278" t="n">
        <v>28036</v>
      </c>
      <c r="B846" s="274" t="inlineStr">
        <is>
          <t>Hardie-Ferodo 1000 3 October, 1976</t>
        </is>
      </c>
      <c r="C846" s="274" t="n">
        <v>32</v>
      </c>
      <c r="D846" s="274" t="inlineStr">
        <is>
          <t>A - Up to 1300cc</t>
        </is>
      </c>
      <c r="E846" s="274" t="n">
        <v>6</v>
      </c>
      <c r="F846" s="274" t="n">
        <v>67</v>
      </c>
      <c r="G846" s="274" t="inlineStr">
        <is>
          <t>Peter Williamson Pty Ltd</t>
        </is>
      </c>
      <c r="H846" s="274" t="n"/>
      <c r="I846" s="274" t="n"/>
      <c r="J846" s="274" t="inlineStr">
        <is>
          <t>Toyota Corolla</t>
        </is>
      </c>
      <c r="K846" s="274" t="inlineStr">
        <is>
          <t>1166 L4</t>
        </is>
      </c>
      <c r="L846" s="274" t="inlineStr">
        <is>
          <t>Greg Toepfer</t>
        </is>
      </c>
      <c r="M846" s="274" t="inlineStr">
        <is>
          <t>AUS</t>
        </is>
      </c>
      <c r="N846" s="698">
        <f>_xlfn.LET(_xlpm.d,_xlfn.XLOOKUP(L846,'[1]Birth Dates'!$A:$A,'[1]Birth Dates'!$B:$B,"",0),IF(_xlpm.d=0,"",_xlpm.d))</f>
        <v/>
      </c>
      <c r="O846" s="274">
        <f>IF(OR(N846="",A846="",NOT(ISNUMBER(N846)),N846&gt;A846),"",DATEDIF(N846,A846,"Y")&amp;" years, "&amp;DATEDIF(N846,A846,"YM")&amp;" months, "&amp;DATEDIF(N846,A846,"MD")&amp;" days")</f>
        <v/>
      </c>
      <c r="P846" s="274" t="inlineStr">
        <is>
          <t>Greville Arnel</t>
        </is>
      </c>
      <c r="Q846" s="274" t="inlineStr">
        <is>
          <t>AUS</t>
        </is>
      </c>
      <c r="R846" s="698">
        <f>_xlfn.LET(_xlpm.d,_xlfn.XLOOKUP(P846,'[1]Birth Dates'!$A:$A,'[1]Birth Dates'!$B:$B,"",0),IF(_xlpm.d=0,"",_xlpm.d))</f>
        <v/>
      </c>
      <c r="S846" s="274">
        <f>IF(OR(R846="",A846="",NOT(ISNUMBER(R846)),R846&gt;A846),"",DATEDIF(R846,A846,"Y")&amp;" years, "&amp;DATEDIF(R846,A846,"YM")&amp;" months, "&amp;DATEDIF(R846,A846,"MD")&amp;" days")</f>
        <v/>
      </c>
      <c r="T846" s="274" t="n"/>
      <c r="U846" s="274" t="n"/>
      <c r="V846" s="698">
        <f>_xlfn.LET(_xlpm.d,_xlfn.XLOOKUP(T846,'[1]Birth Dates'!$A:$A,'[1]Birth Dates'!$B:$B,"",0),IF(_xlpm.d=0,"",_xlpm.d))</f>
        <v/>
      </c>
      <c r="W846" s="274">
        <f>IF(OR(V846="",A846="",NOT(ISNUMBER(V846)),V846&gt;A846),"",DATEDIF(V846,A846,"Y")&amp;" years, "&amp;DATEDIF(V846,A846,"YM")&amp;" months, "&amp;DATEDIF(V846,A846,"MD")&amp;" days")</f>
        <v/>
      </c>
      <c r="X846" s="274" t="n"/>
      <c r="Y846" s="274" t="n"/>
      <c r="Z846" s="274" t="n"/>
      <c r="AA846" s="274" t="n"/>
      <c r="AB846" s="274" t="n">
        <v>57</v>
      </c>
      <c r="AC846" s="274" t="n"/>
      <c r="AD846" s="274" t="n"/>
      <c r="AE846" s="583" t="inlineStr">
        <is>
          <t>3:03.7000</t>
        </is>
      </c>
      <c r="AF846" s="418">
        <f>IF(OR(AE846="",AE846="",AE846=0),"",6.172/(AE846*24))</f>
        <v/>
      </c>
      <c r="AG846" s="279" t="n"/>
      <c r="AH846" s="583" t="inlineStr"/>
      <c r="AI846" s="418">
        <f>IF(OR(AH846="",AH846="",AH846=0),"",6.172/(AH846*24))</f>
        <v/>
      </c>
      <c r="AJ846" s="175">
        <f>IF(AND(ISNUMBER(AB846),ISNUMBER(AG846)),AB846-AG846,"")</f>
        <v/>
      </c>
      <c r="AK846" s="274" t="n"/>
      <c r="AL846" s="274" t="n">
        <v>127</v>
      </c>
      <c r="AM846" s="499" t="n">
        <v>0.2967939814814815</v>
      </c>
      <c r="AN846" s="671">
        <f>IF(OR(AL846="",AM846="",AM846=0),"",AL846*6.172/(AM846*24))</f>
        <v/>
      </c>
      <c r="AO846" s="477">
        <f>IF(AND(AL846=AL845,AM846&lt;&gt;"",AM845&lt;&gt;""),AM846-AM845,"")</f>
        <v/>
      </c>
      <c r="AP846" s="274" t="n"/>
      <c r="AQ846" s="583" t="inlineStr"/>
      <c r="AR846" s="418">
        <f>IF(OR(AQ846="",AQ846="",AQ846=0),"",6.172/(AQ846*24))</f>
        <v/>
      </c>
      <c r="AS846" s="436">
        <f>IF(OR(NOT(ISNUMBER(C846)),NOT(ISNUMBER(AB846))),"",IF(AG846&lt;&gt;"",AG846,AB846)-C846)</f>
        <v/>
      </c>
      <c r="AT846" s="280" t="n"/>
      <c r="AU846" s="281">
        <f>IF($B846="","",TEXT($A846,"yyyymmdd")&amp;"_P"&amp;$C846&amp;"_C"&amp;$F846&amp;"_"&amp;TRIM(RIGHT(SUBSTITUTE(TRIM(SUBSTITUTE($L846,CHAR(160)," "))," ",REPT(" ",60)),60))&amp;IF($P846="","","-"&amp;TRIM(RIGHT(SUBSTITUTE(TRIM(SUBSTITUTE($P846,CHAR(160)," "))," ",REPT(" ",60)),60)))&amp;IF($T846="","","-"&amp;TRIM(RIGHT(SUBSTITUTE(TRIM(SUBSTITUTE($T846,CHAR(160)," "))," ",REPT(" ",60)),60)))&amp;".jpg")</f>
        <v/>
      </c>
    </row>
    <row r="847" ht="42" customHeight="1">
      <c r="A847" s="278" t="n">
        <v>28036</v>
      </c>
      <c r="B847" s="274" t="inlineStr">
        <is>
          <t>Hardie-Ferodo 1000 3 October, 1976</t>
        </is>
      </c>
      <c r="C847" s="274" t="n">
        <v>33</v>
      </c>
      <c r="D847" s="274" t="inlineStr">
        <is>
          <t>A - Up to 1300cc</t>
        </is>
      </c>
      <c r="E847" s="274" t="n">
        <v>7</v>
      </c>
      <c r="F847" s="274" t="n">
        <v>76</v>
      </c>
      <c r="G847" s="274" t="inlineStr">
        <is>
          <t>Ray Molloy Motors Preston</t>
        </is>
      </c>
      <c r="H847" s="274" t="n"/>
      <c r="I847" s="274" t="n"/>
      <c r="J847" s="274" t="inlineStr">
        <is>
          <t>Morris Clubman GT</t>
        </is>
      </c>
      <c r="K847" s="274" t="inlineStr">
        <is>
          <t>1275 L4</t>
        </is>
      </c>
      <c r="L847" s="274" t="inlineStr">
        <is>
          <t>Ray Molloy</t>
        </is>
      </c>
      <c r="M847" s="274" t="inlineStr">
        <is>
          <t>AUS</t>
        </is>
      </c>
      <c r="N847" s="698">
        <f>_xlfn.LET(_xlpm.d,_xlfn.XLOOKUP(L847,'[1]Birth Dates'!$A:$A,'[1]Birth Dates'!$B:$B,"",0),IF(_xlpm.d=0,"",_xlpm.d))</f>
        <v/>
      </c>
      <c r="O847" s="274">
        <f>IF(OR(N847="",A847="",NOT(ISNUMBER(N847)),N847&gt;A847),"",DATEDIF(N847,A847,"Y")&amp;" years, "&amp;DATEDIF(N847,A847,"YM")&amp;" months, "&amp;DATEDIF(N847,A847,"MD")&amp;" days")</f>
        <v/>
      </c>
      <c r="P847" s="274" t="inlineStr">
        <is>
          <t>Alan Braszell</t>
        </is>
      </c>
      <c r="Q847" s="274" t="inlineStr">
        <is>
          <t>AUS</t>
        </is>
      </c>
      <c r="R847" s="698">
        <f>_xlfn.LET(_xlpm.d,_xlfn.XLOOKUP(P847,'[1]Birth Dates'!$A:$A,'[1]Birth Dates'!$B:$B,"",0),IF(_xlpm.d=0,"",_xlpm.d))</f>
        <v/>
      </c>
      <c r="S847" s="274">
        <f>IF(OR(R847="",A847="",NOT(ISNUMBER(R847)),R847&gt;A847),"",DATEDIF(R847,A847,"Y")&amp;" years, "&amp;DATEDIF(R847,A847,"YM")&amp;" months, "&amp;DATEDIF(R847,A847,"MD")&amp;" days")</f>
        <v/>
      </c>
      <c r="T847" s="274" t="n"/>
      <c r="U847" s="274" t="n"/>
      <c r="V847" s="698">
        <f>_xlfn.LET(_xlpm.d,_xlfn.XLOOKUP(T847,'[1]Birth Dates'!$A:$A,'[1]Birth Dates'!$B:$B,"",0),IF(_xlpm.d=0,"",_xlpm.d))</f>
        <v/>
      </c>
      <c r="W847" s="274">
        <f>IF(OR(V847="",A847="",NOT(ISNUMBER(V847)),V847&gt;A847),"",DATEDIF(V847,A847,"Y")&amp;" years, "&amp;DATEDIF(V847,A847,"YM")&amp;" months, "&amp;DATEDIF(V847,A847,"MD")&amp;" days")</f>
        <v/>
      </c>
      <c r="X847" s="274" t="n"/>
      <c r="Y847" s="274" t="n"/>
      <c r="Z847" s="274" t="n"/>
      <c r="AA847" s="274" t="n"/>
      <c r="AB847" s="274" t="n">
        <v>51</v>
      </c>
      <c r="AC847" s="274" t="n"/>
      <c r="AD847" s="274" t="n"/>
      <c r="AE847" s="583" t="inlineStr">
        <is>
          <t>3:02.5000</t>
        </is>
      </c>
      <c r="AF847" s="418">
        <f>IF(OR(AE847="",AE847="",AE847=0),"",6.172/(AE847*24))</f>
        <v/>
      </c>
      <c r="AG847" s="279" t="n"/>
      <c r="AH847" s="583" t="inlineStr"/>
      <c r="AI847" s="418">
        <f>IF(OR(AH847="",AH847="",AH847=0),"",6.172/(AH847*24))</f>
        <v/>
      </c>
      <c r="AJ847" s="175">
        <f>IF(AND(ISNUMBER(AB847),ISNUMBER(AG847)),AB847-AG847,"")</f>
        <v/>
      </c>
      <c r="AK847" s="274" t="n"/>
      <c r="AL847" s="274" t="n">
        <v>125</v>
      </c>
      <c r="AM847" s="499" t="n">
        <v>0.2967476851851852</v>
      </c>
      <c r="AN847" s="671">
        <f>IF(OR(AL847="",AM847="",AM847=0),"",AL847*6.172/(AM847*24))</f>
        <v/>
      </c>
      <c r="AO847" s="477">
        <f>IF(AND(AL847=AL846,AM847&lt;&gt;"",AM846&lt;&gt;""),AM847-AM846,"")</f>
        <v/>
      </c>
      <c r="AP847" s="274" t="n"/>
      <c r="AQ847" s="583" t="inlineStr"/>
      <c r="AR847" s="418">
        <f>IF(OR(AQ847="",AQ847="",AQ847=0),"",6.172/(AQ847*24))</f>
        <v/>
      </c>
      <c r="AS847" s="436">
        <f>IF(OR(NOT(ISNUMBER(C847)),NOT(ISNUMBER(AB847))),"",IF(AG847&lt;&gt;"",AG847,AB847)-C847)</f>
        <v/>
      </c>
      <c r="AT847" s="280" t="n"/>
      <c r="AU847" s="281">
        <f>IF($B847="","",TEXT($A847,"yyyymmdd")&amp;"_P"&amp;$C847&amp;"_C"&amp;$F847&amp;"_"&amp;TRIM(RIGHT(SUBSTITUTE(TRIM(SUBSTITUTE($L847,CHAR(160)," "))," ",REPT(" ",60)),60))&amp;IF($P847="","","-"&amp;TRIM(RIGHT(SUBSTITUTE(TRIM(SUBSTITUTE($P847,CHAR(160)," "))," ",REPT(" ",60)),60)))&amp;IF($T847="","","-"&amp;TRIM(RIGHT(SUBSTITUTE(TRIM(SUBSTITUTE($T847,CHAR(160)," "))," ",REPT(" ",60)),60)))&amp;".jpg")</f>
        <v/>
      </c>
    </row>
    <row r="848" ht="42" customHeight="1">
      <c r="A848" s="278" t="n">
        <v>28036</v>
      </c>
      <c r="B848" s="274" t="inlineStr">
        <is>
          <t>Hardie-Ferodo 1000 3 October, 1976</t>
        </is>
      </c>
      <c r="C848" s="274" t="n">
        <v>34</v>
      </c>
      <c r="D848" s="274" t="inlineStr">
        <is>
          <t>A - Up to 1300cc</t>
        </is>
      </c>
      <c r="E848" s="274" t="n">
        <v>8</v>
      </c>
      <c r="F848" s="274" t="n">
        <v>73</v>
      </c>
      <c r="G848" s="274" t="inlineStr">
        <is>
          <t>Avant Motors - Alfa</t>
        </is>
      </c>
      <c r="H848" s="274" t="n"/>
      <c r="I848" s="274" t="n"/>
      <c r="J848" s="274" t="inlineStr">
        <is>
          <t>Alfa Romeo GT 1300 Junior</t>
        </is>
      </c>
      <c r="K848" s="274" t="inlineStr">
        <is>
          <t>1290 L4</t>
        </is>
      </c>
      <c r="L848" s="274" t="inlineStr">
        <is>
          <t>Robin Dudfield</t>
        </is>
      </c>
      <c r="M848" s="274" t="inlineStr">
        <is>
          <t>AUS</t>
        </is>
      </c>
      <c r="N848" s="698">
        <f>_xlfn.LET(_xlpm.d,_xlfn.XLOOKUP(L848,'[1]Birth Dates'!$A:$A,'[1]Birth Dates'!$B:$B,"",0),IF(_xlpm.d=0,"",_xlpm.d))</f>
        <v/>
      </c>
      <c r="O848" s="274">
        <f>IF(OR(N848="",A848="",NOT(ISNUMBER(N848)),N848&gt;A848),"",DATEDIF(N848,A848,"Y")&amp;" years, "&amp;DATEDIF(N848,A848,"YM")&amp;" months, "&amp;DATEDIF(N848,A848,"MD")&amp;" days")</f>
        <v/>
      </c>
      <c r="P848" s="274" t="inlineStr">
        <is>
          <t>Tony Niovanni</t>
        </is>
      </c>
      <c r="Q848" s="274" t="inlineStr">
        <is>
          <t>AUS</t>
        </is>
      </c>
      <c r="R848" s="698">
        <f>_xlfn.LET(_xlpm.d,_xlfn.XLOOKUP(P848,'[1]Birth Dates'!$A:$A,'[1]Birth Dates'!$B:$B,"",0),IF(_xlpm.d=0,"",_xlpm.d))</f>
        <v/>
      </c>
      <c r="S848" s="274">
        <f>IF(OR(R848="",A848="",NOT(ISNUMBER(R848)),R848&gt;A848),"",DATEDIF(R848,A848,"Y")&amp;" years, "&amp;DATEDIF(R848,A848,"YM")&amp;" months, "&amp;DATEDIF(R848,A848,"MD")&amp;" days")</f>
        <v/>
      </c>
      <c r="T848" s="274" t="n"/>
      <c r="U848" s="274" t="n"/>
      <c r="V848" s="698">
        <f>_xlfn.LET(_xlpm.d,_xlfn.XLOOKUP(T848,'[1]Birth Dates'!$A:$A,'[1]Birth Dates'!$B:$B,"",0),IF(_xlpm.d=0,"",_xlpm.d))</f>
        <v/>
      </c>
      <c r="W848" s="274">
        <f>IF(OR(V848="",A848="",NOT(ISNUMBER(V848)),V848&gt;A848),"",DATEDIF(V848,A848,"Y")&amp;" years, "&amp;DATEDIF(V848,A848,"YM")&amp;" months, "&amp;DATEDIF(V848,A848,"MD")&amp;" days")</f>
        <v/>
      </c>
      <c r="X848" s="274" t="n"/>
      <c r="Y848" s="274" t="n"/>
      <c r="Z848" s="274" t="n"/>
      <c r="AA848" s="274" t="n"/>
      <c r="AB848" s="274" t="n">
        <v>59</v>
      </c>
      <c r="AC848" s="274" t="n"/>
      <c r="AD848" s="274" t="n"/>
      <c r="AE848" s="583" t="inlineStr">
        <is>
          <t>3:04.9000</t>
        </is>
      </c>
      <c r="AF848" s="418">
        <f>IF(OR(AE848="",AE848="",AE848=0),"",6.172/(AE848*24))</f>
        <v/>
      </c>
      <c r="AG848" s="279" t="n"/>
      <c r="AH848" s="583" t="inlineStr"/>
      <c r="AI848" s="418">
        <f>IF(OR(AH848="",AH848="",AH848=0),"",6.172/(AH848*24))</f>
        <v/>
      </c>
      <c r="AJ848" s="175">
        <f>IF(AND(ISNUMBER(AB848),ISNUMBER(AG848)),AB848-AG848,"")</f>
        <v/>
      </c>
      <c r="AK848" s="274" t="n"/>
      <c r="AL848" s="274" t="n">
        <v>116</v>
      </c>
      <c r="AM848" s="499" t="n">
        <v>0.2992592592592593</v>
      </c>
      <c r="AN848" s="671">
        <f>IF(OR(AL848="",AM848="",AM848=0),"",AL848*6.172/(AM848*24))</f>
        <v/>
      </c>
      <c r="AO848" s="477">
        <f>IF(AND(AL848=AL847,AM848&lt;&gt;"",AM847&lt;&gt;""),AM848-AM847,"")</f>
        <v/>
      </c>
      <c r="AP848" s="274" t="n"/>
      <c r="AQ848" s="583" t="inlineStr"/>
      <c r="AR848" s="418">
        <f>IF(OR(AQ848="",AQ848="",AQ848=0),"",6.172/(AQ848*24))</f>
        <v/>
      </c>
      <c r="AS848" s="436">
        <f>IF(OR(NOT(ISNUMBER(C848)),NOT(ISNUMBER(AB848))),"",IF(AG848&lt;&gt;"",AG848,AB848)-C848)</f>
        <v/>
      </c>
      <c r="AT848" s="280" t="n"/>
      <c r="AU848" s="281">
        <f>IF($B848="","",TEXT($A848,"yyyymmdd")&amp;"_P"&amp;$C848&amp;"_C"&amp;$F848&amp;"_"&amp;TRIM(RIGHT(SUBSTITUTE(TRIM(SUBSTITUTE($L848,CHAR(160)," "))," ",REPT(" ",60)),60))&amp;IF($P848="","","-"&amp;TRIM(RIGHT(SUBSTITUTE(TRIM(SUBSTITUTE($P848,CHAR(160)," "))," ",REPT(" ",60)),60)))&amp;IF($T848="","","-"&amp;TRIM(RIGHT(SUBSTITUTE(TRIM(SUBSTITUTE($T848,CHAR(160)," "))," ",REPT(" ",60)),60)))&amp;".jpg")</f>
        <v/>
      </c>
    </row>
    <row r="849" ht="42" customHeight="1">
      <c r="A849" s="278" t="n">
        <v>28036</v>
      </c>
      <c r="B849" s="274" t="inlineStr">
        <is>
          <t>Hardie-Ferodo 1000 3 October, 1976</t>
        </is>
      </c>
      <c r="C849" s="274" t="inlineStr">
        <is>
          <t>DNF</t>
        </is>
      </c>
      <c r="D849" s="274" t="inlineStr">
        <is>
          <t>B - 1301cc - 2000cc</t>
        </is>
      </c>
      <c r="E849" s="274" t="n"/>
      <c r="F849" s="274" t="n">
        <v>41</v>
      </c>
      <c r="G849" s="274" t="inlineStr">
        <is>
          <t>Gil Gordon Alfa</t>
        </is>
      </c>
      <c r="H849" s="274" t="n"/>
      <c r="I849" s="274" t="n"/>
      <c r="J849" s="274" t="inlineStr">
        <is>
          <t>Alfa Romeo 2000 GTV</t>
        </is>
      </c>
      <c r="K849" s="274" t="inlineStr">
        <is>
          <t>1962 L4</t>
        </is>
      </c>
      <c r="L849" s="274" t="inlineStr">
        <is>
          <t>Ron Gillard</t>
        </is>
      </c>
      <c r="M849" s="274" t="inlineStr">
        <is>
          <t>AUS</t>
        </is>
      </c>
      <c r="N849" s="698">
        <f>_xlfn.LET(_xlpm.d,_xlfn.XLOOKUP(L849,'[1]Birth Dates'!$A:$A,'[1]Birth Dates'!$B:$B,"",0),IF(_xlpm.d=0,"",_xlpm.d))</f>
        <v/>
      </c>
      <c r="O849" s="274">
        <f>IF(OR(N849="",A849="",NOT(ISNUMBER(N849)),N849&gt;A849),"",DATEDIF(N849,A849,"Y")&amp;" years, "&amp;DATEDIF(N849,A849,"YM")&amp;" months, "&amp;DATEDIF(N849,A849,"MD")&amp;" days")</f>
        <v/>
      </c>
      <c r="P849" s="274" t="inlineStr">
        <is>
          <t>Graham Harrison</t>
        </is>
      </c>
      <c r="Q849" s="274" t="inlineStr">
        <is>
          <t>AUS</t>
        </is>
      </c>
      <c r="R849" s="698">
        <f>_xlfn.LET(_xlpm.d,_xlfn.XLOOKUP(P849,'[1]Birth Dates'!$A:$A,'[1]Birth Dates'!$B:$B,"",0),IF(_xlpm.d=0,"",_xlpm.d))</f>
        <v/>
      </c>
      <c r="S849" s="274">
        <f>IF(OR(R849="",A849="",NOT(ISNUMBER(R849)),R849&gt;A849),"",DATEDIF(R849,A849,"Y")&amp;" years, "&amp;DATEDIF(R849,A849,"YM")&amp;" months, "&amp;DATEDIF(R849,A849,"MD")&amp;" days")</f>
        <v/>
      </c>
      <c r="T849" s="274" t="n"/>
      <c r="U849" s="274" t="n"/>
      <c r="V849" s="698">
        <f>_xlfn.LET(_xlpm.d,_xlfn.XLOOKUP(T849,'[1]Birth Dates'!$A:$A,'[1]Birth Dates'!$B:$B,"",0),IF(_xlpm.d=0,"",_xlpm.d))</f>
        <v/>
      </c>
      <c r="W849" s="274">
        <f>IF(OR(V849="",A849="",NOT(ISNUMBER(V849)),V849&gt;A849),"",DATEDIF(V849,A849,"Y")&amp;" years, "&amp;DATEDIF(V849,A849,"YM")&amp;" months, "&amp;DATEDIF(V849,A849,"MD")&amp;" days")</f>
        <v/>
      </c>
      <c r="X849" s="274" t="n"/>
      <c r="Y849" s="274" t="n"/>
      <c r="Z849" s="274" t="n"/>
      <c r="AA849" s="274" t="n"/>
      <c r="AB849" s="274" t="n">
        <v>41</v>
      </c>
      <c r="AC849" s="274" t="n"/>
      <c r="AD849" s="274" t="n"/>
      <c r="AE849" s="583" t="inlineStr">
        <is>
          <t>2:48.1000</t>
        </is>
      </c>
      <c r="AF849" s="418">
        <f>IF(OR(AE849="",AE849="",AE849=0),"",6.172/(AE849*24))</f>
        <v/>
      </c>
      <c r="AG849" s="279" t="n"/>
      <c r="AH849" s="583" t="inlineStr"/>
      <c r="AI849" s="418">
        <f>IF(OR(AH849="",AH849="",AH849=0),"",6.172/(AH849*24))</f>
        <v/>
      </c>
      <c r="AJ849" s="175">
        <f>IF(AND(ISNUMBER(AB849),ISNUMBER(AG849)),AB849-AG849,"")</f>
        <v/>
      </c>
      <c r="AK849" s="274" t="inlineStr">
        <is>
          <t>Accident</t>
        </is>
      </c>
      <c r="AL849" s="274" t="n">
        <v>120</v>
      </c>
      <c r="AM849" s="486" t="n"/>
      <c r="AN849" s="671">
        <f>IF(OR(AL849="",AM849="",AM849=0),"",AL849*6.172/(AM849*24))</f>
        <v/>
      </c>
      <c r="AO849" s="477">
        <f>IF(AND(AL849=AL848,AM849&lt;&gt;"",AM848&lt;&gt;""),AM849-AM848,"")</f>
        <v/>
      </c>
      <c r="AP849" s="274" t="n"/>
      <c r="AQ849" s="583" t="inlineStr"/>
      <c r="AR849" s="418">
        <f>IF(OR(AQ849="",AQ849="",AQ849=0),"",6.172/(AQ849*24))</f>
        <v/>
      </c>
      <c r="AS849" s="436">
        <f>IF(OR(NOT(ISNUMBER(C849)),NOT(ISNUMBER(AB849))),"",IF(AG849&lt;&gt;"",AG849,AB849)-C849)</f>
        <v/>
      </c>
      <c r="AT849" s="280" t="n"/>
      <c r="AU849" s="281">
        <f>IF($B849="","",TEXT($A849,"yyyymmdd")&amp;"_P"&amp;$C849&amp;"_C"&amp;$F849&amp;"_"&amp;TRIM(RIGHT(SUBSTITUTE(TRIM(SUBSTITUTE($L849,CHAR(160)," "))," ",REPT(" ",60)),60))&amp;IF($P849="","","-"&amp;TRIM(RIGHT(SUBSTITUTE(TRIM(SUBSTITUTE($P849,CHAR(160)," "))," ",REPT(" ",60)),60)))&amp;IF($T849="","","-"&amp;TRIM(RIGHT(SUBSTITUTE(TRIM(SUBSTITUTE($T849,CHAR(160)," "))," ",REPT(" ",60)),60)))&amp;".jpg")</f>
        <v/>
      </c>
    </row>
    <row r="850" ht="42" customHeight="1">
      <c r="A850" s="278" t="n">
        <v>28036</v>
      </c>
      <c r="B850" s="274" t="inlineStr">
        <is>
          <t>Hardie-Ferodo 1000 3 October, 1976</t>
        </is>
      </c>
      <c r="C850" s="274" t="inlineStr">
        <is>
          <t>DNF</t>
        </is>
      </c>
      <c r="D850" s="274" t="inlineStr">
        <is>
          <t>C - 2001cc - 3000cc</t>
        </is>
      </c>
      <c r="E850" s="274" t="n"/>
      <c r="F850" s="274" t="n">
        <v>31</v>
      </c>
      <c r="G850" s="274" t="inlineStr">
        <is>
          <t>ATP (Australia) Pty Ltd</t>
        </is>
      </c>
      <c r="H850" s="274" t="n"/>
      <c r="I850" s="274" t="n"/>
      <c r="J850" s="274" t="inlineStr">
        <is>
          <t>Ford Capri Mk.I</t>
        </is>
      </c>
      <c r="K850" s="274" t="inlineStr">
        <is>
          <t>2993 V6</t>
        </is>
      </c>
      <c r="L850" s="274" t="inlineStr">
        <is>
          <t>Alan Cant</t>
        </is>
      </c>
      <c r="M850" s="274" t="inlineStr">
        <is>
          <t>AUS</t>
        </is>
      </c>
      <c r="N850" s="698">
        <f>_xlfn.LET(_xlpm.d,_xlfn.XLOOKUP(L850,'[1]Birth Dates'!$A:$A,'[1]Birth Dates'!$B:$B,"",0),IF(_xlpm.d=0,"",_xlpm.d))</f>
        <v/>
      </c>
      <c r="O850" s="274">
        <f>IF(OR(N850="",A850="",NOT(ISNUMBER(N850)),N850&gt;A850),"",DATEDIF(N850,A850,"Y")&amp;" years, "&amp;DATEDIF(N850,A850,"YM")&amp;" months, "&amp;DATEDIF(N850,A850,"MD")&amp;" days")</f>
        <v/>
      </c>
      <c r="P850" s="274" t="inlineStr">
        <is>
          <t>George Morrell</t>
        </is>
      </c>
      <c r="Q850" s="274" t="inlineStr">
        <is>
          <t>AUS</t>
        </is>
      </c>
      <c r="R850" s="698">
        <f>_xlfn.LET(_xlpm.d,_xlfn.XLOOKUP(P850,'[1]Birth Dates'!$A:$A,'[1]Birth Dates'!$B:$B,"",0),IF(_xlpm.d=0,"",_xlpm.d))</f>
        <v/>
      </c>
      <c r="S850" s="274">
        <f>IF(OR(R850="",A850="",NOT(ISNUMBER(R850)),R850&gt;A850),"",DATEDIF(R850,A850,"Y")&amp;" years, "&amp;DATEDIF(R850,A850,"YM")&amp;" months, "&amp;DATEDIF(R850,A850,"MD")&amp;" days")</f>
        <v/>
      </c>
      <c r="T850" s="274" t="n"/>
      <c r="U850" s="274" t="n"/>
      <c r="V850" s="698">
        <f>_xlfn.LET(_xlpm.d,_xlfn.XLOOKUP(T850,'[1]Birth Dates'!$A:$A,'[1]Birth Dates'!$B:$B,"",0),IF(_xlpm.d=0,"",_xlpm.d))</f>
        <v/>
      </c>
      <c r="W850" s="274">
        <f>IF(OR(V850="",A850="",NOT(ISNUMBER(V850)),V850&gt;A850),"",DATEDIF(V850,A850,"Y")&amp;" years, "&amp;DATEDIF(V850,A850,"YM")&amp;" months, "&amp;DATEDIF(V850,A850,"MD")&amp;" days")</f>
        <v/>
      </c>
      <c r="X850" s="274" t="n"/>
      <c r="Y850" s="274" t="n"/>
      <c r="Z850" s="274" t="n"/>
      <c r="AA850" s="274" t="n"/>
      <c r="AB850" s="274" t="n">
        <v>20</v>
      </c>
      <c r="AC850" s="274" t="n"/>
      <c r="AD850" s="274" t="n"/>
      <c r="AE850" s="583" t="inlineStr">
        <is>
          <t>2:41.4000</t>
        </is>
      </c>
      <c r="AF850" s="418">
        <f>IF(OR(AE850="",AE850="",AE850=0),"",6.172/(AE850*24))</f>
        <v/>
      </c>
      <c r="AG850" s="279" t="n"/>
      <c r="AH850" s="583" t="inlineStr"/>
      <c r="AI850" s="418">
        <f>IF(OR(AH850="",AH850="",AH850=0),"",6.172/(AH850*24))</f>
        <v/>
      </c>
      <c r="AJ850" s="175">
        <f>IF(AND(ISNUMBER(AB850),ISNUMBER(AG850)),AB850-AG850,"")</f>
        <v/>
      </c>
      <c r="AK850" s="274" t="inlineStr">
        <is>
          <t>Oil Line</t>
        </is>
      </c>
      <c r="AL850" s="274" t="n">
        <v>111</v>
      </c>
      <c r="AM850" s="486" t="n"/>
      <c r="AN850" s="671">
        <f>IF(OR(AL850="",AM850="",AM850=0),"",AL850*6.172/(AM850*24))</f>
        <v/>
      </c>
      <c r="AO850" s="477">
        <f>IF(AND(AL850=AL849,AM850&lt;&gt;"",AM849&lt;&gt;""),AM850-AM849,"")</f>
        <v/>
      </c>
      <c r="AP850" s="274" t="n"/>
      <c r="AQ850" s="583" t="inlineStr"/>
      <c r="AR850" s="418">
        <f>IF(OR(AQ850="",AQ850="",AQ850=0),"",6.172/(AQ850*24))</f>
        <v/>
      </c>
      <c r="AS850" s="436">
        <f>IF(OR(NOT(ISNUMBER(C850)),NOT(ISNUMBER(AB850))),"",IF(AG850&lt;&gt;"",AG850,AB850)-C850)</f>
        <v/>
      </c>
      <c r="AT850" s="280" t="n"/>
      <c r="AU850" s="281">
        <f>IF($B850="","",TEXT($A850,"yyyymmdd")&amp;"_P"&amp;$C850&amp;"_C"&amp;$F850&amp;"_"&amp;TRIM(RIGHT(SUBSTITUTE(TRIM(SUBSTITUTE($L850,CHAR(160)," "))," ",REPT(" ",60)),60))&amp;IF($P850="","","-"&amp;TRIM(RIGHT(SUBSTITUTE(TRIM(SUBSTITUTE($P850,CHAR(160)," "))," ",REPT(" ",60)),60)))&amp;IF($T850="","","-"&amp;TRIM(RIGHT(SUBSTITUTE(TRIM(SUBSTITUTE($T850,CHAR(160)," "))," ",REPT(" ",60)),60)))&amp;".jpg")</f>
        <v/>
      </c>
    </row>
    <row r="851" ht="42" customHeight="1">
      <c r="A851" s="278" t="n">
        <v>28036</v>
      </c>
      <c r="B851" s="274" t="inlineStr">
        <is>
          <t>Hardie-Ferodo 1000 3 October, 1976</t>
        </is>
      </c>
      <c r="C851" s="274" t="inlineStr">
        <is>
          <t>DNF</t>
        </is>
      </c>
      <c r="D851" s="274" t="inlineStr">
        <is>
          <t>A - Up to 1300cc</t>
        </is>
      </c>
      <c r="E851" s="274" t="n"/>
      <c r="F851" s="274" t="n">
        <v>63</v>
      </c>
      <c r="G851" s="274" t="inlineStr">
        <is>
          <t>Auto Village - Nowra</t>
        </is>
      </c>
      <c r="H851" s="274" t="n"/>
      <c r="I851" s="274" t="n"/>
      <c r="J851" s="274" t="inlineStr">
        <is>
          <t>Honda Civic</t>
        </is>
      </c>
      <c r="K851" s="274" t="inlineStr">
        <is>
          <t>1231 L4</t>
        </is>
      </c>
      <c r="L851" s="274" t="inlineStr">
        <is>
          <t>Ken Brian</t>
        </is>
      </c>
      <c r="M851" s="274" t="inlineStr">
        <is>
          <t>AUS</t>
        </is>
      </c>
      <c r="N851" s="698">
        <f>_xlfn.LET(_xlpm.d,_xlfn.XLOOKUP(L851,'[1]Birth Dates'!$A:$A,'[1]Birth Dates'!$B:$B,"",0),IF(_xlpm.d=0,"",_xlpm.d))</f>
        <v/>
      </c>
      <c r="O851" s="274">
        <f>IF(OR(N851="",A851="",NOT(ISNUMBER(N851)),N851&gt;A851),"",DATEDIF(N851,A851,"Y")&amp;" years, "&amp;DATEDIF(N851,A851,"YM")&amp;" months, "&amp;DATEDIF(N851,A851,"MD")&amp;" days")</f>
        <v/>
      </c>
      <c r="P851" s="274" t="inlineStr">
        <is>
          <t>Noel Riley</t>
        </is>
      </c>
      <c r="Q851" s="274" t="inlineStr">
        <is>
          <t>AUS</t>
        </is>
      </c>
      <c r="R851" s="698">
        <f>_xlfn.LET(_xlpm.d,_xlfn.XLOOKUP(P851,'[1]Birth Dates'!$A:$A,'[1]Birth Dates'!$B:$B,"",0),IF(_xlpm.d=0,"",_xlpm.d))</f>
        <v/>
      </c>
      <c r="S851" s="274">
        <f>IF(OR(R851="",A851="",NOT(ISNUMBER(R851)),R851&gt;A851),"",DATEDIF(R851,A851,"Y")&amp;" years, "&amp;DATEDIF(R851,A851,"YM")&amp;" months, "&amp;DATEDIF(R851,A851,"MD")&amp;" days")</f>
        <v/>
      </c>
      <c r="T851" s="274" t="n"/>
      <c r="U851" s="274" t="n"/>
      <c r="V851" s="698">
        <f>_xlfn.LET(_xlpm.d,_xlfn.XLOOKUP(T851,'[1]Birth Dates'!$A:$A,'[1]Birth Dates'!$B:$B,"",0),IF(_xlpm.d=0,"",_xlpm.d))</f>
        <v/>
      </c>
      <c r="W851" s="274">
        <f>IF(OR(V851="",A851="",NOT(ISNUMBER(V851)),V851&gt;A851),"",DATEDIF(V851,A851,"Y")&amp;" years, "&amp;DATEDIF(V851,A851,"YM")&amp;" months, "&amp;DATEDIF(V851,A851,"MD")&amp;" days")</f>
        <v/>
      </c>
      <c r="X851" s="274" t="n"/>
      <c r="Y851" s="274" t="n"/>
      <c r="Z851" s="274" t="n"/>
      <c r="AA851" s="274" t="n"/>
      <c r="AB851" s="274" t="n">
        <v>58</v>
      </c>
      <c r="AC851" s="274" t="n"/>
      <c r="AD851" s="274" t="n"/>
      <c r="AE851" s="583" t="inlineStr">
        <is>
          <t>3:04.7000</t>
        </is>
      </c>
      <c r="AF851" s="418">
        <f>IF(OR(AE851="",AE851="",AE851=0),"",6.172/(AE851*24))</f>
        <v/>
      </c>
      <c r="AG851" s="279" t="n"/>
      <c r="AH851" s="583" t="inlineStr"/>
      <c r="AI851" s="418">
        <f>IF(OR(AH851="",AH851="",AH851=0),"",6.172/(AH851*24))</f>
        <v/>
      </c>
      <c r="AJ851" s="175">
        <f>IF(AND(ISNUMBER(AB851),ISNUMBER(AG851)),AB851-AG851,"")</f>
        <v/>
      </c>
      <c r="AK851" s="274" t="inlineStr">
        <is>
          <t>Insufficent Laps</t>
        </is>
      </c>
      <c r="AL851" s="274" t="n">
        <v>104</v>
      </c>
      <c r="AM851" s="486" t="n"/>
      <c r="AN851" s="671">
        <f>IF(OR(AL851="",AM851="",AM851=0),"",AL851*6.172/(AM851*24))</f>
        <v/>
      </c>
      <c r="AO851" s="477">
        <f>IF(AND(AL851=AL850,AM851&lt;&gt;"",AM850&lt;&gt;""),AM851-AM850,"")</f>
        <v/>
      </c>
      <c r="AP851" s="274" t="n"/>
      <c r="AQ851" s="583" t="inlineStr"/>
      <c r="AR851" s="418">
        <f>IF(OR(AQ851="",AQ851="",AQ851=0),"",6.172/(AQ851*24))</f>
        <v/>
      </c>
      <c r="AS851" s="436">
        <f>IF(OR(NOT(ISNUMBER(C851)),NOT(ISNUMBER(AB851))),"",IF(AG851&lt;&gt;"",AG851,AB851)-C851)</f>
        <v/>
      </c>
      <c r="AT851" s="280" t="n"/>
      <c r="AU851" s="281">
        <f>IF($B851="","",TEXT($A851,"yyyymmdd")&amp;"_P"&amp;$C851&amp;"_C"&amp;$F851&amp;"_"&amp;TRIM(RIGHT(SUBSTITUTE(TRIM(SUBSTITUTE($L851,CHAR(160)," "))," ",REPT(" ",60)),60))&amp;IF($P851="","","-"&amp;TRIM(RIGHT(SUBSTITUTE(TRIM(SUBSTITUTE($P851,CHAR(160)," "))," ",REPT(" ",60)),60)))&amp;IF($T851="","","-"&amp;TRIM(RIGHT(SUBSTITUTE(TRIM(SUBSTITUTE($T851,CHAR(160)," "))," ",REPT(" ",60)),60)))&amp;".jpg")</f>
        <v/>
      </c>
    </row>
    <row r="852" ht="42" customHeight="1">
      <c r="A852" s="278" t="n">
        <v>28036</v>
      </c>
      <c r="B852" s="274" t="inlineStr">
        <is>
          <t>Hardie-Ferodo 1000 3 October, 1976</t>
        </is>
      </c>
      <c r="C852" s="274" t="inlineStr">
        <is>
          <t>DNF</t>
        </is>
      </c>
      <c r="D852" s="274" t="inlineStr">
        <is>
          <t>B - 1301cc - 2000cc</t>
        </is>
      </c>
      <c r="E852" s="274" t="n"/>
      <c r="F852" s="274" t="n">
        <v>37</v>
      </c>
      <c r="G852" s="274" t="inlineStr">
        <is>
          <t>Ron Hodgson Motors</t>
        </is>
      </c>
      <c r="H852" s="274" t="n"/>
      <c r="I852" s="274" t="n"/>
      <c r="J852" s="274" t="inlineStr">
        <is>
          <t>Triumph Dolomite Sprint</t>
        </is>
      </c>
      <c r="K852" s="274" t="inlineStr">
        <is>
          <t>1998 L4</t>
        </is>
      </c>
      <c r="L852" s="274" t="inlineStr">
        <is>
          <t>Ron Dickson</t>
        </is>
      </c>
      <c r="M852" s="274" t="inlineStr">
        <is>
          <t>AUS</t>
        </is>
      </c>
      <c r="N852" s="698">
        <f>_xlfn.LET(_xlpm.d,_xlfn.XLOOKUP(L852,'[1]Birth Dates'!$A:$A,'[1]Birth Dates'!$B:$B,"",0),IF(_xlpm.d=0,"",_xlpm.d))</f>
        <v/>
      </c>
      <c r="O852" s="274">
        <f>IF(OR(N852="",A852="",NOT(ISNUMBER(N852)),N852&gt;A852),"",DATEDIF(N852,A852,"Y")&amp;" years, "&amp;DATEDIF(N852,A852,"YM")&amp;" months, "&amp;DATEDIF(N852,A852,"MD")&amp;" days")</f>
        <v/>
      </c>
      <c r="P852" s="274" t="inlineStr">
        <is>
          <t>Graeme Lawrence</t>
        </is>
      </c>
      <c r="Q852" s="274" t="inlineStr">
        <is>
          <t>AUS</t>
        </is>
      </c>
      <c r="R852" s="698">
        <f>_xlfn.LET(_xlpm.d,_xlfn.XLOOKUP(P852,'[1]Birth Dates'!$A:$A,'[1]Birth Dates'!$B:$B,"",0),IF(_xlpm.d=0,"",_xlpm.d))</f>
        <v/>
      </c>
      <c r="S852" s="274">
        <f>IF(OR(R852="",A852="",NOT(ISNUMBER(R852)),R852&gt;A852),"",DATEDIF(R852,A852,"Y")&amp;" years, "&amp;DATEDIF(R852,A852,"YM")&amp;" months, "&amp;DATEDIF(R852,A852,"MD")&amp;" days")</f>
        <v/>
      </c>
      <c r="T852" s="274" t="n"/>
      <c r="U852" s="274" t="n"/>
      <c r="V852" s="698">
        <f>_xlfn.LET(_xlpm.d,_xlfn.XLOOKUP(T852,'[1]Birth Dates'!$A:$A,'[1]Birth Dates'!$B:$B,"",0),IF(_xlpm.d=0,"",_xlpm.d))</f>
        <v/>
      </c>
      <c r="W852" s="274">
        <f>IF(OR(V852="",A852="",NOT(ISNUMBER(V852)),V852&gt;A852),"",DATEDIF(V852,A852,"Y")&amp;" years, "&amp;DATEDIF(V852,A852,"YM")&amp;" months, "&amp;DATEDIF(V852,A852,"MD")&amp;" days")</f>
        <v/>
      </c>
      <c r="X852" s="274" t="n"/>
      <c r="Y852" s="274" t="n"/>
      <c r="Z852" s="274" t="n"/>
      <c r="AA852" s="274" t="n"/>
      <c r="AB852" s="274" t="n">
        <v>22</v>
      </c>
      <c r="AC852" s="274" t="n"/>
      <c r="AD852" s="274" t="n"/>
      <c r="AE852" s="583" t="inlineStr">
        <is>
          <t>2:41.5000</t>
        </is>
      </c>
      <c r="AF852" s="418">
        <f>IF(OR(AE852="",AE852="",AE852=0),"",6.172/(AE852*24))</f>
        <v/>
      </c>
      <c r="AG852" s="279" t="n"/>
      <c r="AH852" s="583" t="inlineStr"/>
      <c r="AI852" s="418">
        <f>IF(OR(AH852="",AH852="",AH852=0),"",6.172/(AH852*24))</f>
        <v/>
      </c>
      <c r="AJ852" s="175">
        <f>IF(AND(ISNUMBER(AB852),ISNUMBER(AG852)),AB852-AG852,"")</f>
        <v/>
      </c>
      <c r="AK852" s="274" t="inlineStr">
        <is>
          <t>Accident</t>
        </is>
      </c>
      <c r="AL852" s="274" t="n">
        <v>103</v>
      </c>
      <c r="AM852" s="486" t="n"/>
      <c r="AN852" s="671">
        <f>IF(OR(AL852="",AM852="",AM852=0),"",AL852*6.172/(AM852*24))</f>
        <v/>
      </c>
      <c r="AO852" s="477">
        <f>IF(AND(AL852=AL851,AM852&lt;&gt;"",AM851&lt;&gt;""),AM852-AM851,"")</f>
        <v/>
      </c>
      <c r="AP852" s="274" t="n"/>
      <c r="AQ852" s="583" t="inlineStr"/>
      <c r="AR852" s="418">
        <f>IF(OR(AQ852="",AQ852="",AQ852=0),"",6.172/(AQ852*24))</f>
        <v/>
      </c>
      <c r="AS852" s="436">
        <f>IF(OR(NOT(ISNUMBER(C852)),NOT(ISNUMBER(AB852))),"",IF(AG852&lt;&gt;"",AG852,AB852)-C852)</f>
        <v/>
      </c>
      <c r="AT852" s="280" t="n"/>
      <c r="AU852" s="281">
        <f>IF($B852="","",TEXT($A852,"yyyymmdd")&amp;"_P"&amp;$C852&amp;"_C"&amp;$F852&amp;"_"&amp;TRIM(RIGHT(SUBSTITUTE(TRIM(SUBSTITUTE($L852,CHAR(160)," "))," ",REPT(" ",60)),60))&amp;IF($P852="","","-"&amp;TRIM(RIGHT(SUBSTITUTE(TRIM(SUBSTITUTE($P852,CHAR(160)," "))," ",REPT(" ",60)),60)))&amp;IF($T852="","","-"&amp;TRIM(RIGHT(SUBSTITUTE(TRIM(SUBSTITUTE($T852,CHAR(160)," "))," ",REPT(" ",60)),60)))&amp;".jpg")</f>
        <v/>
      </c>
    </row>
    <row r="853" ht="42" customHeight="1">
      <c r="A853" s="278" t="n">
        <v>28036</v>
      </c>
      <c r="B853" s="274" t="inlineStr">
        <is>
          <t>Hardie-Ferodo 1000 3 October, 1976</t>
        </is>
      </c>
      <c r="C853" s="274" t="inlineStr">
        <is>
          <t>DNF</t>
        </is>
      </c>
      <c r="D853" s="274" t="inlineStr">
        <is>
          <t>B - 1301cc - 2000cc</t>
        </is>
      </c>
      <c r="E853" s="274" t="n"/>
      <c r="F853" s="274" t="n">
        <v>56</v>
      </c>
      <c r="G853" s="274" t="inlineStr">
        <is>
          <t>Bob Glazier</t>
        </is>
      </c>
      <c r="H853" s="274" t="n"/>
      <c r="I853" s="274" t="n"/>
      <c r="J853" s="274" t="inlineStr">
        <is>
          <t>BMW 2002Tii</t>
        </is>
      </c>
      <c r="K853" s="274" t="inlineStr">
        <is>
          <t>1990 L4</t>
        </is>
      </c>
      <c r="L853" s="274" t="inlineStr">
        <is>
          <t>Peter Granger</t>
        </is>
      </c>
      <c r="M853" s="274" t="inlineStr">
        <is>
          <t>AUS</t>
        </is>
      </c>
      <c r="N853" s="698">
        <f>_xlfn.LET(_xlpm.d,_xlfn.XLOOKUP(L853,'[1]Birth Dates'!$A:$A,'[1]Birth Dates'!$B:$B,"",0),IF(_xlpm.d=0,"",_xlpm.d))</f>
        <v/>
      </c>
      <c r="O853" s="274">
        <f>IF(OR(N853="",A853="",NOT(ISNUMBER(N853)),N853&gt;A853),"",DATEDIF(N853,A853,"Y")&amp;" years, "&amp;DATEDIF(N853,A853,"YM")&amp;" months, "&amp;DATEDIF(N853,A853,"MD")&amp;" days")</f>
        <v/>
      </c>
      <c r="P853" s="274" t="inlineStr">
        <is>
          <t>Gerry Murphy</t>
        </is>
      </c>
      <c r="Q853" s="274" t="inlineStr">
        <is>
          <t>AUS</t>
        </is>
      </c>
      <c r="R853" s="698">
        <f>_xlfn.LET(_xlpm.d,_xlfn.XLOOKUP(P853,'[1]Birth Dates'!$A:$A,'[1]Birth Dates'!$B:$B,"",0),IF(_xlpm.d=0,"",_xlpm.d))</f>
        <v/>
      </c>
      <c r="S853" s="274">
        <f>IF(OR(R853="",A853="",NOT(ISNUMBER(R853)),R853&gt;A853),"",DATEDIF(R853,A853,"Y")&amp;" years, "&amp;DATEDIF(R853,A853,"YM")&amp;" months, "&amp;DATEDIF(R853,A853,"MD")&amp;" days")</f>
        <v/>
      </c>
      <c r="T853" s="274" t="n"/>
      <c r="U853" s="274" t="n"/>
      <c r="V853" s="698">
        <f>_xlfn.LET(_xlpm.d,_xlfn.XLOOKUP(T853,'[1]Birth Dates'!$A:$A,'[1]Birth Dates'!$B:$B,"",0),IF(_xlpm.d=0,"",_xlpm.d))</f>
        <v/>
      </c>
      <c r="W853" s="274">
        <f>IF(OR(V853="",A853="",NOT(ISNUMBER(V853)),V853&gt;A853),"",DATEDIF(V853,A853,"Y")&amp;" years, "&amp;DATEDIF(V853,A853,"YM")&amp;" months, "&amp;DATEDIF(V853,A853,"MD")&amp;" days")</f>
        <v/>
      </c>
      <c r="X853" s="274" t="n"/>
      <c r="Y853" s="274" t="n"/>
      <c r="Z853" s="274" t="n"/>
      <c r="AA853" s="274" t="n"/>
      <c r="AB853" s="274" t="n">
        <v>47</v>
      </c>
      <c r="AC853" s="274" t="n"/>
      <c r="AD853" s="274" t="n"/>
      <c r="AE853" s="583" t="inlineStr">
        <is>
          <t>2:50.5000</t>
        </is>
      </c>
      <c r="AF853" s="418">
        <f>IF(OR(AE853="",AE853="",AE853=0),"",6.172/(AE853*24))</f>
        <v/>
      </c>
      <c r="AG853" s="279" t="n"/>
      <c r="AH853" s="583" t="inlineStr"/>
      <c r="AI853" s="418">
        <f>IF(OR(AH853="",AH853="",AH853=0),"",6.172/(AH853*24))</f>
        <v/>
      </c>
      <c r="AJ853" s="175">
        <f>IF(AND(ISNUMBER(AB853),ISNUMBER(AG853)),AB853-AG853,"")</f>
        <v/>
      </c>
      <c r="AK853" s="274" t="inlineStr">
        <is>
          <t>Insufficent Laps</t>
        </is>
      </c>
      <c r="AL853" s="274" t="n">
        <v>97</v>
      </c>
      <c r="AM853" s="486" t="n"/>
      <c r="AN853" s="671">
        <f>IF(OR(AL853="",AM853="",AM853=0),"",AL853*6.172/(AM853*24))</f>
        <v/>
      </c>
      <c r="AO853" s="477">
        <f>IF(AND(AL853=AL852,AM853&lt;&gt;"",AM852&lt;&gt;""),AM853-AM852,"")</f>
        <v/>
      </c>
      <c r="AP853" s="274" t="n"/>
      <c r="AQ853" s="583" t="inlineStr"/>
      <c r="AR853" s="418">
        <f>IF(OR(AQ853="",AQ853="",AQ853=0),"",6.172/(AQ853*24))</f>
        <v/>
      </c>
      <c r="AS853" s="436">
        <f>IF(OR(NOT(ISNUMBER(C853)),NOT(ISNUMBER(AB853))),"",IF(AG853&lt;&gt;"",AG853,AB853)-C853)</f>
        <v/>
      </c>
      <c r="AT853" s="280" t="n"/>
      <c r="AU853" s="281">
        <f>IF($B853="","",TEXT($A853,"yyyymmdd")&amp;"_P"&amp;$C853&amp;"_C"&amp;$F853&amp;"_"&amp;TRIM(RIGHT(SUBSTITUTE(TRIM(SUBSTITUTE($L853,CHAR(160)," "))," ",REPT(" ",60)),60))&amp;IF($P853="","","-"&amp;TRIM(RIGHT(SUBSTITUTE(TRIM(SUBSTITUTE($P853,CHAR(160)," "))," ",REPT(" ",60)),60)))&amp;IF($T853="","","-"&amp;TRIM(RIGHT(SUBSTITUTE(TRIM(SUBSTITUTE($T853,CHAR(160)," "))," ",REPT(" ",60)),60)))&amp;".jpg")</f>
        <v/>
      </c>
    </row>
    <row r="854" ht="42" customHeight="1">
      <c r="A854" s="278" t="n">
        <v>28036</v>
      </c>
      <c r="B854" s="274" t="inlineStr">
        <is>
          <t>Hardie-Ferodo 1000 3 October, 1976</t>
        </is>
      </c>
      <c r="C854" s="274" t="inlineStr">
        <is>
          <t>DNF</t>
        </is>
      </c>
      <c r="D854" s="274" t="inlineStr">
        <is>
          <t>D - 3001cc - 6000cc</t>
        </is>
      </c>
      <c r="E854" s="274" t="n"/>
      <c r="F854" s="274" t="n">
        <v>6</v>
      </c>
      <c r="G854" s="274" t="inlineStr">
        <is>
          <t>Warren Cullen Wrecking Pty Ltd</t>
        </is>
      </c>
      <c r="H854" s="274" t="n"/>
      <c r="I854" s="274" t="n"/>
      <c r="J854" s="274" t="inlineStr">
        <is>
          <t>Holden LH Torana SL/R 5000 L34</t>
        </is>
      </c>
      <c r="K854" s="274" t="inlineStr">
        <is>
          <t>5044 V8</t>
        </is>
      </c>
      <c r="L854" s="274" t="inlineStr">
        <is>
          <t>Warren Cullen</t>
        </is>
      </c>
      <c r="M854" s="274" t="inlineStr">
        <is>
          <t>AUS</t>
        </is>
      </c>
      <c r="N854" s="698">
        <f>_xlfn.LET(_xlpm.d,_xlfn.XLOOKUP(L854,'[1]Birth Dates'!$A:$A,'[1]Birth Dates'!$B:$B,"",0),IF(_xlpm.d=0,"",_xlpm.d))</f>
        <v/>
      </c>
      <c r="O854" s="274">
        <f>IF(OR(N854="",A854="",NOT(ISNUMBER(N854)),N854&gt;A854),"",DATEDIF(N854,A854,"Y")&amp;" years, "&amp;DATEDIF(N854,A854,"YM")&amp;" months, "&amp;DATEDIF(N854,A854,"MD")&amp;" days")</f>
        <v/>
      </c>
      <c r="P854" s="274" t="inlineStr">
        <is>
          <t>Max Stewart</t>
        </is>
      </c>
      <c r="Q854" s="274" t="inlineStr">
        <is>
          <t>AUS</t>
        </is>
      </c>
      <c r="R854" s="698">
        <f>_xlfn.LET(_xlpm.d,_xlfn.XLOOKUP(P854,'[1]Birth Dates'!$A:$A,'[1]Birth Dates'!$B:$B,"",0),IF(_xlpm.d=0,"",_xlpm.d))</f>
        <v/>
      </c>
      <c r="S854" s="274">
        <f>IF(OR(R854="",A854="",NOT(ISNUMBER(R854)),R854&gt;A854),"",DATEDIF(R854,A854,"Y")&amp;" years, "&amp;DATEDIF(R854,A854,"YM")&amp;" months, "&amp;DATEDIF(R854,A854,"MD")&amp;" days")</f>
        <v/>
      </c>
      <c r="T854" s="274" t="n"/>
      <c r="U854" s="274" t="n"/>
      <c r="V854" s="698">
        <f>_xlfn.LET(_xlpm.d,_xlfn.XLOOKUP(T854,'[1]Birth Dates'!$A:$A,'[1]Birth Dates'!$B:$B,"",0),IF(_xlpm.d=0,"",_xlpm.d))</f>
        <v/>
      </c>
      <c r="W854" s="274">
        <f>IF(OR(V854="",A854="",NOT(ISNUMBER(V854)),V854&gt;A854),"",DATEDIF(V854,A854,"Y")&amp;" years, "&amp;DATEDIF(V854,A854,"YM")&amp;" months, "&amp;DATEDIF(V854,A854,"MD")&amp;" days")</f>
        <v/>
      </c>
      <c r="X854" s="274" t="n"/>
      <c r="Y854" s="274" t="n"/>
      <c r="Z854" s="274" t="n"/>
      <c r="AA854" s="274" t="n"/>
      <c r="AB854" s="274" t="n">
        <v>11</v>
      </c>
      <c r="AC854" s="274" t="n"/>
      <c r="AD854" s="274" t="n"/>
      <c r="AE854" s="583" t="inlineStr">
        <is>
          <t>2:31.6000</t>
        </is>
      </c>
      <c r="AF854" s="418">
        <f>IF(OR(AE854="",AE854="",AE854=0),"",6.172/(AE854*24))</f>
        <v/>
      </c>
      <c r="AG854" s="279" t="n"/>
      <c r="AH854" s="583" t="inlineStr"/>
      <c r="AI854" s="418">
        <f>IF(OR(AH854="",AH854="",AH854=0),"",6.172/(AH854*24))</f>
        <v/>
      </c>
      <c r="AJ854" s="175">
        <f>IF(AND(ISNUMBER(AB854),ISNUMBER(AG854)),AB854-AG854,"")</f>
        <v/>
      </c>
      <c r="AK854" s="274" t="inlineStr">
        <is>
          <t>Oil Leak</t>
        </is>
      </c>
      <c r="AL854" s="274" t="n">
        <v>95</v>
      </c>
      <c r="AM854" s="486" t="n"/>
      <c r="AN854" s="671">
        <f>IF(OR(AL854="",AM854="",AM854=0),"",AL854*6.172/(AM854*24))</f>
        <v/>
      </c>
      <c r="AO854" s="477">
        <f>IF(AND(AL854=AL853,AM854&lt;&gt;"",AM853&lt;&gt;""),AM854-AM853,"")</f>
        <v/>
      </c>
      <c r="AP854" s="274" t="n"/>
      <c r="AQ854" s="583" t="inlineStr"/>
      <c r="AR854" s="418">
        <f>IF(OR(AQ854="",AQ854="",AQ854=0),"",6.172/(AQ854*24))</f>
        <v/>
      </c>
      <c r="AS854" s="436">
        <f>IF(OR(NOT(ISNUMBER(C854)),NOT(ISNUMBER(AB854))),"",IF(AG854&lt;&gt;"",AG854,AB854)-C854)</f>
        <v/>
      </c>
      <c r="AT854" s="280" t="n"/>
      <c r="AU854" s="281">
        <f>IF($B854="","",TEXT($A854,"yyyymmdd")&amp;"_P"&amp;$C854&amp;"_C"&amp;$F854&amp;"_"&amp;TRIM(RIGHT(SUBSTITUTE(TRIM(SUBSTITUTE($L854,CHAR(160)," "))," ",REPT(" ",60)),60))&amp;IF($P854="","","-"&amp;TRIM(RIGHT(SUBSTITUTE(TRIM(SUBSTITUTE($P854,CHAR(160)," "))," ",REPT(" ",60)),60)))&amp;IF($T854="","","-"&amp;TRIM(RIGHT(SUBSTITUTE(TRIM(SUBSTITUTE($T854,CHAR(160)," "))," ",REPT(" ",60)),60)))&amp;".jpg")</f>
        <v/>
      </c>
    </row>
    <row r="855" ht="42" customHeight="1">
      <c r="A855" s="278" t="n">
        <v>28036</v>
      </c>
      <c r="B855" s="274" t="inlineStr">
        <is>
          <t>Hardie-Ferodo 1000 3 October, 1976</t>
        </is>
      </c>
      <c r="C855" s="274" t="inlineStr">
        <is>
          <t>DNF</t>
        </is>
      </c>
      <c r="D855" s="274" t="inlineStr">
        <is>
          <t>D - 3001cc - 6000cc</t>
        </is>
      </c>
      <c r="E855" s="274" t="n"/>
      <c r="F855" s="274" t="n">
        <v>9</v>
      </c>
      <c r="G855" s="274" t="inlineStr">
        <is>
          <t>Moffat-Ford Dealer Team</t>
        </is>
      </c>
      <c r="H855" s="274" t="n"/>
      <c r="I855" s="274" t="n"/>
      <c r="J855" s="274" t="inlineStr">
        <is>
          <t>Ford Falcon XB GT Hardtop</t>
        </is>
      </c>
      <c r="K855" s="274" t="inlineStr">
        <is>
          <t>5760 V8</t>
        </is>
      </c>
      <c r="L855" s="274" t="inlineStr">
        <is>
          <t>Allan Moffat</t>
        </is>
      </c>
      <c r="M855" s="274" t="inlineStr">
        <is>
          <t>CAN</t>
        </is>
      </c>
      <c r="N855" s="698">
        <f>_xlfn.LET(_xlpm.d,_xlfn.XLOOKUP(L855,'[1]Birth Dates'!$A:$A,'[1]Birth Dates'!$B:$B,"",0),IF(_xlpm.d=0,"",_xlpm.d))</f>
        <v/>
      </c>
      <c r="O855" s="274">
        <f>IF(OR(N855="",A855="",NOT(ISNUMBER(N855)),N855&gt;A855),"",DATEDIF(N855,A855,"Y")&amp;" years, "&amp;DATEDIF(N855,A855,"YM")&amp;" months, "&amp;DATEDIF(N855,A855,"MD")&amp;" days")</f>
        <v/>
      </c>
      <c r="P855" s="274" t="inlineStr">
        <is>
          <t>Vern Schuppan</t>
        </is>
      </c>
      <c r="Q855" s="274" t="inlineStr">
        <is>
          <t>AUS</t>
        </is>
      </c>
      <c r="R855" s="698">
        <f>_xlfn.LET(_xlpm.d,_xlfn.XLOOKUP(P855,'[1]Birth Dates'!$A:$A,'[1]Birth Dates'!$B:$B,"",0),IF(_xlpm.d=0,"",_xlpm.d))</f>
        <v/>
      </c>
      <c r="S855" s="274">
        <f>IF(OR(R855="",A855="",NOT(ISNUMBER(R855)),R855&gt;A855),"",DATEDIF(R855,A855,"Y")&amp;" years, "&amp;DATEDIF(R855,A855,"YM")&amp;" months, "&amp;DATEDIF(R855,A855,"MD")&amp;" days")</f>
        <v/>
      </c>
      <c r="T855" s="274" t="n"/>
      <c r="U855" s="274" t="n"/>
      <c r="V855" s="698">
        <f>_xlfn.LET(_xlpm.d,_xlfn.XLOOKUP(T855,'[1]Birth Dates'!$A:$A,'[1]Birth Dates'!$B:$B,"",0),IF(_xlpm.d=0,"",_xlpm.d))</f>
        <v/>
      </c>
      <c r="W855" s="274">
        <f>IF(OR(V855="",A855="",NOT(ISNUMBER(V855)),V855&gt;A855),"",DATEDIF(V855,A855,"Y")&amp;" years, "&amp;DATEDIF(V855,A855,"YM")&amp;" months, "&amp;DATEDIF(V855,A855,"MD")&amp;" days")</f>
        <v/>
      </c>
      <c r="X855" s="274" t="n"/>
      <c r="Y855" s="274" t="n"/>
      <c r="Z855" s="274" t="n"/>
      <c r="AA855" s="274" t="n"/>
      <c r="AB855" s="274" t="n">
        <v>1</v>
      </c>
      <c r="AC855" s="274" t="n"/>
      <c r="AD855" s="274" t="n"/>
      <c r="AE855" s="583" t="inlineStr">
        <is>
          <t>2:25.0000</t>
        </is>
      </c>
      <c r="AF855" s="418">
        <f>IF(OR(AE855="",AE855="",AE855=0),"",6.172/(AE855*24))</f>
        <v/>
      </c>
      <c r="AG855" s="279" t="n"/>
      <c r="AH855" s="583" t="inlineStr"/>
      <c r="AI855" s="418">
        <f>IF(OR(AH855="",AH855="",AH855=0),"",6.172/(AH855*24))</f>
        <v/>
      </c>
      <c r="AJ855" s="175">
        <f>IF(AND(ISNUMBER(AB855),ISNUMBER(AG855)),AB855-AG855,"")</f>
        <v/>
      </c>
      <c r="AK855" s="274" t="inlineStr">
        <is>
          <t>Head Gasket</t>
        </is>
      </c>
      <c r="AL855" s="274" t="n">
        <v>87</v>
      </c>
      <c r="AM855" s="486" t="n"/>
      <c r="AN855" s="671">
        <f>IF(OR(AL855="",AM855="",AM855=0),"",AL855*6.172/(AM855*24))</f>
        <v/>
      </c>
      <c r="AO855" s="477">
        <f>IF(AND(AL855=AL854,AM855&lt;&gt;"",AM854&lt;&gt;""),AM855-AM854,"")</f>
        <v/>
      </c>
      <c r="AP855" s="274" t="n"/>
      <c r="AQ855" s="583" t="inlineStr">
        <is>
          <t>2:28.4000</t>
        </is>
      </c>
      <c r="AR855" s="418">
        <f>IF(OR(AQ855="",AQ855="",AQ855=0),"",6.172/(AQ855*24))</f>
        <v/>
      </c>
      <c r="AS855" s="436">
        <f>IF(OR(NOT(ISNUMBER(C855)),NOT(ISNUMBER(AB855))),"",IF(AG855&lt;&gt;"",AG855,AB855)-C855)</f>
        <v/>
      </c>
      <c r="AT855" s="280" t="n"/>
      <c r="AU855" s="281">
        <f>IF($B855="","",TEXT($A855,"yyyymmdd")&amp;"_P"&amp;$C855&amp;"_C"&amp;$F855&amp;"_"&amp;TRIM(RIGHT(SUBSTITUTE(TRIM(SUBSTITUTE($L855,CHAR(160)," "))," ",REPT(" ",60)),60))&amp;IF($P855="","","-"&amp;TRIM(RIGHT(SUBSTITUTE(TRIM(SUBSTITUTE($P855,CHAR(160)," "))," ",REPT(" ",60)),60)))&amp;IF($T855="","","-"&amp;TRIM(RIGHT(SUBSTITUTE(TRIM(SUBSTITUTE($T855,CHAR(160)," "))," ",REPT(" ",60)),60)))&amp;".jpg")</f>
        <v/>
      </c>
    </row>
    <row r="856" ht="42" customHeight="1">
      <c r="A856" s="278" t="n">
        <v>28036</v>
      </c>
      <c r="B856" s="274" t="inlineStr">
        <is>
          <t>Hardie-Ferodo 1000 3 October, 1976</t>
        </is>
      </c>
      <c r="C856" s="274" t="inlineStr">
        <is>
          <t>DNF</t>
        </is>
      </c>
      <c r="D856" s="274" t="inlineStr">
        <is>
          <t>B - 1301cc - 2000cc</t>
        </is>
      </c>
      <c r="E856" s="274" t="n"/>
      <c r="F856" s="274" t="n">
        <v>61</v>
      </c>
      <c r="G856" s="274" t="inlineStr">
        <is>
          <t>Bob Williamson's Mini Factory Tyre</t>
        </is>
      </c>
      <c r="H856" s="274" t="n"/>
      <c r="I856" s="274" t="n"/>
      <c r="J856" s="274" t="inlineStr">
        <is>
          <t>Mazda RX3</t>
        </is>
      </c>
      <c r="K856" s="274" t="inlineStr">
        <is>
          <t>2292 eq R2</t>
        </is>
      </c>
      <c r="L856" s="274" t="inlineStr">
        <is>
          <t>Gary Cooke</t>
        </is>
      </c>
      <c r="M856" s="274" t="inlineStr">
        <is>
          <t>AUS</t>
        </is>
      </c>
      <c r="N856" s="698">
        <f>_xlfn.LET(_xlpm.d,_xlfn.XLOOKUP(L856,'[1]Birth Dates'!$A:$A,'[1]Birth Dates'!$B:$B,"",0),IF(_xlpm.d=0,"",_xlpm.d))</f>
        <v/>
      </c>
      <c r="O856" s="274">
        <f>IF(OR(N856="",A856="",NOT(ISNUMBER(N856)),N856&gt;A856),"",DATEDIF(N856,A856,"Y")&amp;" years, "&amp;DATEDIF(N856,A856,"YM")&amp;" months, "&amp;DATEDIF(N856,A856,"MD")&amp;" days")</f>
        <v/>
      </c>
      <c r="P856" s="274" t="inlineStr">
        <is>
          <t>Bob Williamson</t>
        </is>
      </c>
      <c r="Q856" s="274" t="inlineStr">
        <is>
          <t>AUS</t>
        </is>
      </c>
      <c r="R856" s="698">
        <f>_xlfn.LET(_xlpm.d,_xlfn.XLOOKUP(P856,'[1]Birth Dates'!$A:$A,'[1]Birth Dates'!$B:$B,"",0),IF(_xlpm.d=0,"",_xlpm.d))</f>
        <v/>
      </c>
      <c r="S856" s="274">
        <f>IF(OR(R856="",A856="",NOT(ISNUMBER(R856)),R856&gt;A856),"",DATEDIF(R856,A856,"Y")&amp;" years, "&amp;DATEDIF(R856,A856,"YM")&amp;" months, "&amp;DATEDIF(R856,A856,"MD")&amp;" days")</f>
        <v/>
      </c>
      <c r="T856" s="274" t="n"/>
      <c r="U856" s="274" t="n"/>
      <c r="V856" s="698">
        <f>_xlfn.LET(_xlpm.d,_xlfn.XLOOKUP(T856,'[1]Birth Dates'!$A:$A,'[1]Birth Dates'!$B:$B,"",0),IF(_xlpm.d=0,"",_xlpm.d))</f>
        <v/>
      </c>
      <c r="W856" s="274">
        <f>IF(OR(V856="",A856="",NOT(ISNUMBER(V856)),V856&gt;A856),"",DATEDIF(V856,A856,"Y")&amp;" years, "&amp;DATEDIF(V856,A856,"YM")&amp;" months, "&amp;DATEDIF(V856,A856,"MD")&amp;" days")</f>
        <v/>
      </c>
      <c r="X856" s="274" t="n"/>
      <c r="Y856" s="274" t="n"/>
      <c r="Z856" s="274" t="n"/>
      <c r="AA856" s="274" t="n"/>
      <c r="AB856" s="274" t="n">
        <v>62</v>
      </c>
      <c r="AC856" s="274" t="n"/>
      <c r="AD856" s="274" t="n"/>
      <c r="AE856" s="583" t="inlineStr">
        <is>
          <t>2:51.3000</t>
        </is>
      </c>
      <c r="AF856" s="418">
        <f>IF(OR(AE856="",AE856="",AE856=0),"",6.172/(AE856*24))</f>
        <v/>
      </c>
      <c r="AG856" s="279" t="n"/>
      <c r="AH856" s="583" t="inlineStr"/>
      <c r="AI856" s="418">
        <f>IF(OR(AH856="",AH856="",AH856=0),"",6.172/(AH856*24))</f>
        <v/>
      </c>
      <c r="AJ856" s="175">
        <f>IF(AND(ISNUMBER(AB856),ISNUMBER(AG856)),AB856-AG856,"")</f>
        <v/>
      </c>
      <c r="AK856" s="274" t="inlineStr">
        <is>
          <t>Fan Belt</t>
        </is>
      </c>
      <c r="AL856" s="274" t="n">
        <v>83</v>
      </c>
      <c r="AM856" s="486" t="n"/>
      <c r="AN856" s="671">
        <f>IF(OR(AL856="",AM856="",AM856=0),"",AL856*6.172/(AM856*24))</f>
        <v/>
      </c>
      <c r="AO856" s="477">
        <f>IF(AND(AL856=AL855,AM856&lt;&gt;"",AM855&lt;&gt;""),AM856-AM855,"")</f>
        <v/>
      </c>
      <c r="AP856" s="274" t="n"/>
      <c r="AQ856" s="583" t="inlineStr"/>
      <c r="AR856" s="418">
        <f>IF(OR(AQ856="",AQ856="",AQ856=0),"",6.172/(AQ856*24))</f>
        <v/>
      </c>
      <c r="AS856" s="436">
        <f>IF(OR(NOT(ISNUMBER(C856)),NOT(ISNUMBER(AB856))),"",IF(AG856&lt;&gt;"",AG856,AB856)-C856)</f>
        <v/>
      </c>
      <c r="AT856" s="280" t="n"/>
      <c r="AU856" s="281">
        <f>IF($B856="","",TEXT($A856,"yyyymmdd")&amp;"_P"&amp;$C856&amp;"_C"&amp;$F856&amp;"_"&amp;TRIM(RIGHT(SUBSTITUTE(TRIM(SUBSTITUTE($L856,CHAR(160)," "))," ",REPT(" ",60)),60))&amp;IF($P856="","","-"&amp;TRIM(RIGHT(SUBSTITUTE(TRIM(SUBSTITUTE($P856,CHAR(160)," "))," ",REPT(" ",60)),60)))&amp;IF($T856="","","-"&amp;TRIM(RIGHT(SUBSTITUTE(TRIM(SUBSTITUTE($T856,CHAR(160)," "))," ",REPT(" ",60)),60)))&amp;".jpg")</f>
        <v/>
      </c>
    </row>
    <row r="857" ht="42" customHeight="1">
      <c r="A857" s="278" t="n">
        <v>28036</v>
      </c>
      <c r="B857" s="274" t="inlineStr">
        <is>
          <t>Hardie-Ferodo 1000 3 October, 1976</t>
        </is>
      </c>
      <c r="C857" s="274" t="inlineStr">
        <is>
          <t>DNF</t>
        </is>
      </c>
      <c r="D857" s="274" t="inlineStr">
        <is>
          <t>B - 1301cc - 2000cc</t>
        </is>
      </c>
      <c r="E857" s="274" t="n"/>
      <c r="F857" s="274" t="n">
        <v>38</v>
      </c>
      <c r="G857" s="274" t="inlineStr">
        <is>
          <t>Endrust (Australia) Pty Ltd</t>
        </is>
      </c>
      <c r="H857" s="274" t="n"/>
      <c r="I857" s="274" t="n"/>
      <c r="J857" s="274" t="inlineStr">
        <is>
          <t>Triumph Dolomite Sprint</t>
        </is>
      </c>
      <c r="K857" s="274" t="inlineStr">
        <is>
          <t>1998 L4</t>
        </is>
      </c>
      <c r="L857" s="274" t="inlineStr">
        <is>
          <t>James Laing-Peach</t>
        </is>
      </c>
      <c r="M857" s="274" t="inlineStr">
        <is>
          <t>AUS</t>
        </is>
      </c>
      <c r="N857" s="698">
        <f>_xlfn.LET(_xlpm.d,_xlfn.XLOOKUP(L857,'[1]Birth Dates'!$A:$A,'[1]Birth Dates'!$B:$B,"",0),IF(_xlpm.d=0,"",_xlpm.d))</f>
        <v/>
      </c>
      <c r="O857" s="274">
        <f>IF(OR(N857="",A857="",NOT(ISNUMBER(N857)),N857&gt;A857),"",DATEDIF(N857,A857,"Y")&amp;" years, "&amp;DATEDIF(N857,A857,"YM")&amp;" months, "&amp;DATEDIF(N857,A857,"MD")&amp;" days")</f>
        <v/>
      </c>
      <c r="P857" s="274" t="inlineStr">
        <is>
          <t>Paul Gulson</t>
        </is>
      </c>
      <c r="Q857" s="274" t="inlineStr">
        <is>
          <t>AUS</t>
        </is>
      </c>
      <c r="R857" s="698">
        <f>_xlfn.LET(_xlpm.d,_xlfn.XLOOKUP(P857,'[1]Birth Dates'!$A:$A,'[1]Birth Dates'!$B:$B,"",0),IF(_xlpm.d=0,"",_xlpm.d))</f>
        <v/>
      </c>
      <c r="S857" s="274">
        <f>IF(OR(R857="",A857="",NOT(ISNUMBER(R857)),R857&gt;A857),"",DATEDIF(R857,A857,"Y")&amp;" years, "&amp;DATEDIF(R857,A857,"YM")&amp;" months, "&amp;DATEDIF(R857,A857,"MD")&amp;" days")</f>
        <v/>
      </c>
      <c r="T857" s="274" t="n"/>
      <c r="U857" s="274" t="n"/>
      <c r="V857" s="698">
        <f>_xlfn.LET(_xlpm.d,_xlfn.XLOOKUP(T857,'[1]Birth Dates'!$A:$A,'[1]Birth Dates'!$B:$B,"",0),IF(_xlpm.d=0,"",_xlpm.d))</f>
        <v/>
      </c>
      <c r="W857" s="274">
        <f>IF(OR(V857="",A857="",NOT(ISNUMBER(V857)),V857&gt;A857),"",DATEDIF(V857,A857,"Y")&amp;" years, "&amp;DATEDIF(V857,A857,"YM")&amp;" months, "&amp;DATEDIF(V857,A857,"MD")&amp;" days")</f>
        <v/>
      </c>
      <c r="X857" s="274" t="n"/>
      <c r="Y857" s="274" t="n"/>
      <c r="Z857" s="274" t="n"/>
      <c r="AA857" s="274" t="n"/>
      <c r="AB857" s="274" t="n">
        <v>23</v>
      </c>
      <c r="AC857" s="274" t="n"/>
      <c r="AD857" s="274" t="n"/>
      <c r="AE857" s="583" t="inlineStr">
        <is>
          <t>2:41.9000</t>
        </is>
      </c>
      <c r="AF857" s="418">
        <f>IF(OR(AE857="",AE857="",AE857=0),"",6.172/(AE857*24))</f>
        <v/>
      </c>
      <c r="AG857" s="279" t="n"/>
      <c r="AH857" s="583" t="inlineStr"/>
      <c r="AI857" s="418">
        <f>IF(OR(AH857="",AH857="",AH857=0),"",6.172/(AH857*24))</f>
        <v/>
      </c>
      <c r="AJ857" s="175">
        <f>IF(AND(ISNUMBER(AB857),ISNUMBER(AG857)),AB857-AG857,"")</f>
        <v/>
      </c>
      <c r="AK857" s="274" t="inlineStr">
        <is>
          <t>Bearings</t>
        </is>
      </c>
      <c r="AL857" s="274" t="n">
        <v>82</v>
      </c>
      <c r="AM857" s="486" t="n"/>
      <c r="AN857" s="671">
        <f>IF(OR(AL857="",AM857="",AM857=0),"",AL857*6.172/(AM857*24))</f>
        <v/>
      </c>
      <c r="AO857" s="477">
        <f>IF(AND(AL857=AL856,AM857&lt;&gt;"",AM856&lt;&gt;""),AM857-AM856,"")</f>
        <v/>
      </c>
      <c r="AP857" s="274" t="n"/>
      <c r="AQ857" s="583" t="inlineStr"/>
      <c r="AR857" s="418">
        <f>IF(OR(AQ857="",AQ857="",AQ857=0),"",6.172/(AQ857*24))</f>
        <v/>
      </c>
      <c r="AS857" s="436">
        <f>IF(OR(NOT(ISNUMBER(C857)),NOT(ISNUMBER(AB857))),"",IF(AG857&lt;&gt;"",AG857,AB857)-C857)</f>
        <v/>
      </c>
      <c r="AT857" s="280" t="n"/>
      <c r="AU857" s="281">
        <f>IF($B857="","",TEXT($A857,"yyyymmdd")&amp;"_P"&amp;$C857&amp;"_C"&amp;$F857&amp;"_"&amp;TRIM(RIGHT(SUBSTITUTE(TRIM(SUBSTITUTE($L857,CHAR(160)," "))," ",REPT(" ",60)),60))&amp;IF($P857="","","-"&amp;TRIM(RIGHT(SUBSTITUTE(TRIM(SUBSTITUTE($P857,CHAR(160)," "))," ",REPT(" ",60)),60)))&amp;IF($T857="","","-"&amp;TRIM(RIGHT(SUBSTITUTE(TRIM(SUBSTITUTE($T857,CHAR(160)," "))," ",REPT(" ",60)),60)))&amp;".jpg")</f>
        <v/>
      </c>
    </row>
    <row r="858" ht="42" customHeight="1">
      <c r="A858" s="278" t="n">
        <v>28036</v>
      </c>
      <c r="B858" s="274" t="inlineStr">
        <is>
          <t>Hardie-Ferodo 1000 3 October, 1976</t>
        </is>
      </c>
      <c r="C858" s="274" t="inlineStr">
        <is>
          <t>DNF</t>
        </is>
      </c>
      <c r="D858" s="274" t="inlineStr">
        <is>
          <t>D - 3001cc - 6000cc</t>
        </is>
      </c>
      <c r="E858" s="274" t="n"/>
      <c r="F858" s="274" t="n">
        <v>12</v>
      </c>
      <c r="G858" s="274" t="inlineStr">
        <is>
          <t>Craven Mild Racing</t>
        </is>
      </c>
      <c r="H858" s="274" t="n"/>
      <c r="I858" s="274" t="n"/>
      <c r="J858" s="274" t="inlineStr">
        <is>
          <t>Holden LH Torana SL/R 5000 L34</t>
        </is>
      </c>
      <c r="K858" s="274" t="inlineStr">
        <is>
          <t>5044 V8</t>
        </is>
      </c>
      <c r="L858" s="274" t="inlineStr">
        <is>
          <t>Allan Grice</t>
        </is>
      </c>
      <c r="M858" s="274" t="inlineStr">
        <is>
          <t>AUS</t>
        </is>
      </c>
      <c r="N858" s="698">
        <f>_xlfn.LET(_xlpm.d,_xlfn.XLOOKUP(L858,'[1]Birth Dates'!$A:$A,'[1]Birth Dates'!$B:$B,"",0),IF(_xlpm.d=0,"",_xlpm.d))</f>
        <v/>
      </c>
      <c r="O858" s="274">
        <f>IF(OR(N858="",A858="",NOT(ISNUMBER(N858)),N858&gt;A858),"",DATEDIF(N858,A858,"Y")&amp;" years, "&amp;DATEDIF(N858,A858,"YM")&amp;" months, "&amp;DATEDIF(N858,A858,"MD")&amp;" days")</f>
        <v/>
      </c>
      <c r="P858" s="274" t="inlineStr">
        <is>
          <t>Frank Gardner</t>
        </is>
      </c>
      <c r="Q858" s="274" t="inlineStr">
        <is>
          <t>AUS</t>
        </is>
      </c>
      <c r="R858" s="698">
        <f>_xlfn.LET(_xlpm.d,_xlfn.XLOOKUP(P858,'[1]Birth Dates'!$A:$A,'[1]Birth Dates'!$B:$B,"",0),IF(_xlpm.d=0,"",_xlpm.d))</f>
        <v/>
      </c>
      <c r="S858" s="274">
        <f>IF(OR(R858="",A858="",NOT(ISNUMBER(R858)),R858&gt;A858),"",DATEDIF(R858,A858,"Y")&amp;" years, "&amp;DATEDIF(R858,A858,"YM")&amp;" months, "&amp;DATEDIF(R858,A858,"MD")&amp;" days")</f>
        <v/>
      </c>
      <c r="T858" s="274" t="n"/>
      <c r="U858" s="274" t="n"/>
      <c r="V858" s="698">
        <f>_xlfn.LET(_xlpm.d,_xlfn.XLOOKUP(T858,'[1]Birth Dates'!$A:$A,'[1]Birth Dates'!$B:$B,"",0),IF(_xlpm.d=0,"",_xlpm.d))</f>
        <v/>
      </c>
      <c r="W858" s="274">
        <f>IF(OR(V858="",A858="",NOT(ISNUMBER(V858)),V858&gt;A858),"",DATEDIF(V858,A858,"Y")&amp;" years, "&amp;DATEDIF(V858,A858,"YM")&amp;" months, "&amp;DATEDIF(V858,A858,"MD")&amp;" days")</f>
        <v/>
      </c>
      <c r="X858" s="274" t="n"/>
      <c r="Y858" s="274" t="n"/>
      <c r="Z858" s="274" t="n"/>
      <c r="AA858" s="274" t="n"/>
      <c r="AB858" s="274" t="n">
        <v>8</v>
      </c>
      <c r="AC858" s="274" t="n"/>
      <c r="AD858" s="274" t="n"/>
      <c r="AE858" s="583" t="inlineStr">
        <is>
          <t>2:29.1000</t>
        </is>
      </c>
      <c r="AF858" s="418">
        <f>IF(OR(AE858="",AE858="",AE858=0),"",6.172/(AE858*24))</f>
        <v/>
      </c>
      <c r="AG858" s="279" t="n"/>
      <c r="AH858" s="583" t="inlineStr"/>
      <c r="AI858" s="418">
        <f>IF(OR(AH858="",AH858="",AH858=0),"",6.172/(AH858*24))</f>
        <v/>
      </c>
      <c r="AJ858" s="175">
        <f>IF(AND(ISNUMBER(AB858),ISNUMBER(AG858)),AB858-AG858,"")</f>
        <v/>
      </c>
      <c r="AK858" s="274" t="inlineStr">
        <is>
          <t>Rocker Nut</t>
        </is>
      </c>
      <c r="AL858" s="274" t="n">
        <v>72</v>
      </c>
      <c r="AM858" s="486" t="n"/>
      <c r="AN858" s="671">
        <f>IF(OR(AL858="",AM858="",AM858=0),"",AL858*6.172/(AM858*24))</f>
        <v/>
      </c>
      <c r="AO858" s="477">
        <f>IF(AND(AL858=AL857,AM858&lt;&gt;"",AM857&lt;&gt;""),AM858-AM857,"")</f>
        <v/>
      </c>
      <c r="AP858" s="274" t="n"/>
      <c r="AQ858" s="583" t="inlineStr"/>
      <c r="AR858" s="418">
        <f>IF(OR(AQ858="",AQ858="",AQ858=0),"",6.172/(AQ858*24))</f>
        <v/>
      </c>
      <c r="AS858" s="436">
        <f>IF(OR(NOT(ISNUMBER(C858)),NOT(ISNUMBER(AB858))),"",IF(AG858&lt;&gt;"",AG858,AB858)-C858)</f>
        <v/>
      </c>
      <c r="AT858" s="280" t="n"/>
      <c r="AU858" s="281">
        <f>IF($B858="","",TEXT($A858,"yyyymmdd")&amp;"_P"&amp;$C858&amp;"_C"&amp;$F858&amp;"_"&amp;TRIM(RIGHT(SUBSTITUTE(TRIM(SUBSTITUTE($L858,CHAR(160)," "))," ",REPT(" ",60)),60))&amp;IF($P858="","","-"&amp;TRIM(RIGHT(SUBSTITUTE(TRIM(SUBSTITUTE($P858,CHAR(160)," "))," ",REPT(" ",60)),60)))&amp;IF($T858="","","-"&amp;TRIM(RIGHT(SUBSTITUTE(TRIM(SUBSTITUTE($T858,CHAR(160)," "))," ",REPT(" ",60)),60)))&amp;".jpg")</f>
        <v/>
      </c>
    </row>
    <row r="859" ht="42" customHeight="1">
      <c r="A859" s="278" t="n">
        <v>28036</v>
      </c>
      <c r="B859" s="274" t="inlineStr">
        <is>
          <t>Hardie-Ferodo 1000 3 October, 1976</t>
        </is>
      </c>
      <c r="C859" s="274" t="inlineStr">
        <is>
          <t>DNF</t>
        </is>
      </c>
      <c r="D859" s="274" t="inlineStr">
        <is>
          <t>B - 1301cc - 2000cc</t>
        </is>
      </c>
      <c r="E859" s="274" t="n"/>
      <c r="F859" s="274" t="n">
        <v>35</v>
      </c>
      <c r="G859" s="274" t="inlineStr">
        <is>
          <t>B &amp; G Meyer Leyland</t>
        </is>
      </c>
      <c r="H859" s="274" t="n"/>
      <c r="I859" s="274" t="n"/>
      <c r="J859" s="274" t="inlineStr">
        <is>
          <t>Triumph Dolomite Sprint</t>
        </is>
      </c>
      <c r="K859" s="274" t="inlineStr">
        <is>
          <t>1998 L4</t>
        </is>
      </c>
      <c r="L859" s="274" t="inlineStr">
        <is>
          <t>John Dellaca</t>
        </is>
      </c>
      <c r="M859" s="274" t="inlineStr">
        <is>
          <t>AUS</t>
        </is>
      </c>
      <c r="N859" s="698">
        <f>_xlfn.LET(_xlpm.d,_xlfn.XLOOKUP(L859,'[1]Birth Dates'!$A:$A,'[1]Birth Dates'!$B:$B,"",0),IF(_xlpm.d=0,"",_xlpm.d))</f>
        <v/>
      </c>
      <c r="O859" s="274">
        <f>IF(OR(N859="",A859="",NOT(ISNUMBER(N859)),N859&gt;A859),"",DATEDIF(N859,A859,"Y")&amp;" years, "&amp;DATEDIF(N859,A859,"YM")&amp;" months, "&amp;DATEDIF(N859,A859,"MD")&amp;" days")</f>
        <v/>
      </c>
      <c r="P859" s="274" t="inlineStr">
        <is>
          <t>Kerry Wade</t>
        </is>
      </c>
      <c r="Q859" s="274" t="inlineStr">
        <is>
          <t>AUS</t>
        </is>
      </c>
      <c r="R859" s="698">
        <f>_xlfn.LET(_xlpm.d,_xlfn.XLOOKUP(P859,'[1]Birth Dates'!$A:$A,'[1]Birth Dates'!$B:$B,"",0),IF(_xlpm.d=0,"",_xlpm.d))</f>
        <v/>
      </c>
      <c r="S859" s="274">
        <f>IF(OR(R859="",A859="",NOT(ISNUMBER(R859)),R859&gt;A859),"",DATEDIF(R859,A859,"Y")&amp;" years, "&amp;DATEDIF(R859,A859,"YM")&amp;" months, "&amp;DATEDIF(R859,A859,"MD")&amp;" days")</f>
        <v/>
      </c>
      <c r="T859" s="274" t="n"/>
      <c r="U859" s="274" t="n"/>
      <c r="V859" s="698">
        <f>_xlfn.LET(_xlpm.d,_xlfn.XLOOKUP(T859,'[1]Birth Dates'!$A:$A,'[1]Birth Dates'!$B:$B,"",0),IF(_xlpm.d=0,"",_xlpm.d))</f>
        <v/>
      </c>
      <c r="W859" s="274">
        <f>IF(OR(V859="",A859="",NOT(ISNUMBER(V859)),V859&gt;A859),"",DATEDIF(V859,A859,"Y")&amp;" years, "&amp;DATEDIF(V859,A859,"YM")&amp;" months, "&amp;DATEDIF(V859,A859,"MD")&amp;" days")</f>
        <v/>
      </c>
      <c r="X859" s="274" t="n"/>
      <c r="Y859" s="274" t="n"/>
      <c r="Z859" s="274" t="n"/>
      <c r="AA859" s="274" t="n"/>
      <c r="AB859" s="274" t="n">
        <v>36</v>
      </c>
      <c r="AC859" s="274" t="n"/>
      <c r="AD859" s="274" t="n"/>
      <c r="AE859" s="583" t="inlineStr">
        <is>
          <t>2:45.6000</t>
        </is>
      </c>
      <c r="AF859" s="418">
        <f>IF(OR(AE859="",AE859="",AE859=0),"",6.172/(AE859*24))</f>
        <v/>
      </c>
      <c r="AG859" s="279" t="n"/>
      <c r="AH859" s="583" t="inlineStr"/>
      <c r="AI859" s="418">
        <f>IF(OR(AH859="",AH859="",AH859=0),"",6.172/(AH859*24))</f>
        <v/>
      </c>
      <c r="AJ859" s="175">
        <f>IF(AND(ISNUMBER(AB859),ISNUMBER(AG859)),AB859-AG859,"")</f>
        <v/>
      </c>
      <c r="AK859" s="274" t="inlineStr">
        <is>
          <t>Insufficent Laps</t>
        </is>
      </c>
      <c r="AL859" s="274" t="n">
        <v>67</v>
      </c>
      <c r="AM859" s="486" t="n"/>
      <c r="AN859" s="671">
        <f>IF(OR(AL859="",AM859="",AM859=0),"",AL859*6.172/(AM859*24))</f>
        <v/>
      </c>
      <c r="AO859" s="477">
        <f>IF(AND(AL859=AL858,AM859&lt;&gt;"",AM858&lt;&gt;""),AM859-AM858,"")</f>
        <v/>
      </c>
      <c r="AP859" s="274" t="n"/>
      <c r="AQ859" s="583" t="inlineStr"/>
      <c r="AR859" s="418">
        <f>IF(OR(AQ859="",AQ859="",AQ859=0),"",6.172/(AQ859*24))</f>
        <v/>
      </c>
      <c r="AS859" s="436">
        <f>IF(OR(NOT(ISNUMBER(C859)),NOT(ISNUMBER(AB859))),"",IF(AG859&lt;&gt;"",AG859,AB859)-C859)</f>
        <v/>
      </c>
      <c r="AT859" s="280" t="n"/>
      <c r="AU859" s="281">
        <f>IF($B859="","",TEXT($A859,"yyyymmdd")&amp;"_P"&amp;$C859&amp;"_C"&amp;$F859&amp;"_"&amp;TRIM(RIGHT(SUBSTITUTE(TRIM(SUBSTITUTE($L859,CHAR(160)," "))," ",REPT(" ",60)),60))&amp;IF($P859="","","-"&amp;TRIM(RIGHT(SUBSTITUTE(TRIM(SUBSTITUTE($P859,CHAR(160)," "))," ",REPT(" ",60)),60)))&amp;IF($T859="","","-"&amp;TRIM(RIGHT(SUBSTITUTE(TRIM(SUBSTITUTE($T859,CHAR(160)," "))," ",REPT(" ",60)),60)))&amp;".jpg")</f>
        <v/>
      </c>
    </row>
    <row r="860" ht="42" customHeight="1">
      <c r="A860" s="278" t="n">
        <v>28036</v>
      </c>
      <c r="B860" s="274" t="inlineStr">
        <is>
          <t>Hardie-Ferodo 1000 3 October, 1976</t>
        </is>
      </c>
      <c r="C860" s="274" t="inlineStr">
        <is>
          <t>DNF</t>
        </is>
      </c>
      <c r="D860" s="274" t="inlineStr">
        <is>
          <t>A - Up to 1300cc</t>
        </is>
      </c>
      <c r="E860" s="274" t="n"/>
      <c r="F860" s="274" t="n">
        <v>78</v>
      </c>
      <c r="G860" s="274" t="inlineStr">
        <is>
          <t>Hugh Donaldson</t>
        </is>
      </c>
      <c r="H860" s="274" t="n"/>
      <c r="I860" s="274" t="n"/>
      <c r="J860" s="274" t="inlineStr">
        <is>
          <t>Morris Clubman GT</t>
        </is>
      </c>
      <c r="K860" s="274" t="inlineStr">
        <is>
          <t>1275 L4</t>
        </is>
      </c>
      <c r="L860" s="274" t="inlineStr">
        <is>
          <t>Hugh Donaldson</t>
        </is>
      </c>
      <c r="M860" s="274" t="inlineStr">
        <is>
          <t>AUS</t>
        </is>
      </c>
      <c r="N860" s="698">
        <f>_xlfn.LET(_xlpm.d,_xlfn.XLOOKUP(L860,'[1]Birth Dates'!$A:$A,'[1]Birth Dates'!$B:$B,"",0),IF(_xlpm.d=0,"",_xlpm.d))</f>
        <v/>
      </c>
      <c r="O860" s="274">
        <f>IF(OR(N860="",A860="",NOT(ISNUMBER(N860)),N860&gt;A860),"",DATEDIF(N860,A860,"Y")&amp;" years, "&amp;DATEDIF(N860,A860,"YM")&amp;" months, "&amp;DATEDIF(N860,A860,"MD")&amp;" days")</f>
        <v/>
      </c>
      <c r="P860" s="274" t="inlineStr">
        <is>
          <t>Mike Quinn</t>
        </is>
      </c>
      <c r="Q860" s="274" t="inlineStr">
        <is>
          <t>AUS</t>
        </is>
      </c>
      <c r="R860" s="698">
        <f>_xlfn.LET(_xlpm.d,_xlfn.XLOOKUP(P860,'[1]Birth Dates'!$A:$A,'[1]Birth Dates'!$B:$B,"",0),IF(_xlpm.d=0,"",_xlpm.d))</f>
        <v/>
      </c>
      <c r="S860" s="274">
        <f>IF(OR(R860="",A860="",NOT(ISNUMBER(R860)),R860&gt;A860),"",DATEDIF(R860,A860,"Y")&amp;" years, "&amp;DATEDIF(R860,A860,"YM")&amp;" months, "&amp;DATEDIF(R860,A860,"MD")&amp;" days")</f>
        <v/>
      </c>
      <c r="T860" s="274" t="n"/>
      <c r="U860" s="274" t="n"/>
      <c r="V860" s="698">
        <f>_xlfn.LET(_xlpm.d,_xlfn.XLOOKUP(T860,'[1]Birth Dates'!$A:$A,'[1]Birth Dates'!$B:$B,"",0),IF(_xlpm.d=0,"",_xlpm.d))</f>
        <v/>
      </c>
      <c r="W860" s="274">
        <f>IF(OR(V860="",A860="",NOT(ISNUMBER(V860)),V860&gt;A860),"",DATEDIF(V860,A860,"Y")&amp;" years, "&amp;DATEDIF(V860,A860,"YM")&amp;" months, "&amp;DATEDIF(V860,A860,"MD")&amp;" days")</f>
        <v/>
      </c>
      <c r="X860" s="274" t="n"/>
      <c r="Y860" s="274" t="n"/>
      <c r="Z860" s="274" t="n"/>
      <c r="AA860" s="274" t="n"/>
      <c r="AB860" s="274" t="n">
        <v>52</v>
      </c>
      <c r="AC860" s="274" t="n"/>
      <c r="AD860" s="274" t="n"/>
      <c r="AE860" s="583" t="inlineStr">
        <is>
          <t>3:02.6000</t>
        </is>
      </c>
      <c r="AF860" s="418">
        <f>IF(OR(AE860="",AE860="",AE860=0),"",6.172/(AE860*24))</f>
        <v/>
      </c>
      <c r="AG860" s="279" t="n"/>
      <c r="AH860" s="583" t="inlineStr"/>
      <c r="AI860" s="418">
        <f>IF(OR(AH860="",AH860="",AH860=0),"",6.172/(AH860*24))</f>
        <v/>
      </c>
      <c r="AJ860" s="175">
        <f>IF(AND(ISNUMBER(AB860),ISNUMBER(AG860)),AB860-AG860,"")</f>
        <v/>
      </c>
      <c r="AK860" s="274" t="n"/>
      <c r="AL860" s="274" t="n">
        <v>58</v>
      </c>
      <c r="AM860" s="486" t="n"/>
      <c r="AN860" s="671">
        <f>IF(OR(AL860="",AM860="",AM860=0),"",AL860*6.172/(AM860*24))</f>
        <v/>
      </c>
      <c r="AO860" s="477">
        <f>IF(AND(AL860=AL859,AM860&lt;&gt;"",AM859&lt;&gt;""),AM860-AM859,"")</f>
        <v/>
      </c>
      <c r="AP860" s="274" t="n"/>
      <c r="AQ860" s="583" t="inlineStr"/>
      <c r="AR860" s="418">
        <f>IF(OR(AQ860="",AQ860="",AQ860=0),"",6.172/(AQ860*24))</f>
        <v/>
      </c>
      <c r="AS860" s="436">
        <f>IF(OR(NOT(ISNUMBER(C860)),NOT(ISNUMBER(AB860))),"",IF(AG860&lt;&gt;"",AG860,AB860)-C860)</f>
        <v/>
      </c>
      <c r="AT860" s="280" t="n"/>
      <c r="AU860" s="281">
        <f>IF($B860="","",TEXT($A860,"yyyymmdd")&amp;"_P"&amp;$C860&amp;"_C"&amp;$F860&amp;"_"&amp;TRIM(RIGHT(SUBSTITUTE(TRIM(SUBSTITUTE($L860,CHAR(160)," "))," ",REPT(" ",60)),60))&amp;IF($P860="","","-"&amp;TRIM(RIGHT(SUBSTITUTE(TRIM(SUBSTITUTE($P860,CHAR(160)," "))," ",REPT(" ",60)),60)))&amp;IF($T860="","","-"&amp;TRIM(RIGHT(SUBSTITUTE(TRIM(SUBSTITUTE($T860,CHAR(160)," "))," ",REPT(" ",60)),60)))&amp;".jpg")</f>
        <v/>
      </c>
    </row>
    <row r="861" ht="42" customHeight="1">
      <c r="A861" s="278" t="n">
        <v>28036</v>
      </c>
      <c r="B861" s="274" t="inlineStr">
        <is>
          <t>Hardie-Ferodo 1000 3 October, 1976</t>
        </is>
      </c>
      <c r="C861" s="274" t="inlineStr">
        <is>
          <t>DNF</t>
        </is>
      </c>
      <c r="D861" s="274" t="inlineStr">
        <is>
          <t>D - 3001cc - 6000cc</t>
        </is>
      </c>
      <c r="E861" s="274" t="n"/>
      <c r="F861" s="274" t="n">
        <v>4</v>
      </c>
      <c r="G861" s="274" t="inlineStr">
        <is>
          <t>Gown-Hindhaugh Engine Developments</t>
        </is>
      </c>
      <c r="H861" s="274" t="n"/>
      <c r="I861" s="274" t="n"/>
      <c r="J861" s="274" t="inlineStr">
        <is>
          <t>Holden LH Torana SL/R 5000 L34</t>
        </is>
      </c>
      <c r="K861" s="274" t="inlineStr">
        <is>
          <t>5044 V8</t>
        </is>
      </c>
      <c r="L861" s="274" t="inlineStr">
        <is>
          <t>Garth Wigston</t>
        </is>
      </c>
      <c r="M861" s="274" t="inlineStr">
        <is>
          <t>AUS</t>
        </is>
      </c>
      <c r="N861" s="698">
        <f>_xlfn.LET(_xlpm.d,_xlfn.XLOOKUP(L861,'[1]Birth Dates'!$A:$A,'[1]Birth Dates'!$B:$B,"",0),IF(_xlpm.d=0,"",_xlpm.d))</f>
        <v/>
      </c>
      <c r="O861" s="274">
        <f>IF(OR(N861="",A861="",NOT(ISNUMBER(N861)),N861&gt;A861),"",DATEDIF(N861,A861,"Y")&amp;" years, "&amp;DATEDIF(N861,A861,"YM")&amp;" months, "&amp;DATEDIF(N861,A861,"MD")&amp;" days")</f>
        <v/>
      </c>
      <c r="P861" s="274" t="inlineStr">
        <is>
          <t>Bruce Hindhaugh</t>
        </is>
      </c>
      <c r="Q861" s="274" t="inlineStr">
        <is>
          <t>AUS</t>
        </is>
      </c>
      <c r="R861" s="698">
        <f>_xlfn.LET(_xlpm.d,_xlfn.XLOOKUP(P861,'[1]Birth Dates'!$A:$A,'[1]Birth Dates'!$B:$B,"",0),IF(_xlpm.d=0,"",_xlpm.d))</f>
        <v/>
      </c>
      <c r="S861" s="274">
        <f>IF(OR(R861="",A861="",NOT(ISNUMBER(R861)),R861&gt;A861),"",DATEDIF(R861,A861,"Y")&amp;" years, "&amp;DATEDIF(R861,A861,"YM")&amp;" months, "&amp;DATEDIF(R861,A861,"MD")&amp;" days")</f>
        <v/>
      </c>
      <c r="T861" s="274" t="n"/>
      <c r="U861" s="274" t="n"/>
      <c r="V861" s="698">
        <f>_xlfn.LET(_xlpm.d,_xlfn.XLOOKUP(T861,'[1]Birth Dates'!$A:$A,'[1]Birth Dates'!$B:$B,"",0),IF(_xlpm.d=0,"",_xlpm.d))</f>
        <v/>
      </c>
      <c r="W861" s="274">
        <f>IF(OR(V861="",A861="",NOT(ISNUMBER(V861)),V861&gt;A861),"",DATEDIF(V861,A861,"Y")&amp;" years, "&amp;DATEDIF(V861,A861,"YM")&amp;" months, "&amp;DATEDIF(V861,A861,"MD")&amp;" days")</f>
        <v/>
      </c>
      <c r="X861" s="274" t="n"/>
      <c r="Y861" s="274" t="n"/>
      <c r="Z861" s="274" t="n"/>
      <c r="AA861" s="274" t="n"/>
      <c r="AB861" s="274" t="n">
        <v>12</v>
      </c>
      <c r="AC861" s="274" t="n"/>
      <c r="AD861" s="274" t="n"/>
      <c r="AE861" s="583" t="inlineStr">
        <is>
          <t>2:32.1000</t>
        </is>
      </c>
      <c r="AF861" s="418">
        <f>IF(OR(AE861="",AE861="",AE861=0),"",6.172/(AE861*24))</f>
        <v/>
      </c>
      <c r="AG861" s="279" t="n"/>
      <c r="AH861" s="583" t="inlineStr"/>
      <c r="AI861" s="418">
        <f>IF(OR(AH861="",AH861="",AH861=0),"",6.172/(AH861*24))</f>
        <v/>
      </c>
      <c r="AJ861" s="175">
        <f>IF(AND(ISNUMBER(AB861),ISNUMBER(AG861)),AB861-AG861,"")</f>
        <v/>
      </c>
      <c r="AK861" s="274" t="inlineStr">
        <is>
          <t>Cam Drive</t>
        </is>
      </c>
      <c r="AL861" s="274" t="n">
        <v>56</v>
      </c>
      <c r="AM861" s="486" t="n"/>
      <c r="AN861" s="671">
        <f>IF(OR(AL861="",AM861="",AM861=0),"",AL861*6.172/(AM861*24))</f>
        <v/>
      </c>
      <c r="AO861" s="477">
        <f>IF(AND(AL861=AL860,AM861&lt;&gt;"",AM860&lt;&gt;""),AM861-AM860,"")</f>
        <v/>
      </c>
      <c r="AP861" s="274" t="n"/>
      <c r="AQ861" s="583" t="inlineStr"/>
      <c r="AR861" s="418">
        <f>IF(OR(AQ861="",AQ861="",AQ861=0),"",6.172/(AQ861*24))</f>
        <v/>
      </c>
      <c r="AS861" s="436">
        <f>IF(OR(NOT(ISNUMBER(C861)),NOT(ISNUMBER(AB861))),"",IF(AG861&lt;&gt;"",AG861,AB861)-C861)</f>
        <v/>
      </c>
      <c r="AT861" s="280" t="n"/>
      <c r="AU861" s="281">
        <f>IF($B861="","",TEXT($A861,"yyyymmdd")&amp;"_P"&amp;$C861&amp;"_C"&amp;$F861&amp;"_"&amp;TRIM(RIGHT(SUBSTITUTE(TRIM(SUBSTITUTE($L861,CHAR(160)," "))," ",REPT(" ",60)),60))&amp;IF($P861="","","-"&amp;TRIM(RIGHT(SUBSTITUTE(TRIM(SUBSTITUTE($P861,CHAR(160)," "))," ",REPT(" ",60)),60)))&amp;IF($T861="","","-"&amp;TRIM(RIGHT(SUBSTITUTE(TRIM(SUBSTITUTE($T861,CHAR(160)," "))," ",REPT(" ",60)),60)))&amp;".jpg")</f>
        <v/>
      </c>
    </row>
    <row r="862" ht="42" customHeight="1">
      <c r="A862" s="278" t="n">
        <v>28036</v>
      </c>
      <c r="B862" s="274" t="inlineStr">
        <is>
          <t>Hardie-Ferodo 1000 3 October, 1976</t>
        </is>
      </c>
      <c r="C862" s="274" t="inlineStr">
        <is>
          <t>DNF</t>
        </is>
      </c>
      <c r="D862" s="274" t="inlineStr">
        <is>
          <t>B - 1301cc - 2000cc</t>
        </is>
      </c>
      <c r="E862" s="274" t="n"/>
      <c r="F862" s="274" t="n">
        <v>58</v>
      </c>
      <c r="G862" s="274" t="inlineStr">
        <is>
          <t>Brian Foley Pty Ltd</t>
        </is>
      </c>
      <c r="H862" s="274" t="n"/>
      <c r="I862" s="274" t="n"/>
      <c r="J862" s="274" t="inlineStr">
        <is>
          <t>Alfa Romeo Alfetta GTAm</t>
        </is>
      </c>
      <c r="K862" s="274" t="inlineStr">
        <is>
          <t>1985 L4</t>
        </is>
      </c>
      <c r="L862" s="274" t="inlineStr">
        <is>
          <t>Marie-Claude Charmasson</t>
        </is>
      </c>
      <c r="M862" s="274" t="inlineStr">
        <is>
          <t>FRA</t>
        </is>
      </c>
      <c r="N862" s="698">
        <f>_xlfn.LET(_xlpm.d,_xlfn.XLOOKUP(L862,'[1]Birth Dates'!$A:$A,'[1]Birth Dates'!$B:$B,"",0),IF(_xlpm.d=0,"",_xlpm.d))</f>
        <v/>
      </c>
      <c r="O862" s="274">
        <f>IF(OR(N862="",A862="",NOT(ISNUMBER(N862)),N862&gt;A862),"",DATEDIF(N862,A862,"Y")&amp;" years, "&amp;DATEDIF(N862,A862,"YM")&amp;" months, "&amp;DATEDIF(N862,A862,"MD")&amp;" days")</f>
        <v/>
      </c>
      <c r="P862" s="274" t="inlineStr">
        <is>
          <t>Christine Gibson</t>
        </is>
      </c>
      <c r="Q862" s="274" t="inlineStr">
        <is>
          <t>AUS</t>
        </is>
      </c>
      <c r="R862" s="698">
        <f>_xlfn.LET(_xlpm.d,_xlfn.XLOOKUP(P862,'[1]Birth Dates'!$A:$A,'[1]Birth Dates'!$B:$B,"",0),IF(_xlpm.d=0,"",_xlpm.d))</f>
        <v/>
      </c>
      <c r="S862" s="274">
        <f>IF(OR(R862="",A862="",NOT(ISNUMBER(R862)),R862&gt;A862),"",DATEDIF(R862,A862,"Y")&amp;" years, "&amp;DATEDIF(R862,A862,"YM")&amp;" months, "&amp;DATEDIF(R862,A862,"MD")&amp;" days")</f>
        <v/>
      </c>
      <c r="T862" s="274" t="n"/>
      <c r="U862" s="274" t="n"/>
      <c r="V862" s="698">
        <f>_xlfn.LET(_xlpm.d,_xlfn.XLOOKUP(T862,'[1]Birth Dates'!$A:$A,'[1]Birth Dates'!$B:$B,"",0),IF(_xlpm.d=0,"",_xlpm.d))</f>
        <v/>
      </c>
      <c r="W862" s="274">
        <f>IF(OR(V862="",A862="",NOT(ISNUMBER(V862)),V862&gt;A862),"",DATEDIF(V862,A862,"Y")&amp;" years, "&amp;DATEDIF(V862,A862,"YM")&amp;" months, "&amp;DATEDIF(V862,A862,"MD")&amp;" days")</f>
        <v/>
      </c>
      <c r="X862" s="274" t="n"/>
      <c r="Y862" s="274" t="n"/>
      <c r="Z862" s="274" t="n"/>
      <c r="AA862" s="274" t="n"/>
      <c r="AB862" s="274" t="n">
        <v>48</v>
      </c>
      <c r="AC862" s="274" t="n"/>
      <c r="AD862" s="274" t="n"/>
      <c r="AE862" s="583" t="inlineStr">
        <is>
          <t>2:53.8000</t>
        </is>
      </c>
      <c r="AF862" s="418">
        <f>IF(OR(AE862="",AE862="",AE862=0),"",6.172/(AE862*24))</f>
        <v/>
      </c>
      <c r="AG862" s="279" t="n"/>
      <c r="AH862" s="583" t="inlineStr"/>
      <c r="AI862" s="418">
        <f>IF(OR(AH862="",AH862="",AH862=0),"",6.172/(AH862*24))</f>
        <v/>
      </c>
      <c r="AJ862" s="175">
        <f>IF(AND(ISNUMBER(AB862),ISNUMBER(AG862)),AB862-AG862,"")</f>
        <v/>
      </c>
      <c r="AK862" s="274" t="inlineStr">
        <is>
          <t>Fuel Inj.</t>
        </is>
      </c>
      <c r="AL862" s="274" t="n">
        <v>52</v>
      </c>
      <c r="AM862" s="486" t="n"/>
      <c r="AN862" s="671">
        <f>IF(OR(AL862="",AM862="",AM862=0),"",AL862*6.172/(AM862*24))</f>
        <v/>
      </c>
      <c r="AO862" s="477">
        <f>IF(AND(AL862=AL861,AM862&lt;&gt;"",AM861&lt;&gt;""),AM862-AM861,"")</f>
        <v/>
      </c>
      <c r="AP862" s="274" t="n"/>
      <c r="AQ862" s="583" t="inlineStr"/>
      <c r="AR862" s="418">
        <f>IF(OR(AQ862="",AQ862="",AQ862=0),"",6.172/(AQ862*24))</f>
        <v/>
      </c>
      <c r="AS862" s="436">
        <f>IF(OR(NOT(ISNUMBER(C862)),NOT(ISNUMBER(AB862))),"",IF(AG862&lt;&gt;"",AG862,AB862)-C862)</f>
        <v/>
      </c>
      <c r="AT862" s="280" t="n"/>
      <c r="AU862" s="281">
        <f>IF($B862="","",TEXT($A862,"yyyymmdd")&amp;"_P"&amp;$C862&amp;"_C"&amp;$F862&amp;"_"&amp;TRIM(RIGHT(SUBSTITUTE(TRIM(SUBSTITUTE($L862,CHAR(160)," "))," ",REPT(" ",60)),60))&amp;IF($P862="","","-"&amp;TRIM(RIGHT(SUBSTITUTE(TRIM(SUBSTITUTE($P862,CHAR(160)," "))," ",REPT(" ",60)),60)))&amp;IF($T862="","","-"&amp;TRIM(RIGHT(SUBSTITUTE(TRIM(SUBSTITUTE($T862,CHAR(160)," "))," ",REPT(" ",60)),60)))&amp;".jpg")</f>
        <v/>
      </c>
    </row>
    <row r="863" ht="42" customHeight="1">
      <c r="A863" s="278" t="n">
        <v>28036</v>
      </c>
      <c r="B863" s="274" t="inlineStr">
        <is>
          <t>Hardie-Ferodo 1000 3 October, 1976</t>
        </is>
      </c>
      <c r="C863" s="274" t="inlineStr">
        <is>
          <t>DNF</t>
        </is>
      </c>
      <c r="D863" s="274" t="inlineStr">
        <is>
          <t>B - 1301cc - 2000cc</t>
        </is>
      </c>
      <c r="E863" s="274" t="n"/>
      <c r="F863" s="274" t="n">
        <v>52</v>
      </c>
      <c r="G863" s="274" t="inlineStr">
        <is>
          <t>Allan Nuttall</t>
        </is>
      </c>
      <c r="H863" s="274" t="n"/>
      <c r="I863" s="274" t="n"/>
      <c r="J863" s="274" t="inlineStr">
        <is>
          <t>Fiat 124 Sport</t>
        </is>
      </c>
      <c r="K863" s="274" t="inlineStr">
        <is>
          <t>1796 L4</t>
        </is>
      </c>
      <c r="L863" s="274" t="inlineStr">
        <is>
          <t>Allan Nuttall</t>
        </is>
      </c>
      <c r="M863" s="274" t="inlineStr">
        <is>
          <t>AUS</t>
        </is>
      </c>
      <c r="N863" s="698">
        <f>_xlfn.LET(_xlpm.d,_xlfn.XLOOKUP(L863,'[1]Birth Dates'!$A:$A,'[1]Birth Dates'!$B:$B,"",0),IF(_xlpm.d=0,"",_xlpm.d))</f>
        <v/>
      </c>
      <c r="O863" s="274">
        <f>IF(OR(N863="",A863="",NOT(ISNUMBER(N863)),N863&gt;A863),"",DATEDIF(N863,A863,"Y")&amp;" years, "&amp;DATEDIF(N863,A863,"YM")&amp;" months, "&amp;DATEDIF(N863,A863,"MD")&amp;" days")</f>
        <v/>
      </c>
      <c r="P863" s="274" t="inlineStr">
        <is>
          <t>Richard Bailey</t>
        </is>
      </c>
      <c r="Q863" s="274" t="inlineStr">
        <is>
          <t>AUS</t>
        </is>
      </c>
      <c r="R863" s="698">
        <f>_xlfn.LET(_xlpm.d,_xlfn.XLOOKUP(P863,'[1]Birth Dates'!$A:$A,'[1]Birth Dates'!$B:$B,"",0),IF(_xlpm.d=0,"",_xlpm.d))</f>
        <v/>
      </c>
      <c r="S863" s="274">
        <f>IF(OR(R863="",A863="",NOT(ISNUMBER(R863)),R863&gt;A863),"",DATEDIF(R863,A863,"Y")&amp;" years, "&amp;DATEDIF(R863,A863,"YM")&amp;" months, "&amp;DATEDIF(R863,A863,"MD")&amp;" days")</f>
        <v/>
      </c>
      <c r="T863" s="274" t="n"/>
      <c r="U863" s="274" t="n"/>
      <c r="V863" s="698">
        <f>_xlfn.LET(_xlpm.d,_xlfn.XLOOKUP(T863,'[1]Birth Dates'!$A:$A,'[1]Birth Dates'!$B:$B,"",0),IF(_xlpm.d=0,"",_xlpm.d))</f>
        <v/>
      </c>
      <c r="W863" s="274">
        <f>IF(OR(V863="",A863="",NOT(ISNUMBER(V863)),V863&gt;A863),"",DATEDIF(V863,A863,"Y")&amp;" years, "&amp;DATEDIF(V863,A863,"YM")&amp;" months, "&amp;DATEDIF(V863,A863,"MD")&amp;" days")</f>
        <v/>
      </c>
      <c r="X863" s="274" t="n"/>
      <c r="Y863" s="274" t="n"/>
      <c r="Z863" s="274" t="n"/>
      <c r="AA863" s="274" t="n"/>
      <c r="AB863" s="274" t="n">
        <v>46</v>
      </c>
      <c r="AC863" s="274" t="n"/>
      <c r="AD863" s="274" t="n"/>
      <c r="AE863" s="583" t="inlineStr">
        <is>
          <t>2:50.4000</t>
        </is>
      </c>
      <c r="AF863" s="418">
        <f>IF(OR(AE863="",AE863="",AE863=0),"",6.172/(AE863*24))</f>
        <v/>
      </c>
      <c r="AG863" s="279" t="n"/>
      <c r="AH863" s="583" t="inlineStr"/>
      <c r="AI863" s="418">
        <f>IF(OR(AH863="",AH863="",AH863=0),"",6.172/(AH863*24))</f>
        <v/>
      </c>
      <c r="AJ863" s="175">
        <f>IF(AND(ISNUMBER(AB863),ISNUMBER(AG863)),AB863-AG863,"")</f>
        <v/>
      </c>
      <c r="AK863" s="274" t="inlineStr">
        <is>
          <t>Sportclutch</t>
        </is>
      </c>
      <c r="AL863" s="274" t="n">
        <v>51</v>
      </c>
      <c r="AM863" s="486" t="n"/>
      <c r="AN863" s="671">
        <f>IF(OR(AL863="",AM863="",AM863=0),"",AL863*6.172/(AM863*24))</f>
        <v/>
      </c>
      <c r="AO863" s="477">
        <f>IF(AND(AL863=AL862,AM863&lt;&gt;"",AM862&lt;&gt;""),AM863-AM862,"")</f>
        <v/>
      </c>
      <c r="AP863" s="274" t="n"/>
      <c r="AQ863" s="583" t="inlineStr"/>
      <c r="AR863" s="418">
        <f>IF(OR(AQ863="",AQ863="",AQ863=0),"",6.172/(AQ863*24))</f>
        <v/>
      </c>
      <c r="AS863" s="436">
        <f>IF(OR(NOT(ISNUMBER(C863)),NOT(ISNUMBER(AB863))),"",IF(AG863&lt;&gt;"",AG863,AB863)-C863)</f>
        <v/>
      </c>
      <c r="AT863" s="280" t="n"/>
      <c r="AU863" s="281">
        <f>IF($B863="","",TEXT($A863,"yyyymmdd")&amp;"_P"&amp;$C863&amp;"_C"&amp;$F863&amp;"_"&amp;TRIM(RIGHT(SUBSTITUTE(TRIM(SUBSTITUTE($L863,CHAR(160)," "))," ",REPT(" ",60)),60))&amp;IF($P863="","","-"&amp;TRIM(RIGHT(SUBSTITUTE(TRIM(SUBSTITUTE($P863,CHAR(160)," "))," ",REPT(" ",60)),60)))&amp;IF($T863="","","-"&amp;TRIM(RIGHT(SUBSTITUTE(TRIM(SUBSTITUTE($T863,CHAR(160)," "))," ",REPT(" ",60)),60)))&amp;".jpg")</f>
        <v/>
      </c>
    </row>
    <row r="864" ht="42" customHeight="1">
      <c r="A864" s="278" t="n">
        <v>28036</v>
      </c>
      <c r="B864" s="274" t="inlineStr">
        <is>
          <t>Hardie-Ferodo 1000 3 October, 1976</t>
        </is>
      </c>
      <c r="C864" s="274" t="inlineStr">
        <is>
          <t>DNF</t>
        </is>
      </c>
      <c r="D864" s="274" t="inlineStr">
        <is>
          <t>B - 1301cc - 2000cc</t>
        </is>
      </c>
      <c r="E864" s="274" t="n"/>
      <c r="F864" s="274" t="n">
        <v>53</v>
      </c>
      <c r="G864" s="274" t="inlineStr">
        <is>
          <t>Lennox Motors</t>
        </is>
      </c>
      <c r="H864" s="274" t="n"/>
      <c r="I864" s="274" t="n"/>
      <c r="J864" s="274" t="inlineStr">
        <is>
          <t>Volkswagen Golf GTi</t>
        </is>
      </c>
      <c r="K864" s="274" t="inlineStr">
        <is>
          <t>1588 L4</t>
        </is>
      </c>
      <c r="L864" s="274" t="inlineStr">
        <is>
          <t>Chris Heyer</t>
        </is>
      </c>
      <c r="M864" s="274" t="inlineStr">
        <is>
          <t>AUS</t>
        </is>
      </c>
      <c r="N864" s="698">
        <f>_xlfn.LET(_xlpm.d,_xlfn.XLOOKUP(L864,'[1]Birth Dates'!$A:$A,'[1]Birth Dates'!$B:$B,"",0),IF(_xlpm.d=0,"",_xlpm.d))</f>
        <v/>
      </c>
      <c r="O864" s="274">
        <f>IF(OR(N864="",A864="",NOT(ISNUMBER(N864)),N864&gt;A864),"",DATEDIF(N864,A864,"Y")&amp;" years, "&amp;DATEDIF(N864,A864,"YM")&amp;" months, "&amp;DATEDIF(N864,A864,"MD")&amp;" days")</f>
        <v/>
      </c>
      <c r="P864" s="274" t="inlineStr">
        <is>
          <t>Peter Lander</t>
        </is>
      </c>
      <c r="Q864" s="274" t="inlineStr">
        <is>
          <t>AUS</t>
        </is>
      </c>
      <c r="R864" s="698">
        <f>_xlfn.LET(_xlpm.d,_xlfn.XLOOKUP(P864,'[1]Birth Dates'!$A:$A,'[1]Birth Dates'!$B:$B,"",0),IF(_xlpm.d=0,"",_xlpm.d))</f>
        <v/>
      </c>
      <c r="S864" s="274">
        <f>IF(OR(R864="",A864="",NOT(ISNUMBER(R864)),R864&gt;A864),"",DATEDIF(R864,A864,"Y")&amp;" years, "&amp;DATEDIF(R864,A864,"YM")&amp;" months, "&amp;DATEDIF(R864,A864,"MD")&amp;" days")</f>
        <v/>
      </c>
      <c r="T864" s="274" t="n"/>
      <c r="U864" s="274" t="n"/>
      <c r="V864" s="698">
        <f>_xlfn.LET(_xlpm.d,_xlfn.XLOOKUP(T864,'[1]Birth Dates'!$A:$A,'[1]Birth Dates'!$B:$B,"",0),IF(_xlpm.d=0,"",_xlpm.d))</f>
        <v/>
      </c>
      <c r="W864" s="274">
        <f>IF(OR(V864="",A864="",NOT(ISNUMBER(V864)),V864&gt;A864),"",DATEDIF(V864,A864,"Y")&amp;" years, "&amp;DATEDIF(V864,A864,"YM")&amp;" months, "&amp;DATEDIF(V864,A864,"MD")&amp;" days")</f>
        <v/>
      </c>
      <c r="X864" s="274" t="n"/>
      <c r="Y864" s="274" t="n"/>
      <c r="Z864" s="274" t="n"/>
      <c r="AA864" s="274" t="n"/>
      <c r="AB864" s="274" t="n">
        <v>45</v>
      </c>
      <c r="AC864" s="274" t="n"/>
      <c r="AD864" s="274" t="n"/>
      <c r="AE864" s="583" t="inlineStr">
        <is>
          <t>2:49.7000</t>
        </is>
      </c>
      <c r="AF864" s="418">
        <f>IF(OR(AE864="",AE864="",AE864=0),"",6.172/(AE864*24))</f>
        <v/>
      </c>
      <c r="AG864" s="279" t="n"/>
      <c r="AH864" s="583" t="inlineStr"/>
      <c r="AI864" s="418">
        <f>IF(OR(AH864="",AH864="",AH864=0),"",6.172/(AH864*24))</f>
        <v/>
      </c>
      <c r="AJ864" s="175">
        <f>IF(AND(ISNUMBER(AB864),ISNUMBER(AG864)),AB864-AG864,"")</f>
        <v/>
      </c>
      <c r="AK864" s="274" t="inlineStr">
        <is>
          <t>Cam Belt</t>
        </is>
      </c>
      <c r="AL864" s="274" t="n">
        <v>38</v>
      </c>
      <c r="AM864" s="486" t="n"/>
      <c r="AN864" s="671">
        <f>IF(OR(AL864="",AM864="",AM864=0),"",AL864*6.172/(AM864*24))</f>
        <v/>
      </c>
      <c r="AO864" s="477">
        <f>IF(AND(AL864=AL863,AM864&lt;&gt;"",AM863&lt;&gt;""),AM864-AM863,"")</f>
        <v/>
      </c>
      <c r="AP864" s="274" t="n"/>
      <c r="AQ864" s="583" t="inlineStr"/>
      <c r="AR864" s="418">
        <f>IF(OR(AQ864="",AQ864="",AQ864=0),"",6.172/(AQ864*24))</f>
        <v/>
      </c>
      <c r="AS864" s="436">
        <f>IF(OR(NOT(ISNUMBER(C864)),NOT(ISNUMBER(AB864))),"",IF(AG864&lt;&gt;"",AG864,AB864)-C864)</f>
        <v/>
      </c>
      <c r="AT864" s="280" t="n"/>
      <c r="AU864" s="281">
        <f>IF($B864="","",TEXT($A864,"yyyymmdd")&amp;"_P"&amp;$C864&amp;"_C"&amp;$F864&amp;"_"&amp;TRIM(RIGHT(SUBSTITUTE(TRIM(SUBSTITUTE($L864,CHAR(160)," "))," ",REPT(" ",60)),60))&amp;IF($P864="","","-"&amp;TRIM(RIGHT(SUBSTITUTE(TRIM(SUBSTITUTE($P864,CHAR(160)," "))," ",REPT(" ",60)),60)))&amp;IF($T864="","","-"&amp;TRIM(RIGHT(SUBSTITUTE(TRIM(SUBSTITUTE($T864,CHAR(160)," "))," ",REPT(" ",60)),60)))&amp;".jpg")</f>
        <v/>
      </c>
    </row>
    <row r="865" ht="42" customHeight="1">
      <c r="A865" s="278" t="n">
        <v>28036</v>
      </c>
      <c r="B865" s="274" t="inlineStr">
        <is>
          <t>Hardie-Ferodo 1000 3 October, 1976</t>
        </is>
      </c>
      <c r="C865" s="274" t="inlineStr">
        <is>
          <t>DNF</t>
        </is>
      </c>
      <c r="D865" s="274" t="inlineStr">
        <is>
          <t>D - 3001cc - 6000cc</t>
        </is>
      </c>
      <c r="E865" s="274" t="n"/>
      <c r="F865" s="274" t="n">
        <v>17</v>
      </c>
      <c r="G865" s="274" t="inlineStr">
        <is>
          <t>Esmonds Motors</t>
        </is>
      </c>
      <c r="H865" s="274" t="n"/>
      <c r="I865" s="274" t="n"/>
      <c r="J865" s="274" t="inlineStr">
        <is>
          <t>Holden LH Torana SL/R 5000 L34</t>
        </is>
      </c>
      <c r="K865" s="274" t="inlineStr">
        <is>
          <t>5044 V8</t>
        </is>
      </c>
      <c r="L865" s="274" t="inlineStr">
        <is>
          <t>Jack Brabham</t>
        </is>
      </c>
      <c r="M865" s="274" t="inlineStr">
        <is>
          <t>AUS</t>
        </is>
      </c>
      <c r="N865" s="698">
        <f>_xlfn.LET(_xlpm.d,_xlfn.XLOOKUP(L865,'[1]Birth Dates'!$A:$A,'[1]Birth Dates'!$B:$B,"",0),IF(_xlpm.d=0,"",_xlpm.d))</f>
        <v/>
      </c>
      <c r="O865" s="274">
        <f>IF(OR(N865="",A865="",NOT(ISNUMBER(N865)),N865&gt;A865),"",DATEDIF(N865,A865,"Y")&amp;" years, "&amp;DATEDIF(N865,A865,"YM")&amp;" months, "&amp;DATEDIF(N865,A865,"MD")&amp;" days")</f>
        <v/>
      </c>
      <c r="P865" s="274" t="inlineStr">
        <is>
          <t>Stirling Moss</t>
        </is>
      </c>
      <c r="Q865" s="274" t="inlineStr">
        <is>
          <t>GBR</t>
        </is>
      </c>
      <c r="R865" s="698">
        <f>_xlfn.LET(_xlpm.d,_xlfn.XLOOKUP(P865,'[1]Birth Dates'!$A:$A,'[1]Birth Dates'!$B:$B,"",0),IF(_xlpm.d=0,"",_xlpm.d))</f>
        <v/>
      </c>
      <c r="S865" s="274">
        <f>IF(OR(R865="",A865="",NOT(ISNUMBER(R865)),R865&gt;A865),"",DATEDIF(R865,A865,"Y")&amp;" years, "&amp;DATEDIF(R865,A865,"YM")&amp;" months, "&amp;DATEDIF(R865,A865,"MD")&amp;" days")</f>
        <v/>
      </c>
      <c r="T865" s="274" t="n"/>
      <c r="U865" s="274" t="n"/>
      <c r="V865" s="698">
        <f>_xlfn.LET(_xlpm.d,_xlfn.XLOOKUP(T865,'[1]Birth Dates'!$A:$A,'[1]Birth Dates'!$B:$B,"",0),IF(_xlpm.d=0,"",_xlpm.d))</f>
        <v/>
      </c>
      <c r="W865" s="274">
        <f>IF(OR(V865="",A865="",NOT(ISNUMBER(V865)),V865&gt;A865),"",DATEDIF(V865,A865,"Y")&amp;" years, "&amp;DATEDIF(V865,A865,"YM")&amp;" months, "&amp;DATEDIF(V865,A865,"MD")&amp;" days")</f>
        <v/>
      </c>
      <c r="X865" s="274" t="n"/>
      <c r="Y865" s="274" t="n"/>
      <c r="Z865" s="274" t="n"/>
      <c r="AA865" s="274" t="n"/>
      <c r="AB865" s="274" t="n">
        <v>10</v>
      </c>
      <c r="AC865" s="274" t="n"/>
      <c r="AD865" s="274" t="n"/>
      <c r="AE865" s="583" t="inlineStr">
        <is>
          <t>2:30.0000</t>
        </is>
      </c>
      <c r="AF865" s="418">
        <f>IF(OR(AE865="",AE865="",AE865=0),"",6.172/(AE865*24))</f>
        <v/>
      </c>
      <c r="AG865" s="279" t="n"/>
      <c r="AH865" s="583" t="inlineStr"/>
      <c r="AI865" s="418">
        <f>IF(OR(AH865="",AH865="",AH865=0),"",6.172/(AH865*24))</f>
        <v/>
      </c>
      <c r="AJ865" s="175">
        <f>IF(AND(ISNUMBER(AB865),ISNUMBER(AG865)),AB865-AG865,"")</f>
        <v/>
      </c>
      <c r="AK865" s="274" t="inlineStr">
        <is>
          <t>Valve</t>
        </is>
      </c>
      <c r="AL865" s="274" t="n">
        <v>37</v>
      </c>
      <c r="AM865" s="486" t="n"/>
      <c r="AN865" s="671">
        <f>IF(OR(AL865="",AM865="",AM865=0),"",AL865*6.172/(AM865*24))</f>
        <v/>
      </c>
      <c r="AO865" s="477">
        <f>IF(AND(AL865=AL864,AM865&lt;&gt;"",AM864&lt;&gt;""),AM865-AM864,"")</f>
        <v/>
      </c>
      <c r="AP865" s="274" t="n"/>
      <c r="AQ865" s="583" t="inlineStr"/>
      <c r="AR865" s="418">
        <f>IF(OR(AQ865="",AQ865="",AQ865=0),"",6.172/(AQ865*24))</f>
        <v/>
      </c>
      <c r="AS865" s="436">
        <f>IF(OR(NOT(ISNUMBER(C865)),NOT(ISNUMBER(AB865))),"",IF(AG865&lt;&gt;"",AG865,AB865)-C865)</f>
        <v/>
      </c>
      <c r="AT865" s="280" t="n"/>
      <c r="AU865" s="281">
        <f>IF($B865="","",TEXT($A865,"yyyymmdd")&amp;"_P"&amp;$C865&amp;"_C"&amp;$F865&amp;"_"&amp;TRIM(RIGHT(SUBSTITUTE(TRIM(SUBSTITUTE($L865,CHAR(160)," "))," ",REPT(" ",60)),60))&amp;IF($P865="","","-"&amp;TRIM(RIGHT(SUBSTITUTE(TRIM(SUBSTITUTE($P865,CHAR(160)," "))," ",REPT(" ",60)),60)))&amp;IF($T865="","","-"&amp;TRIM(RIGHT(SUBSTITUTE(TRIM(SUBSTITUTE($T865,CHAR(160)," "))," ",REPT(" ",60)),60)))&amp;".jpg")</f>
        <v/>
      </c>
    </row>
    <row r="866" ht="42" customHeight="1">
      <c r="A866" s="278" t="n">
        <v>28036</v>
      </c>
      <c r="B866" s="274" t="inlineStr">
        <is>
          <t>Hardie-Ferodo 1000 3 October, 1976</t>
        </is>
      </c>
      <c r="C866" s="274" t="inlineStr">
        <is>
          <t>DNF</t>
        </is>
      </c>
      <c r="D866" s="274" t="inlineStr">
        <is>
          <t>C - 2001cc - 3000cc</t>
        </is>
      </c>
      <c r="E866" s="274" t="n"/>
      <c r="F866" s="274" t="n">
        <v>32</v>
      </c>
      <c r="G866" s="274" t="inlineStr">
        <is>
          <t>Head Mod Engineering</t>
        </is>
      </c>
      <c r="H866" s="274" t="n"/>
      <c r="I866" s="274" t="n"/>
      <c r="J866" s="274" t="inlineStr">
        <is>
          <t>Ford Capri Mk.I</t>
        </is>
      </c>
      <c r="K866" s="274" t="inlineStr">
        <is>
          <t>2993 V6</t>
        </is>
      </c>
      <c r="L866" s="274" t="inlineStr">
        <is>
          <t>Lawrie Nelson</t>
        </is>
      </c>
      <c r="M866" s="274" t="inlineStr">
        <is>
          <t>AUS</t>
        </is>
      </c>
      <c r="N866" s="698">
        <f>_xlfn.LET(_xlpm.d,_xlfn.XLOOKUP(L866,'[1]Birth Dates'!$A:$A,'[1]Birth Dates'!$B:$B,"",0),IF(_xlpm.d=0,"",_xlpm.d))</f>
        <v/>
      </c>
      <c r="O866" s="274">
        <f>IF(OR(N866="",A866="",NOT(ISNUMBER(N866)),N866&gt;A866),"",DATEDIF(N866,A866,"Y")&amp;" years, "&amp;DATEDIF(N866,A866,"YM")&amp;" months, "&amp;DATEDIF(N866,A866,"MD")&amp;" days")</f>
        <v/>
      </c>
      <c r="P866" s="274" t="inlineStr">
        <is>
          <t>Nick Louis</t>
        </is>
      </c>
      <c r="Q866" s="274" t="inlineStr">
        <is>
          <t>AUS</t>
        </is>
      </c>
      <c r="R866" s="698">
        <f>_xlfn.LET(_xlpm.d,_xlfn.XLOOKUP(P866,'[1]Birth Dates'!$A:$A,'[1]Birth Dates'!$B:$B,"",0),IF(_xlpm.d=0,"",_xlpm.d))</f>
        <v/>
      </c>
      <c r="S866" s="274">
        <f>IF(OR(R866="",A866="",NOT(ISNUMBER(R866)),R866&gt;A866),"",DATEDIF(R866,A866,"Y")&amp;" years, "&amp;DATEDIF(R866,A866,"YM")&amp;" months, "&amp;DATEDIF(R866,A866,"MD")&amp;" days")</f>
        <v/>
      </c>
      <c r="T866" s="274" t="n"/>
      <c r="U866" s="274" t="n"/>
      <c r="V866" s="698">
        <f>_xlfn.LET(_xlpm.d,_xlfn.XLOOKUP(T866,'[1]Birth Dates'!$A:$A,'[1]Birth Dates'!$B:$B,"",0),IF(_xlpm.d=0,"",_xlpm.d))</f>
        <v/>
      </c>
      <c r="W866" s="274">
        <f>IF(OR(V866="",A866="",NOT(ISNUMBER(V866)),V866&gt;A866),"",DATEDIF(V866,A866,"Y")&amp;" years, "&amp;DATEDIF(V866,A866,"YM")&amp;" months, "&amp;DATEDIF(V866,A866,"MD")&amp;" days")</f>
        <v/>
      </c>
      <c r="X866" s="274" t="n"/>
      <c r="Y866" s="274" t="n"/>
      <c r="Z866" s="274" t="n"/>
      <c r="AA866" s="274" t="n"/>
      <c r="AB866" s="274" t="n">
        <v>24</v>
      </c>
      <c r="AC866" s="274" t="n"/>
      <c r="AD866" s="274" t="n"/>
      <c r="AE866" s="583" t="inlineStr">
        <is>
          <t>2:42.3000</t>
        </is>
      </c>
      <c r="AF866" s="418">
        <f>IF(OR(AE866="",AE866="",AE866=0),"",6.172/(AE866*24))</f>
        <v/>
      </c>
      <c r="AG866" s="279" t="n"/>
      <c r="AH866" s="583" t="inlineStr"/>
      <c r="AI866" s="418">
        <f>IF(OR(AH866="",AH866="",AH866=0),"",6.172/(AH866*24))</f>
        <v/>
      </c>
      <c r="AJ866" s="175">
        <f>IF(AND(ISNUMBER(AB866),ISNUMBER(AG866)),AB866-AG866,"")</f>
        <v/>
      </c>
      <c r="AK866" s="274" t="inlineStr">
        <is>
          <t>Accident</t>
        </is>
      </c>
      <c r="AL866" s="274" t="n">
        <v>32</v>
      </c>
      <c r="AM866" s="486" t="n"/>
      <c r="AN866" s="671">
        <f>IF(OR(AL866="",AM866="",AM866=0),"",AL866*6.172/(AM866*24))</f>
        <v/>
      </c>
      <c r="AO866" s="477">
        <f>IF(AND(AL866=AL865,AM866&lt;&gt;"",AM865&lt;&gt;""),AM866-AM865,"")</f>
        <v/>
      </c>
      <c r="AP866" s="274" t="n"/>
      <c r="AQ866" s="583" t="inlineStr"/>
      <c r="AR866" s="418">
        <f>IF(OR(AQ866="",AQ866="",AQ866=0),"",6.172/(AQ866*24))</f>
        <v/>
      </c>
      <c r="AS866" s="436">
        <f>IF(OR(NOT(ISNUMBER(C866)),NOT(ISNUMBER(AB866))),"",IF(AG866&lt;&gt;"",AG866,AB866)-C866)</f>
        <v/>
      </c>
      <c r="AT866" s="280" t="n"/>
      <c r="AU866" s="281">
        <f>IF($B866="","",TEXT($A866,"yyyymmdd")&amp;"_P"&amp;$C866&amp;"_C"&amp;$F866&amp;"_"&amp;TRIM(RIGHT(SUBSTITUTE(TRIM(SUBSTITUTE($L866,CHAR(160)," "))," ",REPT(" ",60)),60))&amp;IF($P866="","","-"&amp;TRIM(RIGHT(SUBSTITUTE(TRIM(SUBSTITUTE($P866,CHAR(160)," "))," ",REPT(" ",60)),60)))&amp;IF($T866="","","-"&amp;TRIM(RIGHT(SUBSTITUTE(TRIM(SUBSTITUTE($T866,CHAR(160)," "))," ",REPT(" ",60)),60)))&amp;".jpg")</f>
        <v/>
      </c>
    </row>
    <row r="867" ht="42" customHeight="1">
      <c r="A867" s="278" t="n">
        <v>28036</v>
      </c>
      <c r="B867" s="274" t="inlineStr">
        <is>
          <t>Hardie-Ferodo 1000 3 October, 1976</t>
        </is>
      </c>
      <c r="C867" s="274" t="inlineStr">
        <is>
          <t>DNF</t>
        </is>
      </c>
      <c r="D867" s="274" t="inlineStr">
        <is>
          <t>B - 1301cc - 2000cc</t>
        </is>
      </c>
      <c r="E867" s="274" t="n"/>
      <c r="F867" s="274" t="n">
        <v>49</v>
      </c>
      <c r="G867" s="274" t="inlineStr">
        <is>
          <t>Brian Wood Ford Pty Ltd</t>
        </is>
      </c>
      <c r="H867" s="274" t="n"/>
      <c r="I867" s="274" t="n"/>
      <c r="J867" s="274" t="inlineStr">
        <is>
          <t>Ford Escort RS2000 Mk.I</t>
        </is>
      </c>
      <c r="K867" s="274" t="inlineStr">
        <is>
          <t>1993 L4</t>
        </is>
      </c>
      <c r="L867" s="274" t="inlineStr">
        <is>
          <t>Rod Stevens</t>
        </is>
      </c>
      <c r="M867" s="274" t="inlineStr">
        <is>
          <t>AUS</t>
        </is>
      </c>
      <c r="N867" s="698">
        <f>_xlfn.LET(_xlpm.d,_xlfn.XLOOKUP(L867,'[1]Birth Dates'!$A:$A,'[1]Birth Dates'!$B:$B,"",0),IF(_xlpm.d=0,"",_xlpm.d))</f>
        <v/>
      </c>
      <c r="O867" s="274">
        <f>IF(OR(N867="",A867="",NOT(ISNUMBER(N867)),N867&gt;A867),"",DATEDIF(N867,A867,"Y")&amp;" years, "&amp;DATEDIF(N867,A867,"YM")&amp;" months, "&amp;DATEDIF(N867,A867,"MD")&amp;" days")</f>
        <v/>
      </c>
      <c r="P867" s="274" t="inlineStr">
        <is>
          <t>Jim Murcott</t>
        </is>
      </c>
      <c r="Q867" s="274" t="inlineStr">
        <is>
          <t>AUS</t>
        </is>
      </c>
      <c r="R867" s="698">
        <f>_xlfn.LET(_xlpm.d,_xlfn.XLOOKUP(P867,'[1]Birth Dates'!$A:$A,'[1]Birth Dates'!$B:$B,"",0),IF(_xlpm.d=0,"",_xlpm.d))</f>
        <v/>
      </c>
      <c r="S867" s="274">
        <f>IF(OR(R867="",A867="",NOT(ISNUMBER(R867)),R867&gt;A867),"",DATEDIF(R867,A867,"Y")&amp;" years, "&amp;DATEDIF(R867,A867,"YM")&amp;" months, "&amp;DATEDIF(R867,A867,"MD")&amp;" days")</f>
        <v/>
      </c>
      <c r="T867" s="274" t="n"/>
      <c r="U867" s="274" t="n"/>
      <c r="V867" s="698">
        <f>_xlfn.LET(_xlpm.d,_xlfn.XLOOKUP(T867,'[1]Birth Dates'!$A:$A,'[1]Birth Dates'!$B:$B,"",0),IF(_xlpm.d=0,"",_xlpm.d))</f>
        <v/>
      </c>
      <c r="W867" s="274">
        <f>IF(OR(V867="",A867="",NOT(ISNUMBER(V867)),V867&gt;A867),"",DATEDIF(V867,A867,"Y")&amp;" years, "&amp;DATEDIF(V867,A867,"YM")&amp;" months, "&amp;DATEDIF(V867,A867,"MD")&amp;" days")</f>
        <v/>
      </c>
      <c r="X867" s="274" t="n"/>
      <c r="Y867" s="274" t="n"/>
      <c r="Z867" s="274" t="n"/>
      <c r="AA867" s="274" t="n"/>
      <c r="AB867" s="274" t="n">
        <v>44</v>
      </c>
      <c r="AC867" s="274" t="n"/>
      <c r="AD867" s="274" t="n"/>
      <c r="AE867" s="583" t="inlineStr">
        <is>
          <t>2:49.4000</t>
        </is>
      </c>
      <c r="AF867" s="418">
        <f>IF(OR(AE867="",AE867="",AE867=0),"",6.172/(AE867*24))</f>
        <v/>
      </c>
      <c r="AG867" s="279" t="n"/>
      <c r="AH867" s="583" t="inlineStr"/>
      <c r="AI867" s="418">
        <f>IF(OR(AH867="",AH867="",AH867=0),"",6.172/(AH867*24))</f>
        <v/>
      </c>
      <c r="AJ867" s="175">
        <f>IF(AND(ISNUMBER(AB867),ISNUMBER(AG867)),AB867-AG867,"")</f>
        <v/>
      </c>
      <c r="AK867" s="274" t="inlineStr">
        <is>
          <t>Engine Miss</t>
        </is>
      </c>
      <c r="AL867" s="274" t="n">
        <v>28</v>
      </c>
      <c r="AM867" s="486" t="n"/>
      <c r="AN867" s="671">
        <f>IF(OR(AL867="",AM867="",AM867=0),"",AL867*6.172/(AM867*24))</f>
        <v/>
      </c>
      <c r="AO867" s="477">
        <f>IF(AND(AL867=AL866,AM867&lt;&gt;"",AM866&lt;&gt;""),AM867-AM866,"")</f>
        <v/>
      </c>
      <c r="AP867" s="274" t="n"/>
      <c r="AQ867" s="583" t="inlineStr"/>
      <c r="AR867" s="418">
        <f>IF(OR(AQ867="",AQ867="",AQ867=0),"",6.172/(AQ867*24))</f>
        <v/>
      </c>
      <c r="AS867" s="436">
        <f>IF(OR(NOT(ISNUMBER(C867)),NOT(ISNUMBER(AB867))),"",IF(AG867&lt;&gt;"",AG867,AB867)-C867)</f>
        <v/>
      </c>
      <c r="AT867" s="280" t="n"/>
      <c r="AU867" s="281">
        <f>IF($B867="","",TEXT($A867,"yyyymmdd")&amp;"_P"&amp;$C867&amp;"_C"&amp;$F867&amp;"_"&amp;TRIM(RIGHT(SUBSTITUTE(TRIM(SUBSTITUTE($L867,CHAR(160)," "))," ",REPT(" ",60)),60))&amp;IF($P867="","","-"&amp;TRIM(RIGHT(SUBSTITUTE(TRIM(SUBSTITUTE($P867,CHAR(160)," "))," ",REPT(" ",60)),60)))&amp;IF($T867="","","-"&amp;TRIM(RIGHT(SUBSTITUTE(TRIM(SUBSTITUTE($T867,CHAR(160)," "))," ",REPT(" ",60)),60)))&amp;".jpg")</f>
        <v/>
      </c>
    </row>
    <row r="868" ht="42" customHeight="1">
      <c r="A868" s="278" t="n">
        <v>28036</v>
      </c>
      <c r="B868" s="274" t="inlineStr">
        <is>
          <t>Hardie-Ferodo 1000 3 October, 1976</t>
        </is>
      </c>
      <c r="C868" s="274" t="inlineStr">
        <is>
          <t>DNF</t>
        </is>
      </c>
      <c r="D868" s="274" t="inlineStr">
        <is>
          <t>A - Up to 1300cc</t>
        </is>
      </c>
      <c r="E868" s="274" t="n"/>
      <c r="F868" s="274" t="n">
        <v>72</v>
      </c>
      <c r="G868" s="274" t="inlineStr">
        <is>
          <t>Caroline O'Shanesy</t>
        </is>
      </c>
      <c r="H868" s="274" t="n"/>
      <c r="I868" s="274" t="n"/>
      <c r="J868" s="274" t="inlineStr">
        <is>
          <t>Fiat 128 3P</t>
        </is>
      </c>
      <c r="K868" s="274" t="inlineStr">
        <is>
          <t>1290 L4</t>
        </is>
      </c>
      <c r="L868" s="274" t="inlineStr">
        <is>
          <t>Caroline O'Shanesy</t>
        </is>
      </c>
      <c r="M868" s="274" t="inlineStr">
        <is>
          <t>AUS</t>
        </is>
      </c>
      <c r="N868" s="698">
        <f>_xlfn.LET(_xlpm.d,_xlfn.XLOOKUP(L868,'[1]Birth Dates'!$A:$A,'[1]Birth Dates'!$B:$B,"",0),IF(_xlpm.d=0,"",_xlpm.d))</f>
        <v/>
      </c>
      <c r="O868" s="274">
        <f>IF(OR(N868="",A868="",NOT(ISNUMBER(N868)),N868&gt;A868),"",DATEDIF(N868,A868,"Y")&amp;" years, "&amp;DATEDIF(N868,A868,"YM")&amp;" months, "&amp;DATEDIF(N868,A868,"MD")&amp;" days")</f>
        <v/>
      </c>
      <c r="P868" s="274" t="inlineStr">
        <is>
          <t>Garry Leggatt</t>
        </is>
      </c>
      <c r="Q868" s="274" t="inlineStr">
        <is>
          <t>AUS</t>
        </is>
      </c>
      <c r="R868" s="698">
        <f>_xlfn.LET(_xlpm.d,_xlfn.XLOOKUP(P868,'[1]Birth Dates'!$A:$A,'[1]Birth Dates'!$B:$B,"",0),IF(_xlpm.d=0,"",_xlpm.d))</f>
        <v/>
      </c>
      <c r="S868" s="274">
        <f>IF(OR(R868="",A868="",NOT(ISNUMBER(R868)),R868&gt;A868),"",DATEDIF(R868,A868,"Y")&amp;" years, "&amp;DATEDIF(R868,A868,"YM")&amp;" months, "&amp;DATEDIF(R868,A868,"MD")&amp;" days")</f>
        <v/>
      </c>
      <c r="T868" s="274" t="n"/>
      <c r="U868" s="274" t="n"/>
      <c r="V868" s="698">
        <f>_xlfn.LET(_xlpm.d,_xlfn.XLOOKUP(T868,'[1]Birth Dates'!$A:$A,'[1]Birth Dates'!$B:$B,"",0),IF(_xlpm.d=0,"",_xlpm.d))</f>
        <v/>
      </c>
      <c r="W868" s="274">
        <f>IF(OR(V868="",A868="",NOT(ISNUMBER(V868)),V868&gt;A868),"",DATEDIF(V868,A868,"Y")&amp;" years, "&amp;DATEDIF(V868,A868,"YM")&amp;" months, "&amp;DATEDIF(V868,A868,"MD")&amp;" days")</f>
        <v/>
      </c>
      <c r="X868" s="274" t="n"/>
      <c r="Y868" s="274" t="n"/>
      <c r="Z868" s="274" t="n"/>
      <c r="AA868" s="274" t="n"/>
      <c r="AB868" s="274" t="n">
        <v>60</v>
      </c>
      <c r="AC868" s="274" t="n"/>
      <c r="AD868" s="274" t="n"/>
      <c r="AE868" s="583" t="inlineStr">
        <is>
          <t>3:05.0000</t>
        </is>
      </c>
      <c r="AF868" s="418">
        <f>IF(OR(AE868="",AE868="",AE868=0),"",6.172/(AE868*24))</f>
        <v/>
      </c>
      <c r="AG868" s="279" t="n"/>
      <c r="AH868" s="583" t="inlineStr"/>
      <c r="AI868" s="418">
        <f>IF(OR(AH868="",AH868="",AH868=0),"",6.172/(AH868*24))</f>
        <v/>
      </c>
      <c r="AJ868" s="175">
        <f>IF(AND(ISNUMBER(AB868),ISNUMBER(AG868)),AB868-AG868,"")</f>
        <v/>
      </c>
      <c r="AK868" s="274" t="inlineStr">
        <is>
          <t>Manifold</t>
        </is>
      </c>
      <c r="AL868" s="274" t="n">
        <v>27</v>
      </c>
      <c r="AM868" s="486" t="n"/>
      <c r="AN868" s="671">
        <f>IF(OR(AL868="",AM868="",AM868=0),"",AL868*6.172/(AM868*24))</f>
        <v/>
      </c>
      <c r="AO868" s="477">
        <f>IF(AND(AL868=AL867,AM868&lt;&gt;"",AM867&lt;&gt;""),AM868-AM867,"")</f>
        <v/>
      </c>
      <c r="AP868" s="274" t="n"/>
      <c r="AQ868" s="583" t="inlineStr"/>
      <c r="AR868" s="418">
        <f>IF(OR(AQ868="",AQ868="",AQ868=0),"",6.172/(AQ868*24))</f>
        <v/>
      </c>
      <c r="AS868" s="436">
        <f>IF(OR(NOT(ISNUMBER(C868)),NOT(ISNUMBER(AB868))),"",IF(AG868&lt;&gt;"",AG868,AB868)-C868)</f>
        <v/>
      </c>
      <c r="AT868" s="280" t="n"/>
      <c r="AU868" s="281">
        <f>IF($B868="","",TEXT($A868,"yyyymmdd")&amp;"_P"&amp;$C868&amp;"_C"&amp;$F868&amp;"_"&amp;TRIM(RIGHT(SUBSTITUTE(TRIM(SUBSTITUTE($L868,CHAR(160)," "))," ",REPT(" ",60)),60))&amp;IF($P868="","","-"&amp;TRIM(RIGHT(SUBSTITUTE(TRIM(SUBSTITUTE($P868,CHAR(160)," "))," ",REPT(" ",60)),60)))&amp;IF($T868="","","-"&amp;TRIM(RIGHT(SUBSTITUTE(TRIM(SUBSTITUTE($T868,CHAR(160)," "))," ",REPT(" ",60)),60)))&amp;".jpg")</f>
        <v/>
      </c>
    </row>
    <row r="869" ht="42" customHeight="1">
      <c r="A869" s="278" t="n">
        <v>28036</v>
      </c>
      <c r="B869" s="274" t="inlineStr">
        <is>
          <t>Hardie-Ferodo 1000 3 October, 1976</t>
        </is>
      </c>
      <c r="C869" s="274" t="inlineStr">
        <is>
          <t>DNF</t>
        </is>
      </c>
      <c r="D869" s="274" t="inlineStr">
        <is>
          <t>B - 1301cc - 2000cc</t>
        </is>
      </c>
      <c r="E869" s="274" t="n"/>
      <c r="F869" s="274" t="n">
        <v>43</v>
      </c>
      <c r="G869" s="274" t="inlineStr">
        <is>
          <t>Bob Holden - Shell Sport</t>
        </is>
      </c>
      <c r="H869" s="274" t="n"/>
      <c r="I869" s="274" t="n"/>
      <c r="J869" s="274" t="inlineStr">
        <is>
          <t>Ford Escort RS2000 Mk.II</t>
        </is>
      </c>
      <c r="K869" s="274" t="inlineStr">
        <is>
          <t>1993 L4</t>
        </is>
      </c>
      <c r="L869" s="274" t="inlineStr">
        <is>
          <t>Bob Holden</t>
        </is>
      </c>
      <c r="M869" s="274" t="inlineStr">
        <is>
          <t>AUS</t>
        </is>
      </c>
      <c r="N869" s="698">
        <f>_xlfn.LET(_xlpm.d,_xlfn.XLOOKUP(L869,'[1]Birth Dates'!$A:$A,'[1]Birth Dates'!$B:$B,"",0),IF(_xlpm.d=0,"",_xlpm.d))</f>
        <v/>
      </c>
      <c r="O869" s="274">
        <f>IF(OR(N869="",A869="",NOT(ISNUMBER(N869)),N869&gt;A869),"",DATEDIF(N869,A869,"Y")&amp;" years, "&amp;DATEDIF(N869,A869,"YM")&amp;" months, "&amp;DATEDIF(N869,A869,"MD")&amp;" days")</f>
        <v/>
      </c>
      <c r="P869" s="274" t="inlineStr">
        <is>
          <t>Ray Cutchie</t>
        </is>
      </c>
      <c r="Q869" s="274" t="inlineStr">
        <is>
          <t>AUS</t>
        </is>
      </c>
      <c r="R869" s="698">
        <f>_xlfn.LET(_xlpm.d,_xlfn.XLOOKUP(P869,'[1]Birth Dates'!$A:$A,'[1]Birth Dates'!$B:$B,"",0),IF(_xlpm.d=0,"",_xlpm.d))</f>
        <v/>
      </c>
      <c r="S869" s="274">
        <f>IF(OR(R869="",A869="",NOT(ISNUMBER(R869)),R869&gt;A869),"",DATEDIF(R869,A869,"Y")&amp;" years, "&amp;DATEDIF(R869,A869,"YM")&amp;" months, "&amp;DATEDIF(R869,A869,"MD")&amp;" days")</f>
        <v/>
      </c>
      <c r="T869" s="274" t="n"/>
      <c r="U869" s="274" t="n"/>
      <c r="V869" s="698">
        <f>_xlfn.LET(_xlpm.d,_xlfn.XLOOKUP(T869,'[1]Birth Dates'!$A:$A,'[1]Birth Dates'!$B:$B,"",0),IF(_xlpm.d=0,"",_xlpm.d))</f>
        <v/>
      </c>
      <c r="W869" s="274">
        <f>IF(OR(V869="",A869="",NOT(ISNUMBER(V869)),V869&gt;A869),"",DATEDIF(V869,A869,"Y")&amp;" years, "&amp;DATEDIF(V869,A869,"YM")&amp;" months, "&amp;DATEDIF(V869,A869,"MD")&amp;" days")</f>
        <v/>
      </c>
      <c r="X869" s="274" t="n"/>
      <c r="Y869" s="274" t="n"/>
      <c r="Z869" s="274" t="n"/>
      <c r="AA869" s="274" t="n"/>
      <c r="AB869" s="274" t="n">
        <v>43</v>
      </c>
      <c r="AC869" s="274" t="n"/>
      <c r="AD869" s="274" t="n"/>
      <c r="AE869" s="583" t="inlineStr">
        <is>
          <t>2:49.2000</t>
        </is>
      </c>
      <c r="AF869" s="418">
        <f>IF(OR(AE869="",AE869="",AE869=0),"",6.172/(AE869*24))</f>
        <v/>
      </c>
      <c r="AG869" s="279" t="n"/>
      <c r="AH869" s="583" t="inlineStr"/>
      <c r="AI869" s="418">
        <f>IF(OR(AH869="",AH869="",AH869=0),"",6.172/(AH869*24))</f>
        <v/>
      </c>
      <c r="AJ869" s="175">
        <f>IF(AND(ISNUMBER(AB869),ISNUMBER(AG869)),AB869-AG869,"")</f>
        <v/>
      </c>
      <c r="AK869" s="274" t="inlineStr">
        <is>
          <t>Gearbox</t>
        </is>
      </c>
      <c r="AL869" s="274" t="n">
        <v>23</v>
      </c>
      <c r="AM869" s="486" t="n"/>
      <c r="AN869" s="671">
        <f>IF(OR(AL869="",AM869="",AM869=0),"",AL869*6.172/(AM869*24))</f>
        <v/>
      </c>
      <c r="AO869" s="477">
        <f>IF(AND(AL869=AL868,AM869&lt;&gt;"",AM868&lt;&gt;""),AM869-AM868,"")</f>
        <v/>
      </c>
      <c r="AP869" s="274" t="n"/>
      <c r="AQ869" s="583" t="inlineStr"/>
      <c r="AR869" s="418">
        <f>IF(OR(AQ869="",AQ869="",AQ869=0),"",6.172/(AQ869*24))</f>
        <v/>
      </c>
      <c r="AS869" s="436">
        <f>IF(OR(NOT(ISNUMBER(C869)),NOT(ISNUMBER(AB869))),"",IF(AG869&lt;&gt;"",AG869,AB869)-C869)</f>
        <v/>
      </c>
      <c r="AT869" s="280" t="n"/>
      <c r="AU869" s="281">
        <f>IF($B869="","",TEXT($A869,"yyyymmdd")&amp;"_P"&amp;$C869&amp;"_C"&amp;$F869&amp;"_"&amp;TRIM(RIGHT(SUBSTITUTE(TRIM(SUBSTITUTE($L869,CHAR(160)," "))," ",REPT(" ",60)),60))&amp;IF($P869="","","-"&amp;TRIM(RIGHT(SUBSTITUTE(TRIM(SUBSTITUTE($P869,CHAR(160)," "))," ",REPT(" ",60)),60)))&amp;IF($T869="","","-"&amp;TRIM(RIGHT(SUBSTITUTE(TRIM(SUBSTITUTE($T869,CHAR(160)," "))," ",REPT(" ",60)),60)))&amp;".jpg")</f>
        <v/>
      </c>
    </row>
    <row r="870" ht="42" customHeight="1">
      <c r="A870" s="278" t="n">
        <v>28036</v>
      </c>
      <c r="B870" s="274" t="inlineStr">
        <is>
          <t>Hardie-Ferodo 1000 3 October, 1976</t>
        </is>
      </c>
      <c r="C870" s="274" t="inlineStr">
        <is>
          <t>DNF</t>
        </is>
      </c>
      <c r="D870" s="274" t="inlineStr">
        <is>
          <t>A - Up to 1300cc</t>
        </is>
      </c>
      <c r="E870" s="274" t="n"/>
      <c r="F870" s="274" t="n">
        <v>69</v>
      </c>
      <c r="G870" s="274" t="inlineStr">
        <is>
          <t>Ken Harrison - Shell Sport</t>
        </is>
      </c>
      <c r="H870" s="274" t="n"/>
      <c r="I870" s="274" t="n"/>
      <c r="J870" s="274" t="inlineStr">
        <is>
          <t>Ford Escort 1300 Mk.I</t>
        </is>
      </c>
      <c r="K870" s="274" t="inlineStr">
        <is>
          <t>1298 L4</t>
        </is>
      </c>
      <c r="L870" s="274" t="inlineStr">
        <is>
          <t>Ken Harrison</t>
        </is>
      </c>
      <c r="M870" s="274" t="inlineStr">
        <is>
          <t>AUS</t>
        </is>
      </c>
      <c r="N870" s="698">
        <f>_xlfn.LET(_xlpm.d,_xlfn.XLOOKUP(L870,'[1]Birth Dates'!$A:$A,'[1]Birth Dates'!$B:$B,"",0),IF(_xlpm.d=0,"",_xlpm.d))</f>
        <v/>
      </c>
      <c r="O870" s="274">
        <f>IF(OR(N870="",A870="",NOT(ISNUMBER(N870)),N870&gt;A870),"",DATEDIF(N870,A870,"Y")&amp;" years, "&amp;DATEDIF(N870,A870,"YM")&amp;" months, "&amp;DATEDIF(N870,A870,"MD")&amp;" days")</f>
        <v/>
      </c>
      <c r="P870" s="274" t="inlineStr">
        <is>
          <t>David Turnbull</t>
        </is>
      </c>
      <c r="Q870" s="274" t="inlineStr">
        <is>
          <t>AUS</t>
        </is>
      </c>
      <c r="R870" s="698">
        <f>_xlfn.LET(_xlpm.d,_xlfn.XLOOKUP(P870,'[1]Birth Dates'!$A:$A,'[1]Birth Dates'!$B:$B,"",0),IF(_xlpm.d=0,"",_xlpm.d))</f>
        <v/>
      </c>
      <c r="S870" s="274">
        <f>IF(OR(R870="",A870="",NOT(ISNUMBER(R870)),R870&gt;A870),"",DATEDIF(R870,A870,"Y")&amp;" years, "&amp;DATEDIF(R870,A870,"YM")&amp;" months, "&amp;DATEDIF(R870,A870,"MD")&amp;" days")</f>
        <v/>
      </c>
      <c r="T870" s="274" t="n"/>
      <c r="U870" s="274" t="n"/>
      <c r="V870" s="698">
        <f>_xlfn.LET(_xlpm.d,_xlfn.XLOOKUP(T870,'[1]Birth Dates'!$A:$A,'[1]Birth Dates'!$B:$B,"",0),IF(_xlpm.d=0,"",_xlpm.d))</f>
        <v/>
      </c>
      <c r="W870" s="274">
        <f>IF(OR(V870="",A870="",NOT(ISNUMBER(V870)),V870&gt;A870),"",DATEDIF(V870,A870,"Y")&amp;" years, "&amp;DATEDIF(V870,A870,"YM")&amp;" months, "&amp;DATEDIF(V870,A870,"MD")&amp;" days")</f>
        <v/>
      </c>
      <c r="X870" s="274" t="n"/>
      <c r="Y870" s="274" t="n"/>
      <c r="Z870" s="274" t="n"/>
      <c r="AA870" s="274" t="n"/>
      <c r="AB870" s="274" t="n">
        <v>54</v>
      </c>
      <c r="AC870" s="274" t="n"/>
      <c r="AD870" s="274" t="n"/>
      <c r="AE870" s="583" t="inlineStr">
        <is>
          <t>3:03.0000</t>
        </is>
      </c>
      <c r="AF870" s="418">
        <f>IF(OR(AE870="",AE870="",AE870=0),"",6.172/(AE870*24))</f>
        <v/>
      </c>
      <c r="AG870" s="279" t="n"/>
      <c r="AH870" s="583" t="inlineStr"/>
      <c r="AI870" s="418">
        <f>IF(OR(AH870="",AH870="",AH870=0),"",6.172/(AH870*24))</f>
        <v/>
      </c>
      <c r="AJ870" s="175">
        <f>IF(AND(ISNUMBER(AB870),ISNUMBER(AG870)),AB870-AG870,"")</f>
        <v/>
      </c>
      <c r="AK870" s="274" t="inlineStr">
        <is>
          <t>Manifold</t>
        </is>
      </c>
      <c r="AL870" s="274" t="n">
        <v>22</v>
      </c>
      <c r="AM870" s="486" t="n"/>
      <c r="AN870" s="671">
        <f>IF(OR(AL870="",AM870="",AM870=0),"",AL870*6.172/(AM870*24))</f>
        <v/>
      </c>
      <c r="AO870" s="477">
        <f>IF(AND(AL870=AL869,AM870&lt;&gt;"",AM869&lt;&gt;""),AM870-AM869,"")</f>
        <v/>
      </c>
      <c r="AP870" s="274" t="n"/>
      <c r="AQ870" s="583" t="inlineStr"/>
      <c r="AR870" s="418">
        <f>IF(OR(AQ870="",AQ870="",AQ870=0),"",6.172/(AQ870*24))</f>
        <v/>
      </c>
      <c r="AS870" s="436">
        <f>IF(OR(NOT(ISNUMBER(C870)),NOT(ISNUMBER(AB870))),"",IF(AG870&lt;&gt;"",AG870,AB870)-C870)</f>
        <v/>
      </c>
      <c r="AT870" s="280" t="n"/>
      <c r="AU870" s="281">
        <f>IF($B870="","",TEXT($A870,"yyyymmdd")&amp;"_P"&amp;$C870&amp;"_C"&amp;$F870&amp;"_"&amp;TRIM(RIGHT(SUBSTITUTE(TRIM(SUBSTITUTE($L870,CHAR(160)," "))," ",REPT(" ",60)),60))&amp;IF($P870="","","-"&amp;TRIM(RIGHT(SUBSTITUTE(TRIM(SUBSTITUTE($P870,CHAR(160)," "))," ",REPT(" ",60)),60)))&amp;IF($T870="","","-"&amp;TRIM(RIGHT(SUBSTITUTE(TRIM(SUBSTITUTE($T870,CHAR(160)," "))," ",REPT(" ",60)),60)))&amp;".jpg")</f>
        <v/>
      </c>
    </row>
    <row r="871" ht="42" customHeight="1">
      <c r="A871" s="278" t="n">
        <v>28036</v>
      </c>
      <c r="B871" s="274" t="inlineStr">
        <is>
          <t>Hardie-Ferodo 1000 3 October, 1976</t>
        </is>
      </c>
      <c r="C871" s="274" t="inlineStr">
        <is>
          <t>DNF</t>
        </is>
      </c>
      <c r="D871" s="274" t="inlineStr">
        <is>
          <t>A - Up to 1300cc</t>
        </is>
      </c>
      <c r="E871" s="274" t="n"/>
      <c r="F871" s="274" t="n">
        <v>70</v>
      </c>
      <c r="G871" s="274" t="inlineStr">
        <is>
          <t>Blackwood Cars Pty Ltd</t>
        </is>
      </c>
      <c r="H871" s="274" t="n"/>
      <c r="I871" s="274" t="n"/>
      <c r="J871" s="274" t="inlineStr">
        <is>
          <t>Volkswagen Passat</t>
        </is>
      </c>
      <c r="K871" s="274" t="inlineStr">
        <is>
          <t>1297 L4</t>
        </is>
      </c>
      <c r="L871" s="274" t="inlineStr">
        <is>
          <t>Bernie Stack</t>
        </is>
      </c>
      <c r="M871" s="274" t="inlineStr">
        <is>
          <t>AUS</t>
        </is>
      </c>
      <c r="N871" s="698">
        <f>_xlfn.LET(_xlpm.d,_xlfn.XLOOKUP(L871,'[1]Birth Dates'!$A:$A,'[1]Birth Dates'!$B:$B,"",0),IF(_xlpm.d=0,"",_xlpm.d))</f>
        <v/>
      </c>
      <c r="O871" s="274">
        <f>IF(OR(N871="",A871="",NOT(ISNUMBER(N871)),N871&gt;A871),"",DATEDIF(N871,A871,"Y")&amp;" years, "&amp;DATEDIF(N871,A871,"YM")&amp;" months, "&amp;DATEDIF(N871,A871,"MD")&amp;" days")</f>
        <v/>
      </c>
      <c r="P871" s="274" t="inlineStr">
        <is>
          <t>Keith Poole</t>
        </is>
      </c>
      <c r="Q871" s="274" t="inlineStr">
        <is>
          <t>AUS</t>
        </is>
      </c>
      <c r="R871" s="698">
        <f>_xlfn.LET(_xlpm.d,_xlfn.XLOOKUP(P871,'[1]Birth Dates'!$A:$A,'[1]Birth Dates'!$B:$B,"",0),IF(_xlpm.d=0,"",_xlpm.d))</f>
        <v/>
      </c>
      <c r="S871" s="274">
        <f>IF(OR(R871="",A871="",NOT(ISNUMBER(R871)),R871&gt;A871),"",DATEDIF(R871,A871,"Y")&amp;" years, "&amp;DATEDIF(R871,A871,"YM")&amp;" months, "&amp;DATEDIF(R871,A871,"MD")&amp;" days")</f>
        <v/>
      </c>
      <c r="T871" s="274" t="n"/>
      <c r="U871" s="274" t="n"/>
      <c r="V871" s="698">
        <f>_xlfn.LET(_xlpm.d,_xlfn.XLOOKUP(T871,'[1]Birth Dates'!$A:$A,'[1]Birth Dates'!$B:$B,"",0),IF(_xlpm.d=0,"",_xlpm.d))</f>
        <v/>
      </c>
      <c r="W871" s="274">
        <f>IF(OR(V871="",A871="",NOT(ISNUMBER(V871)),V871&gt;A871),"",DATEDIF(V871,A871,"Y")&amp;" years, "&amp;DATEDIF(V871,A871,"YM")&amp;" months, "&amp;DATEDIF(V871,A871,"MD")&amp;" days")</f>
        <v/>
      </c>
      <c r="X871" s="274" t="n"/>
      <c r="Y871" s="274" t="n"/>
      <c r="Z871" s="274" t="n"/>
      <c r="AA871" s="274" t="n"/>
      <c r="AB871" s="274" t="n">
        <v>50</v>
      </c>
      <c r="AC871" s="274" t="n"/>
      <c r="AD871" s="274" t="n"/>
      <c r="AE871" s="583" t="inlineStr">
        <is>
          <t>3:02.5000</t>
        </is>
      </c>
      <c r="AF871" s="418">
        <f>IF(OR(AE871="",AE871="",AE871=0),"",6.172/(AE871*24))</f>
        <v/>
      </c>
      <c r="AG871" s="279" t="n"/>
      <c r="AH871" s="583" t="inlineStr"/>
      <c r="AI871" s="418">
        <f>IF(OR(AH871="",AH871="",AH871=0),"",6.172/(AH871*24))</f>
        <v/>
      </c>
      <c r="AJ871" s="175">
        <f>IF(AND(ISNUMBER(AB871),ISNUMBER(AG871)),AB871-AG871,"")</f>
        <v/>
      </c>
      <c r="AK871" s="274" t="inlineStr">
        <is>
          <t>Wishbone</t>
        </is>
      </c>
      <c r="AL871" s="274" t="n">
        <v>19</v>
      </c>
      <c r="AM871" s="486" t="n"/>
      <c r="AN871" s="671">
        <f>IF(OR(AL871="",AM871="",AM871=0),"",AL871*6.172/(AM871*24))</f>
        <v/>
      </c>
      <c r="AO871" s="477">
        <f>IF(AND(AL871=AL870,AM871&lt;&gt;"",AM870&lt;&gt;""),AM871-AM870,"")</f>
        <v/>
      </c>
      <c r="AP871" s="274" t="n"/>
      <c r="AQ871" s="583" t="inlineStr"/>
      <c r="AR871" s="418">
        <f>IF(OR(AQ871="",AQ871="",AQ871=0),"",6.172/(AQ871*24))</f>
        <v/>
      </c>
      <c r="AS871" s="436">
        <f>IF(OR(NOT(ISNUMBER(C871)),NOT(ISNUMBER(AB871))),"",IF(AG871&lt;&gt;"",AG871,AB871)-C871)</f>
        <v/>
      </c>
      <c r="AT871" s="280" t="n"/>
      <c r="AU871" s="281">
        <f>IF($B871="","",TEXT($A871,"yyyymmdd")&amp;"_P"&amp;$C871&amp;"_C"&amp;$F871&amp;"_"&amp;TRIM(RIGHT(SUBSTITUTE(TRIM(SUBSTITUTE($L871,CHAR(160)," "))," ",REPT(" ",60)),60))&amp;IF($P871="","","-"&amp;TRIM(RIGHT(SUBSTITUTE(TRIM(SUBSTITUTE($P871,CHAR(160)," "))," ",REPT(" ",60)),60)))&amp;IF($T871="","","-"&amp;TRIM(RIGHT(SUBSTITUTE(TRIM(SUBSTITUTE($T871,CHAR(160)," "))," ",REPT(" ",60)),60)))&amp;".jpg")</f>
        <v/>
      </c>
    </row>
    <row r="872" ht="42" customHeight="1">
      <c r="A872" s="278" t="n">
        <v>28036</v>
      </c>
      <c r="B872" s="274" t="inlineStr">
        <is>
          <t>Hardie-Ferodo 1000 3 October, 1976</t>
        </is>
      </c>
      <c r="C872" s="274" t="inlineStr">
        <is>
          <t>DNF</t>
        </is>
      </c>
      <c r="D872" s="274" t="inlineStr">
        <is>
          <t>B - 1301cc - 2000cc</t>
        </is>
      </c>
      <c r="E872" s="274" t="n"/>
      <c r="F872" s="274" t="n">
        <v>57</v>
      </c>
      <c r="G872" s="274" t="inlineStr">
        <is>
          <t>Ralph Radburn</t>
        </is>
      </c>
      <c r="H872" s="274" t="n"/>
      <c r="I872" s="274" t="n"/>
      <c r="J872" s="274" t="inlineStr">
        <is>
          <t>BMW 2002Tii</t>
        </is>
      </c>
      <c r="K872" s="274" t="inlineStr">
        <is>
          <t>1990 L4</t>
        </is>
      </c>
      <c r="L872" s="274" t="inlineStr">
        <is>
          <t>Ralph Radburn</t>
        </is>
      </c>
      <c r="M872" s="274" t="inlineStr">
        <is>
          <t>AUS</t>
        </is>
      </c>
      <c r="N872" s="698">
        <f>_xlfn.LET(_xlpm.d,_xlfn.XLOOKUP(L872,'[1]Birth Dates'!$A:$A,'[1]Birth Dates'!$B:$B,"",0),IF(_xlpm.d=0,"",_xlpm.d))</f>
        <v/>
      </c>
      <c r="O872" s="274">
        <f>IF(OR(N872="",A872="",NOT(ISNUMBER(N872)),N872&gt;A872),"",DATEDIF(N872,A872,"Y")&amp;" years, "&amp;DATEDIF(N872,A872,"YM")&amp;" months, "&amp;DATEDIF(N872,A872,"MD")&amp;" days")</f>
        <v/>
      </c>
      <c r="P872" s="274" t="inlineStr">
        <is>
          <t>Peter Williamson</t>
        </is>
      </c>
      <c r="Q872" s="274" t="inlineStr">
        <is>
          <t>AUS</t>
        </is>
      </c>
      <c r="R872" s="698">
        <f>_xlfn.LET(_xlpm.d,_xlfn.XLOOKUP(P872,'[1]Birth Dates'!$A:$A,'[1]Birth Dates'!$B:$B,"",0),IF(_xlpm.d=0,"",_xlpm.d))</f>
        <v/>
      </c>
      <c r="S872" s="274">
        <f>IF(OR(R872="",A872="",NOT(ISNUMBER(R872)),R872&gt;A872),"",DATEDIF(R872,A872,"Y")&amp;" years, "&amp;DATEDIF(R872,A872,"YM")&amp;" months, "&amp;DATEDIF(R872,A872,"MD")&amp;" days")</f>
        <v/>
      </c>
      <c r="T872" s="274" t="n"/>
      <c r="U872" s="274" t="n"/>
      <c r="V872" s="698">
        <f>_xlfn.LET(_xlpm.d,_xlfn.XLOOKUP(T872,'[1]Birth Dates'!$A:$A,'[1]Birth Dates'!$B:$B,"",0),IF(_xlpm.d=0,"",_xlpm.d))</f>
        <v/>
      </c>
      <c r="W872" s="274">
        <f>IF(OR(V872="",A872="",NOT(ISNUMBER(V872)),V872&gt;A872),"",DATEDIF(V872,A872,"Y")&amp;" years, "&amp;DATEDIF(V872,A872,"YM")&amp;" months, "&amp;DATEDIF(V872,A872,"MD")&amp;" days")</f>
        <v/>
      </c>
      <c r="X872" s="274" t="n"/>
      <c r="Y872" s="274" t="n"/>
      <c r="Z872" s="274" t="n"/>
      <c r="AA872" s="274" t="n"/>
      <c r="AB872" s="274" t="n">
        <v>27</v>
      </c>
      <c r="AC872" s="274" t="n"/>
      <c r="AD872" s="274" t="n"/>
      <c r="AE872" s="583" t="inlineStr">
        <is>
          <t>2:42.8000</t>
        </is>
      </c>
      <c r="AF872" s="418">
        <f>IF(OR(AE872="",AE872="",AE872=0),"",6.172/(AE872*24))</f>
        <v/>
      </c>
      <c r="AG872" s="279" t="n"/>
      <c r="AH872" s="583" t="inlineStr"/>
      <c r="AI872" s="418">
        <f>IF(OR(AH872="",AH872="",AH872=0),"",6.172/(AH872*24))</f>
        <v/>
      </c>
      <c r="AJ872" s="175">
        <f>IF(AND(ISNUMBER(AB872),ISNUMBER(AG872)),AB872-AG872,"")</f>
        <v/>
      </c>
      <c r="AK872" s="274" t="inlineStr">
        <is>
          <t>Rocker Arm</t>
        </is>
      </c>
      <c r="AL872" s="274" t="n">
        <v>14</v>
      </c>
      <c r="AM872" s="486" t="n"/>
      <c r="AN872" s="671">
        <f>IF(OR(AL872="",AM872="",AM872=0),"",AL872*6.172/(AM872*24))</f>
        <v/>
      </c>
      <c r="AO872" s="477">
        <f>IF(AND(AL872=AL871,AM872&lt;&gt;"",AM871&lt;&gt;""),AM872-AM871,"")</f>
        <v/>
      </c>
      <c r="AP872" s="274" t="n"/>
      <c r="AQ872" s="583" t="inlineStr"/>
      <c r="AR872" s="418">
        <f>IF(OR(AQ872="",AQ872="",AQ872=0),"",6.172/(AQ872*24))</f>
        <v/>
      </c>
      <c r="AS872" s="436">
        <f>IF(OR(NOT(ISNUMBER(C872)),NOT(ISNUMBER(AB872))),"",IF(AG872&lt;&gt;"",AG872,AB872)-C872)</f>
        <v/>
      </c>
      <c r="AT872" s="280" t="n"/>
      <c r="AU872" s="281">
        <f>IF($B872="","",TEXT($A872,"yyyymmdd")&amp;"_P"&amp;$C872&amp;"_C"&amp;$F872&amp;"_"&amp;TRIM(RIGHT(SUBSTITUTE(TRIM(SUBSTITUTE($L872,CHAR(160)," "))," ",REPT(" ",60)),60))&amp;IF($P872="","","-"&amp;TRIM(RIGHT(SUBSTITUTE(TRIM(SUBSTITUTE($P872,CHAR(160)," "))," ",REPT(" ",60)),60)))&amp;IF($T872="","","-"&amp;TRIM(RIGHT(SUBSTITUTE(TRIM(SUBSTITUTE($T872,CHAR(160)," "))," ",REPT(" ",60)),60)))&amp;".jpg")</f>
        <v/>
      </c>
    </row>
    <row r="873" ht="42" customHeight="1">
      <c r="A873" s="278" t="n">
        <v>28036</v>
      </c>
      <c r="B873" s="274" t="inlineStr">
        <is>
          <t>Hardie-Ferodo 1000 3 October, 1976</t>
        </is>
      </c>
      <c r="C873" s="274" t="inlineStr">
        <is>
          <t>DNF</t>
        </is>
      </c>
      <c r="D873" s="274" t="inlineStr">
        <is>
          <t>C - 2001cc - 3000cc</t>
        </is>
      </c>
      <c r="E873" s="274" t="n"/>
      <c r="F873" s="274" t="n">
        <v>27</v>
      </c>
      <c r="G873" s="274" t="inlineStr">
        <is>
          <t>City Ford</t>
        </is>
      </c>
      <c r="H873" s="274" t="n"/>
      <c r="I873" s="274" t="n"/>
      <c r="J873" s="274" t="inlineStr">
        <is>
          <t>Ford Capri Mk.I</t>
        </is>
      </c>
      <c r="K873" s="274" t="inlineStr">
        <is>
          <t>2993 V6</t>
        </is>
      </c>
      <c r="L873" s="274" t="inlineStr">
        <is>
          <t>Lakis Manticas</t>
        </is>
      </c>
      <c r="M873" s="274" t="inlineStr">
        <is>
          <t>AUS</t>
        </is>
      </c>
      <c r="N873" s="698">
        <f>_xlfn.LET(_xlpm.d,_xlfn.XLOOKUP(L873,'[1]Birth Dates'!$A:$A,'[1]Birth Dates'!$B:$B,"",0),IF(_xlpm.d=0,"",_xlpm.d))</f>
        <v/>
      </c>
      <c r="O873" s="274">
        <f>IF(OR(N873="",A873="",NOT(ISNUMBER(N873)),N873&gt;A873),"",DATEDIF(N873,A873,"Y")&amp;" years, "&amp;DATEDIF(N873,A873,"YM")&amp;" months, "&amp;DATEDIF(N873,A873,"MD")&amp;" days")</f>
        <v/>
      </c>
      <c r="P873" s="274" t="inlineStr">
        <is>
          <t>Doug Chivas</t>
        </is>
      </c>
      <c r="Q873" s="274" t="inlineStr">
        <is>
          <t>AUS</t>
        </is>
      </c>
      <c r="R873" s="698">
        <f>_xlfn.LET(_xlpm.d,_xlfn.XLOOKUP(P873,'[1]Birth Dates'!$A:$A,'[1]Birth Dates'!$B:$B,"",0),IF(_xlpm.d=0,"",_xlpm.d))</f>
        <v/>
      </c>
      <c r="S873" s="274">
        <f>IF(OR(R873="",A873="",NOT(ISNUMBER(R873)),R873&gt;A873),"",DATEDIF(R873,A873,"Y")&amp;" years, "&amp;DATEDIF(R873,A873,"YM")&amp;" months, "&amp;DATEDIF(R873,A873,"MD")&amp;" days")</f>
        <v/>
      </c>
      <c r="T873" s="274" t="n"/>
      <c r="U873" s="274" t="n"/>
      <c r="V873" s="698">
        <f>_xlfn.LET(_xlpm.d,_xlfn.XLOOKUP(T873,'[1]Birth Dates'!$A:$A,'[1]Birth Dates'!$B:$B,"",0),IF(_xlpm.d=0,"",_xlpm.d))</f>
        <v/>
      </c>
      <c r="W873" s="274">
        <f>IF(OR(V873="",A873="",NOT(ISNUMBER(V873)),V873&gt;A873),"",DATEDIF(V873,A873,"Y")&amp;" years, "&amp;DATEDIF(V873,A873,"YM")&amp;" months, "&amp;DATEDIF(V873,A873,"MD")&amp;" days")</f>
        <v/>
      </c>
      <c r="X873" s="274" t="n"/>
      <c r="Y873" s="274" t="n"/>
      <c r="Z873" s="274" t="n"/>
      <c r="AA873" s="274" t="n"/>
      <c r="AB873" s="274" t="n">
        <v>21</v>
      </c>
      <c r="AC873" s="274" t="n"/>
      <c r="AD873" s="274" t="n"/>
      <c r="AE873" s="583" t="inlineStr">
        <is>
          <t>2:41.5000</t>
        </is>
      </c>
      <c r="AF873" s="418">
        <f>IF(OR(AE873="",AE873="",AE873=0),"",6.172/(AE873*24))</f>
        <v/>
      </c>
      <c r="AG873" s="279" t="n"/>
      <c r="AH873" s="583" t="inlineStr"/>
      <c r="AI873" s="418">
        <f>IF(OR(AH873="",AH873="",AH873=0),"",6.172/(AH873*24))</f>
        <v/>
      </c>
      <c r="AJ873" s="175">
        <f>IF(AND(ISNUMBER(AB873),ISNUMBER(AG873)),AB873-AG873,"")</f>
        <v/>
      </c>
      <c r="AK873" s="274" t="inlineStr">
        <is>
          <t>Engine</t>
        </is>
      </c>
      <c r="AL873" s="274" t="n">
        <v>3</v>
      </c>
      <c r="AM873" s="486" t="n"/>
      <c r="AN873" s="671">
        <f>IF(OR(AL873="",AM873="",AM873=0),"",AL873*6.172/(AM873*24))</f>
        <v/>
      </c>
      <c r="AO873" s="477">
        <f>IF(AND(AL873=AL872,AM873&lt;&gt;"",AM872&lt;&gt;""),AM873-AM872,"")</f>
        <v/>
      </c>
      <c r="AP873" s="274" t="n"/>
      <c r="AQ873" s="583" t="inlineStr"/>
      <c r="AR873" s="418">
        <f>IF(OR(AQ873="",AQ873="",AQ873=0),"",6.172/(AQ873*24))</f>
        <v/>
      </c>
      <c r="AS873" s="436">
        <f>IF(OR(NOT(ISNUMBER(C873)),NOT(ISNUMBER(AB873))),"",IF(AG873&lt;&gt;"",AG873,AB873)-C873)</f>
        <v/>
      </c>
      <c r="AT873" s="280" t="n"/>
      <c r="AU873" s="281">
        <f>IF($B873="","",TEXT($A873,"yyyymmdd")&amp;"_P"&amp;$C873&amp;"_C"&amp;$F873&amp;"_"&amp;TRIM(RIGHT(SUBSTITUTE(TRIM(SUBSTITUTE($L873,CHAR(160)," "))," ",REPT(" ",60)),60))&amp;IF($P873="","","-"&amp;TRIM(RIGHT(SUBSTITUTE(TRIM(SUBSTITUTE($P873,CHAR(160)," "))," ",REPT(" ",60)),60)))&amp;IF($T873="","","-"&amp;TRIM(RIGHT(SUBSTITUTE(TRIM(SUBSTITUTE($T873,CHAR(160)," "))," ",REPT(" ",60)),60)))&amp;".jpg")</f>
        <v/>
      </c>
    </row>
    <row r="874" ht="42" customHeight="1">
      <c r="A874" s="278" t="n">
        <v>28036</v>
      </c>
      <c r="B874" s="274" t="inlineStr">
        <is>
          <t>Hardie-Ferodo 1000 3 October, 1976</t>
        </is>
      </c>
      <c r="C874" s="274" t="inlineStr">
        <is>
          <t>DNF</t>
        </is>
      </c>
      <c r="D874" s="274" t="inlineStr">
        <is>
          <t>B - 1301cc - 2000cc</t>
        </is>
      </c>
      <c r="E874" s="274" t="n"/>
      <c r="F874" s="274" t="n">
        <v>36</v>
      </c>
      <c r="G874" s="274" t="inlineStr">
        <is>
          <t>Orange City Leyland</t>
        </is>
      </c>
      <c r="H874" s="274" t="n"/>
      <c r="I874" s="274" t="n"/>
      <c r="J874" s="274" t="inlineStr">
        <is>
          <t>Triumph Dolomite Sprint</t>
        </is>
      </c>
      <c r="K874" s="274" t="inlineStr">
        <is>
          <t>1998 L4</t>
        </is>
      </c>
      <c r="L874" s="274" t="inlineStr">
        <is>
          <t>David Seldon</t>
        </is>
      </c>
      <c r="M874" s="274" t="inlineStr">
        <is>
          <t>AUS</t>
        </is>
      </c>
      <c r="N874" s="698">
        <f>_xlfn.LET(_xlpm.d,_xlfn.XLOOKUP(L874,'[1]Birth Dates'!$A:$A,'[1]Birth Dates'!$B:$B,"",0),IF(_xlpm.d=0,"",_xlpm.d))</f>
        <v/>
      </c>
      <c r="O874" s="274">
        <f>IF(OR(N874="",A874="",NOT(ISNUMBER(N874)),N874&gt;A874),"",DATEDIF(N874,A874,"Y")&amp;" years, "&amp;DATEDIF(N874,A874,"YM")&amp;" months, "&amp;DATEDIF(N874,A874,"MD")&amp;" days")</f>
        <v/>
      </c>
      <c r="P874" s="274" t="inlineStr">
        <is>
          <t>Bob Martin</t>
        </is>
      </c>
      <c r="Q874" s="274" t="inlineStr">
        <is>
          <t>AUS</t>
        </is>
      </c>
      <c r="R874" s="698">
        <f>_xlfn.LET(_xlpm.d,_xlfn.XLOOKUP(P874,'[1]Birth Dates'!$A:$A,'[1]Birth Dates'!$B:$B,"",0),IF(_xlpm.d=0,"",_xlpm.d))</f>
        <v/>
      </c>
      <c r="S874" s="274">
        <f>IF(OR(R874="",A874="",NOT(ISNUMBER(R874)),R874&gt;A874),"",DATEDIF(R874,A874,"Y")&amp;" years, "&amp;DATEDIF(R874,A874,"YM")&amp;" months, "&amp;DATEDIF(R874,A874,"MD")&amp;" days")</f>
        <v/>
      </c>
      <c r="T874" s="274" t="n"/>
      <c r="U874" s="274" t="n"/>
      <c r="V874" s="698">
        <f>_xlfn.LET(_xlpm.d,_xlfn.XLOOKUP(T874,'[1]Birth Dates'!$A:$A,'[1]Birth Dates'!$B:$B,"",0),IF(_xlpm.d=0,"",_xlpm.d))</f>
        <v/>
      </c>
      <c r="W874" s="274">
        <f>IF(OR(V874="",A874="",NOT(ISNUMBER(V874)),V874&gt;A874),"",DATEDIF(V874,A874,"Y")&amp;" years, "&amp;DATEDIF(V874,A874,"YM")&amp;" months, "&amp;DATEDIF(V874,A874,"MD")&amp;" days")</f>
        <v/>
      </c>
      <c r="X874" s="274" t="n"/>
      <c r="Y874" s="274" t="n"/>
      <c r="Z874" s="274" t="n"/>
      <c r="AA874" s="274" t="n"/>
      <c r="AB874" s="274" t="n">
        <v>40</v>
      </c>
      <c r="AC874" s="274" t="n"/>
      <c r="AD874" s="274" t="n"/>
      <c r="AE874" s="583" t="inlineStr">
        <is>
          <t>2:47.7000</t>
        </is>
      </c>
      <c r="AF874" s="418">
        <f>IF(OR(AE874="",AE874="",AE874=0),"",6.172/(AE874*24))</f>
        <v/>
      </c>
      <c r="AG874" s="279" t="n"/>
      <c r="AH874" s="583" t="inlineStr"/>
      <c r="AI874" s="418">
        <f>IF(OR(AH874="",AH874="",AH874=0),"",6.172/(AH874*24))</f>
        <v/>
      </c>
      <c r="AJ874" s="175">
        <f>IF(AND(ISNUMBER(AB874),ISNUMBER(AG874)),AB874-AG874,"")</f>
        <v/>
      </c>
      <c r="AK874" s="274" t="inlineStr">
        <is>
          <t>Engine</t>
        </is>
      </c>
      <c r="AL874" s="274" t="n">
        <v>0</v>
      </c>
      <c r="AM874" s="486" t="n"/>
      <c r="AN874" s="671">
        <f>IF(OR(AL874="",AM874="",AM874=0),"",AL874*6.172/(AM874*24))</f>
        <v/>
      </c>
      <c r="AO874" s="477">
        <f>IF(AND(AL874=AL873,AM874&lt;&gt;"",AM873&lt;&gt;""),AM874-AM873,"")</f>
        <v/>
      </c>
      <c r="AP874" s="274" t="n"/>
      <c r="AQ874" s="583" t="inlineStr"/>
      <c r="AR874" s="418">
        <f>IF(OR(AQ874="",AQ874="",AQ874=0),"",6.172/(AQ874*24))</f>
        <v/>
      </c>
      <c r="AS874" s="436">
        <f>IF(OR(NOT(ISNUMBER(C874)),NOT(ISNUMBER(AB874))),"",IF(AG874&lt;&gt;"",AG874,AB874)-C874)</f>
        <v/>
      </c>
      <c r="AT874" s="280" t="n"/>
      <c r="AU874" s="281">
        <f>IF($B874="","",TEXT($A874,"yyyymmdd")&amp;"_P"&amp;$C874&amp;"_C"&amp;$F874&amp;"_"&amp;TRIM(RIGHT(SUBSTITUTE(TRIM(SUBSTITUTE($L874,CHAR(160)," "))," ",REPT(" ",60)),60))&amp;IF($P874="","","-"&amp;TRIM(RIGHT(SUBSTITUTE(TRIM(SUBSTITUTE($P874,CHAR(160)," "))," ",REPT(" ",60)),60)))&amp;IF($T874="","","-"&amp;TRIM(RIGHT(SUBSTITUTE(TRIM(SUBSTITUTE($T874,CHAR(160)," "))," ",REPT(" ",60)),60)))&amp;".jpg")</f>
        <v/>
      </c>
    </row>
    <row r="875" ht="42" customHeight="1">
      <c r="A875" s="278" t="n">
        <v>28036</v>
      </c>
      <c r="B875" s="274" t="inlineStr">
        <is>
          <t>Hardie-Ferodo 1000 3 October, 1976</t>
        </is>
      </c>
      <c r="C875" s="274" t="inlineStr">
        <is>
          <t>DNS</t>
        </is>
      </c>
      <c r="D875" s="274" t="inlineStr">
        <is>
          <t>D - 3001cc - 6000cc</t>
        </is>
      </c>
      <c r="E875" s="274" t="n"/>
      <c r="F875" s="274" t="n">
        <v>20</v>
      </c>
      <c r="G875" s="274" t="inlineStr">
        <is>
          <t>Craven Mild Racing</t>
        </is>
      </c>
      <c r="H875" s="274" t="n"/>
      <c r="I875" s="274" t="n"/>
      <c r="J875" s="274" t="inlineStr">
        <is>
          <t>Holden LH Torana SL/R 5000 L34</t>
        </is>
      </c>
      <c r="K875" s="274" t="inlineStr">
        <is>
          <t>5044 V8</t>
        </is>
      </c>
      <c r="L875" s="274" t="inlineStr">
        <is>
          <t>Frank Gardner</t>
        </is>
      </c>
      <c r="M875" s="274" t="inlineStr">
        <is>
          <t>AUS</t>
        </is>
      </c>
      <c r="N875" s="698">
        <f>_xlfn.LET(_xlpm.d,_xlfn.XLOOKUP(L875,'[1]Birth Dates'!$A:$A,'[1]Birth Dates'!$B:$B,"",0),IF(_xlpm.d=0,"",_xlpm.d))</f>
        <v/>
      </c>
      <c r="O875" s="274">
        <f>IF(OR(N875="",A875="",NOT(ISNUMBER(N875)),N875&gt;A875),"",DATEDIF(N875,A875,"Y")&amp;" years, "&amp;DATEDIF(N875,A875,"YM")&amp;" months, "&amp;DATEDIF(N875,A875,"MD")&amp;" days")</f>
        <v/>
      </c>
      <c r="P875" s="274" t="inlineStr">
        <is>
          <t>Allan Grice</t>
        </is>
      </c>
      <c r="Q875" s="274" t="inlineStr">
        <is>
          <t>AUS</t>
        </is>
      </c>
      <c r="R875" s="698">
        <f>_xlfn.LET(_xlpm.d,_xlfn.XLOOKUP(P875,'[1]Birth Dates'!$A:$A,'[1]Birth Dates'!$B:$B,"",0),IF(_xlpm.d=0,"",_xlpm.d))</f>
        <v/>
      </c>
      <c r="S875" s="274">
        <f>IF(OR(R875="",A875="",NOT(ISNUMBER(R875)),R875&gt;A875),"",DATEDIF(R875,A875,"Y")&amp;" years, "&amp;DATEDIF(R875,A875,"YM")&amp;" months, "&amp;DATEDIF(R875,A875,"MD")&amp;" days")</f>
        <v/>
      </c>
      <c r="T875" s="274" t="n"/>
      <c r="U875" s="274" t="n"/>
      <c r="V875" s="698">
        <f>_xlfn.LET(_xlpm.d,_xlfn.XLOOKUP(T875,'[1]Birth Dates'!$A:$A,'[1]Birth Dates'!$B:$B,"",0),IF(_xlpm.d=0,"",_xlpm.d))</f>
        <v/>
      </c>
      <c r="W875" s="274">
        <f>IF(OR(V875="",A875="",NOT(ISNUMBER(V875)),V875&gt;A875),"",DATEDIF(V875,A875,"Y")&amp;" years, "&amp;DATEDIF(V875,A875,"YM")&amp;" months, "&amp;DATEDIF(V875,A875,"MD")&amp;" days")</f>
        <v/>
      </c>
      <c r="X875" s="274" t="n"/>
      <c r="Y875" s="274" t="n"/>
      <c r="Z875" s="274" t="n"/>
      <c r="AA875" s="274" t="n"/>
      <c r="AB875" s="274" t="n">
        <v>6</v>
      </c>
      <c r="AC875" s="274" t="n"/>
      <c r="AD875" s="274" t="n"/>
      <c r="AE875" s="583" t="inlineStr">
        <is>
          <t>2:28.1000</t>
        </is>
      </c>
      <c r="AF875" s="418">
        <f>IF(OR(AE875="",AE875="",AE875=0),"",6.172/(AE875*24))</f>
        <v/>
      </c>
      <c r="AG875" s="279" t="n"/>
      <c r="AH875" s="583" t="inlineStr"/>
      <c r="AI875" s="418">
        <f>IF(OR(AH875="",AH875="",AH875=0),"",6.172/(AH875*24))</f>
        <v/>
      </c>
      <c r="AJ875" s="175">
        <f>IF(AND(ISNUMBER(AB875),ISNUMBER(AG875)),AB875-AG875,"")</f>
        <v/>
      </c>
      <c r="AK875" s="274" t="inlineStr">
        <is>
          <t>Did Not Start</t>
        </is>
      </c>
      <c r="AL875" s="274" t="n"/>
      <c r="AM875" s="486" t="n"/>
      <c r="AN875" s="671">
        <f>IF(OR(AL875="",AM875="",AM875=0),"",AL875*6.172/(AM875*24))</f>
        <v/>
      </c>
      <c r="AO875" s="477">
        <f>IF(AND(AL875=AL874,AM875&lt;&gt;"",AM874&lt;&gt;""),AM875-AM874,"")</f>
        <v/>
      </c>
      <c r="AP875" s="274" t="n"/>
      <c r="AQ875" s="583" t="inlineStr"/>
      <c r="AR875" s="418">
        <f>IF(OR(AQ875="",AQ875="",AQ875=0),"",6.172/(AQ875*24))</f>
        <v/>
      </c>
      <c r="AS875" s="436">
        <f>IF(OR(NOT(ISNUMBER(C875)),NOT(ISNUMBER(AB875))),"",IF(AG875&lt;&gt;"",AG875,AB875)-C875)</f>
        <v/>
      </c>
      <c r="AT875" s="280" t="n"/>
      <c r="AU875" s="281">
        <f>IF($B875="","",TEXT($A875,"yyyymmdd")&amp;"_P"&amp;$C875&amp;"_C"&amp;$F875&amp;"_"&amp;TRIM(RIGHT(SUBSTITUTE(TRIM(SUBSTITUTE($L875,CHAR(160)," "))," ",REPT(" ",60)),60))&amp;IF($P875="","","-"&amp;TRIM(RIGHT(SUBSTITUTE(TRIM(SUBSTITUTE($P875,CHAR(160)," "))," ",REPT(" ",60)),60)))&amp;IF($T875="","","-"&amp;TRIM(RIGHT(SUBSTITUTE(TRIM(SUBSTITUTE($T875,CHAR(160)," "))," ",REPT(" ",60)),60)))&amp;".jpg")</f>
        <v/>
      </c>
    </row>
    <row r="876" ht="42" customHeight="1">
      <c r="A876" s="278" t="n">
        <v>28036</v>
      </c>
      <c r="B876" s="274" t="inlineStr">
        <is>
          <t>Hardie-Ferodo 1000 3 October, 1976</t>
        </is>
      </c>
      <c r="C876" s="274" t="inlineStr">
        <is>
          <t>DNS</t>
        </is>
      </c>
      <c r="D876" s="274" t="inlineStr">
        <is>
          <t>D - 3001cc - 6000cc</t>
        </is>
      </c>
      <c r="E876" s="274" t="n"/>
      <c r="F876" s="274" t="n">
        <v>16</v>
      </c>
      <c r="G876" s="274" t="inlineStr">
        <is>
          <t>Breville Holdings Pty Ltd</t>
        </is>
      </c>
      <c r="H876" s="274" t="n"/>
      <c r="I876" s="274" t="n"/>
      <c r="J876" s="274" t="inlineStr">
        <is>
          <t>Holden LH Torana SL/R 5000 L34</t>
        </is>
      </c>
      <c r="K876" s="274" t="inlineStr">
        <is>
          <t>5044 V8</t>
        </is>
      </c>
      <c r="L876" s="274" t="inlineStr">
        <is>
          <t>Ray Kaleda</t>
        </is>
      </c>
      <c r="M876" s="274" t="inlineStr">
        <is>
          <t>AUS</t>
        </is>
      </c>
      <c r="N876" s="698">
        <f>_xlfn.LET(_xlpm.d,_xlfn.XLOOKUP(L876,'[1]Birth Dates'!$A:$A,'[1]Birth Dates'!$B:$B,"",0),IF(_xlpm.d=0,"",_xlpm.d))</f>
        <v/>
      </c>
      <c r="O876" s="274">
        <f>IF(OR(N876="",A876="",NOT(ISNUMBER(N876)),N876&gt;A876),"",DATEDIF(N876,A876,"Y")&amp;" years, "&amp;DATEDIF(N876,A876,"YM")&amp;" months, "&amp;DATEDIF(N876,A876,"MD")&amp;" days")</f>
        <v/>
      </c>
      <c r="P876" s="274" t="inlineStr">
        <is>
          <t>Bob Stevens</t>
        </is>
      </c>
      <c r="Q876" s="274" t="inlineStr">
        <is>
          <t>AUS</t>
        </is>
      </c>
      <c r="R876" s="698">
        <f>_xlfn.LET(_xlpm.d,_xlfn.XLOOKUP(P876,'[1]Birth Dates'!$A:$A,'[1]Birth Dates'!$B:$B,"",0),IF(_xlpm.d=0,"",_xlpm.d))</f>
        <v/>
      </c>
      <c r="S876" s="274">
        <f>IF(OR(R876="",A876="",NOT(ISNUMBER(R876)),R876&gt;A876),"",DATEDIF(R876,A876,"Y")&amp;" years, "&amp;DATEDIF(R876,A876,"YM")&amp;" months, "&amp;DATEDIF(R876,A876,"MD")&amp;" days")</f>
        <v/>
      </c>
      <c r="T876" s="274" t="n"/>
      <c r="U876" s="274" t="n"/>
      <c r="V876" s="698">
        <f>_xlfn.LET(_xlpm.d,_xlfn.XLOOKUP(T876,'[1]Birth Dates'!$A:$A,'[1]Birth Dates'!$B:$B,"",0),IF(_xlpm.d=0,"",_xlpm.d))</f>
        <v/>
      </c>
      <c r="W876" s="274">
        <f>IF(OR(V876="",A876="",NOT(ISNUMBER(V876)),V876&gt;A876),"",DATEDIF(V876,A876,"Y")&amp;" years, "&amp;DATEDIF(V876,A876,"YM")&amp;" months, "&amp;DATEDIF(V876,A876,"MD")&amp;" days")</f>
        <v/>
      </c>
      <c r="X876" s="274" t="n"/>
      <c r="Y876" s="274" t="n"/>
      <c r="Z876" s="274" t="n"/>
      <c r="AA876" s="274" t="n"/>
      <c r="AB876" s="274" t="n">
        <v>16</v>
      </c>
      <c r="AC876" s="274" t="n"/>
      <c r="AD876" s="274" t="n"/>
      <c r="AE876" s="583" t="inlineStr">
        <is>
          <t>2:35.3000</t>
        </is>
      </c>
      <c r="AF876" s="418">
        <f>IF(OR(AE876="",AE876="",AE876=0),"",6.172/(AE876*24))</f>
        <v/>
      </c>
      <c r="AG876" s="279" t="n"/>
      <c r="AH876" s="583" t="inlineStr"/>
      <c r="AI876" s="418">
        <f>IF(OR(AH876="",AH876="",AH876=0),"",6.172/(AH876*24))</f>
        <v/>
      </c>
      <c r="AJ876" s="175">
        <f>IF(AND(ISNUMBER(AB876),ISNUMBER(AG876)),AB876-AG876,"")</f>
        <v/>
      </c>
      <c r="AK876" s="274" t="inlineStr">
        <is>
          <t>Did Not Start</t>
        </is>
      </c>
      <c r="AL876" s="274" t="n"/>
      <c r="AM876" s="486" t="n"/>
      <c r="AN876" s="671">
        <f>IF(OR(AL876="",AM876="",AM876=0),"",AL876*6.172/(AM876*24))</f>
        <v/>
      </c>
      <c r="AO876" s="477">
        <f>IF(AND(AL876=AL875,AM876&lt;&gt;"",AM875&lt;&gt;""),AM876-AM875,"")</f>
        <v/>
      </c>
      <c r="AP876" s="274" t="n"/>
      <c r="AQ876" s="583" t="inlineStr"/>
      <c r="AR876" s="418">
        <f>IF(OR(AQ876="",AQ876="",AQ876=0),"",6.172/(AQ876*24))</f>
        <v/>
      </c>
      <c r="AS876" s="436">
        <f>IF(OR(NOT(ISNUMBER(C876)),NOT(ISNUMBER(AB876))),"",IF(AG876&lt;&gt;"",AG876,AB876)-C876)</f>
        <v/>
      </c>
      <c r="AT876" s="280" t="n"/>
      <c r="AU876" s="281">
        <f>IF($B876="","",TEXT($A876,"yyyymmdd")&amp;"_P"&amp;$C876&amp;"_C"&amp;$F876&amp;"_"&amp;TRIM(RIGHT(SUBSTITUTE(TRIM(SUBSTITUTE($L876,CHAR(160)," "))," ",REPT(" ",60)),60))&amp;IF($P876="","","-"&amp;TRIM(RIGHT(SUBSTITUTE(TRIM(SUBSTITUTE($P876,CHAR(160)," "))," ",REPT(" ",60)),60)))&amp;IF($T876="","","-"&amp;TRIM(RIGHT(SUBSTITUTE(TRIM(SUBSTITUTE($T876,CHAR(160)," "))," ",REPT(" ",60)),60)))&amp;".jpg")</f>
        <v/>
      </c>
    </row>
    <row r="877" ht="42" customHeight="1">
      <c r="A877" s="278" t="n">
        <v>28036</v>
      </c>
      <c r="B877" s="274" t="inlineStr">
        <is>
          <t>Hardie-Ferodo 1000 3 October, 1976</t>
        </is>
      </c>
      <c r="C877" s="274" t="inlineStr">
        <is>
          <t>DNQ</t>
        </is>
      </c>
      <c r="D877" s="274" t="inlineStr">
        <is>
          <t>D - 3001cc - 6000cc</t>
        </is>
      </c>
      <c r="E877" s="274" t="n"/>
      <c r="F877" s="274" t="n">
        <v>10</v>
      </c>
      <c r="G877" s="274" t="inlineStr">
        <is>
          <t>Barry Sheales Holden Pty Ltd</t>
        </is>
      </c>
      <c r="H877" s="274" t="n"/>
      <c r="I877" s="274" t="n"/>
      <c r="J877" s="274" t="inlineStr">
        <is>
          <t>Holden LH Torana SL/R 5000 L34</t>
        </is>
      </c>
      <c r="K877" s="274" t="inlineStr">
        <is>
          <t>5044 V8</t>
        </is>
      </c>
      <c r="L877" s="274" t="inlineStr">
        <is>
          <t>Kel Gough</t>
        </is>
      </c>
      <c r="M877" s="274" t="inlineStr">
        <is>
          <t>AUS</t>
        </is>
      </c>
      <c r="N877" s="698">
        <f>_xlfn.LET(_xlpm.d,_xlfn.XLOOKUP(L877,'[1]Birth Dates'!$A:$A,'[1]Birth Dates'!$B:$B,"",0),IF(_xlpm.d=0,"",_xlpm.d))</f>
        <v/>
      </c>
      <c r="O877" s="274">
        <f>IF(OR(N877="",A877="",NOT(ISNUMBER(N877)),N877&gt;A877),"",DATEDIF(N877,A877,"Y")&amp;" years, "&amp;DATEDIF(N877,A877,"YM")&amp;" months, "&amp;DATEDIF(N877,A877,"MD")&amp;" days")</f>
        <v/>
      </c>
      <c r="P877" s="274" t="inlineStr">
        <is>
          <t>Tom Naughton</t>
        </is>
      </c>
      <c r="Q877" s="274" t="inlineStr">
        <is>
          <t>AUS</t>
        </is>
      </c>
      <c r="R877" s="698">
        <f>_xlfn.LET(_xlpm.d,_xlfn.XLOOKUP(P877,'[1]Birth Dates'!$A:$A,'[1]Birth Dates'!$B:$B,"",0),IF(_xlpm.d=0,"",_xlpm.d))</f>
        <v/>
      </c>
      <c r="S877" s="274">
        <f>IF(OR(R877="",A877="",NOT(ISNUMBER(R877)),R877&gt;A877),"",DATEDIF(R877,A877,"Y")&amp;" years, "&amp;DATEDIF(R877,A877,"YM")&amp;" months, "&amp;DATEDIF(R877,A877,"MD")&amp;" days")</f>
        <v/>
      </c>
      <c r="T877" s="274" t="n"/>
      <c r="U877" s="274" t="n"/>
      <c r="V877" s="698">
        <f>_xlfn.LET(_xlpm.d,_xlfn.XLOOKUP(T877,'[1]Birth Dates'!$A:$A,'[1]Birth Dates'!$B:$B,"",0),IF(_xlpm.d=0,"",_xlpm.d))</f>
        <v/>
      </c>
      <c r="W877" s="274">
        <f>IF(OR(V877="",A877="",NOT(ISNUMBER(V877)),V877&gt;A877),"",DATEDIF(V877,A877,"Y")&amp;" years, "&amp;DATEDIF(V877,A877,"YM")&amp;" months, "&amp;DATEDIF(V877,A877,"MD")&amp;" days")</f>
        <v/>
      </c>
      <c r="X877" s="274" t="n"/>
      <c r="Y877" s="274" t="n"/>
      <c r="Z877" s="274" t="n"/>
      <c r="AA877" s="274" t="n"/>
      <c r="AB877" s="274" t="n"/>
      <c r="AC877" s="274" t="n"/>
      <c r="AD877" s="274" t="n"/>
      <c r="AE877" s="583" t="inlineStr"/>
      <c r="AF877" s="418">
        <f>IF(OR(AE877="",AE877="",AE877=0),"",6.172/(AE877*24))</f>
        <v/>
      </c>
      <c r="AG877" s="279" t="n"/>
      <c r="AH877" s="583" t="inlineStr"/>
      <c r="AI877" s="418">
        <f>IF(OR(AH877="",AH877="",AH877=0),"",6.172/(AH877*24))</f>
        <v/>
      </c>
      <c r="AJ877" s="175">
        <f>IF(AND(ISNUMBER(AB877),ISNUMBER(AG877)),AB877-AG877,"")</f>
        <v/>
      </c>
      <c r="AK877" s="274" t="inlineStr">
        <is>
          <t>Did Not Qualify</t>
        </is>
      </c>
      <c r="AL877" s="274" t="n"/>
      <c r="AM877" s="486" t="n"/>
      <c r="AN877" s="671">
        <f>IF(OR(AL877="",AM877="",AM877=0),"",AL877*6.172/(AM877*24))</f>
        <v/>
      </c>
      <c r="AO877" s="477">
        <f>IF(AND(AL877=AL876,AM877&lt;&gt;"",AM876&lt;&gt;""),AM877-AM876,"")</f>
        <v/>
      </c>
      <c r="AP877" s="274" t="n"/>
      <c r="AQ877" s="583" t="inlineStr"/>
      <c r="AR877" s="418">
        <f>IF(OR(AQ877="",AQ877="",AQ877=0),"",6.172/(AQ877*24))</f>
        <v/>
      </c>
      <c r="AS877" s="436">
        <f>IF(OR(NOT(ISNUMBER(C877)),NOT(ISNUMBER(AB877))),"",IF(AG877&lt;&gt;"",AG877,AB877)-C877)</f>
        <v/>
      </c>
      <c r="AT877" s="280" t="n"/>
      <c r="AU877" s="281">
        <f>IF($B877="","",TEXT($A877,"yyyymmdd")&amp;"_P"&amp;$C877&amp;"_C"&amp;$F877&amp;"_"&amp;TRIM(RIGHT(SUBSTITUTE(TRIM(SUBSTITUTE($L877,CHAR(160)," "))," ",REPT(" ",60)),60))&amp;IF($P877="","","-"&amp;TRIM(RIGHT(SUBSTITUTE(TRIM(SUBSTITUTE($P877,CHAR(160)," "))," ",REPT(" ",60)),60)))&amp;IF($T877="","","-"&amp;TRIM(RIGHT(SUBSTITUTE(TRIM(SUBSTITUTE($T877,CHAR(160)," "))," ",REPT(" ",60)),60)))&amp;".jpg")</f>
        <v/>
      </c>
    </row>
    <row r="878" ht="42" customHeight="1">
      <c r="A878" s="278" t="n">
        <v>28036</v>
      </c>
      <c r="B878" s="274" t="inlineStr">
        <is>
          <t>Hardie-Ferodo 1000 3 October, 1976</t>
        </is>
      </c>
      <c r="C878" s="274" t="inlineStr">
        <is>
          <t>DNQ</t>
        </is>
      </c>
      <c r="D878" s="274" t="inlineStr">
        <is>
          <t>C - 2001cc - 3000cc</t>
        </is>
      </c>
      <c r="E878" s="274" t="n"/>
      <c r="F878" s="274" t="n">
        <v>29</v>
      </c>
      <c r="G878" s="274" t="inlineStr">
        <is>
          <t>Geoff Moran</t>
        </is>
      </c>
      <c r="H878" s="274" t="n"/>
      <c r="I878" s="274" t="n"/>
      <c r="J878" s="274" t="inlineStr">
        <is>
          <t>Ford Capri Mk.I</t>
        </is>
      </c>
      <c r="K878" s="274" t="n"/>
      <c r="L878" s="274" t="inlineStr">
        <is>
          <t>Geoff Moran</t>
        </is>
      </c>
      <c r="M878" s="274" t="inlineStr">
        <is>
          <t>AUS</t>
        </is>
      </c>
      <c r="N878" s="698">
        <f>_xlfn.LET(_xlpm.d,_xlfn.XLOOKUP(L878,'[1]Birth Dates'!$A:$A,'[1]Birth Dates'!$B:$B,"",0),IF(_xlpm.d=0,"",_xlpm.d))</f>
        <v/>
      </c>
      <c r="O878" s="274">
        <f>IF(OR(N878="",A878="",NOT(ISNUMBER(N878)),N878&gt;A878),"",DATEDIF(N878,A878,"Y")&amp;" years, "&amp;DATEDIF(N878,A878,"YM")&amp;" months, "&amp;DATEDIF(N878,A878,"MD")&amp;" days")</f>
        <v/>
      </c>
      <c r="P878" s="274" t="inlineStr">
        <is>
          <t>Graeme Ibbotson</t>
        </is>
      </c>
      <c r="Q878" s="274" t="inlineStr">
        <is>
          <t>AUS</t>
        </is>
      </c>
      <c r="R878" s="698">
        <f>_xlfn.LET(_xlpm.d,_xlfn.XLOOKUP(P878,'[1]Birth Dates'!$A:$A,'[1]Birth Dates'!$B:$B,"",0),IF(_xlpm.d=0,"",_xlpm.d))</f>
        <v/>
      </c>
      <c r="S878" s="274">
        <f>IF(OR(R878="",A878="",NOT(ISNUMBER(R878)),R878&gt;A878),"",DATEDIF(R878,A878,"Y")&amp;" years, "&amp;DATEDIF(R878,A878,"YM")&amp;" months, "&amp;DATEDIF(R878,A878,"MD")&amp;" days")</f>
        <v/>
      </c>
      <c r="T878" s="274" t="n"/>
      <c r="U878" s="274" t="n"/>
      <c r="V878" s="698">
        <f>_xlfn.LET(_xlpm.d,_xlfn.XLOOKUP(T878,'[1]Birth Dates'!$A:$A,'[1]Birth Dates'!$B:$B,"",0),IF(_xlpm.d=0,"",_xlpm.d))</f>
        <v/>
      </c>
      <c r="W878" s="274">
        <f>IF(OR(V878="",A878="",NOT(ISNUMBER(V878)),V878&gt;A878),"",DATEDIF(V878,A878,"Y")&amp;" years, "&amp;DATEDIF(V878,A878,"YM")&amp;" months, "&amp;DATEDIF(V878,A878,"MD")&amp;" days")</f>
        <v/>
      </c>
      <c r="X878" s="274" t="n"/>
      <c r="Y878" s="274" t="n"/>
      <c r="Z878" s="274" t="n"/>
      <c r="AA878" s="274" t="n"/>
      <c r="AB878" s="274" t="n"/>
      <c r="AC878" s="274" t="n"/>
      <c r="AD878" s="274" t="n"/>
      <c r="AE878" s="583" t="inlineStr"/>
      <c r="AF878" s="418">
        <f>IF(OR(AE878="",AE878="",AE878=0),"",6.172/(AE878*24))</f>
        <v/>
      </c>
      <c r="AG878" s="279" t="n"/>
      <c r="AH878" s="583" t="inlineStr"/>
      <c r="AI878" s="418">
        <f>IF(OR(AH878="",AH878="",AH878=0),"",6.172/(AH878*24))</f>
        <v/>
      </c>
      <c r="AJ878" s="175">
        <f>IF(AND(ISNUMBER(AB878),ISNUMBER(AG878)),AB878-AG878,"")</f>
        <v/>
      </c>
      <c r="AK878" s="274" t="inlineStr">
        <is>
          <t>Did Not Qualify</t>
        </is>
      </c>
      <c r="AL878" s="274" t="n"/>
      <c r="AM878" s="486" t="n"/>
      <c r="AN878" s="671">
        <f>IF(OR(AL878="",AM878="",AM878=0),"",AL878*6.172/(AM878*24))</f>
        <v/>
      </c>
      <c r="AO878" s="477">
        <f>IF(AND(AL878=AL877,AM878&lt;&gt;"",AM877&lt;&gt;""),AM878-AM877,"")</f>
        <v/>
      </c>
      <c r="AP878" s="274" t="n"/>
      <c r="AQ878" s="583" t="inlineStr"/>
      <c r="AR878" s="418">
        <f>IF(OR(AQ878="",AQ878="",AQ878=0),"",6.172/(AQ878*24))</f>
        <v/>
      </c>
      <c r="AS878" s="436">
        <f>IF(OR(NOT(ISNUMBER(C878)),NOT(ISNUMBER(AB878))),"",IF(AG878&lt;&gt;"",AG878,AB878)-C878)</f>
        <v/>
      </c>
      <c r="AT878" s="280" t="n"/>
      <c r="AU878" s="281">
        <f>IF($B878="","",TEXT($A878,"yyyymmdd")&amp;"_P"&amp;$C878&amp;"_C"&amp;$F878&amp;"_"&amp;TRIM(RIGHT(SUBSTITUTE(TRIM(SUBSTITUTE($L878,CHAR(160)," "))," ",REPT(" ",60)),60))&amp;IF($P878="","","-"&amp;TRIM(RIGHT(SUBSTITUTE(TRIM(SUBSTITUTE($P878,CHAR(160)," "))," ",REPT(" ",60)),60)))&amp;IF($T878="","","-"&amp;TRIM(RIGHT(SUBSTITUTE(TRIM(SUBSTITUTE($T878,CHAR(160)," "))," ",REPT(" ",60)),60)))&amp;".jpg")</f>
        <v/>
      </c>
    </row>
    <row r="879" ht="42" customHeight="1">
      <c r="A879" s="278" t="n">
        <v>28036</v>
      </c>
      <c r="B879" s="274" t="inlineStr">
        <is>
          <t>Hardie-Ferodo 1000 3 October, 1976</t>
        </is>
      </c>
      <c r="C879" s="274" t="inlineStr">
        <is>
          <t>DNQ</t>
        </is>
      </c>
      <c r="D879" s="274" t="inlineStr">
        <is>
          <t>B - 1301cc - 2000cc</t>
        </is>
      </c>
      <c r="E879" s="274" t="n"/>
      <c r="F879" s="274" t="n">
        <v>47</v>
      </c>
      <c r="G879" s="274" t="inlineStr">
        <is>
          <t>Peak Performance Pty Ltd</t>
        </is>
      </c>
      <c r="H879" s="274" t="n"/>
      <c r="I879" s="274" t="n"/>
      <c r="J879" s="274" t="inlineStr">
        <is>
          <t>Ford Escort RS2000 Mk.II</t>
        </is>
      </c>
      <c r="K879" s="274" t="n"/>
      <c r="L879" s="274" t="inlineStr">
        <is>
          <t>John English</t>
        </is>
      </c>
      <c r="M879" s="274" t="inlineStr">
        <is>
          <t>AUS</t>
        </is>
      </c>
      <c r="N879" s="698">
        <f>_xlfn.LET(_xlpm.d,_xlfn.XLOOKUP(L879,'[1]Birth Dates'!$A:$A,'[1]Birth Dates'!$B:$B,"",0),IF(_xlpm.d=0,"",_xlpm.d))</f>
        <v/>
      </c>
      <c r="O879" s="274">
        <f>IF(OR(N879="",A879="",NOT(ISNUMBER(N879)),N879&gt;A879),"",DATEDIF(N879,A879,"Y")&amp;" years, "&amp;DATEDIF(N879,A879,"YM")&amp;" months, "&amp;DATEDIF(N879,A879,"MD")&amp;" days")</f>
        <v/>
      </c>
      <c r="P879" s="274" t="inlineStr">
        <is>
          <t>Gary Scott</t>
        </is>
      </c>
      <c r="Q879" s="274" t="inlineStr">
        <is>
          <t>AUS</t>
        </is>
      </c>
      <c r="R879" s="698">
        <f>_xlfn.LET(_xlpm.d,_xlfn.XLOOKUP(P879,'[1]Birth Dates'!$A:$A,'[1]Birth Dates'!$B:$B,"",0),IF(_xlpm.d=0,"",_xlpm.d))</f>
        <v/>
      </c>
      <c r="S879" s="274">
        <f>IF(OR(R879="",A879="",NOT(ISNUMBER(R879)),R879&gt;A879),"",DATEDIF(R879,A879,"Y")&amp;" years, "&amp;DATEDIF(R879,A879,"YM")&amp;" months, "&amp;DATEDIF(R879,A879,"MD")&amp;" days")</f>
        <v/>
      </c>
      <c r="T879" s="274" t="n"/>
      <c r="U879" s="274" t="n"/>
      <c r="V879" s="698">
        <f>_xlfn.LET(_xlpm.d,_xlfn.XLOOKUP(T879,'[1]Birth Dates'!$A:$A,'[1]Birth Dates'!$B:$B,"",0),IF(_xlpm.d=0,"",_xlpm.d))</f>
        <v/>
      </c>
      <c r="W879" s="274">
        <f>IF(OR(V879="",A879="",NOT(ISNUMBER(V879)),V879&gt;A879),"",DATEDIF(V879,A879,"Y")&amp;" years, "&amp;DATEDIF(V879,A879,"YM")&amp;" months, "&amp;DATEDIF(V879,A879,"MD")&amp;" days")</f>
        <v/>
      </c>
      <c r="X879" s="274" t="n"/>
      <c r="Y879" s="274" t="n"/>
      <c r="Z879" s="274" t="n"/>
      <c r="AA879" s="274" t="n"/>
      <c r="AB879" s="274" t="n"/>
      <c r="AC879" s="274" t="n"/>
      <c r="AD879" s="274" t="n"/>
      <c r="AE879" s="583" t="inlineStr"/>
      <c r="AF879" s="418">
        <f>IF(OR(AE879="",AE879="",AE879=0),"",6.172/(AE879*24))</f>
        <v/>
      </c>
      <c r="AG879" s="279" t="n"/>
      <c r="AH879" s="583" t="inlineStr"/>
      <c r="AI879" s="418">
        <f>IF(OR(AH879="",AH879="",AH879=0),"",6.172/(AH879*24))</f>
        <v/>
      </c>
      <c r="AJ879" s="175">
        <f>IF(AND(ISNUMBER(AB879),ISNUMBER(AG879)),AB879-AG879,"")</f>
        <v/>
      </c>
      <c r="AK879" s="274" t="inlineStr">
        <is>
          <t>Did Not Qualify</t>
        </is>
      </c>
      <c r="AL879" s="274" t="n"/>
      <c r="AM879" s="486" t="n"/>
      <c r="AN879" s="671">
        <f>IF(OR(AL879="",AM879="",AM879=0),"",AL879*6.172/(AM879*24))</f>
        <v/>
      </c>
      <c r="AO879" s="477">
        <f>IF(AND(AL879=AL878,AM879&lt;&gt;"",AM878&lt;&gt;""),AM879-AM878,"")</f>
        <v/>
      </c>
      <c r="AP879" s="274" t="n"/>
      <c r="AQ879" s="583" t="inlineStr"/>
      <c r="AR879" s="418">
        <f>IF(OR(AQ879="",AQ879="",AQ879=0),"",6.172/(AQ879*24))</f>
        <v/>
      </c>
      <c r="AS879" s="436">
        <f>IF(OR(NOT(ISNUMBER(C879)),NOT(ISNUMBER(AB879))),"",IF(AG879&lt;&gt;"",AG879,AB879)-C879)</f>
        <v/>
      </c>
      <c r="AT879" s="280" t="n"/>
      <c r="AU879" s="281">
        <f>IF($B879="","",TEXT($A879,"yyyymmdd")&amp;"_P"&amp;$C879&amp;"_C"&amp;$F879&amp;"_"&amp;TRIM(RIGHT(SUBSTITUTE(TRIM(SUBSTITUTE($L879,CHAR(160)," "))," ",REPT(" ",60)),60))&amp;IF($P879="","","-"&amp;TRIM(RIGHT(SUBSTITUTE(TRIM(SUBSTITUTE($P879,CHAR(160)," "))," ",REPT(" ",60)),60)))&amp;IF($T879="","","-"&amp;TRIM(RIGHT(SUBSTITUTE(TRIM(SUBSTITUTE($T879,CHAR(160)," "))," ",REPT(" ",60)),60)))&amp;".jpg")</f>
        <v/>
      </c>
    </row>
    <row r="880" ht="42" customHeight="1">
      <c r="A880" s="278" t="n">
        <v>28036</v>
      </c>
      <c r="B880" s="274" t="inlineStr">
        <is>
          <t>Hardie-Ferodo 1000 3 October, 1976</t>
        </is>
      </c>
      <c r="C880" s="274" t="inlineStr">
        <is>
          <t>DNQ</t>
        </is>
      </c>
      <c r="D880" s="274" t="inlineStr">
        <is>
          <t>A - Up to 1300cc</t>
        </is>
      </c>
      <c r="E880" s="274" t="n"/>
      <c r="F880" s="274" t="n">
        <v>68</v>
      </c>
      <c r="G880" s="274" t="inlineStr">
        <is>
          <t>Peter Mac's Towing Pty Ltd</t>
        </is>
      </c>
      <c r="H880" s="274" t="n"/>
      <c r="I880" s="274" t="n"/>
      <c r="J880" s="274" t="inlineStr">
        <is>
          <t>Ford Escort 1300 Mk.I</t>
        </is>
      </c>
      <c r="K880" s="274" t="n"/>
      <c r="L880" s="274" t="inlineStr">
        <is>
          <t>Geoff Wade</t>
        </is>
      </c>
      <c r="M880" s="274" t="inlineStr">
        <is>
          <t>AUS</t>
        </is>
      </c>
      <c r="N880" s="698">
        <f>_xlfn.LET(_xlpm.d,_xlfn.XLOOKUP(L880,'[1]Birth Dates'!$A:$A,'[1]Birth Dates'!$B:$B,"",0),IF(_xlpm.d=0,"",_xlpm.d))</f>
        <v/>
      </c>
      <c r="O880" s="274">
        <f>IF(OR(N880="",A880="",NOT(ISNUMBER(N880)),N880&gt;A880),"",DATEDIF(N880,A880,"Y")&amp;" years, "&amp;DATEDIF(N880,A880,"YM")&amp;" months, "&amp;DATEDIF(N880,A880,"MD")&amp;" days")</f>
        <v/>
      </c>
      <c r="P880" s="274" t="inlineStr">
        <is>
          <t>John Stoopman</t>
        </is>
      </c>
      <c r="Q880" s="274" t="inlineStr">
        <is>
          <t>AUS</t>
        </is>
      </c>
      <c r="R880" s="698">
        <f>_xlfn.LET(_xlpm.d,_xlfn.XLOOKUP(P880,'[1]Birth Dates'!$A:$A,'[1]Birth Dates'!$B:$B,"",0),IF(_xlpm.d=0,"",_xlpm.d))</f>
        <v/>
      </c>
      <c r="S880" s="274">
        <f>IF(OR(R880="",A880="",NOT(ISNUMBER(R880)),R880&gt;A880),"",DATEDIF(R880,A880,"Y")&amp;" years, "&amp;DATEDIF(R880,A880,"YM")&amp;" months, "&amp;DATEDIF(R880,A880,"MD")&amp;" days")</f>
        <v/>
      </c>
      <c r="T880" s="274" t="n"/>
      <c r="U880" s="274" t="n"/>
      <c r="V880" s="698">
        <f>_xlfn.LET(_xlpm.d,_xlfn.XLOOKUP(T880,'[1]Birth Dates'!$A:$A,'[1]Birth Dates'!$B:$B,"",0),IF(_xlpm.d=0,"",_xlpm.d))</f>
        <v/>
      </c>
      <c r="W880" s="274">
        <f>IF(OR(V880="",A880="",NOT(ISNUMBER(V880)),V880&gt;A880),"",DATEDIF(V880,A880,"Y")&amp;" years, "&amp;DATEDIF(V880,A880,"YM")&amp;" months, "&amp;DATEDIF(V880,A880,"MD")&amp;" days")</f>
        <v/>
      </c>
      <c r="X880" s="274" t="n"/>
      <c r="Y880" s="274" t="n"/>
      <c r="Z880" s="274" t="n"/>
      <c r="AA880" s="274" t="n"/>
      <c r="AB880" s="274" t="n"/>
      <c r="AC880" s="274" t="n"/>
      <c r="AD880" s="274" t="n"/>
      <c r="AE880" s="583" t="inlineStr"/>
      <c r="AF880" s="418">
        <f>IF(OR(AE880="",AE880="",AE880=0),"",6.172/(AE880*24))</f>
        <v/>
      </c>
      <c r="AG880" s="279" t="n"/>
      <c r="AH880" s="583" t="inlineStr"/>
      <c r="AI880" s="418">
        <f>IF(OR(AH880="",AH880="",AH880=0),"",6.172/(AH880*24))</f>
        <v/>
      </c>
      <c r="AJ880" s="175">
        <f>IF(AND(ISNUMBER(AB880),ISNUMBER(AG880)),AB880-AG880,"")</f>
        <v/>
      </c>
      <c r="AK880" s="274" t="inlineStr">
        <is>
          <t>Did Not Qualify</t>
        </is>
      </c>
      <c r="AL880" s="274" t="n"/>
      <c r="AM880" s="486" t="n"/>
      <c r="AN880" s="671">
        <f>IF(OR(AL880="",AM880="",AM880=0),"",AL880*6.172/(AM880*24))</f>
        <v/>
      </c>
      <c r="AO880" s="477">
        <f>IF(AND(AL880=AL879,AM880&lt;&gt;"",AM879&lt;&gt;""),AM880-AM879,"")</f>
        <v/>
      </c>
      <c r="AP880" s="274" t="n"/>
      <c r="AQ880" s="583" t="inlineStr"/>
      <c r="AR880" s="418">
        <f>IF(OR(AQ880="",AQ880="",AQ880=0),"",6.172/(AQ880*24))</f>
        <v/>
      </c>
      <c r="AS880" s="436">
        <f>IF(OR(NOT(ISNUMBER(C880)),NOT(ISNUMBER(AB880))),"",IF(AG880&lt;&gt;"",AG880,AB880)-C880)</f>
        <v/>
      </c>
      <c r="AT880" s="280" t="n"/>
      <c r="AU880" s="281">
        <f>IF($B880="","",TEXT($A880,"yyyymmdd")&amp;"_P"&amp;$C880&amp;"_C"&amp;$F880&amp;"_"&amp;TRIM(RIGHT(SUBSTITUTE(TRIM(SUBSTITUTE($L880,CHAR(160)," "))," ",REPT(" ",60)),60))&amp;IF($P880="","","-"&amp;TRIM(RIGHT(SUBSTITUTE(TRIM(SUBSTITUTE($P880,CHAR(160)," "))," ",REPT(" ",60)),60)))&amp;IF($T880="","","-"&amp;TRIM(RIGHT(SUBSTITUTE(TRIM(SUBSTITUTE($T880,CHAR(160)," "))," ",REPT(" ",60)),60)))&amp;".jpg")</f>
        <v/>
      </c>
    </row>
    <row r="881" ht="42" customHeight="1">
      <c r="A881" s="278" t="n">
        <v>28036</v>
      </c>
      <c r="B881" s="274" t="inlineStr">
        <is>
          <t>Hardie-Ferodo 1000 3 October, 1976</t>
        </is>
      </c>
      <c r="C881" s="274" t="inlineStr">
        <is>
          <t>DNQ</t>
        </is>
      </c>
      <c r="D881" s="274" t="inlineStr">
        <is>
          <t>A - Up to 1300cc</t>
        </is>
      </c>
      <c r="E881" s="274" t="n"/>
      <c r="F881" s="274" t="n">
        <v>74</v>
      </c>
      <c r="G881" s="274" t="inlineStr">
        <is>
          <t>Fred's Treads Pty Ltd</t>
        </is>
      </c>
      <c r="H881" s="274" t="n"/>
      <c r="I881" s="274" t="n"/>
      <c r="J881" s="274" t="inlineStr">
        <is>
          <t>Alfa Romeo GT 1300 Junior</t>
        </is>
      </c>
      <c r="K881" s="274" t="inlineStr">
        <is>
          <t>1290 L4</t>
        </is>
      </c>
      <c r="L881" s="274" t="inlineStr">
        <is>
          <t>Gordon Rich</t>
        </is>
      </c>
      <c r="M881" s="274" t="inlineStr">
        <is>
          <t>AUS</t>
        </is>
      </c>
      <c r="N881" s="698">
        <f>_xlfn.LET(_xlpm.d,_xlfn.XLOOKUP(L881,'[1]Birth Dates'!$A:$A,'[1]Birth Dates'!$B:$B,"",0),IF(_xlpm.d=0,"",_xlpm.d))</f>
        <v/>
      </c>
      <c r="O881" s="274">
        <f>IF(OR(N881="",A881="",NOT(ISNUMBER(N881)),N881&gt;A881),"",DATEDIF(N881,A881,"Y")&amp;" years, "&amp;DATEDIF(N881,A881,"YM")&amp;" months, "&amp;DATEDIF(N881,A881,"MD")&amp;" days")</f>
        <v/>
      </c>
      <c r="P881" s="274" t="inlineStr">
        <is>
          <t>David Crowther</t>
        </is>
      </c>
      <c r="Q881" s="274" t="inlineStr">
        <is>
          <t>AUS</t>
        </is>
      </c>
      <c r="R881" s="698">
        <f>_xlfn.LET(_xlpm.d,_xlfn.XLOOKUP(P881,'[1]Birth Dates'!$A:$A,'[1]Birth Dates'!$B:$B,"",0),IF(_xlpm.d=0,"",_xlpm.d))</f>
        <v/>
      </c>
      <c r="S881" s="274">
        <f>IF(OR(R881="",A881="",NOT(ISNUMBER(R881)),R881&gt;A881),"",DATEDIF(R881,A881,"Y")&amp;" years, "&amp;DATEDIF(R881,A881,"YM")&amp;" months, "&amp;DATEDIF(R881,A881,"MD")&amp;" days")</f>
        <v/>
      </c>
      <c r="T881" s="274" t="n"/>
      <c r="U881" s="274" t="n"/>
      <c r="V881" s="698">
        <f>_xlfn.LET(_xlpm.d,_xlfn.XLOOKUP(T881,'[1]Birth Dates'!$A:$A,'[1]Birth Dates'!$B:$B,"",0),IF(_xlpm.d=0,"",_xlpm.d))</f>
        <v/>
      </c>
      <c r="W881" s="274">
        <f>IF(OR(V881="",A881="",NOT(ISNUMBER(V881)),V881&gt;A881),"",DATEDIF(V881,A881,"Y")&amp;" years, "&amp;DATEDIF(V881,A881,"YM")&amp;" months, "&amp;DATEDIF(V881,A881,"MD")&amp;" days")</f>
        <v/>
      </c>
      <c r="X881" s="274" t="n"/>
      <c r="Y881" s="274" t="n"/>
      <c r="Z881" s="274" t="n"/>
      <c r="AA881" s="274" t="n"/>
      <c r="AB881" s="274" t="n"/>
      <c r="AC881" s="274" t="n"/>
      <c r="AD881" s="274" t="n"/>
      <c r="AE881" s="583" t="inlineStr"/>
      <c r="AF881" s="418">
        <f>IF(OR(AE881="",AE881="",AE881=0),"",6.172/(AE881*24))</f>
        <v/>
      </c>
      <c r="AG881" s="279" t="n"/>
      <c r="AH881" s="583" t="inlineStr"/>
      <c r="AI881" s="418">
        <f>IF(OR(AH881="",AH881="",AH881=0),"",6.172/(AH881*24))</f>
        <v/>
      </c>
      <c r="AJ881" s="175">
        <f>IF(AND(ISNUMBER(AB881),ISNUMBER(AG881)),AB881-AG881,"")</f>
        <v/>
      </c>
      <c r="AK881" s="274" t="inlineStr">
        <is>
          <t>Did Not Qualify</t>
        </is>
      </c>
      <c r="AL881" s="274" t="n"/>
      <c r="AM881" s="486" t="n"/>
      <c r="AN881" s="671">
        <f>IF(OR(AL881="",AM881="",AM881=0),"",AL881*6.172/(AM881*24))</f>
        <v/>
      </c>
      <c r="AO881" s="477">
        <f>IF(AND(AL881=AL880,AM881&lt;&gt;"",AM880&lt;&gt;""),AM881-AM880,"")</f>
        <v/>
      </c>
      <c r="AP881" s="274" t="n"/>
      <c r="AQ881" s="583" t="inlineStr"/>
      <c r="AR881" s="418">
        <f>IF(OR(AQ881="",AQ881="",AQ881=0),"",6.172/(AQ881*24))</f>
        <v/>
      </c>
      <c r="AS881" s="436">
        <f>IF(OR(NOT(ISNUMBER(C881)),NOT(ISNUMBER(AB881))),"",IF(AG881&lt;&gt;"",AG881,AB881)-C881)</f>
        <v/>
      </c>
      <c r="AT881" s="280" t="n"/>
      <c r="AU881" s="281">
        <f>IF($B881="","",TEXT($A881,"yyyymmdd")&amp;"_P"&amp;$C881&amp;"_C"&amp;$F881&amp;"_"&amp;TRIM(RIGHT(SUBSTITUTE(TRIM(SUBSTITUTE($L881,CHAR(160)," "))," ",REPT(" ",60)),60))&amp;IF($P881="","","-"&amp;TRIM(RIGHT(SUBSTITUTE(TRIM(SUBSTITUTE($P881,CHAR(160)," "))," ",REPT(" ",60)),60)))&amp;IF($T881="","","-"&amp;TRIM(RIGHT(SUBSTITUTE(TRIM(SUBSTITUTE($T881,CHAR(160)," "))," ",REPT(" ",60)),60)))&amp;".jpg")</f>
        <v/>
      </c>
    </row>
    <row r="882" ht="56" customFormat="1" customHeight="1" s="240">
      <c r="A882" s="288" t="n">
        <v>28400</v>
      </c>
      <c r="B882" s="283" t="inlineStr">
        <is>
          <t>Hardie-Ferodo 1000 2 October, 1977</t>
        </is>
      </c>
      <c r="C882" s="283" t="n">
        <v>1</v>
      </c>
      <c r="D882" s="283" t="inlineStr">
        <is>
          <t>A - 3001cc – 6000cc</t>
        </is>
      </c>
      <c r="E882" s="283" t="n">
        <v>1</v>
      </c>
      <c r="F882" s="283" t="n">
        <v>1</v>
      </c>
      <c r="G882" s="283" t="inlineStr">
        <is>
          <t>Moffat Ford Dealers</t>
        </is>
      </c>
      <c r="H882" s="283" t="n"/>
      <c r="I882" s="283" t="n"/>
      <c r="J882" s="283" t="inlineStr">
        <is>
          <t>Ford Falcon XC GS500 Hardtop</t>
        </is>
      </c>
      <c r="K882" s="283" t="inlineStr">
        <is>
          <t>5760 V8</t>
        </is>
      </c>
      <c r="L882" s="283" t="inlineStr">
        <is>
          <t>Allan Moffat</t>
        </is>
      </c>
      <c r="M882" s="283" t="inlineStr">
        <is>
          <t>CAN</t>
        </is>
      </c>
      <c r="N882" s="699">
        <f>_xlfn.LET(_xlpm.d,_xlfn.XLOOKUP(L882,'[1]Birth Dates'!$A:$A,'[1]Birth Dates'!$B:$B,"",0),IF(_xlpm.d=0,"",_xlpm.d))</f>
        <v/>
      </c>
      <c r="O882" s="284">
        <f>IF(OR(N882="",A882="",NOT(ISNUMBER(N882)),N882&gt;A882),"",DATEDIF(N882,A882,"Y")&amp;" years, "&amp;DATEDIF(N882,A882,"YM")&amp;" months, "&amp;DATEDIF(N882,A882,"MD")&amp;" days")</f>
        <v/>
      </c>
      <c r="P882" s="283" t="inlineStr">
        <is>
          <t>Jacky Ickx</t>
        </is>
      </c>
      <c r="Q882" s="283" t="inlineStr">
        <is>
          <t>BEL</t>
        </is>
      </c>
      <c r="R882" s="699">
        <f>_xlfn.LET(_xlpm.d,_xlfn.XLOOKUP(P882,'[1]Birth Dates'!$A:$A,'[1]Birth Dates'!$B:$B,"",0),IF(_xlpm.d=0,"",_xlpm.d))</f>
        <v/>
      </c>
      <c r="S882" s="284">
        <f>IF(OR(R882="",A882="",NOT(ISNUMBER(R882)),R882&gt;A882),"",DATEDIF(R882,A882,"Y")&amp;" years, "&amp;DATEDIF(R882,A882,"YM")&amp;" months, "&amp;DATEDIF(R882,A882,"MD")&amp;" days")</f>
        <v/>
      </c>
      <c r="T882" s="283" t="n"/>
      <c r="U882" s="283" t="n"/>
      <c r="V882" s="699">
        <f>_xlfn.LET(_xlpm.d,_xlfn.XLOOKUP(T882,'[1]Birth Dates'!$A:$A,'[1]Birth Dates'!$B:$B,"",0),IF(_xlpm.d=0,"",_xlpm.d))</f>
        <v/>
      </c>
      <c r="W882" s="284">
        <f>IF(OR(V882="",A882="",NOT(ISNUMBER(V882)),V882&gt;A882),"",DATEDIF(V882,A882,"Y")&amp;" years, "&amp;DATEDIF(V882,A882,"YM")&amp;" months, "&amp;DATEDIF(V882,A882,"MD")&amp;" days")</f>
        <v/>
      </c>
      <c r="X882" s="284" t="n"/>
      <c r="Y882" s="284" t="n"/>
      <c r="Z882" s="284" t="n"/>
      <c r="AA882" s="284" t="n"/>
      <c r="AB882" s="283" t="n">
        <v>3</v>
      </c>
      <c r="AC882" s="283" t="n"/>
      <c r="AD882" s="283" t="n"/>
      <c r="AE882" s="584" t="inlineStr">
        <is>
          <t>2:25.6000</t>
        </is>
      </c>
      <c r="AF882" s="418">
        <f>IF(OR(AE882="",AE882="",AE882=0),"",6.172/(AE882*24))</f>
        <v/>
      </c>
      <c r="AG882" s="285" t="n"/>
      <c r="AH882" s="584" t="inlineStr"/>
      <c r="AI882" s="418">
        <f>IF(OR(AH882="",AH882="",AH882=0),"",6.172/(AH882*24))</f>
        <v/>
      </c>
      <c r="AJ882" s="175">
        <f>IF(AND(ISNUMBER(AB882),ISNUMBER(AG882)),AB882-AG882,"")</f>
        <v/>
      </c>
      <c r="AK882" s="283" t="n"/>
      <c r="AL882" s="283" t="n">
        <v>163</v>
      </c>
      <c r="AM882" s="487" t="n">
        <v>0.2910625</v>
      </c>
      <c r="AN882" s="671">
        <f>IF(OR(AL882="",AM882="",AM882=0),"",AL882*6.172/(AM882*24))</f>
        <v/>
      </c>
      <c r="AO882" s="477">
        <f>IF(AND(AL882=AL881,AM882&lt;&gt;"",AM881&lt;&gt;""),AM882-AM881,"")</f>
        <v/>
      </c>
      <c r="AP882" s="283" t="n"/>
      <c r="AQ882" s="584" t="inlineStr">
        <is>
          <t>2:26.4000</t>
        </is>
      </c>
      <c r="AR882" s="418">
        <f>IF(OR(AQ882="",AQ882="",AQ882=0),"",6.172/(AQ882*24))</f>
        <v/>
      </c>
      <c r="AS882" s="436">
        <f>IF(OR(NOT(ISNUMBER(C882)),NOT(ISNUMBER(AB882))),"",IF(AG882&lt;&gt;"",AG882,AB882)-C882)</f>
        <v/>
      </c>
      <c r="AT882" s="286" t="n"/>
      <c r="AU882" s="287">
        <f>IF($B882="","",TEXT($A882,"yyyymmdd")&amp;"_P"&amp;$C882&amp;"_C"&amp;$F882&amp;"_"&amp;TRIM(RIGHT(SUBSTITUTE(TRIM(SUBSTITUTE($L882,CHAR(160)," "))," ",REPT(" ",60)),60))&amp;IF($P882="","","-"&amp;TRIM(RIGHT(SUBSTITUTE(TRIM(SUBSTITUTE($P882,CHAR(160)," "))," ",REPT(" ",60)),60)))&amp;IF($T882="","","-"&amp;TRIM(RIGHT(SUBSTITUTE(TRIM(SUBSTITUTE($T882,CHAR(160)," "))," ",REPT(" ",60)),60)))&amp;".jpg")</f>
        <v/>
      </c>
    </row>
    <row r="883" ht="56" customHeight="1">
      <c r="A883" s="288" t="n">
        <v>28400</v>
      </c>
      <c r="B883" s="284" t="inlineStr">
        <is>
          <t>Hardie-Ferodo 1000 2 October, 1977</t>
        </is>
      </c>
      <c r="C883" s="284" t="n">
        <v>2</v>
      </c>
      <c r="D883" s="284" t="inlineStr">
        <is>
          <t>A - 3001cc – 6000cc</t>
        </is>
      </c>
      <c r="E883" s="284" t="n">
        <v>2</v>
      </c>
      <c r="F883" s="284" t="n">
        <v>2</v>
      </c>
      <c r="G883" s="284" t="inlineStr">
        <is>
          <t>Moffat Ford Dealers</t>
        </is>
      </c>
      <c r="H883" s="284" t="n"/>
      <c r="I883" s="284" t="n"/>
      <c r="J883" s="284" t="inlineStr">
        <is>
          <t>Ford Falcon XC GS500 Hardtop</t>
        </is>
      </c>
      <c r="K883" s="284" t="inlineStr">
        <is>
          <t>5760 V8</t>
        </is>
      </c>
      <c r="L883" s="284" t="inlineStr">
        <is>
          <t>Colin Bond</t>
        </is>
      </c>
      <c r="M883" s="284" t="inlineStr">
        <is>
          <t>AUS</t>
        </is>
      </c>
      <c r="N883" s="699">
        <f>_xlfn.LET(_xlpm.d,_xlfn.XLOOKUP(L883,'[1]Birth Dates'!$A:$A,'[1]Birth Dates'!$B:$B,"",0),IF(_xlpm.d=0,"",_xlpm.d))</f>
        <v/>
      </c>
      <c r="O883" s="284">
        <f>IF(OR(N883="",A883="",NOT(ISNUMBER(N883)),N883&gt;A883),"",DATEDIF(N883,A883,"Y")&amp;" years, "&amp;DATEDIF(N883,A883,"YM")&amp;" months, "&amp;DATEDIF(N883,A883,"MD")&amp;" days")</f>
        <v/>
      </c>
      <c r="P883" s="284" t="inlineStr">
        <is>
          <t>Alan Hamilton</t>
        </is>
      </c>
      <c r="Q883" s="284" t="inlineStr">
        <is>
          <t>AUS</t>
        </is>
      </c>
      <c r="R883" s="699">
        <f>_xlfn.LET(_xlpm.d,_xlfn.XLOOKUP(P883,'[1]Birth Dates'!$A:$A,'[1]Birth Dates'!$B:$B,"",0),IF(_xlpm.d=0,"",_xlpm.d))</f>
        <v/>
      </c>
      <c r="S883" s="284">
        <f>IF(OR(R883="",A883="",NOT(ISNUMBER(R883)),R883&gt;A883),"",DATEDIF(R883,A883,"Y")&amp;" years, "&amp;DATEDIF(R883,A883,"YM")&amp;" months, "&amp;DATEDIF(R883,A883,"MD")&amp;" days")</f>
        <v/>
      </c>
      <c r="T883" s="284" t="n"/>
      <c r="U883" s="284" t="n"/>
      <c r="V883" s="699">
        <f>_xlfn.LET(_xlpm.d,_xlfn.XLOOKUP(T883,'[1]Birth Dates'!$A:$A,'[1]Birth Dates'!$B:$B,"",0),IF(_xlpm.d=0,"",_xlpm.d))</f>
        <v/>
      </c>
      <c r="W883" s="284">
        <f>IF(OR(V883="",A883="",NOT(ISNUMBER(V883)),V883&gt;A883),"",DATEDIF(V883,A883,"Y")&amp;" years, "&amp;DATEDIF(V883,A883,"YM")&amp;" months, "&amp;DATEDIF(V883,A883,"MD")&amp;" days")</f>
        <v/>
      </c>
      <c r="X883" s="284" t="n"/>
      <c r="Y883" s="284" t="n"/>
      <c r="Z883" s="284" t="n"/>
      <c r="AA883" s="284" t="n"/>
      <c r="AB883" s="284" t="n">
        <v>2</v>
      </c>
      <c r="AC883" s="284" t="n"/>
      <c r="AD883" s="284" t="n"/>
      <c r="AE883" s="585" t="inlineStr">
        <is>
          <t>2:25.2000</t>
        </is>
      </c>
      <c r="AF883" s="418">
        <f>IF(OR(AE883="",AE883="",AE883=0),"",6.172/(AE883*24))</f>
        <v/>
      </c>
      <c r="AG883" s="289" t="n"/>
      <c r="AH883" s="585" t="inlineStr"/>
      <c r="AI883" s="418">
        <f>IF(OR(AH883="",AH883="",AH883=0),"",6.172/(AH883*24))</f>
        <v/>
      </c>
      <c r="AJ883" s="175">
        <f>IF(AND(ISNUMBER(AB883),ISNUMBER(AG883)),AB883-AG883,"")</f>
        <v/>
      </c>
      <c r="AK883" s="284" t="n"/>
      <c r="AL883" s="284" t="n">
        <v>163</v>
      </c>
      <c r="AM883" s="488" t="n">
        <v>0.2910636574074074</v>
      </c>
      <c r="AN883" s="671">
        <f>IF(OR(AL883="",AM883="",AM883=0),"",AL883*6.172/(AM883*24))</f>
        <v/>
      </c>
      <c r="AO883" s="477">
        <f>IF(AND(AL883=AL882,AM883&lt;&gt;"",AM882&lt;&gt;""),AM883-AM882,"")</f>
        <v/>
      </c>
      <c r="AP883" s="284" t="n"/>
      <c r="AQ883" s="585" t="inlineStr"/>
      <c r="AR883" s="418">
        <f>IF(OR(AQ883="",AQ883="",AQ883=0),"",6.172/(AQ883*24))</f>
        <v/>
      </c>
      <c r="AS883" s="436">
        <f>IF(OR(NOT(ISNUMBER(C883)),NOT(ISNUMBER(AB883))),"",IF(AG883&lt;&gt;"",AG883,AB883)-C883)</f>
        <v/>
      </c>
      <c r="AT883" s="290" t="n"/>
      <c r="AU883" s="291">
        <f>IF($B883="","",TEXT($A883,"yyyymmdd")&amp;"_P"&amp;$C883&amp;"_C"&amp;$F883&amp;"_"&amp;TRIM(RIGHT(SUBSTITUTE(TRIM(SUBSTITUTE($L883,CHAR(160)," "))," ",REPT(" ",60)),60))&amp;IF($P883="","","-"&amp;TRIM(RIGHT(SUBSTITUTE(TRIM(SUBSTITUTE($P883,CHAR(160)," "))," ",REPT(" ",60)),60)))&amp;IF($T883="","","-"&amp;TRIM(RIGHT(SUBSTITUTE(TRIM(SUBSTITUTE($T883,CHAR(160)," "))," ",REPT(" ",60)),60)))&amp;".jpg")</f>
        <v/>
      </c>
    </row>
    <row r="884" ht="56" customHeight="1">
      <c r="A884" s="288" t="n">
        <v>28400</v>
      </c>
      <c r="B884" s="284" t="inlineStr">
        <is>
          <t>Hardie-Ferodo 1000 2 October, 1977</t>
        </is>
      </c>
      <c r="C884" s="284" t="n">
        <v>3</v>
      </c>
      <c r="D884" s="284" t="inlineStr">
        <is>
          <t>A - 3001cc – 6000cc</t>
        </is>
      </c>
      <c r="E884" s="284" t="n">
        <v>3</v>
      </c>
      <c r="F884" s="284" t="n">
        <v>15</v>
      </c>
      <c r="G884" s="284" t="inlineStr">
        <is>
          <t>NGK Janson</t>
        </is>
      </c>
      <c r="H884" s="284" t="n"/>
      <c r="I884" s="284" t="n"/>
      <c r="J884" s="284" t="inlineStr">
        <is>
          <t>Holden LX Torana SS A9X Hatchback</t>
        </is>
      </c>
      <c r="K884" s="284" t="inlineStr">
        <is>
          <t>5044 V8</t>
        </is>
      </c>
      <c r="L884" s="284" t="inlineStr">
        <is>
          <t>Peter Janson</t>
        </is>
      </c>
      <c r="M884" s="284" t="inlineStr">
        <is>
          <t>NZL</t>
        </is>
      </c>
      <c r="N884" s="699">
        <f>_xlfn.LET(_xlpm.d,_xlfn.XLOOKUP(L884,'[1]Birth Dates'!$A:$A,'[1]Birth Dates'!$B:$B,"",0),IF(_xlpm.d=0,"",_xlpm.d))</f>
        <v/>
      </c>
      <c r="O884" s="284">
        <f>IF(OR(N884="",A884="",NOT(ISNUMBER(N884)),N884&gt;A884),"",DATEDIF(N884,A884,"Y")&amp;" years, "&amp;DATEDIF(N884,A884,"YM")&amp;" months, "&amp;DATEDIF(N884,A884,"MD")&amp;" days")</f>
        <v/>
      </c>
      <c r="P884" s="284" t="inlineStr">
        <is>
          <t>Larry Perkins</t>
        </is>
      </c>
      <c r="Q884" s="284" t="inlineStr">
        <is>
          <t>AUS</t>
        </is>
      </c>
      <c r="R884" s="699">
        <f>_xlfn.LET(_xlpm.d,_xlfn.XLOOKUP(P884,'[1]Birth Dates'!$A:$A,'[1]Birth Dates'!$B:$B,"",0),IF(_xlpm.d=0,"",_xlpm.d))</f>
        <v/>
      </c>
      <c r="S884" s="284">
        <f>IF(OR(R884="",A884="",NOT(ISNUMBER(R884)),R884&gt;A884),"",DATEDIF(R884,A884,"Y")&amp;" years, "&amp;DATEDIF(R884,A884,"YM")&amp;" months, "&amp;DATEDIF(R884,A884,"MD")&amp;" days")</f>
        <v/>
      </c>
      <c r="T884" s="284" t="n"/>
      <c r="U884" s="284" t="n"/>
      <c r="V884" s="699">
        <f>_xlfn.LET(_xlpm.d,_xlfn.XLOOKUP(T884,'[1]Birth Dates'!$A:$A,'[1]Birth Dates'!$B:$B,"",0),IF(_xlpm.d=0,"",_xlpm.d))</f>
        <v/>
      </c>
      <c r="W884" s="284">
        <f>IF(OR(V884="",A884="",NOT(ISNUMBER(V884)),V884&gt;A884),"",DATEDIF(V884,A884,"Y")&amp;" years, "&amp;DATEDIF(V884,A884,"YM")&amp;" months, "&amp;DATEDIF(V884,A884,"MD")&amp;" days")</f>
        <v/>
      </c>
      <c r="X884" s="284" t="n"/>
      <c r="Y884" s="284" t="n"/>
      <c r="Z884" s="284" t="n"/>
      <c r="AA884" s="284" t="n"/>
      <c r="AB884" s="284" t="n">
        <v>13</v>
      </c>
      <c r="AC884" s="284" t="n"/>
      <c r="AD884" s="284" t="n"/>
      <c r="AE884" s="585" t="inlineStr">
        <is>
          <t>2:29.2000</t>
        </is>
      </c>
      <c r="AF884" s="418">
        <f>IF(OR(AE884="",AE884="",AE884=0),"",6.172/(AE884*24))</f>
        <v/>
      </c>
      <c r="AG884" s="289" t="n"/>
      <c r="AH884" s="585" t="inlineStr"/>
      <c r="AI884" s="418">
        <f>IF(OR(AH884="",AH884="",AH884=0),"",6.172/(AH884*24))</f>
        <v/>
      </c>
      <c r="AJ884" s="175">
        <f>IF(AND(ISNUMBER(AB884),ISNUMBER(AG884)),AB884-AG884,"")</f>
        <v/>
      </c>
      <c r="AK884" s="284" t="n"/>
      <c r="AL884" s="284" t="n">
        <v>162</v>
      </c>
      <c r="AM884" s="488" t="n">
        <v>0.2913391203703704</v>
      </c>
      <c r="AN884" s="671">
        <f>IF(OR(AL884="",AM884="",AM884=0),"",AL884*6.172/(AM884*24))</f>
        <v/>
      </c>
      <c r="AO884" s="477">
        <f>IF(AND(AL884=AL883,AM884&lt;&gt;"",AM883&lt;&gt;""),AM884-AM883,"")</f>
        <v/>
      </c>
      <c r="AP884" s="284" t="n"/>
      <c r="AQ884" s="585" t="inlineStr"/>
      <c r="AR884" s="418">
        <f>IF(OR(AQ884="",AQ884="",AQ884=0),"",6.172/(AQ884*24))</f>
        <v/>
      </c>
      <c r="AS884" s="436">
        <f>IF(OR(NOT(ISNUMBER(C884)),NOT(ISNUMBER(AB884))),"",IF(AG884&lt;&gt;"",AG884,AB884)-C884)</f>
        <v/>
      </c>
      <c r="AT884" s="290" t="n"/>
      <c r="AU884" s="291">
        <f>IF($B884="","",TEXT($A884,"yyyymmdd")&amp;"_P"&amp;$C884&amp;"_C"&amp;$F884&amp;"_"&amp;TRIM(RIGHT(SUBSTITUTE(TRIM(SUBSTITUTE($L884,CHAR(160)," "))," ",REPT(" ",60)),60))&amp;IF($P884="","","-"&amp;TRIM(RIGHT(SUBSTITUTE(TRIM(SUBSTITUTE($P884,CHAR(160)," "))," ",REPT(" ",60)),60)))&amp;IF($T884="","","-"&amp;TRIM(RIGHT(SUBSTITUTE(TRIM(SUBSTITUTE($T884,CHAR(160)," "))," ",REPT(" ",60)),60)))&amp;".jpg")</f>
        <v/>
      </c>
    </row>
    <row r="885" ht="56" customHeight="1">
      <c r="A885" s="288" t="n">
        <v>28400</v>
      </c>
      <c r="B885" s="284" t="inlineStr">
        <is>
          <t>Hardie-Ferodo 1000 2 October, 1977</t>
        </is>
      </c>
      <c r="C885" s="284" t="n">
        <v>4</v>
      </c>
      <c r="D885" s="284" t="inlineStr">
        <is>
          <t>A - 3001cc – 6000cc</t>
        </is>
      </c>
      <c r="E885" s="284" t="n">
        <v>4</v>
      </c>
      <c r="F885" s="284" t="n">
        <v>25</v>
      </c>
      <c r="G885" s="284" t="inlineStr">
        <is>
          <t>Bill Patterson Racing</t>
        </is>
      </c>
      <c r="H885" s="284" t="n"/>
      <c r="I885" s="284" t="n"/>
      <c r="J885" s="284" t="inlineStr">
        <is>
          <t>Holden LX Torana SS A9X Hatchback</t>
        </is>
      </c>
      <c r="K885" s="284" t="inlineStr">
        <is>
          <t>5044 V8</t>
        </is>
      </c>
      <c r="L885" s="284" t="inlineStr">
        <is>
          <t>Peter Brock</t>
        </is>
      </c>
      <c r="M885" s="284" t="inlineStr">
        <is>
          <t>AUS</t>
        </is>
      </c>
      <c r="N885" s="699">
        <f>_xlfn.LET(_xlpm.d,_xlfn.XLOOKUP(L885,'[1]Birth Dates'!$A:$A,'[1]Birth Dates'!$B:$B,"",0),IF(_xlpm.d=0,"",_xlpm.d))</f>
        <v/>
      </c>
      <c r="O885" s="284">
        <f>IF(OR(N885="",A885="",NOT(ISNUMBER(N885)),N885&gt;A885),"",DATEDIF(N885,A885,"Y")&amp;" years, "&amp;DATEDIF(N885,A885,"YM")&amp;" months, "&amp;DATEDIF(N885,A885,"MD")&amp;" days")</f>
        <v/>
      </c>
      <c r="P885" s="284" t="inlineStr">
        <is>
          <t>Phil Brock</t>
        </is>
      </c>
      <c r="Q885" s="284" t="inlineStr">
        <is>
          <t>AUS</t>
        </is>
      </c>
      <c r="R885" s="699">
        <f>_xlfn.LET(_xlpm.d,_xlfn.XLOOKUP(P885,'[1]Birth Dates'!$A:$A,'[1]Birth Dates'!$B:$B,"",0),IF(_xlpm.d=0,"",_xlpm.d))</f>
        <v/>
      </c>
      <c r="S885" s="284">
        <f>IF(OR(R885="",A885="",NOT(ISNUMBER(R885)),R885&gt;A885),"",DATEDIF(R885,A885,"Y")&amp;" years, "&amp;DATEDIF(R885,A885,"YM")&amp;" months, "&amp;DATEDIF(R885,A885,"MD")&amp;" days")</f>
        <v/>
      </c>
      <c r="T885" s="284" t="n"/>
      <c r="U885" s="284" t="n"/>
      <c r="V885" s="699">
        <f>_xlfn.LET(_xlpm.d,_xlfn.XLOOKUP(T885,'[1]Birth Dates'!$A:$A,'[1]Birth Dates'!$B:$B,"",0),IF(_xlpm.d=0,"",_xlpm.d))</f>
        <v/>
      </c>
      <c r="W885" s="284">
        <f>IF(OR(V885="",A885="",NOT(ISNUMBER(V885)),V885&gt;A885),"",DATEDIF(V885,A885,"Y")&amp;" years, "&amp;DATEDIF(V885,A885,"YM")&amp;" months, "&amp;DATEDIF(V885,A885,"MD")&amp;" days")</f>
        <v/>
      </c>
      <c r="X885" s="284" t="n"/>
      <c r="Y885" s="284" t="n"/>
      <c r="Z885" s="284" t="n"/>
      <c r="AA885" s="284" t="n"/>
      <c r="AB885" s="284" t="n">
        <v>1</v>
      </c>
      <c r="AC885" s="284" t="n"/>
      <c r="AD885" s="284" t="n"/>
      <c r="AE885" s="585" t="inlineStr">
        <is>
          <t>2:24.1000</t>
        </is>
      </c>
      <c r="AF885" s="418">
        <f>IF(OR(AE885="",AE885="",AE885=0),"",6.172/(AE885*24))</f>
        <v/>
      </c>
      <c r="AG885" s="289" t="n"/>
      <c r="AH885" s="585" t="inlineStr"/>
      <c r="AI885" s="418">
        <f>IF(OR(AH885="",AH885="",AH885=0),"",6.172/(AH885*24))</f>
        <v/>
      </c>
      <c r="AJ885" s="175">
        <f>IF(AND(ISNUMBER(AB885),ISNUMBER(AG885)),AB885-AG885,"")</f>
        <v/>
      </c>
      <c r="AK885" s="284" t="n"/>
      <c r="AL885" s="284" t="n">
        <v>162</v>
      </c>
      <c r="AM885" s="488" t="n">
        <v>0.2917094907407408</v>
      </c>
      <c r="AN885" s="671">
        <f>IF(OR(AL885="",AM885="",AM885=0),"",AL885*6.172/(AM885*24))</f>
        <v/>
      </c>
      <c r="AO885" s="477">
        <f>IF(AND(AL885=AL884,AM885&lt;&gt;"",AM884&lt;&gt;""),AM885-AM884,"")</f>
        <v/>
      </c>
      <c r="AP885" s="284" t="n"/>
      <c r="AQ885" s="585" t="inlineStr"/>
      <c r="AR885" s="418">
        <f>IF(OR(AQ885="",AQ885="",AQ885=0),"",6.172/(AQ885*24))</f>
        <v/>
      </c>
      <c r="AS885" s="436">
        <f>IF(OR(NOT(ISNUMBER(C885)),NOT(ISNUMBER(AB885))),"",IF(AG885&lt;&gt;"",AG885,AB885)-C885)</f>
        <v/>
      </c>
      <c r="AT885" s="290" t="n"/>
      <c r="AU885" s="291">
        <f>IF($B885="","",TEXT($A885,"yyyymmdd")&amp;"_P"&amp;$C885&amp;"_C"&amp;$F885&amp;"_"&amp;TRIM(RIGHT(SUBSTITUTE(TRIM(SUBSTITUTE($L885,CHAR(160)," "))," ",REPT(" ",60)),60))&amp;IF($P885="","","-"&amp;TRIM(RIGHT(SUBSTITUTE(TRIM(SUBSTITUTE($P885,CHAR(160)," "))," ",REPT(" ",60)),60)))&amp;IF($T885="","","-"&amp;TRIM(RIGHT(SUBSTITUTE(TRIM(SUBSTITUTE($T885,CHAR(160)," "))," ",REPT(" ",60)),60)))&amp;".jpg")</f>
        <v/>
      </c>
    </row>
    <row r="886" ht="56" customHeight="1">
      <c r="A886" s="288" t="n">
        <v>28400</v>
      </c>
      <c r="B886" s="284" t="inlineStr">
        <is>
          <t>Hardie-Ferodo 1000 2 October, 1977</t>
        </is>
      </c>
      <c r="C886" s="284" t="n">
        <v>5</v>
      </c>
      <c r="D886" s="284" t="inlineStr">
        <is>
          <t>A - 3001cc – 6000cc</t>
        </is>
      </c>
      <c r="E886" s="284" t="n">
        <v>5</v>
      </c>
      <c r="F886" s="284" t="n">
        <v>8</v>
      </c>
      <c r="G886" s="284" t="inlineStr">
        <is>
          <t>Marlboro Holden Dealer Team</t>
        </is>
      </c>
      <c r="H886" s="284" t="n"/>
      <c r="I886" s="284" t="n"/>
      <c r="J886" s="284" t="inlineStr">
        <is>
          <t>Holden LX Torana SL/R 5000 A9X 4-Door</t>
        </is>
      </c>
      <c r="K886" s="284" t="inlineStr">
        <is>
          <t>5044 V8</t>
        </is>
      </c>
      <c r="L886" s="284" t="inlineStr">
        <is>
          <t>Charlie O'Brien</t>
        </is>
      </c>
      <c r="M886" s="284" t="inlineStr">
        <is>
          <t>AUS</t>
        </is>
      </c>
      <c r="N886" s="699">
        <f>_xlfn.LET(_xlpm.d,_xlfn.XLOOKUP(L886,'[1]Birth Dates'!$A:$A,'[1]Birth Dates'!$B:$B,"",0),IF(_xlpm.d=0,"",_xlpm.d))</f>
        <v/>
      </c>
      <c r="O886" s="284">
        <f>IF(OR(N886="",A886="",NOT(ISNUMBER(N886)),N886&gt;A886),"",DATEDIF(N886,A886,"Y")&amp;" years, "&amp;DATEDIF(N886,A886,"YM")&amp;" months, "&amp;DATEDIF(N886,A886,"MD")&amp;" days")</f>
        <v/>
      </c>
      <c r="P886" s="284" t="inlineStr">
        <is>
          <t>Ron Harrop</t>
        </is>
      </c>
      <c r="Q886" s="284" t="inlineStr">
        <is>
          <t>AUS</t>
        </is>
      </c>
      <c r="R886" s="699">
        <f>_xlfn.LET(_xlpm.d,_xlfn.XLOOKUP(P886,'[1]Birth Dates'!$A:$A,'[1]Birth Dates'!$B:$B,"",0),IF(_xlpm.d=0,"",_xlpm.d))</f>
        <v/>
      </c>
      <c r="S886" s="284">
        <f>IF(OR(R886="",A886="",NOT(ISNUMBER(R886)),R886&gt;A886),"",DATEDIF(R886,A886,"Y")&amp;" years, "&amp;DATEDIF(R886,A886,"YM")&amp;" months, "&amp;DATEDIF(R886,A886,"MD")&amp;" days")</f>
        <v/>
      </c>
      <c r="T886" s="284" t="n"/>
      <c r="U886" s="284" t="n"/>
      <c r="V886" s="699">
        <f>_xlfn.LET(_xlpm.d,_xlfn.XLOOKUP(T886,'[1]Birth Dates'!$A:$A,'[1]Birth Dates'!$B:$B,"",0),IF(_xlpm.d=0,"",_xlpm.d))</f>
        <v/>
      </c>
      <c r="W886" s="284">
        <f>IF(OR(V886="",A886="",NOT(ISNUMBER(V886)),V886&gt;A886),"",DATEDIF(V886,A886,"Y")&amp;" years, "&amp;DATEDIF(V886,A886,"YM")&amp;" months, "&amp;DATEDIF(V886,A886,"MD")&amp;" days")</f>
        <v/>
      </c>
      <c r="X886" s="284" t="n"/>
      <c r="Y886" s="284" t="n"/>
      <c r="Z886" s="284" t="n"/>
      <c r="AA886" s="284" t="n"/>
      <c r="AB886" s="284" t="n">
        <v>10</v>
      </c>
      <c r="AC886" s="284" t="n"/>
      <c r="AD886" s="284" t="n"/>
      <c r="AE886" s="585" t="inlineStr">
        <is>
          <t>2:27.2000</t>
        </is>
      </c>
      <c r="AF886" s="418">
        <f>IF(OR(AE886="",AE886="",AE886=0),"",6.172/(AE886*24))</f>
        <v/>
      </c>
      <c r="AG886" s="289" t="n"/>
      <c r="AH886" s="585" t="inlineStr"/>
      <c r="AI886" s="418">
        <f>IF(OR(AH886="",AH886="",AH886=0),"",6.172/(AH886*24))</f>
        <v/>
      </c>
      <c r="AJ886" s="175">
        <f>IF(AND(ISNUMBER(AB886),ISNUMBER(AG886)),AB886-AG886,"")</f>
        <v/>
      </c>
      <c r="AK886" s="284" t="n"/>
      <c r="AL886" s="284" t="n">
        <v>162</v>
      </c>
      <c r="AM886" s="488" t="n">
        <v>0.2918113425925926</v>
      </c>
      <c r="AN886" s="671">
        <f>IF(OR(AL886="",AM886="",AM886=0),"",AL886*6.172/(AM886*24))</f>
        <v/>
      </c>
      <c r="AO886" s="477">
        <f>IF(AND(AL886=AL885,AM886&lt;&gt;"",AM885&lt;&gt;""),AM886-AM885,"")</f>
        <v/>
      </c>
      <c r="AP886" s="284" t="n"/>
      <c r="AQ886" s="585" t="inlineStr"/>
      <c r="AR886" s="418">
        <f>IF(OR(AQ886="",AQ886="",AQ886=0),"",6.172/(AQ886*24))</f>
        <v/>
      </c>
      <c r="AS886" s="436">
        <f>IF(OR(NOT(ISNUMBER(C886)),NOT(ISNUMBER(AB886))),"",IF(AG886&lt;&gt;"",AG886,AB886)-C886)</f>
        <v/>
      </c>
      <c r="AT886" s="290" t="n"/>
      <c r="AU886" s="291">
        <f>IF($B886="","",TEXT($A886,"yyyymmdd")&amp;"_P"&amp;$C886&amp;"_C"&amp;$F886&amp;"_"&amp;TRIM(RIGHT(SUBSTITUTE(TRIM(SUBSTITUTE($L886,CHAR(160)," "))," ",REPT(" ",60)),60))&amp;IF($P886="","","-"&amp;TRIM(RIGHT(SUBSTITUTE(TRIM(SUBSTITUTE($P886,CHAR(160)," "))," ",REPT(" ",60)),60)))&amp;IF($T886="","","-"&amp;TRIM(RIGHT(SUBSTITUTE(TRIM(SUBSTITUTE($T886,CHAR(160)," "))," ",REPT(" ",60)),60)))&amp;".jpg")</f>
        <v/>
      </c>
    </row>
    <row r="887" ht="56" customHeight="1">
      <c r="A887" s="288" t="n">
        <v>28400</v>
      </c>
      <c r="B887" s="284" t="inlineStr">
        <is>
          <t>Hardie-Ferodo 1000 2 October, 1977</t>
        </is>
      </c>
      <c r="C887" s="284" t="n">
        <v>6</v>
      </c>
      <c r="D887" s="284" t="inlineStr">
        <is>
          <t>B - 2001cc – 3000cc</t>
        </is>
      </c>
      <c r="E887" s="284" t="n">
        <v>1</v>
      </c>
      <c r="F887" s="284" t="n">
        <v>33</v>
      </c>
      <c r="G887" s="284" t="inlineStr">
        <is>
          <t>Amco Pty Ltd - Barry Seton</t>
        </is>
      </c>
      <c r="H887" s="284" t="n"/>
      <c r="I887" s="284" t="n"/>
      <c r="J887" s="284" t="inlineStr">
        <is>
          <t>Ford Capri Mk.I</t>
        </is>
      </c>
      <c r="K887" s="284" t="inlineStr">
        <is>
          <t>2993 V6</t>
        </is>
      </c>
      <c r="L887" s="284" t="inlineStr">
        <is>
          <t>Barry Seton</t>
        </is>
      </c>
      <c r="M887" s="284" t="inlineStr">
        <is>
          <t>AUS</t>
        </is>
      </c>
      <c r="N887" s="699">
        <f>_xlfn.LET(_xlpm.d,_xlfn.XLOOKUP(L887,'[1]Birth Dates'!$A:$A,'[1]Birth Dates'!$B:$B,"",0),IF(_xlpm.d=0,"",_xlpm.d))</f>
        <v/>
      </c>
      <c r="O887" s="284">
        <f>IF(OR(N887="",A887="",NOT(ISNUMBER(N887)),N887&gt;A887),"",DATEDIF(N887,A887,"Y")&amp;" years, "&amp;DATEDIF(N887,A887,"YM")&amp;" months, "&amp;DATEDIF(N887,A887,"MD")&amp;" days")</f>
        <v/>
      </c>
      <c r="P887" s="284" t="inlineStr">
        <is>
          <t>Don Smith</t>
        </is>
      </c>
      <c r="Q887" s="284" t="inlineStr">
        <is>
          <t>AUS</t>
        </is>
      </c>
      <c r="R887" s="699">
        <f>_xlfn.LET(_xlpm.d,_xlfn.XLOOKUP(P887,'[1]Birth Dates'!$A:$A,'[1]Birth Dates'!$B:$B,"",0),IF(_xlpm.d=0,"",_xlpm.d))</f>
        <v/>
      </c>
      <c r="S887" s="284">
        <f>IF(OR(R887="",A887="",NOT(ISNUMBER(R887)),R887&gt;A887),"",DATEDIF(R887,A887,"Y")&amp;" years, "&amp;DATEDIF(R887,A887,"YM")&amp;" months, "&amp;DATEDIF(R887,A887,"MD")&amp;" days")</f>
        <v/>
      </c>
      <c r="T887" s="284" t="n"/>
      <c r="U887" s="284" t="n"/>
      <c r="V887" s="699">
        <f>_xlfn.LET(_xlpm.d,_xlfn.XLOOKUP(T887,'[1]Birth Dates'!$A:$A,'[1]Birth Dates'!$B:$B,"",0),IF(_xlpm.d=0,"",_xlpm.d))</f>
        <v/>
      </c>
      <c r="W887" s="284">
        <f>IF(OR(V887="",A887="",NOT(ISNUMBER(V887)),V887&gt;A887),"",DATEDIF(V887,A887,"Y")&amp;" years, "&amp;DATEDIF(V887,A887,"YM")&amp;" months, "&amp;DATEDIF(V887,A887,"MD")&amp;" days")</f>
        <v/>
      </c>
      <c r="X887" s="284" t="n"/>
      <c r="Y887" s="284" t="n"/>
      <c r="Z887" s="284" t="n"/>
      <c r="AA887" s="284" t="n"/>
      <c r="AB887" s="284" t="n">
        <v>27</v>
      </c>
      <c r="AC887" s="284" t="n"/>
      <c r="AD887" s="284" t="n"/>
      <c r="AE887" s="585" t="inlineStr">
        <is>
          <t>2:37.3000</t>
        </is>
      </c>
      <c r="AF887" s="418">
        <f>IF(OR(AE887="",AE887="",AE887=0),"",6.172/(AE887*24))</f>
        <v/>
      </c>
      <c r="AG887" s="289" t="n"/>
      <c r="AH887" s="585" t="inlineStr"/>
      <c r="AI887" s="418">
        <f>IF(OR(AH887="",AH887="",AH887=0),"",6.172/(AH887*24))</f>
        <v/>
      </c>
      <c r="AJ887" s="175">
        <f>IF(AND(ISNUMBER(AB887),ISNUMBER(AG887)),AB887-AG887,"")</f>
        <v/>
      </c>
      <c r="AK887" s="284" t="n"/>
      <c r="AL887" s="284" t="n">
        <v>154</v>
      </c>
      <c r="AM887" s="488" t="n">
        <v>0.2916226851851852</v>
      </c>
      <c r="AN887" s="671">
        <f>IF(OR(AL887="",AM887="",AM887=0),"",AL887*6.172/(AM887*24))</f>
        <v/>
      </c>
      <c r="AO887" s="477">
        <f>IF(AND(AL887=AL886,AM887&lt;&gt;"",AM886&lt;&gt;""),AM887-AM886,"")</f>
        <v/>
      </c>
      <c r="AP887" s="284" t="n"/>
      <c r="AQ887" s="585" t="inlineStr"/>
      <c r="AR887" s="418">
        <f>IF(OR(AQ887="",AQ887="",AQ887=0),"",6.172/(AQ887*24))</f>
        <v/>
      </c>
      <c r="AS887" s="436">
        <f>IF(OR(NOT(ISNUMBER(C887)),NOT(ISNUMBER(AB887))),"",IF(AG887&lt;&gt;"",AG887,AB887)-C887)</f>
        <v/>
      </c>
      <c r="AT887" s="290" t="n"/>
      <c r="AU887" s="291">
        <f>IF($B887="","",TEXT($A887,"yyyymmdd")&amp;"_P"&amp;$C887&amp;"_C"&amp;$F887&amp;"_"&amp;TRIM(RIGHT(SUBSTITUTE(TRIM(SUBSTITUTE($L887,CHAR(160)," "))," ",REPT(" ",60)),60))&amp;IF($P887="","","-"&amp;TRIM(RIGHT(SUBSTITUTE(TRIM(SUBSTITUTE($P887,CHAR(160)," "))," ",REPT(" ",60)),60)))&amp;IF($T887="","","-"&amp;TRIM(RIGHT(SUBSTITUTE(TRIM(SUBSTITUTE($T887,CHAR(160)," "))," ",REPT(" ",60)),60)))&amp;".jpg")</f>
        <v/>
      </c>
    </row>
    <row r="888" ht="56" customHeight="1">
      <c r="A888" s="288" t="n">
        <v>28400</v>
      </c>
      <c r="B888" s="284" t="inlineStr">
        <is>
          <t>Hardie-Ferodo 1000 2 October, 1977</t>
        </is>
      </c>
      <c r="C888" s="284" t="n">
        <v>7</v>
      </c>
      <c r="D888" s="284" t="inlineStr">
        <is>
          <t>A - 3001cc – 6000cc</t>
        </is>
      </c>
      <c r="E888" s="284" t="n">
        <v>6</v>
      </c>
      <c r="F888" s="284" t="n">
        <v>26</v>
      </c>
      <c r="G888" s="284" t="inlineStr">
        <is>
          <t>Bill Patterson Racing</t>
        </is>
      </c>
      <c r="H888" s="284" t="n"/>
      <c r="I888" s="284" t="n"/>
      <c r="J888" s="284" t="inlineStr">
        <is>
          <t>Holden LH Torana SL/R 5000 L34</t>
        </is>
      </c>
      <c r="K888" s="284" t="inlineStr">
        <is>
          <t>5044 V8</t>
        </is>
      </c>
      <c r="L888" s="284" t="inlineStr">
        <is>
          <t>Tony Roberts</t>
        </is>
      </c>
      <c r="M888" s="284" t="inlineStr">
        <is>
          <t>AUS</t>
        </is>
      </c>
      <c r="N888" s="699">
        <f>_xlfn.LET(_xlpm.d,_xlfn.XLOOKUP(L888,'[1]Birth Dates'!$A:$A,'[1]Birth Dates'!$B:$B,"",0),IF(_xlpm.d=0,"",_xlpm.d))</f>
        <v/>
      </c>
      <c r="O888" s="284">
        <f>IF(OR(N888="",A888="",NOT(ISNUMBER(N888)),N888&gt;A888),"",DATEDIF(N888,A888,"Y")&amp;" years, "&amp;DATEDIF(N888,A888,"YM")&amp;" months, "&amp;DATEDIF(N888,A888,"MD")&amp;" days")</f>
        <v/>
      </c>
      <c r="P888" s="284" t="inlineStr">
        <is>
          <t>Doug Chivas</t>
        </is>
      </c>
      <c r="Q888" s="284" t="inlineStr">
        <is>
          <t>AUS</t>
        </is>
      </c>
      <c r="R888" s="699">
        <f>_xlfn.LET(_xlpm.d,_xlfn.XLOOKUP(P888,'[1]Birth Dates'!$A:$A,'[1]Birth Dates'!$B:$B,"",0),IF(_xlpm.d=0,"",_xlpm.d))</f>
        <v/>
      </c>
      <c r="S888" s="284">
        <f>IF(OR(R888="",A888="",NOT(ISNUMBER(R888)),R888&gt;A888),"",DATEDIF(R888,A888,"Y")&amp;" years, "&amp;DATEDIF(R888,A888,"YM")&amp;" months, "&amp;DATEDIF(R888,A888,"MD")&amp;" days")</f>
        <v/>
      </c>
      <c r="T888" s="284" t="n"/>
      <c r="U888" s="284" t="n"/>
      <c r="V888" s="699">
        <f>_xlfn.LET(_xlpm.d,_xlfn.XLOOKUP(T888,'[1]Birth Dates'!$A:$A,'[1]Birth Dates'!$B:$B,"",0),IF(_xlpm.d=0,"",_xlpm.d))</f>
        <v/>
      </c>
      <c r="W888" s="284">
        <f>IF(OR(V888="",A888="",NOT(ISNUMBER(V888)),V888&gt;A888),"",DATEDIF(V888,A888,"Y")&amp;" years, "&amp;DATEDIF(V888,A888,"YM")&amp;" months, "&amp;DATEDIF(V888,A888,"MD")&amp;" days")</f>
        <v/>
      </c>
      <c r="X888" s="284" t="n"/>
      <c r="Y888" s="284" t="n"/>
      <c r="Z888" s="284" t="n"/>
      <c r="AA888" s="284" t="n"/>
      <c r="AB888" s="284" t="n">
        <v>21</v>
      </c>
      <c r="AC888" s="284" t="n"/>
      <c r="AD888" s="284" t="n"/>
      <c r="AE888" s="585" t="inlineStr">
        <is>
          <t>2:32.2000</t>
        </is>
      </c>
      <c r="AF888" s="418">
        <f>IF(OR(AE888="",AE888="",AE888=0),"",6.172/(AE888*24))</f>
        <v/>
      </c>
      <c r="AG888" s="289" t="n"/>
      <c r="AH888" s="585" t="inlineStr"/>
      <c r="AI888" s="418">
        <f>IF(OR(AH888="",AH888="",AH888=0),"",6.172/(AH888*24))</f>
        <v/>
      </c>
      <c r="AJ888" s="175">
        <f>IF(AND(ISNUMBER(AB888),ISNUMBER(AG888)),AB888-AG888,"")</f>
        <v/>
      </c>
      <c r="AK888" s="284" t="n"/>
      <c r="AL888" s="284" t="n">
        <v>154</v>
      </c>
      <c r="AM888" s="488" t="n">
        <v>0.2920497685185185</v>
      </c>
      <c r="AN888" s="671">
        <f>IF(OR(AL888="",AM888="",AM888=0),"",AL888*6.172/(AM888*24))</f>
        <v/>
      </c>
      <c r="AO888" s="477">
        <f>IF(AND(AL888=AL887,AM888&lt;&gt;"",AM887&lt;&gt;""),AM888-AM887,"")</f>
        <v/>
      </c>
      <c r="AP888" s="284" t="n"/>
      <c r="AQ888" s="585" t="inlineStr"/>
      <c r="AR888" s="418">
        <f>IF(OR(AQ888="",AQ888="",AQ888=0),"",6.172/(AQ888*24))</f>
        <v/>
      </c>
      <c r="AS888" s="436">
        <f>IF(OR(NOT(ISNUMBER(C888)),NOT(ISNUMBER(AB888))),"",IF(AG888&lt;&gt;"",AG888,AB888)-C888)</f>
        <v/>
      </c>
      <c r="AT888" s="290" t="n"/>
      <c r="AU888" s="291">
        <f>IF($B888="","",TEXT($A888,"yyyymmdd")&amp;"_P"&amp;$C888&amp;"_C"&amp;$F888&amp;"_"&amp;TRIM(RIGHT(SUBSTITUTE(TRIM(SUBSTITUTE($L888,CHAR(160)," "))," ",REPT(" ",60)),60))&amp;IF($P888="","","-"&amp;TRIM(RIGHT(SUBSTITUTE(TRIM(SUBSTITUTE($P888,CHAR(160)," "))," ",REPT(" ",60)),60)))&amp;IF($T888="","","-"&amp;TRIM(RIGHT(SUBSTITUTE(TRIM(SUBSTITUTE($T888,CHAR(160)," "))," ",REPT(" ",60)),60)))&amp;".jpg")</f>
        <v/>
      </c>
    </row>
    <row r="889" ht="42" customHeight="1">
      <c r="A889" s="288" t="n">
        <v>28400</v>
      </c>
      <c r="B889" s="284" t="inlineStr">
        <is>
          <t>Hardie-Ferodo 1000 2 October, 1977</t>
        </is>
      </c>
      <c r="C889" s="284" t="n">
        <v>8</v>
      </c>
      <c r="D889" s="284" t="inlineStr">
        <is>
          <t>C- Up to 2000cc</t>
        </is>
      </c>
      <c r="E889" s="284" t="n">
        <v>1</v>
      </c>
      <c r="F889" s="284" t="n">
        <v>58</v>
      </c>
      <c r="G889" s="284" t="inlineStr">
        <is>
          <t>Brian Foley Pty Ltd</t>
        </is>
      </c>
      <c r="H889" s="284" t="n"/>
      <c r="I889" s="284" t="n"/>
      <c r="J889" s="284" t="inlineStr">
        <is>
          <t>Alfa Romeo 2000 GTV</t>
        </is>
      </c>
      <c r="K889" s="284" t="inlineStr">
        <is>
          <t>1962 L4</t>
        </is>
      </c>
      <c r="L889" s="284" t="inlineStr">
        <is>
          <t>Derek Bell</t>
        </is>
      </c>
      <c r="M889" s="284" t="inlineStr">
        <is>
          <t>GBR</t>
        </is>
      </c>
      <c r="N889" s="699">
        <f>_xlfn.LET(_xlpm.d,_xlfn.XLOOKUP(L889,'[1]Birth Dates'!$A:$A,'[1]Birth Dates'!$B:$B,"",0),IF(_xlpm.d=0,"",_xlpm.d))</f>
        <v/>
      </c>
      <c r="O889" s="284">
        <f>IF(OR(N889="",A889="",NOT(ISNUMBER(N889)),N889&gt;A889),"",DATEDIF(N889,A889,"Y")&amp;" years, "&amp;DATEDIF(N889,A889,"YM")&amp;" months, "&amp;DATEDIF(N889,A889,"MD")&amp;" days")</f>
        <v/>
      </c>
      <c r="P889" s="284" t="inlineStr">
        <is>
          <t>Garry Leggatt</t>
        </is>
      </c>
      <c r="Q889" s="284" t="inlineStr">
        <is>
          <t>AUS</t>
        </is>
      </c>
      <c r="R889" s="699">
        <f>_xlfn.LET(_xlpm.d,_xlfn.XLOOKUP(P889,'[1]Birth Dates'!$A:$A,'[1]Birth Dates'!$B:$B,"",0),IF(_xlpm.d=0,"",_xlpm.d))</f>
        <v/>
      </c>
      <c r="S889" s="284">
        <f>IF(OR(R889="",A889="",NOT(ISNUMBER(R889)),R889&gt;A889),"",DATEDIF(R889,A889,"Y")&amp;" years, "&amp;DATEDIF(R889,A889,"YM")&amp;" months, "&amp;DATEDIF(R889,A889,"MD")&amp;" days")</f>
        <v/>
      </c>
      <c r="T889" s="284" t="n"/>
      <c r="U889" s="284" t="n"/>
      <c r="V889" s="699">
        <f>_xlfn.LET(_xlpm.d,_xlfn.XLOOKUP(T889,'[1]Birth Dates'!$A:$A,'[1]Birth Dates'!$B:$B,"",0),IF(_xlpm.d=0,"",_xlpm.d))</f>
        <v/>
      </c>
      <c r="W889" s="284">
        <f>IF(OR(V889="",A889="",NOT(ISNUMBER(V889)),V889&gt;A889),"",DATEDIF(V889,A889,"Y")&amp;" years, "&amp;DATEDIF(V889,A889,"YM")&amp;" months, "&amp;DATEDIF(V889,A889,"MD")&amp;" days")</f>
        <v/>
      </c>
      <c r="X889" s="284" t="n"/>
      <c r="Y889" s="284" t="n"/>
      <c r="Z889" s="284" t="n"/>
      <c r="AA889" s="284" t="n"/>
      <c r="AB889" s="284" t="n">
        <v>37</v>
      </c>
      <c r="AC889" s="284" t="n"/>
      <c r="AD889" s="284" t="n"/>
      <c r="AE889" s="585" t="inlineStr">
        <is>
          <t>2:42.4000</t>
        </is>
      </c>
      <c r="AF889" s="418">
        <f>IF(OR(AE889="",AE889="",AE889=0),"",6.172/(AE889*24))</f>
        <v/>
      </c>
      <c r="AG889" s="289" t="n"/>
      <c r="AH889" s="585" t="inlineStr"/>
      <c r="AI889" s="418">
        <f>IF(OR(AH889="",AH889="",AH889=0),"",6.172/(AH889*24))</f>
        <v/>
      </c>
      <c r="AJ889" s="175">
        <f>IF(AND(ISNUMBER(AB889),ISNUMBER(AG889)),AB889-AG889,"")</f>
        <v/>
      </c>
      <c r="AK889" s="284" t="n"/>
      <c r="AL889" s="284" t="n">
        <v>150</v>
      </c>
      <c r="AM889" s="488" t="n">
        <v>0.2919178240740741</v>
      </c>
      <c r="AN889" s="671">
        <f>IF(OR(AL889="",AM889="",AM889=0),"",AL889*6.172/(AM889*24))</f>
        <v/>
      </c>
      <c r="AO889" s="477">
        <f>IF(AND(AL889=AL888,AM889&lt;&gt;"",AM888&lt;&gt;""),AM889-AM888,"")</f>
        <v/>
      </c>
      <c r="AP889" s="284" t="n"/>
      <c r="AQ889" s="585" t="inlineStr"/>
      <c r="AR889" s="418">
        <f>IF(OR(AQ889="",AQ889="",AQ889=0),"",6.172/(AQ889*24))</f>
        <v/>
      </c>
      <c r="AS889" s="436">
        <f>IF(OR(NOT(ISNUMBER(C889)),NOT(ISNUMBER(AB889))),"",IF(AG889&lt;&gt;"",AG889,AB889)-C889)</f>
        <v/>
      </c>
      <c r="AT889" s="290" t="n"/>
      <c r="AU889" s="291">
        <f>IF($B889="","",TEXT($A889,"yyyymmdd")&amp;"_P"&amp;$C889&amp;"_C"&amp;$F889&amp;"_"&amp;TRIM(RIGHT(SUBSTITUTE(TRIM(SUBSTITUTE($L889,CHAR(160)," "))," ",REPT(" ",60)),60))&amp;IF($P889="","","-"&amp;TRIM(RIGHT(SUBSTITUTE(TRIM(SUBSTITUTE($P889,CHAR(160)," "))," ",REPT(" ",60)),60)))&amp;IF($T889="","","-"&amp;TRIM(RIGHT(SUBSTITUTE(TRIM(SUBSTITUTE($T889,CHAR(160)," "))," ",REPT(" ",60)),60)))&amp;".jpg")</f>
        <v/>
      </c>
    </row>
    <row r="890" ht="42" customHeight="1">
      <c r="A890" s="288" t="n">
        <v>28400</v>
      </c>
      <c r="B890" s="284" t="inlineStr">
        <is>
          <t>Hardie-Ferodo 1000 2 October, 1977</t>
        </is>
      </c>
      <c r="C890" s="284" t="n">
        <v>9</v>
      </c>
      <c r="D890" s="284" t="inlineStr">
        <is>
          <t>C- Up to 2000cc</t>
        </is>
      </c>
      <c r="E890" s="284" t="n">
        <v>2</v>
      </c>
      <c r="F890" s="284" t="n">
        <v>69</v>
      </c>
      <c r="G890" s="284" t="inlineStr">
        <is>
          <t>Brian Wood Ford</t>
        </is>
      </c>
      <c r="H890" s="284" t="n"/>
      <c r="I890" s="284" t="n"/>
      <c r="J890" s="284" t="inlineStr">
        <is>
          <t>Ford Escort RS2000 Mk.I</t>
        </is>
      </c>
      <c r="K890" s="284" t="inlineStr">
        <is>
          <t>1993 L4</t>
        </is>
      </c>
      <c r="L890" s="284" t="inlineStr">
        <is>
          <t>Rod Stevens</t>
        </is>
      </c>
      <c r="M890" s="284" t="inlineStr">
        <is>
          <t>AUS</t>
        </is>
      </c>
      <c r="N890" s="699">
        <f>_xlfn.LET(_xlpm.d,_xlfn.XLOOKUP(L890,'[1]Birth Dates'!$A:$A,'[1]Birth Dates'!$B:$B,"",0),IF(_xlpm.d=0,"",_xlpm.d))</f>
        <v/>
      </c>
      <c r="O890" s="284">
        <f>IF(OR(N890="",A890="",NOT(ISNUMBER(N890)),N890&gt;A890),"",DATEDIF(N890,A890,"Y")&amp;" years, "&amp;DATEDIF(N890,A890,"YM")&amp;" months, "&amp;DATEDIF(N890,A890,"MD")&amp;" days")</f>
        <v/>
      </c>
      <c r="P890" s="284" t="inlineStr">
        <is>
          <t>Tony Farrell</t>
        </is>
      </c>
      <c r="Q890" s="284" t="inlineStr">
        <is>
          <t>AUS</t>
        </is>
      </c>
      <c r="R890" s="699">
        <f>_xlfn.LET(_xlpm.d,_xlfn.XLOOKUP(P890,'[1]Birth Dates'!$A:$A,'[1]Birth Dates'!$B:$B,"",0),IF(_xlpm.d=0,"",_xlpm.d))</f>
        <v/>
      </c>
      <c r="S890" s="284">
        <f>IF(OR(R890="",A890="",NOT(ISNUMBER(R890)),R890&gt;A890),"",DATEDIF(R890,A890,"Y")&amp;" years, "&amp;DATEDIF(R890,A890,"YM")&amp;" months, "&amp;DATEDIF(R890,A890,"MD")&amp;" days")</f>
        <v/>
      </c>
      <c r="T890" s="284" t="n"/>
      <c r="U890" s="284" t="n"/>
      <c r="V890" s="699">
        <f>_xlfn.LET(_xlpm.d,_xlfn.XLOOKUP(T890,'[1]Birth Dates'!$A:$A,'[1]Birth Dates'!$B:$B,"",0),IF(_xlpm.d=0,"",_xlpm.d))</f>
        <v/>
      </c>
      <c r="W890" s="284">
        <f>IF(OR(V890="",A890="",NOT(ISNUMBER(V890)),V890&gt;A890),"",DATEDIF(V890,A890,"Y")&amp;" years, "&amp;DATEDIF(V890,A890,"YM")&amp;" months, "&amp;DATEDIF(V890,A890,"MD")&amp;" days")</f>
        <v/>
      </c>
      <c r="X890" s="284" t="n"/>
      <c r="Y890" s="284" t="n"/>
      <c r="Z890" s="284" t="n"/>
      <c r="AA890" s="284" t="n"/>
      <c r="AB890" s="284" t="n">
        <v>41</v>
      </c>
      <c r="AC890" s="284" t="n"/>
      <c r="AD890" s="284" t="n"/>
      <c r="AE890" s="585" t="inlineStr">
        <is>
          <t>2:44.1000</t>
        </is>
      </c>
      <c r="AF890" s="418">
        <f>IF(OR(AE890="",AE890="",AE890=0),"",6.172/(AE890*24))</f>
        <v/>
      </c>
      <c r="AG890" s="289" t="n"/>
      <c r="AH890" s="585" t="inlineStr"/>
      <c r="AI890" s="418">
        <f>IF(OR(AH890="",AH890="",AH890=0),"",6.172/(AH890*24))</f>
        <v/>
      </c>
      <c r="AJ890" s="175">
        <f>IF(AND(ISNUMBER(AB890),ISNUMBER(AG890)),AB890-AG890,"")</f>
        <v/>
      </c>
      <c r="AK890" s="284" t="n"/>
      <c r="AL890" s="284" t="n">
        <v>150</v>
      </c>
      <c r="AM890" s="488" t="n">
        <v>0.2929988425925926</v>
      </c>
      <c r="AN890" s="671">
        <f>IF(OR(AL890="",AM890="",AM890=0),"",AL890*6.172/(AM890*24))</f>
        <v/>
      </c>
      <c r="AO890" s="477">
        <f>IF(AND(AL890=AL889,AM890&lt;&gt;"",AM889&lt;&gt;""),AM890-AM889,"")</f>
        <v/>
      </c>
      <c r="AP890" s="284" t="n"/>
      <c r="AQ890" s="585" t="inlineStr"/>
      <c r="AR890" s="418">
        <f>IF(OR(AQ890="",AQ890="",AQ890=0),"",6.172/(AQ890*24))</f>
        <v/>
      </c>
      <c r="AS890" s="436">
        <f>IF(OR(NOT(ISNUMBER(C890)),NOT(ISNUMBER(AB890))),"",IF(AG890&lt;&gt;"",AG890,AB890)-C890)</f>
        <v/>
      </c>
      <c r="AT890" s="290" t="n"/>
      <c r="AU890" s="291">
        <f>IF($B890="","",TEXT($A890,"yyyymmdd")&amp;"_P"&amp;$C890&amp;"_C"&amp;$F890&amp;"_"&amp;TRIM(RIGHT(SUBSTITUTE(TRIM(SUBSTITUTE($L890,CHAR(160)," "))," ",REPT(" ",60)),60))&amp;IF($P890="","","-"&amp;TRIM(RIGHT(SUBSTITUTE(TRIM(SUBSTITUTE($P890,CHAR(160)," "))," ",REPT(" ",60)),60)))&amp;IF($T890="","","-"&amp;TRIM(RIGHT(SUBSTITUTE(TRIM(SUBSTITUTE($T890,CHAR(160)," "))," ",REPT(" ",60)),60)))&amp;".jpg")</f>
        <v/>
      </c>
    </row>
    <row r="891" ht="56" customHeight="1">
      <c r="A891" s="288" t="n">
        <v>28400</v>
      </c>
      <c r="B891" s="284" t="inlineStr">
        <is>
          <t>Hardie-Ferodo 1000 2 October, 1977</t>
        </is>
      </c>
      <c r="C891" s="284" t="n">
        <v>10</v>
      </c>
      <c r="D891" s="284" t="inlineStr">
        <is>
          <t>A - 3001cc – 6000cc</t>
        </is>
      </c>
      <c r="E891" s="284" t="n">
        <v>7</v>
      </c>
      <c r="F891" s="284" t="n">
        <v>12</v>
      </c>
      <c r="G891" s="284" t="inlineStr">
        <is>
          <t>Pioneer Electronics</t>
        </is>
      </c>
      <c r="H891" s="284" t="n"/>
      <c r="I891" s="284" t="n"/>
      <c r="J891" s="284" t="inlineStr">
        <is>
          <t>Ford Falcon XB GT Hardtop</t>
        </is>
      </c>
      <c r="K891" s="284" t="inlineStr">
        <is>
          <t>5760 V8</t>
        </is>
      </c>
      <c r="L891" s="284" t="inlineStr">
        <is>
          <t>Ron Dickson</t>
        </is>
      </c>
      <c r="M891" s="284" t="inlineStr">
        <is>
          <t>AUS</t>
        </is>
      </c>
      <c r="N891" s="699">
        <f>_xlfn.LET(_xlpm.d,_xlfn.XLOOKUP(L891,'[1]Birth Dates'!$A:$A,'[1]Birth Dates'!$B:$B,"",0),IF(_xlpm.d=0,"",_xlpm.d))</f>
        <v/>
      </c>
      <c r="O891" s="284">
        <f>IF(OR(N891="",A891="",NOT(ISNUMBER(N891)),N891&gt;A891),"",DATEDIF(N891,A891,"Y")&amp;" years, "&amp;DATEDIF(N891,A891,"YM")&amp;" months, "&amp;DATEDIF(N891,A891,"MD")&amp;" days")</f>
        <v/>
      </c>
      <c r="P891" s="284" t="inlineStr">
        <is>
          <t>Fred Gibson</t>
        </is>
      </c>
      <c r="Q891" s="284" t="inlineStr">
        <is>
          <t>AUS</t>
        </is>
      </c>
      <c r="R891" s="699">
        <f>_xlfn.LET(_xlpm.d,_xlfn.XLOOKUP(P891,'[1]Birth Dates'!$A:$A,'[1]Birth Dates'!$B:$B,"",0),IF(_xlpm.d=0,"",_xlpm.d))</f>
        <v/>
      </c>
      <c r="S891" s="284">
        <f>IF(OR(R891="",A891="",NOT(ISNUMBER(R891)),R891&gt;A891),"",DATEDIF(R891,A891,"Y")&amp;" years, "&amp;DATEDIF(R891,A891,"YM")&amp;" months, "&amp;DATEDIF(R891,A891,"MD")&amp;" days")</f>
        <v/>
      </c>
      <c r="T891" s="284" t="n"/>
      <c r="U891" s="284" t="n"/>
      <c r="V891" s="699">
        <f>_xlfn.LET(_xlpm.d,_xlfn.XLOOKUP(T891,'[1]Birth Dates'!$A:$A,'[1]Birth Dates'!$B:$B,"",0),IF(_xlpm.d=0,"",_xlpm.d))</f>
        <v/>
      </c>
      <c r="W891" s="284">
        <f>IF(OR(V891="",A891="",NOT(ISNUMBER(V891)),V891&gt;A891),"",DATEDIF(V891,A891,"Y")&amp;" years, "&amp;DATEDIF(V891,A891,"YM")&amp;" months, "&amp;DATEDIF(V891,A891,"MD")&amp;" days")</f>
        <v/>
      </c>
      <c r="X891" s="284" t="n"/>
      <c r="Y891" s="284" t="n"/>
      <c r="Z891" s="284" t="n"/>
      <c r="AA891" s="284" t="n"/>
      <c r="AB891" s="284" t="n">
        <v>22</v>
      </c>
      <c r="AC891" s="284" t="n"/>
      <c r="AD891" s="284" t="n"/>
      <c r="AE891" s="585" t="inlineStr">
        <is>
          <t>2:32.3000</t>
        </is>
      </c>
      <c r="AF891" s="418">
        <f>IF(OR(AE891="",AE891="",AE891=0),"",6.172/(AE891*24))</f>
        <v/>
      </c>
      <c r="AG891" s="289" t="n"/>
      <c r="AH891" s="585" t="inlineStr"/>
      <c r="AI891" s="418">
        <f>IF(OR(AH891="",AH891="",AH891=0),"",6.172/(AH891*24))</f>
        <v/>
      </c>
      <c r="AJ891" s="175">
        <f>IF(AND(ISNUMBER(AB891),ISNUMBER(AG891)),AB891-AG891,"")</f>
        <v/>
      </c>
      <c r="AK891" s="284" t="n"/>
      <c r="AL891" s="284" t="n">
        <v>147</v>
      </c>
      <c r="AM891" s="488" t="n">
        <v>0.2921145833333333</v>
      </c>
      <c r="AN891" s="671">
        <f>IF(OR(AL891="",AM891="",AM891=0),"",AL891*6.172/(AM891*24))</f>
        <v/>
      </c>
      <c r="AO891" s="477">
        <f>IF(AND(AL891=AL890,AM891&lt;&gt;"",AM890&lt;&gt;""),AM891-AM890,"")</f>
        <v/>
      </c>
      <c r="AP891" s="284" t="n"/>
      <c r="AQ891" s="585" t="inlineStr"/>
      <c r="AR891" s="418">
        <f>IF(OR(AQ891="",AQ891="",AQ891=0),"",6.172/(AQ891*24))</f>
        <v/>
      </c>
      <c r="AS891" s="436">
        <f>IF(OR(NOT(ISNUMBER(C891)),NOT(ISNUMBER(AB891))),"",IF(AG891&lt;&gt;"",AG891,AB891)-C891)</f>
        <v/>
      </c>
      <c r="AT891" s="290" t="n"/>
      <c r="AU891" s="291">
        <f>IF($B891="","",TEXT($A891,"yyyymmdd")&amp;"_P"&amp;$C891&amp;"_C"&amp;$F891&amp;"_"&amp;TRIM(RIGHT(SUBSTITUTE(TRIM(SUBSTITUTE($L891,CHAR(160)," "))," ",REPT(" ",60)),60))&amp;IF($P891="","","-"&amp;TRIM(RIGHT(SUBSTITUTE(TRIM(SUBSTITUTE($P891,CHAR(160)," "))," ",REPT(" ",60)),60)))&amp;IF($T891="","","-"&amp;TRIM(RIGHT(SUBSTITUTE(TRIM(SUBSTITUTE($T891,CHAR(160)," "))," ",REPT(" ",60)),60)))&amp;".jpg")</f>
        <v/>
      </c>
    </row>
    <row r="892" ht="42" customHeight="1">
      <c r="A892" s="288" t="n">
        <v>28400</v>
      </c>
      <c r="B892" s="284" t="inlineStr">
        <is>
          <t>Hardie-Ferodo 1000 2 October, 1977</t>
        </is>
      </c>
      <c r="C892" s="284" t="n">
        <v>11</v>
      </c>
      <c r="D892" s="284" t="inlineStr">
        <is>
          <t>C- Up to 2000cc</t>
        </is>
      </c>
      <c r="E892" s="284" t="n">
        <v>3</v>
      </c>
      <c r="F892" s="284" t="n">
        <v>59</v>
      </c>
      <c r="G892" s="284" t="inlineStr">
        <is>
          <t>Douglas Hi Fi</t>
        </is>
      </c>
      <c r="H892" s="284" t="n"/>
      <c r="I892" s="284" t="n"/>
      <c r="J892" s="284" t="inlineStr">
        <is>
          <t>Alfa Romeo Alfetta GTAm</t>
        </is>
      </c>
      <c r="K892" s="284" t="inlineStr">
        <is>
          <t>1985 L4</t>
        </is>
      </c>
      <c r="L892" s="284" t="inlineStr">
        <is>
          <t>Frank Porter</t>
        </is>
      </c>
      <c r="M892" s="284" t="inlineStr">
        <is>
          <t>AUS</t>
        </is>
      </c>
      <c r="N892" s="699">
        <f>_xlfn.LET(_xlpm.d,_xlfn.XLOOKUP(L892,'[1]Birth Dates'!$A:$A,'[1]Birth Dates'!$B:$B,"",0),IF(_xlpm.d=0,"",_xlpm.d))</f>
        <v/>
      </c>
      <c r="O892" s="284">
        <f>IF(OR(N892="",A892="",NOT(ISNUMBER(N892)),N892&gt;A892),"",DATEDIF(N892,A892,"Y")&amp;" years, "&amp;DATEDIF(N892,A892,"YM")&amp;" months, "&amp;DATEDIF(N892,A892,"MD")&amp;" days")</f>
        <v/>
      </c>
      <c r="P892" s="284" t="inlineStr">
        <is>
          <t>Jim Murcott</t>
        </is>
      </c>
      <c r="Q892" s="284" t="inlineStr">
        <is>
          <t>AUS</t>
        </is>
      </c>
      <c r="R892" s="699">
        <f>_xlfn.LET(_xlpm.d,_xlfn.XLOOKUP(P892,'[1]Birth Dates'!$A:$A,'[1]Birth Dates'!$B:$B,"",0),IF(_xlpm.d=0,"",_xlpm.d))</f>
        <v/>
      </c>
      <c r="S892" s="284">
        <f>IF(OR(R892="",A892="",NOT(ISNUMBER(R892)),R892&gt;A892),"",DATEDIF(R892,A892,"Y")&amp;" years, "&amp;DATEDIF(R892,A892,"YM")&amp;" months, "&amp;DATEDIF(R892,A892,"MD")&amp;" days")</f>
        <v/>
      </c>
      <c r="T892" s="284" t="n"/>
      <c r="U892" s="284" t="n"/>
      <c r="V892" s="699">
        <f>_xlfn.LET(_xlpm.d,_xlfn.XLOOKUP(T892,'[1]Birth Dates'!$A:$A,'[1]Birth Dates'!$B:$B,"",0),IF(_xlpm.d=0,"",_xlpm.d))</f>
        <v/>
      </c>
      <c r="W892" s="284">
        <f>IF(OR(V892="",A892="",NOT(ISNUMBER(V892)),V892&gt;A892),"",DATEDIF(V892,A892,"Y")&amp;" years, "&amp;DATEDIF(V892,A892,"YM")&amp;" months, "&amp;DATEDIF(V892,A892,"MD")&amp;" days")</f>
        <v/>
      </c>
      <c r="X892" s="284" t="n"/>
      <c r="Y892" s="284" t="n"/>
      <c r="Z892" s="284" t="n"/>
      <c r="AA892" s="284" t="n"/>
      <c r="AB892" s="284" t="n">
        <v>47</v>
      </c>
      <c r="AC892" s="284" t="n"/>
      <c r="AD892" s="284" t="n"/>
      <c r="AE892" s="585" t="inlineStr">
        <is>
          <t>2:46.8000</t>
        </is>
      </c>
      <c r="AF892" s="418">
        <f>IF(OR(AE892="",AE892="",AE892=0),"",6.172/(AE892*24))</f>
        <v/>
      </c>
      <c r="AG892" s="289" t="n"/>
      <c r="AH892" s="585" t="inlineStr"/>
      <c r="AI892" s="418">
        <f>IF(OR(AH892="",AH892="",AH892=0),"",6.172/(AH892*24))</f>
        <v/>
      </c>
      <c r="AJ892" s="175">
        <f>IF(AND(ISNUMBER(AB892),ISNUMBER(AG892)),AB892-AG892,"")</f>
        <v/>
      </c>
      <c r="AK892" s="284" t="n"/>
      <c r="AL892" s="284" t="n">
        <v>146</v>
      </c>
      <c r="AM892" s="488" t="n">
        <v>0.2925486111111111</v>
      </c>
      <c r="AN892" s="671">
        <f>IF(OR(AL892="",AM892="",AM892=0),"",AL892*6.172/(AM892*24))</f>
        <v/>
      </c>
      <c r="AO892" s="477">
        <f>IF(AND(AL892=AL891,AM892&lt;&gt;"",AM891&lt;&gt;""),AM892-AM891,"")</f>
        <v/>
      </c>
      <c r="AP892" s="284" t="n"/>
      <c r="AQ892" s="585" t="inlineStr"/>
      <c r="AR892" s="418">
        <f>IF(OR(AQ892="",AQ892="",AQ892=0),"",6.172/(AQ892*24))</f>
        <v/>
      </c>
      <c r="AS892" s="436">
        <f>IF(OR(NOT(ISNUMBER(C892)),NOT(ISNUMBER(AB892))),"",IF(AG892&lt;&gt;"",AG892,AB892)-C892)</f>
        <v/>
      </c>
      <c r="AT892" s="290" t="n"/>
      <c r="AU892" s="291">
        <f>IF($B892="","",TEXT($A892,"yyyymmdd")&amp;"_P"&amp;$C892&amp;"_C"&amp;$F892&amp;"_"&amp;TRIM(RIGHT(SUBSTITUTE(TRIM(SUBSTITUTE($L892,CHAR(160)," "))," ",REPT(" ",60)),60))&amp;IF($P892="","","-"&amp;TRIM(RIGHT(SUBSTITUTE(TRIM(SUBSTITUTE($P892,CHAR(160)," "))," ",REPT(" ",60)),60)))&amp;IF($T892="","","-"&amp;TRIM(RIGHT(SUBSTITUTE(TRIM(SUBSTITUTE($T892,CHAR(160)," "))," ",REPT(" ",60)),60)))&amp;".jpg")</f>
        <v/>
      </c>
    </row>
    <row r="893" ht="42" customHeight="1">
      <c r="A893" s="288" t="n">
        <v>28400</v>
      </c>
      <c r="B893" s="284" t="inlineStr">
        <is>
          <t>Hardie-Ferodo 1000 2 October, 1977</t>
        </is>
      </c>
      <c r="C893" s="284" t="n">
        <v>12</v>
      </c>
      <c r="D893" s="284" t="inlineStr">
        <is>
          <t>C- Up to 2000cc</t>
        </is>
      </c>
      <c r="E893" s="284" t="n">
        <v>4</v>
      </c>
      <c r="F893" s="284" t="n">
        <v>61</v>
      </c>
      <c r="G893" s="284" t="inlineStr">
        <is>
          <t>Ray Gulson</t>
        </is>
      </c>
      <c r="H893" s="284" t="n"/>
      <c r="I893" s="284" t="n"/>
      <c r="J893" s="284" t="inlineStr">
        <is>
          <t>Alfa Romeo 2000 GTV</t>
        </is>
      </c>
      <c r="K893" s="284" t="inlineStr">
        <is>
          <t>1962 L4</t>
        </is>
      </c>
      <c r="L893" s="284" t="inlineStr">
        <is>
          <t>Ray Gulson</t>
        </is>
      </c>
      <c r="M893" s="284" t="inlineStr">
        <is>
          <t>AUS</t>
        </is>
      </c>
      <c r="N893" s="699">
        <f>_xlfn.LET(_xlpm.d,_xlfn.XLOOKUP(L893,'[1]Birth Dates'!$A:$A,'[1]Birth Dates'!$B:$B,"",0),IF(_xlpm.d=0,"",_xlpm.d))</f>
        <v/>
      </c>
      <c r="O893" s="284">
        <f>IF(OR(N893="",A893="",NOT(ISNUMBER(N893)),N893&gt;A893),"",DATEDIF(N893,A893,"Y")&amp;" years, "&amp;DATEDIF(N893,A893,"YM")&amp;" months, "&amp;DATEDIF(N893,A893,"MD")&amp;" days")</f>
        <v/>
      </c>
      <c r="P893" s="284" t="inlineStr">
        <is>
          <t>David Crowther</t>
        </is>
      </c>
      <c r="Q893" s="284" t="inlineStr">
        <is>
          <t>AUS</t>
        </is>
      </c>
      <c r="R893" s="699">
        <f>_xlfn.LET(_xlpm.d,_xlfn.XLOOKUP(P893,'[1]Birth Dates'!$A:$A,'[1]Birth Dates'!$B:$B,"",0),IF(_xlpm.d=0,"",_xlpm.d))</f>
        <v/>
      </c>
      <c r="S893" s="284">
        <f>IF(OR(R893="",A893="",NOT(ISNUMBER(R893)),R893&gt;A893),"",DATEDIF(R893,A893,"Y")&amp;" years, "&amp;DATEDIF(R893,A893,"YM")&amp;" months, "&amp;DATEDIF(R893,A893,"MD")&amp;" days")</f>
        <v/>
      </c>
      <c r="T893" s="284" t="n"/>
      <c r="U893" s="284" t="n"/>
      <c r="V893" s="699">
        <f>_xlfn.LET(_xlpm.d,_xlfn.XLOOKUP(T893,'[1]Birth Dates'!$A:$A,'[1]Birth Dates'!$B:$B,"",0),IF(_xlpm.d=0,"",_xlpm.d))</f>
        <v/>
      </c>
      <c r="W893" s="284">
        <f>IF(OR(V893="",A893="",NOT(ISNUMBER(V893)),V893&gt;A893),"",DATEDIF(V893,A893,"Y")&amp;" years, "&amp;DATEDIF(V893,A893,"YM")&amp;" months, "&amp;DATEDIF(V893,A893,"MD")&amp;" days")</f>
        <v/>
      </c>
      <c r="X893" s="284" t="n"/>
      <c r="Y893" s="284" t="n"/>
      <c r="Z893" s="284" t="n"/>
      <c r="AA893" s="284" t="n"/>
      <c r="AB893" s="284" t="n">
        <v>48</v>
      </c>
      <c r="AC893" s="284" t="n"/>
      <c r="AD893" s="284" t="n"/>
      <c r="AE893" s="585" t="inlineStr">
        <is>
          <t>2:46.8000</t>
        </is>
      </c>
      <c r="AF893" s="418">
        <f>IF(OR(AE893="",AE893="",AE893=0),"",6.172/(AE893*24))</f>
        <v/>
      </c>
      <c r="AG893" s="289" t="n"/>
      <c r="AH893" s="585" t="inlineStr"/>
      <c r="AI893" s="418">
        <f>IF(OR(AH893="",AH893="",AH893=0),"",6.172/(AH893*24))</f>
        <v/>
      </c>
      <c r="AJ893" s="175">
        <f>IF(AND(ISNUMBER(AB893),ISNUMBER(AG893)),AB893-AG893,"")</f>
        <v/>
      </c>
      <c r="AK893" s="284" t="n"/>
      <c r="AL893" s="284" t="n">
        <v>145</v>
      </c>
      <c r="AM893" s="488" t="n">
        <v>0.2917766203703704</v>
      </c>
      <c r="AN893" s="671">
        <f>IF(OR(AL893="",AM893="",AM893=0),"",AL893*6.172/(AM893*24))</f>
        <v/>
      </c>
      <c r="AO893" s="477">
        <f>IF(AND(AL893=AL892,AM893&lt;&gt;"",AM892&lt;&gt;""),AM893-AM892,"")</f>
        <v/>
      </c>
      <c r="AP893" s="284" t="n"/>
      <c r="AQ893" s="585" t="inlineStr"/>
      <c r="AR893" s="418">
        <f>IF(OR(AQ893="",AQ893="",AQ893=0),"",6.172/(AQ893*24))</f>
        <v/>
      </c>
      <c r="AS893" s="436">
        <f>IF(OR(NOT(ISNUMBER(C893)),NOT(ISNUMBER(AB893))),"",IF(AG893&lt;&gt;"",AG893,AB893)-C893)</f>
        <v/>
      </c>
      <c r="AT893" s="290" t="n"/>
      <c r="AU893" s="291">
        <f>IF($B893="","",TEXT($A893,"yyyymmdd")&amp;"_P"&amp;$C893&amp;"_C"&amp;$F893&amp;"_"&amp;TRIM(RIGHT(SUBSTITUTE(TRIM(SUBSTITUTE($L893,CHAR(160)," "))," ",REPT(" ",60)),60))&amp;IF($P893="","","-"&amp;TRIM(RIGHT(SUBSTITUTE(TRIM(SUBSTITUTE($P893,CHAR(160)," "))," ",REPT(" ",60)),60)))&amp;IF($T893="","","-"&amp;TRIM(RIGHT(SUBSTITUTE(TRIM(SUBSTITUTE($T893,CHAR(160)," "))," ",REPT(" ",60)),60)))&amp;".jpg")</f>
        <v/>
      </c>
    </row>
    <row r="894" ht="56" customHeight="1">
      <c r="A894" s="288" t="n">
        <v>28400</v>
      </c>
      <c r="B894" s="284" t="inlineStr">
        <is>
          <t>Hardie-Ferodo 1000 2 October, 1977</t>
        </is>
      </c>
      <c r="C894" s="284" t="n">
        <v>13</v>
      </c>
      <c r="D894" s="284" t="inlineStr">
        <is>
          <t>B - 2001cc – 3000cc</t>
        </is>
      </c>
      <c r="E894" s="284" t="n">
        <v>2</v>
      </c>
      <c r="F894" s="284" t="n">
        <v>43</v>
      </c>
      <c r="G894" s="284" t="inlineStr">
        <is>
          <t>Larry Dixon's Great Doncaster Road Motor Show</t>
        </is>
      </c>
      <c r="H894" s="284" t="n"/>
      <c r="I894" s="284" t="n"/>
      <c r="J894" s="284" t="inlineStr">
        <is>
          <t>Mazda RX3</t>
        </is>
      </c>
      <c r="K894" s="284" t="inlineStr">
        <is>
          <t>2292 eq R2</t>
        </is>
      </c>
      <c r="L894" s="284" t="inlineStr">
        <is>
          <t>Nick Louis</t>
        </is>
      </c>
      <c r="M894" s="284" t="inlineStr">
        <is>
          <t>AUS</t>
        </is>
      </c>
      <c r="N894" s="699">
        <f>_xlfn.LET(_xlpm.d,_xlfn.XLOOKUP(L894,'[1]Birth Dates'!$A:$A,'[1]Birth Dates'!$B:$B,"",0),IF(_xlpm.d=0,"",_xlpm.d))</f>
        <v/>
      </c>
      <c r="O894" s="284">
        <f>IF(OR(N894="",A894="",NOT(ISNUMBER(N894)),N894&gt;A894),"",DATEDIF(N894,A894,"Y")&amp;" years, "&amp;DATEDIF(N894,A894,"YM")&amp;" months, "&amp;DATEDIF(N894,A894,"MD")&amp;" days")</f>
        <v/>
      </c>
      <c r="P894" s="284" t="inlineStr">
        <is>
          <t>Ted Brewster</t>
        </is>
      </c>
      <c r="Q894" s="284" t="inlineStr">
        <is>
          <t>AUS</t>
        </is>
      </c>
      <c r="R894" s="699">
        <f>_xlfn.LET(_xlpm.d,_xlfn.XLOOKUP(P894,'[1]Birth Dates'!$A:$A,'[1]Birth Dates'!$B:$B,"",0),IF(_xlpm.d=0,"",_xlpm.d))</f>
        <v/>
      </c>
      <c r="S894" s="284">
        <f>IF(OR(R894="",A894="",NOT(ISNUMBER(R894)),R894&gt;A894),"",DATEDIF(R894,A894,"Y")&amp;" years, "&amp;DATEDIF(R894,A894,"YM")&amp;" months, "&amp;DATEDIF(R894,A894,"MD")&amp;" days")</f>
        <v/>
      </c>
      <c r="T894" s="284" t="n"/>
      <c r="U894" s="284" t="n"/>
      <c r="V894" s="699">
        <f>_xlfn.LET(_xlpm.d,_xlfn.XLOOKUP(T894,'[1]Birth Dates'!$A:$A,'[1]Birth Dates'!$B:$B,"",0),IF(_xlpm.d=0,"",_xlpm.d))</f>
        <v/>
      </c>
      <c r="W894" s="284">
        <f>IF(OR(V894="",A894="",NOT(ISNUMBER(V894)),V894&gt;A894),"",DATEDIF(V894,A894,"Y")&amp;" years, "&amp;DATEDIF(V894,A894,"YM")&amp;" months, "&amp;DATEDIF(V894,A894,"MD")&amp;" days")</f>
        <v/>
      </c>
      <c r="X894" s="284" t="n"/>
      <c r="Y894" s="284" t="n"/>
      <c r="Z894" s="284" t="n"/>
      <c r="AA894" s="284" t="n"/>
      <c r="AB894" s="284" t="n">
        <v>45</v>
      </c>
      <c r="AC894" s="284" t="n"/>
      <c r="AD894" s="284" t="n"/>
      <c r="AE894" s="585" t="inlineStr">
        <is>
          <t>2:45.1000</t>
        </is>
      </c>
      <c r="AF894" s="418">
        <f>IF(OR(AE894="",AE894="",AE894=0),"",6.172/(AE894*24))</f>
        <v/>
      </c>
      <c r="AG894" s="289" t="n"/>
      <c r="AH894" s="585" t="inlineStr"/>
      <c r="AI894" s="418">
        <f>IF(OR(AH894="",AH894="",AH894=0),"",6.172/(AH894*24))</f>
        <v/>
      </c>
      <c r="AJ894" s="175">
        <f>IF(AND(ISNUMBER(AB894),ISNUMBER(AG894)),AB894-AG894,"")</f>
        <v/>
      </c>
      <c r="AK894" s="284" t="n"/>
      <c r="AL894" s="284" t="n">
        <v>145</v>
      </c>
      <c r="AM894" s="488" t="n">
        <v>0.2931215277777778</v>
      </c>
      <c r="AN894" s="671">
        <f>IF(OR(AL894="",AM894="",AM894=0),"",AL894*6.172/(AM894*24))</f>
        <v/>
      </c>
      <c r="AO894" s="477">
        <f>IF(AND(AL894=AL893,AM894&lt;&gt;"",AM893&lt;&gt;""),AM894-AM893,"")</f>
        <v/>
      </c>
      <c r="AP894" s="284" t="n"/>
      <c r="AQ894" s="585" t="inlineStr"/>
      <c r="AR894" s="418">
        <f>IF(OR(AQ894="",AQ894="",AQ894=0),"",6.172/(AQ894*24))</f>
        <v/>
      </c>
      <c r="AS894" s="436">
        <f>IF(OR(NOT(ISNUMBER(C894)),NOT(ISNUMBER(AB894))),"",IF(AG894&lt;&gt;"",AG894,AB894)-C894)</f>
        <v/>
      </c>
      <c r="AT894" s="290" t="n"/>
      <c r="AU894" s="291">
        <f>IF($B894="","",TEXT($A894,"yyyymmdd")&amp;"_P"&amp;$C894&amp;"_C"&amp;$F894&amp;"_"&amp;TRIM(RIGHT(SUBSTITUTE(TRIM(SUBSTITUTE($L894,CHAR(160)," "))," ",REPT(" ",60)),60))&amp;IF($P894="","","-"&amp;TRIM(RIGHT(SUBSTITUTE(TRIM(SUBSTITUTE($P894,CHAR(160)," "))," ",REPT(" ",60)),60)))&amp;IF($T894="","","-"&amp;TRIM(RIGHT(SUBSTITUTE(TRIM(SUBSTITUTE($T894,CHAR(160)," "))," ",REPT(" ",60)),60)))&amp;".jpg")</f>
        <v/>
      </c>
    </row>
    <row r="895" ht="56" customHeight="1">
      <c r="A895" s="288" t="n">
        <v>28400</v>
      </c>
      <c r="B895" s="284" t="inlineStr">
        <is>
          <t>Hardie-Ferodo 1000 2 October, 1977</t>
        </is>
      </c>
      <c r="C895" s="284" t="n">
        <v>14</v>
      </c>
      <c r="D895" s="284" t="inlineStr">
        <is>
          <t>B - 2001cc – 3000cc</t>
        </is>
      </c>
      <c r="E895" s="284" t="n">
        <v>3</v>
      </c>
      <c r="F895" s="284" t="n">
        <v>38</v>
      </c>
      <c r="G895" s="284" t="inlineStr">
        <is>
          <t>Quick Fit Spares and Accessories</t>
        </is>
      </c>
      <c r="H895" s="284" t="n"/>
      <c r="I895" s="284" t="n"/>
      <c r="J895" s="284" t="inlineStr">
        <is>
          <t>BMW 3.0Si</t>
        </is>
      </c>
      <c r="K895" s="284" t="inlineStr">
        <is>
          <t>2985 L6</t>
        </is>
      </c>
      <c r="L895" s="284" t="inlineStr">
        <is>
          <t>Phil McDonnell</t>
        </is>
      </c>
      <c r="M895" s="284" t="inlineStr">
        <is>
          <t>AUS</t>
        </is>
      </c>
      <c r="N895" s="699">
        <f>_xlfn.LET(_xlpm.d,_xlfn.XLOOKUP(L895,'[1]Birth Dates'!$A:$A,'[1]Birth Dates'!$B:$B,"",0),IF(_xlpm.d=0,"",_xlpm.d))</f>
        <v/>
      </c>
      <c r="O895" s="284">
        <f>IF(OR(N895="",A895="",NOT(ISNUMBER(N895)),N895&gt;A895),"",DATEDIF(N895,A895,"Y")&amp;" years, "&amp;DATEDIF(N895,A895,"YM")&amp;" months, "&amp;DATEDIF(N895,A895,"MD")&amp;" days")</f>
        <v/>
      </c>
      <c r="P895" s="284" t="inlineStr">
        <is>
          <t>Jim Hunter</t>
        </is>
      </c>
      <c r="Q895" s="284" t="inlineStr">
        <is>
          <t>AUS</t>
        </is>
      </c>
      <c r="R895" s="699">
        <f>_xlfn.LET(_xlpm.d,_xlfn.XLOOKUP(P895,'[1]Birth Dates'!$A:$A,'[1]Birth Dates'!$B:$B,"",0),IF(_xlpm.d=0,"",_xlpm.d))</f>
        <v/>
      </c>
      <c r="S895" s="284">
        <f>IF(OR(R895="",A895="",NOT(ISNUMBER(R895)),R895&gt;A895),"",DATEDIF(R895,A895,"Y")&amp;" years, "&amp;DATEDIF(R895,A895,"YM")&amp;" months, "&amp;DATEDIF(R895,A895,"MD")&amp;" days")</f>
        <v/>
      </c>
      <c r="T895" s="284" t="n"/>
      <c r="U895" s="284" t="n"/>
      <c r="V895" s="699">
        <f>_xlfn.LET(_xlpm.d,_xlfn.XLOOKUP(T895,'[1]Birth Dates'!$A:$A,'[1]Birth Dates'!$B:$B,"",0),IF(_xlpm.d=0,"",_xlpm.d))</f>
        <v/>
      </c>
      <c r="W895" s="284">
        <f>IF(OR(V895="",A895="",NOT(ISNUMBER(V895)),V895&gt;A895),"",DATEDIF(V895,A895,"Y")&amp;" years, "&amp;DATEDIF(V895,A895,"YM")&amp;" months, "&amp;DATEDIF(V895,A895,"MD")&amp;" days")</f>
        <v/>
      </c>
      <c r="X895" s="284" t="n"/>
      <c r="Y895" s="284" t="n"/>
      <c r="Z895" s="284" t="n"/>
      <c r="AA895" s="284" t="n"/>
      <c r="AB895" s="284" t="n">
        <v>35</v>
      </c>
      <c r="AC895" s="284" t="n"/>
      <c r="AD895" s="284" t="n"/>
      <c r="AE895" s="585" t="inlineStr">
        <is>
          <t>2:42.3000</t>
        </is>
      </c>
      <c r="AF895" s="418">
        <f>IF(OR(AE895="",AE895="",AE895=0),"",6.172/(AE895*24))</f>
        <v/>
      </c>
      <c r="AG895" s="289" t="n"/>
      <c r="AH895" s="585" t="inlineStr"/>
      <c r="AI895" s="418">
        <f>IF(OR(AH895="",AH895="",AH895=0),"",6.172/(AH895*24))</f>
        <v/>
      </c>
      <c r="AJ895" s="175">
        <f>IF(AND(ISNUMBER(AB895),ISNUMBER(AG895)),AB895-AG895,"")</f>
        <v/>
      </c>
      <c r="AK895" s="284" t="n"/>
      <c r="AL895" s="284" t="n">
        <v>144</v>
      </c>
      <c r="AM895" s="488" t="n">
        <v>0.2914791666666667</v>
      </c>
      <c r="AN895" s="671">
        <f>IF(OR(AL895="",AM895="",AM895=0),"",AL895*6.172/(AM895*24))</f>
        <v/>
      </c>
      <c r="AO895" s="477">
        <f>IF(AND(AL895=AL894,AM895&lt;&gt;"",AM894&lt;&gt;""),AM895-AM894,"")</f>
        <v/>
      </c>
      <c r="AP895" s="284" t="n"/>
      <c r="AQ895" s="585" t="inlineStr"/>
      <c r="AR895" s="418">
        <f>IF(OR(AQ895="",AQ895="",AQ895=0),"",6.172/(AQ895*24))</f>
        <v/>
      </c>
      <c r="AS895" s="436">
        <f>IF(OR(NOT(ISNUMBER(C895)),NOT(ISNUMBER(AB895))),"",IF(AG895&lt;&gt;"",AG895,AB895)-C895)</f>
        <v/>
      </c>
      <c r="AT895" s="290" t="n"/>
      <c r="AU895" s="291">
        <f>IF($B895="","",TEXT($A895,"yyyymmdd")&amp;"_P"&amp;$C895&amp;"_C"&amp;$F895&amp;"_"&amp;TRIM(RIGHT(SUBSTITUTE(TRIM(SUBSTITUTE($L895,CHAR(160)," "))," ",REPT(" ",60)),60))&amp;IF($P895="","","-"&amp;TRIM(RIGHT(SUBSTITUTE(TRIM(SUBSTITUTE($P895,CHAR(160)," "))," ",REPT(" ",60)),60)))&amp;IF($T895="","","-"&amp;TRIM(RIGHT(SUBSTITUTE(TRIM(SUBSTITUTE($T895,CHAR(160)," "))," ",REPT(" ",60)),60)))&amp;".jpg")</f>
        <v/>
      </c>
    </row>
    <row r="896" ht="56" customHeight="1">
      <c r="A896" s="288" t="n">
        <v>28400</v>
      </c>
      <c r="B896" s="284" t="inlineStr">
        <is>
          <t>Hardie-Ferodo 1000 2 October, 1977</t>
        </is>
      </c>
      <c r="C896" s="284" t="n">
        <v>15</v>
      </c>
      <c r="D896" s="284" t="inlineStr">
        <is>
          <t>B - 2001cc – 3000cc</t>
        </is>
      </c>
      <c r="E896" s="284" t="n">
        <v>4</v>
      </c>
      <c r="F896" s="284" t="n">
        <v>45</v>
      </c>
      <c r="G896" s="284" t="inlineStr">
        <is>
          <t>Mayrack Manufacturers Pty Ltd</t>
        </is>
      </c>
      <c r="H896" s="284" t="n"/>
      <c r="I896" s="284" t="n"/>
      <c r="J896" s="284" t="inlineStr">
        <is>
          <t>Mazda RX3</t>
        </is>
      </c>
      <c r="K896" s="284" t="inlineStr">
        <is>
          <t>2292 eq R2</t>
        </is>
      </c>
      <c r="L896" s="284" t="inlineStr">
        <is>
          <t>Gary Cooke</t>
        </is>
      </c>
      <c r="M896" s="284" t="inlineStr">
        <is>
          <t>AUS</t>
        </is>
      </c>
      <c r="N896" s="699">
        <f>_xlfn.LET(_xlpm.d,_xlfn.XLOOKUP(L896,'[1]Birth Dates'!$A:$A,'[1]Birth Dates'!$B:$B,"",0),IF(_xlpm.d=0,"",_xlpm.d))</f>
        <v/>
      </c>
      <c r="O896" s="284">
        <f>IF(OR(N896="",A896="",NOT(ISNUMBER(N896)),N896&gt;A896),"",DATEDIF(N896,A896,"Y")&amp;" years, "&amp;DATEDIF(N896,A896,"YM")&amp;" months, "&amp;DATEDIF(N896,A896,"MD")&amp;" days")</f>
        <v/>
      </c>
      <c r="P896" s="284" t="inlineStr">
        <is>
          <t>Ben Penhall</t>
        </is>
      </c>
      <c r="Q896" s="284" t="inlineStr">
        <is>
          <t>AUS</t>
        </is>
      </c>
      <c r="R896" s="699">
        <f>_xlfn.LET(_xlpm.d,_xlfn.XLOOKUP(P896,'[1]Birth Dates'!$A:$A,'[1]Birth Dates'!$B:$B,"",0),IF(_xlpm.d=0,"",_xlpm.d))</f>
        <v/>
      </c>
      <c r="S896" s="284">
        <f>IF(OR(R896="",A896="",NOT(ISNUMBER(R896)),R896&gt;A896),"",DATEDIF(R896,A896,"Y")&amp;" years, "&amp;DATEDIF(R896,A896,"YM")&amp;" months, "&amp;DATEDIF(R896,A896,"MD")&amp;" days")</f>
        <v/>
      </c>
      <c r="T896" s="284" t="n"/>
      <c r="U896" s="284" t="n"/>
      <c r="V896" s="699">
        <f>_xlfn.LET(_xlpm.d,_xlfn.XLOOKUP(T896,'[1]Birth Dates'!$A:$A,'[1]Birth Dates'!$B:$B,"",0),IF(_xlpm.d=0,"",_xlpm.d))</f>
        <v/>
      </c>
      <c r="W896" s="284">
        <f>IF(OR(V896="",A896="",NOT(ISNUMBER(V896)),V896&gt;A896),"",DATEDIF(V896,A896,"Y")&amp;" years, "&amp;DATEDIF(V896,A896,"YM")&amp;" months, "&amp;DATEDIF(V896,A896,"MD")&amp;" days")</f>
        <v/>
      </c>
      <c r="X896" s="284" t="n"/>
      <c r="Y896" s="284" t="n"/>
      <c r="Z896" s="284" t="n"/>
      <c r="AA896" s="284" t="n"/>
      <c r="AB896" s="284" t="n">
        <v>51</v>
      </c>
      <c r="AC896" s="284" t="n"/>
      <c r="AD896" s="284" t="n"/>
      <c r="AE896" s="585" t="inlineStr">
        <is>
          <t>2:47.7000</t>
        </is>
      </c>
      <c r="AF896" s="418">
        <f>IF(OR(AE896="",AE896="",AE896=0),"",6.172/(AE896*24))</f>
        <v/>
      </c>
      <c r="AG896" s="289" t="n"/>
      <c r="AH896" s="585" t="inlineStr"/>
      <c r="AI896" s="418">
        <f>IF(OR(AH896="",AH896="",AH896=0),"",6.172/(AH896*24))</f>
        <v/>
      </c>
      <c r="AJ896" s="175">
        <f>IF(AND(ISNUMBER(AB896),ISNUMBER(AG896)),AB896-AG896,"")</f>
        <v/>
      </c>
      <c r="AK896" s="284" t="n"/>
      <c r="AL896" s="284" t="n">
        <v>143</v>
      </c>
      <c r="AM896" s="488" t="n">
        <v>0.2916979166666667</v>
      </c>
      <c r="AN896" s="671">
        <f>IF(OR(AL896="",AM896="",AM896=0),"",AL896*6.172/(AM896*24))</f>
        <v/>
      </c>
      <c r="AO896" s="477">
        <f>IF(AND(AL896=AL895,AM896&lt;&gt;"",AM895&lt;&gt;""),AM896-AM895,"")</f>
        <v/>
      </c>
      <c r="AP896" s="284" t="n"/>
      <c r="AQ896" s="585" t="inlineStr"/>
      <c r="AR896" s="418">
        <f>IF(OR(AQ896="",AQ896="",AQ896=0),"",6.172/(AQ896*24))</f>
        <v/>
      </c>
      <c r="AS896" s="436">
        <f>IF(OR(NOT(ISNUMBER(C896)),NOT(ISNUMBER(AB896))),"",IF(AG896&lt;&gt;"",AG896,AB896)-C896)</f>
        <v/>
      </c>
      <c r="AT896" s="290" t="n"/>
      <c r="AU896" s="291">
        <f>IF($B896="","",TEXT($A896,"yyyymmdd")&amp;"_P"&amp;$C896&amp;"_C"&amp;$F896&amp;"_"&amp;TRIM(RIGHT(SUBSTITUTE(TRIM(SUBSTITUTE($L896,CHAR(160)," "))," ",REPT(" ",60)),60))&amp;IF($P896="","","-"&amp;TRIM(RIGHT(SUBSTITUTE(TRIM(SUBSTITUTE($P896,CHAR(160)," "))," ",REPT(" ",60)),60)))&amp;IF($T896="","","-"&amp;TRIM(RIGHT(SUBSTITUTE(TRIM(SUBSTITUTE($T896,CHAR(160)," "))," ",REPT(" ",60)),60)))&amp;".jpg")</f>
        <v/>
      </c>
    </row>
    <row r="897" ht="56" customHeight="1">
      <c r="A897" s="288" t="n">
        <v>28400</v>
      </c>
      <c r="B897" s="284" t="inlineStr">
        <is>
          <t>Hardie-Ferodo 1000 2 October, 1977</t>
        </is>
      </c>
      <c r="C897" s="284" t="n">
        <v>16</v>
      </c>
      <c r="D897" s="284" t="inlineStr">
        <is>
          <t>B - 2001cc – 3000cc</t>
        </is>
      </c>
      <c r="E897" s="284" t="n">
        <v>5</v>
      </c>
      <c r="F897" s="284" t="n">
        <v>46</v>
      </c>
      <c r="G897" s="284" t="inlineStr">
        <is>
          <t>Bill Shiells</t>
        </is>
      </c>
      <c r="H897" s="284" t="n"/>
      <c r="I897" s="284" t="n"/>
      <c r="J897" s="284" t="inlineStr">
        <is>
          <t>Mazda RX3</t>
        </is>
      </c>
      <c r="K897" s="284" t="inlineStr">
        <is>
          <t>2292 eq R2</t>
        </is>
      </c>
      <c r="L897" s="284" t="inlineStr">
        <is>
          <t>Bill Shiells</t>
        </is>
      </c>
      <c r="M897" s="284" t="inlineStr">
        <is>
          <t>NZL</t>
        </is>
      </c>
      <c r="N897" s="699">
        <f>_xlfn.LET(_xlpm.d,_xlfn.XLOOKUP(L897,'[1]Birth Dates'!$A:$A,'[1]Birth Dates'!$B:$B,"",0),IF(_xlpm.d=0,"",_xlpm.d))</f>
        <v/>
      </c>
      <c r="O897" s="284">
        <f>IF(OR(N897="",A897="",NOT(ISNUMBER(N897)),N897&gt;A897),"",DATEDIF(N897,A897,"Y")&amp;" years, "&amp;DATEDIF(N897,A897,"YM")&amp;" months, "&amp;DATEDIF(N897,A897,"MD")&amp;" days")</f>
        <v/>
      </c>
      <c r="P897" s="284" t="inlineStr">
        <is>
          <t>Frank Radisich</t>
        </is>
      </c>
      <c r="Q897" s="284" t="inlineStr">
        <is>
          <t>NZL</t>
        </is>
      </c>
      <c r="R897" s="699">
        <f>_xlfn.LET(_xlpm.d,_xlfn.XLOOKUP(P897,'[1]Birth Dates'!$A:$A,'[1]Birth Dates'!$B:$B,"",0),IF(_xlpm.d=0,"",_xlpm.d))</f>
        <v/>
      </c>
      <c r="S897" s="284">
        <f>IF(OR(R897="",A897="",NOT(ISNUMBER(R897)),R897&gt;A897),"",DATEDIF(R897,A897,"Y")&amp;" years, "&amp;DATEDIF(R897,A897,"YM")&amp;" months, "&amp;DATEDIF(R897,A897,"MD")&amp;" days")</f>
        <v/>
      </c>
      <c r="T897" s="284" t="n"/>
      <c r="U897" s="284" t="n"/>
      <c r="V897" s="699">
        <f>_xlfn.LET(_xlpm.d,_xlfn.XLOOKUP(T897,'[1]Birth Dates'!$A:$A,'[1]Birth Dates'!$B:$B,"",0),IF(_xlpm.d=0,"",_xlpm.d))</f>
        <v/>
      </c>
      <c r="W897" s="284">
        <f>IF(OR(V897="",A897="",NOT(ISNUMBER(V897)),V897&gt;A897),"",DATEDIF(V897,A897,"Y")&amp;" years, "&amp;DATEDIF(V897,A897,"YM")&amp;" months, "&amp;DATEDIF(V897,A897,"MD")&amp;" days")</f>
        <v/>
      </c>
      <c r="X897" s="284" t="n"/>
      <c r="Y897" s="284" t="n"/>
      <c r="Z897" s="284" t="n"/>
      <c r="AA897" s="284" t="n"/>
      <c r="AB897" s="284" t="n">
        <v>58</v>
      </c>
      <c r="AC897" s="284" t="n"/>
      <c r="AD897" s="284" t="n"/>
      <c r="AE897" s="585" t="inlineStr">
        <is>
          <t>2:52.9000</t>
        </is>
      </c>
      <c r="AF897" s="418">
        <f>IF(OR(AE897="",AE897="",AE897=0),"",6.172/(AE897*24))</f>
        <v/>
      </c>
      <c r="AG897" s="289" t="n"/>
      <c r="AH897" s="585" t="inlineStr"/>
      <c r="AI897" s="418">
        <f>IF(OR(AH897="",AH897="",AH897=0),"",6.172/(AH897*24))</f>
        <v/>
      </c>
      <c r="AJ897" s="175">
        <f>IF(AND(ISNUMBER(AB897),ISNUMBER(AG897)),AB897-AG897,"")</f>
        <v/>
      </c>
      <c r="AK897" s="284" t="n"/>
      <c r="AL897" s="284" t="n">
        <v>142</v>
      </c>
      <c r="AM897" s="488" t="n">
        <v>0.2917847222222222</v>
      </c>
      <c r="AN897" s="671">
        <f>IF(OR(AL897="",AM897="",AM897=0),"",AL897*6.172/(AM897*24))</f>
        <v/>
      </c>
      <c r="AO897" s="477">
        <f>IF(AND(AL897=AL896,AM897&lt;&gt;"",AM896&lt;&gt;""),AM897-AM896,"")</f>
        <v/>
      </c>
      <c r="AP897" s="284" t="n"/>
      <c r="AQ897" s="585" t="inlineStr"/>
      <c r="AR897" s="418">
        <f>IF(OR(AQ897="",AQ897="",AQ897=0),"",6.172/(AQ897*24))</f>
        <v/>
      </c>
      <c r="AS897" s="436">
        <f>IF(OR(NOT(ISNUMBER(C897)),NOT(ISNUMBER(AB897))),"",IF(AG897&lt;&gt;"",AG897,AB897)-C897)</f>
        <v/>
      </c>
      <c r="AT897" s="290" t="n"/>
      <c r="AU897" s="291">
        <f>IF($B897="","",TEXT($A897,"yyyymmdd")&amp;"_P"&amp;$C897&amp;"_C"&amp;$F897&amp;"_"&amp;TRIM(RIGHT(SUBSTITUTE(TRIM(SUBSTITUTE($L897,CHAR(160)," "))," ",REPT(" ",60)),60))&amp;IF($P897="","","-"&amp;TRIM(RIGHT(SUBSTITUTE(TRIM(SUBSTITUTE($P897,CHAR(160)," "))," ",REPT(" ",60)),60)))&amp;IF($T897="","","-"&amp;TRIM(RIGHT(SUBSTITUTE(TRIM(SUBSTITUTE($T897,CHAR(160)," "))," ",REPT(" ",60)),60)))&amp;".jpg")</f>
        <v/>
      </c>
    </row>
    <row r="898" ht="56" customHeight="1">
      <c r="A898" s="288" t="n">
        <v>28400</v>
      </c>
      <c r="B898" s="284" t="inlineStr">
        <is>
          <t>Hardie-Ferodo 1000 2 October, 1977</t>
        </is>
      </c>
      <c r="C898" s="284" t="n">
        <v>17</v>
      </c>
      <c r="D898" s="284" t="inlineStr">
        <is>
          <t>A - 3001cc – 6000cc</t>
        </is>
      </c>
      <c r="E898" s="284" t="n">
        <v>8</v>
      </c>
      <c r="F898" s="284" t="n">
        <v>30</v>
      </c>
      <c r="G898" s="284" t="inlineStr">
        <is>
          <t>Scotty Taylor Holden</t>
        </is>
      </c>
      <c r="H898" s="284" t="n"/>
      <c r="I898" s="284" t="n"/>
      <c r="J898" s="284" t="inlineStr">
        <is>
          <t>Holden LH Torana SL/R 5000 L34</t>
        </is>
      </c>
      <c r="K898" s="284" t="inlineStr">
        <is>
          <t>5044 V8</t>
        </is>
      </c>
      <c r="L898" s="284" t="inlineStr">
        <is>
          <t>Alan "Scotty" Taylor</t>
        </is>
      </c>
      <c r="M898" s="284" t="inlineStr">
        <is>
          <t>AUS</t>
        </is>
      </c>
      <c r="N898" s="699">
        <f>_xlfn.LET(_xlpm.d,_xlfn.XLOOKUP(L898,'[1]Birth Dates'!$A:$A,'[1]Birth Dates'!$B:$B,"",0),IF(_xlpm.d=0,"",_xlpm.d))</f>
        <v/>
      </c>
      <c r="O898" s="284">
        <f>IF(OR(N898="",A898="",NOT(ISNUMBER(N898)),N898&gt;A898),"",DATEDIF(N898,A898,"Y")&amp;" years, "&amp;DATEDIF(N898,A898,"YM")&amp;" months, "&amp;DATEDIF(N898,A898,"MD")&amp;" days")</f>
        <v/>
      </c>
      <c r="P898" s="284" t="inlineStr">
        <is>
          <t>Kevin Kennedy</t>
        </is>
      </c>
      <c r="Q898" s="284" t="inlineStr">
        <is>
          <t>AUS</t>
        </is>
      </c>
      <c r="R898" s="699">
        <f>_xlfn.LET(_xlpm.d,_xlfn.XLOOKUP(P898,'[1]Birth Dates'!$A:$A,'[1]Birth Dates'!$B:$B,"",0),IF(_xlpm.d=0,"",_xlpm.d))</f>
        <v/>
      </c>
      <c r="S898" s="284">
        <f>IF(OR(R898="",A898="",NOT(ISNUMBER(R898)),R898&gt;A898),"",DATEDIF(R898,A898,"Y")&amp;" years, "&amp;DATEDIF(R898,A898,"YM")&amp;" months, "&amp;DATEDIF(R898,A898,"MD")&amp;" days")</f>
        <v/>
      </c>
      <c r="T898" s="284" t="n"/>
      <c r="U898" s="284" t="n"/>
      <c r="V898" s="699">
        <f>_xlfn.LET(_xlpm.d,_xlfn.XLOOKUP(T898,'[1]Birth Dates'!$A:$A,'[1]Birth Dates'!$B:$B,"",0),IF(_xlpm.d=0,"",_xlpm.d))</f>
        <v/>
      </c>
      <c r="W898" s="284">
        <f>IF(OR(V898="",A898="",NOT(ISNUMBER(V898)),V898&gt;A898),"",DATEDIF(V898,A898,"Y")&amp;" years, "&amp;DATEDIF(V898,A898,"YM")&amp;" months, "&amp;DATEDIF(V898,A898,"MD")&amp;" days")</f>
        <v/>
      </c>
      <c r="X898" s="284" t="n"/>
      <c r="Y898" s="284" t="n"/>
      <c r="Z898" s="284" t="n"/>
      <c r="AA898" s="284" t="n"/>
      <c r="AB898" s="284" t="n">
        <v>25</v>
      </c>
      <c r="AC898" s="284" t="n"/>
      <c r="AD898" s="284" t="n"/>
      <c r="AE898" s="585" t="inlineStr">
        <is>
          <t>2:34.6000</t>
        </is>
      </c>
      <c r="AF898" s="418">
        <f>IF(OR(AE898="",AE898="",AE898=0),"",6.172/(AE898*24))</f>
        <v/>
      </c>
      <c r="AG898" s="289" t="n"/>
      <c r="AH898" s="585" t="inlineStr"/>
      <c r="AI898" s="418">
        <f>IF(OR(AH898="",AH898="",AH898=0),"",6.172/(AH898*24))</f>
        <v/>
      </c>
      <c r="AJ898" s="175">
        <f>IF(AND(ISNUMBER(AB898),ISNUMBER(AG898)),AB898-AG898,"")</f>
        <v/>
      </c>
      <c r="AK898" s="284" t="n"/>
      <c r="AL898" s="284" t="n">
        <v>141</v>
      </c>
      <c r="AM898" s="488" t="n">
        <v>0.2912638888888889</v>
      </c>
      <c r="AN898" s="671">
        <f>IF(OR(AL898="",AM898="",AM898=0),"",AL898*6.172/(AM898*24))</f>
        <v/>
      </c>
      <c r="AO898" s="477">
        <f>IF(AND(AL898=AL897,AM898&lt;&gt;"",AM897&lt;&gt;""),AM898-AM897,"")</f>
        <v/>
      </c>
      <c r="AP898" s="284" t="n"/>
      <c r="AQ898" s="585" t="inlineStr"/>
      <c r="AR898" s="418">
        <f>IF(OR(AQ898="",AQ898="",AQ898=0),"",6.172/(AQ898*24))</f>
        <v/>
      </c>
      <c r="AS898" s="436">
        <f>IF(OR(NOT(ISNUMBER(C898)),NOT(ISNUMBER(AB898))),"",IF(AG898&lt;&gt;"",AG898,AB898)-C898)</f>
        <v/>
      </c>
      <c r="AT898" s="290" t="n"/>
      <c r="AU898" s="291">
        <f>IF($B898="","",TEXT($A898,"yyyymmdd")&amp;"_P"&amp;$C898&amp;"_C"&amp;$F898&amp;"_"&amp;TRIM(RIGHT(SUBSTITUTE(TRIM(SUBSTITUTE($L898,CHAR(160)," "))," ",REPT(" ",60)),60))&amp;IF($P898="","","-"&amp;TRIM(RIGHT(SUBSTITUTE(TRIM(SUBSTITUTE($P898,CHAR(160)," "))," ",REPT(" ",60)),60)))&amp;IF($T898="","","-"&amp;TRIM(RIGHT(SUBSTITUTE(TRIM(SUBSTITUTE($T898,CHAR(160)," "))," ",REPT(" ",60)),60)))&amp;".jpg")</f>
        <v/>
      </c>
    </row>
    <row r="899" ht="56" customHeight="1">
      <c r="A899" s="288" t="n">
        <v>28400</v>
      </c>
      <c r="B899" s="284" t="inlineStr">
        <is>
          <t>Hardie-Ferodo 1000 2 October, 1977</t>
        </is>
      </c>
      <c r="C899" s="284" t="n">
        <v>18</v>
      </c>
      <c r="D899" s="284" t="inlineStr">
        <is>
          <t>A - 3001cc – 6000cc</t>
        </is>
      </c>
      <c r="E899" s="284" t="n">
        <v>9</v>
      </c>
      <c r="F899" s="284" t="n">
        <v>4</v>
      </c>
      <c r="G899" s="284" t="inlineStr">
        <is>
          <t>John Goss Racing Pty Ltd</t>
        </is>
      </c>
      <c r="H899" s="284" t="n"/>
      <c r="I899" s="284" t="n"/>
      <c r="J899" s="284" t="inlineStr">
        <is>
          <t>Ford Falcon XC GS500 Hardtop</t>
        </is>
      </c>
      <c r="K899" s="284" t="inlineStr">
        <is>
          <t>5760 V8</t>
        </is>
      </c>
      <c r="L899" s="284" t="inlineStr">
        <is>
          <t>Jack Brabham</t>
        </is>
      </c>
      <c r="M899" s="284" t="inlineStr">
        <is>
          <t>AUS</t>
        </is>
      </c>
      <c r="N899" s="699">
        <f>_xlfn.LET(_xlpm.d,_xlfn.XLOOKUP(L899,'[1]Birth Dates'!$A:$A,'[1]Birth Dates'!$B:$B,"",0),IF(_xlpm.d=0,"",_xlpm.d))</f>
        <v/>
      </c>
      <c r="O899" s="284">
        <f>IF(OR(N899="",A899="",NOT(ISNUMBER(N899)),N899&gt;A899),"",DATEDIF(N899,A899,"Y")&amp;" years, "&amp;DATEDIF(N899,A899,"YM")&amp;" months, "&amp;DATEDIF(N899,A899,"MD")&amp;" days")</f>
        <v/>
      </c>
      <c r="P899" s="284" t="inlineStr">
        <is>
          <t>Geoff Brabham</t>
        </is>
      </c>
      <c r="Q899" s="284" t="inlineStr">
        <is>
          <t>AUS</t>
        </is>
      </c>
      <c r="R899" s="699">
        <f>_xlfn.LET(_xlpm.d,_xlfn.XLOOKUP(P899,'[1]Birth Dates'!$A:$A,'[1]Birth Dates'!$B:$B,"",0),IF(_xlpm.d=0,"",_xlpm.d))</f>
        <v/>
      </c>
      <c r="S899" s="284">
        <f>IF(OR(R899="",A899="",NOT(ISNUMBER(R899)),R899&gt;A899),"",DATEDIF(R899,A899,"Y")&amp;" years, "&amp;DATEDIF(R899,A899,"YM")&amp;" months, "&amp;DATEDIF(R899,A899,"MD")&amp;" days")</f>
        <v/>
      </c>
      <c r="T899" s="284" t="n"/>
      <c r="U899" s="284" t="n"/>
      <c r="V899" s="699">
        <f>_xlfn.LET(_xlpm.d,_xlfn.XLOOKUP(T899,'[1]Birth Dates'!$A:$A,'[1]Birth Dates'!$B:$B,"",0),IF(_xlpm.d=0,"",_xlpm.d))</f>
        <v/>
      </c>
      <c r="W899" s="284">
        <f>IF(OR(V899="",A899="",NOT(ISNUMBER(V899)),V899&gt;A899),"",DATEDIF(V899,A899,"Y")&amp;" years, "&amp;DATEDIF(V899,A899,"YM")&amp;" months, "&amp;DATEDIF(V899,A899,"MD")&amp;" days")</f>
        <v/>
      </c>
      <c r="X899" s="284" t="n"/>
      <c r="Y899" s="284" t="n"/>
      <c r="Z899" s="284" t="n"/>
      <c r="AA899" s="284" t="n"/>
      <c r="AB899" s="284" t="n">
        <v>9</v>
      </c>
      <c r="AC899" s="284" t="n"/>
      <c r="AD899" s="284" t="n"/>
      <c r="AE899" s="585" t="inlineStr">
        <is>
          <t>2:26.9000</t>
        </is>
      </c>
      <c r="AF899" s="418">
        <f>IF(OR(AE899="",AE899="",AE899=0),"",6.172/(AE899*24))</f>
        <v/>
      </c>
      <c r="AG899" s="289" t="n"/>
      <c r="AH899" s="585" t="inlineStr"/>
      <c r="AI899" s="418">
        <f>IF(OR(AH899="",AH899="",AH899=0),"",6.172/(AH899*24))</f>
        <v/>
      </c>
      <c r="AJ899" s="175">
        <f>IF(AND(ISNUMBER(AB899),ISNUMBER(AG899)),AB899-AG899,"")</f>
        <v/>
      </c>
      <c r="AK899" s="284" t="n"/>
      <c r="AL899" s="284" t="n">
        <v>141</v>
      </c>
      <c r="AM899" s="488" t="n">
        <v>0.2931041666666667</v>
      </c>
      <c r="AN899" s="671">
        <f>IF(OR(AL899="",AM899="",AM899=0),"",AL899*6.172/(AM899*24))</f>
        <v/>
      </c>
      <c r="AO899" s="477">
        <f>IF(AND(AL899=AL898,AM899&lt;&gt;"",AM898&lt;&gt;""),AM899-AM898,"")</f>
        <v/>
      </c>
      <c r="AP899" s="284" t="n"/>
      <c r="AQ899" s="585" t="inlineStr"/>
      <c r="AR899" s="418">
        <f>IF(OR(AQ899="",AQ899="",AQ899=0),"",6.172/(AQ899*24))</f>
        <v/>
      </c>
      <c r="AS899" s="436">
        <f>IF(OR(NOT(ISNUMBER(C899)),NOT(ISNUMBER(AB899))),"",IF(AG899&lt;&gt;"",AG899,AB899)-C899)</f>
        <v/>
      </c>
      <c r="AT899" s="290" t="n"/>
      <c r="AU899" s="291">
        <f>IF($B899="","",TEXT($A899,"yyyymmdd")&amp;"_P"&amp;$C899&amp;"_C"&amp;$F899&amp;"_"&amp;TRIM(RIGHT(SUBSTITUTE(TRIM(SUBSTITUTE($L899,CHAR(160)," "))," ",REPT(" ",60)),60))&amp;IF($P899="","","-"&amp;TRIM(RIGHT(SUBSTITUTE(TRIM(SUBSTITUTE($P899,CHAR(160)," "))," ",REPT(" ",60)),60)))&amp;IF($T899="","","-"&amp;TRIM(RIGHT(SUBSTITUTE(TRIM(SUBSTITUTE($T899,CHAR(160)," "))," ",REPT(" ",60)),60)))&amp;".jpg")</f>
        <v/>
      </c>
    </row>
    <row r="900" ht="42" customHeight="1">
      <c r="A900" s="288" t="n">
        <v>28400</v>
      </c>
      <c r="B900" s="284" t="inlineStr">
        <is>
          <t>Hardie-Ferodo 1000 2 October, 1977</t>
        </is>
      </c>
      <c r="C900" s="284" t="n">
        <v>19</v>
      </c>
      <c r="D900" s="284" t="inlineStr">
        <is>
          <t>C- Up to 2000cc</t>
        </is>
      </c>
      <c r="E900" s="284" t="n">
        <v>5</v>
      </c>
      <c r="F900" s="284" t="n">
        <v>51</v>
      </c>
      <c r="G900" s="284" t="inlineStr">
        <is>
          <t>Kevin Fischer</t>
        </is>
      </c>
      <c r="H900" s="284" t="n"/>
      <c r="I900" s="284" t="n"/>
      <c r="J900" s="284" t="inlineStr">
        <is>
          <t>Ford Escort RS2000 Mk.II</t>
        </is>
      </c>
      <c r="K900" s="284" t="inlineStr">
        <is>
          <t>1993 L4</t>
        </is>
      </c>
      <c r="L900" s="284" t="inlineStr">
        <is>
          <t>Eric Boord</t>
        </is>
      </c>
      <c r="M900" s="284" t="inlineStr">
        <is>
          <t>AUS</t>
        </is>
      </c>
      <c r="N900" s="699">
        <f>_xlfn.LET(_xlpm.d,_xlfn.XLOOKUP(L900,'[1]Birth Dates'!$A:$A,'[1]Birth Dates'!$B:$B,"",0),IF(_xlpm.d=0,"",_xlpm.d))</f>
        <v/>
      </c>
      <c r="O900" s="284">
        <f>IF(OR(N900="",A900="",NOT(ISNUMBER(N900)),N900&gt;A900),"",DATEDIF(N900,A900,"Y")&amp;" years, "&amp;DATEDIF(N900,A900,"YM")&amp;" months, "&amp;DATEDIF(N900,A900,"MD")&amp;" days")</f>
        <v/>
      </c>
      <c r="P900" s="284" t="inlineStr">
        <is>
          <t>Keith Poole</t>
        </is>
      </c>
      <c r="Q900" s="284" t="inlineStr">
        <is>
          <t>AUS</t>
        </is>
      </c>
      <c r="R900" s="699">
        <f>_xlfn.LET(_xlpm.d,_xlfn.XLOOKUP(P900,'[1]Birth Dates'!$A:$A,'[1]Birth Dates'!$B:$B,"",0),IF(_xlpm.d=0,"",_xlpm.d))</f>
        <v/>
      </c>
      <c r="S900" s="284">
        <f>IF(OR(R900="",A900="",NOT(ISNUMBER(R900)),R900&gt;A900),"",DATEDIF(R900,A900,"Y")&amp;" years, "&amp;DATEDIF(R900,A900,"YM")&amp;" months, "&amp;DATEDIF(R900,A900,"MD")&amp;" days")</f>
        <v/>
      </c>
      <c r="T900" s="284" t="n"/>
      <c r="U900" s="284" t="n"/>
      <c r="V900" s="699">
        <f>_xlfn.LET(_xlpm.d,_xlfn.XLOOKUP(T900,'[1]Birth Dates'!$A:$A,'[1]Birth Dates'!$B:$B,"",0),IF(_xlpm.d=0,"",_xlpm.d))</f>
        <v/>
      </c>
      <c r="W900" s="284">
        <f>IF(OR(V900="",A900="",NOT(ISNUMBER(V900)),V900&gt;A900),"",DATEDIF(V900,A900,"Y")&amp;" years, "&amp;DATEDIF(V900,A900,"YM")&amp;" months, "&amp;DATEDIF(V900,A900,"MD")&amp;" days")</f>
        <v/>
      </c>
      <c r="X900" s="284" t="n"/>
      <c r="Y900" s="284" t="n"/>
      <c r="Z900" s="284" t="n"/>
      <c r="AA900" s="284" t="n"/>
      <c r="AB900" s="284" t="n">
        <v>42</v>
      </c>
      <c r="AC900" s="284" t="n"/>
      <c r="AD900" s="284" t="n"/>
      <c r="AE900" s="585" t="inlineStr">
        <is>
          <t>2:44.8000</t>
        </is>
      </c>
      <c r="AF900" s="418">
        <f>IF(OR(AE900="",AE900="",AE900=0),"",6.172/(AE900*24))</f>
        <v/>
      </c>
      <c r="AG900" s="289" t="n"/>
      <c r="AH900" s="585" t="inlineStr"/>
      <c r="AI900" s="418">
        <f>IF(OR(AH900="",AH900="",AH900=0),"",6.172/(AH900*24))</f>
        <v/>
      </c>
      <c r="AJ900" s="175">
        <f>IF(AND(ISNUMBER(AB900),ISNUMBER(AG900)),AB900-AG900,"")</f>
        <v/>
      </c>
      <c r="AK900" s="284" t="n"/>
      <c r="AL900" s="284" t="n">
        <v>138</v>
      </c>
      <c r="AM900" s="488" t="n">
        <v>0.2912037037037037</v>
      </c>
      <c r="AN900" s="671">
        <f>IF(OR(AL900="",AM900="",AM900=0),"",AL900*6.172/(AM900*24))</f>
        <v/>
      </c>
      <c r="AO900" s="477">
        <f>IF(AND(AL900=AL899,AM900&lt;&gt;"",AM899&lt;&gt;""),AM900-AM899,"")</f>
        <v/>
      </c>
      <c r="AP900" s="284" t="n"/>
      <c r="AQ900" s="585" t="inlineStr"/>
      <c r="AR900" s="418">
        <f>IF(OR(AQ900="",AQ900="",AQ900=0),"",6.172/(AQ900*24))</f>
        <v/>
      </c>
      <c r="AS900" s="436">
        <f>IF(OR(NOT(ISNUMBER(C900)),NOT(ISNUMBER(AB900))),"",IF(AG900&lt;&gt;"",AG900,AB900)-C900)</f>
        <v/>
      </c>
      <c r="AT900" s="290" t="n"/>
      <c r="AU900" s="291">
        <f>IF($B900="","",TEXT($A900,"yyyymmdd")&amp;"_P"&amp;$C900&amp;"_C"&amp;$F900&amp;"_"&amp;TRIM(RIGHT(SUBSTITUTE(TRIM(SUBSTITUTE($L900,CHAR(160)," "))," ",REPT(" ",60)),60))&amp;IF($P900="","","-"&amp;TRIM(RIGHT(SUBSTITUTE(TRIM(SUBSTITUTE($P900,CHAR(160)," "))," ",REPT(" ",60)),60)))&amp;IF($T900="","","-"&amp;TRIM(RIGHT(SUBSTITUTE(TRIM(SUBSTITUTE($T900,CHAR(160)," "))," ",REPT(" ",60)),60)))&amp;".jpg")</f>
        <v/>
      </c>
    </row>
    <row r="901" ht="42" customHeight="1">
      <c r="A901" s="288" t="n">
        <v>28400</v>
      </c>
      <c r="B901" s="284" t="inlineStr">
        <is>
          <t>Hardie-Ferodo 1000 2 October, 1977</t>
        </is>
      </c>
      <c r="C901" s="284" t="n">
        <v>20</v>
      </c>
      <c r="D901" s="284" t="inlineStr">
        <is>
          <t>C- Up to 2000cc</t>
        </is>
      </c>
      <c r="E901" s="284" t="n">
        <v>6</v>
      </c>
      <c r="F901" s="284" t="n">
        <v>55</v>
      </c>
      <c r="G901" s="284" t="inlineStr">
        <is>
          <t>Terry Daly</t>
        </is>
      </c>
      <c r="H901" s="284" t="n"/>
      <c r="I901" s="284" t="n"/>
      <c r="J901" s="284" t="inlineStr">
        <is>
          <t>Ford Escort RS2000 Mk.II</t>
        </is>
      </c>
      <c r="K901" s="284" t="inlineStr">
        <is>
          <t>1993 L4</t>
        </is>
      </c>
      <c r="L901" s="284" t="inlineStr">
        <is>
          <t>Terry Daly</t>
        </is>
      </c>
      <c r="M901" s="284" t="inlineStr">
        <is>
          <t>AUS</t>
        </is>
      </c>
      <c r="N901" s="699">
        <f>_xlfn.LET(_xlpm.d,_xlfn.XLOOKUP(L901,'[1]Birth Dates'!$A:$A,'[1]Birth Dates'!$B:$B,"",0),IF(_xlpm.d=0,"",_xlpm.d))</f>
        <v/>
      </c>
      <c r="O901" s="284">
        <f>IF(OR(N901="",A901="",NOT(ISNUMBER(N901)),N901&gt;A901),"",DATEDIF(N901,A901,"Y")&amp;" years, "&amp;DATEDIF(N901,A901,"YM")&amp;" months, "&amp;DATEDIF(N901,A901,"MD")&amp;" days")</f>
        <v/>
      </c>
      <c r="P901" s="284" t="inlineStr">
        <is>
          <t>Barry Jones</t>
        </is>
      </c>
      <c r="Q901" s="284" t="inlineStr">
        <is>
          <t>AUS</t>
        </is>
      </c>
      <c r="R901" s="699">
        <f>_xlfn.LET(_xlpm.d,_xlfn.XLOOKUP(P901,'[1]Birth Dates'!$A:$A,'[1]Birth Dates'!$B:$B,"",0),IF(_xlpm.d=0,"",_xlpm.d))</f>
        <v/>
      </c>
      <c r="S901" s="284">
        <f>IF(OR(R901="",A901="",NOT(ISNUMBER(R901)),R901&gt;A901),"",DATEDIF(R901,A901,"Y")&amp;" years, "&amp;DATEDIF(R901,A901,"YM")&amp;" months, "&amp;DATEDIF(R901,A901,"MD")&amp;" days")</f>
        <v/>
      </c>
      <c r="T901" s="284" t="n"/>
      <c r="U901" s="284" t="n"/>
      <c r="V901" s="699">
        <f>_xlfn.LET(_xlpm.d,_xlfn.XLOOKUP(T901,'[1]Birth Dates'!$A:$A,'[1]Birth Dates'!$B:$B,"",0),IF(_xlpm.d=0,"",_xlpm.d))</f>
        <v/>
      </c>
      <c r="W901" s="284">
        <f>IF(OR(V901="",A901="",NOT(ISNUMBER(V901)),V901&gt;A901),"",DATEDIF(V901,A901,"Y")&amp;" years, "&amp;DATEDIF(V901,A901,"YM")&amp;" months, "&amp;DATEDIF(V901,A901,"MD")&amp;" days")</f>
        <v/>
      </c>
      <c r="X901" s="284" t="n"/>
      <c r="Y901" s="284" t="n"/>
      <c r="Z901" s="284" t="n"/>
      <c r="AA901" s="284" t="n"/>
      <c r="AB901" s="284" t="n">
        <v>43</v>
      </c>
      <c r="AC901" s="284" t="n"/>
      <c r="AD901" s="284" t="n"/>
      <c r="AE901" s="585" t="inlineStr">
        <is>
          <t>2:44.9000</t>
        </is>
      </c>
      <c r="AF901" s="418">
        <f>IF(OR(AE901="",AE901="",AE901=0),"",6.172/(AE901*24))</f>
        <v/>
      </c>
      <c r="AG901" s="289" t="n"/>
      <c r="AH901" s="585" t="inlineStr"/>
      <c r="AI901" s="418">
        <f>IF(OR(AH901="",AH901="",AH901=0),"",6.172/(AH901*24))</f>
        <v/>
      </c>
      <c r="AJ901" s="175">
        <f>IF(AND(ISNUMBER(AB901),ISNUMBER(AG901)),AB901-AG901,"")</f>
        <v/>
      </c>
      <c r="AK901" s="284" t="n"/>
      <c r="AL901" s="284" t="n">
        <v>137</v>
      </c>
      <c r="AM901" s="488" t="n">
        <v>0.2928923611111111</v>
      </c>
      <c r="AN901" s="671">
        <f>IF(OR(AL901="",AM901="",AM901=0),"",AL901*6.172/(AM901*24))</f>
        <v/>
      </c>
      <c r="AO901" s="477">
        <f>IF(AND(AL901=AL900,AM901&lt;&gt;"",AM900&lt;&gt;""),AM901-AM900,"")</f>
        <v/>
      </c>
      <c r="AP901" s="284" t="n"/>
      <c r="AQ901" s="585" t="inlineStr"/>
      <c r="AR901" s="418">
        <f>IF(OR(AQ901="",AQ901="",AQ901=0),"",6.172/(AQ901*24))</f>
        <v/>
      </c>
      <c r="AS901" s="436">
        <f>IF(OR(NOT(ISNUMBER(C901)),NOT(ISNUMBER(AB901))),"",IF(AG901&lt;&gt;"",AG901,AB901)-C901)</f>
        <v/>
      </c>
      <c r="AT901" s="290" t="n"/>
      <c r="AU901" s="291">
        <f>IF($B901="","",TEXT($A901,"yyyymmdd")&amp;"_P"&amp;$C901&amp;"_C"&amp;$F901&amp;"_"&amp;TRIM(RIGHT(SUBSTITUTE(TRIM(SUBSTITUTE($L901,CHAR(160)," "))," ",REPT(" ",60)),60))&amp;IF($P901="","","-"&amp;TRIM(RIGHT(SUBSTITUTE(TRIM(SUBSTITUTE($P901,CHAR(160)," "))," ",REPT(" ",60)),60)))&amp;IF($T901="","","-"&amp;TRIM(RIGHT(SUBSTITUTE(TRIM(SUBSTITUTE($T901,CHAR(160)," "))," ",REPT(" ",60)),60)))&amp;".jpg")</f>
        <v/>
      </c>
    </row>
    <row r="902" ht="42" customHeight="1">
      <c r="A902" s="288" t="n">
        <v>28400</v>
      </c>
      <c r="B902" s="284" t="inlineStr">
        <is>
          <t>Hardie-Ferodo 1000 2 October, 1977</t>
        </is>
      </c>
      <c r="C902" s="284" t="n">
        <v>21</v>
      </c>
      <c r="D902" s="284" t="inlineStr">
        <is>
          <t>C- Up to 2000cc</t>
        </is>
      </c>
      <c r="E902" s="284" t="n">
        <v>7</v>
      </c>
      <c r="F902" s="284" t="n">
        <v>63</v>
      </c>
      <c r="G902" s="284" t="inlineStr">
        <is>
          <t>Robin Dudfield</t>
        </is>
      </c>
      <c r="H902" s="284" t="n"/>
      <c r="I902" s="284" t="n"/>
      <c r="J902" s="284" t="inlineStr">
        <is>
          <t>Alfa Romeo 2000 GTV</t>
        </is>
      </c>
      <c r="K902" s="284" t="inlineStr">
        <is>
          <t>1962 L4</t>
        </is>
      </c>
      <c r="L902" s="284" t="inlineStr">
        <is>
          <t>Robin Dudfield</t>
        </is>
      </c>
      <c r="M902" s="284" t="inlineStr">
        <is>
          <t>AUS</t>
        </is>
      </c>
      <c r="N902" s="699">
        <f>_xlfn.LET(_xlpm.d,_xlfn.XLOOKUP(L902,'[1]Birth Dates'!$A:$A,'[1]Birth Dates'!$B:$B,"",0),IF(_xlpm.d=0,"",_xlpm.d))</f>
        <v/>
      </c>
      <c r="O902" s="284">
        <f>IF(OR(N902="",A902="",NOT(ISNUMBER(N902)),N902&gt;A902),"",DATEDIF(N902,A902,"Y")&amp;" years, "&amp;DATEDIF(N902,A902,"YM")&amp;" months, "&amp;DATEDIF(N902,A902,"MD")&amp;" days")</f>
        <v/>
      </c>
      <c r="P902" s="284" t="inlineStr">
        <is>
          <t>Tony Niovanni</t>
        </is>
      </c>
      <c r="Q902" s="284" t="inlineStr">
        <is>
          <t>AUS</t>
        </is>
      </c>
      <c r="R902" s="699">
        <f>_xlfn.LET(_xlpm.d,_xlfn.XLOOKUP(P902,'[1]Birth Dates'!$A:$A,'[1]Birth Dates'!$B:$B,"",0),IF(_xlpm.d=0,"",_xlpm.d))</f>
        <v/>
      </c>
      <c r="S902" s="284">
        <f>IF(OR(R902="",A902="",NOT(ISNUMBER(R902)),R902&gt;A902),"",DATEDIF(R902,A902,"Y")&amp;" years, "&amp;DATEDIF(R902,A902,"YM")&amp;" months, "&amp;DATEDIF(R902,A902,"MD")&amp;" days")</f>
        <v/>
      </c>
      <c r="T902" s="284" t="n"/>
      <c r="U902" s="284" t="n"/>
      <c r="V902" s="699">
        <f>_xlfn.LET(_xlpm.d,_xlfn.XLOOKUP(T902,'[1]Birth Dates'!$A:$A,'[1]Birth Dates'!$B:$B,"",0),IF(_xlpm.d=0,"",_xlpm.d))</f>
        <v/>
      </c>
      <c r="W902" s="284">
        <f>IF(OR(V902="",A902="",NOT(ISNUMBER(V902)),V902&gt;A902),"",DATEDIF(V902,A902,"Y")&amp;" years, "&amp;DATEDIF(V902,A902,"YM")&amp;" months, "&amp;DATEDIF(V902,A902,"MD")&amp;" days")</f>
        <v/>
      </c>
      <c r="X902" s="284" t="n"/>
      <c r="Y902" s="284" t="n"/>
      <c r="Z902" s="284" t="n"/>
      <c r="AA902" s="284" t="n"/>
      <c r="AB902" s="284" t="n">
        <v>56</v>
      </c>
      <c r="AC902" s="284" t="n"/>
      <c r="AD902" s="284" t="n"/>
      <c r="AE902" s="585" t="inlineStr">
        <is>
          <t>2:50.7000</t>
        </is>
      </c>
      <c r="AF902" s="418">
        <f>IF(OR(AE902="",AE902="",AE902=0),"",6.172/(AE902*24))</f>
        <v/>
      </c>
      <c r="AG902" s="289" t="n"/>
      <c r="AH902" s="585" t="inlineStr"/>
      <c r="AI902" s="418">
        <f>IF(OR(AH902="",AH902="",AH902=0),"",6.172/(AH902*24))</f>
        <v/>
      </c>
      <c r="AJ902" s="175">
        <f>IF(AND(ISNUMBER(AB902),ISNUMBER(AG902)),AB902-AG902,"")</f>
        <v/>
      </c>
      <c r="AK902" s="284" t="n"/>
      <c r="AL902" s="284" t="n">
        <v>131</v>
      </c>
      <c r="AM902" s="488" t="n">
        <v>0.291849537037037</v>
      </c>
      <c r="AN902" s="671">
        <f>IF(OR(AL902="",AM902="",AM902=0),"",AL902*6.172/(AM902*24))</f>
        <v/>
      </c>
      <c r="AO902" s="477">
        <f>IF(AND(AL902=AL901,AM902&lt;&gt;"",AM901&lt;&gt;""),AM902-AM901,"")</f>
        <v/>
      </c>
      <c r="AP902" s="284" t="n"/>
      <c r="AQ902" s="585" t="inlineStr"/>
      <c r="AR902" s="418">
        <f>IF(OR(AQ902="",AQ902="",AQ902=0),"",6.172/(AQ902*24))</f>
        <v/>
      </c>
      <c r="AS902" s="436">
        <f>IF(OR(NOT(ISNUMBER(C902)),NOT(ISNUMBER(AB902))),"",IF(AG902&lt;&gt;"",AG902,AB902)-C902)</f>
        <v/>
      </c>
      <c r="AT902" s="290" t="n"/>
      <c r="AU902" s="291">
        <f>IF($B902="","",TEXT($A902,"yyyymmdd")&amp;"_P"&amp;$C902&amp;"_C"&amp;$F902&amp;"_"&amp;TRIM(RIGHT(SUBSTITUTE(TRIM(SUBSTITUTE($L902,CHAR(160)," "))," ",REPT(" ",60)),60))&amp;IF($P902="","","-"&amp;TRIM(RIGHT(SUBSTITUTE(TRIM(SUBSTITUTE($P902,CHAR(160)," "))," ",REPT(" ",60)),60)))&amp;IF($T902="","","-"&amp;TRIM(RIGHT(SUBSTITUTE(TRIM(SUBSTITUTE($T902,CHAR(160)," "))," ",REPT(" ",60)),60)))&amp;".jpg")</f>
        <v/>
      </c>
    </row>
    <row r="903" ht="56" customHeight="1">
      <c r="A903" s="288" t="n">
        <v>28400</v>
      </c>
      <c r="B903" s="284" t="inlineStr">
        <is>
          <t>Hardie-Ferodo 1000 2 October, 1977</t>
        </is>
      </c>
      <c r="C903" s="284" t="n">
        <v>22</v>
      </c>
      <c r="D903" s="284" t="inlineStr">
        <is>
          <t>B - 2001cc – 3000cc</t>
        </is>
      </c>
      <c r="E903" s="284" t="n">
        <v>6</v>
      </c>
      <c r="F903" s="284" t="n">
        <v>32</v>
      </c>
      <c r="G903" s="284" t="inlineStr">
        <is>
          <t>James Mason Motors Pty Ltd</t>
        </is>
      </c>
      <c r="H903" s="284" t="n"/>
      <c r="I903" s="284" t="n"/>
      <c r="J903" s="284" t="inlineStr">
        <is>
          <t>Mazda RX3</t>
        </is>
      </c>
      <c r="K903" s="284" t="inlineStr">
        <is>
          <t>2292 eq R2</t>
        </is>
      </c>
      <c r="L903" s="284" t="inlineStr">
        <is>
          <t>Lynn Brown</t>
        </is>
      </c>
      <c r="M903" s="284" t="inlineStr">
        <is>
          <t>AUS</t>
        </is>
      </c>
      <c r="N903" s="699">
        <f>_xlfn.LET(_xlpm.d,_xlfn.XLOOKUP(L903,'[1]Birth Dates'!$A:$A,'[1]Birth Dates'!$B:$B,"",0),IF(_xlpm.d=0,"",_xlpm.d))</f>
        <v/>
      </c>
      <c r="O903" s="284">
        <f>IF(OR(N903="",A903="",NOT(ISNUMBER(N903)),N903&gt;A903),"",DATEDIF(N903,A903,"Y")&amp;" years, "&amp;DATEDIF(N903,A903,"YM")&amp;" months, "&amp;DATEDIF(N903,A903,"MD")&amp;" days")</f>
        <v/>
      </c>
      <c r="P903" s="284" t="inlineStr">
        <is>
          <t>Bruce Stewart</t>
        </is>
      </c>
      <c r="Q903" s="284" t="inlineStr">
        <is>
          <t>AUS</t>
        </is>
      </c>
      <c r="R903" s="699">
        <f>_xlfn.LET(_xlpm.d,_xlfn.XLOOKUP(P903,'[1]Birth Dates'!$A:$A,'[1]Birth Dates'!$B:$B,"",0),IF(_xlpm.d=0,"",_xlpm.d))</f>
        <v/>
      </c>
      <c r="S903" s="284">
        <f>IF(OR(R903="",A903="",NOT(ISNUMBER(R903)),R903&gt;A903),"",DATEDIF(R903,A903,"Y")&amp;" years, "&amp;DATEDIF(R903,A903,"YM")&amp;" months, "&amp;DATEDIF(R903,A903,"MD")&amp;" days")</f>
        <v/>
      </c>
      <c r="T903" s="284" t="n"/>
      <c r="U903" s="284" t="n"/>
      <c r="V903" s="699">
        <f>_xlfn.LET(_xlpm.d,_xlfn.XLOOKUP(T903,'[1]Birth Dates'!$A:$A,'[1]Birth Dates'!$B:$B,"",0),IF(_xlpm.d=0,"",_xlpm.d))</f>
        <v/>
      </c>
      <c r="W903" s="284">
        <f>IF(OR(V903="",A903="",NOT(ISNUMBER(V903)),V903&gt;A903),"",DATEDIF(V903,A903,"Y")&amp;" years, "&amp;DATEDIF(V903,A903,"YM")&amp;" months, "&amp;DATEDIF(V903,A903,"MD")&amp;" days")</f>
        <v/>
      </c>
      <c r="X903" s="284" t="n"/>
      <c r="Y903" s="284" t="n"/>
      <c r="Z903" s="284" t="n"/>
      <c r="AA903" s="284" t="n"/>
      <c r="AB903" s="284" t="n">
        <v>40</v>
      </c>
      <c r="AC903" s="284" t="n"/>
      <c r="AD903" s="284" t="n"/>
      <c r="AE903" s="585" t="inlineStr">
        <is>
          <t>2:43.7000</t>
        </is>
      </c>
      <c r="AF903" s="418">
        <f>IF(OR(AE903="",AE903="",AE903=0),"",6.172/(AE903*24))</f>
        <v/>
      </c>
      <c r="AG903" s="289" t="n"/>
      <c r="AH903" s="585" t="inlineStr"/>
      <c r="AI903" s="418">
        <f>IF(OR(AH903="",AH903="",AH903=0),"",6.172/(AH903*24))</f>
        <v/>
      </c>
      <c r="AJ903" s="175">
        <f>IF(AND(ISNUMBER(AB903),ISNUMBER(AG903)),AB903-AG903,"")</f>
        <v/>
      </c>
      <c r="AK903" s="284" t="n"/>
      <c r="AL903" s="284" t="n">
        <v>129</v>
      </c>
      <c r="AM903" s="488" t="n">
        <v>0.2911782407407407</v>
      </c>
      <c r="AN903" s="671">
        <f>IF(OR(AL903="",AM903="",AM903=0),"",AL903*6.172/(AM903*24))</f>
        <v/>
      </c>
      <c r="AO903" s="477">
        <f>IF(AND(AL903=AL902,AM903&lt;&gt;"",AM902&lt;&gt;""),AM903-AM902,"")</f>
        <v/>
      </c>
      <c r="AP903" s="284" t="n"/>
      <c r="AQ903" s="585" t="inlineStr"/>
      <c r="AR903" s="418">
        <f>IF(OR(AQ903="",AQ903="",AQ903=0),"",6.172/(AQ903*24))</f>
        <v/>
      </c>
      <c r="AS903" s="436">
        <f>IF(OR(NOT(ISNUMBER(C903)),NOT(ISNUMBER(AB903))),"",IF(AG903&lt;&gt;"",AG903,AB903)-C903)</f>
        <v/>
      </c>
      <c r="AT903" s="290" t="n"/>
      <c r="AU903" s="291">
        <f>IF($B903="","",TEXT($A903,"yyyymmdd")&amp;"_P"&amp;$C903&amp;"_C"&amp;$F903&amp;"_"&amp;TRIM(RIGHT(SUBSTITUTE(TRIM(SUBSTITUTE($L903,CHAR(160)," "))," ",REPT(" ",60)),60))&amp;IF($P903="","","-"&amp;TRIM(RIGHT(SUBSTITUTE(TRIM(SUBSTITUTE($P903,CHAR(160)," "))," ",REPT(" ",60)),60)))&amp;IF($T903="","","-"&amp;TRIM(RIGHT(SUBSTITUTE(TRIM(SUBSTITUTE($T903,CHAR(160)," "))," ",REPT(" ",60)),60)))&amp;".jpg")</f>
        <v/>
      </c>
    </row>
    <row r="904" ht="56" customHeight="1">
      <c r="A904" s="288" t="n">
        <v>28400</v>
      </c>
      <c r="B904" s="284" t="inlineStr">
        <is>
          <t>Hardie-Ferodo 1000 2 October, 1977</t>
        </is>
      </c>
      <c r="C904" s="284" t="inlineStr">
        <is>
          <t>DSQ</t>
        </is>
      </c>
      <c r="D904" s="284" t="inlineStr">
        <is>
          <t>B - 2001cc – 3000cc</t>
        </is>
      </c>
      <c r="E904" s="284" t="n"/>
      <c r="F904" s="284" t="n">
        <v>48</v>
      </c>
      <c r="G904" s="284" t="inlineStr">
        <is>
          <t>Terry Shiel</t>
        </is>
      </c>
      <c r="H904" s="284" t="n"/>
      <c r="I904" s="284" t="n"/>
      <c r="J904" s="284" t="inlineStr">
        <is>
          <t>Mazda RX3</t>
        </is>
      </c>
      <c r="K904" s="284" t="inlineStr">
        <is>
          <t>2292 eq R2</t>
        </is>
      </c>
      <c r="L904" s="284" t="inlineStr">
        <is>
          <t>Terry Shiel</t>
        </is>
      </c>
      <c r="M904" s="284" t="inlineStr">
        <is>
          <t>AUS</t>
        </is>
      </c>
      <c r="N904" s="699">
        <f>_xlfn.LET(_xlpm.d,_xlfn.XLOOKUP(L904,'[1]Birth Dates'!$A:$A,'[1]Birth Dates'!$B:$B,"",0),IF(_xlpm.d=0,"",_xlpm.d))</f>
        <v/>
      </c>
      <c r="O904" s="284">
        <f>IF(OR(N904="",A904="",NOT(ISNUMBER(N904)),N904&gt;A904),"",DATEDIF(N904,A904,"Y")&amp;" years, "&amp;DATEDIF(N904,A904,"YM")&amp;" months, "&amp;DATEDIF(N904,A904,"MD")&amp;" days")</f>
        <v/>
      </c>
      <c r="P904" s="284" t="inlineStr">
        <is>
          <t>Don Holland</t>
        </is>
      </c>
      <c r="Q904" s="284" t="inlineStr">
        <is>
          <t>AUS</t>
        </is>
      </c>
      <c r="R904" s="699">
        <f>_xlfn.LET(_xlpm.d,_xlfn.XLOOKUP(P904,'[1]Birth Dates'!$A:$A,'[1]Birth Dates'!$B:$B,"",0),IF(_xlpm.d=0,"",_xlpm.d))</f>
        <v/>
      </c>
      <c r="S904" s="284">
        <f>IF(OR(R904="",A904="",NOT(ISNUMBER(R904)),R904&gt;A904),"",DATEDIF(R904,A904,"Y")&amp;" years, "&amp;DATEDIF(R904,A904,"YM")&amp;" months, "&amp;DATEDIF(R904,A904,"MD")&amp;" days")</f>
        <v/>
      </c>
      <c r="T904" s="284" t="n"/>
      <c r="U904" s="284" t="n"/>
      <c r="V904" s="699">
        <f>_xlfn.LET(_xlpm.d,_xlfn.XLOOKUP(T904,'[1]Birth Dates'!$A:$A,'[1]Birth Dates'!$B:$B,"",0),IF(_xlpm.d=0,"",_xlpm.d))</f>
        <v/>
      </c>
      <c r="W904" s="284">
        <f>IF(OR(V904="",A904="",NOT(ISNUMBER(V904)),V904&gt;A904),"",DATEDIF(V904,A904,"Y")&amp;" years, "&amp;DATEDIF(V904,A904,"YM")&amp;" months, "&amp;DATEDIF(V904,A904,"MD")&amp;" days")</f>
        <v/>
      </c>
      <c r="X904" s="284" t="n"/>
      <c r="Y904" s="284" t="n"/>
      <c r="Z904" s="284" t="n"/>
      <c r="AA904" s="284" t="n"/>
      <c r="AB904" s="284" t="n">
        <v>31</v>
      </c>
      <c r="AC904" s="284" t="n"/>
      <c r="AD904" s="284" t="n"/>
      <c r="AE904" s="585" t="inlineStr">
        <is>
          <t>2:39.8000</t>
        </is>
      </c>
      <c r="AF904" s="418">
        <f>IF(OR(AE904="",AE904="",AE904=0),"",6.172/(AE904*24))</f>
        <v/>
      </c>
      <c r="AG904" s="289" t="n"/>
      <c r="AH904" s="585" t="inlineStr"/>
      <c r="AI904" s="418">
        <f>IF(OR(AH904="",AH904="",AH904=0),"",6.172/(AH904*24))</f>
        <v/>
      </c>
      <c r="AJ904" s="175">
        <f>IF(AND(ISNUMBER(AB904),ISNUMBER(AG904)),AB904-AG904,"")</f>
        <v/>
      </c>
      <c r="AK904" s="284" t="inlineStr">
        <is>
          <t>Disqualified</t>
        </is>
      </c>
      <c r="AL904" s="284" t="n">
        <v>152</v>
      </c>
      <c r="AM904" s="488" t="n"/>
      <c r="AN904" s="671">
        <f>IF(OR(AL904="",AM904="",AM904=0),"",AL904*6.172/(AM904*24))</f>
        <v/>
      </c>
      <c r="AO904" s="477">
        <f>IF(AND(AL904=AL903,AM904&lt;&gt;"",AM903&lt;&gt;""),AM904-AM903,"")</f>
        <v/>
      </c>
      <c r="AP904" s="284" t="n"/>
      <c r="AQ904" s="585" t="inlineStr"/>
      <c r="AR904" s="418">
        <f>IF(OR(AQ904="",AQ904="",AQ904=0),"",6.172/(AQ904*24))</f>
        <v/>
      </c>
      <c r="AS904" s="436">
        <f>IF(OR(NOT(ISNUMBER(C904)),NOT(ISNUMBER(AB904))),"",IF(AG904&lt;&gt;"",AG904,AB904)-C904)</f>
        <v/>
      </c>
      <c r="AT904" s="290" t="n"/>
      <c r="AU904" s="291">
        <f>IF($B904="","",TEXT($A904,"yyyymmdd")&amp;"_P"&amp;$C904&amp;"_C"&amp;$F904&amp;"_"&amp;TRIM(RIGHT(SUBSTITUTE(TRIM(SUBSTITUTE($L904,CHAR(160)," "))," ",REPT(" ",60)),60))&amp;IF($P904="","","-"&amp;TRIM(RIGHT(SUBSTITUTE(TRIM(SUBSTITUTE($P904,CHAR(160)," "))," ",REPT(" ",60)),60)))&amp;IF($T904="","","-"&amp;TRIM(RIGHT(SUBSTITUTE(TRIM(SUBSTITUTE($T904,CHAR(160)," "))," ",REPT(" ",60)),60)))&amp;".jpg")</f>
        <v/>
      </c>
    </row>
    <row r="905" ht="56" customHeight="1">
      <c r="A905" s="288" t="n">
        <v>28400</v>
      </c>
      <c r="B905" s="284" t="inlineStr">
        <is>
          <t>Hardie-Ferodo 1000 2 October, 1977</t>
        </is>
      </c>
      <c r="C905" s="284" t="inlineStr">
        <is>
          <t>DNF</t>
        </is>
      </c>
      <c r="D905" s="284" t="inlineStr">
        <is>
          <t>A - 3001cc – 6000cc</t>
        </is>
      </c>
      <c r="E905" s="284" t="n"/>
      <c r="F905" s="284" t="n">
        <v>11</v>
      </c>
      <c r="G905" s="284" t="inlineStr">
        <is>
          <t>Bob Forbes</t>
        </is>
      </c>
      <c r="H905" s="284" t="n"/>
      <c r="I905" s="284" t="n"/>
      <c r="J905" s="284" t="inlineStr">
        <is>
          <t>Holden LX Torana SS A9X Hatchback</t>
        </is>
      </c>
      <c r="K905" s="284" t="inlineStr">
        <is>
          <t>5044 V8</t>
        </is>
      </c>
      <c r="L905" s="284" t="inlineStr">
        <is>
          <t>Bob Forbes</t>
        </is>
      </c>
      <c r="M905" s="284" t="inlineStr">
        <is>
          <t>AUS</t>
        </is>
      </c>
      <c r="N905" s="699">
        <f>_xlfn.LET(_xlpm.d,_xlfn.XLOOKUP(L905,'[1]Birth Dates'!$A:$A,'[1]Birth Dates'!$B:$B,"",0),IF(_xlpm.d=0,"",_xlpm.d))</f>
        <v/>
      </c>
      <c r="O905" s="284">
        <f>IF(OR(N905="",A905="",NOT(ISNUMBER(N905)),N905&gt;A905),"",DATEDIF(N905,A905,"Y")&amp;" years, "&amp;DATEDIF(N905,A905,"YM")&amp;" months, "&amp;DATEDIF(N905,A905,"MD")&amp;" days")</f>
        <v/>
      </c>
      <c r="P905" s="284" t="inlineStr">
        <is>
          <t>Kevin Bartlett</t>
        </is>
      </c>
      <c r="Q905" s="284" t="inlineStr">
        <is>
          <t>AUS</t>
        </is>
      </c>
      <c r="R905" s="699">
        <f>_xlfn.LET(_xlpm.d,_xlfn.XLOOKUP(P905,'[1]Birth Dates'!$A:$A,'[1]Birth Dates'!$B:$B,"",0),IF(_xlpm.d=0,"",_xlpm.d))</f>
        <v/>
      </c>
      <c r="S905" s="284">
        <f>IF(OR(R905="",A905="",NOT(ISNUMBER(R905)),R905&gt;A905),"",DATEDIF(R905,A905,"Y")&amp;" years, "&amp;DATEDIF(R905,A905,"YM")&amp;" months, "&amp;DATEDIF(R905,A905,"MD")&amp;" days")</f>
        <v/>
      </c>
      <c r="T905" s="284" t="n"/>
      <c r="U905" s="284" t="n"/>
      <c r="V905" s="699">
        <f>_xlfn.LET(_xlpm.d,_xlfn.XLOOKUP(T905,'[1]Birth Dates'!$A:$A,'[1]Birth Dates'!$B:$B,"",0),IF(_xlpm.d=0,"",_xlpm.d))</f>
        <v/>
      </c>
      <c r="W905" s="284">
        <f>IF(OR(V905="",A905="",NOT(ISNUMBER(V905)),V905&gt;A905),"",DATEDIF(V905,A905,"Y")&amp;" years, "&amp;DATEDIF(V905,A905,"YM")&amp;" months, "&amp;DATEDIF(V905,A905,"MD")&amp;" days")</f>
        <v/>
      </c>
      <c r="X905" s="284" t="n"/>
      <c r="Y905" s="284" t="n"/>
      <c r="Z905" s="284" t="n"/>
      <c r="AA905" s="284" t="n"/>
      <c r="AB905" s="284" t="n">
        <v>11</v>
      </c>
      <c r="AC905" s="284" t="n"/>
      <c r="AD905" s="284" t="n"/>
      <c r="AE905" s="585" t="inlineStr">
        <is>
          <t>2:27.5000</t>
        </is>
      </c>
      <c r="AF905" s="418">
        <f>IF(OR(AE905="",AE905="",AE905=0),"",6.172/(AE905*24))</f>
        <v/>
      </c>
      <c r="AG905" s="289" t="n"/>
      <c r="AH905" s="585" t="inlineStr"/>
      <c r="AI905" s="418">
        <f>IF(OR(AH905="",AH905="",AH905=0),"",6.172/(AH905*24))</f>
        <v/>
      </c>
      <c r="AJ905" s="175">
        <f>IF(AND(ISNUMBER(AB905),ISNUMBER(AG905)),AB905-AG905,"")</f>
        <v/>
      </c>
      <c r="AK905" s="284" t="inlineStr">
        <is>
          <t>Engine</t>
        </is>
      </c>
      <c r="AL905" s="284" t="n">
        <v>147</v>
      </c>
      <c r="AM905" s="488" t="n"/>
      <c r="AN905" s="671">
        <f>IF(OR(AL905="",AM905="",AM905=0),"",AL905*6.172/(AM905*24))</f>
        <v/>
      </c>
      <c r="AO905" s="477">
        <f>IF(AND(AL905=AL904,AM905&lt;&gt;"",AM904&lt;&gt;""),AM905-AM904,"")</f>
        <v/>
      </c>
      <c r="AP905" s="284" t="n"/>
      <c r="AQ905" s="585" t="inlineStr"/>
      <c r="AR905" s="418">
        <f>IF(OR(AQ905="",AQ905="",AQ905=0),"",6.172/(AQ905*24))</f>
        <v/>
      </c>
      <c r="AS905" s="436">
        <f>IF(OR(NOT(ISNUMBER(C905)),NOT(ISNUMBER(AB905))),"",IF(AG905&lt;&gt;"",AG905,AB905)-C905)</f>
        <v/>
      </c>
      <c r="AT905" s="290" t="n"/>
      <c r="AU905" s="291">
        <f>IF($B905="","",TEXT($A905,"yyyymmdd")&amp;"_P"&amp;$C905&amp;"_C"&amp;$F905&amp;"_"&amp;TRIM(RIGHT(SUBSTITUTE(TRIM(SUBSTITUTE($L905,CHAR(160)," "))," ",REPT(" ",60)),60))&amp;IF($P905="","","-"&amp;TRIM(RIGHT(SUBSTITUTE(TRIM(SUBSTITUTE($P905,CHAR(160)," "))," ",REPT(" ",60)),60)))&amp;IF($T905="","","-"&amp;TRIM(RIGHT(SUBSTITUTE(TRIM(SUBSTITUTE($T905,CHAR(160)," "))," ",REPT(" ",60)),60)))&amp;".jpg")</f>
        <v/>
      </c>
    </row>
    <row r="906" ht="56" customHeight="1">
      <c r="A906" s="288" t="n">
        <v>28400</v>
      </c>
      <c r="B906" s="284" t="inlineStr">
        <is>
          <t>Hardie-Ferodo 1000 2 October, 1977</t>
        </is>
      </c>
      <c r="C906" s="284" t="inlineStr">
        <is>
          <t>DNF</t>
        </is>
      </c>
      <c r="D906" s="284" t="inlineStr">
        <is>
          <t>A - 3001cc – 6000cc</t>
        </is>
      </c>
      <c r="E906" s="284" t="n"/>
      <c r="F906" s="284" t="n">
        <v>20</v>
      </c>
      <c r="G906" s="284" t="inlineStr">
        <is>
          <t>Roadways/Gown Hindhaugh</t>
        </is>
      </c>
      <c r="H906" s="284" t="n"/>
      <c r="I906" s="284" t="n"/>
      <c r="J906" s="284" t="inlineStr">
        <is>
          <t>Holden LX Torana SS A9X Hatchback</t>
        </is>
      </c>
      <c r="K906" s="566" t="inlineStr">
        <is>
          <t>5044 V8</t>
        </is>
      </c>
      <c r="L906" s="284" t="inlineStr">
        <is>
          <t>Garth Wigston</t>
        </is>
      </c>
      <c r="M906" s="284" t="inlineStr">
        <is>
          <t>AUS</t>
        </is>
      </c>
      <c r="N906" s="699">
        <f>_xlfn.LET(_xlpm.d,_xlfn.XLOOKUP(L906,'[1]Birth Dates'!$A:$A,'[1]Birth Dates'!$B:$B,"",0),IF(_xlpm.d=0,"",_xlpm.d))</f>
        <v/>
      </c>
      <c r="O906" s="284">
        <f>IF(OR(N906="",A906="",NOT(ISNUMBER(N906)),N906&gt;A906),"",DATEDIF(N906,A906,"Y")&amp;" years, "&amp;DATEDIF(N906,A906,"YM")&amp;" months, "&amp;DATEDIF(N906,A906,"MD")&amp;" days")</f>
        <v/>
      </c>
      <c r="P906" s="284" t="inlineStr">
        <is>
          <t>Bruce Hindhaugh</t>
        </is>
      </c>
      <c r="Q906" s="284" t="inlineStr">
        <is>
          <t>AUS</t>
        </is>
      </c>
      <c r="R906" s="699">
        <f>_xlfn.LET(_xlpm.d,_xlfn.XLOOKUP(P906,'[1]Birth Dates'!$A:$A,'[1]Birth Dates'!$B:$B,"",0),IF(_xlpm.d=0,"",_xlpm.d))</f>
        <v/>
      </c>
      <c r="S906" s="284">
        <f>IF(OR(R906="",A906="",NOT(ISNUMBER(R906)),R906&gt;A906),"",DATEDIF(R906,A906,"Y")&amp;" years, "&amp;DATEDIF(R906,A906,"YM")&amp;" months, "&amp;DATEDIF(R906,A906,"MD")&amp;" days")</f>
        <v/>
      </c>
      <c r="T906" s="284" t="n"/>
      <c r="U906" s="284" t="n"/>
      <c r="V906" s="699">
        <f>_xlfn.LET(_xlpm.d,_xlfn.XLOOKUP(T906,'[1]Birth Dates'!$A:$A,'[1]Birth Dates'!$B:$B,"",0),IF(_xlpm.d=0,"",_xlpm.d))</f>
        <v/>
      </c>
      <c r="W906" s="284">
        <f>IF(OR(V906="",A906="",NOT(ISNUMBER(V906)),V906&gt;A906),"",DATEDIF(V906,A906,"Y")&amp;" years, "&amp;DATEDIF(V906,A906,"YM")&amp;" months, "&amp;DATEDIF(V906,A906,"MD")&amp;" days")</f>
        <v/>
      </c>
      <c r="X906" s="284" t="n"/>
      <c r="Y906" s="284" t="n"/>
      <c r="Z906" s="284" t="n"/>
      <c r="AA906" s="284" t="n"/>
      <c r="AB906" s="284" t="n">
        <v>14</v>
      </c>
      <c r="AC906" s="284" t="n"/>
      <c r="AD906" s="284" t="n"/>
      <c r="AE906" s="585" t="inlineStr">
        <is>
          <t>2:29.5000</t>
        </is>
      </c>
      <c r="AF906" s="418">
        <f>IF(OR(AE906="",AE906="",AE906=0),"",6.172/(AE906*24))</f>
        <v/>
      </c>
      <c r="AG906" s="289" t="n"/>
      <c r="AH906" s="585" t="inlineStr"/>
      <c r="AI906" s="418">
        <f>IF(OR(AH906="",AH906="",AH906=0),"",6.172/(AH906*24))</f>
        <v/>
      </c>
      <c r="AJ906" s="175">
        <f>IF(AND(ISNUMBER(AB906),ISNUMBER(AG906)),AB906-AG906,"")</f>
        <v/>
      </c>
      <c r="AK906" s="284" t="inlineStr">
        <is>
          <t>Accident</t>
        </is>
      </c>
      <c r="AL906" s="284" t="n">
        <v>144</v>
      </c>
      <c r="AM906" s="488" t="n"/>
      <c r="AN906" s="671">
        <f>IF(OR(AL906="",AM906="",AM906=0),"",AL906*6.172/(AM906*24))</f>
        <v/>
      </c>
      <c r="AO906" s="477">
        <f>IF(AND(AL906=AL905,AM906&lt;&gt;"",AM905&lt;&gt;""),AM906-AM905,"")</f>
        <v/>
      </c>
      <c r="AP906" s="284" t="n"/>
      <c r="AQ906" s="585" t="inlineStr"/>
      <c r="AR906" s="418">
        <f>IF(OR(AQ906="",AQ906="",AQ906=0),"",6.172/(AQ906*24))</f>
        <v/>
      </c>
      <c r="AS906" s="436">
        <f>IF(OR(NOT(ISNUMBER(C906)),NOT(ISNUMBER(AB906))),"",IF(AG906&lt;&gt;"",AG906,AB906)-C906)</f>
        <v/>
      </c>
      <c r="AT906" s="290" t="n"/>
      <c r="AU906" s="291">
        <f>IF($B906="","",TEXT($A906,"yyyymmdd")&amp;"_P"&amp;$C906&amp;"_C"&amp;$F906&amp;"_"&amp;TRIM(RIGHT(SUBSTITUTE(TRIM(SUBSTITUTE($L906,CHAR(160)," "))," ",REPT(" ",60)),60))&amp;IF($P906="","","-"&amp;TRIM(RIGHT(SUBSTITUTE(TRIM(SUBSTITUTE($P906,CHAR(160)," "))," ",REPT(" ",60)),60)))&amp;IF($T906="","","-"&amp;TRIM(RIGHT(SUBSTITUTE(TRIM(SUBSTITUTE($T906,CHAR(160)," "))," ",REPT(" ",60)),60)))&amp;".jpg")</f>
        <v/>
      </c>
    </row>
    <row r="907" ht="56" customHeight="1">
      <c r="A907" s="288" t="n">
        <v>28400</v>
      </c>
      <c r="B907" s="284" t="inlineStr">
        <is>
          <t>Hardie-Ferodo 1000 2 October, 1977</t>
        </is>
      </c>
      <c r="C907" s="284" t="inlineStr">
        <is>
          <t>DNF</t>
        </is>
      </c>
      <c r="D907" s="284" t="inlineStr">
        <is>
          <t>A - 3001cc – 6000cc</t>
        </is>
      </c>
      <c r="E907" s="284" t="n"/>
      <c r="F907" s="284" t="n">
        <v>6</v>
      </c>
      <c r="G907" s="284" t="inlineStr">
        <is>
          <t>Craven Mild Racing</t>
        </is>
      </c>
      <c r="H907" s="284" t="n"/>
      <c r="I907" s="284" t="n"/>
      <c r="J907" s="284" t="inlineStr">
        <is>
          <t>Holden LX Torana SS A9X Hatchback</t>
        </is>
      </c>
      <c r="K907" s="284" t="inlineStr">
        <is>
          <t>5044 V8</t>
        </is>
      </c>
      <c r="L907" s="284" t="inlineStr">
        <is>
          <t>Allan Grice</t>
        </is>
      </c>
      <c r="M907" s="284" t="inlineStr">
        <is>
          <t>AUS</t>
        </is>
      </c>
      <c r="N907" s="699">
        <f>_xlfn.LET(_xlpm.d,_xlfn.XLOOKUP(L907,'[1]Birth Dates'!$A:$A,'[1]Birth Dates'!$B:$B,"",0),IF(_xlpm.d=0,"",_xlpm.d))</f>
        <v/>
      </c>
      <c r="O907" s="284">
        <f>IF(OR(N907="",A907="",NOT(ISNUMBER(N907)),N907&gt;A907),"",DATEDIF(N907,A907,"Y")&amp;" years, "&amp;DATEDIF(N907,A907,"YM")&amp;" months, "&amp;DATEDIF(N907,A907,"MD")&amp;" days")</f>
        <v/>
      </c>
      <c r="P907" s="284" t="inlineStr">
        <is>
          <t>Frank Gardner</t>
        </is>
      </c>
      <c r="Q907" s="284" t="inlineStr">
        <is>
          <t>AUS</t>
        </is>
      </c>
      <c r="R907" s="699">
        <f>_xlfn.LET(_xlpm.d,_xlfn.XLOOKUP(P907,'[1]Birth Dates'!$A:$A,'[1]Birth Dates'!$B:$B,"",0),IF(_xlpm.d=0,"",_xlpm.d))</f>
        <v/>
      </c>
      <c r="S907" s="284">
        <f>IF(OR(R907="",A907="",NOT(ISNUMBER(R907)),R907&gt;A907),"",DATEDIF(R907,A907,"Y")&amp;" years, "&amp;DATEDIF(R907,A907,"YM")&amp;" months, "&amp;DATEDIF(R907,A907,"MD")&amp;" days")</f>
        <v/>
      </c>
      <c r="T907" s="284" t="n"/>
      <c r="U907" s="284" t="n"/>
      <c r="V907" s="699">
        <f>_xlfn.LET(_xlpm.d,_xlfn.XLOOKUP(T907,'[1]Birth Dates'!$A:$A,'[1]Birth Dates'!$B:$B,"",0),IF(_xlpm.d=0,"",_xlpm.d))</f>
        <v/>
      </c>
      <c r="W907" s="284">
        <f>IF(OR(V907="",A907="",NOT(ISNUMBER(V907)),V907&gt;A907),"",DATEDIF(V907,A907,"Y")&amp;" years, "&amp;DATEDIF(V907,A907,"YM")&amp;" months, "&amp;DATEDIF(V907,A907,"MD")&amp;" days")</f>
        <v/>
      </c>
      <c r="X907" s="284" t="n"/>
      <c r="Y907" s="284" t="n"/>
      <c r="Z907" s="284" t="n"/>
      <c r="AA907" s="284" t="n"/>
      <c r="AB907" s="284" t="n">
        <v>4</v>
      </c>
      <c r="AC907" s="284" t="n"/>
      <c r="AD907" s="284" t="n"/>
      <c r="AE907" s="585" t="inlineStr">
        <is>
          <t>2:25.8000</t>
        </is>
      </c>
      <c r="AF907" s="418">
        <f>IF(OR(AE907="",AE907="",AE907=0),"",6.172/(AE907*24))</f>
        <v/>
      </c>
      <c r="AG907" s="289" t="n"/>
      <c r="AH907" s="585" t="inlineStr"/>
      <c r="AI907" s="418">
        <f>IF(OR(AH907="",AH907="",AH907=0),"",6.172/(AH907*24))</f>
        <v/>
      </c>
      <c r="AJ907" s="175">
        <f>IF(AND(ISNUMBER(AB907),ISNUMBER(AG907)),AB907-AG907,"")</f>
        <v/>
      </c>
      <c r="AK907" s="284" t="inlineStr">
        <is>
          <t>Engine</t>
        </is>
      </c>
      <c r="AL907" s="284" t="n">
        <v>140</v>
      </c>
      <c r="AM907" s="488" t="n"/>
      <c r="AN907" s="671">
        <f>IF(OR(AL907="",AM907="",AM907=0),"",AL907*6.172/(AM907*24))</f>
        <v/>
      </c>
      <c r="AO907" s="477">
        <f>IF(AND(AL907=AL906,AM907&lt;&gt;"",AM906&lt;&gt;""),AM907-AM906,"")</f>
        <v/>
      </c>
      <c r="AP907" s="284" t="n"/>
      <c r="AQ907" s="585" t="inlineStr"/>
      <c r="AR907" s="418">
        <f>IF(OR(AQ907="",AQ907="",AQ907=0),"",6.172/(AQ907*24))</f>
        <v/>
      </c>
      <c r="AS907" s="436">
        <f>IF(OR(NOT(ISNUMBER(C907)),NOT(ISNUMBER(AB907))),"",IF(AG907&lt;&gt;"",AG907,AB907)-C907)</f>
        <v/>
      </c>
      <c r="AT907" s="290" t="n"/>
      <c r="AU907" s="291">
        <f>IF($B907="","",TEXT($A907,"yyyymmdd")&amp;"_P"&amp;$C907&amp;"_C"&amp;$F907&amp;"_"&amp;TRIM(RIGHT(SUBSTITUTE(TRIM(SUBSTITUTE($L907,CHAR(160)," "))," ",REPT(" ",60)),60))&amp;IF($P907="","","-"&amp;TRIM(RIGHT(SUBSTITUTE(TRIM(SUBSTITUTE($P907,CHAR(160)," "))," ",REPT(" ",60)),60)))&amp;IF($T907="","","-"&amp;TRIM(RIGHT(SUBSTITUTE(TRIM(SUBSTITUTE($T907,CHAR(160)," "))," ",REPT(" ",60)),60)))&amp;".jpg")</f>
        <v/>
      </c>
    </row>
    <row r="908" ht="56" customHeight="1">
      <c r="A908" s="288" t="n">
        <v>28400</v>
      </c>
      <c r="B908" s="284" t="inlineStr">
        <is>
          <t>Hardie-Ferodo 1000 2 October, 1977</t>
        </is>
      </c>
      <c r="C908" s="284" t="inlineStr">
        <is>
          <t>DNF</t>
        </is>
      </c>
      <c r="D908" s="284" t="inlineStr">
        <is>
          <t>A - 3001cc – 6000cc</t>
        </is>
      </c>
      <c r="E908" s="284" t="n"/>
      <c r="F908" s="284" t="n">
        <v>13</v>
      </c>
      <c r="G908" s="284" t="inlineStr">
        <is>
          <t>Bryan Byrt Ford</t>
        </is>
      </c>
      <c r="H908" s="284" t="n"/>
      <c r="I908" s="284" t="n"/>
      <c r="J908" s="284" t="inlineStr">
        <is>
          <t>Ford Falcon XB GT Hardtop</t>
        </is>
      </c>
      <c r="K908" s="284" t="inlineStr">
        <is>
          <t>5760 V8</t>
        </is>
      </c>
      <c r="L908" s="284" t="inlineStr">
        <is>
          <t>Dick Johnson</t>
        </is>
      </c>
      <c r="M908" s="284" t="inlineStr">
        <is>
          <t>AUS</t>
        </is>
      </c>
      <c r="N908" s="699">
        <f>_xlfn.LET(_xlpm.d,_xlfn.XLOOKUP(L908,'[1]Birth Dates'!$A:$A,'[1]Birth Dates'!$B:$B,"",0),IF(_xlpm.d=0,"",_xlpm.d))</f>
        <v/>
      </c>
      <c r="O908" s="284">
        <f>IF(OR(N908="",A908="",NOT(ISNUMBER(N908)),N908&gt;A908),"",DATEDIF(N908,A908,"Y")&amp;" years, "&amp;DATEDIF(N908,A908,"YM")&amp;" months, "&amp;DATEDIF(N908,A908,"MD")&amp;" days")</f>
        <v/>
      </c>
      <c r="P908" s="284" t="inlineStr">
        <is>
          <t>Vern Schuppan</t>
        </is>
      </c>
      <c r="Q908" s="284" t="inlineStr">
        <is>
          <t>AUS</t>
        </is>
      </c>
      <c r="R908" s="699">
        <f>_xlfn.LET(_xlpm.d,_xlfn.XLOOKUP(P908,'[1]Birth Dates'!$A:$A,'[1]Birth Dates'!$B:$B,"",0),IF(_xlpm.d=0,"",_xlpm.d))</f>
        <v/>
      </c>
      <c r="S908" s="284">
        <f>IF(OR(R908="",A908="",NOT(ISNUMBER(R908)),R908&gt;A908),"",DATEDIF(R908,A908,"Y")&amp;" years, "&amp;DATEDIF(R908,A908,"YM")&amp;" months, "&amp;DATEDIF(R908,A908,"MD")&amp;" days")</f>
        <v/>
      </c>
      <c r="T908" s="284" t="n"/>
      <c r="U908" s="284" t="n"/>
      <c r="V908" s="699">
        <f>_xlfn.LET(_xlpm.d,_xlfn.XLOOKUP(T908,'[1]Birth Dates'!$A:$A,'[1]Birth Dates'!$B:$B,"",0),IF(_xlpm.d=0,"",_xlpm.d))</f>
        <v/>
      </c>
      <c r="W908" s="284">
        <f>IF(OR(V908="",A908="",NOT(ISNUMBER(V908)),V908&gt;A908),"",DATEDIF(V908,A908,"Y")&amp;" years, "&amp;DATEDIF(V908,A908,"YM")&amp;" months, "&amp;DATEDIF(V908,A908,"MD")&amp;" days")</f>
        <v/>
      </c>
      <c r="X908" s="284" t="n"/>
      <c r="Y908" s="284" t="n"/>
      <c r="Z908" s="284" t="n"/>
      <c r="AA908" s="284" t="n"/>
      <c r="AB908" s="284" t="n">
        <v>15</v>
      </c>
      <c r="AC908" s="284" t="n"/>
      <c r="AD908" s="284" t="n"/>
      <c r="AE908" s="585" t="inlineStr">
        <is>
          <t>2:30.0000</t>
        </is>
      </c>
      <c r="AF908" s="418">
        <f>IF(OR(AE908="",AE908="",AE908=0),"",6.172/(AE908*24))</f>
        <v/>
      </c>
      <c r="AG908" s="289" t="n"/>
      <c r="AH908" s="585" t="inlineStr"/>
      <c r="AI908" s="418">
        <f>IF(OR(AH908="",AH908="",AH908=0),"",6.172/(AH908*24))</f>
        <v/>
      </c>
      <c r="AJ908" s="175">
        <f>IF(AND(ISNUMBER(AB908),ISNUMBER(AG908)),AB908-AG908,"")</f>
        <v/>
      </c>
      <c r="AK908" s="284" t="inlineStr">
        <is>
          <t>Oil Pressure</t>
        </is>
      </c>
      <c r="AL908" s="284" t="n">
        <v>124</v>
      </c>
      <c r="AM908" s="488" t="n"/>
      <c r="AN908" s="671">
        <f>IF(OR(AL908="",AM908="",AM908=0),"",AL908*6.172/(AM908*24))</f>
        <v/>
      </c>
      <c r="AO908" s="477">
        <f>IF(AND(AL908=AL907,AM908&lt;&gt;"",AM907&lt;&gt;""),AM908-AM907,"")</f>
        <v/>
      </c>
      <c r="AP908" s="284" t="n"/>
      <c r="AQ908" s="585" t="inlineStr"/>
      <c r="AR908" s="418">
        <f>IF(OR(AQ908="",AQ908="",AQ908=0),"",6.172/(AQ908*24))</f>
        <v/>
      </c>
      <c r="AS908" s="436">
        <f>IF(OR(NOT(ISNUMBER(C908)),NOT(ISNUMBER(AB908))),"",IF(AG908&lt;&gt;"",AG908,AB908)-C908)</f>
        <v/>
      </c>
      <c r="AT908" s="290" t="n"/>
      <c r="AU908" s="291">
        <f>IF($B908="","",TEXT($A908,"yyyymmdd")&amp;"_P"&amp;$C908&amp;"_C"&amp;$F908&amp;"_"&amp;TRIM(RIGHT(SUBSTITUTE(TRIM(SUBSTITUTE($L908,CHAR(160)," "))," ",REPT(" ",60)),60))&amp;IF($P908="","","-"&amp;TRIM(RIGHT(SUBSTITUTE(TRIM(SUBSTITUTE($P908,CHAR(160)," "))," ",REPT(" ",60)),60)))&amp;IF($T908="","","-"&amp;TRIM(RIGHT(SUBSTITUTE(TRIM(SUBSTITUTE($T908,CHAR(160)," "))," ",REPT(" ",60)),60)))&amp;".jpg")</f>
        <v/>
      </c>
    </row>
    <row r="909" ht="56" customHeight="1">
      <c r="A909" s="288" t="n">
        <v>28400</v>
      </c>
      <c r="B909" s="284" t="inlineStr">
        <is>
          <t>Hardie-Ferodo 1000 2 October, 1977</t>
        </is>
      </c>
      <c r="C909" s="284" t="inlineStr">
        <is>
          <t>DNF</t>
        </is>
      </c>
      <c r="D909" s="284" t="inlineStr">
        <is>
          <t>A - 3001cc – 6000cc</t>
        </is>
      </c>
      <c r="E909" s="284" t="n"/>
      <c r="F909" s="284" t="n">
        <v>5</v>
      </c>
      <c r="G909" s="284" t="inlineStr">
        <is>
          <t>John Goss Racing Pty Ltd</t>
        </is>
      </c>
      <c r="H909" s="284" t="n"/>
      <c r="I909" s="284" t="n"/>
      <c r="J909" s="284" t="inlineStr">
        <is>
          <t>Ford Falcon XC GS500 Hardtop</t>
        </is>
      </c>
      <c r="K909" s="284" t="inlineStr">
        <is>
          <t>5760 V8</t>
        </is>
      </c>
      <c r="L909" s="284" t="inlineStr">
        <is>
          <t>John Goss</t>
        </is>
      </c>
      <c r="M909" s="284" t="inlineStr">
        <is>
          <t>AUS</t>
        </is>
      </c>
      <c r="N909" s="699">
        <f>_xlfn.LET(_xlpm.d,_xlfn.XLOOKUP(L909,'[1]Birth Dates'!$A:$A,'[1]Birth Dates'!$B:$B,"",0),IF(_xlpm.d=0,"",_xlpm.d))</f>
        <v/>
      </c>
      <c r="O909" s="284">
        <f>IF(OR(N909="",A909="",NOT(ISNUMBER(N909)),N909&gt;A909),"",DATEDIF(N909,A909,"Y")&amp;" years, "&amp;DATEDIF(N909,A909,"YM")&amp;" months, "&amp;DATEDIF(N909,A909,"MD")&amp;" days")</f>
        <v/>
      </c>
      <c r="P909" s="284" t="inlineStr">
        <is>
          <t>Henri Pescarolo</t>
        </is>
      </c>
      <c r="Q909" s="284" t="inlineStr">
        <is>
          <t>FRA</t>
        </is>
      </c>
      <c r="R909" s="699">
        <f>_xlfn.LET(_xlpm.d,_xlfn.XLOOKUP(P909,'[1]Birth Dates'!$A:$A,'[1]Birth Dates'!$B:$B,"",0),IF(_xlpm.d=0,"",_xlpm.d))</f>
        <v/>
      </c>
      <c r="S909" s="284">
        <f>IF(OR(R909="",A909="",NOT(ISNUMBER(R909)),R909&gt;A909),"",DATEDIF(R909,A909,"Y")&amp;" years, "&amp;DATEDIF(R909,A909,"YM")&amp;" months, "&amp;DATEDIF(R909,A909,"MD")&amp;" days")</f>
        <v/>
      </c>
      <c r="T909" s="284" t="n"/>
      <c r="U909" s="284" t="n"/>
      <c r="V909" s="699">
        <f>_xlfn.LET(_xlpm.d,_xlfn.XLOOKUP(T909,'[1]Birth Dates'!$A:$A,'[1]Birth Dates'!$B:$B,"",0),IF(_xlpm.d=0,"",_xlpm.d))</f>
        <v/>
      </c>
      <c r="W909" s="284">
        <f>IF(OR(V909="",A909="",NOT(ISNUMBER(V909)),V909&gt;A909),"",DATEDIF(V909,A909,"Y")&amp;" years, "&amp;DATEDIF(V909,A909,"YM")&amp;" months, "&amp;DATEDIF(V909,A909,"MD")&amp;" days")</f>
        <v/>
      </c>
      <c r="X909" s="284" t="n"/>
      <c r="Y909" s="284" t="n"/>
      <c r="Z909" s="284" t="n"/>
      <c r="AA909" s="284" t="n"/>
      <c r="AB909" s="284" t="n">
        <v>16</v>
      </c>
      <c r="AC909" s="284" t="n"/>
      <c r="AD909" s="284" t="n"/>
      <c r="AE909" s="585" t="inlineStr">
        <is>
          <t>2:30.2000</t>
        </is>
      </c>
      <c r="AF909" s="418">
        <f>IF(OR(AE909="",AE909="",AE909=0),"",6.172/(AE909*24))</f>
        <v/>
      </c>
      <c r="AG909" s="289" t="n"/>
      <c r="AH909" s="585" t="inlineStr"/>
      <c r="AI909" s="418">
        <f>IF(OR(AH909="",AH909="",AH909=0),"",6.172/(AH909*24))</f>
        <v/>
      </c>
      <c r="AJ909" s="175">
        <f>IF(AND(ISNUMBER(AB909),ISNUMBER(AG909)),AB909-AG909,"")</f>
        <v/>
      </c>
      <c r="AK909" s="284" t="inlineStr">
        <is>
          <t>Insufficent Laps</t>
        </is>
      </c>
      <c r="AL909" s="284" t="n">
        <v>113</v>
      </c>
      <c r="AM909" s="488" t="n"/>
      <c r="AN909" s="671">
        <f>IF(OR(AL909="",AM909="",AM909=0),"",AL909*6.172/(AM909*24))</f>
        <v/>
      </c>
      <c r="AO909" s="477">
        <f>IF(AND(AL909=AL908,AM909&lt;&gt;"",AM908&lt;&gt;""),AM909-AM908,"")</f>
        <v/>
      </c>
      <c r="AP909" s="284" t="n"/>
      <c r="AQ909" s="585" t="inlineStr"/>
      <c r="AR909" s="418">
        <f>IF(OR(AQ909="",AQ909="",AQ909=0),"",6.172/(AQ909*24))</f>
        <v/>
      </c>
      <c r="AS909" s="436">
        <f>IF(OR(NOT(ISNUMBER(C909)),NOT(ISNUMBER(AB909))),"",IF(AG909&lt;&gt;"",AG909,AB909)-C909)</f>
        <v/>
      </c>
      <c r="AT909" s="290" t="n"/>
      <c r="AU909" s="291">
        <f>IF($B909="","",TEXT($A909,"yyyymmdd")&amp;"_P"&amp;$C909&amp;"_C"&amp;$F909&amp;"_"&amp;TRIM(RIGHT(SUBSTITUTE(TRIM(SUBSTITUTE($L909,CHAR(160)," "))," ",REPT(" ",60)),60))&amp;IF($P909="","","-"&amp;TRIM(RIGHT(SUBSTITUTE(TRIM(SUBSTITUTE($P909,CHAR(160)," "))," ",REPT(" ",60)),60)))&amp;IF($T909="","","-"&amp;TRIM(RIGHT(SUBSTITUTE(TRIM(SUBSTITUTE($T909,CHAR(160)," "))," ",REPT(" ",60)),60)))&amp;".jpg")</f>
        <v/>
      </c>
    </row>
    <row r="910" ht="56" customHeight="1">
      <c r="A910" s="288" t="n">
        <v>28400</v>
      </c>
      <c r="B910" s="284" t="inlineStr">
        <is>
          <t>Hardie-Ferodo 1000 2 October, 1977</t>
        </is>
      </c>
      <c r="C910" s="284" t="inlineStr">
        <is>
          <t>DNF</t>
        </is>
      </c>
      <c r="D910" s="284" t="inlineStr">
        <is>
          <t>A - 3001cc – 6000cc</t>
        </is>
      </c>
      <c r="E910" s="284" t="n"/>
      <c r="F910" s="284" t="n">
        <v>7</v>
      </c>
      <c r="G910" s="284" t="inlineStr">
        <is>
          <t>Ron Hodgson Motors</t>
        </is>
      </c>
      <c r="H910" s="284" t="n"/>
      <c r="I910" s="284" t="n"/>
      <c r="J910" s="284" t="inlineStr">
        <is>
          <t>Holden LX Torana SL/R 5000 A9X 4-Door</t>
        </is>
      </c>
      <c r="K910" s="284" t="inlineStr">
        <is>
          <t>5044 V8</t>
        </is>
      </c>
      <c r="L910" s="284" t="inlineStr">
        <is>
          <t>Bob Morris</t>
        </is>
      </c>
      <c r="M910" s="284" t="inlineStr">
        <is>
          <t>AUS</t>
        </is>
      </c>
      <c r="N910" s="699">
        <f>_xlfn.LET(_xlpm.d,_xlfn.XLOOKUP(L910,'[1]Birth Dates'!$A:$A,'[1]Birth Dates'!$B:$B,"",0),IF(_xlpm.d=0,"",_xlpm.d))</f>
        <v/>
      </c>
      <c r="O910" s="284">
        <f>IF(OR(N910="",A910="",NOT(ISNUMBER(N910)),N910&gt;A910),"",DATEDIF(N910,A910,"Y")&amp;" years, "&amp;DATEDIF(N910,A910,"YM")&amp;" months, "&amp;DATEDIF(N910,A910,"MD")&amp;" days")</f>
        <v/>
      </c>
      <c r="P910" s="284" t="inlineStr">
        <is>
          <t>John Fitzpatrick</t>
        </is>
      </c>
      <c r="Q910" s="284" t="inlineStr">
        <is>
          <t>GBR</t>
        </is>
      </c>
      <c r="R910" s="699">
        <f>_xlfn.LET(_xlpm.d,_xlfn.XLOOKUP(P910,'[1]Birth Dates'!$A:$A,'[1]Birth Dates'!$B:$B,"",0),IF(_xlpm.d=0,"",_xlpm.d))</f>
        <v/>
      </c>
      <c r="S910" s="284">
        <f>IF(OR(R910="",A910="",NOT(ISNUMBER(R910)),R910&gt;A910),"",DATEDIF(R910,A910,"Y")&amp;" years, "&amp;DATEDIF(R910,A910,"YM")&amp;" months, "&amp;DATEDIF(R910,A910,"MD")&amp;" days")</f>
        <v/>
      </c>
      <c r="T910" s="284" t="n"/>
      <c r="U910" s="284" t="n"/>
      <c r="V910" s="699">
        <f>_xlfn.LET(_xlpm.d,_xlfn.XLOOKUP(T910,'[1]Birth Dates'!$A:$A,'[1]Birth Dates'!$B:$B,"",0),IF(_xlpm.d=0,"",_xlpm.d))</f>
        <v/>
      </c>
      <c r="W910" s="284">
        <f>IF(OR(V910="",A910="",NOT(ISNUMBER(V910)),V910&gt;A910),"",DATEDIF(V910,A910,"Y")&amp;" years, "&amp;DATEDIF(V910,A910,"YM")&amp;" months, "&amp;DATEDIF(V910,A910,"MD")&amp;" days")</f>
        <v/>
      </c>
      <c r="X910" s="284" t="n"/>
      <c r="Y910" s="284" t="n"/>
      <c r="Z910" s="284" t="n"/>
      <c r="AA910" s="284" t="n"/>
      <c r="AB910" s="284" t="n">
        <v>7</v>
      </c>
      <c r="AC910" s="284" t="n"/>
      <c r="AD910" s="284" t="n"/>
      <c r="AE910" s="585" t="inlineStr">
        <is>
          <t>2:26.6000</t>
        </is>
      </c>
      <c r="AF910" s="418">
        <f>IF(OR(AE910="",AE910="",AE910=0),"",6.172/(AE910*24))</f>
        <v/>
      </c>
      <c r="AG910" s="289" t="n"/>
      <c r="AH910" s="585" t="inlineStr"/>
      <c r="AI910" s="418">
        <f>IF(OR(AH910="",AH910="",AH910=0),"",6.172/(AH910*24))</f>
        <v/>
      </c>
      <c r="AJ910" s="175">
        <f>IF(AND(ISNUMBER(AB910),ISNUMBER(AG910)),AB910-AG910,"")</f>
        <v/>
      </c>
      <c r="AK910" s="284" t="inlineStr">
        <is>
          <t>Oil Seal</t>
        </is>
      </c>
      <c r="AL910" s="284" t="n">
        <v>111</v>
      </c>
      <c r="AM910" s="488" t="n"/>
      <c r="AN910" s="671">
        <f>IF(OR(AL910="",AM910="",AM910=0),"",AL910*6.172/(AM910*24))</f>
        <v/>
      </c>
      <c r="AO910" s="477">
        <f>IF(AND(AL910=AL909,AM910&lt;&gt;"",AM909&lt;&gt;""),AM910-AM909,"")</f>
        <v/>
      </c>
      <c r="AP910" s="284" t="n"/>
      <c r="AQ910" s="585" t="inlineStr"/>
      <c r="AR910" s="418">
        <f>IF(OR(AQ910="",AQ910="",AQ910=0),"",6.172/(AQ910*24))</f>
        <v/>
      </c>
      <c r="AS910" s="436">
        <f>IF(OR(NOT(ISNUMBER(C910)),NOT(ISNUMBER(AB910))),"",IF(AG910&lt;&gt;"",AG910,AB910)-C910)</f>
        <v/>
      </c>
      <c r="AT910" s="290" t="n"/>
      <c r="AU910" s="291">
        <f>IF($B910="","",TEXT($A910,"yyyymmdd")&amp;"_P"&amp;$C910&amp;"_C"&amp;$F910&amp;"_"&amp;TRIM(RIGHT(SUBSTITUTE(TRIM(SUBSTITUTE($L910,CHAR(160)," "))," ",REPT(" ",60)),60))&amp;IF($P910="","","-"&amp;TRIM(RIGHT(SUBSTITUTE(TRIM(SUBSTITUTE($P910,CHAR(160)," "))," ",REPT(" ",60)),60)))&amp;IF($T910="","","-"&amp;TRIM(RIGHT(SUBSTITUTE(TRIM(SUBSTITUTE($T910,CHAR(160)," "))," ",REPT(" ",60)),60)))&amp;".jpg")</f>
        <v/>
      </c>
    </row>
    <row r="911" ht="42" customHeight="1">
      <c r="A911" s="288" t="n">
        <v>28400</v>
      </c>
      <c r="B911" s="284" t="inlineStr">
        <is>
          <t>Hardie-Ferodo 1000 2 October, 1977</t>
        </is>
      </c>
      <c r="C911" s="284" t="inlineStr">
        <is>
          <t>DNF</t>
        </is>
      </c>
      <c r="D911" s="284" t="inlineStr">
        <is>
          <t>C- Up to 2000cc</t>
        </is>
      </c>
      <c r="E911" s="284" t="n"/>
      <c r="F911" s="284" t="n">
        <v>56</v>
      </c>
      <c r="G911" s="284" t="inlineStr">
        <is>
          <t>De Bortolis Wines Pty Ltd</t>
        </is>
      </c>
      <c r="H911" s="284" t="n"/>
      <c r="I911" s="284" t="n"/>
      <c r="J911" s="284" t="inlineStr">
        <is>
          <t>Ford Escort RS2000 Mk.II</t>
        </is>
      </c>
      <c r="K911" s="284" t="inlineStr">
        <is>
          <t>1993 L4</t>
        </is>
      </c>
      <c r="L911" s="284" t="inlineStr">
        <is>
          <t>Bruce Hodgson</t>
        </is>
      </c>
      <c r="M911" s="284" t="inlineStr">
        <is>
          <t>AUS</t>
        </is>
      </c>
      <c r="N911" s="699">
        <f>_xlfn.LET(_xlpm.d,_xlfn.XLOOKUP(L911,'[1]Birth Dates'!$A:$A,'[1]Birth Dates'!$B:$B,"",0),IF(_xlpm.d=0,"",_xlpm.d))</f>
        <v/>
      </c>
      <c r="O911" s="284">
        <f>IF(OR(N911="",A911="",NOT(ISNUMBER(N911)),N911&gt;A911),"",DATEDIF(N911,A911,"Y")&amp;" years, "&amp;DATEDIF(N911,A911,"YM")&amp;" months, "&amp;DATEDIF(N911,A911,"MD")&amp;" days")</f>
        <v/>
      </c>
      <c r="P911" s="284" t="inlineStr">
        <is>
          <t>Dave Morrow</t>
        </is>
      </c>
      <c r="Q911" s="284" t="inlineStr">
        <is>
          <t>AUS</t>
        </is>
      </c>
      <c r="R911" s="699">
        <f>_xlfn.LET(_xlpm.d,_xlfn.XLOOKUP(P911,'[1]Birth Dates'!$A:$A,'[1]Birth Dates'!$B:$B,"",0),IF(_xlpm.d=0,"",_xlpm.d))</f>
        <v/>
      </c>
      <c r="S911" s="284">
        <f>IF(OR(R911="",A911="",NOT(ISNUMBER(R911)),R911&gt;A911),"",DATEDIF(R911,A911,"Y")&amp;" years, "&amp;DATEDIF(R911,A911,"YM")&amp;" months, "&amp;DATEDIF(R911,A911,"MD")&amp;" days")</f>
        <v/>
      </c>
      <c r="T911" s="284" t="n"/>
      <c r="U911" s="284" t="n"/>
      <c r="V911" s="699">
        <f>_xlfn.LET(_xlpm.d,_xlfn.XLOOKUP(T911,'[1]Birth Dates'!$A:$A,'[1]Birth Dates'!$B:$B,"",0),IF(_xlpm.d=0,"",_xlpm.d))</f>
        <v/>
      </c>
      <c r="W911" s="284">
        <f>IF(OR(V911="",A911="",NOT(ISNUMBER(V911)),V911&gt;A911),"",DATEDIF(V911,A911,"Y")&amp;" years, "&amp;DATEDIF(V911,A911,"YM")&amp;" months, "&amp;DATEDIF(V911,A911,"MD")&amp;" days")</f>
        <v/>
      </c>
      <c r="X911" s="284" t="n"/>
      <c r="Y911" s="284" t="n"/>
      <c r="Z911" s="284" t="n"/>
      <c r="AA911" s="284" t="n"/>
      <c r="AB911" s="284" t="n">
        <v>52</v>
      </c>
      <c r="AC911" s="284" t="n"/>
      <c r="AD911" s="284" t="n"/>
      <c r="AE911" s="585" t="inlineStr">
        <is>
          <t>2:48.4000</t>
        </is>
      </c>
      <c r="AF911" s="418">
        <f>IF(OR(AE911="",AE911="",AE911=0),"",6.172/(AE911*24))</f>
        <v/>
      </c>
      <c r="AG911" s="289" t="n"/>
      <c r="AH911" s="585" t="inlineStr"/>
      <c r="AI911" s="418">
        <f>IF(OR(AH911="",AH911="",AH911=0),"",6.172/(AH911*24))</f>
        <v/>
      </c>
      <c r="AJ911" s="175">
        <f>IF(AND(ISNUMBER(AB911),ISNUMBER(AG911)),AB911-AG911,"")</f>
        <v/>
      </c>
      <c r="AK911" s="284" t="inlineStr">
        <is>
          <t>Insufficent Laps</t>
        </is>
      </c>
      <c r="AL911" s="284" t="n">
        <v>107</v>
      </c>
      <c r="AM911" s="488" t="n"/>
      <c r="AN911" s="671">
        <f>IF(OR(AL911="",AM911="",AM911=0),"",AL911*6.172/(AM911*24))</f>
        <v/>
      </c>
      <c r="AO911" s="477">
        <f>IF(AND(AL911=AL910,AM911&lt;&gt;"",AM910&lt;&gt;""),AM911-AM910,"")</f>
        <v/>
      </c>
      <c r="AP911" s="284" t="n"/>
      <c r="AQ911" s="585" t="inlineStr"/>
      <c r="AR911" s="418">
        <f>IF(OR(AQ911="",AQ911="",AQ911=0),"",6.172/(AQ911*24))</f>
        <v/>
      </c>
      <c r="AS911" s="436">
        <f>IF(OR(NOT(ISNUMBER(C911)),NOT(ISNUMBER(AB911))),"",IF(AG911&lt;&gt;"",AG911,AB911)-C911)</f>
        <v/>
      </c>
      <c r="AT911" s="290" t="n"/>
      <c r="AU911" s="291">
        <f>IF($B911="","",TEXT($A911,"yyyymmdd")&amp;"_P"&amp;$C911&amp;"_C"&amp;$F911&amp;"_"&amp;TRIM(RIGHT(SUBSTITUTE(TRIM(SUBSTITUTE($L911,CHAR(160)," "))," ",REPT(" ",60)),60))&amp;IF($P911="","","-"&amp;TRIM(RIGHT(SUBSTITUTE(TRIM(SUBSTITUTE($P911,CHAR(160)," "))," ",REPT(" ",60)),60)))&amp;IF($T911="","","-"&amp;TRIM(RIGHT(SUBSTITUTE(TRIM(SUBSTITUTE($T911,CHAR(160)," "))," ",REPT(" ",60)),60)))&amp;".jpg")</f>
        <v/>
      </c>
    </row>
    <row r="912" ht="56" customHeight="1">
      <c r="A912" s="288" t="n">
        <v>28400</v>
      </c>
      <c r="B912" s="284" t="inlineStr">
        <is>
          <t>Hardie-Ferodo 1000 2 October, 1977</t>
        </is>
      </c>
      <c r="C912" s="284" t="inlineStr">
        <is>
          <t>DNF</t>
        </is>
      </c>
      <c r="D912" s="284" t="inlineStr">
        <is>
          <t>A - 3001cc – 6000cc</t>
        </is>
      </c>
      <c r="E912" s="284" t="n"/>
      <c r="F912" s="284" t="n">
        <v>24</v>
      </c>
      <c r="G912" s="284" t="inlineStr">
        <is>
          <t>Bill Patterson Racing</t>
        </is>
      </c>
      <c r="H912" s="284" t="n"/>
      <c r="I912" s="284" t="n"/>
      <c r="J912" s="284" t="inlineStr">
        <is>
          <t>Holden LX Torana SL/R 5000 A9X 4-Door</t>
        </is>
      </c>
      <c r="K912" s="284" t="inlineStr">
        <is>
          <t>5044 V8</t>
        </is>
      </c>
      <c r="L912" s="284" t="inlineStr">
        <is>
          <t>Gerry Marshall</t>
        </is>
      </c>
      <c r="M912" s="284" t="inlineStr">
        <is>
          <t>GBR</t>
        </is>
      </c>
      <c r="N912" s="699">
        <f>_xlfn.LET(_xlpm.d,_xlfn.XLOOKUP(L912,'[1]Birth Dates'!$A:$A,'[1]Birth Dates'!$B:$B,"",0),IF(_xlpm.d=0,"",_xlpm.d))</f>
        <v/>
      </c>
      <c r="O912" s="284">
        <f>IF(OR(N912="",A912="",NOT(ISNUMBER(N912)),N912&gt;A912),"",DATEDIF(N912,A912,"Y")&amp;" years, "&amp;DATEDIF(N912,A912,"YM")&amp;" months, "&amp;DATEDIF(N912,A912,"MD")&amp;" days")</f>
        <v/>
      </c>
      <c r="P912" s="284" t="inlineStr">
        <is>
          <t>Basil van Rooyen</t>
        </is>
      </c>
      <c r="Q912" s="284" t="inlineStr">
        <is>
          <t>ZAF</t>
        </is>
      </c>
      <c r="R912" s="699">
        <f>_xlfn.LET(_xlpm.d,_xlfn.XLOOKUP(P912,'[1]Birth Dates'!$A:$A,'[1]Birth Dates'!$B:$B,"",0),IF(_xlpm.d=0,"",_xlpm.d))</f>
        <v/>
      </c>
      <c r="S912" s="284">
        <f>IF(OR(R912="",A912="",NOT(ISNUMBER(R912)),R912&gt;A912),"",DATEDIF(R912,A912,"Y")&amp;" years, "&amp;DATEDIF(R912,A912,"YM")&amp;" months, "&amp;DATEDIF(R912,A912,"MD")&amp;" days")</f>
        <v/>
      </c>
      <c r="T912" s="284" t="n"/>
      <c r="U912" s="284" t="n"/>
      <c r="V912" s="699">
        <f>_xlfn.LET(_xlpm.d,_xlfn.XLOOKUP(T912,'[1]Birth Dates'!$A:$A,'[1]Birth Dates'!$B:$B,"",0),IF(_xlpm.d=0,"",_xlpm.d))</f>
        <v/>
      </c>
      <c r="W912" s="284">
        <f>IF(OR(V912="",A912="",NOT(ISNUMBER(V912)),V912&gt;A912),"",DATEDIF(V912,A912,"Y")&amp;" years, "&amp;DATEDIF(V912,A912,"YM")&amp;" months, "&amp;DATEDIF(V912,A912,"MD")&amp;" days")</f>
        <v/>
      </c>
      <c r="X912" s="284" t="n"/>
      <c r="Y912" s="284" t="n"/>
      <c r="Z912" s="284" t="n"/>
      <c r="AA912" s="284" t="n"/>
      <c r="AB912" s="284" t="n">
        <v>18</v>
      </c>
      <c r="AC912" s="284" t="n"/>
      <c r="AD912" s="284" t="n"/>
      <c r="AE912" s="585" t="inlineStr">
        <is>
          <t>2:30.9000</t>
        </is>
      </c>
      <c r="AF912" s="418">
        <f>IF(OR(AE912="",AE912="",AE912=0),"",6.172/(AE912*24))</f>
        <v/>
      </c>
      <c r="AG912" s="289" t="n"/>
      <c r="AH912" s="585" t="inlineStr"/>
      <c r="AI912" s="418">
        <f>IF(OR(AH912="",AH912="",AH912=0),"",6.172/(AH912*24))</f>
        <v/>
      </c>
      <c r="AJ912" s="175">
        <f>IF(AND(ISNUMBER(AB912),ISNUMBER(AG912)),AB912-AG912,"")</f>
        <v/>
      </c>
      <c r="AK912" s="284" t="inlineStr">
        <is>
          <t>Engine</t>
        </is>
      </c>
      <c r="AL912" s="284" t="n">
        <v>107</v>
      </c>
      <c r="AM912" s="488" t="n"/>
      <c r="AN912" s="671">
        <f>IF(OR(AL912="",AM912="",AM912=0),"",AL912*6.172/(AM912*24))</f>
        <v/>
      </c>
      <c r="AO912" s="477">
        <f>IF(AND(AL912=AL911,AM912&lt;&gt;"",AM911&lt;&gt;""),AM912-AM911,"")</f>
        <v/>
      </c>
      <c r="AP912" s="284" t="n"/>
      <c r="AQ912" s="585" t="inlineStr"/>
      <c r="AR912" s="418">
        <f>IF(OR(AQ912="",AQ912="",AQ912=0),"",6.172/(AQ912*24))</f>
        <v/>
      </c>
      <c r="AS912" s="436">
        <f>IF(OR(NOT(ISNUMBER(C912)),NOT(ISNUMBER(AB912))),"",IF(AG912&lt;&gt;"",AG912,AB912)-C912)</f>
        <v/>
      </c>
      <c r="AT912" s="290" t="n"/>
      <c r="AU912" s="291">
        <f>IF($B912="","",TEXT($A912,"yyyymmdd")&amp;"_P"&amp;$C912&amp;"_C"&amp;$F912&amp;"_"&amp;TRIM(RIGHT(SUBSTITUTE(TRIM(SUBSTITUTE($L912,CHAR(160)," "))," ",REPT(" ",60)),60))&amp;IF($P912="","","-"&amp;TRIM(RIGHT(SUBSTITUTE(TRIM(SUBSTITUTE($P912,CHAR(160)," "))," ",REPT(" ",60)),60)))&amp;IF($T912="","","-"&amp;TRIM(RIGHT(SUBSTITUTE(TRIM(SUBSTITUTE($T912,CHAR(160)," "))," ",REPT(" ",60)),60)))&amp;".jpg")</f>
        <v/>
      </c>
    </row>
    <row r="913" ht="42" customHeight="1">
      <c r="A913" s="288" t="n">
        <v>28400</v>
      </c>
      <c r="B913" s="284" t="inlineStr">
        <is>
          <t>Hardie-Ferodo 1000 2 October, 1977</t>
        </is>
      </c>
      <c r="C913" s="284" t="inlineStr">
        <is>
          <t>DNF</t>
        </is>
      </c>
      <c r="D913" s="284" t="inlineStr">
        <is>
          <t>C- Up to 2000cc</t>
        </is>
      </c>
      <c r="E913" s="284" t="n"/>
      <c r="F913" s="284" t="n">
        <v>68</v>
      </c>
      <c r="G913" s="284" t="inlineStr">
        <is>
          <t>Chevelle Motors Pty Ltd</t>
        </is>
      </c>
      <c r="H913" s="284" t="n"/>
      <c r="I913" s="284" t="n"/>
      <c r="J913" s="284" t="inlineStr">
        <is>
          <t>BMW 2002Tii</t>
        </is>
      </c>
      <c r="K913" s="284" t="inlineStr">
        <is>
          <t>1990 L4</t>
        </is>
      </c>
      <c r="L913" s="284" t="inlineStr">
        <is>
          <t>Phil Ward</t>
        </is>
      </c>
      <c r="M913" s="284" t="inlineStr">
        <is>
          <t>AUS</t>
        </is>
      </c>
      <c r="N913" s="699">
        <f>_xlfn.LET(_xlpm.d,_xlfn.XLOOKUP(L913,'[1]Birth Dates'!$A:$A,'[1]Birth Dates'!$B:$B,"",0),IF(_xlpm.d=0,"",_xlpm.d))</f>
        <v/>
      </c>
      <c r="O913" s="284">
        <f>IF(OR(N913="",A913="",NOT(ISNUMBER(N913)),N913&gt;A913),"",DATEDIF(N913,A913,"Y")&amp;" years, "&amp;DATEDIF(N913,A913,"YM")&amp;" months, "&amp;DATEDIF(N913,A913,"MD")&amp;" days")</f>
        <v/>
      </c>
      <c r="P913" s="284" t="inlineStr">
        <is>
          <t>Phil Lucas</t>
        </is>
      </c>
      <c r="Q913" s="284" t="inlineStr">
        <is>
          <t>AUS</t>
        </is>
      </c>
      <c r="R913" s="699">
        <f>_xlfn.LET(_xlpm.d,_xlfn.XLOOKUP(P913,'[1]Birth Dates'!$A:$A,'[1]Birth Dates'!$B:$B,"",0),IF(_xlpm.d=0,"",_xlpm.d))</f>
        <v/>
      </c>
      <c r="S913" s="284">
        <f>IF(OR(R913="",A913="",NOT(ISNUMBER(R913)),R913&gt;A913),"",DATEDIF(R913,A913,"Y")&amp;" years, "&amp;DATEDIF(R913,A913,"YM")&amp;" months, "&amp;DATEDIF(R913,A913,"MD")&amp;" days")</f>
        <v/>
      </c>
      <c r="T913" s="284" t="n"/>
      <c r="U913" s="284" t="n"/>
      <c r="V913" s="699">
        <f>_xlfn.LET(_xlpm.d,_xlfn.XLOOKUP(T913,'[1]Birth Dates'!$A:$A,'[1]Birth Dates'!$B:$B,"",0),IF(_xlpm.d=0,"",_xlpm.d))</f>
        <v/>
      </c>
      <c r="W913" s="284">
        <f>IF(OR(V913="",A913="",NOT(ISNUMBER(V913)),V913&gt;A913),"",DATEDIF(V913,A913,"Y")&amp;" years, "&amp;DATEDIF(V913,A913,"YM")&amp;" months, "&amp;DATEDIF(V913,A913,"MD")&amp;" days")</f>
        <v/>
      </c>
      <c r="X913" s="284" t="n"/>
      <c r="Y913" s="284" t="n"/>
      <c r="Z913" s="284" t="n"/>
      <c r="AA913" s="284" t="n"/>
      <c r="AB913" s="284" t="n">
        <v>55</v>
      </c>
      <c r="AC913" s="284" t="n"/>
      <c r="AD913" s="284" t="n"/>
      <c r="AE913" s="585" t="inlineStr">
        <is>
          <t>2:49.2000</t>
        </is>
      </c>
      <c r="AF913" s="418">
        <f>IF(OR(AE913="",AE913="",AE913=0),"",6.172/(AE913*24))</f>
        <v/>
      </c>
      <c r="AG913" s="289" t="n"/>
      <c r="AH913" s="585" t="inlineStr"/>
      <c r="AI913" s="418">
        <f>IF(OR(AH913="",AH913="",AH913=0),"",6.172/(AH913*24))</f>
        <v/>
      </c>
      <c r="AJ913" s="175">
        <f>IF(AND(ISNUMBER(AB913),ISNUMBER(AG913)),AB913-AG913,"")</f>
        <v/>
      </c>
      <c r="AK913" s="284" t="inlineStr">
        <is>
          <t>Engine</t>
        </is>
      </c>
      <c r="AL913" s="284" t="n">
        <v>106</v>
      </c>
      <c r="AM913" s="488" t="n"/>
      <c r="AN913" s="671">
        <f>IF(OR(AL913="",AM913="",AM913=0),"",AL913*6.172/(AM913*24))</f>
        <v/>
      </c>
      <c r="AO913" s="477">
        <f>IF(AND(AL913=AL912,AM913&lt;&gt;"",AM912&lt;&gt;""),AM913-AM912,"")</f>
        <v/>
      </c>
      <c r="AP913" s="284" t="n"/>
      <c r="AQ913" s="585" t="inlineStr"/>
      <c r="AR913" s="418">
        <f>IF(OR(AQ913="",AQ913="",AQ913=0),"",6.172/(AQ913*24))</f>
        <v/>
      </c>
      <c r="AS913" s="436">
        <f>IF(OR(NOT(ISNUMBER(C913)),NOT(ISNUMBER(AB913))),"",IF(AG913&lt;&gt;"",AG913,AB913)-C913)</f>
        <v/>
      </c>
      <c r="AT913" s="290" t="n"/>
      <c r="AU913" s="291">
        <f>IF($B913="","",TEXT($A913,"yyyymmdd")&amp;"_P"&amp;$C913&amp;"_C"&amp;$F913&amp;"_"&amp;TRIM(RIGHT(SUBSTITUTE(TRIM(SUBSTITUTE($L913,CHAR(160)," "))," ",REPT(" ",60)),60))&amp;IF($P913="","","-"&amp;TRIM(RIGHT(SUBSTITUTE(TRIM(SUBSTITUTE($P913,CHAR(160)," "))," ",REPT(" ",60)),60)))&amp;IF($T913="","","-"&amp;TRIM(RIGHT(SUBSTITUTE(TRIM(SUBSTITUTE($T913,CHAR(160)," "))," ",REPT(" ",60)),60)))&amp;".jpg")</f>
        <v/>
      </c>
    </row>
    <row r="914" ht="56" customHeight="1">
      <c r="A914" s="288" t="n">
        <v>28400</v>
      </c>
      <c r="B914" s="284" t="inlineStr">
        <is>
          <t>Hardie-Ferodo 1000 2 October, 1977</t>
        </is>
      </c>
      <c r="C914" s="284" t="inlineStr">
        <is>
          <t>DNF</t>
        </is>
      </c>
      <c r="D914" s="284" t="inlineStr">
        <is>
          <t>B - 2001cc – 3000cc</t>
        </is>
      </c>
      <c r="E914" s="284" t="n"/>
      <c r="F914" s="284" t="n">
        <v>42</v>
      </c>
      <c r="G914" s="284" t="inlineStr">
        <is>
          <t>Craven Mild Racing</t>
        </is>
      </c>
      <c r="H914" s="284" t="n"/>
      <c r="I914" s="284" t="n"/>
      <c r="J914" s="284" t="inlineStr">
        <is>
          <t>Mazda RX3</t>
        </is>
      </c>
      <c r="K914" s="284" t="inlineStr">
        <is>
          <t>2292 eq R2</t>
        </is>
      </c>
      <c r="L914" s="284" t="inlineStr">
        <is>
          <t>Yoshimi Katayama</t>
        </is>
      </c>
      <c r="M914" s="284" t="inlineStr">
        <is>
          <t>JPN</t>
        </is>
      </c>
      <c r="N914" s="699">
        <f>_xlfn.LET(_xlpm.d,_xlfn.XLOOKUP(L914,'[1]Birth Dates'!$A:$A,'[1]Birth Dates'!$B:$B,"",0),IF(_xlpm.d=0,"",_xlpm.d))</f>
        <v/>
      </c>
      <c r="O914" s="284">
        <f>IF(OR(N914="",A914="",NOT(ISNUMBER(N914)),N914&gt;A914),"",DATEDIF(N914,A914,"Y")&amp;" years, "&amp;DATEDIF(N914,A914,"YM")&amp;" months, "&amp;DATEDIF(N914,A914,"MD")&amp;" days")</f>
        <v/>
      </c>
      <c r="P914" s="284" t="inlineStr">
        <is>
          <t>Geoff Leeds</t>
        </is>
      </c>
      <c r="Q914" s="284" t="inlineStr">
        <is>
          <t>AUS</t>
        </is>
      </c>
      <c r="R914" s="699">
        <f>_xlfn.LET(_xlpm.d,_xlfn.XLOOKUP(P914,'[1]Birth Dates'!$A:$A,'[1]Birth Dates'!$B:$B,"",0),IF(_xlpm.d=0,"",_xlpm.d))</f>
        <v/>
      </c>
      <c r="S914" s="284">
        <f>IF(OR(R914="",A914="",NOT(ISNUMBER(R914)),R914&gt;A914),"",DATEDIF(R914,A914,"Y")&amp;" years, "&amp;DATEDIF(R914,A914,"YM")&amp;" months, "&amp;DATEDIF(R914,A914,"MD")&amp;" days")</f>
        <v/>
      </c>
      <c r="T914" s="284" t="n"/>
      <c r="U914" s="284" t="n"/>
      <c r="V914" s="699">
        <f>_xlfn.LET(_xlpm.d,_xlfn.XLOOKUP(T914,'[1]Birth Dates'!$A:$A,'[1]Birth Dates'!$B:$B,"",0),IF(_xlpm.d=0,"",_xlpm.d))</f>
        <v/>
      </c>
      <c r="W914" s="284">
        <f>IF(OR(V914="",A914="",NOT(ISNUMBER(V914)),V914&gt;A914),"",DATEDIF(V914,A914,"Y")&amp;" years, "&amp;DATEDIF(V914,A914,"YM")&amp;" months, "&amp;DATEDIF(V914,A914,"MD")&amp;" days")</f>
        <v/>
      </c>
      <c r="X914" s="284" t="n"/>
      <c r="Y914" s="284" t="n"/>
      <c r="Z914" s="284" t="n"/>
      <c r="AA914" s="284" t="n"/>
      <c r="AB914" s="284" t="n">
        <v>38</v>
      </c>
      <c r="AC914" s="284" t="n"/>
      <c r="AD914" s="284" t="n"/>
      <c r="AE914" s="585" t="inlineStr">
        <is>
          <t>2:43.0000</t>
        </is>
      </c>
      <c r="AF914" s="418">
        <f>IF(OR(AE914="",AE914="",AE914=0),"",6.172/(AE914*24))</f>
        <v/>
      </c>
      <c r="AG914" s="289" t="n"/>
      <c r="AH914" s="585" t="inlineStr"/>
      <c r="AI914" s="418">
        <f>IF(OR(AH914="",AH914="",AH914=0),"",6.172/(AH914*24))</f>
        <v/>
      </c>
      <c r="AJ914" s="175">
        <f>IF(AND(ISNUMBER(AB914),ISNUMBER(AG914)),AB914-AG914,"")</f>
        <v/>
      </c>
      <c r="AK914" s="284" t="inlineStr">
        <is>
          <t>Accident</t>
        </is>
      </c>
      <c r="AL914" s="284" t="n">
        <v>103</v>
      </c>
      <c r="AM914" s="488" t="n"/>
      <c r="AN914" s="671">
        <f>IF(OR(AL914="",AM914="",AM914=0),"",AL914*6.172/(AM914*24))</f>
        <v/>
      </c>
      <c r="AO914" s="477">
        <f>IF(AND(AL914=AL913,AM914&lt;&gt;"",AM913&lt;&gt;""),AM914-AM913,"")</f>
        <v/>
      </c>
      <c r="AP914" s="284" t="n"/>
      <c r="AQ914" s="585" t="inlineStr"/>
      <c r="AR914" s="418">
        <f>IF(OR(AQ914="",AQ914="",AQ914=0),"",6.172/(AQ914*24))</f>
        <v/>
      </c>
      <c r="AS914" s="436">
        <f>IF(OR(NOT(ISNUMBER(C914)),NOT(ISNUMBER(AB914))),"",IF(AG914&lt;&gt;"",AG914,AB914)-C914)</f>
        <v/>
      </c>
      <c r="AT914" s="290" t="n"/>
      <c r="AU914" s="291">
        <f>IF($B914="","",TEXT($A914,"yyyymmdd")&amp;"_P"&amp;$C914&amp;"_C"&amp;$F914&amp;"_"&amp;TRIM(RIGHT(SUBSTITUTE(TRIM(SUBSTITUTE($L914,CHAR(160)," "))," ",REPT(" ",60)),60))&amp;IF($P914="","","-"&amp;TRIM(RIGHT(SUBSTITUTE(TRIM(SUBSTITUTE($P914,CHAR(160)," "))," ",REPT(" ",60)),60)))&amp;IF($T914="","","-"&amp;TRIM(RIGHT(SUBSTITUTE(TRIM(SUBSTITUTE($T914,CHAR(160)," "))," ",REPT(" ",60)),60)))&amp;".jpg")</f>
        <v/>
      </c>
    </row>
    <row r="915" ht="56" customHeight="1">
      <c r="A915" s="288" t="n">
        <v>28400</v>
      </c>
      <c r="B915" s="284" t="inlineStr">
        <is>
          <t>Hardie-Ferodo 1000 2 October, 1977</t>
        </is>
      </c>
      <c r="C915" s="284" t="inlineStr">
        <is>
          <t>NC</t>
        </is>
      </c>
      <c r="D915" s="284" t="inlineStr">
        <is>
          <t>A - 3001cc – 6000cc</t>
        </is>
      </c>
      <c r="E915" s="284" t="n"/>
      <c r="F915" s="284" t="n">
        <v>23</v>
      </c>
      <c r="G915" s="284" t="inlineStr">
        <is>
          <t>Rusty French</t>
        </is>
      </c>
      <c r="H915" s="284" t="n"/>
      <c r="I915" s="284" t="n"/>
      <c r="J915" s="284" t="inlineStr">
        <is>
          <t>Ford Falcon XC GS500 Hardtop</t>
        </is>
      </c>
      <c r="K915" s="284" t="inlineStr">
        <is>
          <t>5760 V8</t>
        </is>
      </c>
      <c r="L915" s="284" t="inlineStr">
        <is>
          <t>Rusty French</t>
        </is>
      </c>
      <c r="M915" s="284" t="inlineStr">
        <is>
          <t>AUS</t>
        </is>
      </c>
      <c r="N915" s="699">
        <f>_xlfn.LET(_xlpm.d,_xlfn.XLOOKUP(L915,'[1]Birth Dates'!$A:$A,'[1]Birth Dates'!$B:$B,"",0),IF(_xlpm.d=0,"",_xlpm.d))</f>
        <v/>
      </c>
      <c r="O915" s="284">
        <f>IF(OR(N915="",A915="",NOT(ISNUMBER(N915)),N915&gt;A915),"",DATEDIF(N915,A915,"Y")&amp;" years, "&amp;DATEDIF(N915,A915,"YM")&amp;" months, "&amp;DATEDIF(N915,A915,"MD")&amp;" days")</f>
        <v/>
      </c>
      <c r="P915" s="284" t="inlineStr">
        <is>
          <t>Leo Leonard</t>
        </is>
      </c>
      <c r="Q915" s="284" t="inlineStr">
        <is>
          <t>NZL</t>
        </is>
      </c>
      <c r="R915" s="699">
        <f>_xlfn.LET(_xlpm.d,_xlfn.XLOOKUP(P915,'[1]Birth Dates'!$A:$A,'[1]Birth Dates'!$B:$B,"",0),IF(_xlpm.d=0,"",_xlpm.d))</f>
        <v/>
      </c>
      <c r="S915" s="284">
        <f>IF(OR(R915="",A915="",NOT(ISNUMBER(R915)),R915&gt;A915),"",DATEDIF(R915,A915,"Y")&amp;" years, "&amp;DATEDIF(R915,A915,"YM")&amp;" months, "&amp;DATEDIF(R915,A915,"MD")&amp;" days")</f>
        <v/>
      </c>
      <c r="T915" s="284" t="n"/>
      <c r="U915" s="284" t="n"/>
      <c r="V915" s="699">
        <f>_xlfn.LET(_xlpm.d,_xlfn.XLOOKUP(T915,'[1]Birth Dates'!$A:$A,'[1]Birth Dates'!$B:$B,"",0),IF(_xlpm.d=0,"",_xlpm.d))</f>
        <v/>
      </c>
      <c r="W915" s="284">
        <f>IF(OR(V915="",A915="",NOT(ISNUMBER(V915)),V915&gt;A915),"",DATEDIF(V915,A915,"Y")&amp;" years, "&amp;DATEDIF(V915,A915,"YM")&amp;" months, "&amp;DATEDIF(V915,A915,"MD")&amp;" days")</f>
        <v/>
      </c>
      <c r="X915" s="284" t="n"/>
      <c r="Y915" s="284" t="n"/>
      <c r="Z915" s="284" t="n"/>
      <c r="AA915" s="284" t="n"/>
      <c r="AB915" s="284" t="n">
        <v>17</v>
      </c>
      <c r="AC915" s="284" t="n"/>
      <c r="AD915" s="284" t="n"/>
      <c r="AE915" s="585" t="inlineStr">
        <is>
          <t>2:30.3000</t>
        </is>
      </c>
      <c r="AF915" s="418">
        <f>IF(OR(AE915="",AE915="",AE915=0),"",6.172/(AE915*24))</f>
        <v/>
      </c>
      <c r="AG915" s="289" t="n"/>
      <c r="AH915" s="585" t="inlineStr"/>
      <c r="AI915" s="418">
        <f>IF(OR(AH915="",AH915="",AH915=0),"",6.172/(AH915*24))</f>
        <v/>
      </c>
      <c r="AJ915" s="175">
        <f>IF(AND(ISNUMBER(AB915),ISNUMBER(AG915)),AB915-AG915,"")</f>
        <v/>
      </c>
      <c r="AK915" s="284" t="inlineStr">
        <is>
          <t>Insufficent Laps</t>
        </is>
      </c>
      <c r="AL915" s="284" t="n">
        <v>99</v>
      </c>
      <c r="AM915" s="488" t="n"/>
      <c r="AN915" s="671">
        <f>IF(OR(AL915="",AM915="",AM915=0),"",AL915*6.172/(AM915*24))</f>
        <v/>
      </c>
      <c r="AO915" s="477">
        <f>IF(AND(AL915=AL914,AM915&lt;&gt;"",AM914&lt;&gt;""),AM915-AM914,"")</f>
        <v/>
      </c>
      <c r="AP915" s="284" t="n"/>
      <c r="AQ915" s="585" t="inlineStr"/>
      <c r="AR915" s="418">
        <f>IF(OR(AQ915="",AQ915="",AQ915=0),"",6.172/(AQ915*24))</f>
        <v/>
      </c>
      <c r="AS915" s="436">
        <f>IF(OR(NOT(ISNUMBER(C915)),NOT(ISNUMBER(AB915))),"",IF(AG915&lt;&gt;"",AG915,AB915)-C915)</f>
        <v/>
      </c>
      <c r="AT915" s="290" t="n"/>
      <c r="AU915" s="291">
        <f>IF($B915="","",TEXT($A915,"yyyymmdd")&amp;"_P"&amp;$C915&amp;"_C"&amp;$F915&amp;"_"&amp;TRIM(RIGHT(SUBSTITUTE(TRIM(SUBSTITUTE($L915,CHAR(160)," "))," ",REPT(" ",60)),60))&amp;IF($P915="","","-"&amp;TRIM(RIGHT(SUBSTITUTE(TRIM(SUBSTITUTE($P915,CHAR(160)," "))," ",REPT(" ",60)),60)))&amp;IF($T915="","","-"&amp;TRIM(RIGHT(SUBSTITUTE(TRIM(SUBSTITUTE($T915,CHAR(160)," "))," ",REPT(" ",60)),60)))&amp;".jpg")</f>
        <v/>
      </c>
    </row>
    <row r="916" ht="56" customHeight="1">
      <c r="A916" s="288" t="n">
        <v>28400</v>
      </c>
      <c r="B916" s="284" t="inlineStr">
        <is>
          <t>Hardie-Ferodo 1000 2 October, 1977</t>
        </is>
      </c>
      <c r="C916" s="284" t="inlineStr">
        <is>
          <t>DNF</t>
        </is>
      </c>
      <c r="D916" s="284" t="inlineStr">
        <is>
          <t>B - 2001cc – 3000cc</t>
        </is>
      </c>
      <c r="E916" s="284" t="n"/>
      <c r="F916" s="284" t="n">
        <v>34</v>
      </c>
      <c r="G916" s="284" t="inlineStr">
        <is>
          <t>Amco Pty Ltd</t>
        </is>
      </c>
      <c r="H916" s="284" t="n"/>
      <c r="I916" s="284" t="n"/>
      <c r="J916" s="284" t="inlineStr">
        <is>
          <t>Ford Capri Mk.I</t>
        </is>
      </c>
      <c r="K916" s="284" t="inlineStr">
        <is>
          <t>2993 V6</t>
        </is>
      </c>
      <c r="L916" s="284" t="inlineStr">
        <is>
          <t>Russell Skaife</t>
        </is>
      </c>
      <c r="M916" s="284" t="inlineStr">
        <is>
          <t>AUS</t>
        </is>
      </c>
      <c r="N916" s="699">
        <f>_xlfn.LET(_xlpm.d,_xlfn.XLOOKUP(L916,'[1]Birth Dates'!$A:$A,'[1]Birth Dates'!$B:$B,"",0),IF(_xlpm.d=0,"",_xlpm.d))</f>
        <v/>
      </c>
      <c r="O916" s="284">
        <f>IF(OR(N916="",A916="",NOT(ISNUMBER(N916)),N916&gt;A916),"",DATEDIF(N916,A916,"Y")&amp;" years, "&amp;DATEDIF(N916,A916,"YM")&amp;" months, "&amp;DATEDIF(N916,A916,"MD")&amp;" days")</f>
        <v/>
      </c>
      <c r="P916" s="284" t="inlineStr">
        <is>
          <t>Sue Ransom</t>
        </is>
      </c>
      <c r="Q916" s="284" t="inlineStr">
        <is>
          <t>AUS</t>
        </is>
      </c>
      <c r="R916" s="699">
        <f>_xlfn.LET(_xlpm.d,_xlfn.XLOOKUP(P916,'[1]Birth Dates'!$A:$A,'[1]Birth Dates'!$B:$B,"",0),IF(_xlpm.d=0,"",_xlpm.d))</f>
        <v/>
      </c>
      <c r="S916" s="284">
        <f>IF(OR(R916="",A916="",NOT(ISNUMBER(R916)),R916&gt;A916),"",DATEDIF(R916,A916,"Y")&amp;" years, "&amp;DATEDIF(R916,A916,"YM")&amp;" months, "&amp;DATEDIF(R916,A916,"MD")&amp;" days")</f>
        <v/>
      </c>
      <c r="T916" s="284" t="n"/>
      <c r="U916" s="284" t="n"/>
      <c r="V916" s="699">
        <f>_xlfn.LET(_xlpm.d,_xlfn.XLOOKUP(T916,'[1]Birth Dates'!$A:$A,'[1]Birth Dates'!$B:$B,"",0),IF(_xlpm.d=0,"",_xlpm.d))</f>
        <v/>
      </c>
      <c r="W916" s="284">
        <f>IF(OR(V916="",A916="",NOT(ISNUMBER(V916)),V916&gt;A916),"",DATEDIF(V916,A916,"Y")&amp;" years, "&amp;DATEDIF(V916,A916,"YM")&amp;" months, "&amp;DATEDIF(V916,A916,"MD")&amp;" days")</f>
        <v/>
      </c>
      <c r="X916" s="284" t="n"/>
      <c r="Y916" s="284" t="n"/>
      <c r="Z916" s="284" t="n"/>
      <c r="AA916" s="284" t="n"/>
      <c r="AB916" s="284" t="n">
        <v>36</v>
      </c>
      <c r="AC916" s="284" t="n"/>
      <c r="AD916" s="284" t="n"/>
      <c r="AE916" s="585" t="inlineStr">
        <is>
          <t>2:42.3000</t>
        </is>
      </c>
      <c r="AF916" s="418">
        <f>IF(OR(AE916="",AE916="",AE916=0),"",6.172/(AE916*24))</f>
        <v/>
      </c>
      <c r="AG916" s="289" t="n"/>
      <c r="AH916" s="585" t="inlineStr"/>
      <c r="AI916" s="418">
        <f>IF(OR(AH916="",AH916="",AH916=0),"",6.172/(AH916*24))</f>
        <v/>
      </c>
      <c r="AJ916" s="175">
        <f>IF(AND(ISNUMBER(AB916),ISNUMBER(AG916)),AB916-AG916,"")</f>
        <v/>
      </c>
      <c r="AK916" s="284" t="inlineStr">
        <is>
          <t>Insufficent Laps</t>
        </is>
      </c>
      <c r="AL916" s="284" t="n">
        <v>98</v>
      </c>
      <c r="AM916" s="488" t="n"/>
      <c r="AN916" s="671">
        <f>IF(OR(AL916="",AM916="",AM916=0),"",AL916*6.172/(AM916*24))</f>
        <v/>
      </c>
      <c r="AO916" s="477">
        <f>IF(AND(AL916=AL915,AM916&lt;&gt;"",AM915&lt;&gt;""),AM916-AM915,"")</f>
        <v/>
      </c>
      <c r="AP916" s="284" t="n"/>
      <c r="AQ916" s="585" t="inlineStr"/>
      <c r="AR916" s="418">
        <f>IF(OR(AQ916="",AQ916="",AQ916=0),"",6.172/(AQ916*24))</f>
        <v/>
      </c>
      <c r="AS916" s="436">
        <f>IF(OR(NOT(ISNUMBER(C916)),NOT(ISNUMBER(AB916))),"",IF(AG916&lt;&gt;"",AG916,AB916)-C916)</f>
        <v/>
      </c>
      <c r="AT916" s="290" t="n"/>
      <c r="AU916" s="291">
        <f>IF($B916="","",TEXT($A916,"yyyymmdd")&amp;"_P"&amp;$C916&amp;"_C"&amp;$F916&amp;"_"&amp;TRIM(RIGHT(SUBSTITUTE(TRIM(SUBSTITUTE($L916,CHAR(160)," "))," ",REPT(" ",60)),60))&amp;IF($P916="","","-"&amp;TRIM(RIGHT(SUBSTITUTE(TRIM(SUBSTITUTE($P916,CHAR(160)," "))," ",REPT(" ",60)),60)))&amp;IF($T916="","","-"&amp;TRIM(RIGHT(SUBSTITUTE(TRIM(SUBSTITUTE($T916,CHAR(160)," "))," ",REPT(" ",60)),60)))&amp;".jpg")</f>
        <v/>
      </c>
    </row>
    <row r="917" ht="42" customHeight="1">
      <c r="A917" s="288" t="n">
        <v>28400</v>
      </c>
      <c r="B917" s="284" t="inlineStr">
        <is>
          <t>Hardie-Ferodo 1000 2 October, 1977</t>
        </is>
      </c>
      <c r="C917" s="284" t="inlineStr">
        <is>
          <t>DNF</t>
        </is>
      </c>
      <c r="D917" s="284" t="inlineStr">
        <is>
          <t>C- Up to 2000cc</t>
        </is>
      </c>
      <c r="E917" s="284" t="n"/>
      <c r="F917" s="284" t="n">
        <v>67</v>
      </c>
      <c r="G917" s="284" t="inlineStr">
        <is>
          <t>Bob Glazier</t>
        </is>
      </c>
      <c r="H917" s="284" t="n"/>
      <c r="I917" s="284" t="n"/>
      <c r="J917" s="284" t="inlineStr">
        <is>
          <t>BMW 2002Tii</t>
        </is>
      </c>
      <c r="K917" s="284" t="inlineStr">
        <is>
          <t>1990 L4</t>
        </is>
      </c>
      <c r="L917" s="284" t="inlineStr">
        <is>
          <t>Peter Granger</t>
        </is>
      </c>
      <c r="M917" s="284" t="inlineStr">
        <is>
          <t>AUS</t>
        </is>
      </c>
      <c r="N917" s="699">
        <f>_xlfn.LET(_xlpm.d,_xlfn.XLOOKUP(L917,'[1]Birth Dates'!$A:$A,'[1]Birth Dates'!$B:$B,"",0),IF(_xlpm.d=0,"",_xlpm.d))</f>
        <v/>
      </c>
      <c r="O917" s="284">
        <f>IF(OR(N917="",A917="",NOT(ISNUMBER(N917)),N917&gt;A917),"",DATEDIF(N917,A917,"Y")&amp;" years, "&amp;DATEDIF(N917,A917,"YM")&amp;" months, "&amp;DATEDIF(N917,A917,"MD")&amp;" days")</f>
        <v/>
      </c>
      <c r="P917" s="284" t="inlineStr">
        <is>
          <t>Ian Richards</t>
        </is>
      </c>
      <c r="Q917" s="284" t="inlineStr">
        <is>
          <t>AUS</t>
        </is>
      </c>
      <c r="R917" s="699">
        <f>_xlfn.LET(_xlpm.d,_xlfn.XLOOKUP(P917,'[1]Birth Dates'!$A:$A,'[1]Birth Dates'!$B:$B,"",0),IF(_xlpm.d=0,"",_xlpm.d))</f>
        <v/>
      </c>
      <c r="S917" s="284">
        <f>IF(OR(R917="",A917="",NOT(ISNUMBER(R917)),R917&gt;A917),"",DATEDIF(R917,A917,"Y")&amp;" years, "&amp;DATEDIF(R917,A917,"YM")&amp;" months, "&amp;DATEDIF(R917,A917,"MD")&amp;" days")</f>
        <v/>
      </c>
      <c r="T917" s="284" t="n"/>
      <c r="U917" s="284" t="n"/>
      <c r="V917" s="699">
        <f>_xlfn.LET(_xlpm.d,_xlfn.XLOOKUP(T917,'[1]Birth Dates'!$A:$A,'[1]Birth Dates'!$B:$B,"",0),IF(_xlpm.d=0,"",_xlpm.d))</f>
        <v/>
      </c>
      <c r="W917" s="284">
        <f>IF(OR(V917="",A917="",NOT(ISNUMBER(V917)),V917&gt;A917),"",DATEDIF(V917,A917,"Y")&amp;" years, "&amp;DATEDIF(V917,A917,"YM")&amp;" months, "&amp;DATEDIF(V917,A917,"MD")&amp;" days")</f>
        <v/>
      </c>
      <c r="X917" s="284" t="n"/>
      <c r="Y917" s="284" t="n"/>
      <c r="Z917" s="284" t="n"/>
      <c r="AA917" s="284" t="n"/>
      <c r="AB917" s="284" t="n">
        <v>57</v>
      </c>
      <c r="AC917" s="284" t="n"/>
      <c r="AD917" s="284" t="n"/>
      <c r="AE917" s="585" t="inlineStr">
        <is>
          <t>2:51.2000</t>
        </is>
      </c>
      <c r="AF917" s="418">
        <f>IF(OR(AE917="",AE917="",AE917=0),"",6.172/(AE917*24))</f>
        <v/>
      </c>
      <c r="AG917" s="289" t="n"/>
      <c r="AH917" s="585" t="inlineStr"/>
      <c r="AI917" s="418">
        <f>IF(OR(AH917="",AH917="",AH917=0),"",6.172/(AH917*24))</f>
        <v/>
      </c>
      <c r="AJ917" s="175">
        <f>IF(AND(ISNUMBER(AB917),ISNUMBER(AG917)),AB917-AG917,"")</f>
        <v/>
      </c>
      <c r="AK917" s="284" t="inlineStr">
        <is>
          <t>Bent Valve</t>
        </is>
      </c>
      <c r="AL917" s="284" t="n">
        <v>96</v>
      </c>
      <c r="AM917" s="488" t="n"/>
      <c r="AN917" s="671">
        <f>IF(OR(AL917="",AM917="",AM917=0),"",AL917*6.172/(AM917*24))</f>
        <v/>
      </c>
      <c r="AO917" s="477">
        <f>IF(AND(AL917=AL916,AM917&lt;&gt;"",AM916&lt;&gt;""),AM917-AM916,"")</f>
        <v/>
      </c>
      <c r="AP917" s="284" t="n"/>
      <c r="AQ917" s="585" t="inlineStr"/>
      <c r="AR917" s="418">
        <f>IF(OR(AQ917="",AQ917="",AQ917=0),"",6.172/(AQ917*24))</f>
        <v/>
      </c>
      <c r="AS917" s="436">
        <f>IF(OR(NOT(ISNUMBER(C917)),NOT(ISNUMBER(AB917))),"",IF(AG917&lt;&gt;"",AG917,AB917)-C917)</f>
        <v/>
      </c>
      <c r="AT917" s="290" t="n"/>
      <c r="AU917" s="291">
        <f>IF($B917="","",TEXT($A917,"yyyymmdd")&amp;"_P"&amp;$C917&amp;"_C"&amp;$F917&amp;"_"&amp;TRIM(RIGHT(SUBSTITUTE(TRIM(SUBSTITUTE($L917,CHAR(160)," "))," ",REPT(" ",60)),60))&amp;IF($P917="","","-"&amp;TRIM(RIGHT(SUBSTITUTE(TRIM(SUBSTITUTE($P917,CHAR(160)," "))," ",REPT(" ",60)),60)))&amp;IF($T917="","","-"&amp;TRIM(RIGHT(SUBSTITUTE(TRIM(SUBSTITUTE($T917,CHAR(160)," "))," ",REPT(" ",60)),60)))&amp;".jpg")</f>
        <v/>
      </c>
    </row>
    <row r="918" ht="56" customHeight="1">
      <c r="A918" s="288" t="n">
        <v>28400</v>
      </c>
      <c r="B918" s="284" t="inlineStr">
        <is>
          <t>Hardie-Ferodo 1000 2 October, 1977</t>
        </is>
      </c>
      <c r="C918" s="284" t="inlineStr">
        <is>
          <t>DNF</t>
        </is>
      </c>
      <c r="D918" s="284" t="inlineStr">
        <is>
          <t>B - 2001cc – 3000cc</t>
        </is>
      </c>
      <c r="E918" s="284" t="n"/>
      <c r="F918" s="284" t="n">
        <v>40</v>
      </c>
      <c r="G918" s="284" t="inlineStr">
        <is>
          <t>ATP (Australia) Pty Ltd</t>
        </is>
      </c>
      <c r="H918" s="284" t="n"/>
      <c r="I918" s="284" t="n"/>
      <c r="J918" s="284" t="inlineStr">
        <is>
          <t>Ford Capri Mk.I</t>
        </is>
      </c>
      <c r="K918" s="284" t="inlineStr">
        <is>
          <t>2993 V6</t>
        </is>
      </c>
      <c r="L918" s="284" t="inlineStr">
        <is>
          <t>Alan Cant</t>
        </is>
      </c>
      <c r="M918" s="284" t="inlineStr">
        <is>
          <t>AUS</t>
        </is>
      </c>
      <c r="N918" s="699">
        <f>_xlfn.LET(_xlpm.d,_xlfn.XLOOKUP(L918,'[1]Birth Dates'!$A:$A,'[1]Birth Dates'!$B:$B,"",0),IF(_xlpm.d=0,"",_xlpm.d))</f>
        <v/>
      </c>
      <c r="O918" s="284">
        <f>IF(OR(N918="",A918="",NOT(ISNUMBER(N918)),N918&gt;A918),"",DATEDIF(N918,A918,"Y")&amp;" years, "&amp;DATEDIF(N918,A918,"YM")&amp;" months, "&amp;DATEDIF(N918,A918,"MD")&amp;" days")</f>
        <v/>
      </c>
      <c r="P918" s="284" t="inlineStr">
        <is>
          <t>Satoru Nakajima</t>
        </is>
      </c>
      <c r="Q918" s="284" t="inlineStr">
        <is>
          <t>JPN</t>
        </is>
      </c>
      <c r="R918" s="699">
        <f>_xlfn.LET(_xlpm.d,_xlfn.XLOOKUP(P918,'[1]Birth Dates'!$A:$A,'[1]Birth Dates'!$B:$B,"",0),IF(_xlpm.d=0,"",_xlpm.d))</f>
        <v/>
      </c>
      <c r="S918" s="284">
        <f>IF(OR(R918="",A918="",NOT(ISNUMBER(R918)),R918&gt;A918),"",DATEDIF(R918,A918,"Y")&amp;" years, "&amp;DATEDIF(R918,A918,"YM")&amp;" months, "&amp;DATEDIF(R918,A918,"MD")&amp;" days")</f>
        <v/>
      </c>
      <c r="T918" s="284" t="n"/>
      <c r="U918" s="284" t="n"/>
      <c r="V918" s="699">
        <f>_xlfn.LET(_xlpm.d,_xlfn.XLOOKUP(T918,'[1]Birth Dates'!$A:$A,'[1]Birth Dates'!$B:$B,"",0),IF(_xlpm.d=0,"",_xlpm.d))</f>
        <v/>
      </c>
      <c r="W918" s="284">
        <f>IF(OR(V918="",A918="",NOT(ISNUMBER(V918)),V918&gt;A918),"",DATEDIF(V918,A918,"Y")&amp;" years, "&amp;DATEDIF(V918,A918,"YM")&amp;" months, "&amp;DATEDIF(V918,A918,"MD")&amp;" days")</f>
        <v/>
      </c>
      <c r="X918" s="284" t="n"/>
      <c r="Y918" s="284" t="n"/>
      <c r="Z918" s="284" t="n"/>
      <c r="AA918" s="284" t="n"/>
      <c r="AB918" s="284" t="n">
        <v>32</v>
      </c>
      <c r="AC918" s="284" t="n"/>
      <c r="AD918" s="284" t="n"/>
      <c r="AE918" s="585" t="inlineStr">
        <is>
          <t>2:40.2000</t>
        </is>
      </c>
      <c r="AF918" s="418">
        <f>IF(OR(AE918="",AE918="",AE918=0),"",6.172/(AE918*24))</f>
        <v/>
      </c>
      <c r="AG918" s="289" t="n"/>
      <c r="AH918" s="585" t="inlineStr"/>
      <c r="AI918" s="418">
        <f>IF(OR(AH918="",AH918="",AH918=0),"",6.172/(AH918*24))</f>
        <v/>
      </c>
      <c r="AJ918" s="175">
        <f>IF(AND(ISNUMBER(AB918),ISNUMBER(AG918)),AB918-AG918,"")</f>
        <v/>
      </c>
      <c r="AK918" s="284" t="inlineStr">
        <is>
          <t>Insufficent Laps</t>
        </is>
      </c>
      <c r="AL918" s="284" t="n">
        <v>95</v>
      </c>
      <c r="AM918" s="488" t="n"/>
      <c r="AN918" s="671">
        <f>IF(OR(AL918="",AM918="",AM918=0),"",AL918*6.172/(AM918*24))</f>
        <v/>
      </c>
      <c r="AO918" s="477">
        <f>IF(AND(AL918=AL917,AM918&lt;&gt;"",AM917&lt;&gt;""),AM918-AM917,"")</f>
        <v/>
      </c>
      <c r="AP918" s="284" t="n"/>
      <c r="AQ918" s="585" t="inlineStr"/>
      <c r="AR918" s="418">
        <f>IF(OR(AQ918="",AQ918="",AQ918=0),"",6.172/(AQ918*24))</f>
        <v/>
      </c>
      <c r="AS918" s="436">
        <f>IF(OR(NOT(ISNUMBER(C918)),NOT(ISNUMBER(AB918))),"",IF(AG918&lt;&gt;"",AG918,AB918)-C918)</f>
        <v/>
      </c>
      <c r="AT918" s="290" t="n"/>
      <c r="AU918" s="291">
        <f>IF($B918="","",TEXT($A918,"yyyymmdd")&amp;"_P"&amp;$C918&amp;"_C"&amp;$F918&amp;"_"&amp;TRIM(RIGHT(SUBSTITUTE(TRIM(SUBSTITUTE($L918,CHAR(160)," "))," ",REPT(" ",60)),60))&amp;IF($P918="","","-"&amp;TRIM(RIGHT(SUBSTITUTE(TRIM(SUBSTITUTE($P918,CHAR(160)," "))," ",REPT(" ",60)),60)))&amp;IF($T918="","","-"&amp;TRIM(RIGHT(SUBSTITUTE(TRIM(SUBSTITUTE($T918,CHAR(160)," "))," ",REPT(" ",60)),60)))&amp;".jpg")</f>
        <v/>
      </c>
    </row>
    <row r="919" ht="56" customHeight="1">
      <c r="A919" s="288" t="n">
        <v>28400</v>
      </c>
      <c r="B919" s="284" t="inlineStr">
        <is>
          <t>Hardie-Ferodo 1000 2 October, 1977</t>
        </is>
      </c>
      <c r="C919" s="284" t="inlineStr">
        <is>
          <t>DNF</t>
        </is>
      </c>
      <c r="D919" s="284" t="inlineStr">
        <is>
          <t>B - 2001cc – 3000cc</t>
        </is>
      </c>
      <c r="E919" s="284" t="n"/>
      <c r="F919" s="284" t="n">
        <v>47</v>
      </c>
      <c r="G919" s="284" t="inlineStr">
        <is>
          <t>Brian Wood Ford</t>
        </is>
      </c>
      <c r="H919" s="284" t="n"/>
      <c r="I919" s="284" t="n"/>
      <c r="J919" s="284" t="inlineStr">
        <is>
          <t>Ford Capri Mk.I</t>
        </is>
      </c>
      <c r="K919" s="284" t="inlineStr">
        <is>
          <t>2993 V6</t>
        </is>
      </c>
      <c r="L919" s="284" t="inlineStr">
        <is>
          <t>Ray Farrar</t>
        </is>
      </c>
      <c r="M919" s="284" t="inlineStr">
        <is>
          <t>AUS</t>
        </is>
      </c>
      <c r="N919" s="699">
        <f>_xlfn.LET(_xlpm.d,_xlfn.XLOOKUP(L919,'[1]Birth Dates'!$A:$A,'[1]Birth Dates'!$B:$B,"",0),IF(_xlpm.d=0,"",_xlpm.d))</f>
        <v/>
      </c>
      <c r="O919" s="284">
        <f>IF(OR(N919="",A919="",NOT(ISNUMBER(N919)),N919&gt;A919),"",DATEDIF(N919,A919,"Y")&amp;" years, "&amp;DATEDIF(N919,A919,"YM")&amp;" months, "&amp;DATEDIF(N919,A919,"MD")&amp;" days")</f>
        <v/>
      </c>
      <c r="P919" s="284" t="inlineStr">
        <is>
          <t>Geoff Wade</t>
        </is>
      </c>
      <c r="Q919" s="284" t="inlineStr">
        <is>
          <t>AUS</t>
        </is>
      </c>
      <c r="R919" s="699">
        <f>_xlfn.LET(_xlpm.d,_xlfn.XLOOKUP(P919,'[1]Birth Dates'!$A:$A,'[1]Birth Dates'!$B:$B,"",0),IF(_xlpm.d=0,"",_xlpm.d))</f>
        <v/>
      </c>
      <c r="S919" s="284">
        <f>IF(OR(R919="",A919="",NOT(ISNUMBER(R919)),R919&gt;A919),"",DATEDIF(R919,A919,"Y")&amp;" years, "&amp;DATEDIF(R919,A919,"YM")&amp;" months, "&amp;DATEDIF(R919,A919,"MD")&amp;" days")</f>
        <v/>
      </c>
      <c r="T919" s="284" t="n"/>
      <c r="U919" s="284" t="n"/>
      <c r="V919" s="699">
        <f>_xlfn.LET(_xlpm.d,_xlfn.XLOOKUP(T919,'[1]Birth Dates'!$A:$A,'[1]Birth Dates'!$B:$B,"",0),IF(_xlpm.d=0,"",_xlpm.d))</f>
        <v/>
      </c>
      <c r="W919" s="284">
        <f>IF(OR(V919="",A919="",NOT(ISNUMBER(V919)),V919&gt;A919),"",DATEDIF(V919,A919,"Y")&amp;" years, "&amp;DATEDIF(V919,A919,"YM")&amp;" months, "&amp;DATEDIF(V919,A919,"MD")&amp;" days")</f>
        <v/>
      </c>
      <c r="X919" s="284" t="n"/>
      <c r="Y919" s="284" t="n"/>
      <c r="Z919" s="284" t="n"/>
      <c r="AA919" s="284" t="n"/>
      <c r="AB919" s="284" t="n">
        <v>60</v>
      </c>
      <c r="AC919" s="284" t="n"/>
      <c r="AD919" s="284" t="n"/>
      <c r="AE919" s="585" t="inlineStr">
        <is>
          <t>2:55.2000</t>
        </is>
      </c>
      <c r="AF919" s="418">
        <f>IF(OR(AE919="",AE919="",AE919=0),"",6.172/(AE919*24))</f>
        <v/>
      </c>
      <c r="AG919" s="289" t="n"/>
      <c r="AH919" s="585" t="inlineStr"/>
      <c r="AI919" s="418">
        <f>IF(OR(AH919="",AH919="",AH919=0),"",6.172/(AH919*24))</f>
        <v/>
      </c>
      <c r="AJ919" s="175">
        <f>IF(AND(ISNUMBER(AB919),ISNUMBER(AG919)),AB919-AG919,"")</f>
        <v/>
      </c>
      <c r="AK919" s="284" t="inlineStr">
        <is>
          <t>Insufficent Laps</t>
        </is>
      </c>
      <c r="AL919" s="284" t="n">
        <v>93</v>
      </c>
      <c r="AM919" s="488" t="n"/>
      <c r="AN919" s="671">
        <f>IF(OR(AL919="",AM919="",AM919=0),"",AL919*6.172/(AM919*24))</f>
        <v/>
      </c>
      <c r="AO919" s="477">
        <f>IF(AND(AL919=AL918,AM919&lt;&gt;"",AM918&lt;&gt;""),AM919-AM918,"")</f>
        <v/>
      </c>
      <c r="AP919" s="284" t="n"/>
      <c r="AQ919" s="585" t="inlineStr"/>
      <c r="AR919" s="418">
        <f>IF(OR(AQ919="",AQ919="",AQ919=0),"",6.172/(AQ919*24))</f>
        <v/>
      </c>
      <c r="AS919" s="436">
        <f>IF(OR(NOT(ISNUMBER(C919)),NOT(ISNUMBER(AB919))),"",IF(AG919&lt;&gt;"",AG919,AB919)-C919)</f>
        <v/>
      </c>
      <c r="AT919" s="290" t="n"/>
      <c r="AU919" s="291">
        <f>IF($B919="","",TEXT($A919,"yyyymmdd")&amp;"_P"&amp;$C919&amp;"_C"&amp;$F919&amp;"_"&amp;TRIM(RIGHT(SUBSTITUTE(TRIM(SUBSTITUTE($L919,CHAR(160)," "))," ",REPT(" ",60)),60))&amp;IF($P919="","","-"&amp;TRIM(RIGHT(SUBSTITUTE(TRIM(SUBSTITUTE($P919,CHAR(160)," "))," ",REPT(" ",60)),60)))&amp;IF($T919="","","-"&amp;TRIM(RIGHT(SUBSTITUTE(TRIM(SUBSTITUTE($T919,CHAR(160)," "))," ",REPT(" ",60)),60)))&amp;".jpg")</f>
        <v/>
      </c>
    </row>
    <row r="920" ht="56" customHeight="1">
      <c r="A920" s="288" t="n">
        <v>28400</v>
      </c>
      <c r="B920" s="284" t="inlineStr">
        <is>
          <t>Hardie-Ferodo 1000 2 October, 1977</t>
        </is>
      </c>
      <c r="C920" s="284" t="inlineStr">
        <is>
          <t>DNF</t>
        </is>
      </c>
      <c r="D920" s="284" t="inlineStr">
        <is>
          <t>A - 3001cc – 6000cc</t>
        </is>
      </c>
      <c r="E920" s="284" t="n"/>
      <c r="F920" s="284" t="n">
        <v>14</v>
      </c>
      <c r="G920" s="284" t="inlineStr">
        <is>
          <t>Marlboro Holden Dealer Team</t>
        </is>
      </c>
      <c r="H920" s="284" t="n"/>
      <c r="I920" s="284" t="n"/>
      <c r="J920" s="284" t="inlineStr">
        <is>
          <t>Holden LX Torana SS A9X Hatchback</t>
        </is>
      </c>
      <c r="K920" s="284" t="inlineStr">
        <is>
          <t>5044 V8</t>
        </is>
      </c>
      <c r="L920" s="284" t="inlineStr">
        <is>
          <t>John Harvey</t>
        </is>
      </c>
      <c r="M920" s="284" t="inlineStr">
        <is>
          <t>AUS</t>
        </is>
      </c>
      <c r="N920" s="699">
        <f>_xlfn.LET(_xlpm.d,_xlfn.XLOOKUP(L920,'[1]Birth Dates'!$A:$A,'[1]Birth Dates'!$B:$B,"",0),IF(_xlpm.d=0,"",_xlpm.d))</f>
        <v/>
      </c>
      <c r="O920" s="284">
        <f>IF(OR(N920="",A920="",NOT(ISNUMBER(N920)),N920&gt;A920),"",DATEDIF(N920,A920,"Y")&amp;" years, "&amp;DATEDIF(N920,A920,"YM")&amp;" months, "&amp;DATEDIF(N920,A920,"MD")&amp;" days")</f>
        <v/>
      </c>
      <c r="P920" s="284" t="inlineStr">
        <is>
          <t>Wayne Negus</t>
        </is>
      </c>
      <c r="Q920" s="284" t="inlineStr">
        <is>
          <t>AUS</t>
        </is>
      </c>
      <c r="R920" s="699">
        <f>_xlfn.LET(_xlpm.d,_xlfn.XLOOKUP(P920,'[1]Birth Dates'!$A:$A,'[1]Birth Dates'!$B:$B,"",0),IF(_xlpm.d=0,"",_xlpm.d))</f>
        <v/>
      </c>
      <c r="S920" s="284">
        <f>IF(OR(R920="",A920="",NOT(ISNUMBER(R920)),R920&gt;A920),"",DATEDIF(R920,A920,"Y")&amp;" years, "&amp;DATEDIF(R920,A920,"YM")&amp;" months, "&amp;DATEDIF(R920,A920,"MD")&amp;" days")</f>
        <v/>
      </c>
      <c r="T920" s="284" t="n"/>
      <c r="U920" s="284" t="n"/>
      <c r="V920" s="699">
        <f>_xlfn.LET(_xlpm.d,_xlfn.XLOOKUP(T920,'[1]Birth Dates'!$A:$A,'[1]Birth Dates'!$B:$B,"",0),IF(_xlpm.d=0,"",_xlpm.d))</f>
        <v/>
      </c>
      <c r="W920" s="284">
        <f>IF(OR(V920="",A920="",NOT(ISNUMBER(V920)),V920&gt;A920),"",DATEDIF(V920,A920,"Y")&amp;" years, "&amp;DATEDIF(V920,A920,"YM")&amp;" months, "&amp;DATEDIF(V920,A920,"MD")&amp;" days")</f>
        <v/>
      </c>
      <c r="X920" s="284" t="n"/>
      <c r="Y920" s="284" t="n"/>
      <c r="Z920" s="284" t="n"/>
      <c r="AA920" s="284" t="n"/>
      <c r="AB920" s="284" t="n">
        <v>8</v>
      </c>
      <c r="AC920" s="284" t="n"/>
      <c r="AD920" s="284" t="n"/>
      <c r="AE920" s="585" t="inlineStr">
        <is>
          <t>2:26.8000</t>
        </is>
      </c>
      <c r="AF920" s="418">
        <f>IF(OR(AE920="",AE920="",AE920=0),"",6.172/(AE920*24))</f>
        <v/>
      </c>
      <c r="AG920" s="289" t="n"/>
      <c r="AH920" s="585" t="inlineStr"/>
      <c r="AI920" s="418">
        <f>IF(OR(AH920="",AH920="",AH920=0),"",6.172/(AH920*24))</f>
        <v/>
      </c>
      <c r="AJ920" s="175">
        <f>IF(AND(ISNUMBER(AB920),ISNUMBER(AG920)),AB920-AG920,"")</f>
        <v/>
      </c>
      <c r="AK920" s="284" t="inlineStr">
        <is>
          <t>Differential</t>
        </is>
      </c>
      <c r="AL920" s="284" t="n">
        <v>91</v>
      </c>
      <c r="AM920" s="488" t="n"/>
      <c r="AN920" s="671">
        <f>IF(OR(AL920="",AM920="",AM920=0),"",AL920*6.172/(AM920*24))</f>
        <v/>
      </c>
      <c r="AO920" s="477">
        <f>IF(AND(AL920=AL919,AM920&lt;&gt;"",AM919&lt;&gt;""),AM920-AM919,"")</f>
        <v/>
      </c>
      <c r="AP920" s="284" t="n"/>
      <c r="AQ920" s="585" t="inlineStr"/>
      <c r="AR920" s="418">
        <f>IF(OR(AQ920="",AQ920="",AQ920=0),"",6.172/(AQ920*24))</f>
        <v/>
      </c>
      <c r="AS920" s="436">
        <f>IF(OR(NOT(ISNUMBER(C920)),NOT(ISNUMBER(AB920))),"",IF(AG920&lt;&gt;"",AG920,AB920)-C920)</f>
        <v/>
      </c>
      <c r="AT920" s="290" t="n"/>
      <c r="AU920" s="291">
        <f>IF($B920="","",TEXT($A920,"yyyymmdd")&amp;"_P"&amp;$C920&amp;"_C"&amp;$F920&amp;"_"&amp;TRIM(RIGHT(SUBSTITUTE(TRIM(SUBSTITUTE($L920,CHAR(160)," "))," ",REPT(" ",60)),60))&amp;IF($P920="","","-"&amp;TRIM(RIGHT(SUBSTITUTE(TRIM(SUBSTITUTE($P920,CHAR(160)," "))," ",REPT(" ",60)),60)))&amp;IF($T920="","","-"&amp;TRIM(RIGHT(SUBSTITUTE(TRIM(SUBSTITUTE($T920,CHAR(160)," "))," ",REPT(" ",60)),60)))&amp;".jpg")</f>
        <v/>
      </c>
    </row>
    <row r="921" ht="56" customHeight="1">
      <c r="A921" s="288" t="n">
        <v>28400</v>
      </c>
      <c r="B921" s="284" t="inlineStr">
        <is>
          <t>Hardie-Ferodo 1000 2 October, 1977</t>
        </is>
      </c>
      <c r="C921" s="284" t="inlineStr">
        <is>
          <t>DNF</t>
        </is>
      </c>
      <c r="D921" s="284" t="inlineStr">
        <is>
          <t>A - 3001cc – 6000cc</t>
        </is>
      </c>
      <c r="E921" s="284" t="n"/>
      <c r="F921" s="284" t="n">
        <v>19</v>
      </c>
      <c r="G921" s="284" t="inlineStr">
        <is>
          <t>Ian Diffen</t>
        </is>
      </c>
      <c r="H921" s="284" t="n"/>
      <c r="I921" s="284" t="n"/>
      <c r="J921" s="284" t="inlineStr">
        <is>
          <t>Holden LH Torana SL/R 5000 L34</t>
        </is>
      </c>
      <c r="K921" s="284" t="inlineStr">
        <is>
          <t>5044 V8</t>
        </is>
      </c>
      <c r="L921" s="284" t="inlineStr">
        <is>
          <t>Ian Diffen</t>
        </is>
      </c>
      <c r="M921" s="284" t="inlineStr">
        <is>
          <t>AUS</t>
        </is>
      </c>
      <c r="N921" s="699">
        <f>_xlfn.LET(_xlpm.d,_xlfn.XLOOKUP(L921,'[1]Birth Dates'!$A:$A,'[1]Birth Dates'!$B:$B,"",0),IF(_xlpm.d=0,"",_xlpm.d))</f>
        <v/>
      </c>
      <c r="O921" s="284">
        <f>IF(OR(N921="",A921="",NOT(ISNUMBER(N921)),N921&gt;A921),"",DATEDIF(N921,A921,"Y")&amp;" years, "&amp;DATEDIF(N921,A921,"YM")&amp;" months, "&amp;DATEDIF(N921,A921,"MD")&amp;" days")</f>
        <v/>
      </c>
      <c r="P921" s="284" t="inlineStr">
        <is>
          <t>Tim Slako</t>
        </is>
      </c>
      <c r="Q921" s="284" t="inlineStr">
        <is>
          <t>NZL</t>
        </is>
      </c>
      <c r="R921" s="699">
        <f>_xlfn.LET(_xlpm.d,_xlfn.XLOOKUP(P921,'[1]Birth Dates'!$A:$A,'[1]Birth Dates'!$B:$B,"",0),IF(_xlpm.d=0,"",_xlpm.d))</f>
        <v/>
      </c>
      <c r="S921" s="284">
        <f>IF(OR(R921="",A921="",NOT(ISNUMBER(R921)),R921&gt;A921),"",DATEDIF(R921,A921,"Y")&amp;" years, "&amp;DATEDIF(R921,A921,"YM")&amp;" months, "&amp;DATEDIF(R921,A921,"MD")&amp;" days")</f>
        <v/>
      </c>
      <c r="T921" s="284" t="n"/>
      <c r="U921" s="284" t="n"/>
      <c r="V921" s="699">
        <f>_xlfn.LET(_xlpm.d,_xlfn.XLOOKUP(T921,'[1]Birth Dates'!$A:$A,'[1]Birth Dates'!$B:$B,"",0),IF(_xlpm.d=0,"",_xlpm.d))</f>
        <v/>
      </c>
      <c r="W921" s="284">
        <f>IF(OR(V921="",A921="",NOT(ISNUMBER(V921)),V921&gt;A921),"",DATEDIF(V921,A921,"Y")&amp;" years, "&amp;DATEDIF(V921,A921,"YM")&amp;" months, "&amp;DATEDIF(V921,A921,"MD")&amp;" days")</f>
        <v/>
      </c>
      <c r="X921" s="284" t="n"/>
      <c r="Y921" s="284" t="n"/>
      <c r="Z921" s="284" t="n"/>
      <c r="AA921" s="284" t="n"/>
      <c r="AB921" s="284" t="n">
        <v>19</v>
      </c>
      <c r="AC921" s="284" t="n"/>
      <c r="AD921" s="284" t="n"/>
      <c r="AE921" s="585" t="inlineStr">
        <is>
          <t>2:31.6000</t>
        </is>
      </c>
      <c r="AF921" s="418">
        <f>IF(OR(AE921="",AE921="",AE921=0),"",6.172/(AE921*24))</f>
        <v/>
      </c>
      <c r="AG921" s="289" t="n"/>
      <c r="AH921" s="585" t="inlineStr"/>
      <c r="AI921" s="418">
        <f>IF(OR(AH921="",AH921="",AH921=0),"",6.172/(AH921*24))</f>
        <v/>
      </c>
      <c r="AJ921" s="175">
        <f>IF(AND(ISNUMBER(AB921),ISNUMBER(AG921)),AB921-AG921,"")</f>
        <v/>
      </c>
      <c r="AK921" s="284" t="inlineStr">
        <is>
          <t>Oil Leak</t>
        </is>
      </c>
      <c r="AL921" s="284" t="n">
        <v>90</v>
      </c>
      <c r="AM921" s="488" t="n"/>
      <c r="AN921" s="671">
        <f>IF(OR(AL921="",AM921="",AM921=0),"",AL921*6.172/(AM921*24))</f>
        <v/>
      </c>
      <c r="AO921" s="477">
        <f>IF(AND(AL921=AL920,AM921&lt;&gt;"",AM920&lt;&gt;""),AM921-AM920,"")</f>
        <v/>
      </c>
      <c r="AP921" s="284" t="n"/>
      <c r="AQ921" s="585" t="inlineStr"/>
      <c r="AR921" s="418">
        <f>IF(OR(AQ921="",AQ921="",AQ921=0),"",6.172/(AQ921*24))</f>
        <v/>
      </c>
      <c r="AS921" s="436">
        <f>IF(OR(NOT(ISNUMBER(C921)),NOT(ISNUMBER(AB921))),"",IF(AG921&lt;&gt;"",AG921,AB921)-C921)</f>
        <v/>
      </c>
      <c r="AT921" s="290" t="n"/>
      <c r="AU921" s="291">
        <f>IF($B921="","",TEXT($A921,"yyyymmdd")&amp;"_P"&amp;$C921&amp;"_C"&amp;$F921&amp;"_"&amp;TRIM(RIGHT(SUBSTITUTE(TRIM(SUBSTITUTE($L921,CHAR(160)," "))," ",REPT(" ",60)),60))&amp;IF($P921="","","-"&amp;TRIM(RIGHT(SUBSTITUTE(TRIM(SUBSTITUTE($P921,CHAR(160)," "))," ",REPT(" ",60)),60)))&amp;IF($T921="","","-"&amp;TRIM(RIGHT(SUBSTITUTE(TRIM(SUBSTITUTE($T921,CHAR(160)," "))," ",REPT(" ",60)),60)))&amp;".jpg")</f>
        <v/>
      </c>
    </row>
    <row r="922" ht="42" customHeight="1">
      <c r="A922" s="288" t="n">
        <v>28400</v>
      </c>
      <c r="B922" s="284" t="inlineStr">
        <is>
          <t>Hardie-Ferodo 1000 2 October, 1977</t>
        </is>
      </c>
      <c r="C922" s="284" t="inlineStr">
        <is>
          <t>DNF</t>
        </is>
      </c>
      <c r="D922" s="284" t="inlineStr">
        <is>
          <t>C- Up to 2000cc</t>
        </is>
      </c>
      <c r="E922" s="284" t="n"/>
      <c r="F922" s="284" t="n">
        <v>49</v>
      </c>
      <c r="G922" s="284" t="inlineStr">
        <is>
          <t>Bob Holden Shell Sport</t>
        </is>
      </c>
      <c r="H922" s="284" t="n"/>
      <c r="I922" s="284" t="n"/>
      <c r="J922" s="284" t="inlineStr">
        <is>
          <t>Ford Escort RS2000 Mk.II</t>
        </is>
      </c>
      <c r="K922" s="284" t="inlineStr">
        <is>
          <t>1993 L4</t>
        </is>
      </c>
      <c r="L922" s="284" t="inlineStr">
        <is>
          <t>Lyndon Arnel</t>
        </is>
      </c>
      <c r="M922" s="284" t="inlineStr">
        <is>
          <t>AUS</t>
        </is>
      </c>
      <c r="N922" s="699">
        <f>_xlfn.LET(_xlpm.d,_xlfn.XLOOKUP(L922,'[1]Birth Dates'!$A:$A,'[1]Birth Dates'!$B:$B,"",0),IF(_xlpm.d=0,"",_xlpm.d))</f>
        <v/>
      </c>
      <c r="O922" s="284">
        <f>IF(OR(N922="",A922="",NOT(ISNUMBER(N922)),N922&gt;A922),"",DATEDIF(N922,A922,"Y")&amp;" years, "&amp;DATEDIF(N922,A922,"YM")&amp;" months, "&amp;DATEDIF(N922,A922,"MD")&amp;" days")</f>
        <v/>
      </c>
      <c r="P922" s="284" t="inlineStr">
        <is>
          <t>Richard Carter</t>
        </is>
      </c>
      <c r="Q922" s="284" t="inlineStr">
        <is>
          <t>AUS</t>
        </is>
      </c>
      <c r="R922" s="699">
        <f>_xlfn.LET(_xlpm.d,_xlfn.XLOOKUP(P922,'[1]Birth Dates'!$A:$A,'[1]Birth Dates'!$B:$B,"",0),IF(_xlpm.d=0,"",_xlpm.d))</f>
        <v/>
      </c>
      <c r="S922" s="284">
        <f>IF(OR(R922="",A922="",NOT(ISNUMBER(R922)),R922&gt;A922),"",DATEDIF(R922,A922,"Y")&amp;" years, "&amp;DATEDIF(R922,A922,"YM")&amp;" months, "&amp;DATEDIF(R922,A922,"MD")&amp;" days")</f>
        <v/>
      </c>
      <c r="T922" s="284" t="n"/>
      <c r="U922" s="284" t="n"/>
      <c r="V922" s="699">
        <f>_xlfn.LET(_xlpm.d,_xlfn.XLOOKUP(T922,'[1]Birth Dates'!$A:$A,'[1]Birth Dates'!$B:$B,"",0),IF(_xlpm.d=0,"",_xlpm.d))</f>
        <v/>
      </c>
      <c r="W922" s="284">
        <f>IF(OR(V922="",A922="",NOT(ISNUMBER(V922)),V922&gt;A922),"",DATEDIF(V922,A922,"Y")&amp;" years, "&amp;DATEDIF(V922,A922,"YM")&amp;" months, "&amp;DATEDIF(V922,A922,"MD")&amp;" days")</f>
        <v/>
      </c>
      <c r="X922" s="284" t="n"/>
      <c r="Y922" s="284" t="n"/>
      <c r="Z922" s="284" t="n"/>
      <c r="AA922" s="284" t="n"/>
      <c r="AB922" s="284" t="n">
        <v>46</v>
      </c>
      <c r="AC922" s="284" t="n"/>
      <c r="AD922" s="284" t="n"/>
      <c r="AE922" s="585" t="inlineStr">
        <is>
          <t>2:46.7000</t>
        </is>
      </c>
      <c r="AF922" s="418">
        <f>IF(OR(AE922="",AE922="",AE922=0),"",6.172/(AE922*24))</f>
        <v/>
      </c>
      <c r="AG922" s="289" t="n"/>
      <c r="AH922" s="585" t="inlineStr"/>
      <c r="AI922" s="418">
        <f>IF(OR(AH922="",AH922="",AH922=0),"",6.172/(AH922*24))</f>
        <v/>
      </c>
      <c r="AJ922" s="175">
        <f>IF(AND(ISNUMBER(AB922),ISNUMBER(AG922)),AB922-AG922,"")</f>
        <v/>
      </c>
      <c r="AK922" s="284" t="inlineStr">
        <is>
          <t>Clutch</t>
        </is>
      </c>
      <c r="AL922" s="284" t="n">
        <v>88</v>
      </c>
      <c r="AM922" s="488" t="n"/>
      <c r="AN922" s="671">
        <f>IF(OR(AL922="",AM922="",AM922=0),"",AL922*6.172/(AM922*24))</f>
        <v/>
      </c>
      <c r="AO922" s="477">
        <f>IF(AND(AL922=AL921,AM922&lt;&gt;"",AM921&lt;&gt;""),AM922-AM921,"")</f>
        <v/>
      </c>
      <c r="AP922" s="284" t="n"/>
      <c r="AQ922" s="585" t="inlineStr"/>
      <c r="AR922" s="418">
        <f>IF(OR(AQ922="",AQ922="",AQ922=0),"",6.172/(AQ922*24))</f>
        <v/>
      </c>
      <c r="AS922" s="436">
        <f>IF(OR(NOT(ISNUMBER(C922)),NOT(ISNUMBER(AB922))),"",IF(AG922&lt;&gt;"",AG922,AB922)-C922)</f>
        <v/>
      </c>
      <c r="AT922" s="290" t="n"/>
      <c r="AU922" s="291">
        <f>IF($B922="","",TEXT($A922,"yyyymmdd")&amp;"_P"&amp;$C922&amp;"_C"&amp;$F922&amp;"_"&amp;TRIM(RIGHT(SUBSTITUTE(TRIM(SUBSTITUTE($L922,CHAR(160)," "))," ",REPT(" ",60)),60))&amp;IF($P922="","","-"&amp;TRIM(RIGHT(SUBSTITUTE(TRIM(SUBSTITUTE($P922,CHAR(160)," "))," ",REPT(" ",60)),60)))&amp;IF($T922="","","-"&amp;TRIM(RIGHT(SUBSTITUTE(TRIM(SUBSTITUTE($T922,CHAR(160)," "))," ",REPT(" ",60)),60)))&amp;".jpg")</f>
        <v/>
      </c>
    </row>
    <row r="923" ht="42" customHeight="1">
      <c r="A923" s="288" t="n">
        <v>28400</v>
      </c>
      <c r="B923" s="284" t="inlineStr">
        <is>
          <t>Hardie-Ferodo 1000 2 October, 1977</t>
        </is>
      </c>
      <c r="C923" s="284" t="inlineStr">
        <is>
          <t>DNF</t>
        </is>
      </c>
      <c r="D923" s="284" t="inlineStr">
        <is>
          <t>C- Up to 2000cc</t>
        </is>
      </c>
      <c r="E923" s="284" t="n"/>
      <c r="F923" s="284" t="n">
        <v>50</v>
      </c>
      <c r="G923" s="284" t="inlineStr">
        <is>
          <t>Bob Holden Shell Sport</t>
        </is>
      </c>
      <c r="H923" s="284" t="n"/>
      <c r="I923" s="284" t="n"/>
      <c r="J923" s="284" t="inlineStr">
        <is>
          <t>Ford Escort RS2000 Mk.II</t>
        </is>
      </c>
      <c r="K923" s="284" t="inlineStr">
        <is>
          <t>1993 L4</t>
        </is>
      </c>
      <c r="L923" s="284" t="inlineStr">
        <is>
          <t>Bob Holden</t>
        </is>
      </c>
      <c r="M923" s="284" t="inlineStr">
        <is>
          <t>AUS</t>
        </is>
      </c>
      <c r="N923" s="699">
        <f>_xlfn.LET(_xlpm.d,_xlfn.XLOOKUP(L923,'[1]Birth Dates'!$A:$A,'[1]Birth Dates'!$B:$B,"",0),IF(_xlpm.d=0,"",_xlpm.d))</f>
        <v/>
      </c>
      <c r="O923" s="284">
        <f>IF(OR(N923="",A923="",NOT(ISNUMBER(N923)),N923&gt;A923),"",DATEDIF(N923,A923,"Y")&amp;" years, "&amp;DATEDIF(N923,A923,"YM")&amp;" months, "&amp;DATEDIF(N923,A923,"MD")&amp;" days")</f>
        <v/>
      </c>
      <c r="P923" s="284" t="inlineStr">
        <is>
          <t>Ian Messner</t>
        </is>
      </c>
      <c r="Q923" s="284" t="inlineStr">
        <is>
          <t>AUS</t>
        </is>
      </c>
      <c r="R923" s="699">
        <f>_xlfn.LET(_xlpm.d,_xlfn.XLOOKUP(P923,'[1]Birth Dates'!$A:$A,'[1]Birth Dates'!$B:$B,"",0),IF(_xlpm.d=0,"",_xlpm.d))</f>
        <v/>
      </c>
      <c r="S923" s="284">
        <f>IF(OR(R923="",A923="",NOT(ISNUMBER(R923)),R923&gt;A923),"",DATEDIF(R923,A923,"Y")&amp;" years, "&amp;DATEDIF(R923,A923,"YM")&amp;" months, "&amp;DATEDIF(R923,A923,"MD")&amp;" days")</f>
        <v/>
      </c>
      <c r="T923" s="284" t="n"/>
      <c r="U923" s="284" t="n"/>
      <c r="V923" s="699">
        <f>_xlfn.LET(_xlpm.d,_xlfn.XLOOKUP(T923,'[1]Birth Dates'!$A:$A,'[1]Birth Dates'!$B:$B,"",0),IF(_xlpm.d=0,"",_xlpm.d))</f>
        <v/>
      </c>
      <c r="W923" s="284">
        <f>IF(OR(V923="",A923="",NOT(ISNUMBER(V923)),V923&gt;A923),"",DATEDIF(V923,A923,"Y")&amp;" years, "&amp;DATEDIF(V923,A923,"YM")&amp;" months, "&amp;DATEDIF(V923,A923,"MD")&amp;" days")</f>
        <v/>
      </c>
      <c r="X923" s="284" t="n"/>
      <c r="Y923" s="284" t="n"/>
      <c r="Z923" s="284" t="n"/>
      <c r="AA923" s="284" t="n"/>
      <c r="AB923" s="284" t="n">
        <v>49</v>
      </c>
      <c r="AC923" s="284" t="n"/>
      <c r="AD923" s="284" t="n"/>
      <c r="AE923" s="585" t="inlineStr">
        <is>
          <t>2:47.1000</t>
        </is>
      </c>
      <c r="AF923" s="418">
        <f>IF(OR(AE923="",AE923="",AE923=0),"",6.172/(AE923*24))</f>
        <v/>
      </c>
      <c r="AG923" s="289" t="n"/>
      <c r="AH923" s="585" t="inlineStr"/>
      <c r="AI923" s="418">
        <f>IF(OR(AH923="",AH923="",AH923=0),"",6.172/(AH923*24))</f>
        <v/>
      </c>
      <c r="AJ923" s="175">
        <f>IF(AND(ISNUMBER(AB923),ISNUMBER(AG923)),AB923-AG923,"")</f>
        <v/>
      </c>
      <c r="AK923" s="284" t="inlineStr">
        <is>
          <t>Insufficent Laps</t>
        </is>
      </c>
      <c r="AL923" s="284" t="n">
        <v>84</v>
      </c>
      <c r="AM923" s="488" t="n"/>
      <c r="AN923" s="671">
        <f>IF(OR(AL923="",AM923="",AM923=0),"",AL923*6.172/(AM923*24))</f>
        <v/>
      </c>
      <c r="AO923" s="477">
        <f>IF(AND(AL923=AL922,AM923&lt;&gt;"",AM922&lt;&gt;""),AM923-AM922,"")</f>
        <v/>
      </c>
      <c r="AP923" s="284" t="n"/>
      <c r="AQ923" s="585" t="inlineStr"/>
      <c r="AR923" s="418">
        <f>IF(OR(AQ923="",AQ923="",AQ923=0),"",6.172/(AQ923*24))</f>
        <v/>
      </c>
      <c r="AS923" s="436">
        <f>IF(OR(NOT(ISNUMBER(C923)),NOT(ISNUMBER(AB923))),"",IF(AG923&lt;&gt;"",AG923,AB923)-C923)</f>
        <v/>
      </c>
      <c r="AT923" s="290" t="n"/>
      <c r="AU923" s="291">
        <f>IF($B923="","",TEXT($A923,"yyyymmdd")&amp;"_P"&amp;$C923&amp;"_C"&amp;$F923&amp;"_"&amp;TRIM(RIGHT(SUBSTITUTE(TRIM(SUBSTITUTE($L923,CHAR(160)," "))," ",REPT(" ",60)),60))&amp;IF($P923="","","-"&amp;TRIM(RIGHT(SUBSTITUTE(TRIM(SUBSTITUTE($P923,CHAR(160)," "))," ",REPT(" ",60)),60)))&amp;IF($T923="","","-"&amp;TRIM(RIGHT(SUBSTITUTE(TRIM(SUBSTITUTE($T923,CHAR(160)," "))," ",REPT(" ",60)),60)))&amp;".jpg")</f>
        <v/>
      </c>
    </row>
    <row r="924" ht="56" customHeight="1">
      <c r="A924" s="288" t="n">
        <v>28400</v>
      </c>
      <c r="B924" s="284" t="inlineStr">
        <is>
          <t>Hardie-Ferodo 1000 2 October, 1977</t>
        </is>
      </c>
      <c r="C924" s="284" t="inlineStr">
        <is>
          <t>NC</t>
        </is>
      </c>
      <c r="D924" s="284" t="inlineStr">
        <is>
          <t>A - 3001cc – 6000cc</t>
        </is>
      </c>
      <c r="E924" s="284" t="n"/>
      <c r="F924" s="284" t="n">
        <v>28</v>
      </c>
      <c r="G924" s="284" t="inlineStr">
        <is>
          <t>Henderson's Federal Spring Works</t>
        </is>
      </c>
      <c r="H924" s="284" t="n"/>
      <c r="I924" s="284" t="n"/>
      <c r="J924" s="284" t="inlineStr">
        <is>
          <t>Ford Falcon XB GT Hardtop</t>
        </is>
      </c>
      <c r="K924" s="284" t="inlineStr">
        <is>
          <t>5760 V8</t>
        </is>
      </c>
      <c r="L924" s="284" t="inlineStr">
        <is>
          <t>Jim Keogh</t>
        </is>
      </c>
      <c r="M924" s="284" t="inlineStr">
        <is>
          <t>AUS</t>
        </is>
      </c>
      <c r="N924" s="699">
        <f>_xlfn.LET(_xlpm.d,_xlfn.XLOOKUP(L924,'[1]Birth Dates'!$A:$A,'[1]Birth Dates'!$B:$B,"",0),IF(_xlpm.d=0,"",_xlpm.d))</f>
        <v/>
      </c>
      <c r="O924" s="284">
        <f>IF(OR(N924="",A924="",NOT(ISNUMBER(N924)),N924&gt;A924),"",DATEDIF(N924,A924,"Y")&amp;" years, "&amp;DATEDIF(N924,A924,"YM")&amp;" months, "&amp;DATEDIF(N924,A924,"MD")&amp;" days")</f>
        <v/>
      </c>
      <c r="P924" s="284" t="inlineStr">
        <is>
          <t>Graham Ritter</t>
        </is>
      </c>
      <c r="Q924" s="284" t="inlineStr">
        <is>
          <t>AUS</t>
        </is>
      </c>
      <c r="R924" s="699">
        <f>_xlfn.LET(_xlpm.d,_xlfn.XLOOKUP(P924,'[1]Birth Dates'!$A:$A,'[1]Birth Dates'!$B:$B,"",0),IF(_xlpm.d=0,"",_xlpm.d))</f>
        <v/>
      </c>
      <c r="S924" s="284">
        <f>IF(OR(R924="",A924="",NOT(ISNUMBER(R924)),R924&gt;A924),"",DATEDIF(R924,A924,"Y")&amp;" years, "&amp;DATEDIF(R924,A924,"YM")&amp;" months, "&amp;DATEDIF(R924,A924,"MD")&amp;" days")</f>
        <v/>
      </c>
      <c r="T924" s="284" t="n"/>
      <c r="U924" s="284" t="n"/>
      <c r="V924" s="699">
        <f>_xlfn.LET(_xlpm.d,_xlfn.XLOOKUP(T924,'[1]Birth Dates'!$A:$A,'[1]Birth Dates'!$B:$B,"",0),IF(_xlpm.d=0,"",_xlpm.d))</f>
        <v/>
      </c>
      <c r="W924" s="284">
        <f>IF(OR(V924="",A924="",NOT(ISNUMBER(V924)),V924&gt;A924),"",DATEDIF(V924,A924,"Y")&amp;" years, "&amp;DATEDIF(V924,A924,"YM")&amp;" months, "&amp;DATEDIF(V924,A924,"MD")&amp;" days")</f>
        <v/>
      </c>
      <c r="X924" s="284" t="n"/>
      <c r="Y924" s="284" t="n"/>
      <c r="Z924" s="284" t="n"/>
      <c r="AA924" s="284" t="n"/>
      <c r="AB924" s="284" t="n">
        <v>20</v>
      </c>
      <c r="AC924" s="284" t="n"/>
      <c r="AD924" s="284" t="n"/>
      <c r="AE924" s="585" t="inlineStr">
        <is>
          <t>2:31.6000</t>
        </is>
      </c>
      <c r="AF924" s="418">
        <f>IF(OR(AE924="",AE924="",AE924=0),"",6.172/(AE924*24))</f>
        <v/>
      </c>
      <c r="AG924" s="289" t="n"/>
      <c r="AH924" s="585" t="inlineStr"/>
      <c r="AI924" s="418">
        <f>IF(OR(AH924="",AH924="",AH924=0),"",6.172/(AH924*24))</f>
        <v/>
      </c>
      <c r="AJ924" s="175">
        <f>IF(AND(ISNUMBER(AB924),ISNUMBER(AG924)),AB924-AG924,"")</f>
        <v/>
      </c>
      <c r="AK924" s="284" t="inlineStr">
        <is>
          <t>Insufficent Laps</t>
        </is>
      </c>
      <c r="AL924" s="284" t="n">
        <v>82</v>
      </c>
      <c r="AM924" s="488" t="n"/>
      <c r="AN924" s="671">
        <f>IF(OR(AL924="",AM924="",AM924=0),"",AL924*6.172/(AM924*24))</f>
        <v/>
      </c>
      <c r="AO924" s="477">
        <f>IF(AND(AL924=AL923,AM924&lt;&gt;"",AM923&lt;&gt;""),AM924-AM923,"")</f>
        <v/>
      </c>
      <c r="AP924" s="284" t="n"/>
      <c r="AQ924" s="585" t="inlineStr"/>
      <c r="AR924" s="418">
        <f>IF(OR(AQ924="",AQ924="",AQ924=0),"",6.172/(AQ924*24))</f>
        <v/>
      </c>
      <c r="AS924" s="436">
        <f>IF(OR(NOT(ISNUMBER(C924)),NOT(ISNUMBER(AB924))),"",IF(AG924&lt;&gt;"",AG924,AB924)-C924)</f>
        <v/>
      </c>
      <c r="AT924" s="290" t="n"/>
      <c r="AU924" s="291">
        <f>IF($B924="","",TEXT($A924,"yyyymmdd")&amp;"_P"&amp;$C924&amp;"_C"&amp;$F924&amp;"_"&amp;TRIM(RIGHT(SUBSTITUTE(TRIM(SUBSTITUTE($L924,CHAR(160)," "))," ",REPT(" ",60)),60))&amp;IF($P924="","","-"&amp;TRIM(RIGHT(SUBSTITUTE(TRIM(SUBSTITUTE($P924,CHAR(160)," "))," ",REPT(" ",60)),60)))&amp;IF($T924="","","-"&amp;TRIM(RIGHT(SUBSTITUTE(TRIM(SUBSTITUTE($T924,CHAR(160)," "))," ",REPT(" ",60)),60)))&amp;".jpg")</f>
        <v/>
      </c>
    </row>
    <row r="925" ht="42" customHeight="1">
      <c r="A925" s="288" t="n">
        <v>28400</v>
      </c>
      <c r="B925" s="284" t="inlineStr">
        <is>
          <t>Hardie-Ferodo 1000 2 October, 1977</t>
        </is>
      </c>
      <c r="C925" s="284" t="inlineStr">
        <is>
          <t>DNF</t>
        </is>
      </c>
      <c r="D925" s="284" t="inlineStr">
        <is>
          <t>C- Up to 2000cc</t>
        </is>
      </c>
      <c r="E925" s="284" t="n"/>
      <c r="F925" s="284" t="n">
        <v>60</v>
      </c>
      <c r="G925" s="284" t="inlineStr">
        <is>
          <t>Peter Williamson Pty Ltd</t>
        </is>
      </c>
      <c r="H925" s="284" t="n"/>
      <c r="I925" s="284" t="n"/>
      <c r="J925" s="284" t="inlineStr">
        <is>
          <t>Toyota Celica</t>
        </is>
      </c>
      <c r="K925" s="284" t="inlineStr">
        <is>
          <t>1968 L4</t>
        </is>
      </c>
      <c r="L925" s="284" t="inlineStr">
        <is>
          <t>Peter Williamson</t>
        </is>
      </c>
      <c r="M925" s="284" t="inlineStr">
        <is>
          <t>AUS</t>
        </is>
      </c>
      <c r="N925" s="699">
        <f>_xlfn.LET(_xlpm.d,_xlfn.XLOOKUP(L925,'[1]Birth Dates'!$A:$A,'[1]Birth Dates'!$B:$B,"",0),IF(_xlpm.d=0,"",_xlpm.d))</f>
        <v/>
      </c>
      <c r="O925" s="284">
        <f>IF(OR(N925="",A925="",NOT(ISNUMBER(N925)),N925&gt;A925),"",DATEDIF(N925,A925,"Y")&amp;" years, "&amp;DATEDIF(N925,A925,"YM")&amp;" months, "&amp;DATEDIF(N925,A925,"MD")&amp;" days")</f>
        <v/>
      </c>
      <c r="P925" s="284" t="inlineStr">
        <is>
          <t>Gary Scott</t>
        </is>
      </c>
      <c r="Q925" s="284" t="inlineStr">
        <is>
          <t>AUS</t>
        </is>
      </c>
      <c r="R925" s="699">
        <f>_xlfn.LET(_xlpm.d,_xlfn.XLOOKUP(P925,'[1]Birth Dates'!$A:$A,'[1]Birth Dates'!$B:$B,"",0),IF(_xlpm.d=0,"",_xlpm.d))</f>
        <v/>
      </c>
      <c r="S925" s="284">
        <f>IF(OR(R925="",A925="",NOT(ISNUMBER(R925)),R925&gt;A925),"",DATEDIF(R925,A925,"Y")&amp;" years, "&amp;DATEDIF(R925,A925,"YM")&amp;" months, "&amp;DATEDIF(R925,A925,"MD")&amp;" days")</f>
        <v/>
      </c>
      <c r="T925" s="284" t="n"/>
      <c r="U925" s="284" t="n"/>
      <c r="V925" s="699">
        <f>_xlfn.LET(_xlpm.d,_xlfn.XLOOKUP(T925,'[1]Birth Dates'!$A:$A,'[1]Birth Dates'!$B:$B,"",0),IF(_xlpm.d=0,"",_xlpm.d))</f>
        <v/>
      </c>
      <c r="W925" s="284">
        <f>IF(OR(V925="",A925="",NOT(ISNUMBER(V925)),V925&gt;A925),"",DATEDIF(V925,A925,"Y")&amp;" years, "&amp;DATEDIF(V925,A925,"YM")&amp;" months, "&amp;DATEDIF(V925,A925,"MD")&amp;" days")</f>
        <v/>
      </c>
      <c r="X925" s="284" t="n"/>
      <c r="Y925" s="284" t="n"/>
      <c r="Z925" s="284" t="n"/>
      <c r="AA925" s="284" t="n"/>
      <c r="AB925" s="284" t="n">
        <v>34</v>
      </c>
      <c r="AC925" s="284" t="n"/>
      <c r="AD925" s="284" t="n"/>
      <c r="AE925" s="585" t="inlineStr">
        <is>
          <t>2:41.6000</t>
        </is>
      </c>
      <c r="AF925" s="418">
        <f>IF(OR(AE925="",AE925="",AE925=0),"",6.172/(AE925*24))</f>
        <v/>
      </c>
      <c r="AG925" s="289" t="n"/>
      <c r="AH925" s="585" t="inlineStr"/>
      <c r="AI925" s="418">
        <f>IF(OR(AH925="",AH925="",AH925=0),"",6.172/(AH925*24))</f>
        <v/>
      </c>
      <c r="AJ925" s="175">
        <f>IF(AND(ISNUMBER(AB925),ISNUMBER(AG925)),AB925-AG925,"")</f>
        <v/>
      </c>
      <c r="AK925" s="284" t="inlineStr">
        <is>
          <t>Engine</t>
        </is>
      </c>
      <c r="AL925" s="284" t="n">
        <v>76</v>
      </c>
      <c r="AM925" s="488" t="n"/>
      <c r="AN925" s="671">
        <f>IF(OR(AL925="",AM925="",AM925=0),"",AL925*6.172/(AM925*24))</f>
        <v/>
      </c>
      <c r="AO925" s="477">
        <f>IF(AND(AL925=AL924,AM925&lt;&gt;"",AM924&lt;&gt;""),AM925-AM924,"")</f>
        <v/>
      </c>
      <c r="AP925" s="284" t="n"/>
      <c r="AQ925" s="585" t="inlineStr"/>
      <c r="AR925" s="418">
        <f>IF(OR(AQ925="",AQ925="",AQ925=0),"",6.172/(AQ925*24))</f>
        <v/>
      </c>
      <c r="AS925" s="436">
        <f>IF(OR(NOT(ISNUMBER(C925)),NOT(ISNUMBER(AB925))),"",IF(AG925&lt;&gt;"",AG925,AB925)-C925)</f>
        <v/>
      </c>
      <c r="AT925" s="290" t="n"/>
      <c r="AU925" s="291">
        <f>IF($B925="","",TEXT($A925,"yyyymmdd")&amp;"_P"&amp;$C925&amp;"_C"&amp;$F925&amp;"_"&amp;TRIM(RIGHT(SUBSTITUTE(TRIM(SUBSTITUTE($L925,CHAR(160)," "))," ",REPT(" ",60)),60))&amp;IF($P925="","","-"&amp;TRIM(RIGHT(SUBSTITUTE(TRIM(SUBSTITUTE($P925,CHAR(160)," "))," ",REPT(" ",60)),60)))&amp;IF($T925="","","-"&amp;TRIM(RIGHT(SUBSTITUTE(TRIM(SUBSTITUTE($T925,CHAR(160)," "))," ",REPT(" ",60)),60)))&amp;".jpg")</f>
        <v/>
      </c>
    </row>
    <row r="926" ht="56" customHeight="1">
      <c r="A926" s="288" t="n">
        <v>28400</v>
      </c>
      <c r="B926" s="284" t="inlineStr">
        <is>
          <t>Hardie-Ferodo 1000 2 October, 1977</t>
        </is>
      </c>
      <c r="C926" s="284" t="inlineStr">
        <is>
          <t>DNF</t>
        </is>
      </c>
      <c r="D926" s="284" t="inlineStr">
        <is>
          <t>B - 2001cc – 3000cc</t>
        </is>
      </c>
      <c r="E926" s="284" t="n"/>
      <c r="F926" s="284" t="n">
        <v>41</v>
      </c>
      <c r="G926" s="284" t="inlineStr">
        <is>
          <t>Warren Torr</t>
        </is>
      </c>
      <c r="H926" s="284" t="n"/>
      <c r="I926" s="284" t="n"/>
      <c r="J926" s="284" t="inlineStr">
        <is>
          <t>Mazda RX3</t>
        </is>
      </c>
      <c r="K926" s="284" t="inlineStr">
        <is>
          <t>2292 eq R2</t>
        </is>
      </c>
      <c r="L926" s="284" t="inlineStr">
        <is>
          <t>John Duggan</t>
        </is>
      </c>
      <c r="M926" s="284" t="inlineStr">
        <is>
          <t>AUS</t>
        </is>
      </c>
      <c r="N926" s="699">
        <f>_xlfn.LET(_xlpm.d,_xlfn.XLOOKUP(L926,'[1]Birth Dates'!$A:$A,'[1]Birth Dates'!$B:$B,"",0),IF(_xlpm.d=0,"",_xlpm.d))</f>
        <v/>
      </c>
      <c r="O926" s="284">
        <f>IF(OR(N926="",A926="",NOT(ISNUMBER(N926)),N926&gt;A926),"",DATEDIF(N926,A926,"Y")&amp;" years, "&amp;DATEDIF(N926,A926,"YM")&amp;" months, "&amp;DATEDIF(N926,A926,"MD")&amp;" days")</f>
        <v/>
      </c>
      <c r="P926" s="284" t="inlineStr">
        <is>
          <t>Brian Wheeler</t>
        </is>
      </c>
      <c r="Q926" s="284" t="inlineStr">
        <is>
          <t>AUS</t>
        </is>
      </c>
      <c r="R926" s="699">
        <f>_xlfn.LET(_xlpm.d,_xlfn.XLOOKUP(P926,'[1]Birth Dates'!$A:$A,'[1]Birth Dates'!$B:$B,"",0),IF(_xlpm.d=0,"",_xlpm.d))</f>
        <v/>
      </c>
      <c r="S926" s="284">
        <f>IF(OR(R926="",A926="",NOT(ISNUMBER(R926)),R926&gt;A926),"",DATEDIF(R926,A926,"Y")&amp;" years, "&amp;DATEDIF(R926,A926,"YM")&amp;" months, "&amp;DATEDIF(R926,A926,"MD")&amp;" days")</f>
        <v/>
      </c>
      <c r="T926" s="284" t="n"/>
      <c r="U926" s="284" t="n"/>
      <c r="V926" s="699">
        <f>_xlfn.LET(_xlpm.d,_xlfn.XLOOKUP(T926,'[1]Birth Dates'!$A:$A,'[1]Birth Dates'!$B:$B,"",0),IF(_xlpm.d=0,"",_xlpm.d))</f>
        <v/>
      </c>
      <c r="W926" s="284">
        <f>IF(OR(V926="",A926="",NOT(ISNUMBER(V926)),V926&gt;A926),"",DATEDIF(V926,A926,"Y")&amp;" years, "&amp;DATEDIF(V926,A926,"YM")&amp;" months, "&amp;DATEDIF(V926,A926,"MD")&amp;" days")</f>
        <v/>
      </c>
      <c r="X926" s="284" t="n"/>
      <c r="Y926" s="284" t="n"/>
      <c r="Z926" s="284" t="n"/>
      <c r="AA926" s="284" t="n"/>
      <c r="AB926" s="284" t="n">
        <v>44</v>
      </c>
      <c r="AC926" s="284" t="n"/>
      <c r="AD926" s="284" t="n"/>
      <c r="AE926" s="585" t="inlineStr">
        <is>
          <t>2:44.9000</t>
        </is>
      </c>
      <c r="AF926" s="418">
        <f>IF(OR(AE926="",AE926="",AE926=0),"",6.172/(AE926*24))</f>
        <v/>
      </c>
      <c r="AG926" s="289" t="n"/>
      <c r="AH926" s="585" t="inlineStr"/>
      <c r="AI926" s="418">
        <f>IF(OR(AH926="",AH926="",AH926=0),"",6.172/(AH926*24))</f>
        <v/>
      </c>
      <c r="AJ926" s="175">
        <f>IF(AND(ISNUMBER(AB926),ISNUMBER(AG926)),AB926-AG926,"")</f>
        <v/>
      </c>
      <c r="AK926" s="284" t="inlineStr">
        <is>
          <t>Transmission</t>
        </is>
      </c>
      <c r="AL926" s="284" t="n">
        <v>72</v>
      </c>
      <c r="AM926" s="488" t="n"/>
      <c r="AN926" s="671">
        <f>IF(OR(AL926="",AM926="",AM926=0),"",AL926*6.172/(AM926*24))</f>
        <v/>
      </c>
      <c r="AO926" s="477">
        <f>IF(AND(AL926=AL925,AM926&lt;&gt;"",AM925&lt;&gt;""),AM926-AM925,"")</f>
        <v/>
      </c>
      <c r="AP926" s="284" t="n"/>
      <c r="AQ926" s="585" t="inlineStr"/>
      <c r="AR926" s="418">
        <f>IF(OR(AQ926="",AQ926="",AQ926=0),"",6.172/(AQ926*24))</f>
        <v/>
      </c>
      <c r="AS926" s="436">
        <f>IF(OR(NOT(ISNUMBER(C926)),NOT(ISNUMBER(AB926))),"",IF(AG926&lt;&gt;"",AG926,AB926)-C926)</f>
        <v/>
      </c>
      <c r="AT926" s="290" t="n"/>
      <c r="AU926" s="291">
        <f>IF($B926="","",TEXT($A926,"yyyymmdd")&amp;"_P"&amp;$C926&amp;"_C"&amp;$F926&amp;"_"&amp;TRIM(RIGHT(SUBSTITUTE(TRIM(SUBSTITUTE($L926,CHAR(160)," "))," ",REPT(" ",60)),60))&amp;IF($P926="","","-"&amp;TRIM(RIGHT(SUBSTITUTE(TRIM(SUBSTITUTE($P926,CHAR(160)," "))," ",REPT(" ",60)),60)))&amp;IF($T926="","","-"&amp;TRIM(RIGHT(SUBSTITUTE(TRIM(SUBSTITUTE($T926,CHAR(160)," "))," ",REPT(" ",60)),60)))&amp;".jpg")</f>
        <v/>
      </c>
    </row>
    <row r="927" ht="42" customHeight="1">
      <c r="A927" s="288" t="n">
        <v>28400</v>
      </c>
      <c r="B927" s="284" t="inlineStr">
        <is>
          <t>Hardie-Ferodo 1000 2 October, 1977</t>
        </is>
      </c>
      <c r="C927" s="284" t="inlineStr">
        <is>
          <t>DNF</t>
        </is>
      </c>
      <c r="D927" s="284" t="inlineStr">
        <is>
          <t>C- Up to 2000cc</t>
        </is>
      </c>
      <c r="E927" s="284" t="n"/>
      <c r="F927" s="284" t="n">
        <v>62</v>
      </c>
      <c r="G927" s="284" t="inlineStr">
        <is>
          <t>Gill Gordon Alfa</t>
        </is>
      </c>
      <c r="H927" s="284" t="n"/>
      <c r="I927" s="284" t="n"/>
      <c r="J927" s="284" t="inlineStr">
        <is>
          <t>Alfa Romeo Alfetta GTAm</t>
        </is>
      </c>
      <c r="K927" s="284" t="inlineStr">
        <is>
          <t>1985 L4</t>
        </is>
      </c>
      <c r="L927" s="284" t="inlineStr">
        <is>
          <t>Peter Hopwood</t>
        </is>
      </c>
      <c r="M927" s="284" t="inlineStr">
        <is>
          <t>AUS</t>
        </is>
      </c>
      <c r="N927" s="699">
        <f>_xlfn.LET(_xlpm.d,_xlfn.XLOOKUP(L927,'[1]Birth Dates'!$A:$A,'[1]Birth Dates'!$B:$B,"",0),IF(_xlpm.d=0,"",_xlpm.d))</f>
        <v/>
      </c>
      <c r="O927" s="284">
        <f>IF(OR(N927="",A927="",NOT(ISNUMBER(N927)),N927&gt;A927),"",DATEDIF(N927,A927,"Y")&amp;" years, "&amp;DATEDIF(N927,A927,"YM")&amp;" months, "&amp;DATEDIF(N927,A927,"MD")&amp;" days")</f>
        <v/>
      </c>
      <c r="P927" s="284" t="inlineStr">
        <is>
          <t>Warwick Henderson</t>
        </is>
      </c>
      <c r="Q927" s="284" t="inlineStr">
        <is>
          <t>AUS</t>
        </is>
      </c>
      <c r="R927" s="699">
        <f>_xlfn.LET(_xlpm.d,_xlfn.XLOOKUP(P927,'[1]Birth Dates'!$A:$A,'[1]Birth Dates'!$B:$B,"",0),IF(_xlpm.d=0,"",_xlpm.d))</f>
        <v/>
      </c>
      <c r="S927" s="284">
        <f>IF(OR(R927="",A927="",NOT(ISNUMBER(R927)),R927&gt;A927),"",DATEDIF(R927,A927,"Y")&amp;" years, "&amp;DATEDIF(R927,A927,"YM")&amp;" months, "&amp;DATEDIF(R927,A927,"MD")&amp;" days")</f>
        <v/>
      </c>
      <c r="T927" s="284" t="n"/>
      <c r="U927" s="284" t="n"/>
      <c r="V927" s="699">
        <f>_xlfn.LET(_xlpm.d,_xlfn.XLOOKUP(T927,'[1]Birth Dates'!$A:$A,'[1]Birth Dates'!$B:$B,"",0),IF(_xlpm.d=0,"",_xlpm.d))</f>
        <v/>
      </c>
      <c r="W927" s="284">
        <f>IF(OR(V927="",A927="",NOT(ISNUMBER(V927)),V927&gt;A927),"",DATEDIF(V927,A927,"Y")&amp;" years, "&amp;DATEDIF(V927,A927,"YM")&amp;" months, "&amp;DATEDIF(V927,A927,"MD")&amp;" days")</f>
        <v/>
      </c>
      <c r="X927" s="284" t="n"/>
      <c r="Y927" s="284" t="n"/>
      <c r="Z927" s="284" t="n"/>
      <c r="AA927" s="284" t="n"/>
      <c r="AB927" s="284" t="n">
        <v>53</v>
      </c>
      <c r="AC927" s="284" t="n"/>
      <c r="AD927" s="284" t="n"/>
      <c r="AE927" s="585" t="inlineStr">
        <is>
          <t>2:48.5000</t>
        </is>
      </c>
      <c r="AF927" s="418">
        <f>IF(OR(AE927="",AE927="",AE927=0),"",6.172/(AE927*24))</f>
        <v/>
      </c>
      <c r="AG927" s="289" t="n"/>
      <c r="AH927" s="585" t="inlineStr"/>
      <c r="AI927" s="418">
        <f>IF(OR(AH927="",AH927="",AH927=0),"",6.172/(AH927*24))</f>
        <v/>
      </c>
      <c r="AJ927" s="175">
        <f>IF(AND(ISNUMBER(AB927),ISNUMBER(AG927)),AB927-AG927,"")</f>
        <v/>
      </c>
      <c r="AK927" s="284" t="inlineStr">
        <is>
          <t>Bearings</t>
        </is>
      </c>
      <c r="AL927" s="284" t="n">
        <v>65</v>
      </c>
      <c r="AM927" s="488" t="n"/>
      <c r="AN927" s="671">
        <f>IF(OR(AL927="",AM927="",AM927=0),"",AL927*6.172/(AM927*24))</f>
        <v/>
      </c>
      <c r="AO927" s="477">
        <f>IF(AND(AL927=AL926,AM927&lt;&gt;"",AM926&lt;&gt;""),AM927-AM926,"")</f>
        <v/>
      </c>
      <c r="AP927" s="284" t="n"/>
      <c r="AQ927" s="585" t="inlineStr"/>
      <c r="AR927" s="418">
        <f>IF(OR(AQ927="",AQ927="",AQ927=0),"",6.172/(AQ927*24))</f>
        <v/>
      </c>
      <c r="AS927" s="436">
        <f>IF(OR(NOT(ISNUMBER(C927)),NOT(ISNUMBER(AB927))),"",IF(AG927&lt;&gt;"",AG927,AB927)-C927)</f>
        <v/>
      </c>
      <c r="AT927" s="290" t="n"/>
      <c r="AU927" s="291">
        <f>IF($B927="","",TEXT($A927,"yyyymmdd")&amp;"_P"&amp;$C927&amp;"_C"&amp;$F927&amp;"_"&amp;TRIM(RIGHT(SUBSTITUTE(TRIM(SUBSTITUTE($L927,CHAR(160)," "))," ",REPT(" ",60)),60))&amp;IF($P927="","","-"&amp;TRIM(RIGHT(SUBSTITUTE(TRIM(SUBSTITUTE($P927,CHAR(160)," "))," ",REPT(" ",60)),60)))&amp;IF($T927="","","-"&amp;TRIM(RIGHT(SUBSTITUTE(TRIM(SUBSTITUTE($T927,CHAR(160)," "))," ",REPT(" ",60)),60)))&amp;".jpg")</f>
        <v/>
      </c>
    </row>
    <row r="928" ht="42" customHeight="1">
      <c r="A928" s="288" t="n">
        <v>28400</v>
      </c>
      <c r="B928" s="284" t="inlineStr">
        <is>
          <t>Hardie-Ferodo 1000 2 October, 1977</t>
        </is>
      </c>
      <c r="C928" s="284" t="inlineStr">
        <is>
          <t>DNF</t>
        </is>
      </c>
      <c r="D928" s="284" t="inlineStr">
        <is>
          <t>C- Up to 2000cc</t>
        </is>
      </c>
      <c r="E928" s="284" t="n"/>
      <c r="F928" s="284" t="n">
        <v>53</v>
      </c>
      <c r="G928" s="284" t="inlineStr">
        <is>
          <t>Lennox Motors</t>
        </is>
      </c>
      <c r="H928" s="284" t="n"/>
      <c r="I928" s="284" t="n"/>
      <c r="J928" s="284" t="inlineStr">
        <is>
          <t>Volkswagen Golf GTi</t>
        </is>
      </c>
      <c r="K928" s="284" t="inlineStr">
        <is>
          <t>1588 L4</t>
        </is>
      </c>
      <c r="L928" s="284" t="inlineStr">
        <is>
          <t>Chris Heyer</t>
        </is>
      </c>
      <c r="M928" s="284" t="inlineStr">
        <is>
          <t>AUS</t>
        </is>
      </c>
      <c r="N928" s="699">
        <f>_xlfn.LET(_xlpm.d,_xlfn.XLOOKUP(L928,'[1]Birth Dates'!$A:$A,'[1]Birth Dates'!$B:$B,"",0),IF(_xlpm.d=0,"",_xlpm.d))</f>
        <v/>
      </c>
      <c r="O928" s="284">
        <f>IF(OR(N928="",A928="",NOT(ISNUMBER(N928)),N928&gt;A928),"",DATEDIF(N928,A928,"Y")&amp;" years, "&amp;DATEDIF(N928,A928,"YM")&amp;" months, "&amp;DATEDIF(N928,A928,"MD")&amp;" days")</f>
        <v/>
      </c>
      <c r="P928" s="284" t="inlineStr">
        <is>
          <t>Rudi Dahlhauser</t>
        </is>
      </c>
      <c r="Q928" s="284" t="inlineStr">
        <is>
          <t>DEU</t>
        </is>
      </c>
      <c r="R928" s="699">
        <f>_xlfn.LET(_xlpm.d,_xlfn.XLOOKUP(P928,'[1]Birth Dates'!$A:$A,'[1]Birth Dates'!$B:$B,"",0),IF(_xlpm.d=0,"",_xlpm.d))</f>
        <v/>
      </c>
      <c r="S928" s="284">
        <f>IF(OR(R928="",A928="",NOT(ISNUMBER(R928)),R928&gt;A928),"",DATEDIF(R928,A928,"Y")&amp;" years, "&amp;DATEDIF(R928,A928,"YM")&amp;" months, "&amp;DATEDIF(R928,A928,"MD")&amp;" days")</f>
        <v/>
      </c>
      <c r="T928" s="284" t="n"/>
      <c r="U928" s="284" t="n"/>
      <c r="V928" s="699">
        <f>_xlfn.LET(_xlpm.d,_xlfn.XLOOKUP(T928,'[1]Birth Dates'!$A:$A,'[1]Birth Dates'!$B:$B,"",0),IF(_xlpm.d=0,"",_xlpm.d))</f>
        <v/>
      </c>
      <c r="W928" s="284">
        <f>IF(OR(V928="",A928="",NOT(ISNUMBER(V928)),V928&gt;A928),"",DATEDIF(V928,A928,"Y")&amp;" years, "&amp;DATEDIF(V928,A928,"YM")&amp;" months, "&amp;DATEDIF(V928,A928,"MD")&amp;" days")</f>
        <v/>
      </c>
      <c r="X928" s="284" t="n"/>
      <c r="Y928" s="284" t="n"/>
      <c r="Z928" s="284" t="n"/>
      <c r="AA928" s="284" t="n"/>
      <c r="AB928" s="284" t="n">
        <v>50</v>
      </c>
      <c r="AC928" s="284" t="n"/>
      <c r="AD928" s="284" t="n"/>
      <c r="AE928" s="585" t="inlineStr">
        <is>
          <t>2:47.5000</t>
        </is>
      </c>
      <c r="AF928" s="418">
        <f>IF(OR(AE928="",AE928="",AE928=0),"",6.172/(AE928*24))</f>
        <v/>
      </c>
      <c r="AG928" s="289" t="n"/>
      <c r="AH928" s="585" t="inlineStr"/>
      <c r="AI928" s="418">
        <f>IF(OR(AH928="",AH928="",AH928=0),"",6.172/(AH928*24))</f>
        <v/>
      </c>
      <c r="AJ928" s="175">
        <f>IF(AND(ISNUMBER(AB928),ISNUMBER(AG928)),AB928-AG928,"")</f>
        <v/>
      </c>
      <c r="AK928" s="284" t="inlineStr">
        <is>
          <t>Fire</t>
        </is>
      </c>
      <c r="AL928" s="284" t="n">
        <v>62</v>
      </c>
      <c r="AM928" s="488" t="n"/>
      <c r="AN928" s="671">
        <f>IF(OR(AL928="",AM928="",AM928=0),"",AL928*6.172/(AM928*24))</f>
        <v/>
      </c>
      <c r="AO928" s="477">
        <f>IF(AND(AL928=AL927,AM928&lt;&gt;"",AM927&lt;&gt;""),AM928-AM927,"")</f>
        <v/>
      </c>
      <c r="AP928" s="284" t="n"/>
      <c r="AQ928" s="585" t="inlineStr"/>
      <c r="AR928" s="418">
        <f>IF(OR(AQ928="",AQ928="",AQ928=0),"",6.172/(AQ928*24))</f>
        <v/>
      </c>
      <c r="AS928" s="436">
        <f>IF(OR(NOT(ISNUMBER(C928)),NOT(ISNUMBER(AB928))),"",IF(AG928&lt;&gt;"",AG928,AB928)-C928)</f>
        <v/>
      </c>
      <c r="AT928" s="290" t="n"/>
      <c r="AU928" s="291">
        <f>IF($B928="","",TEXT($A928,"yyyymmdd")&amp;"_P"&amp;$C928&amp;"_C"&amp;$F928&amp;"_"&amp;TRIM(RIGHT(SUBSTITUTE(TRIM(SUBSTITUTE($L928,CHAR(160)," "))," ",REPT(" ",60)),60))&amp;IF($P928="","","-"&amp;TRIM(RIGHT(SUBSTITUTE(TRIM(SUBSTITUTE($P928,CHAR(160)," "))," ",REPT(" ",60)),60)))&amp;IF($T928="","","-"&amp;TRIM(RIGHT(SUBSTITUTE(TRIM(SUBSTITUTE($T928,CHAR(160)," "))," ",REPT(" ",60)),60)))&amp;".jpg")</f>
        <v/>
      </c>
    </row>
    <row r="929" ht="56" customHeight="1">
      <c r="A929" s="288" t="n">
        <v>28400</v>
      </c>
      <c r="B929" s="284" t="inlineStr">
        <is>
          <t>Hardie-Ferodo 1000 2 October, 1977</t>
        </is>
      </c>
      <c r="C929" s="284" t="inlineStr">
        <is>
          <t>DNF</t>
        </is>
      </c>
      <c r="D929" s="284" t="inlineStr">
        <is>
          <t>A - 3001cc – 6000cc</t>
        </is>
      </c>
      <c r="E929" s="284" t="n"/>
      <c r="F929" s="284" t="n">
        <v>29</v>
      </c>
      <c r="G929" s="284" t="inlineStr">
        <is>
          <t>Bond's Coats Patents</t>
        </is>
      </c>
      <c r="H929" s="284" t="n"/>
      <c r="I929" s="284" t="n"/>
      <c r="J929" s="284" t="inlineStr">
        <is>
          <t>Holden LX Torana SL/R 5000 A9X 4-Door</t>
        </is>
      </c>
      <c r="K929" s="284" t="inlineStr">
        <is>
          <t>5044 V8</t>
        </is>
      </c>
      <c r="L929" s="284" t="inlineStr">
        <is>
          <t>Graham Ryan</t>
        </is>
      </c>
      <c r="M929" s="284" t="inlineStr">
        <is>
          <t>AUS</t>
        </is>
      </c>
      <c r="N929" s="699">
        <f>_xlfn.LET(_xlpm.d,_xlfn.XLOOKUP(L929,'[1]Birth Dates'!$A:$A,'[1]Birth Dates'!$B:$B,"",0),IF(_xlpm.d=0,"",_xlpm.d))</f>
        <v/>
      </c>
      <c r="O929" s="284">
        <f>IF(OR(N929="",A929="",NOT(ISNUMBER(N929)),N929&gt;A929),"",DATEDIF(N929,A929,"Y")&amp;" years, "&amp;DATEDIF(N929,A929,"YM")&amp;" months, "&amp;DATEDIF(N929,A929,"MD")&amp;" days")</f>
        <v/>
      </c>
      <c r="P929" s="284" t="inlineStr">
        <is>
          <t>Phillip Arnull</t>
        </is>
      </c>
      <c r="Q929" s="284" t="inlineStr">
        <is>
          <t>AUS</t>
        </is>
      </c>
      <c r="R929" s="699">
        <f>_xlfn.LET(_xlpm.d,_xlfn.XLOOKUP(P929,'[1]Birth Dates'!$A:$A,'[1]Birth Dates'!$B:$B,"",0),IF(_xlpm.d=0,"",_xlpm.d))</f>
        <v/>
      </c>
      <c r="S929" s="284">
        <f>IF(OR(R929="",A929="",NOT(ISNUMBER(R929)),R929&gt;A929),"",DATEDIF(R929,A929,"Y")&amp;" years, "&amp;DATEDIF(R929,A929,"YM")&amp;" months, "&amp;DATEDIF(R929,A929,"MD")&amp;" days")</f>
        <v/>
      </c>
      <c r="T929" s="284" t="n"/>
      <c r="U929" s="284" t="n"/>
      <c r="V929" s="699">
        <f>_xlfn.LET(_xlpm.d,_xlfn.XLOOKUP(T929,'[1]Birth Dates'!$A:$A,'[1]Birth Dates'!$B:$B,"",0),IF(_xlpm.d=0,"",_xlpm.d))</f>
        <v/>
      </c>
      <c r="W929" s="284">
        <f>IF(OR(V929="",A929="",NOT(ISNUMBER(V929)),V929&gt;A929),"",DATEDIF(V929,A929,"Y")&amp;" years, "&amp;DATEDIF(V929,A929,"YM")&amp;" months, "&amp;DATEDIF(V929,A929,"MD")&amp;" days")</f>
        <v/>
      </c>
      <c r="X929" s="284" t="n"/>
      <c r="Y929" s="284" t="n"/>
      <c r="Z929" s="284" t="n"/>
      <c r="AA929" s="284" t="n"/>
      <c r="AB929" s="284" t="n">
        <v>23</v>
      </c>
      <c r="AC929" s="284" t="n"/>
      <c r="AD929" s="284" t="n"/>
      <c r="AE929" s="585" t="inlineStr">
        <is>
          <t>2:32.9000</t>
        </is>
      </c>
      <c r="AF929" s="418">
        <f>IF(OR(AE929="",AE929="",AE929=0),"",6.172/(AE929*24))</f>
        <v/>
      </c>
      <c r="AG929" s="289" t="n"/>
      <c r="AH929" s="585" t="inlineStr"/>
      <c r="AI929" s="418">
        <f>IF(OR(AH929="",AH929="",AH929=0),"",6.172/(AH929*24))</f>
        <v/>
      </c>
      <c r="AJ929" s="175">
        <f>IF(AND(ISNUMBER(AB929),ISNUMBER(AG929)),AB929-AG929,"")</f>
        <v/>
      </c>
      <c r="AK929" s="284" t="inlineStr">
        <is>
          <t>Camshaft</t>
        </is>
      </c>
      <c r="AL929" s="284" t="n">
        <v>57</v>
      </c>
      <c r="AM929" s="488" t="n"/>
      <c r="AN929" s="671">
        <f>IF(OR(AL929="",AM929="",AM929=0),"",AL929*6.172/(AM929*24))</f>
        <v/>
      </c>
      <c r="AO929" s="477">
        <f>IF(AND(AL929=AL928,AM929&lt;&gt;"",AM928&lt;&gt;""),AM929-AM928,"")</f>
        <v/>
      </c>
      <c r="AP929" s="284" t="n"/>
      <c r="AQ929" s="585" t="inlineStr"/>
      <c r="AR929" s="418">
        <f>IF(OR(AQ929="",AQ929="",AQ929=0),"",6.172/(AQ929*24))</f>
        <v/>
      </c>
      <c r="AS929" s="436">
        <f>IF(OR(NOT(ISNUMBER(C929)),NOT(ISNUMBER(AB929))),"",IF(AG929&lt;&gt;"",AG929,AB929)-C929)</f>
        <v/>
      </c>
      <c r="AT929" s="290" t="n"/>
      <c r="AU929" s="291">
        <f>IF($B929="","",TEXT($A929,"yyyymmdd")&amp;"_P"&amp;$C929&amp;"_C"&amp;$F929&amp;"_"&amp;TRIM(RIGHT(SUBSTITUTE(TRIM(SUBSTITUTE($L929,CHAR(160)," "))," ",REPT(" ",60)),60))&amp;IF($P929="","","-"&amp;TRIM(RIGHT(SUBSTITUTE(TRIM(SUBSTITUTE($P929,CHAR(160)," "))," ",REPT(" ",60)),60)))&amp;IF($T929="","","-"&amp;TRIM(RIGHT(SUBSTITUTE(TRIM(SUBSTITUTE($T929,CHAR(160)," "))," ",REPT(" ",60)),60)))&amp;".jpg")</f>
        <v/>
      </c>
    </row>
    <row r="930" ht="56" customHeight="1">
      <c r="A930" s="288" t="n">
        <v>28400</v>
      </c>
      <c r="B930" s="284" t="inlineStr">
        <is>
          <t>Hardie-Ferodo 1000 2 October, 1977</t>
        </is>
      </c>
      <c r="C930" s="284" t="inlineStr">
        <is>
          <t>DNF</t>
        </is>
      </c>
      <c r="D930" s="284" t="inlineStr">
        <is>
          <t>A - 3001cc – 6000cc</t>
        </is>
      </c>
      <c r="E930" s="284" t="n"/>
      <c r="F930" s="284" t="n">
        <v>10</v>
      </c>
      <c r="G930" s="284" t="inlineStr">
        <is>
          <t>Melford Motors</t>
        </is>
      </c>
      <c r="H930" s="284" t="n"/>
      <c r="I930" s="284" t="n"/>
      <c r="J930" s="284" t="inlineStr">
        <is>
          <t>Ford Falcon XB GT Hardtop</t>
        </is>
      </c>
      <c r="K930" s="284" t="inlineStr">
        <is>
          <t>5760 V8</t>
        </is>
      </c>
      <c r="L930" s="284" t="inlineStr">
        <is>
          <t>Jim Richards</t>
        </is>
      </c>
      <c r="M930" s="284" t="inlineStr">
        <is>
          <t>NZL</t>
        </is>
      </c>
      <c r="N930" s="699">
        <f>_xlfn.LET(_xlpm.d,_xlfn.XLOOKUP(L930,'[1]Birth Dates'!$A:$A,'[1]Birth Dates'!$B:$B,"",0),IF(_xlpm.d=0,"",_xlpm.d))</f>
        <v/>
      </c>
      <c r="O930" s="284">
        <f>IF(OR(N930="",A930="",NOT(ISNUMBER(N930)),N930&gt;A930),"",DATEDIF(N930,A930,"Y")&amp;" years, "&amp;DATEDIF(N930,A930,"YM")&amp;" months, "&amp;DATEDIF(N930,A930,"MD")&amp;" days")</f>
        <v/>
      </c>
      <c r="P930" s="284" t="inlineStr">
        <is>
          <t>Rod Coppins</t>
        </is>
      </c>
      <c r="Q930" s="284" t="inlineStr">
        <is>
          <t>NZL</t>
        </is>
      </c>
      <c r="R930" s="699">
        <f>_xlfn.LET(_xlpm.d,_xlfn.XLOOKUP(P930,'[1]Birth Dates'!$A:$A,'[1]Birth Dates'!$B:$B,"",0),IF(_xlpm.d=0,"",_xlpm.d))</f>
        <v/>
      </c>
      <c r="S930" s="284">
        <f>IF(OR(R930="",A930="",NOT(ISNUMBER(R930)),R930&gt;A930),"",DATEDIF(R930,A930,"Y")&amp;" years, "&amp;DATEDIF(R930,A930,"YM")&amp;" months, "&amp;DATEDIF(R930,A930,"MD")&amp;" days")</f>
        <v/>
      </c>
      <c r="T930" s="284" t="n"/>
      <c r="U930" s="284" t="n"/>
      <c r="V930" s="699">
        <f>_xlfn.LET(_xlpm.d,_xlfn.XLOOKUP(T930,'[1]Birth Dates'!$A:$A,'[1]Birth Dates'!$B:$B,"",0),IF(_xlpm.d=0,"",_xlpm.d))</f>
        <v/>
      </c>
      <c r="W930" s="284">
        <f>IF(OR(V930="",A930="",NOT(ISNUMBER(V930)),V930&gt;A930),"",DATEDIF(V930,A930,"Y")&amp;" years, "&amp;DATEDIF(V930,A930,"YM")&amp;" months, "&amp;DATEDIF(V930,A930,"MD")&amp;" days")</f>
        <v/>
      </c>
      <c r="X930" s="284" t="n"/>
      <c r="Y930" s="284" t="n"/>
      <c r="Z930" s="284" t="n"/>
      <c r="AA930" s="284" t="n"/>
      <c r="AB930" s="284" t="n">
        <v>6</v>
      </c>
      <c r="AC930" s="284" t="n"/>
      <c r="AD930" s="284" t="n"/>
      <c r="AE930" s="585" t="inlineStr">
        <is>
          <t>2:26.0000</t>
        </is>
      </c>
      <c r="AF930" s="418">
        <f>IF(OR(AE930="",AE930="",AE930=0),"",6.172/(AE930*24))</f>
        <v/>
      </c>
      <c r="AG930" s="289" t="n"/>
      <c r="AH930" s="585" t="inlineStr"/>
      <c r="AI930" s="418">
        <f>IF(OR(AH930="",AH930="",AH930=0),"",6.172/(AH930*24))</f>
        <v/>
      </c>
      <c r="AJ930" s="175">
        <f>IF(AND(ISNUMBER(AB930),ISNUMBER(AG930)),AB930-AG930,"")</f>
        <v/>
      </c>
      <c r="AK930" s="284" t="inlineStr">
        <is>
          <t>Engine</t>
        </is>
      </c>
      <c r="AL930" s="284" t="n">
        <v>53</v>
      </c>
      <c r="AM930" s="488" t="n"/>
      <c r="AN930" s="671">
        <f>IF(OR(AL930="",AM930="",AM930=0),"",AL930*6.172/(AM930*24))</f>
        <v/>
      </c>
      <c r="AO930" s="477">
        <f>IF(AND(AL930=AL929,AM930&lt;&gt;"",AM929&lt;&gt;""),AM930-AM929,"")</f>
        <v/>
      </c>
      <c r="AP930" s="284" t="n"/>
      <c r="AQ930" s="585" t="inlineStr"/>
      <c r="AR930" s="418">
        <f>IF(OR(AQ930="",AQ930="",AQ930=0),"",6.172/(AQ930*24))</f>
        <v/>
      </c>
      <c r="AS930" s="436">
        <f>IF(OR(NOT(ISNUMBER(C930)),NOT(ISNUMBER(AB930))),"",IF(AG930&lt;&gt;"",AG930,AB930)-C930)</f>
        <v/>
      </c>
      <c r="AT930" s="290" t="n"/>
      <c r="AU930" s="291">
        <f>IF($B930="","",TEXT($A930,"yyyymmdd")&amp;"_P"&amp;$C930&amp;"_C"&amp;$F930&amp;"_"&amp;TRIM(RIGHT(SUBSTITUTE(TRIM(SUBSTITUTE($L930,CHAR(160)," "))," ",REPT(" ",60)),60))&amp;IF($P930="","","-"&amp;TRIM(RIGHT(SUBSTITUTE(TRIM(SUBSTITUTE($P930,CHAR(160)," "))," ",REPT(" ",60)),60)))&amp;IF($T930="","","-"&amp;TRIM(RIGHT(SUBSTITUTE(TRIM(SUBSTITUTE($T930,CHAR(160)," "))," ",REPT(" ",60)),60)))&amp;".jpg")</f>
        <v/>
      </c>
    </row>
    <row r="931" ht="42" customHeight="1">
      <c r="A931" s="288" t="n">
        <v>28400</v>
      </c>
      <c r="B931" s="284" t="inlineStr">
        <is>
          <t>Hardie-Ferodo 1000 2 October, 1977</t>
        </is>
      </c>
      <c r="C931" s="284" t="inlineStr">
        <is>
          <t>DNF</t>
        </is>
      </c>
      <c r="D931" s="284" t="inlineStr">
        <is>
          <t>C- Up to 2000cc</t>
        </is>
      </c>
      <c r="E931" s="284" t="n"/>
      <c r="F931" s="284" t="n">
        <v>54</v>
      </c>
      <c r="G931" s="284" t="inlineStr">
        <is>
          <t>Nev Ham Pty Ltd</t>
        </is>
      </c>
      <c r="H931" s="284" t="n"/>
      <c r="I931" s="284" t="n"/>
      <c r="J931" s="284" t="inlineStr">
        <is>
          <t>Ford Escort RS2000 Mk.II</t>
        </is>
      </c>
      <c r="K931" s="284" t="inlineStr">
        <is>
          <t>1993 L4</t>
        </is>
      </c>
      <c r="L931" s="284" t="inlineStr">
        <is>
          <t>Rod Morris</t>
        </is>
      </c>
      <c r="M931" s="284" t="inlineStr">
        <is>
          <t>AUS</t>
        </is>
      </c>
      <c r="N931" s="699">
        <f>_xlfn.LET(_xlpm.d,_xlfn.XLOOKUP(L931,'[1]Birth Dates'!$A:$A,'[1]Birth Dates'!$B:$B,"",0),IF(_xlpm.d=0,"",_xlpm.d))</f>
        <v/>
      </c>
      <c r="O931" s="284">
        <f>IF(OR(N931="",A931="",NOT(ISNUMBER(N931)),N931&gt;A931),"",DATEDIF(N931,A931,"Y")&amp;" years, "&amp;DATEDIF(N931,A931,"YM")&amp;" months, "&amp;DATEDIF(N931,A931,"MD")&amp;" days")</f>
        <v/>
      </c>
      <c r="P931" s="284" t="inlineStr">
        <is>
          <t>Paul Gulson</t>
        </is>
      </c>
      <c r="Q931" s="284" t="inlineStr">
        <is>
          <t>AUS</t>
        </is>
      </c>
      <c r="R931" s="699">
        <f>_xlfn.LET(_xlpm.d,_xlfn.XLOOKUP(P931,'[1]Birth Dates'!$A:$A,'[1]Birth Dates'!$B:$B,"",0),IF(_xlpm.d=0,"",_xlpm.d))</f>
        <v/>
      </c>
      <c r="S931" s="284">
        <f>IF(OR(R931="",A931="",NOT(ISNUMBER(R931)),R931&gt;A931),"",DATEDIF(R931,A931,"Y")&amp;" years, "&amp;DATEDIF(R931,A931,"YM")&amp;" months, "&amp;DATEDIF(R931,A931,"MD")&amp;" days")</f>
        <v/>
      </c>
      <c r="T931" s="284" t="n"/>
      <c r="U931" s="284" t="n"/>
      <c r="V931" s="699">
        <f>_xlfn.LET(_xlpm.d,_xlfn.XLOOKUP(T931,'[1]Birth Dates'!$A:$A,'[1]Birth Dates'!$B:$B,"",0),IF(_xlpm.d=0,"",_xlpm.d))</f>
        <v/>
      </c>
      <c r="W931" s="284">
        <f>IF(OR(V931="",A931="",NOT(ISNUMBER(V931)),V931&gt;A931),"",DATEDIF(V931,A931,"Y")&amp;" years, "&amp;DATEDIF(V931,A931,"YM")&amp;" months, "&amp;DATEDIF(V931,A931,"MD")&amp;" days")</f>
        <v/>
      </c>
      <c r="X931" s="284" t="n"/>
      <c r="Y931" s="284" t="n"/>
      <c r="Z931" s="284" t="n"/>
      <c r="AA931" s="284" t="n"/>
      <c r="AB931" s="284" t="n">
        <v>54</v>
      </c>
      <c r="AC931" s="284" t="n"/>
      <c r="AD931" s="284" t="n"/>
      <c r="AE931" s="585" t="inlineStr">
        <is>
          <t>2:49.0000</t>
        </is>
      </c>
      <c r="AF931" s="418">
        <f>IF(OR(AE931="",AE931="",AE931=0),"",6.172/(AE931*24))</f>
        <v/>
      </c>
      <c r="AG931" s="289" t="n"/>
      <c r="AH931" s="585" t="inlineStr"/>
      <c r="AI931" s="418">
        <f>IF(OR(AH931="",AH931="",AH931=0),"",6.172/(AH931*24))</f>
        <v/>
      </c>
      <c r="AJ931" s="175">
        <f>IF(AND(ISNUMBER(AB931),ISNUMBER(AG931)),AB931-AG931,"")</f>
        <v/>
      </c>
      <c r="AK931" s="284" t="inlineStr">
        <is>
          <t>Insufficent Laps</t>
        </is>
      </c>
      <c r="AL931" s="284" t="n">
        <v>46</v>
      </c>
      <c r="AM931" s="488" t="n"/>
      <c r="AN931" s="671">
        <f>IF(OR(AL931="",AM931="",AM931=0),"",AL931*6.172/(AM931*24))</f>
        <v/>
      </c>
      <c r="AO931" s="477">
        <f>IF(AND(AL931=AL930,AM931&lt;&gt;"",AM930&lt;&gt;""),AM931-AM930,"")</f>
        <v/>
      </c>
      <c r="AP931" s="284" t="n"/>
      <c r="AQ931" s="585" t="inlineStr"/>
      <c r="AR931" s="418">
        <f>IF(OR(AQ931="",AQ931="",AQ931=0),"",6.172/(AQ931*24))</f>
        <v/>
      </c>
      <c r="AS931" s="436">
        <f>IF(OR(NOT(ISNUMBER(C931)),NOT(ISNUMBER(AB931))),"",IF(AG931&lt;&gt;"",AG931,AB931)-C931)</f>
        <v/>
      </c>
      <c r="AT931" s="290" t="n"/>
      <c r="AU931" s="291">
        <f>IF($B931="","",TEXT($A931,"yyyymmdd")&amp;"_P"&amp;$C931&amp;"_C"&amp;$F931&amp;"_"&amp;TRIM(RIGHT(SUBSTITUTE(TRIM(SUBSTITUTE($L931,CHAR(160)," "))," ",REPT(" ",60)),60))&amp;IF($P931="","","-"&amp;TRIM(RIGHT(SUBSTITUTE(TRIM(SUBSTITUTE($P931,CHAR(160)," "))," ",REPT(" ",60)),60)))&amp;IF($T931="","","-"&amp;TRIM(RIGHT(SUBSTITUTE(TRIM(SUBSTITUTE($T931,CHAR(160)," "))," ",REPT(" ",60)),60)))&amp;".jpg")</f>
        <v/>
      </c>
    </row>
    <row r="932" ht="56" customHeight="1">
      <c r="A932" s="288" t="n">
        <v>28400</v>
      </c>
      <c r="B932" s="284" t="inlineStr">
        <is>
          <t>Hardie-Ferodo 1000 2 October, 1977</t>
        </is>
      </c>
      <c r="C932" s="284" t="inlineStr">
        <is>
          <t>DNF</t>
        </is>
      </c>
      <c r="D932" s="284" t="inlineStr">
        <is>
          <t>B - 2001cc – 3000cc</t>
        </is>
      </c>
      <c r="E932" s="284" t="n"/>
      <c r="F932" s="284" t="n">
        <v>36</v>
      </c>
      <c r="G932" s="284" t="inlineStr">
        <is>
          <t>Les Grose</t>
        </is>
      </c>
      <c r="H932" s="284" t="n"/>
      <c r="I932" s="284" t="n"/>
      <c r="J932" s="284" t="inlineStr">
        <is>
          <t>Ford Capri Mk.I</t>
        </is>
      </c>
      <c r="K932" s="284" t="inlineStr">
        <is>
          <t>2993 V6</t>
        </is>
      </c>
      <c r="L932" s="284" t="inlineStr">
        <is>
          <t>Bill Stanley</t>
        </is>
      </c>
      <c r="M932" s="284" t="inlineStr">
        <is>
          <t>AUS</t>
        </is>
      </c>
      <c r="N932" s="699">
        <f>_xlfn.LET(_xlpm.d,_xlfn.XLOOKUP(L932,'[1]Birth Dates'!$A:$A,'[1]Birth Dates'!$B:$B,"",0),IF(_xlpm.d=0,"",_xlpm.d))</f>
        <v/>
      </c>
      <c r="O932" s="284">
        <f>IF(OR(N932="",A932="",NOT(ISNUMBER(N932)),N932&gt;A932),"",DATEDIF(N932,A932,"Y")&amp;" years, "&amp;DATEDIF(N932,A932,"YM")&amp;" months, "&amp;DATEDIF(N932,A932,"MD")&amp;" days")</f>
        <v/>
      </c>
      <c r="P932" s="284" t="inlineStr">
        <is>
          <t>Les Grose</t>
        </is>
      </c>
      <c r="Q932" s="284" t="inlineStr">
        <is>
          <t>AUS</t>
        </is>
      </c>
      <c r="R932" s="699">
        <f>_xlfn.LET(_xlpm.d,_xlfn.XLOOKUP(P932,'[1]Birth Dates'!$A:$A,'[1]Birth Dates'!$B:$B,"",0),IF(_xlpm.d=0,"",_xlpm.d))</f>
        <v/>
      </c>
      <c r="S932" s="284">
        <f>IF(OR(R932="",A932="",NOT(ISNUMBER(R932)),R932&gt;A932),"",DATEDIF(R932,A932,"Y")&amp;" years, "&amp;DATEDIF(R932,A932,"YM")&amp;" months, "&amp;DATEDIF(R932,A932,"MD")&amp;" days")</f>
        <v/>
      </c>
      <c r="T932" s="284" t="n"/>
      <c r="U932" s="284" t="n"/>
      <c r="V932" s="699">
        <f>_xlfn.LET(_xlpm.d,_xlfn.XLOOKUP(T932,'[1]Birth Dates'!$A:$A,'[1]Birth Dates'!$B:$B,"",0),IF(_xlpm.d=0,"",_xlpm.d))</f>
        <v/>
      </c>
      <c r="W932" s="284">
        <f>IF(OR(V932="",A932="",NOT(ISNUMBER(V932)),V932&gt;A932),"",DATEDIF(V932,A932,"Y")&amp;" years, "&amp;DATEDIF(V932,A932,"YM")&amp;" months, "&amp;DATEDIF(V932,A932,"MD")&amp;" days")</f>
        <v/>
      </c>
      <c r="X932" s="284" t="n"/>
      <c r="Y932" s="284" t="n"/>
      <c r="Z932" s="284" t="n"/>
      <c r="AA932" s="284" t="n"/>
      <c r="AB932" s="284" t="n">
        <v>33</v>
      </c>
      <c r="AC932" s="284" t="n"/>
      <c r="AD932" s="284" t="n"/>
      <c r="AE932" s="585" t="inlineStr">
        <is>
          <t>2:40.5000</t>
        </is>
      </c>
      <c r="AF932" s="418">
        <f>IF(OR(AE932="",AE932="",AE932=0),"",6.172/(AE932*24))</f>
        <v/>
      </c>
      <c r="AG932" s="289" t="n"/>
      <c r="AH932" s="585" t="inlineStr"/>
      <c r="AI932" s="418">
        <f>IF(OR(AH932="",AH932="",AH932=0),"",6.172/(AH932*24))</f>
        <v/>
      </c>
      <c r="AJ932" s="175">
        <f>IF(AND(ISNUMBER(AB932),ISNUMBER(AG932)),AB932-AG932,"")</f>
        <v/>
      </c>
      <c r="AK932" s="284" t="inlineStr">
        <is>
          <t>Transmission</t>
        </is>
      </c>
      <c r="AL932" s="284" t="n">
        <v>46</v>
      </c>
      <c r="AM932" s="488" t="n"/>
      <c r="AN932" s="671">
        <f>IF(OR(AL932="",AM932="",AM932=0),"",AL932*6.172/(AM932*24))</f>
        <v/>
      </c>
      <c r="AO932" s="477">
        <f>IF(AND(AL932=AL931,AM932&lt;&gt;"",AM931&lt;&gt;""),AM932-AM931,"")</f>
        <v/>
      </c>
      <c r="AP932" s="284" t="n"/>
      <c r="AQ932" s="585" t="inlineStr"/>
      <c r="AR932" s="418">
        <f>IF(OR(AQ932="",AQ932="",AQ932=0),"",6.172/(AQ932*24))</f>
        <v/>
      </c>
      <c r="AS932" s="436">
        <f>IF(OR(NOT(ISNUMBER(C932)),NOT(ISNUMBER(AB932))),"",IF(AG932&lt;&gt;"",AG932,AB932)-C932)</f>
        <v/>
      </c>
      <c r="AT932" s="290" t="n"/>
      <c r="AU932" s="291">
        <f>IF($B932="","",TEXT($A932,"yyyymmdd")&amp;"_P"&amp;$C932&amp;"_C"&amp;$F932&amp;"_"&amp;TRIM(RIGHT(SUBSTITUTE(TRIM(SUBSTITUTE($L932,CHAR(160)," "))," ",REPT(" ",60)),60))&amp;IF($P932="","","-"&amp;TRIM(RIGHT(SUBSTITUTE(TRIM(SUBSTITUTE($P932,CHAR(160)," "))," ",REPT(" ",60)),60)))&amp;IF($T932="","","-"&amp;TRIM(RIGHT(SUBSTITUTE(TRIM(SUBSTITUTE($T932,CHAR(160)," "))," ",REPT(" ",60)),60)))&amp;".jpg")</f>
        <v/>
      </c>
    </row>
    <row r="933" ht="56" customHeight="1">
      <c r="A933" s="288" t="n">
        <v>28400</v>
      </c>
      <c r="B933" s="284" t="inlineStr">
        <is>
          <t>Hardie-Ferodo 1000 2 October, 1977</t>
        </is>
      </c>
      <c r="C933" s="284" t="inlineStr">
        <is>
          <t>DNF</t>
        </is>
      </c>
      <c r="D933" s="284" t="inlineStr">
        <is>
          <t>B - 2001cc – 3000cc</t>
        </is>
      </c>
      <c r="E933" s="284" t="n"/>
      <c r="F933" s="284" t="n">
        <v>37</v>
      </c>
      <c r="G933" s="284" t="inlineStr">
        <is>
          <t>Lakis Manticas</t>
        </is>
      </c>
      <c r="H933" s="284" t="n"/>
      <c r="I933" s="284" t="n"/>
      <c r="J933" s="284" t="inlineStr">
        <is>
          <t>Ford Capri RS3100 Mk.I</t>
        </is>
      </c>
      <c r="K933" s="284" t="inlineStr">
        <is>
          <t>2993 V6</t>
        </is>
      </c>
      <c r="L933" s="284" t="inlineStr">
        <is>
          <t>Graham Moore</t>
        </is>
      </c>
      <c r="M933" s="284" t="inlineStr">
        <is>
          <t>AUS</t>
        </is>
      </c>
      <c r="N933" s="699">
        <f>_xlfn.LET(_xlpm.d,_xlfn.XLOOKUP(L933,'[1]Birth Dates'!$A:$A,'[1]Birth Dates'!$B:$B,"",0),IF(_xlpm.d=0,"",_xlpm.d))</f>
        <v/>
      </c>
      <c r="O933" s="284">
        <f>IF(OR(N933="",A933="",NOT(ISNUMBER(N933)),N933&gt;A933),"",DATEDIF(N933,A933,"Y")&amp;" years, "&amp;DATEDIF(N933,A933,"YM")&amp;" months, "&amp;DATEDIF(N933,A933,"MD")&amp;" days")</f>
        <v/>
      </c>
      <c r="P933" s="284" t="inlineStr">
        <is>
          <t>Lakis Manticas</t>
        </is>
      </c>
      <c r="Q933" s="284" t="inlineStr">
        <is>
          <t>AUS</t>
        </is>
      </c>
      <c r="R933" s="699">
        <f>_xlfn.LET(_xlpm.d,_xlfn.XLOOKUP(P933,'[1]Birth Dates'!$A:$A,'[1]Birth Dates'!$B:$B,"",0),IF(_xlpm.d=0,"",_xlpm.d))</f>
        <v/>
      </c>
      <c r="S933" s="284">
        <f>IF(OR(R933="",A933="",NOT(ISNUMBER(R933)),R933&gt;A933),"",DATEDIF(R933,A933,"Y")&amp;" years, "&amp;DATEDIF(R933,A933,"YM")&amp;" months, "&amp;DATEDIF(R933,A933,"MD")&amp;" days")</f>
        <v/>
      </c>
      <c r="T933" s="284" t="n"/>
      <c r="U933" s="284" t="n"/>
      <c r="V933" s="699">
        <f>_xlfn.LET(_xlpm.d,_xlfn.XLOOKUP(T933,'[1]Birth Dates'!$A:$A,'[1]Birth Dates'!$B:$B,"",0),IF(_xlpm.d=0,"",_xlpm.d))</f>
        <v/>
      </c>
      <c r="W933" s="284">
        <f>IF(OR(V933="",A933="",NOT(ISNUMBER(V933)),V933&gt;A933),"",DATEDIF(V933,A933,"Y")&amp;" years, "&amp;DATEDIF(V933,A933,"YM")&amp;" months, "&amp;DATEDIF(V933,A933,"MD")&amp;" days")</f>
        <v/>
      </c>
      <c r="X933" s="284" t="n"/>
      <c r="Y933" s="284" t="n"/>
      <c r="Z933" s="284" t="n"/>
      <c r="AA933" s="284" t="n"/>
      <c r="AB933" s="284" t="n">
        <v>28</v>
      </c>
      <c r="AC933" s="284" t="n"/>
      <c r="AD933" s="284" t="n"/>
      <c r="AE933" s="585" t="inlineStr">
        <is>
          <t>2:38.4000</t>
        </is>
      </c>
      <c r="AF933" s="418">
        <f>IF(OR(AE933="",AE933="",AE933=0),"",6.172/(AE933*24))</f>
        <v/>
      </c>
      <c r="AG933" s="289" t="n"/>
      <c r="AH933" s="585" t="inlineStr"/>
      <c r="AI933" s="418">
        <f>IF(OR(AH933="",AH933="",AH933=0),"",6.172/(AH933*24))</f>
        <v/>
      </c>
      <c r="AJ933" s="175">
        <f>IF(AND(ISNUMBER(AB933),ISNUMBER(AG933)),AB933-AG933,"")</f>
        <v/>
      </c>
      <c r="AK933" s="284" t="inlineStr">
        <is>
          <t>Electrical</t>
        </is>
      </c>
      <c r="AL933" s="284" t="n">
        <v>46</v>
      </c>
      <c r="AM933" s="488" t="n"/>
      <c r="AN933" s="671">
        <f>IF(OR(AL933="",AM933="",AM933=0),"",AL933*6.172/(AM933*24))</f>
        <v/>
      </c>
      <c r="AO933" s="477">
        <f>IF(AND(AL933=AL932,AM933&lt;&gt;"",AM932&lt;&gt;""),AM933-AM932,"")</f>
        <v/>
      </c>
      <c r="AP933" s="284" t="n"/>
      <c r="AQ933" s="585" t="inlineStr"/>
      <c r="AR933" s="418">
        <f>IF(OR(AQ933="",AQ933="",AQ933=0),"",6.172/(AQ933*24))</f>
        <v/>
      </c>
      <c r="AS933" s="436">
        <f>IF(OR(NOT(ISNUMBER(C933)),NOT(ISNUMBER(AB933))),"",IF(AG933&lt;&gt;"",AG933,AB933)-C933)</f>
        <v/>
      </c>
      <c r="AT933" s="290" t="n"/>
      <c r="AU933" s="291">
        <f>IF($B933="","",TEXT($A933,"yyyymmdd")&amp;"_P"&amp;$C933&amp;"_C"&amp;$F933&amp;"_"&amp;TRIM(RIGHT(SUBSTITUTE(TRIM(SUBSTITUTE($L933,CHAR(160)," "))," ",REPT(" ",60)),60))&amp;IF($P933="","","-"&amp;TRIM(RIGHT(SUBSTITUTE(TRIM(SUBSTITUTE($P933,CHAR(160)," "))," ",REPT(" ",60)),60)))&amp;IF($T933="","","-"&amp;TRIM(RIGHT(SUBSTITUTE(TRIM(SUBSTITUTE($T933,CHAR(160)," "))," ",REPT(" ",60)),60)))&amp;".jpg")</f>
        <v/>
      </c>
    </row>
    <row r="934" ht="56" customHeight="1">
      <c r="A934" s="288" t="n">
        <v>28400</v>
      </c>
      <c r="B934" s="284" t="inlineStr">
        <is>
          <t>Hardie-Ferodo 1000 2 October, 1977</t>
        </is>
      </c>
      <c r="C934" s="284" t="inlineStr">
        <is>
          <t>DNF</t>
        </is>
      </c>
      <c r="D934" s="284" t="inlineStr">
        <is>
          <t>A - 3001cc – 6000cc</t>
        </is>
      </c>
      <c r="E934" s="284" t="n"/>
      <c r="F934" s="284" t="n">
        <v>22</v>
      </c>
      <c r="G934" s="284" t="inlineStr">
        <is>
          <t>Pioneer Electronics</t>
        </is>
      </c>
      <c r="H934" s="284" t="n"/>
      <c r="I934" s="284" t="n"/>
      <c r="J934" s="284" t="inlineStr">
        <is>
          <t>Holden LX Torana SS A9X Hatchback</t>
        </is>
      </c>
      <c r="K934" s="284" t="inlineStr">
        <is>
          <t>5044 V8</t>
        </is>
      </c>
      <c r="L934" s="284" t="inlineStr">
        <is>
          <t>Warren Cullen</t>
        </is>
      </c>
      <c r="M934" s="284" t="inlineStr">
        <is>
          <t>AUS</t>
        </is>
      </c>
      <c r="N934" s="699">
        <f>_xlfn.LET(_xlpm.d,_xlfn.XLOOKUP(L934,'[1]Birth Dates'!$A:$A,'[1]Birth Dates'!$B:$B,"",0),IF(_xlpm.d=0,"",_xlpm.d))</f>
        <v/>
      </c>
      <c r="O934" s="284">
        <f>IF(OR(N934="",A934="",NOT(ISNUMBER(N934)),N934&gt;A934),"",DATEDIF(N934,A934,"Y")&amp;" years, "&amp;DATEDIF(N934,A934,"YM")&amp;" months, "&amp;DATEDIF(N934,A934,"MD")&amp;" days")</f>
        <v/>
      </c>
      <c r="P934" s="284" t="inlineStr">
        <is>
          <t>Brian Sampson</t>
        </is>
      </c>
      <c r="Q934" s="284" t="inlineStr">
        <is>
          <t>AUS</t>
        </is>
      </c>
      <c r="R934" s="699">
        <f>_xlfn.LET(_xlpm.d,_xlfn.XLOOKUP(P934,'[1]Birth Dates'!$A:$A,'[1]Birth Dates'!$B:$B,"",0),IF(_xlpm.d=0,"",_xlpm.d))</f>
        <v/>
      </c>
      <c r="S934" s="284">
        <f>IF(OR(R934="",A934="",NOT(ISNUMBER(R934)),R934&gt;A934),"",DATEDIF(R934,A934,"Y")&amp;" years, "&amp;DATEDIF(R934,A934,"YM")&amp;" months, "&amp;DATEDIF(R934,A934,"MD")&amp;" days")</f>
        <v/>
      </c>
      <c r="T934" s="284" t="n"/>
      <c r="U934" s="284" t="n"/>
      <c r="V934" s="699">
        <f>_xlfn.LET(_xlpm.d,_xlfn.XLOOKUP(T934,'[1]Birth Dates'!$A:$A,'[1]Birth Dates'!$B:$B,"",0),IF(_xlpm.d=0,"",_xlpm.d))</f>
        <v/>
      </c>
      <c r="W934" s="284">
        <f>IF(OR(V934="",A934="",NOT(ISNUMBER(V934)),V934&gt;A934),"",DATEDIF(V934,A934,"Y")&amp;" years, "&amp;DATEDIF(V934,A934,"YM")&amp;" months, "&amp;DATEDIF(V934,A934,"MD")&amp;" days")</f>
        <v/>
      </c>
      <c r="X934" s="284" t="n"/>
      <c r="Y934" s="284" t="n"/>
      <c r="Z934" s="284" t="n"/>
      <c r="AA934" s="284" t="n"/>
      <c r="AB934" s="284" t="n">
        <v>24</v>
      </c>
      <c r="AC934" s="284" t="n"/>
      <c r="AD934" s="284" t="n"/>
      <c r="AE934" s="585" t="inlineStr">
        <is>
          <t>2:34.6000</t>
        </is>
      </c>
      <c r="AF934" s="418">
        <f>IF(OR(AE934="",AE934="",AE934=0),"",6.172/(AE934*24))</f>
        <v/>
      </c>
      <c r="AG934" s="289" t="n"/>
      <c r="AH934" s="585" t="inlineStr"/>
      <c r="AI934" s="418">
        <f>IF(OR(AH934="",AH934="",AH934=0),"",6.172/(AH934*24))</f>
        <v/>
      </c>
      <c r="AJ934" s="175">
        <f>IF(AND(ISNUMBER(AB934),ISNUMBER(AG934)),AB934-AG934,"")</f>
        <v/>
      </c>
      <c r="AK934" s="284" t="inlineStr">
        <is>
          <t>Fuel Pump</t>
        </is>
      </c>
      <c r="AL934" s="284" t="n">
        <v>39</v>
      </c>
      <c r="AM934" s="488" t="n"/>
      <c r="AN934" s="671">
        <f>IF(OR(AL934="",AM934="",AM934=0),"",AL934*6.172/(AM934*24))</f>
        <v/>
      </c>
      <c r="AO934" s="477">
        <f>IF(AND(AL934=AL933,AM934&lt;&gt;"",AM933&lt;&gt;""),AM934-AM933,"")</f>
        <v/>
      </c>
      <c r="AP934" s="284" t="n"/>
      <c r="AQ934" s="585" t="inlineStr"/>
      <c r="AR934" s="418">
        <f>IF(OR(AQ934="",AQ934="",AQ934=0),"",6.172/(AQ934*24))</f>
        <v/>
      </c>
      <c r="AS934" s="436">
        <f>IF(OR(NOT(ISNUMBER(C934)),NOT(ISNUMBER(AB934))),"",IF(AG934&lt;&gt;"",AG934,AB934)-C934)</f>
        <v/>
      </c>
      <c r="AT934" s="290" t="n"/>
      <c r="AU934" s="291">
        <f>IF($B934="","",TEXT($A934,"yyyymmdd")&amp;"_P"&amp;$C934&amp;"_C"&amp;$F934&amp;"_"&amp;TRIM(RIGHT(SUBSTITUTE(TRIM(SUBSTITUTE($L934,CHAR(160)," "))," ",REPT(" ",60)),60))&amp;IF($P934="","","-"&amp;TRIM(RIGHT(SUBSTITUTE(TRIM(SUBSTITUTE($P934,CHAR(160)," "))," ",REPT(" ",60)),60)))&amp;IF($T934="","","-"&amp;TRIM(RIGHT(SUBSTITUTE(TRIM(SUBSTITUTE($T934,CHAR(160)," "))," ",REPT(" ",60)),60)))&amp;".jpg")</f>
        <v/>
      </c>
    </row>
    <row r="935" ht="56" customHeight="1">
      <c r="A935" s="288" t="n">
        <v>28400</v>
      </c>
      <c r="B935" s="284" t="inlineStr">
        <is>
          <t>Hardie-Ferodo 1000 2 October, 1977</t>
        </is>
      </c>
      <c r="C935" s="284" t="inlineStr">
        <is>
          <t>DNF</t>
        </is>
      </c>
      <c r="D935" s="284" t="inlineStr">
        <is>
          <t>A - 3001cc – 6000cc</t>
        </is>
      </c>
      <c r="E935" s="284" t="n"/>
      <c r="F935" s="284" t="n">
        <v>18</v>
      </c>
      <c r="G935" s="284" t="inlineStr">
        <is>
          <t>Brian Wood Ford</t>
        </is>
      </c>
      <c r="H935" s="284" t="n"/>
      <c r="I935" s="284" t="n"/>
      <c r="J935" s="284" t="inlineStr">
        <is>
          <t>Ford Falcon XC GS500 Hardtop</t>
        </is>
      </c>
      <c r="K935" s="284" t="inlineStr">
        <is>
          <t>5760 V8</t>
        </is>
      </c>
      <c r="L935" s="284" t="inlineStr">
        <is>
          <t>Murray Carter</t>
        </is>
      </c>
      <c r="M935" s="284" t="inlineStr">
        <is>
          <t>AUS</t>
        </is>
      </c>
      <c r="N935" s="699">
        <f>_xlfn.LET(_xlpm.d,_xlfn.XLOOKUP(L935,'[1]Birth Dates'!$A:$A,'[1]Birth Dates'!$B:$B,"",0),IF(_xlpm.d=0,"",_xlpm.d))</f>
        <v/>
      </c>
      <c r="O935" s="284">
        <f>IF(OR(N935="",A935="",NOT(ISNUMBER(N935)),N935&gt;A935),"",DATEDIF(N935,A935,"Y")&amp;" years, "&amp;DATEDIF(N935,A935,"YM")&amp;" months, "&amp;DATEDIF(N935,A935,"MD")&amp;" days")</f>
        <v/>
      </c>
      <c r="P935" s="284" t="inlineStr">
        <is>
          <t>Bob Stevens</t>
        </is>
      </c>
      <c r="Q935" s="284" t="inlineStr">
        <is>
          <t>AUS</t>
        </is>
      </c>
      <c r="R935" s="699">
        <f>_xlfn.LET(_xlpm.d,_xlfn.XLOOKUP(P935,'[1]Birth Dates'!$A:$A,'[1]Birth Dates'!$B:$B,"",0),IF(_xlpm.d=0,"",_xlpm.d))</f>
        <v/>
      </c>
      <c r="S935" s="284">
        <f>IF(OR(R935="",A935="",NOT(ISNUMBER(R935)),R935&gt;A935),"",DATEDIF(R935,A935,"Y")&amp;" years, "&amp;DATEDIF(R935,A935,"YM")&amp;" months, "&amp;DATEDIF(R935,A935,"MD")&amp;" days")</f>
        <v/>
      </c>
      <c r="T935" s="284" t="n"/>
      <c r="U935" s="284" t="n"/>
      <c r="V935" s="699">
        <f>_xlfn.LET(_xlpm.d,_xlfn.XLOOKUP(T935,'[1]Birth Dates'!$A:$A,'[1]Birth Dates'!$B:$B,"",0),IF(_xlpm.d=0,"",_xlpm.d))</f>
        <v/>
      </c>
      <c r="W935" s="284">
        <f>IF(OR(V935="",A935="",NOT(ISNUMBER(V935)),V935&gt;A935),"",DATEDIF(V935,A935,"Y")&amp;" years, "&amp;DATEDIF(V935,A935,"YM")&amp;" months, "&amp;DATEDIF(V935,A935,"MD")&amp;" days")</f>
        <v/>
      </c>
      <c r="X935" s="284" t="n"/>
      <c r="Y935" s="284" t="n"/>
      <c r="Z935" s="284" t="n"/>
      <c r="AA935" s="284" t="n"/>
      <c r="AB935" s="284" t="n">
        <v>12</v>
      </c>
      <c r="AC935" s="284" t="n"/>
      <c r="AD935" s="284" t="n"/>
      <c r="AE935" s="585" t="inlineStr">
        <is>
          <t>2:27.9000</t>
        </is>
      </c>
      <c r="AF935" s="418">
        <f>IF(OR(AE935="",AE935="",AE935=0),"",6.172/(AE935*24))</f>
        <v/>
      </c>
      <c r="AG935" s="289" t="n"/>
      <c r="AH935" s="585" t="inlineStr"/>
      <c r="AI935" s="418">
        <f>IF(OR(AH935="",AH935="",AH935=0),"",6.172/(AH935*24))</f>
        <v/>
      </c>
      <c r="AJ935" s="175">
        <f>IF(AND(ISNUMBER(AB935),ISNUMBER(AG935)),AB935-AG935,"")</f>
        <v/>
      </c>
      <c r="AK935" s="284" t="inlineStr">
        <is>
          <t>Engine</t>
        </is>
      </c>
      <c r="AL935" s="284" t="n">
        <v>38</v>
      </c>
      <c r="AM935" s="488" t="n"/>
      <c r="AN935" s="671">
        <f>IF(OR(AL935="",AM935="",AM935=0),"",AL935*6.172/(AM935*24))</f>
        <v/>
      </c>
      <c r="AO935" s="477">
        <f>IF(AND(AL935=AL934,AM935&lt;&gt;"",AM934&lt;&gt;""),AM935-AM934,"")</f>
        <v/>
      </c>
      <c r="AP935" s="284" t="n"/>
      <c r="AQ935" s="585" t="inlineStr"/>
      <c r="AR935" s="418">
        <f>IF(OR(AQ935="",AQ935="",AQ935=0),"",6.172/(AQ935*24))</f>
        <v/>
      </c>
      <c r="AS935" s="436">
        <f>IF(OR(NOT(ISNUMBER(C935)),NOT(ISNUMBER(AB935))),"",IF(AG935&lt;&gt;"",AG935,AB935)-C935)</f>
        <v/>
      </c>
      <c r="AT935" s="290" t="n"/>
      <c r="AU935" s="291">
        <f>IF($B935="","",TEXT($A935,"yyyymmdd")&amp;"_P"&amp;$C935&amp;"_C"&amp;$F935&amp;"_"&amp;TRIM(RIGHT(SUBSTITUTE(TRIM(SUBSTITUTE($L935,CHAR(160)," "))," ",REPT(" ",60)),60))&amp;IF($P935="","","-"&amp;TRIM(RIGHT(SUBSTITUTE(TRIM(SUBSTITUTE($P935,CHAR(160)," "))," ",REPT(" ",60)),60)))&amp;IF($T935="","","-"&amp;TRIM(RIGHT(SUBSTITUTE(TRIM(SUBSTITUTE($T935,CHAR(160)," "))," ",REPT(" ",60)),60)))&amp;".jpg")</f>
        <v/>
      </c>
    </row>
    <row r="936" ht="56" customHeight="1">
      <c r="A936" s="288" t="n">
        <v>28400</v>
      </c>
      <c r="B936" s="284" t="inlineStr">
        <is>
          <t>Hardie-Ferodo 1000 2 October, 1977</t>
        </is>
      </c>
      <c r="C936" s="284" t="inlineStr">
        <is>
          <t>DNF</t>
        </is>
      </c>
      <c r="D936" s="284" t="inlineStr">
        <is>
          <t>A - 3001cc – 6000cc</t>
        </is>
      </c>
      <c r="E936" s="284" t="n"/>
      <c r="F936" s="284" t="n">
        <v>3</v>
      </c>
      <c r="G936" s="284" t="inlineStr">
        <is>
          <t>Bob Jane 2UW Racing</t>
        </is>
      </c>
      <c r="H936" s="284" t="n"/>
      <c r="I936" s="284" t="n"/>
      <c r="J936" s="284" t="inlineStr">
        <is>
          <t>Holden LX Torana SS A9X Hatchback</t>
        </is>
      </c>
      <c r="K936" s="284" t="inlineStr">
        <is>
          <t>5044 V8</t>
        </is>
      </c>
      <c r="L936" s="284" t="inlineStr">
        <is>
          <t>Bob Jane</t>
        </is>
      </c>
      <c r="M936" s="284" t="inlineStr">
        <is>
          <t>AUS</t>
        </is>
      </c>
      <c r="N936" s="699">
        <f>_xlfn.LET(_xlpm.d,_xlfn.XLOOKUP(L936,'[1]Birth Dates'!$A:$A,'[1]Birth Dates'!$B:$B,"",0),IF(_xlpm.d=0,"",_xlpm.d))</f>
        <v/>
      </c>
      <c r="O936" s="284">
        <f>IF(OR(N936="",A936="",NOT(ISNUMBER(N936)),N936&gt;A936),"",DATEDIF(N936,A936,"Y")&amp;" years, "&amp;DATEDIF(N936,A936,"YM")&amp;" months, "&amp;DATEDIF(N936,A936,"MD")&amp;" days")</f>
        <v/>
      </c>
      <c r="P936" s="284" t="inlineStr">
        <is>
          <t>Ian Geoghegan</t>
        </is>
      </c>
      <c r="Q936" s="284" t="inlineStr">
        <is>
          <t>AUS</t>
        </is>
      </c>
      <c r="R936" s="699">
        <f>_xlfn.LET(_xlpm.d,_xlfn.XLOOKUP(P936,'[1]Birth Dates'!$A:$A,'[1]Birth Dates'!$B:$B,"",0),IF(_xlpm.d=0,"",_xlpm.d))</f>
        <v/>
      </c>
      <c r="S936" s="284">
        <f>IF(OR(R936="",A936="",NOT(ISNUMBER(R936)),R936&gt;A936),"",DATEDIF(R936,A936,"Y")&amp;" years, "&amp;DATEDIF(R936,A936,"YM")&amp;" months, "&amp;DATEDIF(R936,A936,"MD")&amp;" days")</f>
        <v/>
      </c>
      <c r="T936" s="284" t="n"/>
      <c r="U936" s="284" t="n"/>
      <c r="V936" s="699">
        <f>_xlfn.LET(_xlpm.d,_xlfn.XLOOKUP(T936,'[1]Birth Dates'!$A:$A,'[1]Birth Dates'!$B:$B,"",0),IF(_xlpm.d=0,"",_xlpm.d))</f>
        <v/>
      </c>
      <c r="W936" s="284">
        <f>IF(OR(V936="",A936="",NOT(ISNUMBER(V936)),V936&gt;A936),"",DATEDIF(V936,A936,"Y")&amp;" years, "&amp;DATEDIF(V936,A936,"YM")&amp;" months, "&amp;DATEDIF(V936,A936,"MD")&amp;" days")</f>
        <v/>
      </c>
      <c r="X936" s="284" t="n"/>
      <c r="Y936" s="284" t="n"/>
      <c r="Z936" s="284" t="n"/>
      <c r="AA936" s="284" t="n"/>
      <c r="AB936" s="284" t="n">
        <v>5</v>
      </c>
      <c r="AC936" s="284" t="n"/>
      <c r="AD936" s="284" t="n"/>
      <c r="AE936" s="585" t="inlineStr">
        <is>
          <t>2:25.9000</t>
        </is>
      </c>
      <c r="AF936" s="418">
        <f>IF(OR(AE936="",AE936="",AE936=0),"",6.172/(AE936*24))</f>
        <v/>
      </c>
      <c r="AG936" s="289" t="n"/>
      <c r="AH936" s="585" t="inlineStr"/>
      <c r="AI936" s="418">
        <f>IF(OR(AH936="",AH936="",AH936=0),"",6.172/(AH936*24))</f>
        <v/>
      </c>
      <c r="AJ936" s="175">
        <f>IF(AND(ISNUMBER(AB936),ISNUMBER(AG936)),AB936-AG936,"")</f>
        <v/>
      </c>
      <c r="AK936" s="284" t="inlineStr">
        <is>
          <t>Oil Filter</t>
        </is>
      </c>
      <c r="AL936" s="284" t="n">
        <v>35</v>
      </c>
      <c r="AM936" s="488" t="n"/>
      <c r="AN936" s="671">
        <f>IF(OR(AL936="",AM936="",AM936=0),"",AL936*6.172/(AM936*24))</f>
        <v/>
      </c>
      <c r="AO936" s="477">
        <f>IF(AND(AL936=AL935,AM936&lt;&gt;"",AM935&lt;&gt;""),AM936-AM935,"")</f>
        <v/>
      </c>
      <c r="AP936" s="284" t="n"/>
      <c r="AQ936" s="585" t="inlineStr"/>
      <c r="AR936" s="418">
        <f>IF(OR(AQ936="",AQ936="",AQ936=0),"",6.172/(AQ936*24))</f>
        <v/>
      </c>
      <c r="AS936" s="436">
        <f>IF(OR(NOT(ISNUMBER(C936)),NOT(ISNUMBER(AB936))),"",IF(AG936&lt;&gt;"",AG936,AB936)-C936)</f>
        <v/>
      </c>
      <c r="AT936" s="290" t="n"/>
      <c r="AU936" s="291">
        <f>IF($B936="","",TEXT($A936,"yyyymmdd")&amp;"_P"&amp;$C936&amp;"_C"&amp;$F936&amp;"_"&amp;TRIM(RIGHT(SUBSTITUTE(TRIM(SUBSTITUTE($L936,CHAR(160)," "))," ",REPT(" ",60)),60))&amp;IF($P936="","","-"&amp;TRIM(RIGHT(SUBSTITUTE(TRIM(SUBSTITUTE($P936,CHAR(160)," "))," ",REPT(" ",60)),60)))&amp;IF($T936="","","-"&amp;TRIM(RIGHT(SUBSTITUTE(TRIM(SUBSTITUTE($T936,CHAR(160)," "))," ",REPT(" ",60)),60)))&amp;".jpg")</f>
        <v/>
      </c>
    </row>
    <row r="937" ht="56" customHeight="1">
      <c r="A937" s="288" t="n">
        <v>28400</v>
      </c>
      <c r="B937" s="284" t="inlineStr">
        <is>
          <t>Hardie-Ferodo 1000 2 October, 1977</t>
        </is>
      </c>
      <c r="C937" s="284" t="inlineStr">
        <is>
          <t>DNF</t>
        </is>
      </c>
      <c r="D937" s="284" t="inlineStr">
        <is>
          <t>A - 3001cc – 6000cc</t>
        </is>
      </c>
      <c r="E937" s="284" t="n"/>
      <c r="F937" s="284" t="n">
        <v>27</v>
      </c>
      <c r="G937" s="284" t="inlineStr">
        <is>
          <t>Rod Donovan</t>
        </is>
      </c>
      <c r="H937" s="284" t="n"/>
      <c r="I937" s="284" t="n"/>
      <c r="J937" s="284" t="inlineStr">
        <is>
          <t>Ford Falcon XB GT Hardtop</t>
        </is>
      </c>
      <c r="K937" s="284" t="inlineStr">
        <is>
          <t>5760 V8</t>
        </is>
      </c>
      <c r="L937" s="284" t="inlineStr">
        <is>
          <t>Rod Donovan</t>
        </is>
      </c>
      <c r="M937" s="284" t="inlineStr">
        <is>
          <t>AUS</t>
        </is>
      </c>
      <c r="N937" s="699">
        <f>_xlfn.LET(_xlpm.d,_xlfn.XLOOKUP(L937,'[1]Birth Dates'!$A:$A,'[1]Birth Dates'!$B:$B,"",0),IF(_xlpm.d=0,"",_xlpm.d))</f>
        <v/>
      </c>
      <c r="O937" s="284">
        <f>IF(OR(N937="",A937="",NOT(ISNUMBER(N937)),N937&gt;A937),"",DATEDIF(N937,A937,"Y")&amp;" years, "&amp;DATEDIF(N937,A937,"YM")&amp;" months, "&amp;DATEDIF(N937,A937,"MD")&amp;" days")</f>
        <v/>
      </c>
      <c r="P937" s="284" t="inlineStr">
        <is>
          <t>Ron Lindau</t>
        </is>
      </c>
      <c r="Q937" s="284" t="inlineStr">
        <is>
          <t>AUS</t>
        </is>
      </c>
      <c r="R937" s="699">
        <f>_xlfn.LET(_xlpm.d,_xlfn.XLOOKUP(P937,'[1]Birth Dates'!$A:$A,'[1]Birth Dates'!$B:$B,"",0),IF(_xlpm.d=0,"",_xlpm.d))</f>
        <v/>
      </c>
      <c r="S937" s="284">
        <f>IF(OR(R937="",A937="",NOT(ISNUMBER(R937)),R937&gt;A937),"",DATEDIF(R937,A937,"Y")&amp;" years, "&amp;DATEDIF(R937,A937,"YM")&amp;" months, "&amp;DATEDIF(R937,A937,"MD")&amp;" days")</f>
        <v/>
      </c>
      <c r="T937" s="284" t="n"/>
      <c r="U937" s="284" t="n"/>
      <c r="V937" s="699">
        <f>_xlfn.LET(_xlpm.d,_xlfn.XLOOKUP(T937,'[1]Birth Dates'!$A:$A,'[1]Birth Dates'!$B:$B,"",0),IF(_xlpm.d=0,"",_xlpm.d))</f>
        <v/>
      </c>
      <c r="W937" s="284">
        <f>IF(OR(V937="",A937="",NOT(ISNUMBER(V937)),V937&gt;A937),"",DATEDIF(V937,A937,"Y")&amp;" years, "&amp;DATEDIF(V937,A937,"YM")&amp;" months, "&amp;DATEDIF(V937,A937,"MD")&amp;" days")</f>
        <v/>
      </c>
      <c r="X937" s="284" t="n"/>
      <c r="Y937" s="284" t="n"/>
      <c r="Z937" s="284" t="n"/>
      <c r="AA937" s="284" t="n"/>
      <c r="AB937" s="284" t="n">
        <v>29</v>
      </c>
      <c r="AC937" s="284" t="n"/>
      <c r="AD937" s="284" t="n"/>
      <c r="AE937" s="585" t="inlineStr">
        <is>
          <t>2:38.5000</t>
        </is>
      </c>
      <c r="AF937" s="418">
        <f>IF(OR(AE937="",AE937="",AE937=0),"",6.172/(AE937*24))</f>
        <v/>
      </c>
      <c r="AG937" s="289" t="n"/>
      <c r="AH937" s="585" t="inlineStr"/>
      <c r="AI937" s="418">
        <f>IF(OR(AH937="",AH937="",AH937=0),"",6.172/(AH937*24))</f>
        <v/>
      </c>
      <c r="AJ937" s="175">
        <f>IF(AND(ISNUMBER(AB937),ISNUMBER(AG937)),AB937-AG937,"")</f>
        <v/>
      </c>
      <c r="AK937" s="284" t="inlineStr">
        <is>
          <t>Engine</t>
        </is>
      </c>
      <c r="AL937" s="284" t="n">
        <v>31</v>
      </c>
      <c r="AM937" s="488" t="n"/>
      <c r="AN937" s="671">
        <f>IF(OR(AL937="",AM937="",AM937=0),"",AL937*6.172/(AM937*24))</f>
        <v/>
      </c>
      <c r="AO937" s="477">
        <f>IF(AND(AL937=AL936,AM937&lt;&gt;"",AM936&lt;&gt;""),AM937-AM936,"")</f>
        <v/>
      </c>
      <c r="AP937" s="284" t="n"/>
      <c r="AQ937" s="585" t="inlineStr"/>
      <c r="AR937" s="418">
        <f>IF(OR(AQ937="",AQ937="",AQ937=0),"",6.172/(AQ937*24))</f>
        <v/>
      </c>
      <c r="AS937" s="436">
        <f>IF(OR(NOT(ISNUMBER(C937)),NOT(ISNUMBER(AB937))),"",IF(AG937&lt;&gt;"",AG937,AB937)-C937)</f>
        <v/>
      </c>
      <c r="AT937" s="290" t="n"/>
      <c r="AU937" s="291">
        <f>IF($B937="","",TEXT($A937,"yyyymmdd")&amp;"_P"&amp;$C937&amp;"_C"&amp;$F937&amp;"_"&amp;TRIM(RIGHT(SUBSTITUTE(TRIM(SUBSTITUTE($L937,CHAR(160)," "))," ",REPT(" ",60)),60))&amp;IF($P937="","","-"&amp;TRIM(RIGHT(SUBSTITUTE(TRIM(SUBSTITUTE($P937,CHAR(160)," "))," ",REPT(" ",60)),60)))&amp;IF($T937="","","-"&amp;TRIM(RIGHT(SUBSTITUTE(TRIM(SUBSTITUTE($T937,CHAR(160)," "))," ",REPT(" ",60)),60)))&amp;".jpg")</f>
        <v/>
      </c>
    </row>
    <row r="938" ht="56" customHeight="1">
      <c r="A938" s="288" t="n">
        <v>28400</v>
      </c>
      <c r="B938" s="284" t="inlineStr">
        <is>
          <t>Hardie-Ferodo 1000 2 October, 1977</t>
        </is>
      </c>
      <c r="C938" s="284" t="inlineStr">
        <is>
          <t>DNF</t>
        </is>
      </c>
      <c r="D938" s="284" t="inlineStr">
        <is>
          <t>A - 3001cc – 6000cc</t>
        </is>
      </c>
      <c r="E938" s="284" t="n"/>
      <c r="F938" s="284" t="n">
        <v>17</v>
      </c>
      <c r="G938" s="284" t="inlineStr">
        <is>
          <t>Ron Hodgson Motors</t>
        </is>
      </c>
      <c r="H938" s="284" t="n"/>
      <c r="I938" s="284" t="n"/>
      <c r="J938" s="284" t="inlineStr">
        <is>
          <t>Holden LX Torana SS A9X Hatchback</t>
        </is>
      </c>
      <c r="K938" s="284" t="inlineStr">
        <is>
          <t>5044 V8</t>
        </is>
      </c>
      <c r="L938" s="284" t="inlineStr">
        <is>
          <t>Johnny Rutherford</t>
        </is>
      </c>
      <c r="M938" s="284" t="inlineStr">
        <is>
          <t>USA</t>
        </is>
      </c>
      <c r="N938" s="699">
        <f>_xlfn.LET(_xlpm.d,_xlfn.XLOOKUP(L938,'[1]Birth Dates'!$A:$A,'[1]Birth Dates'!$B:$B,"",0),IF(_xlpm.d=0,"",_xlpm.d))</f>
        <v/>
      </c>
      <c r="O938" s="284">
        <f>IF(OR(N938="",A938="",NOT(ISNUMBER(N938)),N938&gt;A938),"",DATEDIF(N938,A938,"Y")&amp;" years, "&amp;DATEDIF(N938,A938,"YM")&amp;" months, "&amp;DATEDIF(N938,A938,"MD")&amp;" days")</f>
        <v/>
      </c>
      <c r="P938" s="284" t="inlineStr">
        <is>
          <t>Janet Guthrie</t>
        </is>
      </c>
      <c r="Q938" s="284" t="inlineStr">
        <is>
          <t>USA</t>
        </is>
      </c>
      <c r="R938" s="699">
        <f>_xlfn.LET(_xlpm.d,_xlfn.XLOOKUP(P938,'[1]Birth Dates'!$A:$A,'[1]Birth Dates'!$B:$B,"",0),IF(_xlpm.d=0,"",_xlpm.d))</f>
        <v/>
      </c>
      <c r="S938" s="284">
        <f>IF(OR(R938="",A938="",NOT(ISNUMBER(R938)),R938&gt;A938),"",DATEDIF(R938,A938,"Y")&amp;" years, "&amp;DATEDIF(R938,A938,"YM")&amp;" months, "&amp;DATEDIF(R938,A938,"MD")&amp;" days")</f>
        <v/>
      </c>
      <c r="T938" s="284" t="n"/>
      <c r="U938" s="284" t="n"/>
      <c r="V938" s="699">
        <f>_xlfn.LET(_xlpm.d,_xlfn.XLOOKUP(T938,'[1]Birth Dates'!$A:$A,'[1]Birth Dates'!$B:$B,"",0),IF(_xlpm.d=0,"",_xlpm.d))</f>
        <v/>
      </c>
      <c r="W938" s="284">
        <f>IF(OR(V938="",A938="",NOT(ISNUMBER(V938)),V938&gt;A938),"",DATEDIF(V938,A938,"Y")&amp;" years, "&amp;DATEDIF(V938,A938,"YM")&amp;" months, "&amp;DATEDIF(V938,A938,"MD")&amp;" days")</f>
        <v/>
      </c>
      <c r="X938" s="284" t="n"/>
      <c r="Y938" s="284" t="n"/>
      <c r="Z938" s="284" t="n"/>
      <c r="AA938" s="284" t="n"/>
      <c r="AB938" s="284" t="n">
        <v>26</v>
      </c>
      <c r="AC938" s="284" t="n"/>
      <c r="AD938" s="284" t="n"/>
      <c r="AE938" s="585" t="inlineStr">
        <is>
          <t>2:34.8000</t>
        </is>
      </c>
      <c r="AF938" s="418">
        <f>IF(OR(AE938="",AE938="",AE938=0),"",6.172/(AE938*24))</f>
        <v/>
      </c>
      <c r="AG938" s="289" t="n"/>
      <c r="AH938" s="585" t="inlineStr"/>
      <c r="AI938" s="418">
        <f>IF(OR(AH938="",AH938="",AH938=0),"",6.172/(AH938*24))</f>
        <v/>
      </c>
      <c r="AJ938" s="175">
        <f>IF(AND(ISNUMBER(AB938),ISNUMBER(AG938)),AB938-AG938,"")</f>
        <v/>
      </c>
      <c r="AK938" s="284" t="inlineStr">
        <is>
          <t>Accident</t>
        </is>
      </c>
      <c r="AL938" s="284" t="n">
        <v>13</v>
      </c>
      <c r="AM938" s="488" t="n"/>
      <c r="AN938" s="671">
        <f>IF(OR(AL938="",AM938="",AM938=0),"",AL938*6.172/(AM938*24))</f>
        <v/>
      </c>
      <c r="AO938" s="477">
        <f>IF(AND(AL938=AL937,AM938&lt;&gt;"",AM937&lt;&gt;""),AM938-AM937,"")</f>
        <v/>
      </c>
      <c r="AP938" s="284" t="n"/>
      <c r="AQ938" s="585" t="inlineStr"/>
      <c r="AR938" s="418">
        <f>IF(OR(AQ938="",AQ938="",AQ938=0),"",6.172/(AQ938*24))</f>
        <v/>
      </c>
      <c r="AS938" s="436">
        <f>IF(OR(NOT(ISNUMBER(C938)),NOT(ISNUMBER(AB938))),"",IF(AG938&lt;&gt;"",AG938,AB938)-C938)</f>
        <v/>
      </c>
      <c r="AT938" s="290" t="n"/>
      <c r="AU938" s="291">
        <f>IF($B938="","",TEXT($A938,"yyyymmdd")&amp;"_P"&amp;$C938&amp;"_C"&amp;$F938&amp;"_"&amp;TRIM(RIGHT(SUBSTITUTE(TRIM(SUBSTITUTE($L938,CHAR(160)," "))," ",REPT(" ",60)),60))&amp;IF($P938="","","-"&amp;TRIM(RIGHT(SUBSTITUTE(TRIM(SUBSTITUTE($P938,CHAR(160)," "))," ",REPT(" ",60)),60)))&amp;IF($T938="","","-"&amp;TRIM(RIGHT(SUBSTITUTE(TRIM(SUBSTITUTE($T938,CHAR(160)," "))," ",REPT(" ",60)),60)))&amp;".jpg")</f>
        <v/>
      </c>
    </row>
    <row r="939" ht="42" customHeight="1">
      <c r="A939" s="288" t="n">
        <v>28400</v>
      </c>
      <c r="B939" s="284" t="inlineStr">
        <is>
          <t>Hardie-Ferodo 1000 2 October, 1977</t>
        </is>
      </c>
      <c r="C939" s="284" t="inlineStr">
        <is>
          <t>DNF</t>
        </is>
      </c>
      <c r="D939" s="284" t="inlineStr">
        <is>
          <t>C- Up to 2000cc</t>
        </is>
      </c>
      <c r="E939" s="284" t="n"/>
      <c r="F939" s="284" t="n">
        <v>65</v>
      </c>
      <c r="G939" s="284" t="inlineStr">
        <is>
          <t>Ken Mathews Rose Bay</t>
        </is>
      </c>
      <c r="H939" s="284" t="n"/>
      <c r="I939" s="284" t="n"/>
      <c r="J939" s="284" t="inlineStr">
        <is>
          <t>Triumph Dolomite Sprint</t>
        </is>
      </c>
      <c r="K939" s="284" t="inlineStr">
        <is>
          <t>1998 L4</t>
        </is>
      </c>
      <c r="L939" s="284" t="inlineStr">
        <is>
          <t>James Laing-Peach</t>
        </is>
      </c>
      <c r="M939" s="284" t="inlineStr">
        <is>
          <t>AUS</t>
        </is>
      </c>
      <c r="N939" s="699">
        <f>_xlfn.LET(_xlpm.d,_xlfn.XLOOKUP(L939,'[1]Birth Dates'!$A:$A,'[1]Birth Dates'!$B:$B,"",0),IF(_xlpm.d=0,"",_xlpm.d))</f>
        <v/>
      </c>
      <c r="O939" s="284">
        <f>IF(OR(N939="",A939="",NOT(ISNUMBER(N939)),N939&gt;A939),"",DATEDIF(N939,A939,"Y")&amp;" years, "&amp;DATEDIF(N939,A939,"YM")&amp;" months, "&amp;DATEDIF(N939,A939,"MD")&amp;" days")</f>
        <v/>
      </c>
      <c r="P939" s="284" t="inlineStr">
        <is>
          <t>Bill Evans</t>
        </is>
      </c>
      <c r="Q939" s="284" t="inlineStr">
        <is>
          <t>AUS</t>
        </is>
      </c>
      <c r="R939" s="699">
        <f>_xlfn.LET(_xlpm.d,_xlfn.XLOOKUP(P939,'[1]Birth Dates'!$A:$A,'[1]Birth Dates'!$B:$B,"",0),IF(_xlpm.d=0,"",_xlpm.d))</f>
        <v/>
      </c>
      <c r="S939" s="284">
        <f>IF(OR(R939="",A939="",NOT(ISNUMBER(R939)),R939&gt;A939),"",DATEDIF(R939,A939,"Y")&amp;" years, "&amp;DATEDIF(R939,A939,"YM")&amp;" months, "&amp;DATEDIF(R939,A939,"MD")&amp;" days")</f>
        <v/>
      </c>
      <c r="T939" s="284" t="n"/>
      <c r="U939" s="284" t="n"/>
      <c r="V939" s="699">
        <f>_xlfn.LET(_xlpm.d,_xlfn.XLOOKUP(T939,'[1]Birth Dates'!$A:$A,'[1]Birth Dates'!$B:$B,"",0),IF(_xlpm.d=0,"",_xlpm.d))</f>
        <v/>
      </c>
      <c r="W939" s="284">
        <f>IF(OR(V939="",A939="",NOT(ISNUMBER(V939)),V939&gt;A939),"",DATEDIF(V939,A939,"Y")&amp;" years, "&amp;DATEDIF(V939,A939,"YM")&amp;" months, "&amp;DATEDIF(V939,A939,"MD")&amp;" days")</f>
        <v/>
      </c>
      <c r="X939" s="284" t="n"/>
      <c r="Y939" s="284" t="n"/>
      <c r="Z939" s="284" t="n"/>
      <c r="AA939" s="284" t="n"/>
      <c r="AB939" s="284" t="n">
        <v>39</v>
      </c>
      <c r="AC939" s="284" t="n"/>
      <c r="AD939" s="284" t="n"/>
      <c r="AE939" s="585" t="inlineStr">
        <is>
          <t>2:43.4000</t>
        </is>
      </c>
      <c r="AF939" s="418">
        <f>IF(OR(AE939="",AE939="",AE939=0),"",6.172/(AE939*24))</f>
        <v/>
      </c>
      <c r="AG939" s="289" t="n"/>
      <c r="AH939" s="585" t="inlineStr"/>
      <c r="AI939" s="418">
        <f>IF(OR(AH939="",AH939="",AH939=0),"",6.172/(AH939*24))</f>
        <v/>
      </c>
      <c r="AJ939" s="175">
        <f>IF(AND(ISNUMBER(AB939),ISNUMBER(AG939)),AB939-AG939,"")</f>
        <v/>
      </c>
      <c r="AK939" s="284" t="inlineStr">
        <is>
          <t>Accident</t>
        </is>
      </c>
      <c r="AL939" s="284" t="n">
        <v>12</v>
      </c>
      <c r="AM939" s="488" t="n"/>
      <c r="AN939" s="671">
        <f>IF(OR(AL939="",AM939="",AM939=0),"",AL939*6.172/(AM939*24))</f>
        <v/>
      </c>
      <c r="AO939" s="477">
        <f>IF(AND(AL939=AL938,AM939&lt;&gt;"",AM938&lt;&gt;""),AM939-AM938,"")</f>
        <v/>
      </c>
      <c r="AP939" s="284" t="n"/>
      <c r="AQ939" s="585" t="inlineStr"/>
      <c r="AR939" s="418">
        <f>IF(OR(AQ939="",AQ939="",AQ939=0),"",6.172/(AQ939*24))</f>
        <v/>
      </c>
      <c r="AS939" s="436">
        <f>IF(OR(NOT(ISNUMBER(C939)),NOT(ISNUMBER(AB939))),"",IF(AG939&lt;&gt;"",AG939,AB939)-C939)</f>
        <v/>
      </c>
      <c r="AT939" s="290" t="n"/>
      <c r="AU939" s="291">
        <f>IF($B939="","",TEXT($A939,"yyyymmdd")&amp;"_P"&amp;$C939&amp;"_C"&amp;$F939&amp;"_"&amp;TRIM(RIGHT(SUBSTITUTE(TRIM(SUBSTITUTE($L939,CHAR(160)," "))," ",REPT(" ",60)),60))&amp;IF($P939="","","-"&amp;TRIM(RIGHT(SUBSTITUTE(TRIM(SUBSTITUTE($P939,CHAR(160)," "))," ",REPT(" ",60)),60)))&amp;IF($T939="","","-"&amp;TRIM(RIGHT(SUBSTITUTE(TRIM(SUBSTITUTE($T939,CHAR(160)," "))," ",REPT(" ",60)),60)))&amp;".jpg")</f>
        <v/>
      </c>
    </row>
    <row r="940" ht="42" customHeight="1">
      <c r="A940" s="288" t="n">
        <v>28400</v>
      </c>
      <c r="B940" s="284" t="inlineStr">
        <is>
          <t>Hardie-Ferodo 1000 2 October, 1977</t>
        </is>
      </c>
      <c r="C940" s="284" t="inlineStr">
        <is>
          <t>DNF</t>
        </is>
      </c>
      <c r="D940" s="284" t="inlineStr">
        <is>
          <t>C- Up to 2000cc</t>
        </is>
      </c>
      <c r="E940" s="284" t="n"/>
      <c r="F940" s="284" t="n">
        <v>73</v>
      </c>
      <c r="G940" s="284" t="inlineStr">
        <is>
          <t>Barry Sheales Holden Pty Ltd</t>
        </is>
      </c>
      <c r="H940" s="284" t="n"/>
      <c r="I940" s="284" t="n"/>
      <c r="J940" s="284" t="inlineStr">
        <is>
          <t>Holden Gemini</t>
        </is>
      </c>
      <c r="K940" s="284" t="inlineStr">
        <is>
          <t>1584 L4</t>
        </is>
      </c>
      <c r="L940" s="284" t="inlineStr">
        <is>
          <t>Allan Gough</t>
        </is>
      </c>
      <c r="M940" s="284" t="inlineStr">
        <is>
          <t>AUS</t>
        </is>
      </c>
      <c r="N940" s="699">
        <f>_xlfn.LET(_xlpm.d,_xlfn.XLOOKUP(L940,'[1]Birth Dates'!$A:$A,'[1]Birth Dates'!$B:$B,"",0),IF(_xlpm.d=0,"",_xlpm.d))</f>
        <v/>
      </c>
      <c r="O940" s="284">
        <f>IF(OR(N940="",A940="",NOT(ISNUMBER(N940)),N940&gt;A940),"",DATEDIF(N940,A940,"Y")&amp;" years, "&amp;DATEDIF(N940,A940,"YM")&amp;" months, "&amp;DATEDIF(N940,A940,"MD")&amp;" days")</f>
        <v/>
      </c>
      <c r="P940" s="284" t="inlineStr">
        <is>
          <t>Kel Gough</t>
        </is>
      </c>
      <c r="Q940" s="284" t="inlineStr">
        <is>
          <t>AUS</t>
        </is>
      </c>
      <c r="R940" s="699">
        <f>_xlfn.LET(_xlpm.d,_xlfn.XLOOKUP(P940,'[1]Birth Dates'!$A:$A,'[1]Birth Dates'!$B:$B,"",0),IF(_xlpm.d=0,"",_xlpm.d))</f>
        <v/>
      </c>
      <c r="S940" s="284">
        <f>IF(OR(R940="",A940="",NOT(ISNUMBER(R940)),R940&gt;A940),"",DATEDIF(R940,A940,"Y")&amp;" years, "&amp;DATEDIF(R940,A940,"YM")&amp;" months, "&amp;DATEDIF(R940,A940,"MD")&amp;" days")</f>
        <v/>
      </c>
      <c r="T940" s="284" t="n"/>
      <c r="U940" s="284" t="n"/>
      <c r="V940" s="699">
        <f>_xlfn.LET(_xlpm.d,_xlfn.XLOOKUP(T940,'[1]Birth Dates'!$A:$A,'[1]Birth Dates'!$B:$B,"",0),IF(_xlpm.d=0,"",_xlpm.d))</f>
        <v/>
      </c>
      <c r="W940" s="284">
        <f>IF(OR(V940="",A940="",NOT(ISNUMBER(V940)),V940&gt;A940),"",DATEDIF(V940,A940,"Y")&amp;" years, "&amp;DATEDIF(V940,A940,"YM")&amp;" months, "&amp;DATEDIF(V940,A940,"MD")&amp;" days")</f>
        <v/>
      </c>
      <c r="X940" s="284" t="n"/>
      <c r="Y940" s="284" t="n"/>
      <c r="Z940" s="284" t="n"/>
      <c r="AA940" s="284" t="n"/>
      <c r="AB940" s="284" t="n">
        <v>59</v>
      </c>
      <c r="AC940" s="284" t="n"/>
      <c r="AD940" s="284" t="n"/>
      <c r="AE940" s="585" t="inlineStr">
        <is>
          <t>2:53.8000</t>
        </is>
      </c>
      <c r="AF940" s="418">
        <f>IF(OR(AE940="",AE940="",AE940=0),"",6.172/(AE940*24))</f>
        <v/>
      </c>
      <c r="AG940" s="289" t="n"/>
      <c r="AH940" s="585" t="inlineStr"/>
      <c r="AI940" s="418">
        <f>IF(OR(AH940="",AH940="",AH940=0),"",6.172/(AH940*24))</f>
        <v/>
      </c>
      <c r="AJ940" s="175">
        <f>IF(AND(ISNUMBER(AB940),ISNUMBER(AG940)),AB940-AG940,"")</f>
        <v/>
      </c>
      <c r="AK940" s="284" t="inlineStr">
        <is>
          <t>Piston</t>
        </is>
      </c>
      <c r="AL940" s="284" t="n">
        <v>7</v>
      </c>
      <c r="AM940" s="488" t="n"/>
      <c r="AN940" s="671">
        <f>IF(OR(AL940="",AM940="",AM940=0),"",AL940*6.172/(AM940*24))</f>
        <v/>
      </c>
      <c r="AO940" s="477">
        <f>IF(AND(AL940=AL939,AM940&lt;&gt;"",AM939&lt;&gt;""),AM940-AM939,"")</f>
        <v/>
      </c>
      <c r="AP940" s="284" t="n"/>
      <c r="AQ940" s="585" t="inlineStr"/>
      <c r="AR940" s="418">
        <f>IF(OR(AQ940="",AQ940="",AQ940=0),"",6.172/(AQ940*24))</f>
        <v/>
      </c>
      <c r="AS940" s="436">
        <f>IF(OR(NOT(ISNUMBER(C940)),NOT(ISNUMBER(AB940))),"",IF(AG940&lt;&gt;"",AG940,AB940)-C940)</f>
        <v/>
      </c>
      <c r="AT940" s="290" t="n"/>
      <c r="AU940" s="291">
        <f>IF($B940="","",TEXT($A940,"yyyymmdd")&amp;"_P"&amp;$C940&amp;"_C"&amp;$F940&amp;"_"&amp;TRIM(RIGHT(SUBSTITUTE(TRIM(SUBSTITUTE($L940,CHAR(160)," "))," ",REPT(" ",60)),60))&amp;IF($P940="","","-"&amp;TRIM(RIGHT(SUBSTITUTE(TRIM(SUBSTITUTE($P940,CHAR(160)," "))," ",REPT(" ",60)),60)))&amp;IF($T940="","","-"&amp;TRIM(RIGHT(SUBSTITUTE(TRIM(SUBSTITUTE($T940,CHAR(160)," "))," ",REPT(" ",60)),60)))&amp;".jpg")</f>
        <v/>
      </c>
    </row>
    <row r="941" ht="56" customHeight="1">
      <c r="A941" s="288" t="n">
        <v>28400</v>
      </c>
      <c r="B941" s="284" t="inlineStr">
        <is>
          <t>Hardie-Ferodo 1000 2 October, 1977</t>
        </is>
      </c>
      <c r="C941" s="284" t="inlineStr">
        <is>
          <t>DNF</t>
        </is>
      </c>
      <c r="D941" s="284" t="inlineStr">
        <is>
          <t>B - 2001cc – 3000cc</t>
        </is>
      </c>
      <c r="E941" s="284" t="n"/>
      <c r="F941" s="284" t="n">
        <v>39</v>
      </c>
      <c r="G941" s="284" t="inlineStr">
        <is>
          <t>Lawrie Nelson</t>
        </is>
      </c>
      <c r="H941" s="284" t="n"/>
      <c r="I941" s="284" t="n"/>
      <c r="J941" s="284" t="inlineStr">
        <is>
          <t>Ford Capri Mk.I</t>
        </is>
      </c>
      <c r="K941" s="284" t="inlineStr">
        <is>
          <t>2993 V6</t>
        </is>
      </c>
      <c r="L941" s="284" t="inlineStr">
        <is>
          <t>Lawrie Nelson</t>
        </is>
      </c>
      <c r="M941" s="284" t="inlineStr">
        <is>
          <t>AUS</t>
        </is>
      </c>
      <c r="N941" s="699">
        <f>_xlfn.LET(_xlpm.d,_xlfn.XLOOKUP(L941,'[1]Birth Dates'!$A:$A,'[1]Birth Dates'!$B:$B,"",0),IF(_xlpm.d=0,"",_xlpm.d))</f>
        <v/>
      </c>
      <c r="O941" s="284">
        <f>IF(OR(N941="",A941="",NOT(ISNUMBER(N941)),N941&gt;A941),"",DATEDIF(N941,A941,"Y")&amp;" years, "&amp;DATEDIF(N941,A941,"YM")&amp;" months, "&amp;DATEDIF(N941,A941,"MD")&amp;" days")</f>
        <v/>
      </c>
      <c r="P941" s="284" t="inlineStr">
        <is>
          <t>Brian Reed</t>
        </is>
      </c>
      <c r="Q941" s="284" t="inlineStr">
        <is>
          <t>AUS</t>
        </is>
      </c>
      <c r="R941" s="699">
        <f>_xlfn.LET(_xlpm.d,_xlfn.XLOOKUP(P941,'[1]Birth Dates'!$A:$A,'[1]Birth Dates'!$B:$B,"",0),IF(_xlpm.d=0,"",_xlpm.d))</f>
        <v/>
      </c>
      <c r="S941" s="284">
        <f>IF(OR(R941="",A941="",NOT(ISNUMBER(R941)),R941&gt;A941),"",DATEDIF(R941,A941,"Y")&amp;" years, "&amp;DATEDIF(R941,A941,"YM")&amp;" months, "&amp;DATEDIF(R941,A941,"MD")&amp;" days")</f>
        <v/>
      </c>
      <c r="T941" s="284" t="n"/>
      <c r="U941" s="284" t="n"/>
      <c r="V941" s="699">
        <f>_xlfn.LET(_xlpm.d,_xlfn.XLOOKUP(T941,'[1]Birth Dates'!$A:$A,'[1]Birth Dates'!$B:$B,"",0),IF(_xlpm.d=0,"",_xlpm.d))</f>
        <v/>
      </c>
      <c r="W941" s="284">
        <f>IF(OR(V941="",A941="",NOT(ISNUMBER(V941)),V941&gt;A941),"",DATEDIF(V941,A941,"Y")&amp;" years, "&amp;DATEDIF(V941,A941,"YM")&amp;" months, "&amp;DATEDIF(V941,A941,"MD")&amp;" days")</f>
        <v/>
      </c>
      <c r="X941" s="284" t="n"/>
      <c r="Y941" s="284" t="n"/>
      <c r="Z941" s="284" t="n"/>
      <c r="AA941" s="284" t="n"/>
      <c r="AB941" s="284" t="n">
        <v>30</v>
      </c>
      <c r="AC941" s="284" t="n"/>
      <c r="AD941" s="284" t="n"/>
      <c r="AE941" s="585" t="inlineStr">
        <is>
          <t>2:38.5000</t>
        </is>
      </c>
      <c r="AF941" s="418">
        <f>IF(OR(AE941="",AE941="",AE941=0),"",6.172/(AE941*24))</f>
        <v/>
      </c>
      <c r="AG941" s="289" t="n"/>
      <c r="AH941" s="585" t="inlineStr"/>
      <c r="AI941" s="418">
        <f>IF(OR(AH941="",AH941="",AH941=0),"",6.172/(AH941*24))</f>
        <v/>
      </c>
      <c r="AJ941" s="175">
        <f>IF(AND(ISNUMBER(AB941),ISNUMBER(AG941)),AB941-AG941,"")</f>
        <v/>
      </c>
      <c r="AK941" s="284" t="inlineStr">
        <is>
          <t>Gearbox</t>
        </is>
      </c>
      <c r="AL941" s="284" t="n">
        <v>6</v>
      </c>
      <c r="AM941" s="488" t="n"/>
      <c r="AN941" s="671">
        <f>IF(OR(AL941="",AM941="",AM941=0),"",AL941*6.172/(AM941*24))</f>
        <v/>
      </c>
      <c r="AO941" s="477">
        <f>IF(AND(AL941=AL940,AM941&lt;&gt;"",AM940&lt;&gt;""),AM941-AM940,"")</f>
        <v/>
      </c>
      <c r="AP941" s="284" t="n"/>
      <c r="AQ941" s="585" t="inlineStr"/>
      <c r="AR941" s="418">
        <f>IF(OR(AQ941="",AQ941="",AQ941=0),"",6.172/(AQ941*24))</f>
        <v/>
      </c>
      <c r="AS941" s="436">
        <f>IF(OR(NOT(ISNUMBER(C941)),NOT(ISNUMBER(AB941))),"",IF(AG941&lt;&gt;"",AG941,AB941)-C941)</f>
        <v/>
      </c>
      <c r="AT941" s="290" t="n"/>
      <c r="AU941" s="291">
        <f>IF($B941="","",TEXT($A941,"yyyymmdd")&amp;"_P"&amp;$C941&amp;"_C"&amp;$F941&amp;"_"&amp;TRIM(RIGHT(SUBSTITUTE(TRIM(SUBSTITUTE($L941,CHAR(160)," "))," ",REPT(" ",60)),60))&amp;IF($P941="","","-"&amp;TRIM(RIGHT(SUBSTITUTE(TRIM(SUBSTITUTE($P941,CHAR(160)," "))," ",REPT(" ",60)),60)))&amp;IF($T941="","","-"&amp;TRIM(RIGHT(SUBSTITUTE(TRIM(SUBSTITUTE($T941,CHAR(160)," "))," ",REPT(" ",60)),60)))&amp;".jpg")</f>
        <v/>
      </c>
    </row>
    <row r="942" ht="42" customHeight="1">
      <c r="A942" s="288" t="n">
        <v>28400</v>
      </c>
      <c r="B942" s="284" t="inlineStr">
        <is>
          <t>Hardie-Ferodo 1000 2 October, 1977</t>
        </is>
      </c>
      <c r="C942" s="284" t="inlineStr">
        <is>
          <t>DNQ</t>
        </is>
      </c>
      <c r="D942" s="284" t="inlineStr">
        <is>
          <t>C- Up to 2000cc</t>
        </is>
      </c>
      <c r="E942" s="284" t="n"/>
      <c r="F942" s="284" t="n">
        <v>57</v>
      </c>
      <c r="G942" s="284" t="inlineStr">
        <is>
          <t>Fred's Treads Pty Ltd</t>
        </is>
      </c>
      <c r="H942" s="284" t="n"/>
      <c r="I942" s="284" t="n"/>
      <c r="J942" s="284" t="inlineStr">
        <is>
          <t>Alfa Romeo 2000 GTV</t>
        </is>
      </c>
      <c r="K942" s="284" t="inlineStr">
        <is>
          <t>1962 L4</t>
        </is>
      </c>
      <c r="L942" s="284" t="inlineStr">
        <is>
          <t>Gordon Rich</t>
        </is>
      </c>
      <c r="M942" s="284" t="inlineStr">
        <is>
          <t>AUS</t>
        </is>
      </c>
      <c r="N942" s="699">
        <f>_xlfn.LET(_xlpm.d,_xlfn.XLOOKUP(L942,'[1]Birth Dates'!$A:$A,'[1]Birth Dates'!$B:$B,"",0),IF(_xlpm.d=0,"",_xlpm.d))</f>
        <v/>
      </c>
      <c r="O942" s="284">
        <f>IF(OR(N942="",A942="",NOT(ISNUMBER(N942)),N942&gt;A942),"",DATEDIF(N942,A942,"Y")&amp;" years, "&amp;DATEDIF(N942,A942,"YM")&amp;" months, "&amp;DATEDIF(N942,A942,"MD")&amp;" days")</f>
        <v/>
      </c>
      <c r="P942" s="284" t="inlineStr">
        <is>
          <t>Ron Gillard</t>
        </is>
      </c>
      <c r="Q942" s="284" t="inlineStr">
        <is>
          <t>AUS</t>
        </is>
      </c>
      <c r="R942" s="699">
        <f>_xlfn.LET(_xlpm.d,_xlfn.XLOOKUP(P942,'[1]Birth Dates'!$A:$A,'[1]Birth Dates'!$B:$B,"",0),IF(_xlpm.d=0,"",_xlpm.d))</f>
        <v/>
      </c>
      <c r="S942" s="284">
        <f>IF(OR(R942="",A942="",NOT(ISNUMBER(R942)),R942&gt;A942),"",DATEDIF(R942,A942,"Y")&amp;" years, "&amp;DATEDIF(R942,A942,"YM")&amp;" months, "&amp;DATEDIF(R942,A942,"MD")&amp;" days")</f>
        <v/>
      </c>
      <c r="T942" s="284" t="n"/>
      <c r="U942" s="284" t="n"/>
      <c r="V942" s="699">
        <f>_xlfn.LET(_xlpm.d,_xlfn.XLOOKUP(T942,'[1]Birth Dates'!$A:$A,'[1]Birth Dates'!$B:$B,"",0),IF(_xlpm.d=0,"",_xlpm.d))</f>
        <v/>
      </c>
      <c r="W942" s="284">
        <f>IF(OR(V942="",A942="",NOT(ISNUMBER(V942)),V942&gt;A942),"",DATEDIF(V942,A942,"Y")&amp;" years, "&amp;DATEDIF(V942,A942,"YM")&amp;" months, "&amp;DATEDIF(V942,A942,"MD")&amp;" days")</f>
        <v/>
      </c>
      <c r="X942" s="284" t="n"/>
      <c r="Y942" s="284" t="n"/>
      <c r="Z942" s="284" t="n"/>
      <c r="AA942" s="284" t="n"/>
      <c r="AB942" s="284" t="n"/>
      <c r="AC942" s="284" t="n"/>
      <c r="AD942" s="284" t="n"/>
      <c r="AE942" s="585" t="inlineStr">
        <is>
          <t>0:00.0000</t>
        </is>
      </c>
      <c r="AF942" s="418">
        <f>IF(OR(AE942="",AE942="",AE942=0),"",6.172/(AE942*24))</f>
        <v/>
      </c>
      <c r="AG942" s="289" t="n"/>
      <c r="AH942" s="585" t="inlineStr"/>
      <c r="AI942" s="418">
        <f>IF(OR(AH942="",AH942="",AH942=0),"",6.172/(AH942*24))</f>
        <v/>
      </c>
      <c r="AJ942" s="175">
        <f>IF(AND(ISNUMBER(AB942),ISNUMBER(AG942)),AB942-AG942,"")</f>
        <v/>
      </c>
      <c r="AK942" s="284" t="inlineStr">
        <is>
          <t>Did Not Qualify</t>
        </is>
      </c>
      <c r="AL942" s="284" t="n"/>
      <c r="AM942" s="488" t="n"/>
      <c r="AN942" s="671">
        <f>IF(OR(AL942="",AM942="",AM942=0),"",AL942*6.172/(AM942*24))</f>
        <v/>
      </c>
      <c r="AO942" s="477">
        <f>IF(AND(AL942=AL941,AM942&lt;&gt;"",AM941&lt;&gt;""),AM942-AM941,"")</f>
        <v/>
      </c>
      <c r="AP942" s="284" t="n"/>
      <c r="AQ942" s="585" t="inlineStr"/>
      <c r="AR942" s="418">
        <f>IF(OR(AQ942="",AQ942="",AQ942=0),"",6.172/(AQ942*24))</f>
        <v/>
      </c>
      <c r="AS942" s="436">
        <f>IF(OR(NOT(ISNUMBER(C942)),NOT(ISNUMBER(AB942))),"",IF(AG942&lt;&gt;"",AG942,AB942)-C942)</f>
        <v/>
      </c>
      <c r="AT942" s="290" t="n"/>
      <c r="AU942" s="291">
        <f>IF($B942="","",TEXT($A942,"yyyymmdd")&amp;"_P"&amp;$C942&amp;"_C"&amp;$F942&amp;"_"&amp;TRIM(RIGHT(SUBSTITUTE(TRIM(SUBSTITUTE($L942,CHAR(160)," "))," ",REPT(" ",60)),60))&amp;IF($P942="","","-"&amp;TRIM(RIGHT(SUBSTITUTE(TRIM(SUBSTITUTE($P942,CHAR(160)," "))," ",REPT(" ",60)),60)))&amp;IF($T942="","","-"&amp;TRIM(RIGHT(SUBSTITUTE(TRIM(SUBSTITUTE($T942,CHAR(160)," "))," ",REPT(" ",60)),60)))&amp;".jpg")</f>
        <v/>
      </c>
    </row>
    <row r="943" ht="56" customFormat="1" customHeight="1" s="240">
      <c r="A943" s="302" t="n">
        <v>28764</v>
      </c>
      <c r="B943" s="293" t="inlineStr">
        <is>
          <t>Hardie-Ferodo 1000 1 October, 1978</t>
        </is>
      </c>
      <c r="C943" s="293" t="n">
        <v>1</v>
      </c>
      <c r="D943" s="293" t="inlineStr">
        <is>
          <t>A</t>
        </is>
      </c>
      <c r="E943" s="293" t="n">
        <v>1</v>
      </c>
      <c r="F943" s="544" t="inlineStr">
        <is>
          <t>05</t>
        </is>
      </c>
      <c r="G943" s="293" t="inlineStr">
        <is>
          <t>Marlboro Holden Dealer Team</t>
        </is>
      </c>
      <c r="H943" s="293" t="n"/>
      <c r="I943" s="293" t="n"/>
      <c r="J943" s="293" t="inlineStr">
        <is>
          <t>Holden LX Torana SS A9X Hatchback</t>
        </is>
      </c>
      <c r="K943" s="293" t="inlineStr">
        <is>
          <t>5044 V8</t>
        </is>
      </c>
      <c r="L943" s="293" t="inlineStr">
        <is>
          <t>Peter Brock</t>
        </is>
      </c>
      <c r="M943" s="293" t="inlineStr">
        <is>
          <t>AUS</t>
        </is>
      </c>
      <c r="N943" s="700">
        <f>_xlfn.LET(_xlpm.d,_xlfn.XLOOKUP(L943,'[1]Birth Dates'!$A:$A,'[1]Birth Dates'!$B:$B,"",0),IF(_xlpm.d=0,"",_xlpm.d))</f>
        <v/>
      </c>
      <c r="O943" s="294">
        <f>IF(OR(N943="",A943="",NOT(ISNUMBER(N943)),N943&gt;A943),"",DATEDIF(N943,A943,"Y")&amp;" years, "&amp;DATEDIF(N943,A943,"YM")&amp;" months, "&amp;DATEDIF(N943,A943,"MD")&amp;" days")</f>
        <v/>
      </c>
      <c r="P943" s="293" t="inlineStr">
        <is>
          <t>Jim Richards</t>
        </is>
      </c>
      <c r="Q943" s="293" t="inlineStr">
        <is>
          <t>NZL</t>
        </is>
      </c>
      <c r="R943" s="700">
        <f>_xlfn.LET(_xlpm.d,_xlfn.XLOOKUP(P943,'[1]Birth Dates'!$A:$A,'[1]Birth Dates'!$B:$B,"",0),IF(_xlpm.d=0,"",_xlpm.d))</f>
        <v/>
      </c>
      <c r="S943" s="294">
        <f>IF(OR(R943="",A943="",NOT(ISNUMBER(R943)),R943&gt;A943),"",DATEDIF(R943,A943,"Y")&amp;" years, "&amp;DATEDIF(R943,A943,"YM")&amp;" months, "&amp;DATEDIF(R943,A943,"MD")&amp;" days")</f>
        <v/>
      </c>
      <c r="T943" s="293" t="n"/>
      <c r="U943" s="293" t="n"/>
      <c r="V943" s="700">
        <f>_xlfn.LET(_xlpm.d,_xlfn.XLOOKUP(T943,'[1]Birth Dates'!$A:$A,'[1]Birth Dates'!$B:$B,"",0),IF(_xlpm.d=0,"",_xlpm.d))</f>
        <v/>
      </c>
      <c r="W943" s="294">
        <f>IF(OR(V943="",A943="",NOT(ISNUMBER(V943)),V943&gt;A943),"",DATEDIF(V943,A943,"Y")&amp;" years, "&amp;DATEDIF(V943,A943,"YM")&amp;" months, "&amp;DATEDIF(V943,A943,"MD")&amp;" days")</f>
        <v/>
      </c>
      <c r="X943" s="294" t="n"/>
      <c r="Y943" s="294" t="n"/>
      <c r="Z943" s="294" t="n"/>
      <c r="AA943" s="294" t="n"/>
      <c r="AB943" s="293" t="n">
        <v>1</v>
      </c>
      <c r="AC943" s="293" t="n"/>
      <c r="AD943" s="293" t="n"/>
      <c r="AE943" s="592" t="inlineStr">
        <is>
          <t>2:22.9000</t>
        </is>
      </c>
      <c r="AF943" s="418">
        <f>IF(OR(AE943="",AE943="",AE943=0),"",6.172/(AE943*24))</f>
        <v/>
      </c>
      <c r="AG943" s="295" t="n">
        <v>1</v>
      </c>
      <c r="AH943" s="592" t="inlineStr">
        <is>
          <t>2:20.0060</t>
        </is>
      </c>
      <c r="AI943" s="418">
        <f>IF(OR(AH943="",AH943="",AH943=0),"",6.172/(AH943*24))</f>
        <v/>
      </c>
      <c r="AJ943" s="175">
        <f>IF(AND(ISNUMBER(AB943),ISNUMBER(AG943)),AB943-AG943,"")</f>
        <v/>
      </c>
      <c r="AK943" s="293" t="n"/>
      <c r="AL943" s="293" t="n">
        <v>163</v>
      </c>
      <c r="AM943" s="500" t="n">
        <v>0.2818738425925926</v>
      </c>
      <c r="AN943" s="671">
        <f>IF(OR(AL943="",AM943="",AM943=0),"",AL943*6.172/(AM943*24))</f>
        <v/>
      </c>
      <c r="AO943" s="477">
        <f>IF(AND(AL943=AL942,AM943&lt;&gt;"",AM942&lt;&gt;""),AM943-AM942,"")</f>
        <v/>
      </c>
      <c r="AP943" s="293" t="n"/>
      <c r="AQ943" s="586" t="inlineStr"/>
      <c r="AR943" s="418">
        <f>IF(OR(AQ943="",AQ943="",AQ943=0),"",6.172/(AQ943*24))</f>
        <v/>
      </c>
      <c r="AS943" s="436">
        <f>IF(OR(NOT(ISNUMBER(C943)),NOT(ISNUMBER(AB943))),"",IF(AG943&lt;&gt;"",AG943,AB943)-C943)</f>
        <v/>
      </c>
      <c r="AT943" s="296" t="n"/>
      <c r="AU943" s="297">
        <f>IF($B943="","",TEXT($A943,"yyyymmdd")&amp;"_P"&amp;$C943&amp;"_C"&amp;$F943&amp;"_"&amp;TRIM(RIGHT(SUBSTITUTE(TRIM(SUBSTITUTE($L943,CHAR(160)," "))," ",REPT(" ",60)),60))&amp;IF($P943="","","-"&amp;TRIM(RIGHT(SUBSTITUTE(TRIM(SUBSTITUTE($P943,CHAR(160)," "))," ",REPT(" ",60)),60)))&amp;IF($T943="","","-"&amp;TRIM(RIGHT(SUBSTITUTE(TRIM(SUBSTITUTE($T943,CHAR(160)," "))," ",REPT(" ",60)),60)))&amp;".jpg")</f>
        <v/>
      </c>
    </row>
    <row r="944" ht="56" customHeight="1">
      <c r="A944" s="292" t="n">
        <v>28764</v>
      </c>
      <c r="B944" s="294" t="inlineStr">
        <is>
          <t>Hardie-Ferodo 1000 1 October, 1978</t>
        </is>
      </c>
      <c r="C944" s="294" t="n">
        <v>2</v>
      </c>
      <c r="D944" s="294" t="inlineStr">
        <is>
          <t>A</t>
        </is>
      </c>
      <c r="E944" s="294" t="n">
        <v>2</v>
      </c>
      <c r="F944" s="294" t="n">
        <v>6</v>
      </c>
      <c r="G944" s="294" t="inlineStr">
        <is>
          <t>Craven Mild Racing</t>
        </is>
      </c>
      <c r="H944" s="294" t="n"/>
      <c r="I944" s="294" t="n"/>
      <c r="J944" s="294" t="inlineStr">
        <is>
          <t>Holden LX Torana SS A9X Hatchback</t>
        </is>
      </c>
      <c r="K944" s="294" t="inlineStr">
        <is>
          <t>5044 V8</t>
        </is>
      </c>
      <c r="L944" s="294" t="inlineStr">
        <is>
          <t>Allan Grice</t>
        </is>
      </c>
      <c r="M944" s="294" t="inlineStr">
        <is>
          <t>AUS</t>
        </is>
      </c>
      <c r="N944" s="700">
        <f>_xlfn.LET(_xlpm.d,_xlfn.XLOOKUP(L944,'[1]Birth Dates'!$A:$A,'[1]Birth Dates'!$B:$B,"",0),IF(_xlpm.d=0,"",_xlpm.d))</f>
        <v/>
      </c>
      <c r="O944" s="294">
        <f>IF(OR(N944="",A944="",NOT(ISNUMBER(N944)),N944&gt;A944),"",DATEDIF(N944,A944,"Y")&amp;" years, "&amp;DATEDIF(N944,A944,"YM")&amp;" months, "&amp;DATEDIF(N944,A944,"MD")&amp;" days")</f>
        <v/>
      </c>
      <c r="P944" s="294" t="inlineStr">
        <is>
          <t>John Leffler</t>
        </is>
      </c>
      <c r="Q944" s="294" t="inlineStr">
        <is>
          <t>AUS</t>
        </is>
      </c>
      <c r="R944" s="700">
        <f>_xlfn.LET(_xlpm.d,_xlfn.XLOOKUP(P944,'[1]Birth Dates'!$A:$A,'[1]Birth Dates'!$B:$B,"",0),IF(_xlpm.d=0,"",_xlpm.d))</f>
        <v/>
      </c>
      <c r="S944" s="294">
        <f>IF(OR(R944="",A944="",NOT(ISNUMBER(R944)),R944&gt;A944),"",DATEDIF(R944,A944,"Y")&amp;" years, "&amp;DATEDIF(R944,A944,"YM")&amp;" months, "&amp;DATEDIF(R944,A944,"MD")&amp;" days")</f>
        <v/>
      </c>
      <c r="T944" s="294" t="n"/>
      <c r="U944" s="294" t="n"/>
      <c r="V944" s="700">
        <f>_xlfn.LET(_xlpm.d,_xlfn.XLOOKUP(T944,'[1]Birth Dates'!$A:$A,'[1]Birth Dates'!$B:$B,"",0),IF(_xlpm.d=0,"",_xlpm.d))</f>
        <v/>
      </c>
      <c r="W944" s="294">
        <f>IF(OR(V944="",A944="",NOT(ISNUMBER(V944)),V944&gt;A944),"",DATEDIF(V944,A944,"Y")&amp;" years, "&amp;DATEDIF(V944,A944,"YM")&amp;" months, "&amp;DATEDIF(V944,A944,"MD")&amp;" days")</f>
        <v/>
      </c>
      <c r="X944" s="294" t="n"/>
      <c r="Y944" s="294" t="n"/>
      <c r="Z944" s="294" t="n"/>
      <c r="AA944" s="294" t="n"/>
      <c r="AB944" s="294" t="n"/>
      <c r="AC944" s="294" t="n"/>
      <c r="AD944" s="294" t="n"/>
      <c r="AE944" s="593" t="n"/>
      <c r="AF944" s="418">
        <f>IF(OR(AE944="",AE944="",AE944=0),"",6.172/(AE944*24))</f>
        <v/>
      </c>
      <c r="AG944" s="294" t="n">
        <v>7</v>
      </c>
      <c r="AH944" s="593" t="inlineStr">
        <is>
          <t>2:25.9500</t>
        </is>
      </c>
      <c r="AI944" s="418">
        <f>IF(OR(AH944="",AH944="",AH944=0),"",6.172/(AH944*24))</f>
        <v/>
      </c>
      <c r="AJ944" s="175">
        <f>IF(AND(ISNUMBER(AB944),ISNUMBER(AG944)),AB944-AG944,"")</f>
        <v/>
      </c>
      <c r="AK944" s="294" t="n"/>
      <c r="AL944" s="294" t="n">
        <v>162</v>
      </c>
      <c r="AM944" s="501" t="n">
        <v>0.2833020833333333</v>
      </c>
      <c r="AN944" s="671">
        <f>IF(OR(AL944="",AM944="",AM944=0),"",AL944*6.172/(AM944*24))</f>
        <v/>
      </c>
      <c r="AO944" s="477">
        <f>IF(AND(AL944=AL943,AM944&lt;&gt;"",AM943&lt;&gt;""),AM944-AM943,"")</f>
        <v/>
      </c>
      <c r="AP944" s="294" t="n"/>
      <c r="AQ944" s="587" t="inlineStr"/>
      <c r="AR944" s="418">
        <f>IF(OR(AQ944="",AQ944="",AQ944=0),"",6.172/(AQ944*24))</f>
        <v/>
      </c>
      <c r="AS944" s="436">
        <f>IF(OR(NOT(ISNUMBER(C944)),NOT(ISNUMBER(AB944))),"",IF(AG944&lt;&gt;"",AG944,AB944)-C944)</f>
        <v/>
      </c>
      <c r="AT944" s="299" t="n"/>
      <c r="AU944" s="300">
        <f>IF($B944="","",TEXT($A944,"yyyymmdd")&amp;"_P"&amp;$C944&amp;"_C"&amp;$F944&amp;"_"&amp;TRIM(RIGHT(SUBSTITUTE(TRIM(SUBSTITUTE($L944,CHAR(160)," "))," ",REPT(" ",60)),60))&amp;IF($P944="","","-"&amp;TRIM(RIGHT(SUBSTITUTE(TRIM(SUBSTITUTE($P944,CHAR(160)," "))," ",REPT(" ",60)),60)))&amp;IF($T944="","","-"&amp;TRIM(RIGHT(SUBSTITUTE(TRIM(SUBSTITUTE($T944,CHAR(160)," "))," ",REPT(" ",60)),60)))&amp;".jpg")</f>
        <v/>
      </c>
    </row>
    <row r="945" ht="42" customHeight="1">
      <c r="A945" s="292" t="n">
        <v>28764</v>
      </c>
      <c r="B945" s="294" t="inlineStr">
        <is>
          <t>Hardie-Ferodo 1000 1 October, 1978</t>
        </is>
      </c>
      <c r="C945" s="294" t="n">
        <v>3</v>
      </c>
      <c r="D945" s="294" t="inlineStr">
        <is>
          <t>A</t>
        </is>
      </c>
      <c r="E945" s="294" t="n">
        <v>3</v>
      </c>
      <c r="F945" s="294" t="n">
        <v>18</v>
      </c>
      <c r="G945" s="294" t="inlineStr">
        <is>
          <t>Brian Wood Ford</t>
        </is>
      </c>
      <c r="H945" s="294" t="n"/>
      <c r="I945" s="294" t="n"/>
      <c r="J945" s="294" t="inlineStr">
        <is>
          <t>Ford Falcon XC GS500 Hardtop</t>
        </is>
      </c>
      <c r="K945" s="294" t="inlineStr">
        <is>
          <t>5760 V8</t>
        </is>
      </c>
      <c r="L945" s="294" t="inlineStr">
        <is>
          <t>Murray Carter</t>
        </is>
      </c>
      <c r="M945" s="294" t="inlineStr">
        <is>
          <t>AUS</t>
        </is>
      </c>
      <c r="N945" s="700">
        <f>_xlfn.LET(_xlpm.d,_xlfn.XLOOKUP(L945,'[1]Birth Dates'!$A:$A,'[1]Birth Dates'!$B:$B,"",0),IF(_xlpm.d=0,"",_xlpm.d))</f>
        <v/>
      </c>
      <c r="O945" s="294">
        <f>IF(OR(N945="",A945="",NOT(ISNUMBER(N945)),N945&gt;A945),"",DATEDIF(N945,A945,"Y")&amp;" years, "&amp;DATEDIF(N945,A945,"YM")&amp;" months, "&amp;DATEDIF(N945,A945,"MD")&amp;" days")</f>
        <v/>
      </c>
      <c r="P945" s="294" t="inlineStr">
        <is>
          <t>Graeme Lawrence</t>
        </is>
      </c>
      <c r="Q945" s="294" t="inlineStr">
        <is>
          <t>AUS</t>
        </is>
      </c>
      <c r="R945" s="700">
        <f>_xlfn.LET(_xlpm.d,_xlfn.XLOOKUP(P945,'[1]Birth Dates'!$A:$A,'[1]Birth Dates'!$B:$B,"",0),IF(_xlpm.d=0,"",_xlpm.d))</f>
        <v/>
      </c>
      <c r="S945" s="294">
        <f>IF(OR(R945="",A945="",NOT(ISNUMBER(R945)),R945&gt;A945),"",DATEDIF(R945,A945,"Y")&amp;" years, "&amp;DATEDIF(R945,A945,"YM")&amp;" months, "&amp;DATEDIF(R945,A945,"MD")&amp;" days")</f>
        <v/>
      </c>
      <c r="T945" s="294" t="n"/>
      <c r="U945" s="294" t="n"/>
      <c r="V945" s="700">
        <f>_xlfn.LET(_xlpm.d,_xlfn.XLOOKUP(T945,'[1]Birth Dates'!$A:$A,'[1]Birth Dates'!$B:$B,"",0),IF(_xlpm.d=0,"",_xlpm.d))</f>
        <v/>
      </c>
      <c r="W945" s="294">
        <f>IF(OR(V945="",A945="",NOT(ISNUMBER(V945)),V945&gt;A945),"",DATEDIF(V945,A945,"Y")&amp;" years, "&amp;DATEDIF(V945,A945,"YM")&amp;" months, "&amp;DATEDIF(V945,A945,"MD")&amp;" days")</f>
        <v/>
      </c>
      <c r="X945" s="294" t="n"/>
      <c r="Y945" s="294" t="n"/>
      <c r="Z945" s="294" t="n"/>
      <c r="AA945" s="294" t="n"/>
      <c r="AB945" s="294" t="n">
        <v>31</v>
      </c>
      <c r="AC945" s="294" t="n"/>
      <c r="AD945" s="294" t="n"/>
      <c r="AE945" s="593" t="inlineStr">
        <is>
          <t>2:50.9000</t>
        </is>
      </c>
      <c r="AF945" s="418">
        <f>IF(OR(AE945="",AE945="",AE945=0),"",6.172/(AE945*24))</f>
        <v/>
      </c>
      <c r="AG945" s="298" t="n"/>
      <c r="AH945" s="587" t="inlineStr"/>
      <c r="AI945" s="418">
        <f>IF(OR(AH945="",AH945="",AH945=0),"",6.172/(AH945*24))</f>
        <v/>
      </c>
      <c r="AJ945" s="175">
        <f>IF(AND(ISNUMBER(AB945),ISNUMBER(AG945)),AB945-AG945,"")</f>
        <v/>
      </c>
      <c r="AK945" s="294" t="n"/>
      <c r="AL945" s="294" t="n">
        <v>160</v>
      </c>
      <c r="AM945" s="501" t="n">
        <v>0.2835532407407407</v>
      </c>
      <c r="AN945" s="671">
        <f>IF(OR(AL945="",AM945="",AM945=0),"",AL945*6.172/(AM945*24))</f>
        <v/>
      </c>
      <c r="AO945" s="477">
        <f>IF(AND(AL945=AL944,AM945&lt;&gt;"",AM944&lt;&gt;""),AM945-AM944,"")</f>
        <v/>
      </c>
      <c r="AP945" s="294" t="n"/>
      <c r="AQ945" s="587" t="inlineStr"/>
      <c r="AR945" s="418">
        <f>IF(OR(AQ945="",AQ945="",AQ945=0),"",6.172/(AQ945*24))</f>
        <v/>
      </c>
      <c r="AS945" s="436">
        <f>IF(OR(NOT(ISNUMBER(C945)),NOT(ISNUMBER(AB945))),"",IF(AG945&lt;&gt;"",AG945,AB945)-C945)</f>
        <v/>
      </c>
      <c r="AT945" s="299" t="n"/>
      <c r="AU945" s="300">
        <f>IF($B945="","",TEXT($A945,"yyyymmdd")&amp;"_P"&amp;$C945&amp;"_C"&amp;$F945&amp;"_"&amp;TRIM(RIGHT(SUBSTITUTE(TRIM(SUBSTITUTE($L945,CHAR(160)," "))," ",REPT(" ",60)),60))&amp;IF($P945="","","-"&amp;TRIM(RIGHT(SUBSTITUTE(TRIM(SUBSTITUTE($P945,CHAR(160)," "))," ",REPT(" ",60)),60)))&amp;IF($T945="","","-"&amp;TRIM(RIGHT(SUBSTITUTE(TRIM(SUBSTITUTE($T945,CHAR(160)," "))," ",REPT(" ",60)),60)))&amp;".jpg")</f>
        <v/>
      </c>
    </row>
    <row r="946" ht="56" customHeight="1">
      <c r="A946" s="292" t="n">
        <v>28764</v>
      </c>
      <c r="B946" s="294" t="inlineStr">
        <is>
          <t>Hardie-Ferodo 1000 1 October, 1978</t>
        </is>
      </c>
      <c r="C946" s="294" t="n">
        <v>4</v>
      </c>
      <c r="D946" s="294" t="inlineStr">
        <is>
          <t>A</t>
        </is>
      </c>
      <c r="E946" s="294" t="n">
        <v>4</v>
      </c>
      <c r="F946" s="294" t="n">
        <v>11</v>
      </c>
      <c r="G946" s="294" t="inlineStr">
        <is>
          <t>Citizens Watches Australia Pty Ltd</t>
        </is>
      </c>
      <c r="H946" s="294" t="n"/>
      <c r="I946" s="294" t="n"/>
      <c r="J946" s="294" t="inlineStr">
        <is>
          <t>Holden LX Torana SL/R 5000 A9X 4-Door</t>
        </is>
      </c>
      <c r="K946" s="294" t="inlineStr">
        <is>
          <t>5044 V8</t>
        </is>
      </c>
      <c r="L946" s="294" t="inlineStr">
        <is>
          <t>Gary Cooke</t>
        </is>
      </c>
      <c r="M946" s="294" t="inlineStr">
        <is>
          <t>AUS</t>
        </is>
      </c>
      <c r="N946" s="700">
        <f>_xlfn.LET(_xlpm.d,_xlfn.XLOOKUP(L946,'[1]Birth Dates'!$A:$A,'[1]Birth Dates'!$B:$B,"",0),IF(_xlpm.d=0,"",_xlpm.d))</f>
        <v/>
      </c>
      <c r="O946" s="294">
        <f>IF(OR(N946="",A946="",NOT(ISNUMBER(N946)),N946&gt;A946),"",DATEDIF(N946,A946,"Y")&amp;" years, "&amp;DATEDIF(N946,A946,"YM")&amp;" months, "&amp;DATEDIF(N946,A946,"MD")&amp;" days")</f>
        <v/>
      </c>
      <c r="P946" s="294" t="inlineStr">
        <is>
          <t>Doug Chivas</t>
        </is>
      </c>
      <c r="Q946" s="294" t="inlineStr">
        <is>
          <t>AUS</t>
        </is>
      </c>
      <c r="R946" s="700">
        <f>_xlfn.LET(_xlpm.d,_xlfn.XLOOKUP(P946,'[1]Birth Dates'!$A:$A,'[1]Birth Dates'!$B:$B,"",0),IF(_xlpm.d=0,"",_xlpm.d))</f>
        <v/>
      </c>
      <c r="S946" s="294">
        <f>IF(OR(R946="",A946="",NOT(ISNUMBER(R946)),R946&gt;A946),"",DATEDIF(R946,A946,"Y")&amp;" years, "&amp;DATEDIF(R946,A946,"YM")&amp;" months, "&amp;DATEDIF(R946,A946,"MD")&amp;" days")</f>
        <v/>
      </c>
      <c r="T946" s="294" t="n"/>
      <c r="U946" s="294" t="n"/>
      <c r="V946" s="700">
        <f>_xlfn.LET(_xlpm.d,_xlfn.XLOOKUP(T946,'[1]Birth Dates'!$A:$A,'[1]Birth Dates'!$B:$B,"",0),IF(_xlpm.d=0,"",_xlpm.d))</f>
        <v/>
      </c>
      <c r="W946" s="294">
        <f>IF(OR(V946="",A946="",NOT(ISNUMBER(V946)),V946&gt;A946),"",DATEDIF(V946,A946,"Y")&amp;" years, "&amp;DATEDIF(V946,A946,"YM")&amp;" months, "&amp;DATEDIF(V946,A946,"MD")&amp;" days")</f>
        <v/>
      </c>
      <c r="X946" s="294" t="n"/>
      <c r="Y946" s="294" t="n"/>
      <c r="Z946" s="294" t="n"/>
      <c r="AA946" s="294" t="n"/>
      <c r="AB946" s="294" t="n">
        <v>27</v>
      </c>
      <c r="AC946" s="294" t="n"/>
      <c r="AD946" s="294" t="n"/>
      <c r="AE946" s="593" t="inlineStr">
        <is>
          <t>2:39.0000</t>
        </is>
      </c>
      <c r="AF946" s="418">
        <f>IF(OR(AE946="",AE946="",AE946=0),"",6.172/(AE946*24))</f>
        <v/>
      </c>
      <c r="AG946" s="298" t="n"/>
      <c r="AH946" s="587" t="inlineStr"/>
      <c r="AI946" s="418">
        <f>IF(OR(AH946="",AH946="",AH946=0),"",6.172/(AH946*24))</f>
        <v/>
      </c>
      <c r="AJ946" s="175">
        <f>IF(AND(ISNUMBER(AB946),ISNUMBER(AG946)),AB946-AG946,"")</f>
        <v/>
      </c>
      <c r="AK946" s="294" t="n"/>
      <c r="AL946" s="294" t="n">
        <v>158</v>
      </c>
      <c r="AM946" s="501" t="n">
        <v>0.2826840277777778</v>
      </c>
      <c r="AN946" s="671">
        <f>IF(OR(AL946="",AM946="",AM946=0),"",AL946*6.172/(AM946*24))</f>
        <v/>
      </c>
      <c r="AO946" s="477">
        <f>IF(AND(AL946=AL945,AM946&lt;&gt;"",AM945&lt;&gt;""),AM946-AM945,"")</f>
        <v/>
      </c>
      <c r="AP946" s="294" t="n"/>
      <c r="AQ946" s="587" t="inlineStr"/>
      <c r="AR946" s="418">
        <f>IF(OR(AQ946="",AQ946="",AQ946=0),"",6.172/(AQ946*24))</f>
        <v/>
      </c>
      <c r="AS946" s="436">
        <f>IF(OR(NOT(ISNUMBER(C946)),NOT(ISNUMBER(AB946))),"",IF(AG946&lt;&gt;"",AG946,AB946)-C946)</f>
        <v/>
      </c>
      <c r="AT946" s="299" t="n"/>
      <c r="AU946" s="300">
        <f>IF($B946="","",TEXT($A946,"yyyymmdd")&amp;"_P"&amp;$C946&amp;"_C"&amp;$F946&amp;"_"&amp;TRIM(RIGHT(SUBSTITUTE(TRIM(SUBSTITUTE($L946,CHAR(160)," "))," ",REPT(" ",60)),60))&amp;IF($P946="","","-"&amp;TRIM(RIGHT(SUBSTITUTE(TRIM(SUBSTITUTE($P946,CHAR(160)," "))," ",REPT(" ",60)),60)))&amp;IF($T946="","","-"&amp;TRIM(RIGHT(SUBSTITUTE(TRIM(SUBSTITUTE($T946,CHAR(160)," "))," ",REPT(" ",60)),60)))&amp;".jpg")</f>
        <v/>
      </c>
    </row>
    <row r="947" ht="42" customHeight="1">
      <c r="A947" s="292" t="n">
        <v>28764</v>
      </c>
      <c r="B947" s="294" t="inlineStr">
        <is>
          <t>Hardie-Ferodo 1000 1 October, 1978</t>
        </is>
      </c>
      <c r="C947" s="294" t="n">
        <v>5</v>
      </c>
      <c r="D947" s="294" t="inlineStr">
        <is>
          <t>A</t>
        </is>
      </c>
      <c r="E947" s="294" t="n">
        <v>5</v>
      </c>
      <c r="F947" s="294" t="n">
        <v>17</v>
      </c>
      <c r="G947" s="294" t="inlineStr">
        <is>
          <t>Bryan Byrt Ford</t>
        </is>
      </c>
      <c r="H947" s="294" t="n"/>
      <c r="I947" s="294" t="n"/>
      <c r="J947" s="294" t="inlineStr">
        <is>
          <t>Ford Falcon XC GS500 Hardtop</t>
        </is>
      </c>
      <c r="K947" s="294" t="inlineStr">
        <is>
          <t>5760 V8</t>
        </is>
      </c>
      <c r="L947" s="294" t="inlineStr">
        <is>
          <t>Dick Johnson</t>
        </is>
      </c>
      <c r="M947" s="294" t="inlineStr">
        <is>
          <t>AUS</t>
        </is>
      </c>
      <c r="N947" s="700">
        <f>_xlfn.LET(_xlpm.d,_xlfn.XLOOKUP(L947,'[1]Birth Dates'!$A:$A,'[1]Birth Dates'!$B:$B,"",0),IF(_xlpm.d=0,"",_xlpm.d))</f>
        <v/>
      </c>
      <c r="O947" s="294">
        <f>IF(OR(N947="",A947="",NOT(ISNUMBER(N947)),N947&gt;A947),"",DATEDIF(N947,A947,"Y")&amp;" years, "&amp;DATEDIF(N947,A947,"YM")&amp;" months, "&amp;DATEDIF(N947,A947,"MD")&amp;" days")</f>
        <v/>
      </c>
      <c r="P947" s="294" t="inlineStr">
        <is>
          <t>Vern Schuppan</t>
        </is>
      </c>
      <c r="Q947" s="294" t="inlineStr">
        <is>
          <t>AUS</t>
        </is>
      </c>
      <c r="R947" s="700">
        <f>_xlfn.LET(_xlpm.d,_xlfn.XLOOKUP(P947,'[1]Birth Dates'!$A:$A,'[1]Birth Dates'!$B:$B,"",0),IF(_xlpm.d=0,"",_xlpm.d))</f>
        <v/>
      </c>
      <c r="S947" s="294">
        <f>IF(OR(R947="",A947="",NOT(ISNUMBER(R947)),R947&gt;A947),"",DATEDIF(R947,A947,"Y")&amp;" years, "&amp;DATEDIF(R947,A947,"YM")&amp;" months, "&amp;DATEDIF(R947,A947,"MD")&amp;" days")</f>
        <v/>
      </c>
      <c r="T947" s="294" t="n"/>
      <c r="U947" s="294" t="n"/>
      <c r="V947" s="700">
        <f>_xlfn.LET(_xlpm.d,_xlfn.XLOOKUP(T947,'[1]Birth Dates'!$A:$A,'[1]Birth Dates'!$B:$B,"",0),IF(_xlpm.d=0,"",_xlpm.d))</f>
        <v/>
      </c>
      <c r="W947" s="294">
        <f>IF(OR(V947="",A947="",NOT(ISNUMBER(V947)),V947&gt;A947),"",DATEDIF(V947,A947,"Y")&amp;" years, "&amp;DATEDIF(V947,A947,"YM")&amp;" months, "&amp;DATEDIF(V947,A947,"MD")&amp;" days")</f>
        <v/>
      </c>
      <c r="X947" s="294" t="n"/>
      <c r="Y947" s="294" t="n"/>
      <c r="Z947" s="294" t="n"/>
      <c r="AA947" s="294" t="n"/>
      <c r="AB947" s="294" t="n"/>
      <c r="AC947" s="294" t="n"/>
      <c r="AD947" s="294" t="n"/>
      <c r="AE947" s="593" t="n"/>
      <c r="AF947" s="418">
        <f>IF(OR(AE947="",AE947="",AE947=0),"",6.172/(AE947*24))</f>
        <v/>
      </c>
      <c r="AG947" s="298" t="n">
        <v>6</v>
      </c>
      <c r="AH947" s="593" t="inlineStr">
        <is>
          <t>2:25.6320</t>
        </is>
      </c>
      <c r="AI947" s="418">
        <f>IF(OR(AH947="",AH947="",AH947=0),"",6.172/(AH947*24))</f>
        <v/>
      </c>
      <c r="AJ947" s="175">
        <f>IF(AND(ISNUMBER(AB947),ISNUMBER(AG947)),AB947-AG947,"")</f>
        <v/>
      </c>
      <c r="AK947" s="294" t="n"/>
      <c r="AL947" s="294" t="n">
        <v>153</v>
      </c>
      <c r="AM947" s="501" t="n">
        <v>0.2818946759259259</v>
      </c>
      <c r="AN947" s="671">
        <f>IF(OR(AL947="",AM947="",AM947=0),"",AL947*6.172/(AM947*24))</f>
        <v/>
      </c>
      <c r="AO947" s="477">
        <f>IF(AND(AL947=AL946,AM947&lt;&gt;"",AM946&lt;&gt;""),AM947-AM946,"")</f>
        <v/>
      </c>
      <c r="AP947" s="294" t="n"/>
      <c r="AQ947" s="587" t="inlineStr"/>
      <c r="AR947" s="418">
        <f>IF(OR(AQ947="",AQ947="",AQ947=0),"",6.172/(AQ947*24))</f>
        <v/>
      </c>
      <c r="AS947" s="436">
        <f>IF(OR(NOT(ISNUMBER(C947)),NOT(ISNUMBER(AB947))),"",IF(AG947&lt;&gt;"",AG947,AB947)-C947)</f>
        <v/>
      </c>
      <c r="AT947" s="299" t="n"/>
      <c r="AU947" s="300">
        <f>IF($B947="","",TEXT($A947,"yyyymmdd")&amp;"_P"&amp;$C947&amp;"_C"&amp;$F947&amp;"_"&amp;TRIM(RIGHT(SUBSTITUTE(TRIM(SUBSTITUTE($L947,CHAR(160)," "))," ",REPT(" ",60)),60))&amp;IF($P947="","","-"&amp;TRIM(RIGHT(SUBSTITUTE(TRIM(SUBSTITUTE($P947,CHAR(160)," "))," ",REPT(" ",60)),60)))&amp;IF($T947="","","-"&amp;TRIM(RIGHT(SUBSTITUTE(TRIM(SUBSTITUTE($T947,CHAR(160)," "))," ",REPT(" ",60)),60)))&amp;".jpg")</f>
        <v/>
      </c>
    </row>
    <row r="948" ht="56" customHeight="1">
      <c r="A948" s="292" t="n">
        <v>28764</v>
      </c>
      <c r="B948" s="294" t="inlineStr">
        <is>
          <t>Hardie-Ferodo 1000 1 October, 1978</t>
        </is>
      </c>
      <c r="C948" s="294" t="n">
        <v>6</v>
      </c>
      <c r="D948" s="294" t="inlineStr">
        <is>
          <t>A</t>
        </is>
      </c>
      <c r="E948" s="294" t="n">
        <v>6</v>
      </c>
      <c r="F948" s="294" t="n">
        <v>8</v>
      </c>
      <c r="G948" s="294" t="inlineStr">
        <is>
          <t>Jack Brabham Holdings Pty Ltd</t>
        </is>
      </c>
      <c r="H948" s="294" t="n"/>
      <c r="I948" s="294" t="n"/>
      <c r="J948" s="294" t="inlineStr">
        <is>
          <t>Holden LX Torana SL/R 5000 A9X 4-Door</t>
        </is>
      </c>
      <c r="K948" s="294" t="inlineStr">
        <is>
          <t>5044 V8</t>
        </is>
      </c>
      <c r="L948" s="294" t="inlineStr">
        <is>
          <t>Jack Brabham</t>
        </is>
      </c>
      <c r="M948" s="294" t="inlineStr">
        <is>
          <t>AUS</t>
        </is>
      </c>
      <c r="N948" s="700">
        <f>_xlfn.LET(_xlpm.d,_xlfn.XLOOKUP(L948,'[1]Birth Dates'!$A:$A,'[1]Birth Dates'!$B:$B,"",0),IF(_xlpm.d=0,"",_xlpm.d))</f>
        <v/>
      </c>
      <c r="O948" s="294">
        <f>IF(OR(N948="",A948="",NOT(ISNUMBER(N948)),N948&gt;A948),"",DATEDIF(N948,A948,"Y")&amp;" years, "&amp;DATEDIF(N948,A948,"YM")&amp;" months, "&amp;DATEDIF(N948,A948,"MD")&amp;" days")</f>
        <v/>
      </c>
      <c r="P948" s="294" t="inlineStr">
        <is>
          <t>Brian Muir</t>
        </is>
      </c>
      <c r="Q948" s="294" t="inlineStr">
        <is>
          <t>AUS</t>
        </is>
      </c>
      <c r="R948" s="700">
        <f>_xlfn.LET(_xlpm.d,_xlfn.XLOOKUP(P948,'[1]Birth Dates'!$A:$A,'[1]Birth Dates'!$B:$B,"",0),IF(_xlpm.d=0,"",_xlpm.d))</f>
        <v/>
      </c>
      <c r="S948" s="294">
        <f>IF(OR(R948="",A948="",NOT(ISNUMBER(R948)),R948&gt;A948),"",DATEDIF(R948,A948,"Y")&amp;" years, "&amp;DATEDIF(R948,A948,"YM")&amp;" months, "&amp;DATEDIF(R948,A948,"MD")&amp;" days")</f>
        <v/>
      </c>
      <c r="T948" s="294" t="n"/>
      <c r="U948" s="294" t="n"/>
      <c r="V948" s="700">
        <f>_xlfn.LET(_xlpm.d,_xlfn.XLOOKUP(T948,'[1]Birth Dates'!$A:$A,'[1]Birth Dates'!$B:$B,"",0),IF(_xlpm.d=0,"",_xlpm.d))</f>
        <v/>
      </c>
      <c r="W948" s="294">
        <f>IF(OR(V948="",A948="",NOT(ISNUMBER(V948)),V948&gt;A948),"",DATEDIF(V948,A948,"Y")&amp;" years, "&amp;DATEDIF(V948,A948,"YM")&amp;" months, "&amp;DATEDIF(V948,A948,"MD")&amp;" days")</f>
        <v/>
      </c>
      <c r="X948" s="294" t="n"/>
      <c r="Y948" s="294" t="n"/>
      <c r="Z948" s="294" t="n"/>
      <c r="AA948" s="294" t="n"/>
      <c r="AB948" s="294" t="n"/>
      <c r="AC948" s="294" t="n"/>
      <c r="AD948" s="294" t="n"/>
      <c r="AE948" s="593" t="n"/>
      <c r="AF948" s="418">
        <f>IF(OR(AE948="",AE948="",AE948=0),"",6.172/(AE948*24))</f>
        <v/>
      </c>
      <c r="AG948" s="298" t="n">
        <v>8</v>
      </c>
      <c r="AH948" s="593" t="inlineStr">
        <is>
          <t>2:25.9880</t>
        </is>
      </c>
      <c r="AI948" s="418">
        <f>IF(OR(AH948="",AH948="",AH948=0),"",6.172/(AH948*24))</f>
        <v/>
      </c>
      <c r="AJ948" s="175">
        <f>IF(AND(ISNUMBER(AB948),ISNUMBER(AG948)),AB948-AG948,"")</f>
        <v/>
      </c>
      <c r="AK948" s="294" t="n"/>
      <c r="AL948" s="294" t="n">
        <v>153</v>
      </c>
      <c r="AM948" s="501" t="n">
        <v>0.282724537037037</v>
      </c>
      <c r="AN948" s="671">
        <f>IF(OR(AL948="",AM948="",AM948=0),"",AL948*6.172/(AM948*24))</f>
        <v/>
      </c>
      <c r="AO948" s="477">
        <f>IF(AND(AL948=AL947,AM948&lt;&gt;"",AM947&lt;&gt;""),AM948-AM947,"")</f>
        <v/>
      </c>
      <c r="AP948" s="294" t="n"/>
      <c r="AQ948" s="587" t="inlineStr"/>
      <c r="AR948" s="418">
        <f>IF(OR(AQ948="",AQ948="",AQ948=0),"",6.172/(AQ948*24))</f>
        <v/>
      </c>
      <c r="AS948" s="436">
        <f>IF(OR(NOT(ISNUMBER(C948)),NOT(ISNUMBER(AB948))),"",IF(AG948&lt;&gt;"",AG948,AB948)-C948)</f>
        <v/>
      </c>
      <c r="AT948" s="299" t="n"/>
      <c r="AU948" s="300">
        <f>IF($B948="","",TEXT($A948,"yyyymmdd")&amp;"_P"&amp;$C948&amp;"_C"&amp;$F948&amp;"_"&amp;TRIM(RIGHT(SUBSTITUTE(TRIM(SUBSTITUTE($L948,CHAR(160)," "))," ",REPT(" ",60)),60))&amp;IF($P948="","","-"&amp;TRIM(RIGHT(SUBSTITUTE(TRIM(SUBSTITUTE($P948,CHAR(160)," "))," ",REPT(" ",60)),60)))&amp;IF($T948="","","-"&amp;TRIM(RIGHT(SUBSTITUTE(TRIM(SUBSTITUTE($T948,CHAR(160)," "))," ",REPT(" ",60)),60)))&amp;".jpg")</f>
        <v/>
      </c>
    </row>
    <row r="949" ht="56" customHeight="1">
      <c r="A949" s="292" t="n">
        <v>28764</v>
      </c>
      <c r="B949" s="294" t="inlineStr">
        <is>
          <t>Hardie-Ferodo 1000 1 October, 1978</t>
        </is>
      </c>
      <c r="C949" s="294" t="n">
        <v>7</v>
      </c>
      <c r="D949" s="294" t="inlineStr">
        <is>
          <t>A</t>
        </is>
      </c>
      <c r="E949" s="294" t="n">
        <v>7</v>
      </c>
      <c r="F949" s="294" t="n">
        <v>23</v>
      </c>
      <c r="G949" s="294" t="inlineStr">
        <is>
          <t>Settlement Road Motor Wreckers</t>
        </is>
      </c>
      <c r="H949" s="294" t="n"/>
      <c r="I949" s="294" t="n"/>
      <c r="J949" s="294" t="inlineStr">
        <is>
          <t>Holden LX Torana SS A9X Hatchback</t>
        </is>
      </c>
      <c r="K949" s="294" t="inlineStr">
        <is>
          <t>5044 V8</t>
        </is>
      </c>
      <c r="L949" s="294" t="inlineStr">
        <is>
          <t>Warren Cullen</t>
        </is>
      </c>
      <c r="M949" s="294" t="inlineStr">
        <is>
          <t>AUS</t>
        </is>
      </c>
      <c r="N949" s="700">
        <f>_xlfn.LET(_xlpm.d,_xlfn.XLOOKUP(L949,'[1]Birth Dates'!$A:$A,'[1]Birth Dates'!$B:$B,"",0),IF(_xlpm.d=0,"",_xlpm.d))</f>
        <v/>
      </c>
      <c r="O949" s="294">
        <f>IF(OR(N949="",A949="",NOT(ISNUMBER(N949)),N949&gt;A949),"",DATEDIF(N949,A949,"Y")&amp;" years, "&amp;DATEDIF(N949,A949,"YM")&amp;" months, "&amp;DATEDIF(N949,A949,"MD")&amp;" days")</f>
        <v/>
      </c>
      <c r="P949" s="294" t="inlineStr">
        <is>
          <t>Johnnie Walker</t>
        </is>
      </c>
      <c r="Q949" s="294" t="inlineStr">
        <is>
          <t>AUS</t>
        </is>
      </c>
      <c r="R949" s="700">
        <f>_xlfn.LET(_xlpm.d,_xlfn.XLOOKUP(P949,'[1]Birth Dates'!$A:$A,'[1]Birth Dates'!$B:$B,"",0),IF(_xlpm.d=0,"",_xlpm.d))</f>
        <v/>
      </c>
      <c r="S949" s="294">
        <f>IF(OR(R949="",A949="",NOT(ISNUMBER(R949)),R949&gt;A949),"",DATEDIF(R949,A949,"Y")&amp;" years, "&amp;DATEDIF(R949,A949,"YM")&amp;" months, "&amp;DATEDIF(R949,A949,"MD")&amp;" days")</f>
        <v/>
      </c>
      <c r="T949" s="294" t="n"/>
      <c r="U949" s="294" t="n"/>
      <c r="V949" s="700">
        <f>_xlfn.LET(_xlpm.d,_xlfn.XLOOKUP(T949,'[1]Birth Dates'!$A:$A,'[1]Birth Dates'!$B:$B,"",0),IF(_xlpm.d=0,"",_xlpm.d))</f>
        <v/>
      </c>
      <c r="W949" s="294">
        <f>IF(OR(V949="",A949="",NOT(ISNUMBER(V949)),V949&gt;A949),"",DATEDIF(V949,A949,"Y")&amp;" years, "&amp;DATEDIF(V949,A949,"YM")&amp;" months, "&amp;DATEDIF(V949,A949,"MD")&amp;" days")</f>
        <v/>
      </c>
      <c r="X949" s="294" t="n"/>
      <c r="Y949" s="294" t="n"/>
      <c r="Z949" s="294" t="n"/>
      <c r="AA949" s="294" t="n"/>
      <c r="AB949" s="294" t="n">
        <v>13</v>
      </c>
      <c r="AC949" s="294" t="n"/>
      <c r="AD949" s="294" t="n"/>
      <c r="AE949" s="593" t="inlineStr">
        <is>
          <t>2:27.5000</t>
        </is>
      </c>
      <c r="AF949" s="418">
        <f>IF(OR(AE949="",AE949="",AE949=0),"",6.172/(AE949*24))</f>
        <v/>
      </c>
      <c r="AG949" s="298" t="n"/>
      <c r="AH949" s="587" t="inlineStr"/>
      <c r="AI949" s="418">
        <f>IF(OR(AH949="",AH949="",AH949=0),"",6.172/(AH949*24))</f>
        <v/>
      </c>
      <c r="AJ949" s="175">
        <f>IF(AND(ISNUMBER(AB949),ISNUMBER(AG949)),AB949-AG949,"")</f>
        <v/>
      </c>
      <c r="AK949" s="294" t="n"/>
      <c r="AL949" s="294" t="n">
        <v>152</v>
      </c>
      <c r="AM949" s="501" t="n">
        <v>0.2828032407407408</v>
      </c>
      <c r="AN949" s="671">
        <f>IF(OR(AL949="",AM949="",AM949=0),"",AL949*6.172/(AM949*24))</f>
        <v/>
      </c>
      <c r="AO949" s="477">
        <f>IF(AND(AL949=AL948,AM949&lt;&gt;"",AM948&lt;&gt;""),AM949-AM948,"")</f>
        <v/>
      </c>
      <c r="AP949" s="294" t="n"/>
      <c r="AQ949" s="587" t="inlineStr"/>
      <c r="AR949" s="418">
        <f>IF(OR(AQ949="",AQ949="",AQ949=0),"",6.172/(AQ949*24))</f>
        <v/>
      </c>
      <c r="AS949" s="436">
        <f>IF(OR(NOT(ISNUMBER(C949)),NOT(ISNUMBER(AB949))),"",IF(AG949&lt;&gt;"",AG949,AB949)-C949)</f>
        <v/>
      </c>
      <c r="AT949" s="299" t="n"/>
      <c r="AU949" s="300">
        <f>IF($B949="","",TEXT($A949,"yyyymmdd")&amp;"_P"&amp;$C949&amp;"_C"&amp;$F949&amp;"_"&amp;TRIM(RIGHT(SUBSTITUTE(TRIM(SUBSTITUTE($L949,CHAR(160)," "))," ",REPT(" ",60)),60))&amp;IF($P949="","","-"&amp;TRIM(RIGHT(SUBSTITUTE(TRIM(SUBSTITUTE($P949,CHAR(160)," "))," ",REPT(" ",60)),60)))&amp;IF($T949="","","-"&amp;TRIM(RIGHT(SUBSTITUTE(TRIM(SUBSTITUTE($T949,CHAR(160)," "))," ",REPT(" ",60)),60)))&amp;".jpg")</f>
        <v/>
      </c>
    </row>
    <row r="950" ht="56" customHeight="1">
      <c r="A950" s="292" t="n">
        <v>28764</v>
      </c>
      <c r="B950" s="294" t="inlineStr">
        <is>
          <t>Hardie-Ferodo 1000 1 October, 1978</t>
        </is>
      </c>
      <c r="C950" s="294" t="n">
        <v>8</v>
      </c>
      <c r="D950" s="294" t="inlineStr">
        <is>
          <t>A</t>
        </is>
      </c>
      <c r="E950" s="294" t="n">
        <v>8</v>
      </c>
      <c r="F950" s="294" t="n">
        <v>33</v>
      </c>
      <c r="G950" s="294" t="inlineStr">
        <is>
          <t>Amco Pty Ltd</t>
        </is>
      </c>
      <c r="H950" s="294" t="n"/>
      <c r="I950" s="294" t="n"/>
      <c r="J950" s="294" t="inlineStr">
        <is>
          <t>Holden LX Torana SS A9X Hatchback</t>
        </is>
      </c>
      <c r="K950" s="294" t="inlineStr">
        <is>
          <t>5044 V8</t>
        </is>
      </c>
      <c r="L950" s="294" t="inlineStr">
        <is>
          <t>Barry Seton</t>
        </is>
      </c>
      <c r="M950" s="294" t="inlineStr">
        <is>
          <t>AUS</t>
        </is>
      </c>
      <c r="N950" s="700">
        <f>_xlfn.LET(_xlpm.d,_xlfn.XLOOKUP(L950,'[1]Birth Dates'!$A:$A,'[1]Birth Dates'!$B:$B,"",0),IF(_xlpm.d=0,"",_xlpm.d))</f>
        <v/>
      </c>
      <c r="O950" s="294">
        <f>IF(OR(N950="",A950="",NOT(ISNUMBER(N950)),N950&gt;A950),"",DATEDIF(N950,A950,"Y")&amp;" years, "&amp;DATEDIF(N950,A950,"YM")&amp;" months, "&amp;DATEDIF(N950,A950,"MD")&amp;" days")</f>
        <v/>
      </c>
      <c r="P950" s="294" t="inlineStr">
        <is>
          <t>Don Smith</t>
        </is>
      </c>
      <c r="Q950" s="294" t="inlineStr">
        <is>
          <t>AUS</t>
        </is>
      </c>
      <c r="R950" s="700">
        <f>_xlfn.LET(_xlpm.d,_xlfn.XLOOKUP(P950,'[1]Birth Dates'!$A:$A,'[1]Birth Dates'!$B:$B,"",0),IF(_xlpm.d=0,"",_xlpm.d))</f>
        <v/>
      </c>
      <c r="S950" s="294">
        <f>IF(OR(R950="",A950="",NOT(ISNUMBER(R950)),R950&gt;A950),"",DATEDIF(R950,A950,"Y")&amp;" years, "&amp;DATEDIF(R950,A950,"YM")&amp;" months, "&amp;DATEDIF(R950,A950,"MD")&amp;" days")</f>
        <v/>
      </c>
      <c r="T950" s="294" t="n"/>
      <c r="U950" s="294" t="n"/>
      <c r="V950" s="700">
        <f>_xlfn.LET(_xlpm.d,_xlfn.XLOOKUP(T950,'[1]Birth Dates'!$A:$A,'[1]Birth Dates'!$B:$B,"",0),IF(_xlpm.d=0,"",_xlpm.d))</f>
        <v/>
      </c>
      <c r="W950" s="294">
        <f>IF(OR(V950="",A950="",NOT(ISNUMBER(V950)),V950&gt;A950),"",DATEDIF(V950,A950,"Y")&amp;" years, "&amp;DATEDIF(V950,A950,"YM")&amp;" months, "&amp;DATEDIF(V950,A950,"MD")&amp;" days")</f>
        <v/>
      </c>
      <c r="X950" s="294" t="n"/>
      <c r="Y950" s="294" t="n"/>
      <c r="Z950" s="294" t="n"/>
      <c r="AA950" s="294" t="n"/>
      <c r="AB950" s="294" t="n">
        <v>15</v>
      </c>
      <c r="AC950" s="294" t="n"/>
      <c r="AD950" s="294" t="n"/>
      <c r="AE950" s="593" t="inlineStr">
        <is>
          <t>2:28.3000</t>
        </is>
      </c>
      <c r="AF950" s="418">
        <f>IF(OR(AE950="",AE950="",AE950=0),"",6.172/(AE950*24))</f>
        <v/>
      </c>
      <c r="AG950" s="298" t="n"/>
      <c r="AH950" s="587" t="inlineStr"/>
      <c r="AI950" s="418">
        <f>IF(OR(AH950="",AH950="",AH950=0),"",6.172/(AH950*24))</f>
        <v/>
      </c>
      <c r="AJ950" s="175">
        <f>IF(AND(ISNUMBER(AB950),ISNUMBER(AG950)),AB950-AG950,"")</f>
        <v/>
      </c>
      <c r="AK950" s="294" t="n"/>
      <c r="AL950" s="294" t="n">
        <v>152</v>
      </c>
      <c r="AM950" s="501" t="n">
        <v>0.2837430555555556</v>
      </c>
      <c r="AN950" s="671">
        <f>IF(OR(AL950="",AM950="",AM950=0),"",AL950*6.172/(AM950*24))</f>
        <v/>
      </c>
      <c r="AO950" s="477">
        <f>IF(AND(AL950=AL949,AM950&lt;&gt;"",AM949&lt;&gt;""),AM950-AM949,"")</f>
        <v/>
      </c>
      <c r="AP950" s="294" t="n"/>
      <c r="AQ950" s="587" t="inlineStr"/>
      <c r="AR950" s="418">
        <f>IF(OR(AQ950="",AQ950="",AQ950=0),"",6.172/(AQ950*24))</f>
        <v/>
      </c>
      <c r="AS950" s="436">
        <f>IF(OR(NOT(ISNUMBER(C950)),NOT(ISNUMBER(AB950))),"",IF(AG950&lt;&gt;"",AG950,AB950)-C950)</f>
        <v/>
      </c>
      <c r="AT950" s="299" t="n"/>
      <c r="AU950" s="300">
        <f>IF($B950="","",TEXT($A950,"yyyymmdd")&amp;"_P"&amp;$C950&amp;"_C"&amp;$F950&amp;"_"&amp;TRIM(RIGHT(SUBSTITUTE(TRIM(SUBSTITUTE($L950,CHAR(160)," "))," ",REPT(" ",60)),60))&amp;IF($P950="","","-"&amp;TRIM(RIGHT(SUBSTITUTE(TRIM(SUBSTITUTE($P950,CHAR(160)," "))," ",REPT(" ",60)),60)))&amp;IF($T950="","","-"&amp;TRIM(RIGHT(SUBSTITUTE(TRIM(SUBSTITUTE($T950,CHAR(160)," "))," ",REPT(" ",60)),60)))&amp;".jpg")</f>
        <v/>
      </c>
    </row>
    <row r="951" ht="42" customHeight="1">
      <c r="A951" s="292" t="n">
        <v>28764</v>
      </c>
      <c r="B951" s="294" t="inlineStr">
        <is>
          <t>Hardie-Ferodo 1000 1 October, 1978</t>
        </is>
      </c>
      <c r="C951" s="294" t="n">
        <v>9</v>
      </c>
      <c r="D951" s="294" t="inlineStr">
        <is>
          <t>C</t>
        </is>
      </c>
      <c r="E951" s="294" t="n">
        <v>1</v>
      </c>
      <c r="F951" s="294" t="n">
        <v>69</v>
      </c>
      <c r="G951" s="294" t="inlineStr">
        <is>
          <t>Brian Wood Ford</t>
        </is>
      </c>
      <c r="H951" s="294" t="n"/>
      <c r="I951" s="294" t="n"/>
      <c r="J951" s="294" t="inlineStr">
        <is>
          <t>Ford Escort RS2000 Mk.I</t>
        </is>
      </c>
      <c r="K951" s="294" t="inlineStr">
        <is>
          <t>1993 L4</t>
        </is>
      </c>
      <c r="L951" s="294" t="inlineStr">
        <is>
          <t>Rod Stevens</t>
        </is>
      </c>
      <c r="M951" s="294" t="inlineStr">
        <is>
          <t>AUS</t>
        </is>
      </c>
      <c r="N951" s="700">
        <f>_xlfn.LET(_xlpm.d,_xlfn.XLOOKUP(L951,'[1]Birth Dates'!$A:$A,'[1]Birth Dates'!$B:$B,"",0),IF(_xlpm.d=0,"",_xlpm.d))</f>
        <v/>
      </c>
      <c r="O951" s="294">
        <f>IF(OR(N951="",A951="",NOT(ISNUMBER(N951)),N951&gt;A951),"",DATEDIF(N951,A951,"Y")&amp;" years, "&amp;DATEDIF(N951,A951,"YM")&amp;" months, "&amp;DATEDIF(N951,A951,"MD")&amp;" days")</f>
        <v/>
      </c>
      <c r="P951" s="294" t="inlineStr">
        <is>
          <t>Bill Evans</t>
        </is>
      </c>
      <c r="Q951" s="294" t="inlineStr">
        <is>
          <t>AUS</t>
        </is>
      </c>
      <c r="R951" s="700">
        <f>_xlfn.LET(_xlpm.d,_xlfn.XLOOKUP(P951,'[1]Birth Dates'!$A:$A,'[1]Birth Dates'!$B:$B,"",0),IF(_xlpm.d=0,"",_xlpm.d))</f>
        <v/>
      </c>
      <c r="S951" s="294">
        <f>IF(OR(R951="",A951="",NOT(ISNUMBER(R951)),R951&gt;A951),"",DATEDIF(R951,A951,"Y")&amp;" years, "&amp;DATEDIF(R951,A951,"YM")&amp;" months, "&amp;DATEDIF(R951,A951,"MD")&amp;" days")</f>
        <v/>
      </c>
      <c r="T951" s="294" t="n"/>
      <c r="U951" s="294" t="n"/>
      <c r="V951" s="700">
        <f>_xlfn.LET(_xlpm.d,_xlfn.XLOOKUP(T951,'[1]Birth Dates'!$A:$A,'[1]Birth Dates'!$B:$B,"",0),IF(_xlpm.d=0,"",_xlpm.d))</f>
        <v/>
      </c>
      <c r="W951" s="294">
        <f>IF(OR(V951="",A951="",NOT(ISNUMBER(V951)),V951&gt;A951),"",DATEDIF(V951,A951,"Y")&amp;" years, "&amp;DATEDIF(V951,A951,"YM")&amp;" months, "&amp;DATEDIF(V951,A951,"MD")&amp;" days")</f>
        <v/>
      </c>
      <c r="X951" s="294" t="n"/>
      <c r="Y951" s="294" t="n"/>
      <c r="Z951" s="294" t="n"/>
      <c r="AA951" s="294" t="n"/>
      <c r="AB951" s="294" t="n">
        <v>38</v>
      </c>
      <c r="AC951" s="294" t="n"/>
      <c r="AD951" s="294" t="n"/>
      <c r="AE951" s="593" t="inlineStr">
        <is>
          <t>2:55.5000</t>
        </is>
      </c>
      <c r="AF951" s="418">
        <f>IF(OR(AE951="",AE951="",AE951=0),"",6.172/(AE951*24))</f>
        <v/>
      </c>
      <c r="AG951" s="298" t="n"/>
      <c r="AH951" s="587" t="inlineStr"/>
      <c r="AI951" s="418">
        <f>IF(OR(AH951="",AH951="",AH951=0),"",6.172/(AH951*24))</f>
        <v/>
      </c>
      <c r="AJ951" s="175">
        <f>IF(AND(ISNUMBER(AB951),ISNUMBER(AG951)),AB951-AG951,"")</f>
        <v/>
      </c>
      <c r="AK951" s="294" t="n"/>
      <c r="AL951" s="294" t="n">
        <v>149</v>
      </c>
      <c r="AM951" s="501" t="n">
        <v>0.2822581018518519</v>
      </c>
      <c r="AN951" s="671">
        <f>IF(OR(AL951="",AM951="",AM951=0),"",AL951*6.172/(AM951*24))</f>
        <v/>
      </c>
      <c r="AO951" s="477">
        <f>IF(AND(AL951=AL950,AM951&lt;&gt;"",AM950&lt;&gt;""),AM951-AM950,"")</f>
        <v/>
      </c>
      <c r="AP951" s="294" t="n"/>
      <c r="AQ951" s="587" t="inlineStr"/>
      <c r="AR951" s="418">
        <f>IF(OR(AQ951="",AQ951="",AQ951=0),"",6.172/(AQ951*24))</f>
        <v/>
      </c>
      <c r="AS951" s="436">
        <f>IF(OR(NOT(ISNUMBER(C951)),NOT(ISNUMBER(AB951))),"",IF(AG951&lt;&gt;"",AG951,AB951)-C951)</f>
        <v/>
      </c>
      <c r="AT951" s="299" t="n"/>
      <c r="AU951" s="300">
        <f>IF($B951="","",TEXT($A951,"yyyymmdd")&amp;"_P"&amp;$C951&amp;"_C"&amp;$F951&amp;"_"&amp;TRIM(RIGHT(SUBSTITUTE(TRIM(SUBSTITUTE($L951,CHAR(160)," "))," ",REPT(" ",60)),60))&amp;IF($P951="","","-"&amp;TRIM(RIGHT(SUBSTITUTE(TRIM(SUBSTITUTE($P951,CHAR(160)," "))," ",REPT(" ",60)),60)))&amp;IF($T951="","","-"&amp;TRIM(RIGHT(SUBSTITUTE(TRIM(SUBSTITUTE($T951,CHAR(160)," "))," ",REPT(" ",60)),60)))&amp;".jpg")</f>
        <v/>
      </c>
    </row>
    <row r="952" ht="42" customHeight="1">
      <c r="A952" s="292" t="n">
        <v>28764</v>
      </c>
      <c r="B952" s="294" t="inlineStr">
        <is>
          <t>Hardie-Ferodo 1000 1 October, 1978</t>
        </is>
      </c>
      <c r="C952" s="294" t="n">
        <v>10</v>
      </c>
      <c r="D952" s="294" t="inlineStr">
        <is>
          <t>B</t>
        </is>
      </c>
      <c r="E952" s="294" t="n">
        <v>1</v>
      </c>
      <c r="F952" s="294" t="n">
        <v>52</v>
      </c>
      <c r="G952" s="294" t="inlineStr">
        <is>
          <t>Amco Pty Ltd</t>
        </is>
      </c>
      <c r="H952" s="294" t="n"/>
      <c r="I952" s="294" t="n"/>
      <c r="J952" s="294" t="inlineStr">
        <is>
          <t>Ford Capri Mk.I</t>
        </is>
      </c>
      <c r="K952" s="294" t="inlineStr">
        <is>
          <t>2993 V6</t>
        </is>
      </c>
      <c r="L952" s="294" t="inlineStr">
        <is>
          <t>Steve Masterton</t>
        </is>
      </c>
      <c r="M952" s="294" t="inlineStr">
        <is>
          <t>AUS</t>
        </is>
      </c>
      <c r="N952" s="700">
        <f>_xlfn.LET(_xlpm.d,_xlfn.XLOOKUP(L952,'[1]Birth Dates'!$A:$A,'[1]Birth Dates'!$B:$B,"",0),IF(_xlpm.d=0,"",_xlpm.d))</f>
        <v/>
      </c>
      <c r="O952" s="294">
        <f>IF(OR(N952="",A952="",NOT(ISNUMBER(N952)),N952&gt;A952),"",DATEDIF(N952,A952,"Y")&amp;" years, "&amp;DATEDIF(N952,A952,"YM")&amp;" months, "&amp;DATEDIF(N952,A952,"MD")&amp;" days")</f>
        <v/>
      </c>
      <c r="P952" s="294" t="inlineStr">
        <is>
          <t>Phil Lucas</t>
        </is>
      </c>
      <c r="Q952" s="294" t="inlineStr">
        <is>
          <t>AUS</t>
        </is>
      </c>
      <c r="R952" s="700">
        <f>_xlfn.LET(_xlpm.d,_xlfn.XLOOKUP(P952,'[1]Birth Dates'!$A:$A,'[1]Birth Dates'!$B:$B,"",0),IF(_xlpm.d=0,"",_xlpm.d))</f>
        <v/>
      </c>
      <c r="S952" s="294">
        <f>IF(OR(R952="",A952="",NOT(ISNUMBER(R952)),R952&gt;A952),"",DATEDIF(R952,A952,"Y")&amp;" years, "&amp;DATEDIF(R952,A952,"YM")&amp;" months, "&amp;DATEDIF(R952,A952,"MD")&amp;" days")</f>
        <v/>
      </c>
      <c r="T952" s="294" t="n"/>
      <c r="U952" s="294" t="n"/>
      <c r="V952" s="700">
        <f>_xlfn.LET(_xlpm.d,_xlfn.XLOOKUP(T952,'[1]Birth Dates'!$A:$A,'[1]Birth Dates'!$B:$B,"",0),IF(_xlpm.d=0,"",_xlpm.d))</f>
        <v/>
      </c>
      <c r="W952" s="294">
        <f>IF(OR(V952="",A952="",NOT(ISNUMBER(V952)),V952&gt;A952),"",DATEDIF(V952,A952,"Y")&amp;" years, "&amp;DATEDIF(V952,A952,"YM")&amp;" months, "&amp;DATEDIF(V952,A952,"MD")&amp;" days")</f>
        <v/>
      </c>
      <c r="X952" s="294" t="n"/>
      <c r="Y952" s="294" t="n"/>
      <c r="Z952" s="294" t="n"/>
      <c r="AA952" s="294" t="n"/>
      <c r="AB952" s="294" t="n">
        <v>40</v>
      </c>
      <c r="AC952" s="294" t="n"/>
      <c r="AD952" s="294" t="n"/>
      <c r="AE952" s="593" t="inlineStr">
        <is>
          <t>2:56.1000</t>
        </is>
      </c>
      <c r="AF952" s="418">
        <f>IF(OR(AE952="",AE952="",AE952=0),"",6.172/(AE952*24))</f>
        <v/>
      </c>
      <c r="AG952" s="298" t="n"/>
      <c r="AH952" s="587" t="inlineStr"/>
      <c r="AI952" s="418">
        <f>IF(OR(AH952="",AH952="",AH952=0),"",6.172/(AH952*24))</f>
        <v/>
      </c>
      <c r="AJ952" s="175">
        <f>IF(AND(ISNUMBER(AB952),ISNUMBER(AG952)),AB952-AG952,"")</f>
        <v/>
      </c>
      <c r="AK952" s="294" t="n"/>
      <c r="AL952" s="294" t="n">
        <v>149</v>
      </c>
      <c r="AM952" s="501" t="n">
        <v>0.2826990740740741</v>
      </c>
      <c r="AN952" s="671">
        <f>IF(OR(AL952="",AM952="",AM952=0),"",AL952*6.172/(AM952*24))</f>
        <v/>
      </c>
      <c r="AO952" s="477">
        <f>IF(AND(AL952=AL951,AM952&lt;&gt;"",AM951&lt;&gt;""),AM952-AM951,"")</f>
        <v/>
      </c>
      <c r="AP952" s="294" t="n"/>
      <c r="AQ952" s="587" t="inlineStr"/>
      <c r="AR952" s="418">
        <f>IF(OR(AQ952="",AQ952="",AQ952=0),"",6.172/(AQ952*24))</f>
        <v/>
      </c>
      <c r="AS952" s="436">
        <f>IF(OR(NOT(ISNUMBER(C952)),NOT(ISNUMBER(AB952))),"",IF(AG952&lt;&gt;"",AG952,AB952)-C952)</f>
        <v/>
      </c>
      <c r="AT952" s="299" t="n"/>
      <c r="AU952" s="300">
        <f>IF($B952="","",TEXT($A952,"yyyymmdd")&amp;"_P"&amp;$C952&amp;"_C"&amp;$F952&amp;"_"&amp;TRIM(RIGHT(SUBSTITUTE(TRIM(SUBSTITUTE($L952,CHAR(160)," "))," ",REPT(" ",60)),60))&amp;IF($P952="","","-"&amp;TRIM(RIGHT(SUBSTITUTE(TRIM(SUBSTITUTE($P952,CHAR(160)," "))," ",REPT(" ",60)),60)))&amp;IF($T952="","","-"&amp;TRIM(RIGHT(SUBSTITUTE(TRIM(SUBSTITUTE($T952,CHAR(160)," "))," ",REPT(" ",60)),60)))&amp;".jpg")</f>
        <v/>
      </c>
    </row>
    <row r="953" ht="42" customHeight="1">
      <c r="A953" s="292" t="n">
        <v>28764</v>
      </c>
      <c r="B953" s="294" t="inlineStr">
        <is>
          <t>Hardie-Ferodo 1000 1 October, 1978</t>
        </is>
      </c>
      <c r="C953" s="294" t="n">
        <v>11</v>
      </c>
      <c r="D953" s="294" t="inlineStr">
        <is>
          <t>C</t>
        </is>
      </c>
      <c r="E953" s="294" t="n">
        <v>2</v>
      </c>
      <c r="F953" s="294" t="n">
        <v>70</v>
      </c>
      <c r="G953" s="294" t="inlineStr">
        <is>
          <t>Peter Williamson Pty Ltd</t>
        </is>
      </c>
      <c r="H953" s="294" t="n"/>
      <c r="I953" s="294" t="n"/>
      <c r="J953" s="294" t="inlineStr">
        <is>
          <t>Toyota Celica</t>
        </is>
      </c>
      <c r="K953" s="294" t="inlineStr">
        <is>
          <t>1968 L4</t>
        </is>
      </c>
      <c r="L953" s="294" t="inlineStr">
        <is>
          <t>Peter Williamson</t>
        </is>
      </c>
      <c r="M953" s="294" t="inlineStr">
        <is>
          <t>AUS</t>
        </is>
      </c>
      <c r="N953" s="700">
        <f>_xlfn.LET(_xlpm.d,_xlfn.XLOOKUP(L953,'[1]Birth Dates'!$A:$A,'[1]Birth Dates'!$B:$B,"",0),IF(_xlpm.d=0,"",_xlpm.d))</f>
        <v/>
      </c>
      <c r="O953" s="294">
        <f>IF(OR(N953="",A953="",NOT(ISNUMBER(N953)),N953&gt;A953),"",DATEDIF(N953,A953,"Y")&amp;" years, "&amp;DATEDIF(N953,A953,"YM")&amp;" months, "&amp;DATEDIF(N953,A953,"MD")&amp;" days")</f>
        <v/>
      </c>
      <c r="P953" s="294" t="inlineStr">
        <is>
          <t>Mike Quinn</t>
        </is>
      </c>
      <c r="Q953" s="294" t="inlineStr">
        <is>
          <t>AUS</t>
        </is>
      </c>
      <c r="R953" s="700">
        <f>_xlfn.LET(_xlpm.d,_xlfn.XLOOKUP(P953,'[1]Birth Dates'!$A:$A,'[1]Birth Dates'!$B:$B,"",0),IF(_xlpm.d=0,"",_xlpm.d))</f>
        <v/>
      </c>
      <c r="S953" s="294">
        <f>IF(OR(R953="",A953="",NOT(ISNUMBER(R953)),R953&gt;A953),"",DATEDIF(R953,A953,"Y")&amp;" years, "&amp;DATEDIF(R953,A953,"YM")&amp;" months, "&amp;DATEDIF(R953,A953,"MD")&amp;" days")</f>
        <v/>
      </c>
      <c r="T953" s="294" t="n"/>
      <c r="U953" s="294" t="n"/>
      <c r="V953" s="700">
        <f>_xlfn.LET(_xlpm.d,_xlfn.XLOOKUP(T953,'[1]Birth Dates'!$A:$A,'[1]Birth Dates'!$B:$B,"",0),IF(_xlpm.d=0,"",_xlpm.d))</f>
        <v/>
      </c>
      <c r="W953" s="294">
        <f>IF(OR(V953="",A953="",NOT(ISNUMBER(V953)),V953&gt;A953),"",DATEDIF(V953,A953,"Y")&amp;" years, "&amp;DATEDIF(V953,A953,"YM")&amp;" months, "&amp;DATEDIF(V953,A953,"MD")&amp;" days")</f>
        <v/>
      </c>
      <c r="X953" s="294" t="n"/>
      <c r="Y953" s="294" t="n"/>
      <c r="Z953" s="294" t="n"/>
      <c r="AA953" s="294" t="n"/>
      <c r="AB953" s="294" t="n">
        <v>36</v>
      </c>
      <c r="AC953" s="294" t="n"/>
      <c r="AD953" s="294" t="n"/>
      <c r="AE953" s="593" t="inlineStr">
        <is>
          <t>2:54.7000</t>
        </is>
      </c>
      <c r="AF953" s="418">
        <f>IF(OR(AE953="",AE953="",AE953=0),"",6.172/(AE953*24))</f>
        <v/>
      </c>
      <c r="AG953" s="298" t="n"/>
      <c r="AH953" s="587" t="inlineStr"/>
      <c r="AI953" s="418">
        <f>IF(OR(AH953="",AH953="",AH953=0),"",6.172/(AH953*24))</f>
        <v/>
      </c>
      <c r="AJ953" s="175">
        <f>IF(AND(ISNUMBER(AB953),ISNUMBER(AG953)),AB953-AG953,"")</f>
        <v/>
      </c>
      <c r="AK953" s="294" t="n"/>
      <c r="AL953" s="294" t="n">
        <v>149</v>
      </c>
      <c r="AM953" s="501" t="n">
        <v>0.2837523148148148</v>
      </c>
      <c r="AN953" s="671">
        <f>IF(OR(AL953="",AM953="",AM953=0),"",AL953*6.172/(AM953*24))</f>
        <v/>
      </c>
      <c r="AO953" s="477">
        <f>IF(AND(AL953=AL952,AM953&lt;&gt;"",AM952&lt;&gt;""),AM953-AM952,"")</f>
        <v/>
      </c>
      <c r="AP953" s="294" t="n"/>
      <c r="AQ953" s="587" t="inlineStr"/>
      <c r="AR953" s="418">
        <f>IF(OR(AQ953="",AQ953="",AQ953=0),"",6.172/(AQ953*24))</f>
        <v/>
      </c>
      <c r="AS953" s="436">
        <f>IF(OR(NOT(ISNUMBER(C953)),NOT(ISNUMBER(AB953))),"",IF(AG953&lt;&gt;"",AG953,AB953)-C953)</f>
        <v/>
      </c>
      <c r="AT953" s="299" t="n"/>
      <c r="AU953" s="300">
        <f>IF($B953="","",TEXT($A953,"yyyymmdd")&amp;"_P"&amp;$C953&amp;"_C"&amp;$F953&amp;"_"&amp;TRIM(RIGHT(SUBSTITUTE(TRIM(SUBSTITUTE($L953,CHAR(160)," "))," ",REPT(" ",60)),60))&amp;IF($P953="","","-"&amp;TRIM(RIGHT(SUBSTITUTE(TRIM(SUBSTITUTE($P953,CHAR(160)," "))," ",REPT(" ",60)),60)))&amp;IF($T953="","","-"&amp;TRIM(RIGHT(SUBSTITUTE(TRIM(SUBSTITUTE($T953,CHAR(160)," "))," ",REPT(" ",60)),60)))&amp;".jpg")</f>
        <v/>
      </c>
    </row>
    <row r="954" ht="42" customHeight="1">
      <c r="A954" s="292" t="n">
        <v>28764</v>
      </c>
      <c r="B954" s="294" t="inlineStr">
        <is>
          <t>Hardie-Ferodo 1000 1 October, 1978</t>
        </is>
      </c>
      <c r="C954" s="294" t="n">
        <v>12</v>
      </c>
      <c r="D954" s="294" t="inlineStr">
        <is>
          <t>B</t>
        </is>
      </c>
      <c r="E954" s="294" t="n">
        <v>2</v>
      </c>
      <c r="F954" s="294" t="n">
        <v>41</v>
      </c>
      <c r="G954" s="294" t="inlineStr">
        <is>
          <t>B&amp;J Tyre Co Pty Ltd</t>
        </is>
      </c>
      <c r="H954" s="294" t="n"/>
      <c r="I954" s="294" t="n"/>
      <c r="J954" s="294" t="inlineStr">
        <is>
          <t>Mazda RX3</t>
        </is>
      </c>
      <c r="K954" s="294" t="inlineStr">
        <is>
          <t>2292 eq R2</t>
        </is>
      </c>
      <c r="L954" s="294" t="inlineStr">
        <is>
          <t>Terry Shiel</t>
        </is>
      </c>
      <c r="M954" s="294" t="inlineStr">
        <is>
          <t>AUS</t>
        </is>
      </c>
      <c r="N954" s="700">
        <f>_xlfn.LET(_xlpm.d,_xlfn.XLOOKUP(L954,'[1]Birth Dates'!$A:$A,'[1]Birth Dates'!$B:$B,"",0),IF(_xlpm.d=0,"",_xlpm.d))</f>
        <v/>
      </c>
      <c r="O954" s="294">
        <f>IF(OR(N954="",A954="",NOT(ISNUMBER(N954)),N954&gt;A954),"",DATEDIF(N954,A954,"Y")&amp;" years, "&amp;DATEDIF(N954,A954,"YM")&amp;" months, "&amp;DATEDIF(N954,A954,"MD")&amp;" days")</f>
        <v/>
      </c>
      <c r="P954" s="294" t="inlineStr">
        <is>
          <t>Ross Burbidge</t>
        </is>
      </c>
      <c r="Q954" s="294" t="inlineStr">
        <is>
          <t>AUS</t>
        </is>
      </c>
      <c r="R954" s="700">
        <f>_xlfn.LET(_xlpm.d,_xlfn.XLOOKUP(P954,'[1]Birth Dates'!$A:$A,'[1]Birth Dates'!$B:$B,"",0),IF(_xlpm.d=0,"",_xlpm.d))</f>
        <v/>
      </c>
      <c r="S954" s="294">
        <f>IF(OR(R954="",A954="",NOT(ISNUMBER(R954)),R954&gt;A954),"",DATEDIF(R954,A954,"Y")&amp;" years, "&amp;DATEDIF(R954,A954,"YM")&amp;" months, "&amp;DATEDIF(R954,A954,"MD")&amp;" days")</f>
        <v/>
      </c>
      <c r="T954" s="294" t="n"/>
      <c r="U954" s="294" t="n"/>
      <c r="V954" s="700">
        <f>_xlfn.LET(_xlpm.d,_xlfn.XLOOKUP(T954,'[1]Birth Dates'!$A:$A,'[1]Birth Dates'!$B:$B,"",0),IF(_xlpm.d=0,"",_xlpm.d))</f>
        <v/>
      </c>
      <c r="W954" s="294">
        <f>IF(OR(V954="",A954="",NOT(ISNUMBER(V954)),V954&gt;A954),"",DATEDIF(V954,A954,"Y")&amp;" years, "&amp;DATEDIF(V954,A954,"YM")&amp;" months, "&amp;DATEDIF(V954,A954,"MD")&amp;" days")</f>
        <v/>
      </c>
      <c r="X954" s="294" t="n"/>
      <c r="Y954" s="294" t="n"/>
      <c r="Z954" s="294" t="n"/>
      <c r="AA954" s="294" t="n"/>
      <c r="AB954" s="294" t="n">
        <v>37</v>
      </c>
      <c r="AC954" s="294" t="n"/>
      <c r="AD954" s="294" t="n"/>
      <c r="AE954" s="593" t="inlineStr">
        <is>
          <t>2:55.4000</t>
        </is>
      </c>
      <c r="AF954" s="418">
        <f>IF(OR(AE954="",AE954="",AE954=0),"",6.172/(AE954*24))</f>
        <v/>
      </c>
      <c r="AG954" s="298" t="n"/>
      <c r="AH954" s="587" t="inlineStr"/>
      <c r="AI954" s="418">
        <f>IF(OR(AH954="",AH954="",AH954=0),"",6.172/(AH954*24))</f>
        <v/>
      </c>
      <c r="AJ954" s="175">
        <f>IF(AND(ISNUMBER(AB954),ISNUMBER(AG954)),AB954-AG954,"")</f>
        <v/>
      </c>
      <c r="AK954" s="294" t="n"/>
      <c r="AL954" s="294" t="n">
        <v>148</v>
      </c>
      <c r="AM954" s="501" t="n">
        <v>0.2823784722222222</v>
      </c>
      <c r="AN954" s="671">
        <f>IF(OR(AL954="",AM954="",AM954=0),"",AL954*6.172/(AM954*24))</f>
        <v/>
      </c>
      <c r="AO954" s="477">
        <f>IF(AND(AL954=AL953,AM954&lt;&gt;"",AM953&lt;&gt;""),AM954-AM953,"")</f>
        <v/>
      </c>
      <c r="AP954" s="294" t="n"/>
      <c r="AQ954" s="587" t="inlineStr"/>
      <c r="AR954" s="418">
        <f>IF(OR(AQ954="",AQ954="",AQ954=0),"",6.172/(AQ954*24))</f>
        <v/>
      </c>
      <c r="AS954" s="436">
        <f>IF(OR(NOT(ISNUMBER(C954)),NOT(ISNUMBER(AB954))),"",IF(AG954&lt;&gt;"",AG954,AB954)-C954)</f>
        <v/>
      </c>
      <c r="AT954" s="299" t="n"/>
      <c r="AU954" s="300">
        <f>IF($B954="","",TEXT($A954,"yyyymmdd")&amp;"_P"&amp;$C954&amp;"_C"&amp;$F954&amp;"_"&amp;TRIM(RIGHT(SUBSTITUTE(TRIM(SUBSTITUTE($L954,CHAR(160)," "))," ",REPT(" ",60)),60))&amp;IF($P954="","","-"&amp;TRIM(RIGHT(SUBSTITUTE(TRIM(SUBSTITUTE($P954,CHAR(160)," "))," ",REPT(" ",60)),60)))&amp;IF($T954="","","-"&amp;TRIM(RIGHT(SUBSTITUTE(TRIM(SUBSTITUTE($T954,CHAR(160)," "))," ",REPT(" ",60)),60)))&amp;".jpg")</f>
        <v/>
      </c>
    </row>
    <row r="955" ht="42" customHeight="1">
      <c r="A955" s="292" t="n">
        <v>28764</v>
      </c>
      <c r="B955" s="294" t="inlineStr">
        <is>
          <t>Hardie-Ferodo 1000 1 October, 1978</t>
        </is>
      </c>
      <c r="C955" s="294" t="n">
        <v>13</v>
      </c>
      <c r="D955" s="294" t="inlineStr">
        <is>
          <t>B</t>
        </is>
      </c>
      <c r="E955" s="294" t="n">
        <v>3</v>
      </c>
      <c r="F955" s="294" t="n">
        <v>42</v>
      </c>
      <c r="G955" s="294" t="inlineStr">
        <is>
          <t>Fury Ford Pty Ltd</t>
        </is>
      </c>
      <c r="H955" s="294" t="n"/>
      <c r="I955" s="294" t="n"/>
      <c r="J955" s="294" t="inlineStr">
        <is>
          <t>Ford Capri Mk.I</t>
        </is>
      </c>
      <c r="K955" s="294" t="inlineStr">
        <is>
          <t>2993 V6</t>
        </is>
      </c>
      <c r="L955" s="294" t="inlineStr">
        <is>
          <t>Terry Daly</t>
        </is>
      </c>
      <c r="M955" s="294" t="inlineStr">
        <is>
          <t>AUS</t>
        </is>
      </c>
      <c r="N955" s="700">
        <f>_xlfn.LET(_xlpm.d,_xlfn.XLOOKUP(L955,'[1]Birth Dates'!$A:$A,'[1]Birth Dates'!$B:$B,"",0),IF(_xlpm.d=0,"",_xlpm.d))</f>
        <v/>
      </c>
      <c r="O955" s="294">
        <f>IF(OR(N955="",A955="",NOT(ISNUMBER(N955)),N955&gt;A955),"",DATEDIF(N955,A955,"Y")&amp;" years, "&amp;DATEDIF(N955,A955,"YM")&amp;" months, "&amp;DATEDIF(N955,A955,"MD")&amp;" days")</f>
        <v/>
      </c>
      <c r="P955" s="294" t="inlineStr">
        <is>
          <t>Eric Boord</t>
        </is>
      </c>
      <c r="Q955" s="294" t="inlineStr">
        <is>
          <t>AUS</t>
        </is>
      </c>
      <c r="R955" s="700">
        <f>_xlfn.LET(_xlpm.d,_xlfn.XLOOKUP(P955,'[1]Birth Dates'!$A:$A,'[1]Birth Dates'!$B:$B,"",0),IF(_xlpm.d=0,"",_xlpm.d))</f>
        <v/>
      </c>
      <c r="S955" s="294">
        <f>IF(OR(R955="",A955="",NOT(ISNUMBER(R955)),R955&gt;A955),"",DATEDIF(R955,A955,"Y")&amp;" years, "&amp;DATEDIF(R955,A955,"YM")&amp;" months, "&amp;DATEDIF(R955,A955,"MD")&amp;" days")</f>
        <v/>
      </c>
      <c r="T955" s="294" t="n"/>
      <c r="U955" s="294" t="n"/>
      <c r="V955" s="700">
        <f>_xlfn.LET(_xlpm.d,_xlfn.XLOOKUP(T955,'[1]Birth Dates'!$A:$A,'[1]Birth Dates'!$B:$B,"",0),IF(_xlpm.d=0,"",_xlpm.d))</f>
        <v/>
      </c>
      <c r="W955" s="294">
        <f>IF(OR(V955="",A955="",NOT(ISNUMBER(V955)),V955&gt;A955),"",DATEDIF(V955,A955,"Y")&amp;" years, "&amp;DATEDIF(V955,A955,"YM")&amp;" months, "&amp;DATEDIF(V955,A955,"MD")&amp;" days")</f>
        <v/>
      </c>
      <c r="X955" s="294" t="n"/>
      <c r="Y955" s="294" t="n"/>
      <c r="Z955" s="294" t="n"/>
      <c r="AA955" s="294" t="n"/>
      <c r="AB955" s="294" t="n">
        <v>30</v>
      </c>
      <c r="AC955" s="294" t="n"/>
      <c r="AD955" s="294" t="n"/>
      <c r="AE955" s="593" t="inlineStr">
        <is>
          <t>2:50.0000</t>
        </is>
      </c>
      <c r="AF955" s="418">
        <f>IF(OR(AE955="",AE955="",AE955=0),"",6.172/(AE955*24))</f>
        <v/>
      </c>
      <c r="AG955" s="298" t="n"/>
      <c r="AH955" s="587" t="inlineStr"/>
      <c r="AI955" s="418">
        <f>IF(OR(AH955="",AH955="",AH955=0),"",6.172/(AH955*24))</f>
        <v/>
      </c>
      <c r="AJ955" s="175">
        <f>IF(AND(ISNUMBER(AB955),ISNUMBER(AG955)),AB955-AG955,"")</f>
        <v/>
      </c>
      <c r="AK955" s="294" t="n"/>
      <c r="AL955" s="294" t="n">
        <v>148</v>
      </c>
      <c r="AM955" s="501" t="n"/>
      <c r="AN955" s="671">
        <f>IF(OR(AL955="",AM955="",AM955=0),"",AL955*6.172/(AM955*24))</f>
        <v/>
      </c>
      <c r="AO955" s="477">
        <f>IF(AND(AL955=AL954,AM955&lt;&gt;"",AM954&lt;&gt;""),AM955-AM954,"")</f>
        <v/>
      </c>
      <c r="AP955" s="294" t="n"/>
      <c r="AQ955" s="587" t="inlineStr"/>
      <c r="AR955" s="418">
        <f>IF(OR(AQ955="",AQ955="",AQ955=0),"",6.172/(AQ955*24))</f>
        <v/>
      </c>
      <c r="AS955" s="436">
        <f>IF(OR(NOT(ISNUMBER(C955)),NOT(ISNUMBER(AB955))),"",IF(AG955&lt;&gt;"",AG955,AB955)-C955)</f>
        <v/>
      </c>
      <c r="AT955" s="299" t="n"/>
      <c r="AU955" s="300">
        <f>IF($B955="","",TEXT($A955,"yyyymmdd")&amp;"_P"&amp;$C955&amp;"_C"&amp;$F955&amp;"_"&amp;TRIM(RIGHT(SUBSTITUTE(TRIM(SUBSTITUTE($L955,CHAR(160)," "))," ",REPT(" ",60)),60))&amp;IF($P955="","","-"&amp;TRIM(RIGHT(SUBSTITUTE(TRIM(SUBSTITUTE($P955,CHAR(160)," "))," ",REPT(" ",60)),60)))&amp;IF($T955="","","-"&amp;TRIM(RIGHT(SUBSTITUTE(TRIM(SUBSTITUTE($T955,CHAR(160)," "))," ",REPT(" ",60)),60)))&amp;".jpg")</f>
        <v/>
      </c>
    </row>
    <row r="956" ht="42" customHeight="1">
      <c r="A956" s="292" t="n">
        <v>28764</v>
      </c>
      <c r="B956" s="294" t="inlineStr">
        <is>
          <t>Hardie-Ferodo 1000 1 October, 1978</t>
        </is>
      </c>
      <c r="C956" s="294" t="n">
        <v>14</v>
      </c>
      <c r="D956" s="294" t="inlineStr">
        <is>
          <t>B</t>
        </is>
      </c>
      <c r="E956" s="294" t="n">
        <v>4</v>
      </c>
      <c r="F956" s="294" t="n">
        <v>37</v>
      </c>
      <c r="G956" s="294" t="inlineStr">
        <is>
          <t>Shell Sport</t>
        </is>
      </c>
      <c r="H956" s="294" t="n"/>
      <c r="I956" s="294" t="n"/>
      <c r="J956" s="294" t="inlineStr">
        <is>
          <t>Ford Capri Mk.II</t>
        </is>
      </c>
      <c r="K956" s="294" t="inlineStr">
        <is>
          <t>2993 V6</t>
        </is>
      </c>
      <c r="L956" s="294" t="inlineStr">
        <is>
          <t>Peter Hopwood</t>
        </is>
      </c>
      <c r="M956" s="294" t="inlineStr">
        <is>
          <t>AUS</t>
        </is>
      </c>
      <c r="N956" s="700">
        <f>_xlfn.LET(_xlpm.d,_xlfn.XLOOKUP(L956,'[1]Birth Dates'!$A:$A,'[1]Birth Dates'!$B:$B,"",0),IF(_xlpm.d=0,"",_xlpm.d))</f>
        <v/>
      </c>
      <c r="O956" s="294">
        <f>IF(OR(N956="",A956="",NOT(ISNUMBER(N956)),N956&gt;A956),"",DATEDIF(N956,A956,"Y")&amp;" years, "&amp;DATEDIF(N956,A956,"YM")&amp;" months, "&amp;DATEDIF(N956,A956,"MD")&amp;" days")</f>
        <v/>
      </c>
      <c r="P956" s="294" t="inlineStr">
        <is>
          <t>Jim Davidson</t>
        </is>
      </c>
      <c r="Q956" s="294" t="inlineStr">
        <is>
          <t>AUS</t>
        </is>
      </c>
      <c r="R956" s="700">
        <f>_xlfn.LET(_xlpm.d,_xlfn.XLOOKUP(P956,'[1]Birth Dates'!$A:$A,'[1]Birth Dates'!$B:$B,"",0),IF(_xlpm.d=0,"",_xlpm.d))</f>
        <v/>
      </c>
      <c r="S956" s="294">
        <f>IF(OR(R956="",A956="",NOT(ISNUMBER(R956)),R956&gt;A956),"",DATEDIF(R956,A956,"Y")&amp;" years, "&amp;DATEDIF(R956,A956,"YM")&amp;" months, "&amp;DATEDIF(R956,A956,"MD")&amp;" days")</f>
        <v/>
      </c>
      <c r="T956" s="294" t="n"/>
      <c r="U956" s="294" t="n"/>
      <c r="V956" s="700">
        <f>_xlfn.LET(_xlpm.d,_xlfn.XLOOKUP(T956,'[1]Birth Dates'!$A:$A,'[1]Birth Dates'!$B:$B,"",0),IF(_xlpm.d=0,"",_xlpm.d))</f>
        <v/>
      </c>
      <c r="W956" s="294">
        <f>IF(OR(V956="",A956="",NOT(ISNUMBER(V956)),V956&gt;A956),"",DATEDIF(V956,A956,"Y")&amp;" years, "&amp;DATEDIF(V956,A956,"YM")&amp;" months, "&amp;DATEDIF(V956,A956,"MD")&amp;" days")</f>
        <v/>
      </c>
      <c r="X956" s="294" t="n"/>
      <c r="Y956" s="294" t="n"/>
      <c r="Z956" s="294" t="n"/>
      <c r="AA956" s="294" t="n"/>
      <c r="AB956" s="294" t="n">
        <v>35</v>
      </c>
      <c r="AC956" s="294" t="n"/>
      <c r="AD956" s="294" t="n"/>
      <c r="AE956" s="593" t="inlineStr">
        <is>
          <t>2:54.6000</t>
        </is>
      </c>
      <c r="AF956" s="418">
        <f>IF(OR(AE956="",AE956="",AE956=0),"",6.172/(AE956*24))</f>
        <v/>
      </c>
      <c r="AG956" s="298" t="n"/>
      <c r="AH956" s="587" t="inlineStr"/>
      <c r="AI956" s="418">
        <f>IF(OR(AH956="",AH956="",AH956=0),"",6.172/(AH956*24))</f>
        <v/>
      </c>
      <c r="AJ956" s="175">
        <f>IF(AND(ISNUMBER(AB956),ISNUMBER(AG956)),AB956-AG956,"")</f>
        <v/>
      </c>
      <c r="AK956" s="294" t="n"/>
      <c r="AL956" s="294" t="n">
        <v>147</v>
      </c>
      <c r="AM956" s="501" t="n">
        <v>0.2826215277777778</v>
      </c>
      <c r="AN956" s="671">
        <f>IF(OR(AL956="",AM956="",AM956=0),"",AL956*6.172/(AM956*24))</f>
        <v/>
      </c>
      <c r="AO956" s="477">
        <f>IF(AND(AL956=AL955,AM956&lt;&gt;"",AM955&lt;&gt;""),AM956-AM955,"")</f>
        <v/>
      </c>
      <c r="AP956" s="294" t="n"/>
      <c r="AQ956" s="587" t="inlineStr"/>
      <c r="AR956" s="418">
        <f>IF(OR(AQ956="",AQ956="",AQ956=0),"",6.172/(AQ956*24))</f>
        <v/>
      </c>
      <c r="AS956" s="436">
        <f>IF(OR(NOT(ISNUMBER(C956)),NOT(ISNUMBER(AB956))),"",IF(AG956&lt;&gt;"",AG956,AB956)-C956)</f>
        <v/>
      </c>
      <c r="AT956" s="299" t="n"/>
      <c r="AU956" s="300">
        <f>IF($B956="","",TEXT($A956,"yyyymmdd")&amp;"_P"&amp;$C956&amp;"_C"&amp;$F956&amp;"_"&amp;TRIM(RIGHT(SUBSTITUTE(TRIM(SUBSTITUTE($L956,CHAR(160)," "))," ",REPT(" ",60)),60))&amp;IF($P956="","","-"&amp;TRIM(RIGHT(SUBSTITUTE(TRIM(SUBSTITUTE($P956,CHAR(160)," "))," ",REPT(" ",60)),60)))&amp;IF($T956="","","-"&amp;TRIM(RIGHT(SUBSTITUTE(TRIM(SUBSTITUTE($T956,CHAR(160)," "))," ",REPT(" ",60)),60)))&amp;".jpg")</f>
        <v/>
      </c>
    </row>
    <row r="957" ht="42" customHeight="1">
      <c r="A957" s="292" t="n">
        <v>28764</v>
      </c>
      <c r="B957" s="294" t="inlineStr">
        <is>
          <t>Hardie-Ferodo 1000 1 October, 1978</t>
        </is>
      </c>
      <c r="C957" s="294" t="n">
        <v>15</v>
      </c>
      <c r="D957" s="294" t="inlineStr">
        <is>
          <t>B</t>
        </is>
      </c>
      <c r="E957" s="294" t="n">
        <v>5</v>
      </c>
      <c r="F957" s="294" t="n">
        <v>35</v>
      </c>
      <c r="G957" s="294" t="inlineStr">
        <is>
          <t>Amco Pty Ltd</t>
        </is>
      </c>
      <c r="H957" s="294" t="n"/>
      <c r="I957" s="294" t="n"/>
      <c r="J957" s="294" t="inlineStr">
        <is>
          <t>Ford Capri Mk.II</t>
        </is>
      </c>
      <c r="K957" s="294" t="inlineStr">
        <is>
          <t>2993 V6</t>
        </is>
      </c>
      <c r="L957" s="294" t="inlineStr">
        <is>
          <t>Don Holland</t>
        </is>
      </c>
      <c r="M957" s="294" t="inlineStr">
        <is>
          <t>AUS</t>
        </is>
      </c>
      <c r="N957" s="700">
        <f>_xlfn.LET(_xlpm.d,_xlfn.XLOOKUP(L957,'[1]Birth Dates'!$A:$A,'[1]Birth Dates'!$B:$B,"",0),IF(_xlpm.d=0,"",_xlpm.d))</f>
        <v/>
      </c>
      <c r="O957" s="294">
        <f>IF(OR(N957="",A957="",NOT(ISNUMBER(N957)),N957&gt;A957),"",DATEDIF(N957,A957,"Y")&amp;" years, "&amp;DATEDIF(N957,A957,"YM")&amp;" months, "&amp;DATEDIF(N957,A957,"MD")&amp;" days")</f>
        <v/>
      </c>
      <c r="P957" s="294" t="inlineStr">
        <is>
          <t>Lawrie Nelson</t>
        </is>
      </c>
      <c r="Q957" s="294" t="inlineStr">
        <is>
          <t>AUS</t>
        </is>
      </c>
      <c r="R957" s="700">
        <f>_xlfn.LET(_xlpm.d,_xlfn.XLOOKUP(P957,'[1]Birth Dates'!$A:$A,'[1]Birth Dates'!$B:$B,"",0),IF(_xlpm.d=0,"",_xlpm.d))</f>
        <v/>
      </c>
      <c r="S957" s="294">
        <f>IF(OR(R957="",A957="",NOT(ISNUMBER(R957)),R957&gt;A957),"",DATEDIF(R957,A957,"Y")&amp;" years, "&amp;DATEDIF(R957,A957,"YM")&amp;" months, "&amp;DATEDIF(R957,A957,"MD")&amp;" days")</f>
        <v/>
      </c>
      <c r="T957" s="294" t="n"/>
      <c r="U957" s="294" t="n"/>
      <c r="V957" s="700">
        <f>_xlfn.LET(_xlpm.d,_xlfn.XLOOKUP(T957,'[1]Birth Dates'!$A:$A,'[1]Birth Dates'!$B:$B,"",0),IF(_xlpm.d=0,"",_xlpm.d))</f>
        <v/>
      </c>
      <c r="W957" s="294">
        <f>IF(OR(V957="",A957="",NOT(ISNUMBER(V957)),V957&gt;A957),"",DATEDIF(V957,A957,"Y")&amp;" years, "&amp;DATEDIF(V957,A957,"YM")&amp;" months, "&amp;DATEDIF(V957,A957,"MD")&amp;" days")</f>
        <v/>
      </c>
      <c r="X957" s="294" t="n"/>
      <c r="Y957" s="294" t="n"/>
      <c r="Z957" s="294" t="n"/>
      <c r="AA957" s="294" t="n"/>
      <c r="AB957" s="294" t="n">
        <v>29</v>
      </c>
      <c r="AC957" s="294" t="n"/>
      <c r="AD957" s="294" t="n"/>
      <c r="AE957" s="593" t="inlineStr">
        <is>
          <t>2:48.4000</t>
        </is>
      </c>
      <c r="AF957" s="418">
        <f>IF(OR(AE957="",AE957="",AE957=0),"",6.172/(AE957*24))</f>
        <v/>
      </c>
      <c r="AG957" s="298" t="n"/>
      <c r="AH957" s="587" t="inlineStr"/>
      <c r="AI957" s="418">
        <f>IF(OR(AH957="",AH957="",AH957=0),"",6.172/(AH957*24))</f>
        <v/>
      </c>
      <c r="AJ957" s="175">
        <f>IF(AND(ISNUMBER(AB957),ISNUMBER(AG957)),AB957-AG957,"")</f>
        <v/>
      </c>
      <c r="AK957" s="294" t="n"/>
      <c r="AL957" s="294" t="n">
        <v>145</v>
      </c>
      <c r="AM957" s="501" t="n">
        <v>0.2837465277777778</v>
      </c>
      <c r="AN957" s="671">
        <f>IF(OR(AL957="",AM957="",AM957=0),"",AL957*6.172/(AM957*24))</f>
        <v/>
      </c>
      <c r="AO957" s="477">
        <f>IF(AND(AL957=AL956,AM957&lt;&gt;"",AM956&lt;&gt;""),AM957-AM956,"")</f>
        <v/>
      </c>
      <c r="AP957" s="294" t="n"/>
      <c r="AQ957" s="587" t="inlineStr"/>
      <c r="AR957" s="418">
        <f>IF(OR(AQ957="",AQ957="",AQ957=0),"",6.172/(AQ957*24))</f>
        <v/>
      </c>
      <c r="AS957" s="436">
        <f>IF(OR(NOT(ISNUMBER(C957)),NOT(ISNUMBER(AB957))),"",IF(AG957&lt;&gt;"",AG957,AB957)-C957)</f>
        <v/>
      </c>
      <c r="AT957" s="299" t="n"/>
      <c r="AU957" s="300">
        <f>IF($B957="","",TEXT($A957,"yyyymmdd")&amp;"_P"&amp;$C957&amp;"_C"&amp;$F957&amp;"_"&amp;TRIM(RIGHT(SUBSTITUTE(TRIM(SUBSTITUTE($L957,CHAR(160)," "))," ",REPT(" ",60)),60))&amp;IF($P957="","","-"&amp;TRIM(RIGHT(SUBSTITUTE(TRIM(SUBSTITUTE($P957,CHAR(160)," "))," ",REPT(" ",60)),60)))&amp;IF($T957="","","-"&amp;TRIM(RIGHT(SUBSTITUTE(TRIM(SUBSTITUTE($T957,CHAR(160)," "))," ",REPT(" ",60)),60)))&amp;".jpg")</f>
        <v/>
      </c>
    </row>
    <row r="958" ht="42" customHeight="1">
      <c r="A958" s="292" t="n">
        <v>28764</v>
      </c>
      <c r="B958" s="294" t="inlineStr">
        <is>
          <t>Hardie-Ferodo 1000 1 October, 1978</t>
        </is>
      </c>
      <c r="C958" s="294" t="n">
        <v>16</v>
      </c>
      <c r="D958" s="294" t="inlineStr">
        <is>
          <t>C</t>
        </is>
      </c>
      <c r="E958" s="294" t="n">
        <v>3</v>
      </c>
      <c r="F958" s="294" t="n">
        <v>62</v>
      </c>
      <c r="G958" s="294" t="inlineStr">
        <is>
          <t>Greater Pacific Finance Co</t>
        </is>
      </c>
      <c r="H958" s="294" t="n"/>
      <c r="I958" s="294" t="n"/>
      <c r="J958" s="294" t="inlineStr">
        <is>
          <t>Alfa Romeo 2000 GTV</t>
        </is>
      </c>
      <c r="K958" s="294" t="inlineStr">
        <is>
          <t>1962 L4</t>
        </is>
      </c>
      <c r="L958" s="294" t="inlineStr">
        <is>
          <t>Ray Gulson</t>
        </is>
      </c>
      <c r="M958" s="294" t="inlineStr">
        <is>
          <t>AUS</t>
        </is>
      </c>
      <c r="N958" s="700">
        <f>_xlfn.LET(_xlpm.d,_xlfn.XLOOKUP(L958,'[1]Birth Dates'!$A:$A,'[1]Birth Dates'!$B:$B,"",0),IF(_xlpm.d=0,"",_xlpm.d))</f>
        <v/>
      </c>
      <c r="O958" s="294">
        <f>IF(OR(N958="",A958="",NOT(ISNUMBER(N958)),N958&gt;A958),"",DATEDIF(N958,A958,"Y")&amp;" years, "&amp;DATEDIF(N958,A958,"YM")&amp;" months, "&amp;DATEDIF(N958,A958,"MD")&amp;" days")</f>
        <v/>
      </c>
      <c r="P958" s="294" t="inlineStr">
        <is>
          <t>Paul Gulson</t>
        </is>
      </c>
      <c r="Q958" s="294" t="inlineStr">
        <is>
          <t>AUS</t>
        </is>
      </c>
      <c r="R958" s="700">
        <f>_xlfn.LET(_xlpm.d,_xlfn.XLOOKUP(P958,'[1]Birth Dates'!$A:$A,'[1]Birth Dates'!$B:$B,"",0),IF(_xlpm.d=0,"",_xlpm.d))</f>
        <v/>
      </c>
      <c r="S958" s="294">
        <f>IF(OR(R958="",A958="",NOT(ISNUMBER(R958)),R958&gt;A958),"",DATEDIF(R958,A958,"Y")&amp;" years, "&amp;DATEDIF(R958,A958,"YM")&amp;" months, "&amp;DATEDIF(R958,A958,"MD")&amp;" days")</f>
        <v/>
      </c>
      <c r="T958" s="294" t="n"/>
      <c r="U958" s="294" t="n"/>
      <c r="V958" s="700">
        <f>_xlfn.LET(_xlpm.d,_xlfn.XLOOKUP(T958,'[1]Birth Dates'!$A:$A,'[1]Birth Dates'!$B:$B,"",0),IF(_xlpm.d=0,"",_xlpm.d))</f>
        <v/>
      </c>
      <c r="W958" s="294">
        <f>IF(OR(V958="",A958="",NOT(ISNUMBER(V958)),V958&gt;A958),"",DATEDIF(V958,A958,"Y")&amp;" years, "&amp;DATEDIF(V958,A958,"YM")&amp;" months, "&amp;DATEDIF(V958,A958,"MD")&amp;" days")</f>
        <v/>
      </c>
      <c r="X958" s="294" t="n"/>
      <c r="Y958" s="294" t="n"/>
      <c r="Z958" s="294" t="n"/>
      <c r="AA958" s="294" t="n"/>
      <c r="AB958" s="294" t="n">
        <v>55</v>
      </c>
      <c r="AC958" s="294" t="n"/>
      <c r="AD958" s="294" t="n"/>
      <c r="AE958" s="593" t="inlineStr">
        <is>
          <t>3:03.6000</t>
        </is>
      </c>
      <c r="AF958" s="418">
        <f>IF(OR(AE958="",AE958="",AE958=0),"",6.172/(AE958*24))</f>
        <v/>
      </c>
      <c r="AG958" s="298" t="n"/>
      <c r="AH958" s="587" t="inlineStr"/>
      <c r="AI958" s="418">
        <f>IF(OR(AH958="",AH958="",AH958=0),"",6.172/(AH958*24))</f>
        <v/>
      </c>
      <c r="AJ958" s="175">
        <f>IF(AND(ISNUMBER(AB958),ISNUMBER(AG958)),AB958-AG958,"")</f>
        <v/>
      </c>
      <c r="AK958" s="294" t="n"/>
      <c r="AL958" s="294" t="n">
        <v>143</v>
      </c>
      <c r="AM958" s="501" t="n">
        <v>0.2820104166666667</v>
      </c>
      <c r="AN958" s="671">
        <f>IF(OR(AL958="",AM958="",AM958=0),"",AL958*6.172/(AM958*24))</f>
        <v/>
      </c>
      <c r="AO958" s="477">
        <f>IF(AND(AL958=AL957,AM958&lt;&gt;"",AM957&lt;&gt;""),AM958-AM957,"")</f>
        <v/>
      </c>
      <c r="AP958" s="294" t="n"/>
      <c r="AQ958" s="587" t="inlineStr"/>
      <c r="AR958" s="418">
        <f>IF(OR(AQ958="",AQ958="",AQ958=0),"",6.172/(AQ958*24))</f>
        <v/>
      </c>
      <c r="AS958" s="436">
        <f>IF(OR(NOT(ISNUMBER(C958)),NOT(ISNUMBER(AB958))),"",IF(AG958&lt;&gt;"",AG958,AB958)-C958)</f>
        <v/>
      </c>
      <c r="AT958" s="299" t="n"/>
      <c r="AU958" s="300">
        <f>IF($B958="","",TEXT($A958,"yyyymmdd")&amp;"_P"&amp;$C958&amp;"_C"&amp;$F958&amp;"_"&amp;TRIM(RIGHT(SUBSTITUTE(TRIM(SUBSTITUTE($L958,CHAR(160)," "))," ",REPT(" ",60)),60))&amp;IF($P958="","","-"&amp;TRIM(RIGHT(SUBSTITUTE(TRIM(SUBSTITUTE($P958,CHAR(160)," "))," ",REPT(" ",60)),60)))&amp;IF($T958="","","-"&amp;TRIM(RIGHT(SUBSTITUTE(TRIM(SUBSTITUTE($T958,CHAR(160)," "))," ",REPT(" ",60)),60)))&amp;".jpg")</f>
        <v/>
      </c>
    </row>
    <row r="959" ht="42" customHeight="1">
      <c r="A959" s="292" t="n">
        <v>28764</v>
      </c>
      <c r="B959" s="294" t="inlineStr">
        <is>
          <t>Hardie-Ferodo 1000 1 October, 1978</t>
        </is>
      </c>
      <c r="C959" s="294" t="n">
        <v>17</v>
      </c>
      <c r="D959" s="294" t="inlineStr">
        <is>
          <t>B</t>
        </is>
      </c>
      <c r="E959" s="294" t="n">
        <v>6</v>
      </c>
      <c r="F959" s="294" t="n">
        <v>48</v>
      </c>
      <c r="G959" s="294" t="inlineStr">
        <is>
          <t>James Mason Pty Ltd</t>
        </is>
      </c>
      <c r="H959" s="294" t="n"/>
      <c r="I959" s="294" t="n"/>
      <c r="J959" s="294" t="inlineStr">
        <is>
          <t>Mazda RX3</t>
        </is>
      </c>
      <c r="K959" s="294" t="inlineStr">
        <is>
          <t>2292 eq R2</t>
        </is>
      </c>
      <c r="L959" s="294" t="inlineStr">
        <is>
          <t>Barry Jones</t>
        </is>
      </c>
      <c r="M959" s="294" t="inlineStr">
        <is>
          <t>AUS</t>
        </is>
      </c>
      <c r="N959" s="700">
        <f>_xlfn.LET(_xlpm.d,_xlfn.XLOOKUP(L959,'[1]Birth Dates'!$A:$A,'[1]Birth Dates'!$B:$B,"",0),IF(_xlpm.d=0,"",_xlpm.d))</f>
        <v/>
      </c>
      <c r="O959" s="294">
        <f>IF(OR(N959="",A959="",NOT(ISNUMBER(N959)),N959&gt;A959),"",DATEDIF(N959,A959,"Y")&amp;" years, "&amp;DATEDIF(N959,A959,"YM")&amp;" months, "&amp;DATEDIF(N959,A959,"MD")&amp;" days")</f>
        <v/>
      </c>
      <c r="P959" s="294" t="inlineStr">
        <is>
          <t>Brian Potts</t>
        </is>
      </c>
      <c r="Q959" s="294" t="inlineStr">
        <is>
          <t>AUS</t>
        </is>
      </c>
      <c r="R959" s="700">
        <f>_xlfn.LET(_xlpm.d,_xlfn.XLOOKUP(P959,'[1]Birth Dates'!$A:$A,'[1]Birth Dates'!$B:$B,"",0),IF(_xlpm.d=0,"",_xlpm.d))</f>
        <v/>
      </c>
      <c r="S959" s="294">
        <f>IF(OR(R959="",A959="",NOT(ISNUMBER(R959)),R959&gt;A959),"",DATEDIF(R959,A959,"Y")&amp;" years, "&amp;DATEDIF(R959,A959,"YM")&amp;" months, "&amp;DATEDIF(R959,A959,"MD")&amp;" days")</f>
        <v/>
      </c>
      <c r="T959" s="294" t="n"/>
      <c r="U959" s="294" t="n"/>
      <c r="V959" s="700">
        <f>_xlfn.LET(_xlpm.d,_xlfn.XLOOKUP(T959,'[1]Birth Dates'!$A:$A,'[1]Birth Dates'!$B:$B,"",0),IF(_xlpm.d=0,"",_xlpm.d))</f>
        <v/>
      </c>
      <c r="W959" s="294">
        <f>IF(OR(V959="",A959="",NOT(ISNUMBER(V959)),V959&gt;A959),"",DATEDIF(V959,A959,"Y")&amp;" years, "&amp;DATEDIF(V959,A959,"YM")&amp;" months, "&amp;DATEDIF(V959,A959,"MD")&amp;" days")</f>
        <v/>
      </c>
      <c r="X959" s="294" t="n"/>
      <c r="Y959" s="294" t="n"/>
      <c r="Z959" s="294" t="n"/>
      <c r="AA959" s="294" t="n"/>
      <c r="AB959" s="294" t="n">
        <v>63</v>
      </c>
      <c r="AC959" s="294" t="n"/>
      <c r="AD959" s="294" t="n"/>
      <c r="AE959" s="593" t="inlineStr">
        <is>
          <t>3:06.0000</t>
        </is>
      </c>
      <c r="AF959" s="418">
        <f>IF(OR(AE959="",AE959="",AE959=0),"",6.172/(AE959*24))</f>
        <v/>
      </c>
      <c r="AG959" s="298" t="n"/>
      <c r="AH959" s="587" t="inlineStr"/>
      <c r="AI959" s="418">
        <f>IF(OR(AH959="",AH959="",AH959=0),"",6.172/(AH959*24))</f>
        <v/>
      </c>
      <c r="AJ959" s="175">
        <f>IF(AND(ISNUMBER(AB959),ISNUMBER(AG959)),AB959-AG959,"")</f>
        <v/>
      </c>
      <c r="AK959" s="294" t="n"/>
      <c r="AL959" s="294" t="n">
        <v>142</v>
      </c>
      <c r="AM959" s="501" t="n">
        <v>0.2819907407407408</v>
      </c>
      <c r="AN959" s="671">
        <f>IF(OR(AL959="",AM959="",AM959=0),"",AL959*6.172/(AM959*24))</f>
        <v/>
      </c>
      <c r="AO959" s="477">
        <f>IF(AND(AL959=AL958,AM959&lt;&gt;"",AM958&lt;&gt;""),AM959-AM958,"")</f>
        <v/>
      </c>
      <c r="AP959" s="294" t="n"/>
      <c r="AQ959" s="587" t="inlineStr"/>
      <c r="AR959" s="418">
        <f>IF(OR(AQ959="",AQ959="",AQ959=0),"",6.172/(AQ959*24))</f>
        <v/>
      </c>
      <c r="AS959" s="436">
        <f>IF(OR(NOT(ISNUMBER(C959)),NOT(ISNUMBER(AB959))),"",IF(AG959&lt;&gt;"",AG959,AB959)-C959)</f>
        <v/>
      </c>
      <c r="AT959" s="299" t="n"/>
      <c r="AU959" s="300">
        <f>IF($B959="","",TEXT($A959,"yyyymmdd")&amp;"_P"&amp;$C959&amp;"_C"&amp;$F959&amp;"_"&amp;TRIM(RIGHT(SUBSTITUTE(TRIM(SUBSTITUTE($L959,CHAR(160)," "))," ",REPT(" ",60)),60))&amp;IF($P959="","","-"&amp;TRIM(RIGHT(SUBSTITUTE(TRIM(SUBSTITUTE($P959,CHAR(160)," "))," ",REPT(" ",60)),60)))&amp;IF($T959="","","-"&amp;TRIM(RIGHT(SUBSTITUTE(TRIM(SUBSTITUTE($T959,CHAR(160)," "))," ",REPT(" ",60)),60)))&amp;".jpg")</f>
        <v/>
      </c>
    </row>
    <row r="960" ht="42" customHeight="1">
      <c r="A960" s="292" t="n">
        <v>28764</v>
      </c>
      <c r="B960" s="294" t="inlineStr">
        <is>
          <t>Hardie-Ferodo 1000 1 October, 1978</t>
        </is>
      </c>
      <c r="C960" s="294" t="n">
        <v>18</v>
      </c>
      <c r="D960" s="294" t="inlineStr">
        <is>
          <t>C</t>
        </is>
      </c>
      <c r="E960" s="294" t="n">
        <v>4</v>
      </c>
      <c r="F960" s="294" t="n">
        <v>57</v>
      </c>
      <c r="G960" s="294" t="inlineStr">
        <is>
          <t>Thomson Ford</t>
        </is>
      </c>
      <c r="H960" s="294" t="n"/>
      <c r="I960" s="294" t="n"/>
      <c r="J960" s="294" t="inlineStr">
        <is>
          <t>Ford Escort RS2000 Mk.II</t>
        </is>
      </c>
      <c r="K960" s="294" t="inlineStr">
        <is>
          <t>1993 L4</t>
        </is>
      </c>
      <c r="L960" s="294" t="inlineStr">
        <is>
          <t>Bill Stanley</t>
        </is>
      </c>
      <c r="M960" s="294" t="inlineStr">
        <is>
          <t>AUS</t>
        </is>
      </c>
      <c r="N960" s="700">
        <f>_xlfn.LET(_xlpm.d,_xlfn.XLOOKUP(L960,'[1]Birth Dates'!$A:$A,'[1]Birth Dates'!$B:$B,"",0),IF(_xlpm.d=0,"",_xlpm.d))</f>
        <v/>
      </c>
      <c r="O960" s="294">
        <f>IF(OR(N960="",A960="",NOT(ISNUMBER(N960)),N960&gt;A960),"",DATEDIF(N960,A960,"Y")&amp;" years, "&amp;DATEDIF(N960,A960,"YM")&amp;" months, "&amp;DATEDIF(N960,A960,"MD")&amp;" days")</f>
        <v/>
      </c>
      <c r="P960" s="294" t="inlineStr">
        <is>
          <t>Ian Messner</t>
        </is>
      </c>
      <c r="Q960" s="294" t="inlineStr">
        <is>
          <t>AUS</t>
        </is>
      </c>
      <c r="R960" s="700">
        <f>_xlfn.LET(_xlpm.d,_xlfn.XLOOKUP(P960,'[1]Birth Dates'!$A:$A,'[1]Birth Dates'!$B:$B,"",0),IF(_xlpm.d=0,"",_xlpm.d))</f>
        <v/>
      </c>
      <c r="S960" s="294">
        <f>IF(OR(R960="",A960="",NOT(ISNUMBER(R960)),R960&gt;A960),"",DATEDIF(R960,A960,"Y")&amp;" years, "&amp;DATEDIF(R960,A960,"YM")&amp;" months, "&amp;DATEDIF(R960,A960,"MD")&amp;" days")</f>
        <v/>
      </c>
      <c r="T960" s="294" t="n"/>
      <c r="U960" s="294" t="n"/>
      <c r="V960" s="700">
        <f>_xlfn.LET(_xlpm.d,_xlfn.XLOOKUP(T960,'[1]Birth Dates'!$A:$A,'[1]Birth Dates'!$B:$B,"",0),IF(_xlpm.d=0,"",_xlpm.d))</f>
        <v/>
      </c>
      <c r="W960" s="294">
        <f>IF(OR(V960="",A960="",NOT(ISNUMBER(V960)),V960&gt;A960),"",DATEDIF(V960,A960,"Y")&amp;" years, "&amp;DATEDIF(V960,A960,"YM")&amp;" months, "&amp;DATEDIF(V960,A960,"MD")&amp;" days")</f>
        <v/>
      </c>
      <c r="X960" s="294" t="n"/>
      <c r="Y960" s="294" t="n"/>
      <c r="Z960" s="294" t="n"/>
      <c r="AA960" s="294" t="n"/>
      <c r="AB960" s="294" t="n">
        <v>52</v>
      </c>
      <c r="AC960" s="294" t="n"/>
      <c r="AD960" s="294" t="n"/>
      <c r="AE960" s="593" t="inlineStr">
        <is>
          <t>3:01.0000</t>
        </is>
      </c>
      <c r="AF960" s="418">
        <f>IF(OR(AE960="",AE960="",AE960=0),"",6.172/(AE960*24))</f>
        <v/>
      </c>
      <c r="AG960" s="298" t="n"/>
      <c r="AH960" s="587" t="inlineStr"/>
      <c r="AI960" s="418">
        <f>IF(OR(AH960="",AH960="",AH960=0),"",6.172/(AH960*24))</f>
        <v/>
      </c>
      <c r="AJ960" s="175">
        <f>IF(AND(ISNUMBER(AB960),ISNUMBER(AG960)),AB960-AG960,"")</f>
        <v/>
      </c>
      <c r="AK960" s="294" t="n"/>
      <c r="AL960" s="294" t="n">
        <v>142</v>
      </c>
      <c r="AM960" s="501" t="n">
        <v>0.2833472222222223</v>
      </c>
      <c r="AN960" s="671">
        <f>IF(OR(AL960="",AM960="",AM960=0),"",AL960*6.172/(AM960*24))</f>
        <v/>
      </c>
      <c r="AO960" s="477">
        <f>IF(AND(AL960=AL959,AM960&lt;&gt;"",AM959&lt;&gt;""),AM960-AM959,"")</f>
        <v/>
      </c>
      <c r="AP960" s="294" t="n"/>
      <c r="AQ960" s="587" t="inlineStr"/>
      <c r="AR960" s="418">
        <f>IF(OR(AQ960="",AQ960="",AQ960=0),"",6.172/(AQ960*24))</f>
        <v/>
      </c>
      <c r="AS960" s="436">
        <f>IF(OR(NOT(ISNUMBER(C960)),NOT(ISNUMBER(AB960))),"",IF(AG960&lt;&gt;"",AG960,AB960)-C960)</f>
        <v/>
      </c>
      <c r="AT960" s="299" t="n"/>
      <c r="AU960" s="300">
        <f>IF($B960="","",TEXT($A960,"yyyymmdd")&amp;"_P"&amp;$C960&amp;"_C"&amp;$F960&amp;"_"&amp;TRIM(RIGHT(SUBSTITUTE(TRIM(SUBSTITUTE($L960,CHAR(160)," "))," ",REPT(" ",60)),60))&amp;IF($P960="","","-"&amp;TRIM(RIGHT(SUBSTITUTE(TRIM(SUBSTITUTE($P960,CHAR(160)," "))," ",REPT(" ",60)),60)))&amp;IF($T960="","","-"&amp;TRIM(RIGHT(SUBSTITUTE(TRIM(SUBSTITUTE($T960,CHAR(160)," "))," ",REPT(" ",60)),60)))&amp;".jpg")</f>
        <v/>
      </c>
    </row>
    <row r="961" ht="56" customHeight="1">
      <c r="A961" s="292" t="n">
        <v>28764</v>
      </c>
      <c r="B961" s="294" t="inlineStr">
        <is>
          <t>Hardie-Ferodo 1000 1 October, 1978</t>
        </is>
      </c>
      <c r="C961" s="294" t="n">
        <v>19</v>
      </c>
      <c r="D961" s="294" t="inlineStr">
        <is>
          <t>A</t>
        </is>
      </c>
      <c r="E961" s="294" t="n">
        <v>9</v>
      </c>
      <c r="F961" s="294" t="n">
        <v>15</v>
      </c>
      <c r="G961" s="294" t="inlineStr">
        <is>
          <t>Marlboro Holden Dealer Team</t>
        </is>
      </c>
      <c r="H961" s="294" t="n"/>
      <c r="I961" s="294" t="n"/>
      <c r="J961" s="294" t="inlineStr">
        <is>
          <t>Holden LX Torana SS A9X Hatchback</t>
        </is>
      </c>
      <c r="K961" s="294" t="inlineStr">
        <is>
          <t>5044 V8</t>
        </is>
      </c>
      <c r="L961" s="294" t="inlineStr">
        <is>
          <t>John Harvey</t>
        </is>
      </c>
      <c r="M961" s="294" t="inlineStr">
        <is>
          <t>AUS</t>
        </is>
      </c>
      <c r="N961" s="700">
        <f>_xlfn.LET(_xlpm.d,_xlfn.XLOOKUP(L961,'[1]Birth Dates'!$A:$A,'[1]Birth Dates'!$B:$B,"",0),IF(_xlpm.d=0,"",_xlpm.d))</f>
        <v/>
      </c>
      <c r="O961" s="294">
        <f>IF(OR(N961="",A961="",NOT(ISNUMBER(N961)),N961&gt;A961),"",DATEDIF(N961,A961,"Y")&amp;" years, "&amp;DATEDIF(N961,A961,"YM")&amp;" months, "&amp;DATEDIF(N961,A961,"MD")&amp;" days")</f>
        <v/>
      </c>
      <c r="P961" s="294" t="inlineStr">
        <is>
          <t>Charlie O'Brien</t>
        </is>
      </c>
      <c r="Q961" s="294" t="inlineStr">
        <is>
          <t>AUS</t>
        </is>
      </c>
      <c r="R961" s="700">
        <f>_xlfn.LET(_xlpm.d,_xlfn.XLOOKUP(P961,'[1]Birth Dates'!$A:$A,'[1]Birth Dates'!$B:$B,"",0),IF(_xlpm.d=0,"",_xlpm.d))</f>
        <v/>
      </c>
      <c r="S961" s="294">
        <f>IF(OR(R961="",A961="",NOT(ISNUMBER(R961)),R961&gt;A961),"",DATEDIF(R961,A961,"Y")&amp;" years, "&amp;DATEDIF(R961,A961,"YM")&amp;" months, "&amp;DATEDIF(R961,A961,"MD")&amp;" days")</f>
        <v/>
      </c>
      <c r="T961" s="294" t="n"/>
      <c r="U961" s="294" t="n"/>
      <c r="V961" s="700">
        <f>_xlfn.LET(_xlpm.d,_xlfn.XLOOKUP(T961,'[1]Birth Dates'!$A:$A,'[1]Birth Dates'!$B:$B,"",0),IF(_xlpm.d=0,"",_xlpm.d))</f>
        <v/>
      </c>
      <c r="W961" s="294">
        <f>IF(OR(V961="",A961="",NOT(ISNUMBER(V961)),V961&gt;A961),"",DATEDIF(V961,A961,"Y")&amp;" years, "&amp;DATEDIF(V961,A961,"YM")&amp;" months, "&amp;DATEDIF(V961,A961,"MD")&amp;" days")</f>
        <v/>
      </c>
      <c r="X961" s="294" t="n"/>
      <c r="Y961" s="294" t="n"/>
      <c r="Z961" s="294" t="n"/>
      <c r="AA961" s="294" t="n"/>
      <c r="AB961" s="294" t="n">
        <v>11</v>
      </c>
      <c r="AC961" s="294" t="n"/>
      <c r="AD961" s="294" t="n"/>
      <c r="AE961" s="593" t="inlineStr">
        <is>
          <t>2:22.9000</t>
        </is>
      </c>
      <c r="AF961" s="418">
        <f>IF(OR(AE961="",AE961="",AE961=0),"",6.172/(AE961*24))</f>
        <v/>
      </c>
      <c r="AG961" s="298" t="n"/>
      <c r="AH961" s="587" t="inlineStr"/>
      <c r="AI961" s="418">
        <f>IF(OR(AH961="",AH961="",AH961=0),"",6.172/(AH961*24))</f>
        <v/>
      </c>
      <c r="AJ961" s="175">
        <f>IF(AND(ISNUMBER(AB961),ISNUMBER(AG961)),AB961-AG961,"")</f>
        <v/>
      </c>
      <c r="AK961" s="294" t="n"/>
      <c r="AL961" s="294" t="n">
        <v>139</v>
      </c>
      <c r="AM961" s="501" t="n">
        <v>0.2819166666666666</v>
      </c>
      <c r="AN961" s="671">
        <f>IF(OR(AL961="",AM961="",AM961=0),"",AL961*6.172/(AM961*24))</f>
        <v/>
      </c>
      <c r="AO961" s="477">
        <f>IF(AND(AL961=AL960,AM961&lt;&gt;"",AM960&lt;&gt;""),AM961-AM960,"")</f>
        <v/>
      </c>
      <c r="AP961" s="294" t="n"/>
      <c r="AQ961" s="587" t="inlineStr"/>
      <c r="AR961" s="418">
        <f>IF(OR(AQ961="",AQ961="",AQ961=0),"",6.172/(AQ961*24))</f>
        <v/>
      </c>
      <c r="AS961" s="436">
        <f>IF(OR(NOT(ISNUMBER(C961)),NOT(ISNUMBER(AB961))),"",IF(AG961&lt;&gt;"",AG961,AB961)-C961)</f>
        <v/>
      </c>
      <c r="AT961" s="299" t="n"/>
      <c r="AU961" s="300">
        <f>IF($B961="","",TEXT($A961,"yyyymmdd")&amp;"_P"&amp;$C961&amp;"_C"&amp;$F961&amp;"_"&amp;TRIM(RIGHT(SUBSTITUTE(TRIM(SUBSTITUTE($L961,CHAR(160)," "))," ",REPT(" ",60)),60))&amp;IF($P961="","","-"&amp;TRIM(RIGHT(SUBSTITUTE(TRIM(SUBSTITUTE($P961,CHAR(160)," "))," ",REPT(" ",60)),60)))&amp;IF($T961="","","-"&amp;TRIM(RIGHT(SUBSTITUTE(TRIM(SUBSTITUTE($T961,CHAR(160)," "))," ",REPT(" ",60)),60)))&amp;".jpg")</f>
        <v/>
      </c>
    </row>
    <row r="962" ht="42" customHeight="1">
      <c r="A962" s="292" t="n">
        <v>28764</v>
      </c>
      <c r="B962" s="294" t="inlineStr">
        <is>
          <t>Hardie-Ferodo 1000 1 October, 1978</t>
        </is>
      </c>
      <c r="C962" s="294" t="n">
        <v>20</v>
      </c>
      <c r="D962" s="294" t="inlineStr">
        <is>
          <t>B</t>
        </is>
      </c>
      <c r="E962" s="294" t="n">
        <v>7</v>
      </c>
      <c r="F962" s="294" t="n">
        <v>51</v>
      </c>
      <c r="G962" s="294" t="inlineStr">
        <is>
          <t>JD Duggan</t>
        </is>
      </c>
      <c r="H962" s="294" t="n"/>
      <c r="I962" s="294" t="n"/>
      <c r="J962" s="294" t="inlineStr">
        <is>
          <t>Mazda RX3</t>
        </is>
      </c>
      <c r="K962" s="294" t="inlineStr">
        <is>
          <t>2292 eq R2</t>
        </is>
      </c>
      <c r="L962" s="294" t="inlineStr">
        <is>
          <t>John Duggan</t>
        </is>
      </c>
      <c r="M962" s="294" t="inlineStr">
        <is>
          <t>AUS</t>
        </is>
      </c>
      <c r="N962" s="700">
        <f>_xlfn.LET(_xlpm.d,_xlfn.XLOOKUP(L962,'[1]Birth Dates'!$A:$A,'[1]Birth Dates'!$B:$B,"",0),IF(_xlpm.d=0,"",_xlpm.d))</f>
        <v/>
      </c>
      <c r="O962" s="294">
        <f>IF(OR(N962="",A962="",NOT(ISNUMBER(N962)),N962&gt;A962),"",DATEDIF(N962,A962,"Y")&amp;" years, "&amp;DATEDIF(N962,A962,"YM")&amp;" months, "&amp;DATEDIF(N962,A962,"MD")&amp;" days")</f>
        <v/>
      </c>
      <c r="P962" s="294" t="inlineStr">
        <is>
          <t>Brian Wheeler</t>
        </is>
      </c>
      <c r="Q962" s="294" t="inlineStr">
        <is>
          <t>AUS</t>
        </is>
      </c>
      <c r="R962" s="700">
        <f>_xlfn.LET(_xlpm.d,_xlfn.XLOOKUP(P962,'[1]Birth Dates'!$A:$A,'[1]Birth Dates'!$B:$B,"",0),IF(_xlpm.d=0,"",_xlpm.d))</f>
        <v/>
      </c>
      <c r="S962" s="294">
        <f>IF(OR(R962="",A962="",NOT(ISNUMBER(R962)),R962&gt;A962),"",DATEDIF(R962,A962,"Y")&amp;" years, "&amp;DATEDIF(R962,A962,"YM")&amp;" months, "&amp;DATEDIF(R962,A962,"MD")&amp;" days")</f>
        <v/>
      </c>
      <c r="T962" s="294" t="n"/>
      <c r="U962" s="294" t="n"/>
      <c r="V962" s="700">
        <f>_xlfn.LET(_xlpm.d,_xlfn.XLOOKUP(T962,'[1]Birth Dates'!$A:$A,'[1]Birth Dates'!$B:$B,"",0),IF(_xlpm.d=0,"",_xlpm.d))</f>
        <v/>
      </c>
      <c r="W962" s="294">
        <f>IF(OR(V962="",A962="",NOT(ISNUMBER(V962)),V962&gt;A962),"",DATEDIF(V962,A962,"Y")&amp;" years, "&amp;DATEDIF(V962,A962,"YM")&amp;" months, "&amp;DATEDIF(V962,A962,"MD")&amp;" days")</f>
        <v/>
      </c>
      <c r="X962" s="294" t="n"/>
      <c r="Y962" s="294" t="n"/>
      <c r="Z962" s="294" t="n"/>
      <c r="AA962" s="294" t="n"/>
      <c r="AB962" s="294" t="n">
        <v>45</v>
      </c>
      <c r="AC962" s="294" t="n"/>
      <c r="AD962" s="294" t="n"/>
      <c r="AE962" s="593" t="inlineStr">
        <is>
          <t>2:59.1000</t>
        </is>
      </c>
      <c r="AF962" s="418">
        <f>IF(OR(AE962="",AE962="",AE962=0),"",6.172/(AE962*24))</f>
        <v/>
      </c>
      <c r="AG962" s="298" t="n"/>
      <c r="AH962" s="587" t="inlineStr"/>
      <c r="AI962" s="418">
        <f>IF(OR(AH962="",AH962="",AH962=0),"",6.172/(AH962*24))</f>
        <v/>
      </c>
      <c r="AJ962" s="175">
        <f>IF(AND(ISNUMBER(AB962),ISNUMBER(AG962)),AB962-AG962,"")</f>
        <v/>
      </c>
      <c r="AK962" s="294" t="n"/>
      <c r="AL962" s="294" t="n">
        <v>137</v>
      </c>
      <c r="AM962" s="501" t="n">
        <v>0.2833275462962963</v>
      </c>
      <c r="AN962" s="671">
        <f>IF(OR(AL962="",AM962="",AM962=0),"",AL962*6.172/(AM962*24))</f>
        <v/>
      </c>
      <c r="AO962" s="477">
        <f>IF(AND(AL962=AL961,AM962&lt;&gt;"",AM961&lt;&gt;""),AM962-AM961,"")</f>
        <v/>
      </c>
      <c r="AP962" s="294" t="n"/>
      <c r="AQ962" s="587" t="inlineStr"/>
      <c r="AR962" s="418">
        <f>IF(OR(AQ962="",AQ962="",AQ962=0),"",6.172/(AQ962*24))</f>
        <v/>
      </c>
      <c r="AS962" s="436">
        <f>IF(OR(NOT(ISNUMBER(C962)),NOT(ISNUMBER(AB962))),"",IF(AG962&lt;&gt;"",AG962,AB962)-C962)</f>
        <v/>
      </c>
      <c r="AT962" s="299" t="n"/>
      <c r="AU962" s="300">
        <f>IF($B962="","",TEXT($A962,"yyyymmdd")&amp;"_P"&amp;$C962&amp;"_C"&amp;$F962&amp;"_"&amp;TRIM(RIGHT(SUBSTITUTE(TRIM(SUBSTITUTE($L962,CHAR(160)," "))," ",REPT(" ",60)),60))&amp;IF($P962="","","-"&amp;TRIM(RIGHT(SUBSTITUTE(TRIM(SUBSTITUTE($P962,CHAR(160)," "))," ",REPT(" ",60)),60)))&amp;IF($T962="","","-"&amp;TRIM(RIGHT(SUBSTITUTE(TRIM(SUBSTITUTE($T962,CHAR(160)," "))," ",REPT(" ",60)),60)))&amp;".jpg")</f>
        <v/>
      </c>
    </row>
    <row r="963" ht="42" customHeight="1">
      <c r="A963" s="292" t="n">
        <v>28764</v>
      </c>
      <c r="B963" s="294" t="inlineStr">
        <is>
          <t>Hardie-Ferodo 1000 1 October, 1978</t>
        </is>
      </c>
      <c r="C963" s="294" t="n">
        <v>21</v>
      </c>
      <c r="D963" s="294" t="inlineStr">
        <is>
          <t>B</t>
        </is>
      </c>
      <c r="E963" s="294" t="n">
        <v>8</v>
      </c>
      <c r="F963" s="294" t="n">
        <v>36</v>
      </c>
      <c r="G963" s="294" t="inlineStr">
        <is>
          <t>Arthur Hardwick</t>
        </is>
      </c>
      <c r="H963" s="294" t="n"/>
      <c r="I963" s="294" t="n"/>
      <c r="J963" s="294" t="inlineStr">
        <is>
          <t>Mazda RX3</t>
        </is>
      </c>
      <c r="K963" s="294" t="inlineStr">
        <is>
          <t>2292 eq R2</t>
        </is>
      </c>
      <c r="L963" s="294" t="inlineStr">
        <is>
          <t>Arthur Hardwick</t>
        </is>
      </c>
      <c r="M963" s="294" t="inlineStr">
        <is>
          <t>AUS</t>
        </is>
      </c>
      <c r="N963" s="700">
        <f>_xlfn.LET(_xlpm.d,_xlfn.XLOOKUP(L963,'[1]Birth Dates'!$A:$A,'[1]Birth Dates'!$B:$B,"",0),IF(_xlpm.d=0,"",_xlpm.d))</f>
        <v/>
      </c>
      <c r="O963" s="294">
        <f>IF(OR(N963="",A963="",NOT(ISNUMBER(N963)),N963&gt;A963),"",DATEDIF(N963,A963,"Y")&amp;" years, "&amp;DATEDIF(N963,A963,"YM")&amp;" months, "&amp;DATEDIF(N963,A963,"MD")&amp;" days")</f>
        <v/>
      </c>
      <c r="P963" s="294" t="inlineStr">
        <is>
          <t>Greg McCombie</t>
        </is>
      </c>
      <c r="Q963" s="294" t="inlineStr">
        <is>
          <t>AUS</t>
        </is>
      </c>
      <c r="R963" s="700">
        <f>_xlfn.LET(_xlpm.d,_xlfn.XLOOKUP(P963,'[1]Birth Dates'!$A:$A,'[1]Birth Dates'!$B:$B,"",0),IF(_xlpm.d=0,"",_xlpm.d))</f>
        <v/>
      </c>
      <c r="S963" s="294">
        <f>IF(OR(R963="",A963="",NOT(ISNUMBER(R963)),R963&gt;A963),"",DATEDIF(R963,A963,"Y")&amp;" years, "&amp;DATEDIF(R963,A963,"YM")&amp;" months, "&amp;DATEDIF(R963,A963,"MD")&amp;" days")</f>
        <v/>
      </c>
      <c r="T963" s="294" t="n"/>
      <c r="U963" s="294" t="n"/>
      <c r="V963" s="700">
        <f>_xlfn.LET(_xlpm.d,_xlfn.XLOOKUP(T963,'[1]Birth Dates'!$A:$A,'[1]Birth Dates'!$B:$B,"",0),IF(_xlpm.d=0,"",_xlpm.d))</f>
        <v/>
      </c>
      <c r="W963" s="294">
        <f>IF(OR(V963="",A963="",NOT(ISNUMBER(V963)),V963&gt;A963),"",DATEDIF(V963,A963,"Y")&amp;" years, "&amp;DATEDIF(V963,A963,"YM")&amp;" months, "&amp;DATEDIF(V963,A963,"MD")&amp;" days")</f>
        <v/>
      </c>
      <c r="X963" s="294" t="n"/>
      <c r="Y963" s="294" t="n"/>
      <c r="Z963" s="294" t="n"/>
      <c r="AA963" s="294" t="n"/>
      <c r="AB963" s="294" t="n">
        <v>34</v>
      </c>
      <c r="AC963" s="294" t="n"/>
      <c r="AD963" s="294" t="n"/>
      <c r="AE963" s="593" t="inlineStr">
        <is>
          <t>2:53.9000</t>
        </is>
      </c>
      <c r="AF963" s="418">
        <f>IF(OR(AE963="",AE963="",AE963=0),"",6.172/(AE963*24))</f>
        <v/>
      </c>
      <c r="AG963" s="298" t="n"/>
      <c r="AH963" s="587" t="inlineStr"/>
      <c r="AI963" s="418">
        <f>IF(OR(AH963="",AH963="",AH963=0),"",6.172/(AH963*24))</f>
        <v/>
      </c>
      <c r="AJ963" s="175">
        <f>IF(AND(ISNUMBER(AB963),ISNUMBER(AG963)),AB963-AG963,"")</f>
        <v/>
      </c>
      <c r="AK963" s="294" t="n"/>
      <c r="AL963" s="294" t="n">
        <v>136</v>
      </c>
      <c r="AM963" s="501" t="n">
        <v>0.2821875</v>
      </c>
      <c r="AN963" s="671">
        <f>IF(OR(AL963="",AM963="",AM963=0),"",AL963*6.172/(AM963*24))</f>
        <v/>
      </c>
      <c r="AO963" s="477">
        <f>IF(AND(AL963=AL962,AM963&lt;&gt;"",AM962&lt;&gt;""),AM963-AM962,"")</f>
        <v/>
      </c>
      <c r="AP963" s="294" t="n"/>
      <c r="AQ963" s="587" t="inlineStr"/>
      <c r="AR963" s="418">
        <f>IF(OR(AQ963="",AQ963="",AQ963=0),"",6.172/(AQ963*24))</f>
        <v/>
      </c>
      <c r="AS963" s="436">
        <f>IF(OR(NOT(ISNUMBER(C963)),NOT(ISNUMBER(AB963))),"",IF(AG963&lt;&gt;"",AG963,AB963)-C963)</f>
        <v/>
      </c>
      <c r="AT963" s="299" t="n"/>
      <c r="AU963" s="300">
        <f>IF($B963="","",TEXT($A963,"yyyymmdd")&amp;"_P"&amp;$C963&amp;"_C"&amp;$F963&amp;"_"&amp;TRIM(RIGHT(SUBSTITUTE(TRIM(SUBSTITUTE($L963,CHAR(160)," "))," ",REPT(" ",60)),60))&amp;IF($P963="","","-"&amp;TRIM(RIGHT(SUBSTITUTE(TRIM(SUBSTITUTE($P963,CHAR(160)," "))," ",REPT(" ",60)),60)))&amp;IF($T963="","","-"&amp;TRIM(RIGHT(SUBSTITUTE(TRIM(SUBSTITUTE($T963,CHAR(160)," "))," ",REPT(" ",60)),60)))&amp;".jpg")</f>
        <v/>
      </c>
    </row>
    <row r="964" ht="56" customHeight="1">
      <c r="A964" s="292" t="n">
        <v>28764</v>
      </c>
      <c r="B964" s="294" t="inlineStr">
        <is>
          <t>Hardie-Ferodo 1000 1 October, 1978</t>
        </is>
      </c>
      <c r="C964" s="294" t="n">
        <v>22</v>
      </c>
      <c r="D964" s="294" t="inlineStr">
        <is>
          <t>A</t>
        </is>
      </c>
      <c r="E964" s="294" t="n">
        <v>10</v>
      </c>
      <c r="F964" s="294" t="n">
        <v>10</v>
      </c>
      <c r="G964" s="294" t="inlineStr">
        <is>
          <t>Garry &amp; Warren Smith Pty Ltd</t>
        </is>
      </c>
      <c r="H964" s="294" t="n"/>
      <c r="I964" s="294" t="n"/>
      <c r="J964" s="294" t="inlineStr">
        <is>
          <t>Holden LX Torana SS A9X Hatchback</t>
        </is>
      </c>
      <c r="K964" s="294" t="inlineStr">
        <is>
          <t>5044 V8</t>
        </is>
      </c>
      <c r="L964" s="294" t="inlineStr">
        <is>
          <t>Bob Forbes</t>
        </is>
      </c>
      <c r="M964" s="294" t="inlineStr">
        <is>
          <t>AUS</t>
        </is>
      </c>
      <c r="N964" s="700">
        <f>_xlfn.LET(_xlpm.d,_xlfn.XLOOKUP(L964,'[1]Birth Dates'!$A:$A,'[1]Birth Dates'!$B:$B,"",0),IF(_xlpm.d=0,"",_xlpm.d))</f>
        <v/>
      </c>
      <c r="O964" s="294">
        <f>IF(OR(N964="",A964="",NOT(ISNUMBER(N964)),N964&gt;A964),"",DATEDIF(N964,A964,"Y")&amp;" years, "&amp;DATEDIF(N964,A964,"YM")&amp;" months, "&amp;DATEDIF(N964,A964,"MD")&amp;" days")</f>
        <v/>
      </c>
      <c r="P964" s="294" t="inlineStr">
        <is>
          <t>Kevin Bartlett</t>
        </is>
      </c>
      <c r="Q964" s="294" t="inlineStr">
        <is>
          <t>AUS</t>
        </is>
      </c>
      <c r="R964" s="700">
        <f>_xlfn.LET(_xlpm.d,_xlfn.XLOOKUP(P964,'[1]Birth Dates'!$A:$A,'[1]Birth Dates'!$B:$B,"",0),IF(_xlpm.d=0,"",_xlpm.d))</f>
        <v/>
      </c>
      <c r="S964" s="294">
        <f>IF(OR(R964="",A964="",NOT(ISNUMBER(R964)),R964&gt;A964),"",DATEDIF(R964,A964,"Y")&amp;" years, "&amp;DATEDIF(R964,A964,"YM")&amp;" months, "&amp;DATEDIF(R964,A964,"MD")&amp;" days")</f>
        <v/>
      </c>
      <c r="T964" s="294" t="n"/>
      <c r="U964" s="294" t="n"/>
      <c r="V964" s="700">
        <f>_xlfn.LET(_xlpm.d,_xlfn.XLOOKUP(T964,'[1]Birth Dates'!$A:$A,'[1]Birth Dates'!$B:$B,"",0),IF(_xlpm.d=0,"",_xlpm.d))</f>
        <v/>
      </c>
      <c r="W964" s="294">
        <f>IF(OR(V964="",A964="",NOT(ISNUMBER(V964)),V964&gt;A964),"",DATEDIF(V964,A964,"Y")&amp;" years, "&amp;DATEDIF(V964,A964,"YM")&amp;" months, "&amp;DATEDIF(V964,A964,"MD")&amp;" days")</f>
        <v/>
      </c>
      <c r="X964" s="294" t="n"/>
      <c r="Y964" s="294" t="n"/>
      <c r="Z964" s="294" t="n"/>
      <c r="AA964" s="294" t="n"/>
      <c r="AB964" s="294" t="n">
        <v>12</v>
      </c>
      <c r="AC964" s="294" t="n"/>
      <c r="AD964" s="294" t="n"/>
      <c r="AE964" s="593" t="inlineStr">
        <is>
          <t>2:27.3000</t>
        </is>
      </c>
      <c r="AF964" s="418">
        <f>IF(OR(AE964="",AE964="",AE964=0),"",6.172/(AE964*24))</f>
        <v/>
      </c>
      <c r="AG964" s="298" t="n"/>
      <c r="AH964" s="587" t="inlineStr"/>
      <c r="AI964" s="418">
        <f>IF(OR(AH964="",AH964="",AH964=0),"",6.172/(AH964*24))</f>
        <v/>
      </c>
      <c r="AJ964" s="175">
        <f>IF(AND(ISNUMBER(AB964),ISNUMBER(AG964)),AB964-AG964,"")</f>
        <v/>
      </c>
      <c r="AK964" s="294" t="n"/>
      <c r="AL964" s="294" t="n">
        <v>136</v>
      </c>
      <c r="AM964" s="501" t="n">
        <v>0.2827152777777778</v>
      </c>
      <c r="AN964" s="671">
        <f>IF(OR(AL964="",AM964="",AM964=0),"",AL964*6.172/(AM964*24))</f>
        <v/>
      </c>
      <c r="AO964" s="477">
        <f>IF(AND(AL964=AL963,AM964&lt;&gt;"",AM963&lt;&gt;""),AM964-AM963,"")</f>
        <v/>
      </c>
      <c r="AP964" s="294" t="n"/>
      <c r="AQ964" s="587" t="inlineStr"/>
      <c r="AR964" s="418">
        <f>IF(OR(AQ964="",AQ964="",AQ964=0),"",6.172/(AQ964*24))</f>
        <v/>
      </c>
      <c r="AS964" s="436">
        <f>IF(OR(NOT(ISNUMBER(C964)),NOT(ISNUMBER(AB964))),"",IF(AG964&lt;&gt;"",AG964,AB964)-C964)</f>
        <v/>
      </c>
      <c r="AT964" s="299" t="n"/>
      <c r="AU964" s="300">
        <f>IF($B964="","",TEXT($A964,"yyyymmdd")&amp;"_P"&amp;$C964&amp;"_C"&amp;$F964&amp;"_"&amp;TRIM(RIGHT(SUBSTITUTE(TRIM(SUBSTITUTE($L964,CHAR(160)," "))," ",REPT(" ",60)),60))&amp;IF($P964="","","-"&amp;TRIM(RIGHT(SUBSTITUTE(TRIM(SUBSTITUTE($P964,CHAR(160)," "))," ",REPT(" ",60)),60)))&amp;IF($T964="","","-"&amp;TRIM(RIGHT(SUBSTITUTE(TRIM(SUBSTITUTE($T964,CHAR(160)," "))," ",REPT(" ",60)),60)))&amp;".jpg")</f>
        <v/>
      </c>
    </row>
    <row r="965" ht="42" customHeight="1">
      <c r="A965" s="292" t="n">
        <v>28764</v>
      </c>
      <c r="B965" s="294" t="inlineStr">
        <is>
          <t>Hardie-Ferodo 1000 1 October, 1978</t>
        </is>
      </c>
      <c r="C965" s="294" t="n">
        <v>23</v>
      </c>
      <c r="D965" s="294" t="inlineStr">
        <is>
          <t>A</t>
        </is>
      </c>
      <c r="E965" s="294" t="n">
        <v>11</v>
      </c>
      <c r="F965" s="294" t="n">
        <v>29</v>
      </c>
      <c r="G965" s="294" t="inlineStr">
        <is>
          <t>Garry Willmington</t>
        </is>
      </c>
      <c r="H965" s="294" t="n"/>
      <c r="I965" s="294" t="n"/>
      <c r="J965" s="294" t="inlineStr">
        <is>
          <t>Ford Falcon XC GS500 Hardtop</t>
        </is>
      </c>
      <c r="K965" s="294" t="inlineStr">
        <is>
          <t>5760 V8</t>
        </is>
      </c>
      <c r="L965" s="294" t="inlineStr">
        <is>
          <t>Garry Willmington</t>
        </is>
      </c>
      <c r="M965" s="294" t="inlineStr">
        <is>
          <t>AUS</t>
        </is>
      </c>
      <c r="N965" s="700">
        <f>_xlfn.LET(_xlpm.d,_xlfn.XLOOKUP(L965,'[1]Birth Dates'!$A:$A,'[1]Birth Dates'!$B:$B,"",0),IF(_xlpm.d=0,"",_xlpm.d))</f>
        <v/>
      </c>
      <c r="O965" s="294">
        <f>IF(OR(N965="",A965="",NOT(ISNUMBER(N965)),N965&gt;A965),"",DATEDIF(N965,A965,"Y")&amp;" years, "&amp;DATEDIF(N965,A965,"YM")&amp;" months, "&amp;DATEDIF(N965,A965,"MD")&amp;" days")</f>
        <v/>
      </c>
      <c r="P965" s="294" t="inlineStr">
        <is>
          <t>Jeff Barnes</t>
        </is>
      </c>
      <c r="Q965" s="294" t="inlineStr">
        <is>
          <t>AUS</t>
        </is>
      </c>
      <c r="R965" s="700">
        <f>_xlfn.LET(_xlpm.d,_xlfn.XLOOKUP(P965,'[1]Birth Dates'!$A:$A,'[1]Birth Dates'!$B:$B,"",0),IF(_xlpm.d=0,"",_xlpm.d))</f>
        <v/>
      </c>
      <c r="S965" s="294">
        <f>IF(OR(R965="",A965="",NOT(ISNUMBER(R965)),R965&gt;A965),"",DATEDIF(R965,A965,"Y")&amp;" years, "&amp;DATEDIF(R965,A965,"YM")&amp;" months, "&amp;DATEDIF(R965,A965,"MD")&amp;" days")</f>
        <v/>
      </c>
      <c r="T965" s="294" t="n"/>
      <c r="U965" s="294" t="n"/>
      <c r="V965" s="700">
        <f>_xlfn.LET(_xlpm.d,_xlfn.XLOOKUP(T965,'[1]Birth Dates'!$A:$A,'[1]Birth Dates'!$B:$B,"",0),IF(_xlpm.d=0,"",_xlpm.d))</f>
        <v/>
      </c>
      <c r="W965" s="294">
        <f>IF(OR(V965="",A965="",NOT(ISNUMBER(V965)),V965&gt;A965),"",DATEDIF(V965,A965,"Y")&amp;" years, "&amp;DATEDIF(V965,A965,"YM")&amp;" months, "&amp;DATEDIF(V965,A965,"MD")&amp;" days")</f>
        <v/>
      </c>
      <c r="X965" s="294" t="n"/>
      <c r="Y965" s="294" t="n"/>
      <c r="Z965" s="294" t="n"/>
      <c r="AA965" s="294" t="n"/>
      <c r="AB965" s="294" t="n">
        <v>23</v>
      </c>
      <c r="AC965" s="294" t="n"/>
      <c r="AD965" s="294" t="n"/>
      <c r="AE965" s="593" t="inlineStr">
        <is>
          <t>2:36.2000</t>
        </is>
      </c>
      <c r="AF965" s="418">
        <f>IF(OR(AE965="",AE965="",AE965=0),"",6.172/(AE965*24))</f>
        <v/>
      </c>
      <c r="AG965" s="298" t="n"/>
      <c r="AH965" s="587" t="inlineStr"/>
      <c r="AI965" s="418">
        <f>IF(OR(AH965="",AH965="",AH965=0),"",6.172/(AH965*24))</f>
        <v/>
      </c>
      <c r="AJ965" s="175">
        <f>IF(AND(ISNUMBER(AB965),ISNUMBER(AG965)),AB965-AG965,"")</f>
        <v/>
      </c>
      <c r="AK965" s="294" t="n"/>
      <c r="AL965" s="294" t="n">
        <v>136</v>
      </c>
      <c r="AM965" s="501" t="n">
        <v>0.283744212962963</v>
      </c>
      <c r="AN965" s="671">
        <f>IF(OR(AL965="",AM965="",AM965=0),"",AL965*6.172/(AM965*24))</f>
        <v/>
      </c>
      <c r="AO965" s="477">
        <f>IF(AND(AL965=AL964,AM965&lt;&gt;"",AM964&lt;&gt;""),AM965-AM964,"")</f>
        <v/>
      </c>
      <c r="AP965" s="294" t="n"/>
      <c r="AQ965" s="587" t="inlineStr"/>
      <c r="AR965" s="418">
        <f>IF(OR(AQ965="",AQ965="",AQ965=0),"",6.172/(AQ965*24))</f>
        <v/>
      </c>
      <c r="AS965" s="436">
        <f>IF(OR(NOT(ISNUMBER(C965)),NOT(ISNUMBER(AB965))),"",IF(AG965&lt;&gt;"",AG965,AB965)-C965)</f>
        <v/>
      </c>
      <c r="AT965" s="299" t="n"/>
      <c r="AU965" s="300">
        <f>IF($B965="","",TEXT($A965,"yyyymmdd")&amp;"_P"&amp;$C965&amp;"_C"&amp;$F965&amp;"_"&amp;TRIM(RIGHT(SUBSTITUTE(TRIM(SUBSTITUTE($L965,CHAR(160)," "))," ",REPT(" ",60)),60))&amp;IF($P965="","","-"&amp;TRIM(RIGHT(SUBSTITUTE(TRIM(SUBSTITUTE($P965,CHAR(160)," "))," ",REPT(" ",60)),60)))&amp;IF($T965="","","-"&amp;TRIM(RIGHT(SUBSTITUTE(TRIM(SUBSTITUTE($T965,CHAR(160)," "))," ",REPT(" ",60)),60)))&amp;".jpg")</f>
        <v/>
      </c>
    </row>
    <row r="966" ht="56" customHeight="1">
      <c r="A966" s="292" t="n">
        <v>28764</v>
      </c>
      <c r="B966" s="294" t="inlineStr">
        <is>
          <t>Hardie-Ferodo 1000 1 October, 1978</t>
        </is>
      </c>
      <c r="C966" s="294" t="n">
        <v>24</v>
      </c>
      <c r="D966" s="294" t="inlineStr">
        <is>
          <t>A</t>
        </is>
      </c>
      <c r="E966" s="294" t="n">
        <v>12</v>
      </c>
      <c r="F966" s="294" t="n">
        <v>19</v>
      </c>
      <c r="G966" s="294" t="inlineStr">
        <is>
          <t>Bonds Coates Patons</t>
        </is>
      </c>
      <c r="H966" s="294" t="n"/>
      <c r="I966" s="294" t="n"/>
      <c r="J966" s="294" t="inlineStr">
        <is>
          <t>Holden LX Torana SS A9X Hatchback</t>
        </is>
      </c>
      <c r="K966" s="294" t="inlineStr">
        <is>
          <t>5044 V8</t>
        </is>
      </c>
      <c r="L966" s="294" t="inlineStr">
        <is>
          <t>Graham Ryan</t>
        </is>
      </c>
      <c r="M966" s="294" t="inlineStr">
        <is>
          <t>AUS</t>
        </is>
      </c>
      <c r="N966" s="700">
        <f>_xlfn.LET(_xlpm.d,_xlfn.XLOOKUP(L966,'[1]Birth Dates'!$A:$A,'[1]Birth Dates'!$B:$B,"",0),IF(_xlpm.d=0,"",_xlpm.d))</f>
        <v/>
      </c>
      <c r="O966" s="294">
        <f>IF(OR(N966="",A966="",NOT(ISNUMBER(N966)),N966&gt;A966),"",DATEDIF(N966,A966,"Y")&amp;" years, "&amp;DATEDIF(N966,A966,"YM")&amp;" months, "&amp;DATEDIF(N966,A966,"MD")&amp;" days")</f>
        <v/>
      </c>
      <c r="P966" s="294" t="inlineStr">
        <is>
          <t>Phillip Arnull</t>
        </is>
      </c>
      <c r="Q966" s="294" t="inlineStr">
        <is>
          <t>AUS</t>
        </is>
      </c>
      <c r="R966" s="700">
        <f>_xlfn.LET(_xlpm.d,_xlfn.XLOOKUP(P966,'[1]Birth Dates'!$A:$A,'[1]Birth Dates'!$B:$B,"",0),IF(_xlpm.d=0,"",_xlpm.d))</f>
        <v/>
      </c>
      <c r="S966" s="294">
        <f>IF(OR(R966="",A966="",NOT(ISNUMBER(R966)),R966&gt;A966),"",DATEDIF(R966,A966,"Y")&amp;" years, "&amp;DATEDIF(R966,A966,"YM")&amp;" months, "&amp;DATEDIF(R966,A966,"MD")&amp;" days")</f>
        <v/>
      </c>
      <c r="T966" s="294" t="n"/>
      <c r="U966" s="294" t="n"/>
      <c r="V966" s="700">
        <f>_xlfn.LET(_xlpm.d,_xlfn.XLOOKUP(T966,'[1]Birth Dates'!$A:$A,'[1]Birth Dates'!$B:$B,"",0),IF(_xlpm.d=0,"",_xlpm.d))</f>
        <v/>
      </c>
      <c r="W966" s="294">
        <f>IF(OR(V966="",A966="",NOT(ISNUMBER(V966)),V966&gt;A966),"",DATEDIF(V966,A966,"Y")&amp;" years, "&amp;DATEDIF(V966,A966,"YM")&amp;" months, "&amp;DATEDIF(V966,A966,"MD")&amp;" days")</f>
        <v/>
      </c>
      <c r="X966" s="294" t="n"/>
      <c r="Y966" s="294" t="n"/>
      <c r="Z966" s="294" t="n"/>
      <c r="AA966" s="294" t="n"/>
      <c r="AB966" s="294" t="n">
        <v>20</v>
      </c>
      <c r="AC966" s="294" t="n"/>
      <c r="AD966" s="294" t="n"/>
      <c r="AE966" s="593" t="inlineStr">
        <is>
          <t>2:31.5000</t>
        </is>
      </c>
      <c r="AF966" s="418">
        <f>IF(OR(AE966="",AE966="",AE966=0),"",6.172/(AE966*24))</f>
        <v/>
      </c>
      <c r="AG966" s="298" t="n"/>
      <c r="AH966" s="587" t="inlineStr"/>
      <c r="AI966" s="418">
        <f>IF(OR(AH966="",AH966="",AH966=0),"",6.172/(AH966*24))</f>
        <v/>
      </c>
      <c r="AJ966" s="175">
        <f>IF(AND(ISNUMBER(AB966),ISNUMBER(AG966)),AB966-AG966,"")</f>
        <v/>
      </c>
      <c r="AK966" s="294" t="n"/>
      <c r="AL966" s="294" t="n">
        <v>135</v>
      </c>
      <c r="AM966" s="501" t="n">
        <v>0.2825601851851852</v>
      </c>
      <c r="AN966" s="671">
        <f>IF(OR(AL966="",AM966="",AM966=0),"",AL966*6.172/(AM966*24))</f>
        <v/>
      </c>
      <c r="AO966" s="477">
        <f>IF(AND(AL966=AL965,AM966&lt;&gt;"",AM965&lt;&gt;""),AM966-AM965,"")</f>
        <v/>
      </c>
      <c r="AP966" s="294" t="n"/>
      <c r="AQ966" s="587" t="inlineStr"/>
      <c r="AR966" s="418">
        <f>IF(OR(AQ966="",AQ966="",AQ966=0),"",6.172/(AQ966*24))</f>
        <v/>
      </c>
      <c r="AS966" s="436">
        <f>IF(OR(NOT(ISNUMBER(C966)),NOT(ISNUMBER(AB966))),"",IF(AG966&lt;&gt;"",AG966,AB966)-C966)</f>
        <v/>
      </c>
      <c r="AT966" s="299" t="n"/>
      <c r="AU966" s="300">
        <f>IF($B966="","",TEXT($A966,"yyyymmdd")&amp;"_P"&amp;$C966&amp;"_C"&amp;$F966&amp;"_"&amp;TRIM(RIGHT(SUBSTITUTE(TRIM(SUBSTITUTE($L966,CHAR(160)," "))," ",REPT(" ",60)),60))&amp;IF($P966="","","-"&amp;TRIM(RIGHT(SUBSTITUTE(TRIM(SUBSTITUTE($P966,CHAR(160)," "))," ",REPT(" ",60)),60)))&amp;IF($T966="","","-"&amp;TRIM(RIGHT(SUBSTITUTE(TRIM(SUBSTITUTE($T966,CHAR(160)," "))," ",REPT(" ",60)),60)))&amp;".jpg")</f>
        <v/>
      </c>
    </row>
    <row r="967" ht="42" customHeight="1">
      <c r="A967" s="292" t="n">
        <v>28764</v>
      </c>
      <c r="B967" s="294" t="inlineStr">
        <is>
          <t>Hardie-Ferodo 1000 1 October, 1978</t>
        </is>
      </c>
      <c r="C967" s="294" t="n">
        <v>25</v>
      </c>
      <c r="D967" s="294" t="inlineStr">
        <is>
          <t>C</t>
        </is>
      </c>
      <c r="E967" s="294" t="n">
        <v>5</v>
      </c>
      <c r="F967" s="294" t="n">
        <v>73</v>
      </c>
      <c r="G967" s="294" t="inlineStr">
        <is>
          <t>B&amp;G Myers Leyland</t>
        </is>
      </c>
      <c r="H967" s="294" t="n"/>
      <c r="I967" s="294" t="n"/>
      <c r="J967" s="294" t="inlineStr">
        <is>
          <t>Triumph Dolomite Sprint</t>
        </is>
      </c>
      <c r="K967" s="294" t="inlineStr">
        <is>
          <t>1998 L4</t>
        </is>
      </c>
      <c r="L967" s="294" t="inlineStr">
        <is>
          <t>Terry Wade</t>
        </is>
      </c>
      <c r="M967" s="294" t="inlineStr">
        <is>
          <t>AUS</t>
        </is>
      </c>
      <c r="N967" s="700">
        <f>_xlfn.LET(_xlpm.d,_xlfn.XLOOKUP(L967,'[1]Birth Dates'!$A:$A,'[1]Birth Dates'!$B:$B,"",0),IF(_xlpm.d=0,"",_xlpm.d))</f>
        <v/>
      </c>
      <c r="O967" s="294">
        <f>IF(OR(N967="",A967="",NOT(ISNUMBER(N967)),N967&gt;A967),"",DATEDIF(N967,A967,"Y")&amp;" years, "&amp;DATEDIF(N967,A967,"YM")&amp;" months, "&amp;DATEDIF(N967,A967,"MD")&amp;" days")</f>
        <v/>
      </c>
      <c r="P967" s="294" t="inlineStr">
        <is>
          <t>John Myers</t>
        </is>
      </c>
      <c r="Q967" s="294" t="inlineStr">
        <is>
          <t>AUS</t>
        </is>
      </c>
      <c r="R967" s="700">
        <f>_xlfn.LET(_xlpm.d,_xlfn.XLOOKUP(P967,'[1]Birth Dates'!$A:$A,'[1]Birth Dates'!$B:$B,"",0),IF(_xlpm.d=0,"",_xlpm.d))</f>
        <v/>
      </c>
      <c r="S967" s="294">
        <f>IF(OR(R967="",A967="",NOT(ISNUMBER(R967)),R967&gt;A967),"",DATEDIF(R967,A967,"Y")&amp;" years, "&amp;DATEDIF(R967,A967,"YM")&amp;" months, "&amp;DATEDIF(R967,A967,"MD")&amp;" days")</f>
        <v/>
      </c>
      <c r="T967" s="294" t="n"/>
      <c r="U967" s="294" t="n"/>
      <c r="V967" s="700">
        <f>_xlfn.LET(_xlpm.d,_xlfn.XLOOKUP(T967,'[1]Birth Dates'!$A:$A,'[1]Birth Dates'!$B:$B,"",0),IF(_xlpm.d=0,"",_xlpm.d))</f>
        <v/>
      </c>
      <c r="W967" s="294">
        <f>IF(OR(V967="",A967="",NOT(ISNUMBER(V967)),V967&gt;A967),"",DATEDIF(V967,A967,"Y")&amp;" years, "&amp;DATEDIF(V967,A967,"YM")&amp;" months, "&amp;DATEDIF(V967,A967,"MD")&amp;" days")</f>
        <v/>
      </c>
      <c r="X967" s="294" t="n"/>
      <c r="Y967" s="294" t="n"/>
      <c r="Z967" s="294" t="n"/>
      <c r="AA967" s="294" t="n"/>
      <c r="AB967" s="294" t="n">
        <v>47</v>
      </c>
      <c r="AC967" s="294" t="n"/>
      <c r="AD967" s="294" t="n"/>
      <c r="AE967" s="593" t="inlineStr">
        <is>
          <t>2:59.7000</t>
        </is>
      </c>
      <c r="AF967" s="418">
        <f>IF(OR(AE967="",AE967="",AE967=0),"",6.172/(AE967*24))</f>
        <v/>
      </c>
      <c r="AG967" s="298" t="n"/>
      <c r="AH967" s="587" t="inlineStr"/>
      <c r="AI967" s="418">
        <f>IF(OR(AH967="",AH967="",AH967=0),"",6.172/(AH967*24))</f>
        <v/>
      </c>
      <c r="AJ967" s="175">
        <f>IF(AND(ISNUMBER(AB967),ISNUMBER(AG967)),AB967-AG967,"")</f>
        <v/>
      </c>
      <c r="AK967" s="294" t="n"/>
      <c r="AL967" s="294" t="n">
        <v>134</v>
      </c>
      <c r="AM967" s="501" t="n">
        <v>0.2829895833333333</v>
      </c>
      <c r="AN967" s="671">
        <f>IF(OR(AL967="",AM967="",AM967=0),"",AL967*6.172/(AM967*24))</f>
        <v/>
      </c>
      <c r="AO967" s="477">
        <f>IF(AND(AL967=AL966,AM967&lt;&gt;"",AM966&lt;&gt;""),AM967-AM966,"")</f>
        <v/>
      </c>
      <c r="AP967" s="294" t="n"/>
      <c r="AQ967" s="587" t="inlineStr"/>
      <c r="AR967" s="418">
        <f>IF(OR(AQ967="",AQ967="",AQ967=0),"",6.172/(AQ967*24))</f>
        <v/>
      </c>
      <c r="AS967" s="436">
        <f>IF(OR(NOT(ISNUMBER(C967)),NOT(ISNUMBER(AB967))),"",IF(AG967&lt;&gt;"",AG967,AB967)-C967)</f>
        <v/>
      </c>
      <c r="AT967" s="299" t="n"/>
      <c r="AU967" s="300">
        <f>IF($B967="","",TEXT($A967,"yyyymmdd")&amp;"_P"&amp;$C967&amp;"_C"&amp;$F967&amp;"_"&amp;TRIM(RIGHT(SUBSTITUTE(TRIM(SUBSTITUTE($L967,CHAR(160)," "))," ",REPT(" ",60)),60))&amp;IF($P967="","","-"&amp;TRIM(RIGHT(SUBSTITUTE(TRIM(SUBSTITUTE($P967,CHAR(160)," "))," ",REPT(" ",60)),60)))&amp;IF($T967="","","-"&amp;TRIM(RIGHT(SUBSTITUTE(TRIM(SUBSTITUTE($T967,CHAR(160)," "))," ",REPT(" ",60)),60)))&amp;".jpg")</f>
        <v/>
      </c>
    </row>
    <row r="968" ht="42" customHeight="1">
      <c r="A968" s="292" t="n">
        <v>28764</v>
      </c>
      <c r="B968" s="294" t="inlineStr">
        <is>
          <t>Hardie-Ferodo 1000 1 October, 1978</t>
        </is>
      </c>
      <c r="C968" s="294" t="n">
        <v>26</v>
      </c>
      <c r="D968" s="294" t="inlineStr">
        <is>
          <t>C</t>
        </is>
      </c>
      <c r="E968" s="294" t="n">
        <v>6</v>
      </c>
      <c r="F968" s="294" t="n">
        <v>60</v>
      </c>
      <c r="G968" s="294" t="inlineStr">
        <is>
          <t>Peter Brown</t>
        </is>
      </c>
      <c r="H968" s="294" t="n"/>
      <c r="I968" s="294" t="n"/>
      <c r="J968" s="294" t="inlineStr">
        <is>
          <t>Alfa Romeo 2000 GTV</t>
        </is>
      </c>
      <c r="K968" s="294" t="inlineStr">
        <is>
          <t>1962 L4</t>
        </is>
      </c>
      <c r="L968" s="294" t="inlineStr">
        <is>
          <t>Peter Brown</t>
        </is>
      </c>
      <c r="M968" s="294" t="inlineStr">
        <is>
          <t>AUS</t>
        </is>
      </c>
      <c r="N968" s="700">
        <f>_xlfn.LET(_xlpm.d,_xlfn.XLOOKUP(L968,'[1]Birth Dates'!$A:$A,'[1]Birth Dates'!$B:$B,"",0),IF(_xlpm.d=0,"",_xlpm.d))</f>
        <v/>
      </c>
      <c r="O968" s="294">
        <f>IF(OR(N968="",A968="",NOT(ISNUMBER(N968)),N968&gt;A968),"",DATEDIF(N968,A968,"Y")&amp;" years, "&amp;DATEDIF(N968,A968,"YM")&amp;" months, "&amp;DATEDIF(N968,A968,"MD")&amp;" days")</f>
        <v/>
      </c>
      <c r="P968" s="294" t="inlineStr">
        <is>
          <t>Graham Ritter</t>
        </is>
      </c>
      <c r="Q968" s="294" t="inlineStr">
        <is>
          <t>AUS</t>
        </is>
      </c>
      <c r="R968" s="700">
        <f>_xlfn.LET(_xlpm.d,_xlfn.XLOOKUP(P968,'[1]Birth Dates'!$A:$A,'[1]Birth Dates'!$B:$B,"",0),IF(_xlpm.d=0,"",_xlpm.d))</f>
        <v/>
      </c>
      <c r="S968" s="294">
        <f>IF(OR(R968="",A968="",NOT(ISNUMBER(R968)),R968&gt;A968),"",DATEDIF(R968,A968,"Y")&amp;" years, "&amp;DATEDIF(R968,A968,"YM")&amp;" months, "&amp;DATEDIF(R968,A968,"MD")&amp;" days")</f>
        <v/>
      </c>
      <c r="T968" s="294" t="n"/>
      <c r="U968" s="294" t="n"/>
      <c r="V968" s="700">
        <f>_xlfn.LET(_xlpm.d,_xlfn.XLOOKUP(T968,'[1]Birth Dates'!$A:$A,'[1]Birth Dates'!$B:$B,"",0),IF(_xlpm.d=0,"",_xlpm.d))</f>
        <v/>
      </c>
      <c r="W968" s="294">
        <f>IF(OR(V968="",A968="",NOT(ISNUMBER(V968)),V968&gt;A968),"",DATEDIF(V968,A968,"Y")&amp;" years, "&amp;DATEDIF(V968,A968,"YM")&amp;" months, "&amp;DATEDIF(V968,A968,"MD")&amp;" days")</f>
        <v/>
      </c>
      <c r="X968" s="294" t="n"/>
      <c r="Y968" s="294" t="n"/>
      <c r="Z968" s="294" t="n"/>
      <c r="AA968" s="294" t="n"/>
      <c r="AB968" s="294" t="n">
        <v>41</v>
      </c>
      <c r="AC968" s="294" t="n"/>
      <c r="AD968" s="294" t="n"/>
      <c r="AE968" s="593" t="inlineStr">
        <is>
          <t>2:58.0000</t>
        </is>
      </c>
      <c r="AF968" s="418">
        <f>IF(OR(AE968="",AE968="",AE968=0),"",6.172/(AE968*24))</f>
        <v/>
      </c>
      <c r="AG968" s="298" t="n"/>
      <c r="AH968" s="587" t="inlineStr"/>
      <c r="AI968" s="418">
        <f>IF(OR(AH968="",AH968="",AH968=0),"",6.172/(AH968*24))</f>
        <v/>
      </c>
      <c r="AJ968" s="175">
        <f>IF(AND(ISNUMBER(AB968),ISNUMBER(AG968)),AB968-AG968,"")</f>
        <v/>
      </c>
      <c r="AK968" s="294" t="n"/>
      <c r="AL968" s="294" t="n">
        <v>133</v>
      </c>
      <c r="AM968" s="501" t="n">
        <v>0.2837696759259259</v>
      </c>
      <c r="AN968" s="671">
        <f>IF(OR(AL968="",AM968="",AM968=0),"",AL968*6.172/(AM968*24))</f>
        <v/>
      </c>
      <c r="AO968" s="477">
        <f>IF(AND(AL968=AL967,AM968&lt;&gt;"",AM967&lt;&gt;""),AM968-AM967,"")</f>
        <v/>
      </c>
      <c r="AP968" s="294" t="n"/>
      <c r="AQ968" s="587" t="inlineStr"/>
      <c r="AR968" s="418">
        <f>IF(OR(AQ968="",AQ968="",AQ968=0),"",6.172/(AQ968*24))</f>
        <v/>
      </c>
      <c r="AS968" s="436">
        <f>IF(OR(NOT(ISNUMBER(C968)),NOT(ISNUMBER(AB968))),"",IF(AG968&lt;&gt;"",AG968,AB968)-C968)</f>
        <v/>
      </c>
      <c r="AT968" s="299" t="n"/>
      <c r="AU968" s="300">
        <f>IF($B968="","",TEXT($A968,"yyyymmdd")&amp;"_P"&amp;$C968&amp;"_C"&amp;$F968&amp;"_"&amp;TRIM(RIGHT(SUBSTITUTE(TRIM(SUBSTITUTE($L968,CHAR(160)," "))," ",REPT(" ",60)),60))&amp;IF($P968="","","-"&amp;TRIM(RIGHT(SUBSTITUTE(TRIM(SUBSTITUTE($P968,CHAR(160)," "))," ",REPT(" ",60)),60)))&amp;IF($T968="","","-"&amp;TRIM(RIGHT(SUBSTITUTE(TRIM(SUBSTITUTE($T968,CHAR(160)," "))," ",REPT(" ",60)),60)))&amp;".jpg")</f>
        <v/>
      </c>
    </row>
    <row r="969" ht="42" customHeight="1">
      <c r="A969" s="292" t="n">
        <v>28764</v>
      </c>
      <c r="B969" s="294" t="inlineStr">
        <is>
          <t>Hardie-Ferodo 1000 1 October, 1978</t>
        </is>
      </c>
      <c r="C969" s="294" t="n">
        <v>27</v>
      </c>
      <c r="D969" s="294" t="inlineStr">
        <is>
          <t>B</t>
        </is>
      </c>
      <c r="E969" s="294" t="n">
        <v>9</v>
      </c>
      <c r="F969" s="294" t="n">
        <v>43</v>
      </c>
      <c r="G969" s="294" t="inlineStr">
        <is>
          <t>Gough Motors Mazda</t>
        </is>
      </c>
      <c r="H969" s="294" t="n"/>
      <c r="I969" s="294" t="n"/>
      <c r="J969" s="294" t="inlineStr">
        <is>
          <t>Mazda RX3</t>
        </is>
      </c>
      <c r="K969" s="294" t="inlineStr">
        <is>
          <t>2292 eq R2</t>
        </is>
      </c>
      <c r="L969" s="294" t="inlineStr">
        <is>
          <t>Nick Louis</t>
        </is>
      </c>
      <c r="M969" s="294" t="inlineStr">
        <is>
          <t>AUS</t>
        </is>
      </c>
      <c r="N969" s="700">
        <f>_xlfn.LET(_xlpm.d,_xlfn.XLOOKUP(L969,'[1]Birth Dates'!$A:$A,'[1]Birth Dates'!$B:$B,"",0),IF(_xlpm.d=0,"",_xlpm.d))</f>
        <v/>
      </c>
      <c r="O969" s="294">
        <f>IF(OR(N969="",A969="",NOT(ISNUMBER(N969)),N969&gt;A969),"",DATEDIF(N969,A969,"Y")&amp;" years, "&amp;DATEDIF(N969,A969,"YM")&amp;" months, "&amp;DATEDIF(N969,A969,"MD")&amp;" days")</f>
        <v/>
      </c>
      <c r="P969" s="294" t="inlineStr">
        <is>
          <t>Stephen Stockdale</t>
        </is>
      </c>
      <c r="Q969" s="294" t="inlineStr">
        <is>
          <t>AUS</t>
        </is>
      </c>
      <c r="R969" s="700">
        <f>_xlfn.LET(_xlpm.d,_xlfn.XLOOKUP(P969,'[1]Birth Dates'!$A:$A,'[1]Birth Dates'!$B:$B,"",0),IF(_xlpm.d=0,"",_xlpm.d))</f>
        <v/>
      </c>
      <c r="S969" s="294">
        <f>IF(OR(R969="",A969="",NOT(ISNUMBER(R969)),R969&gt;A969),"",DATEDIF(R969,A969,"Y")&amp;" years, "&amp;DATEDIF(R969,A969,"YM")&amp;" months, "&amp;DATEDIF(R969,A969,"MD")&amp;" days")</f>
        <v/>
      </c>
      <c r="T969" s="294" t="n"/>
      <c r="U969" s="294" t="n"/>
      <c r="V969" s="700">
        <f>_xlfn.LET(_xlpm.d,_xlfn.XLOOKUP(T969,'[1]Birth Dates'!$A:$A,'[1]Birth Dates'!$B:$B,"",0),IF(_xlpm.d=0,"",_xlpm.d))</f>
        <v/>
      </c>
      <c r="W969" s="294">
        <f>IF(OR(V969="",A969="",NOT(ISNUMBER(V969)),V969&gt;A969),"",DATEDIF(V969,A969,"Y")&amp;" years, "&amp;DATEDIF(V969,A969,"YM")&amp;" months, "&amp;DATEDIF(V969,A969,"MD")&amp;" days")</f>
        <v/>
      </c>
      <c r="X969" s="294" t="n"/>
      <c r="Y969" s="294" t="n"/>
      <c r="Z969" s="294" t="n"/>
      <c r="AA969" s="294" t="n"/>
      <c r="AB969" s="294" t="n">
        <v>43</v>
      </c>
      <c r="AC969" s="294" t="n"/>
      <c r="AD969" s="294" t="n"/>
      <c r="AE969" s="593" t="inlineStr">
        <is>
          <t>2:58.6000</t>
        </is>
      </c>
      <c r="AF969" s="418">
        <f>IF(OR(AE969="",AE969="",AE969=0),"",6.172/(AE969*24))</f>
        <v/>
      </c>
      <c r="AG969" s="298" t="n"/>
      <c r="AH969" s="587" t="inlineStr"/>
      <c r="AI969" s="418">
        <f>IF(OR(AH969="",AH969="",AH969=0),"",6.172/(AH969*24))</f>
        <v/>
      </c>
      <c r="AJ969" s="175">
        <f>IF(AND(ISNUMBER(AB969),ISNUMBER(AG969)),AB969-AG969,"")</f>
        <v/>
      </c>
      <c r="AK969" s="294" t="n"/>
      <c r="AL969" s="294" t="n">
        <v>132</v>
      </c>
      <c r="AM969" s="501" t="n">
        <v>0.2830127314814815</v>
      </c>
      <c r="AN969" s="671">
        <f>IF(OR(AL969="",AM969="",AM969=0),"",AL969*6.172/(AM969*24))</f>
        <v/>
      </c>
      <c r="AO969" s="477">
        <f>IF(AND(AL969=AL968,AM969&lt;&gt;"",AM968&lt;&gt;""),AM969-AM968,"")</f>
        <v/>
      </c>
      <c r="AP969" s="294" t="n"/>
      <c r="AQ969" s="587" t="inlineStr"/>
      <c r="AR969" s="418">
        <f>IF(OR(AQ969="",AQ969="",AQ969=0),"",6.172/(AQ969*24))</f>
        <v/>
      </c>
      <c r="AS969" s="436">
        <f>IF(OR(NOT(ISNUMBER(C969)),NOT(ISNUMBER(AB969))),"",IF(AG969&lt;&gt;"",AG969,AB969)-C969)</f>
        <v/>
      </c>
      <c r="AT969" s="299" t="n"/>
      <c r="AU969" s="300">
        <f>IF($B969="","",TEXT($A969,"yyyymmdd")&amp;"_P"&amp;$C969&amp;"_C"&amp;$F969&amp;"_"&amp;TRIM(RIGHT(SUBSTITUTE(TRIM(SUBSTITUTE($L969,CHAR(160)," "))," ",REPT(" ",60)),60))&amp;IF($P969="","","-"&amp;TRIM(RIGHT(SUBSTITUTE(TRIM(SUBSTITUTE($P969,CHAR(160)," "))," ",REPT(" ",60)),60)))&amp;IF($T969="","","-"&amp;TRIM(RIGHT(SUBSTITUTE(TRIM(SUBSTITUTE($T969,CHAR(160)," "))," ",REPT(" ",60)),60)))&amp;".jpg")</f>
        <v/>
      </c>
    </row>
    <row r="970" ht="42" customHeight="1">
      <c r="A970" s="292" t="n">
        <v>28764</v>
      </c>
      <c r="B970" s="294" t="inlineStr">
        <is>
          <t>Hardie-Ferodo 1000 1 October, 1978</t>
        </is>
      </c>
      <c r="C970" s="294" t="n">
        <v>28</v>
      </c>
      <c r="D970" s="294" t="inlineStr">
        <is>
          <t>C</t>
        </is>
      </c>
      <c r="E970" s="294" t="n">
        <v>7</v>
      </c>
      <c r="F970" s="294" t="n">
        <v>54</v>
      </c>
      <c r="G970" s="294" t="inlineStr">
        <is>
          <t>Bruce T Hodgson</t>
        </is>
      </c>
      <c r="H970" s="294" t="n"/>
      <c r="I970" s="294" t="n"/>
      <c r="J970" s="294" t="inlineStr">
        <is>
          <t>Ford Escort RS2000 Mk.II</t>
        </is>
      </c>
      <c r="K970" s="294" t="inlineStr">
        <is>
          <t>1993 L4</t>
        </is>
      </c>
      <c r="L970" s="294" t="inlineStr">
        <is>
          <t>Bruce Hodgson</t>
        </is>
      </c>
      <c r="M970" s="294" t="inlineStr">
        <is>
          <t>AUS</t>
        </is>
      </c>
      <c r="N970" s="700">
        <f>_xlfn.LET(_xlpm.d,_xlfn.XLOOKUP(L970,'[1]Birth Dates'!$A:$A,'[1]Birth Dates'!$B:$B,"",0),IF(_xlpm.d=0,"",_xlpm.d))</f>
        <v/>
      </c>
      <c r="O970" s="294">
        <f>IF(OR(N970="",A970="",NOT(ISNUMBER(N970)),N970&gt;A970),"",DATEDIF(N970,A970,"Y")&amp;" years, "&amp;DATEDIF(N970,A970,"YM")&amp;" months, "&amp;DATEDIF(N970,A970,"MD")&amp;" days")</f>
        <v/>
      </c>
      <c r="P970" s="294" t="inlineStr">
        <is>
          <t>Dave Morrow</t>
        </is>
      </c>
      <c r="Q970" s="294" t="inlineStr">
        <is>
          <t>AUS</t>
        </is>
      </c>
      <c r="R970" s="700">
        <f>_xlfn.LET(_xlpm.d,_xlfn.XLOOKUP(P970,'[1]Birth Dates'!$A:$A,'[1]Birth Dates'!$B:$B,"",0),IF(_xlpm.d=0,"",_xlpm.d))</f>
        <v/>
      </c>
      <c r="S970" s="294">
        <f>IF(OR(R970="",A970="",NOT(ISNUMBER(R970)),R970&gt;A970),"",DATEDIF(R970,A970,"Y")&amp;" years, "&amp;DATEDIF(R970,A970,"YM")&amp;" months, "&amp;DATEDIF(R970,A970,"MD")&amp;" days")</f>
        <v/>
      </c>
      <c r="T970" s="294" t="n"/>
      <c r="U970" s="294" t="n"/>
      <c r="V970" s="700">
        <f>_xlfn.LET(_xlpm.d,_xlfn.XLOOKUP(T970,'[1]Birth Dates'!$A:$A,'[1]Birth Dates'!$B:$B,"",0),IF(_xlpm.d=0,"",_xlpm.d))</f>
        <v/>
      </c>
      <c r="W970" s="294">
        <f>IF(OR(V970="",A970="",NOT(ISNUMBER(V970)),V970&gt;A970),"",DATEDIF(V970,A970,"Y")&amp;" years, "&amp;DATEDIF(V970,A970,"YM")&amp;" months, "&amp;DATEDIF(V970,A970,"MD")&amp;" days")</f>
        <v/>
      </c>
      <c r="X970" s="294" t="n"/>
      <c r="Y970" s="294" t="n"/>
      <c r="Z970" s="294" t="n"/>
      <c r="AA970" s="294" t="n"/>
      <c r="AB970" s="294" t="n">
        <v>46</v>
      </c>
      <c r="AC970" s="294" t="n"/>
      <c r="AD970" s="294" t="n"/>
      <c r="AE970" s="593" t="inlineStr">
        <is>
          <t>2:59.5000</t>
        </is>
      </c>
      <c r="AF970" s="418">
        <f>IF(OR(AE970="",AE970="",AE970=0),"",6.172/(AE970*24))</f>
        <v/>
      </c>
      <c r="AG970" s="298" t="n"/>
      <c r="AH970" s="587" t="inlineStr"/>
      <c r="AI970" s="418">
        <f>IF(OR(AH970="",AH970="",AH970=0),"",6.172/(AH970*24))</f>
        <v/>
      </c>
      <c r="AJ970" s="175">
        <f>IF(AND(ISNUMBER(AB970),ISNUMBER(AG970)),AB970-AG970,"")</f>
        <v/>
      </c>
      <c r="AK970" s="294" t="n"/>
      <c r="AL970" s="294" t="n">
        <v>130</v>
      </c>
      <c r="AM970" s="501" t="n">
        <v>0.2833958333333333</v>
      </c>
      <c r="AN970" s="671">
        <f>IF(OR(AL970="",AM970="",AM970=0),"",AL970*6.172/(AM970*24))</f>
        <v/>
      </c>
      <c r="AO970" s="477">
        <f>IF(AND(AL970=AL969,AM970&lt;&gt;"",AM969&lt;&gt;""),AM970-AM969,"")</f>
        <v/>
      </c>
      <c r="AP970" s="294" t="n"/>
      <c r="AQ970" s="587" t="inlineStr"/>
      <c r="AR970" s="418">
        <f>IF(OR(AQ970="",AQ970="",AQ970=0),"",6.172/(AQ970*24))</f>
        <v/>
      </c>
      <c r="AS970" s="436">
        <f>IF(OR(NOT(ISNUMBER(C970)),NOT(ISNUMBER(AB970))),"",IF(AG970&lt;&gt;"",AG970,AB970)-C970)</f>
        <v/>
      </c>
      <c r="AT970" s="299" t="n"/>
      <c r="AU970" s="300">
        <f>IF($B970="","",TEXT($A970,"yyyymmdd")&amp;"_P"&amp;$C970&amp;"_C"&amp;$F970&amp;"_"&amp;TRIM(RIGHT(SUBSTITUTE(TRIM(SUBSTITUTE($L970,CHAR(160)," "))," ",REPT(" ",60)),60))&amp;IF($P970="","","-"&amp;TRIM(RIGHT(SUBSTITUTE(TRIM(SUBSTITUTE($P970,CHAR(160)," "))," ",REPT(" ",60)),60)))&amp;IF($T970="","","-"&amp;TRIM(RIGHT(SUBSTITUTE(TRIM(SUBSTITUTE($T970,CHAR(160)," "))," ",REPT(" ",60)),60)))&amp;".jpg")</f>
        <v/>
      </c>
    </row>
    <row r="971" ht="42" customHeight="1">
      <c r="A971" s="292" t="n">
        <v>28764</v>
      </c>
      <c r="B971" s="294" t="inlineStr">
        <is>
          <t>Hardie-Ferodo 1000 1 October, 1978</t>
        </is>
      </c>
      <c r="C971" s="294" t="n">
        <v>29</v>
      </c>
      <c r="D971" s="294" t="inlineStr">
        <is>
          <t>C</t>
        </is>
      </c>
      <c r="E971" s="294" t="n">
        <v>8</v>
      </c>
      <c r="F971" s="294" t="n">
        <v>66</v>
      </c>
      <c r="G971" s="294" t="inlineStr">
        <is>
          <t>Brian Hilton Toyota</t>
        </is>
      </c>
      <c r="H971" s="294" t="n"/>
      <c r="I971" s="294" t="n"/>
      <c r="J971" s="294" t="inlineStr">
        <is>
          <t>Toyota Celica</t>
        </is>
      </c>
      <c r="K971" s="294" t="inlineStr">
        <is>
          <t>1968 L4</t>
        </is>
      </c>
      <c r="L971" s="294" t="inlineStr">
        <is>
          <t>Jeff Harris</t>
        </is>
      </c>
      <c r="M971" s="294" t="inlineStr">
        <is>
          <t>AUS</t>
        </is>
      </c>
      <c r="N971" s="700">
        <f>_xlfn.LET(_xlpm.d,_xlfn.XLOOKUP(L971,'[1]Birth Dates'!$A:$A,'[1]Birth Dates'!$B:$B,"",0),IF(_xlpm.d=0,"",_xlpm.d))</f>
        <v/>
      </c>
      <c r="O971" s="294">
        <f>IF(OR(N971="",A971="",NOT(ISNUMBER(N971)),N971&gt;A971),"",DATEDIF(N971,A971,"Y")&amp;" years, "&amp;DATEDIF(N971,A971,"YM")&amp;" months, "&amp;DATEDIF(N971,A971,"MD")&amp;" days")</f>
        <v/>
      </c>
      <c r="P971" s="294" t="inlineStr">
        <is>
          <t>Doug Clark</t>
        </is>
      </c>
      <c r="Q971" s="294" t="inlineStr">
        <is>
          <t>AUS</t>
        </is>
      </c>
      <c r="R971" s="700">
        <f>_xlfn.LET(_xlpm.d,_xlfn.XLOOKUP(P971,'[1]Birth Dates'!$A:$A,'[1]Birth Dates'!$B:$B,"",0),IF(_xlpm.d=0,"",_xlpm.d))</f>
        <v/>
      </c>
      <c r="S971" s="294">
        <f>IF(OR(R971="",A971="",NOT(ISNUMBER(R971)),R971&gt;A971),"",DATEDIF(R971,A971,"Y")&amp;" years, "&amp;DATEDIF(R971,A971,"YM")&amp;" months, "&amp;DATEDIF(R971,A971,"MD")&amp;" days")</f>
        <v/>
      </c>
      <c r="T971" s="294" t="n"/>
      <c r="U971" s="294" t="n"/>
      <c r="V971" s="700">
        <f>_xlfn.LET(_xlpm.d,_xlfn.XLOOKUP(T971,'[1]Birth Dates'!$A:$A,'[1]Birth Dates'!$B:$B,"",0),IF(_xlpm.d=0,"",_xlpm.d))</f>
        <v/>
      </c>
      <c r="W971" s="294">
        <f>IF(OR(V971="",A971="",NOT(ISNUMBER(V971)),V971&gt;A971),"",DATEDIF(V971,A971,"Y")&amp;" years, "&amp;DATEDIF(V971,A971,"YM")&amp;" months, "&amp;DATEDIF(V971,A971,"MD")&amp;" days")</f>
        <v/>
      </c>
      <c r="X971" s="294" t="n"/>
      <c r="Y971" s="294" t="n"/>
      <c r="Z971" s="294" t="n"/>
      <c r="AA971" s="294" t="n"/>
      <c r="AB971" s="294" t="n">
        <v>58</v>
      </c>
      <c r="AC971" s="294" t="n"/>
      <c r="AD971" s="294" t="n"/>
      <c r="AE971" s="593" t="inlineStr">
        <is>
          <t>3:07.6000</t>
        </is>
      </c>
      <c r="AF971" s="418">
        <f>IF(OR(AE971="",AE971="",AE971=0),"",6.172/(AE971*24))</f>
        <v/>
      </c>
      <c r="AG971" s="298" t="n"/>
      <c r="AH971" s="587" t="inlineStr"/>
      <c r="AI971" s="418">
        <f>IF(OR(AH971="",AH971="",AH971=0),"",6.172/(AH971*24))</f>
        <v/>
      </c>
      <c r="AJ971" s="175">
        <f>IF(AND(ISNUMBER(AB971),ISNUMBER(AG971)),AB971-AG971,"")</f>
        <v/>
      </c>
      <c r="AK971" s="294" t="n"/>
      <c r="AL971" s="294" t="n">
        <v>128</v>
      </c>
      <c r="AM971" s="501" t="n">
        <v>0.2837592592592593</v>
      </c>
      <c r="AN971" s="671">
        <f>IF(OR(AL971="",AM971="",AM971=0),"",AL971*6.172/(AM971*24))</f>
        <v/>
      </c>
      <c r="AO971" s="477">
        <f>IF(AND(AL971=AL970,AM971&lt;&gt;"",AM970&lt;&gt;""),AM971-AM970,"")</f>
        <v/>
      </c>
      <c r="AP971" s="294" t="n"/>
      <c r="AQ971" s="587" t="inlineStr"/>
      <c r="AR971" s="418">
        <f>IF(OR(AQ971="",AQ971="",AQ971=0),"",6.172/(AQ971*24))</f>
        <v/>
      </c>
      <c r="AS971" s="436">
        <f>IF(OR(NOT(ISNUMBER(C971)),NOT(ISNUMBER(AB971))),"",IF(AG971&lt;&gt;"",AG971,AB971)-C971)</f>
        <v/>
      </c>
      <c r="AT971" s="299" t="n"/>
      <c r="AU971" s="300">
        <f>IF($B971="","",TEXT($A971,"yyyymmdd")&amp;"_P"&amp;$C971&amp;"_C"&amp;$F971&amp;"_"&amp;TRIM(RIGHT(SUBSTITUTE(TRIM(SUBSTITUTE($L971,CHAR(160)," "))," ",REPT(" ",60)),60))&amp;IF($P971="","","-"&amp;TRIM(RIGHT(SUBSTITUTE(TRIM(SUBSTITUTE($P971,CHAR(160)," "))," ",REPT(" ",60)),60)))&amp;IF($T971="","","-"&amp;TRIM(RIGHT(SUBSTITUTE(TRIM(SUBSTITUTE($T971,CHAR(160)," "))," ",REPT(" ",60)),60)))&amp;".jpg")</f>
        <v/>
      </c>
    </row>
    <row r="972" ht="42" customHeight="1">
      <c r="A972" s="292" t="n">
        <v>28764</v>
      </c>
      <c r="B972" s="294" t="inlineStr">
        <is>
          <t>Hardie-Ferodo 1000 1 October, 1978</t>
        </is>
      </c>
      <c r="C972" s="294" t="n">
        <v>30</v>
      </c>
      <c r="D972" s="294" t="inlineStr">
        <is>
          <t>A</t>
        </is>
      </c>
      <c r="E972" s="294" t="n">
        <v>8</v>
      </c>
      <c r="F972" s="294" t="n">
        <v>28</v>
      </c>
      <c r="G972" s="294" t="inlineStr">
        <is>
          <t>Rod Donovan</t>
        </is>
      </c>
      <c r="H972" s="294" t="n"/>
      <c r="I972" s="294" t="n"/>
      <c r="J972" s="294" t="inlineStr">
        <is>
          <t>Ford Falcon XC GS500 Hardtop</t>
        </is>
      </c>
      <c r="K972" s="294" t="inlineStr">
        <is>
          <t>5760 V8</t>
        </is>
      </c>
      <c r="L972" s="294" t="inlineStr">
        <is>
          <t>Rod Donovan</t>
        </is>
      </c>
      <c r="M972" s="294" t="inlineStr">
        <is>
          <t>AUS</t>
        </is>
      </c>
      <c r="N972" s="700">
        <f>_xlfn.LET(_xlpm.d,_xlfn.XLOOKUP(L972,'[1]Birth Dates'!$A:$A,'[1]Birth Dates'!$B:$B,"",0),IF(_xlpm.d=0,"",_xlpm.d))</f>
        <v/>
      </c>
      <c r="O972" s="294">
        <f>IF(OR(N972="",A972="",NOT(ISNUMBER(N972)),N972&gt;A972),"",DATEDIF(N972,A972,"Y")&amp;" years, "&amp;DATEDIF(N972,A972,"YM")&amp;" months, "&amp;DATEDIF(N972,A972,"MD")&amp;" days")</f>
        <v/>
      </c>
      <c r="P972" s="294" t="inlineStr">
        <is>
          <t>Craig McAllister</t>
        </is>
      </c>
      <c r="Q972" s="294" t="inlineStr">
        <is>
          <t>AUS</t>
        </is>
      </c>
      <c r="R972" s="700">
        <f>_xlfn.LET(_xlpm.d,_xlfn.XLOOKUP(P972,'[1]Birth Dates'!$A:$A,'[1]Birth Dates'!$B:$B,"",0),IF(_xlpm.d=0,"",_xlpm.d))</f>
        <v/>
      </c>
      <c r="S972" s="294">
        <f>IF(OR(R972="",A972="",NOT(ISNUMBER(R972)),R972&gt;A972),"",DATEDIF(R972,A972,"Y")&amp;" years, "&amp;DATEDIF(R972,A972,"YM")&amp;" months, "&amp;DATEDIF(R972,A972,"MD")&amp;" days")</f>
        <v/>
      </c>
      <c r="T972" s="294" t="n"/>
      <c r="U972" s="294" t="n"/>
      <c r="V972" s="700">
        <f>_xlfn.LET(_xlpm.d,_xlfn.XLOOKUP(T972,'[1]Birth Dates'!$A:$A,'[1]Birth Dates'!$B:$B,"",0),IF(_xlpm.d=0,"",_xlpm.d))</f>
        <v/>
      </c>
      <c r="W972" s="294">
        <f>IF(OR(V972="",A972="",NOT(ISNUMBER(V972)),V972&gt;A972),"",DATEDIF(V972,A972,"Y")&amp;" years, "&amp;DATEDIF(V972,A972,"YM")&amp;" months, "&amp;DATEDIF(V972,A972,"MD")&amp;" days")</f>
        <v/>
      </c>
      <c r="X972" s="294" t="n"/>
      <c r="Y972" s="294" t="n"/>
      <c r="Z972" s="294" t="n"/>
      <c r="AA972" s="294" t="n"/>
      <c r="AB972" s="294" t="n">
        <v>24</v>
      </c>
      <c r="AC972" s="294" t="n"/>
      <c r="AD972" s="294" t="n"/>
      <c r="AE972" s="593" t="inlineStr">
        <is>
          <t>2:36.8000</t>
        </is>
      </c>
      <c r="AF972" s="418">
        <f>IF(OR(AE972="",AE972="",AE972=0),"",6.172/(AE972*24))</f>
        <v/>
      </c>
      <c r="AG972" s="298" t="n"/>
      <c r="AH972" s="587" t="inlineStr"/>
      <c r="AI972" s="418">
        <f>IF(OR(AH972="",AH972="",AH972=0),"",6.172/(AH972*24))</f>
        <v/>
      </c>
      <c r="AJ972" s="175">
        <f>IF(AND(ISNUMBER(AB972),ISNUMBER(AG972)),AB972-AG972,"")</f>
        <v/>
      </c>
      <c r="AK972" s="294" t="n"/>
      <c r="AL972" s="294" t="n">
        <v>125</v>
      </c>
      <c r="AM972" s="501" t="n">
        <v>0.2827453703703704</v>
      </c>
      <c r="AN972" s="671">
        <f>IF(OR(AL972="",AM972="",AM972=0),"",AL972*6.172/(AM972*24))</f>
        <v/>
      </c>
      <c r="AO972" s="477">
        <f>IF(AND(AL972=AL971,AM972&lt;&gt;"",AM971&lt;&gt;""),AM972-AM971,"")</f>
        <v/>
      </c>
      <c r="AP972" s="294" t="n"/>
      <c r="AQ972" s="587" t="inlineStr"/>
      <c r="AR972" s="418">
        <f>IF(OR(AQ972="",AQ972="",AQ972=0),"",6.172/(AQ972*24))</f>
        <v/>
      </c>
      <c r="AS972" s="436">
        <f>IF(OR(NOT(ISNUMBER(C972)),NOT(ISNUMBER(AB972))),"",IF(AG972&lt;&gt;"",AG972,AB972)-C972)</f>
        <v/>
      </c>
      <c r="AT972" s="299" t="n"/>
      <c r="AU972" s="300">
        <f>IF($B972="","",TEXT($A972,"yyyymmdd")&amp;"_P"&amp;$C972&amp;"_C"&amp;$F972&amp;"_"&amp;TRIM(RIGHT(SUBSTITUTE(TRIM(SUBSTITUTE($L972,CHAR(160)," "))," ",REPT(" ",60)),60))&amp;IF($P972="","","-"&amp;TRIM(RIGHT(SUBSTITUTE(TRIM(SUBSTITUTE($P972,CHAR(160)," "))," ",REPT(" ",60)),60)))&amp;IF($T972="","","-"&amp;TRIM(RIGHT(SUBSTITUTE(TRIM(SUBSTITUTE($T972,CHAR(160)," "))," ",REPT(" ",60)),60)))&amp;".jpg")</f>
        <v/>
      </c>
    </row>
    <row r="973" ht="42" customHeight="1">
      <c r="A973" s="292" t="n">
        <v>28764</v>
      </c>
      <c r="B973" s="294" t="inlineStr">
        <is>
          <t>Hardie-Ferodo 1000 1 October, 1978</t>
        </is>
      </c>
      <c r="C973" s="294" t="n">
        <v>31</v>
      </c>
      <c r="D973" s="294" t="inlineStr">
        <is>
          <t>C</t>
        </is>
      </c>
      <c r="E973" s="294" t="n">
        <v>9</v>
      </c>
      <c r="F973" s="294" t="n">
        <v>61</v>
      </c>
      <c r="G973" s="294" t="inlineStr">
        <is>
          <t>Consolidated Pneumatic Tools Co (Aust) Pty Ltd</t>
        </is>
      </c>
      <c r="H973" s="294" t="n"/>
      <c r="I973" s="294" t="n"/>
      <c r="J973" s="294" t="inlineStr">
        <is>
          <t>Ford Escort RS2000 Mk.I</t>
        </is>
      </c>
      <c r="K973" s="294" t="inlineStr">
        <is>
          <t>1993 L4</t>
        </is>
      </c>
      <c r="L973" s="294" t="inlineStr">
        <is>
          <t>Ian Sonneman</t>
        </is>
      </c>
      <c r="M973" s="294" t="inlineStr">
        <is>
          <t>AUS</t>
        </is>
      </c>
      <c r="N973" s="700">
        <f>_xlfn.LET(_xlpm.d,_xlfn.XLOOKUP(L973,'[1]Birth Dates'!$A:$A,'[1]Birth Dates'!$B:$B,"",0),IF(_xlpm.d=0,"",_xlpm.d))</f>
        <v/>
      </c>
      <c r="O973" s="294">
        <f>IF(OR(N973="",A973="",NOT(ISNUMBER(N973)),N973&gt;A973),"",DATEDIF(N973,A973,"Y")&amp;" years, "&amp;DATEDIF(N973,A973,"YM")&amp;" months, "&amp;DATEDIF(N973,A973,"MD")&amp;" days")</f>
        <v/>
      </c>
      <c r="P973" s="294" t="inlineStr">
        <is>
          <t>John English</t>
        </is>
      </c>
      <c r="Q973" s="294" t="inlineStr">
        <is>
          <t>AUS</t>
        </is>
      </c>
      <c r="R973" s="700">
        <f>_xlfn.LET(_xlpm.d,_xlfn.XLOOKUP(P973,'[1]Birth Dates'!$A:$A,'[1]Birth Dates'!$B:$B,"",0),IF(_xlpm.d=0,"",_xlpm.d))</f>
        <v/>
      </c>
      <c r="S973" s="294">
        <f>IF(OR(R973="",A973="",NOT(ISNUMBER(R973)),R973&gt;A973),"",DATEDIF(R973,A973,"Y")&amp;" years, "&amp;DATEDIF(R973,A973,"YM")&amp;" months, "&amp;DATEDIF(R973,A973,"MD")&amp;" days")</f>
        <v/>
      </c>
      <c r="T973" s="294" t="n"/>
      <c r="U973" s="294" t="n"/>
      <c r="V973" s="700">
        <f>_xlfn.LET(_xlpm.d,_xlfn.XLOOKUP(T973,'[1]Birth Dates'!$A:$A,'[1]Birth Dates'!$B:$B,"",0),IF(_xlpm.d=0,"",_xlpm.d))</f>
        <v/>
      </c>
      <c r="W973" s="294">
        <f>IF(OR(V973="",A973="",NOT(ISNUMBER(V973)),V973&gt;A973),"",DATEDIF(V973,A973,"Y")&amp;" years, "&amp;DATEDIF(V973,A973,"YM")&amp;" months, "&amp;DATEDIF(V973,A973,"MD")&amp;" days")</f>
        <v/>
      </c>
      <c r="X973" s="294" t="n"/>
      <c r="Y973" s="294" t="n"/>
      <c r="Z973" s="294" t="n"/>
      <c r="AA973" s="294" t="n"/>
      <c r="AB973" s="294" t="n">
        <v>50</v>
      </c>
      <c r="AC973" s="294" t="n"/>
      <c r="AD973" s="294" t="n"/>
      <c r="AE973" s="593" t="inlineStr">
        <is>
          <t>3:00.3000</t>
        </is>
      </c>
      <c r="AF973" s="418">
        <f>IF(OR(AE973="",AE973="",AE973=0),"",6.172/(AE973*24))</f>
        <v/>
      </c>
      <c r="AG973" s="298" t="n"/>
      <c r="AH973" s="587" t="inlineStr"/>
      <c r="AI973" s="418">
        <f>IF(OR(AH973="",AH973="",AH973=0),"",6.172/(AH973*24))</f>
        <v/>
      </c>
      <c r="AJ973" s="175">
        <f>IF(AND(ISNUMBER(AB973),ISNUMBER(AG973)),AB973-AG973,"")</f>
        <v/>
      </c>
      <c r="AK973" s="294" t="n"/>
      <c r="AL973" s="294" t="n">
        <v>121</v>
      </c>
      <c r="AM973" s="501" t="n">
        <v>0.2832314814814815</v>
      </c>
      <c r="AN973" s="671">
        <f>IF(OR(AL973="",AM973="",AM973=0),"",AL973*6.172/(AM973*24))</f>
        <v/>
      </c>
      <c r="AO973" s="477">
        <f>IF(AND(AL973=AL972,AM973&lt;&gt;"",AM972&lt;&gt;""),AM973-AM972,"")</f>
        <v/>
      </c>
      <c r="AP973" s="294" t="n"/>
      <c r="AQ973" s="587" t="inlineStr"/>
      <c r="AR973" s="418">
        <f>IF(OR(AQ973="",AQ973="",AQ973=0),"",6.172/(AQ973*24))</f>
        <v/>
      </c>
      <c r="AS973" s="436">
        <f>IF(OR(NOT(ISNUMBER(C973)),NOT(ISNUMBER(AB973))),"",IF(AG973&lt;&gt;"",AG973,AB973)-C973)</f>
        <v/>
      </c>
      <c r="AT973" s="299" t="n"/>
      <c r="AU973" s="300">
        <f>IF($B973="","",TEXT($A973,"yyyymmdd")&amp;"_P"&amp;$C973&amp;"_C"&amp;$F973&amp;"_"&amp;TRIM(RIGHT(SUBSTITUTE(TRIM(SUBSTITUTE($L973,CHAR(160)," "))," ",REPT(" ",60)),60))&amp;IF($P973="","","-"&amp;TRIM(RIGHT(SUBSTITUTE(TRIM(SUBSTITUTE($P973,CHAR(160)," "))," ",REPT(" ",60)),60)))&amp;IF($T973="","","-"&amp;TRIM(RIGHT(SUBSTITUTE(TRIM(SUBSTITUTE($T973,CHAR(160)," "))," ",REPT(" ",60)),60)))&amp;".jpg")</f>
        <v/>
      </c>
    </row>
    <row r="974" ht="56" customHeight="1">
      <c r="A974" s="292" t="n">
        <v>28764</v>
      </c>
      <c r="B974" s="294" t="inlineStr">
        <is>
          <t>Hardie-Ferodo 1000 1 October, 1978</t>
        </is>
      </c>
      <c r="C974" s="294" t="inlineStr">
        <is>
          <t>DNF</t>
        </is>
      </c>
      <c r="D974" s="294" t="inlineStr">
        <is>
          <t>A</t>
        </is>
      </c>
      <c r="E974" s="294" t="n"/>
      <c r="F974" s="294" t="n">
        <v>26</v>
      </c>
      <c r="G974" s="294" t="inlineStr">
        <is>
          <t>Craven Mild Racing</t>
        </is>
      </c>
      <c r="H974" s="294" t="n"/>
      <c r="I974" s="294" t="n"/>
      <c r="J974" s="294" t="inlineStr">
        <is>
          <t>Holden LX Torana SL/R 5000 A9X 4-Door</t>
        </is>
      </c>
      <c r="K974" s="294" t="inlineStr">
        <is>
          <t>5044 V8</t>
        </is>
      </c>
      <c r="L974" s="294" t="inlineStr">
        <is>
          <t>Ralph Radburn</t>
        </is>
      </c>
      <c r="M974" s="294" t="inlineStr">
        <is>
          <t>AUS</t>
        </is>
      </c>
      <c r="N974" s="700">
        <f>_xlfn.LET(_xlpm.d,_xlfn.XLOOKUP(L974,'[1]Birth Dates'!$A:$A,'[1]Birth Dates'!$B:$B,"",0),IF(_xlpm.d=0,"",_xlpm.d))</f>
        <v/>
      </c>
      <c r="O974" s="294">
        <f>IF(OR(N974="",A974="",NOT(ISNUMBER(N974)),N974&gt;A974),"",DATEDIF(N974,A974,"Y")&amp;" years, "&amp;DATEDIF(N974,A974,"YM")&amp;" months, "&amp;DATEDIF(N974,A974,"MD")&amp;" days")</f>
        <v/>
      </c>
      <c r="P974" s="294" t="inlineStr">
        <is>
          <t>Robyn Hamilton</t>
        </is>
      </c>
      <c r="Q974" s="294" t="inlineStr">
        <is>
          <t>AUS</t>
        </is>
      </c>
      <c r="R974" s="700">
        <f>_xlfn.LET(_xlpm.d,_xlfn.XLOOKUP(P974,'[1]Birth Dates'!$A:$A,'[1]Birth Dates'!$B:$B,"",0),IF(_xlpm.d=0,"",_xlpm.d))</f>
        <v/>
      </c>
      <c r="S974" s="294">
        <f>IF(OR(R974="",A974="",NOT(ISNUMBER(R974)),R974&gt;A974),"",DATEDIF(R974,A974,"Y")&amp;" years, "&amp;DATEDIF(R974,A974,"YM")&amp;" months, "&amp;DATEDIF(R974,A974,"MD")&amp;" days")</f>
        <v/>
      </c>
      <c r="T974" s="294" t="n"/>
      <c r="U974" s="294" t="n"/>
      <c r="V974" s="700">
        <f>_xlfn.LET(_xlpm.d,_xlfn.XLOOKUP(T974,'[1]Birth Dates'!$A:$A,'[1]Birth Dates'!$B:$B,"",0),IF(_xlpm.d=0,"",_xlpm.d))</f>
        <v/>
      </c>
      <c r="W974" s="294">
        <f>IF(OR(V974="",A974="",NOT(ISNUMBER(V974)),V974&gt;A974),"",DATEDIF(V974,A974,"Y")&amp;" years, "&amp;DATEDIF(V974,A974,"YM")&amp;" months, "&amp;DATEDIF(V974,A974,"MD")&amp;" days")</f>
        <v/>
      </c>
      <c r="X974" s="294" t="n"/>
      <c r="Y974" s="294" t="n"/>
      <c r="Z974" s="294" t="n"/>
      <c r="AA974" s="294" t="n"/>
      <c r="AB974" s="294" t="n">
        <v>21</v>
      </c>
      <c r="AC974" s="294" t="n"/>
      <c r="AD974" s="294" t="n"/>
      <c r="AE974" s="593" t="inlineStr">
        <is>
          <t>2:31.7000</t>
        </is>
      </c>
      <c r="AF974" s="418">
        <f>IF(OR(AE974="",AE974="",AE974=0),"",6.172/(AE974*24))</f>
        <v/>
      </c>
      <c r="AG974" s="298" t="n"/>
      <c r="AH974" s="587" t="inlineStr"/>
      <c r="AI974" s="418">
        <f>IF(OR(AH974="",AH974="",AH974=0),"",6.172/(AH974*24))</f>
        <v/>
      </c>
      <c r="AJ974" s="175">
        <f>IF(AND(ISNUMBER(AB974),ISNUMBER(AG974)),AB974-AG974,"")</f>
        <v/>
      </c>
      <c r="AK974" s="294" t="inlineStr">
        <is>
          <t>Electrical</t>
        </is>
      </c>
      <c r="AL974" s="294" t="n">
        <v>148</v>
      </c>
      <c r="AM974" s="490" t="n"/>
      <c r="AN974" s="671">
        <f>IF(OR(AL974="",AM974="",AM974=0),"",AL974*6.172/(AM974*24))</f>
        <v/>
      </c>
      <c r="AO974" s="477">
        <f>IF(AND(AL974=AL973,AM974&lt;&gt;"",AM973&lt;&gt;""),AM974-AM973,"")</f>
        <v/>
      </c>
      <c r="AP974" s="294" t="n"/>
      <c r="AQ974" s="587" t="inlineStr"/>
      <c r="AR974" s="418">
        <f>IF(OR(AQ974="",AQ974="",AQ974=0),"",6.172/(AQ974*24))</f>
        <v/>
      </c>
      <c r="AS974" s="436">
        <f>IF(OR(NOT(ISNUMBER(C974)),NOT(ISNUMBER(AB974))),"",IF(AG974&lt;&gt;"",AG974,AB974)-C974)</f>
        <v/>
      </c>
      <c r="AT974" s="299" t="n"/>
      <c r="AU974" s="300">
        <f>IF($B974="","",TEXT($A974,"yyyymmdd")&amp;"_P"&amp;$C974&amp;"_C"&amp;$F974&amp;"_"&amp;TRIM(RIGHT(SUBSTITUTE(TRIM(SUBSTITUTE($L974,CHAR(160)," "))," ",REPT(" ",60)),60))&amp;IF($P974="","","-"&amp;TRIM(RIGHT(SUBSTITUTE(TRIM(SUBSTITUTE($P974,CHAR(160)," "))," ",REPT(" ",60)),60)))&amp;IF($T974="","","-"&amp;TRIM(RIGHT(SUBSTITUTE(TRIM(SUBSTITUTE($T974,CHAR(160)," "))," ",REPT(" ",60)),60)))&amp;".jpg")</f>
        <v/>
      </c>
    </row>
    <row r="975" ht="42" customHeight="1">
      <c r="A975" s="292" t="n">
        <v>28764</v>
      </c>
      <c r="B975" s="294" t="inlineStr">
        <is>
          <t>Hardie-Ferodo 1000 1 October, 1978</t>
        </is>
      </c>
      <c r="C975" s="294" t="inlineStr">
        <is>
          <t>DNF</t>
        </is>
      </c>
      <c r="D975" s="294" t="inlineStr">
        <is>
          <t>B</t>
        </is>
      </c>
      <c r="E975" s="294" t="n"/>
      <c r="F975" s="294" t="n">
        <v>49</v>
      </c>
      <c r="G975" s="294" t="inlineStr">
        <is>
          <t>ABE Copiers Pty Ltd</t>
        </is>
      </c>
      <c r="H975" s="294" t="n"/>
      <c r="I975" s="294" t="n"/>
      <c r="J975" s="294" t="inlineStr">
        <is>
          <t>Ford Capri Mk.I</t>
        </is>
      </c>
      <c r="K975" s="294" t="inlineStr">
        <is>
          <t>2993 V6</t>
        </is>
      </c>
      <c r="L975" s="294" t="inlineStr">
        <is>
          <t>Sue Ransom</t>
        </is>
      </c>
      <c r="M975" s="294" t="inlineStr">
        <is>
          <t>AUS</t>
        </is>
      </c>
      <c r="N975" s="700">
        <f>_xlfn.LET(_xlpm.d,_xlfn.XLOOKUP(L975,'[1]Birth Dates'!$A:$A,'[1]Birth Dates'!$B:$B,"",0),IF(_xlpm.d=0,"",_xlpm.d))</f>
        <v/>
      </c>
      <c r="O975" s="294">
        <f>IF(OR(N975="",A975="",NOT(ISNUMBER(N975)),N975&gt;A975),"",DATEDIF(N975,A975,"Y")&amp;" years, "&amp;DATEDIF(N975,A975,"YM")&amp;" months, "&amp;DATEDIF(N975,A975,"MD")&amp;" days")</f>
        <v/>
      </c>
      <c r="P975" s="294" t="inlineStr">
        <is>
          <t>Bill Brown</t>
        </is>
      </c>
      <c r="Q975" s="294" t="inlineStr">
        <is>
          <t>AUS</t>
        </is>
      </c>
      <c r="R975" s="700">
        <f>_xlfn.LET(_xlpm.d,_xlfn.XLOOKUP(P975,'[1]Birth Dates'!$A:$A,'[1]Birth Dates'!$B:$B,"",0),IF(_xlpm.d=0,"",_xlpm.d))</f>
        <v/>
      </c>
      <c r="S975" s="294">
        <f>IF(OR(R975="",A975="",NOT(ISNUMBER(R975)),R975&gt;A975),"",DATEDIF(R975,A975,"Y")&amp;" years, "&amp;DATEDIF(R975,A975,"YM")&amp;" months, "&amp;DATEDIF(R975,A975,"MD")&amp;" days")</f>
        <v/>
      </c>
      <c r="T975" s="294" t="n"/>
      <c r="U975" s="294" t="n"/>
      <c r="V975" s="700">
        <f>_xlfn.LET(_xlpm.d,_xlfn.XLOOKUP(T975,'[1]Birth Dates'!$A:$A,'[1]Birth Dates'!$B:$B,"",0),IF(_xlpm.d=0,"",_xlpm.d))</f>
        <v/>
      </c>
      <c r="W975" s="294">
        <f>IF(OR(V975="",A975="",NOT(ISNUMBER(V975)),V975&gt;A975),"",DATEDIF(V975,A975,"Y")&amp;" years, "&amp;DATEDIF(V975,A975,"YM")&amp;" months, "&amp;DATEDIF(V975,A975,"MD")&amp;" days")</f>
        <v/>
      </c>
      <c r="X975" s="294" t="n"/>
      <c r="Y975" s="294" t="n"/>
      <c r="Z975" s="294" t="n"/>
      <c r="AA975" s="294" t="n"/>
      <c r="AB975" s="294" t="n">
        <v>33</v>
      </c>
      <c r="AC975" s="294" t="n"/>
      <c r="AD975" s="294" t="n"/>
      <c r="AE975" s="593" t="inlineStr">
        <is>
          <t>2:52.6000</t>
        </is>
      </c>
      <c r="AF975" s="418">
        <f>IF(OR(AE975="",AE975="",AE975=0),"",6.172/(AE975*24))</f>
        <v/>
      </c>
      <c r="AG975" s="298" t="n"/>
      <c r="AH975" s="587" t="inlineStr"/>
      <c r="AI975" s="418">
        <f>IF(OR(AH975="",AH975="",AH975=0),"",6.172/(AH975*24))</f>
        <v/>
      </c>
      <c r="AJ975" s="175">
        <f>IF(AND(ISNUMBER(AB975),ISNUMBER(AG975)),AB975-AG975,"")</f>
        <v/>
      </c>
      <c r="AK975" s="294" t="inlineStr">
        <is>
          <t>Tyre</t>
        </is>
      </c>
      <c r="AL975" s="294" t="n">
        <v>144</v>
      </c>
      <c r="AM975" s="490" t="n"/>
      <c r="AN975" s="671">
        <f>IF(OR(AL975="",AM975="",AM975=0),"",AL975*6.172/(AM975*24))</f>
        <v/>
      </c>
      <c r="AO975" s="477">
        <f>IF(AND(AL975=AL974,AM975&lt;&gt;"",AM974&lt;&gt;""),AM975-AM974,"")</f>
        <v/>
      </c>
      <c r="AP975" s="294" t="n"/>
      <c r="AQ975" s="587" t="inlineStr"/>
      <c r="AR975" s="418">
        <f>IF(OR(AQ975="",AQ975="",AQ975=0),"",6.172/(AQ975*24))</f>
        <v/>
      </c>
      <c r="AS975" s="436">
        <f>IF(OR(NOT(ISNUMBER(C975)),NOT(ISNUMBER(AB975))),"",IF(AG975&lt;&gt;"",AG975,AB975)-C975)</f>
        <v/>
      </c>
      <c r="AT975" s="299" t="n"/>
      <c r="AU975" s="300">
        <f>IF($B975="","",TEXT($A975,"yyyymmdd")&amp;"_P"&amp;$C975&amp;"_C"&amp;$F975&amp;"_"&amp;TRIM(RIGHT(SUBSTITUTE(TRIM(SUBSTITUTE($L975,CHAR(160)," "))," ",REPT(" ",60)),60))&amp;IF($P975="","","-"&amp;TRIM(RIGHT(SUBSTITUTE(TRIM(SUBSTITUTE($P975,CHAR(160)," "))," ",REPT(" ",60)),60)))&amp;IF($T975="","","-"&amp;TRIM(RIGHT(SUBSTITUTE(TRIM(SUBSTITUTE($T975,CHAR(160)," "))," ",REPT(" ",60)),60)))&amp;".jpg")</f>
        <v/>
      </c>
    </row>
    <row r="976" ht="42" customHeight="1">
      <c r="A976" s="292" t="n">
        <v>28764</v>
      </c>
      <c r="B976" s="294" t="inlineStr">
        <is>
          <t>Hardie-Ferodo 1000 1 October, 1978</t>
        </is>
      </c>
      <c r="C976" s="294" t="inlineStr">
        <is>
          <t>DNF</t>
        </is>
      </c>
      <c r="D976" s="294" t="inlineStr">
        <is>
          <t>A</t>
        </is>
      </c>
      <c r="E976" s="294" t="n"/>
      <c r="F976" s="294" t="n">
        <v>31</v>
      </c>
      <c r="G976" s="294" t="inlineStr">
        <is>
          <t>Norm G Smith Racing</t>
        </is>
      </c>
      <c r="H976" s="294" t="n"/>
      <c r="I976" s="294" t="n"/>
      <c r="J976" s="294" t="inlineStr">
        <is>
          <t>Ford Falcon XC GS500 Hardtop</t>
        </is>
      </c>
      <c r="K976" s="294" t="inlineStr">
        <is>
          <t>5760 V8</t>
        </is>
      </c>
      <c r="L976" s="294" t="inlineStr">
        <is>
          <t>Leo Leonard</t>
        </is>
      </c>
      <c r="M976" s="294" t="inlineStr">
        <is>
          <t>NZL</t>
        </is>
      </c>
      <c r="N976" s="700">
        <f>_xlfn.LET(_xlpm.d,_xlfn.XLOOKUP(L976,'[1]Birth Dates'!$A:$A,'[1]Birth Dates'!$B:$B,"",0),IF(_xlpm.d=0,"",_xlpm.d))</f>
        <v/>
      </c>
      <c r="O976" s="294">
        <f>IF(OR(N976="",A976="",NOT(ISNUMBER(N976)),N976&gt;A976),"",DATEDIF(N976,A976,"Y")&amp;" years, "&amp;DATEDIF(N976,A976,"YM")&amp;" months, "&amp;DATEDIF(N976,A976,"MD")&amp;" days")</f>
        <v/>
      </c>
      <c r="P976" s="294" t="inlineStr">
        <is>
          <t>Gary Sprague</t>
        </is>
      </c>
      <c r="Q976" s="294" t="inlineStr">
        <is>
          <t>AUS</t>
        </is>
      </c>
      <c r="R976" s="700">
        <f>_xlfn.LET(_xlpm.d,_xlfn.XLOOKUP(P976,'[1]Birth Dates'!$A:$A,'[1]Birth Dates'!$B:$B,"",0),IF(_xlpm.d=0,"",_xlpm.d))</f>
        <v/>
      </c>
      <c r="S976" s="294">
        <f>IF(OR(R976="",A976="",NOT(ISNUMBER(R976)),R976&gt;A976),"",DATEDIF(R976,A976,"Y")&amp;" years, "&amp;DATEDIF(R976,A976,"YM")&amp;" months, "&amp;DATEDIF(R976,A976,"MD")&amp;" days")</f>
        <v/>
      </c>
      <c r="T976" s="294" t="n"/>
      <c r="U976" s="294" t="n"/>
      <c r="V976" s="700">
        <f>_xlfn.LET(_xlpm.d,_xlfn.XLOOKUP(T976,'[1]Birth Dates'!$A:$A,'[1]Birth Dates'!$B:$B,"",0),IF(_xlpm.d=0,"",_xlpm.d))</f>
        <v/>
      </c>
      <c r="W976" s="294">
        <f>IF(OR(V976="",A976="",NOT(ISNUMBER(V976)),V976&gt;A976),"",DATEDIF(V976,A976,"Y")&amp;" years, "&amp;DATEDIF(V976,A976,"YM")&amp;" months, "&amp;DATEDIF(V976,A976,"MD")&amp;" days")</f>
        <v/>
      </c>
      <c r="X976" s="294" t="n"/>
      <c r="Y976" s="294" t="n"/>
      <c r="Z976" s="294" t="n"/>
      <c r="AA976" s="294" t="n"/>
      <c r="AB976" s="294" t="n">
        <v>18</v>
      </c>
      <c r="AC976" s="294" t="n"/>
      <c r="AD976" s="294" t="n"/>
      <c r="AE976" s="593" t="inlineStr">
        <is>
          <t>2:30.7000</t>
        </is>
      </c>
      <c r="AF976" s="418">
        <f>IF(OR(AE976="",AE976="",AE976=0),"",6.172/(AE976*24))</f>
        <v/>
      </c>
      <c r="AG976" s="298" t="n"/>
      <c r="AH976" s="587" t="inlineStr"/>
      <c r="AI976" s="418">
        <f>IF(OR(AH976="",AH976="",AH976=0),"",6.172/(AH976*24))</f>
        <v/>
      </c>
      <c r="AJ976" s="175">
        <f>IF(AND(ISNUMBER(AB976),ISNUMBER(AG976)),AB976-AG976,"")</f>
        <v/>
      </c>
      <c r="AK976" s="294" t="inlineStr">
        <is>
          <t>Insufficent Laps</t>
        </is>
      </c>
      <c r="AL976" s="294" t="n">
        <v>119</v>
      </c>
      <c r="AM976" s="490" t="n"/>
      <c r="AN976" s="671">
        <f>IF(OR(AL976="",AM976="",AM976=0),"",AL976*6.172/(AM976*24))</f>
        <v/>
      </c>
      <c r="AO976" s="477">
        <f>IF(AND(AL976=AL975,AM976&lt;&gt;"",AM975&lt;&gt;""),AM976-AM975,"")</f>
        <v/>
      </c>
      <c r="AP976" s="294" t="n"/>
      <c r="AQ976" s="587" t="inlineStr"/>
      <c r="AR976" s="418">
        <f>IF(OR(AQ976="",AQ976="",AQ976=0),"",6.172/(AQ976*24))</f>
        <v/>
      </c>
      <c r="AS976" s="436">
        <f>IF(OR(NOT(ISNUMBER(C976)),NOT(ISNUMBER(AB976))),"",IF(AG976&lt;&gt;"",AG976,AB976)-C976)</f>
        <v/>
      </c>
      <c r="AT976" s="299" t="n"/>
      <c r="AU976" s="300">
        <f>IF($B976="","",TEXT($A976,"yyyymmdd")&amp;"_P"&amp;$C976&amp;"_C"&amp;$F976&amp;"_"&amp;TRIM(RIGHT(SUBSTITUTE(TRIM(SUBSTITUTE($L976,CHAR(160)," "))," ",REPT(" ",60)),60))&amp;IF($P976="","","-"&amp;TRIM(RIGHT(SUBSTITUTE(TRIM(SUBSTITUTE($P976,CHAR(160)," "))," ",REPT(" ",60)),60)))&amp;IF($T976="","","-"&amp;TRIM(RIGHT(SUBSTITUTE(TRIM(SUBSTITUTE($T976,CHAR(160)," "))," ",REPT(" ",60)),60)))&amp;".jpg")</f>
        <v/>
      </c>
    </row>
    <row r="977" ht="56" customHeight="1">
      <c r="A977" s="292" t="n">
        <v>28764</v>
      </c>
      <c r="B977" s="294" t="inlineStr">
        <is>
          <t>Hardie-Ferodo 1000 1 October, 1978</t>
        </is>
      </c>
      <c r="C977" s="294" t="inlineStr">
        <is>
          <t>DNF</t>
        </is>
      </c>
      <c r="D977" s="294" t="inlineStr">
        <is>
          <t>A</t>
        </is>
      </c>
      <c r="E977" s="294" t="n"/>
      <c r="F977" s="294" t="n">
        <v>20</v>
      </c>
      <c r="G977" s="294" t="inlineStr">
        <is>
          <t>Roadways / Gown-Hindhaugh</t>
        </is>
      </c>
      <c r="H977" s="294" t="n"/>
      <c r="I977" s="294" t="n"/>
      <c r="J977" s="294" t="inlineStr">
        <is>
          <t>Holden LX Torana SS A9X Hatchback</t>
        </is>
      </c>
      <c r="K977" s="294" t="inlineStr">
        <is>
          <t>5044 V8</t>
        </is>
      </c>
      <c r="L977" s="294" t="inlineStr">
        <is>
          <t>Garth Wigston</t>
        </is>
      </c>
      <c r="M977" s="294" t="inlineStr">
        <is>
          <t>AUS</t>
        </is>
      </c>
      <c r="N977" s="700">
        <f>_xlfn.LET(_xlpm.d,_xlfn.XLOOKUP(L977,'[1]Birth Dates'!$A:$A,'[1]Birth Dates'!$B:$B,"",0),IF(_xlpm.d=0,"",_xlpm.d))</f>
        <v/>
      </c>
      <c r="O977" s="294">
        <f>IF(OR(N977="",A977="",NOT(ISNUMBER(N977)),N977&gt;A977),"",DATEDIF(N977,A977,"Y")&amp;" years, "&amp;DATEDIF(N977,A977,"YM")&amp;" months, "&amp;DATEDIF(N977,A977,"MD")&amp;" days")</f>
        <v/>
      </c>
      <c r="P977" s="294" t="inlineStr">
        <is>
          <t>Wayne Negus</t>
        </is>
      </c>
      <c r="Q977" s="294" t="inlineStr">
        <is>
          <t>AUS</t>
        </is>
      </c>
      <c r="R977" s="700">
        <f>_xlfn.LET(_xlpm.d,_xlfn.XLOOKUP(P977,'[1]Birth Dates'!$A:$A,'[1]Birth Dates'!$B:$B,"",0),IF(_xlpm.d=0,"",_xlpm.d))</f>
        <v/>
      </c>
      <c r="S977" s="294">
        <f>IF(OR(R977="",A977="",NOT(ISNUMBER(R977)),R977&gt;A977),"",DATEDIF(R977,A977,"Y")&amp;" years, "&amp;DATEDIF(R977,A977,"YM")&amp;" months, "&amp;DATEDIF(R977,A977,"MD")&amp;" days")</f>
        <v/>
      </c>
      <c r="T977" s="294" t="n"/>
      <c r="U977" s="294" t="n"/>
      <c r="V977" s="700">
        <f>_xlfn.LET(_xlpm.d,_xlfn.XLOOKUP(T977,'[1]Birth Dates'!$A:$A,'[1]Birth Dates'!$B:$B,"",0),IF(_xlpm.d=0,"",_xlpm.d))</f>
        <v/>
      </c>
      <c r="W977" s="294">
        <f>IF(OR(V977="",A977="",NOT(ISNUMBER(V977)),V977&gt;A977),"",DATEDIF(V977,A977,"Y")&amp;" years, "&amp;DATEDIF(V977,A977,"YM")&amp;" months, "&amp;DATEDIF(V977,A977,"MD")&amp;" days")</f>
        <v/>
      </c>
      <c r="X977" s="294" t="n"/>
      <c r="Y977" s="294" t="n"/>
      <c r="Z977" s="294" t="n"/>
      <c r="AA977" s="294" t="n"/>
      <c r="AB977" s="294" t="n"/>
      <c r="AC977" s="294" t="n"/>
      <c r="AD977" s="294" t="n"/>
      <c r="AE977" s="593" t="n"/>
      <c r="AF977" s="418">
        <f>IF(OR(AE977="",AE977="",AE977=0),"",6.172/(AE977*24))</f>
        <v/>
      </c>
      <c r="AG977" s="298" t="n">
        <v>9</v>
      </c>
      <c r="AH977" s="593" t="inlineStr">
        <is>
          <t>2:26.1440</t>
        </is>
      </c>
      <c r="AI977" s="418">
        <f>IF(OR(AH977="",AH977="",AH977=0),"",6.172/(AH977*24))</f>
        <v/>
      </c>
      <c r="AJ977" s="175">
        <f>IF(AND(ISNUMBER(AB977),ISNUMBER(AG977)),AB977-AG977,"")</f>
        <v/>
      </c>
      <c r="AK977" s="294" t="inlineStr">
        <is>
          <t>Engine</t>
        </is>
      </c>
      <c r="AL977" s="294" t="n">
        <v>118</v>
      </c>
      <c r="AM977" s="490" t="n"/>
      <c r="AN977" s="671">
        <f>IF(OR(AL977="",AM977="",AM977=0),"",AL977*6.172/(AM977*24))</f>
        <v/>
      </c>
      <c r="AO977" s="477">
        <f>IF(AND(AL977=AL976,AM977&lt;&gt;"",AM976&lt;&gt;""),AM977-AM976,"")</f>
        <v/>
      </c>
      <c r="AP977" s="294" t="n"/>
      <c r="AQ977" s="587" t="inlineStr"/>
      <c r="AR977" s="418">
        <f>IF(OR(AQ977="",AQ977="",AQ977=0),"",6.172/(AQ977*24))</f>
        <v/>
      </c>
      <c r="AS977" s="436">
        <f>IF(OR(NOT(ISNUMBER(C977)),NOT(ISNUMBER(AB977))),"",IF(AG977&lt;&gt;"",AG977,AB977)-C977)</f>
        <v/>
      </c>
      <c r="AT977" s="299" t="n"/>
      <c r="AU977" s="300">
        <f>IF($B977="","",TEXT($A977,"yyyymmdd")&amp;"_P"&amp;$C977&amp;"_C"&amp;$F977&amp;"_"&amp;TRIM(RIGHT(SUBSTITUTE(TRIM(SUBSTITUTE($L977,CHAR(160)," "))," ",REPT(" ",60)),60))&amp;IF($P977="","","-"&amp;TRIM(RIGHT(SUBSTITUTE(TRIM(SUBSTITUTE($P977,CHAR(160)," "))," ",REPT(" ",60)),60)))&amp;IF($T977="","","-"&amp;TRIM(RIGHT(SUBSTITUTE(TRIM(SUBSTITUTE($T977,CHAR(160)," "))," ",REPT(" ",60)),60)))&amp;".jpg")</f>
        <v/>
      </c>
    </row>
    <row r="978" ht="42" customHeight="1">
      <c r="A978" s="292" t="n">
        <v>28764</v>
      </c>
      <c r="B978" s="294" t="inlineStr">
        <is>
          <t>Hardie-Ferodo 1000 1 October, 1978</t>
        </is>
      </c>
      <c r="C978" s="294" t="inlineStr">
        <is>
          <t>DNF</t>
        </is>
      </c>
      <c r="D978" s="294" t="inlineStr">
        <is>
          <t>C</t>
        </is>
      </c>
      <c r="E978" s="294" t="n"/>
      <c r="F978" s="294" t="n">
        <v>65</v>
      </c>
      <c r="G978" s="294" t="inlineStr">
        <is>
          <t>LR Morris</t>
        </is>
      </c>
      <c r="H978" s="294" t="n"/>
      <c r="I978" s="294" t="n"/>
      <c r="J978" s="294" t="inlineStr">
        <is>
          <t>Ford Escort RS2000 Mk.II</t>
        </is>
      </c>
      <c r="K978" s="294" t="inlineStr">
        <is>
          <t>1993 L4</t>
        </is>
      </c>
      <c r="L978" s="294" t="inlineStr">
        <is>
          <t>Rod Morris</t>
        </is>
      </c>
      <c r="M978" s="294" t="inlineStr">
        <is>
          <t>AUS</t>
        </is>
      </c>
      <c r="N978" s="700">
        <f>_xlfn.LET(_xlpm.d,_xlfn.XLOOKUP(L978,'[1]Birth Dates'!$A:$A,'[1]Birth Dates'!$B:$B,"",0),IF(_xlpm.d=0,"",_xlpm.d))</f>
        <v/>
      </c>
      <c r="O978" s="294">
        <f>IF(OR(N978="",A978="",NOT(ISNUMBER(N978)),N978&gt;A978),"",DATEDIF(N978,A978,"Y")&amp;" years, "&amp;DATEDIF(N978,A978,"YM")&amp;" months, "&amp;DATEDIF(N978,A978,"MD")&amp;" days")</f>
        <v/>
      </c>
      <c r="P978" s="294" t="inlineStr">
        <is>
          <t>Terry Finnigan</t>
        </is>
      </c>
      <c r="Q978" s="294" t="inlineStr">
        <is>
          <t>AUS</t>
        </is>
      </c>
      <c r="R978" s="700">
        <f>_xlfn.LET(_xlpm.d,_xlfn.XLOOKUP(P978,'[1]Birth Dates'!$A:$A,'[1]Birth Dates'!$B:$B,"",0),IF(_xlpm.d=0,"",_xlpm.d))</f>
        <v/>
      </c>
      <c r="S978" s="294">
        <f>IF(OR(R978="",A978="",NOT(ISNUMBER(R978)),R978&gt;A978),"",DATEDIF(R978,A978,"Y")&amp;" years, "&amp;DATEDIF(R978,A978,"YM")&amp;" months, "&amp;DATEDIF(R978,A978,"MD")&amp;" days")</f>
        <v/>
      </c>
      <c r="T978" s="294" t="n"/>
      <c r="U978" s="294" t="n"/>
      <c r="V978" s="700">
        <f>_xlfn.LET(_xlpm.d,_xlfn.XLOOKUP(T978,'[1]Birth Dates'!$A:$A,'[1]Birth Dates'!$B:$B,"",0),IF(_xlpm.d=0,"",_xlpm.d))</f>
        <v/>
      </c>
      <c r="W978" s="294">
        <f>IF(OR(V978="",A978="",NOT(ISNUMBER(V978)),V978&gt;A978),"",DATEDIF(V978,A978,"Y")&amp;" years, "&amp;DATEDIF(V978,A978,"YM")&amp;" months, "&amp;DATEDIF(V978,A978,"MD")&amp;" days")</f>
        <v/>
      </c>
      <c r="X978" s="294" t="n"/>
      <c r="Y978" s="294" t="n"/>
      <c r="Z978" s="294" t="n"/>
      <c r="AA978" s="294" t="n"/>
      <c r="AB978" s="294" t="n">
        <v>56</v>
      </c>
      <c r="AC978" s="294" t="n"/>
      <c r="AD978" s="294" t="n"/>
      <c r="AE978" s="593" t="inlineStr">
        <is>
          <t>3:04.7000</t>
        </is>
      </c>
      <c r="AF978" s="418">
        <f>IF(OR(AE978="",AE978="",AE978=0),"",6.172/(AE978*24))</f>
        <v/>
      </c>
      <c r="AG978" s="298" t="n"/>
      <c r="AH978" s="587" t="inlineStr"/>
      <c r="AI978" s="418">
        <f>IF(OR(AH978="",AH978="",AH978=0),"",6.172/(AH978*24))</f>
        <v/>
      </c>
      <c r="AJ978" s="175">
        <f>IF(AND(ISNUMBER(AB978),ISNUMBER(AG978)),AB978-AG978,"")</f>
        <v/>
      </c>
      <c r="AK978" s="294" t="inlineStr">
        <is>
          <t>Axle</t>
        </is>
      </c>
      <c r="AL978" s="294" t="n">
        <v>115</v>
      </c>
      <c r="AM978" s="490" t="n"/>
      <c r="AN978" s="671">
        <f>IF(OR(AL978="",AM978="",AM978=0),"",AL978*6.172/(AM978*24))</f>
        <v/>
      </c>
      <c r="AO978" s="477">
        <f>IF(AND(AL978=AL977,AM978&lt;&gt;"",AM977&lt;&gt;""),AM978-AM977,"")</f>
        <v/>
      </c>
      <c r="AP978" s="294" t="n"/>
      <c r="AQ978" s="587" t="inlineStr"/>
      <c r="AR978" s="418">
        <f>IF(OR(AQ978="",AQ978="",AQ978=0),"",6.172/(AQ978*24))</f>
        <v/>
      </c>
      <c r="AS978" s="436">
        <f>IF(OR(NOT(ISNUMBER(C978)),NOT(ISNUMBER(AB978))),"",IF(AG978&lt;&gt;"",AG978,AB978)-C978)</f>
        <v/>
      </c>
      <c r="AT978" s="299" t="n"/>
      <c r="AU978" s="300">
        <f>IF($B978="","",TEXT($A978,"yyyymmdd")&amp;"_P"&amp;$C978&amp;"_C"&amp;$F978&amp;"_"&amp;TRIM(RIGHT(SUBSTITUTE(TRIM(SUBSTITUTE($L978,CHAR(160)," "))," ",REPT(" ",60)),60))&amp;IF($P978="","","-"&amp;TRIM(RIGHT(SUBSTITUTE(TRIM(SUBSTITUTE($P978,CHAR(160)," "))," ",REPT(" ",60)),60)))&amp;IF($T978="","","-"&amp;TRIM(RIGHT(SUBSTITUTE(TRIM(SUBSTITUTE($T978,CHAR(160)," "))," ",REPT(" ",60)),60)))&amp;".jpg")</f>
        <v/>
      </c>
    </row>
    <row r="979" ht="56" customHeight="1">
      <c r="A979" s="292" t="n">
        <v>28764</v>
      </c>
      <c r="B979" s="294" t="inlineStr">
        <is>
          <t>Hardie-Ferodo 1000 1 October, 1978</t>
        </is>
      </c>
      <c r="C979" s="294" t="inlineStr">
        <is>
          <t>DNF</t>
        </is>
      </c>
      <c r="D979" s="294" t="inlineStr">
        <is>
          <t>A</t>
        </is>
      </c>
      <c r="E979" s="294" t="n"/>
      <c r="F979" s="294" t="n">
        <v>9</v>
      </c>
      <c r="G979" s="294" t="inlineStr">
        <is>
          <t>ReCar Racing / Cadbury - Schweppes</t>
        </is>
      </c>
      <c r="H979" s="294" t="n"/>
      <c r="I979" s="294" t="n"/>
      <c r="J979" s="294" t="inlineStr">
        <is>
          <t>Holden LX Torana SS A9X Hatchback</t>
        </is>
      </c>
      <c r="K979" s="294" t="inlineStr">
        <is>
          <t>5044 V8</t>
        </is>
      </c>
      <c r="L979" s="294" t="inlineStr">
        <is>
          <t>Peter Janson</t>
        </is>
      </c>
      <c r="M979" s="294" t="inlineStr">
        <is>
          <t>NZL</t>
        </is>
      </c>
      <c r="N979" s="700">
        <f>_xlfn.LET(_xlpm.d,_xlfn.XLOOKUP(L979,'[1]Birth Dates'!$A:$A,'[1]Birth Dates'!$B:$B,"",0),IF(_xlpm.d=0,"",_xlpm.d))</f>
        <v/>
      </c>
      <c r="O979" s="294">
        <f>IF(OR(N979="",A979="",NOT(ISNUMBER(N979)),N979&gt;A979),"",DATEDIF(N979,A979,"Y")&amp;" years, "&amp;DATEDIF(N979,A979,"YM")&amp;" months, "&amp;DATEDIF(N979,A979,"MD")&amp;" days")</f>
        <v/>
      </c>
      <c r="P979" s="294" t="inlineStr">
        <is>
          <t>Phil Brock</t>
        </is>
      </c>
      <c r="Q979" s="294" t="inlineStr">
        <is>
          <t>AUS</t>
        </is>
      </c>
      <c r="R979" s="700">
        <f>_xlfn.LET(_xlpm.d,_xlfn.XLOOKUP(P979,'[1]Birth Dates'!$A:$A,'[1]Birth Dates'!$B:$B,"",0),IF(_xlpm.d=0,"",_xlpm.d))</f>
        <v/>
      </c>
      <c r="S979" s="294">
        <f>IF(OR(R979="",A979="",NOT(ISNUMBER(R979)),R979&gt;A979),"",DATEDIF(R979,A979,"Y")&amp;" years, "&amp;DATEDIF(R979,A979,"YM")&amp;" months, "&amp;DATEDIF(R979,A979,"MD")&amp;" days")</f>
        <v/>
      </c>
      <c r="T979" s="294" t="n"/>
      <c r="U979" s="294" t="n"/>
      <c r="V979" s="700">
        <f>_xlfn.LET(_xlpm.d,_xlfn.XLOOKUP(T979,'[1]Birth Dates'!$A:$A,'[1]Birth Dates'!$B:$B,"",0),IF(_xlpm.d=0,"",_xlpm.d))</f>
        <v/>
      </c>
      <c r="W979" s="294">
        <f>IF(OR(V979="",A979="",NOT(ISNUMBER(V979)),V979&gt;A979),"",DATEDIF(V979,A979,"Y")&amp;" years, "&amp;DATEDIF(V979,A979,"YM")&amp;" months, "&amp;DATEDIF(V979,A979,"MD")&amp;" days")</f>
        <v/>
      </c>
      <c r="X979" s="294" t="n"/>
      <c r="Y979" s="294" t="n"/>
      <c r="Z979" s="294" t="n"/>
      <c r="AA979" s="294" t="n"/>
      <c r="AB979" s="294" t="n">
        <v>14</v>
      </c>
      <c r="AC979" s="294" t="n"/>
      <c r="AD979" s="294" t="n"/>
      <c r="AE979" s="593" t="inlineStr">
        <is>
          <t>2:27.6000</t>
        </is>
      </c>
      <c r="AF979" s="418">
        <f>IF(OR(AE979="",AE979="",AE979=0),"",6.172/(AE979*24))</f>
        <v/>
      </c>
      <c r="AG979" s="298" t="n"/>
      <c r="AH979" s="587" t="inlineStr"/>
      <c r="AI979" s="418">
        <f>IF(OR(AH979="",AH979="",AH979=0),"",6.172/(AH979*24))</f>
        <v/>
      </c>
      <c r="AJ979" s="175">
        <f>IF(AND(ISNUMBER(AB979),ISNUMBER(AG979)),AB979-AG979,"")</f>
        <v/>
      </c>
      <c r="AK979" s="294" t="inlineStr">
        <is>
          <t>Engine</t>
        </is>
      </c>
      <c r="AL979" s="294" t="n">
        <v>110</v>
      </c>
      <c r="AM979" s="490" t="n"/>
      <c r="AN979" s="671">
        <f>IF(OR(AL979="",AM979="",AM979=0),"",AL979*6.172/(AM979*24))</f>
        <v/>
      </c>
      <c r="AO979" s="477">
        <f>IF(AND(AL979=AL978,AM979&lt;&gt;"",AM978&lt;&gt;""),AM979-AM978,"")</f>
        <v/>
      </c>
      <c r="AP979" s="294" t="n"/>
      <c r="AQ979" s="587" t="inlineStr"/>
      <c r="AR979" s="418">
        <f>IF(OR(AQ979="",AQ979="",AQ979=0),"",6.172/(AQ979*24))</f>
        <v/>
      </c>
      <c r="AS979" s="436">
        <f>IF(OR(NOT(ISNUMBER(C979)),NOT(ISNUMBER(AB979))),"",IF(AG979&lt;&gt;"",AG979,AB979)-C979)</f>
        <v/>
      </c>
      <c r="AT979" s="299" t="n"/>
      <c r="AU979" s="300">
        <f>IF($B979="","",TEXT($A979,"yyyymmdd")&amp;"_P"&amp;$C979&amp;"_C"&amp;$F979&amp;"_"&amp;TRIM(RIGHT(SUBSTITUTE(TRIM(SUBSTITUTE($L979,CHAR(160)," "))," ",REPT(" ",60)),60))&amp;IF($P979="","","-"&amp;TRIM(RIGHT(SUBSTITUTE(TRIM(SUBSTITUTE($P979,CHAR(160)," "))," ",REPT(" ",60)),60)))&amp;IF($T979="","","-"&amp;TRIM(RIGHT(SUBSTITUTE(TRIM(SUBSTITUTE($T979,CHAR(160)," "))," ",REPT(" ",60)),60)))&amp;".jpg")</f>
        <v/>
      </c>
    </row>
    <row r="980" ht="42" customHeight="1">
      <c r="A980" s="292" t="n">
        <v>28764</v>
      </c>
      <c r="B980" s="294" t="inlineStr">
        <is>
          <t>Hardie-Ferodo 1000 1 October, 1978</t>
        </is>
      </c>
      <c r="C980" s="294" t="inlineStr">
        <is>
          <t>DNF</t>
        </is>
      </c>
      <c r="D980" s="294" t="inlineStr">
        <is>
          <t>C</t>
        </is>
      </c>
      <c r="E980" s="294" t="n"/>
      <c r="F980" s="294" t="n">
        <v>59</v>
      </c>
      <c r="G980" s="294" t="inlineStr">
        <is>
          <t>Kevin Dennis Motors (Sunshine) Pty Ltd</t>
        </is>
      </c>
      <c r="H980" s="294" t="n"/>
      <c r="I980" s="294" t="n"/>
      <c r="J980" s="294" t="inlineStr">
        <is>
          <t>Holden Gemini</t>
        </is>
      </c>
      <c r="K980" s="294" t="inlineStr">
        <is>
          <t>1584 L4</t>
        </is>
      </c>
      <c r="L980" s="294" t="inlineStr">
        <is>
          <t>Allan Gough</t>
        </is>
      </c>
      <c r="M980" s="294" t="inlineStr">
        <is>
          <t>AUS</t>
        </is>
      </c>
      <c r="N980" s="700">
        <f>_xlfn.LET(_xlpm.d,_xlfn.XLOOKUP(L980,'[1]Birth Dates'!$A:$A,'[1]Birth Dates'!$B:$B,"",0),IF(_xlpm.d=0,"",_xlpm.d))</f>
        <v/>
      </c>
      <c r="O980" s="294">
        <f>IF(OR(N980="",A980="",NOT(ISNUMBER(N980)),N980&gt;A980),"",DATEDIF(N980,A980,"Y")&amp;" years, "&amp;DATEDIF(N980,A980,"YM")&amp;" months, "&amp;DATEDIF(N980,A980,"MD")&amp;" days")</f>
        <v/>
      </c>
      <c r="P980" s="294" t="inlineStr">
        <is>
          <t>Kel Gough</t>
        </is>
      </c>
      <c r="Q980" s="294" t="inlineStr">
        <is>
          <t>AUS</t>
        </is>
      </c>
      <c r="R980" s="700">
        <f>_xlfn.LET(_xlpm.d,_xlfn.XLOOKUP(P980,'[1]Birth Dates'!$A:$A,'[1]Birth Dates'!$B:$B,"",0),IF(_xlpm.d=0,"",_xlpm.d))</f>
        <v/>
      </c>
      <c r="S980" s="294">
        <f>IF(OR(R980="",A980="",NOT(ISNUMBER(R980)),R980&gt;A980),"",DATEDIF(R980,A980,"Y")&amp;" years, "&amp;DATEDIF(R980,A980,"YM")&amp;" months, "&amp;DATEDIF(R980,A980,"MD")&amp;" days")</f>
        <v/>
      </c>
      <c r="T980" s="294" t="n"/>
      <c r="U980" s="294" t="n"/>
      <c r="V980" s="700">
        <f>_xlfn.LET(_xlpm.d,_xlfn.XLOOKUP(T980,'[1]Birth Dates'!$A:$A,'[1]Birth Dates'!$B:$B,"",0),IF(_xlpm.d=0,"",_xlpm.d))</f>
        <v/>
      </c>
      <c r="W980" s="294">
        <f>IF(OR(V980="",A980="",NOT(ISNUMBER(V980)),V980&gt;A980),"",DATEDIF(V980,A980,"Y")&amp;" years, "&amp;DATEDIF(V980,A980,"YM")&amp;" months, "&amp;DATEDIF(V980,A980,"MD")&amp;" days")</f>
        <v/>
      </c>
      <c r="X980" s="294" t="n"/>
      <c r="Y980" s="294" t="n"/>
      <c r="Z980" s="294" t="n"/>
      <c r="AA980" s="294" t="n"/>
      <c r="AB980" s="294" t="n">
        <v>59</v>
      </c>
      <c r="AC980" s="294" t="n"/>
      <c r="AD980" s="294" t="n"/>
      <c r="AE980" s="593" t="inlineStr">
        <is>
          <t>3:10.7000</t>
        </is>
      </c>
      <c r="AF980" s="418">
        <f>IF(OR(AE980="",AE980="",AE980=0),"",6.172/(AE980*24))</f>
        <v/>
      </c>
      <c r="AG980" s="298" t="n"/>
      <c r="AH980" s="587" t="inlineStr"/>
      <c r="AI980" s="418">
        <f>IF(OR(AH980="",AH980="",AH980=0),"",6.172/(AH980*24))</f>
        <v/>
      </c>
      <c r="AJ980" s="175">
        <f>IF(AND(ISNUMBER(AB980),ISNUMBER(AG980)),AB980-AG980,"")</f>
        <v/>
      </c>
      <c r="AK980" s="294" t="inlineStr">
        <is>
          <t>Insufficent Laps</t>
        </is>
      </c>
      <c r="AL980" s="294" t="n">
        <v>109</v>
      </c>
      <c r="AM980" s="490" t="n"/>
      <c r="AN980" s="671">
        <f>IF(OR(AL980="",AM980="",AM980=0),"",AL980*6.172/(AM980*24))</f>
        <v/>
      </c>
      <c r="AO980" s="477">
        <f>IF(AND(AL980=AL979,AM980&lt;&gt;"",AM979&lt;&gt;""),AM980-AM979,"")</f>
        <v/>
      </c>
      <c r="AP980" s="294" t="n"/>
      <c r="AQ980" s="587" t="inlineStr"/>
      <c r="AR980" s="418">
        <f>IF(OR(AQ980="",AQ980="",AQ980=0),"",6.172/(AQ980*24))</f>
        <v/>
      </c>
      <c r="AS980" s="436">
        <f>IF(OR(NOT(ISNUMBER(C980)),NOT(ISNUMBER(AB980))),"",IF(AG980&lt;&gt;"",AG980,AB980)-C980)</f>
        <v/>
      </c>
      <c r="AT980" s="299" t="n"/>
      <c r="AU980" s="300">
        <f>IF($B980="","",TEXT($A980,"yyyymmdd")&amp;"_P"&amp;$C980&amp;"_C"&amp;$F980&amp;"_"&amp;TRIM(RIGHT(SUBSTITUTE(TRIM(SUBSTITUTE($L980,CHAR(160)," "))," ",REPT(" ",60)),60))&amp;IF($P980="","","-"&amp;TRIM(RIGHT(SUBSTITUTE(TRIM(SUBSTITUTE($P980,CHAR(160)," "))," ",REPT(" ",60)),60)))&amp;IF($T980="","","-"&amp;TRIM(RIGHT(SUBSTITUTE(TRIM(SUBSTITUTE($T980,CHAR(160)," "))," ",REPT(" ",60)),60)))&amp;".jpg")</f>
        <v/>
      </c>
    </row>
    <row r="981" ht="42" customHeight="1">
      <c r="A981" s="292" t="n">
        <v>28764</v>
      </c>
      <c r="B981" s="294" t="inlineStr">
        <is>
          <t>Hardie-Ferodo 1000 1 October, 1978</t>
        </is>
      </c>
      <c r="C981" s="294" t="inlineStr">
        <is>
          <t>DNF</t>
        </is>
      </c>
      <c r="D981" s="294" t="inlineStr">
        <is>
          <t>A</t>
        </is>
      </c>
      <c r="E981" s="294" t="n"/>
      <c r="F981" s="294" t="n">
        <v>14</v>
      </c>
      <c r="G981" s="294" t="inlineStr">
        <is>
          <t>Thomson Ford</t>
        </is>
      </c>
      <c r="H981" s="294" t="n"/>
      <c r="I981" s="294" t="n"/>
      <c r="J981" s="294" t="inlineStr">
        <is>
          <t>Ford Falcon XC GS500 Hardtop</t>
        </is>
      </c>
      <c r="K981" s="294" t="inlineStr">
        <is>
          <t>5760 V8</t>
        </is>
      </c>
      <c r="L981" s="294" t="inlineStr">
        <is>
          <t>Ron Dickson</t>
        </is>
      </c>
      <c r="M981" s="294" t="inlineStr">
        <is>
          <t>AUS</t>
        </is>
      </c>
      <c r="N981" s="700">
        <f>_xlfn.LET(_xlpm.d,_xlfn.XLOOKUP(L981,'[1]Birth Dates'!$A:$A,'[1]Birth Dates'!$B:$B,"",0),IF(_xlpm.d=0,"",_xlpm.d))</f>
        <v/>
      </c>
      <c r="O981" s="294">
        <f>IF(OR(N981="",A981="",NOT(ISNUMBER(N981)),N981&gt;A981),"",DATEDIF(N981,A981,"Y")&amp;" years, "&amp;DATEDIF(N981,A981,"YM")&amp;" months, "&amp;DATEDIF(N981,A981,"MD")&amp;" days")</f>
        <v/>
      </c>
      <c r="P981" s="294" t="inlineStr">
        <is>
          <t>John McCormack</t>
        </is>
      </c>
      <c r="Q981" s="294" t="inlineStr">
        <is>
          <t>AUS</t>
        </is>
      </c>
      <c r="R981" s="700">
        <f>_xlfn.LET(_xlpm.d,_xlfn.XLOOKUP(P981,'[1]Birth Dates'!$A:$A,'[1]Birth Dates'!$B:$B,"",0),IF(_xlpm.d=0,"",_xlpm.d))</f>
        <v/>
      </c>
      <c r="S981" s="294">
        <f>IF(OR(R981="",A981="",NOT(ISNUMBER(R981)),R981&gt;A981),"",DATEDIF(R981,A981,"Y")&amp;" years, "&amp;DATEDIF(R981,A981,"YM")&amp;" months, "&amp;DATEDIF(R981,A981,"MD")&amp;" days")</f>
        <v/>
      </c>
      <c r="T981" s="294" t="n"/>
      <c r="U981" s="294" t="n"/>
      <c r="V981" s="700">
        <f>_xlfn.LET(_xlpm.d,_xlfn.XLOOKUP(T981,'[1]Birth Dates'!$A:$A,'[1]Birth Dates'!$B:$B,"",0),IF(_xlpm.d=0,"",_xlpm.d))</f>
        <v/>
      </c>
      <c r="W981" s="294">
        <f>IF(OR(V981="",A981="",NOT(ISNUMBER(V981)),V981&gt;A981),"",DATEDIF(V981,A981,"Y")&amp;" years, "&amp;DATEDIF(V981,A981,"YM")&amp;" months, "&amp;DATEDIF(V981,A981,"MD")&amp;" days")</f>
        <v/>
      </c>
      <c r="X981" s="294" t="n"/>
      <c r="Y981" s="294" t="n"/>
      <c r="Z981" s="294" t="n"/>
      <c r="AA981" s="294" t="n"/>
      <c r="AB981" s="294" t="n">
        <v>16</v>
      </c>
      <c r="AC981" s="294" t="n"/>
      <c r="AD981" s="294" t="n"/>
      <c r="AE981" s="593" t="inlineStr">
        <is>
          <t>2:29.0000</t>
        </is>
      </c>
      <c r="AF981" s="418">
        <f>IF(OR(AE981="",AE981="",AE981=0),"",6.172/(AE981*24))</f>
        <v/>
      </c>
      <c r="AG981" s="298" t="n"/>
      <c r="AH981" s="587" t="inlineStr"/>
      <c r="AI981" s="418">
        <f>IF(OR(AH981="",AH981="",AH981=0),"",6.172/(AH981*24))</f>
        <v/>
      </c>
      <c r="AJ981" s="175">
        <f>IF(AND(ISNUMBER(AB981),ISNUMBER(AG981)),AB981-AG981,"")</f>
        <v/>
      </c>
      <c r="AK981" s="294" t="inlineStr">
        <is>
          <t>Distributor</t>
        </is>
      </c>
      <c r="AL981" s="294" t="n">
        <v>100</v>
      </c>
      <c r="AM981" s="490" t="n"/>
      <c r="AN981" s="671">
        <f>IF(OR(AL981="",AM981="",AM981=0),"",AL981*6.172/(AM981*24))</f>
        <v/>
      </c>
      <c r="AO981" s="477">
        <f>IF(AND(AL981=AL980,AM981&lt;&gt;"",AM980&lt;&gt;""),AM981-AM980,"")</f>
        <v/>
      </c>
      <c r="AP981" s="294" t="n"/>
      <c r="AQ981" s="587" t="inlineStr"/>
      <c r="AR981" s="418">
        <f>IF(OR(AQ981="",AQ981="",AQ981=0),"",6.172/(AQ981*24))</f>
        <v/>
      </c>
      <c r="AS981" s="436">
        <f>IF(OR(NOT(ISNUMBER(C981)),NOT(ISNUMBER(AB981))),"",IF(AG981&lt;&gt;"",AG981,AB981)-C981)</f>
        <v/>
      </c>
      <c r="AT981" s="299" t="n"/>
      <c r="AU981" s="300">
        <f>IF($B981="","",TEXT($A981,"yyyymmdd")&amp;"_P"&amp;$C981&amp;"_C"&amp;$F981&amp;"_"&amp;TRIM(RIGHT(SUBSTITUTE(TRIM(SUBSTITUTE($L981,CHAR(160)," "))," ",REPT(" ",60)),60))&amp;IF($P981="","","-"&amp;TRIM(RIGHT(SUBSTITUTE(TRIM(SUBSTITUTE($P981,CHAR(160)," "))," ",REPT(" ",60)),60)))&amp;IF($T981="","","-"&amp;TRIM(RIGHT(SUBSTITUTE(TRIM(SUBSTITUTE($T981,CHAR(160)," "))," ",REPT(" ",60)),60)))&amp;".jpg")</f>
        <v/>
      </c>
    </row>
    <row r="982" ht="42" customHeight="1">
      <c r="A982" s="292" t="n">
        <v>28764</v>
      </c>
      <c r="B982" s="294" t="inlineStr">
        <is>
          <t>Hardie-Ferodo 1000 1 October, 1978</t>
        </is>
      </c>
      <c r="C982" s="294" t="inlineStr">
        <is>
          <t>DNF</t>
        </is>
      </c>
      <c r="D982" s="294" t="inlineStr">
        <is>
          <t>C</t>
        </is>
      </c>
      <c r="E982" s="294" t="n"/>
      <c r="F982" s="294" t="n">
        <v>56</v>
      </c>
      <c r="G982" s="294" t="inlineStr">
        <is>
          <t>Paul-Francois Berthier</t>
        </is>
      </c>
      <c r="H982" s="294" t="n"/>
      <c r="I982" s="294" t="n"/>
      <c r="J982" s="294" t="inlineStr">
        <is>
          <t>Triumph Dolomite Sprint</t>
        </is>
      </c>
      <c r="K982" s="294" t="inlineStr">
        <is>
          <t>1998 L4</t>
        </is>
      </c>
      <c r="L982" s="294" t="inlineStr">
        <is>
          <t>Paul Berthier</t>
        </is>
      </c>
      <c r="M982" s="294" t="inlineStr">
        <is>
          <t>AUS</t>
        </is>
      </c>
      <c r="N982" s="700">
        <f>_xlfn.LET(_xlpm.d,_xlfn.XLOOKUP(L982,'[1]Birth Dates'!$A:$A,'[1]Birth Dates'!$B:$B,"",0),IF(_xlpm.d=0,"",_xlpm.d))</f>
        <v/>
      </c>
      <c r="O982" s="294">
        <f>IF(OR(N982="",A982="",NOT(ISNUMBER(N982)),N982&gt;A982),"",DATEDIF(N982,A982,"Y")&amp;" years, "&amp;DATEDIF(N982,A982,"YM")&amp;" months, "&amp;DATEDIF(N982,A982,"MD")&amp;" days")</f>
        <v/>
      </c>
      <c r="P982" s="294" t="inlineStr">
        <is>
          <t>Bob Wootton</t>
        </is>
      </c>
      <c r="Q982" s="294" t="inlineStr">
        <is>
          <t>AUS</t>
        </is>
      </c>
      <c r="R982" s="700">
        <f>_xlfn.LET(_xlpm.d,_xlfn.XLOOKUP(P982,'[1]Birth Dates'!$A:$A,'[1]Birth Dates'!$B:$B,"",0),IF(_xlpm.d=0,"",_xlpm.d))</f>
        <v/>
      </c>
      <c r="S982" s="294">
        <f>IF(OR(R982="",A982="",NOT(ISNUMBER(R982)),R982&gt;A982),"",DATEDIF(R982,A982,"Y")&amp;" years, "&amp;DATEDIF(R982,A982,"YM")&amp;" months, "&amp;DATEDIF(R982,A982,"MD")&amp;" days")</f>
        <v/>
      </c>
      <c r="T982" s="294" t="n"/>
      <c r="U982" s="294" t="n"/>
      <c r="V982" s="700">
        <f>_xlfn.LET(_xlpm.d,_xlfn.XLOOKUP(T982,'[1]Birth Dates'!$A:$A,'[1]Birth Dates'!$B:$B,"",0),IF(_xlpm.d=0,"",_xlpm.d))</f>
        <v/>
      </c>
      <c r="W982" s="294">
        <f>IF(OR(V982="",A982="",NOT(ISNUMBER(V982)),V982&gt;A982),"",DATEDIF(V982,A982,"Y")&amp;" years, "&amp;DATEDIF(V982,A982,"YM")&amp;" months, "&amp;DATEDIF(V982,A982,"MD")&amp;" days")</f>
        <v/>
      </c>
      <c r="X982" s="294" t="n"/>
      <c r="Y982" s="294" t="n"/>
      <c r="Z982" s="294" t="n"/>
      <c r="AA982" s="294" t="n"/>
      <c r="AB982" s="294" t="n">
        <v>49</v>
      </c>
      <c r="AC982" s="294" t="n"/>
      <c r="AD982" s="294" t="n"/>
      <c r="AE982" s="593" t="inlineStr">
        <is>
          <t>3:00.1000</t>
        </is>
      </c>
      <c r="AF982" s="418">
        <f>IF(OR(AE982="",AE982="",AE982=0),"",6.172/(AE982*24))</f>
        <v/>
      </c>
      <c r="AG982" s="298" t="n"/>
      <c r="AH982" s="587" t="inlineStr"/>
      <c r="AI982" s="418">
        <f>IF(OR(AH982="",AH982="",AH982=0),"",6.172/(AH982*24))</f>
        <v/>
      </c>
      <c r="AJ982" s="175">
        <f>IF(AND(ISNUMBER(AB982),ISNUMBER(AG982)),AB982-AG982,"")</f>
        <v/>
      </c>
      <c r="AK982" s="294" t="inlineStr">
        <is>
          <t>Gearbox</t>
        </is>
      </c>
      <c r="AL982" s="294" t="n">
        <v>95</v>
      </c>
      <c r="AM982" s="490" t="n"/>
      <c r="AN982" s="671">
        <f>IF(OR(AL982="",AM982="",AM982=0),"",AL982*6.172/(AM982*24))</f>
        <v/>
      </c>
      <c r="AO982" s="477">
        <f>IF(AND(AL982=AL981,AM982&lt;&gt;"",AM981&lt;&gt;""),AM982-AM981,"")</f>
        <v/>
      </c>
      <c r="AP982" s="294" t="n"/>
      <c r="AQ982" s="587" t="inlineStr"/>
      <c r="AR982" s="418">
        <f>IF(OR(AQ982="",AQ982="",AQ982=0),"",6.172/(AQ982*24))</f>
        <v/>
      </c>
      <c r="AS982" s="436">
        <f>IF(OR(NOT(ISNUMBER(C982)),NOT(ISNUMBER(AB982))),"",IF(AG982&lt;&gt;"",AG982,AB982)-C982)</f>
        <v/>
      </c>
      <c r="AT982" s="299" t="n"/>
      <c r="AU982" s="300">
        <f>IF($B982="","",TEXT($A982,"yyyymmdd")&amp;"_P"&amp;$C982&amp;"_C"&amp;$F982&amp;"_"&amp;TRIM(RIGHT(SUBSTITUTE(TRIM(SUBSTITUTE($L982,CHAR(160)," "))," ",REPT(" ",60)),60))&amp;IF($P982="","","-"&amp;TRIM(RIGHT(SUBSTITUTE(TRIM(SUBSTITUTE($P982,CHAR(160)," "))," ",REPT(" ",60)),60)))&amp;IF($T982="","","-"&amp;TRIM(RIGHT(SUBSTITUTE(TRIM(SUBSTITUTE($T982,CHAR(160)," "))," ",REPT(" ",60)),60)))&amp;".jpg")</f>
        <v/>
      </c>
    </row>
    <row r="983" ht="42" customHeight="1">
      <c r="A983" s="292" t="n">
        <v>28764</v>
      </c>
      <c r="B983" s="294" t="inlineStr">
        <is>
          <t>Hardie-Ferodo 1000 1 October, 1978</t>
        </is>
      </c>
      <c r="C983" s="294" t="inlineStr">
        <is>
          <t>DNF</t>
        </is>
      </c>
      <c r="D983" s="294" t="inlineStr">
        <is>
          <t>C</t>
        </is>
      </c>
      <c r="E983" s="294" t="n"/>
      <c r="F983" s="294" t="n">
        <v>63</v>
      </c>
      <c r="G983" s="294" t="inlineStr">
        <is>
          <t>Bob Holden - Shell Sport</t>
        </is>
      </c>
      <c r="H983" s="294" t="n"/>
      <c r="I983" s="294" t="n"/>
      <c r="J983" s="294" t="inlineStr">
        <is>
          <t>Ford Escort RS2000 Mk.II</t>
        </is>
      </c>
      <c r="K983" s="294" t="inlineStr">
        <is>
          <t>1993 L4</t>
        </is>
      </c>
      <c r="L983" s="294" t="inlineStr">
        <is>
          <t>Bob Holden</t>
        </is>
      </c>
      <c r="M983" s="294" t="inlineStr">
        <is>
          <t>AUS</t>
        </is>
      </c>
      <c r="N983" s="700">
        <f>_xlfn.LET(_xlpm.d,_xlfn.XLOOKUP(L983,'[1]Birth Dates'!$A:$A,'[1]Birth Dates'!$B:$B,"",0),IF(_xlpm.d=0,"",_xlpm.d))</f>
        <v/>
      </c>
      <c r="O983" s="294">
        <f>IF(OR(N983="",A983="",NOT(ISNUMBER(N983)),N983&gt;A983),"",DATEDIF(N983,A983,"Y")&amp;" years, "&amp;DATEDIF(N983,A983,"YM")&amp;" months, "&amp;DATEDIF(N983,A983,"MD")&amp;" days")</f>
        <v/>
      </c>
      <c r="P983" s="294" t="inlineStr">
        <is>
          <t>Lyndon Arnel</t>
        </is>
      </c>
      <c r="Q983" s="294" t="inlineStr">
        <is>
          <t>AUS</t>
        </is>
      </c>
      <c r="R983" s="700">
        <f>_xlfn.LET(_xlpm.d,_xlfn.XLOOKUP(P983,'[1]Birth Dates'!$A:$A,'[1]Birth Dates'!$B:$B,"",0),IF(_xlpm.d=0,"",_xlpm.d))</f>
        <v/>
      </c>
      <c r="S983" s="294">
        <f>IF(OR(R983="",A983="",NOT(ISNUMBER(R983)),R983&gt;A983),"",DATEDIF(R983,A983,"Y")&amp;" years, "&amp;DATEDIF(R983,A983,"YM")&amp;" months, "&amp;DATEDIF(R983,A983,"MD")&amp;" days")</f>
        <v/>
      </c>
      <c r="T983" s="294" t="n"/>
      <c r="U983" s="294" t="n"/>
      <c r="V983" s="700">
        <f>_xlfn.LET(_xlpm.d,_xlfn.XLOOKUP(T983,'[1]Birth Dates'!$A:$A,'[1]Birth Dates'!$B:$B,"",0),IF(_xlpm.d=0,"",_xlpm.d))</f>
        <v/>
      </c>
      <c r="W983" s="294">
        <f>IF(OR(V983="",A983="",NOT(ISNUMBER(V983)),V983&gt;A983),"",DATEDIF(V983,A983,"Y")&amp;" years, "&amp;DATEDIF(V983,A983,"YM")&amp;" months, "&amp;DATEDIF(V983,A983,"MD")&amp;" days")</f>
        <v/>
      </c>
      <c r="X983" s="294" t="n"/>
      <c r="Y983" s="294" t="n"/>
      <c r="Z983" s="294" t="n"/>
      <c r="AA983" s="294" t="n"/>
      <c r="AB983" s="294" t="n">
        <v>48</v>
      </c>
      <c r="AC983" s="294" t="n"/>
      <c r="AD983" s="294" t="n"/>
      <c r="AE983" s="593" t="inlineStr">
        <is>
          <t>2:59.7000</t>
        </is>
      </c>
      <c r="AF983" s="418">
        <f>IF(OR(AE983="",AE983="",AE983=0),"",6.172/(AE983*24))</f>
        <v/>
      </c>
      <c r="AG983" s="298" t="n"/>
      <c r="AH983" s="587" t="inlineStr"/>
      <c r="AI983" s="418">
        <f>IF(OR(AH983="",AH983="",AH983=0),"",6.172/(AH983*24))</f>
        <v/>
      </c>
      <c r="AJ983" s="175">
        <f>IF(AND(ISNUMBER(AB983),ISNUMBER(AG983)),AB983-AG983,"")</f>
        <v/>
      </c>
      <c r="AK983" s="294" t="inlineStr">
        <is>
          <t>Transmission</t>
        </is>
      </c>
      <c r="AL983" s="294" t="n">
        <v>93</v>
      </c>
      <c r="AM983" s="490" t="n"/>
      <c r="AN983" s="671">
        <f>IF(OR(AL983="",AM983="",AM983=0),"",AL983*6.172/(AM983*24))</f>
        <v/>
      </c>
      <c r="AO983" s="477">
        <f>IF(AND(AL983=AL982,AM983&lt;&gt;"",AM982&lt;&gt;""),AM983-AM982,"")</f>
        <v/>
      </c>
      <c r="AP983" s="294" t="n"/>
      <c r="AQ983" s="587" t="inlineStr"/>
      <c r="AR983" s="418">
        <f>IF(OR(AQ983="",AQ983="",AQ983=0),"",6.172/(AQ983*24))</f>
        <v/>
      </c>
      <c r="AS983" s="436">
        <f>IF(OR(NOT(ISNUMBER(C983)),NOT(ISNUMBER(AB983))),"",IF(AG983&lt;&gt;"",AG983,AB983)-C983)</f>
        <v/>
      </c>
      <c r="AT983" s="299" t="n"/>
      <c r="AU983" s="300">
        <f>IF($B983="","",TEXT($A983,"yyyymmdd")&amp;"_P"&amp;$C983&amp;"_C"&amp;$F983&amp;"_"&amp;TRIM(RIGHT(SUBSTITUTE(TRIM(SUBSTITUTE($L983,CHAR(160)," "))," ",REPT(" ",60)),60))&amp;IF($P983="","","-"&amp;TRIM(RIGHT(SUBSTITUTE(TRIM(SUBSTITUTE($P983,CHAR(160)," "))," ",REPT(" ",60)),60)))&amp;IF($T983="","","-"&amp;TRIM(RIGHT(SUBSTITUTE(TRIM(SUBSTITUTE($T983,CHAR(160)," "))," ",REPT(" ",60)),60)))&amp;".jpg")</f>
        <v/>
      </c>
    </row>
    <row r="984" ht="56" customHeight="1">
      <c r="A984" s="292" t="n">
        <v>28764</v>
      </c>
      <c r="B984" s="294" t="inlineStr">
        <is>
          <t>Hardie-Ferodo 1000 1 October, 1978</t>
        </is>
      </c>
      <c r="C984" s="294" t="inlineStr">
        <is>
          <t>DNF</t>
        </is>
      </c>
      <c r="D984" s="294" t="inlineStr">
        <is>
          <t>A</t>
        </is>
      </c>
      <c r="E984" s="294" t="n"/>
      <c r="F984" s="294" t="n">
        <v>34</v>
      </c>
      <c r="G984" s="294" t="inlineStr">
        <is>
          <t>Tim Slako</t>
        </is>
      </c>
      <c r="H984" s="294" t="n"/>
      <c r="I984" s="294" t="n"/>
      <c r="J984" s="294" t="inlineStr">
        <is>
          <t>Holden LX Torana SS A9X Hatchback</t>
        </is>
      </c>
      <c r="K984" s="294" t="inlineStr">
        <is>
          <t>5044 V8</t>
        </is>
      </c>
      <c r="L984" s="294" t="inlineStr">
        <is>
          <t>Tim Slako</t>
        </is>
      </c>
      <c r="M984" s="294" t="inlineStr">
        <is>
          <t>AUS</t>
        </is>
      </c>
      <c r="N984" s="700">
        <f>_xlfn.LET(_xlpm.d,_xlfn.XLOOKUP(L984,'[1]Birth Dates'!$A:$A,'[1]Birth Dates'!$B:$B,"",0),IF(_xlpm.d=0,"",_xlpm.d))</f>
        <v/>
      </c>
      <c r="O984" s="294">
        <f>IF(OR(N984="",A984="",NOT(ISNUMBER(N984)),N984&gt;A984),"",DATEDIF(N984,A984,"Y")&amp;" years, "&amp;DATEDIF(N984,A984,"YM")&amp;" months, "&amp;DATEDIF(N984,A984,"MD")&amp;" days")</f>
        <v/>
      </c>
      <c r="P984" s="294" t="inlineStr">
        <is>
          <t>Colin Hall</t>
        </is>
      </c>
      <c r="Q984" s="294" t="inlineStr">
        <is>
          <t>AUS</t>
        </is>
      </c>
      <c r="R984" s="700">
        <f>_xlfn.LET(_xlpm.d,_xlfn.XLOOKUP(P984,'[1]Birth Dates'!$A:$A,'[1]Birth Dates'!$B:$B,"",0),IF(_xlpm.d=0,"",_xlpm.d))</f>
        <v/>
      </c>
      <c r="S984" s="294">
        <f>IF(OR(R984="",A984="",NOT(ISNUMBER(R984)),R984&gt;A984),"",DATEDIF(R984,A984,"Y")&amp;" years, "&amp;DATEDIF(R984,A984,"YM")&amp;" months, "&amp;DATEDIF(R984,A984,"MD")&amp;" days")</f>
        <v/>
      </c>
      <c r="T984" s="294" t="n"/>
      <c r="U984" s="294" t="n"/>
      <c r="V984" s="700">
        <f>_xlfn.LET(_xlpm.d,_xlfn.XLOOKUP(T984,'[1]Birth Dates'!$A:$A,'[1]Birth Dates'!$B:$B,"",0),IF(_xlpm.d=0,"",_xlpm.d))</f>
        <v/>
      </c>
      <c r="W984" s="294">
        <f>IF(OR(V984="",A984="",NOT(ISNUMBER(V984)),V984&gt;A984),"",DATEDIF(V984,A984,"Y")&amp;" years, "&amp;DATEDIF(V984,A984,"YM")&amp;" months, "&amp;DATEDIF(V984,A984,"MD")&amp;" days")</f>
        <v/>
      </c>
      <c r="X984" s="294" t="n"/>
      <c r="Y984" s="294" t="n"/>
      <c r="Z984" s="294" t="n"/>
      <c r="AA984" s="294" t="n"/>
      <c r="AB984" s="294" t="n">
        <v>26</v>
      </c>
      <c r="AC984" s="294" t="n"/>
      <c r="AD984" s="294" t="n"/>
      <c r="AE984" s="593" t="inlineStr">
        <is>
          <t>2:38.2000</t>
        </is>
      </c>
      <c r="AF984" s="418">
        <f>IF(OR(AE984="",AE984="",AE984=0),"",6.172/(AE984*24))</f>
        <v/>
      </c>
      <c r="AG984" s="298" t="n"/>
      <c r="AH984" s="587" t="inlineStr"/>
      <c r="AI984" s="418">
        <f>IF(OR(AH984="",AH984="",AH984=0),"",6.172/(AH984*24))</f>
        <v/>
      </c>
      <c r="AJ984" s="175">
        <f>IF(AND(ISNUMBER(AB984),ISNUMBER(AG984)),AB984-AG984,"")</f>
        <v/>
      </c>
      <c r="AK984" s="294" t="n"/>
      <c r="AL984" s="294" t="n">
        <v>92</v>
      </c>
      <c r="AM984" s="490" t="n"/>
      <c r="AN984" s="671">
        <f>IF(OR(AL984="",AM984="",AM984=0),"",AL984*6.172/(AM984*24))</f>
        <v/>
      </c>
      <c r="AO984" s="477">
        <f>IF(AND(AL984=AL983,AM984&lt;&gt;"",AM983&lt;&gt;""),AM984-AM983,"")</f>
        <v/>
      </c>
      <c r="AP984" s="294" t="n"/>
      <c r="AQ984" s="587" t="inlineStr"/>
      <c r="AR984" s="418">
        <f>IF(OR(AQ984="",AQ984="",AQ984=0),"",6.172/(AQ984*24))</f>
        <v/>
      </c>
      <c r="AS984" s="436">
        <f>IF(OR(NOT(ISNUMBER(C984)),NOT(ISNUMBER(AB984))),"",IF(AG984&lt;&gt;"",AG984,AB984)-C984)</f>
        <v/>
      </c>
      <c r="AT984" s="299" t="n"/>
      <c r="AU984" s="300">
        <f>IF($B984="","",TEXT($A984,"yyyymmdd")&amp;"_P"&amp;$C984&amp;"_C"&amp;$F984&amp;"_"&amp;TRIM(RIGHT(SUBSTITUTE(TRIM(SUBSTITUTE($L984,CHAR(160)," "))," ",REPT(" ",60)),60))&amp;IF($P984="","","-"&amp;TRIM(RIGHT(SUBSTITUTE(TRIM(SUBSTITUTE($P984,CHAR(160)," "))," ",REPT(" ",60)),60)))&amp;IF($T984="","","-"&amp;TRIM(RIGHT(SUBSTITUTE(TRIM(SUBSTITUTE($T984,CHAR(160)," "))," ",REPT(" ",60)),60)))&amp;".jpg")</f>
        <v/>
      </c>
    </row>
    <row r="985" ht="42" customHeight="1">
      <c r="A985" s="292" t="n">
        <v>28764</v>
      </c>
      <c r="B985" s="294" t="inlineStr">
        <is>
          <t>Hardie-Ferodo 1000 1 October, 1978</t>
        </is>
      </c>
      <c r="C985" s="294" t="inlineStr">
        <is>
          <t>DNF</t>
        </is>
      </c>
      <c r="D985" s="294" t="inlineStr">
        <is>
          <t>B</t>
        </is>
      </c>
      <c r="E985" s="294" t="n"/>
      <c r="F985" s="294" t="n">
        <v>50</v>
      </c>
      <c r="G985" s="294" t="inlineStr">
        <is>
          <t>ATP (Australia) Pty Ltd</t>
        </is>
      </c>
      <c r="H985" s="294" t="n"/>
      <c r="I985" s="294" t="n"/>
      <c r="J985" s="294" t="inlineStr">
        <is>
          <t>Ford Capri Mk.I</t>
        </is>
      </c>
      <c r="K985" s="294" t="inlineStr">
        <is>
          <t>2993 V6</t>
        </is>
      </c>
      <c r="L985" s="294" t="inlineStr">
        <is>
          <t>Alan Cant</t>
        </is>
      </c>
      <c r="M985" s="294" t="inlineStr">
        <is>
          <t>AUS</t>
        </is>
      </c>
      <c r="N985" s="700">
        <f>_xlfn.LET(_xlpm.d,_xlfn.XLOOKUP(L985,'[1]Birth Dates'!$A:$A,'[1]Birth Dates'!$B:$B,"",0),IF(_xlpm.d=0,"",_xlpm.d))</f>
        <v/>
      </c>
      <c r="O985" s="294">
        <f>IF(OR(N985="",A985="",NOT(ISNUMBER(N985)),N985&gt;A985),"",DATEDIF(N985,A985,"Y")&amp;" years, "&amp;DATEDIF(N985,A985,"YM")&amp;" months, "&amp;DATEDIF(N985,A985,"MD")&amp;" days")</f>
        <v/>
      </c>
      <c r="P985" s="294" t="inlineStr">
        <is>
          <t>Bruce Stewart</t>
        </is>
      </c>
      <c r="Q985" s="294" t="inlineStr">
        <is>
          <t>AUS</t>
        </is>
      </c>
      <c r="R985" s="700">
        <f>_xlfn.LET(_xlpm.d,_xlfn.XLOOKUP(P985,'[1]Birth Dates'!$A:$A,'[1]Birth Dates'!$B:$B,"",0),IF(_xlpm.d=0,"",_xlpm.d))</f>
        <v/>
      </c>
      <c r="S985" s="294">
        <f>IF(OR(R985="",A985="",NOT(ISNUMBER(R985)),R985&gt;A985),"",DATEDIF(R985,A985,"Y")&amp;" years, "&amp;DATEDIF(R985,A985,"YM")&amp;" months, "&amp;DATEDIF(R985,A985,"MD")&amp;" days")</f>
        <v/>
      </c>
      <c r="T985" s="294" t="n"/>
      <c r="U985" s="294" t="n"/>
      <c r="V985" s="700">
        <f>_xlfn.LET(_xlpm.d,_xlfn.XLOOKUP(T985,'[1]Birth Dates'!$A:$A,'[1]Birth Dates'!$B:$B,"",0),IF(_xlpm.d=0,"",_xlpm.d))</f>
        <v/>
      </c>
      <c r="W985" s="294">
        <f>IF(OR(V985="",A985="",NOT(ISNUMBER(V985)),V985&gt;A985),"",DATEDIF(V985,A985,"Y")&amp;" years, "&amp;DATEDIF(V985,A985,"YM")&amp;" months, "&amp;DATEDIF(V985,A985,"MD")&amp;" days")</f>
        <v/>
      </c>
      <c r="X985" s="294" t="n"/>
      <c r="Y985" s="294" t="n"/>
      <c r="Z985" s="294" t="n"/>
      <c r="AA985" s="294" t="n"/>
      <c r="AB985" s="294" t="n">
        <v>61</v>
      </c>
      <c r="AC985" s="294" t="n"/>
      <c r="AD985" s="294" t="n"/>
      <c r="AE985" s="587" t="n"/>
      <c r="AF985" s="418">
        <f>IF(OR(AE985="",AE985="",AE985=0),"",6.172/(AE985*24))</f>
        <v/>
      </c>
      <c r="AG985" s="298" t="n"/>
      <c r="AH985" s="587" t="inlineStr"/>
      <c r="AI985" s="418">
        <f>IF(OR(AH985="",AH985="",AH985=0),"",6.172/(AH985*24))</f>
        <v/>
      </c>
      <c r="AJ985" s="175">
        <f>IF(AND(ISNUMBER(AB985),ISNUMBER(AG985)),AB985-AG985,"")</f>
        <v/>
      </c>
      <c r="AK985" s="294" t="inlineStr">
        <is>
          <t>Insufficent Laps</t>
        </is>
      </c>
      <c r="AL985" s="294" t="n">
        <v>91</v>
      </c>
      <c r="AM985" s="490" t="n"/>
      <c r="AN985" s="671">
        <f>IF(OR(AL985="",AM985="",AM985=0),"",AL985*6.172/(AM985*24))</f>
        <v/>
      </c>
      <c r="AO985" s="477">
        <f>IF(AND(AL985=AL984,AM985&lt;&gt;"",AM984&lt;&gt;""),AM985-AM984,"")</f>
        <v/>
      </c>
      <c r="AP985" s="294" t="n"/>
      <c r="AQ985" s="587" t="inlineStr"/>
      <c r="AR985" s="418">
        <f>IF(OR(AQ985="",AQ985="",AQ985=0),"",6.172/(AQ985*24))</f>
        <v/>
      </c>
      <c r="AS985" s="436">
        <f>IF(OR(NOT(ISNUMBER(C985)),NOT(ISNUMBER(AB985))),"",IF(AG985&lt;&gt;"",AG985,AB985)-C985)</f>
        <v/>
      </c>
      <c r="AT985" s="299" t="n"/>
      <c r="AU985" s="300">
        <f>IF($B985="","",TEXT($A985,"yyyymmdd")&amp;"_P"&amp;$C985&amp;"_C"&amp;$F985&amp;"_"&amp;TRIM(RIGHT(SUBSTITUTE(TRIM(SUBSTITUTE($L985,CHAR(160)," "))," ",REPT(" ",60)),60))&amp;IF($P985="","","-"&amp;TRIM(RIGHT(SUBSTITUTE(TRIM(SUBSTITUTE($P985,CHAR(160)," "))," ",REPT(" ",60)),60)))&amp;IF($T985="","","-"&amp;TRIM(RIGHT(SUBSTITUTE(TRIM(SUBSTITUTE($T985,CHAR(160)," "))," ",REPT(" ",60)),60)))&amp;".jpg")</f>
        <v/>
      </c>
    </row>
    <row r="986" ht="42" customHeight="1">
      <c r="A986" s="292" t="n">
        <v>28764</v>
      </c>
      <c r="B986" s="294" t="inlineStr">
        <is>
          <t>Hardie-Ferodo 1000 1 October, 1978</t>
        </is>
      </c>
      <c r="C986" s="294" t="inlineStr">
        <is>
          <t>DNF</t>
        </is>
      </c>
      <c r="D986" s="294" t="inlineStr">
        <is>
          <t>A</t>
        </is>
      </c>
      <c r="E986" s="294" t="n"/>
      <c r="F986" s="294" t="n">
        <v>4</v>
      </c>
      <c r="G986" s="294" t="inlineStr">
        <is>
          <t>John Goss Pty Ltd</t>
        </is>
      </c>
      <c r="H986" s="294" t="n"/>
      <c r="I986" s="294" t="n"/>
      <c r="J986" s="294" t="inlineStr">
        <is>
          <t>Ford Falcon XC GS500 Hardtop</t>
        </is>
      </c>
      <c r="K986" s="294" t="inlineStr">
        <is>
          <t>5760 V8</t>
        </is>
      </c>
      <c r="L986" s="294" t="inlineStr">
        <is>
          <t>Rusty French</t>
        </is>
      </c>
      <c r="M986" s="294" t="inlineStr">
        <is>
          <t>AUS</t>
        </is>
      </c>
      <c r="N986" s="700">
        <f>_xlfn.LET(_xlpm.d,_xlfn.XLOOKUP(L986,'[1]Birth Dates'!$A:$A,'[1]Birth Dates'!$B:$B,"",0),IF(_xlpm.d=0,"",_xlpm.d))</f>
        <v/>
      </c>
      <c r="O986" s="294">
        <f>IF(OR(N986="",A986="",NOT(ISNUMBER(N986)),N986&gt;A986),"",DATEDIF(N986,A986,"Y")&amp;" years, "&amp;DATEDIF(N986,A986,"YM")&amp;" months, "&amp;DATEDIF(N986,A986,"MD")&amp;" days")</f>
        <v/>
      </c>
      <c r="P986" s="294" t="inlineStr">
        <is>
          <t>Graham Moore</t>
        </is>
      </c>
      <c r="Q986" s="294" t="inlineStr">
        <is>
          <t>AUS</t>
        </is>
      </c>
      <c r="R986" s="700">
        <f>_xlfn.LET(_xlpm.d,_xlfn.XLOOKUP(P986,'[1]Birth Dates'!$A:$A,'[1]Birth Dates'!$B:$B,"",0),IF(_xlpm.d=0,"",_xlpm.d))</f>
        <v/>
      </c>
      <c r="S986" s="294">
        <f>IF(OR(R986="",A986="",NOT(ISNUMBER(R986)),R986&gt;A986),"",DATEDIF(R986,A986,"Y")&amp;" years, "&amp;DATEDIF(R986,A986,"YM")&amp;" months, "&amp;DATEDIF(R986,A986,"MD")&amp;" days")</f>
        <v/>
      </c>
      <c r="T986" s="294" t="n"/>
      <c r="U986" s="294" t="n"/>
      <c r="V986" s="700">
        <f>_xlfn.LET(_xlpm.d,_xlfn.XLOOKUP(T986,'[1]Birth Dates'!$A:$A,'[1]Birth Dates'!$B:$B,"",0),IF(_xlpm.d=0,"",_xlpm.d))</f>
        <v/>
      </c>
      <c r="W986" s="294">
        <f>IF(OR(V986="",A986="",NOT(ISNUMBER(V986)),V986&gt;A986),"",DATEDIF(V986,A986,"Y")&amp;" years, "&amp;DATEDIF(V986,A986,"YM")&amp;" months, "&amp;DATEDIF(V986,A986,"MD")&amp;" days")</f>
        <v/>
      </c>
      <c r="X986" s="294" t="n"/>
      <c r="Y986" s="294" t="n"/>
      <c r="Z986" s="294" t="n"/>
      <c r="AA986" s="294" t="n"/>
      <c r="AB986" s="294" t="n">
        <v>25</v>
      </c>
      <c r="AC986" s="294" t="n"/>
      <c r="AD986" s="294" t="n"/>
      <c r="AE986" s="593" t="inlineStr">
        <is>
          <t>2:37.3000</t>
        </is>
      </c>
      <c r="AF986" s="418">
        <f>IF(OR(AE986="",AE986="",AE986=0),"",6.172/(AE986*24))</f>
        <v/>
      </c>
      <c r="AG986" s="298" t="n"/>
      <c r="AH986" s="587" t="inlineStr"/>
      <c r="AI986" s="418">
        <f>IF(OR(AH986="",AH986="",AH986=0),"",6.172/(AH986*24))</f>
        <v/>
      </c>
      <c r="AJ986" s="175">
        <f>IF(AND(ISNUMBER(AB986),ISNUMBER(AG986)),AB986-AG986,"")</f>
        <v/>
      </c>
      <c r="AK986" s="294" t="inlineStr">
        <is>
          <t>Insufficent Laps</t>
        </is>
      </c>
      <c r="AL986" s="294" t="n">
        <v>90</v>
      </c>
      <c r="AM986" s="490" t="n"/>
      <c r="AN986" s="671">
        <f>IF(OR(AL986="",AM986="",AM986=0),"",AL986*6.172/(AM986*24))</f>
        <v/>
      </c>
      <c r="AO986" s="477">
        <f>IF(AND(AL986=AL985,AM986&lt;&gt;"",AM985&lt;&gt;""),AM986-AM985,"")</f>
        <v/>
      </c>
      <c r="AP986" s="294" t="n"/>
      <c r="AQ986" s="587" t="inlineStr"/>
      <c r="AR986" s="418">
        <f>IF(OR(AQ986="",AQ986="",AQ986=0),"",6.172/(AQ986*24))</f>
        <v/>
      </c>
      <c r="AS986" s="436">
        <f>IF(OR(NOT(ISNUMBER(C986)),NOT(ISNUMBER(AB986))),"",IF(AG986&lt;&gt;"",AG986,AB986)-C986)</f>
        <v/>
      </c>
      <c r="AT986" s="299" t="n"/>
      <c r="AU986" s="300">
        <f>IF($B986="","",TEXT($A986,"yyyymmdd")&amp;"_P"&amp;$C986&amp;"_C"&amp;$F986&amp;"_"&amp;TRIM(RIGHT(SUBSTITUTE(TRIM(SUBSTITUTE($L986,CHAR(160)," "))," ",REPT(" ",60)),60))&amp;IF($P986="","","-"&amp;TRIM(RIGHT(SUBSTITUTE(TRIM(SUBSTITUTE($P986,CHAR(160)," "))," ",REPT(" ",60)),60)))&amp;IF($T986="","","-"&amp;TRIM(RIGHT(SUBSTITUTE(TRIM(SUBSTITUTE($T986,CHAR(160)," "))," ",REPT(" ",60)),60)))&amp;".jpg")</f>
        <v/>
      </c>
    </row>
    <row r="987" ht="42" customHeight="1">
      <c r="A987" s="292" t="n">
        <v>28764</v>
      </c>
      <c r="B987" s="294" t="inlineStr">
        <is>
          <t>Hardie-Ferodo 1000 1 October, 1978</t>
        </is>
      </c>
      <c r="C987" s="294" t="inlineStr">
        <is>
          <t>DNF</t>
        </is>
      </c>
      <c r="D987" s="294" t="inlineStr">
        <is>
          <t>C</t>
        </is>
      </c>
      <c r="E987" s="294" t="n"/>
      <c r="F987" s="294" t="n">
        <v>64</v>
      </c>
      <c r="G987" s="294" t="inlineStr">
        <is>
          <t>Bob Holden - Shell Sport</t>
        </is>
      </c>
      <c r="H987" s="294" t="n"/>
      <c r="I987" s="294" t="n"/>
      <c r="J987" s="294" t="inlineStr">
        <is>
          <t>Ford Escort RS2000 Mk.II</t>
        </is>
      </c>
      <c r="K987" s="294" t="inlineStr">
        <is>
          <t>1993 L4</t>
        </is>
      </c>
      <c r="L987" s="294" t="inlineStr">
        <is>
          <t>Greville Arnel</t>
        </is>
      </c>
      <c r="M987" s="294" t="inlineStr">
        <is>
          <t>AUS</t>
        </is>
      </c>
      <c r="N987" s="700">
        <f>_xlfn.LET(_xlpm.d,_xlfn.XLOOKUP(L987,'[1]Birth Dates'!$A:$A,'[1]Birth Dates'!$B:$B,"",0),IF(_xlpm.d=0,"",_xlpm.d))</f>
        <v/>
      </c>
      <c r="O987" s="294">
        <f>IF(OR(N987="",A987="",NOT(ISNUMBER(N987)),N987&gt;A987),"",DATEDIF(N987,A987,"Y")&amp;" years, "&amp;DATEDIF(N987,A987,"YM")&amp;" months, "&amp;DATEDIF(N987,A987,"MD")&amp;" days")</f>
        <v/>
      </c>
      <c r="P987" s="294" t="inlineStr">
        <is>
          <t>Greg Toepfer</t>
        </is>
      </c>
      <c r="Q987" s="294" t="inlineStr">
        <is>
          <t>AUS</t>
        </is>
      </c>
      <c r="R987" s="700">
        <f>_xlfn.LET(_xlpm.d,_xlfn.XLOOKUP(P987,'[1]Birth Dates'!$A:$A,'[1]Birth Dates'!$B:$B,"",0),IF(_xlpm.d=0,"",_xlpm.d))</f>
        <v/>
      </c>
      <c r="S987" s="294">
        <f>IF(OR(R987="",A987="",NOT(ISNUMBER(R987)),R987&gt;A987),"",DATEDIF(R987,A987,"Y")&amp;" years, "&amp;DATEDIF(R987,A987,"YM")&amp;" months, "&amp;DATEDIF(R987,A987,"MD")&amp;" days")</f>
        <v/>
      </c>
      <c r="T987" s="294" t="n"/>
      <c r="U987" s="294" t="n"/>
      <c r="V987" s="700">
        <f>_xlfn.LET(_xlpm.d,_xlfn.XLOOKUP(T987,'[1]Birth Dates'!$A:$A,'[1]Birth Dates'!$B:$B,"",0),IF(_xlpm.d=0,"",_xlpm.d))</f>
        <v/>
      </c>
      <c r="W987" s="294">
        <f>IF(OR(V987="",A987="",NOT(ISNUMBER(V987)),V987&gt;A987),"",DATEDIF(V987,A987,"Y")&amp;" years, "&amp;DATEDIF(V987,A987,"YM")&amp;" months, "&amp;DATEDIF(V987,A987,"MD")&amp;" days")</f>
        <v/>
      </c>
      <c r="X987" s="294" t="n"/>
      <c r="Y987" s="294" t="n"/>
      <c r="Z987" s="294" t="n"/>
      <c r="AA987" s="294" t="n"/>
      <c r="AB987" s="294" t="n">
        <v>51</v>
      </c>
      <c r="AC987" s="294" t="n"/>
      <c r="AD987" s="294" t="n"/>
      <c r="AE987" s="593" t="inlineStr">
        <is>
          <t>3:00.4000</t>
        </is>
      </c>
      <c r="AF987" s="418">
        <f>IF(OR(AE987="",AE987="",AE987=0),"",6.172/(AE987*24))</f>
        <v/>
      </c>
      <c r="AG987" s="298" t="n"/>
      <c r="AH987" s="587" t="inlineStr"/>
      <c r="AI987" s="418">
        <f>IF(OR(AH987="",AH987="",AH987=0),"",6.172/(AH987*24))</f>
        <v/>
      </c>
      <c r="AJ987" s="175">
        <f>IF(AND(ISNUMBER(AB987),ISNUMBER(AG987)),AB987-AG987,"")</f>
        <v/>
      </c>
      <c r="AK987" s="294" t="inlineStr">
        <is>
          <t>Insufficent Laps</t>
        </is>
      </c>
      <c r="AL987" s="294" t="n">
        <v>89</v>
      </c>
      <c r="AM987" s="490" t="n"/>
      <c r="AN987" s="671">
        <f>IF(OR(AL987="",AM987="",AM987=0),"",AL987*6.172/(AM987*24))</f>
        <v/>
      </c>
      <c r="AO987" s="477">
        <f>IF(AND(AL987=AL986,AM987&lt;&gt;"",AM986&lt;&gt;""),AM987-AM986,"")</f>
        <v/>
      </c>
      <c r="AP987" s="294" t="n"/>
      <c r="AQ987" s="587" t="inlineStr"/>
      <c r="AR987" s="418">
        <f>IF(OR(AQ987="",AQ987="",AQ987=0),"",6.172/(AQ987*24))</f>
        <v/>
      </c>
      <c r="AS987" s="436">
        <f>IF(OR(NOT(ISNUMBER(C987)),NOT(ISNUMBER(AB987))),"",IF(AG987&lt;&gt;"",AG987,AB987)-C987)</f>
        <v/>
      </c>
      <c r="AT987" s="299" t="n"/>
      <c r="AU987" s="300">
        <f>IF($B987="","",TEXT($A987,"yyyymmdd")&amp;"_P"&amp;$C987&amp;"_C"&amp;$F987&amp;"_"&amp;TRIM(RIGHT(SUBSTITUTE(TRIM(SUBSTITUTE($L987,CHAR(160)," "))," ",REPT(" ",60)),60))&amp;IF($P987="","","-"&amp;TRIM(RIGHT(SUBSTITUTE(TRIM(SUBSTITUTE($P987,CHAR(160)," "))," ",REPT(" ",60)),60)))&amp;IF($T987="","","-"&amp;TRIM(RIGHT(SUBSTITUTE(TRIM(SUBSTITUTE($T987,CHAR(160)," "))," ",REPT(" ",60)),60)))&amp;".jpg")</f>
        <v/>
      </c>
    </row>
    <row r="988" ht="42" customHeight="1">
      <c r="A988" s="292" t="n">
        <v>28764</v>
      </c>
      <c r="B988" s="294" t="inlineStr">
        <is>
          <t>Hardie-Ferodo 1000 1 October, 1978</t>
        </is>
      </c>
      <c r="C988" s="294" t="inlineStr">
        <is>
          <t>DNF</t>
        </is>
      </c>
      <c r="D988" s="294" t="inlineStr">
        <is>
          <t>B</t>
        </is>
      </c>
      <c r="E988" s="294" t="n"/>
      <c r="F988" s="294" t="n">
        <v>39</v>
      </c>
      <c r="G988" s="294" t="inlineStr">
        <is>
          <t>Citizens Watches Australia Pty Ltd</t>
        </is>
      </c>
      <c r="H988" s="294" t="n"/>
      <c r="I988" s="294" t="n"/>
      <c r="J988" s="294" t="inlineStr">
        <is>
          <t>Mazda RX3</t>
        </is>
      </c>
      <c r="K988" s="294" t="inlineStr">
        <is>
          <t>2292 eq R2</t>
        </is>
      </c>
      <c r="L988" s="294" t="inlineStr">
        <is>
          <t>Barry Lee</t>
        </is>
      </c>
      <c r="M988" s="294" t="inlineStr">
        <is>
          <t>AUS</t>
        </is>
      </c>
      <c r="N988" s="700">
        <f>_xlfn.LET(_xlpm.d,_xlfn.XLOOKUP(L988,'[1]Birth Dates'!$A:$A,'[1]Birth Dates'!$B:$B,"",0),IF(_xlpm.d=0,"",_xlpm.d))</f>
        <v/>
      </c>
      <c r="O988" s="294">
        <f>IF(OR(N988="",A988="",NOT(ISNUMBER(N988)),N988&gt;A988),"",DATEDIF(N988,A988,"Y")&amp;" years, "&amp;DATEDIF(N988,A988,"YM")&amp;" months, "&amp;DATEDIF(N988,A988,"MD")&amp;" days")</f>
        <v/>
      </c>
      <c r="P988" s="294" t="inlineStr">
        <is>
          <t>David Clement</t>
        </is>
      </c>
      <c r="Q988" s="294" t="inlineStr">
        <is>
          <t>AUS</t>
        </is>
      </c>
      <c r="R988" s="700">
        <f>_xlfn.LET(_xlpm.d,_xlfn.XLOOKUP(P988,'[1]Birth Dates'!$A:$A,'[1]Birth Dates'!$B:$B,"",0),IF(_xlpm.d=0,"",_xlpm.d))</f>
        <v/>
      </c>
      <c r="S988" s="294">
        <f>IF(OR(R988="",A988="",NOT(ISNUMBER(R988)),R988&gt;A988),"",DATEDIF(R988,A988,"Y")&amp;" years, "&amp;DATEDIF(R988,A988,"YM")&amp;" months, "&amp;DATEDIF(R988,A988,"MD")&amp;" days")</f>
        <v/>
      </c>
      <c r="T988" s="294" t="n"/>
      <c r="U988" s="294" t="n"/>
      <c r="V988" s="700">
        <f>_xlfn.LET(_xlpm.d,_xlfn.XLOOKUP(T988,'[1]Birth Dates'!$A:$A,'[1]Birth Dates'!$B:$B,"",0),IF(_xlpm.d=0,"",_xlpm.d))</f>
        <v/>
      </c>
      <c r="W988" s="294">
        <f>IF(OR(V988="",A988="",NOT(ISNUMBER(V988)),V988&gt;A988),"",DATEDIF(V988,A988,"Y")&amp;" years, "&amp;DATEDIF(V988,A988,"YM")&amp;" months, "&amp;DATEDIF(V988,A988,"MD")&amp;" days")</f>
        <v/>
      </c>
      <c r="X988" s="294" t="n"/>
      <c r="Y988" s="294" t="n"/>
      <c r="Z988" s="294" t="n"/>
      <c r="AA988" s="294" t="n"/>
      <c r="AB988" s="294" t="n">
        <v>44</v>
      </c>
      <c r="AC988" s="294" t="n"/>
      <c r="AD988" s="294" t="n"/>
      <c r="AE988" s="593" t="inlineStr">
        <is>
          <t>2:59.0000</t>
        </is>
      </c>
      <c r="AF988" s="418">
        <f>IF(OR(AE988="",AE988="",AE988=0),"",6.172/(AE988*24))</f>
        <v/>
      </c>
      <c r="AG988" s="298" t="n"/>
      <c r="AH988" s="587" t="inlineStr"/>
      <c r="AI988" s="418">
        <f>IF(OR(AH988="",AH988="",AH988=0),"",6.172/(AH988*24))</f>
        <v/>
      </c>
      <c r="AJ988" s="175">
        <f>IF(AND(ISNUMBER(AB988),ISNUMBER(AG988)),AB988-AG988,"")</f>
        <v/>
      </c>
      <c r="AK988" s="294" t="inlineStr">
        <is>
          <t>Engine</t>
        </is>
      </c>
      <c r="AL988" s="294" t="n">
        <v>82</v>
      </c>
      <c r="AM988" s="490" t="n"/>
      <c r="AN988" s="671">
        <f>IF(OR(AL988="",AM988="",AM988=0),"",AL988*6.172/(AM988*24))</f>
        <v/>
      </c>
      <c r="AO988" s="477">
        <f>IF(AND(AL988=AL987,AM988&lt;&gt;"",AM987&lt;&gt;""),AM988-AM987,"")</f>
        <v/>
      </c>
      <c r="AP988" s="294" t="n"/>
      <c r="AQ988" s="587" t="inlineStr"/>
      <c r="AR988" s="418">
        <f>IF(OR(AQ988="",AQ988="",AQ988=0),"",6.172/(AQ988*24))</f>
        <v/>
      </c>
      <c r="AS988" s="436">
        <f>IF(OR(NOT(ISNUMBER(C988)),NOT(ISNUMBER(AB988))),"",IF(AG988&lt;&gt;"",AG988,AB988)-C988)</f>
        <v/>
      </c>
      <c r="AT988" s="299" t="n"/>
      <c r="AU988" s="300">
        <f>IF($B988="","",TEXT($A988,"yyyymmdd")&amp;"_P"&amp;$C988&amp;"_C"&amp;$F988&amp;"_"&amp;TRIM(RIGHT(SUBSTITUTE(TRIM(SUBSTITUTE($L988,CHAR(160)," "))," ",REPT(" ",60)),60))&amp;IF($P988="","","-"&amp;TRIM(RIGHT(SUBSTITUTE(TRIM(SUBSTITUTE($P988,CHAR(160)," "))," ",REPT(" ",60)),60)))&amp;IF($T988="","","-"&amp;TRIM(RIGHT(SUBSTITUTE(TRIM(SUBSTITUTE($T988,CHAR(160)," "))," ",REPT(" ",60)),60)))&amp;".jpg")</f>
        <v/>
      </c>
    </row>
    <row r="989" ht="42" customHeight="1">
      <c r="A989" s="292" t="n">
        <v>28764</v>
      </c>
      <c r="B989" s="294" t="inlineStr">
        <is>
          <t>Hardie-Ferodo 1000 1 October, 1978</t>
        </is>
      </c>
      <c r="C989" s="294" t="inlineStr">
        <is>
          <t>DNF</t>
        </is>
      </c>
      <c r="D989" s="294" t="inlineStr">
        <is>
          <t>A</t>
        </is>
      </c>
      <c r="E989" s="294" t="n"/>
      <c r="F989" s="294" t="n">
        <v>1</v>
      </c>
      <c r="G989" s="294" t="inlineStr">
        <is>
          <t>Moffat Ford Dealers</t>
        </is>
      </c>
      <c r="H989" s="294" t="n"/>
      <c r="I989" s="294" t="n"/>
      <c r="J989" s="294" t="inlineStr">
        <is>
          <t>Ford Falcon XC Cobra</t>
        </is>
      </c>
      <c r="K989" s="294" t="inlineStr">
        <is>
          <t>5760 V8</t>
        </is>
      </c>
      <c r="L989" s="294" t="inlineStr">
        <is>
          <t>Allan Moffat</t>
        </is>
      </c>
      <c r="M989" s="294" t="inlineStr">
        <is>
          <t>CAN</t>
        </is>
      </c>
      <c r="N989" s="700">
        <f>_xlfn.LET(_xlpm.d,_xlfn.XLOOKUP(L989,'[1]Birth Dates'!$A:$A,'[1]Birth Dates'!$B:$B,"",0),IF(_xlpm.d=0,"",_xlpm.d))</f>
        <v/>
      </c>
      <c r="O989" s="294">
        <f>IF(OR(N989="",A989="",NOT(ISNUMBER(N989)),N989&gt;A989),"",DATEDIF(N989,A989,"Y")&amp;" years, "&amp;DATEDIF(N989,A989,"YM")&amp;" months, "&amp;DATEDIF(N989,A989,"MD")&amp;" days")</f>
        <v/>
      </c>
      <c r="P989" s="294" t="inlineStr">
        <is>
          <t>Jacky Ickx</t>
        </is>
      </c>
      <c r="Q989" s="294" t="inlineStr">
        <is>
          <t>BEL</t>
        </is>
      </c>
      <c r="R989" s="700">
        <f>_xlfn.LET(_xlpm.d,_xlfn.XLOOKUP(P989,'[1]Birth Dates'!$A:$A,'[1]Birth Dates'!$B:$B,"",0),IF(_xlpm.d=0,"",_xlpm.d))</f>
        <v/>
      </c>
      <c r="S989" s="294">
        <f>IF(OR(R989="",A989="",NOT(ISNUMBER(R989)),R989&gt;A989),"",DATEDIF(R989,A989,"Y")&amp;" years, "&amp;DATEDIF(R989,A989,"YM")&amp;" months, "&amp;DATEDIF(R989,A989,"MD")&amp;" days")</f>
        <v/>
      </c>
      <c r="T989" s="294" t="n"/>
      <c r="U989" s="294" t="n"/>
      <c r="V989" s="700">
        <f>_xlfn.LET(_xlpm.d,_xlfn.XLOOKUP(T989,'[1]Birth Dates'!$A:$A,'[1]Birth Dates'!$B:$B,"",0),IF(_xlpm.d=0,"",_xlpm.d))</f>
        <v/>
      </c>
      <c r="W989" s="294">
        <f>IF(OR(V989="",A989="",NOT(ISNUMBER(V989)),V989&gt;A989),"",DATEDIF(V989,A989,"Y")&amp;" years, "&amp;DATEDIF(V989,A989,"YM")&amp;" months, "&amp;DATEDIF(V989,A989,"MD")&amp;" days")</f>
        <v/>
      </c>
      <c r="X989" s="294" t="n"/>
      <c r="Y989" s="294" t="n"/>
      <c r="Z989" s="294" t="n"/>
      <c r="AA989" s="294" t="n"/>
      <c r="AB989" s="294" t="n"/>
      <c r="AC989" s="294" t="n"/>
      <c r="AD989" s="294" t="n"/>
      <c r="AE989" s="593" t="n"/>
      <c r="AF989" s="418">
        <f>IF(OR(AE989="",AE989="",AE989=0),"",6.172/(AE989*24))</f>
        <v/>
      </c>
      <c r="AG989" s="294" t="n">
        <v>3</v>
      </c>
      <c r="AH989" s="593" t="inlineStr">
        <is>
          <t>2:21.5970</t>
        </is>
      </c>
      <c r="AI989" s="418">
        <f>IF(OR(AH989="",AH989="",AH989=0),"",6.172/(AH989*24))</f>
        <v/>
      </c>
      <c r="AJ989" s="175">
        <f>IF(AND(ISNUMBER(AB989),ISNUMBER(AG989)),AB989-AG989,"")</f>
        <v/>
      </c>
      <c r="AK989" s="294" t="inlineStr">
        <is>
          <t>Engine</t>
        </is>
      </c>
      <c r="AL989" s="294" t="n">
        <v>81</v>
      </c>
      <c r="AM989" s="490" t="n"/>
      <c r="AN989" s="671">
        <f>IF(OR(AL989="",AM989="",AM989=0),"",AL989*6.172/(AM989*24))</f>
        <v/>
      </c>
      <c r="AO989" s="477">
        <f>IF(AND(AL989=AL988,AM989&lt;&gt;"",AM988&lt;&gt;""),AM989-AM988,"")</f>
        <v/>
      </c>
      <c r="AP989" s="294" t="n"/>
      <c r="AQ989" s="587" t="inlineStr"/>
      <c r="AR989" s="418">
        <f>IF(OR(AQ989="",AQ989="",AQ989=0),"",6.172/(AQ989*24))</f>
        <v/>
      </c>
      <c r="AS989" s="436">
        <f>IF(OR(NOT(ISNUMBER(C989)),NOT(ISNUMBER(AB989))),"",IF(AG989&lt;&gt;"",AG989,AB989)-C989)</f>
        <v/>
      </c>
      <c r="AT989" s="299" t="n"/>
      <c r="AU989" s="300">
        <f>IF($B989="","",TEXT($A989,"yyyymmdd")&amp;"_P"&amp;$C989&amp;"_C"&amp;$F989&amp;"_"&amp;TRIM(RIGHT(SUBSTITUTE(TRIM(SUBSTITUTE($L989,CHAR(160)," "))," ",REPT(" ",60)),60))&amp;IF($P989="","","-"&amp;TRIM(RIGHT(SUBSTITUTE(TRIM(SUBSTITUTE($P989,CHAR(160)," "))," ",REPT(" ",60)),60)))&amp;IF($T989="","","-"&amp;TRIM(RIGHT(SUBSTITUTE(TRIM(SUBSTITUTE($T989,CHAR(160)," "))," ",REPT(" ",60)),60)))&amp;".jpg")</f>
        <v/>
      </c>
    </row>
    <row r="990" ht="42" customHeight="1">
      <c r="A990" s="292" t="n">
        <v>28764</v>
      </c>
      <c r="B990" s="294" t="inlineStr">
        <is>
          <t>Hardie-Ferodo 1000 1 October, 1978</t>
        </is>
      </c>
      <c r="C990" s="294" t="inlineStr">
        <is>
          <t>DNF</t>
        </is>
      </c>
      <c r="D990" s="294" t="inlineStr">
        <is>
          <t>A</t>
        </is>
      </c>
      <c r="E990" s="294" t="n"/>
      <c r="F990" s="294" t="n">
        <v>24</v>
      </c>
      <c r="G990" s="294" t="inlineStr">
        <is>
          <t>Hendersons Federal Spring Works / Shell Sport</t>
        </is>
      </c>
      <c r="H990" s="294" t="n"/>
      <c r="I990" s="294" t="n"/>
      <c r="J990" s="294" t="inlineStr">
        <is>
          <t>Ford Falcon XC GS500 Hardtop</t>
        </is>
      </c>
      <c r="K990" s="294" t="inlineStr">
        <is>
          <t>5760 V8</t>
        </is>
      </c>
      <c r="L990" s="294" t="inlineStr">
        <is>
          <t>Jim Keogh</t>
        </is>
      </c>
      <c r="M990" s="294" t="inlineStr">
        <is>
          <t>AUS</t>
        </is>
      </c>
      <c r="N990" s="700">
        <f>_xlfn.LET(_xlpm.d,_xlfn.XLOOKUP(L990,'[1]Birth Dates'!$A:$A,'[1]Birth Dates'!$B:$B,"",0),IF(_xlpm.d=0,"",_xlpm.d))</f>
        <v/>
      </c>
      <c r="O990" s="294">
        <f>IF(OR(N990="",A990="",NOT(ISNUMBER(N990)),N990&gt;A990),"",DATEDIF(N990,A990,"Y")&amp;" years, "&amp;DATEDIF(N990,A990,"YM")&amp;" months, "&amp;DATEDIF(N990,A990,"MD")&amp;" days")</f>
        <v/>
      </c>
      <c r="P990" s="294" t="inlineStr">
        <is>
          <t>Grant Walker</t>
        </is>
      </c>
      <c r="Q990" s="294" t="inlineStr">
        <is>
          <t>AUS</t>
        </is>
      </c>
      <c r="R990" s="700">
        <f>_xlfn.LET(_xlpm.d,_xlfn.XLOOKUP(P990,'[1]Birth Dates'!$A:$A,'[1]Birth Dates'!$B:$B,"",0),IF(_xlpm.d=0,"",_xlpm.d))</f>
        <v/>
      </c>
      <c r="S990" s="294">
        <f>IF(OR(R990="",A990="",NOT(ISNUMBER(R990)),R990&gt;A990),"",DATEDIF(R990,A990,"Y")&amp;" years, "&amp;DATEDIF(R990,A990,"YM")&amp;" months, "&amp;DATEDIF(R990,A990,"MD")&amp;" days")</f>
        <v/>
      </c>
      <c r="T990" s="294" t="n"/>
      <c r="U990" s="294" t="n"/>
      <c r="V990" s="700">
        <f>_xlfn.LET(_xlpm.d,_xlfn.XLOOKUP(T990,'[1]Birth Dates'!$A:$A,'[1]Birth Dates'!$B:$B,"",0),IF(_xlpm.d=0,"",_xlpm.d))</f>
        <v/>
      </c>
      <c r="W990" s="294">
        <f>IF(OR(V990="",A990="",NOT(ISNUMBER(V990)),V990&gt;A990),"",DATEDIF(V990,A990,"Y")&amp;" years, "&amp;DATEDIF(V990,A990,"YM")&amp;" months, "&amp;DATEDIF(V990,A990,"MD")&amp;" days")</f>
        <v/>
      </c>
      <c r="X990" s="294" t="n"/>
      <c r="Y990" s="294" t="n"/>
      <c r="Z990" s="294" t="n"/>
      <c r="AA990" s="294" t="n"/>
      <c r="AB990" s="294" t="n">
        <v>19</v>
      </c>
      <c r="AC990" s="294" t="n"/>
      <c r="AD990" s="294" t="n"/>
      <c r="AE990" s="593" t="inlineStr">
        <is>
          <t>2:31.5000</t>
        </is>
      </c>
      <c r="AF990" s="418">
        <f>IF(OR(AE990="",AE990="",AE990=0),"",6.172/(AE990*24))</f>
        <v/>
      </c>
      <c r="AG990" s="298" t="n"/>
      <c r="AH990" s="587" t="inlineStr"/>
      <c r="AI990" s="418">
        <f>IF(OR(AH990="",AH990="",AH990=0),"",6.172/(AH990*24))</f>
        <v/>
      </c>
      <c r="AJ990" s="175">
        <f>IF(AND(ISNUMBER(AB990),ISNUMBER(AG990)),AB990-AG990,"")</f>
        <v/>
      </c>
      <c r="AK990" s="294" t="inlineStr">
        <is>
          <t>Engine</t>
        </is>
      </c>
      <c r="AL990" s="294" t="n">
        <v>74</v>
      </c>
      <c r="AM990" s="490" t="n"/>
      <c r="AN990" s="671">
        <f>IF(OR(AL990="",AM990="",AM990=0),"",AL990*6.172/(AM990*24))</f>
        <v/>
      </c>
      <c r="AO990" s="477">
        <f>IF(AND(AL990=AL989,AM990&lt;&gt;"",AM989&lt;&gt;""),AM990-AM989,"")</f>
        <v/>
      </c>
      <c r="AP990" s="294" t="n"/>
      <c r="AQ990" s="587" t="inlineStr"/>
      <c r="AR990" s="418">
        <f>IF(OR(AQ990="",AQ990="",AQ990=0),"",6.172/(AQ990*24))</f>
        <v/>
      </c>
      <c r="AS990" s="436">
        <f>IF(OR(NOT(ISNUMBER(C990)),NOT(ISNUMBER(AB990))),"",IF(AG990&lt;&gt;"",AG990,AB990)-C990)</f>
        <v/>
      </c>
      <c r="AT990" s="299" t="n"/>
      <c r="AU990" s="300">
        <f>IF($B990="","",TEXT($A990,"yyyymmdd")&amp;"_P"&amp;$C990&amp;"_C"&amp;$F990&amp;"_"&amp;TRIM(RIGHT(SUBSTITUTE(TRIM(SUBSTITUTE($L990,CHAR(160)," "))," ",REPT(" ",60)),60))&amp;IF($P990="","","-"&amp;TRIM(RIGHT(SUBSTITUTE(TRIM(SUBSTITUTE($P990,CHAR(160)," "))," ",REPT(" ",60)),60)))&amp;IF($T990="","","-"&amp;TRIM(RIGHT(SUBSTITUTE(TRIM(SUBSTITUTE($T990,CHAR(160)," "))," ",REPT(" ",60)),60)))&amp;".jpg")</f>
        <v/>
      </c>
    </row>
    <row r="991" ht="56" customHeight="1">
      <c r="A991" s="292" t="n">
        <v>28764</v>
      </c>
      <c r="B991" s="294" t="inlineStr">
        <is>
          <t>Hardie-Ferodo 1000 1 October, 1978</t>
        </is>
      </c>
      <c r="C991" s="294" t="inlineStr">
        <is>
          <t>DNF</t>
        </is>
      </c>
      <c r="D991" s="294" t="inlineStr">
        <is>
          <t>A</t>
        </is>
      </c>
      <c r="E991" s="294" t="n"/>
      <c r="F991" s="294" t="n">
        <v>7</v>
      </c>
      <c r="G991" s="294" t="inlineStr">
        <is>
          <t>Ron Hodgson Channel 7 Racing</t>
        </is>
      </c>
      <c r="H991" s="294" t="n"/>
      <c r="I991" s="294" t="n"/>
      <c r="J991" s="294" t="inlineStr">
        <is>
          <t>Holden LX Torana SS A9X Hatchback</t>
        </is>
      </c>
      <c r="K991" s="294" t="inlineStr">
        <is>
          <t>5044 V8</t>
        </is>
      </c>
      <c r="L991" s="294" t="inlineStr">
        <is>
          <t>Bob Morris</t>
        </is>
      </c>
      <c r="M991" s="294" t="inlineStr">
        <is>
          <t>AUS</t>
        </is>
      </c>
      <c r="N991" s="700">
        <f>_xlfn.LET(_xlpm.d,_xlfn.XLOOKUP(L991,'[1]Birth Dates'!$A:$A,'[1]Birth Dates'!$B:$B,"",0),IF(_xlpm.d=0,"",_xlpm.d))</f>
        <v/>
      </c>
      <c r="O991" s="294">
        <f>IF(OR(N991="",A991="",NOT(ISNUMBER(N991)),N991&gt;A991),"",DATEDIF(N991,A991,"Y")&amp;" years, "&amp;DATEDIF(N991,A991,"YM")&amp;" months, "&amp;DATEDIF(N991,A991,"MD")&amp;" days")</f>
        <v/>
      </c>
      <c r="P991" s="294" t="inlineStr">
        <is>
          <t>John Fitzpatrick</t>
        </is>
      </c>
      <c r="Q991" s="294" t="inlineStr">
        <is>
          <t>GBR</t>
        </is>
      </c>
      <c r="R991" s="700">
        <f>_xlfn.LET(_xlpm.d,_xlfn.XLOOKUP(P991,'[1]Birth Dates'!$A:$A,'[1]Birth Dates'!$B:$B,"",0),IF(_xlpm.d=0,"",_xlpm.d))</f>
        <v/>
      </c>
      <c r="S991" s="294">
        <f>IF(OR(R991="",A991="",NOT(ISNUMBER(R991)),R991&gt;A991),"",DATEDIF(R991,A991,"Y")&amp;" years, "&amp;DATEDIF(R991,A991,"YM")&amp;" months, "&amp;DATEDIF(R991,A991,"MD")&amp;" days")</f>
        <v/>
      </c>
      <c r="T991" s="294" t="n"/>
      <c r="U991" s="294" t="n"/>
      <c r="V991" s="700">
        <f>_xlfn.LET(_xlpm.d,_xlfn.XLOOKUP(T991,'[1]Birth Dates'!$A:$A,'[1]Birth Dates'!$B:$B,"",0),IF(_xlpm.d=0,"",_xlpm.d))</f>
        <v/>
      </c>
      <c r="W991" s="294">
        <f>IF(OR(V991="",A991="",NOT(ISNUMBER(V991)),V991&gt;A991),"",DATEDIF(V991,A991,"Y")&amp;" years, "&amp;DATEDIF(V991,A991,"YM")&amp;" months, "&amp;DATEDIF(V991,A991,"MD")&amp;" days")</f>
        <v/>
      </c>
      <c r="X991" s="294" t="n"/>
      <c r="Y991" s="294" t="n"/>
      <c r="Z991" s="294" t="n"/>
      <c r="AA991" s="294" t="n"/>
      <c r="AB991" s="294" t="n"/>
      <c r="AC991" s="294" t="n"/>
      <c r="AD991" s="294" t="n"/>
      <c r="AE991" s="593" t="n"/>
      <c r="AF991" s="418">
        <f>IF(OR(AE991="",AE991="",AE991=0),"",6.172/(AE991*24))</f>
        <v/>
      </c>
      <c r="AG991" s="298" t="n">
        <v>4</v>
      </c>
      <c r="AH991" s="593" t="inlineStr">
        <is>
          <t>2:21.7660</t>
        </is>
      </c>
      <c r="AI991" s="418">
        <f>IF(OR(AH991="",AH991="",AH991=0),"",6.172/(AH991*24))</f>
        <v/>
      </c>
      <c r="AJ991" s="175">
        <f>IF(AND(ISNUMBER(AB991),ISNUMBER(AG991)),AB991-AG991,"")</f>
        <v/>
      </c>
      <c r="AK991" s="294" t="inlineStr">
        <is>
          <t>Engine</t>
        </is>
      </c>
      <c r="AL991" s="294" t="n">
        <v>73</v>
      </c>
      <c r="AM991" s="490" t="n"/>
      <c r="AN991" s="671">
        <f>IF(OR(AL991="",AM991="",AM991=0),"",AL991*6.172/(AM991*24))</f>
        <v/>
      </c>
      <c r="AO991" s="477">
        <f>IF(AND(AL991=AL990,AM991&lt;&gt;"",AM990&lt;&gt;""),AM991-AM990,"")</f>
        <v/>
      </c>
      <c r="AP991" s="294" t="n"/>
      <c r="AQ991" s="587" t="inlineStr"/>
      <c r="AR991" s="418">
        <f>IF(OR(AQ991="",AQ991="",AQ991=0),"",6.172/(AQ991*24))</f>
        <v/>
      </c>
      <c r="AS991" s="436">
        <f>IF(OR(NOT(ISNUMBER(C991)),NOT(ISNUMBER(AB991))),"",IF(AG991&lt;&gt;"",AG991,AB991)-C991)</f>
        <v/>
      </c>
      <c r="AT991" s="299" t="n"/>
      <c r="AU991" s="300">
        <f>IF($B991="","",TEXT($A991,"yyyymmdd")&amp;"_P"&amp;$C991&amp;"_C"&amp;$F991&amp;"_"&amp;TRIM(RIGHT(SUBSTITUTE(TRIM(SUBSTITUTE($L991,CHAR(160)," "))," ",REPT(" ",60)),60))&amp;IF($P991="","","-"&amp;TRIM(RIGHT(SUBSTITUTE(TRIM(SUBSTITUTE($P991,CHAR(160)," "))," ",REPT(" ",60)),60)))&amp;IF($T991="","","-"&amp;TRIM(RIGHT(SUBSTITUTE(TRIM(SUBSTITUTE($T991,CHAR(160)," "))," ",REPT(" ",60)),60)))&amp;".jpg")</f>
        <v/>
      </c>
    </row>
    <row r="992" ht="56" customHeight="1">
      <c r="A992" s="292" t="n">
        <v>28764</v>
      </c>
      <c r="B992" s="294" t="inlineStr">
        <is>
          <t>Hardie-Ferodo 1000 1 October, 1978</t>
        </is>
      </c>
      <c r="C992" s="294" t="inlineStr">
        <is>
          <t>DNF</t>
        </is>
      </c>
      <c r="D992" s="294" t="inlineStr">
        <is>
          <t>A</t>
        </is>
      </c>
      <c r="E992" s="294" t="n"/>
      <c r="F992" s="294" t="n">
        <v>13</v>
      </c>
      <c r="G992" s="294" t="inlineStr">
        <is>
          <t>Scotty Taylor Holden</t>
        </is>
      </c>
      <c r="H992" s="294" t="n"/>
      <c r="I992" s="294" t="n"/>
      <c r="J992" s="294" t="inlineStr">
        <is>
          <t>Holden LX Torana SS A9X Hatchback</t>
        </is>
      </c>
      <c r="K992" s="294" t="inlineStr">
        <is>
          <t>5044 V8</t>
        </is>
      </c>
      <c r="L992" s="294" t="inlineStr">
        <is>
          <t>Alan "Scotty" Taylor</t>
        </is>
      </c>
      <c r="M992" s="294" t="inlineStr">
        <is>
          <t>AUS</t>
        </is>
      </c>
      <c r="N992" s="700">
        <f>_xlfn.LET(_xlpm.d,_xlfn.XLOOKUP(L992,'[1]Birth Dates'!$A:$A,'[1]Birth Dates'!$B:$B,"",0),IF(_xlpm.d=0,"",_xlpm.d))</f>
        <v/>
      </c>
      <c r="O992" s="294">
        <f>IF(OR(N992="",A992="",NOT(ISNUMBER(N992)),N992&gt;A992),"",DATEDIF(N992,A992,"Y")&amp;" years, "&amp;DATEDIF(N992,A992,"YM")&amp;" months, "&amp;DATEDIF(N992,A992,"MD")&amp;" days")</f>
        <v/>
      </c>
      <c r="P992" s="294" t="inlineStr">
        <is>
          <t>Kevin Kennedy</t>
        </is>
      </c>
      <c r="Q992" s="294" t="inlineStr">
        <is>
          <t>AUS</t>
        </is>
      </c>
      <c r="R992" s="700">
        <f>_xlfn.LET(_xlpm.d,_xlfn.XLOOKUP(P992,'[1]Birth Dates'!$A:$A,'[1]Birth Dates'!$B:$B,"",0),IF(_xlpm.d=0,"",_xlpm.d))</f>
        <v/>
      </c>
      <c r="S992" s="294">
        <f>IF(OR(R992="",A992="",NOT(ISNUMBER(R992)),R992&gt;A992),"",DATEDIF(R992,A992,"Y")&amp;" years, "&amp;DATEDIF(R992,A992,"YM")&amp;" months, "&amp;DATEDIF(R992,A992,"MD")&amp;" days")</f>
        <v/>
      </c>
      <c r="T992" s="294" t="n"/>
      <c r="U992" s="294" t="n"/>
      <c r="V992" s="700">
        <f>_xlfn.LET(_xlpm.d,_xlfn.XLOOKUP(T992,'[1]Birth Dates'!$A:$A,'[1]Birth Dates'!$B:$B,"",0),IF(_xlpm.d=0,"",_xlpm.d))</f>
        <v/>
      </c>
      <c r="W992" s="294">
        <f>IF(OR(V992="",A992="",NOT(ISNUMBER(V992)),V992&gt;A992),"",DATEDIF(V992,A992,"Y")&amp;" years, "&amp;DATEDIF(V992,A992,"YM")&amp;" months, "&amp;DATEDIF(V992,A992,"MD")&amp;" days")</f>
        <v/>
      </c>
      <c r="X992" s="294" t="n"/>
      <c r="Y992" s="294" t="n"/>
      <c r="Z992" s="294" t="n"/>
      <c r="AA992" s="294" t="n"/>
      <c r="AB992" s="294" t="n">
        <v>22</v>
      </c>
      <c r="AC992" s="294" t="n"/>
      <c r="AD992" s="294" t="n"/>
      <c r="AE992" s="593" t="inlineStr">
        <is>
          <t>2:32.3000</t>
        </is>
      </c>
      <c r="AF992" s="418">
        <f>IF(OR(AE992="",AE992="",AE992=0),"",6.172/(AE992*24))</f>
        <v/>
      </c>
      <c r="AG992" s="298" t="n"/>
      <c r="AH992" s="587" t="inlineStr"/>
      <c r="AI992" s="418">
        <f>IF(OR(AH992="",AH992="",AH992=0),"",6.172/(AH992*24))</f>
        <v/>
      </c>
      <c r="AJ992" s="175">
        <f>IF(AND(ISNUMBER(AB992),ISNUMBER(AG992)),AB992-AG992,"")</f>
        <v/>
      </c>
      <c r="AK992" s="294" t="n"/>
      <c r="AL992" s="294" t="n">
        <v>68</v>
      </c>
      <c r="AM992" s="490" t="n"/>
      <c r="AN992" s="671">
        <f>IF(OR(AL992="",AM992="",AM992=0),"",AL992*6.172/(AM992*24))</f>
        <v/>
      </c>
      <c r="AO992" s="477">
        <f>IF(AND(AL992=AL991,AM992&lt;&gt;"",AM991&lt;&gt;""),AM992-AM991,"")</f>
        <v/>
      </c>
      <c r="AP992" s="294" t="n"/>
      <c r="AQ992" s="587" t="inlineStr"/>
      <c r="AR992" s="418">
        <f>IF(OR(AQ992="",AQ992="",AQ992=0),"",6.172/(AQ992*24))</f>
        <v/>
      </c>
      <c r="AS992" s="436">
        <f>IF(OR(NOT(ISNUMBER(C992)),NOT(ISNUMBER(AB992))),"",IF(AG992&lt;&gt;"",AG992,AB992)-C992)</f>
        <v/>
      </c>
      <c r="AT992" s="299" t="n"/>
      <c r="AU992" s="300">
        <f>IF($B992="","",TEXT($A992,"yyyymmdd")&amp;"_P"&amp;$C992&amp;"_C"&amp;$F992&amp;"_"&amp;TRIM(RIGHT(SUBSTITUTE(TRIM(SUBSTITUTE($L992,CHAR(160)," "))," ",REPT(" ",60)),60))&amp;IF($P992="","","-"&amp;TRIM(RIGHT(SUBSTITUTE(TRIM(SUBSTITUTE($P992,CHAR(160)," "))," ",REPT(" ",60)),60)))&amp;IF($T992="","","-"&amp;TRIM(RIGHT(SUBSTITUTE(TRIM(SUBSTITUTE($T992,CHAR(160)," "))," ",REPT(" ",60)),60)))&amp;".jpg")</f>
        <v/>
      </c>
    </row>
    <row r="993" ht="42" customHeight="1">
      <c r="A993" s="292" t="n">
        <v>28764</v>
      </c>
      <c r="B993" s="294" t="inlineStr">
        <is>
          <t>Hardie-Ferodo 1000 1 October, 1978</t>
        </is>
      </c>
      <c r="C993" s="294" t="inlineStr">
        <is>
          <t>DNF</t>
        </is>
      </c>
      <c r="D993" s="294" t="inlineStr">
        <is>
          <t>A</t>
        </is>
      </c>
      <c r="E993" s="294" t="n"/>
      <c r="F993" s="294" t="n">
        <v>3</v>
      </c>
      <c r="G993" s="294" t="inlineStr">
        <is>
          <t>John Goss Pty Ltd</t>
        </is>
      </c>
      <c r="H993" s="294" t="n"/>
      <c r="I993" s="294" t="n"/>
      <c r="J993" s="294" t="inlineStr">
        <is>
          <t>Ford Falcon XC GS500 Hardtop</t>
        </is>
      </c>
      <c r="K993" s="294" t="inlineStr">
        <is>
          <t>5760 V8</t>
        </is>
      </c>
      <c r="L993" s="294" t="inlineStr">
        <is>
          <t>John Goss</t>
        </is>
      </c>
      <c r="M993" s="294" t="inlineStr">
        <is>
          <t>AUS</t>
        </is>
      </c>
      <c r="N993" s="700">
        <f>_xlfn.LET(_xlpm.d,_xlfn.XLOOKUP(L993,'[1]Birth Dates'!$A:$A,'[1]Birth Dates'!$B:$B,"",0),IF(_xlpm.d=0,"",_xlpm.d))</f>
        <v/>
      </c>
      <c r="O993" s="294">
        <f>IF(OR(N993="",A993="",NOT(ISNUMBER(N993)),N993&gt;A993),"",DATEDIF(N993,A993,"Y")&amp;" years, "&amp;DATEDIF(N993,A993,"YM")&amp;" months, "&amp;DATEDIF(N993,A993,"MD")&amp;" days")</f>
        <v/>
      </c>
      <c r="P993" s="294" t="inlineStr">
        <is>
          <t>Henri Pescarolo</t>
        </is>
      </c>
      <c r="Q993" s="294" t="inlineStr">
        <is>
          <t>FRA</t>
        </is>
      </c>
      <c r="R993" s="700">
        <f>_xlfn.LET(_xlpm.d,_xlfn.XLOOKUP(P993,'[1]Birth Dates'!$A:$A,'[1]Birth Dates'!$B:$B,"",0),IF(_xlpm.d=0,"",_xlpm.d))</f>
        <v/>
      </c>
      <c r="S993" s="294">
        <f>IF(OR(R993="",A993="",NOT(ISNUMBER(R993)),R993&gt;A993),"",DATEDIF(R993,A993,"Y")&amp;" years, "&amp;DATEDIF(R993,A993,"YM")&amp;" months, "&amp;DATEDIF(R993,A993,"MD")&amp;" days")</f>
        <v/>
      </c>
      <c r="T993" s="294" t="n"/>
      <c r="U993" s="294" t="n"/>
      <c r="V993" s="700">
        <f>_xlfn.LET(_xlpm.d,_xlfn.XLOOKUP(T993,'[1]Birth Dates'!$A:$A,'[1]Birth Dates'!$B:$B,"",0),IF(_xlpm.d=0,"",_xlpm.d))</f>
        <v/>
      </c>
      <c r="W993" s="294">
        <f>IF(OR(V993="",A993="",NOT(ISNUMBER(V993)),V993&gt;A993),"",DATEDIF(V993,A993,"Y")&amp;" years, "&amp;DATEDIF(V993,A993,"YM")&amp;" months, "&amp;DATEDIF(V993,A993,"MD")&amp;" days")</f>
        <v/>
      </c>
      <c r="X993" s="294" t="n"/>
      <c r="Y993" s="294" t="n"/>
      <c r="Z993" s="294" t="n"/>
      <c r="AA993" s="294" t="n"/>
      <c r="AB993" s="294" t="n">
        <v>28</v>
      </c>
      <c r="AC993" s="294" t="n"/>
      <c r="AD993" s="294" t="n"/>
      <c r="AE993" s="593" t="inlineStr">
        <is>
          <t>2:48.4000</t>
        </is>
      </c>
      <c r="AF993" s="418">
        <f>IF(OR(AE993="",AE993="",AE993=0),"",6.172/(AE993*24))</f>
        <v/>
      </c>
      <c r="AG993" s="298" t="n"/>
      <c r="AH993" s="587" t="inlineStr"/>
      <c r="AI993" s="418">
        <f>IF(OR(AH993="",AH993="",AH993=0),"",6.172/(AH993*24))</f>
        <v/>
      </c>
      <c r="AJ993" s="175">
        <f>IF(AND(ISNUMBER(AB993),ISNUMBER(AG993)),AB993-AG993,"")</f>
        <v/>
      </c>
      <c r="AK993" s="294" t="n"/>
      <c r="AL993" s="294" t="n">
        <v>67</v>
      </c>
      <c r="AM993" s="490" t="n"/>
      <c r="AN993" s="671">
        <f>IF(OR(AL993="",AM993="",AM993=0),"",AL993*6.172/(AM993*24))</f>
        <v/>
      </c>
      <c r="AO993" s="477">
        <f>IF(AND(AL993=AL992,AM993&lt;&gt;"",AM992&lt;&gt;""),AM993-AM992,"")</f>
        <v/>
      </c>
      <c r="AP993" s="294" t="n"/>
      <c r="AQ993" s="587" t="inlineStr"/>
      <c r="AR993" s="418">
        <f>IF(OR(AQ993="",AQ993="",AQ993=0),"",6.172/(AQ993*24))</f>
        <v/>
      </c>
      <c r="AS993" s="436">
        <f>IF(OR(NOT(ISNUMBER(C993)),NOT(ISNUMBER(AB993))),"",IF(AG993&lt;&gt;"",AG993,AB993)-C993)</f>
        <v/>
      </c>
      <c r="AT993" s="299" t="n"/>
      <c r="AU993" s="300">
        <f>IF($B993="","",TEXT($A993,"yyyymmdd")&amp;"_P"&amp;$C993&amp;"_C"&amp;$F993&amp;"_"&amp;TRIM(RIGHT(SUBSTITUTE(TRIM(SUBSTITUTE($L993,CHAR(160)," "))," ",REPT(" ",60)),60))&amp;IF($P993="","","-"&amp;TRIM(RIGHT(SUBSTITUTE(TRIM(SUBSTITUTE($P993,CHAR(160)," "))," ",REPT(" ",60)),60)))&amp;IF($T993="","","-"&amp;TRIM(RIGHT(SUBSTITUTE(TRIM(SUBSTITUTE($T993,CHAR(160)," "))," ",REPT(" ",60)),60)))&amp;".jpg")</f>
        <v/>
      </c>
    </row>
    <row r="994" ht="42" customHeight="1">
      <c r="A994" s="292" t="n">
        <v>28764</v>
      </c>
      <c r="B994" s="294" t="inlineStr">
        <is>
          <t>Hardie-Ferodo 1000 1 October, 1978</t>
        </is>
      </c>
      <c r="C994" s="294" t="inlineStr">
        <is>
          <t>DNF</t>
        </is>
      </c>
      <c r="D994" s="294" t="inlineStr">
        <is>
          <t>B</t>
        </is>
      </c>
      <c r="E994" s="294" t="n"/>
      <c r="F994" s="294" t="n">
        <v>46</v>
      </c>
      <c r="G994" s="294" t="inlineStr">
        <is>
          <t>Brian Wood Ford</t>
        </is>
      </c>
      <c r="H994" s="294" t="n"/>
      <c r="I994" s="294" t="n"/>
      <c r="J994" s="294" t="inlineStr">
        <is>
          <t>Ford Capri Mk.I</t>
        </is>
      </c>
      <c r="K994" s="294" t="inlineStr">
        <is>
          <t>2993 V6</t>
        </is>
      </c>
      <c r="L994" s="294" t="inlineStr">
        <is>
          <t>Ray Farrar</t>
        </is>
      </c>
      <c r="M994" s="294" t="inlineStr">
        <is>
          <t>AUS</t>
        </is>
      </c>
      <c r="N994" s="700">
        <f>_xlfn.LET(_xlpm.d,_xlfn.XLOOKUP(L994,'[1]Birth Dates'!$A:$A,'[1]Birth Dates'!$B:$B,"",0),IF(_xlpm.d=0,"",_xlpm.d))</f>
        <v/>
      </c>
      <c r="O994" s="294">
        <f>IF(OR(N994="",A994="",NOT(ISNUMBER(N994)),N994&gt;A994),"",DATEDIF(N994,A994,"Y")&amp;" years, "&amp;DATEDIF(N994,A994,"YM")&amp;" months, "&amp;DATEDIF(N994,A994,"MD")&amp;" days")</f>
        <v/>
      </c>
      <c r="P994" s="294" t="inlineStr">
        <is>
          <t>Gerry Wittenden</t>
        </is>
      </c>
      <c r="Q994" s="294" t="inlineStr">
        <is>
          <t>AUS</t>
        </is>
      </c>
      <c r="R994" s="700">
        <f>_xlfn.LET(_xlpm.d,_xlfn.XLOOKUP(P994,'[1]Birth Dates'!$A:$A,'[1]Birth Dates'!$B:$B,"",0),IF(_xlpm.d=0,"",_xlpm.d))</f>
        <v/>
      </c>
      <c r="S994" s="294">
        <f>IF(OR(R994="",A994="",NOT(ISNUMBER(R994)),R994&gt;A994),"",DATEDIF(R994,A994,"Y")&amp;" years, "&amp;DATEDIF(R994,A994,"YM")&amp;" months, "&amp;DATEDIF(R994,A994,"MD")&amp;" days")</f>
        <v/>
      </c>
      <c r="T994" s="294" t="n"/>
      <c r="U994" s="294" t="n"/>
      <c r="V994" s="700">
        <f>_xlfn.LET(_xlpm.d,_xlfn.XLOOKUP(T994,'[1]Birth Dates'!$A:$A,'[1]Birth Dates'!$B:$B,"",0),IF(_xlpm.d=0,"",_xlpm.d))</f>
        <v/>
      </c>
      <c r="W994" s="294">
        <f>IF(OR(V994="",A994="",NOT(ISNUMBER(V994)),V994&gt;A994),"",DATEDIF(V994,A994,"Y")&amp;" years, "&amp;DATEDIF(V994,A994,"YM")&amp;" months, "&amp;DATEDIF(V994,A994,"MD")&amp;" days")</f>
        <v/>
      </c>
      <c r="X994" s="294" t="n"/>
      <c r="Y994" s="294" t="n"/>
      <c r="Z994" s="294" t="n"/>
      <c r="AA994" s="294" t="n"/>
      <c r="AB994" s="294" t="n">
        <v>62</v>
      </c>
      <c r="AC994" s="294" t="n"/>
      <c r="AD994" s="294" t="n"/>
      <c r="AE994" s="593" t="inlineStr">
        <is>
          <t>3:08.3000</t>
        </is>
      </c>
      <c r="AF994" s="418">
        <f>IF(OR(AE994="",AE994="",AE994=0),"",6.172/(AE994*24))</f>
        <v/>
      </c>
      <c r="AG994" s="298" t="n"/>
      <c r="AH994" s="587" t="inlineStr"/>
      <c r="AI994" s="418">
        <f>IF(OR(AH994="",AH994="",AH994=0),"",6.172/(AH994*24))</f>
        <v/>
      </c>
      <c r="AJ994" s="175">
        <f>IF(AND(ISNUMBER(AB994),ISNUMBER(AG994)),AB994-AG994,"")</f>
        <v/>
      </c>
      <c r="AK994" s="294" t="inlineStr">
        <is>
          <t>Engine</t>
        </is>
      </c>
      <c r="AL994" s="294" t="n">
        <v>66</v>
      </c>
      <c r="AM994" s="490" t="n"/>
      <c r="AN994" s="671">
        <f>IF(OR(AL994="",AM994="",AM994=0),"",AL994*6.172/(AM994*24))</f>
        <v/>
      </c>
      <c r="AO994" s="477">
        <f>IF(AND(AL994=AL993,AM994&lt;&gt;"",AM993&lt;&gt;""),AM994-AM993,"")</f>
        <v/>
      </c>
      <c r="AP994" s="294" t="n"/>
      <c r="AQ994" s="587" t="inlineStr"/>
      <c r="AR994" s="418">
        <f>IF(OR(AQ994="",AQ994="",AQ994=0),"",6.172/(AQ994*24))</f>
        <v/>
      </c>
      <c r="AS994" s="436">
        <f>IF(OR(NOT(ISNUMBER(C994)),NOT(ISNUMBER(AB994))),"",IF(AG994&lt;&gt;"",AG994,AB994)-C994)</f>
        <v/>
      </c>
      <c r="AT994" s="299" t="n"/>
      <c r="AU994" s="300">
        <f>IF($B994="","",TEXT($A994,"yyyymmdd")&amp;"_P"&amp;$C994&amp;"_C"&amp;$F994&amp;"_"&amp;TRIM(RIGHT(SUBSTITUTE(TRIM(SUBSTITUTE($L994,CHAR(160)," "))," ",REPT(" ",60)),60))&amp;IF($P994="","","-"&amp;TRIM(RIGHT(SUBSTITUTE(TRIM(SUBSTITUTE($P994,CHAR(160)," "))," ",REPT(" ",60)),60)))&amp;IF($T994="","","-"&amp;TRIM(RIGHT(SUBSTITUTE(TRIM(SUBSTITUTE($T994,CHAR(160)," "))," ",REPT(" ",60)),60)))&amp;".jpg")</f>
        <v/>
      </c>
    </row>
    <row r="995" ht="42" customHeight="1">
      <c r="A995" s="292" t="n">
        <v>28764</v>
      </c>
      <c r="B995" s="294" t="inlineStr">
        <is>
          <t>Hardie-Ferodo 1000 1 October, 1978</t>
        </is>
      </c>
      <c r="C995" s="294" t="inlineStr">
        <is>
          <t>DNF</t>
        </is>
      </c>
      <c r="D995" s="294" t="inlineStr">
        <is>
          <t>B</t>
        </is>
      </c>
      <c r="E995" s="294" t="n"/>
      <c r="F995" s="294" t="n">
        <v>47</v>
      </c>
      <c r="G995" s="294" t="inlineStr">
        <is>
          <t>Selby's Steering &amp; Suspension Service Pty Ltd</t>
        </is>
      </c>
      <c r="H995" s="294" t="n"/>
      <c r="I995" s="294" t="n"/>
      <c r="J995" s="294" t="inlineStr">
        <is>
          <t>Mazda RX3</t>
        </is>
      </c>
      <c r="K995" s="294" t="inlineStr">
        <is>
          <t>2292 eq R2</t>
        </is>
      </c>
      <c r="L995" s="294" t="inlineStr">
        <is>
          <t>Dean Gall</t>
        </is>
      </c>
      <c r="M995" s="294" t="inlineStr">
        <is>
          <t>AUS</t>
        </is>
      </c>
      <c r="N995" s="700">
        <f>_xlfn.LET(_xlpm.d,_xlfn.XLOOKUP(L995,'[1]Birth Dates'!$A:$A,'[1]Birth Dates'!$B:$B,"",0),IF(_xlpm.d=0,"",_xlpm.d))</f>
        <v/>
      </c>
      <c r="O995" s="294">
        <f>IF(OR(N995="",A995="",NOT(ISNUMBER(N995)),N995&gt;A995),"",DATEDIF(N995,A995,"Y")&amp;" years, "&amp;DATEDIF(N995,A995,"YM")&amp;" months, "&amp;DATEDIF(N995,A995,"MD")&amp;" days")</f>
        <v/>
      </c>
      <c r="P995" s="294" t="inlineStr">
        <is>
          <t>Allan Bryant</t>
        </is>
      </c>
      <c r="Q995" s="294" t="inlineStr">
        <is>
          <t>AUS</t>
        </is>
      </c>
      <c r="R995" s="700">
        <f>_xlfn.LET(_xlpm.d,_xlfn.XLOOKUP(P995,'[1]Birth Dates'!$A:$A,'[1]Birth Dates'!$B:$B,"",0),IF(_xlpm.d=0,"",_xlpm.d))</f>
        <v/>
      </c>
      <c r="S995" s="294">
        <f>IF(OR(R995="",A995="",NOT(ISNUMBER(R995)),R995&gt;A995),"",DATEDIF(R995,A995,"Y")&amp;" years, "&amp;DATEDIF(R995,A995,"YM")&amp;" months, "&amp;DATEDIF(R995,A995,"MD")&amp;" days")</f>
        <v/>
      </c>
      <c r="T995" s="294" t="n"/>
      <c r="U995" s="294" t="n"/>
      <c r="V995" s="700">
        <f>_xlfn.LET(_xlpm.d,_xlfn.XLOOKUP(T995,'[1]Birth Dates'!$A:$A,'[1]Birth Dates'!$B:$B,"",0),IF(_xlpm.d=0,"",_xlpm.d))</f>
        <v/>
      </c>
      <c r="W995" s="294">
        <f>IF(OR(V995="",A995="",NOT(ISNUMBER(V995)),V995&gt;A995),"",DATEDIF(V995,A995,"Y")&amp;" years, "&amp;DATEDIF(V995,A995,"YM")&amp;" months, "&amp;DATEDIF(V995,A995,"MD")&amp;" days")</f>
        <v/>
      </c>
      <c r="X995" s="294" t="n"/>
      <c r="Y995" s="294" t="n"/>
      <c r="Z995" s="294" t="n"/>
      <c r="AA995" s="294" t="n"/>
      <c r="AB995" s="294" t="n">
        <v>54</v>
      </c>
      <c r="AC995" s="294" t="n"/>
      <c r="AD995" s="294" t="n"/>
      <c r="AE995" s="593" t="inlineStr">
        <is>
          <t>3:03.2000</t>
        </is>
      </c>
      <c r="AF995" s="418">
        <f>IF(OR(AE995="",AE995="",AE995=0),"",6.172/(AE995*24))</f>
        <v/>
      </c>
      <c r="AG995" s="298" t="n"/>
      <c r="AH995" s="587" t="inlineStr"/>
      <c r="AI995" s="418">
        <f>IF(OR(AH995="",AH995="",AH995=0),"",6.172/(AH995*24))</f>
        <v/>
      </c>
      <c r="AJ995" s="175">
        <f>IF(AND(ISNUMBER(AB995),ISNUMBER(AG995)),AB995-AG995,"")</f>
        <v/>
      </c>
      <c r="AK995" s="294" t="inlineStr">
        <is>
          <t>Engine</t>
        </is>
      </c>
      <c r="AL995" s="294" t="n">
        <v>61</v>
      </c>
      <c r="AM995" s="490" t="n"/>
      <c r="AN995" s="671">
        <f>IF(OR(AL995="",AM995="",AM995=0),"",AL995*6.172/(AM995*24))</f>
        <v/>
      </c>
      <c r="AO995" s="477">
        <f>IF(AND(AL995=AL994,AM995&lt;&gt;"",AM994&lt;&gt;""),AM995-AM994,"")</f>
        <v/>
      </c>
      <c r="AP995" s="294" t="n"/>
      <c r="AQ995" s="587" t="inlineStr"/>
      <c r="AR995" s="418">
        <f>IF(OR(AQ995="",AQ995="",AQ995=0),"",6.172/(AQ995*24))</f>
        <v/>
      </c>
      <c r="AS995" s="436">
        <f>IF(OR(NOT(ISNUMBER(C995)),NOT(ISNUMBER(AB995))),"",IF(AG995&lt;&gt;"",AG995,AB995)-C995)</f>
        <v/>
      </c>
      <c r="AT995" s="299" t="n"/>
      <c r="AU995" s="300">
        <f>IF($B995="","",TEXT($A995,"yyyymmdd")&amp;"_P"&amp;$C995&amp;"_C"&amp;$F995&amp;"_"&amp;TRIM(RIGHT(SUBSTITUTE(TRIM(SUBSTITUTE($L995,CHAR(160)," "))," ",REPT(" ",60)),60))&amp;IF($P995="","","-"&amp;TRIM(RIGHT(SUBSTITUTE(TRIM(SUBSTITUTE($P995,CHAR(160)," "))," ",REPT(" ",60)),60)))&amp;IF($T995="","","-"&amp;TRIM(RIGHT(SUBSTITUTE(TRIM(SUBSTITUTE($T995,CHAR(160)," "))," ",REPT(" ",60)),60)))&amp;".jpg")</f>
        <v/>
      </c>
    </row>
    <row r="996" ht="42" customHeight="1">
      <c r="A996" s="292" t="n">
        <v>28764</v>
      </c>
      <c r="B996" s="294" t="inlineStr">
        <is>
          <t>Hardie-Ferodo 1000 1 October, 1978</t>
        </is>
      </c>
      <c r="C996" s="294" t="inlineStr">
        <is>
          <t>DNF</t>
        </is>
      </c>
      <c r="D996" s="294" t="inlineStr">
        <is>
          <t>A</t>
        </is>
      </c>
      <c r="E996" s="294" t="n"/>
      <c r="F996" s="294" t="n">
        <v>2</v>
      </c>
      <c r="G996" s="294" t="inlineStr">
        <is>
          <t>Moffat Ford Dealers</t>
        </is>
      </c>
      <c r="H996" s="294" t="n"/>
      <c r="I996" s="294" t="n"/>
      <c r="J996" s="294" t="inlineStr">
        <is>
          <t>Ford Falcon XC Cobra</t>
        </is>
      </c>
      <c r="K996" s="294" t="inlineStr">
        <is>
          <t>5760 V8</t>
        </is>
      </c>
      <c r="L996" s="294" t="inlineStr">
        <is>
          <t>Colin Bond</t>
        </is>
      </c>
      <c r="M996" s="294" t="inlineStr">
        <is>
          <t>AUS</t>
        </is>
      </c>
      <c r="N996" s="700">
        <f>_xlfn.LET(_xlpm.d,_xlfn.XLOOKUP(L996,'[1]Birth Dates'!$A:$A,'[1]Birth Dates'!$B:$B,"",0),IF(_xlpm.d=0,"",_xlpm.d))</f>
        <v/>
      </c>
      <c r="O996" s="294">
        <f>IF(OR(N996="",A996="",NOT(ISNUMBER(N996)),N996&gt;A996),"",DATEDIF(N996,A996,"Y")&amp;" years, "&amp;DATEDIF(N996,A996,"YM")&amp;" months, "&amp;DATEDIF(N996,A996,"MD")&amp;" days")</f>
        <v/>
      </c>
      <c r="P996" s="294" t="inlineStr">
        <is>
          <t>Fred Gibson</t>
        </is>
      </c>
      <c r="Q996" s="294" t="inlineStr">
        <is>
          <t>AUS</t>
        </is>
      </c>
      <c r="R996" s="700">
        <f>_xlfn.LET(_xlpm.d,_xlfn.XLOOKUP(P996,'[1]Birth Dates'!$A:$A,'[1]Birth Dates'!$B:$B,"",0),IF(_xlpm.d=0,"",_xlpm.d))</f>
        <v/>
      </c>
      <c r="S996" s="294">
        <f>IF(OR(R996="",A996="",NOT(ISNUMBER(R996)),R996&gt;A996),"",DATEDIF(R996,A996,"Y")&amp;" years, "&amp;DATEDIF(R996,A996,"YM")&amp;" months, "&amp;DATEDIF(R996,A996,"MD")&amp;" days")</f>
        <v/>
      </c>
      <c r="T996" s="294" t="n"/>
      <c r="U996" s="294" t="n"/>
      <c r="V996" s="700">
        <f>_xlfn.LET(_xlpm.d,_xlfn.XLOOKUP(T996,'[1]Birth Dates'!$A:$A,'[1]Birth Dates'!$B:$B,"",0),IF(_xlpm.d=0,"",_xlpm.d))</f>
        <v/>
      </c>
      <c r="W996" s="294">
        <f>IF(OR(V996="",A996="",NOT(ISNUMBER(V996)),V996&gt;A996),"",DATEDIF(V996,A996,"Y")&amp;" years, "&amp;DATEDIF(V996,A996,"YM")&amp;" months, "&amp;DATEDIF(V996,A996,"MD")&amp;" days")</f>
        <v/>
      </c>
      <c r="X996" s="294" t="n"/>
      <c r="Y996" s="294" t="n"/>
      <c r="Z996" s="294" t="n"/>
      <c r="AA996" s="294" t="n"/>
      <c r="AB996" s="294" t="n"/>
      <c r="AC996" s="294" t="n"/>
      <c r="AD996" s="294" t="n"/>
      <c r="AE996" s="593" t="n"/>
      <c r="AF996" s="418">
        <f>IF(OR(AE996="",AE996="",AE996=0),"",6.172/(AE996*24))</f>
        <v/>
      </c>
      <c r="AG996" s="298" t="n">
        <v>2</v>
      </c>
      <c r="AH996" s="593" t="inlineStr">
        <is>
          <t>2:20.8710</t>
        </is>
      </c>
      <c r="AI996" s="418">
        <f>IF(OR(AH996="",AH996="",AH996=0),"",6.172/(AH996*24))</f>
        <v/>
      </c>
      <c r="AJ996" s="175">
        <f>IF(AND(ISNUMBER(AB996),ISNUMBER(AG996)),AB996-AG996,"")</f>
        <v/>
      </c>
      <c r="AK996" s="294" t="inlineStr">
        <is>
          <t>Engine</t>
        </is>
      </c>
      <c r="AL996" s="294" t="n">
        <v>59</v>
      </c>
      <c r="AM996" s="490" t="n"/>
      <c r="AN996" s="671">
        <f>IF(OR(AL996="",AM996="",AM996=0),"",AL996*6.172/(AM996*24))</f>
        <v/>
      </c>
      <c r="AO996" s="477">
        <f>IF(AND(AL996=AL995,AM996&lt;&gt;"",AM995&lt;&gt;""),AM996-AM995,"")</f>
        <v/>
      </c>
      <c r="AP996" s="294" t="n"/>
      <c r="AQ996" s="587" t="inlineStr"/>
      <c r="AR996" s="418">
        <f>IF(OR(AQ996="",AQ996="",AQ996=0),"",6.172/(AQ996*24))</f>
        <v/>
      </c>
      <c r="AS996" s="436">
        <f>IF(OR(NOT(ISNUMBER(C996)),NOT(ISNUMBER(AB996))),"",IF(AG996&lt;&gt;"",AG996,AB996)-C996)</f>
        <v/>
      </c>
      <c r="AT996" s="299" t="n"/>
      <c r="AU996" s="300">
        <f>IF($B996="","",TEXT($A996,"yyyymmdd")&amp;"_P"&amp;$C996&amp;"_C"&amp;$F996&amp;"_"&amp;TRIM(RIGHT(SUBSTITUTE(TRIM(SUBSTITUTE($L996,CHAR(160)," "))," ",REPT(" ",60)),60))&amp;IF($P996="","","-"&amp;TRIM(RIGHT(SUBSTITUTE(TRIM(SUBSTITUTE($P996,CHAR(160)," "))," ",REPT(" ",60)),60)))&amp;IF($T996="","","-"&amp;TRIM(RIGHT(SUBSTITUTE(TRIM(SUBSTITUTE($T996,CHAR(160)," "))," ",REPT(" ",60)),60)))&amp;".jpg")</f>
        <v/>
      </c>
    </row>
    <row r="997" ht="42" customHeight="1">
      <c r="A997" s="292" t="n">
        <v>28764</v>
      </c>
      <c r="B997" s="294" t="inlineStr">
        <is>
          <t>Hardie-Ferodo 1000 1 October, 1978</t>
        </is>
      </c>
      <c r="C997" s="294" t="inlineStr">
        <is>
          <t>DNF</t>
        </is>
      </c>
      <c r="D997" s="294" t="inlineStr">
        <is>
          <t>A</t>
        </is>
      </c>
      <c r="E997" s="294" t="n"/>
      <c r="F997" s="294" t="n">
        <v>32</v>
      </c>
      <c r="G997" s="294" t="inlineStr">
        <is>
          <t>Bryan Byrt Ford</t>
        </is>
      </c>
      <c r="H997" s="294" t="n"/>
      <c r="I997" s="294" t="n"/>
      <c r="J997" s="294" t="inlineStr">
        <is>
          <t>Ford Falcon XC GS500 Hardtop</t>
        </is>
      </c>
      <c r="K997" s="294" t="inlineStr">
        <is>
          <t>5760 V8</t>
        </is>
      </c>
      <c r="L997" s="294" t="inlineStr">
        <is>
          <t>John French</t>
        </is>
      </c>
      <c r="M997" s="294" t="inlineStr">
        <is>
          <t>AUS</t>
        </is>
      </c>
      <c r="N997" s="700">
        <f>_xlfn.LET(_xlpm.d,_xlfn.XLOOKUP(L997,'[1]Birth Dates'!$A:$A,'[1]Birth Dates'!$B:$B,"",0),IF(_xlpm.d=0,"",_xlpm.d))</f>
        <v/>
      </c>
      <c r="O997" s="294">
        <f>IF(OR(N997="",A997="",NOT(ISNUMBER(N997)),N997&gt;A997),"",DATEDIF(N997,A997,"Y")&amp;" years, "&amp;DATEDIF(N997,A997,"YM")&amp;" months, "&amp;DATEDIF(N997,A997,"MD")&amp;" days")</f>
        <v/>
      </c>
      <c r="P997" s="294" t="inlineStr">
        <is>
          <t>Warwick Brown</t>
        </is>
      </c>
      <c r="Q997" s="294" t="inlineStr">
        <is>
          <t>AUS</t>
        </is>
      </c>
      <c r="R997" s="700">
        <f>_xlfn.LET(_xlpm.d,_xlfn.XLOOKUP(P997,'[1]Birth Dates'!$A:$A,'[1]Birth Dates'!$B:$B,"",0),IF(_xlpm.d=0,"",_xlpm.d))</f>
        <v/>
      </c>
      <c r="S997" s="294">
        <f>IF(OR(R997="",A997="",NOT(ISNUMBER(R997)),R997&gt;A997),"",DATEDIF(R997,A997,"Y")&amp;" years, "&amp;DATEDIF(R997,A997,"YM")&amp;" months, "&amp;DATEDIF(R997,A997,"MD")&amp;" days")</f>
        <v/>
      </c>
      <c r="T997" s="294" t="n"/>
      <c r="U997" s="294" t="n"/>
      <c r="V997" s="700">
        <f>_xlfn.LET(_xlpm.d,_xlfn.XLOOKUP(T997,'[1]Birth Dates'!$A:$A,'[1]Birth Dates'!$B:$B,"",0),IF(_xlpm.d=0,"",_xlpm.d))</f>
        <v/>
      </c>
      <c r="W997" s="294">
        <f>IF(OR(V997="",A997="",NOT(ISNUMBER(V997)),V997&gt;A997),"",DATEDIF(V997,A997,"Y")&amp;" years, "&amp;DATEDIF(V997,A997,"YM")&amp;" months, "&amp;DATEDIF(V997,A997,"MD")&amp;" days")</f>
        <v/>
      </c>
      <c r="X997" s="294" t="n"/>
      <c r="Y997" s="294" t="n"/>
      <c r="Z997" s="294" t="n"/>
      <c r="AA997" s="294" t="n"/>
      <c r="AB997" s="294" t="n"/>
      <c r="AC997" s="294" t="n"/>
      <c r="AD997" s="294" t="n"/>
      <c r="AE997" s="593" t="n"/>
      <c r="AF997" s="418">
        <f>IF(OR(AE997="",AE997="",AE997=0),"",6.172/(AE997*24))</f>
        <v/>
      </c>
      <c r="AG997" s="298" t="n">
        <v>10</v>
      </c>
      <c r="AH997" s="593" t="inlineStr">
        <is>
          <t>2:30.2440</t>
        </is>
      </c>
      <c r="AI997" s="418">
        <f>IF(OR(AH997="",AH997="",AH997=0),"",6.172/(AH997*24))</f>
        <v/>
      </c>
      <c r="AJ997" s="175">
        <f>IF(AND(ISNUMBER(AB997),ISNUMBER(AG997)),AB997-AG997,"")</f>
        <v/>
      </c>
      <c r="AK997" s="294" t="inlineStr">
        <is>
          <t>Distributor</t>
        </is>
      </c>
      <c r="AL997" s="294" t="n">
        <v>57</v>
      </c>
      <c r="AM997" s="490" t="n"/>
      <c r="AN997" s="671">
        <f>IF(OR(AL997="",AM997="",AM997=0),"",AL997*6.172/(AM997*24))</f>
        <v/>
      </c>
      <c r="AO997" s="477">
        <f>IF(AND(AL997=AL996,AM997&lt;&gt;"",AM996&lt;&gt;""),AM997-AM996,"")</f>
        <v/>
      </c>
      <c r="AP997" s="294" t="n"/>
      <c r="AQ997" s="587" t="inlineStr"/>
      <c r="AR997" s="418">
        <f>IF(OR(AQ997="",AQ997="",AQ997=0),"",6.172/(AQ997*24))</f>
        <v/>
      </c>
      <c r="AS997" s="436">
        <f>IF(OR(NOT(ISNUMBER(C997)),NOT(ISNUMBER(AB997))),"",IF(AG997&lt;&gt;"",AG997,AB997)-C997)</f>
        <v/>
      </c>
      <c r="AT997" s="299" t="n"/>
      <c r="AU997" s="300">
        <f>IF($B997="","",TEXT($A997,"yyyymmdd")&amp;"_P"&amp;$C997&amp;"_C"&amp;$F997&amp;"_"&amp;TRIM(RIGHT(SUBSTITUTE(TRIM(SUBSTITUTE($L997,CHAR(160)," "))," ",REPT(" ",60)),60))&amp;IF($P997="","","-"&amp;TRIM(RIGHT(SUBSTITUTE(TRIM(SUBSTITUTE($P997,CHAR(160)," "))," ",REPT(" ",60)),60)))&amp;IF($T997="","","-"&amp;TRIM(RIGHT(SUBSTITUTE(TRIM(SUBSTITUTE($T997,CHAR(160)," "))," ",REPT(" ",60)),60)))&amp;".jpg")</f>
        <v/>
      </c>
    </row>
    <row r="998" ht="42" customHeight="1">
      <c r="A998" s="292" t="n">
        <v>28764</v>
      </c>
      <c r="B998" s="294" t="inlineStr">
        <is>
          <t>Hardie-Ferodo 1000 1 October, 1978</t>
        </is>
      </c>
      <c r="C998" s="294" t="inlineStr">
        <is>
          <t>DNF</t>
        </is>
      </c>
      <c r="D998" s="294" t="inlineStr">
        <is>
          <t>C</t>
        </is>
      </c>
      <c r="E998" s="294" t="n"/>
      <c r="F998" s="294" t="n">
        <v>53</v>
      </c>
      <c r="G998" s="294" t="inlineStr">
        <is>
          <t>Lennox Motors</t>
        </is>
      </c>
      <c r="H998" s="294" t="n"/>
      <c r="I998" s="294" t="n"/>
      <c r="J998" s="294" t="inlineStr">
        <is>
          <t>Volkswagen Golf GTi</t>
        </is>
      </c>
      <c r="K998" s="294" t="inlineStr">
        <is>
          <t>1588 L4</t>
        </is>
      </c>
      <c r="L998" s="294" t="inlineStr">
        <is>
          <t>Chris Heyer</t>
        </is>
      </c>
      <c r="M998" s="294" t="inlineStr">
        <is>
          <t>AUS</t>
        </is>
      </c>
      <c r="N998" s="700">
        <f>_xlfn.LET(_xlpm.d,_xlfn.XLOOKUP(L998,'[1]Birth Dates'!$A:$A,'[1]Birth Dates'!$B:$B,"",0),IF(_xlpm.d=0,"",_xlpm.d))</f>
        <v/>
      </c>
      <c r="O998" s="294">
        <f>IF(OR(N998="",A998="",NOT(ISNUMBER(N998)),N998&gt;A998),"",DATEDIF(N998,A998,"Y")&amp;" years, "&amp;DATEDIF(N998,A998,"YM")&amp;" months, "&amp;DATEDIF(N998,A998,"MD")&amp;" days")</f>
        <v/>
      </c>
      <c r="P998" s="294" t="inlineStr">
        <is>
          <t>Rudi Dahlhauser</t>
        </is>
      </c>
      <c r="Q998" s="294" t="inlineStr">
        <is>
          <t>DEU</t>
        </is>
      </c>
      <c r="R998" s="700">
        <f>_xlfn.LET(_xlpm.d,_xlfn.XLOOKUP(P998,'[1]Birth Dates'!$A:$A,'[1]Birth Dates'!$B:$B,"",0),IF(_xlpm.d=0,"",_xlpm.d))</f>
        <v/>
      </c>
      <c r="S998" s="294">
        <f>IF(OR(R998="",A998="",NOT(ISNUMBER(R998)),R998&gt;A998),"",DATEDIF(R998,A998,"Y")&amp;" years, "&amp;DATEDIF(R998,A998,"YM")&amp;" months, "&amp;DATEDIF(R998,A998,"MD")&amp;" days")</f>
        <v/>
      </c>
      <c r="T998" s="294" t="n"/>
      <c r="U998" s="294" t="n"/>
      <c r="V998" s="700">
        <f>_xlfn.LET(_xlpm.d,_xlfn.XLOOKUP(T998,'[1]Birth Dates'!$A:$A,'[1]Birth Dates'!$B:$B,"",0),IF(_xlpm.d=0,"",_xlpm.d))</f>
        <v/>
      </c>
      <c r="W998" s="294">
        <f>IF(OR(V998="",A998="",NOT(ISNUMBER(V998)),V998&gt;A998),"",DATEDIF(V998,A998,"Y")&amp;" years, "&amp;DATEDIF(V998,A998,"YM")&amp;" months, "&amp;DATEDIF(V998,A998,"MD")&amp;" days")</f>
        <v/>
      </c>
      <c r="X998" s="294" t="n"/>
      <c r="Y998" s="294" t="n"/>
      <c r="Z998" s="294" t="n"/>
      <c r="AA998" s="294" t="n"/>
      <c r="AB998" s="294" t="n">
        <v>60</v>
      </c>
      <c r="AC998" s="294" t="n"/>
      <c r="AD998" s="294" t="n"/>
      <c r="AE998" s="593" t="inlineStr">
        <is>
          <t>3:16.5000</t>
        </is>
      </c>
      <c r="AF998" s="418">
        <f>IF(OR(AE998="",AE998="",AE998=0),"",6.172/(AE998*24))</f>
        <v/>
      </c>
      <c r="AG998" s="298" t="n"/>
      <c r="AH998" s="587" t="inlineStr"/>
      <c r="AI998" s="418">
        <f>IF(OR(AH998="",AH998="",AH998=0),"",6.172/(AH998*24))</f>
        <v/>
      </c>
      <c r="AJ998" s="175">
        <f>IF(AND(ISNUMBER(AB998),ISNUMBER(AG998)),AB998-AG998,"")</f>
        <v/>
      </c>
      <c r="AK998" s="294" t="inlineStr">
        <is>
          <t>Throttle</t>
        </is>
      </c>
      <c r="AL998" s="294" t="n">
        <v>35</v>
      </c>
      <c r="AM998" s="490" t="n"/>
      <c r="AN998" s="671">
        <f>IF(OR(AL998="",AM998="",AM998=0),"",AL998*6.172/(AM998*24))</f>
        <v/>
      </c>
      <c r="AO998" s="477">
        <f>IF(AND(AL998=AL997,AM998&lt;&gt;"",AM997&lt;&gt;""),AM998-AM997,"")</f>
        <v/>
      </c>
      <c r="AP998" s="294" t="n"/>
      <c r="AQ998" s="587" t="inlineStr"/>
      <c r="AR998" s="418">
        <f>IF(OR(AQ998="",AQ998="",AQ998=0),"",6.172/(AQ998*24))</f>
        <v/>
      </c>
      <c r="AS998" s="436">
        <f>IF(OR(NOT(ISNUMBER(C998)),NOT(ISNUMBER(AB998))),"",IF(AG998&lt;&gt;"",AG998,AB998)-C998)</f>
        <v/>
      </c>
      <c r="AT998" s="299" t="n"/>
      <c r="AU998" s="300">
        <f>IF($B998="","",TEXT($A998,"yyyymmdd")&amp;"_P"&amp;$C998&amp;"_C"&amp;$F998&amp;"_"&amp;TRIM(RIGHT(SUBSTITUTE(TRIM(SUBSTITUTE($L998,CHAR(160)," "))," ",REPT(" ",60)),60))&amp;IF($P998="","","-"&amp;TRIM(RIGHT(SUBSTITUTE(TRIM(SUBSTITUTE($P998,CHAR(160)," "))," ",REPT(" ",60)),60)))&amp;IF($T998="","","-"&amp;TRIM(RIGHT(SUBSTITUTE(TRIM(SUBSTITUTE($T998,CHAR(160)," "))," ",REPT(" ",60)),60)))&amp;".jpg")</f>
        <v/>
      </c>
    </row>
    <row r="999" ht="42" customHeight="1">
      <c r="A999" s="292" t="n">
        <v>28764</v>
      </c>
      <c r="B999" s="294" t="inlineStr">
        <is>
          <t>Hardie-Ferodo 1000 1 October, 1978</t>
        </is>
      </c>
      <c r="C999" s="294" t="inlineStr">
        <is>
          <t>DNF</t>
        </is>
      </c>
      <c r="D999" s="294" t="inlineStr">
        <is>
          <t>B</t>
        </is>
      </c>
      <c r="E999" s="294" t="n"/>
      <c r="F999" s="294" t="n">
        <v>44</v>
      </c>
      <c r="G999" s="294" t="inlineStr">
        <is>
          <t>Geoff Leeds</t>
        </is>
      </c>
      <c r="H999" s="294" t="n"/>
      <c r="I999" s="294" t="n"/>
      <c r="J999" s="294" t="inlineStr">
        <is>
          <t>Ford Capri Mk.I</t>
        </is>
      </c>
      <c r="K999" s="294" t="inlineStr">
        <is>
          <t>2993 V6</t>
        </is>
      </c>
      <c r="L999" s="294" t="inlineStr">
        <is>
          <t>Cam Worner</t>
        </is>
      </c>
      <c r="M999" s="294" t="inlineStr">
        <is>
          <t>AUS</t>
        </is>
      </c>
      <c r="N999" s="700">
        <f>_xlfn.LET(_xlpm.d,_xlfn.XLOOKUP(L999,'[1]Birth Dates'!$A:$A,'[1]Birth Dates'!$B:$B,"",0),IF(_xlpm.d=0,"",_xlpm.d))</f>
        <v/>
      </c>
      <c r="O999" s="294">
        <f>IF(OR(N999="",A999="",NOT(ISNUMBER(N999)),N999&gt;A999),"",DATEDIF(N999,A999,"Y")&amp;" years, "&amp;DATEDIF(N999,A999,"YM")&amp;" months, "&amp;DATEDIF(N999,A999,"MD")&amp;" days")</f>
        <v/>
      </c>
      <c r="P999" s="294" t="inlineStr">
        <is>
          <t>Geoff Leeds</t>
        </is>
      </c>
      <c r="Q999" s="294" t="inlineStr">
        <is>
          <t>AUS</t>
        </is>
      </c>
      <c r="R999" s="700">
        <f>_xlfn.LET(_xlpm.d,_xlfn.XLOOKUP(P999,'[1]Birth Dates'!$A:$A,'[1]Birth Dates'!$B:$B,"",0),IF(_xlpm.d=0,"",_xlpm.d))</f>
        <v/>
      </c>
      <c r="S999" s="294">
        <f>IF(OR(R999="",A999="",NOT(ISNUMBER(R999)),R999&gt;A999),"",DATEDIF(R999,A999,"Y")&amp;" years, "&amp;DATEDIF(R999,A999,"YM")&amp;" months, "&amp;DATEDIF(R999,A999,"MD")&amp;" days")</f>
        <v/>
      </c>
      <c r="T999" s="294" t="n"/>
      <c r="U999" s="294" t="n"/>
      <c r="V999" s="700">
        <f>_xlfn.LET(_xlpm.d,_xlfn.XLOOKUP(T999,'[1]Birth Dates'!$A:$A,'[1]Birth Dates'!$B:$B,"",0),IF(_xlpm.d=0,"",_xlpm.d))</f>
        <v/>
      </c>
      <c r="W999" s="294">
        <f>IF(OR(V999="",A999="",NOT(ISNUMBER(V999)),V999&gt;A999),"",DATEDIF(V999,A999,"Y")&amp;" years, "&amp;DATEDIF(V999,A999,"YM")&amp;" months, "&amp;DATEDIF(V999,A999,"MD")&amp;" days")</f>
        <v/>
      </c>
      <c r="X999" s="294" t="n"/>
      <c r="Y999" s="294" t="n"/>
      <c r="Z999" s="294" t="n"/>
      <c r="AA999" s="294" t="n"/>
      <c r="AB999" s="294" t="n">
        <v>32</v>
      </c>
      <c r="AC999" s="294" t="n"/>
      <c r="AD999" s="294" t="n"/>
      <c r="AE999" s="593" t="inlineStr">
        <is>
          <t>2:51.9000</t>
        </is>
      </c>
      <c r="AF999" s="418">
        <f>IF(OR(AE999="",AE999="",AE999=0),"",6.172/(AE999*24))</f>
        <v/>
      </c>
      <c r="AG999" s="298" t="n"/>
      <c r="AH999" s="587" t="inlineStr"/>
      <c r="AI999" s="418">
        <f>IF(OR(AH999="",AH999="",AH999=0),"",6.172/(AH999*24))</f>
        <v/>
      </c>
      <c r="AJ999" s="175">
        <f>IF(AND(ISNUMBER(AB999),ISNUMBER(AG999)),AB999-AG999,"")</f>
        <v/>
      </c>
      <c r="AK999" s="294" t="inlineStr">
        <is>
          <t>Accident</t>
        </is>
      </c>
      <c r="AL999" s="294" t="n">
        <v>29</v>
      </c>
      <c r="AM999" s="490" t="n"/>
      <c r="AN999" s="671">
        <f>IF(OR(AL999="",AM999="",AM999=0),"",AL999*6.172/(AM999*24))</f>
        <v/>
      </c>
      <c r="AO999" s="477">
        <f>IF(AND(AL999=AL998,AM999&lt;&gt;"",AM998&lt;&gt;""),AM999-AM998,"")</f>
        <v/>
      </c>
      <c r="AP999" s="294" t="n"/>
      <c r="AQ999" s="587" t="inlineStr"/>
      <c r="AR999" s="418">
        <f>IF(OR(AQ999="",AQ999="",AQ999=0),"",6.172/(AQ999*24))</f>
        <v/>
      </c>
      <c r="AS999" s="436">
        <f>IF(OR(NOT(ISNUMBER(C999)),NOT(ISNUMBER(AB999))),"",IF(AG999&lt;&gt;"",AG999,AB999)-C999)</f>
        <v/>
      </c>
      <c r="AT999" s="299" t="n"/>
      <c r="AU999" s="300">
        <f>IF($B999="","",TEXT($A999,"yyyymmdd")&amp;"_P"&amp;$C999&amp;"_C"&amp;$F999&amp;"_"&amp;TRIM(RIGHT(SUBSTITUTE(TRIM(SUBSTITUTE($L999,CHAR(160)," "))," ",REPT(" ",60)),60))&amp;IF($P999="","","-"&amp;TRIM(RIGHT(SUBSTITUTE(TRIM(SUBSTITUTE($P999,CHAR(160)," "))," ",REPT(" ",60)),60)))&amp;IF($T999="","","-"&amp;TRIM(RIGHT(SUBSTITUTE(TRIM(SUBSTITUTE($T999,CHAR(160)," "))," ",REPT(" ",60)),60)))&amp;".jpg")</f>
        <v/>
      </c>
    </row>
    <row r="1000" ht="56" customHeight="1">
      <c r="A1000" s="292" t="n">
        <v>28764</v>
      </c>
      <c r="B1000" s="294" t="inlineStr">
        <is>
          <t>Hardie-Ferodo 1000 1 October, 1978</t>
        </is>
      </c>
      <c r="C1000" s="294" t="inlineStr">
        <is>
          <t>DNF</t>
        </is>
      </c>
      <c r="D1000" s="294" t="inlineStr">
        <is>
          <t>A</t>
        </is>
      </c>
      <c r="E1000" s="294" t="n"/>
      <c r="F1000" s="294" t="n">
        <v>12</v>
      </c>
      <c r="G1000" s="294" t="inlineStr">
        <is>
          <t>Bob Jane T-Marts</t>
        </is>
      </c>
      <c r="H1000" s="294" t="n"/>
      <c r="I1000" s="294" t="n"/>
      <c r="J1000" s="294" t="inlineStr">
        <is>
          <t>Holden LX Torana SS A9X Hatchback</t>
        </is>
      </c>
      <c r="K1000" s="294" t="inlineStr">
        <is>
          <t>5044 V8</t>
        </is>
      </c>
      <c r="L1000" s="294" t="inlineStr">
        <is>
          <t>Ian Geoghegan</t>
        </is>
      </c>
      <c r="M1000" s="294" t="inlineStr">
        <is>
          <t>AUS</t>
        </is>
      </c>
      <c r="N1000" s="700">
        <f>_xlfn.LET(_xlpm.d,_xlfn.XLOOKUP(L1000,'[1]Birth Dates'!$A:$A,'[1]Birth Dates'!$B:$B,"",0),IF(_xlpm.d=0,"",_xlpm.d))</f>
        <v/>
      </c>
      <c r="O1000" s="294">
        <f>IF(OR(N1000="",A1000="",NOT(ISNUMBER(N1000)),N1000&gt;A1000),"",DATEDIF(N1000,A1000,"Y")&amp;" years, "&amp;DATEDIF(N1000,A1000,"YM")&amp;" months, "&amp;DATEDIF(N1000,A1000,"MD")&amp;" days")</f>
        <v/>
      </c>
      <c r="P1000" s="294" t="inlineStr">
        <is>
          <t>Garry Rogers</t>
        </is>
      </c>
      <c r="Q1000" s="294" t="inlineStr">
        <is>
          <t>AUS</t>
        </is>
      </c>
      <c r="R1000" s="700">
        <f>_xlfn.LET(_xlpm.d,_xlfn.XLOOKUP(P1000,'[1]Birth Dates'!$A:$A,'[1]Birth Dates'!$B:$B,"",0),IF(_xlpm.d=0,"",_xlpm.d))</f>
        <v/>
      </c>
      <c r="S1000" s="294">
        <f>IF(OR(R1000="",A1000="",NOT(ISNUMBER(R1000)),R1000&gt;A1000),"",DATEDIF(R1000,A1000,"Y")&amp;" years, "&amp;DATEDIF(R1000,A1000,"YM")&amp;" months, "&amp;DATEDIF(R1000,A1000,"MD")&amp;" days")</f>
        <v/>
      </c>
      <c r="T1000" s="294" t="n"/>
      <c r="U1000" s="294" t="n"/>
      <c r="V1000" s="700">
        <f>_xlfn.LET(_xlpm.d,_xlfn.XLOOKUP(T1000,'[1]Birth Dates'!$A:$A,'[1]Birth Dates'!$B:$B,"",0),IF(_xlpm.d=0,"",_xlpm.d))</f>
        <v/>
      </c>
      <c r="W1000" s="294">
        <f>IF(OR(V1000="",A1000="",NOT(ISNUMBER(V1000)),V1000&gt;A1000),"",DATEDIF(V1000,A1000,"Y")&amp;" years, "&amp;DATEDIF(V1000,A1000,"YM")&amp;" months, "&amp;DATEDIF(V1000,A1000,"MD")&amp;" days")</f>
        <v/>
      </c>
      <c r="X1000" s="294" t="n"/>
      <c r="Y1000" s="294" t="n"/>
      <c r="Z1000" s="294" t="n"/>
      <c r="AA1000" s="294" t="n"/>
      <c r="AB1000" s="294" t="n">
        <v>17</v>
      </c>
      <c r="AC1000" s="294" t="n"/>
      <c r="AD1000" s="294" t="n"/>
      <c r="AE1000" s="593" t="inlineStr">
        <is>
          <t>2:29.5000</t>
        </is>
      </c>
      <c r="AF1000" s="418">
        <f>IF(OR(AE1000="",AE1000="",AE1000=0),"",6.172/(AE1000*24))</f>
        <v/>
      </c>
      <c r="AG1000" s="298" t="n"/>
      <c r="AH1000" s="587" t="inlineStr"/>
      <c r="AI1000" s="418">
        <f>IF(OR(AH1000="",AH1000="",AH1000=0),"",6.172/(AH1000*24))</f>
        <v/>
      </c>
      <c r="AJ1000" s="175">
        <f>IF(AND(ISNUMBER(AB1000),ISNUMBER(AG1000)),AB1000-AG1000,"")</f>
        <v/>
      </c>
      <c r="AK1000" s="294" t="inlineStr">
        <is>
          <t>Engine</t>
        </is>
      </c>
      <c r="AL1000" s="294" t="n">
        <v>29</v>
      </c>
      <c r="AM1000" s="490" t="n"/>
      <c r="AN1000" s="671">
        <f>IF(OR(AL1000="",AM1000="",AM1000=0),"",AL1000*6.172/(AM1000*24))</f>
        <v/>
      </c>
      <c r="AO1000" s="477">
        <f>IF(AND(AL1000=AL999,AM1000&lt;&gt;"",AM999&lt;&gt;""),AM1000-AM999,"")</f>
        <v/>
      </c>
      <c r="AP1000" s="294" t="n"/>
      <c r="AQ1000" s="587" t="inlineStr"/>
      <c r="AR1000" s="418">
        <f>IF(OR(AQ1000="",AQ1000="",AQ1000=0),"",6.172/(AQ1000*24))</f>
        <v/>
      </c>
      <c r="AS1000" s="436">
        <f>IF(OR(NOT(ISNUMBER(C1000)),NOT(ISNUMBER(AB1000))),"",IF(AG1000&lt;&gt;"",AG1000,AB1000)-C1000)</f>
        <v/>
      </c>
      <c r="AT1000" s="299" t="n"/>
      <c r="AU1000" s="300">
        <f>IF($B1000="","",TEXT($A1000,"yyyymmdd")&amp;"_P"&amp;$C1000&amp;"_C"&amp;$F1000&amp;"_"&amp;TRIM(RIGHT(SUBSTITUTE(TRIM(SUBSTITUTE($L1000,CHAR(160)," "))," ",REPT(" ",60)),60))&amp;IF($P1000="","","-"&amp;TRIM(RIGHT(SUBSTITUTE(TRIM(SUBSTITUTE($P1000,CHAR(160)," "))," ",REPT(" ",60)),60)))&amp;IF($T1000="","","-"&amp;TRIM(RIGHT(SUBSTITUTE(TRIM(SUBSTITUTE($T1000,CHAR(160)," "))," ",REPT(" ",60)),60)))&amp;".jpg")</f>
        <v/>
      </c>
    </row>
    <row r="1001" ht="42" customHeight="1">
      <c r="A1001" s="292" t="n">
        <v>28764</v>
      </c>
      <c r="B1001" s="294" t="inlineStr">
        <is>
          <t>Hardie-Ferodo 1000 1 October, 1978</t>
        </is>
      </c>
      <c r="C1001" s="294" t="inlineStr">
        <is>
          <t>DNF</t>
        </is>
      </c>
      <c r="D1001" s="294" t="inlineStr">
        <is>
          <t>B</t>
        </is>
      </c>
      <c r="E1001" s="294" t="n"/>
      <c r="F1001" s="294" t="n">
        <v>45</v>
      </c>
      <c r="G1001" s="294" t="inlineStr">
        <is>
          <t>Robert Darley</t>
        </is>
      </c>
      <c r="H1001" s="294" t="n"/>
      <c r="I1001" s="294" t="n"/>
      <c r="J1001" s="294" t="inlineStr">
        <is>
          <t>BMW 530i[3]</t>
        </is>
      </c>
      <c r="K1001" s="294" t="inlineStr">
        <is>
          <t>2985 L6</t>
        </is>
      </c>
      <c r="L1001" s="294" t="inlineStr">
        <is>
          <t>Jim Hunter</t>
        </is>
      </c>
      <c r="M1001" s="294" t="inlineStr">
        <is>
          <t>AUS</t>
        </is>
      </c>
      <c r="N1001" s="700">
        <f>_xlfn.LET(_xlpm.d,_xlfn.XLOOKUP(L1001,'[1]Birth Dates'!$A:$A,'[1]Birth Dates'!$B:$B,"",0),IF(_xlpm.d=0,"",_xlpm.d))</f>
        <v/>
      </c>
      <c r="O1001" s="294">
        <f>IF(OR(N1001="",A1001="",NOT(ISNUMBER(N1001)),N1001&gt;A1001),"",DATEDIF(N1001,A1001,"Y")&amp;" years, "&amp;DATEDIF(N1001,A1001,"YM")&amp;" months, "&amp;DATEDIF(N1001,A1001,"MD")&amp;" days")</f>
        <v/>
      </c>
      <c r="P1001" s="294" t="inlineStr">
        <is>
          <t>Barry Lake</t>
        </is>
      </c>
      <c r="Q1001" s="294" t="inlineStr">
        <is>
          <t>AUS</t>
        </is>
      </c>
      <c r="R1001" s="700">
        <f>_xlfn.LET(_xlpm.d,_xlfn.XLOOKUP(P1001,'[1]Birth Dates'!$A:$A,'[1]Birth Dates'!$B:$B,"",0),IF(_xlpm.d=0,"",_xlpm.d))</f>
        <v/>
      </c>
      <c r="S1001" s="294">
        <f>IF(OR(R1001="",A1001="",NOT(ISNUMBER(R1001)),R1001&gt;A1001),"",DATEDIF(R1001,A1001,"Y")&amp;" years, "&amp;DATEDIF(R1001,A1001,"YM")&amp;" months, "&amp;DATEDIF(R1001,A1001,"MD")&amp;" days")</f>
        <v/>
      </c>
      <c r="T1001" s="294" t="n"/>
      <c r="U1001" s="294" t="n"/>
      <c r="V1001" s="700">
        <f>_xlfn.LET(_xlpm.d,_xlfn.XLOOKUP(T1001,'[1]Birth Dates'!$A:$A,'[1]Birth Dates'!$B:$B,"",0),IF(_xlpm.d=0,"",_xlpm.d))</f>
        <v/>
      </c>
      <c r="W1001" s="294">
        <f>IF(OR(V1001="",A1001="",NOT(ISNUMBER(V1001)),V1001&gt;A1001),"",DATEDIF(V1001,A1001,"Y")&amp;" years, "&amp;DATEDIF(V1001,A1001,"YM")&amp;" months, "&amp;DATEDIF(V1001,A1001,"MD")&amp;" days")</f>
        <v/>
      </c>
      <c r="X1001" s="294" t="n"/>
      <c r="Y1001" s="294" t="n"/>
      <c r="Z1001" s="294" t="n"/>
      <c r="AA1001" s="294" t="n"/>
      <c r="AB1001" s="294" t="n">
        <v>53</v>
      </c>
      <c r="AC1001" s="294" t="n"/>
      <c r="AD1001" s="294" t="n"/>
      <c r="AE1001" s="593" t="inlineStr">
        <is>
          <t>3:01.1000</t>
        </is>
      </c>
      <c r="AF1001" s="418">
        <f>IF(OR(AE1001="",AE1001="",AE1001=0),"",6.172/(AE1001*24))</f>
        <v/>
      </c>
      <c r="AG1001" s="298" t="n"/>
      <c r="AH1001" s="587" t="inlineStr"/>
      <c r="AI1001" s="418">
        <f>IF(OR(AH1001="",AH1001="",AH1001=0),"",6.172/(AH1001*24))</f>
        <v/>
      </c>
      <c r="AJ1001" s="175">
        <f>IF(AND(ISNUMBER(AB1001),ISNUMBER(AG1001)),AB1001-AG1001,"")</f>
        <v/>
      </c>
      <c r="AK1001" s="294" t="inlineStr">
        <is>
          <t>Engine</t>
        </is>
      </c>
      <c r="AL1001" s="294" t="n">
        <v>27</v>
      </c>
      <c r="AM1001" s="490" t="n"/>
      <c r="AN1001" s="671">
        <f>IF(OR(AL1001="",AM1001="",AM1001=0),"",AL1001*6.172/(AM1001*24))</f>
        <v/>
      </c>
      <c r="AO1001" s="477">
        <f>IF(AND(AL1001=AL1000,AM1001&lt;&gt;"",AM1000&lt;&gt;""),AM1001-AM1000,"")</f>
        <v/>
      </c>
      <c r="AP1001" s="294" t="n"/>
      <c r="AQ1001" s="587" t="inlineStr"/>
      <c r="AR1001" s="418">
        <f>IF(OR(AQ1001="",AQ1001="",AQ1001=0),"",6.172/(AQ1001*24))</f>
        <v/>
      </c>
      <c r="AS1001" s="436">
        <f>IF(OR(NOT(ISNUMBER(C1001)),NOT(ISNUMBER(AB1001))),"",IF(AG1001&lt;&gt;"",AG1001,AB1001)-C1001)</f>
        <v/>
      </c>
      <c r="AT1001" s="299" t="n"/>
      <c r="AU1001" s="300">
        <f>IF($B1001="","",TEXT($A1001,"yyyymmdd")&amp;"_P"&amp;$C1001&amp;"_C"&amp;$F1001&amp;"_"&amp;TRIM(RIGHT(SUBSTITUTE(TRIM(SUBSTITUTE($L1001,CHAR(160)," "))," ",REPT(" ",60)),60))&amp;IF($P1001="","","-"&amp;TRIM(RIGHT(SUBSTITUTE(TRIM(SUBSTITUTE($P1001,CHAR(160)," "))," ",REPT(" ",60)),60)))&amp;IF($T1001="","","-"&amp;TRIM(RIGHT(SUBSTITUTE(TRIM(SUBSTITUTE($T1001,CHAR(160)," "))," ",REPT(" ",60)),60)))&amp;".jpg")</f>
        <v/>
      </c>
    </row>
    <row r="1002" ht="42" customHeight="1">
      <c r="A1002" s="292" t="n">
        <v>28764</v>
      </c>
      <c r="B1002" s="294" t="inlineStr">
        <is>
          <t>Hardie-Ferodo 1000 1 October, 1978</t>
        </is>
      </c>
      <c r="C1002" s="294" t="inlineStr">
        <is>
          <t>DNF</t>
        </is>
      </c>
      <c r="D1002" s="294" t="inlineStr">
        <is>
          <t>B</t>
        </is>
      </c>
      <c r="E1002" s="294" t="n"/>
      <c r="F1002" s="294" t="n">
        <v>40</v>
      </c>
      <c r="G1002" s="294" t="inlineStr">
        <is>
          <t>Phil McDonell</t>
        </is>
      </c>
      <c r="H1002" s="294" t="n"/>
      <c r="I1002" s="294" t="n"/>
      <c r="J1002" s="294" t="inlineStr">
        <is>
          <t>BMW 3.0Si</t>
        </is>
      </c>
      <c r="K1002" s="294" t="inlineStr">
        <is>
          <t>2985 L6</t>
        </is>
      </c>
      <c r="L1002" s="294" t="inlineStr">
        <is>
          <t>Phil McDonnell</t>
        </is>
      </c>
      <c r="M1002" s="294" t="inlineStr">
        <is>
          <t>AUS</t>
        </is>
      </c>
      <c r="N1002" s="700">
        <f>_xlfn.LET(_xlpm.d,_xlfn.XLOOKUP(L1002,'[1]Birth Dates'!$A:$A,'[1]Birth Dates'!$B:$B,"",0),IF(_xlpm.d=0,"",_xlpm.d))</f>
        <v/>
      </c>
      <c r="O1002" s="294">
        <f>IF(OR(N1002="",A1002="",NOT(ISNUMBER(N1002)),N1002&gt;A1002),"",DATEDIF(N1002,A1002,"Y")&amp;" years, "&amp;DATEDIF(N1002,A1002,"YM")&amp;" months, "&amp;DATEDIF(N1002,A1002,"MD")&amp;" days")</f>
        <v/>
      </c>
      <c r="P1002" s="294" t="inlineStr">
        <is>
          <t>Lynn Brown</t>
        </is>
      </c>
      <c r="Q1002" s="294" t="inlineStr">
        <is>
          <t>AUS</t>
        </is>
      </c>
      <c r="R1002" s="700">
        <f>_xlfn.LET(_xlpm.d,_xlfn.XLOOKUP(P1002,'[1]Birth Dates'!$A:$A,'[1]Birth Dates'!$B:$B,"",0),IF(_xlpm.d=0,"",_xlpm.d))</f>
        <v/>
      </c>
      <c r="S1002" s="294">
        <f>IF(OR(R1002="",A1002="",NOT(ISNUMBER(R1002)),R1002&gt;A1002),"",DATEDIF(R1002,A1002,"Y")&amp;" years, "&amp;DATEDIF(R1002,A1002,"YM")&amp;" months, "&amp;DATEDIF(R1002,A1002,"MD")&amp;" days")</f>
        <v/>
      </c>
      <c r="T1002" s="294" t="n"/>
      <c r="U1002" s="294" t="n"/>
      <c r="V1002" s="700">
        <f>_xlfn.LET(_xlpm.d,_xlfn.XLOOKUP(T1002,'[1]Birth Dates'!$A:$A,'[1]Birth Dates'!$B:$B,"",0),IF(_xlpm.d=0,"",_xlpm.d))</f>
        <v/>
      </c>
      <c r="W1002" s="294">
        <f>IF(OR(V1002="",A1002="",NOT(ISNUMBER(V1002)),V1002&gt;A1002),"",DATEDIF(V1002,A1002,"Y")&amp;" years, "&amp;DATEDIF(V1002,A1002,"YM")&amp;" months, "&amp;DATEDIF(V1002,A1002,"MD")&amp;" days")</f>
        <v/>
      </c>
      <c r="X1002" s="294" t="n"/>
      <c r="Y1002" s="294" t="n"/>
      <c r="Z1002" s="294" t="n"/>
      <c r="AA1002" s="294" t="n"/>
      <c r="AB1002" s="294" t="n">
        <v>39</v>
      </c>
      <c r="AC1002" s="294" t="n"/>
      <c r="AD1002" s="294" t="n"/>
      <c r="AE1002" s="593" t="inlineStr">
        <is>
          <t>2:55.7000</t>
        </is>
      </c>
      <c r="AF1002" s="418">
        <f>IF(OR(AE1002="",AE1002="",AE1002=0),"",6.172/(AE1002*24))</f>
        <v/>
      </c>
      <c r="AG1002" s="298" t="n"/>
      <c r="AH1002" s="587" t="inlineStr"/>
      <c r="AI1002" s="418">
        <f>IF(OR(AH1002="",AH1002="",AH1002=0),"",6.172/(AH1002*24))</f>
        <v/>
      </c>
      <c r="AJ1002" s="175">
        <f>IF(AND(ISNUMBER(AB1002),ISNUMBER(AG1002)),AB1002-AG1002,"")</f>
        <v/>
      </c>
      <c r="AK1002" s="294" t="inlineStr">
        <is>
          <t>Engine</t>
        </is>
      </c>
      <c r="AL1002" s="294" t="n">
        <v>21</v>
      </c>
      <c r="AM1002" s="490" t="n"/>
      <c r="AN1002" s="671">
        <f>IF(OR(AL1002="",AM1002="",AM1002=0),"",AL1002*6.172/(AM1002*24))</f>
        <v/>
      </c>
      <c r="AO1002" s="477">
        <f>IF(AND(AL1002=AL1001,AM1002&lt;&gt;"",AM1001&lt;&gt;""),AM1002-AM1001,"")</f>
        <v/>
      </c>
      <c r="AP1002" s="294" t="n"/>
      <c r="AQ1002" s="587" t="inlineStr"/>
      <c r="AR1002" s="418">
        <f>IF(OR(AQ1002="",AQ1002="",AQ1002=0),"",6.172/(AQ1002*24))</f>
        <v/>
      </c>
      <c r="AS1002" s="436">
        <f>IF(OR(NOT(ISNUMBER(C1002)),NOT(ISNUMBER(AB1002))),"",IF(AG1002&lt;&gt;"",AG1002,AB1002)-C1002)</f>
        <v/>
      </c>
      <c r="AT1002" s="299" t="n"/>
      <c r="AU1002" s="300">
        <f>IF($B1002="","",TEXT($A1002,"yyyymmdd")&amp;"_P"&amp;$C1002&amp;"_C"&amp;$F1002&amp;"_"&amp;TRIM(RIGHT(SUBSTITUTE(TRIM(SUBSTITUTE($L1002,CHAR(160)," "))," ",REPT(" ",60)),60))&amp;IF($P1002="","","-"&amp;TRIM(RIGHT(SUBSTITUTE(TRIM(SUBSTITUTE($P1002,CHAR(160)," "))," ",REPT(" ",60)),60)))&amp;IF($T1002="","","-"&amp;TRIM(RIGHT(SUBSTITUTE(TRIM(SUBSTITUTE($T1002,CHAR(160)," "))," ",REPT(" ",60)),60)))&amp;".jpg")</f>
        <v/>
      </c>
    </row>
    <row r="1003" ht="42" customHeight="1">
      <c r="A1003" s="292" t="n">
        <v>28764</v>
      </c>
      <c r="B1003" s="294" t="inlineStr">
        <is>
          <t>Hardie-Ferodo 1000 1 October, 1978</t>
        </is>
      </c>
      <c r="C1003" s="294" t="inlineStr">
        <is>
          <t>DNF</t>
        </is>
      </c>
      <c r="D1003" s="294" t="inlineStr">
        <is>
          <t>C</t>
        </is>
      </c>
      <c r="E1003" s="294" t="n"/>
      <c r="F1003" s="294" t="n">
        <v>72</v>
      </c>
      <c r="G1003" s="294" t="inlineStr">
        <is>
          <t>Alf Grant</t>
        </is>
      </c>
      <c r="H1003" s="294" t="n"/>
      <c r="I1003" s="294" t="n"/>
      <c r="J1003" s="294" t="inlineStr">
        <is>
          <t>Alfa Romeo 2000 GTV</t>
        </is>
      </c>
      <c r="K1003" s="294" t="inlineStr">
        <is>
          <t>1962 L4</t>
        </is>
      </c>
      <c r="L1003" s="294" t="inlineStr">
        <is>
          <t>Alf Grant</t>
        </is>
      </c>
      <c r="M1003" s="294" t="inlineStr">
        <is>
          <t>AUS</t>
        </is>
      </c>
      <c r="N1003" s="700">
        <f>_xlfn.LET(_xlpm.d,_xlfn.XLOOKUP(L1003,'[1]Birth Dates'!$A:$A,'[1]Birth Dates'!$B:$B,"",0),IF(_xlpm.d=0,"",_xlpm.d))</f>
        <v/>
      </c>
      <c r="O1003" s="294">
        <f>IF(OR(N1003="",A1003="",NOT(ISNUMBER(N1003)),N1003&gt;A1003),"",DATEDIF(N1003,A1003,"Y")&amp;" years, "&amp;DATEDIF(N1003,A1003,"YM")&amp;" months, "&amp;DATEDIF(N1003,A1003,"MD")&amp;" days")</f>
        <v/>
      </c>
      <c r="P1003" s="294" t="inlineStr">
        <is>
          <t>Geoff Russell</t>
        </is>
      </c>
      <c r="Q1003" s="294" t="inlineStr">
        <is>
          <t>AUS</t>
        </is>
      </c>
      <c r="R1003" s="700">
        <f>_xlfn.LET(_xlpm.d,_xlfn.XLOOKUP(P1003,'[1]Birth Dates'!$A:$A,'[1]Birth Dates'!$B:$B,"",0),IF(_xlpm.d=0,"",_xlpm.d))</f>
        <v/>
      </c>
      <c r="S1003" s="294">
        <f>IF(OR(R1003="",A1003="",NOT(ISNUMBER(R1003)),R1003&gt;A1003),"",DATEDIF(R1003,A1003,"Y")&amp;" years, "&amp;DATEDIF(R1003,A1003,"YM")&amp;" months, "&amp;DATEDIF(R1003,A1003,"MD")&amp;" days")</f>
        <v/>
      </c>
      <c r="T1003" s="294" t="n"/>
      <c r="U1003" s="294" t="n"/>
      <c r="V1003" s="700">
        <f>_xlfn.LET(_xlpm.d,_xlfn.XLOOKUP(T1003,'[1]Birth Dates'!$A:$A,'[1]Birth Dates'!$B:$B,"",0),IF(_xlpm.d=0,"",_xlpm.d))</f>
        <v/>
      </c>
      <c r="W1003" s="294">
        <f>IF(OR(V1003="",A1003="",NOT(ISNUMBER(V1003)),V1003&gt;A1003),"",DATEDIF(V1003,A1003,"Y")&amp;" years, "&amp;DATEDIF(V1003,A1003,"YM")&amp;" months, "&amp;DATEDIF(V1003,A1003,"MD")&amp;" days")</f>
        <v/>
      </c>
      <c r="X1003" s="294" t="n"/>
      <c r="Y1003" s="294" t="n"/>
      <c r="Z1003" s="294" t="n"/>
      <c r="AA1003" s="294" t="n"/>
      <c r="AB1003" s="294" t="n">
        <v>57</v>
      </c>
      <c r="AC1003" s="294" t="n"/>
      <c r="AD1003" s="294" t="n"/>
      <c r="AE1003" s="593" t="inlineStr">
        <is>
          <t>3:06.0000</t>
        </is>
      </c>
      <c r="AF1003" s="418">
        <f>IF(OR(AE1003="",AE1003="",AE1003=0),"",6.172/(AE1003*24))</f>
        <v/>
      </c>
      <c r="AG1003" s="298" t="n"/>
      <c r="AH1003" s="587" t="inlineStr"/>
      <c r="AI1003" s="418">
        <f>IF(OR(AH1003="",AH1003="",AH1003=0),"",6.172/(AH1003*24))</f>
        <v/>
      </c>
      <c r="AJ1003" s="175">
        <f>IF(AND(ISNUMBER(AB1003),ISNUMBER(AG1003)),AB1003-AG1003,"")</f>
        <v/>
      </c>
      <c r="AK1003" s="294" t="inlineStr">
        <is>
          <t>Rocker</t>
        </is>
      </c>
      <c r="AL1003" s="294" t="n">
        <v>21</v>
      </c>
      <c r="AM1003" s="490" t="n"/>
      <c r="AN1003" s="671">
        <f>IF(OR(AL1003="",AM1003="",AM1003=0),"",AL1003*6.172/(AM1003*24))</f>
        <v/>
      </c>
      <c r="AO1003" s="477">
        <f>IF(AND(AL1003=AL1002,AM1003&lt;&gt;"",AM1002&lt;&gt;""),AM1003-AM1002,"")</f>
        <v/>
      </c>
      <c r="AP1003" s="294" t="n"/>
      <c r="AQ1003" s="587" t="inlineStr"/>
      <c r="AR1003" s="418">
        <f>IF(OR(AQ1003="",AQ1003="",AQ1003=0),"",6.172/(AQ1003*24))</f>
        <v/>
      </c>
      <c r="AS1003" s="436">
        <f>IF(OR(NOT(ISNUMBER(C1003)),NOT(ISNUMBER(AB1003))),"",IF(AG1003&lt;&gt;"",AG1003,AB1003)-C1003)</f>
        <v/>
      </c>
      <c r="AT1003" s="299" t="n"/>
      <c r="AU1003" s="300">
        <f>IF($B1003="","",TEXT($A1003,"yyyymmdd")&amp;"_P"&amp;$C1003&amp;"_C"&amp;$F1003&amp;"_"&amp;TRIM(RIGHT(SUBSTITUTE(TRIM(SUBSTITUTE($L1003,CHAR(160)," "))," ",REPT(" ",60)),60))&amp;IF($P1003="","","-"&amp;TRIM(RIGHT(SUBSTITUTE(TRIM(SUBSTITUTE($P1003,CHAR(160)," "))," ",REPT(" ",60)),60)))&amp;IF($T1003="","","-"&amp;TRIM(RIGHT(SUBSTITUTE(TRIM(SUBSTITUTE($T1003,CHAR(160)," "))," ",REPT(" ",60)),60)))&amp;".jpg")</f>
        <v/>
      </c>
    </row>
    <row r="1004" ht="56" customHeight="1">
      <c r="A1004" s="292" t="n">
        <v>28764</v>
      </c>
      <c r="B1004" s="294" t="inlineStr">
        <is>
          <t>Hardie-Ferodo 1000 1 October, 1978</t>
        </is>
      </c>
      <c r="C1004" s="294" t="inlineStr">
        <is>
          <t>DNF</t>
        </is>
      </c>
      <c r="D1004" s="294" t="inlineStr">
        <is>
          <t>A</t>
        </is>
      </c>
      <c r="E1004" s="294" t="n"/>
      <c r="F1004" s="294" t="n">
        <v>27</v>
      </c>
      <c r="G1004" s="294" t="inlineStr">
        <is>
          <t>Ron Hodgson Channel 7 Racing</t>
        </is>
      </c>
      <c r="H1004" s="294" t="n"/>
      <c r="I1004" s="294" t="n"/>
      <c r="J1004" s="294" t="inlineStr">
        <is>
          <t>Holden LX Torana SS A9X Hatchback</t>
        </is>
      </c>
      <c r="K1004" s="294" t="inlineStr">
        <is>
          <t>5044 V8</t>
        </is>
      </c>
      <c r="L1004" s="294" t="inlineStr">
        <is>
          <t>Derek Bell</t>
        </is>
      </c>
      <c r="M1004" s="294" t="inlineStr">
        <is>
          <t>GBR</t>
        </is>
      </c>
      <c r="N1004" s="700">
        <f>_xlfn.LET(_xlpm.d,_xlfn.XLOOKUP(L1004,'[1]Birth Dates'!$A:$A,'[1]Birth Dates'!$B:$B,"",0),IF(_xlpm.d=0,"",_xlpm.d))</f>
        <v/>
      </c>
      <c r="O1004" s="294">
        <f>IF(OR(N1004="",A1004="",NOT(ISNUMBER(N1004)),N1004&gt;A1004),"",DATEDIF(N1004,A1004,"Y")&amp;" years, "&amp;DATEDIF(N1004,A1004,"YM")&amp;" months, "&amp;DATEDIF(N1004,A1004,"MD")&amp;" days")</f>
        <v/>
      </c>
      <c r="P1004" s="294" t="inlineStr">
        <is>
          <t>Dieter Quester</t>
        </is>
      </c>
      <c r="Q1004" s="294" t="inlineStr">
        <is>
          <t>AUT</t>
        </is>
      </c>
      <c r="R1004" s="700">
        <f>_xlfn.LET(_xlpm.d,_xlfn.XLOOKUP(P1004,'[1]Birth Dates'!$A:$A,'[1]Birth Dates'!$B:$B,"",0),IF(_xlpm.d=0,"",_xlpm.d))</f>
        <v/>
      </c>
      <c r="S1004" s="294">
        <f>IF(OR(R1004="",A1004="",NOT(ISNUMBER(R1004)),R1004&gt;A1004),"",DATEDIF(R1004,A1004,"Y")&amp;" years, "&amp;DATEDIF(R1004,A1004,"YM")&amp;" months, "&amp;DATEDIF(R1004,A1004,"MD")&amp;" days")</f>
        <v/>
      </c>
      <c r="T1004" s="294" t="n"/>
      <c r="U1004" s="294" t="n"/>
      <c r="V1004" s="700">
        <f>_xlfn.LET(_xlpm.d,_xlfn.XLOOKUP(T1004,'[1]Birth Dates'!$A:$A,'[1]Birth Dates'!$B:$B,"",0),IF(_xlpm.d=0,"",_xlpm.d))</f>
        <v/>
      </c>
      <c r="W1004" s="294">
        <f>IF(OR(V1004="",A1004="",NOT(ISNUMBER(V1004)),V1004&gt;A1004),"",DATEDIF(V1004,A1004,"Y")&amp;" years, "&amp;DATEDIF(V1004,A1004,"YM")&amp;" months, "&amp;DATEDIF(V1004,A1004,"MD")&amp;" days")</f>
        <v/>
      </c>
      <c r="X1004" s="294" t="n"/>
      <c r="Y1004" s="294" t="n"/>
      <c r="Z1004" s="294" t="n"/>
      <c r="AA1004" s="294" t="n"/>
      <c r="AB1004" s="294" t="n"/>
      <c r="AC1004" s="294" t="n"/>
      <c r="AD1004" s="294" t="n"/>
      <c r="AE1004" s="593" t="n"/>
      <c r="AF1004" s="418">
        <f>IF(OR(AE1004="",AE1004="",AE1004=0),"",6.172/(AE1004*24))</f>
        <v/>
      </c>
      <c r="AG1004" s="298" t="n">
        <v>5</v>
      </c>
      <c r="AH1004" s="587" t="inlineStr">
        <is>
          <t>2:24.6020</t>
        </is>
      </c>
      <c r="AI1004" s="418">
        <f>IF(OR(AH1004="",AH1004="",AH1004=0),"",6.172/(AH1004*24))</f>
        <v/>
      </c>
      <c r="AJ1004" s="175">
        <f>IF(AND(ISNUMBER(AB1004),ISNUMBER(AG1004)),AB1004-AG1004,"")</f>
        <v/>
      </c>
      <c r="AK1004" s="294" t="inlineStr">
        <is>
          <t>Accident</t>
        </is>
      </c>
      <c r="AL1004" s="294" t="n">
        <v>5</v>
      </c>
      <c r="AM1004" s="490" t="n"/>
      <c r="AN1004" s="671">
        <f>IF(OR(AL1004="",AM1004="",AM1004=0),"",AL1004*6.172/(AM1004*24))</f>
        <v/>
      </c>
      <c r="AO1004" s="477">
        <f>IF(AND(AL1004=AL1003,AM1004&lt;&gt;"",AM1003&lt;&gt;""),AM1004-AM1003,"")</f>
        <v/>
      </c>
      <c r="AP1004" s="294" t="n"/>
      <c r="AQ1004" s="587" t="inlineStr"/>
      <c r="AR1004" s="418">
        <f>IF(OR(AQ1004="",AQ1004="",AQ1004=0),"",6.172/(AQ1004*24))</f>
        <v/>
      </c>
      <c r="AS1004" s="436">
        <f>IF(OR(NOT(ISNUMBER(C1004)),NOT(ISNUMBER(AB1004))),"",IF(AG1004&lt;&gt;"",AG1004,AB1004)-C1004)</f>
        <v/>
      </c>
      <c r="AT1004" s="299" t="n"/>
      <c r="AU1004" s="300">
        <f>IF($B1004="","",TEXT($A1004,"yyyymmdd")&amp;"_P"&amp;$C1004&amp;"_C"&amp;$F1004&amp;"_"&amp;TRIM(RIGHT(SUBSTITUTE(TRIM(SUBSTITUTE($L1004,CHAR(160)," "))," ",REPT(" ",60)),60))&amp;IF($P1004="","","-"&amp;TRIM(RIGHT(SUBSTITUTE(TRIM(SUBSTITUTE($P1004,CHAR(160)," "))," ",REPT(" ",60)),60)))&amp;IF($T1004="","","-"&amp;TRIM(RIGHT(SUBSTITUTE(TRIM(SUBSTITUTE($T1004,CHAR(160)," "))," ",REPT(" ",60)),60)))&amp;".jpg")</f>
        <v/>
      </c>
    </row>
    <row r="1005" ht="42" customHeight="1">
      <c r="A1005" s="292" t="n">
        <v>28764</v>
      </c>
      <c r="B1005" s="294" t="inlineStr">
        <is>
          <t>Hardie-Ferodo 1000 1 October, 1978</t>
        </is>
      </c>
      <c r="C1005" s="294" t="inlineStr">
        <is>
          <t>DNF</t>
        </is>
      </c>
      <c r="D1005" s="294" t="inlineStr">
        <is>
          <t>C</t>
        </is>
      </c>
      <c r="E1005" s="294" t="n"/>
      <c r="F1005" s="294" t="n">
        <v>71</v>
      </c>
      <c r="G1005" s="294" t="inlineStr">
        <is>
          <t>Brian Foley Pty Ltd</t>
        </is>
      </c>
      <c r="H1005" s="294" t="n"/>
      <c r="I1005" s="294" t="n"/>
      <c r="J1005" s="294" t="inlineStr">
        <is>
          <t>Alfa Romeo Alfetta GTV</t>
        </is>
      </c>
      <c r="K1005" s="294" t="inlineStr">
        <is>
          <t>1985 L4</t>
        </is>
      </c>
      <c r="L1005" s="294" t="inlineStr">
        <is>
          <t>Garry Leggatt</t>
        </is>
      </c>
      <c r="M1005" s="294" t="inlineStr">
        <is>
          <t>AUS</t>
        </is>
      </c>
      <c r="N1005" s="700">
        <f>_xlfn.LET(_xlpm.d,_xlfn.XLOOKUP(L1005,'[1]Birth Dates'!$A:$A,'[1]Birth Dates'!$B:$B,"",0),IF(_xlpm.d=0,"",_xlpm.d))</f>
        <v/>
      </c>
      <c r="O1005" s="294">
        <f>IF(OR(N1005="",A1005="",NOT(ISNUMBER(N1005)),N1005&gt;A1005),"",DATEDIF(N1005,A1005,"Y")&amp;" years, "&amp;DATEDIF(N1005,A1005,"YM")&amp;" months, "&amp;DATEDIF(N1005,A1005,"MD")&amp;" days")</f>
        <v/>
      </c>
      <c r="P1005" s="294" t="inlineStr">
        <is>
          <t>Patrick Nève</t>
        </is>
      </c>
      <c r="Q1005" s="294" t="inlineStr">
        <is>
          <t>BEL</t>
        </is>
      </c>
      <c r="R1005" s="700">
        <f>_xlfn.LET(_xlpm.d,_xlfn.XLOOKUP(P1005,'[1]Birth Dates'!$A:$A,'[1]Birth Dates'!$B:$B,"",0),IF(_xlpm.d=0,"",_xlpm.d))</f>
        <v/>
      </c>
      <c r="S1005" s="294">
        <f>IF(OR(R1005="",A1005="",NOT(ISNUMBER(R1005)),R1005&gt;A1005),"",DATEDIF(R1005,A1005,"Y")&amp;" years, "&amp;DATEDIF(R1005,A1005,"YM")&amp;" months, "&amp;DATEDIF(R1005,A1005,"MD")&amp;" days")</f>
        <v/>
      </c>
      <c r="T1005" s="294" t="n"/>
      <c r="U1005" s="294" t="n"/>
      <c r="V1005" s="700">
        <f>_xlfn.LET(_xlpm.d,_xlfn.XLOOKUP(T1005,'[1]Birth Dates'!$A:$A,'[1]Birth Dates'!$B:$B,"",0),IF(_xlpm.d=0,"",_xlpm.d))</f>
        <v/>
      </c>
      <c r="W1005" s="294">
        <f>IF(OR(V1005="",A1005="",NOT(ISNUMBER(V1005)),V1005&gt;A1005),"",DATEDIF(V1005,A1005,"Y")&amp;" years, "&amp;DATEDIF(V1005,A1005,"YM")&amp;" months, "&amp;DATEDIF(V1005,A1005,"MD")&amp;" days")</f>
        <v/>
      </c>
      <c r="X1005" s="294" t="n"/>
      <c r="Y1005" s="294" t="n"/>
      <c r="Z1005" s="294" t="n"/>
      <c r="AA1005" s="294" t="n"/>
      <c r="AB1005" s="294" t="n">
        <v>42</v>
      </c>
      <c r="AC1005" s="294" t="n"/>
      <c r="AD1005" s="294" t="n"/>
      <c r="AE1005" s="593" t="inlineStr">
        <is>
          <t>2:58.2000</t>
        </is>
      </c>
      <c r="AF1005" s="418">
        <f>IF(OR(AE1005="",AE1005="",AE1005=0),"",6.172/(AE1005*24))</f>
        <v/>
      </c>
      <c r="AG1005" s="298" t="n"/>
      <c r="AH1005" s="587" t="inlineStr"/>
      <c r="AI1005" s="418">
        <f>IF(OR(AH1005="",AH1005="",AH1005=0),"",6.172/(AH1005*24))</f>
        <v/>
      </c>
      <c r="AJ1005" s="175">
        <f>IF(AND(ISNUMBER(AB1005),ISNUMBER(AG1005)),AB1005-AG1005,"")</f>
        <v/>
      </c>
      <c r="AK1005" s="294" t="inlineStr">
        <is>
          <t>Oil Filter</t>
        </is>
      </c>
      <c r="AL1005" s="294" t="n">
        <v>3</v>
      </c>
      <c r="AM1005" s="490" t="n"/>
      <c r="AN1005" s="671">
        <f>IF(OR(AL1005="",AM1005="",AM1005=0),"",AL1005*6.172/(AM1005*24))</f>
        <v/>
      </c>
      <c r="AO1005" s="477">
        <f>IF(AND(AL1005=AL1004,AM1005&lt;&gt;"",AM1004&lt;&gt;""),AM1005-AM1004,"")</f>
        <v/>
      </c>
      <c r="AP1005" s="294" t="n"/>
      <c r="AQ1005" s="587" t="inlineStr"/>
      <c r="AR1005" s="418">
        <f>IF(OR(AQ1005="",AQ1005="",AQ1005=0),"",6.172/(AQ1005*24))</f>
        <v/>
      </c>
      <c r="AS1005" s="436">
        <f>IF(OR(NOT(ISNUMBER(C1005)),NOT(ISNUMBER(AB1005))),"",IF(AG1005&lt;&gt;"",AG1005,AB1005)-C1005)</f>
        <v/>
      </c>
      <c r="AT1005" s="299" t="n"/>
      <c r="AU1005" s="300">
        <f>IF($B1005="","",TEXT($A1005,"yyyymmdd")&amp;"_P"&amp;$C1005&amp;"_C"&amp;$F1005&amp;"_"&amp;TRIM(RIGHT(SUBSTITUTE(TRIM(SUBSTITUTE($L1005,CHAR(160)," "))," ",REPT(" ",60)),60))&amp;IF($P1005="","","-"&amp;TRIM(RIGHT(SUBSTITUTE(TRIM(SUBSTITUTE($P1005,CHAR(160)," "))," ",REPT(" ",60)),60)))&amp;IF($T1005="","","-"&amp;TRIM(RIGHT(SUBSTITUTE(TRIM(SUBSTITUTE($T1005,CHAR(160)," "))," ",REPT(" ",60)),60)))&amp;".jpg")</f>
        <v/>
      </c>
    </row>
    <row r="1006" ht="42" customHeight="1">
      <c r="A1006" s="292" t="n">
        <v>28764</v>
      </c>
      <c r="B1006" s="294" t="inlineStr">
        <is>
          <t>Hardie-Ferodo 1000 1 October, 1978</t>
        </is>
      </c>
      <c r="C1006" s="294" t="inlineStr">
        <is>
          <t>DNS</t>
        </is>
      </c>
      <c r="D1006" s="294" t="inlineStr">
        <is>
          <t>A</t>
        </is>
      </c>
      <c r="E1006" s="294" t="n"/>
      <c r="F1006" s="294" t="n">
        <v>30</v>
      </c>
      <c r="G1006" s="294" t="inlineStr">
        <is>
          <t>Everlast Battery Service</t>
        </is>
      </c>
      <c r="H1006" s="294" t="n"/>
      <c r="I1006" s="294" t="n"/>
      <c r="J1006" s="294" t="inlineStr">
        <is>
          <t>Ford Falcon XB GT Hardtop</t>
        </is>
      </c>
      <c r="K1006" s="294" t="inlineStr">
        <is>
          <t>5760 V8</t>
        </is>
      </c>
      <c r="L1006" s="294" t="inlineStr">
        <is>
          <t>Bill O'Brien</t>
        </is>
      </c>
      <c r="M1006" s="294" t="inlineStr">
        <is>
          <t>AUS</t>
        </is>
      </c>
      <c r="N1006" s="700">
        <f>_xlfn.LET(_xlpm.d,_xlfn.XLOOKUP(L1006,'[1]Birth Dates'!$A:$A,'[1]Birth Dates'!$B:$B,"",0),IF(_xlpm.d=0,"",_xlpm.d))</f>
        <v/>
      </c>
      <c r="O1006" s="294">
        <f>IF(OR(N1006="",A1006="",NOT(ISNUMBER(N1006)),N1006&gt;A1006),"",DATEDIF(N1006,A1006,"Y")&amp;" years, "&amp;DATEDIF(N1006,A1006,"YM")&amp;" months, "&amp;DATEDIF(N1006,A1006,"MD")&amp;" days")</f>
        <v/>
      </c>
      <c r="P1006" s="294" t="inlineStr">
        <is>
          <t>Ray Winter</t>
        </is>
      </c>
      <c r="Q1006" s="294" t="inlineStr">
        <is>
          <t>AUS</t>
        </is>
      </c>
      <c r="R1006" s="700">
        <f>_xlfn.LET(_xlpm.d,_xlfn.XLOOKUP(P1006,'[1]Birth Dates'!$A:$A,'[1]Birth Dates'!$B:$B,"",0),IF(_xlpm.d=0,"",_xlpm.d))</f>
        <v/>
      </c>
      <c r="S1006" s="294">
        <f>IF(OR(R1006="",A1006="",NOT(ISNUMBER(R1006)),R1006&gt;A1006),"",DATEDIF(R1006,A1006,"Y")&amp;" years, "&amp;DATEDIF(R1006,A1006,"YM")&amp;" months, "&amp;DATEDIF(R1006,A1006,"MD")&amp;" days")</f>
        <v/>
      </c>
      <c r="T1006" s="294" t="n"/>
      <c r="U1006" s="294" t="n"/>
      <c r="V1006" s="700">
        <f>_xlfn.LET(_xlpm.d,_xlfn.XLOOKUP(T1006,'[1]Birth Dates'!$A:$A,'[1]Birth Dates'!$B:$B,"",0),IF(_xlpm.d=0,"",_xlpm.d))</f>
        <v/>
      </c>
      <c r="W1006" s="294">
        <f>IF(OR(V1006="",A1006="",NOT(ISNUMBER(V1006)),V1006&gt;A1006),"",DATEDIF(V1006,A1006,"Y")&amp;" years, "&amp;DATEDIF(V1006,A1006,"YM")&amp;" months, "&amp;DATEDIF(V1006,A1006,"MD")&amp;" days")</f>
        <v/>
      </c>
      <c r="X1006" s="294" t="n"/>
      <c r="Y1006" s="294" t="n"/>
      <c r="Z1006" s="294" t="n"/>
      <c r="AA1006" s="294" t="n"/>
      <c r="AB1006" s="294" t="n"/>
      <c r="AC1006" s="294" t="n"/>
      <c r="AD1006" s="294" t="n"/>
      <c r="AE1006" s="587" t="inlineStr"/>
      <c r="AF1006" s="418">
        <f>IF(OR(AE1006="",AE1006="",AE1006=0),"",6.172/(AE1006*24))</f>
        <v/>
      </c>
      <c r="AG1006" s="298" t="n"/>
      <c r="AH1006" s="587" t="inlineStr"/>
      <c r="AI1006" s="418">
        <f>IF(OR(AH1006="",AH1006="",AH1006=0),"",6.172/(AH1006*24))</f>
        <v/>
      </c>
      <c r="AJ1006" s="175">
        <f>IF(AND(ISNUMBER(AB1006),ISNUMBER(AG1006)),AB1006-AG1006,"")</f>
        <v/>
      </c>
      <c r="AK1006" s="294" t="inlineStr">
        <is>
          <t>Did Not Start</t>
        </is>
      </c>
      <c r="AL1006" s="294" t="n"/>
      <c r="AM1006" s="490" t="n"/>
      <c r="AN1006" s="671">
        <f>IF(OR(AL1006="",AM1006="",AM1006=0),"",AL1006*6.172/(AM1006*24))</f>
        <v/>
      </c>
      <c r="AO1006" s="477">
        <f>IF(AND(AL1006=AL1005,AM1006&lt;&gt;"",AM1005&lt;&gt;""),AM1006-AM1005,"")</f>
        <v/>
      </c>
      <c r="AP1006" s="294" t="n"/>
      <c r="AQ1006" s="587" t="inlineStr"/>
      <c r="AR1006" s="418">
        <f>IF(OR(AQ1006="",AQ1006="",AQ1006=0),"",6.172/(AQ1006*24))</f>
        <v/>
      </c>
      <c r="AS1006" s="436">
        <f>IF(OR(NOT(ISNUMBER(C1006)),NOT(ISNUMBER(AB1006))),"",IF(AG1006&lt;&gt;"",AG1006,AB1006)-C1006)</f>
        <v/>
      </c>
      <c r="AT1006" s="299" t="n"/>
      <c r="AU1006" s="300">
        <f>IF($B1006="","",TEXT($A1006,"yyyymmdd")&amp;"_P"&amp;$C1006&amp;"_C"&amp;$F1006&amp;"_"&amp;TRIM(RIGHT(SUBSTITUTE(TRIM(SUBSTITUTE($L1006,CHAR(160)," "))," ",REPT(" ",60)),60))&amp;IF($P1006="","","-"&amp;TRIM(RIGHT(SUBSTITUTE(TRIM(SUBSTITUTE($P1006,CHAR(160)," "))," ",REPT(" ",60)),60)))&amp;IF($T1006="","","-"&amp;TRIM(RIGHT(SUBSTITUTE(TRIM(SUBSTITUTE($T1006,CHAR(160)," "))," ",REPT(" ",60)),60)))&amp;".jpg")</f>
        <v/>
      </c>
    </row>
    <row r="1007" ht="42" customHeight="1">
      <c r="A1007" s="292" t="n">
        <v>28764</v>
      </c>
      <c r="B1007" s="294" t="inlineStr">
        <is>
          <t>Hardie-Ferodo 1000 1 October, 1978</t>
        </is>
      </c>
      <c r="C1007" s="294" t="inlineStr">
        <is>
          <t>DNS</t>
        </is>
      </c>
      <c r="D1007" s="294" t="inlineStr">
        <is>
          <t>C</t>
        </is>
      </c>
      <c r="E1007" s="294" t="n"/>
      <c r="F1007" s="294" t="n">
        <v>74</v>
      </c>
      <c r="G1007" s="294" t="inlineStr">
        <is>
          <t>Rejon Industries Pty Ltd</t>
        </is>
      </c>
      <c r="H1007" s="294" t="n"/>
      <c r="I1007" s="294" t="n"/>
      <c r="J1007" s="294" t="inlineStr">
        <is>
          <t>Holden Gemini</t>
        </is>
      </c>
      <c r="K1007" s="294" t="inlineStr">
        <is>
          <t>1584 L4</t>
        </is>
      </c>
      <c r="L1007" s="294" t="inlineStr">
        <is>
          <t>Bernie McClure</t>
        </is>
      </c>
      <c r="M1007" s="294" t="inlineStr">
        <is>
          <t>AUS</t>
        </is>
      </c>
      <c r="N1007" s="700">
        <f>_xlfn.LET(_xlpm.d,_xlfn.XLOOKUP(L1007,'[1]Birth Dates'!$A:$A,'[1]Birth Dates'!$B:$B,"",0),IF(_xlpm.d=0,"",_xlpm.d))</f>
        <v/>
      </c>
      <c r="O1007" s="294">
        <f>IF(OR(N1007="",A1007="",NOT(ISNUMBER(N1007)),N1007&gt;A1007),"",DATEDIF(N1007,A1007,"Y")&amp;" years, "&amp;DATEDIF(N1007,A1007,"YM")&amp;" months, "&amp;DATEDIF(N1007,A1007,"MD")&amp;" days")</f>
        <v/>
      </c>
      <c r="P1007" s="294" t="inlineStr">
        <is>
          <t>David Langman</t>
        </is>
      </c>
      <c r="Q1007" s="294" t="inlineStr">
        <is>
          <t>AUS</t>
        </is>
      </c>
      <c r="R1007" s="700">
        <f>_xlfn.LET(_xlpm.d,_xlfn.XLOOKUP(P1007,'[1]Birth Dates'!$A:$A,'[1]Birth Dates'!$B:$B,"",0),IF(_xlpm.d=0,"",_xlpm.d))</f>
        <v/>
      </c>
      <c r="S1007" s="294">
        <f>IF(OR(R1007="",A1007="",NOT(ISNUMBER(R1007)),R1007&gt;A1007),"",DATEDIF(R1007,A1007,"Y")&amp;" years, "&amp;DATEDIF(R1007,A1007,"YM")&amp;" months, "&amp;DATEDIF(R1007,A1007,"MD")&amp;" days")</f>
        <v/>
      </c>
      <c r="T1007" s="294" t="n"/>
      <c r="U1007" s="294" t="n"/>
      <c r="V1007" s="700">
        <f>_xlfn.LET(_xlpm.d,_xlfn.XLOOKUP(T1007,'[1]Birth Dates'!$A:$A,'[1]Birth Dates'!$B:$B,"",0),IF(_xlpm.d=0,"",_xlpm.d))</f>
        <v/>
      </c>
      <c r="W1007" s="294">
        <f>IF(OR(V1007="",A1007="",NOT(ISNUMBER(V1007)),V1007&gt;A1007),"",DATEDIF(V1007,A1007,"Y")&amp;" years, "&amp;DATEDIF(V1007,A1007,"YM")&amp;" months, "&amp;DATEDIF(V1007,A1007,"MD")&amp;" days")</f>
        <v/>
      </c>
      <c r="X1007" s="294" t="n"/>
      <c r="Y1007" s="294" t="n"/>
      <c r="Z1007" s="294" t="n"/>
      <c r="AA1007" s="294" t="n"/>
      <c r="AB1007" s="294" t="n"/>
      <c r="AC1007" s="294" t="n"/>
      <c r="AD1007" s="294" t="n"/>
      <c r="AE1007" s="587" t="inlineStr"/>
      <c r="AF1007" s="418">
        <f>IF(OR(AE1007="",AE1007="",AE1007=0),"",6.172/(AE1007*24))</f>
        <v/>
      </c>
      <c r="AG1007" s="298" t="n"/>
      <c r="AH1007" s="587" t="inlineStr"/>
      <c r="AI1007" s="418">
        <f>IF(OR(AH1007="",AH1007="",AH1007=0),"",6.172/(AH1007*24))</f>
        <v/>
      </c>
      <c r="AJ1007" s="175">
        <f>IF(AND(ISNUMBER(AB1007),ISNUMBER(AG1007)),AB1007-AG1007,"")</f>
        <v/>
      </c>
      <c r="AK1007" s="294" t="inlineStr">
        <is>
          <t>Did Not Start</t>
        </is>
      </c>
      <c r="AL1007" s="294" t="n"/>
      <c r="AM1007" s="490" t="n"/>
      <c r="AN1007" s="671">
        <f>IF(OR(AL1007="",AM1007="",AM1007=0),"",AL1007*6.172/(AM1007*24))</f>
        <v/>
      </c>
      <c r="AO1007" s="477">
        <f>IF(AND(AL1007=AL1006,AM1007&lt;&gt;"",AM1006&lt;&gt;""),AM1007-AM1006,"")</f>
        <v/>
      </c>
      <c r="AP1007" s="294" t="n"/>
      <c r="AQ1007" s="587" t="inlineStr"/>
      <c r="AR1007" s="418">
        <f>IF(OR(AQ1007="",AQ1007="",AQ1007=0),"",6.172/(AQ1007*24))</f>
        <v/>
      </c>
      <c r="AS1007" s="436">
        <f>IF(OR(NOT(ISNUMBER(C1007)),NOT(ISNUMBER(AB1007))),"",IF(AG1007&lt;&gt;"",AG1007,AB1007)-C1007)</f>
        <v/>
      </c>
      <c r="AT1007" s="299" t="n"/>
      <c r="AU1007" s="300">
        <f>IF($B1007="","",TEXT($A1007,"yyyymmdd")&amp;"_P"&amp;$C1007&amp;"_C"&amp;$F1007&amp;"_"&amp;TRIM(RIGHT(SUBSTITUTE(TRIM(SUBSTITUTE($L1007,CHAR(160)," "))," ",REPT(" ",60)),60))&amp;IF($P1007="","","-"&amp;TRIM(RIGHT(SUBSTITUTE(TRIM(SUBSTITUTE($P1007,CHAR(160)," "))," ",REPT(" ",60)),60)))&amp;IF($T1007="","","-"&amp;TRIM(RIGHT(SUBSTITUTE(TRIM(SUBSTITUTE($T1007,CHAR(160)," "))," ",REPT(" ",60)),60)))&amp;".jpg")</f>
        <v/>
      </c>
    </row>
    <row r="1008" ht="56" customFormat="1" customHeight="1" s="240">
      <c r="A1008" s="237" t="n">
        <v>29128</v>
      </c>
      <c r="B1008" s="238" t="inlineStr">
        <is>
          <t>Hardie-Ferodo 1000 30 September, 1979</t>
        </is>
      </c>
      <c r="C1008" s="238" t="n">
        <v>1</v>
      </c>
      <c r="D1008" s="238" t="inlineStr">
        <is>
          <t>A - 6.0</t>
        </is>
      </c>
      <c r="E1008" s="238" t="n">
        <v>1</v>
      </c>
      <c r="F1008" s="545" t="inlineStr">
        <is>
          <t>05</t>
        </is>
      </c>
      <c r="G1008" s="238" t="inlineStr">
        <is>
          <t>Marlboro Holden Dealer Team</t>
        </is>
      </c>
      <c r="H1008" s="238" t="n"/>
      <c r="I1008" s="238" t="n"/>
      <c r="J1008" s="238" t="inlineStr">
        <is>
          <t>Holden Torana A9X</t>
        </is>
      </c>
      <c r="K1008" s="238" t="inlineStr">
        <is>
          <t>5044 V8</t>
        </is>
      </c>
      <c r="L1008" s="238" t="inlineStr">
        <is>
          <t>Peter Brock</t>
        </is>
      </c>
      <c r="M1008" s="238" t="inlineStr">
        <is>
          <t>AUS</t>
        </is>
      </c>
      <c r="N1008" s="690">
        <f>_xlfn.LET(_xlpm.d,_xlfn.XLOOKUP(L1008,'[1]Birth Dates'!$A:$A,'[1]Birth Dates'!$B:$B,"",0),IF(_xlpm.d=0,"",_xlpm.d))</f>
        <v/>
      </c>
      <c r="O1008" s="171">
        <f>IF(OR(N1008="",A1008="",NOT(ISNUMBER(N1008)),N1008&gt;A1008),"",DATEDIF(N1008,A1008,"Y")&amp;" years, "&amp;DATEDIF(N1008,A1008,"YM")&amp;" months, "&amp;DATEDIF(N1008,A1008,"MD")&amp;" days")</f>
        <v/>
      </c>
      <c r="P1008" s="238" t="inlineStr">
        <is>
          <t>Jim Richards</t>
        </is>
      </c>
      <c r="Q1008" s="238" t="inlineStr">
        <is>
          <t>NZL</t>
        </is>
      </c>
      <c r="R1008" s="690">
        <f>_xlfn.LET(_xlpm.d,_xlfn.XLOOKUP(P1008,'[1]Birth Dates'!$A:$A,'[1]Birth Dates'!$B:$B,"",0),IF(_xlpm.d=0,"",_xlpm.d))</f>
        <v/>
      </c>
      <c r="S1008" s="171">
        <f>IF(OR(R1008="",A1008="",NOT(ISNUMBER(R1008)),R1008&gt;A1008),"",DATEDIF(R1008,A1008,"Y")&amp;" years, "&amp;DATEDIF(R1008,A1008,"YM")&amp;" months, "&amp;DATEDIF(R1008,A1008,"MD")&amp;" days")</f>
        <v/>
      </c>
      <c r="T1008" s="238" t="n"/>
      <c r="U1008" s="238" t="n"/>
      <c r="V1008" s="690">
        <f>_xlfn.LET(_xlpm.d,_xlfn.XLOOKUP(T1008,'[1]Birth Dates'!$A:$A,'[1]Birth Dates'!$B:$B,"",0),IF(_xlpm.d=0,"",_xlpm.d))</f>
        <v/>
      </c>
      <c r="W1008" s="171">
        <f>IF(OR(V1008="",A1008="",NOT(ISNUMBER(V1008)),V1008&gt;A1008),"",DATEDIF(V1008,A1008,"Y")&amp;" years, "&amp;DATEDIF(V1008,A1008,"YM")&amp;" months, "&amp;DATEDIF(V1008,A1008,"MD")&amp;" days")</f>
        <v/>
      </c>
      <c r="X1008" s="171" t="n"/>
      <c r="Y1008" s="171" t="n"/>
      <c r="Z1008" s="171" t="n"/>
      <c r="AA1008" s="171" t="n"/>
      <c r="AB1008" s="238" t="n"/>
      <c r="AC1008" s="238" t="n"/>
      <c r="AD1008" s="238" t="n"/>
      <c r="AE1008" s="573" t="n"/>
      <c r="AF1008" s="418">
        <f>IF(OR(AE1008="",AE1008="",AE1008=0),"",6.172/(AE1008*24))</f>
        <v/>
      </c>
      <c r="AG1008" s="238" t="n">
        <v>1</v>
      </c>
      <c r="AH1008" s="573" t="inlineStr">
        <is>
          <t>2:20.5000</t>
        </is>
      </c>
      <c r="AI1008" s="418">
        <f>IF(OR(AH1008="",AH1008="",AH1008=0),"",6.172/(AH1008*24))</f>
        <v/>
      </c>
      <c r="AJ1008" s="175">
        <f>IF(AND(ISNUMBER(AB1008),ISNUMBER(AG1008)),AB1008-AG1008,"")</f>
        <v/>
      </c>
      <c r="AK1008" s="238" t="n"/>
      <c r="AL1008" s="238" t="n">
        <v>163</v>
      </c>
      <c r="AM1008" s="491" t="n">
        <v>0.2765717592592593</v>
      </c>
      <c r="AN1008" s="671">
        <f>IF(OR(AL1008="",AM1008="",AM1008=0),"",AL1008*6.172/(AM1008*24))</f>
        <v/>
      </c>
      <c r="AO1008" s="477">
        <f>IF(AND(AL1008=AL1007,AM1008&lt;&gt;"",AM1007&lt;&gt;""),AM1008-AM1007,"")</f>
        <v/>
      </c>
      <c r="AP1008" s="238" t="n"/>
      <c r="AQ1008" s="573" t="inlineStr"/>
      <c r="AR1008" s="418">
        <f>IF(OR(AQ1008="",AQ1008="",AQ1008=0),"",6.172/(AQ1008*24))</f>
        <v/>
      </c>
      <c r="AS1008" s="436">
        <f>IF(OR(NOT(ISNUMBER(C1008)),NOT(ISNUMBER(AB1008))),"",IF(AG1008&lt;&gt;"",AG1008,AB1008)-C1008)</f>
        <v/>
      </c>
      <c r="AT1008" s="185" t="n"/>
      <c r="AU1008" s="187">
        <f>IF($B1008="","",TEXT($A1008,"yyyymmdd")&amp;"_P"&amp;$C1008&amp;"_C"&amp;$F1008&amp;"_"&amp;TRIM(RIGHT(SUBSTITUTE(TRIM(SUBSTITUTE($L1008,CHAR(160)," "))," ",REPT(" ",60)),60))&amp;IF($P1008="","","-"&amp;TRIM(RIGHT(SUBSTITUTE(TRIM(SUBSTITUTE($P1008,CHAR(160)," "))," ",REPT(" ",60)),60)))&amp;IF($T1008="","","-"&amp;TRIM(RIGHT(SUBSTITUTE(TRIM(SUBSTITUTE($T1008,CHAR(160)," "))," ",REPT(" ",60)),60)))&amp;".jpg")</f>
        <v/>
      </c>
    </row>
    <row r="1009" ht="56" customHeight="1">
      <c r="A1009" s="169" t="n">
        <v>29128</v>
      </c>
      <c r="B1009" s="171" t="inlineStr">
        <is>
          <t>Hardie-Ferodo 1000 30 September, 1979</t>
        </is>
      </c>
      <c r="C1009" s="171" t="n">
        <v>2</v>
      </c>
      <c r="D1009" s="171" t="inlineStr">
        <is>
          <t>A - 6.0</t>
        </is>
      </c>
      <c r="E1009" s="171" t="n">
        <v>2</v>
      </c>
      <c r="F1009" s="171" t="n">
        <v>19</v>
      </c>
      <c r="G1009" s="171" t="inlineStr">
        <is>
          <t>Cadbury Schweppes Pty Ltd</t>
        </is>
      </c>
      <c r="H1009" s="171" t="n"/>
      <c r="I1009" s="171" t="n"/>
      <c r="J1009" s="171" t="inlineStr">
        <is>
          <t>Holden Torana A9X</t>
        </is>
      </c>
      <c r="K1009" s="171" t="inlineStr">
        <is>
          <t>5044 V8</t>
        </is>
      </c>
      <c r="L1009" s="171" t="inlineStr">
        <is>
          <t>Peter Janson</t>
        </is>
      </c>
      <c r="M1009" s="171" t="inlineStr">
        <is>
          <t>NZL</t>
        </is>
      </c>
      <c r="N1009" s="690">
        <f>_xlfn.LET(_xlpm.d,_xlfn.XLOOKUP(L1009,'[1]Birth Dates'!$A:$A,'[1]Birth Dates'!$B:$B,"",0),IF(_xlpm.d=0,"",_xlpm.d))</f>
        <v/>
      </c>
      <c r="O1009" s="171">
        <f>IF(OR(N1009="",A1009="",NOT(ISNUMBER(N1009)),N1009&gt;A1009),"",DATEDIF(N1009,A1009,"Y")&amp;" years, "&amp;DATEDIF(N1009,A1009,"YM")&amp;" months, "&amp;DATEDIF(N1009,A1009,"MD")&amp;" days")</f>
        <v/>
      </c>
      <c r="P1009" s="171" t="inlineStr">
        <is>
          <t>Larry Perkins</t>
        </is>
      </c>
      <c r="Q1009" s="171" t="inlineStr">
        <is>
          <t>AUS</t>
        </is>
      </c>
      <c r="R1009" s="690">
        <f>_xlfn.LET(_xlpm.d,_xlfn.XLOOKUP(P1009,'[1]Birth Dates'!$A:$A,'[1]Birth Dates'!$B:$B,"",0),IF(_xlpm.d=0,"",_xlpm.d))</f>
        <v/>
      </c>
      <c r="S1009" s="171">
        <f>IF(OR(R1009="",A1009="",NOT(ISNUMBER(R1009)),R1009&gt;A1009),"",DATEDIF(R1009,A1009,"Y")&amp;" years, "&amp;DATEDIF(R1009,A1009,"YM")&amp;" months, "&amp;DATEDIF(R1009,A1009,"MD")&amp;" days")</f>
        <v/>
      </c>
      <c r="T1009" s="171" t="n"/>
      <c r="U1009" s="171" t="n"/>
      <c r="V1009" s="690">
        <f>_xlfn.LET(_xlpm.d,_xlfn.XLOOKUP(T1009,'[1]Birth Dates'!$A:$A,'[1]Birth Dates'!$B:$B,"",0),IF(_xlpm.d=0,"",_xlpm.d))</f>
        <v/>
      </c>
      <c r="W1009" s="171">
        <f>IF(OR(V1009="",A1009="",NOT(ISNUMBER(V1009)),V1009&gt;A1009),"",DATEDIF(V1009,A1009,"Y")&amp;" years, "&amp;DATEDIF(V1009,A1009,"YM")&amp;" months, "&amp;DATEDIF(V1009,A1009,"MD")&amp;" days")</f>
        <v/>
      </c>
      <c r="X1009" s="171" t="n"/>
      <c r="Y1009" s="171" t="n"/>
      <c r="Z1009" s="171" t="n"/>
      <c r="AA1009" s="171" t="n"/>
      <c r="AB1009" s="171" t="n"/>
      <c r="AC1009" s="171" t="n"/>
      <c r="AD1009" s="171" t="n"/>
      <c r="AE1009" s="574" t="n"/>
      <c r="AF1009" s="418">
        <f>IF(OR(AE1009="",AE1009="",AE1009=0),"",6.172/(AE1009*24))</f>
        <v/>
      </c>
      <c r="AG1009" s="171" t="n">
        <v>7</v>
      </c>
      <c r="AH1009" s="574" t="inlineStr">
        <is>
          <t>2:26.2120</t>
        </is>
      </c>
      <c r="AI1009" s="418">
        <f>IF(OR(AH1009="",AH1009="",AH1009=0),"",6.172/(AH1009*24))</f>
        <v/>
      </c>
      <c r="AJ1009" s="175">
        <f>IF(AND(ISNUMBER(AB1009),ISNUMBER(AG1009)),AB1009-AG1009,"")</f>
        <v/>
      </c>
      <c r="AK1009" s="171" t="n"/>
      <c r="AL1009" s="171" t="n">
        <v>157</v>
      </c>
      <c r="AM1009" s="492" t="n">
        <v>0.2776886574074074</v>
      </c>
      <c r="AN1009" s="671">
        <f>IF(OR(AL1009="",AM1009="",AM1009=0),"",AL1009*6.172/(AM1009*24))</f>
        <v/>
      </c>
      <c r="AO1009" s="477">
        <f>IF(AND(AL1009=AL1008,AM1009&lt;&gt;"",AM1008&lt;&gt;""),AM1009-AM1008,"")</f>
        <v/>
      </c>
      <c r="AP1009" s="171" t="n"/>
      <c r="AQ1009" s="574" t="inlineStr"/>
      <c r="AR1009" s="418">
        <f>IF(OR(AQ1009="",AQ1009="",AQ1009=0),"",6.172/(AQ1009*24))</f>
        <v/>
      </c>
      <c r="AS1009" s="436">
        <f>IF(OR(NOT(ISNUMBER(C1009)),NOT(ISNUMBER(AB1009))),"",IF(AG1009&lt;&gt;"",AG1009,AB1009)-C1009)</f>
        <v/>
      </c>
      <c r="AT1009" s="191" t="n"/>
      <c r="AU1009" s="195">
        <f>IF($B1009="","",TEXT($A1009,"yyyymmdd")&amp;"_P"&amp;$C1009&amp;"_C"&amp;$F1009&amp;"_"&amp;TRIM(RIGHT(SUBSTITUTE(TRIM(SUBSTITUTE($L1009,CHAR(160)," "))," ",REPT(" ",60)),60))&amp;IF($P1009="","","-"&amp;TRIM(RIGHT(SUBSTITUTE(TRIM(SUBSTITUTE($P1009,CHAR(160)," "))," ",REPT(" ",60)),60)))&amp;IF($T1009="","","-"&amp;TRIM(RIGHT(SUBSTITUTE(TRIM(SUBSTITUTE($T1009,CHAR(160)," "))," ",REPT(" ",60)),60)))&amp;".jpg")</f>
        <v/>
      </c>
    </row>
    <row r="1010" ht="56" customHeight="1">
      <c r="A1010" s="169" t="n">
        <v>29128</v>
      </c>
      <c r="B1010" s="171" t="inlineStr">
        <is>
          <t>Hardie-Ferodo 1000 30 September, 1979</t>
        </is>
      </c>
      <c r="C1010" s="171" t="n">
        <v>3</v>
      </c>
      <c r="D1010" s="171" t="inlineStr">
        <is>
          <t>A - 6.0</t>
        </is>
      </c>
      <c r="E1010" s="171" t="n">
        <v>3</v>
      </c>
      <c r="F1010" s="171" t="n">
        <v>14</v>
      </c>
      <c r="G1010" s="171" t="inlineStr">
        <is>
          <t>Ralph Radburn</t>
        </is>
      </c>
      <c r="H1010" s="171" t="n"/>
      <c r="I1010" s="171" t="n"/>
      <c r="J1010" s="171" t="inlineStr">
        <is>
          <t>Holden Torana A9X</t>
        </is>
      </c>
      <c r="K1010" s="171" t="inlineStr">
        <is>
          <t>5044 V8</t>
        </is>
      </c>
      <c r="L1010" s="171" t="inlineStr">
        <is>
          <t>Ralph Radburn</t>
        </is>
      </c>
      <c r="M1010" s="171" t="inlineStr">
        <is>
          <t>AUS</t>
        </is>
      </c>
      <c r="N1010" s="690">
        <f>_xlfn.LET(_xlpm.d,_xlfn.XLOOKUP(L1010,'[1]Birth Dates'!$A:$A,'[1]Birth Dates'!$B:$B,"",0),IF(_xlpm.d=0,"",_xlpm.d))</f>
        <v/>
      </c>
      <c r="O1010" s="171">
        <f>IF(OR(N1010="",A1010="",NOT(ISNUMBER(N1010)),N1010&gt;A1010),"",DATEDIF(N1010,A1010,"Y")&amp;" years, "&amp;DATEDIF(N1010,A1010,"YM")&amp;" months, "&amp;DATEDIF(N1010,A1010,"MD")&amp;" days")</f>
        <v/>
      </c>
      <c r="P1010" s="171" t="inlineStr">
        <is>
          <t>John Smith</t>
        </is>
      </c>
      <c r="Q1010" s="171" t="inlineStr">
        <is>
          <t>AUS</t>
        </is>
      </c>
      <c r="R1010" s="690">
        <f>_xlfn.LET(_xlpm.d,_xlfn.XLOOKUP(P1010,'[1]Birth Dates'!$A:$A,'[1]Birth Dates'!$B:$B,"",0),IF(_xlpm.d=0,"",_xlpm.d))</f>
        <v/>
      </c>
      <c r="S1010" s="171">
        <f>IF(OR(R1010="",A1010="",NOT(ISNUMBER(R1010)),R1010&gt;A1010),"",DATEDIF(R1010,A1010,"Y")&amp;" years, "&amp;DATEDIF(R1010,A1010,"YM")&amp;" months, "&amp;DATEDIF(R1010,A1010,"MD")&amp;" days")</f>
        <v/>
      </c>
      <c r="T1010" s="171" t="n"/>
      <c r="U1010" s="171" t="n"/>
      <c r="V1010" s="690">
        <f>_xlfn.LET(_xlpm.d,_xlfn.XLOOKUP(T1010,'[1]Birth Dates'!$A:$A,'[1]Birth Dates'!$B:$B,"",0),IF(_xlpm.d=0,"",_xlpm.d))</f>
        <v/>
      </c>
      <c r="W1010" s="171">
        <f>IF(OR(V1010="",A1010="",NOT(ISNUMBER(V1010)),V1010&gt;A1010),"",DATEDIF(V1010,A1010,"Y")&amp;" years, "&amp;DATEDIF(V1010,A1010,"YM")&amp;" months, "&amp;DATEDIF(V1010,A1010,"MD")&amp;" days")</f>
        <v/>
      </c>
      <c r="X1010" s="171" t="n"/>
      <c r="Y1010" s="171" t="n"/>
      <c r="Z1010" s="171" t="n"/>
      <c r="AA1010" s="171" t="n"/>
      <c r="AB1010" s="171" t="n">
        <v>17</v>
      </c>
      <c r="AC1010" s="171" t="n"/>
      <c r="AD1010" s="171" t="n"/>
      <c r="AE1010" s="574" t="inlineStr">
        <is>
          <t>2:42.1000</t>
        </is>
      </c>
      <c r="AF1010" s="418">
        <f>IF(OR(AE1010="",AE1010="",AE1010=0),"",6.172/(AE1010*24))</f>
        <v/>
      </c>
      <c r="AG1010" s="241" t="n"/>
      <c r="AH1010" s="574" t="inlineStr"/>
      <c r="AI1010" s="418">
        <f>IF(OR(AH1010="",AH1010="",AH1010=0),"",6.172/(AH1010*24))</f>
        <v/>
      </c>
      <c r="AJ1010" s="175">
        <f>IF(AND(ISNUMBER(AB1010),ISNUMBER(AG1010)),AB1010-AG1010,"")</f>
        <v/>
      </c>
      <c r="AK1010" s="171" t="n"/>
      <c r="AL1010" s="171" t="n">
        <v>155</v>
      </c>
      <c r="AM1010" s="492" t="n">
        <v>0.2771956018518519</v>
      </c>
      <c r="AN1010" s="671">
        <f>IF(OR(AL1010="",AM1010="",AM1010=0),"",AL1010*6.172/(AM1010*24))</f>
        <v/>
      </c>
      <c r="AO1010" s="477">
        <f>IF(AND(AL1010=AL1009,AM1010&lt;&gt;"",AM1009&lt;&gt;""),AM1010-AM1009,"")</f>
        <v/>
      </c>
      <c r="AP1010" s="171" t="n"/>
      <c r="AQ1010" s="574" t="inlineStr"/>
      <c r="AR1010" s="418">
        <f>IF(OR(AQ1010="",AQ1010="",AQ1010=0),"",6.172/(AQ1010*24))</f>
        <v/>
      </c>
      <c r="AS1010" s="436">
        <f>IF(OR(NOT(ISNUMBER(C1010)),NOT(ISNUMBER(AB1010))),"",IF(AG1010&lt;&gt;"",AG1010,AB1010)-C1010)</f>
        <v/>
      </c>
      <c r="AT1010" s="191" t="n"/>
      <c r="AU1010" s="195">
        <f>IF($B1010="","",TEXT($A1010,"yyyymmdd")&amp;"_P"&amp;$C1010&amp;"_C"&amp;$F1010&amp;"_"&amp;TRIM(RIGHT(SUBSTITUTE(TRIM(SUBSTITUTE($L1010,CHAR(160)," "))," ",REPT(" ",60)),60))&amp;IF($P1010="","","-"&amp;TRIM(RIGHT(SUBSTITUTE(TRIM(SUBSTITUTE($P1010,CHAR(160)," "))," ",REPT(" ",60)),60)))&amp;IF($T1010="","","-"&amp;TRIM(RIGHT(SUBSTITUTE(TRIM(SUBSTITUTE($T1010,CHAR(160)," "))," ",REPT(" ",60)),60)))&amp;".jpg")</f>
        <v/>
      </c>
    </row>
    <row r="1011" ht="56" customHeight="1">
      <c r="A1011" s="169" t="n">
        <v>29128</v>
      </c>
      <c r="B1011" s="171" t="inlineStr">
        <is>
          <t>Hardie-Ferodo 1000 30 September, 1979</t>
        </is>
      </c>
      <c r="C1011" s="171" t="n">
        <v>4</v>
      </c>
      <c r="D1011" s="171" t="inlineStr">
        <is>
          <t>A - 6.0</t>
        </is>
      </c>
      <c r="E1011" s="171" t="n">
        <v>4</v>
      </c>
      <c r="F1011" s="171" t="n">
        <v>6</v>
      </c>
      <c r="G1011" s="171" t="inlineStr">
        <is>
          <t>Craven Mild Racing</t>
        </is>
      </c>
      <c r="H1011" s="171" t="n"/>
      <c r="I1011" s="171" t="n"/>
      <c r="J1011" s="171" t="inlineStr">
        <is>
          <t>Holden Torana A9X</t>
        </is>
      </c>
      <c r="K1011" s="171" t="inlineStr">
        <is>
          <t>5044 V8</t>
        </is>
      </c>
      <c r="L1011" s="171" t="inlineStr">
        <is>
          <t>Allan Grice</t>
        </is>
      </c>
      <c r="M1011" s="171" t="inlineStr">
        <is>
          <t>AUS</t>
        </is>
      </c>
      <c r="N1011" s="690">
        <f>_xlfn.LET(_xlpm.d,_xlfn.XLOOKUP(L1011,'[1]Birth Dates'!$A:$A,'[1]Birth Dates'!$B:$B,"",0),IF(_xlpm.d=0,"",_xlpm.d))</f>
        <v/>
      </c>
      <c r="O1011" s="171">
        <f>IF(OR(N1011="",A1011="",NOT(ISNUMBER(N1011)),N1011&gt;A1011),"",DATEDIF(N1011,A1011,"Y")&amp;" years, "&amp;DATEDIF(N1011,A1011,"YM")&amp;" months, "&amp;DATEDIF(N1011,A1011,"MD")&amp;" days")</f>
        <v/>
      </c>
      <c r="P1011" s="171" t="inlineStr">
        <is>
          <t>Alfredo Costanzo</t>
        </is>
      </c>
      <c r="Q1011" s="171" t="inlineStr">
        <is>
          <t>AUS</t>
        </is>
      </c>
      <c r="R1011" s="690">
        <f>_xlfn.LET(_xlpm.d,_xlfn.XLOOKUP(P1011,'[1]Birth Dates'!$A:$A,'[1]Birth Dates'!$B:$B,"",0),IF(_xlpm.d=0,"",_xlpm.d))</f>
        <v/>
      </c>
      <c r="S1011" s="171">
        <f>IF(OR(R1011="",A1011="",NOT(ISNUMBER(R1011)),R1011&gt;A1011),"",DATEDIF(R1011,A1011,"Y")&amp;" years, "&amp;DATEDIF(R1011,A1011,"YM")&amp;" months, "&amp;DATEDIF(R1011,A1011,"MD")&amp;" days")</f>
        <v/>
      </c>
      <c r="T1011" s="171" t="n"/>
      <c r="U1011" s="171" t="n"/>
      <c r="V1011" s="690">
        <f>_xlfn.LET(_xlpm.d,_xlfn.XLOOKUP(T1011,'[1]Birth Dates'!$A:$A,'[1]Birth Dates'!$B:$B,"",0),IF(_xlpm.d=0,"",_xlpm.d))</f>
        <v/>
      </c>
      <c r="W1011" s="171">
        <f>IF(OR(V1011="",A1011="",NOT(ISNUMBER(V1011)),V1011&gt;A1011),"",DATEDIF(V1011,A1011,"Y")&amp;" years, "&amp;DATEDIF(V1011,A1011,"YM")&amp;" months, "&amp;DATEDIF(V1011,A1011,"MD")&amp;" days")</f>
        <v/>
      </c>
      <c r="X1011" s="171" t="n"/>
      <c r="Y1011" s="171" t="n"/>
      <c r="Z1011" s="171" t="n"/>
      <c r="AA1011" s="171" t="n"/>
      <c r="AB1011" s="171" t="n"/>
      <c r="AC1011" s="171" t="n"/>
      <c r="AD1011" s="171" t="n"/>
      <c r="AE1011" s="574" t="n"/>
      <c r="AF1011" s="418">
        <f>IF(OR(AE1011="",AE1011="",AE1011=0),"",6.172/(AE1011*24))</f>
        <v/>
      </c>
      <c r="AG1011" s="171" t="n">
        <v>3</v>
      </c>
      <c r="AH1011" s="574" t="inlineStr">
        <is>
          <t>2:23.5390</t>
        </is>
      </c>
      <c r="AI1011" s="418">
        <f>IF(OR(AH1011="",AH1011="",AH1011=0),"",6.172/(AH1011*24))</f>
        <v/>
      </c>
      <c r="AJ1011" s="175">
        <f>IF(AND(ISNUMBER(AB1011),ISNUMBER(AG1011)),AB1011-AG1011,"")</f>
        <v/>
      </c>
      <c r="AK1011" s="171" t="n"/>
      <c r="AL1011" s="171" t="n">
        <v>155</v>
      </c>
      <c r="AM1011" s="492" t="n">
        <v>0.277962962962963</v>
      </c>
      <c r="AN1011" s="671">
        <f>IF(OR(AL1011="",AM1011="",AM1011=0),"",AL1011*6.172/(AM1011*24))</f>
        <v/>
      </c>
      <c r="AO1011" s="477">
        <f>IF(AND(AL1011=AL1010,AM1011&lt;&gt;"",AM1010&lt;&gt;""),AM1011-AM1010,"")</f>
        <v/>
      </c>
      <c r="AP1011" s="171" t="n"/>
      <c r="AQ1011" s="574" t="inlineStr"/>
      <c r="AR1011" s="418">
        <f>IF(OR(AQ1011="",AQ1011="",AQ1011=0),"",6.172/(AQ1011*24))</f>
        <v/>
      </c>
      <c r="AS1011" s="436">
        <f>IF(OR(NOT(ISNUMBER(C1011)),NOT(ISNUMBER(AB1011))),"",IF(AG1011&lt;&gt;"",AG1011,AB1011)-C1011)</f>
        <v/>
      </c>
      <c r="AT1011" s="191" t="n"/>
      <c r="AU1011" s="195">
        <f>IF($B1011="","",TEXT($A1011,"yyyymmdd")&amp;"_P"&amp;$C1011&amp;"_C"&amp;$F1011&amp;"_"&amp;TRIM(RIGHT(SUBSTITUTE(TRIM(SUBSTITUTE($L1011,CHAR(160)," "))," ",REPT(" ",60)),60))&amp;IF($P1011="","","-"&amp;TRIM(RIGHT(SUBSTITUTE(TRIM(SUBSTITUTE($P1011,CHAR(160)," "))," ",REPT(" ",60)),60)))&amp;IF($T1011="","","-"&amp;TRIM(RIGHT(SUBSTITUTE(TRIM(SUBSTITUTE($T1011,CHAR(160)," "))," ",REPT(" ",60)),60)))&amp;".jpg")</f>
        <v/>
      </c>
    </row>
    <row r="1012" ht="56" customHeight="1">
      <c r="A1012" s="169" t="n">
        <v>29128</v>
      </c>
      <c r="B1012" s="171" t="inlineStr">
        <is>
          <t>Hardie-Ferodo 1000 30 September, 1979</t>
        </is>
      </c>
      <c r="C1012" s="171" t="n">
        <v>5</v>
      </c>
      <c r="D1012" s="171" t="inlineStr">
        <is>
          <t>A - 6.0</t>
        </is>
      </c>
      <c r="E1012" s="171" t="n">
        <v>5</v>
      </c>
      <c r="F1012" s="171" t="n">
        <v>28</v>
      </c>
      <c r="G1012" s="171" t="inlineStr">
        <is>
          <t>Greater Pacific Finance Coy</t>
        </is>
      </c>
      <c r="H1012" s="171" t="n"/>
      <c r="I1012" s="171" t="n"/>
      <c r="J1012" s="171" t="inlineStr">
        <is>
          <t>Holden Torana A9X</t>
        </is>
      </c>
      <c r="K1012" s="171" t="inlineStr">
        <is>
          <t>5044 V8</t>
        </is>
      </c>
      <c r="L1012" s="171" t="inlineStr">
        <is>
          <t>Garry Rogers</t>
        </is>
      </c>
      <c r="M1012" s="171" t="inlineStr">
        <is>
          <t>AUS</t>
        </is>
      </c>
      <c r="N1012" s="690">
        <f>_xlfn.LET(_xlpm.d,_xlfn.XLOOKUP(L1012,'[1]Birth Dates'!$A:$A,'[1]Birth Dates'!$B:$B,"",0),IF(_xlpm.d=0,"",_xlpm.d))</f>
        <v/>
      </c>
      <c r="O1012" s="171">
        <f>IF(OR(N1012="",A1012="",NOT(ISNUMBER(N1012)),N1012&gt;A1012),"",DATEDIF(N1012,A1012,"Y")&amp;" years, "&amp;DATEDIF(N1012,A1012,"YM")&amp;" months, "&amp;DATEDIF(N1012,A1012,"MD")&amp;" days")</f>
        <v/>
      </c>
      <c r="P1012" s="171" t="inlineStr">
        <is>
          <t>Bob Stevens</t>
        </is>
      </c>
      <c r="Q1012" s="171" t="inlineStr">
        <is>
          <t>AUS</t>
        </is>
      </c>
      <c r="R1012" s="690">
        <f>_xlfn.LET(_xlpm.d,_xlfn.XLOOKUP(P1012,'[1]Birth Dates'!$A:$A,'[1]Birth Dates'!$B:$B,"",0),IF(_xlpm.d=0,"",_xlpm.d))</f>
        <v/>
      </c>
      <c r="S1012" s="171">
        <f>IF(OR(R1012="",A1012="",NOT(ISNUMBER(R1012)),R1012&gt;A1012),"",DATEDIF(R1012,A1012,"Y")&amp;" years, "&amp;DATEDIF(R1012,A1012,"YM")&amp;" months, "&amp;DATEDIF(R1012,A1012,"MD")&amp;" days")</f>
        <v/>
      </c>
      <c r="T1012" s="171" t="n"/>
      <c r="U1012" s="171" t="n"/>
      <c r="V1012" s="690">
        <f>_xlfn.LET(_xlpm.d,_xlfn.XLOOKUP(T1012,'[1]Birth Dates'!$A:$A,'[1]Birth Dates'!$B:$B,"",0),IF(_xlpm.d=0,"",_xlpm.d))</f>
        <v/>
      </c>
      <c r="W1012" s="171">
        <f>IF(OR(V1012="",A1012="",NOT(ISNUMBER(V1012)),V1012&gt;A1012),"",DATEDIF(V1012,A1012,"Y")&amp;" years, "&amp;DATEDIF(V1012,A1012,"YM")&amp;" months, "&amp;DATEDIF(V1012,A1012,"MD")&amp;" days")</f>
        <v/>
      </c>
      <c r="X1012" s="171" t="n"/>
      <c r="Y1012" s="171" t="n"/>
      <c r="Z1012" s="171" t="n"/>
      <c r="AA1012" s="171" t="n"/>
      <c r="AB1012" s="171" t="n"/>
      <c r="AC1012" s="171" t="n"/>
      <c r="AD1012" s="171" t="n"/>
      <c r="AE1012" s="574" t="n"/>
      <c r="AF1012" s="418">
        <f>IF(OR(AE1012="",AE1012="",AE1012=0),"",6.172/(AE1012*24))</f>
        <v/>
      </c>
      <c r="AG1012" s="171" t="n">
        <v>6</v>
      </c>
      <c r="AH1012" s="574" t="inlineStr">
        <is>
          <t>2:25.9180</t>
        </is>
      </c>
      <c r="AI1012" s="418">
        <f>IF(OR(AH1012="",AH1012="",AH1012=0),"",6.172/(AH1012*24))</f>
        <v/>
      </c>
      <c r="AJ1012" s="175">
        <f>IF(AND(ISNUMBER(AB1012),ISNUMBER(AG1012)),AB1012-AG1012,"")</f>
        <v/>
      </c>
      <c r="AK1012" s="171" t="n"/>
      <c r="AL1012" s="171" t="n">
        <v>152</v>
      </c>
      <c r="AM1012" s="492" t="n">
        <v>0.2775405092592593</v>
      </c>
      <c r="AN1012" s="671">
        <f>IF(OR(AL1012="",AM1012="",AM1012=0),"",AL1012*6.172/(AM1012*24))</f>
        <v/>
      </c>
      <c r="AO1012" s="477">
        <f>IF(AND(AL1012=AL1011,AM1012&lt;&gt;"",AM1011&lt;&gt;""),AM1012-AM1011,"")</f>
        <v/>
      </c>
      <c r="AP1012" s="171" t="n"/>
      <c r="AQ1012" s="574" t="inlineStr"/>
      <c r="AR1012" s="418">
        <f>IF(OR(AQ1012="",AQ1012="",AQ1012=0),"",6.172/(AQ1012*24))</f>
        <v/>
      </c>
      <c r="AS1012" s="436">
        <f>IF(OR(NOT(ISNUMBER(C1012)),NOT(ISNUMBER(AB1012))),"",IF(AG1012&lt;&gt;"",AG1012,AB1012)-C1012)</f>
        <v/>
      </c>
      <c r="AT1012" s="191" t="n"/>
      <c r="AU1012" s="195">
        <f>IF($B1012="","",TEXT($A1012,"yyyymmdd")&amp;"_P"&amp;$C1012&amp;"_C"&amp;$F1012&amp;"_"&amp;TRIM(RIGHT(SUBSTITUTE(TRIM(SUBSTITUTE($L1012,CHAR(160)," "))," ",REPT(" ",60)),60))&amp;IF($P1012="","","-"&amp;TRIM(RIGHT(SUBSTITUTE(TRIM(SUBSTITUTE($P1012,CHAR(160)," "))," ",REPT(" ",60)),60)))&amp;IF($T1012="","","-"&amp;TRIM(RIGHT(SUBSTITUTE(TRIM(SUBSTITUTE($T1012,CHAR(160)," "))," ",REPT(" ",60)),60)))&amp;".jpg")</f>
        <v/>
      </c>
    </row>
    <row r="1013" ht="56" customHeight="1">
      <c r="A1013" s="169" t="n">
        <v>29128</v>
      </c>
      <c r="B1013" s="171" t="inlineStr">
        <is>
          <t>Hardie-Ferodo 1000 30 September, 1979</t>
        </is>
      </c>
      <c r="C1013" s="171" t="n">
        <v>6</v>
      </c>
      <c r="D1013" s="171" t="inlineStr">
        <is>
          <t>A - 6.0</t>
        </is>
      </c>
      <c r="E1013" s="171" t="n">
        <v>6</v>
      </c>
      <c r="F1013" s="171" t="n">
        <v>15</v>
      </c>
      <c r="G1013" s="171" t="inlineStr">
        <is>
          <t>Scotty Taylor Holden</t>
        </is>
      </c>
      <c r="H1013" s="171" t="n"/>
      <c r="I1013" s="171" t="n"/>
      <c r="J1013" s="171" t="inlineStr">
        <is>
          <t>Holden Torana A9X</t>
        </is>
      </c>
      <c r="K1013" s="171" t="inlineStr">
        <is>
          <t>5044 V8</t>
        </is>
      </c>
      <c r="L1013" s="171" t="inlineStr">
        <is>
          <t>Alan "Scotty" Taylor</t>
        </is>
      </c>
      <c r="M1013" s="171" t="inlineStr">
        <is>
          <t>AUS</t>
        </is>
      </c>
      <c r="N1013" s="690">
        <f>_xlfn.LET(_xlpm.d,_xlfn.XLOOKUP(L1013,'[1]Birth Dates'!$A:$A,'[1]Birth Dates'!$B:$B,"",0),IF(_xlpm.d=0,"",_xlpm.d))</f>
        <v/>
      </c>
      <c r="O1013" s="171">
        <f>IF(OR(N1013="",A1013="",NOT(ISNUMBER(N1013)),N1013&gt;A1013),"",DATEDIF(N1013,A1013,"Y")&amp;" years, "&amp;DATEDIF(N1013,A1013,"YM")&amp;" months, "&amp;DATEDIF(N1013,A1013,"MD")&amp;" days")</f>
        <v/>
      </c>
      <c r="P1013" s="171" t="inlineStr">
        <is>
          <t>Kevin Kennedy</t>
        </is>
      </c>
      <c r="Q1013" s="171" t="inlineStr">
        <is>
          <t>AUS</t>
        </is>
      </c>
      <c r="R1013" s="690">
        <f>_xlfn.LET(_xlpm.d,_xlfn.XLOOKUP(P1013,'[1]Birth Dates'!$A:$A,'[1]Birth Dates'!$B:$B,"",0),IF(_xlpm.d=0,"",_xlpm.d))</f>
        <v/>
      </c>
      <c r="S1013" s="171">
        <f>IF(OR(R1013="",A1013="",NOT(ISNUMBER(R1013)),R1013&gt;A1013),"",DATEDIF(R1013,A1013,"Y")&amp;" years, "&amp;DATEDIF(R1013,A1013,"YM")&amp;" months, "&amp;DATEDIF(R1013,A1013,"MD")&amp;" days")</f>
        <v/>
      </c>
      <c r="T1013" s="171" t="n"/>
      <c r="U1013" s="171" t="n"/>
      <c r="V1013" s="690">
        <f>_xlfn.LET(_xlpm.d,_xlfn.XLOOKUP(T1013,'[1]Birth Dates'!$A:$A,'[1]Birth Dates'!$B:$B,"",0),IF(_xlpm.d=0,"",_xlpm.d))</f>
        <v/>
      </c>
      <c r="W1013" s="171">
        <f>IF(OR(V1013="",A1013="",NOT(ISNUMBER(V1013)),V1013&gt;A1013),"",DATEDIF(V1013,A1013,"Y")&amp;" years, "&amp;DATEDIF(V1013,A1013,"YM")&amp;" months, "&amp;DATEDIF(V1013,A1013,"MD")&amp;" days")</f>
        <v/>
      </c>
      <c r="X1013" s="171" t="n"/>
      <c r="Y1013" s="171" t="n"/>
      <c r="Z1013" s="171" t="n"/>
      <c r="AA1013" s="171" t="n"/>
      <c r="AB1013" s="171" t="n">
        <v>15</v>
      </c>
      <c r="AC1013" s="171" t="n"/>
      <c r="AD1013" s="171" t="n"/>
      <c r="AE1013" s="574" t="inlineStr">
        <is>
          <t>2:41.0000</t>
        </is>
      </c>
      <c r="AF1013" s="418">
        <f>IF(OR(AE1013="",AE1013="",AE1013=0),"",6.172/(AE1013*24))</f>
        <v/>
      </c>
      <c r="AG1013" s="241" t="n"/>
      <c r="AH1013" s="574" t="inlineStr"/>
      <c r="AI1013" s="418">
        <f>IF(OR(AH1013="",AH1013="",AH1013=0),"",6.172/(AH1013*24))</f>
        <v/>
      </c>
      <c r="AJ1013" s="175">
        <f>IF(AND(ISNUMBER(AB1013),ISNUMBER(AG1013)),AB1013-AG1013,"")</f>
        <v/>
      </c>
      <c r="AK1013" s="171" t="n"/>
      <c r="AL1013" s="171" t="n">
        <v>151</v>
      </c>
      <c r="AM1013" s="492" t="n">
        <v>0.2780983796296296</v>
      </c>
      <c r="AN1013" s="671">
        <f>IF(OR(AL1013="",AM1013="",AM1013=0),"",AL1013*6.172/(AM1013*24))</f>
        <v/>
      </c>
      <c r="AO1013" s="477">
        <f>IF(AND(AL1013=AL1012,AM1013&lt;&gt;"",AM1012&lt;&gt;""),AM1013-AM1012,"")</f>
        <v/>
      </c>
      <c r="AP1013" s="171" t="n"/>
      <c r="AQ1013" s="574" t="inlineStr"/>
      <c r="AR1013" s="418">
        <f>IF(OR(AQ1013="",AQ1013="",AQ1013=0),"",6.172/(AQ1013*24))</f>
        <v/>
      </c>
      <c r="AS1013" s="436">
        <f>IF(OR(NOT(ISNUMBER(C1013)),NOT(ISNUMBER(AB1013))),"",IF(AG1013&lt;&gt;"",AG1013,AB1013)-C1013)</f>
        <v/>
      </c>
      <c r="AT1013" s="191" t="n"/>
      <c r="AU1013" s="195">
        <f>IF($B1013="","",TEXT($A1013,"yyyymmdd")&amp;"_P"&amp;$C1013&amp;"_C"&amp;$F1013&amp;"_"&amp;TRIM(RIGHT(SUBSTITUTE(TRIM(SUBSTITUTE($L1013,CHAR(160)," "))," ",REPT(" ",60)),60))&amp;IF($P1013="","","-"&amp;TRIM(RIGHT(SUBSTITUTE(TRIM(SUBSTITUTE($P1013,CHAR(160)," "))," ",REPT(" ",60)),60)))&amp;IF($T1013="","","-"&amp;TRIM(RIGHT(SUBSTITUTE(TRIM(SUBSTITUTE($T1013,CHAR(160)," "))," ",REPT(" ",60)),60)))&amp;".jpg")</f>
        <v/>
      </c>
    </row>
    <row r="1014" ht="56" customHeight="1">
      <c r="A1014" s="169" t="n">
        <v>29128</v>
      </c>
      <c r="B1014" s="171" t="inlineStr">
        <is>
          <t>Hardie-Ferodo 1000 30 September, 1979</t>
        </is>
      </c>
      <c r="C1014" s="171" t="n">
        <v>7</v>
      </c>
      <c r="D1014" s="171" t="inlineStr">
        <is>
          <t>A - 6.0</t>
        </is>
      </c>
      <c r="E1014" s="171" t="n">
        <v>7</v>
      </c>
      <c r="F1014" s="171" t="n">
        <v>8</v>
      </c>
      <c r="G1014" s="171" t="inlineStr">
        <is>
          <t>Unipart Australia</t>
        </is>
      </c>
      <c r="H1014" s="171" t="n"/>
      <c r="I1014" s="171" t="n"/>
      <c r="J1014" s="171" t="inlineStr">
        <is>
          <t>Holden Torana A9X</t>
        </is>
      </c>
      <c r="K1014" s="171" t="inlineStr">
        <is>
          <t>5044 V8</t>
        </is>
      </c>
      <c r="L1014" s="171" t="inlineStr">
        <is>
          <t>Barry Seton</t>
        </is>
      </c>
      <c r="M1014" s="171" t="inlineStr">
        <is>
          <t>AUS</t>
        </is>
      </c>
      <c r="N1014" s="690">
        <f>_xlfn.LET(_xlpm.d,_xlfn.XLOOKUP(L1014,'[1]Birth Dates'!$A:$A,'[1]Birth Dates'!$B:$B,"",0),IF(_xlpm.d=0,"",_xlpm.d))</f>
        <v/>
      </c>
      <c r="O1014" s="171">
        <f>IF(OR(N1014="",A1014="",NOT(ISNUMBER(N1014)),N1014&gt;A1014),"",DATEDIF(N1014,A1014,"Y")&amp;" years, "&amp;DATEDIF(N1014,A1014,"YM")&amp;" months, "&amp;DATEDIF(N1014,A1014,"MD")&amp;" days")</f>
        <v/>
      </c>
      <c r="P1014" s="171" t="inlineStr">
        <is>
          <t>Don Smith</t>
        </is>
      </c>
      <c r="Q1014" s="171" t="inlineStr">
        <is>
          <t>AUS</t>
        </is>
      </c>
      <c r="R1014" s="690">
        <f>_xlfn.LET(_xlpm.d,_xlfn.XLOOKUP(P1014,'[1]Birth Dates'!$A:$A,'[1]Birth Dates'!$B:$B,"",0),IF(_xlpm.d=0,"",_xlpm.d))</f>
        <v/>
      </c>
      <c r="S1014" s="171">
        <f>IF(OR(R1014="",A1014="",NOT(ISNUMBER(R1014)),R1014&gt;A1014),"",DATEDIF(R1014,A1014,"Y")&amp;" years, "&amp;DATEDIF(R1014,A1014,"YM")&amp;" months, "&amp;DATEDIF(R1014,A1014,"MD")&amp;" days")</f>
        <v/>
      </c>
      <c r="T1014" s="171" t="n"/>
      <c r="U1014" s="171" t="n"/>
      <c r="V1014" s="690">
        <f>_xlfn.LET(_xlpm.d,_xlfn.XLOOKUP(T1014,'[1]Birth Dates'!$A:$A,'[1]Birth Dates'!$B:$B,"",0),IF(_xlpm.d=0,"",_xlpm.d))</f>
        <v/>
      </c>
      <c r="W1014" s="171">
        <f>IF(OR(V1014="",A1014="",NOT(ISNUMBER(V1014)),V1014&gt;A1014),"",DATEDIF(V1014,A1014,"Y")&amp;" years, "&amp;DATEDIF(V1014,A1014,"YM")&amp;" months, "&amp;DATEDIF(V1014,A1014,"MD")&amp;" days")</f>
        <v/>
      </c>
      <c r="X1014" s="171" t="n"/>
      <c r="Y1014" s="171" t="n"/>
      <c r="Z1014" s="171" t="n"/>
      <c r="AA1014" s="171" t="n"/>
      <c r="AB1014" s="171" t="n">
        <v>16</v>
      </c>
      <c r="AC1014" s="171" t="n"/>
      <c r="AD1014" s="171" t="n"/>
      <c r="AE1014" s="574" t="inlineStr">
        <is>
          <t>2:41.9000</t>
        </is>
      </c>
      <c r="AF1014" s="418">
        <f>IF(OR(AE1014="",AE1014="",AE1014=0),"",6.172/(AE1014*24))</f>
        <v/>
      </c>
      <c r="AG1014" s="241" t="n"/>
      <c r="AH1014" s="574" t="inlineStr"/>
      <c r="AI1014" s="418">
        <f>IF(OR(AH1014="",AH1014="",AH1014=0),"",6.172/(AH1014*24))</f>
        <v/>
      </c>
      <c r="AJ1014" s="175">
        <f>IF(AND(ISNUMBER(AB1014),ISNUMBER(AG1014)),AB1014-AG1014,"")</f>
        <v/>
      </c>
      <c r="AK1014" s="171" t="n"/>
      <c r="AL1014" s="171" t="n">
        <v>148</v>
      </c>
      <c r="AM1014" s="492" t="n">
        <v>0.2768564814814815</v>
      </c>
      <c r="AN1014" s="671">
        <f>IF(OR(AL1014="",AM1014="",AM1014=0),"",AL1014*6.172/(AM1014*24))</f>
        <v/>
      </c>
      <c r="AO1014" s="477">
        <f>IF(AND(AL1014=AL1013,AM1014&lt;&gt;"",AM1013&lt;&gt;""),AM1014-AM1013,"")</f>
        <v/>
      </c>
      <c r="AP1014" s="171" t="n"/>
      <c r="AQ1014" s="574" t="inlineStr"/>
      <c r="AR1014" s="418">
        <f>IF(OR(AQ1014="",AQ1014="",AQ1014=0),"",6.172/(AQ1014*24))</f>
        <v/>
      </c>
      <c r="AS1014" s="436">
        <f>IF(OR(NOT(ISNUMBER(C1014)),NOT(ISNUMBER(AB1014))),"",IF(AG1014&lt;&gt;"",AG1014,AB1014)-C1014)</f>
        <v/>
      </c>
      <c r="AT1014" s="191" t="n"/>
      <c r="AU1014" s="195">
        <f>IF($B1014="","",TEXT($A1014,"yyyymmdd")&amp;"_P"&amp;$C1014&amp;"_C"&amp;$F1014&amp;"_"&amp;TRIM(RIGHT(SUBSTITUTE(TRIM(SUBSTITUTE($L1014,CHAR(160)," "))," ",REPT(" ",60)),60))&amp;IF($P1014="","","-"&amp;TRIM(RIGHT(SUBSTITUTE(TRIM(SUBSTITUTE($P1014,CHAR(160)," "))," ",REPT(" ",60)),60)))&amp;IF($T1014="","","-"&amp;TRIM(RIGHT(SUBSTITUTE(TRIM(SUBSTITUTE($T1014,CHAR(160)," "))," ",REPT(" ",60)),60)))&amp;".jpg")</f>
        <v/>
      </c>
    </row>
    <row r="1015" ht="56" customHeight="1">
      <c r="A1015" s="169" t="n">
        <v>29128</v>
      </c>
      <c r="B1015" s="171" t="inlineStr">
        <is>
          <t>Hardie-Ferodo 1000 30 September, 1979</t>
        </is>
      </c>
      <c r="C1015" s="171" t="n">
        <v>8</v>
      </c>
      <c r="D1015" s="171" t="inlineStr">
        <is>
          <t>A - 6.0</t>
        </is>
      </c>
      <c r="E1015" s="171" t="n">
        <v>8</v>
      </c>
      <c r="F1015" s="171" t="n">
        <v>21</v>
      </c>
      <c r="G1015" s="171" t="inlineStr">
        <is>
          <t>Roadways / Gown-Hindhaugh</t>
        </is>
      </c>
      <c r="H1015" s="171" t="n"/>
      <c r="I1015" s="171" t="n"/>
      <c r="J1015" s="171" t="inlineStr">
        <is>
          <t>Holden Torana A9X</t>
        </is>
      </c>
      <c r="K1015" s="171" t="inlineStr">
        <is>
          <t>5044 V8</t>
        </is>
      </c>
      <c r="L1015" s="171" t="inlineStr">
        <is>
          <t>Charlie O'Brien</t>
        </is>
      </c>
      <c r="M1015" s="171" t="inlineStr">
        <is>
          <t>AUS</t>
        </is>
      </c>
      <c r="N1015" s="690">
        <f>_xlfn.LET(_xlpm.d,_xlfn.XLOOKUP(L1015,'[1]Birth Dates'!$A:$A,'[1]Birth Dates'!$B:$B,"",0),IF(_xlpm.d=0,"",_xlpm.d))</f>
        <v/>
      </c>
      <c r="O1015" s="171">
        <f>IF(OR(N1015="",A1015="",NOT(ISNUMBER(N1015)),N1015&gt;A1015),"",DATEDIF(N1015,A1015,"Y")&amp;" years, "&amp;DATEDIF(N1015,A1015,"YM")&amp;" months, "&amp;DATEDIF(N1015,A1015,"MD")&amp;" days")</f>
        <v/>
      </c>
      <c r="P1015" s="171" t="inlineStr">
        <is>
          <t>Garth Wigston</t>
        </is>
      </c>
      <c r="Q1015" s="171" t="inlineStr">
        <is>
          <t>AUS</t>
        </is>
      </c>
      <c r="R1015" s="690">
        <f>_xlfn.LET(_xlpm.d,_xlfn.XLOOKUP(P1015,'[1]Birth Dates'!$A:$A,'[1]Birth Dates'!$B:$B,"",0),IF(_xlpm.d=0,"",_xlpm.d))</f>
        <v/>
      </c>
      <c r="S1015" s="171">
        <f>IF(OR(R1015="",A1015="",NOT(ISNUMBER(R1015)),R1015&gt;A1015),"",DATEDIF(R1015,A1015,"Y")&amp;" years, "&amp;DATEDIF(R1015,A1015,"YM")&amp;" months, "&amp;DATEDIF(R1015,A1015,"MD")&amp;" days")</f>
        <v/>
      </c>
      <c r="T1015" s="171" t="n"/>
      <c r="U1015" s="171" t="n"/>
      <c r="V1015" s="690">
        <f>_xlfn.LET(_xlpm.d,_xlfn.XLOOKUP(T1015,'[1]Birth Dates'!$A:$A,'[1]Birth Dates'!$B:$B,"",0),IF(_xlpm.d=0,"",_xlpm.d))</f>
        <v/>
      </c>
      <c r="W1015" s="171">
        <f>IF(OR(V1015="",A1015="",NOT(ISNUMBER(V1015)),V1015&gt;A1015),"",DATEDIF(V1015,A1015,"Y")&amp;" years, "&amp;DATEDIF(V1015,A1015,"YM")&amp;" months, "&amp;DATEDIF(V1015,A1015,"MD")&amp;" days")</f>
        <v/>
      </c>
      <c r="X1015" s="171" t="n"/>
      <c r="Y1015" s="171" t="n"/>
      <c r="Z1015" s="171" t="n"/>
      <c r="AA1015" s="171" t="n"/>
      <c r="AB1015" s="171" t="n"/>
      <c r="AC1015" s="171" t="n"/>
      <c r="AD1015" s="171" t="n"/>
      <c r="AE1015" s="574" t="n"/>
      <c r="AF1015" s="418">
        <f>IF(OR(AE1015="",AE1015="",AE1015=0),"",6.172/(AE1015*24))</f>
        <v/>
      </c>
      <c r="AG1015" s="171" t="n">
        <v>5</v>
      </c>
      <c r="AH1015" s="574" t="inlineStr">
        <is>
          <t>2:24.5790</t>
        </is>
      </c>
      <c r="AI1015" s="418">
        <f>IF(OR(AH1015="",AH1015="",AH1015=0),"",6.172/(AH1015*24))</f>
        <v/>
      </c>
      <c r="AJ1015" s="175">
        <f>IF(AND(ISNUMBER(AB1015),ISNUMBER(AG1015)),AB1015-AG1015,"")</f>
        <v/>
      </c>
      <c r="AK1015" s="171" t="n"/>
      <c r="AL1015" s="171" t="n">
        <v>147</v>
      </c>
      <c r="AM1015" s="492" t="n">
        <v>0.277318287037037</v>
      </c>
      <c r="AN1015" s="671">
        <f>IF(OR(AL1015="",AM1015="",AM1015=0),"",AL1015*6.172/(AM1015*24))</f>
        <v/>
      </c>
      <c r="AO1015" s="477">
        <f>IF(AND(AL1015=AL1014,AM1015&lt;&gt;"",AM1014&lt;&gt;""),AM1015-AM1014,"")</f>
        <v/>
      </c>
      <c r="AP1015" s="171" t="n"/>
      <c r="AQ1015" s="574" t="inlineStr"/>
      <c r="AR1015" s="418">
        <f>IF(OR(AQ1015="",AQ1015="",AQ1015=0),"",6.172/(AQ1015*24))</f>
        <v/>
      </c>
      <c r="AS1015" s="436">
        <f>IF(OR(NOT(ISNUMBER(C1015)),NOT(ISNUMBER(AB1015))),"",IF(AG1015&lt;&gt;"",AG1015,AB1015)-C1015)</f>
        <v/>
      </c>
      <c r="AT1015" s="191" t="n"/>
      <c r="AU1015" s="195">
        <f>IF($B1015="","",TEXT($A1015,"yyyymmdd")&amp;"_P"&amp;$C1015&amp;"_C"&amp;$F1015&amp;"_"&amp;TRIM(RIGHT(SUBSTITUTE(TRIM(SUBSTITUTE($L1015,CHAR(160)," "))," ",REPT(" ",60)),60))&amp;IF($P1015="","","-"&amp;TRIM(RIGHT(SUBSTITUTE(TRIM(SUBSTITUTE($P1015,CHAR(160)," "))," ",REPT(" ",60)),60)))&amp;IF($T1015="","","-"&amp;TRIM(RIGHT(SUBSTITUTE(TRIM(SUBSTITUTE($T1015,CHAR(160)," "))," ",REPT(" ",60)),60)))&amp;".jpg")</f>
        <v/>
      </c>
    </row>
    <row r="1016" ht="56" customHeight="1">
      <c r="A1016" s="169" t="n">
        <v>29128</v>
      </c>
      <c r="B1016" s="171" t="inlineStr">
        <is>
          <t>Hardie-Ferodo 1000 30 September, 1979</t>
        </is>
      </c>
      <c r="C1016" s="171" t="n">
        <v>9</v>
      </c>
      <c r="D1016" s="171" t="inlineStr">
        <is>
          <t>C - 2.0</t>
        </is>
      </c>
      <c r="E1016" s="171" t="n">
        <v>1</v>
      </c>
      <c r="F1016" s="171" t="n">
        <v>66</v>
      </c>
      <c r="G1016" s="171" t="inlineStr">
        <is>
          <t>Peter Williamson Pty Ltd</t>
        </is>
      </c>
      <c r="H1016" s="171" t="n"/>
      <c r="I1016" s="171" t="n"/>
      <c r="J1016" s="171" t="inlineStr">
        <is>
          <t>Toyota Celica</t>
        </is>
      </c>
      <c r="K1016" s="171" t="inlineStr">
        <is>
          <t>1968 L4</t>
        </is>
      </c>
      <c r="L1016" s="171" t="inlineStr">
        <is>
          <t>Peter Williamson</t>
        </is>
      </c>
      <c r="M1016" s="171" t="inlineStr">
        <is>
          <t>AUS</t>
        </is>
      </c>
      <c r="N1016" s="690">
        <f>_xlfn.LET(_xlpm.d,_xlfn.XLOOKUP(L1016,'[1]Birth Dates'!$A:$A,'[1]Birth Dates'!$B:$B,"",0),IF(_xlpm.d=0,"",_xlpm.d))</f>
        <v/>
      </c>
      <c r="O1016" s="171">
        <f>IF(OR(N1016="",A1016="",NOT(ISNUMBER(N1016)),N1016&gt;A1016),"",DATEDIF(N1016,A1016,"Y")&amp;" years, "&amp;DATEDIF(N1016,A1016,"YM")&amp;" months, "&amp;DATEDIF(N1016,A1016,"MD")&amp;" days")</f>
        <v/>
      </c>
      <c r="P1016" s="171" t="inlineStr">
        <is>
          <t>Mike Quinn</t>
        </is>
      </c>
      <c r="Q1016" s="171" t="inlineStr">
        <is>
          <t>AUS</t>
        </is>
      </c>
      <c r="R1016" s="690">
        <f>_xlfn.LET(_xlpm.d,_xlfn.XLOOKUP(P1016,'[1]Birth Dates'!$A:$A,'[1]Birth Dates'!$B:$B,"",0),IF(_xlpm.d=0,"",_xlpm.d))</f>
        <v/>
      </c>
      <c r="S1016" s="171">
        <f>IF(OR(R1016="",A1016="",NOT(ISNUMBER(R1016)),R1016&gt;A1016),"",DATEDIF(R1016,A1016,"Y")&amp;" years, "&amp;DATEDIF(R1016,A1016,"YM")&amp;" months, "&amp;DATEDIF(R1016,A1016,"MD")&amp;" days")</f>
        <v/>
      </c>
      <c r="T1016" s="171" t="n"/>
      <c r="U1016" s="171" t="n"/>
      <c r="V1016" s="690">
        <f>_xlfn.LET(_xlpm.d,_xlfn.XLOOKUP(T1016,'[1]Birth Dates'!$A:$A,'[1]Birth Dates'!$B:$B,"",0),IF(_xlpm.d=0,"",_xlpm.d))</f>
        <v/>
      </c>
      <c r="W1016" s="171">
        <f>IF(OR(V1016="",A1016="",NOT(ISNUMBER(V1016)),V1016&gt;A1016),"",DATEDIF(V1016,A1016,"Y")&amp;" years, "&amp;DATEDIF(V1016,A1016,"YM")&amp;" months, "&amp;DATEDIF(V1016,A1016,"MD")&amp;" days")</f>
        <v/>
      </c>
      <c r="X1016" s="171" t="n"/>
      <c r="Y1016" s="171" t="n"/>
      <c r="Z1016" s="171" t="n"/>
      <c r="AA1016" s="171" t="n"/>
      <c r="AB1016" s="171" t="n">
        <v>33</v>
      </c>
      <c r="AC1016" s="171" t="n"/>
      <c r="AD1016" s="171" t="n"/>
      <c r="AE1016" s="574" t="inlineStr">
        <is>
          <t>2:58.2000</t>
        </is>
      </c>
      <c r="AF1016" s="418">
        <f>IF(OR(AE1016="",AE1016="",AE1016=0),"",6.172/(AE1016*24))</f>
        <v/>
      </c>
      <c r="AG1016" s="241" t="n"/>
      <c r="AH1016" s="574" t="inlineStr"/>
      <c r="AI1016" s="418">
        <f>IF(OR(AH1016="",AH1016="",AH1016=0),"",6.172/(AH1016*24))</f>
        <v/>
      </c>
      <c r="AJ1016" s="175">
        <f>IF(AND(ISNUMBER(AB1016),ISNUMBER(AG1016)),AB1016-AG1016,"")</f>
        <v/>
      </c>
      <c r="AK1016" s="171" t="n"/>
      <c r="AL1016" s="171" t="n">
        <v>146</v>
      </c>
      <c r="AM1016" s="492" t="n">
        <v>0.2777141203703704</v>
      </c>
      <c r="AN1016" s="671">
        <f>IF(OR(AL1016="",AM1016="",AM1016=0),"",AL1016*6.172/(AM1016*24))</f>
        <v/>
      </c>
      <c r="AO1016" s="477">
        <f>IF(AND(AL1016=AL1015,AM1016&lt;&gt;"",AM1015&lt;&gt;""),AM1016-AM1015,"")</f>
        <v/>
      </c>
      <c r="AP1016" s="171" t="n"/>
      <c r="AQ1016" s="574" t="inlineStr"/>
      <c r="AR1016" s="418">
        <f>IF(OR(AQ1016="",AQ1016="",AQ1016=0),"",6.172/(AQ1016*24))</f>
        <v/>
      </c>
      <c r="AS1016" s="436">
        <f>IF(OR(NOT(ISNUMBER(C1016)),NOT(ISNUMBER(AB1016))),"",IF(AG1016&lt;&gt;"",AG1016,AB1016)-C1016)</f>
        <v/>
      </c>
      <c r="AT1016" s="191" t="n"/>
      <c r="AU1016" s="195">
        <f>IF($B1016="","",TEXT($A1016,"yyyymmdd")&amp;"_P"&amp;$C1016&amp;"_C"&amp;$F1016&amp;"_"&amp;TRIM(RIGHT(SUBSTITUTE(TRIM(SUBSTITUTE($L1016,CHAR(160)," "))," ",REPT(" ",60)),60))&amp;IF($P1016="","","-"&amp;TRIM(RIGHT(SUBSTITUTE(TRIM(SUBSTITUTE($P1016,CHAR(160)," "))," ",REPT(" ",60)),60)))&amp;IF($T1016="","","-"&amp;TRIM(RIGHT(SUBSTITUTE(TRIM(SUBSTITUTE($T1016,CHAR(160)," "))," ",REPT(" ",60)),60)))&amp;".jpg")</f>
        <v/>
      </c>
    </row>
    <row r="1017" ht="56" customHeight="1">
      <c r="A1017" s="169" t="n">
        <v>29128</v>
      </c>
      <c r="B1017" s="171" t="inlineStr">
        <is>
          <t>Hardie-Ferodo 1000 30 September, 1979</t>
        </is>
      </c>
      <c r="C1017" s="171" t="n">
        <v>10</v>
      </c>
      <c r="D1017" s="171" t="inlineStr">
        <is>
          <t>C - 2.0</t>
        </is>
      </c>
      <c r="E1017" s="171" t="n">
        <v>2</v>
      </c>
      <c r="F1017" s="171" t="n">
        <v>58</v>
      </c>
      <c r="G1017" s="171" t="inlineStr">
        <is>
          <t>Brian Foley Pty Ltd</t>
        </is>
      </c>
      <c r="H1017" s="171" t="n"/>
      <c r="I1017" s="171" t="n"/>
      <c r="J1017" s="171" t="inlineStr">
        <is>
          <t>Alfa Romeo Alfetta GTV</t>
        </is>
      </c>
      <c r="K1017" s="171" t="inlineStr">
        <is>
          <t>1985 L4</t>
        </is>
      </c>
      <c r="L1017" s="171" t="inlineStr">
        <is>
          <t>Phil McDonnell</t>
        </is>
      </c>
      <c r="M1017" s="171" t="inlineStr">
        <is>
          <t>AUS</t>
        </is>
      </c>
      <c r="N1017" s="690">
        <f>_xlfn.LET(_xlpm.d,_xlfn.XLOOKUP(L1017,'[1]Birth Dates'!$A:$A,'[1]Birth Dates'!$B:$B,"",0),IF(_xlpm.d=0,"",_xlpm.d))</f>
        <v/>
      </c>
      <c r="O1017" s="171">
        <f>IF(OR(N1017="",A1017="",NOT(ISNUMBER(N1017)),N1017&gt;A1017),"",DATEDIF(N1017,A1017,"Y")&amp;" years, "&amp;DATEDIF(N1017,A1017,"YM")&amp;" months, "&amp;DATEDIF(N1017,A1017,"MD")&amp;" days")</f>
        <v/>
      </c>
      <c r="P1017" s="171" t="inlineStr">
        <is>
          <t>Derek Bell</t>
        </is>
      </c>
      <c r="Q1017" s="171" t="inlineStr">
        <is>
          <t>GBR</t>
        </is>
      </c>
      <c r="R1017" s="690">
        <f>_xlfn.LET(_xlpm.d,_xlfn.XLOOKUP(P1017,'[1]Birth Dates'!$A:$A,'[1]Birth Dates'!$B:$B,"",0),IF(_xlpm.d=0,"",_xlpm.d))</f>
        <v/>
      </c>
      <c r="S1017" s="171">
        <f>IF(OR(R1017="",A1017="",NOT(ISNUMBER(R1017)),R1017&gt;A1017),"",DATEDIF(R1017,A1017,"Y")&amp;" years, "&amp;DATEDIF(R1017,A1017,"YM")&amp;" months, "&amp;DATEDIF(R1017,A1017,"MD")&amp;" days")</f>
        <v/>
      </c>
      <c r="T1017" s="171" t="n"/>
      <c r="U1017" s="171" t="n"/>
      <c r="V1017" s="690">
        <f>_xlfn.LET(_xlpm.d,_xlfn.XLOOKUP(T1017,'[1]Birth Dates'!$A:$A,'[1]Birth Dates'!$B:$B,"",0),IF(_xlpm.d=0,"",_xlpm.d))</f>
        <v/>
      </c>
      <c r="W1017" s="171">
        <f>IF(OR(V1017="",A1017="",NOT(ISNUMBER(V1017)),V1017&gt;A1017),"",DATEDIF(V1017,A1017,"Y")&amp;" years, "&amp;DATEDIF(V1017,A1017,"YM")&amp;" months, "&amp;DATEDIF(V1017,A1017,"MD")&amp;" days")</f>
        <v/>
      </c>
      <c r="X1017" s="171" t="n"/>
      <c r="Y1017" s="171" t="n"/>
      <c r="Z1017" s="171" t="n"/>
      <c r="AA1017" s="171" t="n"/>
      <c r="AB1017" s="171" t="n">
        <v>27</v>
      </c>
      <c r="AC1017" s="171" t="n"/>
      <c r="AD1017" s="171" t="n"/>
      <c r="AE1017" s="574" t="inlineStr">
        <is>
          <t>2:53.6000</t>
        </is>
      </c>
      <c r="AF1017" s="418">
        <f>IF(OR(AE1017="",AE1017="",AE1017=0),"",6.172/(AE1017*24))</f>
        <v/>
      </c>
      <c r="AG1017" s="241" t="n"/>
      <c r="AH1017" s="574" t="inlineStr"/>
      <c r="AI1017" s="418">
        <f>IF(OR(AH1017="",AH1017="",AH1017=0),"",6.172/(AH1017*24))</f>
        <v/>
      </c>
      <c r="AJ1017" s="175">
        <f>IF(AND(ISNUMBER(AB1017),ISNUMBER(AG1017)),AB1017-AG1017,"")</f>
        <v/>
      </c>
      <c r="AK1017" s="171" t="n"/>
      <c r="AL1017" s="171" t="n">
        <v>145</v>
      </c>
      <c r="AM1017" s="492" t="n">
        <v>0.2767719907407407</v>
      </c>
      <c r="AN1017" s="671">
        <f>IF(OR(AL1017="",AM1017="",AM1017=0),"",AL1017*6.172/(AM1017*24))</f>
        <v/>
      </c>
      <c r="AO1017" s="477">
        <f>IF(AND(AL1017=AL1016,AM1017&lt;&gt;"",AM1016&lt;&gt;""),AM1017-AM1016,"")</f>
        <v/>
      </c>
      <c r="AP1017" s="171" t="n"/>
      <c r="AQ1017" s="574" t="inlineStr"/>
      <c r="AR1017" s="418">
        <f>IF(OR(AQ1017="",AQ1017="",AQ1017=0),"",6.172/(AQ1017*24))</f>
        <v/>
      </c>
      <c r="AS1017" s="436">
        <f>IF(OR(NOT(ISNUMBER(C1017)),NOT(ISNUMBER(AB1017))),"",IF(AG1017&lt;&gt;"",AG1017,AB1017)-C1017)</f>
        <v/>
      </c>
      <c r="AT1017" s="191" t="n"/>
      <c r="AU1017" s="195">
        <f>IF($B1017="","",TEXT($A1017,"yyyymmdd")&amp;"_P"&amp;$C1017&amp;"_C"&amp;$F1017&amp;"_"&amp;TRIM(RIGHT(SUBSTITUTE(TRIM(SUBSTITUTE($L1017,CHAR(160)," "))," ",REPT(" ",60)),60))&amp;IF($P1017="","","-"&amp;TRIM(RIGHT(SUBSTITUTE(TRIM(SUBSTITUTE($P1017,CHAR(160)," "))," ",REPT(" ",60)),60)))&amp;IF($T1017="","","-"&amp;TRIM(RIGHT(SUBSTITUTE(TRIM(SUBSTITUTE($T1017,CHAR(160)," "))," ",REPT(" ",60)),60)))&amp;".jpg")</f>
        <v/>
      </c>
    </row>
    <row r="1018" ht="56" customHeight="1">
      <c r="A1018" s="169" t="n">
        <v>29128</v>
      </c>
      <c r="B1018" s="171" t="inlineStr">
        <is>
          <t>Hardie-Ferodo 1000 30 September, 1979</t>
        </is>
      </c>
      <c r="C1018" s="171" t="n">
        <v>11</v>
      </c>
      <c r="D1018" s="171" t="inlineStr">
        <is>
          <t>C - 2.0</t>
        </is>
      </c>
      <c r="E1018" s="171" t="n">
        <v>3</v>
      </c>
      <c r="F1018" s="171" t="n">
        <v>59</v>
      </c>
      <c r="G1018" s="171" t="inlineStr">
        <is>
          <t>Beninca Motors</t>
        </is>
      </c>
      <c r="H1018" s="171" t="n"/>
      <c r="I1018" s="171" t="n"/>
      <c r="J1018" s="171" t="inlineStr">
        <is>
          <t>Alfa Romeo Alfetta GTV</t>
        </is>
      </c>
      <c r="K1018" s="171" t="inlineStr">
        <is>
          <t>1985 L4</t>
        </is>
      </c>
      <c r="L1018" s="171" t="inlineStr">
        <is>
          <t>Frank Porter</t>
        </is>
      </c>
      <c r="M1018" s="171" t="inlineStr">
        <is>
          <t>AUS</t>
        </is>
      </c>
      <c r="N1018" s="690">
        <f>_xlfn.LET(_xlpm.d,_xlfn.XLOOKUP(L1018,'[1]Birth Dates'!$A:$A,'[1]Birth Dates'!$B:$B,"",0),IF(_xlpm.d=0,"",_xlpm.d))</f>
        <v/>
      </c>
      <c r="O1018" s="171">
        <f>IF(OR(N1018="",A1018="",NOT(ISNUMBER(N1018)),N1018&gt;A1018),"",DATEDIF(N1018,A1018,"Y")&amp;" years, "&amp;DATEDIF(N1018,A1018,"YM")&amp;" months, "&amp;DATEDIF(N1018,A1018,"MD")&amp;" days")</f>
        <v/>
      </c>
      <c r="P1018" s="171" t="inlineStr">
        <is>
          <t>Tony Niovanni</t>
        </is>
      </c>
      <c r="Q1018" s="171" t="inlineStr">
        <is>
          <t>AUS</t>
        </is>
      </c>
      <c r="R1018" s="690">
        <f>_xlfn.LET(_xlpm.d,_xlfn.XLOOKUP(P1018,'[1]Birth Dates'!$A:$A,'[1]Birth Dates'!$B:$B,"",0),IF(_xlpm.d=0,"",_xlpm.d))</f>
        <v/>
      </c>
      <c r="S1018" s="171">
        <f>IF(OR(R1018="",A1018="",NOT(ISNUMBER(R1018)),R1018&gt;A1018),"",DATEDIF(R1018,A1018,"Y")&amp;" years, "&amp;DATEDIF(R1018,A1018,"YM")&amp;" months, "&amp;DATEDIF(R1018,A1018,"MD")&amp;" days")</f>
        <v/>
      </c>
      <c r="T1018" s="171" t="n"/>
      <c r="U1018" s="171" t="n"/>
      <c r="V1018" s="690">
        <f>_xlfn.LET(_xlpm.d,_xlfn.XLOOKUP(T1018,'[1]Birth Dates'!$A:$A,'[1]Birth Dates'!$B:$B,"",0),IF(_xlpm.d=0,"",_xlpm.d))</f>
        <v/>
      </c>
      <c r="W1018" s="171">
        <f>IF(OR(V1018="",A1018="",NOT(ISNUMBER(V1018)),V1018&gt;A1018),"",DATEDIF(V1018,A1018,"Y")&amp;" years, "&amp;DATEDIF(V1018,A1018,"YM")&amp;" months, "&amp;DATEDIF(V1018,A1018,"MD")&amp;" days")</f>
        <v/>
      </c>
      <c r="X1018" s="171" t="n"/>
      <c r="Y1018" s="171" t="n"/>
      <c r="Z1018" s="171" t="n"/>
      <c r="AA1018" s="171" t="n"/>
      <c r="AB1018" s="171" t="n">
        <v>39</v>
      </c>
      <c r="AC1018" s="171" t="n"/>
      <c r="AD1018" s="171" t="n"/>
      <c r="AE1018" s="574" t="inlineStr">
        <is>
          <t>3:03.1000</t>
        </is>
      </c>
      <c r="AF1018" s="418">
        <f>IF(OR(AE1018="",AE1018="",AE1018=0),"",6.172/(AE1018*24))</f>
        <v/>
      </c>
      <c r="AG1018" s="241" t="n"/>
      <c r="AH1018" s="574" t="inlineStr"/>
      <c r="AI1018" s="418">
        <f>IF(OR(AH1018="",AH1018="",AH1018=0),"",6.172/(AH1018*24))</f>
        <v/>
      </c>
      <c r="AJ1018" s="175">
        <f>IF(AND(ISNUMBER(AB1018),ISNUMBER(AG1018)),AB1018-AG1018,"")</f>
        <v/>
      </c>
      <c r="AK1018" s="171" t="n"/>
      <c r="AL1018" s="171" t="n">
        <v>142</v>
      </c>
      <c r="AM1018" s="492" t="n">
        <v>0.2771388888888889</v>
      </c>
      <c r="AN1018" s="671">
        <f>IF(OR(AL1018="",AM1018="",AM1018=0),"",AL1018*6.172/(AM1018*24))</f>
        <v/>
      </c>
      <c r="AO1018" s="477">
        <f>IF(AND(AL1018=AL1017,AM1018&lt;&gt;"",AM1017&lt;&gt;""),AM1018-AM1017,"")</f>
        <v/>
      </c>
      <c r="AP1018" s="171" t="n"/>
      <c r="AQ1018" s="574" t="inlineStr"/>
      <c r="AR1018" s="418">
        <f>IF(OR(AQ1018="",AQ1018="",AQ1018=0),"",6.172/(AQ1018*24))</f>
        <v/>
      </c>
      <c r="AS1018" s="436">
        <f>IF(OR(NOT(ISNUMBER(C1018)),NOT(ISNUMBER(AB1018))),"",IF(AG1018&lt;&gt;"",AG1018,AB1018)-C1018)</f>
        <v/>
      </c>
      <c r="AT1018" s="191" t="n"/>
      <c r="AU1018" s="195">
        <f>IF($B1018="","",TEXT($A1018,"yyyymmdd")&amp;"_P"&amp;$C1018&amp;"_C"&amp;$F1018&amp;"_"&amp;TRIM(RIGHT(SUBSTITUTE(TRIM(SUBSTITUTE($L1018,CHAR(160)," "))," ",REPT(" ",60)),60))&amp;IF($P1018="","","-"&amp;TRIM(RIGHT(SUBSTITUTE(TRIM(SUBSTITUTE($P1018,CHAR(160)," "))," ",REPT(" ",60)),60)))&amp;IF($T1018="","","-"&amp;TRIM(RIGHT(SUBSTITUTE(TRIM(SUBSTITUTE($T1018,CHAR(160)," "))," ",REPT(" ",60)),60)))&amp;".jpg")</f>
        <v/>
      </c>
    </row>
    <row r="1019" ht="56" customHeight="1">
      <c r="A1019" s="169" t="n">
        <v>29128</v>
      </c>
      <c r="B1019" s="171" t="inlineStr">
        <is>
          <t>Hardie-Ferodo 1000 30 September, 1979</t>
        </is>
      </c>
      <c r="C1019" s="171" t="n">
        <v>12</v>
      </c>
      <c r="D1019" s="171" t="inlineStr">
        <is>
          <t>C - 2.0</t>
        </is>
      </c>
      <c r="E1019" s="171" t="n">
        <v>4</v>
      </c>
      <c r="F1019" s="171" t="n">
        <v>64</v>
      </c>
      <c r="G1019" s="171" t="inlineStr">
        <is>
          <t>Ray Gulson</t>
        </is>
      </c>
      <c r="H1019" s="171" t="n"/>
      <c r="I1019" s="171" t="n"/>
      <c r="J1019" s="171" t="inlineStr">
        <is>
          <t>Alfa Romeo 2000 GTV</t>
        </is>
      </c>
      <c r="K1019" s="171" t="inlineStr">
        <is>
          <t>1962 L4</t>
        </is>
      </c>
      <c r="L1019" s="171" t="inlineStr">
        <is>
          <t>Ray Gulson</t>
        </is>
      </c>
      <c r="M1019" s="171" t="inlineStr">
        <is>
          <t>AUS</t>
        </is>
      </c>
      <c r="N1019" s="690">
        <f>_xlfn.LET(_xlpm.d,_xlfn.XLOOKUP(L1019,'[1]Birth Dates'!$A:$A,'[1]Birth Dates'!$B:$B,"",0),IF(_xlpm.d=0,"",_xlpm.d))</f>
        <v/>
      </c>
      <c r="O1019" s="171">
        <f>IF(OR(N1019="",A1019="",NOT(ISNUMBER(N1019)),N1019&gt;A1019),"",DATEDIF(N1019,A1019,"Y")&amp;" years, "&amp;DATEDIF(N1019,A1019,"YM")&amp;" months, "&amp;DATEDIF(N1019,A1019,"MD")&amp;" days")</f>
        <v/>
      </c>
      <c r="P1019" s="171" t="inlineStr">
        <is>
          <t>Paul Gulson</t>
        </is>
      </c>
      <c r="Q1019" s="171" t="inlineStr">
        <is>
          <t>AUS</t>
        </is>
      </c>
      <c r="R1019" s="690">
        <f>_xlfn.LET(_xlpm.d,_xlfn.XLOOKUP(P1019,'[1]Birth Dates'!$A:$A,'[1]Birth Dates'!$B:$B,"",0),IF(_xlpm.d=0,"",_xlpm.d))</f>
        <v/>
      </c>
      <c r="S1019" s="171">
        <f>IF(OR(R1019="",A1019="",NOT(ISNUMBER(R1019)),R1019&gt;A1019),"",DATEDIF(R1019,A1019,"Y")&amp;" years, "&amp;DATEDIF(R1019,A1019,"YM")&amp;" months, "&amp;DATEDIF(R1019,A1019,"MD")&amp;" days")</f>
        <v/>
      </c>
      <c r="T1019" s="171" t="n"/>
      <c r="U1019" s="171" t="n"/>
      <c r="V1019" s="690">
        <f>_xlfn.LET(_xlpm.d,_xlfn.XLOOKUP(T1019,'[1]Birth Dates'!$A:$A,'[1]Birth Dates'!$B:$B,"",0),IF(_xlpm.d=0,"",_xlpm.d))</f>
        <v/>
      </c>
      <c r="W1019" s="171">
        <f>IF(OR(V1019="",A1019="",NOT(ISNUMBER(V1019)),V1019&gt;A1019),"",DATEDIF(V1019,A1019,"Y")&amp;" years, "&amp;DATEDIF(V1019,A1019,"YM")&amp;" months, "&amp;DATEDIF(V1019,A1019,"MD")&amp;" days")</f>
        <v/>
      </c>
      <c r="X1019" s="171" t="n"/>
      <c r="Y1019" s="171" t="n"/>
      <c r="Z1019" s="171" t="n"/>
      <c r="AA1019" s="171" t="n"/>
      <c r="AB1019" s="171" t="n">
        <v>37</v>
      </c>
      <c r="AC1019" s="171" t="n"/>
      <c r="AD1019" s="171" t="n"/>
      <c r="AE1019" s="574" t="inlineStr">
        <is>
          <t>3:02.4000</t>
        </is>
      </c>
      <c r="AF1019" s="418">
        <f>IF(OR(AE1019="",AE1019="",AE1019=0),"",6.172/(AE1019*24))</f>
        <v/>
      </c>
      <c r="AG1019" s="241" t="n"/>
      <c r="AH1019" s="574" t="inlineStr"/>
      <c r="AI1019" s="418">
        <f>IF(OR(AH1019="",AH1019="",AH1019=0),"",6.172/(AH1019*24))</f>
        <v/>
      </c>
      <c r="AJ1019" s="175">
        <f>IF(AND(ISNUMBER(AB1019),ISNUMBER(AG1019)),AB1019-AG1019,"")</f>
        <v/>
      </c>
      <c r="AK1019" s="171" t="n"/>
      <c r="AL1019" s="171" t="n">
        <v>140</v>
      </c>
      <c r="AM1019" s="492" t="n">
        <v>0.2786701388888889</v>
      </c>
      <c r="AN1019" s="671">
        <f>IF(OR(AL1019="",AM1019="",AM1019=0),"",AL1019*6.172/(AM1019*24))</f>
        <v/>
      </c>
      <c r="AO1019" s="477">
        <f>IF(AND(AL1019=AL1018,AM1019&lt;&gt;"",AM1018&lt;&gt;""),AM1019-AM1018,"")</f>
        <v/>
      </c>
      <c r="AP1019" s="171" t="n"/>
      <c r="AQ1019" s="574" t="inlineStr"/>
      <c r="AR1019" s="418">
        <f>IF(OR(AQ1019="",AQ1019="",AQ1019=0),"",6.172/(AQ1019*24))</f>
        <v/>
      </c>
      <c r="AS1019" s="436">
        <f>IF(OR(NOT(ISNUMBER(C1019)),NOT(ISNUMBER(AB1019))),"",IF(AG1019&lt;&gt;"",AG1019,AB1019)-C1019)</f>
        <v/>
      </c>
      <c r="AT1019" s="191" t="n"/>
      <c r="AU1019" s="195">
        <f>IF($B1019="","",TEXT($A1019,"yyyymmdd")&amp;"_P"&amp;$C1019&amp;"_C"&amp;$F1019&amp;"_"&amp;TRIM(RIGHT(SUBSTITUTE(TRIM(SUBSTITUTE($L1019,CHAR(160)," "))," ",REPT(" ",60)),60))&amp;IF($P1019="","","-"&amp;TRIM(RIGHT(SUBSTITUTE(TRIM(SUBSTITUTE($P1019,CHAR(160)," "))," ",REPT(" ",60)),60)))&amp;IF($T1019="","","-"&amp;TRIM(RIGHT(SUBSTITUTE(TRIM(SUBSTITUTE($T1019,CHAR(160)," "))," ",REPT(" ",60)),60)))&amp;".jpg")</f>
        <v/>
      </c>
    </row>
    <row r="1020" ht="56" customHeight="1">
      <c r="A1020" s="169" t="n">
        <v>29128</v>
      </c>
      <c r="B1020" s="171" t="inlineStr">
        <is>
          <t>Hardie-Ferodo 1000 30 September, 1979</t>
        </is>
      </c>
      <c r="C1020" s="171" t="n">
        <v>13</v>
      </c>
      <c r="D1020" s="171" t="inlineStr">
        <is>
          <t>B - 3.0</t>
        </is>
      </c>
      <c r="E1020" s="171" t="n">
        <v>1</v>
      </c>
      <c r="F1020" s="171" t="n">
        <v>48</v>
      </c>
      <c r="G1020" s="171" t="inlineStr">
        <is>
          <t>Barry Lee</t>
        </is>
      </c>
      <c r="H1020" s="171" t="n"/>
      <c r="I1020" s="171" t="n"/>
      <c r="J1020" s="171" t="inlineStr">
        <is>
          <t>Mazda RX3</t>
        </is>
      </c>
      <c r="K1020" s="171" t="inlineStr">
        <is>
          <t>2292 eq R2</t>
        </is>
      </c>
      <c r="L1020" s="171" t="inlineStr">
        <is>
          <t>Barry Lee</t>
        </is>
      </c>
      <c r="M1020" s="171" t="inlineStr">
        <is>
          <t>AUS</t>
        </is>
      </c>
      <c r="N1020" s="690">
        <f>_xlfn.LET(_xlpm.d,_xlfn.XLOOKUP(L1020,'[1]Birth Dates'!$A:$A,'[1]Birth Dates'!$B:$B,"",0),IF(_xlpm.d=0,"",_xlpm.d))</f>
        <v/>
      </c>
      <c r="O1020" s="171">
        <f>IF(OR(N1020="",A1020="",NOT(ISNUMBER(N1020)),N1020&gt;A1020),"",DATEDIF(N1020,A1020,"Y")&amp;" years, "&amp;DATEDIF(N1020,A1020,"YM")&amp;" months, "&amp;DATEDIF(N1020,A1020,"MD")&amp;" days")</f>
        <v/>
      </c>
      <c r="P1020" s="171" t="inlineStr">
        <is>
          <t>John Gates</t>
        </is>
      </c>
      <c r="Q1020" s="171" t="inlineStr">
        <is>
          <t>AUS</t>
        </is>
      </c>
      <c r="R1020" s="690">
        <f>_xlfn.LET(_xlpm.d,_xlfn.XLOOKUP(P1020,'[1]Birth Dates'!$A:$A,'[1]Birth Dates'!$B:$B,"",0),IF(_xlpm.d=0,"",_xlpm.d))</f>
        <v/>
      </c>
      <c r="S1020" s="171">
        <f>IF(OR(R1020="",A1020="",NOT(ISNUMBER(R1020)),R1020&gt;A1020),"",DATEDIF(R1020,A1020,"Y")&amp;" years, "&amp;DATEDIF(R1020,A1020,"YM")&amp;" months, "&amp;DATEDIF(R1020,A1020,"MD")&amp;" days")</f>
        <v/>
      </c>
      <c r="T1020" s="171" t="n"/>
      <c r="U1020" s="171" t="n"/>
      <c r="V1020" s="690">
        <f>_xlfn.LET(_xlpm.d,_xlfn.XLOOKUP(T1020,'[1]Birth Dates'!$A:$A,'[1]Birth Dates'!$B:$B,"",0),IF(_xlpm.d=0,"",_xlpm.d))</f>
        <v/>
      </c>
      <c r="W1020" s="171">
        <f>IF(OR(V1020="",A1020="",NOT(ISNUMBER(V1020)),V1020&gt;A1020),"",DATEDIF(V1020,A1020,"Y")&amp;" years, "&amp;DATEDIF(V1020,A1020,"YM")&amp;" months, "&amp;DATEDIF(V1020,A1020,"MD")&amp;" days")</f>
        <v/>
      </c>
      <c r="X1020" s="171" t="n"/>
      <c r="Y1020" s="171" t="n"/>
      <c r="Z1020" s="171" t="n"/>
      <c r="AA1020" s="171" t="n"/>
      <c r="AB1020" s="171" t="n">
        <v>29</v>
      </c>
      <c r="AC1020" s="171" t="n"/>
      <c r="AD1020" s="171" t="n"/>
      <c r="AE1020" s="574" t="inlineStr">
        <is>
          <t>2:54.2000</t>
        </is>
      </c>
      <c r="AF1020" s="418">
        <f>IF(OR(AE1020="",AE1020="",AE1020=0),"",6.172/(AE1020*24))</f>
        <v/>
      </c>
      <c r="AG1020" s="241" t="n"/>
      <c r="AH1020" s="574" t="inlineStr"/>
      <c r="AI1020" s="418">
        <f>IF(OR(AH1020="",AH1020="",AH1020=0),"",6.172/(AH1020*24))</f>
        <v/>
      </c>
      <c r="AJ1020" s="175">
        <f>IF(AND(ISNUMBER(AB1020),ISNUMBER(AG1020)),AB1020-AG1020,"")</f>
        <v/>
      </c>
      <c r="AK1020" s="171" t="n"/>
      <c r="AL1020" s="171" t="n">
        <v>139</v>
      </c>
      <c r="AM1020" s="492" t="n">
        <v>0.2780347222222223</v>
      </c>
      <c r="AN1020" s="671">
        <f>IF(OR(AL1020="",AM1020="",AM1020=0),"",AL1020*6.172/(AM1020*24))</f>
        <v/>
      </c>
      <c r="AO1020" s="477">
        <f>IF(AND(AL1020=AL1019,AM1020&lt;&gt;"",AM1019&lt;&gt;""),AM1020-AM1019,"")</f>
        <v/>
      </c>
      <c r="AP1020" s="171" t="n"/>
      <c r="AQ1020" s="574" t="inlineStr"/>
      <c r="AR1020" s="418">
        <f>IF(OR(AQ1020="",AQ1020="",AQ1020=0),"",6.172/(AQ1020*24))</f>
        <v/>
      </c>
      <c r="AS1020" s="436">
        <f>IF(OR(NOT(ISNUMBER(C1020)),NOT(ISNUMBER(AB1020))),"",IF(AG1020&lt;&gt;"",AG1020,AB1020)-C1020)</f>
        <v/>
      </c>
      <c r="AT1020" s="191" t="n"/>
      <c r="AU1020" s="195">
        <f>IF($B1020="","",TEXT($A1020,"yyyymmdd")&amp;"_P"&amp;$C1020&amp;"_C"&amp;$F1020&amp;"_"&amp;TRIM(RIGHT(SUBSTITUTE(TRIM(SUBSTITUTE($L1020,CHAR(160)," "))," ",REPT(" ",60)),60))&amp;IF($P1020="","","-"&amp;TRIM(RIGHT(SUBSTITUTE(TRIM(SUBSTITUTE($P1020,CHAR(160)," "))," ",REPT(" ",60)),60)))&amp;IF($T1020="","","-"&amp;TRIM(RIGHT(SUBSTITUTE(TRIM(SUBSTITUTE($T1020,CHAR(160)," "))," ",REPT(" ",60)),60)))&amp;".jpg")</f>
        <v/>
      </c>
    </row>
    <row r="1021" ht="56" customHeight="1">
      <c r="A1021" s="169" t="n">
        <v>29128</v>
      </c>
      <c r="B1021" s="171" t="inlineStr">
        <is>
          <t>Hardie-Ferodo 1000 30 September, 1979</t>
        </is>
      </c>
      <c r="C1021" s="171" t="n">
        <v>14</v>
      </c>
      <c r="D1021" s="171" t="inlineStr">
        <is>
          <t>A - 6.0</t>
        </is>
      </c>
      <c r="E1021" s="171" t="n">
        <v>9</v>
      </c>
      <c r="F1021" s="171" t="n">
        <v>12</v>
      </c>
      <c r="G1021" s="171" t="inlineStr">
        <is>
          <t>Rusty French Racing</t>
        </is>
      </c>
      <c r="H1021" s="171" t="n"/>
      <c r="I1021" s="171" t="n"/>
      <c r="J1021" s="171" t="inlineStr">
        <is>
          <t>Ford Falcon XC</t>
        </is>
      </c>
      <c r="K1021" s="171" t="inlineStr">
        <is>
          <t>5760 V8</t>
        </is>
      </c>
      <c r="L1021" s="171" t="inlineStr">
        <is>
          <t>Jim Keogh</t>
        </is>
      </c>
      <c r="M1021" s="171" t="inlineStr">
        <is>
          <t>AUS</t>
        </is>
      </c>
      <c r="N1021" s="690">
        <f>_xlfn.LET(_xlpm.d,_xlfn.XLOOKUP(L1021,'[1]Birth Dates'!$A:$A,'[1]Birth Dates'!$B:$B,"",0),IF(_xlpm.d=0,"",_xlpm.d))</f>
        <v/>
      </c>
      <c r="O1021" s="171">
        <f>IF(OR(N1021="",A1021="",NOT(ISNUMBER(N1021)),N1021&gt;A1021),"",DATEDIF(N1021,A1021,"Y")&amp;" years, "&amp;DATEDIF(N1021,A1021,"YM")&amp;" months, "&amp;DATEDIF(N1021,A1021,"MD")&amp;" days")</f>
        <v/>
      </c>
      <c r="P1021" s="171" t="inlineStr">
        <is>
          <t>John Mann</t>
        </is>
      </c>
      <c r="Q1021" s="171" t="inlineStr">
        <is>
          <t>AUS</t>
        </is>
      </c>
      <c r="R1021" s="690">
        <f>_xlfn.LET(_xlpm.d,_xlfn.XLOOKUP(P1021,'[1]Birth Dates'!$A:$A,'[1]Birth Dates'!$B:$B,"",0),IF(_xlpm.d=0,"",_xlpm.d))</f>
        <v/>
      </c>
      <c r="S1021" s="171">
        <f>IF(OR(R1021="",A1021="",NOT(ISNUMBER(R1021)),R1021&gt;A1021),"",DATEDIF(R1021,A1021,"Y")&amp;" years, "&amp;DATEDIF(R1021,A1021,"YM")&amp;" months, "&amp;DATEDIF(R1021,A1021,"MD")&amp;" days")</f>
        <v/>
      </c>
      <c r="T1021" s="171" t="n"/>
      <c r="U1021" s="171" t="n"/>
      <c r="V1021" s="690">
        <f>_xlfn.LET(_xlpm.d,_xlfn.XLOOKUP(T1021,'[1]Birth Dates'!$A:$A,'[1]Birth Dates'!$B:$B,"",0),IF(_xlpm.d=0,"",_xlpm.d))</f>
        <v/>
      </c>
      <c r="W1021" s="171">
        <f>IF(OR(V1021="",A1021="",NOT(ISNUMBER(V1021)),V1021&gt;A1021),"",DATEDIF(V1021,A1021,"Y")&amp;" years, "&amp;DATEDIF(V1021,A1021,"YM")&amp;" months, "&amp;DATEDIF(V1021,A1021,"MD")&amp;" days")</f>
        <v/>
      </c>
      <c r="X1021" s="171" t="n"/>
      <c r="Y1021" s="171" t="n"/>
      <c r="Z1021" s="171" t="n"/>
      <c r="AA1021" s="171" t="n"/>
      <c r="AB1021" s="171" t="n">
        <v>22</v>
      </c>
      <c r="AC1021" s="171" t="n"/>
      <c r="AD1021" s="171" t="n"/>
      <c r="AE1021" s="574" t="inlineStr">
        <is>
          <t>2:45.2000</t>
        </is>
      </c>
      <c r="AF1021" s="418">
        <f>IF(OR(AE1021="",AE1021="",AE1021=0),"",6.172/(AE1021*24))</f>
        <v/>
      </c>
      <c r="AG1021" s="241" t="n"/>
      <c r="AH1021" s="574" t="inlineStr"/>
      <c r="AI1021" s="418">
        <f>IF(OR(AH1021="",AH1021="",AH1021=0),"",6.172/(AH1021*24))</f>
        <v/>
      </c>
      <c r="AJ1021" s="175">
        <f>IF(AND(ISNUMBER(AB1021),ISNUMBER(AG1021)),AB1021-AG1021,"")</f>
        <v/>
      </c>
      <c r="AK1021" s="171" t="n"/>
      <c r="AL1021" s="171" t="n">
        <v>138</v>
      </c>
      <c r="AM1021" s="492" t="n">
        <v>0.2780439814814815</v>
      </c>
      <c r="AN1021" s="671">
        <f>IF(OR(AL1021="",AM1021="",AM1021=0),"",AL1021*6.172/(AM1021*24))</f>
        <v/>
      </c>
      <c r="AO1021" s="477">
        <f>IF(AND(AL1021=AL1020,AM1021&lt;&gt;"",AM1020&lt;&gt;""),AM1021-AM1020,"")</f>
        <v/>
      </c>
      <c r="AP1021" s="171" t="n"/>
      <c r="AQ1021" s="574" t="inlineStr"/>
      <c r="AR1021" s="418">
        <f>IF(OR(AQ1021="",AQ1021="",AQ1021=0),"",6.172/(AQ1021*24))</f>
        <v/>
      </c>
      <c r="AS1021" s="436">
        <f>IF(OR(NOT(ISNUMBER(C1021)),NOT(ISNUMBER(AB1021))),"",IF(AG1021&lt;&gt;"",AG1021,AB1021)-C1021)</f>
        <v/>
      </c>
      <c r="AT1021" s="191" t="n"/>
      <c r="AU1021" s="195">
        <f>IF($B1021="","",TEXT($A1021,"yyyymmdd")&amp;"_P"&amp;$C1021&amp;"_C"&amp;$F1021&amp;"_"&amp;TRIM(RIGHT(SUBSTITUTE(TRIM(SUBSTITUTE($L1021,CHAR(160)," "))," ",REPT(" ",60)),60))&amp;IF($P1021="","","-"&amp;TRIM(RIGHT(SUBSTITUTE(TRIM(SUBSTITUTE($P1021,CHAR(160)," "))," ",REPT(" ",60)),60)))&amp;IF($T1021="","","-"&amp;TRIM(RIGHT(SUBSTITUTE(TRIM(SUBSTITUTE($T1021,CHAR(160)," "))," ",REPT(" ",60)),60)))&amp;".jpg")</f>
        <v/>
      </c>
    </row>
    <row r="1022" ht="56" customHeight="1">
      <c r="A1022" s="169" t="n">
        <v>29128</v>
      </c>
      <c r="B1022" s="171" t="inlineStr">
        <is>
          <t>Hardie-Ferodo 1000 30 September, 1979</t>
        </is>
      </c>
      <c r="C1022" s="171" t="n">
        <v>15</v>
      </c>
      <c r="D1022" s="171" t="inlineStr">
        <is>
          <t>C - 2.0</t>
        </is>
      </c>
      <c r="E1022" s="171" t="n">
        <v>5</v>
      </c>
      <c r="F1022" s="171" t="n">
        <v>65</v>
      </c>
      <c r="G1022" s="171" t="inlineStr">
        <is>
          <t>Lockyer Wreckers</t>
        </is>
      </c>
      <c r="H1022" s="171" t="n"/>
      <c r="I1022" s="171" t="n"/>
      <c r="J1022" s="171" t="inlineStr">
        <is>
          <t>Toyota Celica</t>
        </is>
      </c>
      <c r="K1022" s="171" t="inlineStr">
        <is>
          <t>1968 L4</t>
        </is>
      </c>
      <c r="L1022" s="171" t="inlineStr">
        <is>
          <t>Walter Scott</t>
        </is>
      </c>
      <c r="M1022" s="171" t="inlineStr">
        <is>
          <t>AUS</t>
        </is>
      </c>
      <c r="N1022" s="690">
        <f>_xlfn.LET(_xlpm.d,_xlfn.XLOOKUP(L1022,'[1]Birth Dates'!$A:$A,'[1]Birth Dates'!$B:$B,"",0),IF(_xlpm.d=0,"",_xlpm.d))</f>
        <v/>
      </c>
      <c r="O1022" s="171">
        <f>IF(OR(N1022="",A1022="",NOT(ISNUMBER(N1022)),N1022&gt;A1022),"",DATEDIF(N1022,A1022,"Y")&amp;" years, "&amp;DATEDIF(N1022,A1022,"YM")&amp;" months, "&amp;DATEDIF(N1022,A1022,"MD")&amp;" days")</f>
        <v/>
      </c>
      <c r="P1022" s="171" t="inlineStr">
        <is>
          <t>Peter Walton</t>
        </is>
      </c>
      <c r="Q1022" s="171" t="inlineStr">
        <is>
          <t>AUS</t>
        </is>
      </c>
      <c r="R1022" s="690">
        <f>_xlfn.LET(_xlpm.d,_xlfn.XLOOKUP(P1022,'[1]Birth Dates'!$A:$A,'[1]Birth Dates'!$B:$B,"",0),IF(_xlpm.d=0,"",_xlpm.d))</f>
        <v/>
      </c>
      <c r="S1022" s="171">
        <f>IF(OR(R1022="",A1022="",NOT(ISNUMBER(R1022)),R1022&gt;A1022),"",DATEDIF(R1022,A1022,"Y")&amp;" years, "&amp;DATEDIF(R1022,A1022,"YM")&amp;" months, "&amp;DATEDIF(R1022,A1022,"MD")&amp;" days")</f>
        <v/>
      </c>
      <c r="T1022" s="171" t="n"/>
      <c r="U1022" s="171" t="n"/>
      <c r="V1022" s="690">
        <f>_xlfn.LET(_xlpm.d,_xlfn.XLOOKUP(T1022,'[1]Birth Dates'!$A:$A,'[1]Birth Dates'!$B:$B,"",0),IF(_xlpm.d=0,"",_xlpm.d))</f>
        <v/>
      </c>
      <c r="W1022" s="171">
        <f>IF(OR(V1022="",A1022="",NOT(ISNUMBER(V1022)),V1022&gt;A1022),"",DATEDIF(V1022,A1022,"Y")&amp;" years, "&amp;DATEDIF(V1022,A1022,"YM")&amp;" months, "&amp;DATEDIF(V1022,A1022,"MD")&amp;" days")</f>
        <v/>
      </c>
      <c r="X1022" s="171" t="n"/>
      <c r="Y1022" s="171" t="n"/>
      <c r="Z1022" s="171" t="n"/>
      <c r="AA1022" s="171" t="n"/>
      <c r="AB1022" s="171" t="n">
        <v>50</v>
      </c>
      <c r="AC1022" s="171" t="n"/>
      <c r="AD1022" s="171" t="n"/>
      <c r="AE1022" s="574" t="inlineStr">
        <is>
          <t>3:14.7000</t>
        </is>
      </c>
      <c r="AF1022" s="418">
        <f>IF(OR(AE1022="",AE1022="",AE1022=0),"",6.172/(AE1022*24))</f>
        <v/>
      </c>
      <c r="AG1022" s="241" t="n"/>
      <c r="AH1022" s="574" t="inlineStr"/>
      <c r="AI1022" s="418">
        <f>IF(OR(AH1022="",AH1022="",AH1022=0),"",6.172/(AH1022*24))</f>
        <v/>
      </c>
      <c r="AJ1022" s="175">
        <f>IF(AND(ISNUMBER(AB1022),ISNUMBER(AG1022)),AB1022-AG1022,"")</f>
        <v/>
      </c>
      <c r="AK1022" s="171" t="n"/>
      <c r="AL1022" s="171" t="n">
        <v>133</v>
      </c>
      <c r="AM1022" s="492" t="n">
        <v>0.276869212962963</v>
      </c>
      <c r="AN1022" s="671">
        <f>IF(OR(AL1022="",AM1022="",AM1022=0),"",AL1022*6.172/(AM1022*24))</f>
        <v/>
      </c>
      <c r="AO1022" s="477">
        <f>IF(AND(AL1022=AL1021,AM1022&lt;&gt;"",AM1021&lt;&gt;""),AM1022-AM1021,"")</f>
        <v/>
      </c>
      <c r="AP1022" s="171" t="n"/>
      <c r="AQ1022" s="574" t="inlineStr"/>
      <c r="AR1022" s="418">
        <f>IF(OR(AQ1022="",AQ1022="",AQ1022=0),"",6.172/(AQ1022*24))</f>
        <v/>
      </c>
      <c r="AS1022" s="436">
        <f>IF(OR(NOT(ISNUMBER(C1022)),NOT(ISNUMBER(AB1022))),"",IF(AG1022&lt;&gt;"",AG1022,AB1022)-C1022)</f>
        <v/>
      </c>
      <c r="AT1022" s="191" t="n"/>
      <c r="AU1022" s="195">
        <f>IF($B1022="","",TEXT($A1022,"yyyymmdd")&amp;"_P"&amp;$C1022&amp;"_C"&amp;$F1022&amp;"_"&amp;TRIM(RIGHT(SUBSTITUTE(TRIM(SUBSTITUTE($L1022,CHAR(160)," "))," ",REPT(" ",60)),60))&amp;IF($P1022="","","-"&amp;TRIM(RIGHT(SUBSTITUTE(TRIM(SUBSTITUTE($P1022,CHAR(160)," "))," ",REPT(" ",60)),60)))&amp;IF($T1022="","","-"&amp;TRIM(RIGHT(SUBSTITUTE(TRIM(SUBSTITUTE($T1022,CHAR(160)," "))," ",REPT(" ",60)),60)))&amp;".jpg")</f>
        <v/>
      </c>
    </row>
    <row r="1023" ht="56" customHeight="1">
      <c r="A1023" s="169" t="n">
        <v>29128</v>
      </c>
      <c r="B1023" s="171" t="inlineStr">
        <is>
          <t>Hardie-Ferodo 1000 30 September, 1979</t>
        </is>
      </c>
      <c r="C1023" s="171" t="n">
        <v>16</v>
      </c>
      <c r="D1023" s="171" t="inlineStr">
        <is>
          <t>B - 3.0</t>
        </is>
      </c>
      <c r="E1023" s="171" t="n">
        <v>2</v>
      </c>
      <c r="F1023" s="171" t="n">
        <v>46</v>
      </c>
      <c r="G1023" s="171" t="inlineStr">
        <is>
          <t>Fury Ford Pty Ltd</t>
        </is>
      </c>
      <c r="H1023" s="171" t="n"/>
      <c r="I1023" s="171" t="n"/>
      <c r="J1023" s="171" t="inlineStr">
        <is>
          <t>Ford Capri Mk.Ii</t>
        </is>
      </c>
      <c r="K1023" s="171" t="inlineStr">
        <is>
          <t>2993 V6</t>
        </is>
      </c>
      <c r="L1023" s="171" t="inlineStr">
        <is>
          <t>Terry Daly</t>
        </is>
      </c>
      <c r="M1023" s="171" t="inlineStr">
        <is>
          <t>AUS</t>
        </is>
      </c>
      <c r="N1023" s="690">
        <f>_xlfn.LET(_xlpm.d,_xlfn.XLOOKUP(L1023,'[1]Birth Dates'!$A:$A,'[1]Birth Dates'!$B:$B,"",0),IF(_xlpm.d=0,"",_xlpm.d))</f>
        <v/>
      </c>
      <c r="O1023" s="171">
        <f>IF(OR(N1023="",A1023="",NOT(ISNUMBER(N1023)),N1023&gt;A1023),"",DATEDIF(N1023,A1023,"Y")&amp;" years, "&amp;DATEDIF(N1023,A1023,"YM")&amp;" months, "&amp;DATEDIF(N1023,A1023,"MD")&amp;" days")</f>
        <v/>
      </c>
      <c r="P1023" s="171" t="inlineStr">
        <is>
          <t>Eric Boord</t>
        </is>
      </c>
      <c r="Q1023" s="171" t="inlineStr">
        <is>
          <t>AUS</t>
        </is>
      </c>
      <c r="R1023" s="690">
        <f>_xlfn.LET(_xlpm.d,_xlfn.XLOOKUP(P1023,'[1]Birth Dates'!$A:$A,'[1]Birth Dates'!$B:$B,"",0),IF(_xlpm.d=0,"",_xlpm.d))</f>
        <v/>
      </c>
      <c r="S1023" s="171">
        <f>IF(OR(R1023="",A1023="",NOT(ISNUMBER(R1023)),R1023&gt;A1023),"",DATEDIF(R1023,A1023,"Y")&amp;" years, "&amp;DATEDIF(R1023,A1023,"YM")&amp;" months, "&amp;DATEDIF(R1023,A1023,"MD")&amp;" days")</f>
        <v/>
      </c>
      <c r="T1023" s="171" t="n"/>
      <c r="U1023" s="171" t="n"/>
      <c r="V1023" s="690">
        <f>_xlfn.LET(_xlpm.d,_xlfn.XLOOKUP(T1023,'[1]Birth Dates'!$A:$A,'[1]Birth Dates'!$B:$B,"",0),IF(_xlpm.d=0,"",_xlpm.d))</f>
        <v/>
      </c>
      <c r="W1023" s="171">
        <f>IF(OR(V1023="",A1023="",NOT(ISNUMBER(V1023)),V1023&gt;A1023),"",DATEDIF(V1023,A1023,"Y")&amp;" years, "&amp;DATEDIF(V1023,A1023,"YM")&amp;" months, "&amp;DATEDIF(V1023,A1023,"MD")&amp;" days")</f>
        <v/>
      </c>
      <c r="X1023" s="171" t="n"/>
      <c r="Y1023" s="171" t="n"/>
      <c r="Z1023" s="171" t="n"/>
      <c r="AA1023" s="171" t="n"/>
      <c r="AB1023" s="171" t="n">
        <v>30</v>
      </c>
      <c r="AC1023" s="171" t="n"/>
      <c r="AD1023" s="171" t="n"/>
      <c r="AE1023" s="574" t="inlineStr">
        <is>
          <t>2:55.2000</t>
        </is>
      </c>
      <c r="AF1023" s="418">
        <f>IF(OR(AE1023="",AE1023="",AE1023=0),"",6.172/(AE1023*24))</f>
        <v/>
      </c>
      <c r="AG1023" s="241" t="n"/>
      <c r="AH1023" s="574" t="inlineStr"/>
      <c r="AI1023" s="418">
        <f>IF(OR(AH1023="",AH1023="",AH1023=0),"",6.172/(AH1023*24))</f>
        <v/>
      </c>
      <c r="AJ1023" s="175">
        <f>IF(AND(ISNUMBER(AB1023),ISNUMBER(AG1023)),AB1023-AG1023,"")</f>
        <v/>
      </c>
      <c r="AK1023" s="171" t="n"/>
      <c r="AL1023" s="171" t="n">
        <v>133</v>
      </c>
      <c r="AM1023" s="492" t="n">
        <v>0.2783032407407408</v>
      </c>
      <c r="AN1023" s="671">
        <f>IF(OR(AL1023="",AM1023="",AM1023=0),"",AL1023*6.172/(AM1023*24))</f>
        <v/>
      </c>
      <c r="AO1023" s="477">
        <f>IF(AND(AL1023=AL1022,AM1023&lt;&gt;"",AM1022&lt;&gt;""),AM1023-AM1022,"")</f>
        <v/>
      </c>
      <c r="AP1023" s="171" t="n"/>
      <c r="AQ1023" s="574" t="inlineStr"/>
      <c r="AR1023" s="418">
        <f>IF(OR(AQ1023="",AQ1023="",AQ1023=0),"",6.172/(AQ1023*24))</f>
        <v/>
      </c>
      <c r="AS1023" s="436">
        <f>IF(OR(NOT(ISNUMBER(C1023)),NOT(ISNUMBER(AB1023))),"",IF(AG1023&lt;&gt;"",AG1023,AB1023)-C1023)</f>
        <v/>
      </c>
      <c r="AT1023" s="191" t="n"/>
      <c r="AU1023" s="195">
        <f>IF($B1023="","",TEXT($A1023,"yyyymmdd")&amp;"_P"&amp;$C1023&amp;"_C"&amp;$F1023&amp;"_"&amp;TRIM(RIGHT(SUBSTITUTE(TRIM(SUBSTITUTE($L1023,CHAR(160)," "))," ",REPT(" ",60)),60))&amp;IF($P1023="","","-"&amp;TRIM(RIGHT(SUBSTITUTE(TRIM(SUBSTITUTE($P1023,CHAR(160)," "))," ",REPT(" ",60)),60)))&amp;IF($T1023="","","-"&amp;TRIM(RIGHT(SUBSTITUTE(TRIM(SUBSTITUTE($T1023,CHAR(160)," "))," ",REPT(" ",60)),60)))&amp;".jpg")</f>
        <v/>
      </c>
    </row>
    <row r="1024" ht="56" customHeight="1">
      <c r="A1024" s="169" t="n">
        <v>29128</v>
      </c>
      <c r="B1024" s="171" t="inlineStr">
        <is>
          <t>Hardie-Ferodo 1000 30 September, 1979</t>
        </is>
      </c>
      <c r="C1024" s="171" t="n">
        <v>17</v>
      </c>
      <c r="D1024" s="171" t="inlineStr">
        <is>
          <t>A - 6.0</t>
        </is>
      </c>
      <c r="E1024" s="171" t="n">
        <v>10</v>
      </c>
      <c r="F1024" s="171" t="n">
        <v>24</v>
      </c>
      <c r="G1024" s="171" t="inlineStr">
        <is>
          <t>Re-Car Racing</t>
        </is>
      </c>
      <c r="H1024" s="171" t="n"/>
      <c r="I1024" s="171" t="n"/>
      <c r="J1024" s="171" t="inlineStr">
        <is>
          <t>Holden Torana A9X</t>
        </is>
      </c>
      <c r="K1024" s="171" t="inlineStr">
        <is>
          <t>5044 V8</t>
        </is>
      </c>
      <c r="L1024" s="171" t="inlineStr">
        <is>
          <t>Brian Sampson</t>
        </is>
      </c>
      <c r="M1024" s="171" t="inlineStr">
        <is>
          <t>AUS</t>
        </is>
      </c>
      <c r="N1024" s="690">
        <f>_xlfn.LET(_xlpm.d,_xlfn.XLOOKUP(L1024,'[1]Birth Dates'!$A:$A,'[1]Birth Dates'!$B:$B,"",0),IF(_xlpm.d=0,"",_xlpm.d))</f>
        <v/>
      </c>
      <c r="O1024" s="171">
        <f>IF(OR(N1024="",A1024="",NOT(ISNUMBER(N1024)),N1024&gt;A1024),"",DATEDIF(N1024,A1024,"Y")&amp;" years, "&amp;DATEDIF(N1024,A1024,"YM")&amp;" months, "&amp;DATEDIF(N1024,A1024,"MD")&amp;" days")</f>
        <v/>
      </c>
      <c r="P1024" s="171" t="inlineStr">
        <is>
          <t>Alan Browne</t>
        </is>
      </c>
      <c r="Q1024" s="171" t="inlineStr">
        <is>
          <t>AUS</t>
        </is>
      </c>
      <c r="R1024" s="690">
        <f>_xlfn.LET(_xlpm.d,_xlfn.XLOOKUP(P1024,'[1]Birth Dates'!$A:$A,'[1]Birth Dates'!$B:$B,"",0),IF(_xlpm.d=0,"",_xlpm.d))</f>
        <v/>
      </c>
      <c r="S1024" s="171">
        <f>IF(OR(R1024="",A1024="",NOT(ISNUMBER(R1024)),R1024&gt;A1024),"",DATEDIF(R1024,A1024,"Y")&amp;" years, "&amp;DATEDIF(R1024,A1024,"YM")&amp;" months, "&amp;DATEDIF(R1024,A1024,"MD")&amp;" days")</f>
        <v/>
      </c>
      <c r="T1024" s="171" t="n"/>
      <c r="U1024" s="171" t="n"/>
      <c r="V1024" s="690">
        <f>_xlfn.LET(_xlpm.d,_xlfn.XLOOKUP(T1024,'[1]Birth Dates'!$A:$A,'[1]Birth Dates'!$B:$B,"",0),IF(_xlpm.d=0,"",_xlpm.d))</f>
        <v/>
      </c>
      <c r="W1024" s="171">
        <f>IF(OR(V1024="",A1024="",NOT(ISNUMBER(V1024)),V1024&gt;A1024),"",DATEDIF(V1024,A1024,"Y")&amp;" years, "&amp;DATEDIF(V1024,A1024,"YM")&amp;" months, "&amp;DATEDIF(V1024,A1024,"MD")&amp;" days")</f>
        <v/>
      </c>
      <c r="X1024" s="171" t="n"/>
      <c r="Y1024" s="171" t="n"/>
      <c r="Z1024" s="171" t="n"/>
      <c r="AA1024" s="171" t="n"/>
      <c r="AB1024" s="171" t="n">
        <v>20</v>
      </c>
      <c r="AC1024" s="171" t="n"/>
      <c r="AD1024" s="171" t="n"/>
      <c r="AE1024" s="574" t="inlineStr">
        <is>
          <t>2:43.1000</t>
        </is>
      </c>
      <c r="AF1024" s="418">
        <f>IF(OR(AE1024="",AE1024="",AE1024=0),"",6.172/(AE1024*24))</f>
        <v/>
      </c>
      <c r="AG1024" s="241" t="n"/>
      <c r="AH1024" s="574" t="inlineStr"/>
      <c r="AI1024" s="418">
        <f>IF(OR(AH1024="",AH1024="",AH1024=0),"",6.172/(AH1024*24))</f>
        <v/>
      </c>
      <c r="AJ1024" s="175">
        <f>IF(AND(ISNUMBER(AB1024),ISNUMBER(AG1024)),AB1024-AG1024,"")</f>
        <v/>
      </c>
      <c r="AK1024" s="171" t="n"/>
      <c r="AL1024" s="171" t="n">
        <v>133</v>
      </c>
      <c r="AM1024" s="492" t="n">
        <v>0.279056712962963</v>
      </c>
      <c r="AN1024" s="671">
        <f>IF(OR(AL1024="",AM1024="",AM1024=0),"",AL1024*6.172/(AM1024*24))</f>
        <v/>
      </c>
      <c r="AO1024" s="477">
        <f>IF(AND(AL1024=AL1023,AM1024&lt;&gt;"",AM1023&lt;&gt;""),AM1024-AM1023,"")</f>
        <v/>
      </c>
      <c r="AP1024" s="171" t="n"/>
      <c r="AQ1024" s="574" t="inlineStr"/>
      <c r="AR1024" s="418">
        <f>IF(OR(AQ1024="",AQ1024="",AQ1024=0),"",6.172/(AQ1024*24))</f>
        <v/>
      </c>
      <c r="AS1024" s="436">
        <f>IF(OR(NOT(ISNUMBER(C1024)),NOT(ISNUMBER(AB1024))),"",IF(AG1024&lt;&gt;"",AG1024,AB1024)-C1024)</f>
        <v/>
      </c>
      <c r="AT1024" s="191" t="n"/>
      <c r="AU1024" s="195">
        <f>IF($B1024="","",TEXT($A1024,"yyyymmdd")&amp;"_P"&amp;$C1024&amp;"_C"&amp;$F1024&amp;"_"&amp;TRIM(RIGHT(SUBSTITUTE(TRIM(SUBSTITUTE($L1024,CHAR(160)," "))," ",REPT(" ",60)),60))&amp;IF($P1024="","","-"&amp;TRIM(RIGHT(SUBSTITUTE(TRIM(SUBSTITUTE($P1024,CHAR(160)," "))," ",REPT(" ",60)),60)))&amp;IF($T1024="","","-"&amp;TRIM(RIGHT(SUBSTITUTE(TRIM(SUBSTITUTE($T1024,CHAR(160)," "))," ",REPT(" ",60)),60)))&amp;".jpg")</f>
        <v/>
      </c>
    </row>
    <row r="1025" ht="56" customHeight="1">
      <c r="A1025" s="169" t="n">
        <v>29128</v>
      </c>
      <c r="B1025" s="171" t="inlineStr">
        <is>
          <t>Hardie-Ferodo 1000 30 September, 1979</t>
        </is>
      </c>
      <c r="C1025" s="171" t="n">
        <v>18</v>
      </c>
      <c r="D1025" s="171" t="inlineStr">
        <is>
          <t>B - 3.0</t>
        </is>
      </c>
      <c r="E1025" s="171" t="n">
        <v>3</v>
      </c>
      <c r="F1025" s="171" t="n">
        <v>41</v>
      </c>
      <c r="G1025" s="171" t="inlineStr">
        <is>
          <t>Jag Racing Pty Ltd</t>
        </is>
      </c>
      <c r="H1025" s="171" t="n"/>
      <c r="I1025" s="171" t="n"/>
      <c r="J1025" s="171" t="inlineStr">
        <is>
          <t>Ford Capri</t>
        </is>
      </c>
      <c r="K1025" s="171" t="inlineStr">
        <is>
          <t>2993 V6</t>
        </is>
      </c>
      <c r="L1025" s="171" t="inlineStr">
        <is>
          <t>Peter Hopwood</t>
        </is>
      </c>
      <c r="M1025" s="171" t="inlineStr">
        <is>
          <t>AUS</t>
        </is>
      </c>
      <c r="N1025" s="690">
        <f>_xlfn.LET(_xlpm.d,_xlfn.XLOOKUP(L1025,'[1]Birth Dates'!$A:$A,'[1]Birth Dates'!$B:$B,"",0),IF(_xlpm.d=0,"",_xlpm.d))</f>
        <v/>
      </c>
      <c r="O1025" s="171">
        <f>IF(OR(N1025="",A1025="",NOT(ISNUMBER(N1025)),N1025&gt;A1025),"",DATEDIF(N1025,A1025,"Y")&amp;" years, "&amp;DATEDIF(N1025,A1025,"YM")&amp;" months, "&amp;DATEDIF(N1025,A1025,"MD")&amp;" days")</f>
        <v/>
      </c>
      <c r="P1025" s="171" t="inlineStr">
        <is>
          <t>Alan Cant</t>
        </is>
      </c>
      <c r="Q1025" s="171" t="inlineStr">
        <is>
          <t>AUS</t>
        </is>
      </c>
      <c r="R1025" s="690">
        <f>_xlfn.LET(_xlpm.d,_xlfn.XLOOKUP(P1025,'[1]Birth Dates'!$A:$A,'[1]Birth Dates'!$B:$B,"",0),IF(_xlpm.d=0,"",_xlpm.d))</f>
        <v/>
      </c>
      <c r="S1025" s="171">
        <f>IF(OR(R1025="",A1025="",NOT(ISNUMBER(R1025)),R1025&gt;A1025),"",DATEDIF(R1025,A1025,"Y")&amp;" years, "&amp;DATEDIF(R1025,A1025,"YM")&amp;" months, "&amp;DATEDIF(R1025,A1025,"MD")&amp;" days")</f>
        <v/>
      </c>
      <c r="T1025" s="171" t="n"/>
      <c r="U1025" s="171" t="n"/>
      <c r="V1025" s="690">
        <f>_xlfn.LET(_xlpm.d,_xlfn.XLOOKUP(T1025,'[1]Birth Dates'!$A:$A,'[1]Birth Dates'!$B:$B,"",0),IF(_xlpm.d=0,"",_xlpm.d))</f>
        <v/>
      </c>
      <c r="W1025" s="171">
        <f>IF(OR(V1025="",A1025="",NOT(ISNUMBER(V1025)),V1025&gt;A1025),"",DATEDIF(V1025,A1025,"Y")&amp;" years, "&amp;DATEDIF(V1025,A1025,"YM")&amp;" months, "&amp;DATEDIF(V1025,A1025,"MD")&amp;" days")</f>
        <v/>
      </c>
      <c r="X1025" s="171" t="n"/>
      <c r="Y1025" s="171" t="n"/>
      <c r="Z1025" s="171" t="n"/>
      <c r="AA1025" s="171" t="n"/>
      <c r="AB1025" s="171" t="n">
        <v>32</v>
      </c>
      <c r="AC1025" s="171" t="n"/>
      <c r="AD1025" s="171" t="n"/>
      <c r="AE1025" s="574" t="inlineStr">
        <is>
          <t>2:56.7000</t>
        </is>
      </c>
      <c r="AF1025" s="418">
        <f>IF(OR(AE1025="",AE1025="",AE1025=0),"",6.172/(AE1025*24))</f>
        <v/>
      </c>
      <c r="AG1025" s="241" t="n"/>
      <c r="AH1025" s="574" t="inlineStr"/>
      <c r="AI1025" s="418">
        <f>IF(OR(AH1025="",AH1025="",AH1025=0),"",6.172/(AH1025*24))</f>
        <v/>
      </c>
      <c r="AJ1025" s="175">
        <f>IF(AND(ISNUMBER(AB1025),ISNUMBER(AG1025)),AB1025-AG1025,"")</f>
        <v/>
      </c>
      <c r="AK1025" s="171" t="n"/>
      <c r="AL1025" s="171" t="n">
        <v>130</v>
      </c>
      <c r="AM1025" s="492" t="n">
        <v>0.2768506944444444</v>
      </c>
      <c r="AN1025" s="671">
        <f>IF(OR(AL1025="",AM1025="",AM1025=0),"",AL1025*6.172/(AM1025*24))</f>
        <v/>
      </c>
      <c r="AO1025" s="477">
        <f>IF(AND(AL1025=AL1024,AM1025&lt;&gt;"",AM1024&lt;&gt;""),AM1025-AM1024,"")</f>
        <v/>
      </c>
      <c r="AP1025" s="171" t="n"/>
      <c r="AQ1025" s="574" t="inlineStr"/>
      <c r="AR1025" s="418">
        <f>IF(OR(AQ1025="",AQ1025="",AQ1025=0),"",6.172/(AQ1025*24))</f>
        <v/>
      </c>
      <c r="AS1025" s="436">
        <f>IF(OR(NOT(ISNUMBER(C1025)),NOT(ISNUMBER(AB1025))),"",IF(AG1025&lt;&gt;"",AG1025,AB1025)-C1025)</f>
        <v/>
      </c>
      <c r="AT1025" s="191" t="n"/>
      <c r="AU1025" s="195">
        <f>IF($B1025="","",TEXT($A1025,"yyyymmdd")&amp;"_P"&amp;$C1025&amp;"_C"&amp;$F1025&amp;"_"&amp;TRIM(RIGHT(SUBSTITUTE(TRIM(SUBSTITUTE($L1025,CHAR(160)," "))," ",REPT(" ",60)),60))&amp;IF($P1025="","","-"&amp;TRIM(RIGHT(SUBSTITUTE(TRIM(SUBSTITUTE($P1025,CHAR(160)," "))," ",REPT(" ",60)),60)))&amp;IF($T1025="","","-"&amp;TRIM(RIGHT(SUBSTITUTE(TRIM(SUBSTITUTE($T1025,CHAR(160)," "))," ",REPT(" ",60)),60)))&amp;".jpg")</f>
        <v/>
      </c>
    </row>
    <row r="1026" ht="56" customHeight="1">
      <c r="A1026" s="169" t="n">
        <v>29128</v>
      </c>
      <c r="B1026" s="171" t="inlineStr">
        <is>
          <t>Hardie-Ferodo 1000 30 September, 1979</t>
        </is>
      </c>
      <c r="C1026" s="171" t="n">
        <v>19</v>
      </c>
      <c r="D1026" s="171" t="inlineStr">
        <is>
          <t>B - 3.0</t>
        </is>
      </c>
      <c r="E1026" s="171" t="n">
        <v>4</v>
      </c>
      <c r="F1026" s="171" t="n">
        <v>39</v>
      </c>
      <c r="G1026" s="171" t="inlineStr">
        <is>
          <t>Stephen Stockdale</t>
        </is>
      </c>
      <c r="H1026" s="171" t="n"/>
      <c r="I1026" s="171" t="n"/>
      <c r="J1026" s="171" t="inlineStr">
        <is>
          <t>Mazda RX3</t>
        </is>
      </c>
      <c r="K1026" s="171" t="inlineStr">
        <is>
          <t>2292 eq R2</t>
        </is>
      </c>
      <c r="L1026" s="171" t="inlineStr">
        <is>
          <t>Stephen Stockdale</t>
        </is>
      </c>
      <c r="M1026" s="171" t="inlineStr">
        <is>
          <t>AUS</t>
        </is>
      </c>
      <c r="N1026" s="690">
        <f>_xlfn.LET(_xlpm.d,_xlfn.XLOOKUP(L1026,'[1]Birth Dates'!$A:$A,'[1]Birth Dates'!$B:$B,"",0),IF(_xlpm.d=0,"",_xlpm.d))</f>
        <v/>
      </c>
      <c r="O1026" s="171">
        <f>IF(OR(N1026="",A1026="",NOT(ISNUMBER(N1026)),N1026&gt;A1026),"",DATEDIF(N1026,A1026,"Y")&amp;" years, "&amp;DATEDIF(N1026,A1026,"YM")&amp;" months, "&amp;DATEDIF(N1026,A1026,"MD")&amp;" days")</f>
        <v/>
      </c>
      <c r="P1026" s="171" t="inlineStr">
        <is>
          <t>John Duggan</t>
        </is>
      </c>
      <c r="Q1026" s="171" t="inlineStr">
        <is>
          <t>AUS</t>
        </is>
      </c>
      <c r="R1026" s="690">
        <f>_xlfn.LET(_xlpm.d,_xlfn.XLOOKUP(P1026,'[1]Birth Dates'!$A:$A,'[1]Birth Dates'!$B:$B,"",0),IF(_xlpm.d=0,"",_xlpm.d))</f>
        <v/>
      </c>
      <c r="S1026" s="171">
        <f>IF(OR(R1026="",A1026="",NOT(ISNUMBER(R1026)),R1026&gt;A1026),"",DATEDIF(R1026,A1026,"Y")&amp;" years, "&amp;DATEDIF(R1026,A1026,"YM")&amp;" months, "&amp;DATEDIF(R1026,A1026,"MD")&amp;" days")</f>
        <v/>
      </c>
      <c r="T1026" s="171" t="n"/>
      <c r="U1026" s="171" t="n"/>
      <c r="V1026" s="690">
        <f>_xlfn.LET(_xlpm.d,_xlfn.XLOOKUP(T1026,'[1]Birth Dates'!$A:$A,'[1]Birth Dates'!$B:$B,"",0),IF(_xlpm.d=0,"",_xlpm.d))</f>
        <v/>
      </c>
      <c r="W1026" s="171">
        <f>IF(OR(V1026="",A1026="",NOT(ISNUMBER(V1026)),V1026&gt;A1026),"",DATEDIF(V1026,A1026,"Y")&amp;" years, "&amp;DATEDIF(V1026,A1026,"YM")&amp;" months, "&amp;DATEDIF(V1026,A1026,"MD")&amp;" days")</f>
        <v/>
      </c>
      <c r="X1026" s="171" t="n"/>
      <c r="Y1026" s="171" t="n"/>
      <c r="Z1026" s="171" t="n"/>
      <c r="AA1026" s="171" t="n"/>
      <c r="AB1026" s="171" t="n">
        <v>31</v>
      </c>
      <c r="AC1026" s="171" t="n"/>
      <c r="AD1026" s="171" t="n"/>
      <c r="AE1026" s="574" t="inlineStr">
        <is>
          <t>2:55.2000</t>
        </is>
      </c>
      <c r="AF1026" s="418">
        <f>IF(OR(AE1026="",AE1026="",AE1026=0),"",6.172/(AE1026*24))</f>
        <v/>
      </c>
      <c r="AG1026" s="241" t="n"/>
      <c r="AH1026" s="574" t="inlineStr"/>
      <c r="AI1026" s="418">
        <f>IF(OR(AH1026="",AH1026="",AH1026=0),"",6.172/(AH1026*24))</f>
        <v/>
      </c>
      <c r="AJ1026" s="175">
        <f>IF(AND(ISNUMBER(AB1026),ISNUMBER(AG1026)),AB1026-AG1026,"")</f>
        <v/>
      </c>
      <c r="AK1026" s="171" t="n"/>
      <c r="AL1026" s="171" t="n">
        <v>130</v>
      </c>
      <c r="AM1026" s="492" t="n">
        <v>0.2775023148148148</v>
      </c>
      <c r="AN1026" s="671">
        <f>IF(OR(AL1026="",AM1026="",AM1026=0),"",AL1026*6.172/(AM1026*24))</f>
        <v/>
      </c>
      <c r="AO1026" s="477">
        <f>IF(AND(AL1026=AL1025,AM1026&lt;&gt;"",AM1025&lt;&gt;""),AM1026-AM1025,"")</f>
        <v/>
      </c>
      <c r="AP1026" s="171" t="n"/>
      <c r="AQ1026" s="574" t="inlineStr"/>
      <c r="AR1026" s="418">
        <f>IF(OR(AQ1026="",AQ1026="",AQ1026=0),"",6.172/(AQ1026*24))</f>
        <v/>
      </c>
      <c r="AS1026" s="436">
        <f>IF(OR(NOT(ISNUMBER(C1026)),NOT(ISNUMBER(AB1026))),"",IF(AG1026&lt;&gt;"",AG1026,AB1026)-C1026)</f>
        <v/>
      </c>
      <c r="AT1026" s="191" t="n"/>
      <c r="AU1026" s="195">
        <f>IF($B1026="","",TEXT($A1026,"yyyymmdd")&amp;"_P"&amp;$C1026&amp;"_C"&amp;$F1026&amp;"_"&amp;TRIM(RIGHT(SUBSTITUTE(TRIM(SUBSTITUTE($L1026,CHAR(160)," "))," ",REPT(" ",60)),60))&amp;IF($P1026="","","-"&amp;TRIM(RIGHT(SUBSTITUTE(TRIM(SUBSTITUTE($P1026,CHAR(160)," "))," ",REPT(" ",60)),60)))&amp;IF($T1026="","","-"&amp;TRIM(RIGHT(SUBSTITUTE(TRIM(SUBSTITUTE($T1026,CHAR(160)," "))," ",REPT(" ",60)),60)))&amp;".jpg")</f>
        <v/>
      </c>
    </row>
    <row r="1027" ht="56" customHeight="1">
      <c r="A1027" s="169" t="n">
        <v>29128</v>
      </c>
      <c r="B1027" s="171" t="inlineStr">
        <is>
          <t>Hardie-Ferodo 1000 30 September, 1979</t>
        </is>
      </c>
      <c r="C1027" s="171" t="n">
        <v>20</v>
      </c>
      <c r="D1027" s="171" t="inlineStr">
        <is>
          <t>B - 3.0</t>
        </is>
      </c>
      <c r="E1027" s="171" t="n">
        <v>5</v>
      </c>
      <c r="F1027" s="171" t="n">
        <v>44</v>
      </c>
      <c r="G1027" s="171" t="inlineStr">
        <is>
          <t>Scuderia Veloce Pty Ltd</t>
        </is>
      </c>
      <c r="H1027" s="171" t="n"/>
      <c r="I1027" s="171" t="n"/>
      <c r="J1027" s="171" t="inlineStr">
        <is>
          <t>Volvo 242GT</t>
        </is>
      </c>
      <c r="K1027" s="171" t="inlineStr">
        <is>
          <t>2320 L4</t>
        </is>
      </c>
      <c r="L1027" s="171" t="inlineStr">
        <is>
          <t>Spencer Martin</t>
        </is>
      </c>
      <c r="M1027" s="171" t="inlineStr">
        <is>
          <t>AUS</t>
        </is>
      </c>
      <c r="N1027" s="690">
        <f>_xlfn.LET(_xlpm.d,_xlfn.XLOOKUP(L1027,'[1]Birth Dates'!$A:$A,'[1]Birth Dates'!$B:$B,"",0),IF(_xlpm.d=0,"",_xlpm.d))</f>
        <v/>
      </c>
      <c r="O1027" s="171">
        <f>IF(OR(N1027="",A1027="",NOT(ISNUMBER(N1027)),N1027&gt;A1027),"",DATEDIF(N1027,A1027,"Y")&amp;" years, "&amp;DATEDIF(N1027,A1027,"YM")&amp;" months, "&amp;DATEDIF(N1027,A1027,"MD")&amp;" days")</f>
        <v/>
      </c>
      <c r="P1027" s="171" t="inlineStr">
        <is>
          <t>David McKay</t>
        </is>
      </c>
      <c r="Q1027" s="171" t="inlineStr">
        <is>
          <t>AUS</t>
        </is>
      </c>
      <c r="R1027" s="690">
        <f>_xlfn.LET(_xlpm.d,_xlfn.XLOOKUP(P1027,'[1]Birth Dates'!$A:$A,'[1]Birth Dates'!$B:$B,"",0),IF(_xlpm.d=0,"",_xlpm.d))</f>
        <v/>
      </c>
      <c r="S1027" s="171">
        <f>IF(OR(R1027="",A1027="",NOT(ISNUMBER(R1027)),R1027&gt;A1027),"",DATEDIF(R1027,A1027,"Y")&amp;" years, "&amp;DATEDIF(R1027,A1027,"YM")&amp;" months, "&amp;DATEDIF(R1027,A1027,"MD")&amp;" days")</f>
        <v/>
      </c>
      <c r="T1027" s="171" t="n"/>
      <c r="U1027" s="171" t="n"/>
      <c r="V1027" s="690">
        <f>_xlfn.LET(_xlpm.d,_xlfn.XLOOKUP(T1027,'[1]Birth Dates'!$A:$A,'[1]Birth Dates'!$B:$B,"",0),IF(_xlpm.d=0,"",_xlpm.d))</f>
        <v/>
      </c>
      <c r="W1027" s="171">
        <f>IF(OR(V1027="",A1027="",NOT(ISNUMBER(V1027)),V1027&gt;A1027),"",DATEDIF(V1027,A1027,"Y")&amp;" years, "&amp;DATEDIF(V1027,A1027,"YM")&amp;" months, "&amp;DATEDIF(V1027,A1027,"MD")&amp;" days")</f>
        <v/>
      </c>
      <c r="X1027" s="171" t="n"/>
      <c r="Y1027" s="171" t="n"/>
      <c r="Z1027" s="171" t="n"/>
      <c r="AA1027" s="171" t="n"/>
      <c r="AB1027" s="171" t="n">
        <v>47</v>
      </c>
      <c r="AC1027" s="171" t="n"/>
      <c r="AD1027" s="171" t="n"/>
      <c r="AE1027" s="574" t="inlineStr">
        <is>
          <t>3:12.6000</t>
        </is>
      </c>
      <c r="AF1027" s="418">
        <f>IF(OR(AE1027="",AE1027="",AE1027=0),"",6.172/(AE1027*24))</f>
        <v/>
      </c>
      <c r="AG1027" s="241" t="n"/>
      <c r="AH1027" s="574" t="inlineStr"/>
      <c r="AI1027" s="418">
        <f>IF(OR(AH1027="",AH1027="",AH1027=0),"",6.172/(AH1027*24))</f>
        <v/>
      </c>
      <c r="AJ1027" s="175">
        <f>IF(AND(ISNUMBER(AB1027),ISNUMBER(AG1027)),AB1027-AG1027,"")</f>
        <v/>
      </c>
      <c r="AK1027" s="171" t="n"/>
      <c r="AL1027" s="171" t="n">
        <v>129</v>
      </c>
      <c r="AM1027" s="492" t="n">
        <v>0.2771875</v>
      </c>
      <c r="AN1027" s="671">
        <f>IF(OR(AL1027="",AM1027="",AM1027=0),"",AL1027*6.172/(AM1027*24))</f>
        <v/>
      </c>
      <c r="AO1027" s="477">
        <f>IF(AND(AL1027=AL1026,AM1027&lt;&gt;"",AM1026&lt;&gt;""),AM1027-AM1026,"")</f>
        <v/>
      </c>
      <c r="AP1027" s="171" t="n"/>
      <c r="AQ1027" s="574" t="inlineStr"/>
      <c r="AR1027" s="418">
        <f>IF(OR(AQ1027="",AQ1027="",AQ1027=0),"",6.172/(AQ1027*24))</f>
        <v/>
      </c>
      <c r="AS1027" s="436">
        <f>IF(OR(NOT(ISNUMBER(C1027)),NOT(ISNUMBER(AB1027))),"",IF(AG1027&lt;&gt;"",AG1027,AB1027)-C1027)</f>
        <v/>
      </c>
      <c r="AT1027" s="191" t="n"/>
      <c r="AU1027" s="195">
        <f>IF($B1027="","",TEXT($A1027,"yyyymmdd")&amp;"_P"&amp;$C1027&amp;"_C"&amp;$F1027&amp;"_"&amp;TRIM(RIGHT(SUBSTITUTE(TRIM(SUBSTITUTE($L1027,CHAR(160)," "))," ",REPT(" ",60)),60))&amp;IF($P1027="","","-"&amp;TRIM(RIGHT(SUBSTITUTE(TRIM(SUBSTITUTE($P1027,CHAR(160)," "))," ",REPT(" ",60)),60)))&amp;IF($T1027="","","-"&amp;TRIM(RIGHT(SUBSTITUTE(TRIM(SUBSTITUTE($T1027,CHAR(160)," "))," ",REPT(" ",60)),60)))&amp;".jpg")</f>
        <v/>
      </c>
    </row>
    <row r="1028" ht="56" customHeight="1">
      <c r="A1028" s="169" t="n">
        <v>29128</v>
      </c>
      <c r="B1028" s="171" t="inlineStr">
        <is>
          <t>Hardie-Ferodo 1000 30 September, 1979</t>
        </is>
      </c>
      <c r="C1028" s="171" t="n">
        <v>21</v>
      </c>
      <c r="D1028" s="171" t="inlineStr">
        <is>
          <t>D - 1.6</t>
        </is>
      </c>
      <c r="E1028" s="171" t="n">
        <v>1</v>
      </c>
      <c r="F1028" s="171" t="n">
        <v>70</v>
      </c>
      <c r="G1028" s="171" t="inlineStr">
        <is>
          <t>Garry Leggatt</t>
        </is>
      </c>
      <c r="H1028" s="171" t="n"/>
      <c r="I1028" s="171" t="n"/>
      <c r="J1028" s="171" t="inlineStr">
        <is>
          <t>Isuzu Gemini</t>
        </is>
      </c>
      <c r="K1028" s="171" t="inlineStr">
        <is>
          <t>1584 L4</t>
        </is>
      </c>
      <c r="L1028" s="171" t="inlineStr">
        <is>
          <t>David Seldon</t>
        </is>
      </c>
      <c r="M1028" s="171" t="inlineStr">
        <is>
          <t>AUS</t>
        </is>
      </c>
      <c r="N1028" s="690">
        <f>_xlfn.LET(_xlpm.d,_xlfn.XLOOKUP(L1028,'[1]Birth Dates'!$A:$A,'[1]Birth Dates'!$B:$B,"",0),IF(_xlpm.d=0,"",_xlpm.d))</f>
        <v/>
      </c>
      <c r="O1028" s="171">
        <f>IF(OR(N1028="",A1028="",NOT(ISNUMBER(N1028)),N1028&gt;A1028),"",DATEDIF(N1028,A1028,"Y")&amp;" years, "&amp;DATEDIF(N1028,A1028,"YM")&amp;" months, "&amp;DATEDIF(N1028,A1028,"MD")&amp;" days")</f>
        <v/>
      </c>
      <c r="P1028" s="171" t="inlineStr">
        <is>
          <t>Gary Leggatt</t>
        </is>
      </c>
      <c r="Q1028" s="171" t="inlineStr">
        <is>
          <t>AUS</t>
        </is>
      </c>
      <c r="R1028" s="690">
        <f>_xlfn.LET(_xlpm.d,_xlfn.XLOOKUP(P1028,'[1]Birth Dates'!$A:$A,'[1]Birth Dates'!$B:$B,"",0),IF(_xlpm.d=0,"",_xlpm.d))</f>
        <v/>
      </c>
      <c r="S1028" s="171">
        <f>IF(OR(R1028="",A1028="",NOT(ISNUMBER(R1028)),R1028&gt;A1028),"",DATEDIF(R1028,A1028,"Y")&amp;" years, "&amp;DATEDIF(R1028,A1028,"YM")&amp;" months, "&amp;DATEDIF(R1028,A1028,"MD")&amp;" days")</f>
        <v/>
      </c>
      <c r="T1028" s="171" t="n"/>
      <c r="U1028" s="171" t="n"/>
      <c r="V1028" s="690">
        <f>_xlfn.LET(_xlpm.d,_xlfn.XLOOKUP(T1028,'[1]Birth Dates'!$A:$A,'[1]Birth Dates'!$B:$B,"",0),IF(_xlpm.d=0,"",_xlpm.d))</f>
        <v/>
      </c>
      <c r="W1028" s="171">
        <f>IF(OR(V1028="",A1028="",NOT(ISNUMBER(V1028)),V1028&gt;A1028),"",DATEDIF(V1028,A1028,"Y")&amp;" years, "&amp;DATEDIF(V1028,A1028,"YM")&amp;" months, "&amp;DATEDIF(V1028,A1028,"MD")&amp;" days")</f>
        <v/>
      </c>
      <c r="X1028" s="171" t="n"/>
      <c r="Y1028" s="171" t="n"/>
      <c r="Z1028" s="171" t="n"/>
      <c r="AA1028" s="171" t="n"/>
      <c r="AB1028" s="171" t="n">
        <v>43</v>
      </c>
      <c r="AC1028" s="171" t="n"/>
      <c r="AD1028" s="171" t="n"/>
      <c r="AE1028" s="574" t="inlineStr">
        <is>
          <t>3:07.0000</t>
        </is>
      </c>
      <c r="AF1028" s="418">
        <f>IF(OR(AE1028="",AE1028="",AE1028=0),"",6.172/(AE1028*24))</f>
        <v/>
      </c>
      <c r="AG1028" s="241" t="n"/>
      <c r="AH1028" s="574" t="inlineStr"/>
      <c r="AI1028" s="418">
        <f>IF(OR(AH1028="",AH1028="",AH1028=0),"",6.172/(AH1028*24))</f>
        <v/>
      </c>
      <c r="AJ1028" s="175">
        <f>IF(AND(ISNUMBER(AB1028),ISNUMBER(AG1028)),AB1028-AG1028,"")</f>
        <v/>
      </c>
      <c r="AK1028" s="171" t="n"/>
      <c r="AL1028" s="171" t="n">
        <v>129</v>
      </c>
      <c r="AM1028" s="492" t="n">
        <v>0.2778564814814815</v>
      </c>
      <c r="AN1028" s="671">
        <f>IF(OR(AL1028="",AM1028="",AM1028=0),"",AL1028*6.172/(AM1028*24))</f>
        <v/>
      </c>
      <c r="AO1028" s="477">
        <f>IF(AND(AL1028=AL1027,AM1028&lt;&gt;"",AM1027&lt;&gt;""),AM1028-AM1027,"")</f>
        <v/>
      </c>
      <c r="AP1028" s="171" t="n"/>
      <c r="AQ1028" s="574" t="inlineStr"/>
      <c r="AR1028" s="418">
        <f>IF(OR(AQ1028="",AQ1028="",AQ1028=0),"",6.172/(AQ1028*24))</f>
        <v/>
      </c>
      <c r="AS1028" s="436">
        <f>IF(OR(NOT(ISNUMBER(C1028)),NOT(ISNUMBER(AB1028))),"",IF(AG1028&lt;&gt;"",AG1028,AB1028)-C1028)</f>
        <v/>
      </c>
      <c r="AT1028" s="191" t="n"/>
      <c r="AU1028" s="195">
        <f>IF($B1028="","",TEXT($A1028,"yyyymmdd")&amp;"_P"&amp;$C1028&amp;"_C"&amp;$F1028&amp;"_"&amp;TRIM(RIGHT(SUBSTITUTE(TRIM(SUBSTITUTE($L1028,CHAR(160)," "))," ",REPT(" ",60)),60))&amp;IF($P1028="","","-"&amp;TRIM(RIGHT(SUBSTITUTE(TRIM(SUBSTITUTE($P1028,CHAR(160)," "))," ",REPT(" ",60)),60)))&amp;IF($T1028="","","-"&amp;TRIM(RIGHT(SUBSTITUTE(TRIM(SUBSTITUTE($T1028,CHAR(160)," "))," ",REPT(" ",60)),60)))&amp;".jpg")</f>
        <v/>
      </c>
    </row>
    <row r="1029" ht="56" customHeight="1">
      <c r="A1029" s="169" t="n">
        <v>29128</v>
      </c>
      <c r="B1029" s="171" t="inlineStr">
        <is>
          <t>Hardie-Ferodo 1000 30 September, 1979</t>
        </is>
      </c>
      <c r="C1029" s="171" t="n">
        <v>22</v>
      </c>
      <c r="D1029" s="171" t="inlineStr">
        <is>
          <t>D - 1.6</t>
        </is>
      </c>
      <c r="E1029" s="171" t="n">
        <v>2</v>
      </c>
      <c r="F1029" s="171" t="n">
        <v>71</v>
      </c>
      <c r="G1029" s="171" t="inlineStr">
        <is>
          <t>Rejon Industries Pty Ltd</t>
        </is>
      </c>
      <c r="H1029" s="171" t="n"/>
      <c r="I1029" s="171" t="n"/>
      <c r="J1029" s="171" t="inlineStr">
        <is>
          <t>Holden Gemini</t>
        </is>
      </c>
      <c r="K1029" s="171" t="inlineStr">
        <is>
          <t>1584 L4</t>
        </is>
      </c>
      <c r="L1029" s="171" t="inlineStr">
        <is>
          <t>Bernie McClure</t>
        </is>
      </c>
      <c r="M1029" s="171" t="inlineStr">
        <is>
          <t>AUS</t>
        </is>
      </c>
      <c r="N1029" s="690">
        <f>_xlfn.LET(_xlpm.d,_xlfn.XLOOKUP(L1029,'[1]Birth Dates'!$A:$A,'[1]Birth Dates'!$B:$B,"",0),IF(_xlpm.d=0,"",_xlpm.d))</f>
        <v/>
      </c>
      <c r="O1029" s="171">
        <f>IF(OR(N1029="",A1029="",NOT(ISNUMBER(N1029)),N1029&gt;A1029),"",DATEDIF(N1029,A1029,"Y")&amp;" years, "&amp;DATEDIF(N1029,A1029,"YM")&amp;" months, "&amp;DATEDIF(N1029,A1029,"MD")&amp;" days")</f>
        <v/>
      </c>
      <c r="P1029" s="171" t="inlineStr">
        <is>
          <t>David Langman</t>
        </is>
      </c>
      <c r="Q1029" s="171" t="inlineStr">
        <is>
          <t>AUS</t>
        </is>
      </c>
      <c r="R1029" s="690">
        <f>_xlfn.LET(_xlpm.d,_xlfn.XLOOKUP(P1029,'[1]Birth Dates'!$A:$A,'[1]Birth Dates'!$B:$B,"",0),IF(_xlpm.d=0,"",_xlpm.d))</f>
        <v/>
      </c>
      <c r="S1029" s="171">
        <f>IF(OR(R1029="",A1029="",NOT(ISNUMBER(R1029)),R1029&gt;A1029),"",DATEDIF(R1029,A1029,"Y")&amp;" years, "&amp;DATEDIF(R1029,A1029,"YM")&amp;" months, "&amp;DATEDIF(R1029,A1029,"MD")&amp;" days")</f>
        <v/>
      </c>
      <c r="T1029" s="171" t="n"/>
      <c r="U1029" s="171" t="n"/>
      <c r="V1029" s="690">
        <f>_xlfn.LET(_xlpm.d,_xlfn.XLOOKUP(T1029,'[1]Birth Dates'!$A:$A,'[1]Birth Dates'!$B:$B,"",0),IF(_xlpm.d=0,"",_xlpm.d))</f>
        <v/>
      </c>
      <c r="W1029" s="171">
        <f>IF(OR(V1029="",A1029="",NOT(ISNUMBER(V1029)),V1029&gt;A1029),"",DATEDIF(V1029,A1029,"Y")&amp;" years, "&amp;DATEDIF(V1029,A1029,"YM")&amp;" months, "&amp;DATEDIF(V1029,A1029,"MD")&amp;" days")</f>
        <v/>
      </c>
      <c r="X1029" s="171" t="n"/>
      <c r="Y1029" s="171" t="n"/>
      <c r="Z1029" s="171" t="n"/>
      <c r="AA1029" s="171" t="n"/>
      <c r="AB1029" s="171" t="n">
        <v>52</v>
      </c>
      <c r="AC1029" s="171" t="n"/>
      <c r="AD1029" s="171" t="n"/>
      <c r="AE1029" s="574" t="inlineStr">
        <is>
          <t>3:16.9000</t>
        </is>
      </c>
      <c r="AF1029" s="418">
        <f>IF(OR(AE1029="",AE1029="",AE1029=0),"",6.172/(AE1029*24))</f>
        <v/>
      </c>
      <c r="AG1029" s="241" t="n"/>
      <c r="AH1029" s="574" t="inlineStr"/>
      <c r="AI1029" s="418">
        <f>IF(OR(AH1029="",AH1029="",AH1029=0),"",6.172/(AH1029*24))</f>
        <v/>
      </c>
      <c r="AJ1029" s="175">
        <f>IF(AND(ISNUMBER(AB1029),ISNUMBER(AG1029)),AB1029-AG1029,"")</f>
        <v/>
      </c>
      <c r="AK1029" s="171" t="n"/>
      <c r="AL1029" s="171" t="n">
        <v>128</v>
      </c>
      <c r="AM1029" s="492" t="n">
        <v>0.2782708333333333</v>
      </c>
      <c r="AN1029" s="671">
        <f>IF(OR(AL1029="",AM1029="",AM1029=0),"",AL1029*6.172/(AM1029*24))</f>
        <v/>
      </c>
      <c r="AO1029" s="477">
        <f>IF(AND(AL1029=AL1028,AM1029&lt;&gt;"",AM1028&lt;&gt;""),AM1029-AM1028,"")</f>
        <v/>
      </c>
      <c r="AP1029" s="171" t="n"/>
      <c r="AQ1029" s="574" t="inlineStr"/>
      <c r="AR1029" s="418">
        <f>IF(OR(AQ1029="",AQ1029="",AQ1029=0),"",6.172/(AQ1029*24))</f>
        <v/>
      </c>
      <c r="AS1029" s="436">
        <f>IF(OR(NOT(ISNUMBER(C1029)),NOT(ISNUMBER(AB1029))),"",IF(AG1029&lt;&gt;"",AG1029,AB1029)-C1029)</f>
        <v/>
      </c>
      <c r="AT1029" s="191" t="n"/>
      <c r="AU1029" s="195">
        <f>IF($B1029="","",TEXT($A1029,"yyyymmdd")&amp;"_P"&amp;$C1029&amp;"_C"&amp;$F1029&amp;"_"&amp;TRIM(RIGHT(SUBSTITUTE(TRIM(SUBSTITUTE($L1029,CHAR(160)," "))," ",REPT(" ",60)),60))&amp;IF($P1029="","","-"&amp;TRIM(RIGHT(SUBSTITUTE(TRIM(SUBSTITUTE($P1029,CHAR(160)," "))," ",REPT(" ",60)),60)))&amp;IF($T1029="","","-"&amp;TRIM(RIGHT(SUBSTITUTE(TRIM(SUBSTITUTE($T1029,CHAR(160)," "))," ",REPT(" ",60)),60)))&amp;".jpg")</f>
        <v/>
      </c>
    </row>
    <row r="1030" ht="56" customHeight="1">
      <c r="A1030" s="169" t="n">
        <v>29128</v>
      </c>
      <c r="B1030" s="171" t="inlineStr">
        <is>
          <t>Hardie-Ferodo 1000 30 September, 1979</t>
        </is>
      </c>
      <c r="C1030" s="171" t="n">
        <v>23</v>
      </c>
      <c r="D1030" s="171" t="inlineStr">
        <is>
          <t>D - 1.6</t>
        </is>
      </c>
      <c r="E1030" s="171" t="n">
        <v>3</v>
      </c>
      <c r="F1030" s="171" t="n">
        <v>75</v>
      </c>
      <c r="G1030" s="171" t="inlineStr">
        <is>
          <t>Victoria Police Motor Sport Club</t>
        </is>
      </c>
      <c r="H1030" s="171" t="n"/>
      <c r="I1030" s="171" t="n"/>
      <c r="J1030" s="171" t="inlineStr">
        <is>
          <t>Holden Gemini</t>
        </is>
      </c>
      <c r="K1030" s="171" t="inlineStr">
        <is>
          <t>1584 L4</t>
        </is>
      </c>
      <c r="L1030" s="171" t="inlineStr">
        <is>
          <t>Jim Faneco</t>
        </is>
      </c>
      <c r="M1030" s="171" t="inlineStr">
        <is>
          <t>AUS</t>
        </is>
      </c>
      <c r="N1030" s="690">
        <f>_xlfn.LET(_xlpm.d,_xlfn.XLOOKUP(L1030,'[1]Birth Dates'!$A:$A,'[1]Birth Dates'!$B:$B,"",0),IF(_xlpm.d=0,"",_xlpm.d))</f>
        <v/>
      </c>
      <c r="O1030" s="171">
        <f>IF(OR(N1030="",A1030="",NOT(ISNUMBER(N1030)),N1030&gt;A1030),"",DATEDIF(N1030,A1030,"Y")&amp;" years, "&amp;DATEDIF(N1030,A1030,"YM")&amp;" months, "&amp;DATEDIF(N1030,A1030,"MD")&amp;" days")</f>
        <v/>
      </c>
      <c r="P1030" s="171" t="inlineStr">
        <is>
          <t>Gary Rowe</t>
        </is>
      </c>
      <c r="Q1030" s="171" t="inlineStr">
        <is>
          <t>AUS</t>
        </is>
      </c>
      <c r="R1030" s="690">
        <f>_xlfn.LET(_xlpm.d,_xlfn.XLOOKUP(P1030,'[1]Birth Dates'!$A:$A,'[1]Birth Dates'!$B:$B,"",0),IF(_xlpm.d=0,"",_xlpm.d))</f>
        <v/>
      </c>
      <c r="S1030" s="171">
        <f>IF(OR(R1030="",A1030="",NOT(ISNUMBER(R1030)),R1030&gt;A1030),"",DATEDIF(R1030,A1030,"Y")&amp;" years, "&amp;DATEDIF(R1030,A1030,"YM")&amp;" months, "&amp;DATEDIF(R1030,A1030,"MD")&amp;" days")</f>
        <v/>
      </c>
      <c r="T1030" s="171" t="n"/>
      <c r="U1030" s="171" t="n"/>
      <c r="V1030" s="690">
        <f>_xlfn.LET(_xlpm.d,_xlfn.XLOOKUP(T1030,'[1]Birth Dates'!$A:$A,'[1]Birth Dates'!$B:$B,"",0),IF(_xlpm.d=0,"",_xlpm.d))</f>
        <v/>
      </c>
      <c r="W1030" s="171">
        <f>IF(OR(V1030="",A1030="",NOT(ISNUMBER(V1030)),V1030&gt;A1030),"",DATEDIF(V1030,A1030,"Y")&amp;" years, "&amp;DATEDIF(V1030,A1030,"YM")&amp;" months, "&amp;DATEDIF(V1030,A1030,"MD")&amp;" days")</f>
        <v/>
      </c>
      <c r="X1030" s="171" t="n"/>
      <c r="Y1030" s="171" t="n"/>
      <c r="Z1030" s="171" t="n"/>
      <c r="AA1030" s="171" t="n"/>
      <c r="AB1030" s="171" t="n">
        <v>48</v>
      </c>
      <c r="AC1030" s="171" t="n"/>
      <c r="AD1030" s="171" t="n"/>
      <c r="AE1030" s="574" t="inlineStr">
        <is>
          <t>3:13.0000</t>
        </is>
      </c>
      <c r="AF1030" s="418">
        <f>IF(OR(AE1030="",AE1030="",AE1030=0),"",6.172/(AE1030*24))</f>
        <v/>
      </c>
      <c r="AG1030" s="241" t="n"/>
      <c r="AH1030" s="574" t="inlineStr"/>
      <c r="AI1030" s="418">
        <f>IF(OR(AH1030="",AH1030="",AH1030=0),"",6.172/(AH1030*24))</f>
        <v/>
      </c>
      <c r="AJ1030" s="175">
        <f>IF(AND(ISNUMBER(AB1030),ISNUMBER(AG1030)),AB1030-AG1030,"")</f>
        <v/>
      </c>
      <c r="AK1030" s="171" t="n"/>
      <c r="AL1030" s="171" t="n">
        <v>126</v>
      </c>
      <c r="AM1030" s="492" t="n">
        <v>0.2765949074074074</v>
      </c>
      <c r="AN1030" s="671">
        <f>IF(OR(AL1030="",AM1030="",AM1030=0),"",AL1030*6.172/(AM1030*24))</f>
        <v/>
      </c>
      <c r="AO1030" s="477">
        <f>IF(AND(AL1030=AL1029,AM1030&lt;&gt;"",AM1029&lt;&gt;""),AM1030-AM1029,"")</f>
        <v/>
      </c>
      <c r="AP1030" s="171" t="n"/>
      <c r="AQ1030" s="574" t="inlineStr"/>
      <c r="AR1030" s="418">
        <f>IF(OR(AQ1030="",AQ1030="",AQ1030=0),"",6.172/(AQ1030*24))</f>
        <v/>
      </c>
      <c r="AS1030" s="436">
        <f>IF(OR(NOT(ISNUMBER(C1030)),NOT(ISNUMBER(AB1030))),"",IF(AG1030&lt;&gt;"",AG1030,AB1030)-C1030)</f>
        <v/>
      </c>
      <c r="AT1030" s="191" t="n"/>
      <c r="AU1030" s="195">
        <f>IF($B1030="","",TEXT($A1030,"yyyymmdd")&amp;"_P"&amp;$C1030&amp;"_C"&amp;$F1030&amp;"_"&amp;TRIM(RIGHT(SUBSTITUTE(TRIM(SUBSTITUTE($L1030,CHAR(160)," "))," ",REPT(" ",60)),60))&amp;IF($P1030="","","-"&amp;TRIM(RIGHT(SUBSTITUTE(TRIM(SUBSTITUTE($P1030,CHAR(160)," "))," ",REPT(" ",60)),60)))&amp;IF($T1030="","","-"&amp;TRIM(RIGHT(SUBSTITUTE(TRIM(SUBSTITUTE($T1030,CHAR(160)," "))," ",REPT(" ",60)),60)))&amp;".jpg")</f>
        <v/>
      </c>
    </row>
    <row r="1031" ht="56" customHeight="1">
      <c r="A1031" s="169" t="n">
        <v>29128</v>
      </c>
      <c r="B1031" s="171" t="inlineStr">
        <is>
          <t>Hardie-Ferodo 1000 30 September, 1979</t>
        </is>
      </c>
      <c r="C1031" s="171" t="n">
        <v>24</v>
      </c>
      <c r="D1031" s="171" t="inlineStr">
        <is>
          <t>D - 1.6</t>
        </is>
      </c>
      <c r="E1031" s="171" t="n">
        <v>4</v>
      </c>
      <c r="F1031" s="171" t="n">
        <v>74</v>
      </c>
      <c r="G1031" s="171" t="inlineStr">
        <is>
          <t>Modulaire Air Conditioning</t>
        </is>
      </c>
      <c r="H1031" s="171" t="n"/>
      <c r="I1031" s="171" t="n"/>
      <c r="J1031" s="171" t="inlineStr">
        <is>
          <t>Holden Gemini</t>
        </is>
      </c>
      <c r="K1031" s="171" t="inlineStr">
        <is>
          <t>1584 L4</t>
        </is>
      </c>
      <c r="L1031" s="171" t="inlineStr">
        <is>
          <t>Ken Price</t>
        </is>
      </c>
      <c r="M1031" s="171" t="inlineStr">
        <is>
          <t>AUS</t>
        </is>
      </c>
      <c r="N1031" s="690">
        <f>_xlfn.LET(_xlpm.d,_xlfn.XLOOKUP(L1031,'[1]Birth Dates'!$A:$A,'[1]Birth Dates'!$B:$B,"",0),IF(_xlpm.d=0,"",_xlpm.d))</f>
        <v/>
      </c>
      <c r="O1031" s="171">
        <f>IF(OR(N1031="",A1031="",NOT(ISNUMBER(N1031)),N1031&gt;A1031),"",DATEDIF(N1031,A1031,"Y")&amp;" years, "&amp;DATEDIF(N1031,A1031,"YM")&amp;" months, "&amp;DATEDIF(N1031,A1031,"MD")&amp;" days")</f>
        <v/>
      </c>
      <c r="P1031" s="171" t="inlineStr">
        <is>
          <t>Ian Wells</t>
        </is>
      </c>
      <c r="Q1031" s="171" t="inlineStr">
        <is>
          <t>AUS</t>
        </is>
      </c>
      <c r="R1031" s="690">
        <f>_xlfn.LET(_xlpm.d,_xlfn.XLOOKUP(P1031,'[1]Birth Dates'!$A:$A,'[1]Birth Dates'!$B:$B,"",0),IF(_xlpm.d=0,"",_xlpm.d))</f>
        <v/>
      </c>
      <c r="S1031" s="171">
        <f>IF(OR(R1031="",A1031="",NOT(ISNUMBER(R1031)),R1031&gt;A1031),"",DATEDIF(R1031,A1031,"Y")&amp;" years, "&amp;DATEDIF(R1031,A1031,"YM")&amp;" months, "&amp;DATEDIF(R1031,A1031,"MD")&amp;" days")</f>
        <v/>
      </c>
      <c r="T1031" s="171" t="n"/>
      <c r="U1031" s="171" t="n"/>
      <c r="V1031" s="690">
        <f>_xlfn.LET(_xlpm.d,_xlfn.XLOOKUP(T1031,'[1]Birth Dates'!$A:$A,'[1]Birth Dates'!$B:$B,"",0),IF(_xlpm.d=0,"",_xlpm.d))</f>
        <v/>
      </c>
      <c r="W1031" s="171">
        <f>IF(OR(V1031="",A1031="",NOT(ISNUMBER(V1031)),V1031&gt;A1031),"",DATEDIF(V1031,A1031,"Y")&amp;" years, "&amp;DATEDIF(V1031,A1031,"YM")&amp;" months, "&amp;DATEDIF(V1031,A1031,"MD")&amp;" days")</f>
        <v/>
      </c>
      <c r="X1031" s="171" t="n"/>
      <c r="Y1031" s="171" t="n"/>
      <c r="Z1031" s="171" t="n"/>
      <c r="AA1031" s="171" t="n"/>
      <c r="AB1031" s="171" t="n">
        <v>55</v>
      </c>
      <c r="AC1031" s="171" t="n"/>
      <c r="AD1031" s="171" t="n"/>
      <c r="AE1031" s="574" t="inlineStr">
        <is>
          <t>3:22.2000</t>
        </is>
      </c>
      <c r="AF1031" s="418">
        <f>IF(OR(AE1031="",AE1031="",AE1031=0),"",6.172/(AE1031*24))</f>
        <v/>
      </c>
      <c r="AG1031" s="241" t="n"/>
      <c r="AH1031" s="574" t="inlineStr"/>
      <c r="AI1031" s="418">
        <f>IF(OR(AH1031="",AH1031="",AH1031=0),"",6.172/(AH1031*24))</f>
        <v/>
      </c>
      <c r="AJ1031" s="175">
        <f>IF(AND(ISNUMBER(AB1031),ISNUMBER(AG1031)),AB1031-AG1031,"")</f>
        <v/>
      </c>
      <c r="AK1031" s="171" t="n"/>
      <c r="AL1031" s="171" t="n">
        <v>124</v>
      </c>
      <c r="AM1031" s="492" t="n">
        <v>0.2770636574074074</v>
      </c>
      <c r="AN1031" s="671">
        <f>IF(OR(AL1031="",AM1031="",AM1031=0),"",AL1031*6.172/(AM1031*24))</f>
        <v/>
      </c>
      <c r="AO1031" s="477">
        <f>IF(AND(AL1031=AL1030,AM1031&lt;&gt;"",AM1030&lt;&gt;""),AM1031-AM1030,"")</f>
        <v/>
      </c>
      <c r="AP1031" s="171" t="n"/>
      <c r="AQ1031" s="574" t="inlineStr"/>
      <c r="AR1031" s="418">
        <f>IF(OR(AQ1031="",AQ1031="",AQ1031=0),"",6.172/(AQ1031*24))</f>
        <v/>
      </c>
      <c r="AS1031" s="436">
        <f>IF(OR(NOT(ISNUMBER(C1031)),NOT(ISNUMBER(AB1031))),"",IF(AG1031&lt;&gt;"",AG1031,AB1031)-C1031)</f>
        <v/>
      </c>
      <c r="AT1031" s="191" t="n"/>
      <c r="AU1031" s="195">
        <f>IF($B1031="","",TEXT($A1031,"yyyymmdd")&amp;"_P"&amp;$C1031&amp;"_C"&amp;$F1031&amp;"_"&amp;TRIM(RIGHT(SUBSTITUTE(TRIM(SUBSTITUTE($L1031,CHAR(160)," "))," ",REPT(" ",60)),60))&amp;IF($P1031="","","-"&amp;TRIM(RIGHT(SUBSTITUTE(TRIM(SUBSTITUTE($P1031,CHAR(160)," "))," ",REPT(" ",60)),60)))&amp;IF($T1031="","","-"&amp;TRIM(RIGHT(SUBSTITUTE(TRIM(SUBSTITUTE($T1031,CHAR(160)," "))," ",REPT(" ",60)),60)))&amp;".jpg")</f>
        <v/>
      </c>
    </row>
    <row r="1032" ht="56" customHeight="1">
      <c r="A1032" s="169" t="n">
        <v>29128</v>
      </c>
      <c r="B1032" s="171" t="inlineStr">
        <is>
          <t>Hardie-Ferodo 1000 30 September, 1979</t>
        </is>
      </c>
      <c r="C1032" s="171" t="n">
        <v>25</v>
      </c>
      <c r="D1032" s="171" t="inlineStr">
        <is>
          <t>C - 2.0</t>
        </is>
      </c>
      <c r="E1032" s="171" t="n">
        <v>6</v>
      </c>
      <c r="F1032" s="171" t="n">
        <v>56</v>
      </c>
      <c r="G1032" s="171" t="inlineStr">
        <is>
          <t>Jagparts Racing Team</t>
        </is>
      </c>
      <c r="H1032" s="171" t="n"/>
      <c r="I1032" s="171" t="n"/>
      <c r="J1032" s="171" t="inlineStr">
        <is>
          <t>Triumph Dolomite Sprint</t>
        </is>
      </c>
      <c r="K1032" s="171" t="inlineStr">
        <is>
          <t>1998 L4</t>
        </is>
      </c>
      <c r="L1032" s="171" t="inlineStr">
        <is>
          <t>Terry Wade</t>
        </is>
      </c>
      <c r="M1032" s="171" t="inlineStr">
        <is>
          <t>AUS</t>
        </is>
      </c>
      <c r="N1032" s="690">
        <f>_xlfn.LET(_xlpm.d,_xlfn.XLOOKUP(L1032,'[1]Birth Dates'!$A:$A,'[1]Birth Dates'!$B:$B,"",0),IF(_xlpm.d=0,"",_xlpm.d))</f>
        <v/>
      </c>
      <c r="O1032" s="171">
        <f>IF(OR(N1032="",A1032="",NOT(ISNUMBER(N1032)),N1032&gt;A1032),"",DATEDIF(N1032,A1032,"Y")&amp;" years, "&amp;DATEDIF(N1032,A1032,"YM")&amp;" months, "&amp;DATEDIF(N1032,A1032,"MD")&amp;" days")</f>
        <v/>
      </c>
      <c r="P1032" s="171" t="inlineStr">
        <is>
          <t>Gerald Kay</t>
        </is>
      </c>
      <c r="Q1032" s="171" t="inlineStr">
        <is>
          <t>AUS</t>
        </is>
      </c>
      <c r="R1032" s="690">
        <f>_xlfn.LET(_xlpm.d,_xlfn.XLOOKUP(P1032,'[1]Birth Dates'!$A:$A,'[1]Birth Dates'!$B:$B,"",0),IF(_xlpm.d=0,"",_xlpm.d))</f>
        <v/>
      </c>
      <c r="S1032" s="171">
        <f>IF(OR(R1032="",A1032="",NOT(ISNUMBER(R1032)),R1032&gt;A1032),"",DATEDIF(R1032,A1032,"Y")&amp;" years, "&amp;DATEDIF(R1032,A1032,"YM")&amp;" months, "&amp;DATEDIF(R1032,A1032,"MD")&amp;" days")</f>
        <v/>
      </c>
      <c r="T1032" s="171" t="n"/>
      <c r="U1032" s="171" t="n"/>
      <c r="V1032" s="690">
        <f>_xlfn.LET(_xlpm.d,_xlfn.XLOOKUP(T1032,'[1]Birth Dates'!$A:$A,'[1]Birth Dates'!$B:$B,"",0),IF(_xlpm.d=0,"",_xlpm.d))</f>
        <v/>
      </c>
      <c r="W1032" s="171">
        <f>IF(OR(V1032="",A1032="",NOT(ISNUMBER(V1032)),V1032&gt;A1032),"",DATEDIF(V1032,A1032,"Y")&amp;" years, "&amp;DATEDIF(V1032,A1032,"YM")&amp;" months, "&amp;DATEDIF(V1032,A1032,"MD")&amp;" days")</f>
        <v/>
      </c>
      <c r="X1032" s="171" t="n"/>
      <c r="Y1032" s="171" t="n"/>
      <c r="Z1032" s="171" t="n"/>
      <c r="AA1032" s="171" t="n"/>
      <c r="AB1032" s="171" t="n">
        <v>40</v>
      </c>
      <c r="AC1032" s="171" t="n"/>
      <c r="AD1032" s="171" t="n"/>
      <c r="AE1032" s="574" t="inlineStr">
        <is>
          <t>3:03.9000</t>
        </is>
      </c>
      <c r="AF1032" s="418">
        <f>IF(OR(AE1032="",AE1032="",AE1032=0),"",6.172/(AE1032*24))</f>
        <v/>
      </c>
      <c r="AG1032" s="241" t="n"/>
      <c r="AH1032" s="574" t="inlineStr"/>
      <c r="AI1032" s="418">
        <f>IF(OR(AH1032="",AH1032="",AH1032=0),"",6.172/(AH1032*24))</f>
        <v/>
      </c>
      <c r="AJ1032" s="175">
        <f>IF(AND(ISNUMBER(AB1032),ISNUMBER(AG1032)),AB1032-AG1032,"")</f>
        <v/>
      </c>
      <c r="AK1032" s="171" t="n"/>
      <c r="AL1032" s="171" t="n">
        <v>120</v>
      </c>
      <c r="AM1032" s="492" t="n">
        <v>0.2769479166666667</v>
      </c>
      <c r="AN1032" s="671">
        <f>IF(OR(AL1032="",AM1032="",AM1032=0),"",AL1032*6.172/(AM1032*24))</f>
        <v/>
      </c>
      <c r="AO1032" s="477">
        <f>IF(AND(AL1032=AL1031,AM1032&lt;&gt;"",AM1031&lt;&gt;""),AM1032-AM1031,"")</f>
        <v/>
      </c>
      <c r="AP1032" s="171" t="n"/>
      <c r="AQ1032" s="574" t="inlineStr"/>
      <c r="AR1032" s="418">
        <f>IF(OR(AQ1032="",AQ1032="",AQ1032=0),"",6.172/(AQ1032*24))</f>
        <v/>
      </c>
      <c r="AS1032" s="436">
        <f>IF(OR(NOT(ISNUMBER(C1032)),NOT(ISNUMBER(AB1032))),"",IF(AG1032&lt;&gt;"",AG1032,AB1032)-C1032)</f>
        <v/>
      </c>
      <c r="AT1032" s="191" t="n"/>
      <c r="AU1032" s="195">
        <f>IF($B1032="","",TEXT($A1032,"yyyymmdd")&amp;"_P"&amp;$C1032&amp;"_C"&amp;$F1032&amp;"_"&amp;TRIM(RIGHT(SUBSTITUTE(TRIM(SUBSTITUTE($L1032,CHAR(160)," "))," ",REPT(" ",60)),60))&amp;IF($P1032="","","-"&amp;TRIM(RIGHT(SUBSTITUTE(TRIM(SUBSTITUTE($P1032,CHAR(160)," "))," ",REPT(" ",60)),60)))&amp;IF($T1032="","","-"&amp;TRIM(RIGHT(SUBSTITUTE(TRIM(SUBSTITUTE($T1032,CHAR(160)," "))," ",REPT(" ",60)),60)))&amp;".jpg")</f>
        <v/>
      </c>
    </row>
    <row r="1033" ht="56" customHeight="1">
      <c r="A1033" s="169" t="n">
        <v>29128</v>
      </c>
      <c r="B1033" s="171" t="inlineStr">
        <is>
          <t>Hardie-Ferodo 1000 30 September, 1979</t>
        </is>
      </c>
      <c r="C1033" s="171" t="n">
        <v>26</v>
      </c>
      <c r="D1033" s="171" t="inlineStr">
        <is>
          <t>D - 1.6</t>
        </is>
      </c>
      <c r="E1033" s="171" t="n">
        <v>5</v>
      </c>
      <c r="F1033" s="171" t="n">
        <v>68</v>
      </c>
      <c r="G1033" s="171" t="inlineStr">
        <is>
          <t>Bob Holden - Shell Racing</t>
        </is>
      </c>
      <c r="H1033" s="171" t="n"/>
      <c r="I1033" s="171" t="n"/>
      <c r="J1033" s="171" t="inlineStr">
        <is>
          <t>Ford Escort 1.6</t>
        </is>
      </c>
      <c r="K1033" s="171" t="inlineStr">
        <is>
          <t>1599 L4</t>
        </is>
      </c>
      <c r="L1033" s="171" t="inlineStr">
        <is>
          <t>Bob Holden</t>
        </is>
      </c>
      <c r="M1033" s="171" t="inlineStr">
        <is>
          <t>AUS</t>
        </is>
      </c>
      <c r="N1033" s="690">
        <f>_xlfn.LET(_xlpm.d,_xlfn.XLOOKUP(L1033,'[1]Birth Dates'!$A:$A,'[1]Birth Dates'!$B:$B,"",0),IF(_xlpm.d=0,"",_xlpm.d))</f>
        <v/>
      </c>
      <c r="O1033" s="171">
        <f>IF(OR(N1033="",A1033="",NOT(ISNUMBER(N1033)),N1033&gt;A1033),"",DATEDIF(N1033,A1033,"Y")&amp;" years, "&amp;DATEDIF(N1033,A1033,"YM")&amp;" months, "&amp;DATEDIF(N1033,A1033,"MD")&amp;" days")</f>
        <v/>
      </c>
      <c r="P1033" s="171" t="inlineStr">
        <is>
          <t>David Earle</t>
        </is>
      </c>
      <c r="Q1033" s="171" t="inlineStr">
        <is>
          <t>AUS</t>
        </is>
      </c>
      <c r="R1033" s="690">
        <f>_xlfn.LET(_xlpm.d,_xlfn.XLOOKUP(P1033,'[1]Birth Dates'!$A:$A,'[1]Birth Dates'!$B:$B,"",0),IF(_xlpm.d=0,"",_xlpm.d))</f>
        <v/>
      </c>
      <c r="S1033" s="171">
        <f>IF(OR(R1033="",A1033="",NOT(ISNUMBER(R1033)),R1033&gt;A1033),"",DATEDIF(R1033,A1033,"Y")&amp;" years, "&amp;DATEDIF(R1033,A1033,"YM")&amp;" months, "&amp;DATEDIF(R1033,A1033,"MD")&amp;" days")</f>
        <v/>
      </c>
      <c r="T1033" s="171" t="n"/>
      <c r="U1033" s="171" t="n"/>
      <c r="V1033" s="690">
        <f>_xlfn.LET(_xlpm.d,_xlfn.XLOOKUP(T1033,'[1]Birth Dates'!$A:$A,'[1]Birth Dates'!$B:$B,"",0),IF(_xlpm.d=0,"",_xlpm.d))</f>
        <v/>
      </c>
      <c r="W1033" s="171">
        <f>IF(OR(V1033="",A1033="",NOT(ISNUMBER(V1033)),V1033&gt;A1033),"",DATEDIF(V1033,A1033,"Y")&amp;" years, "&amp;DATEDIF(V1033,A1033,"YM")&amp;" months, "&amp;DATEDIF(V1033,A1033,"MD")&amp;" days")</f>
        <v/>
      </c>
      <c r="X1033" s="171" t="n"/>
      <c r="Y1033" s="171" t="n"/>
      <c r="Z1033" s="171" t="n"/>
      <c r="AA1033" s="171" t="n"/>
      <c r="AB1033" s="171" t="n">
        <v>61</v>
      </c>
      <c r="AC1033" s="171" t="n"/>
      <c r="AD1033" s="171" t="n"/>
      <c r="AE1033" s="589" t="inlineStr">
        <is>
          <t>12:17.0000</t>
        </is>
      </c>
      <c r="AF1033" s="418">
        <f>IF(OR(AE1033="",AE1033="",AE1033=0),"",6.172/(AE1033*24))</f>
        <v/>
      </c>
      <c r="AG1033" s="241" t="n"/>
      <c r="AH1033" s="574" t="inlineStr"/>
      <c r="AI1033" s="418">
        <f>IF(OR(AH1033="",AH1033="",AH1033=0),"",6.172/(AH1033*24))</f>
        <v/>
      </c>
      <c r="AJ1033" s="175">
        <f>IF(AND(ISNUMBER(AB1033),ISNUMBER(AG1033)),AB1033-AG1033,"")</f>
        <v/>
      </c>
      <c r="AK1033" s="171" t="n"/>
      <c r="AL1033" s="171" t="n">
        <v>116</v>
      </c>
      <c r="AM1033" s="492" t="n">
        <v>0.2767025462962963</v>
      </c>
      <c r="AN1033" s="671">
        <f>IF(OR(AL1033="",AM1033="",AM1033=0),"",AL1033*6.172/(AM1033*24))</f>
        <v/>
      </c>
      <c r="AO1033" s="477">
        <f>IF(AND(AL1033=AL1032,AM1033&lt;&gt;"",AM1032&lt;&gt;""),AM1033-AM1032,"")</f>
        <v/>
      </c>
      <c r="AP1033" s="171" t="n"/>
      <c r="AQ1033" s="574" t="inlineStr"/>
      <c r="AR1033" s="418">
        <f>IF(OR(AQ1033="",AQ1033="",AQ1033=0),"",6.172/(AQ1033*24))</f>
        <v/>
      </c>
      <c r="AS1033" s="436">
        <f>IF(OR(NOT(ISNUMBER(C1033)),NOT(ISNUMBER(AB1033))),"",IF(AG1033&lt;&gt;"",AG1033,AB1033)-C1033)</f>
        <v/>
      </c>
      <c r="AT1033" s="191" t="n"/>
      <c r="AU1033" s="195">
        <f>IF($B1033="","",TEXT($A1033,"yyyymmdd")&amp;"_P"&amp;$C1033&amp;"_C"&amp;$F1033&amp;"_"&amp;TRIM(RIGHT(SUBSTITUTE(TRIM(SUBSTITUTE($L1033,CHAR(160)," "))," ",REPT(" ",60)),60))&amp;IF($P1033="","","-"&amp;TRIM(RIGHT(SUBSTITUTE(TRIM(SUBSTITUTE($P1033,CHAR(160)," "))," ",REPT(" ",60)),60)))&amp;IF($T1033="","","-"&amp;TRIM(RIGHT(SUBSTITUTE(TRIM(SUBSTITUTE($T1033,CHAR(160)," "))," ",REPT(" ",60)),60)))&amp;".jpg")</f>
        <v/>
      </c>
    </row>
    <row r="1034" ht="56" customHeight="1">
      <c r="A1034" s="169" t="n">
        <v>29128</v>
      </c>
      <c r="B1034" s="171" t="inlineStr">
        <is>
          <t>Hardie-Ferodo 1000 30 September, 1979</t>
        </is>
      </c>
      <c r="C1034" s="171" t="n">
        <v>27</v>
      </c>
      <c r="D1034" s="171" t="inlineStr">
        <is>
          <t>C - 2.0</t>
        </is>
      </c>
      <c r="E1034" s="171" t="n">
        <v>7</v>
      </c>
      <c r="F1034" s="171" t="n">
        <v>62</v>
      </c>
      <c r="G1034" s="171" t="inlineStr">
        <is>
          <t>Jagparts Racing Team</t>
        </is>
      </c>
      <c r="H1034" s="171" t="n"/>
      <c r="I1034" s="171" t="n"/>
      <c r="J1034" s="171" t="inlineStr">
        <is>
          <t>Triumph Dolomite Sprint</t>
        </is>
      </c>
      <c r="K1034" s="171" t="inlineStr">
        <is>
          <t>1998 L4</t>
        </is>
      </c>
      <c r="L1034" s="171" t="inlineStr">
        <is>
          <t>Martin Power</t>
        </is>
      </c>
      <c r="M1034" s="171" t="inlineStr">
        <is>
          <t>AUS</t>
        </is>
      </c>
      <c r="N1034" s="690">
        <f>_xlfn.LET(_xlpm.d,_xlfn.XLOOKUP(L1034,'[1]Birth Dates'!$A:$A,'[1]Birth Dates'!$B:$B,"",0),IF(_xlpm.d=0,"",_xlpm.d))</f>
        <v/>
      </c>
      <c r="O1034" s="171">
        <f>IF(OR(N1034="",A1034="",NOT(ISNUMBER(N1034)),N1034&gt;A1034),"",DATEDIF(N1034,A1034,"Y")&amp;" years, "&amp;DATEDIF(N1034,A1034,"YM")&amp;" months, "&amp;DATEDIF(N1034,A1034,"MD")&amp;" days")</f>
        <v/>
      </c>
      <c r="P1034" s="171" t="inlineStr">
        <is>
          <t>Peter Kuebler</t>
        </is>
      </c>
      <c r="Q1034" s="171" t="inlineStr">
        <is>
          <t>AUS</t>
        </is>
      </c>
      <c r="R1034" s="690">
        <f>_xlfn.LET(_xlpm.d,_xlfn.XLOOKUP(P1034,'[1]Birth Dates'!$A:$A,'[1]Birth Dates'!$B:$B,"",0),IF(_xlpm.d=0,"",_xlpm.d))</f>
        <v/>
      </c>
      <c r="S1034" s="171">
        <f>IF(OR(R1034="",A1034="",NOT(ISNUMBER(R1034)),R1034&gt;A1034),"",DATEDIF(R1034,A1034,"Y")&amp;" years, "&amp;DATEDIF(R1034,A1034,"YM")&amp;" months, "&amp;DATEDIF(R1034,A1034,"MD")&amp;" days")</f>
        <v/>
      </c>
      <c r="T1034" s="171" t="n"/>
      <c r="U1034" s="171" t="n"/>
      <c r="V1034" s="690">
        <f>_xlfn.LET(_xlpm.d,_xlfn.XLOOKUP(T1034,'[1]Birth Dates'!$A:$A,'[1]Birth Dates'!$B:$B,"",0),IF(_xlpm.d=0,"",_xlpm.d))</f>
        <v/>
      </c>
      <c r="W1034" s="171">
        <f>IF(OR(V1034="",A1034="",NOT(ISNUMBER(V1034)),V1034&gt;A1034),"",DATEDIF(V1034,A1034,"Y")&amp;" years, "&amp;DATEDIF(V1034,A1034,"YM")&amp;" months, "&amp;DATEDIF(V1034,A1034,"MD")&amp;" days")</f>
        <v/>
      </c>
      <c r="X1034" s="171" t="n"/>
      <c r="Y1034" s="171" t="n"/>
      <c r="Z1034" s="171" t="n"/>
      <c r="AA1034" s="171" t="n"/>
      <c r="AB1034" s="171" t="n">
        <v>46</v>
      </c>
      <c r="AC1034" s="171" t="n"/>
      <c r="AD1034" s="171" t="n"/>
      <c r="AE1034" s="589" t="inlineStr">
        <is>
          <t>3:11.0000</t>
        </is>
      </c>
      <c r="AF1034" s="418">
        <f>IF(OR(AE1034="",AE1034="",AE1034=0),"",6.172/(AE1034*24))</f>
        <v/>
      </c>
      <c r="AG1034" s="241" t="n"/>
      <c r="AH1034" s="574" t="inlineStr"/>
      <c r="AI1034" s="418">
        <f>IF(OR(AH1034="",AH1034="",AH1034=0),"",6.172/(AH1034*24))</f>
        <v/>
      </c>
      <c r="AJ1034" s="175">
        <f>IF(AND(ISNUMBER(AB1034),ISNUMBER(AG1034)),AB1034-AG1034,"")</f>
        <v/>
      </c>
      <c r="AK1034" s="171" t="n"/>
      <c r="AL1034" s="171" t="n">
        <v>114</v>
      </c>
      <c r="AM1034" s="492" t="n">
        <v>0.2766481481481481</v>
      </c>
      <c r="AN1034" s="671">
        <f>IF(OR(AL1034="",AM1034="",AM1034=0),"",AL1034*6.172/(AM1034*24))</f>
        <v/>
      </c>
      <c r="AO1034" s="477">
        <f>IF(AND(AL1034=AL1033,AM1034&lt;&gt;"",AM1033&lt;&gt;""),AM1034-AM1033,"")</f>
        <v/>
      </c>
      <c r="AP1034" s="171" t="n"/>
      <c r="AQ1034" s="574" t="inlineStr"/>
      <c r="AR1034" s="418">
        <f>IF(OR(AQ1034="",AQ1034="",AQ1034=0),"",6.172/(AQ1034*24))</f>
        <v/>
      </c>
      <c r="AS1034" s="436">
        <f>IF(OR(NOT(ISNUMBER(C1034)),NOT(ISNUMBER(AB1034))),"",IF(AG1034&lt;&gt;"",AG1034,AB1034)-C1034)</f>
        <v/>
      </c>
      <c r="AT1034" s="191" t="n"/>
      <c r="AU1034" s="195">
        <f>IF($B1034="","",TEXT($A1034,"yyyymmdd")&amp;"_P"&amp;$C1034&amp;"_C"&amp;$F1034&amp;"_"&amp;TRIM(RIGHT(SUBSTITUTE(TRIM(SUBSTITUTE($L1034,CHAR(160)," "))," ",REPT(" ",60)),60))&amp;IF($P1034="","","-"&amp;TRIM(RIGHT(SUBSTITUTE(TRIM(SUBSTITUTE($P1034,CHAR(160)," "))," ",REPT(" ",60)),60)))&amp;IF($T1034="","","-"&amp;TRIM(RIGHT(SUBSTITUTE(TRIM(SUBSTITUTE($T1034,CHAR(160)," "))," ",REPT(" ",60)),60)))&amp;".jpg")</f>
        <v/>
      </c>
    </row>
    <row r="1035" ht="56" customHeight="1">
      <c r="A1035" s="169" t="n">
        <v>29128</v>
      </c>
      <c r="B1035" s="171" t="inlineStr">
        <is>
          <t>Hardie-Ferodo 1000 30 September, 1979</t>
        </is>
      </c>
      <c r="C1035" s="171" t="n">
        <v>28</v>
      </c>
      <c r="D1035" s="171" t="inlineStr">
        <is>
          <t>D - 1.6</t>
        </is>
      </c>
      <c r="E1035" s="171" t="n">
        <v>6</v>
      </c>
      <c r="F1035" s="171" t="n">
        <v>72</v>
      </c>
      <c r="G1035" s="171" t="inlineStr">
        <is>
          <t>Lennox Motors</t>
        </is>
      </c>
      <c r="H1035" s="171" t="n"/>
      <c r="I1035" s="171" t="n"/>
      <c r="J1035" s="171" t="inlineStr">
        <is>
          <t>Volkswagen Golf GTi</t>
        </is>
      </c>
      <c r="K1035" s="171" t="inlineStr">
        <is>
          <t>1588 L4</t>
        </is>
      </c>
      <c r="L1035" s="171" t="inlineStr">
        <is>
          <t>Chris Heyer</t>
        </is>
      </c>
      <c r="M1035" s="171" t="inlineStr">
        <is>
          <t>AUS</t>
        </is>
      </c>
      <c r="N1035" s="690">
        <f>_xlfn.LET(_xlpm.d,_xlfn.XLOOKUP(L1035,'[1]Birth Dates'!$A:$A,'[1]Birth Dates'!$B:$B,"",0),IF(_xlpm.d=0,"",_xlpm.d))</f>
        <v/>
      </c>
      <c r="O1035" s="171">
        <f>IF(OR(N1035="",A1035="",NOT(ISNUMBER(N1035)),N1035&gt;A1035),"",DATEDIF(N1035,A1035,"Y")&amp;" years, "&amp;DATEDIF(N1035,A1035,"YM")&amp;" months, "&amp;DATEDIF(N1035,A1035,"MD")&amp;" days")</f>
        <v/>
      </c>
      <c r="P1035" s="171" t="inlineStr">
        <is>
          <t>Peter Lander</t>
        </is>
      </c>
      <c r="Q1035" s="171" t="inlineStr">
        <is>
          <t>AUS</t>
        </is>
      </c>
      <c r="R1035" s="690">
        <f>_xlfn.LET(_xlpm.d,_xlfn.XLOOKUP(P1035,'[1]Birth Dates'!$A:$A,'[1]Birth Dates'!$B:$B,"",0),IF(_xlpm.d=0,"",_xlpm.d))</f>
        <v/>
      </c>
      <c r="S1035" s="171">
        <f>IF(OR(R1035="",A1035="",NOT(ISNUMBER(R1035)),R1035&gt;A1035),"",DATEDIF(R1035,A1035,"Y")&amp;" years, "&amp;DATEDIF(R1035,A1035,"YM")&amp;" months, "&amp;DATEDIF(R1035,A1035,"MD")&amp;" days")</f>
        <v/>
      </c>
      <c r="T1035" s="171" t="n"/>
      <c r="U1035" s="171" t="n"/>
      <c r="V1035" s="690">
        <f>_xlfn.LET(_xlpm.d,_xlfn.XLOOKUP(T1035,'[1]Birth Dates'!$A:$A,'[1]Birth Dates'!$B:$B,"",0),IF(_xlpm.d=0,"",_xlpm.d))</f>
        <v/>
      </c>
      <c r="W1035" s="171">
        <f>IF(OR(V1035="",A1035="",NOT(ISNUMBER(V1035)),V1035&gt;A1035),"",DATEDIF(V1035,A1035,"Y")&amp;" years, "&amp;DATEDIF(V1035,A1035,"YM")&amp;" months, "&amp;DATEDIF(V1035,A1035,"MD")&amp;" days")</f>
        <v/>
      </c>
      <c r="X1035" s="171" t="n"/>
      <c r="Y1035" s="171" t="n"/>
      <c r="Z1035" s="171" t="n"/>
      <c r="AA1035" s="171" t="n"/>
      <c r="AB1035" s="171" t="n">
        <v>49</v>
      </c>
      <c r="AC1035" s="171" t="n"/>
      <c r="AD1035" s="171" t="n"/>
      <c r="AE1035" s="574" t="inlineStr">
        <is>
          <t>3:14.7000</t>
        </is>
      </c>
      <c r="AF1035" s="418">
        <f>IF(OR(AE1035="",AE1035="",AE1035=0),"",6.172/(AE1035*24))</f>
        <v/>
      </c>
      <c r="AG1035" s="241" t="n"/>
      <c r="AH1035" s="574" t="inlineStr"/>
      <c r="AI1035" s="418">
        <f>IF(OR(AH1035="",AH1035="",AH1035=0),"",6.172/(AH1035*24))</f>
        <v/>
      </c>
      <c r="AJ1035" s="175">
        <f>IF(AND(ISNUMBER(AB1035),ISNUMBER(AG1035)),AB1035-AG1035,"")</f>
        <v/>
      </c>
      <c r="AK1035" s="171" t="n"/>
      <c r="AL1035" s="171" t="n">
        <v>111</v>
      </c>
      <c r="AM1035" s="492" t="n">
        <v>0.2767268518518519</v>
      </c>
      <c r="AN1035" s="671">
        <f>IF(OR(AL1035="",AM1035="",AM1035=0),"",AL1035*6.172/(AM1035*24))</f>
        <v/>
      </c>
      <c r="AO1035" s="477">
        <f>IF(AND(AL1035=AL1034,AM1035&lt;&gt;"",AM1034&lt;&gt;""),AM1035-AM1034,"")</f>
        <v/>
      </c>
      <c r="AP1035" s="171" t="n"/>
      <c r="AQ1035" s="574" t="inlineStr"/>
      <c r="AR1035" s="418">
        <f>IF(OR(AQ1035="",AQ1035="",AQ1035=0),"",6.172/(AQ1035*24))</f>
        <v/>
      </c>
      <c r="AS1035" s="436">
        <f>IF(OR(NOT(ISNUMBER(C1035)),NOT(ISNUMBER(AB1035))),"",IF(AG1035&lt;&gt;"",AG1035,AB1035)-C1035)</f>
        <v/>
      </c>
      <c r="AT1035" s="191" t="n"/>
      <c r="AU1035" s="195">
        <f>IF($B1035="","",TEXT($A1035,"yyyymmdd")&amp;"_P"&amp;$C1035&amp;"_C"&amp;$F1035&amp;"_"&amp;TRIM(RIGHT(SUBSTITUTE(TRIM(SUBSTITUTE($L1035,CHAR(160)," "))," ",REPT(" ",60)),60))&amp;IF($P1035="","","-"&amp;TRIM(RIGHT(SUBSTITUTE(TRIM(SUBSTITUTE($P1035,CHAR(160)," "))," ",REPT(" ",60)),60)))&amp;IF($T1035="","","-"&amp;TRIM(RIGHT(SUBSTITUTE(TRIM(SUBSTITUTE($T1035,CHAR(160)," "))," ",REPT(" ",60)),60)))&amp;".jpg")</f>
        <v/>
      </c>
    </row>
    <row r="1036" ht="56" customHeight="1">
      <c r="A1036" s="169" t="n">
        <v>29128</v>
      </c>
      <c r="B1036" s="171" t="inlineStr">
        <is>
          <t>Hardie-Ferodo 1000 30 September, 1979</t>
        </is>
      </c>
      <c r="C1036" s="171" t="inlineStr">
        <is>
          <t>DSQ</t>
        </is>
      </c>
      <c r="D1036" s="171" t="inlineStr">
        <is>
          <t>B - 3.0</t>
        </is>
      </c>
      <c r="E1036" s="171" t="n"/>
      <c r="F1036" s="171" t="n">
        <v>42</v>
      </c>
      <c r="G1036" s="171" t="inlineStr">
        <is>
          <t>Brian Boyd</t>
        </is>
      </c>
      <c r="H1036" s="171" t="n"/>
      <c r="I1036" s="171" t="n"/>
      <c r="J1036" s="171" t="inlineStr">
        <is>
          <t>BMW 3.0Si</t>
        </is>
      </c>
      <c r="K1036" s="171" t="inlineStr">
        <is>
          <t>2985 L6</t>
        </is>
      </c>
      <c r="L1036" s="171" t="inlineStr">
        <is>
          <t>Lynn Brown</t>
        </is>
      </c>
      <c r="M1036" s="171" t="inlineStr">
        <is>
          <t>AUS</t>
        </is>
      </c>
      <c r="N1036" s="690">
        <f>_xlfn.LET(_xlpm.d,_xlfn.XLOOKUP(L1036,'[1]Birth Dates'!$A:$A,'[1]Birth Dates'!$B:$B,"",0),IF(_xlpm.d=0,"",_xlpm.d))</f>
        <v/>
      </c>
      <c r="O1036" s="171">
        <f>IF(OR(N1036="",A1036="",NOT(ISNUMBER(N1036)),N1036&gt;A1036),"",DATEDIF(N1036,A1036,"Y")&amp;" years, "&amp;DATEDIF(N1036,A1036,"YM")&amp;" months, "&amp;DATEDIF(N1036,A1036,"MD")&amp;" days")</f>
        <v/>
      </c>
      <c r="P1036" s="171" t="inlineStr">
        <is>
          <t>Brian Boyd</t>
        </is>
      </c>
      <c r="Q1036" s="171" t="inlineStr">
        <is>
          <t>AUS</t>
        </is>
      </c>
      <c r="R1036" s="690">
        <f>_xlfn.LET(_xlpm.d,_xlfn.XLOOKUP(P1036,'[1]Birth Dates'!$A:$A,'[1]Birth Dates'!$B:$B,"",0),IF(_xlpm.d=0,"",_xlpm.d))</f>
        <v/>
      </c>
      <c r="S1036" s="171">
        <f>IF(OR(R1036="",A1036="",NOT(ISNUMBER(R1036)),R1036&gt;A1036),"",DATEDIF(R1036,A1036,"Y")&amp;" years, "&amp;DATEDIF(R1036,A1036,"YM")&amp;" months, "&amp;DATEDIF(R1036,A1036,"MD")&amp;" days")</f>
        <v/>
      </c>
      <c r="T1036" s="171" t="n"/>
      <c r="U1036" s="171" t="n"/>
      <c r="V1036" s="690">
        <f>_xlfn.LET(_xlpm.d,_xlfn.XLOOKUP(T1036,'[1]Birth Dates'!$A:$A,'[1]Birth Dates'!$B:$B,"",0),IF(_xlpm.d=0,"",_xlpm.d))</f>
        <v/>
      </c>
      <c r="W1036" s="171">
        <f>IF(OR(V1036="",A1036="",NOT(ISNUMBER(V1036)),V1036&gt;A1036),"",DATEDIF(V1036,A1036,"Y")&amp;" years, "&amp;DATEDIF(V1036,A1036,"YM")&amp;" months, "&amp;DATEDIF(V1036,A1036,"MD")&amp;" days")</f>
        <v/>
      </c>
      <c r="X1036" s="171" t="n"/>
      <c r="Y1036" s="171" t="n"/>
      <c r="Z1036" s="171" t="n"/>
      <c r="AA1036" s="171" t="n"/>
      <c r="AB1036" s="171" t="n">
        <v>38</v>
      </c>
      <c r="AC1036" s="171" t="n"/>
      <c r="AD1036" s="171" t="n"/>
      <c r="AE1036" s="589" t="inlineStr">
        <is>
          <t>3:02.9000</t>
        </is>
      </c>
      <c r="AF1036" s="418">
        <f>IF(OR(AE1036="",AE1036="",AE1036=0),"",6.172/(AE1036*24))</f>
        <v/>
      </c>
      <c r="AG1036" s="241" t="n"/>
      <c r="AH1036" s="574" t="inlineStr"/>
      <c r="AI1036" s="418">
        <f>IF(OR(AH1036="",AH1036="",AH1036=0),"",6.172/(AH1036*24))</f>
        <v/>
      </c>
      <c r="AJ1036" s="175">
        <f>IF(AND(ISNUMBER(AB1036),ISNUMBER(AG1036)),AB1036-AG1036,"")</f>
        <v/>
      </c>
      <c r="AK1036" s="171" t="inlineStr">
        <is>
          <t>Disqualified</t>
        </is>
      </c>
      <c r="AL1036" s="171" t="n">
        <v>138</v>
      </c>
      <c r="AM1036" s="493" t="n"/>
      <c r="AN1036" s="671">
        <f>IF(OR(AL1036="",AM1036="",AM1036=0),"",AL1036*6.172/(AM1036*24))</f>
        <v/>
      </c>
      <c r="AO1036" s="477">
        <f>IF(AND(AL1036=AL1035,AM1036&lt;&gt;"",AM1035&lt;&gt;""),AM1036-AM1035,"")</f>
        <v/>
      </c>
      <c r="AP1036" s="171" t="n"/>
      <c r="AQ1036" s="574" t="inlineStr"/>
      <c r="AR1036" s="418">
        <f>IF(OR(AQ1036="",AQ1036="",AQ1036=0),"",6.172/(AQ1036*24))</f>
        <v/>
      </c>
      <c r="AS1036" s="436">
        <f>IF(OR(NOT(ISNUMBER(C1036)),NOT(ISNUMBER(AB1036))),"",IF(AG1036&lt;&gt;"",AG1036,AB1036)-C1036)</f>
        <v/>
      </c>
      <c r="AT1036" s="191" t="n"/>
      <c r="AU1036" s="195">
        <f>IF($B1036="","",TEXT($A1036,"yyyymmdd")&amp;"_P"&amp;$C1036&amp;"_C"&amp;$F1036&amp;"_"&amp;TRIM(RIGHT(SUBSTITUTE(TRIM(SUBSTITUTE($L1036,CHAR(160)," "))," ",REPT(" ",60)),60))&amp;IF($P1036="","","-"&amp;TRIM(RIGHT(SUBSTITUTE(TRIM(SUBSTITUTE($P1036,CHAR(160)," "))," ",REPT(" ",60)),60)))&amp;IF($T1036="","","-"&amp;TRIM(RIGHT(SUBSTITUTE(TRIM(SUBSTITUTE($T1036,CHAR(160)," "))," ",REPT(" ",60)),60)))&amp;".jpg")</f>
        <v/>
      </c>
    </row>
    <row r="1037" ht="56" customHeight="1">
      <c r="A1037" s="169" t="n">
        <v>29128</v>
      </c>
      <c r="B1037" s="171" t="inlineStr">
        <is>
          <t>Hardie-Ferodo 1000 30 September, 1979</t>
        </is>
      </c>
      <c r="C1037" s="171" t="inlineStr">
        <is>
          <t>DNF</t>
        </is>
      </c>
      <c r="D1037" s="171" t="inlineStr">
        <is>
          <t>A - 6.0</t>
        </is>
      </c>
      <c r="E1037" s="171" t="n"/>
      <c r="F1037" s="171" t="n">
        <v>25</v>
      </c>
      <c r="G1037" s="171" t="inlineStr">
        <is>
          <t>Brian Boyd</t>
        </is>
      </c>
      <c r="H1037" s="171" t="n"/>
      <c r="I1037" s="171" t="n"/>
      <c r="J1037" s="171" t="inlineStr">
        <is>
          <t>Ford Falcon XC</t>
        </is>
      </c>
      <c r="K1037" s="171" t="inlineStr">
        <is>
          <t>5760 V8</t>
        </is>
      </c>
      <c r="L1037" s="171" t="inlineStr">
        <is>
          <t>Allan Moffat</t>
        </is>
      </c>
      <c r="M1037" s="171" t="inlineStr">
        <is>
          <t>CAN</t>
        </is>
      </c>
      <c r="N1037" s="690">
        <f>_xlfn.LET(_xlpm.d,_xlfn.XLOOKUP(L1037,'[1]Birth Dates'!$A:$A,'[1]Birth Dates'!$B:$B,"",0),IF(_xlpm.d=0,"",_xlpm.d))</f>
        <v/>
      </c>
      <c r="O1037" s="171">
        <f>IF(OR(N1037="",A1037="",NOT(ISNUMBER(N1037)),N1037&gt;A1037),"",DATEDIF(N1037,A1037,"Y")&amp;" years, "&amp;DATEDIF(N1037,A1037,"YM")&amp;" months, "&amp;DATEDIF(N1037,A1037,"MD")&amp;" days")</f>
        <v/>
      </c>
      <c r="P1037" s="171" t="inlineStr">
        <is>
          <t>John Fitzpatrick</t>
        </is>
      </c>
      <c r="Q1037" s="171" t="inlineStr">
        <is>
          <t>GBR</t>
        </is>
      </c>
      <c r="R1037" s="690">
        <f>_xlfn.LET(_xlpm.d,_xlfn.XLOOKUP(P1037,'[1]Birth Dates'!$A:$A,'[1]Birth Dates'!$B:$B,"",0),IF(_xlpm.d=0,"",_xlpm.d))</f>
        <v/>
      </c>
      <c r="S1037" s="171">
        <f>IF(OR(R1037="",A1037="",NOT(ISNUMBER(R1037)),R1037&gt;A1037),"",DATEDIF(R1037,A1037,"Y")&amp;" years, "&amp;DATEDIF(R1037,A1037,"YM")&amp;" months, "&amp;DATEDIF(R1037,A1037,"MD")&amp;" days")</f>
        <v/>
      </c>
      <c r="T1037" s="171" t="n"/>
      <c r="U1037" s="171" t="n"/>
      <c r="V1037" s="690">
        <f>_xlfn.LET(_xlpm.d,_xlfn.XLOOKUP(T1037,'[1]Birth Dates'!$A:$A,'[1]Birth Dates'!$B:$B,"",0),IF(_xlpm.d=0,"",_xlpm.d))</f>
        <v/>
      </c>
      <c r="W1037" s="171">
        <f>IF(OR(V1037="",A1037="",NOT(ISNUMBER(V1037)),V1037&gt;A1037),"",DATEDIF(V1037,A1037,"Y")&amp;" years, "&amp;DATEDIF(V1037,A1037,"YM")&amp;" months, "&amp;DATEDIF(V1037,A1037,"MD")&amp;" days")</f>
        <v/>
      </c>
      <c r="X1037" s="171" t="n"/>
      <c r="Y1037" s="171" t="n"/>
      <c r="Z1037" s="171" t="n"/>
      <c r="AA1037" s="171" t="n"/>
      <c r="AB1037" s="171" t="n"/>
      <c r="AC1037" s="171" t="n"/>
      <c r="AD1037" s="171" t="n"/>
      <c r="AE1037" s="589" t="n"/>
      <c r="AF1037" s="418">
        <f>IF(OR(AE1037="",AE1037="",AE1037=0),"",6.172/(AE1037*24))</f>
        <v/>
      </c>
      <c r="AG1037" s="171" t="n">
        <v>4</v>
      </c>
      <c r="AH1037" s="589" t="inlineStr">
        <is>
          <t>2:24.2700</t>
        </is>
      </c>
      <c r="AI1037" s="418">
        <f>IF(OR(AH1037="",AH1037="",AH1037=0),"",6.172/(AH1037*24))</f>
        <v/>
      </c>
      <c r="AJ1037" s="175">
        <f>IF(AND(ISNUMBER(AB1037),ISNUMBER(AG1037)),AB1037-AG1037,"")</f>
        <v/>
      </c>
      <c r="AK1037" s="171" t="inlineStr">
        <is>
          <t>Engine</t>
        </is>
      </c>
      <c r="AL1037" s="171" t="n">
        <v>136</v>
      </c>
      <c r="AM1037" s="493" t="n"/>
      <c r="AN1037" s="671">
        <f>IF(OR(AL1037="",AM1037="",AM1037=0),"",AL1037*6.172/(AM1037*24))</f>
        <v/>
      </c>
      <c r="AO1037" s="477">
        <f>IF(AND(AL1037=AL1036,AM1037&lt;&gt;"",AM1036&lt;&gt;""),AM1037-AM1036,"")</f>
        <v/>
      </c>
      <c r="AP1037" s="171" t="n"/>
      <c r="AQ1037" s="574" t="inlineStr"/>
      <c r="AR1037" s="418">
        <f>IF(OR(AQ1037="",AQ1037="",AQ1037=0),"",6.172/(AQ1037*24))</f>
        <v/>
      </c>
      <c r="AS1037" s="436">
        <f>IF(OR(NOT(ISNUMBER(C1037)),NOT(ISNUMBER(AB1037))),"",IF(AG1037&lt;&gt;"",AG1037,AB1037)-C1037)</f>
        <v/>
      </c>
      <c r="AT1037" s="191" t="n"/>
      <c r="AU1037" s="195">
        <f>IF($B1037="","",TEXT($A1037,"yyyymmdd")&amp;"_P"&amp;$C1037&amp;"_C"&amp;$F1037&amp;"_"&amp;TRIM(RIGHT(SUBSTITUTE(TRIM(SUBSTITUTE($L1037,CHAR(160)," "))," ",REPT(" ",60)),60))&amp;IF($P1037="","","-"&amp;TRIM(RIGHT(SUBSTITUTE(TRIM(SUBSTITUTE($P1037,CHAR(160)," "))," ",REPT(" ",60)),60)))&amp;IF($T1037="","","-"&amp;TRIM(RIGHT(SUBSTITUTE(TRIM(SUBSTITUTE($T1037,CHAR(160)," "))," ",REPT(" ",60)),60)))&amp;".jpg")</f>
        <v/>
      </c>
    </row>
    <row r="1038" ht="56" customHeight="1">
      <c r="A1038" s="169" t="n">
        <v>29128</v>
      </c>
      <c r="B1038" s="171" t="inlineStr">
        <is>
          <t>Hardie-Ferodo 1000 30 September, 1979</t>
        </is>
      </c>
      <c r="C1038" s="171" t="inlineStr">
        <is>
          <t>DSQ</t>
        </is>
      </c>
      <c r="D1038" s="171" t="inlineStr">
        <is>
          <t>D - 1.6</t>
        </is>
      </c>
      <c r="E1038" s="171" t="n"/>
      <c r="F1038" s="171" t="n">
        <v>76</v>
      </c>
      <c r="G1038" s="171" t="inlineStr">
        <is>
          <t>Re-Car Racing</t>
        </is>
      </c>
      <c r="H1038" s="171" t="n"/>
      <c r="I1038" s="171" t="n"/>
      <c r="J1038" s="171" t="inlineStr">
        <is>
          <t>Holden Gemini</t>
        </is>
      </c>
      <c r="K1038" s="171" t="inlineStr">
        <is>
          <t>1584 L4</t>
        </is>
      </c>
      <c r="L1038" s="171" t="inlineStr">
        <is>
          <t>Allan Gough</t>
        </is>
      </c>
      <c r="M1038" s="171" t="inlineStr">
        <is>
          <t>AUS</t>
        </is>
      </c>
      <c r="N1038" s="690">
        <f>_xlfn.LET(_xlpm.d,_xlfn.XLOOKUP(L1038,'[1]Birth Dates'!$A:$A,'[1]Birth Dates'!$B:$B,"",0),IF(_xlpm.d=0,"",_xlpm.d))</f>
        <v/>
      </c>
      <c r="O1038" s="171">
        <f>IF(OR(N1038="",A1038="",NOT(ISNUMBER(N1038)),N1038&gt;A1038),"",DATEDIF(N1038,A1038,"Y")&amp;" years, "&amp;DATEDIF(N1038,A1038,"YM")&amp;" months, "&amp;DATEDIF(N1038,A1038,"MD")&amp;" days")</f>
        <v/>
      </c>
      <c r="P1038" s="171" t="inlineStr">
        <is>
          <t>Kel Gough</t>
        </is>
      </c>
      <c r="Q1038" s="171" t="inlineStr">
        <is>
          <t>AUS</t>
        </is>
      </c>
      <c r="R1038" s="690">
        <f>_xlfn.LET(_xlpm.d,_xlfn.XLOOKUP(P1038,'[1]Birth Dates'!$A:$A,'[1]Birth Dates'!$B:$B,"",0),IF(_xlpm.d=0,"",_xlpm.d))</f>
        <v/>
      </c>
      <c r="S1038" s="171">
        <f>IF(OR(R1038="",A1038="",NOT(ISNUMBER(R1038)),R1038&gt;A1038),"",DATEDIF(R1038,A1038,"Y")&amp;" years, "&amp;DATEDIF(R1038,A1038,"YM")&amp;" months, "&amp;DATEDIF(R1038,A1038,"MD")&amp;" days")</f>
        <v/>
      </c>
      <c r="T1038" s="171" t="n"/>
      <c r="U1038" s="171" t="n"/>
      <c r="V1038" s="690">
        <f>_xlfn.LET(_xlpm.d,_xlfn.XLOOKUP(T1038,'[1]Birth Dates'!$A:$A,'[1]Birth Dates'!$B:$B,"",0),IF(_xlpm.d=0,"",_xlpm.d))</f>
        <v/>
      </c>
      <c r="W1038" s="171">
        <f>IF(OR(V1038="",A1038="",NOT(ISNUMBER(V1038)),V1038&gt;A1038),"",DATEDIF(V1038,A1038,"Y")&amp;" years, "&amp;DATEDIF(V1038,A1038,"YM")&amp;" months, "&amp;DATEDIF(V1038,A1038,"MD")&amp;" days")</f>
        <v/>
      </c>
      <c r="X1038" s="171" t="n"/>
      <c r="Y1038" s="171" t="n"/>
      <c r="Z1038" s="171" t="n"/>
      <c r="AA1038" s="171" t="n"/>
      <c r="AB1038" s="171" t="n">
        <v>42</v>
      </c>
      <c r="AC1038" s="171" t="n"/>
      <c r="AD1038" s="171" t="n"/>
      <c r="AE1038" s="589" t="inlineStr">
        <is>
          <t>3:07.0000</t>
        </is>
      </c>
      <c r="AF1038" s="418">
        <f>IF(OR(AE1038="",AE1038="",AE1038=0),"",6.172/(AE1038*24))</f>
        <v/>
      </c>
      <c r="AG1038" s="241" t="n"/>
      <c r="AH1038" s="574" t="inlineStr"/>
      <c r="AI1038" s="418">
        <f>IF(OR(AH1038="",AH1038="",AH1038=0),"",6.172/(AH1038*24))</f>
        <v/>
      </c>
      <c r="AJ1038" s="175">
        <f>IF(AND(ISNUMBER(AB1038),ISNUMBER(AG1038)),AB1038-AG1038,"")</f>
        <v/>
      </c>
      <c r="AK1038" s="171" t="inlineStr">
        <is>
          <t>Disqualified</t>
        </is>
      </c>
      <c r="AL1038" s="171" t="n">
        <v>135</v>
      </c>
      <c r="AM1038" s="493" t="n"/>
      <c r="AN1038" s="671">
        <f>IF(OR(AL1038="",AM1038="",AM1038=0),"",AL1038*6.172/(AM1038*24))</f>
        <v/>
      </c>
      <c r="AO1038" s="477">
        <f>IF(AND(AL1038=AL1037,AM1038&lt;&gt;"",AM1037&lt;&gt;""),AM1038-AM1037,"")</f>
        <v/>
      </c>
      <c r="AP1038" s="171" t="n"/>
      <c r="AQ1038" s="574" t="inlineStr"/>
      <c r="AR1038" s="418">
        <f>IF(OR(AQ1038="",AQ1038="",AQ1038=0),"",6.172/(AQ1038*24))</f>
        <v/>
      </c>
      <c r="AS1038" s="436">
        <f>IF(OR(NOT(ISNUMBER(C1038)),NOT(ISNUMBER(AB1038))),"",IF(AG1038&lt;&gt;"",AG1038,AB1038)-C1038)</f>
        <v/>
      </c>
      <c r="AT1038" s="191" t="n"/>
      <c r="AU1038" s="195">
        <f>IF($B1038="","",TEXT($A1038,"yyyymmdd")&amp;"_P"&amp;$C1038&amp;"_C"&amp;$F1038&amp;"_"&amp;TRIM(RIGHT(SUBSTITUTE(TRIM(SUBSTITUTE($L1038,CHAR(160)," "))," ",REPT(" ",60)),60))&amp;IF($P1038="","","-"&amp;TRIM(RIGHT(SUBSTITUTE(TRIM(SUBSTITUTE($P1038,CHAR(160)," "))," ",REPT(" ",60)),60)))&amp;IF($T1038="","","-"&amp;TRIM(RIGHT(SUBSTITUTE(TRIM(SUBSTITUTE($T1038,CHAR(160)," "))," ",REPT(" ",60)),60)))&amp;".jpg")</f>
        <v/>
      </c>
    </row>
    <row r="1039" ht="56" customHeight="1">
      <c r="A1039" s="169" t="n">
        <v>29128</v>
      </c>
      <c r="B1039" s="171" t="inlineStr">
        <is>
          <t>Hardie-Ferodo 1000 30 September, 1979</t>
        </is>
      </c>
      <c r="C1039" s="171" t="inlineStr">
        <is>
          <t>DNF</t>
        </is>
      </c>
      <c r="D1039" s="171" t="inlineStr">
        <is>
          <t>B - 3.0</t>
        </is>
      </c>
      <c r="E1039" s="171" t="n"/>
      <c r="F1039" s="171" t="n">
        <v>52</v>
      </c>
      <c r="G1039" s="171" t="inlineStr">
        <is>
          <t>Masterton Homes Pty Ltd</t>
        </is>
      </c>
      <c r="H1039" s="171" t="n"/>
      <c r="I1039" s="171" t="n"/>
      <c r="J1039" s="171" t="inlineStr">
        <is>
          <t>Ford Capri</t>
        </is>
      </c>
      <c r="K1039" s="171" t="inlineStr">
        <is>
          <t>2993 V6</t>
        </is>
      </c>
      <c r="L1039" s="171" t="inlineStr">
        <is>
          <t>Steve Masterton</t>
        </is>
      </c>
      <c r="M1039" s="171" t="inlineStr">
        <is>
          <t>AUS</t>
        </is>
      </c>
      <c r="N1039" s="690">
        <f>_xlfn.LET(_xlpm.d,_xlfn.XLOOKUP(L1039,'[1]Birth Dates'!$A:$A,'[1]Birth Dates'!$B:$B,"",0),IF(_xlpm.d=0,"",_xlpm.d))</f>
        <v/>
      </c>
      <c r="O1039" s="171">
        <f>IF(OR(N1039="",A1039="",NOT(ISNUMBER(N1039)),N1039&gt;A1039),"",DATEDIF(N1039,A1039,"Y")&amp;" years, "&amp;DATEDIF(N1039,A1039,"YM")&amp;" months, "&amp;DATEDIF(N1039,A1039,"MD")&amp;" days")</f>
        <v/>
      </c>
      <c r="P1039" s="171" t="inlineStr">
        <is>
          <t>Phil Lucas</t>
        </is>
      </c>
      <c r="Q1039" s="171" t="inlineStr">
        <is>
          <t>AUS</t>
        </is>
      </c>
      <c r="R1039" s="690">
        <f>_xlfn.LET(_xlpm.d,_xlfn.XLOOKUP(P1039,'[1]Birth Dates'!$A:$A,'[1]Birth Dates'!$B:$B,"",0),IF(_xlpm.d=0,"",_xlpm.d))</f>
        <v/>
      </c>
      <c r="S1039" s="171">
        <f>IF(OR(R1039="",A1039="",NOT(ISNUMBER(R1039)),R1039&gt;A1039),"",DATEDIF(R1039,A1039,"Y")&amp;" years, "&amp;DATEDIF(R1039,A1039,"YM")&amp;" months, "&amp;DATEDIF(R1039,A1039,"MD")&amp;" days")</f>
        <v/>
      </c>
      <c r="T1039" s="171" t="n"/>
      <c r="U1039" s="171" t="n"/>
      <c r="V1039" s="690">
        <f>_xlfn.LET(_xlpm.d,_xlfn.XLOOKUP(T1039,'[1]Birth Dates'!$A:$A,'[1]Birth Dates'!$B:$B,"",0),IF(_xlpm.d=0,"",_xlpm.d))</f>
        <v/>
      </c>
      <c r="W1039" s="171">
        <f>IF(OR(V1039="",A1039="",NOT(ISNUMBER(V1039)),V1039&gt;A1039),"",DATEDIF(V1039,A1039,"Y")&amp;" years, "&amp;DATEDIF(V1039,A1039,"YM")&amp;" months, "&amp;DATEDIF(V1039,A1039,"MD")&amp;" days")</f>
        <v/>
      </c>
      <c r="X1039" s="171" t="n"/>
      <c r="Y1039" s="171" t="n"/>
      <c r="Z1039" s="171" t="n"/>
      <c r="AA1039" s="171" t="n"/>
      <c r="AB1039" s="171" t="n">
        <v>28</v>
      </c>
      <c r="AC1039" s="171" t="n"/>
      <c r="AD1039" s="171" t="n"/>
      <c r="AE1039" s="589" t="inlineStr">
        <is>
          <t>2:54.1000</t>
        </is>
      </c>
      <c r="AF1039" s="418">
        <f>IF(OR(AE1039="",AE1039="",AE1039=0),"",6.172/(AE1039*24))</f>
        <v/>
      </c>
      <c r="AG1039" s="241" t="n"/>
      <c r="AH1039" s="574" t="inlineStr"/>
      <c r="AI1039" s="418">
        <f>IF(OR(AH1039="",AH1039="",AH1039=0),"",6.172/(AH1039*24))</f>
        <v/>
      </c>
      <c r="AJ1039" s="175">
        <f>IF(AND(ISNUMBER(AB1039),ISNUMBER(AG1039)),AB1039-AG1039,"")</f>
        <v/>
      </c>
      <c r="AK1039" s="171" t="inlineStr">
        <is>
          <t>Gearbox</t>
        </is>
      </c>
      <c r="AL1039" s="171" t="n">
        <v>130</v>
      </c>
      <c r="AM1039" s="493" t="n"/>
      <c r="AN1039" s="671">
        <f>IF(OR(AL1039="",AM1039="",AM1039=0),"",AL1039*6.172/(AM1039*24))</f>
        <v/>
      </c>
      <c r="AO1039" s="477">
        <f>IF(AND(AL1039=AL1038,AM1039&lt;&gt;"",AM1038&lt;&gt;""),AM1039-AM1038,"")</f>
        <v/>
      </c>
      <c r="AP1039" s="171" t="n"/>
      <c r="AQ1039" s="574" t="inlineStr"/>
      <c r="AR1039" s="418">
        <f>IF(OR(AQ1039="",AQ1039="",AQ1039=0),"",6.172/(AQ1039*24))</f>
        <v/>
      </c>
      <c r="AS1039" s="436">
        <f>IF(OR(NOT(ISNUMBER(C1039)),NOT(ISNUMBER(AB1039))),"",IF(AG1039&lt;&gt;"",AG1039,AB1039)-C1039)</f>
        <v/>
      </c>
      <c r="AT1039" s="191" t="n"/>
      <c r="AU1039" s="195">
        <f>IF($B1039="","",TEXT($A1039,"yyyymmdd")&amp;"_P"&amp;$C1039&amp;"_C"&amp;$F1039&amp;"_"&amp;TRIM(RIGHT(SUBSTITUTE(TRIM(SUBSTITUTE($L1039,CHAR(160)," "))," ",REPT(" ",60)),60))&amp;IF($P1039="","","-"&amp;TRIM(RIGHT(SUBSTITUTE(TRIM(SUBSTITUTE($P1039,CHAR(160)," "))," ",REPT(" ",60)),60)))&amp;IF($T1039="","","-"&amp;TRIM(RIGHT(SUBSTITUTE(TRIM(SUBSTITUTE($T1039,CHAR(160)," "))," ",REPT(" ",60)),60)))&amp;".jpg")</f>
        <v/>
      </c>
    </row>
    <row r="1040" ht="56" customHeight="1">
      <c r="A1040" s="169" t="n">
        <v>29128</v>
      </c>
      <c r="B1040" s="171" t="inlineStr">
        <is>
          <t>Hardie-Ferodo 1000 30 September, 1979</t>
        </is>
      </c>
      <c r="C1040" s="171" t="inlineStr">
        <is>
          <t>DNF</t>
        </is>
      </c>
      <c r="D1040" s="171" t="inlineStr">
        <is>
          <t>A - 6.0</t>
        </is>
      </c>
      <c r="E1040" s="171" t="n"/>
      <c r="F1040" s="171" t="n">
        <v>32</v>
      </c>
      <c r="G1040" s="171" t="inlineStr">
        <is>
          <t>King George Tavern</t>
        </is>
      </c>
      <c r="H1040" s="171" t="n"/>
      <c r="I1040" s="171" t="n"/>
      <c r="J1040" s="171" t="inlineStr">
        <is>
          <t>Holden Torana A9X</t>
        </is>
      </c>
      <c r="K1040" s="171" t="inlineStr">
        <is>
          <t>5044 V8</t>
        </is>
      </c>
      <c r="L1040" s="171" t="inlineStr">
        <is>
          <t>Fred Gibson</t>
        </is>
      </c>
      <c r="M1040" s="171" t="inlineStr">
        <is>
          <t>AUS</t>
        </is>
      </c>
      <c r="N1040" s="690">
        <f>_xlfn.LET(_xlpm.d,_xlfn.XLOOKUP(L1040,'[1]Birth Dates'!$A:$A,'[1]Birth Dates'!$B:$B,"",0),IF(_xlpm.d=0,"",_xlpm.d))</f>
        <v/>
      </c>
      <c r="O1040" s="171">
        <f>IF(OR(N1040="",A1040="",NOT(ISNUMBER(N1040)),N1040&gt;A1040),"",DATEDIF(N1040,A1040,"Y")&amp;" years, "&amp;DATEDIF(N1040,A1040,"YM")&amp;" months, "&amp;DATEDIF(N1040,A1040,"MD")&amp;" days")</f>
        <v/>
      </c>
      <c r="P1040" s="171" t="inlineStr">
        <is>
          <t>Joe Moore</t>
        </is>
      </c>
      <c r="Q1040" s="171" t="inlineStr">
        <is>
          <t>AUS</t>
        </is>
      </c>
      <c r="R1040" s="690">
        <f>_xlfn.LET(_xlpm.d,_xlfn.XLOOKUP(P1040,'[1]Birth Dates'!$A:$A,'[1]Birth Dates'!$B:$B,"",0),IF(_xlpm.d=0,"",_xlpm.d))</f>
        <v/>
      </c>
      <c r="S1040" s="171">
        <f>IF(OR(R1040="",A1040="",NOT(ISNUMBER(R1040)),R1040&gt;A1040),"",DATEDIF(R1040,A1040,"Y")&amp;" years, "&amp;DATEDIF(R1040,A1040,"YM")&amp;" months, "&amp;DATEDIF(R1040,A1040,"MD")&amp;" days")</f>
        <v/>
      </c>
      <c r="T1040" s="171" t="n"/>
      <c r="U1040" s="171" t="n"/>
      <c r="V1040" s="690">
        <f>_xlfn.LET(_xlpm.d,_xlfn.XLOOKUP(T1040,'[1]Birth Dates'!$A:$A,'[1]Birth Dates'!$B:$B,"",0),IF(_xlpm.d=0,"",_xlpm.d))</f>
        <v/>
      </c>
      <c r="W1040" s="171">
        <f>IF(OR(V1040="",A1040="",NOT(ISNUMBER(V1040)),V1040&gt;A1040),"",DATEDIF(V1040,A1040,"Y")&amp;" years, "&amp;DATEDIF(V1040,A1040,"YM")&amp;" months, "&amp;DATEDIF(V1040,A1040,"MD")&amp;" days")</f>
        <v/>
      </c>
      <c r="X1040" s="171" t="n"/>
      <c r="Y1040" s="171" t="n"/>
      <c r="Z1040" s="171" t="n"/>
      <c r="AA1040" s="171" t="n"/>
      <c r="AB1040" s="171" t="n">
        <v>18</v>
      </c>
      <c r="AC1040" s="171" t="n"/>
      <c r="AD1040" s="171" t="n"/>
      <c r="AE1040" s="589" t="inlineStr">
        <is>
          <t>2:42.7000</t>
        </is>
      </c>
      <c r="AF1040" s="418">
        <f>IF(OR(AE1040="",AE1040="",AE1040=0),"",6.172/(AE1040*24))</f>
        <v/>
      </c>
      <c r="AG1040" s="241" t="n"/>
      <c r="AH1040" s="574" t="inlineStr"/>
      <c r="AI1040" s="418">
        <f>IF(OR(AH1040="",AH1040="",AH1040=0),"",6.172/(AH1040*24))</f>
        <v/>
      </c>
      <c r="AJ1040" s="175">
        <f>IF(AND(ISNUMBER(AB1040),ISNUMBER(AG1040)),AB1040-AG1040,"")</f>
        <v/>
      </c>
      <c r="AK1040" s="171" t="inlineStr">
        <is>
          <t>Gearbox</t>
        </is>
      </c>
      <c r="AL1040" s="171" t="n">
        <v>125</v>
      </c>
      <c r="AM1040" s="493" t="n"/>
      <c r="AN1040" s="671">
        <f>IF(OR(AL1040="",AM1040="",AM1040=0),"",AL1040*6.172/(AM1040*24))</f>
        <v/>
      </c>
      <c r="AO1040" s="477">
        <f>IF(AND(AL1040=AL1039,AM1040&lt;&gt;"",AM1039&lt;&gt;""),AM1040-AM1039,"")</f>
        <v/>
      </c>
      <c r="AP1040" s="171" t="n"/>
      <c r="AQ1040" s="574" t="inlineStr"/>
      <c r="AR1040" s="418">
        <f>IF(OR(AQ1040="",AQ1040="",AQ1040=0),"",6.172/(AQ1040*24))</f>
        <v/>
      </c>
      <c r="AS1040" s="436">
        <f>IF(OR(NOT(ISNUMBER(C1040)),NOT(ISNUMBER(AB1040))),"",IF(AG1040&lt;&gt;"",AG1040,AB1040)-C1040)</f>
        <v/>
      </c>
      <c r="AT1040" s="191" t="n"/>
      <c r="AU1040" s="195">
        <f>IF($B1040="","",TEXT($A1040,"yyyymmdd")&amp;"_P"&amp;$C1040&amp;"_C"&amp;$F1040&amp;"_"&amp;TRIM(RIGHT(SUBSTITUTE(TRIM(SUBSTITUTE($L1040,CHAR(160)," "))," ",REPT(" ",60)),60))&amp;IF($P1040="","","-"&amp;TRIM(RIGHT(SUBSTITUTE(TRIM(SUBSTITUTE($P1040,CHAR(160)," "))," ",REPT(" ",60)),60)))&amp;IF($T1040="","","-"&amp;TRIM(RIGHT(SUBSTITUTE(TRIM(SUBSTITUTE($T1040,CHAR(160)," "))," ",REPT(" ",60)),60)))&amp;".jpg")</f>
        <v/>
      </c>
    </row>
    <row r="1041" ht="56" customHeight="1">
      <c r="A1041" s="169" t="n">
        <v>29128</v>
      </c>
      <c r="B1041" s="171" t="inlineStr">
        <is>
          <t>Hardie-Ferodo 1000 30 September, 1979</t>
        </is>
      </c>
      <c r="C1041" s="171" t="inlineStr">
        <is>
          <t>DNF</t>
        </is>
      </c>
      <c r="D1041" s="171" t="inlineStr">
        <is>
          <t>A - 6.0</t>
        </is>
      </c>
      <c r="E1041" s="171" t="n"/>
      <c r="F1041" s="171" t="n">
        <v>3</v>
      </c>
      <c r="G1041" s="171" t="inlineStr">
        <is>
          <t>John Goss Racing Pty Ltd</t>
        </is>
      </c>
      <c r="H1041" s="171" t="n"/>
      <c r="I1041" s="171" t="n"/>
      <c r="J1041" s="171" t="inlineStr">
        <is>
          <t>Ford Falcon XC</t>
        </is>
      </c>
      <c r="K1041" s="171" t="inlineStr">
        <is>
          <t>5760 V8</t>
        </is>
      </c>
      <c r="L1041" s="171" t="inlineStr">
        <is>
          <t>John Goss</t>
        </is>
      </c>
      <c r="M1041" s="171" t="inlineStr">
        <is>
          <t>AUS</t>
        </is>
      </c>
      <c r="N1041" s="690">
        <f>_xlfn.LET(_xlpm.d,_xlfn.XLOOKUP(L1041,'[1]Birth Dates'!$A:$A,'[1]Birth Dates'!$B:$B,"",0),IF(_xlpm.d=0,"",_xlpm.d))</f>
        <v/>
      </c>
      <c r="O1041" s="171">
        <f>IF(OR(N1041="",A1041="",NOT(ISNUMBER(N1041)),N1041&gt;A1041),"",DATEDIF(N1041,A1041,"Y")&amp;" years, "&amp;DATEDIF(N1041,A1041,"YM")&amp;" months, "&amp;DATEDIF(N1041,A1041,"MD")&amp;" days")</f>
        <v/>
      </c>
      <c r="P1041" s="171" t="inlineStr">
        <is>
          <t>Henri Pescarolo</t>
        </is>
      </c>
      <c r="Q1041" s="171" t="inlineStr">
        <is>
          <t>FRA</t>
        </is>
      </c>
      <c r="R1041" s="690">
        <f>_xlfn.LET(_xlpm.d,_xlfn.XLOOKUP(P1041,'[1]Birth Dates'!$A:$A,'[1]Birth Dates'!$B:$B,"",0),IF(_xlpm.d=0,"",_xlpm.d))</f>
        <v/>
      </c>
      <c r="S1041" s="171">
        <f>IF(OR(R1041="",A1041="",NOT(ISNUMBER(R1041)),R1041&gt;A1041),"",DATEDIF(R1041,A1041,"Y")&amp;" years, "&amp;DATEDIF(R1041,A1041,"YM")&amp;" months, "&amp;DATEDIF(R1041,A1041,"MD")&amp;" days")</f>
        <v/>
      </c>
      <c r="T1041" s="171" t="n"/>
      <c r="U1041" s="171" t="n"/>
      <c r="V1041" s="690">
        <f>_xlfn.LET(_xlpm.d,_xlfn.XLOOKUP(T1041,'[1]Birth Dates'!$A:$A,'[1]Birth Dates'!$B:$B,"",0),IF(_xlpm.d=0,"",_xlpm.d))</f>
        <v/>
      </c>
      <c r="W1041" s="171">
        <f>IF(OR(V1041="",A1041="",NOT(ISNUMBER(V1041)),V1041&gt;A1041),"",DATEDIF(V1041,A1041,"Y")&amp;" years, "&amp;DATEDIF(V1041,A1041,"YM")&amp;" months, "&amp;DATEDIF(V1041,A1041,"MD")&amp;" days")</f>
        <v/>
      </c>
      <c r="X1041" s="171" t="n"/>
      <c r="Y1041" s="171" t="n"/>
      <c r="Z1041" s="171" t="n"/>
      <c r="AA1041" s="171" t="n"/>
      <c r="AB1041" s="171" t="n">
        <v>58</v>
      </c>
      <c r="AC1041" s="171" t="n"/>
      <c r="AD1041" s="171" t="n"/>
      <c r="AE1041" s="574" t="n"/>
      <c r="AF1041" s="418">
        <f>IF(OR(AE1041="",AE1041="",AE1041=0),"",6.172/(AE1041*24))</f>
        <v/>
      </c>
      <c r="AG1041" s="241" t="n"/>
      <c r="AH1041" s="574" t="inlineStr"/>
      <c r="AI1041" s="418">
        <f>IF(OR(AH1041="",AH1041="",AH1041=0),"",6.172/(AH1041*24))</f>
        <v/>
      </c>
      <c r="AJ1041" s="175">
        <f>IF(AND(ISNUMBER(AB1041),ISNUMBER(AG1041)),AB1041-AG1041,"")</f>
        <v/>
      </c>
      <c r="AK1041" s="171" t="inlineStr">
        <is>
          <t>Insufficent Laps</t>
        </is>
      </c>
      <c r="AL1041" s="171" t="n">
        <v>118</v>
      </c>
      <c r="AM1041" s="493" t="n"/>
      <c r="AN1041" s="671">
        <f>IF(OR(AL1041="",AM1041="",AM1041=0),"",AL1041*6.172/(AM1041*24))</f>
        <v/>
      </c>
      <c r="AO1041" s="477">
        <f>IF(AND(AL1041=AL1040,AM1041&lt;&gt;"",AM1040&lt;&gt;""),AM1041-AM1040,"")</f>
        <v/>
      </c>
      <c r="AP1041" s="171" t="n"/>
      <c r="AQ1041" s="574" t="inlineStr"/>
      <c r="AR1041" s="418">
        <f>IF(OR(AQ1041="",AQ1041="",AQ1041=0),"",6.172/(AQ1041*24))</f>
        <v/>
      </c>
      <c r="AS1041" s="436">
        <f>IF(OR(NOT(ISNUMBER(C1041)),NOT(ISNUMBER(AB1041))),"",IF(AG1041&lt;&gt;"",AG1041,AB1041)-C1041)</f>
        <v/>
      </c>
      <c r="AT1041" s="191" t="n"/>
      <c r="AU1041" s="195">
        <f>IF($B1041="","",TEXT($A1041,"yyyymmdd")&amp;"_P"&amp;$C1041&amp;"_C"&amp;$F1041&amp;"_"&amp;TRIM(RIGHT(SUBSTITUTE(TRIM(SUBSTITUTE($L1041,CHAR(160)," "))," ",REPT(" ",60)),60))&amp;IF($P1041="","","-"&amp;TRIM(RIGHT(SUBSTITUTE(TRIM(SUBSTITUTE($P1041,CHAR(160)," "))," ",REPT(" ",60)),60)))&amp;IF($T1041="","","-"&amp;TRIM(RIGHT(SUBSTITUTE(TRIM(SUBSTITUTE($T1041,CHAR(160)," "))," ",REPT(" ",60)),60)))&amp;".jpg")</f>
        <v/>
      </c>
    </row>
    <row r="1042" ht="56" customHeight="1">
      <c r="A1042" s="169" t="n">
        <v>29128</v>
      </c>
      <c r="B1042" s="171" t="inlineStr">
        <is>
          <t>Hardie-Ferodo 1000 30 September, 1979</t>
        </is>
      </c>
      <c r="C1042" s="171" t="inlineStr">
        <is>
          <t>DNF</t>
        </is>
      </c>
      <c r="D1042" s="171" t="inlineStr">
        <is>
          <t>A - 6.0</t>
        </is>
      </c>
      <c r="E1042" s="171" t="n"/>
      <c r="F1042" s="171" t="n">
        <v>13</v>
      </c>
      <c r="G1042" s="171" t="inlineStr">
        <is>
          <t>TJ Slako</t>
        </is>
      </c>
      <c r="H1042" s="171" t="n"/>
      <c r="I1042" s="171" t="n"/>
      <c r="J1042" s="171" t="inlineStr">
        <is>
          <t>Holden Torana A9X</t>
        </is>
      </c>
      <c r="K1042" s="171" t="inlineStr">
        <is>
          <t>5044 V8</t>
        </is>
      </c>
      <c r="L1042" s="171" t="inlineStr">
        <is>
          <t>Tim Slako</t>
        </is>
      </c>
      <c r="M1042" s="171" t="inlineStr">
        <is>
          <t>NZL</t>
        </is>
      </c>
      <c r="N1042" s="690">
        <f>_xlfn.LET(_xlpm.d,_xlfn.XLOOKUP(L1042,'[1]Birth Dates'!$A:$A,'[1]Birth Dates'!$B:$B,"",0),IF(_xlpm.d=0,"",_xlpm.d))</f>
        <v/>
      </c>
      <c r="O1042" s="171">
        <f>IF(OR(N1042="",A1042="",NOT(ISNUMBER(N1042)),N1042&gt;A1042),"",DATEDIF(N1042,A1042,"Y")&amp;" years, "&amp;DATEDIF(N1042,A1042,"YM")&amp;" months, "&amp;DATEDIF(N1042,A1042,"MD")&amp;" days")</f>
        <v/>
      </c>
      <c r="P1042" s="171" t="inlineStr">
        <is>
          <t>Colin Hall</t>
        </is>
      </c>
      <c r="Q1042" s="171" t="inlineStr">
        <is>
          <t>AUS</t>
        </is>
      </c>
      <c r="R1042" s="690">
        <f>_xlfn.LET(_xlpm.d,_xlfn.XLOOKUP(P1042,'[1]Birth Dates'!$A:$A,'[1]Birth Dates'!$B:$B,"",0),IF(_xlpm.d=0,"",_xlpm.d))</f>
        <v/>
      </c>
      <c r="S1042" s="171">
        <f>IF(OR(R1042="",A1042="",NOT(ISNUMBER(R1042)),R1042&gt;A1042),"",DATEDIF(R1042,A1042,"Y")&amp;" years, "&amp;DATEDIF(R1042,A1042,"YM")&amp;" months, "&amp;DATEDIF(R1042,A1042,"MD")&amp;" days")</f>
        <v/>
      </c>
      <c r="T1042" s="171" t="n"/>
      <c r="U1042" s="171" t="n"/>
      <c r="V1042" s="690">
        <f>_xlfn.LET(_xlpm.d,_xlfn.XLOOKUP(T1042,'[1]Birth Dates'!$A:$A,'[1]Birth Dates'!$B:$B,"",0),IF(_xlpm.d=0,"",_xlpm.d))</f>
        <v/>
      </c>
      <c r="W1042" s="171">
        <f>IF(OR(V1042="",A1042="",NOT(ISNUMBER(V1042)),V1042&gt;A1042),"",DATEDIF(V1042,A1042,"Y")&amp;" years, "&amp;DATEDIF(V1042,A1042,"YM")&amp;" months, "&amp;DATEDIF(V1042,A1042,"MD")&amp;" days")</f>
        <v/>
      </c>
      <c r="X1042" s="171" t="n"/>
      <c r="Y1042" s="171" t="n"/>
      <c r="Z1042" s="171" t="n"/>
      <c r="AA1042" s="171" t="n"/>
      <c r="AB1042" s="171" t="n">
        <v>19</v>
      </c>
      <c r="AC1042" s="171" t="n"/>
      <c r="AD1042" s="171" t="n"/>
      <c r="AE1042" s="589" t="inlineStr">
        <is>
          <t>2:42.8000</t>
        </is>
      </c>
      <c r="AF1042" s="418">
        <f>IF(OR(AE1042="",AE1042="",AE1042=0),"",6.172/(AE1042*24))</f>
        <v/>
      </c>
      <c r="AG1042" s="241" t="n"/>
      <c r="AH1042" s="574" t="inlineStr"/>
      <c r="AI1042" s="418">
        <f>IF(OR(AH1042="",AH1042="",AH1042=0),"",6.172/(AH1042*24))</f>
        <v/>
      </c>
      <c r="AJ1042" s="175">
        <f>IF(AND(ISNUMBER(AB1042),ISNUMBER(AG1042)),AB1042-AG1042,"")</f>
        <v/>
      </c>
      <c r="AK1042" s="171" t="inlineStr">
        <is>
          <t>Engine</t>
        </is>
      </c>
      <c r="AL1042" s="171" t="n">
        <v>111</v>
      </c>
      <c r="AM1042" s="493" t="n"/>
      <c r="AN1042" s="671">
        <f>IF(OR(AL1042="",AM1042="",AM1042=0),"",AL1042*6.172/(AM1042*24))</f>
        <v/>
      </c>
      <c r="AO1042" s="477">
        <f>IF(AND(AL1042=AL1041,AM1042&lt;&gt;"",AM1041&lt;&gt;""),AM1042-AM1041,"")</f>
        <v/>
      </c>
      <c r="AP1042" s="171" t="n"/>
      <c r="AQ1042" s="574" t="inlineStr"/>
      <c r="AR1042" s="418">
        <f>IF(OR(AQ1042="",AQ1042="",AQ1042=0),"",6.172/(AQ1042*24))</f>
        <v/>
      </c>
      <c r="AS1042" s="436">
        <f>IF(OR(NOT(ISNUMBER(C1042)),NOT(ISNUMBER(AB1042))),"",IF(AG1042&lt;&gt;"",AG1042,AB1042)-C1042)</f>
        <v/>
      </c>
      <c r="AT1042" s="191" t="n"/>
      <c r="AU1042" s="195">
        <f>IF($B1042="","",TEXT($A1042,"yyyymmdd")&amp;"_P"&amp;$C1042&amp;"_C"&amp;$F1042&amp;"_"&amp;TRIM(RIGHT(SUBSTITUTE(TRIM(SUBSTITUTE($L1042,CHAR(160)," "))," ",REPT(" ",60)),60))&amp;IF($P1042="","","-"&amp;TRIM(RIGHT(SUBSTITUTE(TRIM(SUBSTITUTE($P1042,CHAR(160)," "))," ",REPT(" ",60)),60)))&amp;IF($T1042="","","-"&amp;TRIM(RIGHT(SUBSTITUTE(TRIM(SUBSTITUTE($T1042,CHAR(160)," "))," ",REPT(" ",60)),60)))&amp;".jpg")</f>
        <v/>
      </c>
    </row>
    <row r="1043" ht="56" customHeight="1">
      <c r="A1043" s="169" t="n">
        <v>29128</v>
      </c>
      <c r="B1043" s="171" t="inlineStr">
        <is>
          <t>Hardie-Ferodo 1000 30 September, 1979</t>
        </is>
      </c>
      <c r="C1043" s="171" t="inlineStr">
        <is>
          <t>DNF</t>
        </is>
      </c>
      <c r="D1043" s="171" t="inlineStr">
        <is>
          <t>B - 3.0</t>
        </is>
      </c>
      <c r="E1043" s="171" t="n"/>
      <c r="F1043" s="171" t="n">
        <v>47</v>
      </c>
      <c r="G1043" s="171" t="inlineStr">
        <is>
          <t>Barry Jones</t>
        </is>
      </c>
      <c r="H1043" s="171" t="n"/>
      <c r="I1043" s="171" t="n"/>
      <c r="J1043" s="171" t="inlineStr">
        <is>
          <t>Mazda RX3</t>
        </is>
      </c>
      <c r="K1043" s="171" t="inlineStr">
        <is>
          <t>2292 eq R2</t>
        </is>
      </c>
      <c r="L1043" s="171" t="inlineStr">
        <is>
          <t>Barry Jones</t>
        </is>
      </c>
      <c r="M1043" s="171" t="inlineStr">
        <is>
          <t>AUS</t>
        </is>
      </c>
      <c r="N1043" s="690">
        <f>_xlfn.LET(_xlpm.d,_xlfn.XLOOKUP(L1043,'[1]Birth Dates'!$A:$A,'[1]Birth Dates'!$B:$B,"",0),IF(_xlpm.d=0,"",_xlpm.d))</f>
        <v/>
      </c>
      <c r="O1043" s="171">
        <f>IF(OR(N1043="",A1043="",NOT(ISNUMBER(N1043)),N1043&gt;A1043),"",DATEDIF(N1043,A1043,"Y")&amp;" years, "&amp;DATEDIF(N1043,A1043,"YM")&amp;" months, "&amp;DATEDIF(N1043,A1043,"MD")&amp;" days")</f>
        <v/>
      </c>
      <c r="P1043" s="171" t="inlineStr">
        <is>
          <t>Terry Finnigan</t>
        </is>
      </c>
      <c r="Q1043" s="171" t="inlineStr">
        <is>
          <t>AUS</t>
        </is>
      </c>
      <c r="R1043" s="690">
        <f>_xlfn.LET(_xlpm.d,_xlfn.XLOOKUP(P1043,'[1]Birth Dates'!$A:$A,'[1]Birth Dates'!$B:$B,"",0),IF(_xlpm.d=0,"",_xlpm.d))</f>
        <v/>
      </c>
      <c r="S1043" s="171">
        <f>IF(OR(R1043="",A1043="",NOT(ISNUMBER(R1043)),R1043&gt;A1043),"",DATEDIF(R1043,A1043,"Y")&amp;" years, "&amp;DATEDIF(R1043,A1043,"YM")&amp;" months, "&amp;DATEDIF(R1043,A1043,"MD")&amp;" days")</f>
        <v/>
      </c>
      <c r="T1043" s="171" t="n"/>
      <c r="U1043" s="171" t="n"/>
      <c r="V1043" s="690">
        <f>_xlfn.LET(_xlpm.d,_xlfn.XLOOKUP(T1043,'[1]Birth Dates'!$A:$A,'[1]Birth Dates'!$B:$B,"",0),IF(_xlpm.d=0,"",_xlpm.d))</f>
        <v/>
      </c>
      <c r="W1043" s="171">
        <f>IF(OR(V1043="",A1043="",NOT(ISNUMBER(V1043)),V1043&gt;A1043),"",DATEDIF(V1043,A1043,"Y")&amp;" years, "&amp;DATEDIF(V1043,A1043,"YM")&amp;" months, "&amp;DATEDIF(V1043,A1043,"MD")&amp;" days")</f>
        <v/>
      </c>
      <c r="X1043" s="171" t="n"/>
      <c r="Y1043" s="171" t="n"/>
      <c r="Z1043" s="171" t="n"/>
      <c r="AA1043" s="171" t="n"/>
      <c r="AB1043" s="171" t="n">
        <v>26</v>
      </c>
      <c r="AC1043" s="171" t="n"/>
      <c r="AD1043" s="171" t="n"/>
      <c r="AE1043" s="589" t="inlineStr">
        <is>
          <t>2:50.8000</t>
        </is>
      </c>
      <c r="AF1043" s="418">
        <f>IF(OR(AE1043="",AE1043="",AE1043=0),"",6.172/(AE1043*24))</f>
        <v/>
      </c>
      <c r="AG1043" s="241" t="n"/>
      <c r="AH1043" s="574" t="inlineStr"/>
      <c r="AI1043" s="418">
        <f>IF(OR(AH1043="",AH1043="",AH1043=0),"",6.172/(AH1043*24))</f>
        <v/>
      </c>
      <c r="AJ1043" s="175">
        <f>IF(AND(ISNUMBER(AB1043),ISNUMBER(AG1043)),AB1043-AG1043,"")</f>
        <v/>
      </c>
      <c r="AK1043" s="171" t="inlineStr">
        <is>
          <t>Engine</t>
        </is>
      </c>
      <c r="AL1043" s="171" t="n">
        <v>106</v>
      </c>
      <c r="AM1043" s="493" t="n"/>
      <c r="AN1043" s="671">
        <f>IF(OR(AL1043="",AM1043="",AM1043=0),"",AL1043*6.172/(AM1043*24))</f>
        <v/>
      </c>
      <c r="AO1043" s="477">
        <f>IF(AND(AL1043=AL1042,AM1043&lt;&gt;"",AM1042&lt;&gt;""),AM1043-AM1042,"")</f>
        <v/>
      </c>
      <c r="AP1043" s="171" t="n"/>
      <c r="AQ1043" s="574" t="inlineStr"/>
      <c r="AR1043" s="418">
        <f>IF(OR(AQ1043="",AQ1043="",AQ1043=0),"",6.172/(AQ1043*24))</f>
        <v/>
      </c>
      <c r="AS1043" s="436">
        <f>IF(OR(NOT(ISNUMBER(C1043)),NOT(ISNUMBER(AB1043))),"",IF(AG1043&lt;&gt;"",AG1043,AB1043)-C1043)</f>
        <v/>
      </c>
      <c r="AT1043" s="191" t="n"/>
      <c r="AU1043" s="195">
        <f>IF($B1043="","",TEXT($A1043,"yyyymmdd")&amp;"_P"&amp;$C1043&amp;"_C"&amp;$F1043&amp;"_"&amp;TRIM(RIGHT(SUBSTITUTE(TRIM(SUBSTITUTE($L1043,CHAR(160)," "))," ",REPT(" ",60)),60))&amp;IF($P1043="","","-"&amp;TRIM(RIGHT(SUBSTITUTE(TRIM(SUBSTITUTE($P1043,CHAR(160)," "))," ",REPT(" ",60)),60)))&amp;IF($T1043="","","-"&amp;TRIM(RIGHT(SUBSTITUTE(TRIM(SUBSTITUTE($T1043,CHAR(160)," "))," ",REPT(" ",60)),60)))&amp;".jpg")</f>
        <v/>
      </c>
    </row>
    <row r="1044" ht="56" customHeight="1">
      <c r="A1044" s="169" t="n">
        <v>29128</v>
      </c>
      <c r="B1044" s="171" t="inlineStr">
        <is>
          <t>Hardie-Ferodo 1000 30 September, 1979</t>
        </is>
      </c>
      <c r="C1044" s="171" t="inlineStr">
        <is>
          <t>DNF</t>
        </is>
      </c>
      <c r="D1044" s="171" t="inlineStr">
        <is>
          <t>A - 6.0</t>
        </is>
      </c>
      <c r="E1044" s="171" t="n"/>
      <c r="F1044" s="171" t="n">
        <v>33</v>
      </c>
      <c r="G1044" s="171" t="inlineStr">
        <is>
          <t>Tony Packard Holden</t>
        </is>
      </c>
      <c r="H1044" s="171" t="n"/>
      <c r="I1044" s="171" t="n"/>
      <c r="J1044" s="171" t="inlineStr">
        <is>
          <t>Holden Torana A9X</t>
        </is>
      </c>
      <c r="K1044" s="171" t="inlineStr">
        <is>
          <t>5044 V8</t>
        </is>
      </c>
      <c r="L1044" s="171" t="inlineStr">
        <is>
          <t>Bob Skelton</t>
        </is>
      </c>
      <c r="M1044" s="171" t="inlineStr">
        <is>
          <t>AUS</t>
        </is>
      </c>
      <c r="N1044" s="690">
        <f>_xlfn.LET(_xlpm.d,_xlfn.XLOOKUP(L1044,'[1]Birth Dates'!$A:$A,'[1]Birth Dates'!$B:$B,"",0),IF(_xlpm.d=0,"",_xlpm.d))</f>
        <v/>
      </c>
      <c r="O1044" s="171">
        <f>IF(OR(N1044="",A1044="",NOT(ISNUMBER(N1044)),N1044&gt;A1044),"",DATEDIF(N1044,A1044,"Y")&amp;" years, "&amp;DATEDIF(N1044,A1044,"YM")&amp;" months, "&amp;DATEDIF(N1044,A1044,"MD")&amp;" days")</f>
        <v/>
      </c>
      <c r="P1044" s="171" t="inlineStr">
        <is>
          <t>Don Holland</t>
        </is>
      </c>
      <c r="Q1044" s="171" t="inlineStr">
        <is>
          <t>AUS</t>
        </is>
      </c>
      <c r="R1044" s="690">
        <f>_xlfn.LET(_xlpm.d,_xlfn.XLOOKUP(P1044,'[1]Birth Dates'!$A:$A,'[1]Birth Dates'!$B:$B,"",0),IF(_xlpm.d=0,"",_xlpm.d))</f>
        <v/>
      </c>
      <c r="S1044" s="171">
        <f>IF(OR(R1044="",A1044="",NOT(ISNUMBER(R1044)),R1044&gt;A1044),"",DATEDIF(R1044,A1044,"Y")&amp;" years, "&amp;DATEDIF(R1044,A1044,"YM")&amp;" months, "&amp;DATEDIF(R1044,A1044,"MD")&amp;" days")</f>
        <v/>
      </c>
      <c r="T1044" s="171" t="n"/>
      <c r="U1044" s="171" t="n"/>
      <c r="V1044" s="690">
        <f>_xlfn.LET(_xlpm.d,_xlfn.XLOOKUP(T1044,'[1]Birth Dates'!$A:$A,'[1]Birth Dates'!$B:$B,"",0),IF(_xlpm.d=0,"",_xlpm.d))</f>
        <v/>
      </c>
      <c r="W1044" s="171">
        <f>IF(OR(V1044="",A1044="",NOT(ISNUMBER(V1044)),V1044&gt;A1044),"",DATEDIF(V1044,A1044,"Y")&amp;" years, "&amp;DATEDIF(V1044,A1044,"YM")&amp;" months, "&amp;DATEDIF(V1044,A1044,"MD")&amp;" days")</f>
        <v/>
      </c>
      <c r="X1044" s="171" t="n"/>
      <c r="Y1044" s="171" t="n"/>
      <c r="Z1044" s="171" t="n"/>
      <c r="AA1044" s="171" t="n"/>
      <c r="AB1044" s="171" t="n">
        <v>44</v>
      </c>
      <c r="AC1044" s="171" t="n"/>
      <c r="AD1044" s="171" t="n"/>
      <c r="AE1044" s="589" t="inlineStr">
        <is>
          <t>3:09.2000</t>
        </is>
      </c>
      <c r="AF1044" s="418">
        <f>IF(OR(AE1044="",AE1044="",AE1044=0),"",6.172/(AE1044*24))</f>
        <v/>
      </c>
      <c r="AG1044" s="241" t="n"/>
      <c r="AH1044" s="574" t="inlineStr"/>
      <c r="AI1044" s="418">
        <f>IF(OR(AH1044="",AH1044="",AH1044=0),"",6.172/(AH1044*24))</f>
        <v/>
      </c>
      <c r="AJ1044" s="175">
        <f>IF(AND(ISNUMBER(AB1044),ISNUMBER(AG1044)),AB1044-AG1044,"")</f>
        <v/>
      </c>
      <c r="AK1044" s="171" t="inlineStr">
        <is>
          <t>Distributor</t>
        </is>
      </c>
      <c r="AL1044" s="171" t="n">
        <v>105</v>
      </c>
      <c r="AM1044" s="493" t="n"/>
      <c r="AN1044" s="671">
        <f>IF(OR(AL1044="",AM1044="",AM1044=0),"",AL1044*6.172/(AM1044*24))</f>
        <v/>
      </c>
      <c r="AO1044" s="477">
        <f>IF(AND(AL1044=AL1043,AM1044&lt;&gt;"",AM1043&lt;&gt;""),AM1044-AM1043,"")</f>
        <v/>
      </c>
      <c r="AP1044" s="171" t="n"/>
      <c r="AQ1044" s="574" t="inlineStr"/>
      <c r="AR1044" s="418">
        <f>IF(OR(AQ1044="",AQ1044="",AQ1044=0),"",6.172/(AQ1044*24))</f>
        <v/>
      </c>
      <c r="AS1044" s="436">
        <f>IF(OR(NOT(ISNUMBER(C1044)),NOT(ISNUMBER(AB1044))),"",IF(AG1044&lt;&gt;"",AG1044,AB1044)-C1044)</f>
        <v/>
      </c>
      <c r="AT1044" s="191" t="n"/>
      <c r="AU1044" s="195">
        <f>IF($B1044="","",TEXT($A1044,"yyyymmdd")&amp;"_P"&amp;$C1044&amp;"_C"&amp;$F1044&amp;"_"&amp;TRIM(RIGHT(SUBSTITUTE(TRIM(SUBSTITUTE($L1044,CHAR(160)," "))," ",REPT(" ",60)),60))&amp;IF($P1044="","","-"&amp;TRIM(RIGHT(SUBSTITUTE(TRIM(SUBSTITUTE($P1044,CHAR(160)," "))," ",REPT(" ",60)),60)))&amp;IF($T1044="","","-"&amp;TRIM(RIGHT(SUBSTITUTE(TRIM(SUBSTITUTE($T1044,CHAR(160)," "))," ",REPT(" ",60)),60)))&amp;".jpg")</f>
        <v/>
      </c>
    </row>
    <row r="1045" ht="56" customHeight="1">
      <c r="A1045" s="169" t="n">
        <v>29128</v>
      </c>
      <c r="B1045" s="171" t="inlineStr">
        <is>
          <t>Hardie-Ferodo 1000 30 September, 1979</t>
        </is>
      </c>
      <c r="C1045" s="171" t="inlineStr">
        <is>
          <t>DNF</t>
        </is>
      </c>
      <c r="D1045" s="171" t="inlineStr">
        <is>
          <t>B - 3.0</t>
        </is>
      </c>
      <c r="E1045" s="171" t="n"/>
      <c r="F1045" s="171" t="n">
        <v>50</v>
      </c>
      <c r="G1045" s="171" t="inlineStr">
        <is>
          <t>Capri Components</t>
        </is>
      </c>
      <c r="H1045" s="171" t="n"/>
      <c r="I1045" s="171" t="n"/>
      <c r="J1045" s="171" t="inlineStr">
        <is>
          <t>Ford Capri</t>
        </is>
      </c>
      <c r="K1045" s="171" t="inlineStr">
        <is>
          <t>2993 V6</t>
        </is>
      </c>
      <c r="L1045" s="171" t="inlineStr">
        <is>
          <t>Lawrie Nelson</t>
        </is>
      </c>
      <c r="M1045" s="171" t="inlineStr">
        <is>
          <t>AUS</t>
        </is>
      </c>
      <c r="N1045" s="690">
        <f>_xlfn.LET(_xlpm.d,_xlfn.XLOOKUP(L1045,'[1]Birth Dates'!$A:$A,'[1]Birth Dates'!$B:$B,"",0),IF(_xlpm.d=0,"",_xlpm.d))</f>
        <v/>
      </c>
      <c r="O1045" s="171">
        <f>IF(OR(N1045="",A1045="",NOT(ISNUMBER(N1045)),N1045&gt;A1045),"",DATEDIF(N1045,A1045,"Y")&amp;" years, "&amp;DATEDIF(N1045,A1045,"YM")&amp;" months, "&amp;DATEDIF(N1045,A1045,"MD")&amp;" days")</f>
        <v/>
      </c>
      <c r="P1045" s="171" t="inlineStr">
        <is>
          <t>Tony Farrell</t>
        </is>
      </c>
      <c r="Q1045" s="171" t="inlineStr">
        <is>
          <t>AUS</t>
        </is>
      </c>
      <c r="R1045" s="690">
        <f>_xlfn.LET(_xlpm.d,_xlfn.XLOOKUP(P1045,'[1]Birth Dates'!$A:$A,'[1]Birth Dates'!$B:$B,"",0),IF(_xlpm.d=0,"",_xlpm.d))</f>
        <v/>
      </c>
      <c r="S1045" s="171">
        <f>IF(OR(R1045="",A1045="",NOT(ISNUMBER(R1045)),R1045&gt;A1045),"",DATEDIF(R1045,A1045,"Y")&amp;" years, "&amp;DATEDIF(R1045,A1045,"YM")&amp;" months, "&amp;DATEDIF(R1045,A1045,"MD")&amp;" days")</f>
        <v/>
      </c>
      <c r="T1045" s="171" t="n"/>
      <c r="U1045" s="171" t="n"/>
      <c r="V1045" s="690">
        <f>_xlfn.LET(_xlpm.d,_xlfn.XLOOKUP(T1045,'[1]Birth Dates'!$A:$A,'[1]Birth Dates'!$B:$B,"",0),IF(_xlpm.d=0,"",_xlpm.d))</f>
        <v/>
      </c>
      <c r="W1045" s="171">
        <f>IF(OR(V1045="",A1045="",NOT(ISNUMBER(V1045)),V1045&gt;A1045),"",DATEDIF(V1045,A1045,"Y")&amp;" years, "&amp;DATEDIF(V1045,A1045,"YM")&amp;" months, "&amp;DATEDIF(V1045,A1045,"MD")&amp;" days")</f>
        <v/>
      </c>
      <c r="X1045" s="171" t="n"/>
      <c r="Y1045" s="171" t="n"/>
      <c r="Z1045" s="171" t="n"/>
      <c r="AA1045" s="171" t="n"/>
      <c r="AB1045" s="171" t="n">
        <v>53</v>
      </c>
      <c r="AC1045" s="171" t="n"/>
      <c r="AD1045" s="171" t="n"/>
      <c r="AE1045" s="589" t="inlineStr">
        <is>
          <t>3:17.0000</t>
        </is>
      </c>
      <c r="AF1045" s="418">
        <f>IF(OR(AE1045="",AE1045="",AE1045=0),"",6.172/(AE1045*24))</f>
        <v/>
      </c>
      <c r="AG1045" s="241" t="n"/>
      <c r="AH1045" s="574" t="inlineStr"/>
      <c r="AI1045" s="418">
        <f>IF(OR(AH1045="",AH1045="",AH1045=0),"",6.172/(AH1045*24))</f>
        <v/>
      </c>
      <c r="AJ1045" s="175">
        <f>IF(AND(ISNUMBER(AB1045),ISNUMBER(AG1045)),AB1045-AG1045,"")</f>
        <v/>
      </c>
      <c r="AK1045" s="171" t="inlineStr">
        <is>
          <t>Diff.</t>
        </is>
      </c>
      <c r="AL1045" s="171" t="n">
        <v>105</v>
      </c>
      <c r="AM1045" s="493" t="n"/>
      <c r="AN1045" s="671">
        <f>IF(OR(AL1045="",AM1045="",AM1045=0),"",AL1045*6.172/(AM1045*24))</f>
        <v/>
      </c>
      <c r="AO1045" s="477">
        <f>IF(AND(AL1045=AL1044,AM1045&lt;&gt;"",AM1044&lt;&gt;""),AM1045-AM1044,"")</f>
        <v/>
      </c>
      <c r="AP1045" s="171" t="n"/>
      <c r="AQ1045" s="574" t="inlineStr"/>
      <c r="AR1045" s="418">
        <f>IF(OR(AQ1045="",AQ1045="",AQ1045=0),"",6.172/(AQ1045*24))</f>
        <v/>
      </c>
      <c r="AS1045" s="436">
        <f>IF(OR(NOT(ISNUMBER(C1045)),NOT(ISNUMBER(AB1045))),"",IF(AG1045&lt;&gt;"",AG1045,AB1045)-C1045)</f>
        <v/>
      </c>
      <c r="AT1045" s="191" t="n"/>
      <c r="AU1045" s="195">
        <f>IF($B1045="","",TEXT($A1045,"yyyymmdd")&amp;"_P"&amp;$C1045&amp;"_C"&amp;$F1045&amp;"_"&amp;TRIM(RIGHT(SUBSTITUTE(TRIM(SUBSTITUTE($L1045,CHAR(160)," "))," ",REPT(" ",60)),60))&amp;IF($P1045="","","-"&amp;TRIM(RIGHT(SUBSTITUTE(TRIM(SUBSTITUTE($P1045,CHAR(160)," "))," ",REPT(" ",60)),60)))&amp;IF($T1045="","","-"&amp;TRIM(RIGHT(SUBSTITUTE(TRIM(SUBSTITUTE($T1045,CHAR(160)," "))," ",REPT(" ",60)),60)))&amp;".jpg")</f>
        <v/>
      </c>
    </row>
    <row r="1046" ht="56" customHeight="1">
      <c r="A1046" s="169" t="n">
        <v>29128</v>
      </c>
      <c r="B1046" s="171" t="inlineStr">
        <is>
          <t>Hardie-Ferodo 1000 30 September, 1979</t>
        </is>
      </c>
      <c r="C1046" s="171" t="inlineStr">
        <is>
          <t>DNF</t>
        </is>
      </c>
      <c r="D1046" s="171" t="inlineStr">
        <is>
          <t>C - 2.0</t>
        </is>
      </c>
      <c r="E1046" s="171" t="n"/>
      <c r="F1046" s="171" t="n">
        <v>55</v>
      </c>
      <c r="G1046" s="171" t="inlineStr">
        <is>
          <t>Graham Mein</t>
        </is>
      </c>
      <c r="H1046" s="171" t="n"/>
      <c r="I1046" s="171" t="n"/>
      <c r="J1046" s="171" t="inlineStr">
        <is>
          <t>Ford Escort RS2000</t>
        </is>
      </c>
      <c r="K1046" s="171" t="inlineStr">
        <is>
          <t>1993 L4</t>
        </is>
      </c>
      <c r="L1046" s="171" t="inlineStr">
        <is>
          <t>Graham Mein</t>
        </is>
      </c>
      <c r="M1046" s="171" t="inlineStr">
        <is>
          <t>AUS</t>
        </is>
      </c>
      <c r="N1046" s="690">
        <f>_xlfn.LET(_xlpm.d,_xlfn.XLOOKUP(L1046,'[1]Birth Dates'!$A:$A,'[1]Birth Dates'!$B:$B,"",0),IF(_xlpm.d=0,"",_xlpm.d))</f>
        <v/>
      </c>
      <c r="O1046" s="171">
        <f>IF(OR(N1046="",A1046="",NOT(ISNUMBER(N1046)),N1046&gt;A1046),"",DATEDIF(N1046,A1046,"Y")&amp;" years, "&amp;DATEDIF(N1046,A1046,"YM")&amp;" months, "&amp;DATEDIF(N1046,A1046,"MD")&amp;" days")</f>
        <v/>
      </c>
      <c r="P1046" s="171" t="inlineStr">
        <is>
          <t>Geoff Russell</t>
        </is>
      </c>
      <c r="Q1046" s="171" t="inlineStr">
        <is>
          <t>AUS</t>
        </is>
      </c>
      <c r="R1046" s="690">
        <f>_xlfn.LET(_xlpm.d,_xlfn.XLOOKUP(P1046,'[1]Birth Dates'!$A:$A,'[1]Birth Dates'!$B:$B,"",0),IF(_xlpm.d=0,"",_xlpm.d))</f>
        <v/>
      </c>
      <c r="S1046" s="171">
        <f>IF(OR(R1046="",A1046="",NOT(ISNUMBER(R1046)),R1046&gt;A1046),"",DATEDIF(R1046,A1046,"Y")&amp;" years, "&amp;DATEDIF(R1046,A1046,"YM")&amp;" months, "&amp;DATEDIF(R1046,A1046,"MD")&amp;" days")</f>
        <v/>
      </c>
      <c r="T1046" s="171" t="n"/>
      <c r="U1046" s="171" t="n"/>
      <c r="V1046" s="690">
        <f>_xlfn.LET(_xlpm.d,_xlfn.XLOOKUP(T1046,'[1]Birth Dates'!$A:$A,'[1]Birth Dates'!$B:$B,"",0),IF(_xlpm.d=0,"",_xlpm.d))</f>
        <v/>
      </c>
      <c r="W1046" s="171">
        <f>IF(OR(V1046="",A1046="",NOT(ISNUMBER(V1046)),V1046&gt;A1046),"",DATEDIF(V1046,A1046,"Y")&amp;" years, "&amp;DATEDIF(V1046,A1046,"YM")&amp;" months, "&amp;DATEDIF(V1046,A1046,"MD")&amp;" days")</f>
        <v/>
      </c>
      <c r="X1046" s="171" t="n"/>
      <c r="Y1046" s="171" t="n"/>
      <c r="Z1046" s="171" t="n"/>
      <c r="AA1046" s="171" t="n"/>
      <c r="AB1046" s="171" t="n">
        <v>41</v>
      </c>
      <c r="AC1046" s="171" t="n"/>
      <c r="AD1046" s="171" t="n"/>
      <c r="AE1046" s="589" t="inlineStr">
        <is>
          <t>3:05.8000</t>
        </is>
      </c>
      <c r="AF1046" s="418">
        <f>IF(OR(AE1046="",AE1046="",AE1046=0),"",6.172/(AE1046*24))</f>
        <v/>
      </c>
      <c r="AG1046" s="241" t="n"/>
      <c r="AH1046" s="574" t="inlineStr"/>
      <c r="AI1046" s="418">
        <f>IF(OR(AH1046="",AH1046="",AH1046=0),"",6.172/(AH1046*24))</f>
        <v/>
      </c>
      <c r="AJ1046" s="175">
        <f>IF(AND(ISNUMBER(AB1046),ISNUMBER(AG1046)),AB1046-AG1046,"")</f>
        <v/>
      </c>
      <c r="AK1046" s="171" t="inlineStr">
        <is>
          <t>Insufficent Laps</t>
        </is>
      </c>
      <c r="AL1046" s="171" t="n">
        <v>105</v>
      </c>
      <c r="AM1046" s="493" t="n"/>
      <c r="AN1046" s="671">
        <f>IF(OR(AL1046="",AM1046="",AM1046=0),"",AL1046*6.172/(AM1046*24))</f>
        <v/>
      </c>
      <c r="AO1046" s="477">
        <f>IF(AND(AL1046=AL1045,AM1046&lt;&gt;"",AM1045&lt;&gt;""),AM1046-AM1045,"")</f>
        <v/>
      </c>
      <c r="AP1046" s="171" t="n"/>
      <c r="AQ1046" s="574" t="inlineStr"/>
      <c r="AR1046" s="418">
        <f>IF(OR(AQ1046="",AQ1046="",AQ1046=0),"",6.172/(AQ1046*24))</f>
        <v/>
      </c>
      <c r="AS1046" s="436">
        <f>IF(OR(NOT(ISNUMBER(C1046)),NOT(ISNUMBER(AB1046))),"",IF(AG1046&lt;&gt;"",AG1046,AB1046)-C1046)</f>
        <v/>
      </c>
      <c r="AT1046" s="191" t="n"/>
      <c r="AU1046" s="195">
        <f>IF($B1046="","",TEXT($A1046,"yyyymmdd")&amp;"_P"&amp;$C1046&amp;"_C"&amp;$F1046&amp;"_"&amp;TRIM(RIGHT(SUBSTITUTE(TRIM(SUBSTITUTE($L1046,CHAR(160)," "))," ",REPT(" ",60)),60))&amp;IF($P1046="","","-"&amp;TRIM(RIGHT(SUBSTITUTE(TRIM(SUBSTITUTE($P1046,CHAR(160)," "))," ",REPT(" ",60)),60)))&amp;IF($T1046="","","-"&amp;TRIM(RIGHT(SUBSTITUTE(TRIM(SUBSTITUTE($T1046,CHAR(160)," "))," ",REPT(" ",60)),60)))&amp;".jpg")</f>
        <v/>
      </c>
    </row>
    <row r="1047" ht="56" customHeight="1">
      <c r="A1047" s="169" t="n">
        <v>29128</v>
      </c>
      <c r="B1047" s="171" t="inlineStr">
        <is>
          <t>Hardie-Ferodo 1000 30 September, 1979</t>
        </is>
      </c>
      <c r="C1047" s="171" t="inlineStr">
        <is>
          <t>DNF</t>
        </is>
      </c>
      <c r="D1047" s="171" t="inlineStr">
        <is>
          <t>A - 6.0</t>
        </is>
      </c>
      <c r="E1047" s="171" t="n"/>
      <c r="F1047" s="171" t="n">
        <v>1</v>
      </c>
      <c r="G1047" s="171" t="inlineStr">
        <is>
          <t>Ron Hodgson Motors</t>
        </is>
      </c>
      <c r="H1047" s="171" t="n"/>
      <c r="I1047" s="171" t="n"/>
      <c r="J1047" s="171" t="inlineStr">
        <is>
          <t>Holden Torana A9X</t>
        </is>
      </c>
      <c r="K1047" s="171" t="inlineStr">
        <is>
          <t>5044 V8</t>
        </is>
      </c>
      <c r="L1047" s="171" t="inlineStr">
        <is>
          <t>Bob Morris</t>
        </is>
      </c>
      <c r="M1047" s="171" t="inlineStr">
        <is>
          <t>AUS</t>
        </is>
      </c>
      <c r="N1047" s="690">
        <f>_xlfn.LET(_xlpm.d,_xlfn.XLOOKUP(L1047,'[1]Birth Dates'!$A:$A,'[1]Birth Dates'!$B:$B,"",0),IF(_xlpm.d=0,"",_xlpm.d))</f>
        <v/>
      </c>
      <c r="O1047" s="171">
        <f>IF(OR(N1047="",A1047="",NOT(ISNUMBER(N1047)),N1047&gt;A1047),"",DATEDIF(N1047,A1047,"Y")&amp;" years, "&amp;DATEDIF(N1047,A1047,"YM")&amp;" months, "&amp;DATEDIF(N1047,A1047,"MD")&amp;" days")</f>
        <v/>
      </c>
      <c r="P1047" s="171" t="inlineStr">
        <is>
          <t>Dieter Quester</t>
        </is>
      </c>
      <c r="Q1047" s="171" t="inlineStr">
        <is>
          <t>AUT</t>
        </is>
      </c>
      <c r="R1047" s="690">
        <f>_xlfn.LET(_xlpm.d,_xlfn.XLOOKUP(P1047,'[1]Birth Dates'!$A:$A,'[1]Birth Dates'!$B:$B,"",0),IF(_xlpm.d=0,"",_xlpm.d))</f>
        <v/>
      </c>
      <c r="S1047" s="171">
        <f>IF(OR(R1047="",A1047="",NOT(ISNUMBER(R1047)),R1047&gt;A1047),"",DATEDIF(R1047,A1047,"Y")&amp;" years, "&amp;DATEDIF(R1047,A1047,"YM")&amp;" months, "&amp;DATEDIF(R1047,A1047,"MD")&amp;" days")</f>
        <v/>
      </c>
      <c r="T1047" s="171" t="n"/>
      <c r="U1047" s="171" t="n"/>
      <c r="V1047" s="690">
        <f>_xlfn.LET(_xlpm.d,_xlfn.XLOOKUP(T1047,'[1]Birth Dates'!$A:$A,'[1]Birth Dates'!$B:$B,"",0),IF(_xlpm.d=0,"",_xlpm.d))</f>
        <v/>
      </c>
      <c r="W1047" s="171">
        <f>IF(OR(V1047="",A1047="",NOT(ISNUMBER(V1047)),V1047&gt;A1047),"",DATEDIF(V1047,A1047,"Y")&amp;" years, "&amp;DATEDIF(V1047,A1047,"YM")&amp;" months, "&amp;DATEDIF(V1047,A1047,"MD")&amp;" days")</f>
        <v/>
      </c>
      <c r="X1047" s="171" t="n"/>
      <c r="Y1047" s="171" t="n"/>
      <c r="Z1047" s="171" t="n"/>
      <c r="AA1047" s="171" t="n"/>
      <c r="AB1047" s="171" t="n"/>
      <c r="AC1047" s="171" t="n"/>
      <c r="AD1047" s="171" t="n"/>
      <c r="AE1047" s="589" t="n"/>
      <c r="AF1047" s="418">
        <f>IF(OR(AE1047="",AE1047="",AE1047=0),"",6.172/(AE1047*24))</f>
        <v/>
      </c>
      <c r="AG1047" s="171" t="n">
        <v>2</v>
      </c>
      <c r="AH1047" s="589" t="inlineStr">
        <is>
          <t>2:22.4660</t>
        </is>
      </c>
      <c r="AI1047" s="418">
        <f>IF(OR(AH1047="",AH1047="",AH1047=0),"",6.172/(AH1047*24))</f>
        <v/>
      </c>
      <c r="AJ1047" s="175">
        <f>IF(AND(ISNUMBER(AB1047),ISNUMBER(AG1047)),AB1047-AG1047,"")</f>
        <v/>
      </c>
      <c r="AK1047" s="171" t="inlineStr">
        <is>
          <t>Gearbox</t>
        </is>
      </c>
      <c r="AL1047" s="171" t="n">
        <v>95</v>
      </c>
      <c r="AM1047" s="493" t="n"/>
      <c r="AN1047" s="671">
        <f>IF(OR(AL1047="",AM1047="",AM1047=0),"",AL1047*6.172/(AM1047*24))</f>
        <v/>
      </c>
      <c r="AO1047" s="477">
        <f>IF(AND(AL1047=AL1046,AM1047&lt;&gt;"",AM1046&lt;&gt;""),AM1047-AM1046,"")</f>
        <v/>
      </c>
      <c r="AP1047" s="171" t="n"/>
      <c r="AQ1047" s="574" t="inlineStr"/>
      <c r="AR1047" s="418">
        <f>IF(OR(AQ1047="",AQ1047="",AQ1047=0),"",6.172/(AQ1047*24))</f>
        <v/>
      </c>
      <c r="AS1047" s="436">
        <f>IF(OR(NOT(ISNUMBER(C1047)),NOT(ISNUMBER(AB1047))),"",IF(AG1047&lt;&gt;"",AG1047,AB1047)-C1047)</f>
        <v/>
      </c>
      <c r="AT1047" s="191" t="n"/>
      <c r="AU1047" s="195">
        <f>IF($B1047="","",TEXT($A1047,"yyyymmdd")&amp;"_P"&amp;$C1047&amp;"_C"&amp;$F1047&amp;"_"&amp;TRIM(RIGHT(SUBSTITUTE(TRIM(SUBSTITUTE($L1047,CHAR(160)," "))," ",REPT(" ",60)),60))&amp;IF($P1047="","","-"&amp;TRIM(RIGHT(SUBSTITUTE(TRIM(SUBSTITUTE($P1047,CHAR(160)," "))," ",REPT(" ",60)),60)))&amp;IF($T1047="","","-"&amp;TRIM(RIGHT(SUBSTITUTE(TRIM(SUBSTITUTE($T1047,CHAR(160)," "))," ",REPT(" ",60)),60)))&amp;".jpg")</f>
        <v/>
      </c>
    </row>
    <row r="1048" ht="56" customHeight="1">
      <c r="A1048" s="169" t="n">
        <v>29128</v>
      </c>
      <c r="B1048" s="171" t="inlineStr">
        <is>
          <t>Hardie-Ferodo 1000 30 September, 1979</t>
        </is>
      </c>
      <c r="C1048" s="171" t="inlineStr">
        <is>
          <t>DNF</t>
        </is>
      </c>
      <c r="D1048" s="171" t="inlineStr">
        <is>
          <t>A - 6.0</t>
        </is>
      </c>
      <c r="E1048" s="171" t="n"/>
      <c r="F1048" s="171" t="n">
        <v>29</v>
      </c>
      <c r="G1048" s="171" t="inlineStr">
        <is>
          <t>Garry Willmington Performance</t>
        </is>
      </c>
      <c r="H1048" s="171" t="n"/>
      <c r="I1048" s="171" t="n"/>
      <c r="J1048" s="171" t="inlineStr">
        <is>
          <t>Ford Falcon XC</t>
        </is>
      </c>
      <c r="K1048" s="171" t="inlineStr">
        <is>
          <t>5760 V8</t>
        </is>
      </c>
      <c r="L1048" s="171" t="inlineStr">
        <is>
          <t>Garry Willmington</t>
        </is>
      </c>
      <c r="M1048" s="171" t="inlineStr">
        <is>
          <t>AUS</t>
        </is>
      </c>
      <c r="N1048" s="690">
        <f>_xlfn.LET(_xlpm.d,_xlfn.XLOOKUP(L1048,'[1]Birth Dates'!$A:$A,'[1]Birth Dates'!$B:$B,"",0),IF(_xlpm.d=0,"",_xlpm.d))</f>
        <v/>
      </c>
      <c r="O1048" s="171">
        <f>IF(OR(N1048="",A1048="",NOT(ISNUMBER(N1048)),N1048&gt;A1048),"",DATEDIF(N1048,A1048,"Y")&amp;" years, "&amp;DATEDIF(N1048,A1048,"YM")&amp;" months, "&amp;DATEDIF(N1048,A1048,"MD")&amp;" days")</f>
        <v/>
      </c>
      <c r="P1048" s="171" t="inlineStr">
        <is>
          <t>John Wright</t>
        </is>
      </c>
      <c r="Q1048" s="171" t="inlineStr">
        <is>
          <t>AUS</t>
        </is>
      </c>
      <c r="R1048" s="690">
        <f>_xlfn.LET(_xlpm.d,_xlfn.XLOOKUP(P1048,'[1]Birth Dates'!$A:$A,'[1]Birth Dates'!$B:$B,"",0),IF(_xlpm.d=0,"",_xlpm.d))</f>
        <v/>
      </c>
      <c r="S1048" s="171">
        <f>IF(OR(R1048="",A1048="",NOT(ISNUMBER(R1048)),R1048&gt;A1048),"",DATEDIF(R1048,A1048,"Y")&amp;" years, "&amp;DATEDIF(R1048,A1048,"YM")&amp;" months, "&amp;DATEDIF(R1048,A1048,"MD")&amp;" days")</f>
        <v/>
      </c>
      <c r="T1048" s="171" t="n"/>
      <c r="U1048" s="171" t="n"/>
      <c r="V1048" s="690">
        <f>_xlfn.LET(_xlpm.d,_xlfn.XLOOKUP(T1048,'[1]Birth Dates'!$A:$A,'[1]Birth Dates'!$B:$B,"",0),IF(_xlpm.d=0,"",_xlpm.d))</f>
        <v/>
      </c>
      <c r="W1048" s="171">
        <f>IF(OR(V1048="",A1048="",NOT(ISNUMBER(V1048)),V1048&gt;A1048),"",DATEDIF(V1048,A1048,"Y")&amp;" years, "&amp;DATEDIF(V1048,A1048,"YM")&amp;" months, "&amp;DATEDIF(V1048,A1048,"MD")&amp;" days")</f>
        <v/>
      </c>
      <c r="X1048" s="171" t="n"/>
      <c r="Y1048" s="171" t="n"/>
      <c r="Z1048" s="171" t="n"/>
      <c r="AA1048" s="171" t="n"/>
      <c r="AB1048" s="171" t="n">
        <v>24</v>
      </c>
      <c r="AC1048" s="171" t="n"/>
      <c r="AD1048" s="171" t="n"/>
      <c r="AE1048" s="589" t="inlineStr">
        <is>
          <t>2:45.7000</t>
        </is>
      </c>
      <c r="AF1048" s="418">
        <f>IF(OR(AE1048="",AE1048="",AE1048=0),"",6.172/(AE1048*24))</f>
        <v/>
      </c>
      <c r="AG1048" s="241" t="n"/>
      <c r="AH1048" s="574" t="inlineStr"/>
      <c r="AI1048" s="418">
        <f>IF(OR(AH1048="",AH1048="",AH1048=0),"",6.172/(AH1048*24))</f>
        <v/>
      </c>
      <c r="AJ1048" s="175">
        <f>IF(AND(ISNUMBER(AB1048),ISNUMBER(AG1048)),AB1048-AG1048,"")</f>
        <v/>
      </c>
      <c r="AK1048" s="171" t="inlineStr">
        <is>
          <t>Battery</t>
        </is>
      </c>
      <c r="AL1048" s="171" t="n">
        <v>95</v>
      </c>
      <c r="AM1048" s="493" t="n"/>
      <c r="AN1048" s="671">
        <f>IF(OR(AL1048="",AM1048="",AM1048=0),"",AL1048*6.172/(AM1048*24))</f>
        <v/>
      </c>
      <c r="AO1048" s="477">
        <f>IF(AND(AL1048=AL1047,AM1048&lt;&gt;"",AM1047&lt;&gt;""),AM1048-AM1047,"")</f>
        <v/>
      </c>
      <c r="AP1048" s="171" t="n"/>
      <c r="AQ1048" s="574" t="inlineStr"/>
      <c r="AR1048" s="418">
        <f>IF(OR(AQ1048="",AQ1048="",AQ1048=0),"",6.172/(AQ1048*24))</f>
        <v/>
      </c>
      <c r="AS1048" s="436">
        <f>IF(OR(NOT(ISNUMBER(C1048)),NOT(ISNUMBER(AB1048))),"",IF(AG1048&lt;&gt;"",AG1048,AB1048)-C1048)</f>
        <v/>
      </c>
      <c r="AT1048" s="191" t="n"/>
      <c r="AU1048" s="195">
        <f>IF($B1048="","",TEXT($A1048,"yyyymmdd")&amp;"_P"&amp;$C1048&amp;"_C"&amp;$F1048&amp;"_"&amp;TRIM(RIGHT(SUBSTITUTE(TRIM(SUBSTITUTE($L1048,CHAR(160)," "))," ",REPT(" ",60)),60))&amp;IF($P1048="","","-"&amp;TRIM(RIGHT(SUBSTITUTE(TRIM(SUBSTITUTE($P1048,CHAR(160)," "))," ",REPT(" ",60)),60)))&amp;IF($T1048="","","-"&amp;TRIM(RIGHT(SUBSTITUTE(TRIM(SUBSTITUTE($T1048,CHAR(160)," "))," ",REPT(" ",60)),60)))&amp;".jpg")</f>
        <v/>
      </c>
    </row>
    <row r="1049" ht="56" customHeight="1">
      <c r="A1049" s="169" t="n">
        <v>29128</v>
      </c>
      <c r="B1049" s="171" t="inlineStr">
        <is>
          <t>Hardie-Ferodo 1000 30 September, 1979</t>
        </is>
      </c>
      <c r="C1049" s="171" t="inlineStr">
        <is>
          <t>DNF</t>
        </is>
      </c>
      <c r="D1049" s="171" t="inlineStr">
        <is>
          <t>A - 6.0</t>
        </is>
      </c>
      <c r="E1049" s="171" t="n"/>
      <c r="F1049" s="171" t="n">
        <v>18</v>
      </c>
      <c r="G1049" s="171" t="inlineStr">
        <is>
          <t>Brian Wood Ford</t>
        </is>
      </c>
      <c r="H1049" s="171" t="n"/>
      <c r="I1049" s="171" t="n"/>
      <c r="J1049" s="171" t="inlineStr">
        <is>
          <t>Ford Falcon XC</t>
        </is>
      </c>
      <c r="K1049" s="171" t="inlineStr">
        <is>
          <t>5760 V8</t>
        </is>
      </c>
      <c r="L1049" s="171" t="inlineStr">
        <is>
          <t>Murray Carter</t>
        </is>
      </c>
      <c r="M1049" s="171" t="inlineStr">
        <is>
          <t>AUS</t>
        </is>
      </c>
      <c r="N1049" s="690">
        <f>_xlfn.LET(_xlpm.d,_xlfn.XLOOKUP(L1049,'[1]Birth Dates'!$A:$A,'[1]Birth Dates'!$B:$B,"",0),IF(_xlpm.d=0,"",_xlpm.d))</f>
        <v/>
      </c>
      <c r="O1049" s="171">
        <f>IF(OR(N1049="",A1049="",NOT(ISNUMBER(N1049)),N1049&gt;A1049),"",DATEDIF(N1049,A1049,"Y")&amp;" years, "&amp;DATEDIF(N1049,A1049,"YM")&amp;" months, "&amp;DATEDIF(N1049,A1049,"MD")&amp;" days")</f>
        <v/>
      </c>
      <c r="P1049" s="171" t="inlineStr">
        <is>
          <t>Graeme Lawrence</t>
        </is>
      </c>
      <c r="Q1049" s="171" t="inlineStr">
        <is>
          <t>NZL</t>
        </is>
      </c>
      <c r="R1049" s="690">
        <f>_xlfn.LET(_xlpm.d,_xlfn.XLOOKUP(P1049,'[1]Birth Dates'!$A:$A,'[1]Birth Dates'!$B:$B,"",0),IF(_xlpm.d=0,"",_xlpm.d))</f>
        <v/>
      </c>
      <c r="S1049" s="171">
        <f>IF(OR(R1049="",A1049="",NOT(ISNUMBER(R1049)),R1049&gt;A1049),"",DATEDIF(R1049,A1049,"Y")&amp;" years, "&amp;DATEDIF(R1049,A1049,"YM")&amp;" months, "&amp;DATEDIF(R1049,A1049,"MD")&amp;" days")</f>
        <v/>
      </c>
      <c r="T1049" s="171" t="n"/>
      <c r="U1049" s="171" t="n"/>
      <c r="V1049" s="690">
        <f>_xlfn.LET(_xlpm.d,_xlfn.XLOOKUP(T1049,'[1]Birth Dates'!$A:$A,'[1]Birth Dates'!$B:$B,"",0),IF(_xlpm.d=0,"",_xlpm.d))</f>
        <v/>
      </c>
      <c r="W1049" s="171">
        <f>IF(OR(V1049="",A1049="",NOT(ISNUMBER(V1049)),V1049&gt;A1049),"",DATEDIF(V1049,A1049,"Y")&amp;" years, "&amp;DATEDIF(V1049,A1049,"YM")&amp;" months, "&amp;DATEDIF(V1049,A1049,"MD")&amp;" days")</f>
        <v/>
      </c>
      <c r="X1049" s="171" t="n"/>
      <c r="Y1049" s="171" t="n"/>
      <c r="Z1049" s="171" t="n"/>
      <c r="AA1049" s="171" t="n"/>
      <c r="AB1049" s="171" t="n">
        <v>14</v>
      </c>
      <c r="AC1049" s="171" t="n"/>
      <c r="AD1049" s="171" t="n"/>
      <c r="AE1049" s="589" t="inlineStr">
        <is>
          <t>2:38.7000</t>
        </is>
      </c>
      <c r="AF1049" s="418">
        <f>IF(OR(AE1049="",AE1049="",AE1049=0),"",6.172/(AE1049*24))</f>
        <v/>
      </c>
      <c r="AG1049" s="241" t="n"/>
      <c r="AH1049" s="574" t="inlineStr"/>
      <c r="AI1049" s="418">
        <f>IF(OR(AH1049="",AH1049="",AH1049=0),"",6.172/(AH1049*24))</f>
        <v/>
      </c>
      <c r="AJ1049" s="175">
        <f>IF(AND(ISNUMBER(AB1049),ISNUMBER(AG1049)),AB1049-AG1049,"")</f>
        <v/>
      </c>
      <c r="AK1049" s="171" t="inlineStr">
        <is>
          <t>Engine</t>
        </is>
      </c>
      <c r="AL1049" s="171" t="n">
        <v>74</v>
      </c>
      <c r="AM1049" s="493" t="n"/>
      <c r="AN1049" s="671">
        <f>IF(OR(AL1049="",AM1049="",AM1049=0),"",AL1049*6.172/(AM1049*24))</f>
        <v/>
      </c>
      <c r="AO1049" s="477">
        <f>IF(AND(AL1049=AL1048,AM1049&lt;&gt;"",AM1048&lt;&gt;""),AM1049-AM1048,"")</f>
        <v/>
      </c>
      <c r="AP1049" s="171" t="n"/>
      <c r="AQ1049" s="574" t="inlineStr"/>
      <c r="AR1049" s="418">
        <f>IF(OR(AQ1049="",AQ1049="",AQ1049=0),"",6.172/(AQ1049*24))</f>
        <v/>
      </c>
      <c r="AS1049" s="436">
        <f>IF(OR(NOT(ISNUMBER(C1049)),NOT(ISNUMBER(AB1049))),"",IF(AG1049&lt;&gt;"",AG1049,AB1049)-C1049)</f>
        <v/>
      </c>
      <c r="AT1049" s="191" t="n"/>
      <c r="AU1049" s="195">
        <f>IF($B1049="","",TEXT($A1049,"yyyymmdd")&amp;"_P"&amp;$C1049&amp;"_C"&amp;$F1049&amp;"_"&amp;TRIM(RIGHT(SUBSTITUTE(TRIM(SUBSTITUTE($L1049,CHAR(160)," "))," ",REPT(" ",60)),60))&amp;IF($P1049="","","-"&amp;TRIM(RIGHT(SUBSTITUTE(TRIM(SUBSTITUTE($P1049,CHAR(160)," "))," ",REPT(" ",60)),60)))&amp;IF($T1049="","","-"&amp;TRIM(RIGHT(SUBSTITUTE(TRIM(SUBSTITUTE($T1049,CHAR(160)," "))," ",REPT(" ",60)),60)))&amp;".jpg")</f>
        <v/>
      </c>
    </row>
    <row r="1050" ht="56" customHeight="1">
      <c r="A1050" s="169" t="n">
        <v>29128</v>
      </c>
      <c r="B1050" s="171" t="inlineStr">
        <is>
          <t>Hardie-Ferodo 1000 30 September, 1979</t>
        </is>
      </c>
      <c r="C1050" s="171" t="inlineStr">
        <is>
          <t>DNF</t>
        </is>
      </c>
      <c r="D1050" s="171" t="inlineStr">
        <is>
          <t>B - 3.0</t>
        </is>
      </c>
      <c r="E1050" s="171" t="n"/>
      <c r="F1050" s="171" t="n">
        <v>40</v>
      </c>
      <c r="G1050" s="171" t="inlineStr">
        <is>
          <t>Ross Burbidge</t>
        </is>
      </c>
      <c r="H1050" s="171" t="n"/>
      <c r="I1050" s="171" t="n"/>
      <c r="J1050" s="171" t="inlineStr">
        <is>
          <t>Mazda RX7</t>
        </is>
      </c>
      <c r="K1050" s="171" t="inlineStr">
        <is>
          <t>2292 eq R2</t>
        </is>
      </c>
      <c r="L1050" s="171" t="inlineStr">
        <is>
          <t>Terry Shiel</t>
        </is>
      </c>
      <c r="M1050" s="171" t="inlineStr">
        <is>
          <t>AUS</t>
        </is>
      </c>
      <c r="N1050" s="690">
        <f>_xlfn.LET(_xlpm.d,_xlfn.XLOOKUP(L1050,'[1]Birth Dates'!$A:$A,'[1]Birth Dates'!$B:$B,"",0),IF(_xlpm.d=0,"",_xlpm.d))</f>
        <v/>
      </c>
      <c r="O1050" s="171">
        <f>IF(OR(N1050="",A1050="",NOT(ISNUMBER(N1050)),N1050&gt;A1050),"",DATEDIF(N1050,A1050,"Y")&amp;" years, "&amp;DATEDIF(N1050,A1050,"YM")&amp;" months, "&amp;DATEDIF(N1050,A1050,"MD")&amp;" days")</f>
        <v/>
      </c>
      <c r="P1050" s="171" t="inlineStr">
        <is>
          <t>Ross Burbidge</t>
        </is>
      </c>
      <c r="Q1050" s="171" t="inlineStr">
        <is>
          <t>AUS</t>
        </is>
      </c>
      <c r="R1050" s="690">
        <f>_xlfn.LET(_xlpm.d,_xlfn.XLOOKUP(P1050,'[1]Birth Dates'!$A:$A,'[1]Birth Dates'!$B:$B,"",0),IF(_xlpm.d=0,"",_xlpm.d))</f>
        <v/>
      </c>
      <c r="S1050" s="171">
        <f>IF(OR(R1050="",A1050="",NOT(ISNUMBER(R1050)),R1050&gt;A1050),"",DATEDIF(R1050,A1050,"Y")&amp;" years, "&amp;DATEDIF(R1050,A1050,"YM")&amp;" months, "&amp;DATEDIF(R1050,A1050,"MD")&amp;" days")</f>
        <v/>
      </c>
      <c r="T1050" s="171" t="n"/>
      <c r="U1050" s="171" t="n"/>
      <c r="V1050" s="690">
        <f>_xlfn.LET(_xlpm.d,_xlfn.XLOOKUP(T1050,'[1]Birth Dates'!$A:$A,'[1]Birth Dates'!$B:$B,"",0),IF(_xlpm.d=0,"",_xlpm.d))</f>
        <v/>
      </c>
      <c r="W1050" s="171">
        <f>IF(OR(V1050="",A1050="",NOT(ISNUMBER(V1050)),V1050&gt;A1050),"",DATEDIF(V1050,A1050,"Y")&amp;" years, "&amp;DATEDIF(V1050,A1050,"YM")&amp;" months, "&amp;DATEDIF(V1050,A1050,"MD")&amp;" days")</f>
        <v/>
      </c>
      <c r="X1050" s="171" t="n"/>
      <c r="Y1050" s="171" t="n"/>
      <c r="Z1050" s="171" t="n"/>
      <c r="AA1050" s="171" t="n"/>
      <c r="AB1050" s="171" t="n">
        <v>36</v>
      </c>
      <c r="AC1050" s="171" t="n"/>
      <c r="AD1050" s="171" t="n"/>
      <c r="AE1050" s="589" t="inlineStr">
        <is>
          <t>3:00.9000</t>
        </is>
      </c>
      <c r="AF1050" s="418">
        <f>IF(OR(AE1050="",AE1050="",AE1050=0),"",6.172/(AE1050*24))</f>
        <v/>
      </c>
      <c r="AG1050" s="241" t="n"/>
      <c r="AH1050" s="574" t="inlineStr"/>
      <c r="AI1050" s="418">
        <f>IF(OR(AH1050="",AH1050="",AH1050=0),"",6.172/(AH1050*24))</f>
        <v/>
      </c>
      <c r="AJ1050" s="175">
        <f>IF(AND(ISNUMBER(AB1050),ISNUMBER(AG1050)),AB1050-AG1050,"")</f>
        <v/>
      </c>
      <c r="AK1050" s="171" t="inlineStr">
        <is>
          <t>Engine</t>
        </is>
      </c>
      <c r="AL1050" s="171" t="n">
        <v>72</v>
      </c>
      <c r="AM1050" s="493" t="n"/>
      <c r="AN1050" s="671">
        <f>IF(OR(AL1050="",AM1050="",AM1050=0),"",AL1050*6.172/(AM1050*24))</f>
        <v/>
      </c>
      <c r="AO1050" s="477">
        <f>IF(AND(AL1050=AL1049,AM1050&lt;&gt;"",AM1049&lt;&gt;""),AM1050-AM1049,"")</f>
        <v/>
      </c>
      <c r="AP1050" s="171" t="n"/>
      <c r="AQ1050" s="574" t="inlineStr"/>
      <c r="AR1050" s="418">
        <f>IF(OR(AQ1050="",AQ1050="",AQ1050=0),"",6.172/(AQ1050*24))</f>
        <v/>
      </c>
      <c r="AS1050" s="436">
        <f>IF(OR(NOT(ISNUMBER(C1050)),NOT(ISNUMBER(AB1050))),"",IF(AG1050&lt;&gt;"",AG1050,AB1050)-C1050)</f>
        <v/>
      </c>
      <c r="AT1050" s="191" t="n"/>
      <c r="AU1050" s="195">
        <f>IF($B1050="","",TEXT($A1050,"yyyymmdd")&amp;"_P"&amp;$C1050&amp;"_C"&amp;$F1050&amp;"_"&amp;TRIM(RIGHT(SUBSTITUTE(TRIM(SUBSTITUTE($L1050,CHAR(160)," "))," ",REPT(" ",60)),60))&amp;IF($P1050="","","-"&amp;TRIM(RIGHT(SUBSTITUTE(TRIM(SUBSTITUTE($P1050,CHAR(160)," "))," ",REPT(" ",60)),60)))&amp;IF($T1050="","","-"&amp;TRIM(RIGHT(SUBSTITUTE(TRIM(SUBSTITUTE($T1050,CHAR(160)," "))," ",REPT(" ",60)),60)))&amp;".jpg")</f>
        <v/>
      </c>
    </row>
    <row r="1051" ht="56" customHeight="1">
      <c r="A1051" s="169" t="n">
        <v>29128</v>
      </c>
      <c r="B1051" s="171" t="inlineStr">
        <is>
          <t>Hardie-Ferodo 1000 30 September, 1979</t>
        </is>
      </c>
      <c r="C1051" s="171" t="inlineStr">
        <is>
          <t>DNF</t>
        </is>
      </c>
      <c r="D1051" s="171" t="inlineStr">
        <is>
          <t>B - 3.0</t>
        </is>
      </c>
      <c r="E1051" s="171" t="n"/>
      <c r="F1051" s="171" t="n">
        <v>43</v>
      </c>
      <c r="G1051" s="171" t="inlineStr">
        <is>
          <t>Unipart Australia</t>
        </is>
      </c>
      <c r="H1051" s="171" t="n"/>
      <c r="I1051" s="171" t="n"/>
      <c r="J1051" s="171" t="inlineStr">
        <is>
          <t>Ford Capri</t>
        </is>
      </c>
      <c r="K1051" s="171" t="inlineStr">
        <is>
          <t>2993 V6</t>
        </is>
      </c>
      <c r="L1051" s="171" t="inlineStr">
        <is>
          <t>Lakis Manticas</t>
        </is>
      </c>
      <c r="M1051" s="171" t="inlineStr">
        <is>
          <t>AUS</t>
        </is>
      </c>
      <c r="N1051" s="690">
        <f>_xlfn.LET(_xlpm.d,_xlfn.XLOOKUP(L1051,'[1]Birth Dates'!$A:$A,'[1]Birth Dates'!$B:$B,"",0),IF(_xlpm.d=0,"",_xlpm.d))</f>
        <v/>
      </c>
      <c r="O1051" s="171">
        <f>IF(OR(N1051="",A1051="",NOT(ISNUMBER(N1051)),N1051&gt;A1051),"",DATEDIF(N1051,A1051,"Y")&amp;" years, "&amp;DATEDIF(N1051,A1051,"YM")&amp;" months, "&amp;DATEDIF(N1051,A1051,"MD")&amp;" days")</f>
        <v/>
      </c>
      <c r="P1051" s="171" t="inlineStr">
        <is>
          <t>Geoff Leeds</t>
        </is>
      </c>
      <c r="Q1051" s="171" t="inlineStr">
        <is>
          <t>AUS</t>
        </is>
      </c>
      <c r="R1051" s="690">
        <f>_xlfn.LET(_xlpm.d,_xlfn.XLOOKUP(P1051,'[1]Birth Dates'!$A:$A,'[1]Birth Dates'!$B:$B,"",0),IF(_xlpm.d=0,"",_xlpm.d))</f>
        <v/>
      </c>
      <c r="S1051" s="171">
        <f>IF(OR(R1051="",A1051="",NOT(ISNUMBER(R1051)),R1051&gt;A1051),"",DATEDIF(R1051,A1051,"Y")&amp;" years, "&amp;DATEDIF(R1051,A1051,"YM")&amp;" months, "&amp;DATEDIF(R1051,A1051,"MD")&amp;" days")</f>
        <v/>
      </c>
      <c r="T1051" s="171" t="n"/>
      <c r="U1051" s="171" t="n"/>
      <c r="V1051" s="690">
        <f>_xlfn.LET(_xlpm.d,_xlfn.XLOOKUP(T1051,'[1]Birth Dates'!$A:$A,'[1]Birth Dates'!$B:$B,"",0),IF(_xlpm.d=0,"",_xlpm.d))</f>
        <v/>
      </c>
      <c r="W1051" s="171">
        <f>IF(OR(V1051="",A1051="",NOT(ISNUMBER(V1051)),V1051&gt;A1051),"",DATEDIF(V1051,A1051,"Y")&amp;" years, "&amp;DATEDIF(V1051,A1051,"YM")&amp;" months, "&amp;DATEDIF(V1051,A1051,"MD")&amp;" days")</f>
        <v/>
      </c>
      <c r="X1051" s="171" t="n"/>
      <c r="Y1051" s="171" t="n"/>
      <c r="Z1051" s="171" t="n"/>
      <c r="AA1051" s="171" t="n"/>
      <c r="AB1051" s="171" t="n">
        <v>34</v>
      </c>
      <c r="AC1051" s="171" t="n"/>
      <c r="AD1051" s="171" t="n"/>
      <c r="AE1051" s="589" t="inlineStr">
        <is>
          <t>2:58.3000</t>
        </is>
      </c>
      <c r="AF1051" s="418">
        <f>IF(OR(AE1051="",AE1051="",AE1051=0),"",6.172/(AE1051*24))</f>
        <v/>
      </c>
      <c r="AG1051" s="241" t="n"/>
      <c r="AH1051" s="574" t="inlineStr"/>
      <c r="AI1051" s="418">
        <f>IF(OR(AH1051="",AH1051="",AH1051=0),"",6.172/(AH1051*24))</f>
        <v/>
      </c>
      <c r="AJ1051" s="175">
        <f>IF(AND(ISNUMBER(AB1051),ISNUMBER(AG1051)),AB1051-AG1051,"")</f>
        <v/>
      </c>
      <c r="AK1051" s="171" t="inlineStr">
        <is>
          <t>Engine</t>
        </is>
      </c>
      <c r="AL1051" s="171" t="n">
        <v>69</v>
      </c>
      <c r="AM1051" s="493" t="n"/>
      <c r="AN1051" s="671">
        <f>IF(OR(AL1051="",AM1051="",AM1051=0),"",AL1051*6.172/(AM1051*24))</f>
        <v/>
      </c>
      <c r="AO1051" s="477">
        <f>IF(AND(AL1051=AL1050,AM1051&lt;&gt;"",AM1050&lt;&gt;""),AM1051-AM1050,"")</f>
        <v/>
      </c>
      <c r="AP1051" s="171" t="n"/>
      <c r="AQ1051" s="574" t="inlineStr"/>
      <c r="AR1051" s="418">
        <f>IF(OR(AQ1051="",AQ1051="",AQ1051=0),"",6.172/(AQ1051*24))</f>
        <v/>
      </c>
      <c r="AS1051" s="436">
        <f>IF(OR(NOT(ISNUMBER(C1051)),NOT(ISNUMBER(AB1051))),"",IF(AG1051&lt;&gt;"",AG1051,AB1051)-C1051)</f>
        <v/>
      </c>
      <c r="AT1051" s="191" t="n"/>
      <c r="AU1051" s="195">
        <f>IF($B1051="","",TEXT($A1051,"yyyymmdd")&amp;"_P"&amp;$C1051&amp;"_C"&amp;$F1051&amp;"_"&amp;TRIM(RIGHT(SUBSTITUTE(TRIM(SUBSTITUTE($L1051,CHAR(160)," "))," ",REPT(" ",60)),60))&amp;IF($P1051="","","-"&amp;TRIM(RIGHT(SUBSTITUTE(TRIM(SUBSTITUTE($P1051,CHAR(160)," "))," ",REPT(" ",60)),60)))&amp;IF($T1051="","","-"&amp;TRIM(RIGHT(SUBSTITUTE(TRIM(SUBSTITUTE($T1051,CHAR(160)," "))," ",REPT(" ",60)),60)))&amp;".jpg")</f>
        <v/>
      </c>
    </row>
    <row r="1052" ht="56" customHeight="1">
      <c r="A1052" s="169" t="n">
        <v>29128</v>
      </c>
      <c r="B1052" s="171" t="inlineStr">
        <is>
          <t>Hardie-Ferodo 1000 30 September, 1979</t>
        </is>
      </c>
      <c r="C1052" s="171" t="inlineStr">
        <is>
          <t>DNF</t>
        </is>
      </c>
      <c r="D1052" s="171" t="inlineStr">
        <is>
          <t>A - 6.0</t>
        </is>
      </c>
      <c r="E1052" s="171" t="n"/>
      <c r="F1052" s="171" t="n">
        <v>9</v>
      </c>
      <c r="G1052" s="171" t="inlineStr">
        <is>
          <t>Nine Network Racing Team</t>
        </is>
      </c>
      <c r="H1052" s="171" t="n"/>
      <c r="I1052" s="171" t="n"/>
      <c r="J1052" s="171" t="inlineStr">
        <is>
          <t>Chevrolet Camaro</t>
        </is>
      </c>
      <c r="K1052" s="171" t="inlineStr">
        <is>
          <t>5736 V8</t>
        </is>
      </c>
      <c r="L1052" s="171" t="inlineStr">
        <is>
          <t>John McCormack</t>
        </is>
      </c>
      <c r="M1052" s="171" t="inlineStr">
        <is>
          <t>AUS</t>
        </is>
      </c>
      <c r="N1052" s="690">
        <f>_xlfn.LET(_xlpm.d,_xlfn.XLOOKUP(L1052,'[1]Birth Dates'!$A:$A,'[1]Birth Dates'!$B:$B,"",0),IF(_xlpm.d=0,"",_xlpm.d))</f>
        <v/>
      </c>
      <c r="O1052" s="171">
        <f>IF(OR(N1052="",A1052="",NOT(ISNUMBER(N1052)),N1052&gt;A1052),"",DATEDIF(N1052,A1052,"Y")&amp;" years, "&amp;DATEDIF(N1052,A1052,"YM")&amp;" months, "&amp;DATEDIF(N1052,A1052,"MD")&amp;" days")</f>
        <v/>
      </c>
      <c r="P1052" s="171" t="inlineStr">
        <is>
          <t>Bob Forbes</t>
        </is>
      </c>
      <c r="Q1052" s="171" t="inlineStr">
        <is>
          <t>AUS</t>
        </is>
      </c>
      <c r="R1052" s="690">
        <f>_xlfn.LET(_xlpm.d,_xlfn.XLOOKUP(P1052,'[1]Birth Dates'!$A:$A,'[1]Birth Dates'!$B:$B,"",0),IF(_xlpm.d=0,"",_xlpm.d))</f>
        <v/>
      </c>
      <c r="S1052" s="171">
        <f>IF(OR(R1052="",A1052="",NOT(ISNUMBER(R1052)),R1052&gt;A1052),"",DATEDIF(R1052,A1052,"Y")&amp;" years, "&amp;DATEDIF(R1052,A1052,"YM")&amp;" months, "&amp;DATEDIF(R1052,A1052,"MD")&amp;" days")</f>
        <v/>
      </c>
      <c r="T1052" s="171" t="n"/>
      <c r="U1052" s="171" t="n"/>
      <c r="V1052" s="690">
        <f>_xlfn.LET(_xlpm.d,_xlfn.XLOOKUP(T1052,'[1]Birth Dates'!$A:$A,'[1]Birth Dates'!$B:$B,"",0),IF(_xlpm.d=0,"",_xlpm.d))</f>
        <v/>
      </c>
      <c r="W1052" s="171">
        <f>IF(OR(V1052="",A1052="",NOT(ISNUMBER(V1052)),V1052&gt;A1052),"",DATEDIF(V1052,A1052,"Y")&amp;" years, "&amp;DATEDIF(V1052,A1052,"YM")&amp;" months, "&amp;DATEDIF(V1052,A1052,"MD")&amp;" days")</f>
        <v/>
      </c>
      <c r="X1052" s="171" t="n"/>
      <c r="Y1052" s="171" t="n"/>
      <c r="Z1052" s="171" t="n"/>
      <c r="AA1052" s="171" t="n"/>
      <c r="AB1052" s="171" t="n">
        <v>60</v>
      </c>
      <c r="AC1052" s="171" t="n"/>
      <c r="AD1052" s="171" t="n"/>
      <c r="AE1052" s="574" t="n"/>
      <c r="AF1052" s="418">
        <f>IF(OR(AE1052="",AE1052="",AE1052=0),"",6.172/(AE1052*24))</f>
        <v/>
      </c>
      <c r="AG1052" s="241" t="n"/>
      <c r="AH1052" s="574" t="inlineStr"/>
      <c r="AI1052" s="418">
        <f>IF(OR(AH1052="",AH1052="",AH1052=0),"",6.172/(AH1052*24))</f>
        <v/>
      </c>
      <c r="AJ1052" s="175">
        <f>IF(AND(ISNUMBER(AB1052),ISNUMBER(AG1052)),AB1052-AG1052,"")</f>
        <v/>
      </c>
      <c r="AK1052" s="171" t="inlineStr">
        <is>
          <t>Engine</t>
        </is>
      </c>
      <c r="AL1052" s="171" t="n">
        <v>62</v>
      </c>
      <c r="AM1052" s="493" t="n"/>
      <c r="AN1052" s="671">
        <f>IF(OR(AL1052="",AM1052="",AM1052=0),"",AL1052*6.172/(AM1052*24))</f>
        <v/>
      </c>
      <c r="AO1052" s="477">
        <f>IF(AND(AL1052=AL1051,AM1052&lt;&gt;"",AM1051&lt;&gt;""),AM1052-AM1051,"")</f>
        <v/>
      </c>
      <c r="AP1052" s="171" t="n"/>
      <c r="AQ1052" s="574" t="inlineStr"/>
      <c r="AR1052" s="418">
        <f>IF(OR(AQ1052="",AQ1052="",AQ1052=0),"",6.172/(AQ1052*24))</f>
        <v/>
      </c>
      <c r="AS1052" s="436">
        <f>IF(OR(NOT(ISNUMBER(C1052)),NOT(ISNUMBER(AB1052))),"",IF(AG1052&lt;&gt;"",AG1052,AB1052)-C1052)</f>
        <v/>
      </c>
      <c r="AT1052" s="191" t="n"/>
      <c r="AU1052" s="195">
        <f>IF($B1052="","",TEXT($A1052,"yyyymmdd")&amp;"_P"&amp;$C1052&amp;"_C"&amp;$F1052&amp;"_"&amp;TRIM(RIGHT(SUBSTITUTE(TRIM(SUBSTITUTE($L1052,CHAR(160)," "))," ",REPT(" ",60)),60))&amp;IF($P1052="","","-"&amp;TRIM(RIGHT(SUBSTITUTE(TRIM(SUBSTITUTE($P1052,CHAR(160)," "))," ",REPT(" ",60)),60)))&amp;IF($T1052="","","-"&amp;TRIM(RIGHT(SUBSTITUTE(TRIM(SUBSTITUTE($T1052,CHAR(160)," "))," ",REPT(" ",60)),60)))&amp;".jpg")</f>
        <v/>
      </c>
    </row>
    <row r="1053" ht="56" customHeight="1">
      <c r="A1053" s="169" t="n">
        <v>29128</v>
      </c>
      <c r="B1053" s="171" t="inlineStr">
        <is>
          <t>Hardie-Ferodo 1000 30 September, 1979</t>
        </is>
      </c>
      <c r="C1053" s="171" t="inlineStr">
        <is>
          <t>DNF</t>
        </is>
      </c>
      <c r="D1053" s="171" t="inlineStr">
        <is>
          <t>A - 6.0</t>
        </is>
      </c>
      <c r="E1053" s="171" t="n"/>
      <c r="F1053" s="171" t="n">
        <v>30</v>
      </c>
      <c r="G1053" s="171" t="inlineStr">
        <is>
          <t>Everlast Battery Service</t>
        </is>
      </c>
      <c r="H1053" s="171" t="n"/>
      <c r="I1053" s="171" t="n"/>
      <c r="J1053" s="171" t="inlineStr">
        <is>
          <t>Ford Falcon XC</t>
        </is>
      </c>
      <c r="K1053" s="171" t="inlineStr">
        <is>
          <t>5760 V8</t>
        </is>
      </c>
      <c r="L1053" s="171" t="inlineStr">
        <is>
          <t>Bill O'Brien</t>
        </is>
      </c>
      <c r="M1053" s="171" t="inlineStr">
        <is>
          <t>AUS</t>
        </is>
      </c>
      <c r="N1053" s="690">
        <f>_xlfn.LET(_xlpm.d,_xlfn.XLOOKUP(L1053,'[1]Birth Dates'!$A:$A,'[1]Birth Dates'!$B:$B,"",0),IF(_xlpm.d=0,"",_xlpm.d))</f>
        <v/>
      </c>
      <c r="O1053" s="171">
        <f>IF(OR(N1053="",A1053="",NOT(ISNUMBER(N1053)),N1053&gt;A1053),"",DATEDIF(N1053,A1053,"Y")&amp;" years, "&amp;DATEDIF(N1053,A1053,"YM")&amp;" months, "&amp;DATEDIF(N1053,A1053,"MD")&amp;" days")</f>
        <v/>
      </c>
      <c r="P1053" s="171" t="inlineStr">
        <is>
          <t>Ray Winter</t>
        </is>
      </c>
      <c r="Q1053" s="171" t="inlineStr">
        <is>
          <t>AUS</t>
        </is>
      </c>
      <c r="R1053" s="690">
        <f>_xlfn.LET(_xlpm.d,_xlfn.XLOOKUP(P1053,'[1]Birth Dates'!$A:$A,'[1]Birth Dates'!$B:$B,"",0),IF(_xlpm.d=0,"",_xlpm.d))</f>
        <v/>
      </c>
      <c r="S1053" s="171">
        <f>IF(OR(R1053="",A1053="",NOT(ISNUMBER(R1053)),R1053&gt;A1053),"",DATEDIF(R1053,A1053,"Y")&amp;" years, "&amp;DATEDIF(R1053,A1053,"YM")&amp;" months, "&amp;DATEDIF(R1053,A1053,"MD")&amp;" days")</f>
        <v/>
      </c>
      <c r="T1053" s="171" t="n"/>
      <c r="U1053" s="171" t="n"/>
      <c r="V1053" s="690">
        <f>_xlfn.LET(_xlpm.d,_xlfn.XLOOKUP(T1053,'[1]Birth Dates'!$A:$A,'[1]Birth Dates'!$B:$B,"",0),IF(_xlpm.d=0,"",_xlpm.d))</f>
        <v/>
      </c>
      <c r="W1053" s="171">
        <f>IF(OR(V1053="",A1053="",NOT(ISNUMBER(V1053)),V1053&gt;A1053),"",DATEDIF(V1053,A1053,"Y")&amp;" years, "&amp;DATEDIF(V1053,A1053,"YM")&amp;" months, "&amp;DATEDIF(V1053,A1053,"MD")&amp;" days")</f>
        <v/>
      </c>
      <c r="X1053" s="171" t="n"/>
      <c r="Y1053" s="171" t="n"/>
      <c r="Z1053" s="171" t="n"/>
      <c r="AA1053" s="171" t="n"/>
      <c r="AB1053" s="171" t="n">
        <v>21</v>
      </c>
      <c r="AC1053" s="171" t="n"/>
      <c r="AD1053" s="171" t="n"/>
      <c r="AE1053" s="589" t="inlineStr">
        <is>
          <t>2:44.2000</t>
        </is>
      </c>
      <c r="AF1053" s="418">
        <f>IF(OR(AE1053="",AE1053="",AE1053=0),"",6.172/(AE1053*24))</f>
        <v/>
      </c>
      <c r="AG1053" s="241" t="n"/>
      <c r="AH1053" s="574" t="inlineStr"/>
      <c r="AI1053" s="418">
        <f>IF(OR(AH1053="",AH1053="",AH1053=0),"",6.172/(AH1053*24))</f>
        <v/>
      </c>
      <c r="AJ1053" s="175">
        <f>IF(AND(ISNUMBER(AB1053),ISNUMBER(AG1053)),AB1053-AG1053,"")</f>
        <v/>
      </c>
      <c r="AK1053" s="171" t="inlineStr">
        <is>
          <t>Engine</t>
        </is>
      </c>
      <c r="AL1053" s="171" t="n">
        <v>62</v>
      </c>
      <c r="AM1053" s="493" t="n"/>
      <c r="AN1053" s="671">
        <f>IF(OR(AL1053="",AM1053="",AM1053=0),"",AL1053*6.172/(AM1053*24))</f>
        <v/>
      </c>
      <c r="AO1053" s="477">
        <f>IF(AND(AL1053=AL1052,AM1053&lt;&gt;"",AM1052&lt;&gt;""),AM1053-AM1052,"")</f>
        <v/>
      </c>
      <c r="AP1053" s="171" t="n"/>
      <c r="AQ1053" s="574" t="inlineStr"/>
      <c r="AR1053" s="418">
        <f>IF(OR(AQ1053="",AQ1053="",AQ1053=0),"",6.172/(AQ1053*24))</f>
        <v/>
      </c>
      <c r="AS1053" s="436">
        <f>IF(OR(NOT(ISNUMBER(C1053)),NOT(ISNUMBER(AB1053))),"",IF(AG1053&lt;&gt;"",AG1053,AB1053)-C1053)</f>
        <v/>
      </c>
      <c r="AT1053" s="191" t="n"/>
      <c r="AU1053" s="195">
        <f>IF($B1053="","",TEXT($A1053,"yyyymmdd")&amp;"_P"&amp;$C1053&amp;"_C"&amp;$F1053&amp;"_"&amp;TRIM(RIGHT(SUBSTITUTE(TRIM(SUBSTITUTE($L1053,CHAR(160)," "))," ",REPT(" ",60)),60))&amp;IF($P1053="","","-"&amp;TRIM(RIGHT(SUBSTITUTE(TRIM(SUBSTITUTE($P1053,CHAR(160)," "))," ",REPT(" ",60)),60)))&amp;IF($T1053="","","-"&amp;TRIM(RIGHT(SUBSTITUTE(TRIM(SUBSTITUTE($T1053,CHAR(160)," "))," ",REPT(" ",60)),60)))&amp;".jpg")</f>
        <v/>
      </c>
    </row>
    <row r="1054" ht="56" customHeight="1">
      <c r="A1054" s="169" t="n">
        <v>29128</v>
      </c>
      <c r="B1054" s="171" t="inlineStr">
        <is>
          <t>Hardie-Ferodo 1000 30 September, 1979</t>
        </is>
      </c>
      <c r="C1054" s="171" t="inlineStr">
        <is>
          <t>DNF</t>
        </is>
      </c>
      <c r="D1054" s="171" t="inlineStr">
        <is>
          <t>A - 6.0</t>
        </is>
      </c>
      <c r="E1054" s="171" t="n"/>
      <c r="F1054" s="171" t="n">
        <v>26</v>
      </c>
      <c r="G1054" s="171" t="inlineStr">
        <is>
          <t>Marlboro Holden Dealer Team</t>
        </is>
      </c>
      <c r="H1054" s="171" t="n"/>
      <c r="I1054" s="171" t="n"/>
      <c r="J1054" s="171" t="inlineStr">
        <is>
          <t>Holden Torana A9X</t>
        </is>
      </c>
      <c r="K1054" s="171" t="inlineStr">
        <is>
          <t>5044 V8</t>
        </is>
      </c>
      <c r="L1054" s="171" t="inlineStr">
        <is>
          <t>John Harvey</t>
        </is>
      </c>
      <c r="M1054" s="171" t="inlineStr">
        <is>
          <t>AUS</t>
        </is>
      </c>
      <c r="N1054" s="690">
        <f>_xlfn.LET(_xlpm.d,_xlfn.XLOOKUP(L1054,'[1]Birth Dates'!$A:$A,'[1]Birth Dates'!$B:$B,"",0),IF(_xlpm.d=0,"",_xlpm.d))</f>
        <v/>
      </c>
      <c r="O1054" s="171">
        <f>IF(OR(N1054="",A1054="",NOT(ISNUMBER(N1054)),N1054&gt;A1054),"",DATEDIF(N1054,A1054,"Y")&amp;" years, "&amp;DATEDIF(N1054,A1054,"YM")&amp;" months, "&amp;DATEDIF(N1054,A1054,"MD")&amp;" days")</f>
        <v/>
      </c>
      <c r="P1054" s="171" t="inlineStr">
        <is>
          <t>Ron Harrop</t>
        </is>
      </c>
      <c r="Q1054" s="171" t="inlineStr">
        <is>
          <t>AUS</t>
        </is>
      </c>
      <c r="R1054" s="690">
        <f>_xlfn.LET(_xlpm.d,_xlfn.XLOOKUP(P1054,'[1]Birth Dates'!$A:$A,'[1]Birth Dates'!$B:$B,"",0),IF(_xlpm.d=0,"",_xlpm.d))</f>
        <v/>
      </c>
      <c r="S1054" s="171">
        <f>IF(OR(R1054="",A1054="",NOT(ISNUMBER(R1054)),R1054&gt;A1054),"",DATEDIF(R1054,A1054,"Y")&amp;" years, "&amp;DATEDIF(R1054,A1054,"YM")&amp;" months, "&amp;DATEDIF(R1054,A1054,"MD")&amp;" days")</f>
        <v/>
      </c>
      <c r="T1054" s="171" t="n"/>
      <c r="U1054" s="171" t="n"/>
      <c r="V1054" s="690">
        <f>_xlfn.LET(_xlpm.d,_xlfn.XLOOKUP(T1054,'[1]Birth Dates'!$A:$A,'[1]Birth Dates'!$B:$B,"",0),IF(_xlpm.d=0,"",_xlpm.d))</f>
        <v/>
      </c>
      <c r="W1054" s="171">
        <f>IF(OR(V1054="",A1054="",NOT(ISNUMBER(V1054)),V1054&gt;A1054),"",DATEDIF(V1054,A1054,"Y")&amp;" years, "&amp;DATEDIF(V1054,A1054,"YM")&amp;" months, "&amp;DATEDIF(V1054,A1054,"MD")&amp;" days")</f>
        <v/>
      </c>
      <c r="X1054" s="171" t="n"/>
      <c r="Y1054" s="171" t="n"/>
      <c r="Z1054" s="171" t="n"/>
      <c r="AA1054" s="171" t="n"/>
      <c r="AB1054" s="171" t="n">
        <v>11</v>
      </c>
      <c r="AC1054" s="171" t="n"/>
      <c r="AD1054" s="171" t="n"/>
      <c r="AE1054" s="589" t="inlineStr">
        <is>
          <t>2:33.9000</t>
        </is>
      </c>
      <c r="AF1054" s="418">
        <f>IF(OR(AE1054="",AE1054="",AE1054=0),"",6.172/(AE1054*24))</f>
        <v/>
      </c>
      <c r="AG1054" s="241" t="n"/>
      <c r="AH1054" s="574" t="inlineStr"/>
      <c r="AI1054" s="418">
        <f>IF(OR(AH1054="",AH1054="",AH1054=0),"",6.172/(AH1054*24))</f>
        <v/>
      </c>
      <c r="AJ1054" s="175">
        <f>IF(AND(ISNUMBER(AB1054),ISNUMBER(AG1054)),AB1054-AG1054,"")</f>
        <v/>
      </c>
      <c r="AK1054" s="171" t="inlineStr">
        <is>
          <t>Accident</t>
        </is>
      </c>
      <c r="AL1054" s="171" t="n">
        <v>57</v>
      </c>
      <c r="AM1054" s="493" t="n"/>
      <c r="AN1054" s="671">
        <f>IF(OR(AL1054="",AM1054="",AM1054=0),"",AL1054*6.172/(AM1054*24))</f>
        <v/>
      </c>
      <c r="AO1054" s="477">
        <f>IF(AND(AL1054=AL1053,AM1054&lt;&gt;"",AM1053&lt;&gt;""),AM1054-AM1053,"")</f>
        <v/>
      </c>
      <c r="AP1054" s="171" t="n"/>
      <c r="AQ1054" s="574" t="inlineStr"/>
      <c r="AR1054" s="418">
        <f>IF(OR(AQ1054="",AQ1054="",AQ1054=0),"",6.172/(AQ1054*24))</f>
        <v/>
      </c>
      <c r="AS1054" s="436">
        <f>IF(OR(NOT(ISNUMBER(C1054)),NOT(ISNUMBER(AB1054))),"",IF(AG1054&lt;&gt;"",AG1054,AB1054)-C1054)</f>
        <v/>
      </c>
      <c r="AT1054" s="191" t="n"/>
      <c r="AU1054" s="195">
        <f>IF($B1054="","",TEXT($A1054,"yyyymmdd")&amp;"_P"&amp;$C1054&amp;"_C"&amp;$F1054&amp;"_"&amp;TRIM(RIGHT(SUBSTITUTE(TRIM(SUBSTITUTE($L1054,CHAR(160)," "))," ",REPT(" ",60)),60))&amp;IF($P1054="","","-"&amp;TRIM(RIGHT(SUBSTITUTE(TRIM(SUBSTITUTE($P1054,CHAR(160)," "))," ",REPT(" ",60)),60)))&amp;IF($T1054="","","-"&amp;TRIM(RIGHT(SUBSTITUTE(TRIM(SUBSTITUTE($T1054,CHAR(160)," "))," ",REPT(" ",60)),60)))&amp;".jpg")</f>
        <v/>
      </c>
    </row>
    <row r="1055" ht="56" customHeight="1">
      <c r="A1055" s="169" t="n">
        <v>29128</v>
      </c>
      <c r="B1055" s="171" t="inlineStr">
        <is>
          <t>Hardie-Ferodo 1000 30 September, 1979</t>
        </is>
      </c>
      <c r="C1055" s="171" t="inlineStr">
        <is>
          <t>DNF</t>
        </is>
      </c>
      <c r="D1055" s="171" t="inlineStr">
        <is>
          <t>A - 6.0</t>
        </is>
      </c>
      <c r="E1055" s="171" t="n"/>
      <c r="F1055" s="171" t="n">
        <v>11</v>
      </c>
      <c r="G1055" s="171" t="inlineStr">
        <is>
          <t>Citizens Watches (Aust) Pty Ltd</t>
        </is>
      </c>
      <c r="H1055" s="171" t="n"/>
      <c r="I1055" s="171" t="n"/>
      <c r="J1055" s="171" t="inlineStr">
        <is>
          <t>Holden Torana A9X</t>
        </is>
      </c>
      <c r="K1055" s="171" t="inlineStr">
        <is>
          <t>5044 V8</t>
        </is>
      </c>
      <c r="L1055" s="171" t="inlineStr">
        <is>
          <t>Gary Cooke</t>
        </is>
      </c>
      <c r="M1055" s="171" t="inlineStr">
        <is>
          <t>AUS</t>
        </is>
      </c>
      <c r="N1055" s="690">
        <f>_xlfn.LET(_xlpm.d,_xlfn.XLOOKUP(L1055,'[1]Birth Dates'!$A:$A,'[1]Birth Dates'!$B:$B,"",0),IF(_xlpm.d=0,"",_xlpm.d))</f>
        <v/>
      </c>
      <c r="O1055" s="171">
        <f>IF(OR(N1055="",A1055="",NOT(ISNUMBER(N1055)),N1055&gt;A1055),"",DATEDIF(N1055,A1055,"Y")&amp;" years, "&amp;DATEDIF(N1055,A1055,"YM")&amp;" months, "&amp;DATEDIF(N1055,A1055,"MD")&amp;" days")</f>
        <v/>
      </c>
      <c r="P1055" s="171" t="inlineStr">
        <is>
          <t>Warwick Brown</t>
        </is>
      </c>
      <c r="Q1055" s="171" t="inlineStr">
        <is>
          <t>AUS</t>
        </is>
      </c>
      <c r="R1055" s="690">
        <f>_xlfn.LET(_xlpm.d,_xlfn.XLOOKUP(P1055,'[1]Birth Dates'!$A:$A,'[1]Birth Dates'!$B:$B,"",0),IF(_xlpm.d=0,"",_xlpm.d))</f>
        <v/>
      </c>
      <c r="S1055" s="171">
        <f>IF(OR(R1055="",A1055="",NOT(ISNUMBER(R1055)),R1055&gt;A1055),"",DATEDIF(R1055,A1055,"Y")&amp;" years, "&amp;DATEDIF(R1055,A1055,"YM")&amp;" months, "&amp;DATEDIF(R1055,A1055,"MD")&amp;" days")</f>
        <v/>
      </c>
      <c r="T1055" s="171" t="n"/>
      <c r="U1055" s="171" t="n"/>
      <c r="V1055" s="690">
        <f>_xlfn.LET(_xlpm.d,_xlfn.XLOOKUP(T1055,'[1]Birth Dates'!$A:$A,'[1]Birth Dates'!$B:$B,"",0),IF(_xlpm.d=0,"",_xlpm.d))</f>
        <v/>
      </c>
      <c r="W1055" s="171">
        <f>IF(OR(V1055="",A1055="",NOT(ISNUMBER(V1055)),V1055&gt;A1055),"",DATEDIF(V1055,A1055,"Y")&amp;" years, "&amp;DATEDIF(V1055,A1055,"YM")&amp;" months, "&amp;DATEDIF(V1055,A1055,"MD")&amp;" days")</f>
        <v/>
      </c>
      <c r="X1055" s="171" t="n"/>
      <c r="Y1055" s="171" t="n"/>
      <c r="Z1055" s="171" t="n"/>
      <c r="AA1055" s="171" t="n"/>
      <c r="AB1055" s="171" t="n"/>
      <c r="AC1055" s="171" t="n"/>
      <c r="AD1055" s="171" t="n"/>
      <c r="AE1055" s="589" t="n"/>
      <c r="AF1055" s="418">
        <f>IF(OR(AE1055="",AE1055="",AE1055=0),"",6.172/(AE1055*24))</f>
        <v/>
      </c>
      <c r="AG1055" s="171" t="n">
        <v>8</v>
      </c>
      <c r="AH1055" s="589" t="inlineStr">
        <is>
          <t>2:27.0430</t>
        </is>
      </c>
      <c r="AI1055" s="418">
        <f>IF(OR(AH1055="",AH1055="",AH1055=0),"",6.172/(AH1055*24))</f>
        <v/>
      </c>
      <c r="AJ1055" s="175">
        <f>IF(AND(ISNUMBER(AB1055),ISNUMBER(AG1055)),AB1055-AG1055,"")</f>
        <v/>
      </c>
      <c r="AK1055" s="171" t="inlineStr">
        <is>
          <t>Engine</t>
        </is>
      </c>
      <c r="AL1055" s="171" t="n">
        <v>57</v>
      </c>
      <c r="AM1055" s="493" t="n"/>
      <c r="AN1055" s="671">
        <f>IF(OR(AL1055="",AM1055="",AM1055=0),"",AL1055*6.172/(AM1055*24))</f>
        <v/>
      </c>
      <c r="AO1055" s="477">
        <f>IF(AND(AL1055=AL1054,AM1055&lt;&gt;"",AM1054&lt;&gt;""),AM1055-AM1054,"")</f>
        <v/>
      </c>
      <c r="AP1055" s="171" t="n"/>
      <c r="AQ1055" s="574" t="inlineStr"/>
      <c r="AR1055" s="418">
        <f>IF(OR(AQ1055="",AQ1055="",AQ1055=0),"",6.172/(AQ1055*24))</f>
        <v/>
      </c>
      <c r="AS1055" s="436">
        <f>IF(OR(NOT(ISNUMBER(C1055)),NOT(ISNUMBER(AB1055))),"",IF(AG1055&lt;&gt;"",AG1055,AB1055)-C1055)</f>
        <v/>
      </c>
      <c r="AT1055" s="191" t="n"/>
      <c r="AU1055" s="195">
        <f>IF($B1055="","",TEXT($A1055,"yyyymmdd")&amp;"_P"&amp;$C1055&amp;"_C"&amp;$F1055&amp;"_"&amp;TRIM(RIGHT(SUBSTITUTE(TRIM(SUBSTITUTE($L1055,CHAR(160)," "))," ",REPT(" ",60)),60))&amp;IF($P1055="","","-"&amp;TRIM(RIGHT(SUBSTITUTE(TRIM(SUBSTITUTE($P1055,CHAR(160)," "))," ",REPT(" ",60)),60)))&amp;IF($T1055="","","-"&amp;TRIM(RIGHT(SUBSTITUTE(TRIM(SUBSTITUTE($T1055,CHAR(160)," "))," ",REPT(" ",60)),60)))&amp;".jpg")</f>
        <v/>
      </c>
    </row>
    <row r="1056" ht="56" customHeight="1">
      <c r="A1056" s="169" t="n">
        <v>29128</v>
      </c>
      <c r="B1056" s="171" t="inlineStr">
        <is>
          <t>Hardie-Ferodo 1000 30 September, 1979</t>
        </is>
      </c>
      <c r="C1056" s="171" t="inlineStr">
        <is>
          <t>DNF</t>
        </is>
      </c>
      <c r="D1056" s="171" t="inlineStr">
        <is>
          <t>D - 1.6</t>
        </is>
      </c>
      <c r="E1056" s="171" t="n"/>
      <c r="F1056" s="171" t="n">
        <v>69</v>
      </c>
      <c r="G1056" s="171" t="inlineStr">
        <is>
          <t>Victoria Police Motor Sport Club</t>
        </is>
      </c>
      <c r="H1056" s="171" t="n"/>
      <c r="I1056" s="171" t="n"/>
      <c r="J1056" s="171" t="inlineStr">
        <is>
          <t>Holden Gemini</t>
        </is>
      </c>
      <c r="K1056" s="171" t="inlineStr">
        <is>
          <t>1584 L4</t>
        </is>
      </c>
      <c r="L1056" s="171" t="inlineStr">
        <is>
          <t>Mal Smith</t>
        </is>
      </c>
      <c r="M1056" s="171" t="inlineStr">
        <is>
          <t>AUS</t>
        </is>
      </c>
      <c r="N1056" s="690">
        <f>_xlfn.LET(_xlpm.d,_xlfn.XLOOKUP(L1056,'[1]Birth Dates'!$A:$A,'[1]Birth Dates'!$B:$B,"",0),IF(_xlpm.d=0,"",_xlpm.d))</f>
        <v/>
      </c>
      <c r="O1056" s="171">
        <f>IF(OR(N1056="",A1056="",NOT(ISNUMBER(N1056)),N1056&gt;A1056),"",DATEDIF(N1056,A1056,"Y")&amp;" years, "&amp;DATEDIF(N1056,A1056,"YM")&amp;" months, "&amp;DATEDIF(N1056,A1056,"MD")&amp;" days")</f>
        <v/>
      </c>
      <c r="P1056" s="171" t="inlineStr">
        <is>
          <t>Mal Owen</t>
        </is>
      </c>
      <c r="Q1056" s="171" t="inlineStr">
        <is>
          <t>AUS</t>
        </is>
      </c>
      <c r="R1056" s="690">
        <f>_xlfn.LET(_xlpm.d,_xlfn.XLOOKUP(P1056,'[1]Birth Dates'!$A:$A,'[1]Birth Dates'!$B:$B,"",0),IF(_xlpm.d=0,"",_xlpm.d))</f>
        <v/>
      </c>
      <c r="S1056" s="171">
        <f>IF(OR(R1056="",A1056="",NOT(ISNUMBER(R1056)),R1056&gt;A1056),"",DATEDIF(R1056,A1056,"Y")&amp;" years, "&amp;DATEDIF(R1056,A1056,"YM")&amp;" months, "&amp;DATEDIF(R1056,A1056,"MD")&amp;" days")</f>
        <v/>
      </c>
      <c r="T1056" s="171" t="n"/>
      <c r="U1056" s="171" t="n"/>
      <c r="V1056" s="690">
        <f>_xlfn.LET(_xlpm.d,_xlfn.XLOOKUP(T1056,'[1]Birth Dates'!$A:$A,'[1]Birth Dates'!$B:$B,"",0),IF(_xlpm.d=0,"",_xlpm.d))</f>
        <v/>
      </c>
      <c r="W1056" s="171">
        <f>IF(OR(V1056="",A1056="",NOT(ISNUMBER(V1056)),V1056&gt;A1056),"",DATEDIF(V1056,A1056,"Y")&amp;" years, "&amp;DATEDIF(V1056,A1056,"YM")&amp;" months, "&amp;DATEDIF(V1056,A1056,"MD")&amp;" days")</f>
        <v/>
      </c>
      <c r="X1056" s="171" t="n"/>
      <c r="Y1056" s="171" t="n"/>
      <c r="Z1056" s="171" t="n"/>
      <c r="AA1056" s="171" t="n"/>
      <c r="AB1056" s="171" t="n">
        <v>56</v>
      </c>
      <c r="AC1056" s="171" t="n"/>
      <c r="AD1056" s="171" t="n"/>
      <c r="AE1056" s="589" t="inlineStr">
        <is>
          <t>3:30.9000</t>
        </is>
      </c>
      <c r="AF1056" s="418">
        <f>IF(OR(AE1056="",AE1056="",AE1056=0),"",6.172/(AE1056*24))</f>
        <v/>
      </c>
      <c r="AG1056" s="241" t="n"/>
      <c r="AH1056" s="574" t="inlineStr"/>
      <c r="AI1056" s="418">
        <f>IF(OR(AH1056="",AH1056="",AH1056=0),"",6.172/(AH1056*24))</f>
        <v/>
      </c>
      <c r="AJ1056" s="175">
        <f>IF(AND(ISNUMBER(AB1056),ISNUMBER(AG1056)),AB1056-AG1056,"")</f>
        <v/>
      </c>
      <c r="AK1056" s="171" t="inlineStr">
        <is>
          <t>Engine</t>
        </is>
      </c>
      <c r="AL1056" s="171" t="n">
        <v>51</v>
      </c>
      <c r="AM1056" s="493" t="n"/>
      <c r="AN1056" s="671">
        <f>IF(OR(AL1056="",AM1056="",AM1056=0),"",AL1056*6.172/(AM1056*24))</f>
        <v/>
      </c>
      <c r="AO1056" s="477">
        <f>IF(AND(AL1056=AL1055,AM1056&lt;&gt;"",AM1055&lt;&gt;""),AM1056-AM1055,"")</f>
        <v/>
      </c>
      <c r="AP1056" s="171" t="n"/>
      <c r="AQ1056" s="574" t="inlineStr"/>
      <c r="AR1056" s="418">
        <f>IF(OR(AQ1056="",AQ1056="",AQ1056=0),"",6.172/(AQ1056*24))</f>
        <v/>
      </c>
      <c r="AS1056" s="436">
        <f>IF(OR(NOT(ISNUMBER(C1056)),NOT(ISNUMBER(AB1056))),"",IF(AG1056&lt;&gt;"",AG1056,AB1056)-C1056)</f>
        <v/>
      </c>
      <c r="AT1056" s="191" t="n"/>
      <c r="AU1056" s="195">
        <f>IF($B1056="","",TEXT($A1056,"yyyymmdd")&amp;"_P"&amp;$C1056&amp;"_C"&amp;$F1056&amp;"_"&amp;TRIM(RIGHT(SUBSTITUTE(TRIM(SUBSTITUTE($L1056,CHAR(160)," "))," ",REPT(" ",60)),60))&amp;IF($P1056="","","-"&amp;TRIM(RIGHT(SUBSTITUTE(TRIM(SUBSTITUTE($P1056,CHAR(160)," "))," ",REPT(" ",60)),60)))&amp;IF($T1056="","","-"&amp;TRIM(RIGHT(SUBSTITUTE(TRIM(SUBSTITUTE($T1056,CHAR(160)," "))," ",REPT(" ",60)),60)))&amp;".jpg")</f>
        <v/>
      </c>
    </row>
    <row r="1057" ht="56" customHeight="1">
      <c r="A1057" s="169" t="n">
        <v>29128</v>
      </c>
      <c r="B1057" s="171" t="inlineStr">
        <is>
          <t>Hardie-Ferodo 1000 30 September, 1979</t>
        </is>
      </c>
      <c r="C1057" s="171" t="inlineStr">
        <is>
          <t>DNF</t>
        </is>
      </c>
      <c r="D1057" s="171" t="inlineStr">
        <is>
          <t>C - 2.0</t>
        </is>
      </c>
      <c r="E1057" s="171" t="n"/>
      <c r="F1057" s="171" t="n">
        <v>61</v>
      </c>
      <c r="G1057" s="171" t="inlineStr">
        <is>
          <t>Brian Hilton Toyota</t>
        </is>
      </c>
      <c r="H1057" s="171" t="n"/>
      <c r="I1057" s="171" t="n"/>
      <c r="J1057" s="171" t="inlineStr">
        <is>
          <t>Toyota Celica</t>
        </is>
      </c>
      <c r="K1057" s="171" t="inlineStr">
        <is>
          <t>1968 L4</t>
        </is>
      </c>
      <c r="L1057" s="171" t="inlineStr">
        <is>
          <t>Graham Bailey</t>
        </is>
      </c>
      <c r="M1057" s="171" t="inlineStr">
        <is>
          <t>AUS</t>
        </is>
      </c>
      <c r="N1057" s="690">
        <f>_xlfn.LET(_xlpm.d,_xlfn.XLOOKUP(L1057,'[1]Birth Dates'!$A:$A,'[1]Birth Dates'!$B:$B,"",0),IF(_xlpm.d=0,"",_xlpm.d))</f>
        <v/>
      </c>
      <c r="O1057" s="171">
        <f>IF(OR(N1057="",A1057="",NOT(ISNUMBER(N1057)),N1057&gt;A1057),"",DATEDIF(N1057,A1057,"Y")&amp;" years, "&amp;DATEDIF(N1057,A1057,"YM")&amp;" months, "&amp;DATEDIF(N1057,A1057,"MD")&amp;" days")</f>
        <v/>
      </c>
      <c r="P1057" s="171" t="inlineStr">
        <is>
          <t>Doug Clark</t>
        </is>
      </c>
      <c r="Q1057" s="171" t="inlineStr">
        <is>
          <t>AUS</t>
        </is>
      </c>
      <c r="R1057" s="690">
        <f>_xlfn.LET(_xlpm.d,_xlfn.XLOOKUP(P1057,'[1]Birth Dates'!$A:$A,'[1]Birth Dates'!$B:$B,"",0),IF(_xlpm.d=0,"",_xlpm.d))</f>
        <v/>
      </c>
      <c r="S1057" s="171">
        <f>IF(OR(R1057="",A1057="",NOT(ISNUMBER(R1057)),R1057&gt;A1057),"",DATEDIF(R1057,A1057,"Y")&amp;" years, "&amp;DATEDIF(R1057,A1057,"YM")&amp;" months, "&amp;DATEDIF(R1057,A1057,"MD")&amp;" days")</f>
        <v/>
      </c>
      <c r="T1057" s="171" t="n"/>
      <c r="U1057" s="171" t="n"/>
      <c r="V1057" s="690">
        <f>_xlfn.LET(_xlpm.d,_xlfn.XLOOKUP(T1057,'[1]Birth Dates'!$A:$A,'[1]Birth Dates'!$B:$B,"",0),IF(_xlpm.d=0,"",_xlpm.d))</f>
        <v/>
      </c>
      <c r="W1057" s="171">
        <f>IF(OR(V1057="",A1057="",NOT(ISNUMBER(V1057)),V1057&gt;A1057),"",DATEDIF(V1057,A1057,"Y")&amp;" years, "&amp;DATEDIF(V1057,A1057,"YM")&amp;" months, "&amp;DATEDIF(V1057,A1057,"MD")&amp;" days")</f>
        <v/>
      </c>
      <c r="X1057" s="171" t="n"/>
      <c r="Y1057" s="171" t="n"/>
      <c r="Z1057" s="171" t="n"/>
      <c r="AA1057" s="171" t="n"/>
      <c r="AB1057" s="171" t="n">
        <v>35</v>
      </c>
      <c r="AC1057" s="171" t="n"/>
      <c r="AD1057" s="171" t="n"/>
      <c r="AE1057" s="589" t="inlineStr">
        <is>
          <t>2:59.7000</t>
        </is>
      </c>
      <c r="AF1057" s="418">
        <f>IF(OR(AE1057="",AE1057="",AE1057=0),"",6.172/(AE1057*24))</f>
        <v/>
      </c>
      <c r="AG1057" s="241" t="n"/>
      <c r="AH1057" s="574" t="inlineStr"/>
      <c r="AI1057" s="418">
        <f>IF(OR(AH1057="",AH1057="",AH1057=0),"",6.172/(AH1057*24))</f>
        <v/>
      </c>
      <c r="AJ1057" s="175">
        <f>IF(AND(ISNUMBER(AB1057),ISNUMBER(AG1057)),AB1057-AG1057,"")</f>
        <v/>
      </c>
      <c r="AK1057" s="171" t="inlineStr">
        <is>
          <t>Engine</t>
        </is>
      </c>
      <c r="AL1057" s="171" t="n">
        <v>46</v>
      </c>
      <c r="AM1057" s="493" t="n"/>
      <c r="AN1057" s="671">
        <f>IF(OR(AL1057="",AM1057="",AM1057=0),"",AL1057*6.172/(AM1057*24))</f>
        <v/>
      </c>
      <c r="AO1057" s="477">
        <f>IF(AND(AL1057=AL1056,AM1057&lt;&gt;"",AM1056&lt;&gt;""),AM1057-AM1056,"")</f>
        <v/>
      </c>
      <c r="AP1057" s="171" t="n"/>
      <c r="AQ1057" s="574" t="inlineStr"/>
      <c r="AR1057" s="418">
        <f>IF(OR(AQ1057="",AQ1057="",AQ1057=0),"",6.172/(AQ1057*24))</f>
        <v/>
      </c>
      <c r="AS1057" s="436">
        <f>IF(OR(NOT(ISNUMBER(C1057)),NOT(ISNUMBER(AB1057))),"",IF(AG1057&lt;&gt;"",AG1057,AB1057)-C1057)</f>
        <v/>
      </c>
      <c r="AT1057" s="191" t="n"/>
      <c r="AU1057" s="195">
        <f>IF($B1057="","",TEXT($A1057,"yyyymmdd")&amp;"_P"&amp;$C1057&amp;"_C"&amp;$F1057&amp;"_"&amp;TRIM(RIGHT(SUBSTITUTE(TRIM(SUBSTITUTE($L1057,CHAR(160)," "))," ",REPT(" ",60)),60))&amp;IF($P1057="","","-"&amp;TRIM(RIGHT(SUBSTITUTE(TRIM(SUBSTITUTE($P1057,CHAR(160)," "))," ",REPT(" ",60)),60)))&amp;IF($T1057="","","-"&amp;TRIM(RIGHT(SUBSTITUTE(TRIM(SUBSTITUTE($T1057,CHAR(160)," "))," ",REPT(" ",60)),60)))&amp;".jpg")</f>
        <v/>
      </c>
    </row>
    <row r="1058" ht="56" customHeight="1">
      <c r="A1058" s="169" t="n">
        <v>29128</v>
      </c>
      <c r="B1058" s="171" t="inlineStr">
        <is>
          <t>Hardie-Ferodo 1000 30 September, 1979</t>
        </is>
      </c>
      <c r="C1058" s="171" t="inlineStr">
        <is>
          <t>DNF</t>
        </is>
      </c>
      <c r="D1058" s="171" t="inlineStr">
        <is>
          <t>D - 1.6</t>
        </is>
      </c>
      <c r="E1058" s="171" t="n"/>
      <c r="F1058" s="171" t="n">
        <v>77</v>
      </c>
      <c r="G1058" s="171" t="inlineStr">
        <is>
          <t>Peter Williamson Pty Ltd</t>
        </is>
      </c>
      <c r="H1058" s="171" t="n"/>
      <c r="I1058" s="171" t="n"/>
      <c r="J1058" s="171" t="inlineStr">
        <is>
          <t>Toyota Corolla</t>
        </is>
      </c>
      <c r="K1058" s="171" t="inlineStr">
        <is>
          <t>1587 L4</t>
        </is>
      </c>
      <c r="L1058" s="171" t="inlineStr">
        <is>
          <t>Mark Thatcher</t>
        </is>
      </c>
      <c r="M1058" s="171" t="inlineStr">
        <is>
          <t>GBR</t>
        </is>
      </c>
      <c r="N1058" s="690">
        <f>_xlfn.LET(_xlpm.d,_xlfn.XLOOKUP(L1058,'[1]Birth Dates'!$A:$A,'[1]Birth Dates'!$B:$B,"",0),IF(_xlpm.d=0,"",_xlpm.d))</f>
        <v/>
      </c>
      <c r="O1058" s="171">
        <f>IF(OR(N1058="",A1058="",NOT(ISNUMBER(N1058)),N1058&gt;A1058),"",DATEDIF(N1058,A1058,"Y")&amp;" years, "&amp;DATEDIF(N1058,A1058,"YM")&amp;" months, "&amp;DATEDIF(N1058,A1058,"MD")&amp;" days")</f>
        <v/>
      </c>
      <c r="P1058" s="171" t="inlineStr">
        <is>
          <t>Kiyoshi Misaki</t>
        </is>
      </c>
      <c r="Q1058" s="171" t="inlineStr">
        <is>
          <t>JPN</t>
        </is>
      </c>
      <c r="R1058" s="690">
        <f>_xlfn.LET(_xlpm.d,_xlfn.XLOOKUP(P1058,'[1]Birth Dates'!$A:$A,'[1]Birth Dates'!$B:$B,"",0),IF(_xlpm.d=0,"",_xlpm.d))</f>
        <v/>
      </c>
      <c r="S1058" s="171">
        <f>IF(OR(R1058="",A1058="",NOT(ISNUMBER(R1058)),R1058&gt;A1058),"",DATEDIF(R1058,A1058,"Y")&amp;" years, "&amp;DATEDIF(R1058,A1058,"YM")&amp;" months, "&amp;DATEDIF(R1058,A1058,"MD")&amp;" days")</f>
        <v/>
      </c>
      <c r="T1058" s="171" t="n"/>
      <c r="U1058" s="171" t="n"/>
      <c r="V1058" s="690">
        <f>_xlfn.LET(_xlpm.d,_xlfn.XLOOKUP(T1058,'[1]Birth Dates'!$A:$A,'[1]Birth Dates'!$B:$B,"",0),IF(_xlpm.d=0,"",_xlpm.d))</f>
        <v/>
      </c>
      <c r="W1058" s="171">
        <f>IF(OR(V1058="",A1058="",NOT(ISNUMBER(V1058)),V1058&gt;A1058),"",DATEDIF(V1058,A1058,"Y")&amp;" years, "&amp;DATEDIF(V1058,A1058,"YM")&amp;" months, "&amp;DATEDIF(V1058,A1058,"MD")&amp;" days")</f>
        <v/>
      </c>
      <c r="X1058" s="171" t="n"/>
      <c r="Y1058" s="171" t="n"/>
      <c r="Z1058" s="171" t="n"/>
      <c r="AA1058" s="171" t="n"/>
      <c r="AB1058" s="171" t="n">
        <v>54</v>
      </c>
      <c r="AC1058" s="171" t="n"/>
      <c r="AD1058" s="171" t="n"/>
      <c r="AE1058" s="589" t="inlineStr">
        <is>
          <t>3:20.1000</t>
        </is>
      </c>
      <c r="AF1058" s="418">
        <f>IF(OR(AE1058="",AE1058="",AE1058=0),"",6.172/(AE1058*24))</f>
        <v/>
      </c>
      <c r="AG1058" s="241" t="n"/>
      <c r="AH1058" s="574" t="inlineStr"/>
      <c r="AI1058" s="418">
        <f>IF(OR(AH1058="",AH1058="",AH1058=0),"",6.172/(AH1058*24))</f>
        <v/>
      </c>
      <c r="AJ1058" s="175">
        <f>IF(AND(ISNUMBER(AB1058),ISNUMBER(AG1058)),AB1058-AG1058,"")</f>
        <v/>
      </c>
      <c r="AK1058" s="171" t="inlineStr">
        <is>
          <t>Oil Pump</t>
        </is>
      </c>
      <c r="AL1058" s="171" t="n">
        <v>41</v>
      </c>
      <c r="AM1058" s="493" t="n"/>
      <c r="AN1058" s="671">
        <f>IF(OR(AL1058="",AM1058="",AM1058=0),"",AL1058*6.172/(AM1058*24))</f>
        <v/>
      </c>
      <c r="AO1058" s="477">
        <f>IF(AND(AL1058=AL1057,AM1058&lt;&gt;"",AM1057&lt;&gt;""),AM1058-AM1057,"")</f>
        <v/>
      </c>
      <c r="AP1058" s="171" t="n"/>
      <c r="AQ1058" s="574" t="inlineStr"/>
      <c r="AR1058" s="418">
        <f>IF(OR(AQ1058="",AQ1058="",AQ1058=0),"",6.172/(AQ1058*24))</f>
        <v/>
      </c>
      <c r="AS1058" s="436">
        <f>IF(OR(NOT(ISNUMBER(C1058)),NOT(ISNUMBER(AB1058))),"",IF(AG1058&lt;&gt;"",AG1058,AB1058)-C1058)</f>
        <v/>
      </c>
      <c r="AT1058" s="191" t="n"/>
      <c r="AU1058" s="195">
        <f>IF($B1058="","",TEXT($A1058,"yyyymmdd")&amp;"_P"&amp;$C1058&amp;"_C"&amp;$F1058&amp;"_"&amp;TRIM(RIGHT(SUBSTITUTE(TRIM(SUBSTITUTE($L1058,CHAR(160)," "))," ",REPT(" ",60)),60))&amp;IF($P1058="","","-"&amp;TRIM(RIGHT(SUBSTITUTE(TRIM(SUBSTITUTE($P1058,CHAR(160)," "))," ",REPT(" ",60)),60)))&amp;IF($T1058="","","-"&amp;TRIM(RIGHT(SUBSTITUTE(TRIM(SUBSTITUTE($T1058,CHAR(160)," "))," ",REPT(" ",60)),60)))&amp;".jpg")</f>
        <v/>
      </c>
    </row>
    <row r="1059" ht="56" customHeight="1">
      <c r="A1059" s="169" t="n">
        <v>29128</v>
      </c>
      <c r="B1059" s="171" t="inlineStr">
        <is>
          <t>Hardie-Ferodo 1000 30 September, 1979</t>
        </is>
      </c>
      <c r="C1059" s="171" t="inlineStr">
        <is>
          <t>DNF</t>
        </is>
      </c>
      <c r="D1059" s="171" t="inlineStr">
        <is>
          <t>A - 6.0</t>
        </is>
      </c>
      <c r="E1059" s="171" t="n"/>
      <c r="F1059" s="171" t="n">
        <v>35</v>
      </c>
      <c r="G1059" s="171" t="inlineStr">
        <is>
          <t>B Parsons / T Rabold</t>
        </is>
      </c>
      <c r="H1059" s="171" t="n"/>
      <c r="I1059" s="171" t="n"/>
      <c r="J1059" s="171" t="inlineStr">
        <is>
          <t>Ford Falcon XC</t>
        </is>
      </c>
      <c r="K1059" s="171" t="inlineStr">
        <is>
          <t>5760 V8</t>
        </is>
      </c>
      <c r="L1059" s="171" t="inlineStr">
        <is>
          <t>Barry Parsons</t>
        </is>
      </c>
      <c r="M1059" s="171" t="inlineStr">
        <is>
          <t>AUS</t>
        </is>
      </c>
      <c r="N1059" s="690">
        <f>_xlfn.LET(_xlpm.d,_xlfn.XLOOKUP(L1059,'[1]Birth Dates'!$A:$A,'[1]Birth Dates'!$B:$B,"",0),IF(_xlpm.d=0,"",_xlpm.d))</f>
        <v/>
      </c>
      <c r="O1059" s="171">
        <f>IF(OR(N1059="",A1059="",NOT(ISNUMBER(N1059)),N1059&gt;A1059),"",DATEDIF(N1059,A1059,"Y")&amp;" years, "&amp;DATEDIF(N1059,A1059,"YM")&amp;" months, "&amp;DATEDIF(N1059,A1059,"MD")&amp;" days")</f>
        <v/>
      </c>
      <c r="P1059" s="171" t="inlineStr">
        <is>
          <t>Tom Rabold</t>
        </is>
      </c>
      <c r="Q1059" s="171" t="inlineStr">
        <is>
          <t>AUS</t>
        </is>
      </c>
      <c r="R1059" s="690">
        <f>_xlfn.LET(_xlpm.d,_xlfn.XLOOKUP(P1059,'[1]Birth Dates'!$A:$A,'[1]Birth Dates'!$B:$B,"",0),IF(_xlpm.d=0,"",_xlpm.d))</f>
        <v/>
      </c>
      <c r="S1059" s="171">
        <f>IF(OR(R1059="",A1059="",NOT(ISNUMBER(R1059)),R1059&gt;A1059),"",DATEDIF(R1059,A1059,"Y")&amp;" years, "&amp;DATEDIF(R1059,A1059,"YM")&amp;" months, "&amp;DATEDIF(R1059,A1059,"MD")&amp;" days")</f>
        <v/>
      </c>
      <c r="T1059" s="171" t="n"/>
      <c r="U1059" s="171" t="n"/>
      <c r="V1059" s="690">
        <f>_xlfn.LET(_xlpm.d,_xlfn.XLOOKUP(T1059,'[1]Birth Dates'!$A:$A,'[1]Birth Dates'!$B:$B,"",0),IF(_xlpm.d=0,"",_xlpm.d))</f>
        <v/>
      </c>
      <c r="W1059" s="171">
        <f>IF(OR(V1059="",A1059="",NOT(ISNUMBER(V1059)),V1059&gt;A1059),"",DATEDIF(V1059,A1059,"Y")&amp;" years, "&amp;DATEDIF(V1059,A1059,"YM")&amp;" months, "&amp;DATEDIF(V1059,A1059,"MD")&amp;" days")</f>
        <v/>
      </c>
      <c r="X1059" s="171" t="n"/>
      <c r="Y1059" s="171" t="n"/>
      <c r="Z1059" s="171" t="n"/>
      <c r="AA1059" s="171" t="n"/>
      <c r="AB1059" s="171" t="n">
        <v>63</v>
      </c>
      <c r="AC1059" s="171" t="n"/>
      <c r="AD1059" s="171" t="n"/>
      <c r="AE1059" s="574" t="n"/>
      <c r="AF1059" s="418">
        <f>IF(OR(AE1059="",AE1059="",AE1059=0),"",6.172/(AE1059*24))</f>
        <v/>
      </c>
      <c r="AG1059" s="241" t="n"/>
      <c r="AH1059" s="574" t="inlineStr"/>
      <c r="AI1059" s="418">
        <f>IF(OR(AH1059="",AH1059="",AH1059=0),"",6.172/(AH1059*24))</f>
        <v/>
      </c>
      <c r="AJ1059" s="175">
        <f>IF(AND(ISNUMBER(AB1059),ISNUMBER(AG1059)),AB1059-AG1059,"")</f>
        <v/>
      </c>
      <c r="AK1059" s="171" t="inlineStr">
        <is>
          <t>Insufficent Laps</t>
        </is>
      </c>
      <c r="AL1059" s="171" t="n">
        <v>38</v>
      </c>
      <c r="AM1059" s="493" t="n"/>
      <c r="AN1059" s="671">
        <f>IF(OR(AL1059="",AM1059="",AM1059=0),"",AL1059*6.172/(AM1059*24))</f>
        <v/>
      </c>
      <c r="AO1059" s="477">
        <f>IF(AND(AL1059=AL1058,AM1059&lt;&gt;"",AM1058&lt;&gt;""),AM1059-AM1058,"")</f>
        <v/>
      </c>
      <c r="AP1059" s="171" t="n"/>
      <c r="AQ1059" s="574" t="inlineStr"/>
      <c r="AR1059" s="418">
        <f>IF(OR(AQ1059="",AQ1059="",AQ1059=0),"",6.172/(AQ1059*24))</f>
        <v/>
      </c>
      <c r="AS1059" s="436">
        <f>IF(OR(NOT(ISNUMBER(C1059)),NOT(ISNUMBER(AB1059))),"",IF(AG1059&lt;&gt;"",AG1059,AB1059)-C1059)</f>
        <v/>
      </c>
      <c r="AT1059" s="191" t="n"/>
      <c r="AU1059" s="195">
        <f>IF($B1059="","",TEXT($A1059,"yyyymmdd")&amp;"_P"&amp;$C1059&amp;"_C"&amp;$F1059&amp;"_"&amp;TRIM(RIGHT(SUBSTITUTE(TRIM(SUBSTITUTE($L1059,CHAR(160)," "))," ",REPT(" ",60)),60))&amp;IF($P1059="","","-"&amp;TRIM(RIGHT(SUBSTITUTE(TRIM(SUBSTITUTE($P1059,CHAR(160)," "))," ",REPT(" ",60)),60)))&amp;IF($T1059="","","-"&amp;TRIM(RIGHT(SUBSTITUTE(TRIM(SUBSTITUTE($T1059,CHAR(160)," "))," ",REPT(" ",60)),60)))&amp;".jpg")</f>
        <v/>
      </c>
    </row>
    <row r="1060" ht="56" customHeight="1">
      <c r="A1060" s="169" t="n">
        <v>29128</v>
      </c>
      <c r="B1060" s="171" t="inlineStr">
        <is>
          <t>Hardie-Ferodo 1000 30 September, 1979</t>
        </is>
      </c>
      <c r="C1060" s="171" t="inlineStr">
        <is>
          <t>DNF</t>
        </is>
      </c>
      <c r="D1060" s="171" t="inlineStr">
        <is>
          <t>A - 6.0</t>
        </is>
      </c>
      <c r="E1060" s="171" t="n"/>
      <c r="F1060" s="171" t="n">
        <v>22</v>
      </c>
      <c r="G1060" s="171" t="inlineStr">
        <is>
          <t>Settlement Road Motor Wreckers</t>
        </is>
      </c>
      <c r="H1060" s="171" t="n"/>
      <c r="I1060" s="171" t="n"/>
      <c r="J1060" s="171" t="inlineStr">
        <is>
          <t>Holden Torana A9X</t>
        </is>
      </c>
      <c r="K1060" s="171" t="inlineStr">
        <is>
          <t>5044 V8</t>
        </is>
      </c>
      <c r="L1060" s="171" t="inlineStr">
        <is>
          <t>Warren Cullen</t>
        </is>
      </c>
      <c r="M1060" s="171" t="inlineStr">
        <is>
          <t>AUS</t>
        </is>
      </c>
      <c r="N1060" s="690">
        <f>_xlfn.LET(_xlpm.d,_xlfn.XLOOKUP(L1060,'[1]Birth Dates'!$A:$A,'[1]Birth Dates'!$B:$B,"",0),IF(_xlpm.d=0,"",_xlpm.d))</f>
        <v/>
      </c>
      <c r="O1060" s="171">
        <f>IF(OR(N1060="",A1060="",NOT(ISNUMBER(N1060)),N1060&gt;A1060),"",DATEDIF(N1060,A1060,"Y")&amp;" years, "&amp;DATEDIF(N1060,A1060,"YM")&amp;" months, "&amp;DATEDIF(N1060,A1060,"MD")&amp;" days")</f>
        <v/>
      </c>
      <c r="P1060" s="171" t="inlineStr">
        <is>
          <t>Graham McRae</t>
        </is>
      </c>
      <c r="Q1060" s="171" t="inlineStr">
        <is>
          <t>NZL</t>
        </is>
      </c>
      <c r="R1060" s="690">
        <f>_xlfn.LET(_xlpm.d,_xlfn.XLOOKUP(P1060,'[1]Birth Dates'!$A:$A,'[1]Birth Dates'!$B:$B,"",0),IF(_xlpm.d=0,"",_xlpm.d))</f>
        <v/>
      </c>
      <c r="S1060" s="171">
        <f>IF(OR(R1060="",A1060="",NOT(ISNUMBER(R1060)),R1060&gt;A1060),"",DATEDIF(R1060,A1060,"Y")&amp;" years, "&amp;DATEDIF(R1060,A1060,"YM")&amp;" months, "&amp;DATEDIF(R1060,A1060,"MD")&amp;" days")</f>
        <v/>
      </c>
      <c r="T1060" s="171" t="n"/>
      <c r="U1060" s="171" t="n"/>
      <c r="V1060" s="690">
        <f>_xlfn.LET(_xlpm.d,_xlfn.XLOOKUP(T1060,'[1]Birth Dates'!$A:$A,'[1]Birth Dates'!$B:$B,"",0),IF(_xlpm.d=0,"",_xlpm.d))</f>
        <v/>
      </c>
      <c r="W1060" s="171">
        <f>IF(OR(V1060="",A1060="",NOT(ISNUMBER(V1060)),V1060&gt;A1060),"",DATEDIF(V1060,A1060,"Y")&amp;" years, "&amp;DATEDIF(V1060,A1060,"YM")&amp;" months, "&amp;DATEDIF(V1060,A1060,"MD")&amp;" days")</f>
        <v/>
      </c>
      <c r="X1060" s="171" t="n"/>
      <c r="Y1060" s="171" t="n"/>
      <c r="Z1060" s="171" t="n"/>
      <c r="AA1060" s="171" t="n"/>
      <c r="AB1060" s="171" t="n">
        <v>13</v>
      </c>
      <c r="AC1060" s="171" t="n"/>
      <c r="AD1060" s="171" t="n"/>
      <c r="AE1060" s="589" t="inlineStr">
        <is>
          <t>2:38.2000</t>
        </is>
      </c>
      <c r="AF1060" s="418">
        <f>IF(OR(AE1060="",AE1060="",AE1060=0),"",6.172/(AE1060*24))</f>
        <v/>
      </c>
      <c r="AG1060" s="241" t="n"/>
      <c r="AH1060" s="574" t="inlineStr"/>
      <c r="AI1060" s="418">
        <f>IF(OR(AH1060="",AH1060="",AH1060=0),"",6.172/(AH1060*24))</f>
        <v/>
      </c>
      <c r="AJ1060" s="175">
        <f>IF(AND(ISNUMBER(AB1060),ISNUMBER(AG1060)),AB1060-AG1060,"")</f>
        <v/>
      </c>
      <c r="AK1060" s="171" t="inlineStr">
        <is>
          <t>Engine</t>
        </is>
      </c>
      <c r="AL1060" s="171" t="n">
        <v>30</v>
      </c>
      <c r="AM1060" s="493" t="n"/>
      <c r="AN1060" s="671">
        <f>IF(OR(AL1060="",AM1060="",AM1060=0),"",AL1060*6.172/(AM1060*24))</f>
        <v/>
      </c>
      <c r="AO1060" s="477">
        <f>IF(AND(AL1060=AL1059,AM1060&lt;&gt;"",AM1059&lt;&gt;""),AM1060-AM1059,"")</f>
        <v/>
      </c>
      <c r="AP1060" s="171" t="n"/>
      <c r="AQ1060" s="574" t="inlineStr"/>
      <c r="AR1060" s="418">
        <f>IF(OR(AQ1060="",AQ1060="",AQ1060=0),"",6.172/(AQ1060*24))</f>
        <v/>
      </c>
      <c r="AS1060" s="436">
        <f>IF(OR(NOT(ISNUMBER(C1060)),NOT(ISNUMBER(AB1060))),"",IF(AG1060&lt;&gt;"",AG1060,AB1060)-C1060)</f>
        <v/>
      </c>
      <c r="AT1060" s="191" t="n"/>
      <c r="AU1060" s="195">
        <f>IF($B1060="","",TEXT($A1060,"yyyymmdd")&amp;"_P"&amp;$C1060&amp;"_C"&amp;$F1060&amp;"_"&amp;TRIM(RIGHT(SUBSTITUTE(TRIM(SUBSTITUTE($L1060,CHAR(160)," "))," ",REPT(" ",60)),60))&amp;IF($P1060="","","-"&amp;TRIM(RIGHT(SUBSTITUTE(TRIM(SUBSTITUTE($P1060,CHAR(160)," "))," ",REPT(" ",60)),60)))&amp;IF($T1060="","","-"&amp;TRIM(RIGHT(SUBSTITUTE(TRIM(SUBSTITUTE($T1060,CHAR(160)," "))," ",REPT(" ",60)),60)))&amp;".jpg")</f>
        <v/>
      </c>
    </row>
    <row r="1061" ht="56" customHeight="1">
      <c r="A1061" s="169" t="n">
        <v>29128</v>
      </c>
      <c r="B1061" s="171" t="inlineStr">
        <is>
          <t>Hardie-Ferodo 1000 30 September, 1979</t>
        </is>
      </c>
      <c r="C1061" s="171" t="inlineStr">
        <is>
          <t>DNF</t>
        </is>
      </c>
      <c r="D1061" s="171" t="inlineStr">
        <is>
          <t>A - 6.0</t>
        </is>
      </c>
      <c r="E1061" s="171" t="n"/>
      <c r="F1061" s="171" t="n">
        <v>36</v>
      </c>
      <c r="G1061" s="171" t="inlineStr">
        <is>
          <t>Brian Wood Ford</t>
        </is>
      </c>
      <c r="H1061" s="171" t="n"/>
      <c r="I1061" s="171" t="n"/>
      <c r="J1061" s="171" t="inlineStr">
        <is>
          <t>Ford Falcon XC</t>
        </is>
      </c>
      <c r="K1061" s="171" t="inlineStr">
        <is>
          <t>5760 V8</t>
        </is>
      </c>
      <c r="L1061" s="171" t="inlineStr">
        <is>
          <t>Rod Stevens</t>
        </is>
      </c>
      <c r="M1061" s="171" t="inlineStr">
        <is>
          <t>AUS</t>
        </is>
      </c>
      <c r="N1061" s="690">
        <f>_xlfn.LET(_xlpm.d,_xlfn.XLOOKUP(L1061,'[1]Birth Dates'!$A:$A,'[1]Birth Dates'!$B:$B,"",0),IF(_xlpm.d=0,"",_xlpm.d))</f>
        <v/>
      </c>
      <c r="O1061" s="171">
        <f>IF(OR(N1061="",A1061="",NOT(ISNUMBER(N1061)),N1061&gt;A1061),"",DATEDIF(N1061,A1061,"Y")&amp;" years, "&amp;DATEDIF(N1061,A1061,"YM")&amp;" months, "&amp;DATEDIF(N1061,A1061,"MD")&amp;" days")</f>
        <v/>
      </c>
      <c r="P1061" s="171" t="inlineStr">
        <is>
          <t>Bill Evans</t>
        </is>
      </c>
      <c r="Q1061" s="171" t="inlineStr">
        <is>
          <t>AUS</t>
        </is>
      </c>
      <c r="R1061" s="690">
        <f>_xlfn.LET(_xlpm.d,_xlfn.XLOOKUP(P1061,'[1]Birth Dates'!$A:$A,'[1]Birth Dates'!$B:$B,"",0),IF(_xlpm.d=0,"",_xlpm.d))</f>
        <v/>
      </c>
      <c r="S1061" s="171">
        <f>IF(OR(R1061="",A1061="",NOT(ISNUMBER(R1061)),R1061&gt;A1061),"",DATEDIF(R1061,A1061,"Y")&amp;" years, "&amp;DATEDIF(R1061,A1061,"YM")&amp;" months, "&amp;DATEDIF(R1061,A1061,"MD")&amp;" days")</f>
        <v/>
      </c>
      <c r="T1061" s="171" t="n"/>
      <c r="U1061" s="171" t="n"/>
      <c r="V1061" s="690">
        <f>_xlfn.LET(_xlpm.d,_xlfn.XLOOKUP(T1061,'[1]Birth Dates'!$A:$A,'[1]Birth Dates'!$B:$B,"",0),IF(_xlpm.d=0,"",_xlpm.d))</f>
        <v/>
      </c>
      <c r="W1061" s="171">
        <f>IF(OR(V1061="",A1061="",NOT(ISNUMBER(V1061)),V1061&gt;A1061),"",DATEDIF(V1061,A1061,"Y")&amp;" years, "&amp;DATEDIF(V1061,A1061,"YM")&amp;" months, "&amp;DATEDIF(V1061,A1061,"MD")&amp;" days")</f>
        <v/>
      </c>
      <c r="X1061" s="171" t="n"/>
      <c r="Y1061" s="171" t="n"/>
      <c r="Z1061" s="171" t="n"/>
      <c r="AA1061" s="171" t="n"/>
      <c r="AB1061" s="171" t="n">
        <v>25</v>
      </c>
      <c r="AC1061" s="171" t="n"/>
      <c r="AD1061" s="171" t="n"/>
      <c r="AE1061" s="589" t="inlineStr">
        <is>
          <t>2:47.6000</t>
        </is>
      </c>
      <c r="AF1061" s="418">
        <f>IF(OR(AE1061="",AE1061="",AE1061=0),"",6.172/(AE1061*24))</f>
        <v/>
      </c>
      <c r="AG1061" s="241" t="n"/>
      <c r="AH1061" s="574" t="inlineStr"/>
      <c r="AI1061" s="418">
        <f>IF(OR(AH1061="",AH1061="",AH1061=0),"",6.172/(AH1061*24))</f>
        <v/>
      </c>
      <c r="AJ1061" s="175">
        <f>IF(AND(ISNUMBER(AB1061),ISNUMBER(AG1061)),AB1061-AG1061,"")</f>
        <v/>
      </c>
      <c r="AK1061" s="171" t="inlineStr">
        <is>
          <t>Gearbox</t>
        </is>
      </c>
      <c r="AL1061" s="171" t="n">
        <v>24</v>
      </c>
      <c r="AM1061" s="493" t="n"/>
      <c r="AN1061" s="671">
        <f>IF(OR(AL1061="",AM1061="",AM1061=0),"",AL1061*6.172/(AM1061*24))</f>
        <v/>
      </c>
      <c r="AO1061" s="477">
        <f>IF(AND(AL1061=AL1060,AM1061&lt;&gt;"",AM1060&lt;&gt;""),AM1061-AM1060,"")</f>
        <v/>
      </c>
      <c r="AP1061" s="171" t="n"/>
      <c r="AQ1061" s="574" t="inlineStr"/>
      <c r="AR1061" s="418">
        <f>IF(OR(AQ1061="",AQ1061="",AQ1061=0),"",6.172/(AQ1061*24))</f>
        <v/>
      </c>
      <c r="AS1061" s="436">
        <f>IF(OR(NOT(ISNUMBER(C1061)),NOT(ISNUMBER(AB1061))),"",IF(AG1061&lt;&gt;"",AG1061,AB1061)-C1061)</f>
        <v/>
      </c>
      <c r="AT1061" s="191" t="n"/>
      <c r="AU1061" s="195">
        <f>IF($B1061="","",TEXT($A1061,"yyyymmdd")&amp;"_P"&amp;$C1061&amp;"_C"&amp;$F1061&amp;"_"&amp;TRIM(RIGHT(SUBSTITUTE(TRIM(SUBSTITUTE($L1061,CHAR(160)," "))," ",REPT(" ",60)),60))&amp;IF($P1061="","","-"&amp;TRIM(RIGHT(SUBSTITUTE(TRIM(SUBSTITUTE($P1061,CHAR(160)," "))," ",REPT(" ",60)),60)))&amp;IF($T1061="","","-"&amp;TRIM(RIGHT(SUBSTITUTE(TRIM(SUBSTITUTE($T1061,CHAR(160)," "))," ",REPT(" ",60)),60)))&amp;".jpg")</f>
        <v/>
      </c>
    </row>
    <row r="1062" ht="56" customHeight="1">
      <c r="A1062" s="169" t="n">
        <v>29128</v>
      </c>
      <c r="B1062" s="171" t="inlineStr">
        <is>
          <t>Hardie-Ferodo 1000 30 September, 1979</t>
        </is>
      </c>
      <c r="C1062" s="171" t="inlineStr">
        <is>
          <t>DNF</t>
        </is>
      </c>
      <c r="D1062" s="171" t="inlineStr">
        <is>
          <t>C - 2.0</t>
        </is>
      </c>
      <c r="E1062" s="171" t="n"/>
      <c r="F1062" s="171" t="n">
        <v>54</v>
      </c>
      <c r="G1062" s="171" t="inlineStr">
        <is>
          <t>Roger Cartwright</t>
        </is>
      </c>
      <c r="H1062" s="171" t="n"/>
      <c r="I1062" s="171" t="n"/>
      <c r="J1062" s="171" t="inlineStr">
        <is>
          <t>Ford Escort RS2000</t>
        </is>
      </c>
      <c r="K1062" s="171" t="inlineStr">
        <is>
          <t>1993 L4</t>
        </is>
      </c>
      <c r="L1062" s="171" t="inlineStr">
        <is>
          <t>Roger Cartwright</t>
        </is>
      </c>
      <c r="M1062" s="171" t="inlineStr">
        <is>
          <t>AUS</t>
        </is>
      </c>
      <c r="N1062" s="690">
        <f>_xlfn.LET(_xlpm.d,_xlfn.XLOOKUP(L1062,'[1]Birth Dates'!$A:$A,'[1]Birth Dates'!$B:$B,"",0),IF(_xlpm.d=0,"",_xlpm.d))</f>
        <v/>
      </c>
      <c r="O1062" s="171">
        <f>IF(OR(N1062="",A1062="",NOT(ISNUMBER(N1062)),N1062&gt;A1062),"",DATEDIF(N1062,A1062,"Y")&amp;" years, "&amp;DATEDIF(N1062,A1062,"YM")&amp;" months, "&amp;DATEDIF(N1062,A1062,"MD")&amp;" days")</f>
        <v/>
      </c>
      <c r="P1062" s="171" t="inlineStr">
        <is>
          <t>Greg Toepfer</t>
        </is>
      </c>
      <c r="Q1062" s="171" t="inlineStr">
        <is>
          <t>AUS</t>
        </is>
      </c>
      <c r="R1062" s="690">
        <f>_xlfn.LET(_xlpm.d,_xlfn.XLOOKUP(P1062,'[1]Birth Dates'!$A:$A,'[1]Birth Dates'!$B:$B,"",0),IF(_xlpm.d=0,"",_xlpm.d))</f>
        <v/>
      </c>
      <c r="S1062" s="171">
        <f>IF(OR(R1062="",A1062="",NOT(ISNUMBER(R1062)),R1062&gt;A1062),"",DATEDIF(R1062,A1062,"Y")&amp;" years, "&amp;DATEDIF(R1062,A1062,"YM")&amp;" months, "&amp;DATEDIF(R1062,A1062,"MD")&amp;" days")</f>
        <v/>
      </c>
      <c r="T1062" s="171" t="n"/>
      <c r="U1062" s="171" t="n"/>
      <c r="V1062" s="690">
        <f>_xlfn.LET(_xlpm.d,_xlfn.XLOOKUP(T1062,'[1]Birth Dates'!$A:$A,'[1]Birth Dates'!$B:$B,"",0),IF(_xlpm.d=0,"",_xlpm.d))</f>
        <v/>
      </c>
      <c r="W1062" s="171">
        <f>IF(OR(V1062="",A1062="",NOT(ISNUMBER(V1062)),V1062&gt;A1062),"",DATEDIF(V1062,A1062,"Y")&amp;" years, "&amp;DATEDIF(V1062,A1062,"YM")&amp;" months, "&amp;DATEDIF(V1062,A1062,"MD")&amp;" days")</f>
        <v/>
      </c>
      <c r="X1062" s="171" t="n"/>
      <c r="Y1062" s="171" t="n"/>
      <c r="Z1062" s="171" t="n"/>
      <c r="AA1062" s="171" t="n"/>
      <c r="AB1062" s="171" t="n">
        <v>62</v>
      </c>
      <c r="AC1062" s="171" t="n"/>
      <c r="AD1062" s="171" t="n"/>
      <c r="AE1062" s="574" t="n"/>
      <c r="AF1062" s="418">
        <f>IF(OR(AE1062="",AE1062="",AE1062=0),"",6.172/(AE1062*24))</f>
        <v/>
      </c>
      <c r="AG1062" s="241" t="n"/>
      <c r="AH1062" s="574" t="inlineStr"/>
      <c r="AI1062" s="418">
        <f>IF(OR(AH1062="",AH1062="",AH1062=0),"",6.172/(AH1062*24))</f>
        <v/>
      </c>
      <c r="AJ1062" s="175">
        <f>IF(AND(ISNUMBER(AB1062),ISNUMBER(AG1062)),AB1062-AG1062,"")</f>
        <v/>
      </c>
      <c r="AK1062" s="171" t="inlineStr">
        <is>
          <t>Accident</t>
        </is>
      </c>
      <c r="AL1062" s="171" t="n">
        <v>24</v>
      </c>
      <c r="AM1062" s="493" t="n"/>
      <c r="AN1062" s="671">
        <f>IF(OR(AL1062="",AM1062="",AM1062=0),"",AL1062*6.172/(AM1062*24))</f>
        <v/>
      </c>
      <c r="AO1062" s="477">
        <f>IF(AND(AL1062=AL1061,AM1062&lt;&gt;"",AM1061&lt;&gt;""),AM1062-AM1061,"")</f>
        <v/>
      </c>
      <c r="AP1062" s="171" t="n"/>
      <c r="AQ1062" s="574" t="inlineStr"/>
      <c r="AR1062" s="418">
        <f>IF(OR(AQ1062="",AQ1062="",AQ1062=0),"",6.172/(AQ1062*24))</f>
        <v/>
      </c>
      <c r="AS1062" s="436">
        <f>IF(OR(NOT(ISNUMBER(C1062)),NOT(ISNUMBER(AB1062))),"",IF(AG1062&lt;&gt;"",AG1062,AB1062)-C1062)</f>
        <v/>
      </c>
      <c r="AT1062" s="191" t="n"/>
      <c r="AU1062" s="195">
        <f>IF($B1062="","",TEXT($A1062,"yyyymmdd")&amp;"_P"&amp;$C1062&amp;"_C"&amp;$F1062&amp;"_"&amp;TRIM(RIGHT(SUBSTITUTE(TRIM(SUBSTITUTE($L1062,CHAR(160)," "))," ",REPT(" ",60)),60))&amp;IF($P1062="","","-"&amp;TRIM(RIGHT(SUBSTITUTE(TRIM(SUBSTITUTE($P1062,CHAR(160)," "))," ",REPT(" ",60)),60)))&amp;IF($T1062="","","-"&amp;TRIM(RIGHT(SUBSTITUTE(TRIM(SUBSTITUTE($T1062,CHAR(160)," "))," ",REPT(" ",60)),60)))&amp;".jpg")</f>
        <v/>
      </c>
    </row>
    <row r="1063" ht="56" customHeight="1">
      <c r="A1063" s="169" t="n">
        <v>29128</v>
      </c>
      <c r="B1063" s="171" t="inlineStr">
        <is>
          <t>Hardie-Ferodo 1000 30 September, 1979</t>
        </is>
      </c>
      <c r="C1063" s="171" t="inlineStr">
        <is>
          <t>DNF</t>
        </is>
      </c>
      <c r="D1063" s="171" t="inlineStr">
        <is>
          <t>A - 6.0</t>
        </is>
      </c>
      <c r="E1063" s="171" t="n"/>
      <c r="F1063" s="171" t="n">
        <v>17</v>
      </c>
      <c r="G1063" s="171" t="inlineStr">
        <is>
          <t>Bryan Byrt Ford</t>
        </is>
      </c>
      <c r="H1063" s="171" t="n"/>
      <c r="I1063" s="171" t="n"/>
      <c r="J1063" s="171" t="inlineStr">
        <is>
          <t>Ford Falcon XC</t>
        </is>
      </c>
      <c r="K1063" s="171" t="inlineStr">
        <is>
          <t>5760 V8</t>
        </is>
      </c>
      <c r="L1063" s="171" t="inlineStr">
        <is>
          <t>Dick Johnson</t>
        </is>
      </c>
      <c r="M1063" s="171" t="inlineStr">
        <is>
          <t>AUS</t>
        </is>
      </c>
      <c r="N1063" s="690">
        <f>_xlfn.LET(_xlpm.d,_xlfn.XLOOKUP(L1063,'[1]Birth Dates'!$A:$A,'[1]Birth Dates'!$B:$B,"",0),IF(_xlpm.d=0,"",_xlpm.d))</f>
        <v/>
      </c>
      <c r="O1063" s="171">
        <f>IF(OR(N1063="",A1063="",NOT(ISNUMBER(N1063)),N1063&gt;A1063),"",DATEDIF(N1063,A1063,"Y")&amp;" years, "&amp;DATEDIF(N1063,A1063,"YM")&amp;" months, "&amp;DATEDIF(N1063,A1063,"MD")&amp;" days")</f>
        <v/>
      </c>
      <c r="P1063" s="171" t="inlineStr">
        <is>
          <t>Gary Scott</t>
        </is>
      </c>
      <c r="Q1063" s="171" t="inlineStr">
        <is>
          <t>AUS</t>
        </is>
      </c>
      <c r="R1063" s="690">
        <f>_xlfn.LET(_xlpm.d,_xlfn.XLOOKUP(P1063,'[1]Birth Dates'!$A:$A,'[1]Birth Dates'!$B:$B,"",0),IF(_xlpm.d=0,"",_xlpm.d))</f>
        <v/>
      </c>
      <c r="S1063" s="171">
        <f>IF(OR(R1063="",A1063="",NOT(ISNUMBER(R1063)),R1063&gt;A1063),"",DATEDIF(R1063,A1063,"Y")&amp;" years, "&amp;DATEDIF(R1063,A1063,"YM")&amp;" months, "&amp;DATEDIF(R1063,A1063,"MD")&amp;" days")</f>
        <v/>
      </c>
      <c r="T1063" s="171" t="n"/>
      <c r="U1063" s="171" t="n"/>
      <c r="V1063" s="690">
        <f>_xlfn.LET(_xlpm.d,_xlfn.XLOOKUP(T1063,'[1]Birth Dates'!$A:$A,'[1]Birth Dates'!$B:$B,"",0),IF(_xlpm.d=0,"",_xlpm.d))</f>
        <v/>
      </c>
      <c r="W1063" s="171">
        <f>IF(OR(V1063="",A1063="",NOT(ISNUMBER(V1063)),V1063&gt;A1063),"",DATEDIF(V1063,A1063,"Y")&amp;" years, "&amp;DATEDIF(V1063,A1063,"YM")&amp;" months, "&amp;DATEDIF(V1063,A1063,"MD")&amp;" days")</f>
        <v/>
      </c>
      <c r="X1063" s="171" t="n"/>
      <c r="Y1063" s="171" t="n"/>
      <c r="Z1063" s="171" t="n"/>
      <c r="AA1063" s="171" t="n"/>
      <c r="AB1063" s="171" t="n"/>
      <c r="AC1063" s="171" t="n"/>
      <c r="AD1063" s="171" t="n"/>
      <c r="AE1063" s="589" t="n"/>
      <c r="AF1063" s="418">
        <f>IF(OR(AE1063="",AE1063="",AE1063=0),"",6.172/(AE1063*24))</f>
        <v/>
      </c>
      <c r="AG1063" s="171" t="n">
        <v>9</v>
      </c>
      <c r="AH1063" s="589" t="inlineStr">
        <is>
          <t>2:27.6550</t>
        </is>
      </c>
      <c r="AI1063" s="418">
        <f>IF(OR(AH1063="",AH1063="",AH1063=0),"",6.172/(AH1063*24))</f>
        <v/>
      </c>
      <c r="AJ1063" s="175">
        <f>IF(AND(ISNUMBER(AB1063),ISNUMBER(AG1063)),AB1063-AG1063,"")</f>
        <v/>
      </c>
      <c r="AK1063" s="171" t="inlineStr">
        <is>
          <t>Accident</t>
        </is>
      </c>
      <c r="AL1063" s="171" t="n">
        <v>24</v>
      </c>
      <c r="AM1063" s="493" t="n"/>
      <c r="AN1063" s="671">
        <f>IF(OR(AL1063="",AM1063="",AM1063=0),"",AL1063*6.172/(AM1063*24))</f>
        <v/>
      </c>
      <c r="AO1063" s="477">
        <f>IF(AND(AL1063=AL1062,AM1063&lt;&gt;"",AM1062&lt;&gt;""),AM1063-AM1062,"")</f>
        <v/>
      </c>
      <c r="AP1063" s="171" t="n"/>
      <c r="AQ1063" s="574" t="inlineStr"/>
      <c r="AR1063" s="418">
        <f>IF(OR(AQ1063="",AQ1063="",AQ1063=0),"",6.172/(AQ1063*24))</f>
        <v/>
      </c>
      <c r="AS1063" s="436">
        <f>IF(OR(NOT(ISNUMBER(C1063)),NOT(ISNUMBER(AB1063))),"",IF(AG1063&lt;&gt;"",AG1063,AB1063)-C1063)</f>
        <v/>
      </c>
      <c r="AT1063" s="191" t="n"/>
      <c r="AU1063" s="195">
        <f>IF($B1063="","",TEXT($A1063,"yyyymmdd")&amp;"_P"&amp;$C1063&amp;"_C"&amp;$F1063&amp;"_"&amp;TRIM(RIGHT(SUBSTITUTE(TRIM(SUBSTITUTE($L1063,CHAR(160)," "))," ",REPT(" ",60)),60))&amp;IF($P1063="","","-"&amp;TRIM(RIGHT(SUBSTITUTE(TRIM(SUBSTITUTE($P1063,CHAR(160)," "))," ",REPT(" ",60)),60)))&amp;IF($T1063="","","-"&amp;TRIM(RIGHT(SUBSTITUTE(TRIM(SUBSTITUTE($T1063,CHAR(160)," "))," ",REPT(" ",60)),60)))&amp;".jpg")</f>
        <v/>
      </c>
    </row>
    <row r="1064" ht="56" customHeight="1">
      <c r="A1064" s="169" t="n">
        <v>29128</v>
      </c>
      <c r="B1064" s="171" t="inlineStr">
        <is>
          <t>Hardie-Ferodo 1000 30 September, 1979</t>
        </is>
      </c>
      <c r="C1064" s="171" t="inlineStr">
        <is>
          <t>DNF</t>
        </is>
      </c>
      <c r="D1064" s="171" t="inlineStr">
        <is>
          <t>A - 6.0</t>
        </is>
      </c>
      <c r="E1064" s="171" t="n"/>
      <c r="F1064" s="171" t="n">
        <v>4</v>
      </c>
      <c r="G1064" s="171" t="inlineStr">
        <is>
          <t>Thomson Ford</t>
        </is>
      </c>
      <c r="H1064" s="171" t="n"/>
      <c r="I1064" s="171" t="n"/>
      <c r="J1064" s="171" t="inlineStr">
        <is>
          <t>Ford Falcon XC</t>
        </is>
      </c>
      <c r="K1064" s="171" t="inlineStr">
        <is>
          <t>5760 V8</t>
        </is>
      </c>
      <c r="L1064" s="171" t="inlineStr">
        <is>
          <t>Colin Bond</t>
        </is>
      </c>
      <c r="M1064" s="171" t="inlineStr">
        <is>
          <t>AUS</t>
        </is>
      </c>
      <c r="N1064" s="690">
        <f>_xlfn.LET(_xlpm.d,_xlfn.XLOOKUP(L1064,'[1]Birth Dates'!$A:$A,'[1]Birth Dates'!$B:$B,"",0),IF(_xlpm.d=0,"",_xlpm.d))</f>
        <v/>
      </c>
      <c r="O1064" s="171">
        <f>IF(OR(N1064="",A1064="",NOT(ISNUMBER(N1064)),N1064&gt;A1064),"",DATEDIF(N1064,A1064,"Y")&amp;" years, "&amp;DATEDIF(N1064,A1064,"YM")&amp;" months, "&amp;DATEDIF(N1064,A1064,"MD")&amp;" days")</f>
        <v/>
      </c>
      <c r="P1064" s="171" t="inlineStr">
        <is>
          <t>John French</t>
        </is>
      </c>
      <c r="Q1064" s="171" t="inlineStr">
        <is>
          <t>AUS</t>
        </is>
      </c>
      <c r="R1064" s="690">
        <f>_xlfn.LET(_xlpm.d,_xlfn.XLOOKUP(P1064,'[1]Birth Dates'!$A:$A,'[1]Birth Dates'!$B:$B,"",0),IF(_xlpm.d=0,"",_xlpm.d))</f>
        <v/>
      </c>
      <c r="S1064" s="171">
        <f>IF(OR(R1064="",A1064="",NOT(ISNUMBER(R1064)),R1064&gt;A1064),"",DATEDIF(R1064,A1064,"Y")&amp;" years, "&amp;DATEDIF(R1064,A1064,"YM")&amp;" months, "&amp;DATEDIF(R1064,A1064,"MD")&amp;" days")</f>
        <v/>
      </c>
      <c r="T1064" s="171" t="n"/>
      <c r="U1064" s="171" t="n"/>
      <c r="V1064" s="690">
        <f>_xlfn.LET(_xlpm.d,_xlfn.XLOOKUP(T1064,'[1]Birth Dates'!$A:$A,'[1]Birth Dates'!$B:$B,"",0),IF(_xlpm.d=0,"",_xlpm.d))</f>
        <v/>
      </c>
      <c r="W1064" s="171">
        <f>IF(OR(V1064="",A1064="",NOT(ISNUMBER(V1064)),V1064&gt;A1064),"",DATEDIF(V1064,A1064,"Y")&amp;" years, "&amp;DATEDIF(V1064,A1064,"YM")&amp;" months, "&amp;DATEDIF(V1064,A1064,"MD")&amp;" days")</f>
        <v/>
      </c>
      <c r="X1064" s="171" t="n"/>
      <c r="Y1064" s="171" t="n"/>
      <c r="Z1064" s="171" t="n"/>
      <c r="AA1064" s="171" t="n"/>
      <c r="AB1064" s="171" t="n"/>
      <c r="AC1064" s="171" t="n"/>
      <c r="AD1064" s="171" t="n"/>
      <c r="AE1064" s="589" t="n"/>
      <c r="AF1064" s="418">
        <f>IF(OR(AE1064="",AE1064="",AE1064=0),"",6.172/(AE1064*24))</f>
        <v/>
      </c>
      <c r="AG1064" s="171" t="n">
        <v>10</v>
      </c>
      <c r="AH1064" s="589" t="inlineStr">
        <is>
          <t>2:30.0180</t>
        </is>
      </c>
      <c r="AI1064" s="418">
        <f>IF(OR(AH1064="",AH1064="",AH1064=0),"",6.172/(AH1064*24))</f>
        <v/>
      </c>
      <c r="AJ1064" s="175">
        <f>IF(AND(ISNUMBER(AB1064),ISNUMBER(AG1064)),AB1064-AG1064,"")</f>
        <v/>
      </c>
      <c r="AK1064" s="171" t="inlineStr">
        <is>
          <t>Engine</t>
        </is>
      </c>
      <c r="AL1064" s="171" t="n">
        <v>23</v>
      </c>
      <c r="AM1064" s="493" t="n"/>
      <c r="AN1064" s="671">
        <f>IF(OR(AL1064="",AM1064="",AM1064=0),"",AL1064*6.172/(AM1064*24))</f>
        <v/>
      </c>
      <c r="AO1064" s="477">
        <f>IF(AND(AL1064=AL1063,AM1064&lt;&gt;"",AM1063&lt;&gt;""),AM1064-AM1063,"")</f>
        <v/>
      </c>
      <c r="AP1064" s="171" t="n"/>
      <c r="AQ1064" s="574" t="inlineStr"/>
      <c r="AR1064" s="418">
        <f>IF(OR(AQ1064="",AQ1064="",AQ1064=0),"",6.172/(AQ1064*24))</f>
        <v/>
      </c>
      <c r="AS1064" s="436">
        <f>IF(OR(NOT(ISNUMBER(C1064)),NOT(ISNUMBER(AB1064))),"",IF(AG1064&lt;&gt;"",AG1064,AB1064)-C1064)</f>
        <v/>
      </c>
      <c r="AT1064" s="191" t="n"/>
      <c r="AU1064" s="195">
        <f>IF($B1064="","",TEXT($A1064,"yyyymmdd")&amp;"_P"&amp;$C1064&amp;"_C"&amp;$F1064&amp;"_"&amp;TRIM(RIGHT(SUBSTITUTE(TRIM(SUBSTITUTE($L1064,CHAR(160)," "))," ",REPT(" ",60)),60))&amp;IF($P1064="","","-"&amp;TRIM(RIGHT(SUBSTITUTE(TRIM(SUBSTITUTE($P1064,CHAR(160)," "))," ",REPT(" ",60)),60)))&amp;IF($T1064="","","-"&amp;TRIM(RIGHT(SUBSTITUTE(TRIM(SUBSTITUTE($T1064,CHAR(160)," "))," ",REPT(" ",60)),60)))&amp;".jpg")</f>
        <v/>
      </c>
    </row>
    <row r="1065" ht="56" customHeight="1">
      <c r="A1065" s="169" t="n">
        <v>29128</v>
      </c>
      <c r="B1065" s="171" t="inlineStr">
        <is>
          <t>Hardie-Ferodo 1000 30 September, 1979</t>
        </is>
      </c>
      <c r="C1065" s="171" t="inlineStr">
        <is>
          <t>DNF</t>
        </is>
      </c>
      <c r="D1065" s="171" t="inlineStr">
        <is>
          <t>C - 2.0</t>
        </is>
      </c>
      <c r="E1065" s="171" t="n"/>
      <c r="F1065" s="171" t="n">
        <v>60</v>
      </c>
      <c r="G1065" s="171" t="inlineStr">
        <is>
          <t>Bill Stanley</t>
        </is>
      </c>
      <c r="H1065" s="171" t="n"/>
      <c r="I1065" s="171" t="n"/>
      <c r="J1065" s="171" t="inlineStr">
        <is>
          <t>Ford Escort RS2000</t>
        </is>
      </c>
      <c r="K1065" s="171" t="inlineStr">
        <is>
          <t>1993 L4</t>
        </is>
      </c>
      <c r="L1065" s="171" t="inlineStr">
        <is>
          <t>Bill Stanley</t>
        </is>
      </c>
      <c r="M1065" s="171" t="inlineStr">
        <is>
          <t>AUS</t>
        </is>
      </c>
      <c r="N1065" s="690">
        <f>_xlfn.LET(_xlpm.d,_xlfn.XLOOKUP(L1065,'[1]Birth Dates'!$A:$A,'[1]Birth Dates'!$B:$B,"",0),IF(_xlpm.d=0,"",_xlpm.d))</f>
        <v/>
      </c>
      <c r="O1065" s="171">
        <f>IF(OR(N1065="",A1065="",NOT(ISNUMBER(N1065)),N1065&gt;A1065),"",DATEDIF(N1065,A1065,"Y")&amp;" years, "&amp;DATEDIF(N1065,A1065,"YM")&amp;" months, "&amp;DATEDIF(N1065,A1065,"MD")&amp;" days")</f>
        <v/>
      </c>
      <c r="P1065" s="171" t="inlineStr">
        <is>
          <t>Ian Messner</t>
        </is>
      </c>
      <c r="Q1065" s="171" t="inlineStr">
        <is>
          <t>AUS</t>
        </is>
      </c>
      <c r="R1065" s="690">
        <f>_xlfn.LET(_xlpm.d,_xlfn.XLOOKUP(P1065,'[1]Birth Dates'!$A:$A,'[1]Birth Dates'!$B:$B,"",0),IF(_xlpm.d=0,"",_xlpm.d))</f>
        <v/>
      </c>
      <c r="S1065" s="171">
        <f>IF(OR(R1065="",A1065="",NOT(ISNUMBER(R1065)),R1065&gt;A1065),"",DATEDIF(R1065,A1065,"Y")&amp;" years, "&amp;DATEDIF(R1065,A1065,"YM")&amp;" months, "&amp;DATEDIF(R1065,A1065,"MD")&amp;" days")</f>
        <v/>
      </c>
      <c r="T1065" s="171" t="n"/>
      <c r="U1065" s="171" t="n"/>
      <c r="V1065" s="690">
        <f>_xlfn.LET(_xlpm.d,_xlfn.XLOOKUP(T1065,'[1]Birth Dates'!$A:$A,'[1]Birth Dates'!$B:$B,"",0),IF(_xlpm.d=0,"",_xlpm.d))</f>
        <v/>
      </c>
      <c r="W1065" s="171">
        <f>IF(OR(V1065="",A1065="",NOT(ISNUMBER(V1065)),V1065&gt;A1065),"",DATEDIF(V1065,A1065,"Y")&amp;" years, "&amp;DATEDIF(V1065,A1065,"YM")&amp;" months, "&amp;DATEDIF(V1065,A1065,"MD")&amp;" days")</f>
        <v/>
      </c>
      <c r="X1065" s="171" t="n"/>
      <c r="Y1065" s="171" t="n"/>
      <c r="Z1065" s="171" t="n"/>
      <c r="AA1065" s="171" t="n"/>
      <c r="AB1065" s="171" t="n">
        <v>45</v>
      </c>
      <c r="AC1065" s="171" t="n"/>
      <c r="AD1065" s="171" t="n"/>
      <c r="AE1065" s="589" t="inlineStr">
        <is>
          <t>3:09.4000</t>
        </is>
      </c>
      <c r="AF1065" s="418">
        <f>IF(OR(AE1065="",AE1065="",AE1065=0),"",6.172/(AE1065*24))</f>
        <v/>
      </c>
      <c r="AG1065" s="241" t="n"/>
      <c r="AH1065" s="574" t="inlineStr"/>
      <c r="AI1065" s="418">
        <f>IF(OR(AH1065="",AH1065="",AH1065=0),"",6.172/(AH1065*24))</f>
        <v/>
      </c>
      <c r="AJ1065" s="175">
        <f>IF(AND(ISNUMBER(AB1065),ISNUMBER(AG1065)),AB1065-AG1065,"")</f>
        <v/>
      </c>
      <c r="AK1065" s="171" t="inlineStr">
        <is>
          <t>Gearbox</t>
        </is>
      </c>
      <c r="AL1065" s="171" t="n">
        <v>23</v>
      </c>
      <c r="AM1065" s="493" t="n"/>
      <c r="AN1065" s="671">
        <f>IF(OR(AL1065="",AM1065="",AM1065=0),"",AL1065*6.172/(AM1065*24))</f>
        <v/>
      </c>
      <c r="AO1065" s="477">
        <f>IF(AND(AL1065=AL1064,AM1065&lt;&gt;"",AM1064&lt;&gt;""),AM1065-AM1064,"")</f>
        <v/>
      </c>
      <c r="AP1065" s="171" t="n"/>
      <c r="AQ1065" s="574" t="inlineStr"/>
      <c r="AR1065" s="418">
        <f>IF(OR(AQ1065="",AQ1065="",AQ1065=0),"",6.172/(AQ1065*24))</f>
        <v/>
      </c>
      <c r="AS1065" s="436">
        <f>IF(OR(NOT(ISNUMBER(C1065)),NOT(ISNUMBER(AB1065))),"",IF(AG1065&lt;&gt;"",AG1065,AB1065)-C1065)</f>
        <v/>
      </c>
      <c r="AT1065" s="191" t="n"/>
      <c r="AU1065" s="195">
        <f>IF($B1065="","",TEXT($A1065,"yyyymmdd")&amp;"_P"&amp;$C1065&amp;"_C"&amp;$F1065&amp;"_"&amp;TRIM(RIGHT(SUBSTITUTE(TRIM(SUBSTITUTE($L1065,CHAR(160)," "))," ",REPT(" ",60)),60))&amp;IF($P1065="","","-"&amp;TRIM(RIGHT(SUBSTITUTE(TRIM(SUBSTITUTE($P1065,CHAR(160)," "))," ",REPT(" ",60)),60)))&amp;IF($T1065="","","-"&amp;TRIM(RIGHT(SUBSTITUTE(TRIM(SUBSTITUTE($T1065,CHAR(160)," "))," ",REPT(" ",60)),60)))&amp;".jpg")</f>
        <v/>
      </c>
    </row>
    <row r="1066" ht="56" customHeight="1">
      <c r="A1066" s="169" t="n">
        <v>29128</v>
      </c>
      <c r="B1066" s="171" t="inlineStr">
        <is>
          <t>Hardie-Ferodo 1000 30 September, 1979</t>
        </is>
      </c>
      <c r="C1066" s="171" t="inlineStr">
        <is>
          <t>DNF</t>
        </is>
      </c>
      <c r="D1066" s="171" t="inlineStr">
        <is>
          <t>A - 6.0</t>
        </is>
      </c>
      <c r="E1066" s="171" t="n"/>
      <c r="F1066" s="171" t="n">
        <v>27</v>
      </c>
      <c r="G1066" s="171" t="inlineStr">
        <is>
          <t>Denmac Ford Pty Ltd</t>
        </is>
      </c>
      <c r="H1066" s="171" t="n"/>
      <c r="I1066" s="171" t="n"/>
      <c r="J1066" s="171" t="inlineStr">
        <is>
          <t>Ford Falcon XC</t>
        </is>
      </c>
      <c r="K1066" s="171" t="inlineStr">
        <is>
          <t>5760 V8</t>
        </is>
      </c>
      <c r="L1066" s="171" t="inlineStr">
        <is>
          <t>Ron Wanless</t>
        </is>
      </c>
      <c r="M1066" s="171" t="inlineStr">
        <is>
          <t>AUS</t>
        </is>
      </c>
      <c r="N1066" s="690">
        <f>_xlfn.LET(_xlpm.d,_xlfn.XLOOKUP(L1066,'[1]Birth Dates'!$A:$A,'[1]Birth Dates'!$B:$B,"",0),IF(_xlpm.d=0,"",_xlpm.d))</f>
        <v/>
      </c>
      <c r="O1066" s="171">
        <f>IF(OR(N1066="",A1066="",NOT(ISNUMBER(N1066)),N1066&gt;A1066),"",DATEDIF(N1066,A1066,"Y")&amp;" years, "&amp;DATEDIF(N1066,A1066,"YM")&amp;" months, "&amp;DATEDIF(N1066,A1066,"MD")&amp;" days")</f>
        <v/>
      </c>
      <c r="P1066" s="171" t="inlineStr">
        <is>
          <t>Leo Leonard</t>
        </is>
      </c>
      <c r="Q1066" s="171" t="inlineStr">
        <is>
          <t>NZL</t>
        </is>
      </c>
      <c r="R1066" s="690">
        <f>_xlfn.LET(_xlpm.d,_xlfn.XLOOKUP(P1066,'[1]Birth Dates'!$A:$A,'[1]Birth Dates'!$B:$B,"",0),IF(_xlpm.d=0,"",_xlpm.d))</f>
        <v/>
      </c>
      <c r="S1066" s="171">
        <f>IF(OR(R1066="",A1066="",NOT(ISNUMBER(R1066)),R1066&gt;A1066),"",DATEDIF(R1066,A1066,"Y")&amp;" years, "&amp;DATEDIF(R1066,A1066,"YM")&amp;" months, "&amp;DATEDIF(R1066,A1066,"MD")&amp;" days")</f>
        <v/>
      </c>
      <c r="T1066" s="171" t="n"/>
      <c r="U1066" s="171" t="n"/>
      <c r="V1066" s="690">
        <f>_xlfn.LET(_xlpm.d,_xlfn.XLOOKUP(T1066,'[1]Birth Dates'!$A:$A,'[1]Birth Dates'!$B:$B,"",0),IF(_xlpm.d=0,"",_xlpm.d))</f>
        <v/>
      </c>
      <c r="W1066" s="171">
        <f>IF(OR(V1066="",A1066="",NOT(ISNUMBER(V1066)),V1066&gt;A1066),"",DATEDIF(V1066,A1066,"Y")&amp;" years, "&amp;DATEDIF(V1066,A1066,"YM")&amp;" months, "&amp;DATEDIF(V1066,A1066,"MD")&amp;" days")</f>
        <v/>
      </c>
      <c r="X1066" s="171" t="n"/>
      <c r="Y1066" s="171" t="n"/>
      <c r="Z1066" s="171" t="n"/>
      <c r="AA1066" s="171" t="n"/>
      <c r="AB1066" s="171" t="n">
        <v>12</v>
      </c>
      <c r="AC1066" s="171" t="n"/>
      <c r="AD1066" s="171" t="n"/>
      <c r="AE1066" s="589" t="inlineStr">
        <is>
          <t>2:35.1000</t>
        </is>
      </c>
      <c r="AF1066" s="418">
        <f>IF(OR(AE1066="",AE1066="",AE1066=0),"",6.172/(AE1066*24))</f>
        <v/>
      </c>
      <c r="AG1066" s="241" t="n"/>
      <c r="AH1066" s="574" t="inlineStr"/>
      <c r="AI1066" s="418">
        <f>IF(OR(AH1066="",AH1066="",AH1066=0),"",6.172/(AH1066*24))</f>
        <v/>
      </c>
      <c r="AJ1066" s="175">
        <f>IF(AND(ISNUMBER(AB1066),ISNUMBER(AG1066)),AB1066-AG1066,"")</f>
        <v/>
      </c>
      <c r="AK1066" s="171" t="inlineStr">
        <is>
          <t>Engine</t>
        </is>
      </c>
      <c r="AL1066" s="171" t="n">
        <v>21</v>
      </c>
      <c r="AM1066" s="493" t="n"/>
      <c r="AN1066" s="671">
        <f>IF(OR(AL1066="",AM1066="",AM1066=0),"",AL1066*6.172/(AM1066*24))</f>
        <v/>
      </c>
      <c r="AO1066" s="477">
        <f>IF(AND(AL1066=AL1065,AM1066&lt;&gt;"",AM1065&lt;&gt;""),AM1066-AM1065,"")</f>
        <v/>
      </c>
      <c r="AP1066" s="171" t="n"/>
      <c r="AQ1066" s="574" t="inlineStr"/>
      <c r="AR1066" s="418">
        <f>IF(OR(AQ1066="",AQ1066="",AQ1066=0),"",6.172/(AQ1066*24))</f>
        <v/>
      </c>
      <c r="AS1066" s="436">
        <f>IF(OR(NOT(ISNUMBER(C1066)),NOT(ISNUMBER(AB1066))),"",IF(AG1066&lt;&gt;"",AG1066,AB1066)-C1066)</f>
        <v/>
      </c>
      <c r="AT1066" s="191" t="n"/>
      <c r="AU1066" s="195">
        <f>IF($B1066="","",TEXT($A1066,"yyyymmdd")&amp;"_P"&amp;$C1066&amp;"_C"&amp;$F1066&amp;"_"&amp;TRIM(RIGHT(SUBSTITUTE(TRIM(SUBSTITUTE($L1066,CHAR(160)," "))," ",REPT(" ",60)),60))&amp;IF($P1066="","","-"&amp;TRIM(RIGHT(SUBSTITUTE(TRIM(SUBSTITUTE($P1066,CHAR(160)," "))," ",REPT(" ",60)),60)))&amp;IF($T1066="","","-"&amp;TRIM(RIGHT(SUBSTITUTE(TRIM(SUBSTITUTE($T1066,CHAR(160)," "))," ",REPT(" ",60)),60)))&amp;".jpg")</f>
        <v/>
      </c>
    </row>
    <row r="1067" ht="56" customHeight="1">
      <c r="A1067" s="169" t="n">
        <v>29128</v>
      </c>
      <c r="B1067" s="171" t="inlineStr">
        <is>
          <t>Hardie-Ferodo 1000 30 September, 1979</t>
        </is>
      </c>
      <c r="C1067" s="171" t="inlineStr">
        <is>
          <t>DNF</t>
        </is>
      </c>
      <c r="D1067" s="171" t="inlineStr">
        <is>
          <t>A - 6.0</t>
        </is>
      </c>
      <c r="E1067" s="171" t="n"/>
      <c r="F1067" s="171" t="n">
        <v>2</v>
      </c>
      <c r="G1067" s="171" t="inlineStr">
        <is>
          <t>AWA-Thorn Consumer Products</t>
        </is>
      </c>
      <c r="H1067" s="171" t="n"/>
      <c r="I1067" s="171" t="n"/>
      <c r="J1067" s="171" t="inlineStr">
        <is>
          <t>Chevrolet Camaro</t>
        </is>
      </c>
      <c r="K1067" s="171" t="inlineStr">
        <is>
          <t>5736 V8</t>
        </is>
      </c>
      <c r="L1067" s="171" t="inlineStr">
        <is>
          <t>Ron Dickson</t>
        </is>
      </c>
      <c r="M1067" s="171" t="inlineStr">
        <is>
          <t>AUS</t>
        </is>
      </c>
      <c r="N1067" s="690">
        <f>_xlfn.LET(_xlpm.d,_xlfn.XLOOKUP(L1067,'[1]Birth Dates'!$A:$A,'[1]Birth Dates'!$B:$B,"",0),IF(_xlpm.d=0,"",_xlpm.d))</f>
        <v/>
      </c>
      <c r="O1067" s="171">
        <f>IF(OR(N1067="",A1067="",NOT(ISNUMBER(N1067)),N1067&gt;A1067),"",DATEDIF(N1067,A1067,"Y")&amp;" years, "&amp;DATEDIF(N1067,A1067,"YM")&amp;" months, "&amp;DATEDIF(N1067,A1067,"MD")&amp;" days")</f>
        <v/>
      </c>
      <c r="P1067" s="171" t="inlineStr">
        <is>
          <t>Dick Barbour</t>
        </is>
      </c>
      <c r="Q1067" s="171" t="inlineStr">
        <is>
          <t>USA</t>
        </is>
      </c>
      <c r="R1067" s="690">
        <f>_xlfn.LET(_xlpm.d,_xlfn.XLOOKUP(P1067,'[1]Birth Dates'!$A:$A,'[1]Birth Dates'!$B:$B,"",0),IF(_xlpm.d=0,"",_xlpm.d))</f>
        <v/>
      </c>
      <c r="S1067" s="171">
        <f>IF(OR(R1067="",A1067="",NOT(ISNUMBER(R1067)),R1067&gt;A1067),"",DATEDIF(R1067,A1067,"Y")&amp;" years, "&amp;DATEDIF(R1067,A1067,"YM")&amp;" months, "&amp;DATEDIF(R1067,A1067,"MD")&amp;" days")</f>
        <v/>
      </c>
      <c r="T1067" s="171" t="n"/>
      <c r="U1067" s="171" t="n"/>
      <c r="V1067" s="690">
        <f>_xlfn.LET(_xlpm.d,_xlfn.XLOOKUP(T1067,'[1]Birth Dates'!$A:$A,'[1]Birth Dates'!$B:$B,"",0),IF(_xlpm.d=0,"",_xlpm.d))</f>
        <v/>
      </c>
      <c r="W1067" s="171">
        <f>IF(OR(V1067="",A1067="",NOT(ISNUMBER(V1067)),V1067&gt;A1067),"",DATEDIF(V1067,A1067,"Y")&amp;" years, "&amp;DATEDIF(V1067,A1067,"YM")&amp;" months, "&amp;DATEDIF(V1067,A1067,"MD")&amp;" days")</f>
        <v/>
      </c>
      <c r="X1067" s="171" t="n"/>
      <c r="Y1067" s="171" t="n"/>
      <c r="Z1067" s="171" t="n"/>
      <c r="AA1067" s="171" t="n"/>
      <c r="AB1067" s="171" t="n">
        <v>59</v>
      </c>
      <c r="AC1067" s="171" t="n"/>
      <c r="AD1067" s="171" t="n"/>
      <c r="AE1067" s="574" t="n"/>
      <c r="AF1067" s="418">
        <f>IF(OR(AE1067="",AE1067="",AE1067=0),"",6.172/(AE1067*24))</f>
        <v/>
      </c>
      <c r="AG1067" s="241" t="n"/>
      <c r="AH1067" s="574" t="inlineStr"/>
      <c r="AI1067" s="418">
        <f>IF(OR(AH1067="",AH1067="",AH1067=0),"",6.172/(AH1067*24))</f>
        <v/>
      </c>
      <c r="AJ1067" s="175">
        <f>IF(AND(ISNUMBER(AB1067),ISNUMBER(AG1067)),AB1067-AG1067,"")</f>
        <v/>
      </c>
      <c r="AK1067" s="171" t="inlineStr">
        <is>
          <t>Oil Pump</t>
        </is>
      </c>
      <c r="AL1067" s="171" t="n">
        <v>16</v>
      </c>
      <c r="AM1067" s="493" t="n"/>
      <c r="AN1067" s="671">
        <f>IF(OR(AL1067="",AM1067="",AM1067=0),"",AL1067*6.172/(AM1067*24))</f>
        <v/>
      </c>
      <c r="AO1067" s="477">
        <f>IF(AND(AL1067=AL1066,AM1067&lt;&gt;"",AM1066&lt;&gt;""),AM1067-AM1066,"")</f>
        <v/>
      </c>
      <c r="AP1067" s="171" t="n"/>
      <c r="AQ1067" s="574" t="inlineStr"/>
      <c r="AR1067" s="418">
        <f>IF(OR(AQ1067="",AQ1067="",AQ1067=0),"",6.172/(AQ1067*24))</f>
        <v/>
      </c>
      <c r="AS1067" s="436">
        <f>IF(OR(NOT(ISNUMBER(C1067)),NOT(ISNUMBER(AB1067))),"",IF(AG1067&lt;&gt;"",AG1067,AB1067)-C1067)</f>
        <v/>
      </c>
      <c r="AT1067" s="191" t="n"/>
      <c r="AU1067" s="195">
        <f>IF($B1067="","",TEXT($A1067,"yyyymmdd")&amp;"_P"&amp;$C1067&amp;"_C"&amp;$F1067&amp;"_"&amp;TRIM(RIGHT(SUBSTITUTE(TRIM(SUBSTITUTE($L1067,CHAR(160)," "))," ",REPT(" ",60)),60))&amp;IF($P1067="","","-"&amp;TRIM(RIGHT(SUBSTITUTE(TRIM(SUBSTITUTE($P1067,CHAR(160)," "))," ",REPT(" ",60)),60)))&amp;IF($T1067="","","-"&amp;TRIM(RIGHT(SUBSTITUTE(TRIM(SUBSTITUTE($T1067,CHAR(160)," "))," ",REPT(" ",60)),60)))&amp;".jpg")</f>
        <v/>
      </c>
    </row>
    <row r="1068" ht="56" customHeight="1">
      <c r="A1068" s="169" t="n">
        <v>29128</v>
      </c>
      <c r="B1068" s="171" t="inlineStr">
        <is>
          <t>Hardie-Ferodo 1000 30 September, 1979</t>
        </is>
      </c>
      <c r="C1068" s="171" t="inlineStr">
        <is>
          <t>DNF</t>
        </is>
      </c>
      <c r="D1068" s="171" t="inlineStr">
        <is>
          <t>B - 3.0</t>
        </is>
      </c>
      <c r="E1068" s="171" t="n"/>
      <c r="F1068" s="171" t="n">
        <v>45</v>
      </c>
      <c r="G1068" s="171" t="inlineStr">
        <is>
          <t>Precinct Performance Pty Ltd</t>
        </is>
      </c>
      <c r="H1068" s="171" t="n"/>
      <c r="I1068" s="171" t="n"/>
      <c r="J1068" s="171" t="inlineStr">
        <is>
          <t>Mazda RX7</t>
        </is>
      </c>
      <c r="K1068" s="171" t="inlineStr">
        <is>
          <t>2292 eq R2</t>
        </is>
      </c>
      <c r="L1068" s="171" t="inlineStr">
        <is>
          <t>Dean Gall</t>
        </is>
      </c>
      <c r="M1068" s="171" t="inlineStr">
        <is>
          <t>AUS</t>
        </is>
      </c>
      <c r="N1068" s="690">
        <f>_xlfn.LET(_xlpm.d,_xlfn.XLOOKUP(L1068,'[1]Birth Dates'!$A:$A,'[1]Birth Dates'!$B:$B,"",0),IF(_xlpm.d=0,"",_xlpm.d))</f>
        <v/>
      </c>
      <c r="O1068" s="171">
        <f>IF(OR(N1068="",A1068="",NOT(ISNUMBER(N1068)),N1068&gt;A1068),"",DATEDIF(N1068,A1068,"Y")&amp;" years, "&amp;DATEDIF(N1068,A1068,"YM")&amp;" months, "&amp;DATEDIF(N1068,A1068,"MD")&amp;" days")</f>
        <v/>
      </c>
      <c r="P1068" s="171" t="inlineStr">
        <is>
          <t>Allan Bryant</t>
        </is>
      </c>
      <c r="Q1068" s="171" t="inlineStr">
        <is>
          <t>AUS</t>
        </is>
      </c>
      <c r="R1068" s="690">
        <f>_xlfn.LET(_xlpm.d,_xlfn.XLOOKUP(P1068,'[1]Birth Dates'!$A:$A,'[1]Birth Dates'!$B:$B,"",0),IF(_xlpm.d=0,"",_xlpm.d))</f>
        <v/>
      </c>
      <c r="S1068" s="171">
        <f>IF(OR(R1068="",A1068="",NOT(ISNUMBER(R1068)),R1068&gt;A1068),"",DATEDIF(R1068,A1068,"Y")&amp;" years, "&amp;DATEDIF(R1068,A1068,"YM")&amp;" months, "&amp;DATEDIF(R1068,A1068,"MD")&amp;" days")</f>
        <v/>
      </c>
      <c r="T1068" s="171" t="n"/>
      <c r="U1068" s="171" t="n"/>
      <c r="V1068" s="690">
        <f>_xlfn.LET(_xlpm.d,_xlfn.XLOOKUP(T1068,'[1]Birth Dates'!$A:$A,'[1]Birth Dates'!$B:$B,"",0),IF(_xlpm.d=0,"",_xlpm.d))</f>
        <v/>
      </c>
      <c r="W1068" s="171">
        <f>IF(OR(V1068="",A1068="",NOT(ISNUMBER(V1068)),V1068&gt;A1068),"",DATEDIF(V1068,A1068,"Y")&amp;" years, "&amp;DATEDIF(V1068,A1068,"YM")&amp;" months, "&amp;DATEDIF(V1068,A1068,"MD")&amp;" days")</f>
        <v/>
      </c>
      <c r="X1068" s="171" t="n"/>
      <c r="Y1068" s="171" t="n"/>
      <c r="Z1068" s="171" t="n"/>
      <c r="AA1068" s="171" t="n"/>
      <c r="AB1068" s="171" t="n">
        <v>57</v>
      </c>
      <c r="AC1068" s="171" t="n"/>
      <c r="AD1068" s="171" t="n"/>
      <c r="AE1068" s="574" t="inlineStr">
        <is>
          <t>3:32.4000</t>
        </is>
      </c>
      <c r="AF1068" s="418">
        <f>IF(OR(AE1068="",AE1068="",AE1068=0),"",6.172/(AE1068*24))</f>
        <v/>
      </c>
      <c r="AG1068" s="241" t="n"/>
      <c r="AH1068" s="574" t="inlineStr"/>
      <c r="AI1068" s="418">
        <f>IF(OR(AH1068="",AH1068="",AH1068=0),"",6.172/(AH1068*24))</f>
        <v/>
      </c>
      <c r="AJ1068" s="175">
        <f>IF(AND(ISNUMBER(AB1068),ISNUMBER(AG1068)),AB1068-AG1068,"")</f>
        <v/>
      </c>
      <c r="AK1068" s="171" t="inlineStr">
        <is>
          <t>Gearbox</t>
        </is>
      </c>
      <c r="AL1068" s="171" t="n">
        <v>16</v>
      </c>
      <c r="AM1068" s="493" t="n"/>
      <c r="AN1068" s="671">
        <f>IF(OR(AL1068="",AM1068="",AM1068=0),"",AL1068*6.172/(AM1068*24))</f>
        <v/>
      </c>
      <c r="AO1068" s="477">
        <f>IF(AND(AL1068=AL1067,AM1068&lt;&gt;"",AM1067&lt;&gt;""),AM1068-AM1067,"")</f>
        <v/>
      </c>
      <c r="AP1068" s="171" t="n"/>
      <c r="AQ1068" s="574" t="inlineStr"/>
      <c r="AR1068" s="418">
        <f>IF(OR(AQ1068="",AQ1068="",AQ1068=0),"",6.172/(AQ1068*24))</f>
        <v/>
      </c>
      <c r="AS1068" s="436">
        <f>IF(OR(NOT(ISNUMBER(C1068)),NOT(ISNUMBER(AB1068))),"",IF(AG1068&lt;&gt;"",AG1068,AB1068)-C1068)</f>
        <v/>
      </c>
      <c r="AT1068" s="191" t="n"/>
      <c r="AU1068" s="195">
        <f>IF($B1068="","",TEXT($A1068,"yyyymmdd")&amp;"_P"&amp;$C1068&amp;"_C"&amp;$F1068&amp;"_"&amp;TRIM(RIGHT(SUBSTITUTE(TRIM(SUBSTITUTE($L1068,CHAR(160)," "))," ",REPT(" ",60)),60))&amp;IF($P1068="","","-"&amp;TRIM(RIGHT(SUBSTITUTE(TRIM(SUBSTITUTE($P1068,CHAR(160)," "))," ",REPT(" ",60)),60)))&amp;IF($T1068="","","-"&amp;TRIM(RIGHT(SUBSTITUTE(TRIM(SUBSTITUTE($T1068,CHAR(160)," "))," ",REPT(" ",60)),60)))&amp;".jpg")</f>
        <v/>
      </c>
    </row>
    <row r="1069" ht="56" customHeight="1">
      <c r="A1069" s="169" t="n">
        <v>29128</v>
      </c>
      <c r="B1069" s="171" t="inlineStr">
        <is>
          <t>Hardie-Ferodo 1000 30 September, 1979</t>
        </is>
      </c>
      <c r="C1069" s="171" t="inlineStr">
        <is>
          <t>DNF</t>
        </is>
      </c>
      <c r="D1069" s="171" t="inlineStr">
        <is>
          <t>A - 6.0</t>
        </is>
      </c>
      <c r="E1069" s="171" t="n"/>
      <c r="F1069" s="171" t="n">
        <v>10</v>
      </c>
      <c r="G1069" s="171" t="inlineStr">
        <is>
          <t>Rusty French Racing</t>
        </is>
      </c>
      <c r="H1069" s="171" t="n"/>
      <c r="I1069" s="171" t="n"/>
      <c r="J1069" s="171" t="inlineStr">
        <is>
          <t>Ford Falcon XC</t>
        </is>
      </c>
      <c r="K1069" s="171" t="inlineStr">
        <is>
          <t>5760 V8</t>
        </is>
      </c>
      <c r="L1069" s="171" t="inlineStr">
        <is>
          <t>Rusty French</t>
        </is>
      </c>
      <c r="M1069" s="171" t="inlineStr">
        <is>
          <t>AUS</t>
        </is>
      </c>
      <c r="N1069" s="690">
        <f>_xlfn.LET(_xlpm.d,_xlfn.XLOOKUP(L1069,'[1]Birth Dates'!$A:$A,'[1]Birth Dates'!$B:$B,"",0),IF(_xlpm.d=0,"",_xlpm.d))</f>
        <v/>
      </c>
      <c r="O1069" s="171">
        <f>IF(OR(N1069="",A1069="",NOT(ISNUMBER(N1069)),N1069&gt;A1069),"",DATEDIF(N1069,A1069,"Y")&amp;" years, "&amp;DATEDIF(N1069,A1069,"YM")&amp;" months, "&amp;DATEDIF(N1069,A1069,"MD")&amp;" days")</f>
        <v/>
      </c>
      <c r="P1069" s="171" t="inlineStr">
        <is>
          <t>Graham Moore</t>
        </is>
      </c>
      <c r="Q1069" s="171" t="inlineStr">
        <is>
          <t>AUS</t>
        </is>
      </c>
      <c r="R1069" s="690">
        <f>_xlfn.LET(_xlpm.d,_xlfn.XLOOKUP(P1069,'[1]Birth Dates'!$A:$A,'[1]Birth Dates'!$B:$B,"",0),IF(_xlpm.d=0,"",_xlpm.d))</f>
        <v/>
      </c>
      <c r="S1069" s="171">
        <f>IF(OR(R1069="",A1069="",NOT(ISNUMBER(R1069)),R1069&gt;A1069),"",DATEDIF(R1069,A1069,"Y")&amp;" years, "&amp;DATEDIF(R1069,A1069,"YM")&amp;" months, "&amp;DATEDIF(R1069,A1069,"MD")&amp;" days")</f>
        <v/>
      </c>
      <c r="T1069" s="171" t="n"/>
      <c r="U1069" s="171" t="n"/>
      <c r="V1069" s="690">
        <f>_xlfn.LET(_xlpm.d,_xlfn.XLOOKUP(T1069,'[1]Birth Dates'!$A:$A,'[1]Birth Dates'!$B:$B,"",0),IF(_xlpm.d=0,"",_xlpm.d))</f>
        <v/>
      </c>
      <c r="W1069" s="171">
        <f>IF(OR(V1069="",A1069="",NOT(ISNUMBER(V1069)),V1069&gt;A1069),"",DATEDIF(V1069,A1069,"Y")&amp;" years, "&amp;DATEDIF(V1069,A1069,"YM")&amp;" months, "&amp;DATEDIF(V1069,A1069,"MD")&amp;" days")</f>
        <v/>
      </c>
      <c r="X1069" s="171" t="n"/>
      <c r="Y1069" s="171" t="n"/>
      <c r="Z1069" s="171" t="n"/>
      <c r="AA1069" s="171" t="n"/>
      <c r="AB1069" s="171" t="n">
        <v>23</v>
      </c>
      <c r="AC1069" s="171" t="n"/>
      <c r="AD1069" s="171" t="n"/>
      <c r="AE1069" s="589" t="inlineStr">
        <is>
          <t>2:45.6000</t>
        </is>
      </c>
      <c r="AF1069" s="418">
        <f>IF(OR(AE1069="",AE1069="",AE1069=0),"",6.172/(AE1069*24))</f>
        <v/>
      </c>
      <c r="AG1069" s="241" t="n"/>
      <c r="AH1069" s="574" t="inlineStr"/>
      <c r="AI1069" s="418">
        <f>IF(OR(AH1069="",AH1069="",AH1069=0),"",6.172/(AH1069*24))</f>
        <v/>
      </c>
      <c r="AJ1069" s="175">
        <f>IF(AND(ISNUMBER(AB1069),ISNUMBER(AG1069)),AB1069-AG1069,"")</f>
        <v/>
      </c>
      <c r="AK1069" s="171" t="inlineStr">
        <is>
          <t>Engine</t>
        </is>
      </c>
      <c r="AL1069" s="171" t="n">
        <v>9</v>
      </c>
      <c r="AM1069" s="493" t="n"/>
      <c r="AN1069" s="671">
        <f>IF(OR(AL1069="",AM1069="",AM1069=0),"",AL1069*6.172/(AM1069*24))</f>
        <v/>
      </c>
      <c r="AO1069" s="477">
        <f>IF(AND(AL1069=AL1068,AM1069&lt;&gt;"",AM1068&lt;&gt;""),AM1069-AM1068,"")</f>
        <v/>
      </c>
      <c r="AP1069" s="171" t="n"/>
      <c r="AQ1069" s="574" t="inlineStr"/>
      <c r="AR1069" s="418">
        <f>IF(OR(AQ1069="",AQ1069="",AQ1069=0),"",6.172/(AQ1069*24))</f>
        <v/>
      </c>
      <c r="AS1069" s="436">
        <f>IF(OR(NOT(ISNUMBER(C1069)),NOT(ISNUMBER(AB1069))),"",IF(AG1069&lt;&gt;"",AG1069,AB1069)-C1069)</f>
        <v/>
      </c>
      <c r="AT1069" s="191" t="n"/>
      <c r="AU1069" s="195">
        <f>IF($B1069="","",TEXT($A1069,"yyyymmdd")&amp;"_P"&amp;$C1069&amp;"_C"&amp;$F1069&amp;"_"&amp;TRIM(RIGHT(SUBSTITUTE(TRIM(SUBSTITUTE($L1069,CHAR(160)," "))," ",REPT(" ",60)),60))&amp;IF($P1069="","","-"&amp;TRIM(RIGHT(SUBSTITUTE(TRIM(SUBSTITUTE($P1069,CHAR(160)," "))," ",REPT(" ",60)),60)))&amp;IF($T1069="","","-"&amp;TRIM(RIGHT(SUBSTITUTE(TRIM(SUBSTITUTE($T1069,CHAR(160)," "))," ",REPT(" ",60)),60)))&amp;".jpg")</f>
        <v/>
      </c>
    </row>
    <row r="1070" ht="56" customHeight="1">
      <c r="A1070" s="169" t="n">
        <v>29128</v>
      </c>
      <c r="B1070" s="171" t="inlineStr">
        <is>
          <t>Hardie-Ferodo 1000 30 September, 1979</t>
        </is>
      </c>
      <c r="C1070" s="171" t="inlineStr">
        <is>
          <t>DNF</t>
        </is>
      </c>
      <c r="D1070" s="171" t="inlineStr">
        <is>
          <t>C - 2.0</t>
        </is>
      </c>
      <c r="E1070" s="171" t="n"/>
      <c r="F1070" s="171" t="n">
        <v>53</v>
      </c>
      <c r="G1070" s="171" t="inlineStr">
        <is>
          <t>Ken Harrison</t>
        </is>
      </c>
      <c r="H1070" s="171" t="n"/>
      <c r="I1070" s="171" t="n"/>
      <c r="J1070" s="171" t="inlineStr">
        <is>
          <t>Ford Escort RS2000</t>
        </is>
      </c>
      <c r="K1070" s="171" t="inlineStr">
        <is>
          <t>1993 L4</t>
        </is>
      </c>
      <c r="L1070" s="171" t="inlineStr">
        <is>
          <t>Ken Harrison</t>
        </is>
      </c>
      <c r="M1070" s="171" t="inlineStr">
        <is>
          <t>AUS</t>
        </is>
      </c>
      <c r="N1070" s="690">
        <f>_xlfn.LET(_xlpm.d,_xlfn.XLOOKUP(L1070,'[1]Birth Dates'!$A:$A,'[1]Birth Dates'!$B:$B,"",0),IF(_xlpm.d=0,"",_xlpm.d))</f>
        <v/>
      </c>
      <c r="O1070" s="171">
        <f>IF(OR(N1070="",A1070="",NOT(ISNUMBER(N1070)),N1070&gt;A1070),"",DATEDIF(N1070,A1070,"Y")&amp;" years, "&amp;DATEDIF(N1070,A1070,"YM")&amp;" months, "&amp;DATEDIF(N1070,A1070,"MD")&amp;" days")</f>
        <v/>
      </c>
      <c r="P1070" s="171" t="inlineStr">
        <is>
          <t>Ray Cutchie</t>
        </is>
      </c>
      <c r="Q1070" s="171" t="inlineStr">
        <is>
          <t>AUS</t>
        </is>
      </c>
      <c r="R1070" s="690">
        <f>_xlfn.LET(_xlpm.d,_xlfn.XLOOKUP(P1070,'[1]Birth Dates'!$A:$A,'[1]Birth Dates'!$B:$B,"",0),IF(_xlpm.d=0,"",_xlpm.d))</f>
        <v/>
      </c>
      <c r="S1070" s="171">
        <f>IF(OR(R1070="",A1070="",NOT(ISNUMBER(R1070)),R1070&gt;A1070),"",DATEDIF(R1070,A1070,"Y")&amp;" years, "&amp;DATEDIF(R1070,A1070,"YM")&amp;" months, "&amp;DATEDIF(R1070,A1070,"MD")&amp;" days")</f>
        <v/>
      </c>
      <c r="T1070" s="171" t="n"/>
      <c r="U1070" s="171" t="n"/>
      <c r="V1070" s="690">
        <f>_xlfn.LET(_xlpm.d,_xlfn.XLOOKUP(T1070,'[1]Birth Dates'!$A:$A,'[1]Birth Dates'!$B:$B,"",0),IF(_xlpm.d=0,"",_xlpm.d))</f>
        <v/>
      </c>
      <c r="W1070" s="171">
        <f>IF(OR(V1070="",A1070="",NOT(ISNUMBER(V1070)),V1070&gt;A1070),"",DATEDIF(V1070,A1070,"Y")&amp;" years, "&amp;DATEDIF(V1070,A1070,"YM")&amp;" months, "&amp;DATEDIF(V1070,A1070,"MD")&amp;" days")</f>
        <v/>
      </c>
      <c r="X1070" s="171" t="n"/>
      <c r="Y1070" s="171" t="n"/>
      <c r="Z1070" s="171" t="n"/>
      <c r="AA1070" s="171" t="n"/>
      <c r="AB1070" s="171" t="n">
        <v>51</v>
      </c>
      <c r="AC1070" s="171" t="n"/>
      <c r="AD1070" s="171" t="n"/>
      <c r="AE1070" s="589" t="inlineStr">
        <is>
          <t>3:16.1000</t>
        </is>
      </c>
      <c r="AF1070" s="418">
        <f>IF(OR(AE1070="",AE1070="",AE1070=0),"",6.172/(AE1070*24))</f>
        <v/>
      </c>
      <c r="AG1070" s="241" t="n"/>
      <c r="AH1070" s="574" t="inlineStr"/>
      <c r="AI1070" s="418">
        <f>IF(OR(AH1070="",AH1070="",AH1070=0),"",6.172/(AH1070*24))</f>
        <v/>
      </c>
      <c r="AJ1070" s="175">
        <f>IF(AND(ISNUMBER(AB1070),ISNUMBER(AG1070)),AB1070-AG1070,"")</f>
        <v/>
      </c>
      <c r="AK1070" s="171" t="inlineStr">
        <is>
          <t>Did Not Start</t>
        </is>
      </c>
      <c r="AL1070" s="171" t="n"/>
      <c r="AM1070" s="493" t="n"/>
      <c r="AN1070" s="671">
        <f>IF(OR(AL1070="",AM1070="",AM1070=0),"",AL1070*6.172/(AM1070*24))</f>
        <v/>
      </c>
      <c r="AO1070" s="477">
        <f>IF(AND(AL1070=AL1069,AM1070&lt;&gt;"",AM1069&lt;&gt;""),AM1070-AM1069,"")</f>
        <v/>
      </c>
      <c r="AP1070" s="171" t="n"/>
      <c r="AQ1070" s="574" t="inlineStr"/>
      <c r="AR1070" s="418">
        <f>IF(OR(AQ1070="",AQ1070="",AQ1070=0),"",6.172/(AQ1070*24))</f>
        <v/>
      </c>
      <c r="AS1070" s="436">
        <f>IF(OR(NOT(ISNUMBER(C1070)),NOT(ISNUMBER(AB1070))),"",IF(AG1070&lt;&gt;"",AG1070,AB1070)-C1070)</f>
        <v/>
      </c>
      <c r="AT1070" s="191" t="n"/>
      <c r="AU1070" s="195">
        <f>IF($B1070="","",TEXT($A1070,"yyyymmdd")&amp;"_P"&amp;$C1070&amp;"_C"&amp;$F1070&amp;"_"&amp;TRIM(RIGHT(SUBSTITUTE(TRIM(SUBSTITUTE($L1070,CHAR(160)," "))," ",REPT(" ",60)),60))&amp;IF($P1070="","","-"&amp;TRIM(RIGHT(SUBSTITUTE(TRIM(SUBSTITUTE($P1070,CHAR(160)," "))," ",REPT(" ",60)),60)))&amp;IF($T1070="","","-"&amp;TRIM(RIGHT(SUBSTITUTE(TRIM(SUBSTITUTE($T1070,CHAR(160)," "))," ",REPT(" ",60)),60)))&amp;".jpg")</f>
        <v/>
      </c>
    </row>
    <row r="1071" ht="56" customHeight="1">
      <c r="A1071" s="169" t="n">
        <v>29128</v>
      </c>
      <c r="B1071" s="171" t="inlineStr">
        <is>
          <t>Hardie-Ferodo 1000 30 September, 1979</t>
        </is>
      </c>
      <c r="C1071" s="171" t="inlineStr">
        <is>
          <t>DNS</t>
        </is>
      </c>
      <c r="D1071" s="171" t="inlineStr">
        <is>
          <t>D - 1.6</t>
        </is>
      </c>
      <c r="E1071" s="171" t="n"/>
      <c r="F1071" s="171" t="n"/>
      <c r="G1071" s="171" t="inlineStr">
        <is>
          <t>Lennox Motors</t>
        </is>
      </c>
      <c r="H1071" s="171" t="n"/>
      <c r="I1071" s="171" t="n"/>
      <c r="J1071" s="171" t="inlineStr">
        <is>
          <t>VW Golf</t>
        </is>
      </c>
      <c r="K1071" s="171" t="inlineStr">
        <is>
          <t>1588 L4</t>
        </is>
      </c>
      <c r="L1071" s="171" t="inlineStr">
        <is>
          <t>Peter Lander</t>
        </is>
      </c>
      <c r="M1071" s="171" t="inlineStr">
        <is>
          <t>AUS</t>
        </is>
      </c>
      <c r="N1071" s="690">
        <f>_xlfn.LET(_xlpm.d,_xlfn.XLOOKUP(L1071,'[1]Birth Dates'!$A:$A,'[1]Birth Dates'!$B:$B,"",0),IF(_xlpm.d=0,"",_xlpm.d))</f>
        <v/>
      </c>
      <c r="O1071" s="171" t="n"/>
      <c r="P1071" s="171" t="inlineStr">
        <is>
          <t>Paul Bernasconi</t>
        </is>
      </c>
      <c r="Q1071" s="171" t="inlineStr">
        <is>
          <t>AUS</t>
        </is>
      </c>
      <c r="R1071" s="690">
        <f>_xlfn.LET(_xlpm.d,_xlfn.XLOOKUP(P1071,'[1]Birth Dates'!$A:$A,'[1]Birth Dates'!$B:$B,"",0),IF(_xlpm.d=0,"",_xlpm.d))</f>
        <v/>
      </c>
      <c r="S1071" s="171" t="n"/>
      <c r="T1071" s="171" t="n"/>
      <c r="U1071" s="171" t="n"/>
      <c r="V1071" s="690" t="n"/>
      <c r="W1071" s="171" t="n"/>
      <c r="X1071" s="171" t="n"/>
      <c r="Y1071" s="171" t="n"/>
      <c r="Z1071" s="171" t="n"/>
      <c r="AA1071" s="171" t="n"/>
      <c r="AB1071" s="171" t="n"/>
      <c r="AC1071" s="171" t="n"/>
      <c r="AD1071" s="171" t="n"/>
      <c r="AE1071" s="589" t="inlineStr"/>
      <c r="AF1071" s="418" t="n"/>
      <c r="AG1071" s="241" t="n"/>
      <c r="AH1071" s="574" t="inlineStr"/>
      <c r="AI1071" s="418" t="n"/>
      <c r="AJ1071" s="175" t="n"/>
      <c r="AK1071" s="171" t="n"/>
      <c r="AL1071" s="171" t="n"/>
      <c r="AM1071" s="493" t="n"/>
      <c r="AN1071" s="671" t="n"/>
      <c r="AO1071" s="477" t="n"/>
      <c r="AP1071" s="171" t="n"/>
      <c r="AQ1071" s="574" t="inlineStr"/>
      <c r="AR1071" s="418" t="n"/>
      <c r="AS1071" s="436" t="n"/>
      <c r="AT1071" s="191" t="n"/>
      <c r="AU1071" s="195" t="n"/>
    </row>
    <row r="1072" ht="42" customFormat="1" customHeight="1" s="240">
      <c r="A1072" s="243" t="n">
        <v>29499</v>
      </c>
      <c r="B1072" s="244" t="inlineStr">
        <is>
          <t>Hardie-Ferodo 1000 5 October, 1980</t>
        </is>
      </c>
      <c r="C1072" s="244" t="n">
        <v>1</v>
      </c>
      <c r="D1072" s="244" t="inlineStr">
        <is>
          <t>A - 6.0</t>
        </is>
      </c>
      <c r="E1072" s="244" t="n">
        <v>1</v>
      </c>
      <c r="F1072" s="546" t="inlineStr">
        <is>
          <t>05</t>
        </is>
      </c>
      <c r="G1072" s="244" t="inlineStr">
        <is>
          <t>Holden Dealer Team</t>
        </is>
      </c>
      <c r="H1072" s="244" t="n"/>
      <c r="I1072" s="244" t="n"/>
      <c r="J1072" s="244" t="inlineStr">
        <is>
          <t xml:space="preserve">Holden Commodore VC </t>
        </is>
      </c>
      <c r="K1072" s="244" t="inlineStr">
        <is>
          <t>5044 V8</t>
        </is>
      </c>
      <c r="L1072" s="244" t="inlineStr">
        <is>
          <t>Peter Brock</t>
        </is>
      </c>
      <c r="M1072" s="244" t="inlineStr">
        <is>
          <t>AUS</t>
        </is>
      </c>
      <c r="N1072" s="692">
        <f>_xlfn.LET(_xlpm.d,_xlfn.XLOOKUP(L1072,'[1]Birth Dates'!$A:$A,'[1]Birth Dates'!$B:$B,"",0),IF(_xlpm.d=0,"",_xlpm.d))</f>
        <v/>
      </c>
      <c r="O1072" s="203">
        <f>IF(OR(N1072="",A1072="",NOT(ISNUMBER(N1072)),N1072&gt;A1072),"",DATEDIF(N1072,A1072,"Y")&amp;" years, "&amp;DATEDIF(N1072,A1072,"YM")&amp;" months, "&amp;DATEDIF(N1072,A1072,"MD")&amp;" days")</f>
        <v/>
      </c>
      <c r="P1072" s="244" t="inlineStr">
        <is>
          <t>Jim Richards</t>
        </is>
      </c>
      <c r="Q1072" s="244" t="inlineStr">
        <is>
          <t>NZL</t>
        </is>
      </c>
      <c r="R1072" s="692">
        <f>_xlfn.LET(_xlpm.d,_xlfn.XLOOKUP(P1072,'[1]Birth Dates'!$A:$A,'[1]Birth Dates'!$B:$B,"",0),IF(_xlpm.d=0,"",_xlpm.d))</f>
        <v/>
      </c>
      <c r="S1072" s="203">
        <f>IF(OR(R1072="",A1072="",NOT(ISNUMBER(R1072)),R1072&gt;A1072),"",DATEDIF(R1072,A1072,"Y")&amp;" years, "&amp;DATEDIF(R1072,A1072,"YM")&amp;" months, "&amp;DATEDIF(R1072,A1072,"MD")&amp;" days")</f>
        <v/>
      </c>
      <c r="T1072" s="244" t="n"/>
      <c r="U1072" s="244" t="n"/>
      <c r="V1072" s="692">
        <f>_xlfn.LET(_xlpm.d,_xlfn.XLOOKUP(T1072,'[1]Birth Dates'!$A:$A,'[1]Birth Dates'!$B:$B,"",0),IF(_xlpm.d=0,"",_xlpm.d))</f>
        <v/>
      </c>
      <c r="W1072" s="203">
        <f>IF(OR(V1072="",A1072="",NOT(ISNUMBER(V1072)),V1072&gt;A1072),"",DATEDIF(V1072,A1072,"Y")&amp;" years, "&amp;DATEDIF(V1072,A1072,"YM")&amp;" months, "&amp;DATEDIF(V1072,A1072,"MD")&amp;" days")</f>
        <v/>
      </c>
      <c r="X1072" s="203" t="n"/>
      <c r="Y1072" s="203" t="n"/>
      <c r="Z1072" s="203" t="n"/>
      <c r="AA1072" s="203" t="n"/>
      <c r="AB1072" s="245" t="n"/>
      <c r="AC1072" s="244" t="n"/>
      <c r="AD1072" s="244" t="n"/>
      <c r="AE1072" s="594" t="n"/>
      <c r="AF1072" s="418">
        <f>IF(OR(AE1072="",AE1072="",AE1072=0),"",6.172/(AE1072*24))</f>
        <v/>
      </c>
      <c r="AG1072" s="245" t="n">
        <v>3</v>
      </c>
      <c r="AH1072" s="594" t="inlineStr">
        <is>
          <t>2:21.8150</t>
        </is>
      </c>
      <c r="AI1072" s="418">
        <f>IF(OR(AH1072="",AH1072="",AH1072=0),"",6.172/(AH1072*24))</f>
        <v/>
      </c>
      <c r="AJ1072" s="175">
        <f>IF(AND(ISNUMBER(AB1072),ISNUMBER(AG1072)),AB1072-AG1072,"")</f>
        <v/>
      </c>
      <c r="AK1072" s="244" t="n"/>
      <c r="AL1072" s="244" t="n">
        <v>163</v>
      </c>
      <c r="AM1072" s="494" t="n">
        <v>0.2832488425925926</v>
      </c>
      <c r="AN1072" s="671">
        <f>IF(OR(AL1072="",AM1072="",AM1072=0),"",AL1072*6.172/(AM1072*24))</f>
        <v/>
      </c>
      <c r="AO1072" s="477">
        <f>IF(AND(AL1072=AL1070,AM1072&lt;&gt;"",AM1070&lt;&gt;""),AM1072-AM1070,"")</f>
        <v/>
      </c>
      <c r="AP1072" s="244" t="n"/>
      <c r="AQ1072" s="575" t="inlineStr"/>
      <c r="AR1072" s="418">
        <f>IF(OR(AQ1072="",AQ1072="",AQ1072=0),"",6.172/(AQ1072*24))</f>
        <v/>
      </c>
      <c r="AS1072" s="436">
        <f>IF(OR(NOT(ISNUMBER(C1072)),NOT(ISNUMBER(AB1072))),"",IF(AG1072&lt;&gt;"",AG1072,AB1072)-C1072)</f>
        <v/>
      </c>
      <c r="AT1072" s="201" t="n"/>
      <c r="AU1072" s="213">
        <f>IF($B1072="","",TEXT($A1072,"yyyymmdd")&amp;"_P"&amp;$C1072&amp;"_C"&amp;$F1072&amp;"_"&amp;TRIM(RIGHT(SUBSTITUTE(TRIM(SUBSTITUTE($L1072,CHAR(160)," "))," ",REPT(" ",60)),60))&amp;IF($P1072="","","-"&amp;TRIM(RIGHT(SUBSTITUTE(TRIM(SUBSTITUTE($P1072,CHAR(160)," "))," ",REPT(" ",60)),60)))&amp;IF($T1072="","","-"&amp;TRIM(RIGHT(SUBSTITUTE(TRIM(SUBSTITUTE($T1072,CHAR(160)," "))," ",REPT(" ",60)),60)))&amp;".jpg")</f>
        <v/>
      </c>
    </row>
    <row r="1073" ht="42" customHeight="1">
      <c r="A1073" s="172" t="n">
        <v>29499</v>
      </c>
      <c r="B1073" s="203" t="inlineStr">
        <is>
          <t>Hardie-Ferodo 1000 5 October, 1980</t>
        </is>
      </c>
      <c r="C1073" s="203" t="n">
        <v>2</v>
      </c>
      <c r="D1073" s="203" t="inlineStr">
        <is>
          <t>A - 6.0</t>
        </is>
      </c>
      <c r="E1073" s="203" t="n">
        <v>2</v>
      </c>
      <c r="F1073" s="203" t="n">
        <v>4</v>
      </c>
      <c r="G1073" s="203" t="inlineStr">
        <is>
          <t>Cadbury Schweppes Pty Ltd</t>
        </is>
      </c>
      <c r="H1073" s="203" t="n"/>
      <c r="I1073" s="203" t="n"/>
      <c r="J1073" s="203" t="inlineStr">
        <is>
          <t xml:space="preserve">Holden Commodore VC </t>
        </is>
      </c>
      <c r="K1073" s="203" t="inlineStr">
        <is>
          <t>5044 V8</t>
        </is>
      </c>
      <c r="L1073" s="203" t="inlineStr">
        <is>
          <t>Peter Janson</t>
        </is>
      </c>
      <c r="M1073" s="203" t="inlineStr">
        <is>
          <t>NZL</t>
        </is>
      </c>
      <c r="N1073" s="692">
        <f>_xlfn.LET(_xlpm.d,_xlfn.XLOOKUP(L1073,'[1]Birth Dates'!$A:$A,'[1]Birth Dates'!$B:$B,"",0),IF(_xlpm.d=0,"",_xlpm.d))</f>
        <v/>
      </c>
      <c r="O1073" s="203">
        <f>IF(OR(N1073="",A1073="",NOT(ISNUMBER(N1073)),N1073&gt;A1073),"",DATEDIF(N1073,A1073,"Y")&amp;" years, "&amp;DATEDIF(N1073,A1073,"YM")&amp;" months, "&amp;DATEDIF(N1073,A1073,"MD")&amp;" days")</f>
        <v/>
      </c>
      <c r="P1073" s="203" t="inlineStr">
        <is>
          <t>Larry Perkins</t>
        </is>
      </c>
      <c r="Q1073" s="203" t="inlineStr">
        <is>
          <t>AUS</t>
        </is>
      </c>
      <c r="R1073" s="692">
        <f>_xlfn.LET(_xlpm.d,_xlfn.XLOOKUP(P1073,'[1]Birth Dates'!$A:$A,'[1]Birth Dates'!$B:$B,"",0),IF(_xlpm.d=0,"",_xlpm.d))</f>
        <v/>
      </c>
      <c r="S1073" s="203">
        <f>IF(OR(R1073="",A1073="",NOT(ISNUMBER(R1073)),R1073&gt;A1073),"",DATEDIF(R1073,A1073,"Y")&amp;" years, "&amp;DATEDIF(R1073,A1073,"YM")&amp;" months, "&amp;DATEDIF(R1073,A1073,"MD")&amp;" days")</f>
        <v/>
      </c>
      <c r="T1073" s="203" t="n"/>
      <c r="U1073" s="203" t="n"/>
      <c r="V1073" s="692">
        <f>_xlfn.LET(_xlpm.d,_xlfn.XLOOKUP(T1073,'[1]Birth Dates'!$A:$A,'[1]Birth Dates'!$B:$B,"",0),IF(_xlpm.d=0,"",_xlpm.d))</f>
        <v/>
      </c>
      <c r="W1073" s="203">
        <f>IF(OR(V1073="",A1073="",NOT(ISNUMBER(V1073)),V1073&gt;A1073),"",DATEDIF(V1073,A1073,"Y")&amp;" years, "&amp;DATEDIF(V1073,A1073,"YM")&amp;" months, "&amp;DATEDIF(V1073,A1073,"MD")&amp;" days")</f>
        <v/>
      </c>
      <c r="X1073" s="203" t="n"/>
      <c r="Y1073" s="203" t="n"/>
      <c r="Z1073" s="203" t="n"/>
      <c r="AA1073" s="203" t="n"/>
      <c r="AB1073" s="246" t="n"/>
      <c r="AC1073" s="203" t="n"/>
      <c r="AD1073" s="203" t="n"/>
      <c r="AE1073" s="590" t="n"/>
      <c r="AF1073" s="418">
        <f>IF(OR(AE1073="",AE1073="",AE1073=0),"",6.172/(AE1073*24))</f>
        <v/>
      </c>
      <c r="AG1073" s="246" t="n">
        <v>8</v>
      </c>
      <c r="AH1073" s="590" t="inlineStr">
        <is>
          <t>2:25.5050</t>
        </is>
      </c>
      <c r="AI1073" s="418">
        <f>IF(OR(AH1073="",AH1073="",AH1073=0),"",6.172/(AH1073*24))</f>
        <v/>
      </c>
      <c r="AJ1073" s="175">
        <f>IF(AND(ISNUMBER(AB1073),ISNUMBER(AG1073)),AB1073-AG1073,"")</f>
        <v/>
      </c>
      <c r="AK1073" s="203" t="n"/>
      <c r="AL1073" s="203" t="n">
        <v>162</v>
      </c>
      <c r="AM1073" s="495" t="n">
        <v>0.2837719907407408</v>
      </c>
      <c r="AN1073" s="671">
        <f>IF(OR(AL1073="",AM1073="",AM1073=0),"",AL1073*6.172/(AM1073*24))</f>
        <v/>
      </c>
      <c r="AO1073" s="477">
        <f>IF(AND(AL1073=AL1072,AM1073&lt;&gt;"",AM1072&lt;&gt;""),AM1073-AM1072,"")</f>
        <v/>
      </c>
      <c r="AP1073" s="203" t="n"/>
      <c r="AQ1073" s="476" t="inlineStr"/>
      <c r="AR1073" s="418">
        <f>IF(OR(AQ1073="",AQ1073="",AQ1073=0),"",6.172/(AQ1073*24))</f>
        <v/>
      </c>
      <c r="AS1073" s="436">
        <f>IF(OR(NOT(ISNUMBER(C1073)),NOT(ISNUMBER(AB1073))),"",IF(AG1073&lt;&gt;"",AG1073,AB1073)-C1073)</f>
        <v/>
      </c>
      <c r="AT1073" s="210" t="n"/>
      <c r="AU1073" s="206">
        <f>IF($B1073="","",TEXT($A1073,"yyyymmdd")&amp;"_P"&amp;$C1073&amp;"_C"&amp;$F1073&amp;"_"&amp;TRIM(RIGHT(SUBSTITUTE(TRIM(SUBSTITUTE($L1073,CHAR(160)," "))," ",REPT(" ",60)),60))&amp;IF($P1073="","","-"&amp;TRIM(RIGHT(SUBSTITUTE(TRIM(SUBSTITUTE($P1073,CHAR(160)," "))," ",REPT(" ",60)),60)))&amp;IF($T1073="","","-"&amp;TRIM(RIGHT(SUBSTITUTE(TRIM(SUBSTITUTE($T1073,CHAR(160)," "))," ",REPT(" ",60)),60)))&amp;".jpg")</f>
        <v/>
      </c>
    </row>
    <row r="1074" ht="42" customHeight="1">
      <c r="A1074" s="172" t="n">
        <v>29499</v>
      </c>
      <c r="B1074" s="203" t="inlineStr">
        <is>
          <t>Hardie-Ferodo 1000 5 October, 1980</t>
        </is>
      </c>
      <c r="C1074" s="203" t="n">
        <v>3</v>
      </c>
      <c r="D1074" s="203" t="inlineStr">
        <is>
          <t>A - 6.0</t>
        </is>
      </c>
      <c r="E1074" s="203" t="n">
        <v>3</v>
      </c>
      <c r="F1074" s="203" t="n">
        <v>21</v>
      </c>
      <c r="G1074" s="203" t="inlineStr">
        <is>
          <t>Stockton Coin &amp; Bullion Exchange Pty Ltd</t>
        </is>
      </c>
      <c r="H1074" s="203" t="n"/>
      <c r="I1074" s="203" t="n"/>
      <c r="J1074" s="203" t="inlineStr">
        <is>
          <t>Holden Commodore VB</t>
        </is>
      </c>
      <c r="K1074" s="203" t="inlineStr">
        <is>
          <t>5044 V8</t>
        </is>
      </c>
      <c r="L1074" s="203" t="inlineStr">
        <is>
          <t>Ian Geoghegan</t>
        </is>
      </c>
      <c r="M1074" s="203" t="inlineStr">
        <is>
          <t>AUS</t>
        </is>
      </c>
      <c r="N1074" s="692">
        <f>_xlfn.LET(_xlpm.d,_xlfn.XLOOKUP(L1074,'[1]Birth Dates'!$A:$A,'[1]Birth Dates'!$B:$B,"",0),IF(_xlpm.d=0,"",_xlpm.d))</f>
        <v/>
      </c>
      <c r="O1074" s="203">
        <f>IF(OR(N1074="",A1074="",NOT(ISNUMBER(N1074)),N1074&gt;A1074),"",DATEDIF(N1074,A1074,"Y")&amp;" years, "&amp;DATEDIF(N1074,A1074,"YM")&amp;" months, "&amp;DATEDIF(N1074,A1074,"MD")&amp;" days")</f>
        <v/>
      </c>
      <c r="P1074" s="203" t="inlineStr">
        <is>
          <t>Paul Gulson</t>
        </is>
      </c>
      <c r="Q1074" s="203" t="inlineStr">
        <is>
          <t>AUS</t>
        </is>
      </c>
      <c r="R1074" s="692">
        <f>_xlfn.LET(_xlpm.d,_xlfn.XLOOKUP(P1074,'[1]Birth Dates'!$A:$A,'[1]Birth Dates'!$B:$B,"",0),IF(_xlpm.d=0,"",_xlpm.d))</f>
        <v/>
      </c>
      <c r="S1074" s="203">
        <f>IF(OR(R1074="",A1074="",NOT(ISNUMBER(R1074)),R1074&gt;A1074),"",DATEDIF(R1074,A1074,"Y")&amp;" years, "&amp;DATEDIF(R1074,A1074,"YM")&amp;" months, "&amp;DATEDIF(R1074,A1074,"MD")&amp;" days")</f>
        <v/>
      </c>
      <c r="T1074" s="203" t="n"/>
      <c r="U1074" s="203" t="n"/>
      <c r="V1074" s="692">
        <f>_xlfn.LET(_xlpm.d,_xlfn.XLOOKUP(T1074,'[1]Birth Dates'!$A:$A,'[1]Birth Dates'!$B:$B,"",0),IF(_xlpm.d=0,"",_xlpm.d))</f>
        <v/>
      </c>
      <c r="W1074" s="203">
        <f>IF(OR(V1074="",A1074="",NOT(ISNUMBER(V1074)),V1074&gt;A1074),"",DATEDIF(V1074,A1074,"Y")&amp;" years, "&amp;DATEDIF(V1074,A1074,"YM")&amp;" months, "&amp;DATEDIF(V1074,A1074,"MD")&amp;" days")</f>
        <v/>
      </c>
      <c r="X1074" s="203" t="n"/>
      <c r="Y1074" s="203" t="n"/>
      <c r="Z1074" s="203" t="n"/>
      <c r="AA1074" s="203" t="n"/>
      <c r="AB1074" s="246" t="n">
        <v>13</v>
      </c>
      <c r="AC1074" s="203" t="n"/>
      <c r="AD1074" s="203" t="n"/>
      <c r="AE1074" s="590" t="inlineStr">
        <is>
          <t>2:28.9000</t>
        </is>
      </c>
      <c r="AF1074" s="418">
        <f>IF(OR(AE1074="",AE1074="",AE1074=0),"",6.172/(AE1074*24))</f>
        <v/>
      </c>
      <c r="AG1074" s="246" t="n"/>
      <c r="AH1074" s="476" t="inlineStr"/>
      <c r="AI1074" s="418">
        <f>IF(OR(AH1074="",AH1074="",AH1074=0),"",6.172/(AH1074*24))</f>
        <v/>
      </c>
      <c r="AJ1074" s="175">
        <f>IF(AND(ISNUMBER(AB1074),ISNUMBER(AG1074)),AB1074-AG1074,"")</f>
        <v/>
      </c>
      <c r="AK1074" s="203" t="n"/>
      <c r="AL1074" s="203" t="n">
        <v>159</v>
      </c>
      <c r="AM1074" s="495" t="n">
        <v>0.2845810185185185</v>
      </c>
      <c r="AN1074" s="671">
        <f>IF(OR(AL1074="",AM1074="",AM1074=0),"",AL1074*6.172/(AM1074*24))</f>
        <v/>
      </c>
      <c r="AO1074" s="477">
        <f>IF(AND(AL1074=AL1073,AM1074&lt;&gt;"",AM1073&lt;&gt;""),AM1074-AM1073,"")</f>
        <v/>
      </c>
      <c r="AP1074" s="203" t="n"/>
      <c r="AQ1074" s="476" t="inlineStr"/>
      <c r="AR1074" s="418">
        <f>IF(OR(AQ1074="",AQ1074="",AQ1074=0),"",6.172/(AQ1074*24))</f>
        <v/>
      </c>
      <c r="AS1074" s="436">
        <f>IF(OR(NOT(ISNUMBER(C1074)),NOT(ISNUMBER(AB1074))),"",IF(AG1074&lt;&gt;"",AG1074,AB1074)-C1074)</f>
        <v/>
      </c>
      <c r="AT1074" s="210" t="n"/>
      <c r="AU1074" s="206">
        <f>IF($B1074="","",TEXT($A1074,"yyyymmdd")&amp;"_P"&amp;$C1074&amp;"_C"&amp;$F1074&amp;"_"&amp;TRIM(RIGHT(SUBSTITUTE(TRIM(SUBSTITUTE($L1074,CHAR(160)," "))," ",REPT(" ",60)),60))&amp;IF($P1074="","","-"&amp;TRIM(RIGHT(SUBSTITUTE(TRIM(SUBSTITUTE($P1074,CHAR(160)," "))," ",REPT(" ",60)),60)))&amp;IF($T1074="","","-"&amp;TRIM(RIGHT(SUBSTITUTE(TRIM(SUBSTITUTE($T1074,CHAR(160)," "))," ",REPT(" ",60)),60)))&amp;".jpg")</f>
        <v/>
      </c>
    </row>
    <row r="1075" ht="42" customHeight="1">
      <c r="A1075" s="172" t="n">
        <v>29499</v>
      </c>
      <c r="B1075" s="203" t="inlineStr">
        <is>
          <t>Hardie-Ferodo 1000 5 October, 1980</t>
        </is>
      </c>
      <c r="C1075" s="203" t="n">
        <v>4</v>
      </c>
      <c r="D1075" s="203" t="inlineStr">
        <is>
          <t>A - 6.0</t>
        </is>
      </c>
      <c r="E1075" s="203" t="n">
        <v>4</v>
      </c>
      <c r="F1075" s="203" t="n">
        <v>15</v>
      </c>
      <c r="G1075" s="203" t="inlineStr">
        <is>
          <t>Re-Car Consolidated Industries</t>
        </is>
      </c>
      <c r="H1075" s="203" t="n"/>
      <c r="I1075" s="203" t="n"/>
      <c r="J1075" s="203" t="inlineStr">
        <is>
          <t xml:space="preserve">Holden Commodore VC </t>
        </is>
      </c>
      <c r="K1075" s="203" t="inlineStr">
        <is>
          <t>5044 V8</t>
        </is>
      </c>
      <c r="L1075" s="203" t="inlineStr">
        <is>
          <t>Alan Browne</t>
        </is>
      </c>
      <c r="M1075" s="203" t="inlineStr">
        <is>
          <t>AUS</t>
        </is>
      </c>
      <c r="N1075" s="692">
        <f>_xlfn.LET(_xlpm.d,_xlfn.XLOOKUP(L1075,'[1]Birth Dates'!$A:$A,'[1]Birth Dates'!$B:$B,"",0),IF(_xlpm.d=0,"",_xlpm.d))</f>
        <v/>
      </c>
      <c r="O1075" s="203">
        <f>IF(OR(N1075="",A1075="",NOT(ISNUMBER(N1075)),N1075&gt;A1075),"",DATEDIF(N1075,A1075,"Y")&amp;" years, "&amp;DATEDIF(N1075,A1075,"YM")&amp;" months, "&amp;DATEDIF(N1075,A1075,"MD")&amp;" days")</f>
        <v/>
      </c>
      <c r="P1075" s="203" t="inlineStr">
        <is>
          <t>Brian Sampson</t>
        </is>
      </c>
      <c r="Q1075" s="203" t="inlineStr">
        <is>
          <t>AUS</t>
        </is>
      </c>
      <c r="R1075" s="692">
        <f>_xlfn.LET(_xlpm.d,_xlfn.XLOOKUP(P1075,'[1]Birth Dates'!$A:$A,'[1]Birth Dates'!$B:$B,"",0),IF(_xlpm.d=0,"",_xlpm.d))</f>
        <v/>
      </c>
      <c r="S1075" s="203">
        <f>IF(OR(R1075="",A1075="",NOT(ISNUMBER(R1075)),R1075&gt;A1075),"",DATEDIF(R1075,A1075,"Y")&amp;" years, "&amp;DATEDIF(R1075,A1075,"YM")&amp;" months, "&amp;DATEDIF(R1075,A1075,"MD")&amp;" days")</f>
        <v/>
      </c>
      <c r="T1075" s="203" t="n"/>
      <c r="U1075" s="203" t="n"/>
      <c r="V1075" s="692">
        <f>_xlfn.LET(_xlpm.d,_xlfn.XLOOKUP(T1075,'[1]Birth Dates'!$A:$A,'[1]Birth Dates'!$B:$B,"",0),IF(_xlpm.d=0,"",_xlpm.d))</f>
        <v/>
      </c>
      <c r="W1075" s="203">
        <f>IF(OR(V1075="",A1075="",NOT(ISNUMBER(V1075)),V1075&gt;A1075),"",DATEDIF(V1075,A1075,"Y")&amp;" years, "&amp;DATEDIF(V1075,A1075,"YM")&amp;" months, "&amp;DATEDIF(V1075,A1075,"MD")&amp;" days")</f>
        <v/>
      </c>
      <c r="X1075" s="203" t="n"/>
      <c r="Y1075" s="203" t="n"/>
      <c r="Z1075" s="203" t="n"/>
      <c r="AA1075" s="203" t="n"/>
      <c r="AB1075" s="246" t="n">
        <v>15</v>
      </c>
      <c r="AC1075" s="203" t="n"/>
      <c r="AD1075" s="203" t="n"/>
      <c r="AE1075" s="590" t="inlineStr">
        <is>
          <t>2:29.9000</t>
        </is>
      </c>
      <c r="AF1075" s="418">
        <f>IF(OR(AE1075="",AE1075="",AE1075=0),"",6.172/(AE1075*24))</f>
        <v/>
      </c>
      <c r="AG1075" s="246" t="n"/>
      <c r="AH1075" s="476" t="inlineStr"/>
      <c r="AI1075" s="418">
        <f>IF(OR(AH1075="",AH1075="",AH1075=0),"",6.172/(AH1075*24))</f>
        <v/>
      </c>
      <c r="AJ1075" s="175">
        <f>IF(AND(ISNUMBER(AB1075),ISNUMBER(AG1075)),AB1075-AG1075,"")</f>
        <v/>
      </c>
      <c r="AK1075" s="203" t="n"/>
      <c r="AL1075" s="203" t="n">
        <v>158</v>
      </c>
      <c r="AM1075" s="495" t="n">
        <v>0.2844270833333333</v>
      </c>
      <c r="AN1075" s="671">
        <f>IF(OR(AL1075="",AM1075="",AM1075=0),"",AL1075*6.172/(AM1075*24))</f>
        <v/>
      </c>
      <c r="AO1075" s="477">
        <f>IF(AND(AL1075=AL1074,AM1075&lt;&gt;"",AM1074&lt;&gt;""),AM1075-AM1074,"")</f>
        <v/>
      </c>
      <c r="AP1075" s="203" t="n"/>
      <c r="AQ1075" s="476" t="inlineStr"/>
      <c r="AR1075" s="418">
        <f>IF(OR(AQ1075="",AQ1075="",AQ1075=0),"",6.172/(AQ1075*24))</f>
        <v/>
      </c>
      <c r="AS1075" s="436">
        <f>IF(OR(NOT(ISNUMBER(C1075)),NOT(ISNUMBER(AB1075))),"",IF(AG1075&lt;&gt;"",AG1075,AB1075)-C1075)</f>
        <v/>
      </c>
      <c r="AT1075" s="210" t="n"/>
      <c r="AU1075" s="206">
        <f>IF($B1075="","",TEXT($A1075,"yyyymmdd")&amp;"_P"&amp;$C1075&amp;"_C"&amp;$F1075&amp;"_"&amp;TRIM(RIGHT(SUBSTITUTE(TRIM(SUBSTITUTE($L1075,CHAR(160)," "))," ",REPT(" ",60)),60))&amp;IF($P1075="","","-"&amp;TRIM(RIGHT(SUBSTITUTE(TRIM(SUBSTITUTE($P1075,CHAR(160)," "))," ",REPT(" ",60)),60)))&amp;IF($T1075="","","-"&amp;TRIM(RIGHT(SUBSTITUTE(TRIM(SUBSTITUTE($T1075,CHAR(160)," "))," ",REPT(" ",60)),60)))&amp;".jpg")</f>
        <v/>
      </c>
    </row>
    <row r="1076" ht="42" customHeight="1">
      <c r="A1076" s="172" t="n">
        <v>29499</v>
      </c>
      <c r="B1076" s="203" t="inlineStr">
        <is>
          <t>Hardie-Ferodo 1000 5 October, 1980</t>
        </is>
      </c>
      <c r="C1076" s="203" t="n">
        <v>5</v>
      </c>
      <c r="D1076" s="203" t="inlineStr">
        <is>
          <t>A - 6.0</t>
        </is>
      </c>
      <c r="E1076" s="203" t="n">
        <v>5</v>
      </c>
      <c r="F1076" s="203" t="n">
        <v>10</v>
      </c>
      <c r="G1076" s="203" t="inlineStr">
        <is>
          <t>Roadways Racing</t>
        </is>
      </c>
      <c r="H1076" s="203" t="n"/>
      <c r="I1076" s="203" t="n"/>
      <c r="J1076" s="203" t="inlineStr">
        <is>
          <t xml:space="preserve">Holden Commodore VC </t>
        </is>
      </c>
      <c r="K1076" s="203" t="inlineStr">
        <is>
          <t>5044 V8</t>
        </is>
      </c>
      <c r="L1076" s="203" t="inlineStr">
        <is>
          <t>Charlie O'Brien</t>
        </is>
      </c>
      <c r="M1076" s="203" t="inlineStr">
        <is>
          <t>AUS</t>
        </is>
      </c>
      <c r="N1076" s="692">
        <f>_xlfn.LET(_xlpm.d,_xlfn.XLOOKUP(L1076,'[1]Birth Dates'!$A:$A,'[1]Birth Dates'!$B:$B,"",0),IF(_xlpm.d=0,"",_xlpm.d))</f>
        <v/>
      </c>
      <c r="O1076" s="203">
        <f>IF(OR(N1076="",A1076="",NOT(ISNUMBER(N1076)),N1076&gt;A1076),"",DATEDIF(N1076,A1076,"Y")&amp;" years, "&amp;DATEDIF(N1076,A1076,"YM")&amp;" months, "&amp;DATEDIF(N1076,A1076,"MD")&amp;" days")</f>
        <v/>
      </c>
      <c r="P1076" s="203" t="inlineStr">
        <is>
          <t>Garth Wigston</t>
        </is>
      </c>
      <c r="Q1076" s="203" t="inlineStr">
        <is>
          <t>AUS</t>
        </is>
      </c>
      <c r="R1076" s="692">
        <f>_xlfn.LET(_xlpm.d,_xlfn.XLOOKUP(P1076,'[1]Birth Dates'!$A:$A,'[1]Birth Dates'!$B:$B,"",0),IF(_xlpm.d=0,"",_xlpm.d))</f>
        <v/>
      </c>
      <c r="S1076" s="203">
        <f>IF(OR(R1076="",A1076="",NOT(ISNUMBER(R1076)),R1076&gt;A1076),"",DATEDIF(R1076,A1076,"Y")&amp;" years, "&amp;DATEDIF(R1076,A1076,"YM")&amp;" months, "&amp;DATEDIF(R1076,A1076,"MD")&amp;" days")</f>
        <v/>
      </c>
      <c r="T1076" s="203" t="n"/>
      <c r="U1076" s="203" t="n"/>
      <c r="V1076" s="692">
        <f>_xlfn.LET(_xlpm.d,_xlfn.XLOOKUP(T1076,'[1]Birth Dates'!$A:$A,'[1]Birth Dates'!$B:$B,"",0),IF(_xlpm.d=0,"",_xlpm.d))</f>
        <v/>
      </c>
      <c r="W1076" s="203">
        <f>IF(OR(V1076="",A1076="",NOT(ISNUMBER(V1076)),V1076&gt;A1076),"",DATEDIF(V1076,A1076,"Y")&amp;" years, "&amp;DATEDIF(V1076,A1076,"YM")&amp;" months, "&amp;DATEDIF(V1076,A1076,"MD")&amp;" days")</f>
        <v/>
      </c>
      <c r="X1076" s="203" t="n"/>
      <c r="Y1076" s="203" t="n"/>
      <c r="Z1076" s="203" t="n"/>
      <c r="AA1076" s="203" t="n"/>
      <c r="AB1076" s="246" t="n"/>
      <c r="AC1076" s="203" t="n"/>
      <c r="AD1076" s="203" t="n"/>
      <c r="AE1076" s="590" t="n"/>
      <c r="AF1076" s="418">
        <f>IF(OR(AE1076="",AE1076="",AE1076=0),"",6.172/(AE1076*24))</f>
        <v/>
      </c>
      <c r="AG1076" s="246" t="n">
        <v>7</v>
      </c>
      <c r="AH1076" s="590" t="inlineStr">
        <is>
          <t>2:24.0380</t>
        </is>
      </c>
      <c r="AI1076" s="418">
        <f>IF(OR(AH1076="",AH1076="",AH1076=0),"",6.172/(AH1076*24))</f>
        <v/>
      </c>
      <c r="AJ1076" s="175">
        <f>IF(AND(ISNUMBER(AB1076),ISNUMBER(AG1076)),AB1076-AG1076,"")</f>
        <v/>
      </c>
      <c r="AK1076" s="203" t="n"/>
      <c r="AL1076" s="203" t="n">
        <v>157</v>
      </c>
      <c r="AM1076" s="495" t="n">
        <v>0.2832685185185185</v>
      </c>
      <c r="AN1076" s="671">
        <f>IF(OR(AL1076="",AM1076="",AM1076=0),"",AL1076*6.172/(AM1076*24))</f>
        <v/>
      </c>
      <c r="AO1076" s="477">
        <f>IF(AND(AL1076=AL1075,AM1076&lt;&gt;"",AM1075&lt;&gt;""),AM1076-AM1075,"")</f>
        <v/>
      </c>
      <c r="AP1076" s="203" t="n"/>
      <c r="AQ1076" s="476" t="inlineStr"/>
      <c r="AR1076" s="418">
        <f>IF(OR(AQ1076="",AQ1076="",AQ1076=0),"",6.172/(AQ1076*24))</f>
        <v/>
      </c>
      <c r="AS1076" s="436">
        <f>IF(OR(NOT(ISNUMBER(C1076)),NOT(ISNUMBER(AB1076))),"",IF(AG1076&lt;&gt;"",AG1076,AB1076)-C1076)</f>
        <v/>
      </c>
      <c r="AT1076" s="210" t="n"/>
      <c r="AU1076" s="206">
        <f>IF($B1076="","",TEXT($A1076,"yyyymmdd")&amp;"_P"&amp;$C1076&amp;"_C"&amp;$F1076&amp;"_"&amp;TRIM(RIGHT(SUBSTITUTE(TRIM(SUBSTITUTE($L1076,CHAR(160)," "))," ",REPT(" ",60)),60))&amp;IF($P1076="","","-"&amp;TRIM(RIGHT(SUBSTITUTE(TRIM(SUBSTITUTE($P1076,CHAR(160)," "))," ",REPT(" ",60)),60)))&amp;IF($T1076="","","-"&amp;TRIM(RIGHT(SUBSTITUTE(TRIM(SUBSTITUTE($T1076,CHAR(160)," "))," ",REPT(" ",60)),60)))&amp;".jpg")</f>
        <v/>
      </c>
    </row>
    <row r="1077" ht="42" customHeight="1">
      <c r="A1077" s="172" t="n">
        <v>29499</v>
      </c>
      <c r="B1077" s="203" t="inlineStr">
        <is>
          <t>Hardie-Ferodo 1000 5 October, 1980</t>
        </is>
      </c>
      <c r="C1077" s="203" t="n">
        <v>6</v>
      </c>
      <c r="D1077" s="203" t="inlineStr">
        <is>
          <t>A - 6.0</t>
        </is>
      </c>
      <c r="E1077" s="203" t="n">
        <v>6</v>
      </c>
      <c r="F1077" s="203" t="n">
        <v>16</v>
      </c>
      <c r="G1077" s="203" t="inlineStr">
        <is>
          <t>Greater Pacific Finance Coy</t>
        </is>
      </c>
      <c r="H1077" s="203" t="n"/>
      <c r="I1077" s="203" t="n"/>
      <c r="J1077" s="203" t="inlineStr">
        <is>
          <t xml:space="preserve">Holden Commodore VC </t>
        </is>
      </c>
      <c r="K1077" s="203" t="inlineStr">
        <is>
          <t>5044 V8</t>
        </is>
      </c>
      <c r="L1077" s="203" t="inlineStr">
        <is>
          <t>Garry Rogers</t>
        </is>
      </c>
      <c r="M1077" s="203" t="inlineStr">
        <is>
          <t>AUS</t>
        </is>
      </c>
      <c r="N1077" s="692">
        <f>_xlfn.LET(_xlpm.d,_xlfn.XLOOKUP(L1077,'[1]Birth Dates'!$A:$A,'[1]Birth Dates'!$B:$B,"",0),IF(_xlpm.d=0,"",_xlpm.d))</f>
        <v/>
      </c>
      <c r="O1077" s="203">
        <f>IF(OR(N1077="",A1077="",NOT(ISNUMBER(N1077)),N1077&gt;A1077),"",DATEDIF(N1077,A1077,"Y")&amp;" years, "&amp;DATEDIF(N1077,A1077,"YM")&amp;" months, "&amp;DATEDIF(N1077,A1077,"MD")&amp;" days")</f>
        <v/>
      </c>
      <c r="P1077" s="203" t="inlineStr">
        <is>
          <t>Fred Giessler</t>
        </is>
      </c>
      <c r="Q1077" s="203" t="inlineStr">
        <is>
          <t>AUS</t>
        </is>
      </c>
      <c r="R1077" s="692">
        <f>_xlfn.LET(_xlpm.d,_xlfn.XLOOKUP(P1077,'[1]Birth Dates'!$A:$A,'[1]Birth Dates'!$B:$B,"",0),IF(_xlpm.d=0,"",_xlpm.d))</f>
        <v/>
      </c>
      <c r="S1077" s="203">
        <f>IF(OR(R1077="",A1077="",NOT(ISNUMBER(R1077)),R1077&gt;A1077),"",DATEDIF(R1077,A1077,"Y")&amp;" years, "&amp;DATEDIF(R1077,A1077,"YM")&amp;" months, "&amp;DATEDIF(R1077,A1077,"MD")&amp;" days")</f>
        <v/>
      </c>
      <c r="T1077" s="203" t="n"/>
      <c r="U1077" s="203" t="n"/>
      <c r="V1077" s="692">
        <f>_xlfn.LET(_xlpm.d,_xlfn.XLOOKUP(T1077,'[1]Birth Dates'!$A:$A,'[1]Birth Dates'!$B:$B,"",0),IF(_xlpm.d=0,"",_xlpm.d))</f>
        <v/>
      </c>
      <c r="W1077" s="203">
        <f>IF(OR(V1077="",A1077="",NOT(ISNUMBER(V1077)),V1077&gt;A1077),"",DATEDIF(V1077,A1077,"Y")&amp;" years, "&amp;DATEDIF(V1077,A1077,"YM")&amp;" months, "&amp;DATEDIF(V1077,A1077,"MD")&amp;" days")</f>
        <v/>
      </c>
      <c r="X1077" s="203" t="n"/>
      <c r="Y1077" s="203" t="n"/>
      <c r="Z1077" s="203" t="n"/>
      <c r="AA1077" s="203" t="n"/>
      <c r="AB1077" s="246" t="n"/>
      <c r="AC1077" s="203" t="n"/>
      <c r="AD1077" s="203" t="n"/>
      <c r="AE1077" s="590" t="n"/>
      <c r="AF1077" s="418">
        <f>IF(OR(AE1077="",AE1077="",AE1077=0),"",6.172/(AE1077*24))</f>
        <v/>
      </c>
      <c r="AG1077" s="246" t="n">
        <v>10</v>
      </c>
      <c r="AH1077" s="590" t="inlineStr">
        <is>
          <t>2:27.4520</t>
        </is>
      </c>
      <c r="AI1077" s="418">
        <f>IF(OR(AH1077="",AH1077="",AH1077=0),"",6.172/(AH1077*24))</f>
        <v/>
      </c>
      <c r="AJ1077" s="175">
        <f>IF(AND(ISNUMBER(AB1077),ISNUMBER(AG1077)),AB1077-AG1077,"")</f>
        <v/>
      </c>
      <c r="AK1077" s="203" t="n"/>
      <c r="AL1077" s="203" t="n">
        <v>157</v>
      </c>
      <c r="AM1077" s="495" t="n">
        <v>0.2834988425925926</v>
      </c>
      <c r="AN1077" s="671">
        <f>IF(OR(AL1077="",AM1077="",AM1077=0),"",AL1077*6.172/(AM1077*24))</f>
        <v/>
      </c>
      <c r="AO1077" s="477">
        <f>IF(AND(AL1077=AL1076,AM1077&lt;&gt;"",AM1076&lt;&gt;""),AM1077-AM1076,"")</f>
        <v/>
      </c>
      <c r="AP1077" s="203" t="n"/>
      <c r="AQ1077" s="476" t="inlineStr"/>
      <c r="AR1077" s="418">
        <f>IF(OR(AQ1077="",AQ1077="",AQ1077=0),"",6.172/(AQ1077*24))</f>
        <v/>
      </c>
      <c r="AS1077" s="436">
        <f>IF(OR(NOT(ISNUMBER(C1077)),NOT(ISNUMBER(AB1077))),"",IF(AG1077&lt;&gt;"",AG1077,AB1077)-C1077)</f>
        <v/>
      </c>
      <c r="AT1077" s="210" t="n"/>
      <c r="AU1077" s="206">
        <f>IF($B1077="","",TEXT($A1077,"yyyymmdd")&amp;"_P"&amp;$C1077&amp;"_C"&amp;$F1077&amp;"_"&amp;TRIM(RIGHT(SUBSTITUTE(TRIM(SUBSTITUTE($L1077,CHAR(160)," "))," ",REPT(" ",60)),60))&amp;IF($P1077="","","-"&amp;TRIM(RIGHT(SUBSTITUTE(TRIM(SUBSTITUTE($P1077,CHAR(160)," "))," ",REPT(" ",60)),60)))&amp;IF($T1077="","","-"&amp;TRIM(RIGHT(SUBSTITUTE(TRIM(SUBSTITUTE($T1077,CHAR(160)," "))," ",REPT(" ",60)),60)))&amp;".jpg")</f>
        <v/>
      </c>
    </row>
    <row r="1078" ht="42" customHeight="1">
      <c r="A1078" s="172" t="n">
        <v>29499</v>
      </c>
      <c r="B1078" s="203" t="inlineStr">
        <is>
          <t>Hardie-Ferodo 1000 5 October, 1980</t>
        </is>
      </c>
      <c r="C1078" s="203" t="n">
        <v>7</v>
      </c>
      <c r="D1078" s="203" t="inlineStr">
        <is>
          <t>A - 6.0</t>
        </is>
      </c>
      <c r="E1078" s="203" t="n">
        <v>7</v>
      </c>
      <c r="F1078" s="203" t="n">
        <v>6</v>
      </c>
      <c r="G1078" s="203" t="inlineStr">
        <is>
          <t>Craven Mild Racing</t>
        </is>
      </c>
      <c r="H1078" s="203" t="n"/>
      <c r="I1078" s="203" t="n"/>
      <c r="J1078" s="203" t="inlineStr">
        <is>
          <t xml:space="preserve">Holden Commodore VC </t>
        </is>
      </c>
      <c r="K1078" s="203" t="inlineStr">
        <is>
          <t>5044 V8</t>
        </is>
      </c>
      <c r="L1078" s="203" t="inlineStr">
        <is>
          <t>Allan Grice</t>
        </is>
      </c>
      <c r="M1078" s="203" t="inlineStr">
        <is>
          <t>AUS</t>
        </is>
      </c>
      <c r="N1078" s="692">
        <f>_xlfn.LET(_xlpm.d,_xlfn.XLOOKUP(L1078,'[1]Birth Dates'!$A:$A,'[1]Birth Dates'!$B:$B,"",0),IF(_xlpm.d=0,"",_xlpm.d))</f>
        <v/>
      </c>
      <c r="O1078" s="203">
        <f>IF(OR(N1078="",A1078="",NOT(ISNUMBER(N1078)),N1078&gt;A1078),"",DATEDIF(N1078,A1078,"Y")&amp;" years, "&amp;DATEDIF(N1078,A1078,"YM")&amp;" months, "&amp;DATEDIF(N1078,A1078,"MD")&amp;" days")</f>
        <v/>
      </c>
      <c r="P1078" s="203" t="inlineStr">
        <is>
          <t>John Smith</t>
        </is>
      </c>
      <c r="Q1078" s="203" t="inlineStr">
        <is>
          <t>AUS</t>
        </is>
      </c>
      <c r="R1078" s="692">
        <f>_xlfn.LET(_xlpm.d,_xlfn.XLOOKUP(P1078,'[1]Birth Dates'!$A:$A,'[1]Birth Dates'!$B:$B,"",0),IF(_xlpm.d=0,"",_xlpm.d))</f>
        <v/>
      </c>
      <c r="S1078" s="203">
        <f>IF(OR(R1078="",A1078="",NOT(ISNUMBER(R1078)),R1078&gt;A1078),"",DATEDIF(R1078,A1078,"Y")&amp;" years, "&amp;DATEDIF(R1078,A1078,"YM")&amp;" months, "&amp;DATEDIF(R1078,A1078,"MD")&amp;" days")</f>
        <v/>
      </c>
      <c r="T1078" s="203" t="n"/>
      <c r="U1078" s="203" t="n"/>
      <c r="V1078" s="692">
        <f>_xlfn.LET(_xlpm.d,_xlfn.XLOOKUP(T1078,'[1]Birth Dates'!$A:$A,'[1]Birth Dates'!$B:$B,"",0),IF(_xlpm.d=0,"",_xlpm.d))</f>
        <v/>
      </c>
      <c r="W1078" s="203">
        <f>IF(OR(V1078="",A1078="",NOT(ISNUMBER(V1078)),V1078&gt;A1078),"",DATEDIF(V1078,A1078,"Y")&amp;" years, "&amp;DATEDIF(V1078,A1078,"YM")&amp;" months, "&amp;DATEDIF(V1078,A1078,"MD")&amp;" days")</f>
        <v/>
      </c>
      <c r="X1078" s="203" t="n"/>
      <c r="Y1078" s="203" t="n"/>
      <c r="Z1078" s="203" t="n"/>
      <c r="AA1078" s="203" t="n"/>
      <c r="AB1078" s="246" t="n"/>
      <c r="AC1078" s="203" t="n"/>
      <c r="AD1078" s="203" t="n"/>
      <c r="AE1078" s="590" t="n"/>
      <c r="AF1078" s="418">
        <f>IF(OR(AE1078="",AE1078="",AE1078=0),"",6.172/(AE1078*24))</f>
        <v/>
      </c>
      <c r="AG1078" s="246" t="n">
        <v>5</v>
      </c>
      <c r="AH1078" s="590" t="inlineStr">
        <is>
          <t>2:23.6500</t>
        </is>
      </c>
      <c r="AI1078" s="418">
        <f>IF(OR(AH1078="",AH1078="",AH1078=0),"",6.172/(AH1078*24))</f>
        <v/>
      </c>
      <c r="AJ1078" s="175">
        <f>IF(AND(ISNUMBER(AB1078),ISNUMBER(AG1078)),AB1078-AG1078,"")</f>
        <v/>
      </c>
      <c r="AK1078" s="203" t="n"/>
      <c r="AL1078" s="203" t="n">
        <v>156</v>
      </c>
      <c r="AM1078" s="495" t="n">
        <v>0.2832546296296297</v>
      </c>
      <c r="AN1078" s="671">
        <f>IF(OR(AL1078="",AM1078="",AM1078=0),"",AL1078*6.172/(AM1078*24))</f>
        <v/>
      </c>
      <c r="AO1078" s="477">
        <f>IF(AND(AL1078=AL1077,AM1078&lt;&gt;"",AM1077&lt;&gt;""),AM1078-AM1077,"")</f>
        <v/>
      </c>
      <c r="AP1078" s="203" t="n"/>
      <c r="AQ1078" s="476" t="inlineStr"/>
      <c r="AR1078" s="418">
        <f>IF(OR(AQ1078="",AQ1078="",AQ1078=0),"",6.172/(AQ1078*24))</f>
        <v/>
      </c>
      <c r="AS1078" s="436">
        <f>IF(OR(NOT(ISNUMBER(C1078)),NOT(ISNUMBER(AB1078))),"",IF(AG1078&lt;&gt;"",AG1078,AB1078)-C1078)</f>
        <v/>
      </c>
      <c r="AT1078" s="210" t="n"/>
      <c r="AU1078" s="206">
        <f>IF($B1078="","",TEXT($A1078,"yyyymmdd")&amp;"_P"&amp;$C1078&amp;"_C"&amp;$F1078&amp;"_"&amp;TRIM(RIGHT(SUBSTITUTE(TRIM(SUBSTITUTE($L1078,CHAR(160)," "))," ",REPT(" ",60)),60))&amp;IF($P1078="","","-"&amp;TRIM(RIGHT(SUBSTITUTE(TRIM(SUBSTITUTE($P1078,CHAR(160)," "))," ",REPT(" ",60)),60)))&amp;IF($T1078="","","-"&amp;TRIM(RIGHT(SUBSTITUTE(TRIM(SUBSTITUTE($T1078,CHAR(160)," "))," ",REPT(" ",60)),60)))&amp;".jpg")</f>
        <v/>
      </c>
    </row>
    <row r="1079" ht="42" customHeight="1">
      <c r="A1079" s="172" t="n">
        <v>29499</v>
      </c>
      <c r="B1079" s="203" t="inlineStr">
        <is>
          <t>Hardie-Ferodo 1000 5 October, 1980</t>
        </is>
      </c>
      <c r="C1079" s="203" t="n">
        <v>8</v>
      </c>
      <c r="D1079" s="203" t="inlineStr">
        <is>
          <t>B - 3.0</t>
        </is>
      </c>
      <c r="E1079" s="203" t="n">
        <v>1</v>
      </c>
      <c r="F1079" s="203" t="n">
        <v>35</v>
      </c>
      <c r="G1079" s="203" t="inlineStr">
        <is>
          <t>Don Smith</t>
        </is>
      </c>
      <c r="H1079" s="203" t="n"/>
      <c r="I1079" s="203" t="n"/>
      <c r="J1079" s="203" t="inlineStr">
        <is>
          <t>Ford Capri Mk.III</t>
        </is>
      </c>
      <c r="K1079" s="203" t="inlineStr">
        <is>
          <t>2993 V6</t>
        </is>
      </c>
      <c r="L1079" s="203" t="inlineStr">
        <is>
          <t>Barry Seton</t>
        </is>
      </c>
      <c r="M1079" s="203" t="inlineStr">
        <is>
          <t>AUS</t>
        </is>
      </c>
      <c r="N1079" s="692">
        <f>_xlfn.LET(_xlpm.d,_xlfn.XLOOKUP(L1079,'[1]Birth Dates'!$A:$A,'[1]Birth Dates'!$B:$B,"",0),IF(_xlpm.d=0,"",_xlpm.d))</f>
        <v/>
      </c>
      <c r="O1079" s="203">
        <f>IF(OR(N1079="",A1079="",NOT(ISNUMBER(N1079)),N1079&gt;A1079),"",DATEDIF(N1079,A1079,"Y")&amp;" years, "&amp;DATEDIF(N1079,A1079,"YM")&amp;" months, "&amp;DATEDIF(N1079,A1079,"MD")&amp;" days")</f>
        <v/>
      </c>
      <c r="P1079" s="203" t="inlineStr">
        <is>
          <t>Don Smith</t>
        </is>
      </c>
      <c r="Q1079" s="203" t="inlineStr">
        <is>
          <t>AUS</t>
        </is>
      </c>
      <c r="R1079" s="692">
        <f>_xlfn.LET(_xlpm.d,_xlfn.XLOOKUP(P1079,'[1]Birth Dates'!$A:$A,'[1]Birth Dates'!$B:$B,"",0),IF(_xlpm.d=0,"",_xlpm.d))</f>
        <v/>
      </c>
      <c r="S1079" s="203">
        <f>IF(OR(R1079="",A1079="",NOT(ISNUMBER(R1079)),R1079&gt;A1079),"",DATEDIF(R1079,A1079,"Y")&amp;" years, "&amp;DATEDIF(R1079,A1079,"YM")&amp;" months, "&amp;DATEDIF(R1079,A1079,"MD")&amp;" days")</f>
        <v/>
      </c>
      <c r="T1079" s="203" t="n"/>
      <c r="U1079" s="203" t="n"/>
      <c r="V1079" s="692">
        <f>_xlfn.LET(_xlpm.d,_xlfn.XLOOKUP(T1079,'[1]Birth Dates'!$A:$A,'[1]Birth Dates'!$B:$B,"",0),IF(_xlpm.d=0,"",_xlpm.d))</f>
        <v/>
      </c>
      <c r="W1079" s="203">
        <f>IF(OR(V1079="",A1079="",NOT(ISNUMBER(V1079)),V1079&gt;A1079),"",DATEDIF(V1079,A1079,"Y")&amp;" years, "&amp;DATEDIF(V1079,A1079,"YM")&amp;" months, "&amp;DATEDIF(V1079,A1079,"MD")&amp;" days")</f>
        <v/>
      </c>
      <c r="X1079" s="203" t="n"/>
      <c r="Y1079" s="203" t="n"/>
      <c r="Z1079" s="203" t="n"/>
      <c r="AA1079" s="203" t="n"/>
      <c r="AB1079" s="246" t="n">
        <v>22</v>
      </c>
      <c r="AC1079" s="203" t="n"/>
      <c r="AD1079" s="203" t="n"/>
      <c r="AE1079" s="590" t="inlineStr">
        <is>
          <t>2:32.4000</t>
        </is>
      </c>
      <c r="AF1079" s="418">
        <f>IF(OR(AE1079="",AE1079="",AE1079=0),"",6.172/(AE1079*24))</f>
        <v/>
      </c>
      <c r="AG1079" s="246" t="n"/>
      <c r="AH1079" s="476" t="inlineStr"/>
      <c r="AI1079" s="418">
        <f>IF(OR(AH1079="",AH1079="",AH1079=0),"",6.172/(AH1079*24))</f>
        <v/>
      </c>
      <c r="AJ1079" s="175">
        <f>IF(AND(ISNUMBER(AB1079),ISNUMBER(AG1079)),AB1079-AG1079,"")</f>
        <v/>
      </c>
      <c r="AK1079" s="203" t="n"/>
      <c r="AL1079" s="203" t="n">
        <v>156</v>
      </c>
      <c r="AM1079" s="495" t="n">
        <v>0.2845231481481482</v>
      </c>
      <c r="AN1079" s="671">
        <f>IF(OR(AL1079="",AM1079="",AM1079=0),"",AL1079*6.172/(AM1079*24))</f>
        <v/>
      </c>
      <c r="AO1079" s="477">
        <f>IF(AND(AL1079=AL1078,AM1079&lt;&gt;"",AM1078&lt;&gt;""),AM1079-AM1078,"")</f>
        <v/>
      </c>
      <c r="AP1079" s="203" t="n"/>
      <c r="AQ1079" s="476" t="inlineStr"/>
      <c r="AR1079" s="418">
        <f>IF(OR(AQ1079="",AQ1079="",AQ1079=0),"",6.172/(AQ1079*24))</f>
        <v/>
      </c>
      <c r="AS1079" s="436">
        <f>IF(OR(NOT(ISNUMBER(C1079)),NOT(ISNUMBER(AB1079))),"",IF(AG1079&lt;&gt;"",AG1079,AB1079)-C1079)</f>
        <v/>
      </c>
      <c r="AT1079" s="210" t="n"/>
      <c r="AU1079" s="206">
        <f>IF($B1079="","",TEXT($A1079,"yyyymmdd")&amp;"_P"&amp;$C1079&amp;"_C"&amp;$F1079&amp;"_"&amp;TRIM(RIGHT(SUBSTITUTE(TRIM(SUBSTITUTE($L1079,CHAR(160)," "))," ",REPT(" ",60)),60))&amp;IF($P1079="","","-"&amp;TRIM(RIGHT(SUBSTITUTE(TRIM(SUBSTITUTE($P1079,CHAR(160)," "))," ",REPT(" ",60)),60)))&amp;IF($T1079="","","-"&amp;TRIM(RIGHT(SUBSTITUTE(TRIM(SUBSTITUTE($T1079,CHAR(160)," "))," ",REPT(" ",60)),60)))&amp;".jpg")</f>
        <v/>
      </c>
    </row>
    <row r="1080" ht="42" customHeight="1">
      <c r="A1080" s="172" t="n">
        <v>29499</v>
      </c>
      <c r="B1080" s="203" t="inlineStr">
        <is>
          <t>Hardie-Ferodo 1000 5 October, 1980</t>
        </is>
      </c>
      <c r="C1080" s="203" t="n">
        <v>9</v>
      </c>
      <c r="D1080" s="203" t="inlineStr">
        <is>
          <t>A - 6.0</t>
        </is>
      </c>
      <c r="E1080" s="203" t="n">
        <v>8</v>
      </c>
      <c r="F1080" s="203" t="n">
        <v>26</v>
      </c>
      <c r="G1080" s="203" t="inlineStr">
        <is>
          <t>Re-Car Consolidated Industries</t>
        </is>
      </c>
      <c r="H1080" s="203" t="n"/>
      <c r="I1080" s="203" t="n"/>
      <c r="J1080" s="203" t="inlineStr">
        <is>
          <t xml:space="preserve">Holden Commodore VC </t>
        </is>
      </c>
      <c r="K1080" s="203" t="inlineStr">
        <is>
          <t>5044 V8</t>
        </is>
      </c>
      <c r="L1080" s="203" t="inlineStr">
        <is>
          <t>Ron Wanless</t>
        </is>
      </c>
      <c r="M1080" s="203" t="inlineStr">
        <is>
          <t>AUS</t>
        </is>
      </c>
      <c r="N1080" s="692">
        <f>_xlfn.LET(_xlpm.d,_xlfn.XLOOKUP(L1080,'[1]Birth Dates'!$A:$A,'[1]Birth Dates'!$B:$B,"",0),IF(_xlpm.d=0,"",_xlpm.d))</f>
        <v/>
      </c>
      <c r="O1080" s="203">
        <f>IF(OR(N1080="",A1080="",NOT(ISNUMBER(N1080)),N1080&gt;A1080),"",DATEDIF(N1080,A1080,"Y")&amp;" years, "&amp;DATEDIF(N1080,A1080,"YM")&amp;" months, "&amp;DATEDIF(N1080,A1080,"MD")&amp;" days")</f>
        <v/>
      </c>
      <c r="P1080" s="203" t="inlineStr">
        <is>
          <t>Greg Wright</t>
        </is>
      </c>
      <c r="Q1080" s="203" t="inlineStr">
        <is>
          <t>AUS</t>
        </is>
      </c>
      <c r="R1080" s="692">
        <f>_xlfn.LET(_xlpm.d,_xlfn.XLOOKUP(P1080,'[1]Birth Dates'!$A:$A,'[1]Birth Dates'!$B:$B,"",0),IF(_xlpm.d=0,"",_xlpm.d))</f>
        <v/>
      </c>
      <c r="S1080" s="203">
        <f>IF(OR(R1080="",A1080="",NOT(ISNUMBER(R1080)),R1080&gt;A1080),"",DATEDIF(R1080,A1080,"Y")&amp;" years, "&amp;DATEDIF(R1080,A1080,"YM")&amp;" months, "&amp;DATEDIF(R1080,A1080,"MD")&amp;" days")</f>
        <v/>
      </c>
      <c r="T1080" s="203" t="n"/>
      <c r="U1080" s="203" t="n"/>
      <c r="V1080" s="692">
        <f>_xlfn.LET(_xlpm.d,_xlfn.XLOOKUP(T1080,'[1]Birth Dates'!$A:$A,'[1]Birth Dates'!$B:$B,"",0),IF(_xlpm.d=0,"",_xlpm.d))</f>
        <v/>
      </c>
      <c r="W1080" s="203">
        <f>IF(OR(V1080="",A1080="",NOT(ISNUMBER(V1080)),V1080&gt;A1080),"",DATEDIF(V1080,A1080,"Y")&amp;" years, "&amp;DATEDIF(V1080,A1080,"YM")&amp;" months, "&amp;DATEDIF(V1080,A1080,"MD")&amp;" days")</f>
        <v/>
      </c>
      <c r="X1080" s="203" t="n"/>
      <c r="Y1080" s="203" t="n"/>
      <c r="Z1080" s="203" t="n"/>
      <c r="AA1080" s="203" t="n"/>
      <c r="AB1080" s="246" t="n">
        <v>26</v>
      </c>
      <c r="AC1080" s="203" t="n"/>
      <c r="AD1080" s="203" t="n"/>
      <c r="AE1080" s="590" t="inlineStr">
        <is>
          <t>2:33.8000</t>
        </is>
      </c>
      <c r="AF1080" s="418">
        <f>IF(OR(AE1080="",AE1080="",AE1080=0),"",6.172/(AE1080*24))</f>
        <v/>
      </c>
      <c r="AG1080" s="246" t="n"/>
      <c r="AH1080" s="476" t="inlineStr"/>
      <c r="AI1080" s="418">
        <f>IF(OR(AH1080="",AH1080="",AH1080=0),"",6.172/(AH1080*24))</f>
        <v/>
      </c>
      <c r="AJ1080" s="175">
        <f>IF(AND(ISNUMBER(AB1080),ISNUMBER(AG1080)),AB1080-AG1080,"")</f>
        <v/>
      </c>
      <c r="AK1080" s="203" t="n"/>
      <c r="AL1080" s="203" t="n">
        <v>154</v>
      </c>
      <c r="AM1080" s="495" t="n">
        <v>0.2844293981481482</v>
      </c>
      <c r="AN1080" s="671">
        <f>IF(OR(AL1080="",AM1080="",AM1080=0),"",AL1080*6.172/(AM1080*24))</f>
        <v/>
      </c>
      <c r="AO1080" s="477">
        <f>IF(AND(AL1080=AL1079,AM1080&lt;&gt;"",AM1079&lt;&gt;""),AM1080-AM1079,"")</f>
        <v/>
      </c>
      <c r="AP1080" s="203" t="n"/>
      <c r="AQ1080" s="476" t="inlineStr"/>
      <c r="AR1080" s="418">
        <f>IF(OR(AQ1080="",AQ1080="",AQ1080=0),"",6.172/(AQ1080*24))</f>
        <v/>
      </c>
      <c r="AS1080" s="436">
        <f>IF(OR(NOT(ISNUMBER(C1080)),NOT(ISNUMBER(AB1080))),"",IF(AG1080&lt;&gt;"",AG1080,AB1080)-C1080)</f>
        <v/>
      </c>
      <c r="AT1080" s="210" t="n"/>
      <c r="AU1080" s="206">
        <f>IF($B1080="","",TEXT($A1080,"yyyymmdd")&amp;"_P"&amp;$C1080&amp;"_C"&amp;$F1080&amp;"_"&amp;TRIM(RIGHT(SUBSTITUTE(TRIM(SUBSTITUTE($L1080,CHAR(160)," "))," ",REPT(" ",60)),60))&amp;IF($P1080="","","-"&amp;TRIM(RIGHT(SUBSTITUTE(TRIM(SUBSTITUTE($P1080,CHAR(160)," "))," ",REPT(" ",60)),60)))&amp;IF($T1080="","","-"&amp;TRIM(RIGHT(SUBSTITUTE(TRIM(SUBSTITUTE($T1080,CHAR(160)," "))," ",REPT(" ",60)),60)))&amp;".jpg")</f>
        <v/>
      </c>
    </row>
    <row r="1081" ht="42" customHeight="1">
      <c r="A1081" s="172" t="n">
        <v>29499</v>
      </c>
      <c r="B1081" s="203" t="inlineStr">
        <is>
          <t>Hardie-Ferodo 1000 5 October, 1980</t>
        </is>
      </c>
      <c r="C1081" s="203" t="n">
        <v>10</v>
      </c>
      <c r="D1081" s="203" t="inlineStr">
        <is>
          <t>A - 6.0</t>
        </is>
      </c>
      <c r="E1081" s="203" t="n">
        <v>9</v>
      </c>
      <c r="F1081" s="203" t="n">
        <v>14</v>
      </c>
      <c r="G1081" s="203" t="inlineStr">
        <is>
          <t>Wayne Negus</t>
        </is>
      </c>
      <c r="H1081" s="203" t="n"/>
      <c r="I1081" s="203" t="n"/>
      <c r="J1081" s="203" t="inlineStr">
        <is>
          <t xml:space="preserve">Holden Commodore VC </t>
        </is>
      </c>
      <c r="K1081" s="203" t="inlineStr">
        <is>
          <t>5044 V8</t>
        </is>
      </c>
      <c r="L1081" s="203" t="inlineStr">
        <is>
          <t>Wayne Negus</t>
        </is>
      </c>
      <c r="M1081" s="203" t="inlineStr">
        <is>
          <t>AUS</t>
        </is>
      </c>
      <c r="N1081" s="692">
        <f>_xlfn.LET(_xlpm.d,_xlfn.XLOOKUP(L1081,'[1]Birth Dates'!$A:$A,'[1]Birth Dates'!$B:$B,"",0),IF(_xlpm.d=0,"",_xlpm.d))</f>
        <v/>
      </c>
      <c r="O1081" s="203">
        <f>IF(OR(N1081="",A1081="",NOT(ISNUMBER(N1081)),N1081&gt;A1081),"",DATEDIF(N1081,A1081,"Y")&amp;" years, "&amp;DATEDIF(N1081,A1081,"YM")&amp;" months, "&amp;DATEDIF(N1081,A1081,"MD")&amp;" days")</f>
        <v/>
      </c>
      <c r="P1081" s="203" t="inlineStr">
        <is>
          <t>Trevor Hine</t>
        </is>
      </c>
      <c r="Q1081" s="203" t="inlineStr">
        <is>
          <t>AUS</t>
        </is>
      </c>
      <c r="R1081" s="692">
        <f>_xlfn.LET(_xlpm.d,_xlfn.XLOOKUP(P1081,'[1]Birth Dates'!$A:$A,'[1]Birth Dates'!$B:$B,"",0),IF(_xlpm.d=0,"",_xlpm.d))</f>
        <v/>
      </c>
      <c r="S1081" s="203">
        <f>IF(OR(R1081="",A1081="",NOT(ISNUMBER(R1081)),R1081&gt;A1081),"",DATEDIF(R1081,A1081,"Y")&amp;" years, "&amp;DATEDIF(R1081,A1081,"YM")&amp;" months, "&amp;DATEDIF(R1081,A1081,"MD")&amp;" days")</f>
        <v/>
      </c>
      <c r="T1081" s="203" t="n"/>
      <c r="U1081" s="203" t="n"/>
      <c r="V1081" s="692">
        <f>_xlfn.LET(_xlpm.d,_xlfn.XLOOKUP(T1081,'[1]Birth Dates'!$A:$A,'[1]Birth Dates'!$B:$B,"",0),IF(_xlpm.d=0,"",_xlpm.d))</f>
        <v/>
      </c>
      <c r="W1081" s="203">
        <f>IF(OR(V1081="",A1081="",NOT(ISNUMBER(V1081)),V1081&gt;A1081),"",DATEDIF(V1081,A1081,"Y")&amp;" years, "&amp;DATEDIF(V1081,A1081,"YM")&amp;" months, "&amp;DATEDIF(V1081,A1081,"MD")&amp;" days")</f>
        <v/>
      </c>
      <c r="X1081" s="203" t="n"/>
      <c r="Y1081" s="203" t="n"/>
      <c r="Z1081" s="203" t="n"/>
      <c r="AA1081" s="203" t="n"/>
      <c r="AB1081" s="246" t="n">
        <v>19</v>
      </c>
      <c r="AC1081" s="203" t="n"/>
      <c r="AD1081" s="203" t="n"/>
      <c r="AE1081" s="590" t="inlineStr">
        <is>
          <t>2:32.0000</t>
        </is>
      </c>
      <c r="AF1081" s="418">
        <f>IF(OR(AE1081="",AE1081="",AE1081=0),"",6.172/(AE1081*24))</f>
        <v/>
      </c>
      <c r="AG1081" s="246" t="n"/>
      <c r="AH1081" s="476" t="inlineStr"/>
      <c r="AI1081" s="418">
        <f>IF(OR(AH1081="",AH1081="",AH1081=0),"",6.172/(AH1081*24))</f>
        <v/>
      </c>
      <c r="AJ1081" s="175">
        <f>IF(AND(ISNUMBER(AB1081),ISNUMBER(AG1081)),AB1081-AG1081,"")</f>
        <v/>
      </c>
      <c r="AK1081" s="203" t="n"/>
      <c r="AL1081" s="203" t="n">
        <v>153</v>
      </c>
      <c r="AM1081" s="495" t="n">
        <v>0.2833634259259259</v>
      </c>
      <c r="AN1081" s="671">
        <f>IF(OR(AL1081="",AM1081="",AM1081=0),"",AL1081*6.172/(AM1081*24))</f>
        <v/>
      </c>
      <c r="AO1081" s="477">
        <f>IF(AND(AL1081=AL1080,AM1081&lt;&gt;"",AM1080&lt;&gt;""),AM1081-AM1080,"")</f>
        <v/>
      </c>
      <c r="AP1081" s="203" t="n"/>
      <c r="AQ1081" s="476" t="inlineStr"/>
      <c r="AR1081" s="418">
        <f>IF(OR(AQ1081="",AQ1081="",AQ1081=0),"",6.172/(AQ1081*24))</f>
        <v/>
      </c>
      <c r="AS1081" s="436">
        <f>IF(OR(NOT(ISNUMBER(C1081)),NOT(ISNUMBER(AB1081))),"",IF(AG1081&lt;&gt;"",AG1081,AB1081)-C1081)</f>
        <v/>
      </c>
      <c r="AT1081" s="210" t="n"/>
      <c r="AU1081" s="206">
        <f>IF($B1081="","",TEXT($A1081,"yyyymmdd")&amp;"_P"&amp;$C1081&amp;"_C"&amp;$F1081&amp;"_"&amp;TRIM(RIGHT(SUBSTITUTE(TRIM(SUBSTITUTE($L1081,CHAR(160)," "))," ",REPT(" ",60)),60))&amp;IF($P1081="","","-"&amp;TRIM(RIGHT(SUBSTITUTE(TRIM(SUBSTITUTE($P1081,CHAR(160)," "))," ",REPT(" ",60)),60)))&amp;IF($T1081="","","-"&amp;TRIM(RIGHT(SUBSTITUTE(TRIM(SUBSTITUTE($T1081,CHAR(160)," "))," ",REPT(" ",60)),60)))&amp;".jpg")</f>
        <v/>
      </c>
    </row>
    <row r="1082" ht="42" customHeight="1">
      <c r="A1082" s="172" t="n">
        <v>29499</v>
      </c>
      <c r="B1082" s="203" t="inlineStr">
        <is>
          <t>Hardie-Ferodo 1000 5 October, 1980</t>
        </is>
      </c>
      <c r="C1082" s="203" t="n">
        <v>11</v>
      </c>
      <c r="D1082" s="203" t="inlineStr">
        <is>
          <t>A - 6.0</t>
        </is>
      </c>
      <c r="E1082" s="203" t="n">
        <v>10</v>
      </c>
      <c r="F1082" s="203" t="n">
        <v>9</v>
      </c>
      <c r="G1082" s="203" t="inlineStr">
        <is>
          <t>Nine Network Racing Team</t>
        </is>
      </c>
      <c r="H1082" s="203" t="n"/>
      <c r="I1082" s="203" t="n"/>
      <c r="J1082" s="203" t="inlineStr">
        <is>
          <t>Chevrolet Camaro Z28</t>
        </is>
      </c>
      <c r="K1082" s="203" t="inlineStr">
        <is>
          <t>5736 V8</t>
        </is>
      </c>
      <c r="L1082" s="203" t="inlineStr">
        <is>
          <t>Kevin Bartlett</t>
        </is>
      </c>
      <c r="M1082" s="203" t="inlineStr">
        <is>
          <t>AUS</t>
        </is>
      </c>
      <c r="N1082" s="692">
        <f>_xlfn.LET(_xlpm.d,_xlfn.XLOOKUP(L1082,'[1]Birth Dates'!$A:$A,'[1]Birth Dates'!$B:$B,"",0),IF(_xlpm.d=0,"",_xlpm.d))</f>
        <v/>
      </c>
      <c r="O1082" s="203">
        <f>IF(OR(N1082="",A1082="",NOT(ISNUMBER(N1082)),N1082&gt;A1082),"",DATEDIF(N1082,A1082,"Y")&amp;" years, "&amp;DATEDIF(N1082,A1082,"YM")&amp;" months, "&amp;DATEDIF(N1082,A1082,"MD")&amp;" days")</f>
        <v/>
      </c>
      <c r="P1082" s="203" t="inlineStr">
        <is>
          <t>Bob Forbes</t>
        </is>
      </c>
      <c r="Q1082" s="203" t="inlineStr">
        <is>
          <t>AUS</t>
        </is>
      </c>
      <c r="R1082" s="692">
        <f>_xlfn.LET(_xlpm.d,_xlfn.XLOOKUP(P1082,'[1]Birth Dates'!$A:$A,'[1]Birth Dates'!$B:$B,"",0),IF(_xlpm.d=0,"",_xlpm.d))</f>
        <v/>
      </c>
      <c r="S1082" s="203">
        <f>IF(OR(R1082="",A1082="",NOT(ISNUMBER(R1082)),R1082&gt;A1082),"",DATEDIF(R1082,A1082,"Y")&amp;" years, "&amp;DATEDIF(R1082,A1082,"YM")&amp;" months, "&amp;DATEDIF(R1082,A1082,"MD")&amp;" days")</f>
        <v/>
      </c>
      <c r="T1082" s="203" t="n"/>
      <c r="U1082" s="203" t="n"/>
      <c r="V1082" s="692">
        <f>_xlfn.LET(_xlpm.d,_xlfn.XLOOKUP(T1082,'[1]Birth Dates'!$A:$A,'[1]Birth Dates'!$B:$B,"",0),IF(_xlpm.d=0,"",_xlpm.d))</f>
        <v/>
      </c>
      <c r="W1082" s="203">
        <f>IF(OR(V1082="",A1082="",NOT(ISNUMBER(V1082)),V1082&gt;A1082),"",DATEDIF(V1082,A1082,"Y")&amp;" years, "&amp;DATEDIF(V1082,A1082,"YM")&amp;" months, "&amp;DATEDIF(V1082,A1082,"MD")&amp;" days")</f>
        <v/>
      </c>
      <c r="X1082" s="203" t="n"/>
      <c r="Y1082" s="203" t="n"/>
      <c r="Z1082" s="203" t="n"/>
      <c r="AA1082" s="203" t="n"/>
      <c r="AB1082" s="246" t="n"/>
      <c r="AC1082" s="203" t="n"/>
      <c r="AD1082" s="203" t="n"/>
      <c r="AE1082" s="590" t="n"/>
      <c r="AF1082" s="418">
        <f>IF(OR(AE1082="",AE1082="",AE1082=0),"",6.172/(AE1082*24))</f>
        <v/>
      </c>
      <c r="AG1082" s="246" t="n">
        <v>1</v>
      </c>
      <c r="AH1082" s="590" t="inlineStr">
        <is>
          <t>2:20.9720</t>
        </is>
      </c>
      <c r="AI1082" s="418">
        <f>IF(OR(AH1082="",AH1082="",AH1082=0),"",6.172/(AH1082*24))</f>
        <v/>
      </c>
      <c r="AJ1082" s="175">
        <f>IF(AND(ISNUMBER(AB1082),ISNUMBER(AG1082)),AB1082-AG1082,"")</f>
        <v/>
      </c>
      <c r="AK1082" s="203" t="n"/>
      <c r="AL1082" s="301" t="n">
        <v>152</v>
      </c>
      <c r="AM1082" s="495" t="n">
        <v>0.2849594907407407</v>
      </c>
      <c r="AN1082" s="671">
        <f>IF(OR(AL1082="",AM1082="",AM1082=0),"",AL1082*6.172/(AM1082*24))</f>
        <v/>
      </c>
      <c r="AO1082" s="477">
        <f>IF(AND(AL1082=AL1081,AM1082&lt;&gt;"",AM1081&lt;&gt;""),AM1082-AM1081,"")</f>
        <v/>
      </c>
      <c r="AP1082" s="203" t="n"/>
      <c r="AQ1082" s="476" t="inlineStr"/>
      <c r="AR1082" s="418">
        <f>IF(OR(AQ1082="",AQ1082="",AQ1082=0),"",6.172/(AQ1082*24))</f>
        <v/>
      </c>
      <c r="AS1082" s="436">
        <f>IF(OR(NOT(ISNUMBER(C1082)),NOT(ISNUMBER(AB1082))),"",IF(AG1082&lt;&gt;"",AG1082,AB1082)-C1082)</f>
        <v/>
      </c>
      <c r="AT1082" s="210" t="n"/>
      <c r="AU1082" s="206">
        <f>IF($B1082="","",TEXT($A1082,"yyyymmdd")&amp;"_P"&amp;$C1082&amp;"_C"&amp;$F1082&amp;"_"&amp;TRIM(RIGHT(SUBSTITUTE(TRIM(SUBSTITUTE($L1082,CHAR(160)," "))," ",REPT(" ",60)),60))&amp;IF($P1082="","","-"&amp;TRIM(RIGHT(SUBSTITUTE(TRIM(SUBSTITUTE($P1082,CHAR(160)," "))," ",REPT(" ",60)),60)))&amp;IF($T1082="","","-"&amp;TRIM(RIGHT(SUBSTITUTE(TRIM(SUBSTITUTE($T1082,CHAR(160)," "))," ",REPT(" ",60)),60)))&amp;".jpg")</f>
        <v/>
      </c>
    </row>
    <row r="1083" ht="42" customHeight="1">
      <c r="A1083" s="172" t="n">
        <v>29499</v>
      </c>
      <c r="B1083" s="203" t="inlineStr">
        <is>
          <t>Hardie-Ferodo 1000 5 October, 1980</t>
        </is>
      </c>
      <c r="C1083" s="203" t="n">
        <v>12</v>
      </c>
      <c r="D1083" s="203" t="inlineStr">
        <is>
          <t>C - 2.0</t>
        </is>
      </c>
      <c r="E1083" s="203" t="n">
        <v>1</v>
      </c>
      <c r="F1083" s="203" t="n">
        <v>51</v>
      </c>
      <c r="G1083" s="203" t="inlineStr">
        <is>
          <t>Chickadee Chicken</t>
        </is>
      </c>
      <c r="H1083" s="203" t="n"/>
      <c r="I1083" s="203" t="n"/>
      <c r="J1083" s="203" t="inlineStr">
        <is>
          <t>Toyota Celica</t>
        </is>
      </c>
      <c r="K1083" s="203" t="inlineStr">
        <is>
          <t>1968 L4</t>
        </is>
      </c>
      <c r="L1083" s="203" t="inlineStr">
        <is>
          <t>Graeme Bailey</t>
        </is>
      </c>
      <c r="M1083" s="203" t="inlineStr">
        <is>
          <t>AUS</t>
        </is>
      </c>
      <c r="N1083" s="692">
        <f>_xlfn.LET(_xlpm.d,_xlfn.XLOOKUP(L1083,'[1]Birth Dates'!$A:$A,'[1]Birth Dates'!$B:$B,"",0),IF(_xlpm.d=0,"",_xlpm.d))</f>
        <v/>
      </c>
      <c r="O1083" s="203">
        <f>IF(OR(N1083="",A1083="",NOT(ISNUMBER(N1083)),N1083&gt;A1083),"",DATEDIF(N1083,A1083,"Y")&amp;" years, "&amp;DATEDIF(N1083,A1083,"YM")&amp;" months, "&amp;DATEDIF(N1083,A1083,"MD")&amp;" days")</f>
        <v/>
      </c>
      <c r="P1083" s="203" t="inlineStr">
        <is>
          <t>Doug Clark</t>
        </is>
      </c>
      <c r="Q1083" s="203" t="inlineStr">
        <is>
          <t>AUS</t>
        </is>
      </c>
      <c r="R1083" s="692">
        <f>_xlfn.LET(_xlpm.d,_xlfn.XLOOKUP(P1083,'[1]Birth Dates'!$A:$A,'[1]Birth Dates'!$B:$B,"",0),IF(_xlpm.d=0,"",_xlpm.d))</f>
        <v/>
      </c>
      <c r="S1083" s="203">
        <f>IF(OR(R1083="",A1083="",NOT(ISNUMBER(R1083)),R1083&gt;A1083),"",DATEDIF(R1083,A1083,"Y")&amp;" years, "&amp;DATEDIF(R1083,A1083,"YM")&amp;" months, "&amp;DATEDIF(R1083,A1083,"MD")&amp;" days")</f>
        <v/>
      </c>
      <c r="T1083" s="203" t="n"/>
      <c r="U1083" s="203" t="n"/>
      <c r="V1083" s="692">
        <f>_xlfn.LET(_xlpm.d,_xlfn.XLOOKUP(T1083,'[1]Birth Dates'!$A:$A,'[1]Birth Dates'!$B:$B,"",0),IF(_xlpm.d=0,"",_xlpm.d))</f>
        <v/>
      </c>
      <c r="W1083" s="203">
        <f>IF(OR(V1083="",A1083="",NOT(ISNUMBER(V1083)),V1083&gt;A1083),"",DATEDIF(V1083,A1083,"Y")&amp;" years, "&amp;DATEDIF(V1083,A1083,"YM")&amp;" months, "&amp;DATEDIF(V1083,A1083,"MD")&amp;" days")</f>
        <v/>
      </c>
      <c r="X1083" s="203" t="n"/>
      <c r="Y1083" s="203" t="n"/>
      <c r="Z1083" s="203" t="n"/>
      <c r="AA1083" s="203" t="n"/>
      <c r="AB1083" s="246" t="n">
        <v>30</v>
      </c>
      <c r="AC1083" s="203" t="n"/>
      <c r="AD1083" s="203" t="n"/>
      <c r="AE1083" s="590" t="inlineStr">
        <is>
          <t>2:37.6000</t>
        </is>
      </c>
      <c r="AF1083" s="418">
        <f>IF(OR(AE1083="",AE1083="",AE1083=0),"",6.172/(AE1083*24))</f>
        <v/>
      </c>
      <c r="AG1083" s="246" t="n"/>
      <c r="AH1083" s="476" t="inlineStr"/>
      <c r="AI1083" s="418">
        <f>IF(OR(AH1083="",AH1083="",AH1083=0),"",6.172/(AH1083*24))</f>
        <v/>
      </c>
      <c r="AJ1083" s="175">
        <f>IF(AND(ISNUMBER(AB1083),ISNUMBER(AG1083)),AB1083-AG1083,"")</f>
        <v/>
      </c>
      <c r="AK1083" s="203" t="n"/>
      <c r="AL1083" s="203" t="n">
        <v>148</v>
      </c>
      <c r="AM1083" s="495" t="n">
        <v>0.283462962962963</v>
      </c>
      <c r="AN1083" s="671">
        <f>IF(OR(AL1083="",AM1083="",AM1083=0),"",AL1083*6.172/(AM1083*24))</f>
        <v/>
      </c>
      <c r="AO1083" s="477">
        <f>IF(AND(AL1083=AL1082,AM1083&lt;&gt;"",AM1082&lt;&gt;""),AM1083-AM1082,"")</f>
        <v/>
      </c>
      <c r="AP1083" s="203" t="n"/>
      <c r="AQ1083" s="476" t="inlineStr"/>
      <c r="AR1083" s="418">
        <f>IF(OR(AQ1083="",AQ1083="",AQ1083=0),"",6.172/(AQ1083*24))</f>
        <v/>
      </c>
      <c r="AS1083" s="436">
        <f>IF(OR(NOT(ISNUMBER(C1083)),NOT(ISNUMBER(AB1083))),"",IF(AG1083&lt;&gt;"",AG1083,AB1083)-C1083)</f>
        <v/>
      </c>
      <c r="AT1083" s="210" t="n"/>
      <c r="AU1083" s="206">
        <f>IF($B1083="","",TEXT($A1083,"yyyymmdd")&amp;"_P"&amp;$C1083&amp;"_C"&amp;$F1083&amp;"_"&amp;TRIM(RIGHT(SUBSTITUTE(TRIM(SUBSTITUTE($L1083,CHAR(160)," "))," ",REPT(" ",60)),60))&amp;IF($P1083="","","-"&amp;TRIM(RIGHT(SUBSTITUTE(TRIM(SUBSTITUTE($P1083,CHAR(160)," "))," ",REPT(" ",60)),60)))&amp;IF($T1083="","","-"&amp;TRIM(RIGHT(SUBSTITUTE(TRIM(SUBSTITUTE($T1083,CHAR(160)," "))," ",REPT(" ",60)),60)))&amp;".jpg")</f>
        <v/>
      </c>
    </row>
    <row r="1084" ht="42" customHeight="1">
      <c r="A1084" s="172" t="n">
        <v>29499</v>
      </c>
      <c r="B1084" s="203" t="inlineStr">
        <is>
          <t>Hardie-Ferodo 1000 5 October, 1980</t>
        </is>
      </c>
      <c r="C1084" s="203" t="n">
        <v>13</v>
      </c>
      <c r="D1084" s="203" t="inlineStr">
        <is>
          <t>B - 3.0</t>
        </is>
      </c>
      <c r="E1084" s="203" t="n">
        <v>2</v>
      </c>
      <c r="F1084" s="203" t="n">
        <v>32</v>
      </c>
      <c r="G1084" s="203" t="inlineStr">
        <is>
          <t>Masterton Homes</t>
        </is>
      </c>
      <c r="H1084" s="203" t="n"/>
      <c r="I1084" s="203" t="n"/>
      <c r="J1084" s="203" t="inlineStr">
        <is>
          <t>Ford Capri Mk.II</t>
        </is>
      </c>
      <c r="K1084" s="203" t="inlineStr">
        <is>
          <t>2993 V6</t>
        </is>
      </c>
      <c r="L1084" s="203" t="inlineStr">
        <is>
          <t>Steve Masterton</t>
        </is>
      </c>
      <c r="M1084" s="203" t="inlineStr">
        <is>
          <t>AUS</t>
        </is>
      </c>
      <c r="N1084" s="692">
        <f>_xlfn.LET(_xlpm.d,_xlfn.XLOOKUP(L1084,'[1]Birth Dates'!$A:$A,'[1]Birth Dates'!$B:$B,"",0),IF(_xlpm.d=0,"",_xlpm.d))</f>
        <v/>
      </c>
      <c r="O1084" s="203">
        <f>IF(OR(N1084="",A1084="",NOT(ISNUMBER(N1084)),N1084&gt;A1084),"",DATEDIF(N1084,A1084,"Y")&amp;" years, "&amp;DATEDIF(N1084,A1084,"YM")&amp;" months, "&amp;DATEDIF(N1084,A1084,"MD")&amp;" days")</f>
        <v/>
      </c>
      <c r="P1084" s="203" t="inlineStr">
        <is>
          <t>Colin Bond</t>
        </is>
      </c>
      <c r="Q1084" s="203" t="inlineStr">
        <is>
          <t>AUS</t>
        </is>
      </c>
      <c r="R1084" s="692">
        <f>_xlfn.LET(_xlpm.d,_xlfn.XLOOKUP(P1084,'[1]Birth Dates'!$A:$A,'[1]Birth Dates'!$B:$B,"",0),IF(_xlpm.d=0,"",_xlpm.d))</f>
        <v/>
      </c>
      <c r="S1084" s="203">
        <f>IF(OR(R1084="",A1084="",NOT(ISNUMBER(R1084)),R1084&gt;A1084),"",DATEDIF(R1084,A1084,"Y")&amp;" years, "&amp;DATEDIF(R1084,A1084,"YM")&amp;" months, "&amp;DATEDIF(R1084,A1084,"MD")&amp;" days")</f>
        <v/>
      </c>
      <c r="T1084" s="203" t="n"/>
      <c r="U1084" s="203" t="n"/>
      <c r="V1084" s="692">
        <f>_xlfn.LET(_xlpm.d,_xlfn.XLOOKUP(T1084,'[1]Birth Dates'!$A:$A,'[1]Birth Dates'!$B:$B,"",0),IF(_xlpm.d=0,"",_xlpm.d))</f>
        <v/>
      </c>
      <c r="W1084" s="203">
        <f>IF(OR(V1084="",A1084="",NOT(ISNUMBER(V1084)),V1084&gt;A1084),"",DATEDIF(V1084,A1084,"Y")&amp;" years, "&amp;DATEDIF(V1084,A1084,"YM")&amp;" months, "&amp;DATEDIF(V1084,A1084,"MD")&amp;" days")</f>
        <v/>
      </c>
      <c r="X1084" s="203" t="n"/>
      <c r="Y1084" s="203" t="n"/>
      <c r="Z1084" s="203" t="n"/>
      <c r="AA1084" s="203" t="n"/>
      <c r="AB1084" s="246" t="n">
        <v>16</v>
      </c>
      <c r="AC1084" s="203" t="n"/>
      <c r="AD1084" s="203" t="n"/>
      <c r="AE1084" s="590" t="inlineStr">
        <is>
          <t>2:31.0000</t>
        </is>
      </c>
      <c r="AF1084" s="418">
        <f>IF(OR(AE1084="",AE1084="",AE1084=0),"",6.172/(AE1084*24))</f>
        <v/>
      </c>
      <c r="AG1084" s="246" t="n"/>
      <c r="AH1084" s="476" t="inlineStr"/>
      <c r="AI1084" s="418">
        <f>IF(OR(AH1084="",AH1084="",AH1084=0),"",6.172/(AH1084*24))</f>
        <v/>
      </c>
      <c r="AJ1084" s="175">
        <f>IF(AND(ISNUMBER(AB1084),ISNUMBER(AG1084)),AB1084-AG1084,"")</f>
        <v/>
      </c>
      <c r="AK1084" s="203" t="n"/>
      <c r="AL1084" s="203" t="n">
        <v>147</v>
      </c>
      <c r="AM1084" s="495" t="n">
        <v>0.2844652777777777</v>
      </c>
      <c r="AN1084" s="671">
        <f>IF(OR(AL1084="",AM1084="",AM1084=0),"",AL1084*6.172/(AM1084*24))</f>
        <v/>
      </c>
      <c r="AO1084" s="477">
        <f>IF(AND(AL1084=AL1083,AM1084&lt;&gt;"",AM1083&lt;&gt;""),AM1084-AM1083,"")</f>
        <v/>
      </c>
      <c r="AP1084" s="203" t="n"/>
      <c r="AQ1084" s="476" t="inlineStr"/>
      <c r="AR1084" s="418">
        <f>IF(OR(AQ1084="",AQ1084="",AQ1084=0),"",6.172/(AQ1084*24))</f>
        <v/>
      </c>
      <c r="AS1084" s="436">
        <f>IF(OR(NOT(ISNUMBER(C1084)),NOT(ISNUMBER(AB1084))),"",IF(AG1084&lt;&gt;"",AG1084,AB1084)-C1084)</f>
        <v/>
      </c>
      <c r="AT1084" s="210" t="n"/>
      <c r="AU1084" s="206">
        <f>IF($B1084="","",TEXT($A1084,"yyyymmdd")&amp;"_P"&amp;$C1084&amp;"_C"&amp;$F1084&amp;"_"&amp;TRIM(RIGHT(SUBSTITUTE(TRIM(SUBSTITUTE($L1084,CHAR(160)," "))," ",REPT(" ",60)),60))&amp;IF($P1084="","","-"&amp;TRIM(RIGHT(SUBSTITUTE(TRIM(SUBSTITUTE($P1084,CHAR(160)," "))," ",REPT(" ",60)),60)))&amp;IF($T1084="","","-"&amp;TRIM(RIGHT(SUBSTITUTE(TRIM(SUBSTITUTE($T1084,CHAR(160)," "))," ",REPT(" ",60)),60)))&amp;".jpg")</f>
        <v/>
      </c>
    </row>
    <row r="1085" ht="42" customHeight="1">
      <c r="A1085" s="172" t="n">
        <v>29499</v>
      </c>
      <c r="B1085" s="203" t="inlineStr">
        <is>
          <t>Hardie-Ferodo 1000 5 October, 1980</t>
        </is>
      </c>
      <c r="C1085" s="203" t="n">
        <v>14</v>
      </c>
      <c r="D1085" s="203" t="inlineStr">
        <is>
          <t>C - 2.0</t>
        </is>
      </c>
      <c r="E1085" s="203" t="n">
        <v>2</v>
      </c>
      <c r="F1085" s="203" t="n">
        <v>45</v>
      </c>
      <c r="G1085" s="203" t="inlineStr">
        <is>
          <t>Graham Mein</t>
        </is>
      </c>
      <c r="H1085" s="203" t="n"/>
      <c r="I1085" s="203" t="n"/>
      <c r="J1085" s="203" t="inlineStr">
        <is>
          <t>Ford Escort RS2000 Mk.II</t>
        </is>
      </c>
      <c r="K1085" s="203" t="inlineStr">
        <is>
          <t>1993 L4</t>
        </is>
      </c>
      <c r="L1085" s="203" t="inlineStr">
        <is>
          <t>Graham Mein</t>
        </is>
      </c>
      <c r="M1085" s="203" t="inlineStr">
        <is>
          <t>AUS</t>
        </is>
      </c>
      <c r="N1085" s="692">
        <f>_xlfn.LET(_xlpm.d,_xlfn.XLOOKUP(L1085,'[1]Birth Dates'!$A:$A,'[1]Birth Dates'!$B:$B,"",0),IF(_xlpm.d=0,"",_xlpm.d))</f>
        <v/>
      </c>
      <c r="O1085" s="203">
        <f>IF(OR(N1085="",A1085="",NOT(ISNUMBER(N1085)),N1085&gt;A1085),"",DATEDIF(N1085,A1085,"Y")&amp;" years, "&amp;DATEDIF(N1085,A1085,"YM")&amp;" months, "&amp;DATEDIF(N1085,A1085,"MD")&amp;" days")</f>
        <v/>
      </c>
      <c r="P1085" s="203" t="inlineStr">
        <is>
          <t>Geoff Russell</t>
        </is>
      </c>
      <c r="Q1085" s="203" t="inlineStr">
        <is>
          <t>AUS</t>
        </is>
      </c>
      <c r="R1085" s="692">
        <f>_xlfn.LET(_xlpm.d,_xlfn.XLOOKUP(P1085,'[1]Birth Dates'!$A:$A,'[1]Birth Dates'!$B:$B,"",0),IF(_xlpm.d=0,"",_xlpm.d))</f>
        <v/>
      </c>
      <c r="S1085" s="203">
        <f>IF(OR(R1085="",A1085="",NOT(ISNUMBER(R1085)),R1085&gt;A1085),"",DATEDIF(R1085,A1085,"Y")&amp;" years, "&amp;DATEDIF(R1085,A1085,"YM")&amp;" months, "&amp;DATEDIF(R1085,A1085,"MD")&amp;" days")</f>
        <v/>
      </c>
      <c r="T1085" s="203" t="n"/>
      <c r="U1085" s="203" t="n"/>
      <c r="V1085" s="692">
        <f>_xlfn.LET(_xlpm.d,_xlfn.XLOOKUP(T1085,'[1]Birth Dates'!$A:$A,'[1]Birth Dates'!$B:$B,"",0),IF(_xlpm.d=0,"",_xlpm.d))</f>
        <v/>
      </c>
      <c r="W1085" s="203">
        <f>IF(OR(V1085="",A1085="",NOT(ISNUMBER(V1085)),V1085&gt;A1085),"",DATEDIF(V1085,A1085,"Y")&amp;" years, "&amp;DATEDIF(V1085,A1085,"YM")&amp;" months, "&amp;DATEDIF(V1085,A1085,"MD")&amp;" days")</f>
        <v/>
      </c>
      <c r="X1085" s="203" t="n"/>
      <c r="Y1085" s="203" t="n"/>
      <c r="Z1085" s="203" t="n"/>
      <c r="AA1085" s="203" t="n"/>
      <c r="AB1085" s="246" t="n">
        <v>41</v>
      </c>
      <c r="AC1085" s="203" t="n"/>
      <c r="AD1085" s="203" t="n"/>
      <c r="AE1085" s="590" t="inlineStr">
        <is>
          <t>2:51.0000</t>
        </is>
      </c>
      <c r="AF1085" s="418">
        <f>IF(OR(AE1085="",AE1085="",AE1085=0),"",6.172/(AE1085*24))</f>
        <v/>
      </c>
      <c r="AG1085" s="246" t="n"/>
      <c r="AH1085" s="476" t="inlineStr"/>
      <c r="AI1085" s="418">
        <f>IF(OR(AH1085="",AH1085="",AH1085=0),"",6.172/(AH1085*24))</f>
        <v/>
      </c>
      <c r="AJ1085" s="175">
        <f>IF(AND(ISNUMBER(AB1085),ISNUMBER(AG1085)),AB1085-AG1085,"")</f>
        <v/>
      </c>
      <c r="AK1085" s="203" t="n"/>
      <c r="AL1085" s="203" t="n">
        <v>142</v>
      </c>
      <c r="AM1085" s="495" t="n">
        <v>0.2848530092592593</v>
      </c>
      <c r="AN1085" s="671">
        <f>IF(OR(AL1085="",AM1085="",AM1085=0),"",AL1085*6.172/(AM1085*24))</f>
        <v/>
      </c>
      <c r="AO1085" s="477">
        <f>IF(AND(AL1085=AL1084,AM1085&lt;&gt;"",AM1084&lt;&gt;""),AM1085-AM1084,"")</f>
        <v/>
      </c>
      <c r="AP1085" s="203" t="n"/>
      <c r="AQ1085" s="476" t="inlineStr"/>
      <c r="AR1085" s="418">
        <f>IF(OR(AQ1085="",AQ1085="",AQ1085=0),"",6.172/(AQ1085*24))</f>
        <v/>
      </c>
      <c r="AS1085" s="436">
        <f>IF(OR(NOT(ISNUMBER(C1085)),NOT(ISNUMBER(AB1085))),"",IF(AG1085&lt;&gt;"",AG1085,AB1085)-C1085)</f>
        <v/>
      </c>
      <c r="AT1085" s="210" t="n"/>
      <c r="AU1085" s="206">
        <f>IF($B1085="","",TEXT($A1085,"yyyymmdd")&amp;"_P"&amp;$C1085&amp;"_C"&amp;$F1085&amp;"_"&amp;TRIM(RIGHT(SUBSTITUTE(TRIM(SUBSTITUTE($L1085,CHAR(160)," "))," ",REPT(" ",60)),60))&amp;IF($P1085="","","-"&amp;TRIM(RIGHT(SUBSTITUTE(TRIM(SUBSTITUTE($P1085,CHAR(160)," "))," ",REPT(" ",60)),60)))&amp;IF($T1085="","","-"&amp;TRIM(RIGHT(SUBSTITUTE(TRIM(SUBSTITUTE($T1085,CHAR(160)," "))," ",REPT(" ",60)),60)))&amp;".jpg")</f>
        <v/>
      </c>
    </row>
    <row r="1086" ht="42" customHeight="1">
      <c r="A1086" s="172" t="n">
        <v>29499</v>
      </c>
      <c r="B1086" s="203" t="inlineStr">
        <is>
          <t>Hardie-Ferodo 1000 5 October, 1980</t>
        </is>
      </c>
      <c r="C1086" s="203" t="n">
        <v>15</v>
      </c>
      <c r="D1086" s="203" t="inlineStr">
        <is>
          <t>D - 1.6</t>
        </is>
      </c>
      <c r="E1086" s="203" t="n">
        <v>1</v>
      </c>
      <c r="F1086" s="203" t="n">
        <v>54</v>
      </c>
      <c r="G1086" s="203" t="inlineStr">
        <is>
          <t>Terry Finnigan Racing Team</t>
        </is>
      </c>
      <c r="H1086" s="203" t="n"/>
      <c r="I1086" s="203" t="n"/>
      <c r="J1086" s="203" t="inlineStr">
        <is>
          <t>Isuzu Gemini ZZ/L sedan</t>
        </is>
      </c>
      <c r="K1086" s="203" t="inlineStr">
        <is>
          <t>1584 L4</t>
        </is>
      </c>
      <c r="L1086" s="203" t="inlineStr">
        <is>
          <t>Terry Finnigan</t>
        </is>
      </c>
      <c r="M1086" s="203" t="inlineStr">
        <is>
          <t>AUS</t>
        </is>
      </c>
      <c r="N1086" s="692">
        <f>_xlfn.LET(_xlpm.d,_xlfn.XLOOKUP(L1086,'[1]Birth Dates'!$A:$A,'[1]Birth Dates'!$B:$B,"",0),IF(_xlpm.d=0,"",_xlpm.d))</f>
        <v/>
      </c>
      <c r="O1086" s="203">
        <f>IF(OR(N1086="",A1086="",NOT(ISNUMBER(N1086)),N1086&gt;A1086),"",DATEDIF(N1086,A1086,"Y")&amp;" years, "&amp;DATEDIF(N1086,A1086,"YM")&amp;" months, "&amp;DATEDIF(N1086,A1086,"MD")&amp;" days")</f>
        <v/>
      </c>
      <c r="P1086" s="203" t="inlineStr">
        <is>
          <t>Peter Dane</t>
        </is>
      </c>
      <c r="Q1086" s="203" t="inlineStr">
        <is>
          <t>AUS</t>
        </is>
      </c>
      <c r="R1086" s="692">
        <f>_xlfn.LET(_xlpm.d,_xlfn.XLOOKUP(P1086,'[1]Birth Dates'!$A:$A,'[1]Birth Dates'!$B:$B,"",0),IF(_xlpm.d=0,"",_xlpm.d))</f>
        <v/>
      </c>
      <c r="S1086" s="203">
        <f>IF(OR(R1086="",A1086="",NOT(ISNUMBER(R1086)),R1086&gt;A1086),"",DATEDIF(R1086,A1086,"Y")&amp;" years, "&amp;DATEDIF(R1086,A1086,"YM")&amp;" months, "&amp;DATEDIF(R1086,A1086,"MD")&amp;" days")</f>
        <v/>
      </c>
      <c r="T1086" s="203" t="n"/>
      <c r="U1086" s="203" t="n"/>
      <c r="V1086" s="692">
        <f>_xlfn.LET(_xlpm.d,_xlfn.XLOOKUP(T1086,'[1]Birth Dates'!$A:$A,'[1]Birth Dates'!$B:$B,"",0),IF(_xlpm.d=0,"",_xlpm.d))</f>
        <v/>
      </c>
      <c r="W1086" s="203">
        <f>IF(OR(V1086="",A1086="",NOT(ISNUMBER(V1086)),V1086&gt;A1086),"",DATEDIF(V1086,A1086,"Y")&amp;" years, "&amp;DATEDIF(V1086,A1086,"YM")&amp;" months, "&amp;DATEDIF(V1086,A1086,"MD")&amp;" days")</f>
        <v/>
      </c>
      <c r="X1086" s="203" t="n"/>
      <c r="Y1086" s="203" t="n"/>
      <c r="Z1086" s="203" t="n"/>
      <c r="AA1086" s="203" t="n"/>
      <c r="AB1086" s="246" t="n">
        <v>46</v>
      </c>
      <c r="AC1086" s="203" t="n"/>
      <c r="AD1086" s="203" t="n"/>
      <c r="AE1086" s="590" t="inlineStr">
        <is>
          <t>2:53.5000</t>
        </is>
      </c>
      <c r="AF1086" s="418">
        <f>IF(OR(AE1086="",AE1086="",AE1086=0),"",6.172/(AE1086*24))</f>
        <v/>
      </c>
      <c r="AG1086" s="246" t="n"/>
      <c r="AH1086" s="476" t="inlineStr"/>
      <c r="AI1086" s="418">
        <f>IF(OR(AH1086="",AH1086="",AH1086=0),"",6.172/(AH1086*24))</f>
        <v/>
      </c>
      <c r="AJ1086" s="175">
        <f>IF(AND(ISNUMBER(AB1086),ISNUMBER(AG1086)),AB1086-AG1086,"")</f>
        <v/>
      </c>
      <c r="AK1086" s="203" t="n"/>
      <c r="AL1086" s="203" t="n">
        <v>140</v>
      </c>
      <c r="AM1086" s="495" t="n">
        <v>0.2839814814814815</v>
      </c>
      <c r="AN1086" s="671">
        <f>IF(OR(AL1086="",AM1086="",AM1086=0),"",AL1086*6.172/(AM1086*24))</f>
        <v/>
      </c>
      <c r="AO1086" s="477">
        <f>IF(AND(AL1086=AL1085,AM1086&lt;&gt;"",AM1085&lt;&gt;""),AM1086-AM1085,"")</f>
        <v/>
      </c>
      <c r="AP1086" s="203" t="n"/>
      <c r="AQ1086" s="476" t="inlineStr"/>
      <c r="AR1086" s="418">
        <f>IF(OR(AQ1086="",AQ1086="",AQ1086=0),"",6.172/(AQ1086*24))</f>
        <v/>
      </c>
      <c r="AS1086" s="436">
        <f>IF(OR(NOT(ISNUMBER(C1086)),NOT(ISNUMBER(AB1086))),"",IF(AG1086&lt;&gt;"",AG1086,AB1086)-C1086)</f>
        <v/>
      </c>
      <c r="AT1086" s="210" t="n"/>
      <c r="AU1086" s="206">
        <f>IF($B1086="","",TEXT($A1086,"yyyymmdd")&amp;"_P"&amp;$C1086&amp;"_C"&amp;$F1086&amp;"_"&amp;TRIM(RIGHT(SUBSTITUTE(TRIM(SUBSTITUTE($L1086,CHAR(160)," "))," ",REPT(" ",60)),60))&amp;IF($P1086="","","-"&amp;TRIM(RIGHT(SUBSTITUTE(TRIM(SUBSTITUTE($P1086,CHAR(160)," "))," ",REPT(" ",60)),60)))&amp;IF($T1086="","","-"&amp;TRIM(RIGHT(SUBSTITUTE(TRIM(SUBSTITUTE($T1086,CHAR(160)," "))," ",REPT(" ",60)),60)))&amp;".jpg")</f>
        <v/>
      </c>
    </row>
    <row r="1087" ht="42" customHeight="1">
      <c r="A1087" s="172" t="n">
        <v>29499</v>
      </c>
      <c r="B1087" s="203" t="inlineStr">
        <is>
          <t>Hardie-Ferodo 1000 5 October, 1980</t>
        </is>
      </c>
      <c r="C1087" s="203" t="n">
        <v>16</v>
      </c>
      <c r="D1087" s="203" t="inlineStr">
        <is>
          <t>D - 1.6</t>
        </is>
      </c>
      <c r="E1087" s="203" t="n">
        <v>2</v>
      </c>
      <c r="F1087" s="203" t="n">
        <v>57</v>
      </c>
      <c r="G1087" s="203" t="inlineStr">
        <is>
          <t>Scottune</t>
        </is>
      </c>
      <c r="H1087" s="203" t="n"/>
      <c r="I1087" s="203" t="n"/>
      <c r="J1087" s="203" t="inlineStr">
        <is>
          <t>Mitsubishi Lancer</t>
        </is>
      </c>
      <c r="K1087" s="203" t="inlineStr">
        <is>
          <t>1600 L4</t>
        </is>
      </c>
      <c r="L1087" s="203" t="inlineStr">
        <is>
          <t>Ian Burrell</t>
        </is>
      </c>
      <c r="M1087" s="203" t="inlineStr">
        <is>
          <t>AUS</t>
        </is>
      </c>
      <c r="N1087" s="692">
        <f>_xlfn.LET(_xlpm.d,_xlfn.XLOOKUP(L1087,'[1]Birth Dates'!$A:$A,'[1]Birth Dates'!$B:$B,"",0),IF(_xlpm.d=0,"",_xlpm.d))</f>
        <v/>
      </c>
      <c r="O1087" s="203">
        <f>IF(OR(N1087="",A1087="",NOT(ISNUMBER(N1087)),N1087&gt;A1087),"",DATEDIF(N1087,A1087,"Y")&amp;" years, "&amp;DATEDIF(N1087,A1087,"YM")&amp;" months, "&amp;DATEDIF(N1087,A1087,"MD")&amp;" days")</f>
        <v/>
      </c>
      <c r="P1087" s="203" t="inlineStr">
        <is>
          <t>Rob Shute</t>
        </is>
      </c>
      <c r="Q1087" s="203" t="inlineStr">
        <is>
          <t>AUS</t>
        </is>
      </c>
      <c r="R1087" s="692">
        <f>_xlfn.LET(_xlpm.d,_xlfn.XLOOKUP(P1087,'[1]Birth Dates'!$A:$A,'[1]Birth Dates'!$B:$B,"",0),IF(_xlpm.d=0,"",_xlpm.d))</f>
        <v/>
      </c>
      <c r="S1087" s="203">
        <f>IF(OR(R1087="",A1087="",NOT(ISNUMBER(R1087)),R1087&gt;A1087),"",DATEDIF(R1087,A1087,"Y")&amp;" years, "&amp;DATEDIF(R1087,A1087,"YM")&amp;" months, "&amp;DATEDIF(R1087,A1087,"MD")&amp;" days")</f>
        <v/>
      </c>
      <c r="T1087" s="203" t="n"/>
      <c r="U1087" s="203" t="n"/>
      <c r="V1087" s="692">
        <f>_xlfn.LET(_xlpm.d,_xlfn.XLOOKUP(T1087,'[1]Birth Dates'!$A:$A,'[1]Birth Dates'!$B:$B,"",0),IF(_xlpm.d=0,"",_xlpm.d))</f>
        <v/>
      </c>
      <c r="W1087" s="203">
        <f>IF(OR(V1087="",A1087="",NOT(ISNUMBER(V1087)),V1087&gt;A1087),"",DATEDIF(V1087,A1087,"Y")&amp;" years, "&amp;DATEDIF(V1087,A1087,"YM")&amp;" months, "&amp;DATEDIF(V1087,A1087,"MD")&amp;" days")</f>
        <v/>
      </c>
      <c r="X1087" s="203" t="n"/>
      <c r="Y1087" s="203" t="n"/>
      <c r="Z1087" s="203" t="n"/>
      <c r="AA1087" s="203" t="n"/>
      <c r="AB1087" s="246" t="n">
        <v>45</v>
      </c>
      <c r="AC1087" s="203" t="n"/>
      <c r="AD1087" s="203" t="n"/>
      <c r="AE1087" s="590" t="inlineStr">
        <is>
          <t>2:53.3000</t>
        </is>
      </c>
      <c r="AF1087" s="418">
        <f>IF(OR(AE1087="",AE1087="",AE1087=0),"",6.172/(AE1087*24))</f>
        <v/>
      </c>
      <c r="AG1087" s="246" t="n"/>
      <c r="AH1087" s="476" t="inlineStr"/>
      <c r="AI1087" s="418">
        <f>IF(OR(AH1087="",AH1087="",AH1087=0),"",6.172/(AH1087*24))</f>
        <v/>
      </c>
      <c r="AJ1087" s="175">
        <f>IF(AND(ISNUMBER(AB1087),ISNUMBER(AG1087)),AB1087-AG1087,"")</f>
        <v/>
      </c>
      <c r="AK1087" s="203" t="n"/>
      <c r="AL1087" s="203" t="n">
        <v>139</v>
      </c>
      <c r="AM1087" s="495" t="n">
        <v>0.2836840277777778</v>
      </c>
      <c r="AN1087" s="671">
        <f>IF(OR(AL1087="",AM1087="",AM1087=0),"",AL1087*6.172/(AM1087*24))</f>
        <v/>
      </c>
      <c r="AO1087" s="477">
        <f>IF(AND(AL1087=AL1086,AM1087&lt;&gt;"",AM1086&lt;&gt;""),AM1087-AM1086,"")</f>
        <v/>
      </c>
      <c r="AP1087" s="203" t="n"/>
      <c r="AQ1087" s="476" t="inlineStr"/>
      <c r="AR1087" s="418">
        <f>IF(OR(AQ1087="",AQ1087="",AQ1087=0),"",6.172/(AQ1087*24))</f>
        <v/>
      </c>
      <c r="AS1087" s="436">
        <f>IF(OR(NOT(ISNUMBER(C1087)),NOT(ISNUMBER(AB1087))),"",IF(AG1087&lt;&gt;"",AG1087,AB1087)-C1087)</f>
        <v/>
      </c>
      <c r="AT1087" s="210" t="n"/>
      <c r="AU1087" s="206">
        <f>IF($B1087="","",TEXT($A1087,"yyyymmdd")&amp;"_P"&amp;$C1087&amp;"_C"&amp;$F1087&amp;"_"&amp;TRIM(RIGHT(SUBSTITUTE(TRIM(SUBSTITUTE($L1087,CHAR(160)," "))," ",REPT(" ",60)),60))&amp;IF($P1087="","","-"&amp;TRIM(RIGHT(SUBSTITUTE(TRIM(SUBSTITUTE($P1087,CHAR(160)," "))," ",REPT(" ",60)),60)))&amp;IF($T1087="","","-"&amp;TRIM(RIGHT(SUBSTITUTE(TRIM(SUBSTITUTE($T1087,CHAR(160)," "))," ",REPT(" ",60)),60)))&amp;".jpg")</f>
        <v/>
      </c>
    </row>
    <row r="1088" ht="42" customHeight="1">
      <c r="A1088" s="172" t="n">
        <v>29499</v>
      </c>
      <c r="B1088" s="203" t="inlineStr">
        <is>
          <t>Hardie-Ferodo 1000 5 October, 1980</t>
        </is>
      </c>
      <c r="C1088" s="203" t="n">
        <v>17</v>
      </c>
      <c r="D1088" s="203" t="inlineStr">
        <is>
          <t>B - 3.0</t>
        </is>
      </c>
      <c r="E1088" s="203" t="n">
        <v>3</v>
      </c>
      <c r="F1088" s="203" t="n">
        <v>37</v>
      </c>
      <c r="G1088" s="203" t="inlineStr">
        <is>
          <t>Trend Windows P/L</t>
        </is>
      </c>
      <c r="H1088" s="203" t="n"/>
      <c r="I1088" s="203" t="n"/>
      <c r="J1088" s="203" t="inlineStr">
        <is>
          <t>Ford Capri Mk.II</t>
        </is>
      </c>
      <c r="K1088" s="203" t="inlineStr">
        <is>
          <t>2993 V6</t>
        </is>
      </c>
      <c r="L1088" s="203" t="inlineStr">
        <is>
          <t>Terry Daly</t>
        </is>
      </c>
      <c r="M1088" s="203" t="inlineStr">
        <is>
          <t>AUS</t>
        </is>
      </c>
      <c r="N1088" s="692">
        <f>_xlfn.LET(_xlpm.d,_xlfn.XLOOKUP(L1088,'[1]Birth Dates'!$A:$A,'[1]Birth Dates'!$B:$B,"",0),IF(_xlpm.d=0,"",_xlpm.d))</f>
        <v/>
      </c>
      <c r="O1088" s="203">
        <f>IF(OR(N1088="",A1088="",NOT(ISNUMBER(N1088)),N1088&gt;A1088),"",DATEDIF(N1088,A1088,"Y")&amp;" years, "&amp;DATEDIF(N1088,A1088,"YM")&amp;" months, "&amp;DATEDIF(N1088,A1088,"MD")&amp;" days")</f>
        <v/>
      </c>
      <c r="P1088" s="203" t="inlineStr">
        <is>
          <t>Peter Hopwood</t>
        </is>
      </c>
      <c r="Q1088" s="203" t="inlineStr">
        <is>
          <t>AUS</t>
        </is>
      </c>
      <c r="R1088" s="692">
        <f>_xlfn.LET(_xlpm.d,_xlfn.XLOOKUP(P1088,'[1]Birth Dates'!$A:$A,'[1]Birth Dates'!$B:$B,"",0),IF(_xlpm.d=0,"",_xlpm.d))</f>
        <v/>
      </c>
      <c r="S1088" s="203">
        <f>IF(OR(R1088="",A1088="",NOT(ISNUMBER(R1088)),R1088&gt;A1088),"",DATEDIF(R1088,A1088,"Y")&amp;" years, "&amp;DATEDIF(R1088,A1088,"YM")&amp;" months, "&amp;DATEDIF(R1088,A1088,"MD")&amp;" days")</f>
        <v/>
      </c>
      <c r="T1088" s="203" t="n"/>
      <c r="U1088" s="203" t="n"/>
      <c r="V1088" s="692">
        <f>_xlfn.LET(_xlpm.d,_xlfn.XLOOKUP(T1088,'[1]Birth Dates'!$A:$A,'[1]Birth Dates'!$B:$B,"",0),IF(_xlpm.d=0,"",_xlpm.d))</f>
        <v/>
      </c>
      <c r="W1088" s="203">
        <f>IF(OR(V1088="",A1088="",NOT(ISNUMBER(V1088)),V1088&gt;A1088),"",DATEDIF(V1088,A1088,"Y")&amp;" years, "&amp;DATEDIF(V1088,A1088,"YM")&amp;" months, "&amp;DATEDIF(V1088,A1088,"MD")&amp;" days")</f>
        <v/>
      </c>
      <c r="X1088" s="203" t="n"/>
      <c r="Y1088" s="203" t="n"/>
      <c r="Z1088" s="203" t="n"/>
      <c r="AA1088" s="203" t="n"/>
      <c r="AB1088" s="246" t="n">
        <v>24</v>
      </c>
      <c r="AC1088" s="203" t="n"/>
      <c r="AD1088" s="203" t="n"/>
      <c r="AE1088" s="590" t="inlineStr">
        <is>
          <t>2:33.3000</t>
        </is>
      </c>
      <c r="AF1088" s="418">
        <f>IF(OR(AE1088="",AE1088="",AE1088=0),"",6.172/(AE1088*24))</f>
        <v/>
      </c>
      <c r="AG1088" s="246" t="n"/>
      <c r="AH1088" s="476" t="inlineStr"/>
      <c r="AI1088" s="418">
        <f>IF(OR(AH1088="",AH1088="",AH1088=0),"",6.172/(AH1088*24))</f>
        <v/>
      </c>
      <c r="AJ1088" s="175">
        <f>IF(AND(ISNUMBER(AB1088),ISNUMBER(AG1088)),AB1088-AG1088,"")</f>
        <v/>
      </c>
      <c r="AK1088" s="203" t="n"/>
      <c r="AL1088" s="203" t="n">
        <v>138</v>
      </c>
      <c r="AM1088" s="495" t="n">
        <v>0.28425</v>
      </c>
      <c r="AN1088" s="671">
        <f>IF(OR(AL1088="",AM1088="",AM1088=0),"",AL1088*6.172/(AM1088*24))</f>
        <v/>
      </c>
      <c r="AO1088" s="477">
        <f>IF(AND(AL1088=AL1087,AM1088&lt;&gt;"",AM1087&lt;&gt;""),AM1088-AM1087,"")</f>
        <v/>
      </c>
      <c r="AP1088" s="203" t="n"/>
      <c r="AQ1088" s="476" t="inlineStr"/>
      <c r="AR1088" s="418">
        <f>IF(OR(AQ1088="",AQ1088="",AQ1088=0),"",6.172/(AQ1088*24))</f>
        <v/>
      </c>
      <c r="AS1088" s="436">
        <f>IF(OR(NOT(ISNUMBER(C1088)),NOT(ISNUMBER(AB1088))),"",IF(AG1088&lt;&gt;"",AG1088,AB1088)-C1088)</f>
        <v/>
      </c>
      <c r="AT1088" s="210" t="n"/>
      <c r="AU1088" s="206">
        <f>IF($B1088="","",TEXT($A1088,"yyyymmdd")&amp;"_P"&amp;$C1088&amp;"_C"&amp;$F1088&amp;"_"&amp;TRIM(RIGHT(SUBSTITUTE(TRIM(SUBSTITUTE($L1088,CHAR(160)," "))," ",REPT(" ",60)),60))&amp;IF($P1088="","","-"&amp;TRIM(RIGHT(SUBSTITUTE(TRIM(SUBSTITUTE($P1088,CHAR(160)," "))," ",REPT(" ",60)),60)))&amp;IF($T1088="","","-"&amp;TRIM(RIGHT(SUBSTITUTE(TRIM(SUBSTITUTE($T1088,CHAR(160)," "))," ",REPT(" ",60)),60)))&amp;".jpg")</f>
        <v/>
      </c>
    </row>
    <row r="1089" ht="42" customHeight="1">
      <c r="A1089" s="172" t="n">
        <v>29499</v>
      </c>
      <c r="B1089" s="203" t="inlineStr">
        <is>
          <t>Hardie-Ferodo 1000 5 October, 1980</t>
        </is>
      </c>
      <c r="C1089" s="203" t="n">
        <v>18</v>
      </c>
      <c r="D1089" s="203" t="inlineStr">
        <is>
          <t>A - 6.0</t>
        </is>
      </c>
      <c r="E1089" s="203" t="n">
        <v>11</v>
      </c>
      <c r="F1089" s="203" t="n">
        <v>2</v>
      </c>
      <c r="G1089" s="203" t="inlineStr">
        <is>
          <t>Ron Dickson</t>
        </is>
      </c>
      <c r="H1089" s="203" t="n"/>
      <c r="I1089" s="203" t="n"/>
      <c r="J1089" s="203" t="inlineStr">
        <is>
          <t>Chevrolet Camaro Z28</t>
        </is>
      </c>
      <c r="K1089" s="203" t="inlineStr">
        <is>
          <t>5736 V8</t>
        </is>
      </c>
      <c r="L1089" s="203" t="inlineStr">
        <is>
          <t>Ron Dickson</t>
        </is>
      </c>
      <c r="M1089" s="203" t="inlineStr">
        <is>
          <t>AUS</t>
        </is>
      </c>
      <c r="N1089" s="692">
        <f>_xlfn.LET(_xlpm.d,_xlfn.XLOOKUP(L1089,'[1]Birth Dates'!$A:$A,'[1]Birth Dates'!$B:$B,"",0),IF(_xlpm.d=0,"",_xlpm.d))</f>
        <v/>
      </c>
      <c r="O1089" s="203">
        <f>IF(OR(N1089="",A1089="",NOT(ISNUMBER(N1089)),N1089&gt;A1089),"",DATEDIF(N1089,A1089,"Y")&amp;" years, "&amp;DATEDIF(N1089,A1089,"YM")&amp;" months, "&amp;DATEDIF(N1089,A1089,"MD")&amp;" days")</f>
        <v/>
      </c>
      <c r="P1089" s="203" t="inlineStr">
        <is>
          <t>Bob Stevens</t>
        </is>
      </c>
      <c r="Q1089" s="203" t="inlineStr">
        <is>
          <t>AUS</t>
        </is>
      </c>
      <c r="R1089" s="692">
        <f>_xlfn.LET(_xlpm.d,_xlfn.XLOOKUP(P1089,'[1]Birth Dates'!$A:$A,'[1]Birth Dates'!$B:$B,"",0),IF(_xlpm.d=0,"",_xlpm.d))</f>
        <v/>
      </c>
      <c r="S1089" s="203">
        <f>IF(OR(R1089="",A1089="",NOT(ISNUMBER(R1089)),R1089&gt;A1089),"",DATEDIF(R1089,A1089,"Y")&amp;" years, "&amp;DATEDIF(R1089,A1089,"YM")&amp;" months, "&amp;DATEDIF(R1089,A1089,"MD")&amp;" days")</f>
        <v/>
      </c>
      <c r="T1089" s="203" t="n"/>
      <c r="U1089" s="203" t="n"/>
      <c r="V1089" s="692">
        <f>_xlfn.LET(_xlpm.d,_xlfn.XLOOKUP(T1089,'[1]Birth Dates'!$A:$A,'[1]Birth Dates'!$B:$B,"",0),IF(_xlpm.d=0,"",_xlpm.d))</f>
        <v/>
      </c>
      <c r="W1089" s="203">
        <f>IF(OR(V1089="",A1089="",NOT(ISNUMBER(V1089)),V1089&gt;A1089),"",DATEDIF(V1089,A1089,"Y")&amp;" years, "&amp;DATEDIF(V1089,A1089,"YM")&amp;" months, "&amp;DATEDIF(V1089,A1089,"MD")&amp;" days")</f>
        <v/>
      </c>
      <c r="X1089" s="203" t="n"/>
      <c r="Y1089" s="203" t="n"/>
      <c r="Z1089" s="203" t="n"/>
      <c r="AA1089" s="203" t="n"/>
      <c r="AB1089" s="246" t="n">
        <v>12</v>
      </c>
      <c r="AC1089" s="203" t="n"/>
      <c r="AD1089" s="203" t="n"/>
      <c r="AE1089" s="590" t="inlineStr">
        <is>
          <t>2:28.8000</t>
        </is>
      </c>
      <c r="AF1089" s="418">
        <f>IF(OR(AE1089="",AE1089="",AE1089=0),"",6.172/(AE1089*24))</f>
        <v/>
      </c>
      <c r="AG1089" s="246" t="n"/>
      <c r="AH1089" s="476" t="inlineStr"/>
      <c r="AI1089" s="418">
        <f>IF(OR(AH1089="",AH1089="",AH1089=0),"",6.172/(AH1089*24))</f>
        <v/>
      </c>
      <c r="AJ1089" s="175">
        <f>IF(AND(ISNUMBER(AB1089),ISNUMBER(AG1089)),AB1089-AG1089,"")</f>
        <v/>
      </c>
      <c r="AK1089" s="203" t="n"/>
      <c r="AL1089" s="203" t="n">
        <v>138</v>
      </c>
      <c r="AM1089" s="495" t="n">
        <v>0.284775462962963</v>
      </c>
      <c r="AN1089" s="671">
        <f>IF(OR(AL1089="",AM1089="",AM1089=0),"",AL1089*6.172/(AM1089*24))</f>
        <v/>
      </c>
      <c r="AO1089" s="477">
        <f>IF(AND(AL1089=AL1088,AM1089&lt;&gt;"",AM1088&lt;&gt;""),AM1089-AM1088,"")</f>
        <v/>
      </c>
      <c r="AP1089" s="203" t="n"/>
      <c r="AQ1089" s="476" t="inlineStr"/>
      <c r="AR1089" s="418">
        <f>IF(OR(AQ1089="",AQ1089="",AQ1089=0),"",6.172/(AQ1089*24))</f>
        <v/>
      </c>
      <c r="AS1089" s="436">
        <f>IF(OR(NOT(ISNUMBER(C1089)),NOT(ISNUMBER(AB1089))),"",IF(AG1089&lt;&gt;"",AG1089,AB1089)-C1089)</f>
        <v/>
      </c>
      <c r="AT1089" s="210" t="n"/>
      <c r="AU1089" s="206">
        <f>IF($B1089="","",TEXT($A1089,"yyyymmdd")&amp;"_P"&amp;$C1089&amp;"_C"&amp;$F1089&amp;"_"&amp;TRIM(RIGHT(SUBSTITUTE(TRIM(SUBSTITUTE($L1089,CHAR(160)," "))," ",REPT(" ",60)),60))&amp;IF($P1089="","","-"&amp;TRIM(RIGHT(SUBSTITUTE(TRIM(SUBSTITUTE($P1089,CHAR(160)," "))," ",REPT(" ",60)),60)))&amp;IF($T1089="","","-"&amp;TRIM(RIGHT(SUBSTITUTE(TRIM(SUBSTITUTE($T1089,CHAR(160)," "))," ",REPT(" ",60)),60)))&amp;".jpg")</f>
        <v/>
      </c>
    </row>
    <row r="1090" ht="42" customHeight="1">
      <c r="A1090" s="172" t="n">
        <v>29499</v>
      </c>
      <c r="B1090" s="203" t="inlineStr">
        <is>
          <t>Hardie-Ferodo 1000 5 October, 1980</t>
        </is>
      </c>
      <c r="C1090" s="203" t="n">
        <v>19</v>
      </c>
      <c r="D1090" s="203" t="inlineStr">
        <is>
          <t>C - 2.0</t>
        </is>
      </c>
      <c r="E1090" s="203" t="n">
        <v>3</v>
      </c>
      <c r="F1090" s="203" t="n">
        <v>40</v>
      </c>
      <c r="G1090" s="203" t="inlineStr">
        <is>
          <t>Rex Monaghan</t>
        </is>
      </c>
      <c r="H1090" s="203" t="n"/>
      <c r="I1090" s="203" t="n"/>
      <c r="J1090" s="203" t="inlineStr">
        <is>
          <t>Ford Escort RS2000 Mk.II</t>
        </is>
      </c>
      <c r="K1090" s="203" t="inlineStr">
        <is>
          <t>1993 L4</t>
        </is>
      </c>
      <c r="L1090" s="203" t="inlineStr">
        <is>
          <t>Ray Cutchie</t>
        </is>
      </c>
      <c r="M1090" s="203" t="inlineStr">
        <is>
          <t>AUS</t>
        </is>
      </c>
      <c r="N1090" s="692">
        <f>_xlfn.LET(_xlpm.d,_xlfn.XLOOKUP(L1090,'[1]Birth Dates'!$A:$A,'[1]Birth Dates'!$B:$B,"",0),IF(_xlpm.d=0,"",_xlpm.d))</f>
        <v/>
      </c>
      <c r="O1090" s="203">
        <f>IF(OR(N1090="",A1090="",NOT(ISNUMBER(N1090)),N1090&gt;A1090),"",DATEDIF(N1090,A1090,"Y")&amp;" years, "&amp;DATEDIF(N1090,A1090,"YM")&amp;" months, "&amp;DATEDIF(N1090,A1090,"MD")&amp;" days")</f>
        <v/>
      </c>
      <c r="P1090" s="203" t="inlineStr">
        <is>
          <t>Ray Farrar</t>
        </is>
      </c>
      <c r="Q1090" s="203" t="inlineStr">
        <is>
          <t>AUS</t>
        </is>
      </c>
      <c r="R1090" s="692">
        <f>_xlfn.LET(_xlpm.d,_xlfn.XLOOKUP(P1090,'[1]Birth Dates'!$A:$A,'[1]Birth Dates'!$B:$B,"",0),IF(_xlpm.d=0,"",_xlpm.d))</f>
        <v/>
      </c>
      <c r="S1090" s="203">
        <f>IF(OR(R1090="",A1090="",NOT(ISNUMBER(R1090)),R1090&gt;A1090),"",DATEDIF(R1090,A1090,"Y")&amp;" years, "&amp;DATEDIF(R1090,A1090,"YM")&amp;" months, "&amp;DATEDIF(R1090,A1090,"MD")&amp;" days")</f>
        <v/>
      </c>
      <c r="T1090" s="203" t="n"/>
      <c r="U1090" s="203" t="n"/>
      <c r="V1090" s="692">
        <f>_xlfn.LET(_xlpm.d,_xlfn.XLOOKUP(T1090,'[1]Birth Dates'!$A:$A,'[1]Birth Dates'!$B:$B,"",0),IF(_xlpm.d=0,"",_xlpm.d))</f>
        <v/>
      </c>
      <c r="W1090" s="203">
        <f>IF(OR(V1090="",A1090="",NOT(ISNUMBER(V1090)),V1090&gt;A1090),"",DATEDIF(V1090,A1090,"Y")&amp;" years, "&amp;DATEDIF(V1090,A1090,"YM")&amp;" months, "&amp;DATEDIF(V1090,A1090,"MD")&amp;" days")</f>
        <v/>
      </c>
      <c r="X1090" s="203" t="n"/>
      <c r="Y1090" s="203" t="n"/>
      <c r="Z1090" s="203" t="n"/>
      <c r="AA1090" s="203" t="n"/>
      <c r="AB1090" s="246" t="n">
        <v>32</v>
      </c>
      <c r="AC1090" s="203" t="n"/>
      <c r="AD1090" s="203" t="n"/>
      <c r="AE1090" s="590" t="inlineStr">
        <is>
          <t>2:41.1000</t>
        </is>
      </c>
      <c r="AF1090" s="418">
        <f>IF(OR(AE1090="",AE1090="",AE1090=0),"",6.172/(AE1090*24))</f>
        <v/>
      </c>
      <c r="AG1090" s="246" t="n"/>
      <c r="AH1090" s="476" t="inlineStr"/>
      <c r="AI1090" s="418">
        <f>IF(OR(AH1090="",AH1090="",AH1090=0),"",6.172/(AH1090*24))</f>
        <v/>
      </c>
      <c r="AJ1090" s="175">
        <f>IF(AND(ISNUMBER(AB1090),ISNUMBER(AG1090)),AB1090-AG1090,"")</f>
        <v/>
      </c>
      <c r="AK1090" s="203" t="n"/>
      <c r="AL1090" s="203" t="n">
        <v>135</v>
      </c>
      <c r="AM1090" s="495" t="n">
        <v>0.2834131944444445</v>
      </c>
      <c r="AN1090" s="671">
        <f>IF(OR(AL1090="",AM1090="",AM1090=0),"",AL1090*6.172/(AM1090*24))</f>
        <v/>
      </c>
      <c r="AO1090" s="477">
        <f>IF(AND(AL1090=AL1089,AM1090&lt;&gt;"",AM1089&lt;&gt;""),AM1090-AM1089,"")</f>
        <v/>
      </c>
      <c r="AP1090" s="203" t="n"/>
      <c r="AQ1090" s="476" t="inlineStr"/>
      <c r="AR1090" s="418">
        <f>IF(OR(AQ1090="",AQ1090="",AQ1090=0),"",6.172/(AQ1090*24))</f>
        <v/>
      </c>
      <c r="AS1090" s="436">
        <f>IF(OR(NOT(ISNUMBER(C1090)),NOT(ISNUMBER(AB1090))),"",IF(AG1090&lt;&gt;"",AG1090,AB1090)-C1090)</f>
        <v/>
      </c>
      <c r="AT1090" s="210" t="n"/>
      <c r="AU1090" s="206">
        <f>IF($B1090="","",TEXT($A1090,"yyyymmdd")&amp;"_P"&amp;$C1090&amp;"_C"&amp;$F1090&amp;"_"&amp;TRIM(RIGHT(SUBSTITUTE(TRIM(SUBSTITUTE($L1090,CHAR(160)," "))," ",REPT(" ",60)),60))&amp;IF($P1090="","","-"&amp;TRIM(RIGHT(SUBSTITUTE(TRIM(SUBSTITUTE($P1090,CHAR(160)," "))," ",REPT(" ",60)),60)))&amp;IF($T1090="","","-"&amp;TRIM(RIGHT(SUBSTITUTE(TRIM(SUBSTITUTE($T1090,CHAR(160)," "))," ",REPT(" ",60)),60)))&amp;".jpg")</f>
        <v/>
      </c>
    </row>
    <row r="1091" ht="42" customHeight="1">
      <c r="A1091" s="172" t="n">
        <v>29499</v>
      </c>
      <c r="B1091" s="203" t="inlineStr">
        <is>
          <t>Hardie-Ferodo 1000 5 October, 1980</t>
        </is>
      </c>
      <c r="C1091" s="203" t="n">
        <v>20</v>
      </c>
      <c r="D1091" s="203" t="inlineStr">
        <is>
          <t>D - 1.6</t>
        </is>
      </c>
      <c r="E1091" s="203" t="n">
        <v>3</v>
      </c>
      <c r="F1091" s="203" t="n">
        <v>65</v>
      </c>
      <c r="G1091" s="203" t="inlineStr">
        <is>
          <t>Formula Ford Australia</t>
        </is>
      </c>
      <c r="H1091" s="203" t="n"/>
      <c r="I1091" s="203" t="n"/>
      <c r="J1091" s="203" t="inlineStr">
        <is>
          <t>Ford Escort Ghia 1.6</t>
        </is>
      </c>
      <c r="K1091" s="203" t="inlineStr">
        <is>
          <t>1599 L4</t>
        </is>
      </c>
      <c r="L1091" s="203" t="inlineStr">
        <is>
          <t>Bob Holden</t>
        </is>
      </c>
      <c r="M1091" s="203" t="inlineStr">
        <is>
          <t>AUS</t>
        </is>
      </c>
      <c r="N1091" s="692">
        <f>_xlfn.LET(_xlpm.d,_xlfn.XLOOKUP(L1091,'[1]Birth Dates'!$A:$A,'[1]Birth Dates'!$B:$B,"",0),IF(_xlpm.d=0,"",_xlpm.d))</f>
        <v/>
      </c>
      <c r="O1091" s="203">
        <f>IF(OR(N1091="",A1091="",NOT(ISNUMBER(N1091)),N1091&gt;A1091),"",DATEDIF(N1091,A1091,"Y")&amp;" years, "&amp;DATEDIF(N1091,A1091,"YM")&amp;" months, "&amp;DATEDIF(N1091,A1091,"MD")&amp;" days")</f>
        <v/>
      </c>
      <c r="P1091" s="203" t="inlineStr">
        <is>
          <t>David Earle</t>
        </is>
      </c>
      <c r="Q1091" s="203" t="inlineStr">
        <is>
          <t>AUS</t>
        </is>
      </c>
      <c r="R1091" s="692">
        <f>_xlfn.LET(_xlpm.d,_xlfn.XLOOKUP(P1091,'[1]Birth Dates'!$A:$A,'[1]Birth Dates'!$B:$B,"",0),IF(_xlpm.d=0,"",_xlpm.d))</f>
        <v/>
      </c>
      <c r="S1091" s="203">
        <f>IF(OR(R1091="",A1091="",NOT(ISNUMBER(R1091)),R1091&gt;A1091),"",DATEDIF(R1091,A1091,"Y")&amp;" years, "&amp;DATEDIF(R1091,A1091,"YM")&amp;" months, "&amp;DATEDIF(R1091,A1091,"MD")&amp;" days")</f>
        <v/>
      </c>
      <c r="T1091" s="203" t="n"/>
      <c r="U1091" s="203" t="n"/>
      <c r="V1091" s="692">
        <f>_xlfn.LET(_xlpm.d,_xlfn.XLOOKUP(T1091,'[1]Birth Dates'!$A:$A,'[1]Birth Dates'!$B:$B,"",0),IF(_xlpm.d=0,"",_xlpm.d))</f>
        <v/>
      </c>
      <c r="W1091" s="203">
        <f>IF(OR(V1091="",A1091="",NOT(ISNUMBER(V1091)),V1091&gt;A1091),"",DATEDIF(V1091,A1091,"Y")&amp;" years, "&amp;DATEDIF(V1091,A1091,"YM")&amp;" months, "&amp;DATEDIF(V1091,A1091,"MD")&amp;" days")</f>
        <v/>
      </c>
      <c r="X1091" s="203" t="n"/>
      <c r="Y1091" s="203" t="n"/>
      <c r="Z1091" s="203" t="n"/>
      <c r="AA1091" s="203" t="n"/>
      <c r="AB1091" s="246" t="n">
        <v>51</v>
      </c>
      <c r="AC1091" s="203" t="n"/>
      <c r="AD1091" s="203" t="n"/>
      <c r="AE1091" s="590" t="inlineStr">
        <is>
          <t>2:59.1000</t>
        </is>
      </c>
      <c r="AF1091" s="418">
        <f>IF(OR(AE1091="",AE1091="",AE1091=0),"",6.172/(AE1091*24))</f>
        <v/>
      </c>
      <c r="AG1091" s="246" t="n"/>
      <c r="AH1091" s="476" t="inlineStr"/>
      <c r="AI1091" s="418">
        <f>IF(OR(AH1091="",AH1091="",AH1091=0),"",6.172/(AH1091*24))</f>
        <v/>
      </c>
      <c r="AJ1091" s="175">
        <f>IF(AND(ISNUMBER(AB1091),ISNUMBER(AG1091)),AB1091-AG1091,"")</f>
        <v/>
      </c>
      <c r="AK1091" s="203" t="n"/>
      <c r="AL1091" s="203" t="n">
        <v>135</v>
      </c>
      <c r="AM1091" s="495" t="n">
        <v>0.2835925925925926</v>
      </c>
      <c r="AN1091" s="671">
        <f>IF(OR(AL1091="",AM1091="",AM1091=0),"",AL1091*6.172/(AM1091*24))</f>
        <v/>
      </c>
      <c r="AO1091" s="477">
        <f>IF(AND(AL1091=AL1090,AM1091&lt;&gt;"",AM1090&lt;&gt;""),AM1091-AM1090,"")</f>
        <v/>
      </c>
      <c r="AP1091" s="203" t="n"/>
      <c r="AQ1091" s="476" t="inlineStr"/>
      <c r="AR1091" s="418">
        <f>IF(OR(AQ1091="",AQ1091="",AQ1091=0),"",6.172/(AQ1091*24))</f>
        <v/>
      </c>
      <c r="AS1091" s="436">
        <f>IF(OR(NOT(ISNUMBER(C1091)),NOT(ISNUMBER(AB1091))),"",IF(AG1091&lt;&gt;"",AG1091,AB1091)-C1091)</f>
        <v/>
      </c>
      <c r="AT1091" s="210" t="n"/>
      <c r="AU1091" s="206">
        <f>IF($B1091="","",TEXT($A1091,"yyyymmdd")&amp;"_P"&amp;$C1091&amp;"_C"&amp;$F1091&amp;"_"&amp;TRIM(RIGHT(SUBSTITUTE(TRIM(SUBSTITUTE($L1091,CHAR(160)," "))," ",REPT(" ",60)),60))&amp;IF($P1091="","","-"&amp;TRIM(RIGHT(SUBSTITUTE(TRIM(SUBSTITUTE($P1091,CHAR(160)," "))," ",REPT(" ",60)),60)))&amp;IF($T1091="","","-"&amp;TRIM(RIGHT(SUBSTITUTE(TRIM(SUBSTITUTE($T1091,CHAR(160)," "))," ",REPT(" ",60)),60)))&amp;".jpg")</f>
        <v/>
      </c>
    </row>
    <row r="1092" ht="42" customHeight="1">
      <c r="A1092" s="172" t="n">
        <v>29499</v>
      </c>
      <c r="B1092" s="203" t="inlineStr">
        <is>
          <t>Hardie-Ferodo 1000 5 October, 1980</t>
        </is>
      </c>
      <c r="C1092" s="203" t="n">
        <v>21</v>
      </c>
      <c r="D1092" s="203" t="inlineStr">
        <is>
          <t>C - 2.0</t>
        </is>
      </c>
      <c r="E1092" s="203" t="n">
        <v>4</v>
      </c>
      <c r="F1092" s="203" t="n">
        <v>42</v>
      </c>
      <c r="G1092" s="203" t="inlineStr">
        <is>
          <t>Warwick Henderson</t>
        </is>
      </c>
      <c r="H1092" s="203" t="n"/>
      <c r="I1092" s="203" t="n"/>
      <c r="J1092" s="203" t="inlineStr">
        <is>
          <t>Alfa Romeo 2000 GTV</t>
        </is>
      </c>
      <c r="K1092" s="203" t="inlineStr">
        <is>
          <t>1985 L4</t>
        </is>
      </c>
      <c r="L1092" s="203" t="inlineStr">
        <is>
          <t>Warwick Henderson</t>
        </is>
      </c>
      <c r="M1092" s="203" t="inlineStr">
        <is>
          <t>AUS</t>
        </is>
      </c>
      <c r="N1092" s="692">
        <f>_xlfn.LET(_xlpm.d,_xlfn.XLOOKUP(L1092,'[1]Birth Dates'!$A:$A,'[1]Birth Dates'!$B:$B,"",0),IF(_xlpm.d=0,"",_xlpm.d))</f>
        <v/>
      </c>
      <c r="O1092" s="203">
        <f>IF(OR(N1092="",A1092="",NOT(ISNUMBER(N1092)),N1092&gt;A1092),"",DATEDIF(N1092,A1092,"Y")&amp;" years, "&amp;DATEDIF(N1092,A1092,"YM")&amp;" months, "&amp;DATEDIF(N1092,A1092,"MD")&amp;" days")</f>
        <v/>
      </c>
      <c r="P1092" s="203" t="inlineStr">
        <is>
          <t>Graham Harrison</t>
        </is>
      </c>
      <c r="Q1092" s="203" t="inlineStr">
        <is>
          <t>AUS</t>
        </is>
      </c>
      <c r="R1092" s="692">
        <f>_xlfn.LET(_xlpm.d,_xlfn.XLOOKUP(P1092,'[1]Birth Dates'!$A:$A,'[1]Birth Dates'!$B:$B,"",0),IF(_xlpm.d=0,"",_xlpm.d))</f>
        <v/>
      </c>
      <c r="S1092" s="203">
        <f>IF(OR(R1092="",A1092="",NOT(ISNUMBER(R1092)),R1092&gt;A1092),"",DATEDIF(R1092,A1092,"Y")&amp;" years, "&amp;DATEDIF(R1092,A1092,"YM")&amp;" months, "&amp;DATEDIF(R1092,A1092,"MD")&amp;" days")</f>
        <v/>
      </c>
      <c r="T1092" s="203" t="n"/>
      <c r="U1092" s="203" t="n"/>
      <c r="V1092" s="692">
        <f>_xlfn.LET(_xlpm.d,_xlfn.XLOOKUP(T1092,'[1]Birth Dates'!$A:$A,'[1]Birth Dates'!$B:$B,"",0),IF(_xlpm.d=0,"",_xlpm.d))</f>
        <v/>
      </c>
      <c r="W1092" s="203">
        <f>IF(OR(V1092="",A1092="",NOT(ISNUMBER(V1092)),V1092&gt;A1092),"",DATEDIF(V1092,A1092,"Y")&amp;" years, "&amp;DATEDIF(V1092,A1092,"YM")&amp;" months, "&amp;DATEDIF(V1092,A1092,"MD")&amp;" days")</f>
        <v/>
      </c>
      <c r="X1092" s="203" t="n"/>
      <c r="Y1092" s="203" t="n"/>
      <c r="Z1092" s="203" t="n"/>
      <c r="AA1092" s="203" t="n"/>
      <c r="AB1092" s="246" t="n">
        <v>44</v>
      </c>
      <c r="AC1092" s="203" t="n"/>
      <c r="AD1092" s="203" t="n"/>
      <c r="AE1092" s="590" t="inlineStr">
        <is>
          <t>2:52.8000</t>
        </is>
      </c>
      <c r="AF1092" s="418">
        <f>IF(OR(AE1092="",AE1092="",AE1092=0),"",6.172/(AE1092*24))</f>
        <v/>
      </c>
      <c r="AG1092" s="246" t="n"/>
      <c r="AH1092" s="476" t="inlineStr"/>
      <c r="AI1092" s="418">
        <f>IF(OR(AH1092="",AH1092="",AH1092=0),"",6.172/(AH1092*24))</f>
        <v/>
      </c>
      <c r="AJ1092" s="175">
        <f>IF(AND(ISNUMBER(AB1092),ISNUMBER(AG1092)),AB1092-AG1092,"")</f>
        <v/>
      </c>
      <c r="AK1092" s="203" t="n"/>
      <c r="AL1092" s="203" t="n">
        <v>135</v>
      </c>
      <c r="AM1092" s="495" t="n">
        <v>0.2846111111111111</v>
      </c>
      <c r="AN1092" s="671">
        <f>IF(OR(AL1092="",AM1092="",AM1092=0),"",AL1092*6.172/(AM1092*24))</f>
        <v/>
      </c>
      <c r="AO1092" s="477">
        <f>IF(AND(AL1092=AL1091,AM1092&lt;&gt;"",AM1091&lt;&gt;""),AM1092-AM1091,"")</f>
        <v/>
      </c>
      <c r="AP1092" s="203" t="n"/>
      <c r="AQ1092" s="476" t="inlineStr"/>
      <c r="AR1092" s="418">
        <f>IF(OR(AQ1092="",AQ1092="",AQ1092=0),"",6.172/(AQ1092*24))</f>
        <v/>
      </c>
      <c r="AS1092" s="436">
        <f>IF(OR(NOT(ISNUMBER(C1092)),NOT(ISNUMBER(AB1092))),"",IF(AG1092&lt;&gt;"",AG1092,AB1092)-C1092)</f>
        <v/>
      </c>
      <c r="AT1092" s="210" t="n"/>
      <c r="AU1092" s="206">
        <f>IF($B1092="","",TEXT($A1092,"yyyymmdd")&amp;"_P"&amp;$C1092&amp;"_C"&amp;$F1092&amp;"_"&amp;TRIM(RIGHT(SUBSTITUTE(TRIM(SUBSTITUTE($L1092,CHAR(160)," "))," ",REPT(" ",60)),60))&amp;IF($P1092="","","-"&amp;TRIM(RIGHT(SUBSTITUTE(TRIM(SUBSTITUTE($P1092,CHAR(160)," "))," ",REPT(" ",60)),60)))&amp;IF($T1092="","","-"&amp;TRIM(RIGHT(SUBSTITUTE(TRIM(SUBSTITUTE($T1092,CHAR(160)," "))," ",REPT(" ",60)),60)))&amp;".jpg")</f>
        <v/>
      </c>
    </row>
    <row r="1093" ht="42" customHeight="1">
      <c r="A1093" s="172" t="n">
        <v>29499</v>
      </c>
      <c r="B1093" s="203" t="inlineStr">
        <is>
          <t>Hardie-Ferodo 1000 5 October, 1980</t>
        </is>
      </c>
      <c r="C1093" s="203" t="n">
        <v>22</v>
      </c>
      <c r="D1093" s="203" t="inlineStr">
        <is>
          <t>A - 6.0</t>
        </is>
      </c>
      <c r="E1093" s="203" t="n">
        <v>12</v>
      </c>
      <c r="F1093" s="203" t="n">
        <v>19</v>
      </c>
      <c r="G1093" s="203" t="inlineStr">
        <is>
          <t>Tom Heard</t>
        </is>
      </c>
      <c r="H1093" s="203" t="n"/>
      <c r="I1093" s="203" t="n"/>
      <c r="J1093" s="203" t="inlineStr">
        <is>
          <t>Holden Commodore VB</t>
        </is>
      </c>
      <c r="K1093" s="203" t="inlineStr">
        <is>
          <t>5044 V8</t>
        </is>
      </c>
      <c r="L1093" s="203" t="inlineStr">
        <is>
          <t>Neville Bridges</t>
        </is>
      </c>
      <c r="M1093" s="203" t="inlineStr">
        <is>
          <t>AUS</t>
        </is>
      </c>
      <c r="N1093" s="692">
        <f>_xlfn.LET(_xlpm.d,_xlfn.XLOOKUP(L1093,'[1]Birth Dates'!$A:$A,'[1]Birth Dates'!$B:$B,"",0),IF(_xlpm.d=0,"",_xlpm.d))</f>
        <v/>
      </c>
      <c r="O1093" s="203">
        <f>IF(OR(N1093="",A1093="",NOT(ISNUMBER(N1093)),N1093&gt;A1093),"",DATEDIF(N1093,A1093,"Y")&amp;" years, "&amp;DATEDIF(N1093,A1093,"YM")&amp;" months, "&amp;DATEDIF(N1093,A1093,"MD")&amp;" days")</f>
        <v/>
      </c>
      <c r="P1093" s="203" t="inlineStr">
        <is>
          <t>Sue Ransom</t>
        </is>
      </c>
      <c r="Q1093" s="203" t="inlineStr">
        <is>
          <t>AUS</t>
        </is>
      </c>
      <c r="R1093" s="692">
        <f>_xlfn.LET(_xlpm.d,_xlfn.XLOOKUP(P1093,'[1]Birth Dates'!$A:$A,'[1]Birth Dates'!$B:$B,"",0),IF(_xlpm.d=0,"",_xlpm.d))</f>
        <v/>
      </c>
      <c r="S1093" s="203">
        <f>IF(OR(R1093="",A1093="",NOT(ISNUMBER(R1093)),R1093&gt;A1093),"",DATEDIF(R1093,A1093,"Y")&amp;" years, "&amp;DATEDIF(R1093,A1093,"YM")&amp;" months, "&amp;DATEDIF(R1093,A1093,"MD")&amp;" days")</f>
        <v/>
      </c>
      <c r="T1093" s="203" t="n"/>
      <c r="U1093" s="203" t="n"/>
      <c r="V1093" s="692">
        <f>_xlfn.LET(_xlpm.d,_xlfn.XLOOKUP(T1093,'[1]Birth Dates'!$A:$A,'[1]Birth Dates'!$B:$B,"",0),IF(_xlpm.d=0,"",_xlpm.d))</f>
        <v/>
      </c>
      <c r="W1093" s="203">
        <f>IF(OR(V1093="",A1093="",NOT(ISNUMBER(V1093)),V1093&gt;A1093),"",DATEDIF(V1093,A1093,"Y")&amp;" years, "&amp;DATEDIF(V1093,A1093,"YM")&amp;" months, "&amp;DATEDIF(V1093,A1093,"MD")&amp;" days")</f>
        <v/>
      </c>
      <c r="X1093" s="203" t="n"/>
      <c r="Y1093" s="203" t="n"/>
      <c r="Z1093" s="203" t="n"/>
      <c r="AA1093" s="203" t="n"/>
      <c r="AB1093" s="246" t="n">
        <v>40</v>
      </c>
      <c r="AC1093" s="203" t="n"/>
      <c r="AD1093" s="203" t="n"/>
      <c r="AE1093" s="590" t="inlineStr">
        <is>
          <t>2:49.5000</t>
        </is>
      </c>
      <c r="AF1093" s="418">
        <f>IF(OR(AE1093="",AE1093="",AE1093=0),"",6.172/(AE1093*24))</f>
        <v/>
      </c>
      <c r="AG1093" s="246" t="n"/>
      <c r="AH1093" s="476" t="inlineStr"/>
      <c r="AI1093" s="418">
        <f>IF(OR(AH1093="",AH1093="",AH1093=0),"",6.172/(AH1093*24))</f>
        <v/>
      </c>
      <c r="AJ1093" s="175">
        <f>IF(AND(ISNUMBER(AB1093),ISNUMBER(AG1093)),AB1093-AG1093,"")</f>
        <v/>
      </c>
      <c r="AK1093" s="203" t="n"/>
      <c r="AL1093" s="203" t="n">
        <v>134</v>
      </c>
      <c r="AM1093" s="495" t="n">
        <v>0.2835914351851852</v>
      </c>
      <c r="AN1093" s="671">
        <f>IF(OR(AL1093="",AM1093="",AM1093=0),"",AL1093*6.172/(AM1093*24))</f>
        <v/>
      </c>
      <c r="AO1093" s="477">
        <f>IF(AND(AL1093=AL1092,AM1093&lt;&gt;"",AM1092&lt;&gt;""),AM1093-AM1092,"")</f>
        <v/>
      </c>
      <c r="AP1093" s="203" t="n"/>
      <c r="AQ1093" s="476" t="inlineStr"/>
      <c r="AR1093" s="418">
        <f>IF(OR(AQ1093="",AQ1093="",AQ1093=0),"",6.172/(AQ1093*24))</f>
        <v/>
      </c>
      <c r="AS1093" s="436">
        <f>IF(OR(NOT(ISNUMBER(C1093)),NOT(ISNUMBER(AB1093))),"",IF(AG1093&lt;&gt;"",AG1093,AB1093)-C1093)</f>
        <v/>
      </c>
      <c r="AT1093" s="210" t="n"/>
      <c r="AU1093" s="206">
        <f>IF($B1093="","",TEXT($A1093,"yyyymmdd")&amp;"_P"&amp;$C1093&amp;"_C"&amp;$F1093&amp;"_"&amp;TRIM(RIGHT(SUBSTITUTE(TRIM(SUBSTITUTE($L1093,CHAR(160)," "))," ",REPT(" ",60)),60))&amp;IF($P1093="","","-"&amp;TRIM(RIGHT(SUBSTITUTE(TRIM(SUBSTITUTE($P1093,CHAR(160)," "))," ",REPT(" ",60)),60)))&amp;IF($T1093="","","-"&amp;TRIM(RIGHT(SUBSTITUTE(TRIM(SUBSTITUTE($T1093,CHAR(160)," "))," ",REPT(" ",60)),60)))&amp;".jpg")</f>
        <v/>
      </c>
    </row>
    <row r="1094" ht="42" customHeight="1">
      <c r="A1094" s="172" t="n">
        <v>29499</v>
      </c>
      <c r="B1094" s="203" t="inlineStr">
        <is>
          <t>Hardie-Ferodo 1000 5 October, 1980</t>
        </is>
      </c>
      <c r="C1094" s="203" t="n">
        <v>23</v>
      </c>
      <c r="D1094" s="203" t="inlineStr">
        <is>
          <t>D - 1.6</t>
        </is>
      </c>
      <c r="E1094" s="203" t="n">
        <v>4</v>
      </c>
      <c r="F1094" s="203" t="n">
        <v>64</v>
      </c>
      <c r="G1094" s="203" t="inlineStr">
        <is>
          <t>Ray Gulson</t>
        </is>
      </c>
      <c r="H1094" s="203" t="n"/>
      <c r="I1094" s="203" t="n"/>
      <c r="J1094" s="203" t="inlineStr">
        <is>
          <t>Alfa Romeo Alfasud Ti</t>
        </is>
      </c>
      <c r="K1094" s="203" t="inlineStr">
        <is>
          <t>1498 B4</t>
        </is>
      </c>
      <c r="L1094" s="203" t="inlineStr">
        <is>
          <t>Ray Gulson</t>
        </is>
      </c>
      <c r="M1094" s="203" t="inlineStr">
        <is>
          <t>AUS</t>
        </is>
      </c>
      <c r="N1094" s="692">
        <f>_xlfn.LET(_xlpm.d,_xlfn.XLOOKUP(L1094,'[1]Birth Dates'!$A:$A,'[1]Birth Dates'!$B:$B,"",0),IF(_xlpm.d=0,"",_xlpm.d))</f>
        <v/>
      </c>
      <c r="O1094" s="203">
        <f>IF(OR(N1094="",A1094="",NOT(ISNUMBER(N1094)),N1094&gt;A1094),"",DATEDIF(N1094,A1094,"Y")&amp;" years, "&amp;DATEDIF(N1094,A1094,"YM")&amp;" months, "&amp;DATEDIF(N1094,A1094,"MD")&amp;" days")</f>
        <v/>
      </c>
      <c r="P1094" s="203" t="inlineStr">
        <is>
          <t>Paul Jones</t>
        </is>
      </c>
      <c r="Q1094" s="203" t="inlineStr">
        <is>
          <t>AUS</t>
        </is>
      </c>
      <c r="R1094" s="692">
        <f>_xlfn.LET(_xlpm.d,_xlfn.XLOOKUP(P1094,'[1]Birth Dates'!$A:$A,'[1]Birth Dates'!$B:$B,"",0),IF(_xlpm.d=0,"",_xlpm.d))</f>
        <v/>
      </c>
      <c r="S1094" s="203">
        <f>IF(OR(R1094="",A1094="",NOT(ISNUMBER(R1094)),R1094&gt;A1094),"",DATEDIF(R1094,A1094,"Y")&amp;" years, "&amp;DATEDIF(R1094,A1094,"YM")&amp;" months, "&amp;DATEDIF(R1094,A1094,"MD")&amp;" days")</f>
        <v/>
      </c>
      <c r="T1094" s="203" t="n"/>
      <c r="U1094" s="203" t="n"/>
      <c r="V1094" s="692">
        <f>_xlfn.LET(_xlpm.d,_xlfn.XLOOKUP(T1094,'[1]Birth Dates'!$A:$A,'[1]Birth Dates'!$B:$B,"",0),IF(_xlpm.d=0,"",_xlpm.d))</f>
        <v/>
      </c>
      <c r="W1094" s="203">
        <f>IF(OR(V1094="",A1094="",NOT(ISNUMBER(V1094)),V1094&gt;A1094),"",DATEDIF(V1094,A1094,"Y")&amp;" years, "&amp;DATEDIF(V1094,A1094,"YM")&amp;" months, "&amp;DATEDIF(V1094,A1094,"MD")&amp;" days")</f>
        <v/>
      </c>
      <c r="X1094" s="203" t="n"/>
      <c r="Y1094" s="203" t="n"/>
      <c r="Z1094" s="203" t="n"/>
      <c r="AA1094" s="203" t="n"/>
      <c r="AB1094" s="246" t="n">
        <v>51</v>
      </c>
      <c r="AC1094" s="203" t="n"/>
      <c r="AD1094" s="203" t="n"/>
      <c r="AE1094" s="590" t="inlineStr">
        <is>
          <t>2:59.1000</t>
        </is>
      </c>
      <c r="AF1094" s="418">
        <f>IF(OR(AE1094="",AE1094="",AE1094=0),"",6.172/(AE1094*24))</f>
        <v/>
      </c>
      <c r="AG1094" s="246" t="n"/>
      <c r="AH1094" s="476" t="inlineStr"/>
      <c r="AI1094" s="418">
        <f>IF(OR(AH1094="",AH1094="",AH1094=0),"",6.172/(AH1094*24))</f>
        <v/>
      </c>
      <c r="AJ1094" s="175">
        <f>IF(AND(ISNUMBER(AB1094),ISNUMBER(AG1094)),AB1094-AG1094,"")</f>
        <v/>
      </c>
      <c r="AK1094" s="203" t="n"/>
      <c r="AL1094" s="203" t="n">
        <v>134</v>
      </c>
      <c r="AM1094" s="495" t="n">
        <v>0.2855439814814815</v>
      </c>
      <c r="AN1094" s="671">
        <f>IF(OR(AL1094="",AM1094="",AM1094=0),"",AL1094*6.172/(AM1094*24))</f>
        <v/>
      </c>
      <c r="AO1094" s="477">
        <f>IF(AND(AL1094=AL1093,AM1094&lt;&gt;"",AM1093&lt;&gt;""),AM1094-AM1093,"")</f>
        <v/>
      </c>
      <c r="AP1094" s="203" t="n"/>
      <c r="AQ1094" s="476" t="inlineStr"/>
      <c r="AR1094" s="418">
        <f>IF(OR(AQ1094="",AQ1094="",AQ1094=0),"",6.172/(AQ1094*24))</f>
        <v/>
      </c>
      <c r="AS1094" s="436">
        <f>IF(OR(NOT(ISNUMBER(C1094)),NOT(ISNUMBER(AB1094))),"",IF(AG1094&lt;&gt;"",AG1094,AB1094)-C1094)</f>
        <v/>
      </c>
      <c r="AT1094" s="210" t="n"/>
      <c r="AU1094" s="206">
        <f>IF($B1094="","",TEXT($A1094,"yyyymmdd")&amp;"_P"&amp;$C1094&amp;"_C"&amp;$F1094&amp;"_"&amp;TRIM(RIGHT(SUBSTITUTE(TRIM(SUBSTITUTE($L1094,CHAR(160)," "))," ",REPT(" ",60)),60))&amp;IF($P1094="","","-"&amp;TRIM(RIGHT(SUBSTITUTE(TRIM(SUBSTITUTE($P1094,CHAR(160)," "))," ",REPT(" ",60)),60)))&amp;IF($T1094="","","-"&amp;TRIM(RIGHT(SUBSTITUTE(TRIM(SUBSTITUTE($T1094,CHAR(160)," "))," ",REPT(" ",60)),60)))&amp;".jpg")</f>
        <v/>
      </c>
    </row>
    <row r="1095" ht="42" customHeight="1">
      <c r="A1095" s="172" t="n">
        <v>29499</v>
      </c>
      <c r="B1095" s="203" t="inlineStr">
        <is>
          <t>Hardie-Ferodo 1000 5 October, 1980</t>
        </is>
      </c>
      <c r="C1095" s="203" t="n">
        <v>24</v>
      </c>
      <c r="D1095" s="203" t="inlineStr">
        <is>
          <t>C - 2.0</t>
        </is>
      </c>
      <c r="E1095" s="203" t="n">
        <v>5</v>
      </c>
      <c r="F1095" s="203" t="n">
        <v>52</v>
      </c>
      <c r="G1095" s="203" t="inlineStr">
        <is>
          <t>B&amp;G Myers Leyland</t>
        </is>
      </c>
      <c r="H1095" s="203" t="n"/>
      <c r="I1095" s="203" t="n"/>
      <c r="J1095" s="203" t="inlineStr">
        <is>
          <t>Triumph Dolomite Sprint</t>
        </is>
      </c>
      <c r="K1095" s="203" t="inlineStr">
        <is>
          <t>1998 L4</t>
        </is>
      </c>
      <c r="L1095" s="203" t="inlineStr">
        <is>
          <t>Terry Wade</t>
        </is>
      </c>
      <c r="M1095" s="203" t="inlineStr">
        <is>
          <t>AUS</t>
        </is>
      </c>
      <c r="N1095" s="692">
        <f>_xlfn.LET(_xlpm.d,_xlfn.XLOOKUP(L1095,'[1]Birth Dates'!$A:$A,'[1]Birth Dates'!$B:$B,"",0),IF(_xlpm.d=0,"",_xlpm.d))</f>
        <v/>
      </c>
      <c r="O1095" s="203">
        <f>IF(OR(N1095="",A1095="",NOT(ISNUMBER(N1095)),N1095&gt;A1095),"",DATEDIF(N1095,A1095,"Y")&amp;" years, "&amp;DATEDIF(N1095,A1095,"YM")&amp;" months, "&amp;DATEDIF(N1095,A1095,"MD")&amp;" days")</f>
        <v/>
      </c>
      <c r="P1095" s="203" t="inlineStr">
        <is>
          <t>Brian Reed</t>
        </is>
      </c>
      <c r="Q1095" s="203" t="inlineStr">
        <is>
          <t>AUS</t>
        </is>
      </c>
      <c r="R1095" s="692">
        <f>_xlfn.LET(_xlpm.d,_xlfn.XLOOKUP(P1095,'[1]Birth Dates'!$A:$A,'[1]Birth Dates'!$B:$B,"",0),IF(_xlpm.d=0,"",_xlpm.d))</f>
        <v/>
      </c>
      <c r="S1095" s="203">
        <f>IF(OR(R1095="",A1095="",NOT(ISNUMBER(R1095)),R1095&gt;A1095),"",DATEDIF(R1095,A1095,"Y")&amp;" years, "&amp;DATEDIF(R1095,A1095,"YM")&amp;" months, "&amp;DATEDIF(R1095,A1095,"MD")&amp;" days")</f>
        <v/>
      </c>
      <c r="T1095" s="203" t="n"/>
      <c r="U1095" s="203" t="n"/>
      <c r="V1095" s="692">
        <f>_xlfn.LET(_xlpm.d,_xlfn.XLOOKUP(T1095,'[1]Birth Dates'!$A:$A,'[1]Birth Dates'!$B:$B,"",0),IF(_xlpm.d=0,"",_xlpm.d))</f>
        <v/>
      </c>
      <c r="W1095" s="203">
        <f>IF(OR(V1095="",A1095="",NOT(ISNUMBER(V1095)),V1095&gt;A1095),"",DATEDIF(V1095,A1095,"Y")&amp;" years, "&amp;DATEDIF(V1095,A1095,"YM")&amp;" months, "&amp;DATEDIF(V1095,A1095,"MD")&amp;" days")</f>
        <v/>
      </c>
      <c r="X1095" s="203" t="n"/>
      <c r="Y1095" s="203" t="n"/>
      <c r="Z1095" s="203" t="n"/>
      <c r="AA1095" s="203" t="n"/>
      <c r="AB1095" s="246" t="n">
        <v>37</v>
      </c>
      <c r="AC1095" s="203" t="n"/>
      <c r="AD1095" s="203" t="n"/>
      <c r="AE1095" s="590" t="inlineStr">
        <is>
          <t>2:45.7000</t>
        </is>
      </c>
      <c r="AF1095" s="418">
        <f>IF(OR(AE1095="",AE1095="",AE1095=0),"",6.172/(AE1095*24))</f>
        <v/>
      </c>
      <c r="AG1095" s="246" t="n"/>
      <c r="AH1095" s="476" t="inlineStr"/>
      <c r="AI1095" s="418">
        <f>IF(OR(AH1095="",AH1095="",AH1095=0),"",6.172/(AH1095*24))</f>
        <v/>
      </c>
      <c r="AJ1095" s="175">
        <f>IF(AND(ISNUMBER(AB1095),ISNUMBER(AG1095)),AB1095-AG1095,"")</f>
        <v/>
      </c>
      <c r="AK1095" s="203" t="n"/>
      <c r="AL1095" s="203" t="n">
        <v>131</v>
      </c>
      <c r="AM1095" s="495" t="n">
        <v>0.283375</v>
      </c>
      <c r="AN1095" s="671">
        <f>IF(OR(AL1095="",AM1095="",AM1095=0),"",AL1095*6.172/(AM1095*24))</f>
        <v/>
      </c>
      <c r="AO1095" s="477">
        <f>IF(AND(AL1095=AL1094,AM1095&lt;&gt;"",AM1094&lt;&gt;""),AM1095-AM1094,"")</f>
        <v/>
      </c>
      <c r="AP1095" s="203" t="n"/>
      <c r="AQ1095" s="476" t="inlineStr"/>
      <c r="AR1095" s="418">
        <f>IF(OR(AQ1095="",AQ1095="",AQ1095=0),"",6.172/(AQ1095*24))</f>
        <v/>
      </c>
      <c r="AS1095" s="436">
        <f>IF(OR(NOT(ISNUMBER(C1095)),NOT(ISNUMBER(AB1095))),"",IF(AG1095&lt;&gt;"",AG1095,AB1095)-C1095)</f>
        <v/>
      </c>
      <c r="AT1095" s="210" t="n"/>
      <c r="AU1095" s="206">
        <f>IF($B1095="","",TEXT($A1095,"yyyymmdd")&amp;"_P"&amp;$C1095&amp;"_C"&amp;$F1095&amp;"_"&amp;TRIM(RIGHT(SUBSTITUTE(TRIM(SUBSTITUTE($L1095,CHAR(160)," "))," ",REPT(" ",60)),60))&amp;IF($P1095="","","-"&amp;TRIM(RIGHT(SUBSTITUTE(TRIM(SUBSTITUTE($P1095,CHAR(160)," "))," ",REPT(" ",60)),60)))&amp;IF($T1095="","","-"&amp;TRIM(RIGHT(SUBSTITUTE(TRIM(SUBSTITUTE($T1095,CHAR(160)," "))," ",REPT(" ",60)),60)))&amp;".jpg")</f>
        <v/>
      </c>
    </row>
    <row r="1096" ht="42" customHeight="1">
      <c r="A1096" s="172" t="n">
        <v>29499</v>
      </c>
      <c r="B1096" s="203" t="inlineStr">
        <is>
          <t>Hardie-Ferodo 1000 5 October, 1980</t>
        </is>
      </c>
      <c r="C1096" s="203" t="n">
        <v>25</v>
      </c>
      <c r="D1096" s="203" t="inlineStr">
        <is>
          <t>D - 1.6</t>
        </is>
      </c>
      <c r="E1096" s="203" t="n">
        <v>5</v>
      </c>
      <c r="F1096" s="203" t="n">
        <v>58</v>
      </c>
      <c r="G1096" s="203" t="inlineStr">
        <is>
          <t>Bernie McLure</t>
        </is>
      </c>
      <c r="H1096" s="203" t="n"/>
      <c r="I1096" s="203" t="n"/>
      <c r="J1096" s="203" t="inlineStr">
        <is>
          <t>Holden Gemini TE sedan</t>
        </is>
      </c>
      <c r="K1096" s="203" t="inlineStr">
        <is>
          <t>1584 L4</t>
        </is>
      </c>
      <c r="L1096" s="203" t="inlineStr">
        <is>
          <t>Bernie McClure</t>
        </is>
      </c>
      <c r="M1096" s="203" t="inlineStr">
        <is>
          <t>AUS</t>
        </is>
      </c>
      <c r="N1096" s="692">
        <f>_xlfn.LET(_xlpm.d,_xlfn.XLOOKUP(L1096,'[1]Birth Dates'!$A:$A,'[1]Birth Dates'!$B:$B,"",0),IF(_xlpm.d=0,"",_xlpm.d))</f>
        <v/>
      </c>
      <c r="O1096" s="203">
        <f>IF(OR(N1096="",A1096="",NOT(ISNUMBER(N1096)),N1096&gt;A1096),"",DATEDIF(N1096,A1096,"Y")&amp;" years, "&amp;DATEDIF(N1096,A1096,"YM")&amp;" months, "&amp;DATEDIF(N1096,A1096,"MD")&amp;" days")</f>
        <v/>
      </c>
      <c r="P1096" s="203" t="inlineStr">
        <is>
          <t>David Langman</t>
        </is>
      </c>
      <c r="Q1096" s="203" t="inlineStr">
        <is>
          <t>AUS</t>
        </is>
      </c>
      <c r="R1096" s="692">
        <f>_xlfn.LET(_xlpm.d,_xlfn.XLOOKUP(P1096,'[1]Birth Dates'!$A:$A,'[1]Birth Dates'!$B:$B,"",0),IF(_xlpm.d=0,"",_xlpm.d))</f>
        <v/>
      </c>
      <c r="S1096" s="203">
        <f>IF(OR(R1096="",A1096="",NOT(ISNUMBER(R1096)),R1096&gt;A1096),"",DATEDIF(R1096,A1096,"Y")&amp;" years, "&amp;DATEDIF(R1096,A1096,"YM")&amp;" months, "&amp;DATEDIF(R1096,A1096,"MD")&amp;" days")</f>
        <v/>
      </c>
      <c r="T1096" s="203" t="n"/>
      <c r="U1096" s="203" t="n"/>
      <c r="V1096" s="692">
        <f>_xlfn.LET(_xlpm.d,_xlfn.XLOOKUP(T1096,'[1]Birth Dates'!$A:$A,'[1]Birth Dates'!$B:$B,"",0),IF(_xlpm.d=0,"",_xlpm.d))</f>
        <v/>
      </c>
      <c r="W1096" s="203">
        <f>IF(OR(V1096="",A1096="",NOT(ISNUMBER(V1096)),V1096&gt;A1096),"",DATEDIF(V1096,A1096,"Y")&amp;" years, "&amp;DATEDIF(V1096,A1096,"YM")&amp;" months, "&amp;DATEDIF(V1096,A1096,"MD")&amp;" days")</f>
        <v/>
      </c>
      <c r="X1096" s="203" t="n"/>
      <c r="Y1096" s="203" t="n"/>
      <c r="Z1096" s="203" t="n"/>
      <c r="AA1096" s="203" t="n"/>
      <c r="AB1096" s="246" t="n">
        <v>53</v>
      </c>
      <c r="AC1096" s="203" t="n"/>
      <c r="AD1096" s="203" t="n"/>
      <c r="AE1096" s="590" t="inlineStr">
        <is>
          <t>3:00.7000</t>
        </is>
      </c>
      <c r="AF1096" s="418">
        <f>IF(OR(AE1096="",AE1096="",AE1096=0),"",6.172/(AE1096*24))</f>
        <v/>
      </c>
      <c r="AG1096" s="246" t="n"/>
      <c r="AH1096" s="476" t="inlineStr"/>
      <c r="AI1096" s="418">
        <f>IF(OR(AH1096="",AH1096="",AH1096=0),"",6.172/(AH1096*24))</f>
        <v/>
      </c>
      <c r="AJ1096" s="175">
        <f>IF(AND(ISNUMBER(AB1096),ISNUMBER(AG1096)),AB1096-AG1096,"")</f>
        <v/>
      </c>
      <c r="AK1096" s="203" t="n"/>
      <c r="AL1096" s="203" t="n">
        <v>130</v>
      </c>
      <c r="AM1096" s="495" t="n">
        <v>0.2853703703703704</v>
      </c>
      <c r="AN1096" s="671">
        <f>IF(OR(AL1096="",AM1096="",AM1096=0),"",AL1096*6.172/(AM1096*24))</f>
        <v/>
      </c>
      <c r="AO1096" s="477">
        <f>IF(AND(AL1096=AL1095,AM1096&lt;&gt;"",AM1095&lt;&gt;""),AM1096-AM1095,"")</f>
        <v/>
      </c>
      <c r="AP1096" s="203" t="n"/>
      <c r="AQ1096" s="476" t="inlineStr"/>
      <c r="AR1096" s="418">
        <f>IF(OR(AQ1096="",AQ1096="",AQ1096=0),"",6.172/(AQ1096*24))</f>
        <v/>
      </c>
      <c r="AS1096" s="436">
        <f>IF(OR(NOT(ISNUMBER(C1096)),NOT(ISNUMBER(AB1096))),"",IF(AG1096&lt;&gt;"",AG1096,AB1096)-C1096)</f>
        <v/>
      </c>
      <c r="AT1096" s="210" t="n"/>
      <c r="AU1096" s="206">
        <f>IF($B1096="","",TEXT($A1096,"yyyymmdd")&amp;"_P"&amp;$C1096&amp;"_C"&amp;$F1096&amp;"_"&amp;TRIM(RIGHT(SUBSTITUTE(TRIM(SUBSTITUTE($L1096,CHAR(160)," "))," ",REPT(" ",60)),60))&amp;IF($P1096="","","-"&amp;TRIM(RIGHT(SUBSTITUTE(TRIM(SUBSTITUTE($P1096,CHAR(160)," "))," ",REPT(" ",60)),60)))&amp;IF($T1096="","","-"&amp;TRIM(RIGHT(SUBSTITUTE(TRIM(SUBSTITUTE($T1096,CHAR(160)," "))," ",REPT(" ",60)),60)))&amp;".jpg")</f>
        <v/>
      </c>
    </row>
    <row r="1097" ht="42" customHeight="1">
      <c r="A1097" s="172" t="n">
        <v>29499</v>
      </c>
      <c r="B1097" s="203" t="inlineStr">
        <is>
          <t>Hardie-Ferodo 1000 5 October, 1980</t>
        </is>
      </c>
      <c r="C1097" s="203" t="n">
        <v>26</v>
      </c>
      <c r="D1097" s="203" t="inlineStr">
        <is>
          <t>C - 2.0</t>
        </is>
      </c>
      <c r="E1097" s="203" t="n">
        <v>6</v>
      </c>
      <c r="F1097" s="203" t="n">
        <v>43</v>
      </c>
      <c r="G1097" s="203" t="inlineStr">
        <is>
          <t>Allbrells Auto Care Centres</t>
        </is>
      </c>
      <c r="H1097" s="203" t="n"/>
      <c r="I1097" s="203" t="n"/>
      <c r="J1097" s="203" t="inlineStr">
        <is>
          <t>Ford Escort RS2000 Mk.II</t>
        </is>
      </c>
      <c r="K1097" s="203" t="inlineStr">
        <is>
          <t>1993 L4</t>
        </is>
      </c>
      <c r="L1097" s="203" t="inlineStr">
        <is>
          <t>John Faulkner</t>
        </is>
      </c>
      <c r="M1097" s="203" t="inlineStr">
        <is>
          <t>NZL</t>
        </is>
      </c>
      <c r="N1097" s="692">
        <f>_xlfn.LET(_xlpm.d,_xlfn.XLOOKUP(L1097,'[1]Birth Dates'!$A:$A,'[1]Birth Dates'!$B:$B,"",0),IF(_xlpm.d=0,"",_xlpm.d))</f>
        <v/>
      </c>
      <c r="O1097" s="203">
        <f>IF(OR(N1097="",A1097="",NOT(ISNUMBER(N1097)),N1097&gt;A1097),"",DATEDIF(N1097,A1097,"Y")&amp;" years, "&amp;DATEDIF(N1097,A1097,"YM")&amp;" months, "&amp;DATEDIF(N1097,A1097,"MD")&amp;" days")</f>
        <v/>
      </c>
      <c r="P1097" s="203" t="inlineStr">
        <is>
          <t>Garry Dumbrell</t>
        </is>
      </c>
      <c r="Q1097" s="203" t="inlineStr">
        <is>
          <t>AUS</t>
        </is>
      </c>
      <c r="R1097" s="692">
        <f>_xlfn.LET(_xlpm.d,_xlfn.XLOOKUP(P1097,'[1]Birth Dates'!$A:$A,'[1]Birth Dates'!$B:$B,"",0),IF(_xlpm.d=0,"",_xlpm.d))</f>
        <v/>
      </c>
      <c r="S1097" s="203">
        <f>IF(OR(R1097="",A1097="",NOT(ISNUMBER(R1097)),R1097&gt;A1097),"",DATEDIF(R1097,A1097,"Y")&amp;" years, "&amp;DATEDIF(R1097,A1097,"YM")&amp;" months, "&amp;DATEDIF(R1097,A1097,"MD")&amp;" days")</f>
        <v/>
      </c>
      <c r="T1097" s="203" t="n"/>
      <c r="U1097" s="203" t="n"/>
      <c r="V1097" s="692">
        <f>_xlfn.LET(_xlpm.d,_xlfn.XLOOKUP(T1097,'[1]Birth Dates'!$A:$A,'[1]Birth Dates'!$B:$B,"",0),IF(_xlpm.d=0,"",_xlpm.d))</f>
        <v/>
      </c>
      <c r="W1097" s="203">
        <f>IF(OR(V1097="",A1097="",NOT(ISNUMBER(V1097)),V1097&gt;A1097),"",DATEDIF(V1097,A1097,"Y")&amp;" years, "&amp;DATEDIF(V1097,A1097,"YM")&amp;" months, "&amp;DATEDIF(V1097,A1097,"MD")&amp;" days")</f>
        <v/>
      </c>
      <c r="X1097" s="203" t="n"/>
      <c r="Y1097" s="203" t="n"/>
      <c r="Z1097" s="203" t="n"/>
      <c r="AA1097" s="203" t="n"/>
      <c r="AB1097" s="246" t="n">
        <v>36</v>
      </c>
      <c r="AC1097" s="203" t="n"/>
      <c r="AD1097" s="203" t="n"/>
      <c r="AE1097" s="590" t="inlineStr">
        <is>
          <t>2:45.1000</t>
        </is>
      </c>
      <c r="AF1097" s="418">
        <f>IF(OR(AE1097="",AE1097="",AE1097=0),"",6.172/(AE1097*24))</f>
        <v/>
      </c>
      <c r="AG1097" s="246" t="n"/>
      <c r="AH1097" s="476" t="inlineStr"/>
      <c r="AI1097" s="418">
        <f>IF(OR(AH1097="",AH1097="",AH1097=0),"",6.172/(AH1097*24))</f>
        <v/>
      </c>
      <c r="AJ1097" s="175">
        <f>IF(AND(ISNUMBER(AB1097),ISNUMBER(AG1097)),AB1097-AG1097,"")</f>
        <v/>
      </c>
      <c r="AK1097" s="203" t="n"/>
      <c r="AL1097" s="203" t="n">
        <v>129</v>
      </c>
      <c r="AM1097" s="495" t="n">
        <v>0.284474537037037</v>
      </c>
      <c r="AN1097" s="671">
        <f>IF(OR(AL1097="",AM1097="",AM1097=0),"",AL1097*6.172/(AM1097*24))</f>
        <v/>
      </c>
      <c r="AO1097" s="477">
        <f>IF(AND(AL1097=AL1096,AM1097&lt;&gt;"",AM1096&lt;&gt;""),AM1097-AM1096,"")</f>
        <v/>
      </c>
      <c r="AP1097" s="203" t="n"/>
      <c r="AQ1097" s="476" t="inlineStr"/>
      <c r="AR1097" s="418">
        <f>IF(OR(AQ1097="",AQ1097="",AQ1097=0),"",6.172/(AQ1097*24))</f>
        <v/>
      </c>
      <c r="AS1097" s="436">
        <f>IF(OR(NOT(ISNUMBER(C1097)),NOT(ISNUMBER(AB1097))),"",IF(AG1097&lt;&gt;"",AG1097,AB1097)-C1097)</f>
        <v/>
      </c>
      <c r="AT1097" s="210" t="n"/>
      <c r="AU1097" s="206">
        <f>IF($B1097="","",TEXT($A1097,"yyyymmdd")&amp;"_P"&amp;$C1097&amp;"_C"&amp;$F1097&amp;"_"&amp;TRIM(RIGHT(SUBSTITUTE(TRIM(SUBSTITUTE($L1097,CHAR(160)," "))," ",REPT(" ",60)),60))&amp;IF($P1097="","","-"&amp;TRIM(RIGHT(SUBSTITUTE(TRIM(SUBSTITUTE($P1097,CHAR(160)," "))," ",REPT(" ",60)),60)))&amp;IF($T1097="","","-"&amp;TRIM(RIGHT(SUBSTITUTE(TRIM(SUBSTITUTE($T1097,CHAR(160)," "))," ",REPT(" ",60)),60)))&amp;".jpg")</f>
        <v/>
      </c>
    </row>
    <row r="1098" ht="42" customHeight="1">
      <c r="A1098" s="172" t="n">
        <v>29499</v>
      </c>
      <c r="B1098" s="203" t="inlineStr">
        <is>
          <t>Hardie-Ferodo 1000 5 October, 1980</t>
        </is>
      </c>
      <c r="C1098" s="203" t="n">
        <v>27</v>
      </c>
      <c r="D1098" s="203" t="inlineStr">
        <is>
          <t>B - 3.0</t>
        </is>
      </c>
      <c r="E1098" s="203" t="n">
        <v>4</v>
      </c>
      <c r="F1098" s="203" t="n">
        <v>34</v>
      </c>
      <c r="G1098" s="203" t="inlineStr">
        <is>
          <t>Scotty Taylor Holden</t>
        </is>
      </c>
      <c r="H1098" s="203" t="n"/>
      <c r="I1098" s="203" t="n"/>
      <c r="J1098" s="203" t="inlineStr">
        <is>
          <t>Holden Commodore VB</t>
        </is>
      </c>
      <c r="K1098" s="203" t="inlineStr">
        <is>
          <t>5044 V8</t>
        </is>
      </c>
      <c r="L1098" s="203" t="inlineStr">
        <is>
          <t>Alan "Scotty" Taylor</t>
        </is>
      </c>
      <c r="M1098" s="203" t="inlineStr">
        <is>
          <t>AUS</t>
        </is>
      </c>
      <c r="N1098" s="692">
        <f>_xlfn.LET(_xlpm.d,_xlfn.XLOOKUP(L1098,'[1]Birth Dates'!$A:$A,'[1]Birth Dates'!$B:$B,"",0),IF(_xlpm.d=0,"",_xlpm.d))</f>
        <v/>
      </c>
      <c r="O1098" s="203">
        <f>IF(OR(N1098="",A1098="",NOT(ISNUMBER(N1098)),N1098&gt;A1098),"",DATEDIF(N1098,A1098,"Y")&amp;" years, "&amp;DATEDIF(N1098,A1098,"YM")&amp;" months, "&amp;DATEDIF(N1098,A1098,"MD")&amp;" days")</f>
        <v/>
      </c>
      <c r="P1098" s="203" t="inlineStr">
        <is>
          <t>Kevin Kennedy</t>
        </is>
      </c>
      <c r="Q1098" s="203" t="inlineStr">
        <is>
          <t>AUS</t>
        </is>
      </c>
      <c r="R1098" s="692">
        <f>_xlfn.LET(_xlpm.d,_xlfn.XLOOKUP(P1098,'[1]Birth Dates'!$A:$A,'[1]Birth Dates'!$B:$B,"",0),IF(_xlpm.d=0,"",_xlpm.d))</f>
        <v/>
      </c>
      <c r="S1098" s="203">
        <f>IF(OR(R1098="",A1098="",NOT(ISNUMBER(R1098)),R1098&gt;A1098),"",DATEDIF(R1098,A1098,"Y")&amp;" years, "&amp;DATEDIF(R1098,A1098,"YM")&amp;" months, "&amp;DATEDIF(R1098,A1098,"MD")&amp;" days")</f>
        <v/>
      </c>
      <c r="T1098" s="203" t="n"/>
      <c r="U1098" s="203" t="n"/>
      <c r="V1098" s="692">
        <f>_xlfn.LET(_xlpm.d,_xlfn.XLOOKUP(T1098,'[1]Birth Dates'!$A:$A,'[1]Birth Dates'!$B:$B,"",0),IF(_xlpm.d=0,"",_xlpm.d))</f>
        <v/>
      </c>
      <c r="W1098" s="203">
        <f>IF(OR(V1098="",A1098="",NOT(ISNUMBER(V1098)),V1098&gt;A1098),"",DATEDIF(V1098,A1098,"Y")&amp;" years, "&amp;DATEDIF(V1098,A1098,"YM")&amp;" months, "&amp;DATEDIF(V1098,A1098,"MD")&amp;" days")</f>
        <v/>
      </c>
      <c r="X1098" s="203" t="n"/>
      <c r="Y1098" s="203" t="n"/>
      <c r="Z1098" s="203" t="n"/>
      <c r="AA1098" s="203" t="n"/>
      <c r="AB1098" s="246" t="n">
        <v>48</v>
      </c>
      <c r="AC1098" s="203" t="n"/>
      <c r="AD1098" s="203" t="n"/>
      <c r="AE1098" s="590" t="inlineStr">
        <is>
          <t>2:56.9000</t>
        </is>
      </c>
      <c r="AF1098" s="418">
        <f>IF(OR(AE1098="",AE1098="",AE1098=0),"",6.172/(AE1098*24))</f>
        <v/>
      </c>
      <c r="AG1098" s="246" t="n"/>
      <c r="AH1098" s="476" t="inlineStr"/>
      <c r="AI1098" s="418">
        <f>IF(OR(AH1098="",AH1098="",AH1098=0),"",6.172/(AH1098*24))</f>
        <v/>
      </c>
      <c r="AJ1098" s="175">
        <f>IF(AND(ISNUMBER(AB1098),ISNUMBER(AG1098)),AB1098-AG1098,"")</f>
        <v/>
      </c>
      <c r="AK1098" s="203" t="n"/>
      <c r="AL1098" s="203" t="n">
        <v>128</v>
      </c>
      <c r="AM1098" s="495" t="n">
        <v>0.2852280092592593</v>
      </c>
      <c r="AN1098" s="671">
        <f>IF(OR(AL1098="",AM1098="",AM1098=0),"",AL1098*6.172/(AM1098*24))</f>
        <v/>
      </c>
      <c r="AO1098" s="477">
        <f>IF(AND(AL1098=AL1097,AM1098&lt;&gt;"",AM1097&lt;&gt;""),AM1098-AM1097,"")</f>
        <v/>
      </c>
      <c r="AP1098" s="203" t="n"/>
      <c r="AQ1098" s="476" t="inlineStr"/>
      <c r="AR1098" s="418">
        <f>IF(OR(AQ1098="",AQ1098="",AQ1098=0),"",6.172/(AQ1098*24))</f>
        <v/>
      </c>
      <c r="AS1098" s="436">
        <f>IF(OR(NOT(ISNUMBER(C1098)),NOT(ISNUMBER(AB1098))),"",IF(AG1098&lt;&gt;"",AG1098,AB1098)-C1098)</f>
        <v/>
      </c>
      <c r="AT1098" s="210" t="n"/>
      <c r="AU1098" s="206">
        <f>IF($B1098="","",TEXT($A1098,"yyyymmdd")&amp;"_P"&amp;$C1098&amp;"_C"&amp;$F1098&amp;"_"&amp;TRIM(RIGHT(SUBSTITUTE(TRIM(SUBSTITUTE($L1098,CHAR(160)," "))," ",REPT(" ",60)),60))&amp;IF($P1098="","","-"&amp;TRIM(RIGHT(SUBSTITUTE(TRIM(SUBSTITUTE($P1098,CHAR(160)," "))," ",REPT(" ",60)),60)))&amp;IF($T1098="","","-"&amp;TRIM(RIGHT(SUBSTITUTE(TRIM(SUBSTITUTE($T1098,CHAR(160)," "))," ",REPT(" ",60)),60)))&amp;".jpg")</f>
        <v/>
      </c>
    </row>
    <row r="1099" ht="42" customHeight="1">
      <c r="A1099" s="172" t="n">
        <v>29499</v>
      </c>
      <c r="B1099" s="203" t="inlineStr">
        <is>
          <t>Hardie-Ferodo 1000 5 October, 1980</t>
        </is>
      </c>
      <c r="C1099" s="203" t="n">
        <v>28</v>
      </c>
      <c r="D1099" s="203" t="inlineStr">
        <is>
          <t>C - 2.0</t>
        </is>
      </c>
      <c r="E1099" s="203" t="n">
        <v>7</v>
      </c>
      <c r="F1099" s="203" t="n">
        <v>62</v>
      </c>
      <c r="G1099" s="203" t="inlineStr">
        <is>
          <t>Alexandra Surplice</t>
        </is>
      </c>
      <c r="H1099" s="203" t="n"/>
      <c r="I1099" s="203" t="n"/>
      <c r="J1099" s="203" t="inlineStr">
        <is>
          <t>Toyota Corolla Levin</t>
        </is>
      </c>
      <c r="K1099" s="203" t="inlineStr">
        <is>
          <t>1587 L4</t>
        </is>
      </c>
      <c r="L1099" s="203" t="inlineStr">
        <is>
          <t>Alexandra Surplice</t>
        </is>
      </c>
      <c r="M1099" s="203" t="inlineStr">
        <is>
          <t>AUS</t>
        </is>
      </c>
      <c r="N1099" s="692">
        <f>_xlfn.LET(_xlpm.d,_xlfn.XLOOKUP(L1099,'[1]Birth Dates'!$A:$A,'[1]Birth Dates'!$B:$B,"",0),IF(_xlpm.d=0,"",_xlpm.d))</f>
        <v/>
      </c>
      <c r="O1099" s="203">
        <f>IF(OR(N1099="",A1099="",NOT(ISNUMBER(N1099)),N1099&gt;A1099),"",DATEDIF(N1099,A1099,"Y")&amp;" years, "&amp;DATEDIF(N1099,A1099,"YM")&amp;" months, "&amp;DATEDIF(N1099,A1099,"MD")&amp;" days")</f>
        <v/>
      </c>
      <c r="P1099" s="203" t="inlineStr">
        <is>
          <t>John Gates</t>
        </is>
      </c>
      <c r="Q1099" s="203" t="inlineStr">
        <is>
          <t>AUS</t>
        </is>
      </c>
      <c r="R1099" s="692">
        <f>_xlfn.LET(_xlpm.d,_xlfn.XLOOKUP(P1099,'[1]Birth Dates'!$A:$A,'[1]Birth Dates'!$B:$B,"",0),IF(_xlpm.d=0,"",_xlpm.d))</f>
        <v/>
      </c>
      <c r="S1099" s="203">
        <f>IF(OR(R1099="",A1099="",NOT(ISNUMBER(R1099)),R1099&gt;A1099),"",DATEDIF(R1099,A1099,"Y")&amp;" years, "&amp;DATEDIF(R1099,A1099,"YM")&amp;" months, "&amp;DATEDIF(R1099,A1099,"MD")&amp;" days")</f>
        <v/>
      </c>
      <c r="T1099" s="203" t="n"/>
      <c r="U1099" s="203" t="n"/>
      <c r="V1099" s="692">
        <f>_xlfn.LET(_xlpm.d,_xlfn.XLOOKUP(T1099,'[1]Birth Dates'!$A:$A,'[1]Birth Dates'!$B:$B,"",0),IF(_xlpm.d=0,"",_xlpm.d))</f>
        <v/>
      </c>
      <c r="W1099" s="203">
        <f>IF(OR(V1099="",A1099="",NOT(ISNUMBER(V1099)),V1099&gt;A1099),"",DATEDIF(V1099,A1099,"Y")&amp;" years, "&amp;DATEDIF(V1099,A1099,"YM")&amp;" months, "&amp;DATEDIF(V1099,A1099,"MD")&amp;" days")</f>
        <v/>
      </c>
      <c r="X1099" s="203" t="n"/>
      <c r="Y1099" s="203" t="n"/>
      <c r="Z1099" s="203" t="n"/>
      <c r="AA1099" s="203" t="n"/>
      <c r="AB1099" s="246" t="n">
        <v>57</v>
      </c>
      <c r="AC1099" s="203" t="n"/>
      <c r="AD1099" s="203" t="n"/>
      <c r="AE1099" s="476" t="inlineStr">
        <is>
          <t>No Time</t>
        </is>
      </c>
      <c r="AF1099" s="418">
        <f>IF(OR(AE1099="",AE1099="",AE1099=0),"",6.172/(AE1099*24))</f>
        <v/>
      </c>
      <c r="AG1099" s="246" t="n"/>
      <c r="AH1099" s="476" t="inlineStr"/>
      <c r="AI1099" s="418">
        <f>IF(OR(AH1099="",AH1099="",AH1099=0),"",6.172/(AH1099*24))</f>
        <v/>
      </c>
      <c r="AJ1099" s="175">
        <f>IF(AND(ISNUMBER(AB1099),ISNUMBER(AG1099)),AB1099-AG1099,"")</f>
        <v/>
      </c>
      <c r="AK1099" s="203" t="n"/>
      <c r="AL1099" s="203" t="n">
        <v>127</v>
      </c>
      <c r="AM1099" s="495" t="n">
        <v>0.2847986111111111</v>
      </c>
      <c r="AN1099" s="671">
        <f>IF(OR(AL1099="",AM1099="",AM1099=0),"",AL1099*6.172/(AM1099*24))</f>
        <v/>
      </c>
      <c r="AO1099" s="477">
        <f>IF(AND(AL1099=AL1098,AM1099&lt;&gt;"",AM1098&lt;&gt;""),AM1099-AM1098,"")</f>
        <v/>
      </c>
      <c r="AP1099" s="203" t="n"/>
      <c r="AQ1099" s="476" t="inlineStr"/>
      <c r="AR1099" s="418">
        <f>IF(OR(AQ1099="",AQ1099="",AQ1099=0),"",6.172/(AQ1099*24))</f>
        <v/>
      </c>
      <c r="AS1099" s="436">
        <f>IF(OR(NOT(ISNUMBER(C1099)),NOT(ISNUMBER(AB1099))),"",IF(AG1099&lt;&gt;"",AG1099,AB1099)-C1099)</f>
        <v/>
      </c>
      <c r="AT1099" s="210" t="n"/>
      <c r="AU1099" s="206">
        <f>IF($B1099="","",TEXT($A1099,"yyyymmdd")&amp;"_P"&amp;$C1099&amp;"_C"&amp;$F1099&amp;"_"&amp;TRIM(RIGHT(SUBSTITUTE(TRIM(SUBSTITUTE($L1099,CHAR(160)," "))," ",REPT(" ",60)),60))&amp;IF($P1099="","","-"&amp;TRIM(RIGHT(SUBSTITUTE(TRIM(SUBSTITUTE($P1099,CHAR(160)," "))," ",REPT(" ",60)),60)))&amp;IF($T1099="","","-"&amp;TRIM(RIGHT(SUBSTITUTE(TRIM(SUBSTITUTE($T1099,CHAR(160)," "))," ",REPT(" ",60)),60)))&amp;".jpg")</f>
        <v/>
      </c>
    </row>
    <row r="1100" ht="42" customHeight="1">
      <c r="A1100" s="172" t="n">
        <v>29499</v>
      </c>
      <c r="B1100" s="203" t="inlineStr">
        <is>
          <t>Hardie-Ferodo 1000 5 October, 1980</t>
        </is>
      </c>
      <c r="C1100" s="203" t="n">
        <v>29</v>
      </c>
      <c r="D1100" s="203" t="inlineStr">
        <is>
          <t>D - 1.6</t>
        </is>
      </c>
      <c r="E1100" s="203" t="n">
        <v>6</v>
      </c>
      <c r="F1100" s="203" t="n">
        <v>61</v>
      </c>
      <c r="G1100" s="203" t="inlineStr">
        <is>
          <t>Ken Harrison</t>
        </is>
      </c>
      <c r="H1100" s="203" t="n"/>
      <c r="I1100" s="203" t="n"/>
      <c r="J1100" s="203" t="inlineStr">
        <is>
          <t>Ford Escort 1.6 Mk.II</t>
        </is>
      </c>
      <c r="K1100" s="203" t="inlineStr">
        <is>
          <t>1599 L4</t>
        </is>
      </c>
      <c r="L1100" s="203" t="inlineStr">
        <is>
          <t>Ken Harrison</t>
        </is>
      </c>
      <c r="M1100" s="203" t="inlineStr">
        <is>
          <t>AUS</t>
        </is>
      </c>
      <c r="N1100" s="692">
        <f>_xlfn.LET(_xlpm.d,_xlfn.XLOOKUP(L1100,'[1]Birth Dates'!$A:$A,'[1]Birth Dates'!$B:$B,"",0),IF(_xlpm.d=0,"",_xlpm.d))</f>
        <v/>
      </c>
      <c r="O1100" s="203">
        <f>IF(OR(N1100="",A1100="",NOT(ISNUMBER(N1100)),N1100&gt;A1100),"",DATEDIF(N1100,A1100,"Y")&amp;" years, "&amp;DATEDIF(N1100,A1100,"YM")&amp;" months, "&amp;DATEDIF(N1100,A1100,"MD")&amp;" days")</f>
        <v/>
      </c>
      <c r="P1100" s="203" t="inlineStr">
        <is>
          <t>Ian Wells</t>
        </is>
      </c>
      <c r="Q1100" s="203" t="inlineStr">
        <is>
          <t>AUS</t>
        </is>
      </c>
      <c r="R1100" s="692">
        <f>_xlfn.LET(_xlpm.d,_xlfn.XLOOKUP(P1100,'[1]Birth Dates'!$A:$A,'[1]Birth Dates'!$B:$B,"",0),IF(_xlpm.d=0,"",_xlpm.d))</f>
        <v/>
      </c>
      <c r="S1100" s="203">
        <f>IF(OR(R1100="",A1100="",NOT(ISNUMBER(R1100)),R1100&gt;A1100),"",DATEDIF(R1100,A1100,"Y")&amp;" years, "&amp;DATEDIF(R1100,A1100,"YM")&amp;" months, "&amp;DATEDIF(R1100,A1100,"MD")&amp;" days")</f>
        <v/>
      </c>
      <c r="T1100" s="203" t="n"/>
      <c r="U1100" s="203" t="n"/>
      <c r="V1100" s="692">
        <f>_xlfn.LET(_xlpm.d,_xlfn.XLOOKUP(T1100,'[1]Birth Dates'!$A:$A,'[1]Birth Dates'!$B:$B,"",0),IF(_xlpm.d=0,"",_xlpm.d))</f>
        <v/>
      </c>
      <c r="W1100" s="203">
        <f>IF(OR(V1100="",A1100="",NOT(ISNUMBER(V1100)),V1100&gt;A1100),"",DATEDIF(V1100,A1100,"Y")&amp;" years, "&amp;DATEDIF(V1100,A1100,"YM")&amp;" months, "&amp;DATEDIF(V1100,A1100,"MD")&amp;" days")</f>
        <v/>
      </c>
      <c r="X1100" s="203" t="n"/>
      <c r="Y1100" s="203" t="n"/>
      <c r="Z1100" s="203" t="n"/>
      <c r="AA1100" s="203" t="n"/>
      <c r="AB1100" s="246" t="n">
        <v>55</v>
      </c>
      <c r="AC1100" s="203" t="n"/>
      <c r="AD1100" s="203" t="n"/>
      <c r="AE1100" s="590" t="inlineStr">
        <is>
          <t>3:02.8000</t>
        </is>
      </c>
      <c r="AF1100" s="418">
        <f>IF(OR(AE1100="",AE1100="",AE1100=0),"",6.172/(AE1100*24))</f>
        <v/>
      </c>
      <c r="AG1100" s="246" t="n"/>
      <c r="AH1100" s="476" t="inlineStr"/>
      <c r="AI1100" s="418">
        <f>IF(OR(AH1100="",AH1100="",AH1100=0),"",6.172/(AH1100*24))</f>
        <v/>
      </c>
      <c r="AJ1100" s="175">
        <f>IF(AND(ISNUMBER(AB1100),ISNUMBER(AG1100)),AB1100-AG1100,"")</f>
        <v/>
      </c>
      <c r="AK1100" s="203" t="n"/>
      <c r="AL1100" s="203" t="n">
        <v>126</v>
      </c>
      <c r="AM1100" s="495" t="n">
        <v>0.2837627314814815</v>
      </c>
      <c r="AN1100" s="671">
        <f>IF(OR(AL1100="",AM1100="",AM1100=0),"",AL1100*6.172/(AM1100*24))</f>
        <v/>
      </c>
      <c r="AO1100" s="477">
        <f>IF(AND(AL1100=AL1099,AM1100&lt;&gt;"",AM1099&lt;&gt;""),AM1100-AM1099,"")</f>
        <v/>
      </c>
      <c r="AP1100" s="203" t="n"/>
      <c r="AQ1100" s="476" t="inlineStr"/>
      <c r="AR1100" s="418">
        <f>IF(OR(AQ1100="",AQ1100="",AQ1100=0),"",6.172/(AQ1100*24))</f>
        <v/>
      </c>
      <c r="AS1100" s="436">
        <f>IF(OR(NOT(ISNUMBER(C1100)),NOT(ISNUMBER(AB1100))),"",IF(AG1100&lt;&gt;"",AG1100,AB1100)-C1100)</f>
        <v/>
      </c>
      <c r="AT1100" s="210" t="n"/>
      <c r="AU1100" s="206">
        <f>IF($B1100="","",TEXT($A1100,"yyyymmdd")&amp;"_P"&amp;$C1100&amp;"_C"&amp;$F1100&amp;"_"&amp;TRIM(RIGHT(SUBSTITUTE(TRIM(SUBSTITUTE($L1100,CHAR(160)," "))," ",REPT(" ",60)),60))&amp;IF($P1100="","","-"&amp;TRIM(RIGHT(SUBSTITUTE(TRIM(SUBSTITUTE($P1100,CHAR(160)," "))," ",REPT(" ",60)),60)))&amp;IF($T1100="","","-"&amp;TRIM(RIGHT(SUBSTITUTE(TRIM(SUBSTITUTE($T1100,CHAR(160)," "))," ",REPT(" ",60)),60)))&amp;".jpg")</f>
        <v/>
      </c>
    </row>
    <row r="1101" ht="42" customHeight="1">
      <c r="A1101" s="172" t="n">
        <v>29499</v>
      </c>
      <c r="B1101" s="203" t="inlineStr">
        <is>
          <t>Hardie-Ferodo 1000 5 October, 1980</t>
        </is>
      </c>
      <c r="C1101" s="203" t="n">
        <v>30</v>
      </c>
      <c r="D1101" s="203" t="inlineStr">
        <is>
          <t>B - 3.0</t>
        </is>
      </c>
      <c r="E1101" s="203" t="n">
        <v>5</v>
      </c>
      <c r="F1101" s="203" t="n">
        <v>29</v>
      </c>
      <c r="G1101" s="203" t="inlineStr">
        <is>
          <t>Capri Components</t>
        </is>
      </c>
      <c r="H1101" s="203" t="n"/>
      <c r="I1101" s="203" t="n"/>
      <c r="J1101" s="203" t="inlineStr">
        <is>
          <t>Ford Capri Mk.III</t>
        </is>
      </c>
      <c r="K1101" s="203" t="inlineStr">
        <is>
          <t>2993 V6</t>
        </is>
      </c>
      <c r="L1101" s="203" t="inlineStr">
        <is>
          <t>Lawrie Nelson</t>
        </is>
      </c>
      <c r="M1101" s="203" t="inlineStr">
        <is>
          <t>AUS</t>
        </is>
      </c>
      <c r="N1101" s="692">
        <f>_xlfn.LET(_xlpm.d,_xlfn.XLOOKUP(L1101,'[1]Birth Dates'!$A:$A,'[1]Birth Dates'!$B:$B,"",0),IF(_xlpm.d=0,"",_xlpm.d))</f>
        <v/>
      </c>
      <c r="O1101" s="203">
        <f>IF(OR(N1101="",A1101="",NOT(ISNUMBER(N1101)),N1101&gt;A1101),"",DATEDIF(N1101,A1101,"Y")&amp;" years, "&amp;DATEDIF(N1101,A1101,"YM")&amp;" months, "&amp;DATEDIF(N1101,A1101,"MD")&amp;" days")</f>
        <v/>
      </c>
      <c r="P1101" s="203" t="inlineStr">
        <is>
          <t>Tony Farrell</t>
        </is>
      </c>
      <c r="Q1101" s="203" t="inlineStr">
        <is>
          <t>AUS</t>
        </is>
      </c>
      <c r="R1101" s="692">
        <f>_xlfn.LET(_xlpm.d,_xlfn.XLOOKUP(P1101,'[1]Birth Dates'!$A:$A,'[1]Birth Dates'!$B:$B,"",0),IF(_xlpm.d=0,"",_xlpm.d))</f>
        <v/>
      </c>
      <c r="S1101" s="203">
        <f>IF(OR(R1101="",A1101="",NOT(ISNUMBER(R1101)),R1101&gt;A1101),"",DATEDIF(R1101,A1101,"Y")&amp;" years, "&amp;DATEDIF(R1101,A1101,"YM")&amp;" months, "&amp;DATEDIF(R1101,A1101,"MD")&amp;" days")</f>
        <v/>
      </c>
      <c r="T1101" s="203" t="n"/>
      <c r="U1101" s="203" t="n"/>
      <c r="V1101" s="692">
        <f>_xlfn.LET(_xlpm.d,_xlfn.XLOOKUP(T1101,'[1]Birth Dates'!$A:$A,'[1]Birth Dates'!$B:$B,"",0),IF(_xlpm.d=0,"",_xlpm.d))</f>
        <v/>
      </c>
      <c r="W1101" s="203">
        <f>IF(OR(V1101="",A1101="",NOT(ISNUMBER(V1101)),V1101&gt;A1101),"",DATEDIF(V1101,A1101,"Y")&amp;" years, "&amp;DATEDIF(V1101,A1101,"YM")&amp;" months, "&amp;DATEDIF(V1101,A1101,"MD")&amp;" days")</f>
        <v/>
      </c>
      <c r="X1101" s="203" t="n"/>
      <c r="Y1101" s="203" t="n"/>
      <c r="Z1101" s="203" t="n"/>
      <c r="AA1101" s="203" t="n"/>
      <c r="AB1101" s="246" t="n">
        <v>29</v>
      </c>
      <c r="AC1101" s="203" t="n"/>
      <c r="AD1101" s="203" t="n"/>
      <c r="AE1101" s="590" t="inlineStr">
        <is>
          <t>2:36.5000</t>
        </is>
      </c>
      <c r="AF1101" s="418">
        <f>IF(OR(AE1101="",AE1101="",AE1101=0),"",6.172/(AE1101*24))</f>
        <v/>
      </c>
      <c r="AG1101" s="246" t="n"/>
      <c r="AH1101" s="476" t="inlineStr"/>
      <c r="AI1101" s="418">
        <f>IF(OR(AH1101="",AH1101="",AH1101=0),"",6.172/(AH1101*24))</f>
        <v/>
      </c>
      <c r="AJ1101" s="175">
        <f>IF(AND(ISNUMBER(AB1101),ISNUMBER(AG1101)),AB1101-AG1101,"")</f>
        <v/>
      </c>
      <c r="AK1101" s="203" t="n"/>
      <c r="AL1101" s="203" t="n">
        <v>121</v>
      </c>
      <c r="AM1101" s="495" t="n">
        <v>0.2862962962962963</v>
      </c>
      <c r="AN1101" s="671">
        <f>IF(OR(AL1101="",AM1101="",AM1101=0),"",AL1101*6.172/(AM1101*24))</f>
        <v/>
      </c>
      <c r="AO1101" s="477">
        <f>IF(AND(AL1101=AL1100,AM1101&lt;&gt;"",AM1100&lt;&gt;""),AM1101-AM1100,"")</f>
        <v/>
      </c>
      <c r="AP1101" s="203" t="n"/>
      <c r="AQ1101" s="476" t="inlineStr"/>
      <c r="AR1101" s="418">
        <f>IF(OR(AQ1101="",AQ1101="",AQ1101=0),"",6.172/(AQ1101*24))</f>
        <v/>
      </c>
      <c r="AS1101" s="436">
        <f>IF(OR(NOT(ISNUMBER(C1101)),NOT(ISNUMBER(AB1101))),"",IF(AG1101&lt;&gt;"",AG1101,AB1101)-C1101)</f>
        <v/>
      </c>
      <c r="AT1101" s="210" t="n"/>
      <c r="AU1101" s="206">
        <f>IF($B1101="","",TEXT($A1101,"yyyymmdd")&amp;"_P"&amp;$C1101&amp;"_C"&amp;$F1101&amp;"_"&amp;TRIM(RIGHT(SUBSTITUTE(TRIM(SUBSTITUTE($L1101,CHAR(160)," "))," ",REPT(" ",60)),60))&amp;IF($P1101="","","-"&amp;TRIM(RIGHT(SUBSTITUTE(TRIM(SUBSTITUTE($P1101,CHAR(160)," "))," ",REPT(" ",60)),60)))&amp;IF($T1101="","","-"&amp;TRIM(RIGHT(SUBSTITUTE(TRIM(SUBSTITUTE($T1101,CHAR(160)," "))," ",REPT(" ",60)),60)))&amp;".jpg")</f>
        <v/>
      </c>
    </row>
    <row r="1102" ht="42" customHeight="1">
      <c r="A1102" s="172" t="n">
        <v>29499</v>
      </c>
      <c r="B1102" s="203" t="inlineStr">
        <is>
          <t>Hardie-Ferodo 1000 5 October, 1980</t>
        </is>
      </c>
      <c r="C1102" s="203" t="n">
        <v>31</v>
      </c>
      <c r="D1102" s="203" t="inlineStr">
        <is>
          <t>C - 2.0</t>
        </is>
      </c>
      <c r="E1102" s="203" t="n">
        <v>8</v>
      </c>
      <c r="F1102" s="203" t="n">
        <v>53</v>
      </c>
      <c r="G1102" s="203" t="inlineStr">
        <is>
          <t>Bathurst Light Car Club</t>
        </is>
      </c>
      <c r="H1102" s="203" t="n"/>
      <c r="I1102" s="203" t="n"/>
      <c r="J1102" s="203" t="inlineStr">
        <is>
          <t>Ford Escort RS2000 Mk.II</t>
        </is>
      </c>
      <c r="K1102" s="203" t="inlineStr">
        <is>
          <t>1993 L4</t>
        </is>
      </c>
      <c r="L1102" s="203" t="inlineStr">
        <is>
          <t>Tony Mulvihill</t>
        </is>
      </c>
      <c r="M1102" s="203" t="inlineStr">
        <is>
          <t>AUS</t>
        </is>
      </c>
      <c r="N1102" s="692">
        <f>_xlfn.LET(_xlpm.d,_xlfn.XLOOKUP(L1102,'[1]Birth Dates'!$A:$A,'[1]Birth Dates'!$B:$B,"",0),IF(_xlpm.d=0,"",_xlpm.d))</f>
        <v/>
      </c>
      <c r="O1102" s="203">
        <f>IF(OR(N1102="",A1102="",NOT(ISNUMBER(N1102)),N1102&gt;A1102),"",DATEDIF(N1102,A1102,"Y")&amp;" years, "&amp;DATEDIF(N1102,A1102,"YM")&amp;" months, "&amp;DATEDIF(N1102,A1102,"MD")&amp;" days")</f>
        <v/>
      </c>
      <c r="P1102" s="203" t="inlineStr">
        <is>
          <t>Brian Nightingale</t>
        </is>
      </c>
      <c r="Q1102" s="203" t="inlineStr">
        <is>
          <t>AUS</t>
        </is>
      </c>
      <c r="R1102" s="692">
        <f>_xlfn.LET(_xlpm.d,_xlfn.XLOOKUP(P1102,'[1]Birth Dates'!$A:$A,'[1]Birth Dates'!$B:$B,"",0),IF(_xlpm.d=0,"",_xlpm.d))</f>
        <v/>
      </c>
      <c r="S1102" s="203">
        <f>IF(OR(R1102="",A1102="",NOT(ISNUMBER(R1102)),R1102&gt;A1102),"",DATEDIF(R1102,A1102,"Y")&amp;" years, "&amp;DATEDIF(R1102,A1102,"YM")&amp;" months, "&amp;DATEDIF(R1102,A1102,"MD")&amp;" days")</f>
        <v/>
      </c>
      <c r="T1102" s="203" t="n"/>
      <c r="U1102" s="203" t="n"/>
      <c r="V1102" s="692">
        <f>_xlfn.LET(_xlpm.d,_xlfn.XLOOKUP(T1102,'[1]Birth Dates'!$A:$A,'[1]Birth Dates'!$B:$B,"",0),IF(_xlpm.d=0,"",_xlpm.d))</f>
        <v/>
      </c>
      <c r="W1102" s="203">
        <f>IF(OR(V1102="",A1102="",NOT(ISNUMBER(V1102)),V1102&gt;A1102),"",DATEDIF(V1102,A1102,"Y")&amp;" years, "&amp;DATEDIF(V1102,A1102,"YM")&amp;" months, "&amp;DATEDIF(V1102,A1102,"MD")&amp;" days")</f>
        <v/>
      </c>
      <c r="X1102" s="203" t="n"/>
      <c r="Y1102" s="203" t="n"/>
      <c r="Z1102" s="203" t="n"/>
      <c r="AA1102" s="203" t="n"/>
      <c r="AB1102" s="246" t="n">
        <v>56</v>
      </c>
      <c r="AC1102" s="203" t="n"/>
      <c r="AD1102" s="203" t="n"/>
      <c r="AE1102" s="590" t="inlineStr">
        <is>
          <t>3:16.8000</t>
        </is>
      </c>
      <c r="AF1102" s="418">
        <f>IF(OR(AE1102="",AE1102="",AE1102=0),"",6.172/(AE1102*24))</f>
        <v/>
      </c>
      <c r="AG1102" s="246" t="n"/>
      <c r="AH1102" s="476" t="inlineStr"/>
      <c r="AI1102" s="418">
        <f>IF(OR(AH1102="",AH1102="",AH1102=0),"",6.172/(AH1102*24))</f>
        <v/>
      </c>
      <c r="AJ1102" s="175">
        <f>IF(AND(ISNUMBER(AB1102),ISNUMBER(AG1102)),AB1102-AG1102,"")</f>
        <v/>
      </c>
      <c r="AK1102" s="203" t="n"/>
      <c r="AL1102" s="203" t="n">
        <v>120</v>
      </c>
      <c r="AM1102" s="495" t="n">
        <v>0.2832708333333333</v>
      </c>
      <c r="AN1102" s="671">
        <f>IF(OR(AL1102="",AM1102="",AM1102=0),"",AL1102*6.172/(AM1102*24))</f>
        <v/>
      </c>
      <c r="AO1102" s="477">
        <f>IF(AND(AL1102=AL1101,AM1102&lt;&gt;"",AM1101&lt;&gt;""),AM1102-AM1101,"")</f>
        <v/>
      </c>
      <c r="AP1102" s="203" t="n"/>
      <c r="AQ1102" s="476" t="inlineStr"/>
      <c r="AR1102" s="418">
        <f>IF(OR(AQ1102="",AQ1102="",AQ1102=0),"",6.172/(AQ1102*24))</f>
        <v/>
      </c>
      <c r="AS1102" s="436">
        <f>IF(OR(NOT(ISNUMBER(C1102)),NOT(ISNUMBER(AB1102))),"",IF(AG1102&lt;&gt;"",AG1102,AB1102)-C1102)</f>
        <v/>
      </c>
      <c r="AT1102" s="210" t="n"/>
      <c r="AU1102" s="206">
        <f>IF($B1102="","",TEXT($A1102,"yyyymmdd")&amp;"_P"&amp;$C1102&amp;"_C"&amp;$F1102&amp;"_"&amp;TRIM(RIGHT(SUBSTITUTE(TRIM(SUBSTITUTE($L1102,CHAR(160)," "))," ",REPT(" ",60)),60))&amp;IF($P1102="","","-"&amp;TRIM(RIGHT(SUBSTITUTE(TRIM(SUBSTITUTE($P1102,CHAR(160)," "))," ",REPT(" ",60)),60)))&amp;IF($T1102="","","-"&amp;TRIM(RIGHT(SUBSTITUTE(TRIM(SUBSTITUTE($T1102,CHAR(160)," "))," ",REPT(" ",60)),60)))&amp;".jpg")</f>
        <v/>
      </c>
    </row>
    <row r="1103" ht="42" customHeight="1">
      <c r="A1103" s="172" t="n">
        <v>29499</v>
      </c>
      <c r="B1103" s="203" t="inlineStr">
        <is>
          <t>Hardie-Ferodo 1000 5 October, 1980</t>
        </is>
      </c>
      <c r="C1103" s="203" t="n">
        <v>32</v>
      </c>
      <c r="D1103" s="203" t="inlineStr">
        <is>
          <t>B - 3.0</t>
        </is>
      </c>
      <c r="E1103" s="203" t="n">
        <v>6</v>
      </c>
      <c r="F1103" s="203" t="n">
        <v>31</v>
      </c>
      <c r="G1103" s="203" t="inlineStr">
        <is>
          <t>Masterton Homes</t>
        </is>
      </c>
      <c r="H1103" s="203" t="n"/>
      <c r="I1103" s="203" t="n"/>
      <c r="J1103" s="203" t="inlineStr">
        <is>
          <t>Ford Capri Mk.II</t>
        </is>
      </c>
      <c r="K1103" s="203" t="inlineStr">
        <is>
          <t>2993 V6</t>
        </is>
      </c>
      <c r="L1103" s="203" t="inlineStr">
        <is>
          <t>Bruce Stewart</t>
        </is>
      </c>
      <c r="M1103" s="203" t="inlineStr">
        <is>
          <t>AUS</t>
        </is>
      </c>
      <c r="N1103" s="692">
        <f>_xlfn.LET(_xlpm.d,_xlfn.XLOOKUP(L1103,'[1]Birth Dates'!$A:$A,'[1]Birth Dates'!$B:$B,"",0),IF(_xlpm.d=0,"",_xlpm.d))</f>
        <v/>
      </c>
      <c r="O1103" s="203">
        <f>IF(OR(N1103="",A1103="",NOT(ISNUMBER(N1103)),N1103&gt;A1103),"",DATEDIF(N1103,A1103,"Y")&amp;" years, "&amp;DATEDIF(N1103,A1103,"YM")&amp;" months, "&amp;DATEDIF(N1103,A1103,"MD")&amp;" days")</f>
        <v/>
      </c>
      <c r="P1103" s="203" t="inlineStr">
        <is>
          <t>Cam Worner</t>
        </is>
      </c>
      <c r="Q1103" s="203" t="inlineStr">
        <is>
          <t>AUS</t>
        </is>
      </c>
      <c r="R1103" s="692">
        <f>_xlfn.LET(_xlpm.d,_xlfn.XLOOKUP(P1103,'[1]Birth Dates'!$A:$A,'[1]Birth Dates'!$B:$B,"",0),IF(_xlpm.d=0,"",_xlpm.d))</f>
        <v/>
      </c>
      <c r="S1103" s="203">
        <f>IF(OR(R1103="",A1103="",NOT(ISNUMBER(R1103)),R1103&gt;A1103),"",DATEDIF(R1103,A1103,"Y")&amp;" years, "&amp;DATEDIF(R1103,A1103,"YM")&amp;" months, "&amp;DATEDIF(R1103,A1103,"MD")&amp;" days")</f>
        <v/>
      </c>
      <c r="T1103" s="203" t="n"/>
      <c r="U1103" s="203" t="n"/>
      <c r="V1103" s="692">
        <f>_xlfn.LET(_xlpm.d,_xlfn.XLOOKUP(T1103,'[1]Birth Dates'!$A:$A,'[1]Birth Dates'!$B:$B,"",0),IF(_xlpm.d=0,"",_xlpm.d))</f>
        <v/>
      </c>
      <c r="W1103" s="203">
        <f>IF(OR(V1103="",A1103="",NOT(ISNUMBER(V1103)),V1103&gt;A1103),"",DATEDIF(V1103,A1103,"Y")&amp;" years, "&amp;DATEDIF(V1103,A1103,"YM")&amp;" months, "&amp;DATEDIF(V1103,A1103,"MD")&amp;" days")</f>
        <v/>
      </c>
      <c r="X1103" s="203" t="n"/>
      <c r="Y1103" s="203" t="n"/>
      <c r="Z1103" s="203" t="n"/>
      <c r="AA1103" s="203" t="n"/>
      <c r="AB1103" s="246" t="n">
        <v>28</v>
      </c>
      <c r="AC1103" s="203" t="n"/>
      <c r="AD1103" s="203" t="n"/>
      <c r="AE1103" s="590" t="inlineStr">
        <is>
          <t>2:36.4000</t>
        </is>
      </c>
      <c r="AF1103" s="418">
        <f>IF(OR(AE1103="",AE1103="",AE1103=0),"",6.172/(AE1103*24))</f>
        <v/>
      </c>
      <c r="AG1103" s="246" t="n"/>
      <c r="AH1103" s="476" t="inlineStr"/>
      <c r="AI1103" s="418">
        <f>IF(OR(AH1103="",AH1103="",AH1103=0),"",6.172/(AH1103*24))</f>
        <v/>
      </c>
      <c r="AJ1103" s="175">
        <f>IF(AND(ISNUMBER(AB1103),ISNUMBER(AG1103)),AB1103-AG1103,"")</f>
        <v/>
      </c>
      <c r="AK1103" s="203" t="n"/>
      <c r="AL1103" s="203" t="n">
        <v>120</v>
      </c>
      <c r="AM1103" s="502" t="n">
        <v>0.2844664351851852</v>
      </c>
      <c r="AN1103" s="671">
        <f>IF(OR(AL1103="",AM1103="",AM1103=0),"",AL1103*6.172/(AM1103*24))</f>
        <v/>
      </c>
      <c r="AO1103" s="477">
        <f>IF(AND(AL1103=AL1102,AM1103&lt;&gt;"",AM1102&lt;&gt;""),AM1103-AM1102,"")</f>
        <v/>
      </c>
      <c r="AP1103" s="203" t="n"/>
      <c r="AQ1103" s="476" t="inlineStr"/>
      <c r="AR1103" s="418">
        <f>IF(OR(AQ1103="",AQ1103="",AQ1103=0),"",6.172/(AQ1103*24))</f>
        <v/>
      </c>
      <c r="AS1103" s="436">
        <f>IF(OR(NOT(ISNUMBER(C1103)),NOT(ISNUMBER(AB1103))),"",IF(AG1103&lt;&gt;"",AG1103,AB1103)-C1103)</f>
        <v/>
      </c>
      <c r="AT1103" s="210" t="n"/>
      <c r="AU1103" s="206">
        <f>IF($B1103="","",TEXT($A1103,"yyyymmdd")&amp;"_P"&amp;$C1103&amp;"_C"&amp;$F1103&amp;"_"&amp;TRIM(RIGHT(SUBSTITUTE(TRIM(SUBSTITUTE($L1103,CHAR(160)," "))," ",REPT(" ",60)),60))&amp;IF($P1103="","","-"&amp;TRIM(RIGHT(SUBSTITUTE(TRIM(SUBSTITUTE($P1103,CHAR(160)," "))," ",REPT(" ",60)),60)))&amp;IF($T1103="","","-"&amp;TRIM(RIGHT(SUBSTITUTE(TRIM(SUBSTITUTE($T1103,CHAR(160)," "))," ",REPT(" ",60)),60)))&amp;".jpg")</f>
        <v/>
      </c>
    </row>
    <row r="1104" ht="42" customHeight="1">
      <c r="A1104" s="172" t="n">
        <v>29499</v>
      </c>
      <c r="B1104" s="203" t="inlineStr">
        <is>
          <t>Hardie-Ferodo 1000 5 October, 1980</t>
        </is>
      </c>
      <c r="C1104" s="203" t="n">
        <v>33</v>
      </c>
      <c r="D1104" s="203" t="inlineStr">
        <is>
          <t>D - 1.6</t>
        </is>
      </c>
      <c r="E1104" s="203" t="n">
        <v>7</v>
      </c>
      <c r="F1104" s="203" t="n">
        <v>55</v>
      </c>
      <c r="G1104" s="203" t="inlineStr">
        <is>
          <t>CARS Gemini Racing Team</t>
        </is>
      </c>
      <c r="H1104" s="203" t="n"/>
      <c r="I1104" s="203" t="n"/>
      <c r="J1104" s="203" t="inlineStr">
        <is>
          <t>Isuzu Gemini ZZ/L sedan</t>
        </is>
      </c>
      <c r="K1104" s="203" t="inlineStr">
        <is>
          <t>1584 L4</t>
        </is>
      </c>
      <c r="L1104" s="203" t="inlineStr">
        <is>
          <t>Ken Price</t>
        </is>
      </c>
      <c r="M1104" s="203" t="inlineStr">
        <is>
          <t>AUS</t>
        </is>
      </c>
      <c r="N1104" s="692">
        <f>_xlfn.LET(_xlpm.d,_xlfn.XLOOKUP(L1104,'[1]Birth Dates'!$A:$A,'[1]Birth Dates'!$B:$B,"",0),IF(_xlpm.d=0,"",_xlpm.d))</f>
        <v/>
      </c>
      <c r="O1104" s="203">
        <f>IF(OR(N1104="",A1104="",NOT(ISNUMBER(N1104)),N1104&gt;A1104),"",DATEDIF(N1104,A1104,"Y")&amp;" years, "&amp;DATEDIF(N1104,A1104,"YM")&amp;" months, "&amp;DATEDIF(N1104,A1104,"MD")&amp;" days")</f>
        <v/>
      </c>
      <c r="P1104" s="203" t="inlineStr">
        <is>
          <t>Steve Jonas</t>
        </is>
      </c>
      <c r="Q1104" s="203" t="inlineStr">
        <is>
          <t>AUS</t>
        </is>
      </c>
      <c r="R1104" s="692">
        <f>_xlfn.LET(_xlpm.d,_xlfn.XLOOKUP(P1104,'[1]Birth Dates'!$A:$A,'[1]Birth Dates'!$B:$B,"",0),IF(_xlpm.d=0,"",_xlpm.d))</f>
        <v/>
      </c>
      <c r="S1104" s="203">
        <f>IF(OR(R1104="",A1104="",NOT(ISNUMBER(R1104)),R1104&gt;A1104),"",DATEDIF(R1104,A1104,"Y")&amp;" years, "&amp;DATEDIF(R1104,A1104,"YM")&amp;" months, "&amp;DATEDIF(R1104,A1104,"MD")&amp;" days")</f>
        <v/>
      </c>
      <c r="T1104" s="203" t="n"/>
      <c r="U1104" s="203" t="n"/>
      <c r="V1104" s="692">
        <f>_xlfn.LET(_xlpm.d,_xlfn.XLOOKUP(T1104,'[1]Birth Dates'!$A:$A,'[1]Birth Dates'!$B:$B,"",0),IF(_xlpm.d=0,"",_xlpm.d))</f>
        <v/>
      </c>
      <c r="W1104" s="203">
        <f>IF(OR(V1104="",A1104="",NOT(ISNUMBER(V1104)),V1104&gt;A1104),"",DATEDIF(V1104,A1104,"Y")&amp;" years, "&amp;DATEDIF(V1104,A1104,"YM")&amp;" months, "&amp;DATEDIF(V1104,A1104,"MD")&amp;" days")</f>
        <v/>
      </c>
      <c r="X1104" s="203" t="n"/>
      <c r="Y1104" s="203" t="n"/>
      <c r="Z1104" s="203" t="n"/>
      <c r="AA1104" s="203" t="n"/>
      <c r="AB1104" s="246" t="n">
        <v>50</v>
      </c>
      <c r="AC1104" s="203" t="n"/>
      <c r="AD1104" s="203" t="n"/>
      <c r="AE1104" s="590" t="inlineStr">
        <is>
          <t>2:57.2000</t>
        </is>
      </c>
      <c r="AF1104" s="418">
        <f>IF(OR(AE1104="",AE1104="",AE1104=0),"",6.172/(AE1104*24))</f>
        <v/>
      </c>
      <c r="AG1104" s="246" t="n"/>
      <c r="AH1104" s="476" t="inlineStr"/>
      <c r="AI1104" s="418">
        <f>IF(OR(AH1104="",AH1104="",AH1104=0),"",6.172/(AH1104*24))</f>
        <v/>
      </c>
      <c r="AJ1104" s="175">
        <f>IF(AND(ISNUMBER(AB1104),ISNUMBER(AG1104)),AB1104-AG1104,"")</f>
        <v/>
      </c>
      <c r="AK1104" s="203" t="n"/>
      <c r="AL1104" s="203" t="n">
        <v>116</v>
      </c>
      <c r="AM1104" s="495" t="n">
        <v>0.2837303240740741</v>
      </c>
      <c r="AN1104" s="671">
        <f>IF(OR(AL1104="",AM1104="",AM1104=0),"",AL1104*6.172/(AM1104*24))</f>
        <v/>
      </c>
      <c r="AO1104" s="477">
        <f>IF(AND(AL1104=AL1103,AM1104&lt;&gt;"",AM1103&lt;&gt;""),AM1104-AM1103,"")</f>
        <v/>
      </c>
      <c r="AP1104" s="203" t="n"/>
      <c r="AQ1104" s="476" t="inlineStr"/>
      <c r="AR1104" s="418">
        <f>IF(OR(AQ1104="",AQ1104="",AQ1104=0),"",6.172/(AQ1104*24))</f>
        <v/>
      </c>
      <c r="AS1104" s="436">
        <f>IF(OR(NOT(ISNUMBER(C1104)),NOT(ISNUMBER(AB1104))),"",IF(AG1104&lt;&gt;"",AG1104,AB1104)-C1104)</f>
        <v/>
      </c>
      <c r="AT1104" s="210" t="n"/>
      <c r="AU1104" s="206">
        <f>IF($B1104="","",TEXT($A1104,"yyyymmdd")&amp;"_P"&amp;$C1104&amp;"_C"&amp;$F1104&amp;"_"&amp;TRIM(RIGHT(SUBSTITUTE(TRIM(SUBSTITUTE($L1104,CHAR(160)," "))," ",REPT(" ",60)),60))&amp;IF($P1104="","","-"&amp;TRIM(RIGHT(SUBSTITUTE(TRIM(SUBSTITUTE($P1104,CHAR(160)," "))," ",REPT(" ",60)),60)))&amp;IF($T1104="","","-"&amp;TRIM(RIGHT(SUBSTITUTE(TRIM(SUBSTITUTE($T1104,CHAR(160)," "))," ",REPT(" ",60)),60)))&amp;".jpg")</f>
        <v/>
      </c>
    </row>
    <row r="1105" ht="42" customHeight="1">
      <c r="A1105" s="172" t="n">
        <v>29499</v>
      </c>
      <c r="B1105" s="203" t="inlineStr">
        <is>
          <t>Hardie-Ferodo 1000 5 October, 1980</t>
        </is>
      </c>
      <c r="C1105" s="203" t="n">
        <v>34</v>
      </c>
      <c r="D1105" s="203" t="inlineStr">
        <is>
          <t>D - 1.6</t>
        </is>
      </c>
      <c r="E1105" s="203" t="n">
        <v>8</v>
      </c>
      <c r="F1105" s="203" t="n">
        <v>56</v>
      </c>
      <c r="G1105" s="203" t="inlineStr">
        <is>
          <t>CARS Gemini Racing Team</t>
        </is>
      </c>
      <c r="H1105" s="203" t="n"/>
      <c r="I1105" s="203" t="n"/>
      <c r="J1105" s="203" t="inlineStr">
        <is>
          <t>Isuzu Gemini ZZ/L sedan</t>
        </is>
      </c>
      <c r="K1105" s="203" t="inlineStr">
        <is>
          <t>1584 L4</t>
        </is>
      </c>
      <c r="L1105" s="203" t="inlineStr">
        <is>
          <t>Allan Gough</t>
        </is>
      </c>
      <c r="M1105" s="203" t="inlineStr">
        <is>
          <t>AUS</t>
        </is>
      </c>
      <c r="N1105" s="692">
        <f>_xlfn.LET(_xlpm.d,_xlfn.XLOOKUP(L1105,'[1]Birth Dates'!$A:$A,'[1]Birth Dates'!$B:$B,"",0),IF(_xlpm.d=0,"",_xlpm.d))</f>
        <v/>
      </c>
      <c r="O1105" s="203">
        <f>IF(OR(N1105="",A1105="",NOT(ISNUMBER(N1105)),N1105&gt;A1105),"",DATEDIF(N1105,A1105,"Y")&amp;" years, "&amp;DATEDIF(N1105,A1105,"YM")&amp;" months, "&amp;DATEDIF(N1105,A1105,"MD")&amp;" days")</f>
        <v/>
      </c>
      <c r="P1105" s="203" t="inlineStr">
        <is>
          <t>Colin Spencer</t>
        </is>
      </c>
      <c r="Q1105" s="203" t="inlineStr">
        <is>
          <t>AUS</t>
        </is>
      </c>
      <c r="R1105" s="692">
        <f>_xlfn.LET(_xlpm.d,_xlfn.XLOOKUP(P1105,'[1]Birth Dates'!$A:$A,'[1]Birth Dates'!$B:$B,"",0),IF(_xlpm.d=0,"",_xlpm.d))</f>
        <v/>
      </c>
      <c r="S1105" s="203">
        <f>IF(OR(R1105="",A1105="",NOT(ISNUMBER(R1105)),R1105&gt;A1105),"",DATEDIF(R1105,A1105,"Y")&amp;" years, "&amp;DATEDIF(R1105,A1105,"YM")&amp;" months, "&amp;DATEDIF(R1105,A1105,"MD")&amp;" days")</f>
        <v/>
      </c>
      <c r="T1105" s="203" t="n"/>
      <c r="U1105" s="203" t="n"/>
      <c r="V1105" s="692">
        <f>_xlfn.LET(_xlpm.d,_xlfn.XLOOKUP(T1105,'[1]Birth Dates'!$A:$A,'[1]Birth Dates'!$B:$B,"",0),IF(_xlpm.d=0,"",_xlpm.d))</f>
        <v/>
      </c>
      <c r="W1105" s="203">
        <f>IF(OR(V1105="",A1105="",NOT(ISNUMBER(V1105)),V1105&gt;A1105),"",DATEDIF(V1105,A1105,"Y")&amp;" years, "&amp;DATEDIF(V1105,A1105,"YM")&amp;" months, "&amp;DATEDIF(V1105,A1105,"MD")&amp;" days")</f>
        <v/>
      </c>
      <c r="X1105" s="203" t="n"/>
      <c r="Y1105" s="203" t="n"/>
      <c r="Z1105" s="203" t="n"/>
      <c r="AA1105" s="203" t="n"/>
      <c r="AB1105" s="246" t="n">
        <v>43</v>
      </c>
      <c r="AC1105" s="203" t="n"/>
      <c r="AD1105" s="203" t="n"/>
      <c r="AE1105" s="590" t="inlineStr">
        <is>
          <t>2:51.8000</t>
        </is>
      </c>
      <c r="AF1105" s="418">
        <f>IF(OR(AE1105="",AE1105="",AE1105=0),"",6.172/(AE1105*24))</f>
        <v/>
      </c>
      <c r="AG1105" s="246" t="n"/>
      <c r="AH1105" s="476" t="inlineStr"/>
      <c r="AI1105" s="418">
        <f>IF(OR(AH1105="",AH1105="",AH1105=0),"",6.172/(AH1105*24))</f>
        <v/>
      </c>
      <c r="AJ1105" s="175">
        <f>IF(AND(ISNUMBER(AB1105),ISNUMBER(AG1105)),AB1105-AG1105,"")</f>
        <v/>
      </c>
      <c r="AK1105" s="203" t="n"/>
      <c r="AL1105" s="203" t="n">
        <v>111</v>
      </c>
      <c r="AM1105" s="495" t="n">
        <v>0.2851689814814815</v>
      </c>
      <c r="AN1105" s="671">
        <f>IF(OR(AL1105="",AM1105="",AM1105=0),"",AL1105*6.172/(AM1105*24))</f>
        <v/>
      </c>
      <c r="AO1105" s="477">
        <f>IF(AND(AL1105=AL1104,AM1105&lt;&gt;"",AM1104&lt;&gt;""),AM1105-AM1104,"")</f>
        <v/>
      </c>
      <c r="AP1105" s="203" t="n"/>
      <c r="AQ1105" s="476" t="inlineStr"/>
      <c r="AR1105" s="418">
        <f>IF(OR(AQ1105="",AQ1105="",AQ1105=0),"",6.172/(AQ1105*24))</f>
        <v/>
      </c>
      <c r="AS1105" s="436">
        <f>IF(OR(NOT(ISNUMBER(C1105)),NOT(ISNUMBER(AB1105))),"",IF(AG1105&lt;&gt;"",AG1105,AB1105)-C1105)</f>
        <v/>
      </c>
      <c r="AT1105" s="210" t="n"/>
      <c r="AU1105" s="206">
        <f>IF($B1105="","",TEXT($A1105,"yyyymmdd")&amp;"_P"&amp;$C1105&amp;"_C"&amp;$F1105&amp;"_"&amp;TRIM(RIGHT(SUBSTITUTE(TRIM(SUBSTITUTE($L1105,CHAR(160)," "))," ",REPT(" ",60)),60))&amp;IF($P1105="","","-"&amp;TRIM(RIGHT(SUBSTITUTE(TRIM(SUBSTITUTE($P1105,CHAR(160)," "))," ",REPT(" ",60)),60)))&amp;IF($T1105="","","-"&amp;TRIM(RIGHT(SUBSTITUTE(TRIM(SUBSTITUTE($T1105,CHAR(160)," "))," ",REPT(" ",60)),60)))&amp;".jpg")</f>
        <v/>
      </c>
    </row>
    <row r="1106" ht="42" customHeight="1">
      <c r="A1106" s="172" t="n">
        <v>29499</v>
      </c>
      <c r="B1106" s="203" t="inlineStr">
        <is>
          <t>Hardie-Ferodo 1000 5 October, 1980</t>
        </is>
      </c>
      <c r="C1106" s="203" t="inlineStr">
        <is>
          <t>DNF</t>
        </is>
      </c>
      <c r="D1106" s="203" t="inlineStr">
        <is>
          <t>A - 6.0</t>
        </is>
      </c>
      <c r="E1106" s="203" t="n"/>
      <c r="F1106" s="203" t="n">
        <v>11</v>
      </c>
      <c r="G1106" s="203" t="inlineStr">
        <is>
          <t>Citizens Watches (Aust) Pty Ltd</t>
        </is>
      </c>
      <c r="H1106" s="203" t="n"/>
      <c r="I1106" s="203" t="n"/>
      <c r="J1106" s="203" t="inlineStr">
        <is>
          <t>Holden Commodore VB</t>
        </is>
      </c>
      <c r="K1106" s="203" t="inlineStr">
        <is>
          <t>5044 V8</t>
        </is>
      </c>
      <c r="L1106" s="203" t="inlineStr">
        <is>
          <t>Gary Cooke</t>
        </is>
      </c>
      <c r="M1106" s="203" t="inlineStr">
        <is>
          <t>AUS</t>
        </is>
      </c>
      <c r="N1106" s="692">
        <f>_xlfn.LET(_xlpm.d,_xlfn.XLOOKUP(L1106,'[1]Birth Dates'!$A:$A,'[1]Birth Dates'!$B:$B,"",0),IF(_xlpm.d=0,"",_xlpm.d))</f>
        <v/>
      </c>
      <c r="O1106" s="203">
        <f>IF(OR(N1106="",A1106="",NOT(ISNUMBER(N1106)),N1106&gt;A1106),"",DATEDIF(N1106,A1106,"Y")&amp;" years, "&amp;DATEDIF(N1106,A1106,"YM")&amp;" months, "&amp;DATEDIF(N1106,A1106,"MD")&amp;" days")</f>
        <v/>
      </c>
      <c r="P1106" s="203" t="inlineStr">
        <is>
          <t>Warwick Brown</t>
        </is>
      </c>
      <c r="Q1106" s="203" t="inlineStr">
        <is>
          <t>AUS</t>
        </is>
      </c>
      <c r="R1106" s="692">
        <f>_xlfn.LET(_xlpm.d,_xlfn.XLOOKUP(P1106,'[1]Birth Dates'!$A:$A,'[1]Birth Dates'!$B:$B,"",0),IF(_xlpm.d=0,"",_xlpm.d))</f>
        <v/>
      </c>
      <c r="S1106" s="203">
        <f>IF(OR(R1106="",A1106="",NOT(ISNUMBER(R1106)),R1106&gt;A1106),"",DATEDIF(R1106,A1106,"Y")&amp;" years, "&amp;DATEDIF(R1106,A1106,"YM")&amp;" months, "&amp;DATEDIF(R1106,A1106,"MD")&amp;" days")</f>
        <v/>
      </c>
      <c r="T1106" s="203" t="n"/>
      <c r="U1106" s="203" t="n"/>
      <c r="V1106" s="692">
        <f>_xlfn.LET(_xlpm.d,_xlfn.XLOOKUP(T1106,'[1]Birth Dates'!$A:$A,'[1]Birth Dates'!$B:$B,"",0),IF(_xlpm.d=0,"",_xlpm.d))</f>
        <v/>
      </c>
      <c r="W1106" s="203">
        <f>IF(OR(V1106="",A1106="",NOT(ISNUMBER(V1106)),V1106&gt;A1106),"",DATEDIF(V1106,A1106,"Y")&amp;" years, "&amp;DATEDIF(V1106,A1106,"YM")&amp;" months, "&amp;DATEDIF(V1106,A1106,"MD")&amp;" days")</f>
        <v/>
      </c>
      <c r="X1106" s="203" t="n"/>
      <c r="Y1106" s="203" t="n"/>
      <c r="Z1106" s="203" t="n"/>
      <c r="AA1106" s="203" t="n"/>
      <c r="AB1106" s="246" t="n">
        <v>11</v>
      </c>
      <c r="AC1106" s="203" t="n"/>
      <c r="AD1106" s="203" t="n"/>
      <c r="AE1106" s="590" t="inlineStr">
        <is>
          <t>2:28.6000</t>
        </is>
      </c>
      <c r="AF1106" s="418">
        <f>IF(OR(AE1106="",AE1106="",AE1106=0),"",6.172/(AE1106*24))</f>
        <v/>
      </c>
      <c r="AG1106" s="246" t="n"/>
      <c r="AH1106" s="476" t="inlineStr"/>
      <c r="AI1106" s="418">
        <f>IF(OR(AH1106="",AH1106="",AH1106=0),"",6.172/(AH1106*24))</f>
        <v/>
      </c>
      <c r="AJ1106" s="175">
        <f>IF(AND(ISNUMBER(AB1106),ISNUMBER(AG1106)),AB1106-AG1106,"")</f>
        <v/>
      </c>
      <c r="AK1106" s="203" t="inlineStr">
        <is>
          <t>Engine</t>
        </is>
      </c>
      <c r="AL1106" s="203" t="n">
        <v>155</v>
      </c>
      <c r="AM1106" s="496" t="n"/>
      <c r="AN1106" s="671">
        <f>IF(OR(AL1106="",AM1106="",AM1106=0),"",AL1106*6.172/(AM1106*24))</f>
        <v/>
      </c>
      <c r="AO1106" s="477">
        <f>IF(AND(AL1106=AL1105,AM1106&lt;&gt;"",AM1105&lt;&gt;""),AM1106-AM1105,"")</f>
        <v/>
      </c>
      <c r="AP1106" s="203" t="n"/>
      <c r="AQ1106" s="476" t="inlineStr"/>
      <c r="AR1106" s="418">
        <f>IF(OR(AQ1106="",AQ1106="",AQ1106=0),"",6.172/(AQ1106*24))</f>
        <v/>
      </c>
      <c r="AS1106" s="436">
        <f>IF(OR(NOT(ISNUMBER(C1106)),NOT(ISNUMBER(AB1106))),"",IF(AG1106&lt;&gt;"",AG1106,AB1106)-C1106)</f>
        <v/>
      </c>
      <c r="AT1106" s="210" t="n"/>
      <c r="AU1106" s="206">
        <f>IF($B1106="","",TEXT($A1106,"yyyymmdd")&amp;"_P"&amp;$C1106&amp;"_C"&amp;$F1106&amp;"_"&amp;TRIM(RIGHT(SUBSTITUTE(TRIM(SUBSTITUTE($L1106,CHAR(160)," "))," ",REPT(" ",60)),60))&amp;IF($P1106="","","-"&amp;TRIM(RIGHT(SUBSTITUTE(TRIM(SUBSTITUTE($P1106,CHAR(160)," "))," ",REPT(" ",60)),60)))&amp;IF($T1106="","","-"&amp;TRIM(RIGHT(SUBSTITUTE(TRIM(SUBSTITUTE($T1106,CHAR(160)," "))," ",REPT(" ",60)),60)))&amp;".jpg")</f>
        <v/>
      </c>
    </row>
    <row r="1107" ht="42" customHeight="1">
      <c r="A1107" s="172" t="n">
        <v>29499</v>
      </c>
      <c r="B1107" s="203" t="inlineStr">
        <is>
          <t>Hardie-Ferodo 1000 5 October, 1980</t>
        </is>
      </c>
      <c r="C1107" s="203" t="inlineStr">
        <is>
          <t>DNF</t>
        </is>
      </c>
      <c r="D1107" s="203" t="inlineStr">
        <is>
          <t>C - 2.0</t>
        </is>
      </c>
      <c r="E1107" s="203" t="n"/>
      <c r="F1107" s="203" t="n">
        <v>44</v>
      </c>
      <c r="G1107" s="203" t="inlineStr">
        <is>
          <t>Peter Williamson Pty Ltd</t>
        </is>
      </c>
      <c r="H1107" s="203" t="n"/>
      <c r="I1107" s="203" t="n"/>
      <c r="J1107" s="203" t="inlineStr">
        <is>
          <t>Toyota Celica</t>
        </is>
      </c>
      <c r="K1107" s="203" t="inlineStr">
        <is>
          <t>1968 L4</t>
        </is>
      </c>
      <c r="L1107" s="203" t="inlineStr">
        <is>
          <t>Peter Williamson</t>
        </is>
      </c>
      <c r="M1107" s="203" t="inlineStr">
        <is>
          <t>AUS</t>
        </is>
      </c>
      <c r="N1107" s="692">
        <f>_xlfn.LET(_xlpm.d,_xlfn.XLOOKUP(L1107,'[1]Birth Dates'!$A:$A,'[1]Birth Dates'!$B:$B,"",0),IF(_xlpm.d=0,"",_xlpm.d))</f>
        <v/>
      </c>
      <c r="O1107" s="203">
        <f>IF(OR(N1107="",A1107="",NOT(ISNUMBER(N1107)),N1107&gt;A1107),"",DATEDIF(N1107,A1107,"Y")&amp;" years, "&amp;DATEDIF(N1107,A1107,"YM")&amp;" months, "&amp;DATEDIF(N1107,A1107,"MD")&amp;" days")</f>
        <v/>
      </c>
      <c r="P1107" s="203" t="inlineStr">
        <is>
          <t>Mike Quinn</t>
        </is>
      </c>
      <c r="Q1107" s="203" t="inlineStr">
        <is>
          <t>AUS</t>
        </is>
      </c>
      <c r="R1107" s="692">
        <f>_xlfn.LET(_xlpm.d,_xlfn.XLOOKUP(P1107,'[1]Birth Dates'!$A:$A,'[1]Birth Dates'!$B:$B,"",0),IF(_xlpm.d=0,"",_xlpm.d))</f>
        <v/>
      </c>
      <c r="S1107" s="203">
        <f>IF(OR(R1107="",A1107="",NOT(ISNUMBER(R1107)),R1107&gt;A1107),"",DATEDIF(R1107,A1107,"Y")&amp;" years, "&amp;DATEDIF(R1107,A1107,"YM")&amp;" months, "&amp;DATEDIF(R1107,A1107,"MD")&amp;" days")</f>
        <v/>
      </c>
      <c r="T1107" s="203" t="n"/>
      <c r="U1107" s="203" t="n"/>
      <c r="V1107" s="692">
        <f>_xlfn.LET(_xlpm.d,_xlfn.XLOOKUP(T1107,'[1]Birth Dates'!$A:$A,'[1]Birth Dates'!$B:$B,"",0),IF(_xlpm.d=0,"",_xlpm.d))</f>
        <v/>
      </c>
      <c r="W1107" s="203">
        <f>IF(OR(V1107="",A1107="",NOT(ISNUMBER(V1107)),V1107&gt;A1107),"",DATEDIF(V1107,A1107,"Y")&amp;" years, "&amp;DATEDIF(V1107,A1107,"YM")&amp;" months, "&amp;DATEDIF(V1107,A1107,"MD")&amp;" days")</f>
        <v/>
      </c>
      <c r="X1107" s="203" t="n"/>
      <c r="Y1107" s="203" t="n"/>
      <c r="Z1107" s="203" t="n"/>
      <c r="AA1107" s="203" t="n"/>
      <c r="AB1107" s="246" t="n">
        <v>27</v>
      </c>
      <c r="AC1107" s="203" t="n"/>
      <c r="AD1107" s="203" t="n"/>
      <c r="AE1107" s="590" t="inlineStr">
        <is>
          <t>2:34.9000</t>
        </is>
      </c>
      <c r="AF1107" s="418">
        <f>IF(OR(AE1107="",AE1107="",AE1107=0),"",6.172/(AE1107*24))</f>
        <v/>
      </c>
      <c r="AG1107" s="246" t="n"/>
      <c r="AH1107" s="476" t="inlineStr"/>
      <c r="AI1107" s="418">
        <f>IF(OR(AH1107="",AH1107="",AH1107=0),"",6.172/(AH1107*24))</f>
        <v/>
      </c>
      <c r="AJ1107" s="175">
        <f>IF(AND(ISNUMBER(AB1107),ISNUMBER(AG1107)),AB1107-AG1107,"")</f>
        <v/>
      </c>
      <c r="AK1107" s="203" t="inlineStr">
        <is>
          <t>Electrical</t>
        </is>
      </c>
      <c r="AL1107" s="203" t="n">
        <v>129</v>
      </c>
      <c r="AM1107" s="496" t="n"/>
      <c r="AN1107" s="671">
        <f>IF(OR(AL1107="",AM1107="",AM1107=0),"",AL1107*6.172/(AM1107*24))</f>
        <v/>
      </c>
      <c r="AO1107" s="477">
        <f>IF(AND(AL1107=AL1106,AM1107&lt;&gt;"",AM1106&lt;&gt;""),AM1107-AM1106,"")</f>
        <v/>
      </c>
      <c r="AP1107" s="203" t="n"/>
      <c r="AQ1107" s="476" t="inlineStr"/>
      <c r="AR1107" s="418">
        <f>IF(OR(AQ1107="",AQ1107="",AQ1107=0),"",6.172/(AQ1107*24))</f>
        <v/>
      </c>
      <c r="AS1107" s="436">
        <f>IF(OR(NOT(ISNUMBER(C1107)),NOT(ISNUMBER(AB1107))),"",IF(AG1107&lt;&gt;"",AG1107,AB1107)-C1107)</f>
        <v/>
      </c>
      <c r="AT1107" s="210" t="n"/>
      <c r="AU1107" s="206">
        <f>IF($B1107="","",TEXT($A1107,"yyyymmdd")&amp;"_P"&amp;$C1107&amp;"_C"&amp;$F1107&amp;"_"&amp;TRIM(RIGHT(SUBSTITUTE(TRIM(SUBSTITUTE($L1107,CHAR(160)," "))," ",REPT(" ",60)),60))&amp;IF($P1107="","","-"&amp;TRIM(RIGHT(SUBSTITUTE(TRIM(SUBSTITUTE($P1107,CHAR(160)," "))," ",REPT(" ",60)),60)))&amp;IF($T1107="","","-"&amp;TRIM(RIGHT(SUBSTITUTE(TRIM(SUBSTITUTE($T1107,CHAR(160)," "))," ",REPT(" ",60)),60)))&amp;".jpg")</f>
        <v/>
      </c>
    </row>
    <row r="1108" ht="42" customHeight="1">
      <c r="A1108" s="172" t="n">
        <v>29499</v>
      </c>
      <c r="B1108" s="203" t="inlineStr">
        <is>
          <t>Hardie-Ferodo 1000 5 October, 1980</t>
        </is>
      </c>
      <c r="C1108" s="203" t="inlineStr">
        <is>
          <t>DNF</t>
        </is>
      </c>
      <c r="D1108" s="203" t="inlineStr">
        <is>
          <t>C - 2.0</t>
        </is>
      </c>
      <c r="E1108" s="203" t="n"/>
      <c r="F1108" s="203" t="n">
        <v>49</v>
      </c>
      <c r="G1108" s="203" t="inlineStr">
        <is>
          <t>Jagparts Racing Team</t>
        </is>
      </c>
      <c r="H1108" s="203" t="n"/>
      <c r="I1108" s="203" t="n"/>
      <c r="J1108" s="203" t="inlineStr">
        <is>
          <t>Triumph Dolomite Sprint</t>
        </is>
      </c>
      <c r="K1108" s="203" t="inlineStr">
        <is>
          <t>1998 L4</t>
        </is>
      </c>
      <c r="L1108" s="203" t="inlineStr">
        <is>
          <t>Gerald Kay</t>
        </is>
      </c>
      <c r="M1108" s="203" t="inlineStr">
        <is>
          <t>AUS</t>
        </is>
      </c>
      <c r="N1108" s="692">
        <f>_xlfn.LET(_xlpm.d,_xlfn.XLOOKUP(L1108,'[1]Birth Dates'!$A:$A,'[1]Birth Dates'!$B:$B,"",0),IF(_xlpm.d=0,"",_xlpm.d))</f>
        <v/>
      </c>
      <c r="O1108" s="203">
        <f>IF(OR(N1108="",A1108="",NOT(ISNUMBER(N1108)),N1108&gt;A1108),"",DATEDIF(N1108,A1108,"Y")&amp;" years, "&amp;DATEDIF(N1108,A1108,"YM")&amp;" months, "&amp;DATEDIF(N1108,A1108,"MD")&amp;" days")</f>
        <v/>
      </c>
      <c r="P1108" s="203" t="inlineStr">
        <is>
          <t>Martin Power</t>
        </is>
      </c>
      <c r="Q1108" s="203" t="inlineStr">
        <is>
          <t>AUS</t>
        </is>
      </c>
      <c r="R1108" s="692">
        <f>_xlfn.LET(_xlpm.d,_xlfn.XLOOKUP(P1108,'[1]Birth Dates'!$A:$A,'[1]Birth Dates'!$B:$B,"",0),IF(_xlpm.d=0,"",_xlpm.d))</f>
        <v/>
      </c>
      <c r="S1108" s="203">
        <f>IF(OR(R1108="",A1108="",NOT(ISNUMBER(R1108)),R1108&gt;A1108),"",DATEDIF(R1108,A1108,"Y")&amp;" years, "&amp;DATEDIF(R1108,A1108,"YM")&amp;" months, "&amp;DATEDIF(R1108,A1108,"MD")&amp;" days")</f>
        <v/>
      </c>
      <c r="T1108" s="203" t="n"/>
      <c r="U1108" s="203" t="n"/>
      <c r="V1108" s="692">
        <f>_xlfn.LET(_xlpm.d,_xlfn.XLOOKUP(T1108,'[1]Birth Dates'!$A:$A,'[1]Birth Dates'!$B:$B,"",0),IF(_xlpm.d=0,"",_xlpm.d))</f>
        <v/>
      </c>
      <c r="W1108" s="203">
        <f>IF(OR(V1108="",A1108="",NOT(ISNUMBER(V1108)),V1108&gt;A1108),"",DATEDIF(V1108,A1108,"Y")&amp;" years, "&amp;DATEDIF(V1108,A1108,"YM")&amp;" months, "&amp;DATEDIF(V1108,A1108,"MD")&amp;" days")</f>
        <v/>
      </c>
      <c r="X1108" s="203" t="n"/>
      <c r="Y1108" s="203" t="n"/>
      <c r="Z1108" s="203" t="n"/>
      <c r="AA1108" s="203" t="n"/>
      <c r="AB1108" s="246" t="n">
        <v>39</v>
      </c>
      <c r="AC1108" s="203" t="n"/>
      <c r="AD1108" s="203" t="n"/>
      <c r="AE1108" s="590" t="inlineStr">
        <is>
          <t>2:48.1000</t>
        </is>
      </c>
      <c r="AF1108" s="418">
        <f>IF(OR(AE1108="",AE1108="",AE1108=0),"",6.172/(AE1108*24))</f>
        <v/>
      </c>
      <c r="AG1108" s="246" t="n"/>
      <c r="AH1108" s="476" t="inlineStr"/>
      <c r="AI1108" s="418">
        <f>IF(OR(AH1108="",AH1108="",AH1108=0),"",6.172/(AH1108*24))</f>
        <v/>
      </c>
      <c r="AJ1108" s="175">
        <f>IF(AND(ISNUMBER(AB1108),ISNUMBER(AG1108)),AB1108-AG1108,"")</f>
        <v/>
      </c>
      <c r="AK1108" s="203" t="inlineStr">
        <is>
          <t>Throttle</t>
        </is>
      </c>
      <c r="AL1108" s="203" t="n">
        <v>116</v>
      </c>
      <c r="AM1108" s="496" t="n"/>
      <c r="AN1108" s="671">
        <f>IF(OR(AL1108="",AM1108="",AM1108=0),"",AL1108*6.172/(AM1108*24))</f>
        <v/>
      </c>
      <c r="AO1108" s="477">
        <f>IF(AND(AL1108=AL1107,AM1108&lt;&gt;"",AM1107&lt;&gt;""),AM1108-AM1107,"")</f>
        <v/>
      </c>
      <c r="AP1108" s="203" t="n"/>
      <c r="AQ1108" s="476" t="inlineStr"/>
      <c r="AR1108" s="418">
        <f>IF(OR(AQ1108="",AQ1108="",AQ1108=0),"",6.172/(AQ1108*24))</f>
        <v/>
      </c>
      <c r="AS1108" s="436">
        <f>IF(OR(NOT(ISNUMBER(C1108)),NOT(ISNUMBER(AB1108))),"",IF(AG1108&lt;&gt;"",AG1108,AB1108)-C1108)</f>
        <v/>
      </c>
      <c r="AT1108" s="210" t="n"/>
      <c r="AU1108" s="206">
        <f>IF($B1108="","",TEXT($A1108,"yyyymmdd")&amp;"_P"&amp;$C1108&amp;"_C"&amp;$F1108&amp;"_"&amp;TRIM(RIGHT(SUBSTITUTE(TRIM(SUBSTITUTE($L1108,CHAR(160)," "))," ",REPT(" ",60)),60))&amp;IF($P1108="","","-"&amp;TRIM(RIGHT(SUBSTITUTE(TRIM(SUBSTITUTE($P1108,CHAR(160)," "))," ",REPT(" ",60)),60)))&amp;IF($T1108="","","-"&amp;TRIM(RIGHT(SUBSTITUTE(TRIM(SUBSTITUTE($T1108,CHAR(160)," "))," ",REPT(" ",60)),60)))&amp;".jpg")</f>
        <v/>
      </c>
    </row>
    <row r="1109" ht="42" customHeight="1">
      <c r="A1109" s="172" t="n">
        <v>29499</v>
      </c>
      <c r="B1109" s="203" t="inlineStr">
        <is>
          <t>Hardie-Ferodo 1000 5 October, 1980</t>
        </is>
      </c>
      <c r="C1109" s="203" t="inlineStr">
        <is>
          <t>DNF</t>
        </is>
      </c>
      <c r="D1109" s="203" t="inlineStr">
        <is>
          <t>C - 2.0</t>
        </is>
      </c>
      <c r="E1109" s="203" t="n"/>
      <c r="F1109" s="203" t="n">
        <v>41</v>
      </c>
      <c r="G1109" s="203" t="inlineStr">
        <is>
          <t>Roger Cartwright</t>
        </is>
      </c>
      <c r="H1109" s="203" t="n"/>
      <c r="I1109" s="203" t="n"/>
      <c r="J1109" s="203" t="inlineStr">
        <is>
          <t>Ford Escort RS2000 Mk.II</t>
        </is>
      </c>
      <c r="K1109" s="203" t="inlineStr">
        <is>
          <t>1993 L4</t>
        </is>
      </c>
      <c r="L1109" s="203" t="inlineStr">
        <is>
          <t>Roger Cartwright</t>
        </is>
      </c>
      <c r="M1109" s="203" t="inlineStr">
        <is>
          <t>AUS</t>
        </is>
      </c>
      <c r="N1109" s="692">
        <f>_xlfn.LET(_xlpm.d,_xlfn.XLOOKUP(L1109,'[1]Birth Dates'!$A:$A,'[1]Birth Dates'!$B:$B,"",0),IF(_xlpm.d=0,"",_xlpm.d))</f>
        <v/>
      </c>
      <c r="O1109" s="203">
        <f>IF(OR(N1109="",A1109="",NOT(ISNUMBER(N1109)),N1109&gt;A1109),"",DATEDIF(N1109,A1109,"Y")&amp;" years, "&amp;DATEDIF(N1109,A1109,"YM")&amp;" months, "&amp;DATEDIF(N1109,A1109,"MD")&amp;" days")</f>
        <v/>
      </c>
      <c r="P1109" s="203" t="inlineStr">
        <is>
          <t>Rod Stevens</t>
        </is>
      </c>
      <c r="Q1109" s="203" t="inlineStr">
        <is>
          <t>AUS</t>
        </is>
      </c>
      <c r="R1109" s="692">
        <f>_xlfn.LET(_xlpm.d,_xlfn.XLOOKUP(P1109,'[1]Birth Dates'!$A:$A,'[1]Birth Dates'!$B:$B,"",0),IF(_xlpm.d=0,"",_xlpm.d))</f>
        <v/>
      </c>
      <c r="S1109" s="203">
        <f>IF(OR(R1109="",A1109="",NOT(ISNUMBER(R1109)),R1109&gt;A1109),"",DATEDIF(R1109,A1109,"Y")&amp;" years, "&amp;DATEDIF(R1109,A1109,"YM")&amp;" months, "&amp;DATEDIF(R1109,A1109,"MD")&amp;" days")</f>
        <v/>
      </c>
      <c r="T1109" s="203" t="n"/>
      <c r="U1109" s="203" t="n"/>
      <c r="V1109" s="692">
        <f>_xlfn.LET(_xlpm.d,_xlfn.XLOOKUP(T1109,'[1]Birth Dates'!$A:$A,'[1]Birth Dates'!$B:$B,"",0),IF(_xlpm.d=0,"",_xlpm.d))</f>
        <v/>
      </c>
      <c r="W1109" s="203">
        <f>IF(OR(V1109="",A1109="",NOT(ISNUMBER(V1109)),V1109&gt;A1109),"",DATEDIF(V1109,A1109,"Y")&amp;" years, "&amp;DATEDIF(V1109,A1109,"YM")&amp;" months, "&amp;DATEDIF(V1109,A1109,"MD")&amp;" days")</f>
        <v/>
      </c>
      <c r="X1109" s="203" t="n"/>
      <c r="Y1109" s="203" t="n"/>
      <c r="Z1109" s="203" t="n"/>
      <c r="AA1109" s="203" t="n"/>
      <c r="AB1109" s="246" t="n">
        <v>31</v>
      </c>
      <c r="AC1109" s="203" t="n"/>
      <c r="AD1109" s="203" t="n"/>
      <c r="AE1109" s="590" t="inlineStr">
        <is>
          <t>2:38.5000</t>
        </is>
      </c>
      <c r="AF1109" s="418">
        <f>IF(OR(AE1109="",AE1109="",AE1109=0),"",6.172/(AE1109*24))</f>
        <v/>
      </c>
      <c r="AG1109" s="246" t="n"/>
      <c r="AH1109" s="476" t="inlineStr"/>
      <c r="AI1109" s="418">
        <f>IF(OR(AH1109="",AH1109="",AH1109=0),"",6.172/(AH1109*24))</f>
        <v/>
      </c>
      <c r="AJ1109" s="175">
        <f>IF(AND(ISNUMBER(AB1109),ISNUMBER(AG1109)),AB1109-AG1109,"")</f>
        <v/>
      </c>
      <c r="AK1109" s="203" t="inlineStr">
        <is>
          <t>Clutch</t>
        </is>
      </c>
      <c r="AL1109" s="203" t="n">
        <v>112</v>
      </c>
      <c r="AM1109" s="496" t="n"/>
      <c r="AN1109" s="671">
        <f>IF(OR(AL1109="",AM1109="",AM1109=0),"",AL1109*6.172/(AM1109*24))</f>
        <v/>
      </c>
      <c r="AO1109" s="477">
        <f>IF(AND(AL1109=AL1108,AM1109&lt;&gt;"",AM1108&lt;&gt;""),AM1109-AM1108,"")</f>
        <v/>
      </c>
      <c r="AP1109" s="203" t="n"/>
      <c r="AQ1109" s="476" t="inlineStr"/>
      <c r="AR1109" s="418">
        <f>IF(OR(AQ1109="",AQ1109="",AQ1109=0),"",6.172/(AQ1109*24))</f>
        <v/>
      </c>
      <c r="AS1109" s="436">
        <f>IF(OR(NOT(ISNUMBER(C1109)),NOT(ISNUMBER(AB1109))),"",IF(AG1109&lt;&gt;"",AG1109,AB1109)-C1109)</f>
        <v/>
      </c>
      <c r="AT1109" s="210" t="n"/>
      <c r="AU1109" s="206">
        <f>IF($B1109="","",TEXT($A1109,"yyyymmdd")&amp;"_P"&amp;$C1109&amp;"_C"&amp;$F1109&amp;"_"&amp;TRIM(RIGHT(SUBSTITUTE(TRIM(SUBSTITUTE($L1109,CHAR(160)," "))," ",REPT(" ",60)),60))&amp;IF($P1109="","","-"&amp;TRIM(RIGHT(SUBSTITUTE(TRIM(SUBSTITUTE($P1109,CHAR(160)," "))," ",REPT(" ",60)),60)))&amp;IF($T1109="","","-"&amp;TRIM(RIGHT(SUBSTITUTE(TRIM(SUBSTITUTE($T1109,CHAR(160)," "))," ",REPT(" ",60)),60)))&amp;".jpg")</f>
        <v/>
      </c>
    </row>
    <row r="1110" ht="42" customHeight="1">
      <c r="A1110" s="172" t="n">
        <v>29499</v>
      </c>
      <c r="B1110" s="203" t="inlineStr">
        <is>
          <t>Hardie-Ferodo 1000 5 October, 1980</t>
        </is>
      </c>
      <c r="C1110" s="203" t="inlineStr">
        <is>
          <t>DNF</t>
        </is>
      </c>
      <c r="D1110" s="203" t="inlineStr">
        <is>
          <t>D - 1.6</t>
        </is>
      </c>
      <c r="E1110" s="203" t="n"/>
      <c r="F1110" s="203" t="n">
        <v>60</v>
      </c>
      <c r="G1110" s="203" t="inlineStr">
        <is>
          <t>Country Dealer Team</t>
        </is>
      </c>
      <c r="H1110" s="203" t="n"/>
      <c r="I1110" s="203" t="n"/>
      <c r="J1110" s="203" t="inlineStr">
        <is>
          <t>Isuzu Gemini ZZ/L sedan</t>
        </is>
      </c>
      <c r="K1110" s="203" t="inlineStr">
        <is>
          <t>1584 L4</t>
        </is>
      </c>
      <c r="L1110" s="203" t="inlineStr">
        <is>
          <t>Jim Faneco</t>
        </is>
      </c>
      <c r="M1110" s="203" t="inlineStr">
        <is>
          <t>AUS</t>
        </is>
      </c>
      <c r="N1110" s="692">
        <f>_xlfn.LET(_xlpm.d,_xlfn.XLOOKUP(L1110,'[1]Birth Dates'!$A:$A,'[1]Birth Dates'!$B:$B,"",0),IF(_xlpm.d=0,"",_xlpm.d))</f>
        <v/>
      </c>
      <c r="O1110" s="203">
        <f>IF(OR(N1110="",A1110="",NOT(ISNUMBER(N1110)),N1110&gt;A1110),"",DATEDIF(N1110,A1110,"Y")&amp;" years, "&amp;DATEDIF(N1110,A1110,"YM")&amp;" months, "&amp;DATEDIF(N1110,A1110,"MD")&amp;" days")</f>
        <v/>
      </c>
      <c r="P1110" s="203" t="inlineStr">
        <is>
          <t>Peter Boston</t>
        </is>
      </c>
      <c r="Q1110" s="203" t="inlineStr">
        <is>
          <t>AUS</t>
        </is>
      </c>
      <c r="R1110" s="692">
        <f>_xlfn.LET(_xlpm.d,_xlfn.XLOOKUP(P1110,'[1]Birth Dates'!$A:$A,'[1]Birth Dates'!$B:$B,"",0),IF(_xlpm.d=0,"",_xlpm.d))</f>
        <v/>
      </c>
      <c r="S1110" s="203">
        <f>IF(OR(R1110="",A1110="",NOT(ISNUMBER(R1110)),R1110&gt;A1110),"",DATEDIF(R1110,A1110,"Y")&amp;" years, "&amp;DATEDIF(R1110,A1110,"YM")&amp;" months, "&amp;DATEDIF(R1110,A1110,"MD")&amp;" days")</f>
        <v/>
      </c>
      <c r="T1110" s="203" t="n"/>
      <c r="U1110" s="203" t="n"/>
      <c r="V1110" s="692">
        <f>_xlfn.LET(_xlpm.d,_xlfn.XLOOKUP(T1110,'[1]Birth Dates'!$A:$A,'[1]Birth Dates'!$B:$B,"",0),IF(_xlpm.d=0,"",_xlpm.d))</f>
        <v/>
      </c>
      <c r="W1110" s="203">
        <f>IF(OR(V1110="",A1110="",NOT(ISNUMBER(V1110)),V1110&gt;A1110),"",DATEDIF(V1110,A1110,"Y")&amp;" years, "&amp;DATEDIF(V1110,A1110,"YM")&amp;" months, "&amp;DATEDIF(V1110,A1110,"MD")&amp;" days")</f>
        <v/>
      </c>
      <c r="X1110" s="203" t="n"/>
      <c r="Y1110" s="203" t="n"/>
      <c r="Z1110" s="203" t="n"/>
      <c r="AA1110" s="203" t="n"/>
      <c r="AB1110" s="246" t="n">
        <v>52</v>
      </c>
      <c r="AC1110" s="203" t="n"/>
      <c r="AD1110" s="203" t="n"/>
      <c r="AE1110" s="590" t="inlineStr">
        <is>
          <t>2:59.9000</t>
        </is>
      </c>
      <c r="AF1110" s="418">
        <f>IF(OR(AE1110="",AE1110="",AE1110=0),"",6.172/(AE1110*24))</f>
        <v/>
      </c>
      <c r="AG1110" s="246" t="n"/>
      <c r="AH1110" s="476" t="inlineStr"/>
      <c r="AI1110" s="418">
        <f>IF(OR(AH1110="",AH1110="",AH1110=0),"",6.172/(AH1110*24))</f>
        <v/>
      </c>
      <c r="AJ1110" s="175">
        <f>IF(AND(ISNUMBER(AB1110),ISNUMBER(AG1110)),AB1110-AG1110,"")</f>
        <v/>
      </c>
      <c r="AK1110" s="203" t="inlineStr">
        <is>
          <t>Accident</t>
        </is>
      </c>
      <c r="AL1110" s="203" t="n">
        <v>111</v>
      </c>
      <c r="AM1110" s="496" t="n"/>
      <c r="AN1110" s="671">
        <f>IF(OR(AL1110="",AM1110="",AM1110=0),"",AL1110*6.172/(AM1110*24))</f>
        <v/>
      </c>
      <c r="AO1110" s="477">
        <f>IF(AND(AL1110=AL1109,AM1110&lt;&gt;"",AM1109&lt;&gt;""),AM1110-AM1109,"")</f>
        <v/>
      </c>
      <c r="AP1110" s="203" t="n"/>
      <c r="AQ1110" s="476" t="inlineStr"/>
      <c r="AR1110" s="418">
        <f>IF(OR(AQ1110="",AQ1110="",AQ1110=0),"",6.172/(AQ1110*24))</f>
        <v/>
      </c>
      <c r="AS1110" s="436">
        <f>IF(OR(NOT(ISNUMBER(C1110)),NOT(ISNUMBER(AB1110))),"",IF(AG1110&lt;&gt;"",AG1110,AB1110)-C1110)</f>
        <v/>
      </c>
      <c r="AT1110" s="210" t="n"/>
      <c r="AU1110" s="206">
        <f>IF($B1110="","",TEXT($A1110,"yyyymmdd")&amp;"_P"&amp;$C1110&amp;"_C"&amp;$F1110&amp;"_"&amp;TRIM(RIGHT(SUBSTITUTE(TRIM(SUBSTITUTE($L1110,CHAR(160)," "))," ",REPT(" ",60)),60))&amp;IF($P1110="","","-"&amp;TRIM(RIGHT(SUBSTITUTE(TRIM(SUBSTITUTE($P1110,CHAR(160)," "))," ",REPT(" ",60)),60)))&amp;IF($T1110="","","-"&amp;TRIM(RIGHT(SUBSTITUTE(TRIM(SUBSTITUTE($T1110,CHAR(160)," "))," ",REPT(" ",60)),60)))&amp;".jpg")</f>
        <v/>
      </c>
    </row>
    <row r="1111" ht="42" customHeight="1">
      <c r="A1111" s="172" t="n">
        <v>29499</v>
      </c>
      <c r="B1111" s="203" t="inlineStr">
        <is>
          <t>Hardie-Ferodo 1000 5 October, 1980</t>
        </is>
      </c>
      <c r="C1111" s="203" t="inlineStr">
        <is>
          <t>DNF</t>
        </is>
      </c>
      <c r="D1111" s="203" t="inlineStr">
        <is>
          <t>A - 6.0</t>
        </is>
      </c>
      <c r="E1111" s="203" t="n"/>
      <c r="F1111" s="203" t="n">
        <v>12</v>
      </c>
      <c r="G1111" s="203" t="inlineStr">
        <is>
          <t>Ron Dickson</t>
        </is>
      </c>
      <c r="H1111" s="203" t="n"/>
      <c r="I1111" s="203" t="n"/>
      <c r="J1111" s="203" t="inlineStr">
        <is>
          <t>Chevrolet Camaro Z28</t>
        </is>
      </c>
      <c r="K1111" s="203" t="inlineStr">
        <is>
          <t>5736 V8</t>
        </is>
      </c>
      <c r="L1111" s="203" t="inlineStr">
        <is>
          <t>Dick Barbour</t>
        </is>
      </c>
      <c r="M1111" s="203" t="inlineStr">
        <is>
          <t>USA</t>
        </is>
      </c>
      <c r="N1111" s="692">
        <f>_xlfn.LET(_xlpm.d,_xlfn.XLOOKUP(L1111,'[1]Birth Dates'!$A:$A,'[1]Birth Dates'!$B:$B,"",0),IF(_xlpm.d=0,"",_xlpm.d))</f>
        <v/>
      </c>
      <c r="O1111" s="203">
        <f>IF(OR(N1111="",A1111="",NOT(ISNUMBER(N1111)),N1111&gt;A1111),"",DATEDIF(N1111,A1111,"Y")&amp;" years, "&amp;DATEDIF(N1111,A1111,"YM")&amp;" months, "&amp;DATEDIF(N1111,A1111,"MD")&amp;" days")</f>
        <v/>
      </c>
      <c r="P1111" s="203" t="inlineStr">
        <is>
          <t>Sam Posey</t>
        </is>
      </c>
      <c r="Q1111" s="203" t="inlineStr">
        <is>
          <t>USA</t>
        </is>
      </c>
      <c r="R1111" s="692">
        <f>_xlfn.LET(_xlpm.d,_xlfn.XLOOKUP(P1111,'[1]Birth Dates'!$A:$A,'[1]Birth Dates'!$B:$B,"",0),IF(_xlpm.d=0,"",_xlpm.d))</f>
        <v/>
      </c>
      <c r="S1111" s="203">
        <f>IF(OR(R1111="",A1111="",NOT(ISNUMBER(R1111)),R1111&gt;A1111),"",DATEDIF(R1111,A1111,"Y")&amp;" years, "&amp;DATEDIF(R1111,A1111,"YM")&amp;" months, "&amp;DATEDIF(R1111,A1111,"MD")&amp;" days")</f>
        <v/>
      </c>
      <c r="T1111" s="203" t="n"/>
      <c r="U1111" s="203" t="n"/>
      <c r="V1111" s="692">
        <f>_xlfn.LET(_xlpm.d,_xlfn.XLOOKUP(T1111,'[1]Birth Dates'!$A:$A,'[1]Birth Dates'!$B:$B,"",0),IF(_xlpm.d=0,"",_xlpm.d))</f>
        <v/>
      </c>
      <c r="W1111" s="203">
        <f>IF(OR(V1111="",A1111="",NOT(ISNUMBER(V1111)),V1111&gt;A1111),"",DATEDIF(V1111,A1111,"Y")&amp;" years, "&amp;DATEDIF(V1111,A1111,"YM")&amp;" months, "&amp;DATEDIF(V1111,A1111,"MD")&amp;" days")</f>
        <v/>
      </c>
      <c r="X1111" s="203" t="n"/>
      <c r="Y1111" s="203" t="n"/>
      <c r="Z1111" s="203" t="n"/>
      <c r="AA1111" s="203" t="n"/>
      <c r="AB1111" s="246" t="n">
        <v>18</v>
      </c>
      <c r="AC1111" s="203" t="n"/>
      <c r="AD1111" s="203" t="n"/>
      <c r="AE1111" s="590" t="inlineStr">
        <is>
          <t>2:31.5000</t>
        </is>
      </c>
      <c r="AF1111" s="418">
        <f>IF(OR(AE1111="",AE1111="",AE1111=0),"",6.172/(AE1111*24))</f>
        <v/>
      </c>
      <c r="AG1111" s="246" t="n"/>
      <c r="AH1111" s="476" t="inlineStr"/>
      <c r="AI1111" s="418">
        <f>IF(OR(AH1111="",AH1111="",AH1111=0),"",6.172/(AH1111*24))</f>
        <v/>
      </c>
      <c r="AJ1111" s="175">
        <f>IF(AND(ISNUMBER(AB1111),ISNUMBER(AG1111)),AB1111-AG1111,"")</f>
        <v/>
      </c>
      <c r="AK1111" s="203" t="inlineStr">
        <is>
          <t>Gearbox</t>
        </is>
      </c>
      <c r="AL1111" s="203" t="n">
        <v>91</v>
      </c>
      <c r="AM1111" s="496" t="n"/>
      <c r="AN1111" s="671">
        <f>IF(OR(AL1111="",AM1111="",AM1111=0),"",AL1111*6.172/(AM1111*24))</f>
        <v/>
      </c>
      <c r="AO1111" s="477">
        <f>IF(AND(AL1111=AL1110,AM1111&lt;&gt;"",AM1110&lt;&gt;""),AM1111-AM1110,"")</f>
        <v/>
      </c>
      <c r="AP1111" s="203" t="n"/>
      <c r="AQ1111" s="476" t="inlineStr"/>
      <c r="AR1111" s="418">
        <f>IF(OR(AQ1111="",AQ1111="",AQ1111=0),"",6.172/(AQ1111*24))</f>
        <v/>
      </c>
      <c r="AS1111" s="436">
        <f>IF(OR(NOT(ISNUMBER(C1111)),NOT(ISNUMBER(AB1111))),"",IF(AG1111&lt;&gt;"",AG1111,AB1111)-C1111)</f>
        <v/>
      </c>
      <c r="AT1111" s="210" t="n"/>
      <c r="AU1111" s="206">
        <f>IF($B1111="","",TEXT($A1111,"yyyymmdd")&amp;"_P"&amp;$C1111&amp;"_C"&amp;$F1111&amp;"_"&amp;TRIM(RIGHT(SUBSTITUTE(TRIM(SUBSTITUTE($L1111,CHAR(160)," "))," ",REPT(" ",60)),60))&amp;IF($P1111="","","-"&amp;TRIM(RIGHT(SUBSTITUTE(TRIM(SUBSTITUTE($P1111,CHAR(160)," "))," ",REPT(" ",60)),60)))&amp;IF($T1111="","","-"&amp;TRIM(RIGHT(SUBSTITUTE(TRIM(SUBSTITUTE($T1111,CHAR(160)," "))," ",REPT(" ",60)),60)))&amp;".jpg")</f>
        <v/>
      </c>
    </row>
    <row r="1112" ht="42" customHeight="1">
      <c r="A1112" s="172" t="n">
        <v>29499</v>
      </c>
      <c r="B1112" s="203" t="inlineStr">
        <is>
          <t>Hardie-Ferodo 1000 5 October, 1980</t>
        </is>
      </c>
      <c r="C1112" s="203" t="inlineStr">
        <is>
          <t>DNF</t>
        </is>
      </c>
      <c r="D1112" s="203" t="inlineStr">
        <is>
          <t>A - 6.0</t>
        </is>
      </c>
      <c r="E1112" s="203" t="n"/>
      <c r="F1112" s="203" t="n">
        <v>7</v>
      </c>
      <c r="G1112" s="203" t="inlineStr">
        <is>
          <t>Ron Hodgson Motors</t>
        </is>
      </c>
      <c r="H1112" s="203" t="n"/>
      <c r="I1112" s="203" t="n"/>
      <c r="J1112" s="203" t="inlineStr">
        <is>
          <t>Ford Falcon XD</t>
        </is>
      </c>
      <c r="K1112" s="203" t="inlineStr">
        <is>
          <t>5760 V8</t>
        </is>
      </c>
      <c r="L1112" s="203" t="inlineStr">
        <is>
          <t>Bill O'Brien</t>
        </is>
      </c>
      <c r="M1112" s="203" t="inlineStr">
        <is>
          <t>AUS</t>
        </is>
      </c>
      <c r="N1112" s="692">
        <f>_xlfn.LET(_xlpm.d,_xlfn.XLOOKUP(L1112,'[1]Birth Dates'!$A:$A,'[1]Birth Dates'!$B:$B,"",0),IF(_xlpm.d=0,"",_xlpm.d))</f>
        <v/>
      </c>
      <c r="O1112" s="203">
        <f>IF(OR(N1112="",A1112="",NOT(ISNUMBER(N1112)),N1112&gt;A1112),"",DATEDIF(N1112,A1112,"Y")&amp;" years, "&amp;DATEDIF(N1112,A1112,"YM")&amp;" months, "&amp;DATEDIF(N1112,A1112,"MD")&amp;" days")</f>
        <v/>
      </c>
      <c r="P1112" s="203" t="inlineStr">
        <is>
          <t>Bob Morris</t>
        </is>
      </c>
      <c r="Q1112" s="203" t="inlineStr">
        <is>
          <t>AUS</t>
        </is>
      </c>
      <c r="R1112" s="692">
        <f>_xlfn.LET(_xlpm.d,_xlfn.XLOOKUP(P1112,'[1]Birth Dates'!$A:$A,'[1]Birth Dates'!$B:$B,"",0),IF(_xlpm.d=0,"",_xlpm.d))</f>
        <v/>
      </c>
      <c r="S1112" s="203">
        <f>IF(OR(R1112="",A1112="",NOT(ISNUMBER(R1112)),R1112&gt;A1112),"",DATEDIF(R1112,A1112,"Y")&amp;" years, "&amp;DATEDIF(R1112,A1112,"YM")&amp;" months, "&amp;DATEDIF(R1112,A1112,"MD")&amp;" days")</f>
        <v/>
      </c>
      <c r="T1112" s="203" t="n"/>
      <c r="U1112" s="203" t="n"/>
      <c r="V1112" s="692">
        <f>_xlfn.LET(_xlpm.d,_xlfn.XLOOKUP(T1112,'[1]Birth Dates'!$A:$A,'[1]Birth Dates'!$B:$B,"",0),IF(_xlpm.d=0,"",_xlpm.d))</f>
        <v/>
      </c>
      <c r="W1112" s="203">
        <f>IF(OR(V1112="",A1112="",NOT(ISNUMBER(V1112)),V1112&gt;A1112),"",DATEDIF(V1112,A1112,"Y")&amp;" years, "&amp;DATEDIF(V1112,A1112,"YM")&amp;" months, "&amp;DATEDIF(V1112,A1112,"MD")&amp;" days")</f>
        <v/>
      </c>
      <c r="X1112" s="203" t="n"/>
      <c r="Y1112" s="203" t="n"/>
      <c r="Z1112" s="203" t="n"/>
      <c r="AA1112" s="203" t="n"/>
      <c r="AB1112" s="246" t="n"/>
      <c r="AC1112" s="203" t="n"/>
      <c r="AD1112" s="203" t="n"/>
      <c r="AE1112" s="590" t="n"/>
      <c r="AF1112" s="418">
        <f>IF(OR(AE1112="",AE1112="",AE1112=0),"",6.172/(AE1112*24))</f>
        <v/>
      </c>
      <c r="AG1112" s="246" t="n">
        <v>6</v>
      </c>
      <c r="AH1112" s="590" t="inlineStr">
        <is>
          <t>2:23.8500</t>
        </is>
      </c>
      <c r="AI1112" s="418">
        <f>IF(OR(AH1112="",AH1112="",AH1112=0),"",6.172/(AH1112*24))</f>
        <v/>
      </c>
      <c r="AJ1112" s="175">
        <f>IF(AND(ISNUMBER(AB1112),ISNUMBER(AG1112)),AB1112-AG1112,"")</f>
        <v/>
      </c>
      <c r="AK1112" s="203" t="inlineStr">
        <is>
          <t>Engine</t>
        </is>
      </c>
      <c r="AL1112" s="203" t="n">
        <v>88</v>
      </c>
      <c r="AM1112" s="496" t="n"/>
      <c r="AN1112" s="671">
        <f>IF(OR(AL1112="",AM1112="",AM1112=0),"",AL1112*6.172/(AM1112*24))</f>
        <v/>
      </c>
      <c r="AO1112" s="477">
        <f>IF(AND(AL1112=AL1111,AM1112&lt;&gt;"",AM1111&lt;&gt;""),AM1112-AM1111,"")</f>
        <v/>
      </c>
      <c r="AP1112" s="203" t="n"/>
      <c r="AQ1112" s="476" t="inlineStr"/>
      <c r="AR1112" s="418">
        <f>IF(OR(AQ1112="",AQ1112="",AQ1112=0),"",6.172/(AQ1112*24))</f>
        <v/>
      </c>
      <c r="AS1112" s="436">
        <f>IF(OR(NOT(ISNUMBER(C1112)),NOT(ISNUMBER(AB1112))),"",IF(AG1112&lt;&gt;"",AG1112,AB1112)-C1112)</f>
        <v/>
      </c>
      <c r="AT1112" s="210" t="n"/>
      <c r="AU1112" s="206">
        <f>IF($B1112="","",TEXT($A1112,"yyyymmdd")&amp;"_P"&amp;$C1112&amp;"_C"&amp;$F1112&amp;"_"&amp;TRIM(RIGHT(SUBSTITUTE(TRIM(SUBSTITUTE($L1112,CHAR(160)," "))," ",REPT(" ",60)),60))&amp;IF($P1112="","","-"&amp;TRIM(RIGHT(SUBSTITUTE(TRIM(SUBSTITUTE($P1112,CHAR(160)," "))," ",REPT(" ",60)),60)))&amp;IF($T1112="","","-"&amp;TRIM(RIGHT(SUBSTITUTE(TRIM(SUBSTITUTE($T1112,CHAR(160)," "))," ",REPT(" ",60)),60)))&amp;".jpg")</f>
        <v/>
      </c>
    </row>
    <row r="1113" ht="42" customHeight="1">
      <c r="A1113" s="172" t="n">
        <v>29499</v>
      </c>
      <c r="B1113" s="203" t="inlineStr">
        <is>
          <t>Hardie-Ferodo 1000 5 October, 1980</t>
        </is>
      </c>
      <c r="C1113" s="203" t="inlineStr">
        <is>
          <t>DNF</t>
        </is>
      </c>
      <c r="D1113" s="203" t="inlineStr">
        <is>
          <t>A - 6.0</t>
        </is>
      </c>
      <c r="E1113" s="203" t="n"/>
      <c r="F1113" s="203" t="n">
        <v>25</v>
      </c>
      <c r="G1113" s="203" t="inlineStr">
        <is>
          <t>Holden Dealer Team</t>
        </is>
      </c>
      <c r="H1113" s="203" t="n"/>
      <c r="I1113" s="203" t="n"/>
      <c r="J1113" s="203" t="inlineStr">
        <is>
          <t xml:space="preserve">Holden Commodore VC </t>
        </is>
      </c>
      <c r="K1113" s="203" t="inlineStr">
        <is>
          <t>5044 V8</t>
        </is>
      </c>
      <c r="L1113" s="203" t="inlineStr">
        <is>
          <t>John Harvey</t>
        </is>
      </c>
      <c r="M1113" s="203" t="inlineStr">
        <is>
          <t>AUS</t>
        </is>
      </c>
      <c r="N1113" s="692">
        <f>_xlfn.LET(_xlpm.d,_xlfn.XLOOKUP(L1113,'[1]Birth Dates'!$A:$A,'[1]Birth Dates'!$B:$B,"",0),IF(_xlpm.d=0,"",_xlpm.d))</f>
        <v/>
      </c>
      <c r="O1113" s="203">
        <f>IF(OR(N1113="",A1113="",NOT(ISNUMBER(N1113)),N1113&gt;A1113),"",DATEDIF(N1113,A1113,"Y")&amp;" years, "&amp;DATEDIF(N1113,A1113,"YM")&amp;" months, "&amp;DATEDIF(N1113,A1113,"MD")&amp;" days")</f>
        <v/>
      </c>
      <c r="P1113" s="203" t="inlineStr">
        <is>
          <t>Ron Harrop</t>
        </is>
      </c>
      <c r="Q1113" s="203" t="inlineStr">
        <is>
          <t>AUS</t>
        </is>
      </c>
      <c r="R1113" s="692">
        <f>_xlfn.LET(_xlpm.d,_xlfn.XLOOKUP(P1113,'[1]Birth Dates'!$A:$A,'[1]Birth Dates'!$B:$B,"",0),IF(_xlpm.d=0,"",_xlpm.d))</f>
        <v/>
      </c>
      <c r="S1113" s="203">
        <f>IF(OR(R1113="",A1113="",NOT(ISNUMBER(R1113)),R1113&gt;A1113),"",DATEDIF(R1113,A1113,"Y")&amp;" years, "&amp;DATEDIF(R1113,A1113,"YM")&amp;" months, "&amp;DATEDIF(R1113,A1113,"MD")&amp;" days")</f>
        <v/>
      </c>
      <c r="T1113" s="203" t="n"/>
      <c r="U1113" s="203" t="n"/>
      <c r="V1113" s="692">
        <f>_xlfn.LET(_xlpm.d,_xlfn.XLOOKUP(T1113,'[1]Birth Dates'!$A:$A,'[1]Birth Dates'!$B:$B,"",0),IF(_xlpm.d=0,"",_xlpm.d))</f>
        <v/>
      </c>
      <c r="W1113" s="203">
        <f>IF(OR(V1113="",A1113="",NOT(ISNUMBER(V1113)),V1113&gt;A1113),"",DATEDIF(V1113,A1113,"Y")&amp;" years, "&amp;DATEDIF(V1113,A1113,"YM")&amp;" months, "&amp;DATEDIF(V1113,A1113,"MD")&amp;" days")</f>
        <v/>
      </c>
      <c r="X1113" s="203" t="n"/>
      <c r="Y1113" s="203" t="n"/>
      <c r="Z1113" s="203" t="n"/>
      <c r="AA1113" s="203" t="n"/>
      <c r="AB1113" s="246" t="n"/>
      <c r="AC1113" s="203" t="n"/>
      <c r="AD1113" s="203" t="n"/>
      <c r="AE1113" s="590" t="n"/>
      <c r="AF1113" s="418">
        <f>IF(OR(AE1113="",AE1113="",AE1113=0),"",6.172/(AE1113*24))</f>
        <v/>
      </c>
      <c r="AG1113" s="246" t="n">
        <v>4</v>
      </c>
      <c r="AH1113" s="590" t="inlineStr">
        <is>
          <t>2:23.0050</t>
        </is>
      </c>
      <c r="AI1113" s="418">
        <f>IF(OR(AH1113="",AH1113="",AH1113=0),"",6.172/(AH1113*24))</f>
        <v/>
      </c>
      <c r="AJ1113" s="175">
        <f>IF(AND(ISNUMBER(AB1113),ISNUMBER(AG1113)),AB1113-AG1113,"")</f>
        <v/>
      </c>
      <c r="AK1113" s="203" t="inlineStr">
        <is>
          <t>Engine</t>
        </is>
      </c>
      <c r="AL1113" s="203" t="n">
        <v>78</v>
      </c>
      <c r="AM1113" s="496" t="n"/>
      <c r="AN1113" s="671">
        <f>IF(OR(AL1113="",AM1113="",AM1113=0),"",AL1113*6.172/(AM1113*24))</f>
        <v/>
      </c>
      <c r="AO1113" s="477">
        <f>IF(AND(AL1113=AL1112,AM1113&lt;&gt;"",AM1112&lt;&gt;""),AM1113-AM1112,"")</f>
        <v/>
      </c>
      <c r="AP1113" s="203" t="n"/>
      <c r="AQ1113" s="476" t="inlineStr"/>
      <c r="AR1113" s="418">
        <f>IF(OR(AQ1113="",AQ1113="",AQ1113=0),"",6.172/(AQ1113*24))</f>
        <v/>
      </c>
      <c r="AS1113" s="436">
        <f>IF(OR(NOT(ISNUMBER(C1113)),NOT(ISNUMBER(AB1113))),"",IF(AG1113&lt;&gt;"",AG1113,AB1113)-C1113)</f>
        <v/>
      </c>
      <c r="AT1113" s="210" t="n"/>
      <c r="AU1113" s="206">
        <f>IF($B1113="","",TEXT($A1113,"yyyymmdd")&amp;"_P"&amp;$C1113&amp;"_C"&amp;$F1113&amp;"_"&amp;TRIM(RIGHT(SUBSTITUTE(TRIM(SUBSTITUTE($L1113,CHAR(160)," "))," ",REPT(" ",60)),60))&amp;IF($P1113="","","-"&amp;TRIM(RIGHT(SUBSTITUTE(TRIM(SUBSTITUTE($P1113,CHAR(160)," "))," ",REPT(" ",60)),60)))&amp;IF($T1113="","","-"&amp;TRIM(RIGHT(SUBSTITUTE(TRIM(SUBSTITUTE($T1113,CHAR(160)," "))," ",REPT(" ",60)),60)))&amp;".jpg")</f>
        <v/>
      </c>
    </row>
    <row r="1114" ht="42" customHeight="1">
      <c r="A1114" s="172" t="n">
        <v>29499</v>
      </c>
      <c r="B1114" s="203" t="inlineStr">
        <is>
          <t>Hardie-Ferodo 1000 5 October, 1980</t>
        </is>
      </c>
      <c r="C1114" s="203" t="inlineStr">
        <is>
          <t>DNF</t>
        </is>
      </c>
      <c r="D1114" s="203" t="inlineStr">
        <is>
          <t>B - 3.0</t>
        </is>
      </c>
      <c r="E1114" s="203" t="n"/>
      <c r="F1114" s="203" t="n">
        <v>30</v>
      </c>
      <c r="G1114" s="203" t="inlineStr">
        <is>
          <t>McLeod Mazda</t>
        </is>
      </c>
      <c r="H1114" s="203" t="n"/>
      <c r="I1114" s="203" t="n"/>
      <c r="J1114" s="203" t="inlineStr">
        <is>
          <t>Mazda RX7</t>
        </is>
      </c>
      <c r="K1114" s="203" t="inlineStr">
        <is>
          <t>2292 eq R2</t>
        </is>
      </c>
      <c r="L1114" s="203" t="inlineStr">
        <is>
          <t>Peter McLeod</t>
        </is>
      </c>
      <c r="M1114" s="203" t="inlineStr">
        <is>
          <t>AUS</t>
        </is>
      </c>
      <c r="N1114" s="692">
        <f>_xlfn.LET(_xlpm.d,_xlfn.XLOOKUP(L1114,'[1]Birth Dates'!$A:$A,'[1]Birth Dates'!$B:$B,"",0),IF(_xlpm.d=0,"",_xlpm.d))</f>
        <v/>
      </c>
      <c r="O1114" s="203">
        <f>IF(OR(N1114="",A1114="",NOT(ISNUMBER(N1114)),N1114&gt;A1114),"",DATEDIF(N1114,A1114,"Y")&amp;" years, "&amp;DATEDIF(N1114,A1114,"YM")&amp;" months, "&amp;DATEDIF(N1114,A1114,"MD")&amp;" days")</f>
        <v/>
      </c>
      <c r="P1114" s="203" t="inlineStr">
        <is>
          <t>Mal Brewster</t>
        </is>
      </c>
      <c r="Q1114" s="203" t="inlineStr">
        <is>
          <t>AUS</t>
        </is>
      </c>
      <c r="R1114" s="692">
        <f>_xlfn.LET(_xlpm.d,_xlfn.XLOOKUP(P1114,'[1]Birth Dates'!$A:$A,'[1]Birth Dates'!$B:$B,"",0),IF(_xlpm.d=0,"",_xlpm.d))</f>
        <v/>
      </c>
      <c r="S1114" s="203">
        <f>IF(OR(R1114="",A1114="",NOT(ISNUMBER(R1114)),R1114&gt;A1114),"",DATEDIF(R1114,A1114,"Y")&amp;" years, "&amp;DATEDIF(R1114,A1114,"YM")&amp;" months, "&amp;DATEDIF(R1114,A1114,"MD")&amp;" days")</f>
        <v/>
      </c>
      <c r="T1114" s="203" t="n"/>
      <c r="U1114" s="203" t="n"/>
      <c r="V1114" s="692">
        <f>_xlfn.LET(_xlpm.d,_xlfn.XLOOKUP(T1114,'[1]Birth Dates'!$A:$A,'[1]Birth Dates'!$B:$B,"",0),IF(_xlpm.d=0,"",_xlpm.d))</f>
        <v/>
      </c>
      <c r="W1114" s="203">
        <f>IF(OR(V1114="",A1114="",NOT(ISNUMBER(V1114)),V1114&gt;A1114),"",DATEDIF(V1114,A1114,"Y")&amp;" years, "&amp;DATEDIF(V1114,A1114,"YM")&amp;" months, "&amp;DATEDIF(V1114,A1114,"MD")&amp;" days")</f>
        <v/>
      </c>
      <c r="X1114" s="203" t="n"/>
      <c r="Y1114" s="203" t="n"/>
      <c r="Z1114" s="203" t="n"/>
      <c r="AA1114" s="203" t="n"/>
      <c r="AB1114" s="246" t="n">
        <v>33</v>
      </c>
      <c r="AC1114" s="203" t="n"/>
      <c r="AD1114" s="203" t="n"/>
      <c r="AE1114" s="590" t="inlineStr">
        <is>
          <t>2:41.7000</t>
        </is>
      </c>
      <c r="AF1114" s="418">
        <f>IF(OR(AE1114="",AE1114="",AE1114=0),"",6.172/(AE1114*24))</f>
        <v/>
      </c>
      <c r="AG1114" s="246" t="n"/>
      <c r="AH1114" s="476" t="inlineStr"/>
      <c r="AI1114" s="418">
        <f>IF(OR(AH1114="",AH1114="",AH1114=0),"",6.172/(AH1114*24))</f>
        <v/>
      </c>
      <c r="AJ1114" s="175">
        <f>IF(AND(ISNUMBER(AB1114),ISNUMBER(AG1114)),AB1114-AG1114,"")</f>
        <v/>
      </c>
      <c r="AK1114" s="203" t="inlineStr">
        <is>
          <t>Diff.</t>
        </is>
      </c>
      <c r="AL1114" s="203" t="n">
        <v>65</v>
      </c>
      <c r="AM1114" s="496" t="n"/>
      <c r="AN1114" s="671">
        <f>IF(OR(AL1114="",AM1114="",AM1114=0),"",AL1114*6.172/(AM1114*24))</f>
        <v/>
      </c>
      <c r="AO1114" s="477">
        <f>IF(AND(AL1114=AL1113,AM1114&lt;&gt;"",AM1113&lt;&gt;""),AM1114-AM1113,"")</f>
        <v/>
      </c>
      <c r="AP1114" s="203" t="n"/>
      <c r="AQ1114" s="476" t="inlineStr"/>
      <c r="AR1114" s="418">
        <f>IF(OR(AQ1114="",AQ1114="",AQ1114=0),"",6.172/(AQ1114*24))</f>
        <v/>
      </c>
      <c r="AS1114" s="436">
        <f>IF(OR(NOT(ISNUMBER(C1114)),NOT(ISNUMBER(AB1114))),"",IF(AG1114&lt;&gt;"",AG1114,AB1114)-C1114)</f>
        <v/>
      </c>
      <c r="AT1114" s="210" t="n"/>
      <c r="AU1114" s="206">
        <f>IF($B1114="","",TEXT($A1114,"yyyymmdd")&amp;"_P"&amp;$C1114&amp;"_C"&amp;$F1114&amp;"_"&amp;TRIM(RIGHT(SUBSTITUTE(TRIM(SUBSTITUTE($L1114,CHAR(160)," "))," ",REPT(" ",60)),60))&amp;IF($P1114="","","-"&amp;TRIM(RIGHT(SUBSTITUTE(TRIM(SUBSTITUTE($P1114,CHAR(160)," "))," ",REPT(" ",60)),60)))&amp;IF($T1114="","","-"&amp;TRIM(RIGHT(SUBSTITUTE(TRIM(SUBSTITUTE($T1114,CHAR(160)," "))," ",REPT(" ",60)),60)))&amp;".jpg")</f>
        <v/>
      </c>
    </row>
    <row r="1115" ht="42" customHeight="1">
      <c r="A1115" s="172" t="n">
        <v>29499</v>
      </c>
      <c r="B1115" s="203" t="inlineStr">
        <is>
          <t>Hardie-Ferodo 1000 5 October, 1980</t>
        </is>
      </c>
      <c r="C1115" s="203" t="inlineStr">
        <is>
          <t>DNF</t>
        </is>
      </c>
      <c r="D1115" s="203" t="inlineStr">
        <is>
          <t>D - 1.6</t>
        </is>
      </c>
      <c r="E1115" s="203" t="n"/>
      <c r="F1115" s="203" t="n">
        <v>63</v>
      </c>
      <c r="G1115" s="203" t="inlineStr">
        <is>
          <t>Lennox Motors</t>
        </is>
      </c>
      <c r="H1115" s="203" t="n"/>
      <c r="I1115" s="203" t="n"/>
      <c r="J1115" s="203" t="inlineStr">
        <is>
          <t>Volkswagen Golf GTi</t>
        </is>
      </c>
      <c r="K1115" s="203" t="inlineStr">
        <is>
          <t>1588 L4</t>
        </is>
      </c>
      <c r="L1115" s="203" t="inlineStr">
        <is>
          <t>Chris Heyer</t>
        </is>
      </c>
      <c r="M1115" s="203" t="inlineStr">
        <is>
          <t>AUS</t>
        </is>
      </c>
      <c r="N1115" s="692">
        <f>_xlfn.LET(_xlpm.d,_xlfn.XLOOKUP(L1115,'[1]Birth Dates'!$A:$A,'[1]Birth Dates'!$B:$B,"",0),IF(_xlpm.d=0,"",_xlpm.d))</f>
        <v/>
      </c>
      <c r="O1115" s="203">
        <f>IF(OR(N1115="",A1115="",NOT(ISNUMBER(N1115)),N1115&gt;A1115),"",DATEDIF(N1115,A1115,"Y")&amp;" years, "&amp;DATEDIF(N1115,A1115,"YM")&amp;" months, "&amp;DATEDIF(N1115,A1115,"MD")&amp;" days")</f>
        <v/>
      </c>
      <c r="P1115" s="203" t="inlineStr">
        <is>
          <t>Peter Lander</t>
        </is>
      </c>
      <c r="Q1115" s="203" t="inlineStr">
        <is>
          <t>AUS</t>
        </is>
      </c>
      <c r="R1115" s="692">
        <f>_xlfn.LET(_xlpm.d,_xlfn.XLOOKUP(P1115,'[1]Birth Dates'!$A:$A,'[1]Birth Dates'!$B:$B,"",0),IF(_xlpm.d=0,"",_xlpm.d))</f>
        <v/>
      </c>
      <c r="S1115" s="203">
        <f>IF(OR(R1115="",A1115="",NOT(ISNUMBER(R1115)),R1115&gt;A1115),"",DATEDIF(R1115,A1115,"Y")&amp;" years, "&amp;DATEDIF(R1115,A1115,"YM")&amp;" months, "&amp;DATEDIF(R1115,A1115,"MD")&amp;" days")</f>
        <v/>
      </c>
      <c r="T1115" s="203" t="n"/>
      <c r="U1115" s="203" t="n"/>
      <c r="V1115" s="692">
        <f>_xlfn.LET(_xlpm.d,_xlfn.XLOOKUP(T1115,'[1]Birth Dates'!$A:$A,'[1]Birth Dates'!$B:$B,"",0),IF(_xlpm.d=0,"",_xlpm.d))</f>
        <v/>
      </c>
      <c r="W1115" s="203">
        <f>IF(OR(V1115="",A1115="",NOT(ISNUMBER(V1115)),V1115&gt;A1115),"",DATEDIF(V1115,A1115,"Y")&amp;" years, "&amp;DATEDIF(V1115,A1115,"YM")&amp;" months, "&amp;DATEDIF(V1115,A1115,"MD")&amp;" days")</f>
        <v/>
      </c>
      <c r="X1115" s="203" t="n"/>
      <c r="Y1115" s="203" t="n"/>
      <c r="Z1115" s="203" t="n"/>
      <c r="AA1115" s="203" t="n"/>
      <c r="AB1115" s="246" t="n">
        <v>42</v>
      </c>
      <c r="AC1115" s="203" t="n"/>
      <c r="AD1115" s="203" t="n"/>
      <c r="AE1115" s="590" t="inlineStr">
        <is>
          <t>2:51.2000</t>
        </is>
      </c>
      <c r="AF1115" s="418">
        <f>IF(OR(AE1115="",AE1115="",AE1115=0),"",6.172/(AE1115*24))</f>
        <v/>
      </c>
      <c r="AG1115" s="246" t="n"/>
      <c r="AH1115" s="476" t="inlineStr"/>
      <c r="AI1115" s="418">
        <f>IF(OR(AH1115="",AH1115="",AH1115=0),"",6.172/(AH1115*24))</f>
        <v/>
      </c>
      <c r="AJ1115" s="175">
        <f>IF(AND(ISNUMBER(AB1115),ISNUMBER(AG1115)),AB1115-AG1115,"")</f>
        <v/>
      </c>
      <c r="AK1115" s="203" t="inlineStr">
        <is>
          <t>Diff.</t>
        </is>
      </c>
      <c r="AL1115" s="203" t="n">
        <v>63</v>
      </c>
      <c r="AM1115" s="496" t="n"/>
      <c r="AN1115" s="671">
        <f>IF(OR(AL1115="",AM1115="",AM1115=0),"",AL1115*6.172/(AM1115*24))</f>
        <v/>
      </c>
      <c r="AO1115" s="477">
        <f>IF(AND(AL1115=AL1114,AM1115&lt;&gt;"",AM1114&lt;&gt;""),AM1115-AM1114,"")</f>
        <v/>
      </c>
      <c r="AP1115" s="203" t="n"/>
      <c r="AQ1115" s="476" t="inlineStr"/>
      <c r="AR1115" s="418">
        <f>IF(OR(AQ1115="",AQ1115="",AQ1115=0),"",6.172/(AQ1115*24))</f>
        <v/>
      </c>
      <c r="AS1115" s="436">
        <f>IF(OR(NOT(ISNUMBER(C1115)),NOT(ISNUMBER(AB1115))),"",IF(AG1115&lt;&gt;"",AG1115,AB1115)-C1115)</f>
        <v/>
      </c>
      <c r="AT1115" s="210" t="n"/>
      <c r="AU1115" s="206">
        <f>IF($B1115="","",TEXT($A1115,"yyyymmdd")&amp;"_P"&amp;$C1115&amp;"_C"&amp;$F1115&amp;"_"&amp;TRIM(RIGHT(SUBSTITUTE(TRIM(SUBSTITUTE($L1115,CHAR(160)," "))," ",REPT(" ",60)),60))&amp;IF($P1115="","","-"&amp;TRIM(RIGHT(SUBSTITUTE(TRIM(SUBSTITUTE($P1115,CHAR(160)," "))," ",REPT(" ",60)),60)))&amp;IF($T1115="","","-"&amp;TRIM(RIGHT(SUBSTITUTE(TRIM(SUBSTITUTE($T1115,CHAR(160)," "))," ",REPT(" ",60)),60)))&amp;".jpg")</f>
        <v/>
      </c>
    </row>
    <row r="1116" ht="42" customHeight="1">
      <c r="A1116" s="172" t="n">
        <v>29499</v>
      </c>
      <c r="B1116" s="203" t="inlineStr">
        <is>
          <t>Hardie-Ferodo 1000 5 October, 1980</t>
        </is>
      </c>
      <c r="C1116" s="203" t="inlineStr">
        <is>
          <t>DNF</t>
        </is>
      </c>
      <c r="D1116" s="203" t="inlineStr">
        <is>
          <t>A - 6.0</t>
        </is>
      </c>
      <c r="E1116" s="203" t="n"/>
      <c r="F1116" s="203" t="n">
        <v>20</v>
      </c>
      <c r="G1116" s="203" t="inlineStr">
        <is>
          <t>Gibson Motor Sport</t>
        </is>
      </c>
      <c r="H1116" s="203" t="n"/>
      <c r="I1116" s="203" t="n"/>
      <c r="J1116" s="203" t="inlineStr">
        <is>
          <t>Ford Falcon XD</t>
        </is>
      </c>
      <c r="K1116" s="203" t="inlineStr">
        <is>
          <t>5760 V8</t>
        </is>
      </c>
      <c r="L1116" s="203" t="inlineStr">
        <is>
          <t>Joe Moore</t>
        </is>
      </c>
      <c r="M1116" s="203" t="inlineStr">
        <is>
          <t>AUS</t>
        </is>
      </c>
      <c r="N1116" s="692">
        <f>_xlfn.LET(_xlpm.d,_xlfn.XLOOKUP(L1116,'[1]Birth Dates'!$A:$A,'[1]Birth Dates'!$B:$B,"",0),IF(_xlpm.d=0,"",_xlpm.d))</f>
        <v/>
      </c>
      <c r="O1116" s="203">
        <f>IF(OR(N1116="",A1116="",NOT(ISNUMBER(N1116)),N1116&gt;A1116),"",DATEDIF(N1116,A1116,"Y")&amp;" years, "&amp;DATEDIF(N1116,A1116,"YM")&amp;" months, "&amp;DATEDIF(N1116,A1116,"MD")&amp;" days")</f>
        <v/>
      </c>
      <c r="P1116" s="203" t="inlineStr">
        <is>
          <t>Fred Gibson</t>
        </is>
      </c>
      <c r="Q1116" s="203" t="inlineStr">
        <is>
          <t>AUS</t>
        </is>
      </c>
      <c r="R1116" s="692">
        <f>_xlfn.LET(_xlpm.d,_xlfn.XLOOKUP(P1116,'[1]Birth Dates'!$A:$A,'[1]Birth Dates'!$B:$B,"",0),IF(_xlpm.d=0,"",_xlpm.d))</f>
        <v/>
      </c>
      <c r="S1116" s="203">
        <f>IF(OR(R1116="",A1116="",NOT(ISNUMBER(R1116)),R1116&gt;A1116),"",DATEDIF(R1116,A1116,"Y")&amp;" years, "&amp;DATEDIF(R1116,A1116,"YM")&amp;" months, "&amp;DATEDIF(R1116,A1116,"MD")&amp;" days")</f>
        <v/>
      </c>
      <c r="T1116" s="203" t="n"/>
      <c r="U1116" s="203" t="n"/>
      <c r="V1116" s="692">
        <f>_xlfn.LET(_xlpm.d,_xlfn.XLOOKUP(T1116,'[1]Birth Dates'!$A:$A,'[1]Birth Dates'!$B:$B,"",0),IF(_xlpm.d=0,"",_xlpm.d))</f>
        <v/>
      </c>
      <c r="W1116" s="203">
        <f>IF(OR(V1116="",A1116="",NOT(ISNUMBER(V1116)),V1116&gt;A1116),"",DATEDIF(V1116,A1116,"Y")&amp;" years, "&amp;DATEDIF(V1116,A1116,"YM")&amp;" months, "&amp;DATEDIF(V1116,A1116,"MD")&amp;" days")</f>
        <v/>
      </c>
      <c r="X1116" s="203" t="n"/>
      <c r="Y1116" s="203" t="n"/>
      <c r="Z1116" s="203" t="n"/>
      <c r="AA1116" s="203" t="n"/>
      <c r="AB1116" s="246" t="n">
        <v>20</v>
      </c>
      <c r="AC1116" s="203" t="n"/>
      <c r="AD1116" s="203" t="n"/>
      <c r="AE1116" s="590" t="inlineStr">
        <is>
          <t>2:32.0000</t>
        </is>
      </c>
      <c r="AF1116" s="418">
        <f>IF(OR(AE1116="",AE1116="",AE1116=0),"",6.172/(AE1116*24))</f>
        <v/>
      </c>
      <c r="AG1116" s="246" t="n"/>
      <c r="AH1116" s="476" t="inlineStr"/>
      <c r="AI1116" s="418">
        <f>IF(OR(AH1116="",AH1116="",AH1116=0),"",6.172/(AH1116*24))</f>
        <v/>
      </c>
      <c r="AJ1116" s="175">
        <f>IF(AND(ISNUMBER(AB1116),ISNUMBER(AG1116)),AB1116-AG1116,"")</f>
        <v/>
      </c>
      <c r="AK1116" s="203" t="inlineStr">
        <is>
          <t>Fuel System</t>
        </is>
      </c>
      <c r="AL1116" s="203" t="n">
        <v>51</v>
      </c>
      <c r="AM1116" s="496" t="n"/>
      <c r="AN1116" s="671">
        <f>IF(OR(AL1116="",AM1116="",AM1116=0),"",AL1116*6.172/(AM1116*24))</f>
        <v/>
      </c>
      <c r="AO1116" s="477">
        <f>IF(AND(AL1116=AL1115,AM1116&lt;&gt;"",AM1115&lt;&gt;""),AM1116-AM1115,"")</f>
        <v/>
      </c>
      <c r="AP1116" s="203" t="n"/>
      <c r="AQ1116" s="476" t="inlineStr"/>
      <c r="AR1116" s="418">
        <f>IF(OR(AQ1116="",AQ1116="",AQ1116=0),"",6.172/(AQ1116*24))</f>
        <v/>
      </c>
      <c r="AS1116" s="436">
        <f>IF(OR(NOT(ISNUMBER(C1116)),NOT(ISNUMBER(AB1116))),"",IF(AG1116&lt;&gt;"",AG1116,AB1116)-C1116)</f>
        <v/>
      </c>
      <c r="AT1116" s="210" t="n"/>
      <c r="AU1116" s="206">
        <f>IF($B1116="","",TEXT($A1116,"yyyymmdd")&amp;"_P"&amp;$C1116&amp;"_C"&amp;$F1116&amp;"_"&amp;TRIM(RIGHT(SUBSTITUTE(TRIM(SUBSTITUTE($L1116,CHAR(160)," "))," ",REPT(" ",60)),60))&amp;IF($P1116="","","-"&amp;TRIM(RIGHT(SUBSTITUTE(TRIM(SUBSTITUTE($P1116,CHAR(160)," "))," ",REPT(" ",60)),60)))&amp;IF($T1116="","","-"&amp;TRIM(RIGHT(SUBSTITUTE(TRIM(SUBSTITUTE($T1116,CHAR(160)," "))," ",REPT(" ",60)),60)))&amp;".jpg")</f>
        <v/>
      </c>
    </row>
    <row r="1117" ht="42" customHeight="1">
      <c r="A1117" s="172" t="n">
        <v>29499</v>
      </c>
      <c r="B1117" s="203" t="inlineStr">
        <is>
          <t>Hardie-Ferodo 1000 5 October, 1980</t>
        </is>
      </c>
      <c r="C1117" s="203" t="inlineStr">
        <is>
          <t>DNF</t>
        </is>
      </c>
      <c r="D1117" s="203" t="inlineStr">
        <is>
          <t>C - 2.0</t>
        </is>
      </c>
      <c r="E1117" s="203" t="n"/>
      <c r="F1117" s="203" t="n">
        <v>46</v>
      </c>
      <c r="G1117" s="203" t="inlineStr">
        <is>
          <t>Formula Ford Australia</t>
        </is>
      </c>
      <c r="H1117" s="203" t="n"/>
      <c r="I1117" s="203" t="n"/>
      <c r="J1117" s="203" t="inlineStr">
        <is>
          <t>Ford Escort RS2000 Mk.II</t>
        </is>
      </c>
      <c r="K1117" s="203" t="inlineStr">
        <is>
          <t>1993 L4</t>
        </is>
      </c>
      <c r="L1117" s="203" t="inlineStr">
        <is>
          <t>Stephen Brook</t>
        </is>
      </c>
      <c r="M1117" s="203" t="inlineStr">
        <is>
          <t>AUS</t>
        </is>
      </c>
      <c r="N1117" s="692">
        <f>_xlfn.LET(_xlpm.d,_xlfn.XLOOKUP(L1117,'[1]Birth Dates'!$A:$A,'[1]Birth Dates'!$B:$B,"",0),IF(_xlpm.d=0,"",_xlpm.d))</f>
        <v/>
      </c>
      <c r="O1117" s="203">
        <f>IF(OR(N1117="",A1117="",NOT(ISNUMBER(N1117)),N1117&gt;A1117),"",DATEDIF(N1117,A1117,"Y")&amp;" years, "&amp;DATEDIF(N1117,A1117,"YM")&amp;" months, "&amp;DATEDIF(N1117,A1117,"MD")&amp;" days")</f>
        <v/>
      </c>
      <c r="P1117" s="203" t="inlineStr">
        <is>
          <t>Wally Storey</t>
        </is>
      </c>
      <c r="Q1117" s="203" t="inlineStr">
        <is>
          <t>AUS</t>
        </is>
      </c>
      <c r="R1117" s="692">
        <f>_xlfn.LET(_xlpm.d,_xlfn.XLOOKUP(P1117,'[1]Birth Dates'!$A:$A,'[1]Birth Dates'!$B:$B,"",0),IF(_xlpm.d=0,"",_xlpm.d))</f>
        <v/>
      </c>
      <c r="S1117" s="203">
        <f>IF(OR(R1117="",A1117="",NOT(ISNUMBER(R1117)),R1117&gt;A1117),"",DATEDIF(R1117,A1117,"Y")&amp;" years, "&amp;DATEDIF(R1117,A1117,"YM")&amp;" months, "&amp;DATEDIF(R1117,A1117,"MD")&amp;" days")</f>
        <v/>
      </c>
      <c r="T1117" s="203" t="n"/>
      <c r="U1117" s="203" t="n"/>
      <c r="V1117" s="692">
        <f>_xlfn.LET(_xlpm.d,_xlfn.XLOOKUP(T1117,'[1]Birth Dates'!$A:$A,'[1]Birth Dates'!$B:$B,"",0),IF(_xlpm.d=0,"",_xlpm.d))</f>
        <v/>
      </c>
      <c r="W1117" s="203">
        <f>IF(OR(V1117="",A1117="",NOT(ISNUMBER(V1117)),V1117&gt;A1117),"",DATEDIF(V1117,A1117,"Y")&amp;" years, "&amp;DATEDIF(V1117,A1117,"YM")&amp;" months, "&amp;DATEDIF(V1117,A1117,"MD")&amp;" days")</f>
        <v/>
      </c>
      <c r="X1117" s="203" t="n"/>
      <c r="Y1117" s="203" t="n"/>
      <c r="Z1117" s="203" t="n"/>
      <c r="AA1117" s="203" t="n"/>
      <c r="AB1117" s="246" t="n">
        <v>34</v>
      </c>
      <c r="AC1117" s="203" t="n"/>
      <c r="AD1117" s="203" t="n"/>
      <c r="AE1117" s="590" t="inlineStr">
        <is>
          <t>2:43.4000</t>
        </is>
      </c>
      <c r="AF1117" s="418">
        <f>IF(OR(AE1117="",AE1117="",AE1117=0),"",6.172/(AE1117*24))</f>
        <v/>
      </c>
      <c r="AG1117" s="246" t="n"/>
      <c r="AH1117" s="476" t="inlineStr"/>
      <c r="AI1117" s="418">
        <f>IF(OR(AH1117="",AH1117="",AH1117=0),"",6.172/(AH1117*24))</f>
        <v/>
      </c>
      <c r="AJ1117" s="175">
        <f>IF(AND(ISNUMBER(AB1117),ISNUMBER(AG1117)),AB1117-AG1117,"")</f>
        <v/>
      </c>
      <c r="AK1117" s="203" t="inlineStr">
        <is>
          <t>Wiring Fire</t>
        </is>
      </c>
      <c r="AL1117" s="203" t="n">
        <v>45</v>
      </c>
      <c r="AM1117" s="496" t="n"/>
      <c r="AN1117" s="671">
        <f>IF(OR(AL1117="",AM1117="",AM1117=0),"",AL1117*6.172/(AM1117*24))</f>
        <v/>
      </c>
      <c r="AO1117" s="477">
        <f>IF(AND(AL1117=AL1116,AM1117&lt;&gt;"",AM1116&lt;&gt;""),AM1117-AM1116,"")</f>
        <v/>
      </c>
      <c r="AP1117" s="203" t="n"/>
      <c r="AQ1117" s="476" t="inlineStr"/>
      <c r="AR1117" s="418">
        <f>IF(OR(AQ1117="",AQ1117="",AQ1117=0),"",6.172/(AQ1117*24))</f>
        <v/>
      </c>
      <c r="AS1117" s="436">
        <f>IF(OR(NOT(ISNUMBER(C1117)),NOT(ISNUMBER(AB1117))),"",IF(AG1117&lt;&gt;"",AG1117,AB1117)-C1117)</f>
        <v/>
      </c>
      <c r="AT1117" s="210" t="n"/>
      <c r="AU1117" s="206">
        <f>IF($B1117="","",TEXT($A1117,"yyyymmdd")&amp;"_P"&amp;$C1117&amp;"_C"&amp;$F1117&amp;"_"&amp;TRIM(RIGHT(SUBSTITUTE(TRIM(SUBSTITUTE($L1117,CHAR(160)," "))," ",REPT(" ",60)),60))&amp;IF($P1117="","","-"&amp;TRIM(RIGHT(SUBSTITUTE(TRIM(SUBSTITUTE($P1117,CHAR(160)," "))," ",REPT(" ",60)),60)))&amp;IF($T1117="","","-"&amp;TRIM(RIGHT(SUBSTITUTE(TRIM(SUBSTITUTE($T1117,CHAR(160)," "))," ",REPT(" ",60)),60)))&amp;".jpg")</f>
        <v/>
      </c>
    </row>
    <row r="1118" ht="42" customHeight="1">
      <c r="A1118" s="172" t="n">
        <v>29499</v>
      </c>
      <c r="B1118" s="203" t="inlineStr">
        <is>
          <t>Hardie-Ferodo 1000 5 October, 1980</t>
        </is>
      </c>
      <c r="C1118" s="203" t="inlineStr">
        <is>
          <t>DNF</t>
        </is>
      </c>
      <c r="D1118" s="203" t="inlineStr">
        <is>
          <t>A - 6.0</t>
        </is>
      </c>
      <c r="E1118" s="203" t="n"/>
      <c r="F1118" s="203" t="n">
        <v>22</v>
      </c>
      <c r="G1118" s="203" t="inlineStr">
        <is>
          <t>Jim Keogh</t>
        </is>
      </c>
      <c r="H1118" s="203" t="n"/>
      <c r="I1118" s="203" t="n"/>
      <c r="J1118" s="203" t="inlineStr">
        <is>
          <t>Ford Falcon XD</t>
        </is>
      </c>
      <c r="K1118" s="203" t="inlineStr">
        <is>
          <t>5760 V8</t>
        </is>
      </c>
      <c r="L1118" s="203" t="inlineStr">
        <is>
          <t>Jim Keogh</t>
        </is>
      </c>
      <c r="M1118" s="203" t="inlineStr">
        <is>
          <t>AUS</t>
        </is>
      </c>
      <c r="N1118" s="692">
        <f>_xlfn.LET(_xlpm.d,_xlfn.XLOOKUP(L1118,'[1]Birth Dates'!$A:$A,'[1]Birth Dates'!$B:$B,"",0),IF(_xlpm.d=0,"",_xlpm.d))</f>
        <v/>
      </c>
      <c r="O1118" s="203">
        <f>IF(OR(N1118="",A1118="",NOT(ISNUMBER(N1118)),N1118&gt;A1118),"",DATEDIF(N1118,A1118,"Y")&amp;" years, "&amp;DATEDIF(N1118,A1118,"YM")&amp;" months, "&amp;DATEDIF(N1118,A1118,"MD")&amp;" days")</f>
        <v/>
      </c>
      <c r="P1118" s="203" t="inlineStr">
        <is>
          <t>Ross Mathiesen</t>
        </is>
      </c>
      <c r="Q1118" s="203" t="inlineStr">
        <is>
          <t>AUS</t>
        </is>
      </c>
      <c r="R1118" s="692">
        <f>_xlfn.LET(_xlpm.d,_xlfn.XLOOKUP(P1118,'[1]Birth Dates'!$A:$A,'[1]Birth Dates'!$B:$B,"",0),IF(_xlpm.d=0,"",_xlpm.d))</f>
        <v/>
      </c>
      <c r="S1118" s="203">
        <f>IF(OR(R1118="",A1118="",NOT(ISNUMBER(R1118)),R1118&gt;A1118),"",DATEDIF(R1118,A1118,"Y")&amp;" years, "&amp;DATEDIF(R1118,A1118,"YM")&amp;" months, "&amp;DATEDIF(R1118,A1118,"MD")&amp;" days")</f>
        <v/>
      </c>
      <c r="T1118" s="203" t="n"/>
      <c r="U1118" s="203" t="n"/>
      <c r="V1118" s="692">
        <f>_xlfn.LET(_xlpm.d,_xlfn.XLOOKUP(T1118,'[1]Birth Dates'!$A:$A,'[1]Birth Dates'!$B:$B,"",0),IF(_xlpm.d=0,"",_xlpm.d))</f>
        <v/>
      </c>
      <c r="W1118" s="203">
        <f>IF(OR(V1118="",A1118="",NOT(ISNUMBER(V1118)),V1118&gt;A1118),"",DATEDIF(V1118,A1118,"Y")&amp;" years, "&amp;DATEDIF(V1118,A1118,"YM")&amp;" months, "&amp;DATEDIF(V1118,A1118,"MD")&amp;" days")</f>
        <v/>
      </c>
      <c r="X1118" s="203" t="n"/>
      <c r="Y1118" s="203" t="n"/>
      <c r="Z1118" s="203" t="n"/>
      <c r="AA1118" s="203" t="n"/>
      <c r="AB1118" s="246" t="n">
        <v>21</v>
      </c>
      <c r="AC1118" s="203" t="n"/>
      <c r="AD1118" s="203" t="n"/>
      <c r="AE1118" s="590" t="inlineStr">
        <is>
          <t>2:32.1000</t>
        </is>
      </c>
      <c r="AF1118" s="418">
        <f>IF(OR(AE1118="",AE1118="",AE1118=0),"",6.172/(AE1118*24))</f>
        <v/>
      </c>
      <c r="AG1118" s="246" t="n"/>
      <c r="AH1118" s="476" t="inlineStr"/>
      <c r="AI1118" s="418">
        <f>IF(OR(AH1118="",AH1118="",AH1118=0),"",6.172/(AH1118*24))</f>
        <v/>
      </c>
      <c r="AJ1118" s="175">
        <f>IF(AND(ISNUMBER(AB1118),ISNUMBER(AG1118)),AB1118-AG1118,"")</f>
        <v/>
      </c>
      <c r="AK1118" s="203" t="inlineStr">
        <is>
          <t>Oil Pump</t>
        </is>
      </c>
      <c r="AL1118" s="203" t="n">
        <v>42</v>
      </c>
      <c r="AM1118" s="496" t="n"/>
      <c r="AN1118" s="671">
        <f>IF(OR(AL1118="",AM1118="",AM1118=0),"",AL1118*6.172/(AM1118*24))</f>
        <v/>
      </c>
      <c r="AO1118" s="477">
        <f>IF(AND(AL1118=AL1117,AM1118&lt;&gt;"",AM1117&lt;&gt;""),AM1118-AM1117,"")</f>
        <v/>
      </c>
      <c r="AP1118" s="203" t="n"/>
      <c r="AQ1118" s="476" t="inlineStr"/>
      <c r="AR1118" s="418">
        <f>IF(OR(AQ1118="",AQ1118="",AQ1118=0),"",6.172/(AQ1118*24))</f>
        <v/>
      </c>
      <c r="AS1118" s="436">
        <f>IF(OR(NOT(ISNUMBER(C1118)),NOT(ISNUMBER(AB1118))),"",IF(AG1118&lt;&gt;"",AG1118,AB1118)-C1118)</f>
        <v/>
      </c>
      <c r="AT1118" s="210" t="n"/>
      <c r="AU1118" s="206">
        <f>IF($B1118="","",TEXT($A1118,"yyyymmdd")&amp;"_P"&amp;$C1118&amp;"_C"&amp;$F1118&amp;"_"&amp;TRIM(RIGHT(SUBSTITUTE(TRIM(SUBSTITUTE($L1118,CHAR(160)," "))," ",REPT(" ",60)),60))&amp;IF($P1118="","","-"&amp;TRIM(RIGHT(SUBSTITUTE(TRIM(SUBSTITUTE($P1118,CHAR(160)," "))," ",REPT(" ",60)),60)))&amp;IF($T1118="","","-"&amp;TRIM(RIGHT(SUBSTITUTE(TRIM(SUBSTITUTE($T1118,CHAR(160)," "))," ",REPT(" ",60)),60)))&amp;".jpg")</f>
        <v/>
      </c>
    </row>
    <row r="1119" ht="42" customHeight="1">
      <c r="A1119" s="172" t="n">
        <v>29499</v>
      </c>
      <c r="B1119" s="203" t="inlineStr">
        <is>
          <t>Hardie-Ferodo 1000 5 October, 1980</t>
        </is>
      </c>
      <c r="C1119" s="203" t="inlineStr">
        <is>
          <t>DNF</t>
        </is>
      </c>
      <c r="D1119" s="203" t="inlineStr">
        <is>
          <t>A - 6.0</t>
        </is>
      </c>
      <c r="E1119" s="203" t="n"/>
      <c r="F1119" s="203" t="n">
        <v>8</v>
      </c>
      <c r="G1119" s="203" t="inlineStr">
        <is>
          <t>Garry Willmington</t>
        </is>
      </c>
      <c r="H1119" s="203" t="n"/>
      <c r="I1119" s="203" t="n"/>
      <c r="J1119" s="203" t="inlineStr">
        <is>
          <t>Ford Falcon XD</t>
        </is>
      </c>
      <c r="K1119" s="203" t="inlineStr">
        <is>
          <t>5760 V8</t>
        </is>
      </c>
      <c r="L1119" s="203" t="inlineStr">
        <is>
          <t>Garry Willmington</t>
        </is>
      </c>
      <c r="M1119" s="203" t="inlineStr">
        <is>
          <t>AUS</t>
        </is>
      </c>
      <c r="N1119" s="692">
        <f>_xlfn.LET(_xlpm.d,_xlfn.XLOOKUP(L1119,'[1]Birth Dates'!$A:$A,'[1]Birth Dates'!$B:$B,"",0),IF(_xlpm.d=0,"",_xlpm.d))</f>
        <v/>
      </c>
      <c r="O1119" s="203">
        <f>IF(OR(N1119="",A1119="",NOT(ISNUMBER(N1119)),N1119&gt;A1119),"",DATEDIF(N1119,A1119,"Y")&amp;" years, "&amp;DATEDIF(N1119,A1119,"YM")&amp;" months, "&amp;DATEDIF(N1119,A1119,"MD")&amp;" days")</f>
        <v/>
      </c>
      <c r="P1119" s="203" t="inlineStr">
        <is>
          <t>Rod Donovan</t>
        </is>
      </c>
      <c r="Q1119" s="203" t="inlineStr">
        <is>
          <t>AUS</t>
        </is>
      </c>
      <c r="R1119" s="692">
        <f>_xlfn.LET(_xlpm.d,_xlfn.XLOOKUP(P1119,'[1]Birth Dates'!$A:$A,'[1]Birth Dates'!$B:$B,"",0),IF(_xlpm.d=0,"",_xlpm.d))</f>
        <v/>
      </c>
      <c r="S1119" s="203">
        <f>IF(OR(R1119="",A1119="",NOT(ISNUMBER(R1119)),R1119&gt;A1119),"",DATEDIF(R1119,A1119,"Y")&amp;" years, "&amp;DATEDIF(R1119,A1119,"YM")&amp;" months, "&amp;DATEDIF(R1119,A1119,"MD")&amp;" days")</f>
        <v/>
      </c>
      <c r="T1119" s="203" t="n"/>
      <c r="U1119" s="203" t="n"/>
      <c r="V1119" s="692">
        <f>_xlfn.LET(_xlpm.d,_xlfn.XLOOKUP(T1119,'[1]Birth Dates'!$A:$A,'[1]Birth Dates'!$B:$B,"",0),IF(_xlpm.d=0,"",_xlpm.d))</f>
        <v/>
      </c>
      <c r="W1119" s="203">
        <f>IF(OR(V1119="",A1119="",NOT(ISNUMBER(V1119)),V1119&gt;A1119),"",DATEDIF(V1119,A1119,"Y")&amp;" years, "&amp;DATEDIF(V1119,A1119,"YM")&amp;" months, "&amp;DATEDIF(V1119,A1119,"MD")&amp;" days")</f>
        <v/>
      </c>
      <c r="X1119" s="203" t="n"/>
      <c r="Y1119" s="203" t="n"/>
      <c r="Z1119" s="203" t="n"/>
      <c r="AA1119" s="203" t="n"/>
      <c r="AB1119" s="246" t="n">
        <v>23</v>
      </c>
      <c r="AC1119" s="203" t="n"/>
      <c r="AD1119" s="203" t="n"/>
      <c r="AE1119" s="590" t="inlineStr">
        <is>
          <t>2:32.6000</t>
        </is>
      </c>
      <c r="AF1119" s="418">
        <f>IF(OR(AE1119="",AE1119="",AE1119=0),"",6.172/(AE1119*24))</f>
        <v/>
      </c>
      <c r="AG1119" s="246" t="n"/>
      <c r="AH1119" s="476" t="inlineStr"/>
      <c r="AI1119" s="418">
        <f>IF(OR(AH1119="",AH1119="",AH1119=0),"",6.172/(AH1119*24))</f>
        <v/>
      </c>
      <c r="AJ1119" s="175">
        <f>IF(AND(ISNUMBER(AB1119),ISNUMBER(AG1119)),AB1119-AG1119,"")</f>
        <v/>
      </c>
      <c r="AK1119" s="203" t="inlineStr">
        <is>
          <t>Engine</t>
        </is>
      </c>
      <c r="AL1119" s="203" t="n">
        <v>24</v>
      </c>
      <c r="AM1119" s="496" t="n"/>
      <c r="AN1119" s="671">
        <f>IF(OR(AL1119="",AM1119="",AM1119=0),"",AL1119*6.172/(AM1119*24))</f>
        <v/>
      </c>
      <c r="AO1119" s="477">
        <f>IF(AND(AL1119=AL1118,AM1119&lt;&gt;"",AM1118&lt;&gt;""),AM1119-AM1118,"")</f>
        <v/>
      </c>
      <c r="AP1119" s="203" t="n"/>
      <c r="AQ1119" s="476" t="inlineStr"/>
      <c r="AR1119" s="418">
        <f>IF(OR(AQ1119="",AQ1119="",AQ1119=0),"",6.172/(AQ1119*24))</f>
        <v/>
      </c>
      <c r="AS1119" s="436">
        <f>IF(OR(NOT(ISNUMBER(C1119)),NOT(ISNUMBER(AB1119))),"",IF(AG1119&lt;&gt;"",AG1119,AB1119)-C1119)</f>
        <v/>
      </c>
      <c r="AT1119" s="210" t="n"/>
      <c r="AU1119" s="206">
        <f>IF($B1119="","",TEXT($A1119,"yyyymmdd")&amp;"_P"&amp;$C1119&amp;"_C"&amp;$F1119&amp;"_"&amp;TRIM(RIGHT(SUBSTITUTE(TRIM(SUBSTITUTE($L1119,CHAR(160)," "))," ",REPT(" ",60)),60))&amp;IF($P1119="","","-"&amp;TRIM(RIGHT(SUBSTITUTE(TRIM(SUBSTITUTE($P1119,CHAR(160)," "))," ",REPT(" ",60)),60)))&amp;IF($T1119="","","-"&amp;TRIM(RIGHT(SUBSTITUTE(TRIM(SUBSTITUTE($T1119,CHAR(160)," "))," ",REPT(" ",60)),60)))&amp;".jpg")</f>
        <v/>
      </c>
    </row>
    <row r="1120" ht="42" customHeight="1">
      <c r="A1120" s="172" t="n">
        <v>29499</v>
      </c>
      <c r="B1120" s="203" t="inlineStr">
        <is>
          <t>Hardie-Ferodo 1000 5 October, 1980</t>
        </is>
      </c>
      <c r="C1120" s="203" t="inlineStr">
        <is>
          <t>DNF</t>
        </is>
      </c>
      <c r="D1120" s="203" t="inlineStr">
        <is>
          <t>A - 6.0</t>
        </is>
      </c>
      <c r="E1120" s="203" t="n"/>
      <c r="F1120" s="203" t="n">
        <v>23</v>
      </c>
      <c r="G1120" s="203" t="inlineStr">
        <is>
          <t>Phil Lyon</t>
        </is>
      </c>
      <c r="H1120" s="203" t="n"/>
      <c r="I1120" s="203" t="n"/>
      <c r="J1120" s="203" t="inlineStr">
        <is>
          <t>Holden Commodore VB</t>
        </is>
      </c>
      <c r="K1120" s="203" t="inlineStr">
        <is>
          <t>5044 V8</t>
        </is>
      </c>
      <c r="L1120" s="203" t="inlineStr">
        <is>
          <t>Phil Lyon</t>
        </is>
      </c>
      <c r="M1120" s="203" t="inlineStr">
        <is>
          <t>AUS</t>
        </is>
      </c>
      <c r="N1120" s="692">
        <f>_xlfn.LET(_xlpm.d,_xlfn.XLOOKUP(L1120,'[1]Birth Dates'!$A:$A,'[1]Birth Dates'!$B:$B,"",0),IF(_xlpm.d=0,"",_xlpm.d))</f>
        <v/>
      </c>
      <c r="O1120" s="203">
        <f>IF(OR(N1120="",A1120="",NOT(ISNUMBER(N1120)),N1120&gt;A1120),"",DATEDIF(N1120,A1120,"Y")&amp;" years, "&amp;DATEDIF(N1120,A1120,"YM")&amp;" months, "&amp;DATEDIF(N1120,A1120,"MD")&amp;" days")</f>
        <v/>
      </c>
      <c r="P1120" s="203" t="inlineStr">
        <is>
          <t>Bill Stanley</t>
        </is>
      </c>
      <c r="Q1120" s="203" t="inlineStr">
        <is>
          <t>AUS</t>
        </is>
      </c>
      <c r="R1120" s="692">
        <f>_xlfn.LET(_xlpm.d,_xlfn.XLOOKUP(P1120,'[1]Birth Dates'!$A:$A,'[1]Birth Dates'!$B:$B,"",0),IF(_xlpm.d=0,"",_xlpm.d))</f>
        <v/>
      </c>
      <c r="S1120" s="203">
        <f>IF(OR(R1120="",A1120="",NOT(ISNUMBER(R1120)),R1120&gt;A1120),"",DATEDIF(R1120,A1120,"Y")&amp;" years, "&amp;DATEDIF(R1120,A1120,"YM")&amp;" months, "&amp;DATEDIF(R1120,A1120,"MD")&amp;" days")</f>
        <v/>
      </c>
      <c r="T1120" s="203" t="n"/>
      <c r="U1120" s="203" t="n"/>
      <c r="V1120" s="692">
        <f>_xlfn.LET(_xlpm.d,_xlfn.XLOOKUP(T1120,'[1]Birth Dates'!$A:$A,'[1]Birth Dates'!$B:$B,"",0),IF(_xlpm.d=0,"",_xlpm.d))</f>
        <v/>
      </c>
      <c r="W1120" s="203">
        <f>IF(OR(V1120="",A1120="",NOT(ISNUMBER(V1120)),V1120&gt;A1120),"",DATEDIF(V1120,A1120,"Y")&amp;" years, "&amp;DATEDIF(V1120,A1120,"YM")&amp;" months, "&amp;DATEDIF(V1120,A1120,"MD")&amp;" days")</f>
        <v/>
      </c>
      <c r="X1120" s="203" t="n"/>
      <c r="Y1120" s="203" t="n"/>
      <c r="Z1120" s="203" t="n"/>
      <c r="AA1120" s="203" t="n"/>
      <c r="AB1120" s="246" t="n">
        <v>11</v>
      </c>
      <c r="AC1120" s="203" t="n"/>
      <c r="AD1120" s="203" t="n"/>
      <c r="AE1120" s="590" t="inlineStr">
        <is>
          <t>2:28.6000</t>
        </is>
      </c>
      <c r="AF1120" s="418">
        <f>IF(OR(AE1120="",AE1120="",AE1120=0),"",6.172/(AE1120*24))</f>
        <v/>
      </c>
      <c r="AG1120" s="246" t="n"/>
      <c r="AH1120" s="476" t="inlineStr"/>
      <c r="AI1120" s="418">
        <f>IF(OR(AH1120="",AH1120="",AH1120=0),"",6.172/(AH1120*24))</f>
        <v/>
      </c>
      <c r="AJ1120" s="175">
        <f>IF(AND(ISNUMBER(AB1120),ISNUMBER(AG1120)),AB1120-AG1120,"")</f>
        <v/>
      </c>
      <c r="AK1120" s="203" t="inlineStr">
        <is>
          <t>Oil Leak</t>
        </is>
      </c>
      <c r="AL1120" s="203" t="n">
        <v>23</v>
      </c>
      <c r="AM1120" s="496" t="n"/>
      <c r="AN1120" s="671">
        <f>IF(OR(AL1120="",AM1120="",AM1120=0),"",AL1120*6.172/(AM1120*24))</f>
        <v/>
      </c>
      <c r="AO1120" s="477">
        <f>IF(AND(AL1120=AL1119,AM1120&lt;&gt;"",AM1119&lt;&gt;""),AM1120-AM1119,"")</f>
        <v/>
      </c>
      <c r="AP1120" s="203" t="n"/>
      <c r="AQ1120" s="476" t="inlineStr"/>
      <c r="AR1120" s="418">
        <f>IF(OR(AQ1120="",AQ1120="",AQ1120=0),"",6.172/(AQ1120*24))</f>
        <v/>
      </c>
      <c r="AS1120" s="436">
        <f>IF(OR(NOT(ISNUMBER(C1120)),NOT(ISNUMBER(AB1120))),"",IF(AG1120&lt;&gt;"",AG1120,AB1120)-C1120)</f>
        <v/>
      </c>
      <c r="AT1120" s="210" t="n"/>
      <c r="AU1120" s="206">
        <f>IF($B1120="","",TEXT($A1120,"yyyymmdd")&amp;"_P"&amp;$C1120&amp;"_C"&amp;$F1120&amp;"_"&amp;TRIM(RIGHT(SUBSTITUTE(TRIM(SUBSTITUTE($L1120,CHAR(160)," "))," ",REPT(" ",60)),60))&amp;IF($P1120="","","-"&amp;TRIM(RIGHT(SUBSTITUTE(TRIM(SUBSTITUTE($P1120,CHAR(160)," "))," ",REPT(" ",60)),60)))&amp;IF($T1120="","","-"&amp;TRIM(RIGHT(SUBSTITUTE(TRIM(SUBSTITUTE($T1120,CHAR(160)," "))," ",REPT(" ",60)),60)))&amp;".jpg")</f>
        <v/>
      </c>
    </row>
    <row r="1121" ht="42" customHeight="1">
      <c r="A1121" s="172" t="n">
        <v>29499</v>
      </c>
      <c r="B1121" s="203" t="inlineStr">
        <is>
          <t>Hardie-Ferodo 1000 5 October, 1980</t>
        </is>
      </c>
      <c r="C1121" s="203" t="inlineStr">
        <is>
          <t>DNF</t>
        </is>
      </c>
      <c r="D1121" s="203" t="inlineStr">
        <is>
          <t>B - 3.0</t>
        </is>
      </c>
      <c r="E1121" s="203" t="n"/>
      <c r="F1121" s="203" t="n">
        <v>28</v>
      </c>
      <c r="G1121" s="203" t="inlineStr">
        <is>
          <t>Precinct Performance Pty Ltd</t>
        </is>
      </c>
      <c r="H1121" s="203" t="n"/>
      <c r="I1121" s="203" t="n"/>
      <c r="J1121" s="203" t="inlineStr">
        <is>
          <t>Mazda RX7</t>
        </is>
      </c>
      <c r="K1121" s="203" t="inlineStr">
        <is>
          <t>2292 eq R2</t>
        </is>
      </c>
      <c r="L1121" s="203" t="inlineStr">
        <is>
          <t>Allan Bryant</t>
        </is>
      </c>
      <c r="M1121" s="203" t="inlineStr">
        <is>
          <t>AUS</t>
        </is>
      </c>
      <c r="N1121" s="692">
        <f>_xlfn.LET(_xlpm.d,_xlfn.XLOOKUP(L1121,'[1]Birth Dates'!$A:$A,'[1]Birth Dates'!$B:$B,"",0),IF(_xlpm.d=0,"",_xlpm.d))</f>
        <v/>
      </c>
      <c r="O1121" s="203">
        <f>IF(OR(N1121="",A1121="",NOT(ISNUMBER(N1121)),N1121&gt;A1121),"",DATEDIF(N1121,A1121,"Y")&amp;" years, "&amp;DATEDIF(N1121,A1121,"YM")&amp;" months, "&amp;DATEDIF(N1121,A1121,"MD")&amp;" days")</f>
        <v/>
      </c>
      <c r="P1121" s="203" t="inlineStr">
        <is>
          <t>Terry Shiel</t>
        </is>
      </c>
      <c r="Q1121" s="203" t="inlineStr">
        <is>
          <t>AUS</t>
        </is>
      </c>
      <c r="R1121" s="692">
        <f>_xlfn.LET(_xlpm.d,_xlfn.XLOOKUP(P1121,'[1]Birth Dates'!$A:$A,'[1]Birth Dates'!$B:$B,"",0),IF(_xlpm.d=0,"",_xlpm.d))</f>
        <v/>
      </c>
      <c r="S1121" s="203">
        <f>IF(OR(R1121="",A1121="",NOT(ISNUMBER(R1121)),R1121&gt;A1121),"",DATEDIF(R1121,A1121,"Y")&amp;" years, "&amp;DATEDIF(R1121,A1121,"YM")&amp;" months, "&amp;DATEDIF(R1121,A1121,"MD")&amp;" days")</f>
        <v/>
      </c>
      <c r="T1121" s="203" t="n"/>
      <c r="U1121" s="203" t="n"/>
      <c r="V1121" s="692">
        <f>_xlfn.LET(_xlpm.d,_xlfn.XLOOKUP(T1121,'[1]Birth Dates'!$A:$A,'[1]Birth Dates'!$B:$B,"",0),IF(_xlpm.d=0,"",_xlpm.d))</f>
        <v/>
      </c>
      <c r="W1121" s="203">
        <f>IF(OR(V1121="",A1121="",NOT(ISNUMBER(V1121)),V1121&gt;A1121),"",DATEDIF(V1121,A1121,"Y")&amp;" years, "&amp;DATEDIF(V1121,A1121,"YM")&amp;" months, "&amp;DATEDIF(V1121,A1121,"MD")&amp;" days")</f>
        <v/>
      </c>
      <c r="X1121" s="203" t="n"/>
      <c r="Y1121" s="203" t="n"/>
      <c r="Z1121" s="203" t="n"/>
      <c r="AA1121" s="203" t="n"/>
      <c r="AB1121" s="246" t="n">
        <v>38</v>
      </c>
      <c r="AC1121" s="203" t="n"/>
      <c r="AD1121" s="203" t="n"/>
      <c r="AE1121" s="590" t="inlineStr">
        <is>
          <t>2:46.0000</t>
        </is>
      </c>
      <c r="AF1121" s="418">
        <f>IF(OR(AE1121="",AE1121="",AE1121=0),"",6.172/(AE1121*24))</f>
        <v/>
      </c>
      <c r="AG1121" s="246" t="n"/>
      <c r="AH1121" s="476" t="inlineStr"/>
      <c r="AI1121" s="418">
        <f>IF(OR(AH1121="",AH1121="",AH1121=0),"",6.172/(AH1121*24))</f>
        <v/>
      </c>
      <c r="AJ1121" s="175">
        <f>IF(AND(ISNUMBER(AB1121),ISNUMBER(AG1121)),AB1121-AG1121,"")</f>
        <v/>
      </c>
      <c r="AK1121" s="203" t="inlineStr">
        <is>
          <t>Gearbox</t>
        </is>
      </c>
      <c r="AL1121" s="203" t="n">
        <v>19</v>
      </c>
      <c r="AM1121" s="496" t="n"/>
      <c r="AN1121" s="671">
        <f>IF(OR(AL1121="",AM1121="",AM1121=0),"",AL1121*6.172/(AM1121*24))</f>
        <v/>
      </c>
      <c r="AO1121" s="477">
        <f>IF(AND(AL1121=AL1120,AM1121&lt;&gt;"",AM1120&lt;&gt;""),AM1121-AM1120,"")</f>
        <v/>
      </c>
      <c r="AP1121" s="203" t="n"/>
      <c r="AQ1121" s="476" t="inlineStr"/>
      <c r="AR1121" s="418">
        <f>IF(OR(AQ1121="",AQ1121="",AQ1121=0),"",6.172/(AQ1121*24))</f>
        <v/>
      </c>
      <c r="AS1121" s="436">
        <f>IF(OR(NOT(ISNUMBER(C1121)),NOT(ISNUMBER(AB1121))),"",IF(AG1121&lt;&gt;"",AG1121,AB1121)-C1121)</f>
        <v/>
      </c>
      <c r="AT1121" s="210" t="n"/>
      <c r="AU1121" s="206">
        <f>IF($B1121="","",TEXT($A1121,"yyyymmdd")&amp;"_P"&amp;$C1121&amp;"_C"&amp;$F1121&amp;"_"&amp;TRIM(RIGHT(SUBSTITUTE(TRIM(SUBSTITUTE($L1121,CHAR(160)," "))," ",REPT(" ",60)),60))&amp;IF($P1121="","","-"&amp;TRIM(RIGHT(SUBSTITUTE(TRIM(SUBSTITUTE($P1121,CHAR(160)," "))," ",REPT(" ",60)),60)))&amp;IF($T1121="","","-"&amp;TRIM(RIGHT(SUBSTITUTE(TRIM(SUBSTITUTE($T1121,CHAR(160)," "))," ",REPT(" ",60)),60)))&amp;".jpg")</f>
        <v/>
      </c>
    </row>
    <row r="1122" ht="42" customHeight="1">
      <c r="A1122" s="172" t="n">
        <v>29499</v>
      </c>
      <c r="B1122" s="203" t="inlineStr">
        <is>
          <t>Hardie-Ferodo 1000 5 October, 1980</t>
        </is>
      </c>
      <c r="C1122" s="203" t="inlineStr">
        <is>
          <t>DNF</t>
        </is>
      </c>
      <c r="D1122" s="203" t="inlineStr">
        <is>
          <t>C - 2.0</t>
        </is>
      </c>
      <c r="E1122" s="203" t="n"/>
      <c r="F1122" s="203" t="n">
        <v>50</v>
      </c>
      <c r="G1122" s="203" t="inlineStr">
        <is>
          <t>Cinzano Team</t>
        </is>
      </c>
      <c r="H1122" s="203" t="n"/>
      <c r="I1122" s="203" t="n"/>
      <c r="J1122" s="203" t="inlineStr">
        <is>
          <t>Isuzu Gemini ZZ/L coupe</t>
        </is>
      </c>
      <c r="K1122" s="203" t="inlineStr">
        <is>
          <t>1584 L4</t>
        </is>
      </c>
      <c r="L1122" s="203" t="inlineStr">
        <is>
          <t>Garry Leggatt</t>
        </is>
      </c>
      <c r="M1122" s="203" t="inlineStr">
        <is>
          <t>AUS</t>
        </is>
      </c>
      <c r="N1122" s="692">
        <f>_xlfn.LET(_xlpm.d,_xlfn.XLOOKUP(L1122,'[1]Birth Dates'!$A:$A,'[1]Birth Dates'!$B:$B,"",0),IF(_xlpm.d=0,"",_xlpm.d))</f>
        <v/>
      </c>
      <c r="O1122" s="203">
        <f>IF(OR(N1122="",A1122="",NOT(ISNUMBER(N1122)),N1122&gt;A1122),"",DATEDIF(N1122,A1122,"Y")&amp;" years, "&amp;DATEDIF(N1122,A1122,"YM")&amp;" months, "&amp;DATEDIF(N1122,A1122,"MD")&amp;" days")</f>
        <v/>
      </c>
      <c r="P1122" s="203" t="inlineStr">
        <is>
          <t>David Seldon</t>
        </is>
      </c>
      <c r="Q1122" s="203" t="inlineStr">
        <is>
          <t>AUS</t>
        </is>
      </c>
      <c r="R1122" s="692">
        <f>_xlfn.LET(_xlpm.d,_xlfn.XLOOKUP(P1122,'[1]Birth Dates'!$A:$A,'[1]Birth Dates'!$B:$B,"",0),IF(_xlpm.d=0,"",_xlpm.d))</f>
        <v/>
      </c>
      <c r="S1122" s="203">
        <f>IF(OR(R1122="",A1122="",NOT(ISNUMBER(R1122)),R1122&gt;A1122),"",DATEDIF(R1122,A1122,"Y")&amp;" years, "&amp;DATEDIF(R1122,A1122,"YM")&amp;" months, "&amp;DATEDIF(R1122,A1122,"MD")&amp;" days")</f>
        <v/>
      </c>
      <c r="T1122" s="203" t="n"/>
      <c r="U1122" s="203" t="n"/>
      <c r="V1122" s="692">
        <f>_xlfn.LET(_xlpm.d,_xlfn.XLOOKUP(T1122,'[1]Birth Dates'!$A:$A,'[1]Birth Dates'!$B:$B,"",0),IF(_xlpm.d=0,"",_xlpm.d))</f>
        <v/>
      </c>
      <c r="W1122" s="203">
        <f>IF(OR(V1122="",A1122="",NOT(ISNUMBER(V1122)),V1122&gt;A1122),"",DATEDIF(V1122,A1122,"Y")&amp;" years, "&amp;DATEDIF(V1122,A1122,"YM")&amp;" months, "&amp;DATEDIF(V1122,A1122,"MD")&amp;" days")</f>
        <v/>
      </c>
      <c r="X1122" s="203" t="n"/>
      <c r="Y1122" s="203" t="n"/>
      <c r="Z1122" s="203" t="n"/>
      <c r="AA1122" s="203" t="n"/>
      <c r="AB1122" s="246" t="n">
        <v>60</v>
      </c>
      <c r="AC1122" s="203" t="n"/>
      <c r="AD1122" s="203" t="n"/>
      <c r="AE1122" s="476" t="n"/>
      <c r="AF1122" s="418">
        <f>IF(OR(AE1122="",AE1122="",AE1122=0),"",6.172/(AE1122*24))</f>
        <v/>
      </c>
      <c r="AG1122" s="246" t="n"/>
      <c r="AH1122" s="476" t="inlineStr"/>
      <c r="AI1122" s="418">
        <f>IF(OR(AH1122="",AH1122="",AH1122=0),"",6.172/(AH1122*24))</f>
        <v/>
      </c>
      <c r="AJ1122" s="175">
        <f>IF(AND(ISNUMBER(AB1122),ISNUMBER(AG1122)),AB1122-AG1122,"")</f>
        <v/>
      </c>
      <c r="AK1122" s="203" t="inlineStr">
        <is>
          <t>Fuel Pump</t>
        </is>
      </c>
      <c r="AL1122" s="203" t="n">
        <v>18</v>
      </c>
      <c r="AM1122" s="496" t="n"/>
      <c r="AN1122" s="671">
        <f>IF(OR(AL1122="",AM1122="",AM1122=0),"",AL1122*6.172/(AM1122*24))</f>
        <v/>
      </c>
      <c r="AO1122" s="477">
        <f>IF(AND(AL1122=AL1121,AM1122&lt;&gt;"",AM1121&lt;&gt;""),AM1122-AM1121,"")</f>
        <v/>
      </c>
      <c r="AP1122" s="203" t="n"/>
      <c r="AQ1122" s="476" t="inlineStr"/>
      <c r="AR1122" s="418">
        <f>IF(OR(AQ1122="",AQ1122="",AQ1122=0),"",6.172/(AQ1122*24))</f>
        <v/>
      </c>
      <c r="AS1122" s="436">
        <f>IF(OR(NOT(ISNUMBER(C1122)),NOT(ISNUMBER(AB1122))),"",IF(AG1122&lt;&gt;"",AG1122,AB1122)-C1122)</f>
        <v/>
      </c>
      <c r="AT1122" s="210" t="n"/>
      <c r="AU1122" s="206">
        <f>IF($B1122="","",TEXT($A1122,"yyyymmdd")&amp;"_P"&amp;$C1122&amp;"_C"&amp;$F1122&amp;"_"&amp;TRIM(RIGHT(SUBSTITUTE(TRIM(SUBSTITUTE($L1122,CHAR(160)," "))," ",REPT(" ",60)),60))&amp;IF($P1122="","","-"&amp;TRIM(RIGHT(SUBSTITUTE(TRIM(SUBSTITUTE($P1122,CHAR(160)," "))," ",REPT(" ",60)),60)))&amp;IF($T1122="","","-"&amp;TRIM(RIGHT(SUBSTITUTE(TRIM(SUBSTITUTE($T1122,CHAR(160)," "))," ",REPT(" ",60)),60)))&amp;".jpg")</f>
        <v/>
      </c>
    </row>
    <row r="1123" ht="42" customHeight="1">
      <c r="A1123" s="172" t="n">
        <v>29499</v>
      </c>
      <c r="B1123" s="203" t="inlineStr">
        <is>
          <t>Hardie-Ferodo 1000 5 October, 1980</t>
        </is>
      </c>
      <c r="C1123" s="203" t="inlineStr">
        <is>
          <t>DNF</t>
        </is>
      </c>
      <c r="D1123" s="203" t="inlineStr">
        <is>
          <t>A - 6.0</t>
        </is>
      </c>
      <c r="E1123" s="203" t="n"/>
      <c r="F1123" s="203" t="n">
        <v>17</v>
      </c>
      <c r="G1123" s="203" t="inlineStr">
        <is>
          <t>Dick Johnson Racing</t>
        </is>
      </c>
      <c r="H1123" s="203" t="n"/>
      <c r="I1123" s="203" t="n"/>
      <c r="J1123" s="203" t="inlineStr">
        <is>
          <t>Ford Falcon XD</t>
        </is>
      </c>
      <c r="K1123" s="203" t="inlineStr">
        <is>
          <t>5760 V8</t>
        </is>
      </c>
      <c r="L1123" s="203" t="inlineStr">
        <is>
          <t>Dick Johnson</t>
        </is>
      </c>
      <c r="M1123" s="203" t="inlineStr">
        <is>
          <t>AUS</t>
        </is>
      </c>
      <c r="N1123" s="692">
        <f>_xlfn.LET(_xlpm.d,_xlfn.XLOOKUP(L1123,'[1]Birth Dates'!$A:$A,'[1]Birth Dates'!$B:$B,"",0),IF(_xlpm.d=0,"",_xlpm.d))</f>
        <v/>
      </c>
      <c r="O1123" s="203">
        <f>IF(OR(N1123="",A1123="",NOT(ISNUMBER(N1123)),N1123&gt;A1123),"",DATEDIF(N1123,A1123,"Y")&amp;" years, "&amp;DATEDIF(N1123,A1123,"YM")&amp;" months, "&amp;DATEDIF(N1123,A1123,"MD")&amp;" days")</f>
        <v/>
      </c>
      <c r="P1123" s="203" t="inlineStr">
        <is>
          <t>John French</t>
        </is>
      </c>
      <c r="Q1123" s="203" t="inlineStr">
        <is>
          <t>AUS</t>
        </is>
      </c>
      <c r="R1123" s="692">
        <f>_xlfn.LET(_xlpm.d,_xlfn.XLOOKUP(P1123,'[1]Birth Dates'!$A:$A,'[1]Birth Dates'!$B:$B,"",0),IF(_xlpm.d=0,"",_xlpm.d))</f>
        <v/>
      </c>
      <c r="S1123" s="203">
        <f>IF(OR(R1123="",A1123="",NOT(ISNUMBER(R1123)),R1123&gt;A1123),"",DATEDIF(R1123,A1123,"Y")&amp;" years, "&amp;DATEDIF(R1123,A1123,"YM")&amp;" months, "&amp;DATEDIF(R1123,A1123,"MD")&amp;" days")</f>
        <v/>
      </c>
      <c r="T1123" s="203" t="n"/>
      <c r="U1123" s="203" t="n"/>
      <c r="V1123" s="692">
        <f>_xlfn.LET(_xlpm.d,_xlfn.XLOOKUP(T1123,'[1]Birth Dates'!$A:$A,'[1]Birth Dates'!$B:$B,"",0),IF(_xlpm.d=0,"",_xlpm.d))</f>
        <v/>
      </c>
      <c r="W1123" s="203">
        <f>IF(OR(V1123="",A1123="",NOT(ISNUMBER(V1123)),V1123&gt;A1123),"",DATEDIF(V1123,A1123,"Y")&amp;" years, "&amp;DATEDIF(V1123,A1123,"YM")&amp;" months, "&amp;DATEDIF(V1123,A1123,"MD")&amp;" days")</f>
        <v/>
      </c>
      <c r="X1123" s="203" t="n"/>
      <c r="Y1123" s="203" t="n"/>
      <c r="Z1123" s="203" t="n"/>
      <c r="AA1123" s="203" t="n"/>
      <c r="AB1123" s="246" t="n">
        <v>2</v>
      </c>
      <c r="AC1123" s="203" t="n"/>
      <c r="AD1123" s="203" t="n"/>
      <c r="AE1123" s="590" t="inlineStr">
        <is>
          <t>2:21.1170</t>
        </is>
      </c>
      <c r="AF1123" s="418">
        <f>IF(OR(AE1123="",AE1123="",AE1123=0),"",6.172/(AE1123*24))</f>
        <v/>
      </c>
      <c r="AG1123" s="246" t="n">
        <v>2</v>
      </c>
      <c r="AH1123" s="590" t="inlineStr">
        <is>
          <t>2:21.1170</t>
        </is>
      </c>
      <c r="AI1123" s="418">
        <f>IF(OR(AH1123="",AH1123="",AH1123=0),"",6.172/(AH1123*24))</f>
        <v/>
      </c>
      <c r="AJ1123" s="175">
        <f>IF(AND(ISNUMBER(AB1123),ISNUMBER(AG1123)),AB1123-AG1123,"")</f>
        <v/>
      </c>
      <c r="AK1123" s="203" t="inlineStr">
        <is>
          <t>Accident</t>
        </is>
      </c>
      <c r="AL1123" s="203" t="n">
        <v>17</v>
      </c>
      <c r="AM1123" s="496" t="n"/>
      <c r="AN1123" s="671">
        <f>IF(OR(AL1123="",AM1123="",AM1123=0),"",AL1123*6.172/(AM1123*24))</f>
        <v/>
      </c>
      <c r="AO1123" s="477">
        <f>IF(AND(AL1123=AL1122,AM1123&lt;&gt;"",AM1122&lt;&gt;""),AM1123-AM1122,"")</f>
        <v/>
      </c>
      <c r="AP1123" s="203" t="n"/>
      <c r="AQ1123" s="476" t="inlineStr"/>
      <c r="AR1123" s="418">
        <f>IF(OR(AQ1123="",AQ1123="",AQ1123=0),"",6.172/(AQ1123*24))</f>
        <v/>
      </c>
      <c r="AS1123" s="436">
        <f>IF(OR(NOT(ISNUMBER(C1123)),NOT(ISNUMBER(AB1123))),"",IF(AG1123&lt;&gt;"",AG1123,AB1123)-C1123)</f>
        <v/>
      </c>
      <c r="AT1123" s="210" t="n"/>
      <c r="AU1123" s="206">
        <f>IF($B1123="","",TEXT($A1123,"yyyymmdd")&amp;"_P"&amp;$C1123&amp;"_C"&amp;$F1123&amp;"_"&amp;TRIM(RIGHT(SUBSTITUTE(TRIM(SUBSTITUTE($L1123,CHAR(160)," "))," ",REPT(" ",60)),60))&amp;IF($P1123="","","-"&amp;TRIM(RIGHT(SUBSTITUTE(TRIM(SUBSTITUTE($P1123,CHAR(160)," "))," ",REPT(" ",60)),60)))&amp;IF($T1123="","","-"&amp;TRIM(RIGHT(SUBSTITUTE(TRIM(SUBSTITUTE($T1123,CHAR(160)," "))," ",REPT(" ",60)),60)))&amp;".jpg")</f>
        <v/>
      </c>
    </row>
    <row r="1124" ht="42" customHeight="1">
      <c r="A1124" s="172" t="n">
        <v>29499</v>
      </c>
      <c r="B1124" s="203" t="inlineStr">
        <is>
          <t>Hardie-Ferodo 1000 5 October, 1980</t>
        </is>
      </c>
      <c r="C1124" s="203" t="inlineStr">
        <is>
          <t>DNF</t>
        </is>
      </c>
      <c r="D1124" s="203" t="inlineStr">
        <is>
          <t>C - 2.0</t>
        </is>
      </c>
      <c r="E1124" s="203" t="n"/>
      <c r="F1124" s="203" t="n">
        <v>48</v>
      </c>
      <c r="G1124" s="203" t="inlineStr">
        <is>
          <t>Brian Foley Pty Ltd</t>
        </is>
      </c>
      <c r="H1124" s="203" t="n"/>
      <c r="I1124" s="203" t="n"/>
      <c r="J1124" s="203" t="inlineStr">
        <is>
          <t>Alfa Romeo Alfetta GTV 2000</t>
        </is>
      </c>
      <c r="K1124" s="203" t="inlineStr">
        <is>
          <t>1985 L4</t>
        </is>
      </c>
      <c r="L1124" s="203" t="inlineStr">
        <is>
          <t>Phil McDonnell</t>
        </is>
      </c>
      <c r="M1124" s="203" t="inlineStr">
        <is>
          <t>AUS</t>
        </is>
      </c>
      <c r="N1124" s="692">
        <f>_xlfn.LET(_xlpm.d,_xlfn.XLOOKUP(L1124,'[1]Birth Dates'!$A:$A,'[1]Birth Dates'!$B:$B,"",0),IF(_xlpm.d=0,"",_xlpm.d))</f>
        <v/>
      </c>
      <c r="O1124" s="203">
        <f>IF(OR(N1124="",A1124="",NOT(ISNUMBER(N1124)),N1124&gt;A1124),"",DATEDIF(N1124,A1124,"Y")&amp;" years, "&amp;DATEDIF(N1124,A1124,"YM")&amp;" months, "&amp;DATEDIF(N1124,A1124,"MD")&amp;" days")</f>
        <v/>
      </c>
      <c r="P1124" s="203" t="inlineStr">
        <is>
          <t>Derek Bell</t>
        </is>
      </c>
      <c r="Q1124" s="203" t="inlineStr">
        <is>
          <t>AUS</t>
        </is>
      </c>
      <c r="R1124" s="692">
        <f>_xlfn.LET(_xlpm.d,_xlfn.XLOOKUP(P1124,'[1]Birth Dates'!$A:$A,'[1]Birth Dates'!$B:$B,"",0),IF(_xlpm.d=0,"",_xlpm.d))</f>
        <v/>
      </c>
      <c r="S1124" s="203">
        <f>IF(OR(R1124="",A1124="",NOT(ISNUMBER(R1124)),R1124&gt;A1124),"",DATEDIF(R1124,A1124,"Y")&amp;" years, "&amp;DATEDIF(R1124,A1124,"YM")&amp;" months, "&amp;DATEDIF(R1124,A1124,"MD")&amp;" days")</f>
        <v/>
      </c>
      <c r="T1124" s="203" t="n"/>
      <c r="U1124" s="203" t="n"/>
      <c r="V1124" s="692">
        <f>_xlfn.LET(_xlpm.d,_xlfn.XLOOKUP(T1124,'[1]Birth Dates'!$A:$A,'[1]Birth Dates'!$B:$B,"",0),IF(_xlpm.d=0,"",_xlpm.d))</f>
        <v/>
      </c>
      <c r="W1124" s="203">
        <f>IF(OR(V1124="",A1124="",NOT(ISNUMBER(V1124)),V1124&gt;A1124),"",DATEDIF(V1124,A1124,"Y")&amp;" years, "&amp;DATEDIF(V1124,A1124,"YM")&amp;" months, "&amp;DATEDIF(V1124,A1124,"MD")&amp;" days")</f>
        <v/>
      </c>
      <c r="X1124" s="203" t="n"/>
      <c r="Y1124" s="203" t="n"/>
      <c r="Z1124" s="203" t="n"/>
      <c r="AA1124" s="203" t="n"/>
      <c r="AB1124" s="246" t="n">
        <v>35</v>
      </c>
      <c r="AC1124" s="203" t="n"/>
      <c r="AD1124" s="203" t="n"/>
      <c r="AE1124" s="590" t="inlineStr">
        <is>
          <t>2:43.8000</t>
        </is>
      </c>
      <c r="AF1124" s="418">
        <f>IF(OR(AE1124="",AE1124="",AE1124=0),"",6.172/(AE1124*24))</f>
        <v/>
      </c>
      <c r="AG1124" s="246" t="n"/>
      <c r="AH1124" s="476" t="inlineStr"/>
      <c r="AI1124" s="418">
        <f>IF(OR(AH1124="",AH1124="",AH1124=0),"",6.172/(AH1124*24))</f>
        <v/>
      </c>
      <c r="AJ1124" s="175">
        <f>IF(AND(ISNUMBER(AB1124),ISNUMBER(AG1124)),AB1124-AG1124,"")</f>
        <v/>
      </c>
      <c r="AK1124" s="203" t="inlineStr">
        <is>
          <t>Lost Wheel</t>
        </is>
      </c>
      <c r="AL1124" s="203" t="n">
        <v>16</v>
      </c>
      <c r="AM1124" s="496" t="n"/>
      <c r="AN1124" s="671">
        <f>IF(OR(AL1124="",AM1124="",AM1124=0),"",AL1124*6.172/(AM1124*24))</f>
        <v/>
      </c>
      <c r="AO1124" s="477">
        <f>IF(AND(AL1124=AL1123,AM1124&lt;&gt;"",AM1123&lt;&gt;""),AM1124-AM1123,"")</f>
        <v/>
      </c>
      <c r="AP1124" s="203" t="n"/>
      <c r="AQ1124" s="476" t="inlineStr"/>
      <c r="AR1124" s="418">
        <f>IF(OR(AQ1124="",AQ1124="",AQ1124=0),"",6.172/(AQ1124*24))</f>
        <v/>
      </c>
      <c r="AS1124" s="436">
        <f>IF(OR(NOT(ISNUMBER(C1124)),NOT(ISNUMBER(AB1124))),"",IF(AG1124&lt;&gt;"",AG1124,AB1124)-C1124)</f>
        <v/>
      </c>
      <c r="AT1124" s="210" t="n"/>
      <c r="AU1124" s="206">
        <f>IF($B1124="","",TEXT($A1124,"yyyymmdd")&amp;"_P"&amp;$C1124&amp;"_C"&amp;$F1124&amp;"_"&amp;TRIM(RIGHT(SUBSTITUTE(TRIM(SUBSTITUTE($L1124,CHAR(160)," "))," ",REPT(" ",60)),60))&amp;IF($P1124="","","-"&amp;TRIM(RIGHT(SUBSTITUTE(TRIM(SUBSTITUTE($P1124,CHAR(160)," "))," ",REPT(" ",60)),60)))&amp;IF($T1124="","","-"&amp;TRIM(RIGHT(SUBSTITUTE(TRIM(SUBSTITUTE($T1124,CHAR(160)," "))," ",REPT(" ",60)),60)))&amp;".jpg")</f>
        <v/>
      </c>
    </row>
    <row r="1125" ht="42" customHeight="1">
      <c r="A1125" s="172" t="n">
        <v>29499</v>
      </c>
      <c r="B1125" s="203" t="inlineStr">
        <is>
          <t>Hardie-Ferodo 1000 5 October, 1980</t>
        </is>
      </c>
      <c r="C1125" s="203" t="inlineStr">
        <is>
          <t>DNF</t>
        </is>
      </c>
      <c r="D1125" s="203" t="inlineStr">
        <is>
          <t>A - 6.0</t>
        </is>
      </c>
      <c r="E1125" s="203" t="n"/>
      <c r="F1125" s="203" t="n">
        <v>3</v>
      </c>
      <c r="G1125" s="203" t="inlineStr">
        <is>
          <t>John Goss Racing</t>
        </is>
      </c>
      <c r="H1125" s="203" t="n"/>
      <c r="I1125" s="203" t="n"/>
      <c r="J1125" s="203" t="inlineStr">
        <is>
          <t>Jaguar XJ-S</t>
        </is>
      </c>
      <c r="K1125" s="203" t="inlineStr">
        <is>
          <t>5344 V12</t>
        </is>
      </c>
      <c r="L1125" s="203" t="inlineStr">
        <is>
          <t>John Goss</t>
        </is>
      </c>
      <c r="M1125" s="203" t="inlineStr">
        <is>
          <t>AUS</t>
        </is>
      </c>
      <c r="N1125" s="692">
        <f>_xlfn.LET(_xlpm.d,_xlfn.XLOOKUP(L1125,'[1]Birth Dates'!$A:$A,'[1]Birth Dates'!$B:$B,"",0),IF(_xlpm.d=0,"",_xlpm.d))</f>
        <v/>
      </c>
      <c r="O1125" s="203">
        <f>IF(OR(N1125="",A1125="",NOT(ISNUMBER(N1125)),N1125&gt;A1125),"",DATEDIF(N1125,A1125,"Y")&amp;" years, "&amp;DATEDIF(N1125,A1125,"YM")&amp;" months, "&amp;DATEDIF(N1125,A1125,"MD")&amp;" days")</f>
        <v/>
      </c>
      <c r="P1125" s="203" t="inlineStr">
        <is>
          <t>Ron Gillard</t>
        </is>
      </c>
      <c r="Q1125" s="203" t="inlineStr">
        <is>
          <t>AUS</t>
        </is>
      </c>
      <c r="R1125" s="692">
        <f>_xlfn.LET(_xlpm.d,_xlfn.XLOOKUP(P1125,'[1]Birth Dates'!$A:$A,'[1]Birth Dates'!$B:$B,"",0),IF(_xlpm.d=0,"",_xlpm.d))</f>
        <v/>
      </c>
      <c r="S1125" s="203">
        <f>IF(OR(R1125="",A1125="",NOT(ISNUMBER(R1125)),R1125&gt;A1125),"",DATEDIF(R1125,A1125,"Y")&amp;" years, "&amp;DATEDIF(R1125,A1125,"YM")&amp;" months, "&amp;DATEDIF(R1125,A1125,"MD")&amp;" days")</f>
        <v/>
      </c>
      <c r="T1125" s="203" t="n"/>
      <c r="U1125" s="203" t="n"/>
      <c r="V1125" s="692">
        <f>_xlfn.LET(_xlpm.d,_xlfn.XLOOKUP(T1125,'[1]Birth Dates'!$A:$A,'[1]Birth Dates'!$B:$B,"",0),IF(_xlpm.d=0,"",_xlpm.d))</f>
        <v/>
      </c>
      <c r="W1125" s="203">
        <f>IF(OR(V1125="",A1125="",NOT(ISNUMBER(V1125)),V1125&gt;A1125),"",DATEDIF(V1125,A1125,"Y")&amp;" years, "&amp;DATEDIF(V1125,A1125,"YM")&amp;" months, "&amp;DATEDIF(V1125,A1125,"MD")&amp;" days")</f>
        <v/>
      </c>
      <c r="X1125" s="203" t="n"/>
      <c r="Y1125" s="203" t="n"/>
      <c r="Z1125" s="203" t="n"/>
      <c r="AA1125" s="203" t="n"/>
      <c r="AB1125" s="246" t="n">
        <v>58</v>
      </c>
      <c r="AC1125" s="203" t="n"/>
      <c r="AD1125" s="203" t="n"/>
      <c r="AE1125" s="476" t="n"/>
      <c r="AF1125" s="418">
        <f>IF(OR(AE1125="",AE1125="",AE1125=0),"",6.172/(AE1125*24))</f>
        <v/>
      </c>
      <c r="AG1125" s="246" t="n"/>
      <c r="AH1125" s="476" t="inlineStr"/>
      <c r="AI1125" s="418">
        <f>IF(OR(AH1125="",AH1125="",AH1125=0),"",6.172/(AH1125*24))</f>
        <v/>
      </c>
      <c r="AJ1125" s="175">
        <f>IF(AND(ISNUMBER(AB1125),ISNUMBER(AG1125)),AB1125-AG1125,"")</f>
        <v/>
      </c>
      <c r="AK1125" s="203" t="inlineStr">
        <is>
          <t>Gearbox</t>
        </is>
      </c>
      <c r="AL1125" s="203" t="n">
        <v>14</v>
      </c>
      <c r="AM1125" s="496" t="n"/>
      <c r="AN1125" s="671">
        <f>IF(OR(AL1125="",AM1125="",AM1125=0),"",AL1125*6.172/(AM1125*24))</f>
        <v/>
      </c>
      <c r="AO1125" s="477">
        <f>IF(AND(AL1125=AL1124,AM1125&lt;&gt;"",AM1124&lt;&gt;""),AM1125-AM1124,"")</f>
        <v/>
      </c>
      <c r="AP1125" s="203" t="n"/>
      <c r="AQ1125" s="476" t="inlineStr"/>
      <c r="AR1125" s="418">
        <f>IF(OR(AQ1125="",AQ1125="",AQ1125=0),"",6.172/(AQ1125*24))</f>
        <v/>
      </c>
      <c r="AS1125" s="436">
        <f>IF(OR(NOT(ISNUMBER(C1125)),NOT(ISNUMBER(AB1125))),"",IF(AG1125&lt;&gt;"",AG1125,AB1125)-C1125)</f>
        <v/>
      </c>
      <c r="AT1125" s="210" t="n"/>
      <c r="AU1125" s="206">
        <f>IF($B1125="","",TEXT($A1125,"yyyymmdd")&amp;"_P"&amp;$C1125&amp;"_C"&amp;$F1125&amp;"_"&amp;TRIM(RIGHT(SUBSTITUTE(TRIM(SUBSTITUTE($L1125,CHAR(160)," "))," ",REPT(" ",60)),60))&amp;IF($P1125="","","-"&amp;TRIM(RIGHT(SUBSTITUTE(TRIM(SUBSTITUTE($P1125,CHAR(160)," "))," ",REPT(" ",60)),60)))&amp;IF($T1125="","","-"&amp;TRIM(RIGHT(SUBSTITUTE(TRIM(SUBSTITUTE($T1125,CHAR(160)," "))," ",REPT(" ",60)),60)))&amp;".jpg")</f>
        <v/>
      </c>
    </row>
    <row r="1126" ht="42" customHeight="1">
      <c r="A1126" s="172" t="n">
        <v>29499</v>
      </c>
      <c r="B1126" s="203" t="inlineStr">
        <is>
          <t>Hardie-Ferodo 1000 5 October, 1980</t>
        </is>
      </c>
      <c r="C1126" s="203" t="inlineStr">
        <is>
          <t>DNF</t>
        </is>
      </c>
      <c r="D1126" s="203" t="inlineStr">
        <is>
          <t>D - 1.6</t>
        </is>
      </c>
      <c r="E1126" s="203" t="n"/>
      <c r="F1126" s="203" t="n">
        <v>59</v>
      </c>
      <c r="G1126" s="203" t="inlineStr">
        <is>
          <t>Country Dealer Team</t>
        </is>
      </c>
      <c r="H1126" s="203" t="n"/>
      <c r="I1126" s="203" t="n"/>
      <c r="J1126" s="203" t="inlineStr">
        <is>
          <t>Isuzu Gemini ZZ/L sedan</t>
        </is>
      </c>
      <c r="K1126" s="203" t="inlineStr">
        <is>
          <t>1584 L4</t>
        </is>
      </c>
      <c r="L1126" s="203" t="inlineStr">
        <is>
          <t>Gary Rowe</t>
        </is>
      </c>
      <c r="M1126" s="203" t="inlineStr">
        <is>
          <t>AUS</t>
        </is>
      </c>
      <c r="N1126" s="692">
        <f>_xlfn.LET(_xlpm.d,_xlfn.XLOOKUP(L1126,'[1]Birth Dates'!$A:$A,'[1]Birth Dates'!$B:$B,"",0),IF(_xlpm.d=0,"",_xlpm.d))</f>
        <v/>
      </c>
      <c r="O1126" s="203">
        <f>IF(OR(N1126="",A1126="",NOT(ISNUMBER(N1126)),N1126&gt;A1126),"",DATEDIF(N1126,A1126,"Y")&amp;" years, "&amp;DATEDIF(N1126,A1126,"YM")&amp;" months, "&amp;DATEDIF(N1126,A1126,"MD")&amp;" days")</f>
        <v/>
      </c>
      <c r="P1126" s="203" t="inlineStr">
        <is>
          <t>Geoff Wade</t>
        </is>
      </c>
      <c r="Q1126" s="203" t="inlineStr">
        <is>
          <t>AUS</t>
        </is>
      </c>
      <c r="R1126" s="692">
        <f>_xlfn.LET(_xlpm.d,_xlfn.XLOOKUP(P1126,'[1]Birth Dates'!$A:$A,'[1]Birth Dates'!$B:$B,"",0),IF(_xlpm.d=0,"",_xlpm.d))</f>
        <v/>
      </c>
      <c r="S1126" s="203">
        <f>IF(OR(R1126="",A1126="",NOT(ISNUMBER(R1126)),R1126&gt;A1126),"",DATEDIF(R1126,A1126,"Y")&amp;" years, "&amp;DATEDIF(R1126,A1126,"YM")&amp;" months, "&amp;DATEDIF(R1126,A1126,"MD")&amp;" days")</f>
        <v/>
      </c>
      <c r="T1126" s="203" t="n"/>
      <c r="U1126" s="203" t="n"/>
      <c r="V1126" s="692">
        <f>_xlfn.LET(_xlpm.d,_xlfn.XLOOKUP(T1126,'[1]Birth Dates'!$A:$A,'[1]Birth Dates'!$B:$B,"",0),IF(_xlpm.d=0,"",_xlpm.d))</f>
        <v/>
      </c>
      <c r="W1126" s="203">
        <f>IF(OR(V1126="",A1126="",NOT(ISNUMBER(V1126)),V1126&gt;A1126),"",DATEDIF(V1126,A1126,"Y")&amp;" years, "&amp;DATEDIF(V1126,A1126,"YM")&amp;" months, "&amp;DATEDIF(V1126,A1126,"MD")&amp;" days")</f>
        <v/>
      </c>
      <c r="X1126" s="203" t="n"/>
      <c r="Y1126" s="203" t="n"/>
      <c r="Z1126" s="203" t="n"/>
      <c r="AA1126" s="203" t="n"/>
      <c r="AB1126" s="246" t="n">
        <v>49</v>
      </c>
      <c r="AC1126" s="203" t="n"/>
      <c r="AD1126" s="203" t="n"/>
      <c r="AE1126" s="590" t="inlineStr">
        <is>
          <t>2:56.9000</t>
        </is>
      </c>
      <c r="AF1126" s="418">
        <f>IF(OR(AE1126="",AE1126="",AE1126=0),"",6.172/(AE1126*24))</f>
        <v/>
      </c>
      <c r="AG1126" s="246" t="n"/>
      <c r="AH1126" s="476" t="inlineStr"/>
      <c r="AI1126" s="418">
        <f>IF(OR(AH1126="",AH1126="",AH1126=0),"",6.172/(AH1126*24))</f>
        <v/>
      </c>
      <c r="AJ1126" s="175">
        <f>IF(AND(ISNUMBER(AB1126),ISNUMBER(AG1126)),AB1126-AG1126,"")</f>
        <v/>
      </c>
      <c r="AK1126" s="203" t="inlineStr">
        <is>
          <t>Accident</t>
        </is>
      </c>
      <c r="AL1126" s="203" t="n">
        <v>12</v>
      </c>
      <c r="AM1126" s="496" t="n"/>
      <c r="AN1126" s="671">
        <f>IF(OR(AL1126="",AM1126="",AM1126=0),"",AL1126*6.172/(AM1126*24))</f>
        <v/>
      </c>
      <c r="AO1126" s="477">
        <f>IF(AND(AL1126=AL1125,AM1126&lt;&gt;"",AM1125&lt;&gt;""),AM1126-AM1125,"")</f>
        <v/>
      </c>
      <c r="AP1126" s="203" t="n"/>
      <c r="AQ1126" s="476" t="inlineStr"/>
      <c r="AR1126" s="418">
        <f>IF(OR(AQ1126="",AQ1126="",AQ1126=0),"",6.172/(AQ1126*24))</f>
        <v/>
      </c>
      <c r="AS1126" s="436">
        <f>IF(OR(NOT(ISNUMBER(C1126)),NOT(ISNUMBER(AB1126))),"",IF(AG1126&lt;&gt;"",AG1126,AB1126)-C1126)</f>
        <v/>
      </c>
      <c r="AT1126" s="210" t="n"/>
      <c r="AU1126" s="206">
        <f>IF($B1126="","",TEXT($A1126,"yyyymmdd")&amp;"_P"&amp;$C1126&amp;"_C"&amp;$F1126&amp;"_"&amp;TRIM(RIGHT(SUBSTITUTE(TRIM(SUBSTITUTE($L1126,CHAR(160)," "))," ",REPT(" ",60)),60))&amp;IF($P1126="","","-"&amp;TRIM(RIGHT(SUBSTITUTE(TRIM(SUBSTITUTE($P1126,CHAR(160)," "))," ",REPT(" ",60)),60)))&amp;IF($T1126="","","-"&amp;TRIM(RIGHT(SUBSTITUTE(TRIM(SUBSTITUTE($T1126,CHAR(160)," "))," ",REPT(" ",60)),60)))&amp;".jpg")</f>
        <v/>
      </c>
    </row>
    <row r="1127" ht="42" customHeight="1">
      <c r="A1127" s="172" t="n">
        <v>29499</v>
      </c>
      <c r="B1127" s="203" t="inlineStr">
        <is>
          <t>Hardie-Ferodo 1000 5 October, 1980</t>
        </is>
      </c>
      <c r="C1127" s="203" t="inlineStr">
        <is>
          <t>DNF</t>
        </is>
      </c>
      <c r="D1127" s="203" t="inlineStr">
        <is>
          <t>A - 6.0</t>
        </is>
      </c>
      <c r="E1127" s="203" t="n"/>
      <c r="F1127" s="203" t="n">
        <v>24</v>
      </c>
      <c r="G1127" s="203" t="inlineStr">
        <is>
          <t>Robert Muir Motors Pty Ltd</t>
        </is>
      </c>
      <c r="H1127" s="203" t="n"/>
      <c r="I1127" s="203" t="n"/>
      <c r="J1127" s="203" t="inlineStr">
        <is>
          <t>Ford Falcon XD</t>
        </is>
      </c>
      <c r="K1127" s="203" t="inlineStr">
        <is>
          <t>5760 V8</t>
        </is>
      </c>
      <c r="L1127" s="203" t="inlineStr">
        <is>
          <t>Bob Muir</t>
        </is>
      </c>
      <c r="M1127" s="203" t="inlineStr">
        <is>
          <t>AUS</t>
        </is>
      </c>
      <c r="N1127" s="692">
        <f>_xlfn.LET(_xlpm.d,_xlfn.XLOOKUP(L1127,'[1]Birth Dates'!$A:$A,'[1]Birth Dates'!$B:$B,"",0),IF(_xlpm.d=0,"",_xlpm.d))</f>
        <v/>
      </c>
      <c r="O1127" s="203">
        <f>IF(OR(N1127="",A1127="",NOT(ISNUMBER(N1127)),N1127&gt;A1127),"",DATEDIF(N1127,A1127,"Y")&amp;" years, "&amp;DATEDIF(N1127,A1127,"YM")&amp;" months, "&amp;DATEDIF(N1127,A1127,"MD")&amp;" days")</f>
        <v/>
      </c>
      <c r="P1127" s="203" t="inlineStr">
        <is>
          <t>Kingsley Hibbard</t>
        </is>
      </c>
      <c r="Q1127" s="203" t="inlineStr">
        <is>
          <t>AUS</t>
        </is>
      </c>
      <c r="R1127" s="692">
        <f>_xlfn.LET(_xlpm.d,_xlfn.XLOOKUP(P1127,'[1]Birth Dates'!$A:$A,'[1]Birth Dates'!$B:$B,"",0),IF(_xlpm.d=0,"",_xlpm.d))</f>
        <v/>
      </c>
      <c r="S1127" s="203">
        <f>IF(OR(R1127="",A1127="",NOT(ISNUMBER(R1127)),R1127&gt;A1127),"",DATEDIF(R1127,A1127,"Y")&amp;" years, "&amp;DATEDIF(R1127,A1127,"YM")&amp;" months, "&amp;DATEDIF(R1127,A1127,"MD")&amp;" days")</f>
        <v/>
      </c>
      <c r="T1127" s="203" t="n"/>
      <c r="U1127" s="203" t="n"/>
      <c r="V1127" s="692">
        <f>_xlfn.LET(_xlpm.d,_xlfn.XLOOKUP(T1127,'[1]Birth Dates'!$A:$A,'[1]Birth Dates'!$B:$B,"",0),IF(_xlpm.d=0,"",_xlpm.d))</f>
        <v/>
      </c>
      <c r="W1127" s="203">
        <f>IF(OR(V1127="",A1127="",NOT(ISNUMBER(V1127)),V1127&gt;A1127),"",DATEDIF(V1127,A1127,"Y")&amp;" years, "&amp;DATEDIF(V1127,A1127,"YM")&amp;" months, "&amp;DATEDIF(V1127,A1127,"MD")&amp;" days")</f>
        <v/>
      </c>
      <c r="X1127" s="203" t="n"/>
      <c r="Y1127" s="203" t="n"/>
      <c r="Z1127" s="203" t="n"/>
      <c r="AA1127" s="203" t="n"/>
      <c r="AB1127" s="246" t="n">
        <v>17</v>
      </c>
      <c r="AC1127" s="203" t="n"/>
      <c r="AD1127" s="203" t="n"/>
      <c r="AE1127" s="590" t="inlineStr">
        <is>
          <t>2:31.1000</t>
        </is>
      </c>
      <c r="AF1127" s="418">
        <f>IF(OR(AE1127="",AE1127="",AE1127=0),"",6.172/(AE1127*24))</f>
        <v/>
      </c>
      <c r="AG1127" s="246" t="n"/>
      <c r="AH1127" s="476" t="inlineStr"/>
      <c r="AI1127" s="418">
        <f>IF(OR(AH1127="",AH1127="",AH1127=0),"",6.172/(AH1127*24))</f>
        <v/>
      </c>
      <c r="AJ1127" s="175">
        <f>IF(AND(ISNUMBER(AB1127),ISNUMBER(AG1127)),AB1127-AG1127,"")</f>
        <v/>
      </c>
      <c r="AK1127" s="203" t="inlineStr">
        <is>
          <t>Headgasket</t>
        </is>
      </c>
      <c r="AL1127" s="203" t="n">
        <v>7</v>
      </c>
      <c r="AM1127" s="496" t="n"/>
      <c r="AN1127" s="671">
        <f>IF(OR(AL1127="",AM1127="",AM1127=0),"",AL1127*6.172/(AM1127*24))</f>
        <v/>
      </c>
      <c r="AO1127" s="477">
        <f>IF(AND(AL1127=AL1126,AM1127&lt;&gt;"",AM1126&lt;&gt;""),AM1127-AM1126,"")</f>
        <v/>
      </c>
      <c r="AP1127" s="203" t="n"/>
      <c r="AQ1127" s="476" t="inlineStr"/>
      <c r="AR1127" s="418">
        <f>IF(OR(AQ1127="",AQ1127="",AQ1127=0),"",6.172/(AQ1127*24))</f>
        <v/>
      </c>
      <c r="AS1127" s="436">
        <f>IF(OR(NOT(ISNUMBER(C1127)),NOT(ISNUMBER(AB1127))),"",IF(AG1127&lt;&gt;"",AG1127,AB1127)-C1127)</f>
        <v/>
      </c>
      <c r="AT1127" s="210" t="n"/>
      <c r="AU1127" s="206">
        <f>IF($B1127="","",TEXT($A1127,"yyyymmdd")&amp;"_P"&amp;$C1127&amp;"_C"&amp;$F1127&amp;"_"&amp;TRIM(RIGHT(SUBSTITUTE(TRIM(SUBSTITUTE($L1127,CHAR(160)," "))," ",REPT(" ",60)),60))&amp;IF($P1127="","","-"&amp;TRIM(RIGHT(SUBSTITUTE(TRIM(SUBSTITUTE($P1127,CHAR(160)," "))," ",REPT(" ",60)),60)))&amp;IF($T1127="","","-"&amp;TRIM(RIGHT(SUBSTITUTE(TRIM(SUBSTITUTE($T1127,CHAR(160)," "))," ",REPT(" ",60)),60)))&amp;".jpg")</f>
        <v/>
      </c>
    </row>
    <row r="1128" ht="42" customHeight="1">
      <c r="A1128" s="172" t="n">
        <v>29499</v>
      </c>
      <c r="B1128" s="203" t="inlineStr">
        <is>
          <t>Hardie-Ferodo 1000 5 October, 1980</t>
        </is>
      </c>
      <c r="C1128" s="203" t="inlineStr">
        <is>
          <t>DNF</t>
        </is>
      </c>
      <c r="D1128" s="203" t="inlineStr">
        <is>
          <t>A - 6.0</t>
        </is>
      </c>
      <c r="E1128" s="203" t="n"/>
      <c r="F1128" s="203" t="n">
        <v>1</v>
      </c>
      <c r="G1128" s="203" t="inlineStr">
        <is>
          <t>Allan Moffat Racing</t>
        </is>
      </c>
      <c r="H1128" s="203" t="n"/>
      <c r="I1128" s="203" t="n"/>
      <c r="J1128" s="203" t="inlineStr">
        <is>
          <t>Ford Falcon XD</t>
        </is>
      </c>
      <c r="K1128" s="203" t="inlineStr">
        <is>
          <t>5760 V8</t>
        </is>
      </c>
      <c r="L1128" s="203" t="inlineStr">
        <is>
          <t>Allan Moffat</t>
        </is>
      </c>
      <c r="M1128" s="203" t="inlineStr">
        <is>
          <t>CAN</t>
        </is>
      </c>
      <c r="N1128" s="692">
        <f>_xlfn.LET(_xlpm.d,_xlfn.XLOOKUP(L1128,'[1]Birth Dates'!$A:$A,'[1]Birth Dates'!$B:$B,"",0),IF(_xlpm.d=0,"",_xlpm.d))</f>
        <v/>
      </c>
      <c r="O1128" s="203">
        <f>IF(OR(N1128="",A1128="",NOT(ISNUMBER(N1128)),N1128&gt;A1128),"",DATEDIF(N1128,A1128,"Y")&amp;" years, "&amp;DATEDIF(N1128,A1128,"YM")&amp;" months, "&amp;DATEDIF(N1128,A1128,"MD")&amp;" days")</f>
        <v/>
      </c>
      <c r="P1128" s="203" t="inlineStr">
        <is>
          <t>John Fitzpatrick</t>
        </is>
      </c>
      <c r="Q1128" s="203" t="inlineStr">
        <is>
          <t>GBR</t>
        </is>
      </c>
      <c r="R1128" s="692">
        <f>_xlfn.LET(_xlpm.d,_xlfn.XLOOKUP(P1128,'[1]Birth Dates'!$A:$A,'[1]Birth Dates'!$B:$B,"",0),IF(_xlpm.d=0,"",_xlpm.d))</f>
        <v/>
      </c>
      <c r="S1128" s="203">
        <f>IF(OR(R1128="",A1128="",NOT(ISNUMBER(R1128)),R1128&gt;A1128),"",DATEDIF(R1128,A1128,"Y")&amp;" years, "&amp;DATEDIF(R1128,A1128,"YM")&amp;" months, "&amp;DATEDIF(R1128,A1128,"MD")&amp;" days")</f>
        <v/>
      </c>
      <c r="T1128" s="203" t="n"/>
      <c r="U1128" s="203" t="n"/>
      <c r="V1128" s="692">
        <f>_xlfn.LET(_xlpm.d,_xlfn.XLOOKUP(T1128,'[1]Birth Dates'!$A:$A,'[1]Birth Dates'!$B:$B,"",0),IF(_xlpm.d=0,"",_xlpm.d))</f>
        <v/>
      </c>
      <c r="W1128" s="203">
        <f>IF(OR(V1128="",A1128="",NOT(ISNUMBER(V1128)),V1128&gt;A1128),"",DATEDIF(V1128,A1128,"Y")&amp;" years, "&amp;DATEDIF(V1128,A1128,"YM")&amp;" months, "&amp;DATEDIF(V1128,A1128,"MD")&amp;" days")</f>
        <v/>
      </c>
      <c r="X1128" s="203" t="n"/>
      <c r="Y1128" s="203" t="n"/>
      <c r="Z1128" s="203" t="n"/>
      <c r="AA1128" s="203" t="n"/>
      <c r="AB1128" s="246" t="n"/>
      <c r="AC1128" s="203" t="n"/>
      <c r="AD1128" s="203" t="n"/>
      <c r="AE1128" s="590" t="n"/>
      <c r="AF1128" s="418">
        <f>IF(OR(AE1128="",AE1128="",AE1128=0),"",6.172/(AE1128*24))</f>
        <v/>
      </c>
      <c r="AG1128" s="246" t="n">
        <v>9</v>
      </c>
      <c r="AH1128" s="590" t="inlineStr">
        <is>
          <t>2:26.5960</t>
        </is>
      </c>
      <c r="AI1128" s="418">
        <f>IF(OR(AH1128="",AH1128="",AH1128=0),"",6.172/(AH1128*24))</f>
        <v/>
      </c>
      <c r="AJ1128" s="175">
        <f>IF(AND(ISNUMBER(AB1128),ISNUMBER(AG1128)),AB1128-AG1128,"")</f>
        <v/>
      </c>
      <c r="AK1128" s="203" t="inlineStr">
        <is>
          <t>Piston Rings</t>
        </is>
      </c>
      <c r="AL1128" s="203" t="n">
        <v>3</v>
      </c>
      <c r="AM1128" s="496" t="n"/>
      <c r="AN1128" s="671">
        <f>IF(OR(AL1128="",AM1128="",AM1128=0),"",AL1128*6.172/(AM1128*24))</f>
        <v/>
      </c>
      <c r="AO1128" s="477">
        <f>IF(AND(AL1128=AL1127,AM1128&lt;&gt;"",AM1127&lt;&gt;""),AM1128-AM1127,"")</f>
        <v/>
      </c>
      <c r="AP1128" s="203" t="n"/>
      <c r="AQ1128" s="476" t="inlineStr"/>
      <c r="AR1128" s="418">
        <f>IF(OR(AQ1128="",AQ1128="",AQ1128=0),"",6.172/(AQ1128*24))</f>
        <v/>
      </c>
      <c r="AS1128" s="436">
        <f>IF(OR(NOT(ISNUMBER(C1128)),NOT(ISNUMBER(AB1128))),"",IF(AG1128&lt;&gt;"",AG1128,AB1128)-C1128)</f>
        <v/>
      </c>
      <c r="AT1128" s="210" t="n"/>
      <c r="AU1128" s="206">
        <f>IF($B1128="","",TEXT($A1128,"yyyymmdd")&amp;"_P"&amp;$C1128&amp;"_C"&amp;$F1128&amp;"_"&amp;TRIM(RIGHT(SUBSTITUTE(TRIM(SUBSTITUTE($L1128,CHAR(160)," "))," ",REPT(" ",60)),60))&amp;IF($P1128="","","-"&amp;TRIM(RIGHT(SUBSTITUTE(TRIM(SUBSTITUTE($P1128,CHAR(160)," "))," ",REPT(" ",60)),60)))&amp;IF($T1128="","","-"&amp;TRIM(RIGHT(SUBSTITUTE(TRIM(SUBSTITUTE($T1128,CHAR(160)," "))," ",REPT(" ",60)),60)))&amp;".jpg")</f>
        <v/>
      </c>
    </row>
    <row r="1129" ht="42" customHeight="1">
      <c r="A1129" s="172" t="n">
        <v>29499</v>
      </c>
      <c r="B1129" s="203" t="inlineStr">
        <is>
          <t>Hardie-Ferodo 1000 5 October, 1980</t>
        </is>
      </c>
      <c r="C1129" s="203" t="inlineStr">
        <is>
          <t>DNF</t>
        </is>
      </c>
      <c r="D1129" s="203" t="inlineStr">
        <is>
          <t>C - 2.0</t>
        </is>
      </c>
      <c r="E1129" s="203" t="n"/>
      <c r="F1129" s="203" t="n">
        <v>47</v>
      </c>
      <c r="G1129" s="203" t="inlineStr">
        <is>
          <t>Wally Scott</t>
        </is>
      </c>
      <c r="H1129" s="203" t="n"/>
      <c r="I1129" s="203" t="n"/>
      <c r="J1129" s="203" t="inlineStr">
        <is>
          <t>Toyota Celica</t>
        </is>
      </c>
      <c r="K1129" s="203" t="inlineStr">
        <is>
          <t>1968 L4</t>
        </is>
      </c>
      <c r="L1129" s="203" t="inlineStr">
        <is>
          <t>Walter Scott</t>
        </is>
      </c>
      <c r="M1129" s="203" t="inlineStr">
        <is>
          <t>AUS</t>
        </is>
      </c>
      <c r="N1129" s="692">
        <f>_xlfn.LET(_xlpm.d,_xlfn.XLOOKUP(L1129,'[1]Birth Dates'!$A:$A,'[1]Birth Dates'!$B:$B,"",0),IF(_xlpm.d=0,"",_xlpm.d))</f>
        <v/>
      </c>
      <c r="O1129" s="203">
        <f>IF(OR(N1129="",A1129="",NOT(ISNUMBER(N1129)),N1129&gt;A1129),"",DATEDIF(N1129,A1129,"Y")&amp;" years, "&amp;DATEDIF(N1129,A1129,"YM")&amp;" months, "&amp;DATEDIF(N1129,A1129,"MD")&amp;" days")</f>
        <v/>
      </c>
      <c r="P1129" s="203" t="inlineStr">
        <is>
          <t>Peter Walton</t>
        </is>
      </c>
      <c r="Q1129" s="203" t="inlineStr">
        <is>
          <t>AUS</t>
        </is>
      </c>
      <c r="R1129" s="692">
        <f>_xlfn.LET(_xlpm.d,_xlfn.XLOOKUP(P1129,'[1]Birth Dates'!$A:$A,'[1]Birth Dates'!$B:$B,"",0),IF(_xlpm.d=0,"",_xlpm.d))</f>
        <v/>
      </c>
      <c r="S1129" s="203">
        <f>IF(OR(R1129="",A1129="",NOT(ISNUMBER(R1129)),R1129&gt;A1129),"",DATEDIF(R1129,A1129,"Y")&amp;" years, "&amp;DATEDIF(R1129,A1129,"YM")&amp;" months, "&amp;DATEDIF(R1129,A1129,"MD")&amp;" days")</f>
        <v/>
      </c>
      <c r="T1129" s="203" t="n"/>
      <c r="U1129" s="203" t="n"/>
      <c r="V1129" s="692">
        <f>_xlfn.LET(_xlpm.d,_xlfn.XLOOKUP(T1129,'[1]Birth Dates'!$A:$A,'[1]Birth Dates'!$B:$B,"",0),IF(_xlpm.d=0,"",_xlpm.d))</f>
        <v/>
      </c>
      <c r="W1129" s="203">
        <f>IF(OR(V1129="",A1129="",NOT(ISNUMBER(V1129)),V1129&gt;A1129),"",DATEDIF(V1129,A1129,"Y")&amp;" years, "&amp;DATEDIF(V1129,A1129,"YM")&amp;" months, "&amp;DATEDIF(V1129,A1129,"MD")&amp;" days")</f>
        <v/>
      </c>
      <c r="X1129" s="203" t="n"/>
      <c r="Y1129" s="203" t="n"/>
      <c r="Z1129" s="203" t="n"/>
      <c r="AA1129" s="203" t="n"/>
      <c r="AB1129" s="246" t="n">
        <v>47</v>
      </c>
      <c r="AC1129" s="203" t="n"/>
      <c r="AD1129" s="203" t="n"/>
      <c r="AE1129" s="590" t="inlineStr">
        <is>
          <t>2:54.3000</t>
        </is>
      </c>
      <c r="AF1129" s="418">
        <f>IF(OR(AE1129="",AE1129="",AE1129=0),"",6.172/(AE1129*24))</f>
        <v/>
      </c>
      <c r="AG1129" s="246" t="n"/>
      <c r="AH1129" s="476" t="inlineStr"/>
      <c r="AI1129" s="418">
        <f>IF(OR(AH1129="",AH1129="",AH1129=0),"",6.172/(AH1129*24))</f>
        <v/>
      </c>
      <c r="AJ1129" s="175">
        <f>IF(AND(ISNUMBER(AB1129),ISNUMBER(AG1129)),AB1129-AG1129,"")</f>
        <v/>
      </c>
      <c r="AK1129" s="203" t="inlineStr">
        <is>
          <t>Flywheel</t>
        </is>
      </c>
      <c r="AL1129" s="203" t="n">
        <v>3</v>
      </c>
      <c r="AM1129" s="496" t="n"/>
      <c r="AN1129" s="671">
        <f>IF(OR(AL1129="",AM1129="",AM1129=0),"",AL1129*6.172/(AM1129*24))</f>
        <v/>
      </c>
      <c r="AO1129" s="477">
        <f>IF(AND(AL1129=AL1128,AM1129&lt;&gt;"",AM1128&lt;&gt;""),AM1129-AM1128,"")</f>
        <v/>
      </c>
      <c r="AP1129" s="203" t="n"/>
      <c r="AQ1129" s="476" t="inlineStr"/>
      <c r="AR1129" s="418">
        <f>IF(OR(AQ1129="",AQ1129="",AQ1129=0),"",6.172/(AQ1129*24))</f>
        <v/>
      </c>
      <c r="AS1129" s="436">
        <f>IF(OR(NOT(ISNUMBER(C1129)),NOT(ISNUMBER(AB1129))),"",IF(AG1129&lt;&gt;"",AG1129,AB1129)-C1129)</f>
        <v/>
      </c>
      <c r="AT1129" s="210" t="n"/>
      <c r="AU1129" s="206">
        <f>IF($B1129="","",TEXT($A1129,"yyyymmdd")&amp;"_P"&amp;$C1129&amp;"_C"&amp;$F1129&amp;"_"&amp;TRIM(RIGHT(SUBSTITUTE(TRIM(SUBSTITUTE($L1129,CHAR(160)," "))," ",REPT(" ",60)),60))&amp;IF($P1129="","","-"&amp;TRIM(RIGHT(SUBSTITUTE(TRIM(SUBSTITUTE($P1129,CHAR(160)," "))," ",REPT(" ",60)),60)))&amp;IF($T1129="","","-"&amp;TRIM(RIGHT(SUBSTITUTE(TRIM(SUBSTITUTE($T1129,CHAR(160)," "))," ",REPT(" ",60)),60)))&amp;".jpg")</f>
        <v/>
      </c>
    </row>
    <row r="1130" ht="42" customHeight="1">
      <c r="A1130" s="172" t="n">
        <v>29499</v>
      </c>
      <c r="B1130" s="203" t="inlineStr">
        <is>
          <t>Hardie-Ferodo 1000 5 October, 1980</t>
        </is>
      </c>
      <c r="C1130" s="203" t="inlineStr">
        <is>
          <t>NC</t>
        </is>
      </c>
      <c r="D1130" s="203" t="inlineStr">
        <is>
          <t>A - 6.0</t>
        </is>
      </c>
      <c r="E1130" s="203" t="n"/>
      <c r="F1130" s="203" t="n">
        <v>18</v>
      </c>
      <c r="G1130" s="203" t="inlineStr">
        <is>
          <t>Murray Carter</t>
        </is>
      </c>
      <c r="H1130" s="203" t="n"/>
      <c r="I1130" s="203" t="n"/>
      <c r="J1130" s="203" t="inlineStr">
        <is>
          <t>Ford Falcon XD</t>
        </is>
      </c>
      <c r="K1130" s="203" t="inlineStr">
        <is>
          <t>5760 V8</t>
        </is>
      </c>
      <c r="L1130" s="203" t="inlineStr">
        <is>
          <t>Murray Carter</t>
        </is>
      </c>
      <c r="M1130" s="203" t="inlineStr">
        <is>
          <t>AUS</t>
        </is>
      </c>
      <c r="N1130" s="692">
        <f>_xlfn.LET(_xlpm.d,_xlfn.XLOOKUP(L1130,'[1]Birth Dates'!$A:$A,'[1]Birth Dates'!$B:$B,"",0),IF(_xlpm.d=0,"",_xlpm.d))</f>
        <v/>
      </c>
      <c r="O1130" s="203">
        <f>IF(OR(N1130="",A1130="",NOT(ISNUMBER(N1130)),N1130&gt;A1130),"",DATEDIF(N1130,A1130,"Y")&amp;" years, "&amp;DATEDIF(N1130,A1130,"YM")&amp;" months, "&amp;DATEDIF(N1130,A1130,"MD")&amp;" days")</f>
        <v/>
      </c>
      <c r="P1130" s="203" t="inlineStr">
        <is>
          <t>Graeme Lawrence</t>
        </is>
      </c>
      <c r="Q1130" s="203" t="inlineStr">
        <is>
          <t>NZL</t>
        </is>
      </c>
      <c r="R1130" s="692">
        <f>_xlfn.LET(_xlpm.d,_xlfn.XLOOKUP(P1130,'[1]Birth Dates'!$A:$A,'[1]Birth Dates'!$B:$B,"",0),IF(_xlpm.d=0,"",_xlpm.d))</f>
        <v/>
      </c>
      <c r="S1130" s="203">
        <f>IF(OR(R1130="",A1130="",NOT(ISNUMBER(R1130)),R1130&gt;A1130),"",DATEDIF(R1130,A1130,"Y")&amp;" years, "&amp;DATEDIF(R1130,A1130,"YM")&amp;" months, "&amp;DATEDIF(R1130,A1130,"MD")&amp;" days")</f>
        <v/>
      </c>
      <c r="T1130" s="203" t="n"/>
      <c r="U1130" s="203" t="n"/>
      <c r="V1130" s="692">
        <f>_xlfn.LET(_xlpm.d,_xlfn.XLOOKUP(T1130,'[1]Birth Dates'!$A:$A,'[1]Birth Dates'!$B:$B,"",0),IF(_xlpm.d=0,"",_xlpm.d))</f>
        <v/>
      </c>
      <c r="W1130" s="203">
        <f>IF(OR(V1130="",A1130="",NOT(ISNUMBER(V1130)),V1130&gt;A1130),"",DATEDIF(V1130,A1130,"Y")&amp;" years, "&amp;DATEDIF(V1130,A1130,"YM")&amp;" months, "&amp;DATEDIF(V1130,A1130,"MD")&amp;" days")</f>
        <v/>
      </c>
      <c r="X1130" s="203" t="n"/>
      <c r="Y1130" s="203" t="n"/>
      <c r="Z1130" s="203" t="n"/>
      <c r="AA1130" s="203" t="n"/>
      <c r="AB1130" s="246" t="n">
        <v>14</v>
      </c>
      <c r="AC1130" s="203" t="n"/>
      <c r="AD1130" s="203" t="n"/>
      <c r="AE1130" s="590" t="inlineStr">
        <is>
          <t>2:29.0000</t>
        </is>
      </c>
      <c r="AF1130" s="418">
        <f>IF(OR(AE1130="",AE1130="",AE1130=0),"",6.172/(AE1130*24))</f>
        <v/>
      </c>
      <c r="AG1130" s="246" t="n"/>
      <c r="AH1130" s="476" t="inlineStr"/>
      <c r="AI1130" s="418">
        <f>IF(OR(AH1130="",AH1130="",AH1130=0),"",6.172/(AH1130*24))</f>
        <v/>
      </c>
      <c r="AJ1130" s="175">
        <f>IF(AND(ISNUMBER(AB1130),ISNUMBER(AG1130)),AB1130-AG1130,"")</f>
        <v/>
      </c>
      <c r="AK1130" s="203" t="inlineStr">
        <is>
          <t>Insufficent Laps</t>
        </is>
      </c>
      <c r="AL1130" s="203" t="n">
        <v>106</v>
      </c>
      <c r="AM1130" s="496" t="n"/>
      <c r="AN1130" s="671">
        <f>IF(OR(AL1130="",AM1130="",AM1130=0),"",AL1130*6.172/(AM1130*24))</f>
        <v/>
      </c>
      <c r="AO1130" s="477">
        <f>IF(AND(AL1130=AL1129,AM1130&lt;&gt;"",AM1129&lt;&gt;""),AM1130-AM1129,"")</f>
        <v/>
      </c>
      <c r="AP1130" s="203" t="n"/>
      <c r="AQ1130" s="476" t="inlineStr"/>
      <c r="AR1130" s="418">
        <f>IF(OR(AQ1130="",AQ1130="",AQ1130=0),"",6.172/(AQ1130*24))</f>
        <v/>
      </c>
      <c r="AS1130" s="436">
        <f>IF(OR(NOT(ISNUMBER(C1130)),NOT(ISNUMBER(AB1130))),"",IF(AG1130&lt;&gt;"",AG1130,AB1130)-C1130)</f>
        <v/>
      </c>
      <c r="AT1130" s="210" t="n"/>
      <c r="AU1130" s="206">
        <f>IF($B1130="","",TEXT($A1130,"yyyymmdd")&amp;"_P"&amp;$C1130&amp;"_C"&amp;$F1130&amp;"_"&amp;TRIM(RIGHT(SUBSTITUTE(TRIM(SUBSTITUTE($L1130,CHAR(160)," "))," ",REPT(" ",60)),60))&amp;IF($P1130="","","-"&amp;TRIM(RIGHT(SUBSTITUTE(TRIM(SUBSTITUTE($P1130,CHAR(160)," "))," ",REPT(" ",60)),60)))&amp;IF($T1130="","","-"&amp;TRIM(RIGHT(SUBSTITUTE(TRIM(SUBSTITUTE($T1130,CHAR(160)," "))," ",REPT(" ",60)),60)))&amp;".jpg")</f>
        <v/>
      </c>
    </row>
    <row r="1131" ht="42" customHeight="1">
      <c r="A1131" s="172" t="n">
        <v>29499</v>
      </c>
      <c r="B1131" s="203" t="inlineStr">
        <is>
          <t>Hardie-Ferodo 1000 5 October, 1980</t>
        </is>
      </c>
      <c r="C1131" s="203" t="inlineStr">
        <is>
          <t>NC</t>
        </is>
      </c>
      <c r="D1131" s="203" t="inlineStr">
        <is>
          <t>B - 3.0</t>
        </is>
      </c>
      <c r="E1131" s="203" t="n"/>
      <c r="F1131" s="203" t="n">
        <v>39</v>
      </c>
      <c r="G1131" s="203" t="inlineStr">
        <is>
          <t>Darrell Lea Chocolate Shops Lty Ltd</t>
        </is>
      </c>
      <c r="H1131" s="203" t="n"/>
      <c r="I1131" s="203" t="n"/>
      <c r="J1131" s="203" t="inlineStr">
        <is>
          <t>Mazda RX7</t>
        </is>
      </c>
      <c r="K1131" s="203" t="inlineStr">
        <is>
          <t>2292 eq R2</t>
        </is>
      </c>
      <c r="L1131" s="203" t="inlineStr">
        <is>
          <t>Barry Jones</t>
        </is>
      </c>
      <c r="M1131" s="203" t="inlineStr">
        <is>
          <t>AUS</t>
        </is>
      </c>
      <c r="N1131" s="692">
        <f>_xlfn.LET(_xlpm.d,_xlfn.XLOOKUP(L1131,'[1]Birth Dates'!$A:$A,'[1]Birth Dates'!$B:$B,"",0),IF(_xlpm.d=0,"",_xlpm.d))</f>
        <v/>
      </c>
      <c r="O1131" s="203">
        <f>IF(OR(N1131="",A1131="",NOT(ISNUMBER(N1131)),N1131&gt;A1131),"",DATEDIF(N1131,A1131,"Y")&amp;" years, "&amp;DATEDIF(N1131,A1131,"YM")&amp;" months, "&amp;DATEDIF(N1131,A1131,"MD")&amp;" days")</f>
        <v/>
      </c>
      <c r="P1131" s="203" t="inlineStr">
        <is>
          <t>Geoff Leeds</t>
        </is>
      </c>
      <c r="Q1131" s="203" t="inlineStr">
        <is>
          <t>AUS</t>
        </is>
      </c>
      <c r="R1131" s="692">
        <f>_xlfn.LET(_xlpm.d,_xlfn.XLOOKUP(P1131,'[1]Birth Dates'!$A:$A,'[1]Birth Dates'!$B:$B,"",0),IF(_xlpm.d=0,"",_xlpm.d))</f>
        <v/>
      </c>
      <c r="S1131" s="203">
        <f>IF(OR(R1131="",A1131="",NOT(ISNUMBER(R1131)),R1131&gt;A1131),"",DATEDIF(R1131,A1131,"Y")&amp;" years, "&amp;DATEDIF(R1131,A1131,"YM")&amp;" months, "&amp;DATEDIF(R1131,A1131,"MD")&amp;" days")</f>
        <v/>
      </c>
      <c r="T1131" s="203" t="n"/>
      <c r="U1131" s="203" t="n"/>
      <c r="V1131" s="692">
        <f>_xlfn.LET(_xlpm.d,_xlfn.XLOOKUP(T1131,'[1]Birth Dates'!$A:$A,'[1]Birth Dates'!$B:$B,"",0),IF(_xlpm.d=0,"",_xlpm.d))</f>
        <v/>
      </c>
      <c r="W1131" s="203">
        <f>IF(OR(V1131="",A1131="",NOT(ISNUMBER(V1131)),V1131&gt;A1131),"",DATEDIF(V1131,A1131,"Y")&amp;" years, "&amp;DATEDIF(V1131,A1131,"YM")&amp;" months, "&amp;DATEDIF(V1131,A1131,"MD")&amp;" days")</f>
        <v/>
      </c>
      <c r="X1131" s="203" t="n"/>
      <c r="Y1131" s="203" t="n"/>
      <c r="Z1131" s="203" t="n"/>
      <c r="AA1131" s="203" t="n"/>
      <c r="AB1131" s="246" t="n">
        <v>25</v>
      </c>
      <c r="AC1131" s="203" t="n"/>
      <c r="AD1131" s="203" t="n"/>
      <c r="AE1131" s="590" t="inlineStr">
        <is>
          <t>2:33.4000</t>
        </is>
      </c>
      <c r="AF1131" s="418">
        <f>IF(OR(AE1131="",AE1131="",AE1131=0),"",6.172/(AE1131*24))</f>
        <v/>
      </c>
      <c r="AG1131" s="246" t="n"/>
      <c r="AH1131" s="476" t="inlineStr"/>
      <c r="AI1131" s="418">
        <f>IF(OR(AH1131="",AH1131="",AH1131=0),"",6.172/(AH1131*24))</f>
        <v/>
      </c>
      <c r="AJ1131" s="175">
        <f>IF(AND(ISNUMBER(AB1131),ISNUMBER(AG1131)),AB1131-AG1131,"")</f>
        <v/>
      </c>
      <c r="AK1131" s="203" t="inlineStr">
        <is>
          <t>Insufficent Laps</t>
        </is>
      </c>
      <c r="AL1131" s="203" t="n">
        <v>105</v>
      </c>
      <c r="AM1131" s="496" t="n"/>
      <c r="AN1131" s="671">
        <f>IF(OR(AL1131="",AM1131="",AM1131=0),"",AL1131*6.172/(AM1131*24))</f>
        <v/>
      </c>
      <c r="AO1131" s="477">
        <f>IF(AND(AL1131=AL1130,AM1131&lt;&gt;"",AM1130&lt;&gt;""),AM1131-AM1130,"")</f>
        <v/>
      </c>
      <c r="AP1131" s="203" t="n"/>
      <c r="AQ1131" s="476" t="inlineStr"/>
      <c r="AR1131" s="418">
        <f>IF(OR(AQ1131="",AQ1131="",AQ1131=0),"",6.172/(AQ1131*24))</f>
        <v/>
      </c>
      <c r="AS1131" s="436">
        <f>IF(OR(NOT(ISNUMBER(C1131)),NOT(ISNUMBER(AB1131))),"",IF(AG1131&lt;&gt;"",AG1131,AB1131)-C1131)</f>
        <v/>
      </c>
      <c r="AT1131" s="210" t="n"/>
      <c r="AU1131" s="206">
        <f>IF($B1131="","",TEXT($A1131,"yyyymmdd")&amp;"_P"&amp;$C1131&amp;"_C"&amp;$F1131&amp;"_"&amp;TRIM(RIGHT(SUBSTITUTE(TRIM(SUBSTITUTE($L1131,CHAR(160)," "))," ",REPT(" ",60)),60))&amp;IF($P1131="","","-"&amp;TRIM(RIGHT(SUBSTITUTE(TRIM(SUBSTITUTE($P1131,CHAR(160)," "))," ",REPT(" ",60)),60)))&amp;IF($T1131="","","-"&amp;TRIM(RIGHT(SUBSTITUTE(TRIM(SUBSTITUTE($T1131,CHAR(160)," "))," ",REPT(" ",60)),60)))&amp;".jpg")</f>
        <v/>
      </c>
    </row>
    <row r="1132" ht="42" customFormat="1" customHeight="1" s="240">
      <c r="A1132" s="247" t="n">
        <v>29863</v>
      </c>
      <c r="B1132" s="248" t="inlineStr">
        <is>
          <t>James Hardie 1000 4 October, 1981</t>
        </is>
      </c>
      <c r="C1132" s="248" t="n">
        <v>1</v>
      </c>
      <c r="D1132" s="248" t="inlineStr">
        <is>
          <t>A</t>
        </is>
      </c>
      <c r="E1132" s="248" t="n">
        <v>1</v>
      </c>
      <c r="F1132" s="248" t="n">
        <v>17</v>
      </c>
      <c r="G1132" s="248" t="inlineStr">
        <is>
          <t>Palmer Tube Mills</t>
        </is>
      </c>
      <c r="H1132" s="248" t="n"/>
      <c r="I1132" s="248" t="n"/>
      <c r="J1132" s="248" t="inlineStr">
        <is>
          <t>Ford Falcon XD</t>
        </is>
      </c>
      <c r="K1132" s="248" t="inlineStr">
        <is>
          <t>5760 V8</t>
        </is>
      </c>
      <c r="L1132" s="248" t="inlineStr">
        <is>
          <t>Dick Johnson</t>
        </is>
      </c>
      <c r="M1132" s="248" t="inlineStr">
        <is>
          <t>AUS</t>
        </is>
      </c>
      <c r="N1132" s="687">
        <f>_xlfn.LET(_xlpm.d,_xlfn.XLOOKUP(L1132,'[1]Birth Dates'!$A:$A,'[1]Birth Dates'!$B:$B,"",0),IF(_xlpm.d=0,"",_xlpm.d))</f>
        <v/>
      </c>
      <c r="O1132" s="220">
        <f>IF(OR(N1132="",A1132="",NOT(ISNUMBER(N1132)),N1132&gt;A1132),"",DATEDIF(N1132,A1132,"Y")&amp;" years, "&amp;DATEDIF(N1132,A1132,"YM")&amp;" months, "&amp;DATEDIF(N1132,A1132,"MD")&amp;" days")</f>
        <v/>
      </c>
      <c r="P1132" s="248" t="inlineStr">
        <is>
          <t>John French</t>
        </is>
      </c>
      <c r="Q1132" s="220" t="inlineStr">
        <is>
          <t>AUS</t>
        </is>
      </c>
      <c r="R1132" s="687">
        <f>_xlfn.LET(_xlpm.d,_xlfn.XLOOKUP(P1132,'[1]Birth Dates'!$A:$A,'[1]Birth Dates'!$B:$B,"",0),IF(_xlpm.d=0,"",_xlpm.d))</f>
        <v/>
      </c>
      <c r="S1132" s="220">
        <f>IF(OR(R1132="",A1132="",NOT(ISNUMBER(R1132)),R1132&gt;A1132),"",DATEDIF(R1132,A1132,"Y")&amp;" years, "&amp;DATEDIF(R1132,A1132,"YM")&amp;" months, "&amp;DATEDIF(R1132,A1132,"MD")&amp;" days")</f>
        <v/>
      </c>
      <c r="T1132" s="248" t="n"/>
      <c r="U1132" s="248" t="n"/>
      <c r="V1132" s="687">
        <f>_xlfn.LET(_xlpm.d,_xlfn.XLOOKUP(T1132,'[1]Birth Dates'!$A:$A,'[1]Birth Dates'!$B:$B,"",0),IF(_xlpm.d=0,"",_xlpm.d))</f>
        <v/>
      </c>
      <c r="W1132" s="220">
        <f>IF(OR(V1132="",A1132="",NOT(ISNUMBER(V1132)),V1132&gt;A1132),"",DATEDIF(V1132,A1132,"Y")&amp;" years, "&amp;DATEDIF(V1132,A1132,"YM")&amp;" months, "&amp;DATEDIF(V1132,A1132,"MD")&amp;" days")</f>
        <v/>
      </c>
      <c r="X1132" s="220" t="n"/>
      <c r="Y1132" s="220" t="n"/>
      <c r="Z1132" s="220" t="n"/>
      <c r="AA1132" s="220" t="n"/>
      <c r="AB1132" s="249" t="n">
        <v>1</v>
      </c>
      <c r="AC1132" s="248" t="n"/>
      <c r="AD1132" s="248" t="n"/>
      <c r="AE1132" s="576" t="inlineStr">
        <is>
          <t>2:21.0000</t>
        </is>
      </c>
      <c r="AF1132" s="418">
        <f>IF(OR(AE1132="",AE1132="",AE1132=0),"",6.172/(AE1132*24))</f>
        <v/>
      </c>
      <c r="AG1132" s="249" t="n">
        <v>2</v>
      </c>
      <c r="AH1132" s="576" t="inlineStr">
        <is>
          <t>2:38.8130</t>
        </is>
      </c>
      <c r="AI1132" s="418">
        <f>IF(OR(AH1132="",AH1132="",AH1132=0),"",6.172/(AH1132*24))</f>
        <v/>
      </c>
      <c r="AJ1132" s="175">
        <f>IF(AND(ISNUMBER(AB1132),ISNUMBER(AG1132)),AB1132-AG1132,"")</f>
        <v/>
      </c>
      <c r="AK1132" s="248" t="n"/>
      <c r="AL1132" s="248" t="n">
        <v>120</v>
      </c>
      <c r="AM1132" s="503" t="n">
        <v>0.2040821759259259</v>
      </c>
      <c r="AN1132" s="671">
        <f>IF(OR(AL1132="",AM1132="",AM1132=0),"",AL1132*6.172/(AM1132*24))</f>
        <v/>
      </c>
      <c r="AO1132" s="477">
        <f>IF(AND(AL1132=AL1131,AM1132&lt;&gt;"",AM1131&lt;&gt;""),AM1132-AM1131,"")</f>
        <v/>
      </c>
      <c r="AP1132" s="248" t="n"/>
      <c r="AQ1132" s="576" t="inlineStr"/>
      <c r="AR1132" s="418">
        <f>IF(OR(AQ1132="",AQ1132="",AQ1132=0),"",6.172/(AQ1132*24))</f>
        <v/>
      </c>
      <c r="AS1132" s="436">
        <f>IF(OR(NOT(ISNUMBER(C1132)),NOT(ISNUMBER(AB1132))),"",IF(AG1132&lt;&gt;"",AG1132,AB1132)-C1132)</f>
        <v/>
      </c>
      <c r="AT1132" s="216" t="n"/>
      <c r="AU1132" s="250">
        <f>IF($B1132="","",TEXT($A1132,"yyyymmdd")&amp;"_P"&amp;$C1132&amp;"_C"&amp;$F1132&amp;"_"&amp;TRIM(RIGHT(SUBSTITUTE(TRIM(SUBSTITUTE($L1132,CHAR(160)," "))," ",REPT(" ",60)),60))&amp;IF($P1132="","","-"&amp;TRIM(RIGHT(SUBSTITUTE(TRIM(SUBSTITUTE($P1132,CHAR(160)," "))," ",REPT(" ",60)),60)))&amp;IF($T1132="","","-"&amp;TRIM(RIGHT(SUBSTITUTE(TRIM(SUBSTITUTE($T1132,CHAR(160)," "))," ",REPT(" ",60)),60)))&amp;".jpg")</f>
        <v/>
      </c>
    </row>
    <row r="1133" ht="42" customHeight="1">
      <c r="A1133" s="173" t="n">
        <v>29863</v>
      </c>
      <c r="B1133" s="220" t="inlineStr">
        <is>
          <t>James Hardie 1000 4 October, 1981</t>
        </is>
      </c>
      <c r="C1133" s="220" t="n">
        <v>2</v>
      </c>
      <c r="D1133" s="220" t="inlineStr">
        <is>
          <t>A</t>
        </is>
      </c>
      <c r="E1133" s="220" t="n">
        <v>2</v>
      </c>
      <c r="F1133" s="220" t="n">
        <v>7</v>
      </c>
      <c r="G1133" s="220" t="inlineStr">
        <is>
          <t>Bob Morris Motorsport</t>
        </is>
      </c>
      <c r="H1133" s="220" t="n"/>
      <c r="I1133" s="220" t="n"/>
      <c r="J1133" s="220" t="inlineStr">
        <is>
          <t>Ford Falcon XD</t>
        </is>
      </c>
      <c r="K1133" s="220" t="inlineStr">
        <is>
          <t>5760 V8</t>
        </is>
      </c>
      <c r="L1133" s="220" t="inlineStr">
        <is>
          <t>Bob Morris</t>
        </is>
      </c>
      <c r="M1133" s="220" t="inlineStr">
        <is>
          <t>AUS</t>
        </is>
      </c>
      <c r="N1133" s="687">
        <f>_xlfn.LET(_xlpm.d,_xlfn.XLOOKUP(L1133,'[1]Birth Dates'!$A:$A,'[1]Birth Dates'!$B:$B,"",0),IF(_xlpm.d=0,"",_xlpm.d))</f>
        <v/>
      </c>
      <c r="O1133" s="220">
        <f>IF(OR(N1133="",A1133="",NOT(ISNUMBER(N1133)),N1133&gt;A1133),"",DATEDIF(N1133,A1133,"Y")&amp;" years, "&amp;DATEDIF(N1133,A1133,"YM")&amp;" months, "&amp;DATEDIF(N1133,A1133,"MD")&amp;" days")</f>
        <v/>
      </c>
      <c r="P1133" s="220" t="inlineStr">
        <is>
          <t>John Fitzpatrick</t>
        </is>
      </c>
      <c r="Q1133" s="220" t="inlineStr">
        <is>
          <t>GBR</t>
        </is>
      </c>
      <c r="R1133" s="687">
        <f>_xlfn.LET(_xlpm.d,_xlfn.XLOOKUP(P1133,'[1]Birth Dates'!$A:$A,'[1]Birth Dates'!$B:$B,"",0),IF(_xlpm.d=0,"",_xlpm.d))</f>
        <v/>
      </c>
      <c r="S1133" s="220">
        <f>IF(OR(R1133="",A1133="",NOT(ISNUMBER(R1133)),R1133&gt;A1133),"",DATEDIF(R1133,A1133,"Y")&amp;" years, "&amp;DATEDIF(R1133,A1133,"YM")&amp;" months, "&amp;DATEDIF(R1133,A1133,"MD")&amp;" days")</f>
        <v/>
      </c>
      <c r="T1133" s="220" t="n"/>
      <c r="U1133" s="220" t="n"/>
      <c r="V1133" s="687">
        <f>_xlfn.LET(_xlpm.d,_xlfn.XLOOKUP(T1133,'[1]Birth Dates'!$A:$A,'[1]Birth Dates'!$B:$B,"",0),IF(_xlpm.d=0,"",_xlpm.d))</f>
        <v/>
      </c>
      <c r="W1133" s="220">
        <f>IF(OR(V1133="",A1133="",NOT(ISNUMBER(V1133)),V1133&gt;A1133),"",DATEDIF(V1133,A1133,"Y")&amp;" years, "&amp;DATEDIF(V1133,A1133,"YM")&amp;" months, "&amp;DATEDIF(V1133,A1133,"MD")&amp;" days")</f>
        <v/>
      </c>
      <c r="X1133" s="220" t="n"/>
      <c r="Y1133" s="220" t="n"/>
      <c r="Z1133" s="220" t="n"/>
      <c r="AA1133" s="220" t="n"/>
      <c r="AB1133" s="251" t="n">
        <v>4</v>
      </c>
      <c r="AC1133" s="220" t="n"/>
      <c r="AD1133" s="220" t="n"/>
      <c r="AE1133" s="577" t="inlineStr">
        <is>
          <t>2:22.6000</t>
        </is>
      </c>
      <c r="AF1133" s="418">
        <f>IF(OR(AE1133="",AE1133="",AE1133=0),"",6.172/(AE1133*24))</f>
        <v/>
      </c>
      <c r="AG1133" s="251" t="n">
        <v>4</v>
      </c>
      <c r="AH1133" s="577" t="inlineStr">
        <is>
          <t>2:39.3390</t>
        </is>
      </c>
      <c r="AI1133" s="418">
        <f>IF(OR(AH1133="",AH1133="",AH1133=0),"",6.172/(AH1133*24))</f>
        <v/>
      </c>
      <c r="AJ1133" s="175">
        <f>IF(AND(ISNUMBER(AB1133),ISNUMBER(AG1133)),AB1133-AG1133,"")</f>
        <v/>
      </c>
      <c r="AK1133" s="220" t="n"/>
      <c r="AL1133" s="220" t="n">
        <v>120</v>
      </c>
      <c r="AM1133" s="504" t="n">
        <v>0.2046018518518518</v>
      </c>
      <c r="AN1133" s="671">
        <f>IF(OR(AL1133="",AM1133="",AM1133=0),"",AL1133*6.172/(AM1133*24))</f>
        <v/>
      </c>
      <c r="AO1133" s="477">
        <f>IF(AND(AL1133=AL1132,AM1133&lt;&gt;"",AM1132&lt;&gt;""),AM1133-AM1132,"")</f>
        <v/>
      </c>
      <c r="AP1133" s="220" t="n"/>
      <c r="AQ1133" s="577" t="inlineStr"/>
      <c r="AR1133" s="418">
        <f>IF(OR(AQ1133="",AQ1133="",AQ1133=0),"",6.172/(AQ1133*24))</f>
        <v/>
      </c>
      <c r="AS1133" s="436">
        <f>IF(OR(NOT(ISNUMBER(C1133)),NOT(ISNUMBER(AB1133))),"",IF(AG1133&lt;&gt;"",AG1133,AB1133)-C1133)</f>
        <v/>
      </c>
      <c r="AT1133" s="217" t="n"/>
      <c r="AU1133" s="223">
        <f>IF($B1133="","",TEXT($A1133,"yyyymmdd")&amp;"_P"&amp;$C1133&amp;"_C"&amp;$F1133&amp;"_"&amp;TRIM(RIGHT(SUBSTITUTE(TRIM(SUBSTITUTE($L1133,CHAR(160)," "))," ",REPT(" ",60)),60))&amp;IF($P1133="","","-"&amp;TRIM(RIGHT(SUBSTITUTE(TRIM(SUBSTITUTE($P1133,CHAR(160)," "))," ",REPT(" ",60)),60)))&amp;IF($T1133="","","-"&amp;TRIM(RIGHT(SUBSTITUTE(TRIM(SUBSTITUTE($T1133,CHAR(160)," "))," ",REPT(" ",60)),60)))&amp;".jpg")</f>
        <v/>
      </c>
    </row>
    <row r="1134" ht="42" customHeight="1">
      <c r="A1134" s="173" t="n">
        <v>29863</v>
      </c>
      <c r="B1134" s="220" t="inlineStr">
        <is>
          <t>James Hardie 1000 4 October, 1981</t>
        </is>
      </c>
      <c r="C1134" s="220" t="n">
        <v>3</v>
      </c>
      <c r="D1134" s="220" t="inlineStr">
        <is>
          <t>B</t>
        </is>
      </c>
      <c r="E1134" s="220" t="n">
        <v>1</v>
      </c>
      <c r="F1134" s="220" t="n">
        <v>43</v>
      </c>
      <c r="G1134" s="220" t="inlineStr">
        <is>
          <t>Peter Stuyvesant International Racing</t>
        </is>
      </c>
      <c r="H1134" s="220" t="n"/>
      <c r="I1134" s="220" t="n"/>
      <c r="J1134" s="220" t="inlineStr">
        <is>
          <t>Mazda RX7</t>
        </is>
      </c>
      <c r="K1134" s="220" t="inlineStr">
        <is>
          <t>2292 eq R2</t>
        </is>
      </c>
      <c r="L1134" s="220" t="inlineStr">
        <is>
          <t>Allan Moffat</t>
        </is>
      </c>
      <c r="M1134" s="220" t="inlineStr">
        <is>
          <t>CAN</t>
        </is>
      </c>
      <c r="N1134" s="687">
        <f>_xlfn.LET(_xlpm.d,_xlfn.XLOOKUP(L1134,'[1]Birth Dates'!$A:$A,'[1]Birth Dates'!$B:$B,"",0),IF(_xlpm.d=0,"",_xlpm.d))</f>
        <v/>
      </c>
      <c r="O1134" s="220">
        <f>IF(OR(N1134="",A1134="",NOT(ISNUMBER(N1134)),N1134&gt;A1134),"",DATEDIF(N1134,A1134,"Y")&amp;" years, "&amp;DATEDIF(N1134,A1134,"YM")&amp;" months, "&amp;DATEDIF(N1134,A1134,"MD")&amp;" days")</f>
        <v/>
      </c>
      <c r="P1134" s="220" t="inlineStr">
        <is>
          <t>Derek Bell</t>
        </is>
      </c>
      <c r="Q1134" s="220" t="inlineStr">
        <is>
          <t>GBR</t>
        </is>
      </c>
      <c r="R1134" s="687">
        <f>_xlfn.LET(_xlpm.d,_xlfn.XLOOKUP(P1134,'[1]Birth Dates'!$A:$A,'[1]Birth Dates'!$B:$B,"",0),IF(_xlpm.d=0,"",_xlpm.d))</f>
        <v/>
      </c>
      <c r="S1134" s="220">
        <f>IF(OR(R1134="",A1134="",NOT(ISNUMBER(R1134)),R1134&gt;A1134),"",DATEDIF(R1134,A1134,"Y")&amp;" years, "&amp;DATEDIF(R1134,A1134,"YM")&amp;" months, "&amp;DATEDIF(R1134,A1134,"MD")&amp;" days")</f>
        <v/>
      </c>
      <c r="T1134" s="220" t="n"/>
      <c r="U1134" s="220" t="n"/>
      <c r="V1134" s="687">
        <f>_xlfn.LET(_xlpm.d,_xlfn.XLOOKUP(T1134,'[1]Birth Dates'!$A:$A,'[1]Birth Dates'!$B:$B,"",0),IF(_xlpm.d=0,"",_xlpm.d))</f>
        <v/>
      </c>
      <c r="W1134" s="220">
        <f>IF(OR(V1134="",A1134="",NOT(ISNUMBER(V1134)),V1134&gt;A1134),"",DATEDIF(V1134,A1134,"Y")&amp;" years, "&amp;DATEDIF(V1134,A1134,"YM")&amp;" months, "&amp;DATEDIF(V1134,A1134,"MD")&amp;" days")</f>
        <v/>
      </c>
      <c r="X1134" s="220" t="n"/>
      <c r="Y1134" s="220" t="n"/>
      <c r="Z1134" s="220" t="n"/>
      <c r="AA1134" s="220" t="n"/>
      <c r="AB1134" s="251" t="n">
        <v>9</v>
      </c>
      <c r="AC1134" s="220" t="n"/>
      <c r="AD1134" s="220" t="n"/>
      <c r="AE1134" s="577" t="inlineStr">
        <is>
          <t>2:24.6000</t>
        </is>
      </c>
      <c r="AF1134" s="418">
        <f>IF(OR(AE1134="",AE1134="",AE1134=0),"",6.172/(AE1134*24))</f>
        <v/>
      </c>
      <c r="AG1134" s="251" t="n">
        <v>5</v>
      </c>
      <c r="AH1134" s="577" t="inlineStr">
        <is>
          <t>2:39.4430</t>
        </is>
      </c>
      <c r="AI1134" s="418">
        <f>IF(OR(AH1134="",AH1134="",AH1134=0),"",6.172/(AH1134*24))</f>
        <v/>
      </c>
      <c r="AJ1134" s="175">
        <f>IF(AND(ISNUMBER(AB1134),ISNUMBER(AG1134)),AB1134-AG1134,"")</f>
        <v/>
      </c>
      <c r="AK1134" s="220" t="n"/>
      <c r="AL1134" s="220" t="n">
        <v>119</v>
      </c>
      <c r="AM1134" s="504" t="n">
        <v>0.2042939814814815</v>
      </c>
      <c r="AN1134" s="671">
        <f>IF(OR(AL1134="",AM1134="",AM1134=0),"",AL1134*6.172/(AM1134*24))</f>
        <v/>
      </c>
      <c r="AO1134" s="477">
        <f>IF(AND(AL1134=AL1133,AM1134&lt;&gt;"",AM1133&lt;&gt;""),AM1134-AM1133,"")</f>
        <v/>
      </c>
      <c r="AP1134" s="220" t="n"/>
      <c r="AQ1134" s="577" t="inlineStr"/>
      <c r="AR1134" s="418">
        <f>IF(OR(AQ1134="",AQ1134="",AQ1134=0),"",6.172/(AQ1134*24))</f>
        <v/>
      </c>
      <c r="AS1134" s="436">
        <f>IF(OR(NOT(ISNUMBER(C1134)),NOT(ISNUMBER(AB1134))),"",IF(AG1134&lt;&gt;"",AG1134,AB1134)-C1134)</f>
        <v/>
      </c>
      <c r="AT1134" s="217" t="n"/>
      <c r="AU1134" s="223">
        <f>IF($B1134="","",TEXT($A1134,"yyyymmdd")&amp;"_P"&amp;$C1134&amp;"_C"&amp;$F1134&amp;"_"&amp;TRIM(RIGHT(SUBSTITUTE(TRIM(SUBSTITUTE($L1134,CHAR(160)," "))," ",REPT(" ",60)),60))&amp;IF($P1134="","","-"&amp;TRIM(RIGHT(SUBSTITUTE(TRIM(SUBSTITUTE($P1134,CHAR(160)," "))," ",REPT(" ",60)),60)))&amp;IF($T1134="","","-"&amp;TRIM(RIGHT(SUBSTITUTE(TRIM(SUBSTITUTE($T1134,CHAR(160)," "))," ",REPT(" ",60)),60)))&amp;".jpg")</f>
        <v/>
      </c>
    </row>
    <row r="1135" ht="42" customHeight="1">
      <c r="A1135" s="173" t="n">
        <v>29863</v>
      </c>
      <c r="B1135" s="220" t="inlineStr">
        <is>
          <t>James Hardie 1000 4 October, 1981</t>
        </is>
      </c>
      <c r="C1135" s="220" t="n">
        <v>4</v>
      </c>
      <c r="D1135" s="220" t="inlineStr">
        <is>
          <t>A</t>
        </is>
      </c>
      <c r="E1135" s="220" t="n">
        <v>3</v>
      </c>
      <c r="F1135" s="220" t="n">
        <v>11</v>
      </c>
      <c r="G1135" s="220" t="inlineStr">
        <is>
          <t>Soundwave Discos</t>
        </is>
      </c>
      <c r="H1135" s="220" t="n"/>
      <c r="I1135" s="220" t="n"/>
      <c r="J1135" s="220" t="inlineStr">
        <is>
          <t>Holden Commodore VC</t>
        </is>
      </c>
      <c r="K1135" s="220" t="inlineStr">
        <is>
          <t>5044 V8</t>
        </is>
      </c>
      <c r="L1135" s="220" t="inlineStr">
        <is>
          <t>Garry Rogers</t>
        </is>
      </c>
      <c r="M1135" s="220" t="inlineStr">
        <is>
          <t>AUS</t>
        </is>
      </c>
      <c r="N1135" s="687">
        <f>_xlfn.LET(_xlpm.d,_xlfn.XLOOKUP(L1135,'[1]Birth Dates'!$A:$A,'[1]Birth Dates'!$B:$B,"",0),IF(_xlpm.d=0,"",_xlpm.d))</f>
        <v/>
      </c>
      <c r="O1135" s="220">
        <f>IF(OR(N1135="",A1135="",NOT(ISNUMBER(N1135)),N1135&gt;A1135),"",DATEDIF(N1135,A1135,"Y")&amp;" years, "&amp;DATEDIF(N1135,A1135,"YM")&amp;" months, "&amp;DATEDIF(N1135,A1135,"MD")&amp;" days")</f>
        <v/>
      </c>
      <c r="P1135" s="220" t="inlineStr">
        <is>
          <t>Clive Benson-Brown</t>
        </is>
      </c>
      <c r="Q1135" s="220" t="inlineStr">
        <is>
          <t>GBR</t>
        </is>
      </c>
      <c r="R1135" s="687">
        <f>_xlfn.LET(_xlpm.d,_xlfn.XLOOKUP(P1135,'[1]Birth Dates'!$A:$A,'[1]Birth Dates'!$B:$B,"",0),IF(_xlpm.d=0,"",_xlpm.d))</f>
        <v/>
      </c>
      <c r="S1135" s="220">
        <f>IF(OR(R1135="",A1135="",NOT(ISNUMBER(R1135)),R1135&gt;A1135),"",DATEDIF(R1135,A1135,"Y")&amp;" years, "&amp;DATEDIF(R1135,A1135,"YM")&amp;" months, "&amp;DATEDIF(R1135,A1135,"MD")&amp;" days")</f>
        <v/>
      </c>
      <c r="T1135" s="220" t="n"/>
      <c r="U1135" s="220" t="n"/>
      <c r="V1135" s="687">
        <f>_xlfn.LET(_xlpm.d,_xlfn.XLOOKUP(T1135,'[1]Birth Dates'!$A:$A,'[1]Birth Dates'!$B:$B,"",0),IF(_xlpm.d=0,"",_xlpm.d))</f>
        <v/>
      </c>
      <c r="W1135" s="220">
        <f>IF(OR(V1135="",A1135="",NOT(ISNUMBER(V1135)),V1135&gt;A1135),"",DATEDIF(V1135,A1135,"Y")&amp;" years, "&amp;DATEDIF(V1135,A1135,"YM")&amp;" months, "&amp;DATEDIF(V1135,A1135,"MD")&amp;" days")</f>
        <v/>
      </c>
      <c r="X1135" s="220" t="n"/>
      <c r="Y1135" s="220" t="n"/>
      <c r="Z1135" s="220" t="n"/>
      <c r="AA1135" s="220" t="n"/>
      <c r="AB1135" s="251" t="n">
        <v>7</v>
      </c>
      <c r="AC1135" s="220" t="n"/>
      <c r="AD1135" s="220" t="n"/>
      <c r="AE1135" s="577" t="inlineStr">
        <is>
          <t>2:23.8000</t>
        </is>
      </c>
      <c r="AF1135" s="418">
        <f>IF(OR(AE1135="",AE1135="",AE1135=0),"",6.172/(AE1135*24))</f>
        <v/>
      </c>
      <c r="AG1135" s="251" t="n">
        <v>6</v>
      </c>
      <c r="AH1135" s="577" t="inlineStr">
        <is>
          <t>2:41.3150</t>
        </is>
      </c>
      <c r="AI1135" s="418">
        <f>IF(OR(AH1135="",AH1135="",AH1135=0),"",6.172/(AH1135*24))</f>
        <v/>
      </c>
      <c r="AJ1135" s="175">
        <f>IF(AND(ISNUMBER(AB1135),ISNUMBER(AG1135)),AB1135-AG1135,"")</f>
        <v/>
      </c>
      <c r="AK1135" s="220" t="n"/>
      <c r="AL1135" s="220" t="n">
        <v>118</v>
      </c>
      <c r="AM1135" s="504" t="n">
        <v>0.2046469907407407</v>
      </c>
      <c r="AN1135" s="671">
        <f>IF(OR(AL1135="",AM1135="",AM1135=0),"",AL1135*6.172/(AM1135*24))</f>
        <v/>
      </c>
      <c r="AO1135" s="477">
        <f>IF(AND(AL1135=AL1134,AM1135&lt;&gt;"",AM1134&lt;&gt;""),AM1135-AM1134,"")</f>
        <v/>
      </c>
      <c r="AP1135" s="220" t="n"/>
      <c r="AQ1135" s="577" t="inlineStr"/>
      <c r="AR1135" s="418">
        <f>IF(OR(AQ1135="",AQ1135="",AQ1135=0),"",6.172/(AQ1135*24))</f>
        <v/>
      </c>
      <c r="AS1135" s="436">
        <f>IF(OR(NOT(ISNUMBER(C1135)),NOT(ISNUMBER(AB1135))),"",IF(AG1135&lt;&gt;"",AG1135,AB1135)-C1135)</f>
        <v/>
      </c>
      <c r="AT1135" s="217" t="n"/>
      <c r="AU1135" s="223">
        <f>IF($B1135="","",TEXT($A1135,"yyyymmdd")&amp;"_P"&amp;$C1135&amp;"_C"&amp;$F1135&amp;"_"&amp;TRIM(RIGHT(SUBSTITUTE(TRIM(SUBSTITUTE($L1135,CHAR(160)," "))," ",REPT(" ",60)),60))&amp;IF($P1135="","","-"&amp;TRIM(RIGHT(SUBSTITUTE(TRIM(SUBSTITUTE($P1135,CHAR(160)," "))," ",REPT(" ",60)),60)))&amp;IF($T1135="","","-"&amp;TRIM(RIGHT(SUBSTITUTE(TRIM(SUBSTITUTE($T1135,CHAR(160)," "))," ",REPT(" ",60)),60)))&amp;".jpg")</f>
        <v/>
      </c>
    </row>
    <row r="1136" ht="42" customHeight="1">
      <c r="A1136" s="173" t="n">
        <v>29863</v>
      </c>
      <c r="B1136" s="220" t="inlineStr">
        <is>
          <t>James Hardie 1000 4 October, 1981</t>
        </is>
      </c>
      <c r="C1136" s="220" t="n">
        <v>5</v>
      </c>
      <c r="D1136" s="220" t="inlineStr">
        <is>
          <t>A</t>
        </is>
      </c>
      <c r="E1136" s="220" t="n">
        <v>4</v>
      </c>
      <c r="F1136" s="220" t="n">
        <v>4</v>
      </c>
      <c r="G1136" s="220" t="inlineStr">
        <is>
          <t>Re-Car Racing</t>
        </is>
      </c>
      <c r="H1136" s="220" t="n"/>
      <c r="I1136" s="220" t="n"/>
      <c r="J1136" s="220" t="inlineStr">
        <is>
          <t>Holden Commodore VC</t>
        </is>
      </c>
      <c r="K1136" s="220" t="inlineStr">
        <is>
          <t>5044 V8</t>
        </is>
      </c>
      <c r="L1136" s="220" t="inlineStr">
        <is>
          <t>Alan Browne</t>
        </is>
      </c>
      <c r="M1136" s="220" t="inlineStr">
        <is>
          <t>AUS</t>
        </is>
      </c>
      <c r="N1136" s="687">
        <f>_xlfn.LET(_xlpm.d,_xlfn.XLOOKUP(L1136,'[1]Birth Dates'!$A:$A,'[1]Birth Dates'!$B:$B,"",0),IF(_xlpm.d=0,"",_xlpm.d))</f>
        <v/>
      </c>
      <c r="O1136" s="220">
        <f>IF(OR(N1136="",A1136="",NOT(ISNUMBER(N1136)),N1136&gt;A1136),"",DATEDIF(N1136,A1136,"Y")&amp;" years, "&amp;DATEDIF(N1136,A1136,"YM")&amp;" months, "&amp;DATEDIF(N1136,A1136,"MD")&amp;" days")</f>
        <v/>
      </c>
      <c r="P1136" s="220" t="inlineStr">
        <is>
          <t>Tony Edmondson</t>
        </is>
      </c>
      <c r="Q1136" s="220" t="inlineStr">
        <is>
          <t>AUS</t>
        </is>
      </c>
      <c r="R1136" s="687">
        <f>_xlfn.LET(_xlpm.d,_xlfn.XLOOKUP(P1136,'[1]Birth Dates'!$A:$A,'[1]Birth Dates'!$B:$B,"",0),IF(_xlpm.d=0,"",_xlpm.d))</f>
        <v/>
      </c>
      <c r="S1136" s="220">
        <f>IF(OR(R1136="",A1136="",NOT(ISNUMBER(R1136)),R1136&gt;A1136),"",DATEDIF(R1136,A1136,"Y")&amp;" years, "&amp;DATEDIF(R1136,A1136,"YM")&amp;" months, "&amp;DATEDIF(R1136,A1136,"MD")&amp;" days")</f>
        <v/>
      </c>
      <c r="T1136" s="220" t="n"/>
      <c r="U1136" s="220" t="n"/>
      <c r="V1136" s="687">
        <f>_xlfn.LET(_xlpm.d,_xlfn.XLOOKUP(T1136,'[1]Birth Dates'!$A:$A,'[1]Birth Dates'!$B:$B,"",0),IF(_xlpm.d=0,"",_xlpm.d))</f>
        <v/>
      </c>
      <c r="W1136" s="220">
        <f>IF(OR(V1136="",A1136="",NOT(ISNUMBER(V1136)),V1136&gt;A1136),"",DATEDIF(V1136,A1136,"Y")&amp;" years, "&amp;DATEDIF(V1136,A1136,"YM")&amp;" months, "&amp;DATEDIF(V1136,A1136,"MD")&amp;" days")</f>
        <v/>
      </c>
      <c r="X1136" s="220" t="n"/>
      <c r="Y1136" s="220" t="n"/>
      <c r="Z1136" s="220" t="n"/>
      <c r="AA1136" s="220" t="n"/>
      <c r="AB1136" s="251" t="n">
        <v>11</v>
      </c>
      <c r="AC1136" s="220" t="n"/>
      <c r="AD1136" s="220" t="n"/>
      <c r="AE1136" s="577" t="inlineStr">
        <is>
          <t>2:25.1000</t>
        </is>
      </c>
      <c r="AF1136" s="418">
        <f>IF(OR(AE1136="",AE1136="",AE1136=0),"",6.172/(AE1136*24))</f>
        <v/>
      </c>
      <c r="AG1136" s="251" t="n"/>
      <c r="AH1136" s="577" t="inlineStr"/>
      <c r="AI1136" s="418">
        <f>IF(OR(AH1136="",AH1136="",AH1136=0),"",6.172/(AH1136*24))</f>
        <v/>
      </c>
      <c r="AJ1136" s="175">
        <f>IF(AND(ISNUMBER(AB1136),ISNUMBER(AG1136)),AB1136-AG1136,"")</f>
        <v/>
      </c>
      <c r="AK1136" s="220" t="n"/>
      <c r="AL1136" s="220" t="n">
        <v>117</v>
      </c>
      <c r="AM1136" s="504" t="n">
        <v>0.2046516203703704</v>
      </c>
      <c r="AN1136" s="671">
        <f>IF(OR(AL1136="",AM1136="",AM1136=0),"",AL1136*6.172/(AM1136*24))</f>
        <v/>
      </c>
      <c r="AO1136" s="477">
        <f>IF(AND(AL1136=AL1135,AM1136&lt;&gt;"",AM1135&lt;&gt;""),AM1136-AM1135,"")</f>
        <v/>
      </c>
      <c r="AP1136" s="220" t="n"/>
      <c r="AQ1136" s="577" t="inlineStr"/>
      <c r="AR1136" s="418">
        <f>IF(OR(AQ1136="",AQ1136="",AQ1136=0),"",6.172/(AQ1136*24))</f>
        <v/>
      </c>
      <c r="AS1136" s="436">
        <f>IF(OR(NOT(ISNUMBER(C1136)),NOT(ISNUMBER(AB1136))),"",IF(AG1136&lt;&gt;"",AG1136,AB1136)-C1136)</f>
        <v/>
      </c>
      <c r="AT1136" s="217" t="n"/>
      <c r="AU1136" s="223">
        <f>IF($B1136="","",TEXT($A1136,"yyyymmdd")&amp;"_P"&amp;$C1136&amp;"_C"&amp;$F1136&amp;"_"&amp;TRIM(RIGHT(SUBSTITUTE(TRIM(SUBSTITUTE($L1136,CHAR(160)," "))," ",REPT(" ",60)),60))&amp;IF($P1136="","","-"&amp;TRIM(RIGHT(SUBSTITUTE(TRIM(SUBSTITUTE($P1136,CHAR(160)," "))," ",REPT(" ",60)),60)))&amp;IF($T1136="","","-"&amp;TRIM(RIGHT(SUBSTITUTE(TRIM(SUBSTITUTE($T1136,CHAR(160)," "))," ",REPT(" ",60)),60)))&amp;".jpg")</f>
        <v/>
      </c>
    </row>
    <row r="1137" ht="42" customHeight="1">
      <c r="A1137" s="173" t="n">
        <v>29863</v>
      </c>
      <c r="B1137" s="220" t="inlineStr">
        <is>
          <t>James Hardie 1000 4 October, 1981</t>
        </is>
      </c>
      <c r="C1137" s="220" t="n">
        <v>6</v>
      </c>
      <c r="D1137" s="220" t="inlineStr">
        <is>
          <t>A</t>
        </is>
      </c>
      <c r="E1137" s="220" t="n">
        <v>5</v>
      </c>
      <c r="F1137" s="220" t="n">
        <v>20</v>
      </c>
      <c r="G1137" s="220" t="inlineStr">
        <is>
          <t>King George Tavern</t>
        </is>
      </c>
      <c r="H1137" s="220" t="n"/>
      <c r="I1137" s="220" t="n"/>
      <c r="J1137" s="220" t="inlineStr">
        <is>
          <t>Ford Falcon XD</t>
        </is>
      </c>
      <c r="K1137" s="220" t="inlineStr">
        <is>
          <t>5760 V8</t>
        </is>
      </c>
      <c r="L1137" s="220" t="inlineStr">
        <is>
          <t>Joe Moore</t>
        </is>
      </c>
      <c r="M1137" s="220" t="inlineStr">
        <is>
          <t>AUS</t>
        </is>
      </c>
      <c r="N1137" s="687">
        <f>_xlfn.LET(_xlpm.d,_xlfn.XLOOKUP(L1137,'[1]Birth Dates'!$A:$A,'[1]Birth Dates'!$B:$B,"",0),IF(_xlpm.d=0,"",_xlpm.d))</f>
        <v/>
      </c>
      <c r="O1137" s="220">
        <f>IF(OR(N1137="",A1137="",NOT(ISNUMBER(N1137)),N1137&gt;A1137),"",DATEDIF(N1137,A1137,"Y")&amp;" years, "&amp;DATEDIF(N1137,A1137,"YM")&amp;" months, "&amp;DATEDIF(N1137,A1137,"MD")&amp;" days")</f>
        <v/>
      </c>
      <c r="P1137" s="220" t="inlineStr">
        <is>
          <t>Christine Gibson</t>
        </is>
      </c>
      <c r="Q1137" s="220" t="inlineStr">
        <is>
          <t>AUS</t>
        </is>
      </c>
      <c r="R1137" s="687">
        <f>_xlfn.LET(_xlpm.d,_xlfn.XLOOKUP(P1137,'[1]Birth Dates'!$A:$A,'[1]Birth Dates'!$B:$B,"",0),IF(_xlpm.d=0,"",_xlpm.d))</f>
        <v/>
      </c>
      <c r="S1137" s="220">
        <f>IF(OR(R1137="",A1137="",NOT(ISNUMBER(R1137)),R1137&gt;A1137),"",DATEDIF(R1137,A1137,"Y")&amp;" years, "&amp;DATEDIF(R1137,A1137,"YM")&amp;" months, "&amp;DATEDIF(R1137,A1137,"MD")&amp;" days")</f>
        <v/>
      </c>
      <c r="T1137" s="220" t="n"/>
      <c r="U1137" s="220" t="n"/>
      <c r="V1137" s="687">
        <f>_xlfn.LET(_xlpm.d,_xlfn.XLOOKUP(T1137,'[1]Birth Dates'!$A:$A,'[1]Birth Dates'!$B:$B,"",0),IF(_xlpm.d=0,"",_xlpm.d))</f>
        <v/>
      </c>
      <c r="W1137" s="220">
        <f>IF(OR(V1137="",A1137="",NOT(ISNUMBER(V1137)),V1137&gt;A1137),"",DATEDIF(V1137,A1137,"Y")&amp;" years, "&amp;DATEDIF(V1137,A1137,"YM")&amp;" months, "&amp;DATEDIF(V1137,A1137,"MD")&amp;" days")</f>
        <v/>
      </c>
      <c r="X1137" s="220" t="n"/>
      <c r="Y1137" s="220" t="n"/>
      <c r="Z1137" s="220" t="n"/>
      <c r="AA1137" s="220" t="n"/>
      <c r="AB1137" s="251" t="n">
        <v>25</v>
      </c>
      <c r="AC1137" s="220" t="n"/>
      <c r="AD1137" s="220" t="n"/>
      <c r="AE1137" s="577" t="inlineStr">
        <is>
          <t>2:29.9000</t>
        </is>
      </c>
      <c r="AF1137" s="418">
        <f>IF(OR(AE1137="",AE1137="",AE1137=0),"",6.172/(AE1137*24))</f>
        <v/>
      </c>
      <c r="AG1137" s="251" t="n"/>
      <c r="AH1137" s="577" t="inlineStr"/>
      <c r="AI1137" s="418">
        <f>IF(OR(AH1137="",AH1137="",AH1137=0),"",6.172/(AH1137*24))</f>
        <v/>
      </c>
      <c r="AJ1137" s="175">
        <f>IF(AND(ISNUMBER(AB1137),ISNUMBER(AG1137)),AB1137-AG1137,"")</f>
        <v/>
      </c>
      <c r="AK1137" s="220" t="n"/>
      <c r="AL1137" s="220" t="n">
        <v>115</v>
      </c>
      <c r="AM1137" s="504" t="n">
        <v>0.2045358796296297</v>
      </c>
      <c r="AN1137" s="671">
        <f>IF(OR(AL1137="",AM1137="",AM1137=0),"",AL1137*6.172/(AM1137*24))</f>
        <v/>
      </c>
      <c r="AO1137" s="477">
        <f>IF(AND(AL1137=AL1136,AM1137&lt;&gt;"",AM1136&lt;&gt;""),AM1137-AM1136,"")</f>
        <v/>
      </c>
      <c r="AP1137" s="220" t="n"/>
      <c r="AQ1137" s="577" t="inlineStr"/>
      <c r="AR1137" s="418">
        <f>IF(OR(AQ1137="",AQ1137="",AQ1137=0),"",6.172/(AQ1137*24))</f>
        <v/>
      </c>
      <c r="AS1137" s="436">
        <f>IF(OR(NOT(ISNUMBER(C1137)),NOT(ISNUMBER(AB1137))),"",IF(AG1137&lt;&gt;"",AG1137,AB1137)-C1137)</f>
        <v/>
      </c>
      <c r="AT1137" s="217" t="n"/>
      <c r="AU1137" s="223">
        <f>IF($B1137="","",TEXT($A1137,"yyyymmdd")&amp;"_P"&amp;$C1137&amp;"_C"&amp;$F1137&amp;"_"&amp;TRIM(RIGHT(SUBSTITUTE(TRIM(SUBSTITUTE($L1137,CHAR(160)," "))," ",REPT(" ",60)),60))&amp;IF($P1137="","","-"&amp;TRIM(RIGHT(SUBSTITUTE(TRIM(SUBSTITUTE($P1137,CHAR(160)," "))," ",REPT(" ",60)),60)))&amp;IF($T1137="","","-"&amp;TRIM(RIGHT(SUBSTITUTE(TRIM(SUBSTITUTE($T1137,CHAR(160)," "))," ",REPT(" ",60)),60)))&amp;".jpg")</f>
        <v/>
      </c>
    </row>
    <row r="1138" ht="42" customHeight="1">
      <c r="A1138" s="173" t="n">
        <v>29863</v>
      </c>
      <c r="B1138" s="220" t="inlineStr">
        <is>
          <t>James Hardie 1000 4 October, 1981</t>
        </is>
      </c>
      <c r="C1138" s="220" t="n">
        <v>7</v>
      </c>
      <c r="D1138" s="220" t="inlineStr">
        <is>
          <t>B</t>
        </is>
      </c>
      <c r="E1138" s="220" t="n">
        <v>2</v>
      </c>
      <c r="F1138" s="220" t="n">
        <v>44</v>
      </c>
      <c r="G1138" s="220" t="inlineStr">
        <is>
          <t>JPS Team BMW</t>
        </is>
      </c>
      <c r="H1138" s="220" t="n"/>
      <c r="I1138" s="220" t="n"/>
      <c r="J1138" s="220" t="inlineStr">
        <is>
          <t>BMW 635CSi</t>
        </is>
      </c>
      <c r="K1138" s="220" t="inlineStr">
        <is>
          <t>3475 L6</t>
        </is>
      </c>
      <c r="L1138" s="220" t="inlineStr">
        <is>
          <t>Allan Grice</t>
        </is>
      </c>
      <c r="M1138" s="220" t="inlineStr">
        <is>
          <t>AUS</t>
        </is>
      </c>
      <c r="N1138" s="687">
        <f>_xlfn.LET(_xlpm.d,_xlfn.XLOOKUP(L1138,'[1]Birth Dates'!$A:$A,'[1]Birth Dates'!$B:$B,"",0),IF(_xlpm.d=0,"",_xlpm.d))</f>
        <v/>
      </c>
      <c r="O1138" s="220">
        <f>IF(OR(N1138="",A1138="",NOT(ISNUMBER(N1138)),N1138&gt;A1138),"",DATEDIF(N1138,A1138,"Y")&amp;" years, "&amp;DATEDIF(N1138,A1138,"YM")&amp;" months, "&amp;DATEDIF(N1138,A1138,"MD")&amp;" days")</f>
        <v/>
      </c>
      <c r="P1138" s="220" t="inlineStr">
        <is>
          <t>David Hobbs</t>
        </is>
      </c>
      <c r="Q1138" s="220" t="inlineStr">
        <is>
          <t>GBR</t>
        </is>
      </c>
      <c r="R1138" s="687">
        <f>_xlfn.LET(_xlpm.d,_xlfn.XLOOKUP(P1138,'[1]Birth Dates'!$A:$A,'[1]Birth Dates'!$B:$B,"",0),IF(_xlpm.d=0,"",_xlpm.d))</f>
        <v/>
      </c>
      <c r="S1138" s="220">
        <f>IF(OR(R1138="",A1138="",NOT(ISNUMBER(R1138)),R1138&gt;A1138),"",DATEDIF(R1138,A1138,"Y")&amp;" years, "&amp;DATEDIF(R1138,A1138,"YM")&amp;" months, "&amp;DATEDIF(R1138,A1138,"MD")&amp;" days")</f>
        <v/>
      </c>
      <c r="T1138" s="220" t="n"/>
      <c r="U1138" s="220" t="n"/>
      <c r="V1138" s="687">
        <f>_xlfn.LET(_xlpm.d,_xlfn.XLOOKUP(T1138,'[1]Birth Dates'!$A:$A,'[1]Birth Dates'!$B:$B,"",0),IF(_xlpm.d=0,"",_xlpm.d))</f>
        <v/>
      </c>
      <c r="W1138" s="220">
        <f>IF(OR(V1138="",A1138="",NOT(ISNUMBER(V1138)),V1138&gt;A1138),"",DATEDIF(V1138,A1138,"Y")&amp;" years, "&amp;DATEDIF(V1138,A1138,"YM")&amp;" months, "&amp;DATEDIF(V1138,A1138,"MD")&amp;" days")</f>
        <v/>
      </c>
      <c r="X1138" s="220" t="n"/>
      <c r="Y1138" s="220" t="n"/>
      <c r="Z1138" s="220" t="n"/>
      <c r="AA1138" s="220" t="n"/>
      <c r="AB1138" s="251" t="n">
        <v>12</v>
      </c>
      <c r="AC1138" s="220" t="n"/>
      <c r="AD1138" s="220" t="n"/>
      <c r="AE1138" s="577" t="inlineStr">
        <is>
          <t>2:26.2000</t>
        </is>
      </c>
      <c r="AF1138" s="418">
        <f>IF(OR(AE1138="",AE1138="",AE1138=0),"",6.172/(AE1138*24))</f>
        <v/>
      </c>
      <c r="AG1138" s="251" t="n"/>
      <c r="AH1138" s="577" t="inlineStr"/>
      <c r="AI1138" s="418">
        <f>IF(OR(AH1138="",AH1138="",AH1138=0),"",6.172/(AH1138*24))</f>
        <v/>
      </c>
      <c r="AJ1138" s="175">
        <f>IF(AND(ISNUMBER(AB1138),ISNUMBER(AG1138)),AB1138-AG1138,"")</f>
        <v/>
      </c>
      <c r="AK1138" s="220" t="n"/>
      <c r="AL1138" s="220" t="n">
        <v>113</v>
      </c>
      <c r="AM1138" s="504" t="n">
        <v>0.2049814814814815</v>
      </c>
      <c r="AN1138" s="671">
        <f>IF(OR(AL1138="",AM1138="",AM1138=0),"",AL1138*6.172/(AM1138*24))</f>
        <v/>
      </c>
      <c r="AO1138" s="477">
        <f>IF(AND(AL1138=AL1137,AM1138&lt;&gt;"",AM1137&lt;&gt;""),AM1138-AM1137,"")</f>
        <v/>
      </c>
      <c r="AP1138" s="220" t="n"/>
      <c r="AQ1138" s="577" t="inlineStr"/>
      <c r="AR1138" s="418">
        <f>IF(OR(AQ1138="",AQ1138="",AQ1138=0),"",6.172/(AQ1138*24))</f>
        <v/>
      </c>
      <c r="AS1138" s="436">
        <f>IF(OR(NOT(ISNUMBER(C1138)),NOT(ISNUMBER(AB1138))),"",IF(AG1138&lt;&gt;"",AG1138,AB1138)-C1138)</f>
        <v/>
      </c>
      <c r="AT1138" s="217" t="n"/>
      <c r="AU1138" s="223">
        <f>IF($B1138="","",TEXT($A1138,"yyyymmdd")&amp;"_P"&amp;$C1138&amp;"_C"&amp;$F1138&amp;"_"&amp;TRIM(RIGHT(SUBSTITUTE(TRIM(SUBSTITUTE($L1138,CHAR(160)," "))," ",REPT(" ",60)),60))&amp;IF($P1138="","","-"&amp;TRIM(RIGHT(SUBSTITUTE(TRIM(SUBSTITUTE($P1138,CHAR(160)," "))," ",REPT(" ",60)),60)))&amp;IF($T1138="","","-"&amp;TRIM(RIGHT(SUBSTITUTE(TRIM(SUBSTITUTE($T1138,CHAR(160)," "))," ",REPT(" ",60)),60)))&amp;".jpg")</f>
        <v/>
      </c>
    </row>
    <row r="1139" ht="42" customHeight="1">
      <c r="A1139" s="173" t="n">
        <v>29863</v>
      </c>
      <c r="B1139" s="220" t="inlineStr">
        <is>
          <t>James Hardie 1000 4 October, 1981</t>
        </is>
      </c>
      <c r="C1139" s="220" t="n">
        <v>8</v>
      </c>
      <c r="D1139" s="220" t="inlineStr">
        <is>
          <t>B</t>
        </is>
      </c>
      <c r="E1139" s="220" t="n">
        <v>3</v>
      </c>
      <c r="F1139" s="220" t="n">
        <v>32</v>
      </c>
      <c r="G1139" s="220" t="inlineStr">
        <is>
          <t>Masterton Homes</t>
        </is>
      </c>
      <c r="H1139" s="220" t="n"/>
      <c r="I1139" s="220" t="n"/>
      <c r="J1139" s="220" t="inlineStr">
        <is>
          <t>Ford Capri</t>
        </is>
      </c>
      <c r="K1139" s="220" t="inlineStr">
        <is>
          <t>2993 V6</t>
        </is>
      </c>
      <c r="L1139" s="220" t="inlineStr">
        <is>
          <t>Colin Bond</t>
        </is>
      </c>
      <c r="M1139" s="220" t="inlineStr">
        <is>
          <t>AUS</t>
        </is>
      </c>
      <c r="N1139" s="687">
        <f>_xlfn.LET(_xlpm.d,_xlfn.XLOOKUP(L1139,'[1]Birth Dates'!$A:$A,'[1]Birth Dates'!$B:$B,"",0),IF(_xlpm.d=0,"",_xlpm.d))</f>
        <v/>
      </c>
      <c r="O1139" s="220">
        <f>IF(OR(N1139="",A1139="",NOT(ISNUMBER(N1139)),N1139&gt;A1139),"",DATEDIF(N1139,A1139,"Y")&amp;" years, "&amp;DATEDIF(N1139,A1139,"YM")&amp;" months, "&amp;DATEDIF(N1139,A1139,"MD")&amp;" days")</f>
        <v/>
      </c>
      <c r="P1139" s="220" t="inlineStr">
        <is>
          <t>Don Smith</t>
        </is>
      </c>
      <c r="Q1139" s="220" t="inlineStr">
        <is>
          <t>AUS</t>
        </is>
      </c>
      <c r="R1139" s="687">
        <f>_xlfn.LET(_xlpm.d,_xlfn.XLOOKUP(P1139,'[1]Birth Dates'!$A:$A,'[1]Birth Dates'!$B:$B,"",0),IF(_xlpm.d=0,"",_xlpm.d))</f>
        <v/>
      </c>
      <c r="S1139" s="220">
        <f>IF(OR(R1139="",A1139="",NOT(ISNUMBER(R1139)),R1139&gt;A1139),"",DATEDIF(R1139,A1139,"Y")&amp;" years, "&amp;DATEDIF(R1139,A1139,"YM")&amp;" months, "&amp;DATEDIF(R1139,A1139,"MD")&amp;" days")</f>
        <v/>
      </c>
      <c r="T1139" s="220" t="n"/>
      <c r="U1139" s="220" t="n"/>
      <c r="V1139" s="687">
        <f>_xlfn.LET(_xlpm.d,_xlfn.XLOOKUP(T1139,'[1]Birth Dates'!$A:$A,'[1]Birth Dates'!$B:$B,"",0),IF(_xlpm.d=0,"",_xlpm.d))</f>
        <v/>
      </c>
      <c r="W1139" s="220">
        <f>IF(OR(V1139="",A1139="",NOT(ISNUMBER(V1139)),V1139&gt;A1139),"",DATEDIF(V1139,A1139,"Y")&amp;" years, "&amp;DATEDIF(V1139,A1139,"YM")&amp;" months, "&amp;DATEDIF(V1139,A1139,"MD")&amp;" days")</f>
        <v/>
      </c>
      <c r="X1139" s="220" t="n"/>
      <c r="Y1139" s="220" t="n"/>
      <c r="Z1139" s="220" t="n"/>
      <c r="AA1139" s="220" t="n"/>
      <c r="AB1139" s="251" t="n">
        <v>32</v>
      </c>
      <c r="AC1139" s="220" t="n"/>
      <c r="AD1139" s="220" t="n"/>
      <c r="AE1139" s="577" t="inlineStr">
        <is>
          <t>2:33.0000</t>
        </is>
      </c>
      <c r="AF1139" s="418">
        <f>IF(OR(AE1139="",AE1139="",AE1139=0),"",6.172/(AE1139*24))</f>
        <v/>
      </c>
      <c r="AG1139" s="251" t="n"/>
      <c r="AH1139" s="577" t="inlineStr"/>
      <c r="AI1139" s="418">
        <f>IF(OR(AH1139="",AH1139="",AH1139=0),"",6.172/(AH1139*24))</f>
        <v/>
      </c>
      <c r="AJ1139" s="175">
        <f>IF(AND(ISNUMBER(AB1139),ISNUMBER(AG1139)),AB1139-AG1139,"")</f>
        <v/>
      </c>
      <c r="AK1139" s="220" t="n"/>
      <c r="AL1139" s="220" t="n">
        <v>113</v>
      </c>
      <c r="AM1139" s="504" t="n">
        <v>0.2055879629629629</v>
      </c>
      <c r="AN1139" s="671">
        <f>IF(OR(AL1139="",AM1139="",AM1139=0),"",AL1139*6.172/(AM1139*24))</f>
        <v/>
      </c>
      <c r="AO1139" s="477">
        <f>IF(AND(AL1139=AL1138,AM1139&lt;&gt;"",AM1138&lt;&gt;""),AM1139-AM1138,"")</f>
        <v/>
      </c>
      <c r="AP1139" s="220" t="n"/>
      <c r="AQ1139" s="577" t="inlineStr"/>
      <c r="AR1139" s="418">
        <f>IF(OR(AQ1139="",AQ1139="",AQ1139=0),"",6.172/(AQ1139*24))</f>
        <v/>
      </c>
      <c r="AS1139" s="436">
        <f>IF(OR(NOT(ISNUMBER(C1139)),NOT(ISNUMBER(AB1139))),"",IF(AG1139&lt;&gt;"",AG1139,AB1139)-C1139)</f>
        <v/>
      </c>
      <c r="AT1139" s="217" t="n"/>
      <c r="AU1139" s="223">
        <f>IF($B1139="","",TEXT($A1139,"yyyymmdd")&amp;"_P"&amp;$C1139&amp;"_C"&amp;$F1139&amp;"_"&amp;TRIM(RIGHT(SUBSTITUTE(TRIM(SUBSTITUTE($L1139,CHAR(160)," "))," ",REPT(" ",60)),60))&amp;IF($P1139="","","-"&amp;TRIM(RIGHT(SUBSTITUTE(TRIM(SUBSTITUTE($P1139,CHAR(160)," "))," ",REPT(" ",60)),60)))&amp;IF($T1139="","","-"&amp;TRIM(RIGHT(SUBSTITUTE(TRIM(SUBSTITUTE($T1139,CHAR(160)," "))," ",REPT(" ",60)),60)))&amp;".jpg")</f>
        <v/>
      </c>
    </row>
    <row r="1140" ht="42" customHeight="1">
      <c r="A1140" s="173" t="n">
        <v>29863</v>
      </c>
      <c r="B1140" s="220" t="inlineStr">
        <is>
          <t>James Hardie 1000 4 October, 1981</t>
        </is>
      </c>
      <c r="C1140" s="220" t="n">
        <v>9</v>
      </c>
      <c r="D1140" s="220" t="inlineStr">
        <is>
          <t>A</t>
        </is>
      </c>
      <c r="E1140" s="220" t="n">
        <v>6</v>
      </c>
      <c r="F1140" s="220" t="n">
        <v>8</v>
      </c>
      <c r="G1140" s="220" t="inlineStr">
        <is>
          <t>Garry Willmington Performance</t>
        </is>
      </c>
      <c r="H1140" s="220" t="n"/>
      <c r="I1140" s="220" t="n"/>
      <c r="J1140" s="220" t="inlineStr">
        <is>
          <t>Ford Falcon XD</t>
        </is>
      </c>
      <c r="K1140" s="220" t="inlineStr">
        <is>
          <t>5760 V8</t>
        </is>
      </c>
      <c r="L1140" s="220" t="inlineStr">
        <is>
          <t>Garry Willmington</t>
        </is>
      </c>
      <c r="M1140" s="220" t="inlineStr">
        <is>
          <t>AUS</t>
        </is>
      </c>
      <c r="N1140" s="687">
        <f>_xlfn.LET(_xlpm.d,_xlfn.XLOOKUP(L1140,'[1]Birth Dates'!$A:$A,'[1]Birth Dates'!$B:$B,"",0),IF(_xlpm.d=0,"",_xlpm.d))</f>
        <v/>
      </c>
      <c r="O1140" s="220">
        <f>IF(OR(N1140="",A1140="",NOT(ISNUMBER(N1140)),N1140&gt;A1140),"",DATEDIF(N1140,A1140,"Y")&amp;" years, "&amp;DATEDIF(N1140,A1140,"YM")&amp;" months, "&amp;DATEDIF(N1140,A1140,"MD")&amp;" days")</f>
        <v/>
      </c>
      <c r="P1140" s="220" t="inlineStr">
        <is>
          <t>Mike Griffin</t>
        </is>
      </c>
      <c r="Q1140" s="220" t="inlineStr">
        <is>
          <t>AUS</t>
        </is>
      </c>
      <c r="R1140" s="687">
        <f>_xlfn.LET(_xlpm.d,_xlfn.XLOOKUP(P1140,'[1]Birth Dates'!$A:$A,'[1]Birth Dates'!$B:$B,"",0),IF(_xlpm.d=0,"",_xlpm.d))</f>
        <v/>
      </c>
      <c r="S1140" s="220">
        <f>IF(OR(R1140="",A1140="",NOT(ISNUMBER(R1140)),R1140&gt;A1140),"",DATEDIF(R1140,A1140,"Y")&amp;" years, "&amp;DATEDIF(R1140,A1140,"YM")&amp;" months, "&amp;DATEDIF(R1140,A1140,"MD")&amp;" days")</f>
        <v/>
      </c>
      <c r="T1140" s="220" t="n"/>
      <c r="U1140" s="220" t="n"/>
      <c r="V1140" s="687">
        <f>_xlfn.LET(_xlpm.d,_xlfn.XLOOKUP(T1140,'[1]Birth Dates'!$A:$A,'[1]Birth Dates'!$B:$B,"",0),IF(_xlpm.d=0,"",_xlpm.d))</f>
        <v/>
      </c>
      <c r="W1140" s="220">
        <f>IF(OR(V1140="",A1140="",NOT(ISNUMBER(V1140)),V1140&gt;A1140),"",DATEDIF(V1140,A1140,"Y")&amp;" years, "&amp;DATEDIF(V1140,A1140,"YM")&amp;" months, "&amp;DATEDIF(V1140,A1140,"MD")&amp;" days")</f>
        <v/>
      </c>
      <c r="X1140" s="220" t="n"/>
      <c r="Y1140" s="220" t="n"/>
      <c r="Z1140" s="220" t="n"/>
      <c r="AA1140" s="220" t="n"/>
      <c r="AB1140" s="251" t="n">
        <v>18</v>
      </c>
      <c r="AC1140" s="220" t="n"/>
      <c r="AD1140" s="220" t="n"/>
      <c r="AE1140" s="577" t="inlineStr">
        <is>
          <t>2:27.3000</t>
        </is>
      </c>
      <c r="AF1140" s="418">
        <f>IF(OR(AE1140="",AE1140="",AE1140=0),"",6.172/(AE1140*24))</f>
        <v/>
      </c>
      <c r="AG1140" s="251" t="n"/>
      <c r="AH1140" s="577" t="inlineStr"/>
      <c r="AI1140" s="418">
        <f>IF(OR(AH1140="",AH1140="",AH1140=0),"",6.172/(AH1140*24))</f>
        <v/>
      </c>
      <c r="AJ1140" s="175">
        <f>IF(AND(ISNUMBER(AB1140),ISNUMBER(AG1140)),AB1140-AG1140,"")</f>
        <v/>
      </c>
      <c r="AK1140" s="220" t="n"/>
      <c r="AL1140" s="220" t="n">
        <v>113</v>
      </c>
      <c r="AM1140" s="504" t="n">
        <v>0.2061539351851852</v>
      </c>
      <c r="AN1140" s="671">
        <f>IF(OR(AL1140="",AM1140="",AM1140=0),"",AL1140*6.172/(AM1140*24))</f>
        <v/>
      </c>
      <c r="AO1140" s="477">
        <f>IF(AND(AL1140=AL1139,AM1140&lt;&gt;"",AM1139&lt;&gt;""),AM1140-AM1139,"")</f>
        <v/>
      </c>
      <c r="AP1140" s="220" t="n"/>
      <c r="AQ1140" s="577" t="inlineStr"/>
      <c r="AR1140" s="418">
        <f>IF(OR(AQ1140="",AQ1140="",AQ1140=0),"",6.172/(AQ1140*24))</f>
        <v/>
      </c>
      <c r="AS1140" s="436">
        <f>IF(OR(NOT(ISNUMBER(C1140)),NOT(ISNUMBER(AB1140))),"",IF(AG1140&lt;&gt;"",AG1140,AB1140)-C1140)</f>
        <v/>
      </c>
      <c r="AT1140" s="217" t="n"/>
      <c r="AU1140" s="223">
        <f>IF($B1140="","",TEXT($A1140,"yyyymmdd")&amp;"_P"&amp;$C1140&amp;"_C"&amp;$F1140&amp;"_"&amp;TRIM(RIGHT(SUBSTITUTE(TRIM(SUBSTITUTE($L1140,CHAR(160)," "))," ",REPT(" ",60)),60))&amp;IF($P1140="","","-"&amp;TRIM(RIGHT(SUBSTITUTE(TRIM(SUBSTITUTE($P1140,CHAR(160)," "))," ",REPT(" ",60)),60)))&amp;IF($T1140="","","-"&amp;TRIM(RIGHT(SUBSTITUTE(TRIM(SUBSTITUTE($T1140,CHAR(160)," "))," ",REPT(" ",60)),60)))&amp;".jpg")</f>
        <v/>
      </c>
    </row>
    <row r="1141" ht="42" customHeight="1">
      <c r="A1141" s="173" t="n">
        <v>29863</v>
      </c>
      <c r="B1141" s="220" t="inlineStr">
        <is>
          <t>James Hardie 1000 4 October, 1981</t>
        </is>
      </c>
      <c r="C1141" s="220" t="n">
        <v>10</v>
      </c>
      <c r="D1141" s="220" t="inlineStr">
        <is>
          <t>A</t>
        </is>
      </c>
      <c r="E1141" s="220" t="n">
        <v>7</v>
      </c>
      <c r="F1141" s="220" t="n">
        <v>15</v>
      </c>
      <c r="G1141" s="220" t="inlineStr">
        <is>
          <t>Valley Meat Hall</t>
        </is>
      </c>
      <c r="H1141" s="220" t="n"/>
      <c r="I1141" s="220" t="n"/>
      <c r="J1141" s="220" t="inlineStr">
        <is>
          <t>Ford Falcon XD</t>
        </is>
      </c>
      <c r="K1141" s="220" t="inlineStr">
        <is>
          <t>5760 V8</t>
        </is>
      </c>
      <c r="L1141" s="220" t="inlineStr">
        <is>
          <t>John English</t>
        </is>
      </c>
      <c r="M1141" s="220" t="inlineStr">
        <is>
          <t>AUS</t>
        </is>
      </c>
      <c r="N1141" s="687">
        <f>_xlfn.LET(_xlpm.d,_xlfn.XLOOKUP(L1141,'[1]Birth Dates'!$A:$A,'[1]Birth Dates'!$B:$B,"",0),IF(_xlpm.d=0,"",_xlpm.d))</f>
        <v/>
      </c>
      <c r="O1141" s="220">
        <f>IF(OR(N1141="",A1141="",NOT(ISNUMBER(N1141)),N1141&gt;A1141),"",DATEDIF(N1141,A1141,"Y")&amp;" years, "&amp;DATEDIF(N1141,A1141,"YM")&amp;" months, "&amp;DATEDIF(N1141,A1141,"MD")&amp;" days")</f>
        <v/>
      </c>
      <c r="P1141" s="220" t="inlineStr">
        <is>
          <t>John Donnelly</t>
        </is>
      </c>
      <c r="Q1141" s="220" t="inlineStr">
        <is>
          <t>AUS</t>
        </is>
      </c>
      <c r="R1141" s="687">
        <f>_xlfn.LET(_xlpm.d,_xlfn.XLOOKUP(P1141,'[1]Birth Dates'!$A:$A,'[1]Birth Dates'!$B:$B,"",0),IF(_xlpm.d=0,"",_xlpm.d))</f>
        <v/>
      </c>
      <c r="S1141" s="220">
        <f>IF(OR(R1141="",A1141="",NOT(ISNUMBER(R1141)),R1141&gt;A1141),"",DATEDIF(R1141,A1141,"Y")&amp;" years, "&amp;DATEDIF(R1141,A1141,"YM")&amp;" months, "&amp;DATEDIF(R1141,A1141,"MD")&amp;" days")</f>
        <v/>
      </c>
      <c r="T1141" s="220" t="n"/>
      <c r="U1141" s="220" t="n"/>
      <c r="V1141" s="687">
        <f>_xlfn.LET(_xlpm.d,_xlfn.XLOOKUP(T1141,'[1]Birth Dates'!$A:$A,'[1]Birth Dates'!$B:$B,"",0),IF(_xlpm.d=0,"",_xlpm.d))</f>
        <v/>
      </c>
      <c r="W1141" s="220">
        <f>IF(OR(V1141="",A1141="",NOT(ISNUMBER(V1141)),V1141&gt;A1141),"",DATEDIF(V1141,A1141,"Y")&amp;" years, "&amp;DATEDIF(V1141,A1141,"YM")&amp;" months, "&amp;DATEDIF(V1141,A1141,"MD")&amp;" days")</f>
        <v/>
      </c>
      <c r="X1141" s="220" t="n"/>
      <c r="Y1141" s="220" t="n"/>
      <c r="Z1141" s="220" t="n"/>
      <c r="AA1141" s="220" t="n"/>
      <c r="AB1141" s="251" t="n">
        <v>22</v>
      </c>
      <c r="AC1141" s="220" t="n"/>
      <c r="AD1141" s="220" t="n"/>
      <c r="AE1141" s="577" t="inlineStr">
        <is>
          <t>2:29.0000</t>
        </is>
      </c>
      <c r="AF1141" s="418">
        <f>IF(OR(AE1141="",AE1141="",AE1141=0),"",6.172/(AE1141*24))</f>
        <v/>
      </c>
      <c r="AG1141" s="251" t="n"/>
      <c r="AH1141" s="577" t="inlineStr"/>
      <c r="AI1141" s="418">
        <f>IF(OR(AH1141="",AH1141="",AH1141=0),"",6.172/(AH1141*24))</f>
        <v/>
      </c>
      <c r="AJ1141" s="175">
        <f>IF(AND(ISNUMBER(AB1141),ISNUMBER(AG1141)),AB1141-AG1141,"")</f>
        <v/>
      </c>
      <c r="AK1141" s="220" t="n"/>
      <c r="AL1141" s="220" t="n">
        <v>112</v>
      </c>
      <c r="AM1141" s="504" t="n">
        <v>0.205494212962963</v>
      </c>
      <c r="AN1141" s="671">
        <f>IF(OR(AL1141="",AM1141="",AM1141=0),"",AL1141*6.172/(AM1141*24))</f>
        <v/>
      </c>
      <c r="AO1141" s="477">
        <f>IF(AND(AL1141=AL1140,AM1141&lt;&gt;"",AM1140&lt;&gt;""),AM1141-AM1140,"")</f>
        <v/>
      </c>
      <c r="AP1141" s="220" t="n"/>
      <c r="AQ1141" s="577" t="inlineStr"/>
      <c r="AR1141" s="418">
        <f>IF(OR(AQ1141="",AQ1141="",AQ1141=0),"",6.172/(AQ1141*24))</f>
        <v/>
      </c>
      <c r="AS1141" s="436">
        <f>IF(OR(NOT(ISNUMBER(C1141)),NOT(ISNUMBER(AB1141))),"",IF(AG1141&lt;&gt;"",AG1141,AB1141)-C1141)</f>
        <v/>
      </c>
      <c r="AT1141" s="217" t="n"/>
      <c r="AU1141" s="223">
        <f>IF($B1141="","",TEXT($A1141,"yyyymmdd")&amp;"_P"&amp;$C1141&amp;"_C"&amp;$F1141&amp;"_"&amp;TRIM(RIGHT(SUBSTITUTE(TRIM(SUBSTITUTE($L1141,CHAR(160)," "))," ",REPT(" ",60)),60))&amp;IF($P1141="","","-"&amp;TRIM(RIGHT(SUBSTITUTE(TRIM(SUBSTITUTE($P1141,CHAR(160)," "))," ",REPT(" ",60)),60)))&amp;IF($T1141="","","-"&amp;TRIM(RIGHT(SUBSTITUTE(TRIM(SUBSTITUTE($T1141,CHAR(160)," "))," ",REPT(" ",60)),60)))&amp;".jpg")</f>
        <v/>
      </c>
    </row>
    <row r="1142" ht="42" customHeight="1">
      <c r="A1142" s="173" t="n">
        <v>29863</v>
      </c>
      <c r="B1142" s="220" t="inlineStr">
        <is>
          <t>James Hardie 1000 4 October, 1981</t>
        </is>
      </c>
      <c r="C1142" s="220" t="n">
        <v>11</v>
      </c>
      <c r="D1142" s="220" t="inlineStr">
        <is>
          <t>B</t>
        </is>
      </c>
      <c r="E1142" s="220" t="n">
        <v>4</v>
      </c>
      <c r="F1142" s="220" t="n">
        <v>33</v>
      </c>
      <c r="G1142" s="220" t="inlineStr">
        <is>
          <t>Masterton Homes Pty Ltd</t>
        </is>
      </c>
      <c r="H1142" s="220" t="n"/>
      <c r="I1142" s="220" t="n"/>
      <c r="J1142" s="220" t="inlineStr">
        <is>
          <t>Ford Capri</t>
        </is>
      </c>
      <c r="K1142" s="220" t="inlineStr">
        <is>
          <t>2993 V6</t>
        </is>
      </c>
      <c r="L1142" s="220" t="inlineStr">
        <is>
          <t>Steve Masterton</t>
        </is>
      </c>
      <c r="M1142" s="220" t="inlineStr">
        <is>
          <t>AUS</t>
        </is>
      </c>
      <c r="N1142" s="687">
        <f>_xlfn.LET(_xlpm.d,_xlfn.XLOOKUP(L1142,'[1]Birth Dates'!$A:$A,'[1]Birth Dates'!$B:$B,"",0),IF(_xlpm.d=0,"",_xlpm.d))</f>
        <v/>
      </c>
      <c r="O1142" s="220">
        <f>IF(OR(N1142="",A1142="",NOT(ISNUMBER(N1142)),N1142&gt;A1142),"",DATEDIF(N1142,A1142,"Y")&amp;" years, "&amp;DATEDIF(N1142,A1142,"YM")&amp;" months, "&amp;DATEDIF(N1142,A1142,"MD")&amp;" days")</f>
        <v/>
      </c>
      <c r="P1142" s="220" t="inlineStr">
        <is>
          <t>Bruce Stewart</t>
        </is>
      </c>
      <c r="Q1142" s="220" t="inlineStr">
        <is>
          <t>AUS</t>
        </is>
      </c>
      <c r="R1142" s="687">
        <f>_xlfn.LET(_xlpm.d,_xlfn.XLOOKUP(P1142,'[1]Birth Dates'!$A:$A,'[1]Birth Dates'!$B:$B,"",0),IF(_xlpm.d=0,"",_xlpm.d))</f>
        <v/>
      </c>
      <c r="S1142" s="220">
        <f>IF(OR(R1142="",A1142="",NOT(ISNUMBER(R1142)),R1142&gt;A1142),"",DATEDIF(R1142,A1142,"Y")&amp;" years, "&amp;DATEDIF(R1142,A1142,"YM")&amp;" months, "&amp;DATEDIF(R1142,A1142,"MD")&amp;" days")</f>
        <v/>
      </c>
      <c r="T1142" s="220" t="n"/>
      <c r="U1142" s="220" t="n"/>
      <c r="V1142" s="687">
        <f>_xlfn.LET(_xlpm.d,_xlfn.XLOOKUP(T1142,'[1]Birth Dates'!$A:$A,'[1]Birth Dates'!$B:$B,"",0),IF(_xlpm.d=0,"",_xlpm.d))</f>
        <v/>
      </c>
      <c r="W1142" s="220">
        <f>IF(OR(V1142="",A1142="",NOT(ISNUMBER(V1142)),V1142&gt;A1142),"",DATEDIF(V1142,A1142,"Y")&amp;" years, "&amp;DATEDIF(V1142,A1142,"YM")&amp;" months, "&amp;DATEDIF(V1142,A1142,"MD")&amp;" days")</f>
        <v/>
      </c>
      <c r="X1142" s="220" t="n"/>
      <c r="Y1142" s="220" t="n"/>
      <c r="Z1142" s="220" t="n"/>
      <c r="AA1142" s="220" t="n"/>
      <c r="AB1142" s="251" t="n">
        <v>34</v>
      </c>
      <c r="AC1142" s="220" t="n"/>
      <c r="AD1142" s="220" t="n"/>
      <c r="AE1142" s="577" t="inlineStr">
        <is>
          <t>2:33.7000</t>
        </is>
      </c>
      <c r="AF1142" s="418">
        <f>IF(OR(AE1142="",AE1142="",AE1142=0),"",6.172/(AE1142*24))</f>
        <v/>
      </c>
      <c r="AG1142" s="251" t="n"/>
      <c r="AH1142" s="577" t="inlineStr"/>
      <c r="AI1142" s="418">
        <f>IF(OR(AH1142="",AH1142="",AH1142=0),"",6.172/(AH1142*24))</f>
        <v/>
      </c>
      <c r="AJ1142" s="175">
        <f>IF(AND(ISNUMBER(AB1142),ISNUMBER(AG1142)),AB1142-AG1142,"")</f>
        <v/>
      </c>
      <c r="AK1142" s="220" t="n"/>
      <c r="AL1142" s="220" t="n">
        <v>111</v>
      </c>
      <c r="AM1142" s="504" t="n">
        <v>0.2040821759259259</v>
      </c>
      <c r="AN1142" s="671">
        <f>IF(OR(AL1142="",AM1142="",AM1142=0),"",AL1142*6.172/(AM1142*24))</f>
        <v/>
      </c>
      <c r="AO1142" s="477">
        <f>IF(AND(AL1142=AL1141,AM1142&lt;&gt;"",AM1141&lt;&gt;""),AM1142-AM1141,"")</f>
        <v/>
      </c>
      <c r="AP1142" s="220" t="n"/>
      <c r="AQ1142" s="577" t="inlineStr"/>
      <c r="AR1142" s="418">
        <f>IF(OR(AQ1142="",AQ1142="",AQ1142=0),"",6.172/(AQ1142*24))</f>
        <v/>
      </c>
      <c r="AS1142" s="436">
        <f>IF(OR(NOT(ISNUMBER(C1142)),NOT(ISNUMBER(AB1142))),"",IF(AG1142&lt;&gt;"",AG1142,AB1142)-C1142)</f>
        <v/>
      </c>
      <c r="AT1142" s="217" t="n"/>
      <c r="AU1142" s="223">
        <f>IF($B1142="","",TEXT($A1142,"yyyymmdd")&amp;"_P"&amp;$C1142&amp;"_C"&amp;$F1142&amp;"_"&amp;TRIM(RIGHT(SUBSTITUTE(TRIM(SUBSTITUTE($L1142,CHAR(160)," "))," ",REPT(" ",60)),60))&amp;IF($P1142="","","-"&amp;TRIM(RIGHT(SUBSTITUTE(TRIM(SUBSTITUTE($P1142,CHAR(160)," "))," ",REPT(" ",60)),60)))&amp;IF($T1142="","","-"&amp;TRIM(RIGHT(SUBSTITUTE(TRIM(SUBSTITUTE($T1142,CHAR(160)," "))," ",REPT(" ",60)),60)))&amp;".jpg")</f>
        <v/>
      </c>
    </row>
    <row r="1143" ht="42" customHeight="1">
      <c r="A1143" s="173" t="n">
        <v>29863</v>
      </c>
      <c r="B1143" s="220" t="inlineStr">
        <is>
          <t>James Hardie 1000 4 October, 1981</t>
        </is>
      </c>
      <c r="C1143" s="220" t="n">
        <v>12</v>
      </c>
      <c r="D1143" s="220" t="inlineStr">
        <is>
          <t>C</t>
        </is>
      </c>
      <c r="E1143" s="220" t="n">
        <v>1</v>
      </c>
      <c r="F1143" s="220" t="n">
        <v>77</v>
      </c>
      <c r="G1143" s="220" t="inlineStr">
        <is>
          <t>Peter Williamson Toyota</t>
        </is>
      </c>
      <c r="H1143" s="220" t="n"/>
      <c r="I1143" s="220" t="n"/>
      <c r="J1143" s="220" t="inlineStr">
        <is>
          <t>Toyota Celica</t>
        </is>
      </c>
      <c r="K1143" s="220" t="inlineStr">
        <is>
          <t>1968 L4</t>
        </is>
      </c>
      <c r="L1143" s="220" t="inlineStr">
        <is>
          <t>Peter Williamson</t>
        </is>
      </c>
      <c r="M1143" s="220" t="inlineStr">
        <is>
          <t>AUS</t>
        </is>
      </c>
      <c r="N1143" s="687">
        <f>_xlfn.LET(_xlpm.d,_xlfn.XLOOKUP(L1143,'[1]Birth Dates'!$A:$A,'[1]Birth Dates'!$B:$B,"",0),IF(_xlpm.d=0,"",_xlpm.d))</f>
        <v/>
      </c>
      <c r="O1143" s="220">
        <f>IF(OR(N1143="",A1143="",NOT(ISNUMBER(N1143)),N1143&gt;A1143),"",DATEDIF(N1143,A1143,"Y")&amp;" years, "&amp;DATEDIF(N1143,A1143,"YM")&amp;" months, "&amp;DATEDIF(N1143,A1143,"MD")&amp;" days")</f>
        <v/>
      </c>
      <c r="P1143" s="220" t="inlineStr">
        <is>
          <t>John Smith</t>
        </is>
      </c>
      <c r="Q1143" s="220" t="inlineStr">
        <is>
          <t>AUS</t>
        </is>
      </c>
      <c r="R1143" s="687">
        <f>_xlfn.LET(_xlpm.d,_xlfn.XLOOKUP(P1143,'[1]Birth Dates'!$A:$A,'[1]Birth Dates'!$B:$B,"",0),IF(_xlpm.d=0,"",_xlpm.d))</f>
        <v/>
      </c>
      <c r="S1143" s="220">
        <f>IF(OR(R1143="",A1143="",NOT(ISNUMBER(R1143)),R1143&gt;A1143),"",DATEDIF(R1143,A1143,"Y")&amp;" years, "&amp;DATEDIF(R1143,A1143,"YM")&amp;" months, "&amp;DATEDIF(R1143,A1143,"MD")&amp;" days")</f>
        <v/>
      </c>
      <c r="T1143" s="220" t="n"/>
      <c r="U1143" s="220" t="n"/>
      <c r="V1143" s="687">
        <f>_xlfn.LET(_xlpm.d,_xlfn.XLOOKUP(T1143,'[1]Birth Dates'!$A:$A,'[1]Birth Dates'!$B:$B,"",0),IF(_xlpm.d=0,"",_xlpm.d))</f>
        <v/>
      </c>
      <c r="W1143" s="220">
        <f>IF(OR(V1143="",A1143="",NOT(ISNUMBER(V1143)),V1143&gt;A1143),"",DATEDIF(V1143,A1143,"Y")&amp;" years, "&amp;DATEDIF(V1143,A1143,"YM")&amp;" months, "&amp;DATEDIF(V1143,A1143,"MD")&amp;" days")</f>
        <v/>
      </c>
      <c r="X1143" s="220" t="n"/>
      <c r="Y1143" s="220" t="n"/>
      <c r="Z1143" s="220" t="n"/>
      <c r="AA1143" s="220" t="n"/>
      <c r="AB1143" s="251" t="n">
        <v>36</v>
      </c>
      <c r="AC1143" s="220" t="n"/>
      <c r="AD1143" s="220" t="n"/>
      <c r="AE1143" s="577" t="inlineStr">
        <is>
          <t>2:34.9000</t>
        </is>
      </c>
      <c r="AF1143" s="418">
        <f>IF(OR(AE1143="",AE1143="",AE1143=0),"",6.172/(AE1143*24))</f>
        <v/>
      </c>
      <c r="AG1143" s="251" t="n"/>
      <c r="AH1143" s="577" t="inlineStr"/>
      <c r="AI1143" s="418">
        <f>IF(OR(AH1143="",AH1143="",AH1143=0),"",6.172/(AH1143*24))</f>
        <v/>
      </c>
      <c r="AJ1143" s="175">
        <f>IF(AND(ISNUMBER(AB1143),ISNUMBER(AG1143)),AB1143-AG1143,"")</f>
        <v/>
      </c>
      <c r="AK1143" s="220" t="n"/>
      <c r="AL1143" s="220" t="n">
        <v>111</v>
      </c>
      <c r="AM1143" s="504" t="n">
        <v>0.204125</v>
      </c>
      <c r="AN1143" s="671">
        <f>IF(OR(AL1143="",AM1143="",AM1143=0),"",AL1143*6.172/(AM1143*24))</f>
        <v/>
      </c>
      <c r="AO1143" s="477">
        <f>IF(AND(AL1143=AL1142,AM1143&lt;&gt;"",AM1142&lt;&gt;""),AM1143-AM1142,"")</f>
        <v/>
      </c>
      <c r="AP1143" s="220" t="n"/>
      <c r="AQ1143" s="577" t="inlineStr"/>
      <c r="AR1143" s="418">
        <f>IF(OR(AQ1143="",AQ1143="",AQ1143=0),"",6.172/(AQ1143*24))</f>
        <v/>
      </c>
      <c r="AS1143" s="436">
        <f>IF(OR(NOT(ISNUMBER(C1143)),NOT(ISNUMBER(AB1143))),"",IF(AG1143&lt;&gt;"",AG1143,AB1143)-C1143)</f>
        <v/>
      </c>
      <c r="AT1143" s="217" t="n"/>
      <c r="AU1143" s="223">
        <f>IF($B1143="","",TEXT($A1143,"yyyymmdd")&amp;"_P"&amp;$C1143&amp;"_C"&amp;$F1143&amp;"_"&amp;TRIM(RIGHT(SUBSTITUTE(TRIM(SUBSTITUTE($L1143,CHAR(160)," "))," ",REPT(" ",60)),60))&amp;IF($P1143="","","-"&amp;TRIM(RIGHT(SUBSTITUTE(TRIM(SUBSTITUTE($P1143,CHAR(160)," "))," ",REPT(" ",60)),60)))&amp;IF($T1143="","","-"&amp;TRIM(RIGHT(SUBSTITUTE(TRIM(SUBSTITUTE($T1143,CHAR(160)," "))," ",REPT(" ",60)),60)))&amp;".jpg")</f>
        <v/>
      </c>
    </row>
    <row r="1144" ht="42" customHeight="1">
      <c r="A1144" s="173" t="n">
        <v>29863</v>
      </c>
      <c r="B1144" s="220" t="inlineStr">
        <is>
          <t>James Hardie 1000 4 October, 1981</t>
        </is>
      </c>
      <c r="C1144" s="220" t="n">
        <v>13</v>
      </c>
      <c r="D1144" s="220" t="inlineStr">
        <is>
          <t>A</t>
        </is>
      </c>
      <c r="E1144" s="220" t="n">
        <v>8</v>
      </c>
      <c r="F1144" s="220" t="n">
        <v>9</v>
      </c>
      <c r="G1144" s="220" t="inlineStr">
        <is>
          <t>Nine Network Racing Team</t>
        </is>
      </c>
      <c r="H1144" s="220" t="n"/>
      <c r="I1144" s="220" t="n"/>
      <c r="J1144" s="220" t="inlineStr">
        <is>
          <t>Chevrolet Camaro Z28</t>
        </is>
      </c>
      <c r="K1144" s="220" t="inlineStr">
        <is>
          <t>5736 V8</t>
        </is>
      </c>
      <c r="L1144" s="220" t="inlineStr">
        <is>
          <t>Kevin Bartlett</t>
        </is>
      </c>
      <c r="M1144" s="220" t="inlineStr">
        <is>
          <t>AUS</t>
        </is>
      </c>
      <c r="N1144" s="687">
        <f>_xlfn.LET(_xlpm.d,_xlfn.XLOOKUP(L1144,'[1]Birth Dates'!$A:$A,'[1]Birth Dates'!$B:$B,"",0),IF(_xlpm.d=0,"",_xlpm.d))</f>
        <v/>
      </c>
      <c r="O1144" s="220">
        <f>IF(OR(N1144="",A1144="",NOT(ISNUMBER(N1144)),N1144&gt;A1144),"",DATEDIF(N1144,A1144,"Y")&amp;" years, "&amp;DATEDIF(N1144,A1144,"YM")&amp;" months, "&amp;DATEDIF(N1144,A1144,"MD")&amp;" days")</f>
        <v/>
      </c>
      <c r="P1144" s="220" t="inlineStr">
        <is>
          <t>Bob Forbes</t>
        </is>
      </c>
      <c r="Q1144" s="220" t="inlineStr">
        <is>
          <t>AUS</t>
        </is>
      </c>
      <c r="R1144" s="687">
        <f>_xlfn.LET(_xlpm.d,_xlfn.XLOOKUP(P1144,'[1]Birth Dates'!$A:$A,'[1]Birth Dates'!$B:$B,"",0),IF(_xlpm.d=0,"",_xlpm.d))</f>
        <v/>
      </c>
      <c r="S1144" s="220">
        <f>IF(OR(R1144="",A1144="",NOT(ISNUMBER(R1144)),R1144&gt;A1144),"",DATEDIF(R1144,A1144,"Y")&amp;" years, "&amp;DATEDIF(R1144,A1144,"YM")&amp;" months, "&amp;DATEDIF(R1144,A1144,"MD")&amp;" days")</f>
        <v/>
      </c>
      <c r="T1144" s="220" t="n"/>
      <c r="U1144" s="220" t="n"/>
      <c r="V1144" s="687">
        <f>_xlfn.LET(_xlpm.d,_xlfn.XLOOKUP(T1144,'[1]Birth Dates'!$A:$A,'[1]Birth Dates'!$B:$B,"",0),IF(_xlpm.d=0,"",_xlpm.d))</f>
        <v/>
      </c>
      <c r="W1144" s="220">
        <f>IF(OR(V1144="",A1144="",NOT(ISNUMBER(V1144)),V1144&gt;A1144),"",DATEDIF(V1144,A1144,"Y")&amp;" years, "&amp;DATEDIF(V1144,A1144,"YM")&amp;" months, "&amp;DATEDIF(V1144,A1144,"MD")&amp;" days")</f>
        <v/>
      </c>
      <c r="X1144" s="220" t="n"/>
      <c r="Y1144" s="220" t="n"/>
      <c r="Z1144" s="220" t="n"/>
      <c r="AA1144" s="220" t="n"/>
      <c r="AB1144" s="251" t="n">
        <v>2</v>
      </c>
      <c r="AC1144" s="220" t="n"/>
      <c r="AD1144" s="220" t="n"/>
      <c r="AE1144" s="577" t="inlineStr">
        <is>
          <t>2:21.0000</t>
        </is>
      </c>
      <c r="AF1144" s="418">
        <f>IF(OR(AE1144="",AE1144="",AE1144=0),"",6.172/(AE1144*24))</f>
        <v/>
      </c>
      <c r="AG1144" s="251" t="n">
        <v>1</v>
      </c>
      <c r="AH1144" s="577" t="inlineStr">
        <is>
          <t>2:36.4320</t>
        </is>
      </c>
      <c r="AI1144" s="418">
        <f>IF(OR(AH1144="",AH1144="",AH1144=0),"",6.172/(AH1144*24))</f>
        <v/>
      </c>
      <c r="AJ1144" s="175">
        <f>IF(AND(ISNUMBER(AB1144),ISNUMBER(AG1144)),AB1144-AG1144,"")</f>
        <v/>
      </c>
      <c r="AK1144" s="220" t="n"/>
      <c r="AL1144" s="220" t="n">
        <v>111</v>
      </c>
      <c r="AM1144" s="504" t="n">
        <v>0.2048912037037037</v>
      </c>
      <c r="AN1144" s="671">
        <f>IF(OR(AL1144="",AM1144="",AM1144=0),"",AL1144*6.172/(AM1144*24))</f>
        <v/>
      </c>
      <c r="AO1144" s="477">
        <f>IF(AND(AL1144=AL1143,AM1144&lt;&gt;"",AM1143&lt;&gt;""),AM1144-AM1143,"")</f>
        <v/>
      </c>
      <c r="AP1144" s="220" t="n"/>
      <c r="AQ1144" s="577" t="inlineStr"/>
      <c r="AR1144" s="418">
        <f>IF(OR(AQ1144="",AQ1144="",AQ1144=0),"",6.172/(AQ1144*24))</f>
        <v/>
      </c>
      <c r="AS1144" s="436">
        <f>IF(OR(NOT(ISNUMBER(C1144)),NOT(ISNUMBER(AB1144))),"",IF(AG1144&lt;&gt;"",AG1144,AB1144)-C1144)</f>
        <v/>
      </c>
      <c r="AT1144" s="217" t="n"/>
      <c r="AU1144" s="223">
        <f>IF($B1144="","",TEXT($A1144,"yyyymmdd")&amp;"_P"&amp;$C1144&amp;"_C"&amp;$F1144&amp;"_"&amp;TRIM(RIGHT(SUBSTITUTE(TRIM(SUBSTITUTE($L1144,CHAR(160)," "))," ",REPT(" ",60)),60))&amp;IF($P1144="","","-"&amp;TRIM(RIGHT(SUBSTITUTE(TRIM(SUBSTITUTE($P1144,CHAR(160)," "))," ",REPT(" ",60)),60)))&amp;IF($T1144="","","-"&amp;TRIM(RIGHT(SUBSTITUTE(TRIM(SUBSTITUTE($T1144,CHAR(160)," "))," ",REPT(" ",60)),60)))&amp;".jpg")</f>
        <v/>
      </c>
    </row>
    <row r="1145" ht="42" customHeight="1">
      <c r="A1145" s="173" t="n">
        <v>29863</v>
      </c>
      <c r="B1145" s="220" t="inlineStr">
        <is>
          <t>James Hardie 1000 4 October, 1981</t>
        </is>
      </c>
      <c r="C1145" s="220" t="n">
        <v>14</v>
      </c>
      <c r="D1145" s="220" t="inlineStr">
        <is>
          <t>A</t>
        </is>
      </c>
      <c r="E1145" s="220" t="n">
        <v>9</v>
      </c>
      <c r="F1145" s="220" t="n">
        <v>29</v>
      </c>
      <c r="G1145" s="220" t="inlineStr">
        <is>
          <t>Brian Callaghan Racing</t>
        </is>
      </c>
      <c r="H1145" s="220" t="n"/>
      <c r="I1145" s="220" t="n"/>
      <c r="J1145" s="220" t="inlineStr">
        <is>
          <t>Ford Falcon XD</t>
        </is>
      </c>
      <c r="K1145" s="220" t="inlineStr">
        <is>
          <t>5760 V8</t>
        </is>
      </c>
      <c r="L1145" s="220" t="inlineStr">
        <is>
          <t>Brian Callaghan</t>
        </is>
      </c>
      <c r="M1145" s="220" t="inlineStr">
        <is>
          <t>AUS</t>
        </is>
      </c>
      <c r="N1145" s="687">
        <f>_xlfn.LET(_xlpm.d,_xlfn.XLOOKUP(L1145,'[1]Birth Dates'!$A:$A,'[1]Birth Dates'!$B:$B,"",0),IF(_xlpm.d=0,"",_xlpm.d))</f>
        <v/>
      </c>
      <c r="O1145" s="220">
        <f>IF(OR(N1145="",A1145="",NOT(ISNUMBER(N1145)),N1145&gt;A1145),"",DATEDIF(N1145,A1145,"Y")&amp;" years, "&amp;DATEDIF(N1145,A1145,"YM")&amp;" months, "&amp;DATEDIF(N1145,A1145,"MD")&amp;" days")</f>
        <v/>
      </c>
      <c r="P1145" s="220" t="inlineStr">
        <is>
          <t>Peter McKay</t>
        </is>
      </c>
      <c r="Q1145" s="220" t="inlineStr">
        <is>
          <t>AUS</t>
        </is>
      </c>
      <c r="R1145" s="687">
        <f>_xlfn.LET(_xlpm.d,_xlfn.XLOOKUP(P1145,'[1]Birth Dates'!$A:$A,'[1]Birth Dates'!$B:$B,"",0),IF(_xlpm.d=0,"",_xlpm.d))</f>
        <v/>
      </c>
      <c r="S1145" s="220">
        <f>IF(OR(R1145="",A1145="",NOT(ISNUMBER(R1145)),R1145&gt;A1145),"",DATEDIF(R1145,A1145,"Y")&amp;" years, "&amp;DATEDIF(R1145,A1145,"YM")&amp;" months, "&amp;DATEDIF(R1145,A1145,"MD")&amp;" days")</f>
        <v/>
      </c>
      <c r="T1145" s="220" t="n"/>
      <c r="U1145" s="220" t="n"/>
      <c r="V1145" s="687">
        <f>_xlfn.LET(_xlpm.d,_xlfn.XLOOKUP(T1145,'[1]Birth Dates'!$A:$A,'[1]Birth Dates'!$B:$B,"",0),IF(_xlpm.d=0,"",_xlpm.d))</f>
        <v/>
      </c>
      <c r="W1145" s="220">
        <f>IF(OR(V1145="",A1145="",NOT(ISNUMBER(V1145)),V1145&gt;A1145),"",DATEDIF(V1145,A1145,"Y")&amp;" years, "&amp;DATEDIF(V1145,A1145,"YM")&amp;" months, "&amp;DATEDIF(V1145,A1145,"MD")&amp;" days")</f>
        <v/>
      </c>
      <c r="X1145" s="220" t="n"/>
      <c r="Y1145" s="220" t="n"/>
      <c r="Z1145" s="220" t="n"/>
      <c r="AA1145" s="220" t="n"/>
      <c r="AB1145" s="251" t="n">
        <v>24</v>
      </c>
      <c r="AC1145" s="220" t="n"/>
      <c r="AD1145" s="220" t="n"/>
      <c r="AE1145" s="577" t="inlineStr">
        <is>
          <t>2:29.4000</t>
        </is>
      </c>
      <c r="AF1145" s="418">
        <f>IF(OR(AE1145="",AE1145="",AE1145=0),"",6.172/(AE1145*24))</f>
        <v/>
      </c>
      <c r="AG1145" s="251" t="n"/>
      <c r="AH1145" s="577" t="inlineStr"/>
      <c r="AI1145" s="418">
        <f>IF(OR(AH1145="",AH1145="",AH1145=0),"",6.172/(AH1145*24))</f>
        <v/>
      </c>
      <c r="AJ1145" s="175">
        <f>IF(AND(ISNUMBER(AB1145),ISNUMBER(AG1145)),AB1145-AG1145,"")</f>
        <v/>
      </c>
      <c r="AK1145" s="220" t="n"/>
      <c r="AL1145" s="220" t="n">
        <v>111</v>
      </c>
      <c r="AM1145" s="504" t="n">
        <v>0.2052777777777778</v>
      </c>
      <c r="AN1145" s="671">
        <f>IF(OR(AL1145="",AM1145="",AM1145=0),"",AL1145*6.172/(AM1145*24))</f>
        <v/>
      </c>
      <c r="AO1145" s="477">
        <f>IF(AND(AL1145=AL1144,AM1145&lt;&gt;"",AM1144&lt;&gt;""),AM1145-AM1144,"")</f>
        <v/>
      </c>
      <c r="AP1145" s="220" t="n"/>
      <c r="AQ1145" s="577" t="inlineStr"/>
      <c r="AR1145" s="418">
        <f>IF(OR(AQ1145="",AQ1145="",AQ1145=0),"",6.172/(AQ1145*24))</f>
        <v/>
      </c>
      <c r="AS1145" s="436">
        <f>IF(OR(NOT(ISNUMBER(C1145)),NOT(ISNUMBER(AB1145))),"",IF(AG1145&lt;&gt;"",AG1145,AB1145)-C1145)</f>
        <v/>
      </c>
      <c r="AT1145" s="217" t="n"/>
      <c r="AU1145" s="223">
        <f>IF($B1145="","",TEXT($A1145,"yyyymmdd")&amp;"_P"&amp;$C1145&amp;"_C"&amp;$F1145&amp;"_"&amp;TRIM(RIGHT(SUBSTITUTE(TRIM(SUBSTITUTE($L1145,CHAR(160)," "))," ",REPT(" ",60)),60))&amp;IF($P1145="","","-"&amp;TRIM(RIGHT(SUBSTITUTE(TRIM(SUBSTITUTE($P1145,CHAR(160)," "))," ",REPT(" ",60)),60)))&amp;IF($T1145="","","-"&amp;TRIM(RIGHT(SUBSTITUTE(TRIM(SUBSTITUTE($T1145,CHAR(160)," "))," ",REPT(" ",60)),60)))&amp;".jpg")</f>
        <v/>
      </c>
    </row>
    <row r="1146" ht="42" customHeight="1">
      <c r="A1146" s="173" t="n">
        <v>29863</v>
      </c>
      <c r="B1146" s="220" t="inlineStr">
        <is>
          <t>James Hardie 1000 4 October, 1981</t>
        </is>
      </c>
      <c r="C1146" s="220" t="n">
        <v>15</v>
      </c>
      <c r="D1146" s="220" t="inlineStr">
        <is>
          <t>A</t>
        </is>
      </c>
      <c r="E1146" s="220" t="n">
        <v>10</v>
      </c>
      <c r="F1146" s="220" t="n">
        <v>26</v>
      </c>
      <c r="G1146" s="220" t="inlineStr">
        <is>
          <t>Scotty Taylor Holden</t>
        </is>
      </c>
      <c r="H1146" s="220" t="n"/>
      <c r="I1146" s="220" t="n"/>
      <c r="J1146" s="220" t="inlineStr">
        <is>
          <t>Holden Commodore VC</t>
        </is>
      </c>
      <c r="K1146" s="220" t="inlineStr">
        <is>
          <t>5044 V8</t>
        </is>
      </c>
      <c r="L1146" s="220" t="inlineStr">
        <is>
          <t>Alan "Scotty" Taylor</t>
        </is>
      </c>
      <c r="M1146" s="220" t="inlineStr">
        <is>
          <t>AUS</t>
        </is>
      </c>
      <c r="N1146" s="687">
        <f>_xlfn.LET(_xlpm.d,_xlfn.XLOOKUP(L1146,'[1]Birth Dates'!$A:$A,'[1]Birth Dates'!$B:$B,"",0),IF(_xlpm.d=0,"",_xlpm.d))</f>
        <v/>
      </c>
      <c r="O1146" s="220">
        <f>IF(OR(N1146="",A1146="",NOT(ISNUMBER(N1146)),N1146&gt;A1146),"",DATEDIF(N1146,A1146,"Y")&amp;" years, "&amp;DATEDIF(N1146,A1146,"YM")&amp;" months, "&amp;DATEDIF(N1146,A1146,"MD")&amp;" days")</f>
        <v/>
      </c>
      <c r="P1146" s="220" t="inlineStr">
        <is>
          <t>Kevin Kennedy</t>
        </is>
      </c>
      <c r="Q1146" s="220" t="inlineStr">
        <is>
          <t>AUS</t>
        </is>
      </c>
      <c r="R1146" s="687">
        <f>_xlfn.LET(_xlpm.d,_xlfn.XLOOKUP(P1146,'[1]Birth Dates'!$A:$A,'[1]Birth Dates'!$B:$B,"",0),IF(_xlpm.d=0,"",_xlpm.d))</f>
        <v/>
      </c>
      <c r="S1146" s="220">
        <f>IF(OR(R1146="",A1146="",NOT(ISNUMBER(R1146)),R1146&gt;A1146),"",DATEDIF(R1146,A1146,"Y")&amp;" years, "&amp;DATEDIF(R1146,A1146,"YM")&amp;" months, "&amp;DATEDIF(R1146,A1146,"MD")&amp;" days")</f>
        <v/>
      </c>
      <c r="T1146" s="220" t="n"/>
      <c r="U1146" s="220" t="n"/>
      <c r="V1146" s="687">
        <f>_xlfn.LET(_xlpm.d,_xlfn.XLOOKUP(T1146,'[1]Birth Dates'!$A:$A,'[1]Birth Dates'!$B:$B,"",0),IF(_xlpm.d=0,"",_xlpm.d))</f>
        <v/>
      </c>
      <c r="W1146" s="220">
        <f>IF(OR(V1146="",A1146="",NOT(ISNUMBER(V1146)),V1146&gt;A1146),"",DATEDIF(V1146,A1146,"Y")&amp;" years, "&amp;DATEDIF(V1146,A1146,"YM")&amp;" months, "&amp;DATEDIF(V1146,A1146,"MD")&amp;" days")</f>
        <v/>
      </c>
      <c r="X1146" s="220" t="n"/>
      <c r="Y1146" s="220" t="n"/>
      <c r="Z1146" s="220" t="n"/>
      <c r="AA1146" s="220" t="n"/>
      <c r="AB1146" s="251" t="n">
        <v>29</v>
      </c>
      <c r="AC1146" s="220" t="n"/>
      <c r="AD1146" s="220" t="n"/>
      <c r="AE1146" s="577" t="inlineStr">
        <is>
          <t>2:32.2000</t>
        </is>
      </c>
      <c r="AF1146" s="418">
        <f>IF(OR(AE1146="",AE1146="",AE1146=0),"",6.172/(AE1146*24))</f>
        <v/>
      </c>
      <c r="AG1146" s="251" t="n"/>
      <c r="AH1146" s="577" t="inlineStr"/>
      <c r="AI1146" s="418">
        <f>IF(OR(AH1146="",AH1146="",AH1146=0),"",6.172/(AH1146*24))</f>
        <v/>
      </c>
      <c r="AJ1146" s="175">
        <f>IF(AND(ISNUMBER(AB1146),ISNUMBER(AG1146)),AB1146-AG1146,"")</f>
        <v/>
      </c>
      <c r="AK1146" s="220" t="n"/>
      <c r="AL1146" s="220" t="n">
        <v>109</v>
      </c>
      <c r="AM1146" s="504" t="n">
        <v>0.2050034722222222</v>
      </c>
      <c r="AN1146" s="671">
        <f>IF(OR(AL1146="",AM1146="",AM1146=0),"",AL1146*6.172/(AM1146*24))</f>
        <v/>
      </c>
      <c r="AO1146" s="477">
        <f>IF(AND(AL1146=AL1145,AM1146&lt;&gt;"",AM1145&lt;&gt;""),AM1146-AM1145,"")</f>
        <v/>
      </c>
      <c r="AP1146" s="220" t="n"/>
      <c r="AQ1146" s="577" t="inlineStr"/>
      <c r="AR1146" s="418">
        <f>IF(OR(AQ1146="",AQ1146="",AQ1146=0),"",6.172/(AQ1146*24))</f>
        <v/>
      </c>
      <c r="AS1146" s="436">
        <f>IF(OR(NOT(ISNUMBER(C1146)),NOT(ISNUMBER(AB1146))),"",IF(AG1146&lt;&gt;"",AG1146,AB1146)-C1146)</f>
        <v/>
      </c>
      <c r="AT1146" s="217" t="n"/>
      <c r="AU1146" s="223">
        <f>IF($B1146="","",TEXT($A1146,"yyyymmdd")&amp;"_P"&amp;$C1146&amp;"_C"&amp;$F1146&amp;"_"&amp;TRIM(RIGHT(SUBSTITUTE(TRIM(SUBSTITUTE($L1146,CHAR(160)," "))," ",REPT(" ",60)),60))&amp;IF($P1146="","","-"&amp;TRIM(RIGHT(SUBSTITUTE(TRIM(SUBSTITUTE($P1146,CHAR(160)," "))," ",REPT(" ",60)),60)))&amp;IF($T1146="","","-"&amp;TRIM(RIGHT(SUBSTITUTE(TRIM(SUBSTITUTE($T1146,CHAR(160)," "))," ",REPT(" ",60)),60)))&amp;".jpg")</f>
        <v/>
      </c>
    </row>
    <row r="1147" ht="42" customHeight="1">
      <c r="A1147" s="173" t="n">
        <v>29863</v>
      </c>
      <c r="B1147" s="220" t="inlineStr">
        <is>
          <t>James Hardie 1000 4 October, 1981</t>
        </is>
      </c>
      <c r="C1147" s="220" t="n">
        <v>16</v>
      </c>
      <c r="D1147" s="220" t="inlineStr">
        <is>
          <t>A</t>
        </is>
      </c>
      <c r="E1147" s="220" t="n">
        <v>11</v>
      </c>
      <c r="F1147" s="220" t="n">
        <v>21</v>
      </c>
      <c r="G1147" s="220" t="inlineStr">
        <is>
          <t>Ron Dickson</t>
        </is>
      </c>
      <c r="H1147" s="220" t="n"/>
      <c r="I1147" s="220" t="n"/>
      <c r="J1147" s="220" t="inlineStr">
        <is>
          <t>Chevrolet Camaro</t>
        </is>
      </c>
      <c r="K1147" s="220" t="inlineStr">
        <is>
          <t>5736 V8</t>
        </is>
      </c>
      <c r="L1147" s="220" t="inlineStr">
        <is>
          <t>Ron Dickson</t>
        </is>
      </c>
      <c r="M1147" s="220" t="inlineStr">
        <is>
          <t>AUS</t>
        </is>
      </c>
      <c r="N1147" s="687">
        <f>_xlfn.LET(_xlpm.d,_xlfn.XLOOKUP(L1147,'[1]Birth Dates'!$A:$A,'[1]Birth Dates'!$B:$B,"",0),IF(_xlpm.d=0,"",_xlpm.d))</f>
        <v/>
      </c>
      <c r="O1147" s="220">
        <f>IF(OR(N1147="",A1147="",NOT(ISNUMBER(N1147)),N1147&gt;A1147),"",DATEDIF(N1147,A1147,"Y")&amp;" years, "&amp;DATEDIF(N1147,A1147,"YM")&amp;" months, "&amp;DATEDIF(N1147,A1147,"MD")&amp;" days")</f>
        <v/>
      </c>
      <c r="P1147" s="220" t="inlineStr">
        <is>
          <t>Bob Stevens</t>
        </is>
      </c>
      <c r="Q1147" s="220" t="inlineStr">
        <is>
          <t>AUS</t>
        </is>
      </c>
      <c r="R1147" s="687">
        <f>_xlfn.LET(_xlpm.d,_xlfn.XLOOKUP(P1147,'[1]Birth Dates'!$A:$A,'[1]Birth Dates'!$B:$B,"",0),IF(_xlpm.d=0,"",_xlpm.d))</f>
        <v/>
      </c>
      <c r="S1147" s="220">
        <f>IF(OR(R1147="",A1147="",NOT(ISNUMBER(R1147)),R1147&gt;A1147),"",DATEDIF(R1147,A1147,"Y")&amp;" years, "&amp;DATEDIF(R1147,A1147,"YM")&amp;" months, "&amp;DATEDIF(R1147,A1147,"MD")&amp;" days")</f>
        <v/>
      </c>
      <c r="T1147" s="220" t="n"/>
      <c r="U1147" s="220" t="n"/>
      <c r="V1147" s="687">
        <f>_xlfn.LET(_xlpm.d,_xlfn.XLOOKUP(T1147,'[1]Birth Dates'!$A:$A,'[1]Birth Dates'!$B:$B,"",0),IF(_xlpm.d=0,"",_xlpm.d))</f>
        <v/>
      </c>
      <c r="W1147" s="220">
        <f>IF(OR(V1147="",A1147="",NOT(ISNUMBER(V1147)),V1147&gt;A1147),"",DATEDIF(V1147,A1147,"Y")&amp;" years, "&amp;DATEDIF(V1147,A1147,"YM")&amp;" months, "&amp;DATEDIF(V1147,A1147,"MD")&amp;" days")</f>
        <v/>
      </c>
      <c r="X1147" s="220" t="n"/>
      <c r="Y1147" s="220" t="n"/>
      <c r="Z1147" s="220" t="n"/>
      <c r="AA1147" s="220" t="n"/>
      <c r="AB1147" s="251" t="n">
        <v>10</v>
      </c>
      <c r="AC1147" s="220" t="n"/>
      <c r="AD1147" s="220" t="n"/>
      <c r="AE1147" s="577" t="inlineStr">
        <is>
          <t>2:25.1000</t>
        </is>
      </c>
      <c r="AF1147" s="418">
        <f>IF(OR(AE1147="",AE1147="",AE1147=0),"",6.172/(AE1147*24))</f>
        <v/>
      </c>
      <c r="AG1147" s="251" t="n">
        <v>9</v>
      </c>
      <c r="AH1147" s="577" t="inlineStr">
        <is>
          <t>2:44.5050</t>
        </is>
      </c>
      <c r="AI1147" s="418">
        <f>IF(OR(AH1147="",AH1147="",AH1147=0),"",6.172/(AH1147*24))</f>
        <v/>
      </c>
      <c r="AJ1147" s="175">
        <f>IF(AND(ISNUMBER(AB1147),ISNUMBER(AG1147)),AB1147-AG1147,"")</f>
        <v/>
      </c>
      <c r="AK1147" s="220" t="n"/>
      <c r="AL1147" s="220" t="n">
        <v>108</v>
      </c>
      <c r="AM1147" s="504" t="n">
        <v>0.2040821759259259</v>
      </c>
      <c r="AN1147" s="671">
        <f>IF(OR(AL1147="",AM1147="",AM1147=0),"",AL1147*6.172/(AM1147*24))</f>
        <v/>
      </c>
      <c r="AO1147" s="477">
        <f>IF(AND(AL1147=AL1146,AM1147&lt;&gt;"",AM1146&lt;&gt;""),AM1147-AM1146,"")</f>
        <v/>
      </c>
      <c r="AP1147" s="220" t="n"/>
      <c r="AQ1147" s="577" t="inlineStr"/>
      <c r="AR1147" s="418">
        <f>IF(OR(AQ1147="",AQ1147="",AQ1147=0),"",6.172/(AQ1147*24))</f>
        <v/>
      </c>
      <c r="AS1147" s="436">
        <f>IF(OR(NOT(ISNUMBER(C1147)),NOT(ISNUMBER(AB1147))),"",IF(AG1147&lt;&gt;"",AG1147,AB1147)-C1147)</f>
        <v/>
      </c>
      <c r="AT1147" s="217" t="n"/>
      <c r="AU1147" s="223">
        <f>IF($B1147="","",TEXT($A1147,"yyyymmdd")&amp;"_P"&amp;$C1147&amp;"_C"&amp;$F1147&amp;"_"&amp;TRIM(RIGHT(SUBSTITUTE(TRIM(SUBSTITUTE($L1147,CHAR(160)," "))," ",REPT(" ",60)),60))&amp;IF($P1147="","","-"&amp;TRIM(RIGHT(SUBSTITUTE(TRIM(SUBSTITUTE($P1147,CHAR(160)," "))," ",REPT(" ",60)),60)))&amp;IF($T1147="","","-"&amp;TRIM(RIGHT(SUBSTITUTE(TRIM(SUBSTITUTE($T1147,CHAR(160)," "))," ",REPT(" ",60)),60)))&amp;".jpg")</f>
        <v/>
      </c>
    </row>
    <row r="1148" ht="42" customHeight="1">
      <c r="A1148" s="173" t="n">
        <v>29863</v>
      </c>
      <c r="B1148" s="220" t="inlineStr">
        <is>
          <t>James Hardie 1000 4 October, 1981</t>
        </is>
      </c>
      <c r="C1148" s="220" t="n">
        <v>17</v>
      </c>
      <c r="D1148" s="220" t="inlineStr">
        <is>
          <t>B</t>
        </is>
      </c>
      <c r="E1148" s="220" t="n">
        <v>5</v>
      </c>
      <c r="F1148" s="220" t="n">
        <v>39</v>
      </c>
      <c r="G1148" s="220" t="inlineStr">
        <is>
          <t>Capri Components</t>
        </is>
      </c>
      <c r="H1148" s="220" t="n"/>
      <c r="I1148" s="220" t="n"/>
      <c r="J1148" s="220" t="inlineStr">
        <is>
          <t>Ford Capri</t>
        </is>
      </c>
      <c r="K1148" s="220" t="inlineStr">
        <is>
          <t>2993 V6</t>
        </is>
      </c>
      <c r="L1148" s="220" t="inlineStr">
        <is>
          <t>Lawrie Nelson</t>
        </is>
      </c>
      <c r="M1148" s="220" t="inlineStr">
        <is>
          <t>AUS</t>
        </is>
      </c>
      <c r="N1148" s="687">
        <f>_xlfn.LET(_xlpm.d,_xlfn.XLOOKUP(L1148,'[1]Birth Dates'!$A:$A,'[1]Birth Dates'!$B:$B,"",0),IF(_xlpm.d=0,"",_xlpm.d))</f>
        <v/>
      </c>
      <c r="O1148" s="220">
        <f>IF(OR(N1148="",A1148="",NOT(ISNUMBER(N1148)),N1148&gt;A1148),"",DATEDIF(N1148,A1148,"Y")&amp;" years, "&amp;DATEDIF(N1148,A1148,"YM")&amp;" months, "&amp;DATEDIF(N1148,A1148,"MD")&amp;" days")</f>
        <v/>
      </c>
      <c r="P1148" s="220" t="inlineStr">
        <is>
          <t>Peter Jones</t>
        </is>
      </c>
      <c r="Q1148" s="220" t="inlineStr">
        <is>
          <t>AUS</t>
        </is>
      </c>
      <c r="R1148" s="687">
        <f>_xlfn.LET(_xlpm.d,_xlfn.XLOOKUP(P1148,'[1]Birth Dates'!$A:$A,'[1]Birth Dates'!$B:$B,"",0),IF(_xlpm.d=0,"",_xlpm.d))</f>
        <v/>
      </c>
      <c r="S1148" s="220">
        <f>IF(OR(R1148="",A1148="",NOT(ISNUMBER(R1148)),R1148&gt;A1148),"",DATEDIF(R1148,A1148,"Y")&amp;" years, "&amp;DATEDIF(R1148,A1148,"YM")&amp;" months, "&amp;DATEDIF(R1148,A1148,"MD")&amp;" days")</f>
        <v/>
      </c>
      <c r="T1148" s="220" t="inlineStr">
        <is>
          <t>Ron Gillard</t>
        </is>
      </c>
      <c r="U1148" s="220" t="inlineStr">
        <is>
          <t>AUS</t>
        </is>
      </c>
      <c r="V1148" s="687">
        <f>_xlfn.LET(_xlpm.d,_xlfn.XLOOKUP(T1148,'[1]Birth Dates'!$A:$A,'[1]Birth Dates'!$B:$B,"",0),IF(_xlpm.d=0,"",_xlpm.d))</f>
        <v/>
      </c>
      <c r="W1148" s="220">
        <f>IF(OR(V1148="",A1148="",NOT(ISNUMBER(V1148)),V1148&gt;A1148),"",DATEDIF(V1148,A1148,"Y")&amp;" years, "&amp;DATEDIF(V1148,A1148,"YM")&amp;" months, "&amp;DATEDIF(V1148,A1148,"MD")&amp;" days")</f>
        <v/>
      </c>
      <c r="X1148" s="220" t="n"/>
      <c r="Y1148" s="220" t="n"/>
      <c r="Z1148" s="220" t="n"/>
      <c r="AA1148" s="220" t="n"/>
      <c r="AB1148" s="251" t="n">
        <v>41</v>
      </c>
      <c r="AC1148" s="220" t="n"/>
      <c r="AD1148" s="220" t="n"/>
      <c r="AE1148" s="577" t="inlineStr">
        <is>
          <t>2:36.6000</t>
        </is>
      </c>
      <c r="AF1148" s="418">
        <f>IF(OR(AE1148="",AE1148="",AE1148=0),"",6.172/(AE1148*24))</f>
        <v/>
      </c>
      <c r="AG1148" s="251" t="n"/>
      <c r="AH1148" s="577" t="inlineStr"/>
      <c r="AI1148" s="418">
        <f>IF(OR(AH1148="",AH1148="",AH1148=0),"",6.172/(AH1148*24))</f>
        <v/>
      </c>
      <c r="AJ1148" s="175">
        <f>IF(AND(ISNUMBER(AB1148),ISNUMBER(AG1148)),AB1148-AG1148,"")</f>
        <v/>
      </c>
      <c r="AK1148" s="220" t="n"/>
      <c r="AL1148" s="220" t="n">
        <v>108</v>
      </c>
      <c r="AM1148" s="504" t="n">
        <v>0.204994212962963</v>
      </c>
      <c r="AN1148" s="671">
        <f>IF(OR(AL1148="",AM1148="",AM1148=0),"",AL1148*6.172/(AM1148*24))</f>
        <v/>
      </c>
      <c r="AO1148" s="477">
        <f>IF(AND(AL1148=AL1147,AM1148&lt;&gt;"",AM1147&lt;&gt;""),AM1148-AM1147,"")</f>
        <v/>
      </c>
      <c r="AP1148" s="220" t="n"/>
      <c r="AQ1148" s="577" t="inlineStr"/>
      <c r="AR1148" s="418">
        <f>IF(OR(AQ1148="",AQ1148="",AQ1148=0),"",6.172/(AQ1148*24))</f>
        <v/>
      </c>
      <c r="AS1148" s="436">
        <f>IF(OR(NOT(ISNUMBER(C1148)),NOT(ISNUMBER(AB1148))),"",IF(AG1148&lt;&gt;"",AG1148,AB1148)-C1148)</f>
        <v/>
      </c>
      <c r="AT1148" s="217" t="n"/>
      <c r="AU1148" s="223">
        <f>IF($B1148="","",TEXT($A1148,"yyyymmdd")&amp;"_P"&amp;$C1148&amp;"_C"&amp;$F1148&amp;"_"&amp;TRIM(RIGHT(SUBSTITUTE(TRIM(SUBSTITUTE($L1148,CHAR(160)," "))," ",REPT(" ",60)),60))&amp;IF($P1148="","","-"&amp;TRIM(RIGHT(SUBSTITUTE(TRIM(SUBSTITUTE($P1148,CHAR(160)," "))," ",REPT(" ",60)),60)))&amp;IF($T1148="","","-"&amp;TRIM(RIGHT(SUBSTITUTE(TRIM(SUBSTITUTE($T1148,CHAR(160)," "))," ",REPT(" ",60)),60)))&amp;".jpg")</f>
        <v/>
      </c>
    </row>
    <row r="1149" ht="42" customHeight="1">
      <c r="A1149" s="173" t="n">
        <v>29863</v>
      </c>
      <c r="B1149" s="220" t="inlineStr">
        <is>
          <t>James Hardie 1000 4 October, 1981</t>
        </is>
      </c>
      <c r="C1149" s="220" t="n">
        <v>18</v>
      </c>
      <c r="D1149" s="220" t="inlineStr">
        <is>
          <t>B</t>
        </is>
      </c>
      <c r="E1149" s="220" t="n">
        <v>6</v>
      </c>
      <c r="F1149" s="220" t="n">
        <v>46</v>
      </c>
      <c r="G1149" s="220" t="inlineStr">
        <is>
          <t>Hulcraft Autos</t>
        </is>
      </c>
      <c r="H1149" s="220" t="n"/>
      <c r="I1149" s="220" t="n"/>
      <c r="J1149" s="220" t="inlineStr">
        <is>
          <t>Ford Capri</t>
        </is>
      </c>
      <c r="K1149" s="220" t="inlineStr">
        <is>
          <t>2993 V6</t>
        </is>
      </c>
      <c r="L1149" s="220" t="inlineStr">
        <is>
          <t>John Gates</t>
        </is>
      </c>
      <c r="M1149" s="220" t="inlineStr">
        <is>
          <t>AUS</t>
        </is>
      </c>
      <c r="N1149" s="687">
        <f>_xlfn.LET(_xlpm.d,_xlfn.XLOOKUP(L1149,'[1]Birth Dates'!$A:$A,'[1]Birth Dates'!$B:$B,"",0),IF(_xlpm.d=0,"",_xlpm.d))</f>
        <v/>
      </c>
      <c r="O1149" s="220">
        <f>IF(OR(N1149="",A1149="",NOT(ISNUMBER(N1149)),N1149&gt;A1149),"",DATEDIF(N1149,A1149,"Y")&amp;" years, "&amp;DATEDIF(N1149,A1149,"YM")&amp;" months, "&amp;DATEDIF(N1149,A1149,"MD")&amp;" days")</f>
        <v/>
      </c>
      <c r="P1149" s="220" t="inlineStr">
        <is>
          <t>John Craft</t>
        </is>
      </c>
      <c r="Q1149" s="220" t="inlineStr">
        <is>
          <t>AUS</t>
        </is>
      </c>
      <c r="R1149" s="687">
        <f>_xlfn.LET(_xlpm.d,_xlfn.XLOOKUP(P1149,'[1]Birth Dates'!$A:$A,'[1]Birth Dates'!$B:$B,"",0),IF(_xlpm.d=0,"",_xlpm.d))</f>
        <v/>
      </c>
      <c r="S1149" s="220">
        <f>IF(OR(R1149="",A1149="",NOT(ISNUMBER(R1149)),R1149&gt;A1149),"",DATEDIF(R1149,A1149,"Y")&amp;" years, "&amp;DATEDIF(R1149,A1149,"YM")&amp;" months, "&amp;DATEDIF(R1149,A1149,"MD")&amp;" days")</f>
        <v/>
      </c>
      <c r="T1149" s="220" t="n"/>
      <c r="U1149" s="220" t="n"/>
      <c r="V1149" s="687">
        <f>_xlfn.LET(_xlpm.d,_xlfn.XLOOKUP(T1149,'[1]Birth Dates'!$A:$A,'[1]Birth Dates'!$B:$B,"",0),IF(_xlpm.d=0,"",_xlpm.d))</f>
        <v/>
      </c>
      <c r="W1149" s="220">
        <f>IF(OR(V1149="",A1149="",NOT(ISNUMBER(V1149)),V1149&gt;A1149),"",DATEDIF(V1149,A1149,"Y")&amp;" years, "&amp;DATEDIF(V1149,A1149,"YM")&amp;" months, "&amp;DATEDIF(V1149,A1149,"MD")&amp;" days")</f>
        <v/>
      </c>
      <c r="X1149" s="220" t="n"/>
      <c r="Y1149" s="220" t="n"/>
      <c r="Z1149" s="220" t="n"/>
      <c r="AA1149" s="220" t="n"/>
      <c r="AB1149" s="251" t="n">
        <v>40</v>
      </c>
      <c r="AC1149" s="220" t="n"/>
      <c r="AD1149" s="220" t="n"/>
      <c r="AE1149" s="577" t="inlineStr">
        <is>
          <t>2:35.7000</t>
        </is>
      </c>
      <c r="AF1149" s="418">
        <f>IF(OR(AE1149="",AE1149="",AE1149=0),"",6.172/(AE1149*24))</f>
        <v/>
      </c>
      <c r="AG1149" s="251" t="n"/>
      <c r="AH1149" s="577" t="inlineStr"/>
      <c r="AI1149" s="418">
        <f>IF(OR(AH1149="",AH1149="",AH1149=0),"",6.172/(AH1149*24))</f>
        <v/>
      </c>
      <c r="AJ1149" s="175">
        <f>IF(AND(ISNUMBER(AB1149),ISNUMBER(AG1149)),AB1149-AG1149,"")</f>
        <v/>
      </c>
      <c r="AK1149" s="220" t="n"/>
      <c r="AL1149" s="220" t="n">
        <v>108</v>
      </c>
      <c r="AM1149" s="504" t="n">
        <v>0.2050740740740741</v>
      </c>
      <c r="AN1149" s="671">
        <f>IF(OR(AL1149="",AM1149="",AM1149=0),"",AL1149*6.172/(AM1149*24))</f>
        <v/>
      </c>
      <c r="AO1149" s="477">
        <f>IF(AND(AL1149=AL1148,AM1149&lt;&gt;"",AM1148&lt;&gt;""),AM1149-AM1148,"")</f>
        <v/>
      </c>
      <c r="AP1149" s="220" t="n"/>
      <c r="AQ1149" s="577" t="inlineStr"/>
      <c r="AR1149" s="418">
        <f>IF(OR(AQ1149="",AQ1149="",AQ1149=0),"",6.172/(AQ1149*24))</f>
        <v/>
      </c>
      <c r="AS1149" s="436">
        <f>IF(OR(NOT(ISNUMBER(C1149)),NOT(ISNUMBER(AB1149))),"",IF(AG1149&lt;&gt;"",AG1149,AB1149)-C1149)</f>
        <v/>
      </c>
      <c r="AT1149" s="217" t="n"/>
      <c r="AU1149" s="223">
        <f>IF($B1149="","",TEXT($A1149,"yyyymmdd")&amp;"_P"&amp;$C1149&amp;"_C"&amp;$F1149&amp;"_"&amp;TRIM(RIGHT(SUBSTITUTE(TRIM(SUBSTITUTE($L1149,CHAR(160)," "))," ",REPT(" ",60)),60))&amp;IF($P1149="","","-"&amp;TRIM(RIGHT(SUBSTITUTE(TRIM(SUBSTITUTE($P1149,CHAR(160)," "))," ",REPT(" ",60)),60)))&amp;IF($T1149="","","-"&amp;TRIM(RIGHT(SUBSTITUTE(TRIM(SUBSTITUTE($T1149,CHAR(160)," "))," ",REPT(" ",60)),60)))&amp;".jpg")</f>
        <v/>
      </c>
    </row>
    <row r="1150" ht="42" customHeight="1">
      <c r="A1150" s="173" t="n">
        <v>29863</v>
      </c>
      <c r="B1150" s="220" t="inlineStr">
        <is>
          <t>James Hardie 1000 4 October, 1981</t>
        </is>
      </c>
      <c r="C1150" s="220" t="n">
        <v>19</v>
      </c>
      <c r="D1150" s="220" t="inlineStr">
        <is>
          <t>C</t>
        </is>
      </c>
      <c r="E1150" s="220" t="n">
        <v>2</v>
      </c>
      <c r="F1150" s="220" t="n">
        <v>50</v>
      </c>
      <c r="G1150" s="220" t="inlineStr">
        <is>
          <t>Gary Leggatt</t>
        </is>
      </c>
      <c r="H1150" s="220" t="n"/>
      <c r="I1150" s="220" t="n"/>
      <c r="J1150" s="220" t="inlineStr">
        <is>
          <t>Alfa Romeo Alfetta GTV 2000</t>
        </is>
      </c>
      <c r="K1150" s="220" t="inlineStr">
        <is>
          <t>1962 L4</t>
        </is>
      </c>
      <c r="L1150" s="220" t="inlineStr">
        <is>
          <t>Gary Leggatt</t>
        </is>
      </c>
      <c r="M1150" s="220" t="inlineStr">
        <is>
          <t>AUS</t>
        </is>
      </c>
      <c r="N1150" s="687">
        <f>_xlfn.LET(_xlpm.d,_xlfn.XLOOKUP(L1150,'[1]Birth Dates'!$A:$A,'[1]Birth Dates'!$B:$B,"",0),IF(_xlpm.d=0,"",_xlpm.d))</f>
        <v/>
      </c>
      <c r="O1150" s="220">
        <f>IF(OR(N1150="",A1150="",NOT(ISNUMBER(N1150)),N1150&gt;A1150),"",DATEDIF(N1150,A1150,"Y")&amp;" years, "&amp;DATEDIF(N1150,A1150,"YM")&amp;" months, "&amp;DATEDIF(N1150,A1150,"MD")&amp;" days")</f>
        <v/>
      </c>
      <c r="P1150" s="220" t="inlineStr">
        <is>
          <t>Phil McDonnell</t>
        </is>
      </c>
      <c r="Q1150" s="220" t="inlineStr">
        <is>
          <t>AUS</t>
        </is>
      </c>
      <c r="R1150" s="687">
        <f>_xlfn.LET(_xlpm.d,_xlfn.XLOOKUP(P1150,'[1]Birth Dates'!$A:$A,'[1]Birth Dates'!$B:$B,"",0),IF(_xlpm.d=0,"",_xlpm.d))</f>
        <v/>
      </c>
      <c r="S1150" s="220">
        <f>IF(OR(R1150="",A1150="",NOT(ISNUMBER(R1150)),R1150&gt;A1150),"",DATEDIF(R1150,A1150,"Y")&amp;" years, "&amp;DATEDIF(R1150,A1150,"YM")&amp;" months, "&amp;DATEDIF(R1150,A1150,"MD")&amp;" days")</f>
        <v/>
      </c>
      <c r="T1150" s="220" t="n"/>
      <c r="U1150" s="220" t="n"/>
      <c r="V1150" s="687">
        <f>_xlfn.LET(_xlpm.d,_xlfn.XLOOKUP(T1150,'[1]Birth Dates'!$A:$A,'[1]Birth Dates'!$B:$B,"",0),IF(_xlpm.d=0,"",_xlpm.d))</f>
        <v/>
      </c>
      <c r="W1150" s="220">
        <f>IF(OR(V1150="",A1150="",NOT(ISNUMBER(V1150)),V1150&gt;A1150),"",DATEDIF(V1150,A1150,"Y")&amp;" years, "&amp;DATEDIF(V1150,A1150,"YM")&amp;" months, "&amp;DATEDIF(V1150,A1150,"MD")&amp;" days")</f>
        <v/>
      </c>
      <c r="X1150" s="220" t="n"/>
      <c r="Y1150" s="220" t="n"/>
      <c r="Z1150" s="220" t="n"/>
      <c r="AA1150" s="220" t="n"/>
      <c r="AB1150" s="251" t="n">
        <v>45</v>
      </c>
      <c r="AC1150" s="220" t="n"/>
      <c r="AD1150" s="220" t="n"/>
      <c r="AE1150" s="577" t="inlineStr">
        <is>
          <t>2:42.1000</t>
        </is>
      </c>
      <c r="AF1150" s="418">
        <f>IF(OR(AE1150="",AE1150="",AE1150=0),"",6.172/(AE1150*24))</f>
        <v/>
      </c>
      <c r="AG1150" s="251" t="n"/>
      <c r="AH1150" s="577" t="inlineStr"/>
      <c r="AI1150" s="418">
        <f>IF(OR(AH1150="",AH1150="",AH1150=0),"",6.172/(AH1150*24))</f>
        <v/>
      </c>
      <c r="AJ1150" s="175">
        <f>IF(AND(ISNUMBER(AB1150),ISNUMBER(AG1150)),AB1150-AG1150,"")</f>
        <v/>
      </c>
      <c r="AK1150" s="220" t="n"/>
      <c r="AL1150" s="220" t="n">
        <v>107</v>
      </c>
      <c r="AM1150" s="504" t="n">
        <v>0.2043368055555556</v>
      </c>
      <c r="AN1150" s="671">
        <f>IF(OR(AL1150="",AM1150="",AM1150=0),"",AL1150*6.172/(AM1150*24))</f>
        <v/>
      </c>
      <c r="AO1150" s="477">
        <f>IF(AND(AL1150=AL1149,AM1150&lt;&gt;"",AM1149&lt;&gt;""),AM1150-AM1149,"")</f>
        <v/>
      </c>
      <c r="AP1150" s="220" t="n"/>
      <c r="AQ1150" s="577" t="inlineStr"/>
      <c r="AR1150" s="418">
        <f>IF(OR(AQ1150="",AQ1150="",AQ1150=0),"",6.172/(AQ1150*24))</f>
        <v/>
      </c>
      <c r="AS1150" s="436">
        <f>IF(OR(NOT(ISNUMBER(C1150)),NOT(ISNUMBER(AB1150))),"",IF(AG1150&lt;&gt;"",AG1150,AB1150)-C1150)</f>
        <v/>
      </c>
      <c r="AT1150" s="217" t="n"/>
      <c r="AU1150" s="223">
        <f>IF($B1150="","",TEXT($A1150,"yyyymmdd")&amp;"_P"&amp;$C1150&amp;"_C"&amp;$F1150&amp;"_"&amp;TRIM(RIGHT(SUBSTITUTE(TRIM(SUBSTITUTE($L1150,CHAR(160)," "))," ",REPT(" ",60)),60))&amp;IF($P1150="","","-"&amp;TRIM(RIGHT(SUBSTITUTE(TRIM(SUBSTITUTE($P1150,CHAR(160)," "))," ",REPT(" ",60)),60)))&amp;IF($T1150="","","-"&amp;TRIM(RIGHT(SUBSTITUTE(TRIM(SUBSTITUTE($T1150,CHAR(160)," "))," ",REPT(" ",60)),60)))&amp;".jpg")</f>
        <v/>
      </c>
    </row>
    <row r="1151" ht="42" customHeight="1">
      <c r="A1151" s="173" t="n">
        <v>29863</v>
      </c>
      <c r="B1151" s="220" t="inlineStr">
        <is>
          <t>James Hardie 1000 4 October, 1981</t>
        </is>
      </c>
      <c r="C1151" s="220" t="n">
        <v>20</v>
      </c>
      <c r="D1151" s="220" t="inlineStr">
        <is>
          <t>C</t>
        </is>
      </c>
      <c r="E1151" s="220" t="n">
        <v>3</v>
      </c>
      <c r="F1151" s="220" t="n">
        <v>60</v>
      </c>
      <c r="G1151" s="220" t="inlineStr">
        <is>
          <t>Country Dealer Team</t>
        </is>
      </c>
      <c r="H1151" s="220" t="n"/>
      <c r="I1151" s="220" t="n"/>
      <c r="J1151" s="220" t="inlineStr">
        <is>
          <t>Isuzu Gemini</t>
        </is>
      </c>
      <c r="K1151" s="220" t="inlineStr">
        <is>
          <t>1584 L4</t>
        </is>
      </c>
      <c r="L1151" s="220" t="inlineStr">
        <is>
          <t>James Faneco</t>
        </is>
      </c>
      <c r="M1151" s="220" t="inlineStr">
        <is>
          <t>AUS</t>
        </is>
      </c>
      <c r="N1151" s="687">
        <f>_xlfn.LET(_xlpm.d,_xlfn.XLOOKUP(L1151,'[1]Birth Dates'!$A:$A,'[1]Birth Dates'!$B:$B,"",0),IF(_xlpm.d=0,"",_xlpm.d))</f>
        <v/>
      </c>
      <c r="O1151" s="220">
        <f>IF(OR(N1151="",A1151="",NOT(ISNUMBER(N1151)),N1151&gt;A1151),"",DATEDIF(N1151,A1151,"Y")&amp;" years, "&amp;DATEDIF(N1151,A1151,"YM")&amp;" months, "&amp;DATEDIF(N1151,A1151,"MD")&amp;" days")</f>
        <v/>
      </c>
      <c r="P1151" s="220" t="inlineStr">
        <is>
          <t>Allan Gough</t>
        </is>
      </c>
      <c r="Q1151" s="220" t="inlineStr">
        <is>
          <t>AUS</t>
        </is>
      </c>
      <c r="R1151" s="687">
        <f>_xlfn.LET(_xlpm.d,_xlfn.XLOOKUP(P1151,'[1]Birth Dates'!$A:$A,'[1]Birth Dates'!$B:$B,"",0),IF(_xlpm.d=0,"",_xlpm.d))</f>
        <v/>
      </c>
      <c r="S1151" s="220">
        <f>IF(OR(R1151="",A1151="",NOT(ISNUMBER(R1151)),R1151&gt;A1151),"",DATEDIF(R1151,A1151,"Y")&amp;" years, "&amp;DATEDIF(R1151,A1151,"YM")&amp;" months, "&amp;DATEDIF(R1151,A1151,"MD")&amp;" days")</f>
        <v/>
      </c>
      <c r="T1151" s="220" t="n"/>
      <c r="U1151" s="220" t="n"/>
      <c r="V1151" s="687">
        <f>_xlfn.LET(_xlpm.d,_xlfn.XLOOKUP(T1151,'[1]Birth Dates'!$A:$A,'[1]Birth Dates'!$B:$B,"",0),IF(_xlpm.d=0,"",_xlpm.d))</f>
        <v/>
      </c>
      <c r="W1151" s="220">
        <f>IF(OR(V1151="",A1151="",NOT(ISNUMBER(V1151)),V1151&gt;A1151),"",DATEDIF(V1151,A1151,"Y")&amp;" years, "&amp;DATEDIF(V1151,A1151,"YM")&amp;" months, "&amp;DATEDIF(V1151,A1151,"MD")&amp;" days")</f>
        <v/>
      </c>
      <c r="X1151" s="220" t="n"/>
      <c r="Y1151" s="220" t="n"/>
      <c r="Z1151" s="220" t="n"/>
      <c r="AA1151" s="220" t="n"/>
      <c r="AB1151" s="251" t="n">
        <v>52</v>
      </c>
      <c r="AC1151" s="220" t="n"/>
      <c r="AD1151" s="220" t="n"/>
      <c r="AE1151" s="577" t="inlineStr">
        <is>
          <t>2:47.9000</t>
        </is>
      </c>
      <c r="AF1151" s="418">
        <f>IF(OR(AE1151="",AE1151="",AE1151=0),"",6.172/(AE1151*24))</f>
        <v/>
      </c>
      <c r="AG1151" s="251" t="n"/>
      <c r="AH1151" s="577" t="inlineStr"/>
      <c r="AI1151" s="418">
        <f>IF(OR(AH1151="",AH1151="",AH1151=0),"",6.172/(AH1151*24))</f>
        <v/>
      </c>
      <c r="AJ1151" s="175">
        <f>IF(AND(ISNUMBER(AB1151),ISNUMBER(AG1151)),AB1151-AG1151,"")</f>
        <v/>
      </c>
      <c r="AK1151" s="220" t="n"/>
      <c r="AL1151" s="220" t="n">
        <v>103</v>
      </c>
      <c r="AM1151" s="504" t="n">
        <v>0.2041053240740741</v>
      </c>
      <c r="AN1151" s="671">
        <f>IF(OR(AL1151="",AM1151="",AM1151=0),"",AL1151*6.172/(AM1151*24))</f>
        <v/>
      </c>
      <c r="AO1151" s="477">
        <f>IF(AND(AL1151=AL1150,AM1151&lt;&gt;"",AM1150&lt;&gt;""),AM1151-AM1150,"")</f>
        <v/>
      </c>
      <c r="AP1151" s="220" t="n"/>
      <c r="AQ1151" s="577" t="inlineStr"/>
      <c r="AR1151" s="418">
        <f>IF(OR(AQ1151="",AQ1151="",AQ1151=0),"",6.172/(AQ1151*24))</f>
        <v/>
      </c>
      <c r="AS1151" s="436">
        <f>IF(OR(NOT(ISNUMBER(C1151)),NOT(ISNUMBER(AB1151))),"",IF(AG1151&lt;&gt;"",AG1151,AB1151)-C1151)</f>
        <v/>
      </c>
      <c r="AT1151" s="217" t="n"/>
      <c r="AU1151" s="223">
        <f>IF($B1151="","",TEXT($A1151,"yyyymmdd")&amp;"_P"&amp;$C1151&amp;"_C"&amp;$F1151&amp;"_"&amp;TRIM(RIGHT(SUBSTITUTE(TRIM(SUBSTITUTE($L1151,CHAR(160)," "))," ",REPT(" ",60)),60))&amp;IF($P1151="","","-"&amp;TRIM(RIGHT(SUBSTITUTE(TRIM(SUBSTITUTE($P1151,CHAR(160)," "))," ",REPT(" ",60)),60)))&amp;IF($T1151="","","-"&amp;TRIM(RIGHT(SUBSTITUTE(TRIM(SUBSTITUTE($T1151,CHAR(160)," "))," ",REPT(" ",60)),60)))&amp;".jpg")</f>
        <v/>
      </c>
    </row>
    <row r="1152" ht="42" customHeight="1">
      <c r="A1152" s="173" t="n">
        <v>29863</v>
      </c>
      <c r="B1152" s="220" t="inlineStr">
        <is>
          <t>James Hardie 1000 4 October, 1981</t>
        </is>
      </c>
      <c r="C1152" s="220" t="n">
        <v>21</v>
      </c>
      <c r="D1152" s="220" t="inlineStr">
        <is>
          <t>A</t>
        </is>
      </c>
      <c r="E1152" s="220" t="n">
        <v>12</v>
      </c>
      <c r="F1152" s="542" t="inlineStr">
        <is>
          <t>05</t>
        </is>
      </c>
      <c r="G1152" s="220" t="inlineStr">
        <is>
          <t>Marlboro Holden Dealer Team</t>
        </is>
      </c>
      <c r="H1152" s="220" t="n"/>
      <c r="I1152" s="220" t="n"/>
      <c r="J1152" s="220" t="inlineStr">
        <is>
          <t>Holden Commodore VC</t>
        </is>
      </c>
      <c r="K1152" s="220" t="inlineStr">
        <is>
          <t>5044 V8</t>
        </is>
      </c>
      <c r="L1152" s="220" t="inlineStr">
        <is>
          <t>Peter Brock</t>
        </is>
      </c>
      <c r="M1152" s="220" t="inlineStr">
        <is>
          <t>AUS</t>
        </is>
      </c>
      <c r="N1152" s="687">
        <f>_xlfn.LET(_xlpm.d,_xlfn.XLOOKUP(L1152,'[1]Birth Dates'!$A:$A,'[1]Birth Dates'!$B:$B,"",0),IF(_xlpm.d=0,"",_xlpm.d))</f>
        <v/>
      </c>
      <c r="O1152" s="220">
        <f>IF(OR(N1152="",A1152="",NOT(ISNUMBER(N1152)),N1152&gt;A1152),"",DATEDIF(N1152,A1152,"Y")&amp;" years, "&amp;DATEDIF(N1152,A1152,"YM")&amp;" months, "&amp;DATEDIF(N1152,A1152,"MD")&amp;" days")</f>
        <v/>
      </c>
      <c r="P1152" s="220" t="inlineStr">
        <is>
          <t>Jim Richards</t>
        </is>
      </c>
      <c r="Q1152" s="220" t="inlineStr">
        <is>
          <t>NZL</t>
        </is>
      </c>
      <c r="R1152" s="687">
        <f>_xlfn.LET(_xlpm.d,_xlfn.XLOOKUP(P1152,'[1]Birth Dates'!$A:$A,'[1]Birth Dates'!$B:$B,"",0),IF(_xlpm.d=0,"",_xlpm.d))</f>
        <v/>
      </c>
      <c r="S1152" s="220">
        <f>IF(OR(R1152="",A1152="",NOT(ISNUMBER(R1152)),R1152&gt;A1152),"",DATEDIF(R1152,A1152,"Y")&amp;" years, "&amp;DATEDIF(R1152,A1152,"YM")&amp;" months, "&amp;DATEDIF(R1152,A1152,"MD")&amp;" days")</f>
        <v/>
      </c>
      <c r="T1152" s="220" t="n"/>
      <c r="U1152" s="220" t="n"/>
      <c r="V1152" s="687">
        <f>_xlfn.LET(_xlpm.d,_xlfn.XLOOKUP(T1152,'[1]Birth Dates'!$A:$A,'[1]Birth Dates'!$B:$B,"",0),IF(_xlpm.d=0,"",_xlpm.d))</f>
        <v/>
      </c>
      <c r="W1152" s="220">
        <f>IF(OR(V1152="",A1152="",NOT(ISNUMBER(V1152)),V1152&gt;A1152),"",DATEDIF(V1152,A1152,"Y")&amp;" years, "&amp;DATEDIF(V1152,A1152,"YM")&amp;" months, "&amp;DATEDIF(V1152,A1152,"MD")&amp;" days")</f>
        <v/>
      </c>
      <c r="X1152" s="220" t="n"/>
      <c r="Y1152" s="220" t="n"/>
      <c r="Z1152" s="220" t="n"/>
      <c r="AA1152" s="220" t="n"/>
      <c r="AB1152" s="251" t="n">
        <v>3</v>
      </c>
      <c r="AC1152" s="220" t="n"/>
      <c r="AD1152" s="220" t="n"/>
      <c r="AE1152" s="577" t="inlineStr">
        <is>
          <t>2:21.8000</t>
        </is>
      </c>
      <c r="AF1152" s="418">
        <f>IF(OR(AE1152="",AE1152="",AE1152=0),"",6.172/(AE1152*24))</f>
        <v/>
      </c>
      <c r="AG1152" s="251" t="n">
        <v>3</v>
      </c>
      <c r="AH1152" s="577" t="inlineStr">
        <is>
          <t>2:39.4300</t>
        </is>
      </c>
      <c r="AI1152" s="418">
        <f>IF(OR(AH1152="",AH1152="",AH1152=0),"",6.172/(AH1152*24))</f>
        <v/>
      </c>
      <c r="AJ1152" s="175">
        <f>IF(AND(ISNUMBER(AB1152),ISNUMBER(AG1152)),AB1152-AG1152,"")</f>
        <v/>
      </c>
      <c r="AK1152" s="220" t="n"/>
      <c r="AL1152" s="220" t="n">
        <v>103</v>
      </c>
      <c r="AM1152" s="504" t="n">
        <v>0.2050868055555556</v>
      </c>
      <c r="AN1152" s="671">
        <f>IF(OR(AL1152="",AM1152="",AM1152=0),"",AL1152*6.172/(AM1152*24))</f>
        <v/>
      </c>
      <c r="AO1152" s="477">
        <f>IF(AND(AL1152=AL1151,AM1152&lt;&gt;"",AM1151&lt;&gt;""),AM1152-AM1151,"")</f>
        <v/>
      </c>
      <c r="AP1152" s="220" t="n"/>
      <c r="AQ1152" s="577" t="inlineStr"/>
      <c r="AR1152" s="418">
        <f>IF(OR(AQ1152="",AQ1152="",AQ1152=0),"",6.172/(AQ1152*24))</f>
        <v/>
      </c>
      <c r="AS1152" s="436">
        <f>IF(OR(NOT(ISNUMBER(C1152)),NOT(ISNUMBER(AB1152))),"",IF(AG1152&lt;&gt;"",AG1152,AB1152)-C1152)</f>
        <v/>
      </c>
      <c r="AT1152" s="217" t="n"/>
      <c r="AU1152" s="223">
        <f>IF($B1152="","",TEXT($A1152,"yyyymmdd")&amp;"_P"&amp;$C1152&amp;"_C"&amp;$F1152&amp;"_"&amp;TRIM(RIGHT(SUBSTITUTE(TRIM(SUBSTITUTE($L1152,CHAR(160)," "))," ",REPT(" ",60)),60))&amp;IF($P1152="","","-"&amp;TRIM(RIGHT(SUBSTITUTE(TRIM(SUBSTITUTE($P1152,CHAR(160)," "))," ",REPT(" ",60)),60)))&amp;IF($T1152="","","-"&amp;TRIM(RIGHT(SUBSTITUTE(TRIM(SUBSTITUTE($T1152,CHAR(160)," "))," ",REPT(" ",60)),60)))&amp;".jpg")</f>
        <v/>
      </c>
    </row>
    <row r="1153" ht="42" customHeight="1">
      <c r="A1153" s="173" t="n">
        <v>29863</v>
      </c>
      <c r="B1153" s="220" t="inlineStr">
        <is>
          <t>James Hardie 1000 4 October, 1981</t>
        </is>
      </c>
      <c r="C1153" s="220" t="n">
        <v>22</v>
      </c>
      <c r="D1153" s="220" t="inlineStr">
        <is>
          <t>A</t>
        </is>
      </c>
      <c r="E1153" s="220" t="n">
        <v>13</v>
      </c>
      <c r="F1153" s="220" t="n">
        <v>6</v>
      </c>
      <c r="G1153" s="220" t="inlineStr">
        <is>
          <t>John Sands Racing</t>
        </is>
      </c>
      <c r="H1153" s="220" t="n"/>
      <c r="I1153" s="220" t="n"/>
      <c r="J1153" s="220" t="inlineStr">
        <is>
          <t>Ford Falcon XD</t>
        </is>
      </c>
      <c r="K1153" s="220" t="inlineStr">
        <is>
          <t>5760 V8</t>
        </is>
      </c>
      <c r="L1153" s="220" t="inlineStr">
        <is>
          <t>Rusty French</t>
        </is>
      </c>
      <c r="M1153" s="220" t="inlineStr">
        <is>
          <t>AUS</t>
        </is>
      </c>
      <c r="N1153" s="687">
        <f>_xlfn.LET(_xlpm.d,_xlfn.XLOOKUP(L1153,'[1]Birth Dates'!$A:$A,'[1]Birth Dates'!$B:$B,"",0),IF(_xlpm.d=0,"",_xlpm.d))</f>
        <v/>
      </c>
      <c r="O1153" s="220">
        <f>IF(OR(N1153="",A1153="",NOT(ISNUMBER(N1153)),N1153&gt;A1153),"",DATEDIF(N1153,A1153,"Y")&amp;" years, "&amp;DATEDIF(N1153,A1153,"YM")&amp;" months, "&amp;DATEDIF(N1153,A1153,"MD")&amp;" days")</f>
        <v/>
      </c>
      <c r="P1153" s="220" t="inlineStr">
        <is>
          <t>Leo Leonard</t>
        </is>
      </c>
      <c r="Q1153" s="220" t="inlineStr">
        <is>
          <t>NZL</t>
        </is>
      </c>
      <c r="R1153" s="687">
        <f>_xlfn.LET(_xlpm.d,_xlfn.XLOOKUP(P1153,'[1]Birth Dates'!$A:$A,'[1]Birth Dates'!$B:$B,"",0),IF(_xlpm.d=0,"",_xlpm.d))</f>
        <v/>
      </c>
      <c r="S1153" s="220">
        <f>IF(OR(R1153="",A1153="",NOT(ISNUMBER(R1153)),R1153&gt;A1153),"",DATEDIF(R1153,A1153,"Y")&amp;" years, "&amp;DATEDIF(R1153,A1153,"YM")&amp;" months, "&amp;DATEDIF(R1153,A1153,"MD")&amp;" days")</f>
        <v/>
      </c>
      <c r="T1153" s="220" t="n"/>
      <c r="U1153" s="220" t="n"/>
      <c r="V1153" s="687">
        <f>_xlfn.LET(_xlpm.d,_xlfn.XLOOKUP(T1153,'[1]Birth Dates'!$A:$A,'[1]Birth Dates'!$B:$B,"",0),IF(_xlpm.d=0,"",_xlpm.d))</f>
        <v/>
      </c>
      <c r="W1153" s="220">
        <f>IF(OR(V1153="",A1153="",NOT(ISNUMBER(V1153)),V1153&gt;A1153),"",DATEDIF(V1153,A1153,"Y")&amp;" years, "&amp;DATEDIF(V1153,A1153,"YM")&amp;" months, "&amp;DATEDIF(V1153,A1153,"MD")&amp;" days")</f>
        <v/>
      </c>
      <c r="X1153" s="220" t="n"/>
      <c r="Y1153" s="220" t="n"/>
      <c r="Z1153" s="220" t="n"/>
      <c r="AA1153" s="220" t="n"/>
      <c r="AB1153" s="251" t="n">
        <v>30</v>
      </c>
      <c r="AC1153" s="220" t="n"/>
      <c r="AD1153" s="220" t="n"/>
      <c r="AE1153" s="577" t="inlineStr">
        <is>
          <t>2:32.4000</t>
        </is>
      </c>
      <c r="AF1153" s="418">
        <f>IF(OR(AE1153="",AE1153="",AE1153=0),"",6.172/(AE1153*24))</f>
        <v/>
      </c>
      <c r="AG1153" s="251" t="n"/>
      <c r="AH1153" s="577" t="inlineStr"/>
      <c r="AI1153" s="418">
        <f>IF(OR(AH1153="",AH1153="",AH1153=0),"",6.172/(AH1153*24))</f>
        <v/>
      </c>
      <c r="AJ1153" s="175">
        <f>IF(AND(ISNUMBER(AB1153),ISNUMBER(AG1153)),AB1153-AG1153,"")</f>
        <v/>
      </c>
      <c r="AK1153" s="220" t="n"/>
      <c r="AL1153" s="220" t="n">
        <v>100</v>
      </c>
      <c r="AM1153" s="504" t="n">
        <v>0.2046458333333334</v>
      </c>
      <c r="AN1153" s="671">
        <f>IF(OR(AL1153="",AM1153="",AM1153=0),"",AL1153*6.172/(AM1153*24))</f>
        <v/>
      </c>
      <c r="AO1153" s="477">
        <f>IF(AND(AL1153=AL1152,AM1153&lt;&gt;"",AM1152&lt;&gt;""),AM1153-AM1152,"")</f>
        <v/>
      </c>
      <c r="AP1153" s="220" t="n"/>
      <c r="AQ1153" s="577" t="inlineStr"/>
      <c r="AR1153" s="418">
        <f>IF(OR(AQ1153="",AQ1153="",AQ1153=0),"",6.172/(AQ1153*24))</f>
        <v/>
      </c>
      <c r="AS1153" s="436">
        <f>IF(OR(NOT(ISNUMBER(C1153)),NOT(ISNUMBER(AB1153))),"",IF(AG1153&lt;&gt;"",AG1153,AB1153)-C1153)</f>
        <v/>
      </c>
      <c r="AT1153" s="217" t="n"/>
      <c r="AU1153" s="223">
        <f>IF($B1153="","",TEXT($A1153,"yyyymmdd")&amp;"_P"&amp;$C1153&amp;"_C"&amp;$F1153&amp;"_"&amp;TRIM(RIGHT(SUBSTITUTE(TRIM(SUBSTITUTE($L1153,CHAR(160)," "))," ",REPT(" ",60)),60))&amp;IF($P1153="","","-"&amp;TRIM(RIGHT(SUBSTITUTE(TRIM(SUBSTITUTE($P1153,CHAR(160)," "))," ",REPT(" ",60)),60)))&amp;IF($T1153="","","-"&amp;TRIM(RIGHT(SUBSTITUTE(TRIM(SUBSTITUTE($T1153,CHAR(160)," "))," ",REPT(" ",60)),60)))&amp;".jpg")</f>
        <v/>
      </c>
    </row>
    <row r="1154" ht="42" customHeight="1">
      <c r="A1154" s="173" t="n">
        <v>29863</v>
      </c>
      <c r="B1154" s="220" t="inlineStr">
        <is>
          <t>James Hardie 1000 4 October, 1981</t>
        </is>
      </c>
      <c r="C1154" s="220" t="n">
        <v>23</v>
      </c>
      <c r="D1154" s="220" t="inlineStr">
        <is>
          <t>C</t>
        </is>
      </c>
      <c r="E1154" s="220" t="n">
        <v>4</v>
      </c>
      <c r="F1154" s="220" t="n">
        <v>68</v>
      </c>
      <c r="G1154" s="220" t="inlineStr">
        <is>
          <t>Dandenong Mitsubishi</t>
        </is>
      </c>
      <c r="H1154" s="220" t="n"/>
      <c r="I1154" s="220" t="n"/>
      <c r="J1154" s="220" t="inlineStr">
        <is>
          <t>Mitsubishi Lancer</t>
        </is>
      </c>
      <c r="K1154" s="220" t="inlineStr">
        <is>
          <t>1600 L4</t>
        </is>
      </c>
      <c r="L1154" s="220" t="inlineStr">
        <is>
          <t>Rod Stevens</t>
        </is>
      </c>
      <c r="M1154" s="220" t="inlineStr">
        <is>
          <t>AUS</t>
        </is>
      </c>
      <c r="N1154" s="687">
        <f>_xlfn.LET(_xlpm.d,_xlfn.XLOOKUP(L1154,'[1]Birth Dates'!$A:$A,'[1]Birth Dates'!$B:$B,"",0),IF(_xlpm.d=0,"",_xlpm.d))</f>
        <v/>
      </c>
      <c r="O1154" s="220">
        <f>IF(OR(N1154="",A1154="",NOT(ISNUMBER(N1154)),N1154&gt;A1154),"",DATEDIF(N1154,A1154,"Y")&amp;" years, "&amp;DATEDIF(N1154,A1154,"YM")&amp;" months, "&amp;DATEDIF(N1154,A1154,"MD")&amp;" days")</f>
        <v/>
      </c>
      <c r="P1154" s="220" t="inlineStr">
        <is>
          <t>Craig Bradtke</t>
        </is>
      </c>
      <c r="Q1154" s="220" t="inlineStr">
        <is>
          <t>AUS</t>
        </is>
      </c>
      <c r="R1154" s="687">
        <f>_xlfn.LET(_xlpm.d,_xlfn.XLOOKUP(P1154,'[1]Birth Dates'!$A:$A,'[1]Birth Dates'!$B:$B,"",0),IF(_xlpm.d=0,"",_xlpm.d))</f>
        <v/>
      </c>
      <c r="S1154" s="220">
        <f>IF(OR(R1154="",A1154="",NOT(ISNUMBER(R1154)),R1154&gt;A1154),"",DATEDIF(R1154,A1154,"Y")&amp;" years, "&amp;DATEDIF(R1154,A1154,"YM")&amp;" months, "&amp;DATEDIF(R1154,A1154,"MD")&amp;" days")</f>
        <v/>
      </c>
      <c r="T1154" s="220" t="n"/>
      <c r="U1154" s="220" t="n"/>
      <c r="V1154" s="687">
        <f>_xlfn.LET(_xlpm.d,_xlfn.XLOOKUP(T1154,'[1]Birth Dates'!$A:$A,'[1]Birth Dates'!$B:$B,"",0),IF(_xlpm.d=0,"",_xlpm.d))</f>
        <v/>
      </c>
      <c r="W1154" s="220">
        <f>IF(OR(V1154="",A1154="",NOT(ISNUMBER(V1154)),V1154&gt;A1154),"",DATEDIF(V1154,A1154,"Y")&amp;" years, "&amp;DATEDIF(V1154,A1154,"YM")&amp;" months, "&amp;DATEDIF(V1154,A1154,"MD")&amp;" days")</f>
        <v/>
      </c>
      <c r="X1154" s="220" t="n"/>
      <c r="Y1154" s="220" t="n"/>
      <c r="Z1154" s="220" t="n"/>
      <c r="AA1154" s="220" t="n"/>
      <c r="AB1154" s="251" t="n">
        <v>53</v>
      </c>
      <c r="AC1154" s="220" t="n"/>
      <c r="AD1154" s="220" t="n"/>
      <c r="AE1154" s="577" t="inlineStr">
        <is>
          <t>2:49.3000</t>
        </is>
      </c>
      <c r="AF1154" s="418">
        <f>IF(OR(AE1154="",AE1154="",AE1154=0),"",6.172/(AE1154*24))</f>
        <v/>
      </c>
      <c r="AG1154" s="251" t="n"/>
      <c r="AH1154" s="577" t="inlineStr"/>
      <c r="AI1154" s="418">
        <f>IF(OR(AH1154="",AH1154="",AH1154=0),"",6.172/(AH1154*24))</f>
        <v/>
      </c>
      <c r="AJ1154" s="175">
        <f>IF(AND(ISNUMBER(AB1154),ISNUMBER(AG1154)),AB1154-AG1154,"")</f>
        <v/>
      </c>
      <c r="AK1154" s="220" t="n"/>
      <c r="AL1154" s="220" t="n">
        <v>100</v>
      </c>
      <c r="AM1154" s="504" t="n">
        <v>0.2049675925925926</v>
      </c>
      <c r="AN1154" s="671">
        <f>IF(OR(AL1154="",AM1154="",AM1154=0),"",AL1154*6.172/(AM1154*24))</f>
        <v/>
      </c>
      <c r="AO1154" s="477">
        <f>IF(AND(AL1154=AL1153,AM1154&lt;&gt;"",AM1153&lt;&gt;""),AM1154-AM1153,"")</f>
        <v/>
      </c>
      <c r="AP1154" s="220" t="n"/>
      <c r="AQ1154" s="577" t="inlineStr"/>
      <c r="AR1154" s="418">
        <f>IF(OR(AQ1154="",AQ1154="",AQ1154=0),"",6.172/(AQ1154*24))</f>
        <v/>
      </c>
      <c r="AS1154" s="436">
        <f>IF(OR(NOT(ISNUMBER(C1154)),NOT(ISNUMBER(AB1154))),"",IF(AG1154&lt;&gt;"",AG1154,AB1154)-C1154)</f>
        <v/>
      </c>
      <c r="AT1154" s="217" t="n"/>
      <c r="AU1154" s="223">
        <f>IF($B1154="","",TEXT($A1154,"yyyymmdd")&amp;"_P"&amp;$C1154&amp;"_C"&amp;$F1154&amp;"_"&amp;TRIM(RIGHT(SUBSTITUTE(TRIM(SUBSTITUTE($L1154,CHAR(160)," "))," ",REPT(" ",60)),60))&amp;IF($P1154="","","-"&amp;TRIM(RIGHT(SUBSTITUTE(TRIM(SUBSTITUTE($P1154,CHAR(160)," "))," ",REPT(" ",60)),60)))&amp;IF($T1154="","","-"&amp;TRIM(RIGHT(SUBSTITUTE(TRIM(SUBSTITUTE($T1154,CHAR(160)," "))," ",REPT(" ",60)),60)))&amp;".jpg")</f>
        <v/>
      </c>
    </row>
    <row r="1155" ht="42" customHeight="1">
      <c r="A1155" s="173" t="n">
        <v>29863</v>
      </c>
      <c r="B1155" s="220" t="inlineStr">
        <is>
          <t>James Hardie 1000 4 October, 1981</t>
        </is>
      </c>
      <c r="C1155" s="220" t="n">
        <v>24</v>
      </c>
      <c r="D1155" s="220" t="inlineStr">
        <is>
          <t>C</t>
        </is>
      </c>
      <c r="E1155" s="220" t="n">
        <v>5</v>
      </c>
      <c r="F1155" s="220" t="n">
        <v>59</v>
      </c>
      <c r="G1155" s="220" t="inlineStr">
        <is>
          <t>Bathurst Light Car Club</t>
        </is>
      </c>
      <c r="H1155" s="220" t="n"/>
      <c r="I1155" s="220" t="n"/>
      <c r="J1155" s="220" t="inlineStr">
        <is>
          <t>Ford Escort RS2000</t>
        </is>
      </c>
      <c r="K1155" s="220" t="inlineStr">
        <is>
          <t>1993 L4</t>
        </is>
      </c>
      <c r="L1155" s="220" t="inlineStr">
        <is>
          <t>Tony Mulvihill</t>
        </is>
      </c>
      <c r="M1155" s="220" t="inlineStr">
        <is>
          <t>AUS</t>
        </is>
      </c>
      <c r="N1155" s="687">
        <f>_xlfn.LET(_xlpm.d,_xlfn.XLOOKUP(L1155,'[1]Birth Dates'!$A:$A,'[1]Birth Dates'!$B:$B,"",0),IF(_xlpm.d=0,"",_xlpm.d))</f>
        <v/>
      </c>
      <c r="O1155" s="220">
        <f>IF(OR(N1155="",A1155="",NOT(ISNUMBER(N1155)),N1155&gt;A1155),"",DATEDIF(N1155,A1155,"Y")&amp;" years, "&amp;DATEDIF(N1155,A1155,"YM")&amp;" months, "&amp;DATEDIF(N1155,A1155,"MD")&amp;" days")</f>
        <v/>
      </c>
      <c r="P1155" s="220" t="inlineStr">
        <is>
          <t>Brian Nightingale</t>
        </is>
      </c>
      <c r="Q1155" s="220" t="inlineStr">
        <is>
          <t>AUS</t>
        </is>
      </c>
      <c r="R1155" s="687">
        <f>_xlfn.LET(_xlpm.d,_xlfn.XLOOKUP(P1155,'[1]Birth Dates'!$A:$A,'[1]Birth Dates'!$B:$B,"",0),IF(_xlpm.d=0,"",_xlpm.d))</f>
        <v/>
      </c>
      <c r="S1155" s="220">
        <f>IF(OR(R1155="",A1155="",NOT(ISNUMBER(R1155)),R1155&gt;A1155),"",DATEDIF(R1155,A1155,"Y")&amp;" years, "&amp;DATEDIF(R1155,A1155,"YM")&amp;" months, "&amp;DATEDIF(R1155,A1155,"MD")&amp;" days")</f>
        <v/>
      </c>
      <c r="T1155" s="220" t="n"/>
      <c r="U1155" s="220" t="n"/>
      <c r="V1155" s="687">
        <f>_xlfn.LET(_xlpm.d,_xlfn.XLOOKUP(T1155,'[1]Birth Dates'!$A:$A,'[1]Birth Dates'!$B:$B,"",0),IF(_xlpm.d=0,"",_xlpm.d))</f>
        <v/>
      </c>
      <c r="W1155" s="220">
        <f>IF(OR(V1155="",A1155="",NOT(ISNUMBER(V1155)),V1155&gt;A1155),"",DATEDIF(V1155,A1155,"Y")&amp;" years, "&amp;DATEDIF(V1155,A1155,"YM")&amp;" months, "&amp;DATEDIF(V1155,A1155,"MD")&amp;" days")</f>
        <v/>
      </c>
      <c r="X1155" s="220" t="n"/>
      <c r="Y1155" s="220" t="n"/>
      <c r="Z1155" s="220" t="n"/>
      <c r="AA1155" s="220" t="n"/>
      <c r="AB1155" s="251" t="n">
        <v>56</v>
      </c>
      <c r="AC1155" s="220" t="n"/>
      <c r="AD1155" s="220" t="n"/>
      <c r="AE1155" s="595" t="inlineStr">
        <is>
          <t>2:53.0000</t>
        </is>
      </c>
      <c r="AF1155" s="418">
        <f>IF(OR(AE1155="",AE1155="",AE1155=0),"",6.172/(AE1155*24))</f>
        <v/>
      </c>
      <c r="AG1155" s="251" t="n"/>
      <c r="AH1155" s="577" t="inlineStr"/>
      <c r="AI1155" s="418">
        <f>IF(OR(AH1155="",AH1155="",AH1155=0),"",6.172/(AH1155*24))</f>
        <v/>
      </c>
      <c r="AJ1155" s="175">
        <f>IF(AND(ISNUMBER(AB1155),ISNUMBER(AG1155)),AB1155-AG1155,"")</f>
        <v/>
      </c>
      <c r="AK1155" s="220" t="n"/>
      <c r="AL1155" s="220" t="n">
        <v>97</v>
      </c>
      <c r="AM1155" s="504" t="n">
        <v>0.2062013888888889</v>
      </c>
      <c r="AN1155" s="671">
        <f>IF(OR(AL1155="",AM1155="",AM1155=0),"",AL1155*6.172/(AM1155*24))</f>
        <v/>
      </c>
      <c r="AO1155" s="477">
        <f>IF(AND(AL1155=AL1154,AM1155&lt;&gt;"",AM1154&lt;&gt;""),AM1155-AM1154,"")</f>
        <v/>
      </c>
      <c r="AP1155" s="220" t="n"/>
      <c r="AQ1155" s="577" t="inlineStr"/>
      <c r="AR1155" s="418">
        <f>IF(OR(AQ1155="",AQ1155="",AQ1155=0),"",6.172/(AQ1155*24))</f>
        <v/>
      </c>
      <c r="AS1155" s="436">
        <f>IF(OR(NOT(ISNUMBER(C1155)),NOT(ISNUMBER(AB1155))),"",IF(AG1155&lt;&gt;"",AG1155,AB1155)-C1155)</f>
        <v/>
      </c>
      <c r="AT1155" s="217" t="n"/>
      <c r="AU1155" s="223">
        <f>IF($B1155="","",TEXT($A1155,"yyyymmdd")&amp;"_P"&amp;$C1155&amp;"_C"&amp;$F1155&amp;"_"&amp;TRIM(RIGHT(SUBSTITUTE(TRIM(SUBSTITUTE($L1155,CHAR(160)," "))," ",REPT(" ",60)),60))&amp;IF($P1155="","","-"&amp;TRIM(RIGHT(SUBSTITUTE(TRIM(SUBSTITUTE($P1155,CHAR(160)," "))," ",REPT(" ",60)),60)))&amp;IF($T1155="","","-"&amp;TRIM(RIGHT(SUBSTITUTE(TRIM(SUBSTITUTE($T1155,CHAR(160)," "))," ",REPT(" ",60)),60)))&amp;".jpg")</f>
        <v/>
      </c>
    </row>
    <row r="1156" ht="42" customHeight="1">
      <c r="A1156" s="173" t="n">
        <v>29863</v>
      </c>
      <c r="B1156" s="220" t="inlineStr">
        <is>
          <t>James Hardie 1000 4 October, 1981</t>
        </is>
      </c>
      <c r="C1156" s="220" t="n">
        <v>25</v>
      </c>
      <c r="D1156" s="220" t="inlineStr">
        <is>
          <t>A</t>
        </is>
      </c>
      <c r="E1156" s="220" t="n">
        <v>14</v>
      </c>
      <c r="F1156" s="220" t="n">
        <v>31</v>
      </c>
      <c r="G1156" s="220" t="inlineStr">
        <is>
          <t>Ron Dickson</t>
        </is>
      </c>
      <c r="H1156" s="220" t="n"/>
      <c r="I1156" s="220" t="n"/>
      <c r="J1156" s="220" t="inlineStr">
        <is>
          <t>Chevrolet Camaro</t>
        </is>
      </c>
      <c r="K1156" s="220" t="inlineStr">
        <is>
          <t>5736 V8</t>
        </is>
      </c>
      <c r="L1156" s="220" t="inlineStr">
        <is>
          <t>Graham Moore</t>
        </is>
      </c>
      <c r="M1156" s="220" t="inlineStr">
        <is>
          <t>AUS</t>
        </is>
      </c>
      <c r="N1156" s="687">
        <f>_xlfn.LET(_xlpm.d,_xlfn.XLOOKUP(L1156,'[1]Birth Dates'!$A:$A,'[1]Birth Dates'!$B:$B,"",0),IF(_xlpm.d=0,"",_xlpm.d))</f>
        <v/>
      </c>
      <c r="O1156" s="220">
        <f>IF(OR(N1156="",A1156="",NOT(ISNUMBER(N1156)),N1156&gt;A1156),"",DATEDIF(N1156,A1156,"Y")&amp;" years, "&amp;DATEDIF(N1156,A1156,"YM")&amp;" months, "&amp;DATEDIF(N1156,A1156,"MD")&amp;" days")</f>
        <v/>
      </c>
      <c r="P1156" s="220" t="inlineStr">
        <is>
          <t>Steve Dymand</t>
        </is>
      </c>
      <c r="Q1156" s="220" t="inlineStr">
        <is>
          <t>USA</t>
        </is>
      </c>
      <c r="R1156" s="687">
        <f>_xlfn.LET(_xlpm.d,_xlfn.XLOOKUP(P1156,'[1]Birth Dates'!$A:$A,'[1]Birth Dates'!$B:$B,"",0),IF(_xlpm.d=0,"",_xlpm.d))</f>
        <v/>
      </c>
      <c r="S1156" s="220">
        <f>IF(OR(R1156="",A1156="",NOT(ISNUMBER(R1156)),R1156&gt;A1156),"",DATEDIF(R1156,A1156,"Y")&amp;" years, "&amp;DATEDIF(R1156,A1156,"YM")&amp;" months, "&amp;DATEDIF(R1156,A1156,"MD")&amp;" days")</f>
        <v/>
      </c>
      <c r="T1156" s="220" t="n"/>
      <c r="U1156" s="220" t="n"/>
      <c r="V1156" s="687">
        <f>_xlfn.LET(_xlpm.d,_xlfn.XLOOKUP(T1156,'[1]Birth Dates'!$A:$A,'[1]Birth Dates'!$B:$B,"",0),IF(_xlpm.d=0,"",_xlpm.d))</f>
        <v/>
      </c>
      <c r="W1156" s="220">
        <f>IF(OR(V1156="",A1156="",NOT(ISNUMBER(V1156)),V1156&gt;A1156),"",DATEDIF(V1156,A1156,"Y")&amp;" years, "&amp;DATEDIF(V1156,A1156,"YM")&amp;" months, "&amp;DATEDIF(V1156,A1156,"MD")&amp;" days")</f>
        <v/>
      </c>
      <c r="X1156" s="220" t="n"/>
      <c r="Y1156" s="220" t="n"/>
      <c r="Z1156" s="220" t="n"/>
      <c r="AA1156" s="220" t="n"/>
      <c r="AB1156" s="251" t="n">
        <v>28</v>
      </c>
      <c r="AC1156" s="220" t="n"/>
      <c r="AD1156" s="220" t="n"/>
      <c r="AE1156" s="577" t="inlineStr">
        <is>
          <t>2:30.7000</t>
        </is>
      </c>
      <c r="AF1156" s="418">
        <f>IF(OR(AE1156="",AE1156="",AE1156=0),"",6.172/(AE1156*24))</f>
        <v/>
      </c>
      <c r="AG1156" s="251" t="n"/>
      <c r="AH1156" s="577" t="inlineStr"/>
      <c r="AI1156" s="418">
        <f>IF(OR(AH1156="",AH1156="",AH1156=0),"",6.172/(AH1156*24))</f>
        <v/>
      </c>
      <c r="AJ1156" s="175">
        <f>IF(AND(ISNUMBER(AB1156),ISNUMBER(AG1156)),AB1156-AG1156,"")</f>
        <v/>
      </c>
      <c r="AK1156" s="220" t="n"/>
      <c r="AL1156" s="220" t="n">
        <v>96</v>
      </c>
      <c r="AM1156" s="504" t="n">
        <v>0.2040902777777778</v>
      </c>
      <c r="AN1156" s="671">
        <f>IF(OR(AL1156="",AM1156="",AM1156=0),"",AL1156*6.172/(AM1156*24))</f>
        <v/>
      </c>
      <c r="AO1156" s="477">
        <f>IF(AND(AL1156=AL1155,AM1156&lt;&gt;"",AM1155&lt;&gt;""),AM1156-AM1155,"")</f>
        <v/>
      </c>
      <c r="AP1156" s="220" t="n"/>
      <c r="AQ1156" s="577" t="inlineStr"/>
      <c r="AR1156" s="418">
        <f>IF(OR(AQ1156="",AQ1156="",AQ1156=0),"",6.172/(AQ1156*24))</f>
        <v/>
      </c>
      <c r="AS1156" s="436">
        <f>IF(OR(NOT(ISNUMBER(C1156)),NOT(ISNUMBER(AB1156))),"",IF(AG1156&lt;&gt;"",AG1156,AB1156)-C1156)</f>
        <v/>
      </c>
      <c r="AT1156" s="217" t="n"/>
      <c r="AU1156" s="223">
        <f>IF($B1156="","",TEXT($A1156,"yyyymmdd")&amp;"_P"&amp;$C1156&amp;"_C"&amp;$F1156&amp;"_"&amp;TRIM(RIGHT(SUBSTITUTE(TRIM(SUBSTITUTE($L1156,CHAR(160)," "))," ",REPT(" ",60)),60))&amp;IF($P1156="","","-"&amp;TRIM(RIGHT(SUBSTITUTE(TRIM(SUBSTITUTE($P1156,CHAR(160)," "))," ",REPT(" ",60)),60)))&amp;IF($T1156="","","-"&amp;TRIM(RIGHT(SUBSTITUTE(TRIM(SUBSTITUTE($T1156,CHAR(160)," "))," ",REPT(" ",60)),60)))&amp;".jpg")</f>
        <v/>
      </c>
    </row>
    <row r="1157" ht="42" customHeight="1">
      <c r="A1157" s="173" t="n">
        <v>29863</v>
      </c>
      <c r="B1157" s="220" t="inlineStr">
        <is>
          <t>James Hardie 1000 4 October, 1981</t>
        </is>
      </c>
      <c r="C1157" s="220" t="n">
        <v>26</v>
      </c>
      <c r="D1157" s="220" t="inlineStr">
        <is>
          <t>B</t>
        </is>
      </c>
      <c r="E1157" s="220" t="n">
        <v>7</v>
      </c>
      <c r="F1157" s="220" t="n">
        <v>40</v>
      </c>
      <c r="G1157" s="220" t="inlineStr">
        <is>
          <t>Peter McLeod</t>
        </is>
      </c>
      <c r="H1157" s="220" t="n"/>
      <c r="I1157" s="220" t="n"/>
      <c r="J1157" s="220" t="inlineStr">
        <is>
          <t>Mazda RX7</t>
        </is>
      </c>
      <c r="K1157" s="220" t="inlineStr">
        <is>
          <t>2292 eq R2</t>
        </is>
      </c>
      <c r="L1157" s="220" t="inlineStr">
        <is>
          <t>Peter McLeod</t>
        </is>
      </c>
      <c r="M1157" s="220" t="inlineStr">
        <is>
          <t>AUS</t>
        </is>
      </c>
      <c r="N1157" s="687">
        <f>_xlfn.LET(_xlpm.d,_xlfn.XLOOKUP(L1157,'[1]Birth Dates'!$A:$A,'[1]Birth Dates'!$B:$B,"",0),IF(_xlpm.d=0,"",_xlpm.d))</f>
        <v/>
      </c>
      <c r="O1157" s="220">
        <f>IF(OR(N1157="",A1157="",NOT(ISNUMBER(N1157)),N1157&gt;A1157),"",DATEDIF(N1157,A1157,"Y")&amp;" years, "&amp;DATEDIF(N1157,A1157,"YM")&amp;" months, "&amp;DATEDIF(N1157,A1157,"MD")&amp;" days")</f>
        <v/>
      </c>
      <c r="P1157" s="220" t="inlineStr">
        <is>
          <t>Peter Dane</t>
        </is>
      </c>
      <c r="Q1157" s="220" t="inlineStr">
        <is>
          <t>AUS</t>
        </is>
      </c>
      <c r="R1157" s="687">
        <f>_xlfn.LET(_xlpm.d,_xlfn.XLOOKUP(P1157,'[1]Birth Dates'!$A:$A,'[1]Birth Dates'!$B:$B,"",0),IF(_xlpm.d=0,"",_xlpm.d))</f>
        <v/>
      </c>
      <c r="S1157" s="220">
        <f>IF(OR(R1157="",A1157="",NOT(ISNUMBER(R1157)),R1157&gt;A1157),"",DATEDIF(R1157,A1157,"Y")&amp;" years, "&amp;DATEDIF(R1157,A1157,"YM")&amp;" months, "&amp;DATEDIF(R1157,A1157,"MD")&amp;" days")</f>
        <v/>
      </c>
      <c r="T1157" s="220" t="n"/>
      <c r="U1157" s="220" t="n"/>
      <c r="V1157" s="687">
        <f>_xlfn.LET(_xlpm.d,_xlfn.XLOOKUP(T1157,'[1]Birth Dates'!$A:$A,'[1]Birth Dates'!$B:$B,"",0),IF(_xlpm.d=0,"",_xlpm.d))</f>
        <v/>
      </c>
      <c r="W1157" s="220">
        <f>IF(OR(V1157="",A1157="",NOT(ISNUMBER(V1157)),V1157&gt;A1157),"",DATEDIF(V1157,A1157,"Y")&amp;" years, "&amp;DATEDIF(V1157,A1157,"YM")&amp;" months, "&amp;DATEDIF(V1157,A1157,"MD")&amp;" days")</f>
        <v/>
      </c>
      <c r="X1157" s="220" t="n"/>
      <c r="Y1157" s="220" t="n"/>
      <c r="Z1157" s="220" t="n"/>
      <c r="AA1157" s="220" t="n"/>
      <c r="AB1157" s="251" t="n">
        <v>33</v>
      </c>
      <c r="AC1157" s="220" t="n"/>
      <c r="AD1157" s="220" t="n"/>
      <c r="AE1157" s="577" t="inlineStr">
        <is>
          <t>2:33.2000</t>
        </is>
      </c>
      <c r="AF1157" s="418">
        <f>IF(OR(AE1157="",AE1157="",AE1157=0),"",6.172/(AE1157*24))</f>
        <v/>
      </c>
      <c r="AG1157" s="251" t="n"/>
      <c r="AH1157" s="577" t="inlineStr"/>
      <c r="AI1157" s="418">
        <f>IF(OR(AH1157="",AH1157="",AH1157=0),"",6.172/(AH1157*24))</f>
        <v/>
      </c>
      <c r="AJ1157" s="175">
        <f>IF(AND(ISNUMBER(AB1157),ISNUMBER(AG1157)),AB1157-AG1157,"")</f>
        <v/>
      </c>
      <c r="AK1157" s="220" t="n"/>
      <c r="AL1157" s="220" t="n">
        <v>96</v>
      </c>
      <c r="AM1157" s="504" t="n">
        <v>0.2043009259259259</v>
      </c>
      <c r="AN1157" s="671">
        <f>IF(OR(AL1157="",AM1157="",AM1157=0),"",AL1157*6.172/(AM1157*24))</f>
        <v/>
      </c>
      <c r="AO1157" s="477">
        <f>IF(AND(AL1157=AL1156,AM1157&lt;&gt;"",AM1156&lt;&gt;""),AM1157-AM1156,"")</f>
        <v/>
      </c>
      <c r="AP1157" s="220" t="n"/>
      <c r="AQ1157" s="577" t="inlineStr"/>
      <c r="AR1157" s="418">
        <f>IF(OR(AQ1157="",AQ1157="",AQ1157=0),"",6.172/(AQ1157*24))</f>
        <v/>
      </c>
      <c r="AS1157" s="436">
        <f>IF(OR(NOT(ISNUMBER(C1157)),NOT(ISNUMBER(AB1157))),"",IF(AG1157&lt;&gt;"",AG1157,AB1157)-C1157)</f>
        <v/>
      </c>
      <c r="AT1157" s="217" t="n"/>
      <c r="AU1157" s="223">
        <f>IF($B1157="","",TEXT($A1157,"yyyymmdd")&amp;"_P"&amp;$C1157&amp;"_C"&amp;$F1157&amp;"_"&amp;TRIM(RIGHT(SUBSTITUTE(TRIM(SUBSTITUTE($L1157,CHAR(160)," "))," ",REPT(" ",60)),60))&amp;IF($P1157="","","-"&amp;TRIM(RIGHT(SUBSTITUTE(TRIM(SUBSTITUTE($P1157,CHAR(160)," "))," ",REPT(" ",60)),60)))&amp;IF($T1157="","","-"&amp;TRIM(RIGHT(SUBSTITUTE(TRIM(SUBSTITUTE($T1157,CHAR(160)," "))," ",REPT(" ",60)),60)))&amp;".jpg")</f>
        <v/>
      </c>
    </row>
    <row r="1158" ht="42" customHeight="1">
      <c r="A1158" s="173" t="n">
        <v>29863</v>
      </c>
      <c r="B1158" s="220" t="inlineStr">
        <is>
          <t>James Hardie 1000 4 October, 1981</t>
        </is>
      </c>
      <c r="C1158" s="220" t="n">
        <v>27</v>
      </c>
      <c r="D1158" s="220" t="inlineStr">
        <is>
          <t>C</t>
        </is>
      </c>
      <c r="E1158" s="220" t="n">
        <v>6</v>
      </c>
      <c r="F1158" s="220" t="n">
        <v>64</v>
      </c>
      <c r="G1158" s="220" t="inlineStr">
        <is>
          <t>Bob Holden Motors</t>
        </is>
      </c>
      <c r="H1158" s="220" t="n"/>
      <c r="I1158" s="220" t="n"/>
      <c r="J1158" s="220" t="inlineStr">
        <is>
          <t>Ford Escort 1.6</t>
        </is>
      </c>
      <c r="K1158" s="220" t="inlineStr">
        <is>
          <t>1599 L4</t>
        </is>
      </c>
      <c r="L1158" s="220" t="inlineStr">
        <is>
          <t>Phil Revell</t>
        </is>
      </c>
      <c r="M1158" s="220" t="inlineStr">
        <is>
          <t>AUS</t>
        </is>
      </c>
      <c r="N1158" s="687">
        <f>_xlfn.LET(_xlpm.d,_xlfn.XLOOKUP(L1158,'[1]Birth Dates'!$A:$A,'[1]Birth Dates'!$B:$B,"",0),IF(_xlpm.d=0,"",_xlpm.d))</f>
        <v/>
      </c>
      <c r="O1158" s="220">
        <f>IF(OR(N1158="",A1158="",NOT(ISNUMBER(N1158)),N1158&gt;A1158),"",DATEDIF(N1158,A1158,"Y")&amp;" years, "&amp;DATEDIF(N1158,A1158,"YM")&amp;" months, "&amp;DATEDIF(N1158,A1158,"MD")&amp;" days")</f>
        <v/>
      </c>
      <c r="P1158" s="220" t="inlineStr">
        <is>
          <t>Ron Barnacle</t>
        </is>
      </c>
      <c r="Q1158" s="220" t="inlineStr">
        <is>
          <t>AUS</t>
        </is>
      </c>
      <c r="R1158" s="687">
        <f>_xlfn.LET(_xlpm.d,_xlfn.XLOOKUP(P1158,'[1]Birth Dates'!$A:$A,'[1]Birth Dates'!$B:$B,"",0),IF(_xlpm.d=0,"",_xlpm.d))</f>
        <v/>
      </c>
      <c r="S1158" s="220">
        <f>IF(OR(R1158="",A1158="",NOT(ISNUMBER(R1158)),R1158&gt;A1158),"",DATEDIF(R1158,A1158,"Y")&amp;" years, "&amp;DATEDIF(R1158,A1158,"YM")&amp;" months, "&amp;DATEDIF(R1158,A1158,"MD")&amp;" days")</f>
        <v/>
      </c>
      <c r="T1158" s="220" t="n"/>
      <c r="U1158" s="220" t="n"/>
      <c r="V1158" s="687">
        <f>_xlfn.LET(_xlpm.d,_xlfn.XLOOKUP(T1158,'[1]Birth Dates'!$A:$A,'[1]Birth Dates'!$B:$B,"",0),IF(_xlpm.d=0,"",_xlpm.d))</f>
        <v/>
      </c>
      <c r="W1158" s="220">
        <f>IF(OR(V1158="",A1158="",NOT(ISNUMBER(V1158)),V1158&gt;A1158),"",DATEDIF(V1158,A1158,"Y")&amp;" years, "&amp;DATEDIF(V1158,A1158,"YM")&amp;" months, "&amp;DATEDIF(V1158,A1158,"MD")&amp;" days")</f>
        <v/>
      </c>
      <c r="X1158" s="220" t="n"/>
      <c r="Y1158" s="220" t="n"/>
      <c r="Z1158" s="220" t="n"/>
      <c r="AA1158" s="220" t="n"/>
      <c r="AB1158" s="251" t="n">
        <v>59</v>
      </c>
      <c r="AC1158" s="220" t="n"/>
      <c r="AD1158" s="220" t="n"/>
      <c r="AE1158" s="577" t="inlineStr">
        <is>
          <t>2:55.7000</t>
        </is>
      </c>
      <c r="AF1158" s="418">
        <f>IF(OR(AE1158="",AE1158="",AE1158=0),"",6.172/(AE1158*24))</f>
        <v/>
      </c>
      <c r="AG1158" s="251" t="n"/>
      <c r="AH1158" s="577" t="inlineStr"/>
      <c r="AI1158" s="418">
        <f>IF(OR(AH1158="",AH1158="",AH1158=0),"",6.172/(AH1158*24))</f>
        <v/>
      </c>
      <c r="AJ1158" s="175">
        <f>IF(AND(ISNUMBER(AB1158),ISNUMBER(AG1158)),AB1158-AG1158,"")</f>
        <v/>
      </c>
      <c r="AK1158" s="220" t="n"/>
      <c r="AL1158" s="220" t="n">
        <v>93</v>
      </c>
      <c r="AM1158" s="504" t="n">
        <v>0.2060185185185185</v>
      </c>
      <c r="AN1158" s="671">
        <f>IF(OR(AL1158="",AM1158="",AM1158=0),"",AL1158*6.172/(AM1158*24))</f>
        <v/>
      </c>
      <c r="AO1158" s="477">
        <f>IF(AND(AL1158=AL1157,AM1158&lt;&gt;"",AM1157&lt;&gt;""),AM1158-AM1157,"")</f>
        <v/>
      </c>
      <c r="AP1158" s="220" t="n"/>
      <c r="AQ1158" s="577" t="inlineStr"/>
      <c r="AR1158" s="418">
        <f>IF(OR(AQ1158="",AQ1158="",AQ1158=0),"",6.172/(AQ1158*24))</f>
        <v/>
      </c>
      <c r="AS1158" s="436">
        <f>IF(OR(NOT(ISNUMBER(C1158)),NOT(ISNUMBER(AB1158))),"",IF(AG1158&lt;&gt;"",AG1158,AB1158)-C1158)</f>
        <v/>
      </c>
      <c r="AT1158" s="217" t="n"/>
      <c r="AU1158" s="223">
        <f>IF($B1158="","",TEXT($A1158,"yyyymmdd")&amp;"_P"&amp;$C1158&amp;"_C"&amp;$F1158&amp;"_"&amp;TRIM(RIGHT(SUBSTITUTE(TRIM(SUBSTITUTE($L1158,CHAR(160)," "))," ",REPT(" ",60)),60))&amp;IF($P1158="","","-"&amp;TRIM(RIGHT(SUBSTITUTE(TRIM(SUBSTITUTE($P1158,CHAR(160)," "))," ",REPT(" ",60)),60)))&amp;IF($T1158="","","-"&amp;TRIM(RIGHT(SUBSTITUTE(TRIM(SUBSTITUTE($T1158,CHAR(160)," "))," ",REPT(" ",60)),60)))&amp;".jpg")</f>
        <v/>
      </c>
    </row>
    <row r="1159" ht="42" customHeight="1">
      <c r="A1159" s="173" t="n">
        <v>29863</v>
      </c>
      <c r="B1159" s="220" t="inlineStr">
        <is>
          <t>James Hardie 1000 4 October, 1981</t>
        </is>
      </c>
      <c r="C1159" s="220" t="n">
        <v>28</v>
      </c>
      <c r="D1159" s="220" t="inlineStr">
        <is>
          <t>A</t>
        </is>
      </c>
      <c r="E1159" s="220" t="n">
        <v>15</v>
      </c>
      <c r="F1159" s="220" t="n">
        <v>24</v>
      </c>
      <c r="G1159" s="220" t="inlineStr">
        <is>
          <t>Army Reserve Racing Team</t>
        </is>
      </c>
      <c r="H1159" s="220" t="n"/>
      <c r="I1159" s="220" t="n"/>
      <c r="J1159" s="220" t="inlineStr">
        <is>
          <t>Ford Falcon XD</t>
        </is>
      </c>
      <c r="K1159" s="220" t="inlineStr">
        <is>
          <t>5760 V8</t>
        </is>
      </c>
      <c r="L1159" s="220" t="inlineStr">
        <is>
          <t>Bob Muir</t>
        </is>
      </c>
      <c r="M1159" s="220" t="inlineStr">
        <is>
          <t>AUS</t>
        </is>
      </c>
      <c r="N1159" s="687">
        <f>_xlfn.LET(_xlpm.d,_xlfn.XLOOKUP(L1159,'[1]Birth Dates'!$A:$A,'[1]Birth Dates'!$B:$B,"",0),IF(_xlpm.d=0,"",_xlpm.d))</f>
        <v/>
      </c>
      <c r="O1159" s="220">
        <f>IF(OR(N1159="",A1159="",NOT(ISNUMBER(N1159)),N1159&gt;A1159),"",DATEDIF(N1159,A1159,"Y")&amp;" years, "&amp;DATEDIF(N1159,A1159,"YM")&amp;" months, "&amp;DATEDIF(N1159,A1159,"MD")&amp;" days")</f>
        <v/>
      </c>
      <c r="P1159" s="220" t="inlineStr">
        <is>
          <t>Ian Geoghegan</t>
        </is>
      </c>
      <c r="Q1159" s="220" t="inlineStr">
        <is>
          <t>AUS</t>
        </is>
      </c>
      <c r="R1159" s="687">
        <f>_xlfn.LET(_xlpm.d,_xlfn.XLOOKUP(P1159,'[1]Birth Dates'!$A:$A,'[1]Birth Dates'!$B:$B,"",0),IF(_xlpm.d=0,"",_xlpm.d))</f>
        <v/>
      </c>
      <c r="S1159" s="220">
        <f>IF(OR(R1159="",A1159="",NOT(ISNUMBER(R1159)),R1159&gt;A1159),"",DATEDIF(R1159,A1159,"Y")&amp;" years, "&amp;DATEDIF(R1159,A1159,"YM")&amp;" months, "&amp;DATEDIF(R1159,A1159,"MD")&amp;" days")</f>
        <v/>
      </c>
      <c r="T1159" s="220" t="n"/>
      <c r="U1159" s="220" t="n"/>
      <c r="V1159" s="687">
        <f>_xlfn.LET(_xlpm.d,_xlfn.XLOOKUP(T1159,'[1]Birth Dates'!$A:$A,'[1]Birth Dates'!$B:$B,"",0),IF(_xlpm.d=0,"",_xlpm.d))</f>
        <v/>
      </c>
      <c r="W1159" s="220">
        <f>IF(OR(V1159="",A1159="",NOT(ISNUMBER(V1159)),V1159&gt;A1159),"",DATEDIF(V1159,A1159,"Y")&amp;" years, "&amp;DATEDIF(V1159,A1159,"YM")&amp;" months, "&amp;DATEDIF(V1159,A1159,"MD")&amp;" days")</f>
        <v/>
      </c>
      <c r="X1159" s="220" t="n"/>
      <c r="Y1159" s="220" t="n"/>
      <c r="Z1159" s="220" t="n"/>
      <c r="AA1159" s="220" t="n"/>
      <c r="AB1159" s="251" t="n">
        <v>13</v>
      </c>
      <c r="AC1159" s="220" t="n"/>
      <c r="AD1159" s="220" t="n"/>
      <c r="AE1159" s="577" t="inlineStr">
        <is>
          <t>2:26.4000</t>
        </is>
      </c>
      <c r="AF1159" s="418">
        <f>IF(OR(AE1159="",AE1159="",AE1159=0),"",6.172/(AE1159*24))</f>
        <v/>
      </c>
      <c r="AG1159" s="251" t="n"/>
      <c r="AH1159" s="577" t="inlineStr"/>
      <c r="AI1159" s="418">
        <f>IF(OR(AH1159="",AH1159="",AH1159=0),"",6.172/(AH1159*24))</f>
        <v/>
      </c>
      <c r="AJ1159" s="175">
        <f>IF(AND(ISNUMBER(AB1159),ISNUMBER(AG1159)),AB1159-AG1159,"")</f>
        <v/>
      </c>
      <c r="AK1159" s="220" t="n"/>
      <c r="AL1159" s="220" t="n">
        <v>92</v>
      </c>
      <c r="AM1159" s="504" t="n">
        <v>0.2054502314814815</v>
      </c>
      <c r="AN1159" s="671">
        <f>IF(OR(AL1159="",AM1159="",AM1159=0),"",AL1159*6.172/(AM1159*24))</f>
        <v/>
      </c>
      <c r="AO1159" s="477">
        <f>IF(AND(AL1159=AL1158,AM1159&lt;&gt;"",AM1158&lt;&gt;""),AM1159-AM1158,"")</f>
        <v/>
      </c>
      <c r="AP1159" s="220" t="n"/>
      <c r="AQ1159" s="577" t="inlineStr"/>
      <c r="AR1159" s="418">
        <f>IF(OR(AQ1159="",AQ1159="",AQ1159=0),"",6.172/(AQ1159*24))</f>
        <v/>
      </c>
      <c r="AS1159" s="436">
        <f>IF(OR(NOT(ISNUMBER(C1159)),NOT(ISNUMBER(AB1159))),"",IF(AG1159&lt;&gt;"",AG1159,AB1159)-C1159)</f>
        <v/>
      </c>
      <c r="AT1159" s="217" t="n"/>
      <c r="AU1159" s="223">
        <f>IF($B1159="","",TEXT($A1159,"yyyymmdd")&amp;"_P"&amp;$C1159&amp;"_C"&amp;$F1159&amp;"_"&amp;TRIM(RIGHT(SUBSTITUTE(TRIM(SUBSTITUTE($L1159,CHAR(160)," "))," ",REPT(" ",60)),60))&amp;IF($P1159="","","-"&amp;TRIM(RIGHT(SUBSTITUTE(TRIM(SUBSTITUTE($P1159,CHAR(160)," "))," ",REPT(" ",60)),60)))&amp;IF($T1159="","","-"&amp;TRIM(RIGHT(SUBSTITUTE(TRIM(SUBSTITUTE($T1159,CHAR(160)," "))," ",REPT(" ",60)),60)))&amp;".jpg")</f>
        <v/>
      </c>
    </row>
    <row r="1160" ht="42" customHeight="1">
      <c r="A1160" s="173" t="n">
        <v>29863</v>
      </c>
      <c r="B1160" s="220" t="inlineStr">
        <is>
          <t>James Hardie 1000 4 October, 1981</t>
        </is>
      </c>
      <c r="C1160" s="220" t="inlineStr">
        <is>
          <t>DNF</t>
        </is>
      </c>
      <c r="D1160" s="220" t="inlineStr">
        <is>
          <t>A</t>
        </is>
      </c>
      <c r="E1160" s="220" t="n"/>
      <c r="F1160" s="220" t="n">
        <v>18</v>
      </c>
      <c r="G1160" s="220" t="inlineStr">
        <is>
          <t>Murray Carter Racing</t>
        </is>
      </c>
      <c r="H1160" s="220" t="n"/>
      <c r="I1160" s="220" t="n"/>
      <c r="J1160" s="220" t="inlineStr">
        <is>
          <t>Ford Falcon XD</t>
        </is>
      </c>
      <c r="K1160" s="220" t="inlineStr">
        <is>
          <t>5760 V8</t>
        </is>
      </c>
      <c r="L1160" s="220" t="inlineStr">
        <is>
          <t>Murray Carter</t>
        </is>
      </c>
      <c r="M1160" s="220" t="inlineStr">
        <is>
          <t>AUS</t>
        </is>
      </c>
      <c r="N1160" s="687">
        <f>_xlfn.LET(_xlpm.d,_xlfn.XLOOKUP(L1160,'[1]Birth Dates'!$A:$A,'[1]Birth Dates'!$B:$B,"",0),IF(_xlpm.d=0,"",_xlpm.d))</f>
        <v/>
      </c>
      <c r="O1160" s="220">
        <f>IF(OR(N1160="",A1160="",NOT(ISNUMBER(N1160)),N1160&gt;A1160),"",DATEDIF(N1160,A1160,"Y")&amp;" years, "&amp;DATEDIF(N1160,A1160,"YM")&amp;" months, "&amp;DATEDIF(N1160,A1160,"MD")&amp;" days")</f>
        <v/>
      </c>
      <c r="P1160" s="220" t="inlineStr">
        <is>
          <t>Graeme Lawrence</t>
        </is>
      </c>
      <c r="Q1160" s="220" t="inlineStr">
        <is>
          <t>NZL</t>
        </is>
      </c>
      <c r="R1160" s="687">
        <f>_xlfn.LET(_xlpm.d,_xlfn.XLOOKUP(P1160,'[1]Birth Dates'!$A:$A,'[1]Birth Dates'!$B:$B,"",0),IF(_xlpm.d=0,"",_xlpm.d))</f>
        <v/>
      </c>
      <c r="S1160" s="220">
        <f>IF(OR(R1160="",A1160="",NOT(ISNUMBER(R1160)),R1160&gt;A1160),"",DATEDIF(R1160,A1160,"Y")&amp;" years, "&amp;DATEDIF(R1160,A1160,"YM")&amp;" months, "&amp;DATEDIF(R1160,A1160,"MD")&amp;" days")</f>
        <v/>
      </c>
      <c r="T1160" s="220" t="n"/>
      <c r="U1160" s="220" t="n"/>
      <c r="V1160" s="687">
        <f>_xlfn.LET(_xlpm.d,_xlfn.XLOOKUP(T1160,'[1]Birth Dates'!$A:$A,'[1]Birth Dates'!$B:$B,"",0),IF(_xlpm.d=0,"",_xlpm.d))</f>
        <v/>
      </c>
      <c r="W1160" s="220">
        <f>IF(OR(V1160="",A1160="",NOT(ISNUMBER(V1160)),V1160&gt;A1160),"",DATEDIF(V1160,A1160,"Y")&amp;" years, "&amp;DATEDIF(V1160,A1160,"YM")&amp;" months, "&amp;DATEDIF(V1160,A1160,"MD")&amp;" days")</f>
        <v/>
      </c>
      <c r="X1160" s="220" t="n"/>
      <c r="Y1160" s="220" t="n"/>
      <c r="Z1160" s="220" t="n"/>
      <c r="AA1160" s="220" t="n"/>
      <c r="AB1160" s="220" t="n">
        <v>16</v>
      </c>
      <c r="AC1160" s="220" t="n"/>
      <c r="AD1160" s="220" t="n"/>
      <c r="AE1160" s="595" t="inlineStr">
        <is>
          <t>2:26.7000</t>
        </is>
      </c>
      <c r="AF1160" s="418">
        <f>IF(OR(AE1160="",AE1160="",AE1160=0),"",6.172/(AE1160*24))</f>
        <v/>
      </c>
      <c r="AG1160" s="251" t="n"/>
      <c r="AH1160" s="577" t="inlineStr"/>
      <c r="AI1160" s="418">
        <f>IF(OR(AH1160="",AH1160="",AH1160=0),"",6.172/(AH1160*24))</f>
        <v/>
      </c>
      <c r="AJ1160" s="175">
        <f>IF(AND(ISNUMBER(AB1160),ISNUMBER(AG1160)),AB1160-AG1160,"")</f>
        <v/>
      </c>
      <c r="AK1160" s="220" t="inlineStr">
        <is>
          <t>Stub Axle</t>
        </is>
      </c>
      <c r="AL1160" s="220" t="n">
        <v>109</v>
      </c>
      <c r="AM1160" s="482" t="n"/>
      <c r="AN1160" s="671">
        <f>IF(OR(AL1160="",AM1160="",AM1160=0),"",AL1160*6.172/(AM1160*24))</f>
        <v/>
      </c>
      <c r="AO1160" s="477">
        <f>IF(AND(AL1160=AL1159,AM1160&lt;&gt;"",AM1159&lt;&gt;""),AM1160-AM1159,"")</f>
        <v/>
      </c>
      <c r="AP1160" s="220" t="n"/>
      <c r="AQ1160" s="577" t="inlineStr"/>
      <c r="AR1160" s="418">
        <f>IF(OR(AQ1160="",AQ1160="",AQ1160=0),"",6.172/(AQ1160*24))</f>
        <v/>
      </c>
      <c r="AS1160" s="436">
        <f>IF(OR(NOT(ISNUMBER(C1160)),NOT(ISNUMBER(AB1160))),"",IF(AG1160&lt;&gt;"",AG1160,AB1160)-C1160)</f>
        <v/>
      </c>
      <c r="AT1160" s="217" t="n"/>
      <c r="AU1160" s="223">
        <f>IF($B1160="","",TEXT($A1160,"yyyymmdd")&amp;"_P"&amp;$C1160&amp;"_C"&amp;$F1160&amp;"_"&amp;TRIM(RIGHT(SUBSTITUTE(TRIM(SUBSTITUTE($L1160,CHAR(160)," "))," ",REPT(" ",60)),60))&amp;IF($P1160="","","-"&amp;TRIM(RIGHT(SUBSTITUTE(TRIM(SUBSTITUTE($P1160,CHAR(160)," "))," ",REPT(" ",60)),60)))&amp;IF($T1160="","","-"&amp;TRIM(RIGHT(SUBSTITUTE(TRIM(SUBSTITUTE($T1160,CHAR(160)," "))," ",REPT(" ",60)),60)))&amp;".jpg")</f>
        <v/>
      </c>
    </row>
    <row r="1161" ht="42" customHeight="1">
      <c r="A1161" s="173" t="n">
        <v>29863</v>
      </c>
      <c r="B1161" s="220" t="inlineStr">
        <is>
          <t>James Hardie 1000 4 October, 1981</t>
        </is>
      </c>
      <c r="C1161" s="220" t="inlineStr">
        <is>
          <t>DNF</t>
        </is>
      </c>
      <c r="D1161" s="220" t="inlineStr">
        <is>
          <t>C</t>
        </is>
      </c>
      <c r="E1161" s="220" t="n"/>
      <c r="F1161" s="220" t="n">
        <v>62</v>
      </c>
      <c r="G1161" s="220" t="inlineStr">
        <is>
          <t>Alexandra Surplice</t>
        </is>
      </c>
      <c r="H1161" s="220" t="n"/>
      <c r="I1161" s="220" t="n"/>
      <c r="J1161" s="220" t="inlineStr">
        <is>
          <t>Toyota Celica</t>
        </is>
      </c>
      <c r="K1161" s="220" t="inlineStr">
        <is>
          <t>1587 L4</t>
        </is>
      </c>
      <c r="L1161" s="220" t="inlineStr">
        <is>
          <t>Alexandra Surplice</t>
        </is>
      </c>
      <c r="M1161" s="220" t="inlineStr">
        <is>
          <t>AUS</t>
        </is>
      </c>
      <c r="N1161" s="687">
        <f>_xlfn.LET(_xlpm.d,_xlfn.XLOOKUP(L1161,'[1]Birth Dates'!$A:$A,'[1]Birth Dates'!$B:$B,"",0),IF(_xlpm.d=0,"",_xlpm.d))</f>
        <v/>
      </c>
      <c r="O1161" s="220">
        <f>IF(OR(N1161="",A1161="",NOT(ISNUMBER(N1161)),N1161&gt;A1161),"",DATEDIF(N1161,A1161,"Y")&amp;" years, "&amp;DATEDIF(N1161,A1161,"YM")&amp;" months, "&amp;DATEDIF(N1161,A1161,"MD")&amp;" days")</f>
        <v/>
      </c>
      <c r="P1161" s="220" t="inlineStr">
        <is>
          <t>Doug Clark</t>
        </is>
      </c>
      <c r="Q1161" s="220" t="inlineStr">
        <is>
          <t>AUS</t>
        </is>
      </c>
      <c r="R1161" s="687">
        <f>_xlfn.LET(_xlpm.d,_xlfn.XLOOKUP(P1161,'[1]Birth Dates'!$A:$A,'[1]Birth Dates'!$B:$B,"",0),IF(_xlpm.d=0,"",_xlpm.d))</f>
        <v/>
      </c>
      <c r="S1161" s="220">
        <f>IF(OR(R1161="",A1161="",NOT(ISNUMBER(R1161)),R1161&gt;A1161),"",DATEDIF(R1161,A1161,"Y")&amp;" years, "&amp;DATEDIF(R1161,A1161,"YM")&amp;" months, "&amp;DATEDIF(R1161,A1161,"MD")&amp;" days")</f>
        <v/>
      </c>
      <c r="T1161" s="220" t="n"/>
      <c r="U1161" s="220" t="n"/>
      <c r="V1161" s="687">
        <f>_xlfn.LET(_xlpm.d,_xlfn.XLOOKUP(T1161,'[1]Birth Dates'!$A:$A,'[1]Birth Dates'!$B:$B,"",0),IF(_xlpm.d=0,"",_xlpm.d))</f>
        <v/>
      </c>
      <c r="W1161" s="220">
        <f>IF(OR(V1161="",A1161="",NOT(ISNUMBER(V1161)),V1161&gt;A1161),"",DATEDIF(V1161,A1161,"Y")&amp;" years, "&amp;DATEDIF(V1161,A1161,"YM")&amp;" months, "&amp;DATEDIF(V1161,A1161,"MD")&amp;" days")</f>
        <v/>
      </c>
      <c r="X1161" s="220" t="n"/>
      <c r="Y1161" s="220" t="n"/>
      <c r="Z1161" s="220" t="n"/>
      <c r="AA1161" s="220" t="n"/>
      <c r="AB1161" s="220" t="n">
        <v>47</v>
      </c>
      <c r="AC1161" s="220" t="n"/>
      <c r="AD1161" s="220" t="n"/>
      <c r="AE1161" s="595" t="inlineStr">
        <is>
          <t>2:43.1000</t>
        </is>
      </c>
      <c r="AF1161" s="418">
        <f>IF(OR(AE1161="",AE1161="",AE1161=0),"",6.172/(AE1161*24))</f>
        <v/>
      </c>
      <c r="AG1161" s="251" t="n"/>
      <c r="AH1161" s="577" t="inlineStr"/>
      <c r="AI1161" s="418">
        <f>IF(OR(AH1161="",AH1161="",AH1161=0),"",6.172/(AH1161*24))</f>
        <v/>
      </c>
      <c r="AJ1161" s="175">
        <f>IF(AND(ISNUMBER(AB1161),ISNUMBER(AG1161)),AB1161-AG1161,"")</f>
        <v/>
      </c>
      <c r="AK1161" s="220" t="inlineStr">
        <is>
          <t>Alternator</t>
        </is>
      </c>
      <c r="AL1161" s="220" t="n">
        <v>88</v>
      </c>
      <c r="AM1161" s="482" t="n"/>
      <c r="AN1161" s="671">
        <f>IF(OR(AL1161="",AM1161="",AM1161=0),"",AL1161*6.172/(AM1161*24))</f>
        <v/>
      </c>
      <c r="AO1161" s="477">
        <f>IF(AND(AL1161=AL1160,AM1161&lt;&gt;"",AM1160&lt;&gt;""),AM1161-AM1160,"")</f>
        <v/>
      </c>
      <c r="AP1161" s="220" t="n"/>
      <c r="AQ1161" s="577" t="inlineStr"/>
      <c r="AR1161" s="418">
        <f>IF(OR(AQ1161="",AQ1161="",AQ1161=0),"",6.172/(AQ1161*24))</f>
        <v/>
      </c>
      <c r="AS1161" s="436">
        <f>IF(OR(NOT(ISNUMBER(C1161)),NOT(ISNUMBER(AB1161))),"",IF(AG1161&lt;&gt;"",AG1161,AB1161)-C1161)</f>
        <v/>
      </c>
      <c r="AT1161" s="217" t="n"/>
      <c r="AU1161" s="223">
        <f>IF($B1161="","",TEXT($A1161,"yyyymmdd")&amp;"_P"&amp;$C1161&amp;"_C"&amp;$F1161&amp;"_"&amp;TRIM(RIGHT(SUBSTITUTE(TRIM(SUBSTITUTE($L1161,CHAR(160)," "))," ",REPT(" ",60)),60))&amp;IF($P1161="","","-"&amp;TRIM(RIGHT(SUBSTITUTE(TRIM(SUBSTITUTE($P1161,CHAR(160)," "))," ",REPT(" ",60)),60)))&amp;IF($T1161="","","-"&amp;TRIM(RIGHT(SUBSTITUTE(TRIM(SUBSTITUTE($T1161,CHAR(160)," "))," ",REPT(" ",60)),60)))&amp;".jpg")</f>
        <v/>
      </c>
    </row>
    <row r="1162" ht="42" customHeight="1">
      <c r="A1162" s="173" t="n">
        <v>29863</v>
      </c>
      <c r="B1162" s="220" t="inlineStr">
        <is>
          <t>James Hardie 1000 4 October, 1981</t>
        </is>
      </c>
      <c r="C1162" s="220" t="inlineStr">
        <is>
          <t>DNF</t>
        </is>
      </c>
      <c r="D1162" s="220" t="inlineStr">
        <is>
          <t>A</t>
        </is>
      </c>
      <c r="E1162" s="220" t="n"/>
      <c r="F1162" s="220" t="n">
        <v>14</v>
      </c>
      <c r="G1162" s="220" t="inlineStr">
        <is>
          <t>Fred Geissler</t>
        </is>
      </c>
      <c r="H1162" s="220" t="n"/>
      <c r="I1162" s="220" t="n"/>
      <c r="J1162" s="220" t="inlineStr">
        <is>
          <t>Holden Commodore VC</t>
        </is>
      </c>
      <c r="K1162" s="220" t="inlineStr">
        <is>
          <t>5044 V8</t>
        </is>
      </c>
      <c r="L1162" s="220" t="inlineStr">
        <is>
          <t>Fred Geissler</t>
        </is>
      </c>
      <c r="M1162" s="220" t="inlineStr">
        <is>
          <t>AUS</t>
        </is>
      </c>
      <c r="N1162" s="687">
        <f>_xlfn.LET(_xlpm.d,_xlfn.XLOOKUP(L1162,'[1]Birth Dates'!$A:$A,'[1]Birth Dates'!$B:$B,"",0),IF(_xlpm.d=0,"",_xlpm.d))</f>
        <v/>
      </c>
      <c r="O1162" s="220">
        <f>IF(OR(N1162="",A1162="",NOT(ISNUMBER(N1162)),N1162&gt;A1162),"",DATEDIF(N1162,A1162,"Y")&amp;" years, "&amp;DATEDIF(N1162,A1162,"YM")&amp;" months, "&amp;DATEDIF(N1162,A1162,"MD")&amp;" days")</f>
        <v/>
      </c>
      <c r="P1162" s="220" t="inlineStr">
        <is>
          <t>Graham Watson</t>
        </is>
      </c>
      <c r="Q1162" s="220" t="inlineStr">
        <is>
          <t>AUS</t>
        </is>
      </c>
      <c r="R1162" s="687">
        <f>_xlfn.LET(_xlpm.d,_xlfn.XLOOKUP(P1162,'[1]Birth Dates'!$A:$A,'[1]Birth Dates'!$B:$B,"",0),IF(_xlpm.d=0,"",_xlpm.d))</f>
        <v/>
      </c>
      <c r="S1162" s="220">
        <f>IF(OR(R1162="",A1162="",NOT(ISNUMBER(R1162)),R1162&gt;A1162),"",DATEDIF(R1162,A1162,"Y")&amp;" years, "&amp;DATEDIF(R1162,A1162,"YM")&amp;" months, "&amp;DATEDIF(R1162,A1162,"MD")&amp;" days")</f>
        <v/>
      </c>
      <c r="T1162" s="220" t="n"/>
      <c r="U1162" s="220" t="n"/>
      <c r="V1162" s="687">
        <f>_xlfn.LET(_xlpm.d,_xlfn.XLOOKUP(T1162,'[1]Birth Dates'!$A:$A,'[1]Birth Dates'!$B:$B,"",0),IF(_xlpm.d=0,"",_xlpm.d))</f>
        <v/>
      </c>
      <c r="W1162" s="220">
        <f>IF(OR(V1162="",A1162="",NOT(ISNUMBER(V1162)),V1162&gt;A1162),"",DATEDIF(V1162,A1162,"Y")&amp;" years, "&amp;DATEDIF(V1162,A1162,"YM")&amp;" months, "&amp;DATEDIF(V1162,A1162,"MD")&amp;" days")</f>
        <v/>
      </c>
      <c r="X1162" s="220" t="n"/>
      <c r="Y1162" s="220" t="n"/>
      <c r="Z1162" s="220" t="n"/>
      <c r="AA1162" s="220" t="n"/>
      <c r="AB1162" s="220" t="n">
        <v>14</v>
      </c>
      <c r="AC1162" s="220" t="n"/>
      <c r="AD1162" s="220" t="n"/>
      <c r="AE1162" s="595" t="inlineStr">
        <is>
          <t>2:26.5000</t>
        </is>
      </c>
      <c r="AF1162" s="418">
        <f>IF(OR(AE1162="",AE1162="",AE1162=0),"",6.172/(AE1162*24))</f>
        <v/>
      </c>
      <c r="AG1162" s="251" t="n"/>
      <c r="AH1162" s="577" t="inlineStr"/>
      <c r="AI1162" s="418">
        <f>IF(OR(AH1162="",AH1162="",AH1162=0),"",6.172/(AH1162*24))</f>
        <v/>
      </c>
      <c r="AJ1162" s="175">
        <f>IF(AND(ISNUMBER(AB1162),ISNUMBER(AG1162)),AB1162-AG1162,"")</f>
        <v/>
      </c>
      <c r="AK1162" s="220" t="inlineStr">
        <is>
          <t>Insufficent Laps</t>
        </is>
      </c>
      <c r="AL1162" s="220" t="n">
        <v>85</v>
      </c>
      <c r="AM1162" s="482" t="n"/>
      <c r="AN1162" s="671">
        <f>IF(OR(AL1162="",AM1162="",AM1162=0),"",AL1162*6.172/(AM1162*24))</f>
        <v/>
      </c>
      <c r="AO1162" s="477">
        <f>IF(AND(AL1162=AL1161,AM1162&lt;&gt;"",AM1161&lt;&gt;""),AM1162-AM1161,"")</f>
        <v/>
      </c>
      <c r="AP1162" s="220" t="n"/>
      <c r="AQ1162" s="577" t="inlineStr"/>
      <c r="AR1162" s="418">
        <f>IF(OR(AQ1162="",AQ1162="",AQ1162=0),"",6.172/(AQ1162*24))</f>
        <v/>
      </c>
      <c r="AS1162" s="436">
        <f>IF(OR(NOT(ISNUMBER(C1162)),NOT(ISNUMBER(AB1162))),"",IF(AG1162&lt;&gt;"",AG1162,AB1162)-C1162)</f>
        <v/>
      </c>
      <c r="AT1162" s="217" t="n"/>
      <c r="AU1162" s="223">
        <f>IF($B1162="","",TEXT($A1162,"yyyymmdd")&amp;"_P"&amp;$C1162&amp;"_C"&amp;$F1162&amp;"_"&amp;TRIM(RIGHT(SUBSTITUTE(TRIM(SUBSTITUTE($L1162,CHAR(160)," "))," ",REPT(" ",60)),60))&amp;IF($P1162="","","-"&amp;TRIM(RIGHT(SUBSTITUTE(TRIM(SUBSTITUTE($P1162,CHAR(160)," "))," ",REPT(" ",60)),60)))&amp;IF($T1162="","","-"&amp;TRIM(RIGHT(SUBSTITUTE(TRIM(SUBSTITUTE($T1162,CHAR(160)," "))," ",REPT(" ",60)),60)))&amp;".jpg")</f>
        <v/>
      </c>
    </row>
    <row r="1163" ht="42" customHeight="1">
      <c r="A1163" s="173" t="n">
        <v>29863</v>
      </c>
      <c r="B1163" s="220" t="inlineStr">
        <is>
          <t>James Hardie 1000 4 October, 1981</t>
        </is>
      </c>
      <c r="C1163" s="220" t="inlineStr">
        <is>
          <t>DNF</t>
        </is>
      </c>
      <c r="D1163" s="220" t="inlineStr">
        <is>
          <t>C</t>
        </is>
      </c>
      <c r="E1163" s="220" t="n"/>
      <c r="F1163" s="220" t="n">
        <v>66</v>
      </c>
      <c r="G1163" s="220" t="inlineStr">
        <is>
          <t>Scottune</t>
        </is>
      </c>
      <c r="H1163" s="220" t="n"/>
      <c r="I1163" s="220" t="n"/>
      <c r="J1163" s="220" t="inlineStr">
        <is>
          <t>Mitsubishi Colt</t>
        </is>
      </c>
      <c r="K1163" s="220" t="inlineStr">
        <is>
          <t>1597 L4</t>
        </is>
      </c>
      <c r="L1163" s="220" t="inlineStr">
        <is>
          <t>Ian Burrell</t>
        </is>
      </c>
      <c r="M1163" s="220" t="inlineStr">
        <is>
          <t>AUS</t>
        </is>
      </c>
      <c r="N1163" s="687">
        <f>_xlfn.LET(_xlpm.d,_xlfn.XLOOKUP(L1163,'[1]Birth Dates'!$A:$A,'[1]Birth Dates'!$B:$B,"",0),IF(_xlpm.d=0,"",_xlpm.d))</f>
        <v/>
      </c>
      <c r="O1163" s="220">
        <f>IF(OR(N1163="",A1163="",NOT(ISNUMBER(N1163)),N1163&gt;A1163),"",DATEDIF(N1163,A1163,"Y")&amp;" years, "&amp;DATEDIF(N1163,A1163,"YM")&amp;" months, "&amp;DATEDIF(N1163,A1163,"MD")&amp;" days")</f>
        <v/>
      </c>
      <c r="P1163" s="220" t="inlineStr">
        <is>
          <t>Rob Shute</t>
        </is>
      </c>
      <c r="Q1163" s="220" t="inlineStr">
        <is>
          <t>AUS</t>
        </is>
      </c>
      <c r="R1163" s="687">
        <f>_xlfn.LET(_xlpm.d,_xlfn.XLOOKUP(P1163,'[1]Birth Dates'!$A:$A,'[1]Birth Dates'!$B:$B,"",0),IF(_xlpm.d=0,"",_xlpm.d))</f>
        <v/>
      </c>
      <c r="S1163" s="220">
        <f>IF(OR(R1163="",A1163="",NOT(ISNUMBER(R1163)),R1163&gt;A1163),"",DATEDIF(R1163,A1163,"Y")&amp;" years, "&amp;DATEDIF(R1163,A1163,"YM")&amp;" months, "&amp;DATEDIF(R1163,A1163,"MD")&amp;" days")</f>
        <v/>
      </c>
      <c r="T1163" s="220" t="n"/>
      <c r="U1163" s="220" t="n"/>
      <c r="V1163" s="687">
        <f>_xlfn.LET(_xlpm.d,_xlfn.XLOOKUP(T1163,'[1]Birth Dates'!$A:$A,'[1]Birth Dates'!$B:$B,"",0),IF(_xlpm.d=0,"",_xlpm.d))</f>
        <v/>
      </c>
      <c r="W1163" s="220">
        <f>IF(OR(V1163="",A1163="",NOT(ISNUMBER(V1163)),V1163&gt;A1163),"",DATEDIF(V1163,A1163,"Y")&amp;" years, "&amp;DATEDIF(V1163,A1163,"YM")&amp;" months, "&amp;DATEDIF(V1163,A1163,"MD")&amp;" days")</f>
        <v/>
      </c>
      <c r="X1163" s="220" t="n"/>
      <c r="Y1163" s="220" t="n"/>
      <c r="Z1163" s="220" t="n"/>
      <c r="AA1163" s="220" t="n"/>
      <c r="AB1163" s="220" t="n">
        <v>57</v>
      </c>
      <c r="AC1163" s="220" t="n"/>
      <c r="AD1163" s="220" t="n"/>
      <c r="AE1163" s="595" t="inlineStr">
        <is>
          <t>2:53.5000</t>
        </is>
      </c>
      <c r="AF1163" s="418">
        <f>IF(OR(AE1163="",AE1163="",AE1163=0),"",6.172/(AE1163*24))</f>
        <v/>
      </c>
      <c r="AG1163" s="251" t="n"/>
      <c r="AH1163" s="577" t="inlineStr"/>
      <c r="AI1163" s="418">
        <f>IF(OR(AH1163="",AH1163="",AH1163=0),"",6.172/(AH1163*24))</f>
        <v/>
      </c>
      <c r="AJ1163" s="175">
        <f>IF(AND(ISNUMBER(AB1163),ISNUMBER(AG1163)),AB1163-AG1163,"")</f>
        <v/>
      </c>
      <c r="AK1163" s="220" t="inlineStr">
        <is>
          <t>Insufficent Laps</t>
        </is>
      </c>
      <c r="AL1163" s="220" t="n">
        <v>83</v>
      </c>
      <c r="AM1163" s="482" t="n"/>
      <c r="AN1163" s="671">
        <f>IF(OR(AL1163="",AM1163="",AM1163=0),"",AL1163*6.172/(AM1163*24))</f>
        <v/>
      </c>
      <c r="AO1163" s="477">
        <f>IF(AND(AL1163=AL1162,AM1163&lt;&gt;"",AM1162&lt;&gt;""),AM1163-AM1162,"")</f>
        <v/>
      </c>
      <c r="AP1163" s="220" t="n"/>
      <c r="AQ1163" s="577" t="inlineStr"/>
      <c r="AR1163" s="418">
        <f>IF(OR(AQ1163="",AQ1163="",AQ1163=0),"",6.172/(AQ1163*24))</f>
        <v/>
      </c>
      <c r="AS1163" s="436">
        <f>IF(OR(NOT(ISNUMBER(C1163)),NOT(ISNUMBER(AB1163))),"",IF(AG1163&lt;&gt;"",AG1163,AB1163)-C1163)</f>
        <v/>
      </c>
      <c r="AT1163" s="217" t="n"/>
      <c r="AU1163" s="223">
        <f>IF($B1163="","",TEXT($A1163,"yyyymmdd")&amp;"_P"&amp;$C1163&amp;"_C"&amp;$F1163&amp;"_"&amp;TRIM(RIGHT(SUBSTITUTE(TRIM(SUBSTITUTE($L1163,CHAR(160)," "))," ",REPT(" ",60)),60))&amp;IF($P1163="","","-"&amp;TRIM(RIGHT(SUBSTITUTE(TRIM(SUBSTITUTE($P1163,CHAR(160)," "))," ",REPT(" ",60)),60)))&amp;IF($T1163="","","-"&amp;TRIM(RIGHT(SUBSTITUTE(TRIM(SUBSTITUTE($T1163,CHAR(160)," "))," ",REPT(" ",60)),60)))&amp;".jpg")</f>
        <v/>
      </c>
    </row>
    <row r="1164" ht="42" customHeight="1">
      <c r="A1164" s="173" t="n">
        <v>29863</v>
      </c>
      <c r="B1164" s="220" t="inlineStr">
        <is>
          <t>James Hardie 1000 4 October, 1981</t>
        </is>
      </c>
      <c r="C1164" s="220" t="inlineStr">
        <is>
          <t>DNF</t>
        </is>
      </c>
      <c r="D1164" s="220" t="inlineStr">
        <is>
          <t>C</t>
        </is>
      </c>
      <c r="E1164" s="220" t="n"/>
      <c r="F1164" s="220" t="n">
        <v>49</v>
      </c>
      <c r="G1164" s="220" t="inlineStr">
        <is>
          <t>Jagparts Racing Team</t>
        </is>
      </c>
      <c r="H1164" s="220" t="n"/>
      <c r="I1164" s="220" t="n"/>
      <c r="J1164" s="220" t="inlineStr">
        <is>
          <t>Triumph Dolomite Sprint</t>
        </is>
      </c>
      <c r="K1164" s="220" t="inlineStr">
        <is>
          <t>1998 L4</t>
        </is>
      </c>
      <c r="L1164" s="220" t="inlineStr">
        <is>
          <t>Martin Power</t>
        </is>
      </c>
      <c r="M1164" s="220" t="inlineStr">
        <is>
          <t>AUS</t>
        </is>
      </c>
      <c r="N1164" s="687">
        <f>_xlfn.LET(_xlpm.d,_xlfn.XLOOKUP(L1164,'[1]Birth Dates'!$A:$A,'[1]Birth Dates'!$B:$B,"",0),IF(_xlpm.d=0,"",_xlpm.d))</f>
        <v/>
      </c>
      <c r="O1164" s="220">
        <f>IF(OR(N1164="",A1164="",NOT(ISNUMBER(N1164)),N1164&gt;A1164),"",DATEDIF(N1164,A1164,"Y")&amp;" years, "&amp;DATEDIF(N1164,A1164,"YM")&amp;" months, "&amp;DATEDIF(N1164,A1164,"MD")&amp;" days")</f>
        <v/>
      </c>
      <c r="P1164" s="220" t="inlineStr">
        <is>
          <t>Brian Wilsall</t>
        </is>
      </c>
      <c r="Q1164" s="220" t="inlineStr">
        <is>
          <t>AUS</t>
        </is>
      </c>
      <c r="R1164" s="687">
        <f>_xlfn.LET(_xlpm.d,_xlfn.XLOOKUP(P1164,'[1]Birth Dates'!$A:$A,'[1]Birth Dates'!$B:$B,"",0),IF(_xlpm.d=0,"",_xlpm.d))</f>
        <v/>
      </c>
      <c r="S1164" s="220">
        <f>IF(OR(R1164="",A1164="",NOT(ISNUMBER(R1164)),R1164&gt;A1164),"",DATEDIF(R1164,A1164,"Y")&amp;" years, "&amp;DATEDIF(R1164,A1164,"YM")&amp;" months, "&amp;DATEDIF(R1164,A1164,"MD")&amp;" days")</f>
        <v/>
      </c>
      <c r="T1164" s="220" t="n"/>
      <c r="U1164" s="220" t="n"/>
      <c r="V1164" s="687">
        <f>_xlfn.LET(_xlpm.d,_xlfn.XLOOKUP(T1164,'[1]Birth Dates'!$A:$A,'[1]Birth Dates'!$B:$B,"",0),IF(_xlpm.d=0,"",_xlpm.d))</f>
        <v/>
      </c>
      <c r="W1164" s="220">
        <f>IF(OR(V1164="",A1164="",NOT(ISNUMBER(V1164)),V1164&gt;A1164),"",DATEDIF(V1164,A1164,"Y")&amp;" years, "&amp;DATEDIF(V1164,A1164,"YM")&amp;" months, "&amp;DATEDIF(V1164,A1164,"MD")&amp;" days")</f>
        <v/>
      </c>
      <c r="X1164" s="220" t="n"/>
      <c r="Y1164" s="220" t="n"/>
      <c r="Z1164" s="220" t="n"/>
      <c r="AA1164" s="220" t="n"/>
      <c r="AB1164" s="220" t="n">
        <v>55</v>
      </c>
      <c r="AC1164" s="220" t="n"/>
      <c r="AD1164" s="220" t="n"/>
      <c r="AE1164" s="595" t="inlineStr">
        <is>
          <t>2:51.7000</t>
        </is>
      </c>
      <c r="AF1164" s="418">
        <f>IF(OR(AE1164="",AE1164="",AE1164=0),"",6.172/(AE1164*24))</f>
        <v/>
      </c>
      <c r="AG1164" s="251" t="n"/>
      <c r="AH1164" s="577" t="inlineStr"/>
      <c r="AI1164" s="418">
        <f>IF(OR(AH1164="",AH1164="",AH1164=0),"",6.172/(AH1164*24))</f>
        <v/>
      </c>
      <c r="AJ1164" s="175">
        <f>IF(AND(ISNUMBER(AB1164),ISNUMBER(AG1164)),AB1164-AG1164,"")</f>
        <v/>
      </c>
      <c r="AK1164" s="220" t="inlineStr">
        <is>
          <t>Insufficent Laps</t>
        </is>
      </c>
      <c r="AL1164" s="220" t="n">
        <v>80</v>
      </c>
      <c r="AM1164" s="482" t="n"/>
      <c r="AN1164" s="671">
        <f>IF(OR(AL1164="",AM1164="",AM1164=0),"",AL1164*6.172/(AM1164*24))</f>
        <v/>
      </c>
      <c r="AO1164" s="477">
        <f>IF(AND(AL1164=AL1163,AM1164&lt;&gt;"",AM1163&lt;&gt;""),AM1164-AM1163,"")</f>
        <v/>
      </c>
      <c r="AP1164" s="220" t="n"/>
      <c r="AQ1164" s="577" t="inlineStr"/>
      <c r="AR1164" s="418">
        <f>IF(OR(AQ1164="",AQ1164="",AQ1164=0),"",6.172/(AQ1164*24))</f>
        <v/>
      </c>
      <c r="AS1164" s="436">
        <f>IF(OR(NOT(ISNUMBER(C1164)),NOT(ISNUMBER(AB1164))),"",IF(AG1164&lt;&gt;"",AG1164,AB1164)-C1164)</f>
        <v/>
      </c>
      <c r="AT1164" s="217" t="n"/>
      <c r="AU1164" s="223">
        <f>IF($B1164="","",TEXT($A1164,"yyyymmdd")&amp;"_P"&amp;$C1164&amp;"_C"&amp;$F1164&amp;"_"&amp;TRIM(RIGHT(SUBSTITUTE(TRIM(SUBSTITUTE($L1164,CHAR(160)," "))," ",REPT(" ",60)),60))&amp;IF($P1164="","","-"&amp;TRIM(RIGHT(SUBSTITUTE(TRIM(SUBSTITUTE($P1164,CHAR(160)," "))," ",REPT(" ",60)),60)))&amp;IF($T1164="","","-"&amp;TRIM(RIGHT(SUBSTITUTE(TRIM(SUBSTITUTE($T1164,CHAR(160)," "))," ",REPT(" ",60)),60)))&amp;".jpg")</f>
        <v/>
      </c>
    </row>
    <row r="1165" ht="42" customHeight="1">
      <c r="A1165" s="173" t="n">
        <v>29863</v>
      </c>
      <c r="B1165" s="220" t="inlineStr">
        <is>
          <t>James Hardie 1000 4 October, 1981</t>
        </is>
      </c>
      <c r="C1165" s="220" t="inlineStr">
        <is>
          <t>DNF</t>
        </is>
      </c>
      <c r="D1165" s="220" t="inlineStr">
        <is>
          <t>A</t>
        </is>
      </c>
      <c r="E1165" s="220" t="n"/>
      <c r="F1165" s="220" t="n">
        <v>16</v>
      </c>
      <c r="G1165" s="220" t="inlineStr">
        <is>
          <t>Re-Car Racing</t>
        </is>
      </c>
      <c r="H1165" s="220" t="n"/>
      <c r="I1165" s="220" t="n"/>
      <c r="J1165" s="220" t="inlineStr">
        <is>
          <t>Holden Commodore VC</t>
        </is>
      </c>
      <c r="K1165" s="220" t="inlineStr">
        <is>
          <t>5044 V8</t>
        </is>
      </c>
      <c r="L1165" s="220" t="inlineStr">
        <is>
          <t>Ron Wanless</t>
        </is>
      </c>
      <c r="M1165" s="220" t="inlineStr">
        <is>
          <t>AUS</t>
        </is>
      </c>
      <c r="N1165" s="687">
        <f>_xlfn.LET(_xlpm.d,_xlfn.XLOOKUP(L1165,'[1]Birth Dates'!$A:$A,'[1]Birth Dates'!$B:$B,"",0),IF(_xlpm.d=0,"",_xlpm.d))</f>
        <v/>
      </c>
      <c r="O1165" s="220">
        <f>IF(OR(N1165="",A1165="",NOT(ISNUMBER(N1165)),N1165&gt;A1165),"",DATEDIF(N1165,A1165,"Y")&amp;" years, "&amp;DATEDIF(N1165,A1165,"YM")&amp;" months, "&amp;DATEDIF(N1165,A1165,"MD")&amp;" days")</f>
        <v/>
      </c>
      <c r="P1165" s="220" t="inlineStr">
        <is>
          <t>Ralph Radburn</t>
        </is>
      </c>
      <c r="Q1165" s="220" t="inlineStr">
        <is>
          <t>AUS</t>
        </is>
      </c>
      <c r="R1165" s="687">
        <f>_xlfn.LET(_xlpm.d,_xlfn.XLOOKUP(P1165,'[1]Birth Dates'!$A:$A,'[1]Birth Dates'!$B:$B,"",0),IF(_xlpm.d=0,"",_xlpm.d))</f>
        <v/>
      </c>
      <c r="S1165" s="220">
        <f>IF(OR(R1165="",A1165="",NOT(ISNUMBER(R1165)),R1165&gt;A1165),"",DATEDIF(R1165,A1165,"Y")&amp;" years, "&amp;DATEDIF(R1165,A1165,"YM")&amp;" months, "&amp;DATEDIF(R1165,A1165,"MD")&amp;" days")</f>
        <v/>
      </c>
      <c r="T1165" s="220" t="n"/>
      <c r="U1165" s="220" t="n"/>
      <c r="V1165" s="687">
        <f>_xlfn.LET(_xlpm.d,_xlfn.XLOOKUP(T1165,'[1]Birth Dates'!$A:$A,'[1]Birth Dates'!$B:$B,"",0),IF(_xlpm.d=0,"",_xlpm.d))</f>
        <v/>
      </c>
      <c r="W1165" s="220">
        <f>IF(OR(V1165="",A1165="",NOT(ISNUMBER(V1165)),V1165&gt;A1165),"",DATEDIF(V1165,A1165,"Y")&amp;" years, "&amp;DATEDIF(V1165,A1165,"YM")&amp;" months, "&amp;DATEDIF(V1165,A1165,"MD")&amp;" days")</f>
        <v/>
      </c>
      <c r="X1165" s="220" t="n"/>
      <c r="Y1165" s="220" t="n"/>
      <c r="Z1165" s="220" t="n"/>
      <c r="AA1165" s="220" t="n"/>
      <c r="AB1165" s="220" t="n">
        <v>15</v>
      </c>
      <c r="AC1165" s="220" t="n"/>
      <c r="AD1165" s="220" t="n"/>
      <c r="AE1165" s="595" t="inlineStr">
        <is>
          <t>2:26.7000</t>
        </is>
      </c>
      <c r="AF1165" s="418">
        <f>IF(OR(AE1165="",AE1165="",AE1165=0),"",6.172/(AE1165*24))</f>
        <v/>
      </c>
      <c r="AG1165" s="251" t="n"/>
      <c r="AH1165" s="577" t="inlineStr"/>
      <c r="AI1165" s="418">
        <f>IF(OR(AH1165="",AH1165="",AH1165=0),"",6.172/(AH1165*24))</f>
        <v/>
      </c>
      <c r="AJ1165" s="175">
        <f>IF(AND(ISNUMBER(AB1165),ISNUMBER(AG1165)),AB1165-AG1165,"")</f>
        <v/>
      </c>
      <c r="AK1165" s="220" t="inlineStr">
        <is>
          <t>Engine</t>
        </is>
      </c>
      <c r="AL1165" s="220" t="n">
        <v>79</v>
      </c>
      <c r="AM1165" s="482" t="n"/>
      <c r="AN1165" s="671">
        <f>IF(OR(AL1165="",AM1165="",AM1165=0),"",AL1165*6.172/(AM1165*24))</f>
        <v/>
      </c>
      <c r="AO1165" s="477">
        <f>IF(AND(AL1165=AL1164,AM1165&lt;&gt;"",AM1164&lt;&gt;""),AM1165-AM1164,"")</f>
        <v/>
      </c>
      <c r="AP1165" s="220" t="n"/>
      <c r="AQ1165" s="577" t="inlineStr"/>
      <c r="AR1165" s="418">
        <f>IF(OR(AQ1165="",AQ1165="",AQ1165=0),"",6.172/(AQ1165*24))</f>
        <v/>
      </c>
      <c r="AS1165" s="436">
        <f>IF(OR(NOT(ISNUMBER(C1165)),NOT(ISNUMBER(AB1165))),"",IF(AG1165&lt;&gt;"",AG1165,AB1165)-C1165)</f>
        <v/>
      </c>
      <c r="AT1165" s="217" t="n"/>
      <c r="AU1165" s="223">
        <f>IF($B1165="","",TEXT($A1165,"yyyymmdd")&amp;"_P"&amp;$C1165&amp;"_C"&amp;$F1165&amp;"_"&amp;TRIM(RIGHT(SUBSTITUTE(TRIM(SUBSTITUTE($L1165,CHAR(160)," "))," ",REPT(" ",60)),60))&amp;IF($P1165="","","-"&amp;TRIM(RIGHT(SUBSTITUTE(TRIM(SUBSTITUTE($P1165,CHAR(160)," "))," ",REPT(" ",60)),60)))&amp;IF($T1165="","","-"&amp;TRIM(RIGHT(SUBSTITUTE(TRIM(SUBSTITUTE($T1165,CHAR(160)," "))," ",REPT(" ",60)),60)))&amp;".jpg")</f>
        <v/>
      </c>
    </row>
    <row r="1166" ht="42" customHeight="1">
      <c r="A1166" s="173" t="n">
        <v>29863</v>
      </c>
      <c r="B1166" s="220" t="inlineStr">
        <is>
          <t>James Hardie 1000 4 October, 1981</t>
        </is>
      </c>
      <c r="C1166" s="220" t="inlineStr">
        <is>
          <t>DNF</t>
        </is>
      </c>
      <c r="D1166" s="220" t="inlineStr">
        <is>
          <t>C</t>
        </is>
      </c>
      <c r="E1166" s="220" t="n"/>
      <c r="F1166" s="220" t="n">
        <v>70</v>
      </c>
      <c r="G1166" s="220" t="inlineStr">
        <is>
          <t>Colin Spencer</t>
        </is>
      </c>
      <c r="H1166" s="220" t="n"/>
      <c r="I1166" s="220" t="n"/>
      <c r="J1166" s="220" t="inlineStr">
        <is>
          <t>Isuzu Gemini</t>
        </is>
      </c>
      <c r="K1166" s="220" t="inlineStr">
        <is>
          <t>1584 L4</t>
        </is>
      </c>
      <c r="L1166" s="220" t="inlineStr">
        <is>
          <t>Colin Spencer</t>
        </is>
      </c>
      <c r="M1166" s="220" t="inlineStr">
        <is>
          <t>AUS</t>
        </is>
      </c>
      <c r="N1166" s="687">
        <f>_xlfn.LET(_xlpm.d,_xlfn.XLOOKUP(L1166,'[1]Birth Dates'!$A:$A,'[1]Birth Dates'!$B:$B,"",0),IF(_xlpm.d=0,"",_xlpm.d))</f>
        <v/>
      </c>
      <c r="O1166" s="220">
        <f>IF(OR(N1166="",A1166="",NOT(ISNUMBER(N1166)),N1166&gt;A1166),"",DATEDIF(N1166,A1166,"Y")&amp;" years, "&amp;DATEDIF(N1166,A1166,"YM")&amp;" months, "&amp;DATEDIF(N1166,A1166,"MD")&amp;" days")</f>
        <v/>
      </c>
      <c r="P1166" s="220" t="inlineStr">
        <is>
          <t>John White</t>
        </is>
      </c>
      <c r="Q1166" s="220" t="inlineStr">
        <is>
          <t>AUS</t>
        </is>
      </c>
      <c r="R1166" s="687">
        <f>_xlfn.LET(_xlpm.d,_xlfn.XLOOKUP(P1166,'[1]Birth Dates'!$A:$A,'[1]Birth Dates'!$B:$B,"",0),IF(_xlpm.d=0,"",_xlpm.d))</f>
        <v/>
      </c>
      <c r="S1166" s="220">
        <f>IF(OR(R1166="",A1166="",NOT(ISNUMBER(R1166)),R1166&gt;A1166),"",DATEDIF(R1166,A1166,"Y")&amp;" years, "&amp;DATEDIF(R1166,A1166,"YM")&amp;" months, "&amp;DATEDIF(R1166,A1166,"MD")&amp;" days")</f>
        <v/>
      </c>
      <c r="T1166" s="220" t="n"/>
      <c r="U1166" s="220" t="n"/>
      <c r="V1166" s="687">
        <f>_xlfn.LET(_xlpm.d,_xlfn.XLOOKUP(T1166,'[1]Birth Dates'!$A:$A,'[1]Birth Dates'!$B:$B,"",0),IF(_xlpm.d=0,"",_xlpm.d))</f>
        <v/>
      </c>
      <c r="W1166" s="220">
        <f>IF(OR(V1166="",A1166="",NOT(ISNUMBER(V1166)),V1166&gt;A1166),"",DATEDIF(V1166,A1166,"Y")&amp;" years, "&amp;DATEDIF(V1166,A1166,"YM")&amp;" months, "&amp;DATEDIF(V1166,A1166,"MD")&amp;" days")</f>
        <v/>
      </c>
      <c r="X1166" s="220" t="n"/>
      <c r="Y1166" s="220" t="n"/>
      <c r="Z1166" s="220" t="n"/>
      <c r="AA1166" s="220" t="n"/>
      <c r="AB1166" s="220" t="n">
        <v>60</v>
      </c>
      <c r="AC1166" s="220" t="n"/>
      <c r="AD1166" s="220" t="n"/>
      <c r="AE1166" s="595" t="inlineStr">
        <is>
          <t>2:55.7000</t>
        </is>
      </c>
      <c r="AF1166" s="418">
        <f>IF(OR(AE1166="",AE1166="",AE1166=0),"",6.172/(AE1166*24))</f>
        <v/>
      </c>
      <c r="AG1166" s="251" t="n"/>
      <c r="AH1166" s="577" t="inlineStr"/>
      <c r="AI1166" s="418">
        <f>IF(OR(AH1166="",AH1166="",AH1166=0),"",6.172/(AH1166*24))</f>
        <v/>
      </c>
      <c r="AJ1166" s="175">
        <f>IF(AND(ISNUMBER(AB1166),ISNUMBER(AG1166)),AB1166-AG1166,"")</f>
        <v/>
      </c>
      <c r="AK1166" s="220" t="inlineStr">
        <is>
          <t>Insufficent Laps</t>
        </is>
      </c>
      <c r="AL1166" s="220" t="n">
        <v>75</v>
      </c>
      <c r="AM1166" s="482" t="n"/>
      <c r="AN1166" s="671">
        <f>IF(OR(AL1166="",AM1166="",AM1166=0),"",AL1166*6.172/(AM1166*24))</f>
        <v/>
      </c>
      <c r="AO1166" s="477">
        <f>IF(AND(AL1166=AL1165,AM1166&lt;&gt;"",AM1165&lt;&gt;""),AM1166-AM1165,"")</f>
        <v/>
      </c>
      <c r="AP1166" s="220" t="n"/>
      <c r="AQ1166" s="577" t="inlineStr"/>
      <c r="AR1166" s="418">
        <f>IF(OR(AQ1166="",AQ1166="",AQ1166=0),"",6.172/(AQ1166*24))</f>
        <v/>
      </c>
      <c r="AS1166" s="436">
        <f>IF(OR(NOT(ISNUMBER(C1166)),NOT(ISNUMBER(AB1166))),"",IF(AG1166&lt;&gt;"",AG1166,AB1166)-C1166)</f>
        <v/>
      </c>
      <c r="AT1166" s="217" t="n"/>
      <c r="AU1166" s="223">
        <f>IF($B1166="","",TEXT($A1166,"yyyymmdd")&amp;"_P"&amp;$C1166&amp;"_C"&amp;$F1166&amp;"_"&amp;TRIM(RIGHT(SUBSTITUTE(TRIM(SUBSTITUTE($L1166,CHAR(160)," "))," ",REPT(" ",60)),60))&amp;IF($P1166="","","-"&amp;TRIM(RIGHT(SUBSTITUTE(TRIM(SUBSTITUTE($P1166,CHAR(160)," "))," ",REPT(" ",60)),60)))&amp;IF($T1166="","","-"&amp;TRIM(RIGHT(SUBSTITUTE(TRIM(SUBSTITUTE($T1166,CHAR(160)," "))," ",REPT(" ",60)),60)))&amp;".jpg")</f>
        <v/>
      </c>
    </row>
    <row r="1167" ht="42" customHeight="1">
      <c r="A1167" s="173" t="n">
        <v>29863</v>
      </c>
      <c r="B1167" s="220" t="inlineStr">
        <is>
          <t>James Hardie 1000 4 October, 1981</t>
        </is>
      </c>
      <c r="C1167" s="220" t="inlineStr">
        <is>
          <t>DNF</t>
        </is>
      </c>
      <c r="D1167" s="220" t="inlineStr">
        <is>
          <t>A</t>
        </is>
      </c>
      <c r="E1167" s="220" t="n"/>
      <c r="F1167" s="220" t="n">
        <v>30</v>
      </c>
      <c r="G1167" s="220" t="inlineStr">
        <is>
          <t>Everlast Battery Service</t>
        </is>
      </c>
      <c r="H1167" s="220" t="n"/>
      <c r="I1167" s="220" t="n"/>
      <c r="J1167" s="220" t="inlineStr">
        <is>
          <t>Ford Falcon XD</t>
        </is>
      </c>
      <c r="K1167" s="220" t="inlineStr">
        <is>
          <t>5760 V8</t>
        </is>
      </c>
      <c r="L1167" s="220" t="inlineStr">
        <is>
          <t>Bill O'Brien</t>
        </is>
      </c>
      <c r="M1167" s="220" t="inlineStr">
        <is>
          <t>AUS</t>
        </is>
      </c>
      <c r="N1167" s="687">
        <f>_xlfn.LET(_xlpm.d,_xlfn.XLOOKUP(L1167,'[1]Birth Dates'!$A:$A,'[1]Birth Dates'!$B:$B,"",0),IF(_xlpm.d=0,"",_xlpm.d))</f>
        <v/>
      </c>
      <c r="O1167" s="220">
        <f>IF(OR(N1167="",A1167="",NOT(ISNUMBER(N1167)),N1167&gt;A1167),"",DATEDIF(N1167,A1167,"Y")&amp;" years, "&amp;DATEDIF(N1167,A1167,"YM")&amp;" months, "&amp;DATEDIF(N1167,A1167,"MD")&amp;" days")</f>
        <v/>
      </c>
      <c r="P1167" s="220" t="inlineStr">
        <is>
          <t>Gary Cooke</t>
        </is>
      </c>
      <c r="Q1167" s="220" t="inlineStr">
        <is>
          <t>AUS</t>
        </is>
      </c>
      <c r="R1167" s="687">
        <f>_xlfn.LET(_xlpm.d,_xlfn.XLOOKUP(P1167,'[1]Birth Dates'!$A:$A,'[1]Birth Dates'!$B:$B,"",0),IF(_xlpm.d=0,"",_xlpm.d))</f>
        <v/>
      </c>
      <c r="S1167" s="220">
        <f>IF(OR(R1167="",A1167="",NOT(ISNUMBER(R1167)),R1167&gt;A1167),"",DATEDIF(R1167,A1167,"Y")&amp;" years, "&amp;DATEDIF(R1167,A1167,"YM")&amp;" months, "&amp;DATEDIF(R1167,A1167,"MD")&amp;" days")</f>
        <v/>
      </c>
      <c r="T1167" s="220" t="n"/>
      <c r="U1167" s="220" t="n"/>
      <c r="V1167" s="687">
        <f>_xlfn.LET(_xlpm.d,_xlfn.XLOOKUP(T1167,'[1]Birth Dates'!$A:$A,'[1]Birth Dates'!$B:$B,"",0),IF(_xlpm.d=0,"",_xlpm.d))</f>
        <v/>
      </c>
      <c r="W1167" s="220">
        <f>IF(OR(V1167="",E1167="",NOT(ISNUMBER(V1167)),V1167&gt;E1167),"",DATEDIF(V1167,E1167,"Y")&amp;" years, "&amp;DATEDIF(V1167,E1167,"YM")&amp;" months, "&amp;DATEDIF(V1167,E1167,"MD")&amp;" days")</f>
        <v/>
      </c>
      <c r="X1167" s="220" t="n"/>
      <c r="Y1167" s="220" t="n"/>
      <c r="Z1167" s="220" t="n"/>
      <c r="AA1167" s="220" t="n"/>
      <c r="AB1167" s="220" t="n">
        <v>17</v>
      </c>
      <c r="AC1167" s="220" t="n"/>
      <c r="AD1167" s="220" t="n"/>
      <c r="AE1167" s="595" t="inlineStr">
        <is>
          <t>2:27.0000</t>
        </is>
      </c>
      <c r="AF1167" s="418">
        <f>IF(OR(AE1167="",AE1167="",AE1167=0),"",6.172/(AE1167*24))</f>
        <v/>
      </c>
      <c r="AG1167" s="251" t="n"/>
      <c r="AH1167" s="577" t="inlineStr"/>
      <c r="AI1167" s="418">
        <f>IF(OR(AH1167="",AH1167="",AH1167=0),"",6.172/(AH1167*24))</f>
        <v/>
      </c>
      <c r="AJ1167" s="175">
        <f>IF(AND(ISNUMBER(AB1167),ISNUMBER(AG1167)),AB1167-AG1167,"")</f>
        <v/>
      </c>
      <c r="AK1167" s="220" t="inlineStr">
        <is>
          <t>Piston</t>
        </is>
      </c>
      <c r="AL1167" s="220" t="n">
        <v>74</v>
      </c>
      <c r="AM1167" s="482" t="n"/>
      <c r="AN1167" s="671">
        <f>IF(OR(AL1167="",AM1167="",AM1167=0),"",AL1167*6.172/(AM1167*24))</f>
        <v/>
      </c>
      <c r="AO1167" s="477">
        <f>IF(AND(AL1167=AL1166,AM1167&lt;&gt;"",AM1166&lt;&gt;""),AM1167-AM1166,"")</f>
        <v/>
      </c>
      <c r="AP1167" s="220" t="n"/>
      <c r="AQ1167" s="577" t="inlineStr"/>
      <c r="AR1167" s="418">
        <f>IF(OR(AQ1167="",AQ1167="",AQ1167=0),"",6.172/(AQ1167*24))</f>
        <v/>
      </c>
      <c r="AS1167" s="436">
        <f>IF(OR(NOT(ISNUMBER(C1167)),NOT(ISNUMBER(AB1167))),"",IF(AG1167&lt;&gt;"",AG1167,AB1167)-C1167)</f>
        <v/>
      </c>
      <c r="AT1167" s="217" t="n"/>
      <c r="AU1167" s="223">
        <f>IF($B1167="","",TEXT($A1167,"yyyymmdd")&amp;"_P"&amp;$C1167&amp;"_C"&amp;$F1167&amp;"_"&amp;TRIM(RIGHT(SUBSTITUTE(TRIM(SUBSTITUTE($L1167,CHAR(160)," "))," ",REPT(" ",60)),60))&amp;IF($P1167="","","-"&amp;TRIM(RIGHT(SUBSTITUTE(TRIM(SUBSTITUTE($P1167,CHAR(160)," "))," ",REPT(" ",60)),60)))&amp;IF($T1167="","","-"&amp;TRIM(RIGHT(SUBSTITUTE(TRIM(SUBSTITUTE($T1167,CHAR(160)," "))," ",REPT(" ",60)),60)))&amp;".jpg")</f>
        <v/>
      </c>
    </row>
    <row r="1168" ht="42" customHeight="1">
      <c r="A1168" s="173" t="n">
        <v>29863</v>
      </c>
      <c r="B1168" s="220" t="inlineStr">
        <is>
          <t>James Hardie 1000 4 October, 1981</t>
        </is>
      </c>
      <c r="C1168" s="220" t="inlineStr">
        <is>
          <t>DNF</t>
        </is>
      </c>
      <c r="D1168" s="220" t="inlineStr">
        <is>
          <t>B</t>
        </is>
      </c>
      <c r="E1168" s="220" t="n"/>
      <c r="F1168" s="220" t="n">
        <v>41</v>
      </c>
      <c r="G1168" s="220" t="inlineStr">
        <is>
          <t>West End Mazda</t>
        </is>
      </c>
      <c r="H1168" s="220" t="n"/>
      <c r="I1168" s="220" t="n"/>
      <c r="J1168" s="220" t="inlineStr">
        <is>
          <t>Mazda RX7</t>
        </is>
      </c>
      <c r="K1168" s="220" t="inlineStr">
        <is>
          <t>2292 eq R2</t>
        </is>
      </c>
      <c r="L1168" s="220" t="inlineStr">
        <is>
          <t>Barry Jones</t>
        </is>
      </c>
      <c r="M1168" s="220" t="inlineStr">
        <is>
          <t>AUS</t>
        </is>
      </c>
      <c r="N1168" s="687">
        <f>_xlfn.LET(_xlpm.d,_xlfn.XLOOKUP(L1168,'[1]Birth Dates'!$A:$A,'[1]Birth Dates'!$B:$B,"",0),IF(_xlpm.d=0,"",_xlpm.d))</f>
        <v/>
      </c>
      <c r="O1168" s="220">
        <f>IF(OR(N1168="",A1168="",NOT(ISNUMBER(N1168)),N1168&gt;A1168),"",DATEDIF(N1168,A1168,"Y")&amp;" years, "&amp;DATEDIF(N1168,A1168,"YM")&amp;" months, "&amp;DATEDIF(N1168,A1168,"MD")&amp;" days")</f>
        <v/>
      </c>
      <c r="P1168" s="220" t="inlineStr">
        <is>
          <t>Geoff Leeds</t>
        </is>
      </c>
      <c r="Q1168" s="220" t="inlineStr">
        <is>
          <t>AUS</t>
        </is>
      </c>
      <c r="R1168" s="687">
        <f>_xlfn.LET(_xlpm.d,_xlfn.XLOOKUP(P1168,'[1]Birth Dates'!$A:$A,'[1]Birth Dates'!$B:$B,"",0),IF(_xlpm.d=0,"",_xlpm.d))</f>
        <v/>
      </c>
      <c r="S1168" s="220">
        <f>IF(OR(R1168="",A1168="",NOT(ISNUMBER(R1168)),R1168&gt;A1168),"",DATEDIF(R1168,A1168,"Y")&amp;" years, "&amp;DATEDIF(R1168,A1168,"YM")&amp;" months, "&amp;DATEDIF(R1168,A1168,"MD")&amp;" days")</f>
        <v/>
      </c>
      <c r="T1168" s="220" t="n"/>
      <c r="U1168" s="220" t="n"/>
      <c r="V1168" s="687">
        <f>_xlfn.LET(_xlpm.d,_xlfn.XLOOKUP(T1168,'[1]Birth Dates'!$A:$A,'[1]Birth Dates'!$B:$B,"",0),IF(_xlpm.d=0,"",_xlpm.d))</f>
        <v/>
      </c>
      <c r="W1168" s="220">
        <f>IF(OR(V1168="",A1168="",NOT(ISNUMBER(V1168)),V1168&gt;A1168),"",DATEDIF(V1168,A1168,"Y")&amp;" years, "&amp;DATEDIF(V1168,A1168,"YM")&amp;" months, "&amp;DATEDIF(V1168,A1168,"MD")&amp;" days")</f>
        <v/>
      </c>
      <c r="X1168" s="220" t="n"/>
      <c r="Y1168" s="220" t="n"/>
      <c r="Z1168" s="220" t="n"/>
      <c r="AA1168" s="220" t="n"/>
      <c r="AB1168" s="220" t="n">
        <v>26</v>
      </c>
      <c r="AC1168" s="220" t="n"/>
      <c r="AD1168" s="220" t="n"/>
      <c r="AE1168" s="595" t="inlineStr">
        <is>
          <t>2:30.2000</t>
        </is>
      </c>
      <c r="AF1168" s="418">
        <f>IF(OR(AE1168="",AE1168="",AE1168=0),"",6.172/(AE1168*24))</f>
        <v/>
      </c>
      <c r="AG1168" s="251" t="n"/>
      <c r="AH1168" s="577" t="inlineStr"/>
      <c r="AI1168" s="418">
        <f>IF(OR(AH1168="",AH1168="",AH1168=0),"",6.172/(AH1168*24))</f>
        <v/>
      </c>
      <c r="AJ1168" s="175">
        <f>IF(AND(ISNUMBER(AB1168),ISNUMBER(AG1168)),AB1168-AG1168,"")</f>
        <v/>
      </c>
      <c r="AK1168" s="220" t="inlineStr">
        <is>
          <t>Apex Seal</t>
        </is>
      </c>
      <c r="AL1168" s="220" t="n">
        <v>74</v>
      </c>
      <c r="AM1168" s="482" t="n"/>
      <c r="AN1168" s="671">
        <f>IF(OR(AL1168="",AM1168="",AM1168=0),"",AL1168*6.172/(AM1168*24))</f>
        <v/>
      </c>
      <c r="AO1168" s="477">
        <f>IF(AND(AL1168=AL1167,AM1168&lt;&gt;"",AM1167&lt;&gt;""),AM1168-AM1167,"")</f>
        <v/>
      </c>
      <c r="AP1168" s="220" t="n"/>
      <c r="AQ1168" s="577" t="inlineStr"/>
      <c r="AR1168" s="418">
        <f>IF(OR(AQ1168="",AQ1168="",AQ1168=0),"",6.172/(AQ1168*24))</f>
        <v/>
      </c>
      <c r="AS1168" s="436">
        <f>IF(OR(NOT(ISNUMBER(C1168)),NOT(ISNUMBER(AB1168))),"",IF(AG1168&lt;&gt;"",AG1168,AB1168)-C1168)</f>
        <v/>
      </c>
      <c r="AT1168" s="217" t="n"/>
      <c r="AU1168" s="223">
        <f>IF($B1168="","",TEXT($A1168,"yyyymmdd")&amp;"_P"&amp;$C1168&amp;"_C"&amp;$F1168&amp;"_"&amp;TRIM(RIGHT(SUBSTITUTE(TRIM(SUBSTITUTE($L1168,CHAR(160)," "))," ",REPT(" ",60)),60))&amp;IF($P1168="","","-"&amp;TRIM(RIGHT(SUBSTITUTE(TRIM(SUBSTITUTE($P1168,CHAR(160)," "))," ",REPT(" ",60)),60)))&amp;IF($T1168="","","-"&amp;TRIM(RIGHT(SUBSTITUTE(TRIM(SUBSTITUTE($T1168,CHAR(160)," "))," ",REPT(" ",60)),60)))&amp;".jpg")</f>
        <v/>
      </c>
    </row>
    <row r="1169" ht="42" customHeight="1">
      <c r="A1169" s="173" t="n">
        <v>29863</v>
      </c>
      <c r="B1169" s="220" t="inlineStr">
        <is>
          <t>James Hardie 1000 4 October, 1981</t>
        </is>
      </c>
      <c r="C1169" s="220" t="inlineStr">
        <is>
          <t>DNF</t>
        </is>
      </c>
      <c r="D1169" s="220" t="inlineStr">
        <is>
          <t>C</t>
        </is>
      </c>
      <c r="E1169" s="220" t="n"/>
      <c r="F1169" s="220" t="n">
        <v>61</v>
      </c>
      <c r="G1169" s="220" t="inlineStr">
        <is>
          <t>Rex Monaghan</t>
        </is>
      </c>
      <c r="H1169" s="220" t="n"/>
      <c r="I1169" s="220" t="n"/>
      <c r="J1169" s="220" t="inlineStr">
        <is>
          <t>Ford Escort 1.6</t>
        </is>
      </c>
      <c r="K1169" s="220" t="inlineStr">
        <is>
          <t>1599 L4</t>
        </is>
      </c>
      <c r="L1169" s="220" t="inlineStr">
        <is>
          <t>Ray Cutchie</t>
        </is>
      </c>
      <c r="M1169" s="220" t="inlineStr">
        <is>
          <t>AUS</t>
        </is>
      </c>
      <c r="N1169" s="687">
        <f>_xlfn.LET(_xlpm.d,_xlfn.XLOOKUP(L1169,'[1]Birth Dates'!$A:$A,'[1]Birth Dates'!$B:$B,"",0),IF(_xlpm.d=0,"",_xlpm.d))</f>
        <v/>
      </c>
      <c r="O1169" s="220">
        <f>IF(OR(N1169="",A1169="",NOT(ISNUMBER(N1169)),N1169&gt;A1169),"",DATEDIF(N1169,A1169,"Y")&amp;" years, "&amp;DATEDIF(N1169,A1169,"YM")&amp;" months, "&amp;DATEDIF(N1169,A1169,"MD")&amp;" days")</f>
        <v/>
      </c>
      <c r="P1169" s="220" t="inlineStr">
        <is>
          <t>Ray Farrar</t>
        </is>
      </c>
      <c r="Q1169" s="220" t="inlineStr">
        <is>
          <t>AUS</t>
        </is>
      </c>
      <c r="R1169" s="687">
        <f>_xlfn.LET(_xlpm.d,_xlfn.XLOOKUP(P1169,'[1]Birth Dates'!$A:$A,'[1]Birth Dates'!$B:$B,"",0),IF(_xlpm.d=0,"",_xlpm.d))</f>
        <v/>
      </c>
      <c r="S1169" s="220">
        <f>IF(OR(R1169="",A1169="",NOT(ISNUMBER(R1169)),R1169&gt;A1169),"",DATEDIF(R1169,A1169,"Y")&amp;" years, "&amp;DATEDIF(R1169,A1169,"YM")&amp;" months, "&amp;DATEDIF(R1169,A1169,"MD")&amp;" days")</f>
        <v/>
      </c>
      <c r="T1169" s="220" t="n"/>
      <c r="U1169" s="220" t="n"/>
      <c r="V1169" s="687">
        <f>_xlfn.LET(_xlpm.d,_xlfn.XLOOKUP(T1169,'[1]Birth Dates'!$A:$A,'[1]Birth Dates'!$B:$B,"",0),IF(_xlpm.d=0,"",_xlpm.d))</f>
        <v/>
      </c>
      <c r="W1169" s="220">
        <f>IF(OR(V1169="",A1169="",NOT(ISNUMBER(V1169)),V1169&gt;A1169),"",DATEDIF(V1169,A1169,"Y")&amp;" years, "&amp;DATEDIF(V1169,A1169,"YM")&amp;" months, "&amp;DATEDIF(V1169,A1169,"MD")&amp;" days")</f>
        <v/>
      </c>
      <c r="X1169" s="220" t="n"/>
      <c r="Y1169" s="220" t="n"/>
      <c r="Z1169" s="220" t="n"/>
      <c r="AA1169" s="220" t="n"/>
      <c r="AB1169" s="220" t="n">
        <v>58</v>
      </c>
      <c r="AC1169" s="220" t="n"/>
      <c r="AD1169" s="220" t="n"/>
      <c r="AE1169" s="595" t="inlineStr">
        <is>
          <t>2:54.4000</t>
        </is>
      </c>
      <c r="AF1169" s="418">
        <f>IF(OR(AE1169="",AE1169="",AE1169=0),"",6.172/(AE1169*24))</f>
        <v/>
      </c>
      <c r="AG1169" s="251" t="n"/>
      <c r="AH1169" s="577" t="inlineStr"/>
      <c r="AI1169" s="418">
        <f>IF(OR(AH1169="",AH1169="",AH1169=0),"",6.172/(AH1169*24))</f>
        <v/>
      </c>
      <c r="AJ1169" s="175">
        <f>IF(AND(ISNUMBER(AB1169),ISNUMBER(AG1169)),AB1169-AG1169,"")</f>
        <v/>
      </c>
      <c r="AK1169" s="220" t="inlineStr">
        <is>
          <t>Engine</t>
        </is>
      </c>
      <c r="AL1169" s="220" t="n">
        <v>73</v>
      </c>
      <c r="AM1169" s="482" t="n"/>
      <c r="AN1169" s="671">
        <f>IF(OR(AL1169="",AM1169="",AM1169=0),"",AL1169*6.172/(AM1169*24))</f>
        <v/>
      </c>
      <c r="AO1169" s="477">
        <f>IF(AND(AL1169=AL1168,AM1169&lt;&gt;"",AM1168&lt;&gt;""),AM1169-AM1168,"")</f>
        <v/>
      </c>
      <c r="AP1169" s="220" t="n"/>
      <c r="AQ1169" s="577" t="inlineStr"/>
      <c r="AR1169" s="418">
        <f>IF(OR(AQ1169="",AQ1169="",AQ1169=0),"",6.172/(AQ1169*24))</f>
        <v/>
      </c>
      <c r="AS1169" s="436">
        <f>IF(OR(NOT(ISNUMBER(C1169)),NOT(ISNUMBER(AB1169))),"",IF(AG1169&lt;&gt;"",AG1169,AB1169)-C1169)</f>
        <v/>
      </c>
      <c r="AT1169" s="217" t="n"/>
      <c r="AU1169" s="223">
        <f>IF($B1169="","",TEXT($A1169,"yyyymmdd")&amp;"_P"&amp;$C1169&amp;"_C"&amp;$F1169&amp;"_"&amp;TRIM(RIGHT(SUBSTITUTE(TRIM(SUBSTITUTE($L1169,CHAR(160)," "))," ",REPT(" ",60)),60))&amp;IF($P1169="","","-"&amp;TRIM(RIGHT(SUBSTITUTE(TRIM(SUBSTITUTE($P1169,CHAR(160)," "))," ",REPT(" ",60)),60)))&amp;IF($T1169="","","-"&amp;TRIM(RIGHT(SUBSTITUTE(TRIM(SUBSTITUTE($T1169,CHAR(160)," "))," ",REPT(" ",60)),60)))&amp;".jpg")</f>
        <v/>
      </c>
    </row>
    <row r="1170" ht="42" customHeight="1">
      <c r="A1170" s="173" t="n">
        <v>29863</v>
      </c>
      <c r="B1170" s="220" t="inlineStr">
        <is>
          <t>James Hardie 1000 4 October, 1981</t>
        </is>
      </c>
      <c r="C1170" s="220" t="inlineStr">
        <is>
          <t>DNF</t>
        </is>
      </c>
      <c r="D1170" s="220" t="inlineStr">
        <is>
          <t>A</t>
        </is>
      </c>
      <c r="E1170" s="220" t="n"/>
      <c r="F1170" s="220" t="n">
        <v>10</v>
      </c>
      <c r="G1170" s="220" t="inlineStr">
        <is>
          <t>John Goss Racing</t>
        </is>
      </c>
      <c r="H1170" s="220" t="n"/>
      <c r="I1170" s="220" t="n"/>
      <c r="J1170" s="220" t="inlineStr">
        <is>
          <t>Jaguar XJ-S</t>
        </is>
      </c>
      <c r="K1170" s="220" t="inlineStr">
        <is>
          <t>5344 V12</t>
        </is>
      </c>
      <c r="L1170" s="220" t="inlineStr">
        <is>
          <t>John Goss</t>
        </is>
      </c>
      <c r="M1170" s="220" t="inlineStr">
        <is>
          <t>AUS</t>
        </is>
      </c>
      <c r="N1170" s="687">
        <f>_xlfn.LET(_xlpm.d,_xlfn.XLOOKUP(L1170,'[1]Birth Dates'!$A:$A,'[1]Birth Dates'!$B:$B,"",0),IF(_xlpm.d=0,"",_xlpm.d))</f>
        <v/>
      </c>
      <c r="O1170" s="220">
        <f>IF(OR(N1170="",A1170="",NOT(ISNUMBER(N1170)),N1170&gt;A1170),"",DATEDIF(N1170,A1170,"Y")&amp;" years, "&amp;DATEDIF(N1170,A1170,"YM")&amp;" months, "&amp;DATEDIF(N1170,A1170,"MD")&amp;" days")</f>
        <v/>
      </c>
      <c r="P1170" s="220" t="inlineStr">
        <is>
          <t>Barry Seton</t>
        </is>
      </c>
      <c r="Q1170" s="220" t="inlineStr">
        <is>
          <t>AUS</t>
        </is>
      </c>
      <c r="R1170" s="687">
        <f>_xlfn.LET(_xlpm.d,_xlfn.XLOOKUP(P1170,'[1]Birth Dates'!$A:$A,'[1]Birth Dates'!$B:$B,"",0),IF(_xlpm.d=0,"",_xlpm.d))</f>
        <v/>
      </c>
      <c r="S1170" s="220">
        <f>IF(OR(R1170="",A1170="",NOT(ISNUMBER(R1170)),R1170&gt;A1170),"",DATEDIF(R1170,A1170,"Y")&amp;" years, "&amp;DATEDIF(R1170,A1170,"YM")&amp;" months, "&amp;DATEDIF(R1170,A1170,"MD")&amp;" days")</f>
        <v/>
      </c>
      <c r="T1170" s="220" t="n"/>
      <c r="U1170" s="220" t="n"/>
      <c r="V1170" s="687">
        <f>_xlfn.LET(_xlpm.d,_xlfn.XLOOKUP(T1170,'[1]Birth Dates'!$A:$A,'[1]Birth Dates'!$B:$B,"",0),IF(_xlpm.d=0,"",_xlpm.d))</f>
        <v/>
      </c>
      <c r="W1170" s="220">
        <f>IF(OR(V1170="",A1170="",NOT(ISNUMBER(V1170)),V1170&gt;A1170),"",DATEDIF(V1170,A1170,"Y")&amp;" years, "&amp;DATEDIF(V1170,A1170,"YM")&amp;" months, "&amp;DATEDIF(V1170,A1170,"MD")&amp;" days")</f>
        <v/>
      </c>
      <c r="X1170" s="220" t="n"/>
      <c r="Y1170" s="220" t="n"/>
      <c r="Z1170" s="220" t="n"/>
      <c r="AA1170" s="220" t="n"/>
      <c r="AB1170" s="220" t="n">
        <v>19</v>
      </c>
      <c r="AC1170" s="220" t="n"/>
      <c r="AD1170" s="220" t="n"/>
      <c r="AE1170" s="595" t="inlineStr">
        <is>
          <t>2:28.0000</t>
        </is>
      </c>
      <c r="AF1170" s="418">
        <f>IF(OR(AE1170="",AE1170="",AE1170=0),"",6.172/(AE1170*24))</f>
        <v/>
      </c>
      <c r="AG1170" s="251" t="n"/>
      <c r="AH1170" s="577" t="inlineStr"/>
      <c r="AI1170" s="418">
        <f>IF(OR(AH1170="",AH1170="",AH1170=0),"",6.172/(AH1170*24))</f>
        <v/>
      </c>
      <c r="AJ1170" s="175">
        <f>IF(AND(ISNUMBER(AB1170),ISNUMBER(AG1170)),AB1170-AG1170,"")</f>
        <v/>
      </c>
      <c r="AK1170" s="220" t="inlineStr">
        <is>
          <t>Insufficent Laps</t>
        </is>
      </c>
      <c r="AL1170" s="220" t="n">
        <v>73</v>
      </c>
      <c r="AM1170" s="482" t="n"/>
      <c r="AN1170" s="671">
        <f>IF(OR(AL1170="",AM1170="",AM1170=0),"",AL1170*6.172/(AM1170*24))</f>
        <v/>
      </c>
      <c r="AO1170" s="477">
        <f>IF(AND(AL1170=AL1169,AM1170&lt;&gt;"",AM1169&lt;&gt;""),AM1170-AM1169,"")</f>
        <v/>
      </c>
      <c r="AP1170" s="220" t="n"/>
      <c r="AQ1170" s="577" t="inlineStr"/>
      <c r="AR1170" s="418">
        <f>IF(OR(AQ1170="",AQ1170="",AQ1170=0),"",6.172/(AQ1170*24))</f>
        <v/>
      </c>
      <c r="AS1170" s="436">
        <f>IF(OR(NOT(ISNUMBER(C1170)),NOT(ISNUMBER(AB1170))),"",IF(AG1170&lt;&gt;"",AG1170,AB1170)-C1170)</f>
        <v/>
      </c>
      <c r="AT1170" s="217" t="n"/>
      <c r="AU1170" s="223">
        <f>IF($B1170="","",TEXT($A1170,"yyyymmdd")&amp;"_P"&amp;$C1170&amp;"_C"&amp;$F1170&amp;"_"&amp;TRIM(RIGHT(SUBSTITUTE(TRIM(SUBSTITUTE($L1170,CHAR(160)," "))," ",REPT(" ",60)),60))&amp;IF($P1170="","","-"&amp;TRIM(RIGHT(SUBSTITUTE(TRIM(SUBSTITUTE($P1170,CHAR(160)," "))," ",REPT(" ",60)),60)))&amp;IF($T1170="","","-"&amp;TRIM(RIGHT(SUBSTITUTE(TRIM(SUBSTITUTE($T1170,CHAR(160)," "))," ",REPT(" ",60)),60)))&amp;".jpg")</f>
        <v/>
      </c>
    </row>
    <row r="1171" ht="42" customHeight="1">
      <c r="A1171" s="173" t="n">
        <v>29863</v>
      </c>
      <c r="B1171" s="220" t="inlineStr">
        <is>
          <t>James Hardie 1000 4 October, 1981</t>
        </is>
      </c>
      <c r="C1171" s="220" t="inlineStr">
        <is>
          <t>DNF</t>
        </is>
      </c>
      <c r="D1171" s="220" t="inlineStr">
        <is>
          <t>C</t>
        </is>
      </c>
      <c r="E1171" s="220" t="n"/>
      <c r="F1171" s="220" t="n">
        <v>63</v>
      </c>
      <c r="G1171" s="220" t="inlineStr">
        <is>
          <t>Cherry City Ford</t>
        </is>
      </c>
      <c r="H1171" s="220" t="n"/>
      <c r="I1171" s="220" t="n"/>
      <c r="J1171" s="220" t="inlineStr">
        <is>
          <t>Ford Escort 2.0GL</t>
        </is>
      </c>
      <c r="K1171" s="220" t="inlineStr">
        <is>
          <t>1993 L4</t>
        </is>
      </c>
      <c r="L1171" s="220" t="inlineStr">
        <is>
          <t>John Faulkner</t>
        </is>
      </c>
      <c r="M1171" s="220" t="inlineStr">
        <is>
          <t>AUS</t>
        </is>
      </c>
      <c r="N1171" s="687">
        <f>_xlfn.LET(_xlpm.d,_xlfn.XLOOKUP(L1171,'[1]Birth Dates'!$A:$A,'[1]Birth Dates'!$B:$B,"",0),IF(_xlpm.d=0,"",_xlpm.d))</f>
        <v/>
      </c>
      <c r="O1171" s="220">
        <f>IF(OR(N1171="",A1171="",NOT(ISNUMBER(N1171)),N1171&gt;A1171),"",DATEDIF(N1171,A1171,"Y")&amp;" years, "&amp;DATEDIF(N1171,A1171,"YM")&amp;" months, "&amp;DATEDIF(N1171,A1171,"MD")&amp;" days")</f>
        <v/>
      </c>
      <c r="P1171" s="220" t="inlineStr">
        <is>
          <t>Garry Dumbrell</t>
        </is>
      </c>
      <c r="Q1171" s="220" t="inlineStr">
        <is>
          <t>AUS</t>
        </is>
      </c>
      <c r="R1171" s="687">
        <f>_xlfn.LET(_xlpm.d,_xlfn.XLOOKUP(P1171,'[1]Birth Dates'!$A:$A,'[1]Birth Dates'!$B:$B,"",0),IF(_xlpm.d=0,"",_xlpm.d))</f>
        <v/>
      </c>
      <c r="S1171" s="220">
        <f>IF(OR(R1171="",A1171="",NOT(ISNUMBER(R1171)),R1171&gt;A1171),"",DATEDIF(R1171,A1171,"Y")&amp;" years, "&amp;DATEDIF(R1171,A1171,"YM")&amp;" months, "&amp;DATEDIF(R1171,A1171,"MD")&amp;" days")</f>
        <v/>
      </c>
      <c r="T1171" s="220" t="n"/>
      <c r="U1171" s="220" t="n"/>
      <c r="V1171" s="687">
        <f>_xlfn.LET(_xlpm.d,_xlfn.XLOOKUP(T1171,'[1]Birth Dates'!$A:$A,'[1]Birth Dates'!$B:$B,"",0),IF(_xlpm.d=0,"",_xlpm.d))</f>
        <v/>
      </c>
      <c r="W1171" s="220">
        <f>IF(OR(V1171="",A1171="",NOT(ISNUMBER(V1171)),V1171&gt;A1171),"",DATEDIF(V1171,A1171,"Y")&amp;" years, "&amp;DATEDIF(V1171,A1171,"YM")&amp;" months, "&amp;DATEDIF(V1171,A1171,"MD")&amp;" days")</f>
        <v/>
      </c>
      <c r="X1171" s="220" t="n"/>
      <c r="Y1171" s="220" t="n"/>
      <c r="Z1171" s="220" t="n"/>
      <c r="AA1171" s="220" t="n"/>
      <c r="AB1171" s="220" t="n">
        <v>51</v>
      </c>
      <c r="AC1171" s="220" t="n"/>
      <c r="AD1171" s="220" t="n"/>
      <c r="AE1171" s="595" t="inlineStr">
        <is>
          <t>2:47.7000</t>
        </is>
      </c>
      <c r="AF1171" s="418">
        <f>IF(OR(AE1171="",AE1171="",AE1171=0),"",6.172/(AE1171*24))</f>
        <v/>
      </c>
      <c r="AG1171" s="251" t="n"/>
      <c r="AH1171" s="577" t="inlineStr"/>
      <c r="AI1171" s="418">
        <f>IF(OR(AH1171="",AH1171="",AH1171=0),"",6.172/(AH1171*24))</f>
        <v/>
      </c>
      <c r="AJ1171" s="175">
        <f>IF(AND(ISNUMBER(AB1171),ISNUMBER(AG1171)),AB1171-AG1171,"")</f>
        <v/>
      </c>
      <c r="AK1171" s="220" t="inlineStr">
        <is>
          <t>Insufficent Laps</t>
        </is>
      </c>
      <c r="AL1171" s="220" t="n">
        <v>72</v>
      </c>
      <c r="AM1171" s="482" t="n"/>
      <c r="AN1171" s="671">
        <f>IF(OR(AL1171="",AM1171="",AM1171=0),"",AL1171*6.172/(AM1171*24))</f>
        <v/>
      </c>
      <c r="AO1171" s="477">
        <f>IF(AND(AL1171=AL1170,AM1171&lt;&gt;"",AM1170&lt;&gt;""),AM1171-AM1170,"")</f>
        <v/>
      </c>
      <c r="AP1171" s="220" t="n"/>
      <c r="AQ1171" s="577" t="inlineStr"/>
      <c r="AR1171" s="418">
        <f>IF(OR(AQ1171="",AQ1171="",AQ1171=0),"",6.172/(AQ1171*24))</f>
        <v/>
      </c>
      <c r="AS1171" s="436">
        <f>IF(OR(NOT(ISNUMBER(C1171)),NOT(ISNUMBER(AB1171))),"",IF(AG1171&lt;&gt;"",AG1171,AB1171)-C1171)</f>
        <v/>
      </c>
      <c r="AT1171" s="217" t="n"/>
      <c r="AU1171" s="223">
        <f>IF($B1171="","",TEXT($A1171,"yyyymmdd")&amp;"_P"&amp;$C1171&amp;"_C"&amp;$F1171&amp;"_"&amp;TRIM(RIGHT(SUBSTITUTE(TRIM(SUBSTITUTE($L1171,CHAR(160)," "))," ",REPT(" ",60)),60))&amp;IF($P1171="","","-"&amp;TRIM(RIGHT(SUBSTITUTE(TRIM(SUBSTITUTE($P1171,CHAR(160)," "))," ",REPT(" ",60)),60)))&amp;IF($T1171="","","-"&amp;TRIM(RIGHT(SUBSTITUTE(TRIM(SUBSTITUTE($T1171,CHAR(160)," "))," ",REPT(" ",60)),60)))&amp;".jpg")</f>
        <v/>
      </c>
    </row>
    <row r="1172" ht="42" customHeight="1">
      <c r="A1172" s="173" t="n">
        <v>29863</v>
      </c>
      <c r="B1172" s="220" t="inlineStr">
        <is>
          <t>James Hardie 1000 4 October, 1981</t>
        </is>
      </c>
      <c r="C1172" s="220" t="inlineStr">
        <is>
          <t>DNF</t>
        </is>
      </c>
      <c r="D1172" s="220" t="inlineStr">
        <is>
          <t>C</t>
        </is>
      </c>
      <c r="E1172" s="220" t="n"/>
      <c r="F1172" s="220" t="n">
        <v>57</v>
      </c>
      <c r="G1172" s="220" t="inlineStr">
        <is>
          <t>Sutton Motors Pty Ltd</t>
        </is>
      </c>
      <c r="H1172" s="220" t="n"/>
      <c r="I1172" s="220" t="n"/>
      <c r="J1172" s="220" t="inlineStr">
        <is>
          <t>Isuzu TE Gemini ZZ PF60</t>
        </is>
      </c>
      <c r="K1172" s="220" t="inlineStr">
        <is>
          <t>1817 L4</t>
        </is>
      </c>
      <c r="L1172" s="220" t="inlineStr">
        <is>
          <t>David Seldon</t>
        </is>
      </c>
      <c r="M1172" s="220" t="inlineStr">
        <is>
          <t>AUS</t>
        </is>
      </c>
      <c r="N1172" s="687">
        <f>_xlfn.LET(_xlpm.d,_xlfn.XLOOKUP(L1172,'[1]Birth Dates'!$A:$A,'[1]Birth Dates'!$B:$B,"",0),IF(_xlpm.d=0,"",_xlpm.d))</f>
        <v/>
      </c>
      <c r="O1172" s="220">
        <f>IF(OR(N1172="",A1172="",NOT(ISNUMBER(N1172)),N1172&gt;A1172),"",DATEDIF(N1172,A1172,"Y")&amp;" years, "&amp;DATEDIF(N1172,A1172,"YM")&amp;" months, "&amp;DATEDIF(N1172,A1172,"MD")&amp;" days")</f>
        <v/>
      </c>
      <c r="P1172" s="220" t="inlineStr">
        <is>
          <t>Gary Rowe</t>
        </is>
      </c>
      <c r="Q1172" s="220" t="inlineStr">
        <is>
          <t>AUS</t>
        </is>
      </c>
      <c r="R1172" s="687">
        <f>_xlfn.LET(_xlpm.d,_xlfn.XLOOKUP(P1172,'[1]Birth Dates'!$A:$A,'[1]Birth Dates'!$B:$B,"",0),IF(_xlpm.d=0,"",_xlpm.d))</f>
        <v/>
      </c>
      <c r="S1172" s="220">
        <f>IF(OR(R1172="",A1172="",NOT(ISNUMBER(R1172)),R1172&gt;A1172),"",DATEDIF(R1172,A1172,"Y")&amp;" years, "&amp;DATEDIF(R1172,A1172,"YM")&amp;" months, "&amp;DATEDIF(R1172,A1172,"MD")&amp;" days")</f>
        <v/>
      </c>
      <c r="T1172" s="220" t="n"/>
      <c r="U1172" s="220" t="n"/>
      <c r="V1172" s="687">
        <f>_xlfn.LET(_xlpm.d,_xlfn.XLOOKUP(T1172,'[1]Birth Dates'!$A:$A,'[1]Birth Dates'!$B:$B,"",0),IF(_xlpm.d=0,"",_xlpm.d))</f>
        <v/>
      </c>
      <c r="W1172" s="220">
        <f>IF(OR(V1172="",A1172="",NOT(ISNUMBER(V1172)),V1172&gt;A1172),"",DATEDIF(V1172,A1172,"Y")&amp;" years, "&amp;DATEDIF(V1172,A1172,"YM")&amp;" months, "&amp;DATEDIF(V1172,A1172,"MD")&amp;" days")</f>
        <v/>
      </c>
      <c r="X1172" s="220" t="n"/>
      <c r="Y1172" s="220" t="n"/>
      <c r="Z1172" s="220" t="n"/>
      <c r="AA1172" s="220" t="n"/>
      <c r="AB1172" s="220" t="n">
        <v>46</v>
      </c>
      <c r="AC1172" s="220" t="n"/>
      <c r="AD1172" s="220" t="n"/>
      <c r="AE1172" s="595" t="inlineStr">
        <is>
          <t>2:42.8000</t>
        </is>
      </c>
      <c r="AF1172" s="418">
        <f>IF(OR(AE1172="",AE1172="",AE1172=0),"",6.172/(AE1172*24))</f>
        <v/>
      </c>
      <c r="AG1172" s="251" t="n"/>
      <c r="AH1172" s="577" t="inlineStr"/>
      <c r="AI1172" s="418">
        <f>IF(OR(AH1172="",AH1172="",AH1172=0),"",6.172/(AH1172*24))</f>
        <v/>
      </c>
      <c r="AJ1172" s="175">
        <f>IF(AND(ISNUMBER(AB1172),ISNUMBER(AG1172)),AB1172-AG1172,"")</f>
        <v/>
      </c>
      <c r="AK1172" s="220" t="inlineStr">
        <is>
          <t>Insufficent Laps</t>
        </is>
      </c>
      <c r="AL1172" s="220" t="n">
        <v>70</v>
      </c>
      <c r="AM1172" s="482" t="n"/>
      <c r="AN1172" s="671">
        <f>IF(OR(AL1172="",AM1172="",AM1172=0),"",AL1172*6.172/(AM1172*24))</f>
        <v/>
      </c>
      <c r="AO1172" s="477">
        <f>IF(AND(AL1172=AL1171,AM1172&lt;&gt;"",AM1171&lt;&gt;""),AM1172-AM1171,"")</f>
        <v/>
      </c>
      <c r="AP1172" s="220" t="n"/>
      <c r="AQ1172" s="577" t="inlineStr"/>
      <c r="AR1172" s="418">
        <f>IF(OR(AQ1172="",AQ1172="",AQ1172=0),"",6.172/(AQ1172*24))</f>
        <v/>
      </c>
      <c r="AS1172" s="436">
        <f>IF(OR(NOT(ISNUMBER(C1172)),NOT(ISNUMBER(AB1172))),"",IF(AG1172&lt;&gt;"",AG1172,AB1172)-C1172)</f>
        <v/>
      </c>
      <c r="AT1172" s="217" t="n"/>
      <c r="AU1172" s="223">
        <f>IF($B1172="","",TEXT($A1172,"yyyymmdd")&amp;"_P"&amp;$C1172&amp;"_C"&amp;$F1172&amp;"_"&amp;TRIM(RIGHT(SUBSTITUTE(TRIM(SUBSTITUTE($L1172,CHAR(160)," "))," ",REPT(" ",60)),60))&amp;IF($P1172="","","-"&amp;TRIM(RIGHT(SUBSTITUTE(TRIM(SUBSTITUTE($P1172,CHAR(160)," "))," ",REPT(" ",60)),60)))&amp;IF($T1172="","","-"&amp;TRIM(RIGHT(SUBSTITUTE(TRIM(SUBSTITUTE($T1172,CHAR(160)," "))," ",REPT(" ",60)),60)))&amp;".jpg")</f>
        <v/>
      </c>
    </row>
    <row r="1173" ht="42" customHeight="1">
      <c r="A1173" s="173" t="n">
        <v>29863</v>
      </c>
      <c r="B1173" s="220" t="inlineStr">
        <is>
          <t>James Hardie 1000 4 October, 1981</t>
        </is>
      </c>
      <c r="C1173" s="220" t="inlineStr">
        <is>
          <t>DNF</t>
        </is>
      </c>
      <c r="D1173" s="220" t="inlineStr">
        <is>
          <t>A</t>
        </is>
      </c>
      <c r="E1173" s="220" t="n"/>
      <c r="F1173" s="220" t="n">
        <v>3</v>
      </c>
      <c r="G1173" s="220" t="inlineStr">
        <is>
          <t>Cadbury Schweppes Racing</t>
        </is>
      </c>
      <c r="H1173" s="220" t="n"/>
      <c r="I1173" s="220" t="n"/>
      <c r="J1173" s="220" t="inlineStr">
        <is>
          <t>Holden Commodore VC</t>
        </is>
      </c>
      <c r="K1173" s="220" t="inlineStr">
        <is>
          <t>5044 V8</t>
        </is>
      </c>
      <c r="L1173" s="220" t="inlineStr">
        <is>
          <t>Peter Janson</t>
        </is>
      </c>
      <c r="M1173" s="220" t="inlineStr">
        <is>
          <t>NZL</t>
        </is>
      </c>
      <c r="N1173" s="687">
        <f>_xlfn.LET(_xlpm.d,_xlfn.XLOOKUP(L1173,'[1]Birth Dates'!$A:$A,'[1]Birth Dates'!$B:$B,"",0),IF(_xlpm.d=0,"",_xlpm.d))</f>
        <v/>
      </c>
      <c r="O1173" s="220">
        <f>IF(OR(N1173="",A1173="",NOT(ISNUMBER(N1173)),N1173&gt;A1173),"",DATEDIF(N1173,A1173,"Y")&amp;" years, "&amp;DATEDIF(N1173,A1173,"YM")&amp;" months, "&amp;DATEDIF(N1173,A1173,"MD")&amp;" days")</f>
        <v/>
      </c>
      <c r="P1173" s="220" t="inlineStr">
        <is>
          <t>Larry Perkins</t>
        </is>
      </c>
      <c r="Q1173" s="220" t="inlineStr">
        <is>
          <t>AUS</t>
        </is>
      </c>
      <c r="R1173" s="687">
        <f>_xlfn.LET(_xlpm.d,_xlfn.XLOOKUP(P1173,'[1]Birth Dates'!$A:$A,'[1]Birth Dates'!$B:$B,"",0),IF(_xlpm.d=0,"",_xlpm.d))</f>
        <v/>
      </c>
      <c r="S1173" s="220">
        <f>IF(OR(R1173="",A1173="",NOT(ISNUMBER(R1173)),R1173&gt;A1173),"",DATEDIF(R1173,A1173,"Y")&amp;" years, "&amp;DATEDIF(R1173,A1173,"YM")&amp;" months, "&amp;DATEDIF(R1173,A1173,"MD")&amp;" days")</f>
        <v/>
      </c>
      <c r="T1173" s="220" t="n"/>
      <c r="U1173" s="220" t="n"/>
      <c r="V1173" s="687">
        <f>_xlfn.LET(_xlpm.d,_xlfn.XLOOKUP(T1173,'[1]Birth Dates'!$A:$A,'[1]Birth Dates'!$B:$B,"",0),IF(_xlpm.d=0,"",_xlpm.d))</f>
        <v/>
      </c>
      <c r="W1173" s="220">
        <f>IF(OR(V1173="",A1173="",NOT(ISNUMBER(V1173)),V1173&gt;A1173),"",DATEDIF(V1173,A1173,"Y")&amp;" years, "&amp;DATEDIF(V1173,A1173,"YM")&amp;" months, "&amp;DATEDIF(V1173,A1173,"MD")&amp;" days")</f>
        <v/>
      </c>
      <c r="X1173" s="220" t="n"/>
      <c r="Y1173" s="220" t="n"/>
      <c r="Z1173" s="220" t="n"/>
      <c r="AA1173" s="220" t="n"/>
      <c r="AB1173" s="220" t="n">
        <v>8</v>
      </c>
      <c r="AC1173" s="220" t="n"/>
      <c r="AD1173" s="220" t="n"/>
      <c r="AE1173" s="595" t="inlineStr">
        <is>
          <t>2:23.8000</t>
        </is>
      </c>
      <c r="AF1173" s="418">
        <f>IF(OR(AE1173="",AE1173="",AE1173=0),"",6.172/(AE1173*24))</f>
        <v/>
      </c>
      <c r="AG1173" s="220" t="n">
        <v>7</v>
      </c>
      <c r="AH1173" s="595" t="inlineStr">
        <is>
          <t>2:42.6210</t>
        </is>
      </c>
      <c r="AI1173" s="418">
        <f>IF(OR(AH1173="",AH1173="",AH1173=0),"",6.172/(AH1173*24))</f>
        <v/>
      </c>
      <c r="AJ1173" s="175">
        <f>IF(AND(ISNUMBER(AB1173),ISNUMBER(AG1173)),AB1173-AG1173,"")</f>
        <v/>
      </c>
      <c r="AK1173" s="220" t="inlineStr">
        <is>
          <t>Engine</t>
        </is>
      </c>
      <c r="AL1173" s="220" t="n">
        <v>67</v>
      </c>
      <c r="AM1173" s="482" t="n"/>
      <c r="AN1173" s="671">
        <f>IF(OR(AL1173="",AM1173="",AM1173=0),"",AL1173*6.172/(AM1173*24))</f>
        <v/>
      </c>
      <c r="AO1173" s="477">
        <f>IF(AND(AL1173=AL1172,AM1173&lt;&gt;"",AM1172&lt;&gt;""),AM1173-AM1172,"")</f>
        <v/>
      </c>
      <c r="AP1173" s="220" t="n"/>
      <c r="AQ1173" s="577" t="inlineStr"/>
      <c r="AR1173" s="418">
        <f>IF(OR(AQ1173="",AQ1173="",AQ1173=0),"",6.172/(AQ1173*24))</f>
        <v/>
      </c>
      <c r="AS1173" s="436">
        <f>IF(OR(NOT(ISNUMBER(C1173)),NOT(ISNUMBER(AB1173))),"",IF(AG1173&lt;&gt;"",AG1173,AB1173)-C1173)</f>
        <v/>
      </c>
      <c r="AT1173" s="217" t="n"/>
      <c r="AU1173" s="223">
        <f>IF($B1173="","",TEXT($A1173,"yyyymmdd")&amp;"_P"&amp;$C1173&amp;"_C"&amp;$F1173&amp;"_"&amp;TRIM(RIGHT(SUBSTITUTE(TRIM(SUBSTITUTE($L1173,CHAR(160)," "))," ",REPT(" ",60)),60))&amp;IF($P1173="","","-"&amp;TRIM(RIGHT(SUBSTITUTE(TRIM(SUBSTITUTE($P1173,CHAR(160)," "))," ",REPT(" ",60)),60)))&amp;IF($T1173="","","-"&amp;TRIM(RIGHT(SUBSTITUTE(TRIM(SUBSTITUTE($T1173,CHAR(160)," "))," ",REPT(" ",60)),60)))&amp;".jpg")</f>
        <v/>
      </c>
    </row>
    <row r="1174" ht="42" customHeight="1">
      <c r="A1174" s="173" t="n">
        <v>29863</v>
      </c>
      <c r="B1174" s="220" t="inlineStr">
        <is>
          <t>James Hardie 1000 4 October, 1981</t>
        </is>
      </c>
      <c r="C1174" s="220" t="inlineStr">
        <is>
          <t>DNF</t>
        </is>
      </c>
      <c r="D1174" s="220" t="inlineStr">
        <is>
          <t>C</t>
        </is>
      </c>
      <c r="E1174" s="220" t="n"/>
      <c r="F1174" s="220" t="n">
        <v>56</v>
      </c>
      <c r="G1174" s="220" t="inlineStr">
        <is>
          <t>Nissan Motor Co</t>
        </is>
      </c>
      <c r="H1174" s="220" t="n"/>
      <c r="I1174" s="220" t="n"/>
      <c r="J1174" s="220" t="inlineStr">
        <is>
          <t>Nissan Bluebird</t>
        </is>
      </c>
      <c r="K1174" s="220" t="inlineStr">
        <is>
          <t>1770 tc L4</t>
        </is>
      </c>
      <c r="L1174" s="220" t="inlineStr">
        <is>
          <t>Masahiro Hasemi</t>
        </is>
      </c>
      <c r="M1174" s="220" t="inlineStr">
        <is>
          <t>JPN</t>
        </is>
      </c>
      <c r="N1174" s="687">
        <f>_xlfn.LET(_xlpm.d,_xlfn.XLOOKUP(L1174,'[1]Birth Dates'!$A:$A,'[1]Birth Dates'!$B:$B,"",0),IF(_xlpm.d=0,"",_xlpm.d))</f>
        <v/>
      </c>
      <c r="O1174" s="220">
        <f>IF(OR(N1174="",A1174="",NOT(ISNUMBER(N1174)),N1174&gt;A1174),"",DATEDIF(N1174,A1174,"Y")&amp;" years, "&amp;DATEDIF(N1174,A1174,"YM")&amp;" months, "&amp;DATEDIF(N1174,A1174,"MD")&amp;" days")</f>
        <v/>
      </c>
      <c r="P1174" s="220" t="inlineStr">
        <is>
          <t>Kazuyoshi Hoshino</t>
        </is>
      </c>
      <c r="Q1174" s="220" t="inlineStr">
        <is>
          <t>JPN</t>
        </is>
      </c>
      <c r="R1174" s="687">
        <f>_xlfn.LET(_xlpm.d,_xlfn.XLOOKUP(P1174,'[1]Birth Dates'!$A:$A,'[1]Birth Dates'!$B:$B,"",0),IF(_xlpm.d=0,"",_xlpm.d))</f>
        <v/>
      </c>
      <c r="S1174" s="220">
        <f>IF(OR(R1174="",A1174="",NOT(ISNUMBER(R1174)),R1174&gt;A1174),"",DATEDIF(R1174,A1174,"Y")&amp;" years, "&amp;DATEDIF(R1174,A1174,"YM")&amp;" months, "&amp;DATEDIF(R1174,A1174,"MD")&amp;" days")</f>
        <v/>
      </c>
      <c r="T1174" s="220" t="n"/>
      <c r="U1174" s="220" t="n"/>
      <c r="V1174" s="687">
        <f>_xlfn.LET(_xlpm.d,_xlfn.XLOOKUP(T1174,'[1]Birth Dates'!$A:$A,'[1]Birth Dates'!$B:$B,"",0),IF(_xlpm.d=0,"",_xlpm.d))</f>
        <v/>
      </c>
      <c r="W1174" s="220">
        <f>IF(OR(V1174="",A1174="",NOT(ISNUMBER(V1174)),V1174&gt;A1174),"",DATEDIF(V1174,A1174,"Y")&amp;" years, "&amp;DATEDIF(V1174,A1174,"YM")&amp;" months, "&amp;DATEDIF(V1174,A1174,"MD")&amp;" days")</f>
        <v/>
      </c>
      <c r="X1174" s="220" t="n"/>
      <c r="Y1174" s="220" t="n"/>
      <c r="Z1174" s="220" t="n"/>
      <c r="AA1174" s="220" t="n"/>
      <c r="AB1174" s="220" t="n">
        <v>31</v>
      </c>
      <c r="AC1174" s="220" t="n"/>
      <c r="AD1174" s="220" t="n"/>
      <c r="AE1174" s="595" t="inlineStr">
        <is>
          <t>2:32.8000</t>
        </is>
      </c>
      <c r="AF1174" s="418">
        <f>IF(OR(AE1174="",AE1174="",AE1174=0),"",6.172/(AE1174*24))</f>
        <v/>
      </c>
      <c r="AG1174" s="251" t="n"/>
      <c r="AH1174" s="577" t="inlineStr"/>
      <c r="AI1174" s="418">
        <f>IF(OR(AH1174="",AH1174="",AH1174=0),"",6.172/(AH1174*24))</f>
        <v/>
      </c>
      <c r="AJ1174" s="175">
        <f>IF(AND(ISNUMBER(AB1174),ISNUMBER(AG1174)),AB1174-AG1174,"")</f>
        <v/>
      </c>
      <c r="AK1174" s="220" t="inlineStr">
        <is>
          <t>Gearbox</t>
        </is>
      </c>
      <c r="AL1174" s="220" t="n">
        <v>66</v>
      </c>
      <c r="AM1174" s="482" t="n"/>
      <c r="AN1174" s="671">
        <f>IF(OR(AL1174="",AM1174="",AM1174=0),"",AL1174*6.172/(AM1174*24))</f>
        <v/>
      </c>
      <c r="AO1174" s="477">
        <f>IF(AND(AL1174=AL1173,AM1174&lt;&gt;"",AM1173&lt;&gt;""),AM1174-AM1173,"")</f>
        <v/>
      </c>
      <c r="AP1174" s="220" t="n"/>
      <c r="AQ1174" s="577" t="inlineStr"/>
      <c r="AR1174" s="418">
        <f>IF(OR(AQ1174="",AQ1174="",AQ1174=0),"",6.172/(AQ1174*24))</f>
        <v/>
      </c>
      <c r="AS1174" s="436">
        <f>IF(OR(NOT(ISNUMBER(C1174)),NOT(ISNUMBER(AB1174))),"",IF(AG1174&lt;&gt;"",AG1174,AB1174)-C1174)</f>
        <v/>
      </c>
      <c r="AT1174" s="217" t="n"/>
      <c r="AU1174" s="223">
        <f>IF($B1174="","",TEXT($A1174,"yyyymmdd")&amp;"_P"&amp;$C1174&amp;"_C"&amp;$F1174&amp;"_"&amp;TRIM(RIGHT(SUBSTITUTE(TRIM(SUBSTITUTE($L1174,CHAR(160)," "))," ",REPT(" ",60)),60))&amp;IF($P1174="","","-"&amp;TRIM(RIGHT(SUBSTITUTE(TRIM(SUBSTITUTE($P1174,CHAR(160)," "))," ",REPT(" ",60)),60)))&amp;IF($T1174="","","-"&amp;TRIM(RIGHT(SUBSTITUTE(TRIM(SUBSTITUTE($T1174,CHAR(160)," "))," ",REPT(" ",60)),60)))&amp;".jpg")</f>
        <v/>
      </c>
    </row>
    <row r="1175" ht="42" customHeight="1">
      <c r="A1175" s="173" t="n">
        <v>29863</v>
      </c>
      <c r="B1175" s="220" t="inlineStr">
        <is>
          <t>James Hardie 1000 4 October, 1981</t>
        </is>
      </c>
      <c r="C1175" s="220" t="inlineStr">
        <is>
          <t>DNF</t>
        </is>
      </c>
      <c r="D1175" s="220" t="inlineStr">
        <is>
          <t>B</t>
        </is>
      </c>
      <c r="E1175" s="220" t="n"/>
      <c r="F1175" s="220" t="n">
        <v>37</v>
      </c>
      <c r="G1175" s="220" t="inlineStr">
        <is>
          <t>Trend Windows Pty Ltd</t>
        </is>
      </c>
      <c r="H1175" s="220" t="n"/>
      <c r="I1175" s="220" t="n"/>
      <c r="J1175" s="220" t="inlineStr">
        <is>
          <t>Ford Capri</t>
        </is>
      </c>
      <c r="K1175" s="220" t="inlineStr">
        <is>
          <t>2993 V6</t>
        </is>
      </c>
      <c r="L1175" s="220" t="inlineStr">
        <is>
          <t>Terry Daly</t>
        </is>
      </c>
      <c r="M1175" s="220" t="inlineStr">
        <is>
          <t>AUS</t>
        </is>
      </c>
      <c r="N1175" s="687">
        <f>_xlfn.LET(_xlpm.d,_xlfn.XLOOKUP(L1175,'[1]Birth Dates'!$A:$A,'[1]Birth Dates'!$B:$B,"",0),IF(_xlpm.d=0,"",_xlpm.d))</f>
        <v/>
      </c>
      <c r="O1175" s="220">
        <f>IF(OR(N1175="",A1175="",NOT(ISNUMBER(N1175)),N1175&gt;A1175),"",DATEDIF(N1175,A1175,"Y")&amp;" years, "&amp;DATEDIF(N1175,A1175,"YM")&amp;" months, "&amp;DATEDIF(N1175,A1175,"MD")&amp;" days")</f>
        <v/>
      </c>
      <c r="P1175" s="220" t="inlineStr">
        <is>
          <t>Peter Hopwood</t>
        </is>
      </c>
      <c r="Q1175" s="220" t="inlineStr">
        <is>
          <t>AUS</t>
        </is>
      </c>
      <c r="R1175" s="687">
        <f>_xlfn.LET(_xlpm.d,_xlfn.XLOOKUP(P1175,'[1]Birth Dates'!$A:$A,'[1]Birth Dates'!$B:$B,"",0),IF(_xlpm.d=0,"",_xlpm.d))</f>
        <v/>
      </c>
      <c r="S1175" s="220">
        <f>IF(OR(R1175="",A1175="",NOT(ISNUMBER(R1175)),R1175&gt;A1175),"",DATEDIF(R1175,A1175,"Y")&amp;" years, "&amp;DATEDIF(R1175,A1175,"YM")&amp;" months, "&amp;DATEDIF(R1175,A1175,"MD")&amp;" days")</f>
        <v/>
      </c>
      <c r="T1175" s="220" t="n"/>
      <c r="U1175" s="220" t="n"/>
      <c r="V1175" s="687">
        <f>_xlfn.LET(_xlpm.d,_xlfn.XLOOKUP(T1175,'[1]Birth Dates'!$A:$A,'[1]Birth Dates'!$B:$B,"",0),IF(_xlpm.d=0,"",_xlpm.d))</f>
        <v/>
      </c>
      <c r="W1175" s="220">
        <f>IF(OR(V1175="",A1175="",NOT(ISNUMBER(V1175)),V1175&gt;A1175),"",DATEDIF(V1175,A1175,"Y")&amp;" years, "&amp;DATEDIF(V1175,A1175,"YM")&amp;" months, "&amp;DATEDIF(V1175,A1175,"MD")&amp;" days")</f>
        <v/>
      </c>
      <c r="X1175" s="220" t="n"/>
      <c r="Y1175" s="220" t="n"/>
      <c r="Z1175" s="220" t="n"/>
      <c r="AA1175" s="220" t="n"/>
      <c r="AB1175" s="220" t="n">
        <v>37</v>
      </c>
      <c r="AC1175" s="220" t="n"/>
      <c r="AD1175" s="220" t="n"/>
      <c r="AE1175" s="595" t="inlineStr">
        <is>
          <t>2:35.2000</t>
        </is>
      </c>
      <c r="AF1175" s="418">
        <f>IF(OR(AE1175="",AE1175="",AE1175=0),"",6.172/(AE1175*24))</f>
        <v/>
      </c>
      <c r="AG1175" s="251" t="n"/>
      <c r="AH1175" s="577" t="inlineStr"/>
      <c r="AI1175" s="418">
        <f>IF(OR(AH1175="",AH1175="",AH1175=0),"",6.172/(AH1175*24))</f>
        <v/>
      </c>
      <c r="AJ1175" s="175">
        <f>IF(AND(ISNUMBER(AB1175),ISNUMBER(AG1175)),AB1175-AG1175,"")</f>
        <v/>
      </c>
      <c r="AK1175" s="220" t="inlineStr">
        <is>
          <t>Engine</t>
        </is>
      </c>
      <c r="AL1175" s="220" t="n">
        <v>56</v>
      </c>
      <c r="AM1175" s="482" t="n"/>
      <c r="AN1175" s="671">
        <f>IF(OR(AL1175="",AM1175="",AM1175=0),"",AL1175*6.172/(AM1175*24))</f>
        <v/>
      </c>
      <c r="AO1175" s="477">
        <f>IF(AND(AL1175=AL1174,AM1175&lt;&gt;"",AM1174&lt;&gt;""),AM1175-AM1174,"")</f>
        <v/>
      </c>
      <c r="AP1175" s="220" t="n"/>
      <c r="AQ1175" s="577" t="inlineStr"/>
      <c r="AR1175" s="418">
        <f>IF(OR(AQ1175="",AQ1175="",AQ1175=0),"",6.172/(AQ1175*24))</f>
        <v/>
      </c>
      <c r="AS1175" s="436">
        <f>IF(OR(NOT(ISNUMBER(C1175)),NOT(ISNUMBER(AB1175))),"",IF(AG1175&lt;&gt;"",AG1175,AB1175)-C1175)</f>
        <v/>
      </c>
      <c r="AT1175" s="217" t="n"/>
      <c r="AU1175" s="223">
        <f>IF($B1175="","",TEXT($A1175,"yyyymmdd")&amp;"_P"&amp;$C1175&amp;"_C"&amp;$F1175&amp;"_"&amp;TRIM(RIGHT(SUBSTITUTE(TRIM(SUBSTITUTE($L1175,CHAR(160)," "))," ",REPT(" ",60)),60))&amp;IF($P1175="","","-"&amp;TRIM(RIGHT(SUBSTITUTE(TRIM(SUBSTITUTE($P1175,CHAR(160)," "))," ",REPT(" ",60)),60)))&amp;IF($T1175="","","-"&amp;TRIM(RIGHT(SUBSTITUTE(TRIM(SUBSTITUTE($T1175,CHAR(160)," "))," ",REPT(" ",60)),60)))&amp;".jpg")</f>
        <v/>
      </c>
    </row>
    <row r="1176" ht="42" customHeight="1">
      <c r="A1176" s="173" t="n">
        <v>29863</v>
      </c>
      <c r="B1176" s="220" t="inlineStr">
        <is>
          <t>James Hardie 1000 4 October, 1981</t>
        </is>
      </c>
      <c r="C1176" s="220" t="inlineStr">
        <is>
          <t>DNF</t>
        </is>
      </c>
      <c r="D1176" s="220" t="inlineStr">
        <is>
          <t>B</t>
        </is>
      </c>
      <c r="E1176" s="220" t="n"/>
      <c r="F1176" s="220" t="n">
        <v>45</v>
      </c>
      <c r="G1176" s="220" t="inlineStr">
        <is>
          <t>Precinct Performance Pty Ltd</t>
        </is>
      </c>
      <c r="H1176" s="220" t="n"/>
      <c r="I1176" s="220" t="n"/>
      <c r="J1176" s="220" t="inlineStr">
        <is>
          <t>Mazda RX7</t>
        </is>
      </c>
      <c r="K1176" s="220" t="inlineStr">
        <is>
          <t>2292 eq R2</t>
        </is>
      </c>
      <c r="L1176" s="220" t="inlineStr">
        <is>
          <t>Allan Bryant</t>
        </is>
      </c>
      <c r="M1176" s="220" t="inlineStr">
        <is>
          <t>AUS</t>
        </is>
      </c>
      <c r="N1176" s="687">
        <f>_xlfn.LET(_xlpm.d,_xlfn.XLOOKUP(L1176,'[1]Birth Dates'!$A:$A,'[1]Birth Dates'!$B:$B,"",0),IF(_xlpm.d=0,"",_xlpm.d))</f>
        <v/>
      </c>
      <c r="O1176" s="220">
        <f>IF(OR(N1176="",A1176="",NOT(ISNUMBER(N1176)),N1176&gt;A1176),"",DATEDIF(N1176,A1176,"Y")&amp;" years, "&amp;DATEDIF(N1176,A1176,"YM")&amp;" months, "&amp;DATEDIF(N1176,A1176,"MD")&amp;" days")</f>
        <v/>
      </c>
      <c r="P1176" s="220" t="inlineStr">
        <is>
          <t>Dean Gall</t>
        </is>
      </c>
      <c r="Q1176" s="220" t="inlineStr">
        <is>
          <t>AUS</t>
        </is>
      </c>
      <c r="R1176" s="687">
        <f>_xlfn.LET(_xlpm.d,_xlfn.XLOOKUP(P1176,'[1]Birth Dates'!$A:$A,'[1]Birth Dates'!$B:$B,"",0),IF(_xlpm.d=0,"",_xlpm.d))</f>
        <v/>
      </c>
      <c r="S1176" s="220">
        <f>IF(OR(R1176="",A1176="",NOT(ISNUMBER(R1176)),R1176&gt;A1176),"",DATEDIF(R1176,A1176,"Y")&amp;" years, "&amp;DATEDIF(R1176,A1176,"YM")&amp;" months, "&amp;DATEDIF(R1176,A1176,"MD")&amp;" days")</f>
        <v/>
      </c>
      <c r="T1176" s="220" t="n"/>
      <c r="U1176" s="220" t="n"/>
      <c r="V1176" s="687">
        <f>_xlfn.LET(_xlpm.d,_xlfn.XLOOKUP(T1176,'[1]Birth Dates'!$A:$A,'[1]Birth Dates'!$B:$B,"",0),IF(_xlpm.d=0,"",_xlpm.d))</f>
        <v/>
      </c>
      <c r="W1176" s="220">
        <f>IF(OR(V1176="",A1176="",NOT(ISNUMBER(V1176)),V1176&gt;A1176),"",DATEDIF(V1176,A1176,"Y")&amp;" years, "&amp;DATEDIF(V1176,A1176,"YM")&amp;" months, "&amp;DATEDIF(V1176,A1176,"MD")&amp;" days")</f>
        <v/>
      </c>
      <c r="X1176" s="220" t="n"/>
      <c r="Y1176" s="220" t="n"/>
      <c r="Z1176" s="220" t="n"/>
      <c r="AA1176" s="220" t="n"/>
      <c r="AB1176" s="220" t="n">
        <v>39</v>
      </c>
      <c r="AC1176" s="220" t="n"/>
      <c r="AD1176" s="220" t="n"/>
      <c r="AE1176" s="595" t="inlineStr">
        <is>
          <t>2:35.6000</t>
        </is>
      </c>
      <c r="AF1176" s="418">
        <f>IF(OR(AE1176="",AE1176="",AE1176=0),"",6.172/(AE1176*24))</f>
        <v/>
      </c>
      <c r="AG1176" s="251" t="n"/>
      <c r="AH1176" s="577" t="inlineStr"/>
      <c r="AI1176" s="418">
        <f>IF(OR(AH1176="",AH1176="",AH1176=0),"",6.172/(AH1176*24))</f>
        <v/>
      </c>
      <c r="AJ1176" s="175">
        <f>IF(AND(ISNUMBER(AB1176),ISNUMBER(AG1176)),AB1176-AG1176,"")</f>
        <v/>
      </c>
      <c r="AK1176" s="220" t="inlineStr">
        <is>
          <t>Tailshaft</t>
        </is>
      </c>
      <c r="AL1176" s="220" t="n">
        <v>54</v>
      </c>
      <c r="AM1176" s="482" t="n"/>
      <c r="AN1176" s="671">
        <f>IF(OR(AL1176="",AM1176="",AM1176=0),"",AL1176*6.172/(AM1176*24))</f>
        <v/>
      </c>
      <c r="AO1176" s="477">
        <f>IF(AND(AL1176=AL1175,AM1176&lt;&gt;"",AM1175&lt;&gt;""),AM1176-AM1175,"")</f>
        <v/>
      </c>
      <c r="AP1176" s="220" t="n"/>
      <c r="AQ1176" s="577" t="inlineStr"/>
      <c r="AR1176" s="418">
        <f>IF(OR(AQ1176="",AQ1176="",AQ1176=0),"",6.172/(AQ1176*24))</f>
        <v/>
      </c>
      <c r="AS1176" s="436">
        <f>IF(OR(NOT(ISNUMBER(C1176)),NOT(ISNUMBER(AB1176))),"",IF(AG1176&lt;&gt;"",AG1176,AB1176)-C1176)</f>
        <v/>
      </c>
      <c r="AT1176" s="217" t="n"/>
      <c r="AU1176" s="223">
        <f>IF($B1176="","",TEXT($A1176,"yyyymmdd")&amp;"_P"&amp;$C1176&amp;"_C"&amp;$F1176&amp;"_"&amp;TRIM(RIGHT(SUBSTITUTE(TRIM(SUBSTITUTE($L1176,CHAR(160)," "))," ",REPT(" ",60)),60))&amp;IF($P1176="","","-"&amp;TRIM(RIGHT(SUBSTITUTE(TRIM(SUBSTITUTE($P1176,CHAR(160)," "))," ",REPT(" ",60)),60)))&amp;IF($T1176="","","-"&amp;TRIM(RIGHT(SUBSTITUTE(TRIM(SUBSTITUTE($T1176,CHAR(160)," "))," ",REPT(" ",60)),60)))&amp;".jpg")</f>
        <v/>
      </c>
    </row>
    <row r="1177" ht="42" customHeight="1">
      <c r="A1177" s="173" t="n">
        <v>29863</v>
      </c>
      <c r="B1177" s="220" t="inlineStr">
        <is>
          <t>James Hardie 1000 4 October, 1981</t>
        </is>
      </c>
      <c r="C1177" s="220" t="inlineStr">
        <is>
          <t>DNF</t>
        </is>
      </c>
      <c r="D1177" s="220" t="inlineStr">
        <is>
          <t>A</t>
        </is>
      </c>
      <c r="E1177" s="220" t="n"/>
      <c r="F1177" s="220" t="n">
        <v>27</v>
      </c>
      <c r="G1177" s="220" t="inlineStr">
        <is>
          <t>Roadways Racing</t>
        </is>
      </c>
      <c r="H1177" s="220" t="n"/>
      <c r="I1177" s="220" t="n"/>
      <c r="J1177" s="220" t="inlineStr">
        <is>
          <t>Holden Commodore VC</t>
        </is>
      </c>
      <c r="K1177" s="220" t="inlineStr">
        <is>
          <t>5044 V8</t>
        </is>
      </c>
      <c r="L1177" s="220" t="inlineStr">
        <is>
          <t>Garth Wigston</t>
        </is>
      </c>
      <c r="M1177" s="220" t="inlineStr">
        <is>
          <t>AUS</t>
        </is>
      </c>
      <c r="N1177" s="687">
        <f>_xlfn.LET(_xlpm.d,_xlfn.XLOOKUP(L1177,'[1]Birth Dates'!$A:$A,'[1]Birth Dates'!$B:$B,"",0),IF(_xlpm.d=0,"",_xlpm.d))</f>
        <v/>
      </c>
      <c r="O1177" s="220">
        <f>IF(OR(N1177="",A1177="",NOT(ISNUMBER(N1177)),N1177&gt;A1177),"",DATEDIF(N1177,A1177,"Y")&amp;" years, "&amp;DATEDIF(N1177,A1177,"YM")&amp;" months, "&amp;DATEDIF(N1177,A1177,"MD")&amp;" days")</f>
        <v/>
      </c>
      <c r="P1177" s="220" t="inlineStr">
        <is>
          <t>Steve Harrington</t>
        </is>
      </c>
      <c r="Q1177" s="220" t="inlineStr">
        <is>
          <t>AUS</t>
        </is>
      </c>
      <c r="R1177" s="687">
        <f>_xlfn.LET(_xlpm.d,_xlfn.XLOOKUP(P1177,'[1]Birth Dates'!$A:$A,'[1]Birth Dates'!$B:$B,"",0),IF(_xlpm.d=0,"",_xlpm.d))</f>
        <v/>
      </c>
      <c r="S1177" s="220">
        <f>IF(OR(R1177="",A1177="",NOT(ISNUMBER(R1177)),R1177&gt;A1177),"",DATEDIF(R1177,A1177,"Y")&amp;" years, "&amp;DATEDIF(R1177,A1177,"YM")&amp;" months, "&amp;DATEDIF(R1177,A1177,"MD")&amp;" days")</f>
        <v/>
      </c>
      <c r="T1177" s="220" t="n"/>
      <c r="U1177" s="220" t="n"/>
      <c r="V1177" s="687">
        <f>_xlfn.LET(_xlpm.d,_xlfn.XLOOKUP(T1177,'[1]Birth Dates'!$A:$A,'[1]Birth Dates'!$B:$B,"",0),IF(_xlpm.d=0,"",_xlpm.d))</f>
        <v/>
      </c>
      <c r="W1177" s="220">
        <f>IF(OR(V1177="",A1177="",NOT(ISNUMBER(V1177)),V1177&gt;A1177),"",DATEDIF(V1177,A1177,"Y")&amp;" years, "&amp;DATEDIF(V1177,A1177,"YM")&amp;" months, "&amp;DATEDIF(V1177,A1177,"MD")&amp;" days")</f>
        <v/>
      </c>
      <c r="X1177" s="220" t="n"/>
      <c r="Y1177" s="220" t="n"/>
      <c r="Z1177" s="220" t="n"/>
      <c r="AA1177" s="220" t="n"/>
      <c r="AB1177" s="220" t="n">
        <v>6</v>
      </c>
      <c r="AC1177" s="220" t="n"/>
      <c r="AD1177" s="220" t="n"/>
      <c r="AE1177" s="595" t="inlineStr">
        <is>
          <t>2:23.8000</t>
        </is>
      </c>
      <c r="AF1177" s="418">
        <f>IF(OR(AE1177="",AE1177="",AE1177=0),"",6.172/(AE1177*24))</f>
        <v/>
      </c>
      <c r="AG1177" s="220" t="n">
        <v>10</v>
      </c>
      <c r="AH1177" s="595" t="inlineStr">
        <is>
          <t>2:46.2480</t>
        </is>
      </c>
      <c r="AI1177" s="418">
        <f>IF(OR(AH1177="",AH1177="",AH1177=0),"",6.172/(AH1177*24))</f>
        <v/>
      </c>
      <c r="AJ1177" s="175">
        <f>IF(AND(ISNUMBER(AB1177),ISNUMBER(AG1177)),AB1177-AG1177,"")</f>
        <v/>
      </c>
      <c r="AK1177" s="220" t="inlineStr">
        <is>
          <t>Valve</t>
        </is>
      </c>
      <c r="AL1177" s="220" t="n">
        <v>53</v>
      </c>
      <c r="AM1177" s="482" t="n"/>
      <c r="AN1177" s="671">
        <f>IF(OR(AL1177="",AM1177="",AM1177=0),"",AL1177*6.172/(AM1177*24))</f>
        <v/>
      </c>
      <c r="AO1177" s="477">
        <f>IF(AND(AL1177=AL1176,AM1177&lt;&gt;"",AM1176&lt;&gt;""),AM1177-AM1176,"")</f>
        <v/>
      </c>
      <c r="AP1177" s="220" t="n"/>
      <c r="AQ1177" s="577" t="inlineStr"/>
      <c r="AR1177" s="418">
        <f>IF(OR(AQ1177="",AQ1177="",AQ1177=0),"",6.172/(AQ1177*24))</f>
        <v/>
      </c>
      <c r="AS1177" s="436">
        <f>IF(OR(NOT(ISNUMBER(C1177)),NOT(ISNUMBER(AB1177))),"",IF(AG1177&lt;&gt;"",AG1177,AB1177)-C1177)</f>
        <v/>
      </c>
      <c r="AT1177" s="217" t="n"/>
      <c r="AU1177" s="223">
        <f>IF($B1177="","",TEXT($A1177,"yyyymmdd")&amp;"_P"&amp;$C1177&amp;"_C"&amp;$F1177&amp;"_"&amp;TRIM(RIGHT(SUBSTITUTE(TRIM(SUBSTITUTE($L1177,CHAR(160)," "))," ",REPT(" ",60)),60))&amp;IF($P1177="","","-"&amp;TRIM(RIGHT(SUBSTITUTE(TRIM(SUBSTITUTE($P1177,CHAR(160)," "))," ",REPT(" ",60)),60)))&amp;IF($T1177="","","-"&amp;TRIM(RIGHT(SUBSTITUTE(TRIM(SUBSTITUTE($T1177,CHAR(160)," "))," ",REPT(" ",60)),60)))&amp;".jpg")</f>
        <v/>
      </c>
    </row>
    <row r="1178" ht="42" customHeight="1">
      <c r="A1178" s="173" t="n">
        <v>29863</v>
      </c>
      <c r="B1178" s="220" t="inlineStr">
        <is>
          <t>James Hardie 1000 4 October, 1981</t>
        </is>
      </c>
      <c r="C1178" s="220" t="inlineStr">
        <is>
          <t>DNF</t>
        </is>
      </c>
      <c r="D1178" s="220" t="inlineStr">
        <is>
          <t>C</t>
        </is>
      </c>
      <c r="E1178" s="220" t="n"/>
      <c r="F1178" s="220" t="n">
        <v>47</v>
      </c>
      <c r="G1178" s="220" t="inlineStr">
        <is>
          <t>Walter Scott</t>
        </is>
      </c>
      <c r="H1178" s="220" t="n"/>
      <c r="I1178" s="220" t="n"/>
      <c r="J1178" s="220" t="inlineStr">
        <is>
          <t>Toyota Celica</t>
        </is>
      </c>
      <c r="K1178" s="220" t="inlineStr">
        <is>
          <t>1968 L4</t>
        </is>
      </c>
      <c r="L1178" s="220" t="inlineStr">
        <is>
          <t>Walter Scott</t>
        </is>
      </c>
      <c r="M1178" s="220" t="inlineStr">
        <is>
          <t>AUS</t>
        </is>
      </c>
      <c r="N1178" s="687">
        <f>_xlfn.LET(_xlpm.d,_xlfn.XLOOKUP(L1178,'[1]Birth Dates'!$A:$A,'[1]Birth Dates'!$B:$B,"",0),IF(_xlpm.d=0,"",_xlpm.d))</f>
        <v/>
      </c>
      <c r="O1178" s="220">
        <f>IF(OR(N1178="",A1178="",NOT(ISNUMBER(N1178)),N1178&gt;A1178),"",DATEDIF(N1178,A1178,"Y")&amp;" years, "&amp;DATEDIF(N1178,A1178,"YM")&amp;" months, "&amp;DATEDIF(N1178,A1178,"MD")&amp;" days")</f>
        <v/>
      </c>
      <c r="P1178" s="220" t="inlineStr">
        <is>
          <t>Peter Walton</t>
        </is>
      </c>
      <c r="Q1178" s="220" t="inlineStr">
        <is>
          <t>AUS</t>
        </is>
      </c>
      <c r="R1178" s="687">
        <f>_xlfn.LET(_xlpm.d,_xlfn.XLOOKUP(P1178,'[1]Birth Dates'!$A:$A,'[1]Birth Dates'!$B:$B,"",0),IF(_xlpm.d=0,"",_xlpm.d))</f>
        <v/>
      </c>
      <c r="S1178" s="220">
        <f>IF(OR(R1178="",A1178="",NOT(ISNUMBER(R1178)),R1178&gt;A1178),"",DATEDIF(R1178,A1178,"Y")&amp;" years, "&amp;DATEDIF(R1178,A1178,"YM")&amp;" months, "&amp;DATEDIF(R1178,A1178,"MD")&amp;" days")</f>
        <v/>
      </c>
      <c r="T1178" s="220" t="n"/>
      <c r="U1178" s="220" t="n"/>
      <c r="V1178" s="687">
        <f>_xlfn.LET(_xlpm.d,_xlfn.XLOOKUP(T1178,'[1]Birth Dates'!$A:$A,'[1]Birth Dates'!$B:$B,"",0),IF(_xlpm.d=0,"",_xlpm.d))</f>
        <v/>
      </c>
      <c r="W1178" s="220">
        <f>IF(OR(V1178="",A1178="",NOT(ISNUMBER(V1178)),V1178&gt;A1178),"",DATEDIF(V1178,A1178,"Y")&amp;" years, "&amp;DATEDIF(V1178,A1178,"YM")&amp;" months, "&amp;DATEDIF(V1178,A1178,"MD")&amp;" days")</f>
        <v/>
      </c>
      <c r="X1178" s="220" t="n"/>
      <c r="Y1178" s="220" t="n"/>
      <c r="Z1178" s="220" t="n"/>
      <c r="AA1178" s="220" t="n"/>
      <c r="AB1178" s="220" t="n">
        <v>48</v>
      </c>
      <c r="AC1178" s="220" t="n"/>
      <c r="AD1178" s="220" t="n"/>
      <c r="AE1178" s="595" t="inlineStr">
        <is>
          <t>2:43.8000</t>
        </is>
      </c>
      <c r="AF1178" s="418">
        <f>IF(OR(AE1178="",AE1178="",AE1178=0),"",6.172/(AE1178*24))</f>
        <v/>
      </c>
      <c r="AG1178" s="251" t="n"/>
      <c r="AH1178" s="577" t="inlineStr"/>
      <c r="AI1178" s="418">
        <f>IF(OR(AH1178="",AH1178="",AH1178=0),"",6.172/(AH1178*24))</f>
        <v/>
      </c>
      <c r="AJ1178" s="175">
        <f>IF(AND(ISNUMBER(AB1178),ISNUMBER(AG1178)),AB1178-AG1178,"")</f>
        <v/>
      </c>
      <c r="AK1178" s="220" t="inlineStr">
        <is>
          <t>Engine</t>
        </is>
      </c>
      <c r="AL1178" s="220" t="n">
        <v>50</v>
      </c>
      <c r="AM1178" s="482" t="n"/>
      <c r="AN1178" s="671">
        <f>IF(OR(AL1178="",AM1178="",AM1178=0),"",AL1178*6.172/(AM1178*24))</f>
        <v/>
      </c>
      <c r="AO1178" s="477">
        <f>IF(AND(AL1178=AL1177,AM1178&lt;&gt;"",AM1177&lt;&gt;""),AM1178-AM1177,"")</f>
        <v/>
      </c>
      <c r="AP1178" s="220" t="n"/>
      <c r="AQ1178" s="577" t="inlineStr"/>
      <c r="AR1178" s="418">
        <f>IF(OR(AQ1178="",AQ1178="",AQ1178=0),"",6.172/(AQ1178*24))</f>
        <v/>
      </c>
      <c r="AS1178" s="436">
        <f>IF(OR(NOT(ISNUMBER(C1178)),NOT(ISNUMBER(AB1178))),"",IF(AG1178&lt;&gt;"",AG1178,AB1178)-C1178)</f>
        <v/>
      </c>
      <c r="AT1178" s="217" t="n"/>
      <c r="AU1178" s="223">
        <f>IF($B1178="","",TEXT($A1178,"yyyymmdd")&amp;"_P"&amp;$C1178&amp;"_C"&amp;$F1178&amp;"_"&amp;TRIM(RIGHT(SUBSTITUTE(TRIM(SUBSTITUTE($L1178,CHAR(160)," "))," ",REPT(" ",60)),60))&amp;IF($P1178="","","-"&amp;TRIM(RIGHT(SUBSTITUTE(TRIM(SUBSTITUTE($P1178,CHAR(160)," "))," ",REPT(" ",60)),60)))&amp;IF($T1178="","","-"&amp;TRIM(RIGHT(SUBSTITUTE(TRIM(SUBSTITUTE($T1178,CHAR(160)," "))," ",REPT(" ",60)),60)))&amp;".jpg")</f>
        <v/>
      </c>
    </row>
    <row r="1179" ht="42" customHeight="1">
      <c r="A1179" s="173" t="n">
        <v>29863</v>
      </c>
      <c r="B1179" s="220" t="inlineStr">
        <is>
          <t>James Hardie 1000 4 October, 1981</t>
        </is>
      </c>
      <c r="C1179" s="220" t="inlineStr">
        <is>
          <t>DNF</t>
        </is>
      </c>
      <c r="D1179" s="220" t="inlineStr">
        <is>
          <t>A</t>
        </is>
      </c>
      <c r="E1179" s="220" t="n"/>
      <c r="F1179" s="220" t="n">
        <v>12</v>
      </c>
      <c r="G1179" s="220" t="inlineStr">
        <is>
          <t>Warren Cullen</t>
        </is>
      </c>
      <c r="H1179" s="220" t="n"/>
      <c r="I1179" s="220" t="n"/>
      <c r="J1179" s="220" t="inlineStr">
        <is>
          <t>Holden Commodore VC</t>
        </is>
      </c>
      <c r="K1179" s="220" t="inlineStr">
        <is>
          <t>5044 V8</t>
        </is>
      </c>
      <c r="L1179" s="220" t="inlineStr">
        <is>
          <t>Warren Cullen</t>
        </is>
      </c>
      <c r="M1179" s="220" t="inlineStr">
        <is>
          <t>AUS</t>
        </is>
      </c>
      <c r="N1179" s="687">
        <f>_xlfn.LET(_xlpm.d,_xlfn.XLOOKUP(L1179,'[1]Birth Dates'!$A:$A,'[1]Birth Dates'!$B:$B,"",0),IF(_xlpm.d=0,"",_xlpm.d))</f>
        <v/>
      </c>
      <c r="O1179" s="220">
        <f>IF(OR(N1179="",A1179="",NOT(ISNUMBER(N1179)),N1179&gt;A1179),"",DATEDIF(N1179,A1179,"Y")&amp;" years, "&amp;DATEDIF(N1179,A1179,"YM")&amp;" months, "&amp;DATEDIF(N1179,A1179,"MD")&amp;" days")</f>
        <v/>
      </c>
      <c r="P1179" s="220" t="inlineStr">
        <is>
          <t>Alan Jones</t>
        </is>
      </c>
      <c r="Q1179" s="220" t="inlineStr">
        <is>
          <t>AUS</t>
        </is>
      </c>
      <c r="R1179" s="687">
        <f>_xlfn.LET(_xlpm.d,_xlfn.XLOOKUP(P1179,'[1]Birth Dates'!$A:$A,'[1]Birth Dates'!$B:$B,"",0),IF(_xlpm.d=0,"",_xlpm.d))</f>
        <v/>
      </c>
      <c r="S1179" s="220">
        <f>IF(OR(R1179="",A1179="",NOT(ISNUMBER(R1179)),R1179&gt;A1179),"",DATEDIF(R1179,A1179,"Y")&amp;" years, "&amp;DATEDIF(R1179,A1179,"YM")&amp;" months, "&amp;DATEDIF(R1179,A1179,"MD")&amp;" days")</f>
        <v/>
      </c>
      <c r="T1179" s="220" t="n"/>
      <c r="U1179" s="220" t="n"/>
      <c r="V1179" s="687">
        <f>_xlfn.LET(_xlpm.d,_xlfn.XLOOKUP(T1179,'[1]Birth Dates'!$A:$A,'[1]Birth Dates'!$B:$B,"",0),IF(_xlpm.d=0,"",_xlpm.d))</f>
        <v/>
      </c>
      <c r="W1179" s="220">
        <f>IF(OR(V1179="",A1179="",NOT(ISNUMBER(V1179)),V1179&gt;A1179),"",DATEDIF(V1179,A1179,"Y")&amp;" years, "&amp;DATEDIF(V1179,A1179,"YM")&amp;" months, "&amp;DATEDIF(V1179,A1179,"MD")&amp;" days")</f>
        <v/>
      </c>
      <c r="X1179" s="220" t="n"/>
      <c r="Y1179" s="220" t="n"/>
      <c r="Z1179" s="220" t="n"/>
      <c r="AA1179" s="220" t="n"/>
      <c r="AB1179" s="220" t="n">
        <v>20</v>
      </c>
      <c r="AC1179" s="220" t="n"/>
      <c r="AD1179" s="220" t="n"/>
      <c r="AE1179" s="595" t="inlineStr">
        <is>
          <t>2:28.5000</t>
        </is>
      </c>
      <c r="AF1179" s="418">
        <f>IF(OR(AE1179="",AE1179="",AE1179=0),"",6.172/(AE1179*24))</f>
        <v/>
      </c>
      <c r="AG1179" s="251" t="n"/>
      <c r="AH1179" s="577" t="inlineStr"/>
      <c r="AI1179" s="418">
        <f>IF(OR(AH1179="",AH1179="",AH1179=0),"",6.172/(AH1179*24))</f>
        <v/>
      </c>
      <c r="AJ1179" s="175">
        <f>IF(AND(ISNUMBER(AB1179),ISNUMBER(AG1179)),AB1179-AG1179,"")</f>
        <v/>
      </c>
      <c r="AK1179" s="220" t="inlineStr">
        <is>
          <t>Oil Pump</t>
        </is>
      </c>
      <c r="AL1179" s="220" t="n">
        <v>48</v>
      </c>
      <c r="AM1179" s="482" t="n"/>
      <c r="AN1179" s="671">
        <f>IF(OR(AL1179="",AM1179="",AM1179=0),"",AL1179*6.172/(AM1179*24))</f>
        <v/>
      </c>
      <c r="AO1179" s="477">
        <f>IF(AND(AL1179=AL1178,AM1179&lt;&gt;"",AM1178&lt;&gt;""),AM1179-AM1178,"")</f>
        <v/>
      </c>
      <c r="AP1179" s="220" t="n"/>
      <c r="AQ1179" s="577" t="inlineStr"/>
      <c r="AR1179" s="418">
        <f>IF(OR(AQ1179="",AQ1179="",AQ1179=0),"",6.172/(AQ1179*24))</f>
        <v/>
      </c>
      <c r="AS1179" s="436">
        <f>IF(OR(NOT(ISNUMBER(C1179)),NOT(ISNUMBER(AB1179))),"",IF(AG1179&lt;&gt;"",AG1179,AB1179)-C1179)</f>
        <v/>
      </c>
      <c r="AT1179" s="217" t="n"/>
      <c r="AU1179" s="223">
        <f>IF($B1179="","",TEXT($A1179,"yyyymmdd")&amp;"_P"&amp;$C1179&amp;"_C"&amp;$F1179&amp;"_"&amp;TRIM(RIGHT(SUBSTITUTE(TRIM(SUBSTITUTE($L1179,CHAR(160)," "))," ",REPT(" ",60)),60))&amp;IF($P1179="","","-"&amp;TRIM(RIGHT(SUBSTITUTE(TRIM(SUBSTITUTE($P1179,CHAR(160)," "))," ",REPT(" ",60)),60)))&amp;IF($T1179="","","-"&amp;TRIM(RIGHT(SUBSTITUTE(TRIM(SUBSTITUTE($T1179,CHAR(160)," "))," ",REPT(" ",60)),60)))&amp;".jpg")</f>
        <v/>
      </c>
    </row>
    <row r="1180" ht="42" customHeight="1">
      <c r="A1180" s="173" t="n">
        <v>29863</v>
      </c>
      <c r="B1180" s="220" t="inlineStr">
        <is>
          <t>James Hardie 1000 4 October, 1981</t>
        </is>
      </c>
      <c r="C1180" s="220" t="inlineStr">
        <is>
          <t>DNF</t>
        </is>
      </c>
      <c r="D1180" s="220" t="inlineStr">
        <is>
          <t>B</t>
        </is>
      </c>
      <c r="E1180" s="220" t="n"/>
      <c r="F1180" s="220" t="n">
        <v>35</v>
      </c>
      <c r="G1180" s="220" t="inlineStr">
        <is>
          <t>Alexander Rotary Engines</t>
        </is>
      </c>
      <c r="H1180" s="220" t="n"/>
      <c r="I1180" s="220" t="n"/>
      <c r="J1180" s="220" t="inlineStr">
        <is>
          <t>Mazda RX7</t>
        </is>
      </c>
      <c r="K1180" s="220" t="inlineStr">
        <is>
          <t>2292 eq R2</t>
        </is>
      </c>
      <c r="L1180" s="220" t="inlineStr">
        <is>
          <t>Phil Alexander</t>
        </is>
      </c>
      <c r="M1180" s="220" t="inlineStr">
        <is>
          <t>AUS</t>
        </is>
      </c>
      <c r="N1180" s="687">
        <f>_xlfn.LET(_xlpm.d,_xlfn.XLOOKUP(L1180,'[1]Birth Dates'!$A:$A,'[1]Birth Dates'!$B:$B,"",0),IF(_xlpm.d=0,"",_xlpm.d))</f>
        <v/>
      </c>
      <c r="O1180" s="220">
        <f>IF(OR(N1180="",A1180="",NOT(ISNUMBER(N1180)),N1180&gt;A1180),"",DATEDIF(N1180,A1180,"Y")&amp;" years, "&amp;DATEDIF(N1180,A1180,"YM")&amp;" months, "&amp;DATEDIF(N1180,A1180,"MD")&amp;" days")</f>
        <v/>
      </c>
      <c r="P1180" s="220" t="inlineStr">
        <is>
          <t>Ron Gillard</t>
        </is>
      </c>
      <c r="Q1180" s="220" t="inlineStr">
        <is>
          <t>AUS</t>
        </is>
      </c>
      <c r="R1180" s="687">
        <f>_xlfn.LET(_xlpm.d,_xlfn.XLOOKUP(P1180,'[1]Birth Dates'!$A:$A,'[1]Birth Dates'!$B:$B,"",0),IF(_xlpm.d=0,"",_xlpm.d))</f>
        <v/>
      </c>
      <c r="S1180" s="220">
        <f>IF(OR(R1180="",A1180="",NOT(ISNUMBER(R1180)),R1180&gt;A1180),"",DATEDIF(R1180,A1180,"Y")&amp;" years, "&amp;DATEDIF(R1180,A1180,"YM")&amp;" months, "&amp;DATEDIF(R1180,A1180,"MD")&amp;" days")</f>
        <v/>
      </c>
      <c r="T1180" s="220" t="n"/>
      <c r="U1180" s="220" t="n"/>
      <c r="V1180" s="687">
        <f>_xlfn.LET(_xlpm.d,_xlfn.XLOOKUP(T1180,'[1]Birth Dates'!$A:$A,'[1]Birth Dates'!$B:$B,"",0),IF(_xlpm.d=0,"",_xlpm.d))</f>
        <v/>
      </c>
      <c r="W1180" s="220">
        <f>IF(OR(V1180="",A1180="",NOT(ISNUMBER(V1180)),V1180&gt;A1180),"",DATEDIF(V1180,A1180,"Y")&amp;" years, "&amp;DATEDIF(V1180,A1180,"YM")&amp;" months, "&amp;DATEDIF(V1180,A1180,"MD")&amp;" days")</f>
        <v/>
      </c>
      <c r="X1180" s="220" t="n"/>
      <c r="Y1180" s="220" t="n"/>
      <c r="Z1180" s="220" t="n"/>
      <c r="AA1180" s="220" t="n"/>
      <c r="AB1180" s="220" t="n">
        <v>38</v>
      </c>
      <c r="AC1180" s="220" t="n"/>
      <c r="AD1180" s="220" t="n"/>
      <c r="AE1180" s="595" t="inlineStr">
        <is>
          <t>2:35.6000</t>
        </is>
      </c>
      <c r="AF1180" s="418">
        <f>IF(OR(AE1180="",AE1180="",AE1180=0),"",6.172/(AE1180*24))</f>
        <v/>
      </c>
      <c r="AG1180" s="251" t="n"/>
      <c r="AH1180" s="577" t="inlineStr"/>
      <c r="AI1180" s="418">
        <f>IF(OR(AH1180="",AH1180="",AH1180=0),"",6.172/(AH1180*24))</f>
        <v/>
      </c>
      <c r="AJ1180" s="175">
        <f>IF(AND(ISNUMBER(AB1180),ISNUMBER(AG1180)),AB1180-AG1180,"")</f>
        <v/>
      </c>
      <c r="AK1180" s="220" t="inlineStr">
        <is>
          <t>Tailshaft</t>
        </is>
      </c>
      <c r="AL1180" s="220" t="n">
        <v>46</v>
      </c>
      <c r="AM1180" s="482" t="n"/>
      <c r="AN1180" s="671">
        <f>IF(OR(AL1180="",AM1180="",AM1180=0),"",AL1180*6.172/(AM1180*24))</f>
        <v/>
      </c>
      <c r="AO1180" s="477">
        <f>IF(AND(AL1180=AL1179,AM1180&lt;&gt;"",AM1179&lt;&gt;""),AM1180-AM1179,"")</f>
        <v/>
      </c>
      <c r="AP1180" s="220" t="n"/>
      <c r="AQ1180" s="577" t="inlineStr"/>
      <c r="AR1180" s="418">
        <f>IF(OR(AQ1180="",AQ1180="",AQ1180=0),"",6.172/(AQ1180*24))</f>
        <v/>
      </c>
      <c r="AS1180" s="436">
        <f>IF(OR(NOT(ISNUMBER(C1180)),NOT(ISNUMBER(AB1180))),"",IF(AG1180&lt;&gt;"",AG1180,AB1180)-C1180)</f>
        <v/>
      </c>
      <c r="AT1180" s="217" t="n"/>
      <c r="AU1180" s="223">
        <f>IF($B1180="","",TEXT($A1180,"yyyymmdd")&amp;"_P"&amp;$C1180&amp;"_C"&amp;$F1180&amp;"_"&amp;TRIM(RIGHT(SUBSTITUTE(TRIM(SUBSTITUTE($L1180,CHAR(160)," "))," ",REPT(" ",60)),60))&amp;IF($P1180="","","-"&amp;TRIM(RIGHT(SUBSTITUTE(TRIM(SUBSTITUTE($P1180,CHAR(160)," "))," ",REPT(" ",60)),60)))&amp;IF($T1180="","","-"&amp;TRIM(RIGHT(SUBSTITUTE(TRIM(SUBSTITUTE($T1180,CHAR(160)," "))," ",REPT(" ",60)),60)))&amp;".jpg")</f>
        <v/>
      </c>
    </row>
    <row r="1181" ht="42" customHeight="1">
      <c r="A1181" s="173" t="n">
        <v>29863</v>
      </c>
      <c r="B1181" s="220" t="inlineStr">
        <is>
          <t>James Hardie 1000 4 October, 1981</t>
        </is>
      </c>
      <c r="C1181" s="220" t="inlineStr">
        <is>
          <t>DNF</t>
        </is>
      </c>
      <c r="D1181" s="220" t="inlineStr">
        <is>
          <t>C</t>
        </is>
      </c>
      <c r="E1181" s="220" t="n"/>
      <c r="F1181" s="220" t="n">
        <v>52</v>
      </c>
      <c r="G1181" s="220" t="inlineStr">
        <is>
          <t>Bob Holden Motors</t>
        </is>
      </c>
      <c r="H1181" s="220" t="n"/>
      <c r="I1181" s="220" t="n"/>
      <c r="J1181" s="220" t="inlineStr">
        <is>
          <t>Ford Escort 2.0GL</t>
        </is>
      </c>
      <c r="K1181" s="220" t="inlineStr">
        <is>
          <t>1993 L4</t>
        </is>
      </c>
      <c r="L1181" s="220" t="inlineStr">
        <is>
          <t>Bob Holden</t>
        </is>
      </c>
      <c r="M1181" s="220" t="inlineStr">
        <is>
          <t>AUS</t>
        </is>
      </c>
      <c r="N1181" s="687">
        <f>_xlfn.LET(_xlpm.d,_xlfn.XLOOKUP(L1181,'[1]Birth Dates'!$A:$A,'[1]Birth Dates'!$B:$B,"",0),IF(_xlpm.d=0,"",_xlpm.d))</f>
        <v/>
      </c>
      <c r="O1181" s="220">
        <f>IF(OR(N1181="",A1181="",NOT(ISNUMBER(N1181)),N1181&gt;A1181),"",DATEDIF(N1181,A1181,"Y")&amp;" years, "&amp;DATEDIF(N1181,A1181,"YM")&amp;" months, "&amp;DATEDIF(N1181,A1181,"MD")&amp;" days")</f>
        <v/>
      </c>
      <c r="P1181" s="220" t="inlineStr">
        <is>
          <t>Wally Storey</t>
        </is>
      </c>
      <c r="Q1181" s="220" t="inlineStr">
        <is>
          <t>AUS</t>
        </is>
      </c>
      <c r="R1181" s="687">
        <f>_xlfn.LET(_xlpm.d,_xlfn.XLOOKUP(P1181,'[1]Birth Dates'!$A:$A,'[1]Birth Dates'!$B:$B,"",0),IF(_xlpm.d=0,"",_xlpm.d))</f>
        <v/>
      </c>
      <c r="S1181" s="220">
        <f>IF(OR(R1181="",A1181="",NOT(ISNUMBER(R1181)),R1181&gt;A1181),"",DATEDIF(R1181,A1181,"Y")&amp;" years, "&amp;DATEDIF(R1181,A1181,"YM")&amp;" months, "&amp;DATEDIF(R1181,A1181,"MD")&amp;" days")</f>
        <v/>
      </c>
      <c r="T1181" s="220" t="n"/>
      <c r="U1181" s="220" t="n"/>
      <c r="V1181" s="687">
        <f>_xlfn.LET(_xlpm.d,_xlfn.XLOOKUP(T1181,'[1]Birth Dates'!$A:$A,'[1]Birth Dates'!$B:$B,"",0),IF(_xlpm.d=0,"",_xlpm.d))</f>
        <v/>
      </c>
      <c r="W1181" s="220">
        <f>IF(OR(V1181="",A1181="",NOT(ISNUMBER(V1181)),V1181&gt;A1181),"",DATEDIF(V1181,A1181,"Y")&amp;" years, "&amp;DATEDIF(V1181,A1181,"YM")&amp;" months, "&amp;DATEDIF(V1181,A1181,"MD")&amp;" days")</f>
        <v/>
      </c>
      <c r="X1181" s="220" t="n"/>
      <c r="Y1181" s="220" t="n"/>
      <c r="Z1181" s="220" t="n"/>
      <c r="AA1181" s="220" t="n"/>
      <c r="AB1181" s="220" t="n">
        <v>49</v>
      </c>
      <c r="AC1181" s="220" t="n"/>
      <c r="AD1181" s="220" t="n"/>
      <c r="AE1181" s="595" t="inlineStr">
        <is>
          <t>2:44.0000</t>
        </is>
      </c>
      <c r="AF1181" s="418">
        <f>IF(OR(AE1181="",AE1181="",AE1181=0),"",6.172/(AE1181*24))</f>
        <v/>
      </c>
      <c r="AG1181" s="251" t="n"/>
      <c r="AH1181" s="577" t="inlineStr"/>
      <c r="AI1181" s="418">
        <f>IF(OR(AH1181="",AH1181="",AH1181=0),"",6.172/(AH1181*24))</f>
        <v/>
      </c>
      <c r="AJ1181" s="175">
        <f>IF(AND(ISNUMBER(AB1181),ISNUMBER(AG1181)),AB1181-AG1181,"")</f>
        <v/>
      </c>
      <c r="AK1181" s="220" t="inlineStr">
        <is>
          <t>Engine</t>
        </is>
      </c>
      <c r="AL1181" s="220" t="n">
        <v>44</v>
      </c>
      <c r="AM1181" s="482" t="n"/>
      <c r="AN1181" s="671">
        <f>IF(OR(AL1181="",AM1181="",AM1181=0),"",AL1181*6.172/(AM1181*24))</f>
        <v/>
      </c>
      <c r="AO1181" s="477">
        <f>IF(AND(AL1181=AL1180,AM1181&lt;&gt;"",AM1180&lt;&gt;""),AM1181-AM1180,"")</f>
        <v/>
      </c>
      <c r="AP1181" s="220" t="n"/>
      <c r="AQ1181" s="577" t="inlineStr"/>
      <c r="AR1181" s="418">
        <f>IF(OR(AQ1181="",AQ1181="",AQ1181=0),"",6.172/(AQ1181*24))</f>
        <v/>
      </c>
      <c r="AS1181" s="436">
        <f>IF(OR(NOT(ISNUMBER(C1181)),NOT(ISNUMBER(AB1181))),"",IF(AG1181&lt;&gt;"",AG1181,AB1181)-C1181)</f>
        <v/>
      </c>
      <c r="AT1181" s="217" t="n"/>
      <c r="AU1181" s="223">
        <f>IF($B1181="","",TEXT($A1181,"yyyymmdd")&amp;"_P"&amp;$C1181&amp;"_C"&amp;$F1181&amp;"_"&amp;TRIM(RIGHT(SUBSTITUTE(TRIM(SUBSTITUTE($L1181,CHAR(160)," "))," ",REPT(" ",60)),60))&amp;IF($P1181="","","-"&amp;TRIM(RIGHT(SUBSTITUTE(TRIM(SUBSTITUTE($P1181,CHAR(160)," "))," ",REPT(" ",60)),60)))&amp;IF($T1181="","","-"&amp;TRIM(RIGHT(SUBSTITUTE(TRIM(SUBSTITUTE($T1181,CHAR(160)," "))," ",REPT(" ",60)),60)))&amp;".jpg")</f>
        <v/>
      </c>
    </row>
    <row r="1182" ht="42" customHeight="1">
      <c r="A1182" s="173" t="n">
        <v>29863</v>
      </c>
      <c r="B1182" s="220" t="inlineStr">
        <is>
          <t>James Hardie 1000 4 October, 1981</t>
        </is>
      </c>
      <c r="C1182" s="220" t="inlineStr">
        <is>
          <t>DNF</t>
        </is>
      </c>
      <c r="D1182" s="220" t="inlineStr">
        <is>
          <t>A</t>
        </is>
      </c>
      <c r="E1182" s="220" t="n"/>
      <c r="F1182" s="220" t="n">
        <v>23</v>
      </c>
      <c r="G1182" s="220" t="inlineStr">
        <is>
          <t>Great Eastland Television</t>
        </is>
      </c>
      <c r="H1182" s="220" t="n"/>
      <c r="I1182" s="220" t="n"/>
      <c r="J1182" s="220" t="inlineStr">
        <is>
          <t>Holden Commodore VB</t>
        </is>
      </c>
      <c r="K1182" s="220" t="inlineStr">
        <is>
          <t>5044 V8</t>
        </is>
      </c>
      <c r="L1182" s="220" t="inlineStr">
        <is>
          <t>Paul Gulson</t>
        </is>
      </c>
      <c r="M1182" s="220" t="inlineStr">
        <is>
          <t>AUS</t>
        </is>
      </c>
      <c r="N1182" s="687">
        <f>_xlfn.LET(_xlpm.d,_xlfn.XLOOKUP(L1182,'[1]Birth Dates'!$A:$A,'[1]Birth Dates'!$B:$B,"",0),IF(_xlpm.d=0,"",_xlpm.d))</f>
        <v/>
      </c>
      <c r="O1182" s="220">
        <f>IF(OR(N1182="",A1182="",NOT(ISNUMBER(N1182)),N1182&gt;A1182),"",DATEDIF(N1182,A1182,"Y")&amp;" years, "&amp;DATEDIF(N1182,A1182,"YM")&amp;" months, "&amp;DATEDIF(N1182,A1182,"MD")&amp;" days")</f>
        <v/>
      </c>
      <c r="P1182" s="220" t="inlineStr">
        <is>
          <t>Rodney Combs</t>
        </is>
      </c>
      <c r="Q1182" s="220" t="inlineStr">
        <is>
          <t>USA</t>
        </is>
      </c>
      <c r="R1182" s="687">
        <f>_xlfn.LET(_xlpm.d,_xlfn.XLOOKUP(P1182,'[1]Birth Dates'!$A:$A,'[1]Birth Dates'!$B:$B,"",0),IF(_xlpm.d=0,"",_xlpm.d))</f>
        <v/>
      </c>
      <c r="S1182" s="220">
        <f>IF(OR(R1182="",A1182="",NOT(ISNUMBER(R1182)),R1182&gt;A1182),"",DATEDIF(R1182,A1182,"Y")&amp;" years, "&amp;DATEDIF(R1182,A1182,"YM")&amp;" months, "&amp;DATEDIF(R1182,A1182,"MD")&amp;" days")</f>
        <v/>
      </c>
      <c r="T1182" s="220" t="n"/>
      <c r="U1182" s="220" t="n"/>
      <c r="V1182" s="687">
        <f>_xlfn.LET(_xlpm.d,_xlfn.XLOOKUP(T1182,'[1]Birth Dates'!$A:$A,'[1]Birth Dates'!$B:$B,"",0),IF(_xlpm.d=0,"",_xlpm.d))</f>
        <v/>
      </c>
      <c r="W1182" s="220">
        <f>IF(OR(V1182="",A1182="",NOT(ISNUMBER(V1182)),V1182&gt;A1182),"",DATEDIF(V1182,A1182,"Y")&amp;" years, "&amp;DATEDIF(V1182,A1182,"YM")&amp;" months, "&amp;DATEDIF(V1182,A1182,"MD")&amp;" days")</f>
        <v/>
      </c>
      <c r="X1182" s="220" t="n"/>
      <c r="Y1182" s="220" t="n"/>
      <c r="Z1182" s="220" t="n"/>
      <c r="AA1182" s="220" t="n"/>
      <c r="AB1182" s="220" t="n">
        <v>21</v>
      </c>
      <c r="AC1182" s="220" t="n"/>
      <c r="AD1182" s="220" t="n"/>
      <c r="AE1182" s="595" t="inlineStr">
        <is>
          <t>2:28.5000</t>
        </is>
      </c>
      <c r="AF1182" s="418">
        <f>IF(OR(AE1182="",AE1182="",AE1182=0),"",6.172/(AE1182*24))</f>
        <v/>
      </c>
      <c r="AG1182" s="251" t="n"/>
      <c r="AH1182" s="577" t="inlineStr"/>
      <c r="AI1182" s="418">
        <f>IF(OR(AH1182="",AH1182="",AH1182=0),"",6.172/(AH1182*24))</f>
        <v/>
      </c>
      <c r="AJ1182" s="175">
        <f>IF(AND(ISNUMBER(AB1182),ISNUMBER(AG1182)),AB1182-AG1182,"")</f>
        <v/>
      </c>
      <c r="AK1182" s="220" t="inlineStr">
        <is>
          <t>Piston</t>
        </is>
      </c>
      <c r="AL1182" s="220" t="n">
        <v>42</v>
      </c>
      <c r="AM1182" s="482" t="n"/>
      <c r="AN1182" s="671">
        <f>IF(OR(AL1182="",AM1182="",AM1182=0),"",AL1182*6.172/(AM1182*24))</f>
        <v/>
      </c>
      <c r="AO1182" s="477">
        <f>IF(AND(AL1182=AL1181,AM1182&lt;&gt;"",AM1181&lt;&gt;""),AM1182-AM1181,"")</f>
        <v/>
      </c>
      <c r="AP1182" s="220" t="n"/>
      <c r="AQ1182" s="577" t="inlineStr"/>
      <c r="AR1182" s="418">
        <f>IF(OR(AQ1182="",AQ1182="",AQ1182=0),"",6.172/(AQ1182*24))</f>
        <v/>
      </c>
      <c r="AS1182" s="436">
        <f>IF(OR(NOT(ISNUMBER(C1182)),NOT(ISNUMBER(AB1182))),"",IF(AG1182&lt;&gt;"",AG1182,AB1182)-C1182)</f>
        <v/>
      </c>
      <c r="AT1182" s="217" t="n"/>
      <c r="AU1182" s="223">
        <f>IF($B1182="","",TEXT($A1182,"yyyymmdd")&amp;"_P"&amp;$C1182&amp;"_C"&amp;$F1182&amp;"_"&amp;TRIM(RIGHT(SUBSTITUTE(TRIM(SUBSTITUTE($L1182,CHAR(160)," "))," ",REPT(" ",60)),60))&amp;IF($P1182="","","-"&amp;TRIM(RIGHT(SUBSTITUTE(TRIM(SUBSTITUTE($P1182,CHAR(160)," "))," ",REPT(" ",60)),60)))&amp;IF($T1182="","","-"&amp;TRIM(RIGHT(SUBSTITUTE(TRIM(SUBSTITUTE($T1182,CHAR(160)," "))," ",REPT(" ",60)),60)))&amp;".jpg")</f>
        <v/>
      </c>
    </row>
    <row r="1183" ht="42" customHeight="1">
      <c r="A1183" s="173" t="n">
        <v>29863</v>
      </c>
      <c r="B1183" s="220" t="inlineStr">
        <is>
          <t>James Hardie 1000 4 October, 1981</t>
        </is>
      </c>
      <c r="C1183" s="220" t="inlineStr">
        <is>
          <t>DNF</t>
        </is>
      </c>
      <c r="D1183" s="220" t="inlineStr">
        <is>
          <t>A</t>
        </is>
      </c>
      <c r="E1183" s="220" t="n"/>
      <c r="F1183" s="220" t="n">
        <v>25</v>
      </c>
      <c r="G1183" s="220" t="inlineStr">
        <is>
          <t>Marlboro Holden Dealer Team</t>
        </is>
      </c>
      <c r="H1183" s="220" t="n"/>
      <c r="I1183" s="220" t="n"/>
      <c r="J1183" s="220" t="inlineStr">
        <is>
          <t>Holden Commodore VC</t>
        </is>
      </c>
      <c r="K1183" s="220" t="inlineStr">
        <is>
          <t>5044 V8</t>
        </is>
      </c>
      <c r="L1183" s="220" t="inlineStr">
        <is>
          <t>John Harvey</t>
        </is>
      </c>
      <c r="M1183" s="220" t="inlineStr">
        <is>
          <t>AUS</t>
        </is>
      </c>
      <c r="N1183" s="687">
        <f>_xlfn.LET(_xlpm.d,_xlfn.XLOOKUP(L1183,'[1]Birth Dates'!$A:$A,'[1]Birth Dates'!$B:$B,"",0),IF(_xlpm.d=0,"",_xlpm.d))</f>
        <v/>
      </c>
      <c r="O1183" s="220">
        <f>IF(OR(N1183="",A1183="",NOT(ISNUMBER(N1183)),N1183&gt;A1183),"",DATEDIF(N1183,A1183,"Y")&amp;" years, "&amp;DATEDIF(N1183,A1183,"YM")&amp;" months, "&amp;DATEDIF(N1183,A1183,"MD")&amp;" days")</f>
        <v/>
      </c>
      <c r="P1183" s="220" t="inlineStr">
        <is>
          <t>Vern Schuppan</t>
        </is>
      </c>
      <c r="Q1183" s="220" t="inlineStr">
        <is>
          <t>AUS</t>
        </is>
      </c>
      <c r="R1183" s="687">
        <f>_xlfn.LET(_xlpm.d,_xlfn.XLOOKUP(P1183,'[1]Birth Dates'!$A:$A,'[1]Birth Dates'!$B:$B,"",0),IF(_xlpm.d=0,"",_xlpm.d))</f>
        <v/>
      </c>
      <c r="S1183" s="220">
        <f>IF(OR(R1183="",A1183="",NOT(ISNUMBER(R1183)),R1183&gt;A1183),"",DATEDIF(R1183,A1183,"Y")&amp;" years, "&amp;DATEDIF(R1183,A1183,"YM")&amp;" months, "&amp;DATEDIF(R1183,A1183,"MD")&amp;" days")</f>
        <v/>
      </c>
      <c r="T1183" s="220" t="n"/>
      <c r="U1183" s="220" t="n"/>
      <c r="V1183" s="687">
        <f>_xlfn.LET(_xlpm.d,_xlfn.XLOOKUP(T1183,'[1]Birth Dates'!$A:$A,'[1]Birth Dates'!$B:$B,"",0),IF(_xlpm.d=0,"",_xlpm.d))</f>
        <v/>
      </c>
      <c r="W1183" s="220">
        <f>IF(OR(V1183="",A1183="",NOT(ISNUMBER(V1183)),V1183&gt;A1183),"",DATEDIF(V1183,A1183,"Y")&amp;" years, "&amp;DATEDIF(V1183,A1183,"YM")&amp;" months, "&amp;DATEDIF(V1183,A1183,"MD")&amp;" days")</f>
        <v/>
      </c>
      <c r="X1183" s="220" t="n"/>
      <c r="Y1183" s="220" t="n"/>
      <c r="Z1183" s="220" t="n"/>
      <c r="AA1183" s="220" t="n"/>
      <c r="AB1183" s="220" t="n">
        <v>5</v>
      </c>
      <c r="AC1183" s="220" t="n"/>
      <c r="AD1183" s="220" t="n"/>
      <c r="AE1183" s="595" t="inlineStr">
        <is>
          <t>2:23.2000</t>
        </is>
      </c>
      <c r="AF1183" s="418">
        <f>IF(OR(AE1183="",AE1183="",AE1183=0),"",6.172/(AE1183*24))</f>
        <v/>
      </c>
      <c r="AG1183" s="220" t="n">
        <v>8</v>
      </c>
      <c r="AH1183" s="595" t="inlineStr">
        <is>
          <t>2:43.0180</t>
        </is>
      </c>
      <c r="AI1183" s="418">
        <f>IF(OR(AH1183="",AH1183="",AH1183=0),"",6.172/(AH1183*24))</f>
        <v/>
      </c>
      <c r="AJ1183" s="175">
        <f>IF(AND(ISNUMBER(AB1183),ISNUMBER(AG1183)),AB1183-AG1183,"")</f>
        <v/>
      </c>
      <c r="AK1183" s="220" t="inlineStr">
        <is>
          <t>Accident</t>
        </is>
      </c>
      <c r="AL1183" s="220" t="n">
        <v>37</v>
      </c>
      <c r="AM1183" s="482" t="n"/>
      <c r="AN1183" s="671">
        <f>IF(OR(AL1183="",AM1183="",AM1183=0),"",AL1183*6.172/(AM1183*24))</f>
        <v/>
      </c>
      <c r="AO1183" s="477">
        <f>IF(AND(AL1183=AL1182,AM1183&lt;&gt;"",AM1182&lt;&gt;""),AM1183-AM1182,"")</f>
        <v/>
      </c>
      <c r="AP1183" s="220" t="n"/>
      <c r="AQ1183" s="577" t="inlineStr"/>
      <c r="AR1183" s="418">
        <f>IF(OR(AQ1183="",AQ1183="",AQ1183=0),"",6.172/(AQ1183*24))</f>
        <v/>
      </c>
      <c r="AS1183" s="436">
        <f>IF(OR(NOT(ISNUMBER(C1183)),NOT(ISNUMBER(AB1183))),"",IF(AG1183&lt;&gt;"",AG1183,AB1183)-C1183)</f>
        <v/>
      </c>
      <c r="AT1183" s="217" t="n"/>
      <c r="AU1183" s="223">
        <f>IF($B1183="","",TEXT($A1183,"yyyymmdd")&amp;"_P"&amp;$C1183&amp;"_C"&amp;$F1183&amp;"_"&amp;TRIM(RIGHT(SUBSTITUTE(TRIM(SUBSTITUTE($L1183,CHAR(160)," "))," ",REPT(" ",60)),60))&amp;IF($P1183="","","-"&amp;TRIM(RIGHT(SUBSTITUTE(TRIM(SUBSTITUTE($P1183,CHAR(160)," "))," ",REPT(" ",60)),60)))&amp;IF($T1183="","","-"&amp;TRIM(RIGHT(SUBSTITUTE(TRIM(SUBSTITUTE($T1183,CHAR(160)," "))," ",REPT(" ",60)),60)))&amp;".jpg")</f>
        <v/>
      </c>
    </row>
    <row r="1184" ht="42" customHeight="1">
      <c r="A1184" s="173" t="n">
        <v>29863</v>
      </c>
      <c r="B1184" s="220" t="inlineStr">
        <is>
          <t>James Hardie 1000 4 October, 1981</t>
        </is>
      </c>
      <c r="C1184" s="220" t="inlineStr">
        <is>
          <t>DNF</t>
        </is>
      </c>
      <c r="D1184" s="220" t="inlineStr">
        <is>
          <t>C</t>
        </is>
      </c>
      <c r="E1184" s="220" t="n"/>
      <c r="F1184" s="220" t="n">
        <v>65</v>
      </c>
      <c r="G1184" s="220" t="inlineStr">
        <is>
          <t>HDT Special Vehicles</t>
        </is>
      </c>
      <c r="H1184" s="220" t="n"/>
      <c r="I1184" s="220" t="n"/>
      <c r="J1184" s="220" t="inlineStr">
        <is>
          <t>Isuzu Gemini</t>
        </is>
      </c>
      <c r="K1184" s="220" t="inlineStr">
        <is>
          <t>1817 L4</t>
        </is>
      </c>
      <c r="L1184" s="220" t="inlineStr">
        <is>
          <t>Phil Brock</t>
        </is>
      </c>
      <c r="M1184" s="220" t="inlineStr">
        <is>
          <t>AUS</t>
        </is>
      </c>
      <c r="N1184" s="687">
        <f>_xlfn.LET(_xlpm.d,_xlfn.XLOOKUP(L1184,'[1]Birth Dates'!$A:$A,'[1]Birth Dates'!$B:$B,"",0),IF(_xlpm.d=0,"",_xlpm.d))</f>
        <v/>
      </c>
      <c r="O1184" s="220">
        <f>IF(OR(N1184="",A1184="",NOT(ISNUMBER(N1184)),N1184&gt;A1184),"",DATEDIF(N1184,A1184,"Y")&amp;" years, "&amp;DATEDIF(N1184,A1184,"YM")&amp;" months, "&amp;DATEDIF(N1184,A1184,"MD")&amp;" days")</f>
        <v/>
      </c>
      <c r="P1184" s="220" t="inlineStr">
        <is>
          <t>Gary Scott</t>
        </is>
      </c>
      <c r="Q1184" s="220" t="inlineStr">
        <is>
          <t>AUS</t>
        </is>
      </c>
      <c r="R1184" s="687">
        <f>_xlfn.LET(_xlpm.d,_xlfn.XLOOKUP(P1184,'[1]Birth Dates'!$A:$A,'[1]Birth Dates'!$B:$B,"",0),IF(_xlpm.d=0,"",_xlpm.d))</f>
        <v/>
      </c>
      <c r="S1184" s="220">
        <f>IF(OR(R1184="",A1184="",NOT(ISNUMBER(R1184)),R1184&gt;A1184),"",DATEDIF(R1184,A1184,"Y")&amp;" years, "&amp;DATEDIF(R1184,A1184,"YM")&amp;" months, "&amp;DATEDIF(R1184,A1184,"MD")&amp;" days")</f>
        <v/>
      </c>
      <c r="T1184" s="220" t="n"/>
      <c r="U1184" s="220" t="n"/>
      <c r="V1184" s="687">
        <f>_xlfn.LET(_xlpm.d,_xlfn.XLOOKUP(T1184,'[1]Birth Dates'!$A:$A,'[1]Birth Dates'!$B:$B,"",0),IF(_xlpm.d=0,"",_xlpm.d))</f>
        <v/>
      </c>
      <c r="W1184" s="220">
        <f>IF(OR(V1184="",A1184="",NOT(ISNUMBER(V1184)),V1184&gt;A1184),"",DATEDIF(V1184,A1184,"Y")&amp;" years, "&amp;DATEDIF(V1184,A1184,"YM")&amp;" months, "&amp;DATEDIF(V1184,A1184,"MD")&amp;" days")</f>
        <v/>
      </c>
      <c r="X1184" s="220" t="n"/>
      <c r="Y1184" s="220" t="n"/>
      <c r="Z1184" s="220" t="n"/>
      <c r="AA1184" s="220" t="n"/>
      <c r="AB1184" s="220" t="n">
        <v>44</v>
      </c>
      <c r="AC1184" s="220" t="n"/>
      <c r="AD1184" s="220" t="n"/>
      <c r="AE1184" s="595" t="inlineStr">
        <is>
          <t>2:41.3000</t>
        </is>
      </c>
      <c r="AF1184" s="418">
        <f>IF(OR(AE1184="",AE1184="",AE1184=0),"",6.172/(AE1184*24))</f>
        <v/>
      </c>
      <c r="AG1184" s="251" t="n"/>
      <c r="AH1184" s="577" t="inlineStr"/>
      <c r="AI1184" s="418">
        <f>IF(OR(AH1184="",AH1184="",AH1184=0),"",6.172/(AH1184*24))</f>
        <v/>
      </c>
      <c r="AJ1184" s="175">
        <f>IF(AND(ISNUMBER(AB1184),ISNUMBER(AG1184)),AB1184-AG1184,"")</f>
        <v/>
      </c>
      <c r="AK1184" s="220" t="inlineStr">
        <is>
          <t>Diff.</t>
        </is>
      </c>
      <c r="AL1184" s="220" t="n">
        <v>36</v>
      </c>
      <c r="AM1184" s="482" t="n"/>
      <c r="AN1184" s="671">
        <f>IF(OR(AL1184="",AM1184="",AM1184=0),"",AL1184*6.172/(AM1184*24))</f>
        <v/>
      </c>
      <c r="AO1184" s="477">
        <f>IF(AND(AL1184=AL1183,AM1184&lt;&gt;"",AM1183&lt;&gt;""),AM1184-AM1183,"")</f>
        <v/>
      </c>
      <c r="AP1184" s="220" t="n"/>
      <c r="AQ1184" s="577" t="inlineStr"/>
      <c r="AR1184" s="418">
        <f>IF(OR(AQ1184="",AQ1184="",AQ1184=0),"",6.172/(AQ1184*24))</f>
        <v/>
      </c>
      <c r="AS1184" s="436">
        <f>IF(OR(NOT(ISNUMBER(C1184)),NOT(ISNUMBER(AB1184))),"",IF(AG1184&lt;&gt;"",AG1184,AB1184)-C1184)</f>
        <v/>
      </c>
      <c r="AT1184" s="217" t="n"/>
      <c r="AU1184" s="223">
        <f>IF($B1184="","",TEXT($A1184,"yyyymmdd")&amp;"_P"&amp;$C1184&amp;"_C"&amp;$F1184&amp;"_"&amp;TRIM(RIGHT(SUBSTITUTE(TRIM(SUBSTITUTE($L1184,CHAR(160)," "))," ",REPT(" ",60)),60))&amp;IF($P1184="","","-"&amp;TRIM(RIGHT(SUBSTITUTE(TRIM(SUBSTITUTE($P1184,CHAR(160)," "))," ",REPT(" ",60)),60)))&amp;IF($T1184="","","-"&amp;TRIM(RIGHT(SUBSTITUTE(TRIM(SUBSTITUTE($T1184,CHAR(160)," "))," ",REPT(" ",60)),60)))&amp;".jpg")</f>
        <v/>
      </c>
    </row>
    <row r="1185" ht="42" customHeight="1">
      <c r="A1185" s="173" t="n">
        <v>29863</v>
      </c>
      <c r="B1185" s="220" t="inlineStr">
        <is>
          <t>James Hardie 1000 4 October, 1981</t>
        </is>
      </c>
      <c r="C1185" s="220" t="inlineStr">
        <is>
          <t>DNF</t>
        </is>
      </c>
      <c r="D1185" s="220" t="inlineStr">
        <is>
          <t>C</t>
        </is>
      </c>
      <c r="E1185" s="220" t="n"/>
      <c r="F1185" s="220" t="n">
        <v>51</v>
      </c>
      <c r="G1185" s="220" t="inlineStr">
        <is>
          <t>Chickadee Chicken</t>
        </is>
      </c>
      <c r="H1185" s="220" t="n"/>
      <c r="I1185" s="220" t="n"/>
      <c r="J1185" s="220" t="inlineStr">
        <is>
          <t>Toyota Celica</t>
        </is>
      </c>
      <c r="K1185" s="220" t="inlineStr">
        <is>
          <t>1968 L4</t>
        </is>
      </c>
      <c r="L1185" s="220" t="inlineStr">
        <is>
          <t>Graeme Bailey</t>
        </is>
      </c>
      <c r="M1185" s="220" t="inlineStr">
        <is>
          <t>AUS</t>
        </is>
      </c>
      <c r="N1185" s="687">
        <f>_xlfn.LET(_xlpm.d,_xlfn.XLOOKUP(L1185,'[1]Birth Dates'!$A:$A,'[1]Birth Dates'!$B:$B,"",0),IF(_xlpm.d=0,"",_xlpm.d))</f>
        <v/>
      </c>
      <c r="O1185" s="220">
        <f>IF(OR(N1185="",A1185="",NOT(ISNUMBER(N1185)),N1185&gt;A1185),"",DATEDIF(N1185,A1185,"Y")&amp;" years, "&amp;DATEDIF(N1185,A1185,"YM")&amp;" months, "&amp;DATEDIF(N1185,A1185,"MD")&amp;" days")</f>
        <v/>
      </c>
      <c r="P1185" s="220" t="inlineStr">
        <is>
          <t>Steve Land</t>
        </is>
      </c>
      <c r="Q1185" s="220" t="inlineStr">
        <is>
          <t>AUS</t>
        </is>
      </c>
      <c r="R1185" s="687">
        <f>_xlfn.LET(_xlpm.d,_xlfn.XLOOKUP(P1185,'[1]Birth Dates'!$A:$A,'[1]Birth Dates'!$B:$B,"",0),IF(_xlpm.d=0,"",_xlpm.d))</f>
        <v/>
      </c>
      <c r="S1185" s="220">
        <f>IF(OR(R1185="",A1185="",NOT(ISNUMBER(R1185)),R1185&gt;A1185),"",DATEDIF(R1185,A1185,"Y")&amp;" years, "&amp;DATEDIF(R1185,A1185,"YM")&amp;" months, "&amp;DATEDIF(R1185,A1185,"MD")&amp;" days")</f>
        <v/>
      </c>
      <c r="T1185" s="220" t="n"/>
      <c r="U1185" s="220" t="n"/>
      <c r="V1185" s="687">
        <f>_xlfn.LET(_xlpm.d,_xlfn.XLOOKUP(T1185,'[1]Birth Dates'!$A:$A,'[1]Birth Dates'!$B:$B,"",0),IF(_xlpm.d=0,"",_xlpm.d))</f>
        <v/>
      </c>
      <c r="W1185" s="220">
        <f>IF(OR(V1185="",A1185="",NOT(ISNUMBER(V1185)),V1185&gt;A1185),"",DATEDIF(V1185,A1185,"Y")&amp;" years, "&amp;DATEDIF(V1185,A1185,"YM")&amp;" months, "&amp;DATEDIF(V1185,A1185,"MD")&amp;" days")</f>
        <v/>
      </c>
      <c r="X1185" s="220" t="n"/>
      <c r="Y1185" s="220" t="n"/>
      <c r="Z1185" s="220" t="n"/>
      <c r="AA1185" s="220" t="n"/>
      <c r="AB1185" s="220" t="n">
        <v>42</v>
      </c>
      <c r="AC1185" s="220" t="n"/>
      <c r="AD1185" s="220" t="n"/>
      <c r="AE1185" s="595" t="inlineStr">
        <is>
          <t>2:37.1000</t>
        </is>
      </c>
      <c r="AF1185" s="418">
        <f>IF(OR(AE1185="",AE1185="",AE1185=0),"",6.172/(AE1185*24))</f>
        <v/>
      </c>
      <c r="AG1185" s="251" t="n"/>
      <c r="AH1185" s="577" t="inlineStr"/>
      <c r="AI1185" s="418">
        <f>IF(OR(AH1185="",AH1185="",AH1185=0),"",6.172/(AH1185*24))</f>
        <v/>
      </c>
      <c r="AJ1185" s="175">
        <f>IF(AND(ISNUMBER(AB1185),ISNUMBER(AG1185)),AB1185-AG1185,"")</f>
        <v/>
      </c>
      <c r="AK1185" s="220" t="inlineStr">
        <is>
          <t>Accident</t>
        </is>
      </c>
      <c r="AL1185" s="220" t="n">
        <v>34</v>
      </c>
      <c r="AM1185" s="482" t="n"/>
      <c r="AN1185" s="671">
        <f>IF(OR(AL1185="",AM1185="",AM1185=0),"",AL1185*6.172/(AM1185*24))</f>
        <v/>
      </c>
      <c r="AO1185" s="477">
        <f>IF(AND(AL1185=AL1184,AM1185&lt;&gt;"",AM1184&lt;&gt;""),AM1185-AM1184,"")</f>
        <v/>
      </c>
      <c r="AP1185" s="220" t="n"/>
      <c r="AQ1185" s="577" t="inlineStr"/>
      <c r="AR1185" s="418">
        <f>IF(OR(AQ1185="",AQ1185="",AQ1185=0),"",6.172/(AQ1185*24))</f>
        <v/>
      </c>
      <c r="AS1185" s="436">
        <f>IF(OR(NOT(ISNUMBER(C1185)),NOT(ISNUMBER(AB1185))),"",IF(AG1185&lt;&gt;"",AG1185,AB1185)-C1185)</f>
        <v/>
      </c>
      <c r="AT1185" s="217" t="n"/>
      <c r="AU1185" s="223">
        <f>IF($B1185="","",TEXT($A1185,"yyyymmdd")&amp;"_P"&amp;$C1185&amp;"_C"&amp;$F1185&amp;"_"&amp;TRIM(RIGHT(SUBSTITUTE(TRIM(SUBSTITUTE($L1185,CHAR(160)," "))," ",REPT(" ",60)),60))&amp;IF($P1185="","","-"&amp;TRIM(RIGHT(SUBSTITUTE(TRIM(SUBSTITUTE($P1185,CHAR(160)," "))," ",REPT(" ",60)),60)))&amp;IF($T1185="","","-"&amp;TRIM(RIGHT(SUBSTITUTE(TRIM(SUBSTITUTE($T1185,CHAR(160)," "))," ",REPT(" ",60)),60)))&amp;".jpg")</f>
        <v/>
      </c>
    </row>
    <row r="1186" ht="42" customHeight="1">
      <c r="A1186" s="173" t="n">
        <v>29863</v>
      </c>
      <c r="B1186" s="220" t="inlineStr">
        <is>
          <t>James Hardie 1000 4 October, 1981</t>
        </is>
      </c>
      <c r="C1186" s="220" t="inlineStr">
        <is>
          <t>DNF</t>
        </is>
      </c>
      <c r="D1186" s="220" t="inlineStr">
        <is>
          <t>C</t>
        </is>
      </c>
      <c r="E1186" s="220" t="n"/>
      <c r="F1186" s="220" t="n">
        <v>58</v>
      </c>
      <c r="G1186" s="220" t="inlineStr">
        <is>
          <t>Graham Mein</t>
        </is>
      </c>
      <c r="H1186" s="220" t="n"/>
      <c r="I1186" s="220" t="n"/>
      <c r="J1186" s="220" t="inlineStr">
        <is>
          <t>Ford Escort RS2000</t>
        </is>
      </c>
      <c r="K1186" s="220" t="inlineStr">
        <is>
          <t>1993 L4</t>
        </is>
      </c>
      <c r="L1186" s="220" t="inlineStr">
        <is>
          <t>Graham Mein</t>
        </is>
      </c>
      <c r="M1186" s="220" t="inlineStr">
        <is>
          <t>AUS</t>
        </is>
      </c>
      <c r="N1186" s="687">
        <f>_xlfn.LET(_xlpm.d,_xlfn.XLOOKUP(L1186,'[1]Birth Dates'!$A:$A,'[1]Birth Dates'!$B:$B,"",0),IF(_xlpm.d=0,"",_xlpm.d))</f>
        <v/>
      </c>
      <c r="O1186" s="220">
        <f>IF(OR(N1186="",A1186="",NOT(ISNUMBER(N1186)),N1186&gt;A1186),"",DATEDIF(N1186,A1186,"Y")&amp;" years, "&amp;DATEDIF(N1186,A1186,"YM")&amp;" months, "&amp;DATEDIF(N1186,A1186,"MD")&amp;" days")</f>
        <v/>
      </c>
      <c r="P1186" s="220" t="inlineStr">
        <is>
          <t>Geoff Russell</t>
        </is>
      </c>
      <c r="Q1186" s="220" t="inlineStr">
        <is>
          <t>AUS</t>
        </is>
      </c>
      <c r="R1186" s="687">
        <f>_xlfn.LET(_xlpm.d,_xlfn.XLOOKUP(P1186,'[1]Birth Dates'!$A:$A,'[1]Birth Dates'!$B:$B,"",0),IF(_xlpm.d=0,"",_xlpm.d))</f>
        <v/>
      </c>
      <c r="S1186" s="220">
        <f>IF(OR(R1186="",A1186="",NOT(ISNUMBER(R1186)),R1186&gt;A1186),"",DATEDIF(R1186,A1186,"Y")&amp;" years, "&amp;DATEDIF(R1186,A1186,"YM")&amp;" months, "&amp;DATEDIF(R1186,A1186,"MD")&amp;" days")</f>
        <v/>
      </c>
      <c r="T1186" s="220" t="n"/>
      <c r="U1186" s="220" t="n"/>
      <c r="V1186" s="687">
        <f>_xlfn.LET(_xlpm.d,_xlfn.XLOOKUP(T1186,'[1]Birth Dates'!$A:$A,'[1]Birth Dates'!$B:$B,"",0),IF(_xlpm.d=0,"",_xlpm.d))</f>
        <v/>
      </c>
      <c r="W1186" s="220">
        <f>IF(OR(V1186="",A1186="",NOT(ISNUMBER(V1186)),V1186&gt;A1186),"",DATEDIF(V1186,A1186,"Y")&amp;" years, "&amp;DATEDIF(V1186,A1186,"YM")&amp;" months, "&amp;DATEDIF(V1186,A1186,"MD")&amp;" days")</f>
        <v/>
      </c>
      <c r="X1186" s="220" t="n"/>
      <c r="Y1186" s="220" t="n"/>
      <c r="Z1186" s="220" t="n"/>
      <c r="AA1186" s="220" t="n"/>
      <c r="AB1186" s="220" t="n">
        <v>50</v>
      </c>
      <c r="AC1186" s="220" t="n"/>
      <c r="AD1186" s="220" t="n"/>
      <c r="AE1186" s="595" t="inlineStr">
        <is>
          <t>2:45.7000</t>
        </is>
      </c>
      <c r="AF1186" s="418">
        <f>IF(OR(AE1186="",AE1186="",AE1186=0),"",6.172/(AE1186*24))</f>
        <v/>
      </c>
      <c r="AG1186" s="251" t="n"/>
      <c r="AH1186" s="577" t="inlineStr"/>
      <c r="AI1186" s="418">
        <f>IF(OR(AH1186="",AH1186="",AH1186=0),"",6.172/(AH1186*24))</f>
        <v/>
      </c>
      <c r="AJ1186" s="175">
        <f>IF(AND(ISNUMBER(AB1186),ISNUMBER(AG1186)),AB1186-AG1186,"")</f>
        <v/>
      </c>
      <c r="AK1186" s="220" t="inlineStr">
        <is>
          <t>Accident</t>
        </is>
      </c>
      <c r="AL1186" s="220" t="n">
        <v>34</v>
      </c>
      <c r="AM1186" s="482" t="n"/>
      <c r="AN1186" s="671">
        <f>IF(OR(AL1186="",AM1186="",AM1186=0),"",AL1186*6.172/(AM1186*24))</f>
        <v/>
      </c>
      <c r="AO1186" s="477">
        <f>IF(AND(AL1186=AL1185,AM1186&lt;&gt;"",AM1185&lt;&gt;""),AM1186-AM1185,"")</f>
        <v/>
      </c>
      <c r="AP1186" s="220" t="n"/>
      <c r="AQ1186" s="577" t="inlineStr"/>
      <c r="AR1186" s="418">
        <f>IF(OR(AQ1186="",AQ1186="",AQ1186=0),"",6.172/(AQ1186*24))</f>
        <v/>
      </c>
      <c r="AS1186" s="436">
        <f>IF(OR(NOT(ISNUMBER(C1186)),NOT(ISNUMBER(AB1186))),"",IF(AG1186&lt;&gt;"",AG1186,AB1186)-C1186)</f>
        <v/>
      </c>
      <c r="AT1186" s="217" t="n"/>
      <c r="AU1186" s="223">
        <f>IF($B1186="","",TEXT($A1186,"yyyymmdd")&amp;"_P"&amp;$C1186&amp;"_C"&amp;$F1186&amp;"_"&amp;TRIM(RIGHT(SUBSTITUTE(TRIM(SUBSTITUTE($L1186,CHAR(160)," "))," ",REPT(" ",60)),60))&amp;IF($P1186="","","-"&amp;TRIM(RIGHT(SUBSTITUTE(TRIM(SUBSTITUTE($P1186,CHAR(160)," "))," ",REPT(" ",60)),60)))&amp;IF($T1186="","","-"&amp;TRIM(RIGHT(SUBSTITUTE(TRIM(SUBSTITUTE($T1186,CHAR(160)," "))," ",REPT(" ",60)),60)))&amp;".jpg")</f>
        <v/>
      </c>
    </row>
    <row r="1187" ht="42" customHeight="1">
      <c r="A1187" s="173" t="n">
        <v>29863</v>
      </c>
      <c r="B1187" s="220" t="inlineStr">
        <is>
          <t>James Hardie 1000 4 October, 1981</t>
        </is>
      </c>
      <c r="C1187" s="220" t="inlineStr">
        <is>
          <t>DNF</t>
        </is>
      </c>
      <c r="D1187" s="220" t="inlineStr">
        <is>
          <t>C</t>
        </is>
      </c>
      <c r="E1187" s="220" t="n"/>
      <c r="F1187" s="220" t="n">
        <v>55</v>
      </c>
      <c r="G1187" s="220" t="inlineStr">
        <is>
          <t>Nissan Motor Co</t>
        </is>
      </c>
      <c r="H1187" s="220" t="n"/>
      <c r="I1187" s="220" t="n"/>
      <c r="J1187" s="220" t="inlineStr">
        <is>
          <t>Nissan Bluebird</t>
        </is>
      </c>
      <c r="K1187" s="220" t="inlineStr">
        <is>
          <t>1770 tc L4</t>
        </is>
      </c>
      <c r="L1187" s="220" t="inlineStr">
        <is>
          <t>Fred Gibson</t>
        </is>
      </c>
      <c r="M1187" s="220" t="inlineStr">
        <is>
          <t>AUS</t>
        </is>
      </c>
      <c r="N1187" s="687">
        <f>_xlfn.LET(_xlpm.d,_xlfn.XLOOKUP(L1187,'[1]Birth Dates'!$A:$A,'[1]Birth Dates'!$B:$B,"",0),IF(_xlpm.d=0,"",_xlpm.d))</f>
        <v/>
      </c>
      <c r="O1187" s="220">
        <f>IF(OR(N1187="",A1187="",NOT(ISNUMBER(N1187)),N1187&gt;A1187),"",DATEDIF(N1187,A1187,"Y")&amp;" years, "&amp;DATEDIF(N1187,A1187,"YM")&amp;" months, "&amp;DATEDIF(N1187,A1187,"MD")&amp;" days")</f>
        <v/>
      </c>
      <c r="P1187" s="220" t="inlineStr">
        <is>
          <t>George Fury</t>
        </is>
      </c>
      <c r="Q1187" s="220" t="inlineStr">
        <is>
          <t>AUS</t>
        </is>
      </c>
      <c r="R1187" s="687">
        <f>_xlfn.LET(_xlpm.d,_xlfn.XLOOKUP(P1187,'[1]Birth Dates'!$A:$A,'[1]Birth Dates'!$B:$B,"",0),IF(_xlpm.d=0,"",_xlpm.d))</f>
        <v/>
      </c>
      <c r="S1187" s="220">
        <f>IF(OR(R1187="",A1187="",NOT(ISNUMBER(R1187)),R1187&gt;A1187),"",DATEDIF(R1187,A1187,"Y")&amp;" years, "&amp;DATEDIF(R1187,A1187,"YM")&amp;" months, "&amp;DATEDIF(R1187,A1187,"MD")&amp;" days")</f>
        <v/>
      </c>
      <c r="T1187" s="220" t="n"/>
      <c r="U1187" s="220" t="n"/>
      <c r="V1187" s="687">
        <f>_xlfn.LET(_xlpm.d,_xlfn.XLOOKUP(T1187,'[1]Birth Dates'!$A:$A,'[1]Birth Dates'!$B:$B,"",0),IF(_xlpm.d=0,"",_xlpm.d))</f>
        <v/>
      </c>
      <c r="W1187" s="220">
        <f>IF(OR(V1187="",A1187="",NOT(ISNUMBER(V1187)),V1187&gt;A1187),"",DATEDIF(V1187,A1187,"Y")&amp;" years, "&amp;DATEDIF(V1187,A1187,"YM")&amp;" months, "&amp;DATEDIF(V1187,A1187,"MD")&amp;" days")</f>
        <v/>
      </c>
      <c r="X1187" s="220" t="n"/>
      <c r="Y1187" s="220" t="n"/>
      <c r="Z1187" s="220" t="n"/>
      <c r="AA1187" s="220" t="n"/>
      <c r="AB1187" s="220" t="n">
        <v>43</v>
      </c>
      <c r="AC1187" s="220" t="n"/>
      <c r="AD1187" s="220" t="n"/>
      <c r="AE1187" s="595" t="inlineStr">
        <is>
          <t>2:37.4000</t>
        </is>
      </c>
      <c r="AF1187" s="418">
        <f>IF(OR(AE1187="",AE1187="",AE1187=0),"",6.172/(AE1187*24))</f>
        <v/>
      </c>
      <c r="AG1187" s="251" t="n"/>
      <c r="AH1187" s="577" t="inlineStr"/>
      <c r="AI1187" s="418">
        <f>IF(OR(AH1187="",AH1187="",AH1187=0),"",6.172/(AH1187*24))</f>
        <v/>
      </c>
      <c r="AJ1187" s="175">
        <f>IF(AND(ISNUMBER(AB1187),ISNUMBER(AG1187)),AB1187-AG1187,"")</f>
        <v/>
      </c>
      <c r="AK1187" s="220" t="inlineStr">
        <is>
          <t>Suspension</t>
        </is>
      </c>
      <c r="AL1187" s="220" t="n">
        <v>30</v>
      </c>
      <c r="AM1187" s="482" t="n"/>
      <c r="AN1187" s="671">
        <f>IF(OR(AL1187="",AM1187="",AM1187=0),"",AL1187*6.172/(AM1187*24))</f>
        <v/>
      </c>
      <c r="AO1187" s="477">
        <f>IF(AND(AL1187=AL1186,AM1187&lt;&gt;"",AM1186&lt;&gt;""),AM1187-AM1186,"")</f>
        <v/>
      </c>
      <c r="AP1187" s="220" t="n"/>
      <c r="AQ1187" s="577" t="inlineStr"/>
      <c r="AR1187" s="418">
        <f>IF(OR(AQ1187="",AQ1187="",AQ1187=0),"",6.172/(AQ1187*24))</f>
        <v/>
      </c>
      <c r="AS1187" s="436">
        <f>IF(OR(NOT(ISNUMBER(C1187)),NOT(ISNUMBER(AB1187))),"",IF(AG1187&lt;&gt;"",AG1187,AB1187)-C1187)</f>
        <v/>
      </c>
      <c r="AT1187" s="217" t="n"/>
      <c r="AU1187" s="223">
        <f>IF($B1187="","",TEXT($A1187,"yyyymmdd")&amp;"_P"&amp;$C1187&amp;"_C"&amp;$F1187&amp;"_"&amp;TRIM(RIGHT(SUBSTITUTE(TRIM(SUBSTITUTE($L1187,CHAR(160)," "))," ",REPT(" ",60)),60))&amp;IF($P1187="","","-"&amp;TRIM(RIGHT(SUBSTITUTE(TRIM(SUBSTITUTE($P1187,CHAR(160)," "))," ",REPT(" ",60)),60)))&amp;IF($T1187="","","-"&amp;TRIM(RIGHT(SUBSTITUTE(TRIM(SUBSTITUTE($T1187,CHAR(160)," "))," ",REPT(" ",60)),60)))&amp;".jpg")</f>
        <v/>
      </c>
    </row>
    <row r="1188" ht="42" customHeight="1">
      <c r="A1188" s="173" t="n">
        <v>29863</v>
      </c>
      <c r="B1188" s="220" t="inlineStr">
        <is>
          <t>James Hardie 1000 4 October, 1981</t>
        </is>
      </c>
      <c r="C1188" s="220" t="inlineStr">
        <is>
          <t>DNF</t>
        </is>
      </c>
      <c r="D1188" s="220" t="inlineStr">
        <is>
          <t>C</t>
        </is>
      </c>
      <c r="E1188" s="220" t="n"/>
      <c r="F1188" s="220" t="n">
        <v>54</v>
      </c>
      <c r="G1188" s="220" t="inlineStr">
        <is>
          <t>Terry Finnigan</t>
        </is>
      </c>
      <c r="H1188" s="220" t="n"/>
      <c r="I1188" s="220" t="n"/>
      <c r="J1188" s="220" t="inlineStr">
        <is>
          <t>Isuzu Gemini</t>
        </is>
      </c>
      <c r="K1188" s="248" t="inlineStr">
        <is>
          <t>1584 L4</t>
        </is>
      </c>
      <c r="L1188" s="220" t="inlineStr">
        <is>
          <t>Terry Finnigan</t>
        </is>
      </c>
      <c r="M1188" s="220" t="inlineStr">
        <is>
          <t>AUS</t>
        </is>
      </c>
      <c r="N1188" s="687">
        <f>_xlfn.LET(_xlpm.d,_xlfn.XLOOKUP(L1188,'[1]Birth Dates'!$A:$A,'[1]Birth Dates'!$B:$B,"",0),IF(_xlpm.d=0,"",_xlpm.d))</f>
        <v/>
      </c>
      <c r="O1188" s="220">
        <f>IF(OR(N1188="",A1188="",NOT(ISNUMBER(N1188)),N1188&gt;A1188),"",DATEDIF(N1188,A1188,"Y")&amp;" years, "&amp;DATEDIF(N1188,A1188,"YM")&amp;" months, "&amp;DATEDIF(N1188,A1188,"MD")&amp;" days")</f>
        <v/>
      </c>
      <c r="P1188" s="220" t="inlineStr">
        <is>
          <t>Ross Wittig</t>
        </is>
      </c>
      <c r="Q1188" s="220" t="inlineStr">
        <is>
          <t>AUS</t>
        </is>
      </c>
      <c r="R1188" s="687">
        <f>_xlfn.LET(_xlpm.d,_xlfn.XLOOKUP(P1188,'[1]Birth Dates'!$A:$A,'[1]Birth Dates'!$B:$B,"",0),IF(_xlpm.d=0,"",_xlpm.d))</f>
        <v/>
      </c>
      <c r="S1188" s="220">
        <f>IF(OR(R1188="",A1188="",NOT(ISNUMBER(R1188)),R1188&gt;A1188),"",DATEDIF(R1188,A1188,"Y")&amp;" years, "&amp;DATEDIF(R1188,A1188,"YM")&amp;" months, "&amp;DATEDIF(R1188,A1188,"MD")&amp;" days")</f>
        <v/>
      </c>
      <c r="T1188" s="220" t="n"/>
      <c r="U1188" s="220" t="n"/>
      <c r="V1188" s="687">
        <f>_xlfn.LET(_xlpm.d,_xlfn.XLOOKUP(T1188,'[1]Birth Dates'!$A:$A,'[1]Birth Dates'!$B:$B,"",0),IF(_xlpm.d=0,"",_xlpm.d))</f>
        <v/>
      </c>
      <c r="W1188" s="220">
        <f>IF(OR(V1188="",A1188="",NOT(ISNUMBER(V1188)),V1188&gt;A1188),"",DATEDIF(V1188,A1188,"Y")&amp;" years, "&amp;DATEDIF(V1188,A1188,"YM")&amp;" months, "&amp;DATEDIF(V1188,A1188,"MD")&amp;" days")</f>
        <v/>
      </c>
      <c r="X1188" s="220" t="n"/>
      <c r="Y1188" s="220" t="n"/>
      <c r="Z1188" s="220" t="n"/>
      <c r="AA1188" s="220" t="n"/>
      <c r="AB1188" s="220" t="n">
        <v>54</v>
      </c>
      <c r="AC1188" s="220" t="n"/>
      <c r="AD1188" s="220" t="n"/>
      <c r="AE1188" s="595" t="inlineStr">
        <is>
          <t>2:49.9000</t>
        </is>
      </c>
      <c r="AF1188" s="418">
        <f>IF(OR(AE1188="",AE1188="",AE1188=0),"",6.172/(AE1188*24))</f>
        <v/>
      </c>
      <c r="AG1188" s="251" t="n"/>
      <c r="AH1188" s="577" t="inlineStr"/>
      <c r="AI1188" s="418">
        <f>IF(OR(AH1188="",AH1188="",AH1188=0),"",6.172/(AH1188*24))</f>
        <v/>
      </c>
      <c r="AJ1188" s="175">
        <f>IF(AND(ISNUMBER(AB1188),ISNUMBER(AG1188)),AB1188-AG1188,"")</f>
        <v/>
      </c>
      <c r="AK1188" s="220" t="n"/>
      <c r="AL1188" s="220" t="n">
        <v>29</v>
      </c>
      <c r="AM1188" s="482" t="n"/>
      <c r="AN1188" s="671">
        <f>IF(OR(AL1188="",AM1188="",AM1188=0),"",AL1188*6.172/(AM1188*24))</f>
        <v/>
      </c>
      <c r="AO1188" s="477">
        <f>IF(AND(AL1188=AL1187,AM1188&lt;&gt;"",AM1187&lt;&gt;""),AM1188-AM1187,"")</f>
        <v/>
      </c>
      <c r="AP1188" s="220" t="n"/>
      <c r="AQ1188" s="577" t="inlineStr"/>
      <c r="AR1188" s="418">
        <f>IF(OR(AQ1188="",AQ1188="",AQ1188=0),"",6.172/(AQ1188*24))</f>
        <v/>
      </c>
      <c r="AS1188" s="436">
        <f>IF(OR(NOT(ISNUMBER(C1188)),NOT(ISNUMBER(AB1188))),"",IF(AG1188&lt;&gt;"",AG1188,AB1188)-C1188)</f>
        <v/>
      </c>
      <c r="AT1188" s="217" t="n"/>
      <c r="AU1188" s="223">
        <f>IF($B1188="","",TEXT($A1188,"yyyymmdd")&amp;"_P"&amp;$C1188&amp;"_C"&amp;$F1188&amp;"_"&amp;TRIM(RIGHT(SUBSTITUTE(TRIM(SUBSTITUTE($L1188,CHAR(160)," "))," ",REPT(" ",60)),60))&amp;IF($P1188="","","-"&amp;TRIM(RIGHT(SUBSTITUTE(TRIM(SUBSTITUTE($P1188,CHAR(160)," "))," ",REPT(" ",60)),60)))&amp;IF($T1188="","","-"&amp;TRIM(RIGHT(SUBSTITUTE(TRIM(SUBSTITUTE($T1188,CHAR(160)," "))," ",REPT(" ",60)),60)))&amp;".jpg")</f>
        <v/>
      </c>
    </row>
    <row r="1189" ht="42" customHeight="1">
      <c r="A1189" s="173" t="n">
        <v>29863</v>
      </c>
      <c r="B1189" s="220" t="inlineStr">
        <is>
          <t>James Hardie 1000 4 October, 1981</t>
        </is>
      </c>
      <c r="C1189" s="220" t="inlineStr">
        <is>
          <t>DNF</t>
        </is>
      </c>
      <c r="D1189" s="220" t="inlineStr">
        <is>
          <t>A</t>
        </is>
      </c>
      <c r="E1189" s="220" t="n"/>
      <c r="F1189" s="220" t="n">
        <v>2</v>
      </c>
      <c r="G1189" s="220" t="inlineStr">
        <is>
          <t>Citizens Watches (Aust) Pty Ltd</t>
        </is>
      </c>
      <c r="H1189" s="220" t="n"/>
      <c r="I1189" s="220" t="n"/>
      <c r="J1189" s="220" t="inlineStr">
        <is>
          <t>Holden Commodore VC</t>
        </is>
      </c>
      <c r="K1189" s="220" t="inlineStr">
        <is>
          <t>5044 V8</t>
        </is>
      </c>
      <c r="L1189" s="220" t="inlineStr">
        <is>
          <t>Charlie O'Brien</t>
        </is>
      </c>
      <c r="M1189" s="220" t="inlineStr">
        <is>
          <t>AUS</t>
        </is>
      </c>
      <c r="N1189" s="687">
        <f>_xlfn.LET(_xlpm.d,_xlfn.XLOOKUP(L1189,'[1]Birth Dates'!$A:$A,'[1]Birth Dates'!$B:$B,"",0),IF(_xlpm.d=0,"",_xlpm.d))</f>
        <v/>
      </c>
      <c r="O1189" s="220">
        <f>IF(OR(N1189="",A1189="",NOT(ISNUMBER(N1189)),N1189&gt;A1189),"",DATEDIF(N1189,A1189,"Y")&amp;" years, "&amp;DATEDIF(N1189,A1189,"YM")&amp;" months, "&amp;DATEDIF(N1189,A1189,"MD")&amp;" days")</f>
        <v/>
      </c>
      <c r="P1189" s="220" t="inlineStr">
        <is>
          <t>Mike Quinn</t>
        </is>
      </c>
      <c r="Q1189" s="220" t="inlineStr">
        <is>
          <t>AUS</t>
        </is>
      </c>
      <c r="R1189" s="687">
        <f>_xlfn.LET(_xlpm.d,_xlfn.XLOOKUP(P1189,'[1]Birth Dates'!$A:$A,'[1]Birth Dates'!$B:$B,"",0),IF(_xlpm.d=0,"",_xlpm.d))</f>
        <v/>
      </c>
      <c r="S1189" s="220">
        <f>IF(OR(R1189="",A1189="",NOT(ISNUMBER(R1189)),R1189&gt;A1189),"",DATEDIF(R1189,A1189,"Y")&amp;" years, "&amp;DATEDIF(R1189,A1189,"YM")&amp;" months, "&amp;DATEDIF(R1189,A1189,"MD")&amp;" days")</f>
        <v/>
      </c>
      <c r="T1189" s="220" t="n"/>
      <c r="U1189" s="220" t="n"/>
      <c r="V1189" s="687">
        <f>_xlfn.LET(_xlpm.d,_xlfn.XLOOKUP(T1189,'[1]Birth Dates'!$A:$A,'[1]Birth Dates'!$B:$B,"",0),IF(_xlpm.d=0,"",_xlpm.d))</f>
        <v/>
      </c>
      <c r="W1189" s="220">
        <f>IF(OR(V1189="",A1189="",NOT(ISNUMBER(V1189)),V1189&gt;A1189),"",DATEDIF(V1189,A1189,"Y")&amp;" years, "&amp;DATEDIF(V1189,A1189,"YM")&amp;" months, "&amp;DATEDIF(V1189,A1189,"MD")&amp;" days")</f>
        <v/>
      </c>
      <c r="X1189" s="220" t="n"/>
      <c r="Y1189" s="220" t="n"/>
      <c r="Z1189" s="220" t="n"/>
      <c r="AA1189" s="220" t="n"/>
      <c r="AB1189" s="220" t="n">
        <v>23</v>
      </c>
      <c r="AC1189" s="220" t="n"/>
      <c r="AD1189" s="220" t="n"/>
      <c r="AE1189" s="595" t="inlineStr">
        <is>
          <t>2:29.2000</t>
        </is>
      </c>
      <c r="AF1189" s="418">
        <f>IF(OR(AE1189="",AE1189="",AE1189=0),"",6.172/(AE1189*24))</f>
        <v/>
      </c>
      <c r="AG1189" s="251" t="n"/>
      <c r="AH1189" s="577" t="inlineStr"/>
      <c r="AI1189" s="418">
        <f>IF(OR(AH1189="",AH1189="",AH1189=0),"",6.172/(AH1189*24))</f>
        <v/>
      </c>
      <c r="AJ1189" s="175">
        <f>IF(AND(ISNUMBER(AB1189),ISNUMBER(AG1189)),AB1189-AG1189,"")</f>
        <v/>
      </c>
      <c r="AK1189" s="220" t="inlineStr">
        <is>
          <t>Engine</t>
        </is>
      </c>
      <c r="AL1189" s="220" t="n">
        <v>16</v>
      </c>
      <c r="AM1189" s="482" t="n"/>
      <c r="AN1189" s="671">
        <f>IF(OR(AL1189="",AM1189="",AM1189=0),"",AL1189*6.172/(AM1189*24))</f>
        <v/>
      </c>
      <c r="AO1189" s="477">
        <f>IF(AND(AL1189=AL1188,AM1189&lt;&gt;"",AM1188&lt;&gt;""),AM1189-AM1188,"")</f>
        <v/>
      </c>
      <c r="AP1189" s="220" t="n"/>
      <c r="AQ1189" s="577" t="inlineStr"/>
      <c r="AR1189" s="418">
        <f>IF(OR(AQ1189="",AQ1189="",AQ1189=0),"",6.172/(AQ1189*24))</f>
        <v/>
      </c>
      <c r="AS1189" s="436">
        <f>IF(OR(NOT(ISNUMBER(C1189)),NOT(ISNUMBER(AB1189))),"",IF(AG1189&lt;&gt;"",AG1189,AB1189)-C1189)</f>
        <v/>
      </c>
      <c r="AT1189" s="217" t="n"/>
      <c r="AU1189" s="223">
        <f>IF($B1189="","",TEXT($A1189,"yyyymmdd")&amp;"_P"&amp;$C1189&amp;"_C"&amp;$F1189&amp;"_"&amp;TRIM(RIGHT(SUBSTITUTE(TRIM(SUBSTITUTE($L1189,CHAR(160)," "))," ",REPT(" ",60)),60))&amp;IF($P1189="","","-"&amp;TRIM(RIGHT(SUBSTITUTE(TRIM(SUBSTITUTE($P1189,CHAR(160)," "))," ",REPT(" ",60)),60)))&amp;IF($T1189="","","-"&amp;TRIM(RIGHT(SUBSTITUTE(TRIM(SUBSTITUTE($T1189,CHAR(160)," "))," ",REPT(" ",60)),60)))&amp;".jpg")</f>
        <v/>
      </c>
    </row>
    <row r="1190" ht="42" customHeight="1">
      <c r="A1190" s="173" t="n">
        <v>29863</v>
      </c>
      <c r="B1190" s="220" t="inlineStr">
        <is>
          <t>James Hardie 1000 4 October, 1981</t>
        </is>
      </c>
      <c r="C1190" s="220" t="inlineStr">
        <is>
          <t>DNF</t>
        </is>
      </c>
      <c r="D1190" s="220" t="inlineStr">
        <is>
          <t>B</t>
        </is>
      </c>
      <c r="E1190" s="220" t="n"/>
      <c r="F1190" s="220" t="n">
        <v>34</v>
      </c>
      <c r="G1190" s="220" t="inlineStr">
        <is>
          <t>Penrith Mazda Centre Pty Ltd</t>
        </is>
      </c>
      <c r="H1190" s="220" t="n"/>
      <c r="I1190" s="220" t="n"/>
      <c r="J1190" s="220" t="inlineStr">
        <is>
          <t>Mazda RX7</t>
        </is>
      </c>
      <c r="K1190" s="567" t="inlineStr">
        <is>
          <t>2292 eq R2</t>
        </is>
      </c>
      <c r="L1190" s="220" t="inlineStr">
        <is>
          <t>Terry Shiel</t>
        </is>
      </c>
      <c r="M1190" s="220" t="inlineStr">
        <is>
          <t>AUS</t>
        </is>
      </c>
      <c r="N1190" s="687">
        <f>_xlfn.LET(_xlpm.d,_xlfn.XLOOKUP(L1190,'[1]Birth Dates'!$A:$A,'[1]Birth Dates'!$B:$B,"",0),IF(_xlpm.d=0,"",_xlpm.d))</f>
        <v/>
      </c>
      <c r="O1190" s="220">
        <f>IF(OR(N1190="",A1190="",NOT(ISNUMBER(N1190)),N1190&gt;A1190),"",DATEDIF(N1190,A1190,"Y")&amp;" years, "&amp;DATEDIF(N1190,A1190,"YM")&amp;" months, "&amp;DATEDIF(N1190,A1190,"MD")&amp;" days")</f>
        <v/>
      </c>
      <c r="P1190" s="220" t="inlineStr">
        <is>
          <t>Don Holland</t>
        </is>
      </c>
      <c r="Q1190" s="220" t="inlineStr">
        <is>
          <t>AUS</t>
        </is>
      </c>
      <c r="R1190" s="687">
        <f>_xlfn.LET(_xlpm.d,_xlfn.XLOOKUP(P1190,'[1]Birth Dates'!$A:$A,'[1]Birth Dates'!$B:$B,"",0),IF(_xlpm.d=0,"",_xlpm.d))</f>
        <v/>
      </c>
      <c r="S1190" s="220">
        <f>IF(OR(R1190="",A1190="",NOT(ISNUMBER(R1190)),R1190&gt;A1190),"",DATEDIF(R1190,A1190,"Y")&amp;" years, "&amp;DATEDIF(R1190,A1190,"YM")&amp;" months, "&amp;DATEDIF(R1190,A1190,"MD")&amp;" days")</f>
        <v/>
      </c>
      <c r="T1190" s="220" t="n"/>
      <c r="U1190" s="220" t="n"/>
      <c r="V1190" s="687">
        <f>_xlfn.LET(_xlpm.d,_xlfn.XLOOKUP(T1190,'[1]Birth Dates'!$A:$A,'[1]Birth Dates'!$B:$B,"",0),IF(_xlpm.d=0,"",_xlpm.d))</f>
        <v/>
      </c>
      <c r="W1190" s="220">
        <f>IF(OR(V1190="",A1190="",NOT(ISNUMBER(V1190)),V1190&gt;A1190),"",DATEDIF(V1190,A1190,"Y")&amp;" years, "&amp;DATEDIF(V1190,A1190,"YM")&amp;" months, "&amp;DATEDIF(V1190,A1190,"MD")&amp;" days")</f>
        <v/>
      </c>
      <c r="X1190" s="220" t="n"/>
      <c r="Y1190" s="220" t="n"/>
      <c r="Z1190" s="220" t="n"/>
      <c r="AA1190" s="220" t="n"/>
      <c r="AB1190" s="220" t="n">
        <v>27</v>
      </c>
      <c r="AC1190" s="220" t="n"/>
      <c r="AD1190" s="220" t="n"/>
      <c r="AE1190" s="595" t="inlineStr">
        <is>
          <t>2:30.5000</t>
        </is>
      </c>
      <c r="AF1190" s="418">
        <f>IF(OR(AE1190="",AE1190="",AE1190=0),"",6.172/(AE1190*24))</f>
        <v/>
      </c>
      <c r="AG1190" s="251" t="n"/>
      <c r="AH1190" s="577" t="inlineStr"/>
      <c r="AI1190" s="418">
        <f>IF(OR(AH1190="",AH1190="",AH1190=0),"",6.172/(AH1190*24))</f>
        <v/>
      </c>
      <c r="AJ1190" s="175">
        <f>IF(AND(ISNUMBER(AB1190),ISNUMBER(AG1190)),AB1190-AG1190,"")</f>
        <v/>
      </c>
      <c r="AK1190" s="220" t="inlineStr">
        <is>
          <t>Engine</t>
        </is>
      </c>
      <c r="AL1190" s="220" t="n">
        <v>13</v>
      </c>
      <c r="AM1190" s="482" t="n"/>
      <c r="AN1190" s="671">
        <f>IF(OR(AL1190="",AM1190="",AM1190=0),"",AL1190*6.172/(AM1190*24))</f>
        <v/>
      </c>
      <c r="AO1190" s="477">
        <f>IF(AND(AL1190=AL1189,AM1190&lt;&gt;"",AM1189&lt;&gt;""),AM1190-AM1189,"")</f>
        <v/>
      </c>
      <c r="AP1190" s="220" t="n"/>
      <c r="AQ1190" s="577" t="inlineStr"/>
      <c r="AR1190" s="418">
        <f>IF(OR(AQ1190="",AQ1190="",AQ1190=0),"",6.172/(AQ1190*24))</f>
        <v/>
      </c>
      <c r="AS1190" s="436">
        <f>IF(OR(NOT(ISNUMBER(C1190)),NOT(ISNUMBER(AB1190))),"",IF(AG1190&lt;&gt;"",AG1190,AB1190)-C1190)</f>
        <v/>
      </c>
      <c r="AT1190" s="217" t="n"/>
      <c r="AU1190" s="223">
        <f>IF($B1190="","",TEXT($A1190,"yyyymmdd")&amp;"_P"&amp;$C1190&amp;"_C"&amp;$F1190&amp;"_"&amp;TRIM(RIGHT(SUBSTITUTE(TRIM(SUBSTITUTE($L1190,CHAR(160)," "))," ",REPT(" ",60)),60))&amp;IF($P1190="","","-"&amp;TRIM(RIGHT(SUBSTITUTE(TRIM(SUBSTITUTE($P1190,CHAR(160)," "))," ",REPT(" ",60)),60)))&amp;IF($T1190="","","-"&amp;TRIM(RIGHT(SUBSTITUTE(TRIM(SUBSTITUTE($T1190,CHAR(160)," "))," ",REPT(" ",60)),60)))&amp;".jpg")</f>
        <v/>
      </c>
    </row>
    <row r="1191" ht="42" customHeight="1">
      <c r="A1191" s="173" t="n">
        <v>29863</v>
      </c>
      <c r="B1191" s="220" t="inlineStr">
        <is>
          <t>James Hardie 1000 4 October, 1981</t>
        </is>
      </c>
      <c r="C1191" s="220" t="inlineStr">
        <is>
          <t>DNF</t>
        </is>
      </c>
      <c r="D1191" s="220" t="inlineStr">
        <is>
          <t>B</t>
        </is>
      </c>
      <c r="E1191" s="220" t="n"/>
      <c r="F1191" s="220" t="n">
        <v>42</v>
      </c>
      <c r="G1191" s="220" t="inlineStr">
        <is>
          <t>Mazcars Croyden</t>
        </is>
      </c>
      <c r="H1191" s="220" t="n"/>
      <c r="I1191" s="220" t="n"/>
      <c r="J1191" s="220" t="inlineStr">
        <is>
          <t>Mazda RX7</t>
        </is>
      </c>
      <c r="K1191" s="220" t="inlineStr">
        <is>
          <t>2292 eq R2</t>
        </is>
      </c>
      <c r="L1191" s="220" t="inlineStr">
        <is>
          <t>John Duggan</t>
        </is>
      </c>
      <c r="M1191" s="220" t="inlineStr">
        <is>
          <t>AUS</t>
        </is>
      </c>
      <c r="N1191" s="687">
        <f>_xlfn.LET(_xlpm.d,_xlfn.XLOOKUP(L1191,'[1]Birth Dates'!$A:$A,'[1]Birth Dates'!$B:$B,"",0),IF(_xlpm.d=0,"",_xlpm.d))</f>
        <v/>
      </c>
      <c r="O1191" s="220">
        <f>IF(OR(N1191="",A1191="",NOT(ISNUMBER(N1191)),N1191&gt;A1191),"",DATEDIF(N1191,A1191,"Y")&amp;" years, "&amp;DATEDIF(N1191,A1191,"YM")&amp;" months, "&amp;DATEDIF(N1191,A1191,"MD")&amp;" days")</f>
        <v/>
      </c>
      <c r="P1191" s="220" t="inlineStr">
        <is>
          <t>Michael O'Hehir</t>
        </is>
      </c>
      <c r="Q1191" s="220" t="inlineStr">
        <is>
          <t>AUS</t>
        </is>
      </c>
      <c r="R1191" s="687">
        <f>_xlfn.LET(_xlpm.d,_xlfn.XLOOKUP(P1191,'[1]Birth Dates'!$A:$A,'[1]Birth Dates'!$B:$B,"",0),IF(_xlpm.d=0,"",_xlpm.d))</f>
        <v/>
      </c>
      <c r="S1191" s="220">
        <f>IF(OR(R1191="",A1191="",NOT(ISNUMBER(R1191)),R1191&gt;A1191),"",DATEDIF(R1191,A1191,"Y")&amp;" years, "&amp;DATEDIF(R1191,A1191,"YM")&amp;" months, "&amp;DATEDIF(R1191,A1191,"MD")&amp;" days")</f>
        <v/>
      </c>
      <c r="T1191" s="220" t="n"/>
      <c r="U1191" s="220" t="n"/>
      <c r="V1191" s="687">
        <f>_xlfn.LET(_xlpm.d,_xlfn.XLOOKUP(T1191,'[1]Birth Dates'!$A:$A,'[1]Birth Dates'!$B:$B,"",0),IF(_xlpm.d=0,"",_xlpm.d))</f>
        <v/>
      </c>
      <c r="W1191" s="220">
        <f>IF(OR(V1191="",A1191="",NOT(ISNUMBER(V1191)),V1191&gt;A1191),"",DATEDIF(V1191,A1191,"Y")&amp;" years, "&amp;DATEDIF(V1191,A1191,"YM")&amp;" months, "&amp;DATEDIF(V1191,A1191,"MD")&amp;" days")</f>
        <v/>
      </c>
      <c r="X1191" s="220" t="n"/>
      <c r="Y1191" s="220" t="n"/>
      <c r="Z1191" s="220" t="n"/>
      <c r="AA1191" s="220" t="n"/>
      <c r="AB1191" s="220" t="n">
        <v>35</v>
      </c>
      <c r="AC1191" s="220" t="n"/>
      <c r="AD1191" s="220" t="n"/>
      <c r="AE1191" s="595" t="inlineStr">
        <is>
          <t>2:34.0000</t>
        </is>
      </c>
      <c r="AF1191" s="418">
        <f>IF(OR(AE1191="",AE1191="",AE1191=0),"",6.172/(AE1191*24))</f>
        <v/>
      </c>
      <c r="AG1191" s="251" t="n"/>
      <c r="AH1191" s="577" t="inlineStr"/>
      <c r="AI1191" s="418">
        <f>IF(OR(AH1191="",AH1191="",AH1191=0),"",6.172/(AH1191*24))</f>
        <v/>
      </c>
      <c r="AJ1191" s="175">
        <f>IF(AND(ISNUMBER(AB1191),ISNUMBER(AG1191)),AB1191-AG1191,"")</f>
        <v/>
      </c>
      <c r="AK1191" s="220" t="inlineStr">
        <is>
          <t>Accident</t>
        </is>
      </c>
      <c r="AL1191" s="220" t="n">
        <v>1</v>
      </c>
      <c r="AM1191" s="482" t="n"/>
      <c r="AN1191" s="671">
        <f>IF(OR(AL1191="",AM1191="",AM1191=0),"",AL1191*6.172/(AM1191*24))</f>
        <v/>
      </c>
      <c r="AO1191" s="477">
        <f>IF(AND(AL1191=AL1190,AM1191&lt;&gt;"",AM1190&lt;&gt;""),AM1191-AM1190,"")</f>
        <v/>
      </c>
      <c r="AP1191" s="220" t="n"/>
      <c r="AQ1191" s="577" t="inlineStr"/>
      <c r="AR1191" s="418">
        <f>IF(OR(AQ1191="",AQ1191="",AQ1191=0),"",6.172/(AQ1191*24))</f>
        <v/>
      </c>
      <c r="AS1191" s="436">
        <f>IF(OR(NOT(ISNUMBER(C1191)),NOT(ISNUMBER(AB1191))),"",IF(AG1191&lt;&gt;"",AG1191,AB1191)-C1191)</f>
        <v/>
      </c>
      <c r="AT1191" s="217" t="n"/>
      <c r="AU1191" s="223">
        <f>IF($B1191="","",TEXT($A1191,"yyyymmdd")&amp;"_P"&amp;$C1191&amp;"_C"&amp;$F1191&amp;"_"&amp;TRIM(RIGHT(SUBSTITUTE(TRIM(SUBSTITUTE($L1191,CHAR(160)," "))," ",REPT(" ",60)),60))&amp;IF($P1191="","","-"&amp;TRIM(RIGHT(SUBSTITUTE(TRIM(SUBSTITUTE($P1191,CHAR(160)," "))," ",REPT(" ",60)),60)))&amp;IF($T1191="","","-"&amp;TRIM(RIGHT(SUBSTITUTE(TRIM(SUBSTITUTE($T1191,CHAR(160)," "))," ",REPT(" ",60)),60)))&amp;".jpg")</f>
        <v/>
      </c>
    </row>
    <row r="1192" ht="42" customHeight="1">
      <c r="A1192" s="173" t="n">
        <v>29863</v>
      </c>
      <c r="B1192" s="220" t="inlineStr">
        <is>
          <t>James Hardie 1000 4 October, 1981</t>
        </is>
      </c>
      <c r="C1192" s="220" t="inlineStr">
        <is>
          <t>DNQ</t>
        </is>
      </c>
      <c r="D1192" s="220" t="inlineStr">
        <is>
          <t>A</t>
        </is>
      </c>
      <c r="E1192" s="220" t="n"/>
      <c r="F1192" s="220" t="n">
        <v>19</v>
      </c>
      <c r="G1192" s="220" t="inlineStr">
        <is>
          <t>Neil Cunningham</t>
        </is>
      </c>
      <c r="H1192" s="220" t="n"/>
      <c r="I1192" s="220" t="n"/>
      <c r="J1192" s="220" t="inlineStr">
        <is>
          <t>Holden Commodore VC</t>
        </is>
      </c>
      <c r="K1192" s="220" t="inlineStr">
        <is>
          <t>5044 V8</t>
        </is>
      </c>
      <c r="L1192" s="220" t="inlineStr">
        <is>
          <t>Neil Cunningham</t>
        </is>
      </c>
      <c r="M1192" s="220" t="inlineStr">
        <is>
          <t>AUS</t>
        </is>
      </c>
      <c r="N1192" s="687">
        <f>_xlfn.LET(_xlpm.d,_xlfn.XLOOKUP(L1192,'[1]Birth Dates'!$A:$A,'[1]Birth Dates'!$B:$B,"",0),IF(_xlpm.d=0,"",_xlpm.d))</f>
        <v/>
      </c>
      <c r="O1192" s="220">
        <f>IF(OR(N1192="",A1192="",NOT(ISNUMBER(N1192)),N1192&gt;A1192),"",DATEDIF(N1192,A1192,"Y")&amp;" years, "&amp;DATEDIF(N1192,A1192,"YM")&amp;" months, "&amp;DATEDIF(N1192,A1192,"MD")&amp;" days")</f>
        <v/>
      </c>
      <c r="P1192" s="220" t="inlineStr">
        <is>
          <t>Rod Coppins</t>
        </is>
      </c>
      <c r="Q1192" s="220" t="inlineStr">
        <is>
          <t>AUS</t>
        </is>
      </c>
      <c r="R1192" s="687">
        <f>_xlfn.LET(_xlpm.d,_xlfn.XLOOKUP(P1192,'[1]Birth Dates'!$A:$A,'[1]Birth Dates'!$B:$B,"",0),IF(_xlpm.d=0,"",_xlpm.d))</f>
        <v/>
      </c>
      <c r="S1192" s="220">
        <f>IF(OR(R1192="",A1192="",NOT(ISNUMBER(R1192)),R1192&gt;A1192),"",DATEDIF(R1192,A1192,"Y")&amp;" years, "&amp;DATEDIF(R1192,A1192,"YM")&amp;" months, "&amp;DATEDIF(R1192,A1192,"MD")&amp;" days")</f>
        <v/>
      </c>
      <c r="T1192" s="220" t="n"/>
      <c r="U1192" s="220" t="n"/>
      <c r="V1192" s="687" t="n"/>
      <c r="W1192" s="220" t="n"/>
      <c r="X1192" s="220" t="n"/>
      <c r="Y1192" s="220" t="n"/>
      <c r="Z1192" s="220" t="n"/>
      <c r="AA1192" s="220" t="n"/>
      <c r="AB1192" s="220" t="n"/>
      <c r="AC1192" s="220" t="n"/>
      <c r="AD1192" s="220" t="n"/>
      <c r="AE1192" s="595" t="inlineStr"/>
      <c r="AF1192" s="418" t="n"/>
      <c r="AG1192" s="251" t="n"/>
      <c r="AH1192" s="577" t="inlineStr"/>
      <c r="AI1192" s="418" t="n"/>
      <c r="AJ1192" s="175" t="n"/>
      <c r="AK1192" s="220" t="inlineStr">
        <is>
          <t>Reserve</t>
        </is>
      </c>
      <c r="AL1192" s="220" t="n"/>
      <c r="AM1192" s="482" t="n"/>
      <c r="AN1192" s="671" t="n"/>
      <c r="AO1192" s="477" t="n"/>
      <c r="AP1192" s="220" t="n"/>
      <c r="AQ1192" s="577" t="inlineStr"/>
      <c r="AR1192" s="418" t="n"/>
      <c r="AS1192" s="436" t="n"/>
      <c r="AT1192" s="217" t="n"/>
      <c r="AU1192" s="223">
        <f>IF($B1192="","",TEXT($A1192,"yyyymmdd")&amp;"_P"&amp;$C1192&amp;"_C"&amp;$F1192&amp;"_"&amp;TRIM(RIGHT(SUBSTITUTE(TRIM(SUBSTITUTE($L1192,CHAR(160)," "))," ",REPT(" ",60)),60))&amp;IF($P1192="","","-"&amp;TRIM(RIGHT(SUBSTITUTE(TRIM(SUBSTITUTE($P1192,CHAR(160)," "))," ",REPT(" ",60)),60)))&amp;IF($T1192="","","-"&amp;TRIM(RIGHT(SUBSTITUTE(TRIM(SUBSTITUTE($T1192,CHAR(160)," "))," ",REPT(" ",60)),60)))&amp;".jpg")</f>
        <v/>
      </c>
    </row>
    <row r="1193" ht="42" customHeight="1">
      <c r="A1193" s="173" t="n">
        <v>29863</v>
      </c>
      <c r="B1193" s="220" t="inlineStr">
        <is>
          <t>James Hardie 1000 4 October, 1981</t>
        </is>
      </c>
      <c r="C1193" s="220" t="inlineStr">
        <is>
          <t>DNQ</t>
        </is>
      </c>
      <c r="D1193" s="220" t="inlineStr">
        <is>
          <t>B</t>
        </is>
      </c>
      <c r="E1193" s="220" t="n"/>
      <c r="F1193" s="220" t="n">
        <v>38</v>
      </c>
      <c r="G1193" s="220" t="inlineStr">
        <is>
          <t>Les Grose</t>
        </is>
      </c>
      <c r="H1193" s="220" t="n"/>
      <c r="I1193" s="220" t="n"/>
      <c r="J1193" s="220" t="inlineStr">
        <is>
          <t>Ford Capri</t>
        </is>
      </c>
      <c r="K1193" s="220" t="inlineStr">
        <is>
          <t>2993 V6</t>
        </is>
      </c>
      <c r="L1193" s="220" t="inlineStr">
        <is>
          <t>Les Grose</t>
        </is>
      </c>
      <c r="M1193" s="220" t="inlineStr">
        <is>
          <t>AUS</t>
        </is>
      </c>
      <c r="N1193" s="687">
        <f>_xlfn.LET(_xlpm.d,_xlfn.XLOOKUP(L1193,'[1]Birth Dates'!$A:$A,'[1]Birth Dates'!$B:$B,"",0),IF(_xlpm.d=0,"",_xlpm.d))</f>
        <v/>
      </c>
      <c r="O1193" s="220">
        <f>IF(OR(N1193="",A1193="",NOT(ISNUMBER(N1193)),N1193&gt;A1193),"",DATEDIF(N1193,A1193,"Y")&amp;" years, "&amp;DATEDIF(N1193,A1193,"YM")&amp;" months, "&amp;DATEDIF(N1193,A1193,"MD")&amp;" days")</f>
        <v/>
      </c>
      <c r="P1193" s="220" t="inlineStr">
        <is>
          <t>Alan Cant</t>
        </is>
      </c>
      <c r="Q1193" s="220" t="inlineStr">
        <is>
          <t>AUS</t>
        </is>
      </c>
      <c r="R1193" s="687">
        <f>_xlfn.LET(_xlpm.d,_xlfn.XLOOKUP(P1193,'[1]Birth Dates'!$A:$A,'[1]Birth Dates'!$B:$B,"",0),IF(_xlpm.d=0,"",_xlpm.d))</f>
        <v/>
      </c>
      <c r="S1193" s="220">
        <f>IF(OR(R1193="",A1193="",NOT(ISNUMBER(R1193)),R1193&gt;A1193),"",DATEDIF(R1193,A1193,"Y")&amp;" years, "&amp;DATEDIF(R1193,A1193,"YM")&amp;" months, "&amp;DATEDIF(R1193,A1193,"MD")&amp;" days")</f>
        <v/>
      </c>
      <c r="T1193" s="220" t="n"/>
      <c r="U1193" s="220" t="n"/>
      <c r="V1193" s="687" t="n"/>
      <c r="W1193" s="220" t="n"/>
      <c r="X1193" s="220" t="n"/>
      <c r="Y1193" s="220" t="n"/>
      <c r="Z1193" s="220" t="n"/>
      <c r="AA1193" s="220" t="n"/>
      <c r="AB1193" s="220" t="n"/>
      <c r="AC1193" s="220" t="n"/>
      <c r="AD1193" s="220" t="n"/>
      <c r="AE1193" s="595" t="inlineStr"/>
      <c r="AF1193" s="418" t="n"/>
      <c r="AG1193" s="251" t="n"/>
      <c r="AH1193" s="577" t="inlineStr"/>
      <c r="AI1193" s="418" t="n"/>
      <c r="AJ1193" s="175" t="n"/>
      <c r="AK1193" s="220" t="inlineStr">
        <is>
          <t>Reserve</t>
        </is>
      </c>
      <c r="AL1193" s="220" t="n"/>
      <c r="AM1193" s="482" t="n"/>
      <c r="AN1193" s="671" t="n"/>
      <c r="AO1193" s="477" t="n"/>
      <c r="AP1193" s="220" t="n"/>
      <c r="AQ1193" s="577" t="inlineStr"/>
      <c r="AR1193" s="418" t="n"/>
      <c r="AS1193" s="436" t="n"/>
      <c r="AT1193" s="217" t="n"/>
      <c r="AU1193" s="223">
        <f>IF($B1193="","",TEXT($A1193,"yyyymmdd")&amp;"_P"&amp;$C1193&amp;"_C"&amp;$F1193&amp;"_"&amp;TRIM(RIGHT(SUBSTITUTE(TRIM(SUBSTITUTE($L1193,CHAR(160)," "))," ",REPT(" ",60)),60))&amp;IF($P1193="","","-"&amp;TRIM(RIGHT(SUBSTITUTE(TRIM(SUBSTITUTE($P1193,CHAR(160)," "))," ",REPT(" ",60)),60)))&amp;IF($T1193="","","-"&amp;TRIM(RIGHT(SUBSTITUTE(TRIM(SUBSTITUTE($T1193,CHAR(160)," "))," ",REPT(" ",60)),60)))&amp;".jpg")</f>
        <v/>
      </c>
    </row>
    <row r="1194" ht="42" customHeight="1">
      <c r="A1194" s="173" t="n">
        <v>29863</v>
      </c>
      <c r="B1194" s="220" t="inlineStr">
        <is>
          <t>James Hardie 1000 4 October, 1981</t>
        </is>
      </c>
      <c r="C1194" s="220" t="inlineStr">
        <is>
          <t>DNQ</t>
        </is>
      </c>
      <c r="D1194" s="220" t="inlineStr">
        <is>
          <t>C</t>
        </is>
      </c>
      <c r="E1194" s="220" t="n"/>
      <c r="F1194" s="220" t="n">
        <v>71</v>
      </c>
      <c r="G1194" s="220" t="inlineStr">
        <is>
          <t>Ken Harrison</t>
        </is>
      </c>
      <c r="H1194" s="220" t="n"/>
      <c r="I1194" s="220" t="n"/>
      <c r="J1194" s="220" t="inlineStr">
        <is>
          <t>Ford Escort 1.6</t>
        </is>
      </c>
      <c r="K1194" s="220" t="inlineStr">
        <is>
          <t>1599 L4</t>
        </is>
      </c>
      <c r="L1194" s="220" t="inlineStr">
        <is>
          <t>Ken Harrison</t>
        </is>
      </c>
      <c r="M1194" s="220" t="inlineStr">
        <is>
          <t>AUS</t>
        </is>
      </c>
      <c r="N1194" s="687">
        <f>_xlfn.LET(_xlpm.d,_xlfn.XLOOKUP(L1194,'[1]Birth Dates'!$A:$A,'[1]Birth Dates'!$B:$B,"",0),IF(_xlpm.d=0,"",_xlpm.d))</f>
        <v/>
      </c>
      <c r="O1194" s="220">
        <f>IF(OR(N1194="",A1194="",NOT(ISNUMBER(N1194)),N1194&gt;A1194),"",DATEDIF(N1194,A1194,"Y")&amp;" years, "&amp;DATEDIF(N1194,A1194,"YM")&amp;" months, "&amp;DATEDIF(N1194,A1194,"MD")&amp;" days")</f>
        <v/>
      </c>
      <c r="P1194" s="220" t="inlineStr">
        <is>
          <t>Ian Wells</t>
        </is>
      </c>
      <c r="Q1194" s="220" t="inlineStr">
        <is>
          <t>AUS</t>
        </is>
      </c>
      <c r="R1194" s="687">
        <f>_xlfn.LET(_xlpm.d,_xlfn.XLOOKUP(P1194,'[1]Birth Dates'!$A:$A,'[1]Birth Dates'!$B:$B,"",0),IF(_xlpm.d=0,"",_xlpm.d))</f>
        <v/>
      </c>
      <c r="S1194" s="220">
        <f>IF(OR(R1194="",A1194="",NOT(ISNUMBER(R1194)),R1194&gt;A1194),"",DATEDIF(R1194,A1194,"Y")&amp;" years, "&amp;DATEDIF(R1194,A1194,"YM")&amp;" months, "&amp;DATEDIF(R1194,A1194,"MD")&amp;" days")</f>
        <v/>
      </c>
      <c r="T1194" s="220" t="n"/>
      <c r="U1194" s="220" t="n"/>
      <c r="V1194" s="687" t="n"/>
      <c r="W1194" s="220" t="n"/>
      <c r="X1194" s="220" t="n"/>
      <c r="Y1194" s="220" t="n"/>
      <c r="Z1194" s="220" t="n"/>
      <c r="AA1194" s="220" t="n"/>
      <c r="AB1194" s="220" t="n"/>
      <c r="AC1194" s="220" t="n"/>
      <c r="AD1194" s="220" t="n"/>
      <c r="AE1194" s="595" t="inlineStr"/>
      <c r="AF1194" s="418" t="n"/>
      <c r="AG1194" s="251" t="n"/>
      <c r="AH1194" s="577" t="inlineStr"/>
      <c r="AI1194" s="418" t="n"/>
      <c r="AJ1194" s="175" t="n"/>
      <c r="AK1194" s="220" t="inlineStr">
        <is>
          <t>Reserve</t>
        </is>
      </c>
      <c r="AL1194" s="220" t="n"/>
      <c r="AM1194" s="482" t="n"/>
      <c r="AN1194" s="671" t="n"/>
      <c r="AO1194" s="477" t="n"/>
      <c r="AP1194" s="220" t="n"/>
      <c r="AQ1194" s="577" t="inlineStr"/>
      <c r="AR1194" s="418" t="n"/>
      <c r="AS1194" s="436" t="n"/>
      <c r="AT1194" s="217" t="n"/>
      <c r="AU1194" s="223">
        <f>IF($B1194="","",TEXT($A1194,"yyyymmdd")&amp;"_P"&amp;$C1194&amp;"_C"&amp;$F1194&amp;"_"&amp;TRIM(RIGHT(SUBSTITUTE(TRIM(SUBSTITUTE($L1194,CHAR(160)," "))," ",REPT(" ",60)),60))&amp;IF($P1194="","","-"&amp;TRIM(RIGHT(SUBSTITUTE(TRIM(SUBSTITUTE($P1194,CHAR(160)," "))," ",REPT(" ",60)),60)))&amp;IF($T1194="","","-"&amp;TRIM(RIGHT(SUBSTITUTE(TRIM(SUBSTITUTE($T1194,CHAR(160)," "))," ",REPT(" ",60)),60)))&amp;".jpg")</f>
        <v/>
      </c>
    </row>
    <row r="1195" ht="42" customHeight="1">
      <c r="A1195" s="173" t="n">
        <v>29863</v>
      </c>
      <c r="B1195" s="220" t="inlineStr">
        <is>
          <t>James Hardie 1000 4 October, 1981</t>
        </is>
      </c>
      <c r="C1195" s="220" t="inlineStr">
        <is>
          <t>DNQ</t>
        </is>
      </c>
      <c r="D1195" s="220" t="inlineStr">
        <is>
          <t>A</t>
        </is>
      </c>
      <c r="E1195" s="220" t="n"/>
      <c r="F1195" s="220" t="n">
        <v>22</v>
      </c>
      <c r="G1195" s="220" t="inlineStr">
        <is>
          <t>Jim Keogh</t>
        </is>
      </c>
      <c r="H1195" s="220" t="n"/>
      <c r="I1195" s="220" t="n"/>
      <c r="J1195" s="220" t="inlineStr">
        <is>
          <t>Ford Falcon XD</t>
        </is>
      </c>
      <c r="K1195" s="220" t="inlineStr">
        <is>
          <t>5760 V8</t>
        </is>
      </c>
      <c r="L1195" s="220" t="inlineStr">
        <is>
          <t>Jim Keogh</t>
        </is>
      </c>
      <c r="M1195" s="220" t="inlineStr">
        <is>
          <t>AUS</t>
        </is>
      </c>
      <c r="N1195" s="687">
        <f>_xlfn.LET(_xlpm.d,_xlfn.XLOOKUP(L1195,'[1]Birth Dates'!$A:$A,'[1]Birth Dates'!$B:$B,"",0),IF(_xlpm.d=0,"",_xlpm.d))</f>
        <v/>
      </c>
      <c r="O1195" s="220">
        <f>IF(OR(N1195="",A1195="",NOT(ISNUMBER(N1195)),N1195&gt;A1195),"",DATEDIF(N1195,A1195,"Y")&amp;" years, "&amp;DATEDIF(N1195,A1195,"YM")&amp;" months, "&amp;DATEDIF(N1195,A1195,"MD")&amp;" days")</f>
        <v/>
      </c>
      <c r="P1195" s="220" t="inlineStr">
        <is>
          <t>Andrew Newton</t>
        </is>
      </c>
      <c r="Q1195" s="220" t="inlineStr">
        <is>
          <t>AUS</t>
        </is>
      </c>
      <c r="R1195" s="687">
        <f>_xlfn.LET(_xlpm.d,_xlfn.XLOOKUP(P1195,'[1]Birth Dates'!$A:$A,'[1]Birth Dates'!$B:$B,"",0),IF(_xlpm.d=0,"",_xlpm.d))</f>
        <v/>
      </c>
      <c r="S1195" s="220">
        <f>IF(OR(R1195="",A1195="",NOT(ISNUMBER(R1195)),R1195&gt;A1195),"",DATEDIF(R1195,A1195,"Y")&amp;" years, "&amp;DATEDIF(R1195,A1195,"YM")&amp;" months, "&amp;DATEDIF(R1195,A1195,"MD")&amp;" days")</f>
        <v/>
      </c>
      <c r="T1195" s="220" t="n"/>
      <c r="U1195" s="220" t="n"/>
      <c r="V1195" s="687" t="n"/>
      <c r="W1195" s="220" t="n"/>
      <c r="X1195" s="220" t="n"/>
      <c r="Y1195" s="220" t="n"/>
      <c r="Z1195" s="220" t="n"/>
      <c r="AA1195" s="220" t="n"/>
      <c r="AB1195" s="220" t="n"/>
      <c r="AC1195" s="220" t="n"/>
      <c r="AD1195" s="220" t="n"/>
      <c r="AE1195" s="595" t="inlineStr"/>
      <c r="AF1195" s="418" t="n"/>
      <c r="AG1195" s="251" t="n"/>
      <c r="AH1195" s="577" t="inlineStr"/>
      <c r="AI1195" s="418" t="n"/>
      <c r="AJ1195" s="175" t="n"/>
      <c r="AK1195" s="220" t="n"/>
      <c r="AL1195" s="220" t="n"/>
      <c r="AM1195" s="482" t="n"/>
      <c r="AN1195" s="671" t="n"/>
      <c r="AO1195" s="477" t="n"/>
      <c r="AP1195" s="220" t="n"/>
      <c r="AQ1195" s="577" t="inlineStr"/>
      <c r="AR1195" s="418" t="n"/>
      <c r="AS1195" s="436" t="n"/>
      <c r="AT1195" s="217" t="n"/>
      <c r="AU1195" s="223">
        <f>IF($B1195="","",TEXT($A1195,"yyyymmdd")&amp;"_P"&amp;$C1195&amp;"_C"&amp;$F1195&amp;"_"&amp;TRIM(RIGHT(SUBSTITUTE(TRIM(SUBSTITUTE($L1195,CHAR(160)," "))," ",REPT(" ",60)),60))&amp;IF($P1195="","","-"&amp;TRIM(RIGHT(SUBSTITUTE(TRIM(SUBSTITUTE($P1195,CHAR(160)," "))," ",REPT(" ",60)),60)))&amp;IF($T1195="","","-"&amp;TRIM(RIGHT(SUBSTITUTE(TRIM(SUBSTITUTE($T1195,CHAR(160)," "))," ",REPT(" ",60)),60)))&amp;".jpg")</f>
        <v/>
      </c>
    </row>
    <row r="1196" ht="42" customHeight="1">
      <c r="A1196" s="173" t="n">
        <v>29863</v>
      </c>
      <c r="B1196" s="220" t="inlineStr">
        <is>
          <t>James Hardie 1000 4 October, 1981</t>
        </is>
      </c>
      <c r="C1196" s="220" t="inlineStr">
        <is>
          <t>WDN</t>
        </is>
      </c>
      <c r="D1196" s="220" t="inlineStr">
        <is>
          <t>B</t>
        </is>
      </c>
      <c r="E1196" s="220" t="n"/>
      <c r="F1196" s="220" t="n">
        <v>36</v>
      </c>
      <c r="G1196" s="220" t="inlineStr">
        <is>
          <t>Trend Windows Pty Ltd</t>
        </is>
      </c>
      <c r="H1196" s="220" t="n"/>
      <c r="I1196" s="220" t="n"/>
      <c r="J1196" s="220" t="inlineStr">
        <is>
          <t>Ford Capri</t>
        </is>
      </c>
      <c r="K1196" s="220" t="inlineStr">
        <is>
          <t>2993 V6</t>
        </is>
      </c>
      <c r="L1196" s="220" t="inlineStr">
        <is>
          <t>Peter Hopwood</t>
        </is>
      </c>
      <c r="M1196" s="220" t="inlineStr">
        <is>
          <t>AUS</t>
        </is>
      </c>
      <c r="N1196" s="687">
        <f>_xlfn.LET(_xlpm.d,_xlfn.XLOOKUP(L1196,'[1]Birth Dates'!$A:$A,'[1]Birth Dates'!$B:$B,"",0),IF(_xlpm.d=0,"",_xlpm.d))</f>
        <v/>
      </c>
      <c r="O1196" s="220">
        <f>IF(OR(N1196="",A1196="",NOT(ISNUMBER(N1196)),N1196&gt;A1196),"",DATEDIF(N1196,A1196,"Y")&amp;" years, "&amp;DATEDIF(N1196,A1196,"YM")&amp;" months, "&amp;DATEDIF(N1196,A1196,"MD")&amp;" days")</f>
        <v/>
      </c>
      <c r="P1196" s="220" t="inlineStr">
        <is>
          <t>Terry Daly</t>
        </is>
      </c>
      <c r="Q1196" s="220" t="inlineStr">
        <is>
          <t>AUS</t>
        </is>
      </c>
      <c r="R1196" s="687">
        <f>_xlfn.LET(_xlpm.d,_xlfn.XLOOKUP(P1196,'[1]Birth Dates'!$A:$A,'[1]Birth Dates'!$B:$B,"",0),IF(_xlpm.d=0,"",_xlpm.d))</f>
        <v/>
      </c>
      <c r="S1196" s="220">
        <f>IF(OR(R1196="",A1196="",NOT(ISNUMBER(R1196)),R1196&gt;A1196),"",DATEDIF(R1196,A1196,"Y")&amp;" years, "&amp;DATEDIF(R1196,A1196,"YM")&amp;" months, "&amp;DATEDIF(R1196,A1196,"MD")&amp;" days")</f>
        <v/>
      </c>
      <c r="T1196" s="220" t="n"/>
      <c r="U1196" s="220" t="n"/>
      <c r="V1196" s="687" t="n"/>
      <c r="W1196" s="220" t="n"/>
      <c r="X1196" s="220" t="n"/>
      <c r="Y1196" s="220" t="n"/>
      <c r="Z1196" s="220" t="n"/>
      <c r="AA1196" s="220" t="n"/>
      <c r="AB1196" s="220" t="n"/>
      <c r="AC1196" s="220" t="n"/>
      <c r="AD1196" s="220" t="n"/>
      <c r="AE1196" s="595" t="inlineStr"/>
      <c r="AF1196" s="418" t="n"/>
      <c r="AG1196" s="251" t="n"/>
      <c r="AH1196" s="577" t="inlineStr"/>
      <c r="AI1196" s="418" t="n"/>
      <c r="AJ1196" s="175" t="n"/>
      <c r="AK1196" s="220" t="inlineStr">
        <is>
          <t>Withdrawn</t>
        </is>
      </c>
      <c r="AL1196" s="220" t="n"/>
      <c r="AM1196" s="482" t="n"/>
      <c r="AN1196" s="671" t="n"/>
      <c r="AO1196" s="477" t="n"/>
      <c r="AP1196" s="220" t="n"/>
      <c r="AQ1196" s="577" t="inlineStr"/>
      <c r="AR1196" s="418" t="n"/>
      <c r="AS1196" s="436" t="n"/>
      <c r="AT1196" s="217" t="n"/>
      <c r="AU1196" s="223">
        <f>IF($B1196="","",TEXT($A1196,"yyyymmdd")&amp;"_P"&amp;$C1196&amp;"_C"&amp;$F1196&amp;"_"&amp;TRIM(RIGHT(SUBSTITUTE(TRIM(SUBSTITUTE($L1196,CHAR(160)," "))," ",REPT(" ",60)),60))&amp;IF($P1196="","","-"&amp;TRIM(RIGHT(SUBSTITUTE(TRIM(SUBSTITUTE($P1196,CHAR(160)," "))," ",REPT(" ",60)),60)))&amp;IF($T1196="","","-"&amp;TRIM(RIGHT(SUBSTITUTE(TRIM(SUBSTITUTE($T1196,CHAR(160)," "))," ",REPT(" ",60)),60)))&amp;".jpg")</f>
        <v/>
      </c>
    </row>
    <row r="1197" ht="42" customHeight="1">
      <c r="A1197" s="173" t="n">
        <v>29863</v>
      </c>
      <c r="B1197" s="220" t="inlineStr">
        <is>
          <t>James Hardie 1000 4 October, 1981</t>
        </is>
      </c>
      <c r="C1197" s="220" t="inlineStr">
        <is>
          <t>DNQ</t>
        </is>
      </c>
      <c r="D1197" s="220" t="inlineStr">
        <is>
          <t>C</t>
        </is>
      </c>
      <c r="E1197" s="220" t="n"/>
      <c r="F1197" s="220" t="n">
        <v>48</v>
      </c>
      <c r="G1197" s="220" t="n"/>
      <c r="H1197" s="220" t="n"/>
      <c r="I1197" s="220" t="n"/>
      <c r="J1197" s="220" t="inlineStr">
        <is>
          <t>Isuzu Gemini</t>
        </is>
      </c>
      <c r="K1197" s="220" t="inlineStr">
        <is>
          <t>1584 L4</t>
        </is>
      </c>
      <c r="L1197" s="220" t="inlineStr">
        <is>
          <t>Ken Price</t>
        </is>
      </c>
      <c r="M1197" s="220" t="inlineStr">
        <is>
          <t>AUS</t>
        </is>
      </c>
      <c r="N1197" s="687">
        <f>_xlfn.LET(_xlpm.d,_xlfn.XLOOKUP(L1197,'[1]Birth Dates'!$A:$A,'[1]Birth Dates'!$B:$B,"",0),IF(_xlpm.d=0,"",_xlpm.d))</f>
        <v/>
      </c>
      <c r="O1197" s="220">
        <f>IF(OR(N1197="",A1197="",NOT(ISNUMBER(N1197)),N1197&gt;A1197),"",DATEDIF(N1197,A1197,"Y")&amp;" years, "&amp;DATEDIF(N1197,A1197,"YM")&amp;" months, "&amp;DATEDIF(N1197,A1197,"MD")&amp;" days")</f>
        <v/>
      </c>
      <c r="P1197" s="220" t="inlineStr">
        <is>
          <t>Peter Fitzgerald</t>
        </is>
      </c>
      <c r="Q1197" s="220" t="inlineStr">
        <is>
          <t>AUS</t>
        </is>
      </c>
      <c r="R1197" s="687">
        <f>_xlfn.LET(_xlpm.d,_xlfn.XLOOKUP(P1197,'[1]Birth Dates'!$A:$A,'[1]Birth Dates'!$B:$B,"",0),IF(_xlpm.d=0,"",_xlpm.d))</f>
        <v/>
      </c>
      <c r="S1197" s="220">
        <f>IF(OR(R1197="",A1197="",NOT(ISNUMBER(R1197)),R1197&gt;A1197),"",DATEDIF(R1197,A1197,"Y")&amp;" years, "&amp;DATEDIF(R1197,A1197,"YM")&amp;" months, "&amp;DATEDIF(R1197,A1197,"MD")&amp;" days")</f>
        <v/>
      </c>
      <c r="T1197" s="220" t="inlineStr">
        <is>
          <t>Steve Jones</t>
        </is>
      </c>
      <c r="U1197" s="220" t="inlineStr">
        <is>
          <t>AUS</t>
        </is>
      </c>
      <c r="V1197" s="687" t="n"/>
      <c r="W1197" s="220" t="n"/>
      <c r="X1197" s="220" t="n"/>
      <c r="Y1197" s="220" t="n"/>
      <c r="Z1197" s="220" t="n"/>
      <c r="AA1197" s="220" t="n"/>
      <c r="AB1197" s="220" t="n"/>
      <c r="AC1197" s="220" t="n"/>
      <c r="AD1197" s="220" t="n"/>
      <c r="AE1197" s="595" t="inlineStr"/>
      <c r="AF1197" s="418" t="n"/>
      <c r="AG1197" s="251" t="n"/>
      <c r="AH1197" s="577" t="inlineStr"/>
      <c r="AI1197" s="418" t="n"/>
      <c r="AJ1197" s="175" t="n"/>
      <c r="AK1197" s="220" t="n"/>
      <c r="AL1197" s="220" t="n"/>
      <c r="AM1197" s="482" t="n"/>
      <c r="AN1197" s="671" t="n"/>
      <c r="AO1197" s="477" t="n"/>
      <c r="AP1197" s="220" t="n"/>
      <c r="AQ1197" s="577" t="inlineStr"/>
      <c r="AR1197" s="418" t="n"/>
      <c r="AS1197" s="436" t="n"/>
      <c r="AT1197" s="217" t="n"/>
      <c r="AU1197" s="223">
        <f>IF($B1197="","",TEXT($A1197,"yyyymmdd")&amp;"_P"&amp;$C1197&amp;"_C"&amp;$F1197&amp;"_"&amp;TRIM(RIGHT(SUBSTITUTE(TRIM(SUBSTITUTE($L1197,CHAR(160)," "))," ",REPT(" ",60)),60))&amp;IF($P1197="","","-"&amp;TRIM(RIGHT(SUBSTITUTE(TRIM(SUBSTITUTE($P1197,CHAR(160)," "))," ",REPT(" ",60)),60)))&amp;IF($T1197="","","-"&amp;TRIM(RIGHT(SUBSTITUTE(TRIM(SUBSTITUTE($T1197,CHAR(160)," "))," ",REPT(" ",60)),60)))&amp;".jpg")</f>
        <v/>
      </c>
    </row>
    <row r="1198" ht="42" customHeight="1">
      <c r="A1198" s="173" t="n">
        <v>29863</v>
      </c>
      <c r="B1198" s="220" t="inlineStr">
        <is>
          <t>James Hardie 1000 4 October, 1981</t>
        </is>
      </c>
      <c r="C1198" s="220" t="inlineStr">
        <is>
          <t>DNQ</t>
        </is>
      </c>
      <c r="D1198" s="220" t="inlineStr">
        <is>
          <t>C</t>
        </is>
      </c>
      <c r="E1198" s="220" t="n"/>
      <c r="F1198" s="220" t="n">
        <v>53</v>
      </c>
      <c r="G1198" s="220" t="n"/>
      <c r="H1198" s="220" t="n"/>
      <c r="I1198" s="220" t="n"/>
      <c r="J1198" s="220" t="inlineStr">
        <is>
          <t>VW Golf</t>
        </is>
      </c>
      <c r="K1198" s="220" t="inlineStr">
        <is>
          <t>1596 L4</t>
        </is>
      </c>
      <c r="L1198" s="220" t="inlineStr">
        <is>
          <t>Chris Heyer</t>
        </is>
      </c>
      <c r="M1198" s="220" t="inlineStr">
        <is>
          <t>AUS</t>
        </is>
      </c>
      <c r="N1198" s="687">
        <f>_xlfn.LET(_xlpm.d,_xlfn.XLOOKUP(L1198,'[1]Birth Dates'!$A:$A,'[1]Birth Dates'!$B:$B,"",0),IF(_xlpm.d=0,"",_xlpm.d))</f>
        <v/>
      </c>
      <c r="O1198" s="220">
        <f>IF(OR(N1198="",A1198="",NOT(ISNUMBER(N1198)),N1198&gt;A1198),"",DATEDIF(N1198,A1198,"Y")&amp;" years, "&amp;DATEDIF(N1198,A1198,"YM")&amp;" months, "&amp;DATEDIF(N1198,A1198,"MD")&amp;" days")</f>
        <v/>
      </c>
      <c r="P1198" s="220" t="inlineStr">
        <is>
          <t>Peter Lander</t>
        </is>
      </c>
      <c r="Q1198" s="220" t="inlineStr">
        <is>
          <t>AUS</t>
        </is>
      </c>
      <c r="R1198" s="687">
        <f>_xlfn.LET(_xlpm.d,_xlfn.XLOOKUP(P1198,'[1]Birth Dates'!$A:$A,'[1]Birth Dates'!$B:$B,"",0),IF(_xlpm.d=0,"",_xlpm.d))</f>
        <v/>
      </c>
      <c r="S1198" s="220">
        <f>IF(OR(R1198="",A1198="",NOT(ISNUMBER(R1198)),R1198&gt;A1198),"",DATEDIF(R1198,A1198,"Y")&amp;" years, "&amp;DATEDIF(R1198,A1198,"YM")&amp;" months, "&amp;DATEDIF(R1198,A1198,"MD")&amp;" days")</f>
        <v/>
      </c>
      <c r="T1198" s="220" t="n"/>
      <c r="U1198" s="220" t="n"/>
      <c r="V1198" s="687" t="n"/>
      <c r="W1198" s="220" t="n"/>
      <c r="X1198" s="220" t="n"/>
      <c r="Y1198" s="220" t="n"/>
      <c r="Z1198" s="220" t="n"/>
      <c r="AA1198" s="220" t="n"/>
      <c r="AB1198" s="220" t="n"/>
      <c r="AC1198" s="220" t="n"/>
      <c r="AD1198" s="220" t="n"/>
      <c r="AE1198" s="595" t="inlineStr"/>
      <c r="AF1198" s="418" t="n"/>
      <c r="AG1198" s="251" t="n"/>
      <c r="AH1198" s="577" t="inlineStr"/>
      <c r="AI1198" s="418" t="n"/>
      <c r="AJ1198" s="175" t="n"/>
      <c r="AK1198" s="220" t="n"/>
      <c r="AL1198" s="220" t="n"/>
      <c r="AM1198" s="482" t="n"/>
      <c r="AN1198" s="671" t="n"/>
      <c r="AO1198" s="477" t="n"/>
      <c r="AP1198" s="220" t="n"/>
      <c r="AQ1198" s="577" t="inlineStr"/>
      <c r="AR1198" s="418" t="n"/>
      <c r="AS1198" s="436" t="n"/>
      <c r="AT1198" s="217" t="n"/>
      <c r="AU1198" s="223">
        <f>IF($B1198="","",TEXT($A1198,"yyyymmdd")&amp;"_P"&amp;$C1198&amp;"_C"&amp;$F1198&amp;"_"&amp;TRIM(RIGHT(SUBSTITUTE(TRIM(SUBSTITUTE($L1198,CHAR(160)," "))," ",REPT(" ",60)),60))&amp;IF($P1198="","","-"&amp;TRIM(RIGHT(SUBSTITUTE(TRIM(SUBSTITUTE($P1198,CHAR(160)," "))," ",REPT(" ",60)),60)))&amp;IF($T1198="","","-"&amp;TRIM(RIGHT(SUBSTITUTE(TRIM(SUBSTITUTE($T1198,CHAR(160)," "))," ",REPT(" ",60)),60)))&amp;".jpg")</f>
        <v/>
      </c>
    </row>
    <row r="1199" ht="42" customHeight="1">
      <c r="A1199" s="173" t="n">
        <v>29863</v>
      </c>
      <c r="B1199" s="220" t="inlineStr">
        <is>
          <t>James Hardie 1000 4 October, 1981</t>
        </is>
      </c>
      <c r="C1199" s="220" t="inlineStr">
        <is>
          <t>WDN</t>
        </is>
      </c>
      <c r="D1199" s="220" t="inlineStr">
        <is>
          <t>C</t>
        </is>
      </c>
      <c r="E1199" s="220" t="n"/>
      <c r="F1199" s="220" t="n">
        <v>67</v>
      </c>
      <c r="G1199" s="220" t="n"/>
      <c r="H1199" s="220" t="n"/>
      <c r="I1199" s="220" t="n"/>
      <c r="J1199" s="220" t="inlineStr">
        <is>
          <t>Alfa Romeo Alfasud</t>
        </is>
      </c>
      <c r="K1199" s="220" t="inlineStr">
        <is>
          <t>1499 B4</t>
        </is>
      </c>
      <c r="L1199" s="220" t="inlineStr">
        <is>
          <t>Ray Gulson</t>
        </is>
      </c>
      <c r="M1199" s="220" t="inlineStr">
        <is>
          <t>AUS</t>
        </is>
      </c>
      <c r="N1199" s="687">
        <f>_xlfn.LET(_xlpm.d,_xlfn.XLOOKUP(L1199,'[1]Birth Dates'!$A:$A,'[1]Birth Dates'!$B:$B,"",0),IF(_xlpm.d=0,"",_xlpm.d))</f>
        <v/>
      </c>
      <c r="O1199" s="220">
        <f>IF(OR(N1199="",A1199="",NOT(ISNUMBER(N1199)),N1199&gt;A1199),"",DATEDIF(N1199,A1199,"Y")&amp;" years, "&amp;DATEDIF(N1199,A1199,"YM")&amp;" months, "&amp;DATEDIF(N1199,A1199,"MD")&amp;" days")</f>
        <v/>
      </c>
      <c r="P1199" s="220" t="inlineStr">
        <is>
          <t>Gordon Mackinlay</t>
        </is>
      </c>
      <c r="Q1199" s="220" t="inlineStr">
        <is>
          <t>AUS</t>
        </is>
      </c>
      <c r="R1199" s="687">
        <f>_xlfn.LET(_xlpm.d,_xlfn.XLOOKUP(P1199,'[1]Birth Dates'!$A:$A,'[1]Birth Dates'!$B:$B,"",0),IF(_xlpm.d=0,"",_xlpm.d))</f>
        <v/>
      </c>
      <c r="S1199" s="220">
        <f>IF(OR(R1199="",A1199="",NOT(ISNUMBER(R1199)),R1199&gt;A1199),"",DATEDIF(R1199,A1199,"Y")&amp;" years, "&amp;DATEDIF(R1199,A1199,"YM")&amp;" months, "&amp;DATEDIF(R1199,A1199,"MD")&amp;" days")</f>
        <v/>
      </c>
      <c r="T1199" s="220" t="n"/>
      <c r="U1199" s="220" t="n"/>
      <c r="V1199" s="687" t="n"/>
      <c r="W1199" s="220" t="n"/>
      <c r="X1199" s="220" t="n"/>
      <c r="Y1199" s="220" t="n"/>
      <c r="Z1199" s="220" t="n"/>
      <c r="AA1199" s="220" t="n"/>
      <c r="AB1199" s="220" t="n"/>
      <c r="AC1199" s="220" t="n"/>
      <c r="AD1199" s="220" t="n"/>
      <c r="AE1199" s="595" t="inlineStr"/>
      <c r="AF1199" s="418" t="n"/>
      <c r="AG1199" s="251" t="n"/>
      <c r="AH1199" s="577" t="inlineStr"/>
      <c r="AI1199" s="418" t="n"/>
      <c r="AJ1199" s="175" t="n"/>
      <c r="AK1199" s="220" t="inlineStr">
        <is>
          <t>Withdrawn</t>
        </is>
      </c>
      <c r="AL1199" s="220" t="n"/>
      <c r="AM1199" s="482" t="n"/>
      <c r="AN1199" s="671" t="n"/>
      <c r="AO1199" s="477" t="n"/>
      <c r="AP1199" s="220" t="n"/>
      <c r="AQ1199" s="577" t="inlineStr"/>
      <c r="AR1199" s="418" t="n"/>
      <c r="AS1199" s="436" t="n"/>
      <c r="AT1199" s="217" t="n"/>
      <c r="AU1199" s="223">
        <f>IF($B1199="","",TEXT($A1199,"yyyymmdd")&amp;"_P"&amp;$C1199&amp;"_C"&amp;$F1199&amp;"_"&amp;TRIM(RIGHT(SUBSTITUTE(TRIM(SUBSTITUTE($L1199,CHAR(160)," "))," ",REPT(" ",60)),60))&amp;IF($P1199="","","-"&amp;TRIM(RIGHT(SUBSTITUTE(TRIM(SUBSTITUTE($P1199,CHAR(160)," "))," ",REPT(" ",60)),60)))&amp;IF($T1199="","","-"&amp;TRIM(RIGHT(SUBSTITUTE(TRIM(SUBSTITUTE($T1199,CHAR(160)," "))," ",REPT(" ",60)),60)))&amp;".jpg")</f>
        <v/>
      </c>
    </row>
    <row r="1200" ht="42" customFormat="1" customHeight="1" s="240">
      <c r="A1200" s="303" t="n">
        <v>30227</v>
      </c>
      <c r="B1200" s="253" t="inlineStr">
        <is>
          <t>James Hardie 1000 3 October, 1982</t>
        </is>
      </c>
      <c r="C1200" s="253" t="n">
        <v>1</v>
      </c>
      <c r="D1200" s="253" t="inlineStr">
        <is>
          <t>A</t>
        </is>
      </c>
      <c r="E1200" s="253" t="n">
        <v>1</v>
      </c>
      <c r="F1200" s="547" t="inlineStr">
        <is>
          <t>05</t>
        </is>
      </c>
      <c r="G1200" s="253" t="inlineStr">
        <is>
          <t>Marlboro Holden Dealer Team</t>
        </is>
      </c>
      <c r="H1200" s="253" t="n"/>
      <c r="I1200" s="253" t="n"/>
      <c r="J1200" s="253" t="inlineStr">
        <is>
          <t>Holden Commodore VH</t>
        </is>
      </c>
      <c r="K1200" s="253" t="inlineStr">
        <is>
          <t>5044 V8</t>
        </is>
      </c>
      <c r="L1200" s="253" t="inlineStr">
        <is>
          <t>Peter Brock</t>
        </is>
      </c>
      <c r="M1200" s="255" t="inlineStr">
        <is>
          <t>AUS</t>
        </is>
      </c>
      <c r="N1200" s="695">
        <f>_xlfn.LET(_xlpm.d,_xlfn.XLOOKUP(L1200,'[1]Birth Dates'!$A:$A,'[1]Birth Dates'!$B:$B,"",0),IF(_xlpm.d=0,"",_xlpm.d))</f>
        <v/>
      </c>
      <c r="O1200" s="255">
        <f>IF(OR(N1200="",A1200="",NOT(ISNUMBER(N1200)),N1200&gt;A1200),"",DATEDIF(N1200,A1200,"Y")&amp;" years, "&amp;DATEDIF(N1200,A1200,"YM")&amp;" months, "&amp;DATEDIF(N1200,A1200,"MD")&amp;" days")</f>
        <v/>
      </c>
      <c r="P1200" s="253" t="inlineStr">
        <is>
          <t>Larry Perkins</t>
        </is>
      </c>
      <c r="Q1200" s="255" t="inlineStr">
        <is>
          <t>AUS</t>
        </is>
      </c>
      <c r="R1200" s="695">
        <f>_xlfn.LET(_xlpm.d,_xlfn.XLOOKUP(P1200,'[1]Birth Dates'!$A:$A,'[1]Birth Dates'!$B:$B,"",0),IF(_xlpm.d=0,"",_xlpm.d))</f>
        <v/>
      </c>
      <c r="S1200" s="255">
        <f>IF(OR(R1200="",A1200="",NOT(ISNUMBER(R1200)),R1200&gt;A1200),"",DATEDIF(R1200,A1200,"Y")&amp;" years, "&amp;DATEDIF(R1200,A1200,"YM")&amp;" months, "&amp;DATEDIF(R1200,A1200,"MD")&amp;" days")</f>
        <v/>
      </c>
      <c r="T1200" s="253" t="n"/>
      <c r="U1200" s="253" t="n"/>
      <c r="V1200" s="695">
        <f>_xlfn.LET(_xlpm.d,_xlfn.XLOOKUP(T1200,'[1]Birth Dates'!$A:$A,'[1]Birth Dates'!$B:$B,"",0),IF(_xlpm.d=0,"",_xlpm.d))</f>
        <v/>
      </c>
      <c r="W1200" s="255">
        <f>IF(OR(V1200="",A1200="",NOT(ISNUMBER(V1200)),V1200&gt;A1200),"",DATEDIF(V1200,A1200,"Y")&amp;" years, "&amp;DATEDIF(V1200,A1200,"YM")&amp;" months, "&amp;DATEDIF(V1200,A1200,"MD")&amp;" days")</f>
        <v/>
      </c>
      <c r="X1200" s="255" t="n"/>
      <c r="Y1200" s="255" t="n"/>
      <c r="Z1200" s="255" t="n"/>
      <c r="AA1200" s="255" t="n"/>
      <c r="AB1200" s="253" t="n">
        <v>2</v>
      </c>
      <c r="AC1200" s="253" t="n"/>
      <c r="AD1200" s="253" t="n"/>
      <c r="AE1200" s="578" t="inlineStr">
        <is>
          <t>2:18.1000</t>
        </is>
      </c>
      <c r="AF1200" s="418">
        <f>IF(OR(AE1200="",AE1200="",AE1200=0),"",6.172/(AE1200*24))</f>
        <v/>
      </c>
      <c r="AG1200" s="253" t="n">
        <v>2</v>
      </c>
      <c r="AH1200" s="578" t="inlineStr">
        <is>
          <t>2:17.8360</t>
        </is>
      </c>
      <c r="AI1200" s="418">
        <f>IF(OR(AH1200="",AH1200="",AH1200=0),"",6.172/(AH1200*24))</f>
        <v/>
      </c>
      <c r="AJ1200" s="175">
        <f>IF(AND(ISNUMBER(AB1200),ISNUMBER(AG1200)),AB1200-AG1200,"")</f>
        <v/>
      </c>
      <c r="AK1200" s="253" t="n"/>
      <c r="AL1200" s="253" t="n">
        <v>163</v>
      </c>
      <c r="AM1200" s="505" t="n">
        <v>0.2722592592592593</v>
      </c>
      <c r="AN1200" s="671">
        <f>IF(OR(AL1200="",AM1200="",AM1200=0),"",AL1200*6.172/(AM1200*24))</f>
        <v/>
      </c>
      <c r="AO1200" s="477">
        <f>IF(AND(AL1200=AL1191,AM1200&lt;&gt;"",AM1191&lt;&gt;""),AM1200-AM1191,"")</f>
        <v/>
      </c>
      <c r="AP1200" s="253" t="n"/>
      <c r="AQ1200" s="578" t="inlineStr"/>
      <c r="AR1200" s="418">
        <f>IF(OR(AQ1200="",AQ1200="",AQ1200=0),"",6.172/(AQ1200*24))</f>
        <v/>
      </c>
      <c r="AS1200" s="436">
        <f>IF(OR(NOT(ISNUMBER(C1200)),NOT(ISNUMBER(AB1200))),"",IF(AG1200&lt;&gt;"",AG1200,AB1200)-C1200)</f>
        <v/>
      </c>
      <c r="AT1200" s="257" t="n"/>
      <c r="AU1200" s="258">
        <f>IF($B1200="","",TEXT($A1200,"yyyymmdd")&amp;"_P"&amp;$C1200&amp;"_C"&amp;$F1200&amp;"_"&amp;TRIM(RIGHT(SUBSTITUTE(TRIM(SUBSTITUTE($L1200,CHAR(160)," "))," ",REPT(" ",60)),60))&amp;IF($P1200="","","-"&amp;TRIM(RIGHT(SUBSTITUTE(TRIM(SUBSTITUTE($P1200,CHAR(160)," "))," ",REPT(" ",60)),60)))&amp;IF($T1200="","","-"&amp;TRIM(RIGHT(SUBSTITUTE(TRIM(SUBSTITUTE($T1200,CHAR(160)," "))," ",REPT(" ",60)),60)))&amp;".jpg")</f>
        <v/>
      </c>
    </row>
    <row r="1201" ht="42" customHeight="1">
      <c r="A1201" s="252" t="n">
        <v>30227</v>
      </c>
      <c r="B1201" s="255" t="inlineStr">
        <is>
          <t>James Hardie 1000 3 October, 1982</t>
        </is>
      </c>
      <c r="C1201" s="255" t="n">
        <v>2</v>
      </c>
      <c r="D1201" s="255" t="inlineStr">
        <is>
          <t>A</t>
        </is>
      </c>
      <c r="E1201" s="255" t="n">
        <v>2</v>
      </c>
      <c r="F1201" s="255" t="n">
        <v>4</v>
      </c>
      <c r="G1201" s="255" t="inlineStr">
        <is>
          <t>Re-Car Racing</t>
        </is>
      </c>
      <c r="H1201" s="255" t="n"/>
      <c r="I1201" s="255" t="n"/>
      <c r="J1201" s="255" t="inlineStr">
        <is>
          <t>Holden Commodore VH</t>
        </is>
      </c>
      <c r="K1201" s="255" t="inlineStr">
        <is>
          <t>5044 V8</t>
        </is>
      </c>
      <c r="L1201" s="255" t="inlineStr">
        <is>
          <t>Allan Grice</t>
        </is>
      </c>
      <c r="M1201" s="255" t="inlineStr">
        <is>
          <t>AUS</t>
        </is>
      </c>
      <c r="N1201" s="695">
        <f>_xlfn.LET(_xlpm.d,_xlfn.XLOOKUP(L1201,'[1]Birth Dates'!$A:$A,'[1]Birth Dates'!$B:$B,"",0),IF(_xlpm.d=0,"",_xlpm.d))</f>
        <v/>
      </c>
      <c r="O1201" s="255">
        <f>IF(OR(N1201="",A1201="",NOT(ISNUMBER(N1201)),N1201&gt;A1201),"",DATEDIF(N1201,A1201,"Y")&amp;" years, "&amp;DATEDIF(N1201,A1201,"YM")&amp;" months, "&amp;DATEDIF(N1201,A1201,"MD")&amp;" days")</f>
        <v/>
      </c>
      <c r="P1201" s="255" t="inlineStr">
        <is>
          <t>Alan Browne</t>
        </is>
      </c>
      <c r="Q1201" s="255" t="inlineStr">
        <is>
          <t>AUS</t>
        </is>
      </c>
      <c r="R1201" s="695">
        <f>_xlfn.LET(_xlpm.d,_xlfn.XLOOKUP(P1201,'[1]Birth Dates'!$A:$A,'[1]Birth Dates'!$B:$B,"",0),IF(_xlpm.d=0,"",_xlpm.d))</f>
        <v/>
      </c>
      <c r="S1201" s="255">
        <f>IF(OR(R1201="",A1201="",NOT(ISNUMBER(R1201)),R1201&gt;A1201),"",DATEDIF(R1201,A1201,"Y")&amp;" years, "&amp;DATEDIF(R1201,A1201,"YM")&amp;" months, "&amp;DATEDIF(R1201,A1201,"MD")&amp;" days")</f>
        <v/>
      </c>
      <c r="T1201" s="255" t="n"/>
      <c r="U1201" s="255" t="n"/>
      <c r="V1201" s="695">
        <f>_xlfn.LET(_xlpm.d,_xlfn.XLOOKUP(T1201,'[1]Birth Dates'!$A:$A,'[1]Birth Dates'!$B:$B,"",0),IF(_xlpm.d=0,"",_xlpm.d))</f>
        <v/>
      </c>
      <c r="W1201" s="255">
        <f>IF(OR(V1201="",A1201="",NOT(ISNUMBER(V1201)),V1201&gt;A1201),"",DATEDIF(V1201,A1201,"Y")&amp;" years, "&amp;DATEDIF(V1201,A1201,"YM")&amp;" months, "&amp;DATEDIF(V1201,A1201,"MD")&amp;" days")</f>
        <v/>
      </c>
      <c r="X1201" s="255" t="n"/>
      <c r="Y1201" s="255" t="n"/>
      <c r="Z1201" s="255" t="n"/>
      <c r="AA1201" s="255" t="n"/>
      <c r="AB1201" s="255" t="n">
        <v>1</v>
      </c>
      <c r="AC1201" s="255" t="n"/>
      <c r="AD1201" s="255" t="n"/>
      <c r="AE1201" s="579" t="inlineStr">
        <is>
          <t>2:17.8000</t>
        </is>
      </c>
      <c r="AF1201" s="418">
        <f>IF(OR(AE1201="",AE1201="",AE1201=0),"",6.172/(AE1201*24))</f>
        <v/>
      </c>
      <c r="AG1201" s="255" t="n">
        <v>1</v>
      </c>
      <c r="AH1201" s="579" t="inlineStr">
        <is>
          <t>2:17.5010</t>
        </is>
      </c>
      <c r="AI1201" s="418">
        <f>IF(OR(AH1201="",AH1201="",AH1201=0),"",6.172/(AH1201*24))</f>
        <v/>
      </c>
      <c r="AJ1201" s="175">
        <f>IF(AND(ISNUMBER(AB1201),ISNUMBER(AG1201)),AB1201-AG1201,"")</f>
        <v/>
      </c>
      <c r="AK1201" s="255" t="n"/>
      <c r="AL1201" s="255" t="n">
        <v>162</v>
      </c>
      <c r="AM1201" s="497" t="n">
        <v>0.2730381944444444</v>
      </c>
      <c r="AN1201" s="671">
        <f>IF(OR(AL1201="",AM1201="",AM1201=0),"",AL1201*6.172/(AM1201*24))</f>
        <v/>
      </c>
      <c r="AO1201" s="477">
        <f>IF(AND(AL1201=AL1200,AM1201&lt;&gt;"",AM1200&lt;&gt;""),AM1201-AM1200,"")</f>
        <v/>
      </c>
      <c r="AP1201" s="255" t="n"/>
      <c r="AQ1201" s="579" t="inlineStr"/>
      <c r="AR1201" s="418">
        <f>IF(OR(AQ1201="",AQ1201="",AQ1201=0),"",6.172/(AQ1201*24))</f>
        <v/>
      </c>
      <c r="AS1201" s="436">
        <f>IF(OR(NOT(ISNUMBER(C1201)),NOT(ISNUMBER(AB1201))),"",IF(AG1201&lt;&gt;"",AG1201,AB1201)-C1201)</f>
        <v/>
      </c>
      <c r="AT1201" s="260" t="n"/>
      <c r="AU1201" s="261">
        <f>IF($B1201="","",TEXT($A1201,"yyyymmdd")&amp;"_P"&amp;$C1201&amp;"_C"&amp;$F1201&amp;"_"&amp;TRIM(RIGHT(SUBSTITUTE(TRIM(SUBSTITUTE($L1201,CHAR(160)," "))," ",REPT(" ",60)),60))&amp;IF($P1201="","","-"&amp;TRIM(RIGHT(SUBSTITUTE(TRIM(SUBSTITUTE($P1201,CHAR(160)," "))," ",REPT(" ",60)),60)))&amp;IF($T1201="","","-"&amp;TRIM(RIGHT(SUBSTITUTE(TRIM(SUBSTITUTE($T1201,CHAR(160)," "))," ",REPT(" ",60)),60)))&amp;".jpg")</f>
        <v/>
      </c>
    </row>
    <row r="1202" ht="42" customHeight="1">
      <c r="A1202" s="252" t="n">
        <v>30227</v>
      </c>
      <c r="B1202" s="255" t="inlineStr">
        <is>
          <t>James Hardie 1000 3 October, 1982</t>
        </is>
      </c>
      <c r="C1202" s="255" t="n">
        <v>3</v>
      </c>
      <c r="D1202" s="255" t="inlineStr">
        <is>
          <t>A</t>
        </is>
      </c>
      <c r="E1202" s="255" t="n">
        <v>3</v>
      </c>
      <c r="F1202" s="255" t="n">
        <v>25</v>
      </c>
      <c r="G1202" s="255" t="inlineStr">
        <is>
          <t>Marlboro Holden Dealer Team</t>
        </is>
      </c>
      <c r="H1202" s="255" t="n"/>
      <c r="I1202" s="255" t="n"/>
      <c r="J1202" s="255" t="inlineStr">
        <is>
          <t>Holden Commodore VH</t>
        </is>
      </c>
      <c r="K1202" s="255" t="inlineStr">
        <is>
          <t>5044 V8</t>
        </is>
      </c>
      <c r="L1202" s="255" t="inlineStr">
        <is>
          <t>John Harvey</t>
        </is>
      </c>
      <c r="M1202" s="255" t="inlineStr">
        <is>
          <t>AUS</t>
        </is>
      </c>
      <c r="N1202" s="695">
        <f>_xlfn.LET(_xlpm.d,_xlfn.XLOOKUP(L1202,'[1]Birth Dates'!$A:$A,'[1]Birth Dates'!$B:$B,"",0),IF(_xlpm.d=0,"",_xlpm.d))</f>
        <v/>
      </c>
      <c r="O1202" s="255">
        <f>IF(OR(N1202="",A1202="",NOT(ISNUMBER(N1202)),N1202&gt;A1202),"",DATEDIF(N1202,A1202,"Y")&amp;" years, "&amp;DATEDIF(N1202,A1202,"YM")&amp;" months, "&amp;DATEDIF(N1202,A1202,"MD")&amp;" days")</f>
        <v/>
      </c>
      <c r="P1202" s="255" t="inlineStr">
        <is>
          <t>Gary Scott</t>
        </is>
      </c>
      <c r="Q1202" s="255" t="inlineStr">
        <is>
          <t>AUS</t>
        </is>
      </c>
      <c r="R1202" s="695">
        <f>_xlfn.LET(_xlpm.d,_xlfn.XLOOKUP(P1202,'[1]Birth Dates'!$A:$A,'[1]Birth Dates'!$B:$B,"",0),IF(_xlpm.d=0,"",_xlpm.d))</f>
        <v/>
      </c>
      <c r="S1202" s="255">
        <f>IF(OR(R1202="",A1202="",NOT(ISNUMBER(R1202)),R1202&gt;A1202),"",DATEDIF(R1202,A1202,"Y")&amp;" years, "&amp;DATEDIF(R1202,A1202,"YM")&amp;" months, "&amp;DATEDIF(R1202,A1202,"MD")&amp;" days")</f>
        <v/>
      </c>
      <c r="T1202" s="255" t="n"/>
      <c r="U1202" s="255" t="n"/>
      <c r="V1202" s="695">
        <f>_xlfn.LET(_xlpm.d,_xlfn.XLOOKUP(T1202,'[1]Birth Dates'!$A:$A,'[1]Birth Dates'!$B:$B,"",0),IF(_xlpm.d=0,"",_xlpm.d))</f>
        <v/>
      </c>
      <c r="W1202" s="255">
        <f>IF(OR(V1202="",A1202="",NOT(ISNUMBER(V1202)),V1202&gt;A1202),"",DATEDIF(V1202,A1202,"Y")&amp;" years, "&amp;DATEDIF(V1202,A1202,"YM")&amp;" months, "&amp;DATEDIF(V1202,A1202,"MD")&amp;" days")</f>
        <v/>
      </c>
      <c r="X1202" s="255" t="n"/>
      <c r="Y1202" s="255" t="n"/>
      <c r="Z1202" s="255" t="n"/>
      <c r="AA1202" s="255" t="n"/>
      <c r="AB1202" s="255" t="n">
        <v>9</v>
      </c>
      <c r="AC1202" s="255" t="n"/>
      <c r="AD1202" s="255" t="n"/>
      <c r="AE1202" s="579" t="inlineStr">
        <is>
          <t>2:19.7000</t>
        </is>
      </c>
      <c r="AF1202" s="418">
        <f>IF(OR(AE1202="",AE1202="",AE1202=0),"",6.172/(AE1202*24))</f>
        <v/>
      </c>
      <c r="AG1202" s="255" t="n">
        <v>9</v>
      </c>
      <c r="AH1202" s="579" t="inlineStr">
        <is>
          <t>2:19.7640</t>
        </is>
      </c>
      <c r="AI1202" s="418">
        <f>IF(OR(AH1202="",AH1202="",AH1202=0),"",6.172/(AH1202*24))</f>
        <v/>
      </c>
      <c r="AJ1202" s="175">
        <f>IF(AND(ISNUMBER(AB1202),ISNUMBER(AG1202)),AB1202-AG1202,"")</f>
        <v/>
      </c>
      <c r="AK1202" s="255" t="n"/>
      <c r="AL1202" s="255" t="n">
        <v>162</v>
      </c>
      <c r="AM1202" s="497" t="n">
        <v>0.2730428240740741</v>
      </c>
      <c r="AN1202" s="671">
        <f>IF(OR(AL1202="",AM1202="",AM1202=0),"",AL1202*6.172/(AM1202*24))</f>
        <v/>
      </c>
      <c r="AO1202" s="477">
        <f>IF(AND(AL1202=AL1201,AM1202&lt;&gt;"",AM1201&lt;&gt;""),AM1202-AM1201,"")</f>
        <v/>
      </c>
      <c r="AP1202" s="255" t="n"/>
      <c r="AQ1202" s="579" t="inlineStr"/>
      <c r="AR1202" s="418">
        <f>IF(OR(AQ1202="",AQ1202="",AQ1202=0),"",6.172/(AQ1202*24))</f>
        <v/>
      </c>
      <c r="AS1202" s="436">
        <f>IF(OR(NOT(ISNUMBER(C1202)),NOT(ISNUMBER(AB1202))),"",IF(AG1202&lt;&gt;"",AG1202,AB1202)-C1202)</f>
        <v/>
      </c>
      <c r="AT1202" s="260" t="n"/>
      <c r="AU1202" s="261">
        <f>IF($B1202="","",TEXT($A1202,"yyyymmdd")&amp;"_P"&amp;$C1202&amp;"_C"&amp;$F1202&amp;"_"&amp;TRIM(RIGHT(SUBSTITUTE(TRIM(SUBSTITUTE($L1202,CHAR(160)," "))," ",REPT(" ",60)),60))&amp;IF($P1202="","","-"&amp;TRIM(RIGHT(SUBSTITUTE(TRIM(SUBSTITUTE($P1202,CHAR(160)," "))," ",REPT(" ",60)),60)))&amp;IF($T1202="","","-"&amp;TRIM(RIGHT(SUBSTITUTE(TRIM(SUBSTITUTE($T1202,CHAR(160)," "))," ",REPT(" ",60)),60)))&amp;".jpg")</f>
        <v/>
      </c>
    </row>
    <row r="1203" ht="42" customHeight="1">
      <c r="A1203" s="252" t="n">
        <v>30227</v>
      </c>
      <c r="B1203" s="255" t="inlineStr">
        <is>
          <t>James Hardie 1000 3 October, 1982</t>
        </is>
      </c>
      <c r="C1203" s="255" t="n">
        <v>4</v>
      </c>
      <c r="D1203" s="255" t="inlineStr">
        <is>
          <t>A</t>
        </is>
      </c>
      <c r="E1203" s="255" t="n">
        <v>4</v>
      </c>
      <c r="F1203" s="255" t="n">
        <v>3</v>
      </c>
      <c r="G1203" s="255" t="inlineStr">
        <is>
          <t>Cadbury Schweppes Pty Ltd</t>
        </is>
      </c>
      <c r="H1203" s="255" t="n"/>
      <c r="I1203" s="255" t="n"/>
      <c r="J1203" s="255" t="inlineStr">
        <is>
          <t>Holden Commodore VH</t>
        </is>
      </c>
      <c r="K1203" s="255" t="inlineStr">
        <is>
          <t>5044 V8</t>
        </is>
      </c>
      <c r="L1203" s="255" t="inlineStr">
        <is>
          <t>Peter Janson</t>
        </is>
      </c>
      <c r="M1203" s="255" t="inlineStr">
        <is>
          <t>NZL</t>
        </is>
      </c>
      <c r="N1203" s="695">
        <f>_xlfn.LET(_xlpm.d,_xlfn.XLOOKUP(L1203,'[1]Birth Dates'!$A:$A,'[1]Birth Dates'!$B:$B,"",0),IF(_xlpm.d=0,"",_xlpm.d))</f>
        <v/>
      </c>
      <c r="O1203" s="255">
        <f>IF(OR(N1203="",A1203="",NOT(ISNUMBER(N1203)),N1203&gt;A1203),"",DATEDIF(N1203,A1203,"Y")&amp;" years, "&amp;DATEDIF(N1203,A1203,"YM")&amp;" months, "&amp;DATEDIF(N1203,A1203,"MD")&amp;" days")</f>
        <v/>
      </c>
      <c r="P1203" s="255" t="inlineStr">
        <is>
          <t>David Parsons</t>
        </is>
      </c>
      <c r="Q1203" s="255" t="inlineStr">
        <is>
          <t>AUS</t>
        </is>
      </c>
      <c r="R1203" s="695">
        <f>_xlfn.LET(_xlpm.d,_xlfn.XLOOKUP(P1203,'[1]Birth Dates'!$A:$A,'[1]Birth Dates'!$B:$B,"",0),IF(_xlpm.d=0,"",_xlpm.d))</f>
        <v/>
      </c>
      <c r="S1203" s="255">
        <f>IF(OR(R1203="",A1203="",NOT(ISNUMBER(R1203)),R1203&gt;A1203),"",DATEDIF(R1203,A1203,"Y")&amp;" years, "&amp;DATEDIF(R1203,A1203,"YM")&amp;" months, "&amp;DATEDIF(R1203,A1203,"MD")&amp;" days")</f>
        <v/>
      </c>
      <c r="T1203" s="255" t="n"/>
      <c r="U1203" s="255" t="n"/>
      <c r="V1203" s="695">
        <f>_xlfn.LET(_xlpm.d,_xlfn.XLOOKUP(T1203,'[1]Birth Dates'!$A:$A,'[1]Birth Dates'!$B:$B,"",0),IF(_xlpm.d=0,"",_xlpm.d))</f>
        <v/>
      </c>
      <c r="W1203" s="255">
        <f>IF(OR(V1203="",A1203="",NOT(ISNUMBER(V1203)),V1203&gt;A1203),"",DATEDIF(V1203,A1203,"Y")&amp;" years, "&amp;DATEDIF(V1203,A1203,"YM")&amp;" months, "&amp;DATEDIF(V1203,A1203,"MD")&amp;" days")</f>
        <v/>
      </c>
      <c r="X1203" s="255" t="n"/>
      <c r="Y1203" s="255" t="n"/>
      <c r="Z1203" s="255" t="n"/>
      <c r="AA1203" s="255" t="n"/>
      <c r="AB1203" s="255" t="n">
        <v>17</v>
      </c>
      <c r="AC1203" s="255" t="n"/>
      <c r="AD1203" s="255" t="n"/>
      <c r="AE1203" s="579" t="inlineStr">
        <is>
          <t>2:22.9000</t>
        </is>
      </c>
      <c r="AF1203" s="418">
        <f>IF(OR(AE1203="",AE1203="",AE1203=0),"",6.172/(AE1203*24))</f>
        <v/>
      </c>
      <c r="AG1203" s="259" t="n"/>
      <c r="AH1203" s="579" t="inlineStr"/>
      <c r="AI1203" s="418">
        <f>IF(OR(AH1203="",AH1203="",AH1203=0),"",6.172/(AH1203*24))</f>
        <v/>
      </c>
      <c r="AJ1203" s="175">
        <f>IF(AND(ISNUMBER(AB1203),ISNUMBER(AG1203)),AB1203-AG1203,"")</f>
        <v/>
      </c>
      <c r="AK1203" s="255" t="n"/>
      <c r="AL1203" s="255" t="n">
        <v>158</v>
      </c>
      <c r="AM1203" s="497" t="n">
        <v>0.2723854166666667</v>
      </c>
      <c r="AN1203" s="671">
        <f>IF(OR(AL1203="",AM1203="",AM1203=0),"",AL1203*6.172/(AM1203*24))</f>
        <v/>
      </c>
      <c r="AO1203" s="477">
        <f>IF(AND(AL1203=AL1202,AM1203&lt;&gt;"",AM1202&lt;&gt;""),AM1203-AM1202,"")</f>
        <v/>
      </c>
      <c r="AP1203" s="255" t="n"/>
      <c r="AQ1203" s="579" t="inlineStr"/>
      <c r="AR1203" s="418">
        <f>IF(OR(AQ1203="",AQ1203="",AQ1203=0),"",6.172/(AQ1203*24))</f>
        <v/>
      </c>
      <c r="AS1203" s="436">
        <f>IF(OR(NOT(ISNUMBER(C1203)),NOT(ISNUMBER(AB1203))),"",IF(AG1203&lt;&gt;"",AG1203,AB1203)-C1203)</f>
        <v/>
      </c>
      <c r="AT1203" s="260" t="n"/>
      <c r="AU1203" s="261">
        <f>IF($B1203="","",TEXT($A1203,"yyyymmdd")&amp;"_P"&amp;$C1203&amp;"_C"&amp;$F1203&amp;"_"&amp;TRIM(RIGHT(SUBSTITUTE(TRIM(SUBSTITUTE($L1203,CHAR(160)," "))," ",REPT(" ",60)),60))&amp;IF($P1203="","","-"&amp;TRIM(RIGHT(SUBSTITUTE(TRIM(SUBSTITUTE($P1203,CHAR(160)," "))," ",REPT(" ",60)),60)))&amp;IF($T1203="","","-"&amp;TRIM(RIGHT(SUBSTITUTE(TRIM(SUBSTITUTE($T1203,CHAR(160)," "))," ",REPT(" ",60)),60)))&amp;".jpg")</f>
        <v/>
      </c>
    </row>
    <row r="1204" ht="42" customHeight="1">
      <c r="A1204" s="252" t="n">
        <v>30227</v>
      </c>
      <c r="B1204" s="255" t="inlineStr">
        <is>
          <t>James Hardie 1000 3 October, 1982</t>
        </is>
      </c>
      <c r="C1204" s="255" t="n">
        <v>5</v>
      </c>
      <c r="D1204" s="255" t="inlineStr">
        <is>
          <t>A</t>
        </is>
      </c>
      <c r="E1204" s="255" t="n">
        <v>5</v>
      </c>
      <c r="F1204" s="255" t="n">
        <v>31</v>
      </c>
      <c r="G1204" s="255" t="inlineStr">
        <is>
          <t>JPS Team BMW</t>
        </is>
      </c>
      <c r="H1204" s="255" t="n"/>
      <c r="I1204" s="255" t="n"/>
      <c r="J1204" s="255" t="inlineStr">
        <is>
          <t>BMW 635CSi</t>
        </is>
      </c>
      <c r="K1204" s="255" t="inlineStr">
        <is>
          <t>3475 L6</t>
        </is>
      </c>
      <c r="L1204" s="255" t="inlineStr">
        <is>
          <t>Jim Richards</t>
        </is>
      </c>
      <c r="M1204" s="255" t="inlineStr">
        <is>
          <t>NZL</t>
        </is>
      </c>
      <c r="N1204" s="695">
        <f>_xlfn.LET(_xlpm.d,_xlfn.XLOOKUP(L1204,'[1]Birth Dates'!$A:$A,'[1]Birth Dates'!$B:$B,"",0),IF(_xlpm.d=0,"",_xlpm.d))</f>
        <v/>
      </c>
      <c r="O1204" s="255">
        <f>IF(OR(N1204="",A1204="",NOT(ISNUMBER(N1204)),N1204&gt;A1204),"",DATEDIF(N1204,A1204,"Y")&amp;" years, "&amp;DATEDIF(N1204,A1204,"YM")&amp;" months, "&amp;DATEDIF(N1204,A1204,"MD")&amp;" days")</f>
        <v/>
      </c>
      <c r="P1204" s="255" t="inlineStr">
        <is>
          <t>David Hobbs</t>
        </is>
      </c>
      <c r="Q1204" s="255" t="inlineStr">
        <is>
          <t>GBR</t>
        </is>
      </c>
      <c r="R1204" s="695">
        <f>_xlfn.LET(_xlpm.d,_xlfn.XLOOKUP(P1204,'[1]Birth Dates'!$A:$A,'[1]Birth Dates'!$B:$B,"",0),IF(_xlpm.d=0,"",_xlpm.d))</f>
        <v/>
      </c>
      <c r="S1204" s="255">
        <f>IF(OR(R1204="",A1204="",NOT(ISNUMBER(R1204)),R1204&gt;A1204),"",DATEDIF(R1204,A1204,"Y")&amp;" years, "&amp;DATEDIF(R1204,A1204,"YM")&amp;" months, "&amp;DATEDIF(R1204,A1204,"MD")&amp;" days")</f>
        <v/>
      </c>
      <c r="T1204" s="255" t="n"/>
      <c r="U1204" s="255" t="n"/>
      <c r="V1204" s="695">
        <f>_xlfn.LET(_xlpm.d,_xlfn.XLOOKUP(T1204,'[1]Birth Dates'!$A:$A,'[1]Birth Dates'!$B:$B,"",0),IF(_xlpm.d=0,"",_xlpm.d))</f>
        <v/>
      </c>
      <c r="W1204" s="255">
        <f>IF(OR(V1204="",A1204="",NOT(ISNUMBER(V1204)),V1204&gt;A1204),"",DATEDIF(V1204,A1204,"Y")&amp;" years, "&amp;DATEDIF(V1204,A1204,"YM")&amp;" months, "&amp;DATEDIF(V1204,A1204,"MD")&amp;" days")</f>
        <v/>
      </c>
      <c r="X1204" s="255" t="n"/>
      <c r="Y1204" s="255" t="n"/>
      <c r="Z1204" s="255" t="n"/>
      <c r="AA1204" s="255" t="n"/>
      <c r="AB1204" s="255" t="n">
        <v>19</v>
      </c>
      <c r="AC1204" s="255" t="n"/>
      <c r="AD1204" s="255" t="n"/>
      <c r="AE1204" s="579" t="inlineStr">
        <is>
          <t>2:23.8000</t>
        </is>
      </c>
      <c r="AF1204" s="418">
        <f>IF(OR(AE1204="",AE1204="",AE1204=0),"",6.172/(AE1204*24))</f>
        <v/>
      </c>
      <c r="AG1204" s="259" t="n"/>
      <c r="AH1204" s="579" t="inlineStr"/>
      <c r="AI1204" s="418">
        <f>IF(OR(AH1204="",AH1204="",AH1204=0),"",6.172/(AH1204*24))</f>
        <v/>
      </c>
      <c r="AJ1204" s="175">
        <f>IF(AND(ISNUMBER(AB1204),ISNUMBER(AG1204)),AB1204-AG1204,"")</f>
        <v/>
      </c>
      <c r="AK1204" s="255" t="n"/>
      <c r="AL1204" s="255" t="n">
        <v>157</v>
      </c>
      <c r="AM1204" s="497" t="n">
        <v>0.2733229166666666</v>
      </c>
      <c r="AN1204" s="671">
        <f>IF(OR(AL1204="",AM1204="",AM1204=0),"",AL1204*6.172/(AM1204*24))</f>
        <v/>
      </c>
      <c r="AO1204" s="477">
        <f>IF(AND(AL1204=AL1203,AM1204&lt;&gt;"",AM1203&lt;&gt;""),AM1204-AM1203,"")</f>
        <v/>
      </c>
      <c r="AP1204" s="255" t="n"/>
      <c r="AQ1204" s="579" t="inlineStr"/>
      <c r="AR1204" s="418">
        <f>IF(OR(AQ1204="",AQ1204="",AQ1204=0),"",6.172/(AQ1204*24))</f>
        <v/>
      </c>
      <c r="AS1204" s="436">
        <f>IF(OR(NOT(ISNUMBER(C1204)),NOT(ISNUMBER(AB1204))),"",IF(AG1204&lt;&gt;"",AG1204,AB1204)-C1204)</f>
        <v/>
      </c>
      <c r="AT1204" s="260" t="n"/>
      <c r="AU1204" s="261">
        <f>IF($B1204="","",TEXT($A1204,"yyyymmdd")&amp;"_P"&amp;$C1204&amp;"_C"&amp;$F1204&amp;"_"&amp;TRIM(RIGHT(SUBSTITUTE(TRIM(SUBSTITUTE($L1204,CHAR(160)," "))," ",REPT(" ",60)),60))&amp;IF($P1204="","","-"&amp;TRIM(RIGHT(SUBSTITUTE(TRIM(SUBSTITUTE($P1204,CHAR(160)," "))," ",REPT(" ",60)),60)))&amp;IF($T1204="","","-"&amp;TRIM(RIGHT(SUBSTITUTE(TRIM(SUBSTITUTE($T1204,CHAR(160)," "))," ",REPT(" ",60)),60)))&amp;".jpg")</f>
        <v/>
      </c>
    </row>
    <row r="1205" ht="42" customHeight="1">
      <c r="A1205" s="252" t="n">
        <v>30227</v>
      </c>
      <c r="B1205" s="255" t="inlineStr">
        <is>
          <t>James Hardie 1000 3 October, 1982</t>
        </is>
      </c>
      <c r="C1205" s="255" t="n">
        <v>6</v>
      </c>
      <c r="D1205" s="255" t="inlineStr">
        <is>
          <t>A</t>
        </is>
      </c>
      <c r="E1205" s="255" t="n">
        <v>6</v>
      </c>
      <c r="F1205" s="255" t="n">
        <v>43</v>
      </c>
      <c r="G1205" s="255" t="inlineStr">
        <is>
          <t>Peter Stuyvesant International Racing</t>
        </is>
      </c>
      <c r="H1205" s="255" t="n"/>
      <c r="I1205" s="255" t="n"/>
      <c r="J1205" s="255" t="inlineStr">
        <is>
          <t>Mazda RX7</t>
        </is>
      </c>
      <c r="K1205" s="255" t="inlineStr">
        <is>
          <t>2292 eq R2</t>
        </is>
      </c>
      <c r="L1205" s="255" t="inlineStr">
        <is>
          <t>Allan Moffat</t>
        </is>
      </c>
      <c r="M1205" s="255" t="inlineStr">
        <is>
          <t>CAN</t>
        </is>
      </c>
      <c r="N1205" s="695">
        <f>_xlfn.LET(_xlpm.d,_xlfn.XLOOKUP(L1205,'[1]Birth Dates'!$A:$A,'[1]Birth Dates'!$B:$B,"",0),IF(_xlpm.d=0,"",_xlpm.d))</f>
        <v/>
      </c>
      <c r="O1205" s="255">
        <f>IF(OR(N1205="",A1205="",NOT(ISNUMBER(N1205)),N1205&gt;A1205),"",DATEDIF(N1205,A1205,"Y")&amp;" years, "&amp;DATEDIF(N1205,A1205,"YM")&amp;" months, "&amp;DATEDIF(N1205,A1205,"MD")&amp;" days")</f>
        <v/>
      </c>
      <c r="P1205" s="255" t="inlineStr">
        <is>
          <t>Yoshimi Katayama</t>
        </is>
      </c>
      <c r="Q1205" s="255" t="inlineStr">
        <is>
          <t>JPN</t>
        </is>
      </c>
      <c r="R1205" s="695">
        <f>_xlfn.LET(_xlpm.d,_xlfn.XLOOKUP(P1205,'[1]Birth Dates'!$A:$A,'[1]Birth Dates'!$B:$B,"",0),IF(_xlpm.d=0,"",_xlpm.d))</f>
        <v/>
      </c>
      <c r="S1205" s="255">
        <f>IF(OR(R1205="",A1205="",NOT(ISNUMBER(R1205)),R1205&gt;A1205),"",DATEDIF(R1205,A1205,"Y")&amp;" years, "&amp;DATEDIF(R1205,A1205,"YM")&amp;" months, "&amp;DATEDIF(R1205,A1205,"MD")&amp;" days")</f>
        <v/>
      </c>
      <c r="T1205" s="255" t="n"/>
      <c r="U1205" s="255" t="n"/>
      <c r="V1205" s="695">
        <f>_xlfn.LET(_xlpm.d,_xlfn.XLOOKUP(T1205,'[1]Birth Dates'!$A:$A,'[1]Birth Dates'!$B:$B,"",0),IF(_xlpm.d=0,"",_xlpm.d))</f>
        <v/>
      </c>
      <c r="W1205" s="255">
        <f>IF(OR(V1205="",A1205="",NOT(ISNUMBER(V1205)),V1205&gt;A1205),"",DATEDIF(V1205,A1205,"Y")&amp;" years, "&amp;DATEDIF(V1205,A1205,"YM")&amp;" months, "&amp;DATEDIF(V1205,A1205,"MD")&amp;" days")</f>
        <v/>
      </c>
      <c r="X1205" s="255" t="n"/>
      <c r="Y1205" s="255" t="n"/>
      <c r="Z1205" s="255" t="n"/>
      <c r="AA1205" s="255" t="n"/>
      <c r="AB1205" s="255" t="n">
        <v>8</v>
      </c>
      <c r="AC1205" s="255" t="n"/>
      <c r="AD1205" s="255" t="n"/>
      <c r="AE1205" s="579" t="inlineStr">
        <is>
          <t>2:19.7610</t>
        </is>
      </c>
      <c r="AF1205" s="418">
        <f>IF(OR(AE1205="",AE1205="",AE1205=0),"",6.172/(AE1205*24))</f>
        <v/>
      </c>
      <c r="AG1205" s="259" t="n"/>
      <c r="AH1205" s="579" t="inlineStr"/>
      <c r="AI1205" s="418">
        <f>IF(OR(AH1205="",AH1205="",AH1205=0),"",6.172/(AH1205*24))</f>
        <v/>
      </c>
      <c r="AJ1205" s="175">
        <f>IF(AND(ISNUMBER(AB1205),ISNUMBER(AG1205)),AB1205-AG1205,"")</f>
        <v/>
      </c>
      <c r="AK1205" s="255" t="n"/>
      <c r="AL1205" s="255" t="n">
        <v>156</v>
      </c>
      <c r="AM1205" s="497" t="n">
        <v>0.2730543981481482</v>
      </c>
      <c r="AN1205" s="671">
        <f>IF(OR(AL1205="",AM1205="",AM1205=0),"",AL1205*6.172/(AM1205*24))</f>
        <v/>
      </c>
      <c r="AO1205" s="477">
        <f>IF(AND(AL1205=AL1204,AM1205&lt;&gt;"",AM1204&lt;&gt;""),AM1205-AM1204,"")</f>
        <v/>
      </c>
      <c r="AP1205" s="255" t="n"/>
      <c r="AQ1205" s="579" t="inlineStr"/>
      <c r="AR1205" s="418">
        <f>IF(OR(AQ1205="",AQ1205="",AQ1205=0),"",6.172/(AQ1205*24))</f>
        <v/>
      </c>
      <c r="AS1205" s="436">
        <f>IF(OR(NOT(ISNUMBER(C1205)),NOT(ISNUMBER(AB1205))),"",IF(AG1205&lt;&gt;"",AG1205,AB1205)-C1205)</f>
        <v/>
      </c>
      <c r="AT1205" s="260" t="n"/>
      <c r="AU1205" s="261">
        <f>IF($B1205="","",TEXT($A1205,"yyyymmdd")&amp;"_P"&amp;$C1205&amp;"_C"&amp;$F1205&amp;"_"&amp;TRIM(RIGHT(SUBSTITUTE(TRIM(SUBSTITUTE($L1205,CHAR(160)," "))," ",REPT(" ",60)),60))&amp;IF($P1205="","","-"&amp;TRIM(RIGHT(SUBSTITUTE(TRIM(SUBSTITUTE($P1205,CHAR(160)," "))," ",REPT(" ",60)),60)))&amp;IF($T1205="","","-"&amp;TRIM(RIGHT(SUBSTITUTE(TRIM(SUBSTITUTE($T1205,CHAR(160)," "))," ",REPT(" ",60)),60)))&amp;".jpg")</f>
        <v/>
      </c>
    </row>
    <row r="1206" ht="42" customHeight="1">
      <c r="A1206" s="252" t="n">
        <v>30227</v>
      </c>
      <c r="B1206" s="255" t="inlineStr">
        <is>
          <t>James Hardie 1000 3 October, 1982</t>
        </is>
      </c>
      <c r="C1206" s="255" t="n">
        <v>7</v>
      </c>
      <c r="D1206" s="255" t="inlineStr">
        <is>
          <t>A</t>
        </is>
      </c>
      <c r="E1206" s="255" t="n">
        <v>7</v>
      </c>
      <c r="F1206" s="255" t="n">
        <v>2</v>
      </c>
      <c r="G1206" s="255" t="inlineStr">
        <is>
          <t>Masterton Homes Pty Ltd</t>
        </is>
      </c>
      <c r="H1206" s="255" t="n"/>
      <c r="I1206" s="255" t="n"/>
      <c r="J1206" s="255" t="inlineStr">
        <is>
          <t>Ford Falcon XE</t>
        </is>
      </c>
      <c r="K1206" s="255" t="inlineStr">
        <is>
          <t>5760 V8</t>
        </is>
      </c>
      <c r="L1206" s="255" t="inlineStr">
        <is>
          <t>Steve Masterton</t>
        </is>
      </c>
      <c r="M1206" s="255" t="inlineStr">
        <is>
          <t>AUS</t>
        </is>
      </c>
      <c r="N1206" s="695">
        <f>_xlfn.LET(_xlpm.d,_xlfn.XLOOKUP(L1206,'[1]Birth Dates'!$A:$A,'[1]Birth Dates'!$B:$B,"",0),IF(_xlpm.d=0,"",_xlpm.d))</f>
        <v/>
      </c>
      <c r="O1206" s="255">
        <f>IF(OR(N1206="",A1206="",NOT(ISNUMBER(N1206)),N1206&gt;A1206),"",DATEDIF(N1206,A1206,"Y")&amp;" years, "&amp;DATEDIF(N1206,A1206,"YM")&amp;" months, "&amp;DATEDIF(N1206,A1206,"MD")&amp;" days")</f>
        <v/>
      </c>
      <c r="P1206" s="255" t="inlineStr">
        <is>
          <t>Bruce Stewart</t>
        </is>
      </c>
      <c r="Q1206" s="255" t="inlineStr">
        <is>
          <t>AUS</t>
        </is>
      </c>
      <c r="R1206" s="695">
        <f>_xlfn.LET(_xlpm.d,_xlfn.XLOOKUP(P1206,'[1]Birth Dates'!$A:$A,'[1]Birth Dates'!$B:$B,"",0),IF(_xlpm.d=0,"",_xlpm.d))</f>
        <v/>
      </c>
      <c r="S1206" s="255">
        <f>IF(OR(R1206="",A1206="",NOT(ISNUMBER(R1206)),R1206&gt;A1206),"",DATEDIF(R1206,A1206,"Y")&amp;" years, "&amp;DATEDIF(R1206,A1206,"YM")&amp;" months, "&amp;DATEDIF(R1206,A1206,"MD")&amp;" days")</f>
        <v/>
      </c>
      <c r="T1206" s="255" t="n"/>
      <c r="U1206" s="255" t="n"/>
      <c r="V1206" s="695">
        <f>_xlfn.LET(_xlpm.d,_xlfn.XLOOKUP(T1206,'[1]Birth Dates'!$A:$A,'[1]Birth Dates'!$B:$B,"",0),IF(_xlpm.d=0,"",_xlpm.d))</f>
        <v/>
      </c>
      <c r="W1206" s="255">
        <f>IF(OR(V1206="",A1206="",NOT(ISNUMBER(V1206)),V1206&gt;A1206),"",DATEDIF(V1206,A1206,"Y")&amp;" years, "&amp;DATEDIF(V1206,A1206,"YM")&amp;" months, "&amp;DATEDIF(V1206,A1206,"MD")&amp;" days")</f>
        <v/>
      </c>
      <c r="X1206" s="255" t="n"/>
      <c r="Y1206" s="255" t="n"/>
      <c r="Z1206" s="255" t="n"/>
      <c r="AA1206" s="255" t="n"/>
      <c r="AB1206" s="255" t="n">
        <v>31</v>
      </c>
      <c r="AC1206" s="255" t="n"/>
      <c r="AD1206" s="255" t="n"/>
      <c r="AE1206" s="579" t="inlineStr">
        <is>
          <t>2:25.7000</t>
        </is>
      </c>
      <c r="AF1206" s="418">
        <f>IF(OR(AE1206="",AE1206="",AE1206=0),"",6.172/(AE1206*24))</f>
        <v/>
      </c>
      <c r="AG1206" s="259" t="n"/>
      <c r="AH1206" s="579" t="inlineStr"/>
      <c r="AI1206" s="418">
        <f>IF(OR(AH1206="",AH1206="",AH1206=0),"",6.172/(AH1206*24))</f>
        <v/>
      </c>
      <c r="AJ1206" s="175">
        <f>IF(AND(ISNUMBER(AB1206),ISNUMBER(AG1206)),AB1206-AG1206,"")</f>
        <v/>
      </c>
      <c r="AK1206" s="255" t="n"/>
      <c r="AL1206" s="255" t="n">
        <v>155</v>
      </c>
      <c r="AM1206" s="497" t="n">
        <v>0.2727662037037037</v>
      </c>
      <c r="AN1206" s="671">
        <f>IF(OR(AL1206="",AM1206="",AM1206=0),"",AL1206*6.172/(AM1206*24))</f>
        <v/>
      </c>
      <c r="AO1206" s="477">
        <f>IF(AND(AL1206=AL1205,AM1206&lt;&gt;"",AM1205&lt;&gt;""),AM1206-AM1205,"")</f>
        <v/>
      </c>
      <c r="AP1206" s="255" t="n"/>
      <c r="AQ1206" s="579" t="inlineStr"/>
      <c r="AR1206" s="418">
        <f>IF(OR(AQ1206="",AQ1206="",AQ1206=0),"",6.172/(AQ1206*24))</f>
        <v/>
      </c>
      <c r="AS1206" s="436">
        <f>IF(OR(NOT(ISNUMBER(C1206)),NOT(ISNUMBER(AB1206))),"",IF(AG1206&lt;&gt;"",AG1206,AB1206)-C1206)</f>
        <v/>
      </c>
      <c r="AT1206" s="260" t="n"/>
      <c r="AU1206" s="261">
        <f>IF($B1206="","",TEXT($A1206,"yyyymmdd")&amp;"_P"&amp;$C1206&amp;"_C"&amp;$F1206&amp;"_"&amp;TRIM(RIGHT(SUBSTITUTE(TRIM(SUBSTITUTE($L1206,CHAR(160)," "))," ",REPT(" ",60)),60))&amp;IF($P1206="","","-"&amp;TRIM(RIGHT(SUBSTITUTE(TRIM(SUBSTITUTE($P1206,CHAR(160)," "))," ",REPT(" ",60)),60)))&amp;IF($T1206="","","-"&amp;TRIM(RIGHT(SUBSTITUTE(TRIM(SUBSTITUTE($T1206,CHAR(160)," "))," ",REPT(" ",60)),60)))&amp;".jpg")</f>
        <v/>
      </c>
    </row>
    <row r="1207" ht="42" customHeight="1">
      <c r="A1207" s="252" t="n">
        <v>30227</v>
      </c>
      <c r="B1207" s="255" t="inlineStr">
        <is>
          <t>James Hardie 1000 3 October, 1982</t>
        </is>
      </c>
      <c r="C1207" s="255" t="n">
        <v>8</v>
      </c>
      <c r="D1207" s="255" t="inlineStr">
        <is>
          <t>B</t>
        </is>
      </c>
      <c r="E1207" s="255" t="n">
        <v>1</v>
      </c>
      <c r="F1207" s="255" t="n">
        <v>56</v>
      </c>
      <c r="G1207" s="255" t="inlineStr">
        <is>
          <t>Nissan Motor Co</t>
        </is>
      </c>
      <c r="H1207" s="255" t="n"/>
      <c r="I1207" s="255" t="n"/>
      <c r="J1207" s="255" t="inlineStr">
        <is>
          <t>Nissan Bluebird</t>
        </is>
      </c>
      <c r="K1207" s="255" t="inlineStr">
        <is>
          <t>1770 tc L4</t>
        </is>
      </c>
      <c r="L1207" s="255" t="inlineStr">
        <is>
          <t>Masahiro Hasemi</t>
        </is>
      </c>
      <c r="M1207" s="255" t="inlineStr">
        <is>
          <t>JPN</t>
        </is>
      </c>
      <c r="N1207" s="695">
        <f>_xlfn.LET(_xlpm.d,_xlfn.XLOOKUP(L1207,'[1]Birth Dates'!$A:$A,'[1]Birth Dates'!$B:$B,"",0),IF(_xlpm.d=0,"",_xlpm.d))</f>
        <v/>
      </c>
      <c r="O1207" s="255">
        <f>IF(OR(N1207="",A1207="",NOT(ISNUMBER(N1207)),N1207&gt;A1207),"",DATEDIF(N1207,A1207,"Y")&amp;" years, "&amp;DATEDIF(N1207,A1207,"YM")&amp;" months, "&amp;DATEDIF(N1207,A1207,"MD")&amp;" days")</f>
        <v/>
      </c>
      <c r="P1207" s="255" t="inlineStr">
        <is>
          <t>Kazuyoshi Hoshino</t>
        </is>
      </c>
      <c r="Q1207" s="255" t="inlineStr">
        <is>
          <t>JPN</t>
        </is>
      </c>
      <c r="R1207" s="695">
        <f>_xlfn.LET(_xlpm.d,_xlfn.XLOOKUP(P1207,'[1]Birth Dates'!$A:$A,'[1]Birth Dates'!$B:$B,"",0),IF(_xlpm.d=0,"",_xlpm.d))</f>
        <v/>
      </c>
      <c r="S1207" s="255">
        <f>IF(OR(R1207="",A1207="",NOT(ISNUMBER(R1207)),R1207&gt;A1207),"",DATEDIF(R1207,A1207,"Y")&amp;" years, "&amp;DATEDIF(R1207,A1207,"YM")&amp;" months, "&amp;DATEDIF(R1207,A1207,"MD")&amp;" days")</f>
        <v/>
      </c>
      <c r="T1207" s="255" t="n"/>
      <c r="U1207" s="255" t="n"/>
      <c r="V1207" s="695">
        <f>_xlfn.LET(_xlpm.d,_xlfn.XLOOKUP(T1207,'[1]Birth Dates'!$A:$A,'[1]Birth Dates'!$B:$B,"",0),IF(_xlpm.d=0,"",_xlpm.d))</f>
        <v/>
      </c>
      <c r="W1207" s="255">
        <f>IF(OR(V1207="",A1207="",NOT(ISNUMBER(V1207)),V1207&gt;A1207),"",DATEDIF(V1207,A1207,"Y")&amp;" years, "&amp;DATEDIF(V1207,A1207,"YM")&amp;" months, "&amp;DATEDIF(V1207,A1207,"MD")&amp;" days")</f>
        <v/>
      </c>
      <c r="X1207" s="255" t="n"/>
      <c r="Y1207" s="255" t="n"/>
      <c r="Z1207" s="255" t="n"/>
      <c r="AA1207" s="255" t="n"/>
      <c r="AB1207" s="255" t="n">
        <v>3</v>
      </c>
      <c r="AC1207" s="255" t="n"/>
      <c r="AD1207" s="255" t="n"/>
      <c r="AE1207" s="591" t="inlineStr">
        <is>
          <t>2:18.9000</t>
        </is>
      </c>
      <c r="AF1207" s="418">
        <f>IF(OR(AE1207="",AE1207="",AE1207=0),"",6.172/(AE1207*24))</f>
        <v/>
      </c>
      <c r="AG1207" s="255" t="n">
        <v>3</v>
      </c>
      <c r="AH1207" s="591" t="inlineStr">
        <is>
          <t>2:18.8700</t>
        </is>
      </c>
      <c r="AI1207" s="418">
        <f>IF(OR(AH1207="",AH1207="",AH1207=0),"",6.172/(AH1207*24))</f>
        <v/>
      </c>
      <c r="AJ1207" s="175">
        <f>IF(AND(ISNUMBER(AB1207),ISNUMBER(AG1207)),AB1207-AG1207,"")</f>
        <v/>
      </c>
      <c r="AK1207" s="255" t="n"/>
      <c r="AL1207" s="255" t="n">
        <v>153</v>
      </c>
      <c r="AM1207" s="497" t="n">
        <v>0.2726655092592593</v>
      </c>
      <c r="AN1207" s="671">
        <f>IF(OR(AL1207="",AM1207="",AM1207=0),"",AL1207*6.172/(AM1207*24))</f>
        <v/>
      </c>
      <c r="AO1207" s="477">
        <f>IF(AND(AL1207=AL1206,AM1207&lt;&gt;"",AM1206&lt;&gt;""),AM1207-AM1206,"")</f>
        <v/>
      </c>
      <c r="AP1207" s="255" t="n"/>
      <c r="AQ1207" s="579" t="inlineStr"/>
      <c r="AR1207" s="418">
        <f>IF(OR(AQ1207="",AQ1207="",AQ1207=0),"",6.172/(AQ1207*24))</f>
        <v/>
      </c>
      <c r="AS1207" s="436">
        <f>IF(OR(NOT(ISNUMBER(C1207)),NOT(ISNUMBER(AB1207))),"",IF(AG1207&lt;&gt;"",AG1207,AB1207)-C1207)</f>
        <v/>
      </c>
      <c r="AT1207" s="260" t="n"/>
      <c r="AU1207" s="261">
        <f>IF($B1207="","",TEXT($A1207,"yyyymmdd")&amp;"_P"&amp;$C1207&amp;"_C"&amp;$F1207&amp;"_"&amp;TRIM(RIGHT(SUBSTITUTE(TRIM(SUBSTITUTE($L1207,CHAR(160)," "))," ",REPT(" ",60)),60))&amp;IF($P1207="","","-"&amp;TRIM(RIGHT(SUBSTITUTE(TRIM(SUBSTITUTE($P1207,CHAR(160)," "))," ",REPT(" ",60)),60)))&amp;IF($T1207="","","-"&amp;TRIM(RIGHT(SUBSTITUTE(TRIM(SUBSTITUTE($T1207,CHAR(160)," "))," ",REPT(" ",60)),60)))&amp;".jpg")</f>
        <v/>
      </c>
    </row>
    <row r="1208" ht="42" customHeight="1">
      <c r="A1208" s="252" t="n">
        <v>30227</v>
      </c>
      <c r="B1208" s="255" t="inlineStr">
        <is>
          <t>James Hardie 1000 3 October, 1982</t>
        </is>
      </c>
      <c r="C1208" s="255" t="n">
        <v>9</v>
      </c>
      <c r="D1208" s="255" t="inlineStr">
        <is>
          <t>A</t>
        </is>
      </c>
      <c r="E1208" s="255" t="n">
        <v>8</v>
      </c>
      <c r="F1208" s="255" t="n">
        <v>40</v>
      </c>
      <c r="G1208" s="255" t="inlineStr">
        <is>
          <t>Strongbow Racing Team</t>
        </is>
      </c>
      <c r="H1208" s="255" t="n"/>
      <c r="I1208" s="255" t="n"/>
      <c r="J1208" s="255" t="inlineStr">
        <is>
          <t>Mazda RX7</t>
        </is>
      </c>
      <c r="K1208" s="255" t="inlineStr">
        <is>
          <t>2292 eq R2</t>
        </is>
      </c>
      <c r="L1208" s="255" t="inlineStr">
        <is>
          <t>Peter McLeod</t>
        </is>
      </c>
      <c r="M1208" s="255" t="inlineStr">
        <is>
          <t>AUS</t>
        </is>
      </c>
      <c r="N1208" s="695">
        <f>_xlfn.LET(_xlpm.d,_xlfn.XLOOKUP(L1208,'[1]Birth Dates'!$A:$A,'[1]Birth Dates'!$B:$B,"",0),IF(_xlpm.d=0,"",_xlpm.d))</f>
        <v/>
      </c>
      <c r="O1208" s="255">
        <f>IF(OR(N1208="",A1208="",NOT(ISNUMBER(N1208)),N1208&gt;A1208),"",DATEDIF(N1208,A1208,"Y")&amp;" years, "&amp;DATEDIF(N1208,A1208,"YM")&amp;" months, "&amp;DATEDIF(N1208,A1208,"MD")&amp;" days")</f>
        <v/>
      </c>
      <c r="P1208" s="255" t="inlineStr">
        <is>
          <t>Peter Dane</t>
        </is>
      </c>
      <c r="Q1208" s="255" t="inlineStr">
        <is>
          <t>AUS</t>
        </is>
      </c>
      <c r="R1208" s="695">
        <f>_xlfn.LET(_xlpm.d,_xlfn.XLOOKUP(P1208,'[1]Birth Dates'!$A:$A,'[1]Birth Dates'!$B:$B,"",0),IF(_xlpm.d=0,"",_xlpm.d))</f>
        <v/>
      </c>
      <c r="S1208" s="255">
        <f>IF(OR(R1208="",A1208="",NOT(ISNUMBER(R1208)),R1208&gt;A1208),"",DATEDIF(R1208,A1208,"Y")&amp;" years, "&amp;DATEDIF(R1208,A1208,"YM")&amp;" months, "&amp;DATEDIF(R1208,A1208,"MD")&amp;" days")</f>
        <v/>
      </c>
      <c r="T1208" s="255" t="n"/>
      <c r="U1208" s="255" t="n"/>
      <c r="V1208" s="695">
        <f>_xlfn.LET(_xlpm.d,_xlfn.XLOOKUP(T1208,'[1]Birth Dates'!$A:$A,'[1]Birth Dates'!$B:$B,"",0),IF(_xlpm.d=0,"",_xlpm.d))</f>
        <v/>
      </c>
      <c r="W1208" s="255">
        <f>IF(OR(V1208="",A1208="",NOT(ISNUMBER(V1208)),V1208&gt;A1208),"",DATEDIF(V1208,A1208,"Y")&amp;" years, "&amp;DATEDIF(V1208,A1208,"YM")&amp;" months, "&amp;DATEDIF(V1208,A1208,"MD")&amp;" days")</f>
        <v/>
      </c>
      <c r="X1208" s="255" t="n"/>
      <c r="Y1208" s="255" t="n"/>
      <c r="Z1208" s="255" t="n"/>
      <c r="AA1208" s="255" t="n"/>
      <c r="AB1208" s="255" t="n">
        <v>22</v>
      </c>
      <c r="AC1208" s="255" t="n"/>
      <c r="AD1208" s="255" t="n"/>
      <c r="AE1208" s="591" t="inlineStr">
        <is>
          <t>2:24.0000</t>
        </is>
      </c>
      <c r="AF1208" s="418">
        <f>IF(OR(AE1208="",AE1208="",AE1208=0),"",6.172/(AE1208*24))</f>
        <v/>
      </c>
      <c r="AG1208" s="259" t="n"/>
      <c r="AH1208" s="579" t="inlineStr"/>
      <c r="AI1208" s="418">
        <f>IF(OR(AH1208="",AH1208="",AH1208=0),"",6.172/(AH1208*24))</f>
        <v/>
      </c>
      <c r="AJ1208" s="175">
        <f>IF(AND(ISNUMBER(AB1208),ISNUMBER(AG1208)),AB1208-AG1208,"")</f>
        <v/>
      </c>
      <c r="AK1208" s="255" t="n"/>
      <c r="AL1208" s="255" t="n">
        <v>153</v>
      </c>
      <c r="AM1208" s="497" t="n">
        <v>0.2730833333333333</v>
      </c>
      <c r="AN1208" s="671">
        <f>IF(OR(AL1208="",AM1208="",AM1208=0),"",AL1208*6.172/(AM1208*24))</f>
        <v/>
      </c>
      <c r="AO1208" s="477">
        <f>IF(AND(AL1208=AL1207,AM1208&lt;&gt;"",AM1207&lt;&gt;""),AM1208-AM1207,"")</f>
        <v/>
      </c>
      <c r="AP1208" s="255" t="n"/>
      <c r="AQ1208" s="579" t="inlineStr"/>
      <c r="AR1208" s="418">
        <f>IF(OR(AQ1208="",AQ1208="",AQ1208=0),"",6.172/(AQ1208*24))</f>
        <v/>
      </c>
      <c r="AS1208" s="436">
        <f>IF(OR(NOT(ISNUMBER(C1208)),NOT(ISNUMBER(AB1208))),"",IF(AG1208&lt;&gt;"",AG1208,AB1208)-C1208)</f>
        <v/>
      </c>
      <c r="AT1208" s="260" t="n"/>
      <c r="AU1208" s="261">
        <f>IF($B1208="","",TEXT($A1208,"yyyymmdd")&amp;"_P"&amp;$C1208&amp;"_C"&amp;$F1208&amp;"_"&amp;TRIM(RIGHT(SUBSTITUTE(TRIM(SUBSTITUTE($L1208,CHAR(160)," "))," ",REPT(" ",60)),60))&amp;IF($P1208="","","-"&amp;TRIM(RIGHT(SUBSTITUTE(TRIM(SUBSTITUTE($P1208,CHAR(160)," "))," ",REPT(" ",60)),60)))&amp;IF($T1208="","","-"&amp;TRIM(RIGHT(SUBSTITUTE(TRIM(SUBSTITUTE($T1208,CHAR(160)," "))," ",REPT(" ",60)),60)))&amp;".jpg")</f>
        <v/>
      </c>
    </row>
    <row r="1209" ht="42" customHeight="1">
      <c r="A1209" s="252" t="n">
        <v>30227</v>
      </c>
      <c r="B1209" s="255" t="inlineStr">
        <is>
          <t>James Hardie 1000 3 October, 1982</t>
        </is>
      </c>
      <c r="C1209" s="255" t="n">
        <v>10</v>
      </c>
      <c r="D1209" s="255" t="inlineStr">
        <is>
          <t>A</t>
        </is>
      </c>
      <c r="E1209" s="255" t="n">
        <v>9</v>
      </c>
      <c r="F1209" s="255" t="n">
        <v>35</v>
      </c>
      <c r="G1209" s="255" t="inlineStr">
        <is>
          <t>Ron Gillard</t>
        </is>
      </c>
      <c r="H1209" s="255" t="n"/>
      <c r="I1209" s="255" t="n"/>
      <c r="J1209" s="255" t="inlineStr">
        <is>
          <t>Mazda RX7</t>
        </is>
      </c>
      <c r="K1209" s="255" t="inlineStr">
        <is>
          <t>2292 eq R2</t>
        </is>
      </c>
      <c r="L1209" s="255" t="inlineStr">
        <is>
          <t>Phil Alexander</t>
        </is>
      </c>
      <c r="M1209" s="255" t="inlineStr">
        <is>
          <t>AUS</t>
        </is>
      </c>
      <c r="N1209" s="695">
        <f>_xlfn.LET(_xlpm.d,_xlfn.XLOOKUP(L1209,'[1]Birth Dates'!$A:$A,'[1]Birth Dates'!$B:$B,"",0),IF(_xlpm.d=0,"",_xlpm.d))</f>
        <v/>
      </c>
      <c r="O1209" s="255">
        <f>IF(OR(N1209="",A1209="",NOT(ISNUMBER(N1209)),N1209&gt;A1209),"",DATEDIF(N1209,A1209,"Y")&amp;" years, "&amp;DATEDIF(N1209,A1209,"YM")&amp;" months, "&amp;DATEDIF(N1209,A1209,"MD")&amp;" days")</f>
        <v/>
      </c>
      <c r="P1209" s="255" t="inlineStr">
        <is>
          <t>Ron Gillard</t>
        </is>
      </c>
      <c r="Q1209" s="255" t="inlineStr">
        <is>
          <t>AUS</t>
        </is>
      </c>
      <c r="R1209" s="695">
        <f>_xlfn.LET(_xlpm.d,_xlfn.XLOOKUP(P1209,'[1]Birth Dates'!$A:$A,'[1]Birth Dates'!$B:$B,"",0),IF(_xlpm.d=0,"",_xlpm.d))</f>
        <v/>
      </c>
      <c r="S1209" s="255">
        <f>IF(OR(R1209="",A1209="",NOT(ISNUMBER(R1209)),R1209&gt;A1209),"",DATEDIF(R1209,A1209,"Y")&amp;" years, "&amp;DATEDIF(R1209,A1209,"YM")&amp;" months, "&amp;DATEDIF(R1209,A1209,"MD")&amp;" days")</f>
        <v/>
      </c>
      <c r="T1209" s="255" t="n"/>
      <c r="U1209" s="255" t="n"/>
      <c r="V1209" s="695">
        <f>_xlfn.LET(_xlpm.d,_xlfn.XLOOKUP(T1209,'[1]Birth Dates'!$A:$A,'[1]Birth Dates'!$B:$B,"",0),IF(_xlpm.d=0,"",_xlpm.d))</f>
        <v/>
      </c>
      <c r="W1209" s="255">
        <f>IF(OR(V1209="",A1209="",NOT(ISNUMBER(V1209)),V1209&gt;A1209),"",DATEDIF(V1209,A1209,"Y")&amp;" years, "&amp;DATEDIF(V1209,A1209,"YM")&amp;" months, "&amp;DATEDIF(V1209,A1209,"MD")&amp;" days")</f>
        <v/>
      </c>
      <c r="X1209" s="255" t="n"/>
      <c r="Y1209" s="255" t="n"/>
      <c r="Z1209" s="255" t="n"/>
      <c r="AA1209" s="255" t="n"/>
      <c r="AB1209" s="255" t="n">
        <v>30</v>
      </c>
      <c r="AC1209" s="255" t="n"/>
      <c r="AD1209" s="255" t="n"/>
      <c r="AE1209" s="579" t="inlineStr">
        <is>
          <t>2:25.7000</t>
        </is>
      </c>
      <c r="AF1209" s="418">
        <f>IF(OR(AE1209="",AE1209="",AE1209=0),"",6.172/(AE1209*24))</f>
        <v/>
      </c>
      <c r="AG1209" s="259" t="n"/>
      <c r="AH1209" s="579" t="inlineStr"/>
      <c r="AI1209" s="418">
        <f>IF(OR(AH1209="",AH1209="",AH1209=0),"",6.172/(AH1209*24))</f>
        <v/>
      </c>
      <c r="AJ1209" s="175">
        <f>IF(AND(ISNUMBER(AB1209),ISNUMBER(AG1209)),AB1209-AG1209,"")</f>
        <v/>
      </c>
      <c r="AK1209" s="255" t="n"/>
      <c r="AL1209" s="255" t="n">
        <v>149</v>
      </c>
      <c r="AM1209" s="497" t="n">
        <v>0.2723657407407408</v>
      </c>
      <c r="AN1209" s="671">
        <f>IF(OR(AL1209="",AM1209="",AM1209=0),"",AL1209*6.172/(AM1209*24))</f>
        <v/>
      </c>
      <c r="AO1209" s="477">
        <f>IF(AND(AL1209=AL1208,AM1209&lt;&gt;"",AM1208&lt;&gt;""),AM1209-AM1208,"")</f>
        <v/>
      </c>
      <c r="AP1209" s="255" t="n"/>
      <c r="AQ1209" s="579" t="inlineStr"/>
      <c r="AR1209" s="418">
        <f>IF(OR(AQ1209="",AQ1209="",AQ1209=0),"",6.172/(AQ1209*24))</f>
        <v/>
      </c>
      <c r="AS1209" s="436">
        <f>IF(OR(NOT(ISNUMBER(C1209)),NOT(ISNUMBER(AB1209))),"",IF(AG1209&lt;&gt;"",AG1209,AB1209)-C1209)</f>
        <v/>
      </c>
      <c r="AT1209" s="260" t="n"/>
      <c r="AU1209" s="261">
        <f>IF($B1209="","",TEXT($A1209,"yyyymmdd")&amp;"_P"&amp;$C1209&amp;"_C"&amp;$F1209&amp;"_"&amp;TRIM(RIGHT(SUBSTITUTE(TRIM(SUBSTITUTE($L1209,CHAR(160)," "))," ",REPT(" ",60)),60))&amp;IF($P1209="","","-"&amp;TRIM(RIGHT(SUBSTITUTE(TRIM(SUBSTITUTE($P1209,CHAR(160)," "))," ",REPT(" ",60)),60)))&amp;IF($T1209="","","-"&amp;TRIM(RIGHT(SUBSTITUTE(TRIM(SUBSTITUTE($T1209,CHAR(160)," "))," ",REPT(" ",60)),60)))&amp;".jpg")</f>
        <v/>
      </c>
    </row>
    <row r="1210" ht="42" customHeight="1">
      <c r="A1210" s="252" t="n">
        <v>30227</v>
      </c>
      <c r="B1210" s="255" t="inlineStr">
        <is>
          <t>James Hardie 1000 3 October, 1982</t>
        </is>
      </c>
      <c r="C1210" s="255" t="n">
        <v>11</v>
      </c>
      <c r="D1210" s="255" t="inlineStr">
        <is>
          <t>A</t>
        </is>
      </c>
      <c r="E1210" s="255" t="n">
        <v>10</v>
      </c>
      <c r="F1210" s="255" t="n">
        <v>6</v>
      </c>
      <c r="G1210" s="255" t="inlineStr">
        <is>
          <t>Ron Dickson</t>
        </is>
      </c>
      <c r="H1210" s="255" t="n"/>
      <c r="I1210" s="255" t="n"/>
      <c r="J1210" s="255" t="inlineStr">
        <is>
          <t>Chevrolet Camaro</t>
        </is>
      </c>
      <c r="K1210" s="255" t="inlineStr">
        <is>
          <t>5736 V8</t>
        </is>
      </c>
      <c r="L1210" s="255" t="inlineStr">
        <is>
          <t>Ron Dickson</t>
        </is>
      </c>
      <c r="M1210" s="255" t="inlineStr">
        <is>
          <t>AUS</t>
        </is>
      </c>
      <c r="N1210" s="695">
        <f>_xlfn.LET(_xlpm.d,_xlfn.XLOOKUP(L1210,'[1]Birth Dates'!$A:$A,'[1]Birth Dates'!$B:$B,"",0),IF(_xlpm.d=0,"",_xlpm.d))</f>
        <v/>
      </c>
      <c r="O1210" s="255">
        <f>IF(OR(N1210="",A1210="",NOT(ISNUMBER(N1210)),N1210&gt;A1210),"",DATEDIF(N1210,A1210,"Y")&amp;" years, "&amp;DATEDIF(N1210,A1210,"YM")&amp;" months, "&amp;DATEDIF(N1210,A1210,"MD")&amp;" days")</f>
        <v/>
      </c>
      <c r="P1210" s="255" t="inlineStr">
        <is>
          <t>Bob Stevens</t>
        </is>
      </c>
      <c r="Q1210" s="255" t="inlineStr">
        <is>
          <t>AUS</t>
        </is>
      </c>
      <c r="R1210" s="695">
        <f>_xlfn.LET(_xlpm.d,_xlfn.XLOOKUP(P1210,'[1]Birth Dates'!$A:$A,'[1]Birth Dates'!$B:$B,"",0),IF(_xlpm.d=0,"",_xlpm.d))</f>
        <v/>
      </c>
      <c r="S1210" s="255">
        <f>IF(OR(R1210="",A1210="",NOT(ISNUMBER(R1210)),R1210&gt;A1210),"",DATEDIF(R1210,A1210,"Y")&amp;" years, "&amp;DATEDIF(R1210,A1210,"YM")&amp;" months, "&amp;DATEDIF(R1210,A1210,"MD")&amp;" days")</f>
        <v/>
      </c>
      <c r="T1210" s="255" t="n"/>
      <c r="U1210" s="255" t="n"/>
      <c r="V1210" s="695">
        <f>_xlfn.LET(_xlpm.d,_xlfn.XLOOKUP(T1210,'[1]Birth Dates'!$A:$A,'[1]Birth Dates'!$B:$B,"",0),IF(_xlpm.d=0,"",_xlpm.d))</f>
        <v/>
      </c>
      <c r="W1210" s="255">
        <f>IF(OR(V1210="",A1210="",NOT(ISNUMBER(V1210)),V1210&gt;A1210),"",DATEDIF(V1210,A1210,"Y")&amp;" years, "&amp;DATEDIF(V1210,A1210,"YM")&amp;" months, "&amp;DATEDIF(V1210,A1210,"MD")&amp;" days")</f>
        <v/>
      </c>
      <c r="X1210" s="255" t="n"/>
      <c r="Y1210" s="255" t="n"/>
      <c r="Z1210" s="255" t="n"/>
      <c r="AA1210" s="255" t="n"/>
      <c r="AB1210" s="255" t="n">
        <v>23</v>
      </c>
      <c r="AC1210" s="255" t="n"/>
      <c r="AD1210" s="255" t="n"/>
      <c r="AE1210" s="579" t="inlineStr">
        <is>
          <t>2:24.1000</t>
        </is>
      </c>
      <c r="AF1210" s="418">
        <f>IF(OR(AE1210="",AE1210="",AE1210=0),"",6.172/(AE1210*24))</f>
        <v/>
      </c>
      <c r="AG1210" s="259" t="n"/>
      <c r="AH1210" s="579" t="inlineStr"/>
      <c r="AI1210" s="418">
        <f>IF(OR(AH1210="",AH1210="",AH1210=0),"",6.172/(AH1210*24))</f>
        <v/>
      </c>
      <c r="AJ1210" s="175">
        <f>IF(AND(ISNUMBER(AB1210),ISNUMBER(AG1210)),AB1210-AG1210,"")</f>
        <v/>
      </c>
      <c r="AK1210" s="255" t="n"/>
      <c r="AL1210" s="255" t="n">
        <v>149</v>
      </c>
      <c r="AM1210" s="497" t="n">
        <v>0.2724340277777778</v>
      </c>
      <c r="AN1210" s="671">
        <f>IF(OR(AL1210="",AM1210="",AM1210=0),"",AL1210*6.172/(AM1210*24))</f>
        <v/>
      </c>
      <c r="AO1210" s="477">
        <f>IF(AND(AL1210=AL1209,AM1210&lt;&gt;"",AM1209&lt;&gt;""),AM1210-AM1209,"")</f>
        <v/>
      </c>
      <c r="AP1210" s="255" t="n"/>
      <c r="AQ1210" s="579" t="inlineStr"/>
      <c r="AR1210" s="418">
        <f>IF(OR(AQ1210="",AQ1210="",AQ1210=0),"",6.172/(AQ1210*24))</f>
        <v/>
      </c>
      <c r="AS1210" s="436">
        <f>IF(OR(NOT(ISNUMBER(C1210)),NOT(ISNUMBER(AB1210))),"",IF(AG1210&lt;&gt;"",AG1210,AB1210)-C1210)</f>
        <v/>
      </c>
      <c r="AT1210" s="260" t="n"/>
      <c r="AU1210" s="261">
        <f>IF($B1210="","",TEXT($A1210,"yyyymmdd")&amp;"_P"&amp;$C1210&amp;"_C"&amp;$F1210&amp;"_"&amp;TRIM(RIGHT(SUBSTITUTE(TRIM(SUBSTITUTE($L1210,CHAR(160)," "))," ",REPT(" ",60)),60))&amp;IF($P1210="","","-"&amp;TRIM(RIGHT(SUBSTITUTE(TRIM(SUBSTITUTE($P1210,CHAR(160)," "))," ",REPT(" ",60)),60)))&amp;IF($T1210="","","-"&amp;TRIM(RIGHT(SUBSTITUTE(TRIM(SUBSTITUTE($T1210,CHAR(160)," "))," ",REPT(" ",60)),60)))&amp;".jpg")</f>
        <v/>
      </c>
    </row>
    <row r="1211" ht="42" customHeight="1">
      <c r="A1211" s="252" t="n">
        <v>30227</v>
      </c>
      <c r="B1211" s="255" t="inlineStr">
        <is>
          <t>James Hardie 1000 3 October, 1982</t>
        </is>
      </c>
      <c r="C1211" s="255" t="n">
        <v>12</v>
      </c>
      <c r="D1211" s="255" t="inlineStr">
        <is>
          <t>B</t>
        </is>
      </c>
      <c r="E1211" s="255" t="n">
        <v>2</v>
      </c>
      <c r="F1211" s="255" t="n">
        <v>50</v>
      </c>
      <c r="G1211" s="255" t="inlineStr">
        <is>
          <t>Barry Seton</t>
        </is>
      </c>
      <c r="H1211" s="255" t="n"/>
      <c r="I1211" s="255" t="n"/>
      <c r="J1211" s="255" t="inlineStr">
        <is>
          <t>Ford Capri</t>
        </is>
      </c>
      <c r="K1211" s="255" t="inlineStr">
        <is>
          <t>2993 V6</t>
        </is>
      </c>
      <c r="L1211" s="255" t="inlineStr">
        <is>
          <t>Barry Seton</t>
        </is>
      </c>
      <c r="M1211" s="255" t="inlineStr">
        <is>
          <t>AUS</t>
        </is>
      </c>
      <c r="N1211" s="695">
        <f>_xlfn.LET(_xlpm.d,_xlfn.XLOOKUP(L1211,'[1]Birth Dates'!$A:$A,'[1]Birth Dates'!$B:$B,"",0),IF(_xlpm.d=0,"",_xlpm.d))</f>
        <v/>
      </c>
      <c r="O1211" s="255">
        <f>IF(OR(N1211="",A1211="",NOT(ISNUMBER(N1211)),N1211&gt;A1211),"",DATEDIF(N1211,A1211,"Y")&amp;" years, "&amp;DATEDIF(N1211,A1211,"YM")&amp;" months, "&amp;DATEDIF(N1211,A1211,"MD")&amp;" days")</f>
        <v/>
      </c>
      <c r="P1211" s="255" t="inlineStr">
        <is>
          <t>Don Smith</t>
        </is>
      </c>
      <c r="Q1211" s="255" t="inlineStr">
        <is>
          <t>AUS</t>
        </is>
      </c>
      <c r="R1211" s="695">
        <f>_xlfn.LET(_xlpm.d,_xlfn.XLOOKUP(P1211,'[1]Birth Dates'!$A:$A,'[1]Birth Dates'!$B:$B,"",0),IF(_xlpm.d=0,"",_xlpm.d))</f>
        <v/>
      </c>
      <c r="S1211" s="255">
        <f>IF(OR(R1211="",A1211="",NOT(ISNUMBER(R1211)),R1211&gt;A1211),"",DATEDIF(R1211,A1211,"Y")&amp;" years, "&amp;DATEDIF(R1211,A1211,"YM")&amp;" months, "&amp;DATEDIF(R1211,A1211,"MD")&amp;" days")</f>
        <v/>
      </c>
      <c r="T1211" s="255" t="n"/>
      <c r="U1211" s="255" t="n"/>
      <c r="V1211" s="695">
        <f>_xlfn.LET(_xlpm.d,_xlfn.XLOOKUP(T1211,'[1]Birth Dates'!$A:$A,'[1]Birth Dates'!$B:$B,"",0),IF(_xlpm.d=0,"",_xlpm.d))</f>
        <v/>
      </c>
      <c r="W1211" s="255">
        <f>IF(OR(V1211="",A1211="",NOT(ISNUMBER(V1211)),V1211&gt;A1211),"",DATEDIF(V1211,A1211,"Y")&amp;" years, "&amp;DATEDIF(V1211,A1211,"YM")&amp;" months, "&amp;DATEDIF(V1211,A1211,"MD")&amp;" days")</f>
        <v/>
      </c>
      <c r="X1211" s="255" t="n"/>
      <c r="Y1211" s="255" t="n"/>
      <c r="Z1211" s="255" t="n"/>
      <c r="AA1211" s="255" t="n"/>
      <c r="AB1211" s="255" t="n">
        <v>43</v>
      </c>
      <c r="AC1211" s="255" t="n"/>
      <c r="AD1211" s="255" t="n"/>
      <c r="AE1211" s="579" t="inlineStr">
        <is>
          <t>2:34.4000</t>
        </is>
      </c>
      <c r="AF1211" s="418">
        <f>IF(OR(AE1211="",AE1211="",AE1211=0),"",6.172/(AE1211*24))</f>
        <v/>
      </c>
      <c r="AG1211" s="259" t="n"/>
      <c r="AH1211" s="579" t="inlineStr"/>
      <c r="AI1211" s="418">
        <f>IF(OR(AH1211="",AH1211="",AH1211=0),"",6.172/(AH1211*24))</f>
        <v/>
      </c>
      <c r="AJ1211" s="175">
        <f>IF(AND(ISNUMBER(AB1211),ISNUMBER(AG1211)),AB1211-AG1211,"")</f>
        <v/>
      </c>
      <c r="AK1211" s="255" t="n"/>
      <c r="AL1211" s="255" t="n">
        <v>147</v>
      </c>
      <c r="AM1211" s="497" t="n">
        <v>0.2727800925925926</v>
      </c>
      <c r="AN1211" s="671">
        <f>IF(OR(AL1211="",AM1211="",AM1211=0),"",AL1211*6.172/(AM1211*24))</f>
        <v/>
      </c>
      <c r="AO1211" s="477">
        <f>IF(AND(AL1211=AL1210,AM1211&lt;&gt;"",AM1210&lt;&gt;""),AM1211-AM1210,"")</f>
        <v/>
      </c>
      <c r="AP1211" s="255" t="n"/>
      <c r="AQ1211" s="579" t="inlineStr"/>
      <c r="AR1211" s="418">
        <f>IF(OR(AQ1211="",AQ1211="",AQ1211=0),"",6.172/(AQ1211*24))</f>
        <v/>
      </c>
      <c r="AS1211" s="436">
        <f>IF(OR(NOT(ISNUMBER(C1211)),NOT(ISNUMBER(AB1211))),"",IF(AG1211&lt;&gt;"",AG1211,AB1211)-C1211)</f>
        <v/>
      </c>
      <c r="AT1211" s="260" t="n"/>
      <c r="AU1211" s="261">
        <f>IF($B1211="","",TEXT($A1211,"yyyymmdd")&amp;"_P"&amp;$C1211&amp;"_C"&amp;$F1211&amp;"_"&amp;TRIM(RIGHT(SUBSTITUTE(TRIM(SUBSTITUTE($L1211,CHAR(160)," "))," ",REPT(" ",60)),60))&amp;IF($P1211="","","-"&amp;TRIM(RIGHT(SUBSTITUTE(TRIM(SUBSTITUTE($P1211,CHAR(160)," "))," ",REPT(" ",60)),60)))&amp;IF($T1211="","","-"&amp;TRIM(RIGHT(SUBSTITUTE(TRIM(SUBSTITUTE($T1211,CHAR(160)," "))," ",REPT(" ",60)),60)))&amp;".jpg")</f>
        <v/>
      </c>
    </row>
    <row r="1212" ht="42" customHeight="1">
      <c r="A1212" s="252" t="n">
        <v>30227</v>
      </c>
      <c r="B1212" s="255" t="inlineStr">
        <is>
          <t>James Hardie 1000 3 October, 1982</t>
        </is>
      </c>
      <c r="C1212" s="255" t="n">
        <v>13</v>
      </c>
      <c r="D1212" s="255" t="inlineStr">
        <is>
          <t>A</t>
        </is>
      </c>
      <c r="E1212" s="255" t="n">
        <v>11</v>
      </c>
      <c r="F1212" s="255" t="n">
        <v>30</v>
      </c>
      <c r="G1212" s="255" t="inlineStr">
        <is>
          <t>Bangalow Motors Pty Ltd</t>
        </is>
      </c>
      <c r="H1212" s="255" t="n"/>
      <c r="I1212" s="255" t="n"/>
      <c r="J1212" s="255" t="inlineStr">
        <is>
          <t>Mazda RX7</t>
        </is>
      </c>
      <c r="K1212" s="255" t="inlineStr">
        <is>
          <t>2292 eq R2</t>
        </is>
      </c>
      <c r="L1212" s="255" t="inlineStr">
        <is>
          <t>Tony Kavich</t>
        </is>
      </c>
      <c r="M1212" s="255" t="inlineStr">
        <is>
          <t>AUS</t>
        </is>
      </c>
      <c r="N1212" s="695">
        <f>_xlfn.LET(_xlpm.d,_xlfn.XLOOKUP(L1212,'[1]Birth Dates'!$A:$A,'[1]Birth Dates'!$B:$B,"",0),IF(_xlpm.d=0,"",_xlpm.d))</f>
        <v/>
      </c>
      <c r="O1212" s="255">
        <f>IF(OR(N1212="",A1212="",NOT(ISNUMBER(N1212)),N1212&gt;A1212),"",DATEDIF(N1212,A1212,"Y")&amp;" years, "&amp;DATEDIF(N1212,A1212,"YM")&amp;" months, "&amp;DATEDIF(N1212,A1212,"MD")&amp;" days")</f>
        <v/>
      </c>
      <c r="P1212" s="255" t="inlineStr">
        <is>
          <t>Phil Ward</t>
        </is>
      </c>
      <c r="Q1212" s="255" t="inlineStr">
        <is>
          <t>AUS</t>
        </is>
      </c>
      <c r="R1212" s="695">
        <f>_xlfn.LET(_xlpm.d,_xlfn.XLOOKUP(P1212,'[1]Birth Dates'!$A:$A,'[1]Birth Dates'!$B:$B,"",0),IF(_xlpm.d=0,"",_xlpm.d))</f>
        <v/>
      </c>
      <c r="S1212" s="255">
        <f>IF(OR(R1212="",A1212="",NOT(ISNUMBER(R1212)),R1212&gt;A1212),"",DATEDIF(R1212,A1212,"Y")&amp;" years, "&amp;DATEDIF(R1212,A1212,"YM")&amp;" months, "&amp;DATEDIF(R1212,A1212,"MD")&amp;" days")</f>
        <v/>
      </c>
      <c r="T1212" s="255" t="n"/>
      <c r="U1212" s="255" t="n"/>
      <c r="V1212" s="695">
        <f>_xlfn.LET(_xlpm.d,_xlfn.XLOOKUP(T1212,'[1]Birth Dates'!$A:$A,'[1]Birth Dates'!$B:$B,"",0),IF(_xlpm.d=0,"",_xlpm.d))</f>
        <v/>
      </c>
      <c r="W1212" s="255">
        <f>IF(OR(V1212="",A1212="",NOT(ISNUMBER(V1212)),V1212&gt;A1212),"",DATEDIF(V1212,A1212,"Y")&amp;" years, "&amp;DATEDIF(V1212,A1212,"YM")&amp;" months, "&amp;DATEDIF(V1212,A1212,"MD")&amp;" days")</f>
        <v/>
      </c>
      <c r="X1212" s="255" t="n"/>
      <c r="Y1212" s="255" t="n"/>
      <c r="Z1212" s="255" t="n"/>
      <c r="AA1212" s="255" t="n"/>
      <c r="AB1212" s="255" t="n">
        <v>34</v>
      </c>
      <c r="AC1212" s="255" t="n"/>
      <c r="AD1212" s="255" t="n"/>
      <c r="AE1212" s="579" t="inlineStr">
        <is>
          <t>2:28.3000</t>
        </is>
      </c>
      <c r="AF1212" s="418">
        <f>IF(OR(AE1212="",AE1212="",AE1212=0),"",6.172/(AE1212*24))</f>
        <v/>
      </c>
      <c r="AG1212" s="259" t="n"/>
      <c r="AH1212" s="579" t="inlineStr"/>
      <c r="AI1212" s="418">
        <f>IF(OR(AH1212="",AH1212="",AH1212=0),"",6.172/(AH1212*24))</f>
        <v/>
      </c>
      <c r="AJ1212" s="175">
        <f>IF(AND(ISNUMBER(AB1212),ISNUMBER(AG1212)),AB1212-AG1212,"")</f>
        <v/>
      </c>
      <c r="AK1212" s="255" t="n"/>
      <c r="AL1212" s="255" t="n">
        <v>145</v>
      </c>
      <c r="AM1212" s="497" t="n">
        <v>0.2736909722222222</v>
      </c>
      <c r="AN1212" s="671">
        <f>IF(OR(AL1212="",AM1212="",AM1212=0),"",AL1212*6.172/(AM1212*24))</f>
        <v/>
      </c>
      <c r="AO1212" s="477">
        <f>IF(AND(AL1212=AL1211,AM1212&lt;&gt;"",AM1211&lt;&gt;""),AM1212-AM1211,"")</f>
        <v/>
      </c>
      <c r="AP1212" s="255" t="n"/>
      <c r="AQ1212" s="579" t="inlineStr"/>
      <c r="AR1212" s="418">
        <f>IF(OR(AQ1212="",AQ1212="",AQ1212=0),"",6.172/(AQ1212*24))</f>
        <v/>
      </c>
      <c r="AS1212" s="436">
        <f>IF(OR(NOT(ISNUMBER(C1212)),NOT(ISNUMBER(AB1212))),"",IF(AG1212&lt;&gt;"",AG1212,AB1212)-C1212)</f>
        <v/>
      </c>
      <c r="AT1212" s="260" t="n"/>
      <c r="AU1212" s="261">
        <f>IF($B1212="","",TEXT($A1212,"yyyymmdd")&amp;"_P"&amp;$C1212&amp;"_C"&amp;$F1212&amp;"_"&amp;TRIM(RIGHT(SUBSTITUTE(TRIM(SUBSTITUTE($L1212,CHAR(160)," "))," ",REPT(" ",60)),60))&amp;IF($P1212="","","-"&amp;TRIM(RIGHT(SUBSTITUTE(TRIM(SUBSTITUTE($P1212,CHAR(160)," "))," ",REPT(" ",60)),60)))&amp;IF($T1212="","","-"&amp;TRIM(RIGHT(SUBSTITUTE(TRIM(SUBSTITUTE($T1212,CHAR(160)," "))," ",REPT(" ",60)),60)))&amp;".jpg")</f>
        <v/>
      </c>
    </row>
    <row r="1213" ht="42" customHeight="1">
      <c r="A1213" s="252" t="n">
        <v>30227</v>
      </c>
      <c r="B1213" s="255" t="inlineStr">
        <is>
          <t>James Hardie 1000 3 October, 1982</t>
        </is>
      </c>
      <c r="C1213" s="255" t="n">
        <v>14</v>
      </c>
      <c r="D1213" s="255" t="inlineStr">
        <is>
          <t>B</t>
        </is>
      </c>
      <c r="E1213" s="255" t="n">
        <v>3</v>
      </c>
      <c r="F1213" s="255" t="n">
        <v>54</v>
      </c>
      <c r="G1213" s="255" t="inlineStr">
        <is>
          <t>Les Grose</t>
        </is>
      </c>
      <c r="H1213" s="255" t="n"/>
      <c r="I1213" s="255" t="n"/>
      <c r="J1213" s="255" t="inlineStr">
        <is>
          <t>Ford Capri</t>
        </is>
      </c>
      <c r="K1213" s="255" t="inlineStr">
        <is>
          <t>2993 V6</t>
        </is>
      </c>
      <c r="L1213" s="255" t="inlineStr">
        <is>
          <t>Les Grose</t>
        </is>
      </c>
      <c r="M1213" s="255" t="inlineStr">
        <is>
          <t>AUS</t>
        </is>
      </c>
      <c r="N1213" s="695">
        <f>_xlfn.LET(_xlpm.d,_xlfn.XLOOKUP(L1213,'[1]Birth Dates'!$A:$A,'[1]Birth Dates'!$B:$B,"",0),IF(_xlpm.d=0,"",_xlpm.d))</f>
        <v/>
      </c>
      <c r="O1213" s="255">
        <f>IF(OR(N1213="",A1213="",NOT(ISNUMBER(N1213)),N1213&gt;A1213),"",DATEDIF(N1213,A1213,"Y")&amp;" years, "&amp;DATEDIF(N1213,A1213,"YM")&amp;" months, "&amp;DATEDIF(N1213,A1213,"MD")&amp;" days")</f>
        <v/>
      </c>
      <c r="P1213" s="255" t="inlineStr">
        <is>
          <t>Alan Cant</t>
        </is>
      </c>
      <c r="Q1213" s="255" t="inlineStr">
        <is>
          <t>AUS</t>
        </is>
      </c>
      <c r="R1213" s="695">
        <f>_xlfn.LET(_xlpm.d,_xlfn.XLOOKUP(P1213,'[1]Birth Dates'!$A:$A,'[1]Birth Dates'!$B:$B,"",0),IF(_xlpm.d=0,"",_xlpm.d))</f>
        <v/>
      </c>
      <c r="S1213" s="255">
        <f>IF(OR(R1213="",A1213="",NOT(ISNUMBER(R1213)),R1213&gt;A1213),"",DATEDIF(R1213,A1213,"Y")&amp;" years, "&amp;DATEDIF(R1213,A1213,"YM")&amp;" months, "&amp;DATEDIF(R1213,A1213,"MD")&amp;" days")</f>
        <v/>
      </c>
      <c r="T1213" s="255" t="n"/>
      <c r="U1213" s="255" t="n"/>
      <c r="V1213" s="695">
        <f>_xlfn.LET(_xlpm.d,_xlfn.XLOOKUP(T1213,'[1]Birth Dates'!$A:$A,'[1]Birth Dates'!$B:$B,"",0),IF(_xlpm.d=0,"",_xlpm.d))</f>
        <v/>
      </c>
      <c r="W1213" s="255">
        <f>IF(OR(V1213="",A1213="",NOT(ISNUMBER(V1213)),V1213&gt;A1213),"",DATEDIF(V1213,A1213,"Y")&amp;" years, "&amp;DATEDIF(V1213,A1213,"YM")&amp;" months, "&amp;DATEDIF(V1213,A1213,"MD")&amp;" days")</f>
        <v/>
      </c>
      <c r="X1213" s="255" t="n"/>
      <c r="Y1213" s="255" t="n"/>
      <c r="Z1213" s="255" t="n"/>
      <c r="AA1213" s="255" t="n"/>
      <c r="AB1213" s="255" t="n">
        <v>48</v>
      </c>
      <c r="AC1213" s="255" t="n"/>
      <c r="AD1213" s="255" t="n"/>
      <c r="AE1213" s="579" t="inlineStr">
        <is>
          <t>2:36.7000</t>
        </is>
      </c>
      <c r="AF1213" s="418">
        <f>IF(OR(AE1213="",AE1213="",AE1213=0),"",6.172/(AE1213*24))</f>
        <v/>
      </c>
      <c r="AG1213" s="259" t="n"/>
      <c r="AH1213" s="579" t="inlineStr"/>
      <c r="AI1213" s="418">
        <f>IF(OR(AH1213="",AH1213="",AH1213=0),"",6.172/(AH1213*24))</f>
        <v/>
      </c>
      <c r="AJ1213" s="175">
        <f>IF(AND(ISNUMBER(AB1213),ISNUMBER(AG1213)),AB1213-AG1213,"")</f>
        <v/>
      </c>
      <c r="AK1213" s="255" t="n"/>
      <c r="AL1213" s="255" t="n">
        <v>144</v>
      </c>
      <c r="AM1213" s="497" t="n">
        <v>0.2736076388888889</v>
      </c>
      <c r="AN1213" s="671">
        <f>IF(OR(AL1213="",AM1213="",AM1213=0),"",AL1213*6.172/(AM1213*24))</f>
        <v/>
      </c>
      <c r="AO1213" s="477">
        <f>IF(AND(AL1213=AL1212,AM1213&lt;&gt;"",AM1212&lt;&gt;""),AM1213-AM1212,"")</f>
        <v/>
      </c>
      <c r="AP1213" s="255" t="n"/>
      <c r="AQ1213" s="579" t="inlineStr"/>
      <c r="AR1213" s="418">
        <f>IF(OR(AQ1213="",AQ1213="",AQ1213=0),"",6.172/(AQ1213*24))</f>
        <v/>
      </c>
      <c r="AS1213" s="436">
        <f>IF(OR(NOT(ISNUMBER(C1213)),NOT(ISNUMBER(AB1213))),"",IF(AG1213&lt;&gt;"",AG1213,AB1213)-C1213)</f>
        <v/>
      </c>
      <c r="AT1213" s="260" t="n"/>
      <c r="AU1213" s="261">
        <f>IF($B1213="","",TEXT($A1213,"yyyymmdd")&amp;"_P"&amp;$C1213&amp;"_C"&amp;$F1213&amp;"_"&amp;TRIM(RIGHT(SUBSTITUTE(TRIM(SUBSTITUTE($L1213,CHAR(160)," "))," ",REPT(" ",60)),60))&amp;IF($P1213="","","-"&amp;TRIM(RIGHT(SUBSTITUTE(TRIM(SUBSTITUTE($P1213,CHAR(160)," "))," ",REPT(" ",60)),60)))&amp;IF($T1213="","","-"&amp;TRIM(RIGHT(SUBSTITUTE(TRIM(SUBSTITUTE($T1213,CHAR(160)," "))," ",REPT(" ",60)),60)))&amp;".jpg")</f>
        <v/>
      </c>
    </row>
    <row r="1214" ht="42" customHeight="1">
      <c r="A1214" s="252" t="n">
        <v>30227</v>
      </c>
      <c r="B1214" s="255" t="inlineStr">
        <is>
          <t>James Hardie 1000 3 October, 1982</t>
        </is>
      </c>
      <c r="C1214" s="255" t="n">
        <v>15</v>
      </c>
      <c r="D1214" s="255" t="inlineStr">
        <is>
          <t>B</t>
        </is>
      </c>
      <c r="E1214" s="255" t="n">
        <v>4</v>
      </c>
      <c r="F1214" s="255" t="n">
        <v>63</v>
      </c>
      <c r="G1214" s="255" t="inlineStr">
        <is>
          <t>Bob Holden Motors</t>
        </is>
      </c>
      <c r="H1214" s="255" t="n"/>
      <c r="I1214" s="255" t="n"/>
      <c r="J1214" s="255" t="inlineStr">
        <is>
          <t>Ford Escort 2.0GL</t>
        </is>
      </c>
      <c r="K1214" s="255" t="inlineStr">
        <is>
          <t>1993 L4</t>
        </is>
      </c>
      <c r="L1214" s="255" t="inlineStr">
        <is>
          <t>Bob Holden</t>
        </is>
      </c>
      <c r="M1214" s="255" t="inlineStr">
        <is>
          <t>AUS</t>
        </is>
      </c>
      <c r="N1214" s="695">
        <f>_xlfn.LET(_xlpm.d,_xlfn.XLOOKUP(L1214,'[1]Birth Dates'!$A:$A,'[1]Birth Dates'!$B:$B,"",0),IF(_xlpm.d=0,"",_xlpm.d))</f>
        <v/>
      </c>
      <c r="O1214" s="255">
        <f>IF(OR(N1214="",A1214="",NOT(ISNUMBER(N1214)),N1214&gt;A1214),"",DATEDIF(N1214,A1214,"Y")&amp;" years, "&amp;DATEDIF(N1214,A1214,"YM")&amp;" months, "&amp;DATEDIF(N1214,A1214,"MD")&amp;" days")</f>
        <v/>
      </c>
      <c r="P1214" s="255" t="inlineStr">
        <is>
          <t>Neville Bridges</t>
        </is>
      </c>
      <c r="Q1214" s="255" t="inlineStr">
        <is>
          <t>AUS</t>
        </is>
      </c>
      <c r="R1214" s="695">
        <f>_xlfn.LET(_xlpm.d,_xlfn.XLOOKUP(P1214,'[1]Birth Dates'!$A:$A,'[1]Birth Dates'!$B:$B,"",0),IF(_xlpm.d=0,"",_xlpm.d))</f>
        <v/>
      </c>
      <c r="S1214" s="255">
        <f>IF(OR(R1214="",A1214="",NOT(ISNUMBER(R1214)),R1214&gt;A1214),"",DATEDIF(R1214,A1214,"Y")&amp;" years, "&amp;DATEDIF(R1214,A1214,"YM")&amp;" months, "&amp;DATEDIF(R1214,A1214,"MD")&amp;" days")</f>
        <v/>
      </c>
      <c r="T1214" s="255" t="n"/>
      <c r="U1214" s="255" t="n"/>
      <c r="V1214" s="695">
        <f>_xlfn.LET(_xlpm.d,_xlfn.XLOOKUP(T1214,'[1]Birth Dates'!$A:$A,'[1]Birth Dates'!$B:$B,"",0),IF(_xlpm.d=0,"",_xlpm.d))</f>
        <v/>
      </c>
      <c r="W1214" s="255">
        <f>IF(OR(V1214="",A1214="",NOT(ISNUMBER(V1214)),V1214&gt;A1214),"",DATEDIF(V1214,A1214,"Y")&amp;" years, "&amp;DATEDIF(V1214,A1214,"YM")&amp;" months, "&amp;DATEDIF(V1214,A1214,"MD")&amp;" days")</f>
        <v/>
      </c>
      <c r="X1214" s="255" t="n"/>
      <c r="Y1214" s="255" t="n"/>
      <c r="Z1214" s="255" t="n"/>
      <c r="AA1214" s="255" t="n"/>
      <c r="AB1214" s="255" t="n">
        <v>50</v>
      </c>
      <c r="AC1214" s="255" t="n"/>
      <c r="AD1214" s="255" t="n"/>
      <c r="AE1214" s="579" t="inlineStr">
        <is>
          <t>2:38.8000</t>
        </is>
      </c>
      <c r="AF1214" s="418">
        <f>IF(OR(AE1214="",AE1214="",AE1214=0),"",6.172/(AE1214*24))</f>
        <v/>
      </c>
      <c r="AG1214" s="259" t="n"/>
      <c r="AH1214" s="579" t="inlineStr"/>
      <c r="AI1214" s="418">
        <f>IF(OR(AH1214="",AH1214="",AH1214=0),"",6.172/(AH1214*24))</f>
        <v/>
      </c>
      <c r="AJ1214" s="175">
        <f>IF(AND(ISNUMBER(AB1214),ISNUMBER(AG1214)),AB1214-AG1214,"")</f>
        <v/>
      </c>
      <c r="AK1214" s="255" t="n"/>
      <c r="AL1214" s="255" t="n">
        <v>141</v>
      </c>
      <c r="AM1214" s="497" t="n">
        <v>0.2723761574074074</v>
      </c>
      <c r="AN1214" s="671">
        <f>IF(OR(AL1214="",AM1214="",AM1214=0),"",AL1214*6.172/(AM1214*24))</f>
        <v/>
      </c>
      <c r="AO1214" s="477">
        <f>IF(AND(AL1214=AL1213,AM1214&lt;&gt;"",AM1213&lt;&gt;""),AM1214-AM1213,"")</f>
        <v/>
      </c>
      <c r="AP1214" s="255" t="n"/>
      <c r="AQ1214" s="579" t="inlineStr"/>
      <c r="AR1214" s="418">
        <f>IF(OR(AQ1214="",AQ1214="",AQ1214=0),"",6.172/(AQ1214*24))</f>
        <v/>
      </c>
      <c r="AS1214" s="436">
        <f>IF(OR(NOT(ISNUMBER(C1214)),NOT(ISNUMBER(AB1214))),"",IF(AG1214&lt;&gt;"",AG1214,AB1214)-C1214)</f>
        <v/>
      </c>
      <c r="AT1214" s="260" t="n"/>
      <c r="AU1214" s="261">
        <f>IF($B1214="","",TEXT($A1214,"yyyymmdd")&amp;"_P"&amp;$C1214&amp;"_C"&amp;$F1214&amp;"_"&amp;TRIM(RIGHT(SUBSTITUTE(TRIM(SUBSTITUTE($L1214,CHAR(160)," "))," ",REPT(" ",60)),60))&amp;IF($P1214="","","-"&amp;TRIM(RIGHT(SUBSTITUTE(TRIM(SUBSTITUTE($P1214,CHAR(160)," "))," ",REPT(" ",60)),60)))&amp;IF($T1214="","","-"&amp;TRIM(RIGHT(SUBSTITUTE(TRIM(SUBSTITUTE($T1214,CHAR(160)," "))," ",REPT(" ",60)),60)))&amp;".jpg")</f>
        <v/>
      </c>
    </row>
    <row r="1215" ht="42" customHeight="1">
      <c r="A1215" s="252" t="n">
        <v>30227</v>
      </c>
      <c r="B1215" s="255" t="inlineStr">
        <is>
          <t>James Hardie 1000 3 October, 1982</t>
        </is>
      </c>
      <c r="C1215" s="255" t="n">
        <v>16</v>
      </c>
      <c r="D1215" s="255" t="inlineStr">
        <is>
          <t>B</t>
        </is>
      </c>
      <c r="E1215" s="255" t="n">
        <v>5</v>
      </c>
      <c r="F1215" s="255" t="n">
        <v>53</v>
      </c>
      <c r="G1215" s="255" t="inlineStr">
        <is>
          <t>Chris Heyer</t>
        </is>
      </c>
      <c r="H1215" s="255" t="n"/>
      <c r="I1215" s="255" t="n"/>
      <c r="J1215" s="255" t="inlineStr">
        <is>
          <t>Audi 5+5</t>
        </is>
      </c>
      <c r="K1215" s="255" t="inlineStr">
        <is>
          <t>2145 L5</t>
        </is>
      </c>
      <c r="L1215" s="255" t="inlineStr">
        <is>
          <t>Chris Heyer</t>
        </is>
      </c>
      <c r="M1215" s="255" t="inlineStr">
        <is>
          <t>AUS</t>
        </is>
      </c>
      <c r="N1215" s="695">
        <f>_xlfn.LET(_xlpm.d,_xlfn.XLOOKUP(L1215,'[1]Birth Dates'!$A:$A,'[1]Birth Dates'!$B:$B,"",0),IF(_xlpm.d=0,"",_xlpm.d))</f>
        <v/>
      </c>
      <c r="O1215" s="255">
        <f>IF(OR(N1215="",A1215="",NOT(ISNUMBER(N1215)),N1215&gt;A1215),"",DATEDIF(N1215,A1215,"Y")&amp;" years, "&amp;DATEDIF(N1215,A1215,"YM")&amp;" months, "&amp;DATEDIF(N1215,A1215,"MD")&amp;" days")</f>
        <v/>
      </c>
      <c r="P1215" s="255" t="inlineStr">
        <is>
          <t>Peter Lander</t>
        </is>
      </c>
      <c r="Q1215" s="255" t="inlineStr">
        <is>
          <t>AUS</t>
        </is>
      </c>
      <c r="R1215" s="695">
        <f>_xlfn.LET(_xlpm.d,_xlfn.XLOOKUP(P1215,'[1]Birth Dates'!$A:$A,'[1]Birth Dates'!$B:$B,"",0),IF(_xlpm.d=0,"",_xlpm.d))</f>
        <v/>
      </c>
      <c r="S1215" s="255">
        <f>IF(OR(R1215="",A1215="",NOT(ISNUMBER(R1215)),R1215&gt;A1215),"",DATEDIF(R1215,A1215,"Y")&amp;" years, "&amp;DATEDIF(R1215,A1215,"YM")&amp;" months, "&amp;DATEDIF(R1215,A1215,"MD")&amp;" days")</f>
        <v/>
      </c>
      <c r="T1215" s="255" t="n"/>
      <c r="U1215" s="255" t="n"/>
      <c r="V1215" s="695">
        <f>_xlfn.LET(_xlpm.d,_xlfn.XLOOKUP(T1215,'[1]Birth Dates'!$A:$A,'[1]Birth Dates'!$B:$B,"",0),IF(_xlpm.d=0,"",_xlpm.d))</f>
        <v/>
      </c>
      <c r="W1215" s="255">
        <f>IF(OR(V1215="",A1215="",NOT(ISNUMBER(V1215)),V1215&gt;A1215),"",DATEDIF(V1215,A1215,"Y")&amp;" years, "&amp;DATEDIF(V1215,A1215,"YM")&amp;" months, "&amp;DATEDIF(V1215,A1215,"MD")&amp;" days")</f>
        <v/>
      </c>
      <c r="X1215" s="255" t="n"/>
      <c r="Y1215" s="255" t="n"/>
      <c r="Z1215" s="255" t="n"/>
      <c r="AA1215" s="255" t="n"/>
      <c r="AB1215" s="255" t="n">
        <v>52</v>
      </c>
      <c r="AC1215" s="255" t="n"/>
      <c r="AD1215" s="255" t="n"/>
      <c r="AE1215" s="579" t="inlineStr">
        <is>
          <t>2:41.3000</t>
        </is>
      </c>
      <c r="AF1215" s="418">
        <f>IF(OR(AE1215="",AE1215="",AE1215=0),"",6.172/(AE1215*24))</f>
        <v/>
      </c>
      <c r="AG1215" s="259" t="n"/>
      <c r="AH1215" s="579" t="inlineStr"/>
      <c r="AI1215" s="418">
        <f>IF(OR(AH1215="",AH1215="",AH1215=0),"",6.172/(AH1215*24))</f>
        <v/>
      </c>
      <c r="AJ1215" s="175">
        <f>IF(AND(ISNUMBER(AB1215),ISNUMBER(AG1215)),AB1215-AG1215,"")</f>
        <v/>
      </c>
      <c r="AK1215" s="255" t="n"/>
      <c r="AL1215" s="255" t="n">
        <v>139</v>
      </c>
      <c r="AM1215" s="497" t="n">
        <v>0.2741805555555555</v>
      </c>
      <c r="AN1215" s="671">
        <f>IF(OR(AL1215="",AM1215="",AM1215=0),"",AL1215*6.172/(AM1215*24))</f>
        <v/>
      </c>
      <c r="AO1215" s="477">
        <f>IF(AND(AL1215=AL1214,AM1215&lt;&gt;"",AM1214&lt;&gt;""),AM1215-AM1214,"")</f>
        <v/>
      </c>
      <c r="AP1215" s="255" t="n"/>
      <c r="AQ1215" s="579" t="inlineStr"/>
      <c r="AR1215" s="418">
        <f>IF(OR(AQ1215="",AQ1215="",AQ1215=0),"",6.172/(AQ1215*24))</f>
        <v/>
      </c>
      <c r="AS1215" s="436">
        <f>IF(OR(NOT(ISNUMBER(C1215)),NOT(ISNUMBER(AB1215))),"",IF(AG1215&lt;&gt;"",AG1215,AB1215)-C1215)</f>
        <v/>
      </c>
      <c r="AT1215" s="260" t="n"/>
      <c r="AU1215" s="261">
        <f>IF($B1215="","",TEXT($A1215,"yyyymmdd")&amp;"_P"&amp;$C1215&amp;"_C"&amp;$F1215&amp;"_"&amp;TRIM(RIGHT(SUBSTITUTE(TRIM(SUBSTITUTE($L1215,CHAR(160)," "))," ",REPT(" ",60)),60))&amp;IF($P1215="","","-"&amp;TRIM(RIGHT(SUBSTITUTE(TRIM(SUBSTITUTE($P1215,CHAR(160)," "))," ",REPT(" ",60)),60)))&amp;IF($T1215="","","-"&amp;TRIM(RIGHT(SUBSTITUTE(TRIM(SUBSTITUTE($T1215,CHAR(160)," "))," ",REPT(" ",60)),60)))&amp;".jpg")</f>
        <v/>
      </c>
    </row>
    <row r="1216" ht="42" customHeight="1">
      <c r="A1216" s="252" t="n">
        <v>30227</v>
      </c>
      <c r="B1216" s="255" t="inlineStr">
        <is>
          <t>James Hardie 1000 3 October, 1982</t>
        </is>
      </c>
      <c r="C1216" s="255" t="n">
        <v>17</v>
      </c>
      <c r="D1216" s="255" t="inlineStr">
        <is>
          <t>B</t>
        </is>
      </c>
      <c r="E1216" s="255" t="n">
        <v>6</v>
      </c>
      <c r="F1216" s="255" t="n">
        <v>57</v>
      </c>
      <c r="G1216" s="255" t="inlineStr">
        <is>
          <t>Walter Scott</t>
        </is>
      </c>
      <c r="H1216" s="255" t="n"/>
      <c r="I1216" s="255" t="n"/>
      <c r="J1216" s="255" t="inlineStr">
        <is>
          <t>Toyota Celica</t>
        </is>
      </c>
      <c r="K1216" s="255" t="inlineStr">
        <is>
          <t>1968 L4</t>
        </is>
      </c>
      <c r="L1216" s="255" t="inlineStr">
        <is>
          <t>Walter Scott</t>
        </is>
      </c>
      <c r="M1216" s="255" t="inlineStr">
        <is>
          <t>AUS</t>
        </is>
      </c>
      <c r="N1216" s="695">
        <f>_xlfn.LET(_xlpm.d,_xlfn.XLOOKUP(L1216,'[1]Birth Dates'!$A:$A,'[1]Birth Dates'!$B:$B,"",0),IF(_xlpm.d=0,"",_xlpm.d))</f>
        <v/>
      </c>
      <c r="O1216" s="255">
        <f>IF(OR(N1216="",A1216="",NOT(ISNUMBER(N1216)),N1216&gt;A1216),"",DATEDIF(N1216,A1216,"Y")&amp;" years, "&amp;DATEDIF(N1216,A1216,"YM")&amp;" months, "&amp;DATEDIF(N1216,A1216,"MD")&amp;" days")</f>
        <v/>
      </c>
      <c r="P1216" s="255" t="inlineStr">
        <is>
          <t>Peter Walton</t>
        </is>
      </c>
      <c r="Q1216" s="255" t="inlineStr">
        <is>
          <t>AUS</t>
        </is>
      </c>
      <c r="R1216" s="695">
        <f>_xlfn.LET(_xlpm.d,_xlfn.XLOOKUP(P1216,'[1]Birth Dates'!$A:$A,'[1]Birth Dates'!$B:$B,"",0),IF(_xlpm.d=0,"",_xlpm.d))</f>
        <v/>
      </c>
      <c r="S1216" s="255">
        <f>IF(OR(R1216="",A1216="",NOT(ISNUMBER(R1216)),R1216&gt;A1216),"",DATEDIF(R1216,A1216,"Y")&amp;" years, "&amp;DATEDIF(R1216,A1216,"YM")&amp;" months, "&amp;DATEDIF(R1216,A1216,"MD")&amp;" days")</f>
        <v/>
      </c>
      <c r="T1216" s="255" t="n"/>
      <c r="U1216" s="255" t="n"/>
      <c r="V1216" s="695">
        <f>_xlfn.LET(_xlpm.d,_xlfn.XLOOKUP(T1216,'[1]Birth Dates'!$A:$A,'[1]Birth Dates'!$B:$B,"",0),IF(_xlpm.d=0,"",_xlpm.d))</f>
        <v/>
      </c>
      <c r="W1216" s="255">
        <f>IF(OR(V1216="",A1216="",NOT(ISNUMBER(V1216)),V1216&gt;A1216),"",DATEDIF(V1216,A1216,"Y")&amp;" years, "&amp;DATEDIF(V1216,A1216,"YM")&amp;" months, "&amp;DATEDIF(V1216,A1216,"MD")&amp;" days")</f>
        <v/>
      </c>
      <c r="X1216" s="255" t="n"/>
      <c r="Y1216" s="255" t="n"/>
      <c r="Z1216" s="255" t="n"/>
      <c r="AA1216" s="255" t="n"/>
      <c r="AB1216" s="255" t="n">
        <v>51</v>
      </c>
      <c r="AC1216" s="255" t="n"/>
      <c r="AD1216" s="255" t="n"/>
      <c r="AE1216" s="579" t="inlineStr">
        <is>
          <t>2:40.7000</t>
        </is>
      </c>
      <c r="AF1216" s="418">
        <f>IF(OR(AE1216="",AE1216="",AE1216=0),"",6.172/(AE1216*24))</f>
        <v/>
      </c>
      <c r="AG1216" s="259" t="n"/>
      <c r="AH1216" s="579" t="inlineStr"/>
      <c r="AI1216" s="418">
        <f>IF(OR(AH1216="",AH1216="",AH1216=0),"",6.172/(AH1216*24))</f>
        <v/>
      </c>
      <c r="AJ1216" s="175">
        <f>IF(AND(ISNUMBER(AB1216),ISNUMBER(AG1216)),AB1216-AG1216,"")</f>
        <v/>
      </c>
      <c r="AK1216" s="255" t="n"/>
      <c r="AL1216" s="255" t="n">
        <v>137</v>
      </c>
      <c r="AM1216" s="497" t="n">
        <v>0.2723229166666667</v>
      </c>
      <c r="AN1216" s="671">
        <f>IF(OR(AL1216="",AM1216="",AM1216=0),"",AL1216*6.172/(AM1216*24))</f>
        <v/>
      </c>
      <c r="AO1216" s="477">
        <f>IF(AND(AL1216=AL1215,AM1216&lt;&gt;"",AM1215&lt;&gt;""),AM1216-AM1215,"")</f>
        <v/>
      </c>
      <c r="AP1216" s="255" t="n"/>
      <c r="AQ1216" s="579" t="inlineStr"/>
      <c r="AR1216" s="418">
        <f>IF(OR(AQ1216="",AQ1216="",AQ1216=0),"",6.172/(AQ1216*24))</f>
        <v/>
      </c>
      <c r="AS1216" s="436">
        <f>IF(OR(NOT(ISNUMBER(C1216)),NOT(ISNUMBER(AB1216))),"",IF(AG1216&lt;&gt;"",AG1216,AB1216)-C1216)</f>
        <v/>
      </c>
      <c r="AT1216" s="260" t="n"/>
      <c r="AU1216" s="261">
        <f>IF($B1216="","",TEXT($A1216,"yyyymmdd")&amp;"_P"&amp;$C1216&amp;"_C"&amp;$F1216&amp;"_"&amp;TRIM(RIGHT(SUBSTITUTE(TRIM(SUBSTITUTE($L1216,CHAR(160)," "))," ",REPT(" ",60)),60))&amp;IF($P1216="","","-"&amp;TRIM(RIGHT(SUBSTITUTE(TRIM(SUBSTITUTE($P1216,CHAR(160)," "))," ",REPT(" ",60)),60)))&amp;IF($T1216="","","-"&amp;TRIM(RIGHT(SUBSTITUTE(TRIM(SUBSTITUTE($T1216,CHAR(160)," "))," ",REPT(" ",60)),60)))&amp;".jpg")</f>
        <v/>
      </c>
    </row>
    <row r="1217" ht="42" customHeight="1">
      <c r="A1217" s="252" t="n">
        <v>30227</v>
      </c>
      <c r="B1217" s="255" t="inlineStr">
        <is>
          <t>James Hardie 1000 3 October, 1982</t>
        </is>
      </c>
      <c r="C1217" s="255" t="n">
        <v>18</v>
      </c>
      <c r="D1217" s="255" t="inlineStr">
        <is>
          <t>A</t>
        </is>
      </c>
      <c r="E1217" s="255" t="n">
        <v>12</v>
      </c>
      <c r="F1217" s="255" t="n">
        <v>44</v>
      </c>
      <c r="G1217" s="255" t="inlineStr">
        <is>
          <t>Ron Horner</t>
        </is>
      </c>
      <c r="H1217" s="255" t="n"/>
      <c r="I1217" s="255" t="n"/>
      <c r="J1217" s="255" t="inlineStr">
        <is>
          <t>Mazda RX7</t>
        </is>
      </c>
      <c r="K1217" s="255" t="inlineStr">
        <is>
          <t>2292 eq R2</t>
        </is>
      </c>
      <c r="L1217" s="255" t="inlineStr">
        <is>
          <t>Paul Jones</t>
        </is>
      </c>
      <c r="M1217" s="255" t="inlineStr">
        <is>
          <t>AUS</t>
        </is>
      </c>
      <c r="N1217" s="695">
        <f>_xlfn.LET(_xlpm.d,_xlfn.XLOOKUP(L1217,'[1]Birth Dates'!$A:$A,'[1]Birth Dates'!$B:$B,"",0),IF(_xlpm.d=0,"",_xlpm.d))</f>
        <v/>
      </c>
      <c r="O1217" s="255">
        <f>IF(OR(N1217="",A1217="",NOT(ISNUMBER(N1217)),N1217&gt;A1217),"",DATEDIF(N1217,A1217,"Y")&amp;" years, "&amp;DATEDIF(N1217,A1217,"YM")&amp;" months, "&amp;DATEDIF(N1217,A1217,"MD")&amp;" days")</f>
        <v/>
      </c>
      <c r="P1217" s="255" t="inlineStr">
        <is>
          <t>Bob Skelton</t>
        </is>
      </c>
      <c r="Q1217" s="255" t="inlineStr">
        <is>
          <t>AUS</t>
        </is>
      </c>
      <c r="R1217" s="695">
        <f>_xlfn.LET(_xlpm.d,_xlfn.XLOOKUP(P1217,'[1]Birth Dates'!$A:$A,'[1]Birth Dates'!$B:$B,"",0),IF(_xlpm.d=0,"",_xlpm.d))</f>
        <v/>
      </c>
      <c r="S1217" s="255">
        <f>IF(OR(R1217="",A1217="",NOT(ISNUMBER(R1217)),R1217&gt;A1217),"",DATEDIF(R1217,A1217,"Y")&amp;" years, "&amp;DATEDIF(R1217,A1217,"YM")&amp;" months, "&amp;DATEDIF(R1217,A1217,"MD")&amp;" days")</f>
        <v/>
      </c>
      <c r="T1217" s="255" t="n"/>
      <c r="U1217" s="255" t="n"/>
      <c r="V1217" s="695">
        <f>_xlfn.LET(_xlpm.d,_xlfn.XLOOKUP(T1217,'[1]Birth Dates'!$A:$A,'[1]Birth Dates'!$B:$B,"",0),IF(_xlpm.d=0,"",_xlpm.d))</f>
        <v/>
      </c>
      <c r="W1217" s="255">
        <f>IF(OR(V1217="",A1217="",NOT(ISNUMBER(V1217)),V1217&gt;A1217),"",DATEDIF(V1217,A1217,"Y")&amp;" years, "&amp;DATEDIF(V1217,A1217,"YM")&amp;" months, "&amp;DATEDIF(V1217,A1217,"MD")&amp;" days")</f>
        <v/>
      </c>
      <c r="X1217" s="255" t="n"/>
      <c r="Y1217" s="255" t="n"/>
      <c r="Z1217" s="255" t="n"/>
      <c r="AA1217" s="255" t="n"/>
      <c r="AB1217" s="255" t="n">
        <v>40</v>
      </c>
      <c r="AC1217" s="255" t="n"/>
      <c r="AD1217" s="255" t="n"/>
      <c r="AE1217" s="579" t="inlineStr">
        <is>
          <t>2:30.3000</t>
        </is>
      </c>
      <c r="AF1217" s="418">
        <f>IF(OR(AE1217="",AE1217="",AE1217=0),"",6.172/(AE1217*24))</f>
        <v/>
      </c>
      <c r="AG1217" s="259" t="n"/>
      <c r="AH1217" s="579" t="inlineStr"/>
      <c r="AI1217" s="418">
        <f>IF(OR(AH1217="",AH1217="",AH1217=0),"",6.172/(AH1217*24))</f>
        <v/>
      </c>
      <c r="AJ1217" s="175">
        <f>IF(AND(ISNUMBER(AB1217),ISNUMBER(AG1217)),AB1217-AG1217,"")</f>
        <v/>
      </c>
      <c r="AK1217" s="255" t="n"/>
      <c r="AL1217" s="255" t="n">
        <v>137</v>
      </c>
      <c r="AM1217" s="497" t="n">
        <v>0.2727488425925926</v>
      </c>
      <c r="AN1217" s="671">
        <f>IF(OR(AL1217="",AM1217="",AM1217=0),"",AL1217*6.172/(AM1217*24))</f>
        <v/>
      </c>
      <c r="AO1217" s="477">
        <f>IF(AND(AL1217=AL1216,AM1217&lt;&gt;"",AM1216&lt;&gt;""),AM1217-AM1216,"")</f>
        <v/>
      </c>
      <c r="AP1217" s="255" t="n"/>
      <c r="AQ1217" s="579" t="inlineStr"/>
      <c r="AR1217" s="418">
        <f>IF(OR(AQ1217="",AQ1217="",AQ1217=0),"",6.172/(AQ1217*24))</f>
        <v/>
      </c>
      <c r="AS1217" s="436">
        <f>IF(OR(NOT(ISNUMBER(C1217)),NOT(ISNUMBER(AB1217))),"",IF(AG1217&lt;&gt;"",AG1217,AB1217)-C1217)</f>
        <v/>
      </c>
      <c r="AT1217" s="260" t="n"/>
      <c r="AU1217" s="261">
        <f>IF($B1217="","",TEXT($A1217,"yyyymmdd")&amp;"_P"&amp;$C1217&amp;"_C"&amp;$F1217&amp;"_"&amp;TRIM(RIGHT(SUBSTITUTE(TRIM(SUBSTITUTE($L1217,CHAR(160)," "))," ",REPT(" ",60)),60))&amp;IF($P1217="","","-"&amp;TRIM(RIGHT(SUBSTITUTE(TRIM(SUBSTITUTE($P1217,CHAR(160)," "))," ",REPT(" ",60)),60)))&amp;IF($T1217="","","-"&amp;TRIM(RIGHT(SUBSTITUTE(TRIM(SUBSTITUTE($T1217,CHAR(160)," "))," ",REPT(" ",60)),60)))&amp;".jpg")</f>
        <v/>
      </c>
    </row>
    <row r="1218" ht="42" customHeight="1">
      <c r="A1218" s="252" t="n">
        <v>30227</v>
      </c>
      <c r="B1218" s="255" t="inlineStr">
        <is>
          <t>James Hardie 1000 3 October, 1982</t>
        </is>
      </c>
      <c r="C1218" s="255" t="n">
        <v>19</v>
      </c>
      <c r="D1218" s="255" t="inlineStr">
        <is>
          <t>B</t>
        </is>
      </c>
      <c r="E1218" s="255" t="n">
        <v>7</v>
      </c>
      <c r="F1218" s="255" t="n">
        <v>64</v>
      </c>
      <c r="G1218" s="255" t="inlineStr">
        <is>
          <t>Ray Gulson</t>
        </is>
      </c>
      <c r="H1218" s="255" t="n"/>
      <c r="I1218" s="255" t="n"/>
      <c r="J1218" s="255" t="inlineStr">
        <is>
          <t>Alfa Romeo GTV6</t>
        </is>
      </c>
      <c r="K1218" s="255" t="inlineStr">
        <is>
          <t>2491 V6</t>
        </is>
      </c>
      <c r="L1218" s="255" t="inlineStr">
        <is>
          <t>Ray Gulson</t>
        </is>
      </c>
      <c r="M1218" s="255" t="inlineStr">
        <is>
          <t>AUS</t>
        </is>
      </c>
      <c r="N1218" s="695">
        <f>_xlfn.LET(_xlpm.d,_xlfn.XLOOKUP(L1218,'[1]Birth Dates'!$A:$A,'[1]Birth Dates'!$B:$B,"",0),IF(_xlpm.d=0,"",_xlpm.d))</f>
        <v/>
      </c>
      <c r="O1218" s="255">
        <f>IF(OR(N1218="",A1218="",NOT(ISNUMBER(N1218)),N1218&gt;A1218),"",DATEDIF(N1218,A1218,"Y")&amp;" years, "&amp;DATEDIF(N1218,A1218,"YM")&amp;" months, "&amp;DATEDIF(N1218,A1218,"MD")&amp;" days")</f>
        <v/>
      </c>
      <c r="P1218" s="255" t="inlineStr">
        <is>
          <t>Bruce Lynton</t>
        </is>
      </c>
      <c r="Q1218" s="255" t="inlineStr">
        <is>
          <t>AUS</t>
        </is>
      </c>
      <c r="R1218" s="695">
        <f>_xlfn.LET(_xlpm.d,_xlfn.XLOOKUP(P1218,'[1]Birth Dates'!$A:$A,'[1]Birth Dates'!$B:$B,"",0),IF(_xlpm.d=0,"",_xlpm.d))</f>
        <v/>
      </c>
      <c r="S1218" s="255">
        <f>IF(OR(R1218="",A1218="",NOT(ISNUMBER(R1218)),R1218&gt;A1218),"",DATEDIF(R1218,A1218,"Y")&amp;" years, "&amp;DATEDIF(R1218,A1218,"YM")&amp;" months, "&amp;DATEDIF(R1218,A1218,"MD")&amp;" days")</f>
        <v/>
      </c>
      <c r="T1218" s="255" t="n"/>
      <c r="U1218" s="255" t="n"/>
      <c r="V1218" s="695">
        <f>_xlfn.LET(_xlpm.d,_xlfn.XLOOKUP(T1218,'[1]Birth Dates'!$A:$A,'[1]Birth Dates'!$B:$B,"",0),IF(_xlpm.d=0,"",_xlpm.d))</f>
        <v/>
      </c>
      <c r="W1218" s="255">
        <f>IF(OR(V1218="",A1218="",NOT(ISNUMBER(V1218)),V1218&gt;A1218),"",DATEDIF(V1218,A1218,"Y")&amp;" years, "&amp;DATEDIF(V1218,A1218,"YM")&amp;" months, "&amp;DATEDIF(V1218,A1218,"MD")&amp;" days")</f>
        <v/>
      </c>
      <c r="X1218" s="255" t="n"/>
      <c r="Y1218" s="255" t="n"/>
      <c r="Z1218" s="255" t="n"/>
      <c r="AA1218" s="255" t="n"/>
      <c r="AB1218" s="255" t="n">
        <v>54</v>
      </c>
      <c r="AC1218" s="255" t="n"/>
      <c r="AD1218" s="255" t="n"/>
      <c r="AE1218" s="579" t="inlineStr">
        <is>
          <t>2:45.8000</t>
        </is>
      </c>
      <c r="AF1218" s="418">
        <f>IF(OR(AE1218="",AE1218="",AE1218=0),"",6.172/(AE1218*24))</f>
        <v/>
      </c>
      <c r="AG1218" s="259" t="n"/>
      <c r="AH1218" s="579" t="inlineStr"/>
      <c r="AI1218" s="418">
        <f>IF(OR(AH1218="",AH1218="",AH1218=0),"",6.172/(AH1218*24))</f>
        <v/>
      </c>
      <c r="AJ1218" s="175">
        <f>IF(AND(ISNUMBER(AB1218),ISNUMBER(AG1218)),AB1218-AG1218,"")</f>
        <v/>
      </c>
      <c r="AK1218" s="255" t="n"/>
      <c r="AL1218" s="255" t="n">
        <v>136</v>
      </c>
      <c r="AM1218" s="497" t="n">
        <v>0.2741585648148148</v>
      </c>
      <c r="AN1218" s="671">
        <f>IF(OR(AL1218="",AM1218="",AM1218=0),"",AL1218*6.172/(AM1218*24))</f>
        <v/>
      </c>
      <c r="AO1218" s="477">
        <f>IF(AND(AL1218=AL1217,AM1218&lt;&gt;"",AM1217&lt;&gt;""),AM1218-AM1217,"")</f>
        <v/>
      </c>
      <c r="AP1218" s="255" t="n"/>
      <c r="AQ1218" s="579" t="inlineStr"/>
      <c r="AR1218" s="418">
        <f>IF(OR(AQ1218="",AQ1218="",AQ1218=0),"",6.172/(AQ1218*24))</f>
        <v/>
      </c>
      <c r="AS1218" s="436">
        <f>IF(OR(NOT(ISNUMBER(C1218)),NOT(ISNUMBER(AB1218))),"",IF(AG1218&lt;&gt;"",AG1218,AB1218)-C1218)</f>
        <v/>
      </c>
      <c r="AT1218" s="260" t="n"/>
      <c r="AU1218" s="261">
        <f>IF($B1218="","",TEXT($A1218,"yyyymmdd")&amp;"_P"&amp;$C1218&amp;"_C"&amp;$F1218&amp;"_"&amp;TRIM(RIGHT(SUBSTITUTE(TRIM(SUBSTITUTE($L1218,CHAR(160)," "))," ",REPT(" ",60)),60))&amp;IF($P1218="","","-"&amp;TRIM(RIGHT(SUBSTITUTE(TRIM(SUBSTITUTE($P1218,CHAR(160)," "))," ",REPT(" ",60)),60)))&amp;IF($T1218="","","-"&amp;TRIM(RIGHT(SUBSTITUTE(TRIM(SUBSTITUTE($T1218,CHAR(160)," "))," ",REPT(" ",60)),60)))&amp;".jpg")</f>
        <v/>
      </c>
    </row>
    <row r="1219" ht="42" customHeight="1">
      <c r="A1219" s="252" t="n">
        <v>30227</v>
      </c>
      <c r="B1219" s="255" t="inlineStr">
        <is>
          <t>James Hardie 1000 3 October, 1982</t>
        </is>
      </c>
      <c r="C1219" s="255" t="n">
        <v>20</v>
      </c>
      <c r="D1219" s="255" t="inlineStr">
        <is>
          <t>A</t>
        </is>
      </c>
      <c r="E1219" s="255" t="n">
        <v>13</v>
      </c>
      <c r="F1219" s="255" t="n">
        <v>26</v>
      </c>
      <c r="G1219" s="255" t="inlineStr">
        <is>
          <t>Everlast Battery Service</t>
        </is>
      </c>
      <c r="H1219" s="255" t="n"/>
      <c r="I1219" s="255" t="n"/>
      <c r="J1219" s="255" t="inlineStr">
        <is>
          <t>Ford Falcon XD</t>
        </is>
      </c>
      <c r="K1219" s="255" t="inlineStr">
        <is>
          <t>5760 V8</t>
        </is>
      </c>
      <c r="L1219" s="255" t="inlineStr">
        <is>
          <t>Bill O'Brien</t>
        </is>
      </c>
      <c r="M1219" s="255" t="inlineStr">
        <is>
          <t>AUS</t>
        </is>
      </c>
      <c r="N1219" s="695">
        <f>_xlfn.LET(_xlpm.d,_xlfn.XLOOKUP(L1219,'[1]Birth Dates'!$A:$A,'[1]Birth Dates'!$B:$B,"",0),IF(_xlpm.d=0,"",_xlpm.d))</f>
        <v/>
      </c>
      <c r="O1219" s="255">
        <f>IF(OR(N1219="",A1219="",NOT(ISNUMBER(N1219)),N1219&gt;A1219),"",DATEDIF(N1219,A1219,"Y")&amp;" years, "&amp;DATEDIF(N1219,A1219,"YM")&amp;" months, "&amp;DATEDIF(N1219,A1219,"MD")&amp;" days")</f>
        <v/>
      </c>
      <c r="P1219" s="255" t="inlineStr">
        <is>
          <t>Brian Sampson</t>
        </is>
      </c>
      <c r="Q1219" s="255" t="inlineStr">
        <is>
          <t>AUS</t>
        </is>
      </c>
      <c r="R1219" s="695">
        <f>_xlfn.LET(_xlpm.d,_xlfn.XLOOKUP(P1219,'[1]Birth Dates'!$A:$A,'[1]Birth Dates'!$B:$B,"",0),IF(_xlpm.d=0,"",_xlpm.d))</f>
        <v/>
      </c>
      <c r="S1219" s="255">
        <f>IF(OR(R1219="",A1219="",NOT(ISNUMBER(R1219)),R1219&gt;A1219),"",DATEDIF(R1219,A1219,"Y")&amp;" years, "&amp;DATEDIF(R1219,A1219,"YM")&amp;" months, "&amp;DATEDIF(R1219,A1219,"MD")&amp;" days")</f>
        <v/>
      </c>
      <c r="T1219" s="255" t="n"/>
      <c r="U1219" s="255" t="n"/>
      <c r="V1219" s="695">
        <f>_xlfn.LET(_xlpm.d,_xlfn.XLOOKUP(T1219,'[1]Birth Dates'!$A:$A,'[1]Birth Dates'!$B:$B,"",0),IF(_xlpm.d=0,"",_xlpm.d))</f>
        <v/>
      </c>
      <c r="W1219" s="255">
        <f>IF(OR(V1219="",A1219="",NOT(ISNUMBER(V1219)),V1219&gt;A1219),"",DATEDIF(V1219,A1219,"Y")&amp;" years, "&amp;DATEDIF(V1219,A1219,"YM")&amp;" months, "&amp;DATEDIF(V1219,A1219,"MD")&amp;" days")</f>
        <v/>
      </c>
      <c r="X1219" s="255" t="n"/>
      <c r="Y1219" s="255" t="n"/>
      <c r="Z1219" s="255" t="n"/>
      <c r="AA1219" s="255" t="n"/>
      <c r="AB1219" s="255" t="n">
        <v>24</v>
      </c>
      <c r="AC1219" s="255" t="n"/>
      <c r="AD1219" s="255" t="n"/>
      <c r="AE1219" s="579" t="inlineStr">
        <is>
          <t>2:24.1000</t>
        </is>
      </c>
      <c r="AF1219" s="418">
        <f>IF(OR(AE1219="",AE1219="",AE1219=0),"",6.172/(AE1219*24))</f>
        <v/>
      </c>
      <c r="AG1219" s="259" t="n"/>
      <c r="AH1219" s="579" t="inlineStr"/>
      <c r="AI1219" s="418">
        <f>IF(OR(AH1219="",AH1219="",AH1219=0),"",6.172/(AH1219*24))</f>
        <v/>
      </c>
      <c r="AJ1219" s="175">
        <f>IF(AND(ISNUMBER(AB1219),ISNUMBER(AG1219)),AB1219-AG1219,"")</f>
        <v/>
      </c>
      <c r="AK1219" s="255" t="n"/>
      <c r="AL1219" s="255" t="n">
        <v>134</v>
      </c>
      <c r="AM1219" s="497" t="n">
        <v>0.2724675925925926</v>
      </c>
      <c r="AN1219" s="671">
        <f>IF(OR(AL1219="",AM1219="",AM1219=0),"",AL1219*6.172/(AM1219*24))</f>
        <v/>
      </c>
      <c r="AO1219" s="477">
        <f>IF(AND(AL1219=AL1218,AM1219&lt;&gt;"",AM1218&lt;&gt;""),AM1219-AM1218,"")</f>
        <v/>
      </c>
      <c r="AP1219" s="255" t="n"/>
      <c r="AQ1219" s="579" t="inlineStr"/>
      <c r="AR1219" s="418">
        <f>IF(OR(AQ1219="",AQ1219="",AQ1219=0),"",6.172/(AQ1219*24))</f>
        <v/>
      </c>
      <c r="AS1219" s="436">
        <f>IF(OR(NOT(ISNUMBER(C1219)),NOT(ISNUMBER(AB1219))),"",IF(AG1219&lt;&gt;"",AG1219,AB1219)-C1219)</f>
        <v/>
      </c>
      <c r="AT1219" s="260" t="n"/>
      <c r="AU1219" s="261">
        <f>IF($B1219="","",TEXT($A1219,"yyyymmdd")&amp;"_P"&amp;$C1219&amp;"_C"&amp;$F1219&amp;"_"&amp;TRIM(RIGHT(SUBSTITUTE(TRIM(SUBSTITUTE($L1219,CHAR(160)," "))," ",REPT(" ",60)),60))&amp;IF($P1219="","","-"&amp;TRIM(RIGHT(SUBSTITUTE(TRIM(SUBSTITUTE($P1219,CHAR(160)," "))," ",REPT(" ",60)),60)))&amp;IF($T1219="","","-"&amp;TRIM(RIGHT(SUBSTITUTE(TRIM(SUBSTITUTE($T1219,CHAR(160)," "))," ",REPT(" ",60)),60)))&amp;".jpg")</f>
        <v/>
      </c>
    </row>
    <row r="1220" ht="42" customHeight="1">
      <c r="A1220" s="252" t="n">
        <v>30227</v>
      </c>
      <c r="B1220" s="255" t="inlineStr">
        <is>
          <t>James Hardie 1000 3 October, 1982</t>
        </is>
      </c>
      <c r="C1220" s="255" t="n">
        <v>21</v>
      </c>
      <c r="D1220" s="255" t="inlineStr">
        <is>
          <t>A</t>
        </is>
      </c>
      <c r="E1220" s="255" t="n">
        <v>14</v>
      </c>
      <c r="F1220" s="255" t="n">
        <v>12</v>
      </c>
      <c r="G1220" s="255" t="inlineStr">
        <is>
          <t>Ron Dickson</t>
        </is>
      </c>
      <c r="H1220" s="255" t="n"/>
      <c r="I1220" s="255" t="n"/>
      <c r="J1220" s="255" t="inlineStr">
        <is>
          <t>Chevrolet Camaro</t>
        </is>
      </c>
      <c r="K1220" s="255" t="inlineStr">
        <is>
          <t>5736 V8</t>
        </is>
      </c>
      <c r="L1220" s="255" t="inlineStr">
        <is>
          <t>Geoff Leeds</t>
        </is>
      </c>
      <c r="M1220" s="255" t="inlineStr">
        <is>
          <t>AUS</t>
        </is>
      </c>
      <c r="N1220" s="695">
        <f>_xlfn.LET(_xlpm.d,_xlfn.XLOOKUP(L1220,'[1]Birth Dates'!$A:$A,'[1]Birth Dates'!$B:$B,"",0),IF(_xlpm.d=0,"",_xlpm.d))</f>
        <v/>
      </c>
      <c r="O1220" s="255">
        <f>IF(OR(N1220="",A1220="",NOT(ISNUMBER(N1220)),N1220&gt;A1220),"",DATEDIF(N1220,A1220,"Y")&amp;" years, "&amp;DATEDIF(N1220,A1220,"YM")&amp;" months, "&amp;DATEDIF(N1220,A1220,"MD")&amp;" days")</f>
        <v/>
      </c>
      <c r="P1220" s="255" t="inlineStr">
        <is>
          <t>Peter Fitzgerald</t>
        </is>
      </c>
      <c r="Q1220" s="255" t="inlineStr">
        <is>
          <t>AUS</t>
        </is>
      </c>
      <c r="R1220" s="695">
        <f>_xlfn.LET(_xlpm.d,_xlfn.XLOOKUP(P1220,'[1]Birth Dates'!$A:$A,'[1]Birth Dates'!$B:$B,"",0),IF(_xlpm.d=0,"",_xlpm.d))</f>
        <v/>
      </c>
      <c r="S1220" s="255">
        <f>IF(OR(R1220="",A1220="",NOT(ISNUMBER(R1220)),R1220&gt;A1220),"",DATEDIF(R1220,A1220,"Y")&amp;" years, "&amp;DATEDIF(R1220,A1220,"YM")&amp;" months, "&amp;DATEDIF(R1220,A1220,"MD")&amp;" days")</f>
        <v/>
      </c>
      <c r="T1220" s="255" t="n"/>
      <c r="U1220" s="255" t="n"/>
      <c r="V1220" s="695">
        <f>_xlfn.LET(_xlpm.d,_xlfn.XLOOKUP(T1220,'[1]Birth Dates'!$A:$A,'[1]Birth Dates'!$B:$B,"",0),IF(_xlpm.d=0,"",_xlpm.d))</f>
        <v/>
      </c>
      <c r="W1220" s="255">
        <f>IF(OR(V1220="",A1220="",NOT(ISNUMBER(V1220)),V1220&gt;A1220),"",DATEDIF(V1220,A1220,"Y")&amp;" years, "&amp;DATEDIF(V1220,A1220,"YM")&amp;" months, "&amp;DATEDIF(V1220,A1220,"MD")&amp;" days")</f>
        <v/>
      </c>
      <c r="X1220" s="255" t="n"/>
      <c r="Y1220" s="255" t="n"/>
      <c r="Z1220" s="255" t="n"/>
      <c r="AA1220" s="255" t="n"/>
      <c r="AB1220" s="255" t="n">
        <v>26</v>
      </c>
      <c r="AC1220" s="255" t="n"/>
      <c r="AD1220" s="255" t="n"/>
      <c r="AE1220" s="591" t="inlineStr">
        <is>
          <t>2:24.3000</t>
        </is>
      </c>
      <c r="AF1220" s="418">
        <f>IF(OR(AE1220="",AE1220="",AE1220=0),"",6.172/(AE1220*24))</f>
        <v/>
      </c>
      <c r="AG1220" s="259" t="n"/>
      <c r="AH1220" s="579" t="inlineStr"/>
      <c r="AI1220" s="418">
        <f>IF(OR(AH1220="",AH1220="",AH1220=0),"",6.172/(AH1220*24))</f>
        <v/>
      </c>
      <c r="AJ1220" s="175">
        <f>IF(AND(ISNUMBER(AB1220),ISNUMBER(AG1220)),AB1220-AG1220,"")</f>
        <v/>
      </c>
      <c r="AK1220" s="255" t="n"/>
      <c r="AL1220" s="255" t="n">
        <v>134</v>
      </c>
      <c r="AM1220" s="497" t="n">
        <v>0.272625</v>
      </c>
      <c r="AN1220" s="671">
        <f>IF(OR(AL1220="",AM1220="",AM1220=0),"",AL1220*6.172/(AM1220*24))</f>
        <v/>
      </c>
      <c r="AO1220" s="477">
        <f>IF(AND(AL1220=AL1219,AM1220&lt;&gt;"",AM1219&lt;&gt;""),AM1220-AM1219,"")</f>
        <v/>
      </c>
      <c r="AP1220" s="255" t="n"/>
      <c r="AQ1220" s="579" t="inlineStr"/>
      <c r="AR1220" s="418">
        <f>IF(OR(AQ1220="",AQ1220="",AQ1220=0),"",6.172/(AQ1220*24))</f>
        <v/>
      </c>
      <c r="AS1220" s="436">
        <f>IF(OR(NOT(ISNUMBER(C1220)),NOT(ISNUMBER(AB1220))),"",IF(AG1220&lt;&gt;"",AG1220,AB1220)-C1220)</f>
        <v/>
      </c>
      <c r="AT1220" s="260" t="n"/>
      <c r="AU1220" s="261">
        <f>IF($B1220="","",TEXT($A1220,"yyyymmdd")&amp;"_P"&amp;$C1220&amp;"_C"&amp;$F1220&amp;"_"&amp;TRIM(RIGHT(SUBSTITUTE(TRIM(SUBSTITUTE($L1220,CHAR(160)," "))," ",REPT(" ",60)),60))&amp;IF($P1220="","","-"&amp;TRIM(RIGHT(SUBSTITUTE(TRIM(SUBSTITUTE($P1220,CHAR(160)," "))," ",REPT(" ",60)),60)))&amp;IF($T1220="","","-"&amp;TRIM(RIGHT(SUBSTITUTE(TRIM(SUBSTITUTE($T1220,CHAR(160)," "))," ",REPT(" ",60)),60)))&amp;".jpg")</f>
        <v/>
      </c>
    </row>
    <row r="1221" ht="42" customHeight="1">
      <c r="A1221" s="252" t="n">
        <v>30227</v>
      </c>
      <c r="B1221" s="255" t="inlineStr">
        <is>
          <t>James Hardie 1000 3 October, 1982</t>
        </is>
      </c>
      <c r="C1221" s="255" t="n">
        <v>22</v>
      </c>
      <c r="D1221" s="255" t="inlineStr">
        <is>
          <t>A</t>
        </is>
      </c>
      <c r="E1221" s="255" t="n">
        <v>15</v>
      </c>
      <c r="F1221" s="255" t="n">
        <v>19</v>
      </c>
      <c r="G1221" s="255" t="inlineStr">
        <is>
          <t>Ken Mathews</t>
        </is>
      </c>
      <c r="H1221" s="255" t="n"/>
      <c r="I1221" s="255" t="n"/>
      <c r="J1221" s="255" t="inlineStr">
        <is>
          <t>Holden Commodore VH</t>
        </is>
      </c>
      <c r="K1221" s="255" t="inlineStr">
        <is>
          <t>5044 V8</t>
        </is>
      </c>
      <c r="L1221" s="255" t="inlineStr">
        <is>
          <t>Greg Toepfer</t>
        </is>
      </c>
      <c r="M1221" s="255" t="inlineStr">
        <is>
          <t>AUS</t>
        </is>
      </c>
      <c r="N1221" s="695">
        <f>_xlfn.LET(_xlpm.d,_xlfn.XLOOKUP(L1221,'[1]Birth Dates'!$A:$A,'[1]Birth Dates'!$B:$B,"",0),IF(_xlpm.d=0,"",_xlpm.d))</f>
        <v/>
      </c>
      <c r="O1221" s="255">
        <f>IF(OR(N1221="",A1221="",NOT(ISNUMBER(N1221)),N1221&gt;A1221),"",DATEDIF(N1221,A1221,"Y")&amp;" years, "&amp;DATEDIF(N1221,A1221,"YM")&amp;" months, "&amp;DATEDIF(N1221,A1221,"MD")&amp;" days")</f>
        <v/>
      </c>
      <c r="P1221" s="255" t="inlineStr">
        <is>
          <t>Ken Mathews</t>
        </is>
      </c>
      <c r="Q1221" s="255" t="inlineStr">
        <is>
          <t>AUS</t>
        </is>
      </c>
      <c r="R1221" s="695">
        <f>_xlfn.LET(_xlpm.d,_xlfn.XLOOKUP(P1221,'[1]Birth Dates'!$A:$A,'[1]Birth Dates'!$B:$B,"",0),IF(_xlpm.d=0,"",_xlpm.d))</f>
        <v/>
      </c>
      <c r="S1221" s="255">
        <f>IF(OR(R1221="",A1221="",NOT(ISNUMBER(R1221)),R1221&gt;A1221),"",DATEDIF(R1221,A1221,"Y")&amp;" years, "&amp;DATEDIF(R1221,A1221,"YM")&amp;" months, "&amp;DATEDIF(R1221,A1221,"MD")&amp;" days")</f>
        <v/>
      </c>
      <c r="T1221" s="255" t="n"/>
      <c r="U1221" s="255" t="n"/>
      <c r="V1221" s="695">
        <f>_xlfn.LET(_xlpm.d,_xlfn.XLOOKUP(T1221,'[1]Birth Dates'!$A:$A,'[1]Birth Dates'!$B:$B,"",0),IF(_xlpm.d=0,"",_xlpm.d))</f>
        <v/>
      </c>
      <c r="W1221" s="255">
        <f>IF(OR(V1221="",A1221="",NOT(ISNUMBER(V1221)),V1221&gt;A1221),"",DATEDIF(V1221,A1221,"Y")&amp;" years, "&amp;DATEDIF(V1221,A1221,"YM")&amp;" months, "&amp;DATEDIF(V1221,A1221,"MD")&amp;" days")</f>
        <v/>
      </c>
      <c r="X1221" s="255" t="n"/>
      <c r="Y1221" s="255" t="n"/>
      <c r="Z1221" s="255" t="n"/>
      <c r="AA1221" s="255" t="n"/>
      <c r="AB1221" s="255" t="n">
        <v>36</v>
      </c>
      <c r="AC1221" s="255" t="n"/>
      <c r="AD1221" s="255" t="n"/>
      <c r="AE1221" s="591" t="inlineStr">
        <is>
          <t>2:29.4000</t>
        </is>
      </c>
      <c r="AF1221" s="418">
        <f>IF(OR(AE1221="",AE1221="",AE1221=0),"",6.172/(AE1221*24))</f>
        <v/>
      </c>
      <c r="AG1221" s="259" t="n"/>
      <c r="AH1221" s="579" t="inlineStr"/>
      <c r="AI1221" s="418">
        <f>IF(OR(AH1221="",AH1221="",AH1221=0),"",6.172/(AH1221*24))</f>
        <v/>
      </c>
      <c r="AJ1221" s="175">
        <f>IF(AND(ISNUMBER(AB1221),ISNUMBER(AG1221)),AB1221-AG1221,"")</f>
        <v/>
      </c>
      <c r="AK1221" s="255" t="n"/>
      <c r="AL1221" s="255" t="n">
        <v>130</v>
      </c>
      <c r="AM1221" s="497" t="n">
        <v>0.2724837962962963</v>
      </c>
      <c r="AN1221" s="671">
        <f>IF(OR(AL1221="",AM1221="",AM1221=0),"",AL1221*6.172/(AM1221*24))</f>
        <v/>
      </c>
      <c r="AO1221" s="477">
        <f>IF(AND(AL1221=AL1220,AM1221&lt;&gt;"",AM1220&lt;&gt;""),AM1221-AM1220,"")</f>
        <v/>
      </c>
      <c r="AP1221" s="255" t="n"/>
      <c r="AQ1221" s="579" t="inlineStr"/>
      <c r="AR1221" s="418">
        <f>IF(OR(AQ1221="",AQ1221="",AQ1221=0),"",6.172/(AQ1221*24))</f>
        <v/>
      </c>
      <c r="AS1221" s="436">
        <f>IF(OR(NOT(ISNUMBER(C1221)),NOT(ISNUMBER(AB1221))),"",IF(AG1221&lt;&gt;"",AG1221,AB1221)-C1221)</f>
        <v/>
      </c>
      <c r="AT1221" s="260" t="n"/>
      <c r="AU1221" s="261">
        <f>IF($B1221="","",TEXT($A1221,"yyyymmdd")&amp;"_P"&amp;$C1221&amp;"_C"&amp;$F1221&amp;"_"&amp;TRIM(RIGHT(SUBSTITUTE(TRIM(SUBSTITUTE($L1221,CHAR(160)," "))," ",REPT(" ",60)),60))&amp;IF($P1221="","","-"&amp;TRIM(RIGHT(SUBSTITUTE(TRIM(SUBSTITUTE($P1221,CHAR(160)," "))," ",REPT(" ",60)),60)))&amp;IF($T1221="","","-"&amp;TRIM(RIGHT(SUBSTITUTE(TRIM(SUBSTITUTE($T1221,CHAR(160)," "))," ",REPT(" ",60)),60)))&amp;".jpg")</f>
        <v/>
      </c>
    </row>
    <row r="1222" ht="42" customHeight="1">
      <c r="A1222" s="252" t="n">
        <v>30227</v>
      </c>
      <c r="B1222" s="255" t="inlineStr">
        <is>
          <t>James Hardie 1000 3 October, 1982</t>
        </is>
      </c>
      <c r="C1222" s="255" t="inlineStr">
        <is>
          <t>DNF</t>
        </is>
      </c>
      <c r="D1222" s="255" t="inlineStr">
        <is>
          <t>A</t>
        </is>
      </c>
      <c r="E1222" s="255" t="n"/>
      <c r="F1222" s="255" t="n">
        <v>11</v>
      </c>
      <c r="G1222" s="255" t="inlineStr">
        <is>
          <t>Soundwave Discos</t>
        </is>
      </c>
      <c r="H1222" s="255" t="n"/>
      <c r="I1222" s="255" t="n"/>
      <c r="J1222" s="255" t="inlineStr">
        <is>
          <t>Holden Commodore VH</t>
        </is>
      </c>
      <c r="K1222" s="255" t="inlineStr">
        <is>
          <t>5044 V8</t>
        </is>
      </c>
      <c r="L1222" s="255" t="inlineStr">
        <is>
          <t>Charlie O'Brien</t>
        </is>
      </c>
      <c r="M1222" s="255" t="inlineStr">
        <is>
          <t>AUS</t>
        </is>
      </c>
      <c r="N1222" s="695">
        <f>_xlfn.LET(_xlpm.d,_xlfn.XLOOKUP(L1222,'[1]Birth Dates'!$A:$A,'[1]Birth Dates'!$B:$B,"",0),IF(_xlpm.d=0,"",_xlpm.d))</f>
        <v/>
      </c>
      <c r="O1222" s="255">
        <f>IF(OR(N1222="",A1222="",NOT(ISNUMBER(N1222)),N1222&gt;A1222),"",DATEDIF(N1222,A1222,"Y")&amp;" years, "&amp;DATEDIF(N1222,A1222,"YM")&amp;" months, "&amp;DATEDIF(N1222,A1222,"MD")&amp;" days")</f>
        <v/>
      </c>
      <c r="P1222" s="255" t="inlineStr">
        <is>
          <t>Clive Benson-Brown</t>
        </is>
      </c>
      <c r="Q1222" s="255" t="inlineStr">
        <is>
          <t>GBR</t>
        </is>
      </c>
      <c r="R1222" s="695">
        <f>_xlfn.LET(_xlpm.d,_xlfn.XLOOKUP(P1222,'[1]Birth Dates'!$A:$A,'[1]Birth Dates'!$B:$B,"",0),IF(_xlpm.d=0,"",_xlpm.d))</f>
        <v/>
      </c>
      <c r="S1222" s="255">
        <f>IF(OR(R1222="",A1222="",NOT(ISNUMBER(R1222)),R1222&gt;A1222),"",DATEDIF(R1222,A1222,"Y")&amp;" years, "&amp;DATEDIF(R1222,A1222,"YM")&amp;" months, "&amp;DATEDIF(R1222,A1222,"MD")&amp;" days")</f>
        <v/>
      </c>
      <c r="T1222" s="255" t="n"/>
      <c r="U1222" s="255" t="n"/>
      <c r="V1222" s="695">
        <f>_xlfn.LET(_xlpm.d,_xlfn.XLOOKUP(T1222,'[1]Birth Dates'!$A:$A,'[1]Birth Dates'!$B:$B,"",0),IF(_xlpm.d=0,"",_xlpm.d))</f>
        <v/>
      </c>
      <c r="W1222" s="255">
        <f>IF(OR(V1222="",A1222="",NOT(ISNUMBER(V1222)),V1222&gt;A1222),"",DATEDIF(V1222,A1222,"Y")&amp;" years, "&amp;DATEDIF(V1222,A1222,"YM")&amp;" months, "&amp;DATEDIF(V1222,A1222,"MD")&amp;" days")</f>
        <v/>
      </c>
      <c r="X1222" s="255" t="n"/>
      <c r="Y1222" s="255" t="n"/>
      <c r="Z1222" s="255" t="n"/>
      <c r="AA1222" s="255" t="n"/>
      <c r="AB1222" s="255" t="n">
        <v>28</v>
      </c>
      <c r="AC1222" s="255" t="n"/>
      <c r="AD1222" s="255" t="n"/>
      <c r="AE1222" s="591" t="inlineStr">
        <is>
          <t>2:24.8000</t>
        </is>
      </c>
      <c r="AF1222" s="418">
        <f>IF(OR(AE1222="",AE1222="",AE1222=0),"",6.172/(AE1222*24))</f>
        <v/>
      </c>
      <c r="AG1222" s="259" t="n"/>
      <c r="AH1222" s="579" t="inlineStr"/>
      <c r="AI1222" s="418">
        <f>IF(OR(AH1222="",AH1222="",AH1222=0),"",6.172/(AH1222*24))</f>
        <v/>
      </c>
      <c r="AJ1222" s="175">
        <f>IF(AND(ISNUMBER(AB1222),ISNUMBER(AG1222)),AB1222-AG1222,"")</f>
        <v/>
      </c>
      <c r="AK1222" s="255" t="inlineStr">
        <is>
          <t>Engine</t>
        </is>
      </c>
      <c r="AL1222" s="255" t="n">
        <v>143</v>
      </c>
      <c r="AM1222" s="480" t="n"/>
      <c r="AN1222" s="671">
        <f>IF(OR(AL1222="",AM1222="",AM1222=0),"",AL1222*6.172/(AM1222*24))</f>
        <v/>
      </c>
      <c r="AO1222" s="477">
        <f>IF(AND(AL1222=AL1221,AM1222&lt;&gt;"",AM1221&lt;&gt;""),AM1222-AM1221,"")</f>
        <v/>
      </c>
      <c r="AP1222" s="255" t="n"/>
      <c r="AQ1222" s="579" t="inlineStr"/>
      <c r="AR1222" s="418">
        <f>IF(OR(AQ1222="",AQ1222="",AQ1222=0),"",6.172/(AQ1222*24))</f>
        <v/>
      </c>
      <c r="AS1222" s="436">
        <f>IF(OR(NOT(ISNUMBER(C1222)),NOT(ISNUMBER(AB1222))),"",IF(AG1222&lt;&gt;"",AG1222,AB1222)-C1222)</f>
        <v/>
      </c>
      <c r="AT1222" s="260" t="n"/>
      <c r="AU1222" s="261">
        <f>IF($B1222="","",TEXT($A1222,"yyyymmdd")&amp;"_P"&amp;$C1222&amp;"_C"&amp;$F1222&amp;"_"&amp;TRIM(RIGHT(SUBSTITUTE(TRIM(SUBSTITUTE($L1222,CHAR(160)," "))," ",REPT(" ",60)),60))&amp;IF($P1222="","","-"&amp;TRIM(RIGHT(SUBSTITUTE(TRIM(SUBSTITUTE($P1222,CHAR(160)," "))," ",REPT(" ",60)),60)))&amp;IF($T1222="","","-"&amp;TRIM(RIGHT(SUBSTITUTE(TRIM(SUBSTITUTE($T1222,CHAR(160)," "))," ",REPT(" ",60)),60)))&amp;".jpg")</f>
        <v/>
      </c>
    </row>
    <row r="1223" ht="42" customHeight="1">
      <c r="A1223" s="252" t="n">
        <v>30227</v>
      </c>
      <c r="B1223" s="255" t="inlineStr">
        <is>
          <t>James Hardie 1000 3 October, 1982</t>
        </is>
      </c>
      <c r="C1223" s="255" t="inlineStr">
        <is>
          <t>DNF</t>
        </is>
      </c>
      <c r="D1223" s="255" t="inlineStr">
        <is>
          <t>B</t>
        </is>
      </c>
      <c r="E1223" s="255" t="n"/>
      <c r="F1223" s="255" t="n">
        <v>52</v>
      </c>
      <c r="G1223" s="255" t="inlineStr">
        <is>
          <t>Hulcraft Autos</t>
        </is>
      </c>
      <c r="H1223" s="255" t="n"/>
      <c r="I1223" s="255" t="n"/>
      <c r="J1223" s="255" t="inlineStr">
        <is>
          <t>Ford Capri</t>
        </is>
      </c>
      <c r="K1223" s="255" t="inlineStr">
        <is>
          <t>2993 V6</t>
        </is>
      </c>
      <c r="L1223" s="255" t="inlineStr">
        <is>
          <t>John Craft</t>
        </is>
      </c>
      <c r="M1223" s="255" t="inlineStr">
        <is>
          <t>AUS</t>
        </is>
      </c>
      <c r="N1223" s="695">
        <f>_xlfn.LET(_xlpm.d,_xlfn.XLOOKUP(L1223,'[1]Birth Dates'!$A:$A,'[1]Birth Dates'!$B:$B,"",0),IF(_xlpm.d=0,"",_xlpm.d))</f>
        <v/>
      </c>
      <c r="O1223" s="255">
        <f>IF(OR(N1223="",A1223="",NOT(ISNUMBER(N1223)),N1223&gt;A1223),"",DATEDIF(N1223,A1223,"Y")&amp;" years, "&amp;DATEDIF(N1223,A1223,"YM")&amp;" months, "&amp;DATEDIF(N1223,A1223,"MD")&amp;" days")</f>
        <v/>
      </c>
      <c r="P1223" s="255" t="inlineStr">
        <is>
          <t>Russell Skaife</t>
        </is>
      </c>
      <c r="Q1223" s="255" t="inlineStr">
        <is>
          <t>AUS</t>
        </is>
      </c>
      <c r="R1223" s="695">
        <f>_xlfn.LET(_xlpm.d,_xlfn.XLOOKUP(P1223,'[1]Birth Dates'!$A:$A,'[1]Birth Dates'!$B:$B,"",0),IF(_xlpm.d=0,"",_xlpm.d))</f>
        <v/>
      </c>
      <c r="S1223" s="255">
        <f>IF(OR(R1223="",A1223="",NOT(ISNUMBER(R1223)),R1223&gt;A1223),"",DATEDIF(R1223,A1223,"Y")&amp;" years, "&amp;DATEDIF(R1223,A1223,"YM")&amp;" months, "&amp;DATEDIF(R1223,A1223,"MD")&amp;" days")</f>
        <v/>
      </c>
      <c r="T1223" s="255" t="n"/>
      <c r="U1223" s="255" t="n"/>
      <c r="V1223" s="695">
        <f>_xlfn.LET(_xlpm.d,_xlfn.XLOOKUP(T1223,'[1]Birth Dates'!$A:$A,'[1]Birth Dates'!$B:$B,"",0),IF(_xlpm.d=0,"",_xlpm.d))</f>
        <v/>
      </c>
      <c r="W1223" s="255">
        <f>IF(OR(V1223="",A1223="",NOT(ISNUMBER(V1223)),V1223&gt;A1223),"",DATEDIF(V1223,A1223,"Y")&amp;" years, "&amp;DATEDIF(V1223,A1223,"YM")&amp;" months, "&amp;DATEDIF(V1223,A1223,"MD")&amp;" days")</f>
        <v/>
      </c>
      <c r="X1223" s="255" t="n"/>
      <c r="Y1223" s="255" t="n"/>
      <c r="Z1223" s="255" t="n"/>
      <c r="AA1223" s="255" t="n"/>
      <c r="AB1223" s="255" t="n">
        <v>46</v>
      </c>
      <c r="AC1223" s="255" t="n"/>
      <c r="AD1223" s="255" t="n"/>
      <c r="AE1223" s="591" t="inlineStr">
        <is>
          <t>2:36.4000</t>
        </is>
      </c>
      <c r="AF1223" s="418">
        <f>IF(OR(AE1223="",AE1223="",AE1223=0),"",6.172/(AE1223*24))</f>
        <v/>
      </c>
      <c r="AG1223" s="259" t="n"/>
      <c r="AH1223" s="579" t="inlineStr"/>
      <c r="AI1223" s="418">
        <f>IF(OR(AH1223="",AH1223="",AH1223=0),"",6.172/(AH1223*24))</f>
        <v/>
      </c>
      <c r="AJ1223" s="175">
        <f>IF(AND(ISNUMBER(AB1223),ISNUMBER(AG1223)),AB1223-AG1223,"")</f>
        <v/>
      </c>
      <c r="AK1223" s="255" t="inlineStr">
        <is>
          <t>Suspension</t>
        </is>
      </c>
      <c r="AL1223" s="255" t="n">
        <v>132</v>
      </c>
      <c r="AM1223" s="480" t="n"/>
      <c r="AN1223" s="671">
        <f>IF(OR(AL1223="",AM1223="",AM1223=0),"",AL1223*6.172/(AM1223*24))</f>
        <v/>
      </c>
      <c r="AO1223" s="477">
        <f>IF(AND(AL1223=AL1222,AM1223&lt;&gt;"",AM1222&lt;&gt;""),AM1223-AM1222,"")</f>
        <v/>
      </c>
      <c r="AP1223" s="255" t="n"/>
      <c r="AQ1223" s="579" t="inlineStr"/>
      <c r="AR1223" s="418">
        <f>IF(OR(AQ1223="",AQ1223="",AQ1223=0),"",6.172/(AQ1223*24))</f>
        <v/>
      </c>
      <c r="AS1223" s="436">
        <f>IF(OR(NOT(ISNUMBER(C1223)),NOT(ISNUMBER(AB1223))),"",IF(AG1223&lt;&gt;"",AG1223,AB1223)-C1223)</f>
        <v/>
      </c>
      <c r="AT1223" s="260" t="n"/>
      <c r="AU1223" s="261">
        <f>IF($B1223="","",TEXT($A1223,"yyyymmdd")&amp;"_P"&amp;$C1223&amp;"_C"&amp;$F1223&amp;"_"&amp;TRIM(RIGHT(SUBSTITUTE(TRIM(SUBSTITUTE($L1223,CHAR(160)," "))," ",REPT(" ",60)),60))&amp;IF($P1223="","","-"&amp;TRIM(RIGHT(SUBSTITUTE(TRIM(SUBSTITUTE($P1223,CHAR(160)," "))," ",REPT(" ",60)),60)))&amp;IF($T1223="","","-"&amp;TRIM(RIGHT(SUBSTITUTE(TRIM(SUBSTITUTE($T1223,CHAR(160)," "))," ",REPT(" ",60)),60)))&amp;".jpg")</f>
        <v/>
      </c>
    </row>
    <row r="1224" ht="42" customHeight="1">
      <c r="A1224" s="252" t="n">
        <v>30227</v>
      </c>
      <c r="B1224" s="255" t="inlineStr">
        <is>
          <t>James Hardie 1000 3 October, 1982</t>
        </is>
      </c>
      <c r="C1224" s="255" t="inlineStr">
        <is>
          <t>DNF</t>
        </is>
      </c>
      <c r="D1224" s="255" t="inlineStr">
        <is>
          <t>A</t>
        </is>
      </c>
      <c r="E1224" s="255" t="n"/>
      <c r="F1224" s="255" t="n">
        <v>37</v>
      </c>
      <c r="G1224" s="255" t="inlineStr">
        <is>
          <t>Eurocars (Northside) Pty Ltd</t>
        </is>
      </c>
      <c r="H1224" s="255" t="n"/>
      <c r="I1224" s="255" t="n"/>
      <c r="J1224" s="255" t="inlineStr">
        <is>
          <t>Mazda RX7</t>
        </is>
      </c>
      <c r="K1224" s="255" t="inlineStr">
        <is>
          <t>2292 eq R2</t>
        </is>
      </c>
      <c r="L1224" s="255" t="inlineStr">
        <is>
          <t>Terry Shiel</t>
        </is>
      </c>
      <c r="M1224" s="255" t="inlineStr">
        <is>
          <t>AUS</t>
        </is>
      </c>
      <c r="N1224" s="695">
        <f>_xlfn.LET(_xlpm.d,_xlfn.XLOOKUP(L1224,'[1]Birth Dates'!$A:$A,'[1]Birth Dates'!$B:$B,"",0),IF(_xlpm.d=0,"",_xlpm.d))</f>
        <v/>
      </c>
      <c r="O1224" s="255">
        <f>IF(OR(N1224="",A1224="",NOT(ISNUMBER(N1224)),N1224&gt;A1224),"",DATEDIF(N1224,A1224,"Y")&amp;" years, "&amp;DATEDIF(N1224,A1224,"YM")&amp;" months, "&amp;DATEDIF(N1224,A1224,"MD")&amp;" days")</f>
        <v/>
      </c>
      <c r="P1224" s="255" t="inlineStr">
        <is>
          <t>Peter Hopwood</t>
        </is>
      </c>
      <c r="Q1224" s="255" t="inlineStr">
        <is>
          <t>AUS</t>
        </is>
      </c>
      <c r="R1224" s="695">
        <f>_xlfn.LET(_xlpm.d,_xlfn.XLOOKUP(P1224,'[1]Birth Dates'!$A:$A,'[1]Birth Dates'!$B:$B,"",0),IF(_xlpm.d=0,"",_xlpm.d))</f>
        <v/>
      </c>
      <c r="S1224" s="255">
        <f>IF(OR(R1224="",A1224="",NOT(ISNUMBER(R1224)),R1224&gt;A1224),"",DATEDIF(R1224,A1224,"Y")&amp;" years, "&amp;DATEDIF(R1224,A1224,"YM")&amp;" months, "&amp;DATEDIF(R1224,A1224,"MD")&amp;" days")</f>
        <v/>
      </c>
      <c r="T1224" s="255" t="n"/>
      <c r="U1224" s="255" t="n"/>
      <c r="V1224" s="695">
        <f>_xlfn.LET(_xlpm.d,_xlfn.XLOOKUP(T1224,'[1]Birth Dates'!$A:$A,'[1]Birth Dates'!$B:$B,"",0),IF(_xlpm.d=0,"",_xlpm.d))</f>
        <v/>
      </c>
      <c r="W1224" s="255">
        <f>IF(OR(V1224="",A1224="",NOT(ISNUMBER(V1224)),V1224&gt;A1224),"",DATEDIF(V1224,A1224,"Y")&amp;" years, "&amp;DATEDIF(V1224,A1224,"YM")&amp;" months, "&amp;DATEDIF(V1224,A1224,"MD")&amp;" days")</f>
        <v/>
      </c>
      <c r="X1224" s="255" t="n"/>
      <c r="Y1224" s="255" t="n"/>
      <c r="Z1224" s="255" t="n"/>
      <c r="AA1224" s="255" t="n"/>
      <c r="AB1224" s="255" t="n">
        <v>20</v>
      </c>
      <c r="AC1224" s="255" t="n"/>
      <c r="AD1224" s="255" t="n"/>
      <c r="AE1224" s="591" t="inlineStr">
        <is>
          <t>2:23.8000</t>
        </is>
      </c>
      <c r="AF1224" s="418">
        <f>IF(OR(AE1224="",AE1224="",AE1224=0),"",6.172/(AE1224*24))</f>
        <v/>
      </c>
      <c r="AG1224" s="259" t="n"/>
      <c r="AH1224" s="579" t="inlineStr"/>
      <c r="AI1224" s="418">
        <f>IF(OR(AH1224="",AH1224="",AH1224=0),"",6.172/(AH1224*24))</f>
        <v/>
      </c>
      <c r="AJ1224" s="175">
        <f>IF(AND(ISNUMBER(AB1224),ISNUMBER(AG1224)),AB1224-AG1224,"")</f>
        <v/>
      </c>
      <c r="AK1224" s="255" t="inlineStr">
        <is>
          <t>Electrical</t>
        </is>
      </c>
      <c r="AL1224" s="255" t="n">
        <v>121</v>
      </c>
      <c r="AM1224" s="480" t="n"/>
      <c r="AN1224" s="671">
        <f>IF(OR(AL1224="",AM1224="",AM1224=0),"",AL1224*6.172/(AM1224*24))</f>
        <v/>
      </c>
      <c r="AO1224" s="477">
        <f>IF(AND(AL1224=AL1223,AM1224&lt;&gt;"",AM1223&lt;&gt;""),AM1224-AM1223,"")</f>
        <v/>
      </c>
      <c r="AP1224" s="255" t="n"/>
      <c r="AQ1224" s="579" t="inlineStr"/>
      <c r="AR1224" s="418">
        <f>IF(OR(AQ1224="",AQ1224="",AQ1224=0),"",6.172/(AQ1224*24))</f>
        <v/>
      </c>
      <c r="AS1224" s="436">
        <f>IF(OR(NOT(ISNUMBER(C1224)),NOT(ISNUMBER(AB1224))),"",IF(AG1224&lt;&gt;"",AG1224,AB1224)-C1224)</f>
        <v/>
      </c>
      <c r="AT1224" s="260" t="n"/>
      <c r="AU1224" s="261">
        <f>IF($B1224="","",TEXT($A1224,"yyyymmdd")&amp;"_P"&amp;$C1224&amp;"_C"&amp;$F1224&amp;"_"&amp;TRIM(RIGHT(SUBSTITUTE(TRIM(SUBSTITUTE($L1224,CHAR(160)," "))," ",REPT(" ",60)),60))&amp;IF($P1224="","","-"&amp;TRIM(RIGHT(SUBSTITUTE(TRIM(SUBSTITUTE($P1224,CHAR(160)," "))," ",REPT(" ",60)),60)))&amp;IF($T1224="","","-"&amp;TRIM(RIGHT(SUBSTITUTE(TRIM(SUBSTITUTE($T1224,CHAR(160)," "))," ",REPT(" ",60)),60)))&amp;".jpg")</f>
        <v/>
      </c>
    </row>
    <row r="1225" ht="42" customHeight="1">
      <c r="A1225" s="252" t="n">
        <v>30227</v>
      </c>
      <c r="B1225" s="255" t="inlineStr">
        <is>
          <t>James Hardie 1000 3 October, 1982</t>
        </is>
      </c>
      <c r="C1225" s="255" t="inlineStr">
        <is>
          <t>DNF</t>
        </is>
      </c>
      <c r="D1225" s="255" t="inlineStr">
        <is>
          <t>A</t>
        </is>
      </c>
      <c r="E1225" s="255" t="n"/>
      <c r="F1225" s="255" t="n">
        <v>49</v>
      </c>
      <c r="G1225" s="255" t="inlineStr">
        <is>
          <t>Greg Symes</t>
        </is>
      </c>
      <c r="H1225" s="255" t="n"/>
      <c r="I1225" s="255" t="n"/>
      <c r="J1225" s="255" t="inlineStr">
        <is>
          <t>Holden Commodore VB</t>
        </is>
      </c>
      <c r="K1225" s="255" t="inlineStr">
        <is>
          <t>5044 V8</t>
        </is>
      </c>
      <c r="L1225" s="255" t="inlineStr">
        <is>
          <t>Greg Symes</t>
        </is>
      </c>
      <c r="M1225" s="255" t="inlineStr">
        <is>
          <t>AUS</t>
        </is>
      </c>
      <c r="N1225" s="695">
        <f>_xlfn.LET(_xlpm.d,_xlfn.XLOOKUP(L1225,'[1]Birth Dates'!$A:$A,'[1]Birth Dates'!$B:$B,"",0),IF(_xlpm.d=0,"",_xlpm.d))</f>
        <v/>
      </c>
      <c r="O1225" s="255">
        <f>IF(OR(N1225="",A1225="",NOT(ISNUMBER(N1225)),N1225&gt;A1225),"",DATEDIF(N1225,A1225,"Y")&amp;" years, "&amp;DATEDIF(N1225,A1225,"YM")&amp;" months, "&amp;DATEDIF(N1225,A1225,"MD")&amp;" days")</f>
        <v/>
      </c>
      <c r="P1225" s="255" t="inlineStr">
        <is>
          <t>Bruce Smith</t>
        </is>
      </c>
      <c r="Q1225" s="255" t="inlineStr">
        <is>
          <t>NZL</t>
        </is>
      </c>
      <c r="R1225" s="695">
        <f>_xlfn.LET(_xlpm.d,_xlfn.XLOOKUP(P1225,'[1]Birth Dates'!$A:$A,'[1]Birth Dates'!$B:$B,"",0),IF(_xlpm.d=0,"",_xlpm.d))</f>
        <v/>
      </c>
      <c r="S1225" s="255">
        <f>IF(OR(R1225="",A1225="",NOT(ISNUMBER(R1225)),R1225&gt;A1225),"",DATEDIF(R1225,A1225,"Y")&amp;" years, "&amp;DATEDIF(R1225,A1225,"YM")&amp;" months, "&amp;DATEDIF(R1225,A1225,"MD")&amp;" days")</f>
        <v/>
      </c>
      <c r="T1225" s="255" t="n"/>
      <c r="U1225" s="255" t="n"/>
      <c r="V1225" s="695">
        <f>_xlfn.LET(_xlpm.d,_xlfn.XLOOKUP(T1225,'[1]Birth Dates'!$A:$A,'[1]Birth Dates'!$B:$B,"",0),IF(_xlpm.d=0,"",_xlpm.d))</f>
        <v/>
      </c>
      <c r="W1225" s="255">
        <f>IF(OR(V1225="",A1225="",NOT(ISNUMBER(V1225)),V1225&gt;A1225),"",DATEDIF(V1225,A1225,"Y")&amp;" years, "&amp;DATEDIF(V1225,A1225,"YM")&amp;" months, "&amp;DATEDIF(V1225,A1225,"MD")&amp;" days")</f>
        <v/>
      </c>
      <c r="X1225" s="255" t="n"/>
      <c r="Y1225" s="255" t="n"/>
      <c r="Z1225" s="255" t="n"/>
      <c r="AA1225" s="255" t="n"/>
      <c r="AB1225" s="255" t="n">
        <v>37</v>
      </c>
      <c r="AC1225" s="255" t="n"/>
      <c r="AD1225" s="255" t="n"/>
      <c r="AE1225" s="591" t="inlineStr">
        <is>
          <t>2:29.5000</t>
        </is>
      </c>
      <c r="AF1225" s="418">
        <f>IF(OR(AE1225="",AE1225="",AE1225=0),"",6.172/(AE1225*24))</f>
        <v/>
      </c>
      <c r="AG1225" s="259" t="n"/>
      <c r="AH1225" s="579" t="inlineStr"/>
      <c r="AI1225" s="418">
        <f>IF(OR(AH1225="",AH1225="",AH1225=0),"",6.172/(AH1225*24))</f>
        <v/>
      </c>
      <c r="AJ1225" s="175">
        <f>IF(AND(ISNUMBER(AB1225),ISNUMBER(AG1225)),AB1225-AG1225,"")</f>
        <v/>
      </c>
      <c r="AK1225" s="255" t="inlineStr">
        <is>
          <t>Electrical</t>
        </is>
      </c>
      <c r="AL1225" s="255" t="n">
        <v>121</v>
      </c>
      <c r="AM1225" s="480" t="n"/>
      <c r="AN1225" s="671">
        <f>IF(OR(AL1225="",AM1225="",AM1225=0),"",AL1225*6.172/(AM1225*24))</f>
        <v/>
      </c>
      <c r="AO1225" s="477">
        <f>IF(AND(AL1225=AL1224,AM1225&lt;&gt;"",AM1224&lt;&gt;""),AM1225-AM1224,"")</f>
        <v/>
      </c>
      <c r="AP1225" s="255" t="n"/>
      <c r="AQ1225" s="579" t="inlineStr"/>
      <c r="AR1225" s="418">
        <f>IF(OR(AQ1225="",AQ1225="",AQ1225=0),"",6.172/(AQ1225*24))</f>
        <v/>
      </c>
      <c r="AS1225" s="436">
        <f>IF(OR(NOT(ISNUMBER(C1225)),NOT(ISNUMBER(AB1225))),"",IF(AG1225&lt;&gt;"",AG1225,AB1225)-C1225)</f>
        <v/>
      </c>
      <c r="AT1225" s="260" t="n"/>
      <c r="AU1225" s="261">
        <f>IF($B1225="","",TEXT($A1225,"yyyymmdd")&amp;"_P"&amp;$C1225&amp;"_C"&amp;$F1225&amp;"_"&amp;TRIM(RIGHT(SUBSTITUTE(TRIM(SUBSTITUTE($L1225,CHAR(160)," "))," ",REPT(" ",60)),60))&amp;IF($P1225="","","-"&amp;TRIM(RIGHT(SUBSTITUTE(TRIM(SUBSTITUTE($P1225,CHAR(160)," "))," ",REPT(" ",60)),60)))&amp;IF($T1225="","","-"&amp;TRIM(RIGHT(SUBSTITUTE(TRIM(SUBSTITUTE($T1225,CHAR(160)," "))," ",REPT(" ",60)),60)))&amp;".jpg")</f>
        <v/>
      </c>
    </row>
    <row r="1226" ht="42" customHeight="1">
      <c r="A1226" s="252" t="n">
        <v>30227</v>
      </c>
      <c r="B1226" s="255" t="inlineStr">
        <is>
          <t>James Hardie 1000 3 October, 1982</t>
        </is>
      </c>
      <c r="C1226" s="255" t="inlineStr">
        <is>
          <t>DNF</t>
        </is>
      </c>
      <c r="D1226" s="255" t="inlineStr">
        <is>
          <t>A</t>
        </is>
      </c>
      <c r="E1226" s="255" t="n"/>
      <c r="F1226" s="255" t="n">
        <v>10</v>
      </c>
      <c r="G1226" s="255" t="inlineStr">
        <is>
          <t>John Goss Racing</t>
        </is>
      </c>
      <c r="H1226" s="255" t="n"/>
      <c r="I1226" s="255" t="n"/>
      <c r="J1226" s="255" t="inlineStr">
        <is>
          <t>Jaguar XJ-S</t>
        </is>
      </c>
      <c r="K1226" s="255" t="inlineStr">
        <is>
          <t>5344 V12</t>
        </is>
      </c>
      <c r="L1226" s="255" t="inlineStr">
        <is>
          <t>John Goss</t>
        </is>
      </c>
      <c r="M1226" s="255" t="inlineStr">
        <is>
          <t>AUS</t>
        </is>
      </c>
      <c r="N1226" s="695">
        <f>_xlfn.LET(_xlpm.d,_xlfn.XLOOKUP(L1226,'[1]Birth Dates'!$A:$A,'[1]Birth Dates'!$B:$B,"",0),IF(_xlpm.d=0,"",_xlpm.d))</f>
        <v/>
      </c>
      <c r="O1226" s="255">
        <f>IF(OR(N1226="",A1226="",NOT(ISNUMBER(N1226)),N1226&gt;A1226),"",DATEDIF(N1226,A1226,"Y")&amp;" years, "&amp;DATEDIF(N1226,A1226,"YM")&amp;" months, "&amp;DATEDIF(N1226,A1226,"MD")&amp;" days")</f>
        <v/>
      </c>
      <c r="P1226" s="255" t="inlineStr">
        <is>
          <t>Bob Tullius</t>
        </is>
      </c>
      <c r="Q1226" s="255" t="inlineStr">
        <is>
          <t>USA</t>
        </is>
      </c>
      <c r="R1226" s="695">
        <f>_xlfn.LET(_xlpm.d,_xlfn.XLOOKUP(P1226,'[1]Birth Dates'!$A:$A,'[1]Birth Dates'!$B:$B,"",0),IF(_xlpm.d=0,"",_xlpm.d))</f>
        <v/>
      </c>
      <c r="S1226" s="255">
        <f>IF(OR(R1226="",A1226="",NOT(ISNUMBER(R1226)),R1226&gt;A1226),"",DATEDIF(R1226,A1226,"Y")&amp;" years, "&amp;DATEDIF(R1226,A1226,"YM")&amp;" months, "&amp;DATEDIF(R1226,A1226,"MD")&amp;" days")</f>
        <v/>
      </c>
      <c r="T1226" s="255" t="n"/>
      <c r="U1226" s="255" t="n"/>
      <c r="V1226" s="695">
        <f>_xlfn.LET(_xlpm.d,_xlfn.XLOOKUP(T1226,'[1]Birth Dates'!$A:$A,'[1]Birth Dates'!$B:$B,"",0),IF(_xlpm.d=0,"",_xlpm.d))</f>
        <v/>
      </c>
      <c r="W1226" s="255">
        <f>IF(OR(V1226="",A1226="",NOT(ISNUMBER(V1226)),V1226&gt;A1226),"",DATEDIF(V1226,A1226,"Y")&amp;" years, "&amp;DATEDIF(V1226,A1226,"YM")&amp;" months, "&amp;DATEDIF(V1226,A1226,"MD")&amp;" days")</f>
        <v/>
      </c>
      <c r="X1226" s="255" t="n"/>
      <c r="Y1226" s="255" t="n"/>
      <c r="Z1226" s="255" t="n"/>
      <c r="AA1226" s="255" t="n"/>
      <c r="AB1226" s="255" t="n">
        <v>14</v>
      </c>
      <c r="AC1226" s="255" t="n"/>
      <c r="AD1226" s="255" t="n"/>
      <c r="AE1226" s="591" t="inlineStr">
        <is>
          <t>2:22.3000</t>
        </is>
      </c>
      <c r="AF1226" s="418">
        <f>IF(OR(AE1226="",AE1226="",AE1226=0),"",6.172/(AE1226*24))</f>
        <v/>
      </c>
      <c r="AG1226" s="259" t="n"/>
      <c r="AH1226" s="579" t="inlineStr"/>
      <c r="AI1226" s="418">
        <f>IF(OR(AH1226="",AH1226="",AH1226=0),"",6.172/(AH1226*24))</f>
        <v/>
      </c>
      <c r="AJ1226" s="175">
        <f>IF(AND(ISNUMBER(AB1226),ISNUMBER(AG1226)),AB1226-AG1226,"")</f>
        <v/>
      </c>
      <c r="AK1226" s="255" t="inlineStr">
        <is>
          <t>Suspension</t>
        </is>
      </c>
      <c r="AL1226" s="255" t="n">
        <v>119</v>
      </c>
      <c r="AM1226" s="480" t="n"/>
      <c r="AN1226" s="671">
        <f>IF(OR(AL1226="",AM1226="",AM1226=0),"",AL1226*6.172/(AM1226*24))</f>
        <v/>
      </c>
      <c r="AO1226" s="477">
        <f>IF(AND(AL1226=AL1225,AM1226&lt;&gt;"",AM1225&lt;&gt;""),AM1226-AM1225,"")</f>
        <v/>
      </c>
      <c r="AP1226" s="255" t="n"/>
      <c r="AQ1226" s="579" t="inlineStr"/>
      <c r="AR1226" s="418">
        <f>IF(OR(AQ1226="",AQ1226="",AQ1226=0),"",6.172/(AQ1226*24))</f>
        <v/>
      </c>
      <c r="AS1226" s="436">
        <f>IF(OR(NOT(ISNUMBER(C1226)),NOT(ISNUMBER(AB1226))),"",IF(AG1226&lt;&gt;"",AG1226,AB1226)-C1226)</f>
        <v/>
      </c>
      <c r="AT1226" s="260" t="n"/>
      <c r="AU1226" s="261">
        <f>IF($B1226="","",TEXT($A1226,"yyyymmdd")&amp;"_P"&amp;$C1226&amp;"_C"&amp;$F1226&amp;"_"&amp;TRIM(RIGHT(SUBSTITUTE(TRIM(SUBSTITUTE($L1226,CHAR(160)," "))," ",REPT(" ",60)),60))&amp;IF($P1226="","","-"&amp;TRIM(RIGHT(SUBSTITUTE(TRIM(SUBSTITUTE($P1226,CHAR(160)," "))," ",REPT(" ",60)),60)))&amp;IF($T1226="","","-"&amp;TRIM(RIGHT(SUBSTITUTE(TRIM(SUBSTITUTE($T1226,CHAR(160)," "))," ",REPT(" ",60)),60)))&amp;".jpg")</f>
        <v/>
      </c>
    </row>
    <row r="1227" ht="42" customHeight="1">
      <c r="A1227" s="252" t="n">
        <v>30227</v>
      </c>
      <c r="B1227" s="255" t="inlineStr">
        <is>
          <t>James Hardie 1000 3 October, 1982</t>
        </is>
      </c>
      <c r="C1227" s="255" t="inlineStr">
        <is>
          <t>DNF</t>
        </is>
      </c>
      <c r="D1227" s="255" t="inlineStr">
        <is>
          <t>A</t>
        </is>
      </c>
      <c r="E1227" s="255" t="n"/>
      <c r="F1227" s="255" t="n">
        <v>16</v>
      </c>
      <c r="G1227" s="255" t="inlineStr">
        <is>
          <t>Re-Car Racing</t>
        </is>
      </c>
      <c r="H1227" s="255" t="n"/>
      <c r="I1227" s="255" t="n"/>
      <c r="J1227" s="255" t="inlineStr">
        <is>
          <t>Holden Commodore VH SS</t>
        </is>
      </c>
      <c r="K1227" s="255" t="inlineStr">
        <is>
          <t>5044 V8</t>
        </is>
      </c>
      <c r="L1227" s="255" t="inlineStr">
        <is>
          <t>Ron Wanless</t>
        </is>
      </c>
      <c r="M1227" s="255" t="inlineStr">
        <is>
          <t>AUS</t>
        </is>
      </c>
      <c r="N1227" s="695">
        <f>_xlfn.LET(_xlpm.d,_xlfn.XLOOKUP(L1227,'[1]Birth Dates'!$A:$A,'[1]Birth Dates'!$B:$B,"",0),IF(_xlpm.d=0,"",_xlpm.d))</f>
        <v/>
      </c>
      <c r="O1227" s="255">
        <f>IF(OR(N1227="",A1227="",NOT(ISNUMBER(N1227)),N1227&gt;A1227),"",DATEDIF(N1227,A1227,"Y")&amp;" years, "&amp;DATEDIF(N1227,A1227,"YM")&amp;" months, "&amp;DATEDIF(N1227,A1227,"MD")&amp;" days")</f>
        <v/>
      </c>
      <c r="P1227" s="255" t="inlineStr">
        <is>
          <t>Garry Rogers</t>
        </is>
      </c>
      <c r="Q1227" s="255" t="inlineStr">
        <is>
          <t>AUS</t>
        </is>
      </c>
      <c r="R1227" s="695">
        <f>_xlfn.LET(_xlpm.d,_xlfn.XLOOKUP(P1227,'[1]Birth Dates'!$A:$A,'[1]Birth Dates'!$B:$B,"",0),IF(_xlpm.d=0,"",_xlpm.d))</f>
        <v/>
      </c>
      <c r="S1227" s="255">
        <f>IF(OR(R1227="",A1227="",NOT(ISNUMBER(R1227)),R1227&gt;A1227),"",DATEDIF(R1227,A1227,"Y")&amp;" years, "&amp;DATEDIF(R1227,A1227,"YM")&amp;" months, "&amp;DATEDIF(R1227,A1227,"MD")&amp;" days")</f>
        <v/>
      </c>
      <c r="T1227" s="255" t="n"/>
      <c r="U1227" s="255" t="n"/>
      <c r="V1227" s="695">
        <f>_xlfn.LET(_xlpm.d,_xlfn.XLOOKUP(T1227,'[1]Birth Dates'!$A:$A,'[1]Birth Dates'!$B:$B,"",0),IF(_xlpm.d=0,"",_xlpm.d))</f>
        <v/>
      </c>
      <c r="W1227" s="255">
        <f>IF(OR(V1227="",A1227="",NOT(ISNUMBER(V1227)),V1227&gt;A1227),"",DATEDIF(V1227,A1227,"Y")&amp;" years, "&amp;DATEDIF(V1227,A1227,"YM")&amp;" months, "&amp;DATEDIF(V1227,A1227,"MD")&amp;" days")</f>
        <v/>
      </c>
      <c r="X1227" s="255" t="n"/>
      <c r="Y1227" s="255" t="n"/>
      <c r="Z1227" s="255" t="n"/>
      <c r="AA1227" s="255" t="n"/>
      <c r="AB1227" s="255" t="n">
        <v>5</v>
      </c>
      <c r="AC1227" s="255" t="n"/>
      <c r="AD1227" s="255" t="n"/>
      <c r="AE1227" s="591" t="inlineStr">
        <is>
          <t>2:19.3000</t>
        </is>
      </c>
      <c r="AF1227" s="418">
        <f>IF(OR(AE1227="",AE1227="",AE1227=0),"",6.172/(AE1227*24))</f>
        <v/>
      </c>
      <c r="AG1227" s="255" t="n">
        <v>5</v>
      </c>
      <c r="AH1227" s="591" t="inlineStr">
        <is>
          <t>2:19.3320</t>
        </is>
      </c>
      <c r="AI1227" s="418">
        <f>IF(OR(AH1227="",AH1227="",AH1227=0),"",6.172/(AH1227*24))</f>
        <v/>
      </c>
      <c r="AJ1227" s="175">
        <f>IF(AND(ISNUMBER(AB1227),ISNUMBER(AG1227)),AB1227-AG1227,"")</f>
        <v/>
      </c>
      <c r="AK1227" s="255" t="inlineStr">
        <is>
          <t>Brakes</t>
        </is>
      </c>
      <c r="AL1227" s="255" t="n">
        <v>119</v>
      </c>
      <c r="AM1227" s="480" t="n"/>
      <c r="AN1227" s="671">
        <f>IF(OR(AL1227="",AM1227="",AM1227=0),"",AL1227*6.172/(AM1227*24))</f>
        <v/>
      </c>
      <c r="AO1227" s="477">
        <f>IF(AND(AL1227=AL1226,AM1227&lt;&gt;"",AM1226&lt;&gt;""),AM1227-AM1226,"")</f>
        <v/>
      </c>
      <c r="AP1227" s="255" t="n"/>
      <c r="AQ1227" s="579" t="inlineStr"/>
      <c r="AR1227" s="418">
        <f>IF(OR(AQ1227="",AQ1227="",AQ1227=0),"",6.172/(AQ1227*24))</f>
        <v/>
      </c>
      <c r="AS1227" s="436">
        <f>IF(OR(NOT(ISNUMBER(C1227)),NOT(ISNUMBER(AB1227))),"",IF(AG1227&lt;&gt;"",AG1227,AB1227)-C1227)</f>
        <v/>
      </c>
      <c r="AT1227" s="260" t="n"/>
      <c r="AU1227" s="261">
        <f>IF($B1227="","",TEXT($A1227,"yyyymmdd")&amp;"_P"&amp;$C1227&amp;"_C"&amp;$F1227&amp;"_"&amp;TRIM(RIGHT(SUBSTITUTE(TRIM(SUBSTITUTE($L1227,CHAR(160)," "))," ",REPT(" ",60)),60))&amp;IF($P1227="","","-"&amp;TRIM(RIGHT(SUBSTITUTE(TRIM(SUBSTITUTE($P1227,CHAR(160)," "))," ",REPT(" ",60)),60)))&amp;IF($T1227="","","-"&amp;TRIM(RIGHT(SUBSTITUTE(TRIM(SUBSTITUTE($T1227,CHAR(160)," "))," ",REPT(" ",60)),60)))&amp;".jpg")</f>
        <v/>
      </c>
    </row>
    <row r="1228" ht="42" customHeight="1">
      <c r="A1228" s="252" t="n">
        <v>30227</v>
      </c>
      <c r="B1228" s="255" t="inlineStr">
        <is>
          <t>James Hardie 1000 3 October, 1982</t>
        </is>
      </c>
      <c r="C1228" s="255" t="inlineStr">
        <is>
          <t>DNF</t>
        </is>
      </c>
      <c r="D1228" s="255" t="inlineStr">
        <is>
          <t>A</t>
        </is>
      </c>
      <c r="E1228" s="255" t="n"/>
      <c r="F1228" s="255" t="n">
        <v>38</v>
      </c>
      <c r="G1228" s="255" t="inlineStr">
        <is>
          <t>Gawler Body Works</t>
        </is>
      </c>
      <c r="H1228" s="255" t="n"/>
      <c r="I1228" s="255" t="n"/>
      <c r="J1228" s="255" t="inlineStr">
        <is>
          <t>Holden Commodore VC</t>
        </is>
      </c>
      <c r="K1228" s="255" t="inlineStr">
        <is>
          <t>5044 V8</t>
        </is>
      </c>
      <c r="L1228" s="255" t="inlineStr">
        <is>
          <t>Tony Parkinson</t>
        </is>
      </c>
      <c r="M1228" s="255" t="inlineStr">
        <is>
          <t>AUS</t>
        </is>
      </c>
      <c r="N1228" s="695">
        <f>_xlfn.LET(_xlpm.d,_xlfn.XLOOKUP(L1228,'[1]Birth Dates'!$A:$A,'[1]Birth Dates'!$B:$B,"",0),IF(_xlpm.d=0,"",_xlpm.d))</f>
        <v/>
      </c>
      <c r="O1228" s="255">
        <f>IF(OR(N1228="",A1228="",NOT(ISNUMBER(N1228)),N1228&gt;A1228),"",DATEDIF(N1228,A1228,"Y")&amp;" years, "&amp;DATEDIF(N1228,A1228,"YM")&amp;" months, "&amp;DATEDIF(N1228,A1228,"MD")&amp;" days")</f>
        <v/>
      </c>
      <c r="P1228" s="255" t="inlineStr">
        <is>
          <t>Bernie Stack</t>
        </is>
      </c>
      <c r="Q1228" s="255" t="inlineStr">
        <is>
          <t>AUS</t>
        </is>
      </c>
      <c r="R1228" s="695">
        <f>_xlfn.LET(_xlpm.d,_xlfn.XLOOKUP(P1228,'[1]Birth Dates'!$A:$A,'[1]Birth Dates'!$B:$B,"",0),IF(_xlpm.d=0,"",_xlpm.d))</f>
        <v/>
      </c>
      <c r="S1228" s="255">
        <f>IF(OR(R1228="",A1228="",NOT(ISNUMBER(R1228)),R1228&gt;A1228),"",DATEDIF(R1228,A1228,"Y")&amp;" years, "&amp;DATEDIF(R1228,A1228,"YM")&amp;" months, "&amp;DATEDIF(R1228,A1228,"MD")&amp;" days")</f>
        <v/>
      </c>
      <c r="T1228" s="255" t="n"/>
      <c r="U1228" s="255" t="n"/>
      <c r="V1228" s="695">
        <f>_xlfn.LET(_xlpm.d,_xlfn.XLOOKUP(T1228,'[1]Birth Dates'!$A:$A,'[1]Birth Dates'!$B:$B,"",0),IF(_xlpm.d=0,"",_xlpm.d))</f>
        <v/>
      </c>
      <c r="W1228" s="255">
        <f>IF(OR(V1228="",A1228="",NOT(ISNUMBER(V1228)),V1228&gt;A1228),"",DATEDIF(V1228,A1228,"Y")&amp;" years, "&amp;DATEDIF(V1228,A1228,"YM")&amp;" months, "&amp;DATEDIF(V1228,A1228,"MD")&amp;" days")</f>
        <v/>
      </c>
      <c r="X1228" s="255" t="n"/>
      <c r="Y1228" s="255" t="n"/>
      <c r="Z1228" s="255" t="n"/>
      <c r="AA1228" s="255" t="n"/>
      <c r="AB1228" s="255" t="n">
        <v>35</v>
      </c>
      <c r="AC1228" s="255" t="n"/>
      <c r="AD1228" s="255" t="n"/>
      <c r="AE1228" s="591" t="inlineStr">
        <is>
          <t>2:28.4000</t>
        </is>
      </c>
      <c r="AF1228" s="418">
        <f>IF(OR(AE1228="",AE1228="",AE1228=0),"",6.172/(AE1228*24))</f>
        <v/>
      </c>
      <c r="AG1228" s="259" t="n"/>
      <c r="AH1228" s="579" t="inlineStr"/>
      <c r="AI1228" s="418">
        <f>IF(OR(AH1228="",AH1228="",AH1228=0),"",6.172/(AH1228*24))</f>
        <v/>
      </c>
      <c r="AJ1228" s="175">
        <f>IF(AND(ISNUMBER(AB1228),ISNUMBER(AG1228)),AB1228-AG1228,"")</f>
        <v/>
      </c>
      <c r="AK1228" s="255" t="inlineStr">
        <is>
          <t>Accident</t>
        </is>
      </c>
      <c r="AL1228" s="255" t="n">
        <v>118</v>
      </c>
      <c r="AM1228" s="480" t="n"/>
      <c r="AN1228" s="671">
        <f>IF(OR(AL1228="",AM1228="",AM1228=0),"",AL1228*6.172/(AM1228*24))</f>
        <v/>
      </c>
      <c r="AO1228" s="477">
        <f>IF(AND(AL1228=AL1227,AM1228&lt;&gt;"",AM1227&lt;&gt;""),AM1228-AM1227,"")</f>
        <v/>
      </c>
      <c r="AP1228" s="255" t="n"/>
      <c r="AQ1228" s="579" t="inlineStr"/>
      <c r="AR1228" s="418">
        <f>IF(OR(AQ1228="",AQ1228="",AQ1228=0),"",6.172/(AQ1228*24))</f>
        <v/>
      </c>
      <c r="AS1228" s="436">
        <f>IF(OR(NOT(ISNUMBER(C1228)),NOT(ISNUMBER(AB1228))),"",IF(AG1228&lt;&gt;"",AG1228,AB1228)-C1228)</f>
        <v/>
      </c>
      <c r="AT1228" s="260" t="n"/>
      <c r="AU1228" s="261">
        <f>IF($B1228="","",TEXT($A1228,"yyyymmdd")&amp;"_P"&amp;$C1228&amp;"_C"&amp;$F1228&amp;"_"&amp;TRIM(RIGHT(SUBSTITUTE(TRIM(SUBSTITUTE($L1228,CHAR(160)," "))," ",REPT(" ",60)),60))&amp;IF($P1228="","","-"&amp;TRIM(RIGHT(SUBSTITUTE(TRIM(SUBSTITUTE($P1228,CHAR(160)," "))," ",REPT(" ",60)),60)))&amp;IF($T1228="","","-"&amp;TRIM(RIGHT(SUBSTITUTE(TRIM(SUBSTITUTE($T1228,CHAR(160)," "))," ",REPT(" ",60)),60)))&amp;".jpg")</f>
        <v/>
      </c>
    </row>
    <row r="1229" ht="42" customHeight="1">
      <c r="A1229" s="252" t="n">
        <v>30227</v>
      </c>
      <c r="B1229" s="255" t="inlineStr">
        <is>
          <t>James Hardie 1000 3 October, 1982</t>
        </is>
      </c>
      <c r="C1229" s="255" t="inlineStr">
        <is>
          <t>DNF</t>
        </is>
      </c>
      <c r="D1229" s="255" t="inlineStr">
        <is>
          <t>A</t>
        </is>
      </c>
      <c r="E1229" s="255" t="n"/>
      <c r="F1229" s="255" t="n">
        <v>46</v>
      </c>
      <c r="G1229" s="255" t="inlineStr">
        <is>
          <t>Rosco Rotary</t>
        </is>
      </c>
      <c r="H1229" s="255" t="n"/>
      <c r="I1229" s="255" t="n"/>
      <c r="J1229" s="255" t="inlineStr">
        <is>
          <t>Mazda RX7</t>
        </is>
      </c>
      <c r="K1229" s="255" t="inlineStr">
        <is>
          <t>2292 eq R2</t>
        </is>
      </c>
      <c r="L1229" s="255" t="inlineStr">
        <is>
          <t>Ross Burbidge</t>
        </is>
      </c>
      <c r="M1229" s="255" t="inlineStr">
        <is>
          <t>AUS</t>
        </is>
      </c>
      <c r="N1229" s="695">
        <f>_xlfn.LET(_xlpm.d,_xlfn.XLOOKUP(L1229,'[1]Birth Dates'!$A:$A,'[1]Birth Dates'!$B:$B,"",0),IF(_xlpm.d=0,"",_xlpm.d))</f>
        <v/>
      </c>
      <c r="O1229" s="255">
        <f>IF(OR(N1229="",A1229="",NOT(ISNUMBER(N1229)),N1229&gt;A1229),"",DATEDIF(N1229,A1229,"Y")&amp;" years, "&amp;DATEDIF(N1229,A1229,"YM")&amp;" months, "&amp;DATEDIF(N1229,A1229,"MD")&amp;" days")</f>
        <v/>
      </c>
      <c r="P1229" s="255" t="inlineStr">
        <is>
          <t>Craig Kinmonth</t>
        </is>
      </c>
      <c r="Q1229" s="255" t="inlineStr">
        <is>
          <t>AUS</t>
        </is>
      </c>
      <c r="R1229" s="695">
        <f>_xlfn.LET(_xlpm.d,_xlfn.XLOOKUP(P1229,'[1]Birth Dates'!$A:$A,'[1]Birth Dates'!$B:$B,"",0),IF(_xlpm.d=0,"",_xlpm.d))</f>
        <v/>
      </c>
      <c r="S1229" s="255">
        <f>IF(OR(R1229="",A1229="",NOT(ISNUMBER(R1229)),R1229&gt;A1229),"",DATEDIF(R1229,A1229,"Y")&amp;" years, "&amp;DATEDIF(R1229,A1229,"YM")&amp;" months, "&amp;DATEDIF(R1229,A1229,"MD")&amp;" days")</f>
        <v/>
      </c>
      <c r="T1229" s="255" t="n"/>
      <c r="U1229" s="255" t="n"/>
      <c r="V1229" s="695">
        <f>_xlfn.LET(_xlpm.d,_xlfn.XLOOKUP(T1229,'[1]Birth Dates'!$A:$A,'[1]Birth Dates'!$B:$B,"",0),IF(_xlpm.d=0,"",_xlpm.d))</f>
        <v/>
      </c>
      <c r="W1229" s="255">
        <f>IF(OR(V1229="",A1229="",NOT(ISNUMBER(V1229)),V1229&gt;A1229),"",DATEDIF(V1229,A1229,"Y")&amp;" years, "&amp;DATEDIF(V1229,A1229,"YM")&amp;" months, "&amp;DATEDIF(V1229,A1229,"MD")&amp;" days")</f>
        <v/>
      </c>
      <c r="X1229" s="255" t="n"/>
      <c r="Y1229" s="255" t="n"/>
      <c r="Z1229" s="255" t="n"/>
      <c r="AA1229" s="255" t="n"/>
      <c r="AB1229" s="255" t="n">
        <v>45</v>
      </c>
      <c r="AC1229" s="255" t="n"/>
      <c r="AD1229" s="255" t="n"/>
      <c r="AE1229" s="591" t="inlineStr">
        <is>
          <t>2:35.7000</t>
        </is>
      </c>
      <c r="AF1229" s="418">
        <f>IF(OR(AE1229="",AE1229="",AE1229=0),"",6.172/(AE1229*24))</f>
        <v/>
      </c>
      <c r="AG1229" s="259" t="n"/>
      <c r="AH1229" s="579" t="inlineStr"/>
      <c r="AI1229" s="418">
        <f>IF(OR(AH1229="",AH1229="",AH1229=0),"",6.172/(AH1229*24))</f>
        <v/>
      </c>
      <c r="AJ1229" s="175">
        <f>IF(AND(ISNUMBER(AB1229),ISNUMBER(AG1229)),AB1229-AG1229,"")</f>
        <v/>
      </c>
      <c r="AK1229" s="255" t="inlineStr">
        <is>
          <t>Insufficent Laps</t>
        </is>
      </c>
      <c r="AL1229" s="255" t="n">
        <v>109</v>
      </c>
      <c r="AM1229" s="480" t="n"/>
      <c r="AN1229" s="671">
        <f>IF(OR(AL1229="",AM1229="",AM1229=0),"",AL1229*6.172/(AM1229*24))</f>
        <v/>
      </c>
      <c r="AO1229" s="477">
        <f>IF(AND(AL1229=AL1228,AM1229&lt;&gt;"",AM1228&lt;&gt;""),AM1229-AM1228,"")</f>
        <v/>
      </c>
      <c r="AP1229" s="255" t="n"/>
      <c r="AQ1229" s="579" t="inlineStr"/>
      <c r="AR1229" s="418">
        <f>IF(OR(AQ1229="",AQ1229="",AQ1229=0),"",6.172/(AQ1229*24))</f>
        <v/>
      </c>
      <c r="AS1229" s="436">
        <f>IF(OR(NOT(ISNUMBER(C1229)),NOT(ISNUMBER(AB1229))),"",IF(AG1229&lt;&gt;"",AG1229,AB1229)-C1229)</f>
        <v/>
      </c>
      <c r="AT1229" s="260" t="n"/>
      <c r="AU1229" s="261">
        <f>IF($B1229="","",TEXT($A1229,"yyyymmdd")&amp;"_P"&amp;$C1229&amp;"_C"&amp;$F1229&amp;"_"&amp;TRIM(RIGHT(SUBSTITUTE(TRIM(SUBSTITUTE($L1229,CHAR(160)," "))," ",REPT(" ",60)),60))&amp;IF($P1229="","","-"&amp;TRIM(RIGHT(SUBSTITUTE(TRIM(SUBSTITUTE($P1229,CHAR(160)," "))," ",REPT(" ",60)),60)))&amp;IF($T1229="","","-"&amp;TRIM(RIGHT(SUBSTITUTE(TRIM(SUBSTITUTE($T1229,CHAR(160)," "))," ",REPT(" ",60)),60)))&amp;".jpg")</f>
        <v/>
      </c>
    </row>
    <row r="1230" ht="42" customHeight="1">
      <c r="A1230" s="252" t="n">
        <v>30227</v>
      </c>
      <c r="B1230" s="255" t="inlineStr">
        <is>
          <t>James Hardie 1000 3 October, 1982</t>
        </is>
      </c>
      <c r="C1230" s="255" t="inlineStr">
        <is>
          <t>DNF</t>
        </is>
      </c>
      <c r="D1230" s="255" t="inlineStr">
        <is>
          <t>A</t>
        </is>
      </c>
      <c r="E1230" s="255" t="n"/>
      <c r="F1230" s="255" t="n">
        <v>32</v>
      </c>
      <c r="G1230" s="255" t="inlineStr">
        <is>
          <t>Scotty Taylor</t>
        </is>
      </c>
      <c r="H1230" s="255" t="n"/>
      <c r="I1230" s="255" t="n"/>
      <c r="J1230" s="255" t="inlineStr">
        <is>
          <t>Holden Commodore VC</t>
        </is>
      </c>
      <c r="K1230" s="255" t="inlineStr">
        <is>
          <t>5044 V8</t>
        </is>
      </c>
      <c r="L1230" s="255" t="inlineStr">
        <is>
          <t>Alan "Scotty" Taylor</t>
        </is>
      </c>
      <c r="M1230" s="255" t="inlineStr">
        <is>
          <t>AUS</t>
        </is>
      </c>
      <c r="N1230" s="695">
        <f>_xlfn.LET(_xlpm.d,_xlfn.XLOOKUP(L1230,'[1]Birth Dates'!$A:$A,'[1]Birth Dates'!$B:$B,"",0),IF(_xlpm.d=0,"",_xlpm.d))</f>
        <v/>
      </c>
      <c r="O1230" s="255">
        <f>IF(OR(N1230="",A1230="",NOT(ISNUMBER(N1230)),N1230&gt;A1230),"",DATEDIF(N1230,A1230,"Y")&amp;" years, "&amp;DATEDIF(N1230,A1230,"YM")&amp;" months, "&amp;DATEDIF(N1230,A1230,"MD")&amp;" days")</f>
        <v/>
      </c>
      <c r="P1230" s="255" t="inlineStr">
        <is>
          <t>Kevin Kennedy</t>
        </is>
      </c>
      <c r="Q1230" s="255" t="inlineStr">
        <is>
          <t>AUS</t>
        </is>
      </c>
      <c r="R1230" s="695">
        <f>_xlfn.LET(_xlpm.d,_xlfn.XLOOKUP(P1230,'[1]Birth Dates'!$A:$A,'[1]Birth Dates'!$B:$B,"",0),IF(_xlpm.d=0,"",_xlpm.d))</f>
        <v/>
      </c>
      <c r="S1230" s="255">
        <f>IF(OR(R1230="",A1230="",NOT(ISNUMBER(R1230)),R1230&gt;A1230),"",DATEDIF(R1230,A1230,"Y")&amp;" years, "&amp;DATEDIF(R1230,A1230,"YM")&amp;" months, "&amp;DATEDIF(R1230,A1230,"MD")&amp;" days")</f>
        <v/>
      </c>
      <c r="T1230" s="255" t="n"/>
      <c r="U1230" s="255" t="n"/>
      <c r="V1230" s="695">
        <f>_xlfn.LET(_xlpm.d,_xlfn.XLOOKUP(T1230,'[1]Birth Dates'!$A:$A,'[1]Birth Dates'!$B:$B,"",0),IF(_xlpm.d=0,"",_xlpm.d))</f>
        <v/>
      </c>
      <c r="W1230" s="255">
        <f>IF(OR(V1230="",A1230="",NOT(ISNUMBER(V1230)),V1230&gt;A1230),"",DATEDIF(V1230,A1230,"Y")&amp;" years, "&amp;DATEDIF(V1230,A1230,"YM")&amp;" months, "&amp;DATEDIF(V1230,A1230,"MD")&amp;" days")</f>
        <v/>
      </c>
      <c r="X1230" s="255" t="n"/>
      <c r="Y1230" s="255" t="n"/>
      <c r="Z1230" s="255" t="n"/>
      <c r="AA1230" s="255" t="n"/>
      <c r="AB1230" s="255" t="n">
        <v>39</v>
      </c>
      <c r="AC1230" s="255" t="n"/>
      <c r="AD1230" s="255" t="n"/>
      <c r="AE1230" s="591" t="inlineStr">
        <is>
          <t>2:30.1000</t>
        </is>
      </c>
      <c r="AF1230" s="418">
        <f>IF(OR(AE1230="",AE1230="",AE1230=0),"",6.172/(AE1230*24))</f>
        <v/>
      </c>
      <c r="AG1230" s="259" t="n"/>
      <c r="AH1230" s="579" t="inlineStr"/>
      <c r="AI1230" s="418">
        <f>IF(OR(AH1230="",AH1230="",AH1230=0),"",6.172/(AH1230*24))</f>
        <v/>
      </c>
      <c r="AJ1230" s="175">
        <f>IF(AND(ISNUMBER(AB1230),ISNUMBER(AG1230)),AB1230-AG1230,"")</f>
        <v/>
      </c>
      <c r="AK1230" s="255" t="inlineStr">
        <is>
          <t>Insufficent Laps</t>
        </is>
      </c>
      <c r="AL1230" s="255" t="n">
        <v>102</v>
      </c>
      <c r="AM1230" s="480" t="n"/>
      <c r="AN1230" s="671">
        <f>IF(OR(AL1230="",AM1230="",AM1230=0),"",AL1230*6.172/(AM1230*24))</f>
        <v/>
      </c>
      <c r="AO1230" s="477">
        <f>IF(AND(AL1230=AL1229,AM1230&lt;&gt;"",AM1229&lt;&gt;""),AM1230-AM1229,"")</f>
        <v/>
      </c>
      <c r="AP1230" s="255" t="n"/>
      <c r="AQ1230" s="579" t="inlineStr"/>
      <c r="AR1230" s="418">
        <f>IF(OR(AQ1230="",AQ1230="",AQ1230=0),"",6.172/(AQ1230*24))</f>
        <v/>
      </c>
      <c r="AS1230" s="436">
        <f>IF(OR(NOT(ISNUMBER(C1230)),NOT(ISNUMBER(AB1230))),"",IF(AG1230&lt;&gt;"",AG1230,AB1230)-C1230)</f>
        <v/>
      </c>
      <c r="AT1230" s="260" t="n"/>
      <c r="AU1230" s="261">
        <f>IF($B1230="","",TEXT($A1230,"yyyymmdd")&amp;"_P"&amp;$C1230&amp;"_C"&amp;$F1230&amp;"_"&amp;TRIM(RIGHT(SUBSTITUTE(TRIM(SUBSTITUTE($L1230,CHAR(160)," "))," ",REPT(" ",60)),60))&amp;IF($P1230="","","-"&amp;TRIM(RIGHT(SUBSTITUTE(TRIM(SUBSTITUTE($P1230,CHAR(160)," "))," ",REPT(" ",60)),60)))&amp;IF($T1230="","","-"&amp;TRIM(RIGHT(SUBSTITUTE(TRIM(SUBSTITUTE($T1230,CHAR(160)," "))," ",REPT(" ",60)),60)))&amp;".jpg")</f>
        <v/>
      </c>
    </row>
    <row r="1231" ht="42" customHeight="1">
      <c r="A1231" s="252" t="n">
        <v>30227</v>
      </c>
      <c r="B1231" s="255" t="inlineStr">
        <is>
          <t>James Hardie 1000 3 October, 1982</t>
        </is>
      </c>
      <c r="C1231" s="255" t="inlineStr">
        <is>
          <t>DNF</t>
        </is>
      </c>
      <c r="D1231" s="255" t="inlineStr">
        <is>
          <t>B</t>
        </is>
      </c>
      <c r="E1231" s="255" t="n"/>
      <c r="F1231" s="255" t="n">
        <v>60</v>
      </c>
      <c r="G1231" s="255" t="inlineStr">
        <is>
          <t>Country Dealer Team</t>
        </is>
      </c>
      <c r="H1231" s="255" t="n"/>
      <c r="I1231" s="255" t="n"/>
      <c r="J1231" s="255" t="inlineStr">
        <is>
          <t>Isuzu Gemini</t>
        </is>
      </c>
      <c r="K1231" s="255" t="inlineStr">
        <is>
          <t>1817 L4</t>
        </is>
      </c>
      <c r="L1231" s="255" t="inlineStr">
        <is>
          <t>James Faneco</t>
        </is>
      </c>
      <c r="M1231" s="255" t="inlineStr">
        <is>
          <t>AUS</t>
        </is>
      </c>
      <c r="N1231" s="695">
        <f>_xlfn.LET(_xlpm.d,_xlfn.XLOOKUP(L1231,'[1]Birth Dates'!$A:$A,'[1]Birth Dates'!$B:$B,"",0),IF(_xlpm.d=0,"",_xlpm.d))</f>
        <v/>
      </c>
      <c r="O1231" s="255">
        <f>IF(OR(N1231="",A1231="",NOT(ISNUMBER(N1231)),N1231&gt;A1231),"",DATEDIF(N1231,A1231,"Y")&amp;" years, "&amp;DATEDIF(N1231,A1231,"YM")&amp;" months, "&amp;DATEDIF(N1231,A1231,"MD")&amp;" days")</f>
        <v/>
      </c>
      <c r="P1231" s="255" t="inlineStr">
        <is>
          <t>Allan Gough</t>
        </is>
      </c>
      <c r="Q1231" s="255" t="inlineStr">
        <is>
          <t>AUS</t>
        </is>
      </c>
      <c r="R1231" s="695">
        <f>_xlfn.LET(_xlpm.d,_xlfn.XLOOKUP(P1231,'[1]Birth Dates'!$A:$A,'[1]Birth Dates'!$B:$B,"",0),IF(_xlpm.d=0,"",_xlpm.d))</f>
        <v/>
      </c>
      <c r="S1231" s="255">
        <f>IF(OR(R1231="",A1231="",NOT(ISNUMBER(R1231)),R1231&gt;A1231),"",DATEDIF(R1231,A1231,"Y")&amp;" years, "&amp;DATEDIF(R1231,A1231,"YM")&amp;" months, "&amp;DATEDIF(R1231,A1231,"MD")&amp;" days")</f>
        <v/>
      </c>
      <c r="T1231" s="255" t="n"/>
      <c r="U1231" s="255" t="n"/>
      <c r="V1231" s="695">
        <f>_xlfn.LET(_xlpm.d,_xlfn.XLOOKUP(T1231,'[1]Birth Dates'!$A:$A,'[1]Birth Dates'!$B:$B,"",0),IF(_xlpm.d=0,"",_xlpm.d))</f>
        <v/>
      </c>
      <c r="W1231" s="255">
        <f>IF(OR(V1231="",A1231="",NOT(ISNUMBER(V1231)),V1231&gt;A1231),"",DATEDIF(V1231,A1231,"Y")&amp;" years, "&amp;DATEDIF(V1231,A1231,"YM")&amp;" months, "&amp;DATEDIF(V1231,A1231,"MD")&amp;" days")</f>
        <v/>
      </c>
      <c r="X1231" s="255" t="n"/>
      <c r="Y1231" s="255" t="n"/>
      <c r="Z1231" s="255" t="n"/>
      <c r="AA1231" s="255" t="n"/>
      <c r="AB1231" s="255" t="n">
        <v>53</v>
      </c>
      <c r="AC1231" s="255" t="n"/>
      <c r="AD1231" s="255" t="n"/>
      <c r="AE1231" s="591" t="inlineStr">
        <is>
          <t>2:42.2000</t>
        </is>
      </c>
      <c r="AF1231" s="418">
        <f>IF(OR(AE1231="",AE1231="",AE1231=0),"",6.172/(AE1231*24))</f>
        <v/>
      </c>
      <c r="AG1231" s="259" t="n"/>
      <c r="AH1231" s="579" t="inlineStr"/>
      <c r="AI1231" s="418">
        <f>IF(OR(AH1231="",AH1231="",AH1231=0),"",6.172/(AH1231*24))</f>
        <v/>
      </c>
      <c r="AJ1231" s="175">
        <f>IF(AND(ISNUMBER(AB1231),ISNUMBER(AG1231)),AB1231-AG1231,"")</f>
        <v/>
      </c>
      <c r="AK1231" s="255" t="inlineStr">
        <is>
          <t>Insufficent Laps</t>
        </is>
      </c>
      <c r="AL1231" s="255" t="n">
        <v>96</v>
      </c>
      <c r="AM1231" s="480" t="n"/>
      <c r="AN1231" s="671">
        <f>IF(OR(AL1231="",AM1231="",AM1231=0),"",AL1231*6.172/(AM1231*24))</f>
        <v/>
      </c>
      <c r="AO1231" s="477">
        <f>IF(AND(AL1231=AL1230,AM1231&lt;&gt;"",AM1230&lt;&gt;""),AM1231-AM1230,"")</f>
        <v/>
      </c>
      <c r="AP1231" s="255" t="n"/>
      <c r="AQ1231" s="579" t="inlineStr"/>
      <c r="AR1231" s="418">
        <f>IF(OR(AQ1231="",AQ1231="",AQ1231=0),"",6.172/(AQ1231*24))</f>
        <v/>
      </c>
      <c r="AS1231" s="436">
        <f>IF(OR(NOT(ISNUMBER(C1231)),NOT(ISNUMBER(AB1231))),"",IF(AG1231&lt;&gt;"",AG1231,AB1231)-C1231)</f>
        <v/>
      </c>
      <c r="AT1231" s="260" t="n"/>
      <c r="AU1231" s="261">
        <f>IF($B1231="","",TEXT($A1231,"yyyymmdd")&amp;"_P"&amp;$C1231&amp;"_C"&amp;$F1231&amp;"_"&amp;TRIM(RIGHT(SUBSTITUTE(TRIM(SUBSTITUTE($L1231,CHAR(160)," "))," ",REPT(" ",60)),60))&amp;IF($P1231="","","-"&amp;TRIM(RIGHT(SUBSTITUTE(TRIM(SUBSTITUTE($P1231,CHAR(160)," "))," ",REPT(" ",60)),60)))&amp;IF($T1231="","","-"&amp;TRIM(RIGHT(SUBSTITUTE(TRIM(SUBSTITUTE($T1231,CHAR(160)," "))," ",REPT(" ",60)),60)))&amp;".jpg")</f>
        <v/>
      </c>
    </row>
    <row r="1232" ht="42" customHeight="1">
      <c r="A1232" s="252" t="n">
        <v>30227</v>
      </c>
      <c r="B1232" s="255" t="inlineStr">
        <is>
          <t>James Hardie 1000 3 October, 1982</t>
        </is>
      </c>
      <c r="C1232" s="255" t="inlineStr">
        <is>
          <t>DNF</t>
        </is>
      </c>
      <c r="D1232" s="255" t="inlineStr">
        <is>
          <t>A</t>
        </is>
      </c>
      <c r="E1232" s="255" t="n"/>
      <c r="F1232" s="255" t="n">
        <v>41</v>
      </c>
      <c r="G1232" s="255" t="inlineStr">
        <is>
          <t>JPS Team BMW</t>
        </is>
      </c>
      <c r="H1232" s="255" t="n"/>
      <c r="I1232" s="255" t="n"/>
      <c r="J1232" s="255" t="inlineStr">
        <is>
          <t>BMW 635CSi</t>
        </is>
      </c>
      <c r="K1232" s="255" t="inlineStr">
        <is>
          <t>3475 L6</t>
        </is>
      </c>
      <c r="L1232" s="255" t="inlineStr">
        <is>
          <t>Denny Hulme</t>
        </is>
      </c>
      <c r="M1232" s="255" t="inlineStr">
        <is>
          <t>NZL</t>
        </is>
      </c>
      <c r="N1232" s="695">
        <f>_xlfn.LET(_xlpm.d,_xlfn.XLOOKUP(L1232,'[1]Birth Dates'!$A:$A,'[1]Birth Dates'!$B:$B,"",0),IF(_xlpm.d=0,"",_xlpm.d))</f>
        <v/>
      </c>
      <c r="O1232" s="255">
        <f>IF(OR(N1232="",A1232="",NOT(ISNUMBER(N1232)),N1232&gt;A1232),"",DATEDIF(N1232,A1232,"Y")&amp;" years, "&amp;DATEDIF(N1232,A1232,"YM")&amp;" months, "&amp;DATEDIF(N1232,A1232,"MD")&amp;" days")</f>
        <v/>
      </c>
      <c r="P1232" s="255" t="inlineStr">
        <is>
          <t>Stephen Brook</t>
        </is>
      </c>
      <c r="Q1232" s="255" t="inlineStr">
        <is>
          <t>AUS</t>
        </is>
      </c>
      <c r="R1232" s="695">
        <f>_xlfn.LET(_xlpm.d,_xlfn.XLOOKUP(P1232,'[1]Birth Dates'!$A:$A,'[1]Birth Dates'!$B:$B,"",0),IF(_xlpm.d=0,"",_xlpm.d))</f>
        <v/>
      </c>
      <c r="S1232" s="255">
        <f>IF(OR(R1232="",A1232="",NOT(ISNUMBER(R1232)),R1232&gt;A1232),"",DATEDIF(R1232,A1232,"Y")&amp;" years, "&amp;DATEDIF(R1232,A1232,"YM")&amp;" months, "&amp;DATEDIF(R1232,A1232,"MD")&amp;" days")</f>
        <v/>
      </c>
      <c r="T1232" s="255" t="n"/>
      <c r="U1232" s="255" t="n"/>
      <c r="V1232" s="695">
        <f>_xlfn.LET(_xlpm.d,_xlfn.XLOOKUP(T1232,'[1]Birth Dates'!$A:$A,'[1]Birth Dates'!$B:$B,"",0),IF(_xlpm.d=0,"",_xlpm.d))</f>
        <v/>
      </c>
      <c r="W1232" s="255">
        <f>IF(OR(V1232="",A1232="",NOT(ISNUMBER(V1232)),V1232&gt;A1232),"",DATEDIF(V1232,A1232,"Y")&amp;" years, "&amp;DATEDIF(V1232,A1232,"YM")&amp;" months, "&amp;DATEDIF(V1232,A1232,"MD")&amp;" days")</f>
        <v/>
      </c>
      <c r="X1232" s="255" t="n"/>
      <c r="Y1232" s="255" t="n"/>
      <c r="Z1232" s="255" t="n"/>
      <c r="AA1232" s="255" t="n"/>
      <c r="AB1232" s="255" t="n">
        <v>38</v>
      </c>
      <c r="AC1232" s="255" t="n"/>
      <c r="AD1232" s="255" t="n"/>
      <c r="AE1232" s="591" t="inlineStr">
        <is>
          <t>2:29.5000</t>
        </is>
      </c>
      <c r="AF1232" s="418">
        <f>IF(OR(AE1232="",AE1232="",AE1232=0),"",6.172/(AE1232*24))</f>
        <v/>
      </c>
      <c r="AG1232" s="259" t="n"/>
      <c r="AH1232" s="579" t="inlineStr"/>
      <c r="AI1232" s="418">
        <f>IF(OR(AH1232="",AH1232="",AH1232=0),"",6.172/(AH1232*24))</f>
        <v/>
      </c>
      <c r="AJ1232" s="175">
        <f>IF(AND(ISNUMBER(AB1232),ISNUMBER(AG1232)),AB1232-AG1232,"")</f>
        <v/>
      </c>
      <c r="AK1232" s="255" t="inlineStr">
        <is>
          <t>Accident</t>
        </is>
      </c>
      <c r="AL1232" s="255" t="n">
        <v>96</v>
      </c>
      <c r="AM1232" s="480" t="n"/>
      <c r="AN1232" s="671">
        <f>IF(OR(AL1232="",AM1232="",AM1232=0),"",AL1232*6.172/(AM1232*24))</f>
        <v/>
      </c>
      <c r="AO1232" s="477">
        <f>IF(AND(AL1232=AL1231,AM1232&lt;&gt;"",AM1231&lt;&gt;""),AM1232-AM1231,"")</f>
        <v/>
      </c>
      <c r="AP1232" s="255" t="n"/>
      <c r="AQ1232" s="579" t="inlineStr"/>
      <c r="AR1232" s="418">
        <f>IF(OR(AQ1232="",AQ1232="",AQ1232=0),"",6.172/(AQ1232*24))</f>
        <v/>
      </c>
      <c r="AS1232" s="436">
        <f>IF(OR(NOT(ISNUMBER(C1232)),NOT(ISNUMBER(AB1232))),"",IF(AG1232&lt;&gt;"",AG1232,AB1232)-C1232)</f>
        <v/>
      </c>
      <c r="AT1232" s="260" t="n"/>
      <c r="AU1232" s="261">
        <f>IF($B1232="","",TEXT($A1232,"yyyymmdd")&amp;"_P"&amp;$C1232&amp;"_C"&amp;$F1232&amp;"_"&amp;TRIM(RIGHT(SUBSTITUTE(TRIM(SUBSTITUTE($L1232,CHAR(160)," "))," ",REPT(" ",60)),60))&amp;IF($P1232="","","-"&amp;TRIM(RIGHT(SUBSTITUTE(TRIM(SUBSTITUTE($P1232,CHAR(160)," "))," ",REPT(" ",60)),60)))&amp;IF($T1232="","","-"&amp;TRIM(RIGHT(SUBSTITUTE(TRIM(SUBSTITUTE($T1232,CHAR(160)," "))," ",REPT(" ",60)),60)))&amp;".jpg")</f>
        <v/>
      </c>
    </row>
    <row r="1233" ht="42" customHeight="1">
      <c r="A1233" s="252" t="n">
        <v>30227</v>
      </c>
      <c r="B1233" s="255" t="inlineStr">
        <is>
          <t>James Hardie 1000 3 October, 1982</t>
        </is>
      </c>
      <c r="C1233" s="255" t="inlineStr">
        <is>
          <t>DNF</t>
        </is>
      </c>
      <c r="D1233" s="255" t="inlineStr">
        <is>
          <t>A</t>
        </is>
      </c>
      <c r="E1233" s="255" t="n"/>
      <c r="F1233" s="255" t="n">
        <v>21</v>
      </c>
      <c r="G1233" s="255" t="inlineStr">
        <is>
          <t>STP Roadways Racing</t>
        </is>
      </c>
      <c r="H1233" s="255" t="n"/>
      <c r="I1233" s="255" t="n"/>
      <c r="J1233" s="255" t="inlineStr">
        <is>
          <t>Holden Commodore VH</t>
        </is>
      </c>
      <c r="K1233" s="255" t="inlineStr">
        <is>
          <t>5044 V8</t>
        </is>
      </c>
      <c r="L1233" s="255" t="inlineStr">
        <is>
          <t>Steve Harrington</t>
        </is>
      </c>
      <c r="M1233" s="255" t="inlineStr">
        <is>
          <t>AUS</t>
        </is>
      </c>
      <c r="N1233" s="695">
        <f>_xlfn.LET(_xlpm.d,_xlfn.XLOOKUP(L1233,'[1]Birth Dates'!$A:$A,'[1]Birth Dates'!$B:$B,"",0),IF(_xlpm.d=0,"",_xlpm.d))</f>
        <v/>
      </c>
      <c r="O1233" s="255">
        <f>IF(OR(N1233="",A1233="",NOT(ISNUMBER(N1233)),N1233&gt;A1233),"",DATEDIF(N1233,A1233,"Y")&amp;" years, "&amp;DATEDIF(N1233,A1233,"YM")&amp;" months, "&amp;DATEDIF(N1233,A1233,"MD")&amp;" days")</f>
        <v/>
      </c>
      <c r="P1233" s="255" t="inlineStr">
        <is>
          <t>Garth Wigston</t>
        </is>
      </c>
      <c r="Q1233" s="255" t="inlineStr">
        <is>
          <t>AUS</t>
        </is>
      </c>
      <c r="R1233" s="695">
        <f>_xlfn.LET(_xlpm.d,_xlfn.XLOOKUP(P1233,'[1]Birth Dates'!$A:$A,'[1]Birth Dates'!$B:$B,"",0),IF(_xlpm.d=0,"",_xlpm.d))</f>
        <v/>
      </c>
      <c r="S1233" s="255">
        <f>IF(OR(R1233="",A1233="",NOT(ISNUMBER(R1233)),R1233&gt;A1233),"",DATEDIF(R1233,A1233,"Y")&amp;" years, "&amp;DATEDIF(R1233,A1233,"YM")&amp;" months, "&amp;DATEDIF(R1233,A1233,"MD")&amp;" days")</f>
        <v/>
      </c>
      <c r="T1233" s="255" t="n"/>
      <c r="U1233" s="255" t="n"/>
      <c r="V1233" s="695">
        <f>_xlfn.LET(_xlpm.d,_xlfn.XLOOKUP(T1233,'[1]Birth Dates'!$A:$A,'[1]Birth Dates'!$B:$B,"",0),IF(_xlpm.d=0,"",_xlpm.d))</f>
        <v/>
      </c>
      <c r="W1233" s="255">
        <f>IF(OR(V1233="",A1233="",NOT(ISNUMBER(V1233)),V1233&gt;A1233),"",DATEDIF(V1233,A1233,"Y")&amp;" years, "&amp;DATEDIF(V1233,A1233,"YM")&amp;" months, "&amp;DATEDIF(V1233,A1233,"MD")&amp;" days")</f>
        <v/>
      </c>
      <c r="X1233" s="255" t="n"/>
      <c r="Y1233" s="255" t="n"/>
      <c r="Z1233" s="255" t="n"/>
      <c r="AA1233" s="255" t="n"/>
      <c r="AB1233" s="255" t="n">
        <v>13</v>
      </c>
      <c r="AC1233" s="255" t="n"/>
      <c r="AD1233" s="255" t="n"/>
      <c r="AE1233" s="591" t="inlineStr">
        <is>
          <t>2:22.2000</t>
        </is>
      </c>
      <c r="AF1233" s="418">
        <f>IF(OR(AE1233="",AE1233="",AE1233=0),"",6.172/(AE1233*24))</f>
        <v/>
      </c>
      <c r="AG1233" s="259" t="n"/>
      <c r="AH1233" s="579" t="inlineStr"/>
      <c r="AI1233" s="418">
        <f>IF(OR(AH1233="",AH1233="",AH1233=0),"",6.172/(AH1233*24))</f>
        <v/>
      </c>
      <c r="AJ1233" s="175">
        <f>IF(AND(ISNUMBER(AB1233),ISNUMBER(AG1233)),AB1233-AG1233,"")</f>
        <v/>
      </c>
      <c r="AK1233" s="255" t="inlineStr">
        <is>
          <t>Insufficent Laps</t>
        </is>
      </c>
      <c r="AL1233" s="255" t="n">
        <v>90</v>
      </c>
      <c r="AM1233" s="480" t="n"/>
      <c r="AN1233" s="671">
        <f>IF(OR(AL1233="",AM1233="",AM1233=0),"",AL1233*6.172/(AM1233*24))</f>
        <v/>
      </c>
      <c r="AO1233" s="477">
        <f>IF(AND(AL1233=AL1232,AM1233&lt;&gt;"",AM1232&lt;&gt;""),AM1233-AM1232,"")</f>
        <v/>
      </c>
      <c r="AP1233" s="255" t="n"/>
      <c r="AQ1233" s="579" t="inlineStr"/>
      <c r="AR1233" s="418">
        <f>IF(OR(AQ1233="",AQ1233="",AQ1233=0),"",6.172/(AQ1233*24))</f>
        <v/>
      </c>
      <c r="AS1233" s="436">
        <f>IF(OR(NOT(ISNUMBER(C1233)),NOT(ISNUMBER(AB1233))),"",IF(AG1233&lt;&gt;"",AG1233,AB1233)-C1233)</f>
        <v/>
      </c>
      <c r="AT1233" s="260" t="n"/>
      <c r="AU1233" s="261">
        <f>IF($B1233="","",TEXT($A1233,"yyyymmdd")&amp;"_P"&amp;$C1233&amp;"_C"&amp;$F1233&amp;"_"&amp;TRIM(RIGHT(SUBSTITUTE(TRIM(SUBSTITUTE($L1233,CHAR(160)," "))," ",REPT(" ",60)),60))&amp;IF($P1233="","","-"&amp;TRIM(RIGHT(SUBSTITUTE(TRIM(SUBSTITUTE($P1233,CHAR(160)," "))," ",REPT(" ",60)),60)))&amp;IF($T1233="","","-"&amp;TRIM(RIGHT(SUBSTITUTE(TRIM(SUBSTITUTE($T1233,CHAR(160)," "))," ",REPT(" ",60)),60)))&amp;".jpg")</f>
        <v/>
      </c>
    </row>
    <row r="1234" ht="42" customHeight="1">
      <c r="A1234" s="252" t="n">
        <v>30227</v>
      </c>
      <c r="B1234" s="255" t="inlineStr">
        <is>
          <t>James Hardie 1000 3 October, 1982</t>
        </is>
      </c>
      <c r="C1234" s="255" t="inlineStr">
        <is>
          <t>DNF</t>
        </is>
      </c>
      <c r="D1234" s="255" t="inlineStr">
        <is>
          <t>A</t>
        </is>
      </c>
      <c r="E1234" s="255" t="n"/>
      <c r="F1234" s="255" t="n">
        <v>7</v>
      </c>
      <c r="G1234" s="255" t="inlineStr">
        <is>
          <t>Seiko Watches</t>
        </is>
      </c>
      <c r="H1234" s="255" t="n"/>
      <c r="I1234" s="255" t="n"/>
      <c r="J1234" s="255" t="inlineStr">
        <is>
          <t>Mazda RX7</t>
        </is>
      </c>
      <c r="K1234" s="255" t="inlineStr">
        <is>
          <t>2292 eq R2</t>
        </is>
      </c>
      <c r="L1234" s="255" t="inlineStr">
        <is>
          <t>Alan Jones</t>
        </is>
      </c>
      <c r="M1234" s="255" t="inlineStr">
        <is>
          <t>AUS</t>
        </is>
      </c>
      <c r="N1234" s="695">
        <f>_xlfn.LET(_xlpm.d,_xlfn.XLOOKUP(L1234,'[1]Birth Dates'!$A:$A,'[1]Birth Dates'!$B:$B,"",0),IF(_xlpm.d=0,"",_xlpm.d))</f>
        <v/>
      </c>
      <c r="O1234" s="255">
        <f>IF(OR(N1234="",A1234="",NOT(ISNUMBER(N1234)),N1234&gt;A1234),"",DATEDIF(N1234,A1234,"Y")&amp;" years, "&amp;DATEDIF(N1234,A1234,"YM")&amp;" months, "&amp;DATEDIF(N1234,A1234,"MD")&amp;" days")</f>
        <v/>
      </c>
      <c r="P1234" s="255" t="inlineStr">
        <is>
          <t>Barry Jones</t>
        </is>
      </c>
      <c r="Q1234" s="255" t="inlineStr">
        <is>
          <t>AUS</t>
        </is>
      </c>
      <c r="R1234" s="695">
        <f>_xlfn.LET(_xlpm.d,_xlfn.XLOOKUP(P1234,'[1]Birth Dates'!$A:$A,'[1]Birth Dates'!$B:$B,"",0),IF(_xlpm.d=0,"",_xlpm.d))</f>
        <v/>
      </c>
      <c r="S1234" s="255">
        <f>IF(OR(R1234="",A1234="",NOT(ISNUMBER(R1234)),R1234&gt;A1234),"",DATEDIF(R1234,A1234,"Y")&amp;" years, "&amp;DATEDIF(R1234,A1234,"YM")&amp;" months, "&amp;DATEDIF(R1234,A1234,"MD")&amp;" days")</f>
        <v/>
      </c>
      <c r="T1234" s="255" t="n"/>
      <c r="U1234" s="255" t="n"/>
      <c r="V1234" s="695">
        <f>_xlfn.LET(_xlpm.d,_xlfn.XLOOKUP(T1234,'[1]Birth Dates'!$A:$A,'[1]Birth Dates'!$B:$B,"",0),IF(_xlpm.d=0,"",_xlpm.d))</f>
        <v/>
      </c>
      <c r="W1234" s="255">
        <f>IF(OR(V1234="",A1234="",NOT(ISNUMBER(V1234)),V1234&gt;A1234),"",DATEDIF(V1234,A1234,"Y")&amp;" years, "&amp;DATEDIF(V1234,A1234,"YM")&amp;" months, "&amp;DATEDIF(V1234,A1234,"MD")&amp;" days")</f>
        <v/>
      </c>
      <c r="X1234" s="255" t="n"/>
      <c r="Y1234" s="255" t="n"/>
      <c r="Z1234" s="255" t="n"/>
      <c r="AA1234" s="255" t="n"/>
      <c r="AB1234" s="255" t="n">
        <v>15</v>
      </c>
      <c r="AC1234" s="255" t="n"/>
      <c r="AD1234" s="255" t="n"/>
      <c r="AE1234" s="591" t="inlineStr">
        <is>
          <t>2:22.6000</t>
        </is>
      </c>
      <c r="AF1234" s="418">
        <f>IF(OR(AE1234="",AE1234="",AE1234=0),"",6.172/(AE1234*24))</f>
        <v/>
      </c>
      <c r="AG1234" s="259" t="n"/>
      <c r="AH1234" s="579" t="inlineStr"/>
      <c r="AI1234" s="418">
        <f>IF(OR(AH1234="",AH1234="",AH1234=0),"",6.172/(AH1234*24))</f>
        <v/>
      </c>
      <c r="AJ1234" s="175">
        <f>IF(AND(ISNUMBER(AB1234),ISNUMBER(AG1234)),AB1234-AG1234,"")</f>
        <v/>
      </c>
      <c r="AK1234" s="255" t="inlineStr">
        <is>
          <t>Gearbox</t>
        </is>
      </c>
      <c r="AL1234" s="255" t="n">
        <v>88</v>
      </c>
      <c r="AM1234" s="480" t="n"/>
      <c r="AN1234" s="671">
        <f>IF(OR(AL1234="",AM1234="",AM1234=0),"",AL1234*6.172/(AM1234*24))</f>
        <v/>
      </c>
      <c r="AO1234" s="477">
        <f>IF(AND(AL1234=AL1233,AM1234&lt;&gt;"",AM1233&lt;&gt;""),AM1234-AM1233,"")</f>
        <v/>
      </c>
      <c r="AP1234" s="255" t="n"/>
      <c r="AQ1234" s="579" t="inlineStr"/>
      <c r="AR1234" s="418">
        <f>IF(OR(AQ1234="",AQ1234="",AQ1234=0),"",6.172/(AQ1234*24))</f>
        <v/>
      </c>
      <c r="AS1234" s="436">
        <f>IF(OR(NOT(ISNUMBER(C1234)),NOT(ISNUMBER(AB1234))),"",IF(AG1234&lt;&gt;"",AG1234,AB1234)-C1234)</f>
        <v/>
      </c>
      <c r="AT1234" s="260" t="n"/>
      <c r="AU1234" s="261">
        <f>IF($B1234="","",TEXT($A1234,"yyyymmdd")&amp;"_P"&amp;$C1234&amp;"_C"&amp;$F1234&amp;"_"&amp;TRIM(RIGHT(SUBSTITUTE(TRIM(SUBSTITUTE($L1234,CHAR(160)," "))," ",REPT(" ",60)),60))&amp;IF($P1234="","","-"&amp;TRIM(RIGHT(SUBSTITUTE(TRIM(SUBSTITUTE($P1234,CHAR(160)," "))," ",REPT(" ",60)),60)))&amp;IF($T1234="","","-"&amp;TRIM(RIGHT(SUBSTITUTE(TRIM(SUBSTITUTE($T1234,CHAR(160)," "))," ",REPT(" ",60)),60)))&amp;".jpg")</f>
        <v/>
      </c>
    </row>
    <row r="1235" ht="42" customHeight="1">
      <c r="A1235" s="252" t="n">
        <v>30227</v>
      </c>
      <c r="B1235" s="255" t="inlineStr">
        <is>
          <t>James Hardie 1000 3 October, 1982</t>
        </is>
      </c>
      <c r="C1235" s="255" t="inlineStr">
        <is>
          <t>DNF</t>
        </is>
      </c>
      <c r="D1235" s="255" t="inlineStr">
        <is>
          <t>A</t>
        </is>
      </c>
      <c r="E1235" s="255" t="n"/>
      <c r="F1235" s="255" t="n">
        <v>20</v>
      </c>
      <c r="G1235" s="255" t="inlineStr">
        <is>
          <t>King George Tavern</t>
        </is>
      </c>
      <c r="H1235" s="255" t="n"/>
      <c r="I1235" s="255" t="n"/>
      <c r="J1235" s="255" t="inlineStr">
        <is>
          <t>Ford Falcon XE</t>
        </is>
      </c>
      <c r="K1235" s="255" t="inlineStr">
        <is>
          <t>5760 V8</t>
        </is>
      </c>
      <c r="L1235" s="255" t="inlineStr">
        <is>
          <t>Joe Moore</t>
        </is>
      </c>
      <c r="M1235" s="255" t="inlineStr">
        <is>
          <t>AUS</t>
        </is>
      </c>
      <c r="N1235" s="695">
        <f>_xlfn.LET(_xlpm.d,_xlfn.XLOOKUP(L1235,'[1]Birth Dates'!$A:$A,'[1]Birth Dates'!$B:$B,"",0),IF(_xlpm.d=0,"",_xlpm.d))</f>
        <v/>
      </c>
      <c r="O1235" s="255">
        <f>IF(OR(N1235="",A1235="",NOT(ISNUMBER(N1235)),N1235&gt;A1235),"",DATEDIF(N1235,A1235,"Y")&amp;" years, "&amp;DATEDIF(N1235,A1235,"YM")&amp;" months, "&amp;DATEDIF(N1235,A1235,"MD")&amp;" days")</f>
        <v/>
      </c>
      <c r="P1235" s="255" t="inlineStr">
        <is>
          <t>Graham Moore</t>
        </is>
      </c>
      <c r="Q1235" s="255" t="inlineStr">
        <is>
          <t>AUS</t>
        </is>
      </c>
      <c r="R1235" s="695">
        <f>_xlfn.LET(_xlpm.d,_xlfn.XLOOKUP(P1235,'[1]Birth Dates'!$A:$A,'[1]Birth Dates'!$B:$B,"",0),IF(_xlpm.d=0,"",_xlpm.d))</f>
        <v/>
      </c>
      <c r="S1235" s="255">
        <f>IF(OR(R1235="",A1235="",NOT(ISNUMBER(R1235)),R1235&gt;A1235),"",DATEDIF(R1235,A1235,"Y")&amp;" years, "&amp;DATEDIF(R1235,A1235,"YM")&amp;" months, "&amp;DATEDIF(R1235,A1235,"MD")&amp;" days")</f>
        <v/>
      </c>
      <c r="T1235" s="255" t="n"/>
      <c r="U1235" s="255" t="n"/>
      <c r="V1235" s="695">
        <f>_xlfn.LET(_xlpm.d,_xlfn.XLOOKUP(T1235,'[1]Birth Dates'!$A:$A,'[1]Birth Dates'!$B:$B,"",0),IF(_xlpm.d=0,"",_xlpm.d))</f>
        <v/>
      </c>
      <c r="W1235" s="255">
        <f>IF(OR(V1235="",A1235="",NOT(ISNUMBER(V1235)),V1235&gt;A1235),"",DATEDIF(V1235,A1235,"Y")&amp;" years, "&amp;DATEDIF(V1235,A1235,"YM")&amp;" months, "&amp;DATEDIF(V1235,A1235,"MD")&amp;" days")</f>
        <v/>
      </c>
      <c r="X1235" s="255" t="n"/>
      <c r="Y1235" s="255" t="n"/>
      <c r="Z1235" s="255" t="n"/>
      <c r="AA1235" s="255" t="n"/>
      <c r="AB1235" s="255" t="n">
        <v>42</v>
      </c>
      <c r="AC1235" s="255" t="n"/>
      <c r="AD1235" s="255" t="n"/>
      <c r="AE1235" s="591" t="inlineStr">
        <is>
          <t>2:32.6000</t>
        </is>
      </c>
      <c r="AF1235" s="418">
        <f>IF(OR(AE1235="",AE1235="",AE1235=0),"",6.172/(AE1235*24))</f>
        <v/>
      </c>
      <c r="AG1235" s="259" t="n"/>
      <c r="AH1235" s="579" t="inlineStr"/>
      <c r="AI1235" s="418">
        <f>IF(OR(AH1235="",AH1235="",AH1235=0),"",6.172/(AH1235*24))</f>
        <v/>
      </c>
      <c r="AJ1235" s="175">
        <f>IF(AND(ISNUMBER(AB1235),ISNUMBER(AG1235)),AB1235-AG1235,"")</f>
        <v/>
      </c>
      <c r="AK1235" s="255" t="inlineStr">
        <is>
          <t>Engine</t>
        </is>
      </c>
      <c r="AL1235" s="255" t="n">
        <v>75</v>
      </c>
      <c r="AM1235" s="480" t="n"/>
      <c r="AN1235" s="671">
        <f>IF(OR(AL1235="",AM1235="",AM1235=0),"",AL1235*6.172/(AM1235*24))</f>
        <v/>
      </c>
      <c r="AO1235" s="477">
        <f>IF(AND(AL1235=AL1234,AM1235&lt;&gt;"",AM1234&lt;&gt;""),AM1235-AM1234,"")</f>
        <v/>
      </c>
      <c r="AP1235" s="255" t="n"/>
      <c r="AQ1235" s="579" t="inlineStr"/>
      <c r="AR1235" s="418">
        <f>IF(OR(AQ1235="",AQ1235="",AQ1235=0),"",6.172/(AQ1235*24))</f>
        <v/>
      </c>
      <c r="AS1235" s="436">
        <f>IF(OR(NOT(ISNUMBER(C1235)),NOT(ISNUMBER(AB1235))),"",IF(AG1235&lt;&gt;"",AG1235,AB1235)-C1235)</f>
        <v/>
      </c>
      <c r="AT1235" s="260" t="n"/>
      <c r="AU1235" s="261">
        <f>IF($B1235="","",TEXT($A1235,"yyyymmdd")&amp;"_P"&amp;$C1235&amp;"_C"&amp;$F1235&amp;"_"&amp;TRIM(RIGHT(SUBSTITUTE(TRIM(SUBSTITUTE($L1235,CHAR(160)," "))," ",REPT(" ",60)),60))&amp;IF($P1235="","","-"&amp;TRIM(RIGHT(SUBSTITUTE(TRIM(SUBSTITUTE($P1235,CHAR(160)," "))," ",REPT(" ",60)),60)))&amp;IF($T1235="","","-"&amp;TRIM(RIGHT(SUBSTITUTE(TRIM(SUBSTITUTE($T1235,CHAR(160)," "))," ",REPT(" ",60)),60)))&amp;".jpg")</f>
        <v/>
      </c>
    </row>
    <row r="1236" ht="42" customHeight="1">
      <c r="A1236" s="252" t="n">
        <v>30227</v>
      </c>
      <c r="B1236" s="255" t="inlineStr">
        <is>
          <t>James Hardie 1000 3 October, 1982</t>
        </is>
      </c>
      <c r="C1236" s="255" t="inlineStr">
        <is>
          <t>DNF</t>
        </is>
      </c>
      <c r="D1236" s="255" t="inlineStr">
        <is>
          <t>A</t>
        </is>
      </c>
      <c r="E1236" s="255" t="n"/>
      <c r="F1236" s="255" t="n">
        <v>8</v>
      </c>
      <c r="G1236" s="255" t="inlineStr">
        <is>
          <t>Garry Willmington Performance</t>
        </is>
      </c>
      <c r="H1236" s="255" t="n"/>
      <c r="I1236" s="255" t="n"/>
      <c r="J1236" s="255" t="inlineStr">
        <is>
          <t>Ford Falcon XD</t>
        </is>
      </c>
      <c r="K1236" s="255" t="inlineStr">
        <is>
          <t>5760 V8</t>
        </is>
      </c>
      <c r="L1236" s="255" t="inlineStr">
        <is>
          <t>Garry Willmington</t>
        </is>
      </c>
      <c r="M1236" s="255" t="inlineStr">
        <is>
          <t>AUS</t>
        </is>
      </c>
      <c r="N1236" s="695">
        <f>_xlfn.LET(_xlpm.d,_xlfn.XLOOKUP(L1236,'[1]Birth Dates'!$A:$A,'[1]Birth Dates'!$B:$B,"",0),IF(_xlpm.d=0,"",_xlpm.d))</f>
        <v/>
      </c>
      <c r="O1236" s="255">
        <f>IF(OR(N1236="",A1236="",NOT(ISNUMBER(N1236)),N1236&gt;A1236),"",DATEDIF(N1236,A1236,"Y")&amp;" years, "&amp;DATEDIF(N1236,A1236,"YM")&amp;" months, "&amp;DATEDIF(N1236,A1236,"MD")&amp;" days")</f>
        <v/>
      </c>
      <c r="P1236" s="255" t="inlineStr">
        <is>
          <t>Mike Griffin</t>
        </is>
      </c>
      <c r="Q1236" s="255" t="inlineStr">
        <is>
          <t>AUS</t>
        </is>
      </c>
      <c r="R1236" s="695">
        <f>_xlfn.LET(_xlpm.d,_xlfn.XLOOKUP(P1236,'[1]Birth Dates'!$A:$A,'[1]Birth Dates'!$B:$B,"",0),IF(_xlpm.d=0,"",_xlpm.d))</f>
        <v/>
      </c>
      <c r="S1236" s="255">
        <f>IF(OR(R1236="",A1236="",NOT(ISNUMBER(R1236)),R1236&gt;A1236),"",DATEDIF(R1236,A1236,"Y")&amp;" years, "&amp;DATEDIF(R1236,A1236,"YM")&amp;" months, "&amp;DATEDIF(R1236,A1236,"MD")&amp;" days")</f>
        <v/>
      </c>
      <c r="T1236" s="255" t="n"/>
      <c r="U1236" s="255" t="n"/>
      <c r="V1236" s="695">
        <f>_xlfn.LET(_xlpm.d,_xlfn.XLOOKUP(T1236,'[1]Birth Dates'!$A:$A,'[1]Birth Dates'!$B:$B,"",0),IF(_xlpm.d=0,"",_xlpm.d))</f>
        <v/>
      </c>
      <c r="W1236" s="255">
        <f>IF(OR(V1236="",A1236="",NOT(ISNUMBER(V1236)),V1236&gt;A1236),"",DATEDIF(V1236,A1236,"Y")&amp;" years, "&amp;DATEDIF(V1236,A1236,"YM")&amp;" months, "&amp;DATEDIF(V1236,A1236,"MD")&amp;" days")</f>
        <v/>
      </c>
      <c r="X1236" s="255" t="n"/>
      <c r="Y1236" s="255" t="n"/>
      <c r="Z1236" s="255" t="n"/>
      <c r="AA1236" s="255" t="n"/>
      <c r="AB1236" s="255" t="n">
        <v>21</v>
      </c>
      <c r="AC1236" s="255" t="n"/>
      <c r="AD1236" s="255" t="n"/>
      <c r="AE1236" s="591" t="inlineStr">
        <is>
          <t>2:23.9000</t>
        </is>
      </c>
      <c r="AF1236" s="418">
        <f>IF(OR(AE1236="",AE1236="",AE1236=0),"",6.172/(AE1236*24))</f>
        <v/>
      </c>
      <c r="AG1236" s="259" t="n"/>
      <c r="AH1236" s="579" t="inlineStr"/>
      <c r="AI1236" s="418">
        <f>IF(OR(AH1236="",AH1236="",AH1236=0),"",6.172/(AH1236*24))</f>
        <v/>
      </c>
      <c r="AJ1236" s="175">
        <f>IF(AND(ISNUMBER(AB1236),ISNUMBER(AG1236)),AB1236-AG1236,"")</f>
        <v/>
      </c>
      <c r="AK1236" s="255" t="inlineStr">
        <is>
          <t>Engine</t>
        </is>
      </c>
      <c r="AL1236" s="255" t="n">
        <v>68</v>
      </c>
      <c r="AM1236" s="480" t="n"/>
      <c r="AN1236" s="671">
        <f>IF(OR(AL1236="",AM1236="",AM1236=0),"",AL1236*6.172/(AM1236*24))</f>
        <v/>
      </c>
      <c r="AO1236" s="477">
        <f>IF(AND(AL1236=AL1235,AM1236&lt;&gt;"",AM1235&lt;&gt;""),AM1236-AM1235,"")</f>
        <v/>
      </c>
      <c r="AP1236" s="255" t="n"/>
      <c r="AQ1236" s="579" t="inlineStr"/>
      <c r="AR1236" s="418">
        <f>IF(OR(AQ1236="",AQ1236="",AQ1236=0),"",6.172/(AQ1236*24))</f>
        <v/>
      </c>
      <c r="AS1236" s="436">
        <f>IF(OR(NOT(ISNUMBER(C1236)),NOT(ISNUMBER(AB1236))),"",IF(AG1236&lt;&gt;"",AG1236,AB1236)-C1236)</f>
        <v/>
      </c>
      <c r="AT1236" s="260" t="n"/>
      <c r="AU1236" s="261">
        <f>IF($B1236="","",TEXT($A1236,"yyyymmdd")&amp;"_P"&amp;$C1236&amp;"_C"&amp;$F1236&amp;"_"&amp;TRIM(RIGHT(SUBSTITUTE(TRIM(SUBSTITUTE($L1236,CHAR(160)," "))," ",REPT(" ",60)),60))&amp;IF($P1236="","","-"&amp;TRIM(RIGHT(SUBSTITUTE(TRIM(SUBSTITUTE($P1236,CHAR(160)," "))," ",REPT(" ",60)),60)))&amp;IF($T1236="","","-"&amp;TRIM(RIGHT(SUBSTITUTE(TRIM(SUBSTITUTE($T1236,CHAR(160)," "))," ",REPT(" ",60)),60)))&amp;".jpg")</f>
        <v/>
      </c>
    </row>
    <row r="1237" ht="42" customHeight="1">
      <c r="A1237" s="252" t="n">
        <v>30227</v>
      </c>
      <c r="B1237" s="255" t="inlineStr">
        <is>
          <t>James Hardie 1000 3 October, 1982</t>
        </is>
      </c>
      <c r="C1237" s="255" t="inlineStr">
        <is>
          <t>DNF</t>
        </is>
      </c>
      <c r="D1237" s="255" t="inlineStr">
        <is>
          <t>B</t>
        </is>
      </c>
      <c r="E1237" s="255" t="n"/>
      <c r="F1237" s="255" t="n">
        <v>61</v>
      </c>
      <c r="G1237" s="255" t="inlineStr">
        <is>
          <t>Chickadee Chicken</t>
        </is>
      </c>
      <c r="H1237" s="255" t="n"/>
      <c r="I1237" s="255" t="n"/>
      <c r="J1237" s="255" t="inlineStr">
        <is>
          <t>Toyota Celica</t>
        </is>
      </c>
      <c r="K1237" s="255" t="inlineStr">
        <is>
          <t>1968 L4</t>
        </is>
      </c>
      <c r="L1237" s="255" t="inlineStr">
        <is>
          <t>Graeme Bailey</t>
        </is>
      </c>
      <c r="M1237" s="255" t="inlineStr">
        <is>
          <t>AUS</t>
        </is>
      </c>
      <c r="N1237" s="695">
        <f>_xlfn.LET(_xlpm.d,_xlfn.XLOOKUP(L1237,'[1]Birth Dates'!$A:$A,'[1]Birth Dates'!$B:$B,"",0),IF(_xlpm.d=0,"",_xlpm.d))</f>
        <v/>
      </c>
      <c r="O1237" s="255">
        <f>IF(OR(N1237="",A1237="",NOT(ISNUMBER(N1237)),N1237&gt;A1237),"",DATEDIF(N1237,A1237,"Y")&amp;" years, "&amp;DATEDIF(N1237,A1237,"YM")&amp;" months, "&amp;DATEDIF(N1237,A1237,"MD")&amp;" days")</f>
        <v/>
      </c>
      <c r="P1237" s="255" t="inlineStr">
        <is>
          <t>Steve Land</t>
        </is>
      </c>
      <c r="Q1237" s="255" t="inlineStr">
        <is>
          <t>AUS</t>
        </is>
      </c>
      <c r="R1237" s="695">
        <f>_xlfn.LET(_xlpm.d,_xlfn.XLOOKUP(P1237,'[1]Birth Dates'!$A:$A,'[1]Birth Dates'!$B:$B,"",0),IF(_xlpm.d=0,"",_xlpm.d))</f>
        <v/>
      </c>
      <c r="S1237" s="255">
        <f>IF(OR(R1237="",A1237="",NOT(ISNUMBER(R1237)),R1237&gt;A1237),"",DATEDIF(R1237,A1237,"Y")&amp;" years, "&amp;DATEDIF(R1237,A1237,"YM")&amp;" months, "&amp;DATEDIF(R1237,A1237,"MD")&amp;" days")</f>
        <v/>
      </c>
      <c r="T1237" s="255" t="n"/>
      <c r="U1237" s="255" t="n"/>
      <c r="V1237" s="695">
        <f>_xlfn.LET(_xlpm.d,_xlfn.XLOOKUP(T1237,'[1]Birth Dates'!$A:$A,'[1]Birth Dates'!$B:$B,"",0),IF(_xlpm.d=0,"",_xlpm.d))</f>
        <v/>
      </c>
      <c r="W1237" s="255">
        <f>IF(OR(V1237="",A1237="",NOT(ISNUMBER(V1237)),V1237&gt;A1237),"",DATEDIF(V1237,A1237,"Y")&amp;" years, "&amp;DATEDIF(V1237,A1237,"YM")&amp;" months, "&amp;DATEDIF(V1237,A1237,"MD")&amp;" days")</f>
        <v/>
      </c>
      <c r="X1237" s="255" t="n"/>
      <c r="Y1237" s="255" t="n"/>
      <c r="Z1237" s="255" t="n"/>
      <c r="AA1237" s="255" t="n"/>
      <c r="AB1237" s="255" t="n">
        <v>49</v>
      </c>
      <c r="AC1237" s="255" t="n"/>
      <c r="AD1237" s="255" t="n"/>
      <c r="AE1237" s="591" t="inlineStr">
        <is>
          <t>2:38.6000</t>
        </is>
      </c>
      <c r="AF1237" s="418">
        <f>IF(OR(AE1237="",AE1237="",AE1237=0),"",6.172/(AE1237*24))</f>
        <v/>
      </c>
      <c r="AG1237" s="259" t="n"/>
      <c r="AH1237" s="579" t="inlineStr"/>
      <c r="AI1237" s="418">
        <f>IF(OR(AH1237="",AH1237="",AH1237=0),"",6.172/(AH1237*24))</f>
        <v/>
      </c>
      <c r="AJ1237" s="175">
        <f>IF(AND(ISNUMBER(AB1237),ISNUMBER(AG1237)),AB1237-AG1237,"")</f>
        <v/>
      </c>
      <c r="AK1237" s="255" t="inlineStr">
        <is>
          <t>Engine</t>
        </is>
      </c>
      <c r="AL1237" s="255" t="n">
        <v>65</v>
      </c>
      <c r="AM1237" s="480" t="n"/>
      <c r="AN1237" s="671">
        <f>IF(OR(AL1237="",AM1237="",AM1237=0),"",AL1237*6.172/(AM1237*24))</f>
        <v/>
      </c>
      <c r="AO1237" s="477">
        <f>IF(AND(AL1237=AL1236,AM1237&lt;&gt;"",AM1236&lt;&gt;""),AM1237-AM1236,"")</f>
        <v/>
      </c>
      <c r="AP1237" s="255" t="n"/>
      <c r="AQ1237" s="579" t="inlineStr"/>
      <c r="AR1237" s="418">
        <f>IF(OR(AQ1237="",AQ1237="",AQ1237=0),"",6.172/(AQ1237*24))</f>
        <v/>
      </c>
      <c r="AS1237" s="436">
        <f>IF(OR(NOT(ISNUMBER(C1237)),NOT(ISNUMBER(AB1237))),"",IF(AG1237&lt;&gt;"",AG1237,AB1237)-C1237)</f>
        <v/>
      </c>
      <c r="AT1237" s="260" t="n"/>
      <c r="AU1237" s="261">
        <f>IF($B1237="","",TEXT($A1237,"yyyymmdd")&amp;"_P"&amp;$C1237&amp;"_C"&amp;$F1237&amp;"_"&amp;TRIM(RIGHT(SUBSTITUTE(TRIM(SUBSTITUTE($L1237,CHAR(160)," "))," ",REPT(" ",60)),60))&amp;IF($P1237="","","-"&amp;TRIM(RIGHT(SUBSTITUTE(TRIM(SUBSTITUTE($P1237,CHAR(160)," "))," ",REPT(" ",60)),60)))&amp;IF($T1237="","","-"&amp;TRIM(RIGHT(SUBSTITUTE(TRIM(SUBSTITUTE($T1237,CHAR(160)," "))," ",REPT(" ",60)),60)))&amp;".jpg")</f>
        <v/>
      </c>
    </row>
    <row r="1238" ht="42" customHeight="1">
      <c r="A1238" s="252" t="n">
        <v>30227</v>
      </c>
      <c r="B1238" s="255" t="inlineStr">
        <is>
          <t>James Hardie 1000 3 October, 1982</t>
        </is>
      </c>
      <c r="C1238" s="255" t="inlineStr">
        <is>
          <t>DNF</t>
        </is>
      </c>
      <c r="D1238" s="255" t="inlineStr">
        <is>
          <t>A</t>
        </is>
      </c>
      <c r="E1238" s="255" t="n"/>
      <c r="F1238" s="255" t="n">
        <v>22</v>
      </c>
      <c r="G1238" s="255" t="inlineStr">
        <is>
          <t>Cullen Automotive Industries</t>
        </is>
      </c>
      <c r="H1238" s="255" t="n"/>
      <c r="I1238" s="255" t="n"/>
      <c r="J1238" s="255" t="inlineStr">
        <is>
          <t>Holden Commodore VH</t>
        </is>
      </c>
      <c r="K1238" s="255" t="inlineStr">
        <is>
          <t>5044 V8</t>
        </is>
      </c>
      <c r="L1238" s="255" t="inlineStr">
        <is>
          <t>Warren Cullen</t>
        </is>
      </c>
      <c r="M1238" s="255" t="inlineStr">
        <is>
          <t>AUS</t>
        </is>
      </c>
      <c r="N1238" s="695">
        <f>_xlfn.LET(_xlpm.d,_xlfn.XLOOKUP(L1238,'[1]Birth Dates'!$A:$A,'[1]Birth Dates'!$B:$B,"",0),IF(_xlpm.d=0,"",_xlpm.d))</f>
        <v/>
      </c>
      <c r="O1238" s="255">
        <f>IF(OR(N1238="",A1238="",NOT(ISNUMBER(N1238)),N1238&gt;A1238),"",DATEDIF(N1238,A1238,"Y")&amp;" years, "&amp;DATEDIF(N1238,A1238,"YM")&amp;" months, "&amp;DATEDIF(N1238,A1238,"MD")&amp;" days")</f>
        <v/>
      </c>
      <c r="P1238" s="255" t="inlineStr">
        <is>
          <t>Gary Cooke</t>
        </is>
      </c>
      <c r="Q1238" s="255" t="inlineStr">
        <is>
          <t>AUS</t>
        </is>
      </c>
      <c r="R1238" s="695">
        <f>_xlfn.LET(_xlpm.d,_xlfn.XLOOKUP(P1238,'[1]Birth Dates'!$A:$A,'[1]Birth Dates'!$B:$B,"",0),IF(_xlpm.d=0,"",_xlpm.d))</f>
        <v/>
      </c>
      <c r="S1238" s="255">
        <f>IF(OR(R1238="",A1238="",NOT(ISNUMBER(R1238)),R1238&gt;A1238),"",DATEDIF(R1238,A1238,"Y")&amp;" years, "&amp;DATEDIF(R1238,A1238,"YM")&amp;" months, "&amp;DATEDIF(R1238,A1238,"MD")&amp;" days")</f>
        <v/>
      </c>
      <c r="T1238" s="255" t="n"/>
      <c r="U1238" s="255" t="n"/>
      <c r="V1238" s="695">
        <f>_xlfn.LET(_xlpm.d,_xlfn.XLOOKUP(T1238,'[1]Birth Dates'!$A:$A,'[1]Birth Dates'!$B:$B,"",0),IF(_xlpm.d=0,"",_xlpm.d))</f>
        <v/>
      </c>
      <c r="W1238" s="255">
        <f>IF(OR(V1238="",A1238="",NOT(ISNUMBER(V1238)),V1238&gt;A1238),"",DATEDIF(V1238,A1238,"Y")&amp;" years, "&amp;DATEDIF(V1238,A1238,"YM")&amp;" months, "&amp;DATEDIF(V1238,A1238,"MD")&amp;" days")</f>
        <v/>
      </c>
      <c r="X1238" s="255" t="n"/>
      <c r="Y1238" s="255" t="n"/>
      <c r="Z1238" s="255" t="n"/>
      <c r="AA1238" s="255" t="n"/>
      <c r="AB1238" s="255" t="n">
        <v>11</v>
      </c>
      <c r="AC1238" s="255" t="n"/>
      <c r="AD1238" s="255" t="n"/>
      <c r="AE1238" s="591" t="inlineStr">
        <is>
          <t>2:21.1000</t>
        </is>
      </c>
      <c r="AF1238" s="418">
        <f>IF(OR(AE1238="",AE1238="",AE1238=0),"",6.172/(AE1238*24))</f>
        <v/>
      </c>
      <c r="AG1238" s="259" t="n"/>
      <c r="AH1238" s="579" t="inlineStr"/>
      <c r="AI1238" s="418">
        <f>IF(OR(AH1238="",AH1238="",AH1238=0),"",6.172/(AH1238*24))</f>
        <v/>
      </c>
      <c r="AJ1238" s="175">
        <f>IF(AND(ISNUMBER(AB1238),ISNUMBER(AG1238)),AB1238-AG1238,"")</f>
        <v/>
      </c>
      <c r="AK1238" s="255" t="inlineStr">
        <is>
          <t>Headgasket</t>
        </is>
      </c>
      <c r="AL1238" s="255" t="n">
        <v>54</v>
      </c>
      <c r="AM1238" s="480" t="n"/>
      <c r="AN1238" s="671">
        <f>IF(OR(AL1238="",AM1238="",AM1238=0),"",AL1238*6.172/(AM1238*24))</f>
        <v/>
      </c>
      <c r="AO1238" s="477">
        <f>IF(AND(AL1238=AL1237,AM1238&lt;&gt;"",AM1237&lt;&gt;""),AM1238-AM1237,"")</f>
        <v/>
      </c>
      <c r="AP1238" s="255" t="n"/>
      <c r="AQ1238" s="579" t="inlineStr"/>
      <c r="AR1238" s="418">
        <f>IF(OR(AQ1238="",AQ1238="",AQ1238=0),"",6.172/(AQ1238*24))</f>
        <v/>
      </c>
      <c r="AS1238" s="436">
        <f>IF(OR(NOT(ISNUMBER(C1238)),NOT(ISNUMBER(AB1238))),"",IF(AG1238&lt;&gt;"",AG1238,AB1238)-C1238)</f>
        <v/>
      </c>
      <c r="AT1238" s="260" t="n"/>
      <c r="AU1238" s="261">
        <f>IF($B1238="","",TEXT($A1238,"yyyymmdd")&amp;"_P"&amp;$C1238&amp;"_C"&amp;$F1238&amp;"_"&amp;TRIM(RIGHT(SUBSTITUTE(TRIM(SUBSTITUTE($L1238,CHAR(160)," "))," ",REPT(" ",60)),60))&amp;IF($P1238="","","-"&amp;TRIM(RIGHT(SUBSTITUTE(TRIM(SUBSTITUTE($P1238,CHAR(160)," "))," ",REPT(" ",60)),60)))&amp;IF($T1238="","","-"&amp;TRIM(RIGHT(SUBSTITUTE(TRIM(SUBSTITUTE($T1238,CHAR(160)," "))," ",REPT(" ",60)),60)))&amp;".jpg")</f>
        <v/>
      </c>
    </row>
    <row r="1239" ht="42" customHeight="1">
      <c r="A1239" s="252" t="n">
        <v>30227</v>
      </c>
      <c r="B1239" s="255" t="inlineStr">
        <is>
          <t>James Hardie 1000 3 October, 1982</t>
        </is>
      </c>
      <c r="C1239" s="255" t="inlineStr">
        <is>
          <t>DNF</t>
        </is>
      </c>
      <c r="D1239" s="255" t="inlineStr">
        <is>
          <t>A</t>
        </is>
      </c>
      <c r="E1239" s="255" t="n"/>
      <c r="F1239" s="255" t="n">
        <v>29</v>
      </c>
      <c r="G1239" s="255" t="inlineStr">
        <is>
          <t>John Donnelly</t>
        </is>
      </c>
      <c r="H1239" s="255" t="n"/>
      <c r="I1239" s="255" t="n"/>
      <c r="J1239" s="255" t="inlineStr">
        <is>
          <t>Ford Falcon XD</t>
        </is>
      </c>
      <c r="K1239" s="255" t="inlineStr">
        <is>
          <t>5760 V8</t>
        </is>
      </c>
      <c r="L1239" s="255" t="inlineStr">
        <is>
          <t>John Donnelly</t>
        </is>
      </c>
      <c r="M1239" s="255" t="inlineStr">
        <is>
          <t>AUS</t>
        </is>
      </c>
      <c r="N1239" s="695">
        <f>_xlfn.LET(_xlpm.d,_xlfn.XLOOKUP(L1239,'[1]Birth Dates'!$A:$A,'[1]Birth Dates'!$B:$B,"",0),IF(_xlpm.d=0,"",_xlpm.d))</f>
        <v/>
      </c>
      <c r="O1239" s="255">
        <f>IF(OR(N1239="",A1239="",NOT(ISNUMBER(N1239)),N1239&gt;A1239),"",DATEDIF(N1239,A1239,"Y")&amp;" years, "&amp;DATEDIF(N1239,A1239,"YM")&amp;" months, "&amp;DATEDIF(N1239,A1239,"MD")&amp;" days")</f>
        <v/>
      </c>
      <c r="P1239" s="255" t="inlineStr">
        <is>
          <t>Ian McGee</t>
        </is>
      </c>
      <c r="Q1239" s="255" t="inlineStr">
        <is>
          <t>AUS</t>
        </is>
      </c>
      <c r="R1239" s="695">
        <f>_xlfn.LET(_xlpm.d,_xlfn.XLOOKUP(P1239,'[1]Birth Dates'!$A:$A,'[1]Birth Dates'!$B:$B,"",0),IF(_xlpm.d=0,"",_xlpm.d))</f>
        <v/>
      </c>
      <c r="S1239" s="255">
        <f>IF(OR(R1239="",A1239="",NOT(ISNUMBER(R1239)),R1239&gt;A1239),"",DATEDIF(R1239,A1239,"Y")&amp;" years, "&amp;DATEDIF(R1239,A1239,"YM")&amp;" months, "&amp;DATEDIF(R1239,A1239,"MD")&amp;" days")</f>
        <v/>
      </c>
      <c r="T1239" s="255" t="n"/>
      <c r="U1239" s="255" t="n"/>
      <c r="V1239" s="695">
        <f>_xlfn.LET(_xlpm.d,_xlfn.XLOOKUP(T1239,'[1]Birth Dates'!$A:$A,'[1]Birth Dates'!$B:$B,"",0),IF(_xlpm.d=0,"",_xlpm.d))</f>
        <v/>
      </c>
      <c r="W1239" s="255">
        <f>IF(OR(V1239="",A1239="",NOT(ISNUMBER(V1239)),V1239&gt;A1239),"",DATEDIF(V1239,A1239,"Y")&amp;" years, "&amp;DATEDIF(V1239,A1239,"YM")&amp;" months, "&amp;DATEDIF(V1239,A1239,"MD")&amp;" days")</f>
        <v/>
      </c>
      <c r="X1239" s="255" t="n"/>
      <c r="Y1239" s="255" t="n"/>
      <c r="Z1239" s="255" t="n"/>
      <c r="AA1239" s="255" t="n"/>
      <c r="AB1239" s="255" t="n">
        <v>44</v>
      </c>
      <c r="AC1239" s="255" t="n"/>
      <c r="AD1239" s="255" t="n"/>
      <c r="AE1239" s="591" t="inlineStr">
        <is>
          <t>2:35.1000</t>
        </is>
      </c>
      <c r="AF1239" s="418">
        <f>IF(OR(AE1239="",AE1239="",AE1239=0),"",6.172/(AE1239*24))</f>
        <v/>
      </c>
      <c r="AG1239" s="259" t="n"/>
      <c r="AH1239" s="579" t="inlineStr"/>
      <c r="AI1239" s="418">
        <f>IF(OR(AH1239="",AH1239="",AH1239=0),"",6.172/(AH1239*24))</f>
        <v/>
      </c>
      <c r="AJ1239" s="175">
        <f>IF(AND(ISNUMBER(AB1239),ISNUMBER(AG1239)),AB1239-AG1239,"")</f>
        <v/>
      </c>
      <c r="AK1239" s="255" t="inlineStr">
        <is>
          <t>Engine</t>
        </is>
      </c>
      <c r="AL1239" s="255" t="n">
        <v>51</v>
      </c>
      <c r="AM1239" s="480" t="n"/>
      <c r="AN1239" s="671">
        <f>IF(OR(AL1239="",AM1239="",AM1239=0),"",AL1239*6.172/(AM1239*24))</f>
        <v/>
      </c>
      <c r="AO1239" s="477">
        <f>IF(AND(AL1239=AL1238,AM1239&lt;&gt;"",AM1238&lt;&gt;""),AM1239-AM1238,"")</f>
        <v/>
      </c>
      <c r="AP1239" s="255" t="n"/>
      <c r="AQ1239" s="579" t="inlineStr"/>
      <c r="AR1239" s="418">
        <f>IF(OR(AQ1239="",AQ1239="",AQ1239=0),"",6.172/(AQ1239*24))</f>
        <v/>
      </c>
      <c r="AS1239" s="436">
        <f>IF(OR(NOT(ISNUMBER(C1239)),NOT(ISNUMBER(AB1239))),"",IF(AG1239&lt;&gt;"",AG1239,AB1239)-C1239)</f>
        <v/>
      </c>
      <c r="AT1239" s="260" t="n"/>
      <c r="AU1239" s="261">
        <f>IF($B1239="","",TEXT($A1239,"yyyymmdd")&amp;"_P"&amp;$C1239&amp;"_C"&amp;$F1239&amp;"_"&amp;TRIM(RIGHT(SUBSTITUTE(TRIM(SUBSTITUTE($L1239,CHAR(160)," "))," ",REPT(" ",60)),60))&amp;IF($P1239="","","-"&amp;TRIM(RIGHT(SUBSTITUTE(TRIM(SUBSTITUTE($P1239,CHAR(160)," "))," ",REPT(" ",60)),60)))&amp;IF($T1239="","","-"&amp;TRIM(RIGHT(SUBSTITUTE(TRIM(SUBSTITUTE($T1239,CHAR(160)," "))," ",REPT(" ",60)),60)))&amp;".jpg")</f>
        <v/>
      </c>
    </row>
    <row r="1240" ht="42" customHeight="1">
      <c r="A1240" s="252" t="n">
        <v>30227</v>
      </c>
      <c r="B1240" s="255" t="inlineStr">
        <is>
          <t>James Hardie 1000 3 October, 1982</t>
        </is>
      </c>
      <c r="C1240" s="255" t="inlineStr">
        <is>
          <t>DNF</t>
        </is>
      </c>
      <c r="D1240" s="255" t="inlineStr">
        <is>
          <t>A</t>
        </is>
      </c>
      <c r="E1240" s="255" t="n"/>
      <c r="F1240" s="255" t="n">
        <v>23</v>
      </c>
      <c r="G1240" s="255" t="inlineStr">
        <is>
          <t>Alf Grant</t>
        </is>
      </c>
      <c r="H1240" s="255" t="n"/>
      <c r="I1240" s="255" t="n"/>
      <c r="J1240" s="255" t="inlineStr">
        <is>
          <t>Ford Falcon XD</t>
        </is>
      </c>
      <c r="K1240" s="255" t="inlineStr">
        <is>
          <t>5760 V8</t>
        </is>
      </c>
      <c r="L1240" s="255" t="inlineStr">
        <is>
          <t>Alf Grant</t>
        </is>
      </c>
      <c r="M1240" s="255" t="inlineStr">
        <is>
          <t>AUS</t>
        </is>
      </c>
      <c r="N1240" s="695">
        <f>_xlfn.LET(_xlpm.d,_xlfn.XLOOKUP(L1240,'[1]Birth Dates'!$A:$A,'[1]Birth Dates'!$B:$B,"",0),IF(_xlpm.d=0,"",_xlpm.d))</f>
        <v/>
      </c>
      <c r="O1240" s="255">
        <f>IF(OR(N1240="",A1240="",NOT(ISNUMBER(N1240)),N1240&gt;A1240),"",DATEDIF(N1240,A1240,"Y")&amp;" years, "&amp;DATEDIF(N1240,A1240,"YM")&amp;" months, "&amp;DATEDIF(N1240,A1240,"MD")&amp;" days")</f>
        <v/>
      </c>
      <c r="P1240" s="255" t="inlineStr">
        <is>
          <t>Leo Leonard</t>
        </is>
      </c>
      <c r="Q1240" s="255" t="inlineStr">
        <is>
          <t>NZL</t>
        </is>
      </c>
      <c r="R1240" s="695">
        <f>_xlfn.LET(_xlpm.d,_xlfn.XLOOKUP(P1240,'[1]Birth Dates'!$A:$A,'[1]Birth Dates'!$B:$B,"",0),IF(_xlpm.d=0,"",_xlpm.d))</f>
        <v/>
      </c>
      <c r="S1240" s="255">
        <f>IF(OR(R1240="",A1240="",NOT(ISNUMBER(R1240)),R1240&gt;A1240),"",DATEDIF(R1240,A1240,"Y")&amp;" years, "&amp;DATEDIF(R1240,A1240,"YM")&amp;" months, "&amp;DATEDIF(R1240,A1240,"MD")&amp;" days")</f>
        <v/>
      </c>
      <c r="T1240" s="255" t="n"/>
      <c r="U1240" s="255" t="n"/>
      <c r="V1240" s="695">
        <f>_xlfn.LET(_xlpm.d,_xlfn.XLOOKUP(T1240,'[1]Birth Dates'!$A:$A,'[1]Birth Dates'!$B:$B,"",0),IF(_xlpm.d=0,"",_xlpm.d))</f>
        <v/>
      </c>
      <c r="W1240" s="255">
        <f>IF(OR(V1240="",A1240="",NOT(ISNUMBER(V1240)),V1240&gt;A1240),"",DATEDIF(V1240,A1240,"Y")&amp;" years, "&amp;DATEDIF(V1240,A1240,"YM")&amp;" months, "&amp;DATEDIF(V1240,A1240,"MD")&amp;" days")</f>
        <v/>
      </c>
      <c r="X1240" s="255" t="n"/>
      <c r="Y1240" s="255" t="n"/>
      <c r="Z1240" s="255" t="n"/>
      <c r="AA1240" s="255" t="n"/>
      <c r="AB1240" s="255" t="n">
        <v>33</v>
      </c>
      <c r="AC1240" s="255" t="n"/>
      <c r="AD1240" s="255" t="n"/>
      <c r="AE1240" s="591" t="inlineStr">
        <is>
          <t>2:26.3000</t>
        </is>
      </c>
      <c r="AF1240" s="418">
        <f>IF(OR(AE1240="",AE1240="",AE1240=0),"",6.172/(AE1240*24))</f>
        <v/>
      </c>
      <c r="AG1240" s="259" t="n"/>
      <c r="AH1240" s="579" t="inlineStr"/>
      <c r="AI1240" s="418">
        <f>IF(OR(AH1240="",AH1240="",AH1240=0),"",6.172/(AH1240*24))</f>
        <v/>
      </c>
      <c r="AJ1240" s="175">
        <f>IF(AND(ISNUMBER(AB1240),ISNUMBER(AG1240)),AB1240-AG1240,"")</f>
        <v/>
      </c>
      <c r="AK1240" s="255" t="inlineStr">
        <is>
          <t>Engine</t>
        </is>
      </c>
      <c r="AL1240" s="255" t="n">
        <v>48</v>
      </c>
      <c r="AM1240" s="480" t="n"/>
      <c r="AN1240" s="671">
        <f>IF(OR(AL1240="",AM1240="",AM1240=0),"",AL1240*6.172/(AM1240*24))</f>
        <v/>
      </c>
      <c r="AO1240" s="477">
        <f>IF(AND(AL1240=AL1239,AM1240&lt;&gt;"",AM1239&lt;&gt;""),AM1240-AM1239,"")</f>
        <v/>
      </c>
      <c r="AP1240" s="255" t="n"/>
      <c r="AQ1240" s="579" t="inlineStr"/>
      <c r="AR1240" s="418">
        <f>IF(OR(AQ1240="",AQ1240="",AQ1240=0),"",6.172/(AQ1240*24))</f>
        <v/>
      </c>
      <c r="AS1240" s="436">
        <f>IF(OR(NOT(ISNUMBER(C1240)),NOT(ISNUMBER(AB1240))),"",IF(AG1240&lt;&gt;"",AG1240,AB1240)-C1240)</f>
        <v/>
      </c>
      <c r="AT1240" s="260" t="n"/>
      <c r="AU1240" s="261">
        <f>IF($B1240="","",TEXT($A1240,"yyyymmdd")&amp;"_P"&amp;$C1240&amp;"_C"&amp;$F1240&amp;"_"&amp;TRIM(RIGHT(SUBSTITUTE(TRIM(SUBSTITUTE($L1240,CHAR(160)," "))," ",REPT(" ",60)),60))&amp;IF($P1240="","","-"&amp;TRIM(RIGHT(SUBSTITUTE(TRIM(SUBSTITUTE($P1240,CHAR(160)," "))," ",REPT(" ",60)),60)))&amp;IF($T1240="","","-"&amp;TRIM(RIGHT(SUBSTITUTE(TRIM(SUBSTITUTE($T1240,CHAR(160)," "))," ",REPT(" ",60)),60)))&amp;".jpg")</f>
        <v/>
      </c>
    </row>
    <row r="1241" ht="42" customHeight="1">
      <c r="A1241" s="252" t="n">
        <v>30227</v>
      </c>
      <c r="B1241" s="255" t="inlineStr">
        <is>
          <t>James Hardie 1000 3 October, 1982</t>
        </is>
      </c>
      <c r="C1241" s="255" t="inlineStr">
        <is>
          <t>DNF</t>
        </is>
      </c>
      <c r="D1241" s="255" t="inlineStr">
        <is>
          <t>B</t>
        </is>
      </c>
      <c r="E1241" s="255" t="n"/>
      <c r="F1241" s="255" t="n">
        <v>55</v>
      </c>
      <c r="G1241" s="255" t="inlineStr">
        <is>
          <t>Nissan Motor Co</t>
        </is>
      </c>
      <c r="H1241" s="255" t="n"/>
      <c r="I1241" s="255" t="n"/>
      <c r="J1241" s="255" t="inlineStr">
        <is>
          <t>Nissan Bluebird</t>
        </is>
      </c>
      <c r="K1241" s="255" t="inlineStr">
        <is>
          <t>1770 tc L4</t>
        </is>
      </c>
      <c r="L1241" s="255" t="inlineStr">
        <is>
          <t>George Fury</t>
        </is>
      </c>
      <c r="M1241" s="255" t="inlineStr">
        <is>
          <t>AUS</t>
        </is>
      </c>
      <c r="N1241" s="695">
        <f>_xlfn.LET(_xlpm.d,_xlfn.XLOOKUP(L1241,'[1]Birth Dates'!$A:$A,'[1]Birth Dates'!$B:$B,"",0),IF(_xlpm.d=0,"",_xlpm.d))</f>
        <v/>
      </c>
      <c r="O1241" s="255">
        <f>IF(OR(N1241="",A1241="",NOT(ISNUMBER(N1241)),N1241&gt;A1241),"",DATEDIF(N1241,A1241,"Y")&amp;" years, "&amp;DATEDIF(N1241,A1241,"YM")&amp;" months, "&amp;DATEDIF(N1241,A1241,"MD")&amp;" days")</f>
        <v/>
      </c>
      <c r="P1241" s="255" t="inlineStr">
        <is>
          <t>Fred Gibson</t>
        </is>
      </c>
      <c r="Q1241" s="255" t="inlineStr">
        <is>
          <t>AUS</t>
        </is>
      </c>
      <c r="R1241" s="695">
        <f>_xlfn.LET(_xlpm.d,_xlfn.XLOOKUP(P1241,'[1]Birth Dates'!$A:$A,'[1]Birth Dates'!$B:$B,"",0),IF(_xlpm.d=0,"",_xlpm.d))</f>
        <v/>
      </c>
      <c r="S1241" s="255">
        <f>IF(OR(R1241="",A1241="",NOT(ISNUMBER(R1241)),R1241&gt;A1241),"",DATEDIF(R1241,A1241,"Y")&amp;" years, "&amp;DATEDIF(R1241,A1241,"YM")&amp;" months, "&amp;DATEDIF(R1241,A1241,"MD")&amp;" days")</f>
        <v/>
      </c>
      <c r="T1241" s="255" t="n"/>
      <c r="U1241" s="255" t="n"/>
      <c r="V1241" s="695">
        <f>_xlfn.LET(_xlpm.d,_xlfn.XLOOKUP(T1241,'[1]Birth Dates'!$A:$A,'[1]Birth Dates'!$B:$B,"",0),IF(_xlpm.d=0,"",_xlpm.d))</f>
        <v/>
      </c>
      <c r="W1241" s="255">
        <f>IF(OR(V1241="",A1241="",NOT(ISNUMBER(V1241)),V1241&gt;A1241),"",DATEDIF(V1241,A1241,"Y")&amp;" years, "&amp;DATEDIF(V1241,A1241,"YM")&amp;" months, "&amp;DATEDIF(V1241,A1241,"MD")&amp;" days")</f>
        <v/>
      </c>
      <c r="X1241" s="255" t="n"/>
      <c r="Y1241" s="255" t="n"/>
      <c r="Z1241" s="255" t="n"/>
      <c r="AA1241" s="255" t="n"/>
      <c r="AB1241" s="255" t="n">
        <v>10</v>
      </c>
      <c r="AC1241" s="255" t="n"/>
      <c r="AD1241" s="255" t="n"/>
      <c r="AE1241" s="591" t="inlineStr">
        <is>
          <t>2:20.6000</t>
        </is>
      </c>
      <c r="AF1241" s="418">
        <f>IF(OR(AE1241="",AE1241="",AE1241=0),"",6.172/(AE1241*24))</f>
        <v/>
      </c>
      <c r="AG1241" s="255" t="n">
        <v>10</v>
      </c>
      <c r="AH1241" s="591" t="inlineStr">
        <is>
          <t>2:20.6130</t>
        </is>
      </c>
      <c r="AI1241" s="418">
        <f>IF(OR(AH1241="",AH1241="",AH1241=0),"",6.172/(AH1241*24))</f>
        <v/>
      </c>
      <c r="AJ1241" s="175">
        <f>IF(AND(ISNUMBER(AB1241),ISNUMBER(AG1241)),AB1241-AG1241,"")</f>
        <v/>
      </c>
      <c r="AK1241" s="255" t="inlineStr">
        <is>
          <t>Headgasket</t>
        </is>
      </c>
      <c r="AL1241" s="255" t="n">
        <v>40</v>
      </c>
      <c r="AM1241" s="480" t="n"/>
      <c r="AN1241" s="671">
        <f>IF(OR(AL1241="",AM1241="",AM1241=0),"",AL1241*6.172/(AM1241*24))</f>
        <v/>
      </c>
      <c r="AO1241" s="477">
        <f>IF(AND(AL1241=AL1240,AM1241&lt;&gt;"",AM1240&lt;&gt;""),AM1241-AM1240,"")</f>
        <v/>
      </c>
      <c r="AP1241" s="255" t="n"/>
      <c r="AQ1241" s="579" t="inlineStr"/>
      <c r="AR1241" s="418">
        <f>IF(OR(AQ1241="",AQ1241="",AQ1241=0),"",6.172/(AQ1241*24))</f>
        <v/>
      </c>
      <c r="AS1241" s="436">
        <f>IF(OR(NOT(ISNUMBER(C1241)),NOT(ISNUMBER(AB1241))),"",IF(AG1241&lt;&gt;"",AG1241,AB1241)-C1241)</f>
        <v/>
      </c>
      <c r="AT1241" s="260" t="n"/>
      <c r="AU1241" s="261">
        <f>IF($B1241="","",TEXT($A1241,"yyyymmdd")&amp;"_P"&amp;$C1241&amp;"_C"&amp;$F1241&amp;"_"&amp;TRIM(RIGHT(SUBSTITUTE(TRIM(SUBSTITUTE($L1241,CHAR(160)," "))," ",REPT(" ",60)),60))&amp;IF($P1241="","","-"&amp;TRIM(RIGHT(SUBSTITUTE(TRIM(SUBSTITUTE($P1241,CHAR(160)," "))," ",REPT(" ",60)),60)))&amp;IF($T1241="","","-"&amp;TRIM(RIGHT(SUBSTITUTE(TRIM(SUBSTITUTE($T1241,CHAR(160)," "))," ",REPT(" ",60)),60)))&amp;".jpg")</f>
        <v/>
      </c>
    </row>
    <row r="1242" ht="42" customHeight="1">
      <c r="A1242" s="252" t="n">
        <v>30227</v>
      </c>
      <c r="B1242" s="255" t="inlineStr">
        <is>
          <t>James Hardie 1000 3 October, 1982</t>
        </is>
      </c>
      <c r="C1242" s="255" t="inlineStr">
        <is>
          <t>DNF</t>
        </is>
      </c>
      <c r="D1242" s="255" t="inlineStr">
        <is>
          <t>A</t>
        </is>
      </c>
      <c r="E1242" s="255" t="n"/>
      <c r="F1242" s="255" t="n">
        <v>9</v>
      </c>
      <c r="G1242" s="255" t="inlineStr">
        <is>
          <t>Nine Network Racing Team</t>
        </is>
      </c>
      <c r="H1242" s="255" t="n"/>
      <c r="I1242" s="255" t="n"/>
      <c r="J1242" s="255" t="inlineStr">
        <is>
          <t>Chevrolet Camaro</t>
        </is>
      </c>
      <c r="K1242" s="255" t="inlineStr">
        <is>
          <t>5736 V8</t>
        </is>
      </c>
      <c r="L1242" s="255" t="inlineStr">
        <is>
          <t>Kevin Bartlett</t>
        </is>
      </c>
      <c r="M1242" s="255" t="inlineStr">
        <is>
          <t>AUS</t>
        </is>
      </c>
      <c r="N1242" s="695">
        <f>_xlfn.LET(_xlpm.d,_xlfn.XLOOKUP(L1242,'[1]Birth Dates'!$A:$A,'[1]Birth Dates'!$B:$B,"",0),IF(_xlpm.d=0,"",_xlpm.d))</f>
        <v/>
      </c>
      <c r="O1242" s="255">
        <f>IF(OR(N1242="",A1242="",NOT(ISNUMBER(N1242)),N1242&gt;A1242),"",DATEDIF(N1242,A1242,"Y")&amp;" years, "&amp;DATEDIF(N1242,A1242,"YM")&amp;" months, "&amp;DATEDIF(N1242,A1242,"MD")&amp;" days")</f>
        <v/>
      </c>
      <c r="P1242" s="255" t="inlineStr">
        <is>
          <t>Colin Bond</t>
        </is>
      </c>
      <c r="Q1242" s="255" t="inlineStr">
        <is>
          <t>AUS</t>
        </is>
      </c>
      <c r="R1242" s="695">
        <f>_xlfn.LET(_xlpm.d,_xlfn.XLOOKUP(P1242,'[1]Birth Dates'!$A:$A,'[1]Birth Dates'!$B:$B,"",0),IF(_xlpm.d=0,"",_xlpm.d))</f>
        <v/>
      </c>
      <c r="S1242" s="255">
        <f>IF(OR(R1242="",A1242="",NOT(ISNUMBER(R1242)),R1242&gt;A1242),"",DATEDIF(R1242,A1242,"Y")&amp;" years, "&amp;DATEDIF(R1242,A1242,"YM")&amp;" months, "&amp;DATEDIF(R1242,A1242,"MD")&amp;" days")</f>
        <v/>
      </c>
      <c r="T1242" s="255" t="n"/>
      <c r="U1242" s="255" t="n"/>
      <c r="V1242" s="695">
        <f>_xlfn.LET(_xlpm.d,_xlfn.XLOOKUP(T1242,'[1]Birth Dates'!$A:$A,'[1]Birth Dates'!$B:$B,"",0),IF(_xlpm.d=0,"",_xlpm.d))</f>
        <v/>
      </c>
      <c r="W1242" s="255">
        <f>IF(OR(V1242="",A1242="",NOT(ISNUMBER(V1242)),V1242&gt;A1242),"",DATEDIF(V1242,A1242,"Y")&amp;" years, "&amp;DATEDIF(V1242,A1242,"YM")&amp;" months, "&amp;DATEDIF(V1242,A1242,"MD")&amp;" days")</f>
        <v/>
      </c>
      <c r="X1242" s="255" t="n"/>
      <c r="Y1242" s="255" t="n"/>
      <c r="Z1242" s="255" t="n"/>
      <c r="AA1242" s="255" t="n"/>
      <c r="AB1242" s="255" t="n">
        <v>4</v>
      </c>
      <c r="AC1242" s="255" t="n"/>
      <c r="AD1242" s="255" t="n"/>
      <c r="AE1242" s="591" t="inlineStr">
        <is>
          <t>2:19.0000</t>
        </is>
      </c>
      <c r="AF1242" s="418">
        <f>IF(OR(AE1242="",AE1242="",AE1242=0),"",6.172/(AE1242*24))</f>
        <v/>
      </c>
      <c r="AG1242" s="255" t="n">
        <v>4</v>
      </c>
      <c r="AH1242" s="591" t="inlineStr">
        <is>
          <t>2:18.9460</t>
        </is>
      </c>
      <c r="AI1242" s="418">
        <f>IF(OR(AH1242="",AH1242="",AH1242=0),"",6.172/(AH1242*24))</f>
        <v/>
      </c>
      <c r="AJ1242" s="175">
        <f>IF(AND(ISNUMBER(AB1242),ISNUMBER(AG1242)),AB1242-AG1242,"")</f>
        <v/>
      </c>
      <c r="AK1242" s="255" t="inlineStr">
        <is>
          <t>Accident</t>
        </is>
      </c>
      <c r="AL1242" s="255" t="n">
        <v>27</v>
      </c>
      <c r="AM1242" s="480" t="n"/>
      <c r="AN1242" s="671">
        <f>IF(OR(AL1242="",AM1242="",AM1242=0),"",AL1242*6.172/(AM1242*24))</f>
        <v/>
      </c>
      <c r="AO1242" s="477">
        <f>IF(AND(AL1242=AL1241,AM1242&lt;&gt;"",AM1241&lt;&gt;""),AM1242-AM1241,"")</f>
        <v/>
      </c>
      <c r="AP1242" s="255" t="n"/>
      <c r="AQ1242" s="579" t="inlineStr"/>
      <c r="AR1242" s="418">
        <f>IF(OR(AQ1242="",AQ1242="",AQ1242=0),"",6.172/(AQ1242*24))</f>
        <v/>
      </c>
      <c r="AS1242" s="436">
        <f>IF(OR(NOT(ISNUMBER(C1242)),NOT(ISNUMBER(AB1242))),"",IF(AG1242&lt;&gt;"",AG1242,AB1242)-C1242)</f>
        <v/>
      </c>
      <c r="AT1242" s="260" t="n"/>
      <c r="AU1242" s="261">
        <f>IF($B1242="","",TEXT($A1242,"yyyymmdd")&amp;"_P"&amp;$C1242&amp;"_C"&amp;$F1242&amp;"_"&amp;TRIM(RIGHT(SUBSTITUTE(TRIM(SUBSTITUTE($L1242,CHAR(160)," "))," ",REPT(" ",60)),60))&amp;IF($P1242="","","-"&amp;TRIM(RIGHT(SUBSTITUTE(TRIM(SUBSTITUTE($P1242,CHAR(160)," "))," ",REPT(" ",60)),60)))&amp;IF($T1242="","","-"&amp;TRIM(RIGHT(SUBSTITUTE(TRIM(SUBSTITUTE($T1242,CHAR(160)," "))," ",REPT(" ",60)),60)))&amp;".jpg")</f>
        <v/>
      </c>
    </row>
    <row r="1243" ht="42" customHeight="1">
      <c r="A1243" s="252" t="n">
        <v>30227</v>
      </c>
      <c r="B1243" s="255" t="inlineStr">
        <is>
          <t>James Hardie 1000 3 October, 1982</t>
        </is>
      </c>
      <c r="C1243" s="255" t="inlineStr">
        <is>
          <t>DNF</t>
        </is>
      </c>
      <c r="D1243" s="255" t="inlineStr">
        <is>
          <t>A</t>
        </is>
      </c>
      <c r="E1243" s="255" t="n"/>
      <c r="F1243" s="255" t="n">
        <v>18</v>
      </c>
      <c r="G1243" s="255" t="inlineStr">
        <is>
          <t>Murray Carter Racing</t>
        </is>
      </c>
      <c r="H1243" s="255" t="n"/>
      <c r="I1243" s="255" t="n"/>
      <c r="J1243" s="255" t="inlineStr">
        <is>
          <t>Ford Falcon XE</t>
        </is>
      </c>
      <c r="K1243" s="255" t="inlineStr">
        <is>
          <t>5760 V8</t>
        </is>
      </c>
      <c r="L1243" s="255" t="inlineStr">
        <is>
          <t>Murray Carter</t>
        </is>
      </c>
      <c r="M1243" s="255" t="inlineStr">
        <is>
          <t>AUS</t>
        </is>
      </c>
      <c r="N1243" s="695">
        <f>_xlfn.LET(_xlpm.d,_xlfn.XLOOKUP(L1243,'[1]Birth Dates'!$A:$A,'[1]Birth Dates'!$B:$B,"",0),IF(_xlpm.d=0,"",_xlpm.d))</f>
        <v/>
      </c>
      <c r="O1243" s="255">
        <f>IF(OR(N1243="",A1243="",NOT(ISNUMBER(N1243)),N1243&gt;A1243),"",DATEDIF(N1243,A1243,"Y")&amp;" years, "&amp;DATEDIF(N1243,A1243,"YM")&amp;" months, "&amp;DATEDIF(N1243,A1243,"MD")&amp;" days")</f>
        <v/>
      </c>
      <c r="P1243" s="255" t="inlineStr">
        <is>
          <t>Rusty French</t>
        </is>
      </c>
      <c r="Q1243" s="255" t="inlineStr">
        <is>
          <t>AUS</t>
        </is>
      </c>
      <c r="R1243" s="695">
        <f>_xlfn.LET(_xlpm.d,_xlfn.XLOOKUP(P1243,'[1]Birth Dates'!$A:$A,'[1]Birth Dates'!$B:$B,"",0),IF(_xlpm.d=0,"",_xlpm.d))</f>
        <v/>
      </c>
      <c r="S1243" s="255">
        <f>IF(OR(R1243="",A1243="",NOT(ISNUMBER(R1243)),R1243&gt;A1243),"",DATEDIF(R1243,A1243,"Y")&amp;" years, "&amp;DATEDIF(R1243,A1243,"YM")&amp;" months, "&amp;DATEDIF(R1243,A1243,"MD")&amp;" days")</f>
        <v/>
      </c>
      <c r="T1243" s="255" t="n"/>
      <c r="U1243" s="255" t="n"/>
      <c r="V1243" s="695">
        <f>_xlfn.LET(_xlpm.d,_xlfn.XLOOKUP(T1243,'[1]Birth Dates'!$A:$A,'[1]Birth Dates'!$B:$B,"",0),IF(_xlpm.d=0,"",_xlpm.d))</f>
        <v/>
      </c>
      <c r="W1243" s="255">
        <f>IF(OR(V1243="",A1243="",NOT(ISNUMBER(V1243)),V1243&gt;A1243),"",DATEDIF(V1243,A1243,"Y")&amp;" years, "&amp;DATEDIF(V1243,A1243,"YM")&amp;" months, "&amp;DATEDIF(V1243,A1243,"MD")&amp;" days")</f>
        <v/>
      </c>
      <c r="X1243" s="255" t="n"/>
      <c r="Y1243" s="255" t="n"/>
      <c r="Z1243" s="255" t="n"/>
      <c r="AA1243" s="255" t="n"/>
      <c r="AB1243" s="255" t="n">
        <v>32</v>
      </c>
      <c r="AC1243" s="255" t="n"/>
      <c r="AD1243" s="255" t="n"/>
      <c r="AE1243" s="591" t="inlineStr">
        <is>
          <t>2:26.1000</t>
        </is>
      </c>
      <c r="AF1243" s="418">
        <f>IF(OR(AE1243="",AE1243="",AE1243=0),"",6.172/(AE1243*24))</f>
        <v/>
      </c>
      <c r="AG1243" s="259" t="n"/>
      <c r="AH1243" s="579" t="inlineStr"/>
      <c r="AI1243" s="418">
        <f>IF(OR(AH1243="",AH1243="",AH1243=0),"",6.172/(AH1243*24))</f>
        <v/>
      </c>
      <c r="AJ1243" s="175">
        <f>IF(AND(ISNUMBER(AB1243),ISNUMBER(AG1243)),AB1243-AG1243,"")</f>
        <v/>
      </c>
      <c r="AK1243" s="255" t="inlineStr">
        <is>
          <t>Engine</t>
        </is>
      </c>
      <c r="AL1243" s="255" t="n">
        <v>25</v>
      </c>
      <c r="AM1243" s="480" t="n"/>
      <c r="AN1243" s="671">
        <f>IF(OR(AL1243="",AM1243="",AM1243=0),"",AL1243*6.172/(AM1243*24))</f>
        <v/>
      </c>
      <c r="AO1243" s="477">
        <f>IF(AND(AL1243=AL1242,AM1243&lt;&gt;"",AM1242&lt;&gt;""),AM1243-AM1242,"")</f>
        <v/>
      </c>
      <c r="AP1243" s="255" t="n"/>
      <c r="AQ1243" s="579" t="inlineStr"/>
      <c r="AR1243" s="418">
        <f>IF(OR(AQ1243="",AQ1243="",AQ1243=0),"",6.172/(AQ1243*24))</f>
        <v/>
      </c>
      <c r="AS1243" s="436">
        <f>IF(OR(NOT(ISNUMBER(C1243)),NOT(ISNUMBER(AB1243))),"",IF(AG1243&lt;&gt;"",AG1243,AB1243)-C1243)</f>
        <v/>
      </c>
      <c r="AT1243" s="260" t="n"/>
      <c r="AU1243" s="261">
        <f>IF($B1243="","",TEXT($A1243,"yyyymmdd")&amp;"_P"&amp;$C1243&amp;"_C"&amp;$F1243&amp;"_"&amp;TRIM(RIGHT(SUBSTITUTE(TRIM(SUBSTITUTE($L1243,CHAR(160)," "))," ",REPT(" ",60)),60))&amp;IF($P1243="","","-"&amp;TRIM(RIGHT(SUBSTITUTE(TRIM(SUBSTITUTE($P1243,CHAR(160)," "))," ",REPT(" ",60)),60)))&amp;IF($T1243="","","-"&amp;TRIM(RIGHT(SUBSTITUTE(TRIM(SUBSTITUTE($T1243,CHAR(160)," "))," ",REPT(" ",60)),60)))&amp;".jpg")</f>
        <v/>
      </c>
    </row>
    <row r="1244" ht="42" customHeight="1">
      <c r="A1244" s="252" t="n">
        <v>30227</v>
      </c>
      <c r="B1244" s="255" t="inlineStr">
        <is>
          <t>James Hardie 1000 3 October, 1982</t>
        </is>
      </c>
      <c r="C1244" s="255" t="inlineStr">
        <is>
          <t>DNF</t>
        </is>
      </c>
      <c r="D1244" s="255" t="inlineStr">
        <is>
          <t>A</t>
        </is>
      </c>
      <c r="E1244" s="255" t="n"/>
      <c r="F1244" s="255" t="n">
        <v>14</v>
      </c>
      <c r="G1244" s="255" t="inlineStr">
        <is>
          <t>John English</t>
        </is>
      </c>
      <c r="H1244" s="255" t="n"/>
      <c r="I1244" s="255" t="n"/>
      <c r="J1244" s="255" t="inlineStr">
        <is>
          <t>Ford Falcon XD</t>
        </is>
      </c>
      <c r="K1244" s="255" t="inlineStr">
        <is>
          <t>5760 V8</t>
        </is>
      </c>
      <c r="L1244" s="255" t="inlineStr">
        <is>
          <t>John English</t>
        </is>
      </c>
      <c r="M1244" s="255" t="inlineStr">
        <is>
          <t>AUS</t>
        </is>
      </c>
      <c r="N1244" s="695">
        <f>_xlfn.LET(_xlpm.d,_xlfn.XLOOKUP(L1244,'[1]Birth Dates'!$A:$A,'[1]Birth Dates'!$B:$B,"",0),IF(_xlpm.d=0,"",_xlpm.d))</f>
        <v/>
      </c>
      <c r="O1244" s="255">
        <f>IF(OR(N1244="",A1244="",NOT(ISNUMBER(N1244)),N1244&gt;A1244),"",DATEDIF(N1244,A1244,"Y")&amp;" years, "&amp;DATEDIF(N1244,A1244,"YM")&amp;" months, "&amp;DATEDIF(N1244,A1244,"MD")&amp;" days")</f>
        <v/>
      </c>
      <c r="P1244" s="255" t="inlineStr">
        <is>
          <t>Paul Gulson</t>
        </is>
      </c>
      <c r="Q1244" s="255" t="inlineStr">
        <is>
          <t>AUS</t>
        </is>
      </c>
      <c r="R1244" s="695">
        <f>_xlfn.LET(_xlpm.d,_xlfn.XLOOKUP(P1244,'[1]Birth Dates'!$A:$A,'[1]Birth Dates'!$B:$B,"",0),IF(_xlpm.d=0,"",_xlpm.d))</f>
        <v/>
      </c>
      <c r="S1244" s="255">
        <f>IF(OR(R1244="",A1244="",NOT(ISNUMBER(R1244)),R1244&gt;A1244),"",DATEDIF(R1244,A1244,"Y")&amp;" years, "&amp;DATEDIF(R1244,A1244,"YM")&amp;" months, "&amp;DATEDIF(R1244,A1244,"MD")&amp;" days")</f>
        <v/>
      </c>
      <c r="T1244" s="255" t="n"/>
      <c r="U1244" s="255" t="n"/>
      <c r="V1244" s="695">
        <f>_xlfn.LET(_xlpm.d,_xlfn.XLOOKUP(T1244,'[1]Birth Dates'!$A:$A,'[1]Birth Dates'!$B:$B,"",0),IF(_xlpm.d=0,"",_xlpm.d))</f>
        <v/>
      </c>
      <c r="W1244" s="255">
        <f>IF(OR(V1244="",A1244="",NOT(ISNUMBER(V1244)),V1244&gt;A1244),"",DATEDIF(V1244,A1244,"Y")&amp;" years, "&amp;DATEDIF(V1244,A1244,"YM")&amp;" months, "&amp;DATEDIF(V1244,A1244,"MD")&amp;" days")</f>
        <v/>
      </c>
      <c r="X1244" s="255" t="n"/>
      <c r="Y1244" s="255" t="n"/>
      <c r="Z1244" s="255" t="n"/>
      <c r="AA1244" s="255" t="n"/>
      <c r="AB1244" s="255" t="n">
        <v>25</v>
      </c>
      <c r="AC1244" s="255" t="n"/>
      <c r="AD1244" s="255" t="n"/>
      <c r="AE1244" s="591" t="inlineStr">
        <is>
          <t>2:24.3000</t>
        </is>
      </c>
      <c r="AF1244" s="418">
        <f>IF(OR(AE1244="",AE1244="",AE1244=0),"",6.172/(AE1244*24))</f>
        <v/>
      </c>
      <c r="AG1244" s="259" t="n"/>
      <c r="AH1244" s="579" t="inlineStr"/>
      <c r="AI1244" s="418">
        <f>IF(OR(AH1244="",AH1244="",AH1244=0),"",6.172/(AH1244*24))</f>
        <v/>
      </c>
      <c r="AJ1244" s="175">
        <f>IF(AND(ISNUMBER(AB1244),ISNUMBER(AG1244)),AB1244-AG1244,"")</f>
        <v/>
      </c>
      <c r="AK1244" s="255" t="inlineStr">
        <is>
          <t>Engine</t>
        </is>
      </c>
      <c r="AL1244" s="255" t="n">
        <v>17</v>
      </c>
      <c r="AM1244" s="480" t="n"/>
      <c r="AN1244" s="671">
        <f>IF(OR(AL1244="",AM1244="",AM1244=0),"",AL1244*6.172/(AM1244*24))</f>
        <v/>
      </c>
      <c r="AO1244" s="477">
        <f>IF(AND(AL1244=AL1243,AM1244&lt;&gt;"",AM1243&lt;&gt;""),AM1244-AM1243,"")</f>
        <v/>
      </c>
      <c r="AP1244" s="255" t="n"/>
      <c r="AQ1244" s="579" t="inlineStr"/>
      <c r="AR1244" s="418">
        <f>IF(OR(AQ1244="",AQ1244="",AQ1244=0),"",6.172/(AQ1244*24))</f>
        <v/>
      </c>
      <c r="AS1244" s="436">
        <f>IF(OR(NOT(ISNUMBER(C1244)),NOT(ISNUMBER(AB1244))),"",IF(AG1244&lt;&gt;"",AG1244,AB1244)-C1244)</f>
        <v/>
      </c>
      <c r="AT1244" s="260" t="n"/>
      <c r="AU1244" s="261">
        <f>IF($B1244="","",TEXT($A1244,"yyyymmdd")&amp;"_P"&amp;$C1244&amp;"_C"&amp;$F1244&amp;"_"&amp;TRIM(RIGHT(SUBSTITUTE(TRIM(SUBSTITUTE($L1244,CHAR(160)," "))," ",REPT(" ",60)),60))&amp;IF($P1244="","","-"&amp;TRIM(RIGHT(SUBSTITUTE(TRIM(SUBSTITUTE($P1244,CHAR(160)," "))," ",REPT(" ",60)),60)))&amp;IF($T1244="","","-"&amp;TRIM(RIGHT(SUBSTITUTE(TRIM(SUBSTITUTE($T1244,CHAR(160)," "))," ",REPT(" ",60)),60)))&amp;".jpg")</f>
        <v/>
      </c>
    </row>
    <row r="1245" ht="42" customHeight="1">
      <c r="A1245" s="252" t="n">
        <v>30227</v>
      </c>
      <c r="B1245" s="255" t="inlineStr">
        <is>
          <t>James Hardie 1000 3 October, 1982</t>
        </is>
      </c>
      <c r="C1245" s="255" t="inlineStr">
        <is>
          <t>DNF</t>
        </is>
      </c>
      <c r="D1245" s="255" t="inlineStr">
        <is>
          <t>B</t>
        </is>
      </c>
      <c r="E1245" s="255" t="n"/>
      <c r="F1245" s="255" t="n">
        <v>51</v>
      </c>
      <c r="G1245" s="255" t="inlineStr">
        <is>
          <t>Capri Components</t>
        </is>
      </c>
      <c r="H1245" s="255" t="n"/>
      <c r="I1245" s="255" t="n"/>
      <c r="J1245" s="255" t="inlineStr">
        <is>
          <t>Ford Capri</t>
        </is>
      </c>
      <c r="K1245" s="255" t="inlineStr">
        <is>
          <t>2993 V6</t>
        </is>
      </c>
      <c r="L1245" s="255" t="inlineStr">
        <is>
          <t>Lawrie Nelson</t>
        </is>
      </c>
      <c r="M1245" s="255" t="inlineStr">
        <is>
          <t>AUS</t>
        </is>
      </c>
      <c r="N1245" s="695">
        <f>_xlfn.LET(_xlpm.d,_xlfn.XLOOKUP(L1245,'[1]Birth Dates'!$A:$A,'[1]Birth Dates'!$B:$B,"",0),IF(_xlpm.d=0,"",_xlpm.d))</f>
        <v/>
      </c>
      <c r="O1245" s="255">
        <f>IF(OR(N1245="",A1245="",NOT(ISNUMBER(N1245)),N1245&gt;A1245),"",DATEDIF(N1245,A1245,"Y")&amp;" years, "&amp;DATEDIF(N1245,A1245,"YM")&amp;" months, "&amp;DATEDIF(N1245,A1245,"MD")&amp;" days")</f>
        <v/>
      </c>
      <c r="P1245" s="255" t="inlineStr">
        <is>
          <t>Peter Jones</t>
        </is>
      </c>
      <c r="Q1245" s="255" t="inlineStr">
        <is>
          <t>AUS</t>
        </is>
      </c>
      <c r="R1245" s="695">
        <f>_xlfn.LET(_xlpm.d,_xlfn.XLOOKUP(P1245,'[1]Birth Dates'!$A:$A,'[1]Birth Dates'!$B:$B,"",0),IF(_xlpm.d=0,"",_xlpm.d))</f>
        <v/>
      </c>
      <c r="S1245" s="255">
        <f>IF(OR(R1245="",A1245="",NOT(ISNUMBER(R1245)),R1245&gt;A1245),"",DATEDIF(R1245,A1245,"Y")&amp;" years, "&amp;DATEDIF(R1245,A1245,"YM")&amp;" months, "&amp;DATEDIF(R1245,A1245,"MD")&amp;" days")</f>
        <v/>
      </c>
      <c r="T1245" s="255" t="inlineStr">
        <is>
          <t>Ron Gillard</t>
        </is>
      </c>
      <c r="U1245" s="255" t="inlineStr">
        <is>
          <t>AUS</t>
        </is>
      </c>
      <c r="V1245" s="695">
        <f>_xlfn.LET(_xlpm.d,_xlfn.XLOOKUP(T1245,'[1]Birth Dates'!$A:$A,'[1]Birth Dates'!$B:$B,"",0),IF(_xlpm.d=0,"",_xlpm.d))</f>
        <v/>
      </c>
      <c r="W1245" s="255">
        <f>IF(OR(V1245="",A1245="",NOT(ISNUMBER(V1245)),V1245&gt;A1245),"",DATEDIF(V1245,A1245,"Y")&amp;" years, "&amp;DATEDIF(V1245,A1245,"YM")&amp;" months, "&amp;DATEDIF(V1245,A1245,"MD")&amp;" days")</f>
        <v/>
      </c>
      <c r="X1245" s="255" t="n"/>
      <c r="Y1245" s="255" t="n"/>
      <c r="Z1245" s="255" t="n"/>
      <c r="AA1245" s="255" t="n"/>
      <c r="AB1245" s="255" t="n">
        <v>41</v>
      </c>
      <c r="AC1245" s="255" t="n"/>
      <c r="AD1245" s="255" t="n"/>
      <c r="AE1245" s="591" t="inlineStr">
        <is>
          <t>2:31.4000</t>
        </is>
      </c>
      <c r="AF1245" s="418">
        <f>IF(OR(AE1245="",AE1245="",AE1245=0),"",6.172/(AE1245*24))</f>
        <v/>
      </c>
      <c r="AG1245" s="259" t="n"/>
      <c r="AH1245" s="579" t="inlineStr"/>
      <c r="AI1245" s="418">
        <f>IF(OR(AH1245="",AH1245="",AH1245=0),"",6.172/(AH1245*24))</f>
        <v/>
      </c>
      <c r="AJ1245" s="175">
        <f>IF(AND(ISNUMBER(AB1245),ISNUMBER(AG1245)),AB1245-AG1245,"")</f>
        <v/>
      </c>
      <c r="AK1245" s="255" t="inlineStr">
        <is>
          <t>Engine</t>
        </is>
      </c>
      <c r="AL1245" s="255" t="n">
        <v>17</v>
      </c>
      <c r="AM1245" s="480" t="n"/>
      <c r="AN1245" s="671">
        <f>IF(OR(AL1245="",AM1245="",AM1245=0),"",AL1245*6.172/(AM1245*24))</f>
        <v/>
      </c>
      <c r="AO1245" s="477">
        <f>IF(AND(AL1245=AL1244,AM1245&lt;&gt;"",AM1244&lt;&gt;""),AM1245-AM1244,"")</f>
        <v/>
      </c>
      <c r="AP1245" s="255" t="n"/>
      <c r="AQ1245" s="579" t="inlineStr"/>
      <c r="AR1245" s="418">
        <f>IF(OR(AQ1245="",AQ1245="",AQ1245=0),"",6.172/(AQ1245*24))</f>
        <v/>
      </c>
      <c r="AS1245" s="436">
        <f>IF(OR(NOT(ISNUMBER(C1245)),NOT(ISNUMBER(AB1245))),"",IF(AG1245&lt;&gt;"",AG1245,AB1245)-C1245)</f>
        <v/>
      </c>
      <c r="AT1245" s="260" t="n"/>
      <c r="AU1245" s="261">
        <f>IF($B1245="","",TEXT($A1245,"yyyymmdd")&amp;"_P"&amp;$C1245&amp;"_C"&amp;$F1245&amp;"_"&amp;TRIM(RIGHT(SUBSTITUTE(TRIM(SUBSTITUTE($L1245,CHAR(160)," "))," ",REPT(" ",60)),60))&amp;IF($P1245="","","-"&amp;TRIM(RIGHT(SUBSTITUTE(TRIM(SUBSTITUTE($P1245,CHAR(160)," "))," ",REPT(" ",60)),60)))&amp;IF($T1245="","","-"&amp;TRIM(RIGHT(SUBSTITUTE(TRIM(SUBSTITUTE($T1245,CHAR(160)," "))," ",REPT(" ",60)),60)))&amp;".jpg")</f>
        <v/>
      </c>
    </row>
    <row r="1246" ht="42" customHeight="1">
      <c r="A1246" s="252" t="n">
        <v>30227</v>
      </c>
      <c r="B1246" s="255" t="inlineStr">
        <is>
          <t>James Hardie 1000 3 October, 1982</t>
        </is>
      </c>
      <c r="C1246" s="255" t="inlineStr">
        <is>
          <t>DNF</t>
        </is>
      </c>
      <c r="D1246" s="255" t="inlineStr">
        <is>
          <t>A</t>
        </is>
      </c>
      <c r="E1246" s="255" t="n"/>
      <c r="F1246" s="255" t="n">
        <v>33</v>
      </c>
      <c r="G1246" s="255" t="inlineStr">
        <is>
          <t>BF Goodrich Australia Ltd</t>
        </is>
      </c>
      <c r="H1246" s="255" t="n"/>
      <c r="I1246" s="255" t="n"/>
      <c r="J1246" s="255" t="inlineStr">
        <is>
          <t>Mazda RX7</t>
        </is>
      </c>
      <c r="K1246" s="255" t="inlineStr">
        <is>
          <t>2292 eq R2</t>
        </is>
      </c>
      <c r="L1246" s="255" t="inlineStr">
        <is>
          <t>Gerry Burges</t>
        </is>
      </c>
      <c r="M1246" s="255" t="inlineStr">
        <is>
          <t>AUS</t>
        </is>
      </c>
      <c r="N1246" s="695">
        <f>_xlfn.LET(_xlpm.d,_xlfn.XLOOKUP(L1246,'[1]Birth Dates'!$A:$A,'[1]Birth Dates'!$B:$B,"",0),IF(_xlpm.d=0,"",_xlpm.d))</f>
        <v/>
      </c>
      <c r="O1246" s="255">
        <f>IF(OR(N1246="",A1246="",NOT(ISNUMBER(N1246)),N1246&gt;A1246),"",DATEDIF(N1246,A1246,"Y")&amp;" years, "&amp;DATEDIF(N1246,A1246,"YM")&amp;" months, "&amp;DATEDIF(N1246,A1246,"MD")&amp;" days")</f>
        <v/>
      </c>
      <c r="P1246" s="255" t="inlineStr">
        <is>
          <t>Lynn Brown</t>
        </is>
      </c>
      <c r="Q1246" s="255" t="inlineStr">
        <is>
          <t>AUS</t>
        </is>
      </c>
      <c r="R1246" s="695">
        <f>_xlfn.LET(_xlpm.d,_xlfn.XLOOKUP(P1246,'[1]Birth Dates'!$A:$A,'[1]Birth Dates'!$B:$B,"",0),IF(_xlpm.d=0,"",_xlpm.d))</f>
        <v/>
      </c>
      <c r="S1246" s="255">
        <f>IF(OR(R1246="",A1246="",NOT(ISNUMBER(R1246)),R1246&gt;A1246),"",DATEDIF(R1246,A1246,"Y")&amp;" years, "&amp;DATEDIF(R1246,A1246,"YM")&amp;" months, "&amp;DATEDIF(R1246,A1246,"MD")&amp;" days")</f>
        <v/>
      </c>
      <c r="T1246" s="255" t="n"/>
      <c r="U1246" s="255" t="n"/>
      <c r="V1246" s="695">
        <f>_xlfn.LET(_xlpm.d,_xlfn.XLOOKUP(T1246,'[1]Birth Dates'!$A:$A,'[1]Birth Dates'!$B:$B,"",0),IF(_xlpm.d=0,"",_xlpm.d))</f>
        <v/>
      </c>
      <c r="W1246" s="255">
        <f>IF(OR(V1246="",A1246="",NOT(ISNUMBER(V1246)),V1246&gt;A1246),"",DATEDIF(V1246,A1246,"Y")&amp;" years, "&amp;DATEDIF(V1246,A1246,"YM")&amp;" months, "&amp;DATEDIF(V1246,A1246,"MD")&amp;" days")</f>
        <v/>
      </c>
      <c r="X1246" s="255" t="n"/>
      <c r="Y1246" s="255" t="n"/>
      <c r="Z1246" s="255" t="n"/>
      <c r="AA1246" s="255" t="n"/>
      <c r="AB1246" s="255" t="n">
        <v>47</v>
      </c>
      <c r="AC1246" s="255" t="n"/>
      <c r="AD1246" s="255" t="n"/>
      <c r="AE1246" s="591" t="inlineStr">
        <is>
          <t>2:36.6000</t>
        </is>
      </c>
      <c r="AF1246" s="418">
        <f>IF(OR(AE1246="",AE1246="",AE1246=0),"",6.172/(AE1246*24))</f>
        <v/>
      </c>
      <c r="AG1246" s="259" t="n"/>
      <c r="AH1246" s="579" t="inlineStr"/>
      <c r="AI1246" s="418">
        <f>IF(OR(AH1246="",AH1246="",AH1246=0),"",6.172/(AH1246*24))</f>
        <v/>
      </c>
      <c r="AJ1246" s="175">
        <f>IF(AND(ISNUMBER(AB1246),ISNUMBER(AG1246)),AB1246-AG1246,"")</f>
        <v/>
      </c>
      <c r="AK1246" s="255" t="inlineStr">
        <is>
          <t>Clutch</t>
        </is>
      </c>
      <c r="AL1246" s="255" t="n">
        <v>13</v>
      </c>
      <c r="AM1246" s="480" t="n"/>
      <c r="AN1246" s="671">
        <f>IF(OR(AL1246="",AM1246="",AM1246=0),"",AL1246*6.172/(AM1246*24))</f>
        <v/>
      </c>
      <c r="AO1246" s="477">
        <f>IF(AND(AL1246=AL1245,AM1246&lt;&gt;"",AM1245&lt;&gt;""),AM1246-AM1245,"")</f>
        <v/>
      </c>
      <c r="AP1246" s="255" t="n"/>
      <c r="AQ1246" s="579" t="inlineStr"/>
      <c r="AR1246" s="418">
        <f>IF(OR(AQ1246="",AQ1246="",AQ1246=0),"",6.172/(AQ1246*24))</f>
        <v/>
      </c>
      <c r="AS1246" s="436">
        <f>IF(OR(NOT(ISNUMBER(C1246)),NOT(ISNUMBER(AB1246))),"",IF(AG1246&lt;&gt;"",AG1246,AB1246)-C1246)</f>
        <v/>
      </c>
      <c r="AT1246" s="260" t="n"/>
      <c r="AU1246" s="261">
        <f>IF($B1246="","",TEXT($A1246,"yyyymmdd")&amp;"_P"&amp;$C1246&amp;"_C"&amp;$F1246&amp;"_"&amp;TRIM(RIGHT(SUBSTITUTE(TRIM(SUBSTITUTE($L1246,CHAR(160)," "))," ",REPT(" ",60)),60))&amp;IF($P1246="","","-"&amp;TRIM(RIGHT(SUBSTITUTE(TRIM(SUBSTITUTE($P1246,CHAR(160)," "))," ",REPT(" ",60)),60)))&amp;IF($T1246="","","-"&amp;TRIM(RIGHT(SUBSTITUTE(TRIM(SUBSTITUTE($T1246,CHAR(160)," "))," ",REPT(" ",60)),60)))&amp;".jpg")</f>
        <v/>
      </c>
    </row>
    <row r="1247" ht="42" customHeight="1">
      <c r="A1247" s="252" t="n">
        <v>30227</v>
      </c>
      <c r="B1247" s="255" t="inlineStr">
        <is>
          <t>James Hardie 1000 3 October, 1982</t>
        </is>
      </c>
      <c r="C1247" s="255" t="inlineStr">
        <is>
          <t>DNF</t>
        </is>
      </c>
      <c r="D1247" s="255" t="inlineStr">
        <is>
          <t>A</t>
        </is>
      </c>
      <c r="E1247" s="255" t="n"/>
      <c r="F1247" s="255" t="n">
        <v>15</v>
      </c>
      <c r="G1247" s="255" t="inlineStr">
        <is>
          <t>Terry Finnigan</t>
        </is>
      </c>
      <c r="H1247" s="255" t="n"/>
      <c r="I1247" s="255" t="n"/>
      <c r="J1247" s="255" t="inlineStr">
        <is>
          <t>Holden Commodore VH</t>
        </is>
      </c>
      <c r="K1247" s="255" t="inlineStr">
        <is>
          <t>5044 V8</t>
        </is>
      </c>
      <c r="L1247" s="255" t="inlineStr">
        <is>
          <t>Terry Finnigan</t>
        </is>
      </c>
      <c r="M1247" s="255" t="inlineStr">
        <is>
          <t>AUS</t>
        </is>
      </c>
      <c r="N1247" s="695">
        <f>_xlfn.LET(_xlpm.d,_xlfn.XLOOKUP(L1247,'[1]Birth Dates'!$A:$A,'[1]Birth Dates'!$B:$B,"",0),IF(_xlpm.d=0,"",_xlpm.d))</f>
        <v/>
      </c>
      <c r="O1247" s="255">
        <f>IF(OR(N1247="",A1247="",NOT(ISNUMBER(N1247)),N1247&gt;A1247),"",DATEDIF(N1247,A1247,"Y")&amp;" years, "&amp;DATEDIF(N1247,A1247,"YM")&amp;" months, "&amp;DATEDIF(N1247,A1247,"MD")&amp;" days")</f>
        <v/>
      </c>
      <c r="P1247" s="255" t="inlineStr">
        <is>
          <t>John Gates</t>
        </is>
      </c>
      <c r="Q1247" s="255" t="inlineStr">
        <is>
          <t>AUS</t>
        </is>
      </c>
      <c r="R1247" s="695">
        <f>_xlfn.LET(_xlpm.d,_xlfn.XLOOKUP(P1247,'[1]Birth Dates'!$A:$A,'[1]Birth Dates'!$B:$B,"",0),IF(_xlpm.d=0,"",_xlpm.d))</f>
        <v/>
      </c>
      <c r="S1247" s="255">
        <f>IF(OR(R1247="",A1247="",NOT(ISNUMBER(R1247)),R1247&gt;A1247),"",DATEDIF(R1247,A1247,"Y")&amp;" years, "&amp;DATEDIF(R1247,A1247,"YM")&amp;" months, "&amp;DATEDIF(R1247,A1247,"MD")&amp;" days")</f>
        <v/>
      </c>
      <c r="T1247" s="255" t="n"/>
      <c r="U1247" s="255" t="n"/>
      <c r="V1247" s="695">
        <f>_xlfn.LET(_xlpm.d,_xlfn.XLOOKUP(T1247,'[1]Birth Dates'!$A:$A,'[1]Birth Dates'!$B:$B,"",0),IF(_xlpm.d=0,"",_xlpm.d))</f>
        <v/>
      </c>
      <c r="W1247" s="255">
        <f>IF(OR(V1247="",A1247="",NOT(ISNUMBER(V1247)),V1247&gt;A1247),"",DATEDIF(V1247,A1247,"Y")&amp;" years, "&amp;DATEDIF(V1247,A1247,"YM")&amp;" months, "&amp;DATEDIF(V1247,A1247,"MD")&amp;" days")</f>
        <v/>
      </c>
      <c r="X1247" s="255" t="n"/>
      <c r="Y1247" s="255" t="n"/>
      <c r="Z1247" s="255" t="n"/>
      <c r="AA1247" s="255" t="n"/>
      <c r="AB1247" s="255" t="n">
        <v>12</v>
      </c>
      <c r="AC1247" s="255" t="n"/>
      <c r="AD1247" s="255" t="n"/>
      <c r="AE1247" s="591" t="inlineStr">
        <is>
          <t>2:22.0000</t>
        </is>
      </c>
      <c r="AF1247" s="418">
        <f>IF(OR(AE1247="",AE1247="",AE1247=0),"",6.172/(AE1247*24))</f>
        <v/>
      </c>
      <c r="AG1247" s="259" t="n"/>
      <c r="AH1247" s="579" t="inlineStr"/>
      <c r="AI1247" s="418">
        <f>IF(OR(AH1247="",AH1247="",AH1247=0),"",6.172/(AH1247*24))</f>
        <v/>
      </c>
      <c r="AJ1247" s="175">
        <f>IF(AND(ISNUMBER(AB1247),ISNUMBER(AG1247)),AB1247-AG1247,"")</f>
        <v/>
      </c>
      <c r="AK1247" s="255" t="inlineStr">
        <is>
          <t>Accident</t>
        </is>
      </c>
      <c r="AL1247" s="255" t="n">
        <v>9</v>
      </c>
      <c r="AM1247" s="480" t="n"/>
      <c r="AN1247" s="671">
        <f>IF(OR(AL1247="",AM1247="",AM1247=0),"",AL1247*6.172/(AM1247*24))</f>
        <v/>
      </c>
      <c r="AO1247" s="477">
        <f>IF(AND(AL1247=AL1246,AM1247&lt;&gt;"",AM1246&lt;&gt;""),AM1247-AM1246,"")</f>
        <v/>
      </c>
      <c r="AP1247" s="255" t="n"/>
      <c r="AQ1247" s="579" t="inlineStr"/>
      <c r="AR1247" s="418">
        <f>IF(OR(AQ1247="",AQ1247="",AQ1247=0),"",6.172/(AQ1247*24))</f>
        <v/>
      </c>
      <c r="AS1247" s="436">
        <f>IF(OR(NOT(ISNUMBER(C1247)),NOT(ISNUMBER(AB1247))),"",IF(AG1247&lt;&gt;"",AG1247,AB1247)-C1247)</f>
        <v/>
      </c>
      <c r="AT1247" s="260" t="n"/>
      <c r="AU1247" s="261">
        <f>IF($B1247="","",TEXT($A1247,"yyyymmdd")&amp;"_P"&amp;$C1247&amp;"_C"&amp;$F1247&amp;"_"&amp;TRIM(RIGHT(SUBSTITUTE(TRIM(SUBSTITUTE($L1247,CHAR(160)," "))," ",REPT(" ",60)),60))&amp;IF($P1247="","","-"&amp;TRIM(RIGHT(SUBSTITUTE(TRIM(SUBSTITUTE($P1247,CHAR(160)," "))," ",REPT(" ",60)),60)))&amp;IF($T1247="","","-"&amp;TRIM(RIGHT(SUBSTITUTE(TRIM(SUBSTITUTE($T1247,CHAR(160)," "))," ",REPT(" ",60)),60)))&amp;".jpg")</f>
        <v/>
      </c>
    </row>
    <row r="1248" ht="42" customHeight="1">
      <c r="A1248" s="252" t="n">
        <v>30227</v>
      </c>
      <c r="B1248" s="255" t="inlineStr">
        <is>
          <t>James Hardie 1000 3 October, 1982</t>
        </is>
      </c>
      <c r="C1248" s="255" t="inlineStr">
        <is>
          <t>DNF</t>
        </is>
      </c>
      <c r="D1248" s="255" t="inlineStr">
        <is>
          <t>A</t>
        </is>
      </c>
      <c r="E1248" s="255" t="n"/>
      <c r="F1248" s="255" t="n">
        <v>48</v>
      </c>
      <c r="G1248" s="255" t="inlineStr">
        <is>
          <t>Fred Geissler</t>
        </is>
      </c>
      <c r="H1248" s="255" t="n"/>
      <c r="I1248" s="255" t="n"/>
      <c r="J1248" s="255" t="inlineStr">
        <is>
          <t>Holden Commodore VH SS</t>
        </is>
      </c>
      <c r="K1248" s="255" t="inlineStr">
        <is>
          <t>5044 V8</t>
        </is>
      </c>
      <c r="L1248" s="255" t="inlineStr">
        <is>
          <t>Fred Geissler</t>
        </is>
      </c>
      <c r="M1248" s="255" t="inlineStr">
        <is>
          <t>AUS</t>
        </is>
      </c>
      <c r="N1248" s="695">
        <f>_xlfn.LET(_xlpm.d,_xlfn.XLOOKUP(L1248,'[1]Birth Dates'!$A:$A,'[1]Birth Dates'!$B:$B,"",0),IF(_xlpm.d=0,"",_xlpm.d))</f>
        <v/>
      </c>
      <c r="O1248" s="255">
        <f>IF(OR(N1248="",A1248="",NOT(ISNUMBER(N1248)),N1248&gt;A1248),"",DATEDIF(N1248,A1248,"Y")&amp;" years, "&amp;DATEDIF(N1248,A1248,"YM")&amp;" months, "&amp;DATEDIF(N1248,A1248,"MD")&amp;" days")</f>
        <v/>
      </c>
      <c r="P1248" s="255" t="inlineStr">
        <is>
          <t>Ralph Radburn</t>
        </is>
      </c>
      <c r="Q1248" s="255" t="inlineStr">
        <is>
          <t>AUS</t>
        </is>
      </c>
      <c r="R1248" s="695">
        <f>_xlfn.LET(_xlpm.d,_xlfn.XLOOKUP(P1248,'[1]Birth Dates'!$A:$A,'[1]Birth Dates'!$B:$B,"",0),IF(_xlpm.d=0,"",_xlpm.d))</f>
        <v/>
      </c>
      <c r="S1248" s="255">
        <f>IF(OR(R1248="",A1248="",NOT(ISNUMBER(R1248)),R1248&gt;A1248),"",DATEDIF(R1248,A1248,"Y")&amp;" years, "&amp;DATEDIF(R1248,A1248,"YM")&amp;" months, "&amp;DATEDIF(R1248,A1248,"MD")&amp;" days")</f>
        <v/>
      </c>
      <c r="T1248" s="255" t="n"/>
      <c r="U1248" s="255" t="n"/>
      <c r="V1248" s="695">
        <f>_xlfn.LET(_xlpm.d,_xlfn.XLOOKUP(T1248,'[1]Birth Dates'!$A:$A,'[1]Birth Dates'!$B:$B,"",0),IF(_xlpm.d=0,"",_xlpm.d))</f>
        <v/>
      </c>
      <c r="W1248" s="255">
        <f>IF(OR(V1248="",A1248="",NOT(ISNUMBER(V1248)),V1248&gt;A1248),"",DATEDIF(V1248,A1248,"Y")&amp;" years, "&amp;DATEDIF(V1248,A1248,"YM")&amp;" months, "&amp;DATEDIF(V1248,A1248,"MD")&amp;" days")</f>
        <v/>
      </c>
      <c r="X1248" s="255" t="n"/>
      <c r="Y1248" s="255" t="n"/>
      <c r="Z1248" s="255" t="n"/>
      <c r="AA1248" s="255" t="n"/>
      <c r="AB1248" s="255" t="n">
        <v>29</v>
      </c>
      <c r="AC1248" s="255" t="n"/>
      <c r="AD1248" s="255" t="n"/>
      <c r="AE1248" s="591" t="inlineStr">
        <is>
          <t>2:25.4000</t>
        </is>
      </c>
      <c r="AF1248" s="418">
        <f>IF(OR(AE1248="",AE1248="",AE1248=0),"",6.172/(AE1248*24))</f>
        <v/>
      </c>
      <c r="AG1248" s="259" t="n"/>
      <c r="AH1248" s="579" t="inlineStr"/>
      <c r="AI1248" s="418">
        <f>IF(OR(AH1248="",AH1248="",AH1248=0),"",6.172/(AH1248*24))</f>
        <v/>
      </c>
      <c r="AJ1248" s="175">
        <f>IF(AND(ISNUMBER(AB1248),ISNUMBER(AG1248)),AB1248-AG1248,"")</f>
        <v/>
      </c>
      <c r="AK1248" s="255" t="inlineStr">
        <is>
          <t>Accident</t>
        </is>
      </c>
      <c r="AL1248" s="255" t="n">
        <v>4</v>
      </c>
      <c r="AM1248" s="480" t="n"/>
      <c r="AN1248" s="671">
        <f>IF(OR(AL1248="",AM1248="",AM1248=0),"",AL1248*6.172/(AM1248*24))</f>
        <v/>
      </c>
      <c r="AO1248" s="477">
        <f>IF(AND(AL1248=AL1247,AM1248&lt;&gt;"",AM1247&lt;&gt;""),AM1248-AM1247,"")</f>
        <v/>
      </c>
      <c r="AP1248" s="255" t="n"/>
      <c r="AQ1248" s="579" t="inlineStr"/>
      <c r="AR1248" s="418">
        <f>IF(OR(AQ1248="",AQ1248="",AQ1248=0),"",6.172/(AQ1248*24))</f>
        <v/>
      </c>
      <c r="AS1248" s="436">
        <f>IF(OR(NOT(ISNUMBER(C1248)),NOT(ISNUMBER(AB1248))),"",IF(AG1248&lt;&gt;"",AG1248,AB1248)-C1248)</f>
        <v/>
      </c>
      <c r="AT1248" s="260" t="n"/>
      <c r="AU1248" s="261">
        <f>IF($B1248="","",TEXT($A1248,"yyyymmdd")&amp;"_P"&amp;$C1248&amp;"_C"&amp;$F1248&amp;"_"&amp;TRIM(RIGHT(SUBSTITUTE(TRIM(SUBSTITUTE($L1248,CHAR(160)," "))," ",REPT(" ",60)),60))&amp;IF($P1248="","","-"&amp;TRIM(RIGHT(SUBSTITUTE(TRIM(SUBSTITUTE($P1248,CHAR(160)," "))," ",REPT(" ",60)),60)))&amp;IF($T1248="","","-"&amp;TRIM(RIGHT(SUBSTITUTE(TRIM(SUBSTITUTE($T1248,CHAR(160)," "))," ",REPT(" ",60)),60)))&amp;".jpg")</f>
        <v/>
      </c>
    </row>
    <row r="1249" ht="42" customHeight="1">
      <c r="A1249" s="252" t="n">
        <v>30227</v>
      </c>
      <c r="B1249" s="255" t="inlineStr">
        <is>
          <t>James Hardie 1000 3 October, 1982</t>
        </is>
      </c>
      <c r="C1249" s="255" t="inlineStr">
        <is>
          <t>DNF</t>
        </is>
      </c>
      <c r="D1249" s="255" t="inlineStr">
        <is>
          <t>A</t>
        </is>
      </c>
      <c r="E1249" s="255" t="n"/>
      <c r="F1249" s="255" t="n">
        <v>34</v>
      </c>
      <c r="G1249" s="255" t="inlineStr">
        <is>
          <t>Penrith Mazda Centre Pty Ltd</t>
        </is>
      </c>
      <c r="H1249" s="255" t="n"/>
      <c r="I1249" s="255" t="n"/>
      <c r="J1249" s="255" t="inlineStr">
        <is>
          <t>Mazda RX7</t>
        </is>
      </c>
      <c r="K1249" s="255" t="inlineStr">
        <is>
          <t>2292 eq R2</t>
        </is>
      </c>
      <c r="L1249" s="255" t="inlineStr">
        <is>
          <t>John Duggan</t>
        </is>
      </c>
      <c r="M1249" s="255" t="inlineStr">
        <is>
          <t>AUS</t>
        </is>
      </c>
      <c r="N1249" s="695">
        <f>_xlfn.LET(_xlpm.d,_xlfn.XLOOKUP(L1249,'[1]Birth Dates'!$A:$A,'[1]Birth Dates'!$B:$B,"",0),IF(_xlpm.d=0,"",_xlpm.d))</f>
        <v/>
      </c>
      <c r="O1249" s="255">
        <f>IF(OR(N1249="",A1249="",NOT(ISNUMBER(N1249)),N1249&gt;A1249),"",DATEDIF(N1249,A1249,"Y")&amp;" years, "&amp;DATEDIF(N1249,A1249,"YM")&amp;" months, "&amp;DATEDIF(N1249,A1249,"MD")&amp;" days")</f>
        <v/>
      </c>
      <c r="P1249" s="255" t="inlineStr">
        <is>
          <t>Don Bretland</t>
        </is>
      </c>
      <c r="Q1249" s="255" t="inlineStr">
        <is>
          <t>AUS</t>
        </is>
      </c>
      <c r="R1249" s="695">
        <f>_xlfn.LET(_xlpm.d,_xlfn.XLOOKUP(P1249,'[1]Birth Dates'!$A:$A,'[1]Birth Dates'!$B:$B,"",0),IF(_xlpm.d=0,"",_xlpm.d))</f>
        <v/>
      </c>
      <c r="S1249" s="255">
        <f>IF(OR(R1249="",A1249="",NOT(ISNUMBER(R1249)),R1249&gt;A1249),"",DATEDIF(R1249,A1249,"Y")&amp;" years, "&amp;DATEDIF(R1249,A1249,"YM")&amp;" months, "&amp;DATEDIF(R1249,A1249,"MD")&amp;" days")</f>
        <v/>
      </c>
      <c r="T1249" s="255" t="n"/>
      <c r="U1249" s="255" t="n"/>
      <c r="V1249" s="695">
        <f>_xlfn.LET(_xlpm.d,_xlfn.XLOOKUP(T1249,'[1]Birth Dates'!$A:$A,'[1]Birth Dates'!$B:$B,"",0),IF(_xlpm.d=0,"",_xlpm.d))</f>
        <v/>
      </c>
      <c r="W1249" s="255">
        <f>IF(OR(V1249="",A1249="",NOT(ISNUMBER(V1249)),V1249&gt;A1249),"",DATEDIF(V1249,A1249,"Y")&amp;" years, "&amp;DATEDIF(V1249,A1249,"YM")&amp;" months, "&amp;DATEDIF(V1249,A1249,"MD")&amp;" days")</f>
        <v/>
      </c>
      <c r="X1249" s="255" t="n"/>
      <c r="Y1249" s="255" t="n"/>
      <c r="Z1249" s="255" t="n"/>
      <c r="AA1249" s="255" t="n"/>
      <c r="AB1249" s="255" t="n">
        <v>16</v>
      </c>
      <c r="AC1249" s="255" t="n"/>
      <c r="AD1249" s="255" t="n"/>
      <c r="AE1249" s="591" t="inlineStr">
        <is>
          <t>2:22.6000</t>
        </is>
      </c>
      <c r="AF1249" s="418">
        <f>IF(OR(AE1249="",AE1249="",AE1249=0),"",6.172/(AE1249*24))</f>
        <v/>
      </c>
      <c r="AG1249" s="259" t="n"/>
      <c r="AH1249" s="579" t="inlineStr"/>
      <c r="AI1249" s="418">
        <f>IF(OR(AH1249="",AH1249="",AH1249=0),"",6.172/(AH1249*24))</f>
        <v/>
      </c>
      <c r="AJ1249" s="175">
        <f>IF(AND(ISNUMBER(AB1249),ISNUMBER(AG1249)),AB1249-AG1249,"")</f>
        <v/>
      </c>
      <c r="AK1249" s="255" t="inlineStr">
        <is>
          <t>Engine</t>
        </is>
      </c>
      <c r="AL1249" s="255" t="n">
        <v>4</v>
      </c>
      <c r="AM1249" s="480" t="n"/>
      <c r="AN1249" s="671">
        <f>IF(OR(AL1249="",AM1249="",AM1249=0),"",AL1249*6.172/(AM1249*24))</f>
        <v/>
      </c>
      <c r="AO1249" s="477">
        <f>IF(AND(AL1249=AL1248,AM1249&lt;&gt;"",AM1248&lt;&gt;""),AM1249-AM1248,"")</f>
        <v/>
      </c>
      <c r="AP1249" s="255" t="n"/>
      <c r="AQ1249" s="579" t="inlineStr"/>
      <c r="AR1249" s="418">
        <f>IF(OR(AQ1249="",AQ1249="",AQ1249=0),"",6.172/(AQ1249*24))</f>
        <v/>
      </c>
      <c r="AS1249" s="436">
        <f>IF(OR(NOT(ISNUMBER(C1249)),NOT(ISNUMBER(AB1249))),"",IF(AG1249&lt;&gt;"",AG1249,AB1249)-C1249)</f>
        <v/>
      </c>
      <c r="AT1249" s="260" t="n"/>
      <c r="AU1249" s="261">
        <f>IF($B1249="","",TEXT($A1249,"yyyymmdd")&amp;"_P"&amp;$C1249&amp;"_C"&amp;$F1249&amp;"_"&amp;TRIM(RIGHT(SUBSTITUTE(TRIM(SUBSTITUTE($L1249,CHAR(160)," "))," ",REPT(" ",60)),60))&amp;IF($P1249="","","-"&amp;TRIM(RIGHT(SUBSTITUTE(TRIM(SUBSTITUTE($P1249,CHAR(160)," "))," ",REPT(" ",60)),60)))&amp;IF($T1249="","","-"&amp;TRIM(RIGHT(SUBSTITUTE(TRIM(SUBSTITUTE($T1249,CHAR(160)," "))," ",REPT(" ",60)),60)))&amp;".jpg")</f>
        <v/>
      </c>
    </row>
    <row r="1250" ht="42" customHeight="1">
      <c r="A1250" s="252" t="n">
        <v>30227</v>
      </c>
      <c r="B1250" s="255" t="inlineStr">
        <is>
          <t>James Hardie 1000 3 October, 1982</t>
        </is>
      </c>
      <c r="C1250" s="255" t="inlineStr">
        <is>
          <t>DNF</t>
        </is>
      </c>
      <c r="D1250" s="255" t="inlineStr">
        <is>
          <t>A</t>
        </is>
      </c>
      <c r="E1250" s="255" t="n"/>
      <c r="F1250" s="255" t="n">
        <v>28</v>
      </c>
      <c r="G1250" s="255" t="inlineStr">
        <is>
          <t>Bayside Spare Parts</t>
        </is>
      </c>
      <c r="H1250" s="255" t="n"/>
      <c r="I1250" s="255" t="n"/>
      <c r="J1250" s="255" t="inlineStr">
        <is>
          <t>Holden Commodore VH</t>
        </is>
      </c>
      <c r="K1250" s="255" t="inlineStr">
        <is>
          <t>5044 V8</t>
        </is>
      </c>
      <c r="L1250" s="255" t="inlineStr">
        <is>
          <t>Barry Lawrence</t>
        </is>
      </c>
      <c r="M1250" s="255" t="inlineStr">
        <is>
          <t>AUS</t>
        </is>
      </c>
      <c r="N1250" s="695">
        <f>_xlfn.LET(_xlpm.d,_xlfn.XLOOKUP(L1250,'[1]Birth Dates'!$A:$A,'[1]Birth Dates'!$B:$B,"",0),IF(_xlpm.d=0,"",_xlpm.d))</f>
        <v/>
      </c>
      <c r="O1250" s="255">
        <f>IF(OR(N1250="",A1250="",NOT(ISNUMBER(N1250)),N1250&gt;A1250),"",DATEDIF(N1250,A1250,"Y")&amp;" years, "&amp;DATEDIF(N1250,A1250,"YM")&amp;" months, "&amp;DATEDIF(N1250,A1250,"MD")&amp;" days")</f>
        <v/>
      </c>
      <c r="P1250" s="255" t="inlineStr">
        <is>
          <t>Geoff Russell</t>
        </is>
      </c>
      <c r="Q1250" s="255" t="inlineStr">
        <is>
          <t>AUS</t>
        </is>
      </c>
      <c r="R1250" s="695">
        <f>_xlfn.LET(_xlpm.d,_xlfn.XLOOKUP(P1250,'[1]Birth Dates'!$A:$A,'[1]Birth Dates'!$B:$B,"",0),IF(_xlpm.d=0,"",_xlpm.d))</f>
        <v/>
      </c>
      <c r="S1250" s="255">
        <f>IF(OR(R1250="",A1250="",NOT(ISNUMBER(R1250)),R1250&gt;A1250),"",DATEDIF(R1250,A1250,"Y")&amp;" years, "&amp;DATEDIF(R1250,A1250,"YM")&amp;" months, "&amp;DATEDIF(R1250,A1250,"MD")&amp;" days")</f>
        <v/>
      </c>
      <c r="T1250" s="255" t="n"/>
      <c r="U1250" s="255" t="n"/>
      <c r="V1250" s="695">
        <f>_xlfn.LET(_xlpm.d,_xlfn.XLOOKUP(T1250,'[1]Birth Dates'!$A:$A,'[1]Birth Dates'!$B:$B,"",0),IF(_xlpm.d=0,"",_xlpm.d))</f>
        <v/>
      </c>
      <c r="W1250" s="255">
        <f>IF(OR(V1250="",A1250="",NOT(ISNUMBER(V1250)),V1250&gt;A1250),"",DATEDIF(V1250,A1250,"Y")&amp;" years, "&amp;DATEDIF(V1250,A1250,"YM")&amp;" months, "&amp;DATEDIF(V1250,A1250,"MD")&amp;" days")</f>
        <v/>
      </c>
      <c r="X1250" s="255" t="n"/>
      <c r="Y1250" s="255" t="n"/>
      <c r="Z1250" s="255" t="n"/>
      <c r="AA1250" s="255" t="n"/>
      <c r="AB1250" s="255" t="n">
        <v>27</v>
      </c>
      <c r="AC1250" s="255" t="n"/>
      <c r="AD1250" s="255" t="n"/>
      <c r="AE1250" s="591" t="inlineStr">
        <is>
          <t>2:24.7000</t>
        </is>
      </c>
      <c r="AF1250" s="418">
        <f>IF(OR(AE1250="",AE1250="",AE1250=0),"",6.172/(AE1250*24))</f>
        <v/>
      </c>
      <c r="AG1250" s="259" t="n"/>
      <c r="AH1250" s="579" t="inlineStr"/>
      <c r="AI1250" s="418">
        <f>IF(OR(AH1250="",AH1250="",AH1250=0),"",6.172/(AH1250*24))</f>
        <v/>
      </c>
      <c r="AJ1250" s="175">
        <f>IF(AND(ISNUMBER(AB1250),ISNUMBER(AG1250)),AB1250-AG1250,"")</f>
        <v/>
      </c>
      <c r="AK1250" s="255" t="inlineStr">
        <is>
          <t>Engine</t>
        </is>
      </c>
      <c r="AL1250" s="255" t="n">
        <v>1</v>
      </c>
      <c r="AM1250" s="480" t="n"/>
      <c r="AN1250" s="671">
        <f>IF(OR(AL1250="",AM1250="",AM1250=0),"",AL1250*6.172/(AM1250*24))</f>
        <v/>
      </c>
      <c r="AO1250" s="477">
        <f>IF(AND(AL1250=AL1249,AM1250&lt;&gt;"",AM1249&lt;&gt;""),AM1250-AM1249,"")</f>
        <v/>
      </c>
      <c r="AP1250" s="255" t="n"/>
      <c r="AQ1250" s="579" t="inlineStr"/>
      <c r="AR1250" s="418">
        <f>IF(OR(AQ1250="",AQ1250="",AQ1250=0),"",6.172/(AQ1250*24))</f>
        <v/>
      </c>
      <c r="AS1250" s="436">
        <f>IF(OR(NOT(ISNUMBER(C1250)),NOT(ISNUMBER(AB1250))),"",IF(AG1250&lt;&gt;"",AG1250,AB1250)-C1250)</f>
        <v/>
      </c>
      <c r="AT1250" s="260" t="n"/>
      <c r="AU1250" s="261">
        <f>IF($B1250="","",TEXT($A1250,"yyyymmdd")&amp;"_P"&amp;$C1250&amp;"_C"&amp;$F1250&amp;"_"&amp;TRIM(RIGHT(SUBSTITUTE(TRIM(SUBSTITUTE($L1250,CHAR(160)," "))," ",REPT(" ",60)),60))&amp;IF($P1250="","","-"&amp;TRIM(RIGHT(SUBSTITUTE(TRIM(SUBSTITUTE($P1250,CHAR(160)," "))," ",REPT(" ",60)),60)))&amp;IF($T1250="","","-"&amp;TRIM(RIGHT(SUBSTITUTE(TRIM(SUBSTITUTE($T1250,CHAR(160)," "))," ",REPT(" ",60)),60)))&amp;".jpg")</f>
        <v/>
      </c>
    </row>
    <row r="1251" ht="42" customHeight="1">
      <c r="A1251" s="252" t="n">
        <v>30227</v>
      </c>
      <c r="B1251" s="255" t="inlineStr">
        <is>
          <t>James Hardie 1000 3 October, 1982</t>
        </is>
      </c>
      <c r="C1251" s="255" t="inlineStr">
        <is>
          <t>DSQ</t>
        </is>
      </c>
      <c r="D1251" s="255" t="inlineStr">
        <is>
          <t>A</t>
        </is>
      </c>
      <c r="E1251" s="255" t="n"/>
      <c r="F1251" s="255" t="n">
        <v>17</v>
      </c>
      <c r="G1251" s="255" t="inlineStr">
        <is>
          <t>Palmer Tube Mills</t>
        </is>
      </c>
      <c r="H1251" s="255" t="n"/>
      <c r="I1251" s="255" t="n"/>
      <c r="J1251" s="255" t="inlineStr">
        <is>
          <t>Ford Falcon XE</t>
        </is>
      </c>
      <c r="K1251" s="255" t="inlineStr">
        <is>
          <t>5760 V8</t>
        </is>
      </c>
      <c r="L1251" s="255" t="inlineStr">
        <is>
          <t>Dick Johnson</t>
        </is>
      </c>
      <c r="M1251" s="255" t="inlineStr">
        <is>
          <t>AUS</t>
        </is>
      </c>
      <c r="N1251" s="695">
        <f>_xlfn.LET(_xlpm.d,_xlfn.XLOOKUP(L1251,'[1]Birth Dates'!$A:$A,'[1]Birth Dates'!$B:$B,"",0),IF(_xlpm.d=0,"",_xlpm.d))</f>
        <v/>
      </c>
      <c r="O1251" s="255">
        <f>IF(OR(N1251="",A1251="",NOT(ISNUMBER(N1251)),N1251&gt;A1251),"",DATEDIF(N1251,A1251,"Y")&amp;" years, "&amp;DATEDIF(N1251,A1251,"YM")&amp;" months, "&amp;DATEDIF(N1251,A1251,"MD")&amp;" days")</f>
        <v/>
      </c>
      <c r="P1251" s="255" t="inlineStr">
        <is>
          <t>John French</t>
        </is>
      </c>
      <c r="Q1251" s="255" t="inlineStr">
        <is>
          <t>AUS</t>
        </is>
      </c>
      <c r="R1251" s="695">
        <f>_xlfn.LET(_xlpm.d,_xlfn.XLOOKUP(P1251,'[1]Birth Dates'!$A:$A,'[1]Birth Dates'!$B:$B,"",0),IF(_xlpm.d=0,"",_xlpm.d))</f>
        <v/>
      </c>
      <c r="S1251" s="255">
        <f>IF(OR(R1251="",A1251="",NOT(ISNUMBER(R1251)),R1251&gt;A1251),"",DATEDIF(R1251,A1251,"Y")&amp;" years, "&amp;DATEDIF(R1251,A1251,"YM")&amp;" months, "&amp;DATEDIF(R1251,A1251,"MD")&amp;" days")</f>
        <v/>
      </c>
      <c r="T1251" s="255" t="n"/>
      <c r="U1251" s="255" t="n"/>
      <c r="V1251" s="695">
        <f>_xlfn.LET(_xlpm.d,_xlfn.XLOOKUP(T1251,'[1]Birth Dates'!$A:$A,'[1]Birth Dates'!$B:$B,"",0),IF(_xlpm.d=0,"",_xlpm.d))</f>
        <v/>
      </c>
      <c r="W1251" s="255">
        <f>IF(OR(V1251="",A1251="",NOT(ISNUMBER(V1251)),V1251&gt;A1251),"",DATEDIF(V1251,A1251,"Y")&amp;" years, "&amp;DATEDIF(V1251,A1251,"YM")&amp;" months, "&amp;DATEDIF(V1251,A1251,"MD")&amp;" days")</f>
        <v/>
      </c>
      <c r="X1251" s="255" t="n"/>
      <c r="Y1251" s="255" t="n"/>
      <c r="Z1251" s="255" t="n"/>
      <c r="AA1251" s="255" t="n"/>
      <c r="AB1251" s="255" t="n">
        <v>7</v>
      </c>
      <c r="AC1251" s="255" t="n"/>
      <c r="AD1251" s="255" t="n"/>
      <c r="AE1251" s="591" t="inlineStr">
        <is>
          <t>2:19.5000</t>
        </is>
      </c>
      <c r="AF1251" s="418">
        <f>IF(OR(AE1251="",AE1251="",AE1251=0),"",6.172/(AE1251*24))</f>
        <v/>
      </c>
      <c r="AG1251" s="255" t="n">
        <v>7</v>
      </c>
      <c r="AH1251" s="591" t="inlineStr">
        <is>
          <t>2:19.5490</t>
        </is>
      </c>
      <c r="AI1251" s="418">
        <f>IF(OR(AH1251="",AH1251="",AH1251=0),"",6.172/(AH1251*24))</f>
        <v/>
      </c>
      <c r="AJ1251" s="175">
        <f>IF(AND(ISNUMBER(AB1251),ISNUMBER(AG1251)),AB1251-AG1251,"")</f>
        <v/>
      </c>
      <c r="AK1251" s="255" t="inlineStr">
        <is>
          <t>Disqualified</t>
        </is>
      </c>
      <c r="AL1251" s="255" t="n">
        <v>160</v>
      </c>
      <c r="AM1251" s="480" t="n"/>
      <c r="AN1251" s="671">
        <f>IF(OR(AL1251="",AM1251="",AM1251=0),"",AL1251*6.172/(AM1251*24))</f>
        <v/>
      </c>
      <c r="AO1251" s="477">
        <f>IF(AND(AL1251=AL1250,AM1251&lt;&gt;"",AM1250&lt;&gt;""),AM1251-AM1250,"")</f>
        <v/>
      </c>
      <c r="AP1251" s="255" t="n"/>
      <c r="AQ1251" s="579" t="inlineStr"/>
      <c r="AR1251" s="418">
        <f>IF(OR(AQ1251="",AQ1251="",AQ1251=0),"",6.172/(AQ1251*24))</f>
        <v/>
      </c>
      <c r="AS1251" s="436">
        <f>IF(OR(NOT(ISNUMBER(C1251)),NOT(ISNUMBER(AB1251))),"",IF(AG1251&lt;&gt;"",AG1251,AB1251)-C1251)</f>
        <v/>
      </c>
      <c r="AT1251" s="260" t="n"/>
      <c r="AU1251" s="261">
        <f>IF($B1251="","",TEXT($A1251,"yyyymmdd")&amp;"_P"&amp;$C1251&amp;"_C"&amp;$F1251&amp;"_"&amp;TRIM(RIGHT(SUBSTITUTE(TRIM(SUBSTITUTE($L1251,CHAR(160)," "))," ",REPT(" ",60)),60))&amp;IF($P1251="","","-"&amp;TRIM(RIGHT(SUBSTITUTE(TRIM(SUBSTITUTE($P1251,CHAR(160)," "))," ",REPT(" ",60)),60)))&amp;IF($T1251="","","-"&amp;TRIM(RIGHT(SUBSTITUTE(TRIM(SUBSTITUTE($T1251,CHAR(160)," "))," ",REPT(" ",60)),60)))&amp;".jpg")</f>
        <v/>
      </c>
    </row>
    <row r="1252" ht="42" customHeight="1">
      <c r="A1252" s="252" t="n">
        <v>30227</v>
      </c>
      <c r="B1252" s="255" t="inlineStr">
        <is>
          <t>James Hardie 1000 3 October, 1982</t>
        </is>
      </c>
      <c r="C1252" s="255" t="inlineStr">
        <is>
          <t>DSQ</t>
        </is>
      </c>
      <c r="D1252" s="255" t="inlineStr">
        <is>
          <t>A</t>
        </is>
      </c>
      <c r="E1252" s="255" t="n"/>
      <c r="F1252" s="255" t="n">
        <v>47</v>
      </c>
      <c r="G1252" s="255" t="inlineStr">
        <is>
          <t>Brian Callaghan Racing</t>
        </is>
      </c>
      <c r="H1252" s="255" t="n"/>
      <c r="I1252" s="255" t="n"/>
      <c r="J1252" s="255" t="inlineStr">
        <is>
          <t>Ford Falcon XE</t>
        </is>
      </c>
      <c r="K1252" s="255" t="inlineStr">
        <is>
          <t>5760 V8</t>
        </is>
      </c>
      <c r="L1252" s="255" t="inlineStr">
        <is>
          <t>Brian Callaghan</t>
        </is>
      </c>
      <c r="M1252" s="255" t="inlineStr">
        <is>
          <t>AUS</t>
        </is>
      </c>
      <c r="N1252" s="695">
        <f>_xlfn.LET(_xlpm.d,_xlfn.XLOOKUP(L1252,'[1]Birth Dates'!$A:$A,'[1]Birth Dates'!$B:$B,"",0),IF(_xlpm.d=0,"",_xlpm.d))</f>
        <v/>
      </c>
      <c r="O1252" s="255">
        <f>IF(OR(N1252="",A1252="",NOT(ISNUMBER(N1252)),N1252&gt;A1252),"",DATEDIF(N1252,A1252,"Y")&amp;" years, "&amp;DATEDIF(N1252,A1252,"YM")&amp;" months, "&amp;DATEDIF(N1252,A1252,"MD")&amp;" days")</f>
        <v/>
      </c>
      <c r="P1252" s="255" t="inlineStr">
        <is>
          <t>Bob Muir</t>
        </is>
      </c>
      <c r="Q1252" s="255" t="inlineStr">
        <is>
          <t>AUS</t>
        </is>
      </c>
      <c r="R1252" s="695">
        <f>_xlfn.LET(_xlpm.d,_xlfn.XLOOKUP(P1252,'[1]Birth Dates'!$A:$A,'[1]Birth Dates'!$B:$B,"",0),IF(_xlpm.d=0,"",_xlpm.d))</f>
        <v/>
      </c>
      <c r="S1252" s="255">
        <f>IF(OR(R1252="",A1252="",NOT(ISNUMBER(R1252)),R1252&gt;A1252),"",DATEDIF(R1252,A1252,"Y")&amp;" years, "&amp;DATEDIF(R1252,A1252,"YM")&amp;" months, "&amp;DATEDIF(R1252,A1252,"MD")&amp;" days")</f>
        <v/>
      </c>
      <c r="T1252" s="255" t="n"/>
      <c r="U1252" s="255" t="n"/>
      <c r="V1252" s="695">
        <f>_xlfn.LET(_xlpm.d,_xlfn.XLOOKUP(T1252,'[1]Birth Dates'!$A:$A,'[1]Birth Dates'!$B:$B,"",0),IF(_xlpm.d=0,"",_xlpm.d))</f>
        <v/>
      </c>
      <c r="W1252" s="255">
        <f>IF(OR(V1252="",A1252="",NOT(ISNUMBER(V1252)),V1252&gt;A1252),"",DATEDIF(V1252,A1252,"Y")&amp;" years, "&amp;DATEDIF(V1252,A1252,"YM")&amp;" months, "&amp;DATEDIF(V1252,A1252,"MD")&amp;" days")</f>
        <v/>
      </c>
      <c r="X1252" s="255" t="n"/>
      <c r="Y1252" s="255" t="n"/>
      <c r="Z1252" s="255" t="n"/>
      <c r="AA1252" s="255" t="n"/>
      <c r="AB1252" s="255" t="n">
        <v>18</v>
      </c>
      <c r="AC1252" s="255" t="n"/>
      <c r="AD1252" s="255" t="n"/>
      <c r="AE1252" s="591" t="inlineStr">
        <is>
          <t>2:23.0000</t>
        </is>
      </c>
      <c r="AF1252" s="418">
        <f>IF(OR(AE1252="",AE1252="",AE1252=0),"",6.172/(AE1252*24))</f>
        <v/>
      </c>
      <c r="AG1252" s="259" t="n"/>
      <c r="AH1252" s="579" t="inlineStr"/>
      <c r="AI1252" s="418">
        <f>IF(OR(AH1252="",AH1252="",AH1252=0),"",6.172/(AH1252*24))</f>
        <v/>
      </c>
      <c r="AJ1252" s="175">
        <f>IF(AND(ISNUMBER(AB1252),ISNUMBER(AG1252)),AB1252-AG1252,"")</f>
        <v/>
      </c>
      <c r="AK1252" s="255" t="inlineStr">
        <is>
          <t>Disqualified</t>
        </is>
      </c>
      <c r="AL1252" s="255" t="n">
        <v>150</v>
      </c>
      <c r="AM1252" s="480" t="n"/>
      <c r="AN1252" s="671">
        <f>IF(OR(AL1252="",AM1252="",AM1252=0),"",AL1252*6.172/(AM1252*24))</f>
        <v/>
      </c>
      <c r="AO1252" s="477">
        <f>IF(AND(AL1252=AL1251,AM1252&lt;&gt;"",AM1251&lt;&gt;""),AM1252-AM1251,"")</f>
        <v/>
      </c>
      <c r="AP1252" s="255" t="n"/>
      <c r="AQ1252" s="579" t="inlineStr"/>
      <c r="AR1252" s="418">
        <f>IF(OR(AQ1252="",AQ1252="",AQ1252=0),"",6.172/(AQ1252*24))</f>
        <v/>
      </c>
      <c r="AS1252" s="436">
        <f>IF(OR(NOT(ISNUMBER(C1252)),NOT(ISNUMBER(AB1252))),"",IF(AG1252&lt;&gt;"",AG1252,AB1252)-C1252)</f>
        <v/>
      </c>
      <c r="AT1252" s="260" t="n"/>
      <c r="AU1252" s="261">
        <f>IF($B1252="","",TEXT($A1252,"yyyymmdd")&amp;"_P"&amp;$C1252&amp;"_C"&amp;$F1252&amp;"_"&amp;TRIM(RIGHT(SUBSTITUTE(TRIM(SUBSTITUTE($L1252,CHAR(160)," "))," ",REPT(" ",60)),60))&amp;IF($P1252="","","-"&amp;TRIM(RIGHT(SUBSTITUTE(TRIM(SUBSTITUTE($P1252,CHAR(160)," "))," ",REPT(" ",60)),60)))&amp;IF($T1252="","","-"&amp;TRIM(RIGHT(SUBSTITUTE(TRIM(SUBSTITUTE($T1252,CHAR(160)," "))," ",REPT(" ",60)),60)))&amp;".jpg")</f>
        <v/>
      </c>
    </row>
    <row r="1253" ht="42" customFormat="1" customHeight="1" s="240">
      <c r="A1253" s="262" t="n">
        <v>30591</v>
      </c>
      <c r="B1253" s="263" t="inlineStr">
        <is>
          <t>James Hardie 1000 2 October, 1983</t>
        </is>
      </c>
      <c r="C1253" s="263" t="n">
        <v>1</v>
      </c>
      <c r="D1253" s="263" t="inlineStr">
        <is>
          <t>A</t>
        </is>
      </c>
      <c r="E1253" s="263" t="n">
        <v>1</v>
      </c>
      <c r="F1253" s="263" t="n">
        <v>25</v>
      </c>
      <c r="G1253" s="263" t="inlineStr">
        <is>
          <t>Marlboro Holden Dealer Team</t>
        </is>
      </c>
      <c r="H1253" s="263" t="n"/>
      <c r="I1253" s="263" t="n"/>
      <c r="J1253" s="263" t="inlineStr">
        <is>
          <t>Holden Commodore VH</t>
        </is>
      </c>
      <c r="K1253" s="263" t="inlineStr">
        <is>
          <t>5044 V8</t>
        </is>
      </c>
      <c r="L1253" s="263" t="inlineStr">
        <is>
          <t>Peter Brock</t>
        </is>
      </c>
      <c r="M1253" s="263" t="inlineStr">
        <is>
          <t>AUS</t>
        </is>
      </c>
      <c r="N1253" s="697">
        <f>_xlfn.LET(_xlpm.d,_xlfn.XLOOKUP(L1253,'[1]Birth Dates'!$A:$A,'[1]Birth Dates'!$B:$B,"",0),IF(_xlpm.d=0,"",_xlpm.d))</f>
        <v/>
      </c>
      <c r="O1253" s="264">
        <f>IF(OR(N1253="",A1253="",NOT(ISNUMBER(N1253)),N1253&gt;A1253),"",DATEDIF(N1253,A1253,"Y")&amp;" years, "&amp;DATEDIF(N1253,A1253,"YM")&amp;" months, "&amp;DATEDIF(N1253,A1253,"MD")&amp;" days")</f>
        <v/>
      </c>
      <c r="P1253" s="263" t="inlineStr">
        <is>
          <t>Larry Perkins</t>
        </is>
      </c>
      <c r="Q1253" s="263" t="inlineStr">
        <is>
          <t>AUS</t>
        </is>
      </c>
      <c r="R1253" s="697">
        <f>_xlfn.LET(_xlpm.d,_xlfn.XLOOKUP(P1253,'[1]Birth Dates'!$A:$A,'[1]Birth Dates'!$B:$B,"",0),IF(_xlpm.d=0,"",_xlpm.d))</f>
        <v/>
      </c>
      <c r="S1253" s="264">
        <f>IF(OR(R1253="",A1253="",NOT(ISNUMBER(R1253)),R1253&gt;A1253),"",DATEDIF(R1253,A1253,"Y")&amp;" years, "&amp;DATEDIF(R1253,A1253,"YM")&amp;" months, "&amp;DATEDIF(R1253,A1253,"MD")&amp;" days")</f>
        <v/>
      </c>
      <c r="T1253" s="263" t="inlineStr">
        <is>
          <t>John Harvey</t>
        </is>
      </c>
      <c r="U1253" s="263" t="inlineStr">
        <is>
          <t>AUS</t>
        </is>
      </c>
      <c r="V1253" s="697">
        <f>_xlfn.LET(_xlpm.d,_xlfn.XLOOKUP(T1253,'[1]Birth Dates'!$A:$A,'[1]Birth Dates'!$B:$B,"",0),IF(_xlpm.d=0,"",_xlpm.d))</f>
        <v/>
      </c>
      <c r="W1253" s="264">
        <f>IF(OR(V1253="",A1253="",NOT(ISNUMBER(V1253)),V1253&gt;A1253),"",DATEDIF(V1253,A1253,"Y")&amp;" years, "&amp;DATEDIF(V1253,A1253,"YM")&amp;" months, "&amp;DATEDIF(V1253,A1253,"MD")&amp;" days")</f>
        <v/>
      </c>
      <c r="X1253" s="264" t="n"/>
      <c r="Y1253" s="264" t="n"/>
      <c r="Z1253" s="264" t="n"/>
      <c r="AA1253" s="264" t="n"/>
      <c r="AB1253" s="263" t="n">
        <v>7</v>
      </c>
      <c r="AC1253" s="263" t="n"/>
      <c r="AD1253" s="263" t="n"/>
      <c r="AE1253" s="596" t="inlineStr">
        <is>
          <t>2:18.0000</t>
        </is>
      </c>
      <c r="AF1253" s="418">
        <f>IF(OR(AE1253="",AE1253="",AE1253=0),"",6.172/(AE1253*24))</f>
        <v/>
      </c>
      <c r="AG1253" s="265" t="n">
        <v>5</v>
      </c>
      <c r="AH1253" s="580" t="inlineStr">
        <is>
          <t>2:18.5490</t>
        </is>
      </c>
      <c r="AI1253" s="418">
        <f>IF(OR(AH1253="",AH1253="",AH1253=0),"",6.172/(AH1253*24))</f>
        <v/>
      </c>
      <c r="AJ1253" s="175">
        <f>IF(AND(ISNUMBER(AB1253),ISNUMBER(AG1253)),AB1253-AG1253,"")</f>
        <v/>
      </c>
      <c r="AK1253" s="263" t="n"/>
      <c r="AL1253" s="263" t="n">
        <v>163</v>
      </c>
      <c r="AM1253" s="506" t="n">
        <v>0.2698101851851852</v>
      </c>
      <c r="AN1253" s="671">
        <f>IF(OR(AL1253="",AM1253="",AM1253=0),"",AL1253*6.172/(AM1253*24))</f>
        <v/>
      </c>
      <c r="AO1253" s="477">
        <f>IF(AND(AL1253=AL1252,AM1253&lt;&gt;"",AM1252&lt;&gt;""),AM1253-AM1252,"")</f>
        <v/>
      </c>
      <c r="AP1253" s="263" t="n"/>
      <c r="AQ1253" s="580" t="inlineStr"/>
      <c r="AR1253" s="418">
        <f>IF(OR(AQ1253="",AQ1253="",AQ1253=0),"",6.172/(AQ1253*24))</f>
        <v/>
      </c>
      <c r="AS1253" s="436">
        <f>IF(OR(NOT(ISNUMBER(C1253)),NOT(ISNUMBER(AB1253))),"",IF(AG1253&lt;&gt;"",AG1253,AB1253)-C1253)</f>
        <v/>
      </c>
      <c r="AT1253" s="266" t="n"/>
      <c r="AU1253" s="267">
        <f>IF($B1253="","",TEXT($A1253,"yyyymmdd")&amp;"_P"&amp;$C1253&amp;"_C"&amp;$F1253&amp;"_"&amp;TRIM(RIGHT(SUBSTITUTE(TRIM(SUBSTITUTE($L1253,CHAR(160)," "))," ",REPT(" ",60)),60))&amp;IF($P1253="","","-"&amp;TRIM(RIGHT(SUBSTITUTE(TRIM(SUBSTITUTE($P1253,CHAR(160)," "))," ",REPT(" ",60)),60)))&amp;IF($T1253="","","-"&amp;TRIM(RIGHT(SUBSTITUTE(TRIM(SUBSTITUTE($T1253,CHAR(160)," "))," ",REPT(" ",60)),60)))&amp;".jpg")</f>
        <v/>
      </c>
    </row>
    <row r="1254" ht="42" customHeight="1">
      <c r="A1254" s="268" t="n">
        <v>30591</v>
      </c>
      <c r="B1254" s="264" t="inlineStr">
        <is>
          <t>James Hardie 1000 2 October, 1983</t>
        </is>
      </c>
      <c r="C1254" s="264" t="n">
        <v>2</v>
      </c>
      <c r="D1254" s="264" t="inlineStr">
        <is>
          <t>A</t>
        </is>
      </c>
      <c r="E1254" s="264" t="n">
        <v>2</v>
      </c>
      <c r="F1254" s="264" t="n">
        <v>43</v>
      </c>
      <c r="G1254" s="264" t="inlineStr">
        <is>
          <t>Peter Stuyvesant International Racing</t>
        </is>
      </c>
      <c r="H1254" s="264" t="n"/>
      <c r="I1254" s="264" t="n"/>
      <c r="J1254" s="264" t="inlineStr">
        <is>
          <t>Mazda RX7</t>
        </is>
      </c>
      <c r="K1254" s="264" t="inlineStr">
        <is>
          <t>2292 eq R2</t>
        </is>
      </c>
      <c r="L1254" s="264" t="inlineStr">
        <is>
          <t>Allan Moffat</t>
        </is>
      </c>
      <c r="M1254" s="264" t="inlineStr">
        <is>
          <t>CAN</t>
        </is>
      </c>
      <c r="N1254" s="697">
        <f>_xlfn.LET(_xlpm.d,_xlfn.XLOOKUP(L1254,'[1]Birth Dates'!$A:$A,'[1]Birth Dates'!$B:$B,"",0),IF(_xlpm.d=0,"",_xlpm.d))</f>
        <v/>
      </c>
      <c r="O1254" s="264">
        <f>IF(OR(N1254="",A1254="",NOT(ISNUMBER(N1254)),N1254&gt;A1254),"",DATEDIF(N1254,A1254,"Y")&amp;" years, "&amp;DATEDIF(N1254,A1254,"YM")&amp;" months, "&amp;DATEDIF(N1254,A1254,"MD")&amp;" days")</f>
        <v/>
      </c>
      <c r="P1254" s="264" t="inlineStr">
        <is>
          <t>Yoshimi Katayama</t>
        </is>
      </c>
      <c r="Q1254" s="264" t="inlineStr">
        <is>
          <t>JPN</t>
        </is>
      </c>
      <c r="R1254" s="697">
        <f>_xlfn.LET(_xlpm.d,_xlfn.XLOOKUP(P1254,'[1]Birth Dates'!$A:$A,'[1]Birth Dates'!$B:$B,"",0),IF(_xlpm.d=0,"",_xlpm.d))</f>
        <v/>
      </c>
      <c r="S1254" s="264">
        <f>IF(OR(R1254="",A1254="",NOT(ISNUMBER(R1254)),R1254&gt;A1254),"",DATEDIF(R1254,A1254,"Y")&amp;" years, "&amp;DATEDIF(R1254,A1254,"YM")&amp;" months, "&amp;DATEDIF(R1254,A1254,"MD")&amp;" days")</f>
        <v/>
      </c>
      <c r="T1254" s="264" t="n"/>
      <c r="U1254" s="264" t="n"/>
      <c r="V1254" s="697">
        <f>_xlfn.LET(_xlpm.d,_xlfn.XLOOKUP(T1254,'[1]Birth Dates'!$A:$A,'[1]Birth Dates'!$B:$B,"",0),IF(_xlpm.d=0,"",_xlpm.d))</f>
        <v/>
      </c>
      <c r="W1254" s="264">
        <f>IF(OR(V1254="",A1254="",NOT(ISNUMBER(V1254)),V1254&gt;A1254),"",DATEDIF(V1254,A1254,"Y")&amp;" years, "&amp;DATEDIF(V1254,A1254,"YM")&amp;" months, "&amp;DATEDIF(V1254,A1254,"MD")&amp;" days")</f>
        <v/>
      </c>
      <c r="X1254" s="264" t="n"/>
      <c r="Y1254" s="264" t="n"/>
      <c r="Z1254" s="264" t="n"/>
      <c r="AA1254" s="264" t="n"/>
      <c r="AB1254" s="264" t="n">
        <v>14</v>
      </c>
      <c r="AC1254" s="264" t="n"/>
      <c r="AD1254" s="264" t="n"/>
      <c r="AE1254" s="581" t="inlineStr">
        <is>
          <t>2:19.8000</t>
        </is>
      </c>
      <c r="AF1254" s="418">
        <f>IF(OR(AE1254="",AE1254="",AE1254=0),"",6.172/(AE1254*24))</f>
        <v/>
      </c>
      <c r="AG1254" s="269" t="n"/>
      <c r="AH1254" s="581" t="inlineStr"/>
      <c r="AI1254" s="418">
        <f>IF(OR(AH1254="",AH1254="",AH1254=0),"",6.172/(AH1254*24))</f>
        <v/>
      </c>
      <c r="AJ1254" s="175">
        <f>IF(AND(ISNUMBER(AB1254),ISNUMBER(AG1254)),AB1254-AG1254,"")</f>
        <v/>
      </c>
      <c r="AK1254" s="264" t="n"/>
      <c r="AL1254" s="264" t="n">
        <v>162</v>
      </c>
      <c r="AM1254" s="507" t="n">
        <v>0.270019675925926</v>
      </c>
      <c r="AN1254" s="671">
        <f>IF(OR(AL1254="",AM1254="",AM1254=0),"",AL1254*6.172/(AM1254*24))</f>
        <v/>
      </c>
      <c r="AO1254" s="477">
        <f>IF(AND(AL1254=AL1253,AM1254&lt;&gt;"",AM1253&lt;&gt;""),AM1254-AM1253,"")</f>
        <v/>
      </c>
      <c r="AP1254" s="264" t="n"/>
      <c r="AQ1254" s="581" t="inlineStr"/>
      <c r="AR1254" s="418">
        <f>IF(OR(AQ1254="",AQ1254="",AQ1254=0),"",6.172/(AQ1254*24))</f>
        <v/>
      </c>
      <c r="AS1254" s="436">
        <f>IF(OR(NOT(ISNUMBER(C1254)),NOT(ISNUMBER(AB1254))),"",IF(AG1254&lt;&gt;"",AG1254,AB1254)-C1254)</f>
        <v/>
      </c>
      <c r="AT1254" s="270" t="n"/>
      <c r="AU1254" s="271">
        <f>IF($B1254="","",TEXT($A1254,"yyyymmdd")&amp;"_P"&amp;$C1254&amp;"_C"&amp;$F1254&amp;"_"&amp;TRIM(RIGHT(SUBSTITUTE(TRIM(SUBSTITUTE($L1254,CHAR(160)," "))," ",REPT(" ",60)),60))&amp;IF($P1254="","","-"&amp;TRIM(RIGHT(SUBSTITUTE(TRIM(SUBSTITUTE($P1254,CHAR(160)," "))," ",REPT(" ",60)),60)))&amp;IF($T1254="","","-"&amp;TRIM(RIGHT(SUBSTITUTE(TRIM(SUBSTITUTE($T1254,CHAR(160)," "))," ",REPT(" ",60)),60)))&amp;".jpg")</f>
        <v/>
      </c>
    </row>
    <row r="1255" ht="42" customHeight="1">
      <c r="A1255" s="268" t="n">
        <v>30591</v>
      </c>
      <c r="B1255" s="264" t="inlineStr">
        <is>
          <t>James Hardie 1000 2 October, 1983</t>
        </is>
      </c>
      <c r="C1255" s="264" t="n">
        <v>3</v>
      </c>
      <c r="D1255" s="264" t="inlineStr">
        <is>
          <t>A</t>
        </is>
      </c>
      <c r="E1255" s="264" t="n">
        <v>3</v>
      </c>
      <c r="F1255" s="264" t="n">
        <v>6</v>
      </c>
      <c r="G1255" s="264" t="inlineStr">
        <is>
          <t>STP Roadways Racing</t>
        </is>
      </c>
      <c r="H1255" s="264" t="n"/>
      <c r="I1255" s="264" t="n"/>
      <c r="J1255" s="264" t="inlineStr">
        <is>
          <t>Holden Commodore VH</t>
        </is>
      </c>
      <c r="K1255" s="264" t="inlineStr">
        <is>
          <t>5044 V8</t>
        </is>
      </c>
      <c r="L1255" s="264" t="inlineStr">
        <is>
          <t>Allan Grice</t>
        </is>
      </c>
      <c r="M1255" s="264" t="inlineStr">
        <is>
          <t>AUS</t>
        </is>
      </c>
      <c r="N1255" s="697">
        <f>_xlfn.LET(_xlpm.d,_xlfn.XLOOKUP(L1255,'[1]Birth Dates'!$A:$A,'[1]Birth Dates'!$B:$B,"",0),IF(_xlpm.d=0,"",_xlpm.d))</f>
        <v/>
      </c>
      <c r="O1255" s="264">
        <f>IF(OR(N1255="",A1255="",NOT(ISNUMBER(N1255)),N1255&gt;A1255),"",DATEDIF(N1255,A1255,"Y")&amp;" years, "&amp;DATEDIF(N1255,A1255,"YM")&amp;" months, "&amp;DATEDIF(N1255,A1255,"MD")&amp;" days")</f>
        <v/>
      </c>
      <c r="P1255" s="264" t="inlineStr">
        <is>
          <t>Colin Bond</t>
        </is>
      </c>
      <c r="Q1255" s="264" t="inlineStr">
        <is>
          <t>AUS</t>
        </is>
      </c>
      <c r="R1255" s="697">
        <f>_xlfn.LET(_xlpm.d,_xlfn.XLOOKUP(P1255,'[1]Birth Dates'!$A:$A,'[1]Birth Dates'!$B:$B,"",0),IF(_xlpm.d=0,"",_xlpm.d))</f>
        <v/>
      </c>
      <c r="S1255" s="264">
        <f>IF(OR(R1255="",A1255="",NOT(ISNUMBER(R1255)),R1255&gt;A1255),"",DATEDIF(R1255,A1255,"Y")&amp;" years, "&amp;DATEDIF(R1255,A1255,"YM")&amp;" months, "&amp;DATEDIF(R1255,A1255,"MD")&amp;" days")</f>
        <v/>
      </c>
      <c r="T1255" s="264" t="n"/>
      <c r="U1255" s="264" t="n"/>
      <c r="V1255" s="697">
        <f>_xlfn.LET(_xlpm.d,_xlfn.XLOOKUP(T1255,'[1]Birth Dates'!$A:$A,'[1]Birth Dates'!$B:$B,"",0),IF(_xlpm.d=0,"",_xlpm.d))</f>
        <v/>
      </c>
      <c r="W1255" s="264">
        <f>IF(OR(V1255="",A1255="",NOT(ISNUMBER(V1255)),V1255&gt;A1255),"",DATEDIF(V1255,A1255,"Y")&amp;" years, "&amp;DATEDIF(V1255,A1255,"YM")&amp;" months, "&amp;DATEDIF(V1255,A1255,"MD")&amp;" days")</f>
        <v/>
      </c>
      <c r="X1255" s="264" t="n"/>
      <c r="Y1255" s="264" t="n"/>
      <c r="Z1255" s="264" t="n"/>
      <c r="AA1255" s="264" t="n"/>
      <c r="AB1255" s="264" t="n">
        <v>6</v>
      </c>
      <c r="AC1255" s="264" t="n"/>
      <c r="AD1255" s="264" t="n"/>
      <c r="AE1255" s="334" t="inlineStr">
        <is>
          <t>2:17.8000</t>
        </is>
      </c>
      <c r="AF1255" s="418">
        <f>IF(OR(AE1255="",AE1255="",AE1255=0),"",6.172/(AE1255*24))</f>
        <v/>
      </c>
      <c r="AG1255" s="269" t="n">
        <v>8</v>
      </c>
      <c r="AH1255" s="581" t="inlineStr">
        <is>
          <t>2:18.9630</t>
        </is>
      </c>
      <c r="AI1255" s="418">
        <f>IF(OR(AH1255="",AH1255="",AH1255=0),"",6.172/(AH1255*24))</f>
        <v/>
      </c>
      <c r="AJ1255" s="175">
        <f>IF(AND(ISNUMBER(AB1255),ISNUMBER(AG1255)),AB1255-AG1255,"")</f>
        <v/>
      </c>
      <c r="AK1255" s="264" t="n"/>
      <c r="AL1255" s="264" t="n">
        <v>160</v>
      </c>
      <c r="AM1255" s="507" t="n">
        <v>0.2713263888888889</v>
      </c>
      <c r="AN1255" s="671">
        <f>IF(OR(AL1255="",AM1255="",AM1255=0),"",AL1255*6.172/(AM1255*24))</f>
        <v/>
      </c>
      <c r="AO1255" s="477">
        <f>IF(AND(AL1255=AL1254,AM1255&lt;&gt;"",AM1254&lt;&gt;""),AM1255-AM1254,"")</f>
        <v/>
      </c>
      <c r="AP1255" s="264" t="n"/>
      <c r="AQ1255" s="581" t="inlineStr"/>
      <c r="AR1255" s="418">
        <f>IF(OR(AQ1255="",AQ1255="",AQ1255=0),"",6.172/(AQ1255*24))</f>
        <v/>
      </c>
      <c r="AS1255" s="436">
        <f>IF(OR(NOT(ISNUMBER(C1255)),NOT(ISNUMBER(AB1255))),"",IF(AG1255&lt;&gt;"",AG1255,AB1255)-C1255)</f>
        <v/>
      </c>
      <c r="AT1255" s="270" t="n"/>
      <c r="AU1255" s="271">
        <f>IF($B1255="","",TEXT($A1255,"yyyymmdd")&amp;"_P"&amp;$C1255&amp;"_C"&amp;$F1255&amp;"_"&amp;TRIM(RIGHT(SUBSTITUTE(TRIM(SUBSTITUTE($L1255,CHAR(160)," "))," ",REPT(" ",60)),60))&amp;IF($P1255="","","-"&amp;TRIM(RIGHT(SUBSTITUTE(TRIM(SUBSTITUTE($P1255,CHAR(160)," "))," ",REPT(" ",60)),60)))&amp;IF($T1255="","","-"&amp;TRIM(RIGHT(SUBSTITUTE(TRIM(SUBSTITUTE($T1255,CHAR(160)," "))," ",REPT(" ",60)),60)))&amp;".jpg")</f>
        <v/>
      </c>
    </row>
    <row r="1256" ht="42" customHeight="1">
      <c r="A1256" s="268" t="n">
        <v>30591</v>
      </c>
      <c r="B1256" s="264" t="inlineStr">
        <is>
          <t>James Hardie 1000 2 October, 1983</t>
        </is>
      </c>
      <c r="C1256" s="264" t="n">
        <v>4</v>
      </c>
      <c r="D1256" s="264" t="inlineStr">
        <is>
          <t>A</t>
        </is>
      </c>
      <c r="E1256" s="264" t="n">
        <v>4</v>
      </c>
      <c r="F1256" s="264" t="n">
        <v>14</v>
      </c>
      <c r="G1256" s="264" t="inlineStr">
        <is>
          <t>STP Roadways Racing</t>
        </is>
      </c>
      <c r="H1256" s="264" t="n"/>
      <c r="I1256" s="264" t="n"/>
      <c r="J1256" s="264" t="inlineStr">
        <is>
          <t>Holden Commodore VH</t>
        </is>
      </c>
      <c r="K1256" s="264" t="inlineStr">
        <is>
          <t>5044 V8</t>
        </is>
      </c>
      <c r="L1256" s="264" t="inlineStr">
        <is>
          <t>Garth Wigston</t>
        </is>
      </c>
      <c r="M1256" s="264" t="inlineStr">
        <is>
          <t>AUS</t>
        </is>
      </c>
      <c r="N1256" s="697">
        <f>_xlfn.LET(_xlpm.d,_xlfn.XLOOKUP(L1256,'[1]Birth Dates'!$A:$A,'[1]Birth Dates'!$B:$B,"",0),IF(_xlpm.d=0,"",_xlpm.d))</f>
        <v/>
      </c>
      <c r="O1256" s="264">
        <f>IF(OR(N1256="",A1256="",NOT(ISNUMBER(N1256)),N1256&gt;A1256),"",DATEDIF(N1256,A1256,"Y")&amp;" years, "&amp;DATEDIF(N1256,A1256,"YM")&amp;" months, "&amp;DATEDIF(N1256,A1256,"MD")&amp;" days")</f>
        <v/>
      </c>
      <c r="P1256" s="264" t="inlineStr">
        <is>
          <t>Steve Harrington</t>
        </is>
      </c>
      <c r="Q1256" s="264" t="inlineStr">
        <is>
          <t>AUS</t>
        </is>
      </c>
      <c r="R1256" s="697">
        <f>_xlfn.LET(_xlpm.d,_xlfn.XLOOKUP(P1256,'[1]Birth Dates'!$A:$A,'[1]Birth Dates'!$B:$B,"",0),IF(_xlpm.d=0,"",_xlpm.d))</f>
        <v/>
      </c>
      <c r="S1256" s="264">
        <f>IF(OR(R1256="",A1256="",NOT(ISNUMBER(R1256)),R1256&gt;A1256),"",DATEDIF(R1256,A1256,"Y")&amp;" years, "&amp;DATEDIF(R1256,A1256,"YM")&amp;" months, "&amp;DATEDIF(R1256,A1256,"MD")&amp;" days")</f>
        <v/>
      </c>
      <c r="T1256" s="264" t="n"/>
      <c r="U1256" s="264" t="n"/>
      <c r="V1256" s="697">
        <f>_xlfn.LET(_xlpm.d,_xlfn.XLOOKUP(T1256,'[1]Birth Dates'!$A:$A,'[1]Birth Dates'!$B:$B,"",0),IF(_xlpm.d=0,"",_xlpm.d))</f>
        <v/>
      </c>
      <c r="W1256" s="264">
        <f>IF(OR(V1256="",A1256="",NOT(ISNUMBER(V1256)),V1256&gt;A1256),"",DATEDIF(V1256,A1256,"Y")&amp;" years, "&amp;DATEDIF(V1256,A1256,"YM")&amp;" months, "&amp;DATEDIF(V1256,A1256,"MD")&amp;" days")</f>
        <v/>
      </c>
      <c r="X1256" s="264" t="n"/>
      <c r="Y1256" s="264" t="n"/>
      <c r="Z1256" s="264" t="n"/>
      <c r="AA1256" s="264" t="n"/>
      <c r="AB1256" s="264" t="n">
        <v>11</v>
      </c>
      <c r="AC1256" s="264" t="n"/>
      <c r="AD1256" s="264" t="n"/>
      <c r="AE1256" s="581" t="inlineStr">
        <is>
          <t>2:19.2000</t>
        </is>
      </c>
      <c r="AF1256" s="418">
        <f>IF(OR(AE1256="",AE1256="",AE1256=0),"",6.172/(AE1256*24))</f>
        <v/>
      </c>
      <c r="AG1256" s="269" t="n"/>
      <c r="AH1256" s="581" t="inlineStr"/>
      <c r="AI1256" s="418">
        <f>IF(OR(AH1256="",AH1256="",AH1256=0),"",6.172/(AH1256*24))</f>
        <v/>
      </c>
      <c r="AJ1256" s="175">
        <f>IF(AND(ISNUMBER(AB1256),ISNUMBER(AG1256)),AB1256-AG1256,"")</f>
        <v/>
      </c>
      <c r="AK1256" s="264" t="n"/>
      <c r="AL1256" s="264" t="n">
        <v>158</v>
      </c>
      <c r="AM1256" s="507" t="n">
        <v>0.2702962962962963</v>
      </c>
      <c r="AN1256" s="671">
        <f>IF(OR(AL1256="",AM1256="",AM1256=0),"",AL1256*6.172/(AM1256*24))</f>
        <v/>
      </c>
      <c r="AO1256" s="477">
        <f>IF(AND(AL1256=AL1255,AM1256&lt;&gt;"",AM1255&lt;&gt;""),AM1256-AM1255,"")</f>
        <v/>
      </c>
      <c r="AP1256" s="264" t="n"/>
      <c r="AQ1256" s="581" t="inlineStr"/>
      <c r="AR1256" s="418">
        <f>IF(OR(AQ1256="",AQ1256="",AQ1256=0),"",6.172/(AQ1256*24))</f>
        <v/>
      </c>
      <c r="AS1256" s="436">
        <f>IF(OR(NOT(ISNUMBER(C1256)),NOT(ISNUMBER(AB1256))),"",IF(AG1256&lt;&gt;"",AG1256,AB1256)-C1256)</f>
        <v/>
      </c>
      <c r="AT1256" s="270" t="n"/>
      <c r="AU1256" s="271">
        <f>IF($B1256="","",TEXT($A1256,"yyyymmdd")&amp;"_P"&amp;$C1256&amp;"_C"&amp;$F1256&amp;"_"&amp;TRIM(RIGHT(SUBSTITUTE(TRIM(SUBSTITUTE($L1256,CHAR(160)," "))," ",REPT(" ",60)),60))&amp;IF($P1256="","","-"&amp;TRIM(RIGHT(SUBSTITUTE(TRIM(SUBSTITUTE($P1256,CHAR(160)," "))," ",REPT(" ",60)),60)))&amp;IF($T1256="","","-"&amp;TRIM(RIGHT(SUBSTITUTE(TRIM(SUBSTITUTE($T1256,CHAR(160)," "))," ",REPT(" ",60)),60)))&amp;".jpg")</f>
        <v/>
      </c>
    </row>
    <row r="1257" ht="42" customHeight="1">
      <c r="A1257" s="268" t="n">
        <v>30591</v>
      </c>
      <c r="B1257" s="264" t="inlineStr">
        <is>
          <t>James Hardie 1000 2 October, 1983</t>
        </is>
      </c>
      <c r="C1257" s="264" t="n">
        <v>5</v>
      </c>
      <c r="D1257" s="264" t="inlineStr">
        <is>
          <t>A</t>
        </is>
      </c>
      <c r="E1257" s="264" t="n">
        <v>5</v>
      </c>
      <c r="F1257" s="264" t="n">
        <v>50</v>
      </c>
      <c r="G1257" s="264" t="inlineStr">
        <is>
          <t>Petrolon Slick 50</t>
        </is>
      </c>
      <c r="H1257" s="264" t="n"/>
      <c r="I1257" s="264" t="n"/>
      <c r="J1257" s="264" t="inlineStr">
        <is>
          <t>Mazda RX7</t>
        </is>
      </c>
      <c r="K1257" s="264" t="inlineStr">
        <is>
          <t>2292 eq R2</t>
        </is>
      </c>
      <c r="L1257" s="264" t="inlineStr">
        <is>
          <t>Peter McLeod</t>
        </is>
      </c>
      <c r="M1257" s="264" t="inlineStr">
        <is>
          <t>AUS</t>
        </is>
      </c>
      <c r="N1257" s="697">
        <f>_xlfn.LET(_xlpm.d,_xlfn.XLOOKUP(L1257,'[1]Birth Dates'!$A:$A,'[1]Birth Dates'!$B:$B,"",0),IF(_xlpm.d=0,"",_xlpm.d))</f>
        <v/>
      </c>
      <c r="O1257" s="264">
        <f>IF(OR(N1257="",A1257="",NOT(ISNUMBER(N1257)),N1257&gt;A1257),"",DATEDIF(N1257,A1257,"Y")&amp;" years, "&amp;DATEDIF(N1257,A1257,"YM")&amp;" months, "&amp;DATEDIF(N1257,A1257,"MD")&amp;" days")</f>
        <v/>
      </c>
      <c r="P1257" s="264" t="inlineStr">
        <is>
          <t>Graeme Bailey</t>
        </is>
      </c>
      <c r="Q1257" s="264" t="inlineStr">
        <is>
          <t>AUS</t>
        </is>
      </c>
      <c r="R1257" s="697">
        <f>_xlfn.LET(_xlpm.d,_xlfn.XLOOKUP(P1257,'[1]Birth Dates'!$A:$A,'[1]Birth Dates'!$B:$B,"",0),IF(_xlpm.d=0,"",_xlpm.d))</f>
        <v/>
      </c>
      <c r="S1257" s="264">
        <f>IF(OR(R1257="",A1257="",NOT(ISNUMBER(R1257)),R1257&gt;A1257),"",DATEDIF(R1257,A1257,"Y")&amp;" years, "&amp;DATEDIF(R1257,A1257,"YM")&amp;" months, "&amp;DATEDIF(R1257,A1257,"MD")&amp;" days")</f>
        <v/>
      </c>
      <c r="T1257" s="264" t="n"/>
      <c r="U1257" s="264" t="n"/>
      <c r="V1257" s="697">
        <f>_xlfn.LET(_xlpm.d,_xlfn.XLOOKUP(T1257,'[1]Birth Dates'!$A:$A,'[1]Birth Dates'!$B:$B,"",0),IF(_xlpm.d=0,"",_xlpm.d))</f>
        <v/>
      </c>
      <c r="W1257" s="264">
        <f>IF(OR(V1257="",A1257="",NOT(ISNUMBER(V1257)),V1257&gt;A1257),"",DATEDIF(V1257,A1257,"Y")&amp;" years, "&amp;DATEDIF(V1257,A1257,"YM")&amp;" months, "&amp;DATEDIF(V1257,A1257,"MD")&amp;" days")</f>
        <v/>
      </c>
      <c r="X1257" s="264" t="n"/>
      <c r="Y1257" s="264" t="n"/>
      <c r="Z1257" s="264" t="n"/>
      <c r="AA1257" s="264" t="n"/>
      <c r="AB1257" s="264" t="n">
        <v>19</v>
      </c>
      <c r="AC1257" s="264" t="n"/>
      <c r="AD1257" s="264" t="n"/>
      <c r="AE1257" s="581" t="inlineStr">
        <is>
          <t>2:21.2000</t>
        </is>
      </c>
      <c r="AF1257" s="418">
        <f>IF(OR(AE1257="",AE1257="",AE1257=0),"",6.172/(AE1257*24))</f>
        <v/>
      </c>
      <c r="AG1257" s="269" t="n"/>
      <c r="AH1257" s="581" t="inlineStr"/>
      <c r="AI1257" s="418">
        <f>IF(OR(AH1257="",AH1257="",AH1257=0),"",6.172/(AH1257*24))</f>
        <v/>
      </c>
      <c r="AJ1257" s="175">
        <f>IF(AND(ISNUMBER(AB1257),ISNUMBER(AG1257)),AB1257-AG1257,"")</f>
        <v/>
      </c>
      <c r="AK1257" s="264" t="n"/>
      <c r="AL1257" s="264" t="n">
        <v>158</v>
      </c>
      <c r="AM1257" s="507" t="n">
        <v>0.2711747685185185</v>
      </c>
      <c r="AN1257" s="671">
        <f>IF(OR(AL1257="",AM1257="",AM1257=0),"",AL1257*6.172/(AM1257*24))</f>
        <v/>
      </c>
      <c r="AO1257" s="477">
        <f>IF(AND(AL1257=AL1256,AM1257&lt;&gt;"",AM1256&lt;&gt;""),AM1257-AM1256,"")</f>
        <v/>
      </c>
      <c r="AP1257" s="264" t="n"/>
      <c r="AQ1257" s="581" t="inlineStr"/>
      <c r="AR1257" s="418">
        <f>IF(OR(AQ1257="",AQ1257="",AQ1257=0),"",6.172/(AQ1257*24))</f>
        <v/>
      </c>
      <c r="AS1257" s="436">
        <f>IF(OR(NOT(ISNUMBER(C1257)),NOT(ISNUMBER(AB1257))),"",IF(AG1257&lt;&gt;"",AG1257,AB1257)-C1257)</f>
        <v/>
      </c>
      <c r="AT1257" s="270" t="n"/>
      <c r="AU1257" s="271">
        <f>IF($B1257="","",TEXT($A1257,"yyyymmdd")&amp;"_P"&amp;$C1257&amp;"_C"&amp;$F1257&amp;"_"&amp;TRIM(RIGHT(SUBSTITUTE(TRIM(SUBSTITUTE($L1257,CHAR(160)," "))," ",REPT(" ",60)),60))&amp;IF($P1257="","","-"&amp;TRIM(RIGHT(SUBSTITUTE(TRIM(SUBSTITUTE($P1257,CHAR(160)," "))," ",REPT(" ",60)),60)))&amp;IF($T1257="","","-"&amp;TRIM(RIGHT(SUBSTITUTE(TRIM(SUBSTITUTE($T1257,CHAR(160)," "))," ",REPT(" ",60)),60)))&amp;".jpg")</f>
        <v/>
      </c>
    </row>
    <row r="1258" ht="42" customHeight="1">
      <c r="A1258" s="268" t="n">
        <v>30591</v>
      </c>
      <c r="B1258" s="264" t="inlineStr">
        <is>
          <t>James Hardie 1000 2 October, 1983</t>
        </is>
      </c>
      <c r="C1258" s="264" t="n">
        <v>6</v>
      </c>
      <c r="D1258" s="264" t="inlineStr">
        <is>
          <t>A</t>
        </is>
      </c>
      <c r="E1258" s="264" t="n">
        <v>6</v>
      </c>
      <c r="F1258" s="264" t="n">
        <v>12</v>
      </c>
      <c r="G1258" s="264" t="inlineStr">
        <is>
          <t>Team Toshiba</t>
        </is>
      </c>
      <c r="H1258" s="264" t="n"/>
      <c r="I1258" s="264" t="n"/>
      <c r="J1258" s="264" t="inlineStr">
        <is>
          <t>Holden Commodore VH</t>
        </is>
      </c>
      <c r="K1258" s="264" t="inlineStr">
        <is>
          <t>5044 V8</t>
        </is>
      </c>
      <c r="L1258" s="264" t="inlineStr">
        <is>
          <t>Jim Keogh</t>
        </is>
      </c>
      <c r="M1258" s="264" t="inlineStr">
        <is>
          <t>AUS</t>
        </is>
      </c>
      <c r="N1258" s="697">
        <f>_xlfn.LET(_xlpm.d,_xlfn.XLOOKUP(L1258,'[1]Birth Dates'!$A:$A,'[1]Birth Dates'!$B:$B,"",0),IF(_xlpm.d=0,"",_xlpm.d))</f>
        <v/>
      </c>
      <c r="O1258" s="264">
        <f>IF(OR(N1258="",A1258="",NOT(ISNUMBER(N1258)),N1258&gt;A1258),"",DATEDIF(N1258,A1258,"Y")&amp;" years, "&amp;DATEDIF(N1258,A1258,"YM")&amp;" months, "&amp;DATEDIF(N1258,A1258,"MD")&amp;" days")</f>
        <v/>
      </c>
      <c r="P1258" s="264" t="inlineStr">
        <is>
          <t>Leo Leonard</t>
        </is>
      </c>
      <c r="Q1258" s="264" t="inlineStr">
        <is>
          <t>NZL</t>
        </is>
      </c>
      <c r="R1258" s="697">
        <f>_xlfn.LET(_xlpm.d,_xlfn.XLOOKUP(P1258,'[1]Birth Dates'!$A:$A,'[1]Birth Dates'!$B:$B,"",0),IF(_xlpm.d=0,"",_xlpm.d))</f>
        <v/>
      </c>
      <c r="S1258" s="264">
        <f>IF(OR(R1258="",A1258="",NOT(ISNUMBER(R1258)),R1258&gt;A1258),"",DATEDIF(R1258,A1258,"Y")&amp;" years, "&amp;DATEDIF(R1258,A1258,"YM")&amp;" months, "&amp;DATEDIF(R1258,A1258,"MD")&amp;" days")</f>
        <v/>
      </c>
      <c r="T1258" s="264" t="n"/>
      <c r="U1258" s="264" t="n"/>
      <c r="V1258" s="697">
        <f>_xlfn.LET(_xlpm.d,_xlfn.XLOOKUP(T1258,'[1]Birth Dates'!$A:$A,'[1]Birth Dates'!$B:$B,"",0),IF(_xlpm.d=0,"",_xlpm.d))</f>
        <v/>
      </c>
      <c r="W1258" s="264">
        <f>IF(OR(V1258="",A1258="",NOT(ISNUMBER(V1258)),V1258&gt;A1258),"",DATEDIF(V1258,A1258,"Y")&amp;" years, "&amp;DATEDIF(V1258,A1258,"YM")&amp;" months, "&amp;DATEDIF(V1258,A1258,"MD")&amp;" days")</f>
        <v/>
      </c>
      <c r="X1258" s="264" t="n"/>
      <c r="Y1258" s="264" t="n"/>
      <c r="Z1258" s="264" t="n"/>
      <c r="AA1258" s="264" t="n"/>
      <c r="AB1258" s="264" t="n">
        <v>17</v>
      </c>
      <c r="AC1258" s="264" t="n"/>
      <c r="AD1258" s="264" t="n"/>
      <c r="AE1258" s="581" t="inlineStr">
        <is>
          <t>2:20.1000</t>
        </is>
      </c>
      <c r="AF1258" s="418">
        <f>IF(OR(AE1258="",AE1258="",AE1258=0),"",6.172/(AE1258*24))</f>
        <v/>
      </c>
      <c r="AG1258" s="269" t="n"/>
      <c r="AH1258" s="581" t="inlineStr"/>
      <c r="AI1258" s="418">
        <f>IF(OR(AH1258="",AH1258="",AH1258=0),"",6.172/(AH1258*24))</f>
        <v/>
      </c>
      <c r="AJ1258" s="175">
        <f>IF(AND(ISNUMBER(AB1258),ISNUMBER(AG1258)),AB1258-AG1258,"")</f>
        <v/>
      </c>
      <c r="AK1258" s="264" t="n"/>
      <c r="AL1258" s="264" t="n">
        <v>157</v>
      </c>
      <c r="AM1258" s="507" t="n">
        <v>0.2707893518518519</v>
      </c>
      <c r="AN1258" s="671">
        <f>IF(OR(AL1258="",AM1258="",AM1258=0),"",AL1258*6.172/(AM1258*24))</f>
        <v/>
      </c>
      <c r="AO1258" s="477">
        <f>IF(AND(AL1258=AL1257,AM1258&lt;&gt;"",AM1257&lt;&gt;""),AM1258-AM1257,"")</f>
        <v/>
      </c>
      <c r="AP1258" s="264" t="n"/>
      <c r="AQ1258" s="581" t="inlineStr"/>
      <c r="AR1258" s="418">
        <f>IF(OR(AQ1258="",AQ1258="",AQ1258=0),"",6.172/(AQ1258*24))</f>
        <v/>
      </c>
      <c r="AS1258" s="436">
        <f>IF(OR(NOT(ISNUMBER(C1258)),NOT(ISNUMBER(AB1258))),"",IF(AG1258&lt;&gt;"",AG1258,AB1258)-C1258)</f>
        <v/>
      </c>
      <c r="AT1258" s="270" t="n"/>
      <c r="AU1258" s="271">
        <f>IF($B1258="","",TEXT($A1258,"yyyymmdd")&amp;"_P"&amp;$C1258&amp;"_C"&amp;$F1258&amp;"_"&amp;TRIM(RIGHT(SUBSTITUTE(TRIM(SUBSTITUTE($L1258,CHAR(160)," "))," ",REPT(" ",60)),60))&amp;IF($P1258="","","-"&amp;TRIM(RIGHT(SUBSTITUTE(TRIM(SUBSTITUTE($P1258,CHAR(160)," "))," ",REPT(" ",60)),60)))&amp;IF($T1258="","","-"&amp;TRIM(RIGHT(SUBSTITUTE(TRIM(SUBSTITUTE($T1258,CHAR(160)," "))," ",REPT(" ",60)),60)))&amp;".jpg")</f>
        <v/>
      </c>
    </row>
    <row r="1259" ht="42" customHeight="1">
      <c r="A1259" s="268" t="n">
        <v>30591</v>
      </c>
      <c r="B1259" s="264" t="inlineStr">
        <is>
          <t>James Hardie 1000 2 October, 1983</t>
        </is>
      </c>
      <c r="C1259" s="264" t="n">
        <v>7</v>
      </c>
      <c r="D1259" s="264" t="inlineStr">
        <is>
          <t>A</t>
        </is>
      </c>
      <c r="E1259" s="264" t="n">
        <v>7</v>
      </c>
      <c r="F1259" s="264" t="n">
        <v>27</v>
      </c>
      <c r="G1259" s="264" t="inlineStr">
        <is>
          <t>Alf Grant</t>
        </is>
      </c>
      <c r="H1259" s="264" t="n"/>
      <c r="I1259" s="264" t="n"/>
      <c r="J1259" s="264" t="inlineStr">
        <is>
          <t>Ford Falcon XD</t>
        </is>
      </c>
      <c r="K1259" s="264" t="inlineStr">
        <is>
          <t>5760 V8</t>
        </is>
      </c>
      <c r="L1259" s="264" t="inlineStr">
        <is>
          <t>Alf Grant</t>
        </is>
      </c>
      <c r="M1259" s="264" t="inlineStr">
        <is>
          <t>AUS</t>
        </is>
      </c>
      <c r="N1259" s="697">
        <f>_xlfn.LET(_xlpm.d,_xlfn.XLOOKUP(L1259,'[1]Birth Dates'!$A:$A,'[1]Birth Dates'!$B:$B,"",0),IF(_xlpm.d=0,"",_xlpm.d))</f>
        <v/>
      </c>
      <c r="O1259" s="264">
        <f>IF(OR(N1259="",A1259="",NOT(ISNUMBER(N1259)),N1259&gt;A1259),"",DATEDIF(N1259,A1259,"Y")&amp;" years, "&amp;DATEDIF(N1259,A1259,"YM")&amp;" months, "&amp;DATEDIF(N1259,A1259,"MD")&amp;" days")</f>
        <v/>
      </c>
      <c r="P1259" s="264" t="inlineStr">
        <is>
          <t>David Seldon</t>
        </is>
      </c>
      <c r="Q1259" s="264" t="inlineStr">
        <is>
          <t>AUS</t>
        </is>
      </c>
      <c r="R1259" s="697">
        <f>_xlfn.LET(_xlpm.d,_xlfn.XLOOKUP(P1259,'[1]Birth Dates'!$A:$A,'[1]Birth Dates'!$B:$B,"",0),IF(_xlpm.d=0,"",_xlpm.d))</f>
        <v/>
      </c>
      <c r="S1259" s="264">
        <f>IF(OR(R1259="",A1259="",NOT(ISNUMBER(R1259)),R1259&gt;A1259),"",DATEDIF(R1259,A1259,"Y")&amp;" years, "&amp;DATEDIF(R1259,A1259,"YM")&amp;" months, "&amp;DATEDIF(R1259,A1259,"MD")&amp;" days")</f>
        <v/>
      </c>
      <c r="T1259" s="264" t="n"/>
      <c r="U1259" s="264" t="n"/>
      <c r="V1259" s="697">
        <f>_xlfn.LET(_xlpm.d,_xlfn.XLOOKUP(T1259,'[1]Birth Dates'!$A:$A,'[1]Birth Dates'!$B:$B,"",0),IF(_xlpm.d=0,"",_xlpm.d))</f>
        <v/>
      </c>
      <c r="W1259" s="264">
        <f>IF(OR(V1259="",A1259="",NOT(ISNUMBER(V1259)),V1259&gt;A1259),"",DATEDIF(V1259,A1259,"Y")&amp;" years, "&amp;DATEDIF(V1259,A1259,"YM")&amp;" months, "&amp;DATEDIF(V1259,A1259,"MD")&amp;" days")</f>
        <v/>
      </c>
      <c r="X1259" s="264" t="n"/>
      <c r="Y1259" s="264" t="n"/>
      <c r="Z1259" s="264" t="n"/>
      <c r="AA1259" s="264" t="n"/>
      <c r="AB1259" s="264" t="n">
        <v>26</v>
      </c>
      <c r="AC1259" s="264" t="n"/>
      <c r="AD1259" s="264" t="n"/>
      <c r="AE1259" s="581" t="inlineStr">
        <is>
          <t>2:22.2000</t>
        </is>
      </c>
      <c r="AF1259" s="418">
        <f>IF(OR(AE1259="",AE1259="",AE1259=0),"",6.172/(AE1259*24))</f>
        <v/>
      </c>
      <c r="AG1259" s="269" t="n"/>
      <c r="AH1259" s="581" t="inlineStr"/>
      <c r="AI1259" s="418">
        <f>IF(OR(AH1259="",AH1259="",AH1259=0),"",6.172/(AH1259*24))</f>
        <v/>
      </c>
      <c r="AJ1259" s="175">
        <f>IF(AND(ISNUMBER(AB1259),ISNUMBER(AG1259)),AB1259-AG1259,"")</f>
        <v/>
      </c>
      <c r="AK1259" s="264" t="n"/>
      <c r="AL1259" s="304" t="n">
        <v>156</v>
      </c>
      <c r="AM1259" s="507" t="n">
        <v>0.2714293981481481</v>
      </c>
      <c r="AN1259" s="671">
        <f>IF(OR(AL1259="",AM1259="",AM1259=0),"",AL1259*6.172/(AM1259*24))</f>
        <v/>
      </c>
      <c r="AO1259" s="477">
        <f>IF(AND(AL1259=AL1258,AM1259&lt;&gt;"",AM1258&lt;&gt;""),AM1259-AM1258,"")</f>
        <v/>
      </c>
      <c r="AP1259" s="264" t="n"/>
      <c r="AQ1259" s="581" t="inlineStr"/>
      <c r="AR1259" s="418">
        <f>IF(OR(AQ1259="",AQ1259="",AQ1259=0),"",6.172/(AQ1259*24))</f>
        <v/>
      </c>
      <c r="AS1259" s="436">
        <f>IF(OR(NOT(ISNUMBER(C1259)),NOT(ISNUMBER(AB1259))),"",IF(AG1259&lt;&gt;"",AG1259,AB1259)-C1259)</f>
        <v/>
      </c>
      <c r="AT1259" s="270" t="n"/>
      <c r="AU1259" s="271">
        <f>IF($B1259="","",TEXT($A1259,"yyyymmdd")&amp;"_P"&amp;$C1259&amp;"_C"&amp;$F1259&amp;"_"&amp;TRIM(RIGHT(SUBSTITUTE(TRIM(SUBSTITUTE($L1259,CHAR(160)," "))," ",REPT(" ",60)),60))&amp;IF($P1259="","","-"&amp;TRIM(RIGHT(SUBSTITUTE(TRIM(SUBSTITUTE($P1259,CHAR(160)," "))," ",REPT(" ",60)),60)))&amp;IF($T1259="","","-"&amp;TRIM(RIGHT(SUBSTITUTE(TRIM(SUBSTITUTE($T1259,CHAR(160)," "))," ",REPT(" ",60)),60)))&amp;".jpg")</f>
        <v/>
      </c>
    </row>
    <row r="1260" ht="42" customHeight="1">
      <c r="A1260" s="268" t="n">
        <v>30591</v>
      </c>
      <c r="B1260" s="264" t="inlineStr">
        <is>
          <t>James Hardie 1000 2 October, 1983</t>
        </is>
      </c>
      <c r="C1260" s="264" t="n">
        <v>8</v>
      </c>
      <c r="D1260" s="264" t="inlineStr">
        <is>
          <t>A</t>
        </is>
      </c>
      <c r="E1260" s="264" t="n">
        <v>8</v>
      </c>
      <c r="F1260" s="264" t="n">
        <v>4</v>
      </c>
      <c r="G1260" s="264" t="inlineStr">
        <is>
          <t>John Sands Racing</t>
        </is>
      </c>
      <c r="H1260" s="264" t="n"/>
      <c r="I1260" s="264" t="n"/>
      <c r="J1260" s="264" t="inlineStr">
        <is>
          <t>Holden Commodore VH</t>
        </is>
      </c>
      <c r="K1260" s="264" t="inlineStr">
        <is>
          <t>5044 V8</t>
        </is>
      </c>
      <c r="L1260" s="264" t="inlineStr">
        <is>
          <t>Bob Morris</t>
        </is>
      </c>
      <c r="M1260" s="264" t="inlineStr">
        <is>
          <t>AUS</t>
        </is>
      </c>
      <c r="N1260" s="697">
        <f>_xlfn.LET(_xlpm.d,_xlfn.XLOOKUP(L1260,'[1]Birth Dates'!$A:$A,'[1]Birth Dates'!$B:$B,"",0),IF(_xlpm.d=0,"",_xlpm.d))</f>
        <v/>
      </c>
      <c r="O1260" s="264">
        <f>IF(OR(N1260="",A1260="",NOT(ISNUMBER(N1260)),N1260&gt;A1260),"",DATEDIF(N1260,A1260,"Y")&amp;" years, "&amp;DATEDIF(N1260,A1260,"YM")&amp;" months, "&amp;DATEDIF(N1260,A1260,"MD")&amp;" days")</f>
        <v/>
      </c>
      <c r="P1260" s="264" t="inlineStr">
        <is>
          <t>Rusty French</t>
        </is>
      </c>
      <c r="Q1260" s="264" t="inlineStr">
        <is>
          <t>AUS</t>
        </is>
      </c>
      <c r="R1260" s="697">
        <f>_xlfn.LET(_xlpm.d,_xlfn.XLOOKUP(P1260,'[1]Birth Dates'!$A:$A,'[1]Birth Dates'!$B:$B,"",0),IF(_xlpm.d=0,"",_xlpm.d))</f>
        <v/>
      </c>
      <c r="S1260" s="264">
        <f>IF(OR(R1260="",A1260="",NOT(ISNUMBER(R1260)),R1260&gt;A1260),"",DATEDIF(R1260,A1260,"Y")&amp;" years, "&amp;DATEDIF(R1260,A1260,"YM")&amp;" months, "&amp;DATEDIF(R1260,A1260,"MD")&amp;" days")</f>
        <v/>
      </c>
      <c r="T1260" s="264" t="n"/>
      <c r="U1260" s="264" t="n"/>
      <c r="V1260" s="697">
        <f>_xlfn.LET(_xlpm.d,_xlfn.XLOOKUP(T1260,'[1]Birth Dates'!$A:$A,'[1]Birth Dates'!$B:$B,"",0),IF(_xlpm.d=0,"",_xlpm.d))</f>
        <v/>
      </c>
      <c r="W1260" s="264">
        <f>IF(OR(V1260="",A1260="",NOT(ISNUMBER(V1260)),V1260&gt;A1260),"",DATEDIF(V1260,A1260,"Y")&amp;" years, "&amp;DATEDIF(V1260,A1260,"YM")&amp;" months, "&amp;DATEDIF(V1260,A1260,"MD")&amp;" days")</f>
        <v/>
      </c>
      <c r="X1260" s="264" t="n"/>
      <c r="Y1260" s="264" t="n"/>
      <c r="Z1260" s="264" t="n"/>
      <c r="AA1260" s="264" t="n"/>
      <c r="AB1260" s="264" t="n">
        <v>10</v>
      </c>
      <c r="AC1260" s="264" t="n"/>
      <c r="AD1260" s="264" t="n"/>
      <c r="AE1260" s="334" t="inlineStr">
        <is>
          <t>2:19.1000</t>
        </is>
      </c>
      <c r="AF1260" s="418">
        <f>IF(OR(AE1260="",AE1260="",AE1260=0),"",6.172/(AE1260*24))</f>
        <v/>
      </c>
      <c r="AG1260" s="269" t="n">
        <v>9</v>
      </c>
      <c r="AH1260" s="581" t="inlineStr">
        <is>
          <t>2:21.1840</t>
        </is>
      </c>
      <c r="AI1260" s="418">
        <f>IF(OR(AH1260="",AH1260="",AH1260=0),"",6.172/(AH1260*24))</f>
        <v/>
      </c>
      <c r="AJ1260" s="175">
        <f>IF(AND(ISNUMBER(AB1260),ISNUMBER(AG1260)),AB1260-AG1260,"")</f>
        <v/>
      </c>
      <c r="AK1260" s="264" t="n"/>
      <c r="AL1260" s="264" t="n">
        <v>154</v>
      </c>
      <c r="AM1260" s="507" t="n">
        <v>0.2705451388888889</v>
      </c>
      <c r="AN1260" s="671">
        <f>IF(OR(AL1260="",AM1260="",AM1260=0),"",AL1260*6.172/(AM1260*24))</f>
        <v/>
      </c>
      <c r="AO1260" s="477">
        <f>IF(AND(AL1260=AL1259,AM1260&lt;&gt;"",AM1259&lt;&gt;""),AM1260-AM1259,"")</f>
        <v/>
      </c>
      <c r="AP1260" s="264" t="n"/>
      <c r="AQ1260" s="581" t="inlineStr"/>
      <c r="AR1260" s="418">
        <f>IF(OR(AQ1260="",AQ1260="",AQ1260=0),"",6.172/(AQ1260*24))</f>
        <v/>
      </c>
      <c r="AS1260" s="436">
        <f>IF(OR(NOT(ISNUMBER(C1260)),NOT(ISNUMBER(AB1260))),"",IF(AG1260&lt;&gt;"",AG1260,AB1260)-C1260)</f>
        <v/>
      </c>
      <c r="AT1260" s="270" t="n"/>
      <c r="AU1260" s="271">
        <f>IF($B1260="","",TEXT($A1260,"yyyymmdd")&amp;"_P"&amp;$C1260&amp;"_C"&amp;$F1260&amp;"_"&amp;TRIM(RIGHT(SUBSTITUTE(TRIM(SUBSTITUTE($L1260,CHAR(160)," "))," ",REPT(" ",60)),60))&amp;IF($P1260="","","-"&amp;TRIM(RIGHT(SUBSTITUTE(TRIM(SUBSTITUTE($P1260,CHAR(160)," "))," ",REPT(" ",60)),60)))&amp;IF($T1260="","","-"&amp;TRIM(RIGHT(SUBSTITUTE(TRIM(SUBSTITUTE($T1260,CHAR(160)," "))," ",REPT(" ",60)),60)))&amp;".jpg")</f>
        <v/>
      </c>
    </row>
    <row r="1261" ht="42" customHeight="1">
      <c r="A1261" s="268" t="n">
        <v>30591</v>
      </c>
      <c r="B1261" s="264" t="inlineStr">
        <is>
          <t>James Hardie 1000 2 October, 1983</t>
        </is>
      </c>
      <c r="C1261" s="264" t="n">
        <v>9</v>
      </c>
      <c r="D1261" s="264" t="inlineStr">
        <is>
          <t>A</t>
        </is>
      </c>
      <c r="E1261" s="264" t="n">
        <v>9</v>
      </c>
      <c r="F1261" s="264" t="n">
        <v>35</v>
      </c>
      <c r="G1261" s="264" t="inlineStr">
        <is>
          <t>Tokico</t>
        </is>
      </c>
      <c r="H1261" s="264" t="n"/>
      <c r="I1261" s="264" t="n"/>
      <c r="J1261" s="264" t="inlineStr">
        <is>
          <t>Mazda RX7</t>
        </is>
      </c>
      <c r="K1261" s="264" t="inlineStr">
        <is>
          <t>2292 eq R2</t>
        </is>
      </c>
      <c r="L1261" s="264" t="inlineStr">
        <is>
          <t>Phil Alexander</t>
        </is>
      </c>
      <c r="M1261" s="264" t="inlineStr">
        <is>
          <t>AUS</t>
        </is>
      </c>
      <c r="N1261" s="697">
        <f>_xlfn.LET(_xlpm.d,_xlfn.XLOOKUP(L1261,'[1]Birth Dates'!$A:$A,'[1]Birth Dates'!$B:$B,"",0),IF(_xlpm.d=0,"",_xlpm.d))</f>
        <v/>
      </c>
      <c r="O1261" s="264">
        <f>IF(OR(N1261="",A1261="",NOT(ISNUMBER(N1261)),N1261&gt;A1261),"",DATEDIF(N1261,A1261,"Y")&amp;" years, "&amp;DATEDIF(N1261,A1261,"YM")&amp;" months, "&amp;DATEDIF(N1261,A1261,"MD")&amp;" days")</f>
        <v/>
      </c>
      <c r="P1261" s="264" t="inlineStr">
        <is>
          <t>Ron Gillard</t>
        </is>
      </c>
      <c r="Q1261" s="264" t="inlineStr">
        <is>
          <t>AUS</t>
        </is>
      </c>
      <c r="R1261" s="697">
        <f>_xlfn.LET(_xlpm.d,_xlfn.XLOOKUP(P1261,'[1]Birth Dates'!$A:$A,'[1]Birth Dates'!$B:$B,"",0),IF(_xlpm.d=0,"",_xlpm.d))</f>
        <v/>
      </c>
      <c r="S1261" s="264">
        <f>IF(OR(R1261="",A1261="",NOT(ISNUMBER(R1261)),R1261&gt;A1261),"",DATEDIF(R1261,A1261,"Y")&amp;" years, "&amp;DATEDIF(R1261,A1261,"YM")&amp;" months, "&amp;DATEDIF(R1261,A1261,"MD")&amp;" days")</f>
        <v/>
      </c>
      <c r="T1261" s="264" t="n"/>
      <c r="U1261" s="264" t="n"/>
      <c r="V1261" s="697">
        <f>_xlfn.LET(_xlpm.d,_xlfn.XLOOKUP(T1261,'[1]Birth Dates'!$A:$A,'[1]Birth Dates'!$B:$B,"",0),IF(_xlpm.d=0,"",_xlpm.d))</f>
        <v/>
      </c>
      <c r="W1261" s="264">
        <f>IF(OR(V1261="",A1261="",NOT(ISNUMBER(V1261)),V1261&gt;A1261),"",DATEDIF(V1261,A1261,"Y")&amp;" years, "&amp;DATEDIF(V1261,A1261,"YM")&amp;" months, "&amp;DATEDIF(V1261,A1261,"MD")&amp;" days")</f>
        <v/>
      </c>
      <c r="X1261" s="264" t="n"/>
      <c r="Y1261" s="264" t="n"/>
      <c r="Z1261" s="264" t="n"/>
      <c r="AA1261" s="264" t="n"/>
      <c r="AB1261" s="264" t="n">
        <v>24</v>
      </c>
      <c r="AC1261" s="264" t="n"/>
      <c r="AD1261" s="264" t="n"/>
      <c r="AE1261" s="581" t="inlineStr">
        <is>
          <t>2:22.0000</t>
        </is>
      </c>
      <c r="AF1261" s="418">
        <f>IF(OR(AE1261="",AE1261="",AE1261=0),"",6.172/(AE1261*24))</f>
        <v/>
      </c>
      <c r="AG1261" s="269" t="n"/>
      <c r="AH1261" s="581" t="inlineStr"/>
      <c r="AI1261" s="418">
        <f>IF(OR(AH1261="",AH1261="",AH1261=0),"",6.172/(AH1261*24))</f>
        <v/>
      </c>
      <c r="AJ1261" s="175">
        <f>IF(AND(ISNUMBER(AB1261),ISNUMBER(AG1261)),AB1261-AG1261,"")</f>
        <v/>
      </c>
      <c r="AK1261" s="264" t="n"/>
      <c r="AL1261" s="264" t="n">
        <v>153</v>
      </c>
      <c r="AM1261" s="507" t="n">
        <v>0.2705104166666666</v>
      </c>
      <c r="AN1261" s="671">
        <f>IF(OR(AL1261="",AM1261="",AM1261=0),"",AL1261*6.172/(AM1261*24))</f>
        <v/>
      </c>
      <c r="AO1261" s="477">
        <f>IF(AND(AL1261=AL1260,AM1261&lt;&gt;"",AM1260&lt;&gt;""),AM1261-AM1260,"")</f>
        <v/>
      </c>
      <c r="AP1261" s="264" t="n"/>
      <c r="AQ1261" s="581" t="inlineStr"/>
      <c r="AR1261" s="418">
        <f>IF(OR(AQ1261="",AQ1261="",AQ1261=0),"",6.172/(AQ1261*24))</f>
        <v/>
      </c>
      <c r="AS1261" s="436">
        <f>IF(OR(NOT(ISNUMBER(C1261)),NOT(ISNUMBER(AB1261))),"",IF(AG1261&lt;&gt;"",AG1261,AB1261)-C1261)</f>
        <v/>
      </c>
      <c r="AT1261" s="270" t="n"/>
      <c r="AU1261" s="271">
        <f>IF($B1261="","",TEXT($A1261,"yyyymmdd")&amp;"_P"&amp;$C1261&amp;"_C"&amp;$F1261&amp;"_"&amp;TRIM(RIGHT(SUBSTITUTE(TRIM(SUBSTITUTE($L1261,CHAR(160)," "))," ",REPT(" ",60)),60))&amp;IF($P1261="","","-"&amp;TRIM(RIGHT(SUBSTITUTE(TRIM(SUBSTITUTE($P1261,CHAR(160)," "))," ",REPT(" ",60)),60)))&amp;IF($T1261="","","-"&amp;TRIM(RIGHT(SUBSTITUTE(TRIM(SUBSTITUTE($T1261,CHAR(160)," "))," ",REPT(" ",60)),60)))&amp;".jpg")</f>
        <v/>
      </c>
    </row>
    <row r="1262" ht="42" customHeight="1">
      <c r="A1262" s="268" t="n">
        <v>30591</v>
      </c>
      <c r="B1262" s="264" t="inlineStr">
        <is>
          <t>James Hardie 1000 2 October, 1983</t>
        </is>
      </c>
      <c r="C1262" s="264" t="n">
        <v>10</v>
      </c>
      <c r="D1262" s="264" t="inlineStr">
        <is>
          <t>A</t>
        </is>
      </c>
      <c r="E1262" s="264" t="n">
        <v>10</v>
      </c>
      <c r="F1262" s="264" t="n">
        <v>9</v>
      </c>
      <c r="G1262" s="264" t="inlineStr">
        <is>
          <t>Andrew Harris</t>
        </is>
      </c>
      <c r="H1262" s="264" t="n"/>
      <c r="I1262" s="264" t="n"/>
      <c r="J1262" s="264" t="inlineStr">
        <is>
          <t>Holden Commodore VH</t>
        </is>
      </c>
      <c r="K1262" s="264" t="inlineStr">
        <is>
          <t>5044 V8</t>
        </is>
      </c>
      <c r="L1262" s="264" t="inlineStr">
        <is>
          <t>Andrew Harris</t>
        </is>
      </c>
      <c r="M1262" s="264" t="inlineStr">
        <is>
          <t>AUS</t>
        </is>
      </c>
      <c r="N1262" s="697">
        <f>_xlfn.LET(_xlpm.d,_xlfn.XLOOKUP(L1262,'[1]Birth Dates'!$A:$A,'[1]Birth Dates'!$B:$B,"",0),IF(_xlpm.d=0,"",_xlpm.d))</f>
        <v/>
      </c>
      <c r="O1262" s="264">
        <f>IF(OR(N1262="",A1262="",NOT(ISNUMBER(N1262)),N1262&gt;A1262),"",DATEDIF(N1262,A1262,"Y")&amp;" years, "&amp;DATEDIF(N1262,A1262,"YM")&amp;" months, "&amp;DATEDIF(N1262,A1262,"MD")&amp;" days")</f>
        <v/>
      </c>
      <c r="P1262" s="264" t="inlineStr">
        <is>
          <t>Gary Cooke</t>
        </is>
      </c>
      <c r="Q1262" s="264" t="inlineStr">
        <is>
          <t>AUS</t>
        </is>
      </c>
      <c r="R1262" s="697">
        <f>_xlfn.LET(_xlpm.d,_xlfn.XLOOKUP(P1262,'[1]Birth Dates'!$A:$A,'[1]Birth Dates'!$B:$B,"",0),IF(_xlpm.d=0,"",_xlpm.d))</f>
        <v/>
      </c>
      <c r="S1262" s="264">
        <f>IF(OR(R1262="",A1262="",NOT(ISNUMBER(R1262)),R1262&gt;A1262),"",DATEDIF(R1262,A1262,"Y")&amp;" years, "&amp;DATEDIF(R1262,A1262,"YM")&amp;" months, "&amp;DATEDIF(R1262,A1262,"MD")&amp;" days")</f>
        <v/>
      </c>
      <c r="T1262" s="264" t="n"/>
      <c r="U1262" s="264" t="n"/>
      <c r="V1262" s="697">
        <f>_xlfn.LET(_xlpm.d,_xlfn.XLOOKUP(T1262,'[1]Birth Dates'!$A:$A,'[1]Birth Dates'!$B:$B,"",0),IF(_xlpm.d=0,"",_xlpm.d))</f>
        <v/>
      </c>
      <c r="W1262" s="264">
        <f>IF(OR(V1262="",A1262="",NOT(ISNUMBER(V1262)),V1262&gt;A1262),"",DATEDIF(V1262,A1262,"Y")&amp;" years, "&amp;DATEDIF(V1262,A1262,"YM")&amp;" months, "&amp;DATEDIF(V1262,A1262,"MD")&amp;" days")</f>
        <v/>
      </c>
      <c r="X1262" s="264" t="n"/>
      <c r="Y1262" s="264" t="n"/>
      <c r="Z1262" s="264" t="n"/>
      <c r="AA1262" s="264" t="n"/>
      <c r="AB1262" s="264" t="n">
        <v>30</v>
      </c>
      <c r="AC1262" s="264" t="n"/>
      <c r="AD1262" s="264" t="n"/>
      <c r="AE1262" s="334" t="inlineStr">
        <is>
          <t>2:24.0000</t>
        </is>
      </c>
      <c r="AF1262" s="418">
        <f>IF(OR(AE1262="",AE1262="",AE1262=0),"",6.172/(AE1262*24))</f>
        <v/>
      </c>
      <c r="AG1262" s="269" t="n"/>
      <c r="AH1262" s="581" t="inlineStr"/>
      <c r="AI1262" s="418">
        <f>IF(OR(AH1262="",AH1262="",AH1262=0),"",6.172/(AH1262*24))</f>
        <v/>
      </c>
      <c r="AJ1262" s="175">
        <f>IF(AND(ISNUMBER(AB1262),ISNUMBER(AG1262)),AB1262-AG1262,"")</f>
        <v/>
      </c>
      <c r="AK1262" s="264" t="n"/>
      <c r="AL1262" s="264" t="n">
        <v>151</v>
      </c>
      <c r="AM1262" s="507" t="n">
        <v>0.2699976851851852</v>
      </c>
      <c r="AN1262" s="671">
        <f>IF(OR(AL1262="",AM1262="",AM1262=0),"",AL1262*6.172/(AM1262*24))</f>
        <v/>
      </c>
      <c r="AO1262" s="477">
        <f>IF(AND(AL1262=AL1261,AM1262&lt;&gt;"",AM1261&lt;&gt;""),AM1262-AM1261,"")</f>
        <v/>
      </c>
      <c r="AP1262" s="264" t="n"/>
      <c r="AQ1262" s="581" t="inlineStr"/>
      <c r="AR1262" s="418">
        <f>IF(OR(AQ1262="",AQ1262="",AQ1262=0),"",6.172/(AQ1262*24))</f>
        <v/>
      </c>
      <c r="AS1262" s="436">
        <f>IF(OR(NOT(ISNUMBER(C1262)),NOT(ISNUMBER(AB1262))),"",IF(AG1262&lt;&gt;"",AG1262,AB1262)-C1262)</f>
        <v/>
      </c>
      <c r="AT1262" s="270" t="n"/>
      <c r="AU1262" s="271">
        <f>IF($B1262="","",TEXT($A1262,"yyyymmdd")&amp;"_P"&amp;$C1262&amp;"_C"&amp;$F1262&amp;"_"&amp;TRIM(RIGHT(SUBSTITUTE(TRIM(SUBSTITUTE($L1262,CHAR(160)," "))," ",REPT(" ",60)),60))&amp;IF($P1262="","","-"&amp;TRIM(RIGHT(SUBSTITUTE(TRIM(SUBSTITUTE($P1262,CHAR(160)," "))," ",REPT(" ",60)),60)))&amp;IF($T1262="","","-"&amp;TRIM(RIGHT(SUBSTITUTE(TRIM(SUBSTITUTE($T1262,CHAR(160)," "))," ",REPT(" ",60)),60)))&amp;".jpg")</f>
        <v/>
      </c>
    </row>
    <row r="1263" ht="42" customHeight="1">
      <c r="A1263" s="268" t="n">
        <v>30591</v>
      </c>
      <c r="B1263" s="264" t="inlineStr">
        <is>
          <t>James Hardie 1000 2 October, 1983</t>
        </is>
      </c>
      <c r="C1263" s="264" t="n">
        <v>11</v>
      </c>
      <c r="D1263" s="264" t="inlineStr">
        <is>
          <t>A</t>
        </is>
      </c>
      <c r="E1263" s="264" t="n">
        <v>11</v>
      </c>
      <c r="F1263" s="264" t="n">
        <v>41</v>
      </c>
      <c r="G1263" s="264" t="inlineStr">
        <is>
          <t>BF Goodrich Australia Ltd</t>
        </is>
      </c>
      <c r="H1263" s="264" t="n"/>
      <c r="I1263" s="264" t="n"/>
      <c r="J1263" s="264" t="inlineStr">
        <is>
          <t>Mazda RX7</t>
        </is>
      </c>
      <c r="K1263" s="264" t="inlineStr">
        <is>
          <t>2292 eq R2</t>
        </is>
      </c>
      <c r="L1263" s="264" t="inlineStr">
        <is>
          <t>Barry Jones</t>
        </is>
      </c>
      <c r="M1263" s="264" t="inlineStr">
        <is>
          <t>AUS</t>
        </is>
      </c>
      <c r="N1263" s="697">
        <f>_xlfn.LET(_xlpm.d,_xlfn.XLOOKUP(L1263,'[1]Birth Dates'!$A:$A,'[1]Birth Dates'!$B:$B,"",0),IF(_xlpm.d=0,"",_xlpm.d))</f>
        <v/>
      </c>
      <c r="O1263" s="264">
        <f>IF(OR(N1263="",A1263="",NOT(ISNUMBER(N1263)),N1263&gt;A1263),"",DATEDIF(N1263,A1263,"Y")&amp;" years, "&amp;DATEDIF(N1263,A1263,"YM")&amp;" months, "&amp;DATEDIF(N1263,A1263,"MD")&amp;" days")</f>
        <v/>
      </c>
      <c r="P1263" s="264" t="inlineStr">
        <is>
          <t>Rod Millen</t>
        </is>
      </c>
      <c r="Q1263" s="264" t="inlineStr">
        <is>
          <t>NZL</t>
        </is>
      </c>
      <c r="R1263" s="697">
        <f>_xlfn.LET(_xlpm.d,_xlfn.XLOOKUP(P1263,'[1]Birth Dates'!$A:$A,'[1]Birth Dates'!$B:$B,"",0),IF(_xlpm.d=0,"",_xlpm.d))</f>
        <v/>
      </c>
      <c r="S1263" s="264">
        <f>IF(OR(R1263="",A1263="",NOT(ISNUMBER(R1263)),R1263&gt;A1263),"",DATEDIF(R1263,A1263,"Y")&amp;" years, "&amp;DATEDIF(R1263,A1263,"YM")&amp;" months, "&amp;DATEDIF(R1263,A1263,"MD")&amp;" days")</f>
        <v/>
      </c>
      <c r="T1263" s="264" t="n"/>
      <c r="U1263" s="264" t="n"/>
      <c r="V1263" s="697">
        <f>_xlfn.LET(_xlpm.d,_xlfn.XLOOKUP(T1263,'[1]Birth Dates'!$A:$A,'[1]Birth Dates'!$B:$B,"",0),IF(_xlpm.d=0,"",_xlpm.d))</f>
        <v/>
      </c>
      <c r="W1263" s="264">
        <f>IF(OR(V1263="",A1263="",NOT(ISNUMBER(V1263)),V1263&gt;A1263),"",DATEDIF(V1263,A1263,"Y")&amp;" years, "&amp;DATEDIF(V1263,A1263,"YM")&amp;" months, "&amp;DATEDIF(V1263,A1263,"MD")&amp;" days")</f>
        <v/>
      </c>
      <c r="X1263" s="264" t="n"/>
      <c r="Y1263" s="264" t="n"/>
      <c r="Z1263" s="264" t="n"/>
      <c r="AA1263" s="264" t="n"/>
      <c r="AB1263" s="264" t="n">
        <v>40</v>
      </c>
      <c r="AC1263" s="264" t="n"/>
      <c r="AD1263" s="264" t="n"/>
      <c r="AE1263" s="581" t="inlineStr">
        <is>
          <t>2:28.2000</t>
        </is>
      </c>
      <c r="AF1263" s="418">
        <f>IF(OR(AE1263="",AE1263="",AE1263=0),"",6.172/(AE1263*24))</f>
        <v/>
      </c>
      <c r="AG1263" s="269" t="n"/>
      <c r="AH1263" s="581" t="inlineStr"/>
      <c r="AI1263" s="418">
        <f>IF(OR(AH1263="",AH1263="",AH1263=0),"",6.172/(AH1263*24))</f>
        <v/>
      </c>
      <c r="AJ1263" s="175">
        <f>IF(AND(ISNUMBER(AB1263),ISNUMBER(AG1263)),AB1263-AG1263,"")</f>
        <v/>
      </c>
      <c r="AK1263" s="264" t="n"/>
      <c r="AL1263" s="264" t="n">
        <v>151</v>
      </c>
      <c r="AM1263" s="507" t="n">
        <v>0.2704733796296296</v>
      </c>
      <c r="AN1263" s="671">
        <f>IF(OR(AL1263="",AM1263="",AM1263=0),"",AL1263*6.172/(AM1263*24))</f>
        <v/>
      </c>
      <c r="AO1263" s="477">
        <f>IF(AND(AL1263=AL1262,AM1263&lt;&gt;"",AM1262&lt;&gt;""),AM1263-AM1262,"")</f>
        <v/>
      </c>
      <c r="AP1263" s="264" t="n"/>
      <c r="AQ1263" s="581" t="inlineStr"/>
      <c r="AR1263" s="418">
        <f>IF(OR(AQ1263="",AQ1263="",AQ1263=0),"",6.172/(AQ1263*24))</f>
        <v/>
      </c>
      <c r="AS1263" s="436">
        <f>IF(OR(NOT(ISNUMBER(C1263)),NOT(ISNUMBER(AB1263))),"",IF(AG1263&lt;&gt;"",AG1263,AB1263)-C1263)</f>
        <v/>
      </c>
      <c r="AT1263" s="270" t="n"/>
      <c r="AU1263" s="271">
        <f>IF($B1263="","",TEXT($A1263,"yyyymmdd")&amp;"_P"&amp;$C1263&amp;"_C"&amp;$F1263&amp;"_"&amp;TRIM(RIGHT(SUBSTITUTE(TRIM(SUBSTITUTE($L1263,CHAR(160)," "))," ",REPT(" ",60)),60))&amp;IF($P1263="","","-"&amp;TRIM(RIGHT(SUBSTITUTE(TRIM(SUBSTITUTE($P1263,CHAR(160)," "))," ",REPT(" ",60)),60)))&amp;IF($T1263="","","-"&amp;TRIM(RIGHT(SUBSTITUTE(TRIM(SUBSTITUTE($T1263,CHAR(160)," "))," ",REPT(" ",60)),60)))&amp;".jpg")</f>
        <v/>
      </c>
    </row>
    <row r="1264" ht="42" customHeight="1">
      <c r="A1264" s="268" t="n">
        <v>30591</v>
      </c>
      <c r="B1264" s="264" t="inlineStr">
        <is>
          <t>James Hardie 1000 2 October, 1983</t>
        </is>
      </c>
      <c r="C1264" s="264" t="n">
        <v>12</v>
      </c>
      <c r="D1264" s="264" t="inlineStr">
        <is>
          <t>A</t>
        </is>
      </c>
      <c r="E1264" s="264" t="n">
        <v>12</v>
      </c>
      <c r="F1264" s="264" t="n">
        <v>11</v>
      </c>
      <c r="G1264" s="264" t="inlineStr">
        <is>
          <t>Soundwave Discos</t>
        </is>
      </c>
      <c r="H1264" s="264" t="n"/>
      <c r="I1264" s="264" t="n"/>
      <c r="J1264" s="264" t="inlineStr">
        <is>
          <t>Holden Commodore VH</t>
        </is>
      </c>
      <c r="K1264" s="264" t="inlineStr">
        <is>
          <t>5044 V8</t>
        </is>
      </c>
      <c r="L1264" s="264" t="inlineStr">
        <is>
          <t>Garry Rogers</t>
        </is>
      </c>
      <c r="M1264" s="264" t="inlineStr">
        <is>
          <t>AUS</t>
        </is>
      </c>
      <c r="N1264" s="697">
        <f>_xlfn.LET(_xlpm.d,_xlfn.XLOOKUP(L1264,'[1]Birth Dates'!$A:$A,'[1]Birth Dates'!$B:$B,"",0),IF(_xlpm.d=0,"",_xlpm.d))</f>
        <v/>
      </c>
      <c r="O1264" s="264">
        <f>IF(OR(N1264="",A1264="",NOT(ISNUMBER(N1264)),N1264&gt;A1264),"",DATEDIF(N1264,A1264,"Y")&amp;" years, "&amp;DATEDIF(N1264,A1264,"YM")&amp;" months, "&amp;DATEDIF(N1264,A1264,"MD")&amp;" days")</f>
        <v/>
      </c>
      <c r="P1264" s="264" t="inlineStr">
        <is>
          <t>Clive Benson-Brown</t>
        </is>
      </c>
      <c r="Q1264" s="264" t="inlineStr">
        <is>
          <t>AUS</t>
        </is>
      </c>
      <c r="R1264" s="697">
        <f>_xlfn.LET(_xlpm.d,_xlfn.XLOOKUP(P1264,'[1]Birth Dates'!$A:$A,'[1]Birth Dates'!$B:$B,"",0),IF(_xlpm.d=0,"",_xlpm.d))</f>
        <v/>
      </c>
      <c r="S1264" s="264">
        <f>IF(OR(R1264="",A1264="",NOT(ISNUMBER(R1264)),R1264&gt;A1264),"",DATEDIF(R1264,A1264,"Y")&amp;" years, "&amp;DATEDIF(R1264,A1264,"YM")&amp;" months, "&amp;DATEDIF(R1264,A1264,"MD")&amp;" days")</f>
        <v/>
      </c>
      <c r="T1264" s="264" t="n"/>
      <c r="U1264" s="264" t="n"/>
      <c r="V1264" s="697">
        <f>_xlfn.LET(_xlpm.d,_xlfn.XLOOKUP(T1264,'[1]Birth Dates'!$A:$A,'[1]Birth Dates'!$B:$B,"",0),IF(_xlpm.d=0,"",_xlpm.d))</f>
        <v/>
      </c>
      <c r="W1264" s="264">
        <f>IF(OR(V1264="",A1264="",NOT(ISNUMBER(V1264)),V1264&gt;A1264),"",DATEDIF(V1264,A1264,"Y")&amp;" years, "&amp;DATEDIF(V1264,A1264,"YM")&amp;" months, "&amp;DATEDIF(V1264,A1264,"MD")&amp;" days")</f>
        <v/>
      </c>
      <c r="X1264" s="264" t="n"/>
      <c r="Y1264" s="264" t="n"/>
      <c r="Z1264" s="264" t="n"/>
      <c r="AA1264" s="264" t="n"/>
      <c r="AB1264" s="264" t="n">
        <v>9</v>
      </c>
      <c r="AC1264" s="264" t="n"/>
      <c r="AD1264" s="264" t="n"/>
      <c r="AE1264" s="334" t="inlineStr">
        <is>
          <t>2:18.5000</t>
        </is>
      </c>
      <c r="AF1264" s="418">
        <f>IF(OR(AE1264="",AE1264="",AE1264=0),"",6.172/(AE1264*24))</f>
        <v/>
      </c>
      <c r="AG1264" s="269" t="n">
        <v>7</v>
      </c>
      <c r="AH1264" s="581" t="inlineStr">
        <is>
          <t>2:18.6480</t>
        </is>
      </c>
      <c r="AI1264" s="418">
        <f>IF(OR(AH1264="",AH1264="",AH1264=0),"",6.172/(AH1264*24))</f>
        <v/>
      </c>
      <c r="AJ1264" s="175">
        <f>IF(AND(ISNUMBER(AB1264),ISNUMBER(AG1264)),AB1264-AG1264,"")</f>
        <v/>
      </c>
      <c r="AK1264" s="264" t="n"/>
      <c r="AL1264" s="264" t="n">
        <v>149</v>
      </c>
      <c r="AM1264" s="507" t="n">
        <v>0.2701469907407407</v>
      </c>
      <c r="AN1264" s="671">
        <f>IF(OR(AL1264="",AM1264="",AM1264=0),"",AL1264*6.172/(AM1264*24))</f>
        <v/>
      </c>
      <c r="AO1264" s="477">
        <f>IF(AND(AL1264=AL1263,AM1264&lt;&gt;"",AM1263&lt;&gt;""),AM1264-AM1263,"")</f>
        <v/>
      </c>
      <c r="AP1264" s="264" t="n"/>
      <c r="AQ1264" s="581" t="inlineStr"/>
      <c r="AR1264" s="418">
        <f>IF(OR(AQ1264="",AQ1264="",AQ1264=0),"",6.172/(AQ1264*24))</f>
        <v/>
      </c>
      <c r="AS1264" s="436">
        <f>IF(OR(NOT(ISNUMBER(C1264)),NOT(ISNUMBER(AB1264))),"",IF(AG1264&lt;&gt;"",AG1264,AB1264)-C1264)</f>
        <v/>
      </c>
      <c r="AT1264" s="270" t="n"/>
      <c r="AU1264" s="271">
        <f>IF($B1264="","",TEXT($A1264,"yyyymmdd")&amp;"_P"&amp;$C1264&amp;"_C"&amp;$F1264&amp;"_"&amp;TRIM(RIGHT(SUBSTITUTE(TRIM(SUBSTITUTE($L1264,CHAR(160)," "))," ",REPT(" ",60)),60))&amp;IF($P1264="","","-"&amp;TRIM(RIGHT(SUBSTITUTE(TRIM(SUBSTITUTE($P1264,CHAR(160)," "))," ",REPT(" ",60)),60)))&amp;IF($T1264="","","-"&amp;TRIM(RIGHT(SUBSTITUTE(TRIM(SUBSTITUTE($T1264,CHAR(160)," "))," ",REPT(" ",60)),60)))&amp;".jpg")</f>
        <v/>
      </c>
    </row>
    <row r="1265" ht="42" customHeight="1">
      <c r="A1265" s="268" t="n">
        <v>30591</v>
      </c>
      <c r="B1265" s="264" t="inlineStr">
        <is>
          <t>James Hardie 1000 2 October, 1983</t>
        </is>
      </c>
      <c r="C1265" s="264" t="n">
        <v>13</v>
      </c>
      <c r="D1265" s="264" t="inlineStr">
        <is>
          <t>A</t>
        </is>
      </c>
      <c r="E1265" s="264" t="n">
        <v>13</v>
      </c>
      <c r="F1265" s="264" t="n">
        <v>8</v>
      </c>
      <c r="G1265" s="264" t="inlineStr">
        <is>
          <t>Everlast Battery Service</t>
        </is>
      </c>
      <c r="H1265" s="264" t="n"/>
      <c r="I1265" s="264" t="n"/>
      <c r="J1265" s="264" t="inlineStr">
        <is>
          <t>Ford Falcon XD</t>
        </is>
      </c>
      <c r="K1265" s="264" t="inlineStr">
        <is>
          <t>5760 V8</t>
        </is>
      </c>
      <c r="L1265" s="264" t="inlineStr">
        <is>
          <t>Garry Willmington</t>
        </is>
      </c>
      <c r="M1265" s="264" t="inlineStr">
        <is>
          <t>AUS</t>
        </is>
      </c>
      <c r="N1265" s="697">
        <f>_xlfn.LET(_xlpm.d,_xlfn.XLOOKUP(L1265,'[1]Birth Dates'!$A:$A,'[1]Birth Dates'!$B:$B,"",0),IF(_xlpm.d=0,"",_xlpm.d))</f>
        <v/>
      </c>
      <c r="O1265" s="264">
        <f>IF(OR(N1265="",A1265="",NOT(ISNUMBER(N1265)),N1265&gt;A1265),"",DATEDIF(N1265,A1265,"Y")&amp;" years, "&amp;DATEDIF(N1265,A1265,"YM")&amp;" months, "&amp;DATEDIF(N1265,A1265,"MD")&amp;" days")</f>
        <v/>
      </c>
      <c r="P1265" s="264" t="inlineStr">
        <is>
          <t>Mike Griffin</t>
        </is>
      </c>
      <c r="Q1265" s="264" t="inlineStr">
        <is>
          <t>AUS</t>
        </is>
      </c>
      <c r="R1265" s="697">
        <f>_xlfn.LET(_xlpm.d,_xlfn.XLOOKUP(P1265,'[1]Birth Dates'!$A:$A,'[1]Birth Dates'!$B:$B,"",0),IF(_xlpm.d=0,"",_xlpm.d))</f>
        <v/>
      </c>
      <c r="S1265" s="264">
        <f>IF(OR(R1265="",A1265="",NOT(ISNUMBER(R1265)),R1265&gt;A1265),"",DATEDIF(R1265,A1265,"Y")&amp;" years, "&amp;DATEDIF(R1265,A1265,"YM")&amp;" months, "&amp;DATEDIF(R1265,A1265,"MD")&amp;" days")</f>
        <v/>
      </c>
      <c r="T1265" s="264" t="n"/>
      <c r="U1265" s="264" t="n"/>
      <c r="V1265" s="697">
        <f>_xlfn.LET(_xlpm.d,_xlfn.XLOOKUP(T1265,'[1]Birth Dates'!$A:$A,'[1]Birth Dates'!$B:$B,"",0),IF(_xlpm.d=0,"",_xlpm.d))</f>
        <v/>
      </c>
      <c r="W1265" s="264">
        <f>IF(OR(V1265="",A1265="",NOT(ISNUMBER(V1265)),V1265&gt;A1265),"",DATEDIF(V1265,A1265,"Y")&amp;" years, "&amp;DATEDIF(V1265,A1265,"YM")&amp;" months, "&amp;DATEDIF(V1265,A1265,"MD")&amp;" days")</f>
        <v/>
      </c>
      <c r="X1265" s="264" t="n"/>
      <c r="Y1265" s="264" t="n"/>
      <c r="Z1265" s="264" t="n"/>
      <c r="AA1265" s="264" t="n"/>
      <c r="AB1265" s="264" t="n">
        <v>33</v>
      </c>
      <c r="AC1265" s="264" t="n"/>
      <c r="AD1265" s="264" t="n"/>
      <c r="AE1265" s="581" t="inlineStr">
        <is>
          <t>2:25.0000</t>
        </is>
      </c>
      <c r="AF1265" s="418">
        <f>IF(OR(AE1265="",AE1265="",AE1265=0),"",6.172/(AE1265*24))</f>
        <v/>
      </c>
      <c r="AG1265" s="269" t="n"/>
      <c r="AH1265" s="581" t="inlineStr"/>
      <c r="AI1265" s="418">
        <f>IF(OR(AH1265="",AH1265="",AH1265=0),"",6.172/(AH1265*24))</f>
        <v/>
      </c>
      <c r="AJ1265" s="175">
        <f>IF(AND(ISNUMBER(AB1265),ISNUMBER(AG1265)),AB1265-AG1265,"")</f>
        <v/>
      </c>
      <c r="AK1265" s="264" t="n"/>
      <c r="AL1265" s="264" t="n">
        <v>147</v>
      </c>
      <c r="AM1265" s="507" t="n">
        <v>0.2706006944444445</v>
      </c>
      <c r="AN1265" s="671">
        <f>IF(OR(AL1265="",AM1265="",AM1265=0),"",AL1265*6.172/(AM1265*24))</f>
        <v/>
      </c>
      <c r="AO1265" s="477">
        <f>IF(AND(AL1265=AL1264,AM1265&lt;&gt;"",AM1264&lt;&gt;""),AM1265-AM1264,"")</f>
        <v/>
      </c>
      <c r="AP1265" s="264" t="n"/>
      <c r="AQ1265" s="581" t="inlineStr"/>
      <c r="AR1265" s="418">
        <f>IF(OR(AQ1265="",AQ1265="",AQ1265=0),"",6.172/(AQ1265*24))</f>
        <v/>
      </c>
      <c r="AS1265" s="436">
        <f>IF(OR(NOT(ISNUMBER(C1265)),NOT(ISNUMBER(AB1265))),"",IF(AG1265&lt;&gt;"",AG1265,AB1265)-C1265)</f>
        <v/>
      </c>
      <c r="AT1265" s="270" t="n"/>
      <c r="AU1265" s="271">
        <f>IF($B1265="","",TEXT($A1265,"yyyymmdd")&amp;"_P"&amp;$C1265&amp;"_C"&amp;$F1265&amp;"_"&amp;TRIM(RIGHT(SUBSTITUTE(TRIM(SUBSTITUTE($L1265,CHAR(160)," "))," ",REPT(" ",60)),60))&amp;IF($P1265="","","-"&amp;TRIM(RIGHT(SUBSTITUTE(TRIM(SUBSTITUTE($P1265,CHAR(160)," "))," ",REPT(" ",60)),60)))&amp;IF($T1265="","","-"&amp;TRIM(RIGHT(SUBSTITUTE(TRIM(SUBSTITUTE($T1265,CHAR(160)," "))," ",REPT(" ",60)),60)))&amp;".jpg")</f>
        <v/>
      </c>
    </row>
    <row r="1266" ht="42" customHeight="1">
      <c r="A1266" s="268" t="n">
        <v>30591</v>
      </c>
      <c r="B1266" s="264" t="inlineStr">
        <is>
          <t>James Hardie 1000 2 October, 1983</t>
        </is>
      </c>
      <c r="C1266" s="264" t="n">
        <v>14</v>
      </c>
      <c r="D1266" s="264" t="inlineStr">
        <is>
          <t>A</t>
        </is>
      </c>
      <c r="E1266" s="264" t="n">
        <v>14</v>
      </c>
      <c r="F1266" s="264" t="n">
        <v>24</v>
      </c>
      <c r="G1266" s="264" t="inlineStr">
        <is>
          <t>Scotty Taylor Holden</t>
        </is>
      </c>
      <c r="H1266" s="264" t="n"/>
      <c r="I1266" s="264" t="n"/>
      <c r="J1266" s="264" t="inlineStr">
        <is>
          <t>Holden Commodore VH</t>
        </is>
      </c>
      <c r="K1266" s="264" t="inlineStr">
        <is>
          <t>5044 V8</t>
        </is>
      </c>
      <c r="L1266" s="264" t="inlineStr">
        <is>
          <t>Alan "Scotty" Taylor</t>
        </is>
      </c>
      <c r="M1266" s="264" t="inlineStr">
        <is>
          <t>AUS</t>
        </is>
      </c>
      <c r="N1266" s="697">
        <f>_xlfn.LET(_xlpm.d,_xlfn.XLOOKUP(L1266,'[1]Birth Dates'!$A:$A,'[1]Birth Dates'!$B:$B,"",0),IF(_xlpm.d=0,"",_xlpm.d))</f>
        <v/>
      </c>
      <c r="O1266" s="264">
        <f>IF(OR(N1266="",A1266="",NOT(ISNUMBER(N1266)),N1266&gt;A1266),"",DATEDIF(N1266,A1266,"Y")&amp;" years, "&amp;DATEDIF(N1266,A1266,"YM")&amp;" months, "&amp;DATEDIF(N1266,A1266,"MD")&amp;" days")</f>
        <v/>
      </c>
      <c r="P1266" s="264" t="inlineStr">
        <is>
          <t>Kevin Kennedy</t>
        </is>
      </c>
      <c r="Q1266" s="264" t="inlineStr">
        <is>
          <t>AUS</t>
        </is>
      </c>
      <c r="R1266" s="697">
        <f>_xlfn.LET(_xlpm.d,_xlfn.XLOOKUP(P1266,'[1]Birth Dates'!$A:$A,'[1]Birth Dates'!$B:$B,"",0),IF(_xlpm.d=0,"",_xlpm.d))</f>
        <v/>
      </c>
      <c r="S1266" s="264">
        <f>IF(OR(R1266="",A1266="",NOT(ISNUMBER(R1266)),R1266&gt;A1266),"",DATEDIF(R1266,A1266,"Y")&amp;" years, "&amp;DATEDIF(R1266,A1266,"YM")&amp;" months, "&amp;DATEDIF(R1266,A1266,"MD")&amp;" days")</f>
        <v/>
      </c>
      <c r="T1266" s="264" t="n"/>
      <c r="U1266" s="264" t="n"/>
      <c r="V1266" s="697">
        <f>_xlfn.LET(_xlpm.d,_xlfn.XLOOKUP(T1266,'[1]Birth Dates'!$A:$A,'[1]Birth Dates'!$B:$B,"",0),IF(_xlpm.d=0,"",_xlpm.d))</f>
        <v/>
      </c>
      <c r="W1266" s="264">
        <f>IF(OR(V1266="",A1266="",NOT(ISNUMBER(V1266)),V1266&gt;A1266),"",DATEDIF(V1266,A1266,"Y")&amp;" years, "&amp;DATEDIF(V1266,A1266,"YM")&amp;" months, "&amp;DATEDIF(V1266,A1266,"MD")&amp;" days")</f>
        <v/>
      </c>
      <c r="X1266" s="264" t="n"/>
      <c r="Y1266" s="264" t="n"/>
      <c r="Z1266" s="264" t="n"/>
      <c r="AA1266" s="264" t="n"/>
      <c r="AB1266" s="264" t="n">
        <v>36</v>
      </c>
      <c r="AC1266" s="264" t="n"/>
      <c r="AD1266" s="264" t="n"/>
      <c r="AE1266" s="581" t="inlineStr">
        <is>
          <t>2:25.5000</t>
        </is>
      </c>
      <c r="AF1266" s="418">
        <f>IF(OR(AE1266="",AE1266="",AE1266=0),"",6.172/(AE1266*24))</f>
        <v/>
      </c>
      <c r="AG1266" s="269" t="n"/>
      <c r="AH1266" s="581" t="inlineStr"/>
      <c r="AI1266" s="418">
        <f>IF(OR(AH1266="",AH1266="",AH1266=0),"",6.172/(AH1266*24))</f>
        <v/>
      </c>
      <c r="AJ1266" s="175">
        <f>IF(AND(ISNUMBER(AB1266),ISNUMBER(AG1266)),AB1266-AG1266,"")</f>
        <v/>
      </c>
      <c r="AK1266" s="264" t="n"/>
      <c r="AL1266" s="264" t="n">
        <v>146</v>
      </c>
      <c r="AM1266" s="507" t="n">
        <v>0.2698171296296296</v>
      </c>
      <c r="AN1266" s="671">
        <f>IF(OR(AL1266="",AM1266="",AM1266=0),"",AL1266*6.172/(AM1266*24))</f>
        <v/>
      </c>
      <c r="AO1266" s="477">
        <f>IF(AND(AL1266=AL1265,AM1266&lt;&gt;"",AM1265&lt;&gt;""),AM1266-AM1265,"")</f>
        <v/>
      </c>
      <c r="AP1266" s="264" t="n"/>
      <c r="AQ1266" s="581" t="inlineStr"/>
      <c r="AR1266" s="418">
        <f>IF(OR(AQ1266="",AQ1266="",AQ1266=0),"",6.172/(AQ1266*24))</f>
        <v/>
      </c>
      <c r="AS1266" s="436">
        <f>IF(OR(NOT(ISNUMBER(C1266)),NOT(ISNUMBER(AB1266))),"",IF(AG1266&lt;&gt;"",AG1266,AB1266)-C1266)</f>
        <v/>
      </c>
      <c r="AT1266" s="270" t="n"/>
      <c r="AU1266" s="271">
        <f>IF($B1266="","",TEXT($A1266,"yyyymmdd")&amp;"_P"&amp;$C1266&amp;"_C"&amp;$F1266&amp;"_"&amp;TRIM(RIGHT(SUBSTITUTE(TRIM(SUBSTITUTE($L1266,CHAR(160)," "))," ",REPT(" ",60)),60))&amp;IF($P1266="","","-"&amp;TRIM(RIGHT(SUBSTITUTE(TRIM(SUBSTITUTE($P1266,CHAR(160)," "))," ",REPT(" ",60)),60)))&amp;IF($T1266="","","-"&amp;TRIM(RIGHT(SUBSTITUTE(TRIM(SUBSTITUTE($T1266,CHAR(160)," "))," ",REPT(" ",60)),60)))&amp;".jpg")</f>
        <v/>
      </c>
    </row>
    <row r="1267" ht="42" customHeight="1">
      <c r="A1267" s="268" t="n">
        <v>30591</v>
      </c>
      <c r="B1267" s="264" t="inlineStr">
        <is>
          <t>James Hardie 1000 2 October, 1983</t>
        </is>
      </c>
      <c r="C1267" s="264" t="n">
        <v>15</v>
      </c>
      <c r="D1267" s="264" t="inlineStr">
        <is>
          <t>B</t>
        </is>
      </c>
      <c r="E1267" s="264" t="n">
        <v>1</v>
      </c>
      <c r="F1267" s="264" t="n">
        <v>64</v>
      </c>
      <c r="G1267" s="264" t="inlineStr">
        <is>
          <t>Les Grose</t>
        </is>
      </c>
      <c r="H1267" s="264" t="n"/>
      <c r="I1267" s="264" t="n"/>
      <c r="J1267" s="264" t="inlineStr">
        <is>
          <t>Ford Capri</t>
        </is>
      </c>
      <c r="K1267" s="264" t="inlineStr">
        <is>
          <t>2993 V6</t>
        </is>
      </c>
      <c r="L1267" s="264" t="inlineStr">
        <is>
          <t>Les Grose</t>
        </is>
      </c>
      <c r="M1267" s="264" t="inlineStr">
        <is>
          <t>AUS</t>
        </is>
      </c>
      <c r="N1267" s="697">
        <f>_xlfn.LET(_xlpm.d,_xlfn.XLOOKUP(L1267,'[1]Birth Dates'!$A:$A,'[1]Birth Dates'!$B:$B,"",0),IF(_xlpm.d=0,"",_xlpm.d))</f>
        <v/>
      </c>
      <c r="O1267" s="264">
        <f>IF(OR(N1267="",A1267="",NOT(ISNUMBER(N1267)),N1267&gt;A1267),"",DATEDIF(N1267,A1267,"Y")&amp;" years, "&amp;DATEDIF(N1267,A1267,"YM")&amp;" months, "&amp;DATEDIF(N1267,A1267,"MD")&amp;" days")</f>
        <v/>
      </c>
      <c r="P1267" s="264" t="inlineStr">
        <is>
          <t>Alan Cant</t>
        </is>
      </c>
      <c r="Q1267" s="264" t="inlineStr">
        <is>
          <t>AUS</t>
        </is>
      </c>
      <c r="R1267" s="697">
        <f>_xlfn.LET(_xlpm.d,_xlfn.XLOOKUP(P1267,'[1]Birth Dates'!$A:$A,'[1]Birth Dates'!$B:$B,"",0),IF(_xlpm.d=0,"",_xlpm.d))</f>
        <v/>
      </c>
      <c r="S1267" s="264">
        <f>IF(OR(R1267="",A1267="",NOT(ISNUMBER(R1267)),R1267&gt;A1267),"",DATEDIF(R1267,A1267,"Y")&amp;" years, "&amp;DATEDIF(R1267,A1267,"YM")&amp;" months, "&amp;DATEDIF(R1267,A1267,"MD")&amp;" days")</f>
        <v/>
      </c>
      <c r="T1267" s="264" t="n"/>
      <c r="U1267" s="264" t="n"/>
      <c r="V1267" s="697">
        <f>_xlfn.LET(_xlpm.d,_xlfn.XLOOKUP(T1267,'[1]Birth Dates'!$A:$A,'[1]Birth Dates'!$B:$B,"",0),IF(_xlpm.d=0,"",_xlpm.d))</f>
        <v/>
      </c>
      <c r="W1267" s="264">
        <f>IF(OR(V1267="",A1267="",NOT(ISNUMBER(V1267)),V1267&gt;A1267),"",DATEDIF(V1267,A1267,"Y")&amp;" years, "&amp;DATEDIF(V1267,A1267,"YM")&amp;" months, "&amp;DATEDIF(V1267,A1267,"MD")&amp;" days")</f>
        <v/>
      </c>
      <c r="X1267" s="264" t="n"/>
      <c r="Y1267" s="264" t="n"/>
      <c r="Z1267" s="264" t="n"/>
      <c r="AA1267" s="264" t="n"/>
      <c r="AB1267" s="264" t="n">
        <v>47</v>
      </c>
      <c r="AC1267" s="264" t="n"/>
      <c r="AD1267" s="264" t="n"/>
      <c r="AE1267" s="581" t="inlineStr">
        <is>
          <t>2:33.7000</t>
        </is>
      </c>
      <c r="AF1267" s="418">
        <f>IF(OR(AE1267="",AE1267="",AE1267=0),"",6.172/(AE1267*24))</f>
        <v/>
      </c>
      <c r="AG1267" s="269" t="n"/>
      <c r="AH1267" s="581" t="inlineStr"/>
      <c r="AI1267" s="418">
        <f>IF(OR(AH1267="",AH1267="",AH1267=0),"",6.172/(AH1267*24))</f>
        <v/>
      </c>
      <c r="AJ1267" s="175">
        <f>IF(AND(ISNUMBER(AB1267),ISNUMBER(AG1267)),AB1267-AG1267,"")</f>
        <v/>
      </c>
      <c r="AK1267" s="264" t="n"/>
      <c r="AL1267" s="264" t="n">
        <v>144</v>
      </c>
      <c r="AM1267" s="507" t="n">
        <v>0.2708391203703704</v>
      </c>
      <c r="AN1267" s="671">
        <f>IF(OR(AL1267="",AM1267="",AM1267=0),"",AL1267*6.172/(AM1267*24))</f>
        <v/>
      </c>
      <c r="AO1267" s="477">
        <f>IF(AND(AL1267=AL1266,AM1267&lt;&gt;"",AM1266&lt;&gt;""),AM1267-AM1266,"")</f>
        <v/>
      </c>
      <c r="AP1267" s="264" t="n"/>
      <c r="AQ1267" s="581" t="inlineStr"/>
      <c r="AR1267" s="418">
        <f>IF(OR(AQ1267="",AQ1267="",AQ1267=0),"",6.172/(AQ1267*24))</f>
        <v/>
      </c>
      <c r="AS1267" s="436">
        <f>IF(OR(NOT(ISNUMBER(C1267)),NOT(ISNUMBER(AB1267))),"",IF(AG1267&lt;&gt;"",AG1267,AB1267)-C1267)</f>
        <v/>
      </c>
      <c r="AT1267" s="270" t="n"/>
      <c r="AU1267" s="271">
        <f>IF($B1267="","",TEXT($A1267,"yyyymmdd")&amp;"_P"&amp;$C1267&amp;"_C"&amp;$F1267&amp;"_"&amp;TRIM(RIGHT(SUBSTITUTE(TRIM(SUBSTITUTE($L1267,CHAR(160)," "))," ",REPT(" ",60)),60))&amp;IF($P1267="","","-"&amp;TRIM(RIGHT(SUBSTITUTE(TRIM(SUBSTITUTE($P1267,CHAR(160)," "))," ",REPT(" ",60)),60)))&amp;IF($T1267="","","-"&amp;TRIM(RIGHT(SUBSTITUTE(TRIM(SUBSTITUTE($T1267,CHAR(160)," "))," ",REPT(" ",60)),60)))&amp;".jpg")</f>
        <v/>
      </c>
    </row>
    <row r="1268" ht="42" customHeight="1">
      <c r="A1268" s="268" t="n">
        <v>30591</v>
      </c>
      <c r="B1268" s="264" t="inlineStr">
        <is>
          <t>James Hardie 1000 2 October, 1983</t>
        </is>
      </c>
      <c r="C1268" s="264" t="n">
        <v>16</v>
      </c>
      <c r="D1268" s="264" t="inlineStr">
        <is>
          <t>A</t>
        </is>
      </c>
      <c r="E1268" s="264" t="n">
        <v>15</v>
      </c>
      <c r="F1268" s="264" t="n">
        <v>13</v>
      </c>
      <c r="G1268" s="264" t="inlineStr">
        <is>
          <t>Greg Syme</t>
        </is>
      </c>
      <c r="H1268" s="264" t="n"/>
      <c r="I1268" s="264" t="n"/>
      <c r="J1268" s="264" t="inlineStr">
        <is>
          <t>Holden Commodore VH</t>
        </is>
      </c>
      <c r="K1268" s="264" t="inlineStr">
        <is>
          <t>5044 V8</t>
        </is>
      </c>
      <c r="L1268" s="264" t="inlineStr">
        <is>
          <t>Greg Syme</t>
        </is>
      </c>
      <c r="M1268" s="264" t="inlineStr">
        <is>
          <t>AUS</t>
        </is>
      </c>
      <c r="N1268" s="697">
        <f>_xlfn.LET(_xlpm.d,_xlfn.XLOOKUP(L1268,'[1]Birth Dates'!$A:$A,'[1]Birth Dates'!$B:$B,"",0),IF(_xlpm.d=0,"",_xlpm.d))</f>
        <v/>
      </c>
      <c r="O1268" s="264">
        <f>IF(OR(N1268="",A1268="",NOT(ISNUMBER(N1268)),N1268&gt;A1268),"",DATEDIF(N1268,A1268,"Y")&amp;" years, "&amp;DATEDIF(N1268,A1268,"YM")&amp;" months, "&amp;DATEDIF(N1268,A1268,"MD")&amp;" days")</f>
        <v/>
      </c>
      <c r="P1268" s="264" t="inlineStr">
        <is>
          <t>Bruce Smith</t>
        </is>
      </c>
      <c r="Q1268" s="264" t="inlineStr">
        <is>
          <t>AUS</t>
        </is>
      </c>
      <c r="R1268" s="697">
        <f>_xlfn.LET(_xlpm.d,_xlfn.XLOOKUP(P1268,'[1]Birth Dates'!$A:$A,'[1]Birth Dates'!$B:$B,"",0),IF(_xlpm.d=0,"",_xlpm.d))</f>
        <v/>
      </c>
      <c r="S1268" s="264">
        <f>IF(OR(R1268="",A1268="",NOT(ISNUMBER(R1268)),R1268&gt;A1268),"",DATEDIF(R1268,A1268,"Y")&amp;" years, "&amp;DATEDIF(R1268,A1268,"YM")&amp;" months, "&amp;DATEDIF(R1268,A1268,"MD")&amp;" days")</f>
        <v/>
      </c>
      <c r="T1268" s="264" t="n"/>
      <c r="U1268" s="264" t="n"/>
      <c r="V1268" s="697">
        <f>_xlfn.LET(_xlpm.d,_xlfn.XLOOKUP(T1268,'[1]Birth Dates'!$A:$A,'[1]Birth Dates'!$B:$B,"",0),IF(_xlpm.d=0,"",_xlpm.d))</f>
        <v/>
      </c>
      <c r="W1268" s="264">
        <f>IF(OR(V1268="",A1268="",NOT(ISNUMBER(V1268)),V1268&gt;A1268),"",DATEDIF(V1268,A1268,"Y")&amp;" years, "&amp;DATEDIF(V1268,A1268,"YM")&amp;" months, "&amp;DATEDIF(V1268,A1268,"MD")&amp;" days")</f>
        <v/>
      </c>
      <c r="X1268" s="264" t="n"/>
      <c r="Y1268" s="264" t="n"/>
      <c r="Z1268" s="264" t="n"/>
      <c r="AA1268" s="264" t="n"/>
      <c r="AB1268" s="264" t="n">
        <v>31</v>
      </c>
      <c r="AC1268" s="264" t="n"/>
      <c r="AD1268" s="264" t="n"/>
      <c r="AE1268" s="581" t="inlineStr">
        <is>
          <t>2:24.6000</t>
        </is>
      </c>
      <c r="AF1268" s="418">
        <f>IF(OR(AE1268="",AE1268="",AE1268=0),"",6.172/(AE1268*24))</f>
        <v/>
      </c>
      <c r="AG1268" s="269" t="n"/>
      <c r="AH1268" s="581" t="inlineStr"/>
      <c r="AI1268" s="418">
        <f>IF(OR(AH1268="",AH1268="",AH1268=0),"",6.172/(AH1268*24))</f>
        <v/>
      </c>
      <c r="AJ1268" s="175">
        <f>IF(AND(ISNUMBER(AB1268),ISNUMBER(AG1268)),AB1268-AG1268,"")</f>
        <v/>
      </c>
      <c r="AK1268" s="264" t="n"/>
      <c r="AL1268" s="264" t="n">
        <v>141</v>
      </c>
      <c r="AM1268" s="507" t="n">
        <v>0.271150462962963</v>
      </c>
      <c r="AN1268" s="671">
        <f>IF(OR(AL1268="",AM1268="",AM1268=0),"",AL1268*6.172/(AM1268*24))</f>
        <v/>
      </c>
      <c r="AO1268" s="477">
        <f>IF(AND(AL1268=AL1267,AM1268&lt;&gt;"",AM1267&lt;&gt;""),AM1268-AM1267,"")</f>
        <v/>
      </c>
      <c r="AP1268" s="264" t="n"/>
      <c r="AQ1268" s="581" t="inlineStr"/>
      <c r="AR1268" s="418">
        <f>IF(OR(AQ1268="",AQ1268="",AQ1268=0),"",6.172/(AQ1268*24))</f>
        <v/>
      </c>
      <c r="AS1268" s="436">
        <f>IF(OR(NOT(ISNUMBER(C1268)),NOT(ISNUMBER(AB1268))),"",IF(AG1268&lt;&gt;"",AG1268,AB1268)-C1268)</f>
        <v/>
      </c>
      <c r="AT1268" s="270" t="n"/>
      <c r="AU1268" s="271">
        <f>IF($B1268="","",TEXT($A1268,"yyyymmdd")&amp;"_P"&amp;$C1268&amp;"_C"&amp;$F1268&amp;"_"&amp;TRIM(RIGHT(SUBSTITUTE(TRIM(SUBSTITUTE($L1268,CHAR(160)," "))," ",REPT(" ",60)),60))&amp;IF($P1268="","","-"&amp;TRIM(RIGHT(SUBSTITUTE(TRIM(SUBSTITUTE($P1268,CHAR(160)," "))," ",REPT(" ",60)),60)))&amp;IF($T1268="","","-"&amp;TRIM(RIGHT(SUBSTITUTE(TRIM(SUBSTITUTE($T1268,CHAR(160)," "))," ",REPT(" ",60)),60)))&amp;".jpg")</f>
        <v/>
      </c>
    </row>
    <row r="1269" ht="42" customHeight="1">
      <c r="A1269" s="268" t="n">
        <v>30591</v>
      </c>
      <c r="B1269" s="264" t="inlineStr">
        <is>
          <t>James Hardie 1000 2 October, 1983</t>
        </is>
      </c>
      <c r="C1269" s="264" t="n">
        <v>17</v>
      </c>
      <c r="D1269" s="264" t="inlineStr">
        <is>
          <t>B</t>
        </is>
      </c>
      <c r="E1269" s="264" t="n">
        <v>2</v>
      </c>
      <c r="F1269" s="264" t="n">
        <v>58</v>
      </c>
      <c r="G1269" s="264" t="inlineStr">
        <is>
          <t>Ray Gulson</t>
        </is>
      </c>
      <c r="H1269" s="264" t="n"/>
      <c r="I1269" s="264" t="n"/>
      <c r="J1269" s="264" t="inlineStr">
        <is>
          <t>Alfa Romeo GTV6</t>
        </is>
      </c>
      <c r="K1269" s="264" t="inlineStr">
        <is>
          <t>2491 V6</t>
        </is>
      </c>
      <c r="L1269" s="264" t="inlineStr">
        <is>
          <t>Ray Gulson</t>
        </is>
      </c>
      <c r="M1269" s="264" t="inlineStr">
        <is>
          <t>AUS</t>
        </is>
      </c>
      <c r="N1269" s="697">
        <f>_xlfn.LET(_xlpm.d,_xlfn.XLOOKUP(L1269,'[1]Birth Dates'!$A:$A,'[1]Birth Dates'!$B:$B,"",0),IF(_xlpm.d=0,"",_xlpm.d))</f>
        <v/>
      </c>
      <c r="O1269" s="264">
        <f>IF(OR(N1269="",A1269="",NOT(ISNUMBER(N1269)),N1269&gt;A1269),"",DATEDIF(N1269,A1269,"Y")&amp;" years, "&amp;DATEDIF(N1269,A1269,"YM")&amp;" months, "&amp;DATEDIF(N1269,A1269,"MD")&amp;" days")</f>
        <v/>
      </c>
      <c r="P1269" s="264" t="inlineStr">
        <is>
          <t>Gerard Murphy</t>
        </is>
      </c>
      <c r="Q1269" s="264" t="inlineStr">
        <is>
          <t>AUS</t>
        </is>
      </c>
      <c r="R1269" s="697">
        <f>_xlfn.LET(_xlpm.d,_xlfn.XLOOKUP(P1269,'[1]Birth Dates'!$A:$A,'[1]Birth Dates'!$B:$B,"",0),IF(_xlpm.d=0,"",_xlpm.d))</f>
        <v/>
      </c>
      <c r="S1269" s="264">
        <f>IF(OR(R1269="",A1269="",NOT(ISNUMBER(R1269)),R1269&gt;A1269),"",DATEDIF(R1269,A1269,"Y")&amp;" years, "&amp;DATEDIF(R1269,A1269,"YM")&amp;" months, "&amp;DATEDIF(R1269,A1269,"MD")&amp;" days")</f>
        <v/>
      </c>
      <c r="T1269" s="264" t="n"/>
      <c r="U1269" s="264" t="n"/>
      <c r="V1269" s="697">
        <f>_xlfn.LET(_xlpm.d,_xlfn.XLOOKUP(T1269,'[1]Birth Dates'!$A:$A,'[1]Birth Dates'!$B:$B,"",0),IF(_xlpm.d=0,"",_xlpm.d))</f>
        <v/>
      </c>
      <c r="W1269" s="264">
        <f>IF(OR(V1269="",A1269="",NOT(ISNUMBER(V1269)),V1269&gt;A1269),"",DATEDIF(V1269,A1269,"Y")&amp;" years, "&amp;DATEDIF(V1269,A1269,"YM")&amp;" months, "&amp;DATEDIF(V1269,A1269,"MD")&amp;" days")</f>
        <v/>
      </c>
      <c r="X1269" s="264" t="n"/>
      <c r="Y1269" s="264" t="n"/>
      <c r="Z1269" s="264" t="n"/>
      <c r="AA1269" s="264" t="n"/>
      <c r="AB1269" s="264" t="n">
        <v>51</v>
      </c>
      <c r="AC1269" s="264" t="n"/>
      <c r="AD1269" s="264" t="n"/>
      <c r="AE1269" s="581" t="inlineStr">
        <is>
          <t>2:39.4000</t>
        </is>
      </c>
      <c r="AF1269" s="418">
        <f>IF(OR(AE1269="",AE1269="",AE1269=0),"",6.172/(AE1269*24))</f>
        <v/>
      </c>
      <c r="AG1269" s="269" t="n"/>
      <c r="AH1269" s="581" t="inlineStr"/>
      <c r="AI1269" s="418">
        <f>IF(OR(AH1269="",AH1269="",AH1269=0),"",6.172/(AH1269*24))</f>
        <v/>
      </c>
      <c r="AJ1269" s="175">
        <f>IF(AND(ISNUMBER(AB1269),ISNUMBER(AG1269)),AB1269-AG1269,"")</f>
        <v/>
      </c>
      <c r="AK1269" s="264" t="n"/>
      <c r="AL1269" s="264" t="n">
        <v>141</v>
      </c>
      <c r="AM1269" s="507" t="n">
        <v>0.2721342592592593</v>
      </c>
      <c r="AN1269" s="671">
        <f>IF(OR(AL1269="",AM1269="",AM1269=0),"",AL1269*6.172/(AM1269*24))</f>
        <v/>
      </c>
      <c r="AO1269" s="477">
        <f>IF(AND(AL1269=AL1268,AM1269&lt;&gt;"",AM1268&lt;&gt;""),AM1269-AM1268,"")</f>
        <v/>
      </c>
      <c r="AP1269" s="264" t="n"/>
      <c r="AQ1269" s="581" t="inlineStr"/>
      <c r="AR1269" s="418">
        <f>IF(OR(AQ1269="",AQ1269="",AQ1269=0),"",6.172/(AQ1269*24))</f>
        <v/>
      </c>
      <c r="AS1269" s="436">
        <f>IF(OR(NOT(ISNUMBER(C1269)),NOT(ISNUMBER(AB1269))),"",IF(AG1269&lt;&gt;"",AG1269,AB1269)-C1269)</f>
        <v/>
      </c>
      <c r="AT1269" s="270" t="n"/>
      <c r="AU1269" s="271">
        <f>IF($B1269="","",TEXT($A1269,"yyyymmdd")&amp;"_P"&amp;$C1269&amp;"_C"&amp;$F1269&amp;"_"&amp;TRIM(RIGHT(SUBSTITUTE(TRIM(SUBSTITUTE($L1269,CHAR(160)," "))," ",REPT(" ",60)),60))&amp;IF($P1269="","","-"&amp;TRIM(RIGHT(SUBSTITUTE(TRIM(SUBSTITUTE($P1269,CHAR(160)," "))," ",REPT(" ",60)),60)))&amp;IF($T1269="","","-"&amp;TRIM(RIGHT(SUBSTITUTE(TRIM(SUBSTITUTE($T1269,CHAR(160)," "))," ",REPT(" ",60)),60)))&amp;".jpg")</f>
        <v/>
      </c>
    </row>
    <row r="1270" ht="42" customHeight="1">
      <c r="A1270" s="268" t="n">
        <v>30591</v>
      </c>
      <c r="B1270" s="264" t="inlineStr">
        <is>
          <t>James Hardie 1000 2 October, 1983</t>
        </is>
      </c>
      <c r="C1270" s="264" t="n">
        <v>18</v>
      </c>
      <c r="D1270" s="264" t="inlineStr">
        <is>
          <t>A</t>
        </is>
      </c>
      <c r="E1270" s="264" t="n">
        <v>16</v>
      </c>
      <c r="F1270" s="264" t="n">
        <v>51</v>
      </c>
      <c r="G1270" s="264" t="inlineStr">
        <is>
          <t>Tony Mulvihill</t>
        </is>
      </c>
      <c r="H1270" s="264" t="n"/>
      <c r="I1270" s="264" t="n"/>
      <c r="J1270" s="264" t="inlineStr">
        <is>
          <t>Mazda RX7</t>
        </is>
      </c>
      <c r="K1270" s="264" t="inlineStr">
        <is>
          <t>2292 eq R2</t>
        </is>
      </c>
      <c r="L1270" s="264" t="inlineStr">
        <is>
          <t>Tony Mulvihill</t>
        </is>
      </c>
      <c r="M1270" s="264" t="inlineStr">
        <is>
          <t>AUS</t>
        </is>
      </c>
      <c r="N1270" s="697">
        <f>_xlfn.LET(_xlpm.d,_xlfn.XLOOKUP(L1270,'[1]Birth Dates'!$A:$A,'[1]Birth Dates'!$B:$B,"",0),IF(_xlpm.d=0,"",_xlpm.d))</f>
        <v/>
      </c>
      <c r="O1270" s="264">
        <f>IF(OR(N1270="",A1270="",NOT(ISNUMBER(N1270)),N1270&gt;A1270),"",DATEDIF(N1270,A1270,"Y")&amp;" years, "&amp;DATEDIF(N1270,A1270,"YM")&amp;" months, "&amp;DATEDIF(N1270,A1270,"MD")&amp;" days")</f>
        <v/>
      </c>
      <c r="P1270" s="264" t="inlineStr">
        <is>
          <t>John Murden</t>
        </is>
      </c>
      <c r="Q1270" s="264" t="inlineStr">
        <is>
          <t>AUS</t>
        </is>
      </c>
      <c r="R1270" s="697">
        <f>_xlfn.LET(_xlpm.d,_xlfn.XLOOKUP(P1270,'[1]Birth Dates'!$A:$A,'[1]Birth Dates'!$B:$B,"",0),IF(_xlpm.d=0,"",_xlpm.d))</f>
        <v/>
      </c>
      <c r="S1270" s="264">
        <f>IF(OR(R1270="",A1270="",NOT(ISNUMBER(R1270)),R1270&gt;A1270),"",DATEDIF(R1270,A1270,"Y")&amp;" years, "&amp;DATEDIF(R1270,A1270,"YM")&amp;" months, "&amp;DATEDIF(R1270,A1270,"MD")&amp;" days")</f>
        <v/>
      </c>
      <c r="T1270" s="264" t="n"/>
      <c r="U1270" s="264" t="n"/>
      <c r="V1270" s="697">
        <f>_xlfn.LET(_xlpm.d,_xlfn.XLOOKUP(T1270,'[1]Birth Dates'!$A:$A,'[1]Birth Dates'!$B:$B,"",0),IF(_xlpm.d=0,"",_xlpm.d))</f>
        <v/>
      </c>
      <c r="W1270" s="264">
        <f>IF(OR(V1270="",A1270="",NOT(ISNUMBER(V1270)),V1270&gt;A1270),"",DATEDIF(V1270,A1270,"Y")&amp;" years, "&amp;DATEDIF(V1270,A1270,"YM")&amp;" months, "&amp;DATEDIF(V1270,A1270,"MD")&amp;" days")</f>
        <v/>
      </c>
      <c r="X1270" s="264" t="n"/>
      <c r="Y1270" s="264" t="n"/>
      <c r="Z1270" s="264" t="n"/>
      <c r="AA1270" s="264" t="n"/>
      <c r="AB1270" s="264" t="n">
        <v>49</v>
      </c>
      <c r="AC1270" s="264" t="n"/>
      <c r="AD1270" s="264" t="n"/>
      <c r="AE1270" s="581" t="inlineStr">
        <is>
          <t>2:38.0000</t>
        </is>
      </c>
      <c r="AF1270" s="418">
        <f>IF(OR(AE1270="",AE1270="",AE1270=0),"",6.172/(AE1270*24))</f>
        <v/>
      </c>
      <c r="AG1270" s="269" t="n"/>
      <c r="AH1270" s="581" t="inlineStr"/>
      <c r="AI1270" s="418">
        <f>IF(OR(AH1270="",AH1270="",AH1270=0),"",6.172/(AH1270*24))</f>
        <v/>
      </c>
      <c r="AJ1270" s="175">
        <f>IF(AND(ISNUMBER(AB1270),ISNUMBER(AG1270)),AB1270-AG1270,"")</f>
        <v/>
      </c>
      <c r="AK1270" s="264" t="n"/>
      <c r="AL1270" s="264" t="n">
        <v>138</v>
      </c>
      <c r="AM1270" s="507" t="n">
        <v>0.2714733796296296</v>
      </c>
      <c r="AN1270" s="671">
        <f>IF(OR(AL1270="",AM1270="",AM1270=0),"",AL1270*6.172/(AM1270*24))</f>
        <v/>
      </c>
      <c r="AO1270" s="477">
        <f>IF(AND(AL1270=AL1269,AM1270&lt;&gt;"",AM1269&lt;&gt;""),AM1270-AM1269,"")</f>
        <v/>
      </c>
      <c r="AP1270" s="264" t="n"/>
      <c r="AQ1270" s="581" t="inlineStr"/>
      <c r="AR1270" s="418">
        <f>IF(OR(AQ1270="",AQ1270="",AQ1270=0),"",6.172/(AQ1270*24))</f>
        <v/>
      </c>
      <c r="AS1270" s="436">
        <f>IF(OR(NOT(ISNUMBER(C1270)),NOT(ISNUMBER(AB1270))),"",IF(AG1270&lt;&gt;"",AG1270,AB1270)-C1270)</f>
        <v/>
      </c>
      <c r="AT1270" s="270" t="n"/>
      <c r="AU1270" s="271">
        <f>IF($B1270="","",TEXT($A1270,"yyyymmdd")&amp;"_P"&amp;$C1270&amp;"_C"&amp;$F1270&amp;"_"&amp;TRIM(RIGHT(SUBSTITUTE(TRIM(SUBSTITUTE($L1270,CHAR(160)," "))," ",REPT(" ",60)),60))&amp;IF($P1270="","","-"&amp;TRIM(RIGHT(SUBSTITUTE(TRIM(SUBSTITUTE($P1270,CHAR(160)," "))," ",REPT(" ",60)),60)))&amp;IF($T1270="","","-"&amp;TRIM(RIGHT(SUBSTITUTE(TRIM(SUBSTITUTE($T1270,CHAR(160)," "))," ",REPT(" ",60)),60)))&amp;".jpg")</f>
        <v/>
      </c>
    </row>
    <row r="1271" ht="42" customHeight="1">
      <c r="A1271" s="268" t="n">
        <v>30591</v>
      </c>
      <c r="B1271" s="264" t="inlineStr">
        <is>
          <t>James Hardie 1000 2 October, 1983</t>
        </is>
      </c>
      <c r="C1271" s="264" t="n">
        <v>19</v>
      </c>
      <c r="D1271" s="264" t="inlineStr">
        <is>
          <t>A</t>
        </is>
      </c>
      <c r="E1271" s="264" t="n">
        <v>17</v>
      </c>
      <c r="F1271" s="264" t="n">
        <v>26</v>
      </c>
      <c r="G1271" s="264" t="inlineStr">
        <is>
          <t>Everlast Battery Service</t>
        </is>
      </c>
      <c r="H1271" s="264" t="n"/>
      <c r="I1271" s="264" t="n"/>
      <c r="J1271" s="264" t="inlineStr">
        <is>
          <t>Ford Falcon XD</t>
        </is>
      </c>
      <c r="K1271" s="264" t="inlineStr">
        <is>
          <t>5760 V8</t>
        </is>
      </c>
      <c r="L1271" s="264" t="inlineStr">
        <is>
          <t>Bill O'Brien</t>
        </is>
      </c>
      <c r="M1271" s="264" t="inlineStr">
        <is>
          <t>AUS</t>
        </is>
      </c>
      <c r="N1271" s="697">
        <f>_xlfn.LET(_xlpm.d,_xlfn.XLOOKUP(L1271,'[1]Birth Dates'!$A:$A,'[1]Birth Dates'!$B:$B,"",0),IF(_xlpm.d=0,"",_xlpm.d))</f>
        <v/>
      </c>
      <c r="O1271" s="264">
        <f>IF(OR(N1271="",A1271="",NOT(ISNUMBER(N1271)),N1271&gt;A1271),"",DATEDIF(N1271,A1271,"Y")&amp;" years, "&amp;DATEDIF(N1271,A1271,"YM")&amp;" months, "&amp;DATEDIF(N1271,A1271,"MD")&amp;" days")</f>
        <v/>
      </c>
      <c r="P1271" s="264" t="inlineStr">
        <is>
          <t>Brian Sampson</t>
        </is>
      </c>
      <c r="Q1271" s="264" t="inlineStr">
        <is>
          <t>AUS</t>
        </is>
      </c>
      <c r="R1271" s="697">
        <f>_xlfn.LET(_xlpm.d,_xlfn.XLOOKUP(P1271,'[1]Birth Dates'!$A:$A,'[1]Birth Dates'!$B:$B,"",0),IF(_xlpm.d=0,"",_xlpm.d))</f>
        <v/>
      </c>
      <c r="S1271" s="264">
        <f>IF(OR(R1271="",A1271="",NOT(ISNUMBER(R1271)),R1271&gt;A1271),"",DATEDIF(R1271,A1271,"Y")&amp;" years, "&amp;DATEDIF(R1271,A1271,"YM")&amp;" months, "&amp;DATEDIF(R1271,A1271,"MD")&amp;" days")</f>
        <v/>
      </c>
      <c r="T1271" s="264" t="n"/>
      <c r="U1271" s="264" t="n"/>
      <c r="V1271" s="697">
        <f>_xlfn.LET(_xlpm.d,_xlfn.XLOOKUP(T1271,'[1]Birth Dates'!$A:$A,'[1]Birth Dates'!$B:$B,"",0),IF(_xlpm.d=0,"",_xlpm.d))</f>
        <v/>
      </c>
      <c r="W1271" s="264">
        <f>IF(OR(V1271="",A1271="",NOT(ISNUMBER(V1271)),V1271&gt;A1271),"",DATEDIF(V1271,A1271,"Y")&amp;" years, "&amp;DATEDIF(V1271,A1271,"YM")&amp;" months, "&amp;DATEDIF(V1271,A1271,"MD")&amp;" days")</f>
        <v/>
      </c>
      <c r="X1271" s="264" t="n"/>
      <c r="Y1271" s="264" t="n"/>
      <c r="Z1271" s="264" t="n"/>
      <c r="AA1271" s="264" t="n"/>
      <c r="AB1271" s="264" t="n">
        <v>22</v>
      </c>
      <c r="AC1271" s="264" t="n"/>
      <c r="AD1271" s="264" t="n"/>
      <c r="AE1271" s="581" t="inlineStr">
        <is>
          <t>2:21.4000</t>
        </is>
      </c>
      <c r="AF1271" s="418">
        <f>IF(OR(AE1271="",AE1271="",AE1271=0),"",6.172/(AE1271*24))</f>
        <v/>
      </c>
      <c r="AG1271" s="269" t="n"/>
      <c r="AH1271" s="581" t="inlineStr"/>
      <c r="AI1271" s="418">
        <f>IF(OR(AH1271="",AH1271="",AH1271=0),"",6.172/(AH1271*24))</f>
        <v/>
      </c>
      <c r="AJ1271" s="175">
        <f>IF(AND(ISNUMBER(AB1271),ISNUMBER(AG1271)),AB1271-AG1271,"")</f>
        <v/>
      </c>
      <c r="AK1271" s="264" t="n"/>
      <c r="AL1271" s="264" t="n">
        <v>136</v>
      </c>
      <c r="AM1271" s="507" t="n">
        <v>0.270519675925926</v>
      </c>
      <c r="AN1271" s="671">
        <f>IF(OR(AL1271="",AM1271="",AM1271=0),"",AL1271*6.172/(AM1271*24))</f>
        <v/>
      </c>
      <c r="AO1271" s="477">
        <f>IF(AND(AL1271=AL1270,AM1271&lt;&gt;"",AM1270&lt;&gt;""),AM1271-AM1270,"")</f>
        <v/>
      </c>
      <c r="AP1271" s="264" t="n"/>
      <c r="AQ1271" s="581" t="inlineStr"/>
      <c r="AR1271" s="418">
        <f>IF(OR(AQ1271="",AQ1271="",AQ1271=0),"",6.172/(AQ1271*24))</f>
        <v/>
      </c>
      <c r="AS1271" s="436">
        <f>IF(OR(NOT(ISNUMBER(C1271)),NOT(ISNUMBER(AB1271))),"",IF(AG1271&lt;&gt;"",AG1271,AB1271)-C1271)</f>
        <v/>
      </c>
      <c r="AT1271" s="270" t="n"/>
      <c r="AU1271" s="271">
        <f>IF($B1271="","",TEXT($A1271,"yyyymmdd")&amp;"_P"&amp;$C1271&amp;"_C"&amp;$F1271&amp;"_"&amp;TRIM(RIGHT(SUBSTITUTE(TRIM(SUBSTITUTE($L1271,CHAR(160)," "))," ",REPT(" ",60)),60))&amp;IF($P1271="","","-"&amp;TRIM(RIGHT(SUBSTITUTE(TRIM(SUBSTITUTE($P1271,CHAR(160)," "))," ",REPT(" ",60)),60)))&amp;IF($T1271="","","-"&amp;TRIM(RIGHT(SUBSTITUTE(TRIM(SUBSTITUTE($T1271,CHAR(160)," "))," ",REPT(" ",60)),60)))&amp;".jpg")</f>
        <v/>
      </c>
    </row>
    <row r="1272" ht="42" customHeight="1">
      <c r="A1272" s="268" t="n">
        <v>30591</v>
      </c>
      <c r="B1272" s="264" t="inlineStr">
        <is>
          <t>James Hardie 1000 2 October, 1983</t>
        </is>
      </c>
      <c r="C1272" s="264" t="n">
        <v>20</v>
      </c>
      <c r="D1272" s="264" t="inlineStr">
        <is>
          <t>A</t>
        </is>
      </c>
      <c r="E1272" s="264" t="n">
        <v>18</v>
      </c>
      <c r="F1272" s="264" t="n">
        <v>47</v>
      </c>
      <c r="G1272" s="264" t="inlineStr">
        <is>
          <t>Brian Callaghan</t>
        </is>
      </c>
      <c r="H1272" s="264" t="n"/>
      <c r="I1272" s="264" t="n"/>
      <c r="J1272" s="264" t="inlineStr">
        <is>
          <t>Ford Falcon XE</t>
        </is>
      </c>
      <c r="K1272" s="264" t="inlineStr">
        <is>
          <t>5760 V8</t>
        </is>
      </c>
      <c r="L1272" s="264" t="inlineStr">
        <is>
          <t>Brian Callaghan</t>
        </is>
      </c>
      <c r="M1272" s="264" t="inlineStr">
        <is>
          <t>AUS</t>
        </is>
      </c>
      <c r="N1272" s="697">
        <f>_xlfn.LET(_xlpm.d,_xlfn.XLOOKUP(L1272,'[1]Birth Dates'!$A:$A,'[1]Birth Dates'!$B:$B,"",0),IF(_xlpm.d=0,"",_xlpm.d))</f>
        <v/>
      </c>
      <c r="O1272" s="264">
        <f>IF(OR(N1272="",A1272="",NOT(ISNUMBER(N1272)),N1272&gt;A1272),"",DATEDIF(N1272,A1272,"Y")&amp;" years, "&amp;DATEDIF(N1272,A1272,"YM")&amp;" months, "&amp;DATEDIF(N1272,A1272,"MD")&amp;" days")</f>
        <v/>
      </c>
      <c r="P1272" s="264" t="inlineStr">
        <is>
          <t>Barry Graham</t>
        </is>
      </c>
      <c r="Q1272" s="264" t="inlineStr">
        <is>
          <t>AUS</t>
        </is>
      </c>
      <c r="R1272" s="697">
        <f>_xlfn.LET(_xlpm.d,_xlfn.XLOOKUP(P1272,'[1]Birth Dates'!$A:$A,'[1]Birth Dates'!$B:$B,"",0),IF(_xlpm.d=0,"",_xlpm.d))</f>
        <v/>
      </c>
      <c r="S1272" s="264">
        <f>IF(OR(R1272="",A1272="",NOT(ISNUMBER(R1272)),R1272&gt;A1272),"",DATEDIF(R1272,A1272,"Y")&amp;" years, "&amp;DATEDIF(R1272,A1272,"YM")&amp;" months, "&amp;DATEDIF(R1272,A1272,"MD")&amp;" days")</f>
        <v/>
      </c>
      <c r="T1272" s="264" t="n"/>
      <c r="U1272" s="264" t="n"/>
      <c r="V1272" s="697">
        <f>_xlfn.LET(_xlpm.d,_xlfn.XLOOKUP(T1272,'[1]Birth Dates'!$A:$A,'[1]Birth Dates'!$B:$B,"",0),IF(_xlpm.d=0,"",_xlpm.d))</f>
        <v/>
      </c>
      <c r="W1272" s="264">
        <f>IF(OR(V1272="",A1272="",NOT(ISNUMBER(V1272)),V1272&gt;A1272),"",DATEDIF(V1272,A1272,"Y")&amp;" years, "&amp;DATEDIF(V1272,A1272,"YM")&amp;" months, "&amp;DATEDIF(V1272,A1272,"MD")&amp;" days")</f>
        <v/>
      </c>
      <c r="X1272" s="264" t="n"/>
      <c r="Y1272" s="264" t="n"/>
      <c r="Z1272" s="264" t="n"/>
      <c r="AA1272" s="264" t="n"/>
      <c r="AB1272" s="264" t="n">
        <v>28</v>
      </c>
      <c r="AC1272" s="264" t="n"/>
      <c r="AD1272" s="264" t="n"/>
      <c r="AE1272" s="581" t="inlineStr">
        <is>
          <t>2:22.5000</t>
        </is>
      </c>
      <c r="AF1272" s="418">
        <f>IF(OR(AE1272="",AE1272="",AE1272=0),"",6.172/(AE1272*24))</f>
        <v/>
      </c>
      <c r="AG1272" s="269" t="n"/>
      <c r="AH1272" s="581" t="inlineStr"/>
      <c r="AI1272" s="418">
        <f>IF(OR(AH1272="",AH1272="",AH1272=0),"",6.172/(AH1272*24))</f>
        <v/>
      </c>
      <c r="AJ1272" s="175">
        <f>IF(AND(ISNUMBER(AB1272),ISNUMBER(AG1272)),AB1272-AG1272,"")</f>
        <v/>
      </c>
      <c r="AK1272" s="264" t="n"/>
      <c r="AL1272" s="264" t="n">
        <v>136</v>
      </c>
      <c r="AM1272" s="507" t="n">
        <v>0.2713923611111111</v>
      </c>
      <c r="AN1272" s="671">
        <f>IF(OR(AL1272="",AM1272="",AM1272=0),"",AL1272*6.172/(AM1272*24))</f>
        <v/>
      </c>
      <c r="AO1272" s="477">
        <f>IF(AND(AL1272=AL1271,AM1272&lt;&gt;"",AM1271&lt;&gt;""),AM1272-AM1271,"")</f>
        <v/>
      </c>
      <c r="AP1272" s="264" t="n"/>
      <c r="AQ1272" s="581" t="inlineStr"/>
      <c r="AR1272" s="418">
        <f>IF(OR(AQ1272="",AQ1272="",AQ1272=0),"",6.172/(AQ1272*24))</f>
        <v/>
      </c>
      <c r="AS1272" s="436">
        <f>IF(OR(NOT(ISNUMBER(C1272)),NOT(ISNUMBER(AB1272))),"",IF(AG1272&lt;&gt;"",AG1272,AB1272)-C1272)</f>
        <v/>
      </c>
      <c r="AT1272" s="270" t="n"/>
      <c r="AU1272" s="271">
        <f>IF($B1272="","",TEXT($A1272,"yyyymmdd")&amp;"_P"&amp;$C1272&amp;"_C"&amp;$F1272&amp;"_"&amp;TRIM(RIGHT(SUBSTITUTE(TRIM(SUBSTITUTE($L1272,CHAR(160)," "))," ",REPT(" ",60)),60))&amp;IF($P1272="","","-"&amp;TRIM(RIGHT(SUBSTITUTE(TRIM(SUBSTITUTE($P1272,CHAR(160)," "))," ",REPT(" ",60)),60)))&amp;IF($T1272="","","-"&amp;TRIM(RIGHT(SUBSTITUTE(TRIM(SUBSTITUTE($T1272,CHAR(160)," "))," ",REPT(" ",60)),60)))&amp;".jpg")</f>
        <v/>
      </c>
    </row>
    <row r="1273" ht="42" customHeight="1">
      <c r="A1273" s="268" t="n">
        <v>30591</v>
      </c>
      <c r="B1273" s="264" t="inlineStr">
        <is>
          <t>James Hardie 1000 2 October, 1983</t>
        </is>
      </c>
      <c r="C1273" s="264" t="n">
        <v>21</v>
      </c>
      <c r="D1273" s="264" t="inlineStr">
        <is>
          <t>A</t>
        </is>
      </c>
      <c r="E1273" s="264" t="n">
        <v>19</v>
      </c>
      <c r="F1273" s="264" t="n">
        <v>32</v>
      </c>
      <c r="G1273" s="264" t="inlineStr">
        <is>
          <t>Johnnie Walker</t>
        </is>
      </c>
      <c r="H1273" s="264" t="n"/>
      <c r="I1273" s="264" t="n"/>
      <c r="J1273" s="264" t="inlineStr">
        <is>
          <t>Mazda RX7</t>
        </is>
      </c>
      <c r="K1273" s="264" t="inlineStr">
        <is>
          <t>2292 eq R2</t>
        </is>
      </c>
      <c r="L1273" s="264" t="inlineStr">
        <is>
          <t>Johnnie Walker</t>
        </is>
      </c>
      <c r="M1273" s="264" t="inlineStr">
        <is>
          <t>AUS</t>
        </is>
      </c>
      <c r="N1273" s="697">
        <f>_xlfn.LET(_xlpm.d,_xlfn.XLOOKUP(L1273,'[1]Birth Dates'!$A:$A,'[1]Birth Dates'!$B:$B,"",0),IF(_xlpm.d=0,"",_xlpm.d))</f>
        <v/>
      </c>
      <c r="O1273" s="264">
        <f>IF(OR(N1273="",A1273="",NOT(ISNUMBER(N1273)),N1273&gt;A1273),"",DATEDIF(N1273,A1273,"Y")&amp;" years, "&amp;DATEDIF(N1273,A1273,"YM")&amp;" months, "&amp;DATEDIF(N1273,A1273,"MD")&amp;" days")</f>
        <v/>
      </c>
      <c r="P1273" s="264" t="inlineStr">
        <is>
          <t>Gene Cook</t>
        </is>
      </c>
      <c r="Q1273" s="264" t="inlineStr">
        <is>
          <t>AUS</t>
        </is>
      </c>
      <c r="R1273" s="697">
        <f>_xlfn.LET(_xlpm.d,_xlfn.XLOOKUP(P1273,'[1]Birth Dates'!$A:$A,'[1]Birth Dates'!$B:$B,"",0),IF(_xlpm.d=0,"",_xlpm.d))</f>
        <v/>
      </c>
      <c r="S1273" s="264">
        <f>IF(OR(R1273="",A1273="",NOT(ISNUMBER(R1273)),R1273&gt;A1273),"",DATEDIF(R1273,A1273,"Y")&amp;" years, "&amp;DATEDIF(R1273,A1273,"YM")&amp;" months, "&amp;DATEDIF(R1273,A1273,"MD")&amp;" days")</f>
        <v/>
      </c>
      <c r="T1273" s="264" t="n"/>
      <c r="U1273" s="264" t="n"/>
      <c r="V1273" s="697">
        <f>_xlfn.LET(_xlpm.d,_xlfn.XLOOKUP(T1273,'[1]Birth Dates'!$A:$A,'[1]Birth Dates'!$B:$B,"",0),IF(_xlpm.d=0,"",_xlpm.d))</f>
        <v/>
      </c>
      <c r="W1273" s="264">
        <f>IF(OR(V1273="",A1273="",NOT(ISNUMBER(V1273)),V1273&gt;A1273),"",DATEDIF(V1273,A1273,"Y")&amp;" years, "&amp;DATEDIF(V1273,A1273,"YM")&amp;" months, "&amp;DATEDIF(V1273,A1273,"MD")&amp;" days")</f>
        <v/>
      </c>
      <c r="X1273" s="264" t="n"/>
      <c r="Y1273" s="264" t="n"/>
      <c r="Z1273" s="264" t="n"/>
      <c r="AA1273" s="264" t="n"/>
      <c r="AB1273" s="264" t="n">
        <v>44</v>
      </c>
      <c r="AC1273" s="264" t="n"/>
      <c r="AD1273" s="264" t="n"/>
      <c r="AE1273" s="581" t="inlineStr">
        <is>
          <t>2:32.5000</t>
        </is>
      </c>
      <c r="AF1273" s="418">
        <f>IF(OR(AE1273="",AE1273="",AE1273=0),"",6.172/(AE1273*24))</f>
        <v/>
      </c>
      <c r="AG1273" s="269" t="n"/>
      <c r="AH1273" s="581" t="inlineStr"/>
      <c r="AI1273" s="418">
        <f>IF(OR(AH1273="",AH1273="",AH1273=0),"",6.172/(AH1273*24))</f>
        <v/>
      </c>
      <c r="AJ1273" s="175">
        <f>IF(AND(ISNUMBER(AB1273),ISNUMBER(AG1273)),AB1273-AG1273,"")</f>
        <v/>
      </c>
      <c r="AK1273" s="264" t="n"/>
      <c r="AL1273" s="264" t="n">
        <v>135</v>
      </c>
      <c r="AM1273" s="507" t="n">
        <v>0.2705648148148148</v>
      </c>
      <c r="AN1273" s="671">
        <f>IF(OR(AL1273="",AM1273="",AM1273=0),"",AL1273*6.172/(AM1273*24))</f>
        <v/>
      </c>
      <c r="AO1273" s="477">
        <f>IF(AND(AL1273=AL1272,AM1273&lt;&gt;"",AM1272&lt;&gt;""),AM1273-AM1272,"")</f>
        <v/>
      </c>
      <c r="AP1273" s="264" t="n"/>
      <c r="AQ1273" s="581" t="inlineStr"/>
      <c r="AR1273" s="418">
        <f>IF(OR(AQ1273="",AQ1273="",AQ1273=0),"",6.172/(AQ1273*24))</f>
        <v/>
      </c>
      <c r="AS1273" s="436">
        <f>IF(OR(NOT(ISNUMBER(C1273)),NOT(ISNUMBER(AB1273))),"",IF(AG1273&lt;&gt;"",AG1273,AB1273)-C1273)</f>
        <v/>
      </c>
      <c r="AT1273" s="270" t="n"/>
      <c r="AU1273" s="271">
        <f>IF($B1273="","",TEXT($A1273,"yyyymmdd")&amp;"_P"&amp;$C1273&amp;"_C"&amp;$F1273&amp;"_"&amp;TRIM(RIGHT(SUBSTITUTE(TRIM(SUBSTITUTE($L1273,CHAR(160)," "))," ",REPT(" ",60)),60))&amp;IF($P1273="","","-"&amp;TRIM(RIGHT(SUBSTITUTE(TRIM(SUBSTITUTE($P1273,CHAR(160)," "))," ",REPT(" ",60)),60)))&amp;IF($T1273="","","-"&amp;TRIM(RIGHT(SUBSTITUTE(TRIM(SUBSTITUTE($T1273,CHAR(160)," "))," ",REPT(" ",60)),60)))&amp;".jpg")</f>
        <v/>
      </c>
    </row>
    <row r="1274" ht="42" customHeight="1">
      <c r="A1274" s="268" t="n">
        <v>30591</v>
      </c>
      <c r="B1274" s="264" t="inlineStr">
        <is>
          <t>James Hardie 1000 2 October, 1983</t>
        </is>
      </c>
      <c r="C1274" s="264" t="n">
        <v>22</v>
      </c>
      <c r="D1274" s="264" t="inlineStr">
        <is>
          <t>A</t>
        </is>
      </c>
      <c r="E1274" s="264" t="n">
        <v>20</v>
      </c>
      <c r="F1274" s="264" t="n">
        <v>16</v>
      </c>
      <c r="G1274" s="264" t="inlineStr">
        <is>
          <t>Nissan Motor Co Australia</t>
        </is>
      </c>
      <c r="H1274" s="264" t="n"/>
      <c r="I1274" s="264" t="n"/>
      <c r="J1274" s="264" t="inlineStr">
        <is>
          <t>Nissan Bluebird</t>
        </is>
      </c>
      <c r="K1274" s="264" t="inlineStr">
        <is>
          <t>1770 tc L4</t>
        </is>
      </c>
      <c r="L1274" s="264" t="inlineStr">
        <is>
          <t>Fred Gibson</t>
        </is>
      </c>
      <c r="M1274" s="264" t="inlineStr">
        <is>
          <t>AUS</t>
        </is>
      </c>
      <c r="N1274" s="697">
        <f>_xlfn.LET(_xlpm.d,_xlfn.XLOOKUP(L1274,'[1]Birth Dates'!$A:$A,'[1]Birth Dates'!$B:$B,"",0),IF(_xlpm.d=0,"",_xlpm.d))</f>
        <v/>
      </c>
      <c r="O1274" s="264">
        <f>IF(OR(N1274="",A1274="",NOT(ISNUMBER(N1274)),N1274&gt;A1274),"",DATEDIF(N1274,A1274,"Y")&amp;" years, "&amp;DATEDIF(N1274,A1274,"YM")&amp;" months, "&amp;DATEDIF(N1274,A1274,"MD")&amp;" days")</f>
        <v/>
      </c>
      <c r="P1274" s="264" t="inlineStr">
        <is>
          <t>John French</t>
        </is>
      </c>
      <c r="Q1274" s="264" t="inlineStr">
        <is>
          <t>AUS</t>
        </is>
      </c>
      <c r="R1274" s="697">
        <f>_xlfn.LET(_xlpm.d,_xlfn.XLOOKUP(P1274,'[1]Birth Dates'!$A:$A,'[1]Birth Dates'!$B:$B,"",0),IF(_xlpm.d=0,"",_xlpm.d))</f>
        <v/>
      </c>
      <c r="S1274" s="264">
        <f>IF(OR(R1274="",A1274="",NOT(ISNUMBER(R1274)),R1274&gt;A1274),"",DATEDIF(R1274,A1274,"Y")&amp;" years, "&amp;DATEDIF(R1274,A1274,"YM")&amp;" months, "&amp;DATEDIF(R1274,A1274,"MD")&amp;" days")</f>
        <v/>
      </c>
      <c r="T1274" s="264" t="n"/>
      <c r="U1274" s="264" t="n"/>
      <c r="V1274" s="697">
        <f>_xlfn.LET(_xlpm.d,_xlfn.XLOOKUP(T1274,'[1]Birth Dates'!$A:$A,'[1]Birth Dates'!$B:$B,"",0),IF(_xlpm.d=0,"",_xlpm.d))</f>
        <v/>
      </c>
      <c r="W1274" s="264">
        <f>IF(OR(V1274="",A1274="",NOT(ISNUMBER(V1274)),V1274&gt;A1274),"",DATEDIF(V1274,A1274,"Y")&amp;" years, "&amp;DATEDIF(V1274,A1274,"YM")&amp;" months, "&amp;DATEDIF(V1274,A1274,"MD")&amp;" days")</f>
        <v/>
      </c>
      <c r="X1274" s="264" t="n"/>
      <c r="Y1274" s="264" t="n"/>
      <c r="Z1274" s="264" t="n"/>
      <c r="AA1274" s="264" t="n"/>
      <c r="AB1274" s="264" t="n">
        <v>18</v>
      </c>
      <c r="AC1274" s="264" t="n"/>
      <c r="AD1274" s="264" t="n"/>
      <c r="AE1274" s="581" t="inlineStr">
        <is>
          <t>2:21.1000</t>
        </is>
      </c>
      <c r="AF1274" s="418">
        <f>IF(OR(AE1274="",AE1274="",AE1274=0),"",6.172/(AE1274*24))</f>
        <v/>
      </c>
      <c r="AG1274" s="269" t="n"/>
      <c r="AH1274" s="581" t="inlineStr"/>
      <c r="AI1274" s="418">
        <f>IF(OR(AH1274="",AH1274="",AH1274=0),"",6.172/(AH1274*24))</f>
        <v/>
      </c>
      <c r="AJ1274" s="175">
        <f>IF(AND(ISNUMBER(AB1274),ISNUMBER(AG1274)),AB1274-AG1274,"")</f>
        <v/>
      </c>
      <c r="AK1274" s="264" t="n"/>
      <c r="AL1274" s="264" t="n">
        <v>134</v>
      </c>
      <c r="AM1274" s="507" t="n">
        <v>0.2701979166666666</v>
      </c>
      <c r="AN1274" s="671">
        <f>IF(OR(AL1274="",AM1274="",AM1274=0),"",AL1274*6.172/(AM1274*24))</f>
        <v/>
      </c>
      <c r="AO1274" s="477">
        <f>IF(AND(AL1274=AL1273,AM1274&lt;&gt;"",AM1273&lt;&gt;""),AM1274-AM1273,"")</f>
        <v/>
      </c>
      <c r="AP1274" s="264" t="n"/>
      <c r="AQ1274" s="581" t="inlineStr"/>
      <c r="AR1274" s="418">
        <f>IF(OR(AQ1274="",AQ1274="",AQ1274=0),"",6.172/(AQ1274*24))</f>
        <v/>
      </c>
      <c r="AS1274" s="436">
        <f>IF(OR(NOT(ISNUMBER(C1274)),NOT(ISNUMBER(AB1274))),"",IF(AG1274&lt;&gt;"",AG1274,AB1274)-C1274)</f>
        <v/>
      </c>
      <c r="AT1274" s="270" t="n"/>
      <c r="AU1274" s="271">
        <f>IF($B1274="","",TEXT($A1274,"yyyymmdd")&amp;"_P"&amp;$C1274&amp;"_C"&amp;$F1274&amp;"_"&amp;TRIM(RIGHT(SUBSTITUTE(TRIM(SUBSTITUTE($L1274,CHAR(160)," "))," ",REPT(" ",60)),60))&amp;IF($P1274="","","-"&amp;TRIM(RIGHT(SUBSTITUTE(TRIM(SUBSTITUTE($P1274,CHAR(160)," "))," ",REPT(" ",60)),60)))&amp;IF($T1274="","","-"&amp;TRIM(RIGHT(SUBSTITUTE(TRIM(SUBSTITUTE($T1274,CHAR(160)," "))," ",REPT(" ",60)),60)))&amp;".jpg")</f>
        <v/>
      </c>
    </row>
    <row r="1275" ht="42" customHeight="1">
      <c r="A1275" s="268" t="n">
        <v>30591</v>
      </c>
      <c r="B1275" s="264" t="inlineStr">
        <is>
          <t>James Hardie 1000 2 October, 1983</t>
        </is>
      </c>
      <c r="C1275" s="264" t="n">
        <v>23</v>
      </c>
      <c r="D1275" s="264" t="inlineStr">
        <is>
          <t>A</t>
        </is>
      </c>
      <c r="E1275" s="264" t="n">
        <v>21</v>
      </c>
      <c r="F1275" s="264" t="n">
        <v>19</v>
      </c>
      <c r="G1275" s="264" t="inlineStr">
        <is>
          <t>Ken Mathews Prestige Cars Pty Ltd</t>
        </is>
      </c>
      <c r="H1275" s="264" t="n"/>
      <c r="I1275" s="264" t="n"/>
      <c r="J1275" s="264" t="inlineStr">
        <is>
          <t>Holden Commodore VH</t>
        </is>
      </c>
      <c r="K1275" s="264" t="inlineStr">
        <is>
          <t>5044 V8</t>
        </is>
      </c>
      <c r="L1275" s="264" t="inlineStr">
        <is>
          <t>Ken Mathews</t>
        </is>
      </c>
      <c r="M1275" s="264" t="inlineStr">
        <is>
          <t>AUS</t>
        </is>
      </c>
      <c r="N1275" s="697">
        <f>_xlfn.LET(_xlpm.d,_xlfn.XLOOKUP(L1275,'[1]Birth Dates'!$A:$A,'[1]Birth Dates'!$B:$B,"",0),IF(_xlpm.d=0,"",_xlpm.d))</f>
        <v/>
      </c>
      <c r="O1275" s="264">
        <f>IF(OR(N1275="",A1275="",NOT(ISNUMBER(N1275)),N1275&gt;A1275),"",DATEDIF(N1275,A1275,"Y")&amp;" years, "&amp;DATEDIF(N1275,A1275,"YM")&amp;" months, "&amp;DATEDIF(N1275,A1275,"MD")&amp;" days")</f>
        <v/>
      </c>
      <c r="P1275" s="264" t="inlineStr">
        <is>
          <t>Greg Toepfer</t>
        </is>
      </c>
      <c r="Q1275" s="264" t="inlineStr">
        <is>
          <t>AUS</t>
        </is>
      </c>
      <c r="R1275" s="697">
        <f>_xlfn.LET(_xlpm.d,_xlfn.XLOOKUP(P1275,'[1]Birth Dates'!$A:$A,'[1]Birth Dates'!$B:$B,"",0),IF(_xlpm.d=0,"",_xlpm.d))</f>
        <v/>
      </c>
      <c r="S1275" s="264">
        <f>IF(OR(R1275="",A1275="",NOT(ISNUMBER(R1275)),R1275&gt;A1275),"",DATEDIF(R1275,A1275,"Y")&amp;" years, "&amp;DATEDIF(R1275,A1275,"YM")&amp;" months, "&amp;DATEDIF(R1275,A1275,"MD")&amp;" days")</f>
        <v/>
      </c>
      <c r="T1275" s="264" t="n"/>
      <c r="U1275" s="264" t="n"/>
      <c r="V1275" s="697">
        <f>_xlfn.LET(_xlpm.d,_xlfn.XLOOKUP(T1275,'[1]Birth Dates'!$A:$A,'[1]Birth Dates'!$B:$B,"",0),IF(_xlpm.d=0,"",_xlpm.d))</f>
        <v/>
      </c>
      <c r="W1275" s="264">
        <f>IF(OR(V1275="",A1275="",NOT(ISNUMBER(V1275)),V1275&gt;A1275),"",DATEDIF(V1275,A1275,"Y")&amp;" years, "&amp;DATEDIF(V1275,A1275,"YM")&amp;" months, "&amp;DATEDIF(V1275,A1275,"MD")&amp;" days")</f>
        <v/>
      </c>
      <c r="X1275" s="264" t="n"/>
      <c r="Y1275" s="264" t="n"/>
      <c r="Z1275" s="264" t="n"/>
      <c r="AA1275" s="264" t="n"/>
      <c r="AB1275" s="264" t="n">
        <v>23</v>
      </c>
      <c r="AC1275" s="264" t="n"/>
      <c r="AD1275" s="264" t="n"/>
      <c r="AE1275" s="581" t="inlineStr">
        <is>
          <t>2:21.9000</t>
        </is>
      </c>
      <c r="AF1275" s="418">
        <f>IF(OR(AE1275="",AE1275="",AE1275=0),"",6.172/(AE1275*24))</f>
        <v/>
      </c>
      <c r="AG1275" s="269" t="n"/>
      <c r="AH1275" s="581" t="inlineStr"/>
      <c r="AI1275" s="418">
        <f>IF(OR(AH1275="",AH1275="",AH1275=0),"",6.172/(AH1275*24))</f>
        <v/>
      </c>
      <c r="AJ1275" s="175">
        <f>IF(AND(ISNUMBER(AB1275),ISNUMBER(AG1275)),AB1275-AG1275,"")</f>
        <v/>
      </c>
      <c r="AK1275" s="264" t="n"/>
      <c r="AL1275" s="264" t="n">
        <v>132</v>
      </c>
      <c r="AM1275" s="507" t="n">
        <v>0.2707951388888889</v>
      </c>
      <c r="AN1275" s="671">
        <f>IF(OR(AL1275="",AM1275="",AM1275=0),"",AL1275*6.172/(AM1275*24))</f>
        <v/>
      </c>
      <c r="AO1275" s="477">
        <f>IF(AND(AL1275=AL1274,AM1275&lt;&gt;"",AM1274&lt;&gt;""),AM1275-AM1274,"")</f>
        <v/>
      </c>
      <c r="AP1275" s="264" t="n"/>
      <c r="AQ1275" s="581" t="inlineStr"/>
      <c r="AR1275" s="418">
        <f>IF(OR(AQ1275="",AQ1275="",AQ1275=0),"",6.172/(AQ1275*24))</f>
        <v/>
      </c>
      <c r="AS1275" s="436">
        <f>IF(OR(NOT(ISNUMBER(C1275)),NOT(ISNUMBER(AB1275))),"",IF(AG1275&lt;&gt;"",AG1275,AB1275)-C1275)</f>
        <v/>
      </c>
      <c r="AT1275" s="270" t="n"/>
      <c r="AU1275" s="271">
        <f>IF($B1275="","",TEXT($A1275,"yyyymmdd")&amp;"_P"&amp;$C1275&amp;"_C"&amp;$F1275&amp;"_"&amp;TRIM(RIGHT(SUBSTITUTE(TRIM(SUBSTITUTE($L1275,CHAR(160)," "))," ",REPT(" ",60)),60))&amp;IF($P1275="","","-"&amp;TRIM(RIGHT(SUBSTITUTE(TRIM(SUBSTITUTE($P1275,CHAR(160)," "))," ",REPT(" ",60)),60)))&amp;IF($T1275="","","-"&amp;TRIM(RIGHT(SUBSTITUTE(TRIM(SUBSTITUTE($T1275,CHAR(160)," "))," ",REPT(" ",60)),60)))&amp;".jpg")</f>
        <v/>
      </c>
    </row>
    <row r="1276" ht="42" customHeight="1">
      <c r="A1276" s="268" t="n">
        <v>30591</v>
      </c>
      <c r="B1276" s="264" t="inlineStr">
        <is>
          <t>James Hardie 1000 2 October, 1983</t>
        </is>
      </c>
      <c r="C1276" s="264" t="n">
        <v>24</v>
      </c>
      <c r="D1276" s="264" t="inlineStr">
        <is>
          <t>B</t>
        </is>
      </c>
      <c r="E1276" s="264" t="n">
        <v>3</v>
      </c>
      <c r="F1276" s="264" t="n">
        <v>63</v>
      </c>
      <c r="G1276" s="264" t="inlineStr">
        <is>
          <t>Chris Heyer's Kingswood Import Centre</t>
        </is>
      </c>
      <c r="H1276" s="264" t="n"/>
      <c r="I1276" s="264" t="n"/>
      <c r="J1276" s="264" t="inlineStr">
        <is>
          <t>Audi 5+5</t>
        </is>
      </c>
      <c r="K1276" s="264" t="inlineStr">
        <is>
          <t>2145 L5</t>
        </is>
      </c>
      <c r="L1276" s="264" t="inlineStr">
        <is>
          <t>Chris Heyer</t>
        </is>
      </c>
      <c r="M1276" s="264" t="inlineStr">
        <is>
          <t>AUS</t>
        </is>
      </c>
      <c r="N1276" s="697">
        <f>_xlfn.LET(_xlpm.d,_xlfn.XLOOKUP(L1276,'[1]Birth Dates'!$A:$A,'[1]Birth Dates'!$B:$B,"",0),IF(_xlpm.d=0,"",_xlpm.d))</f>
        <v/>
      </c>
      <c r="O1276" s="264">
        <f>IF(OR(N1276="",A1276="",NOT(ISNUMBER(N1276)),N1276&gt;A1276),"",DATEDIF(N1276,A1276,"Y")&amp;" years, "&amp;DATEDIF(N1276,A1276,"YM")&amp;" months, "&amp;DATEDIF(N1276,A1276,"MD")&amp;" days")</f>
        <v/>
      </c>
      <c r="P1276" s="264" t="inlineStr">
        <is>
          <t>Don Bretland</t>
        </is>
      </c>
      <c r="Q1276" s="264" t="inlineStr">
        <is>
          <t>AUS</t>
        </is>
      </c>
      <c r="R1276" s="697">
        <f>_xlfn.LET(_xlpm.d,_xlfn.XLOOKUP(P1276,'[1]Birth Dates'!$A:$A,'[1]Birth Dates'!$B:$B,"",0),IF(_xlpm.d=0,"",_xlpm.d))</f>
        <v/>
      </c>
      <c r="S1276" s="264">
        <f>IF(OR(R1276="",A1276="",NOT(ISNUMBER(R1276)),R1276&gt;A1276),"",DATEDIF(R1276,A1276,"Y")&amp;" years, "&amp;DATEDIF(R1276,A1276,"YM")&amp;" months, "&amp;DATEDIF(R1276,A1276,"MD")&amp;" days")</f>
        <v/>
      </c>
      <c r="T1276" s="264" t="n"/>
      <c r="U1276" s="264" t="n"/>
      <c r="V1276" s="697">
        <f>_xlfn.LET(_xlpm.d,_xlfn.XLOOKUP(T1276,'[1]Birth Dates'!$A:$A,'[1]Birth Dates'!$B:$B,"",0),IF(_xlpm.d=0,"",_xlpm.d))</f>
        <v/>
      </c>
      <c r="W1276" s="264">
        <f>IF(OR(V1276="",A1276="",NOT(ISNUMBER(V1276)),V1276&gt;A1276),"",DATEDIF(V1276,A1276,"Y")&amp;" years, "&amp;DATEDIF(V1276,A1276,"YM")&amp;" months, "&amp;DATEDIF(V1276,A1276,"MD")&amp;" days")</f>
        <v/>
      </c>
      <c r="X1276" s="264" t="n"/>
      <c r="Y1276" s="264" t="n"/>
      <c r="Z1276" s="264" t="n"/>
      <c r="AA1276" s="264" t="n"/>
      <c r="AB1276" s="264" t="n">
        <v>57</v>
      </c>
      <c r="AC1276" s="264" t="n"/>
      <c r="AD1276" s="264" t="n"/>
      <c r="AE1276" s="581" t="inlineStr">
        <is>
          <t>2:44.2000</t>
        </is>
      </c>
      <c r="AF1276" s="418">
        <f>IF(OR(AE1276="",AE1276="",AE1276=0),"",6.172/(AE1276*24))</f>
        <v/>
      </c>
      <c r="AG1276" s="269" t="n"/>
      <c r="AH1276" s="581" t="inlineStr"/>
      <c r="AI1276" s="418">
        <f>IF(OR(AH1276="",AH1276="",AH1276=0),"",6.172/(AH1276*24))</f>
        <v/>
      </c>
      <c r="AJ1276" s="175">
        <f>IF(AND(ISNUMBER(AB1276),ISNUMBER(AG1276)),AB1276-AG1276,"")</f>
        <v/>
      </c>
      <c r="AK1276" s="264" t="n"/>
      <c r="AL1276" s="264" t="n">
        <v>132</v>
      </c>
      <c r="AM1276" s="507" t="n">
        <v>0.2711828703703704</v>
      </c>
      <c r="AN1276" s="671">
        <f>IF(OR(AL1276="",AM1276="",AM1276=0),"",AL1276*6.172/(AM1276*24))</f>
        <v/>
      </c>
      <c r="AO1276" s="477">
        <f>IF(AND(AL1276=AL1275,AM1276&lt;&gt;"",AM1275&lt;&gt;""),AM1276-AM1275,"")</f>
        <v/>
      </c>
      <c r="AP1276" s="264" t="n"/>
      <c r="AQ1276" s="581" t="inlineStr"/>
      <c r="AR1276" s="418">
        <f>IF(OR(AQ1276="",AQ1276="",AQ1276=0),"",6.172/(AQ1276*24))</f>
        <v/>
      </c>
      <c r="AS1276" s="436">
        <f>IF(OR(NOT(ISNUMBER(C1276)),NOT(ISNUMBER(AB1276))),"",IF(AG1276&lt;&gt;"",AG1276,AB1276)-C1276)</f>
        <v/>
      </c>
      <c r="AT1276" s="270" t="n"/>
      <c r="AU1276" s="271">
        <f>IF($B1276="","",TEXT($A1276,"yyyymmdd")&amp;"_P"&amp;$C1276&amp;"_C"&amp;$F1276&amp;"_"&amp;TRIM(RIGHT(SUBSTITUTE(TRIM(SUBSTITUTE($L1276,CHAR(160)," "))," ",REPT(" ",60)),60))&amp;IF($P1276="","","-"&amp;TRIM(RIGHT(SUBSTITUTE(TRIM(SUBSTITUTE($P1276,CHAR(160)," "))," ",REPT(" ",60)),60)))&amp;IF($T1276="","","-"&amp;TRIM(RIGHT(SUBSTITUTE(TRIM(SUBSTITUTE($T1276,CHAR(160)," "))," ",REPT(" ",60)),60)))&amp;".jpg")</f>
        <v/>
      </c>
    </row>
    <row r="1277" ht="42" customHeight="1">
      <c r="A1277" s="268" t="n">
        <v>30591</v>
      </c>
      <c r="B1277" s="264" t="inlineStr">
        <is>
          <t>James Hardie 1000 2 October, 1983</t>
        </is>
      </c>
      <c r="C1277" s="264" t="n">
        <v>25</v>
      </c>
      <c r="D1277" s="264" t="inlineStr">
        <is>
          <t>B</t>
        </is>
      </c>
      <c r="E1277" s="264" t="n">
        <v>4</v>
      </c>
      <c r="F1277" s="264" t="n">
        <v>61</v>
      </c>
      <c r="G1277" s="264" t="inlineStr">
        <is>
          <t>John White</t>
        </is>
      </c>
      <c r="H1277" s="264" t="n"/>
      <c r="I1277" s="264" t="n"/>
      <c r="J1277" s="264" t="inlineStr">
        <is>
          <t>Isuzu Gemini</t>
        </is>
      </c>
      <c r="K1277" s="264" t="inlineStr">
        <is>
          <t>1817 L4</t>
        </is>
      </c>
      <c r="L1277" s="264" t="inlineStr">
        <is>
          <t>John White</t>
        </is>
      </c>
      <c r="M1277" s="264" t="inlineStr">
        <is>
          <t>AUS</t>
        </is>
      </c>
      <c r="N1277" s="697">
        <f>_xlfn.LET(_xlpm.d,_xlfn.XLOOKUP(L1277,'[1]Birth Dates'!$A:$A,'[1]Birth Dates'!$B:$B,"",0),IF(_xlpm.d=0,"",_xlpm.d))</f>
        <v/>
      </c>
      <c r="O1277" s="264">
        <f>IF(OR(N1277="",A1277="",NOT(ISNUMBER(N1277)),N1277&gt;A1277),"",DATEDIF(N1277,A1277,"Y")&amp;" years, "&amp;DATEDIF(N1277,A1277,"YM")&amp;" months, "&amp;DATEDIF(N1277,A1277,"MD")&amp;" days")</f>
        <v/>
      </c>
      <c r="P1277" s="264" t="inlineStr">
        <is>
          <t>Bernie McClure</t>
        </is>
      </c>
      <c r="Q1277" s="264" t="inlineStr">
        <is>
          <t>AUS</t>
        </is>
      </c>
      <c r="R1277" s="697">
        <f>_xlfn.LET(_xlpm.d,_xlfn.XLOOKUP(P1277,'[1]Birth Dates'!$A:$A,'[1]Birth Dates'!$B:$B,"",0),IF(_xlpm.d=0,"",_xlpm.d))</f>
        <v/>
      </c>
      <c r="S1277" s="264">
        <f>IF(OR(R1277="",A1277="",NOT(ISNUMBER(R1277)),R1277&gt;A1277),"",DATEDIF(R1277,A1277,"Y")&amp;" years, "&amp;DATEDIF(R1277,A1277,"YM")&amp;" months, "&amp;DATEDIF(R1277,A1277,"MD")&amp;" days")</f>
        <v/>
      </c>
      <c r="T1277" s="264" t="n"/>
      <c r="U1277" s="264" t="n"/>
      <c r="V1277" s="697">
        <f>_xlfn.LET(_xlpm.d,_xlfn.XLOOKUP(T1277,'[1]Birth Dates'!$A:$A,'[1]Birth Dates'!$B:$B,"",0),IF(_xlpm.d=0,"",_xlpm.d))</f>
        <v/>
      </c>
      <c r="W1277" s="264">
        <f>IF(OR(V1277="",A1277="",NOT(ISNUMBER(V1277)),V1277&gt;A1277),"",DATEDIF(V1277,A1277,"Y")&amp;" years, "&amp;DATEDIF(V1277,A1277,"YM")&amp;" months, "&amp;DATEDIF(V1277,A1277,"MD")&amp;" days")</f>
        <v/>
      </c>
      <c r="X1277" s="264" t="n"/>
      <c r="Y1277" s="264" t="n"/>
      <c r="Z1277" s="264" t="n"/>
      <c r="AA1277" s="264" t="n"/>
      <c r="AB1277" s="264" t="n">
        <v>52</v>
      </c>
      <c r="AC1277" s="264" t="n"/>
      <c r="AD1277" s="264" t="n"/>
      <c r="AE1277" s="581" t="inlineStr">
        <is>
          <t>2:39.8000</t>
        </is>
      </c>
      <c r="AF1277" s="418">
        <f>IF(OR(AE1277="",AE1277="",AE1277=0),"",6.172/(AE1277*24))</f>
        <v/>
      </c>
      <c r="AG1277" s="269" t="n"/>
      <c r="AH1277" s="581" t="inlineStr"/>
      <c r="AI1277" s="418">
        <f>IF(OR(AH1277="",AH1277="",AH1277=0),"",6.172/(AH1277*24))</f>
        <v/>
      </c>
      <c r="AJ1277" s="175">
        <f>IF(AND(ISNUMBER(AB1277),ISNUMBER(AG1277)),AB1277-AG1277,"")</f>
        <v/>
      </c>
      <c r="AK1277" s="264" t="n"/>
      <c r="AL1277" s="264" t="n">
        <v>125</v>
      </c>
      <c r="AM1277" s="507" t="n">
        <v>0.2702719907407408</v>
      </c>
      <c r="AN1277" s="671">
        <f>IF(OR(AL1277="",AM1277="",AM1277=0),"",AL1277*6.172/(AM1277*24))</f>
        <v/>
      </c>
      <c r="AO1277" s="477">
        <f>IF(AND(AL1277=AL1276,AM1277&lt;&gt;"",AM1276&lt;&gt;""),AM1277-AM1276,"")</f>
        <v/>
      </c>
      <c r="AP1277" s="264" t="n"/>
      <c r="AQ1277" s="581" t="inlineStr"/>
      <c r="AR1277" s="418">
        <f>IF(OR(AQ1277="",AQ1277="",AQ1277=0),"",6.172/(AQ1277*24))</f>
        <v/>
      </c>
      <c r="AS1277" s="436">
        <f>IF(OR(NOT(ISNUMBER(C1277)),NOT(ISNUMBER(AB1277))),"",IF(AG1277&lt;&gt;"",AG1277,AB1277)-C1277)</f>
        <v/>
      </c>
      <c r="AT1277" s="270" t="n"/>
      <c r="AU1277" s="271">
        <f>IF($B1277="","",TEXT($A1277,"yyyymmdd")&amp;"_P"&amp;$C1277&amp;"_C"&amp;$F1277&amp;"_"&amp;TRIM(RIGHT(SUBSTITUTE(TRIM(SUBSTITUTE($L1277,CHAR(160)," "))," ",REPT(" ",60)),60))&amp;IF($P1277="","","-"&amp;TRIM(RIGHT(SUBSTITUTE(TRIM(SUBSTITUTE($P1277,CHAR(160)," "))," ",REPT(" ",60)),60)))&amp;IF($T1277="","","-"&amp;TRIM(RIGHT(SUBSTITUTE(TRIM(SUBSTITUTE($T1277,CHAR(160)," "))," ",REPT(" ",60)),60)))&amp;".jpg")</f>
        <v/>
      </c>
    </row>
    <row r="1278" ht="42" customHeight="1">
      <c r="A1278" s="268" t="n">
        <v>30591</v>
      </c>
      <c r="B1278" s="264" t="inlineStr">
        <is>
          <t>James Hardie 1000 2 October, 1983</t>
        </is>
      </c>
      <c r="C1278" s="264" t="n">
        <v>26</v>
      </c>
      <c r="D1278" s="264" t="inlineStr">
        <is>
          <t>B</t>
        </is>
      </c>
      <c r="E1278" s="264" t="n">
        <v>5</v>
      </c>
      <c r="F1278" s="264" t="n">
        <v>59</v>
      </c>
      <c r="G1278" s="264" t="inlineStr">
        <is>
          <t>Capri Components</t>
        </is>
      </c>
      <c r="H1278" s="264" t="n"/>
      <c r="I1278" s="264" t="n"/>
      <c r="J1278" s="264" t="inlineStr">
        <is>
          <t>Ford Capri</t>
        </is>
      </c>
      <c r="K1278" s="264" t="inlineStr">
        <is>
          <t>2993 V6</t>
        </is>
      </c>
      <c r="L1278" s="264" t="inlineStr">
        <is>
          <t>Lawrie Nelson</t>
        </is>
      </c>
      <c r="M1278" s="264" t="inlineStr">
        <is>
          <t>AUS</t>
        </is>
      </c>
      <c r="N1278" s="697">
        <f>_xlfn.LET(_xlpm.d,_xlfn.XLOOKUP(L1278,'[1]Birth Dates'!$A:$A,'[1]Birth Dates'!$B:$B,"",0),IF(_xlpm.d=0,"",_xlpm.d))</f>
        <v/>
      </c>
      <c r="O1278" s="264">
        <f>IF(OR(N1278="",A1278="",NOT(ISNUMBER(N1278)),N1278&gt;A1278),"",DATEDIF(N1278,A1278,"Y")&amp;" years, "&amp;DATEDIF(N1278,A1278,"YM")&amp;" months, "&amp;DATEDIF(N1278,A1278,"MD")&amp;" days")</f>
        <v/>
      </c>
      <c r="P1278" s="264" t="inlineStr">
        <is>
          <t>Peter Jones</t>
        </is>
      </c>
      <c r="Q1278" s="264" t="inlineStr">
        <is>
          <t>AUS</t>
        </is>
      </c>
      <c r="R1278" s="697">
        <f>_xlfn.LET(_xlpm.d,_xlfn.XLOOKUP(P1278,'[1]Birth Dates'!$A:$A,'[1]Birth Dates'!$B:$B,"",0),IF(_xlpm.d=0,"",_xlpm.d))</f>
        <v/>
      </c>
      <c r="S1278" s="264">
        <f>IF(OR(R1278="",A1278="",NOT(ISNUMBER(R1278)),R1278&gt;A1278),"",DATEDIF(R1278,A1278,"Y")&amp;" years, "&amp;DATEDIF(R1278,A1278,"YM")&amp;" months, "&amp;DATEDIF(R1278,A1278,"MD")&amp;" days")</f>
        <v/>
      </c>
      <c r="T1278" s="264" t="n"/>
      <c r="U1278" s="264" t="n"/>
      <c r="V1278" s="697">
        <f>_xlfn.LET(_xlpm.d,_xlfn.XLOOKUP(T1278,'[1]Birth Dates'!$A:$A,'[1]Birth Dates'!$B:$B,"",0),IF(_xlpm.d=0,"",_xlpm.d))</f>
        <v/>
      </c>
      <c r="W1278" s="264">
        <f>IF(OR(V1278="",A1278="",NOT(ISNUMBER(V1278)),V1278&gt;A1278),"",DATEDIF(V1278,A1278,"Y")&amp;" years, "&amp;DATEDIF(V1278,A1278,"YM")&amp;" months, "&amp;DATEDIF(V1278,A1278,"MD")&amp;" days")</f>
        <v/>
      </c>
      <c r="X1278" s="264" t="n"/>
      <c r="Y1278" s="264" t="n"/>
      <c r="Z1278" s="264" t="n"/>
      <c r="AA1278" s="264" t="n"/>
      <c r="AB1278" s="264" t="n">
        <v>48</v>
      </c>
      <c r="AC1278" s="264" t="n"/>
      <c r="AD1278" s="264" t="n"/>
      <c r="AE1278" s="334" t="inlineStr">
        <is>
          <t>2:33.9000</t>
        </is>
      </c>
      <c r="AF1278" s="418">
        <f>IF(OR(AE1278="",AE1278="",AE1278=0),"",6.172/(AE1278*24))</f>
        <v/>
      </c>
      <c r="AG1278" s="269" t="n"/>
      <c r="AH1278" s="581" t="inlineStr"/>
      <c r="AI1278" s="418">
        <f>IF(OR(AH1278="",AH1278="",AH1278=0),"",6.172/(AH1278*24))</f>
        <v/>
      </c>
      <c r="AJ1278" s="175">
        <f>IF(AND(ISNUMBER(AB1278),ISNUMBER(AG1278)),AB1278-AG1278,"")</f>
        <v/>
      </c>
      <c r="AK1278" s="264" t="n"/>
      <c r="AL1278" s="264" t="n">
        <v>114</v>
      </c>
      <c r="AM1278" s="507" t="n">
        <v>0.269837962962963</v>
      </c>
      <c r="AN1278" s="671">
        <f>IF(OR(AL1278="",AM1278="",AM1278=0),"",AL1278*6.172/(AM1278*24))</f>
        <v/>
      </c>
      <c r="AO1278" s="477">
        <f>IF(AND(AL1278=AL1277,AM1278&lt;&gt;"",AM1277&lt;&gt;""),AM1278-AM1277,"")</f>
        <v/>
      </c>
      <c r="AP1278" s="264" t="n"/>
      <c r="AQ1278" s="581" t="inlineStr"/>
      <c r="AR1278" s="418">
        <f>IF(OR(AQ1278="",AQ1278="",AQ1278=0),"",6.172/(AQ1278*24))</f>
        <v/>
      </c>
      <c r="AS1278" s="436">
        <f>IF(OR(NOT(ISNUMBER(C1278)),NOT(ISNUMBER(AB1278))),"",IF(AG1278&lt;&gt;"",AG1278,AB1278)-C1278)</f>
        <v/>
      </c>
      <c r="AT1278" s="270" t="n"/>
      <c r="AU1278" s="271">
        <f>IF($B1278="","",TEXT($A1278,"yyyymmdd")&amp;"_P"&amp;$C1278&amp;"_C"&amp;$F1278&amp;"_"&amp;TRIM(RIGHT(SUBSTITUTE(TRIM(SUBSTITUTE($L1278,CHAR(160)," "))," ",REPT(" ",60)),60))&amp;IF($P1278="","","-"&amp;TRIM(RIGHT(SUBSTITUTE(TRIM(SUBSTITUTE($P1278,CHAR(160)," "))," ",REPT(" ",60)),60)))&amp;IF($T1278="","","-"&amp;TRIM(RIGHT(SUBSTITUTE(TRIM(SUBSTITUTE($T1278,CHAR(160)," "))," ",REPT(" ",60)),60)))&amp;".jpg")</f>
        <v/>
      </c>
    </row>
    <row r="1279" ht="42" customHeight="1">
      <c r="A1279" s="268" t="n">
        <v>30591</v>
      </c>
      <c r="B1279" s="264" t="inlineStr">
        <is>
          <t>James Hardie 1000 2 October, 1983</t>
        </is>
      </c>
      <c r="C1279" s="264" t="inlineStr">
        <is>
          <t>DNF</t>
        </is>
      </c>
      <c r="D1279" s="264" t="inlineStr">
        <is>
          <t>B</t>
        </is>
      </c>
      <c r="E1279" s="264" t="n"/>
      <c r="F1279" s="264" t="n">
        <v>55</v>
      </c>
      <c r="G1279" s="264" t="inlineStr">
        <is>
          <t>Barry Seton</t>
        </is>
      </c>
      <c r="H1279" s="264" t="n"/>
      <c r="I1279" s="264" t="n"/>
      <c r="J1279" s="264" t="inlineStr">
        <is>
          <t>Ford Capri</t>
        </is>
      </c>
      <c r="K1279" s="264" t="inlineStr">
        <is>
          <t>2993 V6</t>
        </is>
      </c>
      <c r="L1279" s="264" t="inlineStr">
        <is>
          <t>Barry Seton</t>
        </is>
      </c>
      <c r="M1279" s="264" t="inlineStr">
        <is>
          <t>AUS</t>
        </is>
      </c>
      <c r="N1279" s="697">
        <f>_xlfn.LET(_xlpm.d,_xlfn.XLOOKUP(L1279,'[1]Birth Dates'!$A:$A,'[1]Birth Dates'!$B:$B,"",0),IF(_xlpm.d=0,"",_xlpm.d))</f>
        <v/>
      </c>
      <c r="O1279" s="264">
        <f>IF(OR(N1279="",A1279="",NOT(ISNUMBER(N1279)),N1279&gt;A1279),"",DATEDIF(N1279,A1279,"Y")&amp;" years, "&amp;DATEDIF(N1279,A1279,"YM")&amp;" months, "&amp;DATEDIF(N1279,A1279,"MD")&amp;" days")</f>
        <v/>
      </c>
      <c r="P1279" s="264" t="inlineStr">
        <is>
          <t>Glenn Seton</t>
        </is>
      </c>
      <c r="Q1279" s="264" t="inlineStr">
        <is>
          <t>AUS</t>
        </is>
      </c>
      <c r="R1279" s="697">
        <f>_xlfn.LET(_xlpm.d,_xlfn.XLOOKUP(P1279,'[1]Birth Dates'!$A:$A,'[1]Birth Dates'!$B:$B,"",0),IF(_xlpm.d=0,"",_xlpm.d))</f>
        <v/>
      </c>
      <c r="S1279" s="264">
        <f>IF(OR(R1279="",A1279="",NOT(ISNUMBER(R1279)),R1279&gt;A1279),"",DATEDIF(R1279,A1279,"Y")&amp;" years, "&amp;DATEDIF(R1279,A1279,"YM")&amp;" months, "&amp;DATEDIF(R1279,A1279,"MD")&amp;" days")</f>
        <v/>
      </c>
      <c r="T1279" s="264" t="n"/>
      <c r="U1279" s="264" t="n"/>
      <c r="V1279" s="697">
        <f>_xlfn.LET(_xlpm.d,_xlfn.XLOOKUP(T1279,'[1]Birth Dates'!$A:$A,'[1]Birth Dates'!$B:$B,"",0),IF(_xlpm.d=0,"",_xlpm.d))</f>
        <v/>
      </c>
      <c r="W1279" s="264">
        <f>IF(OR(V1279="",A1279="",NOT(ISNUMBER(V1279)),V1279&gt;A1279),"",DATEDIF(V1279,A1279,"Y")&amp;" years, "&amp;DATEDIF(V1279,A1279,"YM")&amp;" months, "&amp;DATEDIF(V1279,A1279,"MD")&amp;" days")</f>
        <v/>
      </c>
      <c r="X1279" s="264" t="n"/>
      <c r="Y1279" s="264" t="n"/>
      <c r="Z1279" s="264" t="n"/>
      <c r="AA1279" s="264" t="n"/>
      <c r="AB1279" s="264" t="n">
        <v>41</v>
      </c>
      <c r="AC1279" s="264" t="n"/>
      <c r="AD1279" s="264" t="n"/>
      <c r="AE1279" s="334" t="inlineStr">
        <is>
          <t>2:30.2000</t>
        </is>
      </c>
      <c r="AF1279" s="418">
        <f>IF(OR(AE1279="",AE1279="",AE1279=0),"",6.172/(AE1279*24))</f>
        <v/>
      </c>
      <c r="AG1279" s="269" t="n"/>
      <c r="AH1279" s="581" t="inlineStr"/>
      <c r="AI1279" s="418">
        <f>IF(OR(AH1279="",AH1279="",AH1279=0),"",6.172/(AH1279*24))</f>
        <v/>
      </c>
      <c r="AJ1279" s="175">
        <f>IF(AND(ISNUMBER(AB1279),ISNUMBER(AG1279)),AB1279-AG1279,"")</f>
        <v/>
      </c>
      <c r="AK1279" s="264" t="inlineStr">
        <is>
          <t>Crankshaft</t>
        </is>
      </c>
      <c r="AL1279" s="264" t="n">
        <v>134</v>
      </c>
      <c r="AM1279" s="484" t="n"/>
      <c r="AN1279" s="671">
        <f>IF(OR(AL1279="",AM1279="",AM1279=0),"",AL1279*6.172/(AM1279*24))</f>
        <v/>
      </c>
      <c r="AO1279" s="477">
        <f>IF(AND(AL1279=AL1278,AM1279&lt;&gt;"",AM1278&lt;&gt;""),AM1279-AM1278,"")</f>
        <v/>
      </c>
      <c r="AP1279" s="264" t="n"/>
      <c r="AQ1279" s="581" t="inlineStr"/>
      <c r="AR1279" s="418">
        <f>IF(OR(AQ1279="",AQ1279="",AQ1279=0),"",6.172/(AQ1279*24))</f>
        <v/>
      </c>
      <c r="AS1279" s="436">
        <f>IF(OR(NOT(ISNUMBER(C1279)),NOT(ISNUMBER(AB1279))),"",IF(AG1279&lt;&gt;"",AG1279,AB1279)-C1279)</f>
        <v/>
      </c>
      <c r="AT1279" s="270" t="n"/>
      <c r="AU1279" s="271">
        <f>IF($B1279="","",TEXT($A1279,"yyyymmdd")&amp;"_P"&amp;$C1279&amp;"_C"&amp;$F1279&amp;"_"&amp;TRIM(RIGHT(SUBSTITUTE(TRIM(SUBSTITUTE($L1279,CHAR(160)," "))," ",REPT(" ",60)),60))&amp;IF($P1279="","","-"&amp;TRIM(RIGHT(SUBSTITUTE(TRIM(SUBSTITUTE($P1279,CHAR(160)," "))," ",REPT(" ",60)),60)))&amp;IF($T1279="","","-"&amp;TRIM(RIGHT(SUBSTITUTE(TRIM(SUBSTITUTE($T1279,CHAR(160)," "))," ",REPT(" ",60)),60)))&amp;".jpg")</f>
        <v/>
      </c>
    </row>
    <row r="1280" ht="42" customHeight="1">
      <c r="A1280" s="268" t="n">
        <v>30591</v>
      </c>
      <c r="B1280" s="264" t="inlineStr">
        <is>
          <t>James Hardie 1000 2 October, 1983</t>
        </is>
      </c>
      <c r="C1280" s="264" t="inlineStr">
        <is>
          <t>DNF</t>
        </is>
      </c>
      <c r="D1280" s="264" t="inlineStr">
        <is>
          <t>A</t>
        </is>
      </c>
      <c r="E1280" s="264" t="n"/>
      <c r="F1280" s="264" t="n">
        <v>15</v>
      </c>
      <c r="G1280" s="264" t="inlineStr">
        <is>
          <t>Nissan Motor Co Australia Pty Ltd</t>
        </is>
      </c>
      <c r="H1280" s="264" t="n"/>
      <c r="I1280" s="264" t="n"/>
      <c r="J1280" s="264" t="inlineStr">
        <is>
          <t>Nissan Bluebird</t>
        </is>
      </c>
      <c r="K1280" s="264" t="inlineStr">
        <is>
          <t>1770 tc L4</t>
        </is>
      </c>
      <c r="L1280" s="264" t="inlineStr">
        <is>
          <t>George Fury</t>
        </is>
      </c>
      <c r="M1280" s="264" t="inlineStr">
        <is>
          <t>AUS</t>
        </is>
      </c>
      <c r="N1280" s="697">
        <f>_xlfn.LET(_xlpm.d,_xlfn.XLOOKUP(L1280,'[1]Birth Dates'!$A:$A,'[1]Birth Dates'!$B:$B,"",0),IF(_xlpm.d=0,"",_xlpm.d))</f>
        <v/>
      </c>
      <c r="O1280" s="264">
        <f>IF(OR(N1280="",A1280="",NOT(ISNUMBER(N1280)),N1280&gt;A1280),"",DATEDIF(N1280,A1280,"Y")&amp;" years, "&amp;DATEDIF(N1280,A1280,"YM")&amp;" months, "&amp;DATEDIF(N1280,A1280,"MD")&amp;" days")</f>
        <v/>
      </c>
      <c r="P1280" s="264" t="inlineStr">
        <is>
          <t>Gary Scott</t>
        </is>
      </c>
      <c r="Q1280" s="264" t="inlineStr">
        <is>
          <t>AUS</t>
        </is>
      </c>
      <c r="R1280" s="697">
        <f>_xlfn.LET(_xlpm.d,_xlfn.XLOOKUP(P1280,'[1]Birth Dates'!$A:$A,'[1]Birth Dates'!$B:$B,"",0),IF(_xlpm.d=0,"",_xlpm.d))</f>
        <v/>
      </c>
      <c r="S1280" s="264">
        <f>IF(OR(R1280="",A1280="",NOT(ISNUMBER(R1280)),R1280&gt;A1280),"",DATEDIF(R1280,A1280,"Y")&amp;" years, "&amp;DATEDIF(R1280,A1280,"YM")&amp;" months, "&amp;DATEDIF(R1280,A1280,"MD")&amp;" days")</f>
        <v/>
      </c>
      <c r="T1280" s="264" t="n"/>
      <c r="U1280" s="264" t="n"/>
      <c r="V1280" s="697">
        <f>_xlfn.LET(_xlpm.d,_xlfn.XLOOKUP(T1280,'[1]Birth Dates'!$A:$A,'[1]Birth Dates'!$B:$B,"",0),IF(_xlpm.d=0,"",_xlpm.d))</f>
        <v/>
      </c>
      <c r="W1280" s="264">
        <f>IF(OR(V1280="",A1280="",NOT(ISNUMBER(V1280)),V1280&gt;A1280),"",DATEDIF(V1280,A1280,"Y")&amp;" years, "&amp;DATEDIF(V1280,A1280,"YM")&amp;" months, "&amp;DATEDIF(V1280,A1280,"MD")&amp;" days")</f>
        <v/>
      </c>
      <c r="X1280" s="264" t="n"/>
      <c r="Y1280" s="264" t="n"/>
      <c r="Z1280" s="264" t="n"/>
      <c r="AA1280" s="264" t="n"/>
      <c r="AB1280" s="264" t="n">
        <v>3</v>
      </c>
      <c r="AC1280" s="264" t="n"/>
      <c r="AD1280" s="264" t="n"/>
      <c r="AE1280" s="334" t="inlineStr">
        <is>
          <t>2:17.2000</t>
        </is>
      </c>
      <c r="AF1280" s="418">
        <f>IF(OR(AE1280="",AE1280="",AE1280=0),"",6.172/(AE1280*24))</f>
        <v/>
      </c>
      <c r="AG1280" s="269" t="n">
        <v>2</v>
      </c>
      <c r="AH1280" s="334" t="inlineStr">
        <is>
          <t>2:17.5090</t>
        </is>
      </c>
      <c r="AI1280" s="418">
        <f>IF(OR(AH1280="",AH1280="",AH1280=0),"",6.172/(AH1280*24))</f>
        <v/>
      </c>
      <c r="AJ1280" s="175">
        <f>IF(AND(ISNUMBER(AB1280),ISNUMBER(AG1280)),AB1280-AG1280,"")</f>
        <v/>
      </c>
      <c r="AK1280" s="264" t="inlineStr">
        <is>
          <t>Gearbox</t>
        </is>
      </c>
      <c r="AL1280" s="264" t="n">
        <v>130</v>
      </c>
      <c r="AM1280" s="484" t="n"/>
      <c r="AN1280" s="671">
        <f>IF(OR(AL1280="",AM1280="",AM1280=0),"",AL1280*6.172/(AM1280*24))</f>
        <v/>
      </c>
      <c r="AO1280" s="477">
        <f>IF(AND(AL1280=AL1279,AM1280&lt;&gt;"",AM1279&lt;&gt;""),AM1280-AM1279,"")</f>
        <v/>
      </c>
      <c r="AP1280" s="264" t="n"/>
      <c r="AQ1280" s="581" t="inlineStr"/>
      <c r="AR1280" s="418">
        <f>IF(OR(AQ1280="",AQ1280="",AQ1280=0),"",6.172/(AQ1280*24))</f>
        <v/>
      </c>
      <c r="AS1280" s="436">
        <f>IF(OR(NOT(ISNUMBER(C1280)),NOT(ISNUMBER(AB1280))),"",IF(AG1280&lt;&gt;"",AG1280,AB1280)-C1280)</f>
        <v/>
      </c>
      <c r="AT1280" s="270" t="n"/>
      <c r="AU1280" s="271">
        <f>IF($B1280="","",TEXT($A1280,"yyyymmdd")&amp;"_P"&amp;$C1280&amp;"_C"&amp;$F1280&amp;"_"&amp;TRIM(RIGHT(SUBSTITUTE(TRIM(SUBSTITUTE($L1280,CHAR(160)," "))," ",REPT(" ",60)),60))&amp;IF($P1280="","","-"&amp;TRIM(RIGHT(SUBSTITUTE(TRIM(SUBSTITUTE($P1280,CHAR(160)," "))," ",REPT(" ",60)),60)))&amp;IF($T1280="","","-"&amp;TRIM(RIGHT(SUBSTITUTE(TRIM(SUBSTITUTE($T1280,CHAR(160)," "))," ",REPT(" ",60)),60)))&amp;".jpg")</f>
        <v/>
      </c>
    </row>
    <row r="1281" ht="42" customHeight="1">
      <c r="A1281" s="268" t="n">
        <v>30591</v>
      </c>
      <c r="B1281" s="264" t="inlineStr">
        <is>
          <t>James Hardie 1000 2 October, 1983</t>
        </is>
      </c>
      <c r="C1281" s="264" t="inlineStr">
        <is>
          <t>DNF</t>
        </is>
      </c>
      <c r="D1281" s="264" t="inlineStr">
        <is>
          <t>A</t>
        </is>
      </c>
      <c r="E1281" s="264" t="n"/>
      <c r="F1281" s="264" t="n">
        <v>37</v>
      </c>
      <c r="G1281" s="264" t="inlineStr">
        <is>
          <t>Eurocars (Northside) Pty Ltd</t>
        </is>
      </c>
      <c r="H1281" s="264" t="n"/>
      <c r="I1281" s="264" t="n"/>
      <c r="J1281" s="264" t="inlineStr">
        <is>
          <t>Mazda RX7</t>
        </is>
      </c>
      <c r="K1281" s="264" t="inlineStr">
        <is>
          <t>2292 eq R2</t>
        </is>
      </c>
      <c r="L1281" s="264" t="inlineStr">
        <is>
          <t>Terry Shiel</t>
        </is>
      </c>
      <c r="M1281" s="264" t="inlineStr">
        <is>
          <t>AUS</t>
        </is>
      </c>
      <c r="N1281" s="697">
        <f>_xlfn.LET(_xlpm.d,_xlfn.XLOOKUP(L1281,'[1]Birth Dates'!$A:$A,'[1]Birth Dates'!$B:$B,"",0),IF(_xlpm.d=0,"",_xlpm.d))</f>
        <v/>
      </c>
      <c r="O1281" s="264">
        <f>IF(OR(N1281="",A1281="",NOT(ISNUMBER(N1281)),N1281&gt;A1281),"",DATEDIF(N1281,A1281,"Y")&amp;" years, "&amp;DATEDIF(N1281,A1281,"YM")&amp;" months, "&amp;DATEDIF(N1281,A1281,"MD")&amp;" days")</f>
        <v/>
      </c>
      <c r="P1281" s="264" t="inlineStr">
        <is>
          <t>Wally Storey</t>
        </is>
      </c>
      <c r="Q1281" s="264" t="inlineStr">
        <is>
          <t>AUS</t>
        </is>
      </c>
      <c r="R1281" s="697">
        <f>_xlfn.LET(_xlpm.d,_xlfn.XLOOKUP(P1281,'[1]Birth Dates'!$A:$A,'[1]Birth Dates'!$B:$B,"",0),IF(_xlpm.d=0,"",_xlpm.d))</f>
        <v/>
      </c>
      <c r="S1281" s="264">
        <f>IF(OR(R1281="",A1281="",NOT(ISNUMBER(R1281)),R1281&gt;A1281),"",DATEDIF(R1281,A1281,"Y")&amp;" years, "&amp;DATEDIF(R1281,A1281,"YM")&amp;" months, "&amp;DATEDIF(R1281,A1281,"MD")&amp;" days")</f>
        <v/>
      </c>
      <c r="T1281" s="264" t="n"/>
      <c r="U1281" s="264" t="n"/>
      <c r="V1281" s="697">
        <f>_xlfn.LET(_xlpm.d,_xlfn.XLOOKUP(T1281,'[1]Birth Dates'!$A:$A,'[1]Birth Dates'!$B:$B,"",0),IF(_xlpm.d=0,"",_xlpm.d))</f>
        <v/>
      </c>
      <c r="W1281" s="264">
        <f>IF(OR(V1281="",A1281="",NOT(ISNUMBER(V1281)),V1281&gt;A1281),"",DATEDIF(V1281,A1281,"Y")&amp;" years, "&amp;DATEDIF(V1281,A1281,"YM")&amp;" months, "&amp;DATEDIF(V1281,A1281,"MD")&amp;" days")</f>
        <v/>
      </c>
      <c r="X1281" s="264" t="n"/>
      <c r="Y1281" s="264" t="n"/>
      <c r="Z1281" s="264" t="n"/>
      <c r="AA1281" s="264" t="n"/>
      <c r="AB1281" s="264" t="n">
        <v>15</v>
      </c>
      <c r="AC1281" s="264" t="n"/>
      <c r="AD1281" s="264" t="n"/>
      <c r="AE1281" s="334" t="inlineStr">
        <is>
          <t>2:19.8000</t>
        </is>
      </c>
      <c r="AF1281" s="418">
        <f>IF(OR(AE1281="",AE1281="",AE1281=0),"",6.172/(AE1281*24))</f>
        <v/>
      </c>
      <c r="AG1281" s="269" t="n"/>
      <c r="AH1281" s="581" t="inlineStr"/>
      <c r="AI1281" s="418">
        <f>IF(OR(AH1281="",AH1281="",AH1281=0),"",6.172/(AH1281*24))</f>
        <v/>
      </c>
      <c r="AJ1281" s="175">
        <f>IF(AND(ISNUMBER(AB1281),ISNUMBER(AG1281)),AB1281-AG1281,"")</f>
        <v/>
      </c>
      <c r="AK1281" s="264" t="inlineStr">
        <is>
          <t>Gearbox</t>
        </is>
      </c>
      <c r="AL1281" s="264" t="n">
        <v>122</v>
      </c>
      <c r="AM1281" s="484" t="n"/>
      <c r="AN1281" s="671">
        <f>IF(OR(AL1281="",AM1281="",AM1281=0),"",AL1281*6.172/(AM1281*24))</f>
        <v/>
      </c>
      <c r="AO1281" s="477">
        <f>IF(AND(AL1281=AL1280,AM1281&lt;&gt;"",AM1280&lt;&gt;""),AM1281-AM1280,"")</f>
        <v/>
      </c>
      <c r="AP1281" s="264" t="n"/>
      <c r="AQ1281" s="581" t="inlineStr"/>
      <c r="AR1281" s="418">
        <f>IF(OR(AQ1281="",AQ1281="",AQ1281=0),"",6.172/(AQ1281*24))</f>
        <v/>
      </c>
      <c r="AS1281" s="436">
        <f>IF(OR(NOT(ISNUMBER(C1281)),NOT(ISNUMBER(AB1281))),"",IF(AG1281&lt;&gt;"",AG1281,AB1281)-C1281)</f>
        <v/>
      </c>
      <c r="AT1281" s="270" t="n"/>
      <c r="AU1281" s="271">
        <f>IF($B1281="","",TEXT($A1281,"yyyymmdd")&amp;"_P"&amp;$C1281&amp;"_C"&amp;$F1281&amp;"_"&amp;TRIM(RIGHT(SUBSTITUTE(TRIM(SUBSTITUTE($L1281,CHAR(160)," "))," ",REPT(" ",60)),60))&amp;IF($P1281="","","-"&amp;TRIM(RIGHT(SUBSTITUTE(TRIM(SUBSTITUTE($P1281,CHAR(160)," "))," ",REPT(" ",60)),60)))&amp;IF($T1281="","","-"&amp;TRIM(RIGHT(SUBSTITUTE(TRIM(SUBSTITUTE($T1281,CHAR(160)," "))," ",REPT(" ",60)),60)))&amp;".jpg")</f>
        <v/>
      </c>
    </row>
    <row r="1282" ht="42" customHeight="1">
      <c r="A1282" s="268" t="n">
        <v>30591</v>
      </c>
      <c r="B1282" s="264" t="inlineStr">
        <is>
          <t>James Hardie 1000 2 October, 1983</t>
        </is>
      </c>
      <c r="C1282" s="264" t="inlineStr">
        <is>
          <t>DNF</t>
        </is>
      </c>
      <c r="D1282" s="264" t="inlineStr">
        <is>
          <t>A</t>
        </is>
      </c>
      <c r="E1282" s="264" t="n"/>
      <c r="F1282" s="264" t="n">
        <v>33</v>
      </c>
      <c r="G1282" s="264" t="inlineStr">
        <is>
          <t>Dreamworld</t>
        </is>
      </c>
      <c r="H1282" s="264" t="n"/>
      <c r="I1282" s="264" t="n"/>
      <c r="J1282" s="264" t="inlineStr">
        <is>
          <t>Chevrolet Camaro</t>
        </is>
      </c>
      <c r="K1282" s="264" t="inlineStr">
        <is>
          <t>5735 V8</t>
        </is>
      </c>
      <c r="L1282" s="264" t="inlineStr">
        <is>
          <t>Mike Burgmann</t>
        </is>
      </c>
      <c r="M1282" s="264" t="inlineStr">
        <is>
          <t>AUS</t>
        </is>
      </c>
      <c r="N1282" s="697">
        <f>_xlfn.LET(_xlpm.d,_xlfn.XLOOKUP(L1282,'[1]Birth Dates'!$A:$A,'[1]Birth Dates'!$B:$B,"",0),IF(_xlpm.d=0,"",_xlpm.d))</f>
        <v/>
      </c>
      <c r="O1282" s="264">
        <f>IF(OR(N1282="",A1282="",NOT(ISNUMBER(N1282)),N1282&gt;A1282),"",DATEDIF(N1282,A1282,"Y")&amp;" years, "&amp;DATEDIF(N1282,A1282,"YM")&amp;" months, "&amp;DATEDIF(N1282,A1282,"MD")&amp;" days")</f>
        <v/>
      </c>
      <c r="P1282" s="264" t="inlineStr">
        <is>
          <t>Tony Longhurst</t>
        </is>
      </c>
      <c r="Q1282" s="264" t="inlineStr">
        <is>
          <t>AUS</t>
        </is>
      </c>
      <c r="R1282" s="697">
        <f>_xlfn.LET(_xlpm.d,_xlfn.XLOOKUP(P1282,'[1]Birth Dates'!$A:$A,'[1]Birth Dates'!$B:$B,"",0),IF(_xlpm.d=0,"",_xlpm.d))</f>
        <v/>
      </c>
      <c r="S1282" s="264">
        <f>IF(OR(R1282="",A1282="",NOT(ISNUMBER(R1282)),R1282&gt;A1282),"",DATEDIF(R1282,A1282,"Y")&amp;" years, "&amp;DATEDIF(R1282,A1282,"YM")&amp;" months, "&amp;DATEDIF(R1282,A1282,"MD")&amp;" days")</f>
        <v/>
      </c>
      <c r="T1282" s="264" t="n"/>
      <c r="U1282" s="264" t="n"/>
      <c r="V1282" s="697">
        <f>_xlfn.LET(_xlpm.d,_xlfn.XLOOKUP(T1282,'[1]Birth Dates'!$A:$A,'[1]Birth Dates'!$B:$B,"",0),IF(_xlpm.d=0,"",_xlpm.d))</f>
        <v/>
      </c>
      <c r="W1282" s="264">
        <f>IF(OR(V1282="",A1282="",NOT(ISNUMBER(V1282)),V1282&gt;A1282),"",DATEDIF(V1282,A1282,"Y")&amp;" years, "&amp;DATEDIF(V1282,A1282,"YM")&amp;" months, "&amp;DATEDIF(V1282,A1282,"MD")&amp;" days")</f>
        <v/>
      </c>
      <c r="X1282" s="264" t="n"/>
      <c r="Y1282" s="264" t="n"/>
      <c r="Z1282" s="264" t="n"/>
      <c r="AA1282" s="264" t="n"/>
      <c r="AB1282" s="264" t="n">
        <v>21</v>
      </c>
      <c r="AC1282" s="264" t="n"/>
      <c r="AD1282" s="264" t="n"/>
      <c r="AE1282" s="334" t="inlineStr">
        <is>
          <t>2:21.4000</t>
        </is>
      </c>
      <c r="AF1282" s="418">
        <f>IF(OR(AE1282="",AE1282="",AE1282=0),"",6.172/(AE1282*24))</f>
        <v/>
      </c>
      <c r="AG1282" s="269" t="n"/>
      <c r="AH1282" s="581" t="inlineStr"/>
      <c r="AI1282" s="418">
        <f>IF(OR(AH1282="",AH1282="",AH1282=0),"",6.172/(AH1282*24))</f>
        <v/>
      </c>
      <c r="AJ1282" s="175">
        <f>IF(AND(ISNUMBER(AB1282),ISNUMBER(AG1282)),AB1282-AG1282,"")</f>
        <v/>
      </c>
      <c r="AK1282" s="264" t="inlineStr">
        <is>
          <t>Insufficent Laps</t>
        </is>
      </c>
      <c r="AL1282" s="264" t="n">
        <v>121</v>
      </c>
      <c r="AM1282" s="484" t="n"/>
      <c r="AN1282" s="671">
        <f>IF(OR(AL1282="",AM1282="",AM1282=0),"",AL1282*6.172/(AM1282*24))</f>
        <v/>
      </c>
      <c r="AO1282" s="477">
        <f>IF(AND(AL1282=AL1281,AM1282&lt;&gt;"",AM1281&lt;&gt;""),AM1282-AM1281,"")</f>
        <v/>
      </c>
      <c r="AP1282" s="264" t="n"/>
      <c r="AQ1282" s="581" t="inlineStr"/>
      <c r="AR1282" s="418">
        <f>IF(OR(AQ1282="",AQ1282="",AQ1282=0),"",6.172/(AQ1282*24))</f>
        <v/>
      </c>
      <c r="AS1282" s="436">
        <f>IF(OR(NOT(ISNUMBER(C1282)),NOT(ISNUMBER(AB1282))),"",IF(AG1282&lt;&gt;"",AG1282,AB1282)-C1282)</f>
        <v/>
      </c>
      <c r="AT1282" s="270" t="n"/>
      <c r="AU1282" s="271">
        <f>IF($B1282="","",TEXT($A1282,"yyyymmdd")&amp;"_P"&amp;$C1282&amp;"_C"&amp;$F1282&amp;"_"&amp;TRIM(RIGHT(SUBSTITUTE(TRIM(SUBSTITUTE($L1282,CHAR(160)," "))," ",REPT(" ",60)),60))&amp;IF($P1282="","","-"&amp;TRIM(RIGHT(SUBSTITUTE(TRIM(SUBSTITUTE($P1282,CHAR(160)," "))," ",REPT(" ",60)),60)))&amp;IF($T1282="","","-"&amp;TRIM(RIGHT(SUBSTITUTE(TRIM(SUBSTITUTE($T1282,CHAR(160)," "))," ",REPT(" ",60)),60)))&amp;".jpg")</f>
        <v/>
      </c>
    </row>
    <row r="1283" ht="42" customHeight="1">
      <c r="A1283" s="268" t="n">
        <v>30591</v>
      </c>
      <c r="B1283" s="264" t="inlineStr">
        <is>
          <t>James Hardie 1000 2 October, 1983</t>
        </is>
      </c>
      <c r="C1283" s="264" t="inlineStr">
        <is>
          <t>DNF</t>
        </is>
      </c>
      <c r="D1283" s="264" t="inlineStr">
        <is>
          <t>A</t>
        </is>
      </c>
      <c r="E1283" s="264" t="n"/>
      <c r="F1283" s="264" t="n">
        <v>53</v>
      </c>
      <c r="G1283" s="264" t="inlineStr">
        <is>
          <t>Fred Geissler</t>
        </is>
      </c>
      <c r="H1283" s="264" t="n"/>
      <c r="I1283" s="264" t="n"/>
      <c r="J1283" s="264" t="inlineStr">
        <is>
          <t>Holden Commodore VH</t>
        </is>
      </c>
      <c r="K1283" s="264" t="inlineStr">
        <is>
          <t>5044 V8</t>
        </is>
      </c>
      <c r="L1283" s="264" t="inlineStr">
        <is>
          <t>Fred Geissler</t>
        </is>
      </c>
      <c r="M1283" s="264" t="inlineStr">
        <is>
          <t>AUS</t>
        </is>
      </c>
      <c r="N1283" s="697">
        <f>_xlfn.LET(_xlpm.d,_xlfn.XLOOKUP(L1283,'[1]Birth Dates'!$A:$A,'[1]Birth Dates'!$B:$B,"",0),IF(_xlpm.d=0,"",_xlpm.d))</f>
        <v/>
      </c>
      <c r="O1283" s="264">
        <f>IF(OR(N1283="",A1283="",NOT(ISNUMBER(N1283)),N1283&gt;A1283),"",DATEDIF(N1283,A1283,"Y")&amp;" years, "&amp;DATEDIF(N1283,A1283,"YM")&amp;" months, "&amp;DATEDIF(N1283,A1283,"MD")&amp;" days")</f>
        <v/>
      </c>
      <c r="P1283" s="264" t="inlineStr">
        <is>
          <t>Ralph Radburn</t>
        </is>
      </c>
      <c r="Q1283" s="264" t="inlineStr">
        <is>
          <t>AUS</t>
        </is>
      </c>
      <c r="R1283" s="697">
        <f>_xlfn.LET(_xlpm.d,_xlfn.XLOOKUP(P1283,'[1]Birth Dates'!$A:$A,'[1]Birth Dates'!$B:$B,"",0),IF(_xlpm.d=0,"",_xlpm.d))</f>
        <v/>
      </c>
      <c r="S1283" s="264">
        <f>IF(OR(R1283="",A1283="",NOT(ISNUMBER(R1283)),R1283&gt;A1283),"",DATEDIF(R1283,A1283,"Y")&amp;" years, "&amp;DATEDIF(R1283,A1283,"YM")&amp;" months, "&amp;DATEDIF(R1283,A1283,"MD")&amp;" days")</f>
        <v/>
      </c>
      <c r="T1283" s="264" t="n"/>
      <c r="U1283" s="264" t="n"/>
      <c r="V1283" s="697">
        <f>_xlfn.LET(_xlpm.d,_xlfn.XLOOKUP(T1283,'[1]Birth Dates'!$A:$A,'[1]Birth Dates'!$B:$B,"",0),IF(_xlpm.d=0,"",_xlpm.d))</f>
        <v/>
      </c>
      <c r="W1283" s="264">
        <f>IF(OR(V1283="",A1283="",NOT(ISNUMBER(V1283)),V1283&gt;A1283),"",DATEDIF(V1283,A1283,"Y")&amp;" years, "&amp;DATEDIF(V1283,A1283,"YM")&amp;" months, "&amp;DATEDIF(V1283,A1283,"MD")&amp;" days")</f>
        <v/>
      </c>
      <c r="X1283" s="264" t="n"/>
      <c r="Y1283" s="264" t="n"/>
      <c r="Z1283" s="264" t="n"/>
      <c r="AA1283" s="264" t="n"/>
      <c r="AB1283" s="264" t="n">
        <v>29</v>
      </c>
      <c r="AC1283" s="264" t="n"/>
      <c r="AD1283" s="264" t="n"/>
      <c r="AE1283" s="334" t="inlineStr">
        <is>
          <t>2:23.7000</t>
        </is>
      </c>
      <c r="AF1283" s="418">
        <f>IF(OR(AE1283="",AE1283="",AE1283=0),"",6.172/(AE1283*24))</f>
        <v/>
      </c>
      <c r="AG1283" s="269" t="n"/>
      <c r="AH1283" s="581" t="inlineStr"/>
      <c r="AI1283" s="418">
        <f>IF(OR(AH1283="",AH1283="",AH1283=0),"",6.172/(AH1283*24))</f>
        <v/>
      </c>
      <c r="AJ1283" s="175">
        <f>IF(AND(ISNUMBER(AB1283),ISNUMBER(AG1283)),AB1283-AG1283,"")</f>
        <v/>
      </c>
      <c r="AK1283" s="264" t="inlineStr">
        <is>
          <t>Headgasket</t>
        </is>
      </c>
      <c r="AL1283" s="264" t="n">
        <v>116</v>
      </c>
      <c r="AM1283" s="484" t="n"/>
      <c r="AN1283" s="671">
        <f>IF(OR(AL1283="",AM1283="",AM1283=0),"",AL1283*6.172/(AM1283*24))</f>
        <v/>
      </c>
      <c r="AO1283" s="477">
        <f>IF(AND(AL1283=AL1282,AM1283&lt;&gt;"",AM1282&lt;&gt;""),AM1283-AM1282,"")</f>
        <v/>
      </c>
      <c r="AP1283" s="264" t="n"/>
      <c r="AQ1283" s="581" t="inlineStr"/>
      <c r="AR1283" s="418">
        <f>IF(OR(AQ1283="",AQ1283="",AQ1283=0),"",6.172/(AQ1283*24))</f>
        <v/>
      </c>
      <c r="AS1283" s="436">
        <f>IF(OR(NOT(ISNUMBER(C1283)),NOT(ISNUMBER(AB1283))),"",IF(AG1283&lt;&gt;"",AG1283,AB1283)-C1283)</f>
        <v/>
      </c>
      <c r="AT1283" s="270" t="n"/>
      <c r="AU1283" s="271">
        <f>IF($B1283="","",TEXT($A1283,"yyyymmdd")&amp;"_P"&amp;$C1283&amp;"_C"&amp;$F1283&amp;"_"&amp;TRIM(RIGHT(SUBSTITUTE(TRIM(SUBSTITUTE($L1283,CHAR(160)," "))," ",REPT(" ",60)),60))&amp;IF($P1283="","","-"&amp;TRIM(RIGHT(SUBSTITUTE(TRIM(SUBSTITUTE($P1283,CHAR(160)," "))," ",REPT(" ",60)),60)))&amp;IF($T1283="","","-"&amp;TRIM(RIGHT(SUBSTITUTE(TRIM(SUBSTITUTE($T1283,CHAR(160)," "))," ",REPT(" ",60)),60)))&amp;".jpg")</f>
        <v/>
      </c>
    </row>
    <row r="1284" ht="42" customHeight="1">
      <c r="A1284" s="268" t="n">
        <v>30591</v>
      </c>
      <c r="B1284" s="264" t="inlineStr">
        <is>
          <t>James Hardie 1000 2 October, 1983</t>
        </is>
      </c>
      <c r="C1284" s="264" t="inlineStr">
        <is>
          <t>DNF</t>
        </is>
      </c>
      <c r="D1284" s="264" t="inlineStr">
        <is>
          <t>A</t>
        </is>
      </c>
      <c r="E1284" s="264" t="n"/>
      <c r="F1284" s="264" t="n">
        <v>22</v>
      </c>
      <c r="G1284" s="264" t="inlineStr">
        <is>
          <t>Cullen Automotive Industries</t>
        </is>
      </c>
      <c r="H1284" s="264" t="n"/>
      <c r="I1284" s="264" t="n"/>
      <c r="J1284" s="264" t="inlineStr">
        <is>
          <t>Holden Commodore VH</t>
        </is>
      </c>
      <c r="K1284" s="264" t="inlineStr">
        <is>
          <t>5044 V8</t>
        </is>
      </c>
      <c r="L1284" s="264" t="inlineStr">
        <is>
          <t>Warren Cullen</t>
        </is>
      </c>
      <c r="M1284" s="264" t="inlineStr">
        <is>
          <t>AUS</t>
        </is>
      </c>
      <c r="N1284" s="697">
        <f>_xlfn.LET(_xlpm.d,_xlfn.XLOOKUP(L1284,'[1]Birth Dates'!$A:$A,'[1]Birth Dates'!$B:$B,"",0),IF(_xlpm.d=0,"",_xlpm.d))</f>
        <v/>
      </c>
      <c r="O1284" s="264">
        <f>IF(OR(N1284="",A1284="",NOT(ISNUMBER(N1284)),N1284&gt;A1284),"",DATEDIF(N1284,A1284,"Y")&amp;" years, "&amp;DATEDIF(N1284,A1284,"YM")&amp;" months, "&amp;DATEDIF(N1284,A1284,"MD")&amp;" days")</f>
        <v/>
      </c>
      <c r="P1284" s="264" t="inlineStr">
        <is>
          <t>Ron Harrop</t>
        </is>
      </c>
      <c r="Q1284" s="264" t="inlineStr">
        <is>
          <t>AUS</t>
        </is>
      </c>
      <c r="R1284" s="697">
        <f>_xlfn.LET(_xlpm.d,_xlfn.XLOOKUP(P1284,'[1]Birth Dates'!$A:$A,'[1]Birth Dates'!$B:$B,"",0),IF(_xlpm.d=0,"",_xlpm.d))</f>
        <v/>
      </c>
      <c r="S1284" s="264">
        <f>IF(OR(R1284="",A1284="",NOT(ISNUMBER(R1284)),R1284&gt;A1284),"",DATEDIF(R1284,A1284,"Y")&amp;" years, "&amp;DATEDIF(R1284,A1284,"YM")&amp;" months, "&amp;DATEDIF(R1284,A1284,"MD")&amp;" days")</f>
        <v/>
      </c>
      <c r="T1284" s="264" t="n"/>
      <c r="U1284" s="264" t="n"/>
      <c r="V1284" s="697">
        <f>_xlfn.LET(_xlpm.d,_xlfn.XLOOKUP(T1284,'[1]Birth Dates'!$A:$A,'[1]Birth Dates'!$B:$B,"",0),IF(_xlpm.d=0,"",_xlpm.d))</f>
        <v/>
      </c>
      <c r="W1284" s="264">
        <f>IF(OR(V1284="",A1284="",NOT(ISNUMBER(V1284)),V1284&gt;A1284),"",DATEDIF(V1284,A1284,"Y")&amp;" years, "&amp;DATEDIF(V1284,A1284,"YM")&amp;" months, "&amp;DATEDIF(V1284,A1284,"MD")&amp;" days")</f>
        <v/>
      </c>
      <c r="X1284" s="264" t="n"/>
      <c r="Y1284" s="264" t="n"/>
      <c r="Z1284" s="264" t="n"/>
      <c r="AA1284" s="264" t="n"/>
      <c r="AB1284" s="264" t="n">
        <v>8</v>
      </c>
      <c r="AC1284" s="264" t="n"/>
      <c r="AD1284" s="264" t="n"/>
      <c r="AE1284" s="334" t="inlineStr">
        <is>
          <t>2:18.3000</t>
        </is>
      </c>
      <c r="AF1284" s="418">
        <f>IF(OR(AE1284="",AE1284="",AE1284=0),"",6.172/(AE1284*24))</f>
        <v/>
      </c>
      <c r="AG1284" s="269" t="n">
        <v>6</v>
      </c>
      <c r="AH1284" s="334" t="inlineStr">
        <is>
          <t>2:18.5630</t>
        </is>
      </c>
      <c r="AI1284" s="418">
        <f>IF(OR(AH1284="",AH1284="",AH1284=0),"",6.172/(AH1284*24))</f>
        <v/>
      </c>
      <c r="AJ1284" s="175">
        <f>IF(AND(ISNUMBER(AB1284),ISNUMBER(AG1284)),AB1284-AG1284,"")</f>
        <v/>
      </c>
      <c r="AK1284" s="264" t="inlineStr">
        <is>
          <t>Diff.</t>
        </is>
      </c>
      <c r="AL1284" s="264" t="n">
        <v>116</v>
      </c>
      <c r="AM1284" s="484" t="n"/>
      <c r="AN1284" s="671">
        <f>IF(OR(AL1284="",AM1284="",AM1284=0),"",AL1284*6.172/(AM1284*24))</f>
        <v/>
      </c>
      <c r="AO1284" s="477">
        <f>IF(AND(AL1284=AL1283,AM1284&lt;&gt;"",AM1283&lt;&gt;""),AM1284-AM1283,"")</f>
        <v/>
      </c>
      <c r="AP1284" s="264" t="n"/>
      <c r="AQ1284" s="581" t="inlineStr"/>
      <c r="AR1284" s="418">
        <f>IF(OR(AQ1284="",AQ1284="",AQ1284=0),"",6.172/(AQ1284*24))</f>
        <v/>
      </c>
      <c r="AS1284" s="436">
        <f>IF(OR(NOT(ISNUMBER(C1284)),NOT(ISNUMBER(AB1284))),"",IF(AG1284&lt;&gt;"",AG1284,AB1284)-C1284)</f>
        <v/>
      </c>
      <c r="AT1284" s="270" t="n"/>
      <c r="AU1284" s="271">
        <f>IF($B1284="","",TEXT($A1284,"yyyymmdd")&amp;"_P"&amp;$C1284&amp;"_C"&amp;$F1284&amp;"_"&amp;TRIM(RIGHT(SUBSTITUTE(TRIM(SUBSTITUTE($L1284,CHAR(160)," "))," ",REPT(" ",60)),60))&amp;IF($P1284="","","-"&amp;TRIM(RIGHT(SUBSTITUTE(TRIM(SUBSTITUTE($P1284,CHAR(160)," "))," ",REPT(" ",60)),60)))&amp;IF($T1284="","","-"&amp;TRIM(RIGHT(SUBSTITUTE(TRIM(SUBSTITUTE($T1284,CHAR(160)," "))," ",REPT(" ",60)),60)))&amp;".jpg")</f>
        <v/>
      </c>
    </row>
    <row r="1285" ht="42" customHeight="1">
      <c r="A1285" s="268" t="n">
        <v>30591</v>
      </c>
      <c r="B1285" s="264" t="inlineStr">
        <is>
          <t>James Hardie 1000 2 October, 1983</t>
        </is>
      </c>
      <c r="C1285" s="264" t="inlineStr">
        <is>
          <t>DNF</t>
        </is>
      </c>
      <c r="D1285" s="264" t="inlineStr">
        <is>
          <t>A</t>
        </is>
      </c>
      <c r="E1285" s="264" t="n"/>
      <c r="F1285" s="264" t="n">
        <v>3</v>
      </c>
      <c r="G1285" s="264" t="inlineStr">
        <is>
          <t>Cadbury Schweppes Pty Ltd</t>
        </is>
      </c>
      <c r="H1285" s="264" t="n"/>
      <c r="I1285" s="264" t="n"/>
      <c r="J1285" s="264" t="inlineStr">
        <is>
          <t>Holden Commodore VH</t>
        </is>
      </c>
      <c r="K1285" s="264" t="inlineStr">
        <is>
          <t>5044 V8</t>
        </is>
      </c>
      <c r="L1285" s="264" t="inlineStr">
        <is>
          <t>Peter Janson</t>
        </is>
      </c>
      <c r="M1285" s="264" t="inlineStr">
        <is>
          <t>NZL</t>
        </is>
      </c>
      <c r="N1285" s="697">
        <f>_xlfn.LET(_xlpm.d,_xlfn.XLOOKUP(L1285,'[1]Birth Dates'!$A:$A,'[1]Birth Dates'!$B:$B,"",0),IF(_xlpm.d=0,"",_xlpm.d))</f>
        <v/>
      </c>
      <c r="O1285" s="264">
        <f>IF(OR(N1285="",A1285="",NOT(ISNUMBER(N1285)),N1285&gt;A1285),"",DATEDIF(N1285,A1285,"Y")&amp;" years, "&amp;DATEDIF(N1285,A1285,"YM")&amp;" months, "&amp;DATEDIF(N1285,A1285,"MD")&amp;" days")</f>
        <v/>
      </c>
      <c r="P1285" s="264" t="inlineStr">
        <is>
          <t>David Parsons</t>
        </is>
      </c>
      <c r="Q1285" s="264" t="inlineStr">
        <is>
          <t>AUS</t>
        </is>
      </c>
      <c r="R1285" s="697">
        <f>_xlfn.LET(_xlpm.d,_xlfn.XLOOKUP(P1285,'[1]Birth Dates'!$A:$A,'[1]Birth Dates'!$B:$B,"",0),IF(_xlpm.d=0,"",_xlpm.d))</f>
        <v/>
      </c>
      <c r="S1285" s="264">
        <f>IF(OR(R1285="",A1285="",NOT(ISNUMBER(R1285)),R1285&gt;A1285),"",DATEDIF(R1285,A1285,"Y")&amp;" years, "&amp;DATEDIF(R1285,A1285,"YM")&amp;" months, "&amp;DATEDIF(R1285,A1285,"MD")&amp;" days")</f>
        <v/>
      </c>
      <c r="T1285" s="264" t="n"/>
      <c r="U1285" s="264" t="n"/>
      <c r="V1285" s="697">
        <f>_xlfn.LET(_xlpm.d,_xlfn.XLOOKUP(T1285,'[1]Birth Dates'!$A:$A,'[1]Birth Dates'!$B:$B,"",0),IF(_xlpm.d=0,"",_xlpm.d))</f>
        <v/>
      </c>
      <c r="W1285" s="264">
        <f>IF(OR(V1285="",A1285="",NOT(ISNUMBER(V1285)),V1285&gt;A1285),"",DATEDIF(V1285,A1285,"Y")&amp;" years, "&amp;DATEDIF(V1285,A1285,"YM")&amp;" months, "&amp;DATEDIF(V1285,A1285,"MD")&amp;" days")</f>
        <v/>
      </c>
      <c r="X1285" s="264" t="n"/>
      <c r="Y1285" s="264" t="n"/>
      <c r="Z1285" s="264" t="n"/>
      <c r="AA1285" s="264" t="n"/>
      <c r="AB1285" s="264" t="n">
        <v>5</v>
      </c>
      <c r="AC1285" s="264" t="n"/>
      <c r="AD1285" s="264" t="n"/>
      <c r="AE1285" s="334" t="inlineStr">
        <is>
          <t>2:17.8000</t>
        </is>
      </c>
      <c r="AF1285" s="418">
        <f>IF(OR(AE1285="",AE1285="",AE1285=0),"",6.172/(AE1285*24))</f>
        <v/>
      </c>
      <c r="AG1285" s="269" t="n">
        <v>3</v>
      </c>
      <c r="AH1285" s="334" t="inlineStr">
        <is>
          <t>2:18.2120</t>
        </is>
      </c>
      <c r="AI1285" s="418">
        <f>IF(OR(AH1285="",AH1285="",AH1285=0),"",6.172/(AH1285*24))</f>
        <v/>
      </c>
      <c r="AJ1285" s="175">
        <f>IF(AND(ISNUMBER(AB1285),ISNUMBER(AG1285)),AB1285-AG1285,"")</f>
        <v/>
      </c>
      <c r="AK1285" s="264" t="inlineStr">
        <is>
          <t>Engine</t>
        </is>
      </c>
      <c r="AL1285" s="264" t="n">
        <v>106</v>
      </c>
      <c r="AM1285" s="484" t="n"/>
      <c r="AN1285" s="671">
        <f>IF(OR(AL1285="",AM1285="",AM1285=0),"",AL1285*6.172/(AM1285*24))</f>
        <v/>
      </c>
      <c r="AO1285" s="477">
        <f>IF(AND(AL1285=AL1284,AM1285&lt;&gt;"",AM1284&lt;&gt;""),AM1285-AM1284,"")</f>
        <v/>
      </c>
      <c r="AP1285" s="264" t="n"/>
      <c r="AQ1285" s="581" t="inlineStr"/>
      <c r="AR1285" s="418">
        <f>IF(OR(AQ1285="",AQ1285="",AQ1285=0),"",6.172/(AQ1285*24))</f>
        <v/>
      </c>
      <c r="AS1285" s="436">
        <f>IF(OR(NOT(ISNUMBER(C1285)),NOT(ISNUMBER(AB1285))),"",IF(AG1285&lt;&gt;"",AG1285,AB1285)-C1285)</f>
        <v/>
      </c>
      <c r="AT1285" s="270" t="n"/>
      <c r="AU1285" s="271">
        <f>IF($B1285="","",TEXT($A1285,"yyyymmdd")&amp;"_P"&amp;$C1285&amp;"_C"&amp;$F1285&amp;"_"&amp;TRIM(RIGHT(SUBSTITUTE(TRIM(SUBSTITUTE($L1285,CHAR(160)," "))," ",REPT(" ",60)),60))&amp;IF($P1285="","","-"&amp;TRIM(RIGHT(SUBSTITUTE(TRIM(SUBSTITUTE($P1285,CHAR(160)," "))," ",REPT(" ",60)),60)))&amp;IF($T1285="","","-"&amp;TRIM(RIGHT(SUBSTITUTE(TRIM(SUBSTITUTE($T1285,CHAR(160)," "))," ",REPT(" ",60)),60)))&amp;".jpg")</f>
        <v/>
      </c>
    </row>
    <row r="1286" ht="42" customHeight="1">
      <c r="A1286" s="268" t="n">
        <v>30591</v>
      </c>
      <c r="B1286" s="264" t="inlineStr">
        <is>
          <t>James Hardie 1000 2 October, 1983</t>
        </is>
      </c>
      <c r="C1286" s="264" t="inlineStr">
        <is>
          <t>DNF</t>
        </is>
      </c>
      <c r="D1286" s="264" t="inlineStr">
        <is>
          <t>A</t>
        </is>
      </c>
      <c r="E1286" s="264" t="n"/>
      <c r="F1286" s="264" t="n">
        <v>42</v>
      </c>
      <c r="G1286" s="264" t="inlineStr">
        <is>
          <t>TP Ryan</t>
        </is>
      </c>
      <c r="H1286" s="264" t="n"/>
      <c r="I1286" s="264" t="n"/>
      <c r="J1286" s="264" t="inlineStr">
        <is>
          <t>Mazda RX7</t>
        </is>
      </c>
      <c r="K1286" s="264" t="inlineStr">
        <is>
          <t>2292 eq R2</t>
        </is>
      </c>
      <c r="L1286" s="264" t="inlineStr">
        <is>
          <t>Terry Ryan</t>
        </is>
      </c>
      <c r="M1286" s="264" t="inlineStr">
        <is>
          <t>AUS</t>
        </is>
      </c>
      <c r="N1286" s="697">
        <f>_xlfn.LET(_xlpm.d,_xlfn.XLOOKUP(L1286,'[1]Birth Dates'!$A:$A,'[1]Birth Dates'!$B:$B,"",0),IF(_xlpm.d=0,"",_xlpm.d))</f>
        <v/>
      </c>
      <c r="O1286" s="264">
        <f>IF(OR(N1286="",A1286="",NOT(ISNUMBER(N1286)),N1286&gt;A1286),"",DATEDIF(N1286,A1286,"Y")&amp;" years, "&amp;DATEDIF(N1286,A1286,"YM")&amp;" months, "&amp;DATEDIF(N1286,A1286,"MD")&amp;" days")</f>
        <v/>
      </c>
      <c r="P1286" s="264" t="inlineStr">
        <is>
          <t>Graham Storah</t>
        </is>
      </c>
      <c r="Q1286" s="264" t="inlineStr">
        <is>
          <t>AUS</t>
        </is>
      </c>
      <c r="R1286" s="697">
        <f>_xlfn.LET(_xlpm.d,_xlfn.XLOOKUP(P1286,'[1]Birth Dates'!$A:$A,'[1]Birth Dates'!$B:$B,"",0),IF(_xlpm.d=0,"",_xlpm.d))</f>
        <v/>
      </c>
      <c r="S1286" s="264">
        <f>IF(OR(R1286="",A1286="",NOT(ISNUMBER(R1286)),R1286&gt;A1286),"",DATEDIF(R1286,A1286,"Y")&amp;" years, "&amp;DATEDIF(R1286,A1286,"YM")&amp;" months, "&amp;DATEDIF(R1286,A1286,"MD")&amp;" days")</f>
        <v/>
      </c>
      <c r="T1286" s="264" t="n"/>
      <c r="U1286" s="264" t="n"/>
      <c r="V1286" s="697">
        <f>_xlfn.LET(_xlpm.d,_xlfn.XLOOKUP(T1286,'[1]Birth Dates'!$A:$A,'[1]Birth Dates'!$B:$B,"",0),IF(_xlpm.d=0,"",_xlpm.d))</f>
        <v/>
      </c>
      <c r="W1286" s="264">
        <f>IF(OR(V1286="",A1286="",NOT(ISNUMBER(V1286)),V1286&gt;A1286),"",DATEDIF(V1286,A1286,"Y")&amp;" years, "&amp;DATEDIF(V1286,A1286,"YM")&amp;" months, "&amp;DATEDIF(V1286,A1286,"MD")&amp;" days")</f>
        <v/>
      </c>
      <c r="X1286" s="264" t="n"/>
      <c r="Y1286" s="264" t="n"/>
      <c r="Z1286" s="264" t="n"/>
      <c r="AA1286" s="264" t="n"/>
      <c r="AB1286" s="264" t="n">
        <v>56</v>
      </c>
      <c r="AC1286" s="264" t="n"/>
      <c r="AD1286" s="264" t="n"/>
      <c r="AE1286" s="334" t="inlineStr">
        <is>
          <t>2:43.9000</t>
        </is>
      </c>
      <c r="AF1286" s="418">
        <f>IF(OR(AE1286="",AE1286="",AE1286=0),"",6.172/(AE1286*24))</f>
        <v/>
      </c>
      <c r="AG1286" s="269" t="n"/>
      <c r="AH1286" s="581" t="inlineStr"/>
      <c r="AI1286" s="418">
        <f>IF(OR(AH1286="",AH1286="",AH1286=0),"",6.172/(AH1286*24))</f>
        <v/>
      </c>
      <c r="AJ1286" s="175">
        <f>IF(AND(ISNUMBER(AB1286),ISNUMBER(AG1286)),AB1286-AG1286,"")</f>
        <v/>
      </c>
      <c r="AK1286" s="264" t="inlineStr">
        <is>
          <t>Gearbox</t>
        </is>
      </c>
      <c r="AL1286" s="264" t="n">
        <v>84</v>
      </c>
      <c r="AM1286" s="484" t="n"/>
      <c r="AN1286" s="671">
        <f>IF(OR(AL1286="",AM1286="",AM1286=0),"",AL1286*6.172/(AM1286*24))</f>
        <v/>
      </c>
      <c r="AO1286" s="477">
        <f>IF(AND(AL1286=AL1285,AM1286&lt;&gt;"",AM1285&lt;&gt;""),AM1286-AM1285,"")</f>
        <v/>
      </c>
      <c r="AP1286" s="264" t="n"/>
      <c r="AQ1286" s="581" t="inlineStr"/>
      <c r="AR1286" s="418">
        <f>IF(OR(AQ1286="",AQ1286="",AQ1286=0),"",6.172/(AQ1286*24))</f>
        <v/>
      </c>
      <c r="AS1286" s="436">
        <f>IF(OR(NOT(ISNUMBER(C1286)),NOT(ISNUMBER(AB1286))),"",IF(AG1286&lt;&gt;"",AG1286,AB1286)-C1286)</f>
        <v/>
      </c>
      <c r="AT1286" s="270" t="n"/>
      <c r="AU1286" s="271">
        <f>IF($B1286="","",TEXT($A1286,"yyyymmdd")&amp;"_P"&amp;$C1286&amp;"_C"&amp;$F1286&amp;"_"&amp;TRIM(RIGHT(SUBSTITUTE(TRIM(SUBSTITUTE($L1286,CHAR(160)," "))," ",REPT(" ",60)),60))&amp;IF($P1286="","","-"&amp;TRIM(RIGHT(SUBSTITUTE(TRIM(SUBSTITUTE($P1286,CHAR(160)," "))," ",REPT(" ",60)),60)))&amp;IF($T1286="","","-"&amp;TRIM(RIGHT(SUBSTITUTE(TRIM(SUBSTITUTE($T1286,CHAR(160)," "))," ",REPT(" ",60)),60)))&amp;".jpg")</f>
        <v/>
      </c>
    </row>
    <row r="1287" ht="42" customHeight="1">
      <c r="A1287" s="268" t="n">
        <v>30591</v>
      </c>
      <c r="B1287" s="264" t="inlineStr">
        <is>
          <t>James Hardie 1000 2 October, 1983</t>
        </is>
      </c>
      <c r="C1287" s="264" t="inlineStr">
        <is>
          <t>DNF</t>
        </is>
      </c>
      <c r="D1287" s="264" t="inlineStr">
        <is>
          <t>A</t>
        </is>
      </c>
      <c r="E1287" s="264" t="n"/>
      <c r="F1287" s="264" t="n">
        <v>48</v>
      </c>
      <c r="G1287" s="264" t="inlineStr">
        <is>
          <t>Roger Manson Holden</t>
        </is>
      </c>
      <c r="H1287" s="264" t="n"/>
      <c r="I1287" s="264" t="n"/>
      <c r="J1287" s="264" t="inlineStr">
        <is>
          <t>Holden Commodore VH</t>
        </is>
      </c>
      <c r="K1287" s="264" t="inlineStr">
        <is>
          <t>5044 V8</t>
        </is>
      </c>
      <c r="L1287" s="264" t="inlineStr">
        <is>
          <t>Andrew Manson</t>
        </is>
      </c>
      <c r="M1287" s="264" t="inlineStr">
        <is>
          <t>AUS</t>
        </is>
      </c>
      <c r="N1287" s="697">
        <f>_xlfn.LET(_xlpm.d,_xlfn.XLOOKUP(L1287,'[1]Birth Dates'!$A:$A,'[1]Birth Dates'!$B:$B,"",0),IF(_xlpm.d=0,"",_xlpm.d))</f>
        <v/>
      </c>
      <c r="O1287" s="264">
        <f>IF(OR(N1287="",A1287="",NOT(ISNUMBER(N1287)),N1287&gt;A1287),"",DATEDIF(N1287,A1287,"Y")&amp;" years, "&amp;DATEDIF(N1287,A1287,"YM")&amp;" months, "&amp;DATEDIF(N1287,A1287,"MD")&amp;" days")</f>
        <v/>
      </c>
      <c r="P1287" s="264" t="inlineStr">
        <is>
          <t>Geoffrey Manson</t>
        </is>
      </c>
      <c r="Q1287" s="264" t="inlineStr">
        <is>
          <t>AUS</t>
        </is>
      </c>
      <c r="R1287" s="697">
        <f>_xlfn.LET(_xlpm.d,_xlfn.XLOOKUP(P1287,'[1]Birth Dates'!$A:$A,'[1]Birth Dates'!$B:$B,"",0),IF(_xlpm.d=0,"",_xlpm.d))</f>
        <v/>
      </c>
      <c r="S1287" s="264">
        <f>IF(OR(R1287="",A1287="",NOT(ISNUMBER(R1287)),R1287&gt;A1287),"",DATEDIF(R1287,A1287,"Y")&amp;" years, "&amp;DATEDIF(R1287,A1287,"YM")&amp;" months, "&amp;DATEDIF(R1287,A1287,"MD")&amp;" days")</f>
        <v/>
      </c>
      <c r="T1287" s="264" t="n"/>
      <c r="U1287" s="264" t="n"/>
      <c r="V1287" s="697">
        <f>_xlfn.LET(_xlpm.d,_xlfn.XLOOKUP(T1287,'[1]Birth Dates'!$A:$A,'[1]Birth Dates'!$B:$B,"",0),IF(_xlpm.d=0,"",_xlpm.d))</f>
        <v/>
      </c>
      <c r="W1287" s="264">
        <f>IF(OR(V1287="",A1287="",NOT(ISNUMBER(V1287)),V1287&gt;A1287),"",DATEDIF(V1287,A1287,"Y")&amp;" years, "&amp;DATEDIF(V1287,A1287,"YM")&amp;" months, "&amp;DATEDIF(V1287,A1287,"MD")&amp;" days")</f>
        <v/>
      </c>
      <c r="X1287" s="264" t="n"/>
      <c r="Y1287" s="264" t="n"/>
      <c r="Z1287" s="264" t="n"/>
      <c r="AA1287" s="264" t="n"/>
      <c r="AB1287" s="264" t="n">
        <v>38</v>
      </c>
      <c r="AC1287" s="264" t="n"/>
      <c r="AD1287" s="264" t="n"/>
      <c r="AE1287" s="334" t="inlineStr">
        <is>
          <t>2:27.2000</t>
        </is>
      </c>
      <c r="AF1287" s="418">
        <f>IF(OR(AE1287="",AE1287="",AE1287=0),"",6.172/(AE1287*24))</f>
        <v/>
      </c>
      <c r="AG1287" s="269" t="n"/>
      <c r="AH1287" s="581" t="inlineStr"/>
      <c r="AI1287" s="418">
        <f>IF(OR(AH1287="",AH1287="",AH1287=0),"",6.172/(AH1287*24))</f>
        <v/>
      </c>
      <c r="AJ1287" s="175">
        <f>IF(AND(ISNUMBER(AB1287),ISNUMBER(AG1287)),AB1287-AG1287,"")</f>
        <v/>
      </c>
      <c r="AK1287" s="264" t="inlineStr">
        <is>
          <t>Tailshaft</t>
        </is>
      </c>
      <c r="AL1287" s="264" t="n">
        <v>80</v>
      </c>
      <c r="AM1287" s="484" t="n"/>
      <c r="AN1287" s="671">
        <f>IF(OR(AL1287="",AM1287="",AM1287=0),"",AL1287*6.172/(AM1287*24))</f>
        <v/>
      </c>
      <c r="AO1287" s="477">
        <f>IF(AND(AL1287=AL1286,AM1287&lt;&gt;"",AM1286&lt;&gt;""),AM1287-AM1286,"")</f>
        <v/>
      </c>
      <c r="AP1287" s="264" t="n"/>
      <c r="AQ1287" s="581" t="inlineStr"/>
      <c r="AR1287" s="418">
        <f>IF(OR(AQ1287="",AQ1287="",AQ1287=0),"",6.172/(AQ1287*24))</f>
        <v/>
      </c>
      <c r="AS1287" s="436">
        <f>IF(OR(NOT(ISNUMBER(C1287)),NOT(ISNUMBER(AB1287))),"",IF(AG1287&lt;&gt;"",AG1287,AB1287)-C1287)</f>
        <v/>
      </c>
      <c r="AT1287" s="270" t="n"/>
      <c r="AU1287" s="271">
        <f>IF($B1287="","",TEXT($A1287,"yyyymmdd")&amp;"_P"&amp;$C1287&amp;"_C"&amp;$F1287&amp;"_"&amp;TRIM(RIGHT(SUBSTITUTE(TRIM(SUBSTITUTE($L1287,CHAR(160)," "))," ",REPT(" ",60)),60))&amp;IF($P1287="","","-"&amp;TRIM(RIGHT(SUBSTITUTE(TRIM(SUBSTITUTE($P1287,CHAR(160)," "))," ",REPT(" ",60)),60)))&amp;IF($T1287="","","-"&amp;TRIM(RIGHT(SUBSTITUTE(TRIM(SUBSTITUTE($T1287,CHAR(160)," "))," ",REPT(" ",60)),60)))&amp;".jpg")</f>
        <v/>
      </c>
    </row>
    <row r="1288" ht="42" customHeight="1">
      <c r="A1288" s="268" t="n">
        <v>30591</v>
      </c>
      <c r="B1288" s="264" t="inlineStr">
        <is>
          <t>James Hardie 1000 2 October, 1983</t>
        </is>
      </c>
      <c r="C1288" s="264" t="inlineStr">
        <is>
          <t>DNF</t>
        </is>
      </c>
      <c r="D1288" s="264" t="inlineStr">
        <is>
          <t>A</t>
        </is>
      </c>
      <c r="E1288" s="264" t="n"/>
      <c r="F1288" s="264" t="n">
        <v>38</v>
      </c>
      <c r="G1288" s="264" t="inlineStr">
        <is>
          <t>Gawler, SA</t>
        </is>
      </c>
      <c r="H1288" s="264" t="n"/>
      <c r="I1288" s="264" t="n"/>
      <c r="J1288" s="264" t="inlineStr">
        <is>
          <t>Holden Commodore VH</t>
        </is>
      </c>
      <c r="K1288" s="264" t="inlineStr">
        <is>
          <t>5044 V8</t>
        </is>
      </c>
      <c r="L1288" s="264" t="inlineStr">
        <is>
          <t>Bernie Stack</t>
        </is>
      </c>
      <c r="M1288" s="264" t="inlineStr">
        <is>
          <t>AUS</t>
        </is>
      </c>
      <c r="N1288" s="697">
        <f>_xlfn.LET(_xlpm.d,_xlfn.XLOOKUP(L1288,'[1]Birth Dates'!$A:$A,'[1]Birth Dates'!$B:$B,"",0),IF(_xlpm.d=0,"",_xlpm.d))</f>
        <v/>
      </c>
      <c r="O1288" s="264">
        <f>IF(OR(N1288="",A1288="",NOT(ISNUMBER(N1288)),N1288&gt;A1288),"",DATEDIF(N1288,A1288,"Y")&amp;" years, "&amp;DATEDIF(N1288,A1288,"YM")&amp;" months, "&amp;DATEDIF(N1288,A1288,"MD")&amp;" days")</f>
        <v/>
      </c>
      <c r="P1288" s="264" t="inlineStr">
        <is>
          <t>Bob Jennings</t>
        </is>
      </c>
      <c r="Q1288" s="264" t="inlineStr">
        <is>
          <t>AUS</t>
        </is>
      </c>
      <c r="R1288" s="697">
        <f>_xlfn.LET(_xlpm.d,_xlfn.XLOOKUP(P1288,'[1]Birth Dates'!$A:$A,'[1]Birth Dates'!$B:$B,"",0),IF(_xlpm.d=0,"",_xlpm.d))</f>
        <v/>
      </c>
      <c r="S1288" s="264">
        <f>IF(OR(R1288="",A1288="",NOT(ISNUMBER(R1288)),R1288&gt;A1288),"",DATEDIF(R1288,A1288,"Y")&amp;" years, "&amp;DATEDIF(R1288,A1288,"YM")&amp;" months, "&amp;DATEDIF(R1288,A1288,"MD")&amp;" days")</f>
        <v/>
      </c>
      <c r="T1288" s="264" t="n"/>
      <c r="U1288" s="264" t="n"/>
      <c r="V1288" s="697">
        <f>_xlfn.LET(_xlpm.d,_xlfn.XLOOKUP(T1288,'[1]Birth Dates'!$A:$A,'[1]Birth Dates'!$B:$B,"",0),IF(_xlpm.d=0,"",_xlpm.d))</f>
        <v/>
      </c>
      <c r="W1288" s="264">
        <f>IF(OR(V1288="",A1288="",NOT(ISNUMBER(V1288)),V1288&gt;A1288),"",DATEDIF(V1288,A1288,"Y")&amp;" years, "&amp;DATEDIF(V1288,A1288,"YM")&amp;" months, "&amp;DATEDIF(V1288,A1288,"MD")&amp;" days")</f>
        <v/>
      </c>
      <c r="X1288" s="264" t="n"/>
      <c r="Y1288" s="264" t="n"/>
      <c r="Z1288" s="264" t="n"/>
      <c r="AA1288" s="264" t="n"/>
      <c r="AB1288" s="264" t="n">
        <v>32</v>
      </c>
      <c r="AC1288" s="264" t="n"/>
      <c r="AD1288" s="264" t="n"/>
      <c r="AE1288" s="334" t="inlineStr">
        <is>
          <t>2:24.7000</t>
        </is>
      </c>
      <c r="AF1288" s="418">
        <f>IF(OR(AE1288="",AE1288="",AE1288=0),"",6.172/(AE1288*24))</f>
        <v/>
      </c>
      <c r="AG1288" s="269" t="n"/>
      <c r="AH1288" s="581" t="inlineStr"/>
      <c r="AI1288" s="418">
        <f>IF(OR(AH1288="",AH1288="",AH1288=0),"",6.172/(AH1288*24))</f>
        <v/>
      </c>
      <c r="AJ1288" s="175">
        <f>IF(AND(ISNUMBER(AB1288),ISNUMBER(AG1288)),AB1288-AG1288,"")</f>
        <v/>
      </c>
      <c r="AK1288" s="264" t="inlineStr">
        <is>
          <t>Gearbox</t>
        </is>
      </c>
      <c r="AL1288" s="264" t="n">
        <v>68</v>
      </c>
      <c r="AM1288" s="484" t="n"/>
      <c r="AN1288" s="671">
        <f>IF(OR(AL1288="",AM1288="",AM1288=0),"",AL1288*6.172/(AM1288*24))</f>
        <v/>
      </c>
      <c r="AO1288" s="477">
        <f>IF(AND(AL1288=AL1287,AM1288&lt;&gt;"",AM1287&lt;&gt;""),AM1288-AM1287,"")</f>
        <v/>
      </c>
      <c r="AP1288" s="264" t="n"/>
      <c r="AQ1288" s="581" t="inlineStr"/>
      <c r="AR1288" s="418">
        <f>IF(OR(AQ1288="",AQ1288="",AQ1288=0),"",6.172/(AQ1288*24))</f>
        <v/>
      </c>
      <c r="AS1288" s="436">
        <f>IF(OR(NOT(ISNUMBER(C1288)),NOT(ISNUMBER(AB1288))),"",IF(AG1288&lt;&gt;"",AG1288,AB1288)-C1288)</f>
        <v/>
      </c>
      <c r="AT1288" s="270" t="n"/>
      <c r="AU1288" s="271">
        <f>IF($B1288="","",TEXT($A1288,"yyyymmdd")&amp;"_P"&amp;$C1288&amp;"_C"&amp;$F1288&amp;"_"&amp;TRIM(RIGHT(SUBSTITUTE(TRIM(SUBSTITUTE($L1288,CHAR(160)," "))," ",REPT(" ",60)),60))&amp;IF($P1288="","","-"&amp;TRIM(RIGHT(SUBSTITUTE(TRIM(SUBSTITUTE($P1288,CHAR(160)," "))," ",REPT(" ",60)),60)))&amp;IF($T1288="","","-"&amp;TRIM(RIGHT(SUBSTITUTE(TRIM(SUBSTITUTE($T1288,CHAR(160)," "))," ",REPT(" ",60)),60)))&amp;".jpg")</f>
        <v/>
      </c>
    </row>
    <row r="1289" ht="42" customHeight="1">
      <c r="A1289" s="268" t="n">
        <v>30591</v>
      </c>
      <c r="B1289" s="264" t="inlineStr">
        <is>
          <t>James Hardie 1000 2 October, 1983</t>
        </is>
      </c>
      <c r="C1289" s="264" t="inlineStr">
        <is>
          <t>DNF</t>
        </is>
      </c>
      <c r="D1289" s="264" t="inlineStr">
        <is>
          <t>A</t>
        </is>
      </c>
      <c r="E1289" s="264" t="n"/>
      <c r="F1289" s="264" t="n">
        <v>10</v>
      </c>
      <c r="G1289" s="264" t="inlineStr">
        <is>
          <t>Terry Finnigan</t>
        </is>
      </c>
      <c r="H1289" s="264" t="n"/>
      <c r="I1289" s="264" t="n"/>
      <c r="J1289" s="264" t="inlineStr">
        <is>
          <t>Holden Commodore VH</t>
        </is>
      </c>
      <c r="K1289" s="264" t="inlineStr">
        <is>
          <t>5044 V8</t>
        </is>
      </c>
      <c r="L1289" s="264" t="inlineStr">
        <is>
          <t>Terry Finnigan</t>
        </is>
      </c>
      <c r="M1289" s="264" t="inlineStr">
        <is>
          <t>AUS</t>
        </is>
      </c>
      <c r="N1289" s="697">
        <f>_xlfn.LET(_xlpm.d,_xlfn.XLOOKUP(L1289,'[1]Birth Dates'!$A:$A,'[1]Birth Dates'!$B:$B,"",0),IF(_xlpm.d=0,"",_xlpm.d))</f>
        <v/>
      </c>
      <c r="O1289" s="264">
        <f>IF(OR(N1289="",A1289="",NOT(ISNUMBER(N1289)),N1289&gt;A1289),"",DATEDIF(N1289,A1289,"Y")&amp;" years, "&amp;DATEDIF(N1289,A1289,"YM")&amp;" months, "&amp;DATEDIF(N1289,A1289,"MD")&amp;" days")</f>
        <v/>
      </c>
      <c r="P1289" s="264" t="inlineStr">
        <is>
          <t>Geoff Leeds</t>
        </is>
      </c>
      <c r="Q1289" s="264" t="inlineStr">
        <is>
          <t>AUS</t>
        </is>
      </c>
      <c r="R1289" s="697">
        <f>_xlfn.LET(_xlpm.d,_xlfn.XLOOKUP(P1289,'[1]Birth Dates'!$A:$A,'[1]Birth Dates'!$B:$B,"",0),IF(_xlpm.d=0,"",_xlpm.d))</f>
        <v/>
      </c>
      <c r="S1289" s="264">
        <f>IF(OR(R1289="",A1289="",NOT(ISNUMBER(R1289)),R1289&gt;A1289),"",DATEDIF(R1289,A1289,"Y")&amp;" years, "&amp;DATEDIF(R1289,A1289,"YM")&amp;" months, "&amp;DATEDIF(R1289,A1289,"MD")&amp;" days")</f>
        <v/>
      </c>
      <c r="T1289" s="264" t="n"/>
      <c r="U1289" s="264" t="n"/>
      <c r="V1289" s="697">
        <f>_xlfn.LET(_xlpm.d,_xlfn.XLOOKUP(T1289,'[1]Birth Dates'!$A:$A,'[1]Birth Dates'!$B:$B,"",0),IF(_xlpm.d=0,"",_xlpm.d))</f>
        <v/>
      </c>
      <c r="W1289" s="264">
        <f>IF(OR(V1289="",A1289="",NOT(ISNUMBER(V1289)),V1289&gt;A1289),"",DATEDIF(V1289,A1289,"Y")&amp;" years, "&amp;DATEDIF(V1289,A1289,"YM")&amp;" months, "&amp;DATEDIF(V1289,A1289,"MD")&amp;" days")</f>
        <v/>
      </c>
      <c r="X1289" s="264" t="n"/>
      <c r="Y1289" s="264" t="n"/>
      <c r="Z1289" s="264" t="n"/>
      <c r="AA1289" s="264" t="n"/>
      <c r="AB1289" s="264" t="n">
        <v>16</v>
      </c>
      <c r="AC1289" s="264" t="n"/>
      <c r="AD1289" s="264" t="n"/>
      <c r="AE1289" s="334" t="inlineStr">
        <is>
          <t>2:19.9000</t>
        </is>
      </c>
      <c r="AF1289" s="418">
        <f>IF(OR(AE1289="",AE1289="",AE1289=0),"",6.172/(AE1289*24))</f>
        <v/>
      </c>
      <c r="AG1289" s="269" t="n"/>
      <c r="AH1289" s="581" t="inlineStr"/>
      <c r="AI1289" s="418">
        <f>IF(OR(AH1289="",AH1289="",AH1289=0),"",6.172/(AH1289*24))</f>
        <v/>
      </c>
      <c r="AJ1289" s="175">
        <f>IF(AND(ISNUMBER(AB1289),ISNUMBER(AG1289)),AB1289-AG1289,"")</f>
        <v/>
      </c>
      <c r="AK1289" s="264" t="inlineStr">
        <is>
          <t>Engine</t>
        </is>
      </c>
      <c r="AL1289" s="264" t="n">
        <v>62</v>
      </c>
      <c r="AM1289" s="484" t="n"/>
      <c r="AN1289" s="671">
        <f>IF(OR(AL1289="",AM1289="",AM1289=0),"",AL1289*6.172/(AM1289*24))</f>
        <v/>
      </c>
      <c r="AO1289" s="477">
        <f>IF(AND(AL1289=AL1288,AM1289&lt;&gt;"",AM1288&lt;&gt;""),AM1289-AM1288,"")</f>
        <v/>
      </c>
      <c r="AP1289" s="264" t="n"/>
      <c r="AQ1289" s="581" t="inlineStr"/>
      <c r="AR1289" s="418">
        <f>IF(OR(AQ1289="",AQ1289="",AQ1289=0),"",6.172/(AQ1289*24))</f>
        <v/>
      </c>
      <c r="AS1289" s="436">
        <f>IF(OR(NOT(ISNUMBER(C1289)),NOT(ISNUMBER(AB1289))),"",IF(AG1289&lt;&gt;"",AG1289,AB1289)-C1289)</f>
        <v/>
      </c>
      <c r="AT1289" s="270" t="n"/>
      <c r="AU1289" s="271">
        <f>IF($B1289="","",TEXT($A1289,"yyyymmdd")&amp;"_P"&amp;$C1289&amp;"_C"&amp;$F1289&amp;"_"&amp;TRIM(RIGHT(SUBSTITUTE(TRIM(SUBSTITUTE($L1289,CHAR(160)," "))," ",REPT(" ",60)),60))&amp;IF($P1289="","","-"&amp;TRIM(RIGHT(SUBSTITUTE(TRIM(SUBSTITUTE($P1289,CHAR(160)," "))," ",REPT(" ",60)),60)))&amp;IF($T1289="","","-"&amp;TRIM(RIGHT(SUBSTITUTE(TRIM(SUBSTITUTE($T1289,CHAR(160)," "))," ",REPT(" ",60)),60)))&amp;".jpg")</f>
        <v/>
      </c>
    </row>
    <row r="1290" ht="42" customHeight="1">
      <c r="A1290" s="268" t="n">
        <v>30591</v>
      </c>
      <c r="B1290" s="264" t="inlineStr">
        <is>
          <t>James Hardie 1000 2 October, 1983</t>
        </is>
      </c>
      <c r="C1290" s="264" t="inlineStr">
        <is>
          <t>DNF</t>
        </is>
      </c>
      <c r="D1290" s="264" t="inlineStr">
        <is>
          <t>B</t>
        </is>
      </c>
      <c r="E1290" s="264" t="n"/>
      <c r="F1290" s="264" t="n">
        <v>57</v>
      </c>
      <c r="G1290" s="264" t="inlineStr">
        <is>
          <t>LJ Hazelton</t>
        </is>
      </c>
      <c r="H1290" s="264" t="n"/>
      <c r="I1290" s="264" t="n"/>
      <c r="J1290" s="264" t="inlineStr">
        <is>
          <t>Ford Capri</t>
        </is>
      </c>
      <c r="K1290" s="264" t="inlineStr">
        <is>
          <t>2993 V6</t>
        </is>
      </c>
      <c r="L1290" s="264" t="inlineStr">
        <is>
          <t>Laurie Hazelton</t>
        </is>
      </c>
      <c r="M1290" s="264" t="inlineStr">
        <is>
          <t>AUS</t>
        </is>
      </c>
      <c r="N1290" s="697">
        <f>_xlfn.LET(_xlpm.d,_xlfn.XLOOKUP(L1290,'[1]Birth Dates'!$A:$A,'[1]Birth Dates'!$B:$B,"",0),IF(_xlpm.d=0,"",_xlpm.d))</f>
        <v/>
      </c>
      <c r="O1290" s="264">
        <f>IF(OR(N1290="",A1290="",NOT(ISNUMBER(N1290)),N1290&gt;A1290),"",DATEDIF(N1290,A1290,"Y")&amp;" years, "&amp;DATEDIF(N1290,A1290,"YM")&amp;" months, "&amp;DATEDIF(N1290,A1290,"MD")&amp;" days")</f>
        <v/>
      </c>
      <c r="P1290" s="264" t="inlineStr">
        <is>
          <t>Jerry Strauberg</t>
        </is>
      </c>
      <c r="Q1290" s="264" t="inlineStr">
        <is>
          <t>AUS</t>
        </is>
      </c>
      <c r="R1290" s="697">
        <f>_xlfn.LET(_xlpm.d,_xlfn.XLOOKUP(P1290,'[1]Birth Dates'!$A:$A,'[1]Birth Dates'!$B:$B,"",0),IF(_xlpm.d=0,"",_xlpm.d))</f>
        <v/>
      </c>
      <c r="S1290" s="264">
        <f>IF(OR(R1290="",A1290="",NOT(ISNUMBER(R1290)),R1290&gt;A1290),"",DATEDIF(R1290,A1290,"Y")&amp;" years, "&amp;DATEDIF(R1290,A1290,"YM")&amp;" months, "&amp;DATEDIF(R1290,A1290,"MD")&amp;" days")</f>
        <v/>
      </c>
      <c r="T1290" s="264" t="n"/>
      <c r="U1290" s="264" t="n"/>
      <c r="V1290" s="697">
        <f>_xlfn.LET(_xlpm.d,_xlfn.XLOOKUP(T1290,'[1]Birth Dates'!$A:$A,'[1]Birth Dates'!$B:$B,"",0),IF(_xlpm.d=0,"",_xlpm.d))</f>
        <v/>
      </c>
      <c r="W1290" s="264">
        <f>IF(OR(V1290="",A1290="",NOT(ISNUMBER(V1290)),V1290&gt;A1290),"",DATEDIF(V1290,A1290,"Y")&amp;" years, "&amp;DATEDIF(V1290,A1290,"YM")&amp;" months, "&amp;DATEDIF(V1290,A1290,"MD")&amp;" days")</f>
        <v/>
      </c>
      <c r="X1290" s="264" t="n"/>
      <c r="Y1290" s="264" t="n"/>
      <c r="Z1290" s="264" t="n"/>
      <c r="AA1290" s="264" t="n"/>
      <c r="AB1290" s="264" t="n">
        <v>54</v>
      </c>
      <c r="AC1290" s="264" t="n"/>
      <c r="AD1290" s="264" t="n"/>
      <c r="AE1290" s="334" t="inlineStr">
        <is>
          <t>2:40.9000</t>
        </is>
      </c>
      <c r="AF1290" s="418">
        <f>IF(OR(AE1290="",AE1290="",AE1290=0),"",6.172/(AE1290*24))</f>
        <v/>
      </c>
      <c r="AG1290" s="269" t="n"/>
      <c r="AH1290" s="581" t="inlineStr"/>
      <c r="AI1290" s="418">
        <f>IF(OR(AH1290="",AH1290="",AH1290=0),"",6.172/(AH1290*24))</f>
        <v/>
      </c>
      <c r="AJ1290" s="175">
        <f>IF(AND(ISNUMBER(AB1290),ISNUMBER(AG1290)),AB1290-AG1290,"")</f>
        <v/>
      </c>
      <c r="AK1290" s="264" t="inlineStr">
        <is>
          <t>Accident</t>
        </is>
      </c>
      <c r="AL1290" s="264" t="n">
        <v>61</v>
      </c>
      <c r="AM1290" s="484" t="n"/>
      <c r="AN1290" s="671">
        <f>IF(OR(AL1290="",AM1290="",AM1290=0),"",AL1290*6.172/(AM1290*24))</f>
        <v/>
      </c>
      <c r="AO1290" s="477">
        <f>IF(AND(AL1290=AL1289,AM1290&lt;&gt;"",AM1289&lt;&gt;""),AM1290-AM1289,"")</f>
        <v/>
      </c>
      <c r="AP1290" s="264" t="n"/>
      <c r="AQ1290" s="581" t="inlineStr"/>
      <c r="AR1290" s="418">
        <f>IF(OR(AQ1290="",AQ1290="",AQ1290=0),"",6.172/(AQ1290*24))</f>
        <v/>
      </c>
      <c r="AS1290" s="436">
        <f>IF(OR(NOT(ISNUMBER(C1290)),NOT(ISNUMBER(AB1290))),"",IF(AG1290&lt;&gt;"",AG1290,AB1290)-C1290)</f>
        <v/>
      </c>
      <c r="AT1290" s="270" t="n"/>
      <c r="AU1290" s="271">
        <f>IF($B1290="","",TEXT($A1290,"yyyymmdd")&amp;"_P"&amp;$C1290&amp;"_C"&amp;$F1290&amp;"_"&amp;TRIM(RIGHT(SUBSTITUTE(TRIM(SUBSTITUTE($L1290,CHAR(160)," "))," ",REPT(" ",60)),60))&amp;IF($P1290="","","-"&amp;TRIM(RIGHT(SUBSTITUTE(TRIM(SUBSTITUTE($P1290,CHAR(160)," "))," ",REPT(" ",60)),60)))&amp;IF($T1290="","","-"&amp;TRIM(RIGHT(SUBSTITUTE(TRIM(SUBSTITUTE($T1290,CHAR(160)," "))," ",REPT(" ",60)),60)))&amp;".jpg")</f>
        <v/>
      </c>
    </row>
    <row r="1291" ht="42" customHeight="1">
      <c r="A1291" s="268" t="n">
        <v>30591</v>
      </c>
      <c r="B1291" s="264" t="inlineStr">
        <is>
          <t>James Hardie 1000 2 October, 1983</t>
        </is>
      </c>
      <c r="C1291" s="264" t="inlineStr">
        <is>
          <t>DNF</t>
        </is>
      </c>
      <c r="D1291" s="264" t="inlineStr">
        <is>
          <t>A</t>
        </is>
      </c>
      <c r="E1291" s="264" t="n"/>
      <c r="F1291" s="264" t="n">
        <v>17</v>
      </c>
      <c r="G1291" s="264" t="inlineStr">
        <is>
          <t>Palmer Tube Mills</t>
        </is>
      </c>
      <c r="H1291" s="264" t="n"/>
      <c r="I1291" s="264" t="n"/>
      <c r="J1291" s="264" t="inlineStr">
        <is>
          <t>Ford Falcon XE</t>
        </is>
      </c>
      <c r="K1291" s="264" t="inlineStr">
        <is>
          <t>5760 V8</t>
        </is>
      </c>
      <c r="L1291" s="264" t="inlineStr">
        <is>
          <t>Dick Johnson</t>
        </is>
      </c>
      <c r="M1291" s="264" t="inlineStr">
        <is>
          <t>AUS</t>
        </is>
      </c>
      <c r="N1291" s="697">
        <f>_xlfn.LET(_xlpm.d,_xlfn.XLOOKUP(L1291,'[1]Birth Dates'!$A:$A,'[1]Birth Dates'!$B:$B,"",0),IF(_xlpm.d=0,"",_xlpm.d))</f>
        <v/>
      </c>
      <c r="O1291" s="264">
        <f>IF(OR(N1291="",A1291="",NOT(ISNUMBER(N1291)),N1291&gt;A1291),"",DATEDIF(N1291,A1291,"Y")&amp;" years, "&amp;DATEDIF(N1291,A1291,"YM")&amp;" months, "&amp;DATEDIF(N1291,A1291,"MD")&amp;" days")</f>
        <v/>
      </c>
      <c r="P1291" s="264" t="inlineStr">
        <is>
          <t>Kevin Bartlett</t>
        </is>
      </c>
      <c r="Q1291" s="264" t="inlineStr">
        <is>
          <t>AUS</t>
        </is>
      </c>
      <c r="R1291" s="697">
        <f>_xlfn.LET(_xlpm.d,_xlfn.XLOOKUP(P1291,'[1]Birth Dates'!$A:$A,'[1]Birth Dates'!$B:$B,"",0),IF(_xlpm.d=0,"",_xlpm.d))</f>
        <v/>
      </c>
      <c r="S1291" s="264">
        <f>IF(OR(R1291="",A1291="",NOT(ISNUMBER(R1291)),R1291&gt;A1291),"",DATEDIF(R1291,A1291,"Y")&amp;" years, "&amp;DATEDIF(R1291,A1291,"YM")&amp;" months, "&amp;DATEDIF(R1291,A1291,"MD")&amp;" days")</f>
        <v/>
      </c>
      <c r="T1291" s="264" t="n"/>
      <c r="U1291" s="264" t="n"/>
      <c r="V1291" s="697">
        <f>_xlfn.LET(_xlpm.d,_xlfn.XLOOKUP(T1291,'[1]Birth Dates'!$A:$A,'[1]Birth Dates'!$B:$B,"",0),IF(_xlpm.d=0,"",_xlpm.d))</f>
        <v/>
      </c>
      <c r="W1291" s="264">
        <f>IF(OR(V1291="",A1291="",NOT(ISNUMBER(V1291)),V1291&gt;A1291),"",DATEDIF(V1291,A1291,"Y")&amp;" years, "&amp;DATEDIF(V1291,A1291,"YM")&amp;" months, "&amp;DATEDIF(V1291,A1291,"MD")&amp;" days")</f>
        <v/>
      </c>
      <c r="X1291" s="264" t="n"/>
      <c r="Y1291" s="264" t="n"/>
      <c r="Z1291" s="264" t="n"/>
      <c r="AA1291" s="264" t="n"/>
      <c r="AB1291" s="264" t="n">
        <v>2</v>
      </c>
      <c r="AC1291" s="264" t="n"/>
      <c r="AD1291" s="264" t="n"/>
      <c r="AE1291" s="334" t="inlineStr">
        <is>
          <t>2:16.3000</t>
        </is>
      </c>
      <c r="AF1291" s="418">
        <f>IF(OR(AE1291="",AE1291="",AE1291=0),"",6.172/(AE1291*24))</f>
        <v/>
      </c>
      <c r="AG1291" s="269" t="n">
        <v>10</v>
      </c>
      <c r="AH1291" s="581" t="n"/>
      <c r="AI1291" s="418">
        <f>IF(OR(AH1291="",AH1291="",AH1291=0),"",6.172/(AH1291*24))</f>
        <v/>
      </c>
      <c r="AJ1291" s="175">
        <f>IF(AND(ISNUMBER(AB1291),ISNUMBER(AG1291)),AB1291-AG1291,"")</f>
        <v/>
      </c>
      <c r="AK1291" s="264" t="inlineStr">
        <is>
          <t>Electrics</t>
        </is>
      </c>
      <c r="AL1291" s="264" t="n">
        <v>61</v>
      </c>
      <c r="AM1291" s="484" t="n"/>
      <c r="AN1291" s="671">
        <f>IF(OR(AL1291="",AM1291="",AM1291=0),"",AL1291*6.172/(AM1291*24))</f>
        <v/>
      </c>
      <c r="AO1291" s="477">
        <f>IF(AND(AL1291=AL1290,AM1291&lt;&gt;"",AM1290&lt;&gt;""),AM1291-AM1290,"")</f>
        <v/>
      </c>
      <c r="AP1291" s="264" t="n"/>
      <c r="AQ1291" s="581" t="inlineStr"/>
      <c r="AR1291" s="418">
        <f>IF(OR(AQ1291="",AQ1291="",AQ1291=0),"",6.172/(AQ1291*24))</f>
        <v/>
      </c>
      <c r="AS1291" s="436">
        <f>IF(OR(NOT(ISNUMBER(C1291)),NOT(ISNUMBER(AB1291))),"",IF(AG1291&lt;&gt;"",AG1291,AB1291)-C1291)</f>
        <v/>
      </c>
      <c r="AT1291" s="270" t="n"/>
      <c r="AU1291" s="271">
        <f>IF($B1291="","",TEXT($A1291,"yyyymmdd")&amp;"_P"&amp;$C1291&amp;"_C"&amp;$F1291&amp;"_"&amp;TRIM(RIGHT(SUBSTITUTE(TRIM(SUBSTITUTE($L1291,CHAR(160)," "))," ",REPT(" ",60)),60))&amp;IF($P1291="","","-"&amp;TRIM(RIGHT(SUBSTITUTE(TRIM(SUBSTITUTE($P1291,CHAR(160)," "))," ",REPT(" ",60)),60)))&amp;IF($T1291="","","-"&amp;TRIM(RIGHT(SUBSTITUTE(TRIM(SUBSTITUTE($T1291,CHAR(160)," "))," ",REPT(" ",60)),60)))&amp;".jpg")</f>
        <v/>
      </c>
    </row>
    <row r="1292" ht="42" customHeight="1">
      <c r="A1292" s="268" t="n">
        <v>30591</v>
      </c>
      <c r="B1292" s="264" t="inlineStr">
        <is>
          <t>James Hardie 1000 2 October, 1983</t>
        </is>
      </c>
      <c r="C1292" s="264" t="inlineStr">
        <is>
          <t>DNF</t>
        </is>
      </c>
      <c r="D1292" s="264" t="inlineStr">
        <is>
          <t>A</t>
        </is>
      </c>
      <c r="E1292" s="264" t="n"/>
      <c r="F1292" s="264" t="n">
        <v>34</v>
      </c>
      <c r="G1292" s="264" t="inlineStr">
        <is>
          <t>Peter Stuyvesant International Racing</t>
        </is>
      </c>
      <c r="H1292" s="264" t="n"/>
      <c r="I1292" s="264" t="n"/>
      <c r="J1292" s="264" t="inlineStr">
        <is>
          <t>Mazda RX7</t>
        </is>
      </c>
      <c r="K1292" s="264" t="inlineStr">
        <is>
          <t>2292 eq R2</t>
        </is>
      </c>
      <c r="L1292" s="264" t="inlineStr">
        <is>
          <t>Gregg Hansford</t>
        </is>
      </c>
      <c r="M1292" s="264" t="inlineStr">
        <is>
          <t>AUS</t>
        </is>
      </c>
      <c r="N1292" s="697">
        <f>_xlfn.LET(_xlpm.d,_xlfn.XLOOKUP(L1292,'[1]Birth Dates'!$A:$A,'[1]Birth Dates'!$B:$B,"",0),IF(_xlpm.d=0,"",_xlpm.d))</f>
        <v/>
      </c>
      <c r="O1292" s="264">
        <f>IF(OR(N1292="",A1292="",NOT(ISNUMBER(N1292)),N1292&gt;A1292),"",DATEDIF(N1292,A1292,"Y")&amp;" years, "&amp;DATEDIF(N1292,A1292,"YM")&amp;" months, "&amp;DATEDIF(N1292,A1292,"MD")&amp;" days")</f>
        <v/>
      </c>
      <c r="P1292" s="264" t="inlineStr">
        <is>
          <t>Garry Waldon</t>
        </is>
      </c>
      <c r="Q1292" s="264" t="inlineStr">
        <is>
          <t>AUS</t>
        </is>
      </c>
      <c r="R1292" s="697">
        <f>_xlfn.LET(_xlpm.d,_xlfn.XLOOKUP(P1292,'[1]Birth Dates'!$A:$A,'[1]Birth Dates'!$B:$B,"",0),IF(_xlpm.d=0,"",_xlpm.d))</f>
        <v/>
      </c>
      <c r="S1292" s="264">
        <f>IF(OR(R1292="",A1292="",NOT(ISNUMBER(R1292)),R1292&gt;A1292),"",DATEDIF(R1292,A1292,"Y")&amp;" years, "&amp;DATEDIF(R1292,A1292,"YM")&amp;" months, "&amp;DATEDIF(R1292,A1292,"MD")&amp;" days")</f>
        <v/>
      </c>
      <c r="T1292" s="264" t="n"/>
      <c r="U1292" s="264" t="n"/>
      <c r="V1292" s="697">
        <f>_xlfn.LET(_xlpm.d,_xlfn.XLOOKUP(T1292,'[1]Birth Dates'!$A:$A,'[1]Birth Dates'!$B:$B,"",0),IF(_xlpm.d=0,"",_xlpm.d))</f>
        <v/>
      </c>
      <c r="W1292" s="264">
        <f>IF(OR(V1292="",A1292="",NOT(ISNUMBER(V1292)),V1292&gt;A1292),"",DATEDIF(V1292,A1292,"Y")&amp;" years, "&amp;DATEDIF(V1292,A1292,"YM")&amp;" months, "&amp;DATEDIF(V1292,A1292,"MD")&amp;" days")</f>
        <v/>
      </c>
      <c r="X1292" s="264" t="n"/>
      <c r="Y1292" s="264" t="n"/>
      <c r="Z1292" s="264" t="n"/>
      <c r="AA1292" s="264" t="n"/>
      <c r="AB1292" s="264" t="n">
        <v>12</v>
      </c>
      <c r="AC1292" s="264" t="n"/>
      <c r="AD1292" s="264" t="n"/>
      <c r="AE1292" s="334" t="inlineStr">
        <is>
          <t>2:19.6000</t>
        </is>
      </c>
      <c r="AF1292" s="418">
        <f>IF(OR(AE1292="",AE1292="",AE1292=0),"",6.172/(AE1292*24))</f>
        <v/>
      </c>
      <c r="AG1292" s="269" t="n"/>
      <c r="AH1292" s="581" t="inlineStr"/>
      <c r="AI1292" s="418">
        <f>IF(OR(AH1292="",AH1292="",AH1292=0),"",6.172/(AH1292*24))</f>
        <v/>
      </c>
      <c r="AJ1292" s="175">
        <f>IF(AND(ISNUMBER(AB1292),ISNUMBER(AG1292)),AB1292-AG1292,"")</f>
        <v/>
      </c>
      <c r="AK1292" s="264" t="inlineStr">
        <is>
          <t>Engine</t>
        </is>
      </c>
      <c r="AL1292" s="264" t="n">
        <v>49</v>
      </c>
      <c r="AM1292" s="484" t="n"/>
      <c r="AN1292" s="671">
        <f>IF(OR(AL1292="",AM1292="",AM1292=0),"",AL1292*6.172/(AM1292*24))</f>
        <v/>
      </c>
      <c r="AO1292" s="477">
        <f>IF(AND(AL1292=AL1291,AM1292&lt;&gt;"",AM1291&lt;&gt;""),AM1292-AM1291,"")</f>
        <v/>
      </c>
      <c r="AP1292" s="264" t="n"/>
      <c r="AQ1292" s="581" t="inlineStr"/>
      <c r="AR1292" s="418">
        <f>IF(OR(AQ1292="",AQ1292="",AQ1292=0),"",6.172/(AQ1292*24))</f>
        <v/>
      </c>
      <c r="AS1292" s="436">
        <f>IF(OR(NOT(ISNUMBER(C1292)),NOT(ISNUMBER(AB1292))),"",IF(AG1292&lt;&gt;"",AG1292,AB1292)-C1292)</f>
        <v/>
      </c>
      <c r="AT1292" s="270" t="n"/>
      <c r="AU1292" s="271">
        <f>IF($B1292="","",TEXT($A1292,"yyyymmdd")&amp;"_P"&amp;$C1292&amp;"_C"&amp;$F1292&amp;"_"&amp;TRIM(RIGHT(SUBSTITUTE(TRIM(SUBSTITUTE($L1292,CHAR(160)," "))," ",REPT(" ",60)),60))&amp;IF($P1292="","","-"&amp;TRIM(RIGHT(SUBSTITUTE(TRIM(SUBSTITUTE($P1292,CHAR(160)," "))," ",REPT(" ",60)),60)))&amp;IF($T1292="","","-"&amp;TRIM(RIGHT(SUBSTITUTE(TRIM(SUBSTITUTE($T1292,CHAR(160)," "))," ",REPT(" ",60)),60)))&amp;".jpg")</f>
        <v/>
      </c>
    </row>
    <row r="1293" ht="42" customHeight="1">
      <c r="A1293" s="268" t="n">
        <v>30591</v>
      </c>
      <c r="B1293" s="264" t="inlineStr">
        <is>
          <t>James Hardie 1000 2 October, 1983</t>
        </is>
      </c>
      <c r="C1293" s="264" t="inlineStr">
        <is>
          <t>DNF</t>
        </is>
      </c>
      <c r="D1293" s="264" t="inlineStr">
        <is>
          <t>A</t>
        </is>
      </c>
      <c r="E1293" s="264" t="n"/>
      <c r="F1293" s="264" t="n">
        <v>29</v>
      </c>
      <c r="G1293" s="264" t="inlineStr">
        <is>
          <t>John Donnelly</t>
        </is>
      </c>
      <c r="H1293" s="264" t="n"/>
      <c r="I1293" s="264" t="n"/>
      <c r="J1293" s="264" t="inlineStr">
        <is>
          <t>Ford Falcon XD</t>
        </is>
      </c>
      <c r="K1293" s="264" t="inlineStr">
        <is>
          <t>5760 V8</t>
        </is>
      </c>
      <c r="L1293" s="264" t="inlineStr">
        <is>
          <t>John Donnelly</t>
        </is>
      </c>
      <c r="M1293" s="264" t="inlineStr">
        <is>
          <t>AUS</t>
        </is>
      </c>
      <c r="N1293" s="697">
        <f>_xlfn.LET(_xlpm.d,_xlfn.XLOOKUP(L1293,'[1]Birth Dates'!$A:$A,'[1]Birth Dates'!$B:$B,"",0),IF(_xlpm.d=0,"",_xlpm.d))</f>
        <v/>
      </c>
      <c r="O1293" s="264">
        <f>IF(OR(N1293="",A1293="",NOT(ISNUMBER(N1293)),N1293&gt;A1293),"",DATEDIF(N1293,A1293,"Y")&amp;" years, "&amp;DATEDIF(N1293,A1293,"YM")&amp;" months, "&amp;DATEDIF(N1293,A1293,"MD")&amp;" days")</f>
        <v/>
      </c>
      <c r="P1293" s="264" t="inlineStr">
        <is>
          <t>Kerry Baily</t>
        </is>
      </c>
      <c r="Q1293" s="264" t="inlineStr">
        <is>
          <t>AUS</t>
        </is>
      </c>
      <c r="R1293" s="697">
        <f>_xlfn.LET(_xlpm.d,_xlfn.XLOOKUP(P1293,'[1]Birth Dates'!$A:$A,'[1]Birth Dates'!$B:$B,"",0),IF(_xlpm.d=0,"",_xlpm.d))</f>
        <v/>
      </c>
      <c r="S1293" s="264">
        <f>IF(OR(R1293="",A1293="",NOT(ISNUMBER(R1293)),R1293&gt;A1293),"",DATEDIF(R1293,A1293,"Y")&amp;" years, "&amp;DATEDIF(R1293,A1293,"YM")&amp;" months, "&amp;DATEDIF(R1293,A1293,"MD")&amp;" days")</f>
        <v/>
      </c>
      <c r="T1293" s="264" t="n"/>
      <c r="U1293" s="264" t="n"/>
      <c r="V1293" s="697">
        <f>_xlfn.LET(_xlpm.d,_xlfn.XLOOKUP(T1293,'[1]Birth Dates'!$A:$A,'[1]Birth Dates'!$B:$B,"",0),IF(_xlpm.d=0,"",_xlpm.d))</f>
        <v/>
      </c>
      <c r="W1293" s="264">
        <f>IF(OR(V1293="",A1293="",NOT(ISNUMBER(V1293)),V1293&gt;A1293),"",DATEDIF(V1293,A1293,"Y")&amp;" years, "&amp;DATEDIF(V1293,A1293,"YM")&amp;" months, "&amp;DATEDIF(V1293,A1293,"MD")&amp;" days")</f>
        <v/>
      </c>
      <c r="X1293" s="264" t="n"/>
      <c r="Y1293" s="264" t="n"/>
      <c r="Z1293" s="264" t="n"/>
      <c r="AA1293" s="264" t="n"/>
      <c r="AB1293" s="264" t="n">
        <v>46</v>
      </c>
      <c r="AC1293" s="264" t="n"/>
      <c r="AD1293" s="264" t="n"/>
      <c r="AE1293" s="334" t="inlineStr">
        <is>
          <t>2:33.6000</t>
        </is>
      </c>
      <c r="AF1293" s="418">
        <f>IF(OR(AE1293="",AE1293="",AE1293=0),"",6.172/(AE1293*24))</f>
        <v/>
      </c>
      <c r="AG1293" s="269" t="n"/>
      <c r="AH1293" s="581" t="inlineStr"/>
      <c r="AI1293" s="418">
        <f>IF(OR(AH1293="",AH1293="",AH1293=0),"",6.172/(AH1293*24))</f>
        <v/>
      </c>
      <c r="AJ1293" s="175">
        <f>IF(AND(ISNUMBER(AB1293),ISNUMBER(AG1293)),AB1293-AG1293,"")</f>
        <v/>
      </c>
      <c r="AK1293" s="264" t="inlineStr">
        <is>
          <t>Engine</t>
        </is>
      </c>
      <c r="AL1293" s="264" t="n">
        <v>37</v>
      </c>
      <c r="AM1293" s="484" t="n"/>
      <c r="AN1293" s="671">
        <f>IF(OR(AL1293="",AM1293="",AM1293=0),"",AL1293*6.172/(AM1293*24))</f>
        <v/>
      </c>
      <c r="AO1293" s="477">
        <f>IF(AND(AL1293=AL1292,AM1293&lt;&gt;"",AM1292&lt;&gt;""),AM1293-AM1292,"")</f>
        <v/>
      </c>
      <c r="AP1293" s="264" t="n"/>
      <c r="AQ1293" s="581" t="inlineStr"/>
      <c r="AR1293" s="418">
        <f>IF(OR(AQ1293="",AQ1293="",AQ1293=0),"",6.172/(AQ1293*24))</f>
        <v/>
      </c>
      <c r="AS1293" s="436">
        <f>IF(OR(NOT(ISNUMBER(C1293)),NOT(ISNUMBER(AB1293))),"",IF(AG1293&lt;&gt;"",AG1293,AB1293)-C1293)</f>
        <v/>
      </c>
      <c r="AT1293" s="270" t="n"/>
      <c r="AU1293" s="271">
        <f>IF($B1293="","",TEXT($A1293,"yyyymmdd")&amp;"_P"&amp;$C1293&amp;"_C"&amp;$F1293&amp;"_"&amp;TRIM(RIGHT(SUBSTITUTE(TRIM(SUBSTITUTE($L1293,CHAR(160)," "))," ",REPT(" ",60)),60))&amp;IF($P1293="","","-"&amp;TRIM(RIGHT(SUBSTITUTE(TRIM(SUBSTITUTE($P1293,CHAR(160)," "))," ",REPT(" ",60)),60)))&amp;IF($T1293="","","-"&amp;TRIM(RIGHT(SUBSTITUTE(TRIM(SUBSTITUTE($T1293,CHAR(160)," "))," ",REPT(" ",60)),60)))&amp;".jpg")</f>
        <v/>
      </c>
    </row>
    <row r="1294" ht="42" customHeight="1">
      <c r="A1294" s="268" t="n">
        <v>30591</v>
      </c>
      <c r="B1294" s="264" t="inlineStr">
        <is>
          <t>James Hardie 1000 2 October, 1983</t>
        </is>
      </c>
      <c r="C1294" s="264" t="inlineStr">
        <is>
          <t>DNF</t>
        </is>
      </c>
      <c r="D1294" s="264" t="inlineStr">
        <is>
          <t>A</t>
        </is>
      </c>
      <c r="E1294" s="264" t="n"/>
      <c r="F1294" s="264" t="n">
        <v>36</v>
      </c>
      <c r="G1294" s="264" t="inlineStr">
        <is>
          <t>Gerry Burges</t>
        </is>
      </c>
      <c r="H1294" s="264" t="n"/>
      <c r="I1294" s="264" t="n"/>
      <c r="J1294" s="264" t="inlineStr">
        <is>
          <t>Mazda RX7</t>
        </is>
      </c>
      <c r="K1294" s="264" t="inlineStr">
        <is>
          <t>2292 eq R2</t>
        </is>
      </c>
      <c r="L1294" s="264" t="inlineStr">
        <is>
          <t>Gerry Burges</t>
        </is>
      </c>
      <c r="M1294" s="264" t="inlineStr">
        <is>
          <t>AUS</t>
        </is>
      </c>
      <c r="N1294" s="697">
        <f>_xlfn.LET(_xlpm.d,_xlfn.XLOOKUP(L1294,'[1]Birth Dates'!$A:$A,'[1]Birth Dates'!$B:$B,"",0),IF(_xlpm.d=0,"",_xlpm.d))</f>
        <v/>
      </c>
      <c r="O1294" s="264">
        <f>IF(OR(N1294="",A1294="",NOT(ISNUMBER(N1294)),N1294&gt;A1294),"",DATEDIF(N1294,A1294,"Y")&amp;" years, "&amp;DATEDIF(N1294,A1294,"YM")&amp;" months, "&amp;DATEDIF(N1294,A1294,"MD")&amp;" days")</f>
        <v/>
      </c>
      <c r="P1294" s="264" t="inlineStr">
        <is>
          <t>Roger Mandeville</t>
        </is>
      </c>
      <c r="Q1294" s="264" t="inlineStr">
        <is>
          <t>USA</t>
        </is>
      </c>
      <c r="R1294" s="697">
        <f>_xlfn.LET(_xlpm.d,_xlfn.XLOOKUP(P1294,'[1]Birth Dates'!$A:$A,'[1]Birth Dates'!$B:$B,"",0),IF(_xlpm.d=0,"",_xlpm.d))</f>
        <v/>
      </c>
      <c r="S1294" s="264">
        <f>IF(OR(R1294="",A1294="",NOT(ISNUMBER(R1294)),R1294&gt;A1294),"",DATEDIF(R1294,A1294,"Y")&amp;" years, "&amp;DATEDIF(R1294,A1294,"YM")&amp;" months, "&amp;DATEDIF(R1294,A1294,"MD")&amp;" days")</f>
        <v/>
      </c>
      <c r="T1294" s="264" t="n"/>
      <c r="U1294" s="264" t="n"/>
      <c r="V1294" s="697">
        <f>_xlfn.LET(_xlpm.d,_xlfn.XLOOKUP(T1294,'[1]Birth Dates'!$A:$A,'[1]Birth Dates'!$B:$B,"",0),IF(_xlpm.d=0,"",_xlpm.d))</f>
        <v/>
      </c>
      <c r="W1294" s="264">
        <f>IF(OR(V1294="",A1294="",NOT(ISNUMBER(V1294)),V1294&gt;A1294),"",DATEDIF(V1294,A1294,"Y")&amp;" years, "&amp;DATEDIF(V1294,A1294,"YM")&amp;" months, "&amp;DATEDIF(V1294,A1294,"MD")&amp;" days")</f>
        <v/>
      </c>
      <c r="X1294" s="264" t="n"/>
      <c r="Y1294" s="264" t="n"/>
      <c r="Z1294" s="264" t="n"/>
      <c r="AA1294" s="264" t="n"/>
      <c r="AB1294" s="264" t="n">
        <v>39</v>
      </c>
      <c r="AC1294" s="264" t="n"/>
      <c r="AD1294" s="264" t="n"/>
      <c r="AE1294" s="334" t="inlineStr">
        <is>
          <t>2:27.6000</t>
        </is>
      </c>
      <c r="AF1294" s="418">
        <f>IF(OR(AE1294="",AE1294="",AE1294=0),"",6.172/(AE1294*24))</f>
        <v/>
      </c>
      <c r="AG1294" s="269" t="n"/>
      <c r="AH1294" s="581" t="inlineStr"/>
      <c r="AI1294" s="418">
        <f>IF(OR(AH1294="",AH1294="",AH1294=0),"",6.172/(AH1294*24))</f>
        <v/>
      </c>
      <c r="AJ1294" s="175">
        <f>IF(AND(ISNUMBER(AB1294),ISNUMBER(AG1294)),AB1294-AG1294,"")</f>
        <v/>
      </c>
      <c r="AK1294" s="264" t="inlineStr">
        <is>
          <t>Accident</t>
        </is>
      </c>
      <c r="AL1294" s="264" t="n">
        <v>35</v>
      </c>
      <c r="AM1294" s="484" t="n"/>
      <c r="AN1294" s="671">
        <f>IF(OR(AL1294="",AM1294="",AM1294=0),"",AL1294*6.172/(AM1294*24))</f>
        <v/>
      </c>
      <c r="AO1294" s="477">
        <f>IF(AND(AL1294=AL1293,AM1294&lt;&gt;"",AM1293&lt;&gt;""),AM1294-AM1293,"")</f>
        <v/>
      </c>
      <c r="AP1294" s="264" t="n"/>
      <c r="AQ1294" s="581" t="inlineStr"/>
      <c r="AR1294" s="418">
        <f>IF(OR(AQ1294="",AQ1294="",AQ1294=0),"",6.172/(AQ1294*24))</f>
        <v/>
      </c>
      <c r="AS1294" s="436">
        <f>IF(OR(NOT(ISNUMBER(C1294)),NOT(ISNUMBER(AB1294))),"",IF(AG1294&lt;&gt;"",AG1294,AB1294)-C1294)</f>
        <v/>
      </c>
      <c r="AT1294" s="270" t="n"/>
      <c r="AU1294" s="271">
        <f>IF($B1294="","",TEXT($A1294,"yyyymmdd")&amp;"_P"&amp;$C1294&amp;"_C"&amp;$F1294&amp;"_"&amp;TRIM(RIGHT(SUBSTITUTE(TRIM(SUBSTITUTE($L1294,CHAR(160)," "))," ",REPT(" ",60)),60))&amp;IF($P1294="","","-"&amp;TRIM(RIGHT(SUBSTITUTE(TRIM(SUBSTITUTE($P1294,CHAR(160)," "))," ",REPT(" ",60)),60)))&amp;IF($T1294="","","-"&amp;TRIM(RIGHT(SUBSTITUTE(TRIM(SUBSTITUTE($T1294,CHAR(160)," "))," ",REPT(" ",60)),60)))&amp;".jpg")</f>
        <v/>
      </c>
    </row>
    <row r="1295" ht="42" customHeight="1">
      <c r="A1295" s="268" t="n">
        <v>30591</v>
      </c>
      <c r="B1295" s="264" t="inlineStr">
        <is>
          <t>James Hardie 1000 2 October, 1983</t>
        </is>
      </c>
      <c r="C1295" s="264" t="inlineStr">
        <is>
          <t>DNF</t>
        </is>
      </c>
      <c r="D1295" s="264" t="inlineStr">
        <is>
          <t>A</t>
        </is>
      </c>
      <c r="E1295" s="264" t="n"/>
      <c r="F1295" s="264" t="n">
        <v>23</v>
      </c>
      <c r="G1295" s="264" t="inlineStr">
        <is>
          <t>Bryan Byrt Ford</t>
        </is>
      </c>
      <c r="H1295" s="264" t="n"/>
      <c r="I1295" s="264" t="n"/>
      <c r="J1295" s="264" t="inlineStr">
        <is>
          <t>Ford Falcon XD</t>
        </is>
      </c>
      <c r="K1295" s="264" t="inlineStr">
        <is>
          <t>5760 V8</t>
        </is>
      </c>
      <c r="L1295" s="264" t="inlineStr">
        <is>
          <t>John English</t>
        </is>
      </c>
      <c r="M1295" s="264" t="inlineStr">
        <is>
          <t>AUS</t>
        </is>
      </c>
      <c r="N1295" s="697">
        <f>_xlfn.LET(_xlpm.d,_xlfn.XLOOKUP(L1295,'[1]Birth Dates'!$A:$A,'[1]Birth Dates'!$B:$B,"",0),IF(_xlpm.d=0,"",_xlpm.d))</f>
        <v/>
      </c>
      <c r="O1295" s="264">
        <f>IF(OR(N1295="",A1295="",NOT(ISNUMBER(N1295)),N1295&gt;A1295),"",DATEDIF(N1295,A1295,"Y")&amp;" years, "&amp;DATEDIF(N1295,A1295,"YM")&amp;" months, "&amp;DATEDIF(N1295,A1295,"MD")&amp;" days")</f>
        <v/>
      </c>
      <c r="P1295" s="264" t="inlineStr">
        <is>
          <t>Paul Gulson</t>
        </is>
      </c>
      <c r="Q1295" s="264" t="inlineStr">
        <is>
          <t>AUS</t>
        </is>
      </c>
      <c r="R1295" s="697">
        <f>_xlfn.LET(_xlpm.d,_xlfn.XLOOKUP(P1295,'[1]Birth Dates'!$A:$A,'[1]Birth Dates'!$B:$B,"",0),IF(_xlpm.d=0,"",_xlpm.d))</f>
        <v/>
      </c>
      <c r="S1295" s="264">
        <f>IF(OR(R1295="",A1295="",NOT(ISNUMBER(R1295)),R1295&gt;A1295),"",DATEDIF(R1295,A1295,"Y")&amp;" years, "&amp;DATEDIF(R1295,A1295,"YM")&amp;" months, "&amp;DATEDIF(R1295,A1295,"MD")&amp;" days")</f>
        <v/>
      </c>
      <c r="T1295" s="264" t="n"/>
      <c r="U1295" s="264" t="n"/>
      <c r="V1295" s="697">
        <f>_xlfn.LET(_xlpm.d,_xlfn.XLOOKUP(T1295,'[1]Birth Dates'!$A:$A,'[1]Birth Dates'!$B:$B,"",0),IF(_xlpm.d=0,"",_xlpm.d))</f>
        <v/>
      </c>
      <c r="W1295" s="264">
        <f>IF(OR(V1295="",A1295="",NOT(ISNUMBER(V1295)),V1295&gt;A1295),"",DATEDIF(V1295,A1295,"Y")&amp;" years, "&amp;DATEDIF(V1295,A1295,"YM")&amp;" months, "&amp;DATEDIF(V1295,A1295,"MD")&amp;" days")</f>
        <v/>
      </c>
      <c r="X1295" s="264" t="n"/>
      <c r="Y1295" s="264" t="n"/>
      <c r="Z1295" s="264" t="n"/>
      <c r="AA1295" s="264" t="n"/>
      <c r="AB1295" s="264" t="n">
        <v>27</v>
      </c>
      <c r="AC1295" s="264" t="n"/>
      <c r="AD1295" s="264" t="n"/>
      <c r="AE1295" s="334" t="inlineStr">
        <is>
          <t>2:22.5000</t>
        </is>
      </c>
      <c r="AF1295" s="418">
        <f>IF(OR(AE1295="",AE1295="",AE1295=0),"",6.172/(AE1295*24))</f>
        <v/>
      </c>
      <c r="AG1295" s="269" t="n"/>
      <c r="AH1295" s="581" t="inlineStr"/>
      <c r="AI1295" s="418">
        <f>IF(OR(AH1295="",AH1295="",AH1295=0),"",6.172/(AH1295*24))</f>
        <v/>
      </c>
      <c r="AJ1295" s="175">
        <f>IF(AND(ISNUMBER(AB1295),ISNUMBER(AG1295)),AB1295-AG1295,"")</f>
        <v/>
      </c>
      <c r="AK1295" s="264" t="inlineStr">
        <is>
          <t>Engine</t>
        </is>
      </c>
      <c r="AL1295" s="264" t="n">
        <v>32</v>
      </c>
      <c r="AM1295" s="484" t="n"/>
      <c r="AN1295" s="671">
        <f>IF(OR(AL1295="",AM1295="",AM1295=0),"",AL1295*6.172/(AM1295*24))</f>
        <v/>
      </c>
      <c r="AO1295" s="477">
        <f>IF(AND(AL1295=AL1294,AM1295&lt;&gt;"",AM1294&lt;&gt;""),AM1295-AM1294,"")</f>
        <v/>
      </c>
      <c r="AP1295" s="264" t="n"/>
      <c r="AQ1295" s="581" t="inlineStr"/>
      <c r="AR1295" s="418">
        <f>IF(OR(AQ1295="",AQ1295="",AQ1295=0),"",6.172/(AQ1295*24))</f>
        <v/>
      </c>
      <c r="AS1295" s="436">
        <f>IF(OR(NOT(ISNUMBER(C1295)),NOT(ISNUMBER(AB1295))),"",IF(AG1295&lt;&gt;"",AG1295,AB1295)-C1295)</f>
        <v/>
      </c>
      <c r="AT1295" s="270" t="n"/>
      <c r="AU1295" s="271">
        <f>IF($B1295="","",TEXT($A1295,"yyyymmdd")&amp;"_P"&amp;$C1295&amp;"_C"&amp;$F1295&amp;"_"&amp;TRIM(RIGHT(SUBSTITUTE(TRIM(SUBSTITUTE($L1295,CHAR(160)," "))," ",REPT(" ",60)),60))&amp;IF($P1295="","","-"&amp;TRIM(RIGHT(SUBSTITUTE(TRIM(SUBSTITUTE($P1295,CHAR(160)," "))," ",REPT(" ",60)),60)))&amp;IF($T1295="","","-"&amp;TRIM(RIGHT(SUBSTITUTE(TRIM(SUBSTITUTE($T1295,CHAR(160)," "))," ",REPT(" ",60)),60)))&amp;".jpg")</f>
        <v/>
      </c>
    </row>
    <row r="1296" ht="42" customHeight="1">
      <c r="A1296" s="268" t="n">
        <v>30591</v>
      </c>
      <c r="B1296" s="264" t="inlineStr">
        <is>
          <t>James Hardie 1000 2 October, 1983</t>
        </is>
      </c>
      <c r="C1296" s="264" t="inlineStr">
        <is>
          <t>DNF</t>
        </is>
      </c>
      <c r="D1296" s="264" t="inlineStr">
        <is>
          <t>A</t>
        </is>
      </c>
      <c r="E1296" s="264" t="n"/>
      <c r="F1296" s="264" t="n">
        <v>21</v>
      </c>
      <c r="G1296" s="264" t="inlineStr">
        <is>
          <t>Ron Dickson</t>
        </is>
      </c>
      <c r="H1296" s="264" t="n"/>
      <c r="I1296" s="264" t="n"/>
      <c r="J1296" s="264" t="inlineStr">
        <is>
          <t>Mazda RX7</t>
        </is>
      </c>
      <c r="K1296" s="264" t="inlineStr">
        <is>
          <t>2292 eq R2</t>
        </is>
      </c>
      <c r="L1296" s="264" t="inlineStr">
        <is>
          <t>Ron Dickson</t>
        </is>
      </c>
      <c r="M1296" s="264" t="inlineStr">
        <is>
          <t>AUS</t>
        </is>
      </c>
      <c r="N1296" s="697">
        <f>_xlfn.LET(_xlpm.d,_xlfn.XLOOKUP(L1296,'[1]Birth Dates'!$A:$A,'[1]Birth Dates'!$B:$B,"",0),IF(_xlpm.d=0,"",_xlpm.d))</f>
        <v/>
      </c>
      <c r="O1296" s="264">
        <f>IF(OR(N1296="",A1296="",NOT(ISNUMBER(N1296)),N1296&gt;A1296),"",DATEDIF(N1296,A1296,"Y")&amp;" years, "&amp;DATEDIF(N1296,A1296,"YM")&amp;" months, "&amp;DATEDIF(N1296,A1296,"MD")&amp;" days")</f>
        <v/>
      </c>
      <c r="P1296" s="264" t="inlineStr">
        <is>
          <t>Bob Stevens</t>
        </is>
      </c>
      <c r="Q1296" s="264" t="inlineStr">
        <is>
          <t>AUS</t>
        </is>
      </c>
      <c r="R1296" s="697">
        <f>_xlfn.LET(_xlpm.d,_xlfn.XLOOKUP(P1296,'[1]Birth Dates'!$A:$A,'[1]Birth Dates'!$B:$B,"",0),IF(_xlpm.d=0,"",_xlpm.d))</f>
        <v/>
      </c>
      <c r="S1296" s="264">
        <f>IF(OR(R1296="",A1296="",NOT(ISNUMBER(R1296)),R1296&gt;A1296),"",DATEDIF(R1296,A1296,"Y")&amp;" years, "&amp;DATEDIF(R1296,A1296,"YM")&amp;" months, "&amp;DATEDIF(R1296,A1296,"MD")&amp;" days")</f>
        <v/>
      </c>
      <c r="T1296" s="264" t="n"/>
      <c r="U1296" s="264" t="n"/>
      <c r="V1296" s="697">
        <f>_xlfn.LET(_xlpm.d,_xlfn.XLOOKUP(T1296,'[1]Birth Dates'!$A:$A,'[1]Birth Dates'!$B:$B,"",0),IF(_xlpm.d=0,"",_xlpm.d))</f>
        <v/>
      </c>
      <c r="W1296" s="264">
        <f>IF(OR(V1296="",A1296="",NOT(ISNUMBER(V1296)),V1296&gt;A1296),"",DATEDIF(V1296,A1296,"Y")&amp;" years, "&amp;DATEDIF(V1296,A1296,"YM")&amp;" months, "&amp;DATEDIF(V1296,A1296,"MD")&amp;" days")</f>
        <v/>
      </c>
      <c r="X1296" s="264" t="n"/>
      <c r="Y1296" s="264" t="n"/>
      <c r="Z1296" s="264" t="n"/>
      <c r="AA1296" s="264" t="n"/>
      <c r="AB1296" s="264" t="n">
        <v>34</v>
      </c>
      <c r="AC1296" s="264" t="n"/>
      <c r="AD1296" s="264" t="n"/>
      <c r="AE1296" s="334" t="inlineStr">
        <is>
          <t>2:25.3000</t>
        </is>
      </c>
      <c r="AF1296" s="418">
        <f>IF(OR(AE1296="",AE1296="",AE1296=0),"",6.172/(AE1296*24))</f>
        <v/>
      </c>
      <c r="AG1296" s="269" t="n"/>
      <c r="AH1296" s="581" t="inlineStr"/>
      <c r="AI1296" s="418">
        <f>IF(OR(AH1296="",AH1296="",AH1296=0),"",6.172/(AH1296*24))</f>
        <v/>
      </c>
      <c r="AJ1296" s="175">
        <f>IF(AND(ISNUMBER(AB1296),ISNUMBER(AG1296)),AB1296-AG1296,"")</f>
        <v/>
      </c>
      <c r="AK1296" s="264" t="inlineStr">
        <is>
          <t>Suspension</t>
        </is>
      </c>
      <c r="AL1296" s="264" t="n">
        <v>24</v>
      </c>
      <c r="AM1296" s="484" t="n"/>
      <c r="AN1296" s="671">
        <f>IF(OR(AL1296="",AM1296="",AM1296=0),"",AL1296*6.172/(AM1296*24))</f>
        <v/>
      </c>
      <c r="AO1296" s="477">
        <f>IF(AND(AL1296=AL1295,AM1296&lt;&gt;"",AM1295&lt;&gt;""),AM1296-AM1295,"")</f>
        <v/>
      </c>
      <c r="AP1296" s="264" t="n"/>
      <c r="AQ1296" s="581" t="inlineStr"/>
      <c r="AR1296" s="418">
        <f>IF(OR(AQ1296="",AQ1296="",AQ1296=0),"",6.172/(AQ1296*24))</f>
        <v/>
      </c>
      <c r="AS1296" s="436">
        <f>IF(OR(NOT(ISNUMBER(C1296)),NOT(ISNUMBER(AB1296))),"",IF(AG1296&lt;&gt;"",AG1296,AB1296)-C1296)</f>
        <v/>
      </c>
      <c r="AT1296" s="270" t="n"/>
      <c r="AU1296" s="271">
        <f>IF($B1296="","",TEXT($A1296,"yyyymmdd")&amp;"_P"&amp;$C1296&amp;"_C"&amp;$F1296&amp;"_"&amp;TRIM(RIGHT(SUBSTITUTE(TRIM(SUBSTITUTE($L1296,CHAR(160)," "))," ",REPT(" ",60)),60))&amp;IF($P1296="","","-"&amp;TRIM(RIGHT(SUBSTITUTE(TRIM(SUBSTITUTE($P1296,CHAR(160)," "))," ",REPT(" ",60)),60)))&amp;IF($T1296="","","-"&amp;TRIM(RIGHT(SUBSTITUTE(TRIM(SUBSTITUTE($T1296,CHAR(160)," "))," ",REPT(" ",60)),60)))&amp;".jpg")</f>
        <v/>
      </c>
    </row>
    <row r="1297" ht="42" customHeight="1">
      <c r="A1297" s="268" t="n">
        <v>30591</v>
      </c>
      <c r="B1297" s="264" t="inlineStr">
        <is>
          <t>James Hardie 1000 2 October, 1983</t>
        </is>
      </c>
      <c r="C1297" s="264" t="inlineStr">
        <is>
          <t>DNF</t>
        </is>
      </c>
      <c r="D1297" s="264" t="inlineStr">
        <is>
          <t>A</t>
        </is>
      </c>
      <c r="E1297" s="264" t="n"/>
      <c r="F1297" s="264" t="n">
        <v>20</v>
      </c>
      <c r="G1297" s="264" t="inlineStr">
        <is>
          <t>King George Tavern</t>
        </is>
      </c>
      <c r="H1297" s="264" t="n"/>
      <c r="I1297" s="264" t="n"/>
      <c r="J1297" s="264" t="inlineStr">
        <is>
          <t>Ford Falcon XE</t>
        </is>
      </c>
      <c r="K1297" s="264" t="inlineStr">
        <is>
          <t>5760 V8</t>
        </is>
      </c>
      <c r="L1297" s="264" t="inlineStr">
        <is>
          <t>Joe Moore</t>
        </is>
      </c>
      <c r="M1297" s="264" t="inlineStr">
        <is>
          <t>AUS</t>
        </is>
      </c>
      <c r="N1297" s="697">
        <f>_xlfn.LET(_xlpm.d,_xlfn.XLOOKUP(L1297,'[1]Birth Dates'!$A:$A,'[1]Birth Dates'!$B:$B,"",0),IF(_xlpm.d=0,"",_xlpm.d))</f>
        <v/>
      </c>
      <c r="O1297" s="264">
        <f>IF(OR(N1297="",A1297="",NOT(ISNUMBER(N1297)),N1297&gt;A1297),"",DATEDIF(N1297,A1297,"Y")&amp;" years, "&amp;DATEDIF(N1297,A1297,"YM")&amp;" months, "&amp;DATEDIF(N1297,A1297,"MD")&amp;" days")</f>
        <v/>
      </c>
      <c r="P1297" s="264" t="inlineStr">
        <is>
          <t>Graham Moore</t>
        </is>
      </c>
      <c r="Q1297" s="264" t="inlineStr">
        <is>
          <t>AUS</t>
        </is>
      </c>
      <c r="R1297" s="697">
        <f>_xlfn.LET(_xlpm.d,_xlfn.XLOOKUP(P1297,'[1]Birth Dates'!$A:$A,'[1]Birth Dates'!$B:$B,"",0),IF(_xlpm.d=0,"",_xlpm.d))</f>
        <v/>
      </c>
      <c r="S1297" s="264">
        <f>IF(OR(R1297="",A1297="",NOT(ISNUMBER(R1297)),R1297&gt;A1297),"",DATEDIF(R1297,A1297,"Y")&amp;" years, "&amp;DATEDIF(R1297,A1297,"YM")&amp;" months, "&amp;DATEDIF(R1297,A1297,"MD")&amp;" days")</f>
        <v/>
      </c>
      <c r="T1297" s="264" t="n"/>
      <c r="U1297" s="264" t="n"/>
      <c r="V1297" s="697">
        <f>_xlfn.LET(_xlpm.d,_xlfn.XLOOKUP(T1297,'[1]Birth Dates'!$A:$A,'[1]Birth Dates'!$B:$B,"",0),IF(_xlpm.d=0,"",_xlpm.d))</f>
        <v/>
      </c>
      <c r="W1297" s="264">
        <f>IF(OR(V1297="",A1297="",NOT(ISNUMBER(V1297)),V1297&gt;A1297),"",DATEDIF(V1297,A1297,"Y")&amp;" years, "&amp;DATEDIF(V1297,A1297,"YM")&amp;" months, "&amp;DATEDIF(V1297,A1297,"MD")&amp;" days")</f>
        <v/>
      </c>
      <c r="X1297" s="264" t="n"/>
      <c r="Y1297" s="264" t="n"/>
      <c r="Z1297" s="264" t="n"/>
      <c r="AA1297" s="264" t="n"/>
      <c r="AB1297" s="264" t="n">
        <v>35</v>
      </c>
      <c r="AC1297" s="264" t="n"/>
      <c r="AD1297" s="264" t="n"/>
      <c r="AE1297" s="334" t="inlineStr">
        <is>
          <t>2:25.4000</t>
        </is>
      </c>
      <c r="AF1297" s="418">
        <f>IF(OR(AE1297="",AE1297="",AE1297=0),"",6.172/(AE1297*24))</f>
        <v/>
      </c>
      <c r="AG1297" s="269" t="n"/>
      <c r="AH1297" s="581" t="inlineStr"/>
      <c r="AI1297" s="418">
        <f>IF(OR(AH1297="",AH1297="",AH1297=0),"",6.172/(AH1297*24))</f>
        <v/>
      </c>
      <c r="AJ1297" s="175">
        <f>IF(AND(ISNUMBER(AB1297),ISNUMBER(AG1297)),AB1297-AG1297,"")</f>
        <v/>
      </c>
      <c r="AK1297" s="264" t="inlineStr">
        <is>
          <t>Headgasket</t>
        </is>
      </c>
      <c r="AL1297" s="264" t="n">
        <v>17</v>
      </c>
      <c r="AM1297" s="484" t="n"/>
      <c r="AN1297" s="671">
        <f>IF(OR(AL1297="",AM1297="",AM1297=0),"",AL1297*6.172/(AM1297*24))</f>
        <v/>
      </c>
      <c r="AO1297" s="477">
        <f>IF(AND(AL1297=AL1296,AM1297&lt;&gt;"",AM1296&lt;&gt;""),AM1297-AM1296,"")</f>
        <v/>
      </c>
      <c r="AP1297" s="264" t="n"/>
      <c r="AQ1297" s="581" t="inlineStr"/>
      <c r="AR1297" s="418">
        <f>IF(OR(AQ1297="",AQ1297="",AQ1297=0),"",6.172/(AQ1297*24))</f>
        <v/>
      </c>
      <c r="AS1297" s="436">
        <f>IF(OR(NOT(ISNUMBER(C1297)),NOT(ISNUMBER(AB1297))),"",IF(AG1297&lt;&gt;"",AG1297,AB1297)-C1297)</f>
        <v/>
      </c>
      <c r="AT1297" s="270" t="n"/>
      <c r="AU1297" s="271">
        <f>IF($B1297="","",TEXT($A1297,"yyyymmdd")&amp;"_P"&amp;$C1297&amp;"_C"&amp;$F1297&amp;"_"&amp;TRIM(RIGHT(SUBSTITUTE(TRIM(SUBSTITUTE($L1297,CHAR(160)," "))," ",REPT(" ",60)),60))&amp;IF($P1297="","","-"&amp;TRIM(RIGHT(SUBSTITUTE(TRIM(SUBSTITUTE($P1297,CHAR(160)," "))," ",REPT(" ",60)),60)))&amp;IF($T1297="","","-"&amp;TRIM(RIGHT(SUBSTITUTE(TRIM(SUBSTITUTE($T1297,CHAR(160)," "))," ",REPT(" ",60)),60)))&amp;".jpg")</f>
        <v/>
      </c>
    </row>
    <row r="1298" ht="42" customHeight="1">
      <c r="A1298" s="268" t="n">
        <v>30591</v>
      </c>
      <c r="B1298" s="264" t="inlineStr">
        <is>
          <t>James Hardie 1000 2 October, 1983</t>
        </is>
      </c>
      <c r="C1298" s="264" t="inlineStr">
        <is>
          <t>DNF</t>
        </is>
      </c>
      <c r="D1298" s="264" t="inlineStr">
        <is>
          <t>A</t>
        </is>
      </c>
      <c r="E1298" s="264" t="n"/>
      <c r="F1298" s="264" t="n">
        <v>2</v>
      </c>
      <c r="G1298" s="264" t="inlineStr">
        <is>
          <t>Masterton Homes Pty Ltd</t>
        </is>
      </c>
      <c r="H1298" s="264" t="n"/>
      <c r="I1298" s="264" t="n"/>
      <c r="J1298" s="264" t="inlineStr">
        <is>
          <t>Ford Falcon XE</t>
        </is>
      </c>
      <c r="K1298" s="264" t="inlineStr">
        <is>
          <t>5760 V8</t>
        </is>
      </c>
      <c r="L1298" s="264" t="inlineStr">
        <is>
          <t>Steve Masterton</t>
        </is>
      </c>
      <c r="M1298" s="264" t="inlineStr">
        <is>
          <t>AUS</t>
        </is>
      </c>
      <c r="N1298" s="697">
        <f>_xlfn.LET(_xlpm.d,_xlfn.XLOOKUP(L1298,'[1]Birth Dates'!$A:$A,'[1]Birth Dates'!$B:$B,"",0),IF(_xlpm.d=0,"",_xlpm.d))</f>
        <v/>
      </c>
      <c r="O1298" s="264">
        <f>IF(OR(N1298="",A1298="",NOT(ISNUMBER(N1298)),N1298&gt;A1298),"",DATEDIF(N1298,A1298,"Y")&amp;" years, "&amp;DATEDIF(N1298,A1298,"YM")&amp;" months, "&amp;DATEDIF(N1298,A1298,"MD")&amp;" days")</f>
        <v/>
      </c>
      <c r="P1298" s="264" t="inlineStr">
        <is>
          <t>Bruce Stewart</t>
        </is>
      </c>
      <c r="Q1298" s="264" t="inlineStr">
        <is>
          <t>AUS</t>
        </is>
      </c>
      <c r="R1298" s="697">
        <f>_xlfn.LET(_xlpm.d,_xlfn.XLOOKUP(P1298,'[1]Birth Dates'!$A:$A,'[1]Birth Dates'!$B:$B,"",0),IF(_xlpm.d=0,"",_xlpm.d))</f>
        <v/>
      </c>
      <c r="S1298" s="264">
        <f>IF(OR(R1298="",A1298="",NOT(ISNUMBER(R1298)),R1298&gt;A1298),"",DATEDIF(R1298,A1298,"Y")&amp;" years, "&amp;DATEDIF(R1298,A1298,"YM")&amp;" months, "&amp;DATEDIF(R1298,A1298,"MD")&amp;" days")</f>
        <v/>
      </c>
      <c r="T1298" s="264" t="n"/>
      <c r="U1298" s="264" t="n"/>
      <c r="V1298" s="697">
        <f>_xlfn.LET(_xlpm.d,_xlfn.XLOOKUP(T1298,'[1]Birth Dates'!$A:$A,'[1]Birth Dates'!$B:$B,"",0),IF(_xlpm.d=0,"",_xlpm.d))</f>
        <v/>
      </c>
      <c r="W1298" s="264">
        <f>IF(OR(V1298="",A1298="",NOT(ISNUMBER(V1298)),V1298&gt;A1298),"",DATEDIF(V1298,A1298,"Y")&amp;" years, "&amp;DATEDIF(V1298,A1298,"YM")&amp;" months, "&amp;DATEDIF(V1298,A1298,"MD")&amp;" days")</f>
        <v/>
      </c>
      <c r="X1298" s="264" t="n"/>
      <c r="Y1298" s="264" t="n"/>
      <c r="Z1298" s="264" t="n"/>
      <c r="AA1298" s="264" t="n"/>
      <c r="AB1298" s="264" t="n">
        <v>13</v>
      </c>
      <c r="AC1298" s="264" t="n"/>
      <c r="AD1298" s="264" t="n"/>
      <c r="AE1298" s="334" t="inlineStr">
        <is>
          <t>2:19.7000</t>
        </is>
      </c>
      <c r="AF1298" s="418">
        <f>IF(OR(AE1298="",AE1298="",AE1298=0),"",6.172/(AE1298*24))</f>
        <v/>
      </c>
      <c r="AG1298" s="269" t="n"/>
      <c r="AH1298" s="581" t="inlineStr"/>
      <c r="AI1298" s="418">
        <f>IF(OR(AH1298="",AH1298="",AH1298=0),"",6.172/(AH1298*24))</f>
        <v/>
      </c>
      <c r="AJ1298" s="175">
        <f>IF(AND(ISNUMBER(AB1298),ISNUMBER(AG1298)),AB1298-AG1298,"")</f>
        <v/>
      </c>
      <c r="AK1298" s="264" t="inlineStr">
        <is>
          <t>Overheating</t>
        </is>
      </c>
      <c r="AL1298" s="264" t="n">
        <v>17</v>
      </c>
      <c r="AM1298" s="484" t="n"/>
      <c r="AN1298" s="671">
        <f>IF(OR(AL1298="",AM1298="",AM1298=0),"",AL1298*6.172/(AM1298*24))</f>
        <v/>
      </c>
      <c r="AO1298" s="477">
        <f>IF(AND(AL1298=AL1297,AM1298&lt;&gt;"",AM1297&lt;&gt;""),AM1298-AM1297,"")</f>
        <v/>
      </c>
      <c r="AP1298" s="264" t="n"/>
      <c r="AQ1298" s="581" t="inlineStr"/>
      <c r="AR1298" s="418">
        <f>IF(OR(AQ1298="",AQ1298="",AQ1298=0),"",6.172/(AQ1298*24))</f>
        <v/>
      </c>
      <c r="AS1298" s="436">
        <f>IF(OR(NOT(ISNUMBER(C1298)),NOT(ISNUMBER(AB1298))),"",IF(AG1298&lt;&gt;"",AG1298,AB1298)-C1298)</f>
        <v/>
      </c>
      <c r="AT1298" s="270" t="n"/>
      <c r="AU1298" s="271">
        <f>IF($B1298="","",TEXT($A1298,"yyyymmdd")&amp;"_P"&amp;$C1298&amp;"_C"&amp;$F1298&amp;"_"&amp;TRIM(RIGHT(SUBSTITUTE(TRIM(SUBSTITUTE($L1298,CHAR(160)," "))," ",REPT(" ",60)),60))&amp;IF($P1298="","","-"&amp;TRIM(RIGHT(SUBSTITUTE(TRIM(SUBSTITUTE($P1298,CHAR(160)," "))," ",REPT(" ",60)),60)))&amp;IF($T1298="","","-"&amp;TRIM(RIGHT(SUBSTITUTE(TRIM(SUBSTITUTE($T1298,CHAR(160)," "))," ",REPT(" ",60)),60)))&amp;".jpg")</f>
        <v/>
      </c>
    </row>
    <row r="1299" ht="42" customHeight="1">
      <c r="A1299" s="268" t="n">
        <v>30591</v>
      </c>
      <c r="B1299" s="264" t="inlineStr">
        <is>
          <t>James Hardie 1000 2 October, 1983</t>
        </is>
      </c>
      <c r="C1299" s="264" t="inlineStr">
        <is>
          <t>DNF</t>
        </is>
      </c>
      <c r="D1299" s="264" t="inlineStr">
        <is>
          <t>A</t>
        </is>
      </c>
      <c r="E1299" s="264" t="n"/>
      <c r="F1299" s="264" t="n">
        <v>18</v>
      </c>
      <c r="G1299" s="264" t="inlineStr">
        <is>
          <t>Valentine Greetings</t>
        </is>
      </c>
      <c r="H1299" s="264" t="n"/>
      <c r="I1299" s="264" t="n"/>
      <c r="J1299" s="264" t="inlineStr">
        <is>
          <t>Mazda RX7</t>
        </is>
      </c>
      <c r="K1299" s="264" t="inlineStr">
        <is>
          <t>2292 eq R2</t>
        </is>
      </c>
      <c r="L1299" s="264" t="inlineStr">
        <is>
          <t>Murray Carter</t>
        </is>
      </c>
      <c r="M1299" s="264" t="inlineStr">
        <is>
          <t>AUS</t>
        </is>
      </c>
      <c r="N1299" s="697">
        <f>_xlfn.LET(_xlpm.d,_xlfn.XLOOKUP(L1299,'[1]Birth Dates'!$A:$A,'[1]Birth Dates'!$B:$B,"",0),IF(_xlpm.d=0,"",_xlpm.d))</f>
        <v/>
      </c>
      <c r="O1299" s="264">
        <f>IF(OR(N1299="",A1299="",NOT(ISNUMBER(N1299)),N1299&gt;A1299),"",DATEDIF(N1299,A1299,"Y")&amp;" years, "&amp;DATEDIF(N1299,A1299,"YM")&amp;" months, "&amp;DATEDIF(N1299,A1299,"MD")&amp;" days")</f>
        <v/>
      </c>
      <c r="P1299" s="264" t="inlineStr">
        <is>
          <t>David Clement</t>
        </is>
      </c>
      <c r="Q1299" s="264" t="inlineStr">
        <is>
          <t>AUS</t>
        </is>
      </c>
      <c r="R1299" s="697">
        <f>_xlfn.LET(_xlpm.d,_xlfn.XLOOKUP(P1299,'[1]Birth Dates'!$A:$A,'[1]Birth Dates'!$B:$B,"",0),IF(_xlpm.d=0,"",_xlpm.d))</f>
        <v/>
      </c>
      <c r="S1299" s="264">
        <f>IF(OR(R1299="",A1299="",NOT(ISNUMBER(R1299)),R1299&gt;A1299),"",DATEDIF(R1299,A1299,"Y")&amp;" years, "&amp;DATEDIF(R1299,A1299,"YM")&amp;" months, "&amp;DATEDIF(R1299,A1299,"MD")&amp;" days")</f>
        <v/>
      </c>
      <c r="T1299" s="264" t="n"/>
      <c r="U1299" s="264" t="n"/>
      <c r="V1299" s="697">
        <f>_xlfn.LET(_xlpm.d,_xlfn.XLOOKUP(T1299,'[1]Birth Dates'!$A:$A,'[1]Birth Dates'!$B:$B,"",0),IF(_xlpm.d=0,"",_xlpm.d))</f>
        <v/>
      </c>
      <c r="W1299" s="264">
        <f>IF(OR(V1299="",A1299="",NOT(ISNUMBER(V1299)),V1299&gt;A1299),"",DATEDIF(V1299,A1299,"Y")&amp;" years, "&amp;DATEDIF(V1299,A1299,"YM")&amp;" months, "&amp;DATEDIF(V1299,A1299,"MD")&amp;" days")</f>
        <v/>
      </c>
      <c r="X1299" s="264" t="n"/>
      <c r="Y1299" s="264" t="n"/>
      <c r="Z1299" s="264" t="n"/>
      <c r="AA1299" s="264" t="n"/>
      <c r="AB1299" s="264" t="n">
        <v>25</v>
      </c>
      <c r="AC1299" s="264" t="n"/>
      <c r="AD1299" s="264" t="n"/>
      <c r="AE1299" s="334" t="inlineStr">
        <is>
          <t>2:22.1000</t>
        </is>
      </c>
      <c r="AF1299" s="418">
        <f>IF(OR(AE1299="",AE1299="",AE1299=0),"",6.172/(AE1299*24))</f>
        <v/>
      </c>
      <c r="AG1299" s="269" t="n"/>
      <c r="AH1299" s="581" t="inlineStr"/>
      <c r="AI1299" s="418">
        <f>IF(OR(AH1299="",AH1299="",AH1299=0),"",6.172/(AH1299*24))</f>
        <v/>
      </c>
      <c r="AJ1299" s="175">
        <f>IF(AND(ISNUMBER(AB1299),ISNUMBER(AG1299)),AB1299-AG1299,"")</f>
        <v/>
      </c>
      <c r="AK1299" s="264" t="inlineStr">
        <is>
          <t>Fuel Injection</t>
        </is>
      </c>
      <c r="AL1299" s="264" t="n">
        <v>14</v>
      </c>
      <c r="AM1299" s="484" t="n"/>
      <c r="AN1299" s="671">
        <f>IF(OR(AL1299="",AM1299="",AM1299=0),"",AL1299*6.172/(AM1299*24))</f>
        <v/>
      </c>
      <c r="AO1299" s="477">
        <f>IF(AND(AL1299=AL1298,AM1299&lt;&gt;"",AM1298&lt;&gt;""),AM1299-AM1298,"")</f>
        <v/>
      </c>
      <c r="AP1299" s="264" t="n"/>
      <c r="AQ1299" s="581" t="inlineStr"/>
      <c r="AR1299" s="418">
        <f>IF(OR(AQ1299="",AQ1299="",AQ1299=0),"",6.172/(AQ1299*24))</f>
        <v/>
      </c>
      <c r="AS1299" s="436">
        <f>IF(OR(NOT(ISNUMBER(C1299)),NOT(ISNUMBER(AB1299))),"",IF(AG1299&lt;&gt;"",AG1299,AB1299)-C1299)</f>
        <v/>
      </c>
      <c r="AT1299" s="270" t="n"/>
      <c r="AU1299" s="271">
        <f>IF($B1299="","",TEXT($A1299,"yyyymmdd")&amp;"_P"&amp;$C1299&amp;"_C"&amp;$F1299&amp;"_"&amp;TRIM(RIGHT(SUBSTITUTE(TRIM(SUBSTITUTE($L1299,CHAR(160)," "))," ",REPT(" ",60)),60))&amp;IF($P1299="","","-"&amp;TRIM(RIGHT(SUBSTITUTE(TRIM(SUBSTITUTE($P1299,CHAR(160)," "))," ",REPT(" ",60)),60)))&amp;IF($T1299="","","-"&amp;TRIM(RIGHT(SUBSTITUTE(TRIM(SUBSTITUTE($T1299,CHAR(160)," "))," ",REPT(" ",60)),60)))&amp;".jpg")</f>
        <v/>
      </c>
    </row>
    <row r="1300" ht="42" customHeight="1">
      <c r="A1300" s="268" t="n">
        <v>30591</v>
      </c>
      <c r="B1300" s="264" t="inlineStr">
        <is>
          <t>James Hardie 1000 2 October, 1983</t>
        </is>
      </c>
      <c r="C1300" s="264" t="inlineStr">
        <is>
          <t>DNF</t>
        </is>
      </c>
      <c r="D1300" s="264" t="inlineStr">
        <is>
          <t>B</t>
        </is>
      </c>
      <c r="E1300" s="264" t="n"/>
      <c r="F1300" s="264" t="n">
        <v>60</v>
      </c>
      <c r="G1300" s="264" t="inlineStr">
        <is>
          <t>Nissan Motor Co Australia Pty Ltd</t>
        </is>
      </c>
      <c r="H1300" s="264" t="n"/>
      <c r="I1300" s="264" t="n"/>
      <c r="J1300" s="264" t="inlineStr">
        <is>
          <t>Nissan Pulsar Exa</t>
        </is>
      </c>
      <c r="K1300" s="264" t="inlineStr">
        <is>
          <t>1495 tc L4</t>
        </is>
      </c>
      <c r="L1300" s="264" t="inlineStr">
        <is>
          <t>Christine Gibson</t>
        </is>
      </c>
      <c r="M1300" s="264" t="inlineStr">
        <is>
          <t>AUS</t>
        </is>
      </c>
      <c r="N1300" s="697">
        <f>_xlfn.LET(_xlpm.d,_xlfn.XLOOKUP(L1300,'[1]Birth Dates'!$A:$A,'[1]Birth Dates'!$B:$B,"",0),IF(_xlpm.d=0,"",_xlpm.d))</f>
        <v/>
      </c>
      <c r="O1300" s="264">
        <f>IF(OR(N1300="",A1300="",NOT(ISNUMBER(N1300)),N1300&gt;A1300),"",DATEDIF(N1300,A1300,"Y")&amp;" years, "&amp;DATEDIF(N1300,A1300,"YM")&amp;" months, "&amp;DATEDIF(N1300,A1300,"MD")&amp;" days")</f>
        <v/>
      </c>
      <c r="P1300" s="264" t="inlineStr">
        <is>
          <t>Bob Muir</t>
        </is>
      </c>
      <c r="Q1300" s="264" t="inlineStr">
        <is>
          <t>AUS</t>
        </is>
      </c>
      <c r="R1300" s="697">
        <f>_xlfn.LET(_xlpm.d,_xlfn.XLOOKUP(P1300,'[1]Birth Dates'!$A:$A,'[1]Birth Dates'!$B:$B,"",0),IF(_xlpm.d=0,"",_xlpm.d))</f>
        <v/>
      </c>
      <c r="S1300" s="264">
        <f>IF(OR(R1300="",A1300="",NOT(ISNUMBER(R1300)),R1300&gt;A1300),"",DATEDIF(R1300,A1300,"Y")&amp;" years, "&amp;DATEDIF(R1300,A1300,"YM")&amp;" months, "&amp;DATEDIF(R1300,A1300,"MD")&amp;" days")</f>
        <v/>
      </c>
      <c r="T1300" s="264" t="n"/>
      <c r="U1300" s="264" t="n"/>
      <c r="V1300" s="697">
        <f>_xlfn.LET(_xlpm.d,_xlfn.XLOOKUP(T1300,'[1]Birth Dates'!$A:$A,'[1]Birth Dates'!$B:$B,"",0),IF(_xlpm.d=0,"",_xlpm.d))</f>
        <v/>
      </c>
      <c r="W1300" s="264">
        <f>IF(OR(V1300="",A1300="",NOT(ISNUMBER(V1300)),V1300&gt;A1300),"",DATEDIF(V1300,A1300,"Y")&amp;" years, "&amp;DATEDIF(V1300,A1300,"YM")&amp;" months, "&amp;DATEDIF(V1300,A1300,"MD")&amp;" days")</f>
        <v/>
      </c>
      <c r="X1300" s="264" t="n"/>
      <c r="Y1300" s="264" t="n"/>
      <c r="Z1300" s="264" t="n"/>
      <c r="AA1300" s="264" t="n"/>
      <c r="AB1300" s="264" t="n">
        <v>37</v>
      </c>
      <c r="AC1300" s="264" t="n"/>
      <c r="AD1300" s="264" t="n"/>
      <c r="AE1300" s="334" t="inlineStr">
        <is>
          <t>2:27.1000</t>
        </is>
      </c>
      <c r="AF1300" s="418">
        <f>IF(OR(AE1300="",AE1300="",AE1300=0),"",6.172/(AE1300*24))</f>
        <v/>
      </c>
      <c r="AG1300" s="269" t="n"/>
      <c r="AH1300" s="581" t="inlineStr"/>
      <c r="AI1300" s="418">
        <f>IF(OR(AH1300="",AH1300="",AH1300=0),"",6.172/(AH1300*24))</f>
        <v/>
      </c>
      <c r="AJ1300" s="175">
        <f>IF(AND(ISNUMBER(AB1300),ISNUMBER(AG1300)),AB1300-AG1300,"")</f>
        <v/>
      </c>
      <c r="AK1300" s="264" t="inlineStr">
        <is>
          <t>Mainshaft</t>
        </is>
      </c>
      <c r="AL1300" s="264" t="n">
        <v>14</v>
      </c>
      <c r="AM1300" s="484" t="n"/>
      <c r="AN1300" s="671">
        <f>IF(OR(AL1300="",AM1300="",AM1300=0),"",AL1300*6.172/(AM1300*24))</f>
        <v/>
      </c>
      <c r="AO1300" s="477">
        <f>IF(AND(AL1300=AL1299,AM1300&lt;&gt;"",AM1299&lt;&gt;""),AM1300-AM1299,"")</f>
        <v/>
      </c>
      <c r="AP1300" s="264" t="n"/>
      <c r="AQ1300" s="581" t="inlineStr"/>
      <c r="AR1300" s="418">
        <f>IF(OR(AQ1300="",AQ1300="",AQ1300=0),"",6.172/(AQ1300*24))</f>
        <v/>
      </c>
      <c r="AS1300" s="436">
        <f>IF(OR(NOT(ISNUMBER(C1300)),NOT(ISNUMBER(AB1300))),"",IF(AG1300&lt;&gt;"",AG1300,AB1300)-C1300)</f>
        <v/>
      </c>
      <c r="AT1300" s="270" t="n"/>
      <c r="AU1300" s="271">
        <f>IF($B1300="","",TEXT($A1300,"yyyymmdd")&amp;"_P"&amp;$C1300&amp;"_C"&amp;$F1300&amp;"_"&amp;TRIM(RIGHT(SUBSTITUTE(TRIM(SUBSTITUTE($L1300,CHAR(160)," "))," ",REPT(" ",60)),60))&amp;IF($P1300="","","-"&amp;TRIM(RIGHT(SUBSTITUTE(TRIM(SUBSTITUTE($P1300,CHAR(160)," "))," ",REPT(" ",60)),60)))&amp;IF($T1300="","","-"&amp;TRIM(RIGHT(SUBSTITUTE(TRIM(SUBSTITUTE($T1300,CHAR(160)," "))," ",REPT(" ",60)),60)))&amp;".jpg")</f>
        <v/>
      </c>
    </row>
    <row r="1301" ht="42" customHeight="1">
      <c r="A1301" s="268" t="n">
        <v>30591</v>
      </c>
      <c r="B1301" s="264" t="inlineStr">
        <is>
          <t>James Hardie 1000 2 October, 1983</t>
        </is>
      </c>
      <c r="C1301" s="264" t="inlineStr">
        <is>
          <t>DNF</t>
        </is>
      </c>
      <c r="D1301" s="264" t="inlineStr">
        <is>
          <t>A</t>
        </is>
      </c>
      <c r="E1301" s="264" t="n"/>
      <c r="F1301" s="304" t="inlineStr">
        <is>
          <t>05</t>
        </is>
      </c>
      <c r="G1301" s="264" t="inlineStr">
        <is>
          <t>Marlboro Holden Dealer Team</t>
        </is>
      </c>
      <c r="H1301" s="264" t="n"/>
      <c r="I1301" s="264" t="n"/>
      <c r="J1301" s="264" t="inlineStr">
        <is>
          <t>Holden Commodore VH</t>
        </is>
      </c>
      <c r="K1301" s="264" t="inlineStr">
        <is>
          <t>5044 V8</t>
        </is>
      </c>
      <c r="L1301" s="264" t="inlineStr">
        <is>
          <t>Peter Brock</t>
        </is>
      </c>
      <c r="M1301" s="264" t="inlineStr">
        <is>
          <t>AUS</t>
        </is>
      </c>
      <c r="N1301" s="697">
        <f>_xlfn.LET(_xlpm.d,_xlfn.XLOOKUP(L1301,'[1]Birth Dates'!$A:$A,'[1]Birth Dates'!$B:$B,"",0),IF(_xlpm.d=0,"",_xlpm.d))</f>
        <v/>
      </c>
      <c r="O1301" s="264">
        <f>IF(OR(N1301="",A1301="",NOT(ISNUMBER(N1301)),N1301&gt;A1301),"",DATEDIF(N1301,A1301,"Y")&amp;" years, "&amp;DATEDIF(N1301,A1301,"YM")&amp;" months, "&amp;DATEDIF(N1301,A1301,"MD")&amp;" days")</f>
        <v/>
      </c>
      <c r="P1301" s="264" t="inlineStr">
        <is>
          <t>Larry Perkins</t>
        </is>
      </c>
      <c r="Q1301" s="264" t="inlineStr">
        <is>
          <t>AUS</t>
        </is>
      </c>
      <c r="R1301" s="697">
        <f>_xlfn.LET(_xlpm.d,_xlfn.XLOOKUP(P1301,'[1]Birth Dates'!$A:$A,'[1]Birth Dates'!$B:$B,"",0),IF(_xlpm.d=0,"",_xlpm.d))</f>
        <v/>
      </c>
      <c r="S1301" s="264">
        <f>IF(OR(R1301="",A1301="",NOT(ISNUMBER(R1301)),R1301&gt;A1301),"",DATEDIF(R1301,A1301,"Y")&amp;" years, "&amp;DATEDIF(R1301,A1301,"YM")&amp;" months, "&amp;DATEDIF(R1301,A1301,"MD")&amp;" days")</f>
        <v/>
      </c>
      <c r="T1301" s="264" t="n"/>
      <c r="U1301" s="264" t="n"/>
      <c r="V1301" s="697">
        <f>_xlfn.LET(_xlpm.d,_xlfn.XLOOKUP(T1301,'[1]Birth Dates'!$A:$A,'[1]Birth Dates'!$B:$B,"",0),IF(_xlpm.d=0,"",_xlpm.d))</f>
        <v/>
      </c>
      <c r="W1301" s="264">
        <f>IF(OR(V1301="",A1301="",NOT(ISNUMBER(V1301)),V1301&gt;A1301),"",DATEDIF(V1301,A1301,"Y")&amp;" years, "&amp;DATEDIF(V1301,A1301,"YM")&amp;" months, "&amp;DATEDIF(V1301,A1301,"MD")&amp;" days")</f>
        <v/>
      </c>
      <c r="X1301" s="264" t="n"/>
      <c r="Y1301" s="264" t="n"/>
      <c r="Z1301" s="264" t="n"/>
      <c r="AA1301" s="264" t="n"/>
      <c r="AB1301" s="264" t="n">
        <v>1</v>
      </c>
      <c r="AC1301" s="264" t="n"/>
      <c r="AD1301" s="264" t="n"/>
      <c r="AE1301" s="334" t="inlineStr">
        <is>
          <t>2:15.3000</t>
        </is>
      </c>
      <c r="AF1301" s="418">
        <f>IF(OR(AE1301="",AE1301="",AE1301=0),"",6.172/(AE1301*24))</f>
        <v/>
      </c>
      <c r="AG1301" s="269" t="n">
        <v>1</v>
      </c>
      <c r="AH1301" s="334" t="inlineStr">
        <is>
          <t>2:16.2700</t>
        </is>
      </c>
      <c r="AI1301" s="418">
        <f>IF(OR(AH1301="",AH1301="",AH1301=0),"",6.172/(AH1301*24))</f>
        <v/>
      </c>
      <c r="AJ1301" s="175">
        <f>IF(AND(ISNUMBER(AB1301),ISNUMBER(AG1301)),AB1301-AG1301,"")</f>
        <v/>
      </c>
      <c r="AK1301" s="264" t="inlineStr">
        <is>
          <t>Engine</t>
        </is>
      </c>
      <c r="AL1301" s="264" t="n">
        <v>8</v>
      </c>
      <c r="AM1301" s="484" t="n"/>
      <c r="AN1301" s="671">
        <f>IF(OR(AL1301="",AM1301="",AM1301=0),"",AL1301*6.172/(AM1301*24))</f>
        <v/>
      </c>
      <c r="AO1301" s="477">
        <f>IF(AND(AL1301=AL1300,AM1301&lt;&gt;"",AM1300&lt;&gt;""),AM1301-AM1300,"")</f>
        <v/>
      </c>
      <c r="AP1301" s="264" t="n"/>
      <c r="AQ1301" s="581" t="inlineStr"/>
      <c r="AR1301" s="418">
        <f>IF(OR(AQ1301="",AQ1301="",AQ1301=0),"",6.172/(AQ1301*24))</f>
        <v/>
      </c>
      <c r="AS1301" s="436">
        <f>IF(OR(NOT(ISNUMBER(C1301)),NOT(ISNUMBER(AB1301))),"",IF(AG1301&lt;&gt;"",AG1301,AB1301)-C1301)</f>
        <v/>
      </c>
      <c r="AT1301" s="270" t="n"/>
      <c r="AU1301" s="271">
        <f>IF($B1301="","",TEXT($A1301,"yyyymmdd")&amp;"_P"&amp;$C1301&amp;"_C"&amp;$F1301&amp;"_"&amp;TRIM(RIGHT(SUBSTITUTE(TRIM(SUBSTITUTE($L1301,CHAR(160)," "))," ",REPT(" ",60)),60))&amp;IF($P1301="","","-"&amp;TRIM(RIGHT(SUBSTITUTE(TRIM(SUBSTITUTE($P1301,CHAR(160)," "))," ",REPT(" ",60)),60)))&amp;IF($T1301="","","-"&amp;TRIM(RIGHT(SUBSTITUTE(TRIM(SUBSTITUTE($T1301,CHAR(160)," "))," ",REPT(" ",60)),60)))&amp;".jpg")</f>
        <v/>
      </c>
    </row>
    <row r="1302" ht="42" customHeight="1">
      <c r="A1302" s="268" t="n">
        <v>30591</v>
      </c>
      <c r="B1302" s="264" t="inlineStr">
        <is>
          <t>James Hardie 1000 2 October, 1983</t>
        </is>
      </c>
      <c r="C1302" s="264" t="inlineStr">
        <is>
          <t>DNF</t>
        </is>
      </c>
      <c r="D1302" s="264" t="inlineStr">
        <is>
          <t>A</t>
        </is>
      </c>
      <c r="E1302" s="264" t="n"/>
      <c r="F1302" s="264" t="n">
        <v>39</v>
      </c>
      <c r="G1302" s="264" t="inlineStr">
        <is>
          <t>John Bundy</t>
        </is>
      </c>
      <c r="H1302" s="264" t="n"/>
      <c r="I1302" s="264" t="n"/>
      <c r="J1302" s="264" t="inlineStr">
        <is>
          <t>Mazda RX7</t>
        </is>
      </c>
      <c r="K1302" s="264" t="inlineStr">
        <is>
          <t>2292 eq R2</t>
        </is>
      </c>
      <c r="L1302" s="264" t="inlineStr">
        <is>
          <t>John Bundy</t>
        </is>
      </c>
      <c r="M1302" s="264" t="inlineStr">
        <is>
          <t>AUS</t>
        </is>
      </c>
      <c r="N1302" s="697">
        <f>_xlfn.LET(_xlpm.d,_xlfn.XLOOKUP(L1302,'[1]Birth Dates'!$A:$A,'[1]Birth Dates'!$B:$B,"",0),IF(_xlpm.d=0,"",_xlpm.d))</f>
        <v/>
      </c>
      <c r="O1302" s="264">
        <f>IF(OR(N1302="",A1302="",NOT(ISNUMBER(N1302)),N1302&gt;A1302),"",DATEDIF(N1302,A1302,"Y")&amp;" years, "&amp;DATEDIF(N1302,A1302,"YM")&amp;" months, "&amp;DATEDIF(N1302,A1302,"MD")&amp;" days")</f>
        <v/>
      </c>
      <c r="P1302" s="264" t="inlineStr">
        <is>
          <t>Norm Carr</t>
        </is>
      </c>
      <c r="Q1302" s="264" t="inlineStr">
        <is>
          <t>AUS</t>
        </is>
      </c>
      <c r="R1302" s="697">
        <f>_xlfn.LET(_xlpm.d,_xlfn.XLOOKUP(P1302,'[1]Birth Dates'!$A:$A,'[1]Birth Dates'!$B:$B,"",0),IF(_xlpm.d=0,"",_xlpm.d))</f>
        <v/>
      </c>
      <c r="S1302" s="264">
        <f>IF(OR(R1302="",A1302="",NOT(ISNUMBER(R1302)),R1302&gt;A1302),"",DATEDIF(R1302,A1302,"Y")&amp;" years, "&amp;DATEDIF(R1302,A1302,"YM")&amp;" months, "&amp;DATEDIF(R1302,A1302,"MD")&amp;" days")</f>
        <v/>
      </c>
      <c r="T1302" s="264" t="n"/>
      <c r="U1302" s="264" t="n"/>
      <c r="V1302" s="697">
        <f>_xlfn.LET(_xlpm.d,_xlfn.XLOOKUP(T1302,'[1]Birth Dates'!$A:$A,'[1]Birth Dates'!$B:$B,"",0),IF(_xlpm.d=0,"",_xlpm.d))</f>
        <v/>
      </c>
      <c r="W1302" s="264">
        <f>IF(OR(V1302="",A1302="",NOT(ISNUMBER(V1302)),V1302&gt;A1302),"",DATEDIF(V1302,A1302,"Y")&amp;" years, "&amp;DATEDIF(V1302,A1302,"YM")&amp;" months, "&amp;DATEDIF(V1302,A1302,"MD")&amp;" days")</f>
        <v/>
      </c>
      <c r="X1302" s="264" t="n"/>
      <c r="Y1302" s="264" t="n"/>
      <c r="Z1302" s="264" t="n"/>
      <c r="AA1302" s="264" t="n"/>
      <c r="AB1302" s="264" t="n">
        <v>42</v>
      </c>
      <c r="AC1302" s="264" t="n"/>
      <c r="AD1302" s="264" t="n"/>
      <c r="AE1302" s="334" t="inlineStr">
        <is>
          <t>2:31.5000</t>
        </is>
      </c>
      <c r="AF1302" s="418">
        <f>IF(OR(AE1302="",AE1302="",AE1302=0),"",6.172/(AE1302*24))</f>
        <v/>
      </c>
      <c r="AG1302" s="269" t="n"/>
      <c r="AH1302" s="581" t="inlineStr"/>
      <c r="AI1302" s="418">
        <f>IF(OR(AH1302="",AH1302="",AH1302=0),"",6.172/(AH1302*24))</f>
        <v/>
      </c>
      <c r="AJ1302" s="175">
        <f>IF(AND(ISNUMBER(AB1302),ISNUMBER(AG1302)),AB1302-AG1302,"")</f>
        <v/>
      </c>
      <c r="AK1302" s="264" t="inlineStr">
        <is>
          <t>Accident</t>
        </is>
      </c>
      <c r="AL1302" s="264" t="n">
        <v>8</v>
      </c>
      <c r="AM1302" s="484" t="n"/>
      <c r="AN1302" s="671">
        <f>IF(OR(AL1302="",AM1302="",AM1302=0),"",AL1302*6.172/(AM1302*24))</f>
        <v/>
      </c>
      <c r="AO1302" s="477">
        <f>IF(AND(AL1302=AL1301,AM1302&lt;&gt;"",AM1301&lt;&gt;""),AM1302-AM1301,"")</f>
        <v/>
      </c>
      <c r="AP1302" s="264" t="n"/>
      <c r="AQ1302" s="581" t="inlineStr"/>
      <c r="AR1302" s="418">
        <f>IF(OR(AQ1302="",AQ1302="",AQ1302=0),"",6.172/(AQ1302*24))</f>
        <v/>
      </c>
      <c r="AS1302" s="436">
        <f>IF(OR(NOT(ISNUMBER(C1302)),NOT(ISNUMBER(AB1302))),"",IF(AG1302&lt;&gt;"",AG1302,AB1302)-C1302)</f>
        <v/>
      </c>
      <c r="AT1302" s="270" t="n"/>
      <c r="AU1302" s="271">
        <f>IF($B1302="","",TEXT($A1302,"yyyymmdd")&amp;"_P"&amp;$C1302&amp;"_C"&amp;$F1302&amp;"_"&amp;TRIM(RIGHT(SUBSTITUTE(TRIM(SUBSTITUTE($L1302,CHAR(160)," "))," ",REPT(" ",60)),60))&amp;IF($P1302="","","-"&amp;TRIM(RIGHT(SUBSTITUTE(TRIM(SUBSTITUTE($P1302,CHAR(160)," "))," ",REPT(" ",60)),60)))&amp;IF($T1302="","","-"&amp;TRIM(RIGHT(SUBSTITUTE(TRIM(SUBSTITUTE($T1302,CHAR(160)," "))," ",REPT(" ",60)),60)))&amp;".jpg")</f>
        <v/>
      </c>
    </row>
    <row r="1303" ht="42" customHeight="1">
      <c r="A1303" s="268" t="n">
        <v>30591</v>
      </c>
      <c r="B1303" s="264" t="inlineStr">
        <is>
          <t>James Hardie 1000 2 October, 1983</t>
        </is>
      </c>
      <c r="C1303" s="264" t="inlineStr">
        <is>
          <t>DNF</t>
        </is>
      </c>
      <c r="D1303" s="264" t="inlineStr">
        <is>
          <t>A</t>
        </is>
      </c>
      <c r="E1303" s="264" t="n"/>
      <c r="F1303" s="264" t="n">
        <v>31</v>
      </c>
      <c r="G1303" s="264" t="inlineStr">
        <is>
          <t>JPS Team BMW</t>
        </is>
      </c>
      <c r="H1303" s="264" t="n"/>
      <c r="I1303" s="264" t="n"/>
      <c r="J1303" s="264" t="inlineStr">
        <is>
          <t>BMW 635CSi</t>
        </is>
      </c>
      <c r="K1303" s="264" t="inlineStr">
        <is>
          <t>3475 L6</t>
        </is>
      </c>
      <c r="L1303" s="264" t="inlineStr">
        <is>
          <t>Jim Richards</t>
        </is>
      </c>
      <c r="M1303" s="264" t="inlineStr">
        <is>
          <t>NZL</t>
        </is>
      </c>
      <c r="N1303" s="697">
        <f>_xlfn.LET(_xlpm.d,_xlfn.XLOOKUP(L1303,'[1]Birth Dates'!$A:$A,'[1]Birth Dates'!$B:$B,"",0),IF(_xlpm.d=0,"",_xlpm.d))</f>
        <v/>
      </c>
      <c r="O1303" s="264">
        <f>IF(OR(N1303="",A1303="",NOT(ISNUMBER(N1303)),N1303&gt;A1303),"",DATEDIF(N1303,A1303,"Y")&amp;" years, "&amp;DATEDIF(N1303,A1303,"YM")&amp;" months, "&amp;DATEDIF(N1303,A1303,"MD")&amp;" days")</f>
        <v/>
      </c>
      <c r="P1303" s="264" t="inlineStr">
        <is>
          <t>Frank Gardner</t>
        </is>
      </c>
      <c r="Q1303" s="264" t="inlineStr">
        <is>
          <t>AUS</t>
        </is>
      </c>
      <c r="R1303" s="697">
        <f>_xlfn.LET(_xlpm.d,_xlfn.XLOOKUP(P1303,'[1]Birth Dates'!$A:$A,'[1]Birth Dates'!$B:$B,"",0),IF(_xlpm.d=0,"",_xlpm.d))</f>
        <v/>
      </c>
      <c r="S1303" s="264">
        <f>IF(OR(R1303="",A1303="",NOT(ISNUMBER(R1303)),R1303&gt;A1303),"",DATEDIF(R1303,A1303,"Y")&amp;" years, "&amp;DATEDIF(R1303,A1303,"YM")&amp;" months, "&amp;DATEDIF(R1303,A1303,"MD")&amp;" days")</f>
        <v/>
      </c>
      <c r="T1303" s="264" t="n"/>
      <c r="U1303" s="264" t="n"/>
      <c r="V1303" s="697">
        <f>_xlfn.LET(_xlpm.d,_xlfn.XLOOKUP(T1303,'[1]Birth Dates'!$A:$A,'[1]Birth Dates'!$B:$B,"",0),IF(_xlpm.d=0,"",_xlpm.d))</f>
        <v/>
      </c>
      <c r="W1303" s="264">
        <f>IF(OR(V1303="",A1303="",NOT(ISNUMBER(V1303)),V1303&gt;A1303),"",DATEDIF(V1303,A1303,"Y")&amp;" years, "&amp;DATEDIF(V1303,A1303,"YM")&amp;" months, "&amp;DATEDIF(V1303,A1303,"MD")&amp;" days")</f>
        <v/>
      </c>
      <c r="X1303" s="264" t="n"/>
      <c r="Y1303" s="264" t="n"/>
      <c r="Z1303" s="264" t="n"/>
      <c r="AA1303" s="264" t="n"/>
      <c r="AB1303" s="264" t="n">
        <v>4</v>
      </c>
      <c r="AC1303" s="264" t="n"/>
      <c r="AD1303" s="264" t="n"/>
      <c r="AE1303" s="334" t="inlineStr">
        <is>
          <t>2:17.6000</t>
        </is>
      </c>
      <c r="AF1303" s="418">
        <f>IF(OR(AE1303="",AE1303="",AE1303=0),"",6.172/(AE1303*24))</f>
        <v/>
      </c>
      <c r="AG1303" s="269" t="n">
        <v>4</v>
      </c>
      <c r="AH1303" s="334" t="inlineStr">
        <is>
          <t>2:18.4140</t>
        </is>
      </c>
      <c r="AI1303" s="418">
        <f>IF(OR(AH1303="",AH1303="",AH1303=0),"",6.172/(AH1303*24))</f>
        <v/>
      </c>
      <c r="AJ1303" s="175">
        <f>IF(AND(ISNUMBER(AB1303),ISNUMBER(AG1303)),AB1303-AG1303,"")</f>
        <v/>
      </c>
      <c r="AK1303" s="264" t="inlineStr">
        <is>
          <t>Fuel System</t>
        </is>
      </c>
      <c r="AL1303" s="264" t="n">
        <v>6</v>
      </c>
      <c r="AM1303" s="484" t="n"/>
      <c r="AN1303" s="671">
        <f>IF(OR(AL1303="",AM1303="",AM1303=0),"",AL1303*6.172/(AM1303*24))</f>
        <v/>
      </c>
      <c r="AO1303" s="477">
        <f>IF(AND(AL1303=AL1302,AM1303&lt;&gt;"",AM1302&lt;&gt;""),AM1303-AM1302,"")</f>
        <v/>
      </c>
      <c r="AP1303" s="264" t="n"/>
      <c r="AQ1303" s="581" t="inlineStr"/>
      <c r="AR1303" s="418">
        <f>IF(OR(AQ1303="",AQ1303="",AQ1303=0),"",6.172/(AQ1303*24))</f>
        <v/>
      </c>
      <c r="AS1303" s="436">
        <f>IF(OR(NOT(ISNUMBER(C1303)),NOT(ISNUMBER(AB1303))),"",IF(AG1303&lt;&gt;"",AG1303,AB1303)-C1303)</f>
        <v/>
      </c>
      <c r="AT1303" s="270" t="n"/>
      <c r="AU1303" s="271">
        <f>IF($B1303="","",TEXT($A1303,"yyyymmdd")&amp;"_P"&amp;$C1303&amp;"_C"&amp;$F1303&amp;"_"&amp;TRIM(RIGHT(SUBSTITUTE(TRIM(SUBSTITUTE($L1303,CHAR(160)," "))," ",REPT(" ",60)),60))&amp;IF($P1303="","","-"&amp;TRIM(RIGHT(SUBSTITUTE(TRIM(SUBSTITUTE($P1303,CHAR(160)," "))," ",REPT(" ",60)),60)))&amp;IF($T1303="","","-"&amp;TRIM(RIGHT(SUBSTITUTE(TRIM(SUBSTITUTE($T1303,CHAR(160)," "))," ",REPT(" ",60)),60)))&amp;".jpg")</f>
        <v/>
      </c>
    </row>
    <row r="1304" ht="42" customHeight="1">
      <c r="A1304" s="268" t="n">
        <v>30591</v>
      </c>
      <c r="B1304" s="264" t="inlineStr">
        <is>
          <t>James Hardie 1000 2 October, 1983</t>
        </is>
      </c>
      <c r="C1304" s="264" t="inlineStr">
        <is>
          <t>DNF</t>
        </is>
      </c>
      <c r="D1304" s="264" t="inlineStr">
        <is>
          <t>A</t>
        </is>
      </c>
      <c r="E1304" s="264" t="n"/>
      <c r="F1304" s="264" t="n">
        <v>5</v>
      </c>
      <c r="G1304" s="264" t="inlineStr">
        <is>
          <t>Gary Hinton</t>
        </is>
      </c>
      <c r="H1304" s="264" t="n"/>
      <c r="I1304" s="264" t="n"/>
      <c r="J1304" s="264" t="inlineStr">
        <is>
          <t>Holden Commodore VC</t>
        </is>
      </c>
      <c r="K1304" s="264" t="inlineStr">
        <is>
          <t>5044 V8</t>
        </is>
      </c>
      <c r="L1304" s="264" t="inlineStr">
        <is>
          <t>Gary Hinton</t>
        </is>
      </c>
      <c r="M1304" s="264" t="inlineStr">
        <is>
          <t>AUS</t>
        </is>
      </c>
      <c r="N1304" s="697">
        <f>_xlfn.LET(_xlpm.d,_xlfn.XLOOKUP(L1304,'[1]Birth Dates'!$A:$A,'[1]Birth Dates'!$B:$B,"",0),IF(_xlpm.d=0,"",_xlpm.d))</f>
        <v/>
      </c>
      <c r="O1304" s="264">
        <f>IF(OR(N1304="",A1304="",NOT(ISNUMBER(N1304)),N1304&gt;A1304),"",DATEDIF(N1304,A1304,"Y")&amp;" years, "&amp;DATEDIF(N1304,A1304,"YM")&amp;" months, "&amp;DATEDIF(N1304,A1304,"MD")&amp;" days")</f>
        <v/>
      </c>
      <c r="P1304" s="264" t="inlineStr">
        <is>
          <t>Lester Smerdon</t>
        </is>
      </c>
      <c r="Q1304" s="264" t="inlineStr">
        <is>
          <t>AUS</t>
        </is>
      </c>
      <c r="R1304" s="697">
        <f>_xlfn.LET(_xlpm.d,_xlfn.XLOOKUP(P1304,'[1]Birth Dates'!$A:$A,'[1]Birth Dates'!$B:$B,"",0),IF(_xlpm.d=0,"",_xlpm.d))</f>
        <v/>
      </c>
      <c r="S1304" s="264">
        <f>IF(OR(R1304="",A1304="",NOT(ISNUMBER(R1304)),R1304&gt;A1304),"",DATEDIF(R1304,A1304,"Y")&amp;" years, "&amp;DATEDIF(R1304,A1304,"YM")&amp;" months, "&amp;DATEDIF(R1304,A1304,"MD")&amp;" days")</f>
        <v/>
      </c>
      <c r="T1304" s="264" t="n"/>
      <c r="U1304" s="264" t="n"/>
      <c r="V1304" s="697">
        <f>_xlfn.LET(_xlpm.d,_xlfn.XLOOKUP(T1304,'[1]Birth Dates'!$A:$A,'[1]Birth Dates'!$B:$B,"",0),IF(_xlpm.d=0,"",_xlpm.d))</f>
        <v/>
      </c>
      <c r="W1304" s="264">
        <f>IF(OR(V1304="",A1304="",NOT(ISNUMBER(V1304)),V1304&gt;A1304),"",DATEDIF(V1304,A1304,"Y")&amp;" years, "&amp;DATEDIF(V1304,A1304,"YM")&amp;" months, "&amp;DATEDIF(V1304,A1304,"MD")&amp;" days")</f>
        <v/>
      </c>
      <c r="X1304" s="264" t="n"/>
      <c r="Y1304" s="264" t="n"/>
      <c r="Z1304" s="264" t="n"/>
      <c r="AA1304" s="264" t="n"/>
      <c r="AB1304" s="264" t="n">
        <v>50</v>
      </c>
      <c r="AC1304" s="264" t="n"/>
      <c r="AD1304" s="264" t="n"/>
      <c r="AE1304" s="334" t="inlineStr">
        <is>
          <t>2:39.0000</t>
        </is>
      </c>
      <c r="AF1304" s="418">
        <f>IF(OR(AE1304="",AE1304="",AE1304=0),"",6.172/(AE1304*24))</f>
        <v/>
      </c>
      <c r="AG1304" s="269" t="n"/>
      <c r="AH1304" s="581" t="inlineStr"/>
      <c r="AI1304" s="418">
        <f>IF(OR(AH1304="",AH1304="",AH1304=0),"",6.172/(AH1304*24))</f>
        <v/>
      </c>
      <c r="AJ1304" s="175">
        <f>IF(AND(ISNUMBER(AB1304),ISNUMBER(AG1304)),AB1304-AG1304,"")</f>
        <v/>
      </c>
      <c r="AK1304" s="264" t="inlineStr">
        <is>
          <t>Overheating</t>
        </is>
      </c>
      <c r="AL1304" s="264" t="n">
        <v>5</v>
      </c>
      <c r="AM1304" s="484" t="n"/>
      <c r="AN1304" s="671">
        <f>IF(OR(AL1304="",AM1304="",AM1304=0),"",AL1304*6.172/(AM1304*24))</f>
        <v/>
      </c>
      <c r="AO1304" s="477">
        <f>IF(AND(AL1304=AL1303,AM1304&lt;&gt;"",AM1303&lt;&gt;""),AM1304-AM1303,"")</f>
        <v/>
      </c>
      <c r="AP1304" s="264" t="n"/>
      <c r="AQ1304" s="581" t="inlineStr"/>
      <c r="AR1304" s="418">
        <f>IF(OR(AQ1304="",AQ1304="",AQ1304=0),"",6.172/(AQ1304*24))</f>
        <v/>
      </c>
      <c r="AS1304" s="436">
        <f>IF(OR(NOT(ISNUMBER(C1304)),NOT(ISNUMBER(AB1304))),"",IF(AG1304&lt;&gt;"",AG1304,AB1304)-C1304)</f>
        <v/>
      </c>
      <c r="AT1304" s="270" t="n"/>
      <c r="AU1304" s="271">
        <f>IF($B1304="","",TEXT($A1304,"yyyymmdd")&amp;"_P"&amp;$C1304&amp;"_C"&amp;$F1304&amp;"_"&amp;TRIM(RIGHT(SUBSTITUTE(TRIM(SUBSTITUTE($L1304,CHAR(160)," "))," ",REPT(" ",60)),60))&amp;IF($P1304="","","-"&amp;TRIM(RIGHT(SUBSTITUTE(TRIM(SUBSTITUTE($P1304,CHAR(160)," "))," ",REPT(" ",60)),60)))&amp;IF($T1304="","","-"&amp;TRIM(RIGHT(SUBSTITUTE(TRIM(SUBSTITUTE($T1304,CHAR(160)," "))," ",REPT(" ",60)),60)))&amp;".jpg")</f>
        <v/>
      </c>
    </row>
    <row r="1305" ht="42" customHeight="1">
      <c r="A1305" s="268" t="n">
        <v>30591</v>
      </c>
      <c r="B1305" s="264" t="inlineStr">
        <is>
          <t>James Hardie 1000 2 October, 1983</t>
        </is>
      </c>
      <c r="C1305" s="264" t="inlineStr">
        <is>
          <t>DNF</t>
        </is>
      </c>
      <c r="D1305" s="264" t="inlineStr">
        <is>
          <t>B</t>
        </is>
      </c>
      <c r="E1305" s="264" t="n"/>
      <c r="F1305" s="264" t="n">
        <v>45</v>
      </c>
      <c r="G1305" s="264" t="inlineStr">
        <is>
          <t>Hulcraft Autos</t>
        </is>
      </c>
      <c r="H1305" s="264" t="n"/>
      <c r="I1305" s="264" t="n"/>
      <c r="J1305" s="264" t="inlineStr">
        <is>
          <t>Ford Capri</t>
        </is>
      </c>
      <c r="K1305" s="264" t="inlineStr">
        <is>
          <t>2993 V6</t>
        </is>
      </c>
      <c r="L1305" s="264" t="inlineStr">
        <is>
          <t>John Craft</t>
        </is>
      </c>
      <c r="M1305" s="264" t="inlineStr">
        <is>
          <t>AUS</t>
        </is>
      </c>
      <c r="N1305" s="697">
        <f>_xlfn.LET(_xlpm.d,_xlfn.XLOOKUP(L1305,'[1]Birth Dates'!$A:$A,'[1]Birth Dates'!$B:$B,"",0),IF(_xlpm.d=0,"",_xlpm.d))</f>
        <v/>
      </c>
      <c r="O1305" s="264">
        <f>IF(OR(N1305="",A1305="",NOT(ISNUMBER(N1305)),N1305&gt;A1305),"",DATEDIF(N1305,A1305,"Y")&amp;" years, "&amp;DATEDIF(N1305,A1305,"YM")&amp;" months, "&amp;DATEDIF(N1305,A1305,"MD")&amp;" days")</f>
        <v/>
      </c>
      <c r="P1305" s="264" t="inlineStr">
        <is>
          <t>Don Smith</t>
        </is>
      </c>
      <c r="Q1305" s="264" t="inlineStr">
        <is>
          <t>AUS</t>
        </is>
      </c>
      <c r="R1305" s="697">
        <f>_xlfn.LET(_xlpm.d,_xlfn.XLOOKUP(P1305,'[1]Birth Dates'!$A:$A,'[1]Birth Dates'!$B:$B,"",0),IF(_xlpm.d=0,"",_xlpm.d))</f>
        <v/>
      </c>
      <c r="S1305" s="264">
        <f>IF(OR(R1305="",A1305="",NOT(ISNUMBER(R1305)),R1305&gt;A1305),"",DATEDIF(R1305,A1305,"Y")&amp;" years, "&amp;DATEDIF(R1305,A1305,"YM")&amp;" months, "&amp;DATEDIF(R1305,A1305,"MD")&amp;" days")</f>
        <v/>
      </c>
      <c r="T1305" s="264" t="n"/>
      <c r="U1305" s="264" t="n"/>
      <c r="V1305" s="697">
        <f>_xlfn.LET(_xlpm.d,_xlfn.XLOOKUP(T1305,'[1]Birth Dates'!$A:$A,'[1]Birth Dates'!$B:$B,"",0),IF(_xlpm.d=0,"",_xlpm.d))</f>
        <v/>
      </c>
      <c r="W1305" s="264">
        <f>IF(OR(V1305="",A1305="",NOT(ISNUMBER(V1305)),V1305&gt;A1305),"",DATEDIF(V1305,A1305,"Y")&amp;" years, "&amp;DATEDIF(V1305,A1305,"YM")&amp;" months, "&amp;DATEDIF(V1305,A1305,"MD")&amp;" days")</f>
        <v/>
      </c>
      <c r="X1305" s="264" t="n"/>
      <c r="Y1305" s="264" t="n"/>
      <c r="Z1305" s="264" t="n"/>
      <c r="AA1305" s="264" t="n"/>
      <c r="AB1305" s="264" t="n">
        <v>43</v>
      </c>
      <c r="AC1305" s="264" t="n"/>
      <c r="AD1305" s="264" t="n"/>
      <c r="AE1305" s="334" t="inlineStr">
        <is>
          <t>2:31.8000</t>
        </is>
      </c>
      <c r="AF1305" s="418">
        <f>IF(OR(AE1305="",AE1305="",AE1305=0),"",6.172/(AE1305*24))</f>
        <v/>
      </c>
      <c r="AG1305" s="269" t="n"/>
      <c r="AH1305" s="581" t="inlineStr"/>
      <c r="AI1305" s="418">
        <f>IF(OR(AH1305="",AH1305="",AH1305=0),"",6.172/(AH1305*24))</f>
        <v/>
      </c>
      <c r="AJ1305" s="175">
        <f>IF(AND(ISNUMBER(AB1305),ISNUMBER(AG1305)),AB1305-AG1305,"")</f>
        <v/>
      </c>
      <c r="AK1305" s="264" t="inlineStr">
        <is>
          <t>Oil Line</t>
        </is>
      </c>
      <c r="AL1305" s="264" t="n">
        <v>3</v>
      </c>
      <c r="AM1305" s="484" t="n"/>
      <c r="AN1305" s="671">
        <f>IF(OR(AL1305="",AM1305="",AM1305=0),"",AL1305*6.172/(AM1305*24))</f>
        <v/>
      </c>
      <c r="AO1305" s="477">
        <f>IF(AND(AL1305=AL1304,AM1305&lt;&gt;"",AM1304&lt;&gt;""),AM1305-AM1304,"")</f>
        <v/>
      </c>
      <c r="AP1305" s="264" t="n"/>
      <c r="AQ1305" s="581" t="inlineStr"/>
      <c r="AR1305" s="418">
        <f>IF(OR(AQ1305="",AQ1305="",AQ1305=0),"",6.172/(AQ1305*24))</f>
        <v/>
      </c>
      <c r="AS1305" s="436">
        <f>IF(OR(NOT(ISNUMBER(C1305)),NOT(ISNUMBER(AB1305))),"",IF(AG1305&lt;&gt;"",AG1305,AB1305)-C1305)</f>
        <v/>
      </c>
      <c r="AT1305" s="270" t="n"/>
      <c r="AU1305" s="271">
        <f>IF($B1305="","",TEXT($A1305,"yyyymmdd")&amp;"_P"&amp;$C1305&amp;"_C"&amp;$F1305&amp;"_"&amp;TRIM(RIGHT(SUBSTITUTE(TRIM(SUBSTITUTE($L1305,CHAR(160)," "))," ",REPT(" ",60)),60))&amp;IF($P1305="","","-"&amp;TRIM(RIGHT(SUBSTITUTE(TRIM(SUBSTITUTE($P1305,CHAR(160)," "))," ",REPT(" ",60)),60)))&amp;IF($T1305="","","-"&amp;TRIM(RIGHT(SUBSTITUTE(TRIM(SUBSTITUTE($T1305,CHAR(160)," "))," ",REPT(" ",60)),60)))&amp;".jpg")</f>
        <v/>
      </c>
    </row>
    <row r="1306" ht="42" customHeight="1">
      <c r="A1306" s="268" t="n">
        <v>30591</v>
      </c>
      <c r="B1306" s="264" t="inlineStr">
        <is>
          <t>James Hardie 1000 2 October, 1983</t>
        </is>
      </c>
      <c r="C1306" s="264" t="inlineStr">
        <is>
          <t>DNF</t>
        </is>
      </c>
      <c r="D1306" s="264" t="inlineStr">
        <is>
          <t>A</t>
        </is>
      </c>
      <c r="E1306" s="264" t="n"/>
      <c r="F1306" s="264" t="n">
        <v>40</v>
      </c>
      <c r="G1306" s="264" t="inlineStr">
        <is>
          <t>CDT Performance Vehicles</t>
        </is>
      </c>
      <c r="H1306" s="264" t="n"/>
      <c r="I1306" s="264" t="n"/>
      <c r="J1306" s="264" t="inlineStr">
        <is>
          <t>Ford Falcon XE</t>
        </is>
      </c>
      <c r="K1306" s="264" t="inlineStr">
        <is>
          <t>5760 V8</t>
        </is>
      </c>
      <c r="L1306" s="264" t="inlineStr">
        <is>
          <t>Tony Hubbard</t>
        </is>
      </c>
      <c r="M1306" s="264" t="inlineStr">
        <is>
          <t>AUS</t>
        </is>
      </c>
      <c r="N1306" s="697">
        <f>_xlfn.LET(_xlpm.d,_xlfn.XLOOKUP(L1306,'[1]Birth Dates'!$A:$A,'[1]Birth Dates'!$B:$B,"",0),IF(_xlpm.d=0,"",_xlpm.d))</f>
        <v/>
      </c>
      <c r="O1306" s="264">
        <f>IF(OR(N1306="",A1306="",NOT(ISNUMBER(N1306)),N1306&gt;A1306),"",DATEDIF(N1306,A1306,"Y")&amp;" years, "&amp;DATEDIF(N1306,A1306,"YM")&amp;" months, "&amp;DATEDIF(N1306,A1306,"MD")&amp;" days")</f>
        <v/>
      </c>
      <c r="P1306" s="264" t="inlineStr">
        <is>
          <t>Jim Faneco</t>
        </is>
      </c>
      <c r="Q1306" s="264" t="inlineStr">
        <is>
          <t>AUS</t>
        </is>
      </c>
      <c r="R1306" s="697">
        <f>_xlfn.LET(_xlpm.d,_xlfn.XLOOKUP(P1306,'[1]Birth Dates'!$A:$A,'[1]Birth Dates'!$B:$B,"",0),IF(_xlpm.d=0,"",_xlpm.d))</f>
        <v/>
      </c>
      <c r="S1306" s="264">
        <f>IF(OR(R1306="",A1306="",NOT(ISNUMBER(R1306)),R1306&gt;A1306),"",DATEDIF(R1306,A1306,"Y")&amp;" years, "&amp;DATEDIF(R1306,A1306,"YM")&amp;" months, "&amp;DATEDIF(R1306,A1306,"MD")&amp;" days")</f>
        <v/>
      </c>
      <c r="T1306" s="264" t="n"/>
      <c r="U1306" s="264" t="n"/>
      <c r="V1306" s="697">
        <f>_xlfn.LET(_xlpm.d,_xlfn.XLOOKUP(T1306,'[1]Birth Dates'!$A:$A,'[1]Birth Dates'!$B:$B,"",0),IF(_xlpm.d=0,"",_xlpm.d))</f>
        <v/>
      </c>
      <c r="W1306" s="264">
        <f>IF(OR(V1306="",A1306="",NOT(ISNUMBER(V1306)),V1306&gt;A1306),"",DATEDIF(V1306,A1306,"Y")&amp;" years, "&amp;DATEDIF(V1306,A1306,"YM")&amp;" months, "&amp;DATEDIF(V1306,A1306,"MD")&amp;" days")</f>
        <v/>
      </c>
      <c r="X1306" s="264" t="n"/>
      <c r="Y1306" s="264" t="n"/>
      <c r="Z1306" s="264" t="n"/>
      <c r="AA1306" s="264" t="n"/>
      <c r="AB1306" s="264" t="n">
        <v>45</v>
      </c>
      <c r="AC1306" s="264" t="n"/>
      <c r="AD1306" s="264" t="n"/>
      <c r="AE1306" s="334" t="inlineStr">
        <is>
          <t>2:32.8000</t>
        </is>
      </c>
      <c r="AF1306" s="418">
        <f>IF(OR(AE1306="",AE1306="",AE1306=0),"",6.172/(AE1306*24))</f>
        <v/>
      </c>
      <c r="AG1306" s="269" t="n"/>
      <c r="AH1306" s="581" t="inlineStr"/>
      <c r="AI1306" s="418">
        <f>IF(OR(AH1306="",AH1306="",AH1306=0),"",6.172/(AH1306*24))</f>
        <v/>
      </c>
      <c r="AJ1306" s="175">
        <f>IF(AND(ISNUMBER(AB1306),ISNUMBER(AG1306)),AB1306-AG1306,"")</f>
        <v/>
      </c>
      <c r="AK1306" s="264" t="inlineStr">
        <is>
          <t>Oil Pressure</t>
        </is>
      </c>
      <c r="AL1306" s="264" t="n">
        <v>3</v>
      </c>
      <c r="AM1306" s="484" t="n"/>
      <c r="AN1306" s="671">
        <f>IF(OR(AL1306="",AM1306="",AM1306=0),"",AL1306*6.172/(AM1306*24))</f>
        <v/>
      </c>
      <c r="AO1306" s="477">
        <f>IF(AND(AL1306=AL1305,AM1306&lt;&gt;"",AM1305&lt;&gt;""),AM1306-AM1305,"")</f>
        <v/>
      </c>
      <c r="AP1306" s="264" t="n"/>
      <c r="AQ1306" s="581" t="inlineStr"/>
      <c r="AR1306" s="418">
        <f>IF(OR(AQ1306="",AQ1306="",AQ1306=0),"",6.172/(AQ1306*24))</f>
        <v/>
      </c>
      <c r="AS1306" s="436">
        <f>IF(OR(NOT(ISNUMBER(C1306)),NOT(ISNUMBER(AB1306))),"",IF(AG1306&lt;&gt;"",AG1306,AB1306)-C1306)</f>
        <v/>
      </c>
      <c r="AT1306" s="270" t="n"/>
      <c r="AU1306" s="271">
        <f>IF($B1306="","",TEXT($A1306,"yyyymmdd")&amp;"_P"&amp;$C1306&amp;"_C"&amp;$F1306&amp;"_"&amp;TRIM(RIGHT(SUBSTITUTE(TRIM(SUBSTITUTE($L1306,CHAR(160)," "))," ",REPT(" ",60)),60))&amp;IF($P1306="","","-"&amp;TRIM(RIGHT(SUBSTITUTE(TRIM(SUBSTITUTE($P1306,CHAR(160)," "))," ",REPT(" ",60)),60)))&amp;IF($T1306="","","-"&amp;TRIM(RIGHT(SUBSTITUTE(TRIM(SUBSTITUTE($T1306,CHAR(160)," "))," ",REPT(" ",60)),60)))&amp;".jpg")</f>
        <v/>
      </c>
    </row>
    <row r="1307" ht="42" customHeight="1">
      <c r="A1307" s="268" t="n">
        <v>30591</v>
      </c>
      <c r="B1307" s="264" t="inlineStr">
        <is>
          <t>James Hardie 1000 2 October, 1983</t>
        </is>
      </c>
      <c r="C1307" s="264" t="inlineStr">
        <is>
          <t>DNF</t>
        </is>
      </c>
      <c r="D1307" s="264" t="inlineStr">
        <is>
          <t>A</t>
        </is>
      </c>
      <c r="E1307" s="264" t="n"/>
      <c r="F1307" s="264" t="n">
        <v>52</v>
      </c>
      <c r="G1307" s="264" t="inlineStr">
        <is>
          <t>Ron Grose</t>
        </is>
      </c>
      <c r="H1307" s="264" t="n"/>
      <c r="I1307" s="264" t="n"/>
      <c r="J1307" s="264" t="inlineStr">
        <is>
          <t>Mazda RX7</t>
        </is>
      </c>
      <c r="K1307" s="264" t="inlineStr">
        <is>
          <t>2292 eq R2</t>
        </is>
      </c>
      <c r="L1307" s="264" t="inlineStr">
        <is>
          <t>Ron Grose</t>
        </is>
      </c>
      <c r="M1307" s="264" t="inlineStr">
        <is>
          <t>AUS</t>
        </is>
      </c>
      <c r="N1307" s="697">
        <f>_xlfn.LET(_xlpm.d,_xlfn.XLOOKUP(L1307,'[1]Birth Dates'!$A:$A,'[1]Birth Dates'!$B:$B,"",0),IF(_xlpm.d=0,"",_xlpm.d))</f>
        <v/>
      </c>
      <c r="O1307" s="264">
        <f>IF(OR(N1307="",A1307="",NOT(ISNUMBER(N1307)),N1307&gt;A1307),"",DATEDIF(N1307,A1307,"Y")&amp;" years, "&amp;DATEDIF(N1307,A1307,"YM")&amp;" months, "&amp;DATEDIF(N1307,A1307,"MD")&amp;" days")</f>
        <v/>
      </c>
      <c r="P1307" s="264" t="inlineStr">
        <is>
          <t>David Grose</t>
        </is>
      </c>
      <c r="Q1307" s="264" t="inlineStr">
        <is>
          <t>AUS</t>
        </is>
      </c>
      <c r="R1307" s="697">
        <f>_xlfn.LET(_xlpm.d,_xlfn.XLOOKUP(P1307,'[1]Birth Dates'!$A:$A,'[1]Birth Dates'!$B:$B,"",0),IF(_xlpm.d=0,"",_xlpm.d))</f>
        <v/>
      </c>
      <c r="S1307" s="264">
        <f>IF(OR(R1307="",A1307="",NOT(ISNUMBER(R1307)),R1307&gt;A1307),"",DATEDIF(R1307,A1307,"Y")&amp;" years, "&amp;DATEDIF(R1307,A1307,"YM")&amp;" months, "&amp;DATEDIF(R1307,A1307,"MD")&amp;" days")</f>
        <v/>
      </c>
      <c r="T1307" s="264" t="n"/>
      <c r="U1307" s="264" t="n"/>
      <c r="V1307" s="697">
        <f>_xlfn.LET(_xlpm.d,_xlfn.XLOOKUP(T1307,'[1]Birth Dates'!$A:$A,'[1]Birth Dates'!$B:$B,"",0),IF(_xlpm.d=0,"",_xlpm.d))</f>
        <v/>
      </c>
      <c r="W1307" s="264">
        <f>IF(OR(V1307="",A1307="",NOT(ISNUMBER(V1307)),V1307&gt;A1307),"",DATEDIF(V1307,A1307,"Y")&amp;" years, "&amp;DATEDIF(V1307,A1307,"YM")&amp;" months, "&amp;DATEDIF(V1307,A1307,"MD")&amp;" days")</f>
        <v/>
      </c>
      <c r="X1307" s="264" t="n"/>
      <c r="Y1307" s="264" t="n"/>
      <c r="Z1307" s="264" t="n"/>
      <c r="AA1307" s="264" t="n"/>
      <c r="AB1307" s="264" t="n">
        <v>53</v>
      </c>
      <c r="AC1307" s="264" t="n"/>
      <c r="AD1307" s="264" t="n"/>
      <c r="AE1307" s="334" t="inlineStr">
        <is>
          <t>2:40.2000</t>
        </is>
      </c>
      <c r="AF1307" s="418">
        <f>IF(OR(AE1307="",AE1307="",AE1307=0),"",6.172/(AE1307*24))</f>
        <v/>
      </c>
      <c r="AG1307" s="269" t="n"/>
      <c r="AH1307" s="581" t="inlineStr"/>
      <c r="AI1307" s="418">
        <f>IF(OR(AH1307="",AH1307="",AH1307=0),"",6.172/(AH1307*24))</f>
        <v/>
      </c>
      <c r="AJ1307" s="175">
        <f>IF(AND(ISNUMBER(AB1307),ISNUMBER(AG1307)),AB1307-AG1307,"")</f>
        <v/>
      </c>
      <c r="AK1307" s="264" t="inlineStr">
        <is>
          <t>Apex Seals</t>
        </is>
      </c>
      <c r="AL1307" s="264" t="n">
        <v>3</v>
      </c>
      <c r="AM1307" s="484" t="n"/>
      <c r="AN1307" s="671">
        <f>IF(OR(AL1307="",AM1307="",AM1307=0),"",AL1307*6.172/(AM1307*24))</f>
        <v/>
      </c>
      <c r="AO1307" s="477">
        <f>IF(AND(AL1307=AL1306,AM1307&lt;&gt;"",AM1306&lt;&gt;""),AM1307-AM1306,"")</f>
        <v/>
      </c>
      <c r="AP1307" s="264" t="n"/>
      <c r="AQ1307" s="581" t="inlineStr"/>
      <c r="AR1307" s="418">
        <f>IF(OR(AQ1307="",AQ1307="",AQ1307=0),"",6.172/(AQ1307*24))</f>
        <v/>
      </c>
      <c r="AS1307" s="436">
        <f>IF(OR(NOT(ISNUMBER(C1307)),NOT(ISNUMBER(AB1307))),"",IF(AG1307&lt;&gt;"",AG1307,AB1307)-C1307)</f>
        <v/>
      </c>
      <c r="AT1307" s="270" t="n"/>
      <c r="AU1307" s="271">
        <f>IF($B1307="","",TEXT($A1307,"yyyymmdd")&amp;"_P"&amp;$C1307&amp;"_C"&amp;$F1307&amp;"_"&amp;TRIM(RIGHT(SUBSTITUTE(TRIM(SUBSTITUTE($L1307,CHAR(160)," "))," ",REPT(" ",60)),60))&amp;IF($P1307="","","-"&amp;TRIM(RIGHT(SUBSTITUTE(TRIM(SUBSTITUTE($P1307,CHAR(160)," "))," ",REPT(" ",60)),60)))&amp;IF($T1307="","","-"&amp;TRIM(RIGHT(SUBSTITUTE(TRIM(SUBSTITUTE($T1307,CHAR(160)," "))," ",REPT(" ",60)),60)))&amp;".jpg")</f>
        <v/>
      </c>
    </row>
    <row r="1308" ht="42" customHeight="1">
      <c r="A1308" s="268" t="n">
        <v>30591</v>
      </c>
      <c r="B1308" s="264" t="inlineStr">
        <is>
          <t>James Hardie 1000 2 October, 1983</t>
        </is>
      </c>
      <c r="C1308" s="264" t="inlineStr">
        <is>
          <t>DNS</t>
        </is>
      </c>
      <c r="D1308" s="264" t="inlineStr">
        <is>
          <t>B</t>
        </is>
      </c>
      <c r="E1308" s="264" t="n"/>
      <c r="F1308" s="264" t="n">
        <v>62</v>
      </c>
      <c r="G1308" s="264" t="inlineStr">
        <is>
          <t>Daily Planet</t>
        </is>
      </c>
      <c r="H1308" s="264" t="n"/>
      <c r="I1308" s="264" t="n"/>
      <c r="J1308" s="264" t="inlineStr">
        <is>
          <t>Toyota Celica</t>
        </is>
      </c>
      <c r="K1308" s="264" t="inlineStr">
        <is>
          <t>1968 L4</t>
        </is>
      </c>
      <c r="L1308" s="264" t="inlineStr">
        <is>
          <t>Bob Holden</t>
        </is>
      </c>
      <c r="M1308" s="264" t="inlineStr">
        <is>
          <t>AUS</t>
        </is>
      </c>
      <c r="N1308" s="697">
        <f>_xlfn.LET(_xlpm.d,_xlfn.XLOOKUP(L1308,'[1]Birth Dates'!$A:$A,'[1]Birth Dates'!$B:$B,"",0),IF(_xlpm.d=0,"",_xlpm.d))</f>
        <v/>
      </c>
      <c r="O1308" s="264">
        <f>IF(OR(N1308="",A1308="",NOT(ISNUMBER(N1308)),N1308&gt;A1308),"",DATEDIF(N1308,A1308,"Y")&amp;" years, "&amp;DATEDIF(N1308,A1308,"YM")&amp;" months, "&amp;DATEDIF(N1308,A1308,"MD")&amp;" days")</f>
        <v/>
      </c>
      <c r="P1308" s="264" t="inlineStr">
        <is>
          <t>Gordon Spice</t>
        </is>
      </c>
      <c r="Q1308" s="264" t="inlineStr">
        <is>
          <t>GBR</t>
        </is>
      </c>
      <c r="R1308" s="697">
        <f>_xlfn.LET(_xlpm.d,_xlfn.XLOOKUP(P1308,'[1]Birth Dates'!$A:$A,'[1]Birth Dates'!$B:$B,"",0),IF(_xlpm.d=0,"",_xlpm.d))</f>
        <v/>
      </c>
      <c r="S1308" s="264">
        <f>IF(OR(R1308="",A1308="",NOT(ISNUMBER(R1308)),R1308&gt;A1308),"",DATEDIF(R1308,A1308,"Y")&amp;" years, "&amp;DATEDIF(R1308,A1308,"YM")&amp;" months, "&amp;DATEDIF(R1308,A1308,"MD")&amp;" days")</f>
        <v/>
      </c>
      <c r="T1308" s="264" t="n"/>
      <c r="U1308" s="264" t="n"/>
      <c r="V1308" s="697" t="n"/>
      <c r="W1308" s="264" t="n"/>
      <c r="X1308" s="264" t="n"/>
      <c r="Y1308" s="264" t="n"/>
      <c r="Z1308" s="264" t="n"/>
      <c r="AA1308" s="264" t="n"/>
      <c r="AB1308" s="264" t="n">
        <v>55</v>
      </c>
      <c r="AC1308" s="264" t="n"/>
      <c r="AD1308" s="264" t="n"/>
      <c r="AE1308" s="334" t="inlineStr">
        <is>
          <t>2:42.6000</t>
        </is>
      </c>
      <c r="AF1308" s="418">
        <f>IF(OR(AE1308="",AE1308="",AE1308=0),"",6.172/(AE1308*24))</f>
        <v/>
      </c>
      <c r="AG1308" s="269" t="n"/>
      <c r="AH1308" s="581" t="inlineStr"/>
      <c r="AI1308" s="418" t="n"/>
      <c r="AJ1308" s="175">
        <f>IF(AND(ISNUMBER(AB1308),ISNUMBER(AG1308)),AB1308-AG1308,"")</f>
        <v/>
      </c>
      <c r="AK1308" s="264" t="inlineStr">
        <is>
          <t>Engine on Warmup Lap</t>
        </is>
      </c>
      <c r="AL1308" s="264" t="n"/>
      <c r="AM1308" s="484" t="n"/>
      <c r="AN1308" s="671" t="n"/>
      <c r="AO1308" s="477" t="n"/>
      <c r="AP1308" s="264" t="n"/>
      <c r="AQ1308" s="581" t="inlineStr"/>
      <c r="AR1308" s="418" t="n"/>
      <c r="AS1308" s="436">
        <f>IF(OR(NOT(ISNUMBER(C1308)),NOT(ISNUMBER(AB1308))),"",IF(AG1308&lt;&gt;"",AG1308,AB1308)-C1308)</f>
        <v/>
      </c>
      <c r="AT1308" s="270" t="n"/>
      <c r="AU1308" s="271">
        <f>IF($B1308="","",TEXT($A1308,"yyyymmdd")&amp;"_P"&amp;$C1308&amp;"_C"&amp;$F1308&amp;"_"&amp;TRIM(RIGHT(SUBSTITUTE(TRIM(SUBSTITUTE($L1308,CHAR(160)," "))," ",REPT(" ",60)),60))&amp;IF($P1308="","","-"&amp;TRIM(RIGHT(SUBSTITUTE(TRIM(SUBSTITUTE($P1308,CHAR(160)," "))," ",REPT(" ",60)),60)))&amp;IF($T1308="","","-"&amp;TRIM(RIGHT(SUBSTITUTE(TRIM(SUBSTITUTE($T1308,CHAR(160)," "))," ",REPT(" ",60)),60)))&amp;".jpg")</f>
        <v/>
      </c>
    </row>
    <row r="1309" ht="42" customHeight="1">
      <c r="A1309" s="268" t="n">
        <v>30591</v>
      </c>
      <c r="B1309" s="264" t="inlineStr">
        <is>
          <t>James Hardie 1000 2 October, 1983</t>
        </is>
      </c>
      <c r="C1309" s="264" t="inlineStr">
        <is>
          <t>DNS</t>
        </is>
      </c>
      <c r="D1309" s="264" t="inlineStr">
        <is>
          <t>A</t>
        </is>
      </c>
      <c r="E1309" s="264" t="n"/>
      <c r="F1309" s="264" t="n">
        <v>28</v>
      </c>
      <c r="G1309" s="264" t="inlineStr">
        <is>
          <t>Bayside Spare Parts</t>
        </is>
      </c>
      <c r="H1309" s="264" t="n"/>
      <c r="I1309" s="264" t="n"/>
      <c r="J1309" s="264" t="inlineStr">
        <is>
          <t>Holden Commodore VH</t>
        </is>
      </c>
      <c r="K1309" s="264" t="inlineStr">
        <is>
          <t>5044 V8</t>
        </is>
      </c>
      <c r="L1309" s="264" t="inlineStr">
        <is>
          <t>Barry Lawrence</t>
        </is>
      </c>
      <c r="M1309" s="264" t="inlineStr">
        <is>
          <t>AUS</t>
        </is>
      </c>
      <c r="N1309" s="697">
        <f>_xlfn.LET(_xlpm.d,_xlfn.XLOOKUP(L1309,'[1]Birth Dates'!$A:$A,'[1]Birth Dates'!$B:$B,"",0),IF(_xlpm.d=0,"",_xlpm.d))</f>
        <v/>
      </c>
      <c r="O1309" s="264">
        <f>IF(OR(N1309="",A1309="",NOT(ISNUMBER(N1309)),N1309&gt;A1309),"",DATEDIF(N1309,A1309,"Y")&amp;" years, "&amp;DATEDIF(N1309,A1309,"YM")&amp;" months, "&amp;DATEDIF(N1309,A1309,"MD")&amp;" days")</f>
        <v/>
      </c>
      <c r="P1309" s="264" t="inlineStr">
        <is>
          <t>Geoff Russell</t>
        </is>
      </c>
      <c r="Q1309" s="264" t="inlineStr">
        <is>
          <t>AUS</t>
        </is>
      </c>
      <c r="R1309" s="697">
        <f>_xlfn.LET(_xlpm.d,_xlfn.XLOOKUP(P1309,'[1]Birth Dates'!$A:$A,'[1]Birth Dates'!$B:$B,"",0),IF(_xlpm.d=0,"",_xlpm.d))</f>
        <v/>
      </c>
      <c r="S1309" s="264">
        <f>IF(OR(R1309="",A1309="",NOT(ISNUMBER(R1309)),R1309&gt;A1309),"",DATEDIF(R1309,A1309,"Y")&amp;" years, "&amp;DATEDIF(R1309,A1309,"YM")&amp;" months, "&amp;DATEDIF(R1309,A1309,"MD")&amp;" days")</f>
        <v/>
      </c>
      <c r="T1309" s="264" t="n"/>
      <c r="U1309" s="264" t="n"/>
      <c r="V1309" s="697" t="n"/>
      <c r="W1309" s="264" t="n"/>
      <c r="X1309" s="264" t="n"/>
      <c r="Y1309" s="264" t="n"/>
      <c r="Z1309" s="264" t="n"/>
      <c r="AA1309" s="264" t="n"/>
      <c r="AB1309" s="264" t="n">
        <v>20</v>
      </c>
      <c r="AC1309" s="264" t="n"/>
      <c r="AD1309" s="264" t="n"/>
      <c r="AE1309" s="334" t="inlineStr">
        <is>
          <t>2:21.3000</t>
        </is>
      </c>
      <c r="AF1309" s="418">
        <f>IF(OR(AE1309="",AE1309="",AE1309=0),"",6.172/(AE1309*24))</f>
        <v/>
      </c>
      <c r="AG1309" s="269" t="n"/>
      <c r="AH1309" s="581" t="inlineStr"/>
      <c r="AI1309" s="418" t="n"/>
      <c r="AJ1309" s="175">
        <f>IF(AND(ISNUMBER(AB1309),ISNUMBER(AG1309)),AB1309-AG1309,"")</f>
        <v/>
      </c>
      <c r="AK1309" s="264" t="inlineStr">
        <is>
          <t>Withdrawn</t>
        </is>
      </c>
      <c r="AL1309" s="264" t="n"/>
      <c r="AM1309" s="484" t="n"/>
      <c r="AN1309" s="671" t="n"/>
      <c r="AO1309" s="477" t="n"/>
      <c r="AP1309" s="264" t="n"/>
      <c r="AQ1309" s="581" t="inlineStr"/>
      <c r="AR1309" s="418" t="n"/>
      <c r="AS1309" s="436">
        <f>IF(OR(NOT(ISNUMBER(C1309)),NOT(ISNUMBER(AB1309))),"",IF(AG1309&lt;&gt;"",AG1309,AB1309)-C1309)</f>
        <v/>
      </c>
      <c r="AT1309" s="270" t="n"/>
      <c r="AU1309" s="271">
        <f>IF($B1309="","",TEXT($A1309,"yyyymmdd")&amp;"_P"&amp;$C1309&amp;"_C"&amp;$F1309&amp;"_"&amp;TRIM(RIGHT(SUBSTITUTE(TRIM(SUBSTITUTE($L1309,CHAR(160)," "))," ",REPT(" ",60)),60))&amp;IF($P1309="","","-"&amp;TRIM(RIGHT(SUBSTITUTE(TRIM(SUBSTITUTE($P1309,CHAR(160)," "))," ",REPT(" ",60)),60)))&amp;IF($T1309="","","-"&amp;TRIM(RIGHT(SUBSTITUTE(TRIM(SUBSTITUTE($T1309,CHAR(160)," "))," ",REPT(" ",60)),60)))&amp;".jpg")</f>
        <v/>
      </c>
    </row>
    <row r="1310" ht="42" customHeight="1">
      <c r="A1310" s="268" t="n">
        <v>30591</v>
      </c>
      <c r="B1310" s="264" t="inlineStr">
        <is>
          <t>James Hardie 1000 2 October, 1983</t>
        </is>
      </c>
      <c r="C1310" s="264" t="inlineStr">
        <is>
          <t>DNQ</t>
        </is>
      </c>
      <c r="D1310" s="264" t="inlineStr">
        <is>
          <t>A</t>
        </is>
      </c>
      <c r="E1310" s="264" t="n"/>
      <c r="F1310" s="264" t="n">
        <v>30</v>
      </c>
      <c r="G1310" s="264" t="inlineStr">
        <is>
          <t>Tony Kavich</t>
        </is>
      </c>
      <c r="H1310" s="264" t="n"/>
      <c r="I1310" s="264" t="n"/>
      <c r="J1310" s="264" t="inlineStr">
        <is>
          <t>Mazda RX7</t>
        </is>
      </c>
      <c r="K1310" s="264" t="inlineStr">
        <is>
          <t>2292 eq R2</t>
        </is>
      </c>
      <c r="L1310" s="264" t="inlineStr">
        <is>
          <t>Tony Kavich</t>
        </is>
      </c>
      <c r="M1310" s="264" t="inlineStr">
        <is>
          <t>AUS</t>
        </is>
      </c>
      <c r="N1310" s="697">
        <f>_xlfn.LET(_xlpm.d,_xlfn.XLOOKUP(L1310,'[1]Birth Dates'!$A:$A,'[1]Birth Dates'!$B:$B,"",0),IF(_xlpm.d=0,"",_xlpm.d))</f>
        <v/>
      </c>
      <c r="O1310" s="264">
        <f>IF(OR(N1310="",A1310="",NOT(ISNUMBER(N1310)),N1310&gt;A1310),"",DATEDIF(N1310,A1310,"Y")&amp;" years, "&amp;DATEDIF(N1310,A1310,"YM")&amp;" months, "&amp;DATEDIF(N1310,A1310,"MD")&amp;" days")</f>
        <v/>
      </c>
      <c r="P1310" s="264" t="inlineStr">
        <is>
          <t>Paul Jones</t>
        </is>
      </c>
      <c r="Q1310" s="264" t="inlineStr">
        <is>
          <t>AUS</t>
        </is>
      </c>
      <c r="R1310" s="697">
        <f>_xlfn.LET(_xlpm.d,_xlfn.XLOOKUP(P1310,'[1]Birth Dates'!$A:$A,'[1]Birth Dates'!$B:$B,"",0),IF(_xlpm.d=0,"",_xlpm.d))</f>
        <v/>
      </c>
      <c r="S1310" s="264">
        <f>IF(OR(R1310="",A1310="",NOT(ISNUMBER(R1310)),R1310&gt;A1310),"",DATEDIF(R1310,A1310,"Y")&amp;" years, "&amp;DATEDIF(R1310,A1310,"YM")&amp;" months, "&amp;DATEDIF(R1310,A1310,"MD")&amp;" days")</f>
        <v/>
      </c>
      <c r="T1310" s="264" t="n"/>
      <c r="U1310" s="264" t="n"/>
      <c r="V1310" s="697" t="n"/>
      <c r="W1310" s="264" t="n"/>
      <c r="X1310" s="264" t="n"/>
      <c r="Y1310" s="264" t="n"/>
      <c r="Z1310" s="264" t="n"/>
      <c r="AA1310" s="264" t="n"/>
      <c r="AB1310" s="264" t="n">
        <v>58</v>
      </c>
      <c r="AC1310" s="264" t="n"/>
      <c r="AD1310" s="264" t="n"/>
      <c r="AE1310" s="334" t="inlineStr">
        <is>
          <t>2:49.9000</t>
        </is>
      </c>
      <c r="AF1310" s="418">
        <f>IF(OR(AE1310="",AE1310="",AE1310=0),"",6.172/(AE1310*24))</f>
        <v/>
      </c>
      <c r="AG1310" s="269" t="n"/>
      <c r="AH1310" s="581" t="inlineStr"/>
      <c r="AI1310" s="418" t="n"/>
      <c r="AJ1310" s="175">
        <f>IF(AND(ISNUMBER(AB1310),ISNUMBER(AG1310)),AB1310-AG1310,"")</f>
        <v/>
      </c>
      <c r="AK1310" s="264" t="n"/>
      <c r="AL1310" s="264" t="n"/>
      <c r="AM1310" s="484" t="n"/>
      <c r="AN1310" s="671" t="n"/>
      <c r="AO1310" s="477" t="n"/>
      <c r="AP1310" s="264" t="n"/>
      <c r="AQ1310" s="581" t="inlineStr"/>
      <c r="AR1310" s="418" t="n"/>
      <c r="AS1310" s="436">
        <f>IF(OR(NOT(ISNUMBER(C1310)),NOT(ISNUMBER(AB1310))),"",IF(AG1310&lt;&gt;"",AG1310,AB1310)-C1310)</f>
        <v/>
      </c>
      <c r="AT1310" s="270" t="n"/>
      <c r="AU1310" s="271">
        <f>IF($B1310="","",TEXT($A1310,"yyyymmdd")&amp;"_P"&amp;$C1310&amp;"_C"&amp;$F1310&amp;"_"&amp;TRIM(RIGHT(SUBSTITUTE(TRIM(SUBSTITUTE($L1310,CHAR(160)," "))," ",REPT(" ",60)),60))&amp;IF($P1310="","","-"&amp;TRIM(RIGHT(SUBSTITUTE(TRIM(SUBSTITUTE($P1310,CHAR(160)," "))," ",REPT(" ",60)),60)))&amp;IF($T1310="","","-"&amp;TRIM(RIGHT(SUBSTITUTE(TRIM(SUBSTITUTE($T1310,CHAR(160)," "))," ",REPT(" ",60)),60)))&amp;".jpg")</f>
        <v/>
      </c>
    </row>
    <row r="1311" ht="56" customFormat="1" customHeight="1" s="240">
      <c r="A1311" s="272" t="n">
        <v>30955</v>
      </c>
      <c r="B1311" s="273" t="inlineStr">
        <is>
          <t>James Hardie 1000 30 September, 1984</t>
        </is>
      </c>
      <c r="C1311" s="273" t="n">
        <v>1</v>
      </c>
      <c r="D1311" s="273" t="inlineStr">
        <is>
          <t>A</t>
        </is>
      </c>
      <c r="E1311" s="273" t="n">
        <v>1</v>
      </c>
      <c r="F1311" s="548" t="inlineStr">
        <is>
          <t>05</t>
        </is>
      </c>
      <c r="G1311" s="273" t="inlineStr">
        <is>
          <t>Marlboro Holden Dealer Team</t>
        </is>
      </c>
      <c r="H1311" s="273" t="n"/>
      <c r="I1311" s="273" t="n"/>
      <c r="J1311" s="273" t="inlineStr">
        <is>
          <t>Holden Commodore VK</t>
        </is>
      </c>
      <c r="K1311" s="273" t="inlineStr">
        <is>
          <t>5044 V8</t>
        </is>
      </c>
      <c r="L1311" s="273" t="inlineStr">
        <is>
          <t>Peter Brock</t>
        </is>
      </c>
      <c r="M1311" s="274" t="inlineStr">
        <is>
          <t>AUS</t>
        </is>
      </c>
      <c r="N1311" s="698">
        <f>_xlfn.LET(_xlpm.d,_xlfn.XLOOKUP(L1311,'[1]Birth Dates'!$A:$A,'[1]Birth Dates'!$B:$B,"",0),IF(_xlpm.d=0,"",_xlpm.d))</f>
        <v/>
      </c>
      <c r="O1311" s="274">
        <f>IF(OR(N1311="",A1311="",NOT(ISNUMBER(N1311)),N1311&gt;A1311),"",DATEDIF(N1311,A1311,"Y")&amp;" years, "&amp;DATEDIF(N1311,A1311,"YM")&amp;" months, "&amp;DATEDIF(N1311,A1311,"MD")&amp;" days")</f>
        <v/>
      </c>
      <c r="P1311" s="273" t="inlineStr">
        <is>
          <t>Larry Perkins</t>
        </is>
      </c>
      <c r="Q1311" s="274" t="inlineStr">
        <is>
          <t>AUS</t>
        </is>
      </c>
      <c r="R1311" s="698">
        <f>_xlfn.LET(_xlpm.d,_xlfn.XLOOKUP(P1311,'[1]Birth Dates'!$A:$A,'[1]Birth Dates'!$B:$B,"",0),IF(_xlpm.d=0,"",_xlpm.d))</f>
        <v/>
      </c>
      <c r="S1311" s="274">
        <f>IF(OR(R1311="",A1311="",NOT(ISNUMBER(R1311)),R1311&gt;A1311),"",DATEDIF(R1311,A1311,"Y")&amp;" years, "&amp;DATEDIF(R1311,A1311,"YM")&amp;" months, "&amp;DATEDIF(R1311,A1311,"MD")&amp;" days")</f>
        <v/>
      </c>
      <c r="T1311" s="273" t="n"/>
      <c r="U1311" s="273" t="n"/>
      <c r="V1311" s="698">
        <f>_xlfn.LET(_xlpm.d,_xlfn.XLOOKUP(T1311,'[1]Birth Dates'!$A:$A,'[1]Birth Dates'!$B:$B,"",0),IF(_xlpm.d=0,"",_xlpm.d))</f>
        <v/>
      </c>
      <c r="W1311" s="274">
        <f>IF(OR(V1311="",A1311="",NOT(ISNUMBER(V1311)),V1311&gt;A1311),"",DATEDIF(V1311,A1311,"Y")&amp;" years, "&amp;DATEDIF(V1311,A1311,"YM")&amp;" months, "&amp;DATEDIF(V1311,A1311,"MD")&amp;" days")</f>
        <v/>
      </c>
      <c r="X1311" s="274" t="n"/>
      <c r="Y1311" s="274" t="n"/>
      <c r="Z1311" s="274" t="n"/>
      <c r="AA1311" s="274" t="n"/>
      <c r="AB1311" s="273" t="n">
        <v>2</v>
      </c>
      <c r="AC1311" s="273" t="n"/>
      <c r="AD1311" s="273" t="n"/>
      <c r="AE1311" s="597" t="inlineStr">
        <is>
          <t>2:14.0300</t>
        </is>
      </c>
      <c r="AF1311" s="418">
        <f>IF(OR(AE1311="",AE1311="",AE1311=0),"",6.172/(AE1311*24))</f>
        <v/>
      </c>
      <c r="AG1311" s="275" t="n"/>
      <c r="AH1311" s="582" t="inlineStr"/>
      <c r="AI1311" s="418">
        <f>IF(OR(AH1311="",AH1311="",AH1311=0),"",6.172/(AH1311*24))</f>
        <v/>
      </c>
      <c r="AJ1311" s="175">
        <f>IF(AND(ISNUMBER(AB1311),ISNUMBER(AG1311)),AB1311-AG1311,"")</f>
        <v/>
      </c>
      <c r="AK1311" s="273" t="n"/>
      <c r="AL1311" s="273" t="n">
        <v>163</v>
      </c>
      <c r="AM1311" s="508" t="n">
        <v>0.2661233796296296</v>
      </c>
      <c r="AN1311" s="671">
        <f>IF(OR(AL1311="",AM1311="",AM1311=0),"",AL1311*6.172/(AM1311*24))</f>
        <v/>
      </c>
      <c r="AO1311" s="477">
        <f>IF(AND(AL1311=AL1307,AM1311&lt;&gt;"",AM1307&lt;&gt;""),AM1311-AM1307,"")</f>
        <v/>
      </c>
      <c r="AP1311" s="273" t="n"/>
      <c r="AQ1311" s="582" t="inlineStr">
        <is>
          <t>2:15.3000</t>
        </is>
      </c>
      <c r="AR1311" s="418">
        <f>IF(OR(AQ1311="",AQ1311="",AQ1311=0),"",6.172/(AQ1311*24))</f>
        <v/>
      </c>
      <c r="AS1311" s="436">
        <f>IF(OR(NOT(ISNUMBER(C1311)),NOT(ISNUMBER(AB1311))),"",IF(AG1311&lt;&gt;"",AG1311,AB1311)-C1311)</f>
        <v/>
      </c>
      <c r="AT1311" s="276" t="n"/>
      <c r="AU1311" s="277">
        <f>IF($B1311="","",TEXT($A1311,"yyyymmdd")&amp;"_P"&amp;$C1311&amp;"_C"&amp;$F1311&amp;"_"&amp;TRIM(RIGHT(SUBSTITUTE(TRIM(SUBSTITUTE($L1311,CHAR(160)," "))," ",REPT(" ",60)),60))&amp;IF($P1311="","","-"&amp;TRIM(RIGHT(SUBSTITUTE(TRIM(SUBSTITUTE($P1311,CHAR(160)," "))," ",REPT(" ",60)),60)))&amp;IF($T1311="","","-"&amp;TRIM(RIGHT(SUBSTITUTE(TRIM(SUBSTITUTE($T1311,CHAR(160)," "))," ",REPT(" ",60)),60)))&amp;".jpg")</f>
        <v/>
      </c>
    </row>
    <row r="1312" ht="56" customHeight="1">
      <c r="A1312" s="278" t="n">
        <v>30955</v>
      </c>
      <c r="B1312" s="274" t="inlineStr">
        <is>
          <t>James Hardie 1000 30 September, 1984</t>
        </is>
      </c>
      <c r="C1312" s="274" t="n">
        <v>2</v>
      </c>
      <c r="D1312" s="274" t="inlineStr">
        <is>
          <t>A</t>
        </is>
      </c>
      <c r="E1312" s="274" t="n">
        <v>2</v>
      </c>
      <c r="F1312" s="274" t="n">
        <v>25</v>
      </c>
      <c r="G1312" s="274" t="inlineStr">
        <is>
          <t>Marlboro Holden Dealer Team</t>
        </is>
      </c>
      <c r="H1312" s="274" t="n"/>
      <c r="I1312" s="274" t="n"/>
      <c r="J1312" s="274" t="inlineStr">
        <is>
          <t>Holden Commodore VK</t>
        </is>
      </c>
      <c r="K1312" s="274" t="inlineStr">
        <is>
          <t>5044 V8</t>
        </is>
      </c>
      <c r="L1312" s="274" t="inlineStr">
        <is>
          <t>John Harvey</t>
        </is>
      </c>
      <c r="M1312" s="274" t="inlineStr">
        <is>
          <t>AUS</t>
        </is>
      </c>
      <c r="N1312" s="698">
        <f>_xlfn.LET(_xlpm.d,_xlfn.XLOOKUP(L1312,'[1]Birth Dates'!$A:$A,'[1]Birth Dates'!$B:$B,"",0),IF(_xlpm.d=0,"",_xlpm.d))</f>
        <v/>
      </c>
      <c r="O1312" s="274">
        <f>IF(OR(N1312="",A1312="",NOT(ISNUMBER(N1312)),N1312&gt;A1312),"",DATEDIF(N1312,A1312,"Y")&amp;" years, "&amp;DATEDIF(N1312,A1312,"YM")&amp;" months, "&amp;DATEDIF(N1312,A1312,"MD")&amp;" days")</f>
        <v/>
      </c>
      <c r="P1312" s="274" t="inlineStr">
        <is>
          <t>David Parsons</t>
        </is>
      </c>
      <c r="Q1312" s="274" t="inlineStr">
        <is>
          <t>AUS</t>
        </is>
      </c>
      <c r="R1312" s="698">
        <f>_xlfn.LET(_xlpm.d,_xlfn.XLOOKUP(P1312,'[1]Birth Dates'!$A:$A,'[1]Birth Dates'!$B:$B,"",0),IF(_xlpm.d=0,"",_xlpm.d))</f>
        <v/>
      </c>
      <c r="S1312" s="274">
        <f>IF(OR(R1312="",A1312="",NOT(ISNUMBER(R1312)),R1312&gt;A1312),"",DATEDIF(R1312,A1312,"Y")&amp;" years, "&amp;DATEDIF(R1312,A1312,"YM")&amp;" months, "&amp;DATEDIF(R1312,A1312,"MD")&amp;" days")</f>
        <v/>
      </c>
      <c r="T1312" s="274" t="n"/>
      <c r="U1312" s="274" t="n"/>
      <c r="V1312" s="698">
        <f>_xlfn.LET(_xlpm.d,_xlfn.XLOOKUP(T1312,'[1]Birth Dates'!$A:$A,'[1]Birth Dates'!$B:$B,"",0),IF(_xlpm.d=0,"",_xlpm.d))</f>
        <v/>
      </c>
      <c r="W1312" s="274">
        <f>IF(OR(V1312="",A1312="",NOT(ISNUMBER(V1312)),V1312&gt;A1312),"",DATEDIF(V1312,A1312,"Y")&amp;" years, "&amp;DATEDIF(V1312,A1312,"YM")&amp;" months, "&amp;DATEDIF(V1312,A1312,"MD")&amp;" days")</f>
        <v/>
      </c>
      <c r="X1312" s="274" t="n"/>
      <c r="Y1312" s="274" t="n"/>
      <c r="Z1312" s="274" t="n"/>
      <c r="AA1312" s="274" t="n"/>
      <c r="AB1312" s="274" t="n">
        <v>12</v>
      </c>
      <c r="AC1312" s="274" t="n"/>
      <c r="AD1312" s="274" t="n"/>
      <c r="AE1312" s="598" t="inlineStr">
        <is>
          <t>2:17.0600</t>
        </is>
      </c>
      <c r="AF1312" s="418">
        <f>IF(OR(AE1312="",AE1312="",AE1312=0),"",6.172/(AE1312*24))</f>
        <v/>
      </c>
      <c r="AG1312" s="279" t="n"/>
      <c r="AH1312" s="583" t="inlineStr"/>
      <c r="AI1312" s="418">
        <f>IF(OR(AH1312="",AH1312="",AH1312=0),"",6.172/(AH1312*24))</f>
        <v/>
      </c>
      <c r="AJ1312" s="175">
        <f>IF(AND(ISNUMBER(AB1312),ISNUMBER(AG1312)),AB1312-AG1312,"")</f>
        <v/>
      </c>
      <c r="AK1312" s="274" t="n"/>
      <c r="AL1312" s="274" t="n">
        <v>161</v>
      </c>
      <c r="AM1312" s="509" t="n">
        <v>0.2661303240740741</v>
      </c>
      <c r="AN1312" s="671">
        <f>IF(OR(AL1312="",AM1312="",AM1312=0),"",AL1312*6.172/(AM1312*24))</f>
        <v/>
      </c>
      <c r="AO1312" s="477">
        <f>IF(AND(AL1312=AL1311,AM1312&lt;&gt;"",AM1311&lt;&gt;""),AM1312-AM1311,"")</f>
        <v/>
      </c>
      <c r="AP1312" s="274" t="n"/>
      <c r="AQ1312" s="583" t="inlineStr">
        <is>
          <t>2:16.1100</t>
        </is>
      </c>
      <c r="AR1312" s="418">
        <f>IF(OR(AQ1312="",AQ1312="",AQ1312=0),"",6.172/(AQ1312*24))</f>
        <v/>
      </c>
      <c r="AS1312" s="436">
        <f>IF(OR(NOT(ISNUMBER(C1312)),NOT(ISNUMBER(AB1312))),"",IF(AG1312&lt;&gt;"",AG1312,AB1312)-C1312)</f>
        <v/>
      </c>
      <c r="AT1312" s="280" t="n"/>
      <c r="AU1312" s="281">
        <f>IF($B1312="","",TEXT($A1312,"yyyymmdd")&amp;"_P"&amp;$C1312&amp;"_C"&amp;$F1312&amp;"_"&amp;TRIM(RIGHT(SUBSTITUTE(TRIM(SUBSTITUTE($L1312,CHAR(160)," "))," ",REPT(" ",60)),60))&amp;IF($P1312="","","-"&amp;TRIM(RIGHT(SUBSTITUTE(TRIM(SUBSTITUTE($P1312,CHAR(160)," "))," ",REPT(" ",60)),60)))&amp;IF($T1312="","","-"&amp;TRIM(RIGHT(SUBSTITUTE(TRIM(SUBSTITUTE($T1312,CHAR(160)," "))," ",REPT(" ",60)),60)))&amp;".jpg")</f>
        <v/>
      </c>
    </row>
    <row r="1313" ht="56" customHeight="1">
      <c r="A1313" s="278" t="n">
        <v>30955</v>
      </c>
      <c r="B1313" s="274" t="inlineStr">
        <is>
          <t>James Hardie 1000 30 September, 1984</t>
        </is>
      </c>
      <c r="C1313" s="274" t="n">
        <v>3</v>
      </c>
      <c r="D1313" s="274" t="inlineStr">
        <is>
          <t>A</t>
        </is>
      </c>
      <c r="E1313" s="274" t="n">
        <v>3</v>
      </c>
      <c r="F1313" s="274" t="n">
        <v>42</v>
      </c>
      <c r="G1313" s="274" t="inlineStr">
        <is>
          <t>Peter Stuyvesant International Racing</t>
        </is>
      </c>
      <c r="H1313" s="274" t="n"/>
      <c r="I1313" s="274" t="n"/>
      <c r="J1313" s="274" t="inlineStr">
        <is>
          <t>Mazda RX7</t>
        </is>
      </c>
      <c r="K1313" s="274" t="inlineStr">
        <is>
          <t>2292 eq R2</t>
        </is>
      </c>
      <c r="L1313" s="274" t="inlineStr">
        <is>
          <t>Gregg Hansford</t>
        </is>
      </c>
      <c r="M1313" s="274" t="inlineStr">
        <is>
          <t>AUS</t>
        </is>
      </c>
      <c r="N1313" s="698">
        <f>_xlfn.LET(_xlpm.d,_xlfn.XLOOKUP(L1313,'[1]Birth Dates'!$A:$A,'[1]Birth Dates'!$B:$B,"",0),IF(_xlpm.d=0,"",_xlpm.d))</f>
        <v/>
      </c>
      <c r="O1313" s="274">
        <f>IF(OR(N1313="",A1313="",NOT(ISNUMBER(N1313)),N1313&gt;A1313),"",DATEDIF(N1313,A1313,"Y")&amp;" years, "&amp;DATEDIF(N1313,A1313,"YM")&amp;" months, "&amp;DATEDIF(N1313,A1313,"MD")&amp;" days")</f>
        <v/>
      </c>
      <c r="P1313" s="274" t="inlineStr">
        <is>
          <t>Allan Moffat</t>
        </is>
      </c>
      <c r="Q1313" s="274" t="inlineStr">
        <is>
          <t>CAN</t>
        </is>
      </c>
      <c r="R1313" s="698">
        <f>_xlfn.LET(_xlpm.d,_xlfn.XLOOKUP(P1313,'[1]Birth Dates'!$A:$A,'[1]Birth Dates'!$B:$B,"",0),IF(_xlpm.d=0,"",_xlpm.d))</f>
        <v/>
      </c>
      <c r="S1313" s="274">
        <f>IF(OR(R1313="",A1313="",NOT(ISNUMBER(R1313)),R1313&gt;A1313),"",DATEDIF(R1313,A1313,"Y")&amp;" years, "&amp;DATEDIF(R1313,A1313,"YM")&amp;" months, "&amp;DATEDIF(R1313,A1313,"MD")&amp;" days")</f>
        <v/>
      </c>
      <c r="T1313" s="274" t="n"/>
      <c r="U1313" s="274" t="n"/>
      <c r="V1313" s="698">
        <f>_xlfn.LET(_xlpm.d,_xlfn.XLOOKUP(T1313,'[1]Birth Dates'!$A:$A,'[1]Birth Dates'!$B:$B,"",0),IF(_xlpm.d=0,"",_xlpm.d))</f>
        <v/>
      </c>
      <c r="W1313" s="274">
        <f>IF(OR(V1313="",A1313="",NOT(ISNUMBER(V1313)),V1313&gt;A1313),"",DATEDIF(V1313,A1313,"Y")&amp;" years, "&amp;DATEDIF(V1313,A1313,"YM")&amp;" months, "&amp;DATEDIF(V1313,A1313,"MD")&amp;" days")</f>
        <v/>
      </c>
      <c r="X1313" s="274" t="n"/>
      <c r="Y1313" s="274" t="n"/>
      <c r="Z1313" s="274" t="n"/>
      <c r="AA1313" s="274" t="n"/>
      <c r="AB1313" s="274" t="n">
        <v>8</v>
      </c>
      <c r="AC1313" s="274" t="n"/>
      <c r="AD1313" s="274" t="n"/>
      <c r="AE1313" s="598" t="inlineStr">
        <is>
          <t>2:18.0510</t>
        </is>
      </c>
      <c r="AF1313" s="418">
        <f>IF(OR(AE1313="",AE1313="",AE1313=0),"",6.172/(AE1313*24))</f>
        <v/>
      </c>
      <c r="AG1313" s="279" t="n"/>
      <c r="AH1313" s="583" t="inlineStr"/>
      <c r="AI1313" s="418">
        <f>IF(OR(AH1313="",AH1313="",AH1313=0),"",6.172/(AH1313*24))</f>
        <v/>
      </c>
      <c r="AJ1313" s="175">
        <f>IF(AND(ISNUMBER(AB1313),ISNUMBER(AG1313)),AB1313-AG1313,"")</f>
        <v/>
      </c>
      <c r="AK1313" s="274" t="n"/>
      <c r="AL1313" s="274" t="n">
        <v>161</v>
      </c>
      <c r="AM1313" s="509" t="n">
        <v>0.2674078703703704</v>
      </c>
      <c r="AN1313" s="671">
        <f>IF(OR(AL1313="",AM1313="",AM1313=0),"",AL1313*6.172/(AM1313*24))</f>
        <v/>
      </c>
      <c r="AO1313" s="477">
        <f>IF(AND(AL1313=AL1312,AM1313&lt;&gt;"",AM1312&lt;&gt;""),AM1313-AM1312,"")</f>
        <v/>
      </c>
      <c r="AP1313" s="274" t="n"/>
      <c r="AQ1313" s="583" t="inlineStr">
        <is>
          <t>2:16.9800</t>
        </is>
      </c>
      <c r="AR1313" s="418">
        <f>IF(OR(AQ1313="",AQ1313="",AQ1313=0),"",6.172/(AQ1313*24))</f>
        <v/>
      </c>
      <c r="AS1313" s="436">
        <f>IF(OR(NOT(ISNUMBER(C1313)),NOT(ISNUMBER(AB1313))),"",IF(AG1313&lt;&gt;"",AG1313,AB1313)-C1313)</f>
        <v/>
      </c>
      <c r="AT1313" s="280" t="n"/>
      <c r="AU1313" s="281">
        <f>IF($B1313="","",TEXT($A1313,"yyyymmdd")&amp;"_P"&amp;$C1313&amp;"_C"&amp;$F1313&amp;"_"&amp;TRIM(RIGHT(SUBSTITUTE(TRIM(SUBSTITUTE($L1313,CHAR(160)," "))," ",REPT(" ",60)),60))&amp;IF($P1313="","","-"&amp;TRIM(RIGHT(SUBSTITUTE(TRIM(SUBSTITUTE($P1313,CHAR(160)," "))," ",REPT(" ",60)),60)))&amp;IF($T1313="","","-"&amp;TRIM(RIGHT(SUBSTITUTE(TRIM(SUBSTITUTE($T1313,CHAR(160)," "))," ",REPT(" ",60)),60)))&amp;".jpg")</f>
        <v/>
      </c>
    </row>
    <row r="1314" ht="56" customHeight="1">
      <c r="A1314" s="278" t="n">
        <v>30955</v>
      </c>
      <c r="B1314" s="274" t="inlineStr">
        <is>
          <t>James Hardie 1000 30 September, 1984</t>
        </is>
      </c>
      <c r="C1314" s="274" t="n">
        <v>4</v>
      </c>
      <c r="D1314" s="274" t="inlineStr">
        <is>
          <t>A</t>
        </is>
      </c>
      <c r="E1314" s="274" t="n">
        <v>4</v>
      </c>
      <c r="F1314" s="274" t="n">
        <v>8</v>
      </c>
      <c r="G1314" s="274" t="inlineStr">
        <is>
          <t>K-Mart Auto Racing</t>
        </is>
      </c>
      <c r="H1314" s="274" t="n"/>
      <c r="I1314" s="274" t="n"/>
      <c r="J1314" s="274" t="inlineStr">
        <is>
          <t>Holden Commodore VK</t>
        </is>
      </c>
      <c r="K1314" s="274" t="inlineStr">
        <is>
          <t>5044 V8</t>
        </is>
      </c>
      <c r="L1314" s="274" t="inlineStr">
        <is>
          <t>Warren Cullen</t>
        </is>
      </c>
      <c r="M1314" s="274" t="inlineStr">
        <is>
          <t>AUS</t>
        </is>
      </c>
      <c r="N1314" s="698">
        <f>_xlfn.LET(_xlpm.d,_xlfn.XLOOKUP(L1314,'[1]Birth Dates'!$A:$A,'[1]Birth Dates'!$B:$B,"",0),IF(_xlpm.d=0,"",_xlpm.d))</f>
        <v/>
      </c>
      <c r="O1314" s="274">
        <f>IF(OR(N1314="",A1314="",NOT(ISNUMBER(N1314)),N1314&gt;A1314),"",DATEDIF(N1314,A1314,"Y")&amp;" years, "&amp;DATEDIF(N1314,A1314,"YM")&amp;" months, "&amp;DATEDIF(N1314,A1314,"MD")&amp;" days")</f>
        <v/>
      </c>
      <c r="P1314" s="274" t="inlineStr">
        <is>
          <t>Alan Jones</t>
        </is>
      </c>
      <c r="Q1314" s="274" t="inlineStr">
        <is>
          <t>AUS</t>
        </is>
      </c>
      <c r="R1314" s="698">
        <f>_xlfn.LET(_xlpm.d,_xlfn.XLOOKUP(P1314,'[1]Birth Dates'!$A:$A,'[1]Birth Dates'!$B:$B,"",0),IF(_xlpm.d=0,"",_xlpm.d))</f>
        <v/>
      </c>
      <c r="S1314" s="274">
        <f>IF(OR(R1314="",A1314="",NOT(ISNUMBER(R1314)),R1314&gt;A1314),"",DATEDIF(R1314,A1314,"Y")&amp;" years, "&amp;DATEDIF(R1314,A1314,"YM")&amp;" months, "&amp;DATEDIF(R1314,A1314,"MD")&amp;" days")</f>
        <v/>
      </c>
      <c r="T1314" s="274" t="n"/>
      <c r="U1314" s="274" t="n"/>
      <c r="V1314" s="698">
        <f>_xlfn.LET(_xlpm.d,_xlfn.XLOOKUP(T1314,'[1]Birth Dates'!$A:$A,'[1]Birth Dates'!$B:$B,"",0),IF(_xlpm.d=0,"",_xlpm.d))</f>
        <v/>
      </c>
      <c r="W1314" s="274">
        <f>IF(OR(V1314="",A1314="",NOT(ISNUMBER(V1314)),V1314&gt;A1314),"",DATEDIF(V1314,A1314,"Y")&amp;" years, "&amp;DATEDIF(V1314,A1314,"YM")&amp;" months, "&amp;DATEDIF(V1314,A1314,"MD")&amp;" days")</f>
        <v/>
      </c>
      <c r="X1314" s="274" t="n"/>
      <c r="Y1314" s="274" t="n"/>
      <c r="Z1314" s="274" t="n"/>
      <c r="AA1314" s="274" t="n"/>
      <c r="AB1314" s="274" t="n">
        <v>13</v>
      </c>
      <c r="AC1314" s="274" t="n"/>
      <c r="AD1314" s="274" t="n"/>
      <c r="AE1314" s="583" t="inlineStr">
        <is>
          <t>2:17.6300</t>
        </is>
      </c>
      <c r="AF1314" s="418">
        <f>IF(OR(AE1314="",AE1314="",AE1314=0),"",6.172/(AE1314*24))</f>
        <v/>
      </c>
      <c r="AG1314" s="279" t="n"/>
      <c r="AH1314" s="583" t="inlineStr"/>
      <c r="AI1314" s="418">
        <f>IF(OR(AH1314="",AH1314="",AH1314=0),"",6.172/(AH1314*24))</f>
        <v/>
      </c>
      <c r="AJ1314" s="175">
        <f>IF(AND(ISNUMBER(AB1314),ISNUMBER(AG1314)),AB1314-AG1314,"")</f>
        <v/>
      </c>
      <c r="AK1314" s="274" t="n"/>
      <c r="AL1314" s="274" t="n">
        <v>161</v>
      </c>
      <c r="AM1314" s="509" t="n">
        <v>0.2676195601851852</v>
      </c>
      <c r="AN1314" s="671">
        <f>IF(OR(AL1314="",AM1314="",AM1314=0),"",AL1314*6.172/(AM1314*24))</f>
        <v/>
      </c>
      <c r="AO1314" s="477">
        <f>IF(AND(AL1314=AL1313,AM1314&lt;&gt;"",AM1313&lt;&gt;""),AM1314-AM1313,"")</f>
        <v/>
      </c>
      <c r="AP1314" s="274" t="n"/>
      <c r="AQ1314" s="583" t="inlineStr"/>
      <c r="AR1314" s="418">
        <f>IF(OR(AQ1314="",AQ1314="",AQ1314=0),"",6.172/(AQ1314*24))</f>
        <v/>
      </c>
      <c r="AS1314" s="436">
        <f>IF(OR(NOT(ISNUMBER(C1314)),NOT(ISNUMBER(AB1314))),"",IF(AG1314&lt;&gt;"",AG1314,AB1314)-C1314)</f>
        <v/>
      </c>
      <c r="AT1314" s="280" t="n"/>
      <c r="AU1314" s="281">
        <f>IF($B1314="","",TEXT($A1314,"yyyymmdd")&amp;"_P"&amp;$C1314&amp;"_C"&amp;$F1314&amp;"_"&amp;TRIM(RIGHT(SUBSTITUTE(TRIM(SUBSTITUTE($L1314,CHAR(160)," "))," ",REPT(" ",60)),60))&amp;IF($P1314="","","-"&amp;TRIM(RIGHT(SUBSTITUTE(TRIM(SUBSTITUTE($P1314,CHAR(160)," "))," ",REPT(" ",60)),60)))&amp;IF($T1314="","","-"&amp;TRIM(RIGHT(SUBSTITUTE(TRIM(SUBSTITUTE($T1314,CHAR(160)," "))," ",REPT(" ",60)),60)))&amp;".jpg")</f>
        <v/>
      </c>
    </row>
    <row r="1315" ht="56" customHeight="1">
      <c r="A1315" s="278" t="n">
        <v>30955</v>
      </c>
      <c r="B1315" s="274" t="inlineStr">
        <is>
          <t>James Hardie 1000 30 September, 1984</t>
        </is>
      </c>
      <c r="C1315" s="274" t="n">
        <v>5</v>
      </c>
      <c r="D1315" s="274" t="inlineStr">
        <is>
          <t>A</t>
        </is>
      </c>
      <c r="E1315" s="274" t="n">
        <v>5</v>
      </c>
      <c r="F1315" s="274" t="n">
        <v>28</v>
      </c>
      <c r="G1315" s="274" t="inlineStr">
        <is>
          <t>Bayside Spare Parts</t>
        </is>
      </c>
      <c r="H1315" s="274" t="n"/>
      <c r="I1315" s="274" t="n"/>
      <c r="J1315" s="274" t="inlineStr">
        <is>
          <t>Holden Commodore VH</t>
        </is>
      </c>
      <c r="K1315" s="274" t="inlineStr">
        <is>
          <t>5044 V8</t>
        </is>
      </c>
      <c r="L1315" s="274" t="inlineStr">
        <is>
          <t>Barry Lawrence</t>
        </is>
      </c>
      <c r="M1315" s="274" t="inlineStr">
        <is>
          <t>AUS</t>
        </is>
      </c>
      <c r="N1315" s="698">
        <f>_xlfn.LET(_xlpm.d,_xlfn.XLOOKUP(L1315,'[1]Birth Dates'!$A:$A,'[1]Birth Dates'!$B:$B,"",0),IF(_xlpm.d=0,"",_xlpm.d))</f>
        <v/>
      </c>
      <c r="O1315" s="274">
        <f>IF(OR(N1315="",A1315="",NOT(ISNUMBER(N1315)),N1315&gt;A1315),"",DATEDIF(N1315,A1315,"Y")&amp;" years, "&amp;DATEDIF(N1315,A1315,"YM")&amp;" months, "&amp;DATEDIF(N1315,A1315,"MD")&amp;" days")</f>
        <v/>
      </c>
      <c r="P1315" s="274" t="inlineStr">
        <is>
          <t>Alan Browne</t>
        </is>
      </c>
      <c r="Q1315" s="274" t="inlineStr">
        <is>
          <t>AUS</t>
        </is>
      </c>
      <c r="R1315" s="698">
        <f>_xlfn.LET(_xlpm.d,_xlfn.XLOOKUP(P1315,'[1]Birth Dates'!$A:$A,'[1]Birth Dates'!$B:$B,"",0),IF(_xlpm.d=0,"",_xlpm.d))</f>
        <v/>
      </c>
      <c r="S1315" s="274">
        <f>IF(OR(R1315="",A1315="",NOT(ISNUMBER(R1315)),R1315&gt;A1315),"",DATEDIF(R1315,A1315,"Y")&amp;" years, "&amp;DATEDIF(R1315,A1315,"YM")&amp;" months, "&amp;DATEDIF(R1315,A1315,"MD")&amp;" days")</f>
        <v/>
      </c>
      <c r="T1315" s="274" t="n"/>
      <c r="U1315" s="274" t="n"/>
      <c r="V1315" s="698">
        <f>_xlfn.LET(_xlpm.d,_xlfn.XLOOKUP(T1315,'[1]Birth Dates'!$A:$A,'[1]Birth Dates'!$B:$B,"",0),IF(_xlpm.d=0,"",_xlpm.d))</f>
        <v/>
      </c>
      <c r="W1315" s="274">
        <f>IF(OR(V1315="",A1315="",NOT(ISNUMBER(V1315)),V1315&gt;A1315),"",DATEDIF(V1315,A1315,"Y")&amp;" years, "&amp;DATEDIF(V1315,A1315,"YM")&amp;" months, "&amp;DATEDIF(V1315,A1315,"MD")&amp;" days")</f>
        <v/>
      </c>
      <c r="X1315" s="274" t="n"/>
      <c r="Y1315" s="274" t="n"/>
      <c r="Z1315" s="274" t="n"/>
      <c r="AA1315" s="274" t="n"/>
      <c r="AB1315" s="274" t="n">
        <v>17</v>
      </c>
      <c r="AC1315" s="274" t="n"/>
      <c r="AD1315" s="274" t="n"/>
      <c r="AE1315" s="583" t="inlineStr">
        <is>
          <t>2:18.3600</t>
        </is>
      </c>
      <c r="AF1315" s="418">
        <f>IF(OR(AE1315="",AE1315="",AE1315=0),"",6.172/(AE1315*24))</f>
        <v/>
      </c>
      <c r="AG1315" s="279" t="n"/>
      <c r="AH1315" s="583" t="inlineStr"/>
      <c r="AI1315" s="418">
        <f>IF(OR(AH1315="",AH1315="",AH1315=0),"",6.172/(AH1315*24))</f>
        <v/>
      </c>
      <c r="AJ1315" s="175">
        <f>IF(AND(ISNUMBER(AB1315),ISNUMBER(AG1315)),AB1315-AG1315,"")</f>
        <v/>
      </c>
      <c r="AK1315" s="274" t="n"/>
      <c r="AL1315" s="274" t="n">
        <v>158</v>
      </c>
      <c r="AM1315" s="509" t="n">
        <v>0.2674583333333334</v>
      </c>
      <c r="AN1315" s="671">
        <f>IF(OR(AL1315="",AM1315="",AM1315=0),"",AL1315*6.172/(AM1315*24))</f>
        <v/>
      </c>
      <c r="AO1315" s="477">
        <f>IF(AND(AL1315=AL1314,AM1315&lt;&gt;"",AM1314&lt;&gt;""),AM1315-AM1314,"")</f>
        <v/>
      </c>
      <c r="AP1315" s="274" t="n"/>
      <c r="AQ1315" s="583" t="inlineStr"/>
      <c r="AR1315" s="418">
        <f>IF(OR(AQ1315="",AQ1315="",AQ1315=0),"",6.172/(AQ1315*24))</f>
        <v/>
      </c>
      <c r="AS1315" s="436">
        <f>IF(OR(NOT(ISNUMBER(C1315)),NOT(ISNUMBER(AB1315))),"",IF(AG1315&lt;&gt;"",AG1315,AB1315)-C1315)</f>
        <v/>
      </c>
      <c r="AT1315" s="280" t="n"/>
      <c r="AU1315" s="281">
        <f>IF($B1315="","",TEXT($A1315,"yyyymmdd")&amp;"_P"&amp;$C1315&amp;"_C"&amp;$F1315&amp;"_"&amp;TRIM(RIGHT(SUBSTITUTE(TRIM(SUBSTITUTE($L1315,CHAR(160)," "))," ",REPT(" ",60)),60))&amp;IF($P1315="","","-"&amp;TRIM(RIGHT(SUBSTITUTE(TRIM(SUBSTITUTE($P1315,CHAR(160)," "))," ",REPT(" ",60)),60)))&amp;IF($T1315="","","-"&amp;TRIM(RIGHT(SUBSTITUTE(TRIM(SUBSTITUTE($T1315,CHAR(160)," "))," ",REPT(" ",60)),60)))&amp;".jpg")</f>
        <v/>
      </c>
    </row>
    <row r="1316" ht="56" customHeight="1">
      <c r="A1316" s="278" t="n">
        <v>30955</v>
      </c>
      <c r="B1316" s="274" t="inlineStr">
        <is>
          <t>James Hardie 1000 30 September, 1984</t>
        </is>
      </c>
      <c r="C1316" s="274" t="n">
        <v>6</v>
      </c>
      <c r="D1316" s="274" t="inlineStr">
        <is>
          <t>A</t>
        </is>
      </c>
      <c r="E1316" s="274" t="n">
        <v>6</v>
      </c>
      <c r="F1316" s="274" t="n">
        <v>10</v>
      </c>
      <c r="G1316" s="274" t="inlineStr">
        <is>
          <t>John Sands Racing</t>
        </is>
      </c>
      <c r="H1316" s="274" t="n"/>
      <c r="I1316" s="274" t="n"/>
      <c r="J1316" s="274" t="inlineStr">
        <is>
          <t>Holden Commodore VH</t>
        </is>
      </c>
      <c r="K1316" s="274" t="inlineStr">
        <is>
          <t>5044 V8</t>
        </is>
      </c>
      <c r="L1316" s="274" t="inlineStr">
        <is>
          <t>Rusty French</t>
        </is>
      </c>
      <c r="M1316" s="274" t="inlineStr">
        <is>
          <t>AUS</t>
        </is>
      </c>
      <c r="N1316" s="698">
        <f>_xlfn.LET(_xlpm.d,_xlfn.XLOOKUP(L1316,'[1]Birth Dates'!$A:$A,'[1]Birth Dates'!$B:$B,"",0),IF(_xlpm.d=0,"",_xlpm.d))</f>
        <v/>
      </c>
      <c r="O1316" s="274">
        <f>IF(OR(N1316="",A1316="",NOT(ISNUMBER(N1316)),N1316&gt;A1316),"",DATEDIF(N1316,A1316,"Y")&amp;" years, "&amp;DATEDIF(N1316,A1316,"YM")&amp;" months, "&amp;DATEDIF(N1316,A1316,"MD")&amp;" days")</f>
        <v/>
      </c>
      <c r="P1316" s="274" t="inlineStr">
        <is>
          <t>Geoff Russell</t>
        </is>
      </c>
      <c r="Q1316" s="274" t="inlineStr">
        <is>
          <t>AUS</t>
        </is>
      </c>
      <c r="R1316" s="698">
        <f>_xlfn.LET(_xlpm.d,_xlfn.XLOOKUP(P1316,'[1]Birth Dates'!$A:$A,'[1]Birth Dates'!$B:$B,"",0),IF(_xlpm.d=0,"",_xlpm.d))</f>
        <v/>
      </c>
      <c r="S1316" s="274">
        <f>IF(OR(R1316="",A1316="",NOT(ISNUMBER(R1316)),R1316&gt;A1316),"",DATEDIF(R1316,A1316,"Y")&amp;" years, "&amp;DATEDIF(R1316,A1316,"YM")&amp;" months, "&amp;DATEDIF(R1316,A1316,"MD")&amp;" days")</f>
        <v/>
      </c>
      <c r="T1316" s="274" t="n"/>
      <c r="U1316" s="274" t="n"/>
      <c r="V1316" s="698">
        <f>_xlfn.LET(_xlpm.d,_xlfn.XLOOKUP(T1316,'[1]Birth Dates'!$A:$A,'[1]Birth Dates'!$B:$B,"",0),IF(_xlpm.d=0,"",_xlpm.d))</f>
        <v/>
      </c>
      <c r="W1316" s="274">
        <f>IF(OR(V1316="",A1316="",NOT(ISNUMBER(V1316)),V1316&gt;A1316),"",DATEDIF(V1316,A1316,"Y")&amp;" years, "&amp;DATEDIF(V1316,A1316,"YM")&amp;" months, "&amp;DATEDIF(V1316,A1316,"MD")&amp;" days")</f>
        <v/>
      </c>
      <c r="X1316" s="274" t="n"/>
      <c r="Y1316" s="274" t="n"/>
      <c r="Z1316" s="274" t="n"/>
      <c r="AA1316" s="274" t="n"/>
      <c r="AB1316" s="274" t="n">
        <v>31</v>
      </c>
      <c r="AC1316" s="274" t="n"/>
      <c r="AD1316" s="274" t="n"/>
      <c r="AE1316" s="583" t="inlineStr">
        <is>
          <t>2:22.1300</t>
        </is>
      </c>
      <c r="AF1316" s="418">
        <f>IF(OR(AE1316="",AE1316="",AE1316=0),"",6.172/(AE1316*24))</f>
        <v/>
      </c>
      <c r="AG1316" s="279" t="n"/>
      <c r="AH1316" s="583" t="inlineStr"/>
      <c r="AI1316" s="418">
        <f>IF(OR(AH1316="",AH1316="",AH1316=0),"",6.172/(AH1316*24))</f>
        <v/>
      </c>
      <c r="AJ1316" s="175">
        <f>IF(AND(ISNUMBER(AB1316),ISNUMBER(AG1316)),AB1316-AG1316,"")</f>
        <v/>
      </c>
      <c r="AK1316" s="274" t="n"/>
      <c r="AL1316" s="274" t="n">
        <v>154</v>
      </c>
      <c r="AM1316" s="509" t="n">
        <v>0.2663152777777777</v>
      </c>
      <c r="AN1316" s="671">
        <f>IF(OR(AL1316="",AM1316="",AM1316=0),"",AL1316*6.172/(AM1316*24))</f>
        <v/>
      </c>
      <c r="AO1316" s="477">
        <f>IF(AND(AL1316=AL1315,AM1316&lt;&gt;"",AM1315&lt;&gt;""),AM1316-AM1315,"")</f>
        <v/>
      </c>
      <c r="AP1316" s="274" t="n"/>
      <c r="AQ1316" s="583" t="inlineStr"/>
      <c r="AR1316" s="418">
        <f>IF(OR(AQ1316="",AQ1316="",AQ1316=0),"",6.172/(AQ1316*24))</f>
        <v/>
      </c>
      <c r="AS1316" s="436">
        <f>IF(OR(NOT(ISNUMBER(C1316)),NOT(ISNUMBER(AB1316))),"",IF(AG1316&lt;&gt;"",AG1316,AB1316)-C1316)</f>
        <v/>
      </c>
      <c r="AT1316" s="280" t="n"/>
      <c r="AU1316" s="281">
        <f>IF($B1316="","",TEXT($A1316,"yyyymmdd")&amp;"_P"&amp;$C1316&amp;"_C"&amp;$F1316&amp;"_"&amp;TRIM(RIGHT(SUBSTITUTE(TRIM(SUBSTITUTE($L1316,CHAR(160)," "))," ",REPT(" ",60)),60))&amp;IF($P1316="","","-"&amp;TRIM(RIGHT(SUBSTITUTE(TRIM(SUBSTITUTE($P1316,CHAR(160)," "))," ",REPT(" ",60)),60)))&amp;IF($T1316="","","-"&amp;TRIM(RIGHT(SUBSTITUTE(TRIM(SUBSTITUTE($T1316,CHAR(160)," "))," ",REPT(" ",60)),60)))&amp;".jpg")</f>
        <v/>
      </c>
    </row>
    <row r="1317" ht="56" customHeight="1">
      <c r="A1317" s="278" t="n">
        <v>30955</v>
      </c>
      <c r="B1317" s="274" t="inlineStr">
        <is>
          <t>James Hardie 1000 30 September, 1984</t>
        </is>
      </c>
      <c r="C1317" s="274" t="n">
        <v>7</v>
      </c>
      <c r="D1317" s="274" t="inlineStr">
        <is>
          <t>A</t>
        </is>
      </c>
      <c r="E1317" s="274" t="n">
        <v>7</v>
      </c>
      <c r="F1317" s="274" t="n">
        <v>47</v>
      </c>
      <c r="G1317" s="274" t="inlineStr">
        <is>
          <t>Brian Callaghan</t>
        </is>
      </c>
      <c r="H1317" s="274" t="n"/>
      <c r="I1317" s="274" t="n"/>
      <c r="J1317" s="274" t="inlineStr">
        <is>
          <t>Ford Falcon XE</t>
        </is>
      </c>
      <c r="K1317" s="274" t="inlineStr">
        <is>
          <t>5760 V8</t>
        </is>
      </c>
      <c r="L1317" s="274" t="inlineStr">
        <is>
          <t>Brian Callaghan</t>
        </is>
      </c>
      <c r="M1317" s="274" t="inlineStr">
        <is>
          <t>AUS</t>
        </is>
      </c>
      <c r="N1317" s="698">
        <f>_xlfn.LET(_xlpm.d,_xlfn.XLOOKUP(L1317,'[1]Birth Dates'!$A:$A,'[1]Birth Dates'!$B:$B,"",0),IF(_xlpm.d=0,"",_xlpm.d))</f>
        <v/>
      </c>
      <c r="O1317" s="274">
        <f>IF(OR(N1317="",A1317="",NOT(ISNUMBER(N1317)),N1317&gt;A1317),"",DATEDIF(N1317,A1317,"Y")&amp;" years, "&amp;DATEDIF(N1317,A1317,"YM")&amp;" months, "&amp;DATEDIF(N1317,A1317,"MD")&amp;" days")</f>
        <v/>
      </c>
      <c r="P1317" s="274" t="inlineStr">
        <is>
          <t>Barry Graham</t>
        </is>
      </c>
      <c r="Q1317" s="274" t="inlineStr">
        <is>
          <t>AUS</t>
        </is>
      </c>
      <c r="R1317" s="698">
        <f>_xlfn.LET(_xlpm.d,_xlfn.XLOOKUP(P1317,'[1]Birth Dates'!$A:$A,'[1]Birth Dates'!$B:$B,"",0),IF(_xlpm.d=0,"",_xlpm.d))</f>
        <v/>
      </c>
      <c r="S1317" s="274">
        <f>IF(OR(R1317="",A1317="",NOT(ISNUMBER(R1317)),R1317&gt;A1317),"",DATEDIF(R1317,A1317,"Y")&amp;" years, "&amp;DATEDIF(R1317,A1317,"YM")&amp;" months, "&amp;DATEDIF(R1317,A1317,"MD")&amp;" days")</f>
        <v/>
      </c>
      <c r="T1317" s="274" t="n"/>
      <c r="U1317" s="274" t="n"/>
      <c r="V1317" s="698">
        <f>_xlfn.LET(_xlpm.d,_xlfn.XLOOKUP(T1317,'[1]Birth Dates'!$A:$A,'[1]Birth Dates'!$B:$B,"",0),IF(_xlpm.d=0,"",_xlpm.d))</f>
        <v/>
      </c>
      <c r="W1317" s="274">
        <f>IF(OR(V1317="",A1317="",NOT(ISNUMBER(V1317)),V1317&gt;A1317),"",DATEDIF(V1317,A1317,"Y")&amp;" years, "&amp;DATEDIF(V1317,A1317,"YM")&amp;" months, "&amp;DATEDIF(V1317,A1317,"MD")&amp;" days")</f>
        <v/>
      </c>
      <c r="X1317" s="274" t="n"/>
      <c r="Y1317" s="274" t="n"/>
      <c r="Z1317" s="274" t="n"/>
      <c r="AA1317" s="274" t="n"/>
      <c r="AB1317" s="274" t="n">
        <v>21</v>
      </c>
      <c r="AC1317" s="274" t="n"/>
      <c r="AD1317" s="274" t="n"/>
      <c r="AE1317" s="598" t="inlineStr">
        <is>
          <t>2:22.0700</t>
        </is>
      </c>
      <c r="AF1317" s="418">
        <f>IF(OR(AE1317="",AE1317="",AE1317=0),"",6.172/(AE1317*24))</f>
        <v/>
      </c>
      <c r="AG1317" s="279" t="n"/>
      <c r="AH1317" s="583" t="inlineStr"/>
      <c r="AI1317" s="418">
        <f>IF(OR(AH1317="",AH1317="",AH1317=0),"",6.172/(AH1317*24))</f>
        <v/>
      </c>
      <c r="AJ1317" s="175">
        <f>IF(AND(ISNUMBER(AB1317),ISNUMBER(AG1317)),AB1317-AG1317,"")</f>
        <v/>
      </c>
      <c r="AK1317" s="274" t="n"/>
      <c r="AL1317" s="274" t="n">
        <v>154</v>
      </c>
      <c r="AM1317" s="509" t="n">
        <v>0.26669375</v>
      </c>
      <c r="AN1317" s="671">
        <f>IF(OR(AL1317="",AM1317="",AM1317=0),"",AL1317*6.172/(AM1317*24))</f>
        <v/>
      </c>
      <c r="AO1317" s="477">
        <f>IF(AND(AL1317=AL1316,AM1317&lt;&gt;"",AM1316&lt;&gt;""),AM1317-AM1316,"")</f>
        <v/>
      </c>
      <c r="AP1317" s="274" t="n"/>
      <c r="AQ1317" s="583" t="inlineStr"/>
      <c r="AR1317" s="418">
        <f>IF(OR(AQ1317="",AQ1317="",AQ1317=0),"",6.172/(AQ1317*24))</f>
        <v/>
      </c>
      <c r="AS1317" s="436">
        <f>IF(OR(NOT(ISNUMBER(C1317)),NOT(ISNUMBER(AB1317))),"",IF(AG1317&lt;&gt;"",AG1317,AB1317)-C1317)</f>
        <v/>
      </c>
      <c r="AT1317" s="280" t="n"/>
      <c r="AU1317" s="281">
        <f>IF($B1317="","",TEXT($A1317,"yyyymmdd")&amp;"_P"&amp;$C1317&amp;"_C"&amp;$F1317&amp;"_"&amp;TRIM(RIGHT(SUBSTITUTE(TRIM(SUBSTITUTE($L1317,CHAR(160)," "))," ",REPT(" ",60)),60))&amp;IF($P1317="","","-"&amp;TRIM(RIGHT(SUBSTITUTE(TRIM(SUBSTITUTE($P1317,CHAR(160)," "))," ",REPT(" ",60)),60)))&amp;IF($T1317="","","-"&amp;TRIM(RIGHT(SUBSTITUTE(TRIM(SUBSTITUTE($T1317,CHAR(160)," "))," ",REPT(" ",60)),60)))&amp;".jpg")</f>
        <v/>
      </c>
    </row>
    <row r="1318" ht="56" customHeight="1">
      <c r="A1318" s="278" t="n">
        <v>30955</v>
      </c>
      <c r="B1318" s="274" t="inlineStr">
        <is>
          <t>James Hardie 1000 30 September, 1984</t>
        </is>
      </c>
      <c r="C1318" s="274" t="n">
        <v>8</v>
      </c>
      <c r="D1318" s="274" t="inlineStr">
        <is>
          <t>A</t>
        </is>
      </c>
      <c r="E1318" s="274" t="n">
        <v>8</v>
      </c>
      <c r="F1318" s="274" t="n">
        <v>33</v>
      </c>
      <c r="G1318" s="274" t="inlineStr">
        <is>
          <t>Michael Burgmann</t>
        </is>
      </c>
      <c r="H1318" s="274" t="n"/>
      <c r="I1318" s="274" t="n"/>
      <c r="J1318" s="274" t="inlineStr">
        <is>
          <t>Mazda RX7</t>
        </is>
      </c>
      <c r="K1318" s="274" t="inlineStr">
        <is>
          <t>2292 eq R2</t>
        </is>
      </c>
      <c r="L1318" s="274" t="inlineStr">
        <is>
          <t>Mike Burgmann</t>
        </is>
      </c>
      <c r="M1318" s="274" t="inlineStr">
        <is>
          <t>AUS</t>
        </is>
      </c>
      <c r="N1318" s="698">
        <f>_xlfn.LET(_xlpm.d,_xlfn.XLOOKUP(L1318,'[1]Birth Dates'!$A:$A,'[1]Birth Dates'!$B:$B,"",0),IF(_xlpm.d=0,"",_xlpm.d))</f>
        <v/>
      </c>
      <c r="O1318" s="274">
        <f>IF(OR(N1318="",A1318="",NOT(ISNUMBER(N1318)),N1318&gt;A1318),"",DATEDIF(N1318,A1318,"Y")&amp;" years, "&amp;DATEDIF(N1318,A1318,"YM")&amp;" months, "&amp;DATEDIF(N1318,A1318,"MD")&amp;" days")</f>
        <v/>
      </c>
      <c r="P1318" s="274" t="inlineStr">
        <is>
          <t>Bob Stevens</t>
        </is>
      </c>
      <c r="Q1318" s="274" t="inlineStr">
        <is>
          <t>AUS</t>
        </is>
      </c>
      <c r="R1318" s="698">
        <f>_xlfn.LET(_xlpm.d,_xlfn.XLOOKUP(P1318,'[1]Birth Dates'!$A:$A,'[1]Birth Dates'!$B:$B,"",0),IF(_xlpm.d=0,"",_xlpm.d))</f>
        <v/>
      </c>
      <c r="S1318" s="274">
        <f>IF(OR(R1318="",A1318="",NOT(ISNUMBER(R1318)),R1318&gt;A1318),"",DATEDIF(R1318,A1318,"Y")&amp;" years, "&amp;DATEDIF(R1318,A1318,"YM")&amp;" months, "&amp;DATEDIF(R1318,A1318,"MD")&amp;" days")</f>
        <v/>
      </c>
      <c r="T1318" s="274" t="n"/>
      <c r="U1318" s="274" t="n"/>
      <c r="V1318" s="698">
        <f>_xlfn.LET(_xlpm.d,_xlfn.XLOOKUP(T1318,'[1]Birth Dates'!$A:$A,'[1]Birth Dates'!$B:$B,"",0),IF(_xlpm.d=0,"",_xlpm.d))</f>
        <v/>
      </c>
      <c r="W1318" s="274">
        <f>IF(OR(V1318="",A1318="",NOT(ISNUMBER(V1318)),V1318&gt;A1318),"",DATEDIF(V1318,A1318,"Y")&amp;" years, "&amp;DATEDIF(V1318,A1318,"YM")&amp;" months, "&amp;DATEDIF(V1318,A1318,"MD")&amp;" days")</f>
        <v/>
      </c>
      <c r="X1318" s="274" t="n"/>
      <c r="Y1318" s="274" t="n"/>
      <c r="Z1318" s="274" t="n"/>
      <c r="AA1318" s="274" t="n"/>
      <c r="AB1318" s="274" t="n">
        <v>39</v>
      </c>
      <c r="AC1318" s="274" t="n"/>
      <c r="AD1318" s="274" t="n"/>
      <c r="AE1318" s="583" t="inlineStr">
        <is>
          <t>2:23.8200</t>
        </is>
      </c>
      <c r="AF1318" s="418">
        <f>IF(OR(AE1318="",AE1318="",AE1318=0),"",6.172/(AE1318*24))</f>
        <v/>
      </c>
      <c r="AG1318" s="279" t="n"/>
      <c r="AH1318" s="583" t="inlineStr"/>
      <c r="AI1318" s="418">
        <f>IF(OR(AH1318="",AH1318="",AH1318=0),"",6.172/(AH1318*24))</f>
        <v/>
      </c>
      <c r="AJ1318" s="175">
        <f>IF(AND(ISNUMBER(AB1318),ISNUMBER(AG1318)),AB1318-AG1318,"")</f>
        <v/>
      </c>
      <c r="AK1318" s="274" t="n"/>
      <c r="AL1318" s="274" t="n">
        <v>153</v>
      </c>
      <c r="AM1318" s="509" t="n">
        <v>0.2661704861111111</v>
      </c>
      <c r="AN1318" s="671">
        <f>IF(OR(AL1318="",AM1318="",AM1318=0),"",AL1318*6.172/(AM1318*24))</f>
        <v/>
      </c>
      <c r="AO1318" s="477">
        <f>IF(AND(AL1318=AL1317,AM1318&lt;&gt;"",AM1317&lt;&gt;""),AM1318-AM1317,"")</f>
        <v/>
      </c>
      <c r="AP1318" s="274" t="n"/>
      <c r="AQ1318" s="583" t="inlineStr"/>
      <c r="AR1318" s="418">
        <f>IF(OR(AQ1318="",AQ1318="",AQ1318=0),"",6.172/(AQ1318*24))</f>
        <v/>
      </c>
      <c r="AS1318" s="436">
        <f>IF(OR(NOT(ISNUMBER(C1318)),NOT(ISNUMBER(AB1318))),"",IF(AG1318&lt;&gt;"",AG1318,AB1318)-C1318)</f>
        <v/>
      </c>
      <c r="AT1318" s="280" t="n"/>
      <c r="AU1318" s="281">
        <f>IF($B1318="","",TEXT($A1318,"yyyymmdd")&amp;"_P"&amp;$C1318&amp;"_C"&amp;$F1318&amp;"_"&amp;TRIM(RIGHT(SUBSTITUTE(TRIM(SUBSTITUTE($L1318,CHAR(160)," "))," ",REPT(" ",60)),60))&amp;IF($P1318="","","-"&amp;TRIM(RIGHT(SUBSTITUTE(TRIM(SUBSTITUTE($P1318,CHAR(160)," "))," ",REPT(" ",60)),60)))&amp;IF($T1318="","","-"&amp;TRIM(RIGHT(SUBSTITUTE(TRIM(SUBSTITUTE($T1318,CHAR(160)," "))," ",REPT(" ",60)),60)))&amp;".jpg")</f>
        <v/>
      </c>
    </row>
    <row r="1319" ht="56" customHeight="1">
      <c r="A1319" s="278" t="n">
        <v>30955</v>
      </c>
      <c r="B1319" s="274" t="inlineStr">
        <is>
          <t>James Hardie 1000 30 September, 1984</t>
        </is>
      </c>
      <c r="C1319" s="274" t="n">
        <v>9</v>
      </c>
      <c r="D1319" s="274" t="inlineStr">
        <is>
          <t>A</t>
        </is>
      </c>
      <c r="E1319" s="274" t="n">
        <v>9</v>
      </c>
      <c r="F1319" s="274" t="n">
        <v>35</v>
      </c>
      <c r="G1319" s="274" t="inlineStr">
        <is>
          <t>Goodyear Car Owners Club</t>
        </is>
      </c>
      <c r="H1319" s="274" t="n"/>
      <c r="I1319" s="274" t="n"/>
      <c r="J1319" s="274" t="inlineStr">
        <is>
          <t>Mazda RX7</t>
        </is>
      </c>
      <c r="K1319" s="274" t="inlineStr">
        <is>
          <t>2292 eq R2</t>
        </is>
      </c>
      <c r="L1319" s="274" t="inlineStr">
        <is>
          <t>Ron Gillard</t>
        </is>
      </c>
      <c r="M1319" s="274" t="inlineStr">
        <is>
          <t>AUS</t>
        </is>
      </c>
      <c r="N1319" s="698">
        <f>_xlfn.LET(_xlpm.d,_xlfn.XLOOKUP(L1319,'[1]Birth Dates'!$A:$A,'[1]Birth Dates'!$B:$B,"",0),IF(_xlpm.d=0,"",_xlpm.d))</f>
        <v/>
      </c>
      <c r="O1319" s="274">
        <f>IF(OR(N1319="",A1319="",NOT(ISNUMBER(N1319)),N1319&gt;A1319),"",DATEDIF(N1319,A1319,"Y")&amp;" years, "&amp;DATEDIF(N1319,A1319,"YM")&amp;" months, "&amp;DATEDIF(N1319,A1319,"MD")&amp;" days")</f>
        <v/>
      </c>
      <c r="P1319" s="274" t="inlineStr">
        <is>
          <t>Mark Gibbs</t>
        </is>
      </c>
      <c r="Q1319" s="274" t="inlineStr">
        <is>
          <t>AUS</t>
        </is>
      </c>
      <c r="R1319" s="698">
        <f>_xlfn.LET(_xlpm.d,_xlfn.XLOOKUP(P1319,'[1]Birth Dates'!$A:$A,'[1]Birth Dates'!$B:$B,"",0),IF(_xlpm.d=0,"",_xlpm.d))</f>
        <v/>
      </c>
      <c r="S1319" s="274">
        <f>IF(OR(R1319="",A1319="",NOT(ISNUMBER(R1319)),R1319&gt;A1319),"",DATEDIF(R1319,A1319,"Y")&amp;" years, "&amp;DATEDIF(R1319,A1319,"YM")&amp;" months, "&amp;DATEDIF(R1319,A1319,"MD")&amp;" days")</f>
        <v/>
      </c>
      <c r="T1319" s="274" t="n"/>
      <c r="U1319" s="274" t="n"/>
      <c r="V1319" s="698">
        <f>_xlfn.LET(_xlpm.d,_xlfn.XLOOKUP(T1319,'[1]Birth Dates'!$A:$A,'[1]Birth Dates'!$B:$B,"",0),IF(_xlpm.d=0,"",_xlpm.d))</f>
        <v/>
      </c>
      <c r="W1319" s="274">
        <f>IF(OR(V1319="",A1319="",NOT(ISNUMBER(V1319)),V1319&gt;A1319),"",DATEDIF(V1319,A1319,"Y")&amp;" years, "&amp;DATEDIF(V1319,A1319,"YM")&amp;" months, "&amp;DATEDIF(V1319,A1319,"MD")&amp;" days")</f>
        <v/>
      </c>
      <c r="X1319" s="274" t="n"/>
      <c r="Y1319" s="274" t="n"/>
      <c r="Z1319" s="274" t="n"/>
      <c r="AA1319" s="274" t="n"/>
      <c r="AB1319" s="274" t="n">
        <v>19</v>
      </c>
      <c r="AC1319" s="274" t="n"/>
      <c r="AD1319" s="274" t="n"/>
      <c r="AE1319" s="583" t="inlineStr">
        <is>
          <t>2:18.9900</t>
        </is>
      </c>
      <c r="AF1319" s="418">
        <f>IF(OR(AE1319="",AE1319="",AE1319=0),"",6.172/(AE1319*24))</f>
        <v/>
      </c>
      <c r="AG1319" s="279" t="n"/>
      <c r="AH1319" s="583" t="inlineStr"/>
      <c r="AI1319" s="418">
        <f>IF(OR(AH1319="",AH1319="",AH1319=0),"",6.172/(AH1319*24))</f>
        <v/>
      </c>
      <c r="AJ1319" s="175">
        <f>IF(AND(ISNUMBER(AB1319),ISNUMBER(AG1319)),AB1319-AG1319,"")</f>
        <v/>
      </c>
      <c r="AK1319" s="274" t="n"/>
      <c r="AL1319" s="274" t="n">
        <v>153</v>
      </c>
      <c r="AM1319" s="509" t="n">
        <v>0.2664309027777778</v>
      </c>
      <c r="AN1319" s="671">
        <f>IF(OR(AL1319="",AM1319="",AM1319=0),"",AL1319*6.172/(AM1319*24))</f>
        <v/>
      </c>
      <c r="AO1319" s="477">
        <f>IF(AND(AL1319=AL1318,AM1319&lt;&gt;"",AM1318&lt;&gt;""),AM1319-AM1318,"")</f>
        <v/>
      </c>
      <c r="AP1319" s="274" t="n"/>
      <c r="AQ1319" s="583" t="inlineStr"/>
      <c r="AR1319" s="418">
        <f>IF(OR(AQ1319="",AQ1319="",AQ1319=0),"",6.172/(AQ1319*24))</f>
        <v/>
      </c>
      <c r="AS1319" s="436">
        <f>IF(OR(NOT(ISNUMBER(C1319)),NOT(ISNUMBER(AB1319))),"",IF(AG1319&lt;&gt;"",AG1319,AB1319)-C1319)</f>
        <v/>
      </c>
      <c r="AT1319" s="280" t="n"/>
      <c r="AU1319" s="281">
        <f>IF($B1319="","",TEXT($A1319,"yyyymmdd")&amp;"_P"&amp;$C1319&amp;"_C"&amp;$F1319&amp;"_"&amp;TRIM(RIGHT(SUBSTITUTE(TRIM(SUBSTITUTE($L1319,CHAR(160)," "))," ",REPT(" ",60)),60))&amp;IF($P1319="","","-"&amp;TRIM(RIGHT(SUBSTITUTE(TRIM(SUBSTITUTE($P1319,CHAR(160)," "))," ",REPT(" ",60)),60)))&amp;IF($T1319="","","-"&amp;TRIM(RIGHT(SUBSTITUTE(TRIM(SUBSTITUTE($T1319,CHAR(160)," "))," ",REPT(" ",60)),60)))&amp;".jpg")</f>
        <v/>
      </c>
    </row>
    <row r="1320" ht="56" customHeight="1">
      <c r="A1320" s="278" t="n">
        <v>30955</v>
      </c>
      <c r="B1320" s="274" t="inlineStr">
        <is>
          <t>James Hardie 1000 30 September, 1984</t>
        </is>
      </c>
      <c r="C1320" s="274" t="n">
        <v>10</v>
      </c>
      <c r="D1320" s="274" t="inlineStr">
        <is>
          <t>A</t>
        </is>
      </c>
      <c r="E1320" s="274" t="n">
        <v>10</v>
      </c>
      <c r="F1320" s="274" t="n">
        <v>27</v>
      </c>
      <c r="G1320" s="274" t="inlineStr">
        <is>
          <t>Bryan Byrt Ford</t>
        </is>
      </c>
      <c r="H1320" s="274" t="n"/>
      <c r="I1320" s="274" t="n"/>
      <c r="J1320" s="274" t="inlineStr">
        <is>
          <t>Ford Falcon XD</t>
        </is>
      </c>
      <c r="K1320" s="274" t="inlineStr">
        <is>
          <t>5760 V8</t>
        </is>
      </c>
      <c r="L1320" s="274" t="inlineStr">
        <is>
          <t>Alf Grant</t>
        </is>
      </c>
      <c r="M1320" s="274" t="inlineStr">
        <is>
          <t>AUS</t>
        </is>
      </c>
      <c r="N1320" s="698">
        <f>_xlfn.LET(_xlpm.d,_xlfn.XLOOKUP(L1320,'[1]Birth Dates'!$A:$A,'[1]Birth Dates'!$B:$B,"",0),IF(_xlpm.d=0,"",_xlpm.d))</f>
        <v/>
      </c>
      <c r="O1320" s="274">
        <f>IF(OR(N1320="",A1320="",NOT(ISNUMBER(N1320)),N1320&gt;A1320),"",DATEDIF(N1320,A1320,"Y")&amp;" years, "&amp;DATEDIF(N1320,A1320,"YM")&amp;" months, "&amp;DATEDIF(N1320,A1320,"MD")&amp;" days")</f>
        <v/>
      </c>
      <c r="P1320" s="274" t="inlineStr">
        <is>
          <t>Craig Harris</t>
        </is>
      </c>
      <c r="Q1320" s="274" t="inlineStr">
        <is>
          <t>AUS</t>
        </is>
      </c>
      <c r="R1320" s="698">
        <f>_xlfn.LET(_xlpm.d,_xlfn.XLOOKUP(P1320,'[1]Birth Dates'!$A:$A,'[1]Birth Dates'!$B:$B,"",0),IF(_xlpm.d=0,"",_xlpm.d))</f>
        <v/>
      </c>
      <c r="S1320" s="274">
        <f>IF(OR(R1320="",A1320="",NOT(ISNUMBER(R1320)),R1320&gt;A1320),"",DATEDIF(R1320,A1320,"Y")&amp;" years, "&amp;DATEDIF(R1320,A1320,"YM")&amp;" months, "&amp;DATEDIF(R1320,A1320,"MD")&amp;" days")</f>
        <v/>
      </c>
      <c r="T1320" s="274" t="n"/>
      <c r="U1320" s="274" t="n"/>
      <c r="V1320" s="698">
        <f>_xlfn.LET(_xlpm.d,_xlfn.XLOOKUP(T1320,'[1]Birth Dates'!$A:$A,'[1]Birth Dates'!$B:$B,"",0),IF(_xlpm.d=0,"",_xlpm.d))</f>
        <v/>
      </c>
      <c r="W1320" s="274">
        <f>IF(OR(V1320="",A1320="",NOT(ISNUMBER(V1320)),V1320&gt;A1320),"",DATEDIF(V1320,A1320,"Y")&amp;" years, "&amp;DATEDIF(V1320,A1320,"YM")&amp;" months, "&amp;DATEDIF(V1320,A1320,"MD")&amp;" days")</f>
        <v/>
      </c>
      <c r="X1320" s="274" t="n"/>
      <c r="Y1320" s="274" t="n"/>
      <c r="Z1320" s="274" t="n"/>
      <c r="AA1320" s="274" t="n"/>
      <c r="AB1320" s="274" t="n">
        <v>42</v>
      </c>
      <c r="AC1320" s="274" t="n"/>
      <c r="AD1320" s="274" t="n"/>
      <c r="AE1320" s="583" t="inlineStr">
        <is>
          <t>2:24.4500</t>
        </is>
      </c>
      <c r="AF1320" s="418">
        <f>IF(OR(AE1320="",AE1320="",AE1320=0),"",6.172/(AE1320*24))</f>
        <v/>
      </c>
      <c r="AG1320" s="279" t="n"/>
      <c r="AH1320" s="583" t="inlineStr"/>
      <c r="AI1320" s="418">
        <f>IF(OR(AH1320="",AH1320="",AH1320=0),"",6.172/(AH1320*24))</f>
        <v/>
      </c>
      <c r="AJ1320" s="175">
        <f>IF(AND(ISNUMBER(AB1320),ISNUMBER(AG1320)),AB1320-AG1320,"")</f>
        <v/>
      </c>
      <c r="AK1320" s="274" t="n"/>
      <c r="AL1320" s="274" t="n">
        <v>153</v>
      </c>
      <c r="AM1320" s="509" t="n">
        <v>0.2671121527777778</v>
      </c>
      <c r="AN1320" s="671">
        <f>IF(OR(AL1320="",AM1320="",AM1320=0),"",AL1320*6.172/(AM1320*24))</f>
        <v/>
      </c>
      <c r="AO1320" s="477">
        <f>IF(AND(AL1320=AL1319,AM1320&lt;&gt;"",AM1319&lt;&gt;""),AM1320-AM1319,"")</f>
        <v/>
      </c>
      <c r="AP1320" s="274" t="n"/>
      <c r="AQ1320" s="583" t="inlineStr"/>
      <c r="AR1320" s="418">
        <f>IF(OR(AQ1320="",AQ1320="",AQ1320=0),"",6.172/(AQ1320*24))</f>
        <v/>
      </c>
      <c r="AS1320" s="436">
        <f>IF(OR(NOT(ISNUMBER(C1320)),NOT(ISNUMBER(AB1320))),"",IF(AG1320&lt;&gt;"",AG1320,AB1320)-C1320)</f>
        <v/>
      </c>
      <c r="AT1320" s="280" t="n"/>
      <c r="AU1320" s="281">
        <f>IF($B1320="","",TEXT($A1320,"yyyymmdd")&amp;"_P"&amp;$C1320&amp;"_C"&amp;$F1320&amp;"_"&amp;TRIM(RIGHT(SUBSTITUTE(TRIM(SUBSTITUTE($L1320,CHAR(160)," "))," ",REPT(" ",60)),60))&amp;IF($P1320="","","-"&amp;TRIM(RIGHT(SUBSTITUTE(TRIM(SUBSTITUTE($P1320,CHAR(160)," "))," ",REPT(" ",60)),60)))&amp;IF($T1320="","","-"&amp;TRIM(RIGHT(SUBSTITUTE(TRIM(SUBSTITUTE($T1320,CHAR(160)," "))," ",REPT(" ",60)),60)))&amp;".jpg")</f>
        <v/>
      </c>
    </row>
    <row r="1321" ht="56" customHeight="1">
      <c r="A1321" s="278" t="n">
        <v>30955</v>
      </c>
      <c r="B1321" s="274" t="inlineStr">
        <is>
          <t>James Hardie 1000 30 September, 1984</t>
        </is>
      </c>
      <c r="C1321" s="274" t="n">
        <v>11</v>
      </c>
      <c r="D1321" s="274" t="inlineStr">
        <is>
          <t>A</t>
        </is>
      </c>
      <c r="E1321" s="274" t="n">
        <v>11</v>
      </c>
      <c r="F1321" s="274" t="n">
        <v>52</v>
      </c>
      <c r="G1321" s="274" t="inlineStr">
        <is>
          <t>Fred Geissler</t>
        </is>
      </c>
      <c r="H1321" s="274" t="n"/>
      <c r="I1321" s="274" t="n"/>
      <c r="J1321" s="274" t="inlineStr">
        <is>
          <t>Holden Commodore VH</t>
        </is>
      </c>
      <c r="K1321" s="274" t="inlineStr">
        <is>
          <t>5044 V8</t>
        </is>
      </c>
      <c r="L1321" s="274" t="inlineStr">
        <is>
          <t>Fred Geissler</t>
        </is>
      </c>
      <c r="M1321" s="274" t="inlineStr">
        <is>
          <t>AUS</t>
        </is>
      </c>
      <c r="N1321" s="698">
        <f>_xlfn.LET(_xlpm.d,_xlfn.XLOOKUP(L1321,'[1]Birth Dates'!$A:$A,'[1]Birth Dates'!$B:$B,"",0),IF(_xlpm.d=0,"",_xlpm.d))</f>
        <v/>
      </c>
      <c r="O1321" s="274">
        <f>IF(OR(N1321="",A1321="",NOT(ISNUMBER(N1321)),N1321&gt;A1321),"",DATEDIF(N1321,A1321,"Y")&amp;" years, "&amp;DATEDIF(N1321,A1321,"YM")&amp;" months, "&amp;DATEDIF(N1321,A1321,"MD")&amp;" days")</f>
        <v/>
      </c>
      <c r="P1321" s="274" t="inlineStr">
        <is>
          <t>Ralph Radburn</t>
        </is>
      </c>
      <c r="Q1321" s="274" t="inlineStr">
        <is>
          <t>AUS</t>
        </is>
      </c>
      <c r="R1321" s="698">
        <f>_xlfn.LET(_xlpm.d,_xlfn.XLOOKUP(P1321,'[1]Birth Dates'!$A:$A,'[1]Birth Dates'!$B:$B,"",0),IF(_xlpm.d=0,"",_xlpm.d))</f>
        <v/>
      </c>
      <c r="S1321" s="274">
        <f>IF(OR(R1321="",A1321="",NOT(ISNUMBER(R1321)),R1321&gt;A1321),"",DATEDIF(R1321,A1321,"Y")&amp;" years, "&amp;DATEDIF(R1321,A1321,"YM")&amp;" months, "&amp;DATEDIF(R1321,A1321,"MD")&amp;" days")</f>
        <v/>
      </c>
      <c r="T1321" s="274" t="n"/>
      <c r="U1321" s="274" t="n"/>
      <c r="V1321" s="698">
        <f>_xlfn.LET(_xlpm.d,_xlfn.XLOOKUP(T1321,'[1]Birth Dates'!$A:$A,'[1]Birth Dates'!$B:$B,"",0),IF(_xlpm.d=0,"",_xlpm.d))</f>
        <v/>
      </c>
      <c r="W1321" s="274">
        <f>IF(OR(V1321="",A1321="",NOT(ISNUMBER(V1321)),V1321&gt;A1321),"",DATEDIF(V1321,A1321,"Y")&amp;" years, "&amp;DATEDIF(V1321,A1321,"YM")&amp;" months, "&amp;DATEDIF(V1321,A1321,"MD")&amp;" days")</f>
        <v/>
      </c>
      <c r="X1321" s="274" t="n"/>
      <c r="Y1321" s="274" t="n"/>
      <c r="Z1321" s="274" t="n"/>
      <c r="AA1321" s="274" t="n"/>
      <c r="AB1321" s="274" t="n">
        <v>27</v>
      </c>
      <c r="AC1321" s="274" t="n"/>
      <c r="AD1321" s="274" t="n"/>
      <c r="AE1321" s="583" t="inlineStr">
        <is>
          <t>2:21.2500</t>
        </is>
      </c>
      <c r="AF1321" s="418">
        <f>IF(OR(AE1321="",AE1321="",AE1321=0),"",6.172/(AE1321*24))</f>
        <v/>
      </c>
      <c r="AG1321" s="279" t="n"/>
      <c r="AH1321" s="583" t="inlineStr"/>
      <c r="AI1321" s="418">
        <f>IF(OR(AH1321="",AH1321="",AH1321=0),"",6.172/(AH1321*24))</f>
        <v/>
      </c>
      <c r="AJ1321" s="175">
        <f>IF(AND(ISNUMBER(AB1321),ISNUMBER(AG1321)),AB1321-AG1321,"")</f>
        <v/>
      </c>
      <c r="AK1321" s="274" t="n"/>
      <c r="AL1321" s="274" t="n">
        <v>153</v>
      </c>
      <c r="AM1321" s="509" t="n">
        <v>0.2677535879629629</v>
      </c>
      <c r="AN1321" s="671">
        <f>IF(OR(AL1321="",AM1321="",AM1321=0),"",AL1321*6.172/(AM1321*24))</f>
        <v/>
      </c>
      <c r="AO1321" s="477">
        <f>IF(AND(AL1321=AL1320,AM1321&lt;&gt;"",AM1320&lt;&gt;""),AM1321-AM1320,"")</f>
        <v/>
      </c>
      <c r="AP1321" s="274" t="n"/>
      <c r="AQ1321" s="583" t="inlineStr"/>
      <c r="AR1321" s="418">
        <f>IF(OR(AQ1321="",AQ1321="",AQ1321=0),"",6.172/(AQ1321*24))</f>
        <v/>
      </c>
      <c r="AS1321" s="436">
        <f>IF(OR(NOT(ISNUMBER(C1321)),NOT(ISNUMBER(AB1321))),"",IF(AG1321&lt;&gt;"",AG1321,AB1321)-C1321)</f>
        <v/>
      </c>
      <c r="AT1321" s="280" t="n"/>
      <c r="AU1321" s="281">
        <f>IF($B1321="","",TEXT($A1321,"yyyymmdd")&amp;"_P"&amp;$C1321&amp;"_C"&amp;$F1321&amp;"_"&amp;TRIM(RIGHT(SUBSTITUTE(TRIM(SUBSTITUTE($L1321,CHAR(160)," "))," ",REPT(" ",60)),60))&amp;IF($P1321="","","-"&amp;TRIM(RIGHT(SUBSTITUTE(TRIM(SUBSTITUTE($P1321,CHAR(160)," "))," ",REPT(" ",60)),60)))&amp;IF($T1321="","","-"&amp;TRIM(RIGHT(SUBSTITUTE(TRIM(SUBSTITUTE($T1321,CHAR(160)," "))," ",REPT(" ",60)),60)))&amp;".jpg")</f>
        <v/>
      </c>
    </row>
    <row r="1322" ht="56" customHeight="1">
      <c r="A1322" s="278" t="n">
        <v>30955</v>
      </c>
      <c r="B1322" s="274" t="inlineStr">
        <is>
          <t>James Hardie 1000 30 September, 1984</t>
        </is>
      </c>
      <c r="C1322" s="274" t="n">
        <v>12</v>
      </c>
      <c r="D1322" s="274" t="inlineStr">
        <is>
          <t>B</t>
        </is>
      </c>
      <c r="E1322" s="274" t="n">
        <v>1</v>
      </c>
      <c r="F1322" s="274" t="n">
        <v>61</v>
      </c>
      <c r="G1322" s="274" t="inlineStr">
        <is>
          <t>Mobil Rover Racing</t>
        </is>
      </c>
      <c r="H1322" s="274" t="n"/>
      <c r="I1322" s="274" t="n"/>
      <c r="J1322" s="274" t="inlineStr">
        <is>
          <t>Rover Vitesse</t>
        </is>
      </c>
      <c r="K1322" s="274" t="inlineStr">
        <is>
          <t>3532 V8</t>
        </is>
      </c>
      <c r="L1322" s="274" t="inlineStr">
        <is>
          <t>Jeff Allam</t>
        </is>
      </c>
      <c r="M1322" s="274" t="inlineStr">
        <is>
          <t>GBR</t>
        </is>
      </c>
      <c r="N1322" s="698">
        <f>_xlfn.LET(_xlpm.d,_xlfn.XLOOKUP(L1322,'[1]Birth Dates'!$A:$A,'[1]Birth Dates'!$B:$B,"",0),IF(_xlpm.d=0,"",_xlpm.d))</f>
        <v/>
      </c>
      <c r="O1322" s="274">
        <f>IF(OR(N1322="",A1322="",NOT(ISNUMBER(N1322)),N1322&gt;A1322),"",DATEDIF(N1322,A1322,"Y")&amp;" years, "&amp;DATEDIF(N1322,A1322,"YM")&amp;" months, "&amp;DATEDIF(N1322,A1322,"MD")&amp;" days")</f>
        <v/>
      </c>
      <c r="P1322" s="274" t="inlineStr">
        <is>
          <t>Armin Hahne</t>
        </is>
      </c>
      <c r="Q1322" s="274" t="inlineStr">
        <is>
          <t>DEU</t>
        </is>
      </c>
      <c r="R1322" s="698">
        <f>_xlfn.LET(_xlpm.d,_xlfn.XLOOKUP(P1322,'[1]Birth Dates'!$A:$A,'[1]Birth Dates'!$B:$B,"",0),IF(_xlpm.d=0,"",_xlpm.d))</f>
        <v/>
      </c>
      <c r="S1322" s="274">
        <f>IF(OR(R1322="",A1322="",NOT(ISNUMBER(R1322)),R1322&gt;A1322),"",DATEDIF(R1322,A1322,"Y")&amp;" years, "&amp;DATEDIF(R1322,A1322,"YM")&amp;" months, "&amp;DATEDIF(R1322,A1322,"MD")&amp;" days")</f>
        <v/>
      </c>
      <c r="T1322" s="274" t="n"/>
      <c r="U1322" s="274" t="n"/>
      <c r="V1322" s="698">
        <f>_xlfn.LET(_xlpm.d,_xlfn.XLOOKUP(T1322,'[1]Birth Dates'!$A:$A,'[1]Birth Dates'!$B:$B,"",0),IF(_xlpm.d=0,"",_xlpm.d))</f>
        <v/>
      </c>
      <c r="W1322" s="274">
        <f>IF(OR(V1322="",A1322="",NOT(ISNUMBER(V1322)),V1322&gt;A1322),"",DATEDIF(V1322,A1322,"Y")&amp;" years, "&amp;DATEDIF(V1322,A1322,"YM")&amp;" months, "&amp;DATEDIF(V1322,A1322,"MD")&amp;" days")</f>
        <v/>
      </c>
      <c r="X1322" s="274" t="n"/>
      <c r="Y1322" s="274" t="n"/>
      <c r="Z1322" s="274" t="n"/>
      <c r="AA1322" s="274" t="n"/>
      <c r="AB1322" s="274" t="n">
        <v>36</v>
      </c>
      <c r="AC1322" s="274" t="n"/>
      <c r="AD1322" s="274" t="n"/>
      <c r="AE1322" s="583" t="inlineStr">
        <is>
          <t>2:23.4100</t>
        </is>
      </c>
      <c r="AF1322" s="418">
        <f>IF(OR(AE1322="",AE1322="",AE1322=0),"",6.172/(AE1322*24))</f>
        <v/>
      </c>
      <c r="AG1322" s="279" t="n"/>
      <c r="AH1322" s="583" t="inlineStr"/>
      <c r="AI1322" s="418">
        <f>IF(OR(AH1322="",AH1322="",AH1322=0),"",6.172/(AH1322*24))</f>
        <v/>
      </c>
      <c r="AJ1322" s="175">
        <f>IF(AND(ISNUMBER(AB1322),ISNUMBER(AG1322)),AB1322-AG1322,"")</f>
        <v/>
      </c>
      <c r="AK1322" s="274" t="n"/>
      <c r="AL1322" s="274" t="n">
        <v>152</v>
      </c>
      <c r="AM1322" s="509" t="n">
        <v>0.2671606481481482</v>
      </c>
      <c r="AN1322" s="671">
        <f>IF(OR(AL1322="",AM1322="",AM1322=0),"",AL1322*6.172/(AM1322*24))</f>
        <v/>
      </c>
      <c r="AO1322" s="477">
        <f>IF(AND(AL1322=AL1321,AM1322&lt;&gt;"",AM1321&lt;&gt;""),AM1322-AM1321,"")</f>
        <v/>
      </c>
      <c r="AP1322" s="274" t="n"/>
      <c r="AQ1322" s="583" t="inlineStr"/>
      <c r="AR1322" s="418">
        <f>IF(OR(AQ1322="",AQ1322="",AQ1322=0),"",6.172/(AQ1322*24))</f>
        <v/>
      </c>
      <c r="AS1322" s="436">
        <f>IF(OR(NOT(ISNUMBER(C1322)),NOT(ISNUMBER(AB1322))),"",IF(AG1322&lt;&gt;"",AG1322,AB1322)-C1322)</f>
        <v/>
      </c>
      <c r="AT1322" s="280" t="n"/>
      <c r="AU1322" s="281">
        <f>IF($B1322="","",TEXT($A1322,"yyyymmdd")&amp;"_P"&amp;$C1322&amp;"_C"&amp;$F1322&amp;"_"&amp;TRIM(RIGHT(SUBSTITUTE(TRIM(SUBSTITUTE($L1322,CHAR(160)," "))," ",REPT(" ",60)),60))&amp;IF($P1322="","","-"&amp;TRIM(RIGHT(SUBSTITUTE(TRIM(SUBSTITUTE($P1322,CHAR(160)," "))," ",REPT(" ",60)),60)))&amp;IF($T1322="","","-"&amp;TRIM(RIGHT(SUBSTITUTE(TRIM(SUBSTITUTE($T1322,CHAR(160)," "))," ",REPT(" ",60)),60)))&amp;".jpg")</f>
        <v/>
      </c>
    </row>
    <row r="1323" ht="56" customHeight="1">
      <c r="A1323" s="278" t="n">
        <v>30955</v>
      </c>
      <c r="B1323" s="274" t="inlineStr">
        <is>
          <t>James Hardie 1000 30 September, 1984</t>
        </is>
      </c>
      <c r="C1323" s="274" t="n">
        <v>13</v>
      </c>
      <c r="D1323" s="274" t="inlineStr">
        <is>
          <t>A</t>
        </is>
      </c>
      <c r="E1323" s="274" t="n">
        <v>12</v>
      </c>
      <c r="F1323" s="274" t="n">
        <v>19</v>
      </c>
      <c r="G1323" s="274" t="inlineStr">
        <is>
          <t>Ken Mathews Prestige Cars</t>
        </is>
      </c>
      <c r="H1323" s="274" t="n"/>
      <c r="I1323" s="274" t="n"/>
      <c r="J1323" s="274" t="inlineStr">
        <is>
          <t>Holden Commodore VH</t>
        </is>
      </c>
      <c r="K1323" s="274" t="inlineStr">
        <is>
          <t>5044 V8</t>
        </is>
      </c>
      <c r="L1323" s="274" t="inlineStr">
        <is>
          <t>Ken Mathews</t>
        </is>
      </c>
      <c r="M1323" s="274" t="inlineStr">
        <is>
          <t>AUS</t>
        </is>
      </c>
      <c r="N1323" s="698">
        <f>_xlfn.LET(_xlpm.d,_xlfn.XLOOKUP(L1323,'[1]Birth Dates'!$A:$A,'[1]Birth Dates'!$B:$B,"",0),IF(_xlpm.d=0,"",_xlpm.d))</f>
        <v/>
      </c>
      <c r="O1323" s="274">
        <f>IF(OR(N1323="",A1323="",NOT(ISNUMBER(N1323)),N1323&gt;A1323),"",DATEDIF(N1323,A1323,"Y")&amp;" years, "&amp;DATEDIF(N1323,A1323,"YM")&amp;" months, "&amp;DATEDIF(N1323,A1323,"MD")&amp;" days")</f>
        <v/>
      </c>
      <c r="P1323" s="274" t="inlineStr">
        <is>
          <t>Greg Toepfer</t>
        </is>
      </c>
      <c r="Q1323" s="274" t="inlineStr">
        <is>
          <t>AUS</t>
        </is>
      </c>
      <c r="R1323" s="698">
        <f>_xlfn.LET(_xlpm.d,_xlfn.XLOOKUP(P1323,'[1]Birth Dates'!$A:$A,'[1]Birth Dates'!$B:$B,"",0),IF(_xlpm.d=0,"",_xlpm.d))</f>
        <v/>
      </c>
      <c r="S1323" s="274">
        <f>IF(OR(R1323="",A1323="",NOT(ISNUMBER(R1323)),R1323&gt;A1323),"",DATEDIF(R1323,A1323,"Y")&amp;" years, "&amp;DATEDIF(R1323,A1323,"YM")&amp;" months, "&amp;DATEDIF(R1323,A1323,"MD")&amp;" days")</f>
        <v/>
      </c>
      <c r="T1323" s="274" t="n"/>
      <c r="U1323" s="274" t="n"/>
      <c r="V1323" s="698">
        <f>_xlfn.LET(_xlpm.d,_xlfn.XLOOKUP(T1323,'[1]Birth Dates'!$A:$A,'[1]Birth Dates'!$B:$B,"",0),IF(_xlpm.d=0,"",_xlpm.d))</f>
        <v/>
      </c>
      <c r="W1323" s="274">
        <f>IF(OR(V1323="",A1323="",NOT(ISNUMBER(V1323)),V1323&gt;A1323),"",DATEDIF(V1323,A1323,"Y")&amp;" years, "&amp;DATEDIF(V1323,A1323,"YM")&amp;" months, "&amp;DATEDIF(V1323,A1323,"MD")&amp;" days")</f>
        <v/>
      </c>
      <c r="X1323" s="274" t="n"/>
      <c r="Y1323" s="274" t="n"/>
      <c r="Z1323" s="274" t="n"/>
      <c r="AA1323" s="274" t="n"/>
      <c r="AB1323" s="274" t="n">
        <v>32</v>
      </c>
      <c r="AC1323" s="274" t="n"/>
      <c r="AD1323" s="274" t="n"/>
      <c r="AE1323" s="583" t="inlineStr">
        <is>
          <t>2:22.1600</t>
        </is>
      </c>
      <c r="AF1323" s="418">
        <f>IF(OR(AE1323="",AE1323="",AE1323=0),"",6.172/(AE1323*24))</f>
        <v/>
      </c>
      <c r="AG1323" s="279" t="n"/>
      <c r="AH1323" s="583" t="inlineStr"/>
      <c r="AI1323" s="418">
        <f>IF(OR(AH1323="",AH1323="",AH1323=0),"",6.172/(AH1323*24))</f>
        <v/>
      </c>
      <c r="AJ1323" s="175">
        <f>IF(AND(ISNUMBER(AB1323),ISNUMBER(AG1323)),AB1323-AG1323,"")</f>
        <v/>
      </c>
      <c r="AK1323" s="274" t="n"/>
      <c r="AL1323" s="274" t="n">
        <v>151</v>
      </c>
      <c r="AM1323" s="509" t="n">
        <v>0.2674386574074074</v>
      </c>
      <c r="AN1323" s="671">
        <f>IF(OR(AL1323="",AM1323="",AM1323=0),"",AL1323*6.172/(AM1323*24))</f>
        <v/>
      </c>
      <c r="AO1323" s="477">
        <f>IF(AND(AL1323=AL1322,AM1323&lt;&gt;"",AM1322&lt;&gt;""),AM1323-AM1322,"")</f>
        <v/>
      </c>
      <c r="AP1323" s="274" t="n"/>
      <c r="AQ1323" s="583" t="inlineStr"/>
      <c r="AR1323" s="418">
        <f>IF(OR(AQ1323="",AQ1323="",AQ1323=0),"",6.172/(AQ1323*24))</f>
        <v/>
      </c>
      <c r="AS1323" s="436">
        <f>IF(OR(NOT(ISNUMBER(C1323)),NOT(ISNUMBER(AB1323))),"",IF(AG1323&lt;&gt;"",AG1323,AB1323)-C1323)</f>
        <v/>
      </c>
      <c r="AT1323" s="280" t="n"/>
      <c r="AU1323" s="281">
        <f>IF($B1323="","",TEXT($A1323,"yyyymmdd")&amp;"_P"&amp;$C1323&amp;"_C"&amp;$F1323&amp;"_"&amp;TRIM(RIGHT(SUBSTITUTE(TRIM(SUBSTITUTE($L1323,CHAR(160)," "))," ",REPT(" ",60)),60))&amp;IF($P1323="","","-"&amp;TRIM(RIGHT(SUBSTITUTE(TRIM(SUBSTITUTE($P1323,CHAR(160)," "))," ",REPT(" ",60)),60)))&amp;IF($T1323="","","-"&amp;TRIM(RIGHT(SUBSTITUTE(TRIM(SUBSTITUTE($T1323,CHAR(160)," "))," ",REPT(" ",60)),60)))&amp;".jpg")</f>
        <v/>
      </c>
    </row>
    <row r="1324" ht="56" customHeight="1">
      <c r="A1324" s="278" t="n">
        <v>30955</v>
      </c>
      <c r="B1324" s="274" t="inlineStr">
        <is>
          <t>James Hardie 1000 30 September, 1984</t>
        </is>
      </c>
      <c r="C1324" s="274" t="n">
        <v>14</v>
      </c>
      <c r="D1324" s="274" t="inlineStr">
        <is>
          <t>A</t>
        </is>
      </c>
      <c r="E1324" s="274" t="n">
        <v>13</v>
      </c>
      <c r="F1324" s="274" t="n">
        <v>21</v>
      </c>
      <c r="G1324" s="274" t="inlineStr">
        <is>
          <t>Lusty Engineering Pty Ltd</t>
        </is>
      </c>
      <c r="H1324" s="274" t="n"/>
      <c r="I1324" s="274" t="n"/>
      <c r="J1324" s="274" t="inlineStr">
        <is>
          <t>Holden Commodore VH</t>
        </is>
      </c>
      <c r="K1324" s="274" t="inlineStr">
        <is>
          <t>5044 V8</t>
        </is>
      </c>
      <c r="L1324" s="274" t="inlineStr">
        <is>
          <t>Graham Lusty</t>
        </is>
      </c>
      <c r="M1324" s="274" t="inlineStr">
        <is>
          <t>AUS</t>
        </is>
      </c>
      <c r="N1324" s="698">
        <f>_xlfn.LET(_xlpm.d,_xlfn.XLOOKUP(L1324,'[1]Birth Dates'!$A:$A,'[1]Birth Dates'!$B:$B,"",0),IF(_xlpm.d=0,"",_xlpm.d))</f>
        <v/>
      </c>
      <c r="O1324" s="274">
        <f>IF(OR(N1324="",A1324="",NOT(ISNUMBER(N1324)),N1324&gt;A1324),"",DATEDIF(N1324,A1324,"Y")&amp;" years, "&amp;DATEDIF(N1324,A1324,"YM")&amp;" months, "&amp;DATEDIF(N1324,A1324,"MD")&amp;" days")</f>
        <v/>
      </c>
      <c r="P1324" s="274" t="inlineStr">
        <is>
          <t>John Lusty</t>
        </is>
      </c>
      <c r="Q1324" s="274" t="inlineStr">
        <is>
          <t>AUS</t>
        </is>
      </c>
      <c r="R1324" s="698">
        <f>_xlfn.LET(_xlpm.d,_xlfn.XLOOKUP(P1324,'[1]Birth Dates'!$A:$A,'[1]Birth Dates'!$B:$B,"",0),IF(_xlpm.d=0,"",_xlpm.d))</f>
        <v/>
      </c>
      <c r="S1324" s="274">
        <f>IF(OR(R1324="",A1324="",NOT(ISNUMBER(R1324)),R1324&gt;A1324),"",DATEDIF(R1324,A1324,"Y")&amp;" years, "&amp;DATEDIF(R1324,A1324,"YM")&amp;" months, "&amp;DATEDIF(R1324,A1324,"MD")&amp;" days")</f>
        <v/>
      </c>
      <c r="T1324" s="274" t="n"/>
      <c r="U1324" s="274" t="n"/>
      <c r="V1324" s="698">
        <f>_xlfn.LET(_xlpm.d,_xlfn.XLOOKUP(T1324,'[1]Birth Dates'!$A:$A,'[1]Birth Dates'!$B:$B,"",0),IF(_xlpm.d=0,"",_xlpm.d))</f>
        <v/>
      </c>
      <c r="W1324" s="274">
        <f>IF(OR(V1324="",A1324="",NOT(ISNUMBER(V1324)),V1324&gt;A1324),"",DATEDIF(V1324,A1324,"Y")&amp;" years, "&amp;DATEDIF(V1324,A1324,"YM")&amp;" months, "&amp;DATEDIF(V1324,A1324,"MD")&amp;" days")</f>
        <v/>
      </c>
      <c r="X1324" s="274" t="n"/>
      <c r="Y1324" s="274" t="n"/>
      <c r="Z1324" s="274" t="n"/>
      <c r="AA1324" s="274" t="n"/>
      <c r="AB1324" s="274" t="n">
        <v>35</v>
      </c>
      <c r="AC1324" s="274" t="n"/>
      <c r="AD1324" s="274" t="n"/>
      <c r="AE1324" s="583" t="inlineStr">
        <is>
          <t>2:33.4000</t>
        </is>
      </c>
      <c r="AF1324" s="418">
        <f>IF(OR(AE1324="",AE1324="",AE1324=0),"",6.172/(AE1324*24))</f>
        <v/>
      </c>
      <c r="AG1324" s="279" t="n"/>
      <c r="AH1324" s="583" t="inlineStr"/>
      <c r="AI1324" s="418">
        <f>IF(OR(AH1324="",AH1324="",AH1324=0),"",6.172/(AH1324*24))</f>
        <v/>
      </c>
      <c r="AJ1324" s="175">
        <f>IF(AND(ISNUMBER(AB1324),ISNUMBER(AG1324)),AB1324-AG1324,"")</f>
        <v/>
      </c>
      <c r="AK1324" s="274" t="n"/>
      <c r="AL1324" s="274" t="n">
        <v>148</v>
      </c>
      <c r="AM1324" s="509" t="n">
        <v>0.2670013888888889</v>
      </c>
      <c r="AN1324" s="671">
        <f>IF(OR(AL1324="",AM1324="",AM1324=0),"",AL1324*6.172/(AM1324*24))</f>
        <v/>
      </c>
      <c r="AO1324" s="477">
        <f>IF(AND(AL1324=AL1323,AM1324&lt;&gt;"",AM1323&lt;&gt;""),AM1324-AM1323,"")</f>
        <v/>
      </c>
      <c r="AP1324" s="274" t="n"/>
      <c r="AQ1324" s="583" t="inlineStr"/>
      <c r="AR1324" s="418">
        <f>IF(OR(AQ1324="",AQ1324="",AQ1324=0),"",6.172/(AQ1324*24))</f>
        <v/>
      </c>
      <c r="AS1324" s="436">
        <f>IF(OR(NOT(ISNUMBER(C1324)),NOT(ISNUMBER(AB1324))),"",IF(AG1324&lt;&gt;"",AG1324,AB1324)-C1324)</f>
        <v/>
      </c>
      <c r="AT1324" s="280" t="n"/>
      <c r="AU1324" s="281">
        <f>IF($B1324="","",TEXT($A1324,"yyyymmdd")&amp;"_P"&amp;$C1324&amp;"_C"&amp;$F1324&amp;"_"&amp;TRIM(RIGHT(SUBSTITUTE(TRIM(SUBSTITUTE($L1324,CHAR(160)," "))," ",REPT(" ",60)),60))&amp;IF($P1324="","","-"&amp;TRIM(RIGHT(SUBSTITUTE(TRIM(SUBSTITUTE($P1324,CHAR(160)," "))," ",REPT(" ",60)),60)))&amp;IF($T1324="","","-"&amp;TRIM(RIGHT(SUBSTITUTE(TRIM(SUBSTITUTE($T1324,CHAR(160)," "))," ",REPT(" ",60)),60)))&amp;".jpg")</f>
        <v/>
      </c>
    </row>
    <row r="1325" ht="56" customHeight="1">
      <c r="A1325" s="278" t="n">
        <v>30955</v>
      </c>
      <c r="B1325" s="274" t="inlineStr">
        <is>
          <t>James Hardie 1000 30 September, 1984</t>
        </is>
      </c>
      <c r="C1325" s="274" t="n">
        <v>15</v>
      </c>
      <c r="D1325" s="274" t="inlineStr">
        <is>
          <t>B</t>
        </is>
      </c>
      <c r="E1325" s="274" t="n">
        <v>2</v>
      </c>
      <c r="F1325" s="274" t="n">
        <v>62</v>
      </c>
      <c r="G1325" s="274" t="inlineStr">
        <is>
          <t>JPS Team BMW</t>
        </is>
      </c>
      <c r="H1325" s="274" t="n"/>
      <c r="I1325" s="274" t="n"/>
      <c r="J1325" s="274" t="inlineStr">
        <is>
          <t>BMW 635CSi</t>
        </is>
      </c>
      <c r="K1325" s="274" t="inlineStr">
        <is>
          <t>3475 L6</t>
        </is>
      </c>
      <c r="L1325" s="274" t="inlineStr">
        <is>
          <t>Denny Hulme</t>
        </is>
      </c>
      <c r="M1325" s="274" t="inlineStr">
        <is>
          <t>NZL</t>
        </is>
      </c>
      <c r="N1325" s="698">
        <f>_xlfn.LET(_xlpm.d,_xlfn.XLOOKUP(L1325,'[1]Birth Dates'!$A:$A,'[1]Birth Dates'!$B:$B,"",0),IF(_xlpm.d=0,"",_xlpm.d))</f>
        <v/>
      </c>
      <c r="O1325" s="274">
        <f>IF(OR(N1325="",A1325="",NOT(ISNUMBER(N1325)),N1325&gt;A1325),"",DATEDIF(N1325,A1325,"Y")&amp;" years, "&amp;DATEDIF(N1325,A1325,"YM")&amp;" months, "&amp;DATEDIF(N1325,A1325,"MD")&amp;" days")</f>
        <v/>
      </c>
      <c r="P1325" s="274" t="inlineStr">
        <is>
          <t>Leopold von Bayern</t>
        </is>
      </c>
      <c r="Q1325" s="274" t="inlineStr">
        <is>
          <t>DEU</t>
        </is>
      </c>
      <c r="R1325" s="698">
        <f>_xlfn.LET(_xlpm.d,_xlfn.XLOOKUP(P1325,'[1]Birth Dates'!$A:$A,'[1]Birth Dates'!$B:$B,"",0),IF(_xlpm.d=0,"",_xlpm.d))</f>
        <v/>
      </c>
      <c r="S1325" s="274">
        <f>IF(OR(R1325="",A1325="",NOT(ISNUMBER(R1325)),R1325&gt;A1325),"",DATEDIF(R1325,A1325,"Y")&amp;" years, "&amp;DATEDIF(R1325,A1325,"YM")&amp;" months, "&amp;DATEDIF(R1325,A1325,"MD")&amp;" days")</f>
        <v/>
      </c>
      <c r="T1325" s="274" t="n"/>
      <c r="U1325" s="274" t="n"/>
      <c r="V1325" s="698">
        <f>_xlfn.LET(_xlpm.d,_xlfn.XLOOKUP(T1325,'[1]Birth Dates'!$A:$A,'[1]Birth Dates'!$B:$B,"",0),IF(_xlpm.d=0,"",_xlpm.d))</f>
        <v/>
      </c>
      <c r="W1325" s="274">
        <f>IF(OR(V1325="",A1325="",NOT(ISNUMBER(V1325)),V1325&gt;A1325),"",DATEDIF(V1325,A1325,"Y")&amp;" years, "&amp;DATEDIF(V1325,A1325,"YM")&amp;" months, "&amp;DATEDIF(V1325,A1325,"MD")&amp;" days")</f>
        <v/>
      </c>
      <c r="X1325" s="274" t="n"/>
      <c r="Y1325" s="274" t="n"/>
      <c r="Z1325" s="274" t="n"/>
      <c r="AA1325" s="274" t="n"/>
      <c r="AB1325" s="274" t="n">
        <v>49</v>
      </c>
      <c r="AC1325" s="274" t="n"/>
      <c r="AD1325" s="274" t="n"/>
      <c r="AE1325" s="583" t="inlineStr">
        <is>
          <t>2:28.6400</t>
        </is>
      </c>
      <c r="AF1325" s="418">
        <f>IF(OR(AE1325="",AE1325="",AE1325=0),"",6.172/(AE1325*24))</f>
        <v/>
      </c>
      <c r="AG1325" s="279" t="n"/>
      <c r="AH1325" s="583" t="inlineStr"/>
      <c r="AI1325" s="418">
        <f>IF(OR(AH1325="",AH1325="",AH1325=0),"",6.172/(AH1325*24))</f>
        <v/>
      </c>
      <c r="AJ1325" s="175">
        <f>IF(AND(ISNUMBER(AB1325),ISNUMBER(AG1325)),AB1325-AG1325,"")</f>
        <v/>
      </c>
      <c r="AK1325" s="274" t="n"/>
      <c r="AL1325" s="274" t="n">
        <v>148</v>
      </c>
      <c r="AM1325" s="509" t="n">
        <v>0.2674462962962963</v>
      </c>
      <c r="AN1325" s="671">
        <f>IF(OR(AL1325="",AM1325="",AM1325=0),"",AL1325*6.172/(AM1325*24))</f>
        <v/>
      </c>
      <c r="AO1325" s="477">
        <f>IF(AND(AL1325=AL1324,AM1325&lt;&gt;"",AM1324&lt;&gt;""),AM1325-AM1324,"")</f>
        <v/>
      </c>
      <c r="AP1325" s="274" t="n"/>
      <c r="AQ1325" s="583" t="inlineStr"/>
      <c r="AR1325" s="418">
        <f>IF(OR(AQ1325="",AQ1325="",AQ1325=0),"",6.172/(AQ1325*24))</f>
        <v/>
      </c>
      <c r="AS1325" s="436">
        <f>IF(OR(NOT(ISNUMBER(C1325)),NOT(ISNUMBER(AB1325))),"",IF(AG1325&lt;&gt;"",AG1325,AB1325)-C1325)</f>
        <v/>
      </c>
      <c r="AT1325" s="280" t="n"/>
      <c r="AU1325" s="281">
        <f>IF($B1325="","",TEXT($A1325,"yyyymmdd")&amp;"_P"&amp;$C1325&amp;"_C"&amp;$F1325&amp;"_"&amp;TRIM(RIGHT(SUBSTITUTE(TRIM(SUBSTITUTE($L1325,CHAR(160)," "))," ",REPT(" ",60)),60))&amp;IF($P1325="","","-"&amp;TRIM(RIGHT(SUBSTITUTE(TRIM(SUBSTITUTE($P1325,CHAR(160)," "))," ",REPT(" ",60)),60)))&amp;IF($T1325="","","-"&amp;TRIM(RIGHT(SUBSTITUTE(TRIM(SUBSTITUTE($T1325,CHAR(160)," "))," ",REPT(" ",60)),60)))&amp;".jpg")</f>
        <v/>
      </c>
    </row>
    <row r="1326" ht="56" customHeight="1">
      <c r="A1326" s="278" t="n">
        <v>30955</v>
      </c>
      <c r="B1326" s="274" t="inlineStr">
        <is>
          <t>James Hardie 1000 30 September, 1984</t>
        </is>
      </c>
      <c r="C1326" s="274" t="n">
        <v>16</v>
      </c>
      <c r="D1326" s="274" t="inlineStr">
        <is>
          <t>A</t>
        </is>
      </c>
      <c r="E1326" s="274" t="n">
        <v>14</v>
      </c>
      <c r="F1326" s="274" t="n">
        <v>15</v>
      </c>
      <c r="G1326" s="274" t="inlineStr">
        <is>
          <t>Nissan Motor Co Australia Pty Ltd</t>
        </is>
      </c>
      <c r="H1326" s="274" t="n"/>
      <c r="I1326" s="274" t="n"/>
      <c r="J1326" s="274" t="inlineStr">
        <is>
          <t>Nissan Bluebird</t>
        </is>
      </c>
      <c r="K1326" s="274" t="inlineStr">
        <is>
          <t>1770 tc L4</t>
        </is>
      </c>
      <c r="L1326" s="274" t="inlineStr">
        <is>
          <t>George Fury</t>
        </is>
      </c>
      <c r="M1326" s="274" t="inlineStr">
        <is>
          <t>AUS</t>
        </is>
      </c>
      <c r="N1326" s="698">
        <f>_xlfn.LET(_xlpm.d,_xlfn.XLOOKUP(L1326,'[1]Birth Dates'!$A:$A,'[1]Birth Dates'!$B:$B,"",0),IF(_xlpm.d=0,"",_xlpm.d))</f>
        <v/>
      </c>
      <c r="O1326" s="274">
        <f>IF(OR(N1326="",A1326="",NOT(ISNUMBER(N1326)),N1326&gt;A1326),"",DATEDIF(N1326,A1326,"Y")&amp;" years, "&amp;DATEDIF(N1326,A1326,"YM")&amp;" months, "&amp;DATEDIF(N1326,A1326,"MD")&amp;" days")</f>
        <v/>
      </c>
      <c r="P1326" s="274" t="inlineStr">
        <is>
          <t>Gary Scott</t>
        </is>
      </c>
      <c r="Q1326" s="274" t="inlineStr">
        <is>
          <t>AUS</t>
        </is>
      </c>
      <c r="R1326" s="698">
        <f>_xlfn.LET(_xlpm.d,_xlfn.XLOOKUP(P1326,'[1]Birth Dates'!$A:$A,'[1]Birth Dates'!$B:$B,"",0),IF(_xlpm.d=0,"",_xlpm.d))</f>
        <v/>
      </c>
      <c r="S1326" s="274">
        <f>IF(OR(R1326="",A1326="",NOT(ISNUMBER(R1326)),R1326&gt;A1326),"",DATEDIF(R1326,A1326,"Y")&amp;" years, "&amp;DATEDIF(R1326,A1326,"YM")&amp;" months, "&amp;DATEDIF(R1326,A1326,"MD")&amp;" days")</f>
        <v/>
      </c>
      <c r="T1326" s="274" t="n"/>
      <c r="U1326" s="274" t="n"/>
      <c r="V1326" s="698">
        <f>_xlfn.LET(_xlpm.d,_xlfn.XLOOKUP(T1326,'[1]Birth Dates'!$A:$A,'[1]Birth Dates'!$B:$B,"",0),IF(_xlpm.d=0,"",_xlpm.d))</f>
        <v/>
      </c>
      <c r="W1326" s="274">
        <f>IF(OR(V1326="",A1326="",NOT(ISNUMBER(V1326)),V1326&gt;A1326),"",DATEDIF(V1326,A1326,"Y")&amp;" years, "&amp;DATEDIF(V1326,A1326,"YM")&amp;" months, "&amp;DATEDIF(V1326,A1326,"MD")&amp;" days")</f>
        <v/>
      </c>
      <c r="X1326" s="274" t="n"/>
      <c r="Y1326" s="274" t="n"/>
      <c r="Z1326" s="274" t="n"/>
      <c r="AA1326" s="274" t="n"/>
      <c r="AB1326" s="274" t="n">
        <v>1</v>
      </c>
      <c r="AC1326" s="274" t="n"/>
      <c r="AD1326" s="274" t="n"/>
      <c r="AE1326" s="583" t="inlineStr">
        <is>
          <t>2:13.8500</t>
        </is>
      </c>
      <c r="AF1326" s="418">
        <f>IF(OR(AE1326="",AE1326="",AE1326=0),"",6.172/(AE1326*24))</f>
        <v/>
      </c>
      <c r="AG1326" s="279" t="n"/>
      <c r="AH1326" s="583" t="inlineStr"/>
      <c r="AI1326" s="418">
        <f>IF(OR(AH1326="",AH1326="",AH1326=0),"",6.172/(AH1326*24))</f>
        <v/>
      </c>
      <c r="AJ1326" s="175">
        <f>IF(AND(ISNUMBER(AB1326),ISNUMBER(AG1326)),AB1326-AG1326,"")</f>
        <v/>
      </c>
      <c r="AK1326" s="274" t="n"/>
      <c r="AL1326" s="274" t="n">
        <v>146</v>
      </c>
      <c r="AM1326" s="509" t="n">
        <v>0.2677237268518519</v>
      </c>
      <c r="AN1326" s="671">
        <f>IF(OR(AL1326="",AM1326="",AM1326=0),"",AL1326*6.172/(AM1326*24))</f>
        <v/>
      </c>
      <c r="AO1326" s="477">
        <f>IF(AND(AL1326=AL1325,AM1326&lt;&gt;"",AM1325&lt;&gt;""),AM1326-AM1325,"")</f>
        <v/>
      </c>
      <c r="AP1326" s="274" t="n"/>
      <c r="AQ1326" s="583" t="inlineStr"/>
      <c r="AR1326" s="418">
        <f>IF(OR(AQ1326="",AQ1326="",AQ1326=0),"",6.172/(AQ1326*24))</f>
        <v/>
      </c>
      <c r="AS1326" s="436">
        <f>IF(OR(NOT(ISNUMBER(C1326)),NOT(ISNUMBER(AB1326))),"",IF(AG1326&lt;&gt;"",AG1326,AB1326)-C1326)</f>
        <v/>
      </c>
      <c r="AT1326" s="280" t="n"/>
      <c r="AU1326" s="281">
        <f>IF($B1326="","",TEXT($A1326,"yyyymmdd")&amp;"_P"&amp;$C1326&amp;"_C"&amp;$F1326&amp;"_"&amp;TRIM(RIGHT(SUBSTITUTE(TRIM(SUBSTITUTE($L1326,CHAR(160)," "))," ",REPT(" ",60)),60))&amp;IF($P1326="","","-"&amp;TRIM(RIGHT(SUBSTITUTE(TRIM(SUBSTITUTE($P1326,CHAR(160)," "))," ",REPT(" ",60)),60)))&amp;IF($T1326="","","-"&amp;TRIM(RIGHT(SUBSTITUTE(TRIM(SUBSTITUTE($T1326,CHAR(160)," "))," ",REPT(" ",60)),60)))&amp;".jpg")</f>
        <v/>
      </c>
    </row>
    <row r="1327" ht="56" customHeight="1">
      <c r="A1327" s="278" t="n">
        <v>30955</v>
      </c>
      <c r="B1327" s="274" t="inlineStr">
        <is>
          <t>James Hardie 1000 30 September, 1984</t>
        </is>
      </c>
      <c r="C1327" s="274" t="n">
        <v>17</v>
      </c>
      <c r="D1327" s="274" t="inlineStr">
        <is>
          <t>A</t>
        </is>
      </c>
      <c r="E1327" s="274" t="n">
        <v>15</v>
      </c>
      <c r="F1327" s="274" t="n">
        <v>7</v>
      </c>
      <c r="G1327" s="274" t="inlineStr">
        <is>
          <t>Qld Highway Patrol Racing Team</t>
        </is>
      </c>
      <c r="H1327" s="274" t="n"/>
      <c r="I1327" s="274" t="n"/>
      <c r="J1327" s="274" t="inlineStr">
        <is>
          <t>Holden Commodore VK</t>
        </is>
      </c>
      <c r="K1327" s="274" t="inlineStr">
        <is>
          <t>5044 V8</t>
        </is>
      </c>
      <c r="L1327" s="274" t="inlineStr">
        <is>
          <t>Lester Smerdon</t>
        </is>
      </c>
      <c r="M1327" s="274" t="inlineStr">
        <is>
          <t>AUS</t>
        </is>
      </c>
      <c r="N1327" s="698">
        <f>_xlfn.LET(_xlpm.d,_xlfn.XLOOKUP(L1327,'[1]Birth Dates'!$A:$A,'[1]Birth Dates'!$B:$B,"",0),IF(_xlpm.d=0,"",_xlpm.d))</f>
        <v/>
      </c>
      <c r="O1327" s="274">
        <f>IF(OR(N1327="",A1327="",NOT(ISNUMBER(N1327)),N1327&gt;A1327),"",DATEDIF(N1327,A1327,"Y")&amp;" years, "&amp;DATEDIF(N1327,A1327,"YM")&amp;" months, "&amp;DATEDIF(N1327,A1327,"MD")&amp;" days")</f>
        <v/>
      </c>
      <c r="P1327" s="274" t="inlineStr">
        <is>
          <t>Wayne Park</t>
        </is>
      </c>
      <c r="Q1327" s="274" t="inlineStr">
        <is>
          <t>AUS</t>
        </is>
      </c>
      <c r="R1327" s="698">
        <f>_xlfn.LET(_xlpm.d,_xlfn.XLOOKUP(P1327,'[1]Birth Dates'!$A:$A,'[1]Birth Dates'!$B:$B,"",0),IF(_xlpm.d=0,"",_xlpm.d))</f>
        <v/>
      </c>
      <c r="S1327" s="274">
        <f>IF(OR(R1327="",A1327="",NOT(ISNUMBER(R1327)),R1327&gt;A1327),"",DATEDIF(R1327,A1327,"Y")&amp;" years, "&amp;DATEDIF(R1327,A1327,"YM")&amp;" months, "&amp;DATEDIF(R1327,A1327,"MD")&amp;" days")</f>
        <v/>
      </c>
      <c r="T1327" s="274" t="n"/>
      <c r="U1327" s="274" t="n"/>
      <c r="V1327" s="698">
        <f>_xlfn.LET(_xlpm.d,_xlfn.XLOOKUP(T1327,'[1]Birth Dates'!$A:$A,'[1]Birth Dates'!$B:$B,"",0),IF(_xlpm.d=0,"",_xlpm.d))</f>
        <v/>
      </c>
      <c r="W1327" s="274">
        <f>IF(OR(V1327="",A1327="",NOT(ISNUMBER(V1327)),V1327&gt;A1327),"",DATEDIF(V1327,A1327,"Y")&amp;" years, "&amp;DATEDIF(V1327,A1327,"YM")&amp;" months, "&amp;DATEDIF(V1327,A1327,"MD")&amp;" days")</f>
        <v/>
      </c>
      <c r="X1327" s="274" t="n"/>
      <c r="Y1327" s="274" t="n"/>
      <c r="Z1327" s="274" t="n"/>
      <c r="AA1327" s="274" t="n"/>
      <c r="AB1327" s="274" t="n">
        <v>53</v>
      </c>
      <c r="AC1327" s="274" t="n"/>
      <c r="AD1327" s="274" t="n"/>
      <c r="AE1327" s="583" t="inlineStr">
        <is>
          <t>2:32.2000</t>
        </is>
      </c>
      <c r="AF1327" s="418">
        <f>IF(OR(AE1327="",AE1327="",AE1327=0),"",6.172/(AE1327*24))</f>
        <v/>
      </c>
      <c r="AG1327" s="279" t="n"/>
      <c r="AH1327" s="583" t="inlineStr"/>
      <c r="AI1327" s="418">
        <f>IF(OR(AH1327="",AH1327="",AH1327=0),"",6.172/(AH1327*24))</f>
        <v/>
      </c>
      <c r="AJ1327" s="175">
        <f>IF(AND(ISNUMBER(AB1327),ISNUMBER(AG1327)),AB1327-AG1327,"")</f>
        <v/>
      </c>
      <c r="AK1327" s="274" t="n"/>
      <c r="AL1327" s="274" t="n">
        <v>145</v>
      </c>
      <c r="AM1327" s="509" t="n">
        <v>0.2684751157407407</v>
      </c>
      <c r="AN1327" s="671">
        <f>IF(OR(AL1327="",AM1327="",AM1327=0),"",AL1327*6.172/(AM1327*24))</f>
        <v/>
      </c>
      <c r="AO1327" s="477">
        <f>IF(AND(AL1327=AL1326,AM1327&lt;&gt;"",AM1326&lt;&gt;""),AM1327-AM1326,"")</f>
        <v/>
      </c>
      <c r="AP1327" s="274" t="n"/>
      <c r="AQ1327" s="583" t="inlineStr"/>
      <c r="AR1327" s="418">
        <f>IF(OR(AQ1327="",AQ1327="",AQ1327=0),"",6.172/(AQ1327*24))</f>
        <v/>
      </c>
      <c r="AS1327" s="436">
        <f>IF(OR(NOT(ISNUMBER(C1327)),NOT(ISNUMBER(AB1327))),"",IF(AG1327&lt;&gt;"",AG1327,AB1327)-C1327)</f>
        <v/>
      </c>
      <c r="AT1327" s="280" t="n"/>
      <c r="AU1327" s="281">
        <f>IF($B1327="","",TEXT($A1327,"yyyymmdd")&amp;"_P"&amp;$C1327&amp;"_C"&amp;$F1327&amp;"_"&amp;TRIM(RIGHT(SUBSTITUTE(TRIM(SUBSTITUTE($L1327,CHAR(160)," "))," ",REPT(" ",60)),60))&amp;IF($P1327="","","-"&amp;TRIM(RIGHT(SUBSTITUTE(TRIM(SUBSTITUTE($P1327,CHAR(160)," "))," ",REPT(" ",60)),60)))&amp;IF($T1327="","","-"&amp;TRIM(RIGHT(SUBSTITUTE(TRIM(SUBSTITUTE($T1327,CHAR(160)," "))," ",REPT(" ",60)),60)))&amp;".jpg")</f>
        <v/>
      </c>
    </row>
    <row r="1328" ht="56" customHeight="1">
      <c r="A1328" s="278" t="n">
        <v>30955</v>
      </c>
      <c r="B1328" s="274" t="inlineStr">
        <is>
          <t>James Hardie 1000 30 September, 1984</t>
        </is>
      </c>
      <c r="C1328" s="274" t="n">
        <v>18</v>
      </c>
      <c r="D1328" s="274" t="inlineStr">
        <is>
          <t>A</t>
        </is>
      </c>
      <c r="E1328" s="274" t="n">
        <v>16</v>
      </c>
      <c r="F1328" s="274" t="n">
        <v>51</v>
      </c>
      <c r="G1328" s="274" t="inlineStr">
        <is>
          <t>Tokico</t>
        </is>
      </c>
      <c r="H1328" s="274" t="n"/>
      <c r="I1328" s="274" t="n"/>
      <c r="J1328" s="274" t="inlineStr">
        <is>
          <t>Mazda RX7</t>
        </is>
      </c>
      <c r="K1328" s="274" t="inlineStr">
        <is>
          <t>2292 eq R2</t>
        </is>
      </c>
      <c r="L1328" s="274" t="inlineStr">
        <is>
          <t>Tony Mulvihill</t>
        </is>
      </c>
      <c r="M1328" s="274" t="inlineStr">
        <is>
          <t>AUS</t>
        </is>
      </c>
      <c r="N1328" s="698">
        <f>_xlfn.LET(_xlpm.d,_xlfn.XLOOKUP(L1328,'[1]Birth Dates'!$A:$A,'[1]Birth Dates'!$B:$B,"",0),IF(_xlpm.d=0,"",_xlpm.d))</f>
        <v/>
      </c>
      <c r="O1328" s="274">
        <f>IF(OR(N1328="",A1328="",NOT(ISNUMBER(N1328)),N1328&gt;A1328),"",DATEDIF(N1328,A1328,"Y")&amp;" years, "&amp;DATEDIF(N1328,A1328,"YM")&amp;" months, "&amp;DATEDIF(N1328,A1328,"MD")&amp;" days")</f>
        <v/>
      </c>
      <c r="P1328" s="274" t="inlineStr">
        <is>
          <t>Brian Nightingale</t>
        </is>
      </c>
      <c r="Q1328" s="274" t="inlineStr">
        <is>
          <t>AUS</t>
        </is>
      </c>
      <c r="R1328" s="698">
        <f>_xlfn.LET(_xlpm.d,_xlfn.XLOOKUP(P1328,'[1]Birth Dates'!$A:$A,'[1]Birth Dates'!$B:$B,"",0),IF(_xlpm.d=0,"",_xlpm.d))</f>
        <v/>
      </c>
      <c r="S1328" s="274">
        <f>IF(OR(R1328="",A1328="",NOT(ISNUMBER(R1328)),R1328&gt;A1328),"",DATEDIF(R1328,A1328,"Y")&amp;" years, "&amp;DATEDIF(R1328,A1328,"YM")&amp;" months, "&amp;DATEDIF(R1328,A1328,"MD")&amp;" days")</f>
        <v/>
      </c>
      <c r="T1328" s="274" t="n"/>
      <c r="U1328" s="274" t="n"/>
      <c r="V1328" s="698">
        <f>_xlfn.LET(_xlpm.d,_xlfn.XLOOKUP(T1328,'[1]Birth Dates'!$A:$A,'[1]Birth Dates'!$B:$B,"",0),IF(_xlpm.d=0,"",_xlpm.d))</f>
        <v/>
      </c>
      <c r="W1328" s="274">
        <f>IF(OR(V1328="",A1328="",NOT(ISNUMBER(V1328)),V1328&gt;A1328),"",DATEDIF(V1328,A1328,"Y")&amp;" years, "&amp;DATEDIF(V1328,A1328,"YM")&amp;" months, "&amp;DATEDIF(V1328,A1328,"MD")&amp;" days")</f>
        <v/>
      </c>
      <c r="X1328" s="274" t="n"/>
      <c r="Y1328" s="274" t="n"/>
      <c r="Z1328" s="274" t="n"/>
      <c r="AA1328" s="274" t="n"/>
      <c r="AB1328" s="274" t="n">
        <v>44</v>
      </c>
      <c r="AC1328" s="274" t="n"/>
      <c r="AD1328" s="274" t="n"/>
      <c r="AE1328" s="583" t="inlineStr">
        <is>
          <t>2:26.1100</t>
        </is>
      </c>
      <c r="AF1328" s="418">
        <f>IF(OR(AE1328="",AE1328="",AE1328=0),"",6.172/(AE1328*24))</f>
        <v/>
      </c>
      <c r="AG1328" s="279" t="n"/>
      <c r="AH1328" s="583" t="inlineStr"/>
      <c r="AI1328" s="418">
        <f>IF(OR(AH1328="",AH1328="",AH1328=0),"",6.172/(AH1328*24))</f>
        <v/>
      </c>
      <c r="AJ1328" s="175">
        <f>IF(AND(ISNUMBER(AB1328),ISNUMBER(AG1328)),AB1328-AG1328,"")</f>
        <v/>
      </c>
      <c r="AK1328" s="274" t="n"/>
      <c r="AL1328" s="274" t="n">
        <v>140</v>
      </c>
      <c r="AM1328" s="509" t="n">
        <v>0.2669366898148148</v>
      </c>
      <c r="AN1328" s="671">
        <f>IF(OR(AL1328="",AM1328="",AM1328=0),"",AL1328*6.172/(AM1328*24))</f>
        <v/>
      </c>
      <c r="AO1328" s="477">
        <f>IF(AND(AL1328=AL1327,AM1328&lt;&gt;"",AM1327&lt;&gt;""),AM1328-AM1327,"")</f>
        <v/>
      </c>
      <c r="AP1328" s="274" t="n"/>
      <c r="AQ1328" s="583" t="inlineStr"/>
      <c r="AR1328" s="418">
        <f>IF(OR(AQ1328="",AQ1328="",AQ1328=0),"",6.172/(AQ1328*24))</f>
        <v/>
      </c>
      <c r="AS1328" s="436">
        <f>IF(OR(NOT(ISNUMBER(C1328)),NOT(ISNUMBER(AB1328))),"",IF(AG1328&lt;&gt;"",AG1328,AB1328)-C1328)</f>
        <v/>
      </c>
      <c r="AT1328" s="280" t="n"/>
      <c r="AU1328" s="281">
        <f>IF($B1328="","",TEXT($A1328,"yyyymmdd")&amp;"_P"&amp;$C1328&amp;"_C"&amp;$F1328&amp;"_"&amp;TRIM(RIGHT(SUBSTITUTE(TRIM(SUBSTITUTE($L1328,CHAR(160)," "))," ",REPT(" ",60)),60))&amp;IF($P1328="","","-"&amp;TRIM(RIGHT(SUBSTITUTE(TRIM(SUBSTITUTE($P1328,CHAR(160)," "))," ",REPT(" ",60)),60)))&amp;IF($T1328="","","-"&amp;TRIM(RIGHT(SUBSTITUTE(TRIM(SUBSTITUTE($T1328,CHAR(160)," "))," ",REPT(" ",60)),60)))&amp;".jpg")</f>
        <v/>
      </c>
    </row>
    <row r="1329" ht="56" customHeight="1">
      <c r="A1329" s="278" t="n">
        <v>30955</v>
      </c>
      <c r="B1329" s="274" t="inlineStr">
        <is>
          <t>James Hardie 1000 30 September, 1984</t>
        </is>
      </c>
      <c r="C1329" s="274" t="n">
        <v>19</v>
      </c>
      <c r="D1329" s="274" t="inlineStr">
        <is>
          <t>A</t>
        </is>
      </c>
      <c r="E1329" s="274" t="n">
        <v>17</v>
      </c>
      <c r="F1329" s="274" t="n">
        <v>37</v>
      </c>
      <c r="G1329" s="274" t="inlineStr">
        <is>
          <t>Graham Stones</t>
        </is>
      </c>
      <c r="H1329" s="274" t="n"/>
      <c r="I1329" s="274" t="n"/>
      <c r="J1329" s="274" t="inlineStr">
        <is>
          <t>Mazda RX7</t>
        </is>
      </c>
      <c r="K1329" s="274" t="inlineStr">
        <is>
          <t>2292 eq R2</t>
        </is>
      </c>
      <c r="L1329" s="274" t="inlineStr">
        <is>
          <t>Graham Stones</t>
        </is>
      </c>
      <c r="M1329" s="274" t="inlineStr">
        <is>
          <t>AUS</t>
        </is>
      </c>
      <c r="N1329" s="698">
        <f>_xlfn.LET(_xlpm.d,_xlfn.XLOOKUP(L1329,'[1]Birth Dates'!$A:$A,'[1]Birth Dates'!$B:$B,"",0),IF(_xlpm.d=0,"",_xlpm.d))</f>
        <v/>
      </c>
      <c r="O1329" s="274">
        <f>IF(OR(N1329="",A1329="",NOT(ISNUMBER(N1329)),N1329&gt;A1329),"",DATEDIF(N1329,A1329,"Y")&amp;" years, "&amp;DATEDIF(N1329,A1329,"YM")&amp;" months, "&amp;DATEDIF(N1329,A1329,"MD")&amp;" days")</f>
        <v/>
      </c>
      <c r="P1329" s="274" t="inlineStr">
        <is>
          <t>Ian Stones</t>
        </is>
      </c>
      <c r="Q1329" s="274" t="inlineStr">
        <is>
          <t>AUS</t>
        </is>
      </c>
      <c r="R1329" s="698">
        <f>_xlfn.LET(_xlpm.d,_xlfn.XLOOKUP(P1329,'[1]Birth Dates'!$A:$A,'[1]Birth Dates'!$B:$B,"",0),IF(_xlpm.d=0,"",_xlpm.d))</f>
        <v/>
      </c>
      <c r="S1329" s="274">
        <f>IF(OR(R1329="",A1329="",NOT(ISNUMBER(R1329)),R1329&gt;A1329),"",DATEDIF(R1329,A1329,"Y")&amp;" years, "&amp;DATEDIF(R1329,A1329,"YM")&amp;" months, "&amp;DATEDIF(R1329,A1329,"MD")&amp;" days")</f>
        <v/>
      </c>
      <c r="T1329" s="274" t="n"/>
      <c r="U1329" s="274" t="n"/>
      <c r="V1329" s="698">
        <f>_xlfn.LET(_xlpm.d,_xlfn.XLOOKUP(T1329,'[1]Birth Dates'!$A:$A,'[1]Birth Dates'!$B:$B,"",0),IF(_xlpm.d=0,"",_xlpm.d))</f>
        <v/>
      </c>
      <c r="W1329" s="274">
        <f>IF(OR(V1329="",A1329="",NOT(ISNUMBER(V1329)),V1329&gt;A1329),"",DATEDIF(V1329,A1329,"Y")&amp;" years, "&amp;DATEDIF(V1329,A1329,"YM")&amp;" months, "&amp;DATEDIF(V1329,A1329,"MD")&amp;" days")</f>
        <v/>
      </c>
      <c r="X1329" s="274" t="n"/>
      <c r="Y1329" s="274" t="n"/>
      <c r="Z1329" s="274" t="n"/>
      <c r="AA1329" s="274" t="n"/>
      <c r="AB1329" s="274" t="n">
        <v>47</v>
      </c>
      <c r="AC1329" s="274" t="n"/>
      <c r="AD1329" s="274" t="n"/>
      <c r="AE1329" s="598" t="inlineStr">
        <is>
          <t>2:28.0700</t>
        </is>
      </c>
      <c r="AF1329" s="418">
        <f>IF(OR(AE1329="",AE1329="",AE1329=0),"",6.172/(AE1329*24))</f>
        <v/>
      </c>
      <c r="AG1329" s="279" t="n"/>
      <c r="AH1329" s="583" t="inlineStr"/>
      <c r="AI1329" s="418">
        <f>IF(OR(AH1329="",AH1329="",AH1329=0),"",6.172/(AH1329*24))</f>
        <v/>
      </c>
      <c r="AJ1329" s="175">
        <f>IF(AND(ISNUMBER(AB1329),ISNUMBER(AG1329)),AB1329-AG1329,"")</f>
        <v/>
      </c>
      <c r="AK1329" s="274" t="n"/>
      <c r="AL1329" s="274" t="n">
        <v>138</v>
      </c>
      <c r="AM1329" s="509" t="n">
        <v>0.2677494212962963</v>
      </c>
      <c r="AN1329" s="671">
        <f>IF(OR(AL1329="",AM1329="",AM1329=0),"",AL1329*6.172/(AM1329*24))</f>
        <v/>
      </c>
      <c r="AO1329" s="477">
        <f>IF(AND(AL1329=AL1328,AM1329&lt;&gt;"",AM1328&lt;&gt;""),AM1329-AM1328,"")</f>
        <v/>
      </c>
      <c r="AP1329" s="274" t="n"/>
      <c r="AQ1329" s="583" t="inlineStr"/>
      <c r="AR1329" s="418">
        <f>IF(OR(AQ1329="",AQ1329="",AQ1329=0),"",6.172/(AQ1329*24))</f>
        <v/>
      </c>
      <c r="AS1329" s="436">
        <f>IF(OR(NOT(ISNUMBER(C1329)),NOT(ISNUMBER(AB1329))),"",IF(AG1329&lt;&gt;"",AG1329,AB1329)-C1329)</f>
        <v/>
      </c>
      <c r="AT1329" s="280" t="n"/>
      <c r="AU1329" s="281">
        <f>IF($B1329="","",TEXT($A1329,"yyyymmdd")&amp;"_P"&amp;$C1329&amp;"_C"&amp;$F1329&amp;"_"&amp;TRIM(RIGHT(SUBSTITUTE(TRIM(SUBSTITUTE($L1329,CHAR(160)," "))," ",REPT(" ",60)),60))&amp;IF($P1329="","","-"&amp;TRIM(RIGHT(SUBSTITUTE(TRIM(SUBSTITUTE($P1329,CHAR(160)," "))," ",REPT(" ",60)),60)))&amp;IF($T1329="","","-"&amp;TRIM(RIGHT(SUBSTITUTE(TRIM(SUBSTITUTE($T1329,CHAR(160)," "))," ",REPT(" ",60)),60)))&amp;".jpg")</f>
        <v/>
      </c>
    </row>
    <row r="1330" ht="56" customHeight="1">
      <c r="A1330" s="278" t="n">
        <v>30955</v>
      </c>
      <c r="B1330" s="274" t="inlineStr">
        <is>
          <t>James Hardie 1000 30 September, 1984</t>
        </is>
      </c>
      <c r="C1330" s="274" t="n">
        <v>20</v>
      </c>
      <c r="D1330" s="274" t="inlineStr">
        <is>
          <t>B</t>
        </is>
      </c>
      <c r="E1330" s="274" t="n">
        <v>3</v>
      </c>
      <c r="F1330" s="274" t="n">
        <v>69</v>
      </c>
      <c r="G1330" s="274" t="inlineStr">
        <is>
          <t>Nu-Truck Spares</t>
        </is>
      </c>
      <c r="H1330" s="274" t="n"/>
      <c r="I1330" s="274" t="n"/>
      <c r="J1330" s="274" t="inlineStr">
        <is>
          <t>Ford Mustang</t>
        </is>
      </c>
      <c r="K1330" s="274" t="inlineStr">
        <is>
          <t>4968 V8</t>
        </is>
      </c>
      <c r="L1330" s="274" t="inlineStr">
        <is>
          <t>Barry Seton</t>
        </is>
      </c>
      <c r="M1330" s="274" t="inlineStr">
        <is>
          <t>AUS</t>
        </is>
      </c>
      <c r="N1330" s="698">
        <f>_xlfn.LET(_xlpm.d,_xlfn.XLOOKUP(L1330,'[1]Birth Dates'!$A:$A,'[1]Birth Dates'!$B:$B,"",0),IF(_xlpm.d=0,"",_xlpm.d))</f>
        <v/>
      </c>
      <c r="O1330" s="274">
        <f>IF(OR(N1330="",A1330="",NOT(ISNUMBER(N1330)),N1330&gt;A1330),"",DATEDIF(N1330,A1330,"Y")&amp;" years, "&amp;DATEDIF(N1330,A1330,"YM")&amp;" months, "&amp;DATEDIF(N1330,A1330,"MD")&amp;" days")</f>
        <v/>
      </c>
      <c r="P1330" s="274" t="inlineStr">
        <is>
          <t>Don Smith</t>
        </is>
      </c>
      <c r="Q1330" s="274" t="inlineStr">
        <is>
          <t>AUS</t>
        </is>
      </c>
      <c r="R1330" s="698">
        <f>_xlfn.LET(_xlpm.d,_xlfn.XLOOKUP(P1330,'[1]Birth Dates'!$A:$A,'[1]Birth Dates'!$B:$B,"",0),IF(_xlpm.d=0,"",_xlpm.d))</f>
        <v/>
      </c>
      <c r="S1330" s="274">
        <f>IF(OR(R1330="",A1330="",NOT(ISNUMBER(R1330)),R1330&gt;A1330),"",DATEDIF(R1330,A1330,"Y")&amp;" years, "&amp;DATEDIF(R1330,A1330,"YM")&amp;" months, "&amp;DATEDIF(R1330,A1330,"MD")&amp;" days")</f>
        <v/>
      </c>
      <c r="T1330" s="274" t="n"/>
      <c r="U1330" s="274" t="n"/>
      <c r="V1330" s="698">
        <f>_xlfn.LET(_xlpm.d,_xlfn.XLOOKUP(T1330,'[1]Birth Dates'!$A:$A,'[1]Birth Dates'!$B:$B,"",0),IF(_xlpm.d=0,"",_xlpm.d))</f>
        <v/>
      </c>
      <c r="W1330" s="274">
        <f>IF(OR(V1330="",A1330="",NOT(ISNUMBER(V1330)),V1330&gt;A1330),"",DATEDIF(V1330,A1330,"Y")&amp;" years, "&amp;DATEDIF(V1330,A1330,"YM")&amp;" months, "&amp;DATEDIF(V1330,A1330,"MD")&amp;" days")</f>
        <v/>
      </c>
      <c r="X1330" s="274" t="n"/>
      <c r="Y1330" s="274" t="n"/>
      <c r="Z1330" s="274" t="n"/>
      <c r="AA1330" s="274" t="n"/>
      <c r="AB1330" s="274" t="n">
        <v>56</v>
      </c>
      <c r="AC1330" s="274" t="n"/>
      <c r="AD1330" s="274" t="n"/>
      <c r="AE1330" s="583" t="inlineStr">
        <is>
          <t>2:35.1700</t>
        </is>
      </c>
      <c r="AF1330" s="418">
        <f>IF(OR(AE1330="",AE1330="",AE1330=0),"",6.172/(AE1330*24))</f>
        <v/>
      </c>
      <c r="AG1330" s="279" t="n"/>
      <c r="AH1330" s="583" t="inlineStr"/>
      <c r="AI1330" s="418">
        <f>IF(OR(AH1330="",AH1330="",AH1330=0),"",6.172/(AH1330*24))</f>
        <v/>
      </c>
      <c r="AJ1330" s="175">
        <f>IF(AND(ISNUMBER(AB1330),ISNUMBER(AG1330)),AB1330-AG1330,"")</f>
        <v/>
      </c>
      <c r="AK1330" s="274" t="n"/>
      <c r="AL1330" s="305" t="n">
        <v>136</v>
      </c>
      <c r="AM1330" s="509" t="n">
        <v>0.2661553240740741</v>
      </c>
      <c r="AN1330" s="671">
        <f>IF(OR(AL1330="",AM1330="",AM1330=0),"",AL1330*6.172/(AM1330*24))</f>
        <v/>
      </c>
      <c r="AO1330" s="477">
        <f>IF(AND(AL1330=AL1329,AM1330&lt;&gt;"",AM1329&lt;&gt;""),AM1330-AM1329,"")</f>
        <v/>
      </c>
      <c r="AP1330" s="274" t="n"/>
      <c r="AQ1330" s="583" t="inlineStr"/>
      <c r="AR1330" s="418">
        <f>IF(OR(AQ1330="",AQ1330="",AQ1330=0),"",6.172/(AQ1330*24))</f>
        <v/>
      </c>
      <c r="AS1330" s="436">
        <f>IF(OR(NOT(ISNUMBER(C1330)),NOT(ISNUMBER(AB1330))),"",IF(AG1330&lt;&gt;"",AG1330,AB1330)-C1330)</f>
        <v/>
      </c>
      <c r="AT1330" s="280" t="n"/>
      <c r="AU1330" s="281">
        <f>IF($B1330="","",TEXT($A1330,"yyyymmdd")&amp;"_P"&amp;$C1330&amp;"_C"&amp;$F1330&amp;"_"&amp;TRIM(RIGHT(SUBSTITUTE(TRIM(SUBSTITUTE($L1330,CHAR(160)," "))," ",REPT(" ",60)),60))&amp;IF($P1330="","","-"&amp;TRIM(RIGHT(SUBSTITUTE(TRIM(SUBSTITUTE($P1330,CHAR(160)," "))," ",REPT(" ",60)),60)))&amp;IF($T1330="","","-"&amp;TRIM(RIGHT(SUBSTITUTE(TRIM(SUBSTITUTE($T1330,CHAR(160)," "))," ",REPT(" ",60)),60)))&amp;".jpg")</f>
        <v/>
      </c>
    </row>
    <row r="1331" ht="56" customHeight="1">
      <c r="A1331" s="278" t="n">
        <v>30955</v>
      </c>
      <c r="B1331" s="274" t="inlineStr">
        <is>
          <t>James Hardie 1000 30 September, 1984</t>
        </is>
      </c>
      <c r="C1331" s="274" t="n">
        <v>21</v>
      </c>
      <c r="D1331" s="274" t="inlineStr">
        <is>
          <t>B</t>
        </is>
      </c>
      <c r="E1331" s="274" t="n">
        <v>4</v>
      </c>
      <c r="F1331" s="274" t="n">
        <v>65</v>
      </c>
      <c r="G1331" s="274" t="inlineStr">
        <is>
          <t>Hulcraft Autos</t>
        </is>
      </c>
      <c r="H1331" s="274" t="n"/>
      <c r="I1331" s="274" t="n"/>
      <c r="J1331" s="274" t="inlineStr">
        <is>
          <t>Ford Capri</t>
        </is>
      </c>
      <c r="K1331" s="274" t="inlineStr">
        <is>
          <t>2993 V6</t>
        </is>
      </c>
      <c r="L1331" s="274" t="inlineStr">
        <is>
          <t>John Craft</t>
        </is>
      </c>
      <c r="M1331" s="274" t="inlineStr">
        <is>
          <t>AUS</t>
        </is>
      </c>
      <c r="N1331" s="698">
        <f>_xlfn.LET(_xlpm.d,_xlfn.XLOOKUP(L1331,'[1]Birth Dates'!$A:$A,'[1]Birth Dates'!$B:$B,"",0),IF(_xlpm.d=0,"",_xlpm.d))</f>
        <v/>
      </c>
      <c r="O1331" s="274">
        <f>IF(OR(N1331="",A1331="",NOT(ISNUMBER(N1331)),N1331&gt;A1331),"",DATEDIF(N1331,A1331,"Y")&amp;" years, "&amp;DATEDIF(N1331,A1331,"YM")&amp;" months, "&amp;DATEDIF(N1331,A1331,"MD")&amp;" days")</f>
        <v/>
      </c>
      <c r="P1331" s="274" t="inlineStr">
        <is>
          <t>Les Grose</t>
        </is>
      </c>
      <c r="Q1331" s="274" t="inlineStr">
        <is>
          <t>AUS</t>
        </is>
      </c>
      <c r="R1331" s="698">
        <f>_xlfn.LET(_xlpm.d,_xlfn.XLOOKUP(P1331,'[1]Birth Dates'!$A:$A,'[1]Birth Dates'!$B:$B,"",0),IF(_xlpm.d=0,"",_xlpm.d))</f>
        <v/>
      </c>
      <c r="S1331" s="274">
        <f>IF(OR(R1331="",A1331="",NOT(ISNUMBER(R1331)),R1331&gt;A1331),"",DATEDIF(R1331,A1331,"Y")&amp;" years, "&amp;DATEDIF(R1331,A1331,"YM")&amp;" months, "&amp;DATEDIF(R1331,A1331,"MD")&amp;" days")</f>
        <v/>
      </c>
      <c r="T1331" s="274" t="n"/>
      <c r="U1331" s="274" t="n"/>
      <c r="V1331" s="698">
        <f>_xlfn.LET(_xlpm.d,_xlfn.XLOOKUP(T1331,'[1]Birth Dates'!$A:$A,'[1]Birth Dates'!$B:$B,"",0),IF(_xlpm.d=0,"",_xlpm.d))</f>
        <v/>
      </c>
      <c r="W1331" s="274">
        <f>IF(OR(V1331="",A1331="",NOT(ISNUMBER(V1331)),V1331&gt;A1331),"",DATEDIF(V1331,A1331,"Y")&amp;" years, "&amp;DATEDIF(V1331,A1331,"YM")&amp;" months, "&amp;DATEDIF(V1331,A1331,"MD")&amp;" days")</f>
        <v/>
      </c>
      <c r="X1331" s="274" t="n"/>
      <c r="Y1331" s="274" t="n"/>
      <c r="Z1331" s="274" t="n"/>
      <c r="AA1331" s="274" t="n"/>
      <c r="AB1331" s="274" t="n">
        <v>60</v>
      </c>
      <c r="AC1331" s="274" t="n"/>
      <c r="AD1331" s="274" t="n"/>
      <c r="AE1331" s="583" t="inlineStr">
        <is>
          <t>2:38.5800</t>
        </is>
      </c>
      <c r="AF1331" s="418">
        <f>IF(OR(AE1331="",AE1331="",AE1331=0),"",6.172/(AE1331*24))</f>
        <v/>
      </c>
      <c r="AG1331" s="279" t="n"/>
      <c r="AH1331" s="583" t="inlineStr"/>
      <c r="AI1331" s="418">
        <f>IF(OR(AH1331="",AH1331="",AH1331=0),"",6.172/(AH1331*24))</f>
        <v/>
      </c>
      <c r="AJ1331" s="175">
        <f>IF(AND(ISNUMBER(AB1331),ISNUMBER(AG1331)),AB1331-AG1331,"")</f>
        <v/>
      </c>
      <c r="AK1331" s="274" t="n"/>
      <c r="AL1331" s="274" t="n">
        <v>135</v>
      </c>
      <c r="AM1331" s="509" t="n">
        <v>0.2681533564814815</v>
      </c>
      <c r="AN1331" s="671">
        <f>IF(OR(AL1331="",AM1331="",AM1331=0),"",AL1331*6.172/(AM1331*24))</f>
        <v/>
      </c>
      <c r="AO1331" s="477">
        <f>IF(AND(AL1331=AL1330,AM1331&lt;&gt;"",AM1330&lt;&gt;""),AM1331-AM1330,"")</f>
        <v/>
      </c>
      <c r="AP1331" s="274" t="n"/>
      <c r="AQ1331" s="583" t="inlineStr"/>
      <c r="AR1331" s="418">
        <f>IF(OR(AQ1331="",AQ1331="",AQ1331=0),"",6.172/(AQ1331*24))</f>
        <v/>
      </c>
      <c r="AS1331" s="436">
        <f>IF(OR(NOT(ISNUMBER(C1331)),NOT(ISNUMBER(AB1331))),"",IF(AG1331&lt;&gt;"",AG1331,AB1331)-C1331)</f>
        <v/>
      </c>
      <c r="AT1331" s="280" t="n"/>
      <c r="AU1331" s="281">
        <f>IF($B1331="","",TEXT($A1331,"yyyymmdd")&amp;"_P"&amp;$C1331&amp;"_C"&amp;$F1331&amp;"_"&amp;TRIM(RIGHT(SUBSTITUTE(TRIM(SUBSTITUTE($L1331,CHAR(160)," "))," ",REPT(" ",60)),60))&amp;IF($P1331="","","-"&amp;TRIM(RIGHT(SUBSTITUTE(TRIM(SUBSTITUTE($P1331,CHAR(160)," "))," ",REPT(" ",60)),60)))&amp;IF($T1331="","","-"&amp;TRIM(RIGHT(SUBSTITUTE(TRIM(SUBSTITUTE($T1331,CHAR(160)," "))," ",REPT(" ",60)),60)))&amp;".jpg")</f>
        <v/>
      </c>
    </row>
    <row r="1332" ht="56" customHeight="1">
      <c r="A1332" s="278" t="n">
        <v>30955</v>
      </c>
      <c r="B1332" s="274" t="inlineStr">
        <is>
          <t>James Hardie 1000 30 September, 1984</t>
        </is>
      </c>
      <c r="C1332" s="274" t="n">
        <v>22</v>
      </c>
      <c r="D1332" s="274" t="inlineStr">
        <is>
          <t>B</t>
        </is>
      </c>
      <c r="E1332" s="274" t="n">
        <v>5</v>
      </c>
      <c r="F1332" s="274" t="n">
        <v>67</v>
      </c>
      <c r="G1332" s="274" t="inlineStr">
        <is>
          <t>Ray Gulson</t>
        </is>
      </c>
      <c r="H1332" s="274" t="n"/>
      <c r="I1332" s="274" t="n"/>
      <c r="J1332" s="274" t="inlineStr">
        <is>
          <t>Alfa Romeo GTV6</t>
        </is>
      </c>
      <c r="K1332" s="274" t="inlineStr">
        <is>
          <t>2491 V6</t>
        </is>
      </c>
      <c r="L1332" s="274" t="inlineStr">
        <is>
          <t>Ray Gulson</t>
        </is>
      </c>
      <c r="M1332" s="274" t="inlineStr">
        <is>
          <t>AUS</t>
        </is>
      </c>
      <c r="N1332" s="698">
        <f>_xlfn.LET(_xlpm.d,_xlfn.XLOOKUP(L1332,'[1]Birth Dates'!$A:$A,'[1]Birth Dates'!$B:$B,"",0),IF(_xlpm.d=0,"",_xlpm.d))</f>
        <v/>
      </c>
      <c r="O1332" s="274">
        <f>IF(OR(N1332="",A1332="",NOT(ISNUMBER(N1332)),N1332&gt;A1332),"",DATEDIF(N1332,A1332,"Y")&amp;" years, "&amp;DATEDIF(N1332,A1332,"YM")&amp;" months, "&amp;DATEDIF(N1332,A1332,"MD")&amp;" days")</f>
        <v/>
      </c>
      <c r="P1332" s="274" t="inlineStr">
        <is>
          <t>Grant O'Donnell</t>
        </is>
      </c>
      <c r="Q1332" s="274" t="inlineStr">
        <is>
          <t>AUS</t>
        </is>
      </c>
      <c r="R1332" s="698">
        <f>_xlfn.LET(_xlpm.d,_xlfn.XLOOKUP(P1332,'[1]Birth Dates'!$A:$A,'[1]Birth Dates'!$B:$B,"",0),IF(_xlpm.d=0,"",_xlpm.d))</f>
        <v/>
      </c>
      <c r="S1332" s="274">
        <f>IF(OR(R1332="",A1332="",NOT(ISNUMBER(R1332)),R1332&gt;A1332),"",DATEDIF(R1332,A1332,"Y")&amp;" years, "&amp;DATEDIF(R1332,A1332,"YM")&amp;" months, "&amp;DATEDIF(R1332,A1332,"MD")&amp;" days")</f>
        <v/>
      </c>
      <c r="T1332" s="274" t="n"/>
      <c r="U1332" s="274" t="n"/>
      <c r="V1332" s="698">
        <f>_xlfn.LET(_xlpm.d,_xlfn.XLOOKUP(T1332,'[1]Birth Dates'!$A:$A,'[1]Birth Dates'!$B:$B,"",0),IF(_xlpm.d=0,"",_xlpm.d))</f>
        <v/>
      </c>
      <c r="W1332" s="274">
        <f>IF(OR(V1332="",A1332="",NOT(ISNUMBER(V1332)),V1332&gt;A1332),"",DATEDIF(V1332,A1332,"Y")&amp;" years, "&amp;DATEDIF(V1332,A1332,"YM")&amp;" months, "&amp;DATEDIF(V1332,A1332,"MD")&amp;" days")</f>
        <v/>
      </c>
      <c r="X1332" s="274" t="n"/>
      <c r="Y1332" s="274" t="n"/>
      <c r="Z1332" s="274" t="n"/>
      <c r="AA1332" s="274" t="n"/>
      <c r="AB1332" s="274" t="n">
        <v>58</v>
      </c>
      <c r="AC1332" s="274" t="n"/>
      <c r="AD1332" s="274" t="n"/>
      <c r="AE1332" s="583" t="inlineStr">
        <is>
          <t>2:37.4200</t>
        </is>
      </c>
      <c r="AF1332" s="418">
        <f>IF(OR(AE1332="",AE1332="",AE1332=0),"",6.172/(AE1332*24))</f>
        <v/>
      </c>
      <c r="AG1332" s="279" t="n"/>
      <c r="AH1332" s="583" t="inlineStr"/>
      <c r="AI1332" s="418">
        <f>IF(OR(AH1332="",AH1332="",AH1332=0),"",6.172/(AH1332*24))</f>
        <v/>
      </c>
      <c r="AJ1332" s="175">
        <f>IF(AND(ISNUMBER(AB1332),ISNUMBER(AG1332)),AB1332-AG1332,"")</f>
        <v/>
      </c>
      <c r="AK1332" s="274" t="n"/>
      <c r="AL1332" s="274" t="n">
        <v>131</v>
      </c>
      <c r="AM1332" s="509" t="n">
        <v>0.2666289351851852</v>
      </c>
      <c r="AN1332" s="671">
        <f>IF(OR(AL1332="",AM1332="",AM1332=0),"",AL1332*6.172/(AM1332*24))</f>
        <v/>
      </c>
      <c r="AO1332" s="477">
        <f>IF(AND(AL1332=AL1331,AM1332&lt;&gt;"",AM1331&lt;&gt;""),AM1332-AM1331,"")</f>
        <v/>
      </c>
      <c r="AP1332" s="274" t="n"/>
      <c r="AQ1332" s="583" t="inlineStr"/>
      <c r="AR1332" s="418">
        <f>IF(OR(AQ1332="",AQ1332="",AQ1332=0),"",6.172/(AQ1332*24))</f>
        <v/>
      </c>
      <c r="AS1332" s="436">
        <f>IF(OR(NOT(ISNUMBER(C1332)),NOT(ISNUMBER(AB1332))),"",IF(AG1332&lt;&gt;"",AG1332,AB1332)-C1332)</f>
        <v/>
      </c>
      <c r="AT1332" s="280" t="n"/>
      <c r="AU1332" s="281">
        <f>IF($B1332="","",TEXT($A1332,"yyyymmdd")&amp;"_P"&amp;$C1332&amp;"_C"&amp;$F1332&amp;"_"&amp;TRIM(RIGHT(SUBSTITUTE(TRIM(SUBSTITUTE($L1332,CHAR(160)," "))," ",REPT(" ",60)),60))&amp;IF($P1332="","","-"&amp;TRIM(RIGHT(SUBSTITUTE(TRIM(SUBSTITUTE($P1332,CHAR(160)," "))," ",REPT(" ",60)),60)))&amp;IF($T1332="","","-"&amp;TRIM(RIGHT(SUBSTITUTE(TRIM(SUBSTITUTE($T1332,CHAR(160)," "))," ",REPT(" ",60)),60)))&amp;".jpg")</f>
        <v/>
      </c>
    </row>
    <row r="1333" ht="56" customHeight="1">
      <c r="A1333" s="278" t="n">
        <v>30955</v>
      </c>
      <c r="B1333" s="274" t="inlineStr">
        <is>
          <t>James Hardie 1000 30 September, 1984</t>
        </is>
      </c>
      <c r="C1333" s="274" t="n">
        <v>23</v>
      </c>
      <c r="D1333" s="274" t="inlineStr">
        <is>
          <t>A</t>
        </is>
      </c>
      <c r="E1333" s="274" t="n">
        <v>18</v>
      </c>
      <c r="F1333" s="274" t="n">
        <v>24</v>
      </c>
      <c r="G1333" s="274" t="inlineStr">
        <is>
          <t>Scotty Taylor Holden</t>
        </is>
      </c>
      <c r="H1333" s="274" t="n"/>
      <c r="I1333" s="274" t="n"/>
      <c r="J1333" s="274" t="inlineStr">
        <is>
          <t>Holden Commodore VH</t>
        </is>
      </c>
      <c r="K1333" s="274" t="inlineStr">
        <is>
          <t>5044 V8</t>
        </is>
      </c>
      <c r="L1333" s="274" t="inlineStr">
        <is>
          <t>Alan "Scotty" Taylor</t>
        </is>
      </c>
      <c r="M1333" s="274" t="inlineStr">
        <is>
          <t>AUS</t>
        </is>
      </c>
      <c r="N1333" s="698">
        <f>_xlfn.LET(_xlpm.d,_xlfn.XLOOKUP(L1333,'[1]Birth Dates'!$A:$A,'[1]Birth Dates'!$B:$B,"",0),IF(_xlpm.d=0,"",_xlpm.d))</f>
        <v/>
      </c>
      <c r="O1333" s="274">
        <f>IF(OR(N1333="",A1333="",NOT(ISNUMBER(N1333)),N1333&gt;A1333),"",DATEDIF(N1333,A1333,"Y")&amp;" years, "&amp;DATEDIF(N1333,A1333,"YM")&amp;" months, "&amp;DATEDIF(N1333,A1333,"MD")&amp;" days")</f>
        <v/>
      </c>
      <c r="P1333" s="274" t="inlineStr">
        <is>
          <t>Kevin Kennedy</t>
        </is>
      </c>
      <c r="Q1333" s="274" t="inlineStr">
        <is>
          <t>AUS</t>
        </is>
      </c>
      <c r="R1333" s="698">
        <f>_xlfn.LET(_xlpm.d,_xlfn.XLOOKUP(P1333,'[1]Birth Dates'!$A:$A,'[1]Birth Dates'!$B:$B,"",0),IF(_xlpm.d=0,"",_xlpm.d))</f>
        <v/>
      </c>
      <c r="S1333" s="274">
        <f>IF(OR(R1333="",A1333="",NOT(ISNUMBER(R1333)),R1333&gt;A1333),"",DATEDIF(R1333,A1333,"Y")&amp;" years, "&amp;DATEDIF(R1333,A1333,"YM")&amp;" months, "&amp;DATEDIF(R1333,A1333,"MD")&amp;" days")</f>
        <v/>
      </c>
      <c r="T1333" s="274" t="n"/>
      <c r="U1333" s="274" t="n"/>
      <c r="V1333" s="698">
        <f>_xlfn.LET(_xlpm.d,_xlfn.XLOOKUP(T1333,'[1]Birth Dates'!$A:$A,'[1]Birth Dates'!$B:$B,"",0),IF(_xlpm.d=0,"",_xlpm.d))</f>
        <v/>
      </c>
      <c r="W1333" s="274">
        <f>IF(OR(V1333="",A1333="",NOT(ISNUMBER(V1333)),V1333&gt;A1333),"",DATEDIF(V1333,A1333,"Y")&amp;" years, "&amp;DATEDIF(V1333,A1333,"YM")&amp;" months, "&amp;DATEDIF(V1333,A1333,"MD")&amp;" days")</f>
        <v/>
      </c>
      <c r="X1333" s="274" t="n"/>
      <c r="Y1333" s="274" t="n"/>
      <c r="Z1333" s="274" t="n"/>
      <c r="AA1333" s="274" t="n"/>
      <c r="AB1333" s="274" t="n">
        <v>33</v>
      </c>
      <c r="AC1333" s="274" t="n"/>
      <c r="AD1333" s="274" t="n"/>
      <c r="AE1333" s="583" t="inlineStr">
        <is>
          <t>2:22.3000</t>
        </is>
      </c>
      <c r="AF1333" s="418">
        <f>IF(OR(AE1333="",AE1333="",AE1333=0),"",6.172/(AE1333*24))</f>
        <v/>
      </c>
      <c r="AG1333" s="279" t="n"/>
      <c r="AH1333" s="583" t="inlineStr"/>
      <c r="AI1333" s="418">
        <f>IF(OR(AH1333="",AH1333="",AH1333=0),"",6.172/(AH1333*24))</f>
        <v/>
      </c>
      <c r="AJ1333" s="175">
        <f>IF(AND(ISNUMBER(AB1333),ISNUMBER(AG1333)),AB1333-AG1333,"")</f>
        <v/>
      </c>
      <c r="AK1333" s="274" t="n"/>
      <c r="AL1333" s="274" t="n">
        <v>130</v>
      </c>
      <c r="AM1333" s="509" t="n">
        <v>0.2670803240740741</v>
      </c>
      <c r="AN1333" s="671">
        <f>IF(OR(AL1333="",AM1333="",AM1333=0),"",AL1333*6.172/(AM1333*24))</f>
        <v/>
      </c>
      <c r="AO1333" s="477">
        <f>IF(AND(AL1333=AL1332,AM1333&lt;&gt;"",AM1332&lt;&gt;""),AM1333-AM1332,"")</f>
        <v/>
      </c>
      <c r="AP1333" s="274" t="n"/>
      <c r="AQ1333" s="583" t="inlineStr"/>
      <c r="AR1333" s="418">
        <f>IF(OR(AQ1333="",AQ1333="",AQ1333=0),"",6.172/(AQ1333*24))</f>
        <v/>
      </c>
      <c r="AS1333" s="436">
        <f>IF(OR(NOT(ISNUMBER(C1333)),NOT(ISNUMBER(AB1333))),"",IF(AG1333&lt;&gt;"",AG1333,AB1333)-C1333)</f>
        <v/>
      </c>
      <c r="AT1333" s="280" t="n"/>
      <c r="AU1333" s="281">
        <f>IF($B1333="","",TEXT($A1333,"yyyymmdd")&amp;"_P"&amp;$C1333&amp;"_C"&amp;$F1333&amp;"_"&amp;TRIM(RIGHT(SUBSTITUTE(TRIM(SUBSTITUTE($L1333,CHAR(160)," "))," ",REPT(" ",60)),60))&amp;IF($P1333="","","-"&amp;TRIM(RIGHT(SUBSTITUTE(TRIM(SUBSTITUTE($P1333,CHAR(160)," "))," ",REPT(" ",60)),60)))&amp;IF($T1333="","","-"&amp;TRIM(RIGHT(SUBSTITUTE(TRIM(SUBSTITUTE($T1333,CHAR(160)," "))," ",REPT(" ",60)),60)))&amp;".jpg")</f>
        <v/>
      </c>
    </row>
    <row r="1334" ht="56" customHeight="1">
      <c r="A1334" s="278" t="n">
        <v>30955</v>
      </c>
      <c r="B1334" s="274" t="inlineStr">
        <is>
          <t>James Hardie 1000 30 September, 1984</t>
        </is>
      </c>
      <c r="C1334" s="274" t="n">
        <v>24</v>
      </c>
      <c r="D1334" s="274" t="inlineStr">
        <is>
          <t>A</t>
        </is>
      </c>
      <c r="E1334" s="274" t="n">
        <v>19</v>
      </c>
      <c r="F1334" s="274" t="n">
        <v>45</v>
      </c>
      <c r="G1334" s="274" t="inlineStr">
        <is>
          <t>James Keogh</t>
        </is>
      </c>
      <c r="H1334" s="274" t="n"/>
      <c r="I1334" s="274" t="n"/>
      <c r="J1334" s="274" t="inlineStr">
        <is>
          <t>Holden Commodore VH</t>
        </is>
      </c>
      <c r="K1334" s="274" t="inlineStr">
        <is>
          <t>5044 V8</t>
        </is>
      </c>
      <c r="L1334" s="274" t="inlineStr">
        <is>
          <t>Bernie Stack</t>
        </is>
      </c>
      <c r="M1334" s="274" t="inlineStr">
        <is>
          <t>AUS</t>
        </is>
      </c>
      <c r="N1334" s="698">
        <f>_xlfn.LET(_xlpm.d,_xlfn.XLOOKUP(L1334,'[1]Birth Dates'!$A:$A,'[1]Birth Dates'!$B:$B,"",0),IF(_xlpm.d=0,"",_xlpm.d))</f>
        <v/>
      </c>
      <c r="O1334" s="274">
        <f>IF(OR(N1334="",A1334="",NOT(ISNUMBER(N1334)),N1334&gt;A1334),"",DATEDIF(N1334,A1334,"Y")&amp;" years, "&amp;DATEDIF(N1334,A1334,"YM")&amp;" months, "&amp;DATEDIF(N1334,A1334,"MD")&amp;" days")</f>
        <v/>
      </c>
      <c r="P1334" s="274" t="inlineStr">
        <is>
          <t>Wayne Clift</t>
        </is>
      </c>
      <c r="Q1334" s="274" t="inlineStr">
        <is>
          <t>AUS</t>
        </is>
      </c>
      <c r="R1334" s="698">
        <f>_xlfn.LET(_xlpm.d,_xlfn.XLOOKUP(P1334,'[1]Birth Dates'!$A:$A,'[1]Birth Dates'!$B:$B,"",0),IF(_xlpm.d=0,"",_xlpm.d))</f>
        <v/>
      </c>
      <c r="S1334" s="274">
        <f>IF(OR(R1334="",A1334="",NOT(ISNUMBER(R1334)),R1334&gt;A1334),"",DATEDIF(R1334,A1334,"Y")&amp;" years, "&amp;DATEDIF(R1334,A1334,"YM")&amp;" months, "&amp;DATEDIF(R1334,A1334,"MD")&amp;" days")</f>
        <v/>
      </c>
      <c r="T1334" s="274" t="inlineStr">
        <is>
          <t>Terry Shiel</t>
        </is>
      </c>
      <c r="U1334" s="274" t="n"/>
      <c r="V1334" s="698">
        <f>_xlfn.LET(_xlpm.d,_xlfn.XLOOKUP(T1334,'[1]Birth Dates'!$A:$A,'[1]Birth Dates'!$B:$B,"",0),IF(_xlpm.d=0,"",_xlpm.d))</f>
        <v/>
      </c>
      <c r="W1334" s="274">
        <f>IF(OR(V1334="",A1334="",NOT(ISNUMBER(V1334)),V1334&gt;A1334),"",DATEDIF(V1334,A1334,"Y")&amp;" years, "&amp;DATEDIF(V1334,A1334,"YM")&amp;" months, "&amp;DATEDIF(V1334,A1334,"MD")&amp;" days")</f>
        <v/>
      </c>
      <c r="X1334" s="274" t="n"/>
      <c r="Y1334" s="274" t="n"/>
      <c r="Z1334" s="274" t="n"/>
      <c r="AA1334" s="274" t="n"/>
      <c r="AB1334" s="274" t="n">
        <v>23</v>
      </c>
      <c r="AC1334" s="274" t="n"/>
      <c r="AD1334" s="274" t="n"/>
      <c r="AE1334" s="583" t="inlineStr">
        <is>
          <t>2:20.3300</t>
        </is>
      </c>
      <c r="AF1334" s="418">
        <f>IF(OR(AE1334="",AE1334="",AE1334=0),"",6.172/(AE1334*24))</f>
        <v/>
      </c>
      <c r="AG1334" s="279" t="n"/>
      <c r="AH1334" s="583" t="inlineStr"/>
      <c r="AI1334" s="418">
        <f>IF(OR(AH1334="",AH1334="",AH1334=0),"",6.172/(AH1334*24))</f>
        <v/>
      </c>
      <c r="AJ1334" s="175">
        <f>IF(AND(ISNUMBER(AB1334),ISNUMBER(AG1334)),AB1334-AG1334,"")</f>
        <v/>
      </c>
      <c r="AK1334" s="274" t="n"/>
      <c r="AL1334" s="274" t="n">
        <v>130</v>
      </c>
      <c r="AM1334" s="509" t="n">
        <v>0.2674880787037037</v>
      </c>
      <c r="AN1334" s="671">
        <f>IF(OR(AL1334="",AM1334="",AM1334=0),"",AL1334*6.172/(AM1334*24))</f>
        <v/>
      </c>
      <c r="AO1334" s="477">
        <f>IF(AND(AL1334=AL1333,AM1334&lt;&gt;"",AM1333&lt;&gt;""),AM1334-AM1333,"")</f>
        <v/>
      </c>
      <c r="AP1334" s="274" t="n"/>
      <c r="AQ1334" s="583" t="inlineStr"/>
      <c r="AR1334" s="418">
        <f>IF(OR(AQ1334="",AQ1334="",AQ1334=0),"",6.172/(AQ1334*24))</f>
        <v/>
      </c>
      <c r="AS1334" s="436">
        <f>IF(OR(NOT(ISNUMBER(C1334)),NOT(ISNUMBER(AB1334))),"",IF(AG1334&lt;&gt;"",AG1334,AB1334)-C1334)</f>
        <v/>
      </c>
      <c r="AT1334" s="280" t="n"/>
      <c r="AU1334" s="281">
        <f>IF($B1334="","",TEXT($A1334,"yyyymmdd")&amp;"_P"&amp;$C1334&amp;"_C"&amp;$F1334&amp;"_"&amp;TRIM(RIGHT(SUBSTITUTE(TRIM(SUBSTITUTE($L1334,CHAR(160)," "))," ",REPT(" ",60)),60))&amp;IF($P1334="","","-"&amp;TRIM(RIGHT(SUBSTITUTE(TRIM(SUBSTITUTE($P1334,CHAR(160)," "))," ",REPT(" ",60)),60)))&amp;IF($T1334="","","-"&amp;TRIM(RIGHT(SUBSTITUTE(TRIM(SUBSTITUTE($T1334,CHAR(160)," "))," ",REPT(" ",60)),60)))&amp;".jpg")</f>
        <v/>
      </c>
    </row>
    <row r="1335" ht="56" customHeight="1">
      <c r="A1335" s="278" t="n">
        <v>30955</v>
      </c>
      <c r="B1335" s="274" t="inlineStr">
        <is>
          <t>James Hardie 1000 30 September, 1984</t>
        </is>
      </c>
      <c r="C1335" s="274" t="n">
        <v>25</v>
      </c>
      <c r="D1335" s="274" t="inlineStr">
        <is>
          <t>A</t>
        </is>
      </c>
      <c r="E1335" s="274" t="n">
        <v>20</v>
      </c>
      <c r="F1335" s="274" t="n">
        <v>38</v>
      </c>
      <c r="G1335" s="274" t="inlineStr">
        <is>
          <t>Bayswater Auto Wreckers Pty Ltd</t>
        </is>
      </c>
      <c r="H1335" s="274" t="n"/>
      <c r="I1335" s="274" t="n"/>
      <c r="J1335" s="274" t="inlineStr">
        <is>
          <t>Holden Commodore VH</t>
        </is>
      </c>
      <c r="K1335" s="274" t="inlineStr">
        <is>
          <t>5044 V8</t>
        </is>
      </c>
      <c r="L1335" s="274" t="inlineStr">
        <is>
          <t>Colin Campbell</t>
        </is>
      </c>
      <c r="M1335" s="274" t="inlineStr">
        <is>
          <t>AUS</t>
        </is>
      </c>
      <c r="N1335" s="698">
        <f>_xlfn.LET(_xlpm.d,_xlfn.XLOOKUP(L1335,'[1]Birth Dates'!$A:$A,'[1]Birth Dates'!$B:$B,"",0),IF(_xlpm.d=0,"",_xlpm.d))</f>
        <v/>
      </c>
      <c r="O1335" s="274">
        <f>IF(OR(N1335="",A1335="",NOT(ISNUMBER(N1335)),N1335&gt;A1335),"",DATEDIF(N1335,A1335,"Y")&amp;" years, "&amp;DATEDIF(N1335,A1335,"YM")&amp;" months, "&amp;DATEDIF(N1335,A1335,"MD")&amp;" days")</f>
        <v/>
      </c>
      <c r="P1335" s="274" t="inlineStr">
        <is>
          <t>John Faulkner</t>
        </is>
      </c>
      <c r="Q1335" s="274" t="inlineStr">
        <is>
          <t>NZL</t>
        </is>
      </c>
      <c r="R1335" s="698">
        <f>_xlfn.LET(_xlpm.d,_xlfn.XLOOKUP(P1335,'[1]Birth Dates'!$A:$A,'[1]Birth Dates'!$B:$B,"",0),IF(_xlpm.d=0,"",_xlpm.d))</f>
        <v/>
      </c>
      <c r="S1335" s="274">
        <f>IF(OR(R1335="",A1335="",NOT(ISNUMBER(R1335)),R1335&gt;A1335),"",DATEDIF(R1335,A1335,"Y")&amp;" years, "&amp;DATEDIF(R1335,A1335,"YM")&amp;" months, "&amp;DATEDIF(R1335,A1335,"MD")&amp;" days")</f>
        <v/>
      </c>
      <c r="T1335" s="274" t="n"/>
      <c r="U1335" s="274" t="n"/>
      <c r="V1335" s="698">
        <f>_xlfn.LET(_xlpm.d,_xlfn.XLOOKUP(T1335,'[1]Birth Dates'!$A:$A,'[1]Birth Dates'!$B:$B,"",0),IF(_xlpm.d=0,"",_xlpm.d))</f>
        <v/>
      </c>
      <c r="W1335" s="274">
        <f>IF(OR(V1335="",A1335="",NOT(ISNUMBER(V1335)),V1335&gt;A1335),"",DATEDIF(V1335,A1335,"Y")&amp;" years, "&amp;DATEDIF(V1335,A1335,"YM")&amp;" months, "&amp;DATEDIF(V1335,A1335,"MD")&amp;" days")</f>
        <v/>
      </c>
      <c r="X1335" s="274" t="n"/>
      <c r="Y1335" s="274" t="n"/>
      <c r="Z1335" s="274" t="n"/>
      <c r="AA1335" s="274" t="n"/>
      <c r="AB1335" s="274" t="n">
        <v>40</v>
      </c>
      <c r="AC1335" s="274" t="n"/>
      <c r="AD1335" s="274" t="n"/>
      <c r="AE1335" s="583" t="inlineStr">
        <is>
          <t>2:24.1000</t>
        </is>
      </c>
      <c r="AF1335" s="418">
        <f>IF(OR(AE1335="",AE1335="",AE1335=0),"",6.172/(AE1335*24))</f>
        <v/>
      </c>
      <c r="AG1335" s="279" t="n"/>
      <c r="AH1335" s="583" t="inlineStr"/>
      <c r="AI1335" s="418">
        <f>IF(OR(AH1335="",AH1335="",AH1335=0),"",6.172/(AH1335*24))</f>
        <v/>
      </c>
      <c r="AJ1335" s="175">
        <f>IF(AND(ISNUMBER(AB1335),ISNUMBER(AG1335)),AB1335-AG1335,"")</f>
        <v/>
      </c>
      <c r="AK1335" s="274" t="n"/>
      <c r="AL1335" s="274" t="n">
        <v>127</v>
      </c>
      <c r="AM1335" s="509" t="n">
        <v>0.2674311342592592</v>
      </c>
      <c r="AN1335" s="671">
        <f>IF(OR(AL1335="",AM1335="",AM1335=0),"",AL1335*6.172/(AM1335*24))</f>
        <v/>
      </c>
      <c r="AO1335" s="477">
        <f>IF(AND(AL1335=AL1334,AM1335&lt;&gt;"",AM1334&lt;&gt;""),AM1335-AM1334,"")</f>
        <v/>
      </c>
      <c r="AP1335" s="274" t="n"/>
      <c r="AQ1335" s="583" t="inlineStr"/>
      <c r="AR1335" s="418">
        <f>IF(OR(AQ1335="",AQ1335="",AQ1335=0),"",6.172/(AQ1335*24))</f>
        <v/>
      </c>
      <c r="AS1335" s="436">
        <f>IF(OR(NOT(ISNUMBER(C1335)),NOT(ISNUMBER(AB1335))),"",IF(AG1335&lt;&gt;"",AG1335,AB1335)-C1335)</f>
        <v/>
      </c>
      <c r="AT1335" s="280" t="n"/>
      <c r="AU1335" s="281">
        <f>IF($B1335="","",TEXT($A1335,"yyyymmdd")&amp;"_P"&amp;$C1335&amp;"_C"&amp;$F1335&amp;"_"&amp;TRIM(RIGHT(SUBSTITUTE(TRIM(SUBSTITUTE($L1335,CHAR(160)," "))," ",REPT(" ",60)),60))&amp;IF($P1335="","","-"&amp;TRIM(RIGHT(SUBSTITUTE(TRIM(SUBSTITUTE($P1335,CHAR(160)," "))," ",REPT(" ",60)),60)))&amp;IF($T1335="","","-"&amp;TRIM(RIGHT(SUBSTITUTE(TRIM(SUBSTITUTE($T1335,CHAR(160)," "))," ",REPT(" ",60)),60)))&amp;".jpg")</f>
        <v/>
      </c>
    </row>
    <row r="1336" ht="56" customHeight="1">
      <c r="A1336" s="278" t="n">
        <v>30955</v>
      </c>
      <c r="B1336" s="274" t="inlineStr">
        <is>
          <t>James Hardie 1000 30 September, 1984</t>
        </is>
      </c>
      <c r="C1336" s="274" t="n">
        <v>26</v>
      </c>
      <c r="D1336" s="274" t="inlineStr">
        <is>
          <t>B</t>
        </is>
      </c>
      <c r="E1336" s="274" t="n">
        <v>6</v>
      </c>
      <c r="F1336" s="274" t="n">
        <v>73</v>
      </c>
      <c r="G1336" s="274" t="inlineStr">
        <is>
          <t>Racing Car News</t>
        </is>
      </c>
      <c r="H1336" s="274" t="n"/>
      <c r="I1336" s="274" t="n"/>
      <c r="J1336" s="274" t="inlineStr">
        <is>
          <t>Toyota Sprinter</t>
        </is>
      </c>
      <c r="K1336" s="274" t="inlineStr">
        <is>
          <t>1587 L4</t>
        </is>
      </c>
      <c r="L1336" s="274" t="inlineStr">
        <is>
          <t>Bob Holden</t>
        </is>
      </c>
      <c r="M1336" s="274" t="inlineStr">
        <is>
          <t>AUS</t>
        </is>
      </c>
      <c r="N1336" s="698">
        <f>_xlfn.LET(_xlpm.d,_xlfn.XLOOKUP(L1336,'[1]Birth Dates'!$A:$A,'[1]Birth Dates'!$B:$B,"",0),IF(_xlpm.d=0,"",_xlpm.d))</f>
        <v/>
      </c>
      <c r="O1336" s="274">
        <f>IF(OR(N1336="",A1336="",NOT(ISNUMBER(N1336)),N1336&gt;A1336),"",DATEDIF(N1336,A1336,"Y")&amp;" years, "&amp;DATEDIF(N1336,A1336,"YM")&amp;" months, "&amp;DATEDIF(N1336,A1336,"MD")&amp;" days")</f>
        <v/>
      </c>
      <c r="P1336" s="274" t="inlineStr">
        <is>
          <t>Alexandra Surplice</t>
        </is>
      </c>
      <c r="Q1336" s="274" t="inlineStr">
        <is>
          <t>AUS</t>
        </is>
      </c>
      <c r="R1336" s="698">
        <f>_xlfn.LET(_xlpm.d,_xlfn.XLOOKUP(P1336,'[1]Birth Dates'!$A:$A,'[1]Birth Dates'!$B:$B,"",0),IF(_xlpm.d=0,"",_xlpm.d))</f>
        <v/>
      </c>
      <c r="S1336" s="274">
        <f>IF(OR(R1336="",A1336="",NOT(ISNUMBER(R1336)),R1336&gt;A1336),"",DATEDIF(R1336,A1336,"Y")&amp;" years, "&amp;DATEDIF(R1336,A1336,"YM")&amp;" months, "&amp;DATEDIF(R1336,A1336,"MD")&amp;" days")</f>
        <v/>
      </c>
      <c r="T1336" s="274" t="n"/>
      <c r="U1336" s="274" t="n"/>
      <c r="V1336" s="698">
        <f>_xlfn.LET(_xlpm.d,_xlfn.XLOOKUP(T1336,'[1]Birth Dates'!$A:$A,'[1]Birth Dates'!$B:$B,"",0),IF(_xlpm.d=0,"",_xlpm.d))</f>
        <v/>
      </c>
      <c r="W1336" s="274">
        <f>IF(OR(V1336="",A1336="",NOT(ISNUMBER(V1336)),V1336&gt;A1336),"",DATEDIF(V1336,A1336,"Y")&amp;" years, "&amp;DATEDIF(V1336,A1336,"YM")&amp;" months, "&amp;DATEDIF(V1336,A1336,"MD")&amp;" days")</f>
        <v/>
      </c>
      <c r="X1336" s="274" t="n"/>
      <c r="Y1336" s="274" t="n"/>
      <c r="Z1336" s="274" t="n"/>
      <c r="AA1336" s="274" t="n"/>
      <c r="AB1336" s="274" t="n">
        <v>63</v>
      </c>
      <c r="AC1336" s="274" t="n"/>
      <c r="AD1336" s="274" t="n"/>
      <c r="AE1336" s="583" t="inlineStr">
        <is>
          <t>2:46.5400</t>
        </is>
      </c>
      <c r="AF1336" s="418">
        <f>IF(OR(AE1336="",AE1336="",AE1336=0),"",6.172/(AE1336*24))</f>
        <v/>
      </c>
      <c r="AG1336" s="279" t="n"/>
      <c r="AH1336" s="583" t="inlineStr"/>
      <c r="AI1336" s="418">
        <f>IF(OR(AH1336="",AH1336="",AH1336=0),"",6.172/(AH1336*24))</f>
        <v/>
      </c>
      <c r="AJ1336" s="175">
        <f>IF(AND(ISNUMBER(AB1336),ISNUMBER(AG1336)),AB1336-AG1336,"")</f>
        <v/>
      </c>
      <c r="AK1336" s="274" t="n"/>
      <c r="AL1336" s="274" t="n">
        <v>125</v>
      </c>
      <c r="AM1336" s="509" t="n">
        <v>0.2667091435185185</v>
      </c>
      <c r="AN1336" s="671">
        <f>IF(OR(AL1336="",AM1336="",AM1336=0),"",AL1336*6.172/(AM1336*24))</f>
        <v/>
      </c>
      <c r="AO1336" s="477">
        <f>IF(AND(AL1336=AL1335,AM1336&lt;&gt;"",AM1335&lt;&gt;""),AM1336-AM1335,"")</f>
        <v/>
      </c>
      <c r="AP1336" s="274" t="n"/>
      <c r="AQ1336" s="583" t="inlineStr"/>
      <c r="AR1336" s="418">
        <f>IF(OR(AQ1336="",AQ1336="",AQ1336=0),"",6.172/(AQ1336*24))</f>
        <v/>
      </c>
      <c r="AS1336" s="436">
        <f>IF(OR(NOT(ISNUMBER(C1336)),NOT(ISNUMBER(AB1336))),"",IF(AG1336&lt;&gt;"",AG1336,AB1336)-C1336)</f>
        <v/>
      </c>
      <c r="AT1336" s="280" t="n"/>
      <c r="AU1336" s="281">
        <f>IF($B1336="","",TEXT($A1336,"yyyymmdd")&amp;"_P"&amp;$C1336&amp;"_C"&amp;$F1336&amp;"_"&amp;TRIM(RIGHT(SUBSTITUTE(TRIM(SUBSTITUTE($L1336,CHAR(160)," "))," ",REPT(" ",60)),60))&amp;IF($P1336="","","-"&amp;TRIM(RIGHT(SUBSTITUTE(TRIM(SUBSTITUTE($P1336,CHAR(160)," "))," ",REPT(" ",60)),60)))&amp;IF($T1336="","","-"&amp;TRIM(RIGHT(SUBSTITUTE(TRIM(SUBSTITUTE($T1336,CHAR(160)," "))," ",REPT(" ",60)),60)))&amp;".jpg")</f>
        <v/>
      </c>
    </row>
    <row r="1337" ht="56" customHeight="1">
      <c r="A1337" s="278" t="n">
        <v>30955</v>
      </c>
      <c r="B1337" s="274" t="inlineStr">
        <is>
          <t>James Hardie 1000 30 September, 1984</t>
        </is>
      </c>
      <c r="C1337" s="274" t="n">
        <v>27</v>
      </c>
      <c r="D1337" s="274" t="inlineStr">
        <is>
          <t>A</t>
        </is>
      </c>
      <c r="E1337" s="274" t="n">
        <v>21</v>
      </c>
      <c r="F1337" s="274" t="n">
        <v>32</v>
      </c>
      <c r="G1337" s="274" t="inlineStr">
        <is>
          <t>Berklee Exhausts</t>
        </is>
      </c>
      <c r="H1337" s="274" t="n"/>
      <c r="I1337" s="274" t="n"/>
      <c r="J1337" s="274" t="inlineStr">
        <is>
          <t>Mazda RX7</t>
        </is>
      </c>
      <c r="K1337" s="274" t="inlineStr">
        <is>
          <t>2292 eq R2</t>
        </is>
      </c>
      <c r="L1337" s="274" t="inlineStr">
        <is>
          <t>Chris Clearihan</t>
        </is>
      </c>
      <c r="M1337" s="274" t="inlineStr">
        <is>
          <t>AUS</t>
        </is>
      </c>
      <c r="N1337" s="698">
        <f>_xlfn.LET(_xlpm.d,_xlfn.XLOOKUP(L1337,'[1]Birth Dates'!$A:$A,'[1]Birth Dates'!$B:$B,"",0),IF(_xlpm.d=0,"",_xlpm.d))</f>
        <v/>
      </c>
      <c r="O1337" s="274">
        <f>IF(OR(N1337="",A1337="",NOT(ISNUMBER(N1337)),N1337&gt;A1337),"",DATEDIF(N1337,A1337,"Y")&amp;" years, "&amp;DATEDIF(N1337,A1337,"YM")&amp;" months, "&amp;DATEDIF(N1337,A1337,"MD")&amp;" days")</f>
        <v/>
      </c>
      <c r="P1337" s="274" t="inlineStr">
        <is>
          <t>David Grose</t>
        </is>
      </c>
      <c r="Q1337" s="274" t="inlineStr">
        <is>
          <t>AUS</t>
        </is>
      </c>
      <c r="R1337" s="698">
        <f>_xlfn.LET(_xlpm.d,_xlfn.XLOOKUP(P1337,'[1]Birth Dates'!$A:$A,'[1]Birth Dates'!$B:$B,"",0),IF(_xlpm.d=0,"",_xlpm.d))</f>
        <v/>
      </c>
      <c r="S1337" s="274">
        <f>IF(OR(R1337="",A1337="",NOT(ISNUMBER(R1337)),R1337&gt;A1337),"",DATEDIF(R1337,A1337,"Y")&amp;" years, "&amp;DATEDIF(R1337,A1337,"YM")&amp;" months, "&amp;DATEDIF(R1337,A1337,"MD")&amp;" days")</f>
        <v/>
      </c>
      <c r="T1337" s="274" t="n"/>
      <c r="U1337" s="274" t="n"/>
      <c r="V1337" s="698">
        <f>_xlfn.LET(_xlpm.d,_xlfn.XLOOKUP(T1337,'[1]Birth Dates'!$A:$A,'[1]Birth Dates'!$B:$B,"",0),IF(_xlpm.d=0,"",_xlpm.d))</f>
        <v/>
      </c>
      <c r="W1337" s="274">
        <f>IF(OR(V1337="",A1337="",NOT(ISNUMBER(V1337)),V1337&gt;A1337),"",DATEDIF(V1337,A1337,"Y")&amp;" years, "&amp;DATEDIF(V1337,A1337,"YM")&amp;" months, "&amp;DATEDIF(V1337,A1337,"MD")&amp;" days")</f>
        <v/>
      </c>
      <c r="X1337" s="274" t="n"/>
      <c r="Y1337" s="274" t="n"/>
      <c r="Z1337" s="274" t="n"/>
      <c r="AA1337" s="274" t="n"/>
      <c r="AB1337" s="274" t="n">
        <v>50</v>
      </c>
      <c r="AC1337" s="274" t="n"/>
      <c r="AD1337" s="274" t="n"/>
      <c r="AE1337" s="583" t="inlineStr">
        <is>
          <t>2:29.4600</t>
        </is>
      </c>
      <c r="AF1337" s="418">
        <f>IF(OR(AE1337="",AE1337="",AE1337=0),"",6.172/(AE1337*24))</f>
        <v/>
      </c>
      <c r="AG1337" s="279" t="n"/>
      <c r="AH1337" s="583" t="inlineStr"/>
      <c r="AI1337" s="418">
        <f>IF(OR(AH1337="",AH1337="",AH1337=0),"",6.172/(AH1337*24))</f>
        <v/>
      </c>
      <c r="AJ1337" s="175">
        <f>IF(AND(ISNUMBER(AB1337),ISNUMBER(AG1337)),AB1337-AG1337,"")</f>
        <v/>
      </c>
      <c r="AK1337" s="274" t="n"/>
      <c r="AL1337" s="274" t="n">
        <v>123</v>
      </c>
      <c r="AM1337" s="509" t="n">
        <v>0.2675125</v>
      </c>
      <c r="AN1337" s="671">
        <f>IF(OR(AL1337="",AM1337="",AM1337=0),"",AL1337*6.172/(AM1337*24))</f>
        <v/>
      </c>
      <c r="AO1337" s="477">
        <f>IF(AND(AL1337=AL1336,AM1337&lt;&gt;"",AM1336&lt;&gt;""),AM1337-AM1336,"")</f>
        <v/>
      </c>
      <c r="AP1337" s="274" t="n"/>
      <c r="AQ1337" s="583" t="inlineStr"/>
      <c r="AR1337" s="418">
        <f>IF(OR(AQ1337="",AQ1337="",AQ1337=0),"",6.172/(AQ1337*24))</f>
        <v/>
      </c>
      <c r="AS1337" s="436">
        <f>IF(OR(NOT(ISNUMBER(C1337)),NOT(ISNUMBER(AB1337))),"",IF(AG1337&lt;&gt;"",AG1337,AB1337)-C1337)</f>
        <v/>
      </c>
      <c r="AT1337" s="280" t="n"/>
      <c r="AU1337" s="281">
        <f>IF($B1337="","",TEXT($A1337,"yyyymmdd")&amp;"_P"&amp;$C1337&amp;"_C"&amp;$F1337&amp;"_"&amp;TRIM(RIGHT(SUBSTITUTE(TRIM(SUBSTITUTE($L1337,CHAR(160)," "))," ",REPT(" ",60)),60))&amp;IF($P1337="","","-"&amp;TRIM(RIGHT(SUBSTITUTE(TRIM(SUBSTITUTE($P1337,CHAR(160)," "))," ",REPT(" ",60)),60)))&amp;IF($T1337="","","-"&amp;TRIM(RIGHT(SUBSTITUTE(TRIM(SUBSTITUTE($T1337,CHAR(160)," "))," ",REPT(" ",60)),60)))&amp;".jpg")</f>
        <v/>
      </c>
    </row>
    <row r="1338" ht="56" customHeight="1">
      <c r="A1338" s="278" t="n">
        <v>30955</v>
      </c>
      <c r="B1338" s="274" t="inlineStr">
        <is>
          <t>James Hardie 1000 30 September, 1984</t>
        </is>
      </c>
      <c r="C1338" s="274" t="n">
        <v>28</v>
      </c>
      <c r="D1338" s="274" t="inlineStr">
        <is>
          <t>B</t>
        </is>
      </c>
      <c r="E1338" s="274" t="n">
        <v>7</v>
      </c>
      <c r="F1338" s="274" t="n">
        <v>63</v>
      </c>
      <c r="G1338" s="274" t="inlineStr">
        <is>
          <t>Chris Heyer's Kingswood Import Centre</t>
        </is>
      </c>
      <c r="H1338" s="274" t="n"/>
      <c r="I1338" s="274" t="n"/>
      <c r="J1338" s="274" t="inlineStr">
        <is>
          <t>Audi 5+5</t>
        </is>
      </c>
      <c r="K1338" s="274" t="inlineStr">
        <is>
          <t>2145 L5</t>
        </is>
      </c>
      <c r="L1338" s="274" t="inlineStr">
        <is>
          <t>Chris Heyer</t>
        </is>
      </c>
      <c r="M1338" s="274" t="inlineStr">
        <is>
          <t>AUS</t>
        </is>
      </c>
      <c r="N1338" s="698">
        <f>_xlfn.LET(_xlpm.d,_xlfn.XLOOKUP(L1338,'[1]Birth Dates'!$A:$A,'[1]Birth Dates'!$B:$B,"",0),IF(_xlpm.d=0,"",_xlpm.d))</f>
        <v/>
      </c>
      <c r="O1338" s="274">
        <f>IF(OR(N1338="",A1338="",NOT(ISNUMBER(N1338)),N1338&gt;A1338),"",DATEDIF(N1338,A1338,"Y")&amp;" years, "&amp;DATEDIF(N1338,A1338,"YM")&amp;" months, "&amp;DATEDIF(N1338,A1338,"MD")&amp;" days")</f>
        <v/>
      </c>
      <c r="P1338" s="274" t="inlineStr">
        <is>
          <t>Gerard Murphy</t>
        </is>
      </c>
      <c r="Q1338" s="274" t="inlineStr">
        <is>
          <t>AUS</t>
        </is>
      </c>
      <c r="R1338" s="698">
        <f>_xlfn.LET(_xlpm.d,_xlfn.XLOOKUP(P1338,'[1]Birth Dates'!$A:$A,'[1]Birth Dates'!$B:$B,"",0),IF(_xlpm.d=0,"",_xlpm.d))</f>
        <v/>
      </c>
      <c r="S1338" s="274">
        <f>IF(OR(R1338="",A1338="",NOT(ISNUMBER(R1338)),R1338&gt;A1338),"",DATEDIF(R1338,A1338,"Y")&amp;" years, "&amp;DATEDIF(R1338,A1338,"YM")&amp;" months, "&amp;DATEDIF(R1338,A1338,"MD")&amp;" days")</f>
        <v/>
      </c>
      <c r="T1338" s="274" t="n"/>
      <c r="U1338" s="274" t="n"/>
      <c r="V1338" s="698">
        <f>_xlfn.LET(_xlpm.d,_xlfn.XLOOKUP(T1338,'[1]Birth Dates'!$A:$A,'[1]Birth Dates'!$B:$B,"",0),IF(_xlpm.d=0,"",_xlpm.d))</f>
        <v/>
      </c>
      <c r="W1338" s="274">
        <f>IF(OR(V1338="",A1338="",NOT(ISNUMBER(V1338)),V1338&gt;A1338),"",DATEDIF(V1338,A1338,"Y")&amp;" years, "&amp;DATEDIF(V1338,A1338,"YM")&amp;" months, "&amp;DATEDIF(V1338,A1338,"MD")&amp;" days")</f>
        <v/>
      </c>
      <c r="X1338" s="274" t="n"/>
      <c r="Y1338" s="274" t="n"/>
      <c r="Z1338" s="274" t="n"/>
      <c r="AA1338" s="274" t="n"/>
      <c r="AB1338" s="274" t="n">
        <v>64</v>
      </c>
      <c r="AC1338" s="274" t="n"/>
      <c r="AD1338" s="274" t="n"/>
      <c r="AE1338" s="583" t="inlineStr">
        <is>
          <t>2:49.7800</t>
        </is>
      </c>
      <c r="AF1338" s="418">
        <f>IF(OR(AE1338="",AE1338="",AE1338=0),"",6.172/(AE1338*24))</f>
        <v/>
      </c>
      <c r="AG1338" s="279" t="n"/>
      <c r="AH1338" s="583" t="inlineStr"/>
      <c r="AI1338" s="418">
        <f>IF(OR(AH1338="",AH1338="",AH1338=0),"",6.172/(AH1338*24))</f>
        <v/>
      </c>
      <c r="AJ1338" s="175">
        <f>IF(AND(ISNUMBER(AB1338),ISNUMBER(AG1338)),AB1338-AG1338,"")</f>
        <v/>
      </c>
      <c r="AK1338" s="274" t="n"/>
      <c r="AL1338" s="274" t="n">
        <v>117</v>
      </c>
      <c r="AM1338" s="509" t="n">
        <v>0.2682211805555555</v>
      </c>
      <c r="AN1338" s="671">
        <f>IF(OR(AL1338="",AM1338="",AM1338=0),"",AL1338*6.172/(AM1338*24))</f>
        <v/>
      </c>
      <c r="AO1338" s="477">
        <f>IF(AND(AL1338=AL1337,AM1338&lt;&gt;"",AM1337&lt;&gt;""),AM1338-AM1337,"")</f>
        <v/>
      </c>
      <c r="AP1338" s="274" t="n"/>
      <c r="AQ1338" s="583" t="inlineStr"/>
      <c r="AR1338" s="418">
        <f>IF(OR(AQ1338="",AQ1338="",AQ1338=0),"",6.172/(AQ1338*24))</f>
        <v/>
      </c>
      <c r="AS1338" s="436">
        <f>IF(OR(NOT(ISNUMBER(C1338)),NOT(ISNUMBER(AB1338))),"",IF(AG1338&lt;&gt;"",AG1338,AB1338)-C1338)</f>
        <v/>
      </c>
      <c r="AT1338" s="280" t="n"/>
      <c r="AU1338" s="281">
        <f>IF($B1338="","",TEXT($A1338,"yyyymmdd")&amp;"_P"&amp;$C1338&amp;"_C"&amp;$F1338&amp;"_"&amp;TRIM(RIGHT(SUBSTITUTE(TRIM(SUBSTITUTE($L1338,CHAR(160)," "))," ",REPT(" ",60)),60))&amp;IF($P1338="","","-"&amp;TRIM(RIGHT(SUBSTITUTE(TRIM(SUBSTITUTE($P1338,CHAR(160)," "))," ",REPT(" ",60)),60)))&amp;IF($T1338="","","-"&amp;TRIM(RIGHT(SUBSTITUTE(TRIM(SUBSTITUTE($T1338,CHAR(160)," "))," ",REPT(" ",60)),60)))&amp;".jpg")</f>
        <v/>
      </c>
    </row>
    <row r="1339" ht="56" customHeight="1">
      <c r="A1339" s="278" t="n">
        <v>30955</v>
      </c>
      <c r="B1339" s="274" t="inlineStr">
        <is>
          <t>James Hardie 1000 30 September, 1984</t>
        </is>
      </c>
      <c r="C1339" s="274" t="n">
        <v>29</v>
      </c>
      <c r="D1339" s="274" t="inlineStr">
        <is>
          <t>B</t>
        </is>
      </c>
      <c r="E1339" s="274" t="n">
        <v>8</v>
      </c>
      <c r="F1339" s="274" t="n">
        <v>60</v>
      </c>
      <c r="G1339" s="274" t="inlineStr">
        <is>
          <t>Mobil Rover Racing</t>
        </is>
      </c>
      <c r="H1339" s="274" t="n"/>
      <c r="I1339" s="274" t="n"/>
      <c r="J1339" s="274" t="inlineStr">
        <is>
          <t>Rover Vitesse</t>
        </is>
      </c>
      <c r="K1339" s="274" t="inlineStr">
        <is>
          <t>3532 V8</t>
        </is>
      </c>
      <c r="L1339" s="274" t="inlineStr">
        <is>
          <t>Steve Soper</t>
        </is>
      </c>
      <c r="M1339" s="274" t="inlineStr">
        <is>
          <t>GBR</t>
        </is>
      </c>
      <c r="N1339" s="698">
        <f>_xlfn.LET(_xlpm.d,_xlfn.XLOOKUP(L1339,'[1]Birth Dates'!$A:$A,'[1]Birth Dates'!$B:$B,"",0),IF(_xlpm.d=0,"",_xlpm.d))</f>
        <v/>
      </c>
      <c r="O1339" s="274">
        <f>IF(OR(N1339="",A1339="",NOT(ISNUMBER(N1339)),N1339&gt;A1339),"",DATEDIF(N1339,A1339,"Y")&amp;" years, "&amp;DATEDIF(N1339,A1339,"YM")&amp;" months, "&amp;DATEDIF(N1339,A1339,"MD")&amp;" days")</f>
        <v/>
      </c>
      <c r="P1339" s="274" t="inlineStr">
        <is>
          <t>Ron Dickson</t>
        </is>
      </c>
      <c r="Q1339" s="274" t="inlineStr">
        <is>
          <t>AUS</t>
        </is>
      </c>
      <c r="R1339" s="698">
        <f>_xlfn.LET(_xlpm.d,_xlfn.XLOOKUP(P1339,'[1]Birth Dates'!$A:$A,'[1]Birth Dates'!$B:$B,"",0),IF(_xlpm.d=0,"",_xlpm.d))</f>
        <v/>
      </c>
      <c r="S1339" s="274">
        <f>IF(OR(R1339="",A1339="",NOT(ISNUMBER(R1339)),R1339&gt;A1339),"",DATEDIF(R1339,A1339,"Y")&amp;" years, "&amp;DATEDIF(R1339,A1339,"YM")&amp;" months, "&amp;DATEDIF(R1339,A1339,"MD")&amp;" days")</f>
        <v/>
      </c>
      <c r="T1339" s="274" t="n"/>
      <c r="U1339" s="274" t="n"/>
      <c r="V1339" s="698">
        <f>_xlfn.LET(_xlpm.d,_xlfn.XLOOKUP(T1339,'[1]Birth Dates'!$A:$A,'[1]Birth Dates'!$B:$B,"",0),IF(_xlpm.d=0,"",_xlpm.d))</f>
        <v/>
      </c>
      <c r="W1339" s="274">
        <f>IF(OR(V1339="",A1339="",NOT(ISNUMBER(V1339)),V1339&gt;A1339),"",DATEDIF(V1339,A1339,"Y")&amp;" years, "&amp;DATEDIF(V1339,A1339,"YM")&amp;" months, "&amp;DATEDIF(V1339,A1339,"MD")&amp;" days")</f>
        <v/>
      </c>
      <c r="X1339" s="274" t="n"/>
      <c r="Y1339" s="274" t="n"/>
      <c r="Z1339" s="274" t="n"/>
      <c r="AA1339" s="274" t="n"/>
      <c r="AB1339" s="274" t="n">
        <v>38</v>
      </c>
      <c r="AC1339" s="274" t="n"/>
      <c r="AD1339" s="274" t="n"/>
      <c r="AE1339" s="583" t="inlineStr">
        <is>
          <t>2:23.6900</t>
        </is>
      </c>
      <c r="AF1339" s="418">
        <f>IF(OR(AE1339="",AE1339="",AE1339=0),"",6.172/(AE1339*24))</f>
        <v/>
      </c>
      <c r="AG1339" s="279" t="n"/>
      <c r="AH1339" s="583" t="inlineStr"/>
      <c r="AI1339" s="418">
        <f>IF(OR(AH1339="",AH1339="",AH1339=0),"",6.172/(AH1339*24))</f>
        <v/>
      </c>
      <c r="AJ1339" s="175">
        <f>IF(AND(ISNUMBER(AB1339),ISNUMBER(AG1339)),AB1339-AG1339,"")</f>
        <v/>
      </c>
      <c r="AK1339" s="274" t="n"/>
      <c r="AL1339" s="274" t="n">
        <v>116</v>
      </c>
      <c r="AM1339" s="509" t="n">
        <v>0.2667497685185185</v>
      </c>
      <c r="AN1339" s="671">
        <f>IF(OR(AL1339="",AM1339="",AM1339=0),"",AL1339*6.172/(AM1339*24))</f>
        <v/>
      </c>
      <c r="AO1339" s="477">
        <f>IF(AND(AL1339=AL1338,AM1339&lt;&gt;"",AM1338&lt;&gt;""),AM1339-AM1338,"")</f>
        <v/>
      </c>
      <c r="AP1339" s="274" t="n"/>
      <c r="AQ1339" s="583" t="inlineStr"/>
      <c r="AR1339" s="418">
        <f>IF(OR(AQ1339="",AQ1339="",AQ1339=0),"",6.172/(AQ1339*24))</f>
        <v/>
      </c>
      <c r="AS1339" s="436">
        <f>IF(OR(NOT(ISNUMBER(C1339)),NOT(ISNUMBER(AB1339))),"",IF(AG1339&lt;&gt;"",AG1339,AB1339)-C1339)</f>
        <v/>
      </c>
      <c r="AT1339" s="280" t="n"/>
      <c r="AU1339" s="281">
        <f>IF($B1339="","",TEXT($A1339,"yyyymmdd")&amp;"_P"&amp;$C1339&amp;"_C"&amp;$F1339&amp;"_"&amp;TRIM(RIGHT(SUBSTITUTE(TRIM(SUBSTITUTE($L1339,CHAR(160)," "))," ",REPT(" ",60)),60))&amp;IF($P1339="","","-"&amp;TRIM(RIGHT(SUBSTITUTE(TRIM(SUBSTITUTE($P1339,CHAR(160)," "))," ",REPT(" ",60)),60)))&amp;IF($T1339="","","-"&amp;TRIM(RIGHT(SUBSTITUTE(TRIM(SUBSTITUTE($T1339,CHAR(160)," "))," ",REPT(" ",60)),60)))&amp;".jpg")</f>
        <v/>
      </c>
    </row>
    <row r="1340" ht="56" customHeight="1">
      <c r="A1340" s="278" t="n">
        <v>30955</v>
      </c>
      <c r="B1340" s="274" t="inlineStr">
        <is>
          <t>James Hardie 1000 30 September, 1984</t>
        </is>
      </c>
      <c r="C1340" s="274" t="inlineStr">
        <is>
          <t>DNF</t>
        </is>
      </c>
      <c r="D1340" s="274" t="inlineStr">
        <is>
          <t>A</t>
        </is>
      </c>
      <c r="E1340" s="274" t="n"/>
      <c r="F1340" s="274" t="n">
        <v>13</v>
      </c>
      <c r="G1340" s="274" t="inlineStr">
        <is>
          <t>Bruce Keith Smith</t>
        </is>
      </c>
      <c r="H1340" s="274" t="n"/>
      <c r="I1340" s="274" t="n"/>
      <c r="J1340" s="274" t="inlineStr">
        <is>
          <t>Holden Commodore VH</t>
        </is>
      </c>
      <c r="K1340" s="274" t="inlineStr">
        <is>
          <t>5044 V8</t>
        </is>
      </c>
      <c r="L1340" s="274" t="inlineStr">
        <is>
          <t>Bruce Smith</t>
        </is>
      </c>
      <c r="M1340" s="274" t="inlineStr">
        <is>
          <t>AUS</t>
        </is>
      </c>
      <c r="N1340" s="698">
        <f>_xlfn.LET(_xlpm.d,_xlfn.XLOOKUP(L1340,'[1]Birth Dates'!$A:$A,'[1]Birth Dates'!$B:$B,"",0),IF(_xlpm.d=0,"",_xlpm.d))</f>
        <v/>
      </c>
      <c r="O1340" s="274">
        <f>IF(OR(N1340="",A1340="",NOT(ISNUMBER(N1340)),N1340&gt;A1340),"",DATEDIF(N1340,A1340,"Y")&amp;" years, "&amp;DATEDIF(N1340,A1340,"YM")&amp;" months, "&amp;DATEDIF(N1340,A1340,"MD")&amp;" days")</f>
        <v/>
      </c>
      <c r="P1340" s="274" t="inlineStr">
        <is>
          <t>Graeme Waswo</t>
        </is>
      </c>
      <c r="Q1340" s="274" t="inlineStr">
        <is>
          <t>NZL</t>
        </is>
      </c>
      <c r="R1340" s="698">
        <f>_xlfn.LET(_xlpm.d,_xlfn.XLOOKUP(P1340,'[1]Birth Dates'!$A:$A,'[1]Birth Dates'!$B:$B,"",0),IF(_xlpm.d=0,"",_xlpm.d))</f>
        <v/>
      </c>
      <c r="S1340" s="274">
        <f>IF(OR(R1340="",A1340="",NOT(ISNUMBER(R1340)),R1340&gt;A1340),"",DATEDIF(R1340,A1340,"Y")&amp;" years, "&amp;DATEDIF(R1340,A1340,"YM")&amp;" months, "&amp;DATEDIF(R1340,A1340,"MD")&amp;" days")</f>
        <v/>
      </c>
      <c r="T1340" s="274" t="n"/>
      <c r="U1340" s="274" t="n"/>
      <c r="V1340" s="698">
        <f>_xlfn.LET(_xlpm.d,_xlfn.XLOOKUP(T1340,'[1]Birth Dates'!$A:$A,'[1]Birth Dates'!$B:$B,"",0),IF(_xlpm.d=0,"",_xlpm.d))</f>
        <v/>
      </c>
      <c r="W1340" s="274">
        <f>IF(OR(V1340="",A1340="",NOT(ISNUMBER(V1340)),V1340&gt;A1340),"",DATEDIF(V1340,A1340,"Y")&amp;" years, "&amp;DATEDIF(V1340,A1340,"YM")&amp;" months, "&amp;DATEDIF(V1340,A1340,"MD")&amp;" days")</f>
        <v/>
      </c>
      <c r="X1340" s="274" t="n"/>
      <c r="Y1340" s="274" t="n"/>
      <c r="Z1340" s="274" t="n"/>
      <c r="AA1340" s="274" t="n"/>
      <c r="AB1340" s="274" t="n">
        <v>37</v>
      </c>
      <c r="AC1340" s="274" t="n"/>
      <c r="AD1340" s="274" t="n"/>
      <c r="AE1340" s="598" t="inlineStr">
        <is>
          <t>2:23.4200</t>
        </is>
      </c>
      <c r="AF1340" s="418">
        <f>IF(OR(AE1340="",AE1340="",AE1340=0),"",6.172/(AE1340*24))</f>
        <v/>
      </c>
      <c r="AG1340" s="279" t="n"/>
      <c r="AH1340" s="583" t="inlineStr"/>
      <c r="AI1340" s="418">
        <f>IF(OR(AH1340="",AH1340="",AH1340=0),"",6.172/(AH1340*24))</f>
        <v/>
      </c>
      <c r="AJ1340" s="175">
        <f>IF(AND(ISNUMBER(AB1340),ISNUMBER(AG1340)),AB1340-AG1340,"")</f>
        <v/>
      </c>
      <c r="AK1340" s="274" t="inlineStr">
        <is>
          <t>Diff.</t>
        </is>
      </c>
      <c r="AL1340" s="274" t="n">
        <v>123</v>
      </c>
      <c r="AM1340" s="510" t="n"/>
      <c r="AN1340" s="671">
        <f>IF(OR(AL1340="",AM1340="",AM1340=0),"",AL1340*6.172/(AM1340*24))</f>
        <v/>
      </c>
      <c r="AO1340" s="477">
        <f>IF(AND(AL1340=AL1339,AM1340&lt;&gt;"",AM1339&lt;&gt;""),AM1340-AM1339,"")</f>
        <v/>
      </c>
      <c r="AP1340" s="274" t="n"/>
      <c r="AQ1340" s="583" t="inlineStr"/>
      <c r="AR1340" s="418">
        <f>IF(OR(AQ1340="",AQ1340="",AQ1340=0),"",6.172/(AQ1340*24))</f>
        <v/>
      </c>
      <c r="AS1340" s="436">
        <f>IF(OR(NOT(ISNUMBER(C1340)),NOT(ISNUMBER(AB1340))),"",IF(AG1340&lt;&gt;"",AG1340,AB1340)-C1340)</f>
        <v/>
      </c>
      <c r="AT1340" s="280" t="n"/>
      <c r="AU1340" s="281">
        <f>IF($B1340="","",TEXT($A1340,"yyyymmdd")&amp;"_P"&amp;$C1340&amp;"_C"&amp;$F1340&amp;"_"&amp;TRIM(RIGHT(SUBSTITUTE(TRIM(SUBSTITUTE($L1340,CHAR(160)," "))," ",REPT(" ",60)),60))&amp;IF($P1340="","","-"&amp;TRIM(RIGHT(SUBSTITUTE(TRIM(SUBSTITUTE($P1340,CHAR(160)," "))," ",REPT(" ",60)),60)))&amp;IF($T1340="","","-"&amp;TRIM(RIGHT(SUBSTITUTE(TRIM(SUBSTITUTE($T1340,CHAR(160)," "))," ",REPT(" ",60)),60)))&amp;".jpg")</f>
        <v/>
      </c>
    </row>
    <row r="1341" ht="56" customHeight="1">
      <c r="A1341" s="278" t="n">
        <v>30955</v>
      </c>
      <c r="B1341" s="274" t="inlineStr">
        <is>
          <t>James Hardie 1000 30 September, 1984</t>
        </is>
      </c>
      <c r="C1341" s="274" t="inlineStr">
        <is>
          <t>DNF</t>
        </is>
      </c>
      <c r="D1341" s="274" t="inlineStr">
        <is>
          <t>A</t>
        </is>
      </c>
      <c r="E1341" s="274" t="n"/>
      <c r="F1341" s="274" t="n">
        <v>49</v>
      </c>
      <c r="G1341" s="274" t="inlineStr">
        <is>
          <t>Kenmar Agency Pty Ltd</t>
        </is>
      </c>
      <c r="H1341" s="274" t="n"/>
      <c r="I1341" s="274" t="n"/>
      <c r="J1341" s="274" t="inlineStr">
        <is>
          <t>Ford Falcon XD</t>
        </is>
      </c>
      <c r="K1341" s="274" t="inlineStr">
        <is>
          <t>5760 V8</t>
        </is>
      </c>
      <c r="L1341" s="274" t="inlineStr">
        <is>
          <t>John Donnelly</t>
        </is>
      </c>
      <c r="M1341" s="274" t="inlineStr">
        <is>
          <t>AUS</t>
        </is>
      </c>
      <c r="N1341" s="698">
        <f>_xlfn.LET(_xlpm.d,_xlfn.XLOOKUP(L1341,'[1]Birth Dates'!$A:$A,'[1]Birth Dates'!$B:$B,"",0),IF(_xlpm.d=0,"",_xlpm.d))</f>
        <v/>
      </c>
      <c r="O1341" s="274">
        <f>IF(OR(N1341="",A1341="",NOT(ISNUMBER(N1341)),N1341&gt;A1341),"",DATEDIF(N1341,A1341,"Y")&amp;" years, "&amp;DATEDIF(N1341,A1341,"YM")&amp;" months, "&amp;DATEDIF(N1341,A1341,"MD")&amp;" days")</f>
        <v/>
      </c>
      <c r="P1341" s="274" t="inlineStr">
        <is>
          <t>Simon Harrex</t>
        </is>
      </c>
      <c r="Q1341" s="274" t="inlineStr">
        <is>
          <t>AUS</t>
        </is>
      </c>
      <c r="R1341" s="698">
        <f>_xlfn.LET(_xlpm.d,_xlfn.XLOOKUP(P1341,'[1]Birth Dates'!$A:$A,'[1]Birth Dates'!$B:$B,"",0),IF(_xlpm.d=0,"",_xlpm.d))</f>
        <v/>
      </c>
      <c r="S1341" s="274">
        <f>IF(OR(R1341="",A1341="",NOT(ISNUMBER(R1341)),R1341&gt;A1341),"",DATEDIF(R1341,A1341,"Y")&amp;" years, "&amp;DATEDIF(R1341,A1341,"YM")&amp;" months, "&amp;DATEDIF(R1341,A1341,"MD")&amp;" days")</f>
        <v/>
      </c>
      <c r="T1341" s="274" t="n"/>
      <c r="U1341" s="274" t="n"/>
      <c r="V1341" s="698">
        <f>_xlfn.LET(_xlpm.d,_xlfn.XLOOKUP(T1341,'[1]Birth Dates'!$A:$A,'[1]Birth Dates'!$B:$B,"",0),IF(_xlpm.d=0,"",_xlpm.d))</f>
        <v/>
      </c>
      <c r="W1341" s="274">
        <f>IF(OR(V1341="",A1341="",NOT(ISNUMBER(V1341)),V1341&gt;A1341),"",DATEDIF(V1341,A1341,"Y")&amp;" years, "&amp;DATEDIF(V1341,A1341,"YM")&amp;" months, "&amp;DATEDIF(V1341,A1341,"MD")&amp;" days")</f>
        <v/>
      </c>
      <c r="X1341" s="274" t="n"/>
      <c r="Y1341" s="274" t="n"/>
      <c r="Z1341" s="274" t="n"/>
      <c r="AA1341" s="274" t="n"/>
      <c r="AB1341" s="274" t="n">
        <v>55</v>
      </c>
      <c r="AC1341" s="274" t="n"/>
      <c r="AD1341" s="274" t="n"/>
      <c r="AE1341" s="598" t="inlineStr">
        <is>
          <t>2:33.3600</t>
        </is>
      </c>
      <c r="AF1341" s="418">
        <f>IF(OR(AE1341="",AE1341="",AE1341=0),"",6.172/(AE1341*24))</f>
        <v/>
      </c>
      <c r="AG1341" s="279" t="n"/>
      <c r="AH1341" s="583" t="inlineStr"/>
      <c r="AI1341" s="418">
        <f>IF(OR(AH1341="",AH1341="",AH1341=0),"",6.172/(AH1341*24))</f>
        <v/>
      </c>
      <c r="AJ1341" s="175">
        <f>IF(AND(ISNUMBER(AB1341),ISNUMBER(AG1341)),AB1341-AG1341,"")</f>
        <v/>
      </c>
      <c r="AK1341" s="274" t="inlineStr">
        <is>
          <t>Insufficent Laps</t>
        </is>
      </c>
      <c r="AL1341" s="274" t="n">
        <v>122</v>
      </c>
      <c r="AM1341" s="510" t="n"/>
      <c r="AN1341" s="671">
        <f>IF(OR(AL1341="",AM1341="",AM1341=0),"",AL1341*6.172/(AM1341*24))</f>
        <v/>
      </c>
      <c r="AO1341" s="477">
        <f>IF(AND(AL1341=AL1340,AM1341&lt;&gt;"",AM1340&lt;&gt;""),AM1341-AM1340,"")</f>
        <v/>
      </c>
      <c r="AP1341" s="274" t="n"/>
      <c r="AQ1341" s="583" t="inlineStr"/>
      <c r="AR1341" s="418">
        <f>IF(OR(AQ1341="",AQ1341="",AQ1341=0),"",6.172/(AQ1341*24))</f>
        <v/>
      </c>
      <c r="AS1341" s="436">
        <f>IF(OR(NOT(ISNUMBER(C1341)),NOT(ISNUMBER(AB1341))),"",IF(AG1341&lt;&gt;"",AG1341,AB1341)-C1341)</f>
        <v/>
      </c>
      <c r="AT1341" s="280" t="n"/>
      <c r="AU1341" s="281">
        <f>IF($B1341="","",TEXT($A1341,"yyyymmdd")&amp;"_P"&amp;$C1341&amp;"_C"&amp;$F1341&amp;"_"&amp;TRIM(RIGHT(SUBSTITUTE(TRIM(SUBSTITUTE($L1341,CHAR(160)," "))," ",REPT(" ",60)),60))&amp;IF($P1341="","","-"&amp;TRIM(RIGHT(SUBSTITUTE(TRIM(SUBSTITUTE($P1341,CHAR(160)," "))," ",REPT(" ",60)),60)))&amp;IF($T1341="","","-"&amp;TRIM(RIGHT(SUBSTITUTE(TRIM(SUBSTITUTE($T1341,CHAR(160)," "))," ",REPT(" ",60)),60)))&amp;".jpg")</f>
        <v/>
      </c>
    </row>
    <row r="1342" ht="56" customHeight="1">
      <c r="A1342" s="278" t="n">
        <v>30955</v>
      </c>
      <c r="B1342" s="274" t="inlineStr">
        <is>
          <t>James Hardie 1000 30 September, 1984</t>
        </is>
      </c>
      <c r="C1342" s="274" t="inlineStr">
        <is>
          <t>DNF</t>
        </is>
      </c>
      <c r="D1342" s="274" t="inlineStr">
        <is>
          <t>A</t>
        </is>
      </c>
      <c r="E1342" s="274" t="n"/>
      <c r="F1342" s="274" t="n">
        <v>22</v>
      </c>
      <c r="G1342" s="274" t="inlineStr">
        <is>
          <t>PF Motor Racing</t>
        </is>
      </c>
      <c r="H1342" s="274" t="n"/>
      <c r="I1342" s="274" t="n"/>
      <c r="J1342" s="274" t="inlineStr">
        <is>
          <t>Chevrolet Camaro</t>
        </is>
      </c>
      <c r="K1342" s="274" t="inlineStr">
        <is>
          <t>5735 V8</t>
        </is>
      </c>
      <c r="L1342" s="274" t="inlineStr">
        <is>
          <t>Bryan Thomson</t>
        </is>
      </c>
      <c r="M1342" s="274" t="inlineStr">
        <is>
          <t>AUS</t>
        </is>
      </c>
      <c r="N1342" s="698">
        <f>_xlfn.LET(_xlpm.d,_xlfn.XLOOKUP(L1342,'[1]Birth Dates'!$A:$A,'[1]Birth Dates'!$B:$B,"",0),IF(_xlpm.d=0,"",_xlpm.d))</f>
        <v/>
      </c>
      <c r="O1342" s="274">
        <f>IF(OR(N1342="",A1342="",NOT(ISNUMBER(N1342)),N1342&gt;A1342),"",DATEDIF(N1342,A1342,"Y")&amp;" years, "&amp;DATEDIF(N1342,A1342,"YM")&amp;" months, "&amp;DATEDIF(N1342,A1342,"MD")&amp;" days")</f>
        <v/>
      </c>
      <c r="P1342" s="274" t="inlineStr">
        <is>
          <t>John Mann</t>
        </is>
      </c>
      <c r="Q1342" s="274" t="inlineStr">
        <is>
          <t>AUS</t>
        </is>
      </c>
      <c r="R1342" s="698">
        <f>_xlfn.LET(_xlpm.d,_xlfn.XLOOKUP(P1342,'[1]Birth Dates'!$A:$A,'[1]Birth Dates'!$B:$B,"",0),IF(_xlpm.d=0,"",_xlpm.d))</f>
        <v/>
      </c>
      <c r="S1342" s="274">
        <f>IF(OR(R1342="",A1342="",NOT(ISNUMBER(R1342)),R1342&gt;A1342),"",DATEDIF(R1342,A1342,"Y")&amp;" years, "&amp;DATEDIF(R1342,A1342,"YM")&amp;" months, "&amp;DATEDIF(R1342,A1342,"MD")&amp;" days")</f>
        <v/>
      </c>
      <c r="T1342" s="274" t="n"/>
      <c r="U1342" s="274" t="n"/>
      <c r="V1342" s="698">
        <f>_xlfn.LET(_xlpm.d,_xlfn.XLOOKUP(T1342,'[1]Birth Dates'!$A:$A,'[1]Birth Dates'!$B:$B,"",0),IF(_xlpm.d=0,"",_xlpm.d))</f>
        <v/>
      </c>
      <c r="W1342" s="274">
        <f>IF(OR(V1342="",A1342="",NOT(ISNUMBER(V1342)),V1342&gt;A1342),"",DATEDIF(V1342,A1342,"Y")&amp;" years, "&amp;DATEDIF(V1342,A1342,"YM")&amp;" months, "&amp;DATEDIF(V1342,A1342,"MD")&amp;" days")</f>
        <v/>
      </c>
      <c r="X1342" s="274" t="n"/>
      <c r="Y1342" s="274" t="n"/>
      <c r="Z1342" s="274" t="n"/>
      <c r="AA1342" s="274" t="n"/>
      <c r="AB1342" s="274" t="n">
        <v>45</v>
      </c>
      <c r="AC1342" s="274" t="n"/>
      <c r="AD1342" s="274" t="n"/>
      <c r="AE1342" s="598" t="inlineStr">
        <is>
          <t>2:27.0800</t>
        </is>
      </c>
      <c r="AF1342" s="418">
        <f>IF(OR(AE1342="",AE1342="",AE1342=0),"",6.172/(AE1342*24))</f>
        <v/>
      </c>
      <c r="AG1342" s="279" t="n"/>
      <c r="AH1342" s="583" t="inlineStr"/>
      <c r="AI1342" s="418">
        <f>IF(OR(AH1342="",AH1342="",AH1342=0),"",6.172/(AH1342*24))</f>
        <v/>
      </c>
      <c r="AJ1342" s="175">
        <f>IF(AND(ISNUMBER(AB1342),ISNUMBER(AG1342)),AB1342-AG1342,"")</f>
        <v/>
      </c>
      <c r="AK1342" s="274" t="inlineStr">
        <is>
          <t>Diff.</t>
        </is>
      </c>
      <c r="AL1342" s="274" t="n">
        <v>121</v>
      </c>
      <c r="AM1342" s="510" t="n"/>
      <c r="AN1342" s="671">
        <f>IF(OR(AL1342="",AM1342="",AM1342=0),"",AL1342*6.172/(AM1342*24))</f>
        <v/>
      </c>
      <c r="AO1342" s="477">
        <f>IF(AND(AL1342=AL1341,AM1342&lt;&gt;"",AM1341&lt;&gt;""),AM1342-AM1341,"")</f>
        <v/>
      </c>
      <c r="AP1342" s="274" t="n"/>
      <c r="AQ1342" s="583" t="inlineStr"/>
      <c r="AR1342" s="418">
        <f>IF(OR(AQ1342="",AQ1342="",AQ1342=0),"",6.172/(AQ1342*24))</f>
        <v/>
      </c>
      <c r="AS1342" s="436">
        <f>IF(OR(NOT(ISNUMBER(C1342)),NOT(ISNUMBER(AB1342))),"",IF(AG1342&lt;&gt;"",AG1342,AB1342)-C1342)</f>
        <v/>
      </c>
      <c r="AT1342" s="280" t="n"/>
      <c r="AU1342" s="281">
        <f>IF($B1342="","",TEXT($A1342,"yyyymmdd")&amp;"_P"&amp;$C1342&amp;"_C"&amp;$F1342&amp;"_"&amp;TRIM(RIGHT(SUBSTITUTE(TRIM(SUBSTITUTE($L1342,CHAR(160)," "))," ",REPT(" ",60)),60))&amp;IF($P1342="","","-"&amp;TRIM(RIGHT(SUBSTITUTE(TRIM(SUBSTITUTE($P1342,CHAR(160)," "))," ",REPT(" ",60)),60)))&amp;IF($T1342="","","-"&amp;TRIM(RIGHT(SUBSTITUTE(TRIM(SUBSTITUTE($T1342,CHAR(160)," "))," ",REPT(" ",60)),60)))&amp;".jpg")</f>
        <v/>
      </c>
    </row>
    <row r="1343" ht="56" customHeight="1">
      <c r="A1343" s="278" t="n">
        <v>30955</v>
      </c>
      <c r="B1343" s="274" t="inlineStr">
        <is>
          <t>James Hardie 1000 30 September, 1984</t>
        </is>
      </c>
      <c r="C1343" s="274" t="inlineStr">
        <is>
          <t>DNF</t>
        </is>
      </c>
      <c r="D1343" s="274" t="inlineStr">
        <is>
          <t>B</t>
        </is>
      </c>
      <c r="E1343" s="274" t="n"/>
      <c r="F1343" s="274" t="n">
        <v>75</v>
      </c>
      <c r="G1343" s="274" t="inlineStr">
        <is>
          <t>Laurie Hazelton</t>
        </is>
      </c>
      <c r="H1343" s="274" t="n"/>
      <c r="I1343" s="274" t="n"/>
      <c r="J1343" s="274" t="inlineStr">
        <is>
          <t>Ford Capri</t>
        </is>
      </c>
      <c r="K1343" s="274" t="inlineStr">
        <is>
          <t>2993 V6</t>
        </is>
      </c>
      <c r="L1343" s="274" t="inlineStr">
        <is>
          <t>Laurie Hazelton</t>
        </is>
      </c>
      <c r="M1343" s="274" t="inlineStr">
        <is>
          <t>AUS</t>
        </is>
      </c>
      <c r="N1343" s="698">
        <f>_xlfn.LET(_xlpm.d,_xlfn.XLOOKUP(L1343,'[1]Birth Dates'!$A:$A,'[1]Birth Dates'!$B:$B,"",0),IF(_xlpm.d=0,"",_xlpm.d))</f>
        <v/>
      </c>
      <c r="O1343" s="274">
        <f>IF(OR(N1343="",A1343="",NOT(ISNUMBER(N1343)),N1343&gt;A1343),"",DATEDIF(N1343,A1343,"Y")&amp;" years, "&amp;DATEDIF(N1343,A1343,"YM")&amp;" months, "&amp;DATEDIF(N1343,A1343,"MD")&amp;" days")</f>
        <v/>
      </c>
      <c r="P1343" s="274" t="inlineStr">
        <is>
          <t>Jerry Strauberg</t>
        </is>
      </c>
      <c r="Q1343" s="274" t="inlineStr">
        <is>
          <t>AUS</t>
        </is>
      </c>
      <c r="R1343" s="698">
        <f>_xlfn.LET(_xlpm.d,_xlfn.XLOOKUP(P1343,'[1]Birth Dates'!$A:$A,'[1]Birth Dates'!$B:$B,"",0),IF(_xlpm.d=0,"",_xlpm.d))</f>
        <v/>
      </c>
      <c r="S1343" s="274">
        <f>IF(OR(R1343="",A1343="",NOT(ISNUMBER(R1343)),R1343&gt;A1343),"",DATEDIF(R1343,A1343,"Y")&amp;" years, "&amp;DATEDIF(R1343,A1343,"YM")&amp;" months, "&amp;DATEDIF(R1343,A1343,"MD")&amp;" days")</f>
        <v/>
      </c>
      <c r="T1343" s="274" t="n"/>
      <c r="U1343" s="274" t="n"/>
      <c r="V1343" s="698">
        <f>_xlfn.LET(_xlpm.d,_xlfn.XLOOKUP(T1343,'[1]Birth Dates'!$A:$A,'[1]Birth Dates'!$B:$B,"",0),IF(_xlpm.d=0,"",_xlpm.d))</f>
        <v/>
      </c>
      <c r="W1343" s="274">
        <f>IF(OR(V1343="",A1343="",NOT(ISNUMBER(V1343)),V1343&gt;A1343),"",DATEDIF(V1343,A1343,"Y")&amp;" years, "&amp;DATEDIF(V1343,A1343,"YM")&amp;" months, "&amp;DATEDIF(V1343,A1343,"MD")&amp;" days")</f>
        <v/>
      </c>
      <c r="X1343" s="274" t="n"/>
      <c r="Y1343" s="274" t="n"/>
      <c r="Z1343" s="274" t="n"/>
      <c r="AA1343" s="274" t="n"/>
      <c r="AB1343" s="274" t="n">
        <v>62</v>
      </c>
      <c r="AC1343" s="274" t="n"/>
      <c r="AD1343" s="274" t="n"/>
      <c r="AE1343" s="598" t="inlineStr">
        <is>
          <t>2:45.4700</t>
        </is>
      </c>
      <c r="AF1343" s="418">
        <f>IF(OR(AE1343="",AE1343="",AE1343=0),"",6.172/(AE1343*24))</f>
        <v/>
      </c>
      <c r="AG1343" s="279" t="n"/>
      <c r="AH1343" s="583" t="inlineStr"/>
      <c r="AI1343" s="418">
        <f>IF(OR(AH1343="",AH1343="",AH1343=0),"",6.172/(AH1343*24))</f>
        <v/>
      </c>
      <c r="AJ1343" s="175">
        <f>IF(AND(ISNUMBER(AB1343),ISNUMBER(AG1343)),AB1343-AG1343,"")</f>
        <v/>
      </c>
      <c r="AK1343" s="274" t="n"/>
      <c r="AL1343" s="274" t="n">
        <v>119</v>
      </c>
      <c r="AM1343" s="510" t="n"/>
      <c r="AN1343" s="671">
        <f>IF(OR(AL1343="",AM1343="",AM1343=0),"",AL1343*6.172/(AM1343*24))</f>
        <v/>
      </c>
      <c r="AO1343" s="477">
        <f>IF(AND(AL1343=AL1342,AM1343&lt;&gt;"",AM1342&lt;&gt;""),AM1343-AM1342,"")</f>
        <v/>
      </c>
      <c r="AP1343" s="274" t="n"/>
      <c r="AQ1343" s="583" t="inlineStr"/>
      <c r="AR1343" s="418">
        <f>IF(OR(AQ1343="",AQ1343="",AQ1343=0),"",6.172/(AQ1343*24))</f>
        <v/>
      </c>
      <c r="AS1343" s="436">
        <f>IF(OR(NOT(ISNUMBER(C1343)),NOT(ISNUMBER(AB1343))),"",IF(AG1343&lt;&gt;"",AG1343,AB1343)-C1343)</f>
        <v/>
      </c>
      <c r="AT1343" s="280" t="n"/>
      <c r="AU1343" s="281">
        <f>IF($B1343="","",TEXT($A1343,"yyyymmdd")&amp;"_P"&amp;$C1343&amp;"_C"&amp;$F1343&amp;"_"&amp;TRIM(RIGHT(SUBSTITUTE(TRIM(SUBSTITUTE($L1343,CHAR(160)," "))," ",REPT(" ",60)),60))&amp;IF($P1343="","","-"&amp;TRIM(RIGHT(SUBSTITUTE(TRIM(SUBSTITUTE($P1343,CHAR(160)," "))," ",REPT(" ",60)),60)))&amp;IF($T1343="","","-"&amp;TRIM(RIGHT(SUBSTITUTE(TRIM(SUBSTITUTE($T1343,CHAR(160)," "))," ",REPT(" ",60)),60)))&amp;".jpg")</f>
        <v/>
      </c>
    </row>
    <row r="1344" ht="56" customHeight="1">
      <c r="A1344" s="278" t="n">
        <v>30955</v>
      </c>
      <c r="B1344" s="274" t="inlineStr">
        <is>
          <t>James Hardie 1000 30 September, 1984</t>
        </is>
      </c>
      <c r="C1344" s="274" t="inlineStr">
        <is>
          <t>DNF</t>
        </is>
      </c>
      <c r="D1344" s="274" t="inlineStr">
        <is>
          <t>A</t>
        </is>
      </c>
      <c r="E1344" s="274" t="n"/>
      <c r="F1344" s="274" t="n">
        <v>30</v>
      </c>
      <c r="G1344" s="274" t="inlineStr">
        <is>
          <t>Tony Kavich</t>
        </is>
      </c>
      <c r="H1344" s="274" t="n"/>
      <c r="I1344" s="274" t="n"/>
      <c r="J1344" s="274" t="inlineStr">
        <is>
          <t>Mazda RX7</t>
        </is>
      </c>
      <c r="K1344" s="274" t="inlineStr">
        <is>
          <t>2292 eq R2</t>
        </is>
      </c>
      <c r="L1344" s="274" t="inlineStr">
        <is>
          <t>Tony Kavich</t>
        </is>
      </c>
      <c r="M1344" s="274" t="inlineStr">
        <is>
          <t>AUS</t>
        </is>
      </c>
      <c r="N1344" s="698">
        <f>_xlfn.LET(_xlpm.d,_xlfn.XLOOKUP(L1344,'[1]Birth Dates'!$A:$A,'[1]Birth Dates'!$B:$B,"",0),IF(_xlpm.d=0,"",_xlpm.d))</f>
        <v/>
      </c>
      <c r="O1344" s="274">
        <f>IF(OR(N1344="",A1344="",NOT(ISNUMBER(N1344)),N1344&gt;A1344),"",DATEDIF(N1344,A1344,"Y")&amp;" years, "&amp;DATEDIF(N1344,A1344,"YM")&amp;" months, "&amp;DATEDIF(N1344,A1344,"MD")&amp;" days")</f>
        <v/>
      </c>
      <c r="P1344" s="274" t="inlineStr">
        <is>
          <t>Phil Alexander</t>
        </is>
      </c>
      <c r="Q1344" s="274" t="inlineStr">
        <is>
          <t>AUS</t>
        </is>
      </c>
      <c r="R1344" s="698">
        <f>_xlfn.LET(_xlpm.d,_xlfn.XLOOKUP(P1344,'[1]Birth Dates'!$A:$A,'[1]Birth Dates'!$B:$B,"",0),IF(_xlpm.d=0,"",_xlpm.d))</f>
        <v/>
      </c>
      <c r="S1344" s="274">
        <f>IF(OR(R1344="",A1344="",NOT(ISNUMBER(R1344)),R1344&gt;A1344),"",DATEDIF(R1344,A1344,"Y")&amp;" years, "&amp;DATEDIF(R1344,A1344,"YM")&amp;" months, "&amp;DATEDIF(R1344,A1344,"MD")&amp;" days")</f>
        <v/>
      </c>
      <c r="T1344" s="274" t="inlineStr">
        <is>
          <t>John Duggan</t>
        </is>
      </c>
      <c r="U1344" s="274" t="inlineStr">
        <is>
          <t>AUS</t>
        </is>
      </c>
      <c r="V1344" s="698">
        <f>_xlfn.LET(_xlpm.d,_xlfn.XLOOKUP(T1344,'[1]Birth Dates'!$A:$A,'[1]Birth Dates'!$B:$B,"",0),IF(_xlpm.d=0,"",_xlpm.d))</f>
        <v/>
      </c>
      <c r="W1344" s="274">
        <f>IF(OR(V1344="",A1344="",NOT(ISNUMBER(V1344)),V1344&gt;A1344),"",DATEDIF(V1344,A1344,"Y")&amp;" years, "&amp;DATEDIF(V1344,A1344,"YM")&amp;" months, "&amp;DATEDIF(V1344,A1344,"MD")&amp;" days")</f>
        <v/>
      </c>
      <c r="X1344" s="274" t="n"/>
      <c r="Y1344" s="274" t="n"/>
      <c r="Z1344" s="274" t="n"/>
      <c r="AA1344" s="274" t="n"/>
      <c r="AB1344" s="274" t="n">
        <v>43</v>
      </c>
      <c r="AC1344" s="274" t="n"/>
      <c r="AD1344" s="274" t="n"/>
      <c r="AE1344" s="598" t="inlineStr">
        <is>
          <t>2:25.3800</t>
        </is>
      </c>
      <c r="AF1344" s="418">
        <f>IF(OR(AE1344="",AE1344="",AE1344=0),"",6.172/(AE1344*24))</f>
        <v/>
      </c>
      <c r="AG1344" s="279" t="n"/>
      <c r="AH1344" s="583" t="inlineStr"/>
      <c r="AI1344" s="418">
        <f>IF(OR(AH1344="",AH1344="",AH1344=0),"",6.172/(AH1344*24))</f>
        <v/>
      </c>
      <c r="AJ1344" s="175">
        <f>IF(AND(ISNUMBER(AB1344),ISNUMBER(AG1344)),AB1344-AG1344,"")</f>
        <v/>
      </c>
      <c r="AK1344" s="274" t="inlineStr">
        <is>
          <t>Insufficent Laps</t>
        </is>
      </c>
      <c r="AL1344" s="274" t="n">
        <v>117</v>
      </c>
      <c r="AM1344" s="510" t="n"/>
      <c r="AN1344" s="671">
        <f>IF(OR(AL1344="",AM1344="",AM1344=0),"",AL1344*6.172/(AM1344*24))</f>
        <v/>
      </c>
      <c r="AO1344" s="477">
        <f>IF(AND(AL1344=AL1343,AM1344&lt;&gt;"",AM1343&lt;&gt;""),AM1344-AM1343,"")</f>
        <v/>
      </c>
      <c r="AP1344" s="274" t="n"/>
      <c r="AQ1344" s="583" t="inlineStr"/>
      <c r="AR1344" s="418">
        <f>IF(OR(AQ1344="",AQ1344="",AQ1344=0),"",6.172/(AQ1344*24))</f>
        <v/>
      </c>
      <c r="AS1344" s="436">
        <f>IF(OR(NOT(ISNUMBER(C1344)),NOT(ISNUMBER(AB1344))),"",IF(AG1344&lt;&gt;"",AG1344,AB1344)-C1344)</f>
        <v/>
      </c>
      <c r="AT1344" s="280" t="n"/>
      <c r="AU1344" s="281">
        <f>IF($B1344="","",TEXT($A1344,"yyyymmdd")&amp;"_P"&amp;$C1344&amp;"_C"&amp;$F1344&amp;"_"&amp;TRIM(RIGHT(SUBSTITUTE(TRIM(SUBSTITUTE($L1344,CHAR(160)," "))," ",REPT(" ",60)),60))&amp;IF($P1344="","","-"&amp;TRIM(RIGHT(SUBSTITUTE(TRIM(SUBSTITUTE($P1344,CHAR(160)," "))," ",REPT(" ",60)),60)))&amp;IF($T1344="","","-"&amp;TRIM(RIGHT(SUBSTITUTE(TRIM(SUBSTITUTE($T1344,CHAR(160)," "))," ",REPT(" ",60)),60)))&amp;".jpg")</f>
        <v/>
      </c>
    </row>
    <row r="1345" ht="56" customHeight="1">
      <c r="A1345" s="278" t="n">
        <v>30955</v>
      </c>
      <c r="B1345" s="274" t="inlineStr">
        <is>
          <t>James Hardie 1000 30 September, 1984</t>
        </is>
      </c>
      <c r="C1345" s="274" t="inlineStr">
        <is>
          <t>DNF</t>
        </is>
      </c>
      <c r="D1345" s="274" t="inlineStr">
        <is>
          <t>A</t>
        </is>
      </c>
      <c r="E1345" s="274" t="n"/>
      <c r="F1345" s="274" t="n">
        <v>44</v>
      </c>
      <c r="G1345" s="274" t="inlineStr">
        <is>
          <t>Chequered Flag Magazine</t>
        </is>
      </c>
      <c r="H1345" s="274" t="n"/>
      <c r="I1345" s="274" t="n"/>
      <c r="J1345" s="274" t="inlineStr">
        <is>
          <t>Mazda RX7</t>
        </is>
      </c>
      <c r="K1345" s="274" t="inlineStr">
        <is>
          <t>2292 eq R2</t>
        </is>
      </c>
      <c r="L1345" s="274" t="inlineStr">
        <is>
          <t>Graham Moore</t>
        </is>
      </c>
      <c r="M1345" s="274" t="inlineStr">
        <is>
          <t>AUS</t>
        </is>
      </c>
      <c r="N1345" s="698">
        <f>_xlfn.LET(_xlpm.d,_xlfn.XLOOKUP(L1345,'[1]Birth Dates'!$A:$A,'[1]Birth Dates'!$B:$B,"",0),IF(_xlpm.d=0,"",_xlpm.d))</f>
        <v/>
      </c>
      <c r="O1345" s="274">
        <f>IF(OR(N1345="",A1345="",NOT(ISNUMBER(N1345)),N1345&gt;A1345),"",DATEDIF(N1345,A1345,"Y")&amp;" years, "&amp;DATEDIF(N1345,A1345,"YM")&amp;" months, "&amp;DATEDIF(N1345,A1345,"MD")&amp;" days")</f>
        <v/>
      </c>
      <c r="P1345" s="274" t="inlineStr">
        <is>
          <t>Peter McKay</t>
        </is>
      </c>
      <c r="Q1345" s="274" t="inlineStr">
        <is>
          <t>AUS</t>
        </is>
      </c>
      <c r="R1345" s="698">
        <f>_xlfn.LET(_xlpm.d,_xlfn.XLOOKUP(P1345,'[1]Birth Dates'!$A:$A,'[1]Birth Dates'!$B:$B,"",0),IF(_xlpm.d=0,"",_xlpm.d))</f>
        <v/>
      </c>
      <c r="S1345" s="274">
        <f>IF(OR(R1345="",A1345="",NOT(ISNUMBER(R1345)),R1345&gt;A1345),"",DATEDIF(R1345,A1345,"Y")&amp;" years, "&amp;DATEDIF(R1345,A1345,"YM")&amp;" months, "&amp;DATEDIF(R1345,A1345,"MD")&amp;" days")</f>
        <v/>
      </c>
      <c r="T1345" s="274" t="n"/>
      <c r="U1345" s="274" t="n"/>
      <c r="V1345" s="698">
        <f>_xlfn.LET(_xlpm.d,_xlfn.XLOOKUP(T1345,'[1]Birth Dates'!$A:$A,'[1]Birth Dates'!$B:$B,"",0),IF(_xlpm.d=0,"",_xlpm.d))</f>
        <v/>
      </c>
      <c r="W1345" s="274">
        <f>IF(OR(V1345="",A1345="",NOT(ISNUMBER(V1345)),V1345&gt;A1345),"",DATEDIF(V1345,A1345,"Y")&amp;" years, "&amp;DATEDIF(V1345,A1345,"YM")&amp;" months, "&amp;DATEDIF(V1345,A1345,"MD")&amp;" days")</f>
        <v/>
      </c>
      <c r="X1345" s="274" t="n"/>
      <c r="Y1345" s="274" t="n"/>
      <c r="Z1345" s="274" t="n"/>
      <c r="AA1345" s="274" t="n"/>
      <c r="AB1345" s="274" t="n">
        <v>30</v>
      </c>
      <c r="AC1345" s="274" t="n"/>
      <c r="AD1345" s="274" t="n"/>
      <c r="AE1345" s="598" t="inlineStr">
        <is>
          <t>2:22.0200</t>
        </is>
      </c>
      <c r="AF1345" s="418">
        <f>IF(OR(AE1345="",AE1345="",AE1345=0),"",6.172/(AE1345*24))</f>
        <v/>
      </c>
      <c r="AG1345" s="279" t="n"/>
      <c r="AH1345" s="583" t="inlineStr"/>
      <c r="AI1345" s="418">
        <f>IF(OR(AH1345="",AH1345="",AH1345=0),"",6.172/(AH1345*24))</f>
        <v/>
      </c>
      <c r="AJ1345" s="175">
        <f>IF(AND(ISNUMBER(AB1345),ISNUMBER(AG1345)),AB1345-AG1345,"")</f>
        <v/>
      </c>
      <c r="AK1345" s="274" t="inlineStr">
        <is>
          <t>Engine</t>
        </is>
      </c>
      <c r="AL1345" s="274" t="n">
        <v>116</v>
      </c>
      <c r="AM1345" s="510" t="n"/>
      <c r="AN1345" s="671">
        <f>IF(OR(AL1345="",AM1345="",AM1345=0),"",AL1345*6.172/(AM1345*24))</f>
        <v/>
      </c>
      <c r="AO1345" s="477">
        <f>IF(AND(AL1345=AL1344,AM1345&lt;&gt;"",AM1344&lt;&gt;""),AM1345-AM1344,"")</f>
        <v/>
      </c>
      <c r="AP1345" s="274" t="n"/>
      <c r="AQ1345" s="583" t="inlineStr"/>
      <c r="AR1345" s="418">
        <f>IF(OR(AQ1345="",AQ1345="",AQ1345=0),"",6.172/(AQ1345*24))</f>
        <v/>
      </c>
      <c r="AS1345" s="436">
        <f>IF(OR(NOT(ISNUMBER(C1345)),NOT(ISNUMBER(AB1345))),"",IF(AG1345&lt;&gt;"",AG1345,AB1345)-C1345)</f>
        <v/>
      </c>
      <c r="AT1345" s="280" t="n"/>
      <c r="AU1345" s="281">
        <f>IF($B1345="","",TEXT($A1345,"yyyymmdd")&amp;"_P"&amp;$C1345&amp;"_C"&amp;$F1345&amp;"_"&amp;TRIM(RIGHT(SUBSTITUTE(TRIM(SUBSTITUTE($L1345,CHAR(160)," "))," ",REPT(" ",60)),60))&amp;IF($P1345="","","-"&amp;TRIM(RIGHT(SUBSTITUTE(TRIM(SUBSTITUTE($P1345,CHAR(160)," "))," ",REPT(" ",60)),60)))&amp;IF($T1345="","","-"&amp;TRIM(RIGHT(SUBSTITUTE(TRIM(SUBSTITUTE($T1345,CHAR(160)," "))," ",REPT(" ",60)),60)))&amp;".jpg")</f>
        <v/>
      </c>
    </row>
    <row r="1346" ht="56" customHeight="1">
      <c r="A1346" s="278" t="n">
        <v>30955</v>
      </c>
      <c r="B1346" s="274" t="inlineStr">
        <is>
          <t>James Hardie 1000 30 September, 1984</t>
        </is>
      </c>
      <c r="C1346" s="274" t="inlineStr">
        <is>
          <t>DNF</t>
        </is>
      </c>
      <c r="D1346" s="274" t="inlineStr">
        <is>
          <t>B</t>
        </is>
      </c>
      <c r="E1346" s="274" t="n"/>
      <c r="F1346" s="274" t="n">
        <v>70</v>
      </c>
      <c r="G1346" s="274" t="inlineStr">
        <is>
          <t>Network Alfa</t>
        </is>
      </c>
      <c r="H1346" s="274" t="n"/>
      <c r="I1346" s="274" t="n"/>
      <c r="J1346" s="274" t="inlineStr">
        <is>
          <t>Alfa Romeo GTV6</t>
        </is>
      </c>
      <c r="K1346" s="274" t="inlineStr">
        <is>
          <t>2491 V6</t>
        </is>
      </c>
      <c r="L1346" s="274" t="inlineStr">
        <is>
          <t>Colin Bond</t>
        </is>
      </c>
      <c r="M1346" s="274" t="inlineStr">
        <is>
          <t>AUS</t>
        </is>
      </c>
      <c r="N1346" s="698">
        <f>_xlfn.LET(_xlpm.d,_xlfn.XLOOKUP(L1346,'[1]Birth Dates'!$A:$A,'[1]Birth Dates'!$B:$B,"",0),IF(_xlpm.d=0,"",_xlpm.d))</f>
        <v/>
      </c>
      <c r="O1346" s="274">
        <f>IF(OR(N1346="",A1346="",NOT(ISNUMBER(N1346)),N1346&gt;A1346),"",DATEDIF(N1346,A1346,"Y")&amp;" years, "&amp;DATEDIF(N1346,A1346,"YM")&amp;" months, "&amp;DATEDIF(N1346,A1346,"MD")&amp;" days")</f>
        <v/>
      </c>
      <c r="P1346" s="274" t="inlineStr">
        <is>
          <t>Alfredo Costanzo</t>
        </is>
      </c>
      <c r="Q1346" s="274" t="inlineStr">
        <is>
          <t>AUS</t>
        </is>
      </c>
      <c r="R1346" s="698">
        <f>_xlfn.LET(_xlpm.d,_xlfn.XLOOKUP(P1346,'[1]Birth Dates'!$A:$A,'[1]Birth Dates'!$B:$B,"",0),IF(_xlpm.d=0,"",_xlpm.d))</f>
        <v/>
      </c>
      <c r="S1346" s="274">
        <f>IF(OR(R1346="",A1346="",NOT(ISNUMBER(R1346)),R1346&gt;A1346),"",DATEDIF(R1346,A1346,"Y")&amp;" years, "&amp;DATEDIF(R1346,A1346,"YM")&amp;" months, "&amp;DATEDIF(R1346,A1346,"MD")&amp;" days")</f>
        <v/>
      </c>
      <c r="T1346" s="274" t="n"/>
      <c r="U1346" s="274" t="n"/>
      <c r="V1346" s="698">
        <f>_xlfn.LET(_xlpm.d,_xlfn.XLOOKUP(T1346,'[1]Birth Dates'!$A:$A,'[1]Birth Dates'!$B:$B,"",0),IF(_xlpm.d=0,"",_xlpm.d))</f>
        <v/>
      </c>
      <c r="W1346" s="274">
        <f>IF(OR(V1346="",A1346="",NOT(ISNUMBER(V1346)),V1346&gt;A1346),"",DATEDIF(V1346,A1346,"Y")&amp;" years, "&amp;DATEDIF(V1346,A1346,"YM")&amp;" months, "&amp;DATEDIF(V1346,A1346,"MD")&amp;" days")</f>
        <v/>
      </c>
      <c r="X1346" s="274" t="n"/>
      <c r="Y1346" s="274" t="n"/>
      <c r="Z1346" s="274" t="n"/>
      <c r="AA1346" s="274" t="n"/>
      <c r="AB1346" s="274" t="n">
        <v>52</v>
      </c>
      <c r="AC1346" s="274" t="n"/>
      <c r="AD1346" s="274" t="n"/>
      <c r="AE1346" s="598" t="inlineStr">
        <is>
          <t>2:31.0000</t>
        </is>
      </c>
      <c r="AF1346" s="418">
        <f>IF(OR(AE1346="",AE1346="",AE1346=0),"",6.172/(AE1346*24))</f>
        <v/>
      </c>
      <c r="AG1346" s="279" t="n"/>
      <c r="AH1346" s="583" t="inlineStr"/>
      <c r="AI1346" s="418">
        <f>IF(OR(AH1346="",AH1346="",AH1346=0),"",6.172/(AH1346*24))</f>
        <v/>
      </c>
      <c r="AJ1346" s="175">
        <f>IF(AND(ISNUMBER(AB1346),ISNUMBER(AG1346)),AB1346-AG1346,"")</f>
        <v/>
      </c>
      <c r="AK1346" s="274" t="inlineStr">
        <is>
          <t>Insufficent Laps</t>
        </is>
      </c>
      <c r="AL1346" s="274" t="n">
        <v>111</v>
      </c>
      <c r="AM1346" s="510" t="n"/>
      <c r="AN1346" s="671">
        <f>IF(OR(AL1346="",AM1346="",AM1346=0),"",AL1346*6.172/(AM1346*24))</f>
        <v/>
      </c>
      <c r="AO1346" s="477">
        <f>IF(AND(AL1346=AL1345,AM1346&lt;&gt;"",AM1345&lt;&gt;""),AM1346-AM1345,"")</f>
        <v/>
      </c>
      <c r="AP1346" s="274" t="n"/>
      <c r="AQ1346" s="583" t="inlineStr"/>
      <c r="AR1346" s="418">
        <f>IF(OR(AQ1346="",AQ1346="",AQ1346=0),"",6.172/(AQ1346*24))</f>
        <v/>
      </c>
      <c r="AS1346" s="436">
        <f>IF(OR(NOT(ISNUMBER(C1346)),NOT(ISNUMBER(AB1346))),"",IF(AG1346&lt;&gt;"",AG1346,AB1346)-C1346)</f>
        <v/>
      </c>
      <c r="AT1346" s="280" t="n"/>
      <c r="AU1346" s="281">
        <f>IF($B1346="","",TEXT($A1346,"yyyymmdd")&amp;"_P"&amp;$C1346&amp;"_C"&amp;$F1346&amp;"_"&amp;TRIM(RIGHT(SUBSTITUTE(TRIM(SUBSTITUTE($L1346,CHAR(160)," "))," ",REPT(" ",60)),60))&amp;IF($P1346="","","-"&amp;TRIM(RIGHT(SUBSTITUTE(TRIM(SUBSTITUTE($P1346,CHAR(160)," "))," ",REPT(" ",60)),60)))&amp;IF($T1346="","","-"&amp;TRIM(RIGHT(SUBSTITUTE(TRIM(SUBSTITUTE($T1346,CHAR(160)," "))," ",REPT(" ",60)),60)))&amp;".jpg")</f>
        <v/>
      </c>
    </row>
    <row r="1347" ht="56" customHeight="1">
      <c r="A1347" s="278" t="n">
        <v>30955</v>
      </c>
      <c r="B1347" s="274" t="inlineStr">
        <is>
          <t>James Hardie 1000 30 September, 1984</t>
        </is>
      </c>
      <c r="C1347" s="274" t="inlineStr">
        <is>
          <t>DNF</t>
        </is>
      </c>
      <c r="D1347" s="274" t="inlineStr">
        <is>
          <t>A</t>
        </is>
      </c>
      <c r="E1347" s="274" t="n"/>
      <c r="F1347" s="274" t="n">
        <v>40</v>
      </c>
      <c r="G1347" s="274" t="inlineStr">
        <is>
          <t>King George Tavern</t>
        </is>
      </c>
      <c r="H1347" s="274" t="n"/>
      <c r="I1347" s="274" t="n"/>
      <c r="J1347" s="274" t="inlineStr">
        <is>
          <t>Ford Falcon XE</t>
        </is>
      </c>
      <c r="K1347" s="274" t="inlineStr">
        <is>
          <t>5760 V8</t>
        </is>
      </c>
      <c r="L1347" s="274" t="inlineStr">
        <is>
          <t>Joe Moore</t>
        </is>
      </c>
      <c r="M1347" s="274" t="inlineStr">
        <is>
          <t>AUS</t>
        </is>
      </c>
      <c r="N1347" s="698">
        <f>_xlfn.LET(_xlpm.d,_xlfn.XLOOKUP(L1347,'[1]Birth Dates'!$A:$A,'[1]Birth Dates'!$B:$B,"",0),IF(_xlpm.d=0,"",_xlpm.d))</f>
        <v/>
      </c>
      <c r="O1347" s="274">
        <f>IF(OR(N1347="",A1347="",NOT(ISNUMBER(N1347)),N1347&gt;A1347),"",DATEDIF(N1347,A1347,"Y")&amp;" years, "&amp;DATEDIF(N1347,A1347,"YM")&amp;" months, "&amp;DATEDIF(N1347,A1347,"MD")&amp;" days")</f>
        <v/>
      </c>
      <c r="P1347" s="274" t="inlineStr">
        <is>
          <t>Bob Muir</t>
        </is>
      </c>
      <c r="Q1347" s="274" t="inlineStr">
        <is>
          <t>AUS</t>
        </is>
      </c>
      <c r="R1347" s="698">
        <f>_xlfn.LET(_xlpm.d,_xlfn.XLOOKUP(P1347,'[1]Birth Dates'!$A:$A,'[1]Birth Dates'!$B:$B,"",0),IF(_xlpm.d=0,"",_xlpm.d))</f>
        <v/>
      </c>
      <c r="S1347" s="274">
        <f>IF(OR(R1347="",A1347="",NOT(ISNUMBER(R1347)),R1347&gt;A1347),"",DATEDIF(R1347,A1347,"Y")&amp;" years, "&amp;DATEDIF(R1347,A1347,"YM")&amp;" months, "&amp;DATEDIF(R1347,A1347,"MD")&amp;" days")</f>
        <v/>
      </c>
      <c r="T1347" s="274" t="n"/>
      <c r="U1347" s="274" t="n"/>
      <c r="V1347" s="698">
        <f>_xlfn.LET(_xlpm.d,_xlfn.XLOOKUP(T1347,'[1]Birth Dates'!$A:$A,'[1]Birth Dates'!$B:$B,"",0),IF(_xlpm.d=0,"",_xlpm.d))</f>
        <v/>
      </c>
      <c r="W1347" s="274">
        <f>IF(OR(V1347="",A1347="",NOT(ISNUMBER(V1347)),V1347&gt;A1347),"",DATEDIF(V1347,A1347,"Y")&amp;" years, "&amp;DATEDIF(V1347,A1347,"YM")&amp;" months, "&amp;DATEDIF(V1347,A1347,"MD")&amp;" days")</f>
        <v/>
      </c>
      <c r="X1347" s="274" t="n"/>
      <c r="Y1347" s="274" t="n"/>
      <c r="Z1347" s="274" t="n"/>
      <c r="AA1347" s="274" t="n"/>
      <c r="AB1347" s="274" t="n">
        <v>24</v>
      </c>
      <c r="AC1347" s="274" t="n"/>
      <c r="AD1347" s="274" t="n"/>
      <c r="AE1347" s="598" t="inlineStr">
        <is>
          <t>2:20.7000</t>
        </is>
      </c>
      <c r="AF1347" s="418">
        <f>IF(OR(AE1347="",AE1347="",AE1347=0),"",6.172/(AE1347*24))</f>
        <v/>
      </c>
      <c r="AG1347" s="279" t="n"/>
      <c r="AH1347" s="583" t="inlineStr"/>
      <c r="AI1347" s="418">
        <f>IF(OR(AH1347="",AH1347="",AH1347=0),"",6.172/(AH1347*24))</f>
        <v/>
      </c>
      <c r="AJ1347" s="175">
        <f>IF(AND(ISNUMBER(AB1347),ISNUMBER(AG1347)),AB1347-AG1347,"")</f>
        <v/>
      </c>
      <c r="AK1347" s="274" t="inlineStr">
        <is>
          <t>Gearbox</t>
        </is>
      </c>
      <c r="AL1347" s="274" t="n">
        <v>110</v>
      </c>
      <c r="AM1347" s="510" t="n"/>
      <c r="AN1347" s="671">
        <f>IF(OR(AL1347="",AM1347="",AM1347=0),"",AL1347*6.172/(AM1347*24))</f>
        <v/>
      </c>
      <c r="AO1347" s="477">
        <f>IF(AND(AL1347=AL1346,AM1347&lt;&gt;"",AM1346&lt;&gt;""),AM1347-AM1346,"")</f>
        <v/>
      </c>
      <c r="AP1347" s="274" t="n"/>
      <c r="AQ1347" s="583" t="inlineStr"/>
      <c r="AR1347" s="418">
        <f>IF(OR(AQ1347="",AQ1347="",AQ1347=0),"",6.172/(AQ1347*24))</f>
        <v/>
      </c>
      <c r="AS1347" s="436">
        <f>IF(OR(NOT(ISNUMBER(C1347)),NOT(ISNUMBER(AB1347))),"",IF(AG1347&lt;&gt;"",AG1347,AB1347)-C1347)</f>
        <v/>
      </c>
      <c r="AT1347" s="280" t="n"/>
      <c r="AU1347" s="281">
        <f>IF($B1347="","",TEXT($A1347,"yyyymmdd")&amp;"_P"&amp;$C1347&amp;"_C"&amp;$F1347&amp;"_"&amp;TRIM(RIGHT(SUBSTITUTE(TRIM(SUBSTITUTE($L1347,CHAR(160)," "))," ",REPT(" ",60)),60))&amp;IF($P1347="","","-"&amp;TRIM(RIGHT(SUBSTITUTE(TRIM(SUBSTITUTE($P1347,CHAR(160)," "))," ",REPT(" ",60)),60)))&amp;IF($T1347="","","-"&amp;TRIM(RIGHT(SUBSTITUTE(TRIM(SUBSTITUTE($T1347,CHAR(160)," "))," ",REPT(" ",60)),60)))&amp;".jpg")</f>
        <v/>
      </c>
    </row>
    <row r="1348" ht="56" customHeight="1">
      <c r="A1348" s="278" t="n">
        <v>30955</v>
      </c>
      <c r="B1348" s="274" t="inlineStr">
        <is>
          <t>James Hardie 1000 30 September, 1984</t>
        </is>
      </c>
      <c r="C1348" s="274" t="inlineStr">
        <is>
          <t>DNF</t>
        </is>
      </c>
      <c r="D1348" s="274" t="inlineStr">
        <is>
          <t>A</t>
        </is>
      </c>
      <c r="E1348" s="274" t="n"/>
      <c r="F1348" s="274" t="n">
        <v>3</v>
      </c>
      <c r="G1348" s="274" t="inlineStr">
        <is>
          <t>Cadbury Schweppes Pty Ltd</t>
        </is>
      </c>
      <c r="H1348" s="274" t="n"/>
      <c r="I1348" s="274" t="n"/>
      <c r="J1348" s="274" t="inlineStr">
        <is>
          <t>Holden Commodore VH</t>
        </is>
      </c>
      <c r="K1348" s="274" t="inlineStr">
        <is>
          <t>5044 V8</t>
        </is>
      </c>
      <c r="L1348" s="274" t="inlineStr">
        <is>
          <t>Peter Janson</t>
        </is>
      </c>
      <c r="M1348" s="274" t="inlineStr">
        <is>
          <t>NZL</t>
        </is>
      </c>
      <c r="N1348" s="698">
        <f>_xlfn.LET(_xlpm.d,_xlfn.XLOOKUP(L1348,'[1]Birth Dates'!$A:$A,'[1]Birth Dates'!$B:$B,"",0),IF(_xlpm.d=0,"",_xlpm.d))</f>
        <v/>
      </c>
      <c r="O1348" s="274">
        <f>IF(OR(N1348="",A1348="",NOT(ISNUMBER(N1348)),N1348&gt;A1348),"",DATEDIF(N1348,A1348,"Y")&amp;" years, "&amp;DATEDIF(N1348,A1348,"YM")&amp;" months, "&amp;DATEDIF(N1348,A1348,"MD")&amp;" days")</f>
        <v/>
      </c>
      <c r="P1348" s="274" t="inlineStr">
        <is>
          <t>Garry Rogers</t>
        </is>
      </c>
      <c r="Q1348" s="274" t="inlineStr">
        <is>
          <t>AUS</t>
        </is>
      </c>
      <c r="R1348" s="698">
        <f>_xlfn.LET(_xlpm.d,_xlfn.XLOOKUP(P1348,'[1]Birth Dates'!$A:$A,'[1]Birth Dates'!$B:$B,"",0),IF(_xlpm.d=0,"",_xlpm.d))</f>
        <v/>
      </c>
      <c r="S1348" s="274">
        <f>IF(OR(R1348="",A1348="",NOT(ISNUMBER(R1348)),R1348&gt;A1348),"",DATEDIF(R1348,A1348,"Y")&amp;" years, "&amp;DATEDIF(R1348,A1348,"YM")&amp;" months, "&amp;DATEDIF(R1348,A1348,"MD")&amp;" days")</f>
        <v/>
      </c>
      <c r="T1348" s="274" t="n"/>
      <c r="U1348" s="274" t="n"/>
      <c r="V1348" s="698">
        <f>_xlfn.LET(_xlpm.d,_xlfn.XLOOKUP(T1348,'[1]Birth Dates'!$A:$A,'[1]Birth Dates'!$B:$B,"",0),IF(_xlpm.d=0,"",_xlpm.d))</f>
        <v/>
      </c>
      <c r="W1348" s="274">
        <f>IF(OR(V1348="",A1348="",NOT(ISNUMBER(V1348)),V1348&gt;A1348),"",DATEDIF(V1348,A1348,"Y")&amp;" years, "&amp;DATEDIF(V1348,A1348,"YM")&amp;" months, "&amp;DATEDIF(V1348,A1348,"MD")&amp;" days")</f>
        <v/>
      </c>
      <c r="X1348" s="274" t="n"/>
      <c r="Y1348" s="274" t="n"/>
      <c r="Z1348" s="274" t="n"/>
      <c r="AA1348" s="274" t="n"/>
      <c r="AB1348" s="274" t="n">
        <v>16</v>
      </c>
      <c r="AC1348" s="274" t="n"/>
      <c r="AD1348" s="274" t="n"/>
      <c r="AE1348" s="598" t="inlineStr">
        <is>
          <t>2:18.2000</t>
        </is>
      </c>
      <c r="AF1348" s="418">
        <f>IF(OR(AE1348="",AE1348="",AE1348=0),"",6.172/(AE1348*24))</f>
        <v/>
      </c>
      <c r="AG1348" s="279" t="n"/>
      <c r="AH1348" s="583" t="inlineStr"/>
      <c r="AI1348" s="418">
        <f>IF(OR(AH1348="",AH1348="",AH1348=0),"",6.172/(AH1348*24))</f>
        <v/>
      </c>
      <c r="AJ1348" s="175">
        <f>IF(AND(ISNUMBER(AB1348),ISNUMBER(AG1348)),AB1348-AG1348,"")</f>
        <v/>
      </c>
      <c r="AK1348" s="274" t="inlineStr">
        <is>
          <t>Fuel System</t>
        </is>
      </c>
      <c r="AL1348" s="274" t="n">
        <v>109</v>
      </c>
      <c r="AM1348" s="510" t="n"/>
      <c r="AN1348" s="671">
        <f>IF(OR(AL1348="",AM1348="",AM1348=0),"",AL1348*6.172/(AM1348*24))</f>
        <v/>
      </c>
      <c r="AO1348" s="477">
        <f>IF(AND(AL1348=AL1347,AM1348&lt;&gt;"",AM1347&lt;&gt;""),AM1348-AM1347,"")</f>
        <v/>
      </c>
      <c r="AP1348" s="274" t="n"/>
      <c r="AQ1348" s="583" t="inlineStr"/>
      <c r="AR1348" s="418">
        <f>IF(OR(AQ1348="",AQ1348="",AQ1348=0),"",6.172/(AQ1348*24))</f>
        <v/>
      </c>
      <c r="AS1348" s="436">
        <f>IF(OR(NOT(ISNUMBER(C1348)),NOT(ISNUMBER(AB1348))),"",IF(AG1348&lt;&gt;"",AG1348,AB1348)-C1348)</f>
        <v/>
      </c>
      <c r="AT1348" s="280" t="n"/>
      <c r="AU1348" s="281">
        <f>IF($B1348="","",TEXT($A1348,"yyyymmdd")&amp;"_P"&amp;$C1348&amp;"_C"&amp;$F1348&amp;"_"&amp;TRIM(RIGHT(SUBSTITUTE(TRIM(SUBSTITUTE($L1348,CHAR(160)," "))," ",REPT(" ",60)),60))&amp;IF($P1348="","","-"&amp;TRIM(RIGHT(SUBSTITUTE(TRIM(SUBSTITUTE($P1348,CHAR(160)," "))," ",REPT(" ",60)),60)))&amp;IF($T1348="","","-"&amp;TRIM(RIGHT(SUBSTITUTE(TRIM(SUBSTITUTE($T1348,CHAR(160)," "))," ",REPT(" ",60)),60)))&amp;".jpg")</f>
        <v/>
      </c>
    </row>
    <row r="1349" ht="56" customHeight="1">
      <c r="A1349" s="278" t="n">
        <v>30955</v>
      </c>
      <c r="B1349" s="274" t="inlineStr">
        <is>
          <t>James Hardie 1000 30 September, 1984</t>
        </is>
      </c>
      <c r="C1349" s="274" t="inlineStr">
        <is>
          <t>DNF</t>
        </is>
      </c>
      <c r="D1349" s="274" t="inlineStr">
        <is>
          <t>A</t>
        </is>
      </c>
      <c r="E1349" s="274" t="n"/>
      <c r="F1349" s="274" t="n">
        <v>17</v>
      </c>
      <c r="G1349" s="274" t="inlineStr">
        <is>
          <t>Palmer Tube Mills</t>
        </is>
      </c>
      <c r="H1349" s="274" t="n"/>
      <c r="I1349" s="274" t="n"/>
      <c r="J1349" s="274" t="inlineStr">
        <is>
          <t>Ford Falcon XE</t>
        </is>
      </c>
      <c r="K1349" s="274" t="inlineStr">
        <is>
          <t>5760 V8</t>
        </is>
      </c>
      <c r="L1349" s="274" t="inlineStr">
        <is>
          <t>Dick Johnson</t>
        </is>
      </c>
      <c r="M1349" s="274" t="inlineStr">
        <is>
          <t>AUS</t>
        </is>
      </c>
      <c r="N1349" s="698">
        <f>_xlfn.LET(_xlpm.d,_xlfn.XLOOKUP(L1349,'[1]Birth Dates'!$A:$A,'[1]Birth Dates'!$B:$B,"",0),IF(_xlpm.d=0,"",_xlpm.d))</f>
        <v/>
      </c>
      <c r="O1349" s="274">
        <f>IF(OR(N1349="",A1349="",NOT(ISNUMBER(N1349)),N1349&gt;A1349),"",DATEDIF(N1349,A1349,"Y")&amp;" years, "&amp;DATEDIF(N1349,A1349,"YM")&amp;" months, "&amp;DATEDIF(N1349,A1349,"MD")&amp;" days")</f>
        <v/>
      </c>
      <c r="P1349" s="274" t="inlineStr">
        <is>
          <t>John French</t>
        </is>
      </c>
      <c r="Q1349" s="274" t="inlineStr">
        <is>
          <t>AUS</t>
        </is>
      </c>
      <c r="R1349" s="698">
        <f>_xlfn.LET(_xlpm.d,_xlfn.XLOOKUP(P1349,'[1]Birth Dates'!$A:$A,'[1]Birth Dates'!$B:$B,"",0),IF(_xlpm.d=0,"",_xlpm.d))</f>
        <v/>
      </c>
      <c r="S1349" s="274">
        <f>IF(OR(R1349="",A1349="",NOT(ISNUMBER(R1349)),R1349&gt;A1349),"",DATEDIF(R1349,A1349,"Y")&amp;" years, "&amp;DATEDIF(R1349,A1349,"YM")&amp;" months, "&amp;DATEDIF(R1349,A1349,"MD")&amp;" days")</f>
        <v/>
      </c>
      <c r="T1349" s="274" t="n"/>
      <c r="U1349" s="274" t="n"/>
      <c r="V1349" s="698">
        <f>_xlfn.LET(_xlpm.d,_xlfn.XLOOKUP(T1349,'[1]Birth Dates'!$A:$A,'[1]Birth Dates'!$B:$B,"",0),IF(_xlpm.d=0,"",_xlpm.d))</f>
        <v/>
      </c>
      <c r="W1349" s="274">
        <f>IF(OR(V1349="",A1349="",NOT(ISNUMBER(V1349)),V1349&gt;A1349),"",DATEDIF(V1349,A1349,"Y")&amp;" years, "&amp;DATEDIF(V1349,A1349,"YM")&amp;" months, "&amp;DATEDIF(V1349,A1349,"MD")&amp;" days")</f>
        <v/>
      </c>
      <c r="X1349" s="274" t="n"/>
      <c r="Y1349" s="274" t="n"/>
      <c r="Z1349" s="274" t="n"/>
      <c r="AA1349" s="274" t="n"/>
      <c r="AB1349" s="274" t="n">
        <v>3</v>
      </c>
      <c r="AC1349" s="274" t="n"/>
      <c r="AD1349" s="274" t="n"/>
      <c r="AE1349" s="598" t="inlineStr">
        <is>
          <t>2:14.7100</t>
        </is>
      </c>
      <c r="AF1349" s="418">
        <f>IF(OR(AE1349="",AE1349="",AE1349=0),"",6.172/(AE1349*24))</f>
        <v/>
      </c>
      <c r="AG1349" s="279" t="n"/>
      <c r="AH1349" s="583" t="inlineStr"/>
      <c r="AI1349" s="418">
        <f>IF(OR(AH1349="",AH1349="",AH1349=0),"",6.172/(AH1349*24))</f>
        <v/>
      </c>
      <c r="AJ1349" s="175">
        <f>IF(AND(ISNUMBER(AB1349),ISNUMBER(AG1349)),AB1349-AG1349,"")</f>
        <v/>
      </c>
      <c r="AK1349" s="274" t="inlineStr">
        <is>
          <t>Gearbox</t>
        </is>
      </c>
      <c r="AL1349" s="274" t="n">
        <v>107</v>
      </c>
      <c r="AM1349" s="510" t="n"/>
      <c r="AN1349" s="671">
        <f>IF(OR(AL1349="",AM1349="",AM1349=0),"",AL1349*6.172/(AM1349*24))</f>
        <v/>
      </c>
      <c r="AO1349" s="477">
        <f>IF(AND(AL1349=AL1348,AM1349&lt;&gt;"",AM1348&lt;&gt;""),AM1349-AM1348,"")</f>
        <v/>
      </c>
      <c r="AP1349" s="274" t="n"/>
      <c r="AQ1349" s="583" t="inlineStr"/>
      <c r="AR1349" s="418">
        <f>IF(OR(AQ1349="",AQ1349="",AQ1349=0),"",6.172/(AQ1349*24))</f>
        <v/>
      </c>
      <c r="AS1349" s="436">
        <f>IF(OR(NOT(ISNUMBER(C1349)),NOT(ISNUMBER(AB1349))),"",IF(AG1349&lt;&gt;"",AG1349,AB1349)-C1349)</f>
        <v/>
      </c>
      <c r="AT1349" s="280" t="n"/>
      <c r="AU1349" s="281">
        <f>IF($B1349="","",TEXT($A1349,"yyyymmdd")&amp;"_P"&amp;$C1349&amp;"_C"&amp;$F1349&amp;"_"&amp;TRIM(RIGHT(SUBSTITUTE(TRIM(SUBSTITUTE($L1349,CHAR(160)," "))," ",REPT(" ",60)),60))&amp;IF($P1349="","","-"&amp;TRIM(RIGHT(SUBSTITUTE(TRIM(SUBSTITUTE($P1349,CHAR(160)," "))," ",REPT(" ",60)),60)))&amp;IF($T1349="","","-"&amp;TRIM(RIGHT(SUBSTITUTE(TRIM(SUBSTITUTE($T1349,CHAR(160)," "))," ",REPT(" ",60)),60)))&amp;".jpg")</f>
        <v/>
      </c>
    </row>
    <row r="1350" ht="56" customHeight="1">
      <c r="A1350" s="278" t="n">
        <v>30955</v>
      </c>
      <c r="B1350" s="274" t="inlineStr">
        <is>
          <t>James Hardie 1000 30 September, 1984</t>
        </is>
      </c>
      <c r="C1350" s="274" t="inlineStr">
        <is>
          <t>DNF</t>
        </is>
      </c>
      <c r="D1350" s="274" t="inlineStr">
        <is>
          <t>A</t>
        </is>
      </c>
      <c r="E1350" s="274" t="n"/>
      <c r="F1350" s="274" t="n">
        <v>26</v>
      </c>
      <c r="G1350" s="274" t="inlineStr">
        <is>
          <t>Everlast Battery Service</t>
        </is>
      </c>
      <c r="H1350" s="274" t="n"/>
      <c r="I1350" s="274" t="n"/>
      <c r="J1350" s="274" t="inlineStr">
        <is>
          <t>Ford Falcon XD</t>
        </is>
      </c>
      <c r="K1350" s="274" t="inlineStr">
        <is>
          <t>5760 V8</t>
        </is>
      </c>
      <c r="L1350" s="274" t="inlineStr">
        <is>
          <t>Bill O'Brien</t>
        </is>
      </c>
      <c r="M1350" s="274" t="inlineStr">
        <is>
          <t>AUS</t>
        </is>
      </c>
      <c r="N1350" s="698">
        <f>_xlfn.LET(_xlpm.d,_xlfn.XLOOKUP(L1350,'[1]Birth Dates'!$A:$A,'[1]Birth Dates'!$B:$B,"",0),IF(_xlpm.d=0,"",_xlpm.d))</f>
        <v/>
      </c>
      <c r="O1350" s="274">
        <f>IF(OR(N1350="",A1350="",NOT(ISNUMBER(N1350)),N1350&gt;A1350),"",DATEDIF(N1350,A1350,"Y")&amp;" years, "&amp;DATEDIF(N1350,A1350,"YM")&amp;" months, "&amp;DATEDIF(N1350,A1350,"MD")&amp;" days")</f>
        <v/>
      </c>
      <c r="P1350" s="274" t="inlineStr">
        <is>
          <t>Gary Cooke</t>
        </is>
      </c>
      <c r="Q1350" s="274" t="inlineStr">
        <is>
          <t>AUS</t>
        </is>
      </c>
      <c r="R1350" s="698">
        <f>_xlfn.LET(_xlpm.d,_xlfn.XLOOKUP(P1350,'[1]Birth Dates'!$A:$A,'[1]Birth Dates'!$B:$B,"",0),IF(_xlpm.d=0,"",_xlpm.d))</f>
        <v/>
      </c>
      <c r="S1350" s="274">
        <f>IF(OR(R1350="",A1350="",NOT(ISNUMBER(R1350)),R1350&gt;A1350),"",DATEDIF(R1350,A1350,"Y")&amp;" years, "&amp;DATEDIF(R1350,A1350,"YM")&amp;" months, "&amp;DATEDIF(R1350,A1350,"MD")&amp;" days")</f>
        <v/>
      </c>
      <c r="T1350" s="274" t="n"/>
      <c r="U1350" s="274" t="n"/>
      <c r="V1350" s="698">
        <f>_xlfn.LET(_xlpm.d,_xlfn.XLOOKUP(T1350,'[1]Birth Dates'!$A:$A,'[1]Birth Dates'!$B:$B,"",0),IF(_xlpm.d=0,"",_xlpm.d))</f>
        <v/>
      </c>
      <c r="W1350" s="274">
        <f>IF(OR(V1350="",A1350="",NOT(ISNUMBER(V1350)),V1350&gt;A1350),"",DATEDIF(V1350,A1350,"Y")&amp;" years, "&amp;DATEDIF(V1350,A1350,"YM")&amp;" months, "&amp;DATEDIF(V1350,A1350,"MD")&amp;" days")</f>
        <v/>
      </c>
      <c r="X1350" s="274" t="n"/>
      <c r="Y1350" s="274" t="n"/>
      <c r="Z1350" s="274" t="n"/>
      <c r="AA1350" s="274" t="n"/>
      <c r="AB1350" s="274" t="n">
        <v>28</v>
      </c>
      <c r="AC1350" s="274" t="n"/>
      <c r="AD1350" s="274" t="n"/>
      <c r="AE1350" s="598" t="inlineStr">
        <is>
          <t>2:21.5200</t>
        </is>
      </c>
      <c r="AF1350" s="418">
        <f>IF(OR(AE1350="",AE1350="",AE1350=0),"",6.172/(AE1350*24))</f>
        <v/>
      </c>
      <c r="AG1350" s="279" t="n"/>
      <c r="AH1350" s="583" t="inlineStr"/>
      <c r="AI1350" s="418">
        <f>IF(OR(AH1350="",AH1350="",AH1350=0),"",6.172/(AH1350*24))</f>
        <v/>
      </c>
      <c r="AJ1350" s="175">
        <f>IF(AND(ISNUMBER(AB1350),ISNUMBER(AG1350)),AB1350-AG1350,"")</f>
        <v/>
      </c>
      <c r="AK1350" s="274" t="inlineStr">
        <is>
          <t>Engine</t>
        </is>
      </c>
      <c r="AL1350" s="274" t="n">
        <v>104</v>
      </c>
      <c r="AM1350" s="510" t="n"/>
      <c r="AN1350" s="671">
        <f>IF(OR(AL1350="",AM1350="",AM1350=0),"",AL1350*6.172/(AM1350*24))</f>
        <v/>
      </c>
      <c r="AO1350" s="477">
        <f>IF(AND(AL1350=AL1349,AM1350&lt;&gt;"",AM1349&lt;&gt;""),AM1350-AM1349,"")</f>
        <v/>
      </c>
      <c r="AP1350" s="274" t="n"/>
      <c r="AQ1350" s="583" t="inlineStr"/>
      <c r="AR1350" s="418">
        <f>IF(OR(AQ1350="",AQ1350="",AQ1350=0),"",6.172/(AQ1350*24))</f>
        <v/>
      </c>
      <c r="AS1350" s="436">
        <f>IF(OR(NOT(ISNUMBER(C1350)),NOT(ISNUMBER(AB1350))),"",IF(AG1350&lt;&gt;"",AG1350,AB1350)-C1350)</f>
        <v/>
      </c>
      <c r="AT1350" s="280" t="n"/>
      <c r="AU1350" s="281">
        <f>IF($B1350="","",TEXT($A1350,"yyyymmdd")&amp;"_P"&amp;$C1350&amp;"_C"&amp;$F1350&amp;"_"&amp;TRIM(RIGHT(SUBSTITUTE(TRIM(SUBSTITUTE($L1350,CHAR(160)," "))," ",REPT(" ",60)),60))&amp;IF($P1350="","","-"&amp;TRIM(RIGHT(SUBSTITUTE(TRIM(SUBSTITUTE($P1350,CHAR(160)," "))," ",REPT(" ",60)),60)))&amp;IF($T1350="","","-"&amp;TRIM(RIGHT(SUBSTITUTE(TRIM(SUBSTITUTE($T1350,CHAR(160)," "))," ",REPT(" ",60)),60)))&amp;".jpg")</f>
        <v/>
      </c>
    </row>
    <row r="1351" ht="56" customHeight="1">
      <c r="A1351" s="278" t="n">
        <v>30955</v>
      </c>
      <c r="B1351" s="274" t="inlineStr">
        <is>
          <t>James Hardie 1000 30 September, 1984</t>
        </is>
      </c>
      <c r="C1351" s="274" t="inlineStr">
        <is>
          <t>DNF</t>
        </is>
      </c>
      <c r="D1351" s="274" t="inlineStr">
        <is>
          <t>B</t>
        </is>
      </c>
      <c r="E1351" s="274" t="n"/>
      <c r="F1351" s="274" t="n">
        <v>72</v>
      </c>
      <c r="G1351" s="274" t="inlineStr">
        <is>
          <t>Toyota Team Australia</t>
        </is>
      </c>
      <c r="H1351" s="274" t="n"/>
      <c r="I1351" s="274" t="n"/>
      <c r="J1351" s="274" t="inlineStr">
        <is>
          <t>Toyota Sprinter</t>
        </is>
      </c>
      <c r="K1351" s="274" t="inlineStr">
        <is>
          <t>1587 L4</t>
        </is>
      </c>
      <c r="L1351" s="274" t="inlineStr">
        <is>
          <t>John Smith</t>
        </is>
      </c>
      <c r="M1351" s="274" t="inlineStr">
        <is>
          <t>AUS</t>
        </is>
      </c>
      <c r="N1351" s="698">
        <f>_xlfn.LET(_xlpm.d,_xlfn.XLOOKUP(L1351,'[1]Birth Dates'!$A:$A,'[1]Birth Dates'!$B:$B,"",0),IF(_xlpm.d=0,"",_xlpm.d))</f>
        <v/>
      </c>
      <c r="O1351" s="274">
        <f>IF(OR(N1351="",A1351="",NOT(ISNUMBER(N1351)),N1351&gt;A1351),"",DATEDIF(N1351,A1351,"Y")&amp;" years, "&amp;DATEDIF(N1351,A1351,"YM")&amp;" months, "&amp;DATEDIF(N1351,A1351,"MD")&amp;" days")</f>
        <v/>
      </c>
      <c r="P1351" s="274" t="inlineStr">
        <is>
          <t>Stephen Brook</t>
        </is>
      </c>
      <c r="Q1351" s="274" t="inlineStr">
        <is>
          <t>AUS</t>
        </is>
      </c>
      <c r="R1351" s="698">
        <f>_xlfn.LET(_xlpm.d,_xlfn.XLOOKUP(P1351,'[1]Birth Dates'!$A:$A,'[1]Birth Dates'!$B:$B,"",0),IF(_xlpm.d=0,"",_xlpm.d))</f>
        <v/>
      </c>
      <c r="S1351" s="274">
        <f>IF(OR(R1351="",A1351="",NOT(ISNUMBER(R1351)),R1351&gt;A1351),"",DATEDIF(R1351,A1351,"Y")&amp;" years, "&amp;DATEDIF(R1351,A1351,"YM")&amp;" months, "&amp;DATEDIF(R1351,A1351,"MD")&amp;" days")</f>
        <v/>
      </c>
      <c r="T1351" s="274" t="n"/>
      <c r="U1351" s="274" t="n"/>
      <c r="V1351" s="698">
        <f>_xlfn.LET(_xlpm.d,_xlfn.XLOOKUP(T1351,'[1]Birth Dates'!$A:$A,'[1]Birth Dates'!$B:$B,"",0),IF(_xlpm.d=0,"",_xlpm.d))</f>
        <v/>
      </c>
      <c r="W1351" s="274">
        <f>IF(OR(V1351="",A1351="",NOT(ISNUMBER(V1351)),V1351&gt;A1351),"",DATEDIF(V1351,A1351,"Y")&amp;" years, "&amp;DATEDIF(V1351,A1351,"YM")&amp;" months, "&amp;DATEDIF(V1351,A1351,"MD")&amp;" days")</f>
        <v/>
      </c>
      <c r="X1351" s="274" t="n"/>
      <c r="Y1351" s="274" t="n"/>
      <c r="Z1351" s="274" t="n"/>
      <c r="AA1351" s="274" t="n"/>
      <c r="AB1351" s="274" t="n">
        <v>57</v>
      </c>
      <c r="AC1351" s="274" t="n"/>
      <c r="AD1351" s="274" t="n"/>
      <c r="AE1351" s="598" t="inlineStr">
        <is>
          <t>2:35.8300</t>
        </is>
      </c>
      <c r="AF1351" s="418">
        <f>IF(OR(AE1351="",AE1351="",AE1351=0),"",6.172/(AE1351*24))</f>
        <v/>
      </c>
      <c r="AG1351" s="279" t="n"/>
      <c r="AH1351" s="583" t="inlineStr"/>
      <c r="AI1351" s="418">
        <f>IF(OR(AH1351="",AH1351="",AH1351=0),"",6.172/(AH1351*24))</f>
        <v/>
      </c>
      <c r="AJ1351" s="175">
        <f>IF(AND(ISNUMBER(AB1351),ISNUMBER(AG1351)),AB1351-AG1351,"")</f>
        <v/>
      </c>
      <c r="AK1351" s="274" t="inlineStr">
        <is>
          <t>Oil Pump</t>
        </is>
      </c>
      <c r="AL1351" s="274" t="n">
        <v>100</v>
      </c>
      <c r="AM1351" s="510" t="n"/>
      <c r="AN1351" s="671">
        <f>IF(OR(AL1351="",AM1351="",AM1351=0),"",AL1351*6.172/(AM1351*24))</f>
        <v/>
      </c>
      <c r="AO1351" s="477">
        <f>IF(AND(AL1351=AL1350,AM1351&lt;&gt;"",AM1350&lt;&gt;""),AM1351-AM1350,"")</f>
        <v/>
      </c>
      <c r="AP1351" s="274" t="n"/>
      <c r="AQ1351" s="583" t="inlineStr"/>
      <c r="AR1351" s="418">
        <f>IF(OR(AQ1351="",AQ1351="",AQ1351=0),"",6.172/(AQ1351*24))</f>
        <v/>
      </c>
      <c r="AS1351" s="436">
        <f>IF(OR(NOT(ISNUMBER(C1351)),NOT(ISNUMBER(AB1351))),"",IF(AG1351&lt;&gt;"",AG1351,AB1351)-C1351)</f>
        <v/>
      </c>
      <c r="AT1351" s="280" t="n"/>
      <c r="AU1351" s="281">
        <f>IF($B1351="","",TEXT($A1351,"yyyymmdd")&amp;"_P"&amp;$C1351&amp;"_C"&amp;$F1351&amp;"_"&amp;TRIM(RIGHT(SUBSTITUTE(TRIM(SUBSTITUTE($L1351,CHAR(160)," "))," ",REPT(" ",60)),60))&amp;IF($P1351="","","-"&amp;TRIM(RIGHT(SUBSTITUTE(TRIM(SUBSTITUTE($P1351,CHAR(160)," "))," ",REPT(" ",60)),60)))&amp;IF($T1351="","","-"&amp;TRIM(RIGHT(SUBSTITUTE(TRIM(SUBSTITUTE($T1351,CHAR(160)," "))," ",REPT(" ",60)),60)))&amp;".jpg")</f>
        <v/>
      </c>
    </row>
    <row r="1352" ht="56" customHeight="1">
      <c r="A1352" s="278" t="n">
        <v>30955</v>
      </c>
      <c r="B1352" s="274" t="inlineStr">
        <is>
          <t>James Hardie 1000 30 September, 1984</t>
        </is>
      </c>
      <c r="C1352" s="274" t="inlineStr">
        <is>
          <t>DNF</t>
        </is>
      </c>
      <c r="D1352" s="274" t="inlineStr">
        <is>
          <t>A</t>
        </is>
      </c>
      <c r="E1352" s="274" t="n"/>
      <c r="F1352" s="274" t="n">
        <v>41</v>
      </c>
      <c r="G1352" s="274" t="inlineStr">
        <is>
          <t>Chequered Flag Magazine</t>
        </is>
      </c>
      <c r="H1352" s="274" t="n"/>
      <c r="I1352" s="274" t="n"/>
      <c r="J1352" s="274" t="inlineStr">
        <is>
          <t>Mazda RX7</t>
        </is>
      </c>
      <c r="K1352" s="274" t="inlineStr">
        <is>
          <t>2292 eq R2</t>
        </is>
      </c>
      <c r="L1352" s="274" t="inlineStr">
        <is>
          <t>Bob Morris</t>
        </is>
      </c>
      <c r="M1352" s="274" t="inlineStr">
        <is>
          <t>AUS</t>
        </is>
      </c>
      <c r="N1352" s="698">
        <f>_xlfn.LET(_xlpm.d,_xlfn.XLOOKUP(L1352,'[1]Birth Dates'!$A:$A,'[1]Birth Dates'!$B:$B,"",0),IF(_xlpm.d=0,"",_xlpm.d))</f>
        <v/>
      </c>
      <c r="O1352" s="274">
        <f>IF(OR(N1352="",A1352="",NOT(ISNUMBER(N1352)),N1352&gt;A1352),"",DATEDIF(N1352,A1352,"Y")&amp;" years, "&amp;DATEDIF(N1352,A1352,"YM")&amp;" months, "&amp;DATEDIF(N1352,A1352,"MD")&amp;" days")</f>
        <v/>
      </c>
      <c r="P1352" s="274" t="inlineStr">
        <is>
          <t>Barry Jones</t>
        </is>
      </c>
      <c r="Q1352" s="274" t="inlineStr">
        <is>
          <t>AUS</t>
        </is>
      </c>
      <c r="R1352" s="698">
        <f>_xlfn.LET(_xlpm.d,_xlfn.XLOOKUP(P1352,'[1]Birth Dates'!$A:$A,'[1]Birth Dates'!$B:$B,"",0),IF(_xlpm.d=0,"",_xlpm.d))</f>
        <v/>
      </c>
      <c r="S1352" s="274">
        <f>IF(OR(R1352="",A1352="",NOT(ISNUMBER(R1352)),R1352&gt;A1352),"",DATEDIF(R1352,A1352,"Y")&amp;" years, "&amp;DATEDIF(R1352,A1352,"YM")&amp;" months, "&amp;DATEDIF(R1352,A1352,"MD")&amp;" days")</f>
        <v/>
      </c>
      <c r="T1352" s="274" t="n"/>
      <c r="U1352" s="274" t="n"/>
      <c r="V1352" s="698">
        <f>_xlfn.LET(_xlpm.d,_xlfn.XLOOKUP(T1352,'[1]Birth Dates'!$A:$A,'[1]Birth Dates'!$B:$B,"",0),IF(_xlpm.d=0,"",_xlpm.d))</f>
        <v/>
      </c>
      <c r="W1352" s="274">
        <f>IF(OR(V1352="",A1352="",NOT(ISNUMBER(V1352)),V1352&gt;A1352),"",DATEDIF(V1352,A1352,"Y")&amp;" years, "&amp;DATEDIF(V1352,A1352,"YM")&amp;" months, "&amp;DATEDIF(V1352,A1352,"MD")&amp;" days")</f>
        <v/>
      </c>
      <c r="X1352" s="274" t="n"/>
      <c r="Y1352" s="274" t="n"/>
      <c r="Z1352" s="274" t="n"/>
      <c r="AA1352" s="274" t="n"/>
      <c r="AB1352" s="274" t="n">
        <v>9</v>
      </c>
      <c r="AC1352" s="274" t="n"/>
      <c r="AD1352" s="274" t="n"/>
      <c r="AE1352" s="598" t="inlineStr">
        <is>
          <t>2:18.1070</t>
        </is>
      </c>
      <c r="AF1352" s="418">
        <f>IF(OR(AE1352="",AE1352="",AE1352=0),"",6.172/(AE1352*24))</f>
        <v/>
      </c>
      <c r="AG1352" s="279" t="n"/>
      <c r="AH1352" s="583" t="inlineStr"/>
      <c r="AI1352" s="418">
        <f>IF(OR(AH1352="",AH1352="",AH1352=0),"",6.172/(AH1352*24))</f>
        <v/>
      </c>
      <c r="AJ1352" s="175">
        <f>IF(AND(ISNUMBER(AB1352),ISNUMBER(AG1352)),AB1352-AG1352,"")</f>
        <v/>
      </c>
      <c r="AK1352" s="274" t="inlineStr">
        <is>
          <t>Insufficent Laps</t>
        </is>
      </c>
      <c r="AL1352" s="274" t="n">
        <v>97</v>
      </c>
      <c r="AM1352" s="510" t="n"/>
      <c r="AN1352" s="671">
        <f>IF(OR(AL1352="",AM1352="",AM1352=0),"",AL1352*6.172/(AM1352*24))</f>
        <v/>
      </c>
      <c r="AO1352" s="477">
        <f>IF(AND(AL1352=AL1351,AM1352&lt;&gt;"",AM1351&lt;&gt;""),AM1352-AM1351,"")</f>
        <v/>
      </c>
      <c r="AP1352" s="274" t="n"/>
      <c r="AQ1352" s="583" t="inlineStr"/>
      <c r="AR1352" s="418">
        <f>IF(OR(AQ1352="",AQ1352="",AQ1352=0),"",6.172/(AQ1352*24))</f>
        <v/>
      </c>
      <c r="AS1352" s="436">
        <f>IF(OR(NOT(ISNUMBER(C1352)),NOT(ISNUMBER(AB1352))),"",IF(AG1352&lt;&gt;"",AG1352,AB1352)-C1352)</f>
        <v/>
      </c>
      <c r="AT1352" s="280" t="n"/>
      <c r="AU1352" s="281">
        <f>IF($B1352="","",TEXT($A1352,"yyyymmdd")&amp;"_P"&amp;$C1352&amp;"_C"&amp;$F1352&amp;"_"&amp;TRIM(RIGHT(SUBSTITUTE(TRIM(SUBSTITUTE($L1352,CHAR(160)," "))," ",REPT(" ",60)),60))&amp;IF($P1352="","","-"&amp;TRIM(RIGHT(SUBSTITUTE(TRIM(SUBSTITUTE($P1352,CHAR(160)," "))," ",REPT(" ",60)),60)))&amp;IF($T1352="","","-"&amp;TRIM(RIGHT(SUBSTITUTE(TRIM(SUBSTITUTE($T1352,CHAR(160)," "))," ",REPT(" ",60)),60)))&amp;".jpg")</f>
        <v/>
      </c>
    </row>
    <row r="1353" ht="56" customHeight="1">
      <c r="A1353" s="278" t="n">
        <v>30955</v>
      </c>
      <c r="B1353" s="274" t="inlineStr">
        <is>
          <t>James Hardie 1000 30 September, 1984</t>
        </is>
      </c>
      <c r="C1353" s="274" t="inlineStr">
        <is>
          <t>DNF</t>
        </is>
      </c>
      <c r="D1353" s="274" t="inlineStr">
        <is>
          <t>B</t>
        </is>
      </c>
      <c r="E1353" s="274" t="n"/>
      <c r="F1353" s="274" t="n">
        <v>68</v>
      </c>
      <c r="G1353" s="274" t="inlineStr">
        <is>
          <t>Greville Arnel</t>
        </is>
      </c>
      <c r="H1353" s="274" t="n"/>
      <c r="I1353" s="274" t="n"/>
      <c r="J1353" s="274" t="inlineStr">
        <is>
          <t>Mitsubishi Starion</t>
        </is>
      </c>
      <c r="K1353" s="274" t="inlineStr">
        <is>
          <t>1998 tc L4</t>
        </is>
      </c>
      <c r="L1353" s="274" t="inlineStr">
        <is>
          <t>Greville Arnel</t>
        </is>
      </c>
      <c r="M1353" s="274" t="inlineStr">
        <is>
          <t>AUS</t>
        </is>
      </c>
      <c r="N1353" s="698">
        <f>_xlfn.LET(_xlpm.d,_xlfn.XLOOKUP(L1353,'[1]Birth Dates'!$A:$A,'[1]Birth Dates'!$B:$B,"",0),IF(_xlpm.d=0,"",_xlpm.d))</f>
        <v/>
      </c>
      <c r="O1353" s="274">
        <f>IF(OR(N1353="",A1353="",NOT(ISNUMBER(N1353)),N1353&gt;A1353),"",DATEDIF(N1353,A1353,"Y")&amp;" years, "&amp;DATEDIF(N1353,A1353,"YM")&amp;" months, "&amp;DATEDIF(N1353,A1353,"MD")&amp;" days")</f>
        <v/>
      </c>
      <c r="P1353" s="274" t="inlineStr">
        <is>
          <t>Lyndon Arnel</t>
        </is>
      </c>
      <c r="Q1353" s="274" t="inlineStr">
        <is>
          <t>AUS</t>
        </is>
      </c>
      <c r="R1353" s="698">
        <f>_xlfn.LET(_xlpm.d,_xlfn.XLOOKUP(P1353,'[1]Birth Dates'!$A:$A,'[1]Birth Dates'!$B:$B,"",0),IF(_xlpm.d=0,"",_xlpm.d))</f>
        <v/>
      </c>
      <c r="S1353" s="274">
        <f>IF(OR(R1353="",A1353="",NOT(ISNUMBER(R1353)),R1353&gt;A1353),"",DATEDIF(R1353,A1353,"Y")&amp;" years, "&amp;DATEDIF(R1353,A1353,"YM")&amp;" months, "&amp;DATEDIF(R1353,A1353,"MD")&amp;" days")</f>
        <v/>
      </c>
      <c r="T1353" s="274" t="n"/>
      <c r="U1353" s="274" t="n"/>
      <c r="V1353" s="698">
        <f>_xlfn.LET(_xlpm.d,_xlfn.XLOOKUP(T1353,'[1]Birth Dates'!$A:$A,'[1]Birth Dates'!$B:$B,"",0),IF(_xlpm.d=0,"",_xlpm.d))</f>
        <v/>
      </c>
      <c r="W1353" s="274">
        <f>IF(OR(V1353="",A1353="",NOT(ISNUMBER(V1353)),V1353&gt;A1353),"",DATEDIF(V1353,A1353,"Y")&amp;" years, "&amp;DATEDIF(V1353,A1353,"YM")&amp;" months, "&amp;DATEDIF(V1353,A1353,"MD")&amp;" days")</f>
        <v/>
      </c>
      <c r="X1353" s="274" t="n"/>
      <c r="Y1353" s="274" t="n"/>
      <c r="Z1353" s="274" t="n"/>
      <c r="AA1353" s="274" t="n"/>
      <c r="AB1353" s="274" t="n">
        <v>54</v>
      </c>
      <c r="AC1353" s="274" t="n"/>
      <c r="AD1353" s="274" t="n"/>
      <c r="AE1353" s="598" t="inlineStr">
        <is>
          <t>2:32.2100</t>
        </is>
      </c>
      <c r="AF1353" s="418">
        <f>IF(OR(AE1353="",AE1353="",AE1353=0),"",6.172/(AE1353*24))</f>
        <v/>
      </c>
      <c r="AG1353" s="279" t="n"/>
      <c r="AH1353" s="583" t="inlineStr"/>
      <c r="AI1353" s="418">
        <f>IF(OR(AH1353="",AH1353="",AH1353=0),"",6.172/(AH1353*24))</f>
        <v/>
      </c>
      <c r="AJ1353" s="175">
        <f>IF(AND(ISNUMBER(AB1353),ISNUMBER(AG1353)),AB1353-AG1353,"")</f>
        <v/>
      </c>
      <c r="AK1353" s="274" t="inlineStr">
        <is>
          <t>Insufficent Laps</t>
        </is>
      </c>
      <c r="AL1353" s="274" t="n">
        <v>95</v>
      </c>
      <c r="AM1353" s="510" t="n"/>
      <c r="AN1353" s="671">
        <f>IF(OR(AL1353="",AM1353="",AM1353=0),"",AL1353*6.172/(AM1353*24))</f>
        <v/>
      </c>
      <c r="AO1353" s="477">
        <f>IF(AND(AL1353=AL1352,AM1353&lt;&gt;"",AM1352&lt;&gt;""),AM1353-AM1352,"")</f>
        <v/>
      </c>
      <c r="AP1353" s="274" t="n"/>
      <c r="AQ1353" s="583" t="inlineStr"/>
      <c r="AR1353" s="418">
        <f>IF(OR(AQ1353="",AQ1353="",AQ1353=0),"",6.172/(AQ1353*24))</f>
        <v/>
      </c>
      <c r="AS1353" s="436">
        <f>IF(OR(NOT(ISNUMBER(C1353)),NOT(ISNUMBER(AB1353))),"",IF(AG1353&lt;&gt;"",AG1353,AB1353)-C1353)</f>
        <v/>
      </c>
      <c r="AT1353" s="280" t="n"/>
      <c r="AU1353" s="281">
        <f>IF($B1353="","",TEXT($A1353,"yyyymmdd")&amp;"_P"&amp;$C1353&amp;"_C"&amp;$F1353&amp;"_"&amp;TRIM(RIGHT(SUBSTITUTE(TRIM(SUBSTITUTE($L1353,CHAR(160)," "))," ",REPT(" ",60)),60))&amp;IF($P1353="","","-"&amp;TRIM(RIGHT(SUBSTITUTE(TRIM(SUBSTITUTE($P1353,CHAR(160)," "))," ",REPT(" ",60)),60)))&amp;IF($T1353="","","-"&amp;TRIM(RIGHT(SUBSTITUTE(TRIM(SUBSTITUTE($T1353,CHAR(160)," "))," ",REPT(" ",60)),60)))&amp;".jpg")</f>
        <v/>
      </c>
    </row>
    <row r="1354" ht="56" customHeight="1">
      <c r="A1354" s="278" t="n">
        <v>30955</v>
      </c>
      <c r="B1354" s="274" t="inlineStr">
        <is>
          <t>James Hardie 1000 30 September, 1984</t>
        </is>
      </c>
      <c r="C1354" s="274" t="inlineStr">
        <is>
          <t>DNF</t>
        </is>
      </c>
      <c r="D1354" s="274" t="inlineStr">
        <is>
          <t>A</t>
        </is>
      </c>
      <c r="E1354" s="274" t="n"/>
      <c r="F1354" s="274" t="n">
        <v>29</v>
      </c>
      <c r="G1354" s="274" t="inlineStr">
        <is>
          <t>Freedom Fence</t>
        </is>
      </c>
      <c r="H1354" s="274" t="n"/>
      <c r="I1354" s="274" t="n"/>
      <c r="J1354" s="274" t="inlineStr">
        <is>
          <t>Ford Falcon XE</t>
        </is>
      </c>
      <c r="K1354" s="274" t="inlineStr">
        <is>
          <t>5760 V8</t>
        </is>
      </c>
      <c r="L1354" s="274" t="inlineStr">
        <is>
          <t>Paul Jones</t>
        </is>
      </c>
      <c r="M1354" s="274" t="inlineStr">
        <is>
          <t>AUS</t>
        </is>
      </c>
      <c r="N1354" s="698">
        <f>_xlfn.LET(_xlpm.d,_xlfn.XLOOKUP(L1354,'[1]Birth Dates'!$A:$A,'[1]Birth Dates'!$B:$B,"",0),IF(_xlpm.d=0,"",_xlpm.d))</f>
        <v/>
      </c>
      <c r="O1354" s="274">
        <f>IF(OR(N1354="",A1354="",NOT(ISNUMBER(N1354)),N1354&gt;A1354),"",DATEDIF(N1354,A1354,"Y")&amp;" years, "&amp;DATEDIF(N1354,A1354,"YM")&amp;" months, "&amp;DATEDIF(N1354,A1354,"MD")&amp;" days")</f>
        <v/>
      </c>
      <c r="P1354" s="274" t="inlineStr">
        <is>
          <t>Peter Hopwood</t>
        </is>
      </c>
      <c r="Q1354" s="274" t="inlineStr">
        <is>
          <t>AUS</t>
        </is>
      </c>
      <c r="R1354" s="698">
        <f>_xlfn.LET(_xlpm.d,_xlfn.XLOOKUP(P1354,'[1]Birth Dates'!$A:$A,'[1]Birth Dates'!$B:$B,"",0),IF(_xlpm.d=0,"",_xlpm.d))</f>
        <v/>
      </c>
      <c r="S1354" s="274">
        <f>IF(OR(R1354="",A1354="",NOT(ISNUMBER(R1354)),R1354&gt;A1354),"",DATEDIF(R1354,A1354,"Y")&amp;" years, "&amp;DATEDIF(R1354,A1354,"YM")&amp;" months, "&amp;DATEDIF(R1354,A1354,"MD")&amp;" days")</f>
        <v/>
      </c>
      <c r="T1354" s="274" t="n"/>
      <c r="U1354" s="274" t="n"/>
      <c r="V1354" s="698">
        <f>_xlfn.LET(_xlpm.d,_xlfn.XLOOKUP(T1354,'[1]Birth Dates'!$A:$A,'[1]Birth Dates'!$B:$B,"",0),IF(_xlpm.d=0,"",_xlpm.d))</f>
        <v/>
      </c>
      <c r="W1354" s="274">
        <f>IF(OR(V1354="",A1354="",NOT(ISNUMBER(V1354)),V1354&gt;A1354),"",DATEDIF(V1354,A1354,"Y")&amp;" years, "&amp;DATEDIF(V1354,A1354,"YM")&amp;" months, "&amp;DATEDIF(V1354,A1354,"MD")&amp;" days")</f>
        <v/>
      </c>
      <c r="X1354" s="274" t="n"/>
      <c r="Y1354" s="274" t="n"/>
      <c r="Z1354" s="274" t="n"/>
      <c r="AA1354" s="274" t="n"/>
      <c r="AB1354" s="274" t="n">
        <v>20</v>
      </c>
      <c r="AC1354" s="274" t="n"/>
      <c r="AD1354" s="274" t="n"/>
      <c r="AE1354" s="598" t="inlineStr">
        <is>
          <t>2:19.6100</t>
        </is>
      </c>
      <c r="AF1354" s="418">
        <f>IF(OR(AE1354="",AE1354="",AE1354=0),"",6.172/(AE1354*24))</f>
        <v/>
      </c>
      <c r="AG1354" s="279" t="n"/>
      <c r="AH1354" s="583" t="inlineStr"/>
      <c r="AI1354" s="418">
        <f>IF(OR(AH1354="",AH1354="",AH1354=0),"",6.172/(AH1354*24))</f>
        <v/>
      </c>
      <c r="AJ1354" s="175">
        <f>IF(AND(ISNUMBER(AB1354),ISNUMBER(AG1354)),AB1354-AG1354,"")</f>
        <v/>
      </c>
      <c r="AK1354" s="274" t="inlineStr">
        <is>
          <t>Engine</t>
        </is>
      </c>
      <c r="AL1354" s="274" t="n">
        <v>88</v>
      </c>
      <c r="AM1354" s="510" t="n"/>
      <c r="AN1354" s="671">
        <f>IF(OR(AL1354="",AM1354="",AM1354=0),"",AL1354*6.172/(AM1354*24))</f>
        <v/>
      </c>
      <c r="AO1354" s="477">
        <f>IF(AND(AL1354=AL1353,AM1354&lt;&gt;"",AM1353&lt;&gt;""),AM1354-AM1353,"")</f>
        <v/>
      </c>
      <c r="AP1354" s="274" t="n"/>
      <c r="AQ1354" s="583" t="inlineStr"/>
      <c r="AR1354" s="418">
        <f>IF(OR(AQ1354="",AQ1354="",AQ1354=0),"",6.172/(AQ1354*24))</f>
        <v/>
      </c>
      <c r="AS1354" s="436">
        <f>IF(OR(NOT(ISNUMBER(C1354)),NOT(ISNUMBER(AB1354))),"",IF(AG1354&lt;&gt;"",AG1354,AB1354)-C1354)</f>
        <v/>
      </c>
      <c r="AT1354" s="280" t="n"/>
      <c r="AU1354" s="281">
        <f>IF($B1354="","",TEXT($A1354,"yyyymmdd")&amp;"_P"&amp;$C1354&amp;"_C"&amp;$F1354&amp;"_"&amp;TRIM(RIGHT(SUBSTITUTE(TRIM(SUBSTITUTE($L1354,CHAR(160)," "))," ",REPT(" ",60)),60))&amp;IF($P1354="","","-"&amp;TRIM(RIGHT(SUBSTITUTE(TRIM(SUBSTITUTE($P1354,CHAR(160)," "))," ",REPT(" ",60)),60)))&amp;IF($T1354="","","-"&amp;TRIM(RIGHT(SUBSTITUTE(TRIM(SUBSTITUTE($T1354,CHAR(160)," "))," ",REPT(" ",60)),60)))&amp;".jpg")</f>
        <v/>
      </c>
    </row>
    <row r="1355" ht="56" customHeight="1">
      <c r="A1355" s="278" t="n">
        <v>30955</v>
      </c>
      <c r="B1355" s="274" t="inlineStr">
        <is>
          <t>James Hardie 1000 30 September, 1984</t>
        </is>
      </c>
      <c r="C1355" s="274" t="inlineStr">
        <is>
          <t>DNF</t>
        </is>
      </c>
      <c r="D1355" s="274" t="inlineStr">
        <is>
          <t>A</t>
        </is>
      </c>
      <c r="E1355" s="274" t="n"/>
      <c r="F1355" s="274" t="n">
        <v>39</v>
      </c>
      <c r="G1355" s="274" t="inlineStr">
        <is>
          <t>John Bundy</t>
        </is>
      </c>
      <c r="H1355" s="274" t="n"/>
      <c r="I1355" s="274" t="n"/>
      <c r="J1355" s="274" t="inlineStr">
        <is>
          <t>Mazda RX7</t>
        </is>
      </c>
      <c r="K1355" s="274" t="inlineStr">
        <is>
          <t>2292 eq R2</t>
        </is>
      </c>
      <c r="L1355" s="274" t="inlineStr">
        <is>
          <t>John Bundy</t>
        </is>
      </c>
      <c r="M1355" s="274" t="inlineStr">
        <is>
          <t>AUS</t>
        </is>
      </c>
      <c r="N1355" s="698">
        <f>_xlfn.LET(_xlpm.d,_xlfn.XLOOKUP(L1355,'[1]Birth Dates'!$A:$A,'[1]Birth Dates'!$B:$B,"",0),IF(_xlpm.d=0,"",_xlpm.d))</f>
        <v/>
      </c>
      <c r="O1355" s="274">
        <f>IF(OR(N1355="",A1355="",NOT(ISNUMBER(N1355)),N1355&gt;A1355),"",DATEDIF(N1355,A1355,"Y")&amp;" years, "&amp;DATEDIF(N1355,A1355,"YM")&amp;" months, "&amp;DATEDIF(N1355,A1355,"MD")&amp;" days")</f>
        <v/>
      </c>
      <c r="P1355" s="274" t="inlineStr">
        <is>
          <t>Norm Carr</t>
        </is>
      </c>
      <c r="Q1355" s="274" t="inlineStr">
        <is>
          <t>AUS</t>
        </is>
      </c>
      <c r="R1355" s="698">
        <f>_xlfn.LET(_xlpm.d,_xlfn.XLOOKUP(P1355,'[1]Birth Dates'!$A:$A,'[1]Birth Dates'!$B:$B,"",0),IF(_xlpm.d=0,"",_xlpm.d))</f>
        <v/>
      </c>
      <c r="S1355" s="274">
        <f>IF(OR(R1355="",A1355="",NOT(ISNUMBER(R1355)),R1355&gt;A1355),"",DATEDIF(R1355,A1355,"Y")&amp;" years, "&amp;DATEDIF(R1355,A1355,"YM")&amp;" months, "&amp;DATEDIF(R1355,A1355,"MD")&amp;" days")</f>
        <v/>
      </c>
      <c r="T1355" s="274" t="n"/>
      <c r="U1355" s="274" t="n"/>
      <c r="V1355" s="698">
        <f>_xlfn.LET(_xlpm.d,_xlfn.XLOOKUP(T1355,'[1]Birth Dates'!$A:$A,'[1]Birth Dates'!$B:$B,"",0),IF(_xlpm.d=0,"",_xlpm.d))</f>
        <v/>
      </c>
      <c r="W1355" s="274">
        <f>IF(OR(V1355="",A1355="",NOT(ISNUMBER(V1355)),V1355&gt;A1355),"",DATEDIF(V1355,A1355,"Y")&amp;" years, "&amp;DATEDIF(V1355,A1355,"YM")&amp;" months, "&amp;DATEDIF(V1355,A1355,"MD")&amp;" days")</f>
        <v/>
      </c>
      <c r="X1355" s="274" t="n"/>
      <c r="Y1355" s="274" t="n"/>
      <c r="Z1355" s="274" t="n"/>
      <c r="AA1355" s="274" t="n"/>
      <c r="AB1355" s="274" t="n">
        <v>34</v>
      </c>
      <c r="AC1355" s="274" t="n"/>
      <c r="AD1355" s="274" t="n"/>
      <c r="AE1355" s="598" t="inlineStr">
        <is>
          <t>2:23.2100</t>
        </is>
      </c>
      <c r="AF1355" s="418">
        <f>IF(OR(AE1355="",AE1355="",AE1355=0),"",6.172/(AE1355*24))</f>
        <v/>
      </c>
      <c r="AG1355" s="279" t="n"/>
      <c r="AH1355" s="583" t="inlineStr"/>
      <c r="AI1355" s="418">
        <f>IF(OR(AH1355="",AH1355="",AH1355=0),"",6.172/(AH1355*24))</f>
        <v/>
      </c>
      <c r="AJ1355" s="175">
        <f>IF(AND(ISNUMBER(AB1355),ISNUMBER(AG1355)),AB1355-AG1355,"")</f>
        <v/>
      </c>
      <c r="AK1355" s="274" t="inlineStr">
        <is>
          <t>Insufficent Laps</t>
        </is>
      </c>
      <c r="AL1355" s="274" t="n">
        <v>83</v>
      </c>
      <c r="AM1355" s="510" t="n"/>
      <c r="AN1355" s="671">
        <f>IF(OR(AL1355="",AM1355="",AM1355=0),"",AL1355*6.172/(AM1355*24))</f>
        <v/>
      </c>
      <c r="AO1355" s="477">
        <f>IF(AND(AL1355=AL1354,AM1355&lt;&gt;"",AM1354&lt;&gt;""),AM1355-AM1354,"")</f>
        <v/>
      </c>
      <c r="AP1355" s="274" t="n"/>
      <c r="AQ1355" s="583" t="inlineStr"/>
      <c r="AR1355" s="418">
        <f>IF(OR(AQ1355="",AQ1355="",AQ1355=0),"",6.172/(AQ1355*24))</f>
        <v/>
      </c>
      <c r="AS1355" s="436">
        <f>IF(OR(NOT(ISNUMBER(C1355)),NOT(ISNUMBER(AB1355))),"",IF(AG1355&lt;&gt;"",AG1355,AB1355)-C1355)</f>
        <v/>
      </c>
      <c r="AT1355" s="280" t="n"/>
      <c r="AU1355" s="281">
        <f>IF($B1355="","",TEXT($A1355,"yyyymmdd")&amp;"_P"&amp;$C1355&amp;"_C"&amp;$F1355&amp;"_"&amp;TRIM(RIGHT(SUBSTITUTE(TRIM(SUBSTITUTE($L1355,CHAR(160)," "))," ",REPT(" ",60)),60))&amp;IF($P1355="","","-"&amp;TRIM(RIGHT(SUBSTITUTE(TRIM(SUBSTITUTE($P1355,CHAR(160)," "))," ",REPT(" ",60)),60)))&amp;IF($T1355="","","-"&amp;TRIM(RIGHT(SUBSTITUTE(TRIM(SUBSTITUTE($T1355,CHAR(160)," "))," ",REPT(" ",60)),60)))&amp;".jpg")</f>
        <v/>
      </c>
    </row>
    <row r="1356" ht="56" customHeight="1">
      <c r="A1356" s="278" t="n">
        <v>30955</v>
      </c>
      <c r="B1356" s="274" t="inlineStr">
        <is>
          <t>James Hardie 1000 30 September, 1984</t>
        </is>
      </c>
      <c r="C1356" s="274" t="inlineStr">
        <is>
          <t>DNF</t>
        </is>
      </c>
      <c r="D1356" s="274" t="inlineStr">
        <is>
          <t>A</t>
        </is>
      </c>
      <c r="E1356" s="274" t="n"/>
      <c r="F1356" s="274" t="n">
        <v>16</v>
      </c>
      <c r="G1356" s="274" t="inlineStr">
        <is>
          <t>Nissan Motor Co Australia Pty Ltd</t>
        </is>
      </c>
      <c r="H1356" s="274" t="n"/>
      <c r="I1356" s="274" t="n"/>
      <c r="J1356" s="274" t="inlineStr">
        <is>
          <t>Nissan Pulsar Exa</t>
        </is>
      </c>
      <c r="K1356" s="274" t="inlineStr">
        <is>
          <t>1495 tc L4</t>
        </is>
      </c>
      <c r="L1356" s="274" t="inlineStr">
        <is>
          <t>Christine Gibson</t>
        </is>
      </c>
      <c r="M1356" s="274" t="inlineStr">
        <is>
          <t>AUS</t>
        </is>
      </c>
      <c r="N1356" s="698">
        <f>_xlfn.LET(_xlpm.d,_xlfn.XLOOKUP(L1356,'[1]Birth Dates'!$A:$A,'[1]Birth Dates'!$B:$B,"",0),IF(_xlpm.d=0,"",_xlpm.d))</f>
        <v/>
      </c>
      <c r="O1356" s="274">
        <f>IF(OR(N1356="",A1356="",NOT(ISNUMBER(N1356)),N1356&gt;A1356),"",DATEDIF(N1356,A1356,"Y")&amp;" years, "&amp;DATEDIF(N1356,A1356,"YM")&amp;" months, "&amp;DATEDIF(N1356,A1356,"MD")&amp;" days")</f>
        <v/>
      </c>
      <c r="P1356" s="274" t="inlineStr">
        <is>
          <t>Glenn Seton</t>
        </is>
      </c>
      <c r="Q1356" s="274" t="inlineStr">
        <is>
          <t>AUS</t>
        </is>
      </c>
      <c r="R1356" s="698">
        <f>_xlfn.LET(_xlpm.d,_xlfn.XLOOKUP(P1356,'[1]Birth Dates'!$A:$A,'[1]Birth Dates'!$B:$B,"",0),IF(_xlpm.d=0,"",_xlpm.d))</f>
        <v/>
      </c>
      <c r="S1356" s="274">
        <f>IF(OR(R1356="",A1356="",NOT(ISNUMBER(R1356)),R1356&gt;A1356),"",DATEDIF(R1356,A1356,"Y")&amp;" years, "&amp;DATEDIF(R1356,A1356,"YM")&amp;" months, "&amp;DATEDIF(R1356,A1356,"MD")&amp;" days")</f>
        <v/>
      </c>
      <c r="T1356" s="274" t="n"/>
      <c r="U1356" s="274" t="n"/>
      <c r="V1356" s="698">
        <f>_xlfn.LET(_xlpm.d,_xlfn.XLOOKUP(T1356,'[1]Birth Dates'!$A:$A,'[1]Birth Dates'!$B:$B,"",0),IF(_xlpm.d=0,"",_xlpm.d))</f>
        <v/>
      </c>
      <c r="W1356" s="274">
        <f>IF(OR(V1356="",A1356="",NOT(ISNUMBER(V1356)),V1356&gt;A1356),"",DATEDIF(V1356,A1356,"Y")&amp;" years, "&amp;DATEDIF(V1356,A1356,"YM")&amp;" months, "&amp;DATEDIF(V1356,A1356,"MD")&amp;" days")</f>
        <v/>
      </c>
      <c r="X1356" s="274" t="n"/>
      <c r="Y1356" s="274" t="n"/>
      <c r="Z1356" s="274" t="n"/>
      <c r="AA1356" s="274" t="n"/>
      <c r="AB1356" s="274" t="n">
        <v>26</v>
      </c>
      <c r="AC1356" s="274" t="n"/>
      <c r="AD1356" s="274" t="n"/>
      <c r="AE1356" s="598" t="inlineStr">
        <is>
          <t>2:20.9300</t>
        </is>
      </c>
      <c r="AF1356" s="418">
        <f>IF(OR(AE1356="",AE1356="",AE1356=0),"",6.172/(AE1356*24))</f>
        <v/>
      </c>
      <c r="AG1356" s="279" t="n"/>
      <c r="AH1356" s="583" t="inlineStr"/>
      <c r="AI1356" s="418">
        <f>IF(OR(AH1356="",AH1356="",AH1356=0),"",6.172/(AH1356*24))</f>
        <v/>
      </c>
      <c r="AJ1356" s="175">
        <f>IF(AND(ISNUMBER(AB1356),ISNUMBER(AG1356)),AB1356-AG1356,"")</f>
        <v/>
      </c>
      <c r="AK1356" s="274" t="inlineStr">
        <is>
          <t>Halfshaft</t>
        </is>
      </c>
      <c r="AL1356" s="274" t="n">
        <v>76</v>
      </c>
      <c r="AM1356" s="510" t="n"/>
      <c r="AN1356" s="671">
        <f>IF(OR(AL1356="",AM1356="",AM1356=0),"",AL1356*6.172/(AM1356*24))</f>
        <v/>
      </c>
      <c r="AO1356" s="477">
        <f>IF(AND(AL1356=AL1355,AM1356&lt;&gt;"",AM1355&lt;&gt;""),AM1356-AM1355,"")</f>
        <v/>
      </c>
      <c r="AP1356" s="274" t="n"/>
      <c r="AQ1356" s="583" t="inlineStr"/>
      <c r="AR1356" s="418">
        <f>IF(OR(AQ1356="",AQ1356="",AQ1356=0),"",6.172/(AQ1356*24))</f>
        <v/>
      </c>
      <c r="AS1356" s="436">
        <f>IF(OR(NOT(ISNUMBER(C1356)),NOT(ISNUMBER(AB1356))),"",IF(AG1356&lt;&gt;"",AG1356,AB1356)-C1356)</f>
        <v/>
      </c>
      <c r="AT1356" s="280" t="n"/>
      <c r="AU1356" s="281">
        <f>IF($B1356="","",TEXT($A1356,"yyyymmdd")&amp;"_P"&amp;$C1356&amp;"_C"&amp;$F1356&amp;"_"&amp;TRIM(RIGHT(SUBSTITUTE(TRIM(SUBSTITUTE($L1356,CHAR(160)," "))," ",REPT(" ",60)),60))&amp;IF($P1356="","","-"&amp;TRIM(RIGHT(SUBSTITUTE(TRIM(SUBSTITUTE($P1356,CHAR(160)," "))," ",REPT(" ",60)),60)))&amp;IF($T1356="","","-"&amp;TRIM(RIGHT(SUBSTITUTE(TRIM(SUBSTITUTE($T1356,CHAR(160)," "))," ",REPT(" ",60)),60)))&amp;".jpg")</f>
        <v/>
      </c>
    </row>
    <row r="1357" ht="56" customHeight="1">
      <c r="A1357" s="278" t="n">
        <v>30955</v>
      </c>
      <c r="B1357" s="274" t="inlineStr">
        <is>
          <t>James Hardie 1000 30 September, 1984</t>
        </is>
      </c>
      <c r="C1357" s="274" t="inlineStr">
        <is>
          <t>DNF</t>
        </is>
      </c>
      <c r="D1357" s="274" t="inlineStr">
        <is>
          <t>A</t>
        </is>
      </c>
      <c r="E1357" s="274" t="n"/>
      <c r="F1357" s="274" t="n">
        <v>6</v>
      </c>
      <c r="G1357" s="274" t="inlineStr">
        <is>
          <t>Roadways Racing</t>
        </is>
      </c>
      <c r="H1357" s="274" t="n"/>
      <c r="I1357" s="274" t="n"/>
      <c r="J1357" s="274" t="inlineStr">
        <is>
          <t>Holden Commodore VH</t>
        </is>
      </c>
      <c r="K1357" s="274" t="inlineStr">
        <is>
          <t>5044 V8</t>
        </is>
      </c>
      <c r="L1357" s="274" t="inlineStr">
        <is>
          <t>Steve Harrington</t>
        </is>
      </c>
      <c r="M1357" s="274" t="inlineStr">
        <is>
          <t>AUS</t>
        </is>
      </c>
      <c r="N1357" s="698">
        <f>_xlfn.LET(_xlpm.d,_xlfn.XLOOKUP(L1357,'[1]Birth Dates'!$A:$A,'[1]Birth Dates'!$B:$B,"",0),IF(_xlpm.d=0,"",_xlpm.d))</f>
        <v/>
      </c>
      <c r="O1357" s="274">
        <f>IF(OR(N1357="",A1357="",NOT(ISNUMBER(N1357)),N1357&gt;A1357),"",DATEDIF(N1357,A1357,"Y")&amp;" years, "&amp;DATEDIF(N1357,A1357,"YM")&amp;" months, "&amp;DATEDIF(N1357,A1357,"MD")&amp;" days")</f>
        <v/>
      </c>
      <c r="P1357" s="274" t="inlineStr">
        <is>
          <t>Allan Grice</t>
        </is>
      </c>
      <c r="Q1357" s="274" t="inlineStr">
        <is>
          <t>AUS</t>
        </is>
      </c>
      <c r="R1357" s="698">
        <f>_xlfn.LET(_xlpm.d,_xlfn.XLOOKUP(P1357,'[1]Birth Dates'!$A:$A,'[1]Birth Dates'!$B:$B,"",0),IF(_xlpm.d=0,"",_xlpm.d))</f>
        <v/>
      </c>
      <c r="S1357" s="274">
        <f>IF(OR(R1357="",A1357="",NOT(ISNUMBER(R1357)),R1357&gt;A1357),"",DATEDIF(R1357,A1357,"Y")&amp;" years, "&amp;DATEDIF(R1357,A1357,"YM")&amp;" months, "&amp;DATEDIF(R1357,A1357,"MD")&amp;" days")</f>
        <v/>
      </c>
      <c r="T1357" s="274" t="n"/>
      <c r="U1357" s="274" t="n"/>
      <c r="V1357" s="698">
        <f>_xlfn.LET(_xlpm.d,_xlfn.XLOOKUP(T1357,'[1]Birth Dates'!$A:$A,'[1]Birth Dates'!$B:$B,"",0),IF(_xlpm.d=0,"",_xlpm.d))</f>
        <v/>
      </c>
      <c r="W1357" s="274">
        <f>IF(OR(V1357="",A1357="",NOT(ISNUMBER(V1357)),V1357&gt;A1357),"",DATEDIF(V1357,A1357,"Y")&amp;" years, "&amp;DATEDIF(V1357,A1357,"YM")&amp;" months, "&amp;DATEDIF(V1357,A1357,"MD")&amp;" days")</f>
        <v/>
      </c>
      <c r="X1357" s="274" t="n"/>
      <c r="Y1357" s="274" t="n"/>
      <c r="Z1357" s="274" t="n"/>
      <c r="AA1357" s="274" t="n"/>
      <c r="AB1357" s="274" t="n">
        <v>11</v>
      </c>
      <c r="AC1357" s="274" t="n"/>
      <c r="AD1357" s="274" t="n"/>
      <c r="AE1357" s="598" t="inlineStr">
        <is>
          <t>2:16.3800</t>
        </is>
      </c>
      <c r="AF1357" s="418">
        <f>IF(OR(AE1357="",AE1357="",AE1357=0),"",6.172/(AE1357*24))</f>
        <v/>
      </c>
      <c r="AG1357" s="279" t="n"/>
      <c r="AH1357" s="583" t="inlineStr"/>
      <c r="AI1357" s="418">
        <f>IF(OR(AH1357="",AH1357="",AH1357=0),"",6.172/(AH1357*24))</f>
        <v/>
      </c>
      <c r="AJ1357" s="175">
        <f>IF(AND(ISNUMBER(AB1357),ISNUMBER(AG1357)),AB1357-AG1357,"")</f>
        <v/>
      </c>
      <c r="AK1357" s="274" t="inlineStr">
        <is>
          <t>Accident</t>
        </is>
      </c>
      <c r="AL1357" s="274" t="n">
        <v>70</v>
      </c>
      <c r="AM1357" s="510" t="n"/>
      <c r="AN1357" s="671">
        <f>IF(OR(AL1357="",AM1357="",AM1357=0),"",AL1357*6.172/(AM1357*24))</f>
        <v/>
      </c>
      <c r="AO1357" s="477">
        <f>IF(AND(AL1357=AL1356,AM1357&lt;&gt;"",AM1356&lt;&gt;""),AM1357-AM1356,"")</f>
        <v/>
      </c>
      <c r="AP1357" s="274" t="n"/>
      <c r="AQ1357" s="583" t="inlineStr"/>
      <c r="AR1357" s="418">
        <f>IF(OR(AQ1357="",AQ1357="",AQ1357=0),"",6.172/(AQ1357*24))</f>
        <v/>
      </c>
      <c r="AS1357" s="436">
        <f>IF(OR(NOT(ISNUMBER(C1357)),NOT(ISNUMBER(AB1357))),"",IF(AG1357&lt;&gt;"",AG1357,AB1357)-C1357)</f>
        <v/>
      </c>
      <c r="AT1357" s="280" t="n"/>
      <c r="AU1357" s="281">
        <f>IF($B1357="","",TEXT($A1357,"yyyymmdd")&amp;"_P"&amp;$C1357&amp;"_C"&amp;$F1357&amp;"_"&amp;TRIM(RIGHT(SUBSTITUTE(TRIM(SUBSTITUTE($L1357,CHAR(160)," "))," ",REPT(" ",60)),60))&amp;IF($P1357="","","-"&amp;TRIM(RIGHT(SUBSTITUTE(TRIM(SUBSTITUTE($P1357,CHAR(160)," "))," ",REPT(" ",60)),60)))&amp;IF($T1357="","","-"&amp;TRIM(RIGHT(SUBSTITUTE(TRIM(SUBSTITUTE($T1357,CHAR(160)," "))," ",REPT(" ",60)),60)))&amp;".jpg")</f>
        <v/>
      </c>
    </row>
    <row r="1358" ht="56" customHeight="1">
      <c r="A1358" s="278" t="n">
        <v>30955</v>
      </c>
      <c r="B1358" s="274" t="inlineStr">
        <is>
          <t>James Hardie 1000 30 September, 1984</t>
        </is>
      </c>
      <c r="C1358" s="274" t="inlineStr">
        <is>
          <t>DNF</t>
        </is>
      </c>
      <c r="D1358" s="274" t="inlineStr">
        <is>
          <t>A</t>
        </is>
      </c>
      <c r="E1358" s="274" t="n"/>
      <c r="F1358" s="274" t="n">
        <v>9</v>
      </c>
      <c r="G1358" s="274" t="inlineStr">
        <is>
          <t>K-Mart Auto Racing</t>
        </is>
      </c>
      <c r="H1358" s="274" t="n"/>
      <c r="I1358" s="274" t="n"/>
      <c r="J1358" s="274" t="inlineStr">
        <is>
          <t>Holden Commodore VH</t>
        </is>
      </c>
      <c r="K1358" s="274" t="inlineStr">
        <is>
          <t>5044 V8</t>
        </is>
      </c>
      <c r="L1358" s="274" t="inlineStr">
        <is>
          <t>Andrew Harris</t>
        </is>
      </c>
      <c r="M1358" s="274" t="inlineStr">
        <is>
          <t>AUS</t>
        </is>
      </c>
      <c r="N1358" s="698">
        <f>_xlfn.LET(_xlpm.d,_xlfn.XLOOKUP(L1358,'[1]Birth Dates'!$A:$A,'[1]Birth Dates'!$B:$B,"",0),IF(_xlpm.d=0,"",_xlpm.d))</f>
        <v/>
      </c>
      <c r="O1358" s="274">
        <f>IF(OR(N1358="",A1358="",NOT(ISNUMBER(N1358)),N1358&gt;A1358),"",DATEDIF(N1358,A1358,"Y")&amp;" years, "&amp;DATEDIF(N1358,A1358,"YM")&amp;" months, "&amp;DATEDIF(N1358,A1358,"MD")&amp;" days")</f>
        <v/>
      </c>
      <c r="P1358" s="274" t="inlineStr">
        <is>
          <t>Ron Harrop</t>
        </is>
      </c>
      <c r="Q1358" s="274" t="inlineStr">
        <is>
          <t>AUS</t>
        </is>
      </c>
      <c r="R1358" s="698">
        <f>_xlfn.LET(_xlpm.d,_xlfn.XLOOKUP(P1358,'[1]Birth Dates'!$A:$A,'[1]Birth Dates'!$B:$B,"",0),IF(_xlpm.d=0,"",_xlpm.d))</f>
        <v/>
      </c>
      <c r="S1358" s="274">
        <f>IF(OR(R1358="",A1358="",NOT(ISNUMBER(R1358)),R1358&gt;A1358),"",DATEDIF(R1358,A1358,"Y")&amp;" years, "&amp;DATEDIF(R1358,A1358,"YM")&amp;" months, "&amp;DATEDIF(R1358,A1358,"MD")&amp;" days")</f>
        <v/>
      </c>
      <c r="T1358" s="274" t="n"/>
      <c r="U1358" s="274" t="n"/>
      <c r="V1358" s="698">
        <f>_xlfn.LET(_xlpm.d,_xlfn.XLOOKUP(T1358,'[1]Birth Dates'!$A:$A,'[1]Birth Dates'!$B:$B,"",0),IF(_xlpm.d=0,"",_xlpm.d))</f>
        <v/>
      </c>
      <c r="W1358" s="274">
        <f>IF(OR(V1358="",A1358="",NOT(ISNUMBER(V1358)),V1358&gt;A1358),"",DATEDIF(V1358,A1358,"Y")&amp;" years, "&amp;DATEDIF(V1358,A1358,"YM")&amp;" months, "&amp;DATEDIF(V1358,A1358,"MD")&amp;" days")</f>
        <v/>
      </c>
      <c r="X1358" s="274" t="n"/>
      <c r="Y1358" s="274" t="n"/>
      <c r="Z1358" s="274" t="n"/>
      <c r="AA1358" s="274" t="n"/>
      <c r="AB1358" s="274" t="n">
        <v>18</v>
      </c>
      <c r="AC1358" s="274" t="n"/>
      <c r="AD1358" s="274" t="n"/>
      <c r="AE1358" s="598" t="inlineStr">
        <is>
          <t>2:18.7700</t>
        </is>
      </c>
      <c r="AF1358" s="418">
        <f>IF(OR(AE1358="",AE1358="",AE1358=0),"",6.172/(AE1358*24))</f>
        <v/>
      </c>
      <c r="AG1358" s="279" t="n"/>
      <c r="AH1358" s="583" t="inlineStr"/>
      <c r="AI1358" s="418">
        <f>IF(OR(AH1358="",AH1358="",AH1358=0),"",6.172/(AH1358*24))</f>
        <v/>
      </c>
      <c r="AJ1358" s="175">
        <f>IF(AND(ISNUMBER(AB1358),ISNUMBER(AG1358)),AB1358-AG1358,"")</f>
        <v/>
      </c>
      <c r="AK1358" s="274" t="inlineStr">
        <is>
          <t>Gearbox</t>
        </is>
      </c>
      <c r="AL1358" s="274" t="n">
        <v>51</v>
      </c>
      <c r="AM1358" s="510" t="n"/>
      <c r="AN1358" s="671">
        <f>IF(OR(AL1358="",AM1358="",AM1358=0),"",AL1358*6.172/(AM1358*24))</f>
        <v/>
      </c>
      <c r="AO1358" s="477">
        <f>IF(AND(AL1358=AL1357,AM1358&lt;&gt;"",AM1357&lt;&gt;""),AM1358-AM1357,"")</f>
        <v/>
      </c>
      <c r="AP1358" s="274" t="n"/>
      <c r="AQ1358" s="583" t="inlineStr"/>
      <c r="AR1358" s="418">
        <f>IF(OR(AQ1358="",AQ1358="",AQ1358=0),"",6.172/(AQ1358*24))</f>
        <v/>
      </c>
      <c r="AS1358" s="436">
        <f>IF(OR(NOT(ISNUMBER(C1358)),NOT(ISNUMBER(AB1358))),"",IF(AG1358&lt;&gt;"",AG1358,AB1358)-C1358)</f>
        <v/>
      </c>
      <c r="AT1358" s="280" t="n"/>
      <c r="AU1358" s="281">
        <f>IF($B1358="","",TEXT($A1358,"yyyymmdd")&amp;"_P"&amp;$C1358&amp;"_C"&amp;$F1358&amp;"_"&amp;TRIM(RIGHT(SUBSTITUTE(TRIM(SUBSTITUTE($L1358,CHAR(160)," "))," ",REPT(" ",60)),60))&amp;IF($P1358="","","-"&amp;TRIM(RIGHT(SUBSTITUTE(TRIM(SUBSTITUTE($P1358,CHAR(160)," "))," ",REPT(" ",60)),60)))&amp;IF($T1358="","","-"&amp;TRIM(RIGHT(SUBSTITUTE(TRIM(SUBSTITUTE($T1358,CHAR(160)," "))," ",REPT(" ",60)),60)))&amp;".jpg")</f>
        <v/>
      </c>
    </row>
    <row r="1359" ht="56" customHeight="1">
      <c r="A1359" s="278" t="n">
        <v>30955</v>
      </c>
      <c r="B1359" s="274" t="inlineStr">
        <is>
          <t>James Hardie 1000 30 September, 1984</t>
        </is>
      </c>
      <c r="C1359" s="274" t="inlineStr">
        <is>
          <t>DNF</t>
        </is>
      </c>
      <c r="D1359" s="274" t="inlineStr">
        <is>
          <t>A</t>
        </is>
      </c>
      <c r="E1359" s="274" t="n"/>
      <c r="F1359" s="274" t="n">
        <v>4</v>
      </c>
      <c r="G1359" s="274" t="inlineStr">
        <is>
          <t>Terry Finnigan</t>
        </is>
      </c>
      <c r="H1359" s="274" t="n"/>
      <c r="I1359" s="274" t="n"/>
      <c r="J1359" s="274" t="inlineStr">
        <is>
          <t>Holden Commodore VH</t>
        </is>
      </c>
      <c r="K1359" s="274" t="inlineStr">
        <is>
          <t>5044 V8</t>
        </is>
      </c>
      <c r="L1359" s="274" t="inlineStr">
        <is>
          <t>Terry Finnigan</t>
        </is>
      </c>
      <c r="M1359" s="274" t="inlineStr">
        <is>
          <t>AUS</t>
        </is>
      </c>
      <c r="N1359" s="698">
        <f>_xlfn.LET(_xlpm.d,_xlfn.XLOOKUP(L1359,'[1]Birth Dates'!$A:$A,'[1]Birth Dates'!$B:$B,"",0),IF(_xlpm.d=0,"",_xlpm.d))</f>
        <v/>
      </c>
      <c r="O1359" s="274">
        <f>IF(OR(N1359="",A1359="",NOT(ISNUMBER(N1359)),N1359&gt;A1359),"",DATEDIF(N1359,A1359,"Y")&amp;" years, "&amp;DATEDIF(N1359,A1359,"YM")&amp;" months, "&amp;DATEDIF(N1359,A1359,"MD")&amp;" days")</f>
        <v/>
      </c>
      <c r="P1359" s="274" t="inlineStr">
        <is>
          <t>Geoff Leeds</t>
        </is>
      </c>
      <c r="Q1359" s="274" t="inlineStr">
        <is>
          <t>AUS</t>
        </is>
      </c>
      <c r="R1359" s="698">
        <f>_xlfn.LET(_xlpm.d,_xlfn.XLOOKUP(P1359,'[1]Birth Dates'!$A:$A,'[1]Birth Dates'!$B:$B,"",0),IF(_xlpm.d=0,"",_xlpm.d))</f>
        <v/>
      </c>
      <c r="S1359" s="274">
        <f>IF(OR(R1359="",A1359="",NOT(ISNUMBER(R1359)),R1359&gt;A1359),"",DATEDIF(R1359,A1359,"Y")&amp;" years, "&amp;DATEDIF(R1359,A1359,"YM")&amp;" months, "&amp;DATEDIF(R1359,A1359,"MD")&amp;" days")</f>
        <v/>
      </c>
      <c r="T1359" s="274" t="n"/>
      <c r="U1359" s="274" t="n"/>
      <c r="V1359" s="698">
        <f>_xlfn.LET(_xlpm.d,_xlfn.XLOOKUP(T1359,'[1]Birth Dates'!$A:$A,'[1]Birth Dates'!$B:$B,"",0),IF(_xlpm.d=0,"",_xlpm.d))</f>
        <v/>
      </c>
      <c r="W1359" s="274">
        <f>IF(OR(V1359="",A1359="",NOT(ISNUMBER(V1359)),V1359&gt;A1359),"",DATEDIF(V1359,A1359,"Y")&amp;" years, "&amp;DATEDIF(V1359,A1359,"YM")&amp;" months, "&amp;DATEDIF(V1359,A1359,"MD")&amp;" days")</f>
        <v/>
      </c>
      <c r="X1359" s="274" t="n"/>
      <c r="Y1359" s="274" t="n"/>
      <c r="Z1359" s="274" t="n"/>
      <c r="AA1359" s="274" t="n"/>
      <c r="AB1359" s="274" t="n">
        <v>14</v>
      </c>
      <c r="AC1359" s="274" t="n"/>
      <c r="AD1359" s="274" t="n"/>
      <c r="AE1359" s="598" t="inlineStr">
        <is>
          <t>2:17.9400</t>
        </is>
      </c>
      <c r="AF1359" s="418">
        <f>IF(OR(AE1359="",AE1359="",AE1359=0),"",6.172/(AE1359*24))</f>
        <v/>
      </c>
      <c r="AG1359" s="279" t="n"/>
      <c r="AH1359" s="583" t="inlineStr"/>
      <c r="AI1359" s="418">
        <f>IF(OR(AH1359="",AH1359="",AH1359=0),"",6.172/(AH1359*24))</f>
        <v/>
      </c>
      <c r="AJ1359" s="175">
        <f>IF(AND(ISNUMBER(AB1359),ISNUMBER(AG1359)),AB1359-AG1359,"")</f>
        <v/>
      </c>
      <c r="AK1359" s="274" t="inlineStr">
        <is>
          <t>Engine</t>
        </is>
      </c>
      <c r="AL1359" s="274" t="n">
        <v>48</v>
      </c>
      <c r="AM1359" s="510" t="n"/>
      <c r="AN1359" s="671">
        <f>IF(OR(AL1359="",AM1359="",AM1359=0),"",AL1359*6.172/(AM1359*24))</f>
        <v/>
      </c>
      <c r="AO1359" s="477">
        <f>IF(AND(AL1359=AL1358,AM1359&lt;&gt;"",AM1358&lt;&gt;""),AM1359-AM1358,"")</f>
        <v/>
      </c>
      <c r="AP1359" s="274" t="n"/>
      <c r="AQ1359" s="583" t="inlineStr"/>
      <c r="AR1359" s="418">
        <f>IF(OR(AQ1359="",AQ1359="",AQ1359=0),"",6.172/(AQ1359*24))</f>
        <v/>
      </c>
      <c r="AS1359" s="436">
        <f>IF(OR(NOT(ISNUMBER(C1359)),NOT(ISNUMBER(AB1359))),"",IF(AG1359&lt;&gt;"",AG1359,AB1359)-C1359)</f>
        <v/>
      </c>
      <c r="AT1359" s="280" t="n"/>
      <c r="AU1359" s="281">
        <f>IF($B1359="","",TEXT($A1359,"yyyymmdd")&amp;"_P"&amp;$C1359&amp;"_C"&amp;$F1359&amp;"_"&amp;TRIM(RIGHT(SUBSTITUTE(TRIM(SUBSTITUTE($L1359,CHAR(160)," "))," ",REPT(" ",60)),60))&amp;IF($P1359="","","-"&amp;TRIM(RIGHT(SUBSTITUTE(TRIM(SUBSTITUTE($P1359,CHAR(160)," "))," ",REPT(" ",60)),60)))&amp;IF($T1359="","","-"&amp;TRIM(RIGHT(SUBSTITUTE(TRIM(SUBSTITUTE($T1359,CHAR(160)," "))," ",REPT(" ",60)),60)))&amp;".jpg")</f>
        <v/>
      </c>
    </row>
    <row r="1360" ht="56" customHeight="1">
      <c r="A1360" s="278" t="n">
        <v>30955</v>
      </c>
      <c r="B1360" s="274" t="inlineStr">
        <is>
          <t>James Hardie 1000 30 September, 1984</t>
        </is>
      </c>
      <c r="C1360" s="274" t="inlineStr">
        <is>
          <t>DNF</t>
        </is>
      </c>
      <c r="D1360" s="274" t="inlineStr">
        <is>
          <t>A</t>
        </is>
      </c>
      <c r="E1360" s="274" t="n"/>
      <c r="F1360" s="274" t="n">
        <v>31</v>
      </c>
      <c r="G1360" s="274" t="inlineStr">
        <is>
          <t>JPS Team BMW</t>
        </is>
      </c>
      <c r="H1360" s="274" t="n"/>
      <c r="I1360" s="274" t="n"/>
      <c r="J1360" s="274" t="inlineStr">
        <is>
          <t>BMW 635CSi</t>
        </is>
      </c>
      <c r="K1360" s="274" t="inlineStr">
        <is>
          <t>3475 L6</t>
        </is>
      </c>
      <c r="L1360" s="274" t="inlineStr">
        <is>
          <t>Jim Richards</t>
        </is>
      </c>
      <c r="M1360" s="274" t="inlineStr">
        <is>
          <t>AUS</t>
        </is>
      </c>
      <c r="N1360" s="698">
        <f>_xlfn.LET(_xlpm.d,_xlfn.XLOOKUP(L1360,'[1]Birth Dates'!$A:$A,'[1]Birth Dates'!$B:$B,"",0),IF(_xlpm.d=0,"",_xlpm.d))</f>
        <v/>
      </c>
      <c r="O1360" s="274">
        <f>IF(OR(N1360="",A1360="",NOT(ISNUMBER(N1360)),N1360&gt;A1360),"",DATEDIF(N1360,A1360,"Y")&amp;" years, "&amp;DATEDIF(N1360,A1360,"YM")&amp;" months, "&amp;DATEDIF(N1360,A1360,"MD")&amp;" days")</f>
        <v/>
      </c>
      <c r="P1360" s="274" t="inlineStr">
        <is>
          <t>Tony Longhurst</t>
        </is>
      </c>
      <c r="Q1360" s="274" t="inlineStr">
        <is>
          <t>AUS</t>
        </is>
      </c>
      <c r="R1360" s="698">
        <f>_xlfn.LET(_xlpm.d,_xlfn.XLOOKUP(P1360,'[1]Birth Dates'!$A:$A,'[1]Birth Dates'!$B:$B,"",0),IF(_xlpm.d=0,"",_xlpm.d))</f>
        <v/>
      </c>
      <c r="S1360" s="274">
        <f>IF(OR(R1360="",A1360="",NOT(ISNUMBER(R1360)),R1360&gt;A1360),"",DATEDIF(R1360,A1360,"Y")&amp;" years, "&amp;DATEDIF(R1360,A1360,"YM")&amp;" months, "&amp;DATEDIF(R1360,A1360,"MD")&amp;" days")</f>
        <v/>
      </c>
      <c r="T1360" s="274" t="n"/>
      <c r="U1360" s="274" t="n"/>
      <c r="V1360" s="698">
        <f>_xlfn.LET(_xlpm.d,_xlfn.XLOOKUP(T1360,'[1]Birth Dates'!$A:$A,'[1]Birth Dates'!$B:$B,"",0),IF(_xlpm.d=0,"",_xlpm.d))</f>
        <v/>
      </c>
      <c r="W1360" s="274">
        <f>IF(OR(V1360="",A1360="",NOT(ISNUMBER(V1360)),V1360&gt;A1360),"",DATEDIF(V1360,A1360,"Y")&amp;" years, "&amp;DATEDIF(V1360,A1360,"YM")&amp;" months, "&amp;DATEDIF(V1360,A1360,"MD")&amp;" days")</f>
        <v/>
      </c>
      <c r="X1360" s="274" t="n"/>
      <c r="Y1360" s="274" t="n"/>
      <c r="Z1360" s="274" t="n"/>
      <c r="AA1360" s="274" t="n"/>
      <c r="AB1360" s="274" t="n">
        <v>6</v>
      </c>
      <c r="AC1360" s="274" t="n"/>
      <c r="AD1360" s="274" t="n"/>
      <c r="AE1360" s="598" t="inlineStr">
        <is>
          <t>2:16.7950</t>
        </is>
      </c>
      <c r="AF1360" s="418">
        <f>IF(OR(AE1360="",AE1360="",AE1360=0),"",6.172/(AE1360*24))</f>
        <v/>
      </c>
      <c r="AG1360" s="279" t="n"/>
      <c r="AH1360" s="583" t="inlineStr"/>
      <c r="AI1360" s="418">
        <f>IF(OR(AH1360="",AH1360="",AH1360=0),"",6.172/(AH1360*24))</f>
        <v/>
      </c>
      <c r="AJ1360" s="175">
        <f>IF(AND(ISNUMBER(AB1360),ISNUMBER(AG1360)),AB1360-AG1360,"")</f>
        <v/>
      </c>
      <c r="AK1360" s="274" t="inlineStr">
        <is>
          <t>Engine</t>
        </is>
      </c>
      <c r="AL1360" s="274" t="n">
        <v>39</v>
      </c>
      <c r="AM1360" s="510" t="n"/>
      <c r="AN1360" s="671">
        <f>IF(OR(AL1360="",AM1360="",AM1360=0),"",AL1360*6.172/(AM1360*24))</f>
        <v/>
      </c>
      <c r="AO1360" s="477">
        <f>IF(AND(AL1360=AL1359,AM1360&lt;&gt;"",AM1359&lt;&gt;""),AM1360-AM1359,"")</f>
        <v/>
      </c>
      <c r="AP1360" s="274" t="n"/>
      <c r="AQ1360" s="583" t="inlineStr"/>
      <c r="AR1360" s="418">
        <f>IF(OR(AQ1360="",AQ1360="",AQ1360=0),"",6.172/(AQ1360*24))</f>
        <v/>
      </c>
      <c r="AS1360" s="436">
        <f>IF(OR(NOT(ISNUMBER(C1360)),NOT(ISNUMBER(AB1360))),"",IF(AG1360&lt;&gt;"",AG1360,AB1360)-C1360)</f>
        <v/>
      </c>
      <c r="AT1360" s="280" t="n"/>
      <c r="AU1360" s="281">
        <f>IF($B1360="","",TEXT($A1360,"yyyymmdd")&amp;"_P"&amp;$C1360&amp;"_C"&amp;$F1360&amp;"_"&amp;TRIM(RIGHT(SUBSTITUTE(TRIM(SUBSTITUTE($L1360,CHAR(160)," "))," ",REPT(" ",60)),60))&amp;IF($P1360="","","-"&amp;TRIM(RIGHT(SUBSTITUTE(TRIM(SUBSTITUTE($P1360,CHAR(160)," "))," ",REPT(" ",60)),60)))&amp;IF($T1360="","","-"&amp;TRIM(RIGHT(SUBSTITUTE(TRIM(SUBSTITUTE($T1360,CHAR(160)," "))," ",REPT(" ",60)),60)))&amp;".jpg")</f>
        <v/>
      </c>
    </row>
    <row r="1361" ht="56" customHeight="1">
      <c r="A1361" s="278" t="n">
        <v>30955</v>
      </c>
      <c r="B1361" s="274" t="inlineStr">
        <is>
          <t>James Hardie 1000 30 September, 1984</t>
        </is>
      </c>
      <c r="C1361" s="274" t="inlineStr">
        <is>
          <t>DNF</t>
        </is>
      </c>
      <c r="D1361" s="274" t="inlineStr">
        <is>
          <t>A</t>
        </is>
      </c>
      <c r="E1361" s="274" t="n"/>
      <c r="F1361" s="274" t="n">
        <v>50</v>
      </c>
      <c r="G1361" s="274" t="inlineStr">
        <is>
          <t>Petrolon Slick 50</t>
        </is>
      </c>
      <c r="H1361" s="274" t="n"/>
      <c r="I1361" s="274" t="n"/>
      <c r="J1361" s="274" t="inlineStr">
        <is>
          <t>Mazda RX7</t>
        </is>
      </c>
      <c r="K1361" s="274" t="inlineStr">
        <is>
          <t>2292 eq R2</t>
        </is>
      </c>
      <c r="L1361" s="274" t="inlineStr">
        <is>
          <t>Peter McLeod</t>
        </is>
      </c>
      <c r="M1361" s="274" t="inlineStr">
        <is>
          <t>AUS</t>
        </is>
      </c>
      <c r="N1361" s="698">
        <f>_xlfn.LET(_xlpm.d,_xlfn.XLOOKUP(L1361,'[1]Birth Dates'!$A:$A,'[1]Birth Dates'!$B:$B,"",0),IF(_xlpm.d=0,"",_xlpm.d))</f>
        <v/>
      </c>
      <c r="O1361" s="274">
        <f>IF(OR(N1361="",A1361="",NOT(ISNUMBER(N1361)),N1361&gt;A1361),"",DATEDIF(N1361,A1361,"Y")&amp;" years, "&amp;DATEDIF(N1361,A1361,"YM")&amp;" months, "&amp;DATEDIF(N1361,A1361,"MD")&amp;" days")</f>
        <v/>
      </c>
      <c r="P1361" s="274" t="inlineStr">
        <is>
          <t>Graeme Bailey</t>
        </is>
      </c>
      <c r="Q1361" s="274" t="inlineStr">
        <is>
          <t>AUS</t>
        </is>
      </c>
      <c r="R1361" s="698">
        <f>_xlfn.LET(_xlpm.d,_xlfn.XLOOKUP(P1361,'[1]Birth Dates'!$A:$A,'[1]Birth Dates'!$B:$B,"",0),IF(_xlpm.d=0,"",_xlpm.d))</f>
        <v/>
      </c>
      <c r="S1361" s="274">
        <f>IF(OR(R1361="",A1361="",NOT(ISNUMBER(R1361)),R1361&gt;A1361),"",DATEDIF(R1361,A1361,"Y")&amp;" years, "&amp;DATEDIF(R1361,A1361,"YM")&amp;" months, "&amp;DATEDIF(R1361,A1361,"MD")&amp;" days")</f>
        <v/>
      </c>
      <c r="T1361" s="274" t="n"/>
      <c r="U1361" s="274" t="n"/>
      <c r="V1361" s="698">
        <f>_xlfn.LET(_xlpm.d,_xlfn.XLOOKUP(T1361,'[1]Birth Dates'!$A:$A,'[1]Birth Dates'!$B:$B,"",0),IF(_xlpm.d=0,"",_xlpm.d))</f>
        <v/>
      </c>
      <c r="W1361" s="274">
        <f>IF(OR(V1361="",A1361="",NOT(ISNUMBER(V1361)),V1361&gt;A1361),"",DATEDIF(V1361,A1361,"Y")&amp;" years, "&amp;DATEDIF(V1361,A1361,"YM")&amp;" months, "&amp;DATEDIF(V1361,A1361,"MD")&amp;" days")</f>
        <v/>
      </c>
      <c r="X1361" s="274" t="n"/>
      <c r="Y1361" s="274" t="n"/>
      <c r="Z1361" s="274" t="n"/>
      <c r="AA1361" s="274" t="n"/>
      <c r="AB1361" s="274" t="n">
        <v>15</v>
      </c>
      <c r="AC1361" s="274" t="n"/>
      <c r="AD1361" s="274" t="n"/>
      <c r="AE1361" s="598" t="inlineStr">
        <is>
          <t>2:18.1900</t>
        </is>
      </c>
      <c r="AF1361" s="418">
        <f>IF(OR(AE1361="",AE1361="",AE1361=0),"",6.172/(AE1361*24))</f>
        <v/>
      </c>
      <c r="AG1361" s="279" t="n"/>
      <c r="AH1361" s="583" t="inlineStr"/>
      <c r="AI1361" s="418">
        <f>IF(OR(AH1361="",AH1361="",AH1361=0),"",6.172/(AH1361*24))</f>
        <v/>
      </c>
      <c r="AJ1361" s="175">
        <f>IF(AND(ISNUMBER(AB1361),ISNUMBER(AG1361)),AB1361-AG1361,"")</f>
        <v/>
      </c>
      <c r="AK1361" s="274" t="inlineStr">
        <is>
          <t>Overheating</t>
        </is>
      </c>
      <c r="AL1361" s="274" t="n">
        <v>39</v>
      </c>
      <c r="AM1361" s="510" t="n"/>
      <c r="AN1361" s="671">
        <f>IF(OR(AL1361="",AM1361="",AM1361=0),"",AL1361*6.172/(AM1361*24))</f>
        <v/>
      </c>
      <c r="AO1361" s="477">
        <f>IF(AND(AL1361=AL1360,AM1361&lt;&gt;"",AM1360&lt;&gt;""),AM1361-AM1360,"")</f>
        <v/>
      </c>
      <c r="AP1361" s="274" t="n"/>
      <c r="AQ1361" s="583" t="inlineStr"/>
      <c r="AR1361" s="418">
        <f>IF(OR(AQ1361="",AQ1361="",AQ1361=0),"",6.172/(AQ1361*24))</f>
        <v/>
      </c>
      <c r="AS1361" s="436">
        <f>IF(OR(NOT(ISNUMBER(C1361)),NOT(ISNUMBER(AB1361))),"",IF(AG1361&lt;&gt;"",AG1361,AB1361)-C1361)</f>
        <v/>
      </c>
      <c r="AT1361" s="280" t="n"/>
      <c r="AU1361" s="281">
        <f>IF($B1361="","",TEXT($A1361,"yyyymmdd")&amp;"_P"&amp;$C1361&amp;"_C"&amp;$F1361&amp;"_"&amp;TRIM(RIGHT(SUBSTITUTE(TRIM(SUBSTITUTE($L1361,CHAR(160)," "))," ",REPT(" ",60)),60))&amp;IF($P1361="","","-"&amp;TRIM(RIGHT(SUBSTITUTE(TRIM(SUBSTITUTE($P1361,CHAR(160)," "))," ",REPT(" ",60)),60)))&amp;IF($T1361="","","-"&amp;TRIM(RIGHT(SUBSTITUTE(TRIM(SUBSTITUTE($T1361,CHAR(160)," "))," ",REPT(" ",60)),60)))&amp;".jpg")</f>
        <v/>
      </c>
    </row>
    <row r="1362" ht="56" customHeight="1">
      <c r="A1362" s="278" t="n">
        <v>30955</v>
      </c>
      <c r="B1362" s="274" t="inlineStr">
        <is>
          <t>James Hardie 1000 30 September, 1984</t>
        </is>
      </c>
      <c r="C1362" s="274" t="inlineStr">
        <is>
          <t>DNF</t>
        </is>
      </c>
      <c r="D1362" s="274" t="inlineStr">
        <is>
          <t>A</t>
        </is>
      </c>
      <c r="E1362" s="274" t="n"/>
      <c r="F1362" s="274" t="n">
        <v>11</v>
      </c>
      <c r="G1362" s="274" t="inlineStr">
        <is>
          <t>Magic Eleven</t>
        </is>
      </c>
      <c r="H1362" s="274" t="n"/>
      <c r="I1362" s="274" t="n"/>
      <c r="J1362" s="274" t="inlineStr">
        <is>
          <t>Ford Falcon XD</t>
        </is>
      </c>
      <c r="K1362" s="274" t="inlineStr">
        <is>
          <t>5760 V8</t>
        </is>
      </c>
      <c r="L1362" s="274" t="inlineStr">
        <is>
          <t>Garry Willmington</t>
        </is>
      </c>
      <c r="M1362" s="274" t="inlineStr">
        <is>
          <t>AUS</t>
        </is>
      </c>
      <c r="N1362" s="698">
        <f>_xlfn.LET(_xlpm.d,_xlfn.XLOOKUP(L1362,'[1]Birth Dates'!$A:$A,'[1]Birth Dates'!$B:$B,"",0),IF(_xlpm.d=0,"",_xlpm.d))</f>
        <v/>
      </c>
      <c r="O1362" s="274">
        <f>IF(OR(N1362="",A1362="",NOT(ISNUMBER(N1362)),N1362&gt;A1362),"",DATEDIF(N1362,A1362,"Y")&amp;" years, "&amp;DATEDIF(N1362,A1362,"YM")&amp;" months, "&amp;DATEDIF(N1362,A1362,"MD")&amp;" days")</f>
        <v/>
      </c>
      <c r="P1362" s="274" t="inlineStr">
        <is>
          <t>Mike Griffin</t>
        </is>
      </c>
      <c r="Q1362" s="274" t="inlineStr">
        <is>
          <t>AUS</t>
        </is>
      </c>
      <c r="R1362" s="698">
        <f>_xlfn.LET(_xlpm.d,_xlfn.XLOOKUP(P1362,'[1]Birth Dates'!$A:$A,'[1]Birth Dates'!$B:$B,"",0),IF(_xlpm.d=0,"",_xlpm.d))</f>
        <v/>
      </c>
      <c r="S1362" s="274">
        <f>IF(OR(R1362="",A1362="",NOT(ISNUMBER(R1362)),R1362&gt;A1362),"",DATEDIF(R1362,A1362,"Y")&amp;" years, "&amp;DATEDIF(R1362,A1362,"YM")&amp;" months, "&amp;DATEDIF(R1362,A1362,"MD")&amp;" days")</f>
        <v/>
      </c>
      <c r="T1362" s="274" t="n"/>
      <c r="U1362" s="274" t="n"/>
      <c r="V1362" s="698">
        <f>_xlfn.LET(_xlpm.d,_xlfn.XLOOKUP(T1362,'[1]Birth Dates'!$A:$A,'[1]Birth Dates'!$B:$B,"",0),IF(_xlpm.d=0,"",_xlpm.d))</f>
        <v/>
      </c>
      <c r="W1362" s="274">
        <f>IF(OR(V1362="",A1362="",NOT(ISNUMBER(V1362)),V1362&gt;A1362),"",DATEDIF(V1362,A1362,"Y")&amp;" years, "&amp;DATEDIF(V1362,A1362,"YM")&amp;" months, "&amp;DATEDIF(V1362,A1362,"MD")&amp;" days")</f>
        <v/>
      </c>
      <c r="X1362" s="274" t="n"/>
      <c r="Y1362" s="274" t="n"/>
      <c r="Z1362" s="274" t="n"/>
      <c r="AA1362" s="274" t="n"/>
      <c r="AB1362" s="274" t="n">
        <v>41</v>
      </c>
      <c r="AC1362" s="274" t="n"/>
      <c r="AD1362" s="274" t="n"/>
      <c r="AE1362" s="598" t="inlineStr">
        <is>
          <t>2:24.1600</t>
        </is>
      </c>
      <c r="AF1362" s="418">
        <f>IF(OR(AE1362="",AE1362="",AE1362=0),"",6.172/(AE1362*24))</f>
        <v/>
      </c>
      <c r="AG1362" s="279" t="n"/>
      <c r="AH1362" s="583" t="inlineStr"/>
      <c r="AI1362" s="418">
        <f>IF(OR(AH1362="",AH1362="",AH1362=0),"",6.172/(AH1362*24))</f>
        <v/>
      </c>
      <c r="AJ1362" s="175">
        <f>IF(AND(ISNUMBER(AB1362),ISNUMBER(AG1362)),AB1362-AG1362,"")</f>
        <v/>
      </c>
      <c r="AK1362" s="274" t="inlineStr">
        <is>
          <t>Split Bore</t>
        </is>
      </c>
      <c r="AL1362" s="274" t="n">
        <v>37</v>
      </c>
      <c r="AM1362" s="510" t="n"/>
      <c r="AN1362" s="671">
        <f>IF(OR(AL1362="",AM1362="",AM1362=0),"",AL1362*6.172/(AM1362*24))</f>
        <v/>
      </c>
      <c r="AO1362" s="477">
        <f>IF(AND(AL1362=AL1361,AM1362&lt;&gt;"",AM1361&lt;&gt;""),AM1362-AM1361,"")</f>
        <v/>
      </c>
      <c r="AP1362" s="274" t="n"/>
      <c r="AQ1362" s="583" t="inlineStr"/>
      <c r="AR1362" s="418">
        <f>IF(OR(AQ1362="",AQ1362="",AQ1362=0),"",6.172/(AQ1362*24))</f>
        <v/>
      </c>
      <c r="AS1362" s="436">
        <f>IF(OR(NOT(ISNUMBER(C1362)),NOT(ISNUMBER(AB1362))),"",IF(AG1362&lt;&gt;"",AG1362,AB1362)-C1362)</f>
        <v/>
      </c>
      <c r="AT1362" s="280" t="n"/>
      <c r="AU1362" s="281">
        <f>IF($B1362="","",TEXT($A1362,"yyyymmdd")&amp;"_P"&amp;$C1362&amp;"_C"&amp;$F1362&amp;"_"&amp;TRIM(RIGHT(SUBSTITUTE(TRIM(SUBSTITUTE($L1362,CHAR(160)," "))," ",REPT(" ",60)),60))&amp;IF($P1362="","","-"&amp;TRIM(RIGHT(SUBSTITUTE(TRIM(SUBSTITUTE($P1362,CHAR(160)," "))," ",REPT(" ",60)),60)))&amp;IF($T1362="","","-"&amp;TRIM(RIGHT(SUBSTITUTE(TRIM(SUBSTITUTE($T1362,CHAR(160)," "))," ",REPT(" ",60)),60)))&amp;".jpg")</f>
        <v/>
      </c>
    </row>
    <row r="1363" ht="56" customHeight="1">
      <c r="A1363" s="278" t="n">
        <v>30955</v>
      </c>
      <c r="B1363" s="274" t="inlineStr">
        <is>
          <t>James Hardie 1000 30 September, 1984</t>
        </is>
      </c>
      <c r="C1363" s="274" t="inlineStr">
        <is>
          <t>DNF</t>
        </is>
      </c>
      <c r="D1363" s="274" t="inlineStr">
        <is>
          <t>A</t>
        </is>
      </c>
      <c r="E1363" s="274" t="n"/>
      <c r="F1363" s="274" t="n">
        <v>14</v>
      </c>
      <c r="G1363" s="274" t="inlineStr">
        <is>
          <t>John English</t>
        </is>
      </c>
      <c r="H1363" s="274" t="n"/>
      <c r="I1363" s="274" t="n"/>
      <c r="J1363" s="274" t="inlineStr">
        <is>
          <t>Ford Falcon XD</t>
        </is>
      </c>
      <c r="K1363" s="274" t="inlineStr">
        <is>
          <t>5760 V8</t>
        </is>
      </c>
      <c r="L1363" s="274" t="inlineStr">
        <is>
          <t>John English</t>
        </is>
      </c>
      <c r="M1363" s="274" t="inlineStr">
        <is>
          <t>AUS</t>
        </is>
      </c>
      <c r="N1363" s="698">
        <f>_xlfn.LET(_xlpm.d,_xlfn.XLOOKUP(L1363,'[1]Birth Dates'!$A:$A,'[1]Birth Dates'!$B:$B,"",0),IF(_xlpm.d=0,"",_xlpm.d))</f>
        <v/>
      </c>
      <c r="O1363" s="274">
        <f>IF(OR(N1363="",A1363="",NOT(ISNUMBER(N1363)),N1363&gt;A1363),"",DATEDIF(N1363,A1363,"Y")&amp;" years, "&amp;DATEDIF(N1363,A1363,"YM")&amp;" months, "&amp;DATEDIF(N1363,A1363,"MD")&amp;" days")</f>
        <v/>
      </c>
      <c r="P1363" s="274" t="inlineStr">
        <is>
          <t>Paul Gulson</t>
        </is>
      </c>
      <c r="Q1363" s="274" t="inlineStr">
        <is>
          <t>AUS</t>
        </is>
      </c>
      <c r="R1363" s="698">
        <f>_xlfn.LET(_xlpm.d,_xlfn.XLOOKUP(P1363,'[1]Birth Dates'!$A:$A,'[1]Birth Dates'!$B:$B,"",0),IF(_xlpm.d=0,"",_xlpm.d))</f>
        <v/>
      </c>
      <c r="S1363" s="274">
        <f>IF(OR(R1363="",A1363="",NOT(ISNUMBER(R1363)),R1363&gt;A1363),"",DATEDIF(R1363,A1363,"Y")&amp;" years, "&amp;DATEDIF(R1363,A1363,"YM")&amp;" months, "&amp;DATEDIF(R1363,A1363,"MD")&amp;" days")</f>
        <v/>
      </c>
      <c r="T1363" s="274" t="n"/>
      <c r="U1363" s="274" t="n"/>
      <c r="V1363" s="698">
        <f>_xlfn.LET(_xlpm.d,_xlfn.XLOOKUP(T1363,'[1]Birth Dates'!$A:$A,'[1]Birth Dates'!$B:$B,"",0),IF(_xlpm.d=0,"",_xlpm.d))</f>
        <v/>
      </c>
      <c r="W1363" s="274">
        <f>IF(OR(V1363="",A1363="",NOT(ISNUMBER(V1363)),V1363&gt;A1363),"",DATEDIF(V1363,A1363,"Y")&amp;" years, "&amp;DATEDIF(V1363,A1363,"YM")&amp;" months, "&amp;DATEDIF(V1363,A1363,"MD")&amp;" days")</f>
        <v/>
      </c>
      <c r="X1363" s="274" t="n"/>
      <c r="Y1363" s="274" t="n"/>
      <c r="Z1363" s="274" t="n"/>
      <c r="AA1363" s="274" t="n"/>
      <c r="AB1363" s="274" t="n">
        <v>29</v>
      </c>
      <c r="AC1363" s="274" t="n"/>
      <c r="AD1363" s="274" t="n"/>
      <c r="AE1363" s="598" t="inlineStr">
        <is>
          <t>2:21.7300</t>
        </is>
      </c>
      <c r="AF1363" s="418">
        <f>IF(OR(AE1363="",AE1363="",AE1363=0),"",6.172/(AE1363*24))</f>
        <v/>
      </c>
      <c r="AG1363" s="279" t="n"/>
      <c r="AH1363" s="583" t="inlineStr"/>
      <c r="AI1363" s="418">
        <f>IF(OR(AH1363="",AH1363="",AH1363=0),"",6.172/(AH1363*24))</f>
        <v/>
      </c>
      <c r="AJ1363" s="175">
        <f>IF(AND(ISNUMBER(AB1363),ISNUMBER(AG1363)),AB1363-AG1363,"")</f>
        <v/>
      </c>
      <c r="AK1363" s="274" t="inlineStr">
        <is>
          <t>Accident</t>
        </is>
      </c>
      <c r="AL1363" s="274" t="n">
        <v>34</v>
      </c>
      <c r="AM1363" s="510" t="n"/>
      <c r="AN1363" s="671">
        <f>IF(OR(AL1363="",AM1363="",AM1363=0),"",AL1363*6.172/(AM1363*24))</f>
        <v/>
      </c>
      <c r="AO1363" s="477">
        <f>IF(AND(AL1363=AL1362,AM1363&lt;&gt;"",AM1362&lt;&gt;""),AM1363-AM1362,"")</f>
        <v/>
      </c>
      <c r="AP1363" s="274" t="n"/>
      <c r="AQ1363" s="583" t="inlineStr"/>
      <c r="AR1363" s="418">
        <f>IF(OR(AQ1363="",AQ1363="",AQ1363=0),"",6.172/(AQ1363*24))</f>
        <v/>
      </c>
      <c r="AS1363" s="436">
        <f>IF(OR(NOT(ISNUMBER(C1363)),NOT(ISNUMBER(AB1363))),"",IF(AG1363&lt;&gt;"",AG1363,AB1363)-C1363)</f>
        <v/>
      </c>
      <c r="AT1363" s="280" t="n"/>
      <c r="AU1363" s="281">
        <f>IF($B1363="","",TEXT($A1363,"yyyymmdd")&amp;"_P"&amp;$C1363&amp;"_C"&amp;$F1363&amp;"_"&amp;TRIM(RIGHT(SUBSTITUTE(TRIM(SUBSTITUTE($L1363,CHAR(160)," "))," ",REPT(" ",60)),60))&amp;IF($P1363="","","-"&amp;TRIM(RIGHT(SUBSTITUTE(TRIM(SUBSTITUTE($P1363,CHAR(160)," "))," ",REPT(" ",60)),60)))&amp;IF($T1363="","","-"&amp;TRIM(RIGHT(SUBSTITUTE(TRIM(SUBSTITUTE($T1363,CHAR(160)," "))," ",REPT(" ",60)),60)))&amp;".jpg")</f>
        <v/>
      </c>
    </row>
    <row r="1364" ht="56" customHeight="1">
      <c r="A1364" s="278" t="n">
        <v>30955</v>
      </c>
      <c r="B1364" s="274" t="inlineStr">
        <is>
          <t>James Hardie 1000 30 September, 1984</t>
        </is>
      </c>
      <c r="C1364" s="274" t="inlineStr">
        <is>
          <t>DNF</t>
        </is>
      </c>
      <c r="D1364" s="274" t="inlineStr">
        <is>
          <t>B</t>
        </is>
      </c>
      <c r="E1364" s="274" t="n"/>
      <c r="F1364" s="274" t="n">
        <v>66</v>
      </c>
      <c r="G1364" s="274" t="inlineStr">
        <is>
          <t>Equipe Sixty Six (Hong Kong)</t>
        </is>
      </c>
      <c r="H1364" s="274" t="n"/>
      <c r="I1364" s="274" t="n"/>
      <c r="J1364" s="274" t="inlineStr">
        <is>
          <t>Mitsubishi Starion Turbo</t>
        </is>
      </c>
      <c r="K1364" s="274" t="inlineStr">
        <is>
          <t>1998 tc L4</t>
        </is>
      </c>
      <c r="L1364" s="274" t="inlineStr">
        <is>
          <t>Kevin Bartlett</t>
        </is>
      </c>
      <c r="M1364" s="274" t="inlineStr">
        <is>
          <t>AUS</t>
        </is>
      </c>
      <c r="N1364" s="698">
        <f>_xlfn.LET(_xlpm.d,_xlfn.XLOOKUP(L1364,'[1]Birth Dates'!$A:$A,'[1]Birth Dates'!$B:$B,"",0),IF(_xlpm.d=0,"",_xlpm.d))</f>
        <v/>
      </c>
      <c r="O1364" s="274">
        <f>IF(OR(N1364="",A1364="",NOT(ISNUMBER(N1364)),N1364&gt;A1364),"",DATEDIF(N1364,A1364,"Y")&amp;" years, "&amp;DATEDIF(N1364,A1364,"YM")&amp;" months, "&amp;DATEDIF(N1364,A1364,"MD")&amp;" days")</f>
        <v/>
      </c>
      <c r="P1364" s="274" t="inlineStr">
        <is>
          <t>Peter Fitzgerald</t>
        </is>
      </c>
      <c r="Q1364" s="274" t="inlineStr">
        <is>
          <t>AUS</t>
        </is>
      </c>
      <c r="R1364" s="698">
        <f>_xlfn.LET(_xlpm.d,_xlfn.XLOOKUP(P1364,'[1]Birth Dates'!$A:$A,'[1]Birth Dates'!$B:$B,"",0),IF(_xlpm.d=0,"",_xlpm.d))</f>
        <v/>
      </c>
      <c r="S1364" s="274">
        <f>IF(OR(R1364="",A1364="",NOT(ISNUMBER(R1364)),R1364&gt;A1364),"",DATEDIF(R1364,A1364,"Y")&amp;" years, "&amp;DATEDIF(R1364,A1364,"YM")&amp;" months, "&amp;DATEDIF(R1364,A1364,"MD")&amp;" days")</f>
        <v/>
      </c>
      <c r="T1364" s="274" t="n"/>
      <c r="U1364" s="274" t="n"/>
      <c r="V1364" s="698">
        <f>_xlfn.LET(_xlpm.d,_xlfn.XLOOKUP(T1364,'[1]Birth Dates'!$A:$A,'[1]Birth Dates'!$B:$B,"",0),IF(_xlpm.d=0,"",_xlpm.d))</f>
        <v/>
      </c>
      <c r="W1364" s="274">
        <f>IF(OR(V1364="",A1364="",NOT(ISNUMBER(V1364)),V1364&gt;A1364),"",DATEDIF(V1364,A1364,"Y")&amp;" years, "&amp;DATEDIF(V1364,A1364,"YM")&amp;" months, "&amp;DATEDIF(V1364,A1364,"MD")&amp;" days")</f>
        <v/>
      </c>
      <c r="X1364" s="274" t="n"/>
      <c r="Y1364" s="274" t="n"/>
      <c r="Z1364" s="274" t="n"/>
      <c r="AA1364" s="274" t="n"/>
      <c r="AB1364" s="274" t="n">
        <v>61</v>
      </c>
      <c r="AC1364" s="274" t="n"/>
      <c r="AD1364" s="274" t="n"/>
      <c r="AE1364" s="598" t="inlineStr">
        <is>
          <t>2:39.1000</t>
        </is>
      </c>
      <c r="AF1364" s="418">
        <f>IF(OR(AE1364="",AE1364="",AE1364=0),"",6.172/(AE1364*24))</f>
        <v/>
      </c>
      <c r="AG1364" s="279" t="n"/>
      <c r="AH1364" s="583" t="inlineStr"/>
      <c r="AI1364" s="418">
        <f>IF(OR(AH1364="",AH1364="",AH1364=0),"",6.172/(AH1364*24))</f>
        <v/>
      </c>
      <c r="AJ1364" s="175">
        <f>IF(AND(ISNUMBER(AB1364),ISNUMBER(AG1364)),AB1364-AG1364,"")</f>
        <v/>
      </c>
      <c r="AK1364" s="274" t="inlineStr">
        <is>
          <t>Differential</t>
        </is>
      </c>
      <c r="AL1364" s="274" t="n">
        <v>27</v>
      </c>
      <c r="AM1364" s="510" t="n"/>
      <c r="AN1364" s="671">
        <f>IF(OR(AL1364="",AM1364="",AM1364=0),"",AL1364*6.172/(AM1364*24))</f>
        <v/>
      </c>
      <c r="AO1364" s="477">
        <f>IF(AND(AL1364=AL1363,AM1364&lt;&gt;"",AM1363&lt;&gt;""),AM1364-AM1363,"")</f>
        <v/>
      </c>
      <c r="AP1364" s="274" t="n"/>
      <c r="AQ1364" s="583" t="inlineStr"/>
      <c r="AR1364" s="418">
        <f>IF(OR(AQ1364="",AQ1364="",AQ1364=0),"",6.172/(AQ1364*24))</f>
        <v/>
      </c>
      <c r="AS1364" s="436">
        <f>IF(OR(NOT(ISNUMBER(C1364)),NOT(ISNUMBER(AB1364))),"",IF(AG1364&lt;&gt;"",AG1364,AB1364)-C1364)</f>
        <v/>
      </c>
      <c r="AT1364" s="280" t="n"/>
      <c r="AU1364" s="281">
        <f>IF($B1364="","",TEXT($A1364,"yyyymmdd")&amp;"_P"&amp;$C1364&amp;"_C"&amp;$F1364&amp;"_"&amp;TRIM(RIGHT(SUBSTITUTE(TRIM(SUBSTITUTE($L1364,CHAR(160)," "))," ",REPT(" ",60)),60))&amp;IF($P1364="","","-"&amp;TRIM(RIGHT(SUBSTITUTE(TRIM(SUBSTITUTE($P1364,CHAR(160)," "))," ",REPT(" ",60)),60)))&amp;IF($T1364="","","-"&amp;TRIM(RIGHT(SUBSTITUTE(TRIM(SUBSTITUTE($T1364,CHAR(160)," "))," ",REPT(" ",60)),60)))&amp;".jpg")</f>
        <v/>
      </c>
    </row>
    <row r="1365" ht="56" customHeight="1">
      <c r="A1365" s="278" t="n">
        <v>30955</v>
      </c>
      <c r="B1365" s="274" t="inlineStr">
        <is>
          <t>James Hardie 1000 30 September, 1984</t>
        </is>
      </c>
      <c r="C1365" s="274" t="inlineStr">
        <is>
          <t>DNF</t>
        </is>
      </c>
      <c r="D1365" s="274" t="inlineStr">
        <is>
          <t>A</t>
        </is>
      </c>
      <c r="E1365" s="274" t="n"/>
      <c r="F1365" s="274" t="n">
        <v>20</v>
      </c>
      <c r="G1365" s="274" t="inlineStr">
        <is>
          <t>Jim Keogh</t>
        </is>
      </c>
      <c r="H1365" s="274" t="n"/>
      <c r="I1365" s="274" t="n"/>
      <c r="J1365" s="274" t="inlineStr">
        <is>
          <t>Holden Commodore VH</t>
        </is>
      </c>
      <c r="K1365" s="274" t="inlineStr">
        <is>
          <t>5044 V8</t>
        </is>
      </c>
      <c r="L1365" s="274" t="inlineStr">
        <is>
          <t>Jim Keogh</t>
        </is>
      </c>
      <c r="M1365" s="274" t="inlineStr">
        <is>
          <t>AUS</t>
        </is>
      </c>
      <c r="N1365" s="698">
        <f>_xlfn.LET(_xlpm.d,_xlfn.XLOOKUP(L1365,'[1]Birth Dates'!$A:$A,'[1]Birth Dates'!$B:$B,"",0),IF(_xlpm.d=0,"",_xlpm.d))</f>
        <v/>
      </c>
      <c r="O1365" s="274">
        <f>IF(OR(N1365="",A1365="",NOT(ISNUMBER(N1365)),N1365&gt;A1365),"",DATEDIF(N1365,A1365,"Y")&amp;" years, "&amp;DATEDIF(N1365,A1365,"YM")&amp;" months, "&amp;DATEDIF(N1365,A1365,"MD")&amp;" days")</f>
        <v/>
      </c>
      <c r="P1365" s="274" t="inlineStr">
        <is>
          <t>Terry Shiel</t>
        </is>
      </c>
      <c r="Q1365" s="274" t="inlineStr">
        <is>
          <t>AUS</t>
        </is>
      </c>
      <c r="R1365" s="698">
        <f>_xlfn.LET(_xlpm.d,_xlfn.XLOOKUP(P1365,'[1]Birth Dates'!$A:$A,'[1]Birth Dates'!$B:$B,"",0),IF(_xlpm.d=0,"",_xlpm.d))</f>
        <v/>
      </c>
      <c r="S1365" s="274">
        <f>IF(OR(R1365="",A1365="",NOT(ISNUMBER(R1365)),R1365&gt;A1365),"",DATEDIF(R1365,A1365,"Y")&amp;" years, "&amp;DATEDIF(R1365,A1365,"YM")&amp;" months, "&amp;DATEDIF(R1365,A1365,"MD")&amp;" days")</f>
        <v/>
      </c>
      <c r="T1365" s="274" t="n"/>
      <c r="U1365" s="274" t="n"/>
      <c r="V1365" s="698">
        <f>_xlfn.LET(_xlpm.d,_xlfn.XLOOKUP(T1365,'[1]Birth Dates'!$A:$A,'[1]Birth Dates'!$B:$B,"",0),IF(_xlpm.d=0,"",_xlpm.d))</f>
        <v/>
      </c>
      <c r="W1365" s="274">
        <f>IF(OR(V1365="",A1365="",NOT(ISNUMBER(V1365)),V1365&gt;A1365),"",DATEDIF(V1365,A1365,"Y")&amp;" years, "&amp;DATEDIF(V1365,A1365,"YM")&amp;" months, "&amp;DATEDIF(V1365,A1365,"MD")&amp;" days")</f>
        <v/>
      </c>
      <c r="X1365" s="274" t="n"/>
      <c r="Y1365" s="274" t="n"/>
      <c r="Z1365" s="274" t="n"/>
      <c r="AA1365" s="274" t="n"/>
      <c r="AB1365" s="274" t="n">
        <v>25</v>
      </c>
      <c r="AC1365" s="274" t="n"/>
      <c r="AD1365" s="274" t="n"/>
      <c r="AE1365" s="598" t="inlineStr">
        <is>
          <t>2:20.9200</t>
        </is>
      </c>
      <c r="AF1365" s="418">
        <f>IF(OR(AE1365="",AE1365="",AE1365=0),"",6.172/(AE1365*24))</f>
        <v/>
      </c>
      <c r="AG1365" s="279" t="n"/>
      <c r="AH1365" s="583" t="inlineStr"/>
      <c r="AI1365" s="418">
        <f>IF(OR(AH1365="",AH1365="",AH1365=0),"",6.172/(AH1365*24))</f>
        <v/>
      </c>
      <c r="AJ1365" s="175">
        <f>IF(AND(ISNUMBER(AB1365),ISNUMBER(AG1365)),AB1365-AG1365,"")</f>
        <v/>
      </c>
      <c r="AK1365" s="274" t="inlineStr">
        <is>
          <t>Pushrod</t>
        </is>
      </c>
      <c r="AL1365" s="274" t="n">
        <v>17</v>
      </c>
      <c r="AM1365" s="510" t="n"/>
      <c r="AN1365" s="671">
        <f>IF(OR(AL1365="",AM1365="",AM1365=0),"",AL1365*6.172/(AM1365*24))</f>
        <v/>
      </c>
      <c r="AO1365" s="477">
        <f>IF(AND(AL1365=AL1364,AM1365&lt;&gt;"",AM1364&lt;&gt;""),AM1365-AM1364,"")</f>
        <v/>
      </c>
      <c r="AP1365" s="274" t="n"/>
      <c r="AQ1365" s="583" t="inlineStr"/>
      <c r="AR1365" s="418">
        <f>IF(OR(AQ1365="",AQ1365="",AQ1365=0),"",6.172/(AQ1365*24))</f>
        <v/>
      </c>
      <c r="AS1365" s="436">
        <f>IF(OR(NOT(ISNUMBER(C1365)),NOT(ISNUMBER(AB1365))),"",IF(AG1365&lt;&gt;"",AG1365,AB1365)-C1365)</f>
        <v/>
      </c>
      <c r="AT1365" s="280" t="n"/>
      <c r="AU1365" s="281">
        <f>IF($B1365="","",TEXT($A1365,"yyyymmdd")&amp;"_P"&amp;$C1365&amp;"_C"&amp;$F1365&amp;"_"&amp;TRIM(RIGHT(SUBSTITUTE(TRIM(SUBSTITUTE($L1365,CHAR(160)," "))," ",REPT(" ",60)),60))&amp;IF($P1365="","","-"&amp;TRIM(RIGHT(SUBSTITUTE(TRIM(SUBSTITUTE($P1365,CHAR(160)," "))," ",REPT(" ",60)),60)))&amp;IF($T1365="","","-"&amp;TRIM(RIGHT(SUBSTITUTE(TRIM(SUBSTITUTE($T1365,CHAR(160)," "))," ",REPT(" ",60)),60)))&amp;".jpg")</f>
        <v/>
      </c>
    </row>
    <row r="1366" ht="56" customHeight="1">
      <c r="A1366" s="278" t="n">
        <v>30955</v>
      </c>
      <c r="B1366" s="274" t="inlineStr">
        <is>
          <t>James Hardie 1000 30 September, 1984</t>
        </is>
      </c>
      <c r="C1366" s="274" t="inlineStr">
        <is>
          <t>DNF</t>
        </is>
      </c>
      <c r="D1366" s="274" t="inlineStr">
        <is>
          <t>A</t>
        </is>
      </c>
      <c r="E1366" s="274" t="n"/>
      <c r="F1366" s="274" t="n">
        <v>2</v>
      </c>
      <c r="G1366" s="274" t="inlineStr">
        <is>
          <t>Masterton Homes Pty Ltd</t>
        </is>
      </c>
      <c r="H1366" s="274" t="n"/>
      <c r="I1366" s="274" t="n"/>
      <c r="J1366" s="274" t="inlineStr">
        <is>
          <t>Ford Falcon XE</t>
        </is>
      </c>
      <c r="K1366" s="274" t="inlineStr">
        <is>
          <t>5760 V8</t>
        </is>
      </c>
      <c r="L1366" s="274" t="inlineStr">
        <is>
          <t>Steve Masterton</t>
        </is>
      </c>
      <c r="M1366" s="274" t="inlineStr">
        <is>
          <t>AUS</t>
        </is>
      </c>
      <c r="N1366" s="698">
        <f>_xlfn.LET(_xlpm.d,_xlfn.XLOOKUP(L1366,'[1]Birth Dates'!$A:$A,'[1]Birth Dates'!$B:$B,"",0),IF(_xlpm.d=0,"",_xlpm.d))</f>
        <v/>
      </c>
      <c r="O1366" s="274">
        <f>IF(OR(N1366="",A1366="",NOT(ISNUMBER(N1366)),N1366&gt;A1366),"",DATEDIF(N1366,A1366,"Y")&amp;" years, "&amp;DATEDIF(N1366,A1366,"YM")&amp;" months, "&amp;DATEDIF(N1366,A1366,"MD")&amp;" days")</f>
        <v/>
      </c>
      <c r="P1366" s="274" t="inlineStr">
        <is>
          <t>Bruce Stewart</t>
        </is>
      </c>
      <c r="Q1366" s="274" t="inlineStr">
        <is>
          <t>AUS</t>
        </is>
      </c>
      <c r="R1366" s="698">
        <f>_xlfn.LET(_xlpm.d,_xlfn.XLOOKUP(P1366,'[1]Birth Dates'!$A:$A,'[1]Birth Dates'!$B:$B,"",0),IF(_xlpm.d=0,"",_xlpm.d))</f>
        <v/>
      </c>
      <c r="S1366" s="274">
        <f>IF(OR(R1366="",A1366="",NOT(ISNUMBER(R1366)),R1366&gt;A1366),"",DATEDIF(R1366,A1366,"Y")&amp;" years, "&amp;DATEDIF(R1366,A1366,"YM")&amp;" months, "&amp;DATEDIF(R1366,A1366,"MD")&amp;" days")</f>
        <v/>
      </c>
      <c r="T1366" s="274" t="n"/>
      <c r="U1366" s="274" t="n"/>
      <c r="V1366" s="698">
        <f>_xlfn.LET(_xlpm.d,_xlfn.XLOOKUP(T1366,'[1]Birth Dates'!$A:$A,'[1]Birth Dates'!$B:$B,"",0),IF(_xlpm.d=0,"",_xlpm.d))</f>
        <v/>
      </c>
      <c r="W1366" s="274">
        <f>IF(OR(V1366="",A1366="",NOT(ISNUMBER(V1366)),V1366&gt;A1366),"",DATEDIF(V1366,A1366,"Y")&amp;" years, "&amp;DATEDIF(V1366,A1366,"YM")&amp;" months, "&amp;DATEDIF(V1366,A1366,"MD")&amp;" days")</f>
        <v/>
      </c>
      <c r="X1366" s="274" t="n"/>
      <c r="Y1366" s="274" t="n"/>
      <c r="Z1366" s="274" t="n"/>
      <c r="AA1366" s="274" t="n"/>
      <c r="AB1366" s="274" t="n">
        <v>7</v>
      </c>
      <c r="AC1366" s="274" t="n"/>
      <c r="AD1366" s="274" t="n"/>
      <c r="AE1366" s="598" t="inlineStr">
        <is>
          <t>2:17.0550</t>
        </is>
      </c>
      <c r="AF1366" s="418">
        <f>IF(OR(AE1366="",AE1366="",AE1366=0),"",6.172/(AE1366*24))</f>
        <v/>
      </c>
      <c r="AG1366" s="279" t="n"/>
      <c r="AH1366" s="583" t="inlineStr"/>
      <c r="AI1366" s="418">
        <f>IF(OR(AH1366="",AH1366="",AH1366=0),"",6.172/(AH1366*24))</f>
        <v/>
      </c>
      <c r="AJ1366" s="175">
        <f>IF(AND(ISNUMBER(AB1366),ISNUMBER(AG1366)),AB1366-AG1366,"")</f>
        <v/>
      </c>
      <c r="AK1366" s="274" t="inlineStr">
        <is>
          <t>Suspension</t>
        </is>
      </c>
      <c r="AL1366" s="274" t="n">
        <v>16</v>
      </c>
      <c r="AM1366" s="510" t="n"/>
      <c r="AN1366" s="671">
        <f>IF(OR(AL1366="",AM1366="",AM1366=0),"",AL1366*6.172/(AM1366*24))</f>
        <v/>
      </c>
      <c r="AO1366" s="477">
        <f>IF(AND(AL1366=AL1365,AM1366&lt;&gt;"",AM1365&lt;&gt;""),AM1366-AM1365,"")</f>
        <v/>
      </c>
      <c r="AP1366" s="274" t="n"/>
      <c r="AQ1366" s="583" t="inlineStr"/>
      <c r="AR1366" s="418">
        <f>IF(OR(AQ1366="",AQ1366="",AQ1366=0),"",6.172/(AQ1366*24))</f>
        <v/>
      </c>
      <c r="AS1366" s="436">
        <f>IF(OR(NOT(ISNUMBER(C1366)),NOT(ISNUMBER(AB1366))),"",IF(AG1366&lt;&gt;"",AG1366,AB1366)-C1366)</f>
        <v/>
      </c>
      <c r="AT1366" s="280" t="n"/>
      <c r="AU1366" s="281">
        <f>IF($B1366="","",TEXT($A1366,"yyyymmdd")&amp;"_P"&amp;$C1366&amp;"_C"&amp;$F1366&amp;"_"&amp;TRIM(RIGHT(SUBSTITUTE(TRIM(SUBSTITUTE($L1366,CHAR(160)," "))," ",REPT(" ",60)),60))&amp;IF($P1366="","","-"&amp;TRIM(RIGHT(SUBSTITUTE(TRIM(SUBSTITUTE($P1366,CHAR(160)," "))," ",REPT(" ",60)),60)))&amp;IF($T1366="","","-"&amp;TRIM(RIGHT(SUBSTITUTE(TRIM(SUBSTITUTE($T1366,CHAR(160)," "))," ",REPT(" ",60)),60)))&amp;".jpg")</f>
        <v/>
      </c>
    </row>
    <row r="1367" ht="56" customHeight="1">
      <c r="A1367" s="278" t="n">
        <v>30955</v>
      </c>
      <c r="B1367" s="274" t="inlineStr">
        <is>
          <t>James Hardie 1000 30 September, 1984</t>
        </is>
      </c>
      <c r="C1367" s="274" t="inlineStr">
        <is>
          <t>DNF</t>
        </is>
      </c>
      <c r="D1367" s="274" t="inlineStr">
        <is>
          <t>A</t>
        </is>
      </c>
      <c r="E1367" s="274" t="n"/>
      <c r="F1367" s="274" t="n">
        <v>43</v>
      </c>
      <c r="G1367" s="274" t="inlineStr">
        <is>
          <t>Peter Stuyvesant International Racing</t>
        </is>
      </c>
      <c r="H1367" s="274" t="n"/>
      <c r="I1367" s="274" t="n"/>
      <c r="J1367" s="274" t="inlineStr">
        <is>
          <t>Mazda RX7</t>
        </is>
      </c>
      <c r="K1367" s="274" t="inlineStr">
        <is>
          <t>2292 eq R2</t>
        </is>
      </c>
      <c r="L1367" s="274" t="inlineStr">
        <is>
          <t>Allan Moffat</t>
        </is>
      </c>
      <c r="M1367" s="274" t="inlineStr">
        <is>
          <t>CAN</t>
        </is>
      </c>
      <c r="N1367" s="698">
        <f>_xlfn.LET(_xlpm.d,_xlfn.XLOOKUP(L1367,'[1]Birth Dates'!$A:$A,'[1]Birth Dates'!$B:$B,"",0),IF(_xlpm.d=0,"",_xlpm.d))</f>
        <v/>
      </c>
      <c r="O1367" s="274">
        <f>IF(OR(N1367="",A1367="",NOT(ISNUMBER(N1367)),N1367&gt;A1367),"",DATEDIF(N1367,A1367,"Y")&amp;" years, "&amp;DATEDIF(N1367,A1367,"YM")&amp;" months, "&amp;DATEDIF(N1367,A1367,"MD")&amp;" days")</f>
        <v/>
      </c>
      <c r="P1367" s="274" t="inlineStr">
        <is>
          <t>Gregg Hansford</t>
        </is>
      </c>
      <c r="Q1367" s="274" t="inlineStr">
        <is>
          <t>AUS</t>
        </is>
      </c>
      <c r="R1367" s="698">
        <f>_xlfn.LET(_xlpm.d,_xlfn.XLOOKUP(P1367,'[1]Birth Dates'!$A:$A,'[1]Birth Dates'!$B:$B,"",0),IF(_xlpm.d=0,"",_xlpm.d))</f>
        <v/>
      </c>
      <c r="S1367" s="274">
        <f>IF(OR(R1367="",A1367="",NOT(ISNUMBER(R1367)),R1367&gt;A1367),"",DATEDIF(R1367,A1367,"Y")&amp;" years, "&amp;DATEDIF(R1367,A1367,"YM")&amp;" months, "&amp;DATEDIF(R1367,A1367,"MD")&amp;" days")</f>
        <v/>
      </c>
      <c r="T1367" s="274" t="n"/>
      <c r="U1367" s="274" t="n"/>
      <c r="V1367" s="698">
        <f>_xlfn.LET(_xlpm.d,_xlfn.XLOOKUP(T1367,'[1]Birth Dates'!$A:$A,'[1]Birth Dates'!$B:$B,"",0),IF(_xlpm.d=0,"",_xlpm.d))</f>
        <v/>
      </c>
      <c r="W1367" s="274">
        <f>IF(OR(V1367="",A1367="",NOT(ISNUMBER(V1367)),V1367&gt;A1367),"",DATEDIF(V1367,A1367,"Y")&amp;" years, "&amp;DATEDIF(V1367,A1367,"YM")&amp;" months, "&amp;DATEDIF(V1367,A1367,"MD")&amp;" days")</f>
        <v/>
      </c>
      <c r="X1367" s="274" t="n"/>
      <c r="Y1367" s="274" t="n"/>
      <c r="Z1367" s="274" t="n"/>
      <c r="AA1367" s="274" t="n"/>
      <c r="AB1367" s="274" t="n">
        <v>5</v>
      </c>
      <c r="AC1367" s="274" t="n"/>
      <c r="AD1367" s="274" t="n"/>
      <c r="AE1367" s="598" t="inlineStr">
        <is>
          <t>2:16.4110</t>
        </is>
      </c>
      <c r="AF1367" s="418">
        <f>IF(OR(AE1367="",AE1367="",AE1367=0),"",6.172/(AE1367*24))</f>
        <v/>
      </c>
      <c r="AG1367" s="279" t="n"/>
      <c r="AH1367" s="583" t="inlineStr"/>
      <c r="AI1367" s="418">
        <f>IF(OR(AH1367="",AH1367="",AH1367=0),"",6.172/(AH1367*24))</f>
        <v/>
      </c>
      <c r="AJ1367" s="175">
        <f>IF(AND(ISNUMBER(AB1367),ISNUMBER(AG1367)),AB1367-AG1367,"")</f>
        <v/>
      </c>
      <c r="AK1367" s="274" t="inlineStr">
        <is>
          <t>Engine</t>
        </is>
      </c>
      <c r="AL1367" s="274" t="n">
        <v>15</v>
      </c>
      <c r="AM1367" s="510" t="n"/>
      <c r="AN1367" s="671">
        <f>IF(OR(AL1367="",AM1367="",AM1367=0),"",AL1367*6.172/(AM1367*24))</f>
        <v/>
      </c>
      <c r="AO1367" s="477">
        <f>IF(AND(AL1367=AL1366,AM1367&lt;&gt;"",AM1366&lt;&gt;""),AM1367-AM1366,"")</f>
        <v/>
      </c>
      <c r="AP1367" s="274" t="n"/>
      <c r="AQ1367" s="583" t="inlineStr"/>
      <c r="AR1367" s="418">
        <f>IF(OR(AQ1367="",AQ1367="",AQ1367=0),"",6.172/(AQ1367*24))</f>
        <v/>
      </c>
      <c r="AS1367" s="436">
        <f>IF(OR(NOT(ISNUMBER(C1367)),NOT(ISNUMBER(AB1367))),"",IF(AG1367&lt;&gt;"",AG1367,AB1367)-C1367)</f>
        <v/>
      </c>
      <c r="AT1367" s="280" t="n"/>
      <c r="AU1367" s="281">
        <f>IF($B1367="","",TEXT($A1367,"yyyymmdd")&amp;"_P"&amp;$C1367&amp;"_C"&amp;$F1367&amp;"_"&amp;TRIM(RIGHT(SUBSTITUTE(TRIM(SUBSTITUTE($L1367,CHAR(160)," "))," ",REPT(" ",60)),60))&amp;IF($P1367="","","-"&amp;TRIM(RIGHT(SUBSTITUTE(TRIM(SUBSTITUTE($P1367,CHAR(160)," "))," ",REPT(" ",60)),60)))&amp;IF($T1367="","","-"&amp;TRIM(RIGHT(SUBSTITUTE(TRIM(SUBSTITUTE($T1367,CHAR(160)," "))," ",REPT(" ",60)),60)))&amp;".jpg")</f>
        <v/>
      </c>
    </row>
    <row r="1368" ht="56" customHeight="1">
      <c r="A1368" s="278" t="n">
        <v>30955</v>
      </c>
      <c r="B1368" s="274" t="inlineStr">
        <is>
          <t>James Hardie 1000 30 September, 1984</t>
        </is>
      </c>
      <c r="C1368" s="274" t="inlineStr">
        <is>
          <t>DNF</t>
        </is>
      </c>
      <c r="D1368" s="274" t="inlineStr">
        <is>
          <t>A</t>
        </is>
      </c>
      <c r="E1368" s="274" t="n"/>
      <c r="F1368" s="274" t="n">
        <v>36</v>
      </c>
      <c r="G1368" s="274" t="inlineStr">
        <is>
          <t>Roadways Racing</t>
        </is>
      </c>
      <c r="H1368" s="274" t="n"/>
      <c r="I1368" s="274" t="n"/>
      <c r="J1368" s="274" t="inlineStr">
        <is>
          <t>Holden Commodore VK</t>
        </is>
      </c>
      <c r="K1368" s="274" t="inlineStr">
        <is>
          <t>5044 V8</t>
        </is>
      </c>
      <c r="L1368" s="274" t="inlineStr">
        <is>
          <t>Allan Grice</t>
        </is>
      </c>
      <c r="M1368" s="274" t="inlineStr">
        <is>
          <t>AUS</t>
        </is>
      </c>
      <c r="N1368" s="698">
        <f>_xlfn.LET(_xlpm.d,_xlfn.XLOOKUP(L1368,'[1]Birth Dates'!$A:$A,'[1]Birth Dates'!$B:$B,"",0),IF(_xlpm.d=0,"",_xlpm.d))</f>
        <v/>
      </c>
      <c r="O1368" s="274">
        <f>IF(OR(N1368="",A1368="",NOT(ISNUMBER(N1368)),N1368&gt;A1368),"",DATEDIF(N1368,A1368,"Y")&amp;" years, "&amp;DATEDIF(N1368,A1368,"YM")&amp;" months, "&amp;DATEDIF(N1368,A1368,"MD")&amp;" days")</f>
        <v/>
      </c>
      <c r="P1368" s="274" t="inlineStr">
        <is>
          <t>Steve Harrington</t>
        </is>
      </c>
      <c r="Q1368" s="274" t="inlineStr">
        <is>
          <t>AUS</t>
        </is>
      </c>
      <c r="R1368" s="698">
        <f>_xlfn.LET(_xlpm.d,_xlfn.XLOOKUP(P1368,'[1]Birth Dates'!$A:$A,'[1]Birth Dates'!$B:$B,"",0),IF(_xlpm.d=0,"",_xlpm.d))</f>
        <v/>
      </c>
      <c r="S1368" s="274">
        <f>IF(OR(R1368="",A1368="",NOT(ISNUMBER(R1368)),R1368&gt;A1368),"",DATEDIF(R1368,A1368,"Y")&amp;" years, "&amp;DATEDIF(R1368,A1368,"YM")&amp;" months, "&amp;DATEDIF(R1368,A1368,"MD")&amp;" days")</f>
        <v/>
      </c>
      <c r="T1368" s="274" t="n"/>
      <c r="U1368" s="274" t="n"/>
      <c r="V1368" s="698">
        <f>_xlfn.LET(_xlpm.d,_xlfn.XLOOKUP(T1368,'[1]Birth Dates'!$A:$A,'[1]Birth Dates'!$B:$B,"",0),IF(_xlpm.d=0,"",_xlpm.d))</f>
        <v/>
      </c>
      <c r="W1368" s="274">
        <f>IF(OR(V1368="",A1368="",NOT(ISNUMBER(V1368)),V1368&gt;A1368),"",DATEDIF(V1368,A1368,"Y")&amp;" years, "&amp;DATEDIF(V1368,A1368,"YM")&amp;" months, "&amp;DATEDIF(V1368,A1368,"MD")&amp;" days")</f>
        <v/>
      </c>
      <c r="X1368" s="274" t="n"/>
      <c r="Y1368" s="274" t="n"/>
      <c r="Z1368" s="274" t="n"/>
      <c r="AA1368" s="274" t="n"/>
      <c r="AB1368" s="274" t="n">
        <v>4</v>
      </c>
      <c r="AC1368" s="274" t="n"/>
      <c r="AD1368" s="274" t="n"/>
      <c r="AE1368" s="598" t="inlineStr">
        <is>
          <t>2:14.8860</t>
        </is>
      </c>
      <c r="AF1368" s="418">
        <f>IF(OR(AE1368="",AE1368="",AE1368=0),"",6.172/(AE1368*24))</f>
        <v/>
      </c>
      <c r="AG1368" s="279" t="n"/>
      <c r="AH1368" s="583" t="inlineStr"/>
      <c r="AI1368" s="418">
        <f>IF(OR(AH1368="",AH1368="",AH1368=0),"",6.172/(AH1368*24))</f>
        <v/>
      </c>
      <c r="AJ1368" s="175">
        <f>IF(AND(ISNUMBER(AB1368),ISNUMBER(AG1368)),AB1368-AG1368,"")</f>
        <v/>
      </c>
      <c r="AK1368" s="274" t="inlineStr">
        <is>
          <t>Gearbox</t>
        </is>
      </c>
      <c r="AL1368" s="274" t="n">
        <v>7</v>
      </c>
      <c r="AM1368" s="510" t="n"/>
      <c r="AN1368" s="671">
        <f>IF(OR(AL1368="",AM1368="",AM1368=0),"",AL1368*6.172/(AM1368*24))</f>
        <v/>
      </c>
      <c r="AO1368" s="477">
        <f>IF(AND(AL1368=AL1367,AM1368&lt;&gt;"",AM1367&lt;&gt;""),AM1368-AM1367,"")</f>
        <v/>
      </c>
      <c r="AP1368" s="274" t="n"/>
      <c r="AQ1368" s="583" t="inlineStr"/>
      <c r="AR1368" s="418">
        <f>IF(OR(AQ1368="",AQ1368="",AQ1368=0),"",6.172/(AQ1368*24))</f>
        <v/>
      </c>
      <c r="AS1368" s="436">
        <f>IF(OR(NOT(ISNUMBER(C1368)),NOT(ISNUMBER(AB1368))),"",IF(AG1368&lt;&gt;"",AG1368,AB1368)-C1368)</f>
        <v/>
      </c>
      <c r="AT1368" s="280" t="n"/>
      <c r="AU1368" s="281">
        <f>IF($B1368="","",TEXT($A1368,"yyyymmdd")&amp;"_P"&amp;$C1368&amp;"_C"&amp;$F1368&amp;"_"&amp;TRIM(RIGHT(SUBSTITUTE(TRIM(SUBSTITUTE($L1368,CHAR(160)," "))," ",REPT(" ",60)),60))&amp;IF($P1368="","","-"&amp;TRIM(RIGHT(SUBSTITUTE(TRIM(SUBSTITUTE($P1368,CHAR(160)," "))," ",REPT(" ",60)),60)))&amp;IF($T1368="","","-"&amp;TRIM(RIGHT(SUBSTITUTE(TRIM(SUBSTITUTE($T1368,CHAR(160)," "))," ",REPT(" ",60)),60)))&amp;".jpg")</f>
        <v/>
      </c>
    </row>
    <row r="1369" ht="56" customHeight="1">
      <c r="A1369" s="278" t="n">
        <v>30955</v>
      </c>
      <c r="B1369" s="274" t="inlineStr">
        <is>
          <t>James Hardie 1000 30 September, 1984</t>
        </is>
      </c>
      <c r="C1369" s="274" t="inlineStr">
        <is>
          <t>DNF</t>
        </is>
      </c>
      <c r="D1369" s="274" t="inlineStr">
        <is>
          <t>B</t>
        </is>
      </c>
      <c r="E1369" s="274" t="n"/>
      <c r="F1369" s="274" t="n">
        <v>64</v>
      </c>
      <c r="G1369" s="274" t="inlineStr">
        <is>
          <t>Capri Components</t>
        </is>
      </c>
      <c r="H1369" s="274" t="n"/>
      <c r="I1369" s="274" t="n"/>
      <c r="J1369" s="274" t="inlineStr">
        <is>
          <t>Ford Mustang</t>
        </is>
      </c>
      <c r="K1369" s="274" t="inlineStr">
        <is>
          <t>4968 V8</t>
        </is>
      </c>
      <c r="L1369" s="274" t="inlineStr">
        <is>
          <t>Lawrie Nelson</t>
        </is>
      </c>
      <c r="M1369" s="274" t="inlineStr">
        <is>
          <t>AUS</t>
        </is>
      </c>
      <c r="N1369" s="698">
        <f>_xlfn.LET(_xlpm.d,_xlfn.XLOOKUP(L1369,'[1]Birth Dates'!$A:$A,'[1]Birth Dates'!$B:$B,"",0),IF(_xlpm.d=0,"",_xlpm.d))</f>
        <v/>
      </c>
      <c r="O1369" s="274">
        <f>IF(OR(N1369="",A1369="",NOT(ISNUMBER(N1369)),N1369&gt;A1369),"",DATEDIF(N1369,A1369,"Y")&amp;" years, "&amp;DATEDIF(N1369,A1369,"YM")&amp;" months, "&amp;DATEDIF(N1369,A1369,"MD")&amp;" days")</f>
        <v/>
      </c>
      <c r="P1369" s="274" t="inlineStr">
        <is>
          <t>Peter Jones</t>
        </is>
      </c>
      <c r="Q1369" s="274" t="inlineStr">
        <is>
          <t>AUS</t>
        </is>
      </c>
      <c r="R1369" s="698">
        <f>_xlfn.LET(_xlpm.d,_xlfn.XLOOKUP(P1369,'[1]Birth Dates'!$A:$A,'[1]Birth Dates'!$B:$B,"",0),IF(_xlpm.d=0,"",_xlpm.d))</f>
        <v/>
      </c>
      <c r="S1369" s="274">
        <f>IF(OR(R1369="",A1369="",NOT(ISNUMBER(R1369)),R1369&gt;A1369),"",DATEDIF(R1369,A1369,"Y")&amp;" years, "&amp;DATEDIF(R1369,A1369,"YM")&amp;" months, "&amp;DATEDIF(R1369,A1369,"MD")&amp;" days")</f>
        <v/>
      </c>
      <c r="T1369" s="274" t="n"/>
      <c r="U1369" s="274" t="n"/>
      <c r="V1369" s="698">
        <f>_xlfn.LET(_xlpm.d,_xlfn.XLOOKUP(T1369,'[1]Birth Dates'!$A:$A,'[1]Birth Dates'!$B:$B,"",0),IF(_xlpm.d=0,"",_xlpm.d))</f>
        <v/>
      </c>
      <c r="W1369" s="274">
        <f>IF(OR(V1369="",A1369="",NOT(ISNUMBER(V1369)),V1369&gt;A1369),"",DATEDIF(V1369,A1369,"Y")&amp;" years, "&amp;DATEDIF(V1369,A1369,"YM")&amp;" months, "&amp;DATEDIF(V1369,A1369,"MD")&amp;" days")</f>
        <v/>
      </c>
      <c r="X1369" s="274" t="n"/>
      <c r="Y1369" s="274" t="n"/>
      <c r="Z1369" s="274" t="n"/>
      <c r="AA1369" s="274" t="n"/>
      <c r="AB1369" s="274" t="n">
        <v>59</v>
      </c>
      <c r="AC1369" s="274" t="n"/>
      <c r="AD1369" s="274" t="n"/>
      <c r="AE1369" s="598" t="inlineStr">
        <is>
          <t>2:37.4400</t>
        </is>
      </c>
      <c r="AF1369" s="418">
        <f>IF(OR(AE1369="",AE1369="",AE1369=0),"",6.172/(AE1369*24))</f>
        <v/>
      </c>
      <c r="AG1369" s="279" t="n"/>
      <c r="AH1369" s="583" t="inlineStr"/>
      <c r="AI1369" s="418">
        <f>IF(OR(AH1369="",AH1369="",AH1369=0),"",6.172/(AH1369*24))</f>
        <v/>
      </c>
      <c r="AJ1369" s="175">
        <f>IF(AND(ISNUMBER(AB1369),ISNUMBER(AG1369)),AB1369-AG1369,"")</f>
        <v/>
      </c>
      <c r="AK1369" s="274" t="inlineStr">
        <is>
          <t>Steering</t>
        </is>
      </c>
      <c r="AL1369" s="274" t="n">
        <v>1</v>
      </c>
      <c r="AM1369" s="510" t="n"/>
      <c r="AN1369" s="671">
        <f>IF(OR(AL1369="",AM1369="",AM1369=0),"",AL1369*6.172/(AM1369*24))</f>
        <v/>
      </c>
      <c r="AO1369" s="477">
        <f>IF(AND(AL1369=AL1368,AM1369&lt;&gt;"",AM1368&lt;&gt;""),AM1369-AM1368,"")</f>
        <v/>
      </c>
      <c r="AP1369" s="274" t="n"/>
      <c r="AQ1369" s="583" t="inlineStr"/>
      <c r="AR1369" s="418">
        <f>IF(OR(AQ1369="",AQ1369="",AQ1369=0),"",6.172/(AQ1369*24))</f>
        <v/>
      </c>
      <c r="AS1369" s="436">
        <f>IF(OR(NOT(ISNUMBER(C1369)),NOT(ISNUMBER(AB1369))),"",IF(AG1369&lt;&gt;"",AG1369,AB1369)-C1369)</f>
        <v/>
      </c>
      <c r="AT1369" s="280" t="n"/>
      <c r="AU1369" s="281">
        <f>IF($B1369="","",TEXT($A1369,"yyyymmdd")&amp;"_P"&amp;$C1369&amp;"_C"&amp;$F1369&amp;"_"&amp;TRIM(RIGHT(SUBSTITUTE(TRIM(SUBSTITUTE($L1369,CHAR(160)," "))," ",REPT(" ",60)),60))&amp;IF($P1369="","","-"&amp;TRIM(RIGHT(SUBSTITUTE(TRIM(SUBSTITUTE($P1369,CHAR(160)," "))," ",REPT(" ",60)),60)))&amp;IF($T1369="","","-"&amp;TRIM(RIGHT(SUBSTITUTE(TRIM(SUBSTITUTE($T1369,CHAR(160)," "))," ",REPT(" ",60)),60)))&amp;".jpg")</f>
        <v/>
      </c>
    </row>
    <row r="1370" ht="56" customHeight="1">
      <c r="A1370" s="278" t="n">
        <v>30955</v>
      </c>
      <c r="B1370" s="274" t="inlineStr">
        <is>
          <t>James Hardie 1000 30 September, 1984</t>
        </is>
      </c>
      <c r="C1370" s="274" t="inlineStr">
        <is>
          <t>DNF</t>
        </is>
      </c>
      <c r="D1370" s="274" t="inlineStr">
        <is>
          <t>A</t>
        </is>
      </c>
      <c r="E1370" s="274" t="n"/>
      <c r="F1370" s="274" t="n">
        <v>18</v>
      </c>
      <c r="G1370" s="274" t="inlineStr">
        <is>
          <t>Valentine Greetings</t>
        </is>
      </c>
      <c r="H1370" s="274" t="n"/>
      <c r="I1370" s="274" t="n"/>
      <c r="J1370" s="274" t="inlineStr">
        <is>
          <t>Mazda RX7</t>
        </is>
      </c>
      <c r="K1370" s="274" t="inlineStr">
        <is>
          <t>2292 eq R2</t>
        </is>
      </c>
      <c r="L1370" s="274" t="inlineStr">
        <is>
          <t>Murray Carter</t>
        </is>
      </c>
      <c r="M1370" s="274" t="inlineStr">
        <is>
          <t>AUS</t>
        </is>
      </c>
      <c r="N1370" s="698">
        <f>_xlfn.LET(_xlpm.d,_xlfn.XLOOKUP(L1370,'[1]Birth Dates'!$A:$A,'[1]Birth Dates'!$B:$B,"",0),IF(_xlpm.d=0,"",_xlpm.d))</f>
        <v/>
      </c>
      <c r="O1370" s="274">
        <f>IF(OR(N1370="",A1370="",NOT(ISNUMBER(N1370)),N1370&gt;A1370),"",DATEDIF(N1370,A1370,"Y")&amp;" years, "&amp;DATEDIF(N1370,A1370,"YM")&amp;" months, "&amp;DATEDIF(N1370,A1370,"MD")&amp;" days")</f>
        <v/>
      </c>
      <c r="P1370" s="274" t="inlineStr">
        <is>
          <t>John Murden</t>
        </is>
      </c>
      <c r="Q1370" s="274" t="inlineStr">
        <is>
          <t>AUS</t>
        </is>
      </c>
      <c r="R1370" s="698">
        <f>_xlfn.LET(_xlpm.d,_xlfn.XLOOKUP(P1370,'[1]Birth Dates'!$A:$A,'[1]Birth Dates'!$B:$B,"",0),IF(_xlpm.d=0,"",_xlpm.d))</f>
        <v/>
      </c>
      <c r="S1370" s="274">
        <f>IF(OR(R1370="",A1370="",NOT(ISNUMBER(R1370)),R1370&gt;A1370),"",DATEDIF(R1370,A1370,"Y")&amp;" years, "&amp;DATEDIF(R1370,A1370,"YM")&amp;" months, "&amp;DATEDIF(R1370,A1370,"MD")&amp;" days")</f>
        <v/>
      </c>
      <c r="T1370" s="274" t="n"/>
      <c r="U1370" s="274" t="n"/>
      <c r="V1370" s="698">
        <f>_xlfn.LET(_xlpm.d,_xlfn.XLOOKUP(T1370,'[1]Birth Dates'!$A:$A,'[1]Birth Dates'!$B:$B,"",0),IF(_xlpm.d=0,"",_xlpm.d))</f>
        <v/>
      </c>
      <c r="W1370" s="274">
        <f>IF(OR(V1370="",A1370="",NOT(ISNUMBER(V1370)),V1370&gt;A1370),"",DATEDIF(V1370,A1370,"Y")&amp;" years, "&amp;DATEDIF(V1370,A1370,"YM")&amp;" months, "&amp;DATEDIF(V1370,A1370,"MD")&amp;" days")</f>
        <v/>
      </c>
      <c r="X1370" s="274" t="n"/>
      <c r="Y1370" s="274" t="n"/>
      <c r="Z1370" s="274" t="n"/>
      <c r="AA1370" s="274" t="n"/>
      <c r="AB1370" s="274" t="n">
        <v>22</v>
      </c>
      <c r="AC1370" s="274" t="n"/>
      <c r="AD1370" s="274" t="n"/>
      <c r="AE1370" s="598" t="inlineStr">
        <is>
          <t>2:20.3000</t>
        </is>
      </c>
      <c r="AF1370" s="418">
        <f>IF(OR(AE1370="",AE1370="",AE1370=0),"",6.172/(AE1370*24))</f>
        <v/>
      </c>
      <c r="AG1370" s="279" t="n"/>
      <c r="AH1370" s="583" t="inlineStr"/>
      <c r="AI1370" s="418">
        <f>IF(OR(AH1370="",AH1370="",AH1370=0),"",6.172/(AH1370*24))</f>
        <v/>
      </c>
      <c r="AJ1370" s="175">
        <f>IF(AND(ISNUMBER(AB1370),ISNUMBER(AG1370)),AB1370-AG1370,"")</f>
        <v/>
      </c>
      <c r="AK1370" s="274" t="inlineStr">
        <is>
          <t>Accident</t>
        </is>
      </c>
      <c r="AL1370" s="274" t="n">
        <v>0</v>
      </c>
      <c r="AM1370" s="510" t="n"/>
      <c r="AN1370" s="671">
        <f>IF(OR(AL1370="",AM1370="",AM1370=0),"",AL1370*6.172/(AM1370*24))</f>
        <v/>
      </c>
      <c r="AO1370" s="477">
        <f>IF(AND(AL1370=AL1369,AM1370&lt;&gt;"",AM1369&lt;&gt;""),AM1370-AM1369,"")</f>
        <v/>
      </c>
      <c r="AP1370" s="274" t="n"/>
      <c r="AQ1370" s="583" t="inlineStr"/>
      <c r="AR1370" s="418">
        <f>IF(OR(AQ1370="",AQ1370="",AQ1370=0),"",6.172/(AQ1370*24))</f>
        <v/>
      </c>
      <c r="AS1370" s="436">
        <f>IF(OR(NOT(ISNUMBER(C1370)),NOT(ISNUMBER(AB1370))),"",IF(AG1370&lt;&gt;"",AG1370,AB1370)-C1370)</f>
        <v/>
      </c>
      <c r="AT1370" s="280" t="n"/>
      <c r="AU1370" s="281">
        <f>IF($B1370="","",TEXT($A1370,"yyyymmdd")&amp;"_P"&amp;$C1370&amp;"_C"&amp;$F1370&amp;"_"&amp;TRIM(RIGHT(SUBSTITUTE(TRIM(SUBSTITUTE($L1370,CHAR(160)," "))," ",REPT(" ",60)),60))&amp;IF($P1370="","","-"&amp;TRIM(RIGHT(SUBSTITUTE(TRIM(SUBSTITUTE($P1370,CHAR(160)," "))," ",REPT(" ",60)),60)))&amp;IF($T1370="","","-"&amp;TRIM(RIGHT(SUBSTITUTE(TRIM(SUBSTITUTE($T1370,CHAR(160)," "))," ",REPT(" ",60)),60)))&amp;".jpg")</f>
        <v/>
      </c>
    </row>
    <row r="1371" ht="56" customHeight="1">
      <c r="A1371" s="278" t="n">
        <v>30955</v>
      </c>
      <c r="B1371" s="274" t="inlineStr">
        <is>
          <t>James Hardie 1000 30 September, 1984</t>
        </is>
      </c>
      <c r="C1371" s="274" t="inlineStr">
        <is>
          <t>DNF</t>
        </is>
      </c>
      <c r="D1371" s="274" t="inlineStr">
        <is>
          <t>A</t>
        </is>
      </c>
      <c r="E1371" s="274" t="n"/>
      <c r="F1371" s="274" t="n">
        <v>12</v>
      </c>
      <c r="G1371" s="274" t="inlineStr">
        <is>
          <t>John Goss Racing Pty Ltd</t>
        </is>
      </c>
      <c r="H1371" s="274" t="n"/>
      <c r="I1371" s="274" t="n"/>
      <c r="J1371" s="274" t="inlineStr">
        <is>
          <t>Jaguar XJ-S</t>
        </is>
      </c>
      <c r="K1371" s="274" t="inlineStr">
        <is>
          <t>5344 V12</t>
        </is>
      </c>
      <c r="L1371" s="274" t="inlineStr">
        <is>
          <t>Tom Walkinshaw</t>
        </is>
      </c>
      <c r="M1371" s="274" t="inlineStr">
        <is>
          <t>GBR</t>
        </is>
      </c>
      <c r="N1371" s="698">
        <f>_xlfn.LET(_xlpm.d,_xlfn.XLOOKUP(L1371,'[1]Birth Dates'!$A:$A,'[1]Birth Dates'!$B:$B,"",0),IF(_xlpm.d=0,"",_xlpm.d))</f>
        <v/>
      </c>
      <c r="O1371" s="274">
        <f>IF(OR(N1371="",A1371="",NOT(ISNUMBER(N1371)),N1371&gt;A1371),"",DATEDIF(N1371,A1371,"Y")&amp;" years, "&amp;DATEDIF(N1371,A1371,"YM")&amp;" months, "&amp;DATEDIF(N1371,A1371,"MD")&amp;" days")</f>
        <v/>
      </c>
      <c r="P1371" s="274" t="inlineStr">
        <is>
          <t>John Goss</t>
        </is>
      </c>
      <c r="Q1371" s="274" t="inlineStr">
        <is>
          <t>AUS</t>
        </is>
      </c>
      <c r="R1371" s="698">
        <f>_xlfn.LET(_xlpm.d,_xlfn.XLOOKUP(P1371,'[1]Birth Dates'!$A:$A,'[1]Birth Dates'!$B:$B,"",0),IF(_xlpm.d=0,"",_xlpm.d))</f>
        <v/>
      </c>
      <c r="S1371" s="274">
        <f>IF(OR(R1371="",A1371="",NOT(ISNUMBER(R1371)),R1371&gt;A1371),"",DATEDIF(R1371,A1371,"Y")&amp;" years, "&amp;DATEDIF(R1371,A1371,"YM")&amp;" months, "&amp;DATEDIF(R1371,A1371,"MD")&amp;" days")</f>
        <v/>
      </c>
      <c r="T1371" s="274" t="n"/>
      <c r="U1371" s="274" t="n"/>
      <c r="V1371" s="698">
        <f>_xlfn.LET(_xlpm.d,_xlfn.XLOOKUP(T1371,'[1]Birth Dates'!$A:$A,'[1]Birth Dates'!$B:$B,"",0),IF(_xlpm.d=0,"",_xlpm.d))</f>
        <v/>
      </c>
      <c r="W1371" s="274">
        <f>IF(OR(V1371="",A1371="",NOT(ISNUMBER(V1371)),V1371&gt;A1371),"",DATEDIF(V1371,A1371,"Y")&amp;" years, "&amp;DATEDIF(V1371,A1371,"YM")&amp;" months, "&amp;DATEDIF(V1371,A1371,"MD")&amp;" days")</f>
        <v/>
      </c>
      <c r="X1371" s="274" t="n"/>
      <c r="Y1371" s="274" t="n"/>
      <c r="Z1371" s="274" t="n"/>
      <c r="AA1371" s="274" t="n"/>
      <c r="AB1371" s="274" t="n">
        <v>10</v>
      </c>
      <c r="AC1371" s="274" t="n"/>
      <c r="AD1371" s="274" t="n"/>
      <c r="AE1371" s="598" t="inlineStr">
        <is>
          <t>2:18.9600</t>
        </is>
      </c>
      <c r="AF1371" s="418">
        <f>IF(OR(AE1371="",AE1371="",AE1371=0),"",6.172/(AE1371*24))</f>
        <v/>
      </c>
      <c r="AG1371" s="279" t="n"/>
      <c r="AH1371" s="583" t="inlineStr"/>
      <c r="AI1371" s="418">
        <f>IF(OR(AH1371="",AH1371="",AH1371=0),"",6.172/(AH1371*24))</f>
        <v/>
      </c>
      <c r="AJ1371" s="175">
        <f>IF(AND(ISNUMBER(AB1371),ISNUMBER(AG1371)),AB1371-AG1371,"")</f>
        <v/>
      </c>
      <c r="AK1371" s="274" t="inlineStr">
        <is>
          <t>Accident</t>
        </is>
      </c>
      <c r="AL1371" s="274" t="n">
        <v>0</v>
      </c>
      <c r="AM1371" s="510" t="n"/>
      <c r="AN1371" s="671">
        <f>IF(OR(AL1371="",AM1371="",AM1371=0),"",AL1371*6.172/(AM1371*24))</f>
        <v/>
      </c>
      <c r="AO1371" s="477">
        <f>IF(AND(AL1371=AL1370,AM1371&lt;&gt;"",AM1370&lt;&gt;""),AM1371-AM1370,"")</f>
        <v/>
      </c>
      <c r="AP1371" s="274" t="n"/>
      <c r="AQ1371" s="583" t="inlineStr"/>
      <c r="AR1371" s="418">
        <f>IF(OR(AQ1371="",AQ1371="",AQ1371=0),"",6.172/(AQ1371*24))</f>
        <v/>
      </c>
      <c r="AS1371" s="436">
        <f>IF(OR(NOT(ISNUMBER(C1371)),NOT(ISNUMBER(AB1371))),"",IF(AG1371&lt;&gt;"",AG1371,AB1371)-C1371)</f>
        <v/>
      </c>
      <c r="AT1371" s="280" t="n"/>
      <c r="AU1371" s="281">
        <f>IF($B1371="","",TEXT($A1371,"yyyymmdd")&amp;"_P"&amp;$C1371&amp;"_C"&amp;$F1371&amp;"_"&amp;TRIM(RIGHT(SUBSTITUTE(TRIM(SUBSTITUTE($L1371,CHAR(160)," "))," ",REPT(" ",60)),60))&amp;IF($P1371="","","-"&amp;TRIM(RIGHT(SUBSTITUTE(TRIM(SUBSTITUTE($P1371,CHAR(160)," "))," ",REPT(" ",60)),60)))&amp;IF($T1371="","","-"&amp;TRIM(RIGHT(SUBSTITUTE(TRIM(SUBSTITUTE($T1371,CHAR(160)," "))," ",REPT(" ",60)),60)))&amp;".jpg")</f>
        <v/>
      </c>
    </row>
    <row r="1372" ht="56" customHeight="1">
      <c r="A1372" s="278" t="n">
        <v>30955</v>
      </c>
      <c r="B1372" s="274" t="inlineStr">
        <is>
          <t>James Hardie 1000 30 September, 1984</t>
        </is>
      </c>
      <c r="C1372" s="274" t="inlineStr">
        <is>
          <t>DNF</t>
        </is>
      </c>
      <c r="D1372" s="274" t="inlineStr">
        <is>
          <t>A</t>
        </is>
      </c>
      <c r="E1372" s="274" t="n"/>
      <c r="F1372" s="274" t="n">
        <v>34</v>
      </c>
      <c r="G1372" s="274" t="inlineStr">
        <is>
          <t>Pennant Hills Suspension Centre</t>
        </is>
      </c>
      <c r="H1372" s="274" t="n"/>
      <c r="I1372" s="274" t="n"/>
      <c r="J1372" s="274" t="inlineStr">
        <is>
          <t>Chevrolet Camaro</t>
        </is>
      </c>
      <c r="K1372" s="274" t="inlineStr">
        <is>
          <t>5735 V8</t>
        </is>
      </c>
      <c r="L1372" s="274" t="inlineStr">
        <is>
          <t>John Tesoriero</t>
        </is>
      </c>
      <c r="M1372" s="274" t="inlineStr">
        <is>
          <t>AUS</t>
        </is>
      </c>
      <c r="N1372" s="698">
        <f>_xlfn.LET(_xlpm.d,_xlfn.XLOOKUP(L1372,'[1]Birth Dates'!$A:$A,'[1]Birth Dates'!$B:$B,"",0),IF(_xlpm.d=0,"",_xlpm.d))</f>
        <v/>
      </c>
      <c r="O1372" s="274">
        <f>IF(OR(N1372="",A1372="",NOT(ISNUMBER(N1372)),N1372&gt;A1372),"",DATEDIF(N1372,A1372,"Y")&amp;" years, "&amp;DATEDIF(N1372,A1372,"YM")&amp;" months, "&amp;DATEDIF(N1372,A1372,"MD")&amp;" days")</f>
        <v/>
      </c>
      <c r="P1372" s="274" t="inlineStr">
        <is>
          <t>Bob Tindal</t>
        </is>
      </c>
      <c r="Q1372" s="274" t="inlineStr">
        <is>
          <t>AUS</t>
        </is>
      </c>
      <c r="R1372" s="698">
        <f>_xlfn.LET(_xlpm.d,_xlfn.XLOOKUP(P1372,'[1]Birth Dates'!$A:$A,'[1]Birth Dates'!$B:$B,"",0),IF(_xlpm.d=0,"",_xlpm.d))</f>
        <v/>
      </c>
      <c r="S1372" s="274">
        <f>IF(OR(R1372="",A1372="",NOT(ISNUMBER(R1372)),R1372&gt;A1372),"",DATEDIF(R1372,A1372,"Y")&amp;" years, "&amp;DATEDIF(R1372,A1372,"YM")&amp;" months, "&amp;DATEDIF(R1372,A1372,"MD")&amp;" days")</f>
        <v/>
      </c>
      <c r="T1372" s="274" t="n"/>
      <c r="U1372" s="274" t="n"/>
      <c r="V1372" s="698">
        <f>_xlfn.LET(_xlpm.d,_xlfn.XLOOKUP(T1372,'[1]Birth Dates'!$A:$A,'[1]Birth Dates'!$B:$B,"",0),IF(_xlpm.d=0,"",_xlpm.d))</f>
        <v/>
      </c>
      <c r="W1372" s="274">
        <f>IF(OR(V1372="",A1372="",NOT(ISNUMBER(V1372)),V1372&gt;A1372),"",DATEDIF(V1372,A1372,"Y")&amp;" years, "&amp;DATEDIF(V1372,A1372,"YM")&amp;" months, "&amp;DATEDIF(V1372,A1372,"MD")&amp;" days")</f>
        <v/>
      </c>
      <c r="X1372" s="274" t="n"/>
      <c r="Y1372" s="274" t="n"/>
      <c r="Z1372" s="274" t="n"/>
      <c r="AA1372" s="274" t="n"/>
      <c r="AB1372" s="274" t="n">
        <v>46</v>
      </c>
      <c r="AC1372" s="274" t="n"/>
      <c r="AD1372" s="274" t="n"/>
      <c r="AE1372" s="598" t="inlineStr">
        <is>
          <t>2:27.5200</t>
        </is>
      </c>
      <c r="AF1372" s="418">
        <f>IF(OR(AE1372="",AE1372="",AE1372=0),"",6.172/(AE1372*24))</f>
        <v/>
      </c>
      <c r="AG1372" s="279" t="n"/>
      <c r="AH1372" s="583" t="inlineStr"/>
      <c r="AI1372" s="418">
        <f>IF(OR(AH1372="",AH1372="",AH1372=0),"",6.172/(AH1372*24))</f>
        <v/>
      </c>
      <c r="AJ1372" s="175">
        <f>IF(AND(ISNUMBER(AB1372),ISNUMBER(AG1372)),AB1372-AG1372,"")</f>
        <v/>
      </c>
      <c r="AK1372" s="274" t="inlineStr">
        <is>
          <t>Accident</t>
        </is>
      </c>
      <c r="AL1372" s="274" t="n">
        <v>0</v>
      </c>
      <c r="AM1372" s="510" t="n"/>
      <c r="AN1372" s="671">
        <f>IF(OR(AL1372="",AM1372="",AM1372=0),"",AL1372*6.172/(AM1372*24))</f>
        <v/>
      </c>
      <c r="AO1372" s="477">
        <f>IF(AND(AL1372=AL1371,AM1372&lt;&gt;"",AM1371&lt;&gt;""),AM1372-AM1371,"")</f>
        <v/>
      </c>
      <c r="AP1372" s="274" t="n"/>
      <c r="AQ1372" s="583" t="inlineStr"/>
      <c r="AR1372" s="418">
        <f>IF(OR(AQ1372="",AQ1372="",AQ1372=0),"",6.172/(AQ1372*24))</f>
        <v/>
      </c>
      <c r="AS1372" s="436">
        <f>IF(OR(NOT(ISNUMBER(C1372)),NOT(ISNUMBER(AB1372))),"",IF(AG1372&lt;&gt;"",AG1372,AB1372)-C1372)</f>
        <v/>
      </c>
      <c r="AT1372" s="280" t="n"/>
      <c r="AU1372" s="281">
        <f>IF($B1372="","",TEXT($A1372,"yyyymmdd")&amp;"_P"&amp;$C1372&amp;"_C"&amp;$F1372&amp;"_"&amp;TRIM(RIGHT(SUBSTITUTE(TRIM(SUBSTITUTE($L1372,CHAR(160)," "))," ",REPT(" ",60)),60))&amp;IF($P1372="","","-"&amp;TRIM(RIGHT(SUBSTITUTE(TRIM(SUBSTITUTE($P1372,CHAR(160)," "))," ",REPT(" ",60)),60)))&amp;IF($T1372="","","-"&amp;TRIM(RIGHT(SUBSTITUTE(TRIM(SUBSTITUTE($T1372,CHAR(160)," "))," ",REPT(" ",60)),60)))&amp;".jpg")</f>
        <v/>
      </c>
    </row>
    <row r="1373" ht="56" customHeight="1">
      <c r="A1373" s="278" t="n">
        <v>30955</v>
      </c>
      <c r="B1373" s="274" t="inlineStr">
        <is>
          <t>James Hardie 1000 30 September, 1984</t>
        </is>
      </c>
      <c r="C1373" s="274" t="inlineStr">
        <is>
          <t>DNF</t>
        </is>
      </c>
      <c r="D1373" s="274" t="inlineStr">
        <is>
          <t>B</t>
        </is>
      </c>
      <c r="E1373" s="274" t="n"/>
      <c r="F1373" s="274" t="n">
        <v>77</v>
      </c>
      <c r="G1373" s="274" t="inlineStr">
        <is>
          <t>Peter Williamson Toyota</t>
        </is>
      </c>
      <c r="H1373" s="274" t="n"/>
      <c r="I1373" s="274" t="n"/>
      <c r="J1373" s="274" t="inlineStr">
        <is>
          <t>Toyota Supra</t>
        </is>
      </c>
      <c r="K1373" s="274" t="inlineStr">
        <is>
          <t>2759 L6</t>
        </is>
      </c>
      <c r="L1373" s="274" t="inlineStr">
        <is>
          <t>Peter Williamson</t>
        </is>
      </c>
      <c r="M1373" s="274" t="inlineStr">
        <is>
          <t>AUS</t>
        </is>
      </c>
      <c r="N1373" s="698">
        <f>_xlfn.LET(_xlpm.d,_xlfn.XLOOKUP(L1373,'[1]Birth Dates'!$A:$A,'[1]Birth Dates'!$B:$B,"",0),IF(_xlpm.d=0,"",_xlpm.d))</f>
        <v/>
      </c>
      <c r="O1373" s="274">
        <f>IF(OR(N1373="",A1373="",NOT(ISNUMBER(N1373)),N1373&gt;A1373),"",DATEDIF(N1373,A1373,"Y")&amp;" years, "&amp;DATEDIF(N1373,A1373,"YM")&amp;" months, "&amp;DATEDIF(N1373,A1373,"MD")&amp;" days")</f>
        <v/>
      </c>
      <c r="P1373" s="274" t="inlineStr">
        <is>
          <t>Charlie O'Brien</t>
        </is>
      </c>
      <c r="Q1373" s="274" t="inlineStr">
        <is>
          <t>AUS</t>
        </is>
      </c>
      <c r="R1373" s="698">
        <f>_xlfn.LET(_xlpm.d,_xlfn.XLOOKUP(P1373,'[1]Birth Dates'!$A:$A,'[1]Birth Dates'!$B:$B,"",0),IF(_xlpm.d=0,"",_xlpm.d))</f>
        <v/>
      </c>
      <c r="S1373" s="274">
        <f>IF(OR(R1373="",A1373="",NOT(ISNUMBER(R1373)),R1373&gt;A1373),"",DATEDIF(R1373,A1373,"Y")&amp;" years, "&amp;DATEDIF(R1373,A1373,"YM")&amp;" months, "&amp;DATEDIF(R1373,A1373,"MD")&amp;" days")</f>
        <v/>
      </c>
      <c r="T1373" s="274" t="n"/>
      <c r="U1373" s="274" t="n"/>
      <c r="V1373" s="698">
        <f>_xlfn.LET(_xlpm.d,_xlfn.XLOOKUP(T1373,'[1]Birth Dates'!$A:$A,'[1]Birth Dates'!$B:$B,"",0),IF(_xlpm.d=0,"",_xlpm.d))</f>
        <v/>
      </c>
      <c r="W1373" s="274">
        <f>IF(OR(V1373="",A1373="",NOT(ISNUMBER(V1373)),V1373&gt;A1373),"",DATEDIF(V1373,A1373,"Y")&amp;" years, "&amp;DATEDIF(V1373,A1373,"YM")&amp;" months, "&amp;DATEDIF(V1373,A1373,"MD")&amp;" days")</f>
        <v/>
      </c>
      <c r="X1373" s="274" t="n"/>
      <c r="Y1373" s="274" t="n"/>
      <c r="Z1373" s="274" t="n"/>
      <c r="AA1373" s="274" t="n"/>
      <c r="AB1373" s="274" t="n">
        <v>51</v>
      </c>
      <c r="AC1373" s="274" t="n"/>
      <c r="AD1373" s="274" t="n"/>
      <c r="AE1373" s="598" t="inlineStr">
        <is>
          <t>2:29.6400</t>
        </is>
      </c>
      <c r="AF1373" s="418">
        <f>IF(OR(AE1373="",AE1373="",AE1373=0),"",6.172/(AE1373*24))</f>
        <v/>
      </c>
      <c r="AG1373" s="279" t="n"/>
      <c r="AH1373" s="583" t="inlineStr"/>
      <c r="AI1373" s="418">
        <f>IF(OR(AH1373="",AH1373="",AH1373=0),"",6.172/(AH1373*24))</f>
        <v/>
      </c>
      <c r="AJ1373" s="175">
        <f>IF(AND(ISNUMBER(AB1373),ISNUMBER(AG1373)),AB1373-AG1373,"")</f>
        <v/>
      </c>
      <c r="AK1373" s="274" t="inlineStr">
        <is>
          <t>Accident</t>
        </is>
      </c>
      <c r="AL1373" s="274" t="n">
        <v>0</v>
      </c>
      <c r="AM1373" s="510" t="n"/>
      <c r="AN1373" s="671">
        <f>IF(OR(AL1373="",AM1373="",AM1373=0),"",AL1373*6.172/(AM1373*24))</f>
        <v/>
      </c>
      <c r="AO1373" s="477">
        <f>IF(AND(AL1373=AL1372,AM1373&lt;&gt;"",AM1372&lt;&gt;""),AM1373-AM1372,"")</f>
        <v/>
      </c>
      <c r="AP1373" s="274" t="n"/>
      <c r="AQ1373" s="583" t="inlineStr"/>
      <c r="AR1373" s="418">
        <f>IF(OR(AQ1373="",AQ1373="",AQ1373=0),"",6.172/(AQ1373*24))</f>
        <v/>
      </c>
      <c r="AS1373" s="436">
        <f>IF(OR(NOT(ISNUMBER(C1373)),NOT(ISNUMBER(AB1373))),"",IF(AG1373&lt;&gt;"",AG1373,AB1373)-C1373)</f>
        <v/>
      </c>
      <c r="AT1373" s="280" t="n"/>
      <c r="AU1373" s="281">
        <f>IF($B1373="","",TEXT($A1373,"yyyymmdd")&amp;"_P"&amp;$C1373&amp;"_C"&amp;$F1373&amp;"_"&amp;TRIM(RIGHT(SUBSTITUTE(TRIM(SUBSTITUTE($L1373,CHAR(160)," "))," ",REPT(" ",60)),60))&amp;IF($P1373="","","-"&amp;TRIM(RIGHT(SUBSTITUTE(TRIM(SUBSTITUTE($P1373,CHAR(160)," "))," ",REPT(" ",60)),60)))&amp;IF($T1373="","","-"&amp;TRIM(RIGHT(SUBSTITUTE(TRIM(SUBSTITUTE($T1373,CHAR(160)," "))," ",REPT(" ",60)),60)))&amp;".jpg")</f>
        <v/>
      </c>
    </row>
    <row r="1374" ht="56" customHeight="1">
      <c r="A1374" s="278" t="n">
        <v>30955</v>
      </c>
      <c r="B1374" s="274" t="inlineStr">
        <is>
          <t>James Hardie 1000 30 September, 1984</t>
        </is>
      </c>
      <c r="C1374" s="274" t="inlineStr">
        <is>
          <t>DNS</t>
        </is>
      </c>
      <c r="D1374" s="274" t="inlineStr">
        <is>
          <t>A</t>
        </is>
      </c>
      <c r="E1374" s="274" t="n"/>
      <c r="F1374" s="274" t="n">
        <v>71</v>
      </c>
      <c r="G1374" s="274" t="inlineStr">
        <is>
          <t>Palmer Tube Mills</t>
        </is>
      </c>
      <c r="H1374" s="274" t="n"/>
      <c r="I1374" s="274" t="n"/>
      <c r="J1374" s="274" t="inlineStr">
        <is>
          <t>Ford Mustang</t>
        </is>
      </c>
      <c r="K1374" s="274" t="inlineStr">
        <is>
          <t>4968 V8</t>
        </is>
      </c>
      <c r="L1374" s="274" t="inlineStr">
        <is>
          <t>Dick Johnson</t>
        </is>
      </c>
      <c r="M1374" s="274" t="inlineStr">
        <is>
          <t>AUS</t>
        </is>
      </c>
      <c r="N1374" s="698">
        <f>_xlfn.LET(_xlpm.d,_xlfn.XLOOKUP(L1374,'[1]Birth Dates'!$A:$A,'[1]Birth Dates'!$B:$B,"",0),IF(_xlpm.d=0,"",_xlpm.d))</f>
        <v/>
      </c>
      <c r="O1374" s="274">
        <f>IF(OR(N1374="",A1374="",NOT(ISNUMBER(N1374)),N1374&gt;A1374),"",DATEDIF(N1374,A1374,"Y")&amp;" years, "&amp;DATEDIF(N1374,A1374,"YM")&amp;" months, "&amp;DATEDIF(N1374,A1374,"MD")&amp;" days")</f>
        <v/>
      </c>
      <c r="P1374" s="274" t="inlineStr">
        <is>
          <t>John French</t>
        </is>
      </c>
      <c r="Q1374" s="274" t="inlineStr">
        <is>
          <t>AUS</t>
        </is>
      </c>
      <c r="R1374" s="698">
        <f>_xlfn.LET(_xlpm.d,_xlfn.XLOOKUP(P1374,'[1]Birth Dates'!$A:$A,'[1]Birth Dates'!$B:$B,"",0),IF(_xlpm.d=0,"",_xlpm.d))</f>
        <v/>
      </c>
      <c r="S1374" s="274">
        <f>IF(OR(R1374="",A1374="",NOT(ISNUMBER(R1374)),R1374&gt;A1374),"",DATEDIF(R1374,A1374,"Y")&amp;" years, "&amp;DATEDIF(R1374,A1374,"YM")&amp;" months, "&amp;DATEDIF(R1374,A1374,"MD")&amp;" days")</f>
        <v/>
      </c>
      <c r="T1374" s="274" t="n"/>
      <c r="U1374" s="274" t="n"/>
      <c r="V1374" s="698" t="n"/>
      <c r="W1374" s="274" t="n"/>
      <c r="X1374" s="274" t="n"/>
      <c r="Y1374" s="274" t="n"/>
      <c r="Z1374" s="274" t="n"/>
      <c r="AA1374" s="274" t="n"/>
      <c r="AB1374" s="274" t="n"/>
      <c r="AC1374" s="274" t="n"/>
      <c r="AD1374" s="274" t="n"/>
      <c r="AE1374" s="598" t="inlineStr"/>
      <c r="AF1374" s="418" t="n"/>
      <c r="AG1374" s="279" t="n"/>
      <c r="AH1374" s="583" t="inlineStr"/>
      <c r="AI1374" s="418" t="n"/>
      <c r="AJ1374" s="175" t="n"/>
      <c r="AK1374" s="274" t="n"/>
      <c r="AL1374" s="274" t="n"/>
      <c r="AM1374" s="510" t="n"/>
      <c r="AN1374" s="671" t="n"/>
      <c r="AO1374" s="477" t="n"/>
      <c r="AP1374" s="274" t="n"/>
      <c r="AQ1374" s="583" t="inlineStr"/>
      <c r="AR1374" s="418" t="n"/>
      <c r="AS1374" s="436" t="n"/>
      <c r="AT1374" s="280" t="n"/>
      <c r="AU1374" s="281">
        <f>IF($B1374="","",TEXT($A1374,"yyyymmdd")&amp;"_P"&amp;$C1374&amp;"_C"&amp;$F1374&amp;"_"&amp;TRIM(RIGHT(SUBSTITUTE(TRIM(SUBSTITUTE($L1374,CHAR(160)," "))," ",REPT(" ",60)),60))&amp;IF($P1374="","","-"&amp;TRIM(RIGHT(SUBSTITUTE(TRIM(SUBSTITUTE($P1374,CHAR(160)," "))," ",REPT(" ",60)),60)))&amp;IF($T1374="","","-"&amp;TRIM(RIGHT(SUBSTITUTE(TRIM(SUBSTITUTE($T1374,CHAR(160)," "))," ",REPT(" ",60)),60)))&amp;".jpg")</f>
        <v/>
      </c>
    </row>
    <row r="1375" ht="42" customFormat="1" customHeight="1" s="240">
      <c r="A1375" s="282" t="n">
        <v>31326</v>
      </c>
      <c r="B1375" s="283" t="inlineStr">
        <is>
          <t>James Hardie 1000 6 October, 1985</t>
        </is>
      </c>
      <c r="C1375" s="283" t="n">
        <v>1</v>
      </c>
      <c r="D1375" s="283" t="inlineStr">
        <is>
          <t>C</t>
        </is>
      </c>
      <c r="E1375" s="283" t="n">
        <v>1</v>
      </c>
      <c r="F1375" s="283" t="n">
        <v>10</v>
      </c>
      <c r="G1375" s="283" t="inlineStr">
        <is>
          <t>JRA Ltd / Jaguar Racing</t>
        </is>
      </c>
      <c r="H1375" s="283" t="n"/>
      <c r="I1375" s="283" t="n"/>
      <c r="J1375" s="283" t="inlineStr">
        <is>
          <t>Jaguar XJ-S</t>
        </is>
      </c>
      <c r="K1375" s="283" t="inlineStr">
        <is>
          <t>5344 V12</t>
        </is>
      </c>
      <c r="L1375" s="283" t="inlineStr">
        <is>
          <t>John Goss</t>
        </is>
      </c>
      <c r="M1375" s="283" t="inlineStr">
        <is>
          <t>AUS</t>
        </is>
      </c>
      <c r="N1375" s="699">
        <f>_xlfn.LET(_xlpm.d,_xlfn.XLOOKUP(L1375,'[1]Birth Dates'!$A:$A,'[1]Birth Dates'!$B:$B,"",0),IF(_xlpm.d=0,"",_xlpm.d))</f>
        <v/>
      </c>
      <c r="O1375" s="284">
        <f>IF(OR(N1375="",A1375="",NOT(ISNUMBER(N1375)),N1375&gt;A1375),"",DATEDIF(N1375,A1375,"Y")&amp;" years, "&amp;DATEDIF(N1375,A1375,"YM")&amp;" months, "&amp;DATEDIF(N1375,A1375,"MD")&amp;" days")</f>
        <v/>
      </c>
      <c r="P1375" s="283" t="inlineStr">
        <is>
          <t>Armin Hahne</t>
        </is>
      </c>
      <c r="Q1375" s="283" t="inlineStr">
        <is>
          <t>DEU</t>
        </is>
      </c>
      <c r="R1375" s="699">
        <f>_xlfn.LET(_xlpm.d,_xlfn.XLOOKUP(P1375,'[1]Birth Dates'!$A:$A,'[1]Birth Dates'!$B:$B,"",0),IF(_xlpm.d=0,"",_xlpm.d))</f>
        <v/>
      </c>
      <c r="S1375" s="284">
        <f>IF(OR(R1375="",A1375="",NOT(ISNUMBER(R1375)),R1375&gt;A1375),"",DATEDIF(R1375,A1375,"Y")&amp;" years, "&amp;DATEDIF(R1375,A1375,"YM")&amp;" months, "&amp;DATEDIF(R1375,A1375,"MD")&amp;" days")</f>
        <v/>
      </c>
      <c r="T1375" s="283" t="n"/>
      <c r="U1375" s="283" t="n"/>
      <c r="V1375" s="699">
        <f>_xlfn.LET(_xlpm.d,_xlfn.XLOOKUP(T1375,'[1]Birth Dates'!$A:$A,'[1]Birth Dates'!$B:$B,"",0),IF(_xlpm.d=0,"",_xlpm.d))</f>
        <v/>
      </c>
      <c r="W1375" s="284">
        <f>IF(OR(V1375="",A1375="",NOT(ISNUMBER(V1375)),V1375&gt;A1375),"",DATEDIF(V1375,A1375,"Y")&amp;" years, "&amp;DATEDIF(V1375,A1375,"YM")&amp;" months, "&amp;DATEDIF(V1375,A1375,"MD")&amp;" days")</f>
        <v/>
      </c>
      <c r="X1375" s="284" t="n"/>
      <c r="Y1375" s="284" t="n"/>
      <c r="Z1375" s="284" t="n"/>
      <c r="AA1375" s="284" t="n"/>
      <c r="AB1375" s="283" t="n">
        <v>1</v>
      </c>
      <c r="AC1375" s="283" t="n"/>
      <c r="AD1375" s="283" t="n"/>
      <c r="AE1375" s="599" t="inlineStr">
        <is>
          <t>2:19.7700</t>
        </is>
      </c>
      <c r="AF1375" s="418">
        <f>IF(OR(AE1375="",AE1375="",AE1375=0),"",6.172/(AE1375*24))</f>
        <v/>
      </c>
      <c r="AG1375" s="285" t="n">
        <v>6</v>
      </c>
      <c r="AH1375" s="584" t="inlineStr">
        <is>
          <t>2:20.9190</t>
        </is>
      </c>
      <c r="AI1375" s="418">
        <f>IF(OR(AH1375="",AH1375="",AH1375=0),"",6.172/(AH1375*24))</f>
        <v/>
      </c>
      <c r="AJ1375" s="175">
        <f>IF(AND(ISNUMBER(AB1375),ISNUMBER(AG1375)),AB1375-AG1375,"")</f>
        <v/>
      </c>
      <c r="AK1375" s="283" t="n"/>
      <c r="AL1375" s="306" t="n">
        <v>163</v>
      </c>
      <c r="AM1375" s="511" t="n">
        <v>0.2788216435185185</v>
      </c>
      <c r="AN1375" s="671">
        <f>IF(OR(AL1375="",AM1375="",AM1375=0),"",AL1375*6.172/(AM1375*24))</f>
        <v/>
      </c>
      <c r="AO1375" s="477">
        <f>IF(AND(AL1375=AL1373,AM1375&lt;&gt;"",AM1373&lt;&gt;""),AM1375-AM1373,"")</f>
        <v/>
      </c>
      <c r="AP1375" s="283" t="n"/>
      <c r="AQ1375" s="584" t="inlineStr"/>
      <c r="AR1375" s="418">
        <f>IF(OR(AQ1375="",AQ1375="",AQ1375=0),"",6.172/(AQ1375*24))</f>
        <v/>
      </c>
      <c r="AS1375" s="436">
        <f>IF(OR(NOT(ISNUMBER(C1375)),NOT(ISNUMBER(AB1375))),"",IF(AG1375&lt;&gt;"",AG1375,AB1375)-C1375)</f>
        <v/>
      </c>
      <c r="AT1375" s="286" t="n"/>
      <c r="AU1375" s="287">
        <f>IF($B1375="","",TEXT($A1375,"yyyymmdd")&amp;"_P"&amp;$C1375&amp;"_C"&amp;$F1375&amp;"_"&amp;TRIM(RIGHT(SUBSTITUTE(TRIM(SUBSTITUTE($L1375,CHAR(160)," "))," ",REPT(" ",60)),60))&amp;IF($P1375="","","-"&amp;TRIM(RIGHT(SUBSTITUTE(TRIM(SUBSTITUTE($P1375,CHAR(160)," "))," ",REPT(" ",60)),60)))&amp;IF($T1375="","","-"&amp;TRIM(RIGHT(SUBSTITUTE(TRIM(SUBSTITUTE($T1375,CHAR(160)," "))," ",REPT(" ",60)),60)))&amp;".jpg")</f>
        <v/>
      </c>
    </row>
    <row r="1376" ht="42" customHeight="1">
      <c r="A1376" s="288" t="n">
        <v>31326</v>
      </c>
      <c r="B1376" s="284" t="inlineStr">
        <is>
          <t>James Hardie 1000 6 October, 1985</t>
        </is>
      </c>
      <c r="C1376" s="284" t="n">
        <v>2</v>
      </c>
      <c r="D1376" s="284" t="inlineStr">
        <is>
          <t>C</t>
        </is>
      </c>
      <c r="E1376" s="284" t="n">
        <v>2</v>
      </c>
      <c r="F1376" s="284" t="n">
        <v>21</v>
      </c>
      <c r="G1376" s="284" t="inlineStr">
        <is>
          <t>Goold Motorsport / Schnitzer Team BMW</t>
        </is>
      </c>
      <c r="H1376" s="284" t="n"/>
      <c r="I1376" s="284" t="n"/>
      <c r="J1376" s="284" t="inlineStr">
        <is>
          <t>BMW 635CSi</t>
        </is>
      </c>
      <c r="K1376" s="284" t="inlineStr">
        <is>
          <t>3475 L6</t>
        </is>
      </c>
      <c r="L1376" s="284" t="inlineStr">
        <is>
          <t>Roberto Ravaglia</t>
        </is>
      </c>
      <c r="M1376" s="284" t="inlineStr">
        <is>
          <t>ITA</t>
        </is>
      </c>
      <c r="N1376" s="699">
        <f>_xlfn.LET(_xlpm.d,_xlfn.XLOOKUP(L1376,'[1]Birth Dates'!$A:$A,'[1]Birth Dates'!$B:$B,"",0),IF(_xlpm.d=0,"",_xlpm.d))</f>
        <v/>
      </c>
      <c r="O1376" s="284">
        <f>IF(OR(N1376="",A1376="",NOT(ISNUMBER(N1376)),N1376&gt;A1376),"",DATEDIF(N1376,A1376,"Y")&amp;" years, "&amp;DATEDIF(N1376,A1376,"YM")&amp;" months, "&amp;DATEDIF(N1376,A1376,"MD")&amp;" days")</f>
        <v/>
      </c>
      <c r="P1376" s="284" t="inlineStr">
        <is>
          <t>Johnny Cecotto</t>
        </is>
      </c>
      <c r="Q1376" s="284" t="inlineStr">
        <is>
          <t>VEN</t>
        </is>
      </c>
      <c r="R1376" s="699">
        <f>_xlfn.LET(_xlpm.d,_xlfn.XLOOKUP(P1376,'[1]Birth Dates'!$A:$A,'[1]Birth Dates'!$B:$B,"",0),IF(_xlpm.d=0,"",_xlpm.d))</f>
        <v/>
      </c>
      <c r="S1376" s="284">
        <f>IF(OR(R1376="",A1376="",NOT(ISNUMBER(R1376)),R1376&gt;A1376),"",DATEDIF(R1376,A1376,"Y")&amp;" years, "&amp;DATEDIF(R1376,A1376,"YM")&amp;" months, "&amp;DATEDIF(R1376,A1376,"MD")&amp;" days")</f>
        <v/>
      </c>
      <c r="T1376" s="284" t="n"/>
      <c r="U1376" s="284" t="n"/>
      <c r="V1376" s="699">
        <f>_xlfn.LET(_xlpm.d,_xlfn.XLOOKUP(T1376,'[1]Birth Dates'!$A:$A,'[1]Birth Dates'!$B:$B,"",0),IF(_xlpm.d=0,"",_xlpm.d))</f>
        <v/>
      </c>
      <c r="W1376" s="284">
        <f>IF(OR(V1376="",A1376="",NOT(ISNUMBER(V1376)),V1376&gt;A1376),"",DATEDIF(V1376,A1376,"Y")&amp;" years, "&amp;DATEDIF(V1376,A1376,"YM")&amp;" months, "&amp;DATEDIF(V1376,A1376,"MD")&amp;" days")</f>
        <v/>
      </c>
      <c r="X1376" s="284" t="n"/>
      <c r="Y1376" s="284" t="n"/>
      <c r="Z1376" s="284" t="n"/>
      <c r="AA1376" s="284" t="n"/>
      <c r="AB1376" s="284" t="n">
        <v>10</v>
      </c>
      <c r="AC1376" s="284" t="n"/>
      <c r="AD1376" s="284" t="n"/>
      <c r="AE1376" s="600" t="inlineStr">
        <is>
          <t>2:24.2200</t>
        </is>
      </c>
      <c r="AF1376" s="418">
        <f>IF(OR(AE1376="",AE1376="",AE1376=0),"",6.172/(AE1376*24))</f>
        <v/>
      </c>
      <c r="AG1376" s="289" t="n">
        <v>8</v>
      </c>
      <c r="AH1376" s="585" t="inlineStr">
        <is>
          <t>2:22.8740</t>
        </is>
      </c>
      <c r="AI1376" s="418">
        <f>IF(OR(AH1376="",AH1376="",AH1376=0),"",6.172/(AH1376*24))</f>
        <v/>
      </c>
      <c r="AJ1376" s="175">
        <f>IF(AND(ISNUMBER(AB1376),ISNUMBER(AG1376)),AB1376-AG1376,"")</f>
        <v/>
      </c>
      <c r="AK1376" s="284" t="n"/>
      <c r="AL1376" s="284" t="n">
        <v>163</v>
      </c>
      <c r="AM1376" s="512" t="n">
        <v>0.2793710648148148</v>
      </c>
      <c r="AN1376" s="671">
        <f>IF(OR(AL1376="",AM1376="",AM1376=0),"",AL1376*6.172/(AM1376*24))</f>
        <v/>
      </c>
      <c r="AO1376" s="477">
        <f>IF(AND(AL1376=AL1375,AM1376&lt;&gt;"",AM1375&lt;&gt;""),AM1376-AM1375,"")</f>
        <v/>
      </c>
      <c r="AP1376" s="284" t="n"/>
      <c r="AQ1376" s="585" t="inlineStr"/>
      <c r="AR1376" s="418">
        <f>IF(OR(AQ1376="",AQ1376="",AQ1376=0),"",6.172/(AQ1376*24))</f>
        <v/>
      </c>
      <c r="AS1376" s="436">
        <f>IF(OR(NOT(ISNUMBER(C1376)),NOT(ISNUMBER(AB1376))),"",IF(AG1376&lt;&gt;"",AG1376,AB1376)-C1376)</f>
        <v/>
      </c>
      <c r="AT1376" s="290" t="n"/>
      <c r="AU1376" s="291">
        <f>IF($B1376="","",TEXT($A1376,"yyyymmdd")&amp;"_P"&amp;$C1376&amp;"_C"&amp;$F1376&amp;"_"&amp;TRIM(RIGHT(SUBSTITUTE(TRIM(SUBSTITUTE($L1376,CHAR(160)," "))," ",REPT(" ",60)),60))&amp;IF($P1376="","","-"&amp;TRIM(RIGHT(SUBSTITUTE(TRIM(SUBSTITUTE($P1376,CHAR(160)," "))," ",REPT(" ",60)),60)))&amp;IF($T1376="","","-"&amp;TRIM(RIGHT(SUBSTITUTE(TRIM(SUBSTITUTE($T1376,CHAR(160)," "))," ",REPT(" ",60)),60)))&amp;".jpg")</f>
        <v/>
      </c>
    </row>
    <row r="1377" ht="42" customHeight="1">
      <c r="A1377" s="288" t="n">
        <v>31326</v>
      </c>
      <c r="B1377" s="284" t="inlineStr">
        <is>
          <t>James Hardie 1000 6 October, 1985</t>
        </is>
      </c>
      <c r="C1377" s="284" t="n">
        <v>3</v>
      </c>
      <c r="D1377" s="284" t="inlineStr">
        <is>
          <t>C</t>
        </is>
      </c>
      <c r="E1377" s="284" t="n">
        <v>3</v>
      </c>
      <c r="F1377" s="284" t="n">
        <v>8</v>
      </c>
      <c r="G1377" s="284" t="inlineStr">
        <is>
          <t>JRA Ltd / Jaguar Racing</t>
        </is>
      </c>
      <c r="H1377" s="284" t="n"/>
      <c r="I1377" s="284" t="n"/>
      <c r="J1377" s="284" t="inlineStr">
        <is>
          <t>Jaguar XJ-S</t>
        </is>
      </c>
      <c r="K1377" s="284" t="inlineStr">
        <is>
          <t>5344 V12</t>
        </is>
      </c>
      <c r="L1377" s="284" t="inlineStr">
        <is>
          <t>Tom Walkinshaw</t>
        </is>
      </c>
      <c r="M1377" s="284" t="inlineStr">
        <is>
          <t>GBR</t>
        </is>
      </c>
      <c r="N1377" s="699">
        <f>_xlfn.LET(_xlpm.d,_xlfn.XLOOKUP(L1377,'[1]Birth Dates'!$A:$A,'[1]Birth Dates'!$B:$B,"",0),IF(_xlpm.d=0,"",_xlpm.d))</f>
        <v/>
      </c>
      <c r="O1377" s="284">
        <f>IF(OR(N1377="",A1377="",NOT(ISNUMBER(N1377)),N1377&gt;A1377),"",DATEDIF(N1377,A1377,"Y")&amp;" years, "&amp;DATEDIF(N1377,A1377,"YM")&amp;" months, "&amp;DATEDIF(N1377,A1377,"MD")&amp;" days")</f>
        <v/>
      </c>
      <c r="P1377" s="284" t="inlineStr">
        <is>
          <t>Win Percy</t>
        </is>
      </c>
      <c r="Q1377" s="284" t="inlineStr">
        <is>
          <t>GBR</t>
        </is>
      </c>
      <c r="R1377" s="699">
        <f>_xlfn.LET(_xlpm.d,_xlfn.XLOOKUP(P1377,'[1]Birth Dates'!$A:$A,'[1]Birth Dates'!$B:$B,"",0),IF(_xlpm.d=0,"",_xlpm.d))</f>
        <v/>
      </c>
      <c r="S1377" s="284">
        <f>IF(OR(R1377="",A1377="",NOT(ISNUMBER(R1377)),R1377&gt;A1377),"",DATEDIF(R1377,A1377,"Y")&amp;" years, "&amp;DATEDIF(R1377,A1377,"YM")&amp;" months, "&amp;DATEDIF(R1377,A1377,"MD")&amp;" days")</f>
        <v/>
      </c>
      <c r="T1377" s="284" t="n"/>
      <c r="U1377" s="284" t="n"/>
      <c r="V1377" s="699">
        <f>_xlfn.LET(_xlpm.d,_xlfn.XLOOKUP(T1377,'[1]Birth Dates'!$A:$A,'[1]Birth Dates'!$B:$B,"",0),IF(_xlpm.d=0,"",_xlpm.d))</f>
        <v/>
      </c>
      <c r="W1377" s="284">
        <f>IF(OR(V1377="",A1377="",NOT(ISNUMBER(V1377)),V1377&gt;A1377),"",DATEDIF(V1377,A1377,"Y")&amp;" years, "&amp;DATEDIF(V1377,A1377,"YM")&amp;" months, "&amp;DATEDIF(V1377,A1377,"MD")&amp;" days")</f>
        <v/>
      </c>
      <c r="X1377" s="284" t="n"/>
      <c r="Y1377" s="284" t="n"/>
      <c r="Z1377" s="284" t="n"/>
      <c r="AA1377" s="284" t="n"/>
      <c r="AB1377" s="284" t="n">
        <v>2</v>
      </c>
      <c r="AC1377" s="284" t="n"/>
      <c r="AD1377" s="284" t="n"/>
      <c r="AE1377" s="600" t="inlineStr">
        <is>
          <t>2:19.7800</t>
        </is>
      </c>
      <c r="AF1377" s="418">
        <f>IF(OR(AE1377="",AE1377="",AE1377=0),"",6.172/(AE1377*24))</f>
        <v/>
      </c>
      <c r="AG1377" s="289" t="n">
        <v>1</v>
      </c>
      <c r="AH1377" s="585" t="inlineStr">
        <is>
          <t>2:18.8220</t>
        </is>
      </c>
      <c r="AI1377" s="418">
        <f>IF(OR(AH1377="",AH1377="",AH1377=0),"",6.172/(AH1377*24))</f>
        <v/>
      </c>
      <c r="AJ1377" s="175">
        <f>IF(AND(ISNUMBER(AB1377),ISNUMBER(AG1377)),AB1377-AG1377,"")</f>
        <v/>
      </c>
      <c r="AK1377" s="284" t="n"/>
      <c r="AL1377" s="284" t="n">
        <v>160</v>
      </c>
      <c r="AM1377" s="512" t="n">
        <v>0.2788243055555555</v>
      </c>
      <c r="AN1377" s="671">
        <f>IF(OR(AL1377="",AM1377="",AM1377=0),"",AL1377*6.172/(AM1377*24))</f>
        <v/>
      </c>
      <c r="AO1377" s="477">
        <f>IF(AND(AL1377=AL1376,AM1377&lt;&gt;"",AM1376&lt;&gt;""),AM1377-AM1376,"")</f>
        <v/>
      </c>
      <c r="AP1377" s="284" t="n"/>
      <c r="AQ1377" s="585" t="inlineStr"/>
      <c r="AR1377" s="418">
        <f>IF(OR(AQ1377="",AQ1377="",AQ1377=0),"",6.172/(AQ1377*24))</f>
        <v/>
      </c>
      <c r="AS1377" s="436">
        <f>IF(OR(NOT(ISNUMBER(C1377)),NOT(ISNUMBER(AB1377))),"",IF(AG1377&lt;&gt;"",AG1377,AB1377)-C1377)</f>
        <v/>
      </c>
      <c r="AT1377" s="290" t="n"/>
      <c r="AU1377" s="291">
        <f>IF($B1377="","",TEXT($A1377,"yyyymmdd")&amp;"_P"&amp;$C1377&amp;"_C"&amp;$F1377&amp;"_"&amp;TRIM(RIGHT(SUBSTITUTE(TRIM(SUBSTITUTE($L1377,CHAR(160)," "))," ",REPT(" ",60)),60))&amp;IF($P1377="","","-"&amp;TRIM(RIGHT(SUBSTITUTE(TRIM(SUBSTITUTE($P1377,CHAR(160)," "))," ",REPT(" ",60)),60)))&amp;IF($T1377="","","-"&amp;TRIM(RIGHT(SUBSTITUTE(TRIM(SUBSTITUTE($T1377,CHAR(160)," "))," ",REPT(" ",60)),60)))&amp;".jpg")</f>
        <v/>
      </c>
    </row>
    <row r="1378" ht="42" customHeight="1">
      <c r="A1378" s="288" t="n">
        <v>31326</v>
      </c>
      <c r="B1378" s="284" t="inlineStr">
        <is>
          <t>James Hardie 1000 6 October, 1985</t>
        </is>
      </c>
      <c r="C1378" s="284" t="n">
        <v>4</v>
      </c>
      <c r="D1378" s="284" t="inlineStr">
        <is>
          <t>C</t>
        </is>
      </c>
      <c r="E1378" s="284" t="n">
        <v>4</v>
      </c>
      <c r="F1378" s="284" t="n">
        <v>1</v>
      </c>
      <c r="G1378" s="284" t="inlineStr">
        <is>
          <t>JPS Team BMW</t>
        </is>
      </c>
      <c r="H1378" s="284" t="n"/>
      <c r="I1378" s="284" t="n"/>
      <c r="J1378" s="284" t="inlineStr">
        <is>
          <t>BMW 635CSi</t>
        </is>
      </c>
      <c r="K1378" s="284" t="inlineStr">
        <is>
          <t>3475 L6</t>
        </is>
      </c>
      <c r="L1378" s="284" t="inlineStr">
        <is>
          <t>Jim Richards</t>
        </is>
      </c>
      <c r="M1378" s="284" t="inlineStr">
        <is>
          <t>NZL</t>
        </is>
      </c>
      <c r="N1378" s="699">
        <f>_xlfn.LET(_xlpm.d,_xlfn.XLOOKUP(L1378,'[1]Birth Dates'!$A:$A,'[1]Birth Dates'!$B:$B,"",0),IF(_xlpm.d=0,"",_xlpm.d))</f>
        <v/>
      </c>
      <c r="O1378" s="284">
        <f>IF(OR(N1378="",A1378="",NOT(ISNUMBER(N1378)),N1378&gt;A1378),"",DATEDIF(N1378,A1378,"Y")&amp;" years, "&amp;DATEDIF(N1378,A1378,"YM")&amp;" months, "&amp;DATEDIF(N1378,A1378,"MD")&amp;" days")</f>
        <v/>
      </c>
      <c r="P1378" s="284" t="inlineStr">
        <is>
          <t>Tony Longhurst</t>
        </is>
      </c>
      <c r="Q1378" s="284" t="inlineStr">
        <is>
          <t>AUS</t>
        </is>
      </c>
      <c r="R1378" s="699">
        <f>_xlfn.LET(_xlpm.d,_xlfn.XLOOKUP(P1378,'[1]Birth Dates'!$A:$A,'[1]Birth Dates'!$B:$B,"",0),IF(_xlpm.d=0,"",_xlpm.d))</f>
        <v/>
      </c>
      <c r="S1378" s="284">
        <f>IF(OR(R1378="",A1378="",NOT(ISNUMBER(R1378)),R1378&gt;A1378),"",DATEDIF(R1378,A1378,"Y")&amp;" years, "&amp;DATEDIF(R1378,A1378,"YM")&amp;" months, "&amp;DATEDIF(R1378,A1378,"MD")&amp;" days")</f>
        <v/>
      </c>
      <c r="T1378" s="284" t="n"/>
      <c r="U1378" s="284" t="n"/>
      <c r="V1378" s="699">
        <f>_xlfn.LET(_xlpm.d,_xlfn.XLOOKUP(T1378,'[1]Birth Dates'!$A:$A,'[1]Birth Dates'!$B:$B,"",0),IF(_xlpm.d=0,"",_xlpm.d))</f>
        <v/>
      </c>
      <c r="W1378" s="284">
        <f>IF(OR(V1378="",A1378="",NOT(ISNUMBER(V1378)),V1378&gt;A1378),"",DATEDIF(V1378,A1378,"Y")&amp;" years, "&amp;DATEDIF(V1378,A1378,"YM")&amp;" months, "&amp;DATEDIF(V1378,A1378,"MD")&amp;" days")</f>
        <v/>
      </c>
      <c r="X1378" s="284" t="n"/>
      <c r="Y1378" s="284" t="n"/>
      <c r="Z1378" s="284" t="n"/>
      <c r="AA1378" s="284" t="n"/>
      <c r="AB1378" s="284" t="n">
        <v>4</v>
      </c>
      <c r="AC1378" s="284" t="n"/>
      <c r="AD1378" s="284" t="n"/>
      <c r="AE1378" s="600" t="inlineStr">
        <is>
          <t>2:21.6800</t>
        </is>
      </c>
      <c r="AF1378" s="418">
        <f>IF(OR(AE1378="",AE1378="",AE1378=0),"",6.172/(AE1378*24))</f>
        <v/>
      </c>
      <c r="AG1378" s="289" t="n">
        <v>7</v>
      </c>
      <c r="AH1378" s="585" t="inlineStr">
        <is>
          <t>2:21.3960</t>
        </is>
      </c>
      <c r="AI1378" s="418">
        <f>IF(OR(AH1378="",AH1378="",AH1378=0),"",6.172/(AH1378*24))</f>
        <v/>
      </c>
      <c r="AJ1378" s="175">
        <f>IF(AND(ISNUMBER(AB1378),ISNUMBER(AG1378)),AB1378-AG1378,"")</f>
        <v/>
      </c>
      <c r="AK1378" s="284" t="n"/>
      <c r="AL1378" s="284" t="n">
        <v>160</v>
      </c>
      <c r="AM1378" s="512" t="n">
        <v>0.2790571759259259</v>
      </c>
      <c r="AN1378" s="671">
        <f>IF(OR(AL1378="",AM1378="",AM1378=0),"",AL1378*6.172/(AM1378*24))</f>
        <v/>
      </c>
      <c r="AO1378" s="477">
        <f>IF(AND(AL1378=AL1377,AM1378&lt;&gt;"",AM1377&lt;&gt;""),AM1378-AM1377,"")</f>
        <v/>
      </c>
      <c r="AP1378" s="284" t="n"/>
      <c r="AQ1378" s="585" t="inlineStr"/>
      <c r="AR1378" s="418">
        <f>IF(OR(AQ1378="",AQ1378="",AQ1378=0),"",6.172/(AQ1378*24))</f>
        <v/>
      </c>
      <c r="AS1378" s="436">
        <f>IF(OR(NOT(ISNUMBER(C1378)),NOT(ISNUMBER(AB1378))),"",IF(AG1378&lt;&gt;"",AG1378,AB1378)-C1378)</f>
        <v/>
      </c>
      <c r="AT1378" s="290" t="n"/>
      <c r="AU1378" s="291">
        <f>IF($B1378="","",TEXT($A1378,"yyyymmdd")&amp;"_P"&amp;$C1378&amp;"_C"&amp;$F1378&amp;"_"&amp;TRIM(RIGHT(SUBSTITUTE(TRIM(SUBSTITUTE($L1378,CHAR(160)," "))," ",REPT(" ",60)),60))&amp;IF($P1378="","","-"&amp;TRIM(RIGHT(SUBSTITUTE(TRIM(SUBSTITUTE($P1378,CHAR(160)," "))," ",REPT(" ",60)),60)))&amp;IF($T1378="","","-"&amp;TRIM(RIGHT(SUBSTITUTE(TRIM(SUBSTITUTE($T1378,CHAR(160)," "))," ",REPT(" ",60)),60)))&amp;".jpg")</f>
        <v/>
      </c>
    </row>
    <row r="1379" ht="42" customHeight="1">
      <c r="A1379" s="288" t="n">
        <v>31326</v>
      </c>
      <c r="B1379" s="284" t="inlineStr">
        <is>
          <t>James Hardie 1000 6 October, 1985</t>
        </is>
      </c>
      <c r="C1379" s="284" t="n">
        <v>5</v>
      </c>
      <c r="D1379" s="284" t="inlineStr">
        <is>
          <t>C</t>
        </is>
      </c>
      <c r="E1379" s="284" t="n">
        <v>5</v>
      </c>
      <c r="F1379" s="284" t="n">
        <v>3</v>
      </c>
      <c r="G1379" s="284" t="inlineStr">
        <is>
          <t>H Kent Baigent</t>
        </is>
      </c>
      <c r="H1379" s="284" t="n"/>
      <c r="I1379" s="284" t="n"/>
      <c r="J1379" s="284" t="inlineStr">
        <is>
          <t>BMW 635CSi</t>
        </is>
      </c>
      <c r="K1379" s="284" t="inlineStr">
        <is>
          <t>3475 L6</t>
        </is>
      </c>
      <c r="L1379" s="284" t="inlineStr">
        <is>
          <t>Kent Baigent</t>
        </is>
      </c>
      <c r="M1379" s="284" t="inlineStr">
        <is>
          <t>NZL</t>
        </is>
      </c>
      <c r="N1379" s="699">
        <f>_xlfn.LET(_xlpm.d,_xlfn.XLOOKUP(L1379,'[1]Birth Dates'!$A:$A,'[1]Birth Dates'!$B:$B,"",0),IF(_xlpm.d=0,"",_xlpm.d))</f>
        <v/>
      </c>
      <c r="O1379" s="284">
        <f>IF(OR(N1379="",A1379="",NOT(ISNUMBER(N1379)),N1379&gt;A1379),"",DATEDIF(N1379,A1379,"Y")&amp;" years, "&amp;DATEDIF(N1379,A1379,"YM")&amp;" months, "&amp;DATEDIF(N1379,A1379,"MD")&amp;" days")</f>
        <v/>
      </c>
      <c r="P1379" s="284" t="inlineStr">
        <is>
          <t>Neal Lowe</t>
        </is>
      </c>
      <c r="Q1379" s="284" t="inlineStr">
        <is>
          <t>NZL</t>
        </is>
      </c>
      <c r="R1379" s="699">
        <f>_xlfn.LET(_xlpm.d,_xlfn.XLOOKUP(P1379,'[1]Birth Dates'!$A:$A,'[1]Birth Dates'!$B:$B,"",0),IF(_xlpm.d=0,"",_xlpm.d))</f>
        <v/>
      </c>
      <c r="S1379" s="284">
        <f>IF(OR(R1379="",A1379="",NOT(ISNUMBER(R1379)),R1379&gt;A1379),"",DATEDIF(R1379,A1379,"Y")&amp;" years, "&amp;DATEDIF(R1379,A1379,"YM")&amp;" months, "&amp;DATEDIF(R1379,A1379,"MD")&amp;" days")</f>
        <v/>
      </c>
      <c r="T1379" s="284" t="n"/>
      <c r="U1379" s="284" t="n"/>
      <c r="V1379" s="699">
        <f>_xlfn.LET(_xlpm.d,_xlfn.XLOOKUP(T1379,'[1]Birth Dates'!$A:$A,'[1]Birth Dates'!$B:$B,"",0),IF(_xlpm.d=0,"",_xlpm.d))</f>
        <v/>
      </c>
      <c r="W1379" s="284">
        <f>IF(OR(V1379="",A1379="",NOT(ISNUMBER(V1379)),V1379&gt;A1379),"",DATEDIF(V1379,A1379,"Y")&amp;" years, "&amp;DATEDIF(V1379,A1379,"YM")&amp;" months, "&amp;DATEDIF(V1379,A1379,"MD")&amp;" days")</f>
        <v/>
      </c>
      <c r="X1379" s="284" t="n"/>
      <c r="Y1379" s="284" t="n"/>
      <c r="Z1379" s="284" t="n"/>
      <c r="AA1379" s="284" t="n"/>
      <c r="AB1379" s="284" t="n">
        <v>11</v>
      </c>
      <c r="AC1379" s="284" t="n"/>
      <c r="AD1379" s="284" t="n"/>
      <c r="AE1379" s="585" t="inlineStr">
        <is>
          <t>2:24.3800</t>
        </is>
      </c>
      <c r="AF1379" s="418">
        <f>IF(OR(AE1379="",AE1379="",AE1379=0),"",6.172/(AE1379*24))</f>
        <v/>
      </c>
      <c r="AG1379" s="289" t="n"/>
      <c r="AH1379" s="585" t="inlineStr"/>
      <c r="AI1379" s="418">
        <f>IF(OR(AH1379="",AH1379="",AH1379=0),"",6.172/(AH1379*24))</f>
        <v/>
      </c>
      <c r="AJ1379" s="175">
        <f>IF(AND(ISNUMBER(AB1379),ISNUMBER(AG1379)),AB1379-AG1379,"")</f>
        <v/>
      </c>
      <c r="AK1379" s="284" t="n"/>
      <c r="AL1379" s="284" t="n">
        <v>159</v>
      </c>
      <c r="AM1379" s="512" t="n">
        <v>0.2790966435185185</v>
      </c>
      <c r="AN1379" s="671">
        <f>IF(OR(AL1379="",AM1379="",AM1379=0),"",AL1379*6.172/(AM1379*24))</f>
        <v/>
      </c>
      <c r="AO1379" s="477">
        <f>IF(AND(AL1379=AL1378,AM1379&lt;&gt;"",AM1378&lt;&gt;""),AM1379-AM1378,"")</f>
        <v/>
      </c>
      <c r="AP1379" s="284" t="n"/>
      <c r="AQ1379" s="585" t="inlineStr"/>
      <c r="AR1379" s="418">
        <f>IF(OR(AQ1379="",AQ1379="",AQ1379=0),"",6.172/(AQ1379*24))</f>
        <v/>
      </c>
      <c r="AS1379" s="436">
        <f>IF(OR(NOT(ISNUMBER(C1379)),NOT(ISNUMBER(AB1379))),"",IF(AG1379&lt;&gt;"",AG1379,AB1379)-C1379)</f>
        <v/>
      </c>
      <c r="AT1379" s="290" t="n"/>
      <c r="AU1379" s="291">
        <f>IF($B1379="","",TEXT($A1379,"yyyymmdd")&amp;"_P"&amp;$C1379&amp;"_C"&amp;$F1379&amp;"_"&amp;TRIM(RIGHT(SUBSTITUTE(TRIM(SUBSTITUTE($L1379,CHAR(160)," "))," ",REPT(" ",60)),60))&amp;IF($P1379="","","-"&amp;TRIM(RIGHT(SUBSTITUTE(TRIM(SUBSTITUTE($P1379,CHAR(160)," "))," ",REPT(" ",60)),60)))&amp;IF($T1379="","","-"&amp;TRIM(RIGHT(SUBSTITUTE(TRIM(SUBSTITUTE($T1379,CHAR(160)," "))," ",REPT(" ",60)),60)))&amp;".jpg")</f>
        <v/>
      </c>
    </row>
    <row r="1380" ht="42" customHeight="1">
      <c r="A1380" s="288" t="n">
        <v>31326</v>
      </c>
      <c r="B1380" s="284" t="inlineStr">
        <is>
          <t>James Hardie 1000 6 October, 1985</t>
        </is>
      </c>
      <c r="C1380" s="284" t="n">
        <v>6</v>
      </c>
      <c r="D1380" s="284" t="inlineStr">
        <is>
          <t>C</t>
        </is>
      </c>
      <c r="E1380" s="284" t="n">
        <v>6</v>
      </c>
      <c r="F1380" s="284" t="n">
        <v>20</v>
      </c>
      <c r="G1380" s="284" t="inlineStr">
        <is>
          <t>Jim Keogh</t>
        </is>
      </c>
      <c r="H1380" s="284" t="n"/>
      <c r="I1380" s="284" t="n"/>
      <c r="J1380" s="284" t="inlineStr">
        <is>
          <t>BMW 635CSi</t>
        </is>
      </c>
      <c r="K1380" s="284" t="inlineStr">
        <is>
          <t>3475 L6</t>
        </is>
      </c>
      <c r="L1380" s="284" t="inlineStr">
        <is>
          <t>Jim Keogh</t>
        </is>
      </c>
      <c r="M1380" s="284" t="inlineStr">
        <is>
          <t>AUS</t>
        </is>
      </c>
      <c r="N1380" s="699">
        <f>_xlfn.LET(_xlpm.d,_xlfn.XLOOKUP(L1380,'[1]Birth Dates'!$A:$A,'[1]Birth Dates'!$B:$B,"",0),IF(_xlpm.d=0,"",_xlpm.d))</f>
        <v/>
      </c>
      <c r="O1380" s="284">
        <f>IF(OR(N1380="",A1380="",NOT(ISNUMBER(N1380)),N1380&gt;A1380),"",DATEDIF(N1380,A1380,"Y")&amp;" years, "&amp;DATEDIF(N1380,A1380,"YM")&amp;" months, "&amp;DATEDIF(N1380,A1380,"MD")&amp;" days")</f>
        <v/>
      </c>
      <c r="P1380" s="284" t="inlineStr">
        <is>
          <t>Garry Rogers</t>
        </is>
      </c>
      <c r="Q1380" s="284" t="inlineStr">
        <is>
          <t>AUS</t>
        </is>
      </c>
      <c r="R1380" s="699">
        <f>_xlfn.LET(_xlpm.d,_xlfn.XLOOKUP(P1380,'[1]Birth Dates'!$A:$A,'[1]Birth Dates'!$B:$B,"",0),IF(_xlpm.d=0,"",_xlpm.d))</f>
        <v/>
      </c>
      <c r="S1380" s="284">
        <f>IF(OR(R1380="",A1380="",NOT(ISNUMBER(R1380)),R1380&gt;A1380),"",DATEDIF(R1380,A1380,"Y")&amp;" years, "&amp;DATEDIF(R1380,A1380,"YM")&amp;" months, "&amp;DATEDIF(R1380,A1380,"MD")&amp;" days")</f>
        <v/>
      </c>
      <c r="T1380" s="284" t="n"/>
      <c r="U1380" s="284" t="n"/>
      <c r="V1380" s="699">
        <f>_xlfn.LET(_xlpm.d,_xlfn.XLOOKUP(T1380,'[1]Birth Dates'!$A:$A,'[1]Birth Dates'!$B:$B,"",0),IF(_xlpm.d=0,"",_xlpm.d))</f>
        <v/>
      </c>
      <c r="W1380" s="284">
        <f>IF(OR(V1380="",A1380="",NOT(ISNUMBER(V1380)),V1380&gt;A1380),"",DATEDIF(V1380,A1380,"Y")&amp;" years, "&amp;DATEDIF(V1380,A1380,"YM")&amp;" months, "&amp;DATEDIF(V1380,A1380,"MD")&amp;" days")</f>
        <v/>
      </c>
      <c r="X1380" s="284" t="n"/>
      <c r="Y1380" s="284" t="n"/>
      <c r="Z1380" s="284" t="n"/>
      <c r="AA1380" s="284" t="n"/>
      <c r="AB1380" s="284" t="n">
        <v>15</v>
      </c>
      <c r="AC1380" s="284" t="n"/>
      <c r="AD1380" s="284" t="n"/>
      <c r="AE1380" s="585" t="inlineStr">
        <is>
          <t>2:25.6400</t>
        </is>
      </c>
      <c r="AF1380" s="418">
        <f>IF(OR(AE1380="",AE1380="",AE1380=0),"",6.172/(AE1380*24))</f>
        <v/>
      </c>
      <c r="AG1380" s="289" t="n"/>
      <c r="AH1380" s="585" t="inlineStr"/>
      <c r="AI1380" s="418">
        <f>IF(OR(AH1380="",AH1380="",AH1380=0),"",6.172/(AH1380*24))</f>
        <v/>
      </c>
      <c r="AJ1380" s="175">
        <f>IF(AND(ISNUMBER(AB1380),ISNUMBER(AG1380)),AB1380-AG1380,"")</f>
        <v/>
      </c>
      <c r="AK1380" s="284" t="n"/>
      <c r="AL1380" s="284" t="n">
        <v>159</v>
      </c>
      <c r="AM1380" s="512" t="n">
        <v>0.2798408564814815</v>
      </c>
      <c r="AN1380" s="671">
        <f>IF(OR(AL1380="",AM1380="",AM1380=0),"",AL1380*6.172/(AM1380*24))</f>
        <v/>
      </c>
      <c r="AO1380" s="477">
        <f>IF(AND(AL1380=AL1379,AM1380&lt;&gt;"",AM1379&lt;&gt;""),AM1380-AM1379,"")</f>
        <v/>
      </c>
      <c r="AP1380" s="284" t="n"/>
      <c r="AQ1380" s="585" t="inlineStr"/>
      <c r="AR1380" s="418">
        <f>IF(OR(AQ1380="",AQ1380="",AQ1380=0),"",6.172/(AQ1380*24))</f>
        <v/>
      </c>
      <c r="AS1380" s="436">
        <f>IF(OR(NOT(ISNUMBER(C1380)),NOT(ISNUMBER(AB1380))),"",IF(AG1380&lt;&gt;"",AG1380,AB1380)-C1380)</f>
        <v/>
      </c>
      <c r="AT1380" s="290" t="n"/>
      <c r="AU1380" s="291">
        <f>IF($B1380="","",TEXT($A1380,"yyyymmdd")&amp;"_P"&amp;$C1380&amp;"_C"&amp;$F1380&amp;"_"&amp;TRIM(RIGHT(SUBSTITUTE(TRIM(SUBSTITUTE($L1380,CHAR(160)," "))," ",REPT(" ",60)),60))&amp;IF($P1380="","","-"&amp;TRIM(RIGHT(SUBSTITUTE(TRIM(SUBSTITUTE($P1380,CHAR(160)," "))," ",REPT(" ",60)),60)))&amp;IF($T1380="","","-"&amp;TRIM(RIGHT(SUBSTITUTE(TRIM(SUBSTITUTE($T1380,CHAR(160)," "))," ",REPT(" ",60)),60)))&amp;".jpg")</f>
        <v/>
      </c>
    </row>
    <row r="1381" ht="42" customHeight="1">
      <c r="A1381" s="288" t="n">
        <v>31326</v>
      </c>
      <c r="B1381" s="284" t="inlineStr">
        <is>
          <t>James Hardie 1000 6 October, 1985</t>
        </is>
      </c>
      <c r="C1381" s="284" t="n">
        <v>7</v>
      </c>
      <c r="D1381" s="284" t="inlineStr">
        <is>
          <t>C</t>
        </is>
      </c>
      <c r="E1381" s="284" t="n">
        <v>7</v>
      </c>
      <c r="F1381" s="284" t="n">
        <v>17</v>
      </c>
      <c r="G1381" s="284" t="inlineStr">
        <is>
          <t>Palmer Tube Mills</t>
        </is>
      </c>
      <c r="H1381" s="284" t="n"/>
      <c r="I1381" s="284" t="n"/>
      <c r="J1381" s="284" t="inlineStr">
        <is>
          <t>Ford Mustang</t>
        </is>
      </c>
      <c r="K1381" s="284" t="inlineStr">
        <is>
          <t>4968 V8</t>
        </is>
      </c>
      <c r="L1381" s="284" t="inlineStr">
        <is>
          <t>Dick Johnson</t>
        </is>
      </c>
      <c r="M1381" s="284" t="inlineStr">
        <is>
          <t>AUS</t>
        </is>
      </c>
      <c r="N1381" s="699">
        <f>_xlfn.LET(_xlpm.d,_xlfn.XLOOKUP(L1381,'[1]Birth Dates'!$A:$A,'[1]Birth Dates'!$B:$B,"",0),IF(_xlpm.d=0,"",_xlpm.d))</f>
        <v/>
      </c>
      <c r="O1381" s="284">
        <f>IF(OR(N1381="",A1381="",NOT(ISNUMBER(N1381)),N1381&gt;A1381),"",DATEDIF(N1381,A1381,"Y")&amp;" years, "&amp;DATEDIF(N1381,A1381,"YM")&amp;" months, "&amp;DATEDIF(N1381,A1381,"MD")&amp;" days")</f>
        <v/>
      </c>
      <c r="P1381" s="284" t="inlineStr">
        <is>
          <t>Larry Perkins</t>
        </is>
      </c>
      <c r="Q1381" s="284" t="inlineStr">
        <is>
          <t>AUS</t>
        </is>
      </c>
      <c r="R1381" s="699">
        <f>_xlfn.LET(_xlpm.d,_xlfn.XLOOKUP(P1381,'[1]Birth Dates'!$A:$A,'[1]Birth Dates'!$B:$B,"",0),IF(_xlpm.d=0,"",_xlpm.d))</f>
        <v/>
      </c>
      <c r="S1381" s="284">
        <f>IF(OR(R1381="",A1381="",NOT(ISNUMBER(R1381)),R1381&gt;A1381),"",DATEDIF(R1381,A1381,"Y")&amp;" years, "&amp;DATEDIF(R1381,A1381,"YM")&amp;" months, "&amp;DATEDIF(R1381,A1381,"MD")&amp;" days")</f>
        <v/>
      </c>
      <c r="T1381" s="284" t="n"/>
      <c r="U1381" s="284" t="n"/>
      <c r="V1381" s="699">
        <f>_xlfn.LET(_xlpm.d,_xlfn.XLOOKUP(T1381,'[1]Birth Dates'!$A:$A,'[1]Birth Dates'!$B:$B,"",0),IF(_xlpm.d=0,"",_xlpm.d))</f>
        <v/>
      </c>
      <c r="W1381" s="284">
        <f>IF(OR(V1381="",A1381="",NOT(ISNUMBER(V1381)),V1381&gt;A1381),"",DATEDIF(V1381,A1381,"Y")&amp;" years, "&amp;DATEDIF(V1381,A1381,"YM")&amp;" months, "&amp;DATEDIF(V1381,A1381,"MD")&amp;" days")</f>
        <v/>
      </c>
      <c r="X1381" s="284" t="n"/>
      <c r="Y1381" s="284" t="n"/>
      <c r="Z1381" s="284" t="n"/>
      <c r="AA1381" s="284" t="n"/>
      <c r="AB1381" s="284" t="n">
        <v>6</v>
      </c>
      <c r="AC1381" s="284" t="n"/>
      <c r="AD1381" s="284" t="n"/>
      <c r="AE1381" s="600" t="inlineStr">
        <is>
          <t>2:21.7900</t>
        </is>
      </c>
      <c r="AF1381" s="418">
        <f>IF(OR(AE1381="",AE1381="",AE1381=0),"",6.172/(AE1381*24))</f>
        <v/>
      </c>
      <c r="AG1381" s="289" t="n">
        <v>3</v>
      </c>
      <c r="AH1381" s="585" t="inlineStr">
        <is>
          <t>2:20.6460</t>
        </is>
      </c>
      <c r="AI1381" s="418">
        <f>IF(OR(AH1381="",AH1381="",AH1381=0),"",6.172/(AH1381*24))</f>
        <v/>
      </c>
      <c r="AJ1381" s="175">
        <f>IF(AND(ISNUMBER(AB1381),ISNUMBER(AG1381)),AB1381-AG1381,"")</f>
        <v/>
      </c>
      <c r="AK1381" s="284" t="n"/>
      <c r="AL1381" s="284" t="n">
        <v>159</v>
      </c>
      <c r="AM1381" s="512" t="n">
        <v>0.2802072916666667</v>
      </c>
      <c r="AN1381" s="671">
        <f>IF(OR(AL1381="",AM1381="",AM1381=0),"",AL1381*6.172/(AM1381*24))</f>
        <v/>
      </c>
      <c r="AO1381" s="477">
        <f>IF(AND(AL1381=AL1380,AM1381&lt;&gt;"",AM1380&lt;&gt;""),AM1381-AM1380,"")</f>
        <v/>
      </c>
      <c r="AP1381" s="284" t="n"/>
      <c r="AQ1381" s="585" t="inlineStr"/>
      <c r="AR1381" s="418">
        <f>IF(OR(AQ1381="",AQ1381="",AQ1381=0),"",6.172/(AQ1381*24))</f>
        <v/>
      </c>
      <c r="AS1381" s="436">
        <f>IF(OR(NOT(ISNUMBER(C1381)),NOT(ISNUMBER(AB1381))),"",IF(AG1381&lt;&gt;"",AG1381,AB1381)-C1381)</f>
        <v/>
      </c>
      <c r="AT1381" s="290" t="n"/>
      <c r="AU1381" s="291">
        <f>IF($B1381="","",TEXT($A1381,"yyyymmdd")&amp;"_P"&amp;$C1381&amp;"_C"&amp;$F1381&amp;"_"&amp;TRIM(RIGHT(SUBSTITUTE(TRIM(SUBSTITUTE($L1381,CHAR(160)," "))," ",REPT(" ",60)),60))&amp;IF($P1381="","","-"&amp;TRIM(RIGHT(SUBSTITUTE(TRIM(SUBSTITUTE($P1381,CHAR(160)," "))," ",REPT(" ",60)),60)))&amp;IF($T1381="","","-"&amp;TRIM(RIGHT(SUBSTITUTE(TRIM(SUBSTITUTE($T1381,CHAR(160)," "))," ",REPT(" ",60)),60)))&amp;".jpg")</f>
        <v/>
      </c>
    </row>
    <row r="1382" ht="42" customHeight="1">
      <c r="A1382" s="288" t="n">
        <v>31326</v>
      </c>
      <c r="B1382" s="284" t="inlineStr">
        <is>
          <t>James Hardie 1000 6 October, 1985</t>
        </is>
      </c>
      <c r="C1382" s="284" t="n">
        <v>8</v>
      </c>
      <c r="D1382" s="284" t="inlineStr">
        <is>
          <t>B</t>
        </is>
      </c>
      <c r="E1382" s="284" t="n">
        <v>1</v>
      </c>
      <c r="F1382" s="284" t="n">
        <v>47</v>
      </c>
      <c r="G1382" s="284" t="inlineStr">
        <is>
          <t>Network Alfa</t>
        </is>
      </c>
      <c r="H1382" s="284" t="n"/>
      <c r="I1382" s="284" t="n"/>
      <c r="J1382" s="284" t="inlineStr">
        <is>
          <t>Alfa Romeo GTV6</t>
        </is>
      </c>
      <c r="K1382" s="284" t="inlineStr">
        <is>
          <t>2491 V6</t>
        </is>
      </c>
      <c r="L1382" s="284" t="inlineStr">
        <is>
          <t>Colin Bond</t>
        </is>
      </c>
      <c r="M1382" s="284" t="inlineStr">
        <is>
          <t>AUS</t>
        </is>
      </c>
      <c r="N1382" s="699">
        <f>_xlfn.LET(_xlpm.d,_xlfn.XLOOKUP(L1382,'[1]Birth Dates'!$A:$A,'[1]Birth Dates'!$B:$B,"",0),IF(_xlpm.d=0,"",_xlpm.d))</f>
        <v/>
      </c>
      <c r="O1382" s="284">
        <f>IF(OR(N1382="",A1382="",NOT(ISNUMBER(N1382)),N1382&gt;A1382),"",DATEDIF(N1382,A1382,"Y")&amp;" years, "&amp;DATEDIF(N1382,A1382,"YM")&amp;" months, "&amp;DATEDIF(N1382,A1382,"MD")&amp;" days")</f>
        <v/>
      </c>
      <c r="P1382" s="284" t="inlineStr">
        <is>
          <t>Gregg Hansford</t>
        </is>
      </c>
      <c r="Q1382" s="284" t="inlineStr">
        <is>
          <t>AUS</t>
        </is>
      </c>
      <c r="R1382" s="699">
        <f>_xlfn.LET(_xlpm.d,_xlfn.XLOOKUP(P1382,'[1]Birth Dates'!$A:$A,'[1]Birth Dates'!$B:$B,"",0),IF(_xlpm.d=0,"",_xlpm.d))</f>
        <v/>
      </c>
      <c r="S1382" s="284">
        <f>IF(OR(R1382="",A1382="",NOT(ISNUMBER(R1382)),R1382&gt;A1382),"",DATEDIF(R1382,A1382,"Y")&amp;" years, "&amp;DATEDIF(R1382,A1382,"YM")&amp;" months, "&amp;DATEDIF(R1382,A1382,"MD")&amp;" days")</f>
        <v/>
      </c>
      <c r="T1382" s="284" t="n"/>
      <c r="U1382" s="284" t="n"/>
      <c r="V1382" s="699">
        <f>_xlfn.LET(_xlpm.d,_xlfn.XLOOKUP(T1382,'[1]Birth Dates'!$A:$A,'[1]Birth Dates'!$B:$B,"",0),IF(_xlpm.d=0,"",_xlpm.d))</f>
        <v/>
      </c>
      <c r="W1382" s="284">
        <f>IF(OR(V1382="",A1382="",NOT(ISNUMBER(V1382)),V1382&gt;A1382),"",DATEDIF(V1382,A1382,"Y")&amp;" years, "&amp;DATEDIF(V1382,A1382,"YM")&amp;" months, "&amp;DATEDIF(V1382,A1382,"MD")&amp;" days")</f>
        <v/>
      </c>
      <c r="X1382" s="284" t="n"/>
      <c r="Y1382" s="284" t="n"/>
      <c r="Z1382" s="284" t="n"/>
      <c r="AA1382" s="284" t="n"/>
      <c r="AB1382" s="284" t="n">
        <v>20</v>
      </c>
      <c r="AC1382" s="284" t="n"/>
      <c r="AD1382" s="284" t="n"/>
      <c r="AE1382" s="585" t="inlineStr">
        <is>
          <t>2:26.6500</t>
        </is>
      </c>
      <c r="AF1382" s="418">
        <f>IF(OR(AE1382="",AE1382="",AE1382=0),"",6.172/(AE1382*24))</f>
        <v/>
      </c>
      <c r="AG1382" s="289" t="n"/>
      <c r="AH1382" s="585" t="inlineStr"/>
      <c r="AI1382" s="418">
        <f>IF(OR(AH1382="",AH1382="",AH1382=0),"",6.172/(AH1382*24))</f>
        <v/>
      </c>
      <c r="AJ1382" s="175">
        <f>IF(AND(ISNUMBER(AB1382),ISNUMBER(AG1382)),AB1382-AG1382,"")</f>
        <v/>
      </c>
      <c r="AK1382" s="284" t="n"/>
      <c r="AL1382" s="284" t="n">
        <v>158</v>
      </c>
      <c r="AM1382" s="512" t="n">
        <v>0.2788800925925926</v>
      </c>
      <c r="AN1382" s="671">
        <f>IF(OR(AL1382="",AM1382="",AM1382=0),"",AL1382*6.172/(AM1382*24))</f>
        <v/>
      </c>
      <c r="AO1382" s="477">
        <f>IF(AND(AL1382=AL1381,AM1382&lt;&gt;"",AM1381&lt;&gt;""),AM1382-AM1381,"")</f>
        <v/>
      </c>
      <c r="AP1382" s="284" t="n"/>
      <c r="AQ1382" s="585" t="inlineStr"/>
      <c r="AR1382" s="418">
        <f>IF(OR(AQ1382="",AQ1382="",AQ1382=0),"",6.172/(AQ1382*24))</f>
        <v/>
      </c>
      <c r="AS1382" s="436">
        <f>IF(OR(NOT(ISNUMBER(C1382)),NOT(ISNUMBER(AB1382))),"",IF(AG1382&lt;&gt;"",AG1382,AB1382)-C1382)</f>
        <v/>
      </c>
      <c r="AT1382" s="290" t="n"/>
      <c r="AU1382" s="291">
        <f>IF($B1382="","",TEXT($A1382,"yyyymmdd")&amp;"_P"&amp;$C1382&amp;"_C"&amp;$F1382&amp;"_"&amp;TRIM(RIGHT(SUBSTITUTE(TRIM(SUBSTITUTE($L1382,CHAR(160)," "))," ",REPT(" ",60)),60))&amp;IF($P1382="","","-"&amp;TRIM(RIGHT(SUBSTITUTE(TRIM(SUBSTITUTE($P1382,CHAR(160)," "))," ",REPT(" ",60)),60)))&amp;IF($T1382="","","-"&amp;TRIM(RIGHT(SUBSTITUTE(TRIM(SUBSTITUTE($T1382,CHAR(160)," "))," ",REPT(" ",60)),60)))&amp;".jpg")</f>
        <v/>
      </c>
    </row>
    <row r="1383" ht="42" customHeight="1">
      <c r="A1383" s="288" t="n">
        <v>31326</v>
      </c>
      <c r="B1383" s="284" t="inlineStr">
        <is>
          <t>James Hardie 1000 6 October, 1985</t>
        </is>
      </c>
      <c r="C1383" s="284" t="n">
        <v>9</v>
      </c>
      <c r="D1383" s="284" t="inlineStr">
        <is>
          <t>B</t>
        </is>
      </c>
      <c r="E1383" s="284" t="n">
        <v>2</v>
      </c>
      <c r="F1383" s="284" t="n">
        <v>42</v>
      </c>
      <c r="G1383" s="284" t="inlineStr">
        <is>
          <t>Mitsubishi Ralliart</t>
        </is>
      </c>
      <c r="H1383" s="284" t="n"/>
      <c r="I1383" s="284" t="n"/>
      <c r="J1383" s="284" t="inlineStr">
        <is>
          <t>Mitsubishi Starion</t>
        </is>
      </c>
      <c r="K1383" s="284" t="inlineStr">
        <is>
          <t>1998 tc L4</t>
        </is>
      </c>
      <c r="L1383" s="284" t="inlineStr">
        <is>
          <t>Kevin Bartlett</t>
        </is>
      </c>
      <c r="M1383" s="284" t="inlineStr">
        <is>
          <t>AUS</t>
        </is>
      </c>
      <c r="N1383" s="699">
        <f>_xlfn.LET(_xlpm.d,_xlfn.XLOOKUP(L1383,'[1]Birth Dates'!$A:$A,'[1]Birth Dates'!$B:$B,"",0),IF(_xlpm.d=0,"",_xlpm.d))</f>
        <v/>
      </c>
      <c r="O1383" s="284">
        <f>IF(OR(N1383="",A1383="",NOT(ISNUMBER(N1383)),N1383&gt;A1383),"",DATEDIF(N1383,A1383,"Y")&amp;" years, "&amp;DATEDIF(N1383,A1383,"YM")&amp;" months, "&amp;DATEDIF(N1383,A1383,"MD")&amp;" days")</f>
        <v/>
      </c>
      <c r="P1383" s="284" t="inlineStr">
        <is>
          <t>Peter McKay</t>
        </is>
      </c>
      <c r="Q1383" s="284" t="inlineStr">
        <is>
          <t>AUS</t>
        </is>
      </c>
      <c r="R1383" s="699">
        <f>_xlfn.LET(_xlpm.d,_xlfn.XLOOKUP(P1383,'[1]Birth Dates'!$A:$A,'[1]Birth Dates'!$B:$B,"",0),IF(_xlpm.d=0,"",_xlpm.d))</f>
        <v/>
      </c>
      <c r="S1383" s="284">
        <f>IF(OR(R1383="",A1383="",NOT(ISNUMBER(R1383)),R1383&gt;A1383),"",DATEDIF(R1383,A1383,"Y")&amp;" years, "&amp;DATEDIF(R1383,A1383,"YM")&amp;" months, "&amp;DATEDIF(R1383,A1383,"MD")&amp;" days")</f>
        <v/>
      </c>
      <c r="T1383" s="284" t="n"/>
      <c r="U1383" s="284" t="n"/>
      <c r="V1383" s="699">
        <f>_xlfn.LET(_xlpm.d,_xlfn.XLOOKUP(T1383,'[1]Birth Dates'!$A:$A,'[1]Birth Dates'!$B:$B,"",0),IF(_xlpm.d=0,"",_xlpm.d))</f>
        <v/>
      </c>
      <c r="W1383" s="284">
        <f>IF(OR(V1383="",A1383="",NOT(ISNUMBER(V1383)),V1383&gt;A1383),"",DATEDIF(V1383,A1383,"Y")&amp;" years, "&amp;DATEDIF(V1383,A1383,"YM")&amp;" months, "&amp;DATEDIF(V1383,A1383,"MD")&amp;" days")</f>
        <v/>
      </c>
      <c r="X1383" s="284" t="n"/>
      <c r="Y1383" s="284" t="n"/>
      <c r="Z1383" s="284" t="n"/>
      <c r="AA1383" s="284" t="n"/>
      <c r="AB1383" s="284" t="n">
        <v>12</v>
      </c>
      <c r="AC1383" s="284" t="n"/>
      <c r="AD1383" s="284" t="n"/>
      <c r="AE1383" s="585" t="inlineStr">
        <is>
          <t>2:24.6000</t>
        </is>
      </c>
      <c r="AF1383" s="418">
        <f>IF(OR(AE1383="",AE1383="",AE1383=0),"",6.172/(AE1383*24))</f>
        <v/>
      </c>
      <c r="AG1383" s="289" t="n"/>
      <c r="AH1383" s="585" t="inlineStr"/>
      <c r="AI1383" s="418">
        <f>IF(OR(AH1383="",AH1383="",AH1383=0),"",6.172/(AH1383*24))</f>
        <v/>
      </c>
      <c r="AJ1383" s="175">
        <f>IF(AND(ISNUMBER(AB1383),ISNUMBER(AG1383)),AB1383-AG1383,"")</f>
        <v/>
      </c>
      <c r="AK1383" s="284" t="n"/>
      <c r="AL1383" s="284" t="n">
        <v>157</v>
      </c>
      <c r="AM1383" s="512" t="n">
        <v>0.2793847222222222</v>
      </c>
      <c r="AN1383" s="671">
        <f>IF(OR(AL1383="",AM1383="",AM1383=0),"",AL1383*6.172/(AM1383*24))</f>
        <v/>
      </c>
      <c r="AO1383" s="477">
        <f>IF(AND(AL1383=AL1382,AM1383&lt;&gt;"",AM1382&lt;&gt;""),AM1383-AM1382,"")</f>
        <v/>
      </c>
      <c r="AP1383" s="284" t="n"/>
      <c r="AQ1383" s="585" t="inlineStr"/>
      <c r="AR1383" s="418">
        <f>IF(OR(AQ1383="",AQ1383="",AQ1383=0),"",6.172/(AQ1383*24))</f>
        <v/>
      </c>
      <c r="AS1383" s="436">
        <f>IF(OR(NOT(ISNUMBER(C1383)),NOT(ISNUMBER(AB1383))),"",IF(AG1383&lt;&gt;"",AG1383,AB1383)-C1383)</f>
        <v/>
      </c>
      <c r="AT1383" s="290" t="n"/>
      <c r="AU1383" s="291">
        <f>IF($B1383="","",TEXT($A1383,"yyyymmdd")&amp;"_P"&amp;$C1383&amp;"_C"&amp;$F1383&amp;"_"&amp;TRIM(RIGHT(SUBSTITUTE(TRIM(SUBSTITUTE($L1383,CHAR(160)," "))," ",REPT(" ",60)),60))&amp;IF($P1383="","","-"&amp;TRIM(RIGHT(SUBSTITUTE(TRIM(SUBSTITUTE($P1383,CHAR(160)," "))," ",REPT(" ",60)),60)))&amp;IF($T1383="","","-"&amp;TRIM(RIGHT(SUBSTITUTE(TRIM(SUBSTITUTE($T1383,CHAR(160)," "))," ",REPT(" ",60)),60)))&amp;".jpg")</f>
        <v/>
      </c>
    </row>
    <row r="1384" ht="42" customHeight="1">
      <c r="A1384" s="288" t="n">
        <v>31326</v>
      </c>
      <c r="B1384" s="284" t="inlineStr">
        <is>
          <t>James Hardie 1000 6 October, 1985</t>
        </is>
      </c>
      <c r="C1384" s="284" t="n">
        <v>10</v>
      </c>
      <c r="D1384" s="284" t="inlineStr">
        <is>
          <t>C</t>
        </is>
      </c>
      <c r="E1384" s="284" t="n">
        <v>8</v>
      </c>
      <c r="F1384" s="284" t="n">
        <v>41</v>
      </c>
      <c r="G1384" s="284" t="inlineStr">
        <is>
          <t>Barry Jones</t>
        </is>
      </c>
      <c r="H1384" s="284" t="n"/>
      <c r="I1384" s="284" t="n"/>
      <c r="J1384" s="284" t="inlineStr">
        <is>
          <t>Holden Commodore VK</t>
        </is>
      </c>
      <c r="K1384" s="284" t="inlineStr">
        <is>
          <t>4980 V8</t>
        </is>
      </c>
      <c r="L1384" s="284" t="inlineStr">
        <is>
          <t>Barry Jones</t>
        </is>
      </c>
      <c r="M1384" s="284" t="inlineStr">
        <is>
          <t>AUS</t>
        </is>
      </c>
      <c r="N1384" s="699">
        <f>_xlfn.LET(_xlpm.d,_xlfn.XLOOKUP(L1384,'[1]Birth Dates'!$A:$A,'[1]Birth Dates'!$B:$B,"",0),IF(_xlpm.d=0,"",_xlpm.d))</f>
        <v/>
      </c>
      <c r="O1384" s="284">
        <f>IF(OR(N1384="",A1384="",NOT(ISNUMBER(N1384)),N1384&gt;A1384),"",DATEDIF(N1384,A1384,"Y")&amp;" years, "&amp;DATEDIF(N1384,A1384,"YM")&amp;" months, "&amp;DATEDIF(N1384,A1384,"MD")&amp;" days")</f>
        <v/>
      </c>
      <c r="P1384" s="284" t="inlineStr">
        <is>
          <t>Tony Mulvihill</t>
        </is>
      </c>
      <c r="Q1384" s="284" t="inlineStr">
        <is>
          <t>AUS</t>
        </is>
      </c>
      <c r="R1384" s="699">
        <f>_xlfn.LET(_xlpm.d,_xlfn.XLOOKUP(P1384,'[1]Birth Dates'!$A:$A,'[1]Birth Dates'!$B:$B,"",0),IF(_xlpm.d=0,"",_xlpm.d))</f>
        <v/>
      </c>
      <c r="S1384" s="284">
        <f>IF(OR(R1384="",A1384="",NOT(ISNUMBER(R1384)),R1384&gt;A1384),"",DATEDIF(R1384,A1384,"Y")&amp;" years, "&amp;DATEDIF(R1384,A1384,"YM")&amp;" months, "&amp;DATEDIF(R1384,A1384,"MD")&amp;" days")</f>
        <v/>
      </c>
      <c r="T1384" s="284" t="n"/>
      <c r="U1384" s="284" t="n"/>
      <c r="V1384" s="699">
        <f>_xlfn.LET(_xlpm.d,_xlfn.XLOOKUP(T1384,'[1]Birth Dates'!$A:$A,'[1]Birth Dates'!$B:$B,"",0),IF(_xlpm.d=0,"",_xlpm.d))</f>
        <v/>
      </c>
      <c r="W1384" s="284">
        <f>IF(OR(V1384="",A1384="",NOT(ISNUMBER(V1384)),V1384&gt;A1384),"",DATEDIF(V1384,A1384,"Y")&amp;" years, "&amp;DATEDIF(V1384,A1384,"YM")&amp;" months, "&amp;DATEDIF(V1384,A1384,"MD")&amp;" days")</f>
        <v/>
      </c>
      <c r="X1384" s="284" t="n"/>
      <c r="Y1384" s="284" t="n"/>
      <c r="Z1384" s="284" t="n"/>
      <c r="AA1384" s="284" t="n"/>
      <c r="AB1384" s="284" t="n">
        <v>24</v>
      </c>
      <c r="AC1384" s="284" t="n"/>
      <c r="AD1384" s="284" t="n"/>
      <c r="AE1384" s="585" t="inlineStr">
        <is>
          <t>2:27.3200</t>
        </is>
      </c>
      <c r="AF1384" s="418">
        <f>IF(OR(AE1384="",AE1384="",AE1384=0),"",6.172/(AE1384*24))</f>
        <v/>
      </c>
      <c r="AG1384" s="289" t="n"/>
      <c r="AH1384" s="585" t="inlineStr"/>
      <c r="AI1384" s="418">
        <f>IF(OR(AH1384="",AH1384="",AH1384=0),"",6.172/(AH1384*24))</f>
        <v/>
      </c>
      <c r="AJ1384" s="175">
        <f>IF(AND(ISNUMBER(AB1384),ISNUMBER(AG1384)),AB1384-AG1384,"")</f>
        <v/>
      </c>
      <c r="AK1384" s="284" t="n"/>
      <c r="AL1384" s="284" t="n">
        <v>156</v>
      </c>
      <c r="AM1384" s="512" t="n">
        <v>0.2788350694444444</v>
      </c>
      <c r="AN1384" s="671">
        <f>IF(OR(AL1384="",AM1384="",AM1384=0),"",AL1384*6.172/(AM1384*24))</f>
        <v/>
      </c>
      <c r="AO1384" s="477">
        <f>IF(AND(AL1384=AL1383,AM1384&lt;&gt;"",AM1383&lt;&gt;""),AM1384-AM1383,"")</f>
        <v/>
      </c>
      <c r="AP1384" s="284" t="n"/>
      <c r="AQ1384" s="585" t="inlineStr"/>
      <c r="AR1384" s="418">
        <f>IF(OR(AQ1384="",AQ1384="",AQ1384=0),"",6.172/(AQ1384*24))</f>
        <v/>
      </c>
      <c r="AS1384" s="436">
        <f>IF(OR(NOT(ISNUMBER(C1384)),NOT(ISNUMBER(AB1384))),"",IF(AG1384&lt;&gt;"",AG1384,AB1384)-C1384)</f>
        <v/>
      </c>
      <c r="AT1384" s="290" t="n"/>
      <c r="AU1384" s="291">
        <f>IF($B1384="","",TEXT($A1384,"yyyymmdd")&amp;"_P"&amp;$C1384&amp;"_C"&amp;$F1384&amp;"_"&amp;TRIM(RIGHT(SUBSTITUTE(TRIM(SUBSTITUTE($L1384,CHAR(160)," "))," ",REPT(" ",60)),60))&amp;IF($P1384="","","-"&amp;TRIM(RIGHT(SUBSTITUTE(TRIM(SUBSTITUTE($P1384,CHAR(160)," "))," ",REPT(" ",60)),60)))&amp;IF($T1384="","","-"&amp;TRIM(RIGHT(SUBSTITUTE(TRIM(SUBSTITUTE($T1384,CHAR(160)," "))," ",REPT(" ",60)),60)))&amp;".jpg")</f>
        <v/>
      </c>
    </row>
    <row r="1385" ht="42" customHeight="1">
      <c r="A1385" s="288" t="n">
        <v>31326</v>
      </c>
      <c r="B1385" s="284" t="inlineStr">
        <is>
          <t>James Hardie 1000 6 October, 1985</t>
        </is>
      </c>
      <c r="C1385" s="284" t="n">
        <v>11</v>
      </c>
      <c r="D1385" s="284" t="inlineStr">
        <is>
          <t>C</t>
        </is>
      </c>
      <c r="E1385" s="284" t="n">
        <v>9</v>
      </c>
      <c r="F1385" s="284" t="n">
        <v>25</v>
      </c>
      <c r="G1385" s="284" t="inlineStr">
        <is>
          <t>Yellow Pages - Tony Kavich Racing</t>
        </is>
      </c>
      <c r="H1385" s="284" t="n"/>
      <c r="I1385" s="284" t="n"/>
      <c r="J1385" s="284" t="inlineStr">
        <is>
          <t>Holden Commodore VK</t>
        </is>
      </c>
      <c r="K1385" s="284" t="inlineStr">
        <is>
          <t>4980 V8</t>
        </is>
      </c>
      <c r="L1385" s="284" t="inlineStr">
        <is>
          <t>Tony Kavich</t>
        </is>
      </c>
      <c r="M1385" s="284" t="inlineStr">
        <is>
          <t>AUS</t>
        </is>
      </c>
      <c r="N1385" s="699">
        <f>_xlfn.LET(_xlpm.d,_xlfn.XLOOKUP(L1385,'[1]Birth Dates'!$A:$A,'[1]Birth Dates'!$B:$B,"",0),IF(_xlpm.d=0,"",_xlpm.d))</f>
        <v/>
      </c>
      <c r="O1385" s="284">
        <f>IF(OR(N1385="",A1385="",NOT(ISNUMBER(N1385)),N1385&gt;A1385),"",DATEDIF(N1385,A1385,"Y")&amp;" years, "&amp;DATEDIF(N1385,A1385,"YM")&amp;" months, "&amp;DATEDIF(N1385,A1385,"MD")&amp;" days")</f>
        <v/>
      </c>
      <c r="P1385" s="284" t="inlineStr">
        <is>
          <t>Ralph Radburn</t>
        </is>
      </c>
      <c r="Q1385" s="284" t="inlineStr">
        <is>
          <t>AUS</t>
        </is>
      </c>
      <c r="R1385" s="699">
        <f>_xlfn.LET(_xlpm.d,_xlfn.XLOOKUP(P1385,'[1]Birth Dates'!$A:$A,'[1]Birth Dates'!$B:$B,"",0),IF(_xlpm.d=0,"",_xlpm.d))</f>
        <v/>
      </c>
      <c r="S1385" s="284">
        <f>IF(OR(R1385="",A1385="",NOT(ISNUMBER(R1385)),R1385&gt;A1385),"",DATEDIF(R1385,A1385,"Y")&amp;" years, "&amp;DATEDIF(R1385,A1385,"YM")&amp;" months, "&amp;DATEDIF(R1385,A1385,"MD")&amp;" days")</f>
        <v/>
      </c>
      <c r="T1385" s="284" t="n"/>
      <c r="U1385" s="284" t="n"/>
      <c r="V1385" s="699">
        <f>_xlfn.LET(_xlpm.d,_xlfn.XLOOKUP(T1385,'[1]Birth Dates'!$A:$A,'[1]Birth Dates'!$B:$B,"",0),IF(_xlpm.d=0,"",_xlpm.d))</f>
        <v/>
      </c>
      <c r="W1385" s="284">
        <f>IF(OR(V1385="",A1385="",NOT(ISNUMBER(V1385)),V1385&gt;A1385),"",DATEDIF(V1385,A1385,"Y")&amp;" years, "&amp;DATEDIF(V1385,A1385,"YM")&amp;" months, "&amp;DATEDIF(V1385,A1385,"MD")&amp;" days")</f>
        <v/>
      </c>
      <c r="X1385" s="284" t="n"/>
      <c r="Y1385" s="284" t="n"/>
      <c r="Z1385" s="284" t="n"/>
      <c r="AA1385" s="284" t="n"/>
      <c r="AB1385" s="284" t="n">
        <v>33</v>
      </c>
      <c r="AC1385" s="284" t="n"/>
      <c r="AD1385" s="284" t="n"/>
      <c r="AE1385" s="585" t="inlineStr">
        <is>
          <t>2:31.1200</t>
        </is>
      </c>
      <c r="AF1385" s="418">
        <f>IF(OR(AE1385="",AE1385="",AE1385=0),"",6.172/(AE1385*24))</f>
        <v/>
      </c>
      <c r="AG1385" s="289" t="n"/>
      <c r="AH1385" s="585" t="inlineStr"/>
      <c r="AI1385" s="418">
        <f>IF(OR(AH1385="",AH1385="",AH1385=0),"",6.172/(AH1385*24))</f>
        <v/>
      </c>
      <c r="AJ1385" s="175">
        <f>IF(AND(ISNUMBER(AB1385),ISNUMBER(AG1385)),AB1385-AG1385,"")</f>
        <v/>
      </c>
      <c r="AK1385" s="284" t="n"/>
      <c r="AL1385" s="284" t="n">
        <v>156</v>
      </c>
      <c r="AM1385" s="512" t="n">
        <v>0.2789770833333333</v>
      </c>
      <c r="AN1385" s="671">
        <f>IF(OR(AL1385="",AM1385="",AM1385=0),"",AL1385*6.172/(AM1385*24))</f>
        <v/>
      </c>
      <c r="AO1385" s="477">
        <f>IF(AND(AL1385=AL1384,AM1385&lt;&gt;"",AM1384&lt;&gt;""),AM1385-AM1384,"")</f>
        <v/>
      </c>
      <c r="AP1385" s="284" t="n"/>
      <c r="AQ1385" s="585" t="inlineStr"/>
      <c r="AR1385" s="418">
        <f>IF(OR(AQ1385="",AQ1385="",AQ1385=0),"",6.172/(AQ1385*24))</f>
        <v/>
      </c>
      <c r="AS1385" s="436">
        <f>IF(OR(NOT(ISNUMBER(C1385)),NOT(ISNUMBER(AB1385))),"",IF(AG1385&lt;&gt;"",AG1385,AB1385)-C1385)</f>
        <v/>
      </c>
      <c r="AT1385" s="290" t="n"/>
      <c r="AU1385" s="291">
        <f>IF($B1385="","",TEXT($A1385,"yyyymmdd")&amp;"_P"&amp;$C1385&amp;"_C"&amp;$F1385&amp;"_"&amp;TRIM(RIGHT(SUBSTITUTE(TRIM(SUBSTITUTE($L1385,CHAR(160)," "))," ",REPT(" ",60)),60))&amp;IF($P1385="","","-"&amp;TRIM(RIGHT(SUBSTITUTE(TRIM(SUBSTITUTE($P1385,CHAR(160)," "))," ",REPT(" ",60)),60)))&amp;IF($T1385="","","-"&amp;TRIM(RIGHT(SUBSTITUTE(TRIM(SUBSTITUTE($T1385,CHAR(160)," "))," ",REPT(" ",60)),60)))&amp;".jpg")</f>
        <v/>
      </c>
    </row>
    <row r="1386" ht="42" customHeight="1">
      <c r="A1386" s="288" t="n">
        <v>31326</v>
      </c>
      <c r="B1386" s="284" t="inlineStr">
        <is>
          <t>James Hardie 1000 6 October, 1985</t>
        </is>
      </c>
      <c r="C1386" s="284" t="n">
        <v>12</v>
      </c>
      <c r="D1386" s="284" t="inlineStr">
        <is>
          <t>C</t>
        </is>
      </c>
      <c r="E1386" s="284" t="n">
        <v>10</v>
      </c>
      <c r="F1386" s="284" t="n">
        <v>40</v>
      </c>
      <c r="G1386" s="284" t="inlineStr">
        <is>
          <t>Terry Finnigan</t>
        </is>
      </c>
      <c r="H1386" s="284" t="n"/>
      <c r="I1386" s="284" t="n"/>
      <c r="J1386" s="284" t="inlineStr">
        <is>
          <t>Holden Commodore VK</t>
        </is>
      </c>
      <c r="K1386" s="284" t="inlineStr">
        <is>
          <t>4980 V8</t>
        </is>
      </c>
      <c r="L1386" s="284" t="inlineStr">
        <is>
          <t>Terry Finnigan</t>
        </is>
      </c>
      <c r="M1386" s="284" t="inlineStr">
        <is>
          <t>AUS</t>
        </is>
      </c>
      <c r="N1386" s="699">
        <f>_xlfn.LET(_xlpm.d,_xlfn.XLOOKUP(L1386,'[1]Birth Dates'!$A:$A,'[1]Birth Dates'!$B:$B,"",0),IF(_xlpm.d=0,"",_xlpm.d))</f>
        <v/>
      </c>
      <c r="O1386" s="284">
        <f>IF(OR(N1386="",A1386="",NOT(ISNUMBER(N1386)),N1386&gt;A1386),"",DATEDIF(N1386,A1386,"Y")&amp;" years, "&amp;DATEDIF(N1386,A1386,"YM")&amp;" months, "&amp;DATEDIF(N1386,A1386,"MD")&amp;" days")</f>
        <v/>
      </c>
      <c r="P1386" s="284" t="inlineStr">
        <is>
          <t>Barry Lawrence</t>
        </is>
      </c>
      <c r="Q1386" s="284" t="inlineStr">
        <is>
          <t>AUS</t>
        </is>
      </c>
      <c r="R1386" s="699">
        <f>_xlfn.LET(_xlpm.d,_xlfn.XLOOKUP(P1386,'[1]Birth Dates'!$A:$A,'[1]Birth Dates'!$B:$B,"",0),IF(_xlpm.d=0,"",_xlpm.d))</f>
        <v/>
      </c>
      <c r="S1386" s="284">
        <f>IF(OR(R1386="",A1386="",NOT(ISNUMBER(R1386)),R1386&gt;A1386),"",DATEDIF(R1386,A1386,"Y")&amp;" years, "&amp;DATEDIF(R1386,A1386,"YM")&amp;" months, "&amp;DATEDIF(R1386,A1386,"MD")&amp;" days")</f>
        <v/>
      </c>
      <c r="T1386" s="284" t="n"/>
      <c r="U1386" s="284" t="n"/>
      <c r="V1386" s="699">
        <f>_xlfn.LET(_xlpm.d,_xlfn.XLOOKUP(T1386,'[1]Birth Dates'!$A:$A,'[1]Birth Dates'!$B:$B,"",0),IF(_xlpm.d=0,"",_xlpm.d))</f>
        <v/>
      </c>
      <c r="W1386" s="284">
        <f>IF(OR(V1386="",A1386="",NOT(ISNUMBER(V1386)),V1386&gt;A1386),"",DATEDIF(V1386,A1386,"Y")&amp;" years, "&amp;DATEDIF(V1386,A1386,"YM")&amp;" months, "&amp;DATEDIF(V1386,A1386,"MD")&amp;" days")</f>
        <v/>
      </c>
      <c r="X1386" s="284" t="n"/>
      <c r="Y1386" s="284" t="n"/>
      <c r="Z1386" s="284" t="n"/>
      <c r="AA1386" s="284" t="n"/>
      <c r="AB1386" s="284" t="n">
        <v>23</v>
      </c>
      <c r="AC1386" s="284" t="n"/>
      <c r="AD1386" s="284" t="n"/>
      <c r="AE1386" s="585" t="inlineStr">
        <is>
          <t>2:27.1900</t>
        </is>
      </c>
      <c r="AF1386" s="418">
        <f>IF(OR(AE1386="",AE1386="",AE1386=0),"",6.172/(AE1386*24))</f>
        <v/>
      </c>
      <c r="AG1386" s="289" t="n"/>
      <c r="AH1386" s="585" t="inlineStr"/>
      <c r="AI1386" s="418">
        <f>IF(OR(AH1386="",AH1386="",AH1386=0),"",6.172/(AH1386*24))</f>
        <v/>
      </c>
      <c r="AJ1386" s="175">
        <f>IF(AND(ISNUMBER(AB1386),ISNUMBER(AG1386)),AB1386-AG1386,"")</f>
        <v/>
      </c>
      <c r="AK1386" s="284" t="n"/>
      <c r="AL1386" s="284" t="n">
        <v>155</v>
      </c>
      <c r="AM1386" s="512" t="n">
        <v>0.2802459490740741</v>
      </c>
      <c r="AN1386" s="671">
        <f>IF(OR(AL1386="",AM1386="",AM1386=0),"",AL1386*6.172/(AM1386*24))</f>
        <v/>
      </c>
      <c r="AO1386" s="477">
        <f>IF(AND(AL1386=AL1385,AM1386&lt;&gt;"",AM1385&lt;&gt;""),AM1386-AM1385,"")</f>
        <v/>
      </c>
      <c r="AP1386" s="284" t="n"/>
      <c r="AQ1386" s="585" t="inlineStr"/>
      <c r="AR1386" s="418">
        <f>IF(OR(AQ1386="",AQ1386="",AQ1386=0),"",6.172/(AQ1386*24))</f>
        <v/>
      </c>
      <c r="AS1386" s="436">
        <f>IF(OR(NOT(ISNUMBER(C1386)),NOT(ISNUMBER(AB1386))),"",IF(AG1386&lt;&gt;"",AG1386,AB1386)-C1386)</f>
        <v/>
      </c>
      <c r="AT1386" s="290" t="n"/>
      <c r="AU1386" s="291">
        <f>IF($B1386="","",TEXT($A1386,"yyyymmdd")&amp;"_P"&amp;$C1386&amp;"_C"&amp;$F1386&amp;"_"&amp;TRIM(RIGHT(SUBSTITUTE(TRIM(SUBSTITUTE($L1386,CHAR(160)," "))," ",REPT(" ",60)),60))&amp;IF($P1386="","","-"&amp;TRIM(RIGHT(SUBSTITUTE(TRIM(SUBSTITUTE($P1386,CHAR(160)," "))," ",REPT(" ",60)),60)))&amp;IF($T1386="","","-"&amp;TRIM(RIGHT(SUBSTITUTE(TRIM(SUBSTITUTE($T1386,CHAR(160)," "))," ",REPT(" ",60)),60)))&amp;".jpg")</f>
        <v/>
      </c>
    </row>
    <row r="1387" ht="42" customHeight="1">
      <c r="A1387" s="288" t="n">
        <v>31326</v>
      </c>
      <c r="B1387" s="284" t="inlineStr">
        <is>
          <t>James Hardie 1000 6 October, 1985</t>
        </is>
      </c>
      <c r="C1387" s="284" t="n">
        <v>13</v>
      </c>
      <c r="D1387" s="284" t="inlineStr">
        <is>
          <t>C</t>
        </is>
      </c>
      <c r="E1387" s="284" t="n">
        <v>11</v>
      </c>
      <c r="F1387" s="284" t="n">
        <v>11</v>
      </c>
      <c r="G1387" s="284" t="inlineStr">
        <is>
          <t>Alf Barbagallo</t>
        </is>
      </c>
      <c r="H1387" s="284" t="n"/>
      <c r="I1387" s="284" t="n"/>
      <c r="J1387" s="284" t="inlineStr">
        <is>
          <t>Rover Vitesse</t>
        </is>
      </c>
      <c r="K1387" s="284" t="inlineStr">
        <is>
          <t>3532 V8</t>
        </is>
      </c>
      <c r="L1387" s="284" t="inlineStr">
        <is>
          <t>Tim Slako</t>
        </is>
      </c>
      <c r="M1387" s="284" t="inlineStr">
        <is>
          <t>NZL</t>
        </is>
      </c>
      <c r="N1387" s="699">
        <f>_xlfn.LET(_xlpm.d,_xlfn.XLOOKUP(L1387,'[1]Birth Dates'!$A:$A,'[1]Birth Dates'!$B:$B,"",0),IF(_xlpm.d=0,"",_xlpm.d))</f>
        <v/>
      </c>
      <c r="O1387" s="284">
        <f>IF(OR(N1387="",A1387="",NOT(ISNUMBER(N1387)),N1387&gt;A1387),"",DATEDIF(N1387,A1387,"Y")&amp;" years, "&amp;DATEDIF(N1387,A1387,"YM")&amp;" months, "&amp;DATEDIF(N1387,A1387,"MD")&amp;" days")</f>
        <v/>
      </c>
      <c r="P1387" s="284" t="inlineStr">
        <is>
          <t>Geoff Leeds</t>
        </is>
      </c>
      <c r="Q1387" s="284" t="inlineStr">
        <is>
          <t>AUS</t>
        </is>
      </c>
      <c r="R1387" s="699">
        <f>_xlfn.LET(_xlpm.d,_xlfn.XLOOKUP(P1387,'[1]Birth Dates'!$A:$A,'[1]Birth Dates'!$B:$B,"",0),IF(_xlpm.d=0,"",_xlpm.d))</f>
        <v/>
      </c>
      <c r="S1387" s="284">
        <f>IF(OR(R1387="",A1387="",NOT(ISNUMBER(R1387)),R1387&gt;A1387),"",DATEDIF(R1387,A1387,"Y")&amp;" years, "&amp;DATEDIF(R1387,A1387,"YM")&amp;" months, "&amp;DATEDIF(R1387,A1387,"MD")&amp;" days")</f>
        <v/>
      </c>
      <c r="T1387" s="284" t="n"/>
      <c r="U1387" s="284" t="n"/>
      <c r="V1387" s="699">
        <f>_xlfn.LET(_xlpm.d,_xlfn.XLOOKUP(T1387,'[1]Birth Dates'!$A:$A,'[1]Birth Dates'!$B:$B,"",0),IF(_xlpm.d=0,"",_xlpm.d))</f>
        <v/>
      </c>
      <c r="W1387" s="284">
        <f>IF(OR(V1387="",A1387="",NOT(ISNUMBER(V1387)),V1387&gt;A1387),"",DATEDIF(V1387,A1387,"Y")&amp;" years, "&amp;DATEDIF(V1387,A1387,"YM")&amp;" months, "&amp;DATEDIF(V1387,A1387,"MD")&amp;" days")</f>
        <v/>
      </c>
      <c r="X1387" s="284" t="n"/>
      <c r="Y1387" s="284" t="n"/>
      <c r="Z1387" s="284" t="n"/>
      <c r="AA1387" s="284" t="n"/>
      <c r="AB1387" s="284" t="n">
        <v>17</v>
      </c>
      <c r="AC1387" s="284" t="n"/>
      <c r="AD1387" s="284" t="n"/>
      <c r="AE1387" s="585" t="inlineStr">
        <is>
          <t>2:25.9200</t>
        </is>
      </c>
      <c r="AF1387" s="418">
        <f>IF(OR(AE1387="",AE1387="",AE1387=0),"",6.172/(AE1387*24))</f>
        <v/>
      </c>
      <c r="AG1387" s="289" t="n"/>
      <c r="AH1387" s="585" t="inlineStr"/>
      <c r="AI1387" s="418">
        <f>IF(OR(AH1387="",AH1387="",AH1387=0),"",6.172/(AH1387*24))</f>
        <v/>
      </c>
      <c r="AJ1387" s="175">
        <f>IF(AND(ISNUMBER(AB1387),ISNUMBER(AG1387)),AB1387-AG1387,"")</f>
        <v/>
      </c>
      <c r="AK1387" s="284" t="n"/>
      <c r="AL1387" s="284" t="n">
        <v>152</v>
      </c>
      <c r="AM1387" s="512" t="n">
        <v>0.2795682870370371</v>
      </c>
      <c r="AN1387" s="671">
        <f>IF(OR(AL1387="",AM1387="",AM1387=0),"",AL1387*6.172/(AM1387*24))</f>
        <v/>
      </c>
      <c r="AO1387" s="477">
        <f>IF(AND(AL1387=AL1386,AM1387&lt;&gt;"",AM1386&lt;&gt;""),AM1387-AM1386,"")</f>
        <v/>
      </c>
      <c r="AP1387" s="284" t="n"/>
      <c r="AQ1387" s="585" t="inlineStr"/>
      <c r="AR1387" s="418">
        <f>IF(OR(AQ1387="",AQ1387="",AQ1387=0),"",6.172/(AQ1387*24))</f>
        <v/>
      </c>
      <c r="AS1387" s="436">
        <f>IF(OR(NOT(ISNUMBER(C1387)),NOT(ISNUMBER(AB1387))),"",IF(AG1387&lt;&gt;"",AG1387,AB1387)-C1387)</f>
        <v/>
      </c>
      <c r="AT1387" s="290" t="n"/>
      <c r="AU1387" s="291">
        <f>IF($B1387="","",TEXT($A1387,"yyyymmdd")&amp;"_P"&amp;$C1387&amp;"_C"&amp;$F1387&amp;"_"&amp;TRIM(RIGHT(SUBSTITUTE(TRIM(SUBSTITUTE($L1387,CHAR(160)," "))," ",REPT(" ",60)),60))&amp;IF($P1387="","","-"&amp;TRIM(RIGHT(SUBSTITUTE(TRIM(SUBSTITUTE($P1387,CHAR(160)," "))," ",REPT(" ",60)),60)))&amp;IF($T1387="","","-"&amp;TRIM(RIGHT(SUBSTITUTE(TRIM(SUBSTITUTE($T1387,CHAR(160)," "))," ",REPT(" ",60)),60)))&amp;".jpg")</f>
        <v/>
      </c>
    </row>
    <row r="1388" ht="42" customHeight="1">
      <c r="A1388" s="288" t="n">
        <v>31326</v>
      </c>
      <c r="B1388" s="284" t="inlineStr">
        <is>
          <t>James Hardie 1000 6 October, 1985</t>
        </is>
      </c>
      <c r="C1388" s="284" t="n">
        <v>14</v>
      </c>
      <c r="D1388" s="284" t="inlineStr">
        <is>
          <t>C</t>
        </is>
      </c>
      <c r="E1388" s="284" t="n">
        <v>12</v>
      </c>
      <c r="F1388" s="284" t="n">
        <v>12</v>
      </c>
      <c r="G1388" s="284" t="inlineStr">
        <is>
          <t>Garry Willmington</t>
        </is>
      </c>
      <c r="H1388" s="284" t="n"/>
      <c r="I1388" s="284" t="n"/>
      <c r="J1388" s="284" t="inlineStr">
        <is>
          <t>Jaguar XJ-S</t>
        </is>
      </c>
      <c r="K1388" s="284" t="inlineStr">
        <is>
          <t>5344 V12</t>
        </is>
      </c>
      <c r="L1388" s="284" t="inlineStr">
        <is>
          <t>Garry Willmington</t>
        </is>
      </c>
      <c r="M1388" s="284" t="inlineStr">
        <is>
          <t>AUS</t>
        </is>
      </c>
      <c r="N1388" s="699">
        <f>_xlfn.LET(_xlpm.d,_xlfn.XLOOKUP(L1388,'[1]Birth Dates'!$A:$A,'[1]Birth Dates'!$B:$B,"",0),IF(_xlpm.d=0,"",_xlpm.d))</f>
        <v/>
      </c>
      <c r="O1388" s="284">
        <f>IF(OR(N1388="",A1388="",NOT(ISNUMBER(N1388)),N1388&gt;A1388),"",DATEDIF(N1388,A1388,"Y")&amp;" years, "&amp;DATEDIF(N1388,A1388,"YM")&amp;" months, "&amp;DATEDIF(N1388,A1388,"MD")&amp;" days")</f>
        <v/>
      </c>
      <c r="P1388" s="284" t="inlineStr">
        <is>
          <t>Peter Janson</t>
        </is>
      </c>
      <c r="Q1388" s="284" t="inlineStr">
        <is>
          <t>NZL</t>
        </is>
      </c>
      <c r="R1388" s="699">
        <f>_xlfn.LET(_xlpm.d,_xlfn.XLOOKUP(P1388,'[1]Birth Dates'!$A:$A,'[1]Birth Dates'!$B:$B,"",0),IF(_xlpm.d=0,"",_xlpm.d))</f>
        <v/>
      </c>
      <c r="S1388" s="284">
        <f>IF(OR(R1388="",A1388="",NOT(ISNUMBER(R1388)),R1388&gt;A1388),"",DATEDIF(R1388,A1388,"Y")&amp;" years, "&amp;DATEDIF(R1388,A1388,"YM")&amp;" months, "&amp;DATEDIF(R1388,A1388,"MD")&amp;" days")</f>
        <v/>
      </c>
      <c r="T1388" s="284" t="n"/>
      <c r="U1388" s="284" t="n"/>
      <c r="V1388" s="699">
        <f>_xlfn.LET(_xlpm.d,_xlfn.XLOOKUP(T1388,'[1]Birth Dates'!$A:$A,'[1]Birth Dates'!$B:$B,"",0),IF(_xlpm.d=0,"",_xlpm.d))</f>
        <v/>
      </c>
      <c r="W1388" s="284">
        <f>IF(OR(V1388="",A1388="",NOT(ISNUMBER(V1388)),V1388&gt;A1388),"",DATEDIF(V1388,A1388,"Y")&amp;" years, "&amp;DATEDIF(V1388,A1388,"YM")&amp;" months, "&amp;DATEDIF(V1388,A1388,"MD")&amp;" days")</f>
        <v/>
      </c>
      <c r="X1388" s="284" t="n"/>
      <c r="Y1388" s="284" t="n"/>
      <c r="Z1388" s="284" t="n"/>
      <c r="AA1388" s="284" t="n"/>
      <c r="AB1388" s="284" t="n">
        <v>28</v>
      </c>
      <c r="AC1388" s="284" t="n"/>
      <c r="AD1388" s="284" t="n"/>
      <c r="AE1388" s="585" t="inlineStr">
        <is>
          <t>2:29.1000</t>
        </is>
      </c>
      <c r="AF1388" s="418">
        <f>IF(OR(AE1388="",AE1388="",AE1388=0),"",6.172/(AE1388*24))</f>
        <v/>
      </c>
      <c r="AG1388" s="289" t="n"/>
      <c r="AH1388" s="585" t="inlineStr"/>
      <c r="AI1388" s="418">
        <f>IF(OR(AH1388="",AH1388="",AH1388=0),"",6.172/(AH1388*24))</f>
        <v/>
      </c>
      <c r="AJ1388" s="175">
        <f>IF(AND(ISNUMBER(AB1388),ISNUMBER(AG1388)),AB1388-AG1388,"")</f>
        <v/>
      </c>
      <c r="AK1388" s="284" t="n"/>
      <c r="AL1388" s="284" t="n">
        <v>150</v>
      </c>
      <c r="AM1388" s="512" t="n">
        <v>0.2801405092592593</v>
      </c>
      <c r="AN1388" s="671">
        <f>IF(OR(AL1388="",AM1388="",AM1388=0),"",AL1388*6.172/(AM1388*24))</f>
        <v/>
      </c>
      <c r="AO1388" s="477">
        <f>IF(AND(AL1388=AL1387,AM1388&lt;&gt;"",AM1387&lt;&gt;""),AM1388-AM1387,"")</f>
        <v/>
      </c>
      <c r="AP1388" s="284" t="n"/>
      <c r="AQ1388" s="585" t="inlineStr"/>
      <c r="AR1388" s="418">
        <f>IF(OR(AQ1388="",AQ1388="",AQ1388=0),"",6.172/(AQ1388*24))</f>
        <v/>
      </c>
      <c r="AS1388" s="436">
        <f>IF(OR(NOT(ISNUMBER(C1388)),NOT(ISNUMBER(AB1388))),"",IF(AG1388&lt;&gt;"",AG1388,AB1388)-C1388)</f>
        <v/>
      </c>
      <c r="AT1388" s="290" t="n"/>
      <c r="AU1388" s="291">
        <f>IF($B1388="","",TEXT($A1388,"yyyymmdd")&amp;"_P"&amp;$C1388&amp;"_C"&amp;$F1388&amp;"_"&amp;TRIM(RIGHT(SUBSTITUTE(TRIM(SUBSTITUTE($L1388,CHAR(160)," "))," ",REPT(" ",60)),60))&amp;IF($P1388="","","-"&amp;TRIM(RIGHT(SUBSTITUTE(TRIM(SUBSTITUTE($P1388,CHAR(160)," "))," ",REPT(" ",60)),60)))&amp;IF($T1388="","","-"&amp;TRIM(RIGHT(SUBSTITUTE(TRIM(SUBSTITUTE($T1388,CHAR(160)," "))," ",REPT(" ",60)),60)))&amp;".jpg")</f>
        <v/>
      </c>
    </row>
    <row r="1389" ht="42" customHeight="1">
      <c r="A1389" s="288" t="n">
        <v>31326</v>
      </c>
      <c r="B1389" s="284" t="inlineStr">
        <is>
          <t>James Hardie 1000 6 October, 1985</t>
        </is>
      </c>
      <c r="C1389" s="284" t="n">
        <v>15</v>
      </c>
      <c r="D1389" s="284" t="inlineStr">
        <is>
          <t>C</t>
        </is>
      </c>
      <c r="E1389" s="284" t="n">
        <v>13</v>
      </c>
      <c r="F1389" s="284" t="n">
        <v>19</v>
      </c>
      <c r="G1389" s="284" t="inlineStr">
        <is>
          <t>Ken Mathews Prestige Cars</t>
        </is>
      </c>
      <c r="H1389" s="284" t="n"/>
      <c r="I1389" s="284" t="n"/>
      <c r="J1389" s="284" t="inlineStr">
        <is>
          <t>Holden Commodore VK</t>
        </is>
      </c>
      <c r="K1389" s="284" t="inlineStr">
        <is>
          <t>4980 V8</t>
        </is>
      </c>
      <c r="L1389" s="284" t="inlineStr">
        <is>
          <t>Ken Mathews</t>
        </is>
      </c>
      <c r="M1389" s="284" t="inlineStr">
        <is>
          <t>AUS</t>
        </is>
      </c>
      <c r="N1389" s="699">
        <f>_xlfn.LET(_xlpm.d,_xlfn.XLOOKUP(L1389,'[1]Birth Dates'!$A:$A,'[1]Birth Dates'!$B:$B,"",0),IF(_xlpm.d=0,"",_xlpm.d))</f>
        <v/>
      </c>
      <c r="O1389" s="284">
        <f>IF(OR(N1389="",A1389="",NOT(ISNUMBER(N1389)),N1389&gt;A1389),"",DATEDIF(N1389,A1389,"Y")&amp;" years, "&amp;DATEDIF(N1389,A1389,"YM")&amp;" months, "&amp;DATEDIF(N1389,A1389,"MD")&amp;" days")</f>
        <v/>
      </c>
      <c r="P1389" s="284" t="inlineStr">
        <is>
          <t>Bob Muir</t>
        </is>
      </c>
      <c r="Q1389" s="284" t="inlineStr">
        <is>
          <t>AUS</t>
        </is>
      </c>
      <c r="R1389" s="699">
        <f>_xlfn.LET(_xlpm.d,_xlfn.XLOOKUP(P1389,'[1]Birth Dates'!$A:$A,'[1]Birth Dates'!$B:$B,"",0),IF(_xlpm.d=0,"",_xlpm.d))</f>
        <v/>
      </c>
      <c r="S1389" s="284">
        <f>IF(OR(R1389="",A1389="",NOT(ISNUMBER(R1389)),R1389&gt;A1389),"",DATEDIF(R1389,A1389,"Y")&amp;" years, "&amp;DATEDIF(R1389,A1389,"YM")&amp;" months, "&amp;DATEDIF(R1389,A1389,"MD")&amp;" days")</f>
        <v/>
      </c>
      <c r="T1389" s="284" t="n"/>
      <c r="U1389" s="284" t="n"/>
      <c r="V1389" s="699">
        <f>_xlfn.LET(_xlpm.d,_xlfn.XLOOKUP(T1389,'[1]Birth Dates'!$A:$A,'[1]Birth Dates'!$B:$B,"",0),IF(_xlpm.d=0,"",_xlpm.d))</f>
        <v/>
      </c>
      <c r="W1389" s="284">
        <f>IF(OR(V1389="",A1389="",NOT(ISNUMBER(V1389)),V1389&gt;A1389),"",DATEDIF(V1389,A1389,"Y")&amp;" years, "&amp;DATEDIF(V1389,A1389,"YM")&amp;" months, "&amp;DATEDIF(V1389,A1389,"MD")&amp;" days")</f>
        <v/>
      </c>
      <c r="X1389" s="284" t="n"/>
      <c r="Y1389" s="284" t="n"/>
      <c r="Z1389" s="284" t="n"/>
      <c r="AA1389" s="284" t="n"/>
      <c r="AB1389" s="284" t="n">
        <v>31</v>
      </c>
      <c r="AC1389" s="284" t="n"/>
      <c r="AD1389" s="284" t="n"/>
      <c r="AE1389" s="585" t="inlineStr">
        <is>
          <t>2:29.7400</t>
        </is>
      </c>
      <c r="AF1389" s="418">
        <f>IF(OR(AE1389="",AE1389="",AE1389=0),"",6.172/(AE1389*24))</f>
        <v/>
      </c>
      <c r="AG1389" s="289" t="n"/>
      <c r="AH1389" s="585" t="inlineStr"/>
      <c r="AI1389" s="418">
        <f>IF(OR(AH1389="",AH1389="",AH1389=0),"",6.172/(AH1389*24))</f>
        <v/>
      </c>
      <c r="AJ1389" s="175">
        <f>IF(AND(ISNUMBER(AB1389),ISNUMBER(AG1389)),AB1389-AG1389,"")</f>
        <v/>
      </c>
      <c r="AK1389" s="284" t="n"/>
      <c r="AL1389" s="284" t="n">
        <v>148</v>
      </c>
      <c r="AM1389" s="512" t="n">
        <v>0.2788265046296297</v>
      </c>
      <c r="AN1389" s="671">
        <f>IF(OR(AL1389="",AM1389="",AM1389=0),"",AL1389*6.172/(AM1389*24))</f>
        <v/>
      </c>
      <c r="AO1389" s="477">
        <f>IF(AND(AL1389=AL1388,AM1389&lt;&gt;"",AM1388&lt;&gt;""),AM1389-AM1388,"")</f>
        <v/>
      </c>
      <c r="AP1389" s="284" t="n"/>
      <c r="AQ1389" s="585" t="inlineStr"/>
      <c r="AR1389" s="418">
        <f>IF(OR(AQ1389="",AQ1389="",AQ1389=0),"",6.172/(AQ1389*24))</f>
        <v/>
      </c>
      <c r="AS1389" s="436">
        <f>IF(OR(NOT(ISNUMBER(C1389)),NOT(ISNUMBER(AB1389))),"",IF(AG1389&lt;&gt;"",AG1389,AB1389)-C1389)</f>
        <v/>
      </c>
      <c r="AT1389" s="290" t="n"/>
      <c r="AU1389" s="291">
        <f>IF($B1389="","",TEXT($A1389,"yyyymmdd")&amp;"_P"&amp;$C1389&amp;"_C"&amp;$F1389&amp;"_"&amp;TRIM(RIGHT(SUBSTITUTE(TRIM(SUBSTITUTE($L1389,CHAR(160)," "))," ",REPT(" ",60)),60))&amp;IF($P1389="","","-"&amp;TRIM(RIGHT(SUBSTITUTE(TRIM(SUBSTITUTE($P1389,CHAR(160)," "))," ",REPT(" ",60)),60)))&amp;IF($T1389="","","-"&amp;TRIM(RIGHT(SUBSTITUTE(TRIM(SUBSTITUTE($T1389,CHAR(160)," "))," ",REPT(" ",60)),60)))&amp;".jpg")</f>
        <v/>
      </c>
    </row>
    <row r="1390" ht="42" customHeight="1">
      <c r="A1390" s="288" t="n">
        <v>31326</v>
      </c>
      <c r="B1390" s="284" t="inlineStr">
        <is>
          <t>James Hardie 1000 6 October, 1985</t>
        </is>
      </c>
      <c r="C1390" s="284" t="n">
        <v>16</v>
      </c>
      <c r="D1390" s="284" t="inlineStr">
        <is>
          <t>B</t>
        </is>
      </c>
      <c r="E1390" s="284" t="n">
        <v>3</v>
      </c>
      <c r="F1390" s="284" t="n">
        <v>45</v>
      </c>
      <c r="G1390" s="284" t="inlineStr">
        <is>
          <t>Ray Gulson</t>
        </is>
      </c>
      <c r="H1390" s="284" t="n"/>
      <c r="I1390" s="284" t="n"/>
      <c r="J1390" s="284" t="inlineStr">
        <is>
          <t>Alfa Romeo GTV6</t>
        </is>
      </c>
      <c r="K1390" s="284" t="inlineStr">
        <is>
          <t>2491 V6</t>
        </is>
      </c>
      <c r="L1390" s="284" t="inlineStr">
        <is>
          <t>Ray Gulson</t>
        </is>
      </c>
      <c r="M1390" s="284" t="inlineStr">
        <is>
          <t>AUS</t>
        </is>
      </c>
      <c r="N1390" s="699">
        <f>_xlfn.LET(_xlpm.d,_xlfn.XLOOKUP(L1390,'[1]Birth Dates'!$A:$A,'[1]Birth Dates'!$B:$B,"",0),IF(_xlpm.d=0,"",_xlpm.d))</f>
        <v/>
      </c>
      <c r="O1390" s="284">
        <f>IF(OR(N1390="",A1390="",NOT(ISNUMBER(N1390)),N1390&gt;A1390),"",DATEDIF(N1390,A1390,"Y")&amp;" years, "&amp;DATEDIF(N1390,A1390,"YM")&amp;" months, "&amp;DATEDIF(N1390,A1390,"MD")&amp;" days")</f>
        <v/>
      </c>
      <c r="P1390" s="284" t="inlineStr">
        <is>
          <t>Frank Porter</t>
        </is>
      </c>
      <c r="Q1390" s="284" t="inlineStr">
        <is>
          <t>AUS</t>
        </is>
      </c>
      <c r="R1390" s="699">
        <f>_xlfn.LET(_xlpm.d,_xlfn.XLOOKUP(P1390,'[1]Birth Dates'!$A:$A,'[1]Birth Dates'!$B:$B,"",0),IF(_xlpm.d=0,"",_xlpm.d))</f>
        <v/>
      </c>
      <c r="S1390" s="284">
        <f>IF(OR(R1390="",A1390="",NOT(ISNUMBER(R1390)),R1390&gt;A1390),"",DATEDIF(R1390,A1390,"Y")&amp;" years, "&amp;DATEDIF(R1390,A1390,"YM")&amp;" months, "&amp;DATEDIF(R1390,A1390,"MD")&amp;" days")</f>
        <v/>
      </c>
      <c r="T1390" s="284" t="n"/>
      <c r="U1390" s="284" t="n"/>
      <c r="V1390" s="699">
        <f>_xlfn.LET(_xlpm.d,_xlfn.XLOOKUP(T1390,'[1]Birth Dates'!$A:$A,'[1]Birth Dates'!$B:$B,"",0),IF(_xlpm.d=0,"",_xlpm.d))</f>
        <v/>
      </c>
      <c r="W1390" s="284">
        <f>IF(OR(V1390="",A1390="",NOT(ISNUMBER(V1390)),V1390&gt;A1390),"",DATEDIF(V1390,A1390,"Y")&amp;" years, "&amp;DATEDIF(V1390,A1390,"YM")&amp;" months, "&amp;DATEDIF(V1390,A1390,"MD")&amp;" days")</f>
        <v/>
      </c>
      <c r="X1390" s="284" t="n"/>
      <c r="Y1390" s="284" t="n"/>
      <c r="Z1390" s="284" t="n"/>
      <c r="AA1390" s="284" t="n"/>
      <c r="AB1390" s="284" t="n">
        <v>39</v>
      </c>
      <c r="AC1390" s="284" t="n"/>
      <c r="AD1390" s="284" t="n"/>
      <c r="AE1390" s="585" t="inlineStr">
        <is>
          <t>2:33.2500</t>
        </is>
      </c>
      <c r="AF1390" s="418">
        <f>IF(OR(AE1390="",AE1390="",AE1390=0),"",6.172/(AE1390*24))</f>
        <v/>
      </c>
      <c r="AG1390" s="289" t="n"/>
      <c r="AH1390" s="585" t="inlineStr"/>
      <c r="AI1390" s="418">
        <f>IF(OR(AH1390="",AH1390="",AH1390=0),"",6.172/(AH1390*24))</f>
        <v/>
      </c>
      <c r="AJ1390" s="175">
        <f>IF(AND(ISNUMBER(AB1390),ISNUMBER(AG1390)),AB1390-AG1390,"")</f>
        <v/>
      </c>
      <c r="AK1390" s="284" t="n"/>
      <c r="AL1390" s="284" t="n">
        <v>148</v>
      </c>
      <c r="AM1390" s="512" t="n">
        <v>0.278934837962963</v>
      </c>
      <c r="AN1390" s="671">
        <f>IF(OR(AL1390="",AM1390="",AM1390=0),"",AL1390*6.172/(AM1390*24))</f>
        <v/>
      </c>
      <c r="AO1390" s="477">
        <f>IF(AND(AL1390=AL1389,AM1390&lt;&gt;"",AM1389&lt;&gt;""),AM1390-AM1389,"")</f>
        <v/>
      </c>
      <c r="AP1390" s="284" t="n"/>
      <c r="AQ1390" s="585" t="inlineStr"/>
      <c r="AR1390" s="418">
        <f>IF(OR(AQ1390="",AQ1390="",AQ1390=0),"",6.172/(AQ1390*24))</f>
        <v/>
      </c>
      <c r="AS1390" s="436">
        <f>IF(OR(NOT(ISNUMBER(C1390)),NOT(ISNUMBER(AB1390))),"",IF(AG1390&lt;&gt;"",AG1390,AB1390)-C1390)</f>
        <v/>
      </c>
      <c r="AT1390" s="290" t="n"/>
      <c r="AU1390" s="291">
        <f>IF($B1390="","",TEXT($A1390,"yyyymmdd")&amp;"_P"&amp;$C1390&amp;"_C"&amp;$F1390&amp;"_"&amp;TRIM(RIGHT(SUBSTITUTE(TRIM(SUBSTITUTE($L1390,CHAR(160)," "))," ",REPT(" ",60)),60))&amp;IF($P1390="","","-"&amp;TRIM(RIGHT(SUBSTITUTE(TRIM(SUBSTITUTE($P1390,CHAR(160)," "))," ",REPT(" ",60)),60)))&amp;IF($T1390="","","-"&amp;TRIM(RIGHT(SUBSTITUTE(TRIM(SUBSTITUTE($T1390,CHAR(160)," "))," ",REPT(" ",60)),60)))&amp;".jpg")</f>
        <v/>
      </c>
    </row>
    <row r="1391" ht="42" customHeight="1">
      <c r="A1391" s="288" t="n">
        <v>31326</v>
      </c>
      <c r="B1391" s="284" t="inlineStr">
        <is>
          <t>James Hardie 1000 6 October, 1985</t>
        </is>
      </c>
      <c r="C1391" s="284" t="n">
        <v>17</v>
      </c>
      <c r="D1391" s="284" t="inlineStr">
        <is>
          <t>A</t>
        </is>
      </c>
      <c r="E1391" s="284" t="n">
        <v>1</v>
      </c>
      <c r="F1391" s="284" t="n">
        <v>60</v>
      </c>
      <c r="G1391" s="284" t="inlineStr">
        <is>
          <t>Toyota Team Australia</t>
        </is>
      </c>
      <c r="H1391" s="284" t="n"/>
      <c r="I1391" s="284" t="n"/>
      <c r="J1391" s="284" t="inlineStr">
        <is>
          <t>Toyota Corolla</t>
        </is>
      </c>
      <c r="K1391" s="284" t="inlineStr">
        <is>
          <t>1587 L4</t>
        </is>
      </c>
      <c r="L1391" s="284" t="inlineStr">
        <is>
          <t>John Smith</t>
        </is>
      </c>
      <c r="M1391" s="284" t="inlineStr">
        <is>
          <t>AUS</t>
        </is>
      </c>
      <c r="N1391" s="699">
        <f>_xlfn.LET(_xlpm.d,_xlfn.XLOOKUP(L1391,'[1]Birth Dates'!$A:$A,'[1]Birth Dates'!$B:$B,"",0),IF(_xlpm.d=0,"",_xlpm.d))</f>
        <v/>
      </c>
      <c r="O1391" s="284">
        <f>IF(OR(N1391="",A1391="",NOT(ISNUMBER(N1391)),N1391&gt;A1391),"",DATEDIF(N1391,A1391,"Y")&amp;" years, "&amp;DATEDIF(N1391,A1391,"YM")&amp;" months, "&amp;DATEDIF(N1391,A1391,"MD")&amp;" days")</f>
        <v/>
      </c>
      <c r="P1391" s="284" t="inlineStr">
        <is>
          <t>Drew Price</t>
        </is>
      </c>
      <c r="Q1391" s="284" t="inlineStr">
        <is>
          <t>AUS</t>
        </is>
      </c>
      <c r="R1391" s="699">
        <f>_xlfn.LET(_xlpm.d,_xlfn.XLOOKUP(P1391,'[1]Birth Dates'!$A:$A,'[1]Birth Dates'!$B:$B,"",0),IF(_xlpm.d=0,"",_xlpm.d))</f>
        <v/>
      </c>
      <c r="S1391" s="284">
        <f>IF(OR(R1391="",A1391="",NOT(ISNUMBER(R1391)),R1391&gt;A1391),"",DATEDIF(R1391,A1391,"Y")&amp;" years, "&amp;DATEDIF(R1391,A1391,"YM")&amp;" months, "&amp;DATEDIF(R1391,A1391,"MD")&amp;" days")</f>
        <v/>
      </c>
      <c r="T1391" s="284" t="n"/>
      <c r="U1391" s="284" t="n"/>
      <c r="V1391" s="699">
        <f>_xlfn.LET(_xlpm.d,_xlfn.XLOOKUP(T1391,'[1]Birth Dates'!$A:$A,'[1]Birth Dates'!$B:$B,"",0),IF(_xlpm.d=0,"",_xlpm.d))</f>
        <v/>
      </c>
      <c r="W1391" s="284">
        <f>IF(OR(V1391="",A1391="",NOT(ISNUMBER(V1391)),V1391&gt;A1391),"",DATEDIF(V1391,A1391,"Y")&amp;" years, "&amp;DATEDIF(V1391,A1391,"YM")&amp;" months, "&amp;DATEDIF(V1391,A1391,"MD")&amp;" days")</f>
        <v/>
      </c>
      <c r="X1391" s="284" t="n"/>
      <c r="Y1391" s="284" t="n"/>
      <c r="Z1391" s="284" t="n"/>
      <c r="AA1391" s="284" t="n"/>
      <c r="AB1391" s="284" t="n">
        <v>41</v>
      </c>
      <c r="AC1391" s="284" t="n"/>
      <c r="AD1391" s="284" t="n"/>
      <c r="AE1391" s="585" t="inlineStr">
        <is>
          <t>2:34.3800</t>
        </is>
      </c>
      <c r="AF1391" s="418">
        <f>IF(OR(AE1391="",AE1391="",AE1391=0),"",6.172/(AE1391*24))</f>
        <v/>
      </c>
      <c r="AG1391" s="289" t="n"/>
      <c r="AH1391" s="585" t="inlineStr"/>
      <c r="AI1391" s="418">
        <f>IF(OR(AH1391="",AH1391="",AH1391=0),"",6.172/(AH1391*24))</f>
        <v/>
      </c>
      <c r="AJ1391" s="175">
        <f>IF(AND(ISNUMBER(AB1391),ISNUMBER(AG1391)),AB1391-AG1391,"")</f>
        <v/>
      </c>
      <c r="AK1391" s="284" t="n"/>
      <c r="AL1391" s="284" t="n">
        <v>148</v>
      </c>
      <c r="AM1391" s="512" t="n">
        <v>0.28055625</v>
      </c>
      <c r="AN1391" s="671">
        <f>IF(OR(AL1391="",AM1391="",AM1391=0),"",AL1391*6.172/(AM1391*24))</f>
        <v/>
      </c>
      <c r="AO1391" s="477">
        <f>IF(AND(AL1391=AL1390,AM1391&lt;&gt;"",AM1390&lt;&gt;""),AM1391-AM1390,"")</f>
        <v/>
      </c>
      <c r="AP1391" s="284" t="n"/>
      <c r="AQ1391" s="585" t="inlineStr"/>
      <c r="AR1391" s="418">
        <f>IF(OR(AQ1391="",AQ1391="",AQ1391=0),"",6.172/(AQ1391*24))</f>
        <v/>
      </c>
      <c r="AS1391" s="436">
        <f>IF(OR(NOT(ISNUMBER(C1391)),NOT(ISNUMBER(AB1391))),"",IF(AG1391&lt;&gt;"",AG1391,AB1391)-C1391)</f>
        <v/>
      </c>
      <c r="AT1391" s="290" t="n"/>
      <c r="AU1391" s="291">
        <f>IF($B1391="","",TEXT($A1391,"yyyymmdd")&amp;"_P"&amp;$C1391&amp;"_C"&amp;$F1391&amp;"_"&amp;TRIM(RIGHT(SUBSTITUTE(TRIM(SUBSTITUTE($L1391,CHAR(160)," "))," ",REPT(" ",60)),60))&amp;IF($P1391="","","-"&amp;TRIM(RIGHT(SUBSTITUTE(TRIM(SUBSTITUTE($P1391,CHAR(160)," "))," ",REPT(" ",60)),60)))&amp;IF($T1391="","","-"&amp;TRIM(RIGHT(SUBSTITUTE(TRIM(SUBSTITUTE($T1391,CHAR(160)," "))," ",REPT(" ",60)),60)))&amp;".jpg")</f>
        <v/>
      </c>
    </row>
    <row r="1392" ht="42" customHeight="1">
      <c r="A1392" s="288" t="n">
        <v>31326</v>
      </c>
      <c r="B1392" s="284" t="inlineStr">
        <is>
          <t>James Hardie 1000 6 October, 1985</t>
        </is>
      </c>
      <c r="C1392" s="284" t="n">
        <v>18</v>
      </c>
      <c r="D1392" s="284" t="inlineStr">
        <is>
          <t>C</t>
        </is>
      </c>
      <c r="E1392" s="284" t="n">
        <v>14</v>
      </c>
      <c r="F1392" s="284" t="n">
        <v>30</v>
      </c>
      <c r="G1392" s="284" t="inlineStr">
        <is>
          <t>Lester Smerdon</t>
        </is>
      </c>
      <c r="H1392" s="284" t="n"/>
      <c r="I1392" s="284" t="n"/>
      <c r="J1392" s="284" t="inlineStr">
        <is>
          <t>Holden Commodore VK</t>
        </is>
      </c>
      <c r="K1392" s="284" t="inlineStr">
        <is>
          <t>4980 V8</t>
        </is>
      </c>
      <c r="L1392" s="284" t="inlineStr">
        <is>
          <t>Lester Smerdon</t>
        </is>
      </c>
      <c r="M1392" s="284" t="inlineStr">
        <is>
          <t>AUS</t>
        </is>
      </c>
      <c r="N1392" s="699">
        <f>_xlfn.LET(_xlpm.d,_xlfn.XLOOKUP(L1392,'[1]Birth Dates'!$A:$A,'[1]Birth Dates'!$B:$B,"",0),IF(_xlpm.d=0,"",_xlpm.d))</f>
        <v/>
      </c>
      <c r="O1392" s="284">
        <f>IF(OR(N1392="",A1392="",NOT(ISNUMBER(N1392)),N1392&gt;A1392),"",DATEDIF(N1392,A1392,"Y")&amp;" years, "&amp;DATEDIF(N1392,A1392,"YM")&amp;" months, "&amp;DATEDIF(N1392,A1392,"MD")&amp;" days")</f>
        <v/>
      </c>
      <c r="P1392" s="284" t="inlineStr">
        <is>
          <t>Geoff Russell</t>
        </is>
      </c>
      <c r="Q1392" s="284" t="inlineStr">
        <is>
          <t>AUS</t>
        </is>
      </c>
      <c r="R1392" s="699">
        <f>_xlfn.LET(_xlpm.d,_xlfn.XLOOKUP(P1392,'[1]Birth Dates'!$A:$A,'[1]Birth Dates'!$B:$B,"",0),IF(_xlpm.d=0,"",_xlpm.d))</f>
        <v/>
      </c>
      <c r="S1392" s="284">
        <f>IF(OR(R1392="",A1392="",NOT(ISNUMBER(R1392)),R1392&gt;A1392),"",DATEDIF(R1392,A1392,"Y")&amp;" years, "&amp;DATEDIF(R1392,A1392,"YM")&amp;" months, "&amp;DATEDIF(R1392,A1392,"MD")&amp;" days")</f>
        <v/>
      </c>
      <c r="T1392" s="284" t="n"/>
      <c r="U1392" s="284" t="n"/>
      <c r="V1392" s="699">
        <f>_xlfn.LET(_xlpm.d,_xlfn.XLOOKUP(T1392,'[1]Birth Dates'!$A:$A,'[1]Birth Dates'!$B:$B,"",0),IF(_xlpm.d=0,"",_xlpm.d))</f>
        <v/>
      </c>
      <c r="W1392" s="284">
        <f>IF(OR(V1392="",A1392="",NOT(ISNUMBER(V1392)),V1392&gt;A1392),"",DATEDIF(V1392,A1392,"Y")&amp;" years, "&amp;DATEDIF(V1392,A1392,"YM")&amp;" months, "&amp;DATEDIF(V1392,A1392,"MD")&amp;" days")</f>
        <v/>
      </c>
      <c r="X1392" s="284" t="n"/>
      <c r="Y1392" s="284" t="n"/>
      <c r="Z1392" s="284" t="n"/>
      <c r="AA1392" s="284" t="n"/>
      <c r="AB1392" s="284" t="n">
        <v>37</v>
      </c>
      <c r="AC1392" s="284" t="n"/>
      <c r="AD1392" s="284" t="n"/>
      <c r="AE1392" s="585" t="inlineStr">
        <is>
          <t>2:32.4000</t>
        </is>
      </c>
      <c r="AF1392" s="418">
        <f>IF(OR(AE1392="",AE1392="",AE1392=0),"",6.172/(AE1392*24))</f>
        <v/>
      </c>
      <c r="AG1392" s="289" t="n"/>
      <c r="AH1392" s="585" t="inlineStr"/>
      <c r="AI1392" s="418">
        <f>IF(OR(AH1392="",AH1392="",AH1392=0),"",6.172/(AH1392*24))</f>
        <v/>
      </c>
      <c r="AJ1392" s="175">
        <f>IF(AND(ISNUMBER(AB1392),ISNUMBER(AG1392)),AB1392-AG1392,"")</f>
        <v/>
      </c>
      <c r="AK1392" s="284" t="n"/>
      <c r="AL1392" s="284" t="n">
        <v>145</v>
      </c>
      <c r="AM1392" s="512" t="n">
        <v>0.2804357638888889</v>
      </c>
      <c r="AN1392" s="671">
        <f>IF(OR(AL1392="",AM1392="",AM1392=0),"",AL1392*6.172/(AM1392*24))</f>
        <v/>
      </c>
      <c r="AO1392" s="477">
        <f>IF(AND(AL1392=AL1391,AM1392&lt;&gt;"",AM1391&lt;&gt;""),AM1392-AM1391,"")</f>
        <v/>
      </c>
      <c r="AP1392" s="284" t="n"/>
      <c r="AQ1392" s="585" t="inlineStr"/>
      <c r="AR1392" s="418">
        <f>IF(OR(AQ1392="",AQ1392="",AQ1392=0),"",6.172/(AQ1392*24))</f>
        <v/>
      </c>
      <c r="AS1392" s="436">
        <f>IF(OR(NOT(ISNUMBER(C1392)),NOT(ISNUMBER(AB1392))),"",IF(AG1392&lt;&gt;"",AG1392,AB1392)-C1392)</f>
        <v/>
      </c>
      <c r="AT1392" s="290" t="n"/>
      <c r="AU1392" s="291">
        <f>IF($B1392="","",TEXT($A1392,"yyyymmdd")&amp;"_P"&amp;$C1392&amp;"_C"&amp;$F1392&amp;"_"&amp;TRIM(RIGHT(SUBSTITUTE(TRIM(SUBSTITUTE($L1392,CHAR(160)," "))," ",REPT(" ",60)),60))&amp;IF($P1392="","","-"&amp;TRIM(RIGHT(SUBSTITUTE(TRIM(SUBSTITUTE($P1392,CHAR(160)," "))," ",REPT(" ",60)),60)))&amp;IF($T1392="","","-"&amp;TRIM(RIGHT(SUBSTITUTE(TRIM(SUBSTITUTE($T1392,CHAR(160)," "))," ",REPT(" ",60)),60)))&amp;".jpg")</f>
        <v/>
      </c>
    </row>
    <row r="1393" ht="42" customHeight="1">
      <c r="A1393" s="288" t="n">
        <v>31326</v>
      </c>
      <c r="B1393" s="284" t="inlineStr">
        <is>
          <t>James Hardie 1000 6 October, 1985</t>
        </is>
      </c>
      <c r="C1393" s="284" t="n">
        <v>19</v>
      </c>
      <c r="D1393" s="284" t="inlineStr">
        <is>
          <t>B</t>
        </is>
      </c>
      <c r="E1393" s="284" t="n">
        <v>4</v>
      </c>
      <c r="F1393" s="284" t="n">
        <v>51</v>
      </c>
      <c r="G1393" s="284" t="inlineStr">
        <is>
          <t>Greville Arnel</t>
        </is>
      </c>
      <c r="H1393" s="284" t="n"/>
      <c r="I1393" s="284" t="n"/>
      <c r="J1393" s="284" t="inlineStr">
        <is>
          <t>Mitsubishi Starion</t>
        </is>
      </c>
      <c r="K1393" s="284" t="inlineStr">
        <is>
          <t>1998 tc L4</t>
        </is>
      </c>
      <c r="L1393" s="284" t="inlineStr">
        <is>
          <t>Andrew Harris</t>
        </is>
      </c>
      <c r="M1393" s="284" t="inlineStr">
        <is>
          <t>AUS</t>
        </is>
      </c>
      <c r="N1393" s="699">
        <f>_xlfn.LET(_xlpm.d,_xlfn.XLOOKUP(L1393,'[1]Birth Dates'!$A:$A,'[1]Birth Dates'!$B:$B,"",0),IF(_xlpm.d=0,"",_xlpm.d))</f>
        <v/>
      </c>
      <c r="O1393" s="284">
        <f>IF(OR(N1393="",A1393="",NOT(ISNUMBER(N1393)),N1393&gt;A1393),"",DATEDIF(N1393,A1393,"Y")&amp;" years, "&amp;DATEDIF(N1393,A1393,"YM")&amp;" months, "&amp;DATEDIF(N1393,A1393,"MD")&amp;" days")</f>
        <v/>
      </c>
      <c r="P1393" s="284" t="inlineStr">
        <is>
          <t>Greville Arnel</t>
        </is>
      </c>
      <c r="Q1393" s="284" t="inlineStr">
        <is>
          <t>AUS</t>
        </is>
      </c>
      <c r="R1393" s="699">
        <f>_xlfn.LET(_xlpm.d,_xlfn.XLOOKUP(P1393,'[1]Birth Dates'!$A:$A,'[1]Birth Dates'!$B:$B,"",0),IF(_xlpm.d=0,"",_xlpm.d))</f>
        <v/>
      </c>
      <c r="S1393" s="284">
        <f>IF(OR(R1393="",A1393="",NOT(ISNUMBER(R1393)),R1393&gt;A1393),"",DATEDIF(R1393,A1393,"Y")&amp;" years, "&amp;DATEDIF(R1393,A1393,"YM")&amp;" months, "&amp;DATEDIF(R1393,A1393,"MD")&amp;" days")</f>
        <v/>
      </c>
      <c r="T1393" s="284" t="n"/>
      <c r="U1393" s="284" t="n"/>
      <c r="V1393" s="699">
        <f>_xlfn.LET(_xlpm.d,_xlfn.XLOOKUP(T1393,'[1]Birth Dates'!$A:$A,'[1]Birth Dates'!$B:$B,"",0),IF(_xlpm.d=0,"",_xlpm.d))</f>
        <v/>
      </c>
      <c r="W1393" s="284">
        <f>IF(OR(V1393="",A1393="",NOT(ISNUMBER(V1393)),V1393&gt;A1393),"",DATEDIF(V1393,A1393,"Y")&amp;" years, "&amp;DATEDIF(V1393,A1393,"YM")&amp;" months, "&amp;DATEDIF(V1393,A1393,"MD")&amp;" days")</f>
        <v/>
      </c>
      <c r="X1393" s="284" t="n"/>
      <c r="Y1393" s="284" t="n"/>
      <c r="Z1393" s="284" t="n"/>
      <c r="AA1393" s="284" t="n"/>
      <c r="AB1393" s="284" t="n">
        <v>47</v>
      </c>
      <c r="AC1393" s="284" t="n"/>
      <c r="AD1393" s="284" t="n"/>
      <c r="AE1393" s="585" t="inlineStr">
        <is>
          <t>2:40.9400</t>
        </is>
      </c>
      <c r="AF1393" s="418">
        <f>IF(OR(AE1393="",AE1393="",AE1393=0),"",6.172/(AE1393*24))</f>
        <v/>
      </c>
      <c r="AG1393" s="289" t="n"/>
      <c r="AH1393" s="585" t="inlineStr"/>
      <c r="AI1393" s="418">
        <f>IF(OR(AH1393="",AH1393="",AH1393=0),"",6.172/(AH1393*24))</f>
        <v/>
      </c>
      <c r="AJ1393" s="175">
        <f>IF(AND(ISNUMBER(AB1393),ISNUMBER(AG1393)),AB1393-AG1393,"")</f>
        <v/>
      </c>
      <c r="AK1393" s="284" t="n"/>
      <c r="AL1393" s="307" t="n">
        <v>141</v>
      </c>
      <c r="AM1393" s="512" t="n">
        <v>0.2789516203703704</v>
      </c>
      <c r="AN1393" s="671">
        <f>IF(OR(AL1393="",AM1393="",AM1393=0),"",AL1393*6.172/(AM1393*24))</f>
        <v/>
      </c>
      <c r="AO1393" s="477">
        <f>IF(AND(AL1393=AL1392,AM1393&lt;&gt;"",AM1392&lt;&gt;""),AM1393-AM1392,"")</f>
        <v/>
      </c>
      <c r="AP1393" s="284" t="n"/>
      <c r="AQ1393" s="585" t="inlineStr"/>
      <c r="AR1393" s="418">
        <f>IF(OR(AQ1393="",AQ1393="",AQ1393=0),"",6.172/(AQ1393*24))</f>
        <v/>
      </c>
      <c r="AS1393" s="436">
        <f>IF(OR(NOT(ISNUMBER(C1393)),NOT(ISNUMBER(AB1393))),"",IF(AG1393&lt;&gt;"",AG1393,AB1393)-C1393)</f>
        <v/>
      </c>
      <c r="AT1393" s="290" t="n"/>
      <c r="AU1393" s="291">
        <f>IF($B1393="","",TEXT($A1393,"yyyymmdd")&amp;"_P"&amp;$C1393&amp;"_C"&amp;$F1393&amp;"_"&amp;TRIM(RIGHT(SUBSTITUTE(TRIM(SUBSTITUTE($L1393,CHAR(160)," "))," ",REPT(" ",60)),60))&amp;IF($P1393="","","-"&amp;TRIM(RIGHT(SUBSTITUTE(TRIM(SUBSTITUTE($P1393,CHAR(160)," "))," ",REPT(" ",60)),60)))&amp;IF($T1393="","","-"&amp;TRIM(RIGHT(SUBSTITUTE(TRIM(SUBSTITUTE($T1393,CHAR(160)," "))," ",REPT(" ",60)),60)))&amp;".jpg")</f>
        <v/>
      </c>
    </row>
    <row r="1394" ht="42" customHeight="1">
      <c r="A1394" s="288" t="n">
        <v>31326</v>
      </c>
      <c r="B1394" s="284" t="inlineStr">
        <is>
          <t>James Hardie 1000 6 October, 1985</t>
        </is>
      </c>
      <c r="C1394" s="284" t="n">
        <v>20</v>
      </c>
      <c r="D1394" s="284" t="inlineStr">
        <is>
          <t>C</t>
        </is>
      </c>
      <c r="E1394" s="284" t="n">
        <v>15</v>
      </c>
      <c r="F1394" s="284" t="n">
        <v>39</v>
      </c>
      <c r="G1394" s="284" t="inlineStr">
        <is>
          <t>Sleepyhead Beds</t>
        </is>
      </c>
      <c r="H1394" s="284" t="n"/>
      <c r="I1394" s="284" t="n"/>
      <c r="J1394" s="284" t="inlineStr">
        <is>
          <t>Holden Commodore VK</t>
        </is>
      </c>
      <c r="K1394" s="284" t="inlineStr">
        <is>
          <t>4980 V8</t>
        </is>
      </c>
      <c r="L1394" s="284" t="inlineStr">
        <is>
          <t>Graeme Bowkett</t>
        </is>
      </c>
      <c r="M1394" s="284" t="inlineStr">
        <is>
          <t>NZL</t>
        </is>
      </c>
      <c r="N1394" s="699">
        <f>_xlfn.LET(_xlpm.d,_xlfn.XLOOKUP(L1394,'[1]Birth Dates'!$A:$A,'[1]Birth Dates'!$B:$B,"",0),IF(_xlpm.d=0,"",_xlpm.d))</f>
        <v/>
      </c>
      <c r="O1394" s="284">
        <f>IF(OR(N1394="",A1394="",NOT(ISNUMBER(N1394)),N1394&gt;A1394),"",DATEDIF(N1394,A1394,"Y")&amp;" years, "&amp;DATEDIF(N1394,A1394,"YM")&amp;" months, "&amp;DATEDIF(N1394,A1394,"MD")&amp;" days")</f>
        <v/>
      </c>
      <c r="P1394" s="284" t="inlineStr">
        <is>
          <t>Wayne Wilkinson</t>
        </is>
      </c>
      <c r="Q1394" s="284" t="inlineStr">
        <is>
          <t>NZL</t>
        </is>
      </c>
      <c r="R1394" s="699">
        <f>_xlfn.LET(_xlpm.d,_xlfn.XLOOKUP(P1394,'[1]Birth Dates'!$A:$A,'[1]Birth Dates'!$B:$B,"",0),IF(_xlpm.d=0,"",_xlpm.d))</f>
        <v/>
      </c>
      <c r="S1394" s="284">
        <f>IF(OR(R1394="",A1394="",NOT(ISNUMBER(R1394)),R1394&gt;A1394),"",DATEDIF(R1394,A1394,"Y")&amp;" years, "&amp;DATEDIF(R1394,A1394,"YM")&amp;" months, "&amp;DATEDIF(R1394,A1394,"MD")&amp;" days")</f>
        <v/>
      </c>
      <c r="T1394" s="284" t="n"/>
      <c r="U1394" s="284" t="n"/>
      <c r="V1394" s="699">
        <f>_xlfn.LET(_xlpm.d,_xlfn.XLOOKUP(T1394,'[1]Birth Dates'!$A:$A,'[1]Birth Dates'!$B:$B,"",0),IF(_xlpm.d=0,"",_xlpm.d))</f>
        <v/>
      </c>
      <c r="W1394" s="284">
        <f>IF(OR(V1394="",A1394="",NOT(ISNUMBER(V1394)),V1394&gt;A1394),"",DATEDIF(V1394,A1394,"Y")&amp;" years, "&amp;DATEDIF(V1394,A1394,"YM")&amp;" months, "&amp;DATEDIF(V1394,A1394,"MD")&amp;" days")</f>
        <v/>
      </c>
      <c r="X1394" s="284" t="n"/>
      <c r="Y1394" s="284" t="n"/>
      <c r="Z1394" s="284" t="n"/>
      <c r="AA1394" s="284" t="n"/>
      <c r="AB1394" s="284" t="n">
        <v>19</v>
      </c>
      <c r="AC1394" s="284" t="n"/>
      <c r="AD1394" s="284" t="n"/>
      <c r="AE1394" s="585" t="inlineStr">
        <is>
          <t>2:26.6000</t>
        </is>
      </c>
      <c r="AF1394" s="418">
        <f>IF(OR(AE1394="",AE1394="",AE1394=0),"",6.172/(AE1394*24))</f>
        <v/>
      </c>
      <c r="AG1394" s="289" t="n"/>
      <c r="AH1394" s="585" t="inlineStr"/>
      <c r="AI1394" s="418">
        <f>IF(OR(AH1394="",AH1394="",AH1394=0),"",6.172/(AH1394*24))</f>
        <v/>
      </c>
      <c r="AJ1394" s="175">
        <f>IF(AND(ISNUMBER(AB1394),ISNUMBER(AG1394)),AB1394-AG1394,"")</f>
        <v/>
      </c>
      <c r="AK1394" s="284" t="n"/>
      <c r="AL1394" s="284" t="n">
        <v>135</v>
      </c>
      <c r="AM1394" s="512" t="n">
        <v>0.2801306712962963</v>
      </c>
      <c r="AN1394" s="671">
        <f>IF(OR(AL1394="",AM1394="",AM1394=0),"",AL1394*6.172/(AM1394*24))</f>
        <v/>
      </c>
      <c r="AO1394" s="477">
        <f>IF(AND(AL1394=AL1393,AM1394&lt;&gt;"",AM1393&lt;&gt;""),AM1394-AM1393,"")</f>
        <v/>
      </c>
      <c r="AP1394" s="284" t="n"/>
      <c r="AQ1394" s="585" t="inlineStr"/>
      <c r="AR1394" s="418">
        <f>IF(OR(AQ1394="",AQ1394="",AQ1394=0),"",6.172/(AQ1394*24))</f>
        <v/>
      </c>
      <c r="AS1394" s="436">
        <f>IF(OR(NOT(ISNUMBER(C1394)),NOT(ISNUMBER(AB1394))),"",IF(AG1394&lt;&gt;"",AG1394,AB1394)-C1394)</f>
        <v/>
      </c>
      <c r="AT1394" s="290" t="n"/>
      <c r="AU1394" s="291">
        <f>IF($B1394="","",TEXT($A1394,"yyyymmdd")&amp;"_P"&amp;$C1394&amp;"_C"&amp;$F1394&amp;"_"&amp;TRIM(RIGHT(SUBSTITUTE(TRIM(SUBSTITUTE($L1394,CHAR(160)," "))," ",REPT(" ",60)),60))&amp;IF($P1394="","","-"&amp;TRIM(RIGHT(SUBSTITUTE(TRIM(SUBSTITUTE($P1394,CHAR(160)," "))," ",REPT(" ",60)),60)))&amp;IF($T1394="","","-"&amp;TRIM(RIGHT(SUBSTITUTE(TRIM(SUBSTITUTE($T1394,CHAR(160)," "))," ",REPT(" ",60)),60)))&amp;".jpg")</f>
        <v/>
      </c>
    </row>
    <row r="1395" ht="42" customHeight="1">
      <c r="A1395" s="288" t="n">
        <v>31326</v>
      </c>
      <c r="B1395" s="284" t="inlineStr">
        <is>
          <t>James Hardie 1000 6 October, 1985</t>
        </is>
      </c>
      <c r="C1395" s="284" t="n">
        <v>21</v>
      </c>
      <c r="D1395" s="284" t="inlineStr">
        <is>
          <t>B</t>
        </is>
      </c>
      <c r="E1395" s="284" t="n">
        <v>5</v>
      </c>
      <c r="F1395" s="284" t="n">
        <v>53</v>
      </c>
      <c r="G1395" s="284" t="inlineStr">
        <is>
          <t>Chris Heyer's Kingswood Import Centre</t>
        </is>
      </c>
      <c r="H1395" s="284" t="n"/>
      <c r="I1395" s="284" t="n"/>
      <c r="J1395" s="284" t="inlineStr">
        <is>
          <t>Audi 5+5</t>
        </is>
      </c>
      <c r="K1395" s="284" t="inlineStr">
        <is>
          <t>2145 L5</t>
        </is>
      </c>
      <c r="L1395" s="284" t="inlineStr">
        <is>
          <t>Chris Heyer</t>
        </is>
      </c>
      <c r="M1395" s="284" t="inlineStr">
        <is>
          <t>AUS</t>
        </is>
      </c>
      <c r="N1395" s="699">
        <f>_xlfn.LET(_xlpm.d,_xlfn.XLOOKUP(L1395,'[1]Birth Dates'!$A:$A,'[1]Birth Dates'!$B:$B,"",0),IF(_xlpm.d=0,"",_xlpm.d))</f>
        <v/>
      </c>
      <c r="O1395" s="284">
        <f>IF(OR(N1395="",A1395="",NOT(ISNUMBER(N1395)),N1395&gt;A1395),"",DATEDIF(N1395,A1395,"Y")&amp;" years, "&amp;DATEDIF(N1395,A1395,"YM")&amp;" months, "&amp;DATEDIF(N1395,A1395,"MD")&amp;" days")</f>
        <v/>
      </c>
      <c r="P1395" s="284" t="inlineStr">
        <is>
          <t>Graham McGregor</t>
        </is>
      </c>
      <c r="Q1395" s="284" t="inlineStr">
        <is>
          <t>NZL</t>
        </is>
      </c>
      <c r="R1395" s="699">
        <f>_xlfn.LET(_xlpm.d,_xlfn.XLOOKUP(P1395,'[1]Birth Dates'!$A:$A,'[1]Birth Dates'!$B:$B,"",0),IF(_xlpm.d=0,"",_xlpm.d))</f>
        <v/>
      </c>
      <c r="S1395" s="284">
        <f>IF(OR(R1395="",A1395="",NOT(ISNUMBER(R1395)),R1395&gt;A1395),"",DATEDIF(R1395,A1395,"Y")&amp;" years, "&amp;DATEDIF(R1395,A1395,"YM")&amp;" months, "&amp;DATEDIF(R1395,A1395,"MD")&amp;" days")</f>
        <v/>
      </c>
      <c r="T1395" s="284" t="n"/>
      <c r="U1395" s="284" t="n"/>
      <c r="V1395" s="699">
        <f>_xlfn.LET(_xlpm.d,_xlfn.XLOOKUP(T1395,'[1]Birth Dates'!$A:$A,'[1]Birth Dates'!$B:$B,"",0),IF(_xlpm.d=0,"",_xlpm.d))</f>
        <v/>
      </c>
      <c r="W1395" s="284">
        <f>IF(OR(V1395="",A1395="",NOT(ISNUMBER(V1395)),V1395&gt;A1395),"",DATEDIF(V1395,A1395,"Y")&amp;" years, "&amp;DATEDIF(V1395,A1395,"YM")&amp;" months, "&amp;DATEDIF(V1395,A1395,"MD")&amp;" days")</f>
        <v/>
      </c>
      <c r="X1395" s="284" t="n"/>
      <c r="Y1395" s="284" t="n"/>
      <c r="Z1395" s="284" t="n"/>
      <c r="AA1395" s="284" t="n"/>
      <c r="AB1395" s="284" t="n">
        <v>48</v>
      </c>
      <c r="AC1395" s="284" t="n"/>
      <c r="AD1395" s="284" t="n"/>
      <c r="AE1395" s="585" t="inlineStr">
        <is>
          <t>2:42.1300</t>
        </is>
      </c>
      <c r="AF1395" s="418">
        <f>IF(OR(AE1395="",AE1395="",AE1395=0),"",6.172/(AE1395*24))</f>
        <v/>
      </c>
      <c r="AG1395" s="289" t="n"/>
      <c r="AH1395" s="585" t="inlineStr"/>
      <c r="AI1395" s="418">
        <f>IF(OR(AH1395="",AH1395="",AH1395=0),"",6.172/(AH1395*24))</f>
        <v/>
      </c>
      <c r="AJ1395" s="175">
        <f>IF(AND(ISNUMBER(AB1395),ISNUMBER(AG1395)),AB1395-AG1395,"")</f>
        <v/>
      </c>
      <c r="AK1395" s="284" t="n"/>
      <c r="AL1395" s="284" t="n">
        <v>134</v>
      </c>
      <c r="AM1395" s="512" t="n">
        <v>0.2799101851851852</v>
      </c>
      <c r="AN1395" s="671">
        <f>IF(OR(AL1395="",AM1395="",AM1395=0),"",AL1395*6.172/(AM1395*24))</f>
        <v/>
      </c>
      <c r="AO1395" s="477">
        <f>IF(AND(AL1395=AL1394,AM1395&lt;&gt;"",AM1394&lt;&gt;""),AM1395-AM1394,"")</f>
        <v/>
      </c>
      <c r="AP1395" s="284" t="n"/>
      <c r="AQ1395" s="585" t="inlineStr"/>
      <c r="AR1395" s="418">
        <f>IF(OR(AQ1395="",AQ1395="",AQ1395=0),"",6.172/(AQ1395*24))</f>
        <v/>
      </c>
      <c r="AS1395" s="436">
        <f>IF(OR(NOT(ISNUMBER(C1395)),NOT(ISNUMBER(AB1395))),"",IF(AG1395&lt;&gt;"",AG1395,AB1395)-C1395)</f>
        <v/>
      </c>
      <c r="AT1395" s="290" t="n"/>
      <c r="AU1395" s="291">
        <f>IF($B1395="","",TEXT($A1395,"yyyymmdd")&amp;"_P"&amp;$C1395&amp;"_C"&amp;$F1395&amp;"_"&amp;TRIM(RIGHT(SUBSTITUTE(TRIM(SUBSTITUTE($L1395,CHAR(160)," "))," ",REPT(" ",60)),60))&amp;IF($P1395="","","-"&amp;TRIM(RIGHT(SUBSTITUTE(TRIM(SUBSTITUTE($P1395,CHAR(160)," "))," ",REPT(" ",60)),60)))&amp;IF($T1395="","","-"&amp;TRIM(RIGHT(SUBSTITUTE(TRIM(SUBSTITUTE($T1395,CHAR(160)," "))," ",REPT(" ",60)),60)))&amp;".jpg")</f>
        <v/>
      </c>
    </row>
    <row r="1396" ht="42" customHeight="1">
      <c r="A1396" s="288" t="n">
        <v>31326</v>
      </c>
      <c r="B1396" s="284" t="inlineStr">
        <is>
          <t>James Hardie 1000 6 October, 1985</t>
        </is>
      </c>
      <c r="C1396" s="284" t="n">
        <v>22</v>
      </c>
      <c r="D1396" s="284" t="inlineStr">
        <is>
          <t>C</t>
        </is>
      </c>
      <c r="E1396" s="284" t="n">
        <v>16</v>
      </c>
      <c r="F1396" s="284" t="n">
        <v>36</v>
      </c>
      <c r="G1396" s="284" t="inlineStr">
        <is>
          <t>Lusty Engineering</t>
        </is>
      </c>
      <c r="H1396" s="284" t="n"/>
      <c r="I1396" s="284" t="n"/>
      <c r="J1396" s="284" t="inlineStr">
        <is>
          <t>Holden Commodore VK</t>
        </is>
      </c>
      <c r="K1396" s="284" t="inlineStr">
        <is>
          <t>4980 V8</t>
        </is>
      </c>
      <c r="L1396" s="284" t="inlineStr">
        <is>
          <t>Graham Lusty</t>
        </is>
      </c>
      <c r="M1396" s="284" t="inlineStr">
        <is>
          <t>AUS</t>
        </is>
      </c>
      <c r="N1396" s="699">
        <f>_xlfn.LET(_xlpm.d,_xlfn.XLOOKUP(L1396,'[1]Birth Dates'!$A:$A,'[1]Birth Dates'!$B:$B,"",0),IF(_xlpm.d=0,"",_xlpm.d))</f>
        <v/>
      </c>
      <c r="O1396" s="284">
        <f>IF(OR(N1396="",A1396="",NOT(ISNUMBER(N1396)),N1396&gt;A1396),"",DATEDIF(N1396,A1396,"Y")&amp;" years, "&amp;DATEDIF(N1396,A1396,"YM")&amp;" months, "&amp;DATEDIF(N1396,A1396,"MD")&amp;" days")</f>
        <v/>
      </c>
      <c r="P1396" s="284" t="inlineStr">
        <is>
          <t>Ken Lusty</t>
        </is>
      </c>
      <c r="Q1396" s="284" t="inlineStr">
        <is>
          <t>AUS</t>
        </is>
      </c>
      <c r="R1396" s="699">
        <f>_xlfn.LET(_xlpm.d,_xlfn.XLOOKUP(P1396,'[1]Birth Dates'!$A:$A,'[1]Birth Dates'!$B:$B,"",0),IF(_xlpm.d=0,"",_xlpm.d))</f>
        <v/>
      </c>
      <c r="S1396" s="284">
        <f>IF(OR(R1396="",A1396="",NOT(ISNUMBER(R1396)),R1396&gt;A1396),"",DATEDIF(R1396,A1396,"Y")&amp;" years, "&amp;DATEDIF(R1396,A1396,"YM")&amp;" months, "&amp;DATEDIF(R1396,A1396,"MD")&amp;" days")</f>
        <v/>
      </c>
      <c r="T1396" s="284" t="n"/>
      <c r="U1396" s="284" t="n"/>
      <c r="V1396" s="699">
        <f>_xlfn.LET(_xlpm.d,_xlfn.XLOOKUP(T1396,'[1]Birth Dates'!$A:$A,'[1]Birth Dates'!$B:$B,"",0),IF(_xlpm.d=0,"",_xlpm.d))</f>
        <v/>
      </c>
      <c r="W1396" s="284">
        <f>IF(OR(V1396="",A1396="",NOT(ISNUMBER(V1396)),V1396&gt;A1396),"",DATEDIF(V1396,A1396,"Y")&amp;" years, "&amp;DATEDIF(V1396,A1396,"YM")&amp;" months, "&amp;DATEDIF(V1396,A1396,"MD")&amp;" days")</f>
        <v/>
      </c>
      <c r="X1396" s="284" t="n"/>
      <c r="Y1396" s="284" t="n"/>
      <c r="Z1396" s="284" t="n"/>
      <c r="AA1396" s="284" t="n"/>
      <c r="AB1396" s="284" t="n">
        <v>44</v>
      </c>
      <c r="AC1396" s="284" t="n"/>
      <c r="AD1396" s="284" t="n"/>
      <c r="AE1396" s="585" t="inlineStr">
        <is>
          <t>2:35.8900</t>
        </is>
      </c>
      <c r="AF1396" s="418">
        <f>IF(OR(AE1396="",AE1396="",AE1396=0),"",6.172/(AE1396*24))</f>
        <v/>
      </c>
      <c r="AG1396" s="289" t="n"/>
      <c r="AH1396" s="585" t="inlineStr"/>
      <c r="AI1396" s="418">
        <f>IF(OR(AH1396="",AH1396="",AH1396=0),"",6.172/(AH1396*24))</f>
        <v/>
      </c>
      <c r="AJ1396" s="175">
        <f>IF(AND(ISNUMBER(AB1396),ISNUMBER(AG1396)),AB1396-AG1396,"")</f>
        <v/>
      </c>
      <c r="AK1396" s="284" t="n"/>
      <c r="AL1396" s="284" t="n">
        <v>133</v>
      </c>
      <c r="AM1396" s="512" t="n">
        <v>0.2801210648148148</v>
      </c>
      <c r="AN1396" s="671">
        <f>IF(OR(AL1396="",AM1396="",AM1396=0),"",AL1396*6.172/(AM1396*24))</f>
        <v/>
      </c>
      <c r="AO1396" s="477">
        <f>IF(AND(AL1396=AL1395,AM1396&lt;&gt;"",AM1395&lt;&gt;""),AM1396-AM1395,"")</f>
        <v/>
      </c>
      <c r="AP1396" s="284" t="n"/>
      <c r="AQ1396" s="585" t="inlineStr"/>
      <c r="AR1396" s="418">
        <f>IF(OR(AQ1396="",AQ1396="",AQ1396=0),"",6.172/(AQ1396*24))</f>
        <v/>
      </c>
      <c r="AS1396" s="436">
        <f>IF(OR(NOT(ISNUMBER(C1396)),NOT(ISNUMBER(AB1396))),"",IF(AG1396&lt;&gt;"",AG1396,AB1396)-C1396)</f>
        <v/>
      </c>
      <c r="AT1396" s="290" t="n"/>
      <c r="AU1396" s="291">
        <f>IF($B1396="","",TEXT($A1396,"yyyymmdd")&amp;"_P"&amp;$C1396&amp;"_C"&amp;$F1396&amp;"_"&amp;TRIM(RIGHT(SUBSTITUTE(TRIM(SUBSTITUTE($L1396,CHAR(160)," "))," ",REPT(" ",60)),60))&amp;IF($P1396="","","-"&amp;TRIM(RIGHT(SUBSTITUTE(TRIM(SUBSTITUTE($P1396,CHAR(160)," "))," ",REPT(" ",60)),60)))&amp;IF($T1396="","","-"&amp;TRIM(RIGHT(SUBSTITUTE(TRIM(SUBSTITUTE($T1396,CHAR(160)," "))," ",REPT(" ",60)),60)))&amp;".jpg")</f>
        <v/>
      </c>
    </row>
    <row r="1397" ht="42" customHeight="1">
      <c r="A1397" s="288" t="n">
        <v>31326</v>
      </c>
      <c r="B1397" s="284" t="inlineStr">
        <is>
          <t>James Hardie 1000 6 October, 1985</t>
        </is>
      </c>
      <c r="C1397" s="284" t="n">
        <v>23</v>
      </c>
      <c r="D1397" s="284" t="inlineStr">
        <is>
          <t>C</t>
        </is>
      </c>
      <c r="E1397" s="284" t="n">
        <v>17</v>
      </c>
      <c r="F1397" s="284" t="n">
        <v>34</v>
      </c>
      <c r="G1397" s="284" t="inlineStr">
        <is>
          <t>The Xerox Shop</t>
        </is>
      </c>
      <c r="H1397" s="284" t="n"/>
      <c r="I1397" s="284" t="n"/>
      <c r="J1397" s="284" t="inlineStr">
        <is>
          <t>Holden Commodore VK</t>
        </is>
      </c>
      <c r="K1397" s="284" t="inlineStr">
        <is>
          <t>4980 V8</t>
        </is>
      </c>
      <c r="L1397" s="284" t="inlineStr">
        <is>
          <t>Alan "Scotty" Taylor</t>
        </is>
      </c>
      <c r="M1397" s="284" t="inlineStr">
        <is>
          <t>AUS</t>
        </is>
      </c>
      <c r="N1397" s="699">
        <f>_xlfn.LET(_xlpm.d,_xlfn.XLOOKUP(L1397,'[1]Birth Dates'!$A:$A,'[1]Birth Dates'!$B:$B,"",0),IF(_xlpm.d=0,"",_xlpm.d))</f>
        <v/>
      </c>
      <c r="O1397" s="284">
        <f>IF(OR(N1397="",A1397="",NOT(ISNUMBER(N1397)),N1397&gt;A1397),"",DATEDIF(N1397,A1397,"Y")&amp;" years, "&amp;DATEDIF(N1397,A1397,"YM")&amp;" months, "&amp;DATEDIF(N1397,A1397,"MD")&amp;" days")</f>
        <v/>
      </c>
      <c r="P1397" s="284" t="inlineStr">
        <is>
          <t>Kevin Kennedy</t>
        </is>
      </c>
      <c r="Q1397" s="284" t="inlineStr">
        <is>
          <t>AUS</t>
        </is>
      </c>
      <c r="R1397" s="699">
        <f>_xlfn.LET(_xlpm.d,_xlfn.XLOOKUP(P1397,'[1]Birth Dates'!$A:$A,'[1]Birth Dates'!$B:$B,"",0),IF(_xlpm.d=0,"",_xlpm.d))</f>
        <v/>
      </c>
      <c r="S1397" s="284">
        <f>IF(OR(R1397="",A1397="",NOT(ISNUMBER(R1397)),R1397&gt;A1397),"",DATEDIF(R1397,A1397,"Y")&amp;" years, "&amp;DATEDIF(R1397,A1397,"YM")&amp;" months, "&amp;DATEDIF(R1397,A1397,"MD")&amp;" days")</f>
        <v/>
      </c>
      <c r="T1397" s="284" t="n"/>
      <c r="U1397" s="284" t="n"/>
      <c r="V1397" s="699">
        <f>_xlfn.LET(_xlpm.d,_xlfn.XLOOKUP(T1397,'[1]Birth Dates'!$A:$A,'[1]Birth Dates'!$B:$B,"",0),IF(_xlpm.d=0,"",_xlpm.d))</f>
        <v/>
      </c>
      <c r="W1397" s="284">
        <f>IF(OR(V1397="",A1397="",NOT(ISNUMBER(V1397)),V1397&gt;A1397),"",DATEDIF(V1397,A1397,"Y")&amp;" years, "&amp;DATEDIF(V1397,A1397,"YM")&amp;" months, "&amp;DATEDIF(V1397,A1397,"MD")&amp;" days")</f>
        <v/>
      </c>
      <c r="X1397" s="284" t="n"/>
      <c r="Y1397" s="284" t="n"/>
      <c r="Z1397" s="284" t="n"/>
      <c r="AA1397" s="284" t="n"/>
      <c r="AB1397" s="284" t="n">
        <v>40</v>
      </c>
      <c r="AC1397" s="284" t="n"/>
      <c r="AD1397" s="284" t="n"/>
      <c r="AE1397" s="585" t="inlineStr">
        <is>
          <t>2:33.9600</t>
        </is>
      </c>
      <c r="AF1397" s="418">
        <f>IF(OR(AE1397="",AE1397="",AE1397=0),"",6.172/(AE1397*24))</f>
        <v/>
      </c>
      <c r="AG1397" s="289" t="n"/>
      <c r="AH1397" s="585" t="inlineStr"/>
      <c r="AI1397" s="418">
        <f>IF(OR(AH1397="",AH1397="",AH1397=0),"",6.172/(AH1397*24))</f>
        <v/>
      </c>
      <c r="AJ1397" s="175">
        <f>IF(AND(ISNUMBER(AB1397),ISNUMBER(AG1397)),AB1397-AG1397,"")</f>
        <v/>
      </c>
      <c r="AK1397" s="284" t="n"/>
      <c r="AL1397" s="284" t="n">
        <v>132</v>
      </c>
      <c r="AM1397" s="512" t="n">
        <v>0.2794527777777778</v>
      </c>
      <c r="AN1397" s="671">
        <f>IF(OR(AL1397="",AM1397="",AM1397=0),"",AL1397*6.172/(AM1397*24))</f>
        <v/>
      </c>
      <c r="AO1397" s="477">
        <f>IF(AND(AL1397=AL1396,AM1397&lt;&gt;"",AM1396&lt;&gt;""),AM1397-AM1396,"")</f>
        <v/>
      </c>
      <c r="AP1397" s="284" t="n"/>
      <c r="AQ1397" s="585" t="inlineStr"/>
      <c r="AR1397" s="418">
        <f>IF(OR(AQ1397="",AQ1397="",AQ1397=0),"",6.172/(AQ1397*24))</f>
        <v/>
      </c>
      <c r="AS1397" s="436">
        <f>IF(OR(NOT(ISNUMBER(C1397)),NOT(ISNUMBER(AB1397))),"",IF(AG1397&lt;&gt;"",AG1397,AB1397)-C1397)</f>
        <v/>
      </c>
      <c r="AT1397" s="290" t="n"/>
      <c r="AU1397" s="291">
        <f>IF($B1397="","",TEXT($A1397,"yyyymmdd")&amp;"_P"&amp;$C1397&amp;"_C"&amp;$F1397&amp;"_"&amp;TRIM(RIGHT(SUBSTITUTE(TRIM(SUBSTITUTE($L1397,CHAR(160)," "))," ",REPT(" ",60)),60))&amp;IF($P1397="","","-"&amp;TRIM(RIGHT(SUBSTITUTE(TRIM(SUBSTITUTE($P1397,CHAR(160)," "))," ",REPT(" ",60)),60)))&amp;IF($T1397="","","-"&amp;TRIM(RIGHT(SUBSTITUTE(TRIM(SUBSTITUTE($T1397,CHAR(160)," "))," ",REPT(" ",60)),60)))&amp;".jpg")</f>
        <v/>
      </c>
    </row>
    <row r="1398" ht="42" customHeight="1">
      <c r="A1398" s="288" t="n">
        <v>31326</v>
      </c>
      <c r="B1398" s="284" t="inlineStr">
        <is>
          <t>James Hardie 1000 6 October, 1985</t>
        </is>
      </c>
      <c r="C1398" s="284" t="inlineStr">
        <is>
          <t>DNF</t>
        </is>
      </c>
      <c r="D1398" s="284" t="inlineStr">
        <is>
          <t>C</t>
        </is>
      </c>
      <c r="E1398" s="284" t="n"/>
      <c r="F1398" s="307" t="inlineStr">
        <is>
          <t>05</t>
        </is>
      </c>
      <c r="G1398" s="284" t="inlineStr">
        <is>
          <t>Mobil Holden Dealer Team</t>
        </is>
      </c>
      <c r="H1398" s="284" t="n"/>
      <c r="I1398" s="284" t="n"/>
      <c r="J1398" s="284" t="inlineStr">
        <is>
          <t>Holden Commodore VK</t>
        </is>
      </c>
      <c r="K1398" s="284" t="inlineStr">
        <is>
          <t>4980 V8</t>
        </is>
      </c>
      <c r="L1398" s="284" t="inlineStr">
        <is>
          <t>Peter Brock</t>
        </is>
      </c>
      <c r="M1398" s="284" t="inlineStr">
        <is>
          <t>AUS</t>
        </is>
      </c>
      <c r="N1398" s="699">
        <f>_xlfn.LET(_xlpm.d,_xlfn.XLOOKUP(L1398,'[1]Birth Dates'!$A:$A,'[1]Birth Dates'!$B:$B,"",0),IF(_xlpm.d=0,"",_xlpm.d))</f>
        <v/>
      </c>
      <c r="O1398" s="284">
        <f>IF(OR(N1398="",A1398="",NOT(ISNUMBER(N1398)),N1398&gt;A1398),"",DATEDIF(N1398,A1398,"Y")&amp;" years, "&amp;DATEDIF(N1398,A1398,"YM")&amp;" months, "&amp;DATEDIF(N1398,A1398,"MD")&amp;" days")</f>
        <v/>
      </c>
      <c r="P1398" s="284" t="inlineStr">
        <is>
          <t>David Oxton</t>
        </is>
      </c>
      <c r="Q1398" s="284" t="inlineStr">
        <is>
          <t>NZL</t>
        </is>
      </c>
      <c r="R1398" s="699">
        <f>_xlfn.LET(_xlpm.d,_xlfn.XLOOKUP(P1398,'[1]Birth Dates'!$A:$A,'[1]Birth Dates'!$B:$B,"",0),IF(_xlpm.d=0,"",_xlpm.d))</f>
        <v/>
      </c>
      <c r="S1398" s="284">
        <f>IF(OR(R1398="",A1398="",NOT(ISNUMBER(R1398)),R1398&gt;A1398),"",DATEDIF(R1398,A1398,"Y")&amp;" years, "&amp;DATEDIF(R1398,A1398,"YM")&amp;" months, "&amp;DATEDIF(R1398,A1398,"MD")&amp;" days")</f>
        <v/>
      </c>
      <c r="T1398" s="284" t="n"/>
      <c r="U1398" s="284" t="n"/>
      <c r="V1398" s="699">
        <f>_xlfn.LET(_xlpm.d,_xlfn.XLOOKUP(T1398,'[1]Birth Dates'!$A:$A,'[1]Birth Dates'!$B:$B,"",0),IF(_xlpm.d=0,"",_xlpm.d))</f>
        <v/>
      </c>
      <c r="W1398" s="284">
        <f>IF(OR(V1398="",A1398="",NOT(ISNUMBER(V1398)),V1398&gt;A1398),"",DATEDIF(V1398,A1398,"Y")&amp;" years, "&amp;DATEDIF(V1398,A1398,"YM")&amp;" months, "&amp;DATEDIF(V1398,A1398,"MD")&amp;" days")</f>
        <v/>
      </c>
      <c r="X1398" s="284" t="n"/>
      <c r="Y1398" s="284" t="n"/>
      <c r="Z1398" s="284" t="n"/>
      <c r="AA1398" s="284" t="n"/>
      <c r="AB1398" s="284" t="n">
        <v>8</v>
      </c>
      <c r="AC1398" s="284" t="n"/>
      <c r="AD1398" s="284" t="n"/>
      <c r="AE1398" s="600" t="inlineStr">
        <is>
          <t>2:22.8500</t>
        </is>
      </c>
      <c r="AF1398" s="418">
        <f>IF(OR(AE1398="",AE1398="",AE1398=0),"",6.172/(AE1398*24))</f>
        <v/>
      </c>
      <c r="AG1398" s="289" t="n">
        <v>10</v>
      </c>
      <c r="AH1398" s="600" t="inlineStr">
        <is>
          <t>2:23.0180</t>
        </is>
      </c>
      <c r="AI1398" s="418">
        <f>IF(OR(AH1398="",AH1398="",AH1398=0),"",6.172/(AH1398*24))</f>
        <v/>
      </c>
      <c r="AJ1398" s="175">
        <f>IF(AND(ISNUMBER(AB1398),ISNUMBER(AG1398)),AB1398-AG1398,"")</f>
        <v/>
      </c>
      <c r="AK1398" s="284" t="inlineStr">
        <is>
          <t>Engine</t>
        </is>
      </c>
      <c r="AL1398" s="284" t="n">
        <v>160</v>
      </c>
      <c r="AM1398" s="513" t="n"/>
      <c r="AN1398" s="671">
        <f>IF(OR(AL1398="",AM1398="",AM1398=0),"",AL1398*6.172/(AM1398*24))</f>
        <v/>
      </c>
      <c r="AO1398" s="477">
        <f>IF(AND(AL1398=AL1397,AM1398&lt;&gt;"",AM1397&lt;&gt;""),AM1398-AM1397,"")</f>
        <v/>
      </c>
      <c r="AP1398" s="284" t="n"/>
      <c r="AQ1398" s="585" t="inlineStr"/>
      <c r="AR1398" s="418">
        <f>IF(OR(AQ1398="",AQ1398="",AQ1398=0),"",6.172/(AQ1398*24))</f>
        <v/>
      </c>
      <c r="AS1398" s="436">
        <f>IF(OR(NOT(ISNUMBER(C1398)),NOT(ISNUMBER(AB1398))),"",IF(AG1398&lt;&gt;"",AG1398,AB1398)-C1398)</f>
        <v/>
      </c>
      <c r="AT1398" s="290" t="n"/>
      <c r="AU1398" s="291">
        <f>IF($B1398="","",TEXT($A1398,"yyyymmdd")&amp;"_P"&amp;$C1398&amp;"_C"&amp;$F1398&amp;"_"&amp;TRIM(RIGHT(SUBSTITUTE(TRIM(SUBSTITUTE($L1398,CHAR(160)," "))," ",REPT(" ",60)),60))&amp;IF($P1398="","","-"&amp;TRIM(RIGHT(SUBSTITUTE(TRIM(SUBSTITUTE($P1398,CHAR(160)," "))," ",REPT(" ",60)),60)))&amp;IF($T1398="","","-"&amp;TRIM(RIGHT(SUBSTITUTE(TRIM(SUBSTITUTE($T1398,CHAR(160)," "))," ",REPT(" ",60)),60)))&amp;".jpg")</f>
        <v/>
      </c>
    </row>
    <row r="1399" ht="42" customHeight="1">
      <c r="A1399" s="288" t="n">
        <v>31326</v>
      </c>
      <c r="B1399" s="284" t="inlineStr">
        <is>
          <t>James Hardie 1000 6 October, 1985</t>
        </is>
      </c>
      <c r="C1399" s="284" t="inlineStr">
        <is>
          <t>DNF</t>
        </is>
      </c>
      <c r="D1399" s="284" t="inlineStr">
        <is>
          <t>C</t>
        </is>
      </c>
      <c r="E1399" s="284" t="n"/>
      <c r="F1399" s="284" t="n">
        <v>14</v>
      </c>
      <c r="G1399" s="284" t="inlineStr">
        <is>
          <t>Auckland Coin &amp; Bullion Exchange</t>
        </is>
      </c>
      <c r="H1399" s="284" t="n"/>
      <c r="I1399" s="284" t="n"/>
      <c r="J1399" s="284" t="inlineStr">
        <is>
          <t>Holden Commodore VK</t>
        </is>
      </c>
      <c r="K1399" s="284" t="inlineStr">
        <is>
          <t>4980 V8</t>
        </is>
      </c>
      <c r="L1399" s="284" t="inlineStr">
        <is>
          <t>Ray Smith</t>
        </is>
      </c>
      <c r="M1399" s="284" t="inlineStr">
        <is>
          <t>NZL</t>
        </is>
      </c>
      <c r="N1399" s="699">
        <f>_xlfn.LET(_xlpm.d,_xlfn.XLOOKUP(L1399,'[1]Birth Dates'!$A:$A,'[1]Birth Dates'!$B:$B,"",0),IF(_xlpm.d=0,"",_xlpm.d))</f>
        <v/>
      </c>
      <c r="O1399" s="284">
        <f>IF(OR(N1399="",A1399="",NOT(ISNUMBER(N1399)),N1399&gt;A1399),"",DATEDIF(N1399,A1399,"Y")&amp;" years, "&amp;DATEDIF(N1399,A1399,"YM")&amp;" months, "&amp;DATEDIF(N1399,A1399,"MD")&amp;" days")</f>
        <v/>
      </c>
      <c r="P1399" s="284" t="inlineStr">
        <is>
          <t>Denny Hulme</t>
        </is>
      </c>
      <c r="Q1399" s="284" t="inlineStr">
        <is>
          <t>NZL</t>
        </is>
      </c>
      <c r="R1399" s="699">
        <f>_xlfn.LET(_xlpm.d,_xlfn.XLOOKUP(P1399,'[1]Birth Dates'!$A:$A,'[1]Birth Dates'!$B:$B,"",0),IF(_xlpm.d=0,"",_xlpm.d))</f>
        <v/>
      </c>
      <c r="S1399" s="284">
        <f>IF(OR(R1399="",A1399="",NOT(ISNUMBER(R1399)),R1399&gt;A1399),"",DATEDIF(R1399,A1399,"Y")&amp;" years, "&amp;DATEDIF(R1399,A1399,"YM")&amp;" months, "&amp;DATEDIF(R1399,A1399,"MD")&amp;" days")</f>
        <v/>
      </c>
      <c r="T1399" s="284" t="n"/>
      <c r="U1399" s="284" t="n"/>
      <c r="V1399" s="699">
        <f>_xlfn.LET(_xlpm.d,_xlfn.XLOOKUP(T1399,'[1]Birth Dates'!$A:$A,'[1]Birth Dates'!$B:$B,"",0),IF(_xlpm.d=0,"",_xlpm.d))</f>
        <v/>
      </c>
      <c r="W1399" s="284">
        <f>IF(OR(V1399="",A1399="",NOT(ISNUMBER(V1399)),V1399&gt;A1399),"",DATEDIF(V1399,A1399,"Y")&amp;" years, "&amp;DATEDIF(V1399,A1399,"YM")&amp;" months, "&amp;DATEDIF(V1399,A1399,"MD")&amp;" days")</f>
        <v/>
      </c>
      <c r="X1399" s="284" t="n"/>
      <c r="Y1399" s="284" t="n"/>
      <c r="Z1399" s="284" t="n"/>
      <c r="AA1399" s="284" t="n"/>
      <c r="AB1399" s="284" t="n">
        <v>14</v>
      </c>
      <c r="AC1399" s="284" t="n"/>
      <c r="AD1399" s="284" t="n"/>
      <c r="AE1399" s="600" t="inlineStr">
        <is>
          <t>2:24.8700</t>
        </is>
      </c>
      <c r="AF1399" s="418">
        <f>IF(OR(AE1399="",AE1399="",AE1399=0),"",6.172/(AE1399*24))</f>
        <v/>
      </c>
      <c r="AG1399" s="289" t="n"/>
      <c r="AH1399" s="585" t="inlineStr"/>
      <c r="AI1399" s="418">
        <f>IF(OR(AH1399="",AH1399="",AH1399=0),"",6.172/(AH1399*24))</f>
        <v/>
      </c>
      <c r="AJ1399" s="175">
        <f>IF(AND(ISNUMBER(AB1399),ISNUMBER(AG1399)),AB1399-AG1399,"")</f>
        <v/>
      </c>
      <c r="AK1399" s="284" t="inlineStr">
        <is>
          <t>Engine</t>
        </is>
      </c>
      <c r="AL1399" s="284" t="n">
        <v>146</v>
      </c>
      <c r="AM1399" s="513" t="n"/>
      <c r="AN1399" s="671">
        <f>IF(OR(AL1399="",AM1399="",AM1399=0),"",AL1399*6.172/(AM1399*24))</f>
        <v/>
      </c>
      <c r="AO1399" s="477">
        <f>IF(AND(AL1399=AL1398,AM1399&lt;&gt;"",AM1398&lt;&gt;""),AM1399-AM1398,"")</f>
        <v/>
      </c>
      <c r="AP1399" s="284" t="n"/>
      <c r="AQ1399" s="585" t="inlineStr"/>
      <c r="AR1399" s="418">
        <f>IF(OR(AQ1399="",AQ1399="",AQ1399=0),"",6.172/(AQ1399*24))</f>
        <v/>
      </c>
      <c r="AS1399" s="436">
        <f>IF(OR(NOT(ISNUMBER(C1399)),NOT(ISNUMBER(AB1399))),"",IF(AG1399&lt;&gt;"",AG1399,AB1399)-C1399)</f>
        <v/>
      </c>
      <c r="AT1399" s="290" t="n"/>
      <c r="AU1399" s="291">
        <f>IF($B1399="","",TEXT($A1399,"yyyymmdd")&amp;"_P"&amp;$C1399&amp;"_C"&amp;$F1399&amp;"_"&amp;TRIM(RIGHT(SUBSTITUTE(TRIM(SUBSTITUTE($L1399,CHAR(160)," "))," ",REPT(" ",60)),60))&amp;IF($P1399="","","-"&amp;TRIM(RIGHT(SUBSTITUTE(TRIM(SUBSTITUTE($P1399,CHAR(160)," "))," ",REPT(" ",60)),60)))&amp;IF($T1399="","","-"&amp;TRIM(RIGHT(SUBSTITUTE(TRIM(SUBSTITUTE($T1399,CHAR(160)," "))," ",REPT(" ",60)),60)))&amp;".jpg")</f>
        <v/>
      </c>
    </row>
    <row r="1400" ht="42" customHeight="1">
      <c r="A1400" s="288" t="n">
        <v>31326</v>
      </c>
      <c r="B1400" s="284" t="inlineStr">
        <is>
          <t>James Hardie 1000 6 October, 1985</t>
        </is>
      </c>
      <c r="C1400" s="284" t="inlineStr">
        <is>
          <t>DNF</t>
        </is>
      </c>
      <c r="D1400" s="284" t="inlineStr">
        <is>
          <t>C</t>
        </is>
      </c>
      <c r="E1400" s="284" t="n"/>
      <c r="F1400" s="284" t="n">
        <v>13</v>
      </c>
      <c r="G1400" s="284" t="inlineStr">
        <is>
          <t>Grellis Marketing</t>
        </is>
      </c>
      <c r="H1400" s="284" t="n"/>
      <c r="I1400" s="284" t="n"/>
      <c r="J1400" s="284" t="inlineStr">
        <is>
          <t>Holden Commodore VK</t>
        </is>
      </c>
      <c r="K1400" s="284" t="inlineStr">
        <is>
          <t>4980 V8</t>
        </is>
      </c>
      <c r="L1400" s="284" t="inlineStr">
        <is>
          <t>Bernie McClure</t>
        </is>
      </c>
      <c r="M1400" s="284" t="inlineStr">
        <is>
          <t>AUS</t>
        </is>
      </c>
      <c r="N1400" s="699">
        <f>_xlfn.LET(_xlpm.d,_xlfn.XLOOKUP(L1400,'[1]Birth Dates'!$A:$A,'[1]Birth Dates'!$B:$B,"",0),IF(_xlpm.d=0,"",_xlpm.d))</f>
        <v/>
      </c>
      <c r="O1400" s="284">
        <f>IF(OR(N1400="",A1400="",NOT(ISNUMBER(N1400)),N1400&gt;A1400),"",DATEDIF(N1400,A1400,"Y")&amp;" years, "&amp;DATEDIF(N1400,A1400,"YM")&amp;" months, "&amp;DATEDIF(N1400,A1400,"MD")&amp;" days")</f>
        <v/>
      </c>
      <c r="P1400" s="284" t="inlineStr">
        <is>
          <t>Ray Ellis</t>
        </is>
      </c>
      <c r="Q1400" s="284" t="inlineStr">
        <is>
          <t>AUS</t>
        </is>
      </c>
      <c r="R1400" s="699">
        <f>_xlfn.LET(_xlpm.d,_xlfn.XLOOKUP(P1400,'[1]Birth Dates'!$A:$A,'[1]Birth Dates'!$B:$B,"",0),IF(_xlpm.d=0,"",_xlpm.d))</f>
        <v/>
      </c>
      <c r="S1400" s="284">
        <f>IF(OR(R1400="",A1400="",NOT(ISNUMBER(R1400)),R1400&gt;A1400),"",DATEDIF(R1400,A1400,"Y")&amp;" years, "&amp;DATEDIF(R1400,A1400,"YM")&amp;" months, "&amp;DATEDIF(R1400,A1400,"MD")&amp;" days")</f>
        <v/>
      </c>
      <c r="T1400" s="284" t="n"/>
      <c r="U1400" s="284" t="n"/>
      <c r="V1400" s="699">
        <f>_xlfn.LET(_xlpm.d,_xlfn.XLOOKUP(T1400,'[1]Birth Dates'!$A:$A,'[1]Birth Dates'!$B:$B,"",0),IF(_xlpm.d=0,"",_xlpm.d))</f>
        <v/>
      </c>
      <c r="W1400" s="284">
        <f>IF(OR(V1400="",A1400="",NOT(ISNUMBER(V1400)),V1400&gt;A1400),"",DATEDIF(V1400,A1400,"Y")&amp;" years, "&amp;DATEDIF(V1400,A1400,"YM")&amp;" months, "&amp;DATEDIF(V1400,A1400,"MD")&amp;" days")</f>
        <v/>
      </c>
      <c r="X1400" s="284" t="n"/>
      <c r="Y1400" s="284" t="n"/>
      <c r="Z1400" s="284" t="n"/>
      <c r="AA1400" s="284" t="n"/>
      <c r="AB1400" s="284" t="n">
        <v>35</v>
      </c>
      <c r="AC1400" s="284" t="n"/>
      <c r="AD1400" s="284" t="n"/>
      <c r="AE1400" s="600" t="inlineStr">
        <is>
          <t>2:31.9500</t>
        </is>
      </c>
      <c r="AF1400" s="418">
        <f>IF(OR(AE1400="",AE1400="",AE1400=0),"",6.172/(AE1400*24))</f>
        <v/>
      </c>
      <c r="AG1400" s="289" t="n"/>
      <c r="AH1400" s="585" t="inlineStr"/>
      <c r="AI1400" s="418">
        <f>IF(OR(AH1400="",AH1400="",AH1400=0),"",6.172/(AH1400*24))</f>
        <v/>
      </c>
      <c r="AJ1400" s="175">
        <f>IF(AND(ISNUMBER(AB1400),ISNUMBER(AG1400)),AB1400-AG1400,"")</f>
        <v/>
      </c>
      <c r="AK1400" s="284" t="inlineStr">
        <is>
          <t>Valves</t>
        </is>
      </c>
      <c r="AL1400" s="284" t="n">
        <v>136</v>
      </c>
      <c r="AM1400" s="513" t="n"/>
      <c r="AN1400" s="671">
        <f>IF(OR(AL1400="",AM1400="",AM1400=0),"",AL1400*6.172/(AM1400*24))</f>
        <v/>
      </c>
      <c r="AO1400" s="477">
        <f>IF(AND(AL1400=AL1399,AM1400&lt;&gt;"",AM1399&lt;&gt;""),AM1400-AM1399,"")</f>
        <v/>
      </c>
      <c r="AP1400" s="284" t="n"/>
      <c r="AQ1400" s="585" t="inlineStr"/>
      <c r="AR1400" s="418">
        <f>IF(OR(AQ1400="",AQ1400="",AQ1400=0),"",6.172/(AQ1400*24))</f>
        <v/>
      </c>
      <c r="AS1400" s="436">
        <f>IF(OR(NOT(ISNUMBER(C1400)),NOT(ISNUMBER(AB1400))),"",IF(AG1400&lt;&gt;"",AG1400,AB1400)-C1400)</f>
        <v/>
      </c>
      <c r="AT1400" s="290" t="n"/>
      <c r="AU1400" s="291">
        <f>IF($B1400="","",TEXT($A1400,"yyyymmdd")&amp;"_P"&amp;$C1400&amp;"_C"&amp;$F1400&amp;"_"&amp;TRIM(RIGHT(SUBSTITUTE(TRIM(SUBSTITUTE($L1400,CHAR(160)," "))," ",REPT(" ",60)),60))&amp;IF($P1400="","","-"&amp;TRIM(RIGHT(SUBSTITUTE(TRIM(SUBSTITUTE($P1400,CHAR(160)," "))," ",REPT(" ",60)),60)))&amp;IF($T1400="","","-"&amp;TRIM(RIGHT(SUBSTITUTE(TRIM(SUBSTITUTE($T1400,CHAR(160)," "))," ",REPT(" ",60)),60)))&amp;".jpg")</f>
        <v/>
      </c>
    </row>
    <row r="1401" ht="42" customHeight="1">
      <c r="A1401" s="288" t="n">
        <v>31326</v>
      </c>
      <c r="B1401" s="284" t="inlineStr">
        <is>
          <t>James Hardie 1000 6 October, 1985</t>
        </is>
      </c>
      <c r="C1401" s="284" t="inlineStr">
        <is>
          <t>DNF</t>
        </is>
      </c>
      <c r="D1401" s="284" t="inlineStr">
        <is>
          <t>C</t>
        </is>
      </c>
      <c r="E1401" s="284" t="n"/>
      <c r="F1401" s="284" t="n">
        <v>4</v>
      </c>
      <c r="G1401" s="284" t="inlineStr">
        <is>
          <t>IMB Team Wollongong</t>
        </is>
      </c>
      <c r="H1401" s="284" t="n"/>
      <c r="I1401" s="284" t="n"/>
      <c r="J1401" s="284" t="inlineStr">
        <is>
          <t>Holden Commodore VK</t>
        </is>
      </c>
      <c r="K1401" s="284" t="inlineStr">
        <is>
          <t>4980 V8</t>
        </is>
      </c>
      <c r="L1401" s="284" t="inlineStr">
        <is>
          <t>Peter McLeod</t>
        </is>
      </c>
      <c r="M1401" s="284" t="inlineStr">
        <is>
          <t>AUS</t>
        </is>
      </c>
      <c r="N1401" s="699">
        <f>_xlfn.LET(_xlpm.d,_xlfn.XLOOKUP(L1401,'[1]Birth Dates'!$A:$A,'[1]Birth Dates'!$B:$B,"",0),IF(_xlpm.d=0,"",_xlpm.d))</f>
        <v/>
      </c>
      <c r="O1401" s="284">
        <f>IF(OR(N1401="",A1401="",NOT(ISNUMBER(N1401)),N1401&gt;A1401),"",DATEDIF(N1401,A1401,"Y")&amp;" years, "&amp;DATEDIF(N1401,A1401,"YM")&amp;" months, "&amp;DATEDIF(N1401,A1401,"MD")&amp;" days")</f>
        <v/>
      </c>
      <c r="P1401" s="284" t="inlineStr">
        <is>
          <t>Graeme Bailey</t>
        </is>
      </c>
      <c r="Q1401" s="284" t="inlineStr">
        <is>
          <t>AUS</t>
        </is>
      </c>
      <c r="R1401" s="699">
        <f>_xlfn.LET(_xlpm.d,_xlfn.XLOOKUP(P1401,'[1]Birth Dates'!$A:$A,'[1]Birth Dates'!$B:$B,"",0),IF(_xlpm.d=0,"",_xlpm.d))</f>
        <v/>
      </c>
      <c r="S1401" s="284">
        <f>IF(OR(R1401="",A1401="",NOT(ISNUMBER(R1401)),R1401&gt;A1401),"",DATEDIF(R1401,A1401,"Y")&amp;" years, "&amp;DATEDIF(R1401,A1401,"YM")&amp;" months, "&amp;DATEDIF(R1401,A1401,"MD")&amp;" days")</f>
        <v/>
      </c>
      <c r="T1401" s="284" t="n"/>
      <c r="U1401" s="284" t="n"/>
      <c r="V1401" s="699">
        <f>_xlfn.LET(_xlpm.d,_xlfn.XLOOKUP(T1401,'[1]Birth Dates'!$A:$A,'[1]Birth Dates'!$B:$B,"",0),IF(_xlpm.d=0,"",_xlpm.d))</f>
        <v/>
      </c>
      <c r="W1401" s="284">
        <f>IF(OR(V1401="",A1401="",NOT(ISNUMBER(V1401)),V1401&gt;A1401),"",DATEDIF(V1401,A1401,"Y")&amp;" years, "&amp;DATEDIF(V1401,A1401,"YM")&amp;" months, "&amp;DATEDIF(V1401,A1401,"MD")&amp;" days")</f>
        <v/>
      </c>
      <c r="X1401" s="284" t="n"/>
      <c r="Y1401" s="284" t="n"/>
      <c r="Z1401" s="284" t="n"/>
      <c r="AA1401" s="284" t="n"/>
      <c r="AB1401" s="284" t="n">
        <v>21</v>
      </c>
      <c r="AC1401" s="284" t="n"/>
      <c r="AD1401" s="284" t="n"/>
      <c r="AE1401" s="600" t="inlineStr">
        <is>
          <t>2:27.1300</t>
        </is>
      </c>
      <c r="AF1401" s="418">
        <f>IF(OR(AE1401="",AE1401="",AE1401=0),"",6.172/(AE1401*24))</f>
        <v/>
      </c>
      <c r="AG1401" s="289" t="n"/>
      <c r="AH1401" s="585" t="inlineStr"/>
      <c r="AI1401" s="418">
        <f>IF(OR(AH1401="",AH1401="",AH1401=0),"",6.172/(AH1401*24))</f>
        <v/>
      </c>
      <c r="AJ1401" s="175">
        <f>IF(AND(ISNUMBER(AB1401),ISNUMBER(AG1401)),AB1401-AG1401,"")</f>
        <v/>
      </c>
      <c r="AK1401" s="284" t="inlineStr">
        <is>
          <t>Gearbox</t>
        </is>
      </c>
      <c r="AL1401" s="284" t="n">
        <v>126</v>
      </c>
      <c r="AM1401" s="513" t="n"/>
      <c r="AN1401" s="671">
        <f>IF(OR(AL1401="",AM1401="",AM1401=0),"",AL1401*6.172/(AM1401*24))</f>
        <v/>
      </c>
      <c r="AO1401" s="477">
        <f>IF(AND(AL1401=AL1400,AM1401&lt;&gt;"",AM1400&lt;&gt;""),AM1401-AM1400,"")</f>
        <v/>
      </c>
      <c r="AP1401" s="284" t="n"/>
      <c r="AQ1401" s="585" t="inlineStr"/>
      <c r="AR1401" s="418">
        <f>IF(OR(AQ1401="",AQ1401="",AQ1401=0),"",6.172/(AQ1401*24))</f>
        <v/>
      </c>
      <c r="AS1401" s="436">
        <f>IF(OR(NOT(ISNUMBER(C1401)),NOT(ISNUMBER(AB1401))),"",IF(AG1401&lt;&gt;"",AG1401,AB1401)-C1401)</f>
        <v/>
      </c>
      <c r="AT1401" s="290" t="n"/>
      <c r="AU1401" s="291">
        <f>IF($B1401="","",TEXT($A1401,"yyyymmdd")&amp;"_P"&amp;$C1401&amp;"_C"&amp;$F1401&amp;"_"&amp;TRIM(RIGHT(SUBSTITUTE(TRIM(SUBSTITUTE($L1401,CHAR(160)," "))," ",REPT(" ",60)),60))&amp;IF($P1401="","","-"&amp;TRIM(RIGHT(SUBSTITUTE(TRIM(SUBSTITUTE($P1401,CHAR(160)," "))," ",REPT(" ",60)),60)))&amp;IF($T1401="","","-"&amp;TRIM(RIGHT(SUBSTITUTE(TRIM(SUBSTITUTE($T1401,CHAR(160)," "))," ",REPT(" ",60)),60)))&amp;".jpg")</f>
        <v/>
      </c>
    </row>
    <row r="1402" ht="42" customHeight="1">
      <c r="A1402" s="288" t="n">
        <v>31326</v>
      </c>
      <c r="B1402" s="284" t="inlineStr">
        <is>
          <t>James Hardie 1000 6 October, 1985</t>
        </is>
      </c>
      <c r="C1402" s="284" t="inlineStr">
        <is>
          <t>DNF</t>
        </is>
      </c>
      <c r="D1402" s="284" t="inlineStr">
        <is>
          <t>A</t>
        </is>
      </c>
      <c r="E1402" s="284" t="n"/>
      <c r="F1402" s="284" t="n">
        <v>57</v>
      </c>
      <c r="G1402" s="284" t="inlineStr">
        <is>
          <t>Bob Holden Motors Manly Vale</t>
        </is>
      </c>
      <c r="H1402" s="284" t="n"/>
      <c r="I1402" s="284" t="n"/>
      <c r="J1402" s="284" t="inlineStr">
        <is>
          <t>Toyota Sprinter</t>
        </is>
      </c>
      <c r="K1402" s="284" t="inlineStr">
        <is>
          <t>1587 L4</t>
        </is>
      </c>
      <c r="L1402" s="284" t="inlineStr">
        <is>
          <t>Bob Holden</t>
        </is>
      </c>
      <c r="M1402" s="284" t="inlineStr">
        <is>
          <t>AUS</t>
        </is>
      </c>
      <c r="N1402" s="699">
        <f>_xlfn.LET(_xlpm.d,_xlfn.XLOOKUP(L1402,'[1]Birth Dates'!$A:$A,'[1]Birth Dates'!$B:$B,"",0),IF(_xlpm.d=0,"",_xlpm.d))</f>
        <v/>
      </c>
      <c r="O1402" s="284">
        <f>IF(OR(N1402="",A1402="",NOT(ISNUMBER(N1402)),N1402&gt;A1402),"",DATEDIF(N1402,A1402,"Y")&amp;" years, "&amp;DATEDIF(N1402,A1402,"YM")&amp;" months, "&amp;DATEDIF(N1402,A1402,"MD")&amp;" days")</f>
        <v/>
      </c>
      <c r="P1402" s="284" t="inlineStr">
        <is>
          <t>Glenn Clark</t>
        </is>
      </c>
      <c r="Q1402" s="284" t="inlineStr">
        <is>
          <t>NZL</t>
        </is>
      </c>
      <c r="R1402" s="699">
        <f>_xlfn.LET(_xlpm.d,_xlfn.XLOOKUP(P1402,'[1]Birth Dates'!$A:$A,'[1]Birth Dates'!$B:$B,"",0),IF(_xlpm.d=0,"",_xlpm.d))</f>
        <v/>
      </c>
      <c r="S1402" s="284">
        <f>IF(OR(R1402="",A1402="",NOT(ISNUMBER(R1402)),R1402&gt;A1402),"",DATEDIF(R1402,A1402,"Y")&amp;" years, "&amp;DATEDIF(R1402,A1402,"YM")&amp;" months, "&amp;DATEDIF(R1402,A1402,"MD")&amp;" days")</f>
        <v/>
      </c>
      <c r="T1402" s="284" t="n"/>
      <c r="U1402" s="284" t="n"/>
      <c r="V1402" s="699">
        <f>_xlfn.LET(_xlpm.d,_xlfn.XLOOKUP(T1402,'[1]Birth Dates'!$A:$A,'[1]Birth Dates'!$B:$B,"",0),IF(_xlpm.d=0,"",_xlpm.d))</f>
        <v/>
      </c>
      <c r="W1402" s="284">
        <f>IF(OR(V1402="",A1402="",NOT(ISNUMBER(V1402)),V1402&gt;A1402),"",DATEDIF(V1402,A1402,"Y")&amp;" years, "&amp;DATEDIF(V1402,A1402,"YM")&amp;" months, "&amp;DATEDIF(V1402,A1402,"MD")&amp;" days")</f>
        <v/>
      </c>
      <c r="X1402" s="284" t="n"/>
      <c r="Y1402" s="284" t="n"/>
      <c r="Z1402" s="284" t="n"/>
      <c r="AA1402" s="284" t="n"/>
      <c r="AB1402" s="284" t="n">
        <v>45</v>
      </c>
      <c r="AC1402" s="284" t="n"/>
      <c r="AD1402" s="284" t="n"/>
      <c r="AE1402" s="600" t="inlineStr">
        <is>
          <t>2:35.9400</t>
        </is>
      </c>
      <c r="AF1402" s="418">
        <f>IF(OR(AE1402="",AE1402="",AE1402=0),"",6.172/(AE1402*24))</f>
        <v/>
      </c>
      <c r="AG1402" s="289" t="n"/>
      <c r="AH1402" s="585" t="inlineStr"/>
      <c r="AI1402" s="418">
        <f>IF(OR(AH1402="",AH1402="",AH1402=0),"",6.172/(AH1402*24))</f>
        <v/>
      </c>
      <c r="AJ1402" s="175">
        <f>IF(AND(ISNUMBER(AB1402),ISNUMBER(AG1402)),AB1402-AG1402,"")</f>
        <v/>
      </c>
      <c r="AK1402" s="284" t="inlineStr">
        <is>
          <t>Engine</t>
        </is>
      </c>
      <c r="AL1402" s="284" t="n">
        <v>123</v>
      </c>
      <c r="AM1402" s="513" t="n"/>
      <c r="AN1402" s="671">
        <f>IF(OR(AL1402="",AM1402="",AM1402=0),"",AL1402*6.172/(AM1402*24))</f>
        <v/>
      </c>
      <c r="AO1402" s="477">
        <f>IF(AND(AL1402=AL1401,AM1402&lt;&gt;"",AM1401&lt;&gt;""),AM1402-AM1401,"")</f>
        <v/>
      </c>
      <c r="AP1402" s="284" t="n"/>
      <c r="AQ1402" s="585" t="inlineStr"/>
      <c r="AR1402" s="418">
        <f>IF(OR(AQ1402="",AQ1402="",AQ1402=0),"",6.172/(AQ1402*24))</f>
        <v/>
      </c>
      <c r="AS1402" s="436">
        <f>IF(OR(NOT(ISNUMBER(C1402)),NOT(ISNUMBER(AB1402))),"",IF(AG1402&lt;&gt;"",AG1402,AB1402)-C1402)</f>
        <v/>
      </c>
      <c r="AT1402" s="290" t="n"/>
      <c r="AU1402" s="291">
        <f>IF($B1402="","",TEXT($A1402,"yyyymmdd")&amp;"_P"&amp;$C1402&amp;"_C"&amp;$F1402&amp;"_"&amp;TRIM(RIGHT(SUBSTITUTE(TRIM(SUBSTITUTE($L1402,CHAR(160)," "))," ",REPT(" ",60)),60))&amp;IF($P1402="","","-"&amp;TRIM(RIGHT(SUBSTITUTE(TRIM(SUBSTITUTE($P1402,CHAR(160)," "))," ",REPT(" ",60)),60)))&amp;IF($T1402="","","-"&amp;TRIM(RIGHT(SUBSTITUTE(TRIM(SUBSTITUTE($T1402,CHAR(160)," "))," ",REPT(" ",60)),60)))&amp;".jpg")</f>
        <v/>
      </c>
    </row>
    <row r="1403" ht="42" customHeight="1">
      <c r="A1403" s="288" t="n">
        <v>31326</v>
      </c>
      <c r="B1403" s="284" t="inlineStr">
        <is>
          <t>James Hardie 1000 6 October, 1985</t>
        </is>
      </c>
      <c r="C1403" s="284" t="inlineStr">
        <is>
          <t>DNF</t>
        </is>
      </c>
      <c r="D1403" s="284" t="inlineStr">
        <is>
          <t>B</t>
        </is>
      </c>
      <c r="E1403" s="284" t="n"/>
      <c r="F1403" s="284" t="n">
        <v>55</v>
      </c>
      <c r="G1403" s="284" t="inlineStr">
        <is>
          <t>Mark Petch Motorsport</t>
        </is>
      </c>
      <c r="H1403" s="284" t="n"/>
      <c r="I1403" s="284" t="n"/>
      <c r="J1403" s="284" t="inlineStr">
        <is>
          <t>Volvo 240T</t>
        </is>
      </c>
      <c r="K1403" s="284" t="inlineStr">
        <is>
          <t>2141 tc L4</t>
        </is>
      </c>
      <c r="L1403" s="284" t="inlineStr">
        <is>
          <t>Robbie Francevic</t>
        </is>
      </c>
      <c r="M1403" s="284" t="inlineStr">
        <is>
          <t>NZL</t>
        </is>
      </c>
      <c r="N1403" s="699">
        <f>_xlfn.LET(_xlpm.d,_xlfn.XLOOKUP(L1403,'[1]Birth Dates'!$A:$A,'[1]Birth Dates'!$B:$B,"",0),IF(_xlpm.d=0,"",_xlpm.d))</f>
        <v/>
      </c>
      <c r="O1403" s="284">
        <f>IF(OR(N1403="",A1403="",NOT(ISNUMBER(N1403)),N1403&gt;A1403),"",DATEDIF(N1403,A1403,"Y")&amp;" years, "&amp;DATEDIF(N1403,A1403,"YM")&amp;" months, "&amp;DATEDIF(N1403,A1403,"MD")&amp;" days")</f>
        <v/>
      </c>
      <c r="P1403" s="284" t="inlineStr">
        <is>
          <t>John Bowe</t>
        </is>
      </c>
      <c r="Q1403" s="284" t="inlineStr">
        <is>
          <t>AUS</t>
        </is>
      </c>
      <c r="R1403" s="699">
        <f>_xlfn.LET(_xlpm.d,_xlfn.XLOOKUP(P1403,'[1]Birth Dates'!$A:$A,'[1]Birth Dates'!$B:$B,"",0),IF(_xlpm.d=0,"",_xlpm.d))</f>
        <v/>
      </c>
      <c r="S1403" s="284">
        <f>IF(OR(R1403="",A1403="",NOT(ISNUMBER(R1403)),R1403&gt;A1403),"",DATEDIF(R1403,A1403,"Y")&amp;" years, "&amp;DATEDIF(R1403,A1403,"YM")&amp;" months, "&amp;DATEDIF(R1403,A1403,"MD")&amp;" days")</f>
        <v/>
      </c>
      <c r="T1403" s="284" t="n"/>
      <c r="U1403" s="284" t="n"/>
      <c r="V1403" s="699">
        <f>_xlfn.LET(_xlpm.d,_xlfn.XLOOKUP(T1403,'[1]Birth Dates'!$A:$A,'[1]Birth Dates'!$B:$B,"",0),IF(_xlpm.d=0,"",_xlpm.d))</f>
        <v/>
      </c>
      <c r="W1403" s="284">
        <f>IF(OR(V1403="",A1403="",NOT(ISNUMBER(V1403)),V1403&gt;A1403),"",DATEDIF(V1403,A1403,"Y")&amp;" years, "&amp;DATEDIF(V1403,A1403,"YM")&amp;" months, "&amp;DATEDIF(V1403,A1403,"MD")&amp;" days")</f>
        <v/>
      </c>
      <c r="X1403" s="284" t="n"/>
      <c r="Y1403" s="284" t="n"/>
      <c r="Z1403" s="284" t="n"/>
      <c r="AA1403" s="284" t="n"/>
      <c r="AB1403" s="284" t="n">
        <v>7</v>
      </c>
      <c r="AC1403" s="284" t="n"/>
      <c r="AD1403" s="284" t="n"/>
      <c r="AE1403" s="600" t="inlineStr">
        <is>
          <t>2:22.2200</t>
        </is>
      </c>
      <c r="AF1403" s="418">
        <f>IF(OR(AE1403="",AE1403="",AE1403=0),"",6.172/(AE1403*24))</f>
        <v/>
      </c>
      <c r="AG1403" s="289" t="n">
        <v>5</v>
      </c>
      <c r="AH1403" s="600" t="inlineStr">
        <is>
          <t>2:20.8730</t>
        </is>
      </c>
      <c r="AI1403" s="418">
        <f>IF(OR(AH1403="",AH1403="",AH1403=0),"",6.172/(AH1403*24))</f>
        <v/>
      </c>
      <c r="AJ1403" s="175">
        <f>IF(AND(ISNUMBER(AB1403),ISNUMBER(AG1403)),AB1403-AG1403,"")</f>
        <v/>
      </c>
      <c r="AK1403" s="284" t="inlineStr">
        <is>
          <t>Out of Fuel</t>
        </is>
      </c>
      <c r="AL1403" s="284" t="n">
        <v>122</v>
      </c>
      <c r="AM1403" s="513" t="n"/>
      <c r="AN1403" s="671">
        <f>IF(OR(AL1403="",AM1403="",AM1403=0),"",AL1403*6.172/(AM1403*24))</f>
        <v/>
      </c>
      <c r="AO1403" s="477">
        <f>IF(AND(AL1403=AL1402,AM1403&lt;&gt;"",AM1402&lt;&gt;""),AM1403-AM1402,"")</f>
        <v/>
      </c>
      <c r="AP1403" s="284" t="n"/>
      <c r="AQ1403" s="585" t="inlineStr"/>
      <c r="AR1403" s="418">
        <f>IF(OR(AQ1403="",AQ1403="",AQ1403=0),"",6.172/(AQ1403*24))</f>
        <v/>
      </c>
      <c r="AS1403" s="436">
        <f>IF(OR(NOT(ISNUMBER(C1403)),NOT(ISNUMBER(AB1403))),"",IF(AG1403&lt;&gt;"",AG1403,AB1403)-C1403)</f>
        <v/>
      </c>
      <c r="AT1403" s="290" t="n"/>
      <c r="AU1403" s="291">
        <f>IF($B1403="","",TEXT($A1403,"yyyymmdd")&amp;"_P"&amp;$C1403&amp;"_C"&amp;$F1403&amp;"_"&amp;TRIM(RIGHT(SUBSTITUTE(TRIM(SUBSTITUTE($L1403,CHAR(160)," "))," ",REPT(" ",60)),60))&amp;IF($P1403="","","-"&amp;TRIM(RIGHT(SUBSTITUTE(TRIM(SUBSTITUTE($P1403,CHAR(160)," "))," ",REPT(" ",60)),60)))&amp;IF($T1403="","","-"&amp;TRIM(RIGHT(SUBSTITUTE(TRIM(SUBSTITUTE($T1403,CHAR(160)," "))," ",REPT(" ",60)),60)))&amp;".jpg")</f>
        <v/>
      </c>
    </row>
    <row r="1404" ht="42" customHeight="1">
      <c r="A1404" s="288" t="n">
        <v>31326</v>
      </c>
      <c r="B1404" s="284" t="inlineStr">
        <is>
          <t>James Hardie 1000 6 October, 1985</t>
        </is>
      </c>
      <c r="C1404" s="284" t="inlineStr">
        <is>
          <t>DNF</t>
        </is>
      </c>
      <c r="D1404" s="284" t="inlineStr">
        <is>
          <t>B</t>
        </is>
      </c>
      <c r="E1404" s="284" t="n"/>
      <c r="F1404" s="284" t="n">
        <v>54</v>
      </c>
      <c r="G1404" s="284" t="inlineStr">
        <is>
          <t>Melbourne Clutch &amp; Brake Service</t>
        </is>
      </c>
      <c r="H1404" s="284" t="n"/>
      <c r="I1404" s="284" t="n"/>
      <c r="J1404" s="284" t="inlineStr">
        <is>
          <t>Mitsubishi Starion</t>
        </is>
      </c>
      <c r="K1404" s="284" t="inlineStr">
        <is>
          <t>1998 tc L4</t>
        </is>
      </c>
      <c r="L1404" s="284" t="inlineStr">
        <is>
          <t>Brian Sampson</t>
        </is>
      </c>
      <c r="M1404" s="284" t="inlineStr">
        <is>
          <t>AUS</t>
        </is>
      </c>
      <c r="N1404" s="699">
        <f>_xlfn.LET(_xlpm.d,_xlfn.XLOOKUP(L1404,'[1]Birth Dates'!$A:$A,'[1]Birth Dates'!$B:$B,"",0),IF(_xlpm.d=0,"",_xlpm.d))</f>
        <v/>
      </c>
      <c r="O1404" s="284">
        <f>IF(OR(N1404="",A1404="",NOT(ISNUMBER(N1404)),N1404&gt;A1404),"",DATEDIF(N1404,A1404,"Y")&amp;" years, "&amp;DATEDIF(N1404,A1404,"YM")&amp;" months, "&amp;DATEDIF(N1404,A1404,"MD")&amp;" days")</f>
        <v/>
      </c>
      <c r="P1404" s="284" t="inlineStr">
        <is>
          <t>Garry Waldon</t>
        </is>
      </c>
      <c r="Q1404" s="284" t="inlineStr">
        <is>
          <t>AUS</t>
        </is>
      </c>
      <c r="R1404" s="699">
        <f>_xlfn.LET(_xlpm.d,_xlfn.XLOOKUP(P1404,'[1]Birth Dates'!$A:$A,'[1]Birth Dates'!$B:$B,"",0),IF(_xlpm.d=0,"",_xlpm.d))</f>
        <v/>
      </c>
      <c r="S1404" s="284">
        <f>IF(OR(R1404="",A1404="",NOT(ISNUMBER(R1404)),R1404&gt;A1404),"",DATEDIF(R1404,A1404,"Y")&amp;" years, "&amp;DATEDIF(R1404,A1404,"YM")&amp;" months, "&amp;DATEDIF(R1404,A1404,"MD")&amp;" days")</f>
        <v/>
      </c>
      <c r="T1404" s="284" t="n"/>
      <c r="U1404" s="284" t="n"/>
      <c r="V1404" s="699">
        <f>_xlfn.LET(_xlpm.d,_xlfn.XLOOKUP(T1404,'[1]Birth Dates'!$A:$A,'[1]Birth Dates'!$B:$B,"",0),IF(_xlpm.d=0,"",_xlpm.d))</f>
        <v/>
      </c>
      <c r="W1404" s="284">
        <f>IF(OR(V1404="",A1404="",NOT(ISNUMBER(V1404)),V1404&gt;A1404),"",DATEDIF(V1404,A1404,"Y")&amp;" years, "&amp;DATEDIF(V1404,A1404,"YM")&amp;" months, "&amp;DATEDIF(V1404,A1404,"MD")&amp;" days")</f>
        <v/>
      </c>
      <c r="X1404" s="284" t="n"/>
      <c r="Y1404" s="284" t="n"/>
      <c r="Z1404" s="284" t="n"/>
      <c r="AA1404" s="284" t="n"/>
      <c r="AB1404" s="284" t="n">
        <v>34</v>
      </c>
      <c r="AC1404" s="284" t="n"/>
      <c r="AD1404" s="284" t="n"/>
      <c r="AE1404" s="600" t="inlineStr">
        <is>
          <t>2:31.1200</t>
        </is>
      </c>
      <c r="AF1404" s="418">
        <f>IF(OR(AE1404="",AE1404="",AE1404=0),"",6.172/(AE1404*24))</f>
        <v/>
      </c>
      <c r="AG1404" s="289" t="n"/>
      <c r="AH1404" s="585" t="inlineStr"/>
      <c r="AI1404" s="418">
        <f>IF(OR(AH1404="",AH1404="",AH1404=0),"",6.172/(AH1404*24))</f>
        <v/>
      </c>
      <c r="AJ1404" s="175">
        <f>IF(AND(ISNUMBER(AB1404),ISNUMBER(AG1404)),AB1404-AG1404,"")</f>
        <v/>
      </c>
      <c r="AK1404" s="284" t="inlineStr">
        <is>
          <t>Insufficent Laps</t>
        </is>
      </c>
      <c r="AL1404" s="284" t="n">
        <v>117</v>
      </c>
      <c r="AM1404" s="513" t="n"/>
      <c r="AN1404" s="671">
        <f>IF(OR(AL1404="",AM1404="",AM1404=0),"",AL1404*6.172/(AM1404*24))</f>
        <v/>
      </c>
      <c r="AO1404" s="477">
        <f>IF(AND(AL1404=AL1403,AM1404&lt;&gt;"",AM1403&lt;&gt;""),AM1404-AM1403,"")</f>
        <v/>
      </c>
      <c r="AP1404" s="284" t="n"/>
      <c r="AQ1404" s="585" t="inlineStr"/>
      <c r="AR1404" s="418">
        <f>IF(OR(AQ1404="",AQ1404="",AQ1404=0),"",6.172/(AQ1404*24))</f>
        <v/>
      </c>
      <c r="AS1404" s="436">
        <f>IF(OR(NOT(ISNUMBER(C1404)),NOT(ISNUMBER(AB1404))),"",IF(AG1404&lt;&gt;"",AG1404,AB1404)-C1404)</f>
        <v/>
      </c>
      <c r="AT1404" s="290" t="n"/>
      <c r="AU1404" s="291">
        <f>IF($B1404="","",TEXT($A1404,"yyyymmdd")&amp;"_P"&amp;$C1404&amp;"_C"&amp;$F1404&amp;"_"&amp;TRIM(RIGHT(SUBSTITUTE(TRIM(SUBSTITUTE($L1404,CHAR(160)," "))," ",REPT(" ",60)),60))&amp;IF($P1404="","","-"&amp;TRIM(RIGHT(SUBSTITUTE(TRIM(SUBSTITUTE($P1404,CHAR(160)," "))," ",REPT(" ",60)),60)))&amp;IF($T1404="","","-"&amp;TRIM(RIGHT(SUBSTITUTE(TRIM(SUBSTITUTE($T1404,CHAR(160)," "))," ",REPT(" ",60)),60)))&amp;".jpg")</f>
        <v/>
      </c>
    </row>
    <row r="1405" ht="42" customHeight="1">
      <c r="A1405" s="288" t="n">
        <v>31326</v>
      </c>
      <c r="B1405" s="284" t="inlineStr">
        <is>
          <t>James Hardie 1000 6 October, 1985</t>
        </is>
      </c>
      <c r="C1405" s="284" t="inlineStr">
        <is>
          <t>DNF</t>
        </is>
      </c>
      <c r="D1405" s="284" t="inlineStr">
        <is>
          <t>C</t>
        </is>
      </c>
      <c r="E1405" s="284" t="n"/>
      <c r="F1405" s="284" t="n">
        <v>37</v>
      </c>
      <c r="G1405" s="284" t="inlineStr">
        <is>
          <t>Brian Callaghan</t>
        </is>
      </c>
      <c r="H1405" s="284" t="n"/>
      <c r="I1405" s="284" t="n"/>
      <c r="J1405" s="284" t="inlineStr">
        <is>
          <t>Holden Commodore VK</t>
        </is>
      </c>
      <c r="K1405" s="284" t="inlineStr">
        <is>
          <t>4980 V8</t>
        </is>
      </c>
      <c r="L1405" s="284" t="inlineStr">
        <is>
          <t>Brian Callaghan</t>
        </is>
      </c>
      <c r="M1405" s="284" t="inlineStr">
        <is>
          <t>AUS</t>
        </is>
      </c>
      <c r="N1405" s="699">
        <f>_xlfn.LET(_xlpm.d,_xlfn.XLOOKUP(L1405,'[1]Birth Dates'!$A:$A,'[1]Birth Dates'!$B:$B,"",0),IF(_xlpm.d=0,"",_xlpm.d))</f>
        <v/>
      </c>
      <c r="O1405" s="284">
        <f>IF(OR(N1405="",A1405="",NOT(ISNUMBER(N1405)),N1405&gt;A1405),"",DATEDIF(N1405,A1405,"Y")&amp;" years, "&amp;DATEDIF(N1405,A1405,"YM")&amp;" months, "&amp;DATEDIF(N1405,A1405,"MD")&amp;" days")</f>
        <v/>
      </c>
      <c r="P1405" s="284" t="inlineStr">
        <is>
          <t>Barry Graham</t>
        </is>
      </c>
      <c r="Q1405" s="284" t="inlineStr">
        <is>
          <t>AUS</t>
        </is>
      </c>
      <c r="R1405" s="699">
        <f>_xlfn.LET(_xlpm.d,_xlfn.XLOOKUP(P1405,'[1]Birth Dates'!$A:$A,'[1]Birth Dates'!$B:$B,"",0),IF(_xlpm.d=0,"",_xlpm.d))</f>
        <v/>
      </c>
      <c r="S1405" s="284">
        <f>IF(OR(R1405="",A1405="",NOT(ISNUMBER(R1405)),R1405&gt;A1405),"",DATEDIF(R1405,A1405,"Y")&amp;" years, "&amp;DATEDIF(R1405,A1405,"YM")&amp;" months, "&amp;DATEDIF(R1405,A1405,"MD")&amp;" days")</f>
        <v/>
      </c>
      <c r="T1405" s="284" t="n"/>
      <c r="U1405" s="284" t="n"/>
      <c r="V1405" s="699">
        <f>_xlfn.LET(_xlpm.d,_xlfn.XLOOKUP(T1405,'[1]Birth Dates'!$A:$A,'[1]Birth Dates'!$B:$B,"",0),IF(_xlpm.d=0,"",_xlpm.d))</f>
        <v/>
      </c>
      <c r="W1405" s="284">
        <f>IF(OR(V1405="",A1405="",NOT(ISNUMBER(V1405)),V1405&gt;A1405),"",DATEDIF(V1405,A1405,"Y")&amp;" years, "&amp;DATEDIF(V1405,A1405,"YM")&amp;" months, "&amp;DATEDIF(V1405,A1405,"MD")&amp;" days")</f>
        <v/>
      </c>
      <c r="X1405" s="284" t="n"/>
      <c r="Y1405" s="284" t="n"/>
      <c r="Z1405" s="284" t="n"/>
      <c r="AA1405" s="284" t="n"/>
      <c r="AB1405" s="284" t="n">
        <v>25</v>
      </c>
      <c r="AC1405" s="284" t="n"/>
      <c r="AD1405" s="284" t="n"/>
      <c r="AE1405" s="600" t="inlineStr">
        <is>
          <t>2:28.3800</t>
        </is>
      </c>
      <c r="AF1405" s="418">
        <f>IF(OR(AE1405="",AE1405="",AE1405=0),"",6.172/(AE1405*24))</f>
        <v/>
      </c>
      <c r="AG1405" s="289" t="n"/>
      <c r="AH1405" s="585" t="inlineStr"/>
      <c r="AI1405" s="418">
        <f>IF(OR(AH1405="",AH1405="",AH1405=0),"",6.172/(AH1405*24))</f>
        <v/>
      </c>
      <c r="AJ1405" s="175">
        <f>IF(AND(ISNUMBER(AB1405),ISNUMBER(AG1405)),AB1405-AG1405,"")</f>
        <v/>
      </c>
      <c r="AK1405" s="284" t="inlineStr">
        <is>
          <t>Insufficent Laps</t>
        </is>
      </c>
      <c r="AL1405" s="284" t="n">
        <v>114</v>
      </c>
      <c r="AM1405" s="513" t="n"/>
      <c r="AN1405" s="671">
        <f>IF(OR(AL1405="",AM1405="",AM1405=0),"",AL1405*6.172/(AM1405*24))</f>
        <v/>
      </c>
      <c r="AO1405" s="477">
        <f>IF(AND(AL1405=AL1404,AM1405&lt;&gt;"",AM1404&lt;&gt;""),AM1405-AM1404,"")</f>
        <v/>
      </c>
      <c r="AP1405" s="284" t="n"/>
      <c r="AQ1405" s="585" t="inlineStr"/>
      <c r="AR1405" s="418">
        <f>IF(OR(AQ1405="",AQ1405="",AQ1405=0),"",6.172/(AQ1405*24))</f>
        <v/>
      </c>
      <c r="AS1405" s="436">
        <f>IF(OR(NOT(ISNUMBER(C1405)),NOT(ISNUMBER(AB1405))),"",IF(AG1405&lt;&gt;"",AG1405,AB1405)-C1405)</f>
        <v/>
      </c>
      <c r="AT1405" s="290" t="n"/>
      <c r="AU1405" s="291">
        <f>IF($B1405="","",TEXT($A1405,"yyyymmdd")&amp;"_P"&amp;$C1405&amp;"_C"&amp;$F1405&amp;"_"&amp;TRIM(RIGHT(SUBSTITUTE(TRIM(SUBSTITUTE($L1405,CHAR(160)," "))," ",REPT(" ",60)),60))&amp;IF($P1405="","","-"&amp;TRIM(RIGHT(SUBSTITUTE(TRIM(SUBSTITUTE($P1405,CHAR(160)," "))," ",REPT(" ",60)),60)))&amp;IF($T1405="","","-"&amp;TRIM(RIGHT(SUBSTITUTE(TRIM(SUBSTITUTE($T1405,CHAR(160)," "))," ",REPT(" ",60)),60)))&amp;".jpg")</f>
        <v/>
      </c>
    </row>
    <row r="1406" ht="42" customHeight="1">
      <c r="A1406" s="288" t="n">
        <v>31326</v>
      </c>
      <c r="B1406" s="284" t="inlineStr">
        <is>
          <t>James Hardie 1000 6 October, 1985</t>
        </is>
      </c>
      <c r="C1406" s="284" t="inlineStr">
        <is>
          <t>DNF</t>
        </is>
      </c>
      <c r="D1406" s="284" t="inlineStr">
        <is>
          <t>C</t>
        </is>
      </c>
      <c r="E1406" s="284" t="n"/>
      <c r="F1406" s="284" t="n">
        <v>6</v>
      </c>
      <c r="G1406" s="284" t="inlineStr">
        <is>
          <t>Super K-Mart Roadways Racing Services</t>
        </is>
      </c>
      <c r="H1406" s="284" t="n"/>
      <c r="I1406" s="284" t="n"/>
      <c r="J1406" s="284" t="inlineStr">
        <is>
          <t>Holden Commodore VK</t>
        </is>
      </c>
      <c r="K1406" s="284" t="inlineStr">
        <is>
          <t>4980 V8</t>
        </is>
      </c>
      <c r="L1406" s="284" t="inlineStr">
        <is>
          <t>Allan Grice</t>
        </is>
      </c>
      <c r="M1406" s="284" t="inlineStr">
        <is>
          <t>CAN</t>
        </is>
      </c>
      <c r="N1406" s="699">
        <f>_xlfn.LET(_xlpm.d,_xlfn.XLOOKUP(L1406,'[1]Birth Dates'!$A:$A,'[1]Birth Dates'!$B:$B,"",0),IF(_xlpm.d=0,"",_xlpm.d))</f>
        <v/>
      </c>
      <c r="O1406" s="284">
        <f>IF(OR(N1406="",A1406="",NOT(ISNUMBER(N1406)),N1406&gt;A1406),"",DATEDIF(N1406,A1406,"Y")&amp;" years, "&amp;DATEDIF(N1406,A1406,"YM")&amp;" months, "&amp;DATEDIF(N1406,A1406,"MD")&amp;" days")</f>
        <v/>
      </c>
      <c r="P1406" s="284" t="inlineStr">
        <is>
          <t>Warren Cullen</t>
        </is>
      </c>
      <c r="Q1406" s="284" t="inlineStr">
        <is>
          <t>AUS</t>
        </is>
      </c>
      <c r="R1406" s="699">
        <f>_xlfn.LET(_xlpm.d,_xlfn.XLOOKUP(P1406,'[1]Birth Dates'!$A:$A,'[1]Birth Dates'!$B:$B,"",0),IF(_xlpm.d=0,"",_xlpm.d))</f>
        <v/>
      </c>
      <c r="S1406" s="284">
        <f>IF(OR(R1406="",A1406="",NOT(ISNUMBER(R1406)),R1406&gt;A1406),"",DATEDIF(R1406,A1406,"Y")&amp;" years, "&amp;DATEDIF(R1406,A1406,"YM")&amp;" months, "&amp;DATEDIF(R1406,A1406,"MD")&amp;" days")</f>
        <v/>
      </c>
      <c r="T1406" s="284" t="n"/>
      <c r="U1406" s="284" t="n"/>
      <c r="V1406" s="699">
        <f>_xlfn.LET(_xlpm.d,_xlfn.XLOOKUP(T1406,'[1]Birth Dates'!$A:$A,'[1]Birth Dates'!$B:$B,"",0),IF(_xlpm.d=0,"",_xlpm.d))</f>
        <v/>
      </c>
      <c r="W1406" s="284">
        <f>IF(OR(V1406="",A1406="",NOT(ISNUMBER(V1406)),V1406&gt;A1406),"",DATEDIF(V1406,A1406,"Y")&amp;" years, "&amp;DATEDIF(V1406,A1406,"YM")&amp;" months, "&amp;DATEDIF(V1406,A1406,"MD")&amp;" days")</f>
        <v/>
      </c>
      <c r="X1406" s="284" t="n"/>
      <c r="Y1406" s="284" t="n"/>
      <c r="Z1406" s="284" t="n"/>
      <c r="AA1406" s="284" t="n"/>
      <c r="AB1406" s="284" t="n">
        <v>5</v>
      </c>
      <c r="AC1406" s="284" t="n"/>
      <c r="AD1406" s="284" t="n"/>
      <c r="AE1406" s="600" t="inlineStr">
        <is>
          <t>2:21.7200</t>
        </is>
      </c>
      <c r="AF1406" s="418">
        <f>IF(OR(AE1406="",AE1406="",AE1406=0),"",6.172/(AE1406*24))</f>
        <v/>
      </c>
      <c r="AG1406" s="289" t="n">
        <v>4</v>
      </c>
      <c r="AH1406" s="600" t="inlineStr">
        <is>
          <t>2:20.6610</t>
        </is>
      </c>
      <c r="AI1406" s="418">
        <f>IF(OR(AH1406="",AH1406="",AH1406=0),"",6.172/(AH1406*24))</f>
        <v/>
      </c>
      <c r="AJ1406" s="175">
        <f>IF(AND(ISNUMBER(AB1406),ISNUMBER(AG1406)),AB1406-AG1406,"")</f>
        <v/>
      </c>
      <c r="AK1406" s="284" t="inlineStr">
        <is>
          <t>Accident</t>
        </is>
      </c>
      <c r="AL1406" s="284" t="n">
        <v>114</v>
      </c>
      <c r="AM1406" s="513" t="n"/>
      <c r="AN1406" s="671">
        <f>IF(OR(AL1406="",AM1406="",AM1406=0),"",AL1406*6.172/(AM1406*24))</f>
        <v/>
      </c>
      <c r="AO1406" s="477">
        <f>IF(AND(AL1406=AL1405,AM1406&lt;&gt;"",AM1405&lt;&gt;""),AM1406-AM1405,"")</f>
        <v/>
      </c>
      <c r="AP1406" s="284" t="n"/>
      <c r="AQ1406" s="585" t="inlineStr"/>
      <c r="AR1406" s="418">
        <f>IF(OR(AQ1406="",AQ1406="",AQ1406=0),"",6.172/(AQ1406*24))</f>
        <v/>
      </c>
      <c r="AS1406" s="436">
        <f>IF(OR(NOT(ISNUMBER(C1406)),NOT(ISNUMBER(AB1406))),"",IF(AG1406&lt;&gt;"",AG1406,AB1406)-C1406)</f>
        <v/>
      </c>
      <c r="AT1406" s="290" t="n"/>
      <c r="AU1406" s="291">
        <f>IF($B1406="","",TEXT($A1406,"yyyymmdd")&amp;"_P"&amp;$C1406&amp;"_C"&amp;$F1406&amp;"_"&amp;TRIM(RIGHT(SUBSTITUTE(TRIM(SUBSTITUTE($L1406,CHAR(160)," "))," ",REPT(" ",60)),60))&amp;IF($P1406="","","-"&amp;TRIM(RIGHT(SUBSTITUTE(TRIM(SUBSTITUTE($P1406,CHAR(160)," "))," ",REPT(" ",60)),60)))&amp;IF($T1406="","","-"&amp;TRIM(RIGHT(SUBSTITUTE(TRIM(SUBSTITUTE($T1406,CHAR(160)," "))," ",REPT(" ",60)),60)))&amp;".jpg")</f>
        <v/>
      </c>
    </row>
    <row r="1407" ht="42" customHeight="1">
      <c r="A1407" s="288" t="n">
        <v>31326</v>
      </c>
      <c r="B1407" s="284" t="inlineStr">
        <is>
          <t>James Hardie 1000 6 October, 1985</t>
        </is>
      </c>
      <c r="C1407" s="284" t="inlineStr">
        <is>
          <t>DNF</t>
        </is>
      </c>
      <c r="D1407" s="284" t="inlineStr">
        <is>
          <t>C</t>
        </is>
      </c>
      <c r="E1407" s="284" t="n"/>
      <c r="F1407" s="284" t="n">
        <v>24</v>
      </c>
      <c r="G1407" s="284" t="inlineStr">
        <is>
          <t>Jagparts Racing Team</t>
        </is>
      </c>
      <c r="H1407" s="284" t="n"/>
      <c r="I1407" s="284" t="n"/>
      <c r="J1407" s="284" t="inlineStr">
        <is>
          <t>Holden Commodore VK</t>
        </is>
      </c>
      <c r="K1407" s="284" t="inlineStr">
        <is>
          <t>4980 V8</t>
        </is>
      </c>
      <c r="L1407" s="284" t="inlineStr">
        <is>
          <t>Gerald Kay</t>
        </is>
      </c>
      <c r="M1407" s="284" t="inlineStr">
        <is>
          <t>AUS</t>
        </is>
      </c>
      <c r="N1407" s="699">
        <f>_xlfn.LET(_xlpm.d,_xlfn.XLOOKUP(L1407,'[1]Birth Dates'!$A:$A,'[1]Birth Dates'!$B:$B,"",0),IF(_xlpm.d=0,"",_xlpm.d))</f>
        <v/>
      </c>
      <c r="O1407" s="284">
        <f>IF(OR(N1407="",A1407="",NOT(ISNUMBER(N1407)),N1407&gt;A1407),"",DATEDIF(N1407,A1407,"Y")&amp;" years, "&amp;DATEDIF(N1407,A1407,"YM")&amp;" months, "&amp;DATEDIF(N1407,A1407,"MD")&amp;" days")</f>
        <v/>
      </c>
      <c r="P1407" s="284" t="inlineStr">
        <is>
          <t>Martin Power</t>
        </is>
      </c>
      <c r="Q1407" s="284" t="inlineStr">
        <is>
          <t>AUS</t>
        </is>
      </c>
      <c r="R1407" s="699">
        <f>_xlfn.LET(_xlpm.d,_xlfn.XLOOKUP(P1407,'[1]Birth Dates'!$A:$A,'[1]Birth Dates'!$B:$B,"",0),IF(_xlpm.d=0,"",_xlpm.d))</f>
        <v/>
      </c>
      <c r="S1407" s="284">
        <f>IF(OR(R1407="",A1407="",NOT(ISNUMBER(R1407)),R1407&gt;A1407),"",DATEDIF(R1407,A1407,"Y")&amp;" years, "&amp;DATEDIF(R1407,A1407,"YM")&amp;" months, "&amp;DATEDIF(R1407,A1407,"MD")&amp;" days")</f>
        <v/>
      </c>
      <c r="T1407" s="284" t="n"/>
      <c r="U1407" s="284" t="n"/>
      <c r="V1407" s="699">
        <f>_xlfn.LET(_xlpm.d,_xlfn.XLOOKUP(T1407,'[1]Birth Dates'!$A:$A,'[1]Birth Dates'!$B:$B,"",0),IF(_xlpm.d=0,"",_xlpm.d))</f>
        <v/>
      </c>
      <c r="W1407" s="284">
        <f>IF(OR(V1407="",A1407="",NOT(ISNUMBER(V1407)),V1407&gt;A1407),"",DATEDIF(V1407,A1407,"Y")&amp;" years, "&amp;DATEDIF(V1407,A1407,"YM")&amp;" months, "&amp;DATEDIF(V1407,A1407,"MD")&amp;" days")</f>
        <v/>
      </c>
      <c r="X1407" s="284" t="n"/>
      <c r="Y1407" s="284" t="n"/>
      <c r="Z1407" s="284" t="n"/>
      <c r="AA1407" s="284" t="n"/>
      <c r="AB1407" s="284" t="n">
        <v>32</v>
      </c>
      <c r="AC1407" s="284" t="n"/>
      <c r="AD1407" s="284" t="n"/>
      <c r="AE1407" s="600" t="inlineStr">
        <is>
          <t>2:30.3400</t>
        </is>
      </c>
      <c r="AF1407" s="418">
        <f>IF(OR(AE1407="",AE1407="",AE1407=0),"",6.172/(AE1407*24))</f>
        <v/>
      </c>
      <c r="AG1407" s="289" t="n"/>
      <c r="AH1407" s="585" t="inlineStr"/>
      <c r="AI1407" s="418">
        <f>IF(OR(AH1407="",AH1407="",AH1407=0),"",6.172/(AH1407*24))</f>
        <v/>
      </c>
      <c r="AJ1407" s="175">
        <f>IF(AND(ISNUMBER(AB1407),ISNUMBER(AG1407)),AB1407-AG1407,"")</f>
        <v/>
      </c>
      <c r="AK1407" s="284" t="inlineStr">
        <is>
          <t>Headgasket</t>
        </is>
      </c>
      <c r="AL1407" s="284" t="n">
        <v>112</v>
      </c>
      <c r="AM1407" s="513" t="n"/>
      <c r="AN1407" s="671">
        <f>IF(OR(AL1407="",AM1407="",AM1407=0),"",AL1407*6.172/(AM1407*24))</f>
        <v/>
      </c>
      <c r="AO1407" s="477">
        <f>IF(AND(AL1407=AL1406,AM1407&lt;&gt;"",AM1406&lt;&gt;""),AM1407-AM1406,"")</f>
        <v/>
      </c>
      <c r="AP1407" s="284" t="n"/>
      <c r="AQ1407" s="585" t="inlineStr"/>
      <c r="AR1407" s="418">
        <f>IF(OR(AQ1407="",AQ1407="",AQ1407=0),"",6.172/(AQ1407*24))</f>
        <v/>
      </c>
      <c r="AS1407" s="436">
        <f>IF(OR(NOT(ISNUMBER(C1407)),NOT(ISNUMBER(AB1407))),"",IF(AG1407&lt;&gt;"",AG1407,AB1407)-C1407)</f>
        <v/>
      </c>
      <c r="AT1407" s="290" t="n"/>
      <c r="AU1407" s="291">
        <f>IF($B1407="","",TEXT($A1407,"yyyymmdd")&amp;"_P"&amp;$C1407&amp;"_C"&amp;$F1407&amp;"_"&amp;TRIM(RIGHT(SUBSTITUTE(TRIM(SUBSTITUTE($L1407,CHAR(160)," "))," ",REPT(" ",60)),60))&amp;IF($P1407="","","-"&amp;TRIM(RIGHT(SUBSTITUTE(TRIM(SUBSTITUTE($P1407,CHAR(160)," "))," ",REPT(" ",60)),60)))&amp;IF($T1407="","","-"&amp;TRIM(RIGHT(SUBSTITUTE(TRIM(SUBSTITUTE($T1407,CHAR(160)," "))," ",REPT(" ",60)),60)))&amp;".jpg")</f>
        <v/>
      </c>
    </row>
    <row r="1408" ht="42" customHeight="1">
      <c r="A1408" s="288" t="n">
        <v>31326</v>
      </c>
      <c r="B1408" s="284" t="inlineStr">
        <is>
          <t>James Hardie 1000 6 October, 1985</t>
        </is>
      </c>
      <c r="C1408" s="284" t="inlineStr">
        <is>
          <t>DNF</t>
        </is>
      </c>
      <c r="D1408" s="284" t="inlineStr">
        <is>
          <t>A</t>
        </is>
      </c>
      <c r="E1408" s="284" t="n"/>
      <c r="F1408" s="284" t="n">
        <v>61</v>
      </c>
      <c r="G1408" s="284" t="inlineStr">
        <is>
          <t>Toyota Team Australia</t>
        </is>
      </c>
      <c r="H1408" s="284" t="n"/>
      <c r="I1408" s="284" t="n"/>
      <c r="J1408" s="284" t="inlineStr">
        <is>
          <t>Toyota Sprinter</t>
        </is>
      </c>
      <c r="K1408" s="284" t="inlineStr">
        <is>
          <t>1587 L4</t>
        </is>
      </c>
      <c r="L1408" s="284" t="inlineStr">
        <is>
          <t>Ray Cutchie</t>
        </is>
      </c>
      <c r="M1408" s="284" t="inlineStr">
        <is>
          <t>AUS</t>
        </is>
      </c>
      <c r="N1408" s="699">
        <f>_xlfn.LET(_xlpm.d,_xlfn.XLOOKUP(L1408,'[1]Birth Dates'!$A:$A,'[1]Birth Dates'!$B:$B,"",0),IF(_xlpm.d=0,"",_xlpm.d))</f>
        <v/>
      </c>
      <c r="O1408" s="284">
        <f>IF(OR(N1408="",A1408="",NOT(ISNUMBER(N1408)),N1408&gt;A1408),"",DATEDIF(N1408,A1408,"Y")&amp;" years, "&amp;DATEDIF(N1408,A1408,"YM")&amp;" months, "&amp;DATEDIF(N1408,A1408,"MD")&amp;" days")</f>
        <v/>
      </c>
      <c r="P1408" s="284" t="inlineStr">
        <is>
          <t>John Faulkner</t>
        </is>
      </c>
      <c r="Q1408" s="284" t="inlineStr">
        <is>
          <t>NZL</t>
        </is>
      </c>
      <c r="R1408" s="699">
        <f>_xlfn.LET(_xlpm.d,_xlfn.XLOOKUP(P1408,'[1]Birth Dates'!$A:$A,'[1]Birth Dates'!$B:$B,"",0),IF(_xlpm.d=0,"",_xlpm.d))</f>
        <v/>
      </c>
      <c r="S1408" s="284">
        <f>IF(OR(R1408="",A1408="",NOT(ISNUMBER(R1408)),R1408&gt;A1408),"",DATEDIF(R1408,A1408,"Y")&amp;" years, "&amp;DATEDIF(R1408,A1408,"YM")&amp;" months, "&amp;DATEDIF(R1408,A1408,"MD")&amp;" days")</f>
        <v/>
      </c>
      <c r="T1408" s="284" t="n"/>
      <c r="U1408" s="284" t="n"/>
      <c r="V1408" s="699">
        <f>_xlfn.LET(_xlpm.d,_xlfn.XLOOKUP(T1408,'[1]Birth Dates'!$A:$A,'[1]Birth Dates'!$B:$B,"",0),IF(_xlpm.d=0,"",_xlpm.d))</f>
        <v/>
      </c>
      <c r="W1408" s="284">
        <f>IF(OR(V1408="",A1408="",NOT(ISNUMBER(V1408)),V1408&gt;A1408),"",DATEDIF(V1408,A1408,"Y")&amp;" years, "&amp;DATEDIF(V1408,A1408,"YM")&amp;" months, "&amp;DATEDIF(V1408,A1408,"MD")&amp;" days")</f>
        <v/>
      </c>
      <c r="X1408" s="284" t="n"/>
      <c r="Y1408" s="284" t="n"/>
      <c r="Z1408" s="284" t="n"/>
      <c r="AA1408" s="284" t="n"/>
      <c r="AB1408" s="284" t="n">
        <v>42</v>
      </c>
      <c r="AC1408" s="284" t="n"/>
      <c r="AD1408" s="284" t="n"/>
      <c r="AE1408" s="600" t="inlineStr">
        <is>
          <t>2:35.3700</t>
        </is>
      </c>
      <c r="AF1408" s="418">
        <f>IF(OR(AE1408="",AE1408="",AE1408=0),"",6.172/(AE1408*24))</f>
        <v/>
      </c>
      <c r="AG1408" s="289" t="n"/>
      <c r="AH1408" s="585" t="inlineStr"/>
      <c r="AI1408" s="418">
        <f>IF(OR(AH1408="",AH1408="",AH1408=0),"",6.172/(AH1408*24))</f>
        <v/>
      </c>
      <c r="AJ1408" s="175">
        <f>IF(AND(ISNUMBER(AB1408),ISNUMBER(AG1408)),AB1408-AG1408,"")</f>
        <v/>
      </c>
      <c r="AK1408" s="284" t="inlineStr">
        <is>
          <t>Axle</t>
        </is>
      </c>
      <c r="AL1408" s="284" t="n">
        <v>110</v>
      </c>
      <c r="AM1408" s="513" t="n"/>
      <c r="AN1408" s="671">
        <f>IF(OR(AL1408="",AM1408="",AM1408=0),"",AL1408*6.172/(AM1408*24))</f>
        <v/>
      </c>
      <c r="AO1408" s="477">
        <f>IF(AND(AL1408=AL1407,AM1408&lt;&gt;"",AM1407&lt;&gt;""),AM1408-AM1407,"")</f>
        <v/>
      </c>
      <c r="AP1408" s="284" t="n"/>
      <c r="AQ1408" s="585" t="inlineStr"/>
      <c r="AR1408" s="418">
        <f>IF(OR(AQ1408="",AQ1408="",AQ1408=0),"",6.172/(AQ1408*24))</f>
        <v/>
      </c>
      <c r="AS1408" s="436">
        <f>IF(OR(NOT(ISNUMBER(C1408)),NOT(ISNUMBER(AB1408))),"",IF(AG1408&lt;&gt;"",AG1408,AB1408)-C1408)</f>
        <v/>
      </c>
      <c r="AT1408" s="290" t="n"/>
      <c r="AU1408" s="291">
        <f>IF($B1408="","",TEXT($A1408,"yyyymmdd")&amp;"_P"&amp;$C1408&amp;"_C"&amp;$F1408&amp;"_"&amp;TRIM(RIGHT(SUBSTITUTE(TRIM(SUBSTITUTE($L1408,CHAR(160)," "))," ",REPT(" ",60)),60))&amp;IF($P1408="","","-"&amp;TRIM(RIGHT(SUBSTITUTE(TRIM(SUBSTITUTE($P1408,CHAR(160)," "))," ",REPT(" ",60)),60)))&amp;IF($T1408="","","-"&amp;TRIM(RIGHT(SUBSTITUTE(TRIM(SUBSTITUTE($T1408,CHAR(160)," "))," ",REPT(" ",60)),60)))&amp;".jpg")</f>
        <v/>
      </c>
    </row>
    <row r="1409" ht="42" customHeight="1">
      <c r="A1409" s="288" t="n">
        <v>31326</v>
      </c>
      <c r="B1409" s="284" t="inlineStr">
        <is>
          <t>James Hardie 1000 6 October, 1985</t>
        </is>
      </c>
      <c r="C1409" s="284" t="inlineStr">
        <is>
          <t>DNF</t>
        </is>
      </c>
      <c r="D1409" s="284" t="inlineStr">
        <is>
          <t>C</t>
        </is>
      </c>
      <c r="E1409" s="284" t="n"/>
      <c r="F1409" s="284" t="n">
        <v>22</v>
      </c>
      <c r="G1409" s="284" t="inlineStr">
        <is>
          <t>Erie McRae Motorsport</t>
        </is>
      </c>
      <c r="H1409" s="284" t="n"/>
      <c r="I1409" s="284" t="n"/>
      <c r="J1409" s="284" t="inlineStr">
        <is>
          <t>BMW 635CSi</t>
        </is>
      </c>
      <c r="K1409" s="284" t="inlineStr">
        <is>
          <t>3475 L6</t>
        </is>
      </c>
      <c r="L1409" s="284" t="inlineStr">
        <is>
          <t>Charlie O'Brien</t>
        </is>
      </c>
      <c r="M1409" s="284" t="inlineStr">
        <is>
          <t>AUS</t>
        </is>
      </c>
      <c r="N1409" s="699">
        <f>_xlfn.LET(_xlpm.d,_xlfn.XLOOKUP(L1409,'[1]Birth Dates'!$A:$A,'[1]Birth Dates'!$B:$B,"",0),IF(_xlpm.d=0,"",_xlpm.d))</f>
        <v/>
      </c>
      <c r="O1409" s="284">
        <f>IF(OR(N1409="",A1409="",NOT(ISNUMBER(N1409)),N1409&gt;A1409),"",DATEDIF(N1409,A1409,"Y")&amp;" years, "&amp;DATEDIF(N1409,A1409,"YM")&amp;" months, "&amp;DATEDIF(N1409,A1409,"MD")&amp;" days")</f>
        <v/>
      </c>
      <c r="P1409" s="284" t="inlineStr">
        <is>
          <t>John English</t>
        </is>
      </c>
      <c r="Q1409" s="284" t="inlineStr">
        <is>
          <t>AUS</t>
        </is>
      </c>
      <c r="R1409" s="699">
        <f>_xlfn.LET(_xlpm.d,_xlfn.XLOOKUP(P1409,'[1]Birth Dates'!$A:$A,'[1]Birth Dates'!$B:$B,"",0),IF(_xlpm.d=0,"",_xlpm.d))</f>
        <v/>
      </c>
      <c r="S1409" s="284">
        <f>IF(OR(R1409="",A1409="",NOT(ISNUMBER(R1409)),R1409&gt;A1409),"",DATEDIF(R1409,A1409,"Y")&amp;" years, "&amp;DATEDIF(R1409,A1409,"YM")&amp;" months, "&amp;DATEDIF(R1409,A1409,"MD")&amp;" days")</f>
        <v/>
      </c>
      <c r="T1409" s="284" t="n"/>
      <c r="U1409" s="284" t="n"/>
      <c r="V1409" s="699">
        <f>_xlfn.LET(_xlpm.d,_xlfn.XLOOKUP(T1409,'[1]Birth Dates'!$A:$A,'[1]Birth Dates'!$B:$B,"",0),IF(_xlpm.d=0,"",_xlpm.d))</f>
        <v/>
      </c>
      <c r="W1409" s="284">
        <f>IF(OR(V1409="",A1409="",NOT(ISNUMBER(V1409)),V1409&gt;A1409),"",DATEDIF(V1409,A1409,"Y")&amp;" years, "&amp;DATEDIF(V1409,A1409,"YM")&amp;" months, "&amp;DATEDIF(V1409,A1409,"MD")&amp;" days")</f>
        <v/>
      </c>
      <c r="X1409" s="284" t="n"/>
      <c r="Y1409" s="284" t="n"/>
      <c r="Z1409" s="284" t="n"/>
      <c r="AA1409" s="284" t="n"/>
      <c r="AB1409" s="284" t="n">
        <v>22</v>
      </c>
      <c r="AC1409" s="284" t="n"/>
      <c r="AD1409" s="284" t="n"/>
      <c r="AE1409" s="600" t="inlineStr">
        <is>
          <t>2:27.1500</t>
        </is>
      </c>
      <c r="AF1409" s="418">
        <f>IF(OR(AE1409="",AE1409="",AE1409=0),"",6.172/(AE1409*24))</f>
        <v/>
      </c>
      <c r="AG1409" s="289" t="n"/>
      <c r="AH1409" s="585" t="inlineStr"/>
      <c r="AI1409" s="418">
        <f>IF(OR(AH1409="",AH1409="",AH1409=0),"",6.172/(AH1409*24))</f>
        <v/>
      </c>
      <c r="AJ1409" s="175">
        <f>IF(AND(ISNUMBER(AB1409),ISNUMBER(AG1409)),AB1409-AG1409,"")</f>
        <v/>
      </c>
      <c r="AK1409" s="284" t="inlineStr">
        <is>
          <t>Gearbox</t>
        </is>
      </c>
      <c r="AL1409" s="284" t="n">
        <v>106</v>
      </c>
      <c r="AM1409" s="513" t="n"/>
      <c r="AN1409" s="671">
        <f>IF(OR(AL1409="",AM1409="",AM1409=0),"",AL1409*6.172/(AM1409*24))</f>
        <v/>
      </c>
      <c r="AO1409" s="477">
        <f>IF(AND(AL1409=AL1408,AM1409&lt;&gt;"",AM1408&lt;&gt;""),AM1409-AM1408,"")</f>
        <v/>
      </c>
      <c r="AP1409" s="284" t="n"/>
      <c r="AQ1409" s="585" t="inlineStr"/>
      <c r="AR1409" s="418">
        <f>IF(OR(AQ1409="",AQ1409="",AQ1409=0),"",6.172/(AQ1409*24))</f>
        <v/>
      </c>
      <c r="AS1409" s="436">
        <f>IF(OR(NOT(ISNUMBER(C1409)),NOT(ISNUMBER(AB1409))),"",IF(AG1409&lt;&gt;"",AG1409,AB1409)-C1409)</f>
        <v/>
      </c>
      <c r="AT1409" s="290" t="n"/>
      <c r="AU1409" s="291">
        <f>IF($B1409="","",TEXT($A1409,"yyyymmdd")&amp;"_P"&amp;$C1409&amp;"_C"&amp;$F1409&amp;"_"&amp;TRIM(RIGHT(SUBSTITUTE(TRIM(SUBSTITUTE($L1409,CHAR(160)," "))," ",REPT(" ",60)),60))&amp;IF($P1409="","","-"&amp;TRIM(RIGHT(SUBSTITUTE(TRIM(SUBSTITUTE($P1409,CHAR(160)," "))," ",REPT(" ",60)),60)))&amp;IF($T1409="","","-"&amp;TRIM(RIGHT(SUBSTITUTE(TRIM(SUBSTITUTE($T1409,CHAR(160)," "))," ",REPT(" ",60)),60)))&amp;".jpg")</f>
        <v/>
      </c>
    </row>
    <row r="1410" ht="42" customHeight="1">
      <c r="A1410" s="288" t="n">
        <v>31326</v>
      </c>
      <c r="B1410" s="284" t="inlineStr">
        <is>
          <t>James Hardie 1000 6 October, 1985</t>
        </is>
      </c>
      <c r="C1410" s="284" t="inlineStr">
        <is>
          <t>DNF</t>
        </is>
      </c>
      <c r="D1410" s="284" t="inlineStr">
        <is>
          <t>A</t>
        </is>
      </c>
      <c r="E1410" s="284" t="n"/>
      <c r="F1410" s="284" t="n">
        <v>58</v>
      </c>
      <c r="G1410" s="284" t="inlineStr">
        <is>
          <t>David Ratcliff</t>
        </is>
      </c>
      <c r="H1410" s="284" t="n"/>
      <c r="I1410" s="284" t="n"/>
      <c r="J1410" s="284" t="inlineStr">
        <is>
          <t>Toyota Levin</t>
        </is>
      </c>
      <c r="K1410" s="284" t="inlineStr">
        <is>
          <t>1587 L4</t>
        </is>
      </c>
      <c r="L1410" s="284" t="inlineStr">
        <is>
          <t>David Ratcliff</t>
        </is>
      </c>
      <c r="M1410" s="284" t="inlineStr">
        <is>
          <t>AUS</t>
        </is>
      </c>
      <c r="N1410" s="699">
        <f>_xlfn.LET(_xlpm.d,_xlfn.XLOOKUP(L1410,'[1]Birth Dates'!$A:$A,'[1]Birth Dates'!$B:$B,"",0),IF(_xlpm.d=0,"",_xlpm.d))</f>
        <v/>
      </c>
      <c r="O1410" s="284">
        <f>IF(OR(N1410="",A1410="",NOT(ISNUMBER(N1410)),N1410&gt;A1410),"",DATEDIF(N1410,A1410,"Y")&amp;" years, "&amp;DATEDIF(N1410,A1410,"YM")&amp;" months, "&amp;DATEDIF(N1410,A1410,"MD")&amp;" days")</f>
        <v/>
      </c>
      <c r="P1410" s="284" t="inlineStr">
        <is>
          <t>Don Smith</t>
        </is>
      </c>
      <c r="Q1410" s="284" t="inlineStr">
        <is>
          <t>AUS</t>
        </is>
      </c>
      <c r="R1410" s="699">
        <f>_xlfn.LET(_xlpm.d,_xlfn.XLOOKUP(P1410,'[1]Birth Dates'!$A:$A,'[1]Birth Dates'!$B:$B,"",0),IF(_xlpm.d=0,"",_xlpm.d))</f>
        <v/>
      </c>
      <c r="S1410" s="284">
        <f>IF(OR(R1410="",A1410="",NOT(ISNUMBER(R1410)),R1410&gt;A1410),"",DATEDIF(R1410,A1410,"Y")&amp;" years, "&amp;DATEDIF(R1410,A1410,"YM")&amp;" months, "&amp;DATEDIF(R1410,A1410,"MD")&amp;" days")</f>
        <v/>
      </c>
      <c r="T1410" s="284" t="n"/>
      <c r="U1410" s="284" t="n"/>
      <c r="V1410" s="699">
        <f>_xlfn.LET(_xlpm.d,_xlfn.XLOOKUP(T1410,'[1]Birth Dates'!$A:$A,'[1]Birth Dates'!$B:$B,"",0),IF(_xlpm.d=0,"",_xlpm.d))</f>
        <v/>
      </c>
      <c r="W1410" s="284">
        <f>IF(OR(V1410="",A1410="",NOT(ISNUMBER(V1410)),V1410&gt;A1410),"",DATEDIF(V1410,A1410,"Y")&amp;" years, "&amp;DATEDIF(V1410,A1410,"YM")&amp;" months, "&amp;DATEDIF(V1410,A1410,"MD")&amp;" days")</f>
        <v/>
      </c>
      <c r="X1410" s="284" t="n"/>
      <c r="Y1410" s="284" t="n"/>
      <c r="Z1410" s="284" t="n"/>
      <c r="AA1410" s="284" t="n"/>
      <c r="AB1410" s="284" t="n">
        <v>46</v>
      </c>
      <c r="AC1410" s="284" t="n"/>
      <c r="AD1410" s="284" t="n"/>
      <c r="AE1410" s="600" t="inlineStr">
        <is>
          <t>2:36.3800</t>
        </is>
      </c>
      <c r="AF1410" s="418">
        <f>IF(OR(AE1410="",AE1410="",AE1410=0),"",6.172/(AE1410*24))</f>
        <v/>
      </c>
      <c r="AG1410" s="289" t="n"/>
      <c r="AH1410" s="585" t="inlineStr"/>
      <c r="AI1410" s="418">
        <f>IF(OR(AH1410="",AH1410="",AH1410=0),"",6.172/(AH1410*24))</f>
        <v/>
      </c>
      <c r="AJ1410" s="175">
        <f>IF(AND(ISNUMBER(AB1410),ISNUMBER(AG1410)),AB1410-AG1410,"")</f>
        <v/>
      </c>
      <c r="AK1410" s="284" t="inlineStr">
        <is>
          <t>Insufficent Laps</t>
        </is>
      </c>
      <c r="AL1410" s="284" t="n">
        <v>98</v>
      </c>
      <c r="AM1410" s="513" t="n"/>
      <c r="AN1410" s="671">
        <f>IF(OR(AL1410="",AM1410="",AM1410=0),"",AL1410*6.172/(AM1410*24))</f>
        <v/>
      </c>
      <c r="AO1410" s="477">
        <f>IF(AND(AL1410=AL1409,AM1410&lt;&gt;"",AM1409&lt;&gt;""),AM1410-AM1409,"")</f>
        <v/>
      </c>
      <c r="AP1410" s="284" t="n"/>
      <c r="AQ1410" s="585" t="inlineStr"/>
      <c r="AR1410" s="418">
        <f>IF(OR(AQ1410="",AQ1410="",AQ1410=0),"",6.172/(AQ1410*24))</f>
        <v/>
      </c>
      <c r="AS1410" s="436">
        <f>IF(OR(NOT(ISNUMBER(C1410)),NOT(ISNUMBER(AB1410))),"",IF(AG1410&lt;&gt;"",AG1410,AB1410)-C1410)</f>
        <v/>
      </c>
      <c r="AT1410" s="290" t="n"/>
      <c r="AU1410" s="291">
        <f>IF($B1410="","",TEXT($A1410,"yyyymmdd")&amp;"_P"&amp;$C1410&amp;"_C"&amp;$F1410&amp;"_"&amp;TRIM(RIGHT(SUBSTITUTE(TRIM(SUBSTITUTE($L1410,CHAR(160)," "))," ",REPT(" ",60)),60))&amp;IF($P1410="","","-"&amp;TRIM(RIGHT(SUBSTITUTE(TRIM(SUBSTITUTE($P1410,CHAR(160)," "))," ",REPT(" ",60)),60)))&amp;IF($T1410="","","-"&amp;TRIM(RIGHT(SUBSTITUTE(TRIM(SUBSTITUTE($T1410,CHAR(160)," "))," ",REPT(" ",60)),60)))&amp;".jpg")</f>
        <v/>
      </c>
    </row>
    <row r="1411" ht="42" customHeight="1">
      <c r="A1411" s="288" t="n">
        <v>31326</v>
      </c>
      <c r="B1411" s="284" t="inlineStr">
        <is>
          <t>James Hardie 1000 6 October, 1985</t>
        </is>
      </c>
      <c r="C1411" s="284" t="inlineStr">
        <is>
          <t>DNF</t>
        </is>
      </c>
      <c r="D1411" s="284" t="inlineStr">
        <is>
          <t>C</t>
        </is>
      </c>
      <c r="E1411" s="284" t="n"/>
      <c r="F1411" s="284" t="n">
        <v>2</v>
      </c>
      <c r="G1411" s="284" t="inlineStr">
        <is>
          <t>Masterton Homes Pty Ltd</t>
        </is>
      </c>
      <c r="H1411" s="284" t="n"/>
      <c r="I1411" s="284" t="n"/>
      <c r="J1411" s="284" t="inlineStr">
        <is>
          <t>Holden Commodore VK</t>
        </is>
      </c>
      <c r="K1411" s="284" t="inlineStr">
        <is>
          <t>4980 V8</t>
        </is>
      </c>
      <c r="L1411" s="284" t="inlineStr">
        <is>
          <t>Steve Masterton</t>
        </is>
      </c>
      <c r="M1411" s="284" t="inlineStr">
        <is>
          <t>AUS</t>
        </is>
      </c>
      <c r="N1411" s="699">
        <f>_xlfn.LET(_xlpm.d,_xlfn.XLOOKUP(L1411,'[1]Birth Dates'!$A:$A,'[1]Birth Dates'!$B:$B,"",0),IF(_xlpm.d=0,"",_xlpm.d))</f>
        <v/>
      </c>
      <c r="O1411" s="284">
        <f>IF(OR(N1411="",A1411="",NOT(ISNUMBER(N1411)),N1411&gt;A1411),"",DATEDIF(N1411,A1411,"Y")&amp;" years, "&amp;DATEDIF(N1411,A1411,"YM")&amp;" months, "&amp;DATEDIF(N1411,A1411,"MD")&amp;" days")</f>
        <v/>
      </c>
      <c r="P1411" s="284" t="inlineStr">
        <is>
          <t>Bruce Stewart</t>
        </is>
      </c>
      <c r="Q1411" s="284" t="inlineStr">
        <is>
          <t>AUS</t>
        </is>
      </c>
      <c r="R1411" s="699">
        <f>_xlfn.LET(_xlpm.d,_xlfn.XLOOKUP(P1411,'[1]Birth Dates'!$A:$A,'[1]Birth Dates'!$B:$B,"",0),IF(_xlpm.d=0,"",_xlpm.d))</f>
        <v/>
      </c>
      <c r="S1411" s="284">
        <f>IF(OR(R1411="",A1411="",NOT(ISNUMBER(R1411)),R1411&gt;A1411),"",DATEDIF(R1411,A1411,"Y")&amp;" years, "&amp;DATEDIF(R1411,A1411,"YM")&amp;" months, "&amp;DATEDIF(R1411,A1411,"MD")&amp;" days")</f>
        <v/>
      </c>
      <c r="T1411" s="284" t="n"/>
      <c r="U1411" s="284" t="n"/>
      <c r="V1411" s="699">
        <f>_xlfn.LET(_xlpm.d,_xlfn.XLOOKUP(T1411,'[1]Birth Dates'!$A:$A,'[1]Birth Dates'!$B:$B,"",0),IF(_xlpm.d=0,"",_xlpm.d))</f>
        <v/>
      </c>
      <c r="W1411" s="284">
        <f>IF(OR(V1411="",A1411="",NOT(ISNUMBER(V1411)),V1411&gt;A1411),"",DATEDIF(V1411,A1411,"Y")&amp;" years, "&amp;DATEDIF(V1411,A1411,"YM")&amp;" months, "&amp;DATEDIF(V1411,A1411,"MD")&amp;" days")</f>
        <v/>
      </c>
      <c r="X1411" s="284" t="n"/>
      <c r="Y1411" s="284" t="n"/>
      <c r="Z1411" s="284" t="n"/>
      <c r="AA1411" s="284" t="n"/>
      <c r="AB1411" s="284" t="n">
        <v>52</v>
      </c>
      <c r="AC1411" s="284" t="n"/>
      <c r="AD1411" s="284" t="n"/>
      <c r="AE1411" s="600" t="inlineStr">
        <is>
          <t>3:01.3100</t>
        </is>
      </c>
      <c r="AF1411" s="418">
        <f>IF(OR(AE1411="",AE1411="",AE1411=0),"",6.172/(AE1411*24))</f>
        <v/>
      </c>
      <c r="AG1411" s="289" t="n"/>
      <c r="AH1411" s="585" t="inlineStr"/>
      <c r="AI1411" s="418">
        <f>IF(OR(AH1411="",AH1411="",AH1411=0),"",6.172/(AH1411*24))</f>
        <v/>
      </c>
      <c r="AJ1411" s="175">
        <f>IF(AND(ISNUMBER(AB1411),ISNUMBER(AG1411)),AB1411-AG1411,"")</f>
        <v/>
      </c>
      <c r="AK1411" s="284" t="inlineStr">
        <is>
          <t>Insufficent Laps</t>
        </is>
      </c>
      <c r="AL1411" s="284" t="n">
        <v>96</v>
      </c>
      <c r="AM1411" s="513" t="n"/>
      <c r="AN1411" s="671">
        <f>IF(OR(AL1411="",AM1411="",AM1411=0),"",AL1411*6.172/(AM1411*24))</f>
        <v/>
      </c>
      <c r="AO1411" s="477">
        <f>IF(AND(AL1411=AL1410,AM1411&lt;&gt;"",AM1410&lt;&gt;""),AM1411-AM1410,"")</f>
        <v/>
      </c>
      <c r="AP1411" s="284" t="n"/>
      <c r="AQ1411" s="585" t="inlineStr"/>
      <c r="AR1411" s="418">
        <f>IF(OR(AQ1411="",AQ1411="",AQ1411=0),"",6.172/(AQ1411*24))</f>
        <v/>
      </c>
      <c r="AS1411" s="436">
        <f>IF(OR(NOT(ISNUMBER(C1411)),NOT(ISNUMBER(AB1411))),"",IF(AG1411&lt;&gt;"",AG1411,AB1411)-C1411)</f>
        <v/>
      </c>
      <c r="AT1411" s="290" t="n"/>
      <c r="AU1411" s="291">
        <f>IF($B1411="","",TEXT($A1411,"yyyymmdd")&amp;"_P"&amp;$C1411&amp;"_C"&amp;$F1411&amp;"_"&amp;TRIM(RIGHT(SUBSTITUTE(TRIM(SUBSTITUTE($L1411,CHAR(160)," "))," ",REPT(" ",60)),60))&amp;IF($P1411="","","-"&amp;TRIM(RIGHT(SUBSTITUTE(TRIM(SUBSTITUTE($P1411,CHAR(160)," "))," ",REPT(" ",60)),60)))&amp;IF($T1411="","","-"&amp;TRIM(RIGHT(SUBSTITUTE(TRIM(SUBSTITUTE($T1411,CHAR(160)," "))," ",REPT(" ",60)),60)))&amp;".jpg")</f>
        <v/>
      </c>
    </row>
    <row r="1412" ht="42" customHeight="1">
      <c r="A1412" s="288" t="n">
        <v>31326</v>
      </c>
      <c r="B1412" s="284" t="inlineStr">
        <is>
          <t>James Hardie 1000 6 October, 1985</t>
        </is>
      </c>
      <c r="C1412" s="284" t="inlineStr">
        <is>
          <t>DNF</t>
        </is>
      </c>
      <c r="D1412" s="284" t="inlineStr">
        <is>
          <t>C</t>
        </is>
      </c>
      <c r="E1412" s="284" t="n"/>
      <c r="F1412" s="284" t="n">
        <v>7</v>
      </c>
      <c r="G1412" s="284" t="inlineStr">
        <is>
          <t>Mobil Holden Dealer Team</t>
        </is>
      </c>
      <c r="H1412" s="284" t="n"/>
      <c r="I1412" s="284" t="n"/>
      <c r="J1412" s="284" t="inlineStr">
        <is>
          <t>Holden Commodore VK</t>
        </is>
      </c>
      <c r="K1412" s="284" t="inlineStr">
        <is>
          <t>4980 V8</t>
        </is>
      </c>
      <c r="L1412" s="284" t="inlineStr">
        <is>
          <t>John Harvey</t>
        </is>
      </c>
      <c r="M1412" s="284" t="inlineStr">
        <is>
          <t>AUS</t>
        </is>
      </c>
      <c r="N1412" s="699">
        <f>_xlfn.LET(_xlpm.d,_xlfn.XLOOKUP(L1412,'[1]Birth Dates'!$A:$A,'[1]Birth Dates'!$B:$B,"",0),IF(_xlpm.d=0,"",_xlpm.d))</f>
        <v/>
      </c>
      <c r="O1412" s="284">
        <f>IF(OR(N1412="",A1412="",NOT(ISNUMBER(N1412)),N1412&gt;A1412),"",DATEDIF(N1412,A1412,"Y")&amp;" years, "&amp;DATEDIF(N1412,A1412,"YM")&amp;" months, "&amp;DATEDIF(N1412,A1412,"MD")&amp;" days")</f>
        <v/>
      </c>
      <c r="P1412" s="284" t="inlineStr">
        <is>
          <t>David Parsons</t>
        </is>
      </c>
      <c r="Q1412" s="284" t="inlineStr">
        <is>
          <t>AUS</t>
        </is>
      </c>
      <c r="R1412" s="699">
        <f>_xlfn.LET(_xlpm.d,_xlfn.XLOOKUP(P1412,'[1]Birth Dates'!$A:$A,'[1]Birth Dates'!$B:$B,"",0),IF(_xlpm.d=0,"",_xlpm.d))</f>
        <v/>
      </c>
      <c r="S1412" s="284">
        <f>IF(OR(R1412="",A1412="",NOT(ISNUMBER(R1412)),R1412&gt;A1412),"",DATEDIF(R1412,A1412,"Y")&amp;" years, "&amp;DATEDIF(R1412,A1412,"YM")&amp;" months, "&amp;DATEDIF(R1412,A1412,"MD")&amp;" days")</f>
        <v/>
      </c>
      <c r="T1412" s="284" t="n"/>
      <c r="U1412" s="284" t="n"/>
      <c r="V1412" s="699">
        <f>_xlfn.LET(_xlpm.d,_xlfn.XLOOKUP(T1412,'[1]Birth Dates'!$A:$A,'[1]Birth Dates'!$B:$B,"",0),IF(_xlpm.d=0,"",_xlpm.d))</f>
        <v/>
      </c>
      <c r="W1412" s="284">
        <f>IF(OR(V1412="",A1412="",NOT(ISNUMBER(V1412)),V1412&gt;A1412),"",DATEDIF(V1412,A1412,"Y")&amp;" years, "&amp;DATEDIF(V1412,A1412,"YM")&amp;" months, "&amp;DATEDIF(V1412,A1412,"MD")&amp;" days")</f>
        <v/>
      </c>
      <c r="X1412" s="284" t="n"/>
      <c r="Y1412" s="284" t="n"/>
      <c r="Z1412" s="284" t="n"/>
      <c r="AA1412" s="284" t="n"/>
      <c r="AB1412" s="284" t="n">
        <v>9</v>
      </c>
      <c r="AC1412" s="284" t="n"/>
      <c r="AD1412" s="284" t="n"/>
      <c r="AE1412" s="600" t="inlineStr">
        <is>
          <t>2:23.4900</t>
        </is>
      </c>
      <c r="AF1412" s="418">
        <f>IF(OR(AE1412="",AE1412="",AE1412=0),"",6.172/(AE1412*24))</f>
        <v/>
      </c>
      <c r="AG1412" s="289" t="n">
        <v>9</v>
      </c>
      <c r="AH1412" s="600" t="inlineStr">
        <is>
          <t>2:22.8860</t>
        </is>
      </c>
      <c r="AI1412" s="418">
        <f>IF(OR(AH1412="",AH1412="",AH1412=0),"",6.172/(AH1412*24))</f>
        <v/>
      </c>
      <c r="AJ1412" s="175">
        <f>IF(AND(ISNUMBER(AB1412),ISNUMBER(AG1412)),AB1412-AG1412,"")</f>
        <v/>
      </c>
      <c r="AK1412" s="284" t="inlineStr">
        <is>
          <t>Engine</t>
        </is>
      </c>
      <c r="AL1412" s="284" t="n">
        <v>96</v>
      </c>
      <c r="AM1412" s="513" t="n"/>
      <c r="AN1412" s="671">
        <f>IF(OR(AL1412="",AM1412="",AM1412=0),"",AL1412*6.172/(AM1412*24))</f>
        <v/>
      </c>
      <c r="AO1412" s="477">
        <f>IF(AND(AL1412=AL1411,AM1412&lt;&gt;"",AM1411&lt;&gt;""),AM1412-AM1411,"")</f>
        <v/>
      </c>
      <c r="AP1412" s="284" t="n"/>
      <c r="AQ1412" s="585" t="inlineStr"/>
      <c r="AR1412" s="418">
        <f>IF(OR(AQ1412="",AQ1412="",AQ1412=0),"",6.172/(AQ1412*24))</f>
        <v/>
      </c>
      <c r="AS1412" s="436">
        <f>IF(OR(NOT(ISNUMBER(C1412)),NOT(ISNUMBER(AB1412))),"",IF(AG1412&lt;&gt;"",AG1412,AB1412)-C1412)</f>
        <v/>
      </c>
      <c r="AT1412" s="290" t="n"/>
      <c r="AU1412" s="291">
        <f>IF($B1412="","",TEXT($A1412,"yyyymmdd")&amp;"_P"&amp;$C1412&amp;"_C"&amp;$F1412&amp;"_"&amp;TRIM(RIGHT(SUBSTITUTE(TRIM(SUBSTITUTE($L1412,CHAR(160)," "))," ",REPT(" ",60)),60))&amp;IF($P1412="","","-"&amp;TRIM(RIGHT(SUBSTITUTE(TRIM(SUBSTITUTE($P1412,CHAR(160)," "))," ",REPT(" ",60)),60)))&amp;IF($T1412="","","-"&amp;TRIM(RIGHT(SUBSTITUTE(TRIM(SUBSTITUTE($T1412,CHAR(160)," "))," ",REPT(" ",60)),60)))&amp;".jpg")</f>
        <v/>
      </c>
    </row>
    <row r="1413" ht="42" customHeight="1">
      <c r="A1413" s="288" t="n">
        <v>31326</v>
      </c>
      <c r="B1413" s="284" t="inlineStr">
        <is>
          <t>James Hardie 1000 6 October, 1985</t>
        </is>
      </c>
      <c r="C1413" s="284" t="inlineStr">
        <is>
          <t>DNF</t>
        </is>
      </c>
      <c r="D1413" s="284" t="inlineStr">
        <is>
          <t>C</t>
        </is>
      </c>
      <c r="E1413" s="284" t="n"/>
      <c r="F1413" s="284" t="n">
        <v>33</v>
      </c>
      <c r="G1413" s="284" t="inlineStr">
        <is>
          <t>Mike Burgmann</t>
        </is>
      </c>
      <c r="H1413" s="284" t="n"/>
      <c r="I1413" s="284" t="n"/>
      <c r="J1413" s="284" t="inlineStr">
        <is>
          <t>Holden Commodore VK</t>
        </is>
      </c>
      <c r="K1413" s="284" t="inlineStr">
        <is>
          <t>4980 V8</t>
        </is>
      </c>
      <c r="L1413" s="284" t="inlineStr">
        <is>
          <t>Mike Burgmann</t>
        </is>
      </c>
      <c r="M1413" s="284" t="inlineStr">
        <is>
          <t>AUS</t>
        </is>
      </c>
      <c r="N1413" s="699">
        <f>_xlfn.LET(_xlpm.d,_xlfn.XLOOKUP(L1413,'[1]Birth Dates'!$A:$A,'[1]Birth Dates'!$B:$B,"",0),IF(_xlpm.d=0,"",_xlpm.d))</f>
        <v/>
      </c>
      <c r="O1413" s="284">
        <f>IF(OR(N1413="",A1413="",NOT(ISNUMBER(N1413)),N1413&gt;A1413),"",DATEDIF(N1413,A1413,"Y")&amp;" years, "&amp;DATEDIF(N1413,A1413,"YM")&amp;" months, "&amp;DATEDIF(N1413,A1413,"MD")&amp;" days")</f>
        <v/>
      </c>
      <c r="P1413" s="284" t="inlineStr">
        <is>
          <t>Bob Stevens</t>
        </is>
      </c>
      <c r="Q1413" s="284" t="inlineStr">
        <is>
          <t>AUS</t>
        </is>
      </c>
      <c r="R1413" s="699">
        <f>_xlfn.LET(_xlpm.d,_xlfn.XLOOKUP(P1413,'[1]Birth Dates'!$A:$A,'[1]Birth Dates'!$B:$B,"",0),IF(_xlpm.d=0,"",_xlpm.d))</f>
        <v/>
      </c>
      <c r="S1413" s="284">
        <f>IF(OR(R1413="",A1413="",NOT(ISNUMBER(R1413)),R1413&gt;A1413),"",DATEDIF(R1413,A1413,"Y")&amp;" years, "&amp;DATEDIF(R1413,A1413,"YM")&amp;" months, "&amp;DATEDIF(R1413,A1413,"MD")&amp;" days")</f>
        <v/>
      </c>
      <c r="T1413" s="284" t="n"/>
      <c r="U1413" s="284" t="n"/>
      <c r="V1413" s="699">
        <f>_xlfn.LET(_xlpm.d,_xlfn.XLOOKUP(T1413,'[1]Birth Dates'!$A:$A,'[1]Birth Dates'!$B:$B,"",0),IF(_xlpm.d=0,"",_xlpm.d))</f>
        <v/>
      </c>
      <c r="W1413" s="284">
        <f>IF(OR(V1413="",A1413="",NOT(ISNUMBER(V1413)),V1413&gt;A1413),"",DATEDIF(V1413,A1413,"Y")&amp;" years, "&amp;DATEDIF(V1413,A1413,"YM")&amp;" months, "&amp;DATEDIF(V1413,A1413,"MD")&amp;" days")</f>
        <v/>
      </c>
      <c r="X1413" s="284" t="n"/>
      <c r="Y1413" s="284" t="n"/>
      <c r="Z1413" s="284" t="n"/>
      <c r="AA1413" s="284" t="n"/>
      <c r="AB1413" s="284" t="n">
        <v>29</v>
      </c>
      <c r="AC1413" s="284" t="n"/>
      <c r="AD1413" s="284" t="n"/>
      <c r="AE1413" s="600" t="inlineStr">
        <is>
          <t>2:29.5800</t>
        </is>
      </c>
      <c r="AF1413" s="418">
        <f>IF(OR(AE1413="",AE1413="",AE1413=0),"",6.172/(AE1413*24))</f>
        <v/>
      </c>
      <c r="AG1413" s="289" t="n"/>
      <c r="AH1413" s="585" t="inlineStr"/>
      <c r="AI1413" s="418">
        <f>IF(OR(AH1413="",AH1413="",AH1413=0),"",6.172/(AH1413*24))</f>
        <v/>
      </c>
      <c r="AJ1413" s="175">
        <f>IF(AND(ISNUMBER(AB1413),ISNUMBER(AG1413)),AB1413-AG1413,"")</f>
        <v/>
      </c>
      <c r="AK1413" s="284" t="inlineStr">
        <is>
          <t>Pushrod</t>
        </is>
      </c>
      <c r="AL1413" s="284" t="n">
        <v>93</v>
      </c>
      <c r="AM1413" s="513" t="n"/>
      <c r="AN1413" s="671">
        <f>IF(OR(AL1413="",AM1413="",AM1413=0),"",AL1413*6.172/(AM1413*24))</f>
        <v/>
      </c>
      <c r="AO1413" s="477">
        <f>IF(AND(AL1413=AL1412,AM1413&lt;&gt;"",AM1412&lt;&gt;""),AM1413-AM1412,"")</f>
        <v/>
      </c>
      <c r="AP1413" s="284" t="n"/>
      <c r="AQ1413" s="585" t="inlineStr"/>
      <c r="AR1413" s="418">
        <f>IF(OR(AQ1413="",AQ1413="",AQ1413=0),"",6.172/(AQ1413*24))</f>
        <v/>
      </c>
      <c r="AS1413" s="436">
        <f>IF(OR(NOT(ISNUMBER(C1413)),NOT(ISNUMBER(AB1413))),"",IF(AG1413&lt;&gt;"",AG1413,AB1413)-C1413)</f>
        <v/>
      </c>
      <c r="AT1413" s="290" t="n"/>
      <c r="AU1413" s="291">
        <f>IF($B1413="","",TEXT($A1413,"yyyymmdd")&amp;"_P"&amp;$C1413&amp;"_C"&amp;$F1413&amp;"_"&amp;TRIM(RIGHT(SUBSTITUTE(TRIM(SUBSTITUTE($L1413,CHAR(160)," "))," ",REPT(" ",60)),60))&amp;IF($P1413="","","-"&amp;TRIM(RIGHT(SUBSTITUTE(TRIM(SUBSTITUTE($P1413,CHAR(160)," "))," ",REPT(" ",60)),60)))&amp;IF($T1413="","","-"&amp;TRIM(RIGHT(SUBSTITUTE(TRIM(SUBSTITUTE($T1413,CHAR(160)," "))," ",REPT(" ",60)),60)))&amp;".jpg")</f>
        <v/>
      </c>
    </row>
    <row r="1414" ht="42" customHeight="1">
      <c r="A1414" s="288" t="n">
        <v>31326</v>
      </c>
      <c r="B1414" s="284" t="inlineStr">
        <is>
          <t>James Hardie 1000 6 October, 1985</t>
        </is>
      </c>
      <c r="C1414" s="284" t="inlineStr">
        <is>
          <t>DNF</t>
        </is>
      </c>
      <c r="D1414" s="284" t="inlineStr">
        <is>
          <t>C</t>
        </is>
      </c>
      <c r="E1414" s="284" t="n"/>
      <c r="F1414" s="284" t="n">
        <v>31</v>
      </c>
      <c r="G1414" s="284" t="inlineStr">
        <is>
          <t>JPS Team BMW</t>
        </is>
      </c>
      <c r="H1414" s="284" t="n"/>
      <c r="I1414" s="284" t="n"/>
      <c r="J1414" s="284" t="inlineStr">
        <is>
          <t>BMW 635CSi</t>
        </is>
      </c>
      <c r="K1414" s="284" t="inlineStr">
        <is>
          <t>3475 L6</t>
        </is>
      </c>
      <c r="L1414" s="284" t="inlineStr">
        <is>
          <t>Neville Crichton</t>
        </is>
      </c>
      <c r="M1414" s="284" t="inlineStr">
        <is>
          <t>NZL</t>
        </is>
      </c>
      <c r="N1414" s="699">
        <f>_xlfn.LET(_xlpm.d,_xlfn.XLOOKUP(L1414,'[1]Birth Dates'!$A:$A,'[1]Birth Dates'!$B:$B,"",0),IF(_xlpm.d=0,"",_xlpm.d))</f>
        <v/>
      </c>
      <c r="O1414" s="284">
        <f>IF(OR(N1414="",A1414="",NOT(ISNUMBER(N1414)),N1414&gt;A1414),"",DATEDIF(N1414,A1414,"Y")&amp;" years, "&amp;DATEDIF(N1414,A1414,"YM")&amp;" months, "&amp;DATEDIF(N1414,A1414,"MD")&amp;" days")</f>
        <v/>
      </c>
      <c r="P1414" s="284" t="inlineStr">
        <is>
          <t>George Fury</t>
        </is>
      </c>
      <c r="Q1414" s="284" t="inlineStr">
        <is>
          <t>AUS</t>
        </is>
      </c>
      <c r="R1414" s="699">
        <f>_xlfn.LET(_xlpm.d,_xlfn.XLOOKUP(P1414,'[1]Birth Dates'!$A:$A,'[1]Birth Dates'!$B:$B,"",0),IF(_xlpm.d=0,"",_xlpm.d))</f>
        <v/>
      </c>
      <c r="S1414" s="284">
        <f>IF(OR(R1414="",A1414="",NOT(ISNUMBER(R1414)),R1414&gt;A1414),"",DATEDIF(R1414,A1414,"Y")&amp;" years, "&amp;DATEDIF(R1414,A1414,"YM")&amp;" months, "&amp;DATEDIF(R1414,A1414,"MD")&amp;" days")</f>
        <v/>
      </c>
      <c r="T1414" s="284" t="n"/>
      <c r="U1414" s="284" t="n"/>
      <c r="V1414" s="699">
        <f>_xlfn.LET(_xlpm.d,_xlfn.XLOOKUP(T1414,'[1]Birth Dates'!$A:$A,'[1]Birth Dates'!$B:$B,"",0),IF(_xlpm.d=0,"",_xlpm.d))</f>
        <v/>
      </c>
      <c r="W1414" s="284">
        <f>IF(OR(V1414="",A1414="",NOT(ISNUMBER(V1414)),V1414&gt;A1414),"",DATEDIF(V1414,A1414,"Y")&amp;" years, "&amp;DATEDIF(V1414,A1414,"YM")&amp;" months, "&amp;DATEDIF(V1414,A1414,"MD")&amp;" days")</f>
        <v/>
      </c>
      <c r="X1414" s="284" t="n"/>
      <c r="Y1414" s="284" t="n"/>
      <c r="Z1414" s="284" t="n"/>
      <c r="AA1414" s="284" t="n"/>
      <c r="AB1414" s="284" t="n">
        <v>16</v>
      </c>
      <c r="AC1414" s="284" t="n"/>
      <c r="AD1414" s="284" t="n"/>
      <c r="AE1414" s="600" t="inlineStr">
        <is>
          <t>2:25.7900</t>
        </is>
      </c>
      <c r="AF1414" s="418">
        <f>IF(OR(AE1414="",AE1414="",AE1414=0),"",6.172/(AE1414*24))</f>
        <v/>
      </c>
      <c r="AG1414" s="289" t="n"/>
      <c r="AH1414" s="585" t="inlineStr"/>
      <c r="AI1414" s="418">
        <f>IF(OR(AH1414="",AH1414="",AH1414=0),"",6.172/(AH1414*24))</f>
        <v/>
      </c>
      <c r="AJ1414" s="175">
        <f>IF(AND(ISNUMBER(AB1414),ISNUMBER(AG1414)),AB1414-AG1414,"")</f>
        <v/>
      </c>
      <c r="AK1414" s="284" t="inlineStr">
        <is>
          <t>Engine</t>
        </is>
      </c>
      <c r="AL1414" s="284" t="n">
        <v>68</v>
      </c>
      <c r="AM1414" s="513" t="n"/>
      <c r="AN1414" s="671">
        <f>IF(OR(AL1414="",AM1414="",AM1414=0),"",AL1414*6.172/(AM1414*24))</f>
        <v/>
      </c>
      <c r="AO1414" s="477">
        <f>IF(AND(AL1414=AL1413,AM1414&lt;&gt;"",AM1413&lt;&gt;""),AM1414-AM1413,"")</f>
        <v/>
      </c>
      <c r="AP1414" s="284" t="n"/>
      <c r="AQ1414" s="585" t="inlineStr"/>
      <c r="AR1414" s="418">
        <f>IF(OR(AQ1414="",AQ1414="",AQ1414=0),"",6.172/(AQ1414*24))</f>
        <v/>
      </c>
      <c r="AS1414" s="436">
        <f>IF(OR(NOT(ISNUMBER(C1414)),NOT(ISNUMBER(AB1414))),"",IF(AG1414&lt;&gt;"",AG1414,AB1414)-C1414)</f>
        <v/>
      </c>
      <c r="AT1414" s="290" t="n"/>
      <c r="AU1414" s="291">
        <f>IF($B1414="","",TEXT($A1414,"yyyymmdd")&amp;"_P"&amp;$C1414&amp;"_C"&amp;$F1414&amp;"_"&amp;TRIM(RIGHT(SUBSTITUTE(TRIM(SUBSTITUTE($L1414,CHAR(160)," "))," ",REPT(" ",60)),60))&amp;IF($P1414="","","-"&amp;TRIM(RIGHT(SUBSTITUTE(TRIM(SUBSTITUTE($P1414,CHAR(160)," "))," ",REPT(" ",60)),60)))&amp;IF($T1414="","","-"&amp;TRIM(RIGHT(SUBSTITUTE(TRIM(SUBSTITUTE($T1414,CHAR(160)," "))," ",REPT(" ",60)),60)))&amp;".jpg")</f>
        <v/>
      </c>
    </row>
    <row r="1415" ht="42" customHeight="1">
      <c r="A1415" s="288" t="n">
        <v>31326</v>
      </c>
      <c r="B1415" s="284" t="inlineStr">
        <is>
          <t>James Hardie 1000 6 October, 1985</t>
        </is>
      </c>
      <c r="C1415" s="284" t="inlineStr">
        <is>
          <t>DNF</t>
        </is>
      </c>
      <c r="D1415" s="284" t="inlineStr">
        <is>
          <t>B</t>
        </is>
      </c>
      <c r="E1415" s="284" t="n"/>
      <c r="F1415" s="284" t="n">
        <v>49</v>
      </c>
      <c r="G1415" s="284" t="inlineStr">
        <is>
          <t>John Bundy</t>
        </is>
      </c>
      <c r="H1415" s="284" t="n"/>
      <c r="I1415" s="284" t="n"/>
      <c r="J1415" s="284" t="inlineStr">
        <is>
          <t>Mazda RX7</t>
        </is>
      </c>
      <c r="K1415" s="284" t="inlineStr">
        <is>
          <t>2292 eq R2</t>
        </is>
      </c>
      <c r="L1415" s="284" t="inlineStr">
        <is>
          <t>John Bundy</t>
        </is>
      </c>
      <c r="M1415" s="284" t="inlineStr">
        <is>
          <t>AUS</t>
        </is>
      </c>
      <c r="N1415" s="699">
        <f>_xlfn.LET(_xlpm.d,_xlfn.XLOOKUP(L1415,'[1]Birth Dates'!$A:$A,'[1]Birth Dates'!$B:$B,"",0),IF(_xlpm.d=0,"",_xlpm.d))</f>
        <v/>
      </c>
      <c r="O1415" s="284">
        <f>IF(OR(N1415="",A1415="",NOT(ISNUMBER(N1415)),N1415&gt;A1415),"",DATEDIF(N1415,A1415,"Y")&amp;" years, "&amp;DATEDIF(N1415,A1415,"YM")&amp;" months, "&amp;DATEDIF(N1415,A1415,"MD")&amp;" days")</f>
        <v/>
      </c>
      <c r="P1415" s="284" t="inlineStr">
        <is>
          <t>Norm Carr</t>
        </is>
      </c>
      <c r="Q1415" s="284" t="inlineStr">
        <is>
          <t>AUS</t>
        </is>
      </c>
      <c r="R1415" s="699">
        <f>_xlfn.LET(_xlpm.d,_xlfn.XLOOKUP(P1415,'[1]Birth Dates'!$A:$A,'[1]Birth Dates'!$B:$B,"",0),IF(_xlpm.d=0,"",_xlpm.d))</f>
        <v/>
      </c>
      <c r="S1415" s="284">
        <f>IF(OR(R1415="",A1415="",NOT(ISNUMBER(R1415)),R1415&gt;A1415),"",DATEDIF(R1415,A1415,"Y")&amp;" years, "&amp;DATEDIF(R1415,A1415,"YM")&amp;" months, "&amp;DATEDIF(R1415,A1415,"MD")&amp;" days")</f>
        <v/>
      </c>
      <c r="T1415" s="284" t="n"/>
      <c r="U1415" s="284" t="n"/>
      <c r="V1415" s="699">
        <f>_xlfn.LET(_xlpm.d,_xlfn.XLOOKUP(T1415,'[1]Birth Dates'!$A:$A,'[1]Birth Dates'!$B:$B,"",0),IF(_xlpm.d=0,"",_xlpm.d))</f>
        <v/>
      </c>
      <c r="W1415" s="284">
        <f>IF(OR(V1415="",A1415="",NOT(ISNUMBER(V1415)),V1415&gt;A1415),"",DATEDIF(V1415,A1415,"Y")&amp;" years, "&amp;DATEDIF(V1415,A1415,"YM")&amp;" months, "&amp;DATEDIF(V1415,A1415,"MD")&amp;" days")</f>
        <v/>
      </c>
      <c r="X1415" s="284" t="n"/>
      <c r="Y1415" s="284" t="n"/>
      <c r="Z1415" s="284" t="n"/>
      <c r="AA1415" s="284" t="n"/>
      <c r="AB1415" s="284" t="n">
        <v>50</v>
      </c>
      <c r="AC1415" s="284" t="n"/>
      <c r="AD1415" s="284" t="n"/>
      <c r="AE1415" s="600" t="inlineStr">
        <is>
          <t>2:48.6800</t>
        </is>
      </c>
      <c r="AF1415" s="418">
        <f>IF(OR(AE1415="",AE1415="",AE1415=0),"",6.172/(AE1415*24))</f>
        <v/>
      </c>
      <c r="AG1415" s="289" t="n"/>
      <c r="AH1415" s="585" t="inlineStr"/>
      <c r="AI1415" s="418">
        <f>IF(OR(AH1415="",AH1415="",AH1415=0),"",6.172/(AH1415*24))</f>
        <v/>
      </c>
      <c r="AJ1415" s="175">
        <f>IF(AND(ISNUMBER(AB1415),ISNUMBER(AG1415)),AB1415-AG1415,"")</f>
        <v/>
      </c>
      <c r="AK1415" s="284" t="inlineStr">
        <is>
          <t>Diff.</t>
        </is>
      </c>
      <c r="AL1415" s="284" t="n">
        <v>67</v>
      </c>
      <c r="AM1415" s="513" t="n"/>
      <c r="AN1415" s="671">
        <f>IF(OR(AL1415="",AM1415="",AM1415=0),"",AL1415*6.172/(AM1415*24))</f>
        <v/>
      </c>
      <c r="AO1415" s="477">
        <f>IF(AND(AL1415=AL1414,AM1415&lt;&gt;"",AM1414&lt;&gt;""),AM1415-AM1414,"")</f>
        <v/>
      </c>
      <c r="AP1415" s="284" t="n"/>
      <c r="AQ1415" s="585" t="inlineStr"/>
      <c r="AR1415" s="418">
        <f>IF(OR(AQ1415="",AQ1415="",AQ1415=0),"",6.172/(AQ1415*24))</f>
        <v/>
      </c>
      <c r="AS1415" s="436">
        <f>IF(OR(NOT(ISNUMBER(C1415)),NOT(ISNUMBER(AB1415))),"",IF(AG1415&lt;&gt;"",AG1415,AB1415)-C1415)</f>
        <v/>
      </c>
      <c r="AT1415" s="290" t="n"/>
      <c r="AU1415" s="291">
        <f>IF($B1415="","",TEXT($A1415,"yyyymmdd")&amp;"_P"&amp;$C1415&amp;"_C"&amp;$F1415&amp;"_"&amp;TRIM(RIGHT(SUBSTITUTE(TRIM(SUBSTITUTE($L1415,CHAR(160)," "))," ",REPT(" ",60)),60))&amp;IF($P1415="","","-"&amp;TRIM(RIGHT(SUBSTITUTE(TRIM(SUBSTITUTE($P1415,CHAR(160)," "))," ",REPT(" ",60)),60)))&amp;IF($T1415="","","-"&amp;TRIM(RIGHT(SUBSTITUTE(TRIM(SUBSTITUTE($T1415,CHAR(160)," "))," ",REPT(" ",60)),60)))&amp;".jpg")</f>
        <v/>
      </c>
    </row>
    <row r="1416" ht="42" customHeight="1">
      <c r="A1416" s="288" t="n">
        <v>31326</v>
      </c>
      <c r="B1416" s="284" t="inlineStr">
        <is>
          <t>James Hardie 1000 6 October, 1985</t>
        </is>
      </c>
      <c r="C1416" s="284" t="inlineStr">
        <is>
          <t>DNF</t>
        </is>
      </c>
      <c r="D1416" s="284" t="inlineStr">
        <is>
          <t>C</t>
        </is>
      </c>
      <c r="E1416" s="284" t="n"/>
      <c r="F1416" s="284" t="n">
        <v>16</v>
      </c>
      <c r="G1416" s="284" t="inlineStr">
        <is>
          <t>Flexible Hose Supplies</t>
        </is>
      </c>
      <c r="H1416" s="284" t="n"/>
      <c r="I1416" s="284" t="n"/>
      <c r="J1416" s="284" t="inlineStr">
        <is>
          <t>Rover Vitesse</t>
        </is>
      </c>
      <c r="K1416" s="284" t="inlineStr">
        <is>
          <t>3532 V8</t>
        </is>
      </c>
      <c r="L1416" s="284" t="inlineStr">
        <is>
          <t>Barry Robinson</t>
        </is>
      </c>
      <c r="M1416" s="284" t="inlineStr">
        <is>
          <t>GBR</t>
        </is>
      </c>
      <c r="N1416" s="699">
        <f>_xlfn.LET(_xlpm.d,_xlfn.XLOOKUP(L1416,'[1]Birth Dates'!$A:$A,'[1]Birth Dates'!$B:$B,"",0),IF(_xlpm.d=0,"",_xlpm.d))</f>
        <v/>
      </c>
      <c r="O1416" s="284">
        <f>IF(OR(N1416="",A1416="",NOT(ISNUMBER(N1416)),N1416&gt;A1416),"",DATEDIF(N1416,A1416,"Y")&amp;" years, "&amp;DATEDIF(N1416,A1416,"YM")&amp;" months, "&amp;DATEDIF(N1416,A1416,"MD")&amp;" days")</f>
        <v/>
      </c>
      <c r="P1416" s="284" t="inlineStr">
        <is>
          <t>John Jeffries</t>
        </is>
      </c>
      <c r="Q1416" s="284" t="inlineStr">
        <is>
          <t>GBR</t>
        </is>
      </c>
      <c r="R1416" s="699">
        <f>_xlfn.LET(_xlpm.d,_xlfn.XLOOKUP(P1416,'[1]Birth Dates'!$A:$A,'[1]Birth Dates'!$B:$B,"",0),IF(_xlpm.d=0,"",_xlpm.d))</f>
        <v/>
      </c>
      <c r="S1416" s="284">
        <f>IF(OR(R1416="",A1416="",NOT(ISNUMBER(R1416)),R1416&gt;A1416),"",DATEDIF(R1416,A1416,"Y")&amp;" years, "&amp;DATEDIF(R1416,A1416,"YM")&amp;" months, "&amp;DATEDIF(R1416,A1416,"MD")&amp;" days")</f>
        <v/>
      </c>
      <c r="T1416" s="284" t="n"/>
      <c r="U1416" s="284" t="n"/>
      <c r="V1416" s="699">
        <f>_xlfn.LET(_xlpm.d,_xlfn.XLOOKUP(T1416,'[1]Birth Dates'!$A:$A,'[1]Birth Dates'!$B:$B,"",0),IF(_xlpm.d=0,"",_xlpm.d))</f>
        <v/>
      </c>
      <c r="W1416" s="284">
        <f>IF(OR(V1416="",A1416="",NOT(ISNUMBER(V1416)),V1416&gt;A1416),"",DATEDIF(V1416,A1416,"Y")&amp;" years, "&amp;DATEDIF(V1416,A1416,"YM")&amp;" months, "&amp;DATEDIF(V1416,A1416,"MD")&amp;" days")</f>
        <v/>
      </c>
      <c r="X1416" s="284" t="n"/>
      <c r="Y1416" s="284" t="n"/>
      <c r="Z1416" s="284" t="n"/>
      <c r="AA1416" s="284" t="n"/>
      <c r="AB1416" s="284" t="n">
        <v>51</v>
      </c>
      <c r="AC1416" s="284" t="n"/>
      <c r="AD1416" s="284" t="n"/>
      <c r="AE1416" s="600" t="inlineStr">
        <is>
          <t>2:55.3300</t>
        </is>
      </c>
      <c r="AF1416" s="418">
        <f>IF(OR(AE1416="",AE1416="",AE1416=0),"",6.172/(AE1416*24))</f>
        <v/>
      </c>
      <c r="AG1416" s="289" t="n"/>
      <c r="AH1416" s="585" t="inlineStr"/>
      <c r="AI1416" s="418">
        <f>IF(OR(AH1416="",AH1416="",AH1416=0),"",6.172/(AH1416*24))</f>
        <v/>
      </c>
      <c r="AJ1416" s="175">
        <f>IF(AND(ISNUMBER(AB1416),ISNUMBER(AG1416)),AB1416-AG1416,"")</f>
        <v/>
      </c>
      <c r="AK1416" s="284" t="inlineStr">
        <is>
          <t>Engine</t>
        </is>
      </c>
      <c r="AL1416" s="284" t="n">
        <v>59</v>
      </c>
      <c r="AM1416" s="513" t="n"/>
      <c r="AN1416" s="671">
        <f>IF(OR(AL1416="",AM1416="",AM1416=0),"",AL1416*6.172/(AM1416*24))</f>
        <v/>
      </c>
      <c r="AO1416" s="477">
        <f>IF(AND(AL1416=AL1415,AM1416&lt;&gt;"",AM1415&lt;&gt;""),AM1416-AM1415,"")</f>
        <v/>
      </c>
      <c r="AP1416" s="284" t="n"/>
      <c r="AQ1416" s="585" t="inlineStr"/>
      <c r="AR1416" s="418">
        <f>IF(OR(AQ1416="",AQ1416="",AQ1416=0),"",6.172/(AQ1416*24))</f>
        <v/>
      </c>
      <c r="AS1416" s="436">
        <f>IF(OR(NOT(ISNUMBER(C1416)),NOT(ISNUMBER(AB1416))),"",IF(AG1416&lt;&gt;"",AG1416,AB1416)-C1416)</f>
        <v/>
      </c>
      <c r="AT1416" s="290" t="n"/>
      <c r="AU1416" s="291">
        <f>IF($B1416="","",TEXT($A1416,"yyyymmdd")&amp;"_P"&amp;$C1416&amp;"_C"&amp;$F1416&amp;"_"&amp;TRIM(RIGHT(SUBSTITUTE(TRIM(SUBSTITUTE($L1416,CHAR(160)," "))," ",REPT(" ",60)),60))&amp;IF($P1416="","","-"&amp;TRIM(RIGHT(SUBSTITUTE(TRIM(SUBSTITUTE($P1416,CHAR(160)," "))," ",REPT(" ",60)),60)))&amp;IF($T1416="","","-"&amp;TRIM(RIGHT(SUBSTITUTE(TRIM(SUBSTITUTE($T1416,CHAR(160)," "))," ",REPT(" ",60)),60)))&amp;".jpg")</f>
        <v/>
      </c>
    </row>
    <row r="1417" ht="42" customHeight="1">
      <c r="A1417" s="288" t="n">
        <v>31326</v>
      </c>
      <c r="B1417" s="284" t="inlineStr">
        <is>
          <t>James Hardie 1000 6 October, 1985</t>
        </is>
      </c>
      <c r="C1417" s="284" t="inlineStr">
        <is>
          <t>DNF</t>
        </is>
      </c>
      <c r="D1417" s="284" t="inlineStr">
        <is>
          <t>C</t>
        </is>
      </c>
      <c r="E1417" s="284" t="n"/>
      <c r="F1417" s="284" t="n">
        <v>23</v>
      </c>
      <c r="G1417" s="284" t="inlineStr">
        <is>
          <t>Simon Emmerling</t>
        </is>
      </c>
      <c r="H1417" s="284" t="n"/>
      <c r="I1417" s="284" t="n"/>
      <c r="J1417" s="284" t="inlineStr">
        <is>
          <t>BMW 635CSi</t>
        </is>
      </c>
      <c r="K1417" s="284" t="inlineStr">
        <is>
          <t>3475 L6</t>
        </is>
      </c>
      <c r="L1417" s="284" t="inlineStr">
        <is>
          <t>Simon Emmerling</t>
        </is>
      </c>
      <c r="M1417" s="284" t="inlineStr">
        <is>
          <t>AUS</t>
        </is>
      </c>
      <c r="N1417" s="699">
        <f>_xlfn.LET(_xlpm.d,_xlfn.XLOOKUP(L1417,'[1]Birth Dates'!$A:$A,'[1]Birth Dates'!$B:$B,"",0),IF(_xlpm.d=0,"",_xlpm.d))</f>
        <v/>
      </c>
      <c r="O1417" s="284">
        <f>IF(OR(N1417="",A1417="",NOT(ISNUMBER(N1417)),N1417&gt;A1417),"",DATEDIF(N1417,A1417,"Y")&amp;" years, "&amp;DATEDIF(N1417,A1417,"YM")&amp;" months, "&amp;DATEDIF(N1417,A1417,"MD")&amp;" days")</f>
        <v/>
      </c>
      <c r="P1417" s="284" t="inlineStr">
        <is>
          <t>Trevor Hine</t>
        </is>
      </c>
      <c r="Q1417" s="284" t="inlineStr">
        <is>
          <t>AUS</t>
        </is>
      </c>
      <c r="R1417" s="699">
        <f>_xlfn.LET(_xlpm.d,_xlfn.XLOOKUP(P1417,'[1]Birth Dates'!$A:$A,'[1]Birth Dates'!$B:$B,"",0),IF(_xlpm.d=0,"",_xlpm.d))</f>
        <v/>
      </c>
      <c r="S1417" s="284">
        <f>IF(OR(R1417="",A1417="",NOT(ISNUMBER(R1417)),R1417&gt;A1417),"",DATEDIF(R1417,A1417,"Y")&amp;" years, "&amp;DATEDIF(R1417,A1417,"YM")&amp;" months, "&amp;DATEDIF(R1417,A1417,"MD")&amp;" days")</f>
        <v/>
      </c>
      <c r="T1417" s="284" t="n"/>
      <c r="U1417" s="284" t="n"/>
      <c r="V1417" s="699">
        <f>_xlfn.LET(_xlpm.d,_xlfn.XLOOKUP(T1417,'[1]Birth Dates'!$A:$A,'[1]Birth Dates'!$B:$B,"",0),IF(_xlpm.d=0,"",_xlpm.d))</f>
        <v/>
      </c>
      <c r="W1417" s="284">
        <f>IF(OR(V1417="",A1417="",NOT(ISNUMBER(V1417)),V1417&gt;A1417),"",DATEDIF(V1417,A1417,"Y")&amp;" years, "&amp;DATEDIF(V1417,A1417,"YM")&amp;" months, "&amp;DATEDIF(V1417,A1417,"MD")&amp;" days")</f>
        <v/>
      </c>
      <c r="X1417" s="284" t="n"/>
      <c r="Y1417" s="284" t="n"/>
      <c r="Z1417" s="284" t="n"/>
      <c r="AA1417" s="284" t="n"/>
      <c r="AB1417" s="284" t="n">
        <v>30</v>
      </c>
      <c r="AC1417" s="284" t="n"/>
      <c r="AD1417" s="284" t="n"/>
      <c r="AE1417" s="600" t="inlineStr">
        <is>
          <t>2:29.6200</t>
        </is>
      </c>
      <c r="AF1417" s="418">
        <f>IF(OR(AE1417="",AE1417="",AE1417=0),"",6.172/(AE1417*24))</f>
        <v/>
      </c>
      <c r="AG1417" s="289" t="n"/>
      <c r="AH1417" s="585" t="inlineStr"/>
      <c r="AI1417" s="418">
        <f>IF(OR(AH1417="",AH1417="",AH1417=0),"",6.172/(AH1417*24))</f>
        <v/>
      </c>
      <c r="AJ1417" s="175">
        <f>IF(AND(ISNUMBER(AB1417),ISNUMBER(AG1417)),AB1417-AG1417,"")</f>
        <v/>
      </c>
      <c r="AK1417" s="284" t="inlineStr">
        <is>
          <t>Engine</t>
        </is>
      </c>
      <c r="AL1417" s="284" t="n">
        <v>42</v>
      </c>
      <c r="AM1417" s="513" t="n"/>
      <c r="AN1417" s="671">
        <f>IF(OR(AL1417="",AM1417="",AM1417=0),"",AL1417*6.172/(AM1417*24))</f>
        <v/>
      </c>
      <c r="AO1417" s="477">
        <f>IF(AND(AL1417=AL1416,AM1417&lt;&gt;"",AM1416&lt;&gt;""),AM1417-AM1416,"")</f>
        <v/>
      </c>
      <c r="AP1417" s="284" t="n"/>
      <c r="AQ1417" s="585" t="inlineStr"/>
      <c r="AR1417" s="418">
        <f>IF(OR(AQ1417="",AQ1417="",AQ1417=0),"",6.172/(AQ1417*24))</f>
        <v/>
      </c>
      <c r="AS1417" s="436">
        <f>IF(OR(NOT(ISNUMBER(C1417)),NOT(ISNUMBER(AB1417))),"",IF(AG1417&lt;&gt;"",AG1417,AB1417)-C1417)</f>
        <v/>
      </c>
      <c r="AT1417" s="290" t="n"/>
      <c r="AU1417" s="291">
        <f>IF($B1417="","",TEXT($A1417,"yyyymmdd")&amp;"_P"&amp;$C1417&amp;"_C"&amp;$F1417&amp;"_"&amp;TRIM(RIGHT(SUBSTITUTE(TRIM(SUBSTITUTE($L1417,CHAR(160)," "))," ",REPT(" ",60)),60))&amp;IF($P1417="","","-"&amp;TRIM(RIGHT(SUBSTITUTE(TRIM(SUBSTITUTE($P1417,CHAR(160)," "))," ",REPT(" ",60)),60)))&amp;IF($T1417="","","-"&amp;TRIM(RIGHT(SUBSTITUTE(TRIM(SUBSTITUTE($T1417,CHAR(160)," "))," ",REPT(" ",60)),60)))&amp;".jpg")</f>
        <v/>
      </c>
    </row>
    <row r="1418" ht="42" customHeight="1">
      <c r="A1418" s="288" t="n">
        <v>31326</v>
      </c>
      <c r="B1418" s="284" t="inlineStr">
        <is>
          <t>James Hardie 1000 6 October, 1985</t>
        </is>
      </c>
      <c r="C1418" s="284" t="inlineStr">
        <is>
          <t>DNF</t>
        </is>
      </c>
      <c r="D1418" s="284" t="inlineStr">
        <is>
          <t>C</t>
        </is>
      </c>
      <c r="E1418" s="284" t="n"/>
      <c r="F1418" s="284" t="n">
        <v>38</v>
      </c>
      <c r="G1418" s="284" t="inlineStr">
        <is>
          <t>Barry Wraith</t>
        </is>
      </c>
      <c r="H1418" s="284" t="n"/>
      <c r="I1418" s="284" t="n"/>
      <c r="J1418" s="284" t="inlineStr">
        <is>
          <t>Holden Commodore VK</t>
        </is>
      </c>
      <c r="K1418" s="284" t="inlineStr">
        <is>
          <t>4980 V8</t>
        </is>
      </c>
      <c r="L1418" s="284" t="inlineStr">
        <is>
          <t>Barry Wraith</t>
        </is>
      </c>
      <c r="M1418" s="284" t="inlineStr">
        <is>
          <t>AUS</t>
        </is>
      </c>
      <c r="N1418" s="699">
        <f>_xlfn.LET(_xlpm.d,_xlfn.XLOOKUP(L1418,'[1]Birth Dates'!$A:$A,'[1]Birth Dates'!$B:$B,"",0),IF(_xlpm.d=0,"",_xlpm.d))</f>
        <v/>
      </c>
      <c r="O1418" s="284">
        <f>IF(OR(N1418="",A1418="",NOT(ISNUMBER(N1418)),N1418&gt;A1418),"",DATEDIF(N1418,A1418,"Y")&amp;" years, "&amp;DATEDIF(N1418,A1418,"YM")&amp;" months, "&amp;DATEDIF(N1418,A1418,"MD")&amp;" days")</f>
        <v/>
      </c>
      <c r="P1418" s="284" t="inlineStr">
        <is>
          <t>Wayne Park</t>
        </is>
      </c>
      <c r="Q1418" s="284" t="inlineStr">
        <is>
          <t>AUS</t>
        </is>
      </c>
      <c r="R1418" s="699">
        <f>_xlfn.LET(_xlpm.d,_xlfn.XLOOKUP(P1418,'[1]Birth Dates'!$A:$A,'[1]Birth Dates'!$B:$B,"",0),IF(_xlpm.d=0,"",_xlpm.d))</f>
        <v/>
      </c>
      <c r="S1418" s="284">
        <f>IF(OR(R1418="",A1418="",NOT(ISNUMBER(R1418)),R1418&gt;A1418),"",DATEDIF(R1418,A1418,"Y")&amp;" years, "&amp;DATEDIF(R1418,A1418,"YM")&amp;" months, "&amp;DATEDIF(R1418,A1418,"MD")&amp;" days")</f>
        <v/>
      </c>
      <c r="T1418" s="284" t="n"/>
      <c r="U1418" s="284" t="n"/>
      <c r="V1418" s="699">
        <f>_xlfn.LET(_xlpm.d,_xlfn.XLOOKUP(T1418,'[1]Birth Dates'!$A:$A,'[1]Birth Dates'!$B:$B,"",0),IF(_xlpm.d=0,"",_xlpm.d))</f>
        <v/>
      </c>
      <c r="W1418" s="284">
        <f>IF(OR(V1418="",A1418="",NOT(ISNUMBER(V1418)),V1418&gt;A1418),"",DATEDIF(V1418,A1418,"Y")&amp;" years, "&amp;DATEDIF(V1418,A1418,"YM")&amp;" months, "&amp;DATEDIF(V1418,A1418,"MD")&amp;" days")</f>
        <v/>
      </c>
      <c r="X1418" s="284" t="n"/>
      <c r="Y1418" s="284" t="n"/>
      <c r="Z1418" s="284" t="n"/>
      <c r="AA1418" s="284" t="n"/>
      <c r="AB1418" s="284" t="n">
        <v>38</v>
      </c>
      <c r="AC1418" s="284" t="n"/>
      <c r="AD1418" s="284" t="n"/>
      <c r="AE1418" s="600" t="inlineStr">
        <is>
          <t>2:33.1200</t>
        </is>
      </c>
      <c r="AF1418" s="418">
        <f>IF(OR(AE1418="",AE1418="",AE1418=0),"",6.172/(AE1418*24))</f>
        <v/>
      </c>
      <c r="AG1418" s="289" t="n"/>
      <c r="AH1418" s="585" t="inlineStr"/>
      <c r="AI1418" s="418">
        <f>IF(OR(AH1418="",AH1418="",AH1418=0),"",6.172/(AH1418*24))</f>
        <v/>
      </c>
      <c r="AJ1418" s="175">
        <f>IF(AND(ISNUMBER(AB1418),ISNUMBER(AG1418)),AB1418-AG1418,"")</f>
        <v/>
      </c>
      <c r="AK1418" s="284" t="inlineStr">
        <is>
          <t>Engine</t>
        </is>
      </c>
      <c r="AL1418" s="284" t="n">
        <v>34</v>
      </c>
      <c r="AM1418" s="513" t="n"/>
      <c r="AN1418" s="671">
        <f>IF(OR(AL1418="",AM1418="",AM1418=0),"",AL1418*6.172/(AM1418*24))</f>
        <v/>
      </c>
      <c r="AO1418" s="477">
        <f>IF(AND(AL1418=AL1417,AM1418&lt;&gt;"",AM1417&lt;&gt;""),AM1418-AM1417,"")</f>
        <v/>
      </c>
      <c r="AP1418" s="284" t="n"/>
      <c r="AQ1418" s="585" t="inlineStr"/>
      <c r="AR1418" s="418">
        <f>IF(OR(AQ1418="",AQ1418="",AQ1418=0),"",6.172/(AQ1418*24))</f>
        <v/>
      </c>
      <c r="AS1418" s="436">
        <f>IF(OR(NOT(ISNUMBER(C1418)),NOT(ISNUMBER(AB1418))),"",IF(AG1418&lt;&gt;"",AG1418,AB1418)-C1418)</f>
        <v/>
      </c>
      <c r="AT1418" s="290" t="n"/>
      <c r="AU1418" s="291">
        <f>IF($B1418="","",TEXT($A1418,"yyyymmdd")&amp;"_P"&amp;$C1418&amp;"_C"&amp;$F1418&amp;"_"&amp;TRIM(RIGHT(SUBSTITUTE(TRIM(SUBSTITUTE($L1418,CHAR(160)," "))," ",REPT(" ",60)),60))&amp;IF($P1418="","","-"&amp;TRIM(RIGHT(SUBSTITUTE(TRIM(SUBSTITUTE($P1418,CHAR(160)," "))," ",REPT(" ",60)),60)))&amp;IF($T1418="","","-"&amp;TRIM(RIGHT(SUBSTITUTE(TRIM(SUBSTITUTE($T1418,CHAR(160)," "))," ",REPT(" ",60)),60)))&amp;".jpg")</f>
        <v/>
      </c>
    </row>
    <row r="1419" ht="42" customHeight="1">
      <c r="A1419" s="288" t="n">
        <v>31326</v>
      </c>
      <c r="B1419" s="284" t="inlineStr">
        <is>
          <t>James Hardie 1000 6 October, 1985</t>
        </is>
      </c>
      <c r="C1419" s="284" t="inlineStr">
        <is>
          <t>DNF</t>
        </is>
      </c>
      <c r="D1419" s="284" t="inlineStr">
        <is>
          <t>B</t>
        </is>
      </c>
      <c r="E1419" s="284" t="n"/>
      <c r="F1419" s="284" t="n">
        <v>44</v>
      </c>
      <c r="G1419" s="284" t="inlineStr">
        <is>
          <t>Peter Williamson Toyota</t>
        </is>
      </c>
      <c r="H1419" s="284" t="n"/>
      <c r="I1419" s="284" t="n"/>
      <c r="J1419" s="284" t="inlineStr">
        <is>
          <t>Toyota Supra</t>
        </is>
      </c>
      <c r="K1419" s="284" t="inlineStr">
        <is>
          <t>2759 L6</t>
        </is>
      </c>
      <c r="L1419" s="284" t="inlineStr">
        <is>
          <t>Peter Williamson</t>
        </is>
      </c>
      <c r="M1419" s="284" t="inlineStr">
        <is>
          <t>AUS</t>
        </is>
      </c>
      <c r="N1419" s="699">
        <f>_xlfn.LET(_xlpm.d,_xlfn.XLOOKUP(L1419,'[1]Birth Dates'!$A:$A,'[1]Birth Dates'!$B:$B,"",0),IF(_xlpm.d=0,"",_xlpm.d))</f>
        <v/>
      </c>
      <c r="O1419" s="284">
        <f>IF(OR(N1419="",A1419="",NOT(ISNUMBER(N1419)),N1419&gt;A1419),"",DATEDIF(N1419,A1419,"Y")&amp;" years, "&amp;DATEDIF(N1419,A1419,"YM")&amp;" months, "&amp;DATEDIF(N1419,A1419,"MD")&amp;" days")</f>
        <v/>
      </c>
      <c r="P1419" s="284" t="inlineStr">
        <is>
          <t>Tomas Mezera</t>
        </is>
      </c>
      <c r="Q1419" s="284" t="inlineStr">
        <is>
          <t>AUS</t>
        </is>
      </c>
      <c r="R1419" s="699">
        <f>_xlfn.LET(_xlpm.d,_xlfn.XLOOKUP(P1419,'[1]Birth Dates'!$A:$A,'[1]Birth Dates'!$B:$B,"",0),IF(_xlpm.d=0,"",_xlpm.d))</f>
        <v/>
      </c>
      <c r="S1419" s="284">
        <f>IF(OR(R1419="",A1419="",NOT(ISNUMBER(R1419)),R1419&gt;A1419),"",DATEDIF(R1419,A1419,"Y")&amp;" years, "&amp;DATEDIF(R1419,A1419,"YM")&amp;" months, "&amp;DATEDIF(R1419,A1419,"MD")&amp;" days")</f>
        <v/>
      </c>
      <c r="T1419" s="284" t="n"/>
      <c r="U1419" s="284" t="n"/>
      <c r="V1419" s="699">
        <f>_xlfn.LET(_xlpm.d,_xlfn.XLOOKUP(T1419,'[1]Birth Dates'!$A:$A,'[1]Birth Dates'!$B:$B,"",0),IF(_xlpm.d=0,"",_xlpm.d))</f>
        <v/>
      </c>
      <c r="W1419" s="284">
        <f>IF(OR(V1419="",A1419="",NOT(ISNUMBER(V1419)),V1419&gt;A1419),"",DATEDIF(V1419,A1419,"Y")&amp;" years, "&amp;DATEDIF(V1419,A1419,"YM")&amp;" months, "&amp;DATEDIF(V1419,A1419,"MD")&amp;" days")</f>
        <v/>
      </c>
      <c r="X1419" s="284" t="n"/>
      <c r="Y1419" s="284" t="n"/>
      <c r="Z1419" s="284" t="n"/>
      <c r="AA1419" s="284" t="n"/>
      <c r="AB1419" s="284" t="n">
        <v>26</v>
      </c>
      <c r="AC1419" s="284" t="n"/>
      <c r="AD1419" s="284" t="n"/>
      <c r="AE1419" s="600" t="inlineStr">
        <is>
          <t>2:28.7900</t>
        </is>
      </c>
      <c r="AF1419" s="418">
        <f>IF(OR(AE1419="",AE1419="",AE1419=0),"",6.172/(AE1419*24))</f>
        <v/>
      </c>
      <c r="AG1419" s="289" t="n"/>
      <c r="AH1419" s="585" t="inlineStr"/>
      <c r="AI1419" s="418">
        <f>IF(OR(AH1419="",AH1419="",AH1419=0),"",6.172/(AH1419*24))</f>
        <v/>
      </c>
      <c r="AJ1419" s="175">
        <f>IF(AND(ISNUMBER(AB1419),ISNUMBER(AG1419)),AB1419-AG1419,"")</f>
        <v/>
      </c>
      <c r="AK1419" s="284" t="inlineStr">
        <is>
          <t>Engine</t>
        </is>
      </c>
      <c r="AL1419" s="284" t="n">
        <v>32</v>
      </c>
      <c r="AM1419" s="513" t="n"/>
      <c r="AN1419" s="671">
        <f>IF(OR(AL1419="",AM1419="",AM1419=0),"",AL1419*6.172/(AM1419*24))</f>
        <v/>
      </c>
      <c r="AO1419" s="477">
        <f>IF(AND(AL1419=AL1418,AM1419&lt;&gt;"",AM1418&lt;&gt;""),AM1419-AM1418,"")</f>
        <v/>
      </c>
      <c r="AP1419" s="284" t="n"/>
      <c r="AQ1419" s="585" t="inlineStr"/>
      <c r="AR1419" s="418">
        <f>IF(OR(AQ1419="",AQ1419="",AQ1419=0),"",6.172/(AQ1419*24))</f>
        <v/>
      </c>
      <c r="AS1419" s="436">
        <f>IF(OR(NOT(ISNUMBER(C1419)),NOT(ISNUMBER(AB1419))),"",IF(AG1419&lt;&gt;"",AG1419,AB1419)-C1419)</f>
        <v/>
      </c>
      <c r="AT1419" s="290" t="n"/>
      <c r="AU1419" s="291">
        <f>IF($B1419="","",TEXT($A1419,"yyyymmdd")&amp;"_P"&amp;$C1419&amp;"_C"&amp;$F1419&amp;"_"&amp;TRIM(RIGHT(SUBSTITUTE(TRIM(SUBSTITUTE($L1419,CHAR(160)," "))," ",REPT(" ",60)),60))&amp;IF($P1419="","","-"&amp;TRIM(RIGHT(SUBSTITUTE(TRIM(SUBSTITUTE($P1419,CHAR(160)," "))," ",REPT(" ",60)),60)))&amp;IF($T1419="","","-"&amp;TRIM(RIGHT(SUBSTITUTE(TRIM(SUBSTITUTE($T1419,CHAR(160)," "))," ",REPT(" ",60)),60)))&amp;".jpg")</f>
        <v/>
      </c>
    </row>
    <row r="1420" ht="42" customHeight="1">
      <c r="A1420" s="288" t="n">
        <v>31326</v>
      </c>
      <c r="B1420" s="284" t="inlineStr">
        <is>
          <t>James Hardie 1000 6 October, 1985</t>
        </is>
      </c>
      <c r="C1420" s="284" t="inlineStr">
        <is>
          <t>DNF</t>
        </is>
      </c>
      <c r="D1420" s="284" t="inlineStr">
        <is>
          <t>C</t>
        </is>
      </c>
      <c r="E1420" s="284" t="n"/>
      <c r="F1420" s="284" t="n">
        <v>29</v>
      </c>
      <c r="G1420" s="284" t="inlineStr">
        <is>
          <t>Ken Davison</t>
        </is>
      </c>
      <c r="H1420" s="284" t="n"/>
      <c r="I1420" s="284" t="n"/>
      <c r="J1420" s="284" t="inlineStr">
        <is>
          <t>Ford Mustang</t>
        </is>
      </c>
      <c r="K1420" s="284" t="inlineStr">
        <is>
          <t>4968 V8</t>
        </is>
      </c>
      <c r="L1420" s="284" t="inlineStr">
        <is>
          <t>Ken Davison</t>
        </is>
      </c>
      <c r="M1420" s="284" t="inlineStr">
        <is>
          <t>AUS</t>
        </is>
      </c>
      <c r="N1420" s="699">
        <f>_xlfn.LET(_xlpm.d,_xlfn.XLOOKUP(L1420,'[1]Birth Dates'!$A:$A,'[1]Birth Dates'!$B:$B,"",0),IF(_xlpm.d=0,"",_xlpm.d))</f>
        <v/>
      </c>
      <c r="O1420" s="284">
        <f>IF(OR(N1420="",A1420="",NOT(ISNUMBER(N1420)),N1420&gt;A1420),"",DATEDIF(N1420,A1420,"Y")&amp;" years, "&amp;DATEDIF(N1420,A1420,"YM")&amp;" months, "&amp;DATEDIF(N1420,A1420,"MD")&amp;" days")</f>
        <v/>
      </c>
      <c r="P1420" s="284" t="inlineStr">
        <is>
          <t>Wally Kramer</t>
        </is>
      </c>
      <c r="Q1420" s="284" t="inlineStr">
        <is>
          <t>AUS</t>
        </is>
      </c>
      <c r="R1420" s="699">
        <f>_xlfn.LET(_xlpm.d,_xlfn.XLOOKUP(P1420,'[1]Birth Dates'!$A:$A,'[1]Birth Dates'!$B:$B,"",0),IF(_xlpm.d=0,"",_xlpm.d))</f>
        <v/>
      </c>
      <c r="S1420" s="284">
        <f>IF(OR(R1420="",A1420="",NOT(ISNUMBER(R1420)),R1420&gt;A1420),"",DATEDIF(R1420,A1420,"Y")&amp;" years, "&amp;DATEDIF(R1420,A1420,"YM")&amp;" months, "&amp;DATEDIF(R1420,A1420,"MD")&amp;" days")</f>
        <v/>
      </c>
      <c r="T1420" s="284" t="n"/>
      <c r="U1420" s="284" t="n"/>
      <c r="V1420" s="699">
        <f>_xlfn.LET(_xlpm.d,_xlfn.XLOOKUP(T1420,'[1]Birth Dates'!$A:$A,'[1]Birth Dates'!$B:$B,"",0),IF(_xlpm.d=0,"",_xlpm.d))</f>
        <v/>
      </c>
      <c r="W1420" s="284">
        <f>IF(OR(V1420="",A1420="",NOT(ISNUMBER(V1420)),V1420&gt;A1420),"",DATEDIF(V1420,A1420,"Y")&amp;" years, "&amp;DATEDIF(V1420,A1420,"YM")&amp;" months, "&amp;DATEDIF(V1420,A1420,"MD")&amp;" days")</f>
        <v/>
      </c>
      <c r="X1420" s="284" t="n"/>
      <c r="Y1420" s="284" t="n"/>
      <c r="Z1420" s="284" t="n"/>
      <c r="AA1420" s="284" t="n"/>
      <c r="AB1420" s="284" t="n">
        <v>43</v>
      </c>
      <c r="AC1420" s="284" t="n"/>
      <c r="AD1420" s="284" t="n"/>
      <c r="AE1420" s="600" t="inlineStr">
        <is>
          <t>2:35.8300</t>
        </is>
      </c>
      <c r="AF1420" s="418">
        <f>IF(OR(AE1420="",AE1420="",AE1420=0),"",6.172/(AE1420*24))</f>
        <v/>
      </c>
      <c r="AG1420" s="289" t="n"/>
      <c r="AH1420" s="585" t="inlineStr"/>
      <c r="AI1420" s="418">
        <f>IF(OR(AH1420="",AH1420="",AH1420=0),"",6.172/(AH1420*24))</f>
        <v/>
      </c>
      <c r="AJ1420" s="175">
        <f>IF(AND(ISNUMBER(AB1420),ISNUMBER(AG1420)),AB1420-AG1420,"")</f>
        <v/>
      </c>
      <c r="AK1420" s="284" t="inlineStr">
        <is>
          <t>Lost Wheel</t>
        </is>
      </c>
      <c r="AL1420" s="284" t="n">
        <v>19</v>
      </c>
      <c r="AM1420" s="513" t="n"/>
      <c r="AN1420" s="671">
        <f>IF(OR(AL1420="",AM1420="",AM1420=0),"",AL1420*6.172/(AM1420*24))</f>
        <v/>
      </c>
      <c r="AO1420" s="477">
        <f>IF(AND(AL1420=AL1419,AM1420&lt;&gt;"",AM1419&lt;&gt;""),AM1420-AM1419,"")</f>
        <v/>
      </c>
      <c r="AP1420" s="284" t="n"/>
      <c r="AQ1420" s="585" t="inlineStr"/>
      <c r="AR1420" s="418">
        <f>IF(OR(AQ1420="",AQ1420="",AQ1420=0),"",6.172/(AQ1420*24))</f>
        <v/>
      </c>
      <c r="AS1420" s="436">
        <f>IF(OR(NOT(ISNUMBER(C1420)),NOT(ISNUMBER(AB1420))),"",IF(AG1420&lt;&gt;"",AG1420,AB1420)-C1420)</f>
        <v/>
      </c>
      <c r="AT1420" s="290" t="n"/>
      <c r="AU1420" s="291">
        <f>IF($B1420="","",TEXT($A1420,"yyyymmdd")&amp;"_P"&amp;$C1420&amp;"_C"&amp;$F1420&amp;"_"&amp;TRIM(RIGHT(SUBSTITUTE(TRIM(SUBSTITUTE($L1420,CHAR(160)," "))," ",REPT(" ",60)),60))&amp;IF($P1420="","","-"&amp;TRIM(RIGHT(SUBSTITUTE(TRIM(SUBSTITUTE($P1420,CHAR(160)," "))," ",REPT(" ",60)),60)))&amp;IF($T1420="","","-"&amp;TRIM(RIGHT(SUBSTITUTE(TRIM(SUBSTITUTE($T1420,CHAR(160)," "))," ",REPT(" ",60)),60)))&amp;".jpg")</f>
        <v/>
      </c>
    </row>
    <row r="1421" ht="42" customHeight="1">
      <c r="A1421" s="288" t="n">
        <v>31326</v>
      </c>
      <c r="B1421" s="284" t="inlineStr">
        <is>
          <t>James Hardie 1000 6 October, 1985</t>
        </is>
      </c>
      <c r="C1421" s="284" t="inlineStr">
        <is>
          <t>DNF</t>
        </is>
      </c>
      <c r="D1421" s="284" t="inlineStr">
        <is>
          <t>C</t>
        </is>
      </c>
      <c r="E1421" s="284" t="n"/>
      <c r="F1421" s="284" t="n">
        <v>28</v>
      </c>
      <c r="G1421" s="284" t="inlineStr">
        <is>
          <t>Capri Components</t>
        </is>
      </c>
      <c r="H1421" s="284" t="n"/>
      <c r="I1421" s="284" t="n"/>
      <c r="J1421" s="284" t="inlineStr">
        <is>
          <t>Ford Mustang</t>
        </is>
      </c>
      <c r="K1421" s="284" t="inlineStr">
        <is>
          <t>4968 V8</t>
        </is>
      </c>
      <c r="L1421" s="284" t="inlineStr">
        <is>
          <t>Lawrie Nelson</t>
        </is>
      </c>
      <c r="M1421" s="284" t="inlineStr">
        <is>
          <t>AUS</t>
        </is>
      </c>
      <c r="N1421" s="699">
        <f>_xlfn.LET(_xlpm.d,_xlfn.XLOOKUP(L1421,'[1]Birth Dates'!$A:$A,'[1]Birth Dates'!$B:$B,"",0),IF(_xlpm.d=0,"",_xlpm.d))</f>
        <v/>
      </c>
      <c r="O1421" s="284">
        <f>IF(OR(N1421="",A1421="",NOT(ISNUMBER(N1421)),N1421&gt;A1421),"",DATEDIF(N1421,A1421,"Y")&amp;" years, "&amp;DATEDIF(N1421,A1421,"YM")&amp;" months, "&amp;DATEDIF(N1421,A1421,"MD")&amp;" days")</f>
        <v/>
      </c>
      <c r="P1421" s="284" t="inlineStr">
        <is>
          <t>Bill O'Brien</t>
        </is>
      </c>
      <c r="Q1421" s="284" t="inlineStr">
        <is>
          <t>AUS</t>
        </is>
      </c>
      <c r="R1421" s="699">
        <f>_xlfn.LET(_xlpm.d,_xlfn.XLOOKUP(P1421,'[1]Birth Dates'!$A:$A,'[1]Birth Dates'!$B:$B,"",0),IF(_xlpm.d=0,"",_xlpm.d))</f>
        <v/>
      </c>
      <c r="S1421" s="284">
        <f>IF(OR(R1421="",A1421="",NOT(ISNUMBER(R1421)),R1421&gt;A1421),"",DATEDIF(R1421,A1421,"Y")&amp;" years, "&amp;DATEDIF(R1421,A1421,"YM")&amp;" months, "&amp;DATEDIF(R1421,A1421,"MD")&amp;" days")</f>
        <v/>
      </c>
      <c r="T1421" s="284" t="n"/>
      <c r="U1421" s="284" t="n"/>
      <c r="V1421" s="699">
        <f>_xlfn.LET(_xlpm.d,_xlfn.XLOOKUP(T1421,'[1]Birth Dates'!$A:$A,'[1]Birth Dates'!$B:$B,"",0),IF(_xlpm.d=0,"",_xlpm.d))</f>
        <v/>
      </c>
      <c r="W1421" s="284">
        <f>IF(OR(V1421="",A1421="",NOT(ISNUMBER(V1421)),V1421&gt;A1421),"",DATEDIF(V1421,A1421,"Y")&amp;" years, "&amp;DATEDIF(V1421,A1421,"YM")&amp;" months, "&amp;DATEDIF(V1421,A1421,"MD")&amp;" days")</f>
        <v/>
      </c>
      <c r="X1421" s="284" t="n"/>
      <c r="Y1421" s="284" t="n"/>
      <c r="Z1421" s="284" t="n"/>
      <c r="AA1421" s="284" t="n"/>
      <c r="AB1421" s="284" t="n">
        <v>36</v>
      </c>
      <c r="AC1421" s="284" t="n"/>
      <c r="AD1421" s="284" t="n"/>
      <c r="AE1421" s="600" t="inlineStr">
        <is>
          <t>2:31.9900</t>
        </is>
      </c>
      <c r="AF1421" s="418">
        <f>IF(OR(AE1421="",AE1421="",AE1421=0),"",6.172/(AE1421*24))</f>
        <v/>
      </c>
      <c r="AG1421" s="289" t="n"/>
      <c r="AH1421" s="585" t="inlineStr"/>
      <c r="AI1421" s="418">
        <f>IF(OR(AH1421="",AH1421="",AH1421=0),"",6.172/(AH1421*24))</f>
        <v/>
      </c>
      <c r="AJ1421" s="175">
        <f>IF(AND(ISNUMBER(AB1421),ISNUMBER(AG1421)),AB1421-AG1421,"")</f>
        <v/>
      </c>
      <c r="AK1421" s="284" t="inlineStr">
        <is>
          <t>Electrics</t>
        </is>
      </c>
      <c r="AL1421" s="284" t="n">
        <v>18</v>
      </c>
      <c r="AM1421" s="513" t="n"/>
      <c r="AN1421" s="671">
        <f>IF(OR(AL1421="",AM1421="",AM1421=0),"",AL1421*6.172/(AM1421*24))</f>
        <v/>
      </c>
      <c r="AO1421" s="477">
        <f>IF(AND(AL1421=AL1420,AM1421&lt;&gt;"",AM1420&lt;&gt;""),AM1421-AM1420,"")</f>
        <v/>
      </c>
      <c r="AP1421" s="284" t="n"/>
      <c r="AQ1421" s="585" t="inlineStr"/>
      <c r="AR1421" s="418">
        <f>IF(OR(AQ1421="",AQ1421="",AQ1421=0),"",6.172/(AQ1421*24))</f>
        <v/>
      </c>
      <c r="AS1421" s="436">
        <f>IF(OR(NOT(ISNUMBER(C1421)),NOT(ISNUMBER(AB1421))),"",IF(AG1421&lt;&gt;"",AG1421,AB1421)-C1421)</f>
        <v/>
      </c>
      <c r="AT1421" s="290" t="n"/>
      <c r="AU1421" s="291">
        <f>IF($B1421="","",TEXT($A1421,"yyyymmdd")&amp;"_P"&amp;$C1421&amp;"_C"&amp;$F1421&amp;"_"&amp;TRIM(RIGHT(SUBSTITUTE(TRIM(SUBSTITUTE($L1421,CHAR(160)," "))," ",REPT(" ",60)),60))&amp;IF($P1421="","","-"&amp;TRIM(RIGHT(SUBSTITUTE(TRIM(SUBSTITUTE($P1421,CHAR(160)," "))," ",REPT(" ",60)),60)))&amp;IF($T1421="","","-"&amp;TRIM(RIGHT(SUBSTITUTE(TRIM(SUBSTITUTE($T1421,CHAR(160)," "))," ",REPT(" ",60)),60)))&amp;".jpg")</f>
        <v/>
      </c>
    </row>
    <row r="1422" ht="42" customHeight="1">
      <c r="A1422" s="288" t="n">
        <v>31326</v>
      </c>
      <c r="B1422" s="284" t="inlineStr">
        <is>
          <t>James Hardie 1000 6 October, 1985</t>
        </is>
      </c>
      <c r="C1422" s="284" t="inlineStr">
        <is>
          <t>DNF</t>
        </is>
      </c>
      <c r="D1422" s="284" t="inlineStr">
        <is>
          <t>C</t>
        </is>
      </c>
      <c r="E1422" s="284" t="n"/>
      <c r="F1422" s="284" t="n">
        <v>32</v>
      </c>
      <c r="G1422" s="284" t="inlineStr">
        <is>
          <t>Anderson &amp; O'Leary Ltd</t>
        </is>
      </c>
      <c r="H1422" s="284" t="n"/>
      <c r="I1422" s="284" t="n"/>
      <c r="J1422" s="284" t="inlineStr">
        <is>
          <t>Ford Mustang</t>
        </is>
      </c>
      <c r="K1422" s="284" t="inlineStr">
        <is>
          <t>4968 V8</t>
        </is>
      </c>
      <c r="L1422" s="284" t="inlineStr">
        <is>
          <t>Bruce Anderson</t>
        </is>
      </c>
      <c r="M1422" s="284" t="inlineStr">
        <is>
          <t>NZL</t>
        </is>
      </c>
      <c r="N1422" s="699">
        <f>_xlfn.LET(_xlpm.d,_xlfn.XLOOKUP(L1422,'[1]Birth Dates'!$A:$A,'[1]Birth Dates'!$B:$B,"",0),IF(_xlpm.d=0,"",_xlpm.d))</f>
        <v/>
      </c>
      <c r="O1422" s="284">
        <f>IF(OR(N1422="",A1422="",NOT(ISNUMBER(N1422)),N1422&gt;A1422),"",DATEDIF(N1422,A1422,"Y")&amp;" years, "&amp;DATEDIF(N1422,A1422,"YM")&amp;" months, "&amp;DATEDIF(N1422,A1422,"MD")&amp;" days")</f>
        <v/>
      </c>
      <c r="P1422" s="284" t="inlineStr">
        <is>
          <t>Wayne Anderson</t>
        </is>
      </c>
      <c r="Q1422" s="284" t="inlineStr">
        <is>
          <t>NZL</t>
        </is>
      </c>
      <c r="R1422" s="699">
        <f>_xlfn.LET(_xlpm.d,_xlfn.XLOOKUP(P1422,'[1]Birth Dates'!$A:$A,'[1]Birth Dates'!$B:$B,"",0),IF(_xlpm.d=0,"",_xlpm.d))</f>
        <v/>
      </c>
      <c r="S1422" s="284">
        <f>IF(OR(R1422="",A1422="",NOT(ISNUMBER(R1422)),R1422&gt;A1422),"",DATEDIF(R1422,A1422,"Y")&amp;" years, "&amp;DATEDIF(R1422,A1422,"YM")&amp;" months, "&amp;DATEDIF(R1422,A1422,"MD")&amp;" days")</f>
        <v/>
      </c>
      <c r="T1422" s="284" t="n"/>
      <c r="U1422" s="284" t="n"/>
      <c r="V1422" s="699">
        <f>_xlfn.LET(_xlpm.d,_xlfn.XLOOKUP(T1422,'[1]Birth Dates'!$A:$A,'[1]Birth Dates'!$B:$B,"",0),IF(_xlpm.d=0,"",_xlpm.d))</f>
        <v/>
      </c>
      <c r="W1422" s="284">
        <f>IF(OR(V1422="",A1422="",NOT(ISNUMBER(V1422)),V1422&gt;A1422),"",DATEDIF(V1422,A1422,"Y")&amp;" years, "&amp;DATEDIF(V1422,A1422,"YM")&amp;" months, "&amp;DATEDIF(V1422,A1422,"MD")&amp;" days")</f>
        <v/>
      </c>
      <c r="X1422" s="284" t="n"/>
      <c r="Y1422" s="284" t="n"/>
      <c r="Z1422" s="284" t="n"/>
      <c r="AA1422" s="284" t="n"/>
      <c r="AB1422" s="284" t="n">
        <v>27</v>
      </c>
      <c r="AC1422" s="284" t="n"/>
      <c r="AD1422" s="284" t="n"/>
      <c r="AE1422" s="600" t="inlineStr">
        <is>
          <t>2:28.9000</t>
        </is>
      </c>
      <c r="AF1422" s="418">
        <f>IF(OR(AE1422="",AE1422="",AE1422=0),"",6.172/(AE1422*24))</f>
        <v/>
      </c>
      <c r="AG1422" s="289" t="n"/>
      <c r="AH1422" s="585" t="inlineStr"/>
      <c r="AI1422" s="418">
        <f>IF(OR(AH1422="",AH1422="",AH1422=0),"",6.172/(AH1422*24))</f>
        <v/>
      </c>
      <c r="AJ1422" s="175">
        <f>IF(AND(ISNUMBER(AB1422),ISNUMBER(AG1422)),AB1422-AG1422,"")</f>
        <v/>
      </c>
      <c r="AK1422" s="284" t="inlineStr">
        <is>
          <t>Engine</t>
        </is>
      </c>
      <c r="AL1422" s="284" t="n">
        <v>17</v>
      </c>
      <c r="AM1422" s="513" t="n"/>
      <c r="AN1422" s="671">
        <f>IF(OR(AL1422="",AM1422="",AM1422=0),"",AL1422*6.172/(AM1422*24))</f>
        <v/>
      </c>
      <c r="AO1422" s="477">
        <f>IF(AND(AL1422=AL1421,AM1422&lt;&gt;"",AM1421&lt;&gt;""),AM1422-AM1421,"")</f>
        <v/>
      </c>
      <c r="AP1422" s="284" t="n"/>
      <c r="AQ1422" s="585" t="inlineStr"/>
      <c r="AR1422" s="418">
        <f>IF(OR(AQ1422="",AQ1422="",AQ1422=0),"",6.172/(AQ1422*24))</f>
        <v/>
      </c>
      <c r="AS1422" s="436">
        <f>IF(OR(NOT(ISNUMBER(C1422)),NOT(ISNUMBER(AB1422))),"",IF(AG1422&lt;&gt;"",AG1422,AB1422)-C1422)</f>
        <v/>
      </c>
      <c r="AT1422" s="290" t="n"/>
      <c r="AU1422" s="291">
        <f>IF($B1422="","",TEXT($A1422,"yyyymmdd")&amp;"_P"&amp;$C1422&amp;"_C"&amp;$F1422&amp;"_"&amp;TRIM(RIGHT(SUBSTITUTE(TRIM(SUBSTITUTE($L1422,CHAR(160)," "))," ",REPT(" ",60)),60))&amp;IF($P1422="","","-"&amp;TRIM(RIGHT(SUBSTITUTE(TRIM(SUBSTITUTE($P1422,CHAR(160)," "))," ",REPT(" ",60)),60)))&amp;IF($T1422="","","-"&amp;TRIM(RIGHT(SUBSTITUTE(TRIM(SUBSTITUTE($T1422,CHAR(160)," "))," ",REPT(" ",60)),60)))&amp;".jpg")</f>
        <v/>
      </c>
    </row>
    <row r="1423" ht="42" customHeight="1">
      <c r="A1423" s="288" t="n">
        <v>31326</v>
      </c>
      <c r="B1423" s="284" t="inlineStr">
        <is>
          <t>James Hardie 1000 6 October, 1985</t>
        </is>
      </c>
      <c r="C1423" s="284" t="inlineStr">
        <is>
          <t>DNF</t>
        </is>
      </c>
      <c r="D1423" s="284" t="inlineStr">
        <is>
          <t>C</t>
        </is>
      </c>
      <c r="E1423" s="284" t="n"/>
      <c r="F1423" s="284" t="n">
        <v>9</v>
      </c>
      <c r="G1423" s="284" t="inlineStr">
        <is>
          <t>JRA Ltd / Jaguar Racing</t>
        </is>
      </c>
      <c r="H1423" s="284" t="n"/>
      <c r="I1423" s="284" t="n"/>
      <c r="J1423" s="284" t="inlineStr">
        <is>
          <t>Jaguar XJ-S</t>
        </is>
      </c>
      <c r="K1423" s="284" t="inlineStr">
        <is>
          <t>5344 V12</t>
        </is>
      </c>
      <c r="L1423" s="284" t="inlineStr">
        <is>
          <t>Jeff Allam</t>
        </is>
      </c>
      <c r="M1423" s="284" t="inlineStr">
        <is>
          <t>GBR</t>
        </is>
      </c>
      <c r="N1423" s="699">
        <f>_xlfn.LET(_xlpm.d,_xlfn.XLOOKUP(L1423,'[1]Birth Dates'!$A:$A,'[1]Birth Dates'!$B:$B,"",0),IF(_xlpm.d=0,"",_xlpm.d))</f>
        <v/>
      </c>
      <c r="O1423" s="284">
        <f>IF(OR(N1423="",A1423="",NOT(ISNUMBER(N1423)),N1423&gt;A1423),"",DATEDIF(N1423,A1423,"Y")&amp;" years, "&amp;DATEDIF(N1423,A1423,"YM")&amp;" months, "&amp;DATEDIF(N1423,A1423,"MD")&amp;" days")</f>
        <v/>
      </c>
      <c r="P1423" s="284" t="inlineStr">
        <is>
          <t>Ron Dickson</t>
        </is>
      </c>
      <c r="Q1423" s="284" t="inlineStr">
        <is>
          <t>AUS</t>
        </is>
      </c>
      <c r="R1423" s="699">
        <f>_xlfn.LET(_xlpm.d,_xlfn.XLOOKUP(P1423,'[1]Birth Dates'!$A:$A,'[1]Birth Dates'!$B:$B,"",0),IF(_xlpm.d=0,"",_xlpm.d))</f>
        <v/>
      </c>
      <c r="S1423" s="284">
        <f>IF(OR(R1423="",A1423="",NOT(ISNUMBER(R1423)),R1423&gt;A1423),"",DATEDIF(R1423,A1423,"Y")&amp;" years, "&amp;DATEDIF(R1423,A1423,"YM")&amp;" months, "&amp;DATEDIF(R1423,A1423,"MD")&amp;" days")</f>
        <v/>
      </c>
      <c r="T1423" s="284" t="n"/>
      <c r="U1423" s="284" t="n"/>
      <c r="V1423" s="699">
        <f>_xlfn.LET(_xlpm.d,_xlfn.XLOOKUP(T1423,'[1]Birth Dates'!$A:$A,'[1]Birth Dates'!$B:$B,"",0),IF(_xlpm.d=0,"",_xlpm.d))</f>
        <v/>
      </c>
      <c r="W1423" s="284">
        <f>IF(OR(V1423="",A1423="",NOT(ISNUMBER(V1423)),V1423&gt;A1423),"",DATEDIF(V1423,A1423,"Y")&amp;" years, "&amp;DATEDIF(V1423,A1423,"YM")&amp;" months, "&amp;DATEDIF(V1423,A1423,"MD")&amp;" days")</f>
        <v/>
      </c>
      <c r="X1423" s="284" t="n"/>
      <c r="Y1423" s="284" t="n"/>
      <c r="Z1423" s="284" t="n"/>
      <c r="AA1423" s="284" t="n"/>
      <c r="AB1423" s="284" t="n">
        <v>3</v>
      </c>
      <c r="AC1423" s="284" t="n"/>
      <c r="AD1423" s="284" t="n"/>
      <c r="AE1423" s="600" t="inlineStr">
        <is>
          <t>2:20.3200</t>
        </is>
      </c>
      <c r="AF1423" s="418">
        <f>IF(OR(AE1423="",AE1423="",AE1423=0),"",6.172/(AE1423*24))</f>
        <v/>
      </c>
      <c r="AG1423" s="289" t="n">
        <v>2</v>
      </c>
      <c r="AH1423" s="600" t="inlineStr">
        <is>
          <t>2:19.9150</t>
        </is>
      </c>
      <c r="AI1423" s="418">
        <f>IF(OR(AH1423="",AH1423="",AH1423=0),"",6.172/(AH1423*24))</f>
        <v/>
      </c>
      <c r="AJ1423" s="175">
        <f>IF(AND(ISNUMBER(AB1423),ISNUMBER(AG1423)),AB1423-AG1423,"")</f>
        <v/>
      </c>
      <c r="AK1423" s="284" t="inlineStr">
        <is>
          <t>Engine</t>
        </is>
      </c>
      <c r="AL1423" s="284" t="n">
        <v>3</v>
      </c>
      <c r="AM1423" s="513" t="n"/>
      <c r="AN1423" s="671">
        <f>IF(OR(AL1423="",AM1423="",AM1423=0),"",AL1423*6.172/(AM1423*24))</f>
        <v/>
      </c>
      <c r="AO1423" s="477">
        <f>IF(AND(AL1423=AL1422,AM1423&lt;&gt;"",AM1422&lt;&gt;""),AM1423-AM1422,"")</f>
        <v/>
      </c>
      <c r="AP1423" s="284" t="n"/>
      <c r="AQ1423" s="585" t="inlineStr"/>
      <c r="AR1423" s="418">
        <f>IF(OR(AQ1423="",AQ1423="",AQ1423=0),"",6.172/(AQ1423*24))</f>
        <v/>
      </c>
      <c r="AS1423" s="436">
        <f>IF(OR(NOT(ISNUMBER(C1423)),NOT(ISNUMBER(AB1423))),"",IF(AG1423&lt;&gt;"",AG1423,AB1423)-C1423)</f>
        <v/>
      </c>
      <c r="AT1423" s="290" t="n"/>
      <c r="AU1423" s="291">
        <f>IF($B1423="","",TEXT($A1423,"yyyymmdd")&amp;"_P"&amp;$C1423&amp;"_C"&amp;$F1423&amp;"_"&amp;TRIM(RIGHT(SUBSTITUTE(TRIM(SUBSTITUTE($L1423,CHAR(160)," "))," ",REPT(" ",60)),60))&amp;IF($P1423="","","-"&amp;TRIM(RIGHT(SUBSTITUTE(TRIM(SUBSTITUTE($P1423,CHAR(160)," "))," ",REPT(" ",60)),60)))&amp;IF($T1423="","","-"&amp;TRIM(RIGHT(SUBSTITUTE(TRIM(SUBSTITUTE($T1423,CHAR(160)," "))," ",REPT(" ",60)),60)))&amp;".jpg")</f>
        <v/>
      </c>
    </row>
    <row r="1424" ht="42" customHeight="1">
      <c r="A1424" s="288" t="n">
        <v>31326</v>
      </c>
      <c r="B1424" s="284" t="inlineStr">
        <is>
          <t>James Hardie 1000 6 October, 1985</t>
        </is>
      </c>
      <c r="C1424" s="284" t="inlineStr">
        <is>
          <t>DNF</t>
        </is>
      </c>
      <c r="D1424" s="284" t="inlineStr">
        <is>
          <t>B</t>
        </is>
      </c>
      <c r="E1424" s="284" t="n"/>
      <c r="F1424" s="284" t="n">
        <v>43</v>
      </c>
      <c r="G1424" s="284" t="inlineStr">
        <is>
          <t>Mitsubishi Ralliart</t>
        </is>
      </c>
      <c r="H1424" s="284" t="n"/>
      <c r="I1424" s="284" t="n"/>
      <c r="J1424" s="284" t="inlineStr">
        <is>
          <t>Mitsubishi Starion</t>
        </is>
      </c>
      <c r="K1424" s="284" t="inlineStr">
        <is>
          <t>1998 tc L4</t>
        </is>
      </c>
      <c r="L1424" s="284" t="inlineStr">
        <is>
          <t>Peter Fitzgerald</t>
        </is>
      </c>
      <c r="M1424" s="284" t="inlineStr">
        <is>
          <t>AUS</t>
        </is>
      </c>
      <c r="N1424" s="699">
        <f>_xlfn.LET(_xlpm.d,_xlfn.XLOOKUP(L1424,'[1]Birth Dates'!$A:$A,'[1]Birth Dates'!$B:$B,"",0),IF(_xlpm.d=0,"",_xlpm.d))</f>
        <v/>
      </c>
      <c r="O1424" s="284">
        <f>IF(OR(N1424="",A1424="",NOT(ISNUMBER(N1424)),N1424&gt;A1424),"",DATEDIF(N1424,A1424,"Y")&amp;" years, "&amp;DATEDIF(N1424,A1424,"YM")&amp;" months, "&amp;DATEDIF(N1424,A1424,"MD")&amp;" days")</f>
        <v/>
      </c>
      <c r="P1424" s="284" t="inlineStr">
        <is>
          <t>Bradley Jones</t>
        </is>
      </c>
      <c r="Q1424" s="284" t="inlineStr">
        <is>
          <t>AUS</t>
        </is>
      </c>
      <c r="R1424" s="699">
        <f>_xlfn.LET(_xlpm.d,_xlfn.XLOOKUP(P1424,'[1]Birth Dates'!$A:$A,'[1]Birth Dates'!$B:$B,"",0),IF(_xlpm.d=0,"",_xlpm.d))</f>
        <v/>
      </c>
      <c r="S1424" s="284">
        <f>IF(OR(R1424="",A1424="",NOT(ISNUMBER(R1424)),R1424&gt;A1424),"",DATEDIF(R1424,A1424,"Y")&amp;" years, "&amp;DATEDIF(R1424,A1424,"YM")&amp;" months, "&amp;DATEDIF(R1424,A1424,"MD")&amp;" days")</f>
        <v/>
      </c>
      <c r="T1424" s="284" t="n"/>
      <c r="U1424" s="284" t="n"/>
      <c r="V1424" s="699">
        <f>_xlfn.LET(_xlpm.d,_xlfn.XLOOKUP(T1424,'[1]Birth Dates'!$A:$A,'[1]Birth Dates'!$B:$B,"",0),IF(_xlpm.d=0,"",_xlpm.d))</f>
        <v/>
      </c>
      <c r="W1424" s="284">
        <f>IF(OR(V1424="",A1424="",NOT(ISNUMBER(V1424)),V1424&gt;A1424),"",DATEDIF(V1424,A1424,"Y")&amp;" years, "&amp;DATEDIF(V1424,A1424,"YM")&amp;" months, "&amp;DATEDIF(V1424,A1424,"MD")&amp;" days")</f>
        <v/>
      </c>
      <c r="X1424" s="284" t="n"/>
      <c r="Y1424" s="284" t="n"/>
      <c r="Z1424" s="284" t="n"/>
      <c r="AA1424" s="284" t="n"/>
      <c r="AB1424" s="284" t="n">
        <v>13</v>
      </c>
      <c r="AC1424" s="284" t="n"/>
      <c r="AD1424" s="284" t="n"/>
      <c r="AE1424" s="600" t="inlineStr">
        <is>
          <t>2:24.7700</t>
        </is>
      </c>
      <c r="AF1424" s="418">
        <f>IF(OR(AE1424="",AE1424="",AE1424=0),"",6.172/(AE1424*24))</f>
        <v/>
      </c>
      <c r="AG1424" s="289" t="n"/>
      <c r="AH1424" s="585" t="inlineStr"/>
      <c r="AI1424" s="418">
        <f>IF(OR(AH1424="",AH1424="",AH1424=0),"",6.172/(AH1424*24))</f>
        <v/>
      </c>
      <c r="AJ1424" s="175">
        <f>IF(AND(ISNUMBER(AB1424),ISNUMBER(AG1424)),AB1424-AG1424,"")</f>
        <v/>
      </c>
      <c r="AK1424" s="284" t="inlineStr">
        <is>
          <t>Accident</t>
        </is>
      </c>
      <c r="AL1424" s="284" t="n">
        <v>0</v>
      </c>
      <c r="AM1424" s="513" t="n"/>
      <c r="AN1424" s="671">
        <f>IF(OR(AL1424="",AM1424="",AM1424=0),"",AL1424*6.172/(AM1424*24))</f>
        <v/>
      </c>
      <c r="AO1424" s="477">
        <f>IF(AND(AL1424=AL1423,AM1424&lt;&gt;"",AM1423&lt;&gt;""),AM1424-AM1423,"")</f>
        <v/>
      </c>
      <c r="AP1424" s="284" t="n"/>
      <c r="AQ1424" s="585" t="inlineStr"/>
      <c r="AR1424" s="418">
        <f>IF(OR(AQ1424="",AQ1424="",AQ1424=0),"",6.172/(AQ1424*24))</f>
        <v/>
      </c>
      <c r="AS1424" s="436">
        <f>IF(OR(NOT(ISNUMBER(C1424)),NOT(ISNUMBER(AB1424))),"",IF(AG1424&lt;&gt;"",AG1424,AB1424)-C1424)</f>
        <v/>
      </c>
      <c r="AT1424" s="290" t="n"/>
      <c r="AU1424" s="291">
        <f>IF($B1424="","",TEXT($A1424,"yyyymmdd")&amp;"_P"&amp;$C1424&amp;"_C"&amp;$F1424&amp;"_"&amp;TRIM(RIGHT(SUBSTITUTE(TRIM(SUBSTITUTE($L1424,CHAR(160)," "))," ",REPT(" ",60)),60))&amp;IF($P1424="","","-"&amp;TRIM(RIGHT(SUBSTITUTE(TRIM(SUBSTITUTE($P1424,CHAR(160)," "))," ",REPT(" ",60)),60)))&amp;IF($T1424="","","-"&amp;TRIM(RIGHT(SUBSTITUTE(TRIM(SUBSTITUTE($T1424,CHAR(160)," "))," ",REPT(" ",60)),60)))&amp;".jpg")</f>
        <v/>
      </c>
    </row>
    <row r="1425" ht="42" customHeight="1">
      <c r="A1425" s="288" t="n">
        <v>31326</v>
      </c>
      <c r="B1425" s="284" t="inlineStr">
        <is>
          <t>James Hardie 1000 6 October, 1985</t>
        </is>
      </c>
      <c r="C1425" s="284" t="inlineStr">
        <is>
          <t>DNF</t>
        </is>
      </c>
      <c r="D1425" s="284" t="inlineStr">
        <is>
          <t>C</t>
        </is>
      </c>
      <c r="E1425" s="284" t="n"/>
      <c r="F1425" s="284" t="n">
        <v>27</v>
      </c>
      <c r="G1425" s="284" t="inlineStr">
        <is>
          <t>Alf Grant</t>
        </is>
      </c>
      <c r="H1425" s="284" t="n"/>
      <c r="I1425" s="284" t="n"/>
      <c r="J1425" s="284" t="inlineStr">
        <is>
          <t>Holden Commodore VK</t>
        </is>
      </c>
      <c r="K1425" s="284" t="inlineStr">
        <is>
          <t>4980 V8</t>
        </is>
      </c>
      <c r="L1425" s="284" t="inlineStr">
        <is>
          <t>John French</t>
        </is>
      </c>
      <c r="M1425" s="284" t="inlineStr">
        <is>
          <t>AUS</t>
        </is>
      </c>
      <c r="N1425" s="699">
        <f>_xlfn.LET(_xlpm.d,_xlfn.XLOOKUP(L1425,'[1]Birth Dates'!$A:$A,'[1]Birth Dates'!$B:$B,"",0),IF(_xlpm.d=0,"",_xlpm.d))</f>
        <v/>
      </c>
      <c r="O1425" s="284">
        <f>IF(OR(N1425="",A1425="",NOT(ISNUMBER(N1425)),N1425&gt;A1425),"",DATEDIF(N1425,A1425,"Y")&amp;" years, "&amp;DATEDIF(N1425,A1425,"YM")&amp;" months, "&amp;DATEDIF(N1425,A1425,"MD")&amp;" days")</f>
        <v/>
      </c>
      <c r="P1425" s="284" t="inlineStr">
        <is>
          <t>Alf Grant</t>
        </is>
      </c>
      <c r="Q1425" s="284" t="inlineStr">
        <is>
          <t>AUS</t>
        </is>
      </c>
      <c r="R1425" s="699">
        <f>_xlfn.LET(_xlpm.d,_xlfn.XLOOKUP(P1425,'[1]Birth Dates'!$A:$A,'[1]Birth Dates'!$B:$B,"",0),IF(_xlpm.d=0,"",_xlpm.d))</f>
        <v/>
      </c>
      <c r="S1425" s="284">
        <f>IF(OR(R1425="",A1425="",NOT(ISNUMBER(R1425)),R1425&gt;A1425),"",DATEDIF(R1425,A1425,"Y")&amp;" years, "&amp;DATEDIF(R1425,A1425,"YM")&amp;" months, "&amp;DATEDIF(R1425,A1425,"MD")&amp;" days")</f>
        <v/>
      </c>
      <c r="T1425" s="284" t="n"/>
      <c r="U1425" s="284" t="n"/>
      <c r="V1425" s="699">
        <f>_xlfn.LET(_xlpm.d,_xlfn.XLOOKUP(T1425,'[1]Birth Dates'!$A:$A,'[1]Birth Dates'!$B:$B,"",0),IF(_xlpm.d=0,"",_xlpm.d))</f>
        <v/>
      </c>
      <c r="W1425" s="284">
        <f>IF(OR(V1425="",A1425="",NOT(ISNUMBER(V1425)),V1425&gt;A1425),"",DATEDIF(V1425,A1425,"Y")&amp;" years, "&amp;DATEDIF(V1425,A1425,"YM")&amp;" months, "&amp;DATEDIF(V1425,A1425,"MD")&amp;" days")</f>
        <v/>
      </c>
      <c r="X1425" s="284" t="n"/>
      <c r="Y1425" s="284" t="n"/>
      <c r="Z1425" s="284" t="n"/>
      <c r="AA1425" s="284" t="n"/>
      <c r="AB1425" s="284" t="n">
        <v>18</v>
      </c>
      <c r="AC1425" s="284" t="n"/>
      <c r="AD1425" s="284" t="n"/>
      <c r="AE1425" s="600" t="inlineStr">
        <is>
          <t>2:26.4500</t>
        </is>
      </c>
      <c r="AF1425" s="418">
        <f>IF(OR(AE1425="",AE1425="",AE1425=0),"",6.172/(AE1425*24))</f>
        <v/>
      </c>
      <c r="AG1425" s="289" t="n"/>
      <c r="AH1425" s="585" t="inlineStr"/>
      <c r="AI1425" s="418">
        <f>IF(OR(AH1425="",AH1425="",AH1425=0),"",6.172/(AH1425*24))</f>
        <v/>
      </c>
      <c r="AJ1425" s="175">
        <f>IF(AND(ISNUMBER(AB1425),ISNUMBER(AG1425)),AB1425-AG1425,"")</f>
        <v/>
      </c>
      <c r="AK1425" s="284" t="inlineStr">
        <is>
          <t>Accident</t>
        </is>
      </c>
      <c r="AL1425" s="284" t="n">
        <v>0</v>
      </c>
      <c r="AM1425" s="513" t="n"/>
      <c r="AN1425" s="671">
        <f>IF(OR(AL1425="",AM1425="",AM1425=0),"",AL1425*6.172/(AM1425*24))</f>
        <v/>
      </c>
      <c r="AO1425" s="477">
        <f>IF(AND(AL1425=AL1424,AM1425&lt;&gt;"",AM1424&lt;&gt;""),AM1425-AM1424,"")</f>
        <v/>
      </c>
      <c r="AP1425" s="284" t="n"/>
      <c r="AQ1425" s="585" t="inlineStr"/>
      <c r="AR1425" s="418">
        <f>IF(OR(AQ1425="",AQ1425="",AQ1425=0),"",6.172/(AQ1425*24))</f>
        <v/>
      </c>
      <c r="AS1425" s="436">
        <f>IF(OR(NOT(ISNUMBER(C1425)),NOT(ISNUMBER(AB1425))),"",IF(AG1425&lt;&gt;"",AG1425,AB1425)-C1425)</f>
        <v/>
      </c>
      <c r="AT1425" s="290" t="n"/>
      <c r="AU1425" s="291">
        <f>IF($B1425="","",TEXT($A1425,"yyyymmdd")&amp;"_P"&amp;$C1425&amp;"_C"&amp;$F1425&amp;"_"&amp;TRIM(RIGHT(SUBSTITUTE(TRIM(SUBSTITUTE($L1425,CHAR(160)," "))," ",REPT(" ",60)),60))&amp;IF($P1425="","","-"&amp;TRIM(RIGHT(SUBSTITUTE(TRIM(SUBSTITUTE($P1425,CHAR(160)," "))," ",REPT(" ",60)),60)))&amp;IF($T1425="","","-"&amp;TRIM(RIGHT(SUBSTITUTE(TRIM(SUBSTITUTE($T1425,CHAR(160)," "))," ",REPT(" ",60)),60)))&amp;".jpg")</f>
        <v/>
      </c>
    </row>
    <row r="1426" ht="42" customHeight="1">
      <c r="A1426" s="288" t="n">
        <v>31326</v>
      </c>
      <c r="B1426" s="284" t="inlineStr">
        <is>
          <t>James Hardie 1000 6 October, 1985</t>
        </is>
      </c>
      <c r="C1426" s="284" t="inlineStr">
        <is>
          <t>DNS</t>
        </is>
      </c>
      <c r="D1426" s="284" t="inlineStr">
        <is>
          <t>C</t>
        </is>
      </c>
      <c r="E1426" s="284" t="n"/>
      <c r="F1426" s="284" t="n">
        <v>18</v>
      </c>
      <c r="G1426" s="284" t="inlineStr">
        <is>
          <t>Palmer Tube Mills</t>
        </is>
      </c>
      <c r="H1426" s="284" t="n"/>
      <c r="I1426" s="284" t="n"/>
      <c r="J1426" s="284" t="inlineStr">
        <is>
          <t>Ford Mustang</t>
        </is>
      </c>
      <c r="K1426" s="284" t="inlineStr">
        <is>
          <t>4968 V8</t>
        </is>
      </c>
      <c r="L1426" s="284" t="inlineStr">
        <is>
          <t>Dick Johnson</t>
        </is>
      </c>
      <c r="M1426" s="284" t="inlineStr">
        <is>
          <t>AUS</t>
        </is>
      </c>
      <c r="N1426" s="699">
        <f>_xlfn.LET(_xlpm.d,_xlfn.XLOOKUP(L1426,'[1]Birth Dates'!$A:$A,'[1]Birth Dates'!$B:$B,"",0),IF(_xlpm.d=0,"",_xlpm.d))</f>
        <v/>
      </c>
      <c r="O1426" s="284">
        <f>IF(OR(N1426="",A1426="",NOT(ISNUMBER(N1426)),N1426&gt;A1426),"",DATEDIF(N1426,A1426,"Y")&amp;" years, "&amp;DATEDIF(N1426,A1426,"YM")&amp;" months, "&amp;DATEDIF(N1426,A1426,"MD")&amp;" days")</f>
        <v/>
      </c>
      <c r="P1426" s="284" t="inlineStr">
        <is>
          <t>Larry Perkins</t>
        </is>
      </c>
      <c r="Q1426" s="284" t="inlineStr">
        <is>
          <t>AUS</t>
        </is>
      </c>
      <c r="R1426" s="699">
        <f>_xlfn.LET(_xlpm.d,_xlfn.XLOOKUP(P1426,'[1]Birth Dates'!$A:$A,'[1]Birth Dates'!$B:$B,"",0),IF(_xlpm.d=0,"",_xlpm.d))</f>
        <v/>
      </c>
      <c r="S1426" s="284">
        <f>IF(OR(R1426="",A1426="",NOT(ISNUMBER(R1426)),R1426&gt;A1426),"",DATEDIF(R1426,A1426,"Y")&amp;" years, "&amp;DATEDIF(R1426,A1426,"YM")&amp;" months, "&amp;DATEDIF(R1426,A1426,"MD")&amp;" days")</f>
        <v/>
      </c>
      <c r="T1426" s="284" t="inlineStr">
        <is>
          <t>(Allan Moffat)</t>
        </is>
      </c>
      <c r="U1426" s="284" t="n"/>
      <c r="V1426" s="699" t="n"/>
      <c r="W1426" s="284" t="n"/>
      <c r="X1426" s="284" t="n"/>
      <c r="Y1426" s="284" t="n"/>
      <c r="Z1426" s="284" t="n"/>
      <c r="AA1426" s="284" t="n"/>
      <c r="AB1426" s="284" t="n"/>
      <c r="AC1426" s="284" t="n"/>
      <c r="AD1426" s="284" t="n"/>
      <c r="AE1426" s="600" t="inlineStr"/>
      <c r="AF1426" s="418" t="n"/>
      <c r="AG1426" s="289" t="n"/>
      <c r="AH1426" s="585" t="inlineStr"/>
      <c r="AI1426" s="418" t="n"/>
      <c r="AJ1426" s="175" t="n"/>
      <c r="AK1426" s="284" t="inlineStr">
        <is>
          <t>Withdrawn</t>
        </is>
      </c>
      <c r="AL1426" s="284" t="n"/>
      <c r="AM1426" s="513" t="n"/>
      <c r="AN1426" s="671" t="n"/>
      <c r="AO1426" s="477" t="n"/>
      <c r="AP1426" s="284" t="n"/>
      <c r="AQ1426" s="585" t="inlineStr"/>
      <c r="AR1426" s="418" t="n"/>
      <c r="AS1426" s="436" t="n"/>
      <c r="AT1426" s="290" t="n"/>
      <c r="AU1426" s="291">
        <f>IF($B1426="","",TEXT($A1426,"yyyymmdd")&amp;"_P"&amp;$C1426&amp;"_C"&amp;$F1426&amp;"_"&amp;TRIM(RIGHT(SUBSTITUTE(TRIM(SUBSTITUTE($L1426,CHAR(160)," "))," ",REPT(" ",60)),60))&amp;IF($P1426="","","-"&amp;TRIM(RIGHT(SUBSTITUTE(TRIM(SUBSTITUTE($P1426,CHAR(160)," "))," ",REPT(" ",60)),60)))&amp;IF($T1426="","","-"&amp;TRIM(RIGHT(SUBSTITUTE(TRIM(SUBSTITUTE($T1426,CHAR(160)," "))," ",REPT(" ",60)),60)))&amp;".jpg")</f>
        <v/>
      </c>
    </row>
    <row r="1427" ht="42" customHeight="1">
      <c r="A1427" s="288" t="n">
        <v>31326</v>
      </c>
      <c r="B1427" s="284" t="inlineStr">
        <is>
          <t>James Hardie 1000 6 October, 1985</t>
        </is>
      </c>
      <c r="C1427" s="284" t="inlineStr">
        <is>
          <t>DNS</t>
        </is>
      </c>
      <c r="D1427" s="284" t="inlineStr">
        <is>
          <t>B</t>
        </is>
      </c>
      <c r="E1427" s="284" t="n"/>
      <c r="F1427" s="284" t="n">
        <v>52</v>
      </c>
      <c r="G1427" s="284" t="inlineStr">
        <is>
          <t>Formula 1 Investments Pty Ltd</t>
        </is>
      </c>
      <c r="H1427" s="284" t="n"/>
      <c r="I1427" s="284" t="n"/>
      <c r="J1427" s="284" t="inlineStr">
        <is>
          <t>Mitsubishi Starion</t>
        </is>
      </c>
      <c r="K1427" s="284" t="inlineStr">
        <is>
          <t>1998 tc L4</t>
        </is>
      </c>
      <c r="L1427" s="284" t="inlineStr">
        <is>
          <t>Graham Moore</t>
        </is>
      </c>
      <c r="M1427" s="284" t="inlineStr">
        <is>
          <t>AUS</t>
        </is>
      </c>
      <c r="N1427" s="699">
        <f>_xlfn.LET(_xlpm.d,_xlfn.XLOOKUP(L1427,'[1]Birth Dates'!$A:$A,'[1]Birth Dates'!$B:$B,"",0),IF(_xlpm.d=0,"",_xlpm.d))</f>
        <v/>
      </c>
      <c r="O1427" s="284">
        <f>IF(OR(N1427="",A1427="",NOT(ISNUMBER(N1427)),N1427&gt;A1427),"",DATEDIF(N1427,A1427,"Y")&amp;" years, "&amp;DATEDIF(N1427,A1427,"YM")&amp;" months, "&amp;DATEDIF(N1427,A1427,"MD")&amp;" days")</f>
        <v/>
      </c>
      <c r="P1427" s="284" t="inlineStr">
        <is>
          <t>Michel Delcourt</t>
        </is>
      </c>
      <c r="Q1427" s="284" t="inlineStr">
        <is>
          <t>BEL</t>
        </is>
      </c>
      <c r="R1427" s="699">
        <f>_xlfn.LET(_xlpm.d,_xlfn.XLOOKUP(P1427,'[1]Birth Dates'!$A:$A,'[1]Birth Dates'!$B:$B,"",0),IF(_xlpm.d=0,"",_xlpm.d))</f>
        <v/>
      </c>
      <c r="S1427" s="284">
        <f>IF(OR(R1427="",A1427="",NOT(ISNUMBER(R1427)),R1427&gt;A1427),"",DATEDIF(R1427,A1427,"Y")&amp;" years, "&amp;DATEDIF(R1427,A1427,"YM")&amp;" months, "&amp;DATEDIF(R1427,A1427,"MD")&amp;" days")</f>
        <v/>
      </c>
      <c r="T1427" s="284" t="n"/>
      <c r="U1427" s="284" t="n"/>
      <c r="V1427" s="699" t="n"/>
      <c r="W1427" s="284" t="n"/>
      <c r="X1427" s="284" t="n"/>
      <c r="Y1427" s="284" t="n"/>
      <c r="Z1427" s="284" t="n"/>
      <c r="AA1427" s="284" t="n"/>
      <c r="AB1427" s="284" t="n"/>
      <c r="AC1427" s="284" t="n"/>
      <c r="AD1427" s="284" t="n"/>
      <c r="AE1427" s="600" t="inlineStr"/>
      <c r="AF1427" s="418" t="n"/>
      <c r="AG1427" s="289" t="n"/>
      <c r="AH1427" s="585" t="inlineStr"/>
      <c r="AI1427" s="418" t="n"/>
      <c r="AJ1427" s="175" t="n"/>
      <c r="AK1427" s="284" t="inlineStr">
        <is>
          <t>Withdrawn</t>
        </is>
      </c>
      <c r="AL1427" s="284" t="n"/>
      <c r="AM1427" s="513" t="n"/>
      <c r="AN1427" s="671" t="n"/>
      <c r="AO1427" s="477" t="n"/>
      <c r="AP1427" s="284" t="n"/>
      <c r="AQ1427" s="585" t="inlineStr"/>
      <c r="AR1427" s="418" t="n"/>
      <c r="AS1427" s="436" t="n"/>
      <c r="AT1427" s="290" t="n"/>
      <c r="AU1427" s="291" t="n"/>
    </row>
    <row r="1428" ht="42" customHeight="1">
      <c r="A1428" s="288" t="n">
        <v>31326</v>
      </c>
      <c r="B1428" s="284" t="inlineStr">
        <is>
          <t>James Hardie 1000 6 October, 1985</t>
        </is>
      </c>
      <c r="C1428" s="284" t="inlineStr">
        <is>
          <t>DNS</t>
        </is>
      </c>
      <c r="D1428" s="284" t="inlineStr">
        <is>
          <t>C</t>
        </is>
      </c>
      <c r="E1428" s="284" t="n"/>
      <c r="F1428" s="284" t="n">
        <v>26</v>
      </c>
      <c r="G1428" s="284" t="inlineStr">
        <is>
          <t>Roadways Racing</t>
        </is>
      </c>
      <c r="H1428" s="284" t="n"/>
      <c r="I1428" s="284" t="n"/>
      <c r="J1428" s="284" t="inlineStr">
        <is>
          <t>Holden Commodore VK</t>
        </is>
      </c>
      <c r="K1428" s="284" t="inlineStr">
        <is>
          <t>4980 V8</t>
        </is>
      </c>
      <c r="L1428" s="284" t="inlineStr">
        <is>
          <t>Allan Grice</t>
        </is>
      </c>
      <c r="M1428" s="284" t="inlineStr">
        <is>
          <t>AUS</t>
        </is>
      </c>
      <c r="N1428" s="699">
        <f>_xlfn.LET(_xlpm.d,_xlfn.XLOOKUP(L1428,'[1]Birth Dates'!$A:$A,'[1]Birth Dates'!$B:$B,"",0),IF(_xlpm.d=0,"",_xlpm.d))</f>
        <v/>
      </c>
      <c r="O1428" s="284">
        <f>IF(OR(N1428="",A1428="",NOT(ISNUMBER(N1428)),N1428&gt;A1428),"",DATEDIF(N1428,A1428,"Y")&amp;" years, "&amp;DATEDIF(N1428,A1428,"YM")&amp;" months, "&amp;DATEDIF(N1428,A1428,"MD")&amp;" days")</f>
        <v/>
      </c>
      <c r="P1428" s="284" t="inlineStr">
        <is>
          <t>Warren Cullen</t>
        </is>
      </c>
      <c r="Q1428" s="284" t="inlineStr">
        <is>
          <t>AUS</t>
        </is>
      </c>
      <c r="R1428" s="699">
        <f>_xlfn.LET(_xlpm.d,_xlfn.XLOOKUP(P1428,'[1]Birth Dates'!$A:$A,'[1]Birth Dates'!$B:$B,"",0),IF(_xlpm.d=0,"",_xlpm.d))</f>
        <v/>
      </c>
      <c r="S1428" s="284">
        <f>IF(OR(R1428="",A1428="",NOT(ISNUMBER(R1428)),R1428&gt;A1428),"",DATEDIF(R1428,A1428,"Y")&amp;" years, "&amp;DATEDIF(R1428,A1428,"YM")&amp;" months, "&amp;DATEDIF(R1428,A1428,"MD")&amp;" days")</f>
        <v/>
      </c>
      <c r="T1428" s="284" t="n"/>
      <c r="U1428" s="284" t="n"/>
      <c r="V1428" s="699" t="n"/>
      <c r="W1428" s="284" t="n"/>
      <c r="X1428" s="284" t="n"/>
      <c r="Y1428" s="284" t="n"/>
      <c r="Z1428" s="284" t="n"/>
      <c r="AA1428" s="284" t="n"/>
      <c r="AB1428" s="284" t="n"/>
      <c r="AC1428" s="284" t="n"/>
      <c r="AD1428" s="284" t="n"/>
      <c r="AE1428" s="600" t="inlineStr"/>
      <c r="AF1428" s="418" t="n"/>
      <c r="AG1428" s="289" t="n"/>
      <c r="AH1428" s="585" t="inlineStr"/>
      <c r="AI1428" s="418" t="n"/>
      <c r="AJ1428" s="175" t="n"/>
      <c r="AK1428" s="284" t="inlineStr">
        <is>
          <t>Withdrawn</t>
        </is>
      </c>
      <c r="AL1428" s="284" t="n"/>
      <c r="AM1428" s="513" t="n"/>
      <c r="AN1428" s="671" t="n"/>
      <c r="AO1428" s="477" t="n"/>
      <c r="AP1428" s="284" t="n"/>
      <c r="AQ1428" s="585" t="inlineStr"/>
      <c r="AR1428" s="418" t="n"/>
      <c r="AS1428" s="436" t="n"/>
      <c r="AT1428" s="290" t="n"/>
      <c r="AU1428" s="291" t="n"/>
    </row>
    <row r="1429" ht="42" customHeight="1">
      <c r="A1429" s="288" t="n">
        <v>31326</v>
      </c>
      <c r="B1429" s="284" t="inlineStr">
        <is>
          <t>James Hardie 1000 6 October, 1985</t>
        </is>
      </c>
      <c r="C1429" s="284" t="inlineStr">
        <is>
          <t>DNP</t>
        </is>
      </c>
      <c r="D1429" s="284" t="inlineStr">
        <is>
          <t>A</t>
        </is>
      </c>
      <c r="E1429" s="284" t="n"/>
      <c r="F1429" s="284" t="n">
        <v>59</v>
      </c>
      <c r="G1429" s="284" t="inlineStr">
        <is>
          <t>Phil McDonnell</t>
        </is>
      </c>
      <c r="H1429" s="284" t="n"/>
      <c r="I1429" s="284" t="n"/>
      <c r="J1429" s="284" t="inlineStr">
        <is>
          <t>Alfa Romeo Alfetta GTV</t>
        </is>
      </c>
      <c r="K1429" s="284" t="inlineStr">
        <is>
          <t>1985 L4</t>
        </is>
      </c>
      <c r="L1429" s="284" t="inlineStr">
        <is>
          <t>Greg Crick</t>
        </is>
      </c>
      <c r="M1429" s="284" t="inlineStr">
        <is>
          <t>AUS</t>
        </is>
      </c>
      <c r="N1429" s="699">
        <f>_xlfn.LET(_xlpm.d,_xlfn.XLOOKUP(L1429,'[1]Birth Dates'!$A:$A,'[1]Birth Dates'!$B:$B,"",0),IF(_xlpm.d=0,"",_xlpm.d))</f>
        <v/>
      </c>
      <c r="O1429" s="284">
        <f>IF(OR(N1429="",A1429="",NOT(ISNUMBER(N1429)),N1429&gt;A1429),"",DATEDIF(N1429,A1429,"Y")&amp;" years, "&amp;DATEDIF(N1429,A1429,"YM")&amp;" months, "&amp;DATEDIF(N1429,A1429,"MD")&amp;" days")</f>
        <v/>
      </c>
      <c r="P1429" s="284" t="inlineStr">
        <is>
          <t>Phil McDonnell</t>
        </is>
      </c>
      <c r="Q1429" s="284" t="inlineStr">
        <is>
          <t>AUS</t>
        </is>
      </c>
      <c r="R1429" s="699">
        <f>_xlfn.LET(_xlpm.d,_xlfn.XLOOKUP(P1429,'[1]Birth Dates'!$A:$A,'[1]Birth Dates'!$B:$B,"",0),IF(_xlpm.d=0,"",_xlpm.d))</f>
        <v/>
      </c>
      <c r="S1429" s="284">
        <f>IF(OR(R1429="",A1429="",NOT(ISNUMBER(R1429)),R1429&gt;A1429),"",DATEDIF(R1429,A1429,"Y")&amp;" years, "&amp;DATEDIF(R1429,A1429,"YM")&amp;" months, "&amp;DATEDIF(R1429,A1429,"MD")&amp;" days")</f>
        <v/>
      </c>
      <c r="T1429" s="284" t="n"/>
      <c r="U1429" s="284" t="n"/>
      <c r="V1429" s="699" t="n"/>
      <c r="W1429" s="284" t="n"/>
      <c r="X1429" s="284" t="n"/>
      <c r="Y1429" s="284" t="n"/>
      <c r="Z1429" s="284" t="n"/>
      <c r="AA1429" s="284" t="n"/>
      <c r="AB1429" s="284" t="n"/>
      <c r="AC1429" s="284" t="n"/>
      <c r="AD1429" s="284" t="n"/>
      <c r="AE1429" s="600" t="inlineStr"/>
      <c r="AF1429" s="418" t="n"/>
      <c r="AG1429" s="289" t="n"/>
      <c r="AH1429" s="585" t="inlineStr"/>
      <c r="AI1429" s="418" t="n"/>
      <c r="AJ1429" s="175" t="n"/>
      <c r="AK1429" s="284" t="inlineStr">
        <is>
          <t>Withdrawn</t>
        </is>
      </c>
      <c r="AL1429" s="284" t="n"/>
      <c r="AM1429" s="513" t="n"/>
      <c r="AN1429" s="671" t="n"/>
      <c r="AO1429" s="477" t="n"/>
      <c r="AP1429" s="284" t="n"/>
      <c r="AQ1429" s="585" t="inlineStr"/>
      <c r="AR1429" s="418" t="n"/>
      <c r="AS1429" s="436" t="n"/>
      <c r="AT1429" s="290" t="n"/>
      <c r="AU1429" s="291" t="n"/>
    </row>
    <row r="1430" ht="42" customFormat="1" customHeight="1" s="240">
      <c r="A1430" s="302" t="n">
        <v>31690</v>
      </c>
      <c r="B1430" s="293" t="inlineStr">
        <is>
          <t>James Hardie 1000 5 October, 1986</t>
        </is>
      </c>
      <c r="C1430" s="293" t="n">
        <v>1</v>
      </c>
      <c r="D1430" s="293" t="inlineStr">
        <is>
          <t>C</t>
        </is>
      </c>
      <c r="E1430" s="293" t="n">
        <v>1</v>
      </c>
      <c r="F1430" s="293" t="n">
        <v>2</v>
      </c>
      <c r="G1430" s="293" t="inlineStr">
        <is>
          <t>Roadways Racing</t>
        </is>
      </c>
      <c r="H1430" s="293" t="n"/>
      <c r="I1430" s="293" t="n"/>
      <c r="J1430" s="293" t="inlineStr">
        <is>
          <t>Holden Commodore VK</t>
        </is>
      </c>
      <c r="K1430" s="293" t="inlineStr">
        <is>
          <t>4980 V8</t>
        </is>
      </c>
      <c r="L1430" s="293" t="inlineStr">
        <is>
          <t>Allan Grice</t>
        </is>
      </c>
      <c r="M1430" s="294" t="inlineStr">
        <is>
          <t>AUS</t>
        </is>
      </c>
      <c r="N1430" s="700">
        <f>_xlfn.LET(_xlpm.d,_xlfn.XLOOKUP(L1430,'[1]Birth Dates'!$A:$A,'[1]Birth Dates'!$B:$B,"",0),IF(_xlpm.d=0,"",_xlpm.d))</f>
        <v/>
      </c>
      <c r="O1430" s="294">
        <f>IF(OR(N1430="",A1430="",NOT(ISNUMBER(N1430)),N1430&gt;A1430),"",DATEDIF(N1430,A1430,"Y")&amp;" years, "&amp;DATEDIF(N1430,A1430,"YM")&amp;" months, "&amp;DATEDIF(N1430,A1430,"MD")&amp;" days")</f>
        <v/>
      </c>
      <c r="P1430" s="293" t="inlineStr">
        <is>
          <t>Graeme Bailey</t>
        </is>
      </c>
      <c r="Q1430" s="293" t="inlineStr">
        <is>
          <t>AUS</t>
        </is>
      </c>
      <c r="R1430" s="700">
        <f>_xlfn.LET(_xlpm.d,_xlfn.XLOOKUP(P1430,'[1]Birth Dates'!$A:$A,'[1]Birth Dates'!$B:$B,"",0),IF(_xlpm.d=0,"",_xlpm.d))</f>
        <v/>
      </c>
      <c r="S1430" s="294">
        <f>IF(OR(R1430="",A1430="",NOT(ISNUMBER(R1430)),R1430&gt;A1430),"",DATEDIF(R1430,A1430,"Y")&amp;" years, "&amp;DATEDIF(R1430,A1430,"YM")&amp;" months, "&amp;DATEDIF(R1430,A1430,"MD")&amp;" days")</f>
        <v/>
      </c>
      <c r="T1430" s="293" t="n"/>
      <c r="U1430" s="293" t="n"/>
      <c r="V1430" s="700">
        <f>_xlfn.LET(_xlpm.d,_xlfn.XLOOKUP(T1430,'[1]Birth Dates'!$A:$A,'[1]Birth Dates'!$B:$B,"",0),IF(_xlpm.d=0,"",_xlpm.d))</f>
        <v/>
      </c>
      <c r="W1430" s="294">
        <f>IF(OR(V1430="",A1430="",NOT(ISNUMBER(V1430)),V1430&gt;A1430),"",DATEDIF(V1430,A1430,"Y")&amp;" years, "&amp;DATEDIF(V1430,A1430,"YM")&amp;" months, "&amp;DATEDIF(V1430,A1430,"MD")&amp;" days")</f>
        <v/>
      </c>
      <c r="X1430" s="294" t="n"/>
      <c r="Y1430" s="294" t="n"/>
      <c r="Z1430" s="294" t="n"/>
      <c r="AA1430" s="294" t="n"/>
      <c r="AB1430" s="293" t="n">
        <v>1</v>
      </c>
      <c r="AC1430" s="293" t="n"/>
      <c r="AD1430" s="293" t="n"/>
      <c r="AE1430" s="586" t="inlineStr">
        <is>
          <t>2:16.6000</t>
        </is>
      </c>
      <c r="AF1430" s="418">
        <f>IF(OR(AE1430="",AE1430="",AE1430=0),"",6.172/(AE1430*24))</f>
        <v/>
      </c>
      <c r="AG1430" s="295" t="n">
        <v>2</v>
      </c>
      <c r="AH1430" s="586" t="inlineStr">
        <is>
          <t>2:17.2460</t>
        </is>
      </c>
      <c r="AI1430" s="418">
        <f>IF(OR(AH1430="",AH1430="",AH1430=0),"",6.172/(AH1430*24))</f>
        <v/>
      </c>
      <c r="AJ1430" s="175">
        <f>IF(AND(ISNUMBER(AB1430),ISNUMBER(AG1430)),AB1430-AG1430,"")</f>
        <v/>
      </c>
      <c r="AK1430" s="293" t="n"/>
      <c r="AL1430" s="293" t="n">
        <v>163</v>
      </c>
      <c r="AM1430" s="514" t="n">
        <v>0.2712462962962963</v>
      </c>
      <c r="AN1430" s="671">
        <f>IF(OR(AL1430="",AM1430="",AM1430=0),"",AL1430*6.172/(AM1430*24))</f>
        <v/>
      </c>
      <c r="AO1430" s="477">
        <f>IF(AND(AL1430=AL1425,AM1430&lt;&gt;"",AM1425&lt;&gt;""),AM1430-AM1425,"")</f>
        <v/>
      </c>
      <c r="AP1430" s="293" t="n"/>
      <c r="AQ1430" s="586" t="inlineStr"/>
      <c r="AR1430" s="418">
        <f>IF(OR(AQ1430="",AQ1430="",AQ1430=0),"",6.172/(AQ1430*24))</f>
        <v/>
      </c>
      <c r="AS1430" s="436">
        <f>IF(OR(NOT(ISNUMBER(C1430)),NOT(ISNUMBER(AB1430))),"",IF(AG1430&lt;&gt;"",AG1430,AB1430)-C1430)</f>
        <v/>
      </c>
      <c r="AT1430" s="296" t="n"/>
      <c r="AU1430" s="297">
        <f>IF($B1430="","",TEXT($A1430,"yyyymmdd")&amp;"_P"&amp;$C1430&amp;"_C"&amp;$F1430&amp;"_"&amp;TRIM(RIGHT(SUBSTITUTE(TRIM(SUBSTITUTE($L1430,CHAR(160)," "))," ",REPT(" ",60)),60))&amp;IF($P1430="","","-"&amp;TRIM(RIGHT(SUBSTITUTE(TRIM(SUBSTITUTE($P1430,CHAR(160)," "))," ",REPT(" ",60)),60)))&amp;IF($T1430="","","-"&amp;TRIM(RIGHT(SUBSTITUTE(TRIM(SUBSTITUTE($T1430,CHAR(160)," "))," ",REPT(" ",60)),60)))&amp;".jpg")</f>
        <v/>
      </c>
    </row>
    <row r="1431" ht="42" customHeight="1">
      <c r="A1431" s="292" t="n">
        <v>31690</v>
      </c>
      <c r="B1431" s="294" t="inlineStr">
        <is>
          <t>James Hardie 1000 5 October, 1986</t>
        </is>
      </c>
      <c r="C1431" s="294" t="n">
        <v>2</v>
      </c>
      <c r="D1431" s="294" t="inlineStr">
        <is>
          <t>C</t>
        </is>
      </c>
      <c r="E1431" s="294" t="n">
        <v>2</v>
      </c>
      <c r="F1431" s="294" t="n">
        <v>3</v>
      </c>
      <c r="G1431" s="294" t="inlineStr">
        <is>
          <t>Mobil Holden Dealer Team</t>
        </is>
      </c>
      <c r="H1431" s="294" t="n"/>
      <c r="I1431" s="294" t="n"/>
      <c r="J1431" s="294" t="inlineStr">
        <is>
          <t>Holden Commodore VK</t>
        </is>
      </c>
      <c r="K1431" s="294" t="inlineStr">
        <is>
          <t>4980 V8</t>
        </is>
      </c>
      <c r="L1431" s="294" t="inlineStr">
        <is>
          <t>John Harvey</t>
        </is>
      </c>
      <c r="M1431" s="294" t="inlineStr">
        <is>
          <t>AUS</t>
        </is>
      </c>
      <c r="N1431" s="700">
        <f>_xlfn.LET(_xlpm.d,_xlfn.XLOOKUP(L1431,'[1]Birth Dates'!$A:$A,'[1]Birth Dates'!$B:$B,"",0),IF(_xlpm.d=0,"",_xlpm.d))</f>
        <v/>
      </c>
      <c r="O1431" s="294">
        <f>IF(OR(N1431="",A1431="",NOT(ISNUMBER(N1431)),N1431&gt;A1431),"",DATEDIF(N1431,A1431,"Y")&amp;" years, "&amp;DATEDIF(N1431,A1431,"YM")&amp;" months, "&amp;DATEDIF(N1431,A1431,"MD")&amp;" days")</f>
        <v/>
      </c>
      <c r="P1431" s="294" t="inlineStr">
        <is>
          <t>Neal Lowe</t>
        </is>
      </c>
      <c r="Q1431" s="294" t="inlineStr">
        <is>
          <t>NZL</t>
        </is>
      </c>
      <c r="R1431" s="700">
        <f>_xlfn.LET(_xlpm.d,_xlfn.XLOOKUP(P1431,'[1]Birth Dates'!$A:$A,'[1]Birth Dates'!$B:$B,"",0),IF(_xlpm.d=0,"",_xlpm.d))</f>
        <v/>
      </c>
      <c r="S1431" s="294">
        <f>IF(OR(R1431="",A1431="",NOT(ISNUMBER(R1431)),R1431&gt;A1431),"",DATEDIF(R1431,A1431,"Y")&amp;" years, "&amp;DATEDIF(R1431,A1431,"YM")&amp;" months, "&amp;DATEDIF(R1431,A1431,"MD")&amp;" days")</f>
        <v/>
      </c>
      <c r="T1431" s="294" t="n"/>
      <c r="U1431" s="294" t="n"/>
      <c r="V1431" s="700">
        <f>_xlfn.LET(_xlpm.d,_xlfn.XLOOKUP(T1431,'[1]Birth Dates'!$A:$A,'[1]Birth Dates'!$B:$B,"",0),IF(_xlpm.d=0,"",_xlpm.d))</f>
        <v/>
      </c>
      <c r="W1431" s="294">
        <f>IF(OR(V1431="",A1431="",NOT(ISNUMBER(V1431)),V1431&gt;A1431),"",DATEDIF(V1431,A1431,"Y")&amp;" years, "&amp;DATEDIF(V1431,A1431,"YM")&amp;" months, "&amp;DATEDIF(V1431,A1431,"MD")&amp;" days")</f>
        <v/>
      </c>
      <c r="X1431" s="294" t="n"/>
      <c r="Y1431" s="294" t="n"/>
      <c r="Z1431" s="294" t="n"/>
      <c r="AA1431" s="294" t="n"/>
      <c r="AB1431" s="294" t="n">
        <v>13</v>
      </c>
      <c r="AC1431" s="294" t="n"/>
      <c r="AD1431" s="294" t="n"/>
      <c r="AE1431" s="587" t="inlineStr">
        <is>
          <t>2:20.8600</t>
        </is>
      </c>
      <c r="AF1431" s="418">
        <f>IF(OR(AE1431="",AE1431="",AE1431=0),"",6.172/(AE1431*24))</f>
        <v/>
      </c>
      <c r="AG1431" s="298" t="n"/>
      <c r="AH1431" s="587" t="inlineStr"/>
      <c r="AI1431" s="418">
        <f>IF(OR(AH1431="",AH1431="",AH1431=0),"",6.172/(AH1431*24))</f>
        <v/>
      </c>
      <c r="AJ1431" s="175">
        <f>IF(AND(ISNUMBER(AB1431),ISNUMBER(AG1431)),AB1431-AG1431,"")</f>
        <v/>
      </c>
      <c r="AK1431" s="294" t="n"/>
      <c r="AL1431" s="294" t="n">
        <v>163</v>
      </c>
      <c r="AM1431" s="515" t="n">
        <v>0.2722849537037037</v>
      </c>
      <c r="AN1431" s="671">
        <f>IF(OR(AL1431="",AM1431="",AM1431=0),"",AL1431*6.172/(AM1431*24))</f>
        <v/>
      </c>
      <c r="AO1431" s="477">
        <f>IF(AND(AL1431=AL1430,AM1431&lt;&gt;"",AM1430&lt;&gt;""),AM1431-AM1430,"")</f>
        <v/>
      </c>
      <c r="AP1431" s="294" t="n"/>
      <c r="AQ1431" s="587" t="inlineStr"/>
      <c r="AR1431" s="418">
        <f>IF(OR(AQ1431="",AQ1431="",AQ1431=0),"",6.172/(AQ1431*24))</f>
        <v/>
      </c>
      <c r="AS1431" s="436">
        <f>IF(OR(NOT(ISNUMBER(C1431)),NOT(ISNUMBER(AB1431))),"",IF(AG1431&lt;&gt;"",AG1431,AB1431)-C1431)</f>
        <v/>
      </c>
      <c r="AT1431" s="299" t="n"/>
      <c r="AU1431" s="300">
        <f>IF($B1431="","",TEXT($A1431,"yyyymmdd")&amp;"_P"&amp;$C1431&amp;"_C"&amp;$F1431&amp;"_"&amp;TRIM(RIGHT(SUBSTITUTE(TRIM(SUBSTITUTE($L1431,CHAR(160)," "))," ",REPT(" ",60)),60))&amp;IF($P1431="","","-"&amp;TRIM(RIGHT(SUBSTITUTE(TRIM(SUBSTITUTE($P1431,CHAR(160)," "))," ",REPT(" ",60)),60)))&amp;IF($T1431="","","-"&amp;TRIM(RIGHT(SUBSTITUTE(TRIM(SUBSTITUTE($T1431,CHAR(160)," "))," ",REPT(" ",60)),60)))&amp;".jpg")</f>
        <v/>
      </c>
    </row>
    <row r="1432" ht="42" customHeight="1">
      <c r="A1432" s="292" t="n">
        <v>31690</v>
      </c>
      <c r="B1432" s="294" t="inlineStr">
        <is>
          <t>James Hardie 1000 5 October, 1986</t>
        </is>
      </c>
      <c r="C1432" s="294" t="n">
        <v>3</v>
      </c>
      <c r="D1432" s="294" t="inlineStr">
        <is>
          <t>B</t>
        </is>
      </c>
      <c r="E1432" s="294" t="n">
        <v>1</v>
      </c>
      <c r="F1432" s="294" t="n">
        <v>15</v>
      </c>
      <c r="G1432" s="294" t="inlineStr">
        <is>
          <t>Peter Jackson Nissan Racing</t>
        </is>
      </c>
      <c r="H1432" s="294" t="n"/>
      <c r="I1432" s="294" t="n"/>
      <c r="J1432" s="294" t="inlineStr">
        <is>
          <t>Nissan Skyline DR30</t>
        </is>
      </c>
      <c r="K1432" s="294" t="inlineStr">
        <is>
          <t>1990 tc L4</t>
        </is>
      </c>
      <c r="L1432" s="294" t="inlineStr">
        <is>
          <t>Gary Scott</t>
        </is>
      </c>
      <c r="M1432" s="294" t="inlineStr">
        <is>
          <t>AUS</t>
        </is>
      </c>
      <c r="N1432" s="700">
        <f>_xlfn.LET(_xlpm.d,_xlfn.XLOOKUP(L1432,'[1]Birth Dates'!$A:$A,'[1]Birth Dates'!$B:$B,"",0),IF(_xlpm.d=0,"",_xlpm.d))</f>
        <v/>
      </c>
      <c r="O1432" s="294">
        <f>IF(OR(N1432="",A1432="",NOT(ISNUMBER(N1432)),N1432&gt;A1432),"",DATEDIF(N1432,A1432,"Y")&amp;" years, "&amp;DATEDIF(N1432,A1432,"YM")&amp;" months, "&amp;DATEDIF(N1432,A1432,"MD")&amp;" days")</f>
        <v/>
      </c>
      <c r="P1432" s="294" t="inlineStr">
        <is>
          <t>Terry Shiel</t>
        </is>
      </c>
      <c r="Q1432" s="294" t="inlineStr">
        <is>
          <t>AUS</t>
        </is>
      </c>
      <c r="R1432" s="700">
        <f>_xlfn.LET(_xlpm.d,_xlfn.XLOOKUP(P1432,'[1]Birth Dates'!$A:$A,'[1]Birth Dates'!$B:$B,"",0),IF(_xlpm.d=0,"",_xlpm.d))</f>
        <v/>
      </c>
      <c r="S1432" s="294">
        <f>IF(OR(R1432="",A1432="",NOT(ISNUMBER(R1432)),R1432&gt;A1432),"",DATEDIF(R1432,A1432,"Y")&amp;" years, "&amp;DATEDIF(R1432,A1432,"YM")&amp;" months, "&amp;DATEDIF(R1432,A1432,"MD")&amp;" days")</f>
        <v/>
      </c>
      <c r="T1432" s="294" t="n"/>
      <c r="U1432" s="294" t="n"/>
      <c r="V1432" s="700">
        <f>_xlfn.LET(_xlpm.d,_xlfn.XLOOKUP(T1432,'[1]Birth Dates'!$A:$A,'[1]Birth Dates'!$B:$B,"",0),IF(_xlpm.d=0,"",_xlpm.d))</f>
        <v/>
      </c>
      <c r="W1432" s="294">
        <f>IF(OR(V1432="",A1432="",NOT(ISNUMBER(V1432)),V1432&gt;A1432),"",DATEDIF(V1432,A1432,"Y")&amp;" years, "&amp;DATEDIF(V1432,A1432,"YM")&amp;" months, "&amp;DATEDIF(V1432,A1432,"MD")&amp;" days")</f>
        <v/>
      </c>
      <c r="X1432" s="294" t="n"/>
      <c r="Y1432" s="294" t="n"/>
      <c r="Z1432" s="294" t="n"/>
      <c r="AA1432" s="294" t="n"/>
      <c r="AB1432" s="294" t="n">
        <v>3</v>
      </c>
      <c r="AC1432" s="294" t="n"/>
      <c r="AD1432" s="294" t="n"/>
      <c r="AE1432" s="587" t="inlineStr">
        <is>
          <t>2:18.2900</t>
        </is>
      </c>
      <c r="AF1432" s="418">
        <f>IF(OR(AE1432="",AE1432="",AE1432=0),"",6.172/(AE1432*24))</f>
        <v/>
      </c>
      <c r="AG1432" s="298" t="n">
        <v>1</v>
      </c>
      <c r="AH1432" s="587" t="inlineStr">
        <is>
          <t>2:17.1590</t>
        </is>
      </c>
      <c r="AI1432" s="418">
        <f>IF(OR(AH1432="",AH1432="",AH1432=0),"",6.172/(AH1432*24))</f>
        <v/>
      </c>
      <c r="AJ1432" s="175">
        <f>IF(AND(ISNUMBER(AB1432),ISNUMBER(AG1432)),AB1432-AG1432,"")</f>
        <v/>
      </c>
      <c r="AK1432" s="294" t="n"/>
      <c r="AL1432" s="294" t="n">
        <v>163</v>
      </c>
      <c r="AM1432" s="515" t="n">
        <v>0.2725225694444445</v>
      </c>
      <c r="AN1432" s="671">
        <f>IF(OR(AL1432="",AM1432="",AM1432=0),"",AL1432*6.172/(AM1432*24))</f>
        <v/>
      </c>
      <c r="AO1432" s="477">
        <f>IF(AND(AL1432=AL1431,AM1432&lt;&gt;"",AM1431&lt;&gt;""),AM1432-AM1431,"")</f>
        <v/>
      </c>
      <c r="AP1432" s="294" t="n"/>
      <c r="AQ1432" s="587" t="inlineStr"/>
      <c r="AR1432" s="418">
        <f>IF(OR(AQ1432="",AQ1432="",AQ1432=0),"",6.172/(AQ1432*24))</f>
        <v/>
      </c>
      <c r="AS1432" s="436">
        <f>IF(OR(NOT(ISNUMBER(C1432)),NOT(ISNUMBER(AB1432))),"",IF(AG1432&lt;&gt;"",AG1432,AB1432)-C1432)</f>
        <v/>
      </c>
      <c r="AT1432" s="299" t="n"/>
      <c r="AU1432" s="300">
        <f>IF($B1432="","",TEXT($A1432,"yyyymmdd")&amp;"_P"&amp;$C1432&amp;"_C"&amp;$F1432&amp;"_"&amp;TRIM(RIGHT(SUBSTITUTE(TRIM(SUBSTITUTE($L1432,CHAR(160)," "))," ",REPT(" ",60)),60))&amp;IF($P1432="","","-"&amp;TRIM(RIGHT(SUBSTITUTE(TRIM(SUBSTITUTE($P1432,CHAR(160)," "))," ",REPT(" ",60)),60)))&amp;IF($T1432="","","-"&amp;TRIM(RIGHT(SUBSTITUTE(TRIM(SUBSTITUTE($T1432,CHAR(160)," "))," ",REPT(" ",60)),60)))&amp;".jpg")</f>
        <v/>
      </c>
    </row>
    <row r="1433" ht="42" customHeight="1">
      <c r="A1433" s="292" t="n">
        <v>31690</v>
      </c>
      <c r="B1433" s="294" t="inlineStr">
        <is>
          <t>James Hardie 1000 5 October, 1986</t>
        </is>
      </c>
      <c r="C1433" s="294" t="n">
        <v>4</v>
      </c>
      <c r="D1433" s="294" t="inlineStr">
        <is>
          <t>C</t>
        </is>
      </c>
      <c r="E1433" s="294" t="n">
        <v>3</v>
      </c>
      <c r="F1433" s="294" t="n">
        <v>17</v>
      </c>
      <c r="G1433" s="294" t="inlineStr">
        <is>
          <t>Palmer Tube Mills</t>
        </is>
      </c>
      <c r="H1433" s="294" t="n"/>
      <c r="I1433" s="294" t="n"/>
      <c r="J1433" s="294" t="inlineStr">
        <is>
          <t>Ford Mustang</t>
        </is>
      </c>
      <c r="K1433" s="294" t="inlineStr">
        <is>
          <t>4968 V8</t>
        </is>
      </c>
      <c r="L1433" s="294" t="inlineStr">
        <is>
          <t>Dick Johnson</t>
        </is>
      </c>
      <c r="M1433" s="294" t="inlineStr">
        <is>
          <t>AUS</t>
        </is>
      </c>
      <c r="N1433" s="700">
        <f>_xlfn.LET(_xlpm.d,_xlfn.XLOOKUP(L1433,'[1]Birth Dates'!$A:$A,'[1]Birth Dates'!$B:$B,"",0),IF(_xlpm.d=0,"",_xlpm.d))</f>
        <v/>
      </c>
      <c r="O1433" s="294">
        <f>IF(OR(N1433="",A1433="",NOT(ISNUMBER(N1433)),N1433&gt;A1433),"",DATEDIF(N1433,A1433,"Y")&amp;" years, "&amp;DATEDIF(N1433,A1433,"YM")&amp;" months, "&amp;DATEDIF(N1433,A1433,"MD")&amp;" days")</f>
        <v/>
      </c>
      <c r="P1433" s="294" t="inlineStr">
        <is>
          <t>Gregg Hansford</t>
        </is>
      </c>
      <c r="Q1433" s="294" t="inlineStr">
        <is>
          <t>AUS</t>
        </is>
      </c>
      <c r="R1433" s="700">
        <f>_xlfn.LET(_xlpm.d,_xlfn.XLOOKUP(P1433,'[1]Birth Dates'!$A:$A,'[1]Birth Dates'!$B:$B,"",0),IF(_xlpm.d=0,"",_xlpm.d))</f>
        <v/>
      </c>
      <c r="S1433" s="294">
        <f>IF(OR(R1433="",A1433="",NOT(ISNUMBER(R1433)),R1433&gt;A1433),"",DATEDIF(R1433,A1433,"Y")&amp;" years, "&amp;DATEDIF(R1433,A1433,"YM")&amp;" months, "&amp;DATEDIF(R1433,A1433,"MD")&amp;" days")</f>
        <v/>
      </c>
      <c r="T1433" s="294" t="n"/>
      <c r="U1433" s="294" t="n"/>
      <c r="V1433" s="700">
        <f>_xlfn.LET(_xlpm.d,_xlfn.XLOOKUP(T1433,'[1]Birth Dates'!$A:$A,'[1]Birth Dates'!$B:$B,"",0),IF(_xlpm.d=0,"",_xlpm.d))</f>
        <v/>
      </c>
      <c r="W1433" s="294">
        <f>IF(OR(V1433="",A1433="",NOT(ISNUMBER(V1433)),V1433&gt;A1433),"",DATEDIF(V1433,A1433,"Y")&amp;" years, "&amp;DATEDIF(V1433,A1433,"YM")&amp;" months, "&amp;DATEDIF(V1433,A1433,"MD")&amp;" days")</f>
        <v/>
      </c>
      <c r="X1433" s="294" t="n"/>
      <c r="Y1433" s="294" t="n"/>
      <c r="Z1433" s="294" t="n"/>
      <c r="AA1433" s="294" t="n"/>
      <c r="AB1433" s="294" t="n">
        <v>5</v>
      </c>
      <c r="AC1433" s="294" t="n"/>
      <c r="AD1433" s="294" t="n"/>
      <c r="AE1433" s="587" t="inlineStr">
        <is>
          <t>2:18.8400</t>
        </is>
      </c>
      <c r="AF1433" s="418">
        <f>IF(OR(AE1433="",AE1433="",AE1433=0),"",6.172/(AE1433*24))</f>
        <v/>
      </c>
      <c r="AG1433" s="298" t="n">
        <v>6</v>
      </c>
      <c r="AH1433" s="587" t="inlineStr">
        <is>
          <t>2:19.8080</t>
        </is>
      </c>
      <c r="AI1433" s="418">
        <f>IF(OR(AH1433="",AH1433="",AH1433=0),"",6.172/(AH1433*24))</f>
        <v/>
      </c>
      <c r="AJ1433" s="175">
        <f>IF(AND(ISNUMBER(AB1433),ISNUMBER(AG1433)),AB1433-AG1433,"")</f>
        <v/>
      </c>
      <c r="AK1433" s="294" t="n"/>
      <c r="AL1433" s="294" t="n">
        <v>162</v>
      </c>
      <c r="AM1433" s="515" t="n">
        <v>0.2714520833333333</v>
      </c>
      <c r="AN1433" s="671">
        <f>IF(OR(AL1433="",AM1433="",AM1433=0),"",AL1433*6.172/(AM1433*24))</f>
        <v/>
      </c>
      <c r="AO1433" s="477">
        <f>IF(AND(AL1433=AL1432,AM1433&lt;&gt;"",AM1432&lt;&gt;""),AM1433-AM1432,"")</f>
        <v/>
      </c>
      <c r="AP1433" s="294" t="n"/>
      <c r="AQ1433" s="587" t="inlineStr"/>
      <c r="AR1433" s="418">
        <f>IF(OR(AQ1433="",AQ1433="",AQ1433=0),"",6.172/(AQ1433*24))</f>
        <v/>
      </c>
      <c r="AS1433" s="436">
        <f>IF(OR(NOT(ISNUMBER(C1433)),NOT(ISNUMBER(AB1433))),"",IF(AG1433&lt;&gt;"",AG1433,AB1433)-C1433)</f>
        <v/>
      </c>
      <c r="AT1433" s="299" t="n"/>
      <c r="AU1433" s="300">
        <f>IF($B1433="","",TEXT($A1433,"yyyymmdd")&amp;"_P"&amp;$C1433&amp;"_C"&amp;$F1433&amp;"_"&amp;TRIM(RIGHT(SUBSTITUTE(TRIM(SUBSTITUTE($L1433,CHAR(160)," "))," ",REPT(" ",60)),60))&amp;IF($P1433="","","-"&amp;TRIM(RIGHT(SUBSTITUTE(TRIM(SUBSTITUTE($P1433,CHAR(160)," "))," ",REPT(" ",60)),60)))&amp;IF($T1433="","","-"&amp;TRIM(RIGHT(SUBSTITUTE(TRIM(SUBSTITUTE($T1433,CHAR(160)," "))," ",REPT(" ",60)),60)))&amp;".jpg")</f>
        <v/>
      </c>
    </row>
    <row r="1434" ht="42" customHeight="1">
      <c r="A1434" s="292" t="n">
        <v>31690</v>
      </c>
      <c r="B1434" s="294" t="inlineStr">
        <is>
          <t>James Hardie 1000 5 October, 1986</t>
        </is>
      </c>
      <c r="C1434" s="294" t="n">
        <v>5</v>
      </c>
      <c r="D1434" s="294" t="inlineStr">
        <is>
          <t>C</t>
        </is>
      </c>
      <c r="E1434" s="294" t="n">
        <v>4</v>
      </c>
      <c r="F1434" s="541" t="inlineStr">
        <is>
          <t>05</t>
        </is>
      </c>
      <c r="G1434" s="294" t="inlineStr">
        <is>
          <t>Mobil Holden Dealer Team</t>
        </is>
      </c>
      <c r="H1434" s="294" t="n"/>
      <c r="I1434" s="294" t="n"/>
      <c r="J1434" s="294" t="inlineStr">
        <is>
          <t>Holden Commodore VK</t>
        </is>
      </c>
      <c r="K1434" s="294" t="inlineStr">
        <is>
          <t>4980 V8</t>
        </is>
      </c>
      <c r="L1434" s="294" t="inlineStr">
        <is>
          <t>Peter Brock</t>
        </is>
      </c>
      <c r="M1434" s="294" t="inlineStr">
        <is>
          <t>AUS</t>
        </is>
      </c>
      <c r="N1434" s="700">
        <f>_xlfn.LET(_xlpm.d,_xlfn.XLOOKUP(L1434,'[1]Birth Dates'!$A:$A,'[1]Birth Dates'!$B:$B,"",0),IF(_xlpm.d=0,"",_xlpm.d))</f>
        <v/>
      </c>
      <c r="O1434" s="294">
        <f>IF(OR(N1434="",A1434="",NOT(ISNUMBER(N1434)),N1434&gt;A1434),"",DATEDIF(N1434,A1434,"Y")&amp;" years, "&amp;DATEDIF(N1434,A1434,"YM")&amp;" months, "&amp;DATEDIF(N1434,A1434,"MD")&amp;" days")</f>
        <v/>
      </c>
      <c r="P1434" s="294" t="inlineStr">
        <is>
          <t>Allan Moffat</t>
        </is>
      </c>
      <c r="Q1434" s="294" t="inlineStr">
        <is>
          <t>CAN</t>
        </is>
      </c>
      <c r="R1434" s="700">
        <f>_xlfn.LET(_xlpm.d,_xlfn.XLOOKUP(P1434,'[1]Birth Dates'!$A:$A,'[1]Birth Dates'!$B:$B,"",0),IF(_xlpm.d=0,"",_xlpm.d))</f>
        <v/>
      </c>
      <c r="S1434" s="294">
        <f>IF(OR(R1434="",A1434="",NOT(ISNUMBER(R1434)),R1434&gt;A1434),"",DATEDIF(R1434,A1434,"Y")&amp;" years, "&amp;DATEDIF(R1434,A1434,"YM")&amp;" months, "&amp;DATEDIF(R1434,A1434,"MD")&amp;" days")</f>
        <v/>
      </c>
      <c r="T1434" s="294" t="n"/>
      <c r="U1434" s="294" t="n"/>
      <c r="V1434" s="700">
        <f>_xlfn.LET(_xlpm.d,_xlfn.XLOOKUP(T1434,'[1]Birth Dates'!$A:$A,'[1]Birth Dates'!$B:$B,"",0),IF(_xlpm.d=0,"",_xlpm.d))</f>
        <v/>
      </c>
      <c r="W1434" s="294">
        <f>IF(OR(V1434="",A1434="",NOT(ISNUMBER(V1434)),V1434&gt;A1434),"",DATEDIF(V1434,A1434,"Y")&amp;" years, "&amp;DATEDIF(V1434,A1434,"YM")&amp;" months, "&amp;DATEDIF(V1434,A1434,"MD")&amp;" days")</f>
        <v/>
      </c>
      <c r="X1434" s="294" t="n"/>
      <c r="Y1434" s="294" t="n"/>
      <c r="Z1434" s="294" t="n"/>
      <c r="AA1434" s="294" t="n"/>
      <c r="AB1434" s="294" t="n">
        <v>11</v>
      </c>
      <c r="AC1434" s="294" t="n"/>
      <c r="AD1434" s="294" t="n"/>
      <c r="AE1434" s="587" t="inlineStr">
        <is>
          <t>2:18.1000</t>
        </is>
      </c>
      <c r="AF1434" s="418">
        <f>IF(OR(AE1434="",AE1434="",AE1434=0),"",6.172/(AE1434*24))</f>
        <v/>
      </c>
      <c r="AG1434" s="298" t="n"/>
      <c r="AH1434" s="587" t="inlineStr"/>
      <c r="AI1434" s="418">
        <f>IF(OR(AH1434="",AH1434="",AH1434=0),"",6.172/(AH1434*24))</f>
        <v/>
      </c>
      <c r="AJ1434" s="175">
        <f>IF(AND(ISNUMBER(AB1434),ISNUMBER(AG1434)),AB1434-AG1434,"")</f>
        <v/>
      </c>
      <c r="AK1434" s="294" t="n"/>
      <c r="AL1434" s="294" t="n">
        <v>162</v>
      </c>
      <c r="AM1434" s="515" t="n">
        <v>0.2721743055555556</v>
      </c>
      <c r="AN1434" s="671">
        <f>IF(OR(AL1434="",AM1434="",AM1434=0),"",AL1434*6.172/(AM1434*24))</f>
        <v/>
      </c>
      <c r="AO1434" s="477">
        <f>IF(AND(AL1434=AL1433,AM1434&lt;&gt;"",AM1433&lt;&gt;""),AM1434-AM1433,"")</f>
        <v/>
      </c>
      <c r="AP1434" s="294" t="n"/>
      <c r="AQ1434" s="587" t="inlineStr"/>
      <c r="AR1434" s="418">
        <f>IF(OR(AQ1434="",AQ1434="",AQ1434=0),"",6.172/(AQ1434*24))</f>
        <v/>
      </c>
      <c r="AS1434" s="436">
        <f>IF(OR(NOT(ISNUMBER(C1434)),NOT(ISNUMBER(AB1434))),"",IF(AG1434&lt;&gt;"",AG1434,AB1434)-C1434)</f>
        <v/>
      </c>
      <c r="AT1434" s="299" t="n"/>
      <c r="AU1434" s="300">
        <f>IF($B1434="","",TEXT($A1434,"yyyymmdd")&amp;"_P"&amp;$C1434&amp;"_C"&amp;$F1434&amp;"_"&amp;TRIM(RIGHT(SUBSTITUTE(TRIM(SUBSTITUTE($L1434,CHAR(160)," "))," ",REPT(" ",60)),60))&amp;IF($P1434="","","-"&amp;TRIM(RIGHT(SUBSTITUTE(TRIM(SUBSTITUTE($P1434,CHAR(160)," "))," ",REPT(" ",60)),60)))&amp;IF($T1434="","","-"&amp;TRIM(RIGHT(SUBSTITUTE(TRIM(SUBSTITUTE($T1434,CHAR(160)," "))," ",REPT(" ",60)),60)))&amp;".jpg")</f>
        <v/>
      </c>
    </row>
    <row r="1435" ht="42" customHeight="1">
      <c r="A1435" s="292" t="n">
        <v>31690</v>
      </c>
      <c r="B1435" s="294" t="inlineStr">
        <is>
          <t>James Hardie 1000 5 October, 1986</t>
        </is>
      </c>
      <c r="C1435" s="294" t="n">
        <v>6</v>
      </c>
      <c r="D1435" s="294" t="inlineStr">
        <is>
          <t>C</t>
        </is>
      </c>
      <c r="E1435" s="294" t="n">
        <v>5</v>
      </c>
      <c r="F1435" s="294" t="n">
        <v>1</v>
      </c>
      <c r="G1435" s="294" t="inlineStr">
        <is>
          <t>JPS Team BMW</t>
        </is>
      </c>
      <c r="H1435" s="294" t="n"/>
      <c r="I1435" s="294" t="n"/>
      <c r="J1435" s="294" t="inlineStr">
        <is>
          <t>BMW 635CSi</t>
        </is>
      </c>
      <c r="K1435" s="294" t="inlineStr">
        <is>
          <t>3475 L6</t>
        </is>
      </c>
      <c r="L1435" s="294" t="inlineStr">
        <is>
          <t>Jim Richards</t>
        </is>
      </c>
      <c r="M1435" s="294" t="inlineStr">
        <is>
          <t>NZL</t>
        </is>
      </c>
      <c r="N1435" s="700">
        <f>_xlfn.LET(_xlpm.d,_xlfn.XLOOKUP(L1435,'[1]Birth Dates'!$A:$A,'[1]Birth Dates'!$B:$B,"",0),IF(_xlpm.d=0,"",_xlpm.d))</f>
        <v/>
      </c>
      <c r="O1435" s="294">
        <f>IF(OR(N1435="",A1435="",NOT(ISNUMBER(N1435)),N1435&gt;A1435),"",DATEDIF(N1435,A1435,"Y")&amp;" years, "&amp;DATEDIF(N1435,A1435,"YM")&amp;" months, "&amp;DATEDIF(N1435,A1435,"MD")&amp;" days")</f>
        <v/>
      </c>
      <c r="P1435" s="294" t="inlineStr">
        <is>
          <t>Tony Longhurst</t>
        </is>
      </c>
      <c r="Q1435" s="294" t="inlineStr">
        <is>
          <t>AUS</t>
        </is>
      </c>
      <c r="R1435" s="700">
        <f>_xlfn.LET(_xlpm.d,_xlfn.XLOOKUP(P1435,'[1]Birth Dates'!$A:$A,'[1]Birth Dates'!$B:$B,"",0),IF(_xlpm.d=0,"",_xlpm.d))</f>
        <v/>
      </c>
      <c r="S1435" s="294">
        <f>IF(OR(R1435="",A1435="",NOT(ISNUMBER(R1435)),R1435&gt;A1435),"",DATEDIF(R1435,A1435,"Y")&amp;" years, "&amp;DATEDIF(R1435,A1435,"YM")&amp;" months, "&amp;DATEDIF(R1435,A1435,"MD")&amp;" days")</f>
        <v/>
      </c>
      <c r="T1435" s="294" t="n"/>
      <c r="U1435" s="294" t="n"/>
      <c r="V1435" s="700">
        <f>_xlfn.LET(_xlpm.d,_xlfn.XLOOKUP(T1435,'[1]Birth Dates'!$A:$A,'[1]Birth Dates'!$B:$B,"",0),IF(_xlpm.d=0,"",_xlpm.d))</f>
        <v/>
      </c>
      <c r="W1435" s="294">
        <f>IF(OR(V1435="",A1435="",NOT(ISNUMBER(V1435)),V1435&gt;A1435),"",DATEDIF(V1435,A1435,"Y")&amp;" years, "&amp;DATEDIF(V1435,A1435,"YM")&amp;" months, "&amp;DATEDIF(V1435,A1435,"MD")&amp;" days")</f>
        <v/>
      </c>
      <c r="X1435" s="294" t="n"/>
      <c r="Y1435" s="294" t="n"/>
      <c r="Z1435" s="294" t="n"/>
      <c r="AA1435" s="294" t="n"/>
      <c r="AB1435" s="294" t="n">
        <v>8</v>
      </c>
      <c r="AC1435" s="294" t="n"/>
      <c r="AD1435" s="294" t="n"/>
      <c r="AE1435" s="587" t="inlineStr">
        <is>
          <t>2:19.5300</t>
        </is>
      </c>
      <c r="AF1435" s="418">
        <f>IF(OR(AE1435="",AE1435="",AE1435=0),"",6.172/(AE1435*24))</f>
        <v/>
      </c>
      <c r="AG1435" s="298" t="n">
        <v>8</v>
      </c>
      <c r="AH1435" s="587" t="inlineStr">
        <is>
          <t>2:20.7510</t>
        </is>
      </c>
      <c r="AI1435" s="418">
        <f>IF(OR(AH1435="",AH1435="",AH1435=0),"",6.172/(AH1435*24))</f>
        <v/>
      </c>
      <c r="AJ1435" s="175">
        <f>IF(AND(ISNUMBER(AB1435),ISNUMBER(AG1435)),AB1435-AG1435,"")</f>
        <v/>
      </c>
      <c r="AK1435" s="294" t="n"/>
      <c r="AL1435" s="294" t="n">
        <v>161</v>
      </c>
      <c r="AM1435" s="515" t="n">
        <v>0.2713703703703704</v>
      </c>
      <c r="AN1435" s="671">
        <f>IF(OR(AL1435="",AM1435="",AM1435=0),"",AL1435*6.172/(AM1435*24))</f>
        <v/>
      </c>
      <c r="AO1435" s="477">
        <f>IF(AND(AL1435=AL1434,AM1435&lt;&gt;"",AM1434&lt;&gt;""),AM1435-AM1434,"")</f>
        <v/>
      </c>
      <c r="AP1435" s="294" t="n"/>
      <c r="AQ1435" s="587" t="inlineStr"/>
      <c r="AR1435" s="418">
        <f>IF(OR(AQ1435="",AQ1435="",AQ1435=0),"",6.172/(AQ1435*24))</f>
        <v/>
      </c>
      <c r="AS1435" s="436">
        <f>IF(OR(NOT(ISNUMBER(C1435)),NOT(ISNUMBER(AB1435))),"",IF(AG1435&lt;&gt;"",AG1435,AB1435)-C1435)</f>
        <v/>
      </c>
      <c r="AT1435" s="299" t="n"/>
      <c r="AU1435" s="300">
        <f>IF($B1435="","",TEXT($A1435,"yyyymmdd")&amp;"_P"&amp;$C1435&amp;"_C"&amp;$F1435&amp;"_"&amp;TRIM(RIGHT(SUBSTITUTE(TRIM(SUBSTITUTE($L1435,CHAR(160)," "))," ",REPT(" ",60)),60))&amp;IF($P1435="","","-"&amp;TRIM(RIGHT(SUBSTITUTE(TRIM(SUBSTITUTE($P1435,CHAR(160)," "))," ",REPT(" ",60)),60)))&amp;IF($T1435="","","-"&amp;TRIM(RIGHT(SUBSTITUTE(TRIM(SUBSTITUTE($T1435,CHAR(160)," "))," ",REPT(" ",60)),60)))&amp;".jpg")</f>
        <v/>
      </c>
    </row>
    <row r="1436" ht="42" customHeight="1">
      <c r="A1436" s="292" t="n">
        <v>31690</v>
      </c>
      <c r="B1436" s="294" t="inlineStr">
        <is>
          <t>James Hardie 1000 5 October, 1986</t>
        </is>
      </c>
      <c r="C1436" s="294" t="n">
        <v>7</v>
      </c>
      <c r="D1436" s="294" t="inlineStr">
        <is>
          <t>C</t>
        </is>
      </c>
      <c r="E1436" s="294" t="n">
        <v>6</v>
      </c>
      <c r="F1436" s="294" t="n">
        <v>22</v>
      </c>
      <c r="G1436" s="294" t="inlineStr">
        <is>
          <t>Formula 1 Investments Pty Ltd</t>
        </is>
      </c>
      <c r="H1436" s="294" t="n"/>
      <c r="I1436" s="294" t="n"/>
      <c r="J1436" s="294" t="inlineStr">
        <is>
          <t>Holden Commodore VK</t>
        </is>
      </c>
      <c r="K1436" s="294" t="inlineStr">
        <is>
          <t>4980 V8</t>
        </is>
      </c>
      <c r="L1436" s="294" t="inlineStr">
        <is>
          <t>Graham Moore</t>
        </is>
      </c>
      <c r="M1436" s="294" t="inlineStr">
        <is>
          <t>AUS</t>
        </is>
      </c>
      <c r="N1436" s="700">
        <f>_xlfn.LET(_xlpm.d,_xlfn.XLOOKUP(L1436,'[1]Birth Dates'!$A:$A,'[1]Birth Dates'!$B:$B,"",0),IF(_xlpm.d=0,"",_xlpm.d))</f>
        <v/>
      </c>
      <c r="O1436" s="294">
        <f>IF(OR(N1436="",A1436="",NOT(ISNUMBER(N1436)),N1436&gt;A1436),"",DATEDIF(N1436,A1436,"Y")&amp;" years, "&amp;DATEDIF(N1436,A1436,"YM")&amp;" months, "&amp;DATEDIF(N1436,A1436,"MD")&amp;" days")</f>
        <v/>
      </c>
      <c r="P1436" s="294" t="inlineStr">
        <is>
          <t>Michel Delcourt</t>
        </is>
      </c>
      <c r="Q1436" s="294" t="inlineStr">
        <is>
          <t>DEU</t>
        </is>
      </c>
      <c r="R1436" s="700">
        <f>_xlfn.LET(_xlpm.d,_xlfn.XLOOKUP(P1436,'[1]Birth Dates'!$A:$A,'[1]Birth Dates'!$B:$B,"",0),IF(_xlpm.d=0,"",_xlpm.d))</f>
        <v/>
      </c>
      <c r="S1436" s="294">
        <f>IF(OR(R1436="",A1436="",NOT(ISNUMBER(R1436)),R1436&gt;A1436),"",DATEDIF(R1436,A1436,"Y")&amp;" years, "&amp;DATEDIF(R1436,A1436,"YM")&amp;" months, "&amp;DATEDIF(R1436,A1436,"MD")&amp;" days")</f>
        <v/>
      </c>
      <c r="T1436" s="294" t="n"/>
      <c r="U1436" s="294" t="n"/>
      <c r="V1436" s="700">
        <f>_xlfn.LET(_xlpm.d,_xlfn.XLOOKUP(T1436,'[1]Birth Dates'!$A:$A,'[1]Birth Dates'!$B:$B,"",0),IF(_xlpm.d=0,"",_xlpm.d))</f>
        <v/>
      </c>
      <c r="W1436" s="294">
        <f>IF(OR(V1436="",A1436="",NOT(ISNUMBER(V1436)),V1436&gt;A1436),"",DATEDIF(V1436,A1436,"Y")&amp;" years, "&amp;DATEDIF(V1436,A1436,"YM")&amp;" months, "&amp;DATEDIF(V1436,A1436,"MD")&amp;" days")</f>
        <v/>
      </c>
      <c r="X1436" s="294" t="n"/>
      <c r="Y1436" s="294" t="n"/>
      <c r="Z1436" s="294" t="n"/>
      <c r="AA1436" s="294" t="n"/>
      <c r="AB1436" s="294" t="n">
        <v>18</v>
      </c>
      <c r="AC1436" s="294" t="n"/>
      <c r="AD1436" s="294" t="n"/>
      <c r="AE1436" s="587" t="inlineStr">
        <is>
          <t>2:22.2800</t>
        </is>
      </c>
      <c r="AF1436" s="418">
        <f>IF(OR(AE1436="",AE1436="",AE1436=0),"",6.172/(AE1436*24))</f>
        <v/>
      </c>
      <c r="AG1436" s="298" t="n"/>
      <c r="AH1436" s="587" t="inlineStr"/>
      <c r="AI1436" s="418">
        <f>IF(OR(AH1436="",AH1436="",AH1436=0),"",6.172/(AH1436*24))</f>
        <v/>
      </c>
      <c r="AJ1436" s="175">
        <f>IF(AND(ISNUMBER(AB1436),ISNUMBER(AG1436)),AB1436-AG1436,"")</f>
        <v/>
      </c>
      <c r="AK1436" s="294" t="n"/>
      <c r="AL1436" s="294" t="n">
        <v>159</v>
      </c>
      <c r="AM1436" s="515" t="n">
        <v>0.2727018518518519</v>
      </c>
      <c r="AN1436" s="671">
        <f>IF(OR(AL1436="",AM1436="",AM1436=0),"",AL1436*6.172/(AM1436*24))</f>
        <v/>
      </c>
      <c r="AO1436" s="477">
        <f>IF(AND(AL1436=AL1435,AM1436&lt;&gt;"",AM1435&lt;&gt;""),AM1436-AM1435,"")</f>
        <v/>
      </c>
      <c r="AP1436" s="294" t="n"/>
      <c r="AQ1436" s="587" t="inlineStr"/>
      <c r="AR1436" s="418">
        <f>IF(OR(AQ1436="",AQ1436="",AQ1436=0),"",6.172/(AQ1436*24))</f>
        <v/>
      </c>
      <c r="AS1436" s="436">
        <f>IF(OR(NOT(ISNUMBER(C1436)),NOT(ISNUMBER(AB1436))),"",IF(AG1436&lt;&gt;"",AG1436,AB1436)-C1436)</f>
        <v/>
      </c>
      <c r="AT1436" s="299" t="n"/>
      <c r="AU1436" s="300">
        <f>IF($B1436="","",TEXT($A1436,"yyyymmdd")&amp;"_P"&amp;$C1436&amp;"_C"&amp;$F1436&amp;"_"&amp;TRIM(RIGHT(SUBSTITUTE(TRIM(SUBSTITUTE($L1436,CHAR(160)," "))," ",REPT(" ",60)),60))&amp;IF($P1436="","","-"&amp;TRIM(RIGHT(SUBSTITUTE(TRIM(SUBSTITUTE($P1436,CHAR(160)," "))," ",REPT(" ",60)),60)))&amp;IF($T1436="","","-"&amp;TRIM(RIGHT(SUBSTITUTE(TRIM(SUBSTITUTE($T1436,CHAR(160)," "))," ",REPT(" ",60)),60)))&amp;".jpg")</f>
        <v/>
      </c>
    </row>
    <row r="1437" ht="42" customHeight="1">
      <c r="A1437" s="292" t="n">
        <v>31690</v>
      </c>
      <c r="B1437" s="294" t="inlineStr">
        <is>
          <t>James Hardie 1000 5 October, 1986</t>
        </is>
      </c>
      <c r="C1437" s="294" t="n">
        <v>8</v>
      </c>
      <c r="D1437" s="294" t="inlineStr">
        <is>
          <t>C</t>
        </is>
      </c>
      <c r="E1437" s="294" t="n">
        <v>7</v>
      </c>
      <c r="F1437" s="294" t="n">
        <v>8</v>
      </c>
      <c r="G1437" s="294" t="inlineStr">
        <is>
          <t>Cullen Supa Salvage</t>
        </is>
      </c>
      <c r="H1437" s="294" t="n"/>
      <c r="I1437" s="294" t="n"/>
      <c r="J1437" s="294" t="inlineStr">
        <is>
          <t>Holden Commodore VK</t>
        </is>
      </c>
      <c r="K1437" s="294" t="inlineStr">
        <is>
          <t>4980 V8</t>
        </is>
      </c>
      <c r="L1437" s="294" t="inlineStr">
        <is>
          <t>Warren Cullen</t>
        </is>
      </c>
      <c r="M1437" s="294" t="inlineStr">
        <is>
          <t>AUS</t>
        </is>
      </c>
      <c r="N1437" s="700">
        <f>_xlfn.LET(_xlpm.d,_xlfn.XLOOKUP(L1437,'[1]Birth Dates'!$A:$A,'[1]Birth Dates'!$B:$B,"",0),IF(_xlpm.d=0,"",_xlpm.d))</f>
        <v/>
      </c>
      <c r="O1437" s="294">
        <f>IF(OR(N1437="",A1437="",NOT(ISNUMBER(N1437)),N1437&gt;A1437),"",DATEDIF(N1437,A1437,"Y")&amp;" years, "&amp;DATEDIF(N1437,A1437,"YM")&amp;" months, "&amp;DATEDIF(N1437,A1437,"MD")&amp;" days")</f>
        <v/>
      </c>
      <c r="P1437" s="294" t="inlineStr">
        <is>
          <t>Gary Sprague</t>
        </is>
      </c>
      <c r="Q1437" s="294" t="inlineStr">
        <is>
          <t>AUS</t>
        </is>
      </c>
      <c r="R1437" s="700">
        <f>_xlfn.LET(_xlpm.d,_xlfn.XLOOKUP(P1437,'[1]Birth Dates'!$A:$A,'[1]Birth Dates'!$B:$B,"",0),IF(_xlpm.d=0,"",_xlpm.d))</f>
        <v/>
      </c>
      <c r="S1437" s="294">
        <f>IF(OR(R1437="",A1437="",NOT(ISNUMBER(R1437)),R1437&gt;A1437),"",DATEDIF(R1437,A1437,"Y")&amp;" years, "&amp;DATEDIF(R1437,A1437,"YM")&amp;" months, "&amp;DATEDIF(R1437,A1437,"MD")&amp;" days")</f>
        <v/>
      </c>
      <c r="T1437" s="294" t="n"/>
      <c r="U1437" s="294" t="n"/>
      <c r="V1437" s="700">
        <f>_xlfn.LET(_xlpm.d,_xlfn.XLOOKUP(T1437,'[1]Birth Dates'!$A:$A,'[1]Birth Dates'!$B:$B,"",0),IF(_xlpm.d=0,"",_xlpm.d))</f>
        <v/>
      </c>
      <c r="W1437" s="294">
        <f>IF(OR(V1437="",A1437="",NOT(ISNUMBER(V1437)),V1437&gt;A1437),"",DATEDIF(V1437,A1437,"Y")&amp;" years, "&amp;DATEDIF(V1437,A1437,"YM")&amp;" months, "&amp;DATEDIF(V1437,A1437,"MD")&amp;" days")</f>
        <v/>
      </c>
      <c r="X1437" s="294" t="n"/>
      <c r="Y1437" s="294" t="n"/>
      <c r="Z1437" s="294" t="n"/>
      <c r="AA1437" s="294" t="n"/>
      <c r="AB1437" s="294" t="n">
        <v>12</v>
      </c>
      <c r="AC1437" s="294" t="n"/>
      <c r="AD1437" s="294" t="n"/>
      <c r="AE1437" s="587" t="inlineStr">
        <is>
          <t>2:20.6000</t>
        </is>
      </c>
      <c r="AF1437" s="418">
        <f>IF(OR(AE1437="",AE1437="",AE1437=0),"",6.172/(AE1437*24))</f>
        <v/>
      </c>
      <c r="AG1437" s="298" t="n"/>
      <c r="AH1437" s="587" t="inlineStr"/>
      <c r="AI1437" s="418">
        <f>IF(OR(AH1437="",AH1437="",AH1437=0),"",6.172/(AH1437*24))</f>
        <v/>
      </c>
      <c r="AJ1437" s="175">
        <f>IF(AND(ISNUMBER(AB1437),ISNUMBER(AG1437)),AB1437-AG1437,"")</f>
        <v/>
      </c>
      <c r="AK1437" s="294" t="n"/>
      <c r="AL1437" s="294" t="n">
        <v>157</v>
      </c>
      <c r="AM1437" s="515" t="n">
        <v>0.2714003472222222</v>
      </c>
      <c r="AN1437" s="671">
        <f>IF(OR(AL1437="",AM1437="",AM1437=0),"",AL1437*6.172/(AM1437*24))</f>
        <v/>
      </c>
      <c r="AO1437" s="477">
        <f>IF(AND(AL1437=AL1436,AM1437&lt;&gt;"",AM1436&lt;&gt;""),AM1437-AM1436,"")</f>
        <v/>
      </c>
      <c r="AP1437" s="294" t="n"/>
      <c r="AQ1437" s="587" t="inlineStr"/>
      <c r="AR1437" s="418">
        <f>IF(OR(AQ1437="",AQ1437="",AQ1437=0),"",6.172/(AQ1437*24))</f>
        <v/>
      </c>
      <c r="AS1437" s="436">
        <f>IF(OR(NOT(ISNUMBER(C1437)),NOT(ISNUMBER(AB1437))),"",IF(AG1437&lt;&gt;"",AG1437,AB1437)-C1437)</f>
        <v/>
      </c>
      <c r="AT1437" s="299" t="n"/>
      <c r="AU1437" s="300">
        <f>IF($B1437="","",TEXT($A1437,"yyyymmdd")&amp;"_P"&amp;$C1437&amp;"_C"&amp;$F1437&amp;"_"&amp;TRIM(RIGHT(SUBSTITUTE(TRIM(SUBSTITUTE($L1437,CHAR(160)," "))," ",REPT(" ",60)),60))&amp;IF($P1437="","","-"&amp;TRIM(RIGHT(SUBSTITUTE(TRIM(SUBSTITUTE($P1437,CHAR(160)," "))," ",REPT(" ",60)),60)))&amp;IF($T1437="","","-"&amp;TRIM(RIGHT(SUBSTITUTE(TRIM(SUBSTITUTE($T1437,CHAR(160)," "))," ",REPT(" ",60)),60)))&amp;".jpg")</f>
        <v/>
      </c>
    </row>
    <row r="1438" ht="42" customHeight="1">
      <c r="A1438" s="292" t="n">
        <v>31690</v>
      </c>
      <c r="B1438" s="294" t="inlineStr">
        <is>
          <t>James Hardie 1000 5 October, 1986</t>
        </is>
      </c>
      <c r="C1438" s="294" t="n">
        <v>9</v>
      </c>
      <c r="D1438" s="294" t="inlineStr">
        <is>
          <t>B</t>
        </is>
      </c>
      <c r="E1438" s="294" t="n">
        <v>2</v>
      </c>
      <c r="F1438" s="294" t="n">
        <v>14</v>
      </c>
      <c r="G1438" s="294" t="inlineStr">
        <is>
          <t>Bob Jane T-Marts</t>
        </is>
      </c>
      <c r="H1438" s="294" t="n"/>
      <c r="I1438" s="294" t="n"/>
      <c r="J1438" s="294" t="inlineStr">
        <is>
          <t>Mercedes 190E</t>
        </is>
      </c>
      <c r="K1438" s="294" t="inlineStr">
        <is>
          <t>2323 L4</t>
        </is>
      </c>
      <c r="L1438" s="294" t="inlineStr">
        <is>
          <t>Denny Hulme</t>
        </is>
      </c>
      <c r="M1438" s="294" t="inlineStr">
        <is>
          <t>NZL</t>
        </is>
      </c>
      <c r="N1438" s="700">
        <f>_xlfn.LET(_xlpm.d,_xlfn.XLOOKUP(L1438,'[1]Birth Dates'!$A:$A,'[1]Birth Dates'!$B:$B,"",0),IF(_xlpm.d=0,"",_xlpm.d))</f>
        <v/>
      </c>
      <c r="O1438" s="294">
        <f>IF(OR(N1438="",A1438="",NOT(ISNUMBER(N1438)),N1438&gt;A1438),"",DATEDIF(N1438,A1438,"Y")&amp;" years, "&amp;DATEDIF(N1438,A1438,"YM")&amp;" months, "&amp;DATEDIF(N1438,A1438,"MD")&amp;" days")</f>
        <v/>
      </c>
      <c r="P1438" s="294" t="inlineStr">
        <is>
          <t>Franz Klammer</t>
        </is>
      </c>
      <c r="Q1438" s="294" t="inlineStr">
        <is>
          <t>AUT</t>
        </is>
      </c>
      <c r="R1438" s="700">
        <f>_xlfn.LET(_xlpm.d,_xlfn.XLOOKUP(P1438,'[1]Birth Dates'!$A:$A,'[1]Birth Dates'!$B:$B,"",0),IF(_xlpm.d=0,"",_xlpm.d))</f>
        <v/>
      </c>
      <c r="S1438" s="294">
        <f>IF(OR(R1438="",A1438="",NOT(ISNUMBER(R1438)),R1438&gt;A1438),"",DATEDIF(R1438,A1438,"Y")&amp;" years, "&amp;DATEDIF(R1438,A1438,"YM")&amp;" months, "&amp;DATEDIF(R1438,A1438,"MD")&amp;" days")</f>
        <v/>
      </c>
      <c r="T1438" s="294" t="n"/>
      <c r="U1438" s="294" t="n"/>
      <c r="V1438" s="700">
        <f>_xlfn.LET(_xlpm.d,_xlfn.XLOOKUP(T1438,'[1]Birth Dates'!$A:$A,'[1]Birth Dates'!$B:$B,"",0),IF(_xlpm.d=0,"",_xlpm.d))</f>
        <v/>
      </c>
      <c r="W1438" s="294">
        <f>IF(OR(V1438="",A1438="",NOT(ISNUMBER(V1438)),V1438&gt;A1438),"",DATEDIF(V1438,A1438,"Y")&amp;" years, "&amp;DATEDIF(V1438,A1438,"YM")&amp;" months, "&amp;DATEDIF(V1438,A1438,"MD")&amp;" days")</f>
        <v/>
      </c>
      <c r="X1438" s="294" t="n"/>
      <c r="Y1438" s="294" t="n"/>
      <c r="Z1438" s="294" t="n"/>
      <c r="AA1438" s="294" t="n"/>
      <c r="AB1438" s="294" t="n">
        <v>23</v>
      </c>
      <c r="AC1438" s="294" t="n"/>
      <c r="AD1438" s="294" t="n"/>
      <c r="AE1438" s="587" t="inlineStr">
        <is>
          <t>2:23.1900</t>
        </is>
      </c>
      <c r="AF1438" s="418">
        <f>IF(OR(AE1438="",AE1438="",AE1438=0),"",6.172/(AE1438*24))</f>
        <v/>
      </c>
      <c r="AG1438" s="298" t="n"/>
      <c r="AH1438" s="587" t="inlineStr"/>
      <c r="AI1438" s="418">
        <f>IF(OR(AH1438="",AH1438="",AH1438=0),"",6.172/(AH1438*24))</f>
        <v/>
      </c>
      <c r="AJ1438" s="175">
        <f>IF(AND(ISNUMBER(AB1438),ISNUMBER(AG1438)),AB1438-AG1438,"")</f>
        <v/>
      </c>
      <c r="AK1438" s="294" t="n"/>
      <c r="AL1438" s="294" t="n">
        <v>157</v>
      </c>
      <c r="AM1438" s="515" t="n">
        <v>0.2721831018518518</v>
      </c>
      <c r="AN1438" s="671">
        <f>IF(OR(AL1438="",AM1438="",AM1438=0),"",AL1438*6.172/(AM1438*24))</f>
        <v/>
      </c>
      <c r="AO1438" s="477">
        <f>IF(AND(AL1438=AL1437,AM1438&lt;&gt;"",AM1437&lt;&gt;""),AM1438-AM1437,"")</f>
        <v/>
      </c>
      <c r="AP1438" s="294" t="n"/>
      <c r="AQ1438" s="587" t="inlineStr"/>
      <c r="AR1438" s="418">
        <f>IF(OR(AQ1438="",AQ1438="",AQ1438=0),"",6.172/(AQ1438*24))</f>
        <v/>
      </c>
      <c r="AS1438" s="436">
        <f>IF(OR(NOT(ISNUMBER(C1438)),NOT(ISNUMBER(AB1438))),"",IF(AG1438&lt;&gt;"",AG1438,AB1438)-C1438)</f>
        <v/>
      </c>
      <c r="AT1438" s="299" t="n"/>
      <c r="AU1438" s="300">
        <f>IF($B1438="","",TEXT($A1438,"yyyymmdd")&amp;"_P"&amp;$C1438&amp;"_C"&amp;$F1438&amp;"_"&amp;TRIM(RIGHT(SUBSTITUTE(TRIM(SUBSTITUTE($L1438,CHAR(160)," "))," ",REPT(" ",60)),60))&amp;IF($P1438="","","-"&amp;TRIM(RIGHT(SUBSTITUTE(TRIM(SUBSTITUTE($P1438,CHAR(160)," "))," ",REPT(" ",60)),60)))&amp;IF($T1438="","","-"&amp;TRIM(RIGHT(SUBSTITUTE(TRIM(SUBSTITUTE($T1438,CHAR(160)," "))," ",REPT(" ",60)),60)))&amp;".jpg")</f>
        <v/>
      </c>
    </row>
    <row r="1439" ht="42" customHeight="1">
      <c r="A1439" s="292" t="n">
        <v>31690</v>
      </c>
      <c r="B1439" s="294" t="inlineStr">
        <is>
          <t>James Hardie 1000 5 October, 1986</t>
        </is>
      </c>
      <c r="C1439" s="294" t="n">
        <v>10</v>
      </c>
      <c r="D1439" s="294" t="inlineStr">
        <is>
          <t>B</t>
        </is>
      </c>
      <c r="E1439" s="294" t="n">
        <v>3</v>
      </c>
      <c r="F1439" s="294" t="n">
        <v>36</v>
      </c>
      <c r="G1439" s="294" t="inlineStr">
        <is>
          <t>Everlast Battery Service</t>
        </is>
      </c>
      <c r="H1439" s="294" t="n"/>
      <c r="I1439" s="294" t="n"/>
      <c r="J1439" s="294" t="inlineStr">
        <is>
          <t>Nissan Skyline DR30</t>
        </is>
      </c>
      <c r="K1439" s="294" t="inlineStr">
        <is>
          <t>1990 tc L4</t>
        </is>
      </c>
      <c r="L1439" s="294" t="inlineStr">
        <is>
          <t>Murray Carter</t>
        </is>
      </c>
      <c r="M1439" s="294" t="inlineStr">
        <is>
          <t>AUS</t>
        </is>
      </c>
      <c r="N1439" s="700">
        <f>_xlfn.LET(_xlpm.d,_xlfn.XLOOKUP(L1439,'[1]Birth Dates'!$A:$A,'[1]Birth Dates'!$B:$B,"",0),IF(_xlpm.d=0,"",_xlpm.d))</f>
        <v/>
      </c>
      <c r="O1439" s="294">
        <f>IF(OR(N1439="",A1439="",NOT(ISNUMBER(N1439)),N1439&gt;A1439),"",DATEDIF(N1439,A1439,"Y")&amp;" years, "&amp;DATEDIF(N1439,A1439,"YM")&amp;" months, "&amp;DATEDIF(N1439,A1439,"MD")&amp;" days")</f>
        <v/>
      </c>
      <c r="P1439" s="294" t="inlineStr">
        <is>
          <t>Bill O'Brien</t>
        </is>
      </c>
      <c r="Q1439" s="294" t="inlineStr">
        <is>
          <t>AUS</t>
        </is>
      </c>
      <c r="R1439" s="700">
        <f>_xlfn.LET(_xlpm.d,_xlfn.XLOOKUP(P1439,'[1]Birth Dates'!$A:$A,'[1]Birth Dates'!$B:$B,"",0),IF(_xlpm.d=0,"",_xlpm.d))</f>
        <v/>
      </c>
      <c r="S1439" s="294">
        <f>IF(OR(R1439="",A1439="",NOT(ISNUMBER(R1439)),R1439&gt;A1439),"",DATEDIF(R1439,A1439,"Y")&amp;" years, "&amp;DATEDIF(R1439,A1439,"YM")&amp;" months, "&amp;DATEDIF(R1439,A1439,"MD")&amp;" days")</f>
        <v/>
      </c>
      <c r="T1439" s="294" t="n"/>
      <c r="U1439" s="294" t="n"/>
      <c r="V1439" s="700">
        <f>_xlfn.LET(_xlpm.d,_xlfn.XLOOKUP(T1439,'[1]Birth Dates'!$A:$A,'[1]Birth Dates'!$B:$B,"",0),IF(_xlpm.d=0,"",_xlpm.d))</f>
        <v/>
      </c>
      <c r="W1439" s="294">
        <f>IF(OR(V1439="",A1439="",NOT(ISNUMBER(V1439)),V1439&gt;A1439),"",DATEDIF(V1439,A1439,"Y")&amp;" years, "&amp;DATEDIF(V1439,A1439,"YM")&amp;" months, "&amp;DATEDIF(V1439,A1439,"MD")&amp;" days")</f>
        <v/>
      </c>
      <c r="X1439" s="294" t="n"/>
      <c r="Y1439" s="294" t="n"/>
      <c r="Z1439" s="294" t="n"/>
      <c r="AA1439" s="294" t="n"/>
      <c r="AB1439" s="294" t="n">
        <v>42</v>
      </c>
      <c r="AC1439" s="294" t="n"/>
      <c r="AD1439" s="294" t="n"/>
      <c r="AE1439" s="587" t="inlineStr">
        <is>
          <t>2:27.0500</t>
        </is>
      </c>
      <c r="AF1439" s="418">
        <f>IF(OR(AE1439="",AE1439="",AE1439=0),"",6.172/(AE1439*24))</f>
        <v/>
      </c>
      <c r="AG1439" s="298" t="n"/>
      <c r="AH1439" s="587" t="inlineStr"/>
      <c r="AI1439" s="418">
        <f>IF(OR(AH1439="",AH1439="",AH1439=0),"",6.172/(AH1439*24))</f>
        <v/>
      </c>
      <c r="AJ1439" s="175">
        <f>IF(AND(ISNUMBER(AB1439),ISNUMBER(AG1439)),AB1439-AG1439,"")</f>
        <v/>
      </c>
      <c r="AK1439" s="294" t="n"/>
      <c r="AL1439" s="294" t="n">
        <v>157</v>
      </c>
      <c r="AM1439" s="515" t="n">
        <v>0.2725190972222222</v>
      </c>
      <c r="AN1439" s="671">
        <f>IF(OR(AL1439="",AM1439="",AM1439=0),"",AL1439*6.172/(AM1439*24))</f>
        <v/>
      </c>
      <c r="AO1439" s="477">
        <f>IF(AND(AL1439=AL1438,AM1439&lt;&gt;"",AM1438&lt;&gt;""),AM1439-AM1438,"")</f>
        <v/>
      </c>
      <c r="AP1439" s="294" t="n"/>
      <c r="AQ1439" s="587" t="inlineStr"/>
      <c r="AR1439" s="418">
        <f>IF(OR(AQ1439="",AQ1439="",AQ1439=0),"",6.172/(AQ1439*24))</f>
        <v/>
      </c>
      <c r="AS1439" s="436">
        <f>IF(OR(NOT(ISNUMBER(C1439)),NOT(ISNUMBER(AB1439))),"",IF(AG1439&lt;&gt;"",AG1439,AB1439)-C1439)</f>
        <v/>
      </c>
      <c r="AT1439" s="299" t="n"/>
      <c r="AU1439" s="300">
        <f>IF($B1439="","",TEXT($A1439,"yyyymmdd")&amp;"_P"&amp;$C1439&amp;"_C"&amp;$F1439&amp;"_"&amp;TRIM(RIGHT(SUBSTITUTE(TRIM(SUBSTITUTE($L1439,CHAR(160)," "))," ",REPT(" ",60)),60))&amp;IF($P1439="","","-"&amp;TRIM(RIGHT(SUBSTITUTE(TRIM(SUBSTITUTE($P1439,CHAR(160)," "))," ",REPT(" ",60)),60)))&amp;IF($T1439="","","-"&amp;TRIM(RIGHT(SUBSTITUTE(TRIM(SUBSTITUTE($T1439,CHAR(160)," "))," ",REPT(" ",60)),60)))&amp;".jpg")</f>
        <v/>
      </c>
    </row>
    <row r="1440" ht="42" customHeight="1">
      <c r="A1440" s="292" t="n">
        <v>31690</v>
      </c>
      <c r="B1440" s="294" t="inlineStr">
        <is>
          <t>James Hardie 1000 5 October, 1986</t>
        </is>
      </c>
      <c r="C1440" s="294" t="n">
        <v>11</v>
      </c>
      <c r="D1440" s="294" t="inlineStr">
        <is>
          <t>B</t>
        </is>
      </c>
      <c r="E1440" s="294" t="n">
        <v>4</v>
      </c>
      <c r="F1440" s="294" t="n">
        <v>42</v>
      </c>
      <c r="G1440" s="294" t="inlineStr">
        <is>
          <t>Volvo Dealer Team</t>
        </is>
      </c>
      <c r="H1440" s="294" t="n"/>
      <c r="I1440" s="294" t="n"/>
      <c r="J1440" s="294" t="inlineStr">
        <is>
          <t>Volvo 240T</t>
        </is>
      </c>
      <c r="K1440" s="294" t="inlineStr">
        <is>
          <t>2141 tc L4</t>
        </is>
      </c>
      <c r="L1440" s="294" t="inlineStr">
        <is>
          <t>Neville Crichton</t>
        </is>
      </c>
      <c r="M1440" s="294" t="inlineStr">
        <is>
          <t>NZL</t>
        </is>
      </c>
      <c r="N1440" s="700">
        <f>_xlfn.LET(_xlpm.d,_xlfn.XLOOKUP(L1440,'[1]Birth Dates'!$A:$A,'[1]Birth Dates'!$B:$B,"",0),IF(_xlpm.d=0,"",_xlpm.d))</f>
        <v/>
      </c>
      <c r="O1440" s="294">
        <f>IF(OR(N1440="",A1440="",NOT(ISNUMBER(N1440)),N1440&gt;A1440),"",DATEDIF(N1440,A1440,"Y")&amp;" years, "&amp;DATEDIF(N1440,A1440,"YM")&amp;" months, "&amp;DATEDIF(N1440,A1440,"MD")&amp;" days")</f>
        <v/>
      </c>
      <c r="P1440" s="294" t="inlineStr">
        <is>
          <t>Graham McRae</t>
        </is>
      </c>
      <c r="Q1440" s="294" t="inlineStr">
        <is>
          <t>NZL</t>
        </is>
      </c>
      <c r="R1440" s="700">
        <f>_xlfn.LET(_xlpm.d,_xlfn.XLOOKUP(P1440,'[1]Birth Dates'!$A:$A,'[1]Birth Dates'!$B:$B,"",0),IF(_xlpm.d=0,"",_xlpm.d))</f>
        <v/>
      </c>
      <c r="S1440" s="294">
        <f>IF(OR(R1440="",A1440="",NOT(ISNUMBER(R1440)),R1440&gt;A1440),"",DATEDIF(R1440,A1440,"Y")&amp;" years, "&amp;DATEDIF(R1440,A1440,"YM")&amp;" months, "&amp;DATEDIF(R1440,A1440,"MD")&amp;" days")</f>
        <v/>
      </c>
      <c r="T1440" s="308" t="inlineStr">
        <is>
          <t>John Bowe</t>
        </is>
      </c>
      <c r="U1440" s="294" t="inlineStr">
        <is>
          <t>AUS</t>
        </is>
      </c>
      <c r="V1440" s="700">
        <f>_xlfn.LET(_xlpm.d,_xlfn.XLOOKUP(T1440,'[1]Birth Dates'!$A:$A,'[1]Birth Dates'!$B:$B,"",0),IF(_xlpm.d=0,"",_xlpm.d))</f>
        <v/>
      </c>
      <c r="W1440" s="294">
        <f>IF(OR(V1440="",A1440="",NOT(ISNUMBER(V1440)),V1440&gt;A1440),"",DATEDIF(V1440,A1440,"Y")&amp;" years, "&amp;DATEDIF(V1440,A1440,"YM")&amp;" months, "&amp;DATEDIF(V1440,A1440,"MD")&amp;" days")</f>
        <v/>
      </c>
      <c r="X1440" s="294" t="n"/>
      <c r="Y1440" s="294" t="n"/>
      <c r="Z1440" s="294" t="n"/>
      <c r="AA1440" s="294" t="n"/>
      <c r="AB1440" s="294" t="n">
        <v>24</v>
      </c>
      <c r="AC1440" s="294" t="n"/>
      <c r="AD1440" s="294" t="n"/>
      <c r="AE1440" s="587" t="inlineStr">
        <is>
          <t>2:23.2100</t>
        </is>
      </c>
      <c r="AF1440" s="418">
        <f>IF(OR(AE1440="",AE1440="",AE1440=0),"",6.172/(AE1440*24))</f>
        <v/>
      </c>
      <c r="AG1440" s="298" t="n"/>
      <c r="AH1440" s="587" t="inlineStr"/>
      <c r="AI1440" s="418">
        <f>IF(OR(AH1440="",AH1440="",AH1440=0),"",6.172/(AH1440*24))</f>
        <v/>
      </c>
      <c r="AJ1440" s="175">
        <f>IF(AND(ISNUMBER(AB1440),ISNUMBER(AG1440)),AB1440-AG1440,"")</f>
        <v/>
      </c>
      <c r="AK1440" s="294" t="n"/>
      <c r="AL1440" s="294" t="n">
        <v>157</v>
      </c>
      <c r="AM1440" s="515" t="n">
        <v>0.2728178240740741</v>
      </c>
      <c r="AN1440" s="671">
        <f>IF(OR(AL1440="",AM1440="",AM1440=0),"",AL1440*6.172/(AM1440*24))</f>
        <v/>
      </c>
      <c r="AO1440" s="477">
        <f>IF(AND(AL1440=AL1439,AM1440&lt;&gt;"",AM1439&lt;&gt;""),AM1440-AM1439,"")</f>
        <v/>
      </c>
      <c r="AP1440" s="294" t="n"/>
      <c r="AQ1440" s="587" t="inlineStr"/>
      <c r="AR1440" s="418">
        <f>IF(OR(AQ1440="",AQ1440="",AQ1440=0),"",6.172/(AQ1440*24))</f>
        <v/>
      </c>
      <c r="AS1440" s="436">
        <f>IF(OR(NOT(ISNUMBER(C1440)),NOT(ISNUMBER(AB1440))),"",IF(AG1440&lt;&gt;"",AG1440,AB1440)-C1440)</f>
        <v/>
      </c>
      <c r="AT1440" s="299" t="n"/>
      <c r="AU1440" s="300">
        <f>IF($B1440="","",TEXT($A1440,"yyyymmdd")&amp;"_P"&amp;$C1440&amp;"_C"&amp;$F1440&amp;"_"&amp;TRIM(RIGHT(SUBSTITUTE(TRIM(SUBSTITUTE($L1440,CHAR(160)," "))," ",REPT(" ",60)),60))&amp;IF($P1440="","","-"&amp;TRIM(RIGHT(SUBSTITUTE(TRIM(SUBSTITUTE($P1440,CHAR(160)," "))," ",REPT(" ",60)),60)))&amp;IF($T1440="","","-"&amp;TRIM(RIGHT(SUBSTITUTE(TRIM(SUBSTITUTE($T1440,CHAR(160)," "))," ",REPT(" ",60)),60)))&amp;".jpg")</f>
        <v/>
      </c>
    </row>
    <row r="1441" ht="42" customHeight="1">
      <c r="A1441" s="292" t="n">
        <v>31690</v>
      </c>
      <c r="B1441" s="294" t="inlineStr">
        <is>
          <t>James Hardie 1000 5 October, 1986</t>
        </is>
      </c>
      <c r="C1441" s="294" t="n">
        <v>12</v>
      </c>
      <c r="D1441" s="294" t="inlineStr">
        <is>
          <t>C</t>
        </is>
      </c>
      <c r="E1441" s="294" t="n">
        <v>8</v>
      </c>
      <c r="F1441" s="294" t="n">
        <v>37</v>
      </c>
      <c r="G1441" s="294" t="inlineStr">
        <is>
          <t>Airport Car Rental</t>
        </is>
      </c>
      <c r="H1441" s="294" t="n"/>
      <c r="I1441" s="294" t="n"/>
      <c r="J1441" s="294" t="inlineStr">
        <is>
          <t>Holden Commodore VK</t>
        </is>
      </c>
      <c r="K1441" s="294" t="inlineStr">
        <is>
          <t>4980 V8</t>
        </is>
      </c>
      <c r="L1441" s="294" t="inlineStr">
        <is>
          <t>Fred Geissler</t>
        </is>
      </c>
      <c r="M1441" s="294" t="inlineStr">
        <is>
          <t>AUS</t>
        </is>
      </c>
      <c r="N1441" s="700">
        <f>_xlfn.LET(_xlpm.d,_xlfn.XLOOKUP(L1441,'[1]Birth Dates'!$A:$A,'[1]Birth Dates'!$B:$B,"",0),IF(_xlpm.d=0,"",_xlpm.d))</f>
        <v/>
      </c>
      <c r="O1441" s="294">
        <f>IF(OR(N1441="",A1441="",NOT(ISNUMBER(N1441)),N1441&gt;A1441),"",DATEDIF(N1441,A1441,"Y")&amp;" years, "&amp;DATEDIF(N1441,A1441,"YM")&amp;" months, "&amp;DATEDIF(N1441,A1441,"MD")&amp;" days")</f>
        <v/>
      </c>
      <c r="P1441" s="294" t="inlineStr">
        <is>
          <t>Chris Clearihan</t>
        </is>
      </c>
      <c r="Q1441" s="294" t="inlineStr">
        <is>
          <t>AUS</t>
        </is>
      </c>
      <c r="R1441" s="700">
        <f>_xlfn.LET(_xlpm.d,_xlfn.XLOOKUP(P1441,'[1]Birth Dates'!$A:$A,'[1]Birth Dates'!$B:$B,"",0),IF(_xlpm.d=0,"",_xlpm.d))</f>
        <v/>
      </c>
      <c r="S1441" s="294">
        <f>IF(OR(R1441="",A1441="",NOT(ISNUMBER(R1441)),R1441&gt;A1441),"",DATEDIF(R1441,A1441,"Y")&amp;" years, "&amp;DATEDIF(R1441,A1441,"YM")&amp;" months, "&amp;DATEDIF(R1441,A1441,"MD")&amp;" days")</f>
        <v/>
      </c>
      <c r="T1441" s="294" t="n"/>
      <c r="U1441" s="294" t="n"/>
      <c r="V1441" s="700">
        <f>_xlfn.LET(_xlpm.d,_xlfn.XLOOKUP(T1441,'[1]Birth Dates'!$A:$A,'[1]Birth Dates'!$B:$B,"",0),IF(_xlpm.d=0,"",_xlpm.d))</f>
        <v/>
      </c>
      <c r="W1441" s="294">
        <f>IF(OR(V1441="",A1441="",NOT(ISNUMBER(V1441)),V1441&gt;A1441),"",DATEDIF(V1441,A1441,"Y")&amp;" years, "&amp;DATEDIF(V1441,A1441,"YM")&amp;" months, "&amp;DATEDIF(V1441,A1441,"MD")&amp;" days")</f>
        <v/>
      </c>
      <c r="X1441" s="294" t="n"/>
      <c r="Y1441" s="294" t="n"/>
      <c r="Z1441" s="294" t="n"/>
      <c r="AA1441" s="294" t="n"/>
      <c r="AB1441" s="294" t="n">
        <v>34</v>
      </c>
      <c r="AC1441" s="294" t="n"/>
      <c r="AD1441" s="294" t="n"/>
      <c r="AE1441" s="587" t="inlineStr">
        <is>
          <t>2:24.7600</t>
        </is>
      </c>
      <c r="AF1441" s="418">
        <f>IF(OR(AE1441="",AE1441="",AE1441=0),"",6.172/(AE1441*24))</f>
        <v/>
      </c>
      <c r="AG1441" s="298" t="n"/>
      <c r="AH1441" s="587" t="inlineStr"/>
      <c r="AI1441" s="418">
        <f>IF(OR(AH1441="",AH1441="",AH1441=0),"",6.172/(AH1441*24))</f>
        <v/>
      </c>
      <c r="AJ1441" s="175">
        <f>IF(AND(ISNUMBER(AB1441),ISNUMBER(AG1441)),AB1441-AG1441,"")</f>
        <v/>
      </c>
      <c r="AK1441" s="294" t="n"/>
      <c r="AL1441" s="294" t="n">
        <v>156</v>
      </c>
      <c r="AM1441" s="515" t="n">
        <v>0.2713917824074074</v>
      </c>
      <c r="AN1441" s="671">
        <f>IF(OR(AL1441="",AM1441="",AM1441=0),"",AL1441*6.172/(AM1441*24))</f>
        <v/>
      </c>
      <c r="AO1441" s="477">
        <f>IF(AND(AL1441=AL1440,AM1441&lt;&gt;"",AM1440&lt;&gt;""),AM1441-AM1440,"")</f>
        <v/>
      </c>
      <c r="AP1441" s="294" t="n"/>
      <c r="AQ1441" s="587" t="inlineStr"/>
      <c r="AR1441" s="418">
        <f>IF(OR(AQ1441="",AQ1441="",AQ1441=0),"",6.172/(AQ1441*24))</f>
        <v/>
      </c>
      <c r="AS1441" s="436">
        <f>IF(OR(NOT(ISNUMBER(C1441)),NOT(ISNUMBER(AB1441))),"",IF(AG1441&lt;&gt;"",AG1441,AB1441)-C1441)</f>
        <v/>
      </c>
      <c r="AT1441" s="299" t="n"/>
      <c r="AU1441" s="300">
        <f>IF($B1441="","",TEXT($A1441,"yyyymmdd")&amp;"_P"&amp;$C1441&amp;"_C"&amp;$F1441&amp;"_"&amp;TRIM(RIGHT(SUBSTITUTE(TRIM(SUBSTITUTE($L1441,CHAR(160)," "))," ",REPT(" ",60)),60))&amp;IF($P1441="","","-"&amp;TRIM(RIGHT(SUBSTITUTE(TRIM(SUBSTITUTE($P1441,CHAR(160)," "))," ",REPT(" ",60)),60)))&amp;IF($T1441="","","-"&amp;TRIM(RIGHT(SUBSTITUTE(TRIM(SUBSTITUTE($T1441,CHAR(160)," "))," ",REPT(" ",60)),60)))&amp;".jpg")</f>
        <v/>
      </c>
    </row>
    <row r="1442" ht="42" customHeight="1">
      <c r="A1442" s="292" t="n">
        <v>31690</v>
      </c>
      <c r="B1442" s="294" t="inlineStr">
        <is>
          <t>James Hardie 1000 5 October, 1986</t>
        </is>
      </c>
      <c r="C1442" s="294" t="n">
        <v>13</v>
      </c>
      <c r="D1442" s="294" t="inlineStr">
        <is>
          <t>C</t>
        </is>
      </c>
      <c r="E1442" s="294" t="n">
        <v>9</v>
      </c>
      <c r="F1442" s="294" t="n">
        <v>6</v>
      </c>
      <c r="G1442" s="294" t="inlineStr">
        <is>
          <t>Bob Jane T-Marts</t>
        </is>
      </c>
      <c r="H1442" s="294" t="n"/>
      <c r="I1442" s="294" t="n"/>
      <c r="J1442" s="294" t="inlineStr">
        <is>
          <t>Holden Commodore VK</t>
        </is>
      </c>
      <c r="K1442" s="294" t="inlineStr">
        <is>
          <t>4980 V8</t>
        </is>
      </c>
      <c r="L1442" s="294" t="inlineStr">
        <is>
          <t>Graeme Crosby</t>
        </is>
      </c>
      <c r="M1442" s="294" t="inlineStr">
        <is>
          <t>NZL</t>
        </is>
      </c>
      <c r="N1442" s="700">
        <f>_xlfn.LET(_xlpm.d,_xlfn.XLOOKUP(L1442,'[1]Birth Dates'!$A:$A,'[1]Birth Dates'!$B:$B,"",0),IF(_xlpm.d=0,"",_xlpm.d))</f>
        <v/>
      </c>
      <c r="O1442" s="294">
        <f>IF(OR(N1442="",A1442="",NOT(ISNUMBER(N1442)),N1442&gt;A1442),"",DATEDIF(N1442,A1442,"Y")&amp;" years, "&amp;DATEDIF(N1442,A1442,"YM")&amp;" months, "&amp;DATEDIF(N1442,A1442,"MD")&amp;" days")</f>
        <v/>
      </c>
      <c r="P1442" s="294" t="inlineStr">
        <is>
          <t>Wayne Wilkinson</t>
        </is>
      </c>
      <c r="Q1442" s="294" t="inlineStr">
        <is>
          <t>NZL</t>
        </is>
      </c>
      <c r="R1442" s="700">
        <f>_xlfn.LET(_xlpm.d,_xlfn.XLOOKUP(P1442,'[1]Birth Dates'!$A:$A,'[1]Birth Dates'!$B:$B,"",0),IF(_xlpm.d=0,"",_xlpm.d))</f>
        <v/>
      </c>
      <c r="S1442" s="294">
        <f>IF(OR(R1442="",A1442="",NOT(ISNUMBER(R1442)),R1442&gt;A1442),"",DATEDIF(R1442,A1442,"Y")&amp;" years, "&amp;DATEDIF(R1442,A1442,"YM")&amp;" months, "&amp;DATEDIF(R1442,A1442,"MD")&amp;" days")</f>
        <v/>
      </c>
      <c r="T1442" s="294" t="n"/>
      <c r="U1442" s="294" t="n"/>
      <c r="V1442" s="700">
        <f>_xlfn.LET(_xlpm.d,_xlfn.XLOOKUP(T1442,'[1]Birth Dates'!$A:$A,'[1]Birth Dates'!$B:$B,"",0),IF(_xlpm.d=0,"",_xlpm.d))</f>
        <v/>
      </c>
      <c r="W1442" s="294">
        <f>IF(OR(V1442="",A1442="",NOT(ISNUMBER(V1442)),V1442&gt;A1442),"",DATEDIF(V1442,A1442,"Y")&amp;" years, "&amp;DATEDIF(V1442,A1442,"YM")&amp;" months, "&amp;DATEDIF(V1442,A1442,"MD")&amp;" days")</f>
        <v/>
      </c>
      <c r="X1442" s="294" t="n"/>
      <c r="Y1442" s="294" t="n"/>
      <c r="Z1442" s="294" t="n"/>
      <c r="AA1442" s="294" t="n"/>
      <c r="AB1442" s="294" t="n">
        <v>10</v>
      </c>
      <c r="AC1442" s="294" t="n"/>
      <c r="AD1442" s="294" t="n"/>
      <c r="AE1442" s="587" t="inlineStr">
        <is>
          <t>2:20.3700</t>
        </is>
      </c>
      <c r="AF1442" s="418">
        <f>IF(OR(AE1442="",AE1442="",AE1442=0),"",6.172/(AE1442*24))</f>
        <v/>
      </c>
      <c r="AG1442" s="298" t="n">
        <v>7</v>
      </c>
      <c r="AH1442" s="587" t="inlineStr">
        <is>
          <t>2:20.3700</t>
        </is>
      </c>
      <c r="AI1442" s="418">
        <f>IF(OR(AH1442="",AH1442="",AH1442=0),"",6.172/(AH1442*24))</f>
        <v/>
      </c>
      <c r="AJ1442" s="175">
        <f>IF(AND(ISNUMBER(AB1442),ISNUMBER(AG1442)),AB1442-AG1442,"")</f>
        <v/>
      </c>
      <c r="AK1442" s="294" t="n"/>
      <c r="AL1442" s="294" t="n">
        <v>156</v>
      </c>
      <c r="AM1442" s="515" t="n">
        <v>0.2719670138888889</v>
      </c>
      <c r="AN1442" s="671">
        <f>IF(OR(AL1442="",AM1442="",AM1442=0),"",AL1442*6.172/(AM1442*24))</f>
        <v/>
      </c>
      <c r="AO1442" s="477">
        <f>IF(AND(AL1442=AL1441,AM1442&lt;&gt;"",AM1441&lt;&gt;""),AM1442-AM1441,"")</f>
        <v/>
      </c>
      <c r="AP1442" s="294" t="n"/>
      <c r="AQ1442" s="587" t="inlineStr"/>
      <c r="AR1442" s="418">
        <f>IF(OR(AQ1442="",AQ1442="",AQ1442=0),"",6.172/(AQ1442*24))</f>
        <v/>
      </c>
      <c r="AS1442" s="436">
        <f>IF(OR(NOT(ISNUMBER(C1442)),NOT(ISNUMBER(AB1442))),"",IF(AG1442&lt;&gt;"",AG1442,AB1442)-C1442)</f>
        <v/>
      </c>
      <c r="AT1442" s="299" t="n"/>
      <c r="AU1442" s="300">
        <f>IF($B1442="","",TEXT($A1442,"yyyymmdd")&amp;"_P"&amp;$C1442&amp;"_C"&amp;$F1442&amp;"_"&amp;TRIM(RIGHT(SUBSTITUTE(TRIM(SUBSTITUTE($L1442,CHAR(160)," "))," ",REPT(" ",60)),60))&amp;IF($P1442="","","-"&amp;TRIM(RIGHT(SUBSTITUTE(TRIM(SUBSTITUTE($P1442,CHAR(160)," "))," ",REPT(" ",60)),60)))&amp;IF($T1442="","","-"&amp;TRIM(RIGHT(SUBSTITUTE(TRIM(SUBSTITUTE($T1442,CHAR(160)," "))," ",REPT(" ",60)),60)))&amp;".jpg")</f>
        <v/>
      </c>
    </row>
    <row r="1443" ht="42" customHeight="1">
      <c r="A1443" s="292" t="n">
        <v>31690</v>
      </c>
      <c r="B1443" s="294" t="inlineStr">
        <is>
          <t>James Hardie 1000 5 October, 1986</t>
        </is>
      </c>
      <c r="C1443" s="294" t="n">
        <v>14</v>
      </c>
      <c r="D1443" s="294" t="inlineStr">
        <is>
          <t>C</t>
        </is>
      </c>
      <c r="E1443" s="294" t="n">
        <v>10</v>
      </c>
      <c r="F1443" s="294" t="n">
        <v>19</v>
      </c>
      <c r="G1443" s="294" t="inlineStr">
        <is>
          <t>Tony Mulvihill</t>
        </is>
      </c>
      <c r="H1443" s="294" t="n"/>
      <c r="I1443" s="294" t="n"/>
      <c r="J1443" s="294" t="inlineStr">
        <is>
          <t>Holden Commodore VK</t>
        </is>
      </c>
      <c r="K1443" s="294" t="inlineStr">
        <is>
          <t>4980 V8</t>
        </is>
      </c>
      <c r="L1443" s="294" t="inlineStr">
        <is>
          <t>Tony Mulvihill</t>
        </is>
      </c>
      <c r="M1443" s="294" t="inlineStr">
        <is>
          <t>AUS</t>
        </is>
      </c>
      <c r="N1443" s="700">
        <f>_xlfn.LET(_xlpm.d,_xlfn.XLOOKUP(L1443,'[1]Birth Dates'!$A:$A,'[1]Birth Dates'!$B:$B,"",0),IF(_xlpm.d=0,"",_xlpm.d))</f>
        <v/>
      </c>
      <c r="O1443" s="294">
        <f>IF(OR(N1443="",A1443="",NOT(ISNUMBER(N1443)),N1443&gt;A1443),"",DATEDIF(N1443,A1443,"Y")&amp;" years, "&amp;DATEDIF(N1443,A1443,"YM")&amp;" months, "&amp;DATEDIF(N1443,A1443,"MD")&amp;" days")</f>
        <v/>
      </c>
      <c r="P1443" s="294" t="inlineStr">
        <is>
          <t>Ken Mathews</t>
        </is>
      </c>
      <c r="Q1443" s="294" t="inlineStr">
        <is>
          <t>AUS</t>
        </is>
      </c>
      <c r="R1443" s="700">
        <f>_xlfn.LET(_xlpm.d,_xlfn.XLOOKUP(P1443,'[1]Birth Dates'!$A:$A,'[1]Birth Dates'!$B:$B,"",0),IF(_xlpm.d=0,"",_xlpm.d))</f>
        <v/>
      </c>
      <c r="S1443" s="294">
        <f>IF(OR(R1443="",A1443="",NOT(ISNUMBER(R1443)),R1443&gt;A1443),"",DATEDIF(R1443,A1443,"Y")&amp;" years, "&amp;DATEDIF(R1443,A1443,"YM")&amp;" months, "&amp;DATEDIF(R1443,A1443,"MD")&amp;" days")</f>
        <v/>
      </c>
      <c r="T1443" s="294" t="n"/>
      <c r="U1443" s="294" t="n"/>
      <c r="V1443" s="700">
        <f>_xlfn.LET(_xlpm.d,_xlfn.XLOOKUP(T1443,'[1]Birth Dates'!$A:$A,'[1]Birth Dates'!$B:$B,"",0),IF(_xlpm.d=0,"",_xlpm.d))</f>
        <v/>
      </c>
      <c r="W1443" s="294">
        <f>IF(OR(V1443="",A1443="",NOT(ISNUMBER(V1443)),V1443&gt;A1443),"",DATEDIF(V1443,A1443,"Y")&amp;" years, "&amp;DATEDIF(V1443,A1443,"YM")&amp;" months, "&amp;DATEDIF(V1443,A1443,"MD")&amp;" days")</f>
        <v/>
      </c>
      <c r="X1443" s="294" t="n"/>
      <c r="Y1443" s="294" t="n"/>
      <c r="Z1443" s="294" t="n"/>
      <c r="AA1443" s="294" t="n"/>
      <c r="AB1443" s="294" t="n">
        <v>31</v>
      </c>
      <c r="AC1443" s="294" t="n"/>
      <c r="AD1443" s="294" t="n"/>
      <c r="AE1443" s="587" t="inlineStr">
        <is>
          <t>2:24.3300</t>
        </is>
      </c>
      <c r="AF1443" s="418">
        <f>IF(OR(AE1443="",AE1443="",AE1443=0),"",6.172/(AE1443*24))</f>
        <v/>
      </c>
      <c r="AG1443" s="298" t="n"/>
      <c r="AH1443" s="587" t="inlineStr"/>
      <c r="AI1443" s="418">
        <f>IF(OR(AH1443="",AH1443="",AH1443=0),"",6.172/(AH1443*24))</f>
        <v/>
      </c>
      <c r="AJ1443" s="175">
        <f>IF(AND(ISNUMBER(AB1443),ISNUMBER(AG1443)),AB1443-AG1443,"")</f>
        <v/>
      </c>
      <c r="AK1443" s="294" t="n"/>
      <c r="AL1443" s="294" t="n">
        <v>155</v>
      </c>
      <c r="AM1443" s="515" t="n">
        <v>0.2712547453703704</v>
      </c>
      <c r="AN1443" s="671">
        <f>IF(OR(AL1443="",AM1443="",AM1443=0),"",AL1443*6.172/(AM1443*24))</f>
        <v/>
      </c>
      <c r="AO1443" s="477">
        <f>IF(AND(AL1443=AL1442,AM1443&lt;&gt;"",AM1442&lt;&gt;""),AM1443-AM1442,"")</f>
        <v/>
      </c>
      <c r="AP1443" s="294" t="n"/>
      <c r="AQ1443" s="587" t="inlineStr"/>
      <c r="AR1443" s="418">
        <f>IF(OR(AQ1443="",AQ1443="",AQ1443=0),"",6.172/(AQ1443*24))</f>
        <v/>
      </c>
      <c r="AS1443" s="436">
        <f>IF(OR(NOT(ISNUMBER(C1443)),NOT(ISNUMBER(AB1443))),"",IF(AG1443&lt;&gt;"",AG1443,AB1443)-C1443)</f>
        <v/>
      </c>
      <c r="AT1443" s="299" t="n"/>
      <c r="AU1443" s="300">
        <f>IF($B1443="","",TEXT($A1443,"yyyymmdd")&amp;"_P"&amp;$C1443&amp;"_C"&amp;$F1443&amp;"_"&amp;TRIM(RIGHT(SUBSTITUTE(TRIM(SUBSTITUTE($L1443,CHAR(160)," "))," ",REPT(" ",60)),60))&amp;IF($P1443="","","-"&amp;TRIM(RIGHT(SUBSTITUTE(TRIM(SUBSTITUTE($P1443,CHAR(160)," "))," ",REPT(" ",60)),60)))&amp;IF($T1443="","","-"&amp;TRIM(RIGHT(SUBSTITUTE(TRIM(SUBSTITUTE($T1443,CHAR(160)," "))," ",REPT(" ",60)),60)))&amp;".jpg")</f>
        <v/>
      </c>
    </row>
    <row r="1444" ht="56" customHeight="1">
      <c r="A1444" s="292" t="n">
        <v>31690</v>
      </c>
      <c r="B1444" s="294" t="inlineStr">
        <is>
          <t>James Hardie 1000 5 October, 1986</t>
        </is>
      </c>
      <c r="C1444" s="294" t="n">
        <v>15</v>
      </c>
      <c r="D1444" s="294" t="inlineStr">
        <is>
          <t>C</t>
        </is>
      </c>
      <c r="E1444" s="294" t="n">
        <v>11</v>
      </c>
      <c r="F1444" s="294" t="n">
        <v>23</v>
      </c>
      <c r="G1444" s="294" t="inlineStr">
        <is>
          <t>Lusty Engineering Pty Ltd</t>
        </is>
      </c>
      <c r="H1444" s="294" t="n"/>
      <c r="I1444" s="294" t="n"/>
      <c r="J1444" s="294" t="inlineStr">
        <is>
          <t>Holden Commodore VK SS Group A</t>
        </is>
      </c>
      <c r="K1444" s="294" t="inlineStr">
        <is>
          <t>4980 V8</t>
        </is>
      </c>
      <c r="L1444" s="294" t="inlineStr">
        <is>
          <t>Graham Lusty</t>
        </is>
      </c>
      <c r="M1444" s="294" t="inlineStr">
        <is>
          <t>AUS</t>
        </is>
      </c>
      <c r="N1444" s="700">
        <f>_xlfn.LET(_xlpm.d,_xlfn.XLOOKUP(L1444,'[1]Birth Dates'!$A:$A,'[1]Birth Dates'!$B:$B,"",0),IF(_xlpm.d=0,"",_xlpm.d))</f>
        <v/>
      </c>
      <c r="O1444" s="294">
        <f>IF(OR(N1444="",A1444="",NOT(ISNUMBER(N1444)),N1444&gt;A1444),"",DATEDIF(N1444,A1444,"Y")&amp;" years, "&amp;DATEDIF(N1444,A1444,"YM")&amp;" months, "&amp;DATEDIF(N1444,A1444,"MD")&amp;" days")</f>
        <v/>
      </c>
      <c r="P1444" s="294" t="inlineStr">
        <is>
          <t>John Lusty</t>
        </is>
      </c>
      <c r="Q1444" s="294" t="inlineStr">
        <is>
          <t>AUS</t>
        </is>
      </c>
      <c r="R1444" s="700">
        <f>_xlfn.LET(_xlpm.d,_xlfn.XLOOKUP(P1444,'[1]Birth Dates'!$A:$A,'[1]Birth Dates'!$B:$B,"",0),IF(_xlpm.d=0,"",_xlpm.d))</f>
        <v/>
      </c>
      <c r="S1444" s="294">
        <f>IF(OR(R1444="",A1444="",NOT(ISNUMBER(R1444)),R1444&gt;A1444),"",DATEDIF(R1444,A1444,"Y")&amp;" years, "&amp;DATEDIF(R1444,A1444,"YM")&amp;" months, "&amp;DATEDIF(R1444,A1444,"MD")&amp;" days")</f>
        <v/>
      </c>
      <c r="T1444" s="294" t="n"/>
      <c r="U1444" s="294" t="n"/>
      <c r="V1444" s="700">
        <f>_xlfn.LET(_xlpm.d,_xlfn.XLOOKUP(T1444,'[1]Birth Dates'!$A:$A,'[1]Birth Dates'!$B:$B,"",0),IF(_xlpm.d=0,"",_xlpm.d))</f>
        <v/>
      </c>
      <c r="W1444" s="294">
        <f>IF(OR(V1444="",A1444="",NOT(ISNUMBER(V1444)),V1444&gt;A1444),"",DATEDIF(V1444,A1444,"Y")&amp;" years, "&amp;DATEDIF(V1444,A1444,"YM")&amp;" months, "&amp;DATEDIF(V1444,A1444,"MD")&amp;" days")</f>
        <v/>
      </c>
      <c r="X1444" s="294" t="n"/>
      <c r="Y1444" s="294" t="n"/>
      <c r="Z1444" s="294" t="n"/>
      <c r="AA1444" s="294" t="n"/>
      <c r="AB1444" s="294" t="n">
        <v>37</v>
      </c>
      <c r="AC1444" s="294" t="n"/>
      <c r="AD1444" s="294" t="n"/>
      <c r="AE1444" s="587" t="inlineStr">
        <is>
          <t>2:25.4200</t>
        </is>
      </c>
      <c r="AF1444" s="418">
        <f>IF(OR(AE1444="",AE1444="",AE1444=0),"",6.172/(AE1444*24))</f>
        <v/>
      </c>
      <c r="AG1444" s="298" t="n"/>
      <c r="AH1444" s="587" t="inlineStr"/>
      <c r="AI1444" s="418">
        <f>IF(OR(AH1444="",AH1444="",AH1444=0),"",6.172/(AH1444*24))</f>
        <v/>
      </c>
      <c r="AJ1444" s="175">
        <f>IF(AND(ISNUMBER(AB1444),ISNUMBER(AG1444)),AB1444-AG1444,"")</f>
        <v/>
      </c>
      <c r="AK1444" s="294" t="n"/>
      <c r="AL1444" s="294" t="n">
        <v>154</v>
      </c>
      <c r="AM1444" s="515" t="n">
        <v>0.2726859953703704</v>
      </c>
      <c r="AN1444" s="671">
        <f>IF(OR(AL1444="",AM1444="",AM1444=0),"",AL1444*6.172/(AM1444*24))</f>
        <v/>
      </c>
      <c r="AO1444" s="477">
        <f>IF(AND(AL1444=AL1443,AM1444&lt;&gt;"",AM1443&lt;&gt;""),AM1444-AM1443,"")</f>
        <v/>
      </c>
      <c r="AP1444" s="294" t="n"/>
      <c r="AQ1444" s="587" t="inlineStr"/>
      <c r="AR1444" s="418">
        <f>IF(OR(AQ1444="",AQ1444="",AQ1444=0),"",6.172/(AQ1444*24))</f>
        <v/>
      </c>
      <c r="AS1444" s="436">
        <f>IF(OR(NOT(ISNUMBER(C1444)),NOT(ISNUMBER(AB1444))),"",IF(AG1444&lt;&gt;"",AG1444,AB1444)-C1444)</f>
        <v/>
      </c>
      <c r="AT1444" s="299" t="n"/>
      <c r="AU1444" s="300">
        <f>IF($B1444="","",TEXT($A1444,"yyyymmdd")&amp;"_P"&amp;$C1444&amp;"_C"&amp;$F1444&amp;"_"&amp;TRIM(RIGHT(SUBSTITUTE(TRIM(SUBSTITUTE($L1444,CHAR(160)," "))," ",REPT(" ",60)),60))&amp;IF($P1444="","","-"&amp;TRIM(RIGHT(SUBSTITUTE(TRIM(SUBSTITUTE($P1444,CHAR(160)," "))," ",REPT(" ",60)),60)))&amp;IF($T1444="","","-"&amp;TRIM(RIGHT(SUBSTITUTE(TRIM(SUBSTITUTE($T1444,CHAR(160)," "))," ",REPT(" ",60)),60)))&amp;".jpg")</f>
        <v/>
      </c>
    </row>
    <row r="1445" ht="42" customHeight="1">
      <c r="A1445" s="292" t="n">
        <v>31690</v>
      </c>
      <c r="B1445" s="294" t="inlineStr">
        <is>
          <t>James Hardie 1000 5 October, 1986</t>
        </is>
      </c>
      <c r="C1445" s="294" t="n">
        <v>16</v>
      </c>
      <c r="D1445" s="294" t="inlineStr">
        <is>
          <t>C</t>
        </is>
      </c>
      <c r="E1445" s="294" t="n">
        <v>12</v>
      </c>
      <c r="F1445" s="294" t="n">
        <v>38</v>
      </c>
      <c r="G1445" s="294" t="inlineStr">
        <is>
          <t>Grellis Marketing</t>
        </is>
      </c>
      <c r="H1445" s="294" t="n"/>
      <c r="I1445" s="294" t="n"/>
      <c r="J1445" s="294" t="inlineStr">
        <is>
          <t>Holden Commodore VK</t>
        </is>
      </c>
      <c r="K1445" s="294" t="inlineStr">
        <is>
          <t>4980 V8</t>
        </is>
      </c>
      <c r="L1445" s="294" t="inlineStr">
        <is>
          <t>Ray Ellis</t>
        </is>
      </c>
      <c r="M1445" s="294" t="inlineStr">
        <is>
          <t>AUS</t>
        </is>
      </c>
      <c r="N1445" s="700">
        <f>_xlfn.LET(_xlpm.d,_xlfn.XLOOKUP(L1445,'[1]Birth Dates'!$A:$A,'[1]Birth Dates'!$B:$B,"",0),IF(_xlpm.d=0,"",_xlpm.d))</f>
        <v/>
      </c>
      <c r="O1445" s="294">
        <f>IF(OR(N1445="",A1445="",NOT(ISNUMBER(N1445)),N1445&gt;A1445),"",DATEDIF(N1445,A1445,"Y")&amp;" years, "&amp;DATEDIF(N1445,A1445,"YM")&amp;" months, "&amp;DATEDIF(N1445,A1445,"MD")&amp;" days")</f>
        <v/>
      </c>
      <c r="P1445" s="294" t="inlineStr">
        <is>
          <t>Kerry Baily</t>
        </is>
      </c>
      <c r="Q1445" s="294" t="inlineStr">
        <is>
          <t>AUS</t>
        </is>
      </c>
      <c r="R1445" s="700">
        <f>_xlfn.LET(_xlpm.d,_xlfn.XLOOKUP(P1445,'[1]Birth Dates'!$A:$A,'[1]Birth Dates'!$B:$B,"",0),IF(_xlpm.d=0,"",_xlpm.d))</f>
        <v/>
      </c>
      <c r="S1445" s="294">
        <f>IF(OR(R1445="",A1445="",NOT(ISNUMBER(R1445)),R1445&gt;A1445),"",DATEDIF(R1445,A1445,"Y")&amp;" years, "&amp;DATEDIF(R1445,A1445,"YM")&amp;" months, "&amp;DATEDIF(R1445,A1445,"MD")&amp;" days")</f>
        <v/>
      </c>
      <c r="T1445" s="294" t="n"/>
      <c r="U1445" s="294" t="n"/>
      <c r="V1445" s="700">
        <f>_xlfn.LET(_xlpm.d,_xlfn.XLOOKUP(T1445,'[1]Birth Dates'!$A:$A,'[1]Birth Dates'!$B:$B,"",0),IF(_xlpm.d=0,"",_xlpm.d))</f>
        <v/>
      </c>
      <c r="W1445" s="294">
        <f>IF(OR(V1445="",A1445="",NOT(ISNUMBER(V1445)),V1445&gt;A1445),"",DATEDIF(V1445,A1445,"Y")&amp;" years, "&amp;DATEDIF(V1445,A1445,"YM")&amp;" months, "&amp;DATEDIF(V1445,A1445,"MD")&amp;" days")</f>
        <v/>
      </c>
      <c r="X1445" s="294" t="n"/>
      <c r="Y1445" s="294" t="n"/>
      <c r="Z1445" s="294" t="n"/>
      <c r="AA1445" s="294" t="n"/>
      <c r="AB1445" s="294" t="n">
        <v>33</v>
      </c>
      <c r="AC1445" s="294" t="n"/>
      <c r="AD1445" s="294" t="n"/>
      <c r="AE1445" s="587" t="inlineStr">
        <is>
          <t>2:24.4300</t>
        </is>
      </c>
      <c r="AF1445" s="418">
        <f>IF(OR(AE1445="",AE1445="",AE1445=0),"",6.172/(AE1445*24))</f>
        <v/>
      </c>
      <c r="AG1445" s="298" t="n"/>
      <c r="AH1445" s="587" t="inlineStr"/>
      <c r="AI1445" s="418">
        <f>IF(OR(AH1445="",AH1445="",AH1445=0),"",6.172/(AH1445*24))</f>
        <v/>
      </c>
      <c r="AJ1445" s="175">
        <f>IF(AND(ISNUMBER(AB1445),ISNUMBER(AG1445)),AB1445-AG1445,"")</f>
        <v/>
      </c>
      <c r="AK1445" s="294" t="n"/>
      <c r="AL1445" s="294" t="n">
        <v>150</v>
      </c>
      <c r="AM1445" s="515" t="n">
        <v>0.2715162037037037</v>
      </c>
      <c r="AN1445" s="671">
        <f>IF(OR(AL1445="",AM1445="",AM1445=0),"",AL1445*6.172/(AM1445*24))</f>
        <v/>
      </c>
      <c r="AO1445" s="477">
        <f>IF(AND(AL1445=AL1444,AM1445&lt;&gt;"",AM1444&lt;&gt;""),AM1445-AM1444,"")</f>
        <v/>
      </c>
      <c r="AP1445" s="294" t="n"/>
      <c r="AQ1445" s="587" t="inlineStr"/>
      <c r="AR1445" s="418">
        <f>IF(OR(AQ1445="",AQ1445="",AQ1445=0),"",6.172/(AQ1445*24))</f>
        <v/>
      </c>
      <c r="AS1445" s="436">
        <f>IF(OR(NOT(ISNUMBER(C1445)),NOT(ISNUMBER(AB1445))),"",IF(AG1445&lt;&gt;"",AG1445,AB1445)-C1445)</f>
        <v/>
      </c>
      <c r="AT1445" s="299" t="n"/>
      <c r="AU1445" s="300">
        <f>IF($B1445="","",TEXT($A1445,"yyyymmdd")&amp;"_P"&amp;$C1445&amp;"_C"&amp;$F1445&amp;"_"&amp;TRIM(RIGHT(SUBSTITUTE(TRIM(SUBSTITUTE($L1445,CHAR(160)," "))," ",REPT(" ",60)),60))&amp;IF($P1445="","","-"&amp;TRIM(RIGHT(SUBSTITUTE(TRIM(SUBSTITUTE($P1445,CHAR(160)," "))," ",REPT(" ",60)),60)))&amp;IF($T1445="","","-"&amp;TRIM(RIGHT(SUBSTITUTE(TRIM(SUBSTITUTE($T1445,CHAR(160)," "))," ",REPT(" ",60)),60)))&amp;".jpg")</f>
        <v/>
      </c>
    </row>
    <row r="1446" ht="42" customHeight="1">
      <c r="A1446" s="292" t="n">
        <v>31690</v>
      </c>
      <c r="B1446" s="294" t="inlineStr">
        <is>
          <t>James Hardie 1000 5 October, 1986</t>
        </is>
      </c>
      <c r="C1446" s="294" t="n">
        <v>17</v>
      </c>
      <c r="D1446" s="294" t="inlineStr">
        <is>
          <t>C</t>
        </is>
      </c>
      <c r="E1446" s="294" t="n">
        <v>13</v>
      </c>
      <c r="F1446" s="294" t="n">
        <v>26</v>
      </c>
      <c r="G1446" s="294" t="inlineStr">
        <is>
          <t>Simon Emmerling</t>
        </is>
      </c>
      <c r="H1446" s="294" t="n"/>
      <c r="I1446" s="294" t="n"/>
      <c r="J1446" s="294" t="inlineStr">
        <is>
          <t>BMW 635CSi</t>
        </is>
      </c>
      <c r="K1446" s="294" t="inlineStr">
        <is>
          <t>3475 L6</t>
        </is>
      </c>
      <c r="L1446" s="294" t="inlineStr">
        <is>
          <t>Simon Emmerling</t>
        </is>
      </c>
      <c r="M1446" s="294" t="inlineStr">
        <is>
          <t>AUS</t>
        </is>
      </c>
      <c r="N1446" s="700">
        <f>_xlfn.LET(_xlpm.d,_xlfn.XLOOKUP(L1446,'[1]Birth Dates'!$A:$A,'[1]Birth Dates'!$B:$B,"",0),IF(_xlpm.d=0,"",_xlpm.d))</f>
        <v/>
      </c>
      <c r="O1446" s="294">
        <f>IF(OR(N1446="",A1446="",NOT(ISNUMBER(N1446)),N1446&gt;A1446),"",DATEDIF(N1446,A1446,"Y")&amp;" years, "&amp;DATEDIF(N1446,A1446,"YM")&amp;" months, "&amp;DATEDIF(N1446,A1446,"MD")&amp;" days")</f>
        <v/>
      </c>
      <c r="P1446" s="294" t="inlineStr">
        <is>
          <t>Trevor Hine</t>
        </is>
      </c>
      <c r="Q1446" s="294" t="inlineStr">
        <is>
          <t>AUS</t>
        </is>
      </c>
      <c r="R1446" s="700">
        <f>_xlfn.LET(_xlpm.d,_xlfn.XLOOKUP(P1446,'[1]Birth Dates'!$A:$A,'[1]Birth Dates'!$B:$B,"",0),IF(_xlpm.d=0,"",_xlpm.d))</f>
        <v/>
      </c>
      <c r="S1446" s="294">
        <f>IF(OR(R1446="",A1446="",NOT(ISNUMBER(R1446)),R1446&gt;A1446),"",DATEDIF(R1446,A1446,"Y")&amp;" years, "&amp;DATEDIF(R1446,A1446,"YM")&amp;" months, "&amp;DATEDIF(R1446,A1446,"MD")&amp;" days")</f>
        <v/>
      </c>
      <c r="T1446" s="294" t="n"/>
      <c r="U1446" s="294" t="n"/>
      <c r="V1446" s="700">
        <f>_xlfn.LET(_xlpm.d,_xlfn.XLOOKUP(T1446,'[1]Birth Dates'!$A:$A,'[1]Birth Dates'!$B:$B,"",0),IF(_xlpm.d=0,"",_xlpm.d))</f>
        <v/>
      </c>
      <c r="W1446" s="294">
        <f>IF(OR(V1446="",A1446="",NOT(ISNUMBER(V1446)),V1446&gt;A1446),"",DATEDIF(V1446,A1446,"Y")&amp;" years, "&amp;DATEDIF(V1446,A1446,"YM")&amp;" months, "&amp;DATEDIF(V1446,A1446,"MD")&amp;" days")</f>
        <v/>
      </c>
      <c r="X1446" s="294" t="n"/>
      <c r="Y1446" s="294" t="n"/>
      <c r="Z1446" s="294" t="n"/>
      <c r="AA1446" s="294" t="n"/>
      <c r="AB1446" s="294" t="n">
        <v>45</v>
      </c>
      <c r="AC1446" s="294" t="n"/>
      <c r="AD1446" s="294" t="n"/>
      <c r="AE1446" s="587" t="inlineStr">
        <is>
          <t>2:29.9900</t>
        </is>
      </c>
      <c r="AF1446" s="418">
        <f>IF(OR(AE1446="",AE1446="",AE1446=0),"",6.172/(AE1446*24))</f>
        <v/>
      </c>
      <c r="AG1446" s="298" t="n"/>
      <c r="AH1446" s="587" t="inlineStr"/>
      <c r="AI1446" s="418">
        <f>IF(OR(AH1446="",AH1446="",AH1446=0),"",6.172/(AH1446*24))</f>
        <v/>
      </c>
      <c r="AJ1446" s="175">
        <f>IF(AND(ISNUMBER(AB1446),ISNUMBER(AG1446)),AB1446-AG1446,"")</f>
        <v/>
      </c>
      <c r="AK1446" s="294" t="n"/>
      <c r="AL1446" s="294" t="n">
        <v>149</v>
      </c>
      <c r="AM1446" s="515" t="n">
        <v>0.2724221064814815</v>
      </c>
      <c r="AN1446" s="671">
        <f>IF(OR(AL1446="",AM1446="",AM1446=0),"",AL1446*6.172/(AM1446*24))</f>
        <v/>
      </c>
      <c r="AO1446" s="477">
        <f>IF(AND(AL1446=AL1445,AM1446&lt;&gt;"",AM1445&lt;&gt;""),AM1446-AM1445,"")</f>
        <v/>
      </c>
      <c r="AP1446" s="294" t="n"/>
      <c r="AQ1446" s="587" t="inlineStr"/>
      <c r="AR1446" s="418">
        <f>IF(OR(AQ1446="",AQ1446="",AQ1446=0),"",6.172/(AQ1446*24))</f>
        <v/>
      </c>
      <c r="AS1446" s="436">
        <f>IF(OR(NOT(ISNUMBER(C1446)),NOT(ISNUMBER(AB1446))),"",IF(AG1446&lt;&gt;"",AG1446,AB1446)-C1446)</f>
        <v/>
      </c>
      <c r="AT1446" s="299" t="n"/>
      <c r="AU1446" s="300">
        <f>IF($B1446="","",TEXT($A1446,"yyyymmdd")&amp;"_P"&amp;$C1446&amp;"_C"&amp;$F1446&amp;"_"&amp;TRIM(RIGHT(SUBSTITUTE(TRIM(SUBSTITUTE($L1446,CHAR(160)," "))," ",REPT(" ",60)),60))&amp;IF($P1446="","","-"&amp;TRIM(RIGHT(SUBSTITUTE(TRIM(SUBSTITUTE($P1446,CHAR(160)," "))," ",REPT(" ",60)),60)))&amp;IF($T1446="","","-"&amp;TRIM(RIGHT(SUBSTITUTE(TRIM(SUBSTITUTE($T1446,CHAR(160)," "))," ",REPT(" ",60)),60)))&amp;".jpg")</f>
        <v/>
      </c>
    </row>
    <row r="1447" ht="42" customHeight="1">
      <c r="A1447" s="292" t="n">
        <v>31690</v>
      </c>
      <c r="B1447" s="294" t="inlineStr">
        <is>
          <t>James Hardie 1000 5 October, 1986</t>
        </is>
      </c>
      <c r="C1447" s="294" t="n">
        <v>18</v>
      </c>
      <c r="D1447" s="294" t="inlineStr">
        <is>
          <t>B</t>
        </is>
      </c>
      <c r="E1447" s="294" t="n">
        <v>5</v>
      </c>
      <c r="F1447" s="294" t="n">
        <v>57</v>
      </c>
      <c r="G1447" s="294" t="inlineStr">
        <is>
          <t>Network Alfa</t>
        </is>
      </c>
      <c r="H1447" s="294" t="n"/>
      <c r="I1447" s="294" t="n"/>
      <c r="J1447" s="294" t="inlineStr">
        <is>
          <t>Alfa Romeo GTV6</t>
        </is>
      </c>
      <c r="K1447" s="294" t="inlineStr">
        <is>
          <t>2491 V6</t>
        </is>
      </c>
      <c r="L1447" s="294" t="inlineStr">
        <is>
          <t>Lucio Cesario</t>
        </is>
      </c>
      <c r="M1447" s="294" t="inlineStr">
        <is>
          <t>AUS</t>
        </is>
      </c>
      <c r="N1447" s="700">
        <f>_xlfn.LET(_xlpm.d,_xlfn.XLOOKUP(L1447,'[1]Birth Dates'!$A:$A,'[1]Birth Dates'!$B:$B,"",0),IF(_xlpm.d=0,"",_xlpm.d))</f>
        <v/>
      </c>
      <c r="O1447" s="294">
        <f>IF(OR(N1447="",A1447="",NOT(ISNUMBER(N1447)),N1447&gt;A1447),"",DATEDIF(N1447,A1447,"Y")&amp;" years, "&amp;DATEDIF(N1447,A1447,"YM")&amp;" months, "&amp;DATEDIF(N1447,A1447,"MD")&amp;" days")</f>
        <v/>
      </c>
      <c r="P1447" s="294" t="inlineStr">
        <is>
          <t>Warwick Rooklyn</t>
        </is>
      </c>
      <c r="Q1447" s="294" t="inlineStr">
        <is>
          <t>AUS</t>
        </is>
      </c>
      <c r="R1447" s="700">
        <f>_xlfn.LET(_xlpm.d,_xlfn.XLOOKUP(P1447,'[1]Birth Dates'!$A:$A,'[1]Birth Dates'!$B:$B,"",0),IF(_xlpm.d=0,"",_xlpm.d))</f>
        <v/>
      </c>
      <c r="S1447" s="294">
        <f>IF(OR(R1447="",A1447="",NOT(ISNUMBER(R1447)),R1447&gt;A1447),"",DATEDIF(R1447,A1447,"Y")&amp;" years, "&amp;DATEDIF(R1447,A1447,"YM")&amp;" months, "&amp;DATEDIF(R1447,A1447,"MD")&amp;" days")</f>
        <v/>
      </c>
      <c r="T1447" s="294" t="n"/>
      <c r="U1447" s="294" t="n"/>
      <c r="V1447" s="700">
        <f>_xlfn.LET(_xlpm.d,_xlfn.XLOOKUP(T1447,'[1]Birth Dates'!$A:$A,'[1]Birth Dates'!$B:$B,"",0),IF(_xlpm.d=0,"",_xlpm.d))</f>
        <v/>
      </c>
      <c r="W1447" s="294">
        <f>IF(OR(V1447="",A1447="",NOT(ISNUMBER(V1447)),V1447&gt;A1447),"",DATEDIF(V1447,A1447,"Y")&amp;" years, "&amp;DATEDIF(V1447,A1447,"YM")&amp;" months, "&amp;DATEDIF(V1447,A1447,"MD")&amp;" days")</f>
        <v/>
      </c>
      <c r="X1447" s="294" t="n"/>
      <c r="Y1447" s="294" t="n"/>
      <c r="Z1447" s="294" t="n"/>
      <c r="AA1447" s="294" t="n"/>
      <c r="AB1447" s="294" t="n">
        <v>47</v>
      </c>
      <c r="AC1447" s="294" t="n"/>
      <c r="AD1447" s="294" t="n"/>
      <c r="AE1447" s="587" t="inlineStr">
        <is>
          <t>2:31.1900</t>
        </is>
      </c>
      <c r="AF1447" s="418">
        <f>IF(OR(AE1447="",AE1447="",AE1447=0),"",6.172/(AE1447*24))</f>
        <v/>
      </c>
      <c r="AG1447" s="298" t="n"/>
      <c r="AH1447" s="587" t="inlineStr"/>
      <c r="AI1447" s="418">
        <f>IF(OR(AH1447="",AH1447="",AH1447=0),"",6.172/(AH1447*24))</f>
        <v/>
      </c>
      <c r="AJ1447" s="175">
        <f>IF(AND(ISNUMBER(AB1447),ISNUMBER(AG1447)),AB1447-AG1447,"")</f>
        <v/>
      </c>
      <c r="AK1447" s="294" t="n"/>
      <c r="AL1447" s="294" t="n">
        <v>148</v>
      </c>
      <c r="AM1447" s="515" t="n">
        <v>0.2714383101851852</v>
      </c>
      <c r="AN1447" s="671">
        <f>IF(OR(AL1447="",AM1447="",AM1447=0),"",AL1447*6.172/(AM1447*24))</f>
        <v/>
      </c>
      <c r="AO1447" s="477">
        <f>IF(AND(AL1447=AL1446,AM1447&lt;&gt;"",AM1446&lt;&gt;""),AM1447-AM1446,"")</f>
        <v/>
      </c>
      <c r="AP1447" s="294" t="n"/>
      <c r="AQ1447" s="587" t="inlineStr"/>
      <c r="AR1447" s="418">
        <f>IF(OR(AQ1447="",AQ1447="",AQ1447=0),"",6.172/(AQ1447*24))</f>
        <v/>
      </c>
      <c r="AS1447" s="436">
        <f>IF(OR(NOT(ISNUMBER(C1447)),NOT(ISNUMBER(AB1447))),"",IF(AG1447&lt;&gt;"",AG1447,AB1447)-C1447)</f>
        <v/>
      </c>
      <c r="AT1447" s="299" t="n"/>
      <c r="AU1447" s="300">
        <f>IF($B1447="","",TEXT($A1447,"yyyymmdd")&amp;"_P"&amp;$C1447&amp;"_C"&amp;$F1447&amp;"_"&amp;TRIM(RIGHT(SUBSTITUTE(TRIM(SUBSTITUTE($L1447,CHAR(160)," "))," ",REPT(" ",60)),60))&amp;IF($P1447="","","-"&amp;TRIM(RIGHT(SUBSTITUTE(TRIM(SUBSTITUTE($P1447,CHAR(160)," "))," ",REPT(" ",60)),60)))&amp;IF($T1447="","","-"&amp;TRIM(RIGHT(SUBSTITUTE(TRIM(SUBSTITUTE($T1447,CHAR(160)," "))," ",REPT(" ",60)),60)))&amp;".jpg")</f>
        <v/>
      </c>
    </row>
    <row r="1448" ht="42" customHeight="1">
      <c r="A1448" s="292" t="n">
        <v>31690</v>
      </c>
      <c r="B1448" s="294" t="inlineStr">
        <is>
          <t>James Hardie 1000 5 October, 1986</t>
        </is>
      </c>
      <c r="C1448" s="294" t="n">
        <v>19</v>
      </c>
      <c r="D1448" s="294" t="inlineStr">
        <is>
          <t>A</t>
        </is>
      </c>
      <c r="E1448" s="294" t="n">
        <v>1</v>
      </c>
      <c r="F1448" s="294" t="n">
        <v>61</v>
      </c>
      <c r="G1448" s="294" t="inlineStr">
        <is>
          <t>Toyota Team Australia</t>
        </is>
      </c>
      <c r="H1448" s="294" t="n"/>
      <c r="I1448" s="294" t="n"/>
      <c r="J1448" s="294" t="inlineStr">
        <is>
          <t>Toyota Corolla</t>
        </is>
      </c>
      <c r="K1448" s="294" t="inlineStr">
        <is>
          <t>1587 L4</t>
        </is>
      </c>
      <c r="L1448" s="294" t="inlineStr">
        <is>
          <t>Mike Quinn</t>
        </is>
      </c>
      <c r="M1448" s="294" t="inlineStr">
        <is>
          <t>AUS</t>
        </is>
      </c>
      <c r="N1448" s="700">
        <f>_xlfn.LET(_xlpm.d,_xlfn.XLOOKUP(L1448,'[1]Birth Dates'!$A:$A,'[1]Birth Dates'!$B:$B,"",0),IF(_xlpm.d=0,"",_xlpm.d))</f>
        <v/>
      </c>
      <c r="O1448" s="294">
        <f>IF(OR(N1448="",A1448="",NOT(ISNUMBER(N1448)),N1448&gt;A1448),"",DATEDIF(N1448,A1448,"Y")&amp;" years, "&amp;DATEDIF(N1448,A1448,"YM")&amp;" months, "&amp;DATEDIF(N1448,A1448,"MD")&amp;" days")</f>
        <v/>
      </c>
      <c r="P1448" s="294" t="inlineStr">
        <is>
          <t>John Faulkner</t>
        </is>
      </c>
      <c r="Q1448" s="294" t="inlineStr">
        <is>
          <t>NZL</t>
        </is>
      </c>
      <c r="R1448" s="700">
        <f>_xlfn.LET(_xlpm.d,_xlfn.XLOOKUP(P1448,'[1]Birth Dates'!$A:$A,'[1]Birth Dates'!$B:$B,"",0),IF(_xlpm.d=0,"",_xlpm.d))</f>
        <v/>
      </c>
      <c r="S1448" s="294">
        <f>IF(OR(R1448="",A1448="",NOT(ISNUMBER(R1448)),R1448&gt;A1448),"",DATEDIF(R1448,A1448,"Y")&amp;" years, "&amp;DATEDIF(R1448,A1448,"YM")&amp;" months, "&amp;DATEDIF(R1448,A1448,"MD")&amp;" days")</f>
        <v/>
      </c>
      <c r="T1448" s="294" t="n"/>
      <c r="U1448" s="294" t="n"/>
      <c r="V1448" s="700">
        <f>_xlfn.LET(_xlpm.d,_xlfn.XLOOKUP(T1448,'[1]Birth Dates'!$A:$A,'[1]Birth Dates'!$B:$B,"",0),IF(_xlpm.d=0,"",_xlpm.d))</f>
        <v/>
      </c>
      <c r="W1448" s="294">
        <f>IF(OR(V1448="",A1448="",NOT(ISNUMBER(V1448)),V1448&gt;A1448),"",DATEDIF(V1448,A1448,"Y")&amp;" years, "&amp;DATEDIF(V1448,A1448,"YM")&amp;" months, "&amp;DATEDIF(V1448,A1448,"MD")&amp;" days")</f>
        <v/>
      </c>
      <c r="X1448" s="294" t="n"/>
      <c r="Y1448" s="294" t="n"/>
      <c r="Z1448" s="294" t="n"/>
      <c r="AA1448" s="294" t="n"/>
      <c r="AB1448" s="294" t="n">
        <v>52</v>
      </c>
      <c r="AC1448" s="294" t="n"/>
      <c r="AD1448" s="294" t="n"/>
      <c r="AE1448" s="587" t="inlineStr">
        <is>
          <t>2:33.7300</t>
        </is>
      </c>
      <c r="AF1448" s="418">
        <f>IF(OR(AE1448="",AE1448="",AE1448=0),"",6.172/(AE1448*24))</f>
        <v/>
      </c>
      <c r="AG1448" s="298" t="n"/>
      <c r="AH1448" s="587" t="inlineStr"/>
      <c r="AI1448" s="418">
        <f>IF(OR(AH1448="",AH1448="",AH1448=0),"",6.172/(AH1448*24))</f>
        <v/>
      </c>
      <c r="AJ1448" s="175">
        <f>IF(AND(ISNUMBER(AB1448),ISNUMBER(AG1448)),AB1448-AG1448,"")</f>
        <v/>
      </c>
      <c r="AK1448" s="294" t="n"/>
      <c r="AL1448" s="294" t="n">
        <v>148</v>
      </c>
      <c r="AM1448" s="515" t="n">
        <v>0.2715332175925926</v>
      </c>
      <c r="AN1448" s="671">
        <f>IF(OR(AL1448="",AM1448="",AM1448=0),"",AL1448*6.172/(AM1448*24))</f>
        <v/>
      </c>
      <c r="AO1448" s="477">
        <f>IF(AND(AL1448=AL1447,AM1448&lt;&gt;"",AM1447&lt;&gt;""),AM1448-AM1447,"")</f>
        <v/>
      </c>
      <c r="AP1448" s="294" t="n"/>
      <c r="AQ1448" s="587" t="inlineStr"/>
      <c r="AR1448" s="418">
        <f>IF(OR(AQ1448="",AQ1448="",AQ1448=0),"",6.172/(AQ1448*24))</f>
        <v/>
      </c>
      <c r="AS1448" s="436">
        <f>IF(OR(NOT(ISNUMBER(C1448)),NOT(ISNUMBER(AB1448))),"",IF(AG1448&lt;&gt;"",AG1448,AB1448)-C1448)</f>
        <v/>
      </c>
      <c r="AT1448" s="299" t="n"/>
      <c r="AU1448" s="300">
        <f>IF($B1448="","",TEXT($A1448,"yyyymmdd")&amp;"_P"&amp;$C1448&amp;"_C"&amp;$F1448&amp;"_"&amp;TRIM(RIGHT(SUBSTITUTE(TRIM(SUBSTITUTE($L1448,CHAR(160)," "))," ",REPT(" ",60)),60))&amp;IF($P1448="","","-"&amp;TRIM(RIGHT(SUBSTITUTE(TRIM(SUBSTITUTE($P1448,CHAR(160)," "))," ",REPT(" ",60)),60)))&amp;IF($T1448="","","-"&amp;TRIM(RIGHT(SUBSTITUTE(TRIM(SUBSTITUTE($T1448,CHAR(160)," "))," ",REPT(" ",60)),60)))&amp;".jpg")</f>
        <v/>
      </c>
    </row>
    <row r="1449" ht="42" customHeight="1">
      <c r="A1449" s="292" t="n">
        <v>31690</v>
      </c>
      <c r="B1449" s="294" t="inlineStr">
        <is>
          <t>James Hardie 1000 5 October, 1986</t>
        </is>
      </c>
      <c r="C1449" s="294" t="n">
        <v>20</v>
      </c>
      <c r="D1449" s="294" t="inlineStr">
        <is>
          <t>C</t>
        </is>
      </c>
      <c r="E1449" s="294" t="n">
        <v>14</v>
      </c>
      <c r="F1449" s="294" t="n">
        <v>91</v>
      </c>
      <c r="G1449" s="294" t="inlineStr">
        <is>
          <t>Graham Lorimer</t>
        </is>
      </c>
      <c r="H1449" s="294" t="n"/>
      <c r="I1449" s="294" t="n"/>
      <c r="J1449" s="294" t="inlineStr">
        <is>
          <t>BMW 635CSi</t>
        </is>
      </c>
      <c r="K1449" s="294" t="inlineStr">
        <is>
          <t>3475 L6</t>
        </is>
      </c>
      <c r="L1449" s="294" t="inlineStr">
        <is>
          <t>Graham Lorimer</t>
        </is>
      </c>
      <c r="M1449" s="294" t="inlineStr">
        <is>
          <t>NZL</t>
        </is>
      </c>
      <c r="N1449" s="700">
        <f>_xlfn.LET(_xlpm.d,_xlfn.XLOOKUP(L1449,'[1]Birth Dates'!$A:$A,'[1]Birth Dates'!$B:$B,"",0),IF(_xlpm.d=0,"",_xlpm.d))</f>
        <v/>
      </c>
      <c r="O1449" s="294">
        <f>IF(OR(N1449="",A1449="",NOT(ISNUMBER(N1449)),N1449&gt;A1449),"",DATEDIF(N1449,A1449,"Y")&amp;" years, "&amp;DATEDIF(N1449,A1449,"YM")&amp;" months, "&amp;DATEDIF(N1449,A1449,"MD")&amp;" days")</f>
        <v/>
      </c>
      <c r="P1449" s="294" t="inlineStr">
        <is>
          <t>Phil Mhyre</t>
        </is>
      </c>
      <c r="Q1449" s="294" t="inlineStr">
        <is>
          <t>NZL</t>
        </is>
      </c>
      <c r="R1449" s="700">
        <f>_xlfn.LET(_xlpm.d,_xlfn.XLOOKUP(P1449,'[1]Birth Dates'!$A:$A,'[1]Birth Dates'!$B:$B,"",0),IF(_xlpm.d=0,"",_xlpm.d))</f>
        <v/>
      </c>
      <c r="S1449" s="294">
        <f>IF(OR(R1449="",A1449="",NOT(ISNUMBER(R1449)),R1449&gt;A1449),"",DATEDIF(R1449,A1449,"Y")&amp;" years, "&amp;DATEDIF(R1449,A1449,"YM")&amp;" months, "&amp;DATEDIF(R1449,A1449,"MD")&amp;" days")</f>
        <v/>
      </c>
      <c r="T1449" s="294" t="n"/>
      <c r="U1449" s="294" t="n"/>
      <c r="V1449" s="700">
        <f>_xlfn.LET(_xlpm.d,_xlfn.XLOOKUP(T1449,'[1]Birth Dates'!$A:$A,'[1]Birth Dates'!$B:$B,"",0),IF(_xlpm.d=0,"",_xlpm.d))</f>
        <v/>
      </c>
      <c r="W1449" s="294">
        <f>IF(OR(V1449="",A1449="",NOT(ISNUMBER(V1449)),V1449&gt;A1449),"",DATEDIF(V1449,A1449,"Y")&amp;" years, "&amp;DATEDIF(V1449,A1449,"YM")&amp;" months, "&amp;DATEDIF(V1449,A1449,"MD")&amp;" days")</f>
        <v/>
      </c>
      <c r="X1449" s="294" t="n"/>
      <c r="Y1449" s="294" t="n"/>
      <c r="Z1449" s="294" t="n"/>
      <c r="AA1449" s="294" t="n"/>
      <c r="AB1449" s="294" t="n">
        <v>51</v>
      </c>
      <c r="AC1449" s="294" t="n"/>
      <c r="AD1449" s="294" t="n"/>
      <c r="AE1449" s="587" t="inlineStr">
        <is>
          <t>2:32.4200</t>
        </is>
      </c>
      <c r="AF1449" s="418">
        <f>IF(OR(AE1449="",AE1449="",AE1449=0),"",6.172/(AE1449*24))</f>
        <v/>
      </c>
      <c r="AG1449" s="298" t="n"/>
      <c r="AH1449" s="587" t="inlineStr"/>
      <c r="AI1449" s="418">
        <f>IF(OR(AH1449="",AH1449="",AH1449=0),"",6.172/(AH1449*24))</f>
        <v/>
      </c>
      <c r="AJ1449" s="175">
        <f>IF(AND(ISNUMBER(AB1449),ISNUMBER(AG1449)),AB1449-AG1449,"")</f>
        <v/>
      </c>
      <c r="AK1449" s="294" t="n"/>
      <c r="AL1449" s="294" t="n">
        <v>148</v>
      </c>
      <c r="AM1449" s="515" t="n">
        <v>0.2714383101851852</v>
      </c>
      <c r="AN1449" s="671">
        <f>IF(OR(AL1449="",AM1449="",AM1449=0),"",AL1449*6.172/(AM1449*24))</f>
        <v/>
      </c>
      <c r="AO1449" s="477">
        <f>IF(AND(AL1449=AL1448,AM1449&lt;&gt;"",AM1448&lt;&gt;""),AM1449-AM1448,"")</f>
        <v/>
      </c>
      <c r="AP1449" s="294" t="n"/>
      <c r="AQ1449" s="587" t="inlineStr"/>
      <c r="AR1449" s="418">
        <f>IF(OR(AQ1449="",AQ1449="",AQ1449=0),"",6.172/(AQ1449*24))</f>
        <v/>
      </c>
      <c r="AS1449" s="436">
        <f>IF(OR(NOT(ISNUMBER(C1449)),NOT(ISNUMBER(AB1449))),"",IF(AG1449&lt;&gt;"",AG1449,AB1449)-C1449)</f>
        <v/>
      </c>
      <c r="AT1449" s="299" t="n"/>
      <c r="AU1449" s="300">
        <f>IF($B1449="","",TEXT($A1449,"yyyymmdd")&amp;"_P"&amp;$C1449&amp;"_C"&amp;$F1449&amp;"_"&amp;TRIM(RIGHT(SUBSTITUTE(TRIM(SUBSTITUTE($L1449,CHAR(160)," "))," ",REPT(" ",60)),60))&amp;IF($P1449="","","-"&amp;TRIM(RIGHT(SUBSTITUTE(TRIM(SUBSTITUTE($P1449,CHAR(160)," "))," ",REPT(" ",60)),60)))&amp;IF($T1449="","","-"&amp;TRIM(RIGHT(SUBSTITUTE(TRIM(SUBSTITUTE($T1449,CHAR(160)," "))," ",REPT(" ",60)),60)))&amp;".jpg")</f>
        <v/>
      </c>
    </row>
    <row r="1450" ht="42" customHeight="1">
      <c r="A1450" s="292" t="n">
        <v>31690</v>
      </c>
      <c r="B1450" s="294" t="inlineStr">
        <is>
          <t>James Hardie 1000 5 October, 1986</t>
        </is>
      </c>
      <c r="C1450" s="294" t="n">
        <v>21</v>
      </c>
      <c r="D1450" s="294" t="inlineStr">
        <is>
          <t>B</t>
        </is>
      </c>
      <c r="E1450" s="294" t="n">
        <v>6</v>
      </c>
      <c r="F1450" s="294" t="n">
        <v>60</v>
      </c>
      <c r="G1450" s="294" t="inlineStr">
        <is>
          <t>Giddings Moss Vale Nissan</t>
        </is>
      </c>
      <c r="H1450" s="294" t="n"/>
      <c r="I1450" s="294" t="n"/>
      <c r="J1450" s="294" t="inlineStr">
        <is>
          <t>Nissan Gazelle</t>
        </is>
      </c>
      <c r="K1450" s="294" t="inlineStr">
        <is>
          <t>1990 L4</t>
        </is>
      </c>
      <c r="L1450" s="294" t="inlineStr">
        <is>
          <t>John Giddings</t>
        </is>
      </c>
      <c r="M1450" s="294" t="inlineStr">
        <is>
          <t>AUS</t>
        </is>
      </c>
      <c r="N1450" s="700">
        <f>_xlfn.LET(_xlpm.d,_xlfn.XLOOKUP(L1450,'[1]Birth Dates'!$A:$A,'[1]Birth Dates'!$B:$B,"",0),IF(_xlpm.d=0,"",_xlpm.d))</f>
        <v/>
      </c>
      <c r="O1450" s="294">
        <f>IF(OR(N1450="",A1450="",NOT(ISNUMBER(N1450)),N1450&gt;A1450),"",DATEDIF(N1450,A1450,"Y")&amp;" years, "&amp;DATEDIF(N1450,A1450,"YM")&amp;" months, "&amp;DATEDIF(N1450,A1450,"MD")&amp;" days")</f>
        <v/>
      </c>
      <c r="P1450" s="294" t="inlineStr">
        <is>
          <t>Bruce Stewart</t>
        </is>
      </c>
      <c r="Q1450" s="294" t="inlineStr">
        <is>
          <t>AUS</t>
        </is>
      </c>
      <c r="R1450" s="700">
        <f>_xlfn.LET(_xlpm.d,_xlfn.XLOOKUP(P1450,'[1]Birth Dates'!$A:$A,'[1]Birth Dates'!$B:$B,"",0),IF(_xlpm.d=0,"",_xlpm.d))</f>
        <v/>
      </c>
      <c r="S1450" s="294">
        <f>IF(OR(R1450="",A1450="",NOT(ISNUMBER(R1450)),R1450&gt;A1450),"",DATEDIF(R1450,A1450,"Y")&amp;" years, "&amp;DATEDIF(R1450,A1450,"YM")&amp;" months, "&amp;DATEDIF(R1450,A1450,"MD")&amp;" days")</f>
        <v/>
      </c>
      <c r="T1450" s="294" t="n"/>
      <c r="U1450" s="294" t="n"/>
      <c r="V1450" s="700">
        <f>_xlfn.LET(_xlpm.d,_xlfn.XLOOKUP(T1450,'[1]Birth Dates'!$A:$A,'[1]Birth Dates'!$B:$B,"",0),IF(_xlpm.d=0,"",_xlpm.d))</f>
        <v/>
      </c>
      <c r="W1450" s="294">
        <f>IF(OR(V1450="",A1450="",NOT(ISNUMBER(V1450)),V1450&gt;A1450),"",DATEDIF(V1450,A1450,"Y")&amp;" years, "&amp;DATEDIF(V1450,A1450,"YM")&amp;" months, "&amp;DATEDIF(V1450,A1450,"MD")&amp;" days")</f>
        <v/>
      </c>
      <c r="X1450" s="294" t="n"/>
      <c r="Y1450" s="294" t="n"/>
      <c r="Z1450" s="294" t="n"/>
      <c r="AA1450" s="294" t="n"/>
      <c r="AB1450" s="294" t="n">
        <v>50</v>
      </c>
      <c r="AC1450" s="294" t="n"/>
      <c r="AD1450" s="294" t="n"/>
      <c r="AE1450" s="587" t="inlineStr">
        <is>
          <t>2:32.1200</t>
        </is>
      </c>
      <c r="AF1450" s="418">
        <f>IF(OR(AE1450="",AE1450="",AE1450=0),"",6.172/(AE1450*24))</f>
        <v/>
      </c>
      <c r="AG1450" s="298" t="n"/>
      <c r="AH1450" s="587" t="inlineStr"/>
      <c r="AI1450" s="418">
        <f>IF(OR(AH1450="",AH1450="",AH1450=0),"",6.172/(AH1450*24))</f>
        <v/>
      </c>
      <c r="AJ1450" s="175">
        <f>IF(AND(ISNUMBER(AB1450),ISNUMBER(AG1450)),AB1450-AG1450,"")</f>
        <v/>
      </c>
      <c r="AK1450" s="294" t="n"/>
      <c r="AL1450" s="294" t="n">
        <v>146</v>
      </c>
      <c r="AM1450" s="515" t="n">
        <v>0.2724587962962963</v>
      </c>
      <c r="AN1450" s="671">
        <f>IF(OR(AL1450="",AM1450="",AM1450=0),"",AL1450*6.172/(AM1450*24))</f>
        <v/>
      </c>
      <c r="AO1450" s="477">
        <f>IF(AND(AL1450=AL1449,AM1450&lt;&gt;"",AM1449&lt;&gt;""),AM1450-AM1449,"")</f>
        <v/>
      </c>
      <c r="AP1450" s="294" t="n"/>
      <c r="AQ1450" s="587" t="inlineStr"/>
      <c r="AR1450" s="418">
        <f>IF(OR(AQ1450="",AQ1450="",AQ1450=0),"",6.172/(AQ1450*24))</f>
        <v/>
      </c>
      <c r="AS1450" s="436">
        <f>IF(OR(NOT(ISNUMBER(C1450)),NOT(ISNUMBER(AB1450))),"",IF(AG1450&lt;&gt;"",AG1450,AB1450)-C1450)</f>
        <v/>
      </c>
      <c r="AT1450" s="299" t="n"/>
      <c r="AU1450" s="300">
        <f>IF($B1450="","",TEXT($A1450,"yyyymmdd")&amp;"_P"&amp;$C1450&amp;"_C"&amp;$F1450&amp;"_"&amp;TRIM(RIGHT(SUBSTITUTE(TRIM(SUBSTITUTE($L1450,CHAR(160)," "))," ",REPT(" ",60)),60))&amp;IF($P1450="","","-"&amp;TRIM(RIGHT(SUBSTITUTE(TRIM(SUBSTITUTE($P1450,CHAR(160)," "))," ",REPT(" ",60)),60)))&amp;IF($T1450="","","-"&amp;TRIM(RIGHT(SUBSTITUTE(TRIM(SUBSTITUTE($T1450,CHAR(160)," "))," ",REPT(" ",60)),60)))&amp;".jpg")</f>
        <v/>
      </c>
    </row>
    <row r="1451" ht="42" customHeight="1">
      <c r="A1451" s="292" t="n">
        <v>31690</v>
      </c>
      <c r="B1451" s="294" t="inlineStr">
        <is>
          <t>James Hardie 1000 5 October, 1986</t>
        </is>
      </c>
      <c r="C1451" s="294" t="n">
        <v>22</v>
      </c>
      <c r="D1451" s="294" t="inlineStr">
        <is>
          <t>C</t>
        </is>
      </c>
      <c r="E1451" s="294" t="n">
        <v>15</v>
      </c>
      <c r="F1451" s="294" t="n">
        <v>18</v>
      </c>
      <c r="G1451" s="294" t="inlineStr">
        <is>
          <t>Terry Finnigan</t>
        </is>
      </c>
      <c r="H1451" s="294" t="n"/>
      <c r="I1451" s="294" t="n"/>
      <c r="J1451" s="294" t="inlineStr">
        <is>
          <t>Holden Commodore VK</t>
        </is>
      </c>
      <c r="K1451" s="294" t="inlineStr">
        <is>
          <t>4980 V8</t>
        </is>
      </c>
      <c r="L1451" s="294" t="inlineStr">
        <is>
          <t>Terry Finnigan</t>
        </is>
      </c>
      <c r="M1451" s="294" t="inlineStr">
        <is>
          <t>AUS</t>
        </is>
      </c>
      <c r="N1451" s="700">
        <f>_xlfn.LET(_xlpm.d,_xlfn.XLOOKUP(L1451,'[1]Birth Dates'!$A:$A,'[1]Birth Dates'!$B:$B,"",0),IF(_xlpm.d=0,"",_xlpm.d))</f>
        <v/>
      </c>
      <c r="O1451" s="294">
        <f>IF(OR(N1451="",A1451="",NOT(ISNUMBER(N1451)),N1451&gt;A1451),"",DATEDIF(N1451,A1451,"Y")&amp;" years, "&amp;DATEDIF(N1451,A1451,"YM")&amp;" months, "&amp;DATEDIF(N1451,A1451,"MD")&amp;" days")</f>
        <v/>
      </c>
      <c r="P1451" s="294" t="inlineStr">
        <is>
          <t>Steve Williams</t>
        </is>
      </c>
      <c r="Q1451" s="294" t="inlineStr">
        <is>
          <t>AUS</t>
        </is>
      </c>
      <c r="R1451" s="700">
        <f>_xlfn.LET(_xlpm.d,_xlfn.XLOOKUP(P1451,'[1]Birth Dates'!$A:$A,'[1]Birth Dates'!$B:$B,"",0),IF(_xlpm.d=0,"",_xlpm.d))</f>
        <v/>
      </c>
      <c r="S1451" s="294">
        <f>IF(OR(R1451="",A1451="",NOT(ISNUMBER(R1451)),R1451&gt;A1451),"",DATEDIF(R1451,A1451,"Y")&amp;" years, "&amp;DATEDIF(R1451,A1451,"YM")&amp;" months, "&amp;DATEDIF(R1451,A1451,"MD")&amp;" days")</f>
        <v/>
      </c>
      <c r="T1451" s="294" t="n"/>
      <c r="U1451" s="294" t="n"/>
      <c r="V1451" s="700">
        <f>_xlfn.LET(_xlpm.d,_xlfn.XLOOKUP(T1451,'[1]Birth Dates'!$A:$A,'[1]Birth Dates'!$B:$B,"",0),IF(_xlpm.d=0,"",_xlpm.d))</f>
        <v/>
      </c>
      <c r="W1451" s="294">
        <f>IF(OR(V1451="",A1451="",NOT(ISNUMBER(V1451)),V1451&gt;A1451),"",DATEDIF(V1451,A1451,"Y")&amp;" years, "&amp;DATEDIF(V1451,A1451,"YM")&amp;" months, "&amp;DATEDIF(V1451,A1451,"MD")&amp;" days")</f>
        <v/>
      </c>
      <c r="X1451" s="294" t="n"/>
      <c r="Y1451" s="294" t="n"/>
      <c r="Z1451" s="294" t="n"/>
      <c r="AA1451" s="294" t="n"/>
      <c r="AB1451" s="294" t="n">
        <v>30</v>
      </c>
      <c r="AC1451" s="294" t="n"/>
      <c r="AD1451" s="294" t="n"/>
      <c r="AE1451" s="587" t="inlineStr">
        <is>
          <t>2:24.0900</t>
        </is>
      </c>
      <c r="AF1451" s="418">
        <f>IF(OR(AE1451="",AE1451="",AE1451=0),"",6.172/(AE1451*24))</f>
        <v/>
      </c>
      <c r="AG1451" s="298" t="n"/>
      <c r="AH1451" s="587" t="inlineStr"/>
      <c r="AI1451" s="418">
        <f>IF(OR(AH1451="",AH1451="",AH1451=0),"",6.172/(AH1451*24))</f>
        <v/>
      </c>
      <c r="AJ1451" s="175">
        <f>IF(AND(ISNUMBER(AB1451),ISNUMBER(AG1451)),AB1451-AG1451,"")</f>
        <v/>
      </c>
      <c r="AK1451" s="294" t="n"/>
      <c r="AL1451" s="294" t="n">
        <v>144</v>
      </c>
      <c r="AM1451" s="515" t="n">
        <v>0.2720901620370371</v>
      </c>
      <c r="AN1451" s="671">
        <f>IF(OR(AL1451="",AM1451="",AM1451=0),"",AL1451*6.172/(AM1451*24))</f>
        <v/>
      </c>
      <c r="AO1451" s="477">
        <f>IF(AND(AL1451=AL1450,AM1451&lt;&gt;"",AM1450&lt;&gt;""),AM1451-AM1450,"")</f>
        <v/>
      </c>
      <c r="AP1451" s="294" t="n"/>
      <c r="AQ1451" s="587" t="inlineStr"/>
      <c r="AR1451" s="418">
        <f>IF(OR(AQ1451="",AQ1451="",AQ1451=0),"",6.172/(AQ1451*24))</f>
        <v/>
      </c>
      <c r="AS1451" s="436">
        <f>IF(OR(NOT(ISNUMBER(C1451)),NOT(ISNUMBER(AB1451))),"",IF(AG1451&lt;&gt;"",AG1451,AB1451)-C1451)</f>
        <v/>
      </c>
      <c r="AT1451" s="299" t="n"/>
      <c r="AU1451" s="300">
        <f>IF($B1451="","",TEXT($A1451,"yyyymmdd")&amp;"_P"&amp;$C1451&amp;"_C"&amp;$F1451&amp;"_"&amp;TRIM(RIGHT(SUBSTITUTE(TRIM(SUBSTITUTE($L1451,CHAR(160)," "))," ",REPT(" ",60)),60))&amp;IF($P1451="","","-"&amp;TRIM(RIGHT(SUBSTITUTE(TRIM(SUBSTITUTE($P1451,CHAR(160)," "))," ",REPT(" ",60)),60)))&amp;IF($T1451="","","-"&amp;TRIM(RIGHT(SUBSTITUTE(TRIM(SUBSTITUTE($T1451,CHAR(160)," "))," ",REPT(" ",60)),60)))&amp;".jpg")</f>
        <v/>
      </c>
    </row>
    <row r="1452" ht="42" customHeight="1">
      <c r="A1452" s="292" t="n">
        <v>31690</v>
      </c>
      <c r="B1452" s="294" t="inlineStr">
        <is>
          <t>James Hardie 1000 5 October, 1986</t>
        </is>
      </c>
      <c r="C1452" s="294" t="n">
        <v>23</v>
      </c>
      <c r="D1452" s="294" t="inlineStr">
        <is>
          <t>C</t>
        </is>
      </c>
      <c r="E1452" s="294" t="n">
        <v>16</v>
      </c>
      <c r="F1452" s="294" t="n">
        <v>48</v>
      </c>
      <c r="G1452" s="294" t="inlineStr">
        <is>
          <t>The Xerox Shop</t>
        </is>
      </c>
      <c r="H1452" s="294" t="n"/>
      <c r="I1452" s="294" t="n"/>
      <c r="J1452" s="294" t="inlineStr">
        <is>
          <t>Holden Commodore VK</t>
        </is>
      </c>
      <c r="K1452" s="294" t="inlineStr">
        <is>
          <t>4980 V8</t>
        </is>
      </c>
      <c r="L1452" s="294" t="inlineStr">
        <is>
          <t>Alan "Scotty" Taylor</t>
        </is>
      </c>
      <c r="M1452" s="294" t="inlineStr">
        <is>
          <t>AUS</t>
        </is>
      </c>
      <c r="N1452" s="700">
        <f>_xlfn.LET(_xlpm.d,_xlfn.XLOOKUP(L1452,'[1]Birth Dates'!$A:$A,'[1]Birth Dates'!$B:$B,"",0),IF(_xlpm.d=0,"",_xlpm.d))</f>
        <v/>
      </c>
      <c r="O1452" s="294">
        <f>IF(OR(N1452="",A1452="",NOT(ISNUMBER(N1452)),N1452&gt;A1452),"",DATEDIF(N1452,A1452,"Y")&amp;" years, "&amp;DATEDIF(N1452,A1452,"YM")&amp;" months, "&amp;DATEDIF(N1452,A1452,"MD")&amp;" days")</f>
        <v/>
      </c>
      <c r="P1452" s="294" t="inlineStr">
        <is>
          <t>Kevin Kennedy</t>
        </is>
      </c>
      <c r="Q1452" s="294" t="inlineStr">
        <is>
          <t>AUS</t>
        </is>
      </c>
      <c r="R1452" s="700">
        <f>_xlfn.LET(_xlpm.d,_xlfn.XLOOKUP(P1452,'[1]Birth Dates'!$A:$A,'[1]Birth Dates'!$B:$B,"",0),IF(_xlpm.d=0,"",_xlpm.d))</f>
        <v/>
      </c>
      <c r="S1452" s="294">
        <f>IF(OR(R1452="",A1452="",NOT(ISNUMBER(R1452)),R1452&gt;A1452),"",DATEDIF(R1452,A1452,"Y")&amp;" years, "&amp;DATEDIF(R1452,A1452,"YM")&amp;" months, "&amp;DATEDIF(R1452,A1452,"MD")&amp;" days")</f>
        <v/>
      </c>
      <c r="T1452" s="294" t="n"/>
      <c r="U1452" s="294" t="n"/>
      <c r="V1452" s="700">
        <f>_xlfn.LET(_xlpm.d,_xlfn.XLOOKUP(T1452,'[1]Birth Dates'!$A:$A,'[1]Birth Dates'!$B:$B,"",0),IF(_xlpm.d=0,"",_xlpm.d))</f>
        <v/>
      </c>
      <c r="W1452" s="294">
        <f>IF(OR(V1452="",A1452="",NOT(ISNUMBER(V1452)),V1452&gt;A1452),"",DATEDIF(V1452,A1452,"Y")&amp;" years, "&amp;DATEDIF(V1452,A1452,"YM")&amp;" months, "&amp;DATEDIF(V1452,A1452,"MD")&amp;" days")</f>
        <v/>
      </c>
      <c r="X1452" s="294" t="n"/>
      <c r="Y1452" s="294" t="n"/>
      <c r="Z1452" s="294" t="n"/>
      <c r="AA1452" s="294" t="n"/>
      <c r="AB1452" s="294" t="n">
        <v>44</v>
      </c>
      <c r="AC1452" s="294" t="n"/>
      <c r="AD1452" s="294" t="n"/>
      <c r="AE1452" s="587" t="inlineStr">
        <is>
          <t>2:29.3200</t>
        </is>
      </c>
      <c r="AF1452" s="418">
        <f>IF(OR(AE1452="",AE1452="",AE1452=0),"",6.172/(AE1452*24))</f>
        <v/>
      </c>
      <c r="AG1452" s="298" t="n"/>
      <c r="AH1452" s="587" t="inlineStr"/>
      <c r="AI1452" s="418">
        <f>IF(OR(AH1452="",AH1452="",AH1452=0),"",6.172/(AH1452*24))</f>
        <v/>
      </c>
      <c r="AJ1452" s="175">
        <f>IF(AND(ISNUMBER(AB1452),ISNUMBER(AG1452)),AB1452-AG1452,"")</f>
        <v/>
      </c>
      <c r="AK1452" s="294" t="n"/>
      <c r="AL1452" s="294" t="n">
        <v>144</v>
      </c>
      <c r="AM1452" s="515" t="n">
        <v>0.2724</v>
      </c>
      <c r="AN1452" s="671">
        <f>IF(OR(AL1452="",AM1452="",AM1452=0),"",AL1452*6.172/(AM1452*24))</f>
        <v/>
      </c>
      <c r="AO1452" s="477">
        <f>IF(AND(AL1452=AL1451,AM1452&lt;&gt;"",AM1451&lt;&gt;""),AM1452-AM1451,"")</f>
        <v/>
      </c>
      <c r="AP1452" s="294" t="n"/>
      <c r="AQ1452" s="587" t="inlineStr"/>
      <c r="AR1452" s="418">
        <f>IF(OR(AQ1452="",AQ1452="",AQ1452=0),"",6.172/(AQ1452*24))</f>
        <v/>
      </c>
      <c r="AS1452" s="436">
        <f>IF(OR(NOT(ISNUMBER(C1452)),NOT(ISNUMBER(AB1452))),"",IF(AG1452&lt;&gt;"",AG1452,AB1452)-C1452)</f>
        <v/>
      </c>
      <c r="AT1452" s="299" t="n"/>
      <c r="AU1452" s="300">
        <f>IF($B1452="","",TEXT($A1452,"yyyymmdd")&amp;"_P"&amp;$C1452&amp;"_C"&amp;$F1452&amp;"_"&amp;TRIM(RIGHT(SUBSTITUTE(TRIM(SUBSTITUTE($L1452,CHAR(160)," "))," ",REPT(" ",60)),60))&amp;IF($P1452="","","-"&amp;TRIM(RIGHT(SUBSTITUTE(TRIM(SUBSTITUTE($P1452,CHAR(160)," "))," ",REPT(" ",60)),60)))&amp;IF($T1452="","","-"&amp;TRIM(RIGHT(SUBSTITUTE(TRIM(SUBSTITUTE($T1452,CHAR(160)," "))," ",REPT(" ",60)),60)))&amp;".jpg")</f>
        <v/>
      </c>
    </row>
    <row r="1453" ht="42" customHeight="1">
      <c r="A1453" s="292" t="n">
        <v>31690</v>
      </c>
      <c r="B1453" s="294" t="inlineStr">
        <is>
          <t>James Hardie 1000 5 October, 1986</t>
        </is>
      </c>
      <c r="C1453" s="294" t="n">
        <v>24</v>
      </c>
      <c r="D1453" s="294" t="inlineStr">
        <is>
          <t>C</t>
        </is>
      </c>
      <c r="E1453" s="294" t="n">
        <v>17</v>
      </c>
      <c r="F1453" s="294" t="n">
        <v>10</v>
      </c>
      <c r="G1453" s="294" t="inlineStr">
        <is>
          <t>John Goss</t>
        </is>
      </c>
      <c r="H1453" s="294" t="n"/>
      <c r="I1453" s="294" t="n"/>
      <c r="J1453" s="294" t="inlineStr">
        <is>
          <t>Jaguar XJ-S</t>
        </is>
      </c>
      <c r="K1453" s="294" t="inlineStr">
        <is>
          <t>5344 V12</t>
        </is>
      </c>
      <c r="L1453" s="294" t="inlineStr">
        <is>
          <t>John Goss</t>
        </is>
      </c>
      <c r="M1453" s="294" t="inlineStr">
        <is>
          <t>AUS</t>
        </is>
      </c>
      <c r="N1453" s="700">
        <f>_xlfn.LET(_xlpm.d,_xlfn.XLOOKUP(L1453,'[1]Birth Dates'!$A:$A,'[1]Birth Dates'!$B:$B,"",0),IF(_xlpm.d=0,"",_xlpm.d))</f>
        <v/>
      </c>
      <c r="O1453" s="294">
        <f>IF(OR(N1453="",A1453="",NOT(ISNUMBER(N1453)),N1453&gt;A1453),"",DATEDIF(N1453,A1453,"Y")&amp;" years, "&amp;DATEDIF(N1453,A1453,"YM")&amp;" months, "&amp;DATEDIF(N1453,A1453,"MD")&amp;" days")</f>
        <v/>
      </c>
      <c r="P1453" s="294" t="inlineStr">
        <is>
          <t>Bob Muir</t>
        </is>
      </c>
      <c r="Q1453" s="294" t="inlineStr">
        <is>
          <t>AUS</t>
        </is>
      </c>
      <c r="R1453" s="700">
        <f>_xlfn.LET(_xlpm.d,_xlfn.XLOOKUP(P1453,'[1]Birth Dates'!$A:$A,'[1]Birth Dates'!$B:$B,"",0),IF(_xlpm.d=0,"",_xlpm.d))</f>
        <v/>
      </c>
      <c r="S1453" s="294">
        <f>IF(OR(R1453="",A1453="",NOT(ISNUMBER(R1453)),R1453&gt;A1453),"",DATEDIF(R1453,A1453,"Y")&amp;" years, "&amp;DATEDIF(R1453,A1453,"YM")&amp;" months, "&amp;DATEDIF(R1453,A1453,"MD")&amp;" days")</f>
        <v/>
      </c>
      <c r="T1453" s="294" t="n"/>
      <c r="U1453" s="294" t="n"/>
      <c r="V1453" s="700">
        <f>_xlfn.LET(_xlpm.d,_xlfn.XLOOKUP(T1453,'[1]Birth Dates'!$A:$A,'[1]Birth Dates'!$B:$B,"",0),IF(_xlpm.d=0,"",_xlpm.d))</f>
        <v/>
      </c>
      <c r="W1453" s="294">
        <f>IF(OR(V1453="",A1453="",NOT(ISNUMBER(V1453)),V1453&gt;A1453),"",DATEDIF(V1453,A1453,"Y")&amp;" years, "&amp;DATEDIF(V1453,A1453,"YM")&amp;" months, "&amp;DATEDIF(V1453,A1453,"MD")&amp;" days")</f>
        <v/>
      </c>
      <c r="X1453" s="294" t="n"/>
      <c r="Y1453" s="294" t="n"/>
      <c r="Z1453" s="294" t="n"/>
      <c r="AA1453" s="294" t="n"/>
      <c r="AB1453" s="294" t="n">
        <v>26</v>
      </c>
      <c r="AC1453" s="294" t="n"/>
      <c r="AD1453" s="294" t="n"/>
      <c r="AE1453" s="587" t="inlineStr">
        <is>
          <t>2:23.6100</t>
        </is>
      </c>
      <c r="AF1453" s="418">
        <f>IF(OR(AE1453="",AE1453="",AE1453=0),"",6.172/(AE1453*24))</f>
        <v/>
      </c>
      <c r="AG1453" s="298" t="n"/>
      <c r="AH1453" s="587" t="inlineStr"/>
      <c r="AI1453" s="418">
        <f>IF(OR(AH1453="",AH1453="",AH1453=0),"",6.172/(AH1453*24))</f>
        <v/>
      </c>
      <c r="AJ1453" s="175">
        <f>IF(AND(ISNUMBER(AB1453),ISNUMBER(AG1453)),AB1453-AG1453,"")</f>
        <v/>
      </c>
      <c r="AK1453" s="294" t="n"/>
      <c r="AL1453" s="294" t="n">
        <v>140</v>
      </c>
      <c r="AM1453" s="515" t="n">
        <v>0.2716709490740741</v>
      </c>
      <c r="AN1453" s="671">
        <f>IF(OR(AL1453="",AM1453="",AM1453=0),"",AL1453*6.172/(AM1453*24))</f>
        <v/>
      </c>
      <c r="AO1453" s="477">
        <f>IF(AND(AL1453=AL1452,AM1453&lt;&gt;"",AM1452&lt;&gt;""),AM1453-AM1452,"")</f>
        <v/>
      </c>
      <c r="AP1453" s="294" t="n"/>
      <c r="AQ1453" s="587" t="inlineStr"/>
      <c r="AR1453" s="418">
        <f>IF(OR(AQ1453="",AQ1453="",AQ1453=0),"",6.172/(AQ1453*24))</f>
        <v/>
      </c>
      <c r="AS1453" s="436">
        <f>IF(OR(NOT(ISNUMBER(C1453)),NOT(ISNUMBER(AB1453))),"",IF(AG1453&lt;&gt;"",AG1453,AB1453)-C1453)</f>
        <v/>
      </c>
      <c r="AT1453" s="299" t="n"/>
      <c r="AU1453" s="300">
        <f>IF($B1453="","",TEXT($A1453,"yyyymmdd")&amp;"_P"&amp;$C1453&amp;"_C"&amp;$F1453&amp;"_"&amp;TRIM(RIGHT(SUBSTITUTE(TRIM(SUBSTITUTE($L1453,CHAR(160)," "))," ",REPT(" ",60)),60))&amp;IF($P1453="","","-"&amp;TRIM(RIGHT(SUBSTITUTE(TRIM(SUBSTITUTE($P1453,CHAR(160)," "))," ",REPT(" ",60)),60)))&amp;IF($T1453="","","-"&amp;TRIM(RIGHT(SUBSTITUTE(TRIM(SUBSTITUTE($T1453,CHAR(160)," "))," ",REPT(" ",60)),60)))&amp;".jpg")</f>
        <v/>
      </c>
    </row>
    <row r="1454" ht="42" customHeight="1">
      <c r="A1454" s="292" t="n">
        <v>31690</v>
      </c>
      <c r="B1454" s="294" t="inlineStr">
        <is>
          <t>James Hardie 1000 5 October, 1986</t>
        </is>
      </c>
      <c r="C1454" s="294" t="n">
        <v>25</v>
      </c>
      <c r="D1454" s="294" t="inlineStr">
        <is>
          <t>C</t>
        </is>
      </c>
      <c r="E1454" s="294" t="n">
        <v>18</v>
      </c>
      <c r="F1454" s="294" t="n">
        <v>11</v>
      </c>
      <c r="G1454" s="294" t="inlineStr">
        <is>
          <t>Enzed Team Perkins</t>
        </is>
      </c>
      <c r="H1454" s="294" t="n"/>
      <c r="I1454" s="294" t="n"/>
      <c r="J1454" s="294" t="inlineStr">
        <is>
          <t>Holden Commodore VK</t>
        </is>
      </c>
      <c r="K1454" s="294" t="inlineStr">
        <is>
          <t>4980 V8</t>
        </is>
      </c>
      <c r="L1454" s="294" t="inlineStr">
        <is>
          <t>Larry Perkins</t>
        </is>
      </c>
      <c r="M1454" s="294" t="inlineStr">
        <is>
          <t>AUS</t>
        </is>
      </c>
      <c r="N1454" s="700">
        <f>_xlfn.LET(_xlpm.d,_xlfn.XLOOKUP(L1454,'[1]Birth Dates'!$A:$A,'[1]Birth Dates'!$B:$B,"",0),IF(_xlpm.d=0,"",_xlpm.d))</f>
        <v/>
      </c>
      <c r="O1454" s="294">
        <f>IF(OR(N1454="",A1454="",NOT(ISNUMBER(N1454)),N1454&gt;A1454),"",DATEDIF(N1454,A1454,"Y")&amp;" years, "&amp;DATEDIF(N1454,A1454,"YM")&amp;" months, "&amp;DATEDIF(N1454,A1454,"MD")&amp;" days")</f>
        <v/>
      </c>
      <c r="P1454" s="294" t="inlineStr">
        <is>
          <t>David Parsons</t>
        </is>
      </c>
      <c r="Q1454" s="294" t="inlineStr">
        <is>
          <t>AUS</t>
        </is>
      </c>
      <c r="R1454" s="700">
        <f>_xlfn.LET(_xlpm.d,_xlfn.XLOOKUP(P1454,'[1]Birth Dates'!$A:$A,'[1]Birth Dates'!$B:$B,"",0),IF(_xlpm.d=0,"",_xlpm.d))</f>
        <v/>
      </c>
      <c r="S1454" s="294">
        <f>IF(OR(R1454="",A1454="",NOT(ISNUMBER(R1454)),R1454&gt;A1454),"",DATEDIF(R1454,A1454,"Y")&amp;" years, "&amp;DATEDIF(R1454,A1454,"YM")&amp;" months, "&amp;DATEDIF(R1454,A1454,"MD")&amp;" days")</f>
        <v/>
      </c>
      <c r="T1454" s="294" t="n"/>
      <c r="U1454" s="294" t="n"/>
      <c r="V1454" s="700">
        <f>_xlfn.LET(_xlpm.d,_xlfn.XLOOKUP(T1454,'[1]Birth Dates'!$A:$A,'[1]Birth Dates'!$B:$B,"",0),IF(_xlpm.d=0,"",_xlpm.d))</f>
        <v/>
      </c>
      <c r="W1454" s="294">
        <f>IF(OR(V1454="",A1454="",NOT(ISNUMBER(V1454)),V1454&gt;A1454),"",DATEDIF(V1454,A1454,"Y")&amp;" years, "&amp;DATEDIF(V1454,A1454,"YM")&amp;" months, "&amp;DATEDIF(V1454,A1454,"MD")&amp;" days")</f>
        <v/>
      </c>
      <c r="X1454" s="294" t="n"/>
      <c r="Y1454" s="294" t="n"/>
      <c r="Z1454" s="294" t="n"/>
      <c r="AA1454" s="294" t="n"/>
      <c r="AB1454" s="294" t="n">
        <v>7</v>
      </c>
      <c r="AC1454" s="294" t="n"/>
      <c r="AD1454" s="294" t="n"/>
      <c r="AE1454" s="587" t="inlineStr">
        <is>
          <t>2:19.3900</t>
        </is>
      </c>
      <c r="AF1454" s="418">
        <f>IF(OR(AE1454="",AE1454="",AE1454=0),"",6.172/(AE1454*24))</f>
        <v/>
      </c>
      <c r="AG1454" s="298" t="n">
        <v>4</v>
      </c>
      <c r="AH1454" s="587" t="inlineStr">
        <is>
          <t>2:19.4330</t>
        </is>
      </c>
      <c r="AI1454" s="418">
        <f>IF(OR(AH1454="",AH1454="",AH1454=0),"",6.172/(AH1454*24))</f>
        <v/>
      </c>
      <c r="AJ1454" s="175">
        <f>IF(AND(ISNUMBER(AB1454),ISNUMBER(AG1454)),AB1454-AG1454,"")</f>
        <v/>
      </c>
      <c r="AK1454" s="294" t="n"/>
      <c r="AL1454" s="294" t="n">
        <v>140</v>
      </c>
      <c r="AM1454" s="515" t="n">
        <v>0.2717521990740741</v>
      </c>
      <c r="AN1454" s="671">
        <f>IF(OR(AL1454="",AM1454="",AM1454=0),"",AL1454*6.172/(AM1454*24))</f>
        <v/>
      </c>
      <c r="AO1454" s="477">
        <f>IF(AND(AL1454=AL1453,AM1454&lt;&gt;"",AM1453&lt;&gt;""),AM1454-AM1453,"")</f>
        <v/>
      </c>
      <c r="AP1454" s="294" t="n"/>
      <c r="AQ1454" s="587" t="inlineStr"/>
      <c r="AR1454" s="418">
        <f>IF(OR(AQ1454="",AQ1454="",AQ1454=0),"",6.172/(AQ1454*24))</f>
        <v/>
      </c>
      <c r="AS1454" s="436">
        <f>IF(OR(NOT(ISNUMBER(C1454)),NOT(ISNUMBER(AB1454))),"",IF(AG1454&lt;&gt;"",AG1454,AB1454)-C1454)</f>
        <v/>
      </c>
      <c r="AT1454" s="299" t="n"/>
      <c r="AU1454" s="300">
        <f>IF($B1454="","",TEXT($A1454,"yyyymmdd")&amp;"_P"&amp;$C1454&amp;"_C"&amp;$F1454&amp;"_"&amp;TRIM(RIGHT(SUBSTITUTE(TRIM(SUBSTITUTE($L1454,CHAR(160)," "))," ",REPT(" ",60)),60))&amp;IF($P1454="","","-"&amp;TRIM(RIGHT(SUBSTITUTE(TRIM(SUBSTITUTE($P1454,CHAR(160)," "))," ",REPT(" ",60)),60)))&amp;IF($T1454="","","-"&amp;TRIM(RIGHT(SUBSTITUTE(TRIM(SUBSTITUTE($T1454,CHAR(160)," "))," ",REPT(" ",60)),60)))&amp;".jpg")</f>
        <v/>
      </c>
    </row>
    <row r="1455" ht="42" customHeight="1">
      <c r="A1455" s="292" t="n">
        <v>31690</v>
      </c>
      <c r="B1455" s="294" t="inlineStr">
        <is>
          <t>James Hardie 1000 5 October, 1986</t>
        </is>
      </c>
      <c r="C1455" s="294" t="n">
        <v>26</v>
      </c>
      <c r="D1455" s="294" t="inlineStr">
        <is>
          <t>A</t>
        </is>
      </c>
      <c r="E1455" s="294" t="n">
        <v>2</v>
      </c>
      <c r="F1455" s="294" t="n">
        <v>58</v>
      </c>
      <c r="G1455" s="294" t="inlineStr">
        <is>
          <t>Ratcliff Transport Spares</t>
        </is>
      </c>
      <c r="H1455" s="294" t="n"/>
      <c r="I1455" s="294" t="n"/>
      <c r="J1455" s="294" t="inlineStr">
        <is>
          <t>Toyota Levin</t>
        </is>
      </c>
      <c r="K1455" s="294" t="inlineStr">
        <is>
          <t>1587 L4</t>
        </is>
      </c>
      <c r="L1455" s="294" t="inlineStr">
        <is>
          <t>Don Smith</t>
        </is>
      </c>
      <c r="M1455" s="294" t="inlineStr">
        <is>
          <t>AUS</t>
        </is>
      </c>
      <c r="N1455" s="700">
        <f>_xlfn.LET(_xlpm.d,_xlfn.XLOOKUP(L1455,'[1]Birth Dates'!$A:$A,'[1]Birth Dates'!$B:$B,"",0),IF(_xlpm.d=0,"",_xlpm.d))</f>
        <v/>
      </c>
      <c r="O1455" s="294">
        <f>IF(OR(N1455="",A1455="",NOT(ISNUMBER(N1455)),N1455&gt;A1455),"",DATEDIF(N1455,A1455,"Y")&amp;" years, "&amp;DATEDIF(N1455,A1455,"YM")&amp;" months, "&amp;DATEDIF(N1455,A1455,"MD")&amp;" days")</f>
        <v/>
      </c>
      <c r="P1455" s="294" t="inlineStr">
        <is>
          <t>David Ratcliff</t>
        </is>
      </c>
      <c r="Q1455" s="294" t="inlineStr">
        <is>
          <t>AUS</t>
        </is>
      </c>
      <c r="R1455" s="700">
        <f>_xlfn.LET(_xlpm.d,_xlfn.XLOOKUP(P1455,'[1]Birth Dates'!$A:$A,'[1]Birth Dates'!$B:$B,"",0),IF(_xlpm.d=0,"",_xlpm.d))</f>
        <v/>
      </c>
      <c r="S1455" s="294">
        <f>IF(OR(R1455="",A1455="",NOT(ISNUMBER(R1455)),R1455&gt;A1455),"",DATEDIF(R1455,A1455,"Y")&amp;" years, "&amp;DATEDIF(R1455,A1455,"YM")&amp;" months, "&amp;DATEDIF(R1455,A1455,"MD")&amp;" days")</f>
        <v/>
      </c>
      <c r="T1455" s="294" t="n"/>
      <c r="U1455" s="294" t="n"/>
      <c r="V1455" s="700">
        <f>_xlfn.LET(_xlpm.d,_xlfn.XLOOKUP(T1455,'[1]Birth Dates'!$A:$A,'[1]Birth Dates'!$B:$B,"",0),IF(_xlpm.d=0,"",_xlpm.d))</f>
        <v/>
      </c>
      <c r="W1455" s="294">
        <f>IF(OR(V1455="",A1455="",NOT(ISNUMBER(V1455)),V1455&gt;A1455),"",DATEDIF(V1455,A1455,"Y")&amp;" years, "&amp;DATEDIF(V1455,A1455,"YM")&amp;" months, "&amp;DATEDIF(V1455,A1455,"MD")&amp;" days")</f>
        <v/>
      </c>
      <c r="X1455" s="294" t="n"/>
      <c r="Y1455" s="294" t="n"/>
      <c r="Z1455" s="294" t="n"/>
      <c r="AA1455" s="294" t="n"/>
      <c r="AB1455" s="294" t="n">
        <v>58</v>
      </c>
      <c r="AC1455" s="294" t="n"/>
      <c r="AD1455" s="294" t="n"/>
      <c r="AE1455" s="587" t="inlineStr">
        <is>
          <t>2:48.8500</t>
        </is>
      </c>
      <c r="AF1455" s="418">
        <f>IF(OR(AE1455="",AE1455="",AE1455=0),"",6.172/(AE1455*24))</f>
        <v/>
      </c>
      <c r="AG1455" s="298" t="n"/>
      <c r="AH1455" s="587" t="inlineStr">
        <is>
          <t>2:19.0440</t>
        </is>
      </c>
      <c r="AI1455" s="418">
        <f>IF(OR(AH1455="",AH1455="",AH1455=0),"",6.172/(AH1455*24))</f>
        <v/>
      </c>
      <c r="AJ1455" s="175">
        <f>IF(AND(ISNUMBER(AB1455),ISNUMBER(AG1455)),AB1455-AG1455,"")</f>
        <v/>
      </c>
      <c r="AK1455" s="294" t="n"/>
      <c r="AL1455" s="294" t="n">
        <v>140</v>
      </c>
      <c r="AM1455" s="515" t="n">
        <v>0.2718052083333333</v>
      </c>
      <c r="AN1455" s="671">
        <f>IF(OR(AL1455="",AM1455="",AM1455=0),"",AL1455*6.172/(AM1455*24))</f>
        <v/>
      </c>
      <c r="AO1455" s="477">
        <f>IF(AND(AL1455=AL1454,AM1455&lt;&gt;"",AM1454&lt;&gt;""),AM1455-AM1454,"")</f>
        <v/>
      </c>
      <c r="AP1455" s="294" t="n"/>
      <c r="AQ1455" s="587" t="inlineStr"/>
      <c r="AR1455" s="418">
        <f>IF(OR(AQ1455="",AQ1455="",AQ1455=0),"",6.172/(AQ1455*24))</f>
        <v/>
      </c>
      <c r="AS1455" s="436">
        <f>IF(OR(NOT(ISNUMBER(C1455)),NOT(ISNUMBER(AB1455))),"",IF(AG1455&lt;&gt;"",AG1455,AB1455)-C1455)</f>
        <v/>
      </c>
      <c r="AT1455" s="299" t="n"/>
      <c r="AU1455" s="300">
        <f>IF($B1455="","",TEXT($A1455,"yyyymmdd")&amp;"_P"&amp;$C1455&amp;"_C"&amp;$F1455&amp;"_"&amp;TRIM(RIGHT(SUBSTITUTE(TRIM(SUBSTITUTE($L1455,CHAR(160)," "))," ",REPT(" ",60)),60))&amp;IF($P1455="","","-"&amp;TRIM(RIGHT(SUBSTITUTE(TRIM(SUBSTITUTE($P1455,CHAR(160)," "))," ",REPT(" ",60)),60)))&amp;IF($T1455="","","-"&amp;TRIM(RIGHT(SUBSTITUTE(TRIM(SUBSTITUTE($T1455,CHAR(160)," "))," ",REPT(" ",60)),60)))&amp;".jpg")</f>
        <v/>
      </c>
    </row>
    <row r="1456" ht="42" customHeight="1">
      <c r="A1456" s="292" t="n">
        <v>31690</v>
      </c>
      <c r="B1456" s="294" t="inlineStr">
        <is>
          <t>James Hardie 1000 5 October, 1986</t>
        </is>
      </c>
      <c r="C1456" s="294" t="n">
        <v>27</v>
      </c>
      <c r="D1456" s="294" t="inlineStr">
        <is>
          <t>A</t>
        </is>
      </c>
      <c r="E1456" s="294" t="n">
        <v>3</v>
      </c>
      <c r="F1456" s="294" t="n">
        <v>13</v>
      </c>
      <c r="G1456" s="294" t="inlineStr">
        <is>
          <t>Bob Holden Motors</t>
        </is>
      </c>
      <c r="H1456" s="294" t="n"/>
      <c r="I1456" s="294" t="n"/>
      <c r="J1456" s="294" t="inlineStr">
        <is>
          <t>Toyota Sprinter</t>
        </is>
      </c>
      <c r="K1456" s="294" t="inlineStr">
        <is>
          <t>1587 L4</t>
        </is>
      </c>
      <c r="L1456" s="294" t="inlineStr">
        <is>
          <t>Bob Holden</t>
        </is>
      </c>
      <c r="M1456" s="294" t="inlineStr">
        <is>
          <t>AUS</t>
        </is>
      </c>
      <c r="N1456" s="700">
        <f>_xlfn.LET(_xlpm.d,_xlfn.XLOOKUP(L1456,'[1]Birth Dates'!$A:$A,'[1]Birth Dates'!$B:$B,"",0),IF(_xlpm.d=0,"",_xlpm.d))</f>
        <v/>
      </c>
      <c r="O1456" s="294">
        <f>IF(OR(N1456="",A1456="",NOT(ISNUMBER(N1456)),N1456&gt;A1456),"",DATEDIF(N1456,A1456,"Y")&amp;" years, "&amp;DATEDIF(N1456,A1456,"YM")&amp;" months, "&amp;DATEDIF(N1456,A1456,"MD")&amp;" days")</f>
        <v/>
      </c>
      <c r="P1456" s="294" t="inlineStr">
        <is>
          <t>Geoff Kimber-Smith</t>
        </is>
      </c>
      <c r="Q1456" s="294" t="inlineStr">
        <is>
          <t>GBR</t>
        </is>
      </c>
      <c r="R1456" s="700">
        <f>_xlfn.LET(_xlpm.d,_xlfn.XLOOKUP(P1456,'[1]Birth Dates'!$A:$A,'[1]Birth Dates'!$B:$B,"",0),IF(_xlpm.d=0,"",_xlpm.d))</f>
        <v/>
      </c>
      <c r="S1456" s="294">
        <f>IF(OR(R1456="",A1456="",NOT(ISNUMBER(R1456)),R1456&gt;A1456),"",DATEDIF(R1456,A1456,"Y")&amp;" years, "&amp;DATEDIF(R1456,A1456,"YM")&amp;" months, "&amp;DATEDIF(R1456,A1456,"MD")&amp;" days")</f>
        <v/>
      </c>
      <c r="T1456" s="294" t="n"/>
      <c r="U1456" s="294" t="n"/>
      <c r="V1456" s="700">
        <f>_xlfn.LET(_xlpm.d,_xlfn.XLOOKUP(T1456,'[1]Birth Dates'!$A:$A,'[1]Birth Dates'!$B:$B,"",0),IF(_xlpm.d=0,"",_xlpm.d))</f>
        <v/>
      </c>
      <c r="W1456" s="294">
        <f>IF(OR(V1456="",A1456="",NOT(ISNUMBER(V1456)),V1456&gt;A1456),"",DATEDIF(V1456,A1456,"Y")&amp;" years, "&amp;DATEDIF(V1456,A1456,"YM")&amp;" months, "&amp;DATEDIF(V1456,A1456,"MD")&amp;" days")</f>
        <v/>
      </c>
      <c r="X1456" s="294" t="n"/>
      <c r="Y1456" s="294" t="n"/>
      <c r="Z1456" s="294" t="n"/>
      <c r="AA1456" s="294" t="n"/>
      <c r="AB1456" s="294" t="n">
        <v>55</v>
      </c>
      <c r="AC1456" s="294" t="n"/>
      <c r="AD1456" s="294" t="n"/>
      <c r="AE1456" s="587" t="inlineStr">
        <is>
          <t>2:40.4900</t>
        </is>
      </c>
      <c r="AF1456" s="418">
        <f>IF(OR(AE1456="",AE1456="",AE1456=0),"",6.172/(AE1456*24))</f>
        <v/>
      </c>
      <c r="AG1456" s="298" t="n"/>
      <c r="AH1456" s="587" t="inlineStr">
        <is>
          <t>2:19.5940</t>
        </is>
      </c>
      <c r="AI1456" s="418">
        <f>IF(OR(AH1456="",AH1456="",AH1456=0),"",6.172/(AH1456*24))</f>
        <v/>
      </c>
      <c r="AJ1456" s="175">
        <f>IF(AND(ISNUMBER(AB1456),ISNUMBER(AG1456)),AB1456-AG1456,"")</f>
        <v/>
      </c>
      <c r="AK1456" s="294" t="n"/>
      <c r="AL1456" s="294" t="n">
        <v>138</v>
      </c>
      <c r="AM1456" s="515" t="n">
        <v>0.2716976851851852</v>
      </c>
      <c r="AN1456" s="671">
        <f>IF(OR(AL1456="",AM1456="",AM1456=0),"",AL1456*6.172/(AM1456*24))</f>
        <v/>
      </c>
      <c r="AO1456" s="477">
        <f>IF(AND(AL1456=AL1455,AM1456&lt;&gt;"",AM1455&lt;&gt;""),AM1456-AM1455,"")</f>
        <v/>
      </c>
      <c r="AP1456" s="294" t="n"/>
      <c r="AQ1456" s="587" t="inlineStr"/>
      <c r="AR1456" s="418">
        <f>IF(OR(AQ1456="",AQ1456="",AQ1456=0),"",6.172/(AQ1456*24))</f>
        <v/>
      </c>
      <c r="AS1456" s="436">
        <f>IF(OR(NOT(ISNUMBER(C1456)),NOT(ISNUMBER(AB1456))),"",IF(AG1456&lt;&gt;"",AG1456,AB1456)-C1456)</f>
        <v/>
      </c>
      <c r="AT1456" s="299" t="n"/>
      <c r="AU1456" s="300">
        <f>IF($B1456="","",TEXT($A1456,"yyyymmdd")&amp;"_P"&amp;$C1456&amp;"_C"&amp;$F1456&amp;"_"&amp;TRIM(RIGHT(SUBSTITUTE(TRIM(SUBSTITUTE($L1456,CHAR(160)," "))," ",REPT(" ",60)),60))&amp;IF($P1456="","","-"&amp;TRIM(RIGHT(SUBSTITUTE(TRIM(SUBSTITUTE($P1456,CHAR(160)," "))," ",REPT(" ",60)),60)))&amp;IF($T1456="","","-"&amp;TRIM(RIGHT(SUBSTITUTE(TRIM(SUBSTITUTE($T1456,CHAR(160)," "))," ",REPT(" ",60)),60)))&amp;".jpg")</f>
        <v/>
      </c>
    </row>
    <row r="1457" ht="56" customHeight="1">
      <c r="A1457" s="292" t="n">
        <v>31690</v>
      </c>
      <c r="B1457" s="294" t="inlineStr">
        <is>
          <t>James Hardie 1000 5 October, 1986</t>
        </is>
      </c>
      <c r="C1457" s="294" t="inlineStr">
        <is>
          <t>DNF</t>
        </is>
      </c>
      <c r="D1457" s="294" t="inlineStr">
        <is>
          <t>C</t>
        </is>
      </c>
      <c r="E1457" s="294" t="n"/>
      <c r="F1457" s="294" t="n">
        <v>47</v>
      </c>
      <c r="G1457" s="294" t="inlineStr">
        <is>
          <t>Brian Callaghan</t>
        </is>
      </c>
      <c r="H1457" s="294" t="n"/>
      <c r="I1457" s="294" t="n"/>
      <c r="J1457" s="294" t="inlineStr">
        <is>
          <t>Holden Commodore VK SS Group A</t>
        </is>
      </c>
      <c r="K1457" s="294" t="inlineStr">
        <is>
          <t>4980 V8</t>
        </is>
      </c>
      <c r="L1457" s="294" t="inlineStr">
        <is>
          <t>Brian Callaghan</t>
        </is>
      </c>
      <c r="M1457" s="294" t="inlineStr">
        <is>
          <t>AUS</t>
        </is>
      </c>
      <c r="N1457" s="700">
        <f>_xlfn.LET(_xlpm.d,_xlfn.XLOOKUP(L1457,'[1]Birth Dates'!$A:$A,'[1]Birth Dates'!$B:$B,"",0),IF(_xlpm.d=0,"",_xlpm.d))</f>
        <v/>
      </c>
      <c r="O1457" s="294">
        <f>IF(OR(N1457="",A1457="",NOT(ISNUMBER(N1457)),N1457&gt;A1457),"",DATEDIF(N1457,A1457,"Y")&amp;" years, "&amp;DATEDIF(N1457,A1457,"YM")&amp;" months, "&amp;DATEDIF(N1457,A1457,"MD")&amp;" days")</f>
        <v/>
      </c>
      <c r="P1457" s="294" t="inlineStr">
        <is>
          <t>Barry Graham</t>
        </is>
      </c>
      <c r="Q1457" s="294" t="inlineStr">
        <is>
          <t>AUS</t>
        </is>
      </c>
      <c r="R1457" s="700">
        <f>_xlfn.LET(_xlpm.d,_xlfn.XLOOKUP(P1457,'[1]Birth Dates'!$A:$A,'[1]Birth Dates'!$B:$B,"",0),IF(_xlpm.d=0,"",_xlpm.d))</f>
        <v/>
      </c>
      <c r="S1457" s="294">
        <f>IF(OR(R1457="",A1457="",NOT(ISNUMBER(R1457)),R1457&gt;A1457),"",DATEDIF(R1457,A1457,"Y")&amp;" years, "&amp;DATEDIF(R1457,A1457,"YM")&amp;" months, "&amp;DATEDIF(R1457,A1457,"MD")&amp;" days")</f>
        <v/>
      </c>
      <c r="T1457" s="294" t="n"/>
      <c r="U1457" s="294" t="n"/>
      <c r="V1457" s="700">
        <f>_xlfn.LET(_xlpm.d,_xlfn.XLOOKUP(T1457,'[1]Birth Dates'!$A:$A,'[1]Birth Dates'!$B:$B,"",0),IF(_xlpm.d=0,"",_xlpm.d))</f>
        <v/>
      </c>
      <c r="W1457" s="294">
        <f>IF(OR(V1457="",A1457="",NOT(ISNUMBER(V1457)),V1457&gt;A1457),"",DATEDIF(V1457,A1457,"Y")&amp;" years, "&amp;DATEDIF(V1457,A1457,"YM")&amp;" months, "&amp;DATEDIF(V1457,A1457,"MD")&amp;" days")</f>
        <v/>
      </c>
      <c r="X1457" s="294" t="n"/>
      <c r="Y1457" s="294" t="n"/>
      <c r="Z1457" s="294" t="n"/>
      <c r="AA1457" s="294" t="n"/>
      <c r="AB1457" s="294" t="n">
        <v>25</v>
      </c>
      <c r="AC1457" s="294" t="n"/>
      <c r="AD1457" s="294" t="n"/>
      <c r="AE1457" s="587" t="inlineStr">
        <is>
          <t>2:23.4200</t>
        </is>
      </c>
      <c r="AF1457" s="418">
        <f>IF(OR(AE1457="",AE1457="",AE1457=0),"",6.172/(AE1457*24))</f>
        <v/>
      </c>
      <c r="AG1457" s="298" t="n"/>
      <c r="AH1457" s="587" t="inlineStr">
        <is>
          <t>2:35.9690</t>
        </is>
      </c>
      <c r="AI1457" s="418">
        <f>IF(OR(AH1457="",AH1457="",AH1457=0),"",6.172/(AH1457*24))</f>
        <v/>
      </c>
      <c r="AJ1457" s="175">
        <f>IF(AND(ISNUMBER(AB1457),ISNUMBER(AG1457)),AB1457-AG1457,"")</f>
        <v/>
      </c>
      <c r="AK1457" s="294" t="inlineStr">
        <is>
          <t>Engine</t>
        </is>
      </c>
      <c r="AL1457" s="294" t="n">
        <v>140</v>
      </c>
      <c r="AM1457" s="516" t="n"/>
      <c r="AN1457" s="671">
        <f>IF(OR(AL1457="",AM1457="",AM1457=0),"",AL1457*6.172/(AM1457*24))</f>
        <v/>
      </c>
      <c r="AO1457" s="477">
        <f>IF(AND(AL1457=AL1456,AM1457&lt;&gt;"",AM1456&lt;&gt;""),AM1457-AM1456,"")</f>
        <v/>
      </c>
      <c r="AP1457" s="294" t="n"/>
      <c r="AQ1457" s="587" t="inlineStr"/>
      <c r="AR1457" s="418">
        <f>IF(OR(AQ1457="",AQ1457="",AQ1457=0),"",6.172/(AQ1457*24))</f>
        <v/>
      </c>
      <c r="AS1457" s="436">
        <f>IF(OR(NOT(ISNUMBER(C1457)),NOT(ISNUMBER(AB1457))),"",IF(AG1457&lt;&gt;"",AG1457,AB1457)-C1457)</f>
        <v/>
      </c>
      <c r="AT1457" s="299" t="n"/>
      <c r="AU1457" s="300">
        <f>IF($B1457="","",TEXT($A1457,"yyyymmdd")&amp;"_P"&amp;$C1457&amp;"_C"&amp;$F1457&amp;"_"&amp;TRIM(RIGHT(SUBSTITUTE(TRIM(SUBSTITUTE($L1457,CHAR(160)," "))," ",REPT(" ",60)),60))&amp;IF($P1457="","","-"&amp;TRIM(RIGHT(SUBSTITUTE(TRIM(SUBSTITUTE($P1457,CHAR(160)," "))," ",REPT(" ",60)),60)))&amp;IF($T1457="","","-"&amp;TRIM(RIGHT(SUBSTITUTE(TRIM(SUBSTITUTE($T1457,CHAR(160)," "))," ",REPT(" ",60)),60)))&amp;".jpg")</f>
        <v/>
      </c>
    </row>
    <row r="1458" ht="42" customHeight="1">
      <c r="A1458" s="292" t="n">
        <v>31690</v>
      </c>
      <c r="B1458" s="294" t="inlineStr">
        <is>
          <t>James Hardie 1000 5 October, 1986</t>
        </is>
      </c>
      <c r="C1458" s="294" t="inlineStr">
        <is>
          <t>DNF</t>
        </is>
      </c>
      <c r="D1458" s="294" t="inlineStr">
        <is>
          <t>C</t>
        </is>
      </c>
      <c r="E1458" s="294" t="n"/>
      <c r="F1458" s="294" t="n">
        <v>24</v>
      </c>
      <c r="G1458" s="294" t="inlineStr">
        <is>
          <t>Jagparts Racing Team</t>
        </is>
      </c>
      <c r="H1458" s="294" t="n"/>
      <c r="I1458" s="294" t="n"/>
      <c r="J1458" s="294" t="inlineStr">
        <is>
          <t>Holden Commodore VK</t>
        </is>
      </c>
      <c r="K1458" s="294" t="inlineStr">
        <is>
          <t>4980 V8</t>
        </is>
      </c>
      <c r="L1458" s="294" t="inlineStr">
        <is>
          <t>Gerald Kay</t>
        </is>
      </c>
      <c r="M1458" s="294" t="inlineStr">
        <is>
          <t>AUS</t>
        </is>
      </c>
      <c r="N1458" s="700">
        <f>_xlfn.LET(_xlpm.d,_xlfn.XLOOKUP(L1458,'[1]Birth Dates'!$A:$A,'[1]Birth Dates'!$B:$B,"",0),IF(_xlpm.d=0,"",_xlpm.d))</f>
        <v/>
      </c>
      <c r="O1458" s="294">
        <f>IF(OR(N1458="",A1458="",NOT(ISNUMBER(N1458)),N1458&gt;A1458),"",DATEDIF(N1458,A1458,"Y")&amp;" years, "&amp;DATEDIF(N1458,A1458,"YM")&amp;" months, "&amp;DATEDIF(N1458,A1458,"MD")&amp;" days")</f>
        <v/>
      </c>
      <c r="P1458" s="294" t="inlineStr">
        <is>
          <t>Bryan Thomson</t>
        </is>
      </c>
      <c r="Q1458" s="294" t="inlineStr">
        <is>
          <t>AUS</t>
        </is>
      </c>
      <c r="R1458" s="700">
        <f>_xlfn.LET(_xlpm.d,_xlfn.XLOOKUP(P1458,'[1]Birth Dates'!$A:$A,'[1]Birth Dates'!$B:$B,"",0),IF(_xlpm.d=0,"",_xlpm.d))</f>
        <v/>
      </c>
      <c r="S1458" s="294">
        <f>IF(OR(R1458="",A1458="",NOT(ISNUMBER(R1458)),R1458&gt;A1458),"",DATEDIF(R1458,A1458,"Y")&amp;" years, "&amp;DATEDIF(R1458,A1458,"YM")&amp;" months, "&amp;DATEDIF(R1458,A1458,"MD")&amp;" days")</f>
        <v/>
      </c>
      <c r="T1458" s="294" t="n"/>
      <c r="U1458" s="294" t="n"/>
      <c r="V1458" s="700">
        <f>_xlfn.LET(_xlpm.d,_xlfn.XLOOKUP(T1458,'[1]Birth Dates'!$A:$A,'[1]Birth Dates'!$B:$B,"",0),IF(_xlpm.d=0,"",_xlpm.d))</f>
        <v/>
      </c>
      <c r="W1458" s="294">
        <f>IF(OR(V1458="",A1458="",NOT(ISNUMBER(V1458)),V1458&gt;A1458),"",DATEDIF(V1458,A1458,"Y")&amp;" years, "&amp;DATEDIF(V1458,A1458,"YM")&amp;" months, "&amp;DATEDIF(V1458,A1458,"MD")&amp;" days")</f>
        <v/>
      </c>
      <c r="X1458" s="294" t="n"/>
      <c r="Y1458" s="294" t="n"/>
      <c r="Z1458" s="294" t="n"/>
      <c r="AA1458" s="294" t="n"/>
      <c r="AB1458" s="294" t="n">
        <v>29</v>
      </c>
      <c r="AC1458" s="294" t="n"/>
      <c r="AD1458" s="294" t="n"/>
      <c r="AE1458" s="587" t="inlineStr">
        <is>
          <t>2:23.8000</t>
        </is>
      </c>
      <c r="AF1458" s="418">
        <f>IF(OR(AE1458="",AE1458="",AE1458=0),"",6.172/(AE1458*24))</f>
        <v/>
      </c>
      <c r="AG1458" s="298" t="n"/>
      <c r="AH1458" s="587" t="inlineStr">
        <is>
          <t>2:20.9550</t>
        </is>
      </c>
      <c r="AI1458" s="418">
        <f>IF(OR(AH1458="",AH1458="",AH1458=0),"",6.172/(AH1458*24))</f>
        <v/>
      </c>
      <c r="AJ1458" s="175">
        <f>IF(AND(ISNUMBER(AB1458),ISNUMBER(AG1458)),AB1458-AG1458,"")</f>
        <v/>
      </c>
      <c r="AK1458" s="294" t="inlineStr">
        <is>
          <t>Split Bore</t>
        </is>
      </c>
      <c r="AL1458" s="294" t="n">
        <v>135</v>
      </c>
      <c r="AM1458" s="516" t="n"/>
      <c r="AN1458" s="671">
        <f>IF(OR(AL1458="",AM1458="",AM1458=0),"",AL1458*6.172/(AM1458*24))</f>
        <v/>
      </c>
      <c r="AO1458" s="477">
        <f>IF(AND(AL1458=AL1457,AM1458&lt;&gt;"",AM1457&lt;&gt;""),AM1458-AM1457,"")</f>
        <v/>
      </c>
      <c r="AP1458" s="294" t="n"/>
      <c r="AQ1458" s="587" t="inlineStr"/>
      <c r="AR1458" s="418">
        <f>IF(OR(AQ1458="",AQ1458="",AQ1458=0),"",6.172/(AQ1458*24))</f>
        <v/>
      </c>
      <c r="AS1458" s="436">
        <f>IF(OR(NOT(ISNUMBER(C1458)),NOT(ISNUMBER(AB1458))),"",IF(AG1458&lt;&gt;"",AG1458,AB1458)-C1458)</f>
        <v/>
      </c>
      <c r="AT1458" s="299" t="n"/>
      <c r="AU1458" s="300">
        <f>IF($B1458="","",TEXT($A1458,"yyyymmdd")&amp;"_P"&amp;$C1458&amp;"_C"&amp;$F1458&amp;"_"&amp;TRIM(RIGHT(SUBSTITUTE(TRIM(SUBSTITUTE($L1458,CHAR(160)," "))," ",REPT(" ",60)),60))&amp;IF($P1458="","","-"&amp;TRIM(RIGHT(SUBSTITUTE(TRIM(SUBSTITUTE($P1458,CHAR(160)," "))," ",REPT(" ",60)),60)))&amp;IF($T1458="","","-"&amp;TRIM(RIGHT(SUBSTITUTE(TRIM(SUBSTITUTE($T1458,CHAR(160)," "))," ",REPT(" ",60)),60)))&amp;".jpg")</f>
        <v/>
      </c>
    </row>
    <row r="1459" ht="42" customHeight="1">
      <c r="A1459" s="292" t="n">
        <v>31690</v>
      </c>
      <c r="B1459" s="294" t="inlineStr">
        <is>
          <t>James Hardie 1000 5 October, 1986</t>
        </is>
      </c>
      <c r="C1459" s="294" t="inlineStr">
        <is>
          <t>DNF</t>
        </is>
      </c>
      <c r="D1459" s="294" t="inlineStr">
        <is>
          <t>B</t>
        </is>
      </c>
      <c r="E1459" s="294" t="n"/>
      <c r="F1459" s="294" t="n">
        <v>87</v>
      </c>
      <c r="G1459" s="294" t="inlineStr">
        <is>
          <t>Brian Bolwell</t>
        </is>
      </c>
      <c r="H1459" s="294" t="n"/>
      <c r="I1459" s="294" t="n"/>
      <c r="J1459" s="294" t="inlineStr">
        <is>
          <t>BMW 323i</t>
        </is>
      </c>
      <c r="K1459" s="294" t="inlineStr">
        <is>
          <t>2330 L6</t>
        </is>
      </c>
      <c r="L1459" s="294" t="inlineStr">
        <is>
          <t>Brian Bolwell</t>
        </is>
      </c>
      <c r="M1459" s="294" t="inlineStr">
        <is>
          <t>AUS</t>
        </is>
      </c>
      <c r="N1459" s="700">
        <f>_xlfn.LET(_xlpm.d,_xlfn.XLOOKUP(L1459,'[1]Birth Dates'!$A:$A,'[1]Birth Dates'!$B:$B,"",0),IF(_xlpm.d=0,"",_xlpm.d))</f>
        <v/>
      </c>
      <c r="O1459" s="294">
        <f>IF(OR(N1459="",A1459="",NOT(ISNUMBER(N1459)),N1459&gt;A1459),"",DATEDIF(N1459,A1459,"Y")&amp;" years, "&amp;DATEDIF(N1459,A1459,"YM")&amp;" months, "&amp;DATEDIF(N1459,A1459,"MD")&amp;" days")</f>
        <v/>
      </c>
      <c r="P1459" s="294" t="inlineStr">
        <is>
          <t>Tony Farrell</t>
        </is>
      </c>
      <c r="Q1459" s="294" t="inlineStr">
        <is>
          <t>AUS</t>
        </is>
      </c>
      <c r="R1459" s="700">
        <f>_xlfn.LET(_xlpm.d,_xlfn.XLOOKUP(P1459,'[1]Birth Dates'!$A:$A,'[1]Birth Dates'!$B:$B,"",0),IF(_xlpm.d=0,"",_xlpm.d))</f>
        <v/>
      </c>
      <c r="S1459" s="294">
        <f>IF(OR(R1459="",A1459="",NOT(ISNUMBER(R1459)),R1459&gt;A1459),"",DATEDIF(R1459,A1459,"Y")&amp;" years, "&amp;DATEDIF(R1459,A1459,"YM")&amp;" months, "&amp;DATEDIF(R1459,A1459,"MD")&amp;" days")</f>
        <v/>
      </c>
      <c r="T1459" s="294" t="n"/>
      <c r="U1459" s="294" t="n"/>
      <c r="V1459" s="700">
        <f>_xlfn.LET(_xlpm.d,_xlfn.XLOOKUP(T1459,'[1]Birth Dates'!$A:$A,'[1]Birth Dates'!$B:$B,"",0),IF(_xlpm.d=0,"",_xlpm.d))</f>
        <v/>
      </c>
      <c r="W1459" s="294">
        <f>IF(OR(V1459="",A1459="",NOT(ISNUMBER(V1459)),V1459&gt;A1459),"",DATEDIF(V1459,A1459,"Y")&amp;" years, "&amp;DATEDIF(V1459,A1459,"YM")&amp;" months, "&amp;DATEDIF(V1459,A1459,"MD")&amp;" days")</f>
        <v/>
      </c>
      <c r="X1459" s="294" t="n"/>
      <c r="Y1459" s="294" t="n"/>
      <c r="Z1459" s="294" t="n"/>
      <c r="AA1459" s="294" t="n"/>
      <c r="AB1459" s="294" t="n">
        <v>54</v>
      </c>
      <c r="AC1459" s="294" t="n"/>
      <c r="AD1459" s="294" t="n"/>
      <c r="AE1459" s="587" t="inlineStr">
        <is>
          <t>2:39.0000</t>
        </is>
      </c>
      <c r="AF1459" s="418">
        <f>IF(OR(AE1459="",AE1459="",AE1459=0),"",6.172/(AE1459*24))</f>
        <v/>
      </c>
      <c r="AG1459" s="298" t="n"/>
      <c r="AH1459" s="587" t="inlineStr"/>
      <c r="AI1459" s="418">
        <f>IF(OR(AH1459="",AH1459="",AH1459=0),"",6.172/(AH1459*24))</f>
        <v/>
      </c>
      <c r="AJ1459" s="175">
        <f>IF(AND(ISNUMBER(AB1459),ISNUMBER(AG1459)),AB1459-AG1459,"")</f>
        <v/>
      </c>
      <c r="AK1459" s="294" t="inlineStr">
        <is>
          <t>Accident</t>
        </is>
      </c>
      <c r="AL1459" s="294" t="n">
        <v>124</v>
      </c>
      <c r="AM1459" s="516" t="n"/>
      <c r="AN1459" s="671">
        <f>IF(OR(AL1459="",AM1459="",AM1459=0),"",AL1459*6.172/(AM1459*24))</f>
        <v/>
      </c>
      <c r="AO1459" s="477">
        <f>IF(AND(AL1459=AL1458,AM1459&lt;&gt;"",AM1458&lt;&gt;""),AM1459-AM1458,"")</f>
        <v/>
      </c>
      <c r="AP1459" s="294" t="n"/>
      <c r="AQ1459" s="587" t="inlineStr"/>
      <c r="AR1459" s="418">
        <f>IF(OR(AQ1459="",AQ1459="",AQ1459=0),"",6.172/(AQ1459*24))</f>
        <v/>
      </c>
      <c r="AS1459" s="436">
        <f>IF(OR(NOT(ISNUMBER(C1459)),NOT(ISNUMBER(AB1459))),"",IF(AG1459&lt;&gt;"",AG1459,AB1459)-C1459)</f>
        <v/>
      </c>
      <c r="AT1459" s="299" t="n"/>
      <c r="AU1459" s="300">
        <f>IF($B1459="","",TEXT($A1459,"yyyymmdd")&amp;"_P"&amp;$C1459&amp;"_C"&amp;$F1459&amp;"_"&amp;TRIM(RIGHT(SUBSTITUTE(TRIM(SUBSTITUTE($L1459,CHAR(160)," "))," ",REPT(" ",60)),60))&amp;IF($P1459="","","-"&amp;TRIM(RIGHT(SUBSTITUTE(TRIM(SUBSTITUTE($P1459,CHAR(160)," "))," ",REPT(" ",60)),60)))&amp;IF($T1459="","","-"&amp;TRIM(RIGHT(SUBSTITUTE(TRIM(SUBSTITUTE($T1459,CHAR(160)," "))," ",REPT(" ",60)),60)))&amp;".jpg")</f>
        <v/>
      </c>
    </row>
    <row r="1460" ht="42" customHeight="1">
      <c r="A1460" s="292" t="n">
        <v>31690</v>
      </c>
      <c r="B1460" s="294" t="inlineStr">
        <is>
          <t>James Hardie 1000 5 October, 1986</t>
        </is>
      </c>
      <c r="C1460" s="294" t="inlineStr">
        <is>
          <t>DNF</t>
        </is>
      </c>
      <c r="D1460" s="294" t="inlineStr">
        <is>
          <t>B</t>
        </is>
      </c>
      <c r="E1460" s="294" t="n"/>
      <c r="F1460" s="294" t="n">
        <v>30</v>
      </c>
      <c r="G1460" s="294" t="inlineStr">
        <is>
          <t>Peter Jackson Nissan Racing</t>
        </is>
      </c>
      <c r="H1460" s="294" t="n"/>
      <c r="I1460" s="294" t="n"/>
      <c r="J1460" s="294" t="inlineStr">
        <is>
          <t>Nissan Skyline DR30</t>
        </is>
      </c>
      <c r="K1460" s="294" t="inlineStr">
        <is>
          <t>1990 tc L4</t>
        </is>
      </c>
      <c r="L1460" s="294" t="inlineStr">
        <is>
          <t>George Fury</t>
        </is>
      </c>
      <c r="M1460" s="294" t="inlineStr">
        <is>
          <t>AUS</t>
        </is>
      </c>
      <c r="N1460" s="700">
        <f>_xlfn.LET(_xlpm.d,_xlfn.XLOOKUP(L1460,'[1]Birth Dates'!$A:$A,'[1]Birth Dates'!$B:$B,"",0),IF(_xlpm.d=0,"",_xlpm.d))</f>
        <v/>
      </c>
      <c r="O1460" s="294">
        <f>IF(OR(N1460="",A1460="",NOT(ISNUMBER(N1460)),N1460&gt;A1460),"",DATEDIF(N1460,A1460,"Y")&amp;" years, "&amp;DATEDIF(N1460,A1460,"YM")&amp;" months, "&amp;DATEDIF(N1460,A1460,"MD")&amp;" days")</f>
        <v/>
      </c>
      <c r="P1460" s="294" t="inlineStr">
        <is>
          <t>Glenn Seton</t>
        </is>
      </c>
      <c r="Q1460" s="294" t="inlineStr">
        <is>
          <t>AUS</t>
        </is>
      </c>
      <c r="R1460" s="700">
        <f>_xlfn.LET(_xlpm.d,_xlfn.XLOOKUP(P1460,'[1]Birth Dates'!$A:$A,'[1]Birth Dates'!$B:$B,"",0),IF(_xlpm.d=0,"",_xlpm.d))</f>
        <v/>
      </c>
      <c r="S1460" s="294">
        <f>IF(OR(R1460="",A1460="",NOT(ISNUMBER(R1460)),R1460&gt;A1460),"",DATEDIF(R1460,A1460,"Y")&amp;" years, "&amp;DATEDIF(R1460,A1460,"YM")&amp;" months, "&amp;DATEDIF(R1460,A1460,"MD")&amp;" days")</f>
        <v/>
      </c>
      <c r="T1460" s="294" t="n"/>
      <c r="U1460" s="294" t="n"/>
      <c r="V1460" s="700">
        <f>_xlfn.LET(_xlpm.d,_xlfn.XLOOKUP(T1460,'[1]Birth Dates'!$A:$A,'[1]Birth Dates'!$B:$B,"",0),IF(_xlpm.d=0,"",_xlpm.d))</f>
        <v/>
      </c>
      <c r="W1460" s="294">
        <f>IF(OR(V1460="",A1460="",NOT(ISNUMBER(V1460)),V1460&gt;A1460),"",DATEDIF(V1460,A1460,"Y")&amp;" years, "&amp;DATEDIF(V1460,A1460,"YM")&amp;" months, "&amp;DATEDIF(V1460,A1460,"MD")&amp;" days")</f>
        <v/>
      </c>
      <c r="X1460" s="294" t="n"/>
      <c r="Y1460" s="294" t="n"/>
      <c r="Z1460" s="294" t="n"/>
      <c r="AA1460" s="294" t="n"/>
      <c r="AB1460" s="294" t="n">
        <v>4</v>
      </c>
      <c r="AC1460" s="294" t="n"/>
      <c r="AD1460" s="294" t="n"/>
      <c r="AE1460" s="587" t="inlineStr">
        <is>
          <t>2:18.6800</t>
        </is>
      </c>
      <c r="AF1460" s="418">
        <f>IF(OR(AE1460="",AE1460="",AE1460=0),"",6.172/(AE1460*24))</f>
        <v/>
      </c>
      <c r="AG1460" s="298" t="n">
        <v>3</v>
      </c>
      <c r="AH1460" s="587" t="inlineStr">
        <is>
          <t>2:19.0440</t>
        </is>
      </c>
      <c r="AI1460" s="418">
        <f>IF(OR(AH1460="",AH1460="",AH1460=0),"",6.172/(AH1460*24))</f>
        <v/>
      </c>
      <c r="AJ1460" s="175">
        <f>IF(AND(ISNUMBER(AB1460),ISNUMBER(AG1460)),AB1460-AG1460,"")</f>
        <v/>
      </c>
      <c r="AK1460" s="294" t="inlineStr">
        <is>
          <t>Hub Bearing</t>
        </is>
      </c>
      <c r="AL1460" s="294" t="n">
        <v>114</v>
      </c>
      <c r="AM1460" s="516" t="n"/>
      <c r="AN1460" s="671">
        <f>IF(OR(AL1460="",AM1460="",AM1460=0),"",AL1460*6.172/(AM1460*24))</f>
        <v/>
      </c>
      <c r="AO1460" s="477">
        <f>IF(AND(AL1460=AL1459,AM1460&lt;&gt;"",AM1459&lt;&gt;""),AM1460-AM1459,"")</f>
        <v/>
      </c>
      <c r="AP1460" s="294" t="n"/>
      <c r="AQ1460" s="587" t="inlineStr"/>
      <c r="AR1460" s="418">
        <f>IF(OR(AQ1460="",AQ1460="",AQ1460=0),"",6.172/(AQ1460*24))</f>
        <v/>
      </c>
      <c r="AS1460" s="436">
        <f>IF(OR(NOT(ISNUMBER(C1460)),NOT(ISNUMBER(AB1460))),"",IF(AG1460&lt;&gt;"",AG1460,AB1460)-C1460)</f>
        <v/>
      </c>
      <c r="AT1460" s="299" t="n"/>
      <c r="AU1460" s="300">
        <f>IF($B1460="","",TEXT($A1460,"yyyymmdd")&amp;"_P"&amp;$C1460&amp;"_C"&amp;$F1460&amp;"_"&amp;TRIM(RIGHT(SUBSTITUTE(TRIM(SUBSTITUTE($L1460,CHAR(160)," "))," ",REPT(" ",60)),60))&amp;IF($P1460="","","-"&amp;TRIM(RIGHT(SUBSTITUTE(TRIM(SUBSTITUTE($P1460,CHAR(160)," "))," ",REPT(" ",60)),60)))&amp;IF($T1460="","","-"&amp;TRIM(RIGHT(SUBSTITUTE(TRIM(SUBSTITUTE($T1460,CHAR(160)," "))," ",REPT(" ",60)),60)))&amp;".jpg")</f>
        <v/>
      </c>
    </row>
    <row r="1461" ht="42" customHeight="1">
      <c r="A1461" s="292" t="n">
        <v>31690</v>
      </c>
      <c r="B1461" s="294" t="inlineStr">
        <is>
          <t>James Hardie 1000 5 October, 1986</t>
        </is>
      </c>
      <c r="C1461" s="294" t="inlineStr">
        <is>
          <t>DNF</t>
        </is>
      </c>
      <c r="D1461" s="294" t="inlineStr">
        <is>
          <t>B</t>
        </is>
      </c>
      <c r="E1461" s="294" t="n"/>
      <c r="F1461" s="294" t="n">
        <v>44</v>
      </c>
      <c r="G1461" s="294" t="inlineStr">
        <is>
          <t>Volvo Dealer Team</t>
        </is>
      </c>
      <c r="H1461" s="294" t="n"/>
      <c r="I1461" s="294" t="n"/>
      <c r="J1461" s="294" t="inlineStr">
        <is>
          <t>Volvo 240T</t>
        </is>
      </c>
      <c r="K1461" s="294" t="inlineStr">
        <is>
          <t>2141 tc L4</t>
        </is>
      </c>
      <c r="L1461" s="294" t="inlineStr">
        <is>
          <t>John Bowe</t>
        </is>
      </c>
      <c r="M1461" s="294" t="inlineStr">
        <is>
          <t>AUS</t>
        </is>
      </c>
      <c r="N1461" s="700">
        <f>_xlfn.LET(_xlpm.d,_xlfn.XLOOKUP(L1461,'[1]Birth Dates'!$A:$A,'[1]Birth Dates'!$B:$B,"",0),IF(_xlpm.d=0,"",_xlpm.d))</f>
        <v/>
      </c>
      <c r="O1461" s="294">
        <f>IF(OR(N1461="",A1461="",NOT(ISNUMBER(N1461)),N1461&gt;A1461),"",DATEDIF(N1461,A1461,"Y")&amp;" years, "&amp;DATEDIF(N1461,A1461,"YM")&amp;" months, "&amp;DATEDIF(N1461,A1461,"MD")&amp;" days")</f>
        <v/>
      </c>
      <c r="P1461" s="294" t="inlineStr">
        <is>
          <t>Alfredo Costanzo</t>
        </is>
      </c>
      <c r="Q1461" s="294" t="inlineStr">
        <is>
          <t>AUS</t>
        </is>
      </c>
      <c r="R1461" s="700">
        <f>_xlfn.LET(_xlpm.d,_xlfn.XLOOKUP(P1461,'[1]Birth Dates'!$A:$A,'[1]Birth Dates'!$B:$B,"",0),IF(_xlpm.d=0,"",_xlpm.d))</f>
        <v/>
      </c>
      <c r="S1461" s="294">
        <f>IF(OR(R1461="",A1461="",NOT(ISNUMBER(R1461)),R1461&gt;A1461),"",DATEDIF(R1461,A1461,"Y")&amp;" years, "&amp;DATEDIF(R1461,A1461,"YM")&amp;" months, "&amp;DATEDIF(R1461,A1461,"MD")&amp;" days")</f>
        <v/>
      </c>
      <c r="T1461" s="294" t="n"/>
      <c r="U1461" s="294" t="n"/>
      <c r="V1461" s="700">
        <f>_xlfn.LET(_xlpm.d,_xlfn.XLOOKUP(T1461,'[1]Birth Dates'!$A:$A,'[1]Birth Dates'!$B:$B,"",0),IF(_xlpm.d=0,"",_xlpm.d))</f>
        <v/>
      </c>
      <c r="W1461" s="294">
        <f>IF(OR(V1461="",A1461="",NOT(ISNUMBER(V1461)),V1461&gt;A1461),"",DATEDIF(V1461,A1461,"Y")&amp;" years, "&amp;DATEDIF(V1461,A1461,"YM")&amp;" months, "&amp;DATEDIF(V1461,A1461,"MD")&amp;" days")</f>
        <v/>
      </c>
      <c r="X1461" s="294" t="n"/>
      <c r="Y1461" s="294" t="n"/>
      <c r="Z1461" s="294" t="n"/>
      <c r="AA1461" s="294" t="n"/>
      <c r="AB1461" s="294" t="n">
        <v>9</v>
      </c>
      <c r="AC1461" s="294" t="n"/>
      <c r="AD1461" s="294" t="n"/>
      <c r="AE1461" s="587" t="inlineStr">
        <is>
          <t>2:18.5800</t>
        </is>
      </c>
      <c r="AF1461" s="418">
        <f>IF(OR(AE1461="",AE1461="",AE1461=0),"",6.172/(AE1461*24))</f>
        <v/>
      </c>
      <c r="AG1461" s="298" t="n">
        <v>5</v>
      </c>
      <c r="AH1461" s="587" t="inlineStr">
        <is>
          <t>2:19.5940</t>
        </is>
      </c>
      <c r="AI1461" s="418">
        <f>IF(OR(AH1461="",AH1461="",AH1461=0),"",6.172/(AH1461*24))</f>
        <v/>
      </c>
      <c r="AJ1461" s="175">
        <f>IF(AND(ISNUMBER(AB1461),ISNUMBER(AG1461)),AB1461-AG1461,"")</f>
        <v/>
      </c>
      <c r="AK1461" s="294" t="inlineStr">
        <is>
          <t>Engine</t>
        </is>
      </c>
      <c r="AL1461" s="294" t="n">
        <v>113</v>
      </c>
      <c r="AM1461" s="516" t="n"/>
      <c r="AN1461" s="671">
        <f>IF(OR(AL1461="",AM1461="",AM1461=0),"",AL1461*6.172/(AM1461*24))</f>
        <v/>
      </c>
      <c r="AO1461" s="477">
        <f>IF(AND(AL1461=AL1460,AM1461&lt;&gt;"",AM1460&lt;&gt;""),AM1461-AM1460,"")</f>
        <v/>
      </c>
      <c r="AP1461" s="294" t="n"/>
      <c r="AQ1461" s="587" t="inlineStr"/>
      <c r="AR1461" s="418">
        <f>IF(OR(AQ1461="",AQ1461="",AQ1461=0),"",6.172/(AQ1461*24))</f>
        <v/>
      </c>
      <c r="AS1461" s="436">
        <f>IF(OR(NOT(ISNUMBER(C1461)),NOT(ISNUMBER(AB1461))),"",IF(AG1461&lt;&gt;"",AG1461,AB1461)-C1461)</f>
        <v/>
      </c>
      <c r="AT1461" s="299" t="n"/>
      <c r="AU1461" s="300">
        <f>IF($B1461="","",TEXT($A1461,"yyyymmdd")&amp;"_P"&amp;$C1461&amp;"_C"&amp;$F1461&amp;"_"&amp;TRIM(RIGHT(SUBSTITUTE(TRIM(SUBSTITUTE($L1461,CHAR(160)," "))," ",REPT(" ",60)),60))&amp;IF($P1461="","","-"&amp;TRIM(RIGHT(SUBSTITUTE(TRIM(SUBSTITUTE($P1461,CHAR(160)," "))," ",REPT(" ",60)),60)))&amp;IF($T1461="","","-"&amp;TRIM(RIGHT(SUBSTITUTE(TRIM(SUBSTITUTE($T1461,CHAR(160)," "))," ",REPT(" ",60)),60)))&amp;".jpg")</f>
        <v/>
      </c>
    </row>
    <row r="1462" ht="42" customHeight="1">
      <c r="A1462" s="292" t="n">
        <v>31690</v>
      </c>
      <c r="B1462" s="294" t="inlineStr">
        <is>
          <t>James Hardie 1000 5 October, 1986</t>
        </is>
      </c>
      <c r="C1462" s="294" t="inlineStr">
        <is>
          <t>DNF</t>
        </is>
      </c>
      <c r="D1462" s="294" t="inlineStr">
        <is>
          <t>B</t>
        </is>
      </c>
      <c r="E1462" s="294" t="n"/>
      <c r="F1462" s="294" t="n">
        <v>75</v>
      </c>
      <c r="G1462" s="294" t="inlineStr">
        <is>
          <t>Network Alfa</t>
        </is>
      </c>
      <c r="H1462" s="294" t="n"/>
      <c r="I1462" s="294" t="n"/>
      <c r="J1462" s="294" t="inlineStr">
        <is>
          <t>Alfa Romeo GTV6</t>
        </is>
      </c>
      <c r="K1462" s="294" t="inlineStr">
        <is>
          <t>2491 V6</t>
        </is>
      </c>
      <c r="L1462" s="294" t="inlineStr">
        <is>
          <t>Colin Bond</t>
        </is>
      </c>
      <c r="M1462" s="294" t="inlineStr">
        <is>
          <t>AUS</t>
        </is>
      </c>
      <c r="N1462" s="700">
        <f>_xlfn.LET(_xlpm.d,_xlfn.XLOOKUP(L1462,'[1]Birth Dates'!$A:$A,'[1]Birth Dates'!$B:$B,"",0),IF(_xlpm.d=0,"",_xlpm.d))</f>
        <v/>
      </c>
      <c r="O1462" s="294">
        <f>IF(OR(N1462="",A1462="",NOT(ISNUMBER(N1462)),N1462&gt;A1462),"",DATEDIF(N1462,A1462,"Y")&amp;" years, "&amp;DATEDIF(N1462,A1462,"YM")&amp;" months, "&amp;DATEDIF(N1462,A1462,"MD")&amp;" days")</f>
        <v/>
      </c>
      <c r="P1462" s="294" t="inlineStr">
        <is>
          <t>Peter Fitzgerald</t>
        </is>
      </c>
      <c r="Q1462" s="294" t="inlineStr">
        <is>
          <t>AUS</t>
        </is>
      </c>
      <c r="R1462" s="700">
        <f>_xlfn.LET(_xlpm.d,_xlfn.XLOOKUP(P1462,'[1]Birth Dates'!$A:$A,'[1]Birth Dates'!$B:$B,"",0),IF(_xlpm.d=0,"",_xlpm.d))</f>
        <v/>
      </c>
      <c r="S1462" s="294">
        <f>IF(OR(R1462="",A1462="",NOT(ISNUMBER(R1462)),R1462&gt;A1462),"",DATEDIF(R1462,A1462,"Y")&amp;" years, "&amp;DATEDIF(R1462,A1462,"YM")&amp;" months, "&amp;DATEDIF(R1462,A1462,"MD")&amp;" days")</f>
        <v/>
      </c>
      <c r="T1462" s="294" t="n"/>
      <c r="U1462" s="294" t="n"/>
      <c r="V1462" s="700">
        <f>_xlfn.LET(_xlpm.d,_xlfn.XLOOKUP(T1462,'[1]Birth Dates'!$A:$A,'[1]Birth Dates'!$B:$B,"",0),IF(_xlpm.d=0,"",_xlpm.d))</f>
        <v/>
      </c>
      <c r="W1462" s="294">
        <f>IF(OR(V1462="",A1462="",NOT(ISNUMBER(V1462)),V1462&gt;A1462),"",DATEDIF(V1462,A1462,"Y")&amp;" years, "&amp;DATEDIF(V1462,A1462,"YM")&amp;" months, "&amp;DATEDIF(V1462,A1462,"MD")&amp;" days")</f>
        <v/>
      </c>
      <c r="X1462" s="294" t="n"/>
      <c r="Y1462" s="294" t="n"/>
      <c r="Z1462" s="294" t="n"/>
      <c r="AA1462" s="294" t="n"/>
      <c r="AB1462" s="294" t="n">
        <v>36</v>
      </c>
      <c r="AC1462" s="294" t="n"/>
      <c r="AD1462" s="294" t="n"/>
      <c r="AE1462" s="587" t="inlineStr">
        <is>
          <t>2:25.3600</t>
        </is>
      </c>
      <c r="AF1462" s="418">
        <f>IF(OR(AE1462="",AE1462="",AE1462=0),"",6.172/(AE1462*24))</f>
        <v/>
      </c>
      <c r="AG1462" s="298" t="n"/>
      <c r="AH1462" s="587" t="inlineStr"/>
      <c r="AI1462" s="418">
        <f>IF(OR(AH1462="",AH1462="",AH1462=0),"",6.172/(AH1462*24))</f>
        <v/>
      </c>
      <c r="AJ1462" s="175">
        <f>IF(AND(ISNUMBER(AB1462),ISNUMBER(AG1462)),AB1462-AG1462,"")</f>
        <v/>
      </c>
      <c r="AK1462" s="294" t="inlineStr">
        <is>
          <t>Engine</t>
        </is>
      </c>
      <c r="AL1462" s="294" t="n">
        <v>111</v>
      </c>
      <c r="AM1462" s="516" t="n"/>
      <c r="AN1462" s="671">
        <f>IF(OR(AL1462="",AM1462="",AM1462=0),"",AL1462*6.172/(AM1462*24))</f>
        <v/>
      </c>
      <c r="AO1462" s="477">
        <f>IF(AND(AL1462=AL1461,AM1462&lt;&gt;"",AM1461&lt;&gt;""),AM1462-AM1461,"")</f>
        <v/>
      </c>
      <c r="AP1462" s="294" t="n"/>
      <c r="AQ1462" s="587" t="inlineStr"/>
      <c r="AR1462" s="418">
        <f>IF(OR(AQ1462="",AQ1462="",AQ1462=0),"",6.172/(AQ1462*24))</f>
        <v/>
      </c>
      <c r="AS1462" s="436">
        <f>IF(OR(NOT(ISNUMBER(C1462)),NOT(ISNUMBER(AB1462))),"",IF(AG1462&lt;&gt;"",AG1462,AB1462)-C1462)</f>
        <v/>
      </c>
      <c r="AT1462" s="299" t="n"/>
      <c r="AU1462" s="300">
        <f>IF($B1462="","",TEXT($A1462,"yyyymmdd")&amp;"_P"&amp;$C1462&amp;"_C"&amp;$F1462&amp;"_"&amp;TRIM(RIGHT(SUBSTITUTE(TRIM(SUBSTITUTE($L1462,CHAR(160)," "))," ",REPT(" ",60)),60))&amp;IF($P1462="","","-"&amp;TRIM(RIGHT(SUBSTITUTE(TRIM(SUBSTITUTE($P1462,CHAR(160)," "))," ",REPT(" ",60)),60)))&amp;IF($T1462="","","-"&amp;TRIM(RIGHT(SUBSTITUTE(TRIM(SUBSTITUTE($T1462,CHAR(160)," "))," ",REPT(" ",60)),60)))&amp;".jpg")</f>
        <v/>
      </c>
    </row>
    <row r="1463" ht="42" customHeight="1">
      <c r="A1463" s="292" t="n">
        <v>31690</v>
      </c>
      <c r="B1463" s="294" t="inlineStr">
        <is>
          <t>James Hardie 1000 5 October, 1986</t>
        </is>
      </c>
      <c r="C1463" s="294" t="inlineStr">
        <is>
          <t>DNF</t>
        </is>
      </c>
      <c r="D1463" s="294" t="inlineStr">
        <is>
          <t>C</t>
        </is>
      </c>
      <c r="E1463" s="294" t="n"/>
      <c r="F1463" s="294" t="n">
        <v>34</v>
      </c>
      <c r="G1463" s="294" t="inlineStr">
        <is>
          <t>Lansvale Smash Repairs Pty Ltd</t>
        </is>
      </c>
      <c r="H1463" s="294" t="n"/>
      <c r="I1463" s="294" t="n"/>
      <c r="J1463" s="294" t="inlineStr">
        <is>
          <t>Holden Commodore VK</t>
        </is>
      </c>
      <c r="K1463" s="294" t="inlineStr">
        <is>
          <t>4980 V8</t>
        </is>
      </c>
      <c r="L1463" s="294" t="inlineStr">
        <is>
          <t>Trevor Ashby</t>
        </is>
      </c>
      <c r="M1463" s="294" t="inlineStr">
        <is>
          <t>AUS</t>
        </is>
      </c>
      <c r="N1463" s="700">
        <f>_xlfn.LET(_xlpm.d,_xlfn.XLOOKUP(L1463,'[1]Birth Dates'!$A:$A,'[1]Birth Dates'!$B:$B,"",0),IF(_xlpm.d=0,"",_xlpm.d))</f>
        <v/>
      </c>
      <c r="O1463" s="294">
        <f>IF(OR(N1463="",A1463="",NOT(ISNUMBER(N1463)),N1463&gt;A1463),"",DATEDIF(N1463,A1463,"Y")&amp;" years, "&amp;DATEDIF(N1463,A1463,"YM")&amp;" months, "&amp;DATEDIF(N1463,A1463,"MD")&amp;" days")</f>
        <v/>
      </c>
      <c r="P1463" s="294" t="inlineStr">
        <is>
          <t>Steve Reed</t>
        </is>
      </c>
      <c r="Q1463" s="294" t="inlineStr">
        <is>
          <t>AUS</t>
        </is>
      </c>
      <c r="R1463" s="700">
        <f>_xlfn.LET(_xlpm.d,_xlfn.XLOOKUP(P1463,'[1]Birth Dates'!$A:$A,'[1]Birth Dates'!$B:$B,"",0),IF(_xlpm.d=0,"",_xlpm.d))</f>
        <v/>
      </c>
      <c r="S1463" s="294">
        <f>IF(OR(R1463="",A1463="",NOT(ISNUMBER(R1463)),R1463&gt;A1463),"",DATEDIF(R1463,A1463,"Y")&amp;" years, "&amp;DATEDIF(R1463,A1463,"YM")&amp;" months, "&amp;DATEDIF(R1463,A1463,"MD")&amp;" days")</f>
        <v/>
      </c>
      <c r="T1463" s="294" t="n"/>
      <c r="U1463" s="294" t="n"/>
      <c r="V1463" s="700">
        <f>_xlfn.LET(_xlpm.d,_xlfn.XLOOKUP(T1463,'[1]Birth Dates'!$A:$A,'[1]Birth Dates'!$B:$B,"",0),IF(_xlpm.d=0,"",_xlpm.d))</f>
        <v/>
      </c>
      <c r="W1463" s="294">
        <f>IF(OR(V1463="",A1463="",NOT(ISNUMBER(V1463)),V1463&gt;A1463),"",DATEDIF(V1463,A1463,"Y")&amp;" years, "&amp;DATEDIF(V1463,A1463,"YM")&amp;" months, "&amp;DATEDIF(V1463,A1463,"MD")&amp;" days")</f>
        <v/>
      </c>
      <c r="X1463" s="294" t="n"/>
      <c r="Y1463" s="294" t="n"/>
      <c r="Z1463" s="294" t="n"/>
      <c r="AA1463" s="294" t="n"/>
      <c r="AB1463" s="294" t="n">
        <v>16</v>
      </c>
      <c r="AC1463" s="294" t="n"/>
      <c r="AD1463" s="294" t="n"/>
      <c r="AE1463" s="587" t="inlineStr">
        <is>
          <t>2:21.7800</t>
        </is>
      </c>
      <c r="AF1463" s="418">
        <f>IF(OR(AE1463="",AE1463="",AE1463=0),"",6.172/(AE1463*24))</f>
        <v/>
      </c>
      <c r="AG1463" s="298" t="n"/>
      <c r="AH1463" s="587" t="inlineStr"/>
      <c r="AI1463" s="418">
        <f>IF(OR(AH1463="",AH1463="",AH1463=0),"",6.172/(AH1463*24))</f>
        <v/>
      </c>
      <c r="AJ1463" s="175">
        <f>IF(AND(ISNUMBER(AB1463),ISNUMBER(AG1463)),AB1463-AG1463,"")</f>
        <v/>
      </c>
      <c r="AK1463" s="294" t="inlineStr">
        <is>
          <t>Differential</t>
        </is>
      </c>
      <c r="AL1463" s="294" t="n">
        <v>111</v>
      </c>
      <c r="AM1463" s="516" t="n"/>
      <c r="AN1463" s="671">
        <f>IF(OR(AL1463="",AM1463="",AM1463=0),"",AL1463*6.172/(AM1463*24))</f>
        <v/>
      </c>
      <c r="AO1463" s="477">
        <f>IF(AND(AL1463=AL1462,AM1463&lt;&gt;"",AM1462&lt;&gt;""),AM1463-AM1462,"")</f>
        <v/>
      </c>
      <c r="AP1463" s="294" t="n"/>
      <c r="AQ1463" s="587" t="inlineStr"/>
      <c r="AR1463" s="418">
        <f>IF(OR(AQ1463="",AQ1463="",AQ1463=0),"",6.172/(AQ1463*24))</f>
        <v/>
      </c>
      <c r="AS1463" s="436">
        <f>IF(OR(NOT(ISNUMBER(C1463)),NOT(ISNUMBER(AB1463))),"",IF(AG1463&lt;&gt;"",AG1463,AB1463)-C1463)</f>
        <v/>
      </c>
      <c r="AT1463" s="299" t="n"/>
      <c r="AU1463" s="300">
        <f>IF($B1463="","",TEXT($A1463,"yyyymmdd")&amp;"_P"&amp;$C1463&amp;"_C"&amp;$F1463&amp;"_"&amp;TRIM(RIGHT(SUBSTITUTE(TRIM(SUBSTITUTE($L1463,CHAR(160)," "))," ",REPT(" ",60)),60))&amp;IF($P1463="","","-"&amp;TRIM(RIGHT(SUBSTITUTE(TRIM(SUBSTITUTE($P1463,CHAR(160)," "))," ",REPT(" ",60)),60)))&amp;IF($T1463="","","-"&amp;TRIM(RIGHT(SUBSTITUTE(TRIM(SUBSTITUTE($T1463,CHAR(160)," "))," ",REPT(" ",60)),60)))&amp;".jpg")</f>
        <v/>
      </c>
    </row>
    <row r="1464" ht="42" customHeight="1">
      <c r="A1464" s="292" t="n">
        <v>31690</v>
      </c>
      <c r="B1464" s="294" t="inlineStr">
        <is>
          <t>James Hardie 1000 5 October, 1986</t>
        </is>
      </c>
      <c r="C1464" s="294" t="inlineStr">
        <is>
          <t>DNF</t>
        </is>
      </c>
      <c r="D1464" s="294" t="inlineStr">
        <is>
          <t>A</t>
        </is>
      </c>
      <c r="E1464" s="294" t="n"/>
      <c r="F1464" s="294" t="n">
        <v>56</v>
      </c>
      <c r="G1464" s="294" t="inlineStr">
        <is>
          <t>Frank Cecchele</t>
        </is>
      </c>
      <c r="H1464" s="294" t="n"/>
      <c r="I1464" s="294" t="n"/>
      <c r="J1464" s="294" t="inlineStr">
        <is>
          <t>Fiat Uno</t>
        </is>
      </c>
      <c r="K1464" s="294" t="inlineStr">
        <is>
          <t>1301 tc L4</t>
        </is>
      </c>
      <c r="L1464" s="294" t="inlineStr">
        <is>
          <t>Gordon Mitchell</t>
        </is>
      </c>
      <c r="M1464" s="294" t="inlineStr">
        <is>
          <t>AUS</t>
        </is>
      </c>
      <c r="N1464" s="700">
        <f>_xlfn.LET(_xlpm.d,_xlfn.XLOOKUP(L1464,'[1]Birth Dates'!$A:$A,'[1]Birth Dates'!$B:$B,"",0),IF(_xlpm.d=0,"",_xlpm.d))</f>
        <v/>
      </c>
      <c r="O1464" s="294">
        <f>IF(OR(N1464="",A1464="",NOT(ISNUMBER(N1464)),N1464&gt;A1464),"",DATEDIF(N1464,A1464,"Y")&amp;" years, "&amp;DATEDIF(N1464,A1464,"YM")&amp;" months, "&amp;DATEDIF(N1464,A1464,"MD")&amp;" days")</f>
        <v/>
      </c>
      <c r="P1464" s="294" t="inlineStr">
        <is>
          <t>Allan McCarthy</t>
        </is>
      </c>
      <c r="Q1464" s="294" t="inlineStr">
        <is>
          <t>AUS</t>
        </is>
      </c>
      <c r="R1464" s="700">
        <f>_xlfn.LET(_xlpm.d,_xlfn.XLOOKUP(P1464,'[1]Birth Dates'!$A:$A,'[1]Birth Dates'!$B:$B,"",0),IF(_xlpm.d=0,"",_xlpm.d))</f>
        <v/>
      </c>
      <c r="S1464" s="294">
        <f>IF(OR(R1464="",A1464="",NOT(ISNUMBER(R1464)),R1464&gt;A1464),"",DATEDIF(R1464,A1464,"Y")&amp;" years, "&amp;DATEDIF(R1464,A1464,"YM")&amp;" months, "&amp;DATEDIF(R1464,A1464,"MD")&amp;" days")</f>
        <v/>
      </c>
      <c r="T1464" s="294" t="n"/>
      <c r="U1464" s="294" t="n"/>
      <c r="V1464" s="700">
        <f>_xlfn.LET(_xlpm.d,_xlfn.XLOOKUP(T1464,'[1]Birth Dates'!$A:$A,'[1]Birth Dates'!$B:$B,"",0),IF(_xlpm.d=0,"",_xlpm.d))</f>
        <v/>
      </c>
      <c r="W1464" s="294">
        <f>IF(OR(V1464="",A1464="",NOT(ISNUMBER(V1464)),V1464&gt;A1464),"",DATEDIF(V1464,A1464,"Y")&amp;" years, "&amp;DATEDIF(V1464,A1464,"YM")&amp;" months, "&amp;DATEDIF(V1464,A1464,"MD")&amp;" days")</f>
        <v/>
      </c>
      <c r="X1464" s="294" t="n"/>
      <c r="Y1464" s="294" t="n"/>
      <c r="Z1464" s="294" t="n"/>
      <c r="AA1464" s="294" t="n"/>
      <c r="AB1464" s="294" t="n">
        <v>59</v>
      </c>
      <c r="AC1464" s="294" t="n"/>
      <c r="AD1464" s="294" t="n"/>
      <c r="AE1464" s="587" t="inlineStr">
        <is>
          <t>0:00.0000</t>
        </is>
      </c>
      <c r="AF1464" s="418">
        <f>IF(OR(AE1464="",AE1464="",AE1464=0),"",6.172/(AE1464*24))</f>
        <v/>
      </c>
      <c r="AG1464" s="298" t="n"/>
      <c r="AH1464" s="587" t="inlineStr"/>
      <c r="AI1464" s="418">
        <f>IF(OR(AH1464="",AH1464="",AH1464=0),"",6.172/(AH1464*24))</f>
        <v/>
      </c>
      <c r="AJ1464" s="175">
        <f>IF(AND(ISNUMBER(AB1464),ISNUMBER(AG1464)),AB1464-AG1464,"")</f>
        <v/>
      </c>
      <c r="AK1464" s="294" t="inlineStr">
        <is>
          <t>Insufficent Laps</t>
        </is>
      </c>
      <c r="AL1464" s="294" t="n">
        <v>110</v>
      </c>
      <c r="AM1464" s="516" t="n"/>
      <c r="AN1464" s="671">
        <f>IF(OR(AL1464="",AM1464="",AM1464=0),"",AL1464*6.172/(AM1464*24))</f>
        <v/>
      </c>
      <c r="AO1464" s="477">
        <f>IF(AND(AL1464=AL1463,AM1464&lt;&gt;"",AM1463&lt;&gt;""),AM1464-AM1463,"")</f>
        <v/>
      </c>
      <c r="AP1464" s="294" t="n"/>
      <c r="AQ1464" s="587" t="inlineStr"/>
      <c r="AR1464" s="418">
        <f>IF(OR(AQ1464="",AQ1464="",AQ1464=0),"",6.172/(AQ1464*24))</f>
        <v/>
      </c>
      <c r="AS1464" s="436">
        <f>IF(OR(NOT(ISNUMBER(C1464)),NOT(ISNUMBER(AB1464))),"",IF(AG1464&lt;&gt;"",AG1464,AB1464)-C1464)</f>
        <v/>
      </c>
      <c r="AT1464" s="299" t="n"/>
      <c r="AU1464" s="300">
        <f>IF($B1464="","",TEXT($A1464,"yyyymmdd")&amp;"_P"&amp;$C1464&amp;"_C"&amp;$F1464&amp;"_"&amp;TRIM(RIGHT(SUBSTITUTE(TRIM(SUBSTITUTE($L1464,CHAR(160)," "))," ",REPT(" ",60)),60))&amp;IF($P1464="","","-"&amp;TRIM(RIGHT(SUBSTITUTE(TRIM(SUBSTITUTE($P1464,CHAR(160)," "))," ",REPT(" ",60)),60)))&amp;IF($T1464="","","-"&amp;TRIM(RIGHT(SUBSTITUTE(TRIM(SUBSTITUTE($T1464,CHAR(160)," "))," ",REPT(" ",60)),60)))&amp;".jpg")</f>
        <v/>
      </c>
    </row>
    <row r="1465" ht="42" customHeight="1">
      <c r="A1465" s="292" t="n">
        <v>31690</v>
      </c>
      <c r="B1465" s="294" t="inlineStr">
        <is>
          <t>James Hardie 1000 5 October, 1986</t>
        </is>
      </c>
      <c r="C1465" s="294" t="inlineStr">
        <is>
          <t>DNF</t>
        </is>
      </c>
      <c r="D1465" s="294" t="inlineStr">
        <is>
          <t>C</t>
        </is>
      </c>
      <c r="E1465" s="294" t="n"/>
      <c r="F1465" s="294" t="n">
        <v>9</v>
      </c>
      <c r="G1465" s="294" t="inlineStr">
        <is>
          <t>JPS Team BMW</t>
        </is>
      </c>
      <c r="H1465" s="294" t="n"/>
      <c r="I1465" s="294" t="n"/>
      <c r="J1465" s="294" t="inlineStr">
        <is>
          <t>BMW 635CSi</t>
        </is>
      </c>
      <c r="K1465" s="294" t="inlineStr">
        <is>
          <t>3475 L6</t>
        </is>
      </c>
      <c r="L1465" s="294" t="inlineStr">
        <is>
          <t>Trevor Crowe</t>
        </is>
      </c>
      <c r="M1465" s="294" t="inlineStr">
        <is>
          <t>NZL</t>
        </is>
      </c>
      <c r="N1465" s="700">
        <f>_xlfn.LET(_xlpm.d,_xlfn.XLOOKUP(L1465,'[1]Birth Dates'!$A:$A,'[1]Birth Dates'!$B:$B,"",0),IF(_xlpm.d=0,"",_xlpm.d))</f>
        <v/>
      </c>
      <c r="O1465" s="294">
        <f>IF(OR(N1465="",A1465="",NOT(ISNUMBER(N1465)),N1465&gt;A1465),"",DATEDIF(N1465,A1465,"Y")&amp;" years, "&amp;DATEDIF(N1465,A1465,"YM")&amp;" months, "&amp;DATEDIF(N1465,A1465,"MD")&amp;" days")</f>
        <v/>
      </c>
      <c r="P1465" s="294" t="inlineStr">
        <is>
          <t>Kevin Bartlett</t>
        </is>
      </c>
      <c r="Q1465" s="294" t="inlineStr">
        <is>
          <t>AUS</t>
        </is>
      </c>
      <c r="R1465" s="700">
        <f>_xlfn.LET(_xlpm.d,_xlfn.XLOOKUP(P1465,'[1]Birth Dates'!$A:$A,'[1]Birth Dates'!$B:$B,"",0),IF(_xlpm.d=0,"",_xlpm.d))</f>
        <v/>
      </c>
      <c r="S1465" s="294">
        <f>IF(OR(R1465="",A1465="",NOT(ISNUMBER(R1465)),R1465&gt;A1465),"",DATEDIF(R1465,A1465,"Y")&amp;" years, "&amp;DATEDIF(R1465,A1465,"YM")&amp;" months, "&amp;DATEDIF(R1465,A1465,"MD")&amp;" days")</f>
        <v/>
      </c>
      <c r="T1465" s="294" t="n"/>
      <c r="U1465" s="294" t="n"/>
      <c r="V1465" s="700">
        <f>_xlfn.LET(_xlpm.d,_xlfn.XLOOKUP(T1465,'[1]Birth Dates'!$A:$A,'[1]Birth Dates'!$B:$B,"",0),IF(_xlpm.d=0,"",_xlpm.d))</f>
        <v/>
      </c>
      <c r="W1465" s="294">
        <f>IF(OR(V1465="",A1465="",NOT(ISNUMBER(V1465)),V1465&gt;A1465),"",DATEDIF(V1465,A1465,"Y")&amp;" years, "&amp;DATEDIF(V1465,A1465,"YM")&amp;" months, "&amp;DATEDIF(V1465,A1465,"MD")&amp;" days")</f>
        <v/>
      </c>
      <c r="X1465" s="294" t="n"/>
      <c r="Y1465" s="294" t="n"/>
      <c r="Z1465" s="294" t="n"/>
      <c r="AA1465" s="294" t="n"/>
      <c r="AB1465" s="294" t="n">
        <v>17</v>
      </c>
      <c r="AC1465" s="294" t="n"/>
      <c r="AD1465" s="294" t="n"/>
      <c r="AE1465" s="587" t="inlineStr">
        <is>
          <t>2:21.9300</t>
        </is>
      </c>
      <c r="AF1465" s="418">
        <f>IF(OR(AE1465="",AE1465="",AE1465=0),"",6.172/(AE1465*24))</f>
        <v/>
      </c>
      <c r="AG1465" s="298" t="n"/>
      <c r="AH1465" s="587" t="inlineStr"/>
      <c r="AI1465" s="418">
        <f>IF(OR(AH1465="",AH1465="",AH1465=0),"",6.172/(AH1465*24))</f>
        <v/>
      </c>
      <c r="AJ1465" s="175">
        <f>IF(AND(ISNUMBER(AB1465),ISNUMBER(AG1465)),AB1465-AG1465,"")</f>
        <v/>
      </c>
      <c r="AK1465" s="294" t="inlineStr">
        <is>
          <t>Handling</t>
        </is>
      </c>
      <c r="AL1465" s="294" t="n">
        <v>109</v>
      </c>
      <c r="AM1465" s="516" t="n"/>
      <c r="AN1465" s="671">
        <f>IF(OR(AL1465="",AM1465="",AM1465=0),"",AL1465*6.172/(AM1465*24))</f>
        <v/>
      </c>
      <c r="AO1465" s="477">
        <f>IF(AND(AL1465=AL1464,AM1465&lt;&gt;"",AM1464&lt;&gt;""),AM1465-AM1464,"")</f>
        <v/>
      </c>
      <c r="AP1465" s="294" t="n"/>
      <c r="AQ1465" s="587" t="inlineStr"/>
      <c r="AR1465" s="418">
        <f>IF(OR(AQ1465="",AQ1465="",AQ1465=0),"",6.172/(AQ1465*24))</f>
        <v/>
      </c>
      <c r="AS1465" s="436">
        <f>IF(OR(NOT(ISNUMBER(C1465)),NOT(ISNUMBER(AB1465))),"",IF(AG1465&lt;&gt;"",AG1465,AB1465)-C1465)</f>
        <v/>
      </c>
      <c r="AT1465" s="299" t="n"/>
      <c r="AU1465" s="300">
        <f>IF($B1465="","",TEXT($A1465,"yyyymmdd")&amp;"_P"&amp;$C1465&amp;"_C"&amp;$F1465&amp;"_"&amp;TRIM(RIGHT(SUBSTITUTE(TRIM(SUBSTITUTE($L1465,CHAR(160)," "))," ",REPT(" ",60)),60))&amp;IF($P1465="","","-"&amp;TRIM(RIGHT(SUBSTITUTE(TRIM(SUBSTITUTE($P1465,CHAR(160)," "))," ",REPT(" ",60)),60)))&amp;IF($T1465="","","-"&amp;TRIM(RIGHT(SUBSTITUTE(TRIM(SUBSTITUTE($T1465,CHAR(160)," "))," ",REPT(" ",60)),60)))&amp;".jpg")</f>
        <v/>
      </c>
    </row>
    <row r="1466" ht="42" customHeight="1">
      <c r="A1466" s="292" t="n">
        <v>31690</v>
      </c>
      <c r="B1466" s="294" t="inlineStr">
        <is>
          <t>James Hardie 1000 5 October, 1986</t>
        </is>
      </c>
      <c r="C1466" s="294" t="inlineStr">
        <is>
          <t>DNF</t>
        </is>
      </c>
      <c r="D1466" s="294" t="inlineStr">
        <is>
          <t>C</t>
        </is>
      </c>
      <c r="E1466" s="294" t="n"/>
      <c r="F1466" s="294" t="n">
        <v>32</v>
      </c>
      <c r="G1466" s="294" t="inlineStr">
        <is>
          <t>John English</t>
        </is>
      </c>
      <c r="H1466" s="294" t="n"/>
      <c r="I1466" s="294" t="n"/>
      <c r="J1466" s="294" t="inlineStr">
        <is>
          <t>BMW 635CSi</t>
        </is>
      </c>
      <c r="K1466" s="294" t="inlineStr">
        <is>
          <t>3475 L6</t>
        </is>
      </c>
      <c r="L1466" s="294" t="inlineStr">
        <is>
          <t>John English</t>
        </is>
      </c>
      <c r="M1466" s="294" t="inlineStr">
        <is>
          <t>AUS</t>
        </is>
      </c>
      <c r="N1466" s="700">
        <f>_xlfn.LET(_xlpm.d,_xlfn.XLOOKUP(L1466,'[1]Birth Dates'!$A:$A,'[1]Birth Dates'!$B:$B,"",0),IF(_xlpm.d=0,"",_xlpm.d))</f>
        <v/>
      </c>
      <c r="O1466" s="294">
        <f>IF(OR(N1466="",A1466="",NOT(ISNUMBER(N1466)),N1466&gt;A1466),"",DATEDIF(N1466,A1466,"Y")&amp;" years, "&amp;DATEDIF(N1466,A1466,"YM")&amp;" months, "&amp;DATEDIF(N1466,A1466,"MD")&amp;" days")</f>
        <v/>
      </c>
      <c r="P1466" s="294" t="inlineStr">
        <is>
          <t>Glenn McIntyre</t>
        </is>
      </c>
      <c r="Q1466" s="294" t="inlineStr">
        <is>
          <t>NZL</t>
        </is>
      </c>
      <c r="R1466" s="700">
        <f>_xlfn.LET(_xlpm.d,_xlfn.XLOOKUP(P1466,'[1]Birth Dates'!$A:$A,'[1]Birth Dates'!$B:$B,"",0),IF(_xlpm.d=0,"",_xlpm.d))</f>
        <v/>
      </c>
      <c r="S1466" s="294">
        <f>IF(OR(R1466="",A1466="",NOT(ISNUMBER(R1466)),R1466&gt;A1466),"",DATEDIF(R1466,A1466,"Y")&amp;" years, "&amp;DATEDIF(R1466,A1466,"YM")&amp;" months, "&amp;DATEDIF(R1466,A1466,"MD")&amp;" days")</f>
        <v/>
      </c>
      <c r="T1466" s="294" t="n"/>
      <c r="U1466" s="294" t="n"/>
      <c r="V1466" s="700">
        <f>_xlfn.LET(_xlpm.d,_xlfn.XLOOKUP(T1466,'[1]Birth Dates'!$A:$A,'[1]Birth Dates'!$B:$B,"",0),IF(_xlpm.d=0,"",_xlpm.d))</f>
        <v/>
      </c>
      <c r="W1466" s="294">
        <f>IF(OR(V1466="",A1466="",NOT(ISNUMBER(V1466)),V1466&gt;A1466),"",DATEDIF(V1466,A1466,"Y")&amp;" years, "&amp;DATEDIF(V1466,A1466,"YM")&amp;" months, "&amp;DATEDIF(V1466,A1466,"MD")&amp;" days")</f>
        <v/>
      </c>
      <c r="X1466" s="294" t="n"/>
      <c r="Y1466" s="294" t="n"/>
      <c r="Z1466" s="294" t="n"/>
      <c r="AA1466" s="294" t="n"/>
      <c r="AB1466" s="294" t="n">
        <v>40</v>
      </c>
      <c r="AC1466" s="294" t="n"/>
      <c r="AD1466" s="294" t="n"/>
      <c r="AE1466" s="587" t="inlineStr">
        <is>
          <t>2:25.5400</t>
        </is>
      </c>
      <c r="AF1466" s="418">
        <f>IF(OR(AE1466="",AE1466="",AE1466=0),"",6.172/(AE1466*24))</f>
        <v/>
      </c>
      <c r="AG1466" s="298" t="n"/>
      <c r="AH1466" s="587" t="inlineStr"/>
      <c r="AI1466" s="418">
        <f>IF(OR(AH1466="",AH1466="",AH1466=0),"",6.172/(AH1466*24))</f>
        <v/>
      </c>
      <c r="AJ1466" s="175">
        <f>IF(AND(ISNUMBER(AB1466),ISNUMBER(AG1466)),AB1466-AG1466,"")</f>
        <v/>
      </c>
      <c r="AK1466" s="294" t="inlineStr">
        <is>
          <t>Insufficent Laps</t>
        </is>
      </c>
      <c r="AL1466" s="294" t="n">
        <v>101</v>
      </c>
      <c r="AM1466" s="516" t="n"/>
      <c r="AN1466" s="671">
        <f>IF(OR(AL1466="",AM1466="",AM1466=0),"",AL1466*6.172/(AM1466*24))</f>
        <v/>
      </c>
      <c r="AO1466" s="477">
        <f>IF(AND(AL1466=AL1465,AM1466&lt;&gt;"",AM1465&lt;&gt;""),AM1466-AM1465,"")</f>
        <v/>
      </c>
      <c r="AP1466" s="294" t="n"/>
      <c r="AQ1466" s="587" t="inlineStr"/>
      <c r="AR1466" s="418">
        <f>IF(OR(AQ1466="",AQ1466="",AQ1466=0),"",6.172/(AQ1466*24))</f>
        <v/>
      </c>
      <c r="AS1466" s="436">
        <f>IF(OR(NOT(ISNUMBER(C1466)),NOT(ISNUMBER(AB1466))),"",IF(AG1466&lt;&gt;"",AG1466,AB1466)-C1466)</f>
        <v/>
      </c>
      <c r="AT1466" s="299" t="n"/>
      <c r="AU1466" s="300">
        <f>IF($B1466="","",TEXT($A1466,"yyyymmdd")&amp;"_P"&amp;$C1466&amp;"_C"&amp;$F1466&amp;"_"&amp;TRIM(RIGHT(SUBSTITUTE(TRIM(SUBSTITUTE($L1466,CHAR(160)," "))," ",REPT(" ",60)),60))&amp;IF($P1466="","","-"&amp;TRIM(RIGHT(SUBSTITUTE(TRIM(SUBSTITUTE($P1466,CHAR(160)," "))," ",REPT(" ",60)),60)))&amp;IF($T1466="","","-"&amp;TRIM(RIGHT(SUBSTITUTE(TRIM(SUBSTITUTE($T1466,CHAR(160)," "))," ",REPT(" ",60)),60)))&amp;".jpg")</f>
        <v/>
      </c>
    </row>
    <row r="1467" ht="42" customHeight="1">
      <c r="A1467" s="292" t="n">
        <v>31690</v>
      </c>
      <c r="B1467" s="294" t="inlineStr">
        <is>
          <t>James Hardie 1000 5 October, 1986</t>
        </is>
      </c>
      <c r="C1467" s="294" t="inlineStr">
        <is>
          <t>DNF</t>
        </is>
      </c>
      <c r="D1467" s="294" t="inlineStr">
        <is>
          <t>C</t>
        </is>
      </c>
      <c r="E1467" s="294" t="n"/>
      <c r="F1467" s="294" t="n">
        <v>35</v>
      </c>
      <c r="G1467" s="294" t="inlineStr">
        <is>
          <t>Lester Smerdon</t>
        </is>
      </c>
      <c r="H1467" s="294" t="n"/>
      <c r="I1467" s="294" t="n"/>
      <c r="J1467" s="294" t="inlineStr">
        <is>
          <t>Holden Commodore VK</t>
        </is>
      </c>
      <c r="K1467" s="294" t="inlineStr">
        <is>
          <t>4980 V8</t>
        </is>
      </c>
      <c r="L1467" s="294" t="inlineStr">
        <is>
          <t>Lester Smerdon</t>
        </is>
      </c>
      <c r="M1467" s="294" t="inlineStr">
        <is>
          <t>AUS</t>
        </is>
      </c>
      <c r="N1467" s="700">
        <f>_xlfn.LET(_xlpm.d,_xlfn.XLOOKUP(L1467,'[1]Birth Dates'!$A:$A,'[1]Birth Dates'!$B:$B,"",0),IF(_xlpm.d=0,"",_xlpm.d))</f>
        <v/>
      </c>
      <c r="O1467" s="294">
        <f>IF(OR(N1467="",A1467="",NOT(ISNUMBER(N1467)),N1467&gt;A1467),"",DATEDIF(N1467,A1467,"Y")&amp;" years, "&amp;DATEDIF(N1467,A1467,"YM")&amp;" months, "&amp;DATEDIF(N1467,A1467,"MD")&amp;" days")</f>
        <v/>
      </c>
      <c r="P1467" s="294" t="inlineStr">
        <is>
          <t>Geoff Russell</t>
        </is>
      </c>
      <c r="Q1467" s="294" t="inlineStr">
        <is>
          <t>AUS</t>
        </is>
      </c>
      <c r="R1467" s="700">
        <f>_xlfn.LET(_xlpm.d,_xlfn.XLOOKUP(P1467,'[1]Birth Dates'!$A:$A,'[1]Birth Dates'!$B:$B,"",0),IF(_xlpm.d=0,"",_xlpm.d))</f>
        <v/>
      </c>
      <c r="S1467" s="294">
        <f>IF(OR(R1467="",A1467="",NOT(ISNUMBER(R1467)),R1467&gt;A1467),"",DATEDIF(R1467,A1467,"Y")&amp;" years, "&amp;DATEDIF(R1467,A1467,"YM")&amp;" months, "&amp;DATEDIF(R1467,A1467,"MD")&amp;" days")</f>
        <v/>
      </c>
      <c r="T1467" s="294" t="n"/>
      <c r="U1467" s="294" t="n"/>
      <c r="V1467" s="700">
        <f>_xlfn.LET(_xlpm.d,_xlfn.XLOOKUP(T1467,'[1]Birth Dates'!$A:$A,'[1]Birth Dates'!$B:$B,"",0),IF(_xlpm.d=0,"",_xlpm.d))</f>
        <v/>
      </c>
      <c r="W1467" s="294">
        <f>IF(OR(V1467="",A1467="",NOT(ISNUMBER(V1467)),V1467&gt;A1467),"",DATEDIF(V1467,A1467,"Y")&amp;" years, "&amp;DATEDIF(V1467,A1467,"YM")&amp;" months, "&amp;DATEDIF(V1467,A1467,"MD")&amp;" days")</f>
        <v/>
      </c>
      <c r="X1467" s="294" t="n"/>
      <c r="Y1467" s="294" t="n"/>
      <c r="Z1467" s="294" t="n"/>
      <c r="AA1467" s="294" t="n"/>
      <c r="AB1467" s="294" t="n">
        <v>28</v>
      </c>
      <c r="AC1467" s="294" t="n"/>
      <c r="AD1467" s="294" t="n"/>
      <c r="AE1467" s="587" t="inlineStr">
        <is>
          <t>2:23.7900</t>
        </is>
      </c>
      <c r="AF1467" s="418">
        <f>IF(OR(AE1467="",AE1467="",AE1467=0),"",6.172/(AE1467*24))</f>
        <v/>
      </c>
      <c r="AG1467" s="298" t="n"/>
      <c r="AH1467" s="587" t="inlineStr"/>
      <c r="AI1467" s="418">
        <f>IF(OR(AH1467="",AH1467="",AH1467=0),"",6.172/(AH1467*24))</f>
        <v/>
      </c>
      <c r="AJ1467" s="175">
        <f>IF(AND(ISNUMBER(AB1467),ISNUMBER(AG1467)),AB1467-AG1467,"")</f>
        <v/>
      </c>
      <c r="AK1467" s="294" t="inlineStr">
        <is>
          <t>Differential</t>
        </is>
      </c>
      <c r="AL1467" s="294" t="n">
        <v>100</v>
      </c>
      <c r="AM1467" s="516" t="n"/>
      <c r="AN1467" s="671">
        <f>IF(OR(AL1467="",AM1467="",AM1467=0),"",AL1467*6.172/(AM1467*24))</f>
        <v/>
      </c>
      <c r="AO1467" s="477">
        <f>IF(AND(AL1467=AL1466,AM1467&lt;&gt;"",AM1466&lt;&gt;""),AM1467-AM1466,"")</f>
        <v/>
      </c>
      <c r="AP1467" s="294" t="n"/>
      <c r="AQ1467" s="587" t="inlineStr"/>
      <c r="AR1467" s="418">
        <f>IF(OR(AQ1467="",AQ1467="",AQ1467=0),"",6.172/(AQ1467*24))</f>
        <v/>
      </c>
      <c r="AS1467" s="436">
        <f>IF(OR(NOT(ISNUMBER(C1467)),NOT(ISNUMBER(AB1467))),"",IF(AG1467&lt;&gt;"",AG1467,AB1467)-C1467)</f>
        <v/>
      </c>
      <c r="AT1467" s="299" t="n"/>
      <c r="AU1467" s="300">
        <f>IF($B1467="","",TEXT($A1467,"yyyymmdd")&amp;"_P"&amp;$C1467&amp;"_C"&amp;$F1467&amp;"_"&amp;TRIM(RIGHT(SUBSTITUTE(TRIM(SUBSTITUTE($L1467,CHAR(160)," "))," ",REPT(" ",60)),60))&amp;IF($P1467="","","-"&amp;TRIM(RIGHT(SUBSTITUTE(TRIM(SUBSTITUTE($P1467,CHAR(160)," "))," ",REPT(" ",60)),60)))&amp;IF($T1467="","","-"&amp;TRIM(RIGHT(SUBSTITUTE(TRIM(SUBSTITUTE($T1467,CHAR(160)," "))," ",REPT(" ",60)),60)))&amp;".jpg")</f>
        <v/>
      </c>
    </row>
    <row r="1468" ht="42" customHeight="1">
      <c r="A1468" s="292" t="n">
        <v>31690</v>
      </c>
      <c r="B1468" s="294" t="inlineStr">
        <is>
          <t>James Hardie 1000 5 October, 1986</t>
        </is>
      </c>
      <c r="C1468" s="294" t="inlineStr">
        <is>
          <t>DNF</t>
        </is>
      </c>
      <c r="D1468" s="294" t="inlineStr">
        <is>
          <t>C</t>
        </is>
      </c>
      <c r="E1468" s="294" t="n"/>
      <c r="F1468" s="294" t="n">
        <v>50</v>
      </c>
      <c r="G1468" s="294" t="inlineStr">
        <is>
          <t>John Donnelly</t>
        </is>
      </c>
      <c r="H1468" s="294" t="n"/>
      <c r="I1468" s="294" t="n"/>
      <c r="J1468" s="294" t="inlineStr">
        <is>
          <t>Rover Vitesse</t>
        </is>
      </c>
      <c r="K1468" s="294" t="inlineStr">
        <is>
          <t>3532 V8</t>
        </is>
      </c>
      <c r="L1468" s="294" t="inlineStr">
        <is>
          <t>John Donnelly</t>
        </is>
      </c>
      <c r="M1468" s="294" t="inlineStr">
        <is>
          <t>AUS</t>
        </is>
      </c>
      <c r="N1468" s="700">
        <f>_xlfn.LET(_xlpm.d,_xlfn.XLOOKUP(L1468,'[1]Birth Dates'!$A:$A,'[1]Birth Dates'!$B:$B,"",0),IF(_xlpm.d=0,"",_xlpm.d))</f>
        <v/>
      </c>
      <c r="O1468" s="294">
        <f>IF(OR(N1468="",A1468="",NOT(ISNUMBER(N1468)),N1468&gt;A1468),"",DATEDIF(N1468,A1468,"Y")&amp;" years, "&amp;DATEDIF(N1468,A1468,"YM")&amp;" months, "&amp;DATEDIF(N1468,A1468,"MD")&amp;" days")</f>
        <v/>
      </c>
      <c r="P1468" s="294" t="inlineStr">
        <is>
          <t>Simon Harrex</t>
        </is>
      </c>
      <c r="Q1468" s="294" t="inlineStr">
        <is>
          <t>GBR</t>
        </is>
      </c>
      <c r="R1468" s="700">
        <f>_xlfn.LET(_xlpm.d,_xlfn.XLOOKUP(P1468,'[1]Birth Dates'!$A:$A,'[1]Birth Dates'!$B:$B,"",0),IF(_xlpm.d=0,"",_xlpm.d))</f>
        <v/>
      </c>
      <c r="S1468" s="294">
        <f>IF(OR(R1468="",A1468="",NOT(ISNUMBER(R1468)),R1468&gt;A1468),"",DATEDIF(R1468,A1468,"Y")&amp;" years, "&amp;DATEDIF(R1468,A1468,"YM")&amp;" months, "&amp;DATEDIF(R1468,A1468,"MD")&amp;" days")</f>
        <v/>
      </c>
      <c r="T1468" s="294" t="n"/>
      <c r="U1468" s="294" t="n"/>
      <c r="V1468" s="700">
        <f>_xlfn.LET(_xlpm.d,_xlfn.XLOOKUP(T1468,'[1]Birth Dates'!$A:$A,'[1]Birth Dates'!$B:$B,"",0),IF(_xlpm.d=0,"",_xlpm.d))</f>
        <v/>
      </c>
      <c r="W1468" s="294">
        <f>IF(OR(V1468="",A1468="",NOT(ISNUMBER(V1468)),V1468&gt;A1468),"",DATEDIF(V1468,A1468,"Y")&amp;" years, "&amp;DATEDIF(V1468,A1468,"YM")&amp;" months, "&amp;DATEDIF(V1468,A1468,"MD")&amp;" days")</f>
        <v/>
      </c>
      <c r="X1468" s="294" t="n"/>
      <c r="Y1468" s="294" t="n"/>
      <c r="Z1468" s="294" t="n"/>
      <c r="AA1468" s="294" t="n"/>
      <c r="AB1468" s="294" t="n">
        <v>53</v>
      </c>
      <c r="AC1468" s="294" t="n"/>
      <c r="AD1468" s="294" t="n"/>
      <c r="AE1468" s="587" t="inlineStr">
        <is>
          <t>2:36.8500</t>
        </is>
      </c>
      <c r="AF1468" s="418">
        <f>IF(OR(AE1468="",AE1468="",AE1468=0),"",6.172/(AE1468*24))</f>
        <v/>
      </c>
      <c r="AG1468" s="298" t="n"/>
      <c r="AH1468" s="587" t="inlineStr"/>
      <c r="AI1468" s="418">
        <f>IF(OR(AH1468="",AH1468="",AH1468=0),"",6.172/(AH1468*24))</f>
        <v/>
      </c>
      <c r="AJ1468" s="175">
        <f>IF(AND(ISNUMBER(AB1468),ISNUMBER(AG1468)),AB1468-AG1468,"")</f>
        <v/>
      </c>
      <c r="AK1468" s="294" t="inlineStr">
        <is>
          <t>Engine</t>
        </is>
      </c>
      <c r="AL1468" s="294" t="n">
        <v>98</v>
      </c>
      <c r="AM1468" s="516" t="n"/>
      <c r="AN1468" s="671">
        <f>IF(OR(AL1468="",AM1468="",AM1468=0),"",AL1468*6.172/(AM1468*24))</f>
        <v/>
      </c>
      <c r="AO1468" s="477">
        <f>IF(AND(AL1468=AL1467,AM1468&lt;&gt;"",AM1467&lt;&gt;""),AM1468-AM1467,"")</f>
        <v/>
      </c>
      <c r="AP1468" s="294" t="n"/>
      <c r="AQ1468" s="587" t="inlineStr"/>
      <c r="AR1468" s="418">
        <f>IF(OR(AQ1468="",AQ1468="",AQ1468=0),"",6.172/(AQ1468*24))</f>
        <v/>
      </c>
      <c r="AS1468" s="436">
        <f>IF(OR(NOT(ISNUMBER(C1468)),NOT(ISNUMBER(AB1468))),"",IF(AG1468&lt;&gt;"",AG1468,AB1468)-C1468)</f>
        <v/>
      </c>
      <c r="AT1468" s="299" t="n"/>
      <c r="AU1468" s="300">
        <f>IF($B1468="","",TEXT($A1468,"yyyymmdd")&amp;"_P"&amp;$C1468&amp;"_C"&amp;$F1468&amp;"_"&amp;TRIM(RIGHT(SUBSTITUTE(TRIM(SUBSTITUTE($L1468,CHAR(160)," "))," ",REPT(" ",60)),60))&amp;IF($P1468="","","-"&amp;TRIM(RIGHT(SUBSTITUTE(TRIM(SUBSTITUTE($P1468,CHAR(160)," "))," ",REPT(" ",60)),60)))&amp;IF($T1468="","","-"&amp;TRIM(RIGHT(SUBSTITUTE(TRIM(SUBSTITUTE($T1468,CHAR(160)," "))," ",REPT(" ",60)),60)))&amp;".jpg")</f>
        <v/>
      </c>
    </row>
    <row r="1469" ht="42" customHeight="1">
      <c r="A1469" s="292" t="n">
        <v>31690</v>
      </c>
      <c r="B1469" s="294" t="inlineStr">
        <is>
          <t>James Hardie 1000 5 October, 1986</t>
        </is>
      </c>
      <c r="C1469" s="294" t="inlineStr">
        <is>
          <t>DNF</t>
        </is>
      </c>
      <c r="D1469" s="294" t="inlineStr">
        <is>
          <t>B</t>
        </is>
      </c>
      <c r="E1469" s="294" t="n"/>
      <c r="F1469" s="294" t="n">
        <v>49</v>
      </c>
      <c r="G1469" s="294" t="inlineStr">
        <is>
          <t>Ray Gulson</t>
        </is>
      </c>
      <c r="H1469" s="294" t="n"/>
      <c r="I1469" s="294" t="n"/>
      <c r="J1469" s="294" t="inlineStr">
        <is>
          <t>Alfa Romeo GTV6</t>
        </is>
      </c>
      <c r="K1469" s="294" t="inlineStr">
        <is>
          <t>2491 V6</t>
        </is>
      </c>
      <c r="L1469" s="294" t="inlineStr">
        <is>
          <t>Ray Gulson</t>
        </is>
      </c>
      <c r="M1469" s="294" t="inlineStr">
        <is>
          <t>AUS</t>
        </is>
      </c>
      <c r="N1469" s="700">
        <f>_xlfn.LET(_xlpm.d,_xlfn.XLOOKUP(L1469,'[1]Birth Dates'!$A:$A,'[1]Birth Dates'!$B:$B,"",0),IF(_xlpm.d=0,"",_xlpm.d))</f>
        <v/>
      </c>
      <c r="O1469" s="294">
        <f>IF(OR(N1469="",A1469="",NOT(ISNUMBER(N1469)),N1469&gt;A1469),"",DATEDIF(N1469,A1469,"Y")&amp;" years, "&amp;DATEDIF(N1469,A1469,"YM")&amp;" months, "&amp;DATEDIF(N1469,A1469,"MD")&amp;" days")</f>
        <v/>
      </c>
      <c r="P1469" s="294" t="inlineStr">
        <is>
          <t>Frank Porter</t>
        </is>
      </c>
      <c r="Q1469" s="294" t="inlineStr">
        <is>
          <t>AUS</t>
        </is>
      </c>
      <c r="R1469" s="700">
        <f>_xlfn.LET(_xlpm.d,_xlfn.XLOOKUP(P1469,'[1]Birth Dates'!$A:$A,'[1]Birth Dates'!$B:$B,"",0),IF(_xlpm.d=0,"",_xlpm.d))</f>
        <v/>
      </c>
      <c r="S1469" s="294">
        <f>IF(OR(R1469="",A1469="",NOT(ISNUMBER(R1469)),R1469&gt;A1469),"",DATEDIF(R1469,A1469,"Y")&amp;" years, "&amp;DATEDIF(R1469,A1469,"YM")&amp;" months, "&amp;DATEDIF(R1469,A1469,"MD")&amp;" days")</f>
        <v/>
      </c>
      <c r="T1469" s="294" t="n"/>
      <c r="U1469" s="294" t="n"/>
      <c r="V1469" s="700">
        <f>_xlfn.LET(_xlpm.d,_xlfn.XLOOKUP(T1469,'[1]Birth Dates'!$A:$A,'[1]Birth Dates'!$B:$B,"",0),IF(_xlpm.d=0,"",_xlpm.d))</f>
        <v/>
      </c>
      <c r="W1469" s="294">
        <f>IF(OR(V1469="",A1469="",NOT(ISNUMBER(V1469)),V1469&gt;A1469),"",DATEDIF(V1469,A1469,"Y")&amp;" years, "&amp;DATEDIF(V1469,A1469,"YM")&amp;" months, "&amp;DATEDIF(V1469,A1469,"MD")&amp;" days")</f>
        <v/>
      </c>
      <c r="X1469" s="294" t="n"/>
      <c r="Y1469" s="294" t="n"/>
      <c r="Z1469" s="294" t="n"/>
      <c r="AA1469" s="294" t="n"/>
      <c r="AB1469" s="294" t="n">
        <v>46</v>
      </c>
      <c r="AC1469" s="294" t="n"/>
      <c r="AD1469" s="294" t="n"/>
      <c r="AE1469" s="587" t="inlineStr">
        <is>
          <t>2:30.6200</t>
        </is>
      </c>
      <c r="AF1469" s="418">
        <f>IF(OR(AE1469="",AE1469="",AE1469=0),"",6.172/(AE1469*24))</f>
        <v/>
      </c>
      <c r="AG1469" s="298" t="n"/>
      <c r="AH1469" s="587" t="inlineStr"/>
      <c r="AI1469" s="418">
        <f>IF(OR(AH1469="",AH1469="",AH1469=0),"",6.172/(AH1469*24))</f>
        <v/>
      </c>
      <c r="AJ1469" s="175">
        <f>IF(AND(ISNUMBER(AB1469),ISNUMBER(AG1469)),AB1469-AG1469,"")</f>
        <v/>
      </c>
      <c r="AK1469" s="294" t="inlineStr">
        <is>
          <t>Insufficent Laps</t>
        </is>
      </c>
      <c r="AL1469" s="294" t="n">
        <v>94</v>
      </c>
      <c r="AM1469" s="516" t="n"/>
      <c r="AN1469" s="671">
        <f>IF(OR(AL1469="",AM1469="",AM1469=0),"",AL1469*6.172/(AM1469*24))</f>
        <v/>
      </c>
      <c r="AO1469" s="477">
        <f>IF(AND(AL1469=AL1468,AM1469&lt;&gt;"",AM1468&lt;&gt;""),AM1469-AM1468,"")</f>
        <v/>
      </c>
      <c r="AP1469" s="294" t="n"/>
      <c r="AQ1469" s="587" t="inlineStr"/>
      <c r="AR1469" s="418">
        <f>IF(OR(AQ1469="",AQ1469="",AQ1469=0),"",6.172/(AQ1469*24))</f>
        <v/>
      </c>
      <c r="AS1469" s="436">
        <f>IF(OR(NOT(ISNUMBER(C1469)),NOT(ISNUMBER(AB1469))),"",IF(AG1469&lt;&gt;"",AG1469,AB1469)-C1469)</f>
        <v/>
      </c>
      <c r="AT1469" s="299" t="n"/>
      <c r="AU1469" s="300">
        <f>IF($B1469="","",TEXT($A1469,"yyyymmdd")&amp;"_P"&amp;$C1469&amp;"_C"&amp;$F1469&amp;"_"&amp;TRIM(RIGHT(SUBSTITUTE(TRIM(SUBSTITUTE($L1469,CHAR(160)," "))," ",REPT(" ",60)),60))&amp;IF($P1469="","","-"&amp;TRIM(RIGHT(SUBSTITUTE(TRIM(SUBSTITUTE($P1469,CHAR(160)," "))," ",REPT(" ",60)),60)))&amp;IF($T1469="","","-"&amp;TRIM(RIGHT(SUBSTITUTE(TRIM(SUBSTITUTE($T1469,CHAR(160)," "))," ",REPT(" ",60)),60)))&amp;".jpg")</f>
        <v/>
      </c>
    </row>
    <row r="1470" ht="42" customHeight="1">
      <c r="A1470" s="292" t="n">
        <v>31690</v>
      </c>
      <c r="B1470" s="294" t="inlineStr">
        <is>
          <t>James Hardie 1000 5 October, 1986</t>
        </is>
      </c>
      <c r="C1470" s="294" t="inlineStr">
        <is>
          <t>DNF</t>
        </is>
      </c>
      <c r="D1470" s="294" t="inlineStr">
        <is>
          <t>C</t>
        </is>
      </c>
      <c r="E1470" s="294" t="n"/>
      <c r="F1470" s="294" t="n">
        <v>39</v>
      </c>
      <c r="G1470" s="294" t="inlineStr">
        <is>
          <t>Trevor McLean</t>
        </is>
      </c>
      <c r="H1470" s="294" t="n"/>
      <c r="I1470" s="294" t="n"/>
      <c r="J1470" s="294" t="inlineStr">
        <is>
          <t>Holden Commodore VK</t>
        </is>
      </c>
      <c r="K1470" s="294" t="inlineStr">
        <is>
          <t>4980 V8</t>
        </is>
      </c>
      <c r="L1470" s="294" t="inlineStr">
        <is>
          <t>Trevor McLean</t>
        </is>
      </c>
      <c r="M1470" s="294" t="inlineStr">
        <is>
          <t>NZL</t>
        </is>
      </c>
      <c r="N1470" s="700">
        <f>_xlfn.LET(_xlpm.d,_xlfn.XLOOKUP(L1470,'[1]Birth Dates'!$A:$A,'[1]Birth Dates'!$B:$B,"",0),IF(_xlpm.d=0,"",_xlpm.d))</f>
        <v/>
      </c>
      <c r="O1470" s="294">
        <f>IF(OR(N1470="",A1470="",NOT(ISNUMBER(N1470)),N1470&gt;A1470),"",DATEDIF(N1470,A1470,"Y")&amp;" years, "&amp;DATEDIF(N1470,A1470,"YM")&amp;" months, "&amp;DATEDIF(N1470,A1470,"MD")&amp;" days")</f>
        <v/>
      </c>
      <c r="P1470" s="294" t="inlineStr">
        <is>
          <t>Rod Downs</t>
        </is>
      </c>
      <c r="Q1470" s="294" t="inlineStr">
        <is>
          <t>NZL</t>
        </is>
      </c>
      <c r="R1470" s="700">
        <f>_xlfn.LET(_xlpm.d,_xlfn.XLOOKUP(P1470,'[1]Birth Dates'!$A:$A,'[1]Birth Dates'!$B:$B,"",0),IF(_xlpm.d=0,"",_xlpm.d))</f>
        <v/>
      </c>
      <c r="S1470" s="294">
        <f>IF(OR(R1470="",A1470="",NOT(ISNUMBER(R1470)),R1470&gt;A1470),"",DATEDIF(R1470,A1470,"Y")&amp;" years, "&amp;DATEDIF(R1470,A1470,"YM")&amp;" months, "&amp;DATEDIF(R1470,A1470,"MD")&amp;" days")</f>
        <v/>
      </c>
      <c r="T1470" s="294" t="n"/>
      <c r="U1470" s="294" t="n"/>
      <c r="V1470" s="700">
        <f>_xlfn.LET(_xlpm.d,_xlfn.XLOOKUP(T1470,'[1]Birth Dates'!$A:$A,'[1]Birth Dates'!$B:$B,"",0),IF(_xlpm.d=0,"",_xlpm.d))</f>
        <v/>
      </c>
      <c r="W1470" s="294">
        <f>IF(OR(V1470="",A1470="",NOT(ISNUMBER(V1470)),V1470&gt;A1470),"",DATEDIF(V1470,A1470,"Y")&amp;" years, "&amp;DATEDIF(V1470,A1470,"YM")&amp;" months, "&amp;DATEDIF(V1470,A1470,"MD")&amp;" days")</f>
        <v/>
      </c>
      <c r="X1470" s="294" t="n"/>
      <c r="Y1470" s="294" t="n"/>
      <c r="Z1470" s="294" t="n"/>
      <c r="AA1470" s="294" t="n"/>
      <c r="AB1470" s="294" t="n">
        <v>43</v>
      </c>
      <c r="AC1470" s="294" t="n"/>
      <c r="AD1470" s="294" t="n"/>
      <c r="AE1470" s="587" t="inlineStr">
        <is>
          <t>2:28.3300</t>
        </is>
      </c>
      <c r="AF1470" s="418">
        <f>IF(OR(AE1470="",AE1470="",AE1470=0),"",6.172/(AE1470*24))</f>
        <v/>
      </c>
      <c r="AG1470" s="298" t="n"/>
      <c r="AH1470" s="587" t="inlineStr"/>
      <c r="AI1470" s="418">
        <f>IF(OR(AH1470="",AH1470="",AH1470=0),"",6.172/(AH1470*24))</f>
        <v/>
      </c>
      <c r="AJ1470" s="175">
        <f>IF(AND(ISNUMBER(AB1470),ISNUMBER(AG1470)),AB1470-AG1470,"")</f>
        <v/>
      </c>
      <c r="AK1470" s="294" t="inlineStr">
        <is>
          <t>Insufficent Laps</t>
        </is>
      </c>
      <c r="AL1470" s="294" t="n">
        <v>90</v>
      </c>
      <c r="AM1470" s="516" t="n"/>
      <c r="AN1470" s="671">
        <f>IF(OR(AL1470="",AM1470="",AM1470=0),"",AL1470*6.172/(AM1470*24))</f>
        <v/>
      </c>
      <c r="AO1470" s="477">
        <f>IF(AND(AL1470=AL1469,AM1470&lt;&gt;"",AM1469&lt;&gt;""),AM1470-AM1469,"")</f>
        <v/>
      </c>
      <c r="AP1470" s="294" t="n"/>
      <c r="AQ1470" s="587" t="inlineStr"/>
      <c r="AR1470" s="418">
        <f>IF(OR(AQ1470="",AQ1470="",AQ1470=0),"",6.172/(AQ1470*24))</f>
        <v/>
      </c>
      <c r="AS1470" s="436">
        <f>IF(OR(NOT(ISNUMBER(C1470)),NOT(ISNUMBER(AB1470))),"",IF(AG1470&lt;&gt;"",AG1470,AB1470)-C1470)</f>
        <v/>
      </c>
      <c r="AT1470" s="299" t="n"/>
      <c r="AU1470" s="300">
        <f>IF($B1470="","",TEXT($A1470,"yyyymmdd")&amp;"_P"&amp;$C1470&amp;"_C"&amp;$F1470&amp;"_"&amp;TRIM(RIGHT(SUBSTITUTE(TRIM(SUBSTITUTE($L1470,CHAR(160)," "))," ",REPT(" ",60)),60))&amp;IF($P1470="","","-"&amp;TRIM(RIGHT(SUBSTITUTE(TRIM(SUBSTITUTE($P1470,CHAR(160)," "))," ",REPT(" ",60)),60)))&amp;IF($T1470="","","-"&amp;TRIM(RIGHT(SUBSTITUTE(TRIM(SUBSTITUTE($T1470,CHAR(160)," "))," ",REPT(" ",60)),60)))&amp;".jpg")</f>
        <v/>
      </c>
    </row>
    <row r="1471" ht="42" customHeight="1">
      <c r="A1471" s="292" t="n">
        <v>31690</v>
      </c>
      <c r="B1471" s="294" t="inlineStr">
        <is>
          <t>James Hardie 1000 5 October, 1986</t>
        </is>
      </c>
      <c r="C1471" s="294" t="inlineStr">
        <is>
          <t>DNF</t>
        </is>
      </c>
      <c r="D1471" s="294" t="inlineStr">
        <is>
          <t>C</t>
        </is>
      </c>
      <c r="E1471" s="294" t="n"/>
      <c r="F1471" s="294" t="n">
        <v>12</v>
      </c>
      <c r="G1471" s="294" t="inlineStr">
        <is>
          <t>Garry Willmington</t>
        </is>
      </c>
      <c r="H1471" s="294" t="n"/>
      <c r="I1471" s="294" t="n"/>
      <c r="J1471" s="294" t="inlineStr">
        <is>
          <t>Jaguar XJ-S</t>
        </is>
      </c>
      <c r="K1471" s="294" t="inlineStr">
        <is>
          <t>5344 V12</t>
        </is>
      </c>
      <c r="L1471" s="294" t="inlineStr">
        <is>
          <t>Garry Willmington</t>
        </is>
      </c>
      <c r="M1471" s="294" t="inlineStr">
        <is>
          <t>AUS</t>
        </is>
      </c>
      <c r="N1471" s="700">
        <f>_xlfn.LET(_xlpm.d,_xlfn.XLOOKUP(L1471,'[1]Birth Dates'!$A:$A,'[1]Birth Dates'!$B:$B,"",0),IF(_xlpm.d=0,"",_xlpm.d))</f>
        <v/>
      </c>
      <c r="O1471" s="294">
        <f>IF(OR(N1471="",A1471="",NOT(ISNUMBER(N1471)),N1471&gt;A1471),"",DATEDIF(N1471,A1471,"Y")&amp;" years, "&amp;DATEDIF(N1471,A1471,"YM")&amp;" months, "&amp;DATEDIF(N1471,A1471,"MD")&amp;" days")</f>
        <v/>
      </c>
      <c r="P1471" s="294" t="inlineStr">
        <is>
          <t>Peter Janson</t>
        </is>
      </c>
      <c r="Q1471" s="294" t="inlineStr">
        <is>
          <t>NZL</t>
        </is>
      </c>
      <c r="R1471" s="700">
        <f>_xlfn.LET(_xlpm.d,_xlfn.XLOOKUP(P1471,'[1]Birth Dates'!$A:$A,'[1]Birth Dates'!$B:$B,"",0),IF(_xlpm.d=0,"",_xlpm.d))</f>
        <v/>
      </c>
      <c r="S1471" s="294">
        <f>IF(OR(R1471="",A1471="",NOT(ISNUMBER(R1471)),R1471&gt;A1471),"",DATEDIF(R1471,A1471,"Y")&amp;" years, "&amp;DATEDIF(R1471,A1471,"YM")&amp;" months, "&amp;DATEDIF(R1471,A1471,"MD")&amp;" days")</f>
        <v/>
      </c>
      <c r="T1471" s="294" t="n"/>
      <c r="U1471" s="294" t="n"/>
      <c r="V1471" s="700">
        <f>_xlfn.LET(_xlpm.d,_xlfn.XLOOKUP(T1471,'[1]Birth Dates'!$A:$A,'[1]Birth Dates'!$B:$B,"",0),IF(_xlpm.d=0,"",_xlpm.d))</f>
        <v/>
      </c>
      <c r="W1471" s="294">
        <f>IF(OR(V1471="",A1471="",NOT(ISNUMBER(V1471)),V1471&gt;A1471),"",DATEDIF(V1471,A1471,"Y")&amp;" years, "&amp;DATEDIF(V1471,A1471,"YM")&amp;" months, "&amp;DATEDIF(V1471,A1471,"MD")&amp;" days")</f>
        <v/>
      </c>
      <c r="X1471" s="294" t="n"/>
      <c r="Y1471" s="294" t="n"/>
      <c r="Z1471" s="294" t="n"/>
      <c r="AA1471" s="294" t="n"/>
      <c r="AB1471" s="294" t="n">
        <v>14</v>
      </c>
      <c r="AC1471" s="294" t="n"/>
      <c r="AD1471" s="294" t="n"/>
      <c r="AE1471" s="587" t="inlineStr">
        <is>
          <t>2:21.2800</t>
        </is>
      </c>
      <c r="AF1471" s="418">
        <f>IF(OR(AE1471="",AE1471="",AE1471=0),"",6.172/(AE1471*24))</f>
        <v/>
      </c>
      <c r="AG1471" s="298" t="n"/>
      <c r="AH1471" s="587" t="inlineStr"/>
      <c r="AI1471" s="418">
        <f>IF(OR(AH1471="",AH1471="",AH1471=0),"",6.172/(AH1471*24))</f>
        <v/>
      </c>
      <c r="AJ1471" s="175">
        <f>IF(AND(ISNUMBER(AB1471),ISNUMBER(AG1471)),AB1471-AG1471,"")</f>
        <v/>
      </c>
      <c r="AK1471" s="294" t="inlineStr">
        <is>
          <t>Brakes</t>
        </is>
      </c>
      <c r="AL1471" s="294" t="n">
        <v>88</v>
      </c>
      <c r="AM1471" s="516" t="n"/>
      <c r="AN1471" s="671">
        <f>IF(OR(AL1471="",AM1471="",AM1471=0),"",AL1471*6.172/(AM1471*24))</f>
        <v/>
      </c>
      <c r="AO1471" s="477">
        <f>IF(AND(AL1471=AL1470,AM1471&lt;&gt;"",AM1470&lt;&gt;""),AM1471-AM1470,"")</f>
        <v/>
      </c>
      <c r="AP1471" s="294" t="n"/>
      <c r="AQ1471" s="587" t="inlineStr"/>
      <c r="AR1471" s="418">
        <f>IF(OR(AQ1471="",AQ1471="",AQ1471=0),"",6.172/(AQ1471*24))</f>
        <v/>
      </c>
      <c r="AS1471" s="436">
        <f>IF(OR(NOT(ISNUMBER(C1471)),NOT(ISNUMBER(AB1471))),"",IF(AG1471&lt;&gt;"",AG1471,AB1471)-C1471)</f>
        <v/>
      </c>
      <c r="AT1471" s="299" t="n"/>
      <c r="AU1471" s="300">
        <f>IF($B1471="","",TEXT($A1471,"yyyymmdd")&amp;"_P"&amp;$C1471&amp;"_C"&amp;$F1471&amp;"_"&amp;TRIM(RIGHT(SUBSTITUTE(TRIM(SUBSTITUTE($L1471,CHAR(160)," "))," ",REPT(" ",60)),60))&amp;IF($P1471="","","-"&amp;TRIM(RIGHT(SUBSTITUTE(TRIM(SUBSTITUTE($P1471,CHAR(160)," "))," ",REPT(" ",60)),60)))&amp;IF($T1471="","","-"&amp;TRIM(RIGHT(SUBSTITUTE(TRIM(SUBSTITUTE($T1471,CHAR(160)," "))," ",REPT(" ",60)),60)))&amp;".jpg")</f>
        <v/>
      </c>
    </row>
    <row r="1472" ht="42" customHeight="1">
      <c r="A1472" s="292" t="n">
        <v>31690</v>
      </c>
      <c r="B1472" s="294" t="inlineStr">
        <is>
          <t>James Hardie 1000 5 October, 1986</t>
        </is>
      </c>
      <c r="C1472" s="294" t="inlineStr">
        <is>
          <t>DNF</t>
        </is>
      </c>
      <c r="D1472" s="294" t="inlineStr">
        <is>
          <t>C</t>
        </is>
      </c>
      <c r="E1472" s="294" t="n"/>
      <c r="F1472" s="294" t="n">
        <v>43</v>
      </c>
      <c r="G1472" s="294" t="inlineStr">
        <is>
          <t>Anderson &amp; O'Leary Ltd</t>
        </is>
      </c>
      <c r="H1472" s="294" t="n"/>
      <c r="I1472" s="294" t="n"/>
      <c r="J1472" s="294" t="inlineStr">
        <is>
          <t>Ford Mustang</t>
        </is>
      </c>
      <c r="K1472" s="294" t="inlineStr">
        <is>
          <t>4968 V8</t>
        </is>
      </c>
      <c r="L1472" s="294" t="inlineStr">
        <is>
          <t>Bruce Anderson</t>
        </is>
      </c>
      <c r="M1472" s="294" t="inlineStr">
        <is>
          <t>NZL</t>
        </is>
      </c>
      <c r="N1472" s="700">
        <f>_xlfn.LET(_xlpm.d,_xlfn.XLOOKUP(L1472,'[1]Birth Dates'!$A:$A,'[1]Birth Dates'!$B:$B,"",0),IF(_xlpm.d=0,"",_xlpm.d))</f>
        <v/>
      </c>
      <c r="O1472" s="294">
        <f>IF(OR(N1472="",A1472="",NOT(ISNUMBER(N1472)),N1472&gt;A1472),"",DATEDIF(N1472,A1472,"Y")&amp;" years, "&amp;DATEDIF(N1472,A1472,"YM")&amp;" months, "&amp;DATEDIF(N1472,A1472,"MD")&amp;" days")</f>
        <v/>
      </c>
      <c r="P1472" s="294" t="inlineStr">
        <is>
          <t>Wayne Anderson</t>
        </is>
      </c>
      <c r="Q1472" s="294" t="inlineStr">
        <is>
          <t>NZL</t>
        </is>
      </c>
      <c r="R1472" s="700">
        <f>_xlfn.LET(_xlpm.d,_xlfn.XLOOKUP(P1472,'[1]Birth Dates'!$A:$A,'[1]Birth Dates'!$B:$B,"",0),IF(_xlpm.d=0,"",_xlpm.d))</f>
        <v/>
      </c>
      <c r="S1472" s="294">
        <f>IF(OR(R1472="",A1472="",NOT(ISNUMBER(R1472)),R1472&gt;A1472),"",DATEDIF(R1472,A1472,"Y")&amp;" years, "&amp;DATEDIF(R1472,A1472,"YM")&amp;" months, "&amp;DATEDIF(R1472,A1472,"MD")&amp;" days")</f>
        <v/>
      </c>
      <c r="T1472" s="294" t="n"/>
      <c r="U1472" s="294" t="n"/>
      <c r="V1472" s="700">
        <f>_xlfn.LET(_xlpm.d,_xlfn.XLOOKUP(T1472,'[1]Birth Dates'!$A:$A,'[1]Birth Dates'!$B:$B,"",0),IF(_xlpm.d=0,"",_xlpm.d))</f>
        <v/>
      </c>
      <c r="W1472" s="294">
        <f>IF(OR(V1472="",A1472="",NOT(ISNUMBER(V1472)),V1472&gt;A1472),"",DATEDIF(V1472,A1472,"Y")&amp;" years, "&amp;DATEDIF(V1472,A1472,"YM")&amp;" months, "&amp;DATEDIF(V1472,A1472,"MD")&amp;" days")</f>
        <v/>
      </c>
      <c r="X1472" s="294" t="n"/>
      <c r="Y1472" s="294" t="n"/>
      <c r="Z1472" s="294" t="n"/>
      <c r="AA1472" s="294" t="n"/>
      <c r="AB1472" s="294" t="n">
        <v>39</v>
      </c>
      <c r="AC1472" s="294" t="n"/>
      <c r="AD1472" s="294" t="n"/>
      <c r="AE1472" s="587" t="inlineStr">
        <is>
          <t>2:25.4900</t>
        </is>
      </c>
      <c r="AF1472" s="418">
        <f>IF(OR(AE1472="",AE1472="",AE1472=0),"",6.172/(AE1472*24))</f>
        <v/>
      </c>
      <c r="AG1472" s="298" t="n"/>
      <c r="AH1472" s="587" t="inlineStr"/>
      <c r="AI1472" s="418">
        <f>IF(OR(AH1472="",AH1472="",AH1472=0),"",6.172/(AH1472*24))</f>
        <v/>
      </c>
      <c r="AJ1472" s="175">
        <f>IF(AND(ISNUMBER(AB1472),ISNUMBER(AG1472)),AB1472-AG1472,"")</f>
        <v/>
      </c>
      <c r="AK1472" s="294" t="inlineStr">
        <is>
          <t>Engine</t>
        </is>
      </c>
      <c r="AL1472" s="294" t="n">
        <v>81</v>
      </c>
      <c r="AM1472" s="516" t="n"/>
      <c r="AN1472" s="671">
        <f>IF(OR(AL1472="",AM1472="",AM1472=0),"",AL1472*6.172/(AM1472*24))</f>
        <v/>
      </c>
      <c r="AO1472" s="477">
        <f>IF(AND(AL1472=AL1471,AM1472&lt;&gt;"",AM1471&lt;&gt;""),AM1472-AM1471,"")</f>
        <v/>
      </c>
      <c r="AP1472" s="294" t="n"/>
      <c r="AQ1472" s="587" t="inlineStr"/>
      <c r="AR1472" s="418">
        <f>IF(OR(AQ1472="",AQ1472="",AQ1472=0),"",6.172/(AQ1472*24))</f>
        <v/>
      </c>
      <c r="AS1472" s="436">
        <f>IF(OR(NOT(ISNUMBER(C1472)),NOT(ISNUMBER(AB1472))),"",IF(AG1472&lt;&gt;"",AG1472,AB1472)-C1472)</f>
        <v/>
      </c>
      <c r="AT1472" s="299" t="n"/>
      <c r="AU1472" s="300">
        <f>IF($B1472="","",TEXT($A1472,"yyyymmdd")&amp;"_P"&amp;$C1472&amp;"_C"&amp;$F1472&amp;"_"&amp;TRIM(RIGHT(SUBSTITUTE(TRIM(SUBSTITUTE($L1472,CHAR(160)," "))," ",REPT(" ",60)),60))&amp;IF($P1472="","","-"&amp;TRIM(RIGHT(SUBSTITUTE(TRIM(SUBSTITUTE($P1472,CHAR(160)," "))," ",REPT(" ",60)),60)))&amp;IF($T1472="","","-"&amp;TRIM(RIGHT(SUBSTITUTE(TRIM(SUBSTITUTE($T1472,CHAR(160)," "))," ",REPT(" ",60)),60)))&amp;".jpg")</f>
        <v/>
      </c>
    </row>
    <row r="1473" ht="42" customHeight="1">
      <c r="A1473" s="292" t="n">
        <v>31690</v>
      </c>
      <c r="B1473" s="294" t="inlineStr">
        <is>
          <t>James Hardie 1000 5 October, 1986</t>
        </is>
      </c>
      <c r="C1473" s="294" t="inlineStr">
        <is>
          <t>DNF</t>
        </is>
      </c>
      <c r="D1473" s="294" t="inlineStr">
        <is>
          <t>C</t>
        </is>
      </c>
      <c r="E1473" s="294" t="n"/>
      <c r="F1473" s="294" t="n">
        <v>96</v>
      </c>
      <c r="G1473" s="294" t="inlineStr">
        <is>
          <t>Tim Slako</t>
        </is>
      </c>
      <c r="H1473" s="294" t="n"/>
      <c r="I1473" s="294" t="n"/>
      <c r="J1473" s="294" t="inlineStr">
        <is>
          <t>Rover Vitesse</t>
        </is>
      </c>
      <c r="K1473" s="294" t="inlineStr">
        <is>
          <t>3532 V8</t>
        </is>
      </c>
      <c r="L1473" s="294" t="inlineStr">
        <is>
          <t>Tim Slako</t>
        </is>
      </c>
      <c r="M1473" s="294" t="inlineStr">
        <is>
          <t>NZL</t>
        </is>
      </c>
      <c r="N1473" s="700">
        <f>_xlfn.LET(_xlpm.d,_xlfn.XLOOKUP(L1473,'[1]Birth Dates'!$A:$A,'[1]Birth Dates'!$B:$B,"",0),IF(_xlpm.d=0,"",_xlpm.d))</f>
        <v/>
      </c>
      <c r="O1473" s="294">
        <f>IF(OR(N1473="",A1473="",NOT(ISNUMBER(N1473)),N1473&gt;A1473),"",DATEDIF(N1473,A1473,"Y")&amp;" years, "&amp;DATEDIF(N1473,A1473,"YM")&amp;" months, "&amp;DATEDIF(N1473,A1473,"MD")&amp;" days")</f>
        <v/>
      </c>
      <c r="P1473" s="294" t="inlineStr">
        <is>
          <t>Geoff Leeds</t>
        </is>
      </c>
      <c r="Q1473" s="294" t="inlineStr">
        <is>
          <t>AUS</t>
        </is>
      </c>
      <c r="R1473" s="700">
        <f>_xlfn.LET(_xlpm.d,_xlfn.XLOOKUP(P1473,'[1]Birth Dates'!$A:$A,'[1]Birth Dates'!$B:$B,"",0),IF(_xlpm.d=0,"",_xlpm.d))</f>
        <v/>
      </c>
      <c r="S1473" s="294">
        <f>IF(OR(R1473="",A1473="",NOT(ISNUMBER(R1473)),R1473&gt;A1473),"",DATEDIF(R1473,A1473,"Y")&amp;" years, "&amp;DATEDIF(R1473,A1473,"YM")&amp;" months, "&amp;DATEDIF(R1473,A1473,"MD")&amp;" days")</f>
        <v/>
      </c>
      <c r="T1473" s="294" t="n"/>
      <c r="U1473" s="294" t="n"/>
      <c r="V1473" s="700">
        <f>_xlfn.LET(_xlpm.d,_xlfn.XLOOKUP(T1473,'[1]Birth Dates'!$A:$A,'[1]Birth Dates'!$B:$B,"",0),IF(_xlpm.d=0,"",_xlpm.d))</f>
        <v/>
      </c>
      <c r="W1473" s="294">
        <f>IF(OR(V1473="",A1473="",NOT(ISNUMBER(V1473)),V1473&gt;A1473),"",DATEDIF(V1473,A1473,"Y")&amp;" years, "&amp;DATEDIF(V1473,A1473,"YM")&amp;" months, "&amp;DATEDIF(V1473,A1473,"MD")&amp;" days")</f>
        <v/>
      </c>
      <c r="X1473" s="294" t="n"/>
      <c r="Y1473" s="294" t="n"/>
      <c r="Z1473" s="294" t="n"/>
      <c r="AA1473" s="294" t="n"/>
      <c r="AB1473" s="294" t="n">
        <v>32</v>
      </c>
      <c r="AC1473" s="294" t="n"/>
      <c r="AD1473" s="294" t="n"/>
      <c r="AE1473" s="587" t="inlineStr">
        <is>
          <t>2:24.4100</t>
        </is>
      </c>
      <c r="AF1473" s="418">
        <f>IF(OR(AE1473="",AE1473="",AE1473=0),"",6.172/(AE1473*24))</f>
        <v/>
      </c>
      <c r="AG1473" s="298" t="n"/>
      <c r="AH1473" s="587" t="inlineStr"/>
      <c r="AI1473" s="418">
        <f>IF(OR(AH1473="",AH1473="",AH1473=0),"",6.172/(AH1473*24))</f>
        <v/>
      </c>
      <c r="AJ1473" s="175">
        <f>IF(AND(ISNUMBER(AB1473),ISNUMBER(AG1473)),AB1473-AG1473,"")</f>
        <v/>
      </c>
      <c r="AK1473" s="294" t="inlineStr">
        <is>
          <t>Overheating</t>
        </is>
      </c>
      <c r="AL1473" s="294" t="n">
        <v>77</v>
      </c>
      <c r="AM1473" s="516" t="n"/>
      <c r="AN1473" s="671">
        <f>IF(OR(AL1473="",AM1473="",AM1473=0),"",AL1473*6.172/(AM1473*24))</f>
        <v/>
      </c>
      <c r="AO1473" s="477">
        <f>IF(AND(AL1473=AL1472,AM1473&lt;&gt;"",AM1472&lt;&gt;""),AM1473-AM1472,"")</f>
        <v/>
      </c>
      <c r="AP1473" s="294" t="n"/>
      <c r="AQ1473" s="587" t="inlineStr"/>
      <c r="AR1473" s="418">
        <f>IF(OR(AQ1473="",AQ1473="",AQ1473=0),"",6.172/(AQ1473*24))</f>
        <v/>
      </c>
      <c r="AS1473" s="436">
        <f>IF(OR(NOT(ISNUMBER(C1473)),NOT(ISNUMBER(AB1473))),"",IF(AG1473&lt;&gt;"",AG1473,AB1473)-C1473)</f>
        <v/>
      </c>
      <c r="AT1473" s="299" t="n"/>
      <c r="AU1473" s="300">
        <f>IF($B1473="","",TEXT($A1473,"yyyymmdd")&amp;"_P"&amp;$C1473&amp;"_C"&amp;$F1473&amp;"_"&amp;TRIM(RIGHT(SUBSTITUTE(TRIM(SUBSTITUTE($L1473,CHAR(160)," "))," ",REPT(" ",60)),60))&amp;IF($P1473="","","-"&amp;TRIM(RIGHT(SUBSTITUTE(TRIM(SUBSTITUTE($P1473,CHAR(160)," "))," ",REPT(" ",60)),60)))&amp;IF($T1473="","","-"&amp;TRIM(RIGHT(SUBSTITUTE(TRIM(SUBSTITUTE($T1473,CHAR(160)," "))," ",REPT(" ",60)),60)))&amp;".jpg")</f>
        <v/>
      </c>
    </row>
    <row r="1474" ht="42" customHeight="1">
      <c r="A1474" s="292" t="n">
        <v>31690</v>
      </c>
      <c r="B1474" s="294" t="inlineStr">
        <is>
          <t>James Hardie 1000 5 October, 1986</t>
        </is>
      </c>
      <c r="C1474" s="294" t="inlineStr">
        <is>
          <t>DNF</t>
        </is>
      </c>
      <c r="D1474" s="294" t="inlineStr">
        <is>
          <t>B</t>
        </is>
      </c>
      <c r="E1474" s="294" t="n"/>
      <c r="F1474" s="294" t="n">
        <v>53</v>
      </c>
      <c r="G1474" s="294" t="inlineStr">
        <is>
          <t>Mitsubishi Ralliart</t>
        </is>
      </c>
      <c r="H1474" s="294" t="n"/>
      <c r="I1474" s="294" t="n"/>
      <c r="J1474" s="294" t="inlineStr">
        <is>
          <t>Mitsubishi Starion</t>
        </is>
      </c>
      <c r="K1474" s="294" t="inlineStr">
        <is>
          <t>1998 tc L4</t>
        </is>
      </c>
      <c r="L1474" s="294" t="inlineStr">
        <is>
          <t>Bradley Jones</t>
        </is>
      </c>
      <c r="M1474" s="294" t="inlineStr">
        <is>
          <t>AUS</t>
        </is>
      </c>
      <c r="N1474" s="700">
        <f>_xlfn.LET(_xlpm.d,_xlfn.XLOOKUP(L1474,'[1]Birth Dates'!$A:$A,'[1]Birth Dates'!$B:$B,"",0),IF(_xlpm.d=0,"",_xlpm.d))</f>
        <v/>
      </c>
      <c r="O1474" s="294">
        <f>IF(OR(N1474="",A1474="",NOT(ISNUMBER(N1474)),N1474&gt;A1474),"",DATEDIF(N1474,A1474,"Y")&amp;" years, "&amp;DATEDIF(N1474,A1474,"YM")&amp;" months, "&amp;DATEDIF(N1474,A1474,"MD")&amp;" days")</f>
        <v/>
      </c>
      <c r="P1474" s="294" t="inlineStr">
        <is>
          <t>Akihiko Nakaya</t>
        </is>
      </c>
      <c r="Q1474" s="294" t="inlineStr">
        <is>
          <t>JPN</t>
        </is>
      </c>
      <c r="R1474" s="700">
        <f>_xlfn.LET(_xlpm.d,_xlfn.XLOOKUP(P1474,'[1]Birth Dates'!$A:$A,'[1]Birth Dates'!$B:$B,"",0),IF(_xlpm.d=0,"",_xlpm.d))</f>
        <v/>
      </c>
      <c r="S1474" s="294">
        <f>IF(OR(R1474="",A1474="",NOT(ISNUMBER(R1474)),R1474&gt;A1474),"",DATEDIF(R1474,A1474,"Y")&amp;" years, "&amp;DATEDIF(R1474,A1474,"YM")&amp;" months, "&amp;DATEDIF(R1474,A1474,"MD")&amp;" days")</f>
        <v/>
      </c>
      <c r="T1474" s="294" t="n"/>
      <c r="U1474" s="294" t="n"/>
      <c r="V1474" s="700">
        <f>_xlfn.LET(_xlpm.d,_xlfn.XLOOKUP(T1474,'[1]Birth Dates'!$A:$A,'[1]Birth Dates'!$B:$B,"",0),IF(_xlpm.d=0,"",_xlpm.d))</f>
        <v/>
      </c>
      <c r="W1474" s="294">
        <f>IF(OR(V1474="",A1474="",NOT(ISNUMBER(V1474)),V1474&gt;A1474),"",DATEDIF(V1474,A1474,"Y")&amp;" years, "&amp;DATEDIF(V1474,A1474,"YM")&amp;" months, "&amp;DATEDIF(V1474,A1474,"MD")&amp;" days")</f>
        <v/>
      </c>
      <c r="X1474" s="294" t="n"/>
      <c r="Y1474" s="294" t="n"/>
      <c r="Z1474" s="294" t="n"/>
      <c r="AA1474" s="294" t="n"/>
      <c r="AB1474" s="294" t="n">
        <v>6</v>
      </c>
      <c r="AC1474" s="294" t="n"/>
      <c r="AD1474" s="294" t="n"/>
      <c r="AE1474" s="587" t="inlineStr">
        <is>
          <t>2:18.9100</t>
        </is>
      </c>
      <c r="AF1474" s="418">
        <f>IF(OR(AE1474="",AE1474="",AE1474=0),"",6.172/(AE1474*24))</f>
        <v/>
      </c>
      <c r="AG1474" s="298" t="n">
        <v>10</v>
      </c>
      <c r="AH1474" s="587" t="inlineStr">
        <is>
          <t>2:35.9690</t>
        </is>
      </c>
      <c r="AI1474" s="418">
        <f>IF(OR(AH1474="",AH1474="",AH1474=0),"",6.172/(AH1474*24))</f>
        <v/>
      </c>
      <c r="AJ1474" s="175">
        <f>IF(AND(ISNUMBER(AB1474),ISNUMBER(AG1474)),AB1474-AG1474,"")</f>
        <v/>
      </c>
      <c r="AK1474" s="294" t="inlineStr">
        <is>
          <t>Gearbox</t>
        </is>
      </c>
      <c r="AL1474" s="294" t="n">
        <v>61</v>
      </c>
      <c r="AM1474" s="516" t="n"/>
      <c r="AN1474" s="671">
        <f>IF(OR(AL1474="",AM1474="",AM1474=0),"",AL1474*6.172/(AM1474*24))</f>
        <v/>
      </c>
      <c r="AO1474" s="477">
        <f>IF(AND(AL1474=AL1473,AM1474&lt;&gt;"",AM1473&lt;&gt;""),AM1474-AM1473,"")</f>
        <v/>
      </c>
      <c r="AP1474" s="294" t="n"/>
      <c r="AQ1474" s="587" t="inlineStr"/>
      <c r="AR1474" s="418">
        <f>IF(OR(AQ1474="",AQ1474="",AQ1474=0),"",6.172/(AQ1474*24))</f>
        <v/>
      </c>
      <c r="AS1474" s="436">
        <f>IF(OR(NOT(ISNUMBER(C1474)),NOT(ISNUMBER(AB1474))),"",IF(AG1474&lt;&gt;"",AG1474,AB1474)-C1474)</f>
        <v/>
      </c>
      <c r="AT1474" s="299" t="n"/>
      <c r="AU1474" s="300">
        <f>IF($B1474="","",TEXT($A1474,"yyyymmdd")&amp;"_P"&amp;$C1474&amp;"_C"&amp;$F1474&amp;"_"&amp;TRIM(RIGHT(SUBSTITUTE(TRIM(SUBSTITUTE($L1474,CHAR(160)," "))," ",REPT(" ",60)),60))&amp;IF($P1474="","","-"&amp;TRIM(RIGHT(SUBSTITUTE(TRIM(SUBSTITUTE($P1474,CHAR(160)," "))," ",REPT(" ",60)),60)))&amp;IF($T1474="","","-"&amp;TRIM(RIGHT(SUBSTITUTE(TRIM(SUBSTITUTE($T1474,CHAR(160)," "))," ",REPT(" ",60)),60)))&amp;".jpg")</f>
        <v/>
      </c>
    </row>
    <row r="1475" ht="42" customHeight="1">
      <c r="A1475" s="292" t="n">
        <v>31690</v>
      </c>
      <c r="B1475" s="294" t="inlineStr">
        <is>
          <t>James Hardie 1000 5 October, 1986</t>
        </is>
      </c>
      <c r="C1475" s="294" t="inlineStr">
        <is>
          <t>DNF</t>
        </is>
      </c>
      <c r="D1475" s="294" t="inlineStr">
        <is>
          <t>C</t>
        </is>
      </c>
      <c r="E1475" s="294" t="n"/>
      <c r="F1475" s="294" t="n">
        <v>4</v>
      </c>
      <c r="G1475" s="294" t="inlineStr">
        <is>
          <t>Autopart Centre</t>
        </is>
      </c>
      <c r="H1475" s="294" t="n"/>
      <c r="I1475" s="294" t="n"/>
      <c r="J1475" s="294" t="inlineStr">
        <is>
          <t>Holden Commodore VK</t>
        </is>
      </c>
      <c r="K1475" s="294" t="inlineStr">
        <is>
          <t>4980 V8</t>
        </is>
      </c>
      <c r="L1475" s="294" t="inlineStr">
        <is>
          <t>Peter McLeod</t>
        </is>
      </c>
      <c r="M1475" s="294" t="inlineStr">
        <is>
          <t>AUS</t>
        </is>
      </c>
      <c r="N1475" s="700">
        <f>_xlfn.LET(_xlpm.d,_xlfn.XLOOKUP(L1475,'[1]Birth Dates'!$A:$A,'[1]Birth Dates'!$B:$B,"",0),IF(_xlpm.d=0,"",_xlpm.d))</f>
        <v/>
      </c>
      <c r="O1475" s="294">
        <f>IF(OR(N1475="",A1475="",NOT(ISNUMBER(N1475)),N1475&gt;A1475),"",DATEDIF(N1475,A1475,"Y")&amp;" years, "&amp;DATEDIF(N1475,A1475,"YM")&amp;" months, "&amp;DATEDIF(N1475,A1475,"MD")&amp;" days")</f>
        <v/>
      </c>
      <c r="P1475" s="294" t="inlineStr">
        <is>
          <t>Glenn Clark</t>
        </is>
      </c>
      <c r="Q1475" s="294" t="inlineStr">
        <is>
          <t>NZL</t>
        </is>
      </c>
      <c r="R1475" s="700">
        <f>_xlfn.LET(_xlpm.d,_xlfn.XLOOKUP(P1475,'[1]Birth Dates'!$A:$A,'[1]Birth Dates'!$B:$B,"",0),IF(_xlpm.d=0,"",_xlpm.d))</f>
        <v/>
      </c>
      <c r="S1475" s="294">
        <f>IF(OR(R1475="",A1475="",NOT(ISNUMBER(R1475)),R1475&gt;A1475),"",DATEDIF(R1475,A1475,"Y")&amp;" years, "&amp;DATEDIF(R1475,A1475,"YM")&amp;" months, "&amp;DATEDIF(R1475,A1475,"MD")&amp;" days")</f>
        <v/>
      </c>
      <c r="T1475" s="294" t="n"/>
      <c r="U1475" s="294" t="n"/>
      <c r="V1475" s="700">
        <f>_xlfn.LET(_xlpm.d,_xlfn.XLOOKUP(T1475,'[1]Birth Dates'!$A:$A,'[1]Birth Dates'!$B:$B,"",0),IF(_xlpm.d=0,"",_xlpm.d))</f>
        <v/>
      </c>
      <c r="W1475" s="294">
        <f>IF(OR(V1475="",A1475="",NOT(ISNUMBER(V1475)),V1475&gt;A1475),"",DATEDIF(V1475,A1475,"Y")&amp;" years, "&amp;DATEDIF(V1475,A1475,"YM")&amp;" months, "&amp;DATEDIF(V1475,A1475,"MD")&amp;" days")</f>
        <v/>
      </c>
      <c r="X1475" s="294" t="n"/>
      <c r="Y1475" s="294" t="n"/>
      <c r="Z1475" s="294" t="n"/>
      <c r="AA1475" s="294" t="n"/>
      <c r="AB1475" s="294" t="n">
        <v>15</v>
      </c>
      <c r="AC1475" s="294" t="n"/>
      <c r="AD1475" s="294" t="n"/>
      <c r="AE1475" s="587" t="inlineStr">
        <is>
          <t>2:21.7000</t>
        </is>
      </c>
      <c r="AF1475" s="418">
        <f>IF(OR(AE1475="",AE1475="",AE1475=0),"",6.172/(AE1475*24))</f>
        <v/>
      </c>
      <c r="AG1475" s="298" t="n"/>
      <c r="AH1475" s="587" t="inlineStr"/>
      <c r="AI1475" s="418">
        <f>IF(OR(AH1475="",AH1475="",AH1475=0),"",6.172/(AH1475*24))</f>
        <v/>
      </c>
      <c r="AJ1475" s="175">
        <f>IF(AND(ISNUMBER(AB1475),ISNUMBER(AG1475)),AB1475-AG1475,"")</f>
        <v/>
      </c>
      <c r="AK1475" s="294" t="inlineStr">
        <is>
          <t>Accident</t>
        </is>
      </c>
      <c r="AL1475" s="294" t="n">
        <v>48</v>
      </c>
      <c r="AM1475" s="516" t="n"/>
      <c r="AN1475" s="671">
        <f>IF(OR(AL1475="",AM1475="",AM1475=0),"",AL1475*6.172/(AM1475*24))</f>
        <v/>
      </c>
      <c r="AO1475" s="477">
        <f>IF(AND(AL1475=AL1474,AM1475&lt;&gt;"",AM1474&lt;&gt;""),AM1475-AM1474,"")</f>
        <v/>
      </c>
      <c r="AP1475" s="294" t="n"/>
      <c r="AQ1475" s="587" t="inlineStr"/>
      <c r="AR1475" s="418">
        <f>IF(OR(AQ1475="",AQ1475="",AQ1475=0),"",6.172/(AQ1475*24))</f>
        <v/>
      </c>
      <c r="AS1475" s="436">
        <f>IF(OR(NOT(ISNUMBER(C1475)),NOT(ISNUMBER(AB1475))),"",IF(AG1475&lt;&gt;"",AG1475,AB1475)-C1475)</f>
        <v/>
      </c>
      <c r="AT1475" s="299" t="n"/>
      <c r="AU1475" s="300">
        <f>IF($B1475="","",TEXT($A1475,"yyyymmdd")&amp;"_P"&amp;$C1475&amp;"_C"&amp;$F1475&amp;"_"&amp;TRIM(RIGHT(SUBSTITUTE(TRIM(SUBSTITUTE($L1475,CHAR(160)," "))," ",REPT(" ",60)),60))&amp;IF($P1475="","","-"&amp;TRIM(RIGHT(SUBSTITUTE(TRIM(SUBSTITUTE($P1475,CHAR(160)," "))," ",REPT(" ",60)),60)))&amp;IF($T1475="","","-"&amp;TRIM(RIGHT(SUBSTITUTE(TRIM(SUBSTITUTE($T1475,CHAR(160)," "))," ",REPT(" ",60)),60)))&amp;".jpg")</f>
        <v/>
      </c>
    </row>
    <row r="1476" ht="42" customHeight="1">
      <c r="A1476" s="292" t="n">
        <v>31690</v>
      </c>
      <c r="B1476" s="294" t="inlineStr">
        <is>
          <t>James Hardie 1000 5 October, 1986</t>
        </is>
      </c>
      <c r="C1476" s="294" t="inlineStr">
        <is>
          <t>DNF</t>
        </is>
      </c>
      <c r="D1476" s="294" t="inlineStr">
        <is>
          <t>A</t>
        </is>
      </c>
      <c r="E1476" s="294" t="n"/>
      <c r="F1476" s="294" t="n">
        <v>62</v>
      </c>
      <c r="G1476" s="294" t="inlineStr">
        <is>
          <t>Bob Holden Motors</t>
        </is>
      </c>
      <c r="H1476" s="294" t="n"/>
      <c r="I1476" s="294" t="n"/>
      <c r="J1476" s="294" t="inlineStr">
        <is>
          <t>Toyota Sprinter</t>
        </is>
      </c>
      <c r="K1476" s="294" t="inlineStr">
        <is>
          <t>1587 L4</t>
        </is>
      </c>
      <c r="L1476" s="294" t="inlineStr">
        <is>
          <t>Keith McClelland</t>
        </is>
      </c>
      <c r="M1476" s="294" t="inlineStr">
        <is>
          <t>AUS</t>
        </is>
      </c>
      <c r="N1476" s="700">
        <f>_xlfn.LET(_xlpm.d,_xlfn.XLOOKUP(L1476,'[1]Birth Dates'!$A:$A,'[1]Birth Dates'!$B:$B,"",0),IF(_xlpm.d=0,"",_xlpm.d))</f>
        <v/>
      </c>
      <c r="O1476" s="294">
        <f>IF(OR(N1476="",A1476="",NOT(ISNUMBER(N1476)),N1476&gt;A1476),"",DATEDIF(N1476,A1476,"Y")&amp;" years, "&amp;DATEDIF(N1476,A1476,"YM")&amp;" months, "&amp;DATEDIF(N1476,A1476,"MD")&amp;" days")</f>
        <v/>
      </c>
      <c r="P1476" s="294" t="inlineStr">
        <is>
          <t>Brian Nightingale</t>
        </is>
      </c>
      <c r="Q1476" s="294" t="inlineStr">
        <is>
          <t>AUS</t>
        </is>
      </c>
      <c r="R1476" s="700">
        <f>_xlfn.LET(_xlpm.d,_xlfn.XLOOKUP(P1476,'[1]Birth Dates'!$A:$A,'[1]Birth Dates'!$B:$B,"",0),IF(_xlpm.d=0,"",_xlpm.d))</f>
        <v/>
      </c>
      <c r="S1476" s="294">
        <f>IF(OR(R1476="",A1476="",NOT(ISNUMBER(R1476)),R1476&gt;A1476),"",DATEDIF(R1476,A1476,"Y")&amp;" years, "&amp;DATEDIF(R1476,A1476,"YM")&amp;" months, "&amp;DATEDIF(R1476,A1476,"MD")&amp;" days")</f>
        <v/>
      </c>
      <c r="T1476" s="294" t="n"/>
      <c r="U1476" s="294" t="n"/>
      <c r="V1476" s="700">
        <f>_xlfn.LET(_xlpm.d,_xlfn.XLOOKUP(T1476,'[1]Birth Dates'!$A:$A,'[1]Birth Dates'!$B:$B,"",0),IF(_xlpm.d=0,"",_xlpm.d))</f>
        <v/>
      </c>
      <c r="W1476" s="294">
        <f>IF(OR(V1476="",A1476="",NOT(ISNUMBER(V1476)),V1476&gt;A1476),"",DATEDIF(V1476,A1476,"Y")&amp;" years, "&amp;DATEDIF(V1476,A1476,"YM")&amp;" months, "&amp;DATEDIF(V1476,A1476,"MD")&amp;" days")</f>
        <v/>
      </c>
      <c r="X1476" s="294" t="n"/>
      <c r="Y1476" s="294" t="n"/>
      <c r="Z1476" s="294" t="n"/>
      <c r="AA1476" s="294" t="n"/>
      <c r="AB1476" s="294" t="n">
        <v>57</v>
      </c>
      <c r="AC1476" s="294" t="n"/>
      <c r="AD1476" s="294" t="n"/>
      <c r="AE1476" s="587" t="inlineStr">
        <is>
          <t>2:44.2300</t>
        </is>
      </c>
      <c r="AF1476" s="418">
        <f>IF(OR(AE1476="",AE1476="",AE1476=0),"",6.172/(AE1476*24))</f>
        <v/>
      </c>
      <c r="AG1476" s="298" t="n"/>
      <c r="AH1476" s="587" t="inlineStr"/>
      <c r="AI1476" s="418">
        <f>IF(OR(AH1476="",AH1476="",AH1476=0),"",6.172/(AH1476*24))</f>
        <v/>
      </c>
      <c r="AJ1476" s="175">
        <f>IF(AND(ISNUMBER(AB1476),ISNUMBER(AG1476)),AB1476-AG1476,"")</f>
        <v/>
      </c>
      <c r="AK1476" s="294" t="inlineStr">
        <is>
          <t>Engine</t>
        </is>
      </c>
      <c r="AL1476" s="294" t="n">
        <v>38</v>
      </c>
      <c r="AM1476" s="516" t="n"/>
      <c r="AN1476" s="671">
        <f>IF(OR(AL1476="",AM1476="",AM1476=0),"",AL1476*6.172/(AM1476*24))</f>
        <v/>
      </c>
      <c r="AO1476" s="477">
        <f>IF(AND(AL1476=AL1475,AM1476&lt;&gt;"",AM1475&lt;&gt;""),AM1476-AM1475,"")</f>
        <v/>
      </c>
      <c r="AP1476" s="294" t="n"/>
      <c r="AQ1476" s="587" t="inlineStr"/>
      <c r="AR1476" s="418">
        <f>IF(OR(AQ1476="",AQ1476="",AQ1476=0),"",6.172/(AQ1476*24))</f>
        <v/>
      </c>
      <c r="AS1476" s="436">
        <f>IF(OR(NOT(ISNUMBER(C1476)),NOT(ISNUMBER(AB1476))),"",IF(AG1476&lt;&gt;"",AG1476,AB1476)-C1476)</f>
        <v/>
      </c>
      <c r="AT1476" s="299" t="n"/>
      <c r="AU1476" s="300">
        <f>IF($B1476="","",TEXT($A1476,"yyyymmdd")&amp;"_P"&amp;$C1476&amp;"_C"&amp;$F1476&amp;"_"&amp;TRIM(RIGHT(SUBSTITUTE(TRIM(SUBSTITUTE($L1476,CHAR(160)," "))," ",REPT(" ",60)),60))&amp;IF($P1476="","","-"&amp;TRIM(RIGHT(SUBSTITUTE(TRIM(SUBSTITUTE($P1476,CHAR(160)," "))," ",REPT(" ",60)),60)))&amp;IF($T1476="","","-"&amp;TRIM(RIGHT(SUBSTITUTE(TRIM(SUBSTITUTE($T1476,CHAR(160)," "))," ",REPT(" ",60)),60)))&amp;".jpg")</f>
        <v/>
      </c>
    </row>
    <row r="1477" ht="42" customHeight="1">
      <c r="A1477" s="292" t="n">
        <v>31690</v>
      </c>
      <c r="B1477" s="294" t="inlineStr">
        <is>
          <t>James Hardie 1000 5 October, 1986</t>
        </is>
      </c>
      <c r="C1477" s="294" t="inlineStr">
        <is>
          <t>DNF</t>
        </is>
      </c>
      <c r="D1477" s="294" t="inlineStr">
        <is>
          <t>C</t>
        </is>
      </c>
      <c r="E1477" s="294" t="n"/>
      <c r="F1477" s="294" t="n">
        <v>29</v>
      </c>
      <c r="G1477" s="294" t="inlineStr">
        <is>
          <t>Ken Davison</t>
        </is>
      </c>
      <c r="H1477" s="294" t="n"/>
      <c r="I1477" s="294" t="n"/>
      <c r="J1477" s="294" t="inlineStr">
        <is>
          <t>Ford Mustang</t>
        </is>
      </c>
      <c r="K1477" s="294" t="inlineStr">
        <is>
          <t>4968 V8</t>
        </is>
      </c>
      <c r="L1477" s="294" t="inlineStr">
        <is>
          <t>Ken Davison</t>
        </is>
      </c>
      <c r="M1477" s="294" t="inlineStr">
        <is>
          <t>AUS</t>
        </is>
      </c>
      <c r="N1477" s="700">
        <f>_xlfn.LET(_xlpm.d,_xlfn.XLOOKUP(L1477,'[1]Birth Dates'!$A:$A,'[1]Birth Dates'!$B:$B,"",0),IF(_xlpm.d=0,"",_xlpm.d))</f>
        <v/>
      </c>
      <c r="O1477" s="294">
        <f>IF(OR(N1477="",A1477="",NOT(ISNUMBER(N1477)),N1477&gt;A1477),"",DATEDIF(N1477,A1477,"Y")&amp;" years, "&amp;DATEDIF(N1477,A1477,"YM")&amp;" months, "&amp;DATEDIF(N1477,A1477,"MD")&amp;" days")</f>
        <v/>
      </c>
      <c r="P1477" s="294" t="inlineStr">
        <is>
          <t>Wally Kramer</t>
        </is>
      </c>
      <c r="Q1477" s="294" t="inlineStr">
        <is>
          <t>AUS</t>
        </is>
      </c>
      <c r="R1477" s="700">
        <f>_xlfn.LET(_xlpm.d,_xlfn.XLOOKUP(P1477,'[1]Birth Dates'!$A:$A,'[1]Birth Dates'!$B:$B,"",0),IF(_xlpm.d=0,"",_xlpm.d))</f>
        <v/>
      </c>
      <c r="S1477" s="294">
        <f>IF(OR(R1477="",A1477="",NOT(ISNUMBER(R1477)),R1477&gt;A1477),"",DATEDIF(R1477,A1477,"Y")&amp;" years, "&amp;DATEDIF(R1477,A1477,"YM")&amp;" months, "&amp;DATEDIF(R1477,A1477,"MD")&amp;" days")</f>
        <v/>
      </c>
      <c r="T1477" s="294" t="n"/>
      <c r="U1477" s="294" t="n"/>
      <c r="V1477" s="700">
        <f>_xlfn.LET(_xlpm.d,_xlfn.XLOOKUP(T1477,'[1]Birth Dates'!$A:$A,'[1]Birth Dates'!$B:$B,"",0),IF(_xlpm.d=0,"",_xlpm.d))</f>
        <v/>
      </c>
      <c r="W1477" s="294">
        <f>IF(OR(V1477="",A1477="",NOT(ISNUMBER(V1477)),V1477&gt;A1477),"",DATEDIF(V1477,A1477,"Y")&amp;" years, "&amp;DATEDIF(V1477,A1477,"YM")&amp;" months, "&amp;DATEDIF(V1477,A1477,"MD")&amp;" days")</f>
        <v/>
      </c>
      <c r="X1477" s="294" t="n"/>
      <c r="Y1477" s="294" t="n"/>
      <c r="Z1477" s="294" t="n"/>
      <c r="AA1477" s="294" t="n"/>
      <c r="AB1477" s="294" t="n">
        <v>48</v>
      </c>
      <c r="AC1477" s="294" t="n"/>
      <c r="AD1477" s="294" t="n"/>
      <c r="AE1477" s="587" t="inlineStr">
        <is>
          <t>2:31.2900</t>
        </is>
      </c>
      <c r="AF1477" s="418">
        <f>IF(OR(AE1477="",AE1477="",AE1477=0),"",6.172/(AE1477*24))</f>
        <v/>
      </c>
      <c r="AG1477" s="298" t="n"/>
      <c r="AH1477" s="587" t="inlineStr"/>
      <c r="AI1477" s="418">
        <f>IF(OR(AH1477="",AH1477="",AH1477=0),"",6.172/(AH1477*24))</f>
        <v/>
      </c>
      <c r="AJ1477" s="175">
        <f>IF(AND(ISNUMBER(AB1477),ISNUMBER(AG1477)),AB1477-AG1477,"")</f>
        <v/>
      </c>
      <c r="AK1477" s="294" t="inlineStr">
        <is>
          <t>Overheating</t>
        </is>
      </c>
      <c r="AL1477" s="294" t="n">
        <v>36</v>
      </c>
      <c r="AM1477" s="516" t="n"/>
      <c r="AN1477" s="671">
        <f>IF(OR(AL1477="",AM1477="",AM1477=0),"",AL1477*6.172/(AM1477*24))</f>
        <v/>
      </c>
      <c r="AO1477" s="477">
        <f>IF(AND(AL1477=AL1476,AM1477&lt;&gt;"",AM1476&lt;&gt;""),AM1477-AM1476,"")</f>
        <v/>
      </c>
      <c r="AP1477" s="294" t="n"/>
      <c r="AQ1477" s="587" t="inlineStr"/>
      <c r="AR1477" s="418">
        <f>IF(OR(AQ1477="",AQ1477="",AQ1477=0),"",6.172/(AQ1477*24))</f>
        <v/>
      </c>
      <c r="AS1477" s="436">
        <f>IF(OR(NOT(ISNUMBER(C1477)),NOT(ISNUMBER(AB1477))),"",IF(AG1477&lt;&gt;"",AG1477,AB1477)-C1477)</f>
        <v/>
      </c>
      <c r="AT1477" s="299" t="n"/>
      <c r="AU1477" s="300">
        <f>IF($B1477="","",TEXT($A1477,"yyyymmdd")&amp;"_P"&amp;$C1477&amp;"_C"&amp;$F1477&amp;"_"&amp;TRIM(RIGHT(SUBSTITUTE(TRIM(SUBSTITUTE($L1477,CHAR(160)," "))," ",REPT(" ",60)),60))&amp;IF($P1477="","","-"&amp;TRIM(RIGHT(SUBSTITUTE(TRIM(SUBSTITUTE($P1477,CHAR(160)," "))," ",REPT(" ",60)),60)))&amp;IF($T1477="","","-"&amp;TRIM(RIGHT(SUBSTITUTE(TRIM(SUBSTITUTE($T1477,CHAR(160)," "))," ",REPT(" ",60)),60)))&amp;".jpg")</f>
        <v/>
      </c>
    </row>
    <row r="1478" ht="42" customHeight="1">
      <c r="A1478" s="292" t="n">
        <v>31690</v>
      </c>
      <c r="B1478" s="294" t="inlineStr">
        <is>
          <t>James Hardie 1000 5 October, 1986</t>
        </is>
      </c>
      <c r="C1478" s="294" t="inlineStr">
        <is>
          <t>DNF</t>
        </is>
      </c>
      <c r="D1478" s="294" t="inlineStr">
        <is>
          <t>C</t>
        </is>
      </c>
      <c r="E1478" s="294" t="n"/>
      <c r="F1478" s="294" t="n">
        <v>20</v>
      </c>
      <c r="G1478" s="294" t="inlineStr">
        <is>
          <t>James Keogh</t>
        </is>
      </c>
      <c r="H1478" s="294" t="n"/>
      <c r="I1478" s="294" t="n"/>
      <c r="J1478" s="294" t="inlineStr">
        <is>
          <t>BMW 635CSi</t>
        </is>
      </c>
      <c r="K1478" s="294" t="inlineStr">
        <is>
          <t>3475 L6</t>
        </is>
      </c>
      <c r="L1478" s="294" t="inlineStr">
        <is>
          <t>Jim Keogh</t>
        </is>
      </c>
      <c r="M1478" s="294" t="inlineStr">
        <is>
          <t>AUS</t>
        </is>
      </c>
      <c r="N1478" s="700">
        <f>_xlfn.LET(_xlpm.d,_xlfn.XLOOKUP(L1478,'[1]Birth Dates'!$A:$A,'[1]Birth Dates'!$B:$B,"",0),IF(_xlpm.d=0,"",_xlpm.d))</f>
        <v/>
      </c>
      <c r="O1478" s="294">
        <f>IF(OR(N1478="",A1478="",NOT(ISNUMBER(N1478)),N1478&gt;A1478),"",DATEDIF(N1478,A1478,"Y")&amp;" years, "&amp;DATEDIF(N1478,A1478,"YM")&amp;" months, "&amp;DATEDIF(N1478,A1478,"MD")&amp;" days")</f>
        <v/>
      </c>
      <c r="P1478" s="294" t="inlineStr">
        <is>
          <t>Des Wall</t>
        </is>
      </c>
      <c r="Q1478" s="294" t="inlineStr">
        <is>
          <t>AUS</t>
        </is>
      </c>
      <c r="R1478" s="700">
        <f>_xlfn.LET(_xlpm.d,_xlfn.XLOOKUP(P1478,'[1]Birth Dates'!$A:$A,'[1]Birth Dates'!$B:$B,"",0),IF(_xlpm.d=0,"",_xlpm.d))</f>
        <v/>
      </c>
      <c r="S1478" s="294">
        <f>IF(OR(R1478="",A1478="",NOT(ISNUMBER(R1478)),R1478&gt;A1478),"",DATEDIF(R1478,A1478,"Y")&amp;" years, "&amp;DATEDIF(R1478,A1478,"YM")&amp;" months, "&amp;DATEDIF(R1478,A1478,"MD")&amp;" days")</f>
        <v/>
      </c>
      <c r="T1478" s="294" t="n"/>
      <c r="U1478" s="294" t="n"/>
      <c r="V1478" s="700">
        <f>_xlfn.LET(_xlpm.d,_xlfn.XLOOKUP(T1478,'[1]Birth Dates'!$A:$A,'[1]Birth Dates'!$B:$B,"",0),IF(_xlpm.d=0,"",_xlpm.d))</f>
        <v/>
      </c>
      <c r="W1478" s="294">
        <f>IF(OR(V1478="",A1478="",NOT(ISNUMBER(V1478)),V1478&gt;A1478),"",DATEDIF(V1478,A1478,"Y")&amp;" years, "&amp;DATEDIF(V1478,A1478,"YM")&amp;" months, "&amp;DATEDIF(V1478,A1478,"MD")&amp;" days")</f>
        <v/>
      </c>
      <c r="X1478" s="294" t="n"/>
      <c r="Y1478" s="294" t="n"/>
      <c r="Z1478" s="294" t="n"/>
      <c r="AA1478" s="294" t="n"/>
      <c r="AB1478" s="294" t="n">
        <v>41</v>
      </c>
      <c r="AC1478" s="294" t="n"/>
      <c r="AD1478" s="294" t="n"/>
      <c r="AE1478" s="587" t="inlineStr">
        <is>
          <t>2:26.5300</t>
        </is>
      </c>
      <c r="AF1478" s="418">
        <f>IF(OR(AE1478="",AE1478="",AE1478=0),"",6.172/(AE1478*24))</f>
        <v/>
      </c>
      <c r="AG1478" s="298" t="n"/>
      <c r="AH1478" s="587" t="inlineStr"/>
      <c r="AI1478" s="418">
        <f>IF(OR(AH1478="",AH1478="",AH1478=0),"",6.172/(AH1478*24))</f>
        <v/>
      </c>
      <c r="AJ1478" s="175">
        <f>IF(AND(ISNUMBER(AB1478),ISNUMBER(AG1478)),AB1478-AG1478,"")</f>
        <v/>
      </c>
      <c r="AK1478" s="294" t="inlineStr">
        <is>
          <t>Clutch</t>
        </is>
      </c>
      <c r="AL1478" s="294" t="n">
        <v>30</v>
      </c>
      <c r="AM1478" s="516" t="n"/>
      <c r="AN1478" s="671">
        <f>IF(OR(AL1478="",AM1478="",AM1478=0),"",AL1478*6.172/(AM1478*24))</f>
        <v/>
      </c>
      <c r="AO1478" s="477">
        <f>IF(AND(AL1478=AL1477,AM1478&lt;&gt;"",AM1477&lt;&gt;""),AM1478-AM1477,"")</f>
        <v/>
      </c>
      <c r="AP1478" s="294" t="n"/>
      <c r="AQ1478" s="587" t="inlineStr"/>
      <c r="AR1478" s="418">
        <f>IF(OR(AQ1478="",AQ1478="",AQ1478=0),"",6.172/(AQ1478*24))</f>
        <v/>
      </c>
      <c r="AS1478" s="436">
        <f>IF(OR(NOT(ISNUMBER(C1478)),NOT(ISNUMBER(AB1478))),"",IF(AG1478&lt;&gt;"",AG1478,AB1478)-C1478)</f>
        <v/>
      </c>
      <c r="AT1478" s="299" t="n"/>
      <c r="AU1478" s="300">
        <f>IF($B1478="","",TEXT($A1478,"yyyymmdd")&amp;"_P"&amp;$C1478&amp;"_C"&amp;$F1478&amp;"_"&amp;TRIM(RIGHT(SUBSTITUTE(TRIM(SUBSTITUTE($L1478,CHAR(160)," "))," ",REPT(" ",60)),60))&amp;IF($P1478="","","-"&amp;TRIM(RIGHT(SUBSTITUTE(TRIM(SUBSTITUTE($P1478,CHAR(160)," "))," ",REPT(" ",60)),60)))&amp;IF($T1478="","","-"&amp;TRIM(RIGHT(SUBSTITUTE(TRIM(SUBSTITUTE($T1478,CHAR(160)," "))," ",REPT(" ",60)),60)))&amp;".jpg")</f>
        <v/>
      </c>
    </row>
    <row r="1479" ht="42" customHeight="1">
      <c r="A1479" s="292" t="n">
        <v>31690</v>
      </c>
      <c r="B1479" s="294" t="inlineStr">
        <is>
          <t>James Hardie 1000 5 October, 1986</t>
        </is>
      </c>
      <c r="C1479" s="294" t="inlineStr">
        <is>
          <t>DNF</t>
        </is>
      </c>
      <c r="D1479" s="294" t="inlineStr">
        <is>
          <t>C</t>
        </is>
      </c>
      <c r="E1479" s="294" t="n"/>
      <c r="F1479" s="294" t="n">
        <v>40</v>
      </c>
      <c r="G1479" s="294" t="inlineStr">
        <is>
          <t>Motorsport Pacific Ltd</t>
        </is>
      </c>
      <c r="H1479" s="294" t="n"/>
      <c r="I1479" s="294" t="n"/>
      <c r="J1479" s="294" t="inlineStr">
        <is>
          <t>Ford Sierra XR4i</t>
        </is>
      </c>
      <c r="K1479" s="294" t="inlineStr">
        <is>
          <t>2320 tc L4</t>
        </is>
      </c>
      <c r="L1479" s="294" t="inlineStr">
        <is>
          <t>Robbie Francevic</t>
        </is>
      </c>
      <c r="M1479" s="294" t="inlineStr">
        <is>
          <t>NZL</t>
        </is>
      </c>
      <c r="N1479" s="700">
        <f>_xlfn.LET(_xlpm.d,_xlfn.XLOOKUP(L1479,'[1]Birth Dates'!$A:$A,'[1]Birth Dates'!$B:$B,"",0),IF(_xlpm.d=0,"",_xlpm.d))</f>
        <v/>
      </c>
      <c r="O1479" s="294">
        <f>IF(OR(N1479="",A1479="",NOT(ISNUMBER(N1479)),N1479&gt;A1479),"",DATEDIF(N1479,A1479,"Y")&amp;" years, "&amp;DATEDIF(N1479,A1479,"YM")&amp;" months, "&amp;DATEDIF(N1479,A1479,"MD")&amp;" days")</f>
        <v/>
      </c>
      <c r="P1479" s="294" t="inlineStr">
        <is>
          <t>Leo Leonard</t>
        </is>
      </c>
      <c r="Q1479" s="294" t="inlineStr">
        <is>
          <t>NZL</t>
        </is>
      </c>
      <c r="R1479" s="700">
        <f>_xlfn.LET(_xlpm.d,_xlfn.XLOOKUP(P1479,'[1]Birth Dates'!$A:$A,'[1]Birth Dates'!$B:$B,"",0),IF(_xlpm.d=0,"",_xlpm.d))</f>
        <v/>
      </c>
      <c r="S1479" s="294">
        <f>IF(OR(R1479="",A1479="",NOT(ISNUMBER(R1479)),R1479&gt;A1479),"",DATEDIF(R1479,A1479,"Y")&amp;" years, "&amp;DATEDIF(R1479,A1479,"YM")&amp;" months, "&amp;DATEDIF(R1479,A1479,"MD")&amp;" days")</f>
        <v/>
      </c>
      <c r="T1479" s="294" t="n"/>
      <c r="U1479" s="294" t="n"/>
      <c r="V1479" s="700">
        <f>_xlfn.LET(_xlpm.d,_xlfn.XLOOKUP(T1479,'[1]Birth Dates'!$A:$A,'[1]Birth Dates'!$B:$B,"",0),IF(_xlpm.d=0,"",_xlpm.d))</f>
        <v/>
      </c>
      <c r="W1479" s="294">
        <f>IF(OR(V1479="",A1479="",NOT(ISNUMBER(V1479)),V1479&gt;A1479),"",DATEDIF(V1479,A1479,"Y")&amp;" years, "&amp;DATEDIF(V1479,A1479,"YM")&amp;" months, "&amp;DATEDIF(V1479,A1479,"MD")&amp;" days")</f>
        <v/>
      </c>
      <c r="X1479" s="294" t="n"/>
      <c r="Y1479" s="294" t="n"/>
      <c r="Z1479" s="294" t="n"/>
      <c r="AA1479" s="294" t="n"/>
      <c r="AB1479" s="294" t="n">
        <v>21</v>
      </c>
      <c r="AC1479" s="294" t="n"/>
      <c r="AD1479" s="294" t="n"/>
      <c r="AE1479" s="587" t="inlineStr">
        <is>
          <t>2:23.0500</t>
        </is>
      </c>
      <c r="AF1479" s="418">
        <f>IF(OR(AE1479="",AE1479="",AE1479=0),"",6.172/(AE1479*24))</f>
        <v/>
      </c>
      <c r="AG1479" s="298" t="n"/>
      <c r="AH1479" s="587" t="inlineStr"/>
      <c r="AI1479" s="418">
        <f>IF(OR(AH1479="",AH1479="",AH1479=0),"",6.172/(AH1479*24))</f>
        <v/>
      </c>
      <c r="AJ1479" s="175">
        <f>IF(AND(ISNUMBER(AB1479),ISNUMBER(AG1479)),AB1479-AG1479,"")</f>
        <v/>
      </c>
      <c r="AK1479" s="294" t="inlineStr">
        <is>
          <t>Electrical / Gearbox</t>
        </is>
      </c>
      <c r="AL1479" s="294" t="n">
        <v>27</v>
      </c>
      <c r="AM1479" s="516" t="n"/>
      <c r="AN1479" s="671">
        <f>IF(OR(AL1479="",AM1479="",AM1479=0),"",AL1479*6.172/(AM1479*24))</f>
        <v/>
      </c>
      <c r="AO1479" s="477">
        <f>IF(AND(AL1479=AL1478,AM1479&lt;&gt;"",AM1478&lt;&gt;""),AM1479-AM1478,"")</f>
        <v/>
      </c>
      <c r="AP1479" s="294" t="n"/>
      <c r="AQ1479" s="587" t="inlineStr"/>
      <c r="AR1479" s="418">
        <f>IF(OR(AQ1479="",AQ1479="",AQ1479=0),"",6.172/(AQ1479*24))</f>
        <v/>
      </c>
      <c r="AS1479" s="436">
        <f>IF(OR(NOT(ISNUMBER(C1479)),NOT(ISNUMBER(AB1479))),"",IF(AG1479&lt;&gt;"",AG1479,AB1479)-C1479)</f>
        <v/>
      </c>
      <c r="AT1479" s="299" t="n"/>
      <c r="AU1479" s="300">
        <f>IF($B1479="","",TEXT($A1479,"yyyymmdd")&amp;"_P"&amp;$C1479&amp;"_C"&amp;$F1479&amp;"_"&amp;TRIM(RIGHT(SUBSTITUTE(TRIM(SUBSTITUTE($L1479,CHAR(160)," "))," ",REPT(" ",60)),60))&amp;IF($P1479="","","-"&amp;TRIM(RIGHT(SUBSTITUTE(TRIM(SUBSTITUTE($P1479,CHAR(160)," "))," ",REPT(" ",60)),60)))&amp;IF($T1479="","","-"&amp;TRIM(RIGHT(SUBSTITUTE(TRIM(SUBSTITUTE($T1479,CHAR(160)," "))," ",REPT(" ",60)),60)))&amp;".jpg")</f>
        <v/>
      </c>
    </row>
    <row r="1480" ht="42" customHeight="1">
      <c r="A1480" s="292" t="n">
        <v>31690</v>
      </c>
      <c r="B1480" s="294" t="inlineStr">
        <is>
          <t>James Hardie 1000 5 October, 1986</t>
        </is>
      </c>
      <c r="C1480" s="294" t="inlineStr">
        <is>
          <t>DNF</t>
        </is>
      </c>
      <c r="D1480" s="294" t="inlineStr">
        <is>
          <t>A</t>
        </is>
      </c>
      <c r="E1480" s="294" t="n"/>
      <c r="F1480" s="294" t="n">
        <v>55</v>
      </c>
      <c r="G1480" s="294" t="inlineStr">
        <is>
          <t>Motorsport Pacific Ltd</t>
        </is>
      </c>
      <c r="H1480" s="294" t="n"/>
      <c r="I1480" s="294" t="n"/>
      <c r="J1480" s="294" t="inlineStr">
        <is>
          <t>Ford Escort RS 1600i</t>
        </is>
      </c>
      <c r="K1480" s="294" t="inlineStr">
        <is>
          <t>1598 L4</t>
        </is>
      </c>
      <c r="L1480" s="294" t="inlineStr">
        <is>
          <t>Andrew Bagnall</t>
        </is>
      </c>
      <c r="M1480" s="294" t="inlineStr">
        <is>
          <t>NZL</t>
        </is>
      </c>
      <c r="N1480" s="700">
        <f>_xlfn.LET(_xlpm.d,_xlfn.XLOOKUP(L1480,'[1]Birth Dates'!$A:$A,'[1]Birth Dates'!$B:$B,"",0),IF(_xlpm.d=0,"",_xlpm.d))</f>
        <v/>
      </c>
      <c r="O1480" s="294">
        <f>IF(OR(N1480="",A1480="",NOT(ISNUMBER(N1480)),N1480&gt;A1480),"",DATEDIF(N1480,A1480,"Y")&amp;" years, "&amp;DATEDIF(N1480,A1480,"YM")&amp;" months, "&amp;DATEDIF(N1480,A1480,"MD")&amp;" days")</f>
        <v/>
      </c>
      <c r="P1480" s="294" t="inlineStr">
        <is>
          <t>Ted Jarvis</t>
        </is>
      </c>
      <c r="Q1480" s="294" t="inlineStr">
        <is>
          <t>NZL</t>
        </is>
      </c>
      <c r="R1480" s="700">
        <f>_xlfn.LET(_xlpm.d,_xlfn.XLOOKUP(P1480,'[1]Birth Dates'!$A:$A,'[1]Birth Dates'!$B:$B,"",0),IF(_xlpm.d=0,"",_xlpm.d))</f>
        <v/>
      </c>
      <c r="S1480" s="294">
        <f>IF(OR(R1480="",A1480="",NOT(ISNUMBER(R1480)),R1480&gt;A1480),"",DATEDIF(R1480,A1480,"Y")&amp;" years, "&amp;DATEDIF(R1480,A1480,"YM")&amp;" months, "&amp;DATEDIF(R1480,A1480,"MD")&amp;" days")</f>
        <v/>
      </c>
      <c r="T1480" s="294" t="n"/>
      <c r="U1480" s="294" t="n"/>
      <c r="V1480" s="700">
        <f>_xlfn.LET(_xlpm.d,_xlfn.XLOOKUP(T1480,'[1]Birth Dates'!$A:$A,'[1]Birth Dates'!$B:$B,"",0),IF(_xlpm.d=0,"",_xlpm.d))</f>
        <v/>
      </c>
      <c r="W1480" s="294">
        <f>IF(OR(V1480="",A1480="",NOT(ISNUMBER(V1480)),V1480&gt;A1480),"",DATEDIF(V1480,A1480,"Y")&amp;" years, "&amp;DATEDIF(V1480,A1480,"YM")&amp;" months, "&amp;DATEDIF(V1480,A1480,"MD")&amp;" days")</f>
        <v/>
      </c>
      <c r="X1480" s="294" t="n"/>
      <c r="Y1480" s="294" t="n"/>
      <c r="Z1480" s="294" t="n"/>
      <c r="AA1480" s="294" t="n"/>
      <c r="AB1480" s="294" t="n">
        <v>56</v>
      </c>
      <c r="AC1480" s="294" t="n"/>
      <c r="AD1480" s="294" t="n"/>
      <c r="AE1480" s="587" t="inlineStr">
        <is>
          <t>2:42.8900</t>
        </is>
      </c>
      <c r="AF1480" s="418">
        <f>IF(OR(AE1480="",AE1480="",AE1480=0),"",6.172/(AE1480*24))</f>
        <v/>
      </c>
      <c r="AG1480" s="298" t="n"/>
      <c r="AH1480" s="587" t="inlineStr"/>
      <c r="AI1480" s="418">
        <f>IF(OR(AH1480="",AH1480="",AH1480=0),"",6.172/(AH1480*24))</f>
        <v/>
      </c>
      <c r="AJ1480" s="175">
        <f>IF(AND(ISNUMBER(AB1480),ISNUMBER(AG1480)),AB1480-AG1480,"")</f>
        <v/>
      </c>
      <c r="AK1480" s="294" t="inlineStr">
        <is>
          <t>Engine Mount</t>
        </is>
      </c>
      <c r="AL1480" s="294" t="n">
        <v>23</v>
      </c>
      <c r="AM1480" s="516" t="n"/>
      <c r="AN1480" s="671">
        <f>IF(OR(AL1480="",AM1480="",AM1480=0),"",AL1480*6.172/(AM1480*24))</f>
        <v/>
      </c>
      <c r="AO1480" s="477">
        <f>IF(AND(AL1480=AL1479,AM1480&lt;&gt;"",AM1479&lt;&gt;""),AM1480-AM1479,"")</f>
        <v/>
      </c>
      <c r="AP1480" s="294" t="n"/>
      <c r="AQ1480" s="587" t="inlineStr"/>
      <c r="AR1480" s="418">
        <f>IF(OR(AQ1480="",AQ1480="",AQ1480=0),"",6.172/(AQ1480*24))</f>
        <v/>
      </c>
      <c r="AS1480" s="436">
        <f>IF(OR(NOT(ISNUMBER(C1480)),NOT(ISNUMBER(AB1480))),"",IF(AG1480&lt;&gt;"",AG1480,AB1480)-C1480)</f>
        <v/>
      </c>
      <c r="AT1480" s="299" t="n"/>
      <c r="AU1480" s="300">
        <f>IF($B1480="","",TEXT($A1480,"yyyymmdd")&amp;"_P"&amp;$C1480&amp;"_C"&amp;$F1480&amp;"_"&amp;TRIM(RIGHT(SUBSTITUTE(TRIM(SUBSTITUTE($L1480,CHAR(160)," "))," ",REPT(" ",60)),60))&amp;IF($P1480="","","-"&amp;TRIM(RIGHT(SUBSTITUTE(TRIM(SUBSTITUTE($P1480,CHAR(160)," "))," ",REPT(" ",60)),60)))&amp;IF($T1480="","","-"&amp;TRIM(RIGHT(SUBSTITUTE(TRIM(SUBSTITUTE($T1480,CHAR(160)," "))," ",REPT(" ",60)),60)))&amp;".jpg")</f>
        <v/>
      </c>
    </row>
    <row r="1481" ht="42" customHeight="1">
      <c r="A1481" s="292" t="n">
        <v>31690</v>
      </c>
      <c r="B1481" s="294" t="inlineStr">
        <is>
          <t>James Hardie 1000 5 October, 1986</t>
        </is>
      </c>
      <c r="C1481" s="294" t="inlineStr">
        <is>
          <t>DNF</t>
        </is>
      </c>
      <c r="D1481" s="294" t="inlineStr">
        <is>
          <t>C</t>
        </is>
      </c>
      <c r="E1481" s="294" t="n"/>
      <c r="F1481" s="294" t="n">
        <v>7</v>
      </c>
      <c r="G1481" s="294" t="inlineStr">
        <is>
          <t>Goold Motorsport</t>
        </is>
      </c>
      <c r="H1481" s="294" t="n"/>
      <c r="I1481" s="294" t="n"/>
      <c r="J1481" s="294" t="inlineStr">
        <is>
          <t>BMW 635CSi</t>
        </is>
      </c>
      <c r="K1481" s="294" t="inlineStr">
        <is>
          <t>3475 L6</t>
        </is>
      </c>
      <c r="L1481" s="294" t="inlineStr">
        <is>
          <t>Charlie O'Brien</t>
        </is>
      </c>
      <c r="M1481" s="294" t="inlineStr">
        <is>
          <t>AUS</t>
        </is>
      </c>
      <c r="N1481" s="700">
        <f>_xlfn.LET(_xlpm.d,_xlfn.XLOOKUP(L1481,'[1]Birth Dates'!$A:$A,'[1]Birth Dates'!$B:$B,"",0),IF(_xlpm.d=0,"",_xlpm.d))</f>
        <v/>
      </c>
      <c r="O1481" s="294">
        <f>IF(OR(N1481="",A1481="",NOT(ISNUMBER(N1481)),N1481&gt;A1481),"",DATEDIF(N1481,A1481,"Y")&amp;" years, "&amp;DATEDIF(N1481,A1481,"YM")&amp;" months, "&amp;DATEDIF(N1481,A1481,"MD")&amp;" days")</f>
        <v/>
      </c>
      <c r="P1481" s="294" t="inlineStr">
        <is>
          <t>Garry Rogers</t>
        </is>
      </c>
      <c r="Q1481" s="294" t="inlineStr">
        <is>
          <t>AUS</t>
        </is>
      </c>
      <c r="R1481" s="700">
        <f>_xlfn.LET(_xlpm.d,_xlfn.XLOOKUP(P1481,'[1]Birth Dates'!$A:$A,'[1]Birth Dates'!$B:$B,"",0),IF(_xlpm.d=0,"",_xlpm.d))</f>
        <v/>
      </c>
      <c r="S1481" s="294">
        <f>IF(OR(R1481="",A1481="",NOT(ISNUMBER(R1481)),R1481&gt;A1481),"",DATEDIF(R1481,A1481,"Y")&amp;" years, "&amp;DATEDIF(R1481,A1481,"YM")&amp;" months, "&amp;DATEDIF(R1481,A1481,"MD")&amp;" days")</f>
        <v/>
      </c>
      <c r="T1481" s="294" t="n"/>
      <c r="U1481" s="294" t="n"/>
      <c r="V1481" s="700">
        <f>_xlfn.LET(_xlpm.d,_xlfn.XLOOKUP(T1481,'[1]Birth Dates'!$A:$A,'[1]Birth Dates'!$B:$B,"",0),IF(_xlpm.d=0,"",_xlpm.d))</f>
        <v/>
      </c>
      <c r="W1481" s="294">
        <f>IF(OR(V1481="",A1481="",NOT(ISNUMBER(V1481)),V1481&gt;A1481),"",DATEDIF(V1481,A1481,"Y")&amp;" years, "&amp;DATEDIF(V1481,A1481,"YM")&amp;" months, "&amp;DATEDIF(V1481,A1481,"MD")&amp;" days")</f>
        <v/>
      </c>
      <c r="X1481" s="294" t="n"/>
      <c r="Y1481" s="294" t="n"/>
      <c r="Z1481" s="294" t="n"/>
      <c r="AA1481" s="294" t="n"/>
      <c r="AB1481" s="294" t="n">
        <v>22</v>
      </c>
      <c r="AC1481" s="294" t="n"/>
      <c r="AD1481" s="294" t="n"/>
      <c r="AE1481" s="587" t="inlineStr">
        <is>
          <t>2:23.1900</t>
        </is>
      </c>
      <c r="AF1481" s="418">
        <f>IF(OR(AE1481="",AE1481="",AE1481=0),"",6.172/(AE1481*24))</f>
        <v/>
      </c>
      <c r="AG1481" s="298" t="n"/>
      <c r="AH1481" s="587" t="inlineStr"/>
      <c r="AI1481" s="418">
        <f>IF(OR(AH1481="",AH1481="",AH1481=0),"",6.172/(AH1481*24))</f>
        <v/>
      </c>
      <c r="AJ1481" s="175">
        <f>IF(AND(ISNUMBER(AB1481),ISNUMBER(AG1481)),AB1481-AG1481,"")</f>
        <v/>
      </c>
      <c r="AK1481" s="294" t="inlineStr">
        <is>
          <t>Clutch</t>
        </is>
      </c>
      <c r="AL1481" s="294" t="n">
        <v>19</v>
      </c>
      <c r="AM1481" s="516" t="n"/>
      <c r="AN1481" s="671">
        <f>IF(OR(AL1481="",AM1481="",AM1481=0),"",AL1481*6.172/(AM1481*24))</f>
        <v/>
      </c>
      <c r="AO1481" s="477">
        <f>IF(AND(AL1481=AL1480,AM1481&lt;&gt;"",AM1480&lt;&gt;""),AM1481-AM1480,"")</f>
        <v/>
      </c>
      <c r="AP1481" s="294" t="n"/>
      <c r="AQ1481" s="587" t="inlineStr"/>
      <c r="AR1481" s="418">
        <f>IF(OR(AQ1481="",AQ1481="",AQ1481=0),"",6.172/(AQ1481*24))</f>
        <v/>
      </c>
      <c r="AS1481" s="436">
        <f>IF(OR(NOT(ISNUMBER(C1481)),NOT(ISNUMBER(AB1481))),"",IF(AG1481&lt;&gt;"",AG1481,AB1481)-C1481)</f>
        <v/>
      </c>
      <c r="AT1481" s="299" t="n"/>
      <c r="AU1481" s="300">
        <f>IF($B1481="","",TEXT($A1481,"yyyymmdd")&amp;"_P"&amp;$C1481&amp;"_C"&amp;$F1481&amp;"_"&amp;TRIM(RIGHT(SUBSTITUTE(TRIM(SUBSTITUTE($L1481,CHAR(160)," "))," ",REPT(" ",60)),60))&amp;IF($P1481="","","-"&amp;TRIM(RIGHT(SUBSTITUTE(TRIM(SUBSTITUTE($P1481,CHAR(160)," "))," ",REPT(" ",60)),60)))&amp;IF($T1481="","","-"&amp;TRIM(RIGHT(SUBSTITUTE(TRIM(SUBSTITUTE($T1481,CHAR(160)," "))," ",REPT(" ",60)),60)))&amp;".jpg")</f>
        <v/>
      </c>
    </row>
    <row r="1482" ht="42" customHeight="1">
      <c r="A1482" s="292" t="n">
        <v>31690</v>
      </c>
      <c r="B1482" s="294" t="inlineStr">
        <is>
          <t>James Hardie 1000 5 October, 1986</t>
        </is>
      </c>
      <c r="C1482" s="294" t="inlineStr">
        <is>
          <t>DNF</t>
        </is>
      </c>
      <c r="D1482" s="294" t="inlineStr">
        <is>
          <t>B</t>
        </is>
      </c>
      <c r="E1482" s="294" t="n"/>
      <c r="F1482" s="294" t="n">
        <v>51</v>
      </c>
      <c r="G1482" s="294" t="inlineStr">
        <is>
          <t>Team Nissan Racing NZ</t>
        </is>
      </c>
      <c r="H1482" s="294" t="n"/>
      <c r="I1482" s="294" t="n"/>
      <c r="J1482" s="294" t="inlineStr">
        <is>
          <t>Nissan Skyline DR30</t>
        </is>
      </c>
      <c r="K1482" s="294" t="inlineStr">
        <is>
          <t>1990 tc L4</t>
        </is>
      </c>
      <c r="L1482" s="294" t="inlineStr">
        <is>
          <t>Kent Baigent</t>
        </is>
      </c>
      <c r="M1482" s="294" t="inlineStr">
        <is>
          <t>NZL</t>
        </is>
      </c>
      <c r="N1482" s="700">
        <f>_xlfn.LET(_xlpm.d,_xlfn.XLOOKUP(L1482,'[1]Birth Dates'!$A:$A,'[1]Birth Dates'!$B:$B,"",0),IF(_xlpm.d=0,"",_xlpm.d))</f>
        <v/>
      </c>
      <c r="O1482" s="294">
        <f>IF(OR(N1482="",A1482="",NOT(ISNUMBER(N1482)),N1482&gt;A1482),"",DATEDIF(N1482,A1482,"Y")&amp;" years, "&amp;DATEDIF(N1482,A1482,"YM")&amp;" months, "&amp;DATEDIF(N1482,A1482,"MD")&amp;" days")</f>
        <v/>
      </c>
      <c r="P1482" s="294" t="inlineStr">
        <is>
          <t>Graeme Bowkett</t>
        </is>
      </c>
      <c r="Q1482" s="294" t="inlineStr">
        <is>
          <t>NZL</t>
        </is>
      </c>
      <c r="R1482" s="700">
        <f>_xlfn.LET(_xlpm.d,_xlfn.XLOOKUP(P1482,'[1]Birth Dates'!$A:$A,'[1]Birth Dates'!$B:$B,"",0),IF(_xlpm.d=0,"",_xlpm.d))</f>
        <v/>
      </c>
      <c r="S1482" s="294">
        <f>IF(OR(R1482="",A1482="",NOT(ISNUMBER(R1482)),R1482&gt;A1482),"",DATEDIF(R1482,A1482,"Y")&amp;" years, "&amp;DATEDIF(R1482,A1482,"YM")&amp;" months, "&amp;DATEDIF(R1482,A1482,"MD")&amp;" days")</f>
        <v/>
      </c>
      <c r="T1482" s="294" t="n"/>
      <c r="U1482" s="294" t="n"/>
      <c r="V1482" s="700">
        <f>_xlfn.LET(_xlpm.d,_xlfn.XLOOKUP(T1482,'[1]Birth Dates'!$A:$A,'[1]Birth Dates'!$B:$B,"",0),IF(_xlpm.d=0,"",_xlpm.d))</f>
        <v/>
      </c>
      <c r="W1482" s="294">
        <f>IF(OR(V1482="",A1482="",NOT(ISNUMBER(V1482)),V1482&gt;A1482),"",DATEDIF(V1482,A1482,"Y")&amp;" years, "&amp;DATEDIF(V1482,A1482,"YM")&amp;" months, "&amp;DATEDIF(V1482,A1482,"MD")&amp;" days")</f>
        <v/>
      </c>
      <c r="X1482" s="294" t="n"/>
      <c r="Y1482" s="294" t="n"/>
      <c r="Z1482" s="294" t="n"/>
      <c r="AA1482" s="294" t="n"/>
      <c r="AB1482" s="294" t="n">
        <v>38</v>
      </c>
      <c r="AC1482" s="294" t="n"/>
      <c r="AD1482" s="294" t="n"/>
      <c r="AE1482" s="587" t="inlineStr">
        <is>
          <t>2:25.4500</t>
        </is>
      </c>
      <c r="AF1482" s="418">
        <f>IF(OR(AE1482="",AE1482="",AE1482=0),"",6.172/(AE1482*24))</f>
        <v/>
      </c>
      <c r="AG1482" s="298" t="n"/>
      <c r="AH1482" s="587" t="inlineStr"/>
      <c r="AI1482" s="418">
        <f>IF(OR(AH1482="",AH1482="",AH1482=0),"",6.172/(AH1482*24))</f>
        <v/>
      </c>
      <c r="AJ1482" s="175">
        <f>IF(AND(ISNUMBER(AB1482),ISNUMBER(AG1482)),AB1482-AG1482,"")</f>
        <v/>
      </c>
      <c r="AK1482" s="294" t="inlineStr">
        <is>
          <t>Overheating</t>
        </is>
      </c>
      <c r="AL1482" s="294" t="n">
        <v>13</v>
      </c>
      <c r="AM1482" s="516" t="n"/>
      <c r="AN1482" s="671">
        <f>IF(OR(AL1482="",AM1482="",AM1482=0),"",AL1482*6.172/(AM1482*24))</f>
        <v/>
      </c>
      <c r="AO1482" s="477">
        <f>IF(AND(AL1482=AL1481,AM1482&lt;&gt;"",AM1481&lt;&gt;""),AM1482-AM1481,"")</f>
        <v/>
      </c>
      <c r="AP1482" s="294" t="n"/>
      <c r="AQ1482" s="587" t="inlineStr"/>
      <c r="AR1482" s="418">
        <f>IF(OR(AQ1482="",AQ1482="",AQ1482=0),"",6.172/(AQ1482*24))</f>
        <v/>
      </c>
      <c r="AS1482" s="436">
        <f>IF(OR(NOT(ISNUMBER(C1482)),NOT(ISNUMBER(AB1482))),"",IF(AG1482&lt;&gt;"",AG1482,AB1482)-C1482)</f>
        <v/>
      </c>
      <c r="AT1482" s="299" t="n"/>
      <c r="AU1482" s="300">
        <f>IF($B1482="","",TEXT($A1482,"yyyymmdd")&amp;"_P"&amp;$C1482&amp;"_C"&amp;$F1482&amp;"_"&amp;TRIM(RIGHT(SUBSTITUTE(TRIM(SUBSTITUTE($L1482,CHAR(160)," "))," ",REPT(" ",60)),60))&amp;IF($P1482="","","-"&amp;TRIM(RIGHT(SUBSTITUTE(TRIM(SUBSTITUTE($P1482,CHAR(160)," "))," ",REPT(" ",60)),60)))&amp;IF($T1482="","","-"&amp;TRIM(RIGHT(SUBSTITUTE(TRIM(SUBSTITUTE($T1482,CHAR(160)," "))," ",REPT(" ",60)),60)))&amp;".jpg")</f>
        <v/>
      </c>
    </row>
    <row r="1483" ht="42" customHeight="1">
      <c r="A1483" s="292" t="n">
        <v>31690</v>
      </c>
      <c r="B1483" s="294" t="inlineStr">
        <is>
          <t>James Hardie 1000 5 October, 1986</t>
        </is>
      </c>
      <c r="C1483" s="294" t="inlineStr">
        <is>
          <t>DNF</t>
        </is>
      </c>
      <c r="D1483" s="294" t="inlineStr">
        <is>
          <t>C</t>
        </is>
      </c>
      <c r="E1483" s="294" t="n"/>
      <c r="F1483" s="294" t="n">
        <v>27</v>
      </c>
      <c r="G1483" s="294" t="inlineStr">
        <is>
          <t>Dulux Auto Colour</t>
        </is>
      </c>
      <c r="H1483" s="294" t="n"/>
      <c r="I1483" s="294" t="n"/>
      <c r="J1483" s="294" t="inlineStr">
        <is>
          <t>Holden Commodore VK</t>
        </is>
      </c>
      <c r="K1483" s="294" t="inlineStr">
        <is>
          <t>4980 V8</t>
        </is>
      </c>
      <c r="L1483" s="294" t="inlineStr">
        <is>
          <t>Alf Grant</t>
        </is>
      </c>
      <c r="M1483" s="294" t="inlineStr">
        <is>
          <t>AUS</t>
        </is>
      </c>
      <c r="N1483" s="700">
        <f>_xlfn.LET(_xlpm.d,_xlfn.XLOOKUP(L1483,'[1]Birth Dates'!$A:$A,'[1]Birth Dates'!$B:$B,"",0),IF(_xlpm.d=0,"",_xlpm.d))</f>
        <v/>
      </c>
      <c r="O1483" s="294">
        <f>IF(OR(N1483="",A1483="",NOT(ISNUMBER(N1483)),N1483&gt;A1483),"",DATEDIF(N1483,A1483,"Y")&amp;" years, "&amp;DATEDIF(N1483,A1483,"YM")&amp;" months, "&amp;DATEDIF(N1483,A1483,"MD")&amp;" days")</f>
        <v/>
      </c>
      <c r="P1483" s="294" t="inlineStr">
        <is>
          <t>John French</t>
        </is>
      </c>
      <c r="Q1483" s="294" t="inlineStr">
        <is>
          <t>AUS</t>
        </is>
      </c>
      <c r="R1483" s="700">
        <f>_xlfn.LET(_xlpm.d,_xlfn.XLOOKUP(P1483,'[1]Birth Dates'!$A:$A,'[1]Birth Dates'!$B:$B,"",0),IF(_xlpm.d=0,"",_xlpm.d))</f>
        <v/>
      </c>
      <c r="S1483" s="294">
        <f>IF(OR(R1483="",A1483="",NOT(ISNUMBER(R1483)),R1483&gt;A1483),"",DATEDIF(R1483,A1483,"Y")&amp;" years, "&amp;DATEDIF(R1483,A1483,"YM")&amp;" months, "&amp;DATEDIF(R1483,A1483,"MD")&amp;" days")</f>
        <v/>
      </c>
      <c r="T1483" s="294" t="n"/>
      <c r="U1483" s="294" t="n"/>
      <c r="V1483" s="700">
        <f>_xlfn.LET(_xlpm.d,_xlfn.XLOOKUP(T1483,'[1]Birth Dates'!$A:$A,'[1]Birth Dates'!$B:$B,"",0),IF(_xlpm.d=0,"",_xlpm.d))</f>
        <v/>
      </c>
      <c r="W1483" s="294">
        <f>IF(OR(V1483="",A1483="",NOT(ISNUMBER(V1483)),V1483&gt;A1483),"",DATEDIF(V1483,A1483,"Y")&amp;" years, "&amp;DATEDIF(V1483,A1483,"YM")&amp;" months, "&amp;DATEDIF(V1483,A1483,"MD")&amp;" days")</f>
        <v/>
      </c>
      <c r="X1483" s="294" t="n"/>
      <c r="Y1483" s="294" t="n"/>
      <c r="Z1483" s="294" t="n"/>
      <c r="AA1483" s="294" t="n"/>
      <c r="AB1483" s="294" t="n">
        <v>20</v>
      </c>
      <c r="AC1483" s="294" t="n"/>
      <c r="AD1483" s="294" t="n"/>
      <c r="AE1483" s="587" t="inlineStr">
        <is>
          <t>2:23.0000</t>
        </is>
      </c>
      <c r="AF1483" s="418">
        <f>IF(OR(AE1483="",AE1483="",AE1483=0),"",6.172/(AE1483*24))</f>
        <v/>
      </c>
      <c r="AG1483" s="298" t="n"/>
      <c r="AH1483" s="587" t="inlineStr"/>
      <c r="AI1483" s="418">
        <f>IF(OR(AH1483="",AH1483="",AH1483=0),"",6.172/(AH1483*24))</f>
        <v/>
      </c>
      <c r="AJ1483" s="175">
        <f>IF(AND(ISNUMBER(AB1483),ISNUMBER(AG1483)),AB1483-AG1483,"")</f>
        <v/>
      </c>
      <c r="AK1483" s="294" t="inlineStr">
        <is>
          <t>Overheating</t>
        </is>
      </c>
      <c r="AL1483" s="294" t="n">
        <v>11</v>
      </c>
      <c r="AM1483" s="516" t="n"/>
      <c r="AN1483" s="671">
        <f>IF(OR(AL1483="",AM1483="",AM1483=0),"",AL1483*6.172/(AM1483*24))</f>
        <v/>
      </c>
      <c r="AO1483" s="477">
        <f>IF(AND(AL1483=AL1482,AM1483&lt;&gt;"",AM1482&lt;&gt;""),AM1483-AM1482,"")</f>
        <v/>
      </c>
      <c r="AP1483" s="294" t="n"/>
      <c r="AQ1483" s="587" t="inlineStr"/>
      <c r="AR1483" s="418">
        <f>IF(OR(AQ1483="",AQ1483="",AQ1483=0),"",6.172/(AQ1483*24))</f>
        <v/>
      </c>
      <c r="AS1483" s="436">
        <f>IF(OR(NOT(ISNUMBER(C1483)),NOT(ISNUMBER(AB1483))),"",IF(AG1483&lt;&gt;"",AG1483,AB1483)-C1483)</f>
        <v/>
      </c>
      <c r="AT1483" s="299" t="n"/>
      <c r="AU1483" s="300">
        <f>IF($B1483="","",TEXT($A1483,"yyyymmdd")&amp;"_P"&amp;$C1483&amp;"_C"&amp;$F1483&amp;"_"&amp;TRIM(RIGHT(SUBSTITUTE(TRIM(SUBSTITUTE($L1483,CHAR(160)," "))," ",REPT(" ",60)),60))&amp;IF($P1483="","","-"&amp;TRIM(RIGHT(SUBSTITUTE(TRIM(SUBSTITUTE($P1483,CHAR(160)," "))," ",REPT(" ",60)),60)))&amp;IF($T1483="","","-"&amp;TRIM(RIGHT(SUBSTITUTE(TRIM(SUBSTITUTE($T1483,CHAR(160)," "))," ",REPT(" ",60)),60)))&amp;".jpg")</f>
        <v/>
      </c>
    </row>
    <row r="1484" ht="42" customHeight="1">
      <c r="A1484" s="292" t="n">
        <v>31690</v>
      </c>
      <c r="B1484" s="294" t="inlineStr">
        <is>
          <t>James Hardie 1000 5 October, 1986</t>
        </is>
      </c>
      <c r="C1484" s="294" t="inlineStr">
        <is>
          <t>DNF</t>
        </is>
      </c>
      <c r="D1484" s="294" t="inlineStr">
        <is>
          <t>C</t>
        </is>
      </c>
      <c r="E1484" s="294" t="n"/>
      <c r="F1484" s="294" t="n">
        <v>33</v>
      </c>
      <c r="G1484" s="294" t="inlineStr">
        <is>
          <t>Michael Burgmann</t>
        </is>
      </c>
      <c r="H1484" s="294" t="n"/>
      <c r="I1484" s="294" t="n"/>
      <c r="J1484" s="294" t="inlineStr">
        <is>
          <t>Holden Commodore VK</t>
        </is>
      </c>
      <c r="K1484" s="294" t="inlineStr">
        <is>
          <t>4980 V8</t>
        </is>
      </c>
      <c r="L1484" s="294" t="inlineStr">
        <is>
          <t>Mike Burgmann</t>
        </is>
      </c>
      <c r="M1484" s="294" t="inlineStr">
        <is>
          <t>AUS</t>
        </is>
      </c>
      <c r="N1484" s="700">
        <f>_xlfn.LET(_xlpm.d,_xlfn.XLOOKUP(L1484,'[1]Birth Dates'!$A:$A,'[1]Birth Dates'!$B:$B,"",0),IF(_xlpm.d=0,"",_xlpm.d))</f>
        <v/>
      </c>
      <c r="O1484" s="294">
        <f>IF(OR(N1484="",A1484="",NOT(ISNUMBER(N1484)),N1484&gt;A1484),"",DATEDIF(N1484,A1484,"Y")&amp;" years, "&amp;DATEDIF(N1484,A1484,"YM")&amp;" months, "&amp;DATEDIF(N1484,A1484,"MD")&amp;" days")</f>
        <v/>
      </c>
      <c r="P1484" s="294" t="inlineStr">
        <is>
          <t>Mal Rose</t>
        </is>
      </c>
      <c r="Q1484" s="294" t="inlineStr">
        <is>
          <t>AUS</t>
        </is>
      </c>
      <c r="R1484" s="700">
        <f>_xlfn.LET(_xlpm.d,_xlfn.XLOOKUP(P1484,'[1]Birth Dates'!$A:$A,'[1]Birth Dates'!$B:$B,"",0),IF(_xlpm.d=0,"",_xlpm.d))</f>
        <v/>
      </c>
      <c r="S1484" s="294">
        <f>IF(OR(R1484="",A1484="",NOT(ISNUMBER(R1484)),R1484&gt;A1484),"",DATEDIF(R1484,A1484,"Y")&amp;" years, "&amp;DATEDIF(R1484,A1484,"YM")&amp;" months, "&amp;DATEDIF(R1484,A1484,"MD")&amp;" days")</f>
        <v/>
      </c>
      <c r="T1484" s="294" t="n"/>
      <c r="U1484" s="294" t="n"/>
      <c r="V1484" s="700">
        <f>_xlfn.LET(_xlpm.d,_xlfn.XLOOKUP(T1484,'[1]Birth Dates'!$A:$A,'[1]Birth Dates'!$B:$B,"",0),IF(_xlpm.d=0,"",_xlpm.d))</f>
        <v/>
      </c>
      <c r="W1484" s="294">
        <f>IF(OR(V1484="",A1484="",NOT(ISNUMBER(V1484)),V1484&gt;A1484),"",DATEDIF(V1484,A1484,"Y")&amp;" years, "&amp;DATEDIF(V1484,A1484,"YM")&amp;" months, "&amp;DATEDIF(V1484,A1484,"MD")&amp;" days")</f>
        <v/>
      </c>
      <c r="X1484" s="294" t="n"/>
      <c r="Y1484" s="294" t="n"/>
      <c r="Z1484" s="294" t="n"/>
      <c r="AA1484" s="294" t="n"/>
      <c r="AB1484" s="294" t="n">
        <v>27</v>
      </c>
      <c r="AC1484" s="294" t="n"/>
      <c r="AD1484" s="294" t="n"/>
      <c r="AE1484" s="587" t="inlineStr">
        <is>
          <t>2:23.7400</t>
        </is>
      </c>
      <c r="AF1484" s="418">
        <f>IF(OR(AE1484="",AE1484="",AE1484=0),"",6.172/(AE1484*24))</f>
        <v/>
      </c>
      <c r="AG1484" s="298" t="n"/>
      <c r="AH1484" s="587" t="inlineStr"/>
      <c r="AI1484" s="418">
        <f>IF(OR(AH1484="",AH1484="",AH1484=0),"",6.172/(AH1484*24))</f>
        <v/>
      </c>
      <c r="AJ1484" s="175">
        <f>IF(AND(ISNUMBER(AB1484),ISNUMBER(AG1484)),AB1484-AG1484,"")</f>
        <v/>
      </c>
      <c r="AK1484" s="294" t="inlineStr">
        <is>
          <t>Accident</t>
        </is>
      </c>
      <c r="AL1484" s="294" t="n">
        <v>5</v>
      </c>
      <c r="AM1484" s="516" t="n"/>
      <c r="AN1484" s="671">
        <f>IF(OR(AL1484="",AM1484="",AM1484=0),"",AL1484*6.172/(AM1484*24))</f>
        <v/>
      </c>
      <c r="AO1484" s="477">
        <f>IF(AND(AL1484=AL1483,AM1484&lt;&gt;"",AM1483&lt;&gt;""),AM1484-AM1483,"")</f>
        <v/>
      </c>
      <c r="AP1484" s="294" t="n"/>
      <c r="AQ1484" s="587" t="inlineStr"/>
      <c r="AR1484" s="418">
        <f>IF(OR(AQ1484="",AQ1484="",AQ1484=0),"",6.172/(AQ1484*24))</f>
        <v/>
      </c>
      <c r="AS1484" s="436">
        <f>IF(OR(NOT(ISNUMBER(C1484)),NOT(ISNUMBER(AB1484))),"",IF(AG1484&lt;&gt;"",AG1484,AB1484)-C1484)</f>
        <v/>
      </c>
      <c r="AT1484" s="299" t="n"/>
      <c r="AU1484" s="300">
        <f>IF($B1484="","",TEXT($A1484,"yyyymmdd")&amp;"_P"&amp;$C1484&amp;"_C"&amp;$F1484&amp;"_"&amp;TRIM(RIGHT(SUBSTITUTE(TRIM(SUBSTITUTE($L1484,CHAR(160)," "))," ",REPT(" ",60)),60))&amp;IF($P1484="","","-"&amp;TRIM(RIGHT(SUBSTITUTE(TRIM(SUBSTITUTE($P1484,CHAR(160)," "))," ",REPT(" ",60)),60)))&amp;IF($T1484="","","-"&amp;TRIM(RIGHT(SUBSTITUTE(TRIM(SUBSTITUTE($T1484,CHAR(160)," "))," ",REPT(" ",60)),60)))&amp;".jpg")</f>
        <v/>
      </c>
    </row>
    <row r="1485" ht="56" customHeight="1">
      <c r="A1485" s="292" t="n">
        <v>31690</v>
      </c>
      <c r="B1485" s="294" t="inlineStr">
        <is>
          <t>James Hardie 1000 5 October, 1986</t>
        </is>
      </c>
      <c r="C1485" s="294" t="inlineStr">
        <is>
          <t>DNF</t>
        </is>
      </c>
      <c r="D1485" s="294" t="inlineStr">
        <is>
          <t>C</t>
        </is>
      </c>
      <c r="E1485" s="294" t="n"/>
      <c r="F1485" s="294" t="n">
        <v>28</v>
      </c>
      <c r="G1485" s="294" t="inlineStr">
        <is>
          <t>Yellow Pages - Tony Kavich Racing</t>
        </is>
      </c>
      <c r="H1485" s="294" t="n"/>
      <c r="I1485" s="294" t="n"/>
      <c r="J1485" s="294" t="inlineStr">
        <is>
          <t>Holden Commodore VK SS Group A</t>
        </is>
      </c>
      <c r="K1485" s="294" t="inlineStr">
        <is>
          <t>4980 V8</t>
        </is>
      </c>
      <c r="L1485" s="294" t="inlineStr">
        <is>
          <t>Tony Kavich</t>
        </is>
      </c>
      <c r="M1485" s="294" t="inlineStr">
        <is>
          <t>AUS</t>
        </is>
      </c>
      <c r="N1485" s="700">
        <f>_xlfn.LET(_xlpm.d,_xlfn.XLOOKUP(L1485,'[1]Birth Dates'!$A:$A,'[1]Birth Dates'!$B:$B,"",0),IF(_xlpm.d=0,"",_xlpm.d))</f>
        <v/>
      </c>
      <c r="O1485" s="294">
        <f>IF(OR(N1485="",A1485="",NOT(ISNUMBER(N1485)),N1485&gt;A1485),"",DATEDIF(N1485,A1485,"Y")&amp;" years, "&amp;DATEDIF(N1485,A1485,"YM")&amp;" months, "&amp;DATEDIF(N1485,A1485,"MD")&amp;" days")</f>
        <v/>
      </c>
      <c r="P1485" s="294" t="inlineStr">
        <is>
          <t>Ralph Radburn</t>
        </is>
      </c>
      <c r="Q1485" s="294" t="inlineStr">
        <is>
          <t>AUS</t>
        </is>
      </c>
      <c r="R1485" s="700">
        <f>_xlfn.LET(_xlpm.d,_xlfn.XLOOKUP(P1485,'[1]Birth Dates'!$A:$A,'[1]Birth Dates'!$B:$B,"",0),IF(_xlpm.d=0,"",_xlpm.d))</f>
        <v/>
      </c>
      <c r="S1485" s="294">
        <f>IF(OR(R1485="",A1485="",NOT(ISNUMBER(R1485)),R1485&gt;A1485),"",DATEDIF(R1485,A1485,"Y")&amp;" years, "&amp;DATEDIF(R1485,A1485,"YM")&amp;" months, "&amp;DATEDIF(R1485,A1485,"MD")&amp;" days")</f>
        <v/>
      </c>
      <c r="T1485" s="294" t="n"/>
      <c r="U1485" s="294" t="n"/>
      <c r="V1485" s="700">
        <f>_xlfn.LET(_xlpm.d,_xlfn.XLOOKUP(T1485,'[1]Birth Dates'!$A:$A,'[1]Birth Dates'!$B:$B,"",0),IF(_xlpm.d=0,"",_xlpm.d))</f>
        <v/>
      </c>
      <c r="W1485" s="294">
        <f>IF(OR(V1485="",A1485="",NOT(ISNUMBER(V1485)),V1485&gt;A1485),"",DATEDIF(V1485,A1485,"Y")&amp;" years, "&amp;DATEDIF(V1485,A1485,"YM")&amp;" months, "&amp;DATEDIF(V1485,A1485,"MD")&amp;" days")</f>
        <v/>
      </c>
      <c r="X1485" s="294" t="n"/>
      <c r="Y1485" s="294" t="n"/>
      <c r="Z1485" s="294" t="n"/>
      <c r="AA1485" s="294" t="n"/>
      <c r="AB1485" s="294" t="n">
        <v>18</v>
      </c>
      <c r="AC1485" s="294" t="n"/>
      <c r="AD1485" s="294" t="n"/>
      <c r="AE1485" s="587" t="inlineStr">
        <is>
          <t>2:22.2800</t>
        </is>
      </c>
      <c r="AF1485" s="418">
        <f>IF(OR(AE1485="",AE1485="",AE1485=0),"",6.172/(AE1485*24))</f>
        <v/>
      </c>
      <c r="AG1485" s="298" t="n"/>
      <c r="AH1485" s="587" t="inlineStr"/>
      <c r="AI1485" s="418">
        <f>IF(OR(AH1485="",AH1485="",AH1485=0),"",6.172/(AH1485*24))</f>
        <v/>
      </c>
      <c r="AJ1485" s="175">
        <f>IF(AND(ISNUMBER(AB1485),ISNUMBER(AG1485)),AB1485-AG1485,"")</f>
        <v/>
      </c>
      <c r="AK1485" s="294" t="inlineStr">
        <is>
          <t>Engine</t>
        </is>
      </c>
      <c r="AL1485" s="294" t="n">
        <v>4</v>
      </c>
      <c r="AM1485" s="516" t="n"/>
      <c r="AN1485" s="671">
        <f>IF(OR(AL1485="",AM1485="",AM1485=0),"",AL1485*6.172/(AM1485*24))</f>
        <v/>
      </c>
      <c r="AO1485" s="477">
        <f>IF(AND(AL1485=AL1484,AM1485&lt;&gt;"",AM1484&lt;&gt;""),AM1485-AM1484,"")</f>
        <v/>
      </c>
      <c r="AP1485" s="294" t="n"/>
      <c r="AQ1485" s="587" t="inlineStr"/>
      <c r="AR1485" s="418">
        <f>IF(OR(AQ1485="",AQ1485="",AQ1485=0),"",6.172/(AQ1485*24))</f>
        <v/>
      </c>
      <c r="AS1485" s="436">
        <f>IF(OR(NOT(ISNUMBER(C1485)),NOT(ISNUMBER(AB1485))),"",IF(AG1485&lt;&gt;"",AG1485,AB1485)-C1485)</f>
        <v/>
      </c>
      <c r="AT1485" s="299" t="n"/>
      <c r="AU1485" s="300">
        <f>IF($B1485="","",TEXT($A1485,"yyyymmdd")&amp;"_P"&amp;$C1485&amp;"_C"&amp;$F1485&amp;"_"&amp;TRIM(RIGHT(SUBSTITUTE(TRIM(SUBSTITUTE($L1485,CHAR(160)," "))," ",REPT(" ",60)),60))&amp;IF($P1485="","","-"&amp;TRIM(RIGHT(SUBSTITUTE(TRIM(SUBSTITUTE($P1485,CHAR(160)," "))," ",REPT(" ",60)),60)))&amp;IF($T1485="","","-"&amp;TRIM(RIGHT(SUBSTITUTE(TRIM(SUBSTITUTE($T1485,CHAR(160)," "))," ",REPT(" ",60)),60)))&amp;".jpg")</f>
        <v/>
      </c>
    </row>
    <row r="1486" ht="42" customHeight="1">
      <c r="A1486" s="292" t="n">
        <v>31690</v>
      </c>
      <c r="B1486" s="294" t="inlineStr">
        <is>
          <t>James Hardie 1000 5 October, 1986</t>
        </is>
      </c>
      <c r="C1486" s="294" t="inlineStr">
        <is>
          <t>DNF</t>
        </is>
      </c>
      <c r="D1486" s="294" t="inlineStr">
        <is>
          <t>A</t>
        </is>
      </c>
      <c r="E1486" s="294" t="n"/>
      <c r="F1486" s="294" t="n">
        <v>16</v>
      </c>
      <c r="G1486" s="294" t="inlineStr">
        <is>
          <t>Toyota Team Australia</t>
        </is>
      </c>
      <c r="H1486" s="294" t="n"/>
      <c r="I1486" s="294" t="n"/>
      <c r="J1486" s="294" t="inlineStr">
        <is>
          <t>Toyota Corolla</t>
        </is>
      </c>
      <c r="K1486" s="294" t="inlineStr">
        <is>
          <t>1587 L4</t>
        </is>
      </c>
      <c r="L1486" s="294" t="inlineStr">
        <is>
          <t>John Smith</t>
        </is>
      </c>
      <c r="M1486" s="294" t="inlineStr">
        <is>
          <t>AUS</t>
        </is>
      </c>
      <c r="N1486" s="700">
        <f>_xlfn.LET(_xlpm.d,_xlfn.XLOOKUP(L1486,'[1]Birth Dates'!$A:$A,'[1]Birth Dates'!$B:$B,"",0),IF(_xlpm.d=0,"",_xlpm.d))</f>
        <v/>
      </c>
      <c r="O1486" s="294">
        <f>IF(OR(N1486="",A1486="",NOT(ISNUMBER(N1486)),N1486&gt;A1486),"",DATEDIF(N1486,A1486,"Y")&amp;" years, "&amp;DATEDIF(N1486,A1486,"YM")&amp;" months, "&amp;DATEDIF(N1486,A1486,"MD")&amp;" days")</f>
        <v/>
      </c>
      <c r="P1486" s="294" t="inlineStr">
        <is>
          <t>Drew Price</t>
        </is>
      </c>
      <c r="Q1486" s="294" t="inlineStr">
        <is>
          <t>AUS</t>
        </is>
      </c>
      <c r="R1486" s="700">
        <f>_xlfn.LET(_xlpm.d,_xlfn.XLOOKUP(P1486,'[1]Birth Dates'!$A:$A,'[1]Birth Dates'!$B:$B,"",0),IF(_xlpm.d=0,"",_xlpm.d))</f>
        <v/>
      </c>
      <c r="S1486" s="294">
        <f>IF(OR(R1486="",A1486="",NOT(ISNUMBER(R1486)),R1486&gt;A1486),"",DATEDIF(R1486,A1486,"Y")&amp;" years, "&amp;DATEDIF(R1486,A1486,"YM")&amp;" months, "&amp;DATEDIF(R1486,A1486,"MD")&amp;" days")</f>
        <v/>
      </c>
      <c r="T1486" s="294" t="n"/>
      <c r="U1486" s="294" t="n"/>
      <c r="V1486" s="700">
        <f>_xlfn.LET(_xlpm.d,_xlfn.XLOOKUP(T1486,'[1]Birth Dates'!$A:$A,'[1]Birth Dates'!$B:$B,"",0),IF(_xlpm.d=0,"",_xlpm.d))</f>
        <v/>
      </c>
      <c r="W1486" s="294">
        <f>IF(OR(V1486="",A1486="",NOT(ISNUMBER(V1486)),V1486&gt;A1486),"",DATEDIF(V1486,A1486,"Y")&amp;" years, "&amp;DATEDIF(V1486,A1486,"YM")&amp;" months, "&amp;DATEDIF(V1486,A1486,"MD")&amp;" days")</f>
        <v/>
      </c>
      <c r="X1486" s="294" t="n"/>
      <c r="Y1486" s="294" t="n"/>
      <c r="Z1486" s="294" t="n"/>
      <c r="AA1486" s="294" t="n"/>
      <c r="AB1486" s="294" t="n">
        <v>49</v>
      </c>
      <c r="AC1486" s="294" t="n"/>
      <c r="AD1486" s="294" t="n"/>
      <c r="AE1486" s="587" t="inlineStr">
        <is>
          <t>2:31.7400</t>
        </is>
      </c>
      <c r="AF1486" s="418">
        <f>IF(OR(AE1486="",AE1486="",AE1486=0),"",6.172/(AE1486*24))</f>
        <v/>
      </c>
      <c r="AG1486" s="298" t="n"/>
      <c r="AH1486" s="587" t="inlineStr"/>
      <c r="AI1486" s="418">
        <f>IF(OR(AH1486="",AH1486="",AH1486=0),"",6.172/(AH1486*24))</f>
        <v/>
      </c>
      <c r="AJ1486" s="175">
        <f>IF(AND(ISNUMBER(AB1486),ISNUMBER(AG1486)),AB1486-AG1486,"")</f>
        <v/>
      </c>
      <c r="AK1486" s="294" t="inlineStr">
        <is>
          <t>Engine</t>
        </is>
      </c>
      <c r="AL1486" s="294" t="n">
        <v>3</v>
      </c>
      <c r="AM1486" s="516" t="n"/>
      <c r="AN1486" s="671">
        <f>IF(OR(AL1486="",AM1486="",AM1486=0),"",AL1486*6.172/(AM1486*24))</f>
        <v/>
      </c>
      <c r="AO1486" s="477">
        <f>IF(AND(AL1486=AL1485,AM1486&lt;&gt;"",AM1485&lt;&gt;""),AM1486-AM1485,"")</f>
        <v/>
      </c>
      <c r="AP1486" s="294" t="n"/>
      <c r="AQ1486" s="587" t="inlineStr"/>
      <c r="AR1486" s="418">
        <f>IF(OR(AQ1486="",AQ1486="",AQ1486=0),"",6.172/(AQ1486*24))</f>
        <v/>
      </c>
      <c r="AS1486" s="436">
        <f>IF(OR(NOT(ISNUMBER(C1486)),NOT(ISNUMBER(AB1486))),"",IF(AG1486&lt;&gt;"",AG1486,AB1486)-C1486)</f>
        <v/>
      </c>
      <c r="AT1486" s="299" t="n"/>
      <c r="AU1486" s="300">
        <f>IF($B1486="","",TEXT($A1486,"yyyymmdd")&amp;"_P"&amp;$C1486&amp;"_C"&amp;$F1486&amp;"_"&amp;TRIM(RIGHT(SUBSTITUTE(TRIM(SUBSTITUTE($L1486,CHAR(160)," "))," ",REPT(" ",60)),60))&amp;IF($P1486="","","-"&amp;TRIM(RIGHT(SUBSTITUTE(TRIM(SUBSTITUTE($P1486,CHAR(160)," "))," ",REPT(" ",60)),60)))&amp;IF($T1486="","","-"&amp;TRIM(RIGHT(SUBSTITUTE(TRIM(SUBSTITUTE($T1486,CHAR(160)," "))," ",REPT(" ",60)),60)))&amp;".jpg")</f>
        <v/>
      </c>
    </row>
    <row r="1487" ht="42" customHeight="1">
      <c r="A1487" s="292" t="n">
        <v>31690</v>
      </c>
      <c r="B1487" s="294" t="inlineStr">
        <is>
          <t>James Hardie 1000 5 October, 1986</t>
        </is>
      </c>
      <c r="C1487" s="294" t="inlineStr">
        <is>
          <t>DNF</t>
        </is>
      </c>
      <c r="D1487" s="294" t="inlineStr">
        <is>
          <t>C</t>
        </is>
      </c>
      <c r="E1487" s="294" t="n"/>
      <c r="F1487" s="294" t="n">
        <v>21</v>
      </c>
      <c r="G1487" s="294" t="inlineStr">
        <is>
          <t>Goold Motorsport</t>
        </is>
      </c>
      <c r="H1487" s="294" t="n"/>
      <c r="I1487" s="294" t="n"/>
      <c r="J1487" s="294" t="inlineStr">
        <is>
          <t>BMW 635CSi</t>
        </is>
      </c>
      <c r="K1487" s="294" t="inlineStr">
        <is>
          <t>3475 L6</t>
        </is>
      </c>
      <c r="L1487" s="294" t="inlineStr">
        <is>
          <t>Roberto Ravaglia</t>
        </is>
      </c>
      <c r="M1487" s="294" t="inlineStr">
        <is>
          <t>ITA</t>
        </is>
      </c>
      <c r="N1487" s="700">
        <f>_xlfn.LET(_xlpm.d,_xlfn.XLOOKUP(L1487,'[1]Birth Dates'!$A:$A,'[1]Birth Dates'!$B:$B,"",0),IF(_xlpm.d=0,"",_xlpm.d))</f>
        <v/>
      </c>
      <c r="O1487" s="294">
        <f>IF(OR(N1487="",A1487="",NOT(ISNUMBER(N1487)),N1487&gt;A1487),"",DATEDIF(N1487,A1487,"Y")&amp;" years, "&amp;DATEDIF(N1487,A1487,"YM")&amp;" months, "&amp;DATEDIF(N1487,A1487,"MD")&amp;" days")</f>
        <v/>
      </c>
      <c r="P1487" s="294" t="inlineStr">
        <is>
          <t>Dieter Quester</t>
        </is>
      </c>
      <c r="Q1487" s="294" t="inlineStr">
        <is>
          <t>AUT</t>
        </is>
      </c>
      <c r="R1487" s="700">
        <f>_xlfn.LET(_xlpm.d,_xlfn.XLOOKUP(P1487,'[1]Birth Dates'!$A:$A,'[1]Birth Dates'!$B:$B,"",0),IF(_xlpm.d=0,"",_xlpm.d))</f>
        <v/>
      </c>
      <c r="S1487" s="294">
        <f>IF(OR(R1487="",A1487="",NOT(ISNUMBER(R1487)),R1487&gt;A1487),"",DATEDIF(R1487,A1487,"Y")&amp;" years, "&amp;DATEDIF(R1487,A1487,"YM")&amp;" months, "&amp;DATEDIF(R1487,A1487,"MD")&amp;" days")</f>
        <v/>
      </c>
      <c r="T1487" s="294" t="n"/>
      <c r="U1487" s="294" t="n"/>
      <c r="V1487" s="700">
        <f>_xlfn.LET(_xlpm.d,_xlfn.XLOOKUP(T1487,'[1]Birth Dates'!$A:$A,'[1]Birth Dates'!$B:$B,"",0),IF(_xlpm.d=0,"",_xlpm.d))</f>
        <v/>
      </c>
      <c r="W1487" s="294">
        <f>IF(OR(V1487="",A1487="",NOT(ISNUMBER(V1487)),V1487&gt;A1487),"",DATEDIF(V1487,A1487,"Y")&amp;" years, "&amp;DATEDIF(V1487,A1487,"YM")&amp;" months, "&amp;DATEDIF(V1487,A1487,"MD")&amp;" days")</f>
        <v/>
      </c>
      <c r="X1487" s="294" t="n"/>
      <c r="Y1487" s="294" t="n"/>
      <c r="Z1487" s="294" t="n"/>
      <c r="AA1487" s="294" t="n"/>
      <c r="AB1487" s="294" t="n">
        <v>2</v>
      </c>
      <c r="AC1487" s="294" t="n"/>
      <c r="AD1487" s="294" t="n"/>
      <c r="AE1487" s="587" t="inlineStr">
        <is>
          <t>2:18.1900</t>
        </is>
      </c>
      <c r="AF1487" s="418">
        <f>IF(OR(AE1487="",AE1487="",AE1487=0),"",6.172/(AE1487*24))</f>
        <v/>
      </c>
      <c r="AG1487" s="298" t="n">
        <v>9</v>
      </c>
      <c r="AH1487" s="587" t="inlineStr">
        <is>
          <t>2:20.9550</t>
        </is>
      </c>
      <c r="AI1487" s="418">
        <f>IF(OR(AH1487="",AH1487="",AH1487=0),"",6.172/(AH1487*24))</f>
        <v/>
      </c>
      <c r="AJ1487" s="175">
        <f>IF(AND(ISNUMBER(AB1487),ISNUMBER(AG1487)),AB1487-AG1487,"")</f>
        <v/>
      </c>
      <c r="AK1487" s="294" t="inlineStr">
        <is>
          <t>Accident</t>
        </is>
      </c>
      <c r="AL1487" s="294" t="n">
        <v>2</v>
      </c>
      <c r="AM1487" s="516" t="n"/>
      <c r="AN1487" s="671">
        <f>IF(OR(AL1487="",AM1487="",AM1487=0),"",AL1487*6.172/(AM1487*24))</f>
        <v/>
      </c>
      <c r="AO1487" s="477">
        <f>IF(AND(AL1487=AL1486,AM1487&lt;&gt;"",AM1486&lt;&gt;""),AM1487-AM1486,"")</f>
        <v/>
      </c>
      <c r="AP1487" s="294" t="n"/>
      <c r="AQ1487" s="587" t="inlineStr"/>
      <c r="AR1487" s="418">
        <f>IF(OR(AQ1487="",AQ1487="",AQ1487=0),"",6.172/(AQ1487*24))</f>
        <v/>
      </c>
      <c r="AS1487" s="436">
        <f>IF(OR(NOT(ISNUMBER(C1487)),NOT(ISNUMBER(AB1487))),"",IF(AG1487&lt;&gt;"",AG1487,AB1487)-C1487)</f>
        <v/>
      </c>
      <c r="AT1487" s="299" t="n"/>
      <c r="AU1487" s="300">
        <f>IF($B1487="","",TEXT($A1487,"yyyymmdd")&amp;"_P"&amp;$C1487&amp;"_C"&amp;$F1487&amp;"_"&amp;TRIM(RIGHT(SUBSTITUTE(TRIM(SUBSTITUTE($L1487,CHAR(160)," "))," ",REPT(" ",60)),60))&amp;IF($P1487="","","-"&amp;TRIM(RIGHT(SUBSTITUTE(TRIM(SUBSTITUTE($P1487,CHAR(160)," "))," ",REPT(" ",60)),60)))&amp;IF($T1487="","","-"&amp;TRIM(RIGHT(SUBSTITUTE(TRIM(SUBSTITUTE($T1487,CHAR(160)," "))," ",REPT(" ",60)),60)))&amp;".jpg")</f>
        <v/>
      </c>
    </row>
    <row r="1488" ht="42" customHeight="1">
      <c r="A1488" s="292" t="n">
        <v>31690</v>
      </c>
      <c r="B1488" s="294" t="inlineStr">
        <is>
          <t>James Hardie 1000 5 October, 1986</t>
        </is>
      </c>
      <c r="C1488" s="294" t="inlineStr">
        <is>
          <t>DNF</t>
        </is>
      </c>
      <c r="D1488" s="294" t="inlineStr">
        <is>
          <t>B</t>
        </is>
      </c>
      <c r="E1488" s="294" t="n"/>
      <c r="F1488" s="294" t="n">
        <v>41</v>
      </c>
      <c r="G1488" s="294" t="inlineStr">
        <is>
          <t>Bob Jane T-Marts</t>
        </is>
      </c>
      <c r="H1488" s="294" t="n"/>
      <c r="I1488" s="294" t="n"/>
      <c r="J1488" s="294" t="inlineStr">
        <is>
          <t>Mercedes 190E</t>
        </is>
      </c>
      <c r="K1488" s="294" t="inlineStr">
        <is>
          <t>2323 L4</t>
        </is>
      </c>
      <c r="L1488" s="294" t="inlineStr">
        <is>
          <t>Jorg van Ommen</t>
        </is>
      </c>
      <c r="M1488" s="294" t="inlineStr">
        <is>
          <t>DEU</t>
        </is>
      </c>
      <c r="N1488" s="700">
        <f>_xlfn.LET(_xlpm.d,_xlfn.XLOOKUP(L1488,'[1]Birth Dates'!$A:$A,'[1]Birth Dates'!$B:$B,"",0),IF(_xlpm.d=0,"",_xlpm.d))</f>
        <v/>
      </c>
      <c r="O1488" s="294">
        <f>IF(OR(N1488="",A1488="",NOT(ISNUMBER(N1488)),N1488&gt;A1488),"",DATEDIF(N1488,A1488,"Y")&amp;" years, "&amp;DATEDIF(N1488,A1488,"YM")&amp;" months, "&amp;DATEDIF(N1488,A1488,"MD")&amp;" days")</f>
        <v/>
      </c>
      <c r="P1488" s="294" t="inlineStr">
        <is>
          <t>Andrew Miedecke</t>
        </is>
      </c>
      <c r="Q1488" s="294" t="inlineStr">
        <is>
          <t>AUS</t>
        </is>
      </c>
      <c r="R1488" s="700">
        <f>_xlfn.LET(_xlpm.d,_xlfn.XLOOKUP(P1488,'[1]Birth Dates'!$A:$A,'[1]Birth Dates'!$B:$B,"",0),IF(_xlpm.d=0,"",_xlpm.d))</f>
        <v/>
      </c>
      <c r="S1488" s="294">
        <f>IF(OR(R1488="",A1488="",NOT(ISNUMBER(R1488)),R1488&gt;A1488),"",DATEDIF(R1488,A1488,"Y")&amp;" years, "&amp;DATEDIF(R1488,A1488,"YM")&amp;" months, "&amp;DATEDIF(R1488,A1488,"MD")&amp;" days")</f>
        <v/>
      </c>
      <c r="T1488" s="294" t="n"/>
      <c r="U1488" s="294" t="n"/>
      <c r="V1488" s="700">
        <f>_xlfn.LET(_xlpm.d,_xlfn.XLOOKUP(T1488,'[1]Birth Dates'!$A:$A,'[1]Birth Dates'!$B:$B,"",0),IF(_xlpm.d=0,"",_xlpm.d))</f>
        <v/>
      </c>
      <c r="W1488" s="294">
        <f>IF(OR(V1488="",A1488="",NOT(ISNUMBER(V1488)),V1488&gt;A1488),"",DATEDIF(V1488,A1488,"Y")&amp;" years, "&amp;DATEDIF(V1488,A1488,"YM")&amp;" months, "&amp;DATEDIF(V1488,A1488,"MD")&amp;" days")</f>
        <v/>
      </c>
      <c r="X1488" s="294" t="n"/>
      <c r="Y1488" s="294" t="n"/>
      <c r="Z1488" s="294" t="n"/>
      <c r="AA1488" s="294" t="n"/>
      <c r="AB1488" s="294" t="n">
        <v>35</v>
      </c>
      <c r="AC1488" s="294" t="n"/>
      <c r="AD1488" s="294" t="n"/>
      <c r="AE1488" s="587" t="inlineStr">
        <is>
          <t>2:24.8400</t>
        </is>
      </c>
      <c r="AF1488" s="418">
        <f>IF(OR(AE1488="",AE1488="",AE1488=0),"",6.172/(AE1488*24))</f>
        <v/>
      </c>
      <c r="AG1488" s="298" t="n"/>
      <c r="AH1488" s="587" t="inlineStr"/>
      <c r="AI1488" s="418">
        <f>IF(OR(AH1488="",AH1488="",AH1488=0),"",6.172/(AH1488*24))</f>
        <v/>
      </c>
      <c r="AJ1488" s="175">
        <f>IF(AND(ISNUMBER(AB1488),ISNUMBER(AG1488)),AB1488-AG1488,"")</f>
        <v/>
      </c>
      <c r="AK1488" s="294" t="inlineStr">
        <is>
          <t>Accident</t>
        </is>
      </c>
      <c r="AL1488" s="294" t="n">
        <v>0</v>
      </c>
      <c r="AM1488" s="516" t="n"/>
      <c r="AN1488" s="671">
        <f>IF(OR(AL1488="",AM1488="",AM1488=0),"",AL1488*6.172/(AM1488*24))</f>
        <v/>
      </c>
      <c r="AO1488" s="477">
        <f>IF(AND(AL1488=AL1487,AM1488&lt;&gt;"",AM1487&lt;&gt;""),AM1488-AM1487,"")</f>
        <v/>
      </c>
      <c r="AP1488" s="294" t="n"/>
      <c r="AQ1488" s="587" t="inlineStr"/>
      <c r="AR1488" s="418">
        <f>IF(OR(AQ1488="",AQ1488="",AQ1488=0),"",6.172/(AQ1488*24))</f>
        <v/>
      </c>
      <c r="AS1488" s="436">
        <f>IF(OR(NOT(ISNUMBER(C1488)),NOT(ISNUMBER(AB1488))),"",IF(AG1488&lt;&gt;"",AG1488,AB1488)-C1488)</f>
        <v/>
      </c>
      <c r="AT1488" s="299" t="n"/>
      <c r="AU1488" s="300">
        <f>IF($B1488="","",TEXT($A1488,"yyyymmdd")&amp;"_P"&amp;$C1488&amp;"_C"&amp;$F1488&amp;"_"&amp;TRIM(RIGHT(SUBSTITUTE(TRIM(SUBSTITUTE($L1488,CHAR(160)," "))," ",REPT(" ",60)),60))&amp;IF($P1488="","","-"&amp;TRIM(RIGHT(SUBSTITUTE(TRIM(SUBSTITUTE($P1488,CHAR(160)," "))," ",REPT(" ",60)),60)))&amp;IF($T1488="","","-"&amp;TRIM(RIGHT(SUBSTITUTE(TRIM(SUBSTITUTE($T1488,CHAR(160)," "))," ",REPT(" ",60)),60)))&amp;".jpg")</f>
        <v/>
      </c>
    </row>
    <row r="1489" ht="42" customHeight="1">
      <c r="A1489" s="292" t="n">
        <v>31690</v>
      </c>
      <c r="B1489" s="294" t="inlineStr">
        <is>
          <t>James Hardie 1000 5 October, 1986</t>
        </is>
      </c>
      <c r="C1489" s="294" t="inlineStr">
        <is>
          <t>DNS</t>
        </is>
      </c>
      <c r="D1489" s="294" t="inlineStr">
        <is>
          <t>B</t>
        </is>
      </c>
      <c r="E1489" s="294" t="n"/>
      <c r="F1489" s="294" t="n">
        <v>77</v>
      </c>
      <c r="G1489" s="294" t="inlineStr">
        <is>
          <t>Peter Williamson Toyota</t>
        </is>
      </c>
      <c r="H1489" s="294" t="n"/>
      <c r="I1489" s="294" t="n"/>
      <c r="J1489" s="294" t="inlineStr">
        <is>
          <t>Toyota Celica Supra</t>
        </is>
      </c>
      <c r="K1489" s="294" t="inlineStr">
        <is>
          <t>2759 L6</t>
        </is>
      </c>
      <c r="L1489" s="294" t="inlineStr">
        <is>
          <t>Mark Skaife</t>
        </is>
      </c>
      <c r="M1489" s="294" t="inlineStr">
        <is>
          <t>AUS</t>
        </is>
      </c>
      <c r="N1489" s="700">
        <f>_xlfn.LET(_xlpm.d,_xlfn.XLOOKUP(L1489,'[1]Birth Dates'!$A:$A,'[1]Birth Dates'!$B:$B,"",0),IF(_xlpm.d=0,"",_xlpm.d))</f>
        <v/>
      </c>
      <c r="O1489" s="294">
        <f>IF(OR(N1489="",A1489="",NOT(ISNUMBER(N1489)),N1489&gt;A1489),"",DATEDIF(N1489,A1489,"Y")&amp;" years, "&amp;DATEDIF(N1489,A1489,"YM")&amp;" months, "&amp;DATEDIF(N1489,A1489,"MD")&amp;" days")</f>
        <v/>
      </c>
      <c r="P1489" s="294" t="inlineStr">
        <is>
          <t>Peter Williamson</t>
        </is>
      </c>
      <c r="Q1489" s="294" t="inlineStr">
        <is>
          <t>AUS</t>
        </is>
      </c>
      <c r="R1489" s="700">
        <f>_xlfn.LET(_xlpm.d,_xlfn.XLOOKUP(P1489,'[1]Birth Dates'!$A:$A,'[1]Birth Dates'!$B:$B,"",0),IF(_xlpm.d=0,"",_xlpm.d))</f>
        <v/>
      </c>
      <c r="S1489" s="294">
        <f>IF(OR(R1489="",A1489="",NOT(ISNUMBER(R1489)),R1489&gt;A1489),"",DATEDIF(R1489,A1489,"Y")&amp;" years, "&amp;DATEDIF(R1489,A1489,"YM")&amp;" months, "&amp;DATEDIF(R1489,A1489,"MD")&amp;" days")</f>
        <v/>
      </c>
      <c r="T1489" s="294" t="n"/>
      <c r="U1489" s="294" t="n"/>
      <c r="V1489" s="700" t="n"/>
      <c r="W1489" s="294" t="n"/>
      <c r="X1489" s="294" t="n"/>
      <c r="Y1489" s="294" t="n"/>
      <c r="Z1489" s="294" t="n"/>
      <c r="AA1489" s="294" t="n"/>
      <c r="AB1489" s="294" t="n"/>
      <c r="AC1489" s="294" t="n"/>
      <c r="AD1489" s="294" t="n"/>
      <c r="AE1489" s="587" t="inlineStr"/>
      <c r="AF1489" s="418" t="n"/>
      <c r="AG1489" s="298" t="n"/>
      <c r="AH1489" s="587" t="inlineStr"/>
      <c r="AI1489" s="418" t="n"/>
      <c r="AJ1489" s="175" t="n"/>
      <c r="AK1489" s="294" t="inlineStr">
        <is>
          <t>Accident</t>
        </is>
      </c>
      <c r="AL1489" s="294" t="n"/>
      <c r="AM1489" s="516" t="n"/>
      <c r="AN1489" s="671" t="n"/>
      <c r="AO1489" s="477" t="n"/>
      <c r="AP1489" s="294" t="n"/>
      <c r="AQ1489" s="587" t="inlineStr"/>
      <c r="AR1489" s="418" t="n"/>
      <c r="AS1489" s="436" t="n"/>
      <c r="AT1489" s="299" t="n"/>
      <c r="AU1489" s="300">
        <f>IF($B1489="","",TEXT($A1489,"yyyymmdd")&amp;"_P"&amp;$C1489&amp;"_C"&amp;$F1489&amp;"_"&amp;TRIM(RIGHT(SUBSTITUTE(TRIM(SUBSTITUTE($L1489,CHAR(160)," "))," ",REPT(" ",60)),60))&amp;IF($P1489="","","-"&amp;TRIM(RIGHT(SUBSTITUTE(TRIM(SUBSTITUTE($P1489,CHAR(160)," "))," ",REPT(" ",60)),60)))&amp;IF($T1489="","","-"&amp;TRIM(RIGHT(SUBSTITUTE(TRIM(SUBSTITUTE($T1489,CHAR(160)," "))," ",REPT(" ",60)),60)))&amp;".jpg")</f>
        <v/>
      </c>
    </row>
    <row r="1490" ht="42" customHeight="1">
      <c r="A1490" s="292" t="n">
        <v>31690</v>
      </c>
      <c r="B1490" s="294" t="inlineStr">
        <is>
          <t>James Hardie 1000 5 October, 1986</t>
        </is>
      </c>
      <c r="C1490" s="294" t="inlineStr">
        <is>
          <t>DNP</t>
        </is>
      </c>
      <c r="D1490" s="294" t="inlineStr">
        <is>
          <t>B</t>
        </is>
      </c>
      <c r="E1490" s="294" t="n"/>
      <c r="F1490" s="294" t="n">
        <v>25</v>
      </c>
      <c r="G1490" s="294" t="inlineStr">
        <is>
          <t>JPS Team BMW</t>
        </is>
      </c>
      <c r="H1490" s="294" t="n"/>
      <c r="I1490" s="294" t="n"/>
      <c r="J1490" s="294" t="inlineStr">
        <is>
          <t>BMW 325i</t>
        </is>
      </c>
      <c r="K1490" s="294" t="inlineStr">
        <is>
          <t>2494 L6</t>
        </is>
      </c>
      <c r="L1490" s="294" t="inlineStr">
        <is>
          <t>Tony Longhurst</t>
        </is>
      </c>
      <c r="M1490" s="294" t="inlineStr">
        <is>
          <t>AUS</t>
        </is>
      </c>
      <c r="N1490" s="700">
        <f>_xlfn.LET(_xlpm.d,_xlfn.XLOOKUP(L1490,'[1]Birth Dates'!$A:$A,'[1]Birth Dates'!$B:$B,"",0),IF(_xlpm.d=0,"",_xlpm.d))</f>
        <v/>
      </c>
      <c r="O1490" s="294">
        <f>IF(OR(N1490="",A1490="",NOT(ISNUMBER(N1490)),N1490&gt;A1490),"",DATEDIF(N1490,A1490,"Y")&amp;" years, "&amp;DATEDIF(N1490,A1490,"YM")&amp;" months, "&amp;DATEDIF(N1490,A1490,"MD")&amp;" days")</f>
        <v/>
      </c>
      <c r="P1490" s="294" t="inlineStr">
        <is>
          <t>Trevor Crowe</t>
        </is>
      </c>
      <c r="Q1490" s="294" t="inlineStr">
        <is>
          <t>NZL</t>
        </is>
      </c>
      <c r="R1490" s="700">
        <f>_xlfn.LET(_xlpm.d,_xlfn.XLOOKUP(P1490,'[1]Birth Dates'!$A:$A,'[1]Birth Dates'!$B:$B,"",0),IF(_xlpm.d=0,"",_xlpm.d))</f>
        <v/>
      </c>
      <c r="S1490" s="294">
        <f>IF(OR(R1490="",A1490="",NOT(ISNUMBER(R1490)),R1490&gt;A1490),"",DATEDIF(R1490,A1490,"Y")&amp;" years, "&amp;DATEDIF(R1490,A1490,"YM")&amp;" months, "&amp;DATEDIF(R1490,A1490,"MD")&amp;" days")</f>
        <v/>
      </c>
      <c r="T1490" s="294" t="n"/>
      <c r="U1490" s="294" t="n"/>
      <c r="V1490" s="700" t="n"/>
      <c r="W1490" s="294" t="n"/>
      <c r="X1490" s="294" t="n"/>
      <c r="Y1490" s="294" t="n"/>
      <c r="Z1490" s="294" t="n"/>
      <c r="AA1490" s="294" t="n"/>
      <c r="AB1490" s="294" t="n"/>
      <c r="AC1490" s="294" t="n"/>
      <c r="AD1490" s="294" t="n"/>
      <c r="AE1490" s="587" t="inlineStr"/>
      <c r="AF1490" s="418" t="n"/>
      <c r="AG1490" s="298" t="n"/>
      <c r="AH1490" s="587" t="inlineStr"/>
      <c r="AI1490" s="418" t="n"/>
      <c r="AJ1490" s="175" t="n"/>
      <c r="AK1490" s="294" t="inlineStr">
        <is>
          <t>Withdrawn</t>
        </is>
      </c>
      <c r="AL1490" s="294" t="n"/>
      <c r="AM1490" s="516" t="n"/>
      <c r="AN1490" s="671" t="n"/>
      <c r="AO1490" s="477" t="n"/>
      <c r="AP1490" s="294" t="n"/>
      <c r="AQ1490" s="587" t="inlineStr"/>
      <c r="AR1490" s="418" t="n"/>
      <c r="AS1490" s="436" t="n"/>
      <c r="AT1490" s="299" t="n"/>
      <c r="AU1490" s="300">
        <f>IF($B1490="","",TEXT($A1490,"yyyymmdd")&amp;"_P"&amp;$C1490&amp;"_C"&amp;$F1490&amp;"_"&amp;TRIM(RIGHT(SUBSTITUTE(TRIM(SUBSTITUTE($L1490,CHAR(160)," "))," ",REPT(" ",60)),60))&amp;IF($P1490="","","-"&amp;TRIM(RIGHT(SUBSTITUTE(TRIM(SUBSTITUTE($P1490,CHAR(160)," "))," ",REPT(" ",60)),60)))&amp;IF($T1490="","","-"&amp;TRIM(RIGHT(SUBSTITUTE(TRIM(SUBSTITUTE($T1490,CHAR(160)," "))," ",REPT(" ",60)),60)))&amp;".jpg")</f>
        <v/>
      </c>
    </row>
    <row r="1491" ht="42" customHeight="1">
      <c r="A1491" s="292" t="n">
        <v>31690</v>
      </c>
      <c r="B1491" s="294" t="inlineStr">
        <is>
          <t>James Hardie 1000 5 October, 1986</t>
        </is>
      </c>
      <c r="C1491" s="294" t="inlineStr">
        <is>
          <t>DNP</t>
        </is>
      </c>
      <c r="D1491" s="294" t="inlineStr">
        <is>
          <t>B</t>
        </is>
      </c>
      <c r="E1491" s="294" t="n"/>
      <c r="F1491" s="294" t="n">
        <v>45</v>
      </c>
      <c r="G1491" s="294" t="inlineStr">
        <is>
          <t>Oxo Supercube Motorsport</t>
        </is>
      </c>
      <c r="H1491" s="294" t="n"/>
      <c r="I1491" s="294" t="n"/>
      <c r="J1491" s="294" t="inlineStr">
        <is>
          <t>Ford Sierra RS Cosworth</t>
        </is>
      </c>
      <c r="K1491" s="294" t="inlineStr">
        <is>
          <t>1993 tc L4</t>
        </is>
      </c>
      <c r="L1491" s="294" t="inlineStr">
        <is>
          <t>Don Smith</t>
        </is>
      </c>
      <c r="M1491" s="294" t="inlineStr">
        <is>
          <t>AUS</t>
        </is>
      </c>
      <c r="N1491" s="700">
        <f>_xlfn.LET(_xlpm.d,_xlfn.XLOOKUP(L1491,'[1]Birth Dates'!$A:$A,'[1]Birth Dates'!$B:$B,"",0),IF(_xlpm.d=0,"",_xlpm.d))</f>
        <v/>
      </c>
      <c r="O1491" s="294">
        <f>IF(OR(N1491="",A1491="",NOT(ISNUMBER(N1491)),N1491&gt;A1491),"",DATEDIF(N1491,A1491,"Y")&amp;" years, "&amp;DATEDIF(N1491,A1491,"YM")&amp;" months, "&amp;DATEDIF(N1491,A1491,"MD")&amp;" days")</f>
        <v/>
      </c>
      <c r="P1491" s="294" t="inlineStr">
        <is>
          <t>Les Grose</t>
        </is>
      </c>
      <c r="Q1491" s="294" t="inlineStr">
        <is>
          <t>AUS</t>
        </is>
      </c>
      <c r="R1491" s="700">
        <f>_xlfn.LET(_xlpm.d,_xlfn.XLOOKUP(P1491,'[1]Birth Dates'!$A:$A,'[1]Birth Dates'!$B:$B,"",0),IF(_xlpm.d=0,"",_xlpm.d))</f>
        <v/>
      </c>
      <c r="S1491" s="294">
        <f>IF(OR(R1491="",A1491="",NOT(ISNUMBER(R1491)),R1491&gt;A1491),"",DATEDIF(R1491,A1491,"Y")&amp;" years, "&amp;DATEDIF(R1491,A1491,"YM")&amp;" months, "&amp;DATEDIF(R1491,A1491,"MD")&amp;" days")</f>
        <v/>
      </c>
      <c r="T1491" s="294" t="n"/>
      <c r="U1491" s="294" t="n"/>
      <c r="V1491" s="700" t="n"/>
      <c r="W1491" s="294" t="n"/>
      <c r="X1491" s="294" t="n"/>
      <c r="Y1491" s="294" t="n"/>
      <c r="Z1491" s="294" t="n"/>
      <c r="AA1491" s="294" t="n"/>
      <c r="AB1491" s="294" t="n"/>
      <c r="AC1491" s="294" t="n"/>
      <c r="AD1491" s="294" t="n"/>
      <c r="AE1491" s="587" t="inlineStr"/>
      <c r="AF1491" s="418" t="n"/>
      <c r="AG1491" s="298" t="n"/>
      <c r="AH1491" s="587" t="inlineStr"/>
      <c r="AI1491" s="418" t="n"/>
      <c r="AJ1491" s="175" t="n"/>
      <c r="AK1491" s="294" t="inlineStr">
        <is>
          <t>Withdrawn</t>
        </is>
      </c>
      <c r="AL1491" s="294" t="n"/>
      <c r="AM1491" s="516" t="n"/>
      <c r="AN1491" s="671" t="n"/>
      <c r="AO1491" s="477" t="n"/>
      <c r="AP1491" s="294" t="n"/>
      <c r="AQ1491" s="587" t="inlineStr"/>
      <c r="AR1491" s="418" t="n"/>
      <c r="AS1491" s="436" t="n"/>
      <c r="AT1491" s="299" t="n"/>
      <c r="AU1491" s="300">
        <f>IF($B1491="","",TEXT($A1491,"yyyymmdd")&amp;"_P"&amp;$C1491&amp;"_C"&amp;$F1491&amp;"_"&amp;TRIM(RIGHT(SUBSTITUTE(TRIM(SUBSTITUTE($L1491,CHAR(160)," "))," ",REPT(" ",60)),60))&amp;IF($P1491="","","-"&amp;TRIM(RIGHT(SUBSTITUTE(TRIM(SUBSTITUTE($P1491,CHAR(160)," "))," ",REPT(" ",60)),60)))&amp;IF($T1491="","","-"&amp;TRIM(RIGHT(SUBSTITUTE(TRIM(SUBSTITUTE($T1491,CHAR(160)," "))," ",REPT(" ",60)),60)))&amp;".jpg")</f>
        <v/>
      </c>
    </row>
    <row r="1492" ht="42" customHeight="1">
      <c r="A1492" s="292" t="n">
        <v>31690</v>
      </c>
      <c r="B1492" s="294" t="inlineStr">
        <is>
          <t>James Hardie 1000 5 October, 1986</t>
        </is>
      </c>
      <c r="C1492" s="294" t="inlineStr">
        <is>
          <t>DNP</t>
        </is>
      </c>
      <c r="D1492" s="294" t="inlineStr">
        <is>
          <t>B</t>
        </is>
      </c>
      <c r="E1492" s="294" t="n"/>
      <c r="F1492" s="294" t="n">
        <v>46</v>
      </c>
      <c r="G1492" s="294" t="inlineStr">
        <is>
          <t>Oxo Supercube Motorsport</t>
        </is>
      </c>
      <c r="H1492" s="294" t="n"/>
      <c r="I1492" s="294" t="n"/>
      <c r="J1492" s="294" t="inlineStr">
        <is>
          <t>Ford Sierra RS Cosworth</t>
        </is>
      </c>
      <c r="K1492" s="294" t="inlineStr">
        <is>
          <t>1993 tc L4</t>
        </is>
      </c>
      <c r="L1492" s="294" t="inlineStr">
        <is>
          <t>Craig Harris</t>
        </is>
      </c>
      <c r="M1492" s="294" t="inlineStr">
        <is>
          <t>AUS</t>
        </is>
      </c>
      <c r="N1492" s="700">
        <f>_xlfn.LET(_xlpm.d,_xlfn.XLOOKUP(L1492,'[1]Birth Dates'!$A:$A,'[1]Birth Dates'!$B:$B,"",0),IF(_xlpm.d=0,"",_xlpm.d))</f>
        <v/>
      </c>
      <c r="O1492" s="294">
        <f>IF(OR(N1492="",A1492="",NOT(ISNUMBER(N1492)),N1492&gt;A1492),"",DATEDIF(N1492,A1492,"Y")&amp;" years, "&amp;DATEDIF(N1492,A1492,"YM")&amp;" months, "&amp;DATEDIF(N1492,A1492,"MD")&amp;" days")</f>
        <v/>
      </c>
      <c r="P1492" s="294" t="inlineStr">
        <is>
          <t>John Craft</t>
        </is>
      </c>
      <c r="Q1492" s="294" t="inlineStr">
        <is>
          <t>AUS</t>
        </is>
      </c>
      <c r="R1492" s="700">
        <f>_xlfn.LET(_xlpm.d,_xlfn.XLOOKUP(P1492,'[1]Birth Dates'!$A:$A,'[1]Birth Dates'!$B:$B,"",0),IF(_xlpm.d=0,"",_xlpm.d))</f>
        <v/>
      </c>
      <c r="S1492" s="294">
        <f>IF(OR(R1492="",A1492="",NOT(ISNUMBER(R1492)),R1492&gt;A1492),"",DATEDIF(R1492,A1492,"Y")&amp;" years, "&amp;DATEDIF(R1492,A1492,"YM")&amp;" months, "&amp;DATEDIF(R1492,A1492,"MD")&amp;" days")</f>
        <v/>
      </c>
      <c r="T1492" s="294" t="n"/>
      <c r="U1492" s="294" t="n"/>
      <c r="V1492" s="700" t="n"/>
      <c r="W1492" s="294" t="n"/>
      <c r="X1492" s="294" t="n"/>
      <c r="Y1492" s="294" t="n"/>
      <c r="Z1492" s="294" t="n"/>
      <c r="AA1492" s="294" t="n"/>
      <c r="AB1492" s="294" t="n"/>
      <c r="AC1492" s="294" t="n"/>
      <c r="AD1492" s="294" t="n"/>
      <c r="AE1492" s="587" t="inlineStr"/>
      <c r="AF1492" s="418" t="n"/>
      <c r="AG1492" s="298" t="n"/>
      <c r="AH1492" s="587" t="inlineStr"/>
      <c r="AI1492" s="418" t="n"/>
      <c r="AJ1492" s="175" t="n"/>
      <c r="AK1492" s="294" t="inlineStr">
        <is>
          <t>Withdrawn</t>
        </is>
      </c>
      <c r="AL1492" s="294" t="n"/>
      <c r="AM1492" s="516" t="n"/>
      <c r="AN1492" s="671" t="n"/>
      <c r="AO1492" s="477" t="n"/>
      <c r="AP1492" s="294" t="n"/>
      <c r="AQ1492" s="587" t="inlineStr"/>
      <c r="AR1492" s="418" t="n"/>
      <c r="AS1492" s="436" t="n"/>
      <c r="AT1492" s="299" t="n"/>
      <c r="AU1492" s="300">
        <f>IF($B1492="","",TEXT($A1492,"yyyymmdd")&amp;"_P"&amp;$C1492&amp;"_C"&amp;$F1492&amp;"_"&amp;TRIM(RIGHT(SUBSTITUTE(TRIM(SUBSTITUTE($L1492,CHAR(160)," "))," ",REPT(" ",60)),60))&amp;IF($P1492="","","-"&amp;TRIM(RIGHT(SUBSTITUTE(TRIM(SUBSTITUTE($P1492,CHAR(160)," "))," ",REPT(" ",60)),60)))&amp;IF($T1492="","","-"&amp;TRIM(RIGHT(SUBSTITUTE(TRIM(SUBSTITUTE($T1492,CHAR(160)," "))," ",REPT(" ",60)),60)))&amp;".jpg")</f>
        <v/>
      </c>
    </row>
    <row r="1493" ht="42" customHeight="1">
      <c r="A1493" s="292" t="n">
        <v>31690</v>
      </c>
      <c r="B1493" s="294" t="inlineStr">
        <is>
          <t>James Hardie 1000 5 October, 1986</t>
        </is>
      </c>
      <c r="C1493" s="294" t="inlineStr">
        <is>
          <t>DNP</t>
        </is>
      </c>
      <c r="D1493" s="294" t="inlineStr">
        <is>
          <t>B</t>
        </is>
      </c>
      <c r="E1493" s="294" t="n"/>
      <c r="F1493" s="294" t="n">
        <v>52</v>
      </c>
      <c r="G1493" s="294" t="inlineStr">
        <is>
          <t>BJ Motorsports</t>
        </is>
      </c>
      <c r="H1493" s="294" t="n"/>
      <c r="I1493" s="294" t="n"/>
      <c r="J1493" s="294" t="inlineStr">
        <is>
          <t>Mitsubishi Starion 2000 EX</t>
        </is>
      </c>
      <c r="K1493" s="294" t="inlineStr">
        <is>
          <t>1998 tc L4</t>
        </is>
      </c>
      <c r="L1493" s="294" t="inlineStr">
        <is>
          <t>Bradley Jones</t>
        </is>
      </c>
      <c r="M1493" s="294" t="inlineStr">
        <is>
          <t>AUS</t>
        </is>
      </c>
      <c r="N1493" s="700">
        <f>_xlfn.LET(_xlpm.d,_xlfn.XLOOKUP(L1493,'[1]Birth Dates'!$A:$A,'[1]Birth Dates'!$B:$B,"",0),IF(_xlpm.d=0,"",_xlpm.d))</f>
        <v/>
      </c>
      <c r="O1493" s="294">
        <f>IF(OR(N1493="",A1493="",NOT(ISNUMBER(N1493)),N1493&gt;A1493),"",DATEDIF(N1493,A1493,"Y")&amp;" years, "&amp;DATEDIF(N1493,A1493,"YM")&amp;" months, "&amp;DATEDIF(N1493,A1493,"MD")&amp;" days")</f>
        <v/>
      </c>
      <c r="P1493" s="294" t="inlineStr">
        <is>
          <t>Akihiko Nakaya</t>
        </is>
      </c>
      <c r="Q1493" s="294" t="inlineStr">
        <is>
          <t>JPN</t>
        </is>
      </c>
      <c r="R1493" s="700">
        <f>_xlfn.LET(_xlpm.d,_xlfn.XLOOKUP(P1493,'[1]Birth Dates'!$A:$A,'[1]Birth Dates'!$B:$B,"",0),IF(_xlpm.d=0,"",_xlpm.d))</f>
        <v/>
      </c>
      <c r="S1493" s="294">
        <f>IF(OR(R1493="",A1493="",NOT(ISNUMBER(R1493)),R1493&gt;A1493),"",DATEDIF(R1493,A1493,"Y")&amp;" years, "&amp;DATEDIF(R1493,A1493,"YM")&amp;" months, "&amp;DATEDIF(R1493,A1493,"MD")&amp;" days")</f>
        <v/>
      </c>
      <c r="T1493" s="294" t="n"/>
      <c r="U1493" s="294" t="n"/>
      <c r="V1493" s="700" t="n"/>
      <c r="W1493" s="294" t="n"/>
      <c r="X1493" s="294" t="n"/>
      <c r="Y1493" s="294" t="n"/>
      <c r="Z1493" s="294" t="n"/>
      <c r="AA1493" s="294" t="n"/>
      <c r="AB1493" s="294" t="n"/>
      <c r="AC1493" s="294" t="n"/>
      <c r="AD1493" s="294" t="n"/>
      <c r="AE1493" s="587" t="inlineStr"/>
      <c r="AF1493" s="418" t="n"/>
      <c r="AG1493" s="298" t="n"/>
      <c r="AH1493" s="587" t="inlineStr"/>
      <c r="AI1493" s="418" t="n"/>
      <c r="AJ1493" s="175" t="n"/>
      <c r="AK1493" s="294" t="inlineStr">
        <is>
          <t>Withdrawn</t>
        </is>
      </c>
      <c r="AL1493" s="294" t="n"/>
      <c r="AM1493" s="516" t="n"/>
      <c r="AN1493" s="671" t="n"/>
      <c r="AO1493" s="477" t="n"/>
      <c r="AP1493" s="294" t="n"/>
      <c r="AQ1493" s="587" t="inlineStr"/>
      <c r="AR1493" s="418" t="n"/>
      <c r="AS1493" s="436" t="n"/>
      <c r="AT1493" s="299" t="n"/>
      <c r="AU1493" s="300">
        <f>IF($B1493="","",TEXT($A1493,"yyyymmdd")&amp;"_P"&amp;$C1493&amp;"_C"&amp;$F1493&amp;"_"&amp;TRIM(RIGHT(SUBSTITUTE(TRIM(SUBSTITUTE($L1493,CHAR(160)," "))," ",REPT(" ",60)),60))&amp;IF($P1493="","","-"&amp;TRIM(RIGHT(SUBSTITUTE(TRIM(SUBSTITUTE($P1493,CHAR(160)," "))," ",REPT(" ",60)),60)))&amp;IF($T1493="","","-"&amp;TRIM(RIGHT(SUBSTITUTE(TRIM(SUBSTITUTE($T1493,CHAR(160)," "))," ",REPT(" ",60)),60)))&amp;".jpg")</f>
        <v/>
      </c>
    </row>
    <row r="1494" ht="42" customHeight="1">
      <c r="A1494" s="169" t="n">
        <v>32054</v>
      </c>
      <c r="B1494" s="171" t="inlineStr">
        <is>
          <t>James Hardie 1000 4 October, 1987</t>
        </is>
      </c>
      <c r="C1494" s="171" t="inlineStr">
        <is>
          <t>DSQ</t>
        </is>
      </c>
      <c r="D1494" s="171" t="inlineStr">
        <is>
          <t>A</t>
        </is>
      </c>
      <c r="E1494" s="171" t="n"/>
      <c r="F1494" s="171" t="n">
        <v>6</v>
      </c>
      <c r="G1494" s="171" t="inlineStr">
        <is>
          <t>Ford Texaco Racing Team</t>
        </is>
      </c>
      <c r="H1494" s="171" t="n"/>
      <c r="I1494" s="171" t="n"/>
      <c r="J1494" s="171" t="inlineStr">
        <is>
          <t>Ford Sierra RS500</t>
        </is>
      </c>
      <c r="K1494" s="171" t="inlineStr">
        <is>
          <t>1993 tc L4</t>
        </is>
      </c>
      <c r="L1494" s="171" t="inlineStr">
        <is>
          <t>Steve Soper</t>
        </is>
      </c>
      <c r="M1494" s="171" t="inlineStr">
        <is>
          <t>GBR</t>
        </is>
      </c>
      <c r="N1494" s="690">
        <f>_xlfn.LET(_xlpm.d,_xlfn.XLOOKUP(L1494,'[1]Birth Dates'!$A:$A,'[1]Birth Dates'!$B:$B,"",0),IF(_xlpm.d=0,"",_xlpm.d))</f>
        <v/>
      </c>
      <c r="O1494" s="171">
        <f>IF(OR(N1494="",A1494="",NOT(ISNUMBER(N1494)),N1494&gt;A1494),"",DATEDIF(N1494,A1494,"Y")&amp;" years, "&amp;DATEDIF(N1494,A1494,"YM")&amp;" months, "&amp;DATEDIF(N1494,A1494,"MD")&amp;" days")</f>
        <v/>
      </c>
      <c r="P1494" s="171" t="inlineStr">
        <is>
          <t>Pierre Dieudonné</t>
        </is>
      </c>
      <c r="Q1494" s="171" t="inlineStr">
        <is>
          <t>BEL</t>
        </is>
      </c>
      <c r="R1494" s="690">
        <f>_xlfn.LET(_xlpm.d,_xlfn.XLOOKUP(P1494,'[1]Birth Dates'!$A:$A,'[1]Birth Dates'!$B:$B,"",0),IF(_xlpm.d=0,"",_xlpm.d))</f>
        <v/>
      </c>
      <c r="S1494" s="171">
        <f>IF(OR(R1494="",A1494="",NOT(ISNUMBER(R1494)),R1494&gt;A1494),"",DATEDIF(R1494,A1494,"Y")&amp;" years, "&amp;DATEDIF(R1494,A1494,"YM")&amp;" months, "&amp;DATEDIF(R1494,A1494,"MD")&amp;" days")</f>
        <v/>
      </c>
      <c r="T1494" s="171" t="n"/>
      <c r="U1494" s="171" t="n"/>
      <c r="V1494" s="690">
        <f>_xlfn.LET(_xlpm.d,_xlfn.XLOOKUP(T1494,'[1]Birth Dates'!$A:$A,'[1]Birth Dates'!$B:$B,"",0),IF(_xlpm.d=0,"",_xlpm.d))</f>
        <v/>
      </c>
      <c r="W1494" s="171">
        <f>IF(OR(V1494="",A1494="",NOT(ISNUMBER(V1494)),V1494&gt;A1494),"",DATEDIF(V1494,A1494,"Y")&amp;" years, "&amp;DATEDIF(V1494,A1494,"YM")&amp;" months, "&amp;DATEDIF(V1494,A1494,"MD")&amp;" days")</f>
        <v/>
      </c>
      <c r="X1494" s="171" t="n"/>
      <c r="Y1494" s="171" t="n"/>
      <c r="Z1494" s="171" t="n"/>
      <c r="AA1494" s="171" t="n"/>
      <c r="AB1494" s="171" t="n">
        <v>5</v>
      </c>
      <c r="AC1494" s="171" t="n"/>
      <c r="AD1494" s="171" t="n"/>
      <c r="AE1494" s="589" t="inlineStr">
        <is>
          <t>2:20.5200</t>
        </is>
      </c>
      <c r="AF1494" s="418">
        <f>IF(OR(AE1494="",AE1494="",AE1494=0),"",6.213/(AE1494*24))</f>
        <v/>
      </c>
      <c r="AG1494" s="241" t="n">
        <v>3</v>
      </c>
      <c r="AH1494" s="589" t="inlineStr">
        <is>
          <t>2:18.6630</t>
        </is>
      </c>
      <c r="AI1494" s="418">
        <f>IF(OR(AH1494="",AH1494="",AH1494=0),"",6.213/(AH1494*24))</f>
        <v/>
      </c>
      <c r="AJ1494" s="175">
        <f>IF(AND(ISNUMBER(AB1494),ISNUMBER(AG1494)),AB1494-AG1494,"")</f>
        <v/>
      </c>
      <c r="AK1494" s="171" t="inlineStr">
        <is>
          <t>Disqualified</t>
        </is>
      </c>
      <c r="AL1494" s="171" t="n">
        <v>161</v>
      </c>
      <c r="AM1494" s="519" t="n"/>
      <c r="AN1494" s="671">
        <f>IF(OR(AL1494="",AM1494="",AM1494=0),"",AL1494*6.213/(AM1494*24))</f>
        <v/>
      </c>
      <c r="AO1494" s="477">
        <f>IF(AND(AL1494=AL1518,AM1494&lt;&gt;"",AM1518&lt;&gt;""),AM1494-AM1518,"")</f>
        <v/>
      </c>
      <c r="AP1494" s="171" t="n"/>
      <c r="AQ1494" s="574" t="inlineStr"/>
      <c r="AR1494" s="439">
        <f>IF(OR(AQ1494="",AQ1494="",AQ1494=0),"",6.213/(AQ1494*24))</f>
        <v/>
      </c>
      <c r="AS1494" s="436">
        <f>IF(OR(NOT(ISNUMBER(C1494)),NOT(ISNUMBER(AB1494))),"",IF(AG1494&lt;&gt;"",AG1494,AB1494)-C1494)</f>
        <v/>
      </c>
      <c r="AT1494" s="191" t="n"/>
      <c r="AU1494" s="195">
        <f>IF($B1494="","",TEXT($A1494,"yyyymmdd")&amp;"_P"&amp;$C1494&amp;"_C"&amp;$F1494&amp;"_"&amp;TRIM(RIGHT(SUBSTITUTE(TRIM(SUBSTITUTE($L1494,CHAR(160)," "))," ",REPT(" ",60)),60))&amp;IF($P1494="","","-"&amp;TRIM(RIGHT(SUBSTITUTE(TRIM(SUBSTITUTE($P1494,CHAR(160)," "))," ",REPT(" ",60)),60)))&amp;IF($T1494="","","-"&amp;TRIM(RIGHT(SUBSTITUTE(TRIM(SUBSTITUTE($T1494,CHAR(160)," "))," ",REPT(" ",60)),60)))&amp;".jpg")</f>
        <v/>
      </c>
    </row>
    <row r="1495" ht="42" customHeight="1">
      <c r="A1495" s="169" t="n">
        <v>32054</v>
      </c>
      <c r="B1495" s="171" t="inlineStr">
        <is>
          <t>James Hardie 1000 4 October, 1987</t>
        </is>
      </c>
      <c r="C1495" s="171" t="inlineStr">
        <is>
          <t>DSQ</t>
        </is>
      </c>
      <c r="D1495" s="171" t="inlineStr">
        <is>
          <t>A</t>
        </is>
      </c>
      <c r="E1495" s="171" t="n"/>
      <c r="F1495" s="171" t="n">
        <v>7</v>
      </c>
      <c r="G1495" s="171" t="inlineStr">
        <is>
          <t>Ford Texaco Racing Team</t>
        </is>
      </c>
      <c r="H1495" s="171" t="n"/>
      <c r="I1495" s="171" t="n"/>
      <c r="J1495" s="171" t="inlineStr">
        <is>
          <t>Ford Sierra RS500</t>
        </is>
      </c>
      <c r="K1495" s="171" t="inlineStr">
        <is>
          <t>1993 tc L4</t>
        </is>
      </c>
      <c r="L1495" s="171" t="inlineStr">
        <is>
          <t>Klaus Ludwig</t>
        </is>
      </c>
      <c r="M1495" s="171" t="inlineStr">
        <is>
          <t>DEU</t>
        </is>
      </c>
      <c r="N1495" s="690">
        <f>_xlfn.LET(_xlpm.d,_xlfn.XLOOKUP(L1495,'[1]Birth Dates'!$A:$A,'[1]Birth Dates'!$B:$B,"",0),IF(_xlpm.d=0,"",_xlpm.d))</f>
        <v/>
      </c>
      <c r="O1495" s="171">
        <f>IF(OR(N1495="",A1495="",NOT(ISNUMBER(N1495)),N1495&gt;A1495),"",DATEDIF(N1495,A1495,"Y")&amp;" years, "&amp;DATEDIF(N1495,A1495,"YM")&amp;" months, "&amp;DATEDIF(N1495,A1495,"MD")&amp;" days")</f>
        <v/>
      </c>
      <c r="P1495" s="171" t="inlineStr">
        <is>
          <t>Klaus Niedzwiedz</t>
        </is>
      </c>
      <c r="Q1495" s="171" t="inlineStr">
        <is>
          <t>DEU</t>
        </is>
      </c>
      <c r="R1495" s="690">
        <f>_xlfn.LET(_xlpm.d,_xlfn.XLOOKUP(P1495,'[1]Birth Dates'!$A:$A,'[1]Birth Dates'!$B:$B,"",0),IF(_xlpm.d=0,"",_xlpm.d))</f>
        <v/>
      </c>
      <c r="S1495" s="171">
        <f>IF(OR(R1495="",A1495="",NOT(ISNUMBER(R1495)),R1495&gt;A1495),"",DATEDIF(R1495,A1495,"Y")&amp;" years, "&amp;DATEDIF(R1495,A1495,"YM")&amp;" months, "&amp;DATEDIF(R1495,A1495,"MD")&amp;" days")</f>
        <v/>
      </c>
      <c r="T1495" s="171" t="n"/>
      <c r="U1495" s="171" t="n"/>
      <c r="V1495" s="690">
        <f>_xlfn.LET(_xlpm.d,_xlfn.XLOOKUP(T1495,'[1]Birth Dates'!$A:$A,'[1]Birth Dates'!$B:$B,"",0),IF(_xlpm.d=0,"",_xlpm.d))</f>
        <v/>
      </c>
      <c r="W1495" s="171">
        <f>IF(OR(V1495="",A1495="",NOT(ISNUMBER(V1495)),V1495&gt;A1495),"",DATEDIF(V1495,A1495,"Y")&amp;" years, "&amp;DATEDIF(V1495,A1495,"YM")&amp;" months, "&amp;DATEDIF(V1495,A1495,"MD")&amp;" days")</f>
        <v/>
      </c>
      <c r="X1495" s="171" t="n"/>
      <c r="Y1495" s="171" t="n"/>
      <c r="Z1495" s="171" t="n"/>
      <c r="AA1495" s="171" t="n"/>
      <c r="AB1495" s="171" t="n">
        <v>1</v>
      </c>
      <c r="AC1495" s="171" t="n"/>
      <c r="AD1495" s="171" t="n"/>
      <c r="AE1495" s="589" t="inlineStr">
        <is>
          <t>2:17.4600</t>
        </is>
      </c>
      <c r="AF1495" s="418">
        <f>IF(OR(AE1495="",AE1495="",AE1495=0),"",6.213/(AE1495*24))</f>
        <v/>
      </c>
      <c r="AG1495" s="241" t="n">
        <v>1</v>
      </c>
      <c r="AH1495" s="589" t="inlineStr">
        <is>
          <t>2:16.9690</t>
        </is>
      </c>
      <c r="AI1495" s="418">
        <f>IF(OR(AH1495="",AH1495="",AH1495=0),"",6.213/(AH1495*24))</f>
        <v/>
      </c>
      <c r="AJ1495" s="175">
        <f>IF(AND(ISNUMBER(AB1495),ISNUMBER(AG1495)),AB1495-AG1495,"")</f>
        <v/>
      </c>
      <c r="AK1495" s="171" t="inlineStr">
        <is>
          <t>Disqualified</t>
        </is>
      </c>
      <c r="AL1495" s="171" t="n">
        <v>159</v>
      </c>
      <c r="AM1495" s="519" t="n"/>
      <c r="AN1495" s="671">
        <f>IF(OR(AL1495="",AM1495="",AM1495=0),"",AL1495*6.213/(AM1495*24))</f>
        <v/>
      </c>
      <c r="AO1495" s="477">
        <f>IF(AND(AL1495=AL1494,AM1495&lt;&gt;"",AM1494&lt;&gt;""),AM1495-AM1494,"")</f>
        <v/>
      </c>
      <c r="AP1495" s="171" t="n"/>
      <c r="AQ1495" s="574" t="inlineStr"/>
      <c r="AR1495" s="439">
        <f>IF(OR(AQ1495="",AQ1495="",AQ1495=0),"",6.213/(AQ1495*24))</f>
        <v/>
      </c>
      <c r="AS1495" s="436">
        <f>IF(OR(NOT(ISNUMBER(C1495)),NOT(ISNUMBER(AB1495))),"",IF(AG1495&lt;&gt;"",AG1495,AB1495)-C1495)</f>
        <v/>
      </c>
      <c r="AT1495" s="191" t="n"/>
      <c r="AU1495" s="195">
        <f>IF($B1495="","",TEXT($A1495,"yyyymmdd")&amp;"_P"&amp;$C1495&amp;"_C"&amp;$F1495&amp;"_"&amp;TRIM(RIGHT(SUBSTITUTE(TRIM(SUBSTITUTE($L1495,CHAR(160)," "))," ",REPT(" ",60)),60))&amp;IF($P1495="","","-"&amp;TRIM(RIGHT(SUBSTITUTE(TRIM(SUBSTITUTE($P1495,CHAR(160)," "))," ",REPT(" ",60)),60)))&amp;IF($T1495="","","-"&amp;TRIM(RIGHT(SUBSTITUTE(TRIM(SUBSTITUTE($T1495,CHAR(160)," "))," ",REPT(" ",60)),60)))&amp;".jpg")</f>
        <v/>
      </c>
    </row>
    <row r="1496" ht="56" customFormat="1" customHeight="1" s="240">
      <c r="A1496" s="237" t="n">
        <v>32054</v>
      </c>
      <c r="B1496" s="238" t="inlineStr">
        <is>
          <t>James Hardie 1000 4 October, 1987</t>
        </is>
      </c>
      <c r="C1496" s="238" t="n">
        <v>1</v>
      </c>
      <c r="D1496" s="238" t="inlineStr">
        <is>
          <t>A</t>
        </is>
      </c>
      <c r="E1496" s="238" t="n">
        <v>1</v>
      </c>
      <c r="F1496" s="238" t="n">
        <v>10</v>
      </c>
      <c r="G1496" s="238" t="inlineStr">
        <is>
          <t>HDT Racing P/L</t>
        </is>
      </c>
      <c r="H1496" s="238" t="n"/>
      <c r="I1496" s="238" t="n"/>
      <c r="J1496" s="238" t="inlineStr">
        <is>
          <t>Holden Commodore VL SS Group A</t>
        </is>
      </c>
      <c r="K1496" s="238" t="inlineStr">
        <is>
          <t>4980 V8</t>
        </is>
      </c>
      <c r="L1496" s="238" t="inlineStr">
        <is>
          <t>Peter McLeod</t>
        </is>
      </c>
      <c r="M1496" s="238" t="inlineStr">
        <is>
          <t>AUS</t>
        </is>
      </c>
      <c r="N1496" s="690">
        <f>_xlfn.LET(_xlpm.d,_xlfn.XLOOKUP(L1496,'[1]Birth Dates'!$A:$A,'[1]Birth Dates'!$B:$B,"",0),IF(_xlpm.d=0,"",_xlpm.d))</f>
        <v/>
      </c>
      <c r="O1496" s="238">
        <f>IF(OR(N1496="",A1496="",NOT(ISNUMBER(N1496)),N1496&gt;A1496),"",DATEDIF(N1496,A1496,"Y")&amp;" years, "&amp;DATEDIF(N1496,A1496,"YM")&amp;" months, "&amp;DATEDIF(N1496,A1496,"MD")&amp;" days")</f>
        <v/>
      </c>
      <c r="P1496" s="238" t="inlineStr">
        <is>
          <t>Peter Brock</t>
        </is>
      </c>
      <c r="Q1496" s="238" t="inlineStr">
        <is>
          <t>AUS</t>
        </is>
      </c>
      <c r="R1496" s="690">
        <f>_xlfn.LET(_xlpm.d,_xlfn.XLOOKUP(P1496,'[1]Birth Dates'!$A:$A,'[1]Birth Dates'!$B:$B,"",0),IF(_xlpm.d=0,"",_xlpm.d))</f>
        <v/>
      </c>
      <c r="S1496" s="238">
        <f>IF(OR(R1496="",A1496="",NOT(ISNUMBER(R1496)),R1496&gt;A1496),"",DATEDIF(R1496,A1496,"Y")&amp;" years, "&amp;DATEDIF(R1496,A1496,"YM")&amp;" months, "&amp;DATEDIF(R1496,A1496,"MD")&amp;" days")</f>
        <v/>
      </c>
      <c r="T1496" s="238" t="inlineStr">
        <is>
          <t>David Parsons</t>
        </is>
      </c>
      <c r="U1496" s="238" t="inlineStr">
        <is>
          <t>AUS</t>
        </is>
      </c>
      <c r="V1496" s="690">
        <f>_xlfn.LET(_xlpm.d,_xlfn.XLOOKUP(T1496,'[1]Birth Dates'!$A:$A,'[1]Birth Dates'!$B:$B,"",0),IF(_xlpm.d=0,"",_xlpm.d))</f>
        <v/>
      </c>
      <c r="W1496" s="238">
        <f>IF(OR(V1496="",A1496="",NOT(ISNUMBER(V1496)),V1496&gt;A1496),"",DATEDIF(V1496,A1496,"Y")&amp;" years, "&amp;DATEDIF(V1496,A1496,"YM")&amp;" months, "&amp;DATEDIF(V1496,A1496,"MD")&amp;" days")</f>
        <v/>
      </c>
      <c r="X1496" s="238" t="n"/>
      <c r="Y1496" s="238" t="n"/>
      <c r="Z1496" s="238" t="n"/>
      <c r="AA1496" s="238" t="n"/>
      <c r="AB1496" s="238" t="n">
        <v>20</v>
      </c>
      <c r="AC1496" s="238" t="n"/>
      <c r="AD1496" s="238" t="n"/>
      <c r="AE1496" s="588" t="inlineStr">
        <is>
          <t>2:25.1200</t>
        </is>
      </c>
      <c r="AF1496" s="442">
        <f>IF(OR(AE1496="",AE1496="",AE1496=0),"",6.213/(AE1496*24))</f>
        <v/>
      </c>
      <c r="AG1496" s="239" t="n"/>
      <c r="AH1496" s="573" t="inlineStr"/>
      <c r="AI1496" s="442">
        <f>IF(OR(AH1496="",AH1496="",AH1496=0),"",6.213/(AH1496*24))</f>
        <v/>
      </c>
      <c r="AJ1496" s="226">
        <f>IF(AND(ISNUMBER(AB1496),ISNUMBER(AG1496)),AB1496-AG1496,"")</f>
        <v/>
      </c>
      <c r="AK1496" s="238" t="n"/>
      <c r="AL1496" s="238" t="n">
        <v>158</v>
      </c>
      <c r="AM1496" s="517" t="n">
        <v>0.2924583333333334</v>
      </c>
      <c r="AN1496" s="701">
        <f>IF(OR(AL1496="",AM1496="",AM1496=0),"",AL1496*6.213/(AM1496*24))</f>
        <v/>
      </c>
      <c r="AO1496" s="477">
        <f>IF(AND(AL1496=AL1488,AM1496&lt;&gt;"",AM1488&lt;&gt;""),AM1496-AM1488,"")</f>
        <v/>
      </c>
      <c r="AP1496" s="238" t="n"/>
      <c r="AQ1496" s="573" t="inlineStr"/>
      <c r="AR1496" s="445">
        <f>IF(OR(AQ1496="",AQ1496="",AQ1496=0),"",6.213/(AQ1496*24))</f>
        <v/>
      </c>
      <c r="AS1496" s="446">
        <f>IF(OR(NOT(ISNUMBER(C1496)),NOT(ISNUMBER(AB1496))),"",IF(AG1496&lt;&gt;"",AG1496,AB1496)-C1496)</f>
        <v/>
      </c>
      <c r="AT1496" s="238" t="inlineStr">
        <is>
          <t xml:space="preserve"> Jon Crooke</t>
        </is>
      </c>
      <c r="AU1496" s="187">
        <f>IF($B1496="","",TEXT($A1496,"yyyymmdd")&amp;"_P"&amp;$C1496&amp;"_C"&amp;$F1496&amp;"_"&amp;TRIM(RIGHT(SUBSTITUTE(TRIM(SUBSTITUTE($L1496,CHAR(160)," "))," ",REPT(" ",60)),60))&amp;IF($P1496="","","-"&amp;TRIM(RIGHT(SUBSTITUTE(TRIM(SUBSTITUTE($P1496,CHAR(160)," "))," ",REPT(" ",60)),60)))&amp;IF($T1496="","","-"&amp;TRIM(RIGHT(SUBSTITUTE(TRIM(SUBSTITUTE($T1496,CHAR(160)," "))," ",REPT(" ",60)),60)))&amp;".jpg")</f>
        <v/>
      </c>
    </row>
    <row r="1497" ht="42" customHeight="1">
      <c r="A1497" s="169" t="n">
        <v>32054</v>
      </c>
      <c r="B1497" s="171" t="inlineStr">
        <is>
          <t>James Hardie 1000 4 October, 1987</t>
        </is>
      </c>
      <c r="C1497" s="171" t="n">
        <v>2</v>
      </c>
      <c r="D1497" s="171" t="inlineStr">
        <is>
          <t>A</t>
        </is>
      </c>
      <c r="E1497" s="171" t="n">
        <v>2</v>
      </c>
      <c r="F1497" s="171" t="n">
        <v>15</v>
      </c>
      <c r="G1497" s="171" t="inlineStr">
        <is>
          <t>Peter Jackson Nissan Racing</t>
        </is>
      </c>
      <c r="H1497" s="171" t="n"/>
      <c r="I1497" s="171" t="n"/>
      <c r="J1497" s="171" t="inlineStr">
        <is>
          <t>Nissan Skyline RS DR30</t>
        </is>
      </c>
      <c r="K1497" s="171" t="inlineStr">
        <is>
          <t>1990 tc L4</t>
        </is>
      </c>
      <c r="L1497" s="171" t="inlineStr">
        <is>
          <t>Glenn Seton</t>
        </is>
      </c>
      <c r="M1497" s="171" t="inlineStr">
        <is>
          <t>AUS</t>
        </is>
      </c>
      <c r="N1497" s="690">
        <f>_xlfn.LET(_xlpm.d,_xlfn.XLOOKUP(L1497,'[1]Birth Dates'!$A:$A,'[1]Birth Dates'!$B:$B,"",0),IF(_xlpm.d=0,"",_xlpm.d))</f>
        <v/>
      </c>
      <c r="O1497" s="171">
        <f>IF(OR(N1497="",A1497="",NOT(ISNUMBER(N1497)),N1497&gt;A1497),"",DATEDIF(N1497,A1497,"Y")&amp;" years, "&amp;DATEDIF(N1497,A1497,"YM")&amp;" months, "&amp;DATEDIF(N1497,A1497,"MD")&amp;" days")</f>
        <v/>
      </c>
      <c r="P1497" s="171" t="inlineStr">
        <is>
          <t>John Bowe</t>
        </is>
      </c>
      <c r="Q1497" s="171" t="inlineStr">
        <is>
          <t>AUS</t>
        </is>
      </c>
      <c r="R1497" s="690">
        <f>_xlfn.LET(_xlpm.d,_xlfn.XLOOKUP(P1497,'[1]Birth Dates'!$A:$A,'[1]Birth Dates'!$B:$B,"",0),IF(_xlpm.d=0,"",_xlpm.d))</f>
        <v/>
      </c>
      <c r="S1497" s="171">
        <f>IF(OR(R1497="",A1497="",NOT(ISNUMBER(R1497)),R1497&gt;A1497),"",DATEDIF(R1497,A1497,"Y")&amp;" years, "&amp;DATEDIF(R1497,A1497,"YM")&amp;" months, "&amp;DATEDIF(R1497,A1497,"MD")&amp;" days")</f>
        <v/>
      </c>
      <c r="T1497" s="171" t="n"/>
      <c r="U1497" s="171" t="n"/>
      <c r="V1497" s="690">
        <f>_xlfn.LET(_xlpm.d,_xlfn.XLOOKUP(T1497,'[1]Birth Dates'!$A:$A,'[1]Birth Dates'!$B:$B,"",0),IF(_xlpm.d=0,"",_xlpm.d))</f>
        <v/>
      </c>
      <c r="W1497" s="171">
        <f>IF(OR(V1497="",A1497="",NOT(ISNUMBER(V1497)),V1497&gt;A1497),"",DATEDIF(V1497,A1497,"Y")&amp;" years, "&amp;DATEDIF(V1497,A1497,"YM")&amp;" months, "&amp;DATEDIF(V1497,A1497,"MD")&amp;" days")</f>
        <v/>
      </c>
      <c r="X1497" s="171" t="n"/>
      <c r="Y1497" s="171" t="n"/>
      <c r="Z1497" s="171" t="n"/>
      <c r="AA1497" s="171" t="n"/>
      <c r="AB1497" s="171" t="n">
        <v>15</v>
      </c>
      <c r="AC1497" s="171" t="n"/>
      <c r="AD1497" s="171" t="n"/>
      <c r="AE1497" s="589" t="inlineStr">
        <is>
          <t>2:23.4000</t>
        </is>
      </c>
      <c r="AF1497" s="418">
        <f>IF(OR(AE1497="",AE1497="",AE1497=0),"",6.213/(AE1497*24))</f>
        <v/>
      </c>
      <c r="AG1497" s="241" t="n"/>
      <c r="AH1497" s="574" t="inlineStr"/>
      <c r="AI1497" s="418">
        <f>IF(OR(AH1497="",AH1497="",AH1497=0),"",6.213/(AH1497*24))</f>
        <v/>
      </c>
      <c r="AJ1497" s="175">
        <f>IF(AND(ISNUMBER(AB1497),ISNUMBER(AG1497)),AB1497-AG1497,"")</f>
        <v/>
      </c>
      <c r="AK1497" s="171" t="n"/>
      <c r="AL1497" s="171" t="n">
        <v>157</v>
      </c>
      <c r="AM1497" s="518" t="n">
        <v>0.2910627314814815</v>
      </c>
      <c r="AN1497" s="671">
        <f>IF(OR(AL1497="",AM1497="",AM1497=0),"",AL1497*6.213/(AM1497*24))</f>
        <v/>
      </c>
      <c r="AO1497" s="477">
        <f>IF(AND(AL1497=AL1496,AM1497&lt;&gt;"",AM1496&lt;&gt;""),AM1497-AM1496,"")</f>
        <v/>
      </c>
      <c r="AP1497" s="171" t="n"/>
      <c r="AQ1497" s="574" t="inlineStr"/>
      <c r="AR1497" s="439">
        <f>IF(OR(AQ1497="",AQ1497="",AQ1497=0),"",6.213/(AQ1497*24))</f>
        <v/>
      </c>
      <c r="AS1497" s="436">
        <f>IF(OR(NOT(ISNUMBER(C1497)),NOT(ISNUMBER(AB1497))),"",IF(AG1497&lt;&gt;"",AG1497,AB1497)-C1497)</f>
        <v/>
      </c>
      <c r="AT1497" s="191" t="n"/>
      <c r="AU1497" s="195">
        <f>IF($B1497="","",TEXT($A1497,"yyyymmdd")&amp;"_P"&amp;$C1497&amp;"_C"&amp;$F1497&amp;"_"&amp;TRIM(RIGHT(SUBSTITUTE(TRIM(SUBSTITUTE($L1497,CHAR(160)," "))," ",REPT(" ",60)),60))&amp;IF($P1497="","","-"&amp;TRIM(RIGHT(SUBSTITUTE(TRIM(SUBSTITUTE($P1497,CHAR(160)," "))," ",REPT(" ",60)),60)))&amp;IF($T1497="","","-"&amp;TRIM(RIGHT(SUBSTITUTE(TRIM(SUBSTITUTE($T1497,CHAR(160)," "))," ",REPT(" ",60)),60)))&amp;".jpg")</f>
        <v/>
      </c>
    </row>
    <row r="1498" ht="42" customHeight="1">
      <c r="A1498" s="169" t="n">
        <v>32054</v>
      </c>
      <c r="B1498" s="171" t="inlineStr">
        <is>
          <t>James Hardie 1000 4 October, 1987</t>
        </is>
      </c>
      <c r="C1498" s="171" t="n">
        <v>3</v>
      </c>
      <c r="D1498" s="171" t="inlineStr">
        <is>
          <t>A</t>
        </is>
      </c>
      <c r="E1498" s="171" t="n">
        <v>3</v>
      </c>
      <c r="F1498" s="171" t="n">
        <v>30</v>
      </c>
      <c r="G1498" s="171" t="inlineStr">
        <is>
          <t>Peter Jackson Nissan Racing</t>
        </is>
      </c>
      <c r="H1498" s="171" t="n"/>
      <c r="I1498" s="171" t="n"/>
      <c r="J1498" s="171" t="inlineStr">
        <is>
          <t>Nissan Skyline RS DR30</t>
        </is>
      </c>
      <c r="K1498" s="171" t="inlineStr">
        <is>
          <t>1990 tc L4</t>
        </is>
      </c>
      <c r="L1498" s="171" t="inlineStr">
        <is>
          <t>George Fury</t>
        </is>
      </c>
      <c r="M1498" s="171" t="inlineStr">
        <is>
          <t>AUS</t>
        </is>
      </c>
      <c r="N1498" s="690">
        <f>_xlfn.LET(_xlpm.d,_xlfn.XLOOKUP(L1498,'[1]Birth Dates'!$A:$A,'[1]Birth Dates'!$B:$B,"",0),IF(_xlpm.d=0,"",_xlpm.d))</f>
        <v/>
      </c>
      <c r="O1498" s="171">
        <f>IF(OR(N1498="",A1498="",NOT(ISNUMBER(N1498)),N1498&gt;A1498),"",DATEDIF(N1498,A1498,"Y")&amp;" years, "&amp;DATEDIF(N1498,A1498,"YM")&amp;" months, "&amp;DATEDIF(N1498,A1498,"MD")&amp;" days")</f>
        <v/>
      </c>
      <c r="P1498" s="171" t="inlineStr">
        <is>
          <t>Terry Shiel</t>
        </is>
      </c>
      <c r="Q1498" s="171" t="inlineStr">
        <is>
          <t>AUS</t>
        </is>
      </c>
      <c r="R1498" s="690">
        <f>_xlfn.LET(_xlpm.d,_xlfn.XLOOKUP(P1498,'[1]Birth Dates'!$A:$A,'[1]Birth Dates'!$B:$B,"",0),IF(_xlpm.d=0,"",_xlpm.d))</f>
        <v/>
      </c>
      <c r="S1498" s="171">
        <f>IF(OR(R1498="",A1498="",NOT(ISNUMBER(R1498)),R1498&gt;A1498),"",DATEDIF(R1498,A1498,"Y")&amp;" years, "&amp;DATEDIF(R1498,A1498,"YM")&amp;" months, "&amp;DATEDIF(R1498,A1498,"MD")&amp;" days")</f>
        <v/>
      </c>
      <c r="T1498" s="171" t="n"/>
      <c r="U1498" s="171" t="n"/>
      <c r="V1498" s="690">
        <f>_xlfn.LET(_xlpm.d,_xlfn.XLOOKUP(T1498,'[1]Birth Dates'!$A:$A,'[1]Birth Dates'!$B:$B,"",0),IF(_xlpm.d=0,"",_xlpm.d))</f>
        <v/>
      </c>
      <c r="W1498" s="171">
        <f>IF(OR(V1498="",A1498="",NOT(ISNUMBER(V1498)),V1498&gt;A1498),"",DATEDIF(V1498,A1498,"Y")&amp;" years, "&amp;DATEDIF(V1498,A1498,"YM")&amp;" months, "&amp;DATEDIF(V1498,A1498,"MD")&amp;" days")</f>
        <v/>
      </c>
      <c r="X1498" s="171" t="n"/>
      <c r="Y1498" s="171" t="n"/>
      <c r="Z1498" s="171" t="n"/>
      <c r="AA1498" s="171" t="n"/>
      <c r="AB1498" s="171" t="n">
        <v>14</v>
      </c>
      <c r="AC1498" s="171" t="n"/>
      <c r="AD1498" s="171" t="n"/>
      <c r="AE1498" s="589" t="inlineStr">
        <is>
          <t>2:22.7600</t>
        </is>
      </c>
      <c r="AF1498" s="418">
        <f>IF(OR(AE1498="",AE1498="",AE1498=0),"",6.213/(AE1498*24))</f>
        <v/>
      </c>
      <c r="AG1498" s="241" t="n"/>
      <c r="AH1498" s="574" t="inlineStr"/>
      <c r="AI1498" s="418">
        <f>IF(OR(AH1498="",AH1498="",AH1498=0),"",6.213/(AH1498*24))</f>
        <v/>
      </c>
      <c r="AJ1498" s="175">
        <f>IF(AND(ISNUMBER(AB1498),ISNUMBER(AG1498)),AB1498-AG1498,"")</f>
        <v/>
      </c>
      <c r="AK1498" s="171" t="n"/>
      <c r="AL1498" s="171" t="n">
        <v>157</v>
      </c>
      <c r="AM1498" s="518" t="n">
        <v>0.2918657407407407</v>
      </c>
      <c r="AN1498" s="671">
        <f>IF(OR(AL1498="",AM1498="",AM1498=0),"",AL1498*6.213/(AM1498*24))</f>
        <v/>
      </c>
      <c r="AO1498" s="477">
        <f>IF(AND(AL1498=AL1497,AM1498&lt;&gt;"",AM1497&lt;&gt;""),AM1498-AM1497,"")</f>
        <v/>
      </c>
      <c r="AP1498" s="171" t="n"/>
      <c r="AQ1498" s="574" t="inlineStr"/>
      <c r="AR1498" s="439">
        <f>IF(OR(AQ1498="",AQ1498="",AQ1498=0),"",6.213/(AQ1498*24))</f>
        <v/>
      </c>
      <c r="AS1498" s="436">
        <f>IF(OR(NOT(ISNUMBER(C1498)),NOT(ISNUMBER(AB1498))),"",IF(AG1498&lt;&gt;"",AG1498,AB1498)-C1498)</f>
        <v/>
      </c>
      <c r="AT1498" s="191" t="n"/>
      <c r="AU1498" s="195">
        <f>IF($B1498="","",TEXT($A1498,"yyyymmdd")&amp;"_P"&amp;$C1498&amp;"_C"&amp;$F1498&amp;"_"&amp;TRIM(RIGHT(SUBSTITUTE(TRIM(SUBSTITUTE($L1498,CHAR(160)," "))," ",REPT(" ",60)),60))&amp;IF($P1498="","","-"&amp;TRIM(RIGHT(SUBSTITUTE(TRIM(SUBSTITUTE($P1498,CHAR(160)," "))," ",REPT(" ",60)),60)))&amp;IF($T1498="","","-"&amp;TRIM(RIGHT(SUBSTITUTE(TRIM(SUBSTITUTE($T1498,CHAR(160)," "))," ",REPT(" ",60)),60)))&amp;".jpg")</f>
        <v/>
      </c>
    </row>
    <row r="1499" ht="42" customHeight="1">
      <c r="A1499" s="169" t="n">
        <v>32054</v>
      </c>
      <c r="B1499" s="171" t="inlineStr">
        <is>
          <t>James Hardie 1000 4 October, 1987</t>
        </is>
      </c>
      <c r="C1499" s="171" t="n">
        <v>4</v>
      </c>
      <c r="D1499" s="171" t="inlineStr">
        <is>
          <t>B</t>
        </is>
      </c>
      <c r="E1499" s="171" t="n">
        <v>1</v>
      </c>
      <c r="F1499" s="171" t="n">
        <v>44</v>
      </c>
      <c r="G1499" s="171" t="inlineStr">
        <is>
          <t>JPS Team BMW</t>
        </is>
      </c>
      <c r="H1499" s="171" t="n"/>
      <c r="I1499" s="171" t="n"/>
      <c r="J1499" s="171" t="inlineStr">
        <is>
          <t>BMW M3</t>
        </is>
      </c>
      <c r="K1499" s="171" t="inlineStr">
        <is>
          <t>2332 L4</t>
        </is>
      </c>
      <c r="L1499" s="171" t="inlineStr">
        <is>
          <t>Jim Richards</t>
        </is>
      </c>
      <c r="M1499" s="171" t="inlineStr">
        <is>
          <t>NZL</t>
        </is>
      </c>
      <c r="N1499" s="690">
        <f>_xlfn.LET(_xlpm.d,_xlfn.XLOOKUP(L1499,'[1]Birth Dates'!$A:$A,'[1]Birth Dates'!$B:$B,"",0),IF(_xlpm.d=0,"",_xlpm.d))</f>
        <v/>
      </c>
      <c r="O1499" s="171">
        <f>IF(OR(N1499="",A1499="",NOT(ISNUMBER(N1499)),N1499&gt;A1499),"",DATEDIF(N1499,A1499,"Y")&amp;" years, "&amp;DATEDIF(N1499,A1499,"YM")&amp;" months, "&amp;DATEDIF(N1499,A1499,"MD")&amp;" days")</f>
        <v/>
      </c>
      <c r="P1499" s="171" t="inlineStr">
        <is>
          <t>Tony Longhurst</t>
        </is>
      </c>
      <c r="Q1499" s="171" t="inlineStr">
        <is>
          <t>AUS</t>
        </is>
      </c>
      <c r="R1499" s="690">
        <f>_xlfn.LET(_xlpm.d,_xlfn.XLOOKUP(P1499,'[1]Birth Dates'!$A:$A,'[1]Birth Dates'!$B:$B,"",0),IF(_xlpm.d=0,"",_xlpm.d))</f>
        <v/>
      </c>
      <c r="S1499" s="171">
        <f>IF(OR(R1499="",A1499="",NOT(ISNUMBER(R1499)),R1499&gt;A1499),"",DATEDIF(R1499,A1499,"Y")&amp;" years, "&amp;DATEDIF(R1499,A1499,"YM")&amp;" months, "&amp;DATEDIF(R1499,A1499,"MD")&amp;" days")</f>
        <v/>
      </c>
      <c r="T1499" s="171" t="n"/>
      <c r="U1499" s="171" t="n"/>
      <c r="V1499" s="690">
        <f>_xlfn.LET(_xlpm.d,_xlfn.XLOOKUP(T1499,'[1]Birth Dates'!$A:$A,'[1]Birth Dates'!$B:$B,"",0),IF(_xlpm.d=0,"",_xlpm.d))</f>
        <v/>
      </c>
      <c r="W1499" s="171">
        <f>IF(OR(V1499="",A1499="",NOT(ISNUMBER(V1499)),V1499&gt;A1499),"",DATEDIF(V1499,A1499,"Y")&amp;" years, "&amp;DATEDIF(V1499,A1499,"YM")&amp;" months, "&amp;DATEDIF(V1499,A1499,"MD")&amp;" days")</f>
        <v/>
      </c>
      <c r="X1499" s="171" t="n"/>
      <c r="Y1499" s="171" t="n"/>
      <c r="Z1499" s="171" t="n"/>
      <c r="AA1499" s="171" t="n"/>
      <c r="AB1499" s="171" t="n">
        <v>12</v>
      </c>
      <c r="AC1499" s="171" t="n"/>
      <c r="AD1499" s="171" t="n"/>
      <c r="AE1499" s="589" t="inlineStr">
        <is>
          <t>2:22.4200</t>
        </is>
      </c>
      <c r="AF1499" s="418">
        <f>IF(OR(AE1499="",AE1499="",AE1499=0),"",6.213/(AE1499*24))</f>
        <v/>
      </c>
      <c r="AG1499" s="241" t="n"/>
      <c r="AH1499" s="574" t="inlineStr"/>
      <c r="AI1499" s="418">
        <f>IF(OR(AH1499="",AH1499="",AH1499=0),"",6.213/(AH1499*24))</f>
        <v/>
      </c>
      <c r="AJ1499" s="175">
        <f>IF(AND(ISNUMBER(AB1499),ISNUMBER(AG1499)),AB1499-AG1499,"")</f>
        <v/>
      </c>
      <c r="AK1499" s="171" t="n"/>
      <c r="AL1499" s="171" t="n">
        <v>156</v>
      </c>
      <c r="AM1499" s="518" t="n">
        <v>0.2918574074074074</v>
      </c>
      <c r="AN1499" s="671">
        <f>IF(OR(AL1499="",AM1499="",AM1499=0),"",AL1499*6.213/(AM1499*24))</f>
        <v/>
      </c>
      <c r="AO1499" s="477">
        <f>IF(AND(AL1499=AL1498,AM1499&lt;&gt;"",AM1498&lt;&gt;""),AM1499-AM1498,"")</f>
        <v/>
      </c>
      <c r="AP1499" s="171" t="n"/>
      <c r="AQ1499" s="574" t="inlineStr"/>
      <c r="AR1499" s="439">
        <f>IF(OR(AQ1499="",AQ1499="",AQ1499=0),"",6.213/(AQ1499*24))</f>
        <v/>
      </c>
      <c r="AS1499" s="436">
        <f>IF(OR(NOT(ISNUMBER(C1499)),NOT(ISNUMBER(AB1499))),"",IF(AG1499&lt;&gt;"",AG1499,AB1499)-C1499)</f>
        <v/>
      </c>
      <c r="AT1499" s="191" t="n"/>
      <c r="AU1499" s="195">
        <f>IF($B1499="","",TEXT($A1499,"yyyymmdd")&amp;"_P"&amp;$C1499&amp;"_C"&amp;$F1499&amp;"_"&amp;TRIM(RIGHT(SUBSTITUTE(TRIM(SUBSTITUTE($L1499,CHAR(160)," "))," ",REPT(" ",60)),60))&amp;IF($P1499="","","-"&amp;TRIM(RIGHT(SUBSTITUTE(TRIM(SUBSTITUTE($P1499,CHAR(160)," "))," ",REPT(" ",60)),60)))&amp;IF($T1499="","","-"&amp;TRIM(RIGHT(SUBSTITUTE(TRIM(SUBSTITUTE($T1499,CHAR(160)," "))," ",REPT(" ",60)),60)))&amp;".jpg")</f>
        <v/>
      </c>
    </row>
    <row r="1500" ht="42" customHeight="1">
      <c r="A1500" s="169" t="n">
        <v>32054</v>
      </c>
      <c r="B1500" s="171" t="inlineStr">
        <is>
          <t>James Hardie 1000 4 October, 1987</t>
        </is>
      </c>
      <c r="C1500" s="171" t="n">
        <v>5</v>
      </c>
      <c r="D1500" s="171" t="inlineStr">
        <is>
          <t>A</t>
        </is>
      </c>
      <c r="E1500" s="171" t="n">
        <v>4</v>
      </c>
      <c r="F1500" s="171" t="n">
        <v>16</v>
      </c>
      <c r="G1500" s="171" t="inlineStr">
        <is>
          <t>Ralliart Australia</t>
        </is>
      </c>
      <c r="H1500" s="171" t="n"/>
      <c r="I1500" s="171" t="n"/>
      <c r="J1500" s="171" t="inlineStr">
        <is>
          <t>Mitsubishi Starion</t>
        </is>
      </c>
      <c r="K1500" s="171" t="inlineStr">
        <is>
          <t>1998 tc L4</t>
        </is>
      </c>
      <c r="L1500" s="171" t="inlineStr">
        <is>
          <t>Gary Scott</t>
        </is>
      </c>
      <c r="M1500" s="171" t="inlineStr">
        <is>
          <t>AUS</t>
        </is>
      </c>
      <c r="N1500" s="690">
        <f>_xlfn.LET(_xlpm.d,_xlfn.XLOOKUP(L1500,'[1]Birth Dates'!$A:$A,'[1]Birth Dates'!$B:$B,"",0),IF(_xlpm.d=0,"",_xlpm.d))</f>
        <v/>
      </c>
      <c r="O1500" s="171">
        <f>IF(OR(N1500="",A1500="",NOT(ISNUMBER(N1500)),N1500&gt;A1500),"",DATEDIF(N1500,A1500,"Y")&amp;" years, "&amp;DATEDIF(N1500,A1500,"YM")&amp;" months, "&amp;DATEDIF(N1500,A1500,"MD")&amp;" days")</f>
        <v/>
      </c>
      <c r="P1500" s="171" t="inlineStr">
        <is>
          <t>Akihiko Nakaya</t>
        </is>
      </c>
      <c r="Q1500" s="171" t="inlineStr">
        <is>
          <t>JPN</t>
        </is>
      </c>
      <c r="R1500" s="690">
        <f>_xlfn.LET(_xlpm.d,_xlfn.XLOOKUP(P1500,'[1]Birth Dates'!$A:$A,'[1]Birth Dates'!$B:$B,"",0),IF(_xlpm.d=0,"",_xlpm.d))</f>
        <v/>
      </c>
      <c r="S1500" s="171">
        <f>IF(OR(R1500="",A1500="",NOT(ISNUMBER(R1500)),R1500&gt;A1500),"",DATEDIF(R1500,A1500,"Y")&amp;" years, "&amp;DATEDIF(R1500,A1500,"YM")&amp;" months, "&amp;DATEDIF(R1500,A1500,"MD")&amp;" days")</f>
        <v/>
      </c>
      <c r="T1500" s="309" t="inlineStr">
        <is>
          <t>John French</t>
        </is>
      </c>
      <c r="U1500" s="171" t="inlineStr">
        <is>
          <t>AUS</t>
        </is>
      </c>
      <c r="V1500" s="690">
        <f>_xlfn.LET(_xlpm.d,_xlfn.XLOOKUP(T1500,'[1]Birth Dates'!$A:$A,'[1]Birth Dates'!$B:$B,"",0),IF(_xlpm.d=0,"",_xlpm.d))</f>
        <v/>
      </c>
      <c r="W1500" s="171">
        <f>IF(OR(V1500="",A1500="",NOT(ISNUMBER(V1500)),V1500&gt;A1500),"",DATEDIF(V1500,A1500,"Y")&amp;" years, "&amp;DATEDIF(V1500,A1500,"YM")&amp;" months, "&amp;DATEDIF(V1500,A1500,"MD")&amp;" days")</f>
        <v/>
      </c>
      <c r="X1500" s="171" t="n"/>
      <c r="Y1500" s="171" t="n"/>
      <c r="Z1500" s="171" t="n"/>
      <c r="AA1500" s="171" t="n"/>
      <c r="AB1500" s="171" t="n">
        <v>23</v>
      </c>
      <c r="AC1500" s="171" t="n"/>
      <c r="AD1500" s="171" t="n"/>
      <c r="AE1500" s="589" t="inlineStr">
        <is>
          <t>2:25.8200</t>
        </is>
      </c>
      <c r="AF1500" s="418">
        <f>IF(OR(AE1500="",AE1500="",AE1500=0),"",6.213/(AE1500*24))</f>
        <v/>
      </c>
      <c r="AG1500" s="241" t="n"/>
      <c r="AH1500" s="574" t="inlineStr"/>
      <c r="AI1500" s="418">
        <f>IF(OR(AH1500="",AH1500="",AH1500=0),"",6.213/(AH1500*24))</f>
        <v/>
      </c>
      <c r="AJ1500" s="175">
        <f>IF(AND(ISNUMBER(AB1500),ISNUMBER(AG1500)),AB1500-AG1500,"")</f>
        <v/>
      </c>
      <c r="AK1500" s="171" t="n"/>
      <c r="AL1500" s="171" t="n">
        <v>154</v>
      </c>
      <c r="AM1500" s="518" t="n">
        <v>0.2914877314814815</v>
      </c>
      <c r="AN1500" s="671">
        <f>IF(OR(AL1500="",AM1500="",AM1500=0),"",AL1500*6.213/(AM1500*24))</f>
        <v/>
      </c>
      <c r="AO1500" s="477">
        <f>IF(AND(AL1500=AL1499,AM1500&lt;&gt;"",AM1499&lt;&gt;""),AM1500-AM1499,"")</f>
        <v/>
      </c>
      <c r="AP1500" s="171" t="n"/>
      <c r="AQ1500" s="574" t="inlineStr"/>
      <c r="AR1500" s="439">
        <f>IF(OR(AQ1500="",AQ1500="",AQ1500=0),"",6.213/(AQ1500*24))</f>
        <v/>
      </c>
      <c r="AS1500" s="436">
        <f>IF(OR(NOT(ISNUMBER(C1500)),NOT(ISNUMBER(AB1500))),"",IF(AG1500&lt;&gt;"",AG1500,AB1500)-C1500)</f>
        <v/>
      </c>
      <c r="AT1500" s="191" t="n"/>
      <c r="AU1500" s="195">
        <f>IF($B1500="","",TEXT($A1500,"yyyymmdd")&amp;"_P"&amp;$C1500&amp;"_C"&amp;$F1500&amp;"_"&amp;TRIM(RIGHT(SUBSTITUTE(TRIM(SUBSTITUTE($L1500,CHAR(160)," "))," ",REPT(" ",60)),60))&amp;IF($P1500="","","-"&amp;TRIM(RIGHT(SUBSTITUTE(TRIM(SUBSTITUTE($P1500,CHAR(160)," "))," ",REPT(" ",60)),60)))&amp;IF($T1500="","","-"&amp;TRIM(RIGHT(SUBSTITUTE(TRIM(SUBSTITUTE($T1500,CHAR(160)," "))," ",REPT(" ",60)),60)))&amp;".jpg")</f>
        <v/>
      </c>
    </row>
    <row r="1501" ht="42" customHeight="1">
      <c r="A1501" s="169" t="n">
        <v>32054</v>
      </c>
      <c r="B1501" s="171" t="inlineStr">
        <is>
          <t>James Hardie 1000 4 October, 1987</t>
        </is>
      </c>
      <c r="C1501" s="171" t="n">
        <v>6</v>
      </c>
      <c r="D1501" s="171" t="inlineStr">
        <is>
          <t>B</t>
        </is>
      </c>
      <c r="E1501" s="171" t="n">
        <v>2</v>
      </c>
      <c r="F1501" s="171" t="n">
        <v>45</v>
      </c>
      <c r="G1501" s="171" t="inlineStr">
        <is>
          <t>JPS Team BMW</t>
        </is>
      </c>
      <c r="H1501" s="171" t="n"/>
      <c r="I1501" s="171" t="n"/>
      <c r="J1501" s="171" t="inlineStr">
        <is>
          <t>BMW M3</t>
        </is>
      </c>
      <c r="K1501" s="171" t="inlineStr">
        <is>
          <t>2332 L4</t>
        </is>
      </c>
      <c r="L1501" s="171" t="inlineStr">
        <is>
          <t>Robbie Francevic</t>
        </is>
      </c>
      <c r="M1501" s="171" t="inlineStr">
        <is>
          <t>NZL</t>
        </is>
      </c>
      <c r="N1501" s="690">
        <f>_xlfn.LET(_xlpm.d,_xlfn.XLOOKUP(L1501,'[1]Birth Dates'!$A:$A,'[1]Birth Dates'!$B:$B,"",0),IF(_xlpm.d=0,"",_xlpm.d))</f>
        <v/>
      </c>
      <c r="O1501" s="171">
        <f>IF(OR(N1501="",A1501="",NOT(ISNUMBER(N1501)),N1501&gt;A1501),"",DATEDIF(N1501,A1501,"Y")&amp;" years, "&amp;DATEDIF(N1501,A1501,"YM")&amp;" months, "&amp;DATEDIF(N1501,A1501,"MD")&amp;" days")</f>
        <v/>
      </c>
      <c r="P1501" s="171" t="inlineStr">
        <is>
          <t>Ludwig Finauer</t>
        </is>
      </c>
      <c r="Q1501" s="171" t="inlineStr">
        <is>
          <t>DEU</t>
        </is>
      </c>
      <c r="R1501" s="690">
        <f>_xlfn.LET(_xlpm.d,_xlfn.XLOOKUP(P1501,'[1]Birth Dates'!$A:$A,'[1]Birth Dates'!$B:$B,"",0),IF(_xlpm.d=0,"",_xlpm.d))</f>
        <v/>
      </c>
      <c r="S1501" s="171">
        <f>IF(OR(R1501="",A1501="",NOT(ISNUMBER(R1501)),R1501&gt;A1501),"",DATEDIF(R1501,A1501,"Y")&amp;" years, "&amp;DATEDIF(R1501,A1501,"YM")&amp;" months, "&amp;DATEDIF(R1501,A1501,"MD")&amp;" days")</f>
        <v/>
      </c>
      <c r="T1501" s="309" t="inlineStr">
        <is>
          <t>Jim Richards</t>
        </is>
      </c>
      <c r="U1501" s="171" t="inlineStr">
        <is>
          <t>NZL</t>
        </is>
      </c>
      <c r="V1501" s="690">
        <f>_xlfn.LET(_xlpm.d,_xlfn.XLOOKUP(T1501,'[1]Birth Dates'!$A:$A,'[1]Birth Dates'!$B:$B,"",0),IF(_xlpm.d=0,"",_xlpm.d))</f>
        <v/>
      </c>
      <c r="W1501" s="171">
        <f>IF(OR(V1501="",A1501="",NOT(ISNUMBER(V1501)),V1501&gt;A1501),"",DATEDIF(V1501,A1501,"Y")&amp;" years, "&amp;DATEDIF(V1501,A1501,"YM")&amp;" months, "&amp;DATEDIF(V1501,A1501,"MD")&amp;" days")</f>
        <v/>
      </c>
      <c r="X1501" s="171" t="n"/>
      <c r="Y1501" s="171" t="n"/>
      <c r="Z1501" s="171" t="n"/>
      <c r="AA1501" s="171" t="n"/>
      <c r="AB1501" s="171" t="n">
        <v>22</v>
      </c>
      <c r="AC1501" s="171" t="n"/>
      <c r="AD1501" s="171" t="n"/>
      <c r="AE1501" s="589" t="inlineStr">
        <is>
          <t>2:25.5000</t>
        </is>
      </c>
      <c r="AF1501" s="418">
        <f>IF(OR(AE1501="",AE1501="",AE1501=0),"",6.213/(AE1501*24))</f>
        <v/>
      </c>
      <c r="AG1501" s="241" t="n"/>
      <c r="AH1501" s="574" t="inlineStr"/>
      <c r="AI1501" s="418">
        <f>IF(OR(AH1501="",AH1501="",AH1501=0),"",6.213/(AH1501*24))</f>
        <v/>
      </c>
      <c r="AJ1501" s="175">
        <f>IF(AND(ISNUMBER(AB1501),ISNUMBER(AG1501)),AB1501-AG1501,"")</f>
        <v/>
      </c>
      <c r="AK1501" s="171" t="n"/>
      <c r="AL1501" s="171" t="n">
        <v>154</v>
      </c>
      <c r="AM1501" s="518" t="n">
        <v>0.2919736111111111</v>
      </c>
      <c r="AN1501" s="671">
        <f>IF(OR(AL1501="",AM1501="",AM1501=0),"",AL1501*6.213/(AM1501*24))</f>
        <v/>
      </c>
      <c r="AO1501" s="477">
        <f>IF(AND(AL1501=AL1500,AM1501&lt;&gt;"",AM1500&lt;&gt;""),AM1501-AM1500,"")</f>
        <v/>
      </c>
      <c r="AP1501" s="171" t="n"/>
      <c r="AQ1501" s="574" t="inlineStr"/>
      <c r="AR1501" s="439">
        <f>IF(OR(AQ1501="",AQ1501="",AQ1501=0),"",6.213/(AQ1501*24))</f>
        <v/>
      </c>
      <c r="AS1501" s="436">
        <f>IF(OR(NOT(ISNUMBER(C1501)),NOT(ISNUMBER(AB1501))),"",IF(AG1501&lt;&gt;"",AG1501,AB1501)-C1501)</f>
        <v/>
      </c>
      <c r="AT1501" s="191" t="n"/>
      <c r="AU1501" s="195">
        <f>IF($B1501="","",TEXT($A1501,"yyyymmdd")&amp;"_P"&amp;$C1501&amp;"_C"&amp;$F1501&amp;"_"&amp;TRIM(RIGHT(SUBSTITUTE(TRIM(SUBSTITUTE($L1501,CHAR(160)," "))," ",REPT(" ",60)),60))&amp;IF($P1501="","","-"&amp;TRIM(RIGHT(SUBSTITUTE(TRIM(SUBSTITUTE($P1501,CHAR(160)," "))," ",REPT(" ",60)),60)))&amp;IF($T1501="","","-"&amp;TRIM(RIGHT(SUBSTITUTE(TRIM(SUBSTITUTE($T1501,CHAR(160)," "))," ",REPT(" ",60)),60)))&amp;".jpg")</f>
        <v/>
      </c>
    </row>
    <row r="1502" ht="42" customHeight="1">
      <c r="A1502" s="169" t="n">
        <v>32054</v>
      </c>
      <c r="B1502" s="171" t="inlineStr">
        <is>
          <t>James Hardie 1000 4 October, 1987</t>
        </is>
      </c>
      <c r="C1502" s="171" t="n">
        <v>7</v>
      </c>
      <c r="D1502" s="171" t="inlineStr">
        <is>
          <t>B</t>
        </is>
      </c>
      <c r="E1502" s="171" t="n">
        <v>3</v>
      </c>
      <c r="F1502" s="171" t="n">
        <v>42</v>
      </c>
      <c r="G1502" s="171" t="inlineStr">
        <is>
          <t>BMW Motorsport / CiBiEmme</t>
        </is>
      </c>
      <c r="H1502" s="171" t="n"/>
      <c r="I1502" s="171" t="n"/>
      <c r="J1502" s="171" t="inlineStr">
        <is>
          <t>BMW M3</t>
        </is>
      </c>
      <c r="K1502" s="171" t="inlineStr">
        <is>
          <t>2332 L4</t>
        </is>
      </c>
      <c r="L1502" s="171" t="inlineStr">
        <is>
          <t>Johnny Cecotto</t>
        </is>
      </c>
      <c r="M1502" s="171" t="inlineStr">
        <is>
          <t>VEN</t>
        </is>
      </c>
      <c r="N1502" s="690">
        <f>_xlfn.LET(_xlpm.d,_xlfn.XLOOKUP(L1502,'[1]Birth Dates'!$A:$A,'[1]Birth Dates'!$B:$B,"",0),IF(_xlpm.d=0,"",_xlpm.d))</f>
        <v/>
      </c>
      <c r="O1502" s="171">
        <f>IF(OR(N1502="",A1502="",NOT(ISNUMBER(N1502)),N1502&gt;A1502),"",DATEDIF(N1502,A1502,"Y")&amp;" years, "&amp;DATEDIF(N1502,A1502,"YM")&amp;" months, "&amp;DATEDIF(N1502,A1502,"MD")&amp;" days")</f>
        <v/>
      </c>
      <c r="P1502" s="171" t="inlineStr">
        <is>
          <t>Gianfranco Brancatelli</t>
        </is>
      </c>
      <c r="Q1502" s="171" t="inlineStr">
        <is>
          <t>ITA</t>
        </is>
      </c>
      <c r="R1502" s="690">
        <f>_xlfn.LET(_xlpm.d,_xlfn.XLOOKUP(P1502,'[1]Birth Dates'!$A:$A,'[1]Birth Dates'!$B:$B,"",0),IF(_xlpm.d=0,"",_xlpm.d))</f>
        <v/>
      </c>
      <c r="S1502" s="171">
        <f>IF(OR(R1502="",A1502="",NOT(ISNUMBER(R1502)),R1502&gt;A1502),"",DATEDIF(R1502,A1502,"Y")&amp;" years, "&amp;DATEDIF(R1502,A1502,"YM")&amp;" months, "&amp;DATEDIF(R1502,A1502,"MD")&amp;" days")</f>
        <v/>
      </c>
      <c r="T1502" s="171" t="n"/>
      <c r="U1502" s="171" t="n"/>
      <c r="V1502" s="690">
        <f>_xlfn.LET(_xlpm.d,_xlfn.XLOOKUP(T1502,'[1]Birth Dates'!$A:$A,'[1]Birth Dates'!$B:$B,"",0),IF(_xlpm.d=0,"",_xlpm.d))</f>
        <v/>
      </c>
      <c r="W1502" s="171">
        <f>IF(OR(V1502="",A1502="",NOT(ISNUMBER(V1502)),V1502&gt;A1502),"",DATEDIF(V1502,A1502,"Y")&amp;" years, "&amp;DATEDIF(V1502,A1502,"YM")&amp;" months, "&amp;DATEDIF(V1502,A1502,"MD")&amp;" days")</f>
        <v/>
      </c>
      <c r="X1502" s="171" t="n"/>
      <c r="Y1502" s="171" t="n"/>
      <c r="Z1502" s="171" t="n"/>
      <c r="AA1502" s="171" t="n"/>
      <c r="AB1502" s="171" t="n">
        <v>8</v>
      </c>
      <c r="AC1502" s="171" t="n"/>
      <c r="AD1502" s="171" t="n"/>
      <c r="AE1502" s="589" t="inlineStr">
        <is>
          <t>2:21.4800</t>
        </is>
      </c>
      <c r="AF1502" s="418">
        <f>IF(OR(AE1502="",AE1502="",AE1502=0),"",6.213/(AE1502*24))</f>
        <v/>
      </c>
      <c r="AG1502" s="241" t="n">
        <v>6</v>
      </c>
      <c r="AH1502" s="589" t="inlineStr">
        <is>
          <t>2:23.1470</t>
        </is>
      </c>
      <c r="AI1502" s="418">
        <f>IF(OR(AH1502="",AH1502="",AH1502=0),"",6.213/(AH1502*24))</f>
        <v/>
      </c>
      <c r="AJ1502" s="175">
        <f>IF(AND(ISNUMBER(AB1502),ISNUMBER(AG1502)),AB1502-AG1502,"")</f>
        <v/>
      </c>
      <c r="AK1502" s="171" t="n"/>
      <c r="AL1502" s="171" t="n">
        <v>154</v>
      </c>
      <c r="AM1502" s="518" t="n">
        <v>0.2925981481481482</v>
      </c>
      <c r="AN1502" s="671">
        <f>IF(OR(AL1502="",AM1502="",AM1502=0),"",AL1502*6.213/(AM1502*24))</f>
        <v/>
      </c>
      <c r="AO1502" s="477">
        <f>IF(AND(AL1502=AL1501,AM1502&lt;&gt;"",AM1501&lt;&gt;""),AM1502-AM1501,"")</f>
        <v/>
      </c>
      <c r="AP1502" s="171" t="n"/>
      <c r="AQ1502" s="574" t="inlineStr"/>
      <c r="AR1502" s="439">
        <f>IF(OR(AQ1502="",AQ1502="",AQ1502=0),"",6.213/(AQ1502*24))</f>
        <v/>
      </c>
      <c r="AS1502" s="436">
        <f>IF(OR(NOT(ISNUMBER(C1502)),NOT(ISNUMBER(AB1502))),"",IF(AG1502&lt;&gt;"",AG1502,AB1502)-C1502)</f>
        <v/>
      </c>
      <c r="AT1502" s="191" t="n"/>
      <c r="AU1502" s="195">
        <f>IF($B1502="","",TEXT($A1502,"yyyymmdd")&amp;"_P"&amp;$C1502&amp;"_C"&amp;$F1502&amp;"_"&amp;TRIM(RIGHT(SUBSTITUTE(TRIM(SUBSTITUTE($L1502,CHAR(160)," "))," ",REPT(" ",60)),60))&amp;IF($P1502="","","-"&amp;TRIM(RIGHT(SUBSTITUTE(TRIM(SUBSTITUTE($P1502,CHAR(160)," "))," ",REPT(" ",60)),60)))&amp;IF($T1502="","","-"&amp;TRIM(RIGHT(SUBSTITUTE(TRIM(SUBSTITUTE($T1502,CHAR(160)," "))," ",REPT(" ",60)),60)))&amp;".jpg")</f>
        <v/>
      </c>
    </row>
    <row r="1503" ht="56" customHeight="1">
      <c r="A1503" s="169" t="n">
        <v>32054</v>
      </c>
      <c r="B1503" s="171" t="inlineStr">
        <is>
          <t>James Hardie 1000 4 October, 1987</t>
        </is>
      </c>
      <c r="C1503" s="171" t="n">
        <v>8</v>
      </c>
      <c r="D1503" s="171" t="inlineStr">
        <is>
          <t>A</t>
        </is>
      </c>
      <c r="E1503" s="171" t="n">
        <v>5</v>
      </c>
      <c r="F1503" s="171" t="n">
        <v>4</v>
      </c>
      <c r="G1503" s="171" t="inlineStr">
        <is>
          <t>Formula 1 Investments Pty Ltd</t>
        </is>
      </c>
      <c r="H1503" s="171" t="n"/>
      <c r="I1503" s="171" t="n"/>
      <c r="J1503" s="171" t="inlineStr">
        <is>
          <t>Holden Commodore VK SS Group A</t>
        </is>
      </c>
      <c r="K1503" s="171" t="inlineStr">
        <is>
          <t>4980 V8</t>
        </is>
      </c>
      <c r="L1503" s="171" t="inlineStr">
        <is>
          <t>Graham Moore</t>
        </is>
      </c>
      <c r="M1503" s="171" t="inlineStr">
        <is>
          <t>AUS</t>
        </is>
      </c>
      <c r="N1503" s="690">
        <f>_xlfn.LET(_xlpm.d,_xlfn.XLOOKUP(L1503,'[1]Birth Dates'!$A:$A,'[1]Birth Dates'!$B:$B,"",0),IF(_xlpm.d=0,"",_xlpm.d))</f>
        <v/>
      </c>
      <c r="O1503" s="171">
        <f>IF(OR(N1503="",A1503="",NOT(ISNUMBER(N1503)),N1503&gt;A1503),"",DATEDIF(N1503,A1503,"Y")&amp;" years, "&amp;DATEDIF(N1503,A1503,"YM")&amp;" months, "&amp;DATEDIF(N1503,A1503,"MD")&amp;" days")</f>
        <v/>
      </c>
      <c r="P1503" s="171" t="inlineStr">
        <is>
          <t>Michel Delcourt</t>
        </is>
      </c>
      <c r="Q1503" s="171" t="inlineStr">
        <is>
          <t>BEL</t>
        </is>
      </c>
      <c r="R1503" s="690">
        <f>_xlfn.LET(_xlpm.d,_xlfn.XLOOKUP(P1503,'[1]Birth Dates'!$A:$A,'[1]Birth Dates'!$B:$B,"",0),IF(_xlpm.d=0,"",_xlpm.d))</f>
        <v/>
      </c>
      <c r="S1503" s="171">
        <f>IF(OR(R1503="",A1503="",NOT(ISNUMBER(R1503)),R1503&gt;A1503),"",DATEDIF(R1503,A1503,"Y")&amp;" years, "&amp;DATEDIF(R1503,A1503,"YM")&amp;" months, "&amp;DATEDIF(R1503,A1503,"MD")&amp;" days")</f>
        <v/>
      </c>
      <c r="T1503" s="171" t="n"/>
      <c r="U1503" s="171" t="n"/>
      <c r="V1503" s="690">
        <f>_xlfn.LET(_xlpm.d,_xlfn.XLOOKUP(T1503,'[1]Birth Dates'!$A:$A,'[1]Birth Dates'!$B:$B,"",0),IF(_xlpm.d=0,"",_xlpm.d))</f>
        <v/>
      </c>
      <c r="W1503" s="171">
        <f>IF(OR(V1503="",A1503="",NOT(ISNUMBER(V1503)),V1503&gt;A1503),"",DATEDIF(V1503,A1503,"Y")&amp;" years, "&amp;DATEDIF(V1503,A1503,"YM")&amp;" months, "&amp;DATEDIF(V1503,A1503,"MD")&amp;" days")</f>
        <v/>
      </c>
      <c r="X1503" s="171" t="n"/>
      <c r="Y1503" s="171" t="n"/>
      <c r="Z1503" s="171" t="n"/>
      <c r="AA1503" s="171" t="n"/>
      <c r="AB1503" s="171" t="n">
        <v>29</v>
      </c>
      <c r="AC1503" s="171" t="n"/>
      <c r="AD1503" s="171" t="n"/>
      <c r="AE1503" s="589" t="inlineStr">
        <is>
          <t>2:28.2800</t>
        </is>
      </c>
      <c r="AF1503" s="418">
        <f>IF(OR(AE1503="",AE1503="",AE1503=0),"",6.213/(AE1503*24))</f>
        <v/>
      </c>
      <c r="AG1503" s="241" t="n"/>
      <c r="AH1503" s="574" t="inlineStr"/>
      <c r="AI1503" s="418">
        <f>IF(OR(AH1503="",AH1503="",AH1503=0),"",6.213/(AH1503*24))</f>
        <v/>
      </c>
      <c r="AJ1503" s="175">
        <f>IF(AND(ISNUMBER(AB1503),ISNUMBER(AG1503)),AB1503-AG1503,"")</f>
        <v/>
      </c>
      <c r="AK1503" s="171" t="n"/>
      <c r="AL1503" s="171" t="n">
        <v>152</v>
      </c>
      <c r="AM1503" s="518" t="n">
        <v>0.2924358796296296</v>
      </c>
      <c r="AN1503" s="671">
        <f>IF(OR(AL1503="",AM1503="",AM1503=0),"",AL1503*6.213/(AM1503*24))</f>
        <v/>
      </c>
      <c r="AO1503" s="477">
        <f>IF(AND(AL1503=AL1502,AM1503&lt;&gt;"",AM1502&lt;&gt;""),AM1503-AM1502,"")</f>
        <v/>
      </c>
      <c r="AP1503" s="171" t="n"/>
      <c r="AQ1503" s="574" t="inlineStr"/>
      <c r="AR1503" s="439">
        <f>IF(OR(AQ1503="",AQ1503="",AQ1503=0),"",6.213/(AQ1503*24))</f>
        <v/>
      </c>
      <c r="AS1503" s="436">
        <f>IF(OR(NOT(ISNUMBER(C1503)),NOT(ISNUMBER(AB1503))),"",IF(AG1503&lt;&gt;"",AG1503,AB1503)-C1503)</f>
        <v/>
      </c>
      <c r="AT1503" s="191" t="n"/>
      <c r="AU1503" s="195">
        <f>IF($B1503="","",TEXT($A1503,"yyyymmdd")&amp;"_P"&amp;$C1503&amp;"_C"&amp;$F1503&amp;"_"&amp;TRIM(RIGHT(SUBSTITUTE(TRIM(SUBSTITUTE($L1503,CHAR(160)," "))," ",REPT(" ",60)),60))&amp;IF($P1503="","","-"&amp;TRIM(RIGHT(SUBSTITUTE(TRIM(SUBSTITUTE($P1503,CHAR(160)," "))," ",REPT(" ",60)),60)))&amp;IF($T1503="","","-"&amp;TRIM(RIGHT(SUBSTITUTE(TRIM(SUBSTITUTE($T1503,CHAR(160)," "))," ",REPT(" ",60)),60)))&amp;".jpg")</f>
        <v/>
      </c>
    </row>
    <row r="1504" ht="56" customHeight="1">
      <c r="A1504" s="169" t="n">
        <v>32054</v>
      </c>
      <c r="B1504" s="171" t="inlineStr">
        <is>
          <t>James Hardie 1000 4 October, 1987</t>
        </is>
      </c>
      <c r="C1504" s="171" t="n">
        <v>9</v>
      </c>
      <c r="D1504" s="171" t="inlineStr">
        <is>
          <t>A</t>
        </is>
      </c>
      <c r="E1504" s="171" t="n">
        <v>6</v>
      </c>
      <c r="F1504" s="171" t="n">
        <v>26</v>
      </c>
      <c r="G1504" s="171" t="inlineStr">
        <is>
          <t>Kalari Transport Services</t>
        </is>
      </c>
      <c r="H1504" s="171" t="n"/>
      <c r="I1504" s="171" t="n"/>
      <c r="J1504" s="171" t="inlineStr">
        <is>
          <t>Holden Commodore VK SS Group A</t>
        </is>
      </c>
      <c r="K1504" s="171" t="inlineStr">
        <is>
          <t>4980 V8</t>
        </is>
      </c>
      <c r="L1504" s="171" t="inlineStr">
        <is>
          <t>Tony Noske</t>
        </is>
      </c>
      <c r="M1504" s="171" t="inlineStr">
        <is>
          <t>AUS</t>
        </is>
      </c>
      <c r="N1504" s="690">
        <f>_xlfn.LET(_xlpm.d,_xlfn.XLOOKUP(L1504,'[1]Birth Dates'!$A:$A,'[1]Birth Dates'!$B:$B,"",0),IF(_xlpm.d=0,"",_xlpm.d))</f>
        <v/>
      </c>
      <c r="O1504" s="171">
        <f>IF(OR(N1504="",A1504="",NOT(ISNUMBER(N1504)),N1504&gt;A1504),"",DATEDIF(N1504,A1504,"Y")&amp;" years, "&amp;DATEDIF(N1504,A1504,"YM")&amp;" months, "&amp;DATEDIF(N1504,A1504,"MD")&amp;" days")</f>
        <v/>
      </c>
      <c r="P1504" s="171" t="inlineStr">
        <is>
          <t>Garry Rush</t>
        </is>
      </c>
      <c r="Q1504" s="171" t="inlineStr">
        <is>
          <t>AUS</t>
        </is>
      </c>
      <c r="R1504" s="690">
        <f>_xlfn.LET(_xlpm.d,_xlfn.XLOOKUP(P1504,'[1]Birth Dates'!$A:$A,'[1]Birth Dates'!$B:$B,"",0),IF(_xlpm.d=0,"",_xlpm.d))</f>
        <v/>
      </c>
      <c r="S1504" s="171">
        <f>IF(OR(R1504="",A1504="",NOT(ISNUMBER(R1504)),R1504&gt;A1504),"",DATEDIF(R1504,A1504,"Y")&amp;" years, "&amp;DATEDIF(R1504,A1504,"YM")&amp;" months, "&amp;DATEDIF(R1504,A1504,"MD")&amp;" days")</f>
        <v/>
      </c>
      <c r="T1504" s="171" t="n"/>
      <c r="U1504" s="171" t="n"/>
      <c r="V1504" s="690">
        <f>_xlfn.LET(_xlpm.d,_xlfn.XLOOKUP(T1504,'[1]Birth Dates'!$A:$A,'[1]Birth Dates'!$B:$B,"",0),IF(_xlpm.d=0,"",_xlpm.d))</f>
        <v/>
      </c>
      <c r="W1504" s="171">
        <f>IF(OR(V1504="",A1504="",NOT(ISNUMBER(V1504)),V1504&gt;A1504),"",DATEDIF(V1504,A1504,"Y")&amp;" years, "&amp;DATEDIF(V1504,A1504,"YM")&amp;" months, "&amp;DATEDIF(V1504,A1504,"MD")&amp;" days")</f>
        <v/>
      </c>
      <c r="X1504" s="171" t="n"/>
      <c r="Y1504" s="171" t="n"/>
      <c r="Z1504" s="171" t="n"/>
      <c r="AA1504" s="171" t="n"/>
      <c r="AB1504" s="171" t="n">
        <v>35</v>
      </c>
      <c r="AC1504" s="171" t="n"/>
      <c r="AD1504" s="171" t="n"/>
      <c r="AE1504" s="589" t="inlineStr">
        <is>
          <t>2:29.0000</t>
        </is>
      </c>
      <c r="AF1504" s="418">
        <f>IF(OR(AE1504="",AE1504="",AE1504=0),"",6.213/(AE1504*24))</f>
        <v/>
      </c>
      <c r="AG1504" s="241" t="n"/>
      <c r="AH1504" s="574" t="inlineStr"/>
      <c r="AI1504" s="418">
        <f>IF(OR(AH1504="",AH1504="",AH1504=0),"",6.213/(AH1504*24))</f>
        <v/>
      </c>
      <c r="AJ1504" s="175">
        <f>IF(AND(ISNUMBER(AB1504),ISNUMBER(AG1504)),AB1504-AG1504,"")</f>
        <v/>
      </c>
      <c r="AK1504" s="171" t="n"/>
      <c r="AL1504" s="171" t="n">
        <v>151</v>
      </c>
      <c r="AM1504" s="518" t="n">
        <v>0.292</v>
      </c>
      <c r="AN1504" s="671">
        <f>IF(OR(AL1504="",AM1504="",AM1504=0),"",AL1504*6.213/(AM1504*24))</f>
        <v/>
      </c>
      <c r="AO1504" s="477">
        <f>IF(AND(AL1504=AL1503,AM1504&lt;&gt;"",AM1503&lt;&gt;""),AM1504-AM1503,"")</f>
        <v/>
      </c>
      <c r="AP1504" s="171" t="n"/>
      <c r="AQ1504" s="574" t="inlineStr"/>
      <c r="AR1504" s="439">
        <f>IF(OR(AQ1504="",AQ1504="",AQ1504=0),"",6.213/(AQ1504*24))</f>
        <v/>
      </c>
      <c r="AS1504" s="436">
        <f>IF(OR(NOT(ISNUMBER(C1504)),NOT(ISNUMBER(AB1504))),"",IF(AG1504&lt;&gt;"",AG1504,AB1504)-C1504)</f>
        <v/>
      </c>
      <c r="AT1504" s="191" t="n"/>
      <c r="AU1504" s="195">
        <f>IF($B1504="","",TEXT($A1504,"yyyymmdd")&amp;"_P"&amp;$C1504&amp;"_C"&amp;$F1504&amp;"_"&amp;TRIM(RIGHT(SUBSTITUTE(TRIM(SUBSTITUTE($L1504,CHAR(160)," "))," ",REPT(" ",60)),60))&amp;IF($P1504="","","-"&amp;TRIM(RIGHT(SUBSTITUTE(TRIM(SUBSTITUTE($P1504,CHAR(160)," "))," ",REPT(" ",60)),60)))&amp;IF($T1504="","","-"&amp;TRIM(RIGHT(SUBSTITUTE(TRIM(SUBSTITUTE($T1504,CHAR(160)," "))," ",REPT(" ",60)),60)))&amp;".jpg")</f>
        <v/>
      </c>
    </row>
    <row r="1505" ht="56" customHeight="1">
      <c r="A1505" s="169" t="n">
        <v>32054</v>
      </c>
      <c r="B1505" s="171" t="inlineStr">
        <is>
          <t>James Hardie 1000 4 October, 1987</t>
        </is>
      </c>
      <c r="C1505" s="171" t="n">
        <v>10</v>
      </c>
      <c r="D1505" s="171" t="inlineStr">
        <is>
          <t>A</t>
        </is>
      </c>
      <c r="E1505" s="171" t="n">
        <v>7</v>
      </c>
      <c r="F1505" s="171" t="n">
        <v>39</v>
      </c>
      <c r="G1505" s="171" t="inlineStr">
        <is>
          <t>Lansvale Smash Repairs Pty Ltd</t>
        </is>
      </c>
      <c r="H1505" s="171" t="n"/>
      <c r="I1505" s="171" t="n"/>
      <c r="J1505" s="171" t="inlineStr">
        <is>
          <t>Holden Commodore VL SS Group A</t>
        </is>
      </c>
      <c r="K1505" s="171" t="inlineStr">
        <is>
          <t>4980 V8</t>
        </is>
      </c>
      <c r="L1505" s="171" t="inlineStr">
        <is>
          <t>Steve Reed</t>
        </is>
      </c>
      <c r="M1505" s="171" t="inlineStr">
        <is>
          <t>AUS</t>
        </is>
      </c>
      <c r="N1505" s="690">
        <f>_xlfn.LET(_xlpm.d,_xlfn.XLOOKUP(L1505,'[1]Birth Dates'!$A:$A,'[1]Birth Dates'!$B:$B,"",0),IF(_xlpm.d=0,"",_xlpm.d))</f>
        <v/>
      </c>
      <c r="O1505" s="171">
        <f>IF(OR(N1505="",A1505="",NOT(ISNUMBER(N1505)),N1505&gt;A1505),"",DATEDIF(N1505,A1505,"Y")&amp;" years, "&amp;DATEDIF(N1505,A1505,"YM")&amp;" months, "&amp;DATEDIF(N1505,A1505,"MD")&amp;" days")</f>
        <v/>
      </c>
      <c r="P1505" s="171" t="inlineStr">
        <is>
          <t>Trevor Ashby</t>
        </is>
      </c>
      <c r="Q1505" s="171" t="inlineStr">
        <is>
          <t>AUS</t>
        </is>
      </c>
      <c r="R1505" s="690">
        <f>_xlfn.LET(_xlpm.d,_xlfn.XLOOKUP(P1505,'[1]Birth Dates'!$A:$A,'[1]Birth Dates'!$B:$B,"",0),IF(_xlpm.d=0,"",_xlpm.d))</f>
        <v/>
      </c>
      <c r="S1505" s="171">
        <f>IF(OR(R1505="",A1505="",NOT(ISNUMBER(R1505)),R1505&gt;A1505),"",DATEDIF(R1505,A1505,"Y")&amp;" years, "&amp;DATEDIF(R1505,A1505,"YM")&amp;" months, "&amp;DATEDIF(R1505,A1505,"MD")&amp;" days")</f>
        <v/>
      </c>
      <c r="T1505" s="171" t="n"/>
      <c r="U1505" s="171" t="n"/>
      <c r="V1505" s="690">
        <f>_xlfn.LET(_xlpm.d,_xlfn.XLOOKUP(T1505,'[1]Birth Dates'!$A:$A,'[1]Birth Dates'!$B:$B,"",0),IF(_xlpm.d=0,"",_xlpm.d))</f>
        <v/>
      </c>
      <c r="W1505" s="171">
        <f>IF(OR(V1505="",A1505="",NOT(ISNUMBER(V1505)),V1505&gt;A1505),"",DATEDIF(V1505,A1505,"Y")&amp;" years, "&amp;DATEDIF(V1505,A1505,"YM")&amp;" months, "&amp;DATEDIF(V1505,A1505,"MD")&amp;" days")</f>
        <v/>
      </c>
      <c r="X1505" s="171" t="n"/>
      <c r="Y1505" s="171" t="n"/>
      <c r="Z1505" s="171" t="n"/>
      <c r="AA1505" s="171" t="n"/>
      <c r="AB1505" s="171" t="n">
        <v>38</v>
      </c>
      <c r="AC1505" s="171" t="n"/>
      <c r="AD1505" s="171" t="n"/>
      <c r="AE1505" s="589" t="inlineStr">
        <is>
          <t>2:30.1200</t>
        </is>
      </c>
      <c r="AF1505" s="418">
        <f>IF(OR(AE1505="",AE1505="",AE1505=0),"",6.213/(AE1505*24))</f>
        <v/>
      </c>
      <c r="AG1505" s="241" t="n"/>
      <c r="AH1505" s="574" t="inlineStr"/>
      <c r="AI1505" s="418">
        <f>IF(OR(AH1505="",AH1505="",AH1505=0),"",6.213/(AH1505*24))</f>
        <v/>
      </c>
      <c r="AJ1505" s="175">
        <f>IF(AND(ISNUMBER(AB1505),ISNUMBER(AG1505)),AB1505-AG1505,"")</f>
        <v/>
      </c>
      <c r="AK1505" s="171" t="n"/>
      <c r="AL1505" s="171" t="n">
        <v>150</v>
      </c>
      <c r="AM1505" s="518" t="n">
        <v>0.2908675925925926</v>
      </c>
      <c r="AN1505" s="671">
        <f>IF(OR(AL1505="",AM1505="",AM1505=0),"",AL1505*6.213/(AM1505*24))</f>
        <v/>
      </c>
      <c r="AO1505" s="477">
        <f>IF(AND(AL1505=AL1504,AM1505&lt;&gt;"",AM1504&lt;&gt;""),AM1505-AM1504,"")</f>
        <v/>
      </c>
      <c r="AP1505" s="171" t="n"/>
      <c r="AQ1505" s="574" t="inlineStr"/>
      <c r="AR1505" s="439">
        <f>IF(OR(AQ1505="",AQ1505="",AQ1505=0),"",6.213/(AQ1505*24))</f>
        <v/>
      </c>
      <c r="AS1505" s="436">
        <f>IF(OR(NOT(ISNUMBER(C1505)),NOT(ISNUMBER(AB1505))),"",IF(AG1505&lt;&gt;"",AG1505,AB1505)-C1505)</f>
        <v/>
      </c>
      <c r="AT1505" s="191" t="n"/>
      <c r="AU1505" s="195">
        <f>IF($B1505="","",TEXT($A1505,"yyyymmdd")&amp;"_P"&amp;$C1505&amp;"_C"&amp;$F1505&amp;"_"&amp;TRIM(RIGHT(SUBSTITUTE(TRIM(SUBSTITUTE($L1505,CHAR(160)," "))," ",REPT(" ",60)),60))&amp;IF($P1505="","","-"&amp;TRIM(RIGHT(SUBSTITUTE(TRIM(SUBSTITUTE($P1505,CHAR(160)," "))," ",REPT(" ",60)),60)))&amp;IF($T1505="","","-"&amp;TRIM(RIGHT(SUBSTITUTE(TRIM(SUBSTITUTE($T1505,CHAR(160)," "))," ",REPT(" ",60)),60)))&amp;".jpg")</f>
        <v/>
      </c>
    </row>
    <row r="1506" ht="42" customHeight="1">
      <c r="A1506" s="169" t="n">
        <v>32054</v>
      </c>
      <c r="B1506" s="171" t="inlineStr">
        <is>
          <t>James Hardie 1000 4 October, 1987</t>
        </is>
      </c>
      <c r="C1506" s="171" t="n">
        <v>11</v>
      </c>
      <c r="D1506" s="171" t="inlineStr">
        <is>
          <t>B</t>
        </is>
      </c>
      <c r="E1506" s="171" t="n">
        <v>4</v>
      </c>
      <c r="F1506" s="171" t="n">
        <v>43</v>
      </c>
      <c r="G1506" s="171" t="inlineStr">
        <is>
          <t>BMW Motorsport / Bigazzi</t>
        </is>
      </c>
      <c r="H1506" s="171" t="n"/>
      <c r="I1506" s="171" t="n"/>
      <c r="J1506" s="171" t="inlineStr">
        <is>
          <t>BMW M3</t>
        </is>
      </c>
      <c r="K1506" s="171" t="inlineStr">
        <is>
          <t>2332 L4</t>
        </is>
      </c>
      <c r="L1506" s="171" t="inlineStr">
        <is>
          <t>Altfrid Heger</t>
        </is>
      </c>
      <c r="M1506" s="171" t="inlineStr">
        <is>
          <t>DEU</t>
        </is>
      </c>
      <c r="N1506" s="690">
        <f>_xlfn.LET(_xlpm.d,_xlfn.XLOOKUP(L1506,'[1]Birth Dates'!$A:$A,'[1]Birth Dates'!$B:$B,"",0),IF(_xlpm.d=0,"",_xlpm.d))</f>
        <v/>
      </c>
      <c r="O1506" s="171">
        <f>IF(OR(N1506="",A1506="",NOT(ISNUMBER(N1506)),N1506&gt;A1506),"",DATEDIF(N1506,A1506,"Y")&amp;" years, "&amp;DATEDIF(N1506,A1506,"YM")&amp;" months, "&amp;DATEDIF(N1506,A1506,"MD")&amp;" days")</f>
        <v/>
      </c>
      <c r="P1506" s="171" t="inlineStr">
        <is>
          <t>Olivier Grouillard</t>
        </is>
      </c>
      <c r="Q1506" s="171" t="inlineStr">
        <is>
          <t>FRA</t>
        </is>
      </c>
      <c r="R1506" s="690">
        <f>_xlfn.LET(_xlpm.d,_xlfn.XLOOKUP(P1506,'[1]Birth Dates'!$A:$A,'[1]Birth Dates'!$B:$B,"",0),IF(_xlpm.d=0,"",_xlpm.d))</f>
        <v/>
      </c>
      <c r="S1506" s="171">
        <f>IF(OR(R1506="",A1506="",NOT(ISNUMBER(R1506)),R1506&gt;A1506),"",DATEDIF(R1506,A1506,"Y")&amp;" years, "&amp;DATEDIF(R1506,A1506,"YM")&amp;" months, "&amp;DATEDIF(R1506,A1506,"MD")&amp;" days")</f>
        <v/>
      </c>
      <c r="T1506" s="171" t="inlineStr">
        <is>
          <t>Winni Vogt</t>
        </is>
      </c>
      <c r="U1506" s="171" t="inlineStr">
        <is>
          <t>DEU</t>
        </is>
      </c>
      <c r="V1506" s="690">
        <f>_xlfn.LET(_xlpm.d,_xlfn.XLOOKUP(T1506,'[1]Birth Dates'!$A:$A,'[1]Birth Dates'!$B:$B,"",0),IF(_xlpm.d=0,"",_xlpm.d))</f>
        <v/>
      </c>
      <c r="W1506" s="171">
        <f>IF(OR(V1506="",A1506="",NOT(ISNUMBER(V1506)),V1506&gt;A1506),"",DATEDIF(V1506,A1506,"Y")&amp;" years, "&amp;DATEDIF(V1506,A1506,"YM")&amp;" months, "&amp;DATEDIF(V1506,A1506,"MD")&amp;" days")</f>
        <v/>
      </c>
      <c r="X1506" s="171" t="n"/>
      <c r="Y1506" s="171" t="n"/>
      <c r="Z1506" s="171" t="n"/>
      <c r="AA1506" s="171" t="n"/>
      <c r="AB1506" s="171" t="n">
        <v>16</v>
      </c>
      <c r="AC1506" s="171" t="n"/>
      <c r="AD1506" s="171" t="n"/>
      <c r="AE1506" s="589" t="inlineStr">
        <is>
          <t>2:24.5400</t>
        </is>
      </c>
      <c r="AF1506" s="418">
        <f>IF(OR(AE1506="",AE1506="",AE1506=0),"",6.213/(AE1506*24))</f>
        <v/>
      </c>
      <c r="AG1506" s="241" t="n"/>
      <c r="AH1506" s="574" t="inlineStr"/>
      <c r="AI1506" s="418">
        <f>IF(OR(AH1506="",AH1506="",AH1506=0),"",6.213/(AH1506*24))</f>
        <v/>
      </c>
      <c r="AJ1506" s="175">
        <f>IF(AND(ISNUMBER(AB1506),ISNUMBER(AG1506)),AB1506-AG1506,"")</f>
        <v/>
      </c>
      <c r="AK1506" s="171" t="n"/>
      <c r="AL1506" s="171" t="n">
        <v>150</v>
      </c>
      <c r="AM1506" s="518" t="n">
        <v>0.2910592592592592</v>
      </c>
      <c r="AN1506" s="671">
        <f>IF(OR(AL1506="",AM1506="",AM1506=0),"",AL1506*6.213/(AM1506*24))</f>
        <v/>
      </c>
      <c r="AO1506" s="477">
        <f>IF(AND(AL1506=AL1505,AM1506&lt;&gt;"",AM1505&lt;&gt;""),AM1506-AM1505,"")</f>
        <v/>
      </c>
      <c r="AP1506" s="171" t="n"/>
      <c r="AQ1506" s="574" t="inlineStr"/>
      <c r="AR1506" s="439">
        <f>IF(OR(AQ1506="",AQ1506="",AQ1506=0),"",6.213/(AQ1506*24))</f>
        <v/>
      </c>
      <c r="AS1506" s="436">
        <f>IF(OR(NOT(ISNUMBER(C1506)),NOT(ISNUMBER(AB1506))),"",IF(AG1506&lt;&gt;"",AG1506,AB1506)-C1506)</f>
        <v/>
      </c>
      <c r="AT1506" s="191" t="n"/>
      <c r="AU1506" s="195">
        <f>IF($B1506="","",TEXT($A1506,"yyyymmdd")&amp;"_P"&amp;$C1506&amp;"_C"&amp;$F1506&amp;"_"&amp;TRIM(RIGHT(SUBSTITUTE(TRIM(SUBSTITUTE($L1506,CHAR(160)," "))," ",REPT(" ",60)),60))&amp;IF($P1506="","","-"&amp;TRIM(RIGHT(SUBSTITUTE(TRIM(SUBSTITUTE($P1506,CHAR(160)," "))," ",REPT(" ",60)),60)))&amp;IF($T1506="","","-"&amp;TRIM(RIGHT(SUBSTITUTE(TRIM(SUBSTITUTE($T1506,CHAR(160)," "))," ",REPT(" ",60)),60)))&amp;".jpg")</f>
        <v/>
      </c>
    </row>
    <row r="1507" ht="42" customHeight="1">
      <c r="A1507" s="169" t="n">
        <v>32054</v>
      </c>
      <c r="B1507" s="171" t="inlineStr">
        <is>
          <t>James Hardie 1000 4 October, 1987</t>
        </is>
      </c>
      <c r="C1507" s="171" t="n">
        <v>12</v>
      </c>
      <c r="D1507" s="171" t="inlineStr">
        <is>
          <t>B</t>
        </is>
      </c>
      <c r="E1507" s="171" t="n">
        <v>5</v>
      </c>
      <c r="F1507" s="171" t="n">
        <v>40</v>
      </c>
      <c r="G1507" s="171" t="inlineStr">
        <is>
          <t>Schnitzer Motorsport</t>
        </is>
      </c>
      <c r="H1507" s="171" t="n"/>
      <c r="I1507" s="171" t="n"/>
      <c r="J1507" s="171" t="inlineStr">
        <is>
          <t>BMW M3</t>
        </is>
      </c>
      <c r="K1507" s="171" t="inlineStr">
        <is>
          <t>2332 L4</t>
        </is>
      </c>
      <c r="L1507" s="171" t="inlineStr">
        <is>
          <t>Emanuele Pirro</t>
        </is>
      </c>
      <c r="M1507" s="171" t="inlineStr">
        <is>
          <t>ITA</t>
        </is>
      </c>
      <c r="N1507" s="690">
        <f>_xlfn.LET(_xlpm.d,_xlfn.XLOOKUP(L1507,'[1]Birth Dates'!$A:$A,'[1]Birth Dates'!$B:$B,"",0),IF(_xlpm.d=0,"",_xlpm.d))</f>
        <v/>
      </c>
      <c r="O1507" s="171">
        <f>IF(OR(N1507="",A1507="",NOT(ISNUMBER(N1507)),N1507&gt;A1507),"",DATEDIF(N1507,A1507,"Y")&amp;" years, "&amp;DATEDIF(N1507,A1507,"YM")&amp;" months, "&amp;DATEDIF(N1507,A1507,"MD")&amp;" days")</f>
        <v/>
      </c>
      <c r="P1507" s="171" t="inlineStr">
        <is>
          <t>Roberto Ravaglia</t>
        </is>
      </c>
      <c r="Q1507" s="171" t="inlineStr">
        <is>
          <t>ITA</t>
        </is>
      </c>
      <c r="R1507" s="690">
        <f>_xlfn.LET(_xlpm.d,_xlfn.XLOOKUP(P1507,'[1]Birth Dates'!$A:$A,'[1]Birth Dates'!$B:$B,"",0),IF(_xlpm.d=0,"",_xlpm.d))</f>
        <v/>
      </c>
      <c r="S1507" s="171">
        <f>IF(OR(R1507="",A1507="",NOT(ISNUMBER(R1507)),R1507&gt;A1507),"",DATEDIF(R1507,A1507,"Y")&amp;" years, "&amp;DATEDIF(R1507,A1507,"YM")&amp;" months, "&amp;DATEDIF(R1507,A1507,"MD")&amp;" days")</f>
        <v/>
      </c>
      <c r="T1507" s="171" t="n"/>
      <c r="U1507" s="171" t="n"/>
      <c r="V1507" s="690">
        <f>_xlfn.LET(_xlpm.d,_xlfn.XLOOKUP(T1507,'[1]Birth Dates'!$A:$A,'[1]Birth Dates'!$B:$B,"",0),IF(_xlpm.d=0,"",_xlpm.d))</f>
        <v/>
      </c>
      <c r="W1507" s="171">
        <f>IF(OR(V1507="",A1507="",NOT(ISNUMBER(V1507)),V1507&gt;A1507),"",DATEDIF(V1507,A1507,"Y")&amp;" years, "&amp;DATEDIF(V1507,A1507,"YM")&amp;" months, "&amp;DATEDIF(V1507,A1507,"MD")&amp;" days")</f>
        <v/>
      </c>
      <c r="X1507" s="171" t="n"/>
      <c r="Y1507" s="171" t="n"/>
      <c r="Z1507" s="171" t="n"/>
      <c r="AA1507" s="171" t="n"/>
      <c r="AB1507" s="171" t="n">
        <v>13</v>
      </c>
      <c r="AC1507" s="171" t="n"/>
      <c r="AD1507" s="171" t="n"/>
      <c r="AE1507" s="589" t="inlineStr">
        <is>
          <t>2:22.6600</t>
        </is>
      </c>
      <c r="AF1507" s="418">
        <f>IF(OR(AE1507="",AE1507="",AE1507=0),"",6.213/(AE1507*24))</f>
        <v/>
      </c>
      <c r="AG1507" s="241" t="n"/>
      <c r="AH1507" s="574" t="inlineStr"/>
      <c r="AI1507" s="418">
        <f>IF(OR(AH1507="",AH1507="",AH1507=0),"",6.213/(AH1507*24))</f>
        <v/>
      </c>
      <c r="AJ1507" s="175">
        <f>IF(AND(ISNUMBER(AB1507),ISNUMBER(AG1507)),AB1507-AG1507,"")</f>
        <v/>
      </c>
      <c r="AK1507" s="171" t="n"/>
      <c r="AL1507" s="171" t="n">
        <v>150</v>
      </c>
      <c r="AM1507" s="518" t="n">
        <v>0.2910731481481482</v>
      </c>
      <c r="AN1507" s="671">
        <f>IF(OR(AL1507="",AM1507="",AM1507=0),"",AL1507*6.213/(AM1507*24))</f>
        <v/>
      </c>
      <c r="AO1507" s="477">
        <f>IF(AND(AL1507=AL1506,AM1507&lt;&gt;"",AM1506&lt;&gt;""),AM1507-AM1506,"")</f>
        <v/>
      </c>
      <c r="AP1507" s="171" t="n"/>
      <c r="AQ1507" s="574" t="inlineStr"/>
      <c r="AR1507" s="439">
        <f>IF(OR(AQ1507="",AQ1507="",AQ1507=0),"",6.213/(AQ1507*24))</f>
        <v/>
      </c>
      <c r="AS1507" s="436">
        <f>IF(OR(NOT(ISNUMBER(C1507)),NOT(ISNUMBER(AB1507))),"",IF(AG1507&lt;&gt;"",AG1507,AB1507)-C1507)</f>
        <v/>
      </c>
      <c r="AT1507" s="171" t="inlineStr">
        <is>
          <t xml:space="preserve"> Roland Ratzenberger</t>
        </is>
      </c>
      <c r="AU1507" s="195">
        <f>IF($B1507="","",TEXT($A1507,"yyyymmdd")&amp;"_P"&amp;$C1507&amp;"_C"&amp;$F1507&amp;"_"&amp;TRIM(RIGHT(SUBSTITUTE(TRIM(SUBSTITUTE($L1507,CHAR(160)," "))," ",REPT(" ",60)),60))&amp;IF($P1507="","","-"&amp;TRIM(RIGHT(SUBSTITUTE(TRIM(SUBSTITUTE($P1507,CHAR(160)," "))," ",REPT(" ",60)),60)))&amp;IF($T1507="","","-"&amp;TRIM(RIGHT(SUBSTITUTE(TRIM(SUBSTITUTE($T1507,CHAR(160)," "))," ",REPT(" ",60)),60)))&amp;".jpg")</f>
        <v/>
      </c>
    </row>
    <row r="1508" ht="42" customHeight="1">
      <c r="A1508" s="169" t="n">
        <v>32054</v>
      </c>
      <c r="B1508" s="171" t="inlineStr">
        <is>
          <t>James Hardie 1000 4 October, 1987</t>
        </is>
      </c>
      <c r="C1508" s="171" t="n">
        <v>13</v>
      </c>
      <c r="D1508" s="171" t="inlineStr">
        <is>
          <t>A</t>
        </is>
      </c>
      <c r="E1508" s="171" t="n">
        <v>8</v>
      </c>
      <c r="F1508" s="171" t="n">
        <v>34</v>
      </c>
      <c r="G1508" s="171" t="inlineStr">
        <is>
          <t>Oxo Supercube Motorsport</t>
        </is>
      </c>
      <c r="H1508" s="171" t="n"/>
      <c r="I1508" s="171" t="n"/>
      <c r="J1508" s="171" t="inlineStr">
        <is>
          <t>Ford Sierra RS500</t>
        </is>
      </c>
      <c r="K1508" s="171" t="inlineStr">
        <is>
          <t>1993 tc L4</t>
        </is>
      </c>
      <c r="L1508" s="171" t="inlineStr">
        <is>
          <t>Bruce Stewart</t>
        </is>
      </c>
      <c r="M1508" s="171" t="inlineStr">
        <is>
          <t>AUS</t>
        </is>
      </c>
      <c r="N1508" s="690">
        <f>_xlfn.LET(_xlpm.d,_xlfn.XLOOKUP(L1508,'[1]Birth Dates'!$A:$A,'[1]Birth Dates'!$B:$B,"",0),IF(_xlpm.d=0,"",_xlpm.d))</f>
        <v/>
      </c>
      <c r="O1508" s="171">
        <f>IF(OR(N1508="",A1508="",NOT(ISNUMBER(N1508)),N1508&gt;A1508),"",DATEDIF(N1508,A1508,"Y")&amp;" years, "&amp;DATEDIF(N1508,A1508,"YM")&amp;" months, "&amp;DATEDIF(N1508,A1508,"MD")&amp;" days")</f>
        <v/>
      </c>
      <c r="P1508" s="171" t="inlineStr">
        <is>
          <t>John Giddings</t>
        </is>
      </c>
      <c r="Q1508" s="171" t="inlineStr">
        <is>
          <t>AUS</t>
        </is>
      </c>
      <c r="R1508" s="690">
        <f>_xlfn.LET(_xlpm.d,_xlfn.XLOOKUP(P1508,'[1]Birth Dates'!$A:$A,'[1]Birth Dates'!$B:$B,"",0),IF(_xlpm.d=0,"",_xlpm.d))</f>
        <v/>
      </c>
      <c r="S1508" s="171">
        <f>IF(OR(R1508="",A1508="",NOT(ISNUMBER(R1508)),R1508&gt;A1508),"",DATEDIF(R1508,A1508,"Y")&amp;" years, "&amp;DATEDIF(R1508,A1508,"YM")&amp;" months, "&amp;DATEDIF(R1508,A1508,"MD")&amp;" days")</f>
        <v/>
      </c>
      <c r="T1508" s="171" t="n"/>
      <c r="U1508" s="171" t="n"/>
      <c r="V1508" s="690">
        <f>_xlfn.LET(_xlpm.d,_xlfn.XLOOKUP(T1508,'[1]Birth Dates'!$A:$A,'[1]Birth Dates'!$B:$B,"",0),IF(_xlpm.d=0,"",_xlpm.d))</f>
        <v/>
      </c>
      <c r="W1508" s="171">
        <f>IF(OR(V1508="",A1508="",NOT(ISNUMBER(V1508)),V1508&gt;A1508),"",DATEDIF(V1508,A1508,"Y")&amp;" years, "&amp;DATEDIF(V1508,A1508,"YM")&amp;" months, "&amp;DATEDIF(V1508,A1508,"MD")&amp;" days")</f>
        <v/>
      </c>
      <c r="X1508" s="171" t="n"/>
      <c r="Y1508" s="171" t="n"/>
      <c r="Z1508" s="171" t="n"/>
      <c r="AA1508" s="171" t="n"/>
      <c r="AB1508" s="171" t="n">
        <v>24</v>
      </c>
      <c r="AC1508" s="171" t="n"/>
      <c r="AD1508" s="171" t="n"/>
      <c r="AE1508" s="589" t="inlineStr">
        <is>
          <t>2:26.1000</t>
        </is>
      </c>
      <c r="AF1508" s="418">
        <f>IF(OR(AE1508="",AE1508="",AE1508=0),"",6.213/(AE1508*24))</f>
        <v/>
      </c>
      <c r="AG1508" s="241" t="n"/>
      <c r="AH1508" s="574" t="inlineStr"/>
      <c r="AI1508" s="418">
        <f>IF(OR(AH1508="",AH1508="",AH1508=0),"",6.213/(AH1508*24))</f>
        <v/>
      </c>
      <c r="AJ1508" s="175">
        <f>IF(AND(ISNUMBER(AB1508),ISNUMBER(AG1508)),AB1508-AG1508,"")</f>
        <v/>
      </c>
      <c r="AK1508" s="171" t="n"/>
      <c r="AL1508" s="171" t="n">
        <v>150</v>
      </c>
      <c r="AM1508" s="518" t="n">
        <v>0.2918513888888889</v>
      </c>
      <c r="AN1508" s="671">
        <f>IF(OR(AL1508="",AM1508="",AM1508=0),"",AL1508*6.213/(AM1508*24))</f>
        <v/>
      </c>
      <c r="AO1508" s="477">
        <f>IF(AND(AL1508=AL1507,AM1508&lt;&gt;"",AM1507&lt;&gt;""),AM1508-AM1507,"")</f>
        <v/>
      </c>
      <c r="AP1508" s="171" t="n"/>
      <c r="AQ1508" s="574" t="inlineStr"/>
      <c r="AR1508" s="439">
        <f>IF(OR(AQ1508="",AQ1508="",AQ1508=0),"",6.213/(AQ1508*24))</f>
        <v/>
      </c>
      <c r="AS1508" s="436">
        <f>IF(OR(NOT(ISNUMBER(C1508)),NOT(ISNUMBER(AB1508))),"",IF(AG1508&lt;&gt;"",AG1508,AB1508)-C1508)</f>
        <v/>
      </c>
      <c r="AT1508" s="191" t="n"/>
      <c r="AU1508" s="195">
        <f>IF($B1508="","",TEXT($A1508,"yyyymmdd")&amp;"_P"&amp;$C1508&amp;"_C"&amp;$F1508&amp;"_"&amp;TRIM(RIGHT(SUBSTITUTE(TRIM(SUBSTITUTE($L1508,CHAR(160)," "))," ",REPT(" ",60)),60))&amp;IF($P1508="","","-"&amp;TRIM(RIGHT(SUBSTITUTE(TRIM(SUBSTITUTE($P1508,CHAR(160)," "))," ",REPT(" ",60)),60)))&amp;IF($T1508="","","-"&amp;TRIM(RIGHT(SUBSTITUTE(TRIM(SUBSTITUTE($T1508,CHAR(160)," "))," ",REPT(" ",60)),60)))&amp;".jpg")</f>
        <v/>
      </c>
    </row>
    <row r="1509" ht="56" customHeight="1">
      <c r="A1509" s="169" t="n">
        <v>32054</v>
      </c>
      <c r="B1509" s="171" t="inlineStr">
        <is>
          <t>James Hardie 1000 4 October, 1987</t>
        </is>
      </c>
      <c r="C1509" s="171" t="n">
        <v>14</v>
      </c>
      <c r="D1509" s="171" t="inlineStr">
        <is>
          <t>A</t>
        </is>
      </c>
      <c r="E1509" s="171" t="n">
        <v>9</v>
      </c>
      <c r="F1509" s="171" t="n">
        <v>38</v>
      </c>
      <c r="G1509" s="171" t="inlineStr">
        <is>
          <t>Everlast Automotive Services</t>
        </is>
      </c>
      <c r="H1509" s="171" t="n"/>
      <c r="I1509" s="171" t="n"/>
      <c r="J1509" s="171" t="inlineStr">
        <is>
          <t>Holden Commodore VL SS Group A</t>
        </is>
      </c>
      <c r="K1509" s="171" t="inlineStr">
        <is>
          <t>4980 V8</t>
        </is>
      </c>
      <c r="L1509" s="171" t="inlineStr">
        <is>
          <t>Brian Sampson</t>
        </is>
      </c>
      <c r="M1509" s="171" t="inlineStr">
        <is>
          <t>AUS</t>
        </is>
      </c>
      <c r="N1509" s="690">
        <f>_xlfn.LET(_xlpm.d,_xlfn.XLOOKUP(L1509,'[1]Birth Dates'!$A:$A,'[1]Birth Dates'!$B:$B,"",0),IF(_xlpm.d=0,"",_xlpm.d))</f>
        <v/>
      </c>
      <c r="O1509" s="171">
        <f>IF(OR(N1509="",A1509="",NOT(ISNUMBER(N1509)),N1509&gt;A1509),"",DATEDIF(N1509,A1509,"Y")&amp;" years, "&amp;DATEDIF(N1509,A1509,"YM")&amp;" months, "&amp;DATEDIF(N1509,A1509,"MD")&amp;" days")</f>
        <v/>
      </c>
      <c r="P1509" s="171" t="inlineStr">
        <is>
          <t>Bill O'Brien</t>
        </is>
      </c>
      <c r="Q1509" s="171" t="inlineStr">
        <is>
          <t>AUS</t>
        </is>
      </c>
      <c r="R1509" s="690">
        <f>_xlfn.LET(_xlpm.d,_xlfn.XLOOKUP(P1509,'[1]Birth Dates'!$A:$A,'[1]Birth Dates'!$B:$B,"",0),IF(_xlpm.d=0,"",_xlpm.d))</f>
        <v/>
      </c>
      <c r="S1509" s="171">
        <f>IF(OR(R1509="",A1509="",NOT(ISNUMBER(R1509)),R1509&gt;A1509),"",DATEDIF(R1509,A1509,"Y")&amp;" years, "&amp;DATEDIF(R1509,A1509,"YM")&amp;" months, "&amp;DATEDIF(R1509,A1509,"MD")&amp;" days")</f>
        <v/>
      </c>
      <c r="T1509" s="171" t="n"/>
      <c r="U1509" s="171" t="n"/>
      <c r="V1509" s="690">
        <f>_xlfn.LET(_xlpm.d,_xlfn.XLOOKUP(T1509,'[1]Birth Dates'!$A:$A,'[1]Birth Dates'!$B:$B,"",0),IF(_xlpm.d=0,"",_xlpm.d))</f>
        <v/>
      </c>
      <c r="W1509" s="171">
        <f>IF(OR(V1509="",A1509="",NOT(ISNUMBER(V1509)),V1509&gt;A1509),"",DATEDIF(V1509,A1509,"Y")&amp;" years, "&amp;DATEDIF(V1509,A1509,"YM")&amp;" months, "&amp;DATEDIF(V1509,A1509,"MD")&amp;" days")</f>
        <v/>
      </c>
      <c r="X1509" s="171" t="n"/>
      <c r="Y1509" s="171" t="n"/>
      <c r="Z1509" s="171" t="n"/>
      <c r="AA1509" s="171" t="n"/>
      <c r="AB1509" s="171" t="n">
        <v>33</v>
      </c>
      <c r="AC1509" s="171" t="n"/>
      <c r="AD1509" s="171" t="n"/>
      <c r="AE1509" s="589" t="inlineStr">
        <is>
          <t>2:28.5200</t>
        </is>
      </c>
      <c r="AF1509" s="418">
        <f>IF(OR(AE1509="",AE1509="",AE1509=0),"",6.213/(AE1509*24))</f>
        <v/>
      </c>
      <c r="AG1509" s="241" t="n"/>
      <c r="AH1509" s="574" t="inlineStr"/>
      <c r="AI1509" s="418">
        <f>IF(OR(AH1509="",AH1509="",AH1509=0),"",6.213/(AH1509*24))</f>
        <v/>
      </c>
      <c r="AJ1509" s="175">
        <f>IF(AND(ISNUMBER(AB1509),ISNUMBER(AG1509)),AB1509-AG1509,"")</f>
        <v/>
      </c>
      <c r="AK1509" s="171" t="n"/>
      <c r="AL1509" s="171" t="n">
        <v>146</v>
      </c>
      <c r="AM1509" s="518" t="n">
        <v>0.2912175925925926</v>
      </c>
      <c r="AN1509" s="671">
        <f>IF(OR(AL1509="",AM1509="",AM1509=0),"",AL1509*6.213/(AM1509*24))</f>
        <v/>
      </c>
      <c r="AO1509" s="477">
        <f>IF(AND(AL1509=AL1508,AM1509&lt;&gt;"",AM1508&lt;&gt;""),AM1509-AM1508,"")</f>
        <v/>
      </c>
      <c r="AP1509" s="171" t="n"/>
      <c r="AQ1509" s="574" t="inlineStr"/>
      <c r="AR1509" s="439">
        <f>IF(OR(AQ1509="",AQ1509="",AQ1509=0),"",6.213/(AQ1509*24))</f>
        <v/>
      </c>
      <c r="AS1509" s="436">
        <f>IF(OR(NOT(ISNUMBER(C1509)),NOT(ISNUMBER(AB1509))),"",IF(AG1509&lt;&gt;"",AG1509,AB1509)-C1509)</f>
        <v/>
      </c>
      <c r="AT1509" s="191" t="n"/>
      <c r="AU1509" s="195">
        <f>IF($B1509="","",TEXT($A1509,"yyyymmdd")&amp;"_P"&amp;$C1509&amp;"_C"&amp;$F1509&amp;"_"&amp;TRIM(RIGHT(SUBSTITUTE(TRIM(SUBSTITUTE($L1509,CHAR(160)," "))," ",REPT(" ",60)),60))&amp;IF($P1509="","","-"&amp;TRIM(RIGHT(SUBSTITUTE(TRIM(SUBSTITUTE($P1509,CHAR(160)," "))," ",REPT(" ",60)),60)))&amp;IF($T1509="","","-"&amp;TRIM(RIGHT(SUBSTITUTE(TRIM(SUBSTITUTE($T1509,CHAR(160)," "))," ",REPT(" ",60)),60)))&amp;".jpg")</f>
        <v/>
      </c>
    </row>
    <row r="1510" ht="42" customHeight="1">
      <c r="A1510" s="169" t="n">
        <v>32054</v>
      </c>
      <c r="B1510" s="171" t="inlineStr">
        <is>
          <t>James Hardie 1000 4 October, 1987</t>
        </is>
      </c>
      <c r="C1510" s="171" t="n">
        <v>15</v>
      </c>
      <c r="D1510" s="171" t="inlineStr">
        <is>
          <t>A</t>
        </is>
      </c>
      <c r="E1510" s="171" t="n">
        <v>10</v>
      </c>
      <c r="F1510" s="171" t="n">
        <v>27</v>
      </c>
      <c r="G1510" s="171" t="inlineStr">
        <is>
          <t>Ray Gulson</t>
        </is>
      </c>
      <c r="H1510" s="171" t="n"/>
      <c r="I1510" s="171" t="n"/>
      <c r="J1510" s="171" t="inlineStr">
        <is>
          <t>BMW 635CSi</t>
        </is>
      </c>
      <c r="K1510" s="171" t="inlineStr">
        <is>
          <t>3475 L6</t>
        </is>
      </c>
      <c r="L1510" s="171" t="inlineStr">
        <is>
          <t>Graham Gulson</t>
        </is>
      </c>
      <c r="M1510" s="171" t="inlineStr">
        <is>
          <t>AUS</t>
        </is>
      </c>
      <c r="N1510" s="690">
        <f>_xlfn.LET(_xlpm.d,_xlfn.XLOOKUP(L1510,'[1]Birth Dates'!$A:$A,'[1]Birth Dates'!$B:$B,"",0),IF(_xlpm.d=0,"",_xlpm.d))</f>
        <v/>
      </c>
      <c r="O1510" s="171">
        <f>IF(OR(N1510="",A1510="",NOT(ISNUMBER(N1510)),N1510&gt;A1510),"",DATEDIF(N1510,A1510,"Y")&amp;" years, "&amp;DATEDIF(N1510,A1510,"YM")&amp;" months, "&amp;DATEDIF(N1510,A1510,"MD")&amp;" days")</f>
        <v/>
      </c>
      <c r="P1510" s="171" t="inlineStr">
        <is>
          <t>Ray Gulson</t>
        </is>
      </c>
      <c r="Q1510" s="171" t="inlineStr">
        <is>
          <t>AUS</t>
        </is>
      </c>
      <c r="R1510" s="690">
        <f>_xlfn.LET(_xlpm.d,_xlfn.XLOOKUP(P1510,'[1]Birth Dates'!$A:$A,'[1]Birth Dates'!$B:$B,"",0),IF(_xlpm.d=0,"",_xlpm.d))</f>
        <v/>
      </c>
      <c r="S1510" s="171">
        <f>IF(OR(R1510="",A1510="",NOT(ISNUMBER(R1510)),R1510&gt;A1510),"",DATEDIF(R1510,A1510,"Y")&amp;" years, "&amp;DATEDIF(R1510,A1510,"YM")&amp;" months, "&amp;DATEDIF(R1510,A1510,"MD")&amp;" days")</f>
        <v/>
      </c>
      <c r="T1510" s="171" t="n"/>
      <c r="U1510" s="171" t="n"/>
      <c r="V1510" s="690">
        <f>_xlfn.LET(_xlpm.d,_xlfn.XLOOKUP(T1510,'[1]Birth Dates'!$A:$A,'[1]Birth Dates'!$B:$B,"",0),IF(_xlpm.d=0,"",_xlpm.d))</f>
        <v/>
      </c>
      <c r="W1510" s="171">
        <f>IF(OR(V1510="",A1510="",NOT(ISNUMBER(V1510)),V1510&gt;A1510),"",DATEDIF(V1510,A1510,"Y")&amp;" years, "&amp;DATEDIF(V1510,A1510,"YM")&amp;" months, "&amp;DATEDIF(V1510,A1510,"MD")&amp;" days")</f>
        <v/>
      </c>
      <c r="X1510" s="171" t="n"/>
      <c r="Y1510" s="171" t="n"/>
      <c r="Z1510" s="171" t="n"/>
      <c r="AA1510" s="171" t="n"/>
      <c r="AB1510" s="171" t="n">
        <v>41</v>
      </c>
      <c r="AC1510" s="171" t="n"/>
      <c r="AD1510" s="171" t="n"/>
      <c r="AE1510" s="589" t="inlineStr">
        <is>
          <t>2:31.2400</t>
        </is>
      </c>
      <c r="AF1510" s="418">
        <f>IF(OR(AE1510="",AE1510="",AE1510=0),"",6.213/(AE1510*24))</f>
        <v/>
      </c>
      <c r="AG1510" s="241" t="n"/>
      <c r="AH1510" s="574" t="inlineStr"/>
      <c r="AI1510" s="418">
        <f>IF(OR(AH1510="",AH1510="",AH1510=0),"",6.213/(AH1510*24))</f>
        <v/>
      </c>
      <c r="AJ1510" s="175">
        <f>IF(AND(ISNUMBER(AB1510),ISNUMBER(AG1510)),AB1510-AG1510,"")</f>
        <v/>
      </c>
      <c r="AK1510" s="171" t="n"/>
      <c r="AL1510" s="171" t="n">
        <v>146</v>
      </c>
      <c r="AM1510" s="518" t="n">
        <v>0.2924293981481482</v>
      </c>
      <c r="AN1510" s="671">
        <f>IF(OR(AL1510="",AM1510="",AM1510=0),"",AL1510*6.213/(AM1510*24))</f>
        <v/>
      </c>
      <c r="AO1510" s="477">
        <f>IF(AND(AL1510=AL1509,AM1510&lt;&gt;"",AM1509&lt;&gt;""),AM1510-AM1509,"")</f>
        <v/>
      </c>
      <c r="AP1510" s="171" t="n"/>
      <c r="AQ1510" s="574" t="inlineStr"/>
      <c r="AR1510" s="439">
        <f>IF(OR(AQ1510="",AQ1510="",AQ1510=0),"",6.213/(AQ1510*24))</f>
        <v/>
      </c>
      <c r="AS1510" s="436">
        <f>IF(OR(NOT(ISNUMBER(C1510)),NOT(ISNUMBER(AB1510))),"",IF(AG1510&lt;&gt;"",AG1510,AB1510)-C1510)</f>
        <v/>
      </c>
      <c r="AT1510" s="191" t="n"/>
      <c r="AU1510" s="195">
        <f>IF($B1510="","",TEXT($A1510,"yyyymmdd")&amp;"_P"&amp;$C1510&amp;"_C"&amp;$F1510&amp;"_"&amp;TRIM(RIGHT(SUBSTITUTE(TRIM(SUBSTITUTE($L1510,CHAR(160)," "))," ",REPT(" ",60)),60))&amp;IF($P1510="","","-"&amp;TRIM(RIGHT(SUBSTITUTE(TRIM(SUBSTITUTE($P1510,CHAR(160)," "))," ",REPT(" ",60)),60)))&amp;IF($T1510="","","-"&amp;TRIM(RIGHT(SUBSTITUTE(TRIM(SUBSTITUTE($T1510,CHAR(160)," "))," ",REPT(" ",60)),60)))&amp;".jpg")</f>
        <v/>
      </c>
    </row>
    <row r="1511" ht="42" customHeight="1">
      <c r="A1511" s="169" t="n">
        <v>32054</v>
      </c>
      <c r="B1511" s="171" t="inlineStr">
        <is>
          <t>James Hardie 1000 4 October, 1987</t>
        </is>
      </c>
      <c r="C1511" s="171" t="n">
        <v>16</v>
      </c>
      <c r="D1511" s="171" t="inlineStr">
        <is>
          <t>B</t>
        </is>
      </c>
      <c r="E1511" s="171" t="n">
        <v>6</v>
      </c>
      <c r="F1511" s="171" t="n">
        <v>41</v>
      </c>
      <c r="G1511" s="171" t="inlineStr">
        <is>
          <t>BMW Motorsport</t>
        </is>
      </c>
      <c r="H1511" s="171" t="n"/>
      <c r="I1511" s="171" t="n"/>
      <c r="J1511" s="171" t="inlineStr">
        <is>
          <t>BMW M3</t>
        </is>
      </c>
      <c r="K1511" s="171" t="inlineStr">
        <is>
          <t>2332 L4</t>
        </is>
      </c>
      <c r="L1511" s="171" t="inlineStr">
        <is>
          <t>Gary Brabham</t>
        </is>
      </c>
      <c r="M1511" s="171" t="inlineStr">
        <is>
          <t>AUS</t>
        </is>
      </c>
      <c r="N1511" s="690">
        <f>_xlfn.LET(_xlpm.d,_xlfn.XLOOKUP(L1511,'[1]Birth Dates'!$A:$A,'[1]Birth Dates'!$B:$B,"",0),IF(_xlpm.d=0,"",_xlpm.d))</f>
        <v/>
      </c>
      <c r="O1511" s="171">
        <f>IF(OR(N1511="",A1511="",NOT(ISNUMBER(N1511)),N1511&gt;A1511),"",DATEDIF(N1511,A1511,"Y")&amp;" years, "&amp;DATEDIF(N1511,A1511,"YM")&amp;" months, "&amp;DATEDIF(N1511,A1511,"MD")&amp;" days")</f>
        <v/>
      </c>
      <c r="P1511" s="171" t="inlineStr">
        <is>
          <t>Juan Manuel Fangio II</t>
        </is>
      </c>
      <c r="Q1511" s="171" t="inlineStr">
        <is>
          <t>ARG</t>
        </is>
      </c>
      <c r="R1511" s="690">
        <f>_xlfn.LET(_xlpm.d,_xlfn.XLOOKUP(P1511,'[1]Birth Dates'!$A:$A,'[1]Birth Dates'!$B:$B,"",0),IF(_xlpm.d=0,"",_xlpm.d))</f>
        <v/>
      </c>
      <c r="S1511" s="171">
        <f>IF(OR(R1511="",A1511="",NOT(ISNUMBER(R1511)),R1511&gt;A1511),"",DATEDIF(R1511,A1511,"Y")&amp;" years, "&amp;DATEDIF(R1511,A1511,"YM")&amp;" months, "&amp;DATEDIF(R1511,A1511,"MD")&amp;" days")</f>
        <v/>
      </c>
      <c r="T1511" s="171" t="n"/>
      <c r="U1511" s="171" t="n"/>
      <c r="V1511" s="690">
        <f>_xlfn.LET(_xlpm.d,_xlfn.XLOOKUP(T1511,'[1]Birth Dates'!$A:$A,'[1]Birth Dates'!$B:$B,"",0),IF(_xlpm.d=0,"",_xlpm.d))</f>
        <v/>
      </c>
      <c r="W1511" s="171">
        <f>IF(OR(V1511="",A1511="",NOT(ISNUMBER(V1511)),V1511&gt;A1511),"",DATEDIF(V1511,A1511,"Y")&amp;" years, "&amp;DATEDIF(V1511,A1511,"YM")&amp;" months, "&amp;DATEDIF(V1511,A1511,"MD")&amp;" days")</f>
        <v/>
      </c>
      <c r="X1511" s="171" t="n"/>
      <c r="Y1511" s="171" t="n"/>
      <c r="Z1511" s="171" t="n"/>
      <c r="AA1511" s="171" t="n"/>
      <c r="AB1511" s="171" t="n">
        <v>18</v>
      </c>
      <c r="AC1511" s="171" t="n"/>
      <c r="AD1511" s="171" t="n"/>
      <c r="AE1511" s="589" t="inlineStr">
        <is>
          <t>2:24.6800</t>
        </is>
      </c>
      <c r="AF1511" s="418">
        <f>IF(OR(AE1511="",AE1511="",AE1511=0),"",6.213/(AE1511*24))</f>
        <v/>
      </c>
      <c r="AG1511" s="241" t="n"/>
      <c r="AH1511" s="574" t="inlineStr"/>
      <c r="AI1511" s="418">
        <f>IF(OR(AH1511="",AH1511="",AH1511=0),"",6.213/(AH1511*24))</f>
        <v/>
      </c>
      <c r="AJ1511" s="175">
        <f>IF(AND(ISNUMBER(AB1511),ISNUMBER(AG1511)),AB1511-AG1511,"")</f>
        <v/>
      </c>
      <c r="AK1511" s="171" t="n"/>
      <c r="AL1511" s="171" t="n">
        <v>146</v>
      </c>
      <c r="AM1511" s="518" t="n">
        <v>0.2924402777777778</v>
      </c>
      <c r="AN1511" s="671">
        <f>IF(OR(AL1511="",AM1511="",AM1511=0),"",AL1511*6.213/(AM1511*24))</f>
        <v/>
      </c>
      <c r="AO1511" s="477">
        <f>IF(AND(AL1511=AL1510,AM1511&lt;&gt;"",AM1510&lt;&gt;""),AM1511-AM1510,"")</f>
        <v/>
      </c>
      <c r="AP1511" s="171" t="n"/>
      <c r="AQ1511" s="574" t="inlineStr"/>
      <c r="AR1511" s="439">
        <f>IF(OR(AQ1511="",AQ1511="",AQ1511=0),"",6.213/(AQ1511*24))</f>
        <v/>
      </c>
      <c r="AS1511" s="436">
        <f>IF(OR(NOT(ISNUMBER(C1511)),NOT(ISNUMBER(AB1511))),"",IF(AG1511&lt;&gt;"",AG1511,AB1511)-C1511)</f>
        <v/>
      </c>
      <c r="AT1511" s="191" t="n"/>
      <c r="AU1511" s="195">
        <f>IF($B1511="","",TEXT($A1511,"yyyymmdd")&amp;"_P"&amp;$C1511&amp;"_C"&amp;$F1511&amp;"_"&amp;TRIM(RIGHT(SUBSTITUTE(TRIM(SUBSTITUTE($L1511,CHAR(160)," "))," ",REPT(" ",60)),60))&amp;IF($P1511="","","-"&amp;TRIM(RIGHT(SUBSTITUTE(TRIM(SUBSTITUTE($P1511,CHAR(160)," "))," ",REPT(" ",60)),60)))&amp;IF($T1511="","","-"&amp;TRIM(RIGHT(SUBSTITUTE(TRIM(SUBSTITUTE($T1511,CHAR(160)," "))," ",REPT(" ",60)),60)))&amp;".jpg")</f>
        <v/>
      </c>
    </row>
    <row r="1512" ht="42" customHeight="1">
      <c r="A1512" s="169" t="n">
        <v>32054</v>
      </c>
      <c r="B1512" s="171" t="inlineStr">
        <is>
          <t>James Hardie 1000 4 October, 1987</t>
        </is>
      </c>
      <c r="C1512" s="171" t="n">
        <v>17</v>
      </c>
      <c r="D1512" s="171" t="inlineStr">
        <is>
          <t>A</t>
        </is>
      </c>
      <c r="E1512" s="171" t="n">
        <v>11</v>
      </c>
      <c r="F1512" s="171" t="n">
        <v>35</v>
      </c>
      <c r="G1512" s="171" t="inlineStr">
        <is>
          <t>Oxo Supercube Motorsport</t>
        </is>
      </c>
      <c r="H1512" s="171" t="n"/>
      <c r="I1512" s="171" t="n"/>
      <c r="J1512" s="171" t="inlineStr">
        <is>
          <t>Ford Sierra RS500</t>
        </is>
      </c>
      <c r="K1512" s="171" t="inlineStr">
        <is>
          <t>1993 tc L4</t>
        </is>
      </c>
      <c r="L1512" s="171" t="inlineStr">
        <is>
          <t>Andrew Miedecke</t>
        </is>
      </c>
      <c r="M1512" s="171" t="inlineStr">
        <is>
          <t>AUS</t>
        </is>
      </c>
      <c r="N1512" s="690">
        <f>_xlfn.LET(_xlpm.d,_xlfn.XLOOKUP(L1512,'[1]Birth Dates'!$A:$A,'[1]Birth Dates'!$B:$B,"",0),IF(_xlpm.d=0,"",_xlpm.d))</f>
        <v/>
      </c>
      <c r="O1512" s="171">
        <f>IF(OR(N1512="",A1512="",NOT(ISNUMBER(N1512)),N1512&gt;A1512),"",DATEDIF(N1512,A1512,"Y")&amp;" years, "&amp;DATEDIF(N1512,A1512,"YM")&amp;" months, "&amp;DATEDIF(N1512,A1512,"MD")&amp;" days")</f>
        <v/>
      </c>
      <c r="P1512" s="171" t="inlineStr">
        <is>
          <t>Don Smith</t>
        </is>
      </c>
      <c r="Q1512" s="171" t="inlineStr">
        <is>
          <t>AUS</t>
        </is>
      </c>
      <c r="R1512" s="690">
        <f>_xlfn.LET(_xlpm.d,_xlfn.XLOOKUP(P1512,'[1]Birth Dates'!$A:$A,'[1]Birth Dates'!$B:$B,"",0),IF(_xlpm.d=0,"",_xlpm.d))</f>
        <v/>
      </c>
      <c r="S1512" s="171">
        <f>IF(OR(R1512="",A1512="",NOT(ISNUMBER(R1512)),R1512&gt;A1512),"",DATEDIF(R1512,A1512,"Y")&amp;" years, "&amp;DATEDIF(R1512,A1512,"YM")&amp;" months, "&amp;DATEDIF(R1512,A1512,"MD")&amp;" days")</f>
        <v/>
      </c>
      <c r="T1512" s="171" t="n"/>
      <c r="U1512" s="171" t="n"/>
      <c r="V1512" s="690">
        <f>_xlfn.LET(_xlpm.d,_xlfn.XLOOKUP(T1512,'[1]Birth Dates'!$A:$A,'[1]Birth Dates'!$B:$B,"",0),IF(_xlpm.d=0,"",_xlpm.d))</f>
        <v/>
      </c>
      <c r="W1512" s="171">
        <f>IF(OR(V1512="",A1512="",NOT(ISNUMBER(V1512)),V1512&gt;A1512),"",DATEDIF(V1512,A1512,"Y")&amp;" years, "&amp;DATEDIF(V1512,A1512,"YM")&amp;" months, "&amp;DATEDIF(V1512,A1512,"MD")&amp;" days")</f>
        <v/>
      </c>
      <c r="X1512" s="171" t="n"/>
      <c r="Y1512" s="171" t="n"/>
      <c r="Z1512" s="171" t="n"/>
      <c r="AA1512" s="171" t="n"/>
      <c r="AB1512" s="171" t="n">
        <v>4</v>
      </c>
      <c r="AC1512" s="171" t="n"/>
      <c r="AD1512" s="171" t="n"/>
      <c r="AE1512" s="589" t="inlineStr">
        <is>
          <t>2:20.2600</t>
        </is>
      </c>
      <c r="AF1512" s="418">
        <f>IF(OR(AE1512="",AE1512="",AE1512=0),"",6.213/(AE1512*24))</f>
        <v/>
      </c>
      <c r="AG1512" s="241" t="n">
        <v>5</v>
      </c>
      <c r="AH1512" s="589" t="inlineStr">
        <is>
          <t>2:22.0570</t>
        </is>
      </c>
      <c r="AI1512" s="418">
        <f>IF(OR(AH1512="",AH1512="",AH1512=0),"",6.213/(AH1512*24))</f>
        <v/>
      </c>
      <c r="AJ1512" s="175">
        <f>IF(AND(ISNUMBER(AB1512),ISNUMBER(AG1512)),AB1512-AG1512,"")</f>
        <v/>
      </c>
      <c r="AK1512" s="171" t="n"/>
      <c r="AL1512" s="171" t="n">
        <v>144</v>
      </c>
      <c r="AM1512" s="518" t="n">
        <v>0.2911208333333333</v>
      </c>
      <c r="AN1512" s="671">
        <f>IF(OR(AL1512="",AM1512="",AM1512=0),"",AL1512*6.213/(AM1512*24))</f>
        <v/>
      </c>
      <c r="AO1512" s="477">
        <f>IF(AND(AL1512=AL1511,AM1512&lt;&gt;"",AM1511&lt;&gt;""),AM1512-AM1511,"")</f>
        <v/>
      </c>
      <c r="AP1512" s="171" t="n"/>
      <c r="AQ1512" s="574" t="inlineStr"/>
      <c r="AR1512" s="439">
        <f>IF(OR(AQ1512="",AQ1512="",AQ1512=0),"",6.213/(AQ1512*24))</f>
        <v/>
      </c>
      <c r="AS1512" s="436">
        <f>IF(OR(NOT(ISNUMBER(C1512)),NOT(ISNUMBER(AB1512))),"",IF(AG1512&lt;&gt;"",AG1512,AB1512)-C1512)</f>
        <v/>
      </c>
      <c r="AT1512" s="191" t="n"/>
      <c r="AU1512" s="195">
        <f>IF($B1512="","",TEXT($A1512,"yyyymmdd")&amp;"_P"&amp;$C1512&amp;"_C"&amp;$F1512&amp;"_"&amp;TRIM(RIGHT(SUBSTITUTE(TRIM(SUBSTITUTE($L1512,CHAR(160)," "))," ",REPT(" ",60)),60))&amp;IF($P1512="","","-"&amp;TRIM(RIGHT(SUBSTITUTE(TRIM(SUBSTITUTE($P1512,CHAR(160)," "))," ",REPT(" ",60)),60)))&amp;IF($T1512="","","-"&amp;TRIM(RIGHT(SUBSTITUTE(TRIM(SUBSTITUTE($T1512,CHAR(160)," "))," ",REPT(" ",60)),60)))&amp;".jpg")</f>
        <v/>
      </c>
    </row>
    <row r="1513" ht="56" customHeight="1">
      <c r="A1513" s="169" t="n">
        <v>32054</v>
      </c>
      <c r="B1513" s="171" t="inlineStr">
        <is>
          <t>James Hardie 1000 4 October, 1987</t>
        </is>
      </c>
      <c r="C1513" s="171" t="n">
        <v>18</v>
      </c>
      <c r="D1513" s="171" t="inlineStr">
        <is>
          <t>A</t>
        </is>
      </c>
      <c r="E1513" s="171" t="n">
        <v>12</v>
      </c>
      <c r="F1513" s="171" t="n">
        <v>3</v>
      </c>
      <c r="G1513" s="171" t="inlineStr">
        <is>
          <t>Petro-Tech</t>
        </is>
      </c>
      <c r="H1513" s="171" t="n"/>
      <c r="I1513" s="171" t="n"/>
      <c r="J1513" s="171" t="inlineStr">
        <is>
          <t>Holden Commodore VK SS Group A</t>
        </is>
      </c>
      <c r="K1513" s="171" t="inlineStr">
        <is>
          <t>4980 V8</t>
        </is>
      </c>
      <c r="L1513" s="171" t="inlineStr">
        <is>
          <t>Peter Fitzgerald</t>
        </is>
      </c>
      <c r="M1513" s="171" t="inlineStr">
        <is>
          <t>AUS</t>
        </is>
      </c>
      <c r="N1513" s="690">
        <f>_xlfn.LET(_xlpm.d,_xlfn.XLOOKUP(L1513,'[1]Birth Dates'!$A:$A,'[1]Birth Dates'!$B:$B,"",0),IF(_xlpm.d=0,"",_xlpm.d))</f>
        <v/>
      </c>
      <c r="O1513" s="171">
        <f>IF(OR(N1513="",A1513="",NOT(ISNUMBER(N1513)),N1513&gt;A1513),"",DATEDIF(N1513,A1513,"Y")&amp;" years, "&amp;DATEDIF(N1513,A1513,"YM")&amp;" months, "&amp;DATEDIF(N1513,A1513,"MD")&amp;" days")</f>
        <v/>
      </c>
      <c r="P1513" s="171" t="inlineStr">
        <is>
          <t>Peter Janson</t>
        </is>
      </c>
      <c r="Q1513" s="171" t="inlineStr">
        <is>
          <t>NZL</t>
        </is>
      </c>
      <c r="R1513" s="690">
        <f>_xlfn.LET(_xlpm.d,_xlfn.XLOOKUP(P1513,'[1]Birth Dates'!$A:$A,'[1]Birth Dates'!$B:$B,"",0),IF(_xlpm.d=0,"",_xlpm.d))</f>
        <v/>
      </c>
      <c r="S1513" s="171">
        <f>IF(OR(R1513="",A1513="",NOT(ISNUMBER(R1513)),R1513&gt;A1513),"",DATEDIF(R1513,A1513,"Y")&amp;" years, "&amp;DATEDIF(R1513,A1513,"YM")&amp;" months, "&amp;DATEDIF(R1513,A1513,"MD")&amp;" days")</f>
        <v/>
      </c>
      <c r="T1513" s="171" t="n"/>
      <c r="U1513" s="171" t="n"/>
      <c r="V1513" s="690">
        <f>_xlfn.LET(_xlpm.d,_xlfn.XLOOKUP(T1513,'[1]Birth Dates'!$A:$A,'[1]Birth Dates'!$B:$B,"",0),IF(_xlpm.d=0,"",_xlpm.d))</f>
        <v/>
      </c>
      <c r="W1513" s="171">
        <f>IF(OR(V1513="",A1513="",NOT(ISNUMBER(V1513)),V1513&gt;A1513),"",DATEDIF(V1513,A1513,"Y")&amp;" years, "&amp;DATEDIF(V1513,A1513,"YM")&amp;" months, "&amp;DATEDIF(V1513,A1513,"MD")&amp;" days")</f>
        <v/>
      </c>
      <c r="X1513" s="171" t="n"/>
      <c r="Y1513" s="171" t="n"/>
      <c r="Z1513" s="171" t="n"/>
      <c r="AA1513" s="171" t="n"/>
      <c r="AB1513" s="171" t="n">
        <v>37</v>
      </c>
      <c r="AC1513" s="171" t="n"/>
      <c r="AD1513" s="171" t="n"/>
      <c r="AE1513" s="589" t="inlineStr">
        <is>
          <t>2:29.8400</t>
        </is>
      </c>
      <c r="AF1513" s="418">
        <f>IF(OR(AE1513="",AE1513="",AE1513=0),"",6.213/(AE1513*24))</f>
        <v/>
      </c>
      <c r="AG1513" s="241" t="n"/>
      <c r="AH1513" s="574" t="inlineStr"/>
      <c r="AI1513" s="418">
        <f>IF(OR(AH1513="",AH1513="",AH1513=0),"",6.213/(AH1513*24))</f>
        <v/>
      </c>
      <c r="AJ1513" s="175">
        <f>IF(AND(ISNUMBER(AB1513),ISNUMBER(AG1513)),AB1513-AG1513,"")</f>
        <v/>
      </c>
      <c r="AK1513" s="171" t="n"/>
      <c r="AL1513" s="171" t="n">
        <v>144</v>
      </c>
      <c r="AM1513" s="518" t="n">
        <v>0.2933101851851852</v>
      </c>
      <c r="AN1513" s="671">
        <f>IF(OR(AL1513="",AM1513="",AM1513=0),"",AL1513*6.213/(AM1513*24))</f>
        <v/>
      </c>
      <c r="AO1513" s="477">
        <f>IF(AND(AL1513=AL1512,AM1513&lt;&gt;"",AM1512&lt;&gt;""),AM1513-AM1512,"")</f>
        <v/>
      </c>
      <c r="AP1513" s="171" t="n"/>
      <c r="AQ1513" s="574" t="inlineStr"/>
      <c r="AR1513" s="439">
        <f>IF(OR(AQ1513="",AQ1513="",AQ1513=0),"",6.213/(AQ1513*24))</f>
        <v/>
      </c>
      <c r="AS1513" s="436">
        <f>IF(OR(NOT(ISNUMBER(C1513)),NOT(ISNUMBER(AB1513))),"",IF(AG1513&lt;&gt;"",AG1513,AB1513)-C1513)</f>
        <v/>
      </c>
      <c r="AT1513" s="191" t="n"/>
      <c r="AU1513" s="195">
        <f>IF($B1513="","",TEXT($A1513,"yyyymmdd")&amp;"_P"&amp;$C1513&amp;"_C"&amp;$F1513&amp;"_"&amp;TRIM(RIGHT(SUBSTITUTE(TRIM(SUBSTITUTE($L1513,CHAR(160)," "))," ",REPT(" ",60)),60))&amp;IF($P1513="","","-"&amp;TRIM(RIGHT(SUBSTITUTE(TRIM(SUBSTITUTE($P1513,CHAR(160)," "))," ",REPT(" ",60)),60)))&amp;IF($T1513="","","-"&amp;TRIM(RIGHT(SUBSTITUTE(TRIM(SUBSTITUTE($T1513,CHAR(160)," "))," ",REPT(" ",60)),60)))&amp;".jpg")</f>
        <v/>
      </c>
    </row>
    <row r="1514" ht="42" customHeight="1">
      <c r="A1514" s="169" t="n">
        <v>32054</v>
      </c>
      <c r="B1514" s="171" t="inlineStr">
        <is>
          <t>James Hardie 1000 4 October, 1987</t>
        </is>
      </c>
      <c r="C1514" s="171" t="n">
        <v>19</v>
      </c>
      <c r="D1514" s="171" t="inlineStr">
        <is>
          <t>B</t>
        </is>
      </c>
      <c r="E1514" s="171" t="n">
        <v>7</v>
      </c>
      <c r="F1514" s="171" t="n">
        <v>60</v>
      </c>
      <c r="G1514" s="171" t="inlineStr">
        <is>
          <t>Peter Jackson Nissan Racing</t>
        </is>
      </c>
      <c r="H1514" s="171" t="n"/>
      <c r="I1514" s="171" t="n"/>
      <c r="J1514" s="171" t="inlineStr">
        <is>
          <t>Nissan Gazelle</t>
        </is>
      </c>
      <c r="K1514" s="171" t="inlineStr">
        <is>
          <t>1990 L4</t>
        </is>
      </c>
      <c r="L1514" s="171" t="inlineStr">
        <is>
          <t>Mark Skaife</t>
        </is>
      </c>
      <c r="M1514" s="171" t="inlineStr">
        <is>
          <t>AUS</t>
        </is>
      </c>
      <c r="N1514" s="690">
        <f>_xlfn.LET(_xlpm.d,_xlfn.XLOOKUP(L1514,'[1]Birth Dates'!$A:$A,'[1]Birth Dates'!$B:$B,"",0),IF(_xlpm.d=0,"",_xlpm.d))</f>
        <v/>
      </c>
      <c r="O1514" s="171">
        <f>IF(OR(N1514="",A1514="",NOT(ISNUMBER(N1514)),N1514&gt;A1514),"",DATEDIF(N1514,A1514,"Y")&amp;" years, "&amp;DATEDIF(N1514,A1514,"YM")&amp;" months, "&amp;DATEDIF(N1514,A1514,"MD")&amp;" days")</f>
        <v/>
      </c>
      <c r="P1514" s="171" t="inlineStr">
        <is>
          <t>Grant Jarrett</t>
        </is>
      </c>
      <c r="Q1514" s="171" t="inlineStr">
        <is>
          <t>AUS</t>
        </is>
      </c>
      <c r="R1514" s="690">
        <f>_xlfn.LET(_xlpm.d,_xlfn.XLOOKUP(P1514,'[1]Birth Dates'!$A:$A,'[1]Birth Dates'!$B:$B,"",0),IF(_xlpm.d=0,"",_xlpm.d))</f>
        <v/>
      </c>
      <c r="S1514" s="171">
        <f>IF(OR(R1514="",A1514="",NOT(ISNUMBER(R1514)),R1514&gt;A1514),"",DATEDIF(R1514,A1514,"Y")&amp;" years, "&amp;DATEDIF(R1514,A1514,"YM")&amp;" months, "&amp;DATEDIF(R1514,A1514,"MD")&amp;" days")</f>
        <v/>
      </c>
      <c r="T1514" s="171" t="n"/>
      <c r="U1514" s="171" t="n"/>
      <c r="V1514" s="690">
        <f>_xlfn.LET(_xlpm.d,_xlfn.XLOOKUP(T1514,'[1]Birth Dates'!$A:$A,'[1]Birth Dates'!$B:$B,"",0),IF(_xlpm.d=0,"",_xlpm.d))</f>
        <v/>
      </c>
      <c r="W1514" s="171">
        <f>IF(OR(V1514="",A1514="",NOT(ISNUMBER(V1514)),V1514&gt;A1514),"",DATEDIF(V1514,A1514,"Y")&amp;" years, "&amp;DATEDIF(V1514,A1514,"YM")&amp;" months, "&amp;DATEDIF(V1514,A1514,"MD")&amp;" days")</f>
        <v/>
      </c>
      <c r="X1514" s="171" t="n"/>
      <c r="Y1514" s="171" t="n"/>
      <c r="Z1514" s="171" t="n"/>
      <c r="AA1514" s="171" t="n"/>
      <c r="AB1514" s="171" t="n">
        <v>44</v>
      </c>
      <c r="AC1514" s="171" t="n"/>
      <c r="AD1514" s="171" t="n"/>
      <c r="AE1514" s="589" t="inlineStr">
        <is>
          <t>2:35.7800</t>
        </is>
      </c>
      <c r="AF1514" s="418">
        <f>IF(OR(AE1514="",AE1514="",AE1514=0),"",6.213/(AE1514*24))</f>
        <v/>
      </c>
      <c r="AG1514" s="241" t="n"/>
      <c r="AH1514" s="574" t="inlineStr"/>
      <c r="AI1514" s="418">
        <f>IF(OR(AH1514="",AH1514="",AH1514=0),"",6.213/(AH1514*24))</f>
        <v/>
      </c>
      <c r="AJ1514" s="175">
        <f>IF(AND(ISNUMBER(AB1514),ISNUMBER(AG1514)),AB1514-AG1514,"")</f>
        <v/>
      </c>
      <c r="AK1514" s="171" t="n"/>
      <c r="AL1514" s="171" t="n">
        <v>138</v>
      </c>
      <c r="AM1514" s="518" t="n">
        <v>0.2917037037037037</v>
      </c>
      <c r="AN1514" s="671">
        <f>IF(OR(AL1514="",AM1514="",AM1514=0),"",AL1514*6.213/(AM1514*24))</f>
        <v/>
      </c>
      <c r="AO1514" s="477">
        <f>IF(AND(AL1514=AL1513,AM1514&lt;&gt;"",AM1513&lt;&gt;""),AM1514-AM1513,"")</f>
        <v/>
      </c>
      <c r="AP1514" s="171" t="n"/>
      <c r="AQ1514" s="574" t="inlineStr"/>
      <c r="AR1514" s="439">
        <f>IF(OR(AQ1514="",AQ1514="",AQ1514=0),"",6.213/(AQ1514*24))</f>
        <v/>
      </c>
      <c r="AS1514" s="436">
        <f>IF(OR(NOT(ISNUMBER(C1514)),NOT(ISNUMBER(AB1514))),"",IF(AG1514&lt;&gt;"",AG1514,AB1514)-C1514)</f>
        <v/>
      </c>
      <c r="AT1514" s="191" t="n"/>
      <c r="AU1514" s="195">
        <f>IF($B1514="","",TEXT($A1514,"yyyymmdd")&amp;"_P"&amp;$C1514&amp;"_C"&amp;$F1514&amp;"_"&amp;TRIM(RIGHT(SUBSTITUTE(TRIM(SUBSTITUTE($L1514,CHAR(160)," "))," ",REPT(" ",60)),60))&amp;IF($P1514="","","-"&amp;TRIM(RIGHT(SUBSTITUTE(TRIM(SUBSTITUTE($P1514,CHAR(160)," "))," ",REPT(" ",60)),60)))&amp;IF($T1514="","","-"&amp;TRIM(RIGHT(SUBSTITUTE(TRIM(SUBSTITUTE($T1514,CHAR(160)," "))," ",REPT(" ",60)),60)))&amp;".jpg")</f>
        <v/>
      </c>
    </row>
    <row r="1515" ht="56" customHeight="1">
      <c r="A1515" s="169" t="n">
        <v>32054</v>
      </c>
      <c r="B1515" s="171" t="inlineStr">
        <is>
          <t>James Hardie 1000 4 October, 1987</t>
        </is>
      </c>
      <c r="C1515" s="171" t="n">
        <v>20</v>
      </c>
      <c r="D1515" s="171" t="inlineStr">
        <is>
          <t>A</t>
        </is>
      </c>
      <c r="E1515" s="171" t="n">
        <v>13</v>
      </c>
      <c r="F1515" s="171" t="n">
        <v>29</v>
      </c>
      <c r="G1515" s="171" t="inlineStr">
        <is>
          <t>Mulvihill Racing</t>
        </is>
      </c>
      <c r="H1515" s="171" t="n"/>
      <c r="I1515" s="171" t="n"/>
      <c r="J1515" s="171" t="inlineStr">
        <is>
          <t>Holden Commodore VK SS Group A</t>
        </is>
      </c>
      <c r="K1515" s="171" t="inlineStr">
        <is>
          <t>4980 V8</t>
        </is>
      </c>
      <c r="L1515" s="171" t="inlineStr">
        <is>
          <t>Ken Mathews</t>
        </is>
      </c>
      <c r="M1515" s="171" t="inlineStr">
        <is>
          <t>AUS</t>
        </is>
      </c>
      <c r="N1515" s="690">
        <f>_xlfn.LET(_xlpm.d,_xlfn.XLOOKUP(L1515,'[1]Birth Dates'!$A:$A,'[1]Birth Dates'!$B:$B,"",0),IF(_xlpm.d=0,"",_xlpm.d))</f>
        <v/>
      </c>
      <c r="O1515" s="171">
        <f>IF(OR(N1515="",A1515="",NOT(ISNUMBER(N1515)),N1515&gt;A1515),"",DATEDIF(N1515,A1515,"Y")&amp;" years, "&amp;DATEDIF(N1515,A1515,"YM")&amp;" months, "&amp;DATEDIF(N1515,A1515,"MD")&amp;" days")</f>
        <v/>
      </c>
      <c r="P1515" s="171" t="inlineStr">
        <is>
          <t>Tony Mulvihill</t>
        </is>
      </c>
      <c r="Q1515" s="171" t="inlineStr">
        <is>
          <t>AUS</t>
        </is>
      </c>
      <c r="R1515" s="690">
        <f>_xlfn.LET(_xlpm.d,_xlfn.XLOOKUP(P1515,'[1]Birth Dates'!$A:$A,'[1]Birth Dates'!$B:$B,"",0),IF(_xlpm.d=0,"",_xlpm.d))</f>
        <v/>
      </c>
      <c r="S1515" s="171">
        <f>IF(OR(R1515="",A1515="",NOT(ISNUMBER(R1515)),R1515&gt;A1515),"",DATEDIF(R1515,A1515,"Y")&amp;" years, "&amp;DATEDIF(R1515,A1515,"YM")&amp;" months, "&amp;DATEDIF(R1515,A1515,"MD")&amp;" days")</f>
        <v/>
      </c>
      <c r="T1515" s="309" t="inlineStr">
        <is>
          <t>Barry Jones</t>
        </is>
      </c>
      <c r="U1515" s="171" t="inlineStr">
        <is>
          <t>AUS</t>
        </is>
      </c>
      <c r="V1515" s="690">
        <f>_xlfn.LET(_xlpm.d,_xlfn.XLOOKUP(T1515,'[1]Birth Dates'!$A:$A,'[1]Birth Dates'!$B:$B,"",0),IF(_xlpm.d=0,"",_xlpm.d))</f>
        <v/>
      </c>
      <c r="W1515" s="171">
        <f>IF(OR(V1515="",A1515="",NOT(ISNUMBER(V1515)),V1515&gt;A1515),"",DATEDIF(V1515,A1515,"Y")&amp;" years, "&amp;DATEDIF(V1515,A1515,"YM")&amp;" months, "&amp;DATEDIF(V1515,A1515,"MD")&amp;" days")</f>
        <v/>
      </c>
      <c r="X1515" s="171" t="n"/>
      <c r="Y1515" s="171" t="n"/>
      <c r="Z1515" s="171" t="n"/>
      <c r="AA1515" s="171" t="n"/>
      <c r="AB1515" s="171" t="n">
        <v>32</v>
      </c>
      <c r="AC1515" s="171" t="n"/>
      <c r="AD1515" s="171" t="n"/>
      <c r="AE1515" s="589" t="inlineStr">
        <is>
          <t>2:28.4200</t>
        </is>
      </c>
      <c r="AF1515" s="418">
        <f>IF(OR(AE1515="",AE1515="",AE1515=0),"",6.213/(AE1515*24))</f>
        <v/>
      </c>
      <c r="AG1515" s="241" t="n"/>
      <c r="AH1515" s="574" t="inlineStr"/>
      <c r="AI1515" s="418">
        <f>IF(OR(AH1515="",AH1515="",AH1515=0),"",6.213/(AH1515*24))</f>
        <v/>
      </c>
      <c r="AJ1515" s="175">
        <f>IF(AND(ISNUMBER(AB1515),ISNUMBER(AG1515)),AB1515-AG1515,"")</f>
        <v/>
      </c>
      <c r="AK1515" s="171" t="n"/>
      <c r="AL1515" s="171" t="n">
        <v>136</v>
      </c>
      <c r="AM1515" s="518" t="n">
        <v>0.2910418981481481</v>
      </c>
      <c r="AN1515" s="671">
        <f>IF(OR(AL1515="",AM1515="",AM1515=0),"",AL1515*6.213/(AM1515*24))</f>
        <v/>
      </c>
      <c r="AO1515" s="477">
        <f>IF(AND(AL1515=AL1514,AM1515&lt;&gt;"",AM1514&lt;&gt;""),AM1515-AM1514,"")</f>
        <v/>
      </c>
      <c r="AP1515" s="171" t="n"/>
      <c r="AQ1515" s="574" t="inlineStr"/>
      <c r="AR1515" s="439">
        <f>IF(OR(AQ1515="",AQ1515="",AQ1515=0),"",6.213/(AQ1515*24))</f>
        <v/>
      </c>
      <c r="AS1515" s="436">
        <f>IF(OR(NOT(ISNUMBER(C1515)),NOT(ISNUMBER(AB1515))),"",IF(AG1515&lt;&gt;"",AG1515,AB1515)-C1515)</f>
        <v/>
      </c>
      <c r="AT1515" s="191" t="n"/>
      <c r="AU1515" s="195">
        <f>IF($B1515="","",TEXT($A1515,"yyyymmdd")&amp;"_P"&amp;$C1515&amp;"_C"&amp;$F1515&amp;"_"&amp;TRIM(RIGHT(SUBSTITUTE(TRIM(SUBSTITUTE($L1515,CHAR(160)," "))," ",REPT(" ",60)),60))&amp;IF($P1515="","","-"&amp;TRIM(RIGHT(SUBSTITUTE(TRIM(SUBSTITUTE($P1515,CHAR(160)," "))," ",REPT(" ",60)),60)))&amp;IF($T1515="","","-"&amp;TRIM(RIGHT(SUBSTITUTE(TRIM(SUBSTITUTE($T1515,CHAR(160)," "))," ",REPT(" ",60)),60)))&amp;".jpg")</f>
        <v/>
      </c>
    </row>
    <row r="1516" ht="42" customHeight="1">
      <c r="A1516" s="169" t="n">
        <v>32054</v>
      </c>
      <c r="B1516" s="171" t="inlineStr">
        <is>
          <t>James Hardie 1000 4 October, 1987</t>
        </is>
      </c>
      <c r="C1516" s="171" t="n">
        <v>21</v>
      </c>
      <c r="D1516" s="171" t="inlineStr">
        <is>
          <t>A</t>
        </is>
      </c>
      <c r="E1516" s="171" t="n">
        <v>14</v>
      </c>
      <c r="F1516" s="171" t="n">
        <v>24</v>
      </c>
      <c r="G1516" s="171" t="inlineStr">
        <is>
          <t>Team Nissan Racing NZ</t>
        </is>
      </c>
      <c r="H1516" s="171" t="n"/>
      <c r="I1516" s="171" t="n"/>
      <c r="J1516" s="171" t="inlineStr">
        <is>
          <t>Nissan Skyline RS DR30</t>
        </is>
      </c>
      <c r="K1516" s="171" t="inlineStr">
        <is>
          <t>1990 tc L4</t>
        </is>
      </c>
      <c r="L1516" s="171" t="inlineStr">
        <is>
          <t>Graeme Bowkett</t>
        </is>
      </c>
      <c r="M1516" s="171" t="inlineStr">
        <is>
          <t>NZL</t>
        </is>
      </c>
      <c r="N1516" s="690">
        <f>_xlfn.LET(_xlpm.d,_xlfn.XLOOKUP(L1516,'[1]Birth Dates'!$A:$A,'[1]Birth Dates'!$B:$B,"",0),IF(_xlpm.d=0,"",_xlpm.d))</f>
        <v/>
      </c>
      <c r="O1516" s="171">
        <f>IF(OR(N1516="",A1516="",NOT(ISNUMBER(N1516)),N1516&gt;A1516),"",DATEDIF(N1516,A1516,"Y")&amp;" years, "&amp;DATEDIF(N1516,A1516,"YM")&amp;" months, "&amp;DATEDIF(N1516,A1516,"MD")&amp;" days")</f>
        <v/>
      </c>
      <c r="P1516" s="171" t="inlineStr">
        <is>
          <t>Kent Baigent</t>
        </is>
      </c>
      <c r="Q1516" s="171" t="inlineStr">
        <is>
          <t>NZL</t>
        </is>
      </c>
      <c r="R1516" s="690">
        <f>_xlfn.LET(_xlpm.d,_xlfn.XLOOKUP(P1516,'[1]Birth Dates'!$A:$A,'[1]Birth Dates'!$B:$B,"",0),IF(_xlpm.d=0,"",_xlpm.d))</f>
        <v/>
      </c>
      <c r="S1516" s="171">
        <f>IF(OR(R1516="",A1516="",NOT(ISNUMBER(R1516)),R1516&gt;A1516),"",DATEDIF(R1516,A1516,"Y")&amp;" years, "&amp;DATEDIF(R1516,A1516,"YM")&amp;" months, "&amp;DATEDIF(R1516,A1516,"MD")&amp;" days")</f>
        <v/>
      </c>
      <c r="T1516" s="171" t="n"/>
      <c r="U1516" s="171" t="n"/>
      <c r="V1516" s="690">
        <f>_xlfn.LET(_xlpm.d,_xlfn.XLOOKUP(T1516,'[1]Birth Dates'!$A:$A,'[1]Birth Dates'!$B:$B,"",0),IF(_xlpm.d=0,"",_xlpm.d))</f>
        <v/>
      </c>
      <c r="W1516" s="171">
        <f>IF(OR(V1516="",A1516="",NOT(ISNUMBER(V1516)),V1516&gt;A1516),"",DATEDIF(V1516,A1516,"Y")&amp;" years, "&amp;DATEDIF(V1516,A1516,"YM")&amp;" months, "&amp;DATEDIF(V1516,A1516,"MD")&amp;" days")</f>
        <v/>
      </c>
      <c r="X1516" s="171" t="n"/>
      <c r="Y1516" s="171" t="n"/>
      <c r="Z1516" s="171" t="n"/>
      <c r="AA1516" s="171" t="n"/>
      <c r="AB1516" s="171" t="n">
        <v>17</v>
      </c>
      <c r="AC1516" s="171" t="n"/>
      <c r="AD1516" s="171" t="n"/>
      <c r="AE1516" s="589" t="inlineStr">
        <is>
          <t>2:24.6000</t>
        </is>
      </c>
      <c r="AF1516" s="418">
        <f>IF(OR(AE1516="",AE1516="",AE1516=0),"",6.213/(AE1516*24))</f>
        <v/>
      </c>
      <c r="AG1516" s="241" t="n"/>
      <c r="AH1516" s="574" t="inlineStr"/>
      <c r="AI1516" s="418">
        <f>IF(OR(AH1516="",AH1516="",AH1516=0),"",6.213/(AH1516*24))</f>
        <v/>
      </c>
      <c r="AJ1516" s="175">
        <f>IF(AND(ISNUMBER(AB1516),ISNUMBER(AG1516)),AB1516-AG1516,"")</f>
        <v/>
      </c>
      <c r="AK1516" s="171" t="n"/>
      <c r="AL1516" s="171" t="n">
        <v>135</v>
      </c>
      <c r="AM1516" s="518" t="n">
        <v>0.2913509259259259</v>
      </c>
      <c r="AN1516" s="671">
        <f>IF(OR(AL1516="",AM1516="",AM1516=0),"",AL1516*6.213/(AM1516*24))</f>
        <v/>
      </c>
      <c r="AO1516" s="477">
        <f>IF(AND(AL1516=AL1515,AM1516&lt;&gt;"",AM1515&lt;&gt;""),AM1516-AM1515,"")</f>
        <v/>
      </c>
      <c r="AP1516" s="171" t="n"/>
      <c r="AQ1516" s="574" t="inlineStr"/>
      <c r="AR1516" s="439">
        <f>IF(OR(AQ1516="",AQ1516="",AQ1516=0),"",6.213/(AQ1516*24))</f>
        <v/>
      </c>
      <c r="AS1516" s="436">
        <f>IF(OR(NOT(ISNUMBER(C1516)),NOT(ISNUMBER(AB1516))),"",IF(AG1516&lt;&gt;"",AG1516,AB1516)-C1516)</f>
        <v/>
      </c>
      <c r="AT1516" s="191" t="n"/>
      <c r="AU1516" s="195">
        <f>IF($B1516="","",TEXT($A1516,"yyyymmdd")&amp;"_P"&amp;$C1516&amp;"_C"&amp;$F1516&amp;"_"&amp;TRIM(RIGHT(SUBSTITUTE(TRIM(SUBSTITUTE($L1516,CHAR(160)," "))," ",REPT(" ",60)),60))&amp;IF($P1516="","","-"&amp;TRIM(RIGHT(SUBSTITUTE(TRIM(SUBSTITUTE($P1516,CHAR(160)," "))," ",REPT(" ",60)),60)))&amp;IF($T1516="","","-"&amp;TRIM(RIGHT(SUBSTITUTE(TRIM(SUBSTITUTE($T1516,CHAR(160)," "))," ",REPT(" ",60)),60)))&amp;".jpg")</f>
        <v/>
      </c>
    </row>
    <row r="1517" ht="56" customHeight="1">
      <c r="A1517" s="169" t="n">
        <v>32054</v>
      </c>
      <c r="B1517" s="171" t="inlineStr">
        <is>
          <t>James Hardie 1000 4 October, 1987</t>
        </is>
      </c>
      <c r="C1517" s="171" t="n">
        <v>22</v>
      </c>
      <c r="D1517" s="171" t="inlineStr">
        <is>
          <t>A</t>
        </is>
      </c>
      <c r="E1517" s="171" t="n">
        <v>15</v>
      </c>
      <c r="F1517" s="171" t="n">
        <v>36</v>
      </c>
      <c r="G1517" s="171" t="inlineStr">
        <is>
          <t>Yellow Pages</t>
        </is>
      </c>
      <c r="H1517" s="171" t="n"/>
      <c r="I1517" s="171" t="n"/>
      <c r="J1517" s="171" t="inlineStr">
        <is>
          <t>Holden Commodore VK SS Group A</t>
        </is>
      </c>
      <c r="K1517" s="171" t="inlineStr">
        <is>
          <t>4980 V8</t>
        </is>
      </c>
      <c r="L1517" s="171" t="inlineStr">
        <is>
          <t>Tony Kavich</t>
        </is>
      </c>
      <c r="M1517" s="171" t="inlineStr">
        <is>
          <t>AUS</t>
        </is>
      </c>
      <c r="N1517" s="690">
        <f>_xlfn.LET(_xlpm.d,_xlfn.XLOOKUP(L1517,'[1]Birth Dates'!$A:$A,'[1]Birth Dates'!$B:$B,"",0),IF(_xlpm.d=0,"",_xlpm.d))</f>
        <v/>
      </c>
      <c r="O1517" s="171">
        <f>IF(OR(N1517="",A1517="",NOT(ISNUMBER(N1517)),N1517&gt;A1517),"",DATEDIF(N1517,A1517,"Y")&amp;" years, "&amp;DATEDIF(N1517,A1517,"YM")&amp;" months, "&amp;DATEDIF(N1517,A1517,"MD")&amp;" days")</f>
        <v/>
      </c>
      <c r="P1517" s="171" t="inlineStr">
        <is>
          <t>Kerry Baily</t>
        </is>
      </c>
      <c r="Q1517" s="171" t="inlineStr">
        <is>
          <t>AUS</t>
        </is>
      </c>
      <c r="R1517" s="690">
        <f>_xlfn.LET(_xlpm.d,_xlfn.XLOOKUP(P1517,'[1]Birth Dates'!$A:$A,'[1]Birth Dates'!$B:$B,"",0),IF(_xlpm.d=0,"",_xlpm.d))</f>
        <v/>
      </c>
      <c r="S1517" s="171">
        <f>IF(OR(R1517="",A1517="",NOT(ISNUMBER(R1517)),R1517&gt;A1517),"",DATEDIF(R1517,A1517,"Y")&amp;" years, "&amp;DATEDIF(R1517,A1517,"YM")&amp;" months, "&amp;DATEDIF(R1517,A1517,"MD")&amp;" days")</f>
        <v/>
      </c>
      <c r="T1517" s="309" t="inlineStr">
        <is>
          <t>Allan Grice</t>
        </is>
      </c>
      <c r="U1517" s="171" t="inlineStr">
        <is>
          <t>AUS</t>
        </is>
      </c>
      <c r="V1517" s="690">
        <f>_xlfn.LET(_xlpm.d,_xlfn.XLOOKUP(T1517,'[1]Birth Dates'!$A:$A,'[1]Birth Dates'!$B:$B,"",0),IF(_xlpm.d=0,"",_xlpm.d))</f>
        <v/>
      </c>
      <c r="W1517" s="171">
        <f>IF(OR(V1517="",A1517="",NOT(ISNUMBER(V1517)),V1517&gt;A1517),"",DATEDIF(V1517,A1517,"Y")&amp;" years, "&amp;DATEDIF(V1517,A1517,"YM")&amp;" months, "&amp;DATEDIF(V1517,A1517,"MD")&amp;" days")</f>
        <v/>
      </c>
      <c r="X1517" s="171" t="n"/>
      <c r="Y1517" s="171" t="n"/>
      <c r="Z1517" s="171" t="n"/>
      <c r="AA1517" s="171" t="n"/>
      <c r="AB1517" s="171" t="n">
        <v>31</v>
      </c>
      <c r="AC1517" s="171" t="n"/>
      <c r="AD1517" s="171" t="n"/>
      <c r="AE1517" s="589" t="inlineStr">
        <is>
          <t>2:28.2800</t>
        </is>
      </c>
      <c r="AF1517" s="418">
        <f>IF(OR(AE1517="",AE1517="",AE1517=0),"",6.213/(AE1517*24))</f>
        <v/>
      </c>
      <c r="AG1517" s="241" t="n"/>
      <c r="AH1517" s="574" t="inlineStr"/>
      <c r="AI1517" s="418">
        <f>IF(OR(AH1517="",AH1517="",AH1517=0),"",6.213/(AH1517*24))</f>
        <v/>
      </c>
      <c r="AJ1517" s="175">
        <f>IF(AND(ISNUMBER(AB1517),ISNUMBER(AG1517)),AB1517-AG1517,"")</f>
        <v/>
      </c>
      <c r="AK1517" s="171" t="n"/>
      <c r="AL1517" s="171" t="n">
        <v>131</v>
      </c>
      <c r="AM1517" s="518" t="n">
        <v>0.2910534722222222</v>
      </c>
      <c r="AN1517" s="671">
        <f>IF(OR(AL1517="",AM1517="",AM1517=0),"",AL1517*6.213/(AM1517*24))</f>
        <v/>
      </c>
      <c r="AO1517" s="477">
        <f>IF(AND(AL1517=AL1516,AM1517&lt;&gt;"",AM1516&lt;&gt;""),AM1517-AM1516,"")</f>
        <v/>
      </c>
      <c r="AP1517" s="171" t="n"/>
      <c r="AQ1517" s="574" t="inlineStr"/>
      <c r="AR1517" s="439">
        <f>IF(OR(AQ1517="",AQ1517="",AQ1517=0),"",6.213/(AQ1517*24))</f>
        <v/>
      </c>
      <c r="AS1517" s="436">
        <f>IF(OR(NOT(ISNUMBER(C1517)),NOT(ISNUMBER(AB1517))),"",IF(AG1517&lt;&gt;"",AG1517,AB1517)-C1517)</f>
        <v/>
      </c>
      <c r="AT1517" s="191" t="n"/>
      <c r="AU1517" s="195">
        <f>IF($B1517="","",TEXT($A1517,"yyyymmdd")&amp;"_P"&amp;$C1517&amp;"_C"&amp;$F1517&amp;"_"&amp;TRIM(RIGHT(SUBSTITUTE(TRIM(SUBSTITUTE($L1517,CHAR(160)," "))," ",REPT(" ",60)),60))&amp;IF($P1517="","","-"&amp;TRIM(RIGHT(SUBSTITUTE(TRIM(SUBSTITUTE($P1517,CHAR(160)," "))," ",REPT(" ",60)),60)))&amp;IF($T1517="","","-"&amp;TRIM(RIGHT(SUBSTITUTE(TRIM(SUBSTITUTE($T1517,CHAR(160)," "))," ",REPT(" ",60)),60)))&amp;".jpg")</f>
        <v/>
      </c>
    </row>
    <row r="1518" ht="42" customHeight="1">
      <c r="A1518" s="169" t="n">
        <v>32054</v>
      </c>
      <c r="B1518" s="171" t="inlineStr">
        <is>
          <t>James Hardie 1000 4 October, 1987</t>
        </is>
      </c>
      <c r="C1518" s="171" t="n">
        <v>23</v>
      </c>
      <c r="D1518" s="171" t="inlineStr">
        <is>
          <t>C</t>
        </is>
      </c>
      <c r="E1518" s="171" t="n">
        <v>1</v>
      </c>
      <c r="F1518" s="171" t="n">
        <v>93</v>
      </c>
      <c r="G1518" s="171" t="inlineStr">
        <is>
          <t>Bob Holden Motors</t>
        </is>
      </c>
      <c r="H1518" s="171" t="n"/>
      <c r="I1518" s="171" t="n"/>
      <c r="J1518" s="171" t="inlineStr">
        <is>
          <t>Toyota Sprinter AE86</t>
        </is>
      </c>
      <c r="K1518" s="171" t="inlineStr">
        <is>
          <t>1587 L4</t>
        </is>
      </c>
      <c r="L1518" s="171" t="inlineStr">
        <is>
          <t>Bob Holden</t>
        </is>
      </c>
      <c r="M1518" s="171" t="inlineStr">
        <is>
          <t>AUS</t>
        </is>
      </c>
      <c r="N1518" s="690">
        <f>_xlfn.LET(_xlpm.d,_xlfn.XLOOKUP(L1518,'[1]Birth Dates'!$A:$A,'[1]Birth Dates'!$B:$B,"",0),IF(_xlpm.d=0,"",_xlpm.d))</f>
        <v/>
      </c>
      <c r="O1518" s="171">
        <f>IF(OR(N1518="",A1518="",NOT(ISNUMBER(N1518)),N1518&gt;A1518),"",DATEDIF(N1518,A1518,"Y")&amp;" years, "&amp;DATEDIF(N1518,A1518,"YM")&amp;" months, "&amp;DATEDIF(N1518,A1518,"MD")&amp;" days")</f>
        <v/>
      </c>
      <c r="P1518" s="171" t="inlineStr">
        <is>
          <t>Bryan Bate</t>
        </is>
      </c>
      <c r="Q1518" s="171" t="inlineStr">
        <is>
          <t>NZL</t>
        </is>
      </c>
      <c r="R1518" s="690">
        <f>_xlfn.LET(_xlpm.d,_xlfn.XLOOKUP(P1518,'[1]Birth Dates'!$A:$A,'[1]Birth Dates'!$B:$B,"",0),IF(_xlpm.d=0,"",_xlpm.d))</f>
        <v/>
      </c>
      <c r="S1518" s="171">
        <f>IF(OR(R1518="",A1518="",NOT(ISNUMBER(R1518)),R1518&gt;A1518),"",DATEDIF(R1518,A1518,"Y")&amp;" years, "&amp;DATEDIF(R1518,A1518,"YM")&amp;" months, "&amp;DATEDIF(R1518,A1518,"MD")&amp;" days")</f>
        <v/>
      </c>
      <c r="T1518" s="171" t="inlineStr">
        <is>
          <t>Garry Willmington</t>
        </is>
      </c>
      <c r="U1518" s="171" t="inlineStr">
        <is>
          <t>AUS</t>
        </is>
      </c>
      <c r="V1518" s="690">
        <f>_xlfn.LET(_xlpm.d,_xlfn.XLOOKUP(T1518,'[1]Birth Dates'!$A:$A,'[1]Birth Dates'!$B:$B,"",0),IF(_xlpm.d=0,"",_xlpm.d))</f>
        <v/>
      </c>
      <c r="W1518" s="171">
        <f>IF(OR(V1518="",A1518="",NOT(ISNUMBER(V1518)),V1518&gt;A1518),"",DATEDIF(V1518,A1518,"Y")&amp;" years, "&amp;DATEDIF(V1518,A1518,"YM")&amp;" months, "&amp;DATEDIF(V1518,A1518,"MD")&amp;" days")</f>
        <v/>
      </c>
      <c r="X1518" s="171" t="n"/>
      <c r="Y1518" s="171" t="n"/>
      <c r="Z1518" s="171" t="n"/>
      <c r="AA1518" s="171" t="n"/>
      <c r="AB1518" s="171" t="n">
        <v>47</v>
      </c>
      <c r="AC1518" s="171" t="n"/>
      <c r="AD1518" s="171" t="n"/>
      <c r="AE1518" s="589" t="inlineStr">
        <is>
          <t>2:39.1800</t>
        </is>
      </c>
      <c r="AF1518" s="418">
        <f>IF(OR(AE1518="",AE1518="",AE1518=0),"",6.213/(AE1518*24))</f>
        <v/>
      </c>
      <c r="AG1518" s="241" t="n"/>
      <c r="AH1518" s="574" t="inlineStr"/>
      <c r="AI1518" s="418">
        <f>IF(OR(AH1518="",AH1518="",AH1518=0),"",6.213/(AH1518*24))</f>
        <v/>
      </c>
      <c r="AJ1518" s="175">
        <f>IF(AND(ISNUMBER(AB1518),ISNUMBER(AG1518)),AB1518-AG1518,"")</f>
        <v/>
      </c>
      <c r="AK1518" s="171" t="n"/>
      <c r="AL1518" s="171" t="n">
        <v>123</v>
      </c>
      <c r="AM1518" s="518" t="n">
        <v>0.2927060185185185</v>
      </c>
      <c r="AN1518" s="671">
        <f>IF(OR(AL1518="",AM1518="",AM1518=0),"",AL1518*6.213/(AM1518*24))</f>
        <v/>
      </c>
      <c r="AO1518" s="477">
        <f>IF(AND(AL1518=AL1517,AM1518&lt;&gt;"",AM1517&lt;&gt;""),AM1518-AM1517,"")</f>
        <v/>
      </c>
      <c r="AP1518" s="171" t="n"/>
      <c r="AQ1518" s="574" t="inlineStr"/>
      <c r="AR1518" s="439">
        <f>IF(OR(AQ1518="",AQ1518="",AQ1518=0),"",6.213/(AQ1518*24))</f>
        <v/>
      </c>
      <c r="AS1518" s="436">
        <f>IF(OR(NOT(ISNUMBER(C1518)),NOT(ISNUMBER(AB1518))),"",IF(AG1518&lt;&gt;"",AG1518,AB1518)-C1518)</f>
        <v/>
      </c>
      <c r="AT1518" s="191" t="n"/>
      <c r="AU1518" s="195">
        <f>IF($B1518="","",TEXT($A1518,"yyyymmdd")&amp;"_P"&amp;$C1518&amp;"_C"&amp;$F1518&amp;"_"&amp;TRIM(RIGHT(SUBSTITUTE(TRIM(SUBSTITUTE($L1518,CHAR(160)," "))," ",REPT(" ",60)),60))&amp;IF($P1518="","","-"&amp;TRIM(RIGHT(SUBSTITUTE(TRIM(SUBSTITUTE($P1518,CHAR(160)," "))," ",REPT(" ",60)),60)))&amp;IF($T1518="","","-"&amp;TRIM(RIGHT(SUBSTITUTE(TRIM(SUBSTITUTE($T1518,CHAR(160)," "))," ",REPT(" ",60)),60)))&amp;".jpg")</f>
        <v/>
      </c>
    </row>
    <row r="1519" ht="42" customHeight="1">
      <c r="A1519" s="169" t="n">
        <v>32054</v>
      </c>
      <c r="B1519" s="171" t="inlineStr">
        <is>
          <t>James Hardie 1000 4 October, 1987</t>
        </is>
      </c>
      <c r="C1519" s="171" t="inlineStr">
        <is>
          <t>DSQ</t>
        </is>
      </c>
      <c r="D1519" s="171" t="inlineStr">
        <is>
          <t>B</t>
        </is>
      </c>
      <c r="E1519" s="171" t="n"/>
      <c r="F1519" s="171" t="n">
        <v>53</v>
      </c>
      <c r="G1519" s="171" t="inlineStr">
        <is>
          <t>Viacard Services</t>
        </is>
      </c>
      <c r="H1519" s="171" t="n"/>
      <c r="I1519" s="171" t="n"/>
      <c r="J1519" s="171" t="inlineStr">
        <is>
          <t>BMW M3</t>
        </is>
      </c>
      <c r="K1519" s="171" t="inlineStr">
        <is>
          <t>2332 L4</t>
        </is>
      </c>
      <c r="L1519" s="171" t="inlineStr">
        <is>
          <t>Ian Tulloch</t>
        </is>
      </c>
      <c r="M1519" s="171" t="inlineStr">
        <is>
          <t>NZL</t>
        </is>
      </c>
      <c r="N1519" s="690">
        <f>_xlfn.LET(_xlpm.d,_xlfn.XLOOKUP(L1519,'[1]Birth Dates'!$A:$A,'[1]Birth Dates'!$B:$B,"",0),IF(_xlpm.d=0,"",_xlpm.d))</f>
        <v/>
      </c>
      <c r="O1519" s="171">
        <f>IF(OR(N1519="",A1519="",NOT(ISNUMBER(N1519)),N1519&gt;A1519),"",DATEDIF(N1519,A1519,"Y")&amp;" years, "&amp;DATEDIF(N1519,A1519,"YM")&amp;" months, "&amp;DATEDIF(N1519,A1519,"MD")&amp;" days")</f>
        <v/>
      </c>
      <c r="P1519" s="171" t="inlineStr">
        <is>
          <t>Trevor Crowe</t>
        </is>
      </c>
      <c r="Q1519" s="171" t="inlineStr">
        <is>
          <t>NZL</t>
        </is>
      </c>
      <c r="R1519" s="690">
        <f>_xlfn.LET(_xlpm.d,_xlfn.XLOOKUP(P1519,'[1]Birth Dates'!$A:$A,'[1]Birth Dates'!$B:$B,"",0),IF(_xlpm.d=0,"",_xlpm.d))</f>
        <v/>
      </c>
      <c r="S1519" s="171">
        <f>IF(OR(R1519="",A1519="",NOT(ISNUMBER(R1519)),R1519&gt;A1519),"",DATEDIF(R1519,A1519,"Y")&amp;" years, "&amp;DATEDIF(R1519,A1519,"YM")&amp;" months, "&amp;DATEDIF(R1519,A1519,"MD")&amp;" days")</f>
        <v/>
      </c>
      <c r="T1519" s="309" t="inlineStr">
        <is>
          <t>Jim Keogh</t>
        </is>
      </c>
      <c r="U1519" s="171" t="inlineStr">
        <is>
          <t>AUS</t>
        </is>
      </c>
      <c r="V1519" s="690">
        <f>_xlfn.LET(_xlpm.d,_xlfn.XLOOKUP(T1519,'[1]Birth Dates'!$A:$A,'[1]Birth Dates'!$B:$B,"",0),IF(_xlpm.d=0,"",_xlpm.d))</f>
        <v/>
      </c>
      <c r="W1519" s="171">
        <f>IF(OR(V1519="",A1519="",NOT(ISNUMBER(V1519)),V1519&gt;A1519),"",DATEDIF(V1519,A1519,"Y")&amp;" years, "&amp;DATEDIF(V1519,A1519,"YM")&amp;" months, "&amp;DATEDIF(V1519,A1519,"MD")&amp;" days")</f>
        <v/>
      </c>
      <c r="X1519" s="171" t="n"/>
      <c r="Y1519" s="171" t="n"/>
      <c r="Z1519" s="171" t="n"/>
      <c r="AA1519" s="171" t="n"/>
      <c r="AB1519" s="171" t="n">
        <v>36</v>
      </c>
      <c r="AC1519" s="171" t="n"/>
      <c r="AD1519" s="171" t="n"/>
      <c r="AE1519" s="589" t="inlineStr">
        <is>
          <t>2:29.0800</t>
        </is>
      </c>
      <c r="AF1519" s="418">
        <f>IF(OR(AE1519="",AE1519="",AE1519=0),"",6.213/(AE1519*24))</f>
        <v/>
      </c>
      <c r="AG1519" s="241" t="n"/>
      <c r="AH1519" s="574" t="inlineStr"/>
      <c r="AI1519" s="418">
        <f>IF(OR(AH1519="",AH1519="",AH1519=0),"",6.213/(AH1519*24))</f>
        <v/>
      </c>
      <c r="AJ1519" s="175">
        <f>IF(AND(ISNUMBER(AB1519),ISNUMBER(AG1519)),AB1519-AG1519,"")</f>
        <v/>
      </c>
      <c r="AK1519" s="171" t="inlineStr">
        <is>
          <t>Disqualified</t>
        </is>
      </c>
      <c r="AL1519" s="171" t="n">
        <v>151</v>
      </c>
      <c r="AM1519" s="519" t="n"/>
      <c r="AN1519" s="671">
        <f>IF(OR(AL1519="",AM1519="",AM1519=0),"",AL1519*6.213/(AM1519*24))</f>
        <v/>
      </c>
      <c r="AO1519" s="477">
        <f>IF(AND(AL1519=AL1495,AM1519&lt;&gt;"",AM1495&lt;&gt;""),AM1519-AM1495,"")</f>
        <v/>
      </c>
      <c r="AP1519" s="171" t="n"/>
      <c r="AQ1519" s="574" t="inlineStr"/>
      <c r="AR1519" s="439">
        <f>IF(OR(AQ1519="",AQ1519="",AQ1519=0),"",6.213/(AQ1519*24))</f>
        <v/>
      </c>
      <c r="AS1519" s="436">
        <f>IF(OR(NOT(ISNUMBER(C1519)),NOT(ISNUMBER(AB1519))),"",IF(AG1519&lt;&gt;"",AG1519,AB1519)-C1519)</f>
        <v/>
      </c>
      <c r="AT1519" s="191" t="n"/>
      <c r="AU1519" s="195">
        <f>IF($B1519="","",TEXT($A1519,"yyyymmdd")&amp;"_P"&amp;$C1519&amp;"_C"&amp;$F1519&amp;"_"&amp;TRIM(RIGHT(SUBSTITUTE(TRIM(SUBSTITUTE($L1519,CHAR(160)," "))," ",REPT(" ",60)),60))&amp;IF($P1519="","","-"&amp;TRIM(RIGHT(SUBSTITUTE(TRIM(SUBSTITUTE($P1519,CHAR(160)," "))," ",REPT(" ",60)),60)))&amp;IF($T1519="","","-"&amp;TRIM(RIGHT(SUBSTITUTE(TRIM(SUBSTITUTE($T1519,CHAR(160)," "))," ",REPT(" ",60)),60)))&amp;".jpg")</f>
        <v/>
      </c>
    </row>
    <row r="1520" ht="42" customHeight="1">
      <c r="A1520" s="169" t="n">
        <v>32054</v>
      </c>
      <c r="B1520" s="171" t="inlineStr">
        <is>
          <t>James Hardie 1000 4 October, 1987</t>
        </is>
      </c>
      <c r="C1520" s="171" t="inlineStr">
        <is>
          <t>DSQ</t>
        </is>
      </c>
      <c r="D1520" s="171" t="inlineStr">
        <is>
          <t>A</t>
        </is>
      </c>
      <c r="E1520" s="171" t="n"/>
      <c r="F1520" s="171" t="n">
        <v>14</v>
      </c>
      <c r="G1520" s="171" t="inlineStr">
        <is>
          <t>NetComm (Aust) Racing</t>
        </is>
      </c>
      <c r="H1520" s="171" t="n"/>
      <c r="I1520" s="171" t="n"/>
      <c r="J1520" s="171" t="inlineStr">
        <is>
          <t>Nissan Skyline RS DR30</t>
        </is>
      </c>
      <c r="K1520" s="171" t="inlineStr">
        <is>
          <t>1990 tc L4</t>
        </is>
      </c>
      <c r="L1520" s="171" t="inlineStr">
        <is>
          <t>Murray Carter</t>
        </is>
      </c>
      <c r="M1520" s="171" t="inlineStr">
        <is>
          <t>AUS</t>
        </is>
      </c>
      <c r="N1520" s="690">
        <f>_xlfn.LET(_xlpm.d,_xlfn.XLOOKUP(L1520,'[1]Birth Dates'!$A:$A,'[1]Birth Dates'!$B:$B,"",0),IF(_xlpm.d=0,"",_xlpm.d))</f>
        <v/>
      </c>
      <c r="O1520" s="171">
        <f>IF(OR(N1520="",A1520="",NOT(ISNUMBER(N1520)),N1520&gt;A1520),"",DATEDIF(N1520,A1520,"Y")&amp;" years, "&amp;DATEDIF(N1520,A1520,"YM")&amp;" months, "&amp;DATEDIF(N1520,A1520,"MD")&amp;" days")</f>
        <v/>
      </c>
      <c r="P1520" s="171" t="inlineStr">
        <is>
          <t>Steve Masterton</t>
        </is>
      </c>
      <c r="Q1520" s="171" t="inlineStr">
        <is>
          <t>AUS</t>
        </is>
      </c>
      <c r="R1520" s="690">
        <f>_xlfn.LET(_xlpm.d,_xlfn.XLOOKUP(P1520,'[1]Birth Dates'!$A:$A,'[1]Birth Dates'!$B:$B,"",0),IF(_xlpm.d=0,"",_xlpm.d))</f>
        <v/>
      </c>
      <c r="S1520" s="171">
        <f>IF(OR(R1520="",A1520="",NOT(ISNUMBER(R1520)),R1520&gt;A1520),"",DATEDIF(R1520,A1520,"Y")&amp;" years, "&amp;DATEDIF(R1520,A1520,"YM")&amp;" months, "&amp;DATEDIF(R1520,A1520,"MD")&amp;" days")</f>
        <v/>
      </c>
      <c r="T1520" s="310" t="inlineStr">
        <is>
          <t>Denis Horley[4]</t>
        </is>
      </c>
      <c r="U1520" s="171" t="inlineStr">
        <is>
          <t>AUS</t>
        </is>
      </c>
      <c r="V1520" s="690">
        <f>_xlfn.LET(_xlpm.d,_xlfn.XLOOKUP(T1520,'[1]Birth Dates'!$A:$A,'[1]Birth Dates'!$B:$B,"",0),IF(_xlpm.d=0,"",_xlpm.d))</f>
        <v/>
      </c>
      <c r="W1520" s="171">
        <f>IF(OR(V1520="",A1520="",NOT(ISNUMBER(V1520)),V1520&gt;A1520),"",DATEDIF(V1520,A1520,"Y")&amp;" years, "&amp;DATEDIF(V1520,A1520,"YM")&amp;" months, "&amp;DATEDIF(V1520,A1520,"MD")&amp;" days")</f>
        <v/>
      </c>
      <c r="X1520" s="171" t="n"/>
      <c r="Y1520" s="171" t="n"/>
      <c r="Z1520" s="171" t="n"/>
      <c r="AA1520" s="171" t="n"/>
      <c r="AB1520" s="171" t="n">
        <v>30</v>
      </c>
      <c r="AC1520" s="171" t="n"/>
      <c r="AD1520" s="171" t="n"/>
      <c r="AE1520" s="589" t="inlineStr">
        <is>
          <t>2:28.2200</t>
        </is>
      </c>
      <c r="AF1520" s="418">
        <f>IF(OR(AE1520="",AE1520="",AE1520=0),"",6.213/(AE1520*24))</f>
        <v/>
      </c>
      <c r="AG1520" s="241" t="n"/>
      <c r="AH1520" s="574" t="inlineStr"/>
      <c r="AI1520" s="418">
        <f>IF(OR(AH1520="",AH1520="",AH1520=0),"",6.213/(AH1520*24))</f>
        <v/>
      </c>
      <c r="AJ1520" s="175">
        <f>IF(AND(ISNUMBER(AB1520),ISNUMBER(AG1520)),AB1520-AG1520,"")</f>
        <v/>
      </c>
      <c r="AK1520" s="171" t="inlineStr">
        <is>
          <t>Disqualified</t>
        </is>
      </c>
      <c r="AL1520" s="171" t="n">
        <v>147</v>
      </c>
      <c r="AM1520" s="519" t="n"/>
      <c r="AN1520" s="671">
        <f>IF(OR(AL1520="",AM1520="",AM1520=0),"",AL1520*6.213/(AM1520*24))</f>
        <v/>
      </c>
      <c r="AO1520" s="477">
        <f>IF(AND(AL1520=AL1519,AM1520&lt;&gt;"",AM1519&lt;&gt;""),AM1520-AM1519,"")</f>
        <v/>
      </c>
      <c r="AP1520" s="171" t="n"/>
      <c r="AQ1520" s="574" t="inlineStr"/>
      <c r="AR1520" s="439">
        <f>IF(OR(AQ1520="",AQ1520="",AQ1520=0),"",6.213/(AQ1520*24))</f>
        <v/>
      </c>
      <c r="AS1520" s="436">
        <f>IF(OR(NOT(ISNUMBER(C1520)),NOT(ISNUMBER(AB1520))),"",IF(AG1520&lt;&gt;"",AG1520,AB1520)-C1520)</f>
        <v/>
      </c>
      <c r="AT1520" s="191" t="n"/>
      <c r="AU1520" s="195">
        <f>IF($B1520="","",TEXT($A1520,"yyyymmdd")&amp;"_P"&amp;$C1520&amp;"_C"&amp;$F1520&amp;"_"&amp;TRIM(RIGHT(SUBSTITUTE(TRIM(SUBSTITUTE($L1520,CHAR(160)," "))," ",REPT(" ",60)),60))&amp;IF($P1520="","","-"&amp;TRIM(RIGHT(SUBSTITUTE(TRIM(SUBSTITUTE($P1520,CHAR(160)," "))," ",REPT(" ",60)),60)))&amp;IF($T1520="","","-"&amp;TRIM(RIGHT(SUBSTITUTE(TRIM(SUBSTITUTE($T1520,CHAR(160)," "))," ",REPT(" ",60)),60)))&amp;".jpg")</f>
        <v/>
      </c>
    </row>
    <row r="1521" ht="42" customHeight="1">
      <c r="A1521" s="169" t="n">
        <v>32054</v>
      </c>
      <c r="B1521" s="171" t="inlineStr">
        <is>
          <t>James Hardie 1000 4 October, 1987</t>
        </is>
      </c>
      <c r="C1521" s="171" t="inlineStr">
        <is>
          <t>DNF</t>
        </is>
      </c>
      <c r="D1521" s="171" t="inlineStr">
        <is>
          <t>C</t>
        </is>
      </c>
      <c r="E1521" s="171" t="n"/>
      <c r="F1521" s="171" t="n">
        <v>90</v>
      </c>
      <c r="G1521" s="171" t="inlineStr">
        <is>
          <t>Toyota Team Australia</t>
        </is>
      </c>
      <c r="H1521" s="171" t="n"/>
      <c r="I1521" s="171" t="n"/>
      <c r="J1521" s="171" t="inlineStr">
        <is>
          <t>Toyota Corolla GT</t>
        </is>
      </c>
      <c r="K1521" s="171" t="inlineStr">
        <is>
          <t>1587 L4</t>
        </is>
      </c>
      <c r="L1521" s="171" t="inlineStr">
        <is>
          <t>Drew Price</t>
        </is>
      </c>
      <c r="M1521" s="171" t="inlineStr">
        <is>
          <t>AUS</t>
        </is>
      </c>
      <c r="N1521" s="690">
        <f>_xlfn.LET(_xlpm.d,_xlfn.XLOOKUP(L1521,'[1]Birth Dates'!$A:$A,'[1]Birth Dates'!$B:$B,"",0),IF(_xlpm.d=0,"",_xlpm.d))</f>
        <v/>
      </c>
      <c r="O1521" s="171">
        <f>IF(OR(N1521="",A1521="",NOT(ISNUMBER(N1521)),N1521&gt;A1521),"",DATEDIF(N1521,A1521,"Y")&amp;" years, "&amp;DATEDIF(N1521,A1521,"YM")&amp;" months, "&amp;DATEDIF(N1521,A1521,"MD")&amp;" days")</f>
        <v/>
      </c>
      <c r="P1521" s="171" t="inlineStr">
        <is>
          <t>John Smith</t>
        </is>
      </c>
      <c r="Q1521" s="171" t="inlineStr">
        <is>
          <t>AUS</t>
        </is>
      </c>
      <c r="R1521" s="690">
        <f>_xlfn.LET(_xlpm.d,_xlfn.XLOOKUP(P1521,'[1]Birth Dates'!$A:$A,'[1]Birth Dates'!$B:$B,"",0),IF(_xlpm.d=0,"",_xlpm.d))</f>
        <v/>
      </c>
      <c r="S1521" s="171">
        <f>IF(OR(R1521="",A1521="",NOT(ISNUMBER(R1521)),R1521&gt;A1521),"",DATEDIF(R1521,A1521,"Y")&amp;" years, "&amp;DATEDIF(R1521,A1521,"YM")&amp;" months, "&amp;DATEDIF(R1521,A1521,"MD")&amp;" days")</f>
        <v/>
      </c>
      <c r="T1521" s="171" t="n"/>
      <c r="U1521" s="171" t="n"/>
      <c r="V1521" s="690">
        <f>_xlfn.LET(_xlpm.d,_xlfn.XLOOKUP(T1521,'[1]Birth Dates'!$A:$A,'[1]Birth Dates'!$B:$B,"",0),IF(_xlpm.d=0,"",_xlpm.d))</f>
        <v/>
      </c>
      <c r="W1521" s="171">
        <f>IF(OR(V1521="",A1521="",NOT(ISNUMBER(V1521)),V1521&gt;A1521),"",DATEDIF(V1521,A1521,"Y")&amp;" years, "&amp;DATEDIF(V1521,A1521,"YM")&amp;" months, "&amp;DATEDIF(V1521,A1521,"MD")&amp;" days")</f>
        <v/>
      </c>
      <c r="X1521" s="171" t="n"/>
      <c r="Y1521" s="171" t="n"/>
      <c r="Z1521" s="171" t="n"/>
      <c r="AA1521" s="171" t="n"/>
      <c r="AB1521" s="171" t="n">
        <v>43</v>
      </c>
      <c r="AC1521" s="171" t="n"/>
      <c r="AD1521" s="171" t="n"/>
      <c r="AE1521" s="589" t="inlineStr">
        <is>
          <t>2:35.3000</t>
        </is>
      </c>
      <c r="AF1521" s="418">
        <f>IF(OR(AE1521="",AE1521="",AE1521=0),"",6.213/(AE1521*24))</f>
        <v/>
      </c>
      <c r="AG1521" s="241" t="n"/>
      <c r="AH1521" s="574" t="inlineStr"/>
      <c r="AI1521" s="418">
        <f>IF(OR(AH1521="",AH1521="",AH1521=0),"",6.213/(AH1521*24))</f>
        <v/>
      </c>
      <c r="AJ1521" s="175">
        <f>IF(AND(ISNUMBER(AB1521),ISNUMBER(AG1521)),AB1521-AG1521,"")</f>
        <v/>
      </c>
      <c r="AK1521" s="171" t="inlineStr">
        <is>
          <t>Accident</t>
        </is>
      </c>
      <c r="AL1521" s="171" t="n">
        <v>119</v>
      </c>
      <c r="AM1521" s="519" t="n"/>
      <c r="AN1521" s="671">
        <f>IF(OR(AL1521="",AM1521="",AM1521=0),"",AL1521*6.213/(AM1521*24))</f>
        <v/>
      </c>
      <c r="AO1521" s="477">
        <f>IF(AND(AL1521=AL1520,AM1521&lt;&gt;"",AM1520&lt;&gt;""),AM1521-AM1520,"")</f>
        <v/>
      </c>
      <c r="AP1521" s="171" t="n"/>
      <c r="AQ1521" s="574" t="inlineStr"/>
      <c r="AR1521" s="439">
        <f>IF(OR(AQ1521="",AQ1521="",AQ1521=0),"",6.213/(AQ1521*24))</f>
        <v/>
      </c>
      <c r="AS1521" s="436">
        <f>IF(OR(NOT(ISNUMBER(C1521)),NOT(ISNUMBER(AB1521))),"",IF(AG1521&lt;&gt;"",AG1521,AB1521)-C1521)</f>
        <v/>
      </c>
      <c r="AT1521" s="191" t="n"/>
      <c r="AU1521" s="195">
        <f>IF($B1521="","",TEXT($A1521,"yyyymmdd")&amp;"_P"&amp;$C1521&amp;"_C"&amp;$F1521&amp;"_"&amp;TRIM(RIGHT(SUBSTITUTE(TRIM(SUBSTITUTE($L1521,CHAR(160)," "))," ",REPT(" ",60)),60))&amp;IF($P1521="","","-"&amp;TRIM(RIGHT(SUBSTITUTE(TRIM(SUBSTITUTE($P1521,CHAR(160)," "))," ",REPT(" ",60)),60)))&amp;IF($T1521="","","-"&amp;TRIM(RIGHT(SUBSTITUTE(TRIM(SUBSTITUTE($T1521,CHAR(160)," "))," ",REPT(" ",60)),60)))&amp;".jpg")</f>
        <v/>
      </c>
    </row>
    <row r="1522" ht="42" customHeight="1">
      <c r="A1522" s="169" t="n">
        <v>32054</v>
      </c>
      <c r="B1522" s="171" t="inlineStr">
        <is>
          <t>James Hardie 1000 4 October, 1987</t>
        </is>
      </c>
      <c r="C1522" s="171" t="inlineStr">
        <is>
          <t>DNF</t>
        </is>
      </c>
      <c r="D1522" s="171" t="inlineStr">
        <is>
          <t>C</t>
        </is>
      </c>
      <c r="E1522" s="171" t="n"/>
      <c r="F1522" s="171" t="n">
        <v>91</v>
      </c>
      <c r="G1522" s="171" t="inlineStr">
        <is>
          <t>Toyota Team Australia</t>
        </is>
      </c>
      <c r="H1522" s="171" t="n"/>
      <c r="I1522" s="171" t="n"/>
      <c r="J1522" s="171" t="inlineStr">
        <is>
          <t>Toyota Corolla GT</t>
        </is>
      </c>
      <c r="K1522" s="171" t="inlineStr">
        <is>
          <t>1587 L4</t>
        </is>
      </c>
      <c r="L1522" s="171" t="inlineStr">
        <is>
          <t>John Faulkner</t>
        </is>
      </c>
      <c r="M1522" s="171" t="inlineStr">
        <is>
          <t>NZL</t>
        </is>
      </c>
      <c r="N1522" s="690">
        <f>_xlfn.LET(_xlpm.d,_xlfn.XLOOKUP(L1522,'[1]Birth Dates'!$A:$A,'[1]Birth Dates'!$B:$B,"",0),IF(_xlpm.d=0,"",_xlpm.d))</f>
        <v/>
      </c>
      <c r="O1522" s="171">
        <f>IF(OR(N1522="",A1522="",NOT(ISNUMBER(N1522)),N1522&gt;A1522),"",DATEDIF(N1522,A1522,"Y")&amp;" years, "&amp;DATEDIF(N1522,A1522,"YM")&amp;" months, "&amp;DATEDIF(N1522,A1522,"MD")&amp;" days")</f>
        <v/>
      </c>
      <c r="P1522" s="171" t="inlineStr">
        <is>
          <t>Mike Quinn</t>
        </is>
      </c>
      <c r="Q1522" s="171" t="inlineStr">
        <is>
          <t>AUS</t>
        </is>
      </c>
      <c r="R1522" s="690">
        <f>_xlfn.LET(_xlpm.d,_xlfn.XLOOKUP(P1522,'[1]Birth Dates'!$A:$A,'[1]Birth Dates'!$B:$B,"",0),IF(_xlpm.d=0,"",_xlpm.d))</f>
        <v/>
      </c>
      <c r="S1522" s="171">
        <f>IF(OR(R1522="",A1522="",NOT(ISNUMBER(R1522)),R1522&gt;A1522),"",DATEDIF(R1522,A1522,"Y")&amp;" years, "&amp;DATEDIF(R1522,A1522,"YM")&amp;" months, "&amp;DATEDIF(R1522,A1522,"MD")&amp;" days")</f>
        <v/>
      </c>
      <c r="T1522" s="309" t="inlineStr">
        <is>
          <t>John Smith</t>
        </is>
      </c>
      <c r="U1522" s="171" t="inlineStr">
        <is>
          <t>AUS</t>
        </is>
      </c>
      <c r="V1522" s="690">
        <f>_xlfn.LET(_xlpm.d,_xlfn.XLOOKUP(T1522,'[1]Birth Dates'!$A:$A,'[1]Birth Dates'!$B:$B,"",0),IF(_xlpm.d=0,"",_xlpm.d))</f>
        <v/>
      </c>
      <c r="W1522" s="171">
        <f>IF(OR(V1522="",A1522="",NOT(ISNUMBER(V1522)),V1522&gt;A1522),"",DATEDIF(V1522,A1522,"Y")&amp;" years, "&amp;DATEDIF(V1522,A1522,"YM")&amp;" months, "&amp;DATEDIF(V1522,A1522,"MD")&amp;" days")</f>
        <v/>
      </c>
      <c r="X1522" s="171" t="n"/>
      <c r="Y1522" s="171" t="n"/>
      <c r="Z1522" s="171" t="n"/>
      <c r="AA1522" s="171" t="n"/>
      <c r="AB1522" s="171" t="n">
        <v>45</v>
      </c>
      <c r="AC1522" s="171" t="n"/>
      <c r="AD1522" s="171" t="n"/>
      <c r="AE1522" s="589" t="inlineStr">
        <is>
          <t>2:37.5800</t>
        </is>
      </c>
      <c r="AF1522" s="418">
        <f>IF(OR(AE1522="",AE1522="",AE1522=0),"",6.213/(AE1522*24))</f>
        <v/>
      </c>
      <c r="AG1522" s="241" t="n"/>
      <c r="AH1522" s="574" t="inlineStr"/>
      <c r="AI1522" s="418">
        <f>IF(OR(AH1522="",AH1522="",AH1522=0),"",6.213/(AH1522*24))</f>
        <v/>
      </c>
      <c r="AJ1522" s="175">
        <f>IF(AND(ISNUMBER(AB1522),ISNUMBER(AG1522)),AB1522-AG1522,"")</f>
        <v/>
      </c>
      <c r="AK1522" s="171" t="inlineStr">
        <is>
          <t>Accident</t>
        </is>
      </c>
      <c r="AL1522" s="171" t="n">
        <v>118</v>
      </c>
      <c r="AM1522" s="519" t="n"/>
      <c r="AN1522" s="671">
        <f>IF(OR(AL1522="",AM1522="",AM1522=0),"",AL1522*6.213/(AM1522*24))</f>
        <v/>
      </c>
      <c r="AO1522" s="477">
        <f>IF(AND(AL1522=AL1521,AM1522&lt;&gt;"",AM1521&lt;&gt;""),AM1522-AM1521,"")</f>
        <v/>
      </c>
      <c r="AP1522" s="171" t="n"/>
      <c r="AQ1522" s="574" t="inlineStr"/>
      <c r="AR1522" s="439">
        <f>IF(OR(AQ1522="",AQ1522="",AQ1522=0),"",6.213/(AQ1522*24))</f>
        <v/>
      </c>
      <c r="AS1522" s="436">
        <f>IF(OR(NOT(ISNUMBER(C1522)),NOT(ISNUMBER(AB1522))),"",IF(AG1522&lt;&gt;"",AG1522,AB1522)-C1522)</f>
        <v/>
      </c>
      <c r="AT1522" s="191" t="n"/>
      <c r="AU1522" s="195">
        <f>IF($B1522="","",TEXT($A1522,"yyyymmdd")&amp;"_P"&amp;$C1522&amp;"_C"&amp;$F1522&amp;"_"&amp;TRIM(RIGHT(SUBSTITUTE(TRIM(SUBSTITUTE($L1522,CHAR(160)," "))," ",REPT(" ",60)),60))&amp;IF($P1522="","","-"&amp;TRIM(RIGHT(SUBSTITUTE(TRIM(SUBSTITUTE($P1522,CHAR(160)," "))," ",REPT(" ",60)),60)))&amp;IF($T1522="","","-"&amp;TRIM(RIGHT(SUBSTITUTE(TRIM(SUBSTITUTE($T1522,CHAR(160)," "))," ",REPT(" ",60)),60)))&amp;".jpg")</f>
        <v/>
      </c>
    </row>
    <row r="1523" ht="56" customHeight="1">
      <c r="A1523" s="169" t="n">
        <v>32054</v>
      </c>
      <c r="B1523" s="171" t="inlineStr">
        <is>
          <t>James Hardie 1000 4 October, 1987</t>
        </is>
      </c>
      <c r="C1523" s="171" t="inlineStr">
        <is>
          <t>DNF</t>
        </is>
      </c>
      <c r="D1523" s="171" t="inlineStr">
        <is>
          <t>A</t>
        </is>
      </c>
      <c r="E1523" s="171" t="n"/>
      <c r="F1523" s="171" t="n">
        <v>2</v>
      </c>
      <c r="G1523" s="171" t="inlineStr">
        <is>
          <t>Roadways Racing</t>
        </is>
      </c>
      <c r="H1523" s="171" t="n"/>
      <c r="I1523" s="171" t="n"/>
      <c r="J1523" s="171" t="inlineStr">
        <is>
          <t>Holden Commodore VL SS Group A</t>
        </is>
      </c>
      <c r="K1523" s="171" t="inlineStr">
        <is>
          <t>4980 V8</t>
        </is>
      </c>
      <c r="L1523" s="171" t="inlineStr">
        <is>
          <t>Allan Grice</t>
        </is>
      </c>
      <c r="M1523" s="171" t="inlineStr">
        <is>
          <t>AUS</t>
        </is>
      </c>
      <c r="N1523" s="690">
        <f>_xlfn.LET(_xlpm.d,_xlfn.XLOOKUP(L1523,'[1]Birth Dates'!$A:$A,'[1]Birth Dates'!$B:$B,"",0),IF(_xlpm.d=0,"",_xlpm.d))</f>
        <v/>
      </c>
      <c r="O1523" s="171">
        <f>IF(OR(N1523="",A1523="",NOT(ISNUMBER(N1523)),N1523&gt;A1523),"",DATEDIF(N1523,A1523,"Y")&amp;" years, "&amp;DATEDIF(N1523,A1523,"YM")&amp;" months, "&amp;DATEDIF(N1523,A1523,"MD")&amp;" days")</f>
        <v/>
      </c>
      <c r="P1523" s="171" t="inlineStr">
        <is>
          <t>Win Percy</t>
        </is>
      </c>
      <c r="Q1523" s="171" t="inlineStr">
        <is>
          <t>GBR</t>
        </is>
      </c>
      <c r="R1523" s="690">
        <f>_xlfn.LET(_xlpm.d,_xlfn.XLOOKUP(P1523,'[1]Birth Dates'!$A:$A,'[1]Birth Dates'!$B:$B,"",0),IF(_xlpm.d=0,"",_xlpm.d))</f>
        <v/>
      </c>
      <c r="S1523" s="171">
        <f>IF(OR(R1523="",A1523="",NOT(ISNUMBER(R1523)),R1523&gt;A1523),"",DATEDIF(R1523,A1523,"Y")&amp;" years, "&amp;DATEDIF(R1523,A1523,"YM")&amp;" months, "&amp;DATEDIF(R1523,A1523,"MD")&amp;" days")</f>
        <v/>
      </c>
      <c r="T1523" s="171" t="n"/>
      <c r="U1523" s="171" t="n"/>
      <c r="V1523" s="690">
        <f>_xlfn.LET(_xlpm.d,_xlfn.XLOOKUP(T1523,'[1]Birth Dates'!$A:$A,'[1]Birth Dates'!$B:$B,"",0),IF(_xlpm.d=0,"",_xlpm.d))</f>
        <v/>
      </c>
      <c r="W1523" s="171">
        <f>IF(OR(V1523="",A1523="",NOT(ISNUMBER(V1523)),V1523&gt;A1523),"",DATEDIF(V1523,A1523,"Y")&amp;" years, "&amp;DATEDIF(V1523,A1523,"YM")&amp;" months, "&amp;DATEDIF(V1523,A1523,"MD")&amp;" days")</f>
        <v/>
      </c>
      <c r="X1523" s="171" t="n"/>
      <c r="Y1523" s="171" t="n"/>
      <c r="Z1523" s="171" t="n"/>
      <c r="AA1523" s="171" t="n"/>
      <c r="AB1523" s="171" t="n">
        <v>7</v>
      </c>
      <c r="AC1523" s="171" t="n"/>
      <c r="AD1523" s="171" t="n"/>
      <c r="AE1523" s="589" t="inlineStr">
        <is>
          <t>2:21.3800</t>
        </is>
      </c>
      <c r="AF1523" s="418">
        <f>IF(OR(AE1523="",AE1523="",AE1523=0),"",6.213/(AE1523*24))</f>
        <v/>
      </c>
      <c r="AG1523" s="241" t="n">
        <v>7</v>
      </c>
      <c r="AH1523" s="589" t="inlineStr">
        <is>
          <t>2:23.6260</t>
        </is>
      </c>
      <c r="AI1523" s="418">
        <f>IF(OR(AH1523="",AH1523="",AH1523=0),"",6.213/(AH1523*24))</f>
        <v/>
      </c>
      <c r="AJ1523" s="175">
        <f>IF(AND(ISNUMBER(AB1523),ISNUMBER(AG1523)),AB1523-AG1523,"")</f>
        <v/>
      </c>
      <c r="AK1523" s="171" t="inlineStr">
        <is>
          <t>Axle</t>
        </is>
      </c>
      <c r="AL1523" s="171" t="n">
        <v>96</v>
      </c>
      <c r="AM1523" s="519" t="n"/>
      <c r="AN1523" s="671">
        <f>IF(OR(AL1523="",AM1523="",AM1523=0),"",AL1523*6.213/(AM1523*24))</f>
        <v/>
      </c>
      <c r="AO1523" s="477">
        <f>IF(AND(AL1523=AL1522,AM1523&lt;&gt;"",AM1522&lt;&gt;""),AM1523-AM1522,"")</f>
        <v/>
      </c>
      <c r="AP1523" s="171" t="n"/>
      <c r="AQ1523" s="574" t="inlineStr"/>
      <c r="AR1523" s="439">
        <f>IF(OR(AQ1523="",AQ1523="",AQ1523=0),"",6.213/(AQ1523*24))</f>
        <v/>
      </c>
      <c r="AS1523" s="436">
        <f>IF(OR(NOT(ISNUMBER(C1523)),NOT(ISNUMBER(AB1523))),"",IF(AG1523&lt;&gt;"",AG1523,AB1523)-C1523)</f>
        <v/>
      </c>
      <c r="AT1523" s="191" t="n"/>
      <c r="AU1523" s="195">
        <f>IF($B1523="","",TEXT($A1523,"yyyymmdd")&amp;"_P"&amp;$C1523&amp;"_C"&amp;$F1523&amp;"_"&amp;TRIM(RIGHT(SUBSTITUTE(TRIM(SUBSTITUTE($L1523,CHAR(160)," "))," ",REPT(" ",60)),60))&amp;IF($P1523="","","-"&amp;TRIM(RIGHT(SUBSTITUTE(TRIM(SUBSTITUTE($P1523,CHAR(160)," "))," ",REPT(" ",60)),60)))&amp;IF($T1523="","","-"&amp;TRIM(RIGHT(SUBSTITUTE(TRIM(SUBSTITUTE($T1523,CHAR(160)," "))," ",REPT(" ",60)),60)))&amp;".jpg")</f>
        <v/>
      </c>
    </row>
    <row r="1524" ht="42" customHeight="1">
      <c r="A1524" s="169" t="n">
        <v>32054</v>
      </c>
      <c r="B1524" s="171" t="inlineStr">
        <is>
          <t>James Hardie 1000 4 October, 1987</t>
        </is>
      </c>
      <c r="C1524" s="171" t="inlineStr">
        <is>
          <t>DNF</t>
        </is>
      </c>
      <c r="D1524" s="171" t="inlineStr">
        <is>
          <t>C</t>
        </is>
      </c>
      <c r="E1524" s="171" t="n"/>
      <c r="F1524" s="171" t="n">
        <v>92</v>
      </c>
      <c r="G1524" s="171" t="inlineStr">
        <is>
          <t>Ratcliff Transport Spares</t>
        </is>
      </c>
      <c r="H1524" s="171" t="n"/>
      <c r="I1524" s="171" t="n"/>
      <c r="J1524" s="171" t="inlineStr">
        <is>
          <t>Toyota Sprinter AE86</t>
        </is>
      </c>
      <c r="K1524" s="171" t="inlineStr">
        <is>
          <t>1587 L4</t>
        </is>
      </c>
      <c r="L1524" s="171" t="inlineStr">
        <is>
          <t>David Ratcliff</t>
        </is>
      </c>
      <c r="M1524" s="171" t="inlineStr">
        <is>
          <t>AUS</t>
        </is>
      </c>
      <c r="N1524" s="690">
        <f>_xlfn.LET(_xlpm.d,_xlfn.XLOOKUP(L1524,'[1]Birth Dates'!$A:$A,'[1]Birth Dates'!$B:$B,"",0),IF(_xlpm.d=0,"",_xlpm.d))</f>
        <v/>
      </c>
      <c r="O1524" s="171">
        <f>IF(OR(N1524="",A1524="",NOT(ISNUMBER(N1524)),N1524&gt;A1524),"",DATEDIF(N1524,A1524,"Y")&amp;" years, "&amp;DATEDIF(N1524,A1524,"YM")&amp;" months, "&amp;DATEDIF(N1524,A1524,"MD")&amp;" days")</f>
        <v/>
      </c>
      <c r="P1524" s="171" t="inlineStr">
        <is>
          <t>Mark Gibbs</t>
        </is>
      </c>
      <c r="Q1524" s="171" t="inlineStr">
        <is>
          <t>AUS</t>
        </is>
      </c>
      <c r="R1524" s="690">
        <f>_xlfn.LET(_xlpm.d,_xlfn.XLOOKUP(P1524,'[1]Birth Dates'!$A:$A,'[1]Birth Dates'!$B:$B,"",0),IF(_xlpm.d=0,"",_xlpm.d))</f>
        <v/>
      </c>
      <c r="S1524" s="171">
        <f>IF(OR(R1524="",A1524="",NOT(ISNUMBER(R1524)),R1524&gt;A1524),"",DATEDIF(R1524,A1524,"Y")&amp;" years, "&amp;DATEDIF(R1524,A1524,"YM")&amp;" months, "&amp;DATEDIF(R1524,A1524,"MD")&amp;" days")</f>
        <v/>
      </c>
      <c r="T1524" s="171" t="n"/>
      <c r="U1524" s="171" t="n"/>
      <c r="V1524" s="690">
        <f>_xlfn.LET(_xlpm.d,_xlfn.XLOOKUP(T1524,'[1]Birth Dates'!$A:$A,'[1]Birth Dates'!$B:$B,"",0),IF(_xlpm.d=0,"",_xlpm.d))</f>
        <v/>
      </c>
      <c r="W1524" s="171">
        <f>IF(OR(V1524="",A1524="",NOT(ISNUMBER(V1524)),V1524&gt;A1524),"",DATEDIF(V1524,A1524,"Y")&amp;" years, "&amp;DATEDIF(V1524,A1524,"YM")&amp;" months, "&amp;DATEDIF(V1524,A1524,"MD")&amp;" days")</f>
        <v/>
      </c>
      <c r="X1524" s="171" t="n"/>
      <c r="Y1524" s="171" t="n"/>
      <c r="Z1524" s="171" t="n"/>
      <c r="AA1524" s="171" t="n"/>
      <c r="AB1524" s="171" t="n">
        <v>49</v>
      </c>
      <c r="AC1524" s="171" t="n"/>
      <c r="AD1524" s="171" t="n"/>
      <c r="AE1524" s="589" t="inlineStr">
        <is>
          <t>2:44.2800</t>
        </is>
      </c>
      <c r="AF1524" s="418">
        <f>IF(OR(AE1524="",AE1524="",AE1524=0),"",6.213/(AE1524*24))</f>
        <v/>
      </c>
      <c r="AG1524" s="241" t="n"/>
      <c r="AH1524" s="574" t="inlineStr"/>
      <c r="AI1524" s="418">
        <f>IF(OR(AH1524="",AH1524="",AH1524=0),"",6.213/(AH1524*24))</f>
        <v/>
      </c>
      <c r="AJ1524" s="175">
        <f>IF(AND(ISNUMBER(AB1524),ISNUMBER(AG1524)),AB1524-AG1524,"")</f>
        <v/>
      </c>
      <c r="AK1524" s="171" t="inlineStr">
        <is>
          <t>Crankshaft</t>
        </is>
      </c>
      <c r="AL1524" s="171" t="n">
        <v>96</v>
      </c>
      <c r="AM1524" s="519" t="n"/>
      <c r="AN1524" s="671">
        <f>IF(OR(AL1524="",AM1524="",AM1524=0),"",AL1524*6.213/(AM1524*24))</f>
        <v/>
      </c>
      <c r="AO1524" s="477">
        <f>IF(AND(AL1524=AL1523,AM1524&lt;&gt;"",AM1523&lt;&gt;""),AM1524-AM1523,"")</f>
        <v/>
      </c>
      <c r="AP1524" s="171" t="n"/>
      <c r="AQ1524" s="574" t="inlineStr"/>
      <c r="AR1524" s="439">
        <f>IF(OR(AQ1524="",AQ1524="",AQ1524=0),"",6.213/(AQ1524*24))</f>
        <v/>
      </c>
      <c r="AS1524" s="436">
        <f>IF(OR(NOT(ISNUMBER(C1524)),NOT(ISNUMBER(AB1524))),"",IF(AG1524&lt;&gt;"",AG1524,AB1524)-C1524)</f>
        <v/>
      </c>
      <c r="AT1524" s="191" t="n"/>
      <c r="AU1524" s="195">
        <f>IF($B1524="","",TEXT($A1524,"yyyymmdd")&amp;"_P"&amp;$C1524&amp;"_C"&amp;$F1524&amp;"_"&amp;TRIM(RIGHT(SUBSTITUTE(TRIM(SUBSTITUTE($L1524,CHAR(160)," "))," ",REPT(" ",60)),60))&amp;IF($P1524="","","-"&amp;TRIM(RIGHT(SUBSTITUTE(TRIM(SUBSTITUTE($P1524,CHAR(160)," "))," ",REPT(" ",60)),60)))&amp;IF($T1524="","","-"&amp;TRIM(RIGHT(SUBSTITUTE(TRIM(SUBSTITUTE($T1524,CHAR(160)," "))," ",REPT(" ",60)),60)))&amp;".jpg")</f>
        <v/>
      </c>
    </row>
    <row r="1525" ht="56" customHeight="1">
      <c r="A1525" s="169" t="n">
        <v>32054</v>
      </c>
      <c r="B1525" s="171" t="inlineStr">
        <is>
          <t>James Hardie 1000 4 October, 1987</t>
        </is>
      </c>
      <c r="C1525" s="171" t="inlineStr">
        <is>
          <t>DNF</t>
        </is>
      </c>
      <c r="D1525" s="171" t="inlineStr">
        <is>
          <t>A</t>
        </is>
      </c>
      <c r="E1525" s="171" t="n"/>
      <c r="F1525" s="171" t="n">
        <v>37</v>
      </c>
      <c r="G1525" s="171" t="inlineStr">
        <is>
          <t>Brian Callaghan Racing Pty Ltd</t>
        </is>
      </c>
      <c r="H1525" s="171" t="n"/>
      <c r="I1525" s="171" t="n"/>
      <c r="J1525" s="171" t="inlineStr">
        <is>
          <t>Holden Commodore VK SS Group A</t>
        </is>
      </c>
      <c r="K1525" s="171" t="inlineStr">
        <is>
          <t>4980 V8</t>
        </is>
      </c>
      <c r="L1525" s="171" t="inlineStr">
        <is>
          <t>Barry Graham</t>
        </is>
      </c>
      <c r="M1525" s="171" t="inlineStr">
        <is>
          <t>AUS</t>
        </is>
      </c>
      <c r="N1525" s="690">
        <f>_xlfn.LET(_xlpm.d,_xlfn.XLOOKUP(L1525,'[1]Birth Dates'!$A:$A,'[1]Birth Dates'!$B:$B,"",0),IF(_xlpm.d=0,"",_xlpm.d))</f>
        <v/>
      </c>
      <c r="O1525" s="171">
        <f>IF(OR(N1525="",A1525="",NOT(ISNUMBER(N1525)),N1525&gt;A1525),"",DATEDIF(N1525,A1525,"Y")&amp;" years, "&amp;DATEDIF(N1525,A1525,"YM")&amp;" months, "&amp;DATEDIF(N1525,A1525,"MD")&amp;" days")</f>
        <v/>
      </c>
      <c r="P1525" s="171" t="inlineStr">
        <is>
          <t>Brian Callaghan</t>
        </is>
      </c>
      <c r="Q1525" s="171" t="inlineStr">
        <is>
          <t>AUS</t>
        </is>
      </c>
      <c r="R1525" s="690">
        <f>_xlfn.LET(_xlpm.d,_xlfn.XLOOKUP(P1525,'[1]Birth Dates'!$A:$A,'[1]Birth Dates'!$B:$B,"",0),IF(_xlpm.d=0,"",_xlpm.d))</f>
        <v/>
      </c>
      <c r="S1525" s="171">
        <f>IF(OR(R1525="",A1525="",NOT(ISNUMBER(R1525)),R1525&gt;A1525),"",DATEDIF(R1525,A1525,"Y")&amp;" years, "&amp;DATEDIF(R1525,A1525,"YM")&amp;" months, "&amp;DATEDIF(R1525,A1525,"MD")&amp;" days")</f>
        <v/>
      </c>
      <c r="T1525" s="171" t="n"/>
      <c r="U1525" s="171" t="n"/>
      <c r="V1525" s="690">
        <f>_xlfn.LET(_xlpm.d,_xlfn.XLOOKUP(T1525,'[1]Birth Dates'!$A:$A,'[1]Birth Dates'!$B:$B,"",0),IF(_xlpm.d=0,"",_xlpm.d))</f>
        <v/>
      </c>
      <c r="W1525" s="171">
        <f>IF(OR(V1525="",A1525="",NOT(ISNUMBER(V1525)),V1525&gt;A1525),"",DATEDIF(V1525,A1525,"Y")&amp;" years, "&amp;DATEDIF(V1525,A1525,"YM")&amp;" months, "&amp;DATEDIF(V1525,A1525,"MD")&amp;" days")</f>
        <v/>
      </c>
      <c r="X1525" s="171" t="n"/>
      <c r="Y1525" s="171" t="n"/>
      <c r="Z1525" s="171" t="n"/>
      <c r="AA1525" s="171" t="n"/>
      <c r="AB1525" s="171" t="n">
        <v>26</v>
      </c>
      <c r="AC1525" s="171" t="n"/>
      <c r="AD1525" s="171" t="n"/>
      <c r="AE1525" s="589" t="inlineStr">
        <is>
          <t>2:26.8400</t>
        </is>
      </c>
      <c r="AF1525" s="418">
        <f>IF(OR(AE1525="",AE1525="",AE1525=0),"",6.213/(AE1525*24))</f>
        <v/>
      </c>
      <c r="AG1525" s="241" t="n"/>
      <c r="AH1525" s="574" t="inlineStr"/>
      <c r="AI1525" s="418">
        <f>IF(OR(AH1525="",AH1525="",AH1525=0),"",6.213/(AH1525*24))</f>
        <v/>
      </c>
      <c r="AJ1525" s="175">
        <f>IF(AND(ISNUMBER(AB1525),ISNUMBER(AG1525)),AB1525-AG1525,"")</f>
        <v/>
      </c>
      <c r="AK1525" s="171" t="inlineStr">
        <is>
          <t>Engine</t>
        </is>
      </c>
      <c r="AL1525" s="171" t="n">
        <v>86</v>
      </c>
      <c r="AM1525" s="519" t="n"/>
      <c r="AN1525" s="671">
        <f>IF(OR(AL1525="",AM1525="",AM1525=0),"",AL1525*6.213/(AM1525*24))</f>
        <v/>
      </c>
      <c r="AO1525" s="477">
        <f>IF(AND(AL1525=AL1524,AM1525&lt;&gt;"",AM1524&lt;&gt;""),AM1525-AM1524,"")</f>
        <v/>
      </c>
      <c r="AP1525" s="171" t="n"/>
      <c r="AQ1525" s="574" t="inlineStr"/>
      <c r="AR1525" s="439">
        <f>IF(OR(AQ1525="",AQ1525="",AQ1525=0),"",6.213/(AQ1525*24))</f>
        <v/>
      </c>
      <c r="AS1525" s="436">
        <f>IF(OR(NOT(ISNUMBER(C1525)),NOT(ISNUMBER(AB1525))),"",IF(AG1525&lt;&gt;"",AG1525,AB1525)-C1525)</f>
        <v/>
      </c>
      <c r="AT1525" s="191" t="n"/>
      <c r="AU1525" s="195">
        <f>IF($B1525="","",TEXT($A1525,"yyyymmdd")&amp;"_P"&amp;$C1525&amp;"_C"&amp;$F1525&amp;"_"&amp;TRIM(RIGHT(SUBSTITUTE(TRIM(SUBSTITUTE($L1525,CHAR(160)," "))," ",REPT(" ",60)),60))&amp;IF($P1525="","","-"&amp;TRIM(RIGHT(SUBSTITUTE(TRIM(SUBSTITUTE($P1525,CHAR(160)," "))," ",REPT(" ",60)),60)))&amp;IF($T1525="","","-"&amp;TRIM(RIGHT(SUBSTITUTE(TRIM(SUBSTITUTE($T1525,CHAR(160)," "))," ",REPT(" ",60)),60)))&amp;".jpg")</f>
        <v/>
      </c>
    </row>
    <row r="1526" ht="42" customHeight="1">
      <c r="A1526" s="169" t="n">
        <v>32054</v>
      </c>
      <c r="B1526" s="171" t="inlineStr">
        <is>
          <t>James Hardie 1000 4 October, 1987</t>
        </is>
      </c>
      <c r="C1526" s="171" t="inlineStr">
        <is>
          <t>DNF</t>
        </is>
      </c>
      <c r="D1526" s="171" t="inlineStr">
        <is>
          <t>C</t>
        </is>
      </c>
      <c r="E1526" s="171" t="n"/>
      <c r="F1526" s="171" t="n">
        <v>94</v>
      </c>
      <c r="G1526" s="171" t="inlineStr">
        <is>
          <t>Gullivers travel Ltd</t>
        </is>
      </c>
      <c r="H1526" s="171" t="n"/>
      <c r="I1526" s="171" t="n"/>
      <c r="J1526" s="171" t="inlineStr">
        <is>
          <t>Toyota Sprinter AE86</t>
        </is>
      </c>
      <c r="K1526" s="171" t="inlineStr">
        <is>
          <t>1587 L4</t>
        </is>
      </c>
      <c r="L1526" s="171" t="inlineStr">
        <is>
          <t>Andrew Bagnall</t>
        </is>
      </c>
      <c r="M1526" s="171" t="inlineStr">
        <is>
          <t>NZL</t>
        </is>
      </c>
      <c r="N1526" s="690">
        <f>_xlfn.LET(_xlpm.d,_xlfn.XLOOKUP(L1526,'[1]Birth Dates'!$A:$A,'[1]Birth Dates'!$B:$B,"",0),IF(_xlpm.d=0,"",_xlpm.d))</f>
        <v/>
      </c>
      <c r="O1526" s="171">
        <f>IF(OR(N1526="",A1526="",NOT(ISNUMBER(N1526)),N1526&gt;A1526),"",DATEDIF(N1526,A1526,"Y")&amp;" years, "&amp;DATEDIF(N1526,A1526,"YM")&amp;" months, "&amp;DATEDIF(N1526,A1526,"MD")&amp;" days")</f>
        <v/>
      </c>
      <c r="P1526" s="171" t="inlineStr">
        <is>
          <t>Chris Hodgetts</t>
        </is>
      </c>
      <c r="Q1526" s="171" t="inlineStr">
        <is>
          <t>GBR</t>
        </is>
      </c>
      <c r="R1526" s="690">
        <f>_xlfn.LET(_xlpm.d,_xlfn.XLOOKUP(P1526,'[1]Birth Dates'!$A:$A,'[1]Birth Dates'!$B:$B,"",0),IF(_xlpm.d=0,"",_xlpm.d))</f>
        <v/>
      </c>
      <c r="S1526" s="171">
        <f>IF(OR(R1526="",A1526="",NOT(ISNUMBER(R1526)),R1526&gt;A1526),"",DATEDIF(R1526,A1526,"Y")&amp;" years, "&amp;DATEDIF(R1526,A1526,"YM")&amp;" months, "&amp;DATEDIF(R1526,A1526,"MD")&amp;" days")</f>
        <v/>
      </c>
      <c r="T1526" s="171" t="inlineStr">
        <is>
          <t>Mark Jennings</t>
        </is>
      </c>
      <c r="U1526" s="171" t="inlineStr">
        <is>
          <t>NZL</t>
        </is>
      </c>
      <c r="V1526" s="690">
        <f>_xlfn.LET(_xlpm.d,_xlfn.XLOOKUP(T1526,'[1]Birth Dates'!$A:$A,'[1]Birth Dates'!$B:$B,"",0),IF(_xlpm.d=0,"",_xlpm.d))</f>
        <v/>
      </c>
      <c r="W1526" s="171">
        <f>IF(OR(V1526="",A1526="",NOT(ISNUMBER(V1526)),V1526&gt;A1526),"",DATEDIF(V1526,A1526,"Y")&amp;" years, "&amp;DATEDIF(V1526,A1526,"YM")&amp;" months, "&amp;DATEDIF(V1526,A1526,"MD")&amp;" days")</f>
        <v/>
      </c>
      <c r="X1526" s="171" t="n"/>
      <c r="Y1526" s="171" t="n"/>
      <c r="Z1526" s="171" t="n"/>
      <c r="AA1526" s="171" t="n"/>
      <c r="AB1526" s="171" t="n">
        <v>46</v>
      </c>
      <c r="AC1526" s="171" t="n"/>
      <c r="AD1526" s="171" t="n"/>
      <c r="AE1526" s="589" t="inlineStr">
        <is>
          <t>2:37.8400</t>
        </is>
      </c>
      <c r="AF1526" s="418">
        <f>IF(OR(AE1526="",AE1526="",AE1526=0),"",6.213/(AE1526*24))</f>
        <v/>
      </c>
      <c r="AG1526" s="241" t="n"/>
      <c r="AH1526" s="574" t="inlineStr"/>
      <c r="AI1526" s="418">
        <f>IF(OR(AH1526="",AH1526="",AH1526=0),"",6.213/(AH1526*24))</f>
        <v/>
      </c>
      <c r="AJ1526" s="175">
        <f>IF(AND(ISNUMBER(AB1526),ISNUMBER(AG1526)),AB1526-AG1526,"")</f>
        <v/>
      </c>
      <c r="AK1526" s="171" t="inlineStr">
        <is>
          <t>Accident</t>
        </is>
      </c>
      <c r="AL1526" s="171" t="n">
        <v>77</v>
      </c>
      <c r="AM1526" s="519" t="n"/>
      <c r="AN1526" s="671">
        <f>IF(OR(AL1526="",AM1526="",AM1526=0),"",AL1526*6.213/(AM1526*24))</f>
        <v/>
      </c>
      <c r="AO1526" s="477">
        <f>IF(AND(AL1526=AL1525,AM1526&lt;&gt;"",AM1525&lt;&gt;""),AM1526-AM1525,"")</f>
        <v/>
      </c>
      <c r="AP1526" s="171" t="n"/>
      <c r="AQ1526" s="574" t="inlineStr"/>
      <c r="AR1526" s="439">
        <f>IF(OR(AQ1526="",AQ1526="",AQ1526=0),"",6.213/(AQ1526*24))</f>
        <v/>
      </c>
      <c r="AS1526" s="436">
        <f>IF(OR(NOT(ISNUMBER(C1526)),NOT(ISNUMBER(AB1526))),"",IF(AG1526&lt;&gt;"",AG1526,AB1526)-C1526)</f>
        <v/>
      </c>
      <c r="AT1526" s="191" t="n"/>
      <c r="AU1526" s="195">
        <f>IF($B1526="","",TEXT($A1526,"yyyymmdd")&amp;"_P"&amp;$C1526&amp;"_C"&amp;$F1526&amp;"_"&amp;TRIM(RIGHT(SUBSTITUTE(TRIM(SUBSTITUTE($L1526,CHAR(160)," "))," ",REPT(" ",60)),60))&amp;IF($P1526="","","-"&amp;TRIM(RIGHT(SUBSTITUTE(TRIM(SUBSTITUTE($P1526,CHAR(160)," "))," ",REPT(" ",60)),60)))&amp;IF($T1526="","","-"&amp;TRIM(RIGHT(SUBSTITUTE(TRIM(SUBSTITUTE($T1526,CHAR(160)," "))," ",REPT(" ",60)),60)))&amp;".jpg")</f>
        <v/>
      </c>
    </row>
    <row r="1527" ht="56" customHeight="1">
      <c r="A1527" s="169" t="n">
        <v>32054</v>
      </c>
      <c r="B1527" s="171" t="inlineStr">
        <is>
          <t>James Hardie 1000 4 October, 1987</t>
        </is>
      </c>
      <c r="C1527" s="171" t="inlineStr">
        <is>
          <t>DNF</t>
        </is>
      </c>
      <c r="D1527" s="171" t="inlineStr">
        <is>
          <t>A</t>
        </is>
      </c>
      <c r="E1527" s="171" t="n"/>
      <c r="F1527" s="171" t="n">
        <v>19</v>
      </c>
      <c r="G1527" s="171" t="inlineStr">
        <is>
          <t>Canam Enterprises</t>
        </is>
      </c>
      <c r="H1527" s="171" t="n"/>
      <c r="I1527" s="171" t="n"/>
      <c r="J1527" s="171" t="inlineStr">
        <is>
          <t>Holden Commodore VL SS Group A</t>
        </is>
      </c>
      <c r="K1527" s="171" t="inlineStr">
        <is>
          <t>4980 V8</t>
        </is>
      </c>
      <c r="L1527" s="171" t="inlineStr">
        <is>
          <t>Graeme Cameron</t>
        </is>
      </c>
      <c r="M1527" s="171" t="inlineStr">
        <is>
          <t>NZL</t>
        </is>
      </c>
      <c r="N1527" s="690">
        <f>_xlfn.LET(_xlpm.d,_xlfn.XLOOKUP(L1527,'[1]Birth Dates'!$A:$A,'[1]Birth Dates'!$B:$B,"",0),IF(_xlpm.d=0,"",_xlpm.d))</f>
        <v/>
      </c>
      <c r="O1527" s="171">
        <f>IF(OR(N1527="",A1527="",NOT(ISNUMBER(N1527)),N1527&gt;A1527),"",DATEDIF(N1527,A1527,"Y")&amp;" years, "&amp;DATEDIF(N1527,A1527,"YM")&amp;" months, "&amp;DATEDIF(N1527,A1527,"MD")&amp;" days")</f>
        <v/>
      </c>
      <c r="P1527" s="171" t="inlineStr">
        <is>
          <t>Wayne Wilkinson</t>
        </is>
      </c>
      <c r="Q1527" s="171" t="inlineStr">
        <is>
          <t>NZL</t>
        </is>
      </c>
      <c r="R1527" s="690">
        <f>_xlfn.LET(_xlpm.d,_xlfn.XLOOKUP(P1527,'[1]Birth Dates'!$A:$A,'[1]Birth Dates'!$B:$B,"",0),IF(_xlpm.d=0,"",_xlpm.d))</f>
        <v/>
      </c>
      <c r="S1527" s="171">
        <f>IF(OR(R1527="",A1527="",NOT(ISNUMBER(R1527)),R1527&gt;A1527),"",DATEDIF(R1527,A1527,"Y")&amp;" years, "&amp;DATEDIF(R1527,A1527,"YM")&amp;" months, "&amp;DATEDIF(R1527,A1527,"MD")&amp;" days")</f>
        <v/>
      </c>
      <c r="T1527" s="171" t="n"/>
      <c r="U1527" s="171" t="n"/>
      <c r="V1527" s="690">
        <f>_xlfn.LET(_xlpm.d,_xlfn.XLOOKUP(T1527,'[1]Birth Dates'!$A:$A,'[1]Birth Dates'!$B:$B,"",0),IF(_xlpm.d=0,"",_xlpm.d))</f>
        <v/>
      </c>
      <c r="W1527" s="171">
        <f>IF(OR(V1527="",A1527="",NOT(ISNUMBER(V1527)),V1527&gt;A1527),"",DATEDIF(V1527,A1527,"Y")&amp;" years, "&amp;DATEDIF(V1527,A1527,"YM")&amp;" months, "&amp;DATEDIF(V1527,A1527,"MD")&amp;" days")</f>
        <v/>
      </c>
      <c r="X1527" s="171" t="n"/>
      <c r="Y1527" s="171" t="n"/>
      <c r="Z1527" s="171" t="n"/>
      <c r="AA1527" s="171" t="n"/>
      <c r="AB1527" s="171" t="n">
        <v>25</v>
      </c>
      <c r="AC1527" s="171" t="n"/>
      <c r="AD1527" s="171" t="n"/>
      <c r="AE1527" s="589" t="inlineStr">
        <is>
          <t>2:26.6600</t>
        </is>
      </c>
      <c r="AF1527" s="418">
        <f>IF(OR(AE1527="",AE1527="",AE1527=0),"",6.213/(AE1527*24))</f>
        <v/>
      </c>
      <c r="AG1527" s="241" t="n"/>
      <c r="AH1527" s="574" t="inlineStr"/>
      <c r="AI1527" s="418">
        <f>IF(OR(AH1527="",AH1527="",AH1527=0),"",6.213/(AH1527*24))</f>
        <v/>
      </c>
      <c r="AJ1527" s="175">
        <f>IF(AND(ISNUMBER(AB1527),ISNUMBER(AG1527)),AB1527-AG1527,"")</f>
        <v/>
      </c>
      <c r="AK1527" s="171" t="inlineStr">
        <is>
          <t>Fuel Pump</t>
        </is>
      </c>
      <c r="AL1527" s="171" t="n">
        <v>71</v>
      </c>
      <c r="AM1527" s="519" t="n"/>
      <c r="AN1527" s="671">
        <f>IF(OR(AL1527="",AM1527="",AM1527=0),"",AL1527*6.213/(AM1527*24))</f>
        <v/>
      </c>
      <c r="AO1527" s="477">
        <f>IF(AND(AL1527=AL1526,AM1527&lt;&gt;"",AM1526&lt;&gt;""),AM1527-AM1526,"")</f>
        <v/>
      </c>
      <c r="AP1527" s="171" t="n"/>
      <c r="AQ1527" s="574" t="inlineStr"/>
      <c r="AR1527" s="439">
        <f>IF(OR(AQ1527="",AQ1527="",AQ1527=0),"",6.213/(AQ1527*24))</f>
        <v/>
      </c>
      <c r="AS1527" s="436">
        <f>IF(OR(NOT(ISNUMBER(C1527)),NOT(ISNUMBER(AB1527))),"",IF(AG1527&lt;&gt;"",AG1527,AB1527)-C1527)</f>
        <v/>
      </c>
      <c r="AT1527" s="191" t="n"/>
      <c r="AU1527" s="195">
        <f>IF($B1527="","",TEXT($A1527,"yyyymmdd")&amp;"_P"&amp;$C1527&amp;"_C"&amp;$F1527&amp;"_"&amp;TRIM(RIGHT(SUBSTITUTE(TRIM(SUBSTITUTE($L1527,CHAR(160)," "))," ",REPT(" ",60)),60))&amp;IF($P1527="","","-"&amp;TRIM(RIGHT(SUBSTITUTE(TRIM(SUBSTITUTE($P1527,CHAR(160)," "))," ",REPT(" ",60)),60)))&amp;IF($T1527="","","-"&amp;TRIM(RIGHT(SUBSTITUTE(TRIM(SUBSTITUTE($T1527,CHAR(160)," "))," ",REPT(" ",60)),60)))&amp;".jpg")</f>
        <v/>
      </c>
    </row>
    <row r="1528" ht="42" customHeight="1">
      <c r="A1528" s="169" t="n">
        <v>32054</v>
      </c>
      <c r="B1528" s="171" t="inlineStr">
        <is>
          <t>James Hardie 1000 4 October, 1987</t>
        </is>
      </c>
      <c r="C1528" s="171" t="inlineStr">
        <is>
          <t>DNF</t>
        </is>
      </c>
      <c r="D1528" s="171" t="inlineStr">
        <is>
          <t>B</t>
        </is>
      </c>
      <c r="E1528" s="171" t="n"/>
      <c r="F1528" s="171" t="n">
        <v>50</v>
      </c>
      <c r="G1528" s="171" t="inlineStr">
        <is>
          <t>Riethmuller-Ward International Motorsport</t>
        </is>
      </c>
      <c r="H1528" s="171" t="n"/>
      <c r="I1528" s="171" t="n"/>
      <c r="J1528" s="171" t="inlineStr">
        <is>
          <t>Mercedes-Benz 190E 2.3-16</t>
        </is>
      </c>
      <c r="K1528" s="171" t="inlineStr">
        <is>
          <t>2323 L4</t>
        </is>
      </c>
      <c r="L1528" s="171" t="inlineStr">
        <is>
          <t>Llynden Riethmuller</t>
        </is>
      </c>
      <c r="M1528" s="171" t="inlineStr">
        <is>
          <t>DEU</t>
        </is>
      </c>
      <c r="N1528" s="690">
        <f>_xlfn.LET(_xlpm.d,_xlfn.XLOOKUP(L1528,'[1]Birth Dates'!$A:$A,'[1]Birth Dates'!$B:$B,"",0),IF(_xlpm.d=0,"",_xlpm.d))</f>
        <v/>
      </c>
      <c r="O1528" s="171">
        <f>IF(OR(N1528="",A1528="",NOT(ISNUMBER(N1528)),N1528&gt;A1528),"",DATEDIF(N1528,A1528,"Y")&amp;" years, "&amp;DATEDIF(N1528,A1528,"YM")&amp;" months, "&amp;DATEDIF(N1528,A1528,"MD")&amp;" days")</f>
        <v/>
      </c>
      <c r="P1528" s="171" t="inlineStr">
        <is>
          <t>Phil Ward</t>
        </is>
      </c>
      <c r="Q1528" s="171" t="inlineStr">
        <is>
          <t>AUS</t>
        </is>
      </c>
      <c r="R1528" s="690">
        <f>_xlfn.LET(_xlpm.d,_xlfn.XLOOKUP(P1528,'[1]Birth Dates'!$A:$A,'[1]Birth Dates'!$B:$B,"",0),IF(_xlpm.d=0,"",_xlpm.d))</f>
        <v/>
      </c>
      <c r="S1528" s="171">
        <f>IF(OR(R1528="",A1528="",NOT(ISNUMBER(R1528)),R1528&gt;A1528),"",DATEDIF(R1528,A1528,"Y")&amp;" years, "&amp;DATEDIF(R1528,A1528,"YM")&amp;" months, "&amp;DATEDIF(R1528,A1528,"MD")&amp;" days")</f>
        <v/>
      </c>
      <c r="T1528" s="309" t="inlineStr">
        <is>
          <t>Chris Clearihan</t>
        </is>
      </c>
      <c r="U1528" s="171" t="inlineStr">
        <is>
          <t>AUS</t>
        </is>
      </c>
      <c r="V1528" s="690">
        <f>_xlfn.LET(_xlpm.d,_xlfn.XLOOKUP(T1528,'[1]Birth Dates'!$A:$A,'[1]Birth Dates'!$B:$B,"",0),IF(_xlpm.d=0,"",_xlpm.d))</f>
        <v/>
      </c>
      <c r="W1528" s="171">
        <f>IF(OR(V1528="",A1528="",NOT(ISNUMBER(V1528)),V1528&gt;A1528),"",DATEDIF(V1528,A1528,"Y")&amp;" years, "&amp;DATEDIF(V1528,A1528,"YM")&amp;" months, "&amp;DATEDIF(V1528,A1528,"MD")&amp;" days")</f>
        <v/>
      </c>
      <c r="X1528" s="171" t="n"/>
      <c r="Y1528" s="171" t="n"/>
      <c r="Z1528" s="171" t="n"/>
      <c r="AA1528" s="171" t="n"/>
      <c r="AB1528" s="171" t="n">
        <v>40</v>
      </c>
      <c r="AC1528" s="171" t="n"/>
      <c r="AD1528" s="171" t="n"/>
      <c r="AE1528" s="589" t="inlineStr">
        <is>
          <t>2:30.7200</t>
        </is>
      </c>
      <c r="AF1528" s="418">
        <f>IF(OR(AE1528="",AE1528="",AE1528=0),"",6.213/(AE1528*24))</f>
        <v/>
      </c>
      <c r="AG1528" s="241" t="n"/>
      <c r="AH1528" s="574" t="inlineStr"/>
      <c r="AI1528" s="418">
        <f>IF(OR(AH1528="",AH1528="",AH1528=0),"",6.213/(AH1528*24))</f>
        <v/>
      </c>
      <c r="AJ1528" s="175">
        <f>IF(AND(ISNUMBER(AB1528),ISNUMBER(AG1528)),AB1528-AG1528,"")</f>
        <v/>
      </c>
      <c r="AK1528" s="171" t="inlineStr">
        <is>
          <t>Suspension</t>
        </is>
      </c>
      <c r="AL1528" s="171" t="n">
        <v>70</v>
      </c>
      <c r="AM1528" s="519" t="n"/>
      <c r="AN1528" s="671">
        <f>IF(OR(AL1528="",AM1528="",AM1528=0),"",AL1528*6.213/(AM1528*24))</f>
        <v/>
      </c>
      <c r="AO1528" s="477">
        <f>IF(AND(AL1528=AL1527,AM1528&lt;&gt;"",AM1527&lt;&gt;""),AM1528-AM1527,"")</f>
        <v/>
      </c>
      <c r="AP1528" s="171" t="n"/>
      <c r="AQ1528" s="574" t="inlineStr"/>
      <c r="AR1528" s="439">
        <f>IF(OR(AQ1528="",AQ1528="",AQ1528=0),"",6.213/(AQ1528*24))</f>
        <v/>
      </c>
      <c r="AS1528" s="436">
        <f>IF(OR(NOT(ISNUMBER(C1528)),NOT(ISNUMBER(AB1528))),"",IF(AG1528&lt;&gt;"",AG1528,AB1528)-C1528)</f>
        <v/>
      </c>
      <c r="AT1528" s="191" t="n"/>
      <c r="AU1528" s="195">
        <f>IF($B1528="","",TEXT($A1528,"yyyymmdd")&amp;"_P"&amp;$C1528&amp;"_C"&amp;$F1528&amp;"_"&amp;TRIM(RIGHT(SUBSTITUTE(TRIM(SUBSTITUTE($L1528,CHAR(160)," "))," ",REPT(" ",60)),60))&amp;IF($P1528="","","-"&amp;TRIM(RIGHT(SUBSTITUTE(TRIM(SUBSTITUTE($P1528,CHAR(160)," "))," ",REPT(" ",60)),60)))&amp;IF($T1528="","","-"&amp;TRIM(RIGHT(SUBSTITUTE(TRIM(SUBSTITUTE($T1528,CHAR(160)," "))," ",REPT(" ",60)),60)))&amp;".jpg")</f>
        <v/>
      </c>
    </row>
    <row r="1529" ht="42" customHeight="1">
      <c r="A1529" s="169" t="n">
        <v>32054</v>
      </c>
      <c r="B1529" s="171" t="inlineStr">
        <is>
          <t>James Hardie 1000 4 October, 1987</t>
        </is>
      </c>
      <c r="C1529" s="171" t="inlineStr">
        <is>
          <t>DNF</t>
        </is>
      </c>
      <c r="D1529" s="171" t="inlineStr">
        <is>
          <t>C</t>
        </is>
      </c>
      <c r="E1529" s="171" t="n"/>
      <c r="F1529" s="171" t="n">
        <v>100</v>
      </c>
      <c r="G1529" s="171" t="inlineStr">
        <is>
          <t>Alfa Romeo</t>
        </is>
      </c>
      <c r="H1529" s="171" t="n"/>
      <c r="I1529" s="171" t="n"/>
      <c r="J1529" s="171" t="inlineStr">
        <is>
          <t>Alfa Romeo 33</t>
        </is>
      </c>
      <c r="K1529" s="171" t="inlineStr">
        <is>
          <t>1498 B4</t>
        </is>
      </c>
      <c r="L1529" s="171" t="inlineStr">
        <is>
          <t>Giorgio Francia</t>
        </is>
      </c>
      <c r="M1529" s="171" t="inlineStr">
        <is>
          <t>ITA</t>
        </is>
      </c>
      <c r="N1529" s="690">
        <f>_xlfn.LET(_xlpm.d,_xlfn.XLOOKUP(L1529,'[1]Birth Dates'!$A:$A,'[1]Birth Dates'!$B:$B,"",0),IF(_xlpm.d=0,"",_xlpm.d))</f>
        <v/>
      </c>
      <c r="O1529" s="171">
        <f>IF(OR(N1529="",A1529="",NOT(ISNUMBER(N1529)),N1529&gt;A1529),"",DATEDIF(N1529,A1529,"Y")&amp;" years, "&amp;DATEDIF(N1529,A1529,"YM")&amp;" months, "&amp;DATEDIF(N1529,A1529,"MD")&amp;" days")</f>
        <v/>
      </c>
      <c r="P1529" s="171" t="inlineStr">
        <is>
          <t>Daniele Toffoli</t>
        </is>
      </c>
      <c r="Q1529" s="171" t="inlineStr">
        <is>
          <t>ITA</t>
        </is>
      </c>
      <c r="R1529" s="690">
        <f>_xlfn.LET(_xlpm.d,_xlfn.XLOOKUP(P1529,'[1]Birth Dates'!$A:$A,'[1]Birth Dates'!$B:$B,"",0),IF(_xlpm.d=0,"",_xlpm.d))</f>
        <v/>
      </c>
      <c r="S1529" s="171">
        <f>IF(OR(R1529="",A1529="",NOT(ISNUMBER(R1529)),R1529&gt;A1529),"",DATEDIF(R1529,A1529,"Y")&amp;" years, "&amp;DATEDIF(R1529,A1529,"YM")&amp;" months, "&amp;DATEDIF(R1529,A1529,"MD")&amp;" days")</f>
        <v/>
      </c>
      <c r="T1529" s="171" t="n"/>
      <c r="U1529" s="171" t="n"/>
      <c r="V1529" s="690">
        <f>_xlfn.LET(_xlpm.d,_xlfn.XLOOKUP(T1529,'[1]Birth Dates'!$A:$A,'[1]Birth Dates'!$B:$B,"",0),IF(_xlpm.d=0,"",_xlpm.d))</f>
        <v/>
      </c>
      <c r="W1529" s="171">
        <f>IF(OR(V1529="",A1529="",NOT(ISNUMBER(V1529)),V1529&gt;A1529),"",DATEDIF(V1529,A1529,"Y")&amp;" years, "&amp;DATEDIF(V1529,A1529,"YM")&amp;" months, "&amp;DATEDIF(V1529,A1529,"MD")&amp;" days")</f>
        <v/>
      </c>
      <c r="X1529" s="171" t="n"/>
      <c r="Y1529" s="171" t="n"/>
      <c r="Z1529" s="171" t="n"/>
      <c r="AA1529" s="171" t="n"/>
      <c r="AB1529" s="171" t="n">
        <v>48</v>
      </c>
      <c r="AC1529" s="171" t="n"/>
      <c r="AD1529" s="171" t="n"/>
      <c r="AE1529" s="589" t="inlineStr">
        <is>
          <t>2:44.1000</t>
        </is>
      </c>
      <c r="AF1529" s="418">
        <f>IF(OR(AE1529="",AE1529="",AE1529=0),"",6.213/(AE1529*24))</f>
        <v/>
      </c>
      <c r="AG1529" s="241" t="n"/>
      <c r="AH1529" s="574" t="inlineStr"/>
      <c r="AI1529" s="418">
        <f>IF(OR(AH1529="",AH1529="",AH1529=0),"",6.213/(AH1529*24))</f>
        <v/>
      </c>
      <c r="AJ1529" s="175">
        <f>IF(AND(ISNUMBER(AB1529),ISNUMBER(AG1529)),AB1529-AG1529,"")</f>
        <v/>
      </c>
      <c r="AK1529" s="171" t="inlineStr">
        <is>
          <t>Engine</t>
        </is>
      </c>
      <c r="AL1529" s="171" t="n">
        <v>55</v>
      </c>
      <c r="AM1529" s="519" t="n"/>
      <c r="AN1529" s="671">
        <f>IF(OR(AL1529="",AM1529="",AM1529=0),"",AL1529*6.213/(AM1529*24))</f>
        <v/>
      </c>
      <c r="AO1529" s="477">
        <f>IF(AND(AL1529=AL1528,AM1529&lt;&gt;"",AM1528&lt;&gt;""),AM1529-AM1528,"")</f>
        <v/>
      </c>
      <c r="AP1529" s="171" t="n"/>
      <c r="AQ1529" s="574" t="inlineStr"/>
      <c r="AR1529" s="439">
        <f>IF(OR(AQ1529="",AQ1529="",AQ1529=0),"",6.213/(AQ1529*24))</f>
        <v/>
      </c>
      <c r="AS1529" s="436">
        <f>IF(OR(NOT(ISNUMBER(C1529)),NOT(ISNUMBER(AB1529))),"",IF(AG1529&lt;&gt;"",AG1529,AB1529)-C1529)</f>
        <v/>
      </c>
      <c r="AT1529" s="191" t="n"/>
      <c r="AU1529" s="195">
        <f>IF($B1529="","",TEXT($A1529,"yyyymmdd")&amp;"_P"&amp;$C1529&amp;"_C"&amp;$F1529&amp;"_"&amp;TRIM(RIGHT(SUBSTITUTE(TRIM(SUBSTITUTE($L1529,CHAR(160)," "))," ",REPT(" ",60)),60))&amp;IF($P1529="","","-"&amp;TRIM(RIGHT(SUBSTITUTE(TRIM(SUBSTITUTE($P1529,CHAR(160)," "))," ",REPT(" ",60)),60)))&amp;IF($T1529="","","-"&amp;TRIM(RIGHT(SUBSTITUTE(TRIM(SUBSTITUTE($T1529,CHAR(160)," "))," ",REPT(" ",60)),60)))&amp;".jpg")</f>
        <v/>
      </c>
    </row>
    <row r="1530" ht="42" customHeight="1">
      <c r="A1530" s="169" t="n">
        <v>32054</v>
      </c>
      <c r="B1530" s="171" t="inlineStr">
        <is>
          <t>James Hardie 1000 4 October, 1987</t>
        </is>
      </c>
      <c r="C1530" s="171" t="inlineStr">
        <is>
          <t>DNF</t>
        </is>
      </c>
      <c r="D1530" s="171" t="inlineStr">
        <is>
          <t>B</t>
        </is>
      </c>
      <c r="E1530" s="171" t="n"/>
      <c r="F1530" s="171" t="n">
        <v>47</v>
      </c>
      <c r="G1530" s="171" t="inlineStr">
        <is>
          <t>BMW Motorsport</t>
        </is>
      </c>
      <c r="H1530" s="171" t="n"/>
      <c r="I1530" s="171" t="n"/>
      <c r="J1530" s="171" t="inlineStr">
        <is>
          <t>BMW M3</t>
        </is>
      </c>
      <c r="K1530" s="171" t="inlineStr">
        <is>
          <t>2332 L4</t>
        </is>
      </c>
      <c r="L1530" s="171" t="inlineStr">
        <is>
          <t>Anette Meeuvissen</t>
        </is>
      </c>
      <c r="M1530" s="171" t="inlineStr">
        <is>
          <t>DEU</t>
        </is>
      </c>
      <c r="N1530" s="690">
        <f>_xlfn.LET(_xlpm.d,_xlfn.XLOOKUP(L1530,'[1]Birth Dates'!$A:$A,'[1]Birth Dates'!$B:$B,"",0),IF(_xlpm.d=0,"",_xlpm.d))</f>
        <v/>
      </c>
      <c r="O1530" s="171">
        <f>IF(OR(N1530="",A1530="",NOT(ISNUMBER(N1530)),N1530&gt;A1530),"",DATEDIF(N1530,A1530,"Y")&amp;" years, "&amp;DATEDIF(N1530,A1530,"YM")&amp;" months, "&amp;DATEDIF(N1530,A1530,"MD")&amp;" days")</f>
        <v/>
      </c>
      <c r="P1530" s="171" t="inlineStr">
        <is>
          <t>Mercedes Stermitz</t>
        </is>
      </c>
      <c r="Q1530" s="171" t="inlineStr">
        <is>
          <t>AUT</t>
        </is>
      </c>
      <c r="R1530" s="690">
        <f>_xlfn.LET(_xlpm.d,_xlfn.XLOOKUP(P1530,'[1]Birth Dates'!$A:$A,'[1]Birth Dates'!$B:$B,"",0),IF(_xlpm.d=0,"",_xlpm.d))</f>
        <v/>
      </c>
      <c r="S1530" s="171">
        <f>IF(OR(R1530="",A1530="",NOT(ISNUMBER(R1530)),R1530&gt;A1530),"",DATEDIF(R1530,A1530,"Y")&amp;" years, "&amp;DATEDIF(R1530,A1530,"YM")&amp;" months, "&amp;DATEDIF(R1530,A1530,"MD")&amp;" days")</f>
        <v/>
      </c>
      <c r="T1530" s="309" t="inlineStr">
        <is>
          <t>Roland Ratzenberger</t>
        </is>
      </c>
      <c r="U1530" s="171" t="inlineStr">
        <is>
          <t>AUT</t>
        </is>
      </c>
      <c r="V1530" s="690">
        <f>_xlfn.LET(_xlpm.d,_xlfn.XLOOKUP(T1530,'[1]Birth Dates'!$A:$A,'[1]Birth Dates'!$B:$B,"",0),IF(_xlpm.d=0,"",_xlpm.d))</f>
        <v/>
      </c>
      <c r="W1530" s="171">
        <f>IF(OR(V1530="",A1530="",NOT(ISNUMBER(V1530)),V1530&gt;A1530),"",DATEDIF(V1530,A1530,"Y")&amp;" years, "&amp;DATEDIF(V1530,A1530,"YM")&amp;" months, "&amp;DATEDIF(V1530,A1530,"MD")&amp;" days")</f>
        <v/>
      </c>
      <c r="X1530" s="171" t="n"/>
      <c r="Y1530" s="171" t="n"/>
      <c r="Z1530" s="171" t="n"/>
      <c r="AA1530" s="171" t="n"/>
      <c r="AB1530" s="171" t="n">
        <v>42</v>
      </c>
      <c r="AC1530" s="171" t="n"/>
      <c r="AD1530" s="171" t="n"/>
      <c r="AE1530" s="589" t="inlineStr">
        <is>
          <t>2:34.7400</t>
        </is>
      </c>
      <c r="AF1530" s="418">
        <f>IF(OR(AE1530="",AE1530="",AE1530=0),"",6.213/(AE1530*24))</f>
        <v/>
      </c>
      <c r="AG1530" s="241" t="n"/>
      <c r="AH1530" s="574" t="inlineStr"/>
      <c r="AI1530" s="418">
        <f>IF(OR(AH1530="",AH1530="",AH1530=0),"",6.213/(AH1530*24))</f>
        <v/>
      </c>
      <c r="AJ1530" s="175">
        <f>IF(AND(ISNUMBER(AB1530),ISNUMBER(AG1530)),AB1530-AG1530,"")</f>
        <v/>
      </c>
      <c r="AK1530" s="171" t="inlineStr">
        <is>
          <t>Gearbox</t>
        </is>
      </c>
      <c r="AL1530" s="171" t="n">
        <v>45</v>
      </c>
      <c r="AM1530" s="519" t="n"/>
      <c r="AN1530" s="671">
        <f>IF(OR(AL1530="",AM1530="",AM1530=0),"",AL1530*6.213/(AM1530*24))</f>
        <v/>
      </c>
      <c r="AO1530" s="477">
        <f>IF(AND(AL1530=AL1529,AM1530&lt;&gt;"",AM1529&lt;&gt;""),AM1530-AM1529,"")</f>
        <v/>
      </c>
      <c r="AP1530" s="171" t="n"/>
      <c r="AQ1530" s="574" t="inlineStr"/>
      <c r="AR1530" s="439">
        <f>IF(OR(AQ1530="",AQ1530="",AQ1530=0),"",6.213/(AQ1530*24))</f>
        <v/>
      </c>
      <c r="AS1530" s="436">
        <f>IF(OR(NOT(ISNUMBER(C1530)),NOT(ISNUMBER(AB1530))),"",IF(AG1530&lt;&gt;"",AG1530,AB1530)-C1530)</f>
        <v/>
      </c>
      <c r="AT1530" s="191" t="n"/>
      <c r="AU1530" s="195">
        <f>IF($B1530="","",TEXT($A1530,"yyyymmdd")&amp;"_P"&amp;$C1530&amp;"_C"&amp;$F1530&amp;"_"&amp;TRIM(RIGHT(SUBSTITUTE(TRIM(SUBSTITUTE($L1530,CHAR(160)," "))," ",REPT(" ",60)),60))&amp;IF($P1530="","","-"&amp;TRIM(RIGHT(SUBSTITUTE(TRIM(SUBSTITUTE($P1530,CHAR(160)," "))," ",REPT(" ",60)),60)))&amp;IF($T1530="","","-"&amp;TRIM(RIGHT(SUBSTITUTE(TRIM(SUBSTITUTE($T1530,CHAR(160)," "))," ",REPT(" ",60)),60)))&amp;".jpg")</f>
        <v/>
      </c>
    </row>
    <row r="1531" ht="42" customHeight="1">
      <c r="A1531" s="169" t="n">
        <v>32054</v>
      </c>
      <c r="B1531" s="171" t="inlineStr">
        <is>
          <t>James Hardie 1000 4 October, 1987</t>
        </is>
      </c>
      <c r="C1531" s="171" t="inlineStr">
        <is>
          <t>DNF</t>
        </is>
      </c>
      <c r="D1531" s="171" t="inlineStr">
        <is>
          <t>B</t>
        </is>
      </c>
      <c r="E1531" s="171" t="n"/>
      <c r="F1531" s="171" t="n">
        <v>46</v>
      </c>
      <c r="G1531" s="171" t="inlineStr">
        <is>
          <t>Schnitzer Motorsport</t>
        </is>
      </c>
      <c r="H1531" s="171" t="n"/>
      <c r="I1531" s="171" t="n"/>
      <c r="J1531" s="171" t="inlineStr">
        <is>
          <t>BMW M3</t>
        </is>
      </c>
      <c r="K1531" s="171" t="inlineStr">
        <is>
          <t>2332 L4</t>
        </is>
      </c>
      <c r="L1531" s="171" t="inlineStr">
        <is>
          <t>Markus Oestreich</t>
        </is>
      </c>
      <c r="M1531" s="171" t="inlineStr">
        <is>
          <t>DEU</t>
        </is>
      </c>
      <c r="N1531" s="690">
        <f>_xlfn.LET(_xlpm.d,_xlfn.XLOOKUP(L1531,'[1]Birth Dates'!$A:$A,'[1]Birth Dates'!$B:$B,"",0),IF(_xlpm.d=0,"",_xlpm.d))</f>
        <v/>
      </c>
      <c r="O1531" s="171">
        <f>IF(OR(N1531="",A1531="",NOT(ISNUMBER(N1531)),N1531&gt;A1531),"",DATEDIF(N1531,A1531,"Y")&amp;" years, "&amp;DATEDIF(N1531,A1531,"YM")&amp;" months, "&amp;DATEDIF(N1531,A1531,"MD")&amp;" days")</f>
        <v/>
      </c>
      <c r="P1531" s="171" t="inlineStr">
        <is>
          <t>Roland Ratzenberger</t>
        </is>
      </c>
      <c r="Q1531" s="171" t="inlineStr">
        <is>
          <t>AUT</t>
        </is>
      </c>
      <c r="R1531" s="690">
        <f>_xlfn.LET(_xlpm.d,_xlfn.XLOOKUP(P1531,'[1]Birth Dates'!$A:$A,'[1]Birth Dates'!$B:$B,"",0),IF(_xlpm.d=0,"",_xlpm.d))</f>
        <v/>
      </c>
      <c r="S1531" s="171">
        <f>IF(OR(R1531="",A1531="",NOT(ISNUMBER(R1531)),R1531&gt;A1531),"",DATEDIF(R1531,A1531,"Y")&amp;" years, "&amp;DATEDIF(R1531,A1531,"YM")&amp;" months, "&amp;DATEDIF(R1531,A1531,"MD")&amp;" days")</f>
        <v/>
      </c>
      <c r="T1531" s="309" t="inlineStr">
        <is>
          <t>Emanuele Pirro</t>
        </is>
      </c>
      <c r="U1531" s="171" t="inlineStr">
        <is>
          <t>ITA</t>
        </is>
      </c>
      <c r="V1531" s="690">
        <f>_xlfn.LET(_xlpm.d,_xlfn.XLOOKUP(T1531,'[1]Birth Dates'!$A:$A,'[1]Birth Dates'!$B:$B,"",0),IF(_xlpm.d=0,"",_xlpm.d))</f>
        <v/>
      </c>
      <c r="W1531" s="171">
        <f>IF(OR(V1531="",A1531="",NOT(ISNUMBER(V1531)),V1531&gt;A1531),"",DATEDIF(V1531,A1531,"Y")&amp;" years, "&amp;DATEDIF(V1531,A1531,"YM")&amp;" months, "&amp;DATEDIF(V1531,A1531,"MD")&amp;" days")</f>
        <v/>
      </c>
      <c r="X1531" s="171" t="n"/>
      <c r="Y1531" s="171" t="n"/>
      <c r="Z1531" s="171" t="n"/>
      <c r="AA1531" s="171" t="n"/>
      <c r="AB1531" s="171" t="n">
        <v>19</v>
      </c>
      <c r="AC1531" s="171" t="n"/>
      <c r="AD1531" s="171" t="n"/>
      <c r="AE1531" s="589" t="inlineStr">
        <is>
          <t>2:24.8200</t>
        </is>
      </c>
      <c r="AF1531" s="418">
        <f>IF(OR(AE1531="",AE1531="",AE1531=0),"",6.213/(AE1531*24))</f>
        <v/>
      </c>
      <c r="AG1531" s="241" t="n"/>
      <c r="AH1531" s="574" t="inlineStr"/>
      <c r="AI1531" s="418">
        <f>IF(OR(AH1531="",AH1531="",AH1531=0),"",6.213/(AH1531*24))</f>
        <v/>
      </c>
      <c r="AJ1531" s="175">
        <f>IF(AND(ISNUMBER(AB1531),ISNUMBER(AG1531)),AB1531-AG1531,"")</f>
        <v/>
      </c>
      <c r="AK1531" s="171" t="inlineStr">
        <is>
          <t>Engine</t>
        </is>
      </c>
      <c r="AL1531" s="171" t="n">
        <v>41</v>
      </c>
      <c r="AM1531" s="519" t="n"/>
      <c r="AN1531" s="671">
        <f>IF(OR(AL1531="",AM1531="",AM1531=0),"",AL1531*6.213/(AM1531*24))</f>
        <v/>
      </c>
      <c r="AO1531" s="477">
        <f>IF(AND(AL1531=AL1530,AM1531&lt;&gt;"",AM1530&lt;&gt;""),AM1531-AM1530,"")</f>
        <v/>
      </c>
      <c r="AP1531" s="171" t="n"/>
      <c r="AQ1531" s="574" t="inlineStr"/>
      <c r="AR1531" s="439">
        <f>IF(OR(AQ1531="",AQ1531="",AQ1531=0),"",6.213/(AQ1531*24))</f>
        <v/>
      </c>
      <c r="AS1531" s="436">
        <f>IF(OR(NOT(ISNUMBER(C1531)),NOT(ISNUMBER(AB1531))),"",IF(AG1531&lt;&gt;"",AG1531,AB1531)-C1531)</f>
        <v/>
      </c>
      <c r="AT1531" s="171" t="inlineStr">
        <is>
          <t xml:space="preserve"> Roberto Ravaglia</t>
        </is>
      </c>
      <c r="AU1531" s="195">
        <f>IF($B1531="","",TEXT($A1531,"yyyymmdd")&amp;"_P"&amp;$C1531&amp;"_C"&amp;$F1531&amp;"_"&amp;TRIM(RIGHT(SUBSTITUTE(TRIM(SUBSTITUTE($L1531,CHAR(160)," "))," ",REPT(" ",60)),60))&amp;IF($P1531="","","-"&amp;TRIM(RIGHT(SUBSTITUTE(TRIM(SUBSTITUTE($P1531,CHAR(160)," "))," ",REPT(" ",60)),60)))&amp;IF($T1531="","","-"&amp;TRIM(RIGHT(SUBSTITUTE(TRIM(SUBSTITUTE($T1531,CHAR(160)," "))," ",REPT(" ",60)),60)))&amp;".jpg")</f>
        <v/>
      </c>
    </row>
    <row r="1532" ht="56" customHeight="1">
      <c r="A1532" s="169" t="n">
        <v>32054</v>
      </c>
      <c r="B1532" s="171" t="inlineStr">
        <is>
          <t>James Hardie 1000 4 October, 1987</t>
        </is>
      </c>
      <c r="C1532" s="171" t="inlineStr">
        <is>
          <t>DNF</t>
        </is>
      </c>
      <c r="D1532" s="171" t="inlineStr">
        <is>
          <t>A</t>
        </is>
      </c>
      <c r="E1532" s="171" t="n"/>
      <c r="F1532" s="543" t="inlineStr">
        <is>
          <t>05</t>
        </is>
      </c>
      <c r="G1532" s="171" t="inlineStr">
        <is>
          <t>HDT Racing Pty Ltd</t>
        </is>
      </c>
      <c r="H1532" s="171" t="n"/>
      <c r="I1532" s="171" t="n"/>
      <c r="J1532" s="171" t="inlineStr">
        <is>
          <t>Holden Commodore VL SS Group A</t>
        </is>
      </c>
      <c r="K1532" s="171" t="inlineStr">
        <is>
          <t>4980 V8</t>
        </is>
      </c>
      <c r="L1532" s="171" t="inlineStr">
        <is>
          <t>Peter Brock</t>
        </is>
      </c>
      <c r="M1532" s="171" t="inlineStr">
        <is>
          <t>AUS</t>
        </is>
      </c>
      <c r="N1532" s="690">
        <f>_xlfn.LET(_xlpm.d,_xlfn.XLOOKUP(L1532,'[1]Birth Dates'!$A:$A,'[1]Birth Dates'!$B:$B,"",0),IF(_xlpm.d=0,"",_xlpm.d))</f>
        <v/>
      </c>
      <c r="O1532" s="171">
        <f>IF(OR(N1532="",A1532="",NOT(ISNUMBER(N1532)),N1532&gt;A1532),"",DATEDIF(N1532,A1532,"Y")&amp;" years, "&amp;DATEDIF(N1532,A1532,"YM")&amp;" months, "&amp;DATEDIF(N1532,A1532,"MD")&amp;" days")</f>
        <v/>
      </c>
      <c r="P1532" s="171" t="inlineStr">
        <is>
          <t>David Parsons</t>
        </is>
      </c>
      <c r="Q1532" s="171" t="inlineStr">
        <is>
          <t>AUS</t>
        </is>
      </c>
      <c r="R1532" s="690">
        <f>_xlfn.LET(_xlpm.d,_xlfn.XLOOKUP(P1532,'[1]Birth Dates'!$A:$A,'[1]Birth Dates'!$B:$B,"",0),IF(_xlpm.d=0,"",_xlpm.d))</f>
        <v/>
      </c>
      <c r="S1532" s="171">
        <f>IF(OR(R1532="",A1532="",NOT(ISNUMBER(R1532)),R1532&gt;A1532),"",DATEDIF(R1532,A1532,"Y")&amp;" years, "&amp;DATEDIF(R1532,A1532,"YM")&amp;" months, "&amp;DATEDIF(R1532,A1532,"MD")&amp;" days")</f>
        <v/>
      </c>
      <c r="T1532" s="171" t="n"/>
      <c r="U1532" s="171" t="n"/>
      <c r="V1532" s="690">
        <f>_xlfn.LET(_xlpm.d,_xlfn.XLOOKUP(T1532,'[1]Birth Dates'!$A:$A,'[1]Birth Dates'!$B:$B,"",0),IF(_xlpm.d=0,"",_xlpm.d))</f>
        <v/>
      </c>
      <c r="W1532" s="171">
        <f>IF(OR(V1532="",A1532="",NOT(ISNUMBER(V1532)),V1532&gt;A1532),"",DATEDIF(V1532,A1532,"Y")&amp;" years, "&amp;DATEDIF(V1532,A1532,"YM")&amp;" months, "&amp;DATEDIF(V1532,A1532,"MD")&amp;" days")</f>
        <v/>
      </c>
      <c r="X1532" s="171" t="n"/>
      <c r="Y1532" s="171" t="n"/>
      <c r="Z1532" s="171" t="n"/>
      <c r="AA1532" s="171" t="n"/>
      <c r="AB1532" s="171" t="n">
        <v>11</v>
      </c>
      <c r="AC1532" s="171" t="n"/>
      <c r="AD1532" s="171" t="n"/>
      <c r="AE1532" s="589" t="inlineStr">
        <is>
          <t>2:22.3800</t>
        </is>
      </c>
      <c r="AF1532" s="418">
        <f>IF(OR(AE1532="",AE1532="",AE1532=0),"",6.213/(AE1532*24))</f>
        <v/>
      </c>
      <c r="AG1532" s="241" t="n"/>
      <c r="AH1532" s="574" t="inlineStr"/>
      <c r="AI1532" s="418">
        <f>IF(OR(AH1532="",AH1532="",AH1532=0),"",6.213/(AH1532*24))</f>
        <v/>
      </c>
      <c r="AJ1532" s="175">
        <f>IF(AND(ISNUMBER(AB1532),ISNUMBER(AG1532)),AB1532-AG1532,"")</f>
        <v/>
      </c>
      <c r="AK1532" s="171" t="inlineStr">
        <is>
          <t>Engine</t>
        </is>
      </c>
      <c r="AL1532" s="171" t="n">
        <v>34</v>
      </c>
      <c r="AM1532" s="519" t="n"/>
      <c r="AN1532" s="671">
        <f>IF(OR(AL1532="",AM1532="",AM1532=0),"",AL1532*6.213/(AM1532*24))</f>
        <v/>
      </c>
      <c r="AO1532" s="477">
        <f>IF(AND(AL1532=AL1531,AM1532&lt;&gt;"",AM1531&lt;&gt;""),AM1532-AM1531,"")</f>
        <v/>
      </c>
      <c r="AP1532" s="171" t="n"/>
      <c r="AQ1532" s="574" t="inlineStr"/>
      <c r="AR1532" s="439">
        <f>IF(OR(AQ1532="",AQ1532="",AQ1532=0),"",6.213/(AQ1532*24))</f>
        <v/>
      </c>
      <c r="AS1532" s="436">
        <f>IF(OR(NOT(ISNUMBER(C1532)),NOT(ISNUMBER(AB1532))),"",IF(AG1532&lt;&gt;"",AG1532,AB1532)-C1532)</f>
        <v/>
      </c>
      <c r="AT1532" s="191" t="n"/>
      <c r="AU1532" s="195">
        <f>IF($B1532="","",TEXT($A1532,"yyyymmdd")&amp;"_P"&amp;$C1532&amp;"_C"&amp;$F1532&amp;"_"&amp;TRIM(RIGHT(SUBSTITUTE(TRIM(SUBSTITUTE($L1532,CHAR(160)," "))," ",REPT(" ",60)),60))&amp;IF($P1532="","","-"&amp;TRIM(RIGHT(SUBSTITUTE(TRIM(SUBSTITUTE($P1532,CHAR(160)," "))," ",REPT(" ",60)),60)))&amp;IF($T1532="","","-"&amp;TRIM(RIGHT(SUBSTITUTE(TRIM(SUBSTITUTE($T1532,CHAR(160)," "))," ",REPT(" ",60)),60)))&amp;".jpg")</f>
        <v/>
      </c>
    </row>
    <row r="1533" ht="42" customHeight="1">
      <c r="A1533" s="169" t="n">
        <v>32054</v>
      </c>
      <c r="B1533" s="171" t="inlineStr">
        <is>
          <t>James Hardie 1000 4 October, 1987</t>
        </is>
      </c>
      <c r="C1533" s="171" t="inlineStr">
        <is>
          <t>DNF</t>
        </is>
      </c>
      <c r="D1533" s="171" t="inlineStr">
        <is>
          <t>B</t>
        </is>
      </c>
      <c r="E1533" s="171" t="n"/>
      <c r="F1533" s="171" t="n">
        <v>57</v>
      </c>
      <c r="G1533" s="171" t="inlineStr">
        <is>
          <t>Caltex CXT Racing</t>
        </is>
      </c>
      <c r="H1533" s="171" t="n"/>
      <c r="I1533" s="171" t="n"/>
      <c r="J1533" s="171" t="inlineStr">
        <is>
          <t>Alfa Romeo 75</t>
        </is>
      </c>
      <c r="K1533" s="171" t="inlineStr">
        <is>
          <t>1779 tc L4</t>
        </is>
      </c>
      <c r="L1533" s="171" t="inlineStr">
        <is>
          <t>Colin Bond</t>
        </is>
      </c>
      <c r="M1533" s="171" t="inlineStr">
        <is>
          <t>AUS</t>
        </is>
      </c>
      <c r="N1533" s="690">
        <f>_xlfn.LET(_xlpm.d,_xlfn.XLOOKUP(L1533,'[1]Birth Dates'!$A:$A,'[1]Birth Dates'!$B:$B,"",0),IF(_xlpm.d=0,"",_xlpm.d))</f>
        <v/>
      </c>
      <c r="O1533" s="171">
        <f>IF(OR(N1533="",A1533="",NOT(ISNUMBER(N1533)),N1533&gt;A1533),"",DATEDIF(N1533,A1533,"Y")&amp;" years, "&amp;DATEDIF(N1533,A1533,"YM")&amp;" months, "&amp;DATEDIF(N1533,A1533,"MD")&amp;" days")</f>
        <v/>
      </c>
      <c r="P1533" s="171" t="inlineStr">
        <is>
          <t>Lucio Cesario</t>
        </is>
      </c>
      <c r="Q1533" s="171" t="inlineStr">
        <is>
          <t>AUS</t>
        </is>
      </c>
      <c r="R1533" s="690">
        <f>_xlfn.LET(_xlpm.d,_xlfn.XLOOKUP(P1533,'[1]Birth Dates'!$A:$A,'[1]Birth Dates'!$B:$B,"",0),IF(_xlpm.d=0,"",_xlpm.d))</f>
        <v/>
      </c>
      <c r="S1533" s="171">
        <f>IF(OR(R1533="",A1533="",NOT(ISNUMBER(R1533)),R1533&gt;A1533),"",DATEDIF(R1533,A1533,"Y")&amp;" years, "&amp;DATEDIF(R1533,A1533,"YM")&amp;" months, "&amp;DATEDIF(R1533,A1533,"MD")&amp;" days")</f>
        <v/>
      </c>
      <c r="T1533" s="171" t="n"/>
      <c r="U1533" s="171" t="n"/>
      <c r="V1533" s="690">
        <f>_xlfn.LET(_xlpm.d,_xlfn.XLOOKUP(T1533,'[1]Birth Dates'!$A:$A,'[1]Birth Dates'!$B:$B,"",0),IF(_xlpm.d=0,"",_xlpm.d))</f>
        <v/>
      </c>
      <c r="W1533" s="171">
        <f>IF(OR(V1533="",A1533="",NOT(ISNUMBER(V1533)),V1533&gt;A1533),"",DATEDIF(V1533,A1533,"Y")&amp;" years, "&amp;DATEDIF(V1533,A1533,"YM")&amp;" months, "&amp;DATEDIF(V1533,A1533,"MD")&amp;" days")</f>
        <v/>
      </c>
      <c r="X1533" s="171" t="n"/>
      <c r="Y1533" s="171" t="n"/>
      <c r="Z1533" s="171" t="n"/>
      <c r="AA1533" s="171" t="n"/>
      <c r="AB1533" s="171" t="n">
        <v>21</v>
      </c>
      <c r="AC1533" s="171" t="n"/>
      <c r="AD1533" s="171" t="n"/>
      <c r="AE1533" s="589" t="inlineStr">
        <is>
          <t>2:25.3400</t>
        </is>
      </c>
      <c r="AF1533" s="418">
        <f>IF(OR(AE1533="",AE1533="",AE1533=0),"",6.213/(AE1533*24))</f>
        <v/>
      </c>
      <c r="AG1533" s="241" t="n"/>
      <c r="AH1533" s="574" t="inlineStr"/>
      <c r="AI1533" s="418">
        <f>IF(OR(AH1533="",AH1533="",AH1533=0),"",6.213/(AH1533*24))</f>
        <v/>
      </c>
      <c r="AJ1533" s="175">
        <f>IF(AND(ISNUMBER(AB1533),ISNUMBER(AG1533)),AB1533-AG1533,"")</f>
        <v/>
      </c>
      <c r="AK1533" s="171" t="inlineStr">
        <is>
          <t>Accident</t>
        </is>
      </c>
      <c r="AL1533" s="171" t="n">
        <v>34</v>
      </c>
      <c r="AM1533" s="519" t="n"/>
      <c r="AN1533" s="671">
        <f>IF(OR(AL1533="",AM1533="",AM1533=0),"",AL1533*6.213/(AM1533*24))</f>
        <v/>
      </c>
      <c r="AO1533" s="477">
        <f>IF(AND(AL1533=AL1532,AM1533&lt;&gt;"",AM1532&lt;&gt;""),AM1533-AM1532,"")</f>
        <v/>
      </c>
      <c r="AP1533" s="171" t="n"/>
      <c r="AQ1533" s="574" t="inlineStr"/>
      <c r="AR1533" s="439">
        <f>IF(OR(AQ1533="",AQ1533="",AQ1533=0),"",6.213/(AQ1533*24))</f>
        <v/>
      </c>
      <c r="AS1533" s="436">
        <f>IF(OR(NOT(ISNUMBER(C1533)),NOT(ISNUMBER(AB1533))),"",IF(AG1533&lt;&gt;"",AG1533,AB1533)-C1533)</f>
        <v/>
      </c>
      <c r="AT1533" s="191" t="n"/>
      <c r="AU1533" s="195">
        <f>IF($B1533="","",TEXT($A1533,"yyyymmdd")&amp;"_P"&amp;$C1533&amp;"_C"&amp;$F1533&amp;"_"&amp;TRIM(RIGHT(SUBSTITUTE(TRIM(SUBSTITUTE($L1533,CHAR(160)," "))," ",REPT(" ",60)),60))&amp;IF($P1533="","","-"&amp;TRIM(RIGHT(SUBSTITUTE(TRIM(SUBSTITUTE($P1533,CHAR(160)," "))," ",REPT(" ",60)),60)))&amp;IF($T1533="","","-"&amp;TRIM(RIGHT(SUBSTITUTE(TRIM(SUBSTITUTE($T1533,CHAR(160)," "))," ",REPT(" ",60)),60)))&amp;".jpg")</f>
        <v/>
      </c>
    </row>
    <row r="1534" ht="42" customHeight="1">
      <c r="A1534" s="169" t="n">
        <v>32054</v>
      </c>
      <c r="B1534" s="171" t="inlineStr">
        <is>
          <t>James Hardie 1000 4 October, 1987</t>
        </is>
      </c>
      <c r="C1534" s="171" t="inlineStr">
        <is>
          <t>DNF</t>
        </is>
      </c>
      <c r="D1534" s="171" t="inlineStr">
        <is>
          <t>A</t>
        </is>
      </c>
      <c r="E1534" s="171" t="n"/>
      <c r="F1534" s="171" t="n">
        <v>9</v>
      </c>
      <c r="G1534" s="171" t="inlineStr">
        <is>
          <t>Allan Moffat Enterprises Pty Ltd</t>
        </is>
      </c>
      <c r="H1534" s="171" t="n"/>
      <c r="I1534" s="171" t="n"/>
      <c r="J1534" s="171" t="inlineStr">
        <is>
          <t>Ford Sierra RS500</t>
        </is>
      </c>
      <c r="K1534" s="171" t="inlineStr">
        <is>
          <t>1993 tc L4</t>
        </is>
      </c>
      <c r="L1534" s="171" t="inlineStr">
        <is>
          <t>Andy Rouse</t>
        </is>
      </c>
      <c r="M1534" s="171" t="inlineStr">
        <is>
          <t>GBR</t>
        </is>
      </c>
      <c r="N1534" s="690">
        <f>_xlfn.LET(_xlpm.d,_xlfn.XLOOKUP(L1534,'[1]Birth Dates'!$A:$A,'[1]Birth Dates'!$B:$B,"",0),IF(_xlpm.d=0,"",_xlpm.d))</f>
        <v/>
      </c>
      <c r="O1534" s="171">
        <f>IF(OR(N1534="",A1534="",NOT(ISNUMBER(N1534)),N1534&gt;A1534),"",DATEDIF(N1534,A1534,"Y")&amp;" years, "&amp;DATEDIF(N1534,A1534,"YM")&amp;" months, "&amp;DATEDIF(N1534,A1534,"MD")&amp;" days")</f>
        <v/>
      </c>
      <c r="P1534" s="171" t="inlineStr">
        <is>
          <t>Thierry Tassin</t>
        </is>
      </c>
      <c r="Q1534" s="171" t="inlineStr">
        <is>
          <t>BEL</t>
        </is>
      </c>
      <c r="R1534" s="690">
        <f>_xlfn.LET(_xlpm.d,_xlfn.XLOOKUP(P1534,'[1]Birth Dates'!$A:$A,'[1]Birth Dates'!$B:$B,"",0),IF(_xlpm.d=0,"",_xlpm.d))</f>
        <v/>
      </c>
      <c r="S1534" s="171">
        <f>IF(OR(R1534="",A1534="",NOT(ISNUMBER(R1534)),R1534&gt;A1534),"",DATEDIF(R1534,A1534,"Y")&amp;" years, "&amp;DATEDIF(R1534,A1534,"YM")&amp;" months, "&amp;DATEDIF(R1534,A1534,"MD")&amp;" days")</f>
        <v/>
      </c>
      <c r="T1534" s="171" t="inlineStr">
        <is>
          <t>(Allan Moffat)</t>
        </is>
      </c>
      <c r="U1534" s="171" t="inlineStr">
        <is>
          <t>CAN</t>
        </is>
      </c>
      <c r="V1534" s="690">
        <f>_xlfn.LET(_xlpm.d,_xlfn.XLOOKUP(T1534,'[1]Birth Dates'!$A:$A,'[1]Birth Dates'!$B:$B,"",0),IF(_xlpm.d=0,"",_xlpm.d))</f>
        <v/>
      </c>
      <c r="W1534" s="171">
        <f>IF(OR(V1534="",A1534="",NOT(ISNUMBER(V1534)),V1534&gt;A1534),"",DATEDIF(V1534,A1534,"Y")&amp;" years, "&amp;DATEDIF(V1534,A1534,"YM")&amp;" months, "&amp;DATEDIF(V1534,A1534,"MD")&amp;" days")</f>
        <v/>
      </c>
      <c r="X1534" s="171" t="n"/>
      <c r="Y1534" s="171" t="n"/>
      <c r="Z1534" s="171" t="n"/>
      <c r="AA1534" s="171" t="n"/>
      <c r="AB1534" s="171" t="n">
        <v>2</v>
      </c>
      <c r="AC1534" s="171" t="n"/>
      <c r="AD1534" s="171" t="n"/>
      <c r="AE1534" s="589" t="inlineStr">
        <is>
          <t>2:18.1200</t>
        </is>
      </c>
      <c r="AF1534" s="418">
        <f>IF(OR(AE1534="",AE1534="",AE1534=0),"",6.213/(AE1534*24))</f>
        <v/>
      </c>
      <c r="AG1534" s="241" t="n">
        <v>2</v>
      </c>
      <c r="AH1534" s="589" t="inlineStr">
        <is>
          <t>2:18.4680</t>
        </is>
      </c>
      <c r="AI1534" s="418">
        <f>IF(OR(AH1534="",AH1534="",AH1534=0),"",6.213/(AH1534*24))</f>
        <v/>
      </c>
      <c r="AJ1534" s="175">
        <f>IF(AND(ISNUMBER(AB1534),ISNUMBER(AG1534)),AB1534-AG1534,"")</f>
        <v/>
      </c>
      <c r="AK1534" s="171" t="inlineStr">
        <is>
          <t>Differential</t>
        </is>
      </c>
      <c r="AL1534" s="171" t="n">
        <v>31</v>
      </c>
      <c r="AM1534" s="519" t="n"/>
      <c r="AN1534" s="671">
        <f>IF(OR(AL1534="",AM1534="",AM1534=0),"",AL1534*6.213/(AM1534*24))</f>
        <v/>
      </c>
      <c r="AO1534" s="477">
        <f>IF(AND(AL1534=AL1533,AM1534&lt;&gt;"",AM1533&lt;&gt;""),AM1534-AM1533,"")</f>
        <v/>
      </c>
      <c r="AP1534" s="171" t="n"/>
      <c r="AQ1534" s="574" t="inlineStr"/>
      <c r="AR1534" s="439">
        <f>IF(OR(AQ1534="",AQ1534="",AQ1534=0),"",6.213/(AQ1534*24))</f>
        <v/>
      </c>
      <c r="AS1534" s="436">
        <f>IF(OR(NOT(ISNUMBER(C1534)),NOT(ISNUMBER(AB1534))),"",IF(AG1534&lt;&gt;"",AG1534,AB1534)-C1534)</f>
        <v/>
      </c>
      <c r="AT1534" s="191" t="n"/>
      <c r="AU1534" s="195">
        <f>IF($B1534="","",TEXT($A1534,"yyyymmdd")&amp;"_P"&amp;$C1534&amp;"_C"&amp;$F1534&amp;"_"&amp;TRIM(RIGHT(SUBSTITUTE(TRIM(SUBSTITUTE($L1534,CHAR(160)," "))," ",REPT(" ",60)),60))&amp;IF($P1534="","","-"&amp;TRIM(RIGHT(SUBSTITUTE(TRIM(SUBSTITUTE($P1534,CHAR(160)," "))," ",REPT(" ",60)),60)))&amp;IF($T1534="","","-"&amp;TRIM(RIGHT(SUBSTITUTE(TRIM(SUBSTITUTE($T1534,CHAR(160)," "))," ",REPT(" ",60)),60)))&amp;".jpg")</f>
        <v/>
      </c>
    </row>
    <row r="1535" ht="56" customHeight="1">
      <c r="A1535" s="169" t="n">
        <v>32054</v>
      </c>
      <c r="B1535" s="171" t="inlineStr">
        <is>
          <t>James Hardie 1000 4 October, 1987</t>
        </is>
      </c>
      <c r="C1535" s="171" t="inlineStr">
        <is>
          <t>DNF</t>
        </is>
      </c>
      <c r="D1535" s="171" t="inlineStr">
        <is>
          <t>A</t>
        </is>
      </c>
      <c r="E1535" s="171" t="n"/>
      <c r="F1535" s="171" t="n">
        <v>32</v>
      </c>
      <c r="G1535" s="171" t="inlineStr">
        <is>
          <t>Warren Cullen</t>
        </is>
      </c>
      <c r="H1535" s="171" t="n"/>
      <c r="I1535" s="171" t="n"/>
      <c r="J1535" s="171" t="inlineStr">
        <is>
          <t>Holden Commodore VK SS Group A</t>
        </is>
      </c>
      <c r="K1535" s="171" t="inlineStr">
        <is>
          <t>4980 V8</t>
        </is>
      </c>
      <c r="L1535" s="171" t="inlineStr">
        <is>
          <t>Warren Cullen</t>
        </is>
      </c>
      <c r="M1535" s="171" t="inlineStr">
        <is>
          <t>AUS</t>
        </is>
      </c>
      <c r="N1535" s="690">
        <f>_xlfn.LET(_xlpm.d,_xlfn.XLOOKUP(L1535,'[1]Birth Dates'!$A:$A,'[1]Birth Dates'!$B:$B,"",0),IF(_xlpm.d=0,"",_xlpm.d))</f>
        <v/>
      </c>
      <c r="O1535" s="171">
        <f>IF(OR(N1535="",A1535="",NOT(ISNUMBER(N1535)),N1535&gt;A1535),"",DATEDIF(N1535,A1535,"Y")&amp;" years, "&amp;DATEDIF(N1535,A1535,"YM")&amp;" months, "&amp;DATEDIF(N1535,A1535,"MD")&amp;" days")</f>
        <v/>
      </c>
      <c r="P1535" s="171" t="inlineStr">
        <is>
          <t>Gary Cooke</t>
        </is>
      </c>
      <c r="Q1535" s="171" t="inlineStr">
        <is>
          <t>AUS</t>
        </is>
      </c>
      <c r="R1535" s="690">
        <f>_xlfn.LET(_xlpm.d,_xlfn.XLOOKUP(P1535,'[1]Birth Dates'!$A:$A,'[1]Birth Dates'!$B:$B,"",0),IF(_xlpm.d=0,"",_xlpm.d))</f>
        <v/>
      </c>
      <c r="S1535" s="171">
        <f>IF(OR(R1535="",A1535="",NOT(ISNUMBER(R1535)),R1535&gt;A1535),"",DATEDIF(R1535,A1535,"Y")&amp;" years, "&amp;DATEDIF(R1535,A1535,"YM")&amp;" months, "&amp;DATEDIF(R1535,A1535,"MD")&amp;" days")</f>
        <v/>
      </c>
      <c r="T1535" s="171" t="inlineStr">
        <is>
          <t>Gary Sprague</t>
        </is>
      </c>
      <c r="U1535" s="171" t="inlineStr">
        <is>
          <t>AUS</t>
        </is>
      </c>
      <c r="V1535" s="690">
        <f>_xlfn.LET(_xlpm.d,_xlfn.XLOOKUP(T1535,'[1]Birth Dates'!$A:$A,'[1]Birth Dates'!$B:$B,"",0),IF(_xlpm.d=0,"",_xlpm.d))</f>
        <v/>
      </c>
      <c r="W1535" s="171">
        <f>IF(OR(V1535="",A1535="",NOT(ISNUMBER(V1535)),V1535&gt;A1535),"",DATEDIF(V1535,A1535,"Y")&amp;" years, "&amp;DATEDIF(V1535,A1535,"YM")&amp;" months, "&amp;DATEDIF(V1535,A1535,"MD")&amp;" days")</f>
        <v/>
      </c>
      <c r="X1535" s="171" t="n"/>
      <c r="Y1535" s="171" t="n"/>
      <c r="Z1535" s="171" t="n"/>
      <c r="AA1535" s="171" t="n"/>
      <c r="AB1535" s="171" t="n">
        <v>27</v>
      </c>
      <c r="AC1535" s="171" t="n"/>
      <c r="AD1535" s="171" t="n"/>
      <c r="AE1535" s="589" t="inlineStr">
        <is>
          <t>2:27.1600</t>
        </is>
      </c>
      <c r="AF1535" s="418">
        <f>IF(OR(AE1535="",AE1535="",AE1535=0),"",6.213/(AE1535*24))</f>
        <v/>
      </c>
      <c r="AG1535" s="241" t="n"/>
      <c r="AH1535" s="574" t="inlineStr"/>
      <c r="AI1535" s="418">
        <f>IF(OR(AH1535="",AH1535="",AH1535=0),"",6.213/(AH1535*24))</f>
        <v/>
      </c>
      <c r="AJ1535" s="175">
        <f>IF(AND(ISNUMBER(AB1535),ISNUMBER(AG1535)),AB1535-AG1535,"")</f>
        <v/>
      </c>
      <c r="AK1535" s="171" t="inlineStr">
        <is>
          <t>Accident</t>
        </is>
      </c>
      <c r="AL1535" s="171" t="n">
        <v>31</v>
      </c>
      <c r="AM1535" s="519" t="n"/>
      <c r="AN1535" s="671">
        <f>IF(OR(AL1535="",AM1535="",AM1535=0),"",AL1535*6.213/(AM1535*24))</f>
        <v/>
      </c>
      <c r="AO1535" s="477">
        <f>IF(AND(AL1535=AL1534,AM1535&lt;&gt;"",AM1534&lt;&gt;""),AM1535-AM1534,"")</f>
        <v/>
      </c>
      <c r="AP1535" s="171" t="n"/>
      <c r="AQ1535" s="574" t="inlineStr"/>
      <c r="AR1535" s="439">
        <f>IF(OR(AQ1535="",AQ1535="",AQ1535=0),"",6.213/(AQ1535*24))</f>
        <v/>
      </c>
      <c r="AS1535" s="436">
        <f>IF(OR(NOT(ISNUMBER(C1535)),NOT(ISNUMBER(AB1535))),"",IF(AG1535&lt;&gt;"",AG1535,AB1535)-C1535)</f>
        <v/>
      </c>
      <c r="AT1535" s="191" t="n"/>
      <c r="AU1535" s="195">
        <f>IF($B1535="","",TEXT($A1535,"yyyymmdd")&amp;"_P"&amp;$C1535&amp;"_C"&amp;$F1535&amp;"_"&amp;TRIM(RIGHT(SUBSTITUTE(TRIM(SUBSTITUTE($L1535,CHAR(160)," "))," ",REPT(" ",60)),60))&amp;IF($P1535="","","-"&amp;TRIM(RIGHT(SUBSTITUTE(TRIM(SUBSTITUTE($P1535,CHAR(160)," "))," ",REPT(" ",60)),60)))&amp;IF($T1535="","","-"&amp;TRIM(RIGHT(SUBSTITUTE(TRIM(SUBSTITUTE($T1535,CHAR(160)," "))," ",REPT(" ",60)),60)))&amp;".jpg")</f>
        <v/>
      </c>
    </row>
    <row r="1536" ht="42" customHeight="1">
      <c r="A1536" s="169" t="n">
        <v>32054</v>
      </c>
      <c r="B1536" s="171" t="inlineStr">
        <is>
          <t>James Hardie 1000 4 October, 1987</t>
        </is>
      </c>
      <c r="C1536" s="171" t="inlineStr">
        <is>
          <t>DNF</t>
        </is>
      </c>
      <c r="D1536" s="171" t="inlineStr">
        <is>
          <t>A</t>
        </is>
      </c>
      <c r="E1536" s="171" t="n"/>
      <c r="F1536" s="171" t="n">
        <v>1</v>
      </c>
      <c r="G1536" s="171" t="inlineStr">
        <is>
          <t>Pro Team Italia</t>
        </is>
      </c>
      <c r="H1536" s="171" t="n"/>
      <c r="I1536" s="171" t="n"/>
      <c r="J1536" s="171" t="inlineStr">
        <is>
          <t>Maserati Biturbo</t>
        </is>
      </c>
      <c r="K1536" s="171" t="inlineStr">
        <is>
          <t>2491 tc V6</t>
        </is>
      </c>
      <c r="L1536" s="171" t="inlineStr">
        <is>
          <t>Armin Hahne</t>
        </is>
      </c>
      <c r="M1536" s="171" t="inlineStr">
        <is>
          <t>DEU</t>
        </is>
      </c>
      <c r="N1536" s="690">
        <f>_xlfn.LET(_xlpm.d,_xlfn.XLOOKUP(L1536,'[1]Birth Dates'!$A:$A,'[1]Birth Dates'!$B:$B,"",0),IF(_xlpm.d=0,"",_xlpm.d))</f>
        <v/>
      </c>
      <c r="O1536" s="171">
        <f>IF(OR(N1536="",A1536="",NOT(ISNUMBER(N1536)),N1536&gt;A1536),"",DATEDIF(N1536,A1536,"Y")&amp;" years, "&amp;DATEDIF(N1536,A1536,"YM")&amp;" months, "&amp;DATEDIF(N1536,A1536,"MD")&amp;" days")</f>
        <v/>
      </c>
      <c r="P1536" s="171" t="inlineStr">
        <is>
          <t>Kevin Bartlett</t>
        </is>
      </c>
      <c r="Q1536" s="171" t="inlineStr">
        <is>
          <t>AUS</t>
        </is>
      </c>
      <c r="R1536" s="690">
        <f>_xlfn.LET(_xlpm.d,_xlfn.XLOOKUP(P1536,'[1]Birth Dates'!$A:$A,'[1]Birth Dates'!$B:$B,"",0),IF(_xlpm.d=0,"",_xlpm.d))</f>
        <v/>
      </c>
      <c r="S1536" s="171">
        <f>IF(OR(R1536="",A1536="",NOT(ISNUMBER(R1536)),R1536&gt;A1536),"",DATEDIF(R1536,A1536,"Y")&amp;" years, "&amp;DATEDIF(R1536,A1536,"YM")&amp;" months, "&amp;DATEDIF(R1536,A1536,"MD")&amp;" days")</f>
        <v/>
      </c>
      <c r="T1536" s="309" t="inlineStr">
        <is>
          <t>Bruno Giacomelli</t>
        </is>
      </c>
      <c r="U1536" s="171" t="inlineStr">
        <is>
          <t>ITA</t>
        </is>
      </c>
      <c r="V1536" s="690">
        <f>_xlfn.LET(_xlpm.d,_xlfn.XLOOKUP(T1536,'[1]Birth Dates'!$A:$A,'[1]Birth Dates'!$B:$B,"",0),IF(_xlpm.d=0,"",_xlpm.d))</f>
        <v/>
      </c>
      <c r="W1536" s="171">
        <f>IF(OR(V1536="",A1536="",NOT(ISNUMBER(V1536)),V1536&gt;A1536),"",DATEDIF(V1536,A1536,"Y")&amp;" years, "&amp;DATEDIF(V1536,A1536,"YM")&amp;" months, "&amp;DATEDIF(V1536,A1536,"MD")&amp;" days")</f>
        <v/>
      </c>
      <c r="X1536" s="171" t="n"/>
      <c r="Y1536" s="171" t="n"/>
      <c r="Z1536" s="171" t="n"/>
      <c r="AA1536" s="171" t="n"/>
      <c r="AB1536" s="171" t="n">
        <v>34</v>
      </c>
      <c r="AC1536" s="171" t="n"/>
      <c r="AD1536" s="171" t="n"/>
      <c r="AE1536" s="589" t="inlineStr">
        <is>
          <t>2:26.8800</t>
        </is>
      </c>
      <c r="AF1536" s="418">
        <f>IF(OR(AE1536="",AE1536="",AE1536=0),"",6.213/(AE1536*24))</f>
        <v/>
      </c>
      <c r="AG1536" s="241" t="n"/>
      <c r="AH1536" s="574" t="inlineStr"/>
      <c r="AI1536" s="418">
        <f>IF(OR(AH1536="",AH1536="",AH1536=0),"",6.213/(AH1536*24))</f>
        <v/>
      </c>
      <c r="AJ1536" s="175">
        <f>IF(AND(ISNUMBER(AB1536),ISNUMBER(AG1536)),AB1536-AG1536,"")</f>
        <v/>
      </c>
      <c r="AK1536" s="171" t="inlineStr">
        <is>
          <t>Differential</t>
        </is>
      </c>
      <c r="AL1536" s="171" t="n">
        <v>29</v>
      </c>
      <c r="AM1536" s="519" t="n"/>
      <c r="AN1536" s="671">
        <f>IF(OR(AL1536="",AM1536="",AM1536=0),"",AL1536*6.213/(AM1536*24))</f>
        <v/>
      </c>
      <c r="AO1536" s="477">
        <f>IF(AND(AL1536=AL1535,AM1536&lt;&gt;"",AM1535&lt;&gt;""),AM1536-AM1535,"")</f>
        <v/>
      </c>
      <c r="AP1536" s="171" t="n"/>
      <c r="AQ1536" s="574" t="inlineStr"/>
      <c r="AR1536" s="439">
        <f>IF(OR(AQ1536="",AQ1536="",AQ1536=0),"",6.213/(AQ1536*24))</f>
        <v/>
      </c>
      <c r="AS1536" s="436">
        <f>IF(OR(NOT(ISNUMBER(C1536)),NOT(ISNUMBER(AB1536))),"",IF(AG1536&lt;&gt;"",AG1536,AB1536)-C1536)</f>
        <v/>
      </c>
      <c r="AT1536" s="191" t="n"/>
      <c r="AU1536" s="195">
        <f>IF($B1536="","",TEXT($A1536,"yyyymmdd")&amp;"_P"&amp;$C1536&amp;"_C"&amp;$F1536&amp;"_"&amp;TRIM(RIGHT(SUBSTITUTE(TRIM(SUBSTITUTE($L1536,CHAR(160)," "))," ",REPT(" ",60)),60))&amp;IF($P1536="","","-"&amp;TRIM(RIGHT(SUBSTITUTE(TRIM(SUBSTITUTE($P1536,CHAR(160)," "))," ",REPT(" ",60)),60)))&amp;IF($T1536="","","-"&amp;TRIM(RIGHT(SUBSTITUTE(TRIM(SUBSTITUTE($T1536,CHAR(160)," "))," ",REPT(" ",60)),60)))&amp;".jpg")</f>
        <v/>
      </c>
    </row>
    <row r="1537" ht="56" customHeight="1">
      <c r="A1537" s="169" t="n">
        <v>32054</v>
      </c>
      <c r="B1537" s="171" t="inlineStr">
        <is>
          <t>James Hardie 1000 4 October, 1987</t>
        </is>
      </c>
      <c r="C1537" s="171" t="inlineStr">
        <is>
          <t>DNF</t>
        </is>
      </c>
      <c r="D1537" s="171" t="inlineStr">
        <is>
          <t>A</t>
        </is>
      </c>
      <c r="E1537" s="171" t="n"/>
      <c r="F1537" s="171" t="n">
        <v>22</v>
      </c>
      <c r="G1537" s="171" t="inlineStr">
        <is>
          <t>Lusty Engineering</t>
        </is>
      </c>
      <c r="H1537" s="171" t="n"/>
      <c r="I1537" s="171" t="n"/>
      <c r="J1537" s="171" t="inlineStr">
        <is>
          <t>Holden Commodore VL SS Group A</t>
        </is>
      </c>
      <c r="K1537" s="171" t="inlineStr">
        <is>
          <t>4980 V8</t>
        </is>
      </c>
      <c r="L1537" s="171" t="inlineStr">
        <is>
          <t>Graham Lusty</t>
        </is>
      </c>
      <c r="M1537" s="171" t="inlineStr">
        <is>
          <t>AUS</t>
        </is>
      </c>
      <c r="N1537" s="690">
        <f>_xlfn.LET(_xlpm.d,_xlfn.XLOOKUP(L1537,'[1]Birth Dates'!$A:$A,'[1]Birth Dates'!$B:$B,"",0),IF(_xlpm.d=0,"",_xlpm.d))</f>
        <v/>
      </c>
      <c r="O1537" s="171">
        <f>IF(OR(N1537="",A1537="",NOT(ISNUMBER(N1537)),N1537&gt;A1537),"",DATEDIF(N1537,A1537,"Y")&amp;" years, "&amp;DATEDIF(N1537,A1537,"YM")&amp;" months, "&amp;DATEDIF(N1537,A1537,"MD")&amp;" days")</f>
        <v/>
      </c>
      <c r="P1537" s="171" t="inlineStr">
        <is>
          <t>John Lusty</t>
        </is>
      </c>
      <c r="Q1537" s="171" t="inlineStr">
        <is>
          <t>AUS</t>
        </is>
      </c>
      <c r="R1537" s="690">
        <f>_xlfn.LET(_xlpm.d,_xlfn.XLOOKUP(P1537,'[1]Birth Dates'!$A:$A,'[1]Birth Dates'!$B:$B,"",0),IF(_xlpm.d=0,"",_xlpm.d))</f>
        <v/>
      </c>
      <c r="S1537" s="171">
        <f>IF(OR(R1537="",A1537="",NOT(ISNUMBER(R1537)),R1537&gt;A1537),"",DATEDIF(R1537,A1537,"Y")&amp;" years, "&amp;DATEDIF(R1537,A1537,"YM")&amp;" months, "&amp;DATEDIF(R1537,A1537,"MD")&amp;" days")</f>
        <v/>
      </c>
      <c r="T1537" s="171" t="n"/>
      <c r="U1537" s="171" t="n"/>
      <c r="V1537" s="690">
        <f>_xlfn.LET(_xlpm.d,_xlfn.XLOOKUP(T1537,'[1]Birth Dates'!$A:$A,'[1]Birth Dates'!$B:$B,"",0),IF(_xlpm.d=0,"",_xlpm.d))</f>
        <v/>
      </c>
      <c r="W1537" s="171">
        <f>IF(OR(V1537="",A1537="",NOT(ISNUMBER(V1537)),V1537&gt;A1537),"",DATEDIF(V1537,A1537,"Y")&amp;" years, "&amp;DATEDIF(V1537,A1537,"YM")&amp;" months, "&amp;DATEDIF(V1537,A1537,"MD")&amp;" days")</f>
        <v/>
      </c>
      <c r="X1537" s="171" t="n"/>
      <c r="Y1537" s="171" t="n"/>
      <c r="Z1537" s="171" t="n"/>
      <c r="AA1537" s="171" t="n"/>
      <c r="AB1537" s="171" t="n">
        <v>39</v>
      </c>
      <c r="AC1537" s="171" t="n"/>
      <c r="AD1537" s="171" t="n"/>
      <c r="AE1537" s="589" t="inlineStr">
        <is>
          <t>2:30.6600</t>
        </is>
      </c>
      <c r="AF1537" s="418">
        <f>IF(OR(AE1537="",AE1537="",AE1537=0),"",6.213/(AE1537*24))</f>
        <v/>
      </c>
      <c r="AG1537" s="241" t="n"/>
      <c r="AH1537" s="574" t="inlineStr"/>
      <c r="AI1537" s="418">
        <f>IF(OR(AH1537="",AH1537="",AH1537=0),"",6.213/(AH1537*24))</f>
        <v/>
      </c>
      <c r="AJ1537" s="175">
        <f>IF(AND(ISNUMBER(AB1537),ISNUMBER(AG1537)),AB1537-AG1537,"")</f>
        <v/>
      </c>
      <c r="AK1537" s="171" t="inlineStr">
        <is>
          <t>Steering Arm</t>
        </is>
      </c>
      <c r="AL1537" s="171" t="n">
        <v>17</v>
      </c>
      <c r="AM1537" s="519" t="n"/>
      <c r="AN1537" s="671">
        <f>IF(OR(AL1537="",AM1537="",AM1537=0),"",AL1537*6.213/(AM1537*24))</f>
        <v/>
      </c>
      <c r="AO1537" s="477">
        <f>IF(AND(AL1537=AL1536,AM1537&lt;&gt;"",AM1536&lt;&gt;""),AM1537-AM1536,"")</f>
        <v/>
      </c>
      <c r="AP1537" s="171" t="n"/>
      <c r="AQ1537" s="574" t="inlineStr"/>
      <c r="AR1537" s="439">
        <f>IF(OR(AQ1537="",AQ1537="",AQ1537=0),"",6.213/(AQ1537*24))</f>
        <v/>
      </c>
      <c r="AS1537" s="436">
        <f>IF(OR(NOT(ISNUMBER(C1537)),NOT(ISNUMBER(AB1537))),"",IF(AG1537&lt;&gt;"",AG1537,AB1537)-C1537)</f>
        <v/>
      </c>
      <c r="AT1537" s="191" t="n"/>
      <c r="AU1537" s="195">
        <f>IF($B1537="","",TEXT($A1537,"yyyymmdd")&amp;"_P"&amp;$C1537&amp;"_C"&amp;$F1537&amp;"_"&amp;TRIM(RIGHT(SUBSTITUTE(TRIM(SUBSTITUTE($L1537,CHAR(160)," "))," ",REPT(" ",60)),60))&amp;IF($P1537="","","-"&amp;TRIM(RIGHT(SUBSTITUTE(TRIM(SUBSTITUTE($P1537,CHAR(160)," "))," ",REPT(" ",60)),60)))&amp;IF($T1537="","","-"&amp;TRIM(RIGHT(SUBSTITUTE(TRIM(SUBSTITUTE($T1537,CHAR(160)," "))," ",REPT(" ",60)),60)))&amp;".jpg")</f>
        <v/>
      </c>
    </row>
    <row r="1538" ht="56" customHeight="1">
      <c r="A1538" s="169" t="n">
        <v>32054</v>
      </c>
      <c r="B1538" s="171" t="inlineStr">
        <is>
          <t>James Hardie 1000 4 October, 1987</t>
        </is>
      </c>
      <c r="C1538" s="171" t="inlineStr">
        <is>
          <t>DNF</t>
        </is>
      </c>
      <c r="D1538" s="171" t="inlineStr">
        <is>
          <t>A</t>
        </is>
      </c>
      <c r="E1538" s="171" t="n"/>
      <c r="F1538" s="171" t="n">
        <v>21</v>
      </c>
      <c r="G1538" s="171" t="inlineStr">
        <is>
          <t>DFC NZ Ltd</t>
        </is>
      </c>
      <c r="H1538" s="171" t="n"/>
      <c r="I1538" s="171" t="n"/>
      <c r="J1538" s="171" t="inlineStr">
        <is>
          <t>Holden Commodore VK SS Group A</t>
        </is>
      </c>
      <c r="K1538" s="171" t="inlineStr">
        <is>
          <t>4980 V8</t>
        </is>
      </c>
      <c r="L1538" s="171" t="inlineStr">
        <is>
          <t>Graeme Crosby</t>
        </is>
      </c>
      <c r="M1538" s="171" t="inlineStr">
        <is>
          <t>NZL</t>
        </is>
      </c>
      <c r="N1538" s="690">
        <f>_xlfn.LET(_xlpm.d,_xlfn.XLOOKUP(L1538,'[1]Birth Dates'!$A:$A,'[1]Birth Dates'!$B:$B,"",0),IF(_xlpm.d=0,"",_xlpm.d))</f>
        <v/>
      </c>
      <c r="O1538" s="171">
        <f>IF(OR(N1538="",A1538="",NOT(ISNUMBER(N1538)),N1538&gt;A1538),"",DATEDIF(N1538,A1538,"Y")&amp;" years, "&amp;DATEDIF(N1538,A1538,"YM")&amp;" months, "&amp;DATEDIF(N1538,A1538,"MD")&amp;" days")</f>
        <v/>
      </c>
      <c r="P1538" s="171" t="inlineStr">
        <is>
          <t>John Billington</t>
        </is>
      </c>
      <c r="Q1538" s="171" t="inlineStr">
        <is>
          <t>NZL</t>
        </is>
      </c>
      <c r="R1538" s="690">
        <f>_xlfn.LET(_xlpm.d,_xlfn.XLOOKUP(P1538,'[1]Birth Dates'!$A:$A,'[1]Birth Dates'!$B:$B,"",0),IF(_xlpm.d=0,"",_xlpm.d))</f>
        <v/>
      </c>
      <c r="S1538" s="171">
        <f>IF(OR(R1538="",A1538="",NOT(ISNUMBER(R1538)),R1538&gt;A1538),"",DATEDIF(R1538,A1538,"Y")&amp;" years, "&amp;DATEDIF(R1538,A1538,"YM")&amp;" months, "&amp;DATEDIF(R1538,A1538,"MD")&amp;" days")</f>
        <v/>
      </c>
      <c r="T1538" s="171" t="n"/>
      <c r="U1538" s="171" t="n"/>
      <c r="V1538" s="690">
        <f>_xlfn.LET(_xlpm.d,_xlfn.XLOOKUP(T1538,'[1]Birth Dates'!$A:$A,'[1]Birth Dates'!$B:$B,"",0),IF(_xlpm.d=0,"",_xlpm.d))</f>
        <v/>
      </c>
      <c r="W1538" s="171">
        <f>IF(OR(V1538="",A1538="",NOT(ISNUMBER(V1538)),V1538&gt;A1538),"",DATEDIF(V1538,A1538,"Y")&amp;" years, "&amp;DATEDIF(V1538,A1538,"YM")&amp;" months, "&amp;DATEDIF(V1538,A1538,"MD")&amp;" days")</f>
        <v/>
      </c>
      <c r="X1538" s="171" t="n"/>
      <c r="Y1538" s="171" t="n"/>
      <c r="Z1538" s="171" t="n"/>
      <c r="AA1538" s="171" t="n"/>
      <c r="AB1538" s="171" t="n">
        <v>28</v>
      </c>
      <c r="AC1538" s="171" t="n"/>
      <c r="AD1538" s="171" t="n"/>
      <c r="AE1538" s="589" t="inlineStr">
        <is>
          <t>2:27.2200</t>
        </is>
      </c>
      <c r="AF1538" s="418">
        <f>IF(OR(AE1538="",AE1538="",AE1538=0),"",6.213/(AE1538*24))</f>
        <v/>
      </c>
      <c r="AG1538" s="241" t="n"/>
      <c r="AH1538" s="574" t="inlineStr"/>
      <c r="AI1538" s="418">
        <f>IF(OR(AH1538="",AH1538="",AH1538=0),"",6.213/(AH1538*24))</f>
        <v/>
      </c>
      <c r="AJ1538" s="175">
        <f>IF(AND(ISNUMBER(AB1538),ISNUMBER(AG1538)),AB1538-AG1538,"")</f>
        <v/>
      </c>
      <c r="AK1538" s="171" t="inlineStr">
        <is>
          <t>Engine</t>
        </is>
      </c>
      <c r="AL1538" s="171" t="n">
        <v>9</v>
      </c>
      <c r="AM1538" s="519" t="n"/>
      <c r="AN1538" s="671">
        <f>IF(OR(AL1538="",AM1538="",AM1538=0),"",AL1538*6.213/(AM1538*24))</f>
        <v/>
      </c>
      <c r="AO1538" s="477">
        <f>IF(AND(AL1538=AL1537,AM1538&lt;&gt;"",AM1537&lt;&gt;""),AM1538-AM1537,"")</f>
        <v/>
      </c>
      <c r="AP1538" s="171" t="n"/>
      <c r="AQ1538" s="574" t="inlineStr"/>
      <c r="AR1538" s="439">
        <f>IF(OR(AQ1538="",AQ1538="",AQ1538=0),"",6.213/(AQ1538*24))</f>
        <v/>
      </c>
      <c r="AS1538" s="436">
        <f>IF(OR(NOT(ISNUMBER(C1538)),NOT(ISNUMBER(AB1538))),"",IF(AG1538&lt;&gt;"",AG1538,AB1538)-C1538)</f>
        <v/>
      </c>
      <c r="AT1538" s="191" t="n"/>
      <c r="AU1538" s="195">
        <f>IF($B1538="","",TEXT($A1538,"yyyymmdd")&amp;"_P"&amp;$C1538&amp;"_C"&amp;$F1538&amp;"_"&amp;TRIM(RIGHT(SUBSTITUTE(TRIM(SUBSTITUTE($L1538,CHAR(160)," "))," ",REPT(" ",60)),60))&amp;IF($P1538="","","-"&amp;TRIM(RIGHT(SUBSTITUTE(TRIM(SUBSTITUTE($P1538,CHAR(160)," "))," ",REPT(" ",60)),60)))&amp;IF($T1538="","","-"&amp;TRIM(RIGHT(SUBSTITUTE(TRIM(SUBSTITUTE($T1538,CHAR(160)," "))," ",REPT(" ",60)),60)))&amp;".jpg")</f>
        <v/>
      </c>
    </row>
    <row r="1539" ht="42" customHeight="1">
      <c r="A1539" s="169" t="n">
        <v>32054</v>
      </c>
      <c r="B1539" s="171" t="inlineStr">
        <is>
          <t>James Hardie 1000 4 October, 1987</t>
        </is>
      </c>
      <c r="C1539" s="171" t="inlineStr">
        <is>
          <t>DNF</t>
        </is>
      </c>
      <c r="D1539" s="171" t="inlineStr">
        <is>
          <t>A</t>
        </is>
      </c>
      <c r="E1539" s="171" t="n"/>
      <c r="F1539" s="171" t="n">
        <v>17</v>
      </c>
      <c r="G1539" s="171" t="inlineStr">
        <is>
          <t>Shell Ultra Hi-Tech Racing Team</t>
        </is>
      </c>
      <c r="H1539" s="171" t="n"/>
      <c r="I1539" s="171" t="n"/>
      <c r="J1539" s="171" t="inlineStr">
        <is>
          <t>Ford Sierra RS500</t>
        </is>
      </c>
      <c r="K1539" s="171" t="inlineStr">
        <is>
          <t>1993 tc L4</t>
        </is>
      </c>
      <c r="L1539" s="171" t="inlineStr">
        <is>
          <t>Dick Johnson</t>
        </is>
      </c>
      <c r="M1539" s="171" t="inlineStr">
        <is>
          <t>AUS</t>
        </is>
      </c>
      <c r="N1539" s="690">
        <f>_xlfn.LET(_xlpm.d,_xlfn.XLOOKUP(L1539,'[1]Birth Dates'!$A:$A,'[1]Birth Dates'!$B:$B,"",0),IF(_xlpm.d=0,"",_xlpm.d))</f>
        <v/>
      </c>
      <c r="O1539" s="171">
        <f>IF(OR(N1539="",A1539="",NOT(ISNUMBER(N1539)),N1539&gt;A1539),"",DATEDIF(N1539,A1539,"Y")&amp;" years, "&amp;DATEDIF(N1539,A1539,"YM")&amp;" months, "&amp;DATEDIF(N1539,A1539,"MD")&amp;" days")</f>
        <v/>
      </c>
      <c r="P1539" s="171" t="inlineStr">
        <is>
          <t>Gregg Hansford</t>
        </is>
      </c>
      <c r="Q1539" s="171" t="inlineStr">
        <is>
          <t>AUS</t>
        </is>
      </c>
      <c r="R1539" s="690">
        <f>_xlfn.LET(_xlpm.d,_xlfn.XLOOKUP(P1539,'[1]Birth Dates'!$A:$A,'[1]Birth Dates'!$B:$B,"",0),IF(_xlpm.d=0,"",_xlpm.d))</f>
        <v/>
      </c>
      <c r="S1539" s="171">
        <f>IF(OR(R1539="",A1539="",NOT(ISNUMBER(R1539)),R1539&gt;A1539),"",DATEDIF(R1539,A1539,"Y")&amp;" years, "&amp;DATEDIF(R1539,A1539,"YM")&amp;" months, "&amp;DATEDIF(R1539,A1539,"MD")&amp;" days")</f>
        <v/>
      </c>
      <c r="T1539" s="171" t="n"/>
      <c r="U1539" s="171" t="n"/>
      <c r="V1539" s="690">
        <f>_xlfn.LET(_xlpm.d,_xlfn.XLOOKUP(T1539,'[1]Birth Dates'!$A:$A,'[1]Birth Dates'!$B:$B,"",0),IF(_xlpm.d=0,"",_xlpm.d))</f>
        <v/>
      </c>
      <c r="W1539" s="171">
        <f>IF(OR(V1539="",A1539="",NOT(ISNUMBER(V1539)),V1539&gt;A1539),"",DATEDIF(V1539,A1539,"Y")&amp;" years, "&amp;DATEDIF(V1539,A1539,"YM")&amp;" months, "&amp;DATEDIF(V1539,A1539,"MD")&amp;" days")</f>
        <v/>
      </c>
      <c r="X1539" s="171" t="n"/>
      <c r="Y1539" s="171" t="n"/>
      <c r="Z1539" s="171" t="n"/>
      <c r="AA1539" s="171" t="n"/>
      <c r="AB1539" s="171" t="n">
        <v>3</v>
      </c>
      <c r="AC1539" s="171" t="n"/>
      <c r="AD1539" s="171" t="n"/>
      <c r="AE1539" s="589" t="inlineStr">
        <is>
          <t>2:20.1800</t>
        </is>
      </c>
      <c r="AF1539" s="418">
        <f>IF(OR(AE1539="",AE1539="",AE1539=0),"",6.213/(AE1539*24))</f>
        <v/>
      </c>
      <c r="AG1539" s="241" t="inlineStr">
        <is>
          <t>DSQ</t>
        </is>
      </c>
      <c r="AH1539" s="589" t="inlineStr">
        <is>
          <t>2:22.7440</t>
        </is>
      </c>
      <c r="AI1539" s="418">
        <f>IF(OR(AH1539="",AH1539="",AH1539=0),"",6.213/(AH1539*24))</f>
        <v/>
      </c>
      <c r="AJ1539" s="175">
        <f>IF(AND(ISNUMBER(AB1539),ISNUMBER(AG1539)),AB1539-AG1539,"")</f>
        <v/>
      </c>
      <c r="AK1539" s="171" t="inlineStr">
        <is>
          <t>Differential</t>
        </is>
      </c>
      <c r="AL1539" s="171" t="n">
        <v>3</v>
      </c>
      <c r="AM1539" s="519" t="n"/>
      <c r="AN1539" s="671">
        <f>IF(OR(AL1539="",AM1539="",AM1539=0),"",AL1539*6.213/(AM1539*24))</f>
        <v/>
      </c>
      <c r="AO1539" s="477">
        <f>IF(AND(AL1539=AL1538,AM1539&lt;&gt;"",AM1538&lt;&gt;""),AM1539-AM1538,"")</f>
        <v/>
      </c>
      <c r="AP1539" s="171" t="n"/>
      <c r="AQ1539" s="574" t="inlineStr"/>
      <c r="AR1539" s="439">
        <f>IF(OR(AQ1539="",AQ1539="",AQ1539=0),"",6.213/(AQ1539*24))</f>
        <v/>
      </c>
      <c r="AS1539" s="436">
        <f>IF(OR(NOT(ISNUMBER(C1539)),NOT(ISNUMBER(AB1539))),"",IF(AG1539&lt;&gt;"",AG1539,AB1539)-C1539)</f>
        <v/>
      </c>
      <c r="AT1539" s="191" t="n"/>
      <c r="AU1539" s="195">
        <f>IF($B1539="","",TEXT($A1539,"yyyymmdd")&amp;"_P"&amp;$C1539&amp;"_C"&amp;$F1539&amp;"_"&amp;TRIM(RIGHT(SUBSTITUTE(TRIM(SUBSTITUTE($L1539,CHAR(160)," "))," ",REPT(" ",60)),60))&amp;IF($P1539="","","-"&amp;TRIM(RIGHT(SUBSTITUTE(TRIM(SUBSTITUTE($P1539,CHAR(160)," "))," ",REPT(" ",60)),60)))&amp;IF($T1539="","","-"&amp;TRIM(RIGHT(SUBSTITUTE(TRIM(SUBSTITUTE($T1539,CHAR(160)," "))," ",REPT(" ",60)),60)))&amp;".jpg")</f>
        <v/>
      </c>
    </row>
    <row r="1540" ht="56" customHeight="1">
      <c r="A1540" s="169" t="n">
        <v>32054</v>
      </c>
      <c r="B1540" s="171" t="inlineStr">
        <is>
          <t>James Hardie 1000 4 October, 1987</t>
        </is>
      </c>
      <c r="C1540" s="171" t="inlineStr">
        <is>
          <t>DNF</t>
        </is>
      </c>
      <c r="D1540" s="171" t="inlineStr">
        <is>
          <t>A</t>
        </is>
      </c>
      <c r="E1540" s="171" t="n"/>
      <c r="F1540" s="171" t="n">
        <v>11</v>
      </c>
      <c r="G1540" s="171" t="inlineStr">
        <is>
          <t>Enzed Team Perkins</t>
        </is>
      </c>
      <c r="H1540" s="171" t="n"/>
      <c r="I1540" s="171" t="n"/>
      <c r="J1540" s="171" t="inlineStr">
        <is>
          <t>Holden Commodore VK SS Group A</t>
        </is>
      </c>
      <c r="K1540" s="171" t="inlineStr">
        <is>
          <t>4980 V8</t>
        </is>
      </c>
      <c r="L1540" s="171" t="inlineStr">
        <is>
          <t>Larry Perkins</t>
        </is>
      </c>
      <c r="M1540" s="171" t="inlineStr">
        <is>
          <t>AUS</t>
        </is>
      </c>
      <c r="N1540" s="690">
        <f>_xlfn.LET(_xlpm.d,_xlfn.XLOOKUP(L1540,'[1]Birth Dates'!$A:$A,'[1]Birth Dates'!$B:$B,"",0),IF(_xlpm.d=0,"",_xlpm.d))</f>
        <v/>
      </c>
      <c r="O1540" s="171">
        <f>IF(OR(N1540="",A1540="",NOT(ISNUMBER(N1540)),N1540&gt;A1540),"",DATEDIF(N1540,A1540,"Y")&amp;" years, "&amp;DATEDIF(N1540,A1540,"YM")&amp;" months, "&amp;DATEDIF(N1540,A1540,"MD")&amp;" days")</f>
        <v/>
      </c>
      <c r="P1540" s="171" t="inlineStr">
        <is>
          <t>Denny Hulme</t>
        </is>
      </c>
      <c r="Q1540" s="171" t="inlineStr">
        <is>
          <t>NZL</t>
        </is>
      </c>
      <c r="R1540" s="690">
        <f>_xlfn.LET(_xlpm.d,_xlfn.XLOOKUP(P1540,'[1]Birth Dates'!$A:$A,'[1]Birth Dates'!$B:$B,"",0),IF(_xlpm.d=0,"",_xlpm.d))</f>
        <v/>
      </c>
      <c r="S1540" s="171">
        <f>IF(OR(R1540="",A1540="",NOT(ISNUMBER(R1540)),R1540&gt;A1540),"",DATEDIF(R1540,A1540,"Y")&amp;" years, "&amp;DATEDIF(R1540,A1540,"YM")&amp;" months, "&amp;DATEDIF(R1540,A1540,"MD")&amp;" days")</f>
        <v/>
      </c>
      <c r="T1540" s="171" t="n"/>
      <c r="U1540" s="171" t="n"/>
      <c r="V1540" s="690">
        <f>_xlfn.LET(_xlpm.d,_xlfn.XLOOKUP(T1540,'[1]Birth Dates'!$A:$A,'[1]Birth Dates'!$B:$B,"",0),IF(_xlpm.d=0,"",_xlpm.d))</f>
        <v/>
      </c>
      <c r="W1540" s="171">
        <f>IF(OR(V1540="",A1540="",NOT(ISNUMBER(V1540)),V1540&gt;A1540),"",DATEDIF(V1540,A1540,"Y")&amp;" years, "&amp;DATEDIF(V1540,A1540,"YM")&amp;" months, "&amp;DATEDIF(V1540,A1540,"MD")&amp;" days")</f>
        <v/>
      </c>
      <c r="X1540" s="171" t="n"/>
      <c r="Y1540" s="171" t="n"/>
      <c r="Z1540" s="171" t="n"/>
      <c r="AA1540" s="171" t="n"/>
      <c r="AB1540" s="171" t="n">
        <v>10</v>
      </c>
      <c r="AC1540" s="171" t="n"/>
      <c r="AD1540" s="171" t="n"/>
      <c r="AE1540" s="589" t="inlineStr">
        <is>
          <t>2:22.2800</t>
        </is>
      </c>
      <c r="AF1540" s="418">
        <f>IF(OR(AE1540="",AE1540="",AE1540=0),"",6.213/(AE1540*24))</f>
        <v/>
      </c>
      <c r="AG1540" s="241" t="n">
        <v>8</v>
      </c>
      <c r="AH1540" s="589" t="inlineStr">
        <is>
          <t>2:24.2090</t>
        </is>
      </c>
      <c r="AI1540" s="418">
        <f>IF(OR(AH1540="",AH1540="",AH1540=0),"",6.213/(AH1540*24))</f>
        <v/>
      </c>
      <c r="AJ1540" s="175">
        <f>IF(AND(ISNUMBER(AB1540),ISNUMBER(AG1540)),AB1540-AG1540,"")</f>
        <v/>
      </c>
      <c r="AK1540" s="171" t="inlineStr">
        <is>
          <t>Accident</t>
        </is>
      </c>
      <c r="AL1540" s="171" t="n">
        <v>2</v>
      </c>
      <c r="AM1540" s="519" t="n"/>
      <c r="AN1540" s="671">
        <f>IF(OR(AL1540="",AM1540="",AM1540=0),"",AL1540*6.213/(AM1540*24))</f>
        <v/>
      </c>
      <c r="AO1540" s="477">
        <f>IF(AND(AL1540=AL1539,AM1540&lt;&gt;"",AM1539&lt;&gt;""),AM1540-AM1539,"")</f>
        <v/>
      </c>
      <c r="AP1540" s="171" t="n"/>
      <c r="AQ1540" s="574" t="inlineStr"/>
      <c r="AR1540" s="439">
        <f>IF(OR(AQ1540="",AQ1540="",AQ1540=0),"",6.213/(AQ1540*24))</f>
        <v/>
      </c>
      <c r="AS1540" s="436">
        <f>IF(OR(NOT(ISNUMBER(C1540)),NOT(ISNUMBER(AB1540))),"",IF(AG1540&lt;&gt;"",AG1540,AB1540)-C1540)</f>
        <v/>
      </c>
      <c r="AT1540" s="191" t="n"/>
      <c r="AU1540" s="195">
        <f>IF($B1540="","",TEXT($A1540,"yyyymmdd")&amp;"_P"&amp;$C1540&amp;"_C"&amp;$F1540&amp;"_"&amp;TRIM(RIGHT(SUBSTITUTE(TRIM(SUBSTITUTE($L1540,CHAR(160)," "))," ",REPT(" ",60)),60))&amp;IF($P1540="","","-"&amp;TRIM(RIGHT(SUBSTITUTE(TRIM(SUBSTITUTE($P1540,CHAR(160)," "))," ",REPT(" ",60)),60)))&amp;IF($T1540="","","-"&amp;TRIM(RIGHT(SUBSTITUTE(TRIM(SUBSTITUTE($T1540,CHAR(160)," "))," ",REPT(" ",60)),60)))&amp;".jpg")</f>
        <v/>
      </c>
    </row>
    <row r="1541" ht="42" customHeight="1">
      <c r="A1541" s="169" t="n">
        <v>32054</v>
      </c>
      <c r="B1541" s="171" t="inlineStr">
        <is>
          <t>James Hardie 1000 4 October, 1987</t>
        </is>
      </c>
      <c r="C1541" s="171" t="inlineStr">
        <is>
          <t>DNF</t>
        </is>
      </c>
      <c r="D1541" s="171" t="inlineStr">
        <is>
          <t>A</t>
        </is>
      </c>
      <c r="E1541" s="171" t="n"/>
      <c r="F1541" s="171" t="n">
        <v>18</v>
      </c>
      <c r="G1541" s="171" t="inlineStr">
        <is>
          <t>Shell Ultra Hi-Tech Racing Team</t>
        </is>
      </c>
      <c r="H1541" s="171" t="n"/>
      <c r="I1541" s="171" t="n"/>
      <c r="J1541" s="171" t="inlineStr">
        <is>
          <t>Ford Sierra RS500</t>
        </is>
      </c>
      <c r="K1541" s="171" t="inlineStr">
        <is>
          <t>1993 tc L4</t>
        </is>
      </c>
      <c r="L1541" s="171" t="inlineStr">
        <is>
          <t>Charlie O'Brien</t>
        </is>
      </c>
      <c r="M1541" s="171" t="inlineStr">
        <is>
          <t>AUS</t>
        </is>
      </c>
      <c r="N1541" s="690">
        <f>_xlfn.LET(_xlpm.d,_xlfn.XLOOKUP(L1541,'[1]Birth Dates'!$A:$A,'[1]Birth Dates'!$B:$B,"",0),IF(_xlpm.d=0,"",_xlpm.d))</f>
        <v/>
      </c>
      <c r="O1541" s="171">
        <f>IF(OR(N1541="",A1541="",NOT(ISNUMBER(N1541)),N1541&gt;A1541),"",DATEDIF(N1541,A1541,"Y")&amp;" years, "&amp;DATEDIF(N1541,A1541,"YM")&amp;" months, "&amp;DATEDIF(N1541,A1541,"MD")&amp;" days")</f>
        <v/>
      </c>
      <c r="P1541" s="171" t="inlineStr">
        <is>
          <t>Neville Crichton</t>
        </is>
      </c>
      <c r="Q1541" s="171" t="inlineStr">
        <is>
          <t>NZL</t>
        </is>
      </c>
      <c r="R1541" s="690">
        <f>_xlfn.LET(_xlpm.d,_xlfn.XLOOKUP(P1541,'[1]Birth Dates'!$A:$A,'[1]Birth Dates'!$B:$B,"",0),IF(_xlpm.d=0,"",_xlpm.d))</f>
        <v/>
      </c>
      <c r="S1541" s="171">
        <f>IF(OR(R1541="",A1541="",NOT(ISNUMBER(R1541)),R1541&gt;A1541),"",DATEDIF(R1541,A1541,"Y")&amp;" years, "&amp;DATEDIF(R1541,A1541,"YM")&amp;" months, "&amp;DATEDIF(R1541,A1541,"MD")&amp;" days")</f>
        <v/>
      </c>
      <c r="T1541" s="171" t="n"/>
      <c r="U1541" s="171" t="n"/>
      <c r="V1541" s="690">
        <f>_xlfn.LET(_xlpm.d,_xlfn.XLOOKUP(T1541,'[1]Birth Dates'!$A:$A,'[1]Birth Dates'!$B:$B,"",0),IF(_xlpm.d=0,"",_xlpm.d))</f>
        <v/>
      </c>
      <c r="W1541" s="171">
        <f>IF(OR(V1541="",A1541="",NOT(ISNUMBER(V1541)),V1541&gt;A1541),"",DATEDIF(V1541,A1541,"Y")&amp;" years, "&amp;DATEDIF(V1541,A1541,"YM")&amp;" months, "&amp;DATEDIF(V1541,A1541,"MD")&amp;" days")</f>
        <v/>
      </c>
      <c r="X1541" s="171" t="n"/>
      <c r="Y1541" s="171" t="n"/>
      <c r="Z1541" s="171" t="n"/>
      <c r="AA1541" s="171" t="n"/>
      <c r="AB1541" s="171" t="n">
        <v>9</v>
      </c>
      <c r="AC1541" s="171" t="n"/>
      <c r="AD1541" s="171" t="n"/>
      <c r="AE1541" s="589" t="inlineStr">
        <is>
          <t>2:21.5000</t>
        </is>
      </c>
      <c r="AF1541" s="418">
        <f>IF(OR(AE1541="",AE1541="",AE1541=0),"",6.213/(AE1541*24))</f>
        <v/>
      </c>
      <c r="AG1541" s="241" t="inlineStr">
        <is>
          <t>DSQ</t>
        </is>
      </c>
      <c r="AH1541" s="589" t="inlineStr">
        <is>
          <t>2:21.4520</t>
        </is>
      </c>
      <c r="AI1541" s="418">
        <f>IF(OR(AH1541="",AH1541="",AH1541=0),"",6.213/(AH1541*24))</f>
        <v/>
      </c>
      <c r="AJ1541" s="175">
        <f>IF(AND(ISNUMBER(AB1541),ISNUMBER(AG1541)),AB1541-AG1541,"")</f>
        <v/>
      </c>
      <c r="AK1541" s="171" t="inlineStr">
        <is>
          <t>Accident</t>
        </is>
      </c>
      <c r="AL1541" s="171" t="n">
        <v>2</v>
      </c>
      <c r="AM1541" s="519" t="n"/>
      <c r="AN1541" s="671">
        <f>IF(OR(AL1541="",AM1541="",AM1541=0),"",AL1541*6.213/(AM1541*24))</f>
        <v/>
      </c>
      <c r="AO1541" s="477">
        <f>IF(AND(AL1541=AL1540,AM1541&lt;&gt;"",AM1540&lt;&gt;""),AM1541-AM1540,"")</f>
        <v/>
      </c>
      <c r="AP1541" s="171" t="n"/>
      <c r="AQ1541" s="574" t="inlineStr"/>
      <c r="AR1541" s="439">
        <f>IF(OR(AQ1541="",AQ1541="",AQ1541=0),"",6.213/(AQ1541*24))</f>
        <v/>
      </c>
      <c r="AS1541" s="436">
        <f>IF(OR(NOT(ISNUMBER(C1541)),NOT(ISNUMBER(AB1541))),"",IF(AG1541&lt;&gt;"",AG1541,AB1541)-C1541)</f>
        <v/>
      </c>
      <c r="AT1541" s="191" t="n"/>
      <c r="AU1541" s="195">
        <f>IF($B1541="","",TEXT($A1541,"yyyymmdd")&amp;"_P"&amp;$C1541&amp;"_C"&amp;$F1541&amp;"_"&amp;TRIM(RIGHT(SUBSTITUTE(TRIM(SUBSTITUTE($L1541,CHAR(160)," "))," ",REPT(" ",60)),60))&amp;IF($P1541="","","-"&amp;TRIM(RIGHT(SUBSTITUTE(TRIM(SUBSTITUTE($P1541,CHAR(160)," "))," ",REPT(" ",60)),60)))&amp;IF($T1541="","","-"&amp;TRIM(RIGHT(SUBSTITUTE(TRIM(SUBSTITUTE($T1541,CHAR(160)," "))," ",REPT(" ",60)),60)))&amp;".jpg")</f>
        <v/>
      </c>
    </row>
    <row r="1542" ht="42" customHeight="1">
      <c r="A1542" s="169" t="n">
        <v>32054</v>
      </c>
      <c r="B1542" s="171" t="inlineStr">
        <is>
          <t>James Hardie 1000 4 October, 1987</t>
        </is>
      </c>
      <c r="C1542" s="171" t="inlineStr">
        <is>
          <t>DNS</t>
        </is>
      </c>
      <c r="D1542" s="171" t="inlineStr">
        <is>
          <t>A</t>
        </is>
      </c>
      <c r="E1542" s="171" t="n"/>
      <c r="F1542" s="171" t="n">
        <v>12</v>
      </c>
      <c r="G1542" s="171" t="inlineStr">
        <is>
          <t>Ford Texaco Racing Team</t>
        </is>
      </c>
      <c r="H1542" s="171" t="n"/>
      <c r="I1542" s="171" t="n"/>
      <c r="J1542" s="171" t="inlineStr">
        <is>
          <t>Ford Sierra RS500</t>
        </is>
      </c>
      <c r="K1542" s="171" t="inlineStr">
        <is>
          <t>1993 tc L4</t>
        </is>
      </c>
      <c r="L1542" s="171" t="inlineStr">
        <is>
          <t>Klaus Niedzwiedz</t>
        </is>
      </c>
      <c r="M1542" s="171" t="inlineStr">
        <is>
          <t>DEU</t>
        </is>
      </c>
      <c r="N1542" s="690">
        <f>_xlfn.LET(_xlpm.d,_xlfn.XLOOKUP(L1542,'[1]Birth Dates'!$A:$A,'[1]Birth Dates'!$B:$B,"",0),IF(_xlpm.d=0,"",_xlpm.d))</f>
        <v/>
      </c>
      <c r="O1542" s="171">
        <f>IF(OR(N1542="",A1542="",NOT(ISNUMBER(N1542)),N1542&gt;A1542),"",DATEDIF(N1542,A1542,"Y")&amp;" years, "&amp;DATEDIF(N1542,A1542,"YM")&amp;" months, "&amp;DATEDIF(N1542,A1542,"MD")&amp;" days")</f>
        <v/>
      </c>
      <c r="P1542" s="171" t="inlineStr">
        <is>
          <t>Klaus Ludwig</t>
        </is>
      </c>
      <c r="Q1542" s="171" t="inlineStr">
        <is>
          <t>DEU</t>
        </is>
      </c>
      <c r="R1542" s="690">
        <f>_xlfn.LET(_xlpm.d,_xlfn.XLOOKUP(P1542,'[1]Birth Dates'!$A:$A,'[1]Birth Dates'!$B:$B,"",0),IF(_xlpm.d=0,"",_xlpm.d))</f>
        <v/>
      </c>
      <c r="S1542" s="171">
        <f>IF(OR(R1542="",A1542="",NOT(ISNUMBER(R1542)),R1542&gt;A1542),"",DATEDIF(R1542,A1542,"Y")&amp;" years, "&amp;DATEDIF(R1542,A1542,"YM")&amp;" months, "&amp;DATEDIF(R1542,A1542,"MD")&amp;" days")</f>
        <v/>
      </c>
      <c r="T1542" s="171" t="n"/>
      <c r="U1542" s="171" t="n"/>
      <c r="V1542" s="690">
        <f>_xlfn.LET(_xlpm.d,_xlfn.XLOOKUP(T1542,'[1]Birth Dates'!$A:$A,'[1]Birth Dates'!$B:$B,"",0),IF(_xlpm.d=0,"",_xlpm.d))</f>
        <v/>
      </c>
      <c r="W1542" s="171">
        <f>IF(OR(V1542="",A1542="",NOT(ISNUMBER(V1542)),V1542&gt;A1542),"",DATEDIF(V1542,A1542,"Y")&amp;" years, "&amp;DATEDIF(V1542,A1542,"YM")&amp;" months, "&amp;DATEDIF(V1542,A1542,"MD")&amp;" days")</f>
        <v/>
      </c>
      <c r="X1542" s="171" t="n"/>
      <c r="Y1542" s="171" t="n"/>
      <c r="Z1542" s="171" t="n"/>
      <c r="AA1542" s="171" t="n"/>
      <c r="AB1542" s="171" t="n">
        <v>6</v>
      </c>
      <c r="AC1542" s="171" t="n"/>
      <c r="AD1542" s="171" t="n"/>
      <c r="AE1542" s="589" t="inlineStr">
        <is>
          <t>2:20.9600</t>
        </is>
      </c>
      <c r="AF1542" s="418">
        <f>IF(OR(AE1542="",AE1542="",AE1542=0),"",6.213/(AE1542*24))</f>
        <v/>
      </c>
      <c r="AG1542" s="241" t="n">
        <v>4</v>
      </c>
      <c r="AH1542" s="589" t="inlineStr">
        <is>
          <t>2:21.3280</t>
        </is>
      </c>
      <c r="AI1542" s="418">
        <f>IF(OR(AH1542="",AH1542="",AH1542=0),"",6.213/(AH1542*24))</f>
        <v/>
      </c>
      <c r="AJ1542" s="175">
        <f>IF(AND(ISNUMBER(AB1542),ISNUMBER(AG1542)),AB1542-AG1542,"")</f>
        <v/>
      </c>
      <c r="AK1542" s="171" t="inlineStr">
        <is>
          <t>Did Not Start</t>
        </is>
      </c>
      <c r="AL1542" s="171" t="n">
        <v>0</v>
      </c>
      <c r="AM1542" s="519" t="n"/>
      <c r="AN1542" s="671">
        <f>IF(OR(AL1542="",AM1542="",AM1542=0),"",AL1542*6.213/(AM1542*24))</f>
        <v/>
      </c>
      <c r="AO1542" s="477">
        <f>IF(AND(AL1542=AL1541,AM1542&lt;&gt;"",AM1541&lt;&gt;""),AM1542-AM1541,"")</f>
        <v/>
      </c>
      <c r="AP1542" s="171" t="n"/>
      <c r="AQ1542" s="574" t="inlineStr"/>
      <c r="AR1542" s="439">
        <f>IF(OR(AQ1542="",AQ1542="",AQ1542=0),"",6.213/(AQ1542*24))</f>
        <v/>
      </c>
      <c r="AS1542" s="436">
        <f>IF(OR(NOT(ISNUMBER(C1542)),NOT(ISNUMBER(AB1542))),"",IF(AG1542&lt;&gt;"",AG1542,AB1542)-C1542)</f>
        <v/>
      </c>
      <c r="AT1542" s="191" t="n"/>
      <c r="AU1542" s="195">
        <f>IF($B1542="","",TEXT($A1542,"yyyymmdd")&amp;"_P"&amp;$C1542&amp;"_C"&amp;$F1542&amp;"_"&amp;TRIM(RIGHT(SUBSTITUTE(TRIM(SUBSTITUTE($L1542,CHAR(160)," "))," ",REPT(" ",60)),60))&amp;IF($P1542="","","-"&amp;TRIM(RIGHT(SUBSTITUTE(TRIM(SUBSTITUTE($P1542,CHAR(160)," "))," ",REPT(" ",60)),60)))&amp;IF($T1542="","","-"&amp;TRIM(RIGHT(SUBSTITUTE(TRIM(SUBSTITUTE($T1542,CHAR(160)," "))," ",REPT(" ",60)),60)))&amp;".jpg")</f>
        <v/>
      </c>
    </row>
    <row r="1543" ht="56" customHeight="1">
      <c r="A1543" s="169" t="n">
        <v>32054</v>
      </c>
      <c r="B1543" s="171" t="inlineStr">
        <is>
          <t>James Hardie 1000 4 October, 1987</t>
        </is>
      </c>
      <c r="C1543" s="171" t="inlineStr">
        <is>
          <t>DNQ</t>
        </is>
      </c>
      <c r="D1543" s="171" t="inlineStr">
        <is>
          <t>A</t>
        </is>
      </c>
      <c r="E1543" s="171" t="n"/>
      <c r="F1543" s="171" t="n">
        <v>20</v>
      </c>
      <c r="G1543" s="171" t="inlineStr">
        <is>
          <t>Terry Finnigan</t>
        </is>
      </c>
      <c r="H1543" s="171" t="n"/>
      <c r="I1543" s="171" t="n"/>
      <c r="J1543" s="171" t="inlineStr">
        <is>
          <t>Holden Commodore VL SS Group A</t>
        </is>
      </c>
      <c r="K1543" s="171" t="inlineStr">
        <is>
          <t>4980 V8</t>
        </is>
      </c>
      <c r="L1543" s="171" t="inlineStr">
        <is>
          <t>Terry Finnigan</t>
        </is>
      </c>
      <c r="M1543" s="171" t="inlineStr">
        <is>
          <t>AUS</t>
        </is>
      </c>
      <c r="N1543" s="690">
        <f>_xlfn.LET(_xlpm.d,_xlfn.XLOOKUP(L1543,'[1]Birth Dates'!$A:$A,'[1]Birth Dates'!$B:$B,"",0),IF(_xlpm.d=0,"",_xlpm.d))</f>
        <v/>
      </c>
      <c r="O1543" s="171">
        <f>IF(OR(N1543="",A1543="",NOT(ISNUMBER(N1543)),N1543&gt;A1543),"",DATEDIF(N1543,A1543,"Y")&amp;" years, "&amp;DATEDIF(N1543,A1543,"YM")&amp;" months, "&amp;DATEDIF(N1543,A1543,"MD")&amp;" days")</f>
        <v/>
      </c>
      <c r="P1543" s="171" t="inlineStr">
        <is>
          <t>Geoff Leeds</t>
        </is>
      </c>
      <c r="Q1543" s="171" t="inlineStr">
        <is>
          <t>AUS</t>
        </is>
      </c>
      <c r="R1543" s="690">
        <f>_xlfn.LET(_xlpm.d,_xlfn.XLOOKUP(P1543,'[1]Birth Dates'!$A:$A,'[1]Birth Dates'!$B:$B,"",0),IF(_xlpm.d=0,"",_xlpm.d))</f>
        <v/>
      </c>
      <c r="S1543" s="171">
        <f>IF(OR(R1543="",A1543="",NOT(ISNUMBER(R1543)),R1543&gt;A1543),"",DATEDIF(R1543,A1543,"Y")&amp;" years, "&amp;DATEDIF(R1543,A1543,"YM")&amp;" months, "&amp;DATEDIF(R1543,A1543,"MD")&amp;" days")</f>
        <v/>
      </c>
      <c r="T1543" s="171" t="n"/>
      <c r="U1543" s="171" t="n"/>
      <c r="V1543" s="690">
        <f>_xlfn.LET(_xlpm.d,_xlfn.XLOOKUP(T1543,'[1]Birth Dates'!$A:$A,'[1]Birth Dates'!$B:$B,"",0),IF(_xlpm.d=0,"",_xlpm.d))</f>
        <v/>
      </c>
      <c r="W1543" s="171">
        <f>IF(OR(V1543="",A1543="",NOT(ISNUMBER(V1543)),V1543&gt;A1543),"",DATEDIF(V1543,A1543,"Y")&amp;" years, "&amp;DATEDIF(V1543,A1543,"YM")&amp;" months, "&amp;DATEDIF(V1543,A1543,"MD")&amp;" days")</f>
        <v/>
      </c>
      <c r="X1543" s="171" t="n"/>
      <c r="Y1543" s="171" t="n"/>
      <c r="Z1543" s="171" t="n"/>
      <c r="AA1543" s="171" t="n"/>
      <c r="AB1543" s="171" t="n"/>
      <c r="AC1543" s="171" t="n"/>
      <c r="AD1543" s="171" t="n"/>
      <c r="AE1543" s="574" t="inlineStr"/>
      <c r="AF1543" s="418">
        <f>IF(OR(AE1543="",AE1543="",AE1543=0),"",6.213/(AE1543*24))</f>
        <v/>
      </c>
      <c r="AG1543" s="241" t="n"/>
      <c r="AH1543" s="574" t="inlineStr"/>
      <c r="AI1543" s="418">
        <f>IF(OR(AH1543="",AH1543="",AH1543=0),"",6.213/(AH1543*24))</f>
        <v/>
      </c>
      <c r="AJ1543" s="175">
        <f>IF(AND(ISNUMBER(AB1543),ISNUMBER(AG1543)),AB1543-AG1543,"")</f>
        <v/>
      </c>
      <c r="AK1543" s="171" t="inlineStr">
        <is>
          <t>Did Not Qualify</t>
        </is>
      </c>
      <c r="AL1543" s="171" t="n"/>
      <c r="AM1543" s="519" t="n"/>
      <c r="AN1543" s="671">
        <f>IF(OR(AL1543="",AM1543="",AM1543=0),"",AL1543*6.213/(AM1543*24))</f>
        <v/>
      </c>
      <c r="AO1543" s="477">
        <f>IF(AND(AL1543=AL1542,AM1543&lt;&gt;"",AM1542&lt;&gt;""),AM1543-AM1542,"")</f>
        <v/>
      </c>
      <c r="AP1543" s="171" t="n"/>
      <c r="AQ1543" s="574" t="inlineStr"/>
      <c r="AR1543" s="439">
        <f>IF(OR(AQ1543="",AQ1543="",AQ1543=0),"",6.213/(AQ1543*24))</f>
        <v/>
      </c>
      <c r="AS1543" s="436">
        <f>IF(OR(NOT(ISNUMBER(C1543)),NOT(ISNUMBER(AB1543))),"",IF(AG1543&lt;&gt;"",AG1543,AB1543)-C1543)</f>
        <v/>
      </c>
      <c r="AT1543" s="191" t="n"/>
      <c r="AU1543" s="195">
        <f>IF($B1543="","",TEXT($A1543,"yyyymmdd")&amp;"_P"&amp;$C1543&amp;"_C"&amp;$F1543&amp;"_"&amp;TRIM(RIGHT(SUBSTITUTE(TRIM(SUBSTITUTE($L1543,CHAR(160)," "))," ",REPT(" ",60)),60))&amp;IF($P1543="","","-"&amp;TRIM(RIGHT(SUBSTITUTE(TRIM(SUBSTITUTE($P1543,CHAR(160)," "))," ",REPT(" ",60)),60)))&amp;IF($T1543="","","-"&amp;TRIM(RIGHT(SUBSTITUTE(TRIM(SUBSTITUTE($T1543,CHAR(160)," "))," ",REPT(" ",60)),60)))&amp;".jpg")</f>
        <v/>
      </c>
    </row>
    <row r="1544" ht="56" customHeight="1">
      <c r="A1544" s="169" t="n">
        <v>32054</v>
      </c>
      <c r="B1544" s="171" t="inlineStr">
        <is>
          <t>James Hardie 1000 4 October, 1987</t>
        </is>
      </c>
      <c r="C1544" s="171" t="inlineStr">
        <is>
          <t>DNQ</t>
        </is>
      </c>
      <c r="D1544" s="171" t="inlineStr">
        <is>
          <t>A</t>
        </is>
      </c>
      <c r="E1544" s="171" t="n"/>
      <c r="F1544" s="171" t="n">
        <v>31</v>
      </c>
      <c r="G1544" s="171" t="inlineStr">
        <is>
          <t>Lester Smerdon</t>
        </is>
      </c>
      <c r="H1544" s="171" t="n"/>
      <c r="I1544" s="171" t="n"/>
      <c r="J1544" s="171" t="inlineStr">
        <is>
          <t>Holden Commodore VK SS Group A</t>
        </is>
      </c>
      <c r="K1544" s="171" t="inlineStr">
        <is>
          <t>4980 V8</t>
        </is>
      </c>
      <c r="L1544" s="171" t="inlineStr">
        <is>
          <t>Lester Smerdon</t>
        </is>
      </c>
      <c r="M1544" s="171" t="inlineStr">
        <is>
          <t>AUS</t>
        </is>
      </c>
      <c r="N1544" s="690">
        <f>_xlfn.LET(_xlpm.d,_xlfn.XLOOKUP(L1544,'[1]Birth Dates'!$A:$A,'[1]Birth Dates'!$B:$B,"",0),IF(_xlpm.d=0,"",_xlpm.d))</f>
        <v/>
      </c>
      <c r="O1544" s="171">
        <f>IF(OR(N1544="",A1544="",NOT(ISNUMBER(N1544)),N1544&gt;A1544),"",DATEDIF(N1544,A1544,"Y")&amp;" years, "&amp;DATEDIF(N1544,A1544,"YM")&amp;" months, "&amp;DATEDIF(N1544,A1544,"MD")&amp;" days")</f>
        <v/>
      </c>
      <c r="P1544" s="171" t="inlineStr">
        <is>
          <t>Bruce Williams</t>
        </is>
      </c>
      <c r="Q1544" s="171" t="inlineStr">
        <is>
          <t>AUS</t>
        </is>
      </c>
      <c r="R1544" s="690">
        <f>_xlfn.LET(_xlpm.d,_xlfn.XLOOKUP(P1544,'[1]Birth Dates'!$A:$A,'[1]Birth Dates'!$B:$B,"",0),IF(_xlpm.d=0,"",_xlpm.d))</f>
        <v/>
      </c>
      <c r="S1544" s="171">
        <f>IF(OR(R1544="",A1544="",NOT(ISNUMBER(R1544)),R1544&gt;A1544),"",DATEDIF(R1544,A1544,"Y")&amp;" years, "&amp;DATEDIF(R1544,A1544,"YM")&amp;" months, "&amp;DATEDIF(R1544,A1544,"MD")&amp;" days")</f>
        <v/>
      </c>
      <c r="T1544" s="171" t="n"/>
      <c r="U1544" s="171" t="n"/>
      <c r="V1544" s="690">
        <f>_xlfn.LET(_xlpm.d,_xlfn.XLOOKUP(T1544,'[1]Birth Dates'!$A:$A,'[1]Birth Dates'!$B:$B,"",0),IF(_xlpm.d=0,"",_xlpm.d))</f>
        <v/>
      </c>
      <c r="W1544" s="171">
        <f>IF(OR(V1544="",A1544="",NOT(ISNUMBER(V1544)),V1544&gt;A1544),"",DATEDIF(V1544,A1544,"Y")&amp;" years, "&amp;DATEDIF(V1544,A1544,"YM")&amp;" months, "&amp;DATEDIF(V1544,A1544,"MD")&amp;" days")</f>
        <v/>
      </c>
      <c r="X1544" s="171" t="n"/>
      <c r="Y1544" s="171" t="n"/>
      <c r="Z1544" s="171" t="n"/>
      <c r="AA1544" s="171" t="n"/>
      <c r="AB1544" s="171" t="n"/>
      <c r="AC1544" s="171" t="n"/>
      <c r="AD1544" s="171" t="n"/>
      <c r="AE1544" s="574" t="inlineStr"/>
      <c r="AF1544" s="418">
        <f>IF(OR(AE1544="",AE1544="",AE1544=0),"",6.213/(AE1544*24))</f>
        <v/>
      </c>
      <c r="AG1544" s="241" t="n"/>
      <c r="AH1544" s="574" t="inlineStr"/>
      <c r="AI1544" s="418">
        <f>IF(OR(AH1544="",AH1544="",AH1544=0),"",6.213/(AH1544*24))</f>
        <v/>
      </c>
      <c r="AJ1544" s="175">
        <f>IF(AND(ISNUMBER(AB1544),ISNUMBER(AG1544)),AB1544-AG1544,"")</f>
        <v/>
      </c>
      <c r="AK1544" s="171" t="inlineStr">
        <is>
          <t>Did Not Qualify</t>
        </is>
      </c>
      <c r="AL1544" s="171" t="n"/>
      <c r="AM1544" s="519" t="n"/>
      <c r="AN1544" s="671">
        <f>IF(OR(AL1544="",AM1544="",AM1544=0),"",AL1544*6.213/(AM1544*24))</f>
        <v/>
      </c>
      <c r="AO1544" s="477">
        <f>IF(AND(AL1544=AL1543,AM1544&lt;&gt;"",AM1543&lt;&gt;""),AM1544-AM1543,"")</f>
        <v/>
      </c>
      <c r="AP1544" s="171" t="n"/>
      <c r="AQ1544" s="574" t="inlineStr"/>
      <c r="AR1544" s="439">
        <f>IF(OR(AQ1544="",AQ1544="",AQ1544=0),"",6.213/(AQ1544*24))</f>
        <v/>
      </c>
      <c r="AS1544" s="436">
        <f>IF(OR(NOT(ISNUMBER(C1544)),NOT(ISNUMBER(AB1544))),"",IF(AG1544&lt;&gt;"",AG1544,AB1544)-C1544)</f>
        <v/>
      </c>
      <c r="AT1544" s="191" t="n"/>
      <c r="AU1544" s="195">
        <f>IF($B1544="","",TEXT($A1544,"yyyymmdd")&amp;"_P"&amp;$C1544&amp;"_C"&amp;$F1544&amp;"_"&amp;TRIM(RIGHT(SUBSTITUTE(TRIM(SUBSTITUTE($L1544,CHAR(160)," "))," ",REPT(" ",60)),60))&amp;IF($P1544="","","-"&amp;TRIM(RIGHT(SUBSTITUTE(TRIM(SUBSTITUTE($P1544,CHAR(160)," "))," ",REPT(" ",60)),60)))&amp;IF($T1544="","","-"&amp;TRIM(RIGHT(SUBSTITUTE(TRIM(SUBSTITUTE($T1544,CHAR(160)," "))," ",REPT(" ",60)),60)))&amp;".jpg")</f>
        <v/>
      </c>
    </row>
    <row r="1545" ht="56" customHeight="1">
      <c r="A1545" s="169" t="n">
        <v>32054</v>
      </c>
      <c r="B1545" s="171" t="inlineStr">
        <is>
          <t>James Hardie 1000 4 October, 1987</t>
        </is>
      </c>
      <c r="C1545" s="171" t="inlineStr">
        <is>
          <t>DNQ</t>
        </is>
      </c>
      <c r="D1545" s="171" t="inlineStr">
        <is>
          <t>A</t>
        </is>
      </c>
      <c r="E1545" s="171" t="n"/>
      <c r="F1545" s="171" t="n">
        <v>23</v>
      </c>
      <c r="G1545" s="171" t="inlineStr">
        <is>
          <t>Jagparts</t>
        </is>
      </c>
      <c r="H1545" s="171" t="n"/>
      <c r="I1545" s="171" t="n"/>
      <c r="J1545" s="171" t="inlineStr">
        <is>
          <t>Holden Commodore VK SS Group A</t>
        </is>
      </c>
      <c r="K1545" s="171" t="inlineStr">
        <is>
          <t>4980 V8</t>
        </is>
      </c>
      <c r="L1545" s="171" t="inlineStr">
        <is>
          <t>Alf Grant</t>
        </is>
      </c>
      <c r="M1545" s="171" t="inlineStr">
        <is>
          <t>AUS</t>
        </is>
      </c>
      <c r="N1545" s="690">
        <f>_xlfn.LET(_xlpm.d,_xlfn.XLOOKUP(L1545,'[1]Birth Dates'!$A:$A,'[1]Birth Dates'!$B:$B,"",0),IF(_xlpm.d=0,"",_xlpm.d))</f>
        <v/>
      </c>
      <c r="O1545" s="171">
        <f>IF(OR(N1545="",A1545="",NOT(ISNUMBER(N1545)),N1545&gt;A1545),"",DATEDIF(N1545,A1545,"Y")&amp;" years, "&amp;DATEDIF(N1545,A1545,"YM")&amp;" months, "&amp;DATEDIF(N1545,A1545,"MD")&amp;" days")</f>
        <v/>
      </c>
      <c r="P1545" s="171" t="inlineStr">
        <is>
          <t>Gerald Kay</t>
        </is>
      </c>
      <c r="Q1545" s="171" t="inlineStr">
        <is>
          <t>AUS</t>
        </is>
      </c>
      <c r="R1545" s="690">
        <f>_xlfn.LET(_xlpm.d,_xlfn.XLOOKUP(P1545,'[1]Birth Dates'!$A:$A,'[1]Birth Dates'!$B:$B,"",0),IF(_xlpm.d=0,"",_xlpm.d))</f>
        <v/>
      </c>
      <c r="S1545" s="171">
        <f>IF(OR(R1545="",A1545="",NOT(ISNUMBER(R1545)),R1545&gt;A1545),"",DATEDIF(R1545,A1545,"Y")&amp;" years, "&amp;DATEDIF(R1545,A1545,"YM")&amp;" months, "&amp;DATEDIF(R1545,A1545,"MD")&amp;" days")</f>
        <v/>
      </c>
      <c r="T1545" s="171" t="n"/>
      <c r="U1545" s="171" t="n"/>
      <c r="V1545" s="690">
        <f>_xlfn.LET(_xlpm.d,_xlfn.XLOOKUP(T1545,'[1]Birth Dates'!$A:$A,'[1]Birth Dates'!$B:$B,"",0),IF(_xlpm.d=0,"",_xlpm.d))</f>
        <v/>
      </c>
      <c r="W1545" s="171">
        <f>IF(OR(V1545="",A1545="",NOT(ISNUMBER(V1545)),V1545&gt;A1545),"",DATEDIF(V1545,A1545,"Y")&amp;" years, "&amp;DATEDIF(V1545,A1545,"YM")&amp;" months, "&amp;DATEDIF(V1545,A1545,"MD")&amp;" days")</f>
        <v/>
      </c>
      <c r="X1545" s="171" t="n"/>
      <c r="Y1545" s="171" t="n"/>
      <c r="Z1545" s="171" t="n"/>
      <c r="AA1545" s="171" t="n"/>
      <c r="AB1545" s="171" t="n"/>
      <c r="AC1545" s="171" t="n"/>
      <c r="AD1545" s="171" t="n"/>
      <c r="AE1545" s="574" t="inlineStr"/>
      <c r="AF1545" s="418">
        <f>IF(OR(AE1545="",AE1545="",AE1545=0),"",6.213/(AE1545*24))</f>
        <v/>
      </c>
      <c r="AG1545" s="241" t="n"/>
      <c r="AH1545" s="574" t="inlineStr"/>
      <c r="AI1545" s="418">
        <f>IF(OR(AH1545="",AH1545="",AH1545=0),"",6.213/(AH1545*24))</f>
        <v/>
      </c>
      <c r="AJ1545" s="175">
        <f>IF(AND(ISNUMBER(AB1545),ISNUMBER(AG1545)),AB1545-AG1545,"")</f>
        <v/>
      </c>
      <c r="AK1545" s="171" t="inlineStr">
        <is>
          <t>Did Not Qualify</t>
        </is>
      </c>
      <c r="AL1545" s="171" t="n"/>
      <c r="AM1545" s="519" t="n"/>
      <c r="AN1545" s="671">
        <f>IF(OR(AL1545="",AM1545="",AM1545=0),"",AL1545*6.213/(AM1545*24))</f>
        <v/>
      </c>
      <c r="AO1545" s="477">
        <f>IF(AND(AL1545=AL1544,AM1545&lt;&gt;"",AM1544&lt;&gt;""),AM1545-AM1544,"")</f>
        <v/>
      </c>
      <c r="AP1545" s="171" t="n"/>
      <c r="AQ1545" s="574" t="inlineStr"/>
      <c r="AR1545" s="439">
        <f>IF(OR(AQ1545="",AQ1545="",AQ1545=0),"",6.213/(AQ1545*24))</f>
        <v/>
      </c>
      <c r="AS1545" s="436">
        <f>IF(OR(NOT(ISNUMBER(C1545)),NOT(ISNUMBER(AB1545))),"",IF(AG1545&lt;&gt;"",AG1545,AB1545)-C1545)</f>
        <v/>
      </c>
      <c r="AT1545" s="191" t="n"/>
      <c r="AU1545" s="195">
        <f>IF($B1545="","",TEXT($A1545,"yyyymmdd")&amp;"_P"&amp;$C1545&amp;"_C"&amp;$F1545&amp;"_"&amp;TRIM(RIGHT(SUBSTITUTE(TRIM(SUBSTITUTE($L1545,CHAR(160)," "))," ",REPT(" ",60)),60))&amp;IF($P1545="","","-"&amp;TRIM(RIGHT(SUBSTITUTE(TRIM(SUBSTITUTE($P1545,CHAR(160)," "))," ",REPT(" ",60)),60)))&amp;IF($T1545="","","-"&amp;TRIM(RIGHT(SUBSTITUTE(TRIM(SUBSTITUTE($T1545,CHAR(160)," "))," ",REPT(" ",60)),60)))&amp;".jpg")</f>
        <v/>
      </c>
    </row>
    <row r="1546" ht="42" customHeight="1">
      <c r="A1546" s="169" t="n">
        <v>32054</v>
      </c>
      <c r="B1546" s="171" t="inlineStr">
        <is>
          <t>James Hardie 1000 4 October, 1987</t>
        </is>
      </c>
      <c r="C1546" s="171" t="inlineStr">
        <is>
          <t>DNQ</t>
        </is>
      </c>
      <c r="D1546" s="171" t="inlineStr">
        <is>
          <t>A</t>
        </is>
      </c>
      <c r="E1546" s="171" t="n"/>
      <c r="F1546" s="171" t="n">
        <v>33</v>
      </c>
      <c r="G1546" s="171" t="inlineStr">
        <is>
          <t>Peter Williamson Toyota</t>
        </is>
      </c>
      <c r="H1546" s="171" t="n"/>
      <c r="I1546" s="171" t="n"/>
      <c r="J1546" s="171" t="inlineStr">
        <is>
          <t>Toyota Celica Supra</t>
        </is>
      </c>
      <c r="K1546" s="171" t="inlineStr">
        <is>
          <t>2759 L6</t>
        </is>
      </c>
      <c r="L1546" s="171" t="inlineStr">
        <is>
          <t>Peter Williamson</t>
        </is>
      </c>
      <c r="M1546" s="171" t="inlineStr">
        <is>
          <t>AUS</t>
        </is>
      </c>
      <c r="N1546" s="690">
        <f>_xlfn.LET(_xlpm.d,_xlfn.XLOOKUP(L1546,'[1]Birth Dates'!$A:$A,'[1]Birth Dates'!$B:$B,"",0),IF(_xlpm.d=0,"",_xlpm.d))</f>
        <v/>
      </c>
      <c r="O1546" s="171">
        <f>IF(OR(N1546="",A1546="",NOT(ISNUMBER(N1546)),N1546&gt;A1546),"",DATEDIF(N1546,A1546,"Y")&amp;" years, "&amp;DATEDIF(N1546,A1546,"YM")&amp;" months, "&amp;DATEDIF(N1546,A1546,"MD")&amp;" days")</f>
        <v/>
      </c>
      <c r="P1546" s="171" t="inlineStr">
        <is>
          <t>Chris Clearihan</t>
        </is>
      </c>
      <c r="Q1546" s="171" t="inlineStr">
        <is>
          <t>AUS</t>
        </is>
      </c>
      <c r="R1546" s="690">
        <f>_xlfn.LET(_xlpm.d,_xlfn.XLOOKUP(P1546,'[1]Birth Dates'!$A:$A,'[1]Birth Dates'!$B:$B,"",0),IF(_xlpm.d=0,"",_xlpm.d))</f>
        <v/>
      </c>
      <c r="S1546" s="171">
        <f>IF(OR(R1546="",A1546="",NOT(ISNUMBER(R1546)),R1546&gt;A1546),"",DATEDIF(R1546,A1546,"Y")&amp;" years, "&amp;DATEDIF(R1546,A1546,"YM")&amp;" months, "&amp;DATEDIF(R1546,A1546,"MD")&amp;" days")</f>
        <v/>
      </c>
      <c r="T1546" s="171" t="inlineStr">
        <is>
          <t>John Sax</t>
        </is>
      </c>
      <c r="U1546" s="171" t="inlineStr">
        <is>
          <t>NZL</t>
        </is>
      </c>
      <c r="V1546" s="690">
        <f>_xlfn.LET(_xlpm.d,_xlfn.XLOOKUP(T1546,'[1]Birth Dates'!$A:$A,'[1]Birth Dates'!$B:$B,"",0),IF(_xlpm.d=0,"",_xlpm.d))</f>
        <v/>
      </c>
      <c r="W1546" s="171">
        <f>IF(OR(V1546="",A1546="",NOT(ISNUMBER(V1546)),V1546&gt;A1546),"",DATEDIF(V1546,A1546,"Y")&amp;" years, "&amp;DATEDIF(V1546,A1546,"YM")&amp;" months, "&amp;DATEDIF(V1546,A1546,"MD")&amp;" days")</f>
        <v/>
      </c>
      <c r="X1546" s="171" t="n"/>
      <c r="Y1546" s="171" t="n"/>
      <c r="Z1546" s="171" t="n"/>
      <c r="AA1546" s="171" t="n"/>
      <c r="AB1546" s="171" t="n"/>
      <c r="AC1546" s="171" t="n"/>
      <c r="AD1546" s="171" t="n"/>
      <c r="AE1546" s="574" t="inlineStr"/>
      <c r="AF1546" s="418">
        <f>IF(OR(AE1546="",AE1546="",AE1546=0),"",6.213/(AE1546*24))</f>
        <v/>
      </c>
      <c r="AG1546" s="241" t="n"/>
      <c r="AH1546" s="574" t="inlineStr"/>
      <c r="AI1546" s="418">
        <f>IF(OR(AH1546="",AH1546="",AH1546=0),"",6.213/(AH1546*24))</f>
        <v/>
      </c>
      <c r="AJ1546" s="175">
        <f>IF(AND(ISNUMBER(AB1546),ISNUMBER(AG1546)),AB1546-AG1546,"")</f>
        <v/>
      </c>
      <c r="AK1546" s="171" t="inlineStr">
        <is>
          <t>Did Not Qualify</t>
        </is>
      </c>
      <c r="AL1546" s="171" t="n"/>
      <c r="AM1546" s="519" t="n"/>
      <c r="AN1546" s="671">
        <f>IF(OR(AL1546="",AM1546="",AM1546=0),"",AL1546*6.213/(AM1546*24))</f>
        <v/>
      </c>
      <c r="AO1546" s="477">
        <f>IF(AND(AL1546=AL1545,AM1546&lt;&gt;"",AM1545&lt;&gt;""),AM1546-AM1545,"")</f>
        <v/>
      </c>
      <c r="AP1546" s="171" t="n"/>
      <c r="AQ1546" s="574" t="inlineStr"/>
      <c r="AR1546" s="439">
        <f>IF(OR(AQ1546="",AQ1546="",AQ1546=0),"",6.213/(AQ1546*24))</f>
        <v/>
      </c>
      <c r="AS1546" s="436">
        <f>IF(OR(NOT(ISNUMBER(C1546)),NOT(ISNUMBER(AB1546))),"",IF(AG1546&lt;&gt;"",AG1546,AB1546)-C1546)</f>
        <v/>
      </c>
      <c r="AT1546" s="191" t="n"/>
      <c r="AU1546" s="195">
        <f>IF($B1546="","",TEXT($A1546,"yyyymmdd")&amp;"_P"&amp;$C1546&amp;"_C"&amp;$F1546&amp;"_"&amp;TRIM(RIGHT(SUBSTITUTE(TRIM(SUBSTITUTE($L1546,CHAR(160)," "))," ",REPT(" ",60)),60))&amp;IF($P1546="","","-"&amp;TRIM(RIGHT(SUBSTITUTE(TRIM(SUBSTITUTE($P1546,CHAR(160)," "))," ",REPT(" ",60)),60)))&amp;IF($T1546="","","-"&amp;TRIM(RIGHT(SUBSTITUTE(TRIM(SUBSTITUTE($T1546,CHAR(160)," "))," ",REPT(" ",60)),60)))&amp;".jpg")</f>
        <v/>
      </c>
    </row>
    <row r="1547" ht="56" customHeight="1">
      <c r="A1547" s="169" t="n">
        <v>32054</v>
      </c>
      <c r="B1547" s="171" t="inlineStr">
        <is>
          <t>James Hardie 1000 4 October, 1987</t>
        </is>
      </c>
      <c r="C1547" s="171" t="inlineStr">
        <is>
          <t>DNQ</t>
        </is>
      </c>
      <c r="D1547" s="171" t="inlineStr">
        <is>
          <t>A</t>
        </is>
      </c>
      <c r="E1547" s="171" t="n"/>
      <c r="F1547" s="171" t="n">
        <v>28</v>
      </c>
      <c r="G1547" s="171" t="inlineStr">
        <is>
          <t>Wayne Clift</t>
        </is>
      </c>
      <c r="H1547" s="171" t="n"/>
      <c r="I1547" s="171" t="n"/>
      <c r="J1547" s="171" t="inlineStr">
        <is>
          <t>Holden Commodore VK SS Group A</t>
        </is>
      </c>
      <c r="K1547" s="171" t="inlineStr">
        <is>
          <t>4980 V8</t>
        </is>
      </c>
      <c r="L1547" s="171" t="inlineStr">
        <is>
          <t>Bernie Stack</t>
        </is>
      </c>
      <c r="M1547" s="171" t="inlineStr">
        <is>
          <t>AUS</t>
        </is>
      </c>
      <c r="N1547" s="690">
        <f>_xlfn.LET(_xlpm.d,_xlfn.XLOOKUP(L1547,'[1]Birth Dates'!$A:$A,'[1]Birth Dates'!$B:$B,"",0),IF(_xlpm.d=0,"",_xlpm.d))</f>
        <v/>
      </c>
      <c r="O1547" s="171">
        <f>IF(OR(N1547="",A1547="",NOT(ISNUMBER(N1547)),N1547&gt;A1547),"",DATEDIF(N1547,A1547,"Y")&amp;" years, "&amp;DATEDIF(N1547,A1547,"YM")&amp;" months, "&amp;DATEDIF(N1547,A1547,"MD")&amp;" days")</f>
        <v/>
      </c>
      <c r="P1547" s="171" t="inlineStr">
        <is>
          <t>Wayne Clift</t>
        </is>
      </c>
      <c r="Q1547" s="171" t="inlineStr">
        <is>
          <t>AUS</t>
        </is>
      </c>
      <c r="R1547" s="690">
        <f>_xlfn.LET(_xlpm.d,_xlfn.XLOOKUP(P1547,'[1]Birth Dates'!$A:$A,'[1]Birth Dates'!$B:$B,"",0),IF(_xlpm.d=0,"",_xlpm.d))</f>
        <v/>
      </c>
      <c r="S1547" s="171">
        <f>IF(OR(R1547="",A1547="",NOT(ISNUMBER(R1547)),R1547&gt;A1547),"",DATEDIF(R1547,A1547,"Y")&amp;" years, "&amp;DATEDIF(R1547,A1547,"YM")&amp;" months, "&amp;DATEDIF(R1547,A1547,"MD")&amp;" days")</f>
        <v/>
      </c>
      <c r="T1547" s="171" t="n"/>
      <c r="U1547" s="171" t="n"/>
      <c r="V1547" s="690">
        <f>_xlfn.LET(_xlpm.d,_xlfn.XLOOKUP(T1547,'[1]Birth Dates'!$A:$A,'[1]Birth Dates'!$B:$B,"",0),IF(_xlpm.d=0,"",_xlpm.d))</f>
        <v/>
      </c>
      <c r="W1547" s="171">
        <f>IF(OR(V1547="",A1547="",NOT(ISNUMBER(V1547)),V1547&gt;A1547),"",DATEDIF(V1547,A1547,"Y")&amp;" years, "&amp;DATEDIF(V1547,A1547,"YM")&amp;" months, "&amp;DATEDIF(V1547,A1547,"MD")&amp;" days")</f>
        <v/>
      </c>
      <c r="X1547" s="171" t="n"/>
      <c r="Y1547" s="171" t="n"/>
      <c r="Z1547" s="171" t="n"/>
      <c r="AA1547" s="171" t="n"/>
      <c r="AB1547" s="171" t="n"/>
      <c r="AC1547" s="171" t="n"/>
      <c r="AD1547" s="171" t="n"/>
      <c r="AE1547" s="574" t="inlineStr"/>
      <c r="AF1547" s="418">
        <f>IF(OR(AE1547="",AE1547="",AE1547=0),"",6.213/(AE1547*24))</f>
        <v/>
      </c>
      <c r="AG1547" s="241" t="n"/>
      <c r="AH1547" s="574" t="inlineStr"/>
      <c r="AI1547" s="418">
        <f>IF(OR(AH1547="",AH1547="",AH1547=0),"",6.213/(AH1547*24))</f>
        <v/>
      </c>
      <c r="AJ1547" s="175">
        <f>IF(AND(ISNUMBER(AB1547),ISNUMBER(AG1547)),AB1547-AG1547,"")</f>
        <v/>
      </c>
      <c r="AK1547" s="171" t="inlineStr">
        <is>
          <t>Did Not Qualify</t>
        </is>
      </c>
      <c r="AL1547" s="171" t="n"/>
      <c r="AM1547" s="519" t="n"/>
      <c r="AN1547" s="671">
        <f>IF(OR(AL1547="",AM1547="",AM1547=0),"",AL1547*6.213/(AM1547*24))</f>
        <v/>
      </c>
      <c r="AO1547" s="477">
        <f>IF(AND(AL1547=AL1546,AM1547&lt;&gt;"",AM1546&lt;&gt;""),AM1547-AM1546,"")</f>
        <v/>
      </c>
      <c r="AP1547" s="171" t="n"/>
      <c r="AQ1547" s="574" t="inlineStr"/>
      <c r="AR1547" s="439">
        <f>IF(OR(AQ1547="",AQ1547="",AQ1547=0),"",6.213/(AQ1547*24))</f>
        <v/>
      </c>
      <c r="AS1547" s="436">
        <f>IF(OR(NOT(ISNUMBER(C1547)),NOT(ISNUMBER(AB1547))),"",IF(AG1547&lt;&gt;"",AG1547,AB1547)-C1547)</f>
        <v/>
      </c>
      <c r="AT1547" s="191" t="n"/>
      <c r="AU1547" s="195">
        <f>IF($B1547="","",TEXT($A1547,"yyyymmdd")&amp;"_P"&amp;$C1547&amp;"_C"&amp;$F1547&amp;"_"&amp;TRIM(RIGHT(SUBSTITUTE(TRIM(SUBSTITUTE($L1547,CHAR(160)," "))," ",REPT(" ",60)),60))&amp;IF($P1547="","","-"&amp;TRIM(RIGHT(SUBSTITUTE(TRIM(SUBSTITUTE($P1547,CHAR(160)," "))," ",REPT(" ",60)),60)))&amp;IF($T1547="","","-"&amp;TRIM(RIGHT(SUBSTITUTE(TRIM(SUBSTITUTE($T1547,CHAR(160)," "))," ",REPT(" ",60)),60)))&amp;".jpg")</f>
        <v/>
      </c>
    </row>
    <row r="1548" ht="42" customHeight="1">
      <c r="A1548" s="169" t="n">
        <v>32054</v>
      </c>
      <c r="B1548" s="171" t="inlineStr">
        <is>
          <t>James Hardie 1000 4 October, 1987</t>
        </is>
      </c>
      <c r="C1548" s="171" t="inlineStr">
        <is>
          <t>DNQ</t>
        </is>
      </c>
      <c r="D1548" s="171" t="inlineStr">
        <is>
          <t>A</t>
        </is>
      </c>
      <c r="E1548" s="171" t="n"/>
      <c r="F1548" s="171" t="n">
        <v>25</v>
      </c>
      <c r="G1548" s="171" t="inlineStr">
        <is>
          <t>Team Nissan Racing NZ</t>
        </is>
      </c>
      <c r="H1548" s="171" t="n"/>
      <c r="I1548" s="171" t="n"/>
      <c r="J1548" s="171" t="inlineStr">
        <is>
          <t>Nissan Skyline RS DR30</t>
        </is>
      </c>
      <c r="K1548" s="171" t="inlineStr">
        <is>
          <t>1990 tc L4</t>
        </is>
      </c>
      <c r="L1548" s="171" t="inlineStr">
        <is>
          <t>Kent Baigent</t>
        </is>
      </c>
      <c r="M1548" s="171" t="inlineStr">
        <is>
          <t>NZL</t>
        </is>
      </c>
      <c r="N1548" s="690">
        <f>_xlfn.LET(_xlpm.d,_xlfn.XLOOKUP(L1548,'[1]Birth Dates'!$A:$A,'[1]Birth Dates'!$B:$B,"",0),IF(_xlpm.d=0,"",_xlpm.d))</f>
        <v/>
      </c>
      <c r="O1548" s="171">
        <f>IF(OR(N1548="",A1548="",NOT(ISNUMBER(N1548)),N1548&gt;A1548),"",DATEDIF(N1548,A1548,"Y")&amp;" years, "&amp;DATEDIF(N1548,A1548,"YM")&amp;" months, "&amp;DATEDIF(N1548,A1548,"MD")&amp;" days")</f>
        <v/>
      </c>
      <c r="P1548" s="171" t="inlineStr">
        <is>
          <t>Graeme Bowkett</t>
        </is>
      </c>
      <c r="Q1548" s="171" t="inlineStr">
        <is>
          <t>NZL</t>
        </is>
      </c>
      <c r="R1548" s="690">
        <f>_xlfn.LET(_xlpm.d,_xlfn.XLOOKUP(P1548,'[1]Birth Dates'!$A:$A,'[1]Birth Dates'!$B:$B,"",0),IF(_xlpm.d=0,"",_xlpm.d))</f>
        <v/>
      </c>
      <c r="S1548" s="171">
        <f>IF(OR(R1548="",A1548="",NOT(ISNUMBER(R1548)),R1548&gt;A1548),"",DATEDIF(R1548,A1548,"Y")&amp;" years, "&amp;DATEDIF(R1548,A1548,"YM")&amp;" months, "&amp;DATEDIF(R1548,A1548,"MD")&amp;" days")</f>
        <v/>
      </c>
      <c r="T1548" s="171" t="n"/>
      <c r="U1548" s="171" t="n"/>
      <c r="V1548" s="690">
        <f>_xlfn.LET(_xlpm.d,_xlfn.XLOOKUP(T1548,'[1]Birth Dates'!$A:$A,'[1]Birth Dates'!$B:$B,"",0),IF(_xlpm.d=0,"",_xlpm.d))</f>
        <v/>
      </c>
      <c r="W1548" s="171">
        <f>IF(OR(V1548="",A1548="",NOT(ISNUMBER(V1548)),V1548&gt;A1548),"",DATEDIF(V1548,A1548,"Y")&amp;" years, "&amp;DATEDIF(V1548,A1548,"YM")&amp;" months, "&amp;DATEDIF(V1548,A1548,"MD")&amp;" days")</f>
        <v/>
      </c>
      <c r="X1548" s="171" t="n"/>
      <c r="Y1548" s="171" t="n"/>
      <c r="Z1548" s="171" t="n"/>
      <c r="AA1548" s="171" t="n"/>
      <c r="AB1548" s="171" t="n"/>
      <c r="AC1548" s="171" t="n"/>
      <c r="AD1548" s="171" t="n"/>
      <c r="AE1548" s="574" t="inlineStr"/>
      <c r="AF1548" s="418">
        <f>IF(OR(AE1548="",AE1548="",AE1548=0),"",6.213/(AE1548*24))</f>
        <v/>
      </c>
      <c r="AG1548" s="241" t="n"/>
      <c r="AH1548" s="574" t="inlineStr"/>
      <c r="AI1548" s="418">
        <f>IF(OR(AH1548="",AH1548="",AH1548=0),"",6.213/(AH1548*24))</f>
        <v/>
      </c>
      <c r="AJ1548" s="175">
        <f>IF(AND(ISNUMBER(AB1548),ISNUMBER(AG1548)),AB1548-AG1548,"")</f>
        <v/>
      </c>
      <c r="AK1548" s="171" t="inlineStr">
        <is>
          <t>Did Not Qualify</t>
        </is>
      </c>
      <c r="AL1548" s="171" t="n"/>
      <c r="AM1548" s="519" t="n"/>
      <c r="AN1548" s="671">
        <f>IF(OR(AL1548="",AM1548="",AM1548=0),"",AL1548*6.213/(AM1548*24))</f>
        <v/>
      </c>
      <c r="AO1548" s="477">
        <f>IF(AND(AL1548=AL1547,AM1548&lt;&gt;"",AM1547&lt;&gt;""),AM1548-AM1547,"")</f>
        <v/>
      </c>
      <c r="AP1548" s="171" t="n"/>
      <c r="AQ1548" s="574" t="inlineStr"/>
      <c r="AR1548" s="439">
        <f>IF(OR(AQ1548="",AQ1548="",AQ1548=0),"",6.213/(AQ1548*24))</f>
        <v/>
      </c>
      <c r="AS1548" s="436">
        <f>IF(OR(NOT(ISNUMBER(C1548)),NOT(ISNUMBER(AB1548))),"",IF(AG1548&lt;&gt;"",AG1548,AB1548)-C1548)</f>
        <v/>
      </c>
      <c r="AT1548" s="191" t="n"/>
      <c r="AU1548" s="195">
        <f>IF($B1548="","",TEXT($A1548,"yyyymmdd")&amp;"_P"&amp;$C1548&amp;"_C"&amp;$F1548&amp;"_"&amp;TRIM(RIGHT(SUBSTITUTE(TRIM(SUBSTITUTE($L1548,CHAR(160)," "))," ",REPT(" ",60)),60))&amp;IF($P1548="","","-"&amp;TRIM(RIGHT(SUBSTITUTE(TRIM(SUBSTITUTE($P1548,CHAR(160)," "))," ",REPT(" ",60)),60)))&amp;IF($T1548="","","-"&amp;TRIM(RIGHT(SUBSTITUTE(TRIM(SUBSTITUTE($T1548,CHAR(160)," "))," ",REPT(" ",60)),60)))&amp;".jpg")</f>
        <v/>
      </c>
    </row>
    <row r="1549" ht="42" customHeight="1">
      <c r="A1549" s="169" t="n">
        <v>32054</v>
      </c>
      <c r="B1549" s="171" t="inlineStr">
        <is>
          <t>James Hardie 1000 4 October, 1987</t>
        </is>
      </c>
      <c r="C1549" s="171" t="inlineStr">
        <is>
          <t>DNQ</t>
        </is>
      </c>
      <c r="D1549" s="171" t="inlineStr">
        <is>
          <t>A</t>
        </is>
      </c>
      <c r="E1549" s="171" t="n"/>
      <c r="F1549" s="171" t="n">
        <v>13</v>
      </c>
      <c r="G1549" s="171" t="inlineStr">
        <is>
          <t>Viacard Services</t>
        </is>
      </c>
      <c r="H1549" s="171" t="n"/>
      <c r="I1549" s="171" t="n"/>
      <c r="J1549" s="171" t="inlineStr">
        <is>
          <t>BMW 635CSi</t>
        </is>
      </c>
      <c r="K1549" s="171" t="inlineStr">
        <is>
          <t>3475 L6</t>
        </is>
      </c>
      <c r="L1549" s="171" t="inlineStr">
        <is>
          <t>Ian Tulloch</t>
        </is>
      </c>
      <c r="M1549" s="171" t="inlineStr">
        <is>
          <t>NZL</t>
        </is>
      </c>
      <c r="N1549" s="690">
        <f>_xlfn.LET(_xlpm.d,_xlfn.XLOOKUP(L1549,'[1]Birth Dates'!$A:$A,'[1]Birth Dates'!$B:$B,"",0),IF(_xlpm.d=0,"",_xlpm.d))</f>
        <v/>
      </c>
      <c r="O1549" s="171">
        <f>IF(OR(N1549="",A1549="",NOT(ISNUMBER(N1549)),N1549&gt;A1549),"",DATEDIF(N1549,A1549,"Y")&amp;" years, "&amp;DATEDIF(N1549,A1549,"YM")&amp;" months, "&amp;DATEDIF(N1549,A1549,"MD")&amp;" days")</f>
        <v/>
      </c>
      <c r="P1549" s="171" t="inlineStr">
        <is>
          <t>Trevor Crowe</t>
        </is>
      </c>
      <c r="Q1549" s="171" t="inlineStr">
        <is>
          <t>NZL</t>
        </is>
      </c>
      <c r="R1549" s="690">
        <f>_xlfn.LET(_xlpm.d,_xlfn.XLOOKUP(P1549,'[1]Birth Dates'!$A:$A,'[1]Birth Dates'!$B:$B,"",0),IF(_xlpm.d=0,"",_xlpm.d))</f>
        <v/>
      </c>
      <c r="S1549" s="171">
        <f>IF(OR(R1549="",A1549="",NOT(ISNUMBER(R1549)),R1549&gt;A1549),"",DATEDIF(R1549,A1549,"Y")&amp;" years, "&amp;DATEDIF(R1549,A1549,"YM")&amp;" months, "&amp;DATEDIF(R1549,A1549,"MD")&amp;" days")</f>
        <v/>
      </c>
      <c r="T1549" s="171" t="inlineStr">
        <is>
          <t>Jim Keogh</t>
        </is>
      </c>
      <c r="U1549" s="171" t="inlineStr">
        <is>
          <t>AUS</t>
        </is>
      </c>
      <c r="V1549" s="690">
        <f>_xlfn.LET(_xlpm.d,_xlfn.XLOOKUP(T1549,'[1]Birth Dates'!$A:$A,'[1]Birth Dates'!$B:$B,"",0),IF(_xlpm.d=0,"",_xlpm.d))</f>
        <v/>
      </c>
      <c r="W1549" s="171">
        <f>IF(OR(V1549="",A1549="",NOT(ISNUMBER(V1549)),V1549&gt;A1549),"",DATEDIF(V1549,A1549,"Y")&amp;" years, "&amp;DATEDIF(V1549,A1549,"YM")&amp;" months, "&amp;DATEDIF(V1549,A1549,"MD")&amp;" days")</f>
        <v/>
      </c>
      <c r="X1549" s="171" t="n"/>
      <c r="Y1549" s="171" t="n"/>
      <c r="Z1549" s="171" t="n"/>
      <c r="AA1549" s="171" t="n"/>
      <c r="AB1549" s="171" t="n"/>
      <c r="AC1549" s="171" t="n"/>
      <c r="AD1549" s="171" t="n"/>
      <c r="AE1549" s="574" t="inlineStr"/>
      <c r="AF1549" s="418">
        <f>IF(OR(AE1549="",AE1549="",AE1549=0),"",6.213/(AE1549*24))</f>
        <v/>
      </c>
      <c r="AG1549" s="241" t="n"/>
      <c r="AH1549" s="574" t="inlineStr"/>
      <c r="AI1549" s="418">
        <f>IF(OR(AH1549="",AH1549="",AH1549=0),"",6.213/(AH1549*24))</f>
        <v/>
      </c>
      <c r="AJ1549" s="175">
        <f>IF(AND(ISNUMBER(AB1549),ISNUMBER(AG1549)),AB1549-AG1549,"")</f>
        <v/>
      </c>
      <c r="AK1549" s="171" t="inlineStr">
        <is>
          <t>Did Not Qualify</t>
        </is>
      </c>
      <c r="AL1549" s="171" t="n"/>
      <c r="AM1549" s="519" t="n"/>
      <c r="AN1549" s="671">
        <f>IF(OR(AL1549="",AM1549="",AM1549=0),"",AL1549*6.213/(AM1549*24))</f>
        <v/>
      </c>
      <c r="AO1549" s="477">
        <f>IF(AND(AL1549=AL1548,AM1549&lt;&gt;"",AM1548&lt;&gt;""),AM1549-AM1548,"")</f>
        <v/>
      </c>
      <c r="AP1549" s="171" t="n"/>
      <c r="AQ1549" s="574" t="inlineStr"/>
      <c r="AR1549" s="439">
        <f>IF(OR(AQ1549="",AQ1549="",AQ1549=0),"",6.213/(AQ1549*24))</f>
        <v/>
      </c>
      <c r="AS1549" s="436">
        <f>IF(OR(NOT(ISNUMBER(C1549)),NOT(ISNUMBER(AB1549))),"",IF(AG1549&lt;&gt;"",AG1549,AB1549)-C1549)</f>
        <v/>
      </c>
      <c r="AT1549" s="191" t="n"/>
      <c r="AU1549" s="195">
        <f>IF($B1549="","",TEXT($A1549,"yyyymmdd")&amp;"_P"&amp;$C1549&amp;"_C"&amp;$F1549&amp;"_"&amp;TRIM(RIGHT(SUBSTITUTE(TRIM(SUBSTITUTE($L1549,CHAR(160)," "))," ",REPT(" ",60)),60))&amp;IF($P1549="","","-"&amp;TRIM(RIGHT(SUBSTITUTE(TRIM(SUBSTITUTE($P1549,CHAR(160)," "))," ",REPT(" ",60)),60)))&amp;IF($T1549="","","-"&amp;TRIM(RIGHT(SUBSTITUTE(TRIM(SUBSTITUTE($T1549,CHAR(160)," "))," ",REPT(" ",60)),60)))&amp;".jpg")</f>
        <v/>
      </c>
    </row>
    <row r="1550" ht="42" customFormat="1" customHeight="1" s="240">
      <c r="A1550" s="243" t="n">
        <v>32418</v>
      </c>
      <c r="B1550" s="244" t="inlineStr">
        <is>
          <t>Tooheys 1000 2 October, 1988</t>
        </is>
      </c>
      <c r="C1550" s="244" t="n">
        <v>1</v>
      </c>
      <c r="D1550" s="244" t="inlineStr">
        <is>
          <t>A</t>
        </is>
      </c>
      <c r="E1550" s="244" t="n">
        <v>1</v>
      </c>
      <c r="F1550" s="244" t="n">
        <v>25</v>
      </c>
      <c r="G1550" s="244" t="inlineStr">
        <is>
          <t>Benson &amp; Hedges Racing</t>
        </is>
      </c>
      <c r="H1550" s="244" t="n"/>
      <c r="I1550" s="244" t="n"/>
      <c r="J1550" s="244" t="inlineStr">
        <is>
          <t>Ford Sierra RS500</t>
        </is>
      </c>
      <c r="K1550" s="244" t="inlineStr">
        <is>
          <t>1993 tc L4</t>
        </is>
      </c>
      <c r="L1550" s="244" t="inlineStr">
        <is>
          <t>Tony Longhurst</t>
        </is>
      </c>
      <c r="M1550" s="244" t="inlineStr">
        <is>
          <t>AUS</t>
        </is>
      </c>
      <c r="N1550" s="692">
        <f>_xlfn.LET(_xlpm.d,_xlfn.XLOOKUP(L1550,'[1]Birth Dates'!$A:$A,'[1]Birth Dates'!$B:$B,"",0),IF(_xlpm.d=0,"",_xlpm.d))</f>
        <v/>
      </c>
      <c r="O1550" s="244">
        <f>IF(OR(N1550="",A1550="",NOT(ISNUMBER(N1550)),N1550&gt;A1550),"",DATEDIF(N1550,A1550,"Y")&amp;" years, "&amp;DATEDIF(N1550,A1550,"YM")&amp;" months, "&amp;DATEDIF(N1550,A1550,"MD")&amp;" days")</f>
        <v/>
      </c>
      <c r="P1550" s="244" t="inlineStr">
        <is>
          <t>Tomas Mezera</t>
        </is>
      </c>
      <c r="Q1550" s="244" t="inlineStr">
        <is>
          <t>AUS</t>
        </is>
      </c>
      <c r="R1550" s="692">
        <f>_xlfn.LET(_xlpm.d,_xlfn.XLOOKUP(P1550,'[1]Birth Dates'!$A:$A,'[1]Birth Dates'!$B:$B,"",0),IF(_xlpm.d=0,"",_xlpm.d))</f>
        <v/>
      </c>
      <c r="S1550" s="244">
        <f>IF(OR(R1550="",A1550="",NOT(ISNUMBER(R1550)),R1550&gt;A1550),"",DATEDIF(R1550,A1550,"Y")&amp;" years, "&amp;DATEDIF(R1550,A1550,"YM")&amp;" months, "&amp;DATEDIF(R1550,A1550,"MD")&amp;" days")</f>
        <v/>
      </c>
      <c r="T1550" s="244" t="n"/>
      <c r="U1550" s="244" t="n"/>
      <c r="V1550" s="692">
        <f>_xlfn.LET(_xlpm.d,_xlfn.XLOOKUP(T1550,'[1]Birth Dates'!$A:$A,'[1]Birth Dates'!$B:$B,"",0),IF(_xlpm.d=0,"",_xlpm.d))</f>
        <v/>
      </c>
      <c r="W1550" s="244">
        <f>IF(OR(V1550="",A1550="",NOT(ISNUMBER(V1550)),V1550&gt;A1550),"",DATEDIF(V1550,A1550,"Y")&amp;" years, "&amp;DATEDIF(V1550,A1550,"YM")&amp;" months, "&amp;DATEDIF(V1550,A1550,"MD")&amp;" days")</f>
        <v/>
      </c>
      <c r="X1550" s="244" t="n"/>
      <c r="Y1550" s="244" t="n"/>
      <c r="Z1550" s="244" t="n"/>
      <c r="AA1550" s="244" t="n"/>
      <c r="AB1550" s="244" t="n">
        <v>3</v>
      </c>
      <c r="AC1550" s="244" t="n"/>
      <c r="AD1550" s="244" t="n"/>
      <c r="AE1550" s="575" t="inlineStr">
        <is>
          <t>2:17.9600</t>
        </is>
      </c>
      <c r="AF1550" s="442">
        <f>IF(OR(AE1550="",AE1550="",AE1550=0),"",6.213/(AE1550*24))</f>
        <v/>
      </c>
      <c r="AG1550" s="245" t="n">
        <v>2</v>
      </c>
      <c r="AH1550" s="575" t="inlineStr">
        <is>
          <t>2:18.5100</t>
        </is>
      </c>
      <c r="AI1550" s="442">
        <f>IF(OR(AH1550="",AH1550="",AH1550=0),"",6.213/(AH1550*24))</f>
        <v/>
      </c>
      <c r="AJ1550" s="702" t="inlineStr">
        <is>
          <t>Shootout Did Not change qualifying positions</t>
        </is>
      </c>
      <c r="AK1550" s="244" t="n"/>
      <c r="AL1550" s="244" t="n">
        <v>161</v>
      </c>
      <c r="AM1550" s="520" t="n">
        <v>0.293174537037037</v>
      </c>
      <c r="AN1550" s="671">
        <f>IF(OR(AL1550="",AM1550="",AM1550=0),"",AL1550*6.213/(AM1550*24))</f>
        <v/>
      </c>
      <c r="AO1550" s="477">
        <f>IF(AND(AL1550=AL1549,AM1550&lt;&gt;"",AM1549&lt;&gt;""),AM1550-AM1549,"")</f>
        <v/>
      </c>
      <c r="AP1550" s="244" t="n"/>
      <c r="AQ1550" s="575" t="inlineStr"/>
      <c r="AR1550" s="445">
        <f>IF(OR(AQ1550="",AQ1550="",AQ1550=0),"",6.213/(AQ1550*24))</f>
        <v/>
      </c>
      <c r="AS1550" s="446">
        <f>IF(OR(NOT(ISNUMBER(C1550)),NOT(ISNUMBER(AB1550))),"",IF(AG1550&lt;&gt;"",AG1550,AB1550)-C1550)</f>
        <v/>
      </c>
      <c r="AT1550" s="201" t="n"/>
      <c r="AU1550" s="213">
        <f>IF($B1550="","",TEXT($A1550,"yyyymmdd")&amp;"_P"&amp;$C1550&amp;"_C"&amp;$F1550&amp;"_"&amp;TRIM(RIGHT(SUBSTITUTE(TRIM(SUBSTITUTE($L1550,CHAR(160)," "))," ",REPT(" ",60)),60))&amp;IF($P1550="","","-"&amp;TRIM(RIGHT(SUBSTITUTE(TRIM(SUBSTITUTE($P1550,CHAR(160)," "))," ",REPT(" ",60)),60)))&amp;IF($T1550="","","-"&amp;TRIM(RIGHT(SUBSTITUTE(TRIM(SUBSTITUTE($T1550,CHAR(160)," "))," ",REPT(" ",60)),60)))&amp;".jpg")</f>
        <v/>
      </c>
    </row>
    <row r="1551" ht="42" customHeight="1">
      <c r="A1551" s="172" t="n">
        <v>32418</v>
      </c>
      <c r="B1551" s="203" t="inlineStr">
        <is>
          <t>Tooheys 1000 2 October, 1988</t>
        </is>
      </c>
      <c r="C1551" s="203" t="n">
        <v>2</v>
      </c>
      <c r="D1551" s="203" t="inlineStr">
        <is>
          <t>A</t>
        </is>
      </c>
      <c r="E1551" s="203" t="n">
        <v>2</v>
      </c>
      <c r="F1551" s="203" t="n">
        <v>18</v>
      </c>
      <c r="G1551" s="203" t="inlineStr">
        <is>
          <t>Shell Ultra Hi Racing</t>
        </is>
      </c>
      <c r="H1551" s="203" t="n"/>
      <c r="I1551" s="203" t="n"/>
      <c r="J1551" s="203" t="inlineStr">
        <is>
          <t>Ford Sierra RS500</t>
        </is>
      </c>
      <c r="K1551" s="203" t="inlineStr">
        <is>
          <t>1993 tc L4</t>
        </is>
      </c>
      <c r="L1551" s="203" t="inlineStr">
        <is>
          <t>Dick Johnson</t>
        </is>
      </c>
      <c r="M1551" s="203" t="inlineStr">
        <is>
          <t>AUS</t>
        </is>
      </c>
      <c r="N1551" s="692">
        <f>_xlfn.LET(_xlpm.d,_xlfn.XLOOKUP(L1551,'[1]Birth Dates'!$A:$A,'[1]Birth Dates'!$B:$B,"",0),IF(_xlpm.d=0,"",_xlpm.d))</f>
        <v/>
      </c>
      <c r="O1551" s="203">
        <f>IF(OR(N1551="",A1551="",NOT(ISNUMBER(N1551)),N1551&gt;A1551),"",DATEDIF(N1551,A1551,"Y")&amp;" years, "&amp;DATEDIF(N1551,A1551,"YM")&amp;" months, "&amp;DATEDIF(N1551,A1551,"MD")&amp;" days")</f>
        <v/>
      </c>
      <c r="P1551" s="203" t="inlineStr">
        <is>
          <t>John Bowe</t>
        </is>
      </c>
      <c r="Q1551" s="203" t="inlineStr">
        <is>
          <t>AUS</t>
        </is>
      </c>
      <c r="R1551" s="692">
        <f>_xlfn.LET(_xlpm.d,_xlfn.XLOOKUP(P1551,'[1]Birth Dates'!$A:$A,'[1]Birth Dates'!$B:$B,"",0),IF(_xlpm.d=0,"",_xlpm.d))</f>
        <v/>
      </c>
      <c r="S1551" s="203">
        <f>IF(OR(R1551="",A1551="",NOT(ISNUMBER(R1551)),R1551&gt;A1551),"",DATEDIF(R1551,A1551,"Y")&amp;" years, "&amp;DATEDIF(R1551,A1551,"YM")&amp;" months, "&amp;DATEDIF(R1551,A1551,"MD")&amp;" days")</f>
        <v/>
      </c>
      <c r="T1551" s="203" t="inlineStr">
        <is>
          <t>John Smith</t>
        </is>
      </c>
      <c r="U1551" s="203" t="inlineStr">
        <is>
          <t>AUS</t>
        </is>
      </c>
      <c r="V1551" s="692">
        <f>_xlfn.LET(_xlpm.d,_xlfn.XLOOKUP(T1551,'[1]Birth Dates'!$A:$A,'[1]Birth Dates'!$B:$B,"",0),IF(_xlpm.d=0,"",_xlpm.d))</f>
        <v/>
      </c>
      <c r="W1551" s="203">
        <f>IF(OR(V1551="",A1551="",NOT(ISNUMBER(V1551)),V1551&gt;A1551),"",DATEDIF(V1551,A1551,"Y")&amp;" years, "&amp;DATEDIF(V1551,A1551,"YM")&amp;" months, "&amp;DATEDIF(V1551,A1551,"MD")&amp;" days")</f>
        <v/>
      </c>
      <c r="X1551" s="203" t="n"/>
      <c r="Y1551" s="203" t="n"/>
      <c r="Z1551" s="203" t="n"/>
      <c r="AA1551" s="203" t="n"/>
      <c r="AB1551" s="203" t="n">
        <v>12</v>
      </c>
      <c r="AC1551" s="203" t="n"/>
      <c r="AD1551" s="203" t="n"/>
      <c r="AE1551" s="476" t="inlineStr">
        <is>
          <t>2:22.3000</t>
        </is>
      </c>
      <c r="AF1551" s="418">
        <f>IF(OR(AE1551="",AE1551="",AE1551=0),"",6.213/(AE1551*24))</f>
        <v/>
      </c>
      <c r="AG1551" s="246" t="n"/>
      <c r="AH1551" s="476" t="inlineStr"/>
      <c r="AI1551" s="418">
        <f>IF(OR(AH1551="",AH1551="",AH1551=0),"",6.213/(AH1551*24))</f>
        <v/>
      </c>
      <c r="AJ1551" s="703" t="n"/>
      <c r="AK1551" s="203" t="n"/>
      <c r="AL1551" s="203" t="n">
        <v>160</v>
      </c>
      <c r="AM1551" s="521" t="n">
        <v>0.2936229166666667</v>
      </c>
      <c r="AN1551" s="671">
        <f>IF(OR(AL1551="",AM1551="",AM1551=0),"",AL1551*6.213/(AM1551*24))</f>
        <v/>
      </c>
      <c r="AO1551" s="477">
        <f>IF(AND(AL1551=AL1550,AM1551&lt;&gt;"",AM1550&lt;&gt;""),AM1551-AM1550,"")</f>
        <v/>
      </c>
      <c r="AP1551" s="203" t="n"/>
      <c r="AQ1551" s="476" t="inlineStr"/>
      <c r="AR1551" s="439">
        <f>IF(OR(AQ1551="",AQ1551="",AQ1551=0),"",6.213/(AQ1551*24))</f>
        <v/>
      </c>
      <c r="AS1551" s="436">
        <f>IF(OR(NOT(ISNUMBER(C1551)),NOT(ISNUMBER(AB1551))),"",IF(AG1551&lt;&gt;"",AG1551,AB1551)-C1551)</f>
        <v/>
      </c>
      <c r="AT1551" s="210" t="n"/>
      <c r="AU1551" s="206">
        <f>IF($B1551="","",TEXT($A1551,"yyyymmdd")&amp;"_P"&amp;$C1551&amp;"_C"&amp;$F1551&amp;"_"&amp;TRIM(RIGHT(SUBSTITUTE(TRIM(SUBSTITUTE($L1551,CHAR(160)," "))," ",REPT(" ",60)),60))&amp;IF($P1551="","","-"&amp;TRIM(RIGHT(SUBSTITUTE(TRIM(SUBSTITUTE($P1551,CHAR(160)," "))," ",REPT(" ",60)),60)))&amp;IF($T1551="","","-"&amp;TRIM(RIGHT(SUBSTITUTE(TRIM(SUBSTITUTE($T1551,CHAR(160)," "))," ",REPT(" ",60)),60)))&amp;".jpg")</f>
        <v/>
      </c>
    </row>
    <row r="1552" ht="42" customHeight="1">
      <c r="A1552" s="172" t="n">
        <v>32418</v>
      </c>
      <c r="B1552" s="203" t="inlineStr">
        <is>
          <t>Tooheys 1000 2 October, 1988</t>
        </is>
      </c>
      <c r="C1552" s="203" t="n">
        <v>3</v>
      </c>
      <c r="D1552" s="203" t="inlineStr">
        <is>
          <t>A</t>
        </is>
      </c>
      <c r="E1552" s="203" t="n">
        <v>3</v>
      </c>
      <c r="F1552" s="203" t="n">
        <v>4</v>
      </c>
      <c r="G1552" s="203" t="inlineStr">
        <is>
          <t>Caltex CXT Racing</t>
        </is>
      </c>
      <c r="H1552" s="203" t="n"/>
      <c r="I1552" s="203" t="n"/>
      <c r="J1552" s="203" t="inlineStr">
        <is>
          <t>Ford Sierra RS500</t>
        </is>
      </c>
      <c r="K1552" s="203" t="inlineStr">
        <is>
          <t>1993 tc L4</t>
        </is>
      </c>
      <c r="L1552" s="203" t="inlineStr">
        <is>
          <t>Colin Bond</t>
        </is>
      </c>
      <c r="M1552" s="203" t="inlineStr">
        <is>
          <t>AUS</t>
        </is>
      </c>
      <c r="N1552" s="692">
        <f>_xlfn.LET(_xlpm.d,_xlfn.XLOOKUP(L1552,'[1]Birth Dates'!$A:$A,'[1]Birth Dates'!$B:$B,"",0),IF(_xlpm.d=0,"",_xlpm.d))</f>
        <v/>
      </c>
      <c r="O1552" s="203">
        <f>IF(OR(N1552="",A1552="",NOT(ISNUMBER(N1552)),N1552&gt;A1552),"",DATEDIF(N1552,A1552,"Y")&amp;" years, "&amp;DATEDIF(N1552,A1552,"YM")&amp;" months, "&amp;DATEDIF(N1552,A1552,"MD")&amp;" days")</f>
        <v/>
      </c>
      <c r="P1552" s="203" t="inlineStr">
        <is>
          <t>Alan Jones</t>
        </is>
      </c>
      <c r="Q1552" s="203" t="inlineStr">
        <is>
          <t>AUS</t>
        </is>
      </c>
      <c r="R1552" s="692">
        <f>_xlfn.LET(_xlpm.d,_xlfn.XLOOKUP(P1552,'[1]Birth Dates'!$A:$A,'[1]Birth Dates'!$B:$B,"",0),IF(_xlpm.d=0,"",_xlpm.d))</f>
        <v/>
      </c>
      <c r="S1552" s="203">
        <f>IF(OR(R1552="",A1552="",NOT(ISNUMBER(R1552)),R1552&gt;A1552),"",DATEDIF(R1552,A1552,"Y")&amp;" years, "&amp;DATEDIF(R1552,A1552,"YM")&amp;" months, "&amp;DATEDIF(R1552,A1552,"MD")&amp;" days")</f>
        <v/>
      </c>
      <c r="T1552" s="203" t="n"/>
      <c r="U1552" s="203" t="n"/>
      <c r="V1552" s="692">
        <f>_xlfn.LET(_xlpm.d,_xlfn.XLOOKUP(T1552,'[1]Birth Dates'!$A:$A,'[1]Birth Dates'!$B:$B,"",0),IF(_xlpm.d=0,"",_xlpm.d))</f>
        <v/>
      </c>
      <c r="W1552" s="203">
        <f>IF(OR(V1552="",A1552="",NOT(ISNUMBER(V1552)),V1552&gt;A1552),"",DATEDIF(V1552,A1552,"Y")&amp;" years, "&amp;DATEDIF(V1552,A1552,"YM")&amp;" months, "&amp;DATEDIF(V1552,A1552,"MD")&amp;" days")</f>
        <v/>
      </c>
      <c r="X1552" s="203" t="n"/>
      <c r="Y1552" s="203" t="n"/>
      <c r="Z1552" s="203" t="n"/>
      <c r="AA1552" s="203" t="n"/>
      <c r="AB1552" s="203" t="n">
        <v>6</v>
      </c>
      <c r="AC1552" s="203" t="n"/>
      <c r="AD1552" s="203" t="n"/>
      <c r="AE1552" s="476" t="inlineStr">
        <is>
          <t>2:19.8400</t>
        </is>
      </c>
      <c r="AF1552" s="418">
        <f>IF(OR(AE1552="",AE1552="",AE1552=0),"",6.213/(AE1552*24))</f>
        <v/>
      </c>
      <c r="AG1552" s="246" t="n">
        <v>6</v>
      </c>
      <c r="AH1552" s="476" t="inlineStr">
        <is>
          <t>2:20.3300</t>
        </is>
      </c>
      <c r="AI1552" s="418">
        <f>IF(OR(AH1552="",AH1552="",AH1552=0),"",6.213/(AH1552*24))</f>
        <v/>
      </c>
      <c r="AJ1552" s="703" t="n"/>
      <c r="AK1552" s="203" t="n"/>
      <c r="AL1552" s="203" t="n">
        <v>158</v>
      </c>
      <c r="AM1552" s="521" t="inlineStr">
        <is>
          <t>::</t>
        </is>
      </c>
      <c r="AN1552" s="671">
        <f>IF(OR(AL1552="",AM1552="",AM1552=0),"",AL1552*6.213/(AM1552*24))</f>
        <v/>
      </c>
      <c r="AO1552" s="477">
        <f>IF(AND(AL1552=AL1551,AM1552&lt;&gt;"",AM1551&lt;&gt;""),AM1552-AM1551,"")</f>
        <v/>
      </c>
      <c r="AP1552" s="203" t="n"/>
      <c r="AQ1552" s="476" t="inlineStr"/>
      <c r="AR1552" s="439">
        <f>IF(OR(AQ1552="",AQ1552="",AQ1552=0),"",6.213/(AQ1552*24))</f>
        <v/>
      </c>
      <c r="AS1552" s="436">
        <f>IF(OR(NOT(ISNUMBER(C1552)),NOT(ISNUMBER(AB1552))),"",IF(AG1552&lt;&gt;"",AG1552,AB1552)-C1552)</f>
        <v/>
      </c>
      <c r="AT1552" s="210" t="n"/>
      <c r="AU1552" s="206">
        <f>IF($B1552="","",TEXT($A1552,"yyyymmdd")&amp;"_P"&amp;$C1552&amp;"_C"&amp;$F1552&amp;"_"&amp;TRIM(RIGHT(SUBSTITUTE(TRIM(SUBSTITUTE($L1552,CHAR(160)," "))," ",REPT(" ",60)),60))&amp;IF($P1552="","","-"&amp;TRIM(RIGHT(SUBSTITUTE(TRIM(SUBSTITUTE($P1552,CHAR(160)," "))," ",REPT(" ",60)),60)))&amp;IF($T1552="","","-"&amp;TRIM(RIGHT(SUBSTITUTE(TRIM(SUBSTITUTE($T1552,CHAR(160)," "))," ",REPT(" ",60)),60)))&amp;".jpg")</f>
        <v/>
      </c>
    </row>
    <row r="1553" ht="42" customHeight="1">
      <c r="A1553" s="172" t="n">
        <v>32418</v>
      </c>
      <c r="B1553" s="203" t="inlineStr">
        <is>
          <t>Tooheys 1000 2 October, 1988</t>
        </is>
      </c>
      <c r="C1553" s="203" t="n">
        <v>4</v>
      </c>
      <c r="D1553" s="203" t="inlineStr">
        <is>
          <t>B</t>
        </is>
      </c>
      <c r="E1553" s="203" t="n">
        <v>1</v>
      </c>
      <c r="F1553" s="203" t="n">
        <v>53</v>
      </c>
      <c r="G1553" s="203" t="inlineStr">
        <is>
          <t>John Sax</t>
        </is>
      </c>
      <c r="H1553" s="203" t="n"/>
      <c r="I1553" s="203" t="n"/>
      <c r="J1553" s="203" t="inlineStr">
        <is>
          <t>BMW M3</t>
        </is>
      </c>
      <c r="K1553" s="203" t="inlineStr">
        <is>
          <t>2332 L4</t>
        </is>
      </c>
      <c r="L1553" s="203" t="inlineStr">
        <is>
          <t>Trevor Crowe</t>
        </is>
      </c>
      <c r="M1553" s="203" t="inlineStr">
        <is>
          <t>NZL</t>
        </is>
      </c>
      <c r="N1553" s="692">
        <f>_xlfn.LET(_xlpm.d,_xlfn.XLOOKUP(L1553,'[1]Birth Dates'!$A:$A,'[1]Birth Dates'!$B:$B,"",0),IF(_xlpm.d=0,"",_xlpm.d))</f>
        <v/>
      </c>
      <c r="O1553" s="203">
        <f>IF(OR(N1553="",A1553="",NOT(ISNUMBER(N1553)),N1553&gt;A1553),"",DATEDIF(N1553,A1553,"Y")&amp;" years, "&amp;DATEDIF(N1553,A1553,"YM")&amp;" months, "&amp;DATEDIF(N1553,A1553,"MD")&amp;" days")</f>
        <v/>
      </c>
      <c r="P1553" s="203" t="inlineStr">
        <is>
          <t>Peter Janson</t>
        </is>
      </c>
      <c r="Q1553" s="203" t="inlineStr">
        <is>
          <t>NZL</t>
        </is>
      </c>
      <c r="R1553" s="692">
        <f>_xlfn.LET(_xlpm.d,_xlfn.XLOOKUP(P1553,'[1]Birth Dates'!$A:$A,'[1]Birth Dates'!$B:$B,"",0),IF(_xlpm.d=0,"",_xlpm.d))</f>
        <v/>
      </c>
      <c r="S1553" s="203">
        <f>IF(OR(R1553="",A1553="",NOT(ISNUMBER(R1553)),R1553&gt;A1553),"",DATEDIF(R1553,A1553,"Y")&amp;" years, "&amp;DATEDIF(R1553,A1553,"YM")&amp;" months, "&amp;DATEDIF(R1553,A1553,"MD")&amp;" days")</f>
        <v/>
      </c>
      <c r="T1553" s="203" t="n"/>
      <c r="U1553" s="203" t="n"/>
      <c r="V1553" s="692">
        <f>_xlfn.LET(_xlpm.d,_xlfn.XLOOKUP(T1553,'[1]Birth Dates'!$A:$A,'[1]Birth Dates'!$B:$B,"",0),IF(_xlpm.d=0,"",_xlpm.d))</f>
        <v/>
      </c>
      <c r="W1553" s="203">
        <f>IF(OR(V1553="",A1553="",NOT(ISNUMBER(V1553)),V1553&gt;A1553),"",DATEDIF(V1553,A1553,"Y")&amp;" years, "&amp;DATEDIF(V1553,A1553,"YM")&amp;" months, "&amp;DATEDIF(V1553,A1553,"MD")&amp;" days")</f>
        <v/>
      </c>
      <c r="X1553" s="203" t="n"/>
      <c r="Y1553" s="203" t="n"/>
      <c r="Z1553" s="203" t="n"/>
      <c r="AA1553" s="203" t="n"/>
      <c r="AB1553" s="203" t="n">
        <v>36</v>
      </c>
      <c r="AC1553" s="203" t="n"/>
      <c r="AD1553" s="203" t="n"/>
      <c r="AE1553" s="476" t="inlineStr">
        <is>
          <t>2:30.4600</t>
        </is>
      </c>
      <c r="AF1553" s="418">
        <f>IF(OR(AE1553="",AE1553="",AE1553=0),"",6.213/(AE1553*24))</f>
        <v/>
      </c>
      <c r="AG1553" s="246" t="n"/>
      <c r="AH1553" s="476" t="inlineStr"/>
      <c r="AI1553" s="418">
        <f>IF(OR(AH1553="",AH1553="",AH1553=0),"",6.213/(AH1553*24))</f>
        <v/>
      </c>
      <c r="AJ1553" s="703" t="n"/>
      <c r="AK1553" s="203" t="n"/>
      <c r="AL1553" s="203" t="n">
        <v>156</v>
      </c>
      <c r="AM1553" s="521" t="n">
        <v>0.2948576388888889</v>
      </c>
      <c r="AN1553" s="671">
        <f>IF(OR(AL1553="",AM1553="",AM1553=0),"",AL1553*6.213/(AM1553*24))</f>
        <v/>
      </c>
      <c r="AO1553" s="477">
        <f>IF(AND(AL1553=AL1552,AM1553&lt;&gt;"",AM1552&lt;&gt;""),AM1553-AM1552,"")</f>
        <v/>
      </c>
      <c r="AP1553" s="203" t="n"/>
      <c r="AQ1553" s="476" t="inlineStr"/>
      <c r="AR1553" s="439">
        <f>IF(OR(AQ1553="",AQ1553="",AQ1553=0),"",6.213/(AQ1553*24))</f>
        <v/>
      </c>
      <c r="AS1553" s="436">
        <f>IF(OR(NOT(ISNUMBER(C1553)),NOT(ISNUMBER(AB1553))),"",IF(AG1553&lt;&gt;"",AG1553,AB1553)-C1553)</f>
        <v/>
      </c>
      <c r="AT1553" s="210" t="n"/>
      <c r="AU1553" s="206">
        <f>IF($B1553="","",TEXT($A1553,"yyyymmdd")&amp;"_P"&amp;$C1553&amp;"_C"&amp;$F1553&amp;"_"&amp;TRIM(RIGHT(SUBSTITUTE(TRIM(SUBSTITUTE($L1553,CHAR(160)," "))," ",REPT(" ",60)),60))&amp;IF($P1553="","","-"&amp;TRIM(RIGHT(SUBSTITUTE(TRIM(SUBSTITUTE($P1553,CHAR(160)," "))," ",REPT(" ",60)),60)))&amp;IF($T1553="","","-"&amp;TRIM(RIGHT(SUBSTITUTE(TRIM(SUBSTITUTE($T1553,CHAR(160)," "))," ",REPT(" ",60)),60)))&amp;".jpg")</f>
        <v/>
      </c>
    </row>
    <row r="1554" ht="42" customHeight="1">
      <c r="A1554" s="172" t="n">
        <v>32418</v>
      </c>
      <c r="B1554" s="203" t="inlineStr">
        <is>
          <t>Tooheys 1000 2 October, 1988</t>
        </is>
      </c>
      <c r="C1554" s="203" t="n">
        <v>5</v>
      </c>
      <c r="D1554" s="203" t="inlineStr">
        <is>
          <t>A</t>
        </is>
      </c>
      <c r="E1554" s="203" t="n">
        <v>4</v>
      </c>
      <c r="F1554" s="203" t="n">
        <v>44</v>
      </c>
      <c r="G1554" s="203" t="inlineStr">
        <is>
          <t>Caltex CXT Racing</t>
        </is>
      </c>
      <c r="H1554" s="203" t="n"/>
      <c r="I1554" s="203" t="n"/>
      <c r="J1554" s="203" t="inlineStr">
        <is>
          <t>Ford Sierra RS500</t>
        </is>
      </c>
      <c r="K1554" s="203" t="inlineStr">
        <is>
          <t>1993 tc L4</t>
        </is>
      </c>
      <c r="L1554" s="203" t="inlineStr">
        <is>
          <t>John Giddings</t>
        </is>
      </c>
      <c r="M1554" s="203" t="inlineStr">
        <is>
          <t>AUS</t>
        </is>
      </c>
      <c r="N1554" s="692">
        <f>_xlfn.LET(_xlpm.d,_xlfn.XLOOKUP(L1554,'[1]Birth Dates'!$A:$A,'[1]Birth Dates'!$B:$B,"",0),IF(_xlpm.d=0,"",_xlpm.d))</f>
        <v/>
      </c>
      <c r="O1554" s="203">
        <f>IF(OR(N1554="",A1554="",NOT(ISNUMBER(N1554)),N1554&gt;A1554),"",DATEDIF(N1554,A1554,"Y")&amp;" years, "&amp;DATEDIF(N1554,A1554,"YM")&amp;" months, "&amp;DATEDIF(N1554,A1554,"MD")&amp;" days")</f>
        <v/>
      </c>
      <c r="P1554" s="203" t="inlineStr">
        <is>
          <t>Bruce Stewart</t>
        </is>
      </c>
      <c r="Q1554" s="203" t="inlineStr">
        <is>
          <t>AUS</t>
        </is>
      </c>
      <c r="R1554" s="692">
        <f>_xlfn.LET(_xlpm.d,_xlfn.XLOOKUP(P1554,'[1]Birth Dates'!$A:$A,'[1]Birth Dates'!$B:$B,"",0),IF(_xlpm.d=0,"",_xlpm.d))</f>
        <v/>
      </c>
      <c r="S1554" s="203">
        <f>IF(OR(R1554="",A1554="",NOT(ISNUMBER(R1554)),R1554&gt;A1554),"",DATEDIF(R1554,A1554,"Y")&amp;" years, "&amp;DATEDIF(R1554,A1554,"YM")&amp;" months, "&amp;DATEDIF(R1554,A1554,"MD")&amp;" days")</f>
        <v/>
      </c>
      <c r="T1554" s="203" t="n"/>
      <c r="U1554" s="203" t="n"/>
      <c r="V1554" s="692">
        <f>_xlfn.LET(_xlpm.d,_xlfn.XLOOKUP(T1554,'[1]Birth Dates'!$A:$A,'[1]Birth Dates'!$B:$B,"",0),IF(_xlpm.d=0,"",_xlpm.d))</f>
        <v/>
      </c>
      <c r="W1554" s="203">
        <f>IF(OR(V1554="",A1554="",NOT(ISNUMBER(V1554)),V1554&gt;A1554),"",DATEDIF(V1554,A1554,"Y")&amp;" years, "&amp;DATEDIF(V1554,A1554,"YM")&amp;" months, "&amp;DATEDIF(V1554,A1554,"MD")&amp;" days")</f>
        <v/>
      </c>
      <c r="X1554" s="203" t="n"/>
      <c r="Y1554" s="203" t="n"/>
      <c r="Z1554" s="203" t="n"/>
      <c r="AA1554" s="203" t="n"/>
      <c r="AB1554" s="203" t="n">
        <v>28</v>
      </c>
      <c r="AC1554" s="203" t="n"/>
      <c r="AD1554" s="203" t="n"/>
      <c r="AE1554" s="476" t="inlineStr">
        <is>
          <t>2:27.8400</t>
        </is>
      </c>
      <c r="AF1554" s="418">
        <f>IF(OR(AE1554="",AE1554="",AE1554=0),"",6.213/(AE1554*24))</f>
        <v/>
      </c>
      <c r="AG1554" s="246" t="n"/>
      <c r="AH1554" s="476" t="inlineStr"/>
      <c r="AI1554" s="418">
        <f>IF(OR(AH1554="",AH1554="",AH1554=0),"",6.213/(AH1554*24))</f>
        <v/>
      </c>
      <c r="AJ1554" s="703" t="n"/>
      <c r="AK1554" s="203" t="n"/>
      <c r="AL1554" s="203" t="n">
        <v>155</v>
      </c>
      <c r="AM1554" s="521" t="inlineStr">
        <is>
          <t>::</t>
        </is>
      </c>
      <c r="AN1554" s="671">
        <f>IF(OR(AL1554="",AM1554="",AM1554=0),"",AL1554*6.213/(AM1554*24))</f>
        <v/>
      </c>
      <c r="AO1554" s="477">
        <f>IF(AND(AL1554=AL1553,AM1554&lt;&gt;"",AM1553&lt;&gt;""),AM1554-AM1553,"")</f>
        <v/>
      </c>
      <c r="AP1554" s="203" t="n"/>
      <c r="AQ1554" s="476" t="inlineStr"/>
      <c r="AR1554" s="439">
        <f>IF(OR(AQ1554="",AQ1554="",AQ1554=0),"",6.213/(AQ1554*24))</f>
        <v/>
      </c>
      <c r="AS1554" s="436">
        <f>IF(OR(NOT(ISNUMBER(C1554)),NOT(ISNUMBER(AB1554))),"",IF(AG1554&lt;&gt;"",AG1554,AB1554)-C1554)</f>
        <v/>
      </c>
      <c r="AT1554" s="210" t="n"/>
      <c r="AU1554" s="206">
        <f>IF($B1554="","",TEXT($A1554,"yyyymmdd")&amp;"_P"&amp;$C1554&amp;"_C"&amp;$F1554&amp;"_"&amp;TRIM(RIGHT(SUBSTITUTE(TRIM(SUBSTITUTE($L1554,CHAR(160)," "))," ",REPT(" ",60)),60))&amp;IF($P1554="","","-"&amp;TRIM(RIGHT(SUBSTITUTE(TRIM(SUBSTITUTE($P1554,CHAR(160)," "))," ",REPT(" ",60)),60)))&amp;IF($T1554="","","-"&amp;TRIM(RIGHT(SUBSTITUTE(TRIM(SUBSTITUTE($T1554,CHAR(160)," "))," ",REPT(" ",60)),60)))&amp;".jpg")</f>
        <v/>
      </c>
    </row>
    <row r="1555" ht="56" customHeight="1">
      <c r="A1555" s="172" t="n">
        <v>32418</v>
      </c>
      <c r="B1555" s="203" t="inlineStr">
        <is>
          <t>Tooheys 1000 2 October, 1988</t>
        </is>
      </c>
      <c r="C1555" s="203" t="n">
        <v>6</v>
      </c>
      <c r="D1555" s="203" t="inlineStr">
        <is>
          <t>A</t>
        </is>
      </c>
      <c r="E1555" s="203" t="n">
        <v>5</v>
      </c>
      <c r="F1555" s="203" t="n">
        <v>37</v>
      </c>
      <c r="G1555" s="203" t="inlineStr">
        <is>
          <t>Brian Callaghan</t>
        </is>
      </c>
      <c r="H1555" s="203" t="n"/>
      <c r="I1555" s="203" t="n"/>
      <c r="J1555" s="203" t="inlineStr">
        <is>
          <t>Holden Commodore VL SS Group A SV</t>
        </is>
      </c>
      <c r="K1555" s="203" t="inlineStr">
        <is>
          <t>4980 V8</t>
        </is>
      </c>
      <c r="L1555" s="203" t="inlineStr">
        <is>
          <t>Brian Callaghan</t>
        </is>
      </c>
      <c r="M1555" s="203" t="inlineStr">
        <is>
          <t>AUS</t>
        </is>
      </c>
      <c r="N1555" s="692">
        <f>_xlfn.LET(_xlpm.d,_xlfn.XLOOKUP(L1555,'[1]Birth Dates'!$A:$A,'[1]Birth Dates'!$B:$B,"",0),IF(_xlpm.d=0,"",_xlpm.d))</f>
        <v/>
      </c>
      <c r="O1555" s="203">
        <f>IF(OR(N1555="",A1555="",NOT(ISNUMBER(N1555)),N1555&gt;A1555),"",DATEDIF(N1555,A1555,"Y")&amp;" years, "&amp;DATEDIF(N1555,A1555,"YM")&amp;" months, "&amp;DATEDIF(N1555,A1555,"MD")&amp;" days")</f>
        <v/>
      </c>
      <c r="P1555" s="203" t="inlineStr">
        <is>
          <t>Barry Graham</t>
        </is>
      </c>
      <c r="Q1555" s="203" t="inlineStr">
        <is>
          <t>AUS</t>
        </is>
      </c>
      <c r="R1555" s="692">
        <f>_xlfn.LET(_xlpm.d,_xlfn.XLOOKUP(P1555,'[1]Birth Dates'!$A:$A,'[1]Birth Dates'!$B:$B,"",0),IF(_xlpm.d=0,"",_xlpm.d))</f>
        <v/>
      </c>
      <c r="S1555" s="203">
        <f>IF(OR(R1555="",A1555="",NOT(ISNUMBER(R1555)),R1555&gt;A1555),"",DATEDIF(R1555,A1555,"Y")&amp;" years, "&amp;DATEDIF(R1555,A1555,"YM")&amp;" months, "&amp;DATEDIF(R1555,A1555,"MD")&amp;" days")</f>
        <v/>
      </c>
      <c r="T1555" s="203" t="n"/>
      <c r="U1555" s="203" t="n"/>
      <c r="V1555" s="692">
        <f>_xlfn.LET(_xlpm.d,_xlfn.XLOOKUP(T1555,'[1]Birth Dates'!$A:$A,'[1]Birth Dates'!$B:$B,"",0),IF(_xlpm.d=0,"",_xlpm.d))</f>
        <v/>
      </c>
      <c r="W1555" s="203">
        <f>IF(OR(V1555="",A1555="",NOT(ISNUMBER(V1555)),V1555&gt;A1555),"",DATEDIF(V1555,A1555,"Y")&amp;" years, "&amp;DATEDIF(V1555,A1555,"YM")&amp;" months, "&amp;DATEDIF(V1555,A1555,"MD")&amp;" days")</f>
        <v/>
      </c>
      <c r="X1555" s="203" t="n"/>
      <c r="Y1555" s="203" t="n"/>
      <c r="Z1555" s="203" t="n"/>
      <c r="AA1555" s="203" t="n"/>
      <c r="AB1555" s="203" t="n">
        <v>20</v>
      </c>
      <c r="AC1555" s="203" t="n"/>
      <c r="AD1555" s="203" t="n"/>
      <c r="AE1555" s="476" t="inlineStr">
        <is>
          <t>2:26.1400</t>
        </is>
      </c>
      <c r="AF1555" s="418">
        <f>IF(OR(AE1555="",AE1555="",AE1555=0),"",6.213/(AE1555*24))</f>
        <v/>
      </c>
      <c r="AG1555" s="246" t="n"/>
      <c r="AH1555" s="476" t="inlineStr"/>
      <c r="AI1555" s="418">
        <f>IF(OR(AH1555="",AH1555="",AH1555=0),"",6.213/(AH1555*24))</f>
        <v/>
      </c>
      <c r="AJ1555" s="703" t="n"/>
      <c r="AK1555" s="203" t="n"/>
      <c r="AL1555" s="203" t="n">
        <v>152</v>
      </c>
      <c r="AM1555" s="521" t="inlineStr">
        <is>
          <t>::</t>
        </is>
      </c>
      <c r="AN1555" s="671">
        <f>IF(OR(AL1555="",AM1555="",AM1555=0),"",AL1555*6.213/(AM1555*24))</f>
        <v/>
      </c>
      <c r="AO1555" s="477">
        <f>IF(AND(AL1555=AL1554,AM1555&lt;&gt;"",AM1554&lt;&gt;""),AM1555-AM1554,"")</f>
        <v/>
      </c>
      <c r="AP1555" s="203" t="n"/>
      <c r="AQ1555" s="476" t="inlineStr"/>
      <c r="AR1555" s="439">
        <f>IF(OR(AQ1555="",AQ1555="",AQ1555=0),"",6.213/(AQ1555*24))</f>
        <v/>
      </c>
      <c r="AS1555" s="436">
        <f>IF(OR(NOT(ISNUMBER(C1555)),NOT(ISNUMBER(AB1555))),"",IF(AG1555&lt;&gt;"",AG1555,AB1555)-C1555)</f>
        <v/>
      </c>
      <c r="AT1555" s="210" t="n"/>
      <c r="AU1555" s="206">
        <f>IF($B1555="","",TEXT($A1555,"yyyymmdd")&amp;"_P"&amp;$C1555&amp;"_C"&amp;$F1555&amp;"_"&amp;TRIM(RIGHT(SUBSTITUTE(TRIM(SUBSTITUTE($L1555,CHAR(160)," "))," ",REPT(" ",60)),60))&amp;IF($P1555="","","-"&amp;TRIM(RIGHT(SUBSTITUTE(TRIM(SUBSTITUTE($P1555,CHAR(160)," "))," ",REPT(" ",60)),60)))&amp;IF($T1555="","","-"&amp;TRIM(RIGHT(SUBSTITUTE(TRIM(SUBSTITUTE($T1555,CHAR(160)," "))," ",REPT(" ",60)),60)))&amp;".jpg")</f>
        <v/>
      </c>
    </row>
    <row r="1556" ht="42" customHeight="1">
      <c r="A1556" s="172" t="n">
        <v>32418</v>
      </c>
      <c r="B1556" s="203" t="inlineStr">
        <is>
          <t>Tooheys 1000 2 October, 1988</t>
        </is>
      </c>
      <c r="C1556" s="203" t="n">
        <v>7</v>
      </c>
      <c r="D1556" s="203" t="inlineStr">
        <is>
          <t>A</t>
        </is>
      </c>
      <c r="E1556" s="203" t="n">
        <v>6</v>
      </c>
      <c r="F1556" s="203" t="n">
        <v>46</v>
      </c>
      <c r="G1556" s="203" t="inlineStr">
        <is>
          <t>Sunliner Campmobiles</t>
        </is>
      </c>
      <c r="H1556" s="203" t="n"/>
      <c r="I1556" s="203" t="n"/>
      <c r="J1556" s="203" t="inlineStr">
        <is>
          <t>Holden Commodore VK</t>
        </is>
      </c>
      <c r="K1556" s="203" t="inlineStr">
        <is>
          <t>4980 V8</t>
        </is>
      </c>
      <c r="L1556" s="203" t="inlineStr">
        <is>
          <t>Tony Hunter</t>
        </is>
      </c>
      <c r="M1556" s="203" t="inlineStr">
        <is>
          <t>NZL</t>
        </is>
      </c>
      <c r="N1556" s="692">
        <f>_xlfn.LET(_xlpm.d,_xlfn.XLOOKUP(L1556,'[1]Birth Dates'!$A:$A,'[1]Birth Dates'!$B:$B,"",0),IF(_xlpm.d=0,"",_xlpm.d))</f>
        <v/>
      </c>
      <c r="O1556" s="203">
        <f>IF(OR(N1556="",A1556="",NOT(ISNUMBER(N1556)),N1556&gt;A1556),"",DATEDIF(N1556,A1556,"Y")&amp;" years, "&amp;DATEDIF(N1556,A1556,"YM")&amp;" months, "&amp;DATEDIF(N1556,A1556,"MD")&amp;" days")</f>
        <v/>
      </c>
      <c r="P1556" s="203" t="inlineStr">
        <is>
          <t>Steve Harrington</t>
        </is>
      </c>
      <c r="Q1556" s="203" t="inlineStr">
        <is>
          <t>AUS</t>
        </is>
      </c>
      <c r="R1556" s="692">
        <f>_xlfn.LET(_xlpm.d,_xlfn.XLOOKUP(P1556,'[1]Birth Dates'!$A:$A,'[1]Birth Dates'!$B:$B,"",0),IF(_xlpm.d=0,"",_xlpm.d))</f>
        <v/>
      </c>
      <c r="S1556" s="203">
        <f>IF(OR(R1556="",A1556="",NOT(ISNUMBER(R1556)),R1556&gt;A1556),"",DATEDIF(R1556,A1556,"Y")&amp;" years, "&amp;DATEDIF(R1556,A1556,"YM")&amp;" months, "&amp;DATEDIF(R1556,A1556,"MD")&amp;" days")</f>
        <v/>
      </c>
      <c r="T1556" s="203" t="n"/>
      <c r="U1556" s="203" t="n"/>
      <c r="V1556" s="692">
        <f>_xlfn.LET(_xlpm.d,_xlfn.XLOOKUP(T1556,'[1]Birth Dates'!$A:$A,'[1]Birth Dates'!$B:$B,"",0),IF(_xlpm.d=0,"",_xlpm.d))</f>
        <v/>
      </c>
      <c r="W1556" s="203">
        <f>IF(OR(V1556="",A1556="",NOT(ISNUMBER(V1556)),V1556&gt;A1556),"",DATEDIF(V1556,A1556,"Y")&amp;" years, "&amp;DATEDIF(V1556,A1556,"YM")&amp;" months, "&amp;DATEDIF(V1556,A1556,"MD")&amp;" days")</f>
        <v/>
      </c>
      <c r="X1556" s="203" t="n"/>
      <c r="Y1556" s="203" t="n"/>
      <c r="Z1556" s="203" t="n"/>
      <c r="AA1556" s="203" t="n"/>
      <c r="AB1556" s="203" t="n">
        <v>33</v>
      </c>
      <c r="AC1556" s="203" t="n"/>
      <c r="AD1556" s="203" t="n"/>
      <c r="AE1556" s="476" t="inlineStr">
        <is>
          <t>2:30.0400</t>
        </is>
      </c>
      <c r="AF1556" s="418">
        <f>IF(OR(AE1556="",AE1556="",AE1556=0),"",6.213/(AE1556*24))</f>
        <v/>
      </c>
      <c r="AG1556" s="246" t="n"/>
      <c r="AH1556" s="476" t="inlineStr"/>
      <c r="AI1556" s="418">
        <f>IF(OR(AH1556="",AH1556="",AH1556=0),"",6.213/(AH1556*24))</f>
        <v/>
      </c>
      <c r="AJ1556" s="703" t="n"/>
      <c r="AK1556" s="203" t="n"/>
      <c r="AL1556" s="203" t="n">
        <v>151</v>
      </c>
      <c r="AM1556" s="521" t="inlineStr">
        <is>
          <t>::</t>
        </is>
      </c>
      <c r="AN1556" s="671">
        <f>IF(OR(AL1556="",AM1556="",AM1556=0),"",AL1556*6.213/(AM1556*24))</f>
        <v/>
      </c>
      <c r="AO1556" s="477">
        <f>IF(AND(AL1556=AL1555,AM1556&lt;&gt;"",AM1555&lt;&gt;""),AM1556-AM1555,"")</f>
        <v/>
      </c>
      <c r="AP1556" s="203" t="n"/>
      <c r="AQ1556" s="476" t="inlineStr"/>
      <c r="AR1556" s="439">
        <f>IF(OR(AQ1556="",AQ1556="",AQ1556=0),"",6.213/(AQ1556*24))</f>
        <v/>
      </c>
      <c r="AS1556" s="436">
        <f>IF(OR(NOT(ISNUMBER(C1556)),NOT(ISNUMBER(AB1556))),"",IF(AG1556&lt;&gt;"",AG1556,AB1556)-C1556)</f>
        <v/>
      </c>
      <c r="AT1556" s="210" t="n"/>
      <c r="AU1556" s="206">
        <f>IF($B1556="","",TEXT($A1556,"yyyymmdd")&amp;"_P"&amp;$C1556&amp;"_C"&amp;$F1556&amp;"_"&amp;TRIM(RIGHT(SUBSTITUTE(TRIM(SUBSTITUTE($L1556,CHAR(160)," "))," ",REPT(" ",60)),60))&amp;IF($P1556="","","-"&amp;TRIM(RIGHT(SUBSTITUTE(TRIM(SUBSTITUTE($P1556,CHAR(160)," "))," ",REPT(" ",60)),60)))&amp;IF($T1556="","","-"&amp;TRIM(RIGHT(SUBSTITUTE(TRIM(SUBSTITUTE($T1556,CHAR(160)," "))," ",REPT(" ",60)),60)))&amp;".jpg")</f>
        <v/>
      </c>
    </row>
    <row r="1557" ht="42" customHeight="1">
      <c r="A1557" s="172" t="n">
        <v>32418</v>
      </c>
      <c r="B1557" s="203" t="inlineStr">
        <is>
          <t>Tooheys 1000 2 October, 1988</t>
        </is>
      </c>
      <c r="C1557" s="203" t="n">
        <v>8</v>
      </c>
      <c r="D1557" s="203" t="inlineStr">
        <is>
          <t>A</t>
        </is>
      </c>
      <c r="E1557" s="203" t="n">
        <v>7</v>
      </c>
      <c r="F1557" s="203" t="n">
        <v>24</v>
      </c>
      <c r="G1557" s="203" t="inlineStr">
        <is>
          <t>Jagparts</t>
        </is>
      </c>
      <c r="H1557" s="203" t="n"/>
      <c r="I1557" s="203" t="n"/>
      <c r="J1557" s="203" t="inlineStr">
        <is>
          <t>Holden Commodore VK</t>
        </is>
      </c>
      <c r="K1557" s="203" t="inlineStr">
        <is>
          <t>4980 V8</t>
        </is>
      </c>
      <c r="L1557" s="203" t="inlineStr">
        <is>
          <t>Gerald Kay</t>
        </is>
      </c>
      <c r="M1557" s="203" t="inlineStr">
        <is>
          <t>AUS</t>
        </is>
      </c>
      <c r="N1557" s="692">
        <f>_xlfn.LET(_xlpm.d,_xlfn.XLOOKUP(L1557,'[1]Birth Dates'!$A:$A,'[1]Birth Dates'!$B:$B,"",0),IF(_xlpm.d=0,"",_xlpm.d))</f>
        <v/>
      </c>
      <c r="O1557" s="203">
        <f>IF(OR(N1557="",A1557="",NOT(ISNUMBER(N1557)),N1557&gt;A1557),"",DATEDIF(N1557,A1557,"Y")&amp;" years, "&amp;DATEDIF(N1557,A1557,"YM")&amp;" months, "&amp;DATEDIF(N1557,A1557,"MD")&amp;" days")</f>
        <v/>
      </c>
      <c r="P1557" s="203" t="inlineStr">
        <is>
          <t>Geoff Munday</t>
        </is>
      </c>
      <c r="Q1557" s="203" t="inlineStr">
        <is>
          <t>AUS</t>
        </is>
      </c>
      <c r="R1557" s="692">
        <f>_xlfn.LET(_xlpm.d,_xlfn.XLOOKUP(P1557,'[1]Birth Dates'!$A:$A,'[1]Birth Dates'!$B:$B,"",0),IF(_xlpm.d=0,"",_xlpm.d))</f>
        <v/>
      </c>
      <c r="S1557" s="203">
        <f>IF(OR(R1557="",A1557="",NOT(ISNUMBER(R1557)),R1557&gt;A1557),"",DATEDIF(R1557,A1557,"Y")&amp;" years, "&amp;DATEDIF(R1557,A1557,"YM")&amp;" months, "&amp;DATEDIF(R1557,A1557,"MD")&amp;" days")</f>
        <v/>
      </c>
      <c r="T1557" s="203" t="n"/>
      <c r="U1557" s="203" t="n"/>
      <c r="V1557" s="692">
        <f>_xlfn.LET(_xlpm.d,_xlfn.XLOOKUP(T1557,'[1]Birth Dates'!$A:$A,'[1]Birth Dates'!$B:$B,"",0),IF(_xlpm.d=0,"",_xlpm.d))</f>
        <v/>
      </c>
      <c r="W1557" s="203">
        <f>IF(OR(V1557="",A1557="",NOT(ISNUMBER(V1557)),V1557&gt;A1557),"",DATEDIF(V1557,A1557,"Y")&amp;" years, "&amp;DATEDIF(V1557,A1557,"YM")&amp;" months, "&amp;DATEDIF(V1557,A1557,"MD")&amp;" days")</f>
        <v/>
      </c>
      <c r="X1557" s="203" t="n"/>
      <c r="Y1557" s="203" t="n"/>
      <c r="Z1557" s="203" t="n"/>
      <c r="AA1557" s="203" t="n"/>
      <c r="AB1557" s="203" t="n">
        <v>38</v>
      </c>
      <c r="AC1557" s="203" t="n"/>
      <c r="AD1557" s="203" t="n"/>
      <c r="AE1557" s="476" t="inlineStr">
        <is>
          <t>2:30.8400</t>
        </is>
      </c>
      <c r="AF1557" s="418">
        <f>IF(OR(AE1557="",AE1557="",AE1557=0),"",6.213/(AE1557*24))</f>
        <v/>
      </c>
      <c r="AG1557" s="246" t="n"/>
      <c r="AH1557" s="476" t="inlineStr"/>
      <c r="AI1557" s="418">
        <f>IF(OR(AH1557="",AH1557="",AH1557=0),"",6.213/(AH1557*24))</f>
        <v/>
      </c>
      <c r="AJ1557" s="703" t="n"/>
      <c r="AK1557" s="203" t="n"/>
      <c r="AL1557" s="203" t="n">
        <v>150</v>
      </c>
      <c r="AM1557" s="521" t="inlineStr">
        <is>
          <t>::</t>
        </is>
      </c>
      <c r="AN1557" s="671">
        <f>IF(OR(AL1557="",AM1557="",AM1557=0),"",AL1557*6.213/(AM1557*24))</f>
        <v/>
      </c>
      <c r="AO1557" s="477">
        <f>IF(AND(AL1557=AL1556,AM1557&lt;&gt;"",AM1556&lt;&gt;""),AM1557-AM1556,"")</f>
        <v/>
      </c>
      <c r="AP1557" s="203" t="n"/>
      <c r="AQ1557" s="476" t="inlineStr"/>
      <c r="AR1557" s="439">
        <f>IF(OR(AQ1557="",AQ1557="",AQ1557=0),"",6.213/(AQ1557*24))</f>
        <v/>
      </c>
      <c r="AS1557" s="436">
        <f>IF(OR(NOT(ISNUMBER(C1557)),NOT(ISNUMBER(AB1557))),"",IF(AG1557&lt;&gt;"",AG1557,AB1557)-C1557)</f>
        <v/>
      </c>
      <c r="AT1557" s="210" t="n"/>
      <c r="AU1557" s="206">
        <f>IF($B1557="","",TEXT($A1557,"yyyymmdd")&amp;"_P"&amp;$C1557&amp;"_C"&amp;$F1557&amp;"_"&amp;TRIM(RIGHT(SUBSTITUTE(TRIM(SUBSTITUTE($L1557,CHAR(160)," "))," ",REPT(" ",60)),60))&amp;IF($P1557="","","-"&amp;TRIM(RIGHT(SUBSTITUTE(TRIM(SUBSTITUTE($P1557,CHAR(160)," "))," ",REPT(" ",60)),60)))&amp;IF($T1557="","","-"&amp;TRIM(RIGHT(SUBSTITUTE(TRIM(SUBSTITUTE($T1557,CHAR(160)," "))," ",REPT(" ",60)),60)))&amp;".jpg")</f>
        <v/>
      </c>
    </row>
    <row r="1558" ht="42" customHeight="1">
      <c r="A1558" s="172" t="n">
        <v>32418</v>
      </c>
      <c r="B1558" s="203" t="inlineStr">
        <is>
          <t>Tooheys 1000 2 October, 1988</t>
        </is>
      </c>
      <c r="C1558" s="203" t="n">
        <v>9</v>
      </c>
      <c r="D1558" s="203" t="inlineStr">
        <is>
          <t>C</t>
        </is>
      </c>
      <c r="E1558" s="203" t="n">
        <v>1</v>
      </c>
      <c r="F1558" s="203" t="n">
        <v>71</v>
      </c>
      <c r="G1558" s="203" t="inlineStr">
        <is>
          <t>Toyota Team Australia</t>
        </is>
      </c>
      <c r="H1558" s="203" t="n"/>
      <c r="I1558" s="203" t="n"/>
      <c r="J1558" s="203" t="inlineStr">
        <is>
          <t>Toyota Corolla</t>
        </is>
      </c>
      <c r="K1558" s="203" t="inlineStr">
        <is>
          <t>1587 L4</t>
        </is>
      </c>
      <c r="L1558" s="203" t="inlineStr">
        <is>
          <t>John Faulkner</t>
        </is>
      </c>
      <c r="M1558" s="203" t="inlineStr">
        <is>
          <t>NZL</t>
        </is>
      </c>
      <c r="N1558" s="692">
        <f>_xlfn.LET(_xlpm.d,_xlfn.XLOOKUP(L1558,'[1]Birth Dates'!$A:$A,'[1]Birth Dates'!$B:$B,"",0),IF(_xlpm.d=0,"",_xlpm.d))</f>
        <v/>
      </c>
      <c r="O1558" s="203">
        <f>IF(OR(N1558="",A1558="",NOT(ISNUMBER(N1558)),N1558&gt;A1558),"",DATEDIF(N1558,A1558,"Y")&amp;" years, "&amp;DATEDIF(N1558,A1558,"YM")&amp;" months, "&amp;DATEDIF(N1558,A1558,"MD")&amp;" days")</f>
        <v/>
      </c>
      <c r="P1558" s="203" t="inlineStr">
        <is>
          <t>Drew Price</t>
        </is>
      </c>
      <c r="Q1558" s="203" t="inlineStr">
        <is>
          <t>AUS</t>
        </is>
      </c>
      <c r="R1558" s="692">
        <f>_xlfn.LET(_xlpm.d,_xlfn.XLOOKUP(P1558,'[1]Birth Dates'!$A:$A,'[1]Birth Dates'!$B:$B,"",0),IF(_xlpm.d=0,"",_xlpm.d))</f>
        <v/>
      </c>
      <c r="S1558" s="203">
        <f>IF(OR(R1558="",A1558="",NOT(ISNUMBER(R1558)),R1558&gt;A1558),"",DATEDIF(R1558,A1558,"Y")&amp;" years, "&amp;DATEDIF(R1558,A1558,"YM")&amp;" months, "&amp;DATEDIF(R1558,A1558,"MD")&amp;" days")</f>
        <v/>
      </c>
      <c r="T1558" s="203" t="n"/>
      <c r="U1558" s="203" t="n"/>
      <c r="V1558" s="692">
        <f>_xlfn.LET(_xlpm.d,_xlfn.XLOOKUP(T1558,'[1]Birth Dates'!$A:$A,'[1]Birth Dates'!$B:$B,"",0),IF(_xlpm.d=0,"",_xlpm.d))</f>
        <v/>
      </c>
      <c r="W1558" s="203">
        <f>IF(OR(V1558="",A1558="",NOT(ISNUMBER(V1558)),V1558&gt;A1558),"",DATEDIF(V1558,A1558,"Y")&amp;" years, "&amp;DATEDIF(V1558,A1558,"YM")&amp;" months, "&amp;DATEDIF(V1558,A1558,"MD")&amp;" days")</f>
        <v/>
      </c>
      <c r="X1558" s="203" t="n"/>
      <c r="Y1558" s="203" t="n"/>
      <c r="Z1558" s="203" t="n"/>
      <c r="AA1558" s="203" t="n"/>
      <c r="AB1558" s="203" t="n">
        <v>41</v>
      </c>
      <c r="AC1558" s="203" t="n"/>
      <c r="AD1558" s="203" t="n"/>
      <c r="AE1558" s="476" t="inlineStr">
        <is>
          <t>2:38.8400</t>
        </is>
      </c>
      <c r="AF1558" s="418">
        <f>IF(OR(AE1558="",AE1558="",AE1558=0),"",6.213/(AE1558*24))</f>
        <v/>
      </c>
      <c r="AG1558" s="246" t="n"/>
      <c r="AH1558" s="476" t="inlineStr"/>
      <c r="AI1558" s="418">
        <f>IF(OR(AH1558="",AH1558="",AH1558=0),"",6.213/(AH1558*24))</f>
        <v/>
      </c>
      <c r="AJ1558" s="703" t="n"/>
      <c r="AK1558" s="203" t="n"/>
      <c r="AL1558" s="203" t="n">
        <v>146</v>
      </c>
      <c r="AM1558" s="521" t="inlineStr">
        <is>
          <t>::</t>
        </is>
      </c>
      <c r="AN1558" s="671">
        <f>IF(OR(AL1558="",AM1558="",AM1558=0),"",AL1558*6.213/(AM1558*24))</f>
        <v/>
      </c>
      <c r="AO1558" s="477">
        <f>IF(AND(AL1558=AL1557,AM1558&lt;&gt;"",AM1557&lt;&gt;""),AM1558-AM1557,"")</f>
        <v/>
      </c>
      <c r="AP1558" s="203" t="n"/>
      <c r="AQ1558" s="476" t="inlineStr"/>
      <c r="AR1558" s="439">
        <f>IF(OR(AQ1558="",AQ1558="",AQ1558=0),"",6.213/(AQ1558*24))</f>
        <v/>
      </c>
      <c r="AS1558" s="436">
        <f>IF(OR(NOT(ISNUMBER(C1558)),NOT(ISNUMBER(AB1558))),"",IF(AG1558&lt;&gt;"",AG1558,AB1558)-C1558)</f>
        <v/>
      </c>
      <c r="AT1558" s="210" t="n"/>
      <c r="AU1558" s="206">
        <f>IF($B1558="","",TEXT($A1558,"yyyymmdd")&amp;"_P"&amp;$C1558&amp;"_C"&amp;$F1558&amp;"_"&amp;TRIM(RIGHT(SUBSTITUTE(TRIM(SUBSTITUTE($L1558,CHAR(160)," "))," ",REPT(" ",60)),60))&amp;IF($P1558="","","-"&amp;TRIM(RIGHT(SUBSTITUTE(TRIM(SUBSTITUTE($P1558,CHAR(160)," "))," ",REPT(" ",60)),60)))&amp;IF($T1558="","","-"&amp;TRIM(RIGHT(SUBSTITUTE(TRIM(SUBSTITUTE($T1558,CHAR(160)," "))," ",REPT(" ",60)),60)))&amp;".jpg")</f>
        <v/>
      </c>
    </row>
    <row r="1559" ht="42" customHeight="1">
      <c r="A1559" s="172" t="n">
        <v>32418</v>
      </c>
      <c r="B1559" s="203" t="inlineStr">
        <is>
          <t>Tooheys 1000 2 October, 1988</t>
        </is>
      </c>
      <c r="C1559" s="203" t="n">
        <v>10</v>
      </c>
      <c r="D1559" s="203" t="inlineStr">
        <is>
          <t>A</t>
        </is>
      </c>
      <c r="E1559" s="203" t="n">
        <v>8</v>
      </c>
      <c r="F1559" s="203" t="n">
        <v>31</v>
      </c>
      <c r="G1559" s="203" t="inlineStr">
        <is>
          <t>Ralliart Australia</t>
        </is>
      </c>
      <c r="H1559" s="203" t="n"/>
      <c r="I1559" s="203" t="n"/>
      <c r="J1559" s="203" t="inlineStr">
        <is>
          <t>Mitsubishi Starion</t>
        </is>
      </c>
      <c r="K1559" s="203" t="inlineStr">
        <is>
          <t>1998 tc L4</t>
        </is>
      </c>
      <c r="L1559" s="203" t="inlineStr">
        <is>
          <t>Terry Shiel</t>
        </is>
      </c>
      <c r="M1559" s="203" t="inlineStr">
        <is>
          <t>AUS</t>
        </is>
      </c>
      <c r="N1559" s="692">
        <f>_xlfn.LET(_xlpm.d,_xlfn.XLOOKUP(L1559,'[1]Birth Dates'!$A:$A,'[1]Birth Dates'!$B:$B,"",0),IF(_xlpm.d=0,"",_xlpm.d))</f>
        <v/>
      </c>
      <c r="O1559" s="203">
        <f>IF(OR(N1559="",A1559="",NOT(ISNUMBER(N1559)),N1559&gt;A1559),"",DATEDIF(N1559,A1559,"Y")&amp;" years, "&amp;DATEDIF(N1559,A1559,"YM")&amp;" months, "&amp;DATEDIF(N1559,A1559,"MD")&amp;" days")</f>
        <v/>
      </c>
      <c r="P1559" s="284" t="inlineStr">
        <is>
          <t>Bradley Jones</t>
        </is>
      </c>
      <c r="Q1559" s="203" t="inlineStr">
        <is>
          <t>AUS</t>
        </is>
      </c>
      <c r="R1559" s="692">
        <f>_xlfn.LET(_xlpm.d,_xlfn.XLOOKUP(P1559,'[1]Birth Dates'!$A:$A,'[1]Birth Dates'!$B:$B,"",0),IF(_xlpm.d=0,"",_xlpm.d))</f>
        <v/>
      </c>
      <c r="S1559" s="203">
        <f>IF(OR(R1559="",A1559="",NOT(ISNUMBER(R1559)),R1559&gt;A1559),"",DATEDIF(R1559,A1559,"Y")&amp;" years, "&amp;DATEDIF(R1559,A1559,"YM")&amp;" months, "&amp;DATEDIF(R1559,A1559,"MD")&amp;" days")</f>
        <v/>
      </c>
      <c r="T1559" s="203" t="n"/>
      <c r="U1559" s="203" t="n"/>
      <c r="V1559" s="692">
        <f>_xlfn.LET(_xlpm.d,_xlfn.XLOOKUP(T1559,'[1]Birth Dates'!$A:$A,'[1]Birth Dates'!$B:$B,"",0),IF(_xlpm.d=0,"",_xlpm.d))</f>
        <v/>
      </c>
      <c r="W1559" s="203">
        <f>IF(OR(V1559="",A1559="",NOT(ISNUMBER(V1559)),V1559&gt;A1559),"",DATEDIF(V1559,A1559,"Y")&amp;" years, "&amp;DATEDIF(V1559,A1559,"YM")&amp;" months, "&amp;DATEDIF(V1559,A1559,"MD")&amp;" days")</f>
        <v/>
      </c>
      <c r="X1559" s="203" t="n"/>
      <c r="Y1559" s="203" t="n"/>
      <c r="Z1559" s="203" t="n"/>
      <c r="AA1559" s="203" t="n"/>
      <c r="AB1559" s="203" t="n">
        <v>27</v>
      </c>
      <c r="AC1559" s="203" t="n"/>
      <c r="AD1559" s="203" t="n"/>
      <c r="AE1559" s="476" t="inlineStr">
        <is>
          <t>2:27.6200</t>
        </is>
      </c>
      <c r="AF1559" s="418">
        <f>IF(OR(AE1559="",AE1559="",AE1559=0),"",6.213/(AE1559*24))</f>
        <v/>
      </c>
      <c r="AG1559" s="246" t="n"/>
      <c r="AH1559" s="476" t="inlineStr"/>
      <c r="AI1559" s="418">
        <f>IF(OR(AH1559="",AH1559="",AH1559=0),"",6.213/(AH1559*24))</f>
        <v/>
      </c>
      <c r="AJ1559" s="703" t="n"/>
      <c r="AK1559" s="203" t="n"/>
      <c r="AL1559" s="203" t="n">
        <v>145</v>
      </c>
      <c r="AM1559" s="521" t="inlineStr">
        <is>
          <t>::</t>
        </is>
      </c>
      <c r="AN1559" s="671">
        <f>IF(OR(AL1559="",AM1559="",AM1559=0),"",AL1559*6.213/(AM1559*24))</f>
        <v/>
      </c>
      <c r="AO1559" s="477">
        <f>IF(AND(AL1559=AL1558,AM1559&lt;&gt;"",AM1558&lt;&gt;""),AM1559-AM1558,"")</f>
        <v/>
      </c>
      <c r="AP1559" s="203" t="n"/>
      <c r="AQ1559" s="476" t="inlineStr"/>
      <c r="AR1559" s="439">
        <f>IF(OR(AQ1559="",AQ1559="",AQ1559=0),"",6.213/(AQ1559*24))</f>
        <v/>
      </c>
      <c r="AS1559" s="436">
        <f>IF(OR(NOT(ISNUMBER(C1559)),NOT(ISNUMBER(AB1559))),"",IF(AG1559&lt;&gt;"",AG1559,AB1559)-C1559)</f>
        <v/>
      </c>
      <c r="AT1559" s="210" t="n"/>
      <c r="AU1559" s="206">
        <f>IF($B1559="","",TEXT($A1559,"yyyymmdd")&amp;"_P"&amp;$C1559&amp;"_C"&amp;$F1559&amp;"_"&amp;TRIM(RIGHT(SUBSTITUTE(TRIM(SUBSTITUTE($L1559,CHAR(160)," "))," ",REPT(" ",60)),60))&amp;IF($P1559="","","-"&amp;TRIM(RIGHT(SUBSTITUTE(TRIM(SUBSTITUTE($P1559,CHAR(160)," "))," ",REPT(" ",60)),60)))&amp;IF($T1559="","","-"&amp;TRIM(RIGHT(SUBSTITUTE(TRIM(SUBSTITUTE($T1559,CHAR(160)," "))," ",REPT(" ",60)),60)))&amp;".jpg")</f>
        <v/>
      </c>
    </row>
    <row r="1560" ht="42" customHeight="1">
      <c r="A1560" s="172" t="n">
        <v>32418</v>
      </c>
      <c r="B1560" s="203" t="inlineStr">
        <is>
          <t>Tooheys 1000 2 October, 1988</t>
        </is>
      </c>
      <c r="C1560" s="203" t="n">
        <v>11</v>
      </c>
      <c r="D1560" s="203" t="inlineStr">
        <is>
          <t>C</t>
        </is>
      </c>
      <c r="E1560" s="203" t="n">
        <v>2</v>
      </c>
      <c r="F1560" s="203" t="n">
        <v>73</v>
      </c>
      <c r="G1560" s="203" t="inlineStr">
        <is>
          <t>Toyota Team Australia</t>
        </is>
      </c>
      <c r="H1560" s="203" t="n"/>
      <c r="I1560" s="203" t="n"/>
      <c r="J1560" s="203" t="inlineStr">
        <is>
          <t>Toyota Corolla</t>
        </is>
      </c>
      <c r="K1560" s="203" t="inlineStr">
        <is>
          <t>1587 L4</t>
        </is>
      </c>
      <c r="L1560" s="203" t="inlineStr">
        <is>
          <t>Brett Riley</t>
        </is>
      </c>
      <c r="M1560" s="203" t="inlineStr">
        <is>
          <t>NZL</t>
        </is>
      </c>
      <c r="N1560" s="692">
        <f>_xlfn.LET(_xlpm.d,_xlfn.XLOOKUP(L1560,'[1]Birth Dates'!$A:$A,'[1]Birth Dates'!$B:$B,"",0),IF(_xlpm.d=0,"",_xlpm.d))</f>
        <v/>
      </c>
      <c r="O1560" s="203">
        <f>IF(OR(N1560="",A1560="",NOT(ISNUMBER(N1560)),N1560&gt;A1560),"",DATEDIF(N1560,A1560,"Y")&amp;" years, "&amp;DATEDIF(N1560,A1560,"YM")&amp;" months, "&amp;DATEDIF(N1560,A1560,"MD")&amp;" days")</f>
        <v/>
      </c>
      <c r="P1560" s="203" t="inlineStr">
        <is>
          <t>Peter McKay</t>
        </is>
      </c>
      <c r="Q1560" s="203" t="inlineStr">
        <is>
          <t>AUS</t>
        </is>
      </c>
      <c r="R1560" s="692">
        <f>_xlfn.LET(_xlpm.d,_xlfn.XLOOKUP(P1560,'[1]Birth Dates'!$A:$A,'[1]Birth Dates'!$B:$B,"",0),IF(_xlpm.d=0,"",_xlpm.d))</f>
        <v/>
      </c>
      <c r="S1560" s="203">
        <f>IF(OR(R1560="",A1560="",NOT(ISNUMBER(R1560)),R1560&gt;A1560),"",DATEDIF(R1560,A1560,"Y")&amp;" years, "&amp;DATEDIF(R1560,A1560,"YM")&amp;" months, "&amp;DATEDIF(R1560,A1560,"MD")&amp;" days")</f>
        <v/>
      </c>
      <c r="T1560" s="203" t="n"/>
      <c r="U1560" s="203" t="n"/>
      <c r="V1560" s="692">
        <f>_xlfn.LET(_xlpm.d,_xlfn.XLOOKUP(T1560,'[1]Birth Dates'!$A:$A,'[1]Birth Dates'!$B:$B,"",0),IF(_xlpm.d=0,"",_xlpm.d))</f>
        <v/>
      </c>
      <c r="W1560" s="203">
        <f>IF(OR(V1560="",A1560="",NOT(ISNUMBER(V1560)),V1560&gt;A1560),"",DATEDIF(V1560,A1560,"Y")&amp;" years, "&amp;DATEDIF(V1560,A1560,"YM")&amp;" months, "&amp;DATEDIF(V1560,A1560,"MD")&amp;" days")</f>
        <v/>
      </c>
      <c r="X1560" s="203" t="n"/>
      <c r="Y1560" s="203" t="n"/>
      <c r="Z1560" s="203" t="n"/>
      <c r="AA1560" s="203" t="n"/>
      <c r="AB1560" s="203" t="n">
        <v>42</v>
      </c>
      <c r="AC1560" s="203" t="n"/>
      <c r="AD1560" s="203" t="n"/>
      <c r="AE1560" s="476" t="inlineStr">
        <is>
          <t>2:41.3200</t>
        </is>
      </c>
      <c r="AF1560" s="418">
        <f>IF(OR(AE1560="",AE1560="",AE1560=0),"",6.213/(AE1560*24))</f>
        <v/>
      </c>
      <c r="AG1560" s="246" t="n"/>
      <c r="AH1560" s="476" t="inlineStr"/>
      <c r="AI1560" s="418">
        <f>IF(OR(AH1560="",AH1560="",AH1560=0),"",6.213/(AH1560*24))</f>
        <v/>
      </c>
      <c r="AJ1560" s="703" t="n"/>
      <c r="AK1560" s="203" t="n"/>
      <c r="AL1560" s="203" t="n">
        <v>145</v>
      </c>
      <c r="AM1560" s="521" t="inlineStr">
        <is>
          <t>::</t>
        </is>
      </c>
      <c r="AN1560" s="671">
        <f>IF(OR(AL1560="",AM1560="",AM1560=0),"",AL1560*6.213/(AM1560*24))</f>
        <v/>
      </c>
      <c r="AO1560" s="477">
        <f>IF(AND(AL1560=AL1559,AM1560&lt;&gt;"",AM1559&lt;&gt;""),AM1560-AM1559,"")</f>
        <v/>
      </c>
      <c r="AP1560" s="203" t="n"/>
      <c r="AQ1560" s="476" t="inlineStr"/>
      <c r="AR1560" s="439">
        <f>IF(OR(AQ1560="",AQ1560="",AQ1560=0),"",6.213/(AQ1560*24))</f>
        <v/>
      </c>
      <c r="AS1560" s="436">
        <f>IF(OR(NOT(ISNUMBER(C1560)),NOT(ISNUMBER(AB1560))),"",IF(AG1560&lt;&gt;"",AG1560,AB1560)-C1560)</f>
        <v/>
      </c>
      <c r="AT1560" s="210" t="n"/>
      <c r="AU1560" s="206">
        <f>IF($B1560="","",TEXT($A1560,"yyyymmdd")&amp;"_P"&amp;$C1560&amp;"_C"&amp;$F1560&amp;"_"&amp;TRIM(RIGHT(SUBSTITUTE(TRIM(SUBSTITUTE($L1560,CHAR(160)," "))," ",REPT(" ",60)),60))&amp;IF($P1560="","","-"&amp;TRIM(RIGHT(SUBSTITUTE(TRIM(SUBSTITUTE($P1560,CHAR(160)," "))," ",REPT(" ",60)),60)))&amp;IF($T1560="","","-"&amp;TRIM(RIGHT(SUBSTITUTE(TRIM(SUBSTITUTE($T1560,CHAR(160)," "))," ",REPT(" ",60)),60)))&amp;".jpg")</f>
        <v/>
      </c>
    </row>
    <row r="1561" ht="42" customHeight="1">
      <c r="A1561" s="172" t="n">
        <v>32418</v>
      </c>
      <c r="B1561" s="203" t="inlineStr">
        <is>
          <t>Tooheys 1000 2 October, 1988</t>
        </is>
      </c>
      <c r="C1561" s="203" t="n">
        <v>12</v>
      </c>
      <c r="D1561" s="203" t="inlineStr">
        <is>
          <t>C</t>
        </is>
      </c>
      <c r="E1561" s="203" t="n">
        <v>3</v>
      </c>
      <c r="F1561" s="203" t="n">
        <v>74</v>
      </c>
      <c r="G1561" s="203" t="inlineStr">
        <is>
          <t>Bryan Bate</t>
        </is>
      </c>
      <c r="H1561" s="203" t="n"/>
      <c r="I1561" s="203" t="n"/>
      <c r="J1561" s="203" t="inlineStr">
        <is>
          <t>Toyota Corolla</t>
        </is>
      </c>
      <c r="K1561" s="203" t="inlineStr">
        <is>
          <t>1587 L4</t>
        </is>
      </c>
      <c r="L1561" s="203" t="inlineStr">
        <is>
          <t>Bryan Bate</t>
        </is>
      </c>
      <c r="M1561" s="203" t="inlineStr">
        <is>
          <t>NZL</t>
        </is>
      </c>
      <c r="N1561" s="692">
        <f>_xlfn.LET(_xlpm.d,_xlfn.XLOOKUP(L1561,'[1]Birth Dates'!$A:$A,'[1]Birth Dates'!$B:$B,"",0),IF(_xlpm.d=0,"",_xlpm.d))</f>
        <v/>
      </c>
      <c r="O1561" s="203">
        <f>IF(OR(N1561="",A1561="",NOT(ISNUMBER(N1561)),N1561&gt;A1561),"",DATEDIF(N1561,A1561,"Y")&amp;" years, "&amp;DATEDIF(N1561,A1561,"YM")&amp;" months, "&amp;DATEDIF(N1561,A1561,"MD")&amp;" days")</f>
        <v/>
      </c>
      <c r="P1561" s="203" t="inlineStr">
        <is>
          <t>Andrew Maher</t>
        </is>
      </c>
      <c r="Q1561" s="203" t="inlineStr">
        <is>
          <t>NZL</t>
        </is>
      </c>
      <c r="R1561" s="692">
        <f>_xlfn.LET(_xlpm.d,_xlfn.XLOOKUP(P1561,'[1]Birth Dates'!$A:$A,'[1]Birth Dates'!$B:$B,"",0),IF(_xlpm.d=0,"",_xlpm.d))</f>
        <v/>
      </c>
      <c r="S1561" s="203">
        <f>IF(OR(R1561="",A1561="",NOT(ISNUMBER(R1561)),R1561&gt;A1561),"",DATEDIF(R1561,A1561,"Y")&amp;" years, "&amp;DATEDIF(R1561,A1561,"YM")&amp;" months, "&amp;DATEDIF(R1561,A1561,"MD")&amp;" days")</f>
        <v/>
      </c>
      <c r="T1561" s="203" t="inlineStr">
        <is>
          <t>Dave Barrow</t>
        </is>
      </c>
      <c r="U1561" s="203" t="inlineStr">
        <is>
          <t>NZL</t>
        </is>
      </c>
      <c r="V1561" s="692">
        <f>_xlfn.LET(_xlpm.d,_xlfn.XLOOKUP(T1561,'[1]Birth Dates'!$A:$A,'[1]Birth Dates'!$B:$B,"",0),IF(_xlpm.d=0,"",_xlpm.d))</f>
        <v/>
      </c>
      <c r="W1561" s="203">
        <f>IF(OR(V1561="",A1561="",NOT(ISNUMBER(V1561)),V1561&gt;A1561),"",DATEDIF(V1561,A1561,"Y")&amp;" years, "&amp;DATEDIF(V1561,A1561,"YM")&amp;" months, "&amp;DATEDIF(V1561,A1561,"MD")&amp;" days")</f>
        <v/>
      </c>
      <c r="X1561" s="203" t="n"/>
      <c r="Y1561" s="203" t="n"/>
      <c r="Z1561" s="203" t="n"/>
      <c r="AA1561" s="203" t="n"/>
      <c r="AB1561" s="203" t="n">
        <v>43</v>
      </c>
      <c r="AC1561" s="203" t="n"/>
      <c r="AD1561" s="203" t="n"/>
      <c r="AE1561" s="476" t="inlineStr">
        <is>
          <t>2:44.5400</t>
        </is>
      </c>
      <c r="AF1561" s="418">
        <f>IF(OR(AE1561="",AE1561="",AE1561=0),"",6.213/(AE1561*24))</f>
        <v/>
      </c>
      <c r="AG1561" s="246" t="n"/>
      <c r="AH1561" s="476" t="inlineStr"/>
      <c r="AI1561" s="418">
        <f>IF(OR(AH1561="",AH1561="",AH1561=0),"",6.213/(AH1561*24))</f>
        <v/>
      </c>
      <c r="AJ1561" s="703" t="n"/>
      <c r="AK1561" s="203" t="n"/>
      <c r="AL1561" s="203" t="n">
        <v>144</v>
      </c>
      <c r="AM1561" s="521" t="inlineStr">
        <is>
          <t>::</t>
        </is>
      </c>
      <c r="AN1561" s="671">
        <f>IF(OR(AL1561="",AM1561="",AM1561=0),"",AL1561*6.213/(AM1561*24))</f>
        <v/>
      </c>
      <c r="AO1561" s="477">
        <f>IF(AND(AL1561=AL1560,AM1561&lt;&gt;"",AM1560&lt;&gt;""),AM1561-AM1560,"")</f>
        <v/>
      </c>
      <c r="AP1561" s="203" t="n"/>
      <c r="AQ1561" s="476" t="inlineStr"/>
      <c r="AR1561" s="439">
        <f>IF(OR(AQ1561="",AQ1561="",AQ1561=0),"",6.213/(AQ1561*24))</f>
        <v/>
      </c>
      <c r="AS1561" s="436">
        <f>IF(OR(NOT(ISNUMBER(C1561)),NOT(ISNUMBER(AB1561))),"",IF(AG1561&lt;&gt;"",AG1561,AB1561)-C1561)</f>
        <v/>
      </c>
      <c r="AT1561" s="210" t="n"/>
      <c r="AU1561" s="206">
        <f>IF($B1561="","",TEXT($A1561,"yyyymmdd")&amp;"_P"&amp;$C1561&amp;"_C"&amp;$F1561&amp;"_"&amp;TRIM(RIGHT(SUBSTITUTE(TRIM(SUBSTITUTE($L1561,CHAR(160)," "))," ",REPT(" ",60)),60))&amp;IF($P1561="","","-"&amp;TRIM(RIGHT(SUBSTITUTE(TRIM(SUBSTITUTE($P1561,CHAR(160)," "))," ",REPT(" ",60)),60)))&amp;IF($T1561="","","-"&amp;TRIM(RIGHT(SUBSTITUTE(TRIM(SUBSTITUTE($T1561,CHAR(160)," "))," ",REPT(" ",60)),60)))&amp;".jpg")</f>
        <v/>
      </c>
    </row>
    <row r="1562" ht="42" customHeight="1">
      <c r="A1562" s="172" t="n">
        <v>32418</v>
      </c>
      <c r="B1562" s="203" t="inlineStr">
        <is>
          <t>Tooheys 1000 2 October, 1988</t>
        </is>
      </c>
      <c r="C1562" s="203" t="n">
        <v>13</v>
      </c>
      <c r="D1562" s="203" t="inlineStr">
        <is>
          <t>A</t>
        </is>
      </c>
      <c r="E1562" s="203" t="n">
        <v>9</v>
      </c>
      <c r="F1562" s="203" t="n">
        <v>23</v>
      </c>
      <c r="G1562" s="203" t="inlineStr">
        <is>
          <t>Chris Lambden</t>
        </is>
      </c>
      <c r="H1562" s="203" t="n"/>
      <c r="I1562" s="203" t="n"/>
      <c r="J1562" s="203" t="inlineStr">
        <is>
          <t>Holden Commodore VL</t>
        </is>
      </c>
      <c r="K1562" s="203" t="inlineStr">
        <is>
          <t>4980 V8</t>
        </is>
      </c>
      <c r="L1562" s="203" t="inlineStr">
        <is>
          <t>Chris Lambden</t>
        </is>
      </c>
      <c r="M1562" s="203" t="inlineStr">
        <is>
          <t>GBR</t>
        </is>
      </c>
      <c r="N1562" s="692">
        <f>_xlfn.LET(_xlpm.d,_xlfn.XLOOKUP(L1562,'[1]Birth Dates'!$A:$A,'[1]Birth Dates'!$B:$B,"",0),IF(_xlpm.d=0,"",_xlpm.d))</f>
        <v/>
      </c>
      <c r="O1562" s="203">
        <f>IF(OR(N1562="",A1562="",NOT(ISNUMBER(N1562)),N1562&gt;A1562),"",DATEDIF(N1562,A1562,"Y")&amp;" years, "&amp;DATEDIF(N1562,A1562,"YM")&amp;" months, "&amp;DATEDIF(N1562,A1562,"MD")&amp;" days")</f>
        <v/>
      </c>
      <c r="P1562" s="203" t="inlineStr">
        <is>
          <t>Kerry Baily</t>
        </is>
      </c>
      <c r="Q1562" s="203" t="inlineStr">
        <is>
          <t>AUS</t>
        </is>
      </c>
      <c r="R1562" s="692">
        <f>_xlfn.LET(_xlpm.d,_xlfn.XLOOKUP(P1562,'[1]Birth Dates'!$A:$A,'[1]Birth Dates'!$B:$B,"",0),IF(_xlpm.d=0,"",_xlpm.d))</f>
        <v/>
      </c>
      <c r="S1562" s="203">
        <f>IF(OR(R1562="",A1562="",NOT(ISNUMBER(R1562)),R1562&gt;A1562),"",DATEDIF(R1562,A1562,"Y")&amp;" years, "&amp;DATEDIF(R1562,A1562,"YM")&amp;" months, "&amp;DATEDIF(R1562,A1562,"MD")&amp;" days")</f>
        <v/>
      </c>
      <c r="T1562" s="203" t="n"/>
      <c r="U1562" s="203" t="n"/>
      <c r="V1562" s="692">
        <f>_xlfn.LET(_xlpm.d,_xlfn.XLOOKUP(T1562,'[1]Birth Dates'!$A:$A,'[1]Birth Dates'!$B:$B,"",0),IF(_xlpm.d=0,"",_xlpm.d))</f>
        <v/>
      </c>
      <c r="W1562" s="203">
        <f>IF(OR(V1562="",A1562="",NOT(ISNUMBER(V1562)),V1562&gt;A1562),"",DATEDIF(V1562,A1562,"Y")&amp;" years, "&amp;DATEDIF(V1562,A1562,"YM")&amp;" months, "&amp;DATEDIF(V1562,A1562,"MD")&amp;" days")</f>
        <v/>
      </c>
      <c r="X1562" s="203" t="n"/>
      <c r="Y1562" s="203" t="n"/>
      <c r="Z1562" s="203" t="n"/>
      <c r="AA1562" s="203" t="n"/>
      <c r="AB1562" s="203" t="n">
        <v>35</v>
      </c>
      <c r="AC1562" s="203" t="n"/>
      <c r="AD1562" s="203" t="n"/>
      <c r="AE1562" s="476" t="inlineStr">
        <is>
          <t>2:30.1800</t>
        </is>
      </c>
      <c r="AF1562" s="418">
        <f>IF(OR(AE1562="",AE1562="",AE1562=0),"",6.213/(AE1562*24))</f>
        <v/>
      </c>
      <c r="AG1562" s="246" t="n"/>
      <c r="AH1562" s="476" t="inlineStr"/>
      <c r="AI1562" s="418">
        <f>IF(OR(AH1562="",AH1562="",AH1562=0),"",6.213/(AH1562*24))</f>
        <v/>
      </c>
      <c r="AJ1562" s="703" t="n"/>
      <c r="AK1562" s="203" t="n"/>
      <c r="AL1562" s="203" t="n">
        <v>141</v>
      </c>
      <c r="AM1562" s="521" t="inlineStr">
        <is>
          <t>::</t>
        </is>
      </c>
      <c r="AN1562" s="671">
        <f>IF(OR(AL1562="",AM1562="",AM1562=0),"",AL1562*6.213/(AM1562*24))</f>
        <v/>
      </c>
      <c r="AO1562" s="477">
        <f>IF(AND(AL1562=AL1561,AM1562&lt;&gt;"",AM1561&lt;&gt;""),AM1562-AM1561,"")</f>
        <v/>
      </c>
      <c r="AP1562" s="203" t="n"/>
      <c r="AQ1562" s="476" t="inlineStr"/>
      <c r="AR1562" s="439">
        <f>IF(OR(AQ1562="",AQ1562="",AQ1562=0),"",6.213/(AQ1562*24))</f>
        <v/>
      </c>
      <c r="AS1562" s="436">
        <f>IF(OR(NOT(ISNUMBER(C1562)),NOT(ISNUMBER(AB1562))),"",IF(AG1562&lt;&gt;"",AG1562,AB1562)-C1562)</f>
        <v/>
      </c>
      <c r="AT1562" s="210" t="n"/>
      <c r="AU1562" s="206">
        <f>IF($B1562="","",TEXT($A1562,"yyyymmdd")&amp;"_P"&amp;$C1562&amp;"_C"&amp;$F1562&amp;"_"&amp;TRIM(RIGHT(SUBSTITUTE(TRIM(SUBSTITUTE($L1562,CHAR(160)," "))," ",REPT(" ",60)),60))&amp;IF($P1562="","","-"&amp;TRIM(RIGHT(SUBSTITUTE(TRIM(SUBSTITUTE($P1562,CHAR(160)," "))," ",REPT(" ",60)),60)))&amp;IF($T1562="","","-"&amp;TRIM(RIGHT(SUBSTITUTE(TRIM(SUBSTITUTE($T1562,CHAR(160)," "))," ",REPT(" ",60)),60)))&amp;".jpg")</f>
        <v/>
      </c>
    </row>
    <row r="1563" ht="42" customHeight="1">
      <c r="A1563" s="172" t="n">
        <v>32418</v>
      </c>
      <c r="B1563" s="203" t="inlineStr">
        <is>
          <t>Tooheys 1000 2 October, 1988</t>
        </is>
      </c>
      <c r="C1563" s="203" t="n">
        <v>14</v>
      </c>
      <c r="D1563" s="203" t="inlineStr">
        <is>
          <t>A</t>
        </is>
      </c>
      <c r="E1563" s="203" t="n">
        <v>10</v>
      </c>
      <c r="F1563" s="203" t="n">
        <v>12</v>
      </c>
      <c r="G1563" s="203" t="inlineStr">
        <is>
          <t>Bob Forbes Racing</t>
        </is>
      </c>
      <c r="H1563" s="203" t="n"/>
      <c r="I1563" s="203" t="n"/>
      <c r="J1563" s="203" t="inlineStr">
        <is>
          <t>Holden Commodore VL</t>
        </is>
      </c>
      <c r="K1563" s="203" t="inlineStr">
        <is>
          <t>4980 V8</t>
        </is>
      </c>
      <c r="L1563" s="203" t="inlineStr">
        <is>
          <t>John Harvey</t>
        </is>
      </c>
      <c r="M1563" s="203" t="inlineStr">
        <is>
          <t>AUS</t>
        </is>
      </c>
      <c r="N1563" s="692">
        <f>_xlfn.LET(_xlpm.d,_xlfn.XLOOKUP(L1563,'[1]Birth Dates'!$A:$A,'[1]Birth Dates'!$B:$B,"",0),IF(_xlpm.d=0,"",_xlpm.d))</f>
        <v/>
      </c>
      <c r="O1563" s="203">
        <f>IF(OR(N1563="",A1563="",NOT(ISNUMBER(N1563)),N1563&gt;A1563),"",DATEDIF(N1563,A1563,"Y")&amp;" years, "&amp;DATEDIF(N1563,A1563,"YM")&amp;" months, "&amp;DATEDIF(N1563,A1563,"MD")&amp;" days")</f>
        <v/>
      </c>
      <c r="P1563" s="203" t="inlineStr">
        <is>
          <t>Kevin Bartlett</t>
        </is>
      </c>
      <c r="Q1563" s="203" t="inlineStr">
        <is>
          <t>AUS</t>
        </is>
      </c>
      <c r="R1563" s="692">
        <f>_xlfn.LET(_xlpm.d,_xlfn.XLOOKUP(P1563,'[1]Birth Dates'!$A:$A,'[1]Birth Dates'!$B:$B,"",0),IF(_xlpm.d=0,"",_xlpm.d))</f>
        <v/>
      </c>
      <c r="S1563" s="203">
        <f>IF(OR(R1563="",A1563="",NOT(ISNUMBER(R1563)),R1563&gt;A1563),"",DATEDIF(R1563,A1563,"Y")&amp;" years, "&amp;DATEDIF(R1563,A1563,"YM")&amp;" months, "&amp;DATEDIF(R1563,A1563,"MD")&amp;" days")</f>
        <v/>
      </c>
      <c r="T1563" s="203" t="n"/>
      <c r="U1563" s="203" t="n"/>
      <c r="V1563" s="692">
        <f>_xlfn.LET(_xlpm.d,_xlfn.XLOOKUP(T1563,'[1]Birth Dates'!$A:$A,'[1]Birth Dates'!$B:$B,"",0),IF(_xlpm.d=0,"",_xlpm.d))</f>
        <v/>
      </c>
      <c r="W1563" s="203">
        <f>IF(OR(V1563="",A1563="",NOT(ISNUMBER(V1563)),V1563&gt;A1563),"",DATEDIF(V1563,A1563,"Y")&amp;" years, "&amp;DATEDIF(V1563,A1563,"YM")&amp;" months, "&amp;DATEDIF(V1563,A1563,"MD")&amp;" days")</f>
        <v/>
      </c>
      <c r="X1563" s="203" t="n"/>
      <c r="Y1563" s="203" t="n"/>
      <c r="Z1563" s="203" t="n"/>
      <c r="AA1563" s="203" t="n"/>
      <c r="AB1563" s="203" t="n">
        <v>22</v>
      </c>
      <c r="AC1563" s="203" t="n"/>
      <c r="AD1563" s="203" t="n"/>
      <c r="AE1563" s="476" t="inlineStr">
        <is>
          <t>2:26.2600</t>
        </is>
      </c>
      <c r="AF1563" s="418">
        <f>IF(OR(AE1563="",AE1563="",AE1563=0),"",6.213/(AE1563*24))</f>
        <v/>
      </c>
      <c r="AG1563" s="246" t="n"/>
      <c r="AH1563" s="476" t="inlineStr"/>
      <c r="AI1563" s="418">
        <f>IF(OR(AH1563="",AH1563="",AH1563=0),"",6.213/(AH1563*24))</f>
        <v/>
      </c>
      <c r="AJ1563" s="703" t="n"/>
      <c r="AK1563" s="203" t="n"/>
      <c r="AL1563" s="203" t="n">
        <v>140</v>
      </c>
      <c r="AM1563" s="521" t="inlineStr">
        <is>
          <t>::</t>
        </is>
      </c>
      <c r="AN1563" s="671">
        <f>IF(OR(AL1563="",AM1563="",AM1563=0),"",AL1563*6.213/(AM1563*24))</f>
        <v/>
      </c>
      <c r="AO1563" s="477">
        <f>IF(AND(AL1563=AL1562,AM1563&lt;&gt;"",AM1562&lt;&gt;""),AM1563-AM1562,"")</f>
        <v/>
      </c>
      <c r="AP1563" s="203" t="n"/>
      <c r="AQ1563" s="476" t="inlineStr"/>
      <c r="AR1563" s="439">
        <f>IF(OR(AQ1563="",AQ1563="",AQ1563=0),"",6.213/(AQ1563*24))</f>
        <v/>
      </c>
      <c r="AS1563" s="436">
        <f>IF(OR(NOT(ISNUMBER(C1563)),NOT(ISNUMBER(AB1563))),"",IF(AG1563&lt;&gt;"",AG1563,AB1563)-C1563)</f>
        <v/>
      </c>
      <c r="AT1563" s="210" t="n"/>
      <c r="AU1563" s="206">
        <f>IF($B1563="","",TEXT($A1563,"yyyymmdd")&amp;"_P"&amp;$C1563&amp;"_C"&amp;$F1563&amp;"_"&amp;TRIM(RIGHT(SUBSTITUTE(TRIM(SUBSTITUTE($L1563,CHAR(160)," "))," ",REPT(" ",60)),60))&amp;IF($P1563="","","-"&amp;TRIM(RIGHT(SUBSTITUTE(TRIM(SUBSTITUTE($P1563,CHAR(160)," "))," ",REPT(" ",60)),60)))&amp;IF($T1563="","","-"&amp;TRIM(RIGHT(SUBSTITUTE(TRIM(SUBSTITUTE($T1563,CHAR(160)," "))," ",REPT(" ",60)),60)))&amp;".jpg")</f>
        <v/>
      </c>
    </row>
    <row r="1564" ht="42" customHeight="1">
      <c r="A1564" s="172" t="n">
        <v>32418</v>
      </c>
      <c r="B1564" s="203" t="inlineStr">
        <is>
          <t>Tooheys 1000 2 October, 1988</t>
        </is>
      </c>
      <c r="C1564" s="203" t="n">
        <v>15</v>
      </c>
      <c r="D1564" s="203" t="inlineStr">
        <is>
          <t>A</t>
        </is>
      </c>
      <c r="E1564" s="203" t="n">
        <v>11</v>
      </c>
      <c r="F1564" s="203" t="n">
        <v>2</v>
      </c>
      <c r="G1564" s="203" t="inlineStr">
        <is>
          <t>ICL Racing</t>
        </is>
      </c>
      <c r="H1564" s="203" t="n"/>
      <c r="I1564" s="203" t="n"/>
      <c r="J1564" s="203" t="inlineStr">
        <is>
          <t>Holden Commodore VL</t>
        </is>
      </c>
      <c r="K1564" s="203" t="inlineStr">
        <is>
          <t>4980 V8</t>
        </is>
      </c>
      <c r="L1564" s="203" t="inlineStr">
        <is>
          <t>Allan Grice</t>
        </is>
      </c>
      <c r="M1564" s="203" t="inlineStr">
        <is>
          <t>AUS</t>
        </is>
      </c>
      <c r="N1564" s="692">
        <f>_xlfn.LET(_xlpm.d,_xlfn.XLOOKUP(L1564,'[1]Birth Dates'!$A:$A,'[1]Birth Dates'!$B:$B,"",0),IF(_xlpm.d=0,"",_xlpm.d))</f>
        <v/>
      </c>
      <c r="O1564" s="203">
        <f>IF(OR(N1564="",A1564="",NOT(ISNUMBER(N1564)),N1564&gt;A1564),"",DATEDIF(N1564,A1564,"Y")&amp;" years, "&amp;DATEDIF(N1564,A1564,"YM")&amp;" months, "&amp;DATEDIF(N1564,A1564,"MD")&amp;" days")</f>
        <v/>
      </c>
      <c r="P1564" s="203" t="inlineStr">
        <is>
          <t>Win Percy</t>
        </is>
      </c>
      <c r="Q1564" s="203" t="inlineStr">
        <is>
          <t>GBR</t>
        </is>
      </c>
      <c r="R1564" s="692">
        <f>_xlfn.LET(_xlpm.d,_xlfn.XLOOKUP(P1564,'[1]Birth Dates'!$A:$A,'[1]Birth Dates'!$B:$B,"",0),IF(_xlpm.d=0,"",_xlpm.d))</f>
        <v/>
      </c>
      <c r="S1564" s="203">
        <f>IF(OR(R1564="",A1564="",NOT(ISNUMBER(R1564)),R1564&gt;A1564),"",DATEDIF(R1564,A1564,"Y")&amp;" years, "&amp;DATEDIF(R1564,A1564,"YM")&amp;" months, "&amp;DATEDIF(R1564,A1564,"MD")&amp;" days")</f>
        <v/>
      </c>
      <c r="T1564" s="203" t="n"/>
      <c r="U1564" s="203" t="n"/>
      <c r="V1564" s="692">
        <f>_xlfn.LET(_xlpm.d,_xlfn.XLOOKUP(T1564,'[1]Birth Dates'!$A:$A,'[1]Birth Dates'!$B:$B,"",0),IF(_xlpm.d=0,"",_xlpm.d))</f>
        <v/>
      </c>
      <c r="W1564" s="203">
        <f>IF(OR(V1564="",A1564="",NOT(ISNUMBER(V1564)),V1564&gt;A1564),"",DATEDIF(V1564,A1564,"Y")&amp;" years, "&amp;DATEDIF(V1564,A1564,"YM")&amp;" months, "&amp;DATEDIF(V1564,A1564,"MD")&amp;" days")</f>
        <v/>
      </c>
      <c r="X1564" s="203" t="n"/>
      <c r="Y1564" s="203" t="n"/>
      <c r="Z1564" s="203" t="n"/>
      <c r="AA1564" s="203" t="n"/>
      <c r="AB1564" s="203" t="n">
        <v>11</v>
      </c>
      <c r="AC1564" s="203" t="n"/>
      <c r="AD1564" s="203" t="n"/>
      <c r="AE1564" s="476" t="inlineStr">
        <is>
          <t>2:22.3200</t>
        </is>
      </c>
      <c r="AF1564" s="418">
        <f>IF(OR(AE1564="",AE1564="",AE1564=0),"",6.213/(AE1564*24))</f>
        <v/>
      </c>
      <c r="AG1564" s="246" t="n"/>
      <c r="AH1564" s="476" t="inlineStr"/>
      <c r="AI1564" s="418">
        <f>IF(OR(AH1564="",AH1564="",AH1564=0),"",6.213/(AH1564*24))</f>
        <v/>
      </c>
      <c r="AJ1564" s="703" t="n"/>
      <c r="AK1564" s="203" t="n"/>
      <c r="AL1564" s="203" t="n">
        <v>139</v>
      </c>
      <c r="AM1564" s="521" t="inlineStr">
        <is>
          <t>::</t>
        </is>
      </c>
      <c r="AN1564" s="671">
        <f>IF(OR(AL1564="",AM1564="",AM1564=0),"",AL1564*6.213/(AM1564*24))</f>
        <v/>
      </c>
      <c r="AO1564" s="477">
        <f>IF(AND(AL1564=AL1563,AM1564&lt;&gt;"",AM1563&lt;&gt;""),AM1564-AM1563,"")</f>
        <v/>
      </c>
      <c r="AP1564" s="203" t="n"/>
      <c r="AQ1564" s="476" t="inlineStr"/>
      <c r="AR1564" s="439">
        <f>IF(OR(AQ1564="",AQ1564="",AQ1564=0),"",6.213/(AQ1564*24))</f>
        <v/>
      </c>
      <c r="AS1564" s="436">
        <f>IF(OR(NOT(ISNUMBER(C1564)),NOT(ISNUMBER(AB1564))),"",IF(AG1564&lt;&gt;"",AG1564,AB1564)-C1564)</f>
        <v/>
      </c>
      <c r="AT1564" s="210" t="n"/>
      <c r="AU1564" s="206">
        <f>IF($B1564="","",TEXT($A1564,"yyyymmdd")&amp;"_P"&amp;$C1564&amp;"_C"&amp;$F1564&amp;"_"&amp;TRIM(RIGHT(SUBSTITUTE(TRIM(SUBSTITUTE($L1564,CHAR(160)," "))," ",REPT(" ",60)),60))&amp;IF($P1564="","","-"&amp;TRIM(RIGHT(SUBSTITUTE(TRIM(SUBSTITUTE($P1564,CHAR(160)," "))," ",REPT(" ",60)),60)))&amp;IF($T1564="","","-"&amp;TRIM(RIGHT(SUBSTITUTE(TRIM(SUBSTITUTE($T1564,CHAR(160)," "))," ",REPT(" ",60)),60)))&amp;".jpg")</f>
        <v/>
      </c>
    </row>
    <row r="1565" ht="42" customHeight="1">
      <c r="A1565" s="172" t="n">
        <v>32418</v>
      </c>
      <c r="B1565" s="203" t="inlineStr">
        <is>
          <t>Tooheys 1000 2 October, 1988</t>
        </is>
      </c>
      <c r="C1565" s="203" t="n">
        <v>16</v>
      </c>
      <c r="D1565" s="203" t="inlineStr">
        <is>
          <t>C</t>
        </is>
      </c>
      <c r="E1565" s="203" t="n">
        <v>4</v>
      </c>
      <c r="F1565" s="203" t="n">
        <v>72</v>
      </c>
      <c r="G1565" s="203" t="inlineStr">
        <is>
          <t>Toyota Team Australia</t>
        </is>
      </c>
      <c r="H1565" s="203" t="n"/>
      <c r="I1565" s="203" t="n"/>
      <c r="J1565" s="203" t="inlineStr">
        <is>
          <t>Toyota Corolla</t>
        </is>
      </c>
      <c r="K1565" s="203" t="inlineStr">
        <is>
          <t>1587 L4</t>
        </is>
      </c>
      <c r="L1565" s="203" t="inlineStr">
        <is>
          <t>Mike Oliver</t>
        </is>
      </c>
      <c r="M1565" s="203" t="inlineStr">
        <is>
          <t>AUS</t>
        </is>
      </c>
      <c r="N1565" s="692">
        <f>_xlfn.LET(_xlpm.d,_xlfn.XLOOKUP(L1565,'[1]Birth Dates'!$A:$A,'[1]Birth Dates'!$B:$B,"",0),IF(_xlpm.d=0,"",_xlpm.d))</f>
        <v/>
      </c>
      <c r="O1565" s="203">
        <f>IF(OR(N1565="",A1565="",NOT(ISNUMBER(N1565)),N1565&gt;A1565),"",DATEDIF(N1565,A1565,"Y")&amp;" years, "&amp;DATEDIF(N1565,A1565,"YM")&amp;" months, "&amp;DATEDIF(N1565,A1565,"MD")&amp;" days")</f>
        <v/>
      </c>
      <c r="P1565" s="203" t="inlineStr">
        <is>
          <t>Mike Freeman</t>
        </is>
      </c>
      <c r="Q1565" s="203" t="inlineStr">
        <is>
          <t>AUS</t>
        </is>
      </c>
      <c r="R1565" s="692">
        <f>_xlfn.LET(_xlpm.d,_xlfn.XLOOKUP(P1565,'[1]Birth Dates'!$A:$A,'[1]Birth Dates'!$B:$B,"",0),IF(_xlpm.d=0,"",_xlpm.d))</f>
        <v/>
      </c>
      <c r="S1565" s="203">
        <f>IF(OR(R1565="",A1565="",NOT(ISNUMBER(R1565)),R1565&gt;A1565),"",DATEDIF(R1565,A1565,"Y")&amp;" years, "&amp;DATEDIF(R1565,A1565,"YM")&amp;" months, "&amp;DATEDIF(R1565,A1565,"MD")&amp;" days")</f>
        <v/>
      </c>
      <c r="T1565" s="203" t="n"/>
      <c r="U1565" s="203" t="n"/>
      <c r="V1565" s="692">
        <f>_xlfn.LET(_xlpm.d,_xlfn.XLOOKUP(T1565,'[1]Birth Dates'!$A:$A,'[1]Birth Dates'!$B:$B,"",0),IF(_xlpm.d=0,"",_xlpm.d))</f>
        <v/>
      </c>
      <c r="W1565" s="203">
        <f>IF(OR(V1565="",A1565="",NOT(ISNUMBER(V1565)),V1565&gt;A1565),"",DATEDIF(V1565,A1565,"Y")&amp;" years, "&amp;DATEDIF(V1565,A1565,"YM")&amp;" months, "&amp;DATEDIF(V1565,A1565,"MD")&amp;" days")</f>
        <v/>
      </c>
      <c r="X1565" s="203" t="n"/>
      <c r="Y1565" s="203" t="n"/>
      <c r="Z1565" s="203" t="n"/>
      <c r="AA1565" s="203" t="n"/>
      <c r="AB1565" s="203" t="n">
        <v>44</v>
      </c>
      <c r="AC1565" s="203" t="n"/>
      <c r="AD1565" s="203" t="n"/>
      <c r="AE1565" s="476" t="inlineStr">
        <is>
          <t>2:46.4600</t>
        </is>
      </c>
      <c r="AF1565" s="418">
        <f>IF(OR(AE1565="",AE1565="",AE1565=0),"",6.213/(AE1565*24))</f>
        <v/>
      </c>
      <c r="AG1565" s="246" t="n"/>
      <c r="AH1565" s="476" t="inlineStr"/>
      <c r="AI1565" s="418">
        <f>IF(OR(AH1565="",AH1565="",AH1565=0),"",6.213/(AH1565*24))</f>
        <v/>
      </c>
      <c r="AJ1565" s="703" t="n"/>
      <c r="AK1565" s="203" t="n"/>
      <c r="AL1565" s="203" t="n">
        <v>133</v>
      </c>
      <c r="AM1565" s="521" t="inlineStr">
        <is>
          <t>::</t>
        </is>
      </c>
      <c r="AN1565" s="671">
        <f>IF(OR(AL1565="",AM1565="",AM1565=0),"",AL1565*6.213/(AM1565*24))</f>
        <v/>
      </c>
      <c r="AO1565" s="477">
        <f>IF(AND(AL1565=AL1564,AM1565&lt;&gt;"",AM1564&lt;&gt;""),AM1565-AM1564,"")</f>
        <v/>
      </c>
      <c r="AP1565" s="203" t="n"/>
      <c r="AQ1565" s="476" t="inlineStr"/>
      <c r="AR1565" s="439">
        <f>IF(OR(AQ1565="",AQ1565="",AQ1565=0),"",6.213/(AQ1565*24))</f>
        <v/>
      </c>
      <c r="AS1565" s="436">
        <f>IF(OR(NOT(ISNUMBER(C1565)),NOT(ISNUMBER(AB1565))),"",IF(AG1565&lt;&gt;"",AG1565,AB1565)-C1565)</f>
        <v/>
      </c>
      <c r="AT1565" s="210" t="n"/>
      <c r="AU1565" s="206">
        <f>IF($B1565="","",TEXT($A1565,"yyyymmdd")&amp;"_P"&amp;$C1565&amp;"_C"&amp;$F1565&amp;"_"&amp;TRIM(RIGHT(SUBSTITUTE(TRIM(SUBSTITUTE($L1565,CHAR(160)," "))," ",REPT(" ",60)),60))&amp;IF($P1565="","","-"&amp;TRIM(RIGHT(SUBSTITUTE(TRIM(SUBSTITUTE($P1565,CHAR(160)," "))," ",REPT(" ",60)),60)))&amp;IF($T1565="","","-"&amp;TRIM(RIGHT(SUBSTITUTE(TRIM(SUBSTITUTE($T1565,CHAR(160)," "))," ",REPT(" ",60)),60)))&amp;".jpg")</f>
        <v/>
      </c>
    </row>
    <row r="1566" ht="42" customHeight="1">
      <c r="A1566" s="172" t="n">
        <v>32418</v>
      </c>
      <c r="B1566" s="203" t="inlineStr">
        <is>
          <t>Tooheys 1000 2 October, 1988</t>
        </is>
      </c>
      <c r="C1566" s="203" t="n">
        <v>17</v>
      </c>
      <c r="D1566" s="203" t="inlineStr">
        <is>
          <t>C</t>
        </is>
      </c>
      <c r="E1566" s="203" t="n">
        <v>5</v>
      </c>
      <c r="F1566" s="203" t="n">
        <v>78</v>
      </c>
      <c r="G1566" s="203" t="inlineStr">
        <is>
          <t>Bob Holden Motors</t>
        </is>
      </c>
      <c r="H1566" s="203" t="n"/>
      <c r="I1566" s="203" t="n"/>
      <c r="J1566" s="203" t="inlineStr">
        <is>
          <t>Toyota Corolla</t>
        </is>
      </c>
      <c r="K1566" s="203" t="inlineStr">
        <is>
          <t>1587 L4</t>
        </is>
      </c>
      <c r="L1566" s="203" t="inlineStr">
        <is>
          <t>Bob Holden</t>
        </is>
      </c>
      <c r="M1566" s="203" t="inlineStr">
        <is>
          <t>AUS</t>
        </is>
      </c>
      <c r="N1566" s="692">
        <f>_xlfn.LET(_xlpm.d,_xlfn.XLOOKUP(L1566,'[1]Birth Dates'!$A:$A,'[1]Birth Dates'!$B:$B,"",0),IF(_xlpm.d=0,"",_xlpm.d))</f>
        <v/>
      </c>
      <c r="O1566" s="203">
        <f>IF(OR(N1566="",A1566="",NOT(ISNUMBER(N1566)),N1566&gt;A1566),"",DATEDIF(N1566,A1566,"Y")&amp;" years, "&amp;DATEDIF(N1566,A1566,"YM")&amp;" months, "&amp;DATEDIF(N1566,A1566,"MD")&amp;" days")</f>
        <v/>
      </c>
      <c r="P1566" s="203" t="inlineStr">
        <is>
          <t>Damon Beck</t>
        </is>
      </c>
      <c r="Q1566" s="203" t="inlineStr">
        <is>
          <t>AUS</t>
        </is>
      </c>
      <c r="R1566" s="692">
        <f>_xlfn.LET(_xlpm.d,_xlfn.XLOOKUP(P1566,'[1]Birth Dates'!$A:$A,'[1]Birth Dates'!$B:$B,"",0),IF(_xlpm.d=0,"",_xlpm.d))</f>
        <v/>
      </c>
      <c r="S1566" s="203">
        <f>IF(OR(R1566="",A1566="",NOT(ISNUMBER(R1566)),R1566&gt;A1566),"",DATEDIF(R1566,A1566,"Y")&amp;" years, "&amp;DATEDIF(R1566,A1566,"YM")&amp;" months, "&amp;DATEDIF(R1566,A1566,"MD")&amp;" days")</f>
        <v/>
      </c>
      <c r="T1566" s="203" t="inlineStr">
        <is>
          <t>James Faneco</t>
        </is>
      </c>
      <c r="U1566" s="203" t="inlineStr">
        <is>
          <t>AUS</t>
        </is>
      </c>
      <c r="V1566" s="692">
        <f>_xlfn.LET(_xlpm.d,_xlfn.XLOOKUP(T1566,'[1]Birth Dates'!$A:$A,'[1]Birth Dates'!$B:$B,"",0),IF(_xlpm.d=0,"",_xlpm.d))</f>
        <v/>
      </c>
      <c r="W1566" s="203">
        <f>IF(OR(V1566="",A1566="",NOT(ISNUMBER(V1566)),V1566&gt;A1566),"",DATEDIF(V1566,A1566,"Y")&amp;" years, "&amp;DATEDIF(V1566,A1566,"YM")&amp;" months, "&amp;DATEDIF(V1566,A1566,"MD")&amp;" days")</f>
        <v/>
      </c>
      <c r="X1566" s="203" t="n"/>
      <c r="Y1566" s="203" t="n"/>
      <c r="Z1566" s="203" t="n"/>
      <c r="AA1566" s="203" t="n"/>
      <c r="AB1566" s="203" t="n">
        <v>45</v>
      </c>
      <c r="AC1566" s="203" t="n"/>
      <c r="AD1566" s="203" t="n"/>
      <c r="AE1566" s="476" t="inlineStr">
        <is>
          <t>2:46.9000</t>
        </is>
      </c>
      <c r="AF1566" s="418">
        <f>IF(OR(AE1566="",AE1566="",AE1566=0),"",6.213/(AE1566*24))</f>
        <v/>
      </c>
      <c r="AG1566" s="246" t="n"/>
      <c r="AH1566" s="476" t="inlineStr"/>
      <c r="AI1566" s="418">
        <f>IF(OR(AH1566="",AH1566="",AH1566=0),"",6.213/(AH1566*24))</f>
        <v/>
      </c>
      <c r="AJ1566" s="703" t="n"/>
      <c r="AK1566" s="203" t="n"/>
      <c r="AL1566" s="203" t="n">
        <v>128</v>
      </c>
      <c r="AM1566" s="521" t="inlineStr">
        <is>
          <t>::</t>
        </is>
      </c>
      <c r="AN1566" s="671">
        <f>IF(OR(AL1566="",AM1566="",AM1566=0),"",AL1566*6.213/(AM1566*24))</f>
        <v/>
      </c>
      <c r="AO1566" s="477">
        <f>IF(AND(AL1566=AL1565,AM1566&lt;&gt;"",AM1565&lt;&gt;""),AM1566-AM1565,"")</f>
        <v/>
      </c>
      <c r="AP1566" s="203" t="n"/>
      <c r="AQ1566" s="476" t="inlineStr"/>
      <c r="AR1566" s="439">
        <f>IF(OR(AQ1566="",AQ1566="",AQ1566=0),"",6.213/(AQ1566*24))</f>
        <v/>
      </c>
      <c r="AS1566" s="436">
        <f>IF(OR(NOT(ISNUMBER(C1566)),NOT(ISNUMBER(AB1566))),"",IF(AG1566&lt;&gt;"",AG1566,AB1566)-C1566)</f>
        <v/>
      </c>
      <c r="AT1566" s="210" t="n"/>
      <c r="AU1566" s="206">
        <f>IF($B1566="","",TEXT($A1566,"yyyymmdd")&amp;"_P"&amp;$C1566&amp;"_C"&amp;$F1566&amp;"_"&amp;TRIM(RIGHT(SUBSTITUTE(TRIM(SUBSTITUTE($L1566,CHAR(160)," "))," ",REPT(" ",60)),60))&amp;IF($P1566="","","-"&amp;TRIM(RIGHT(SUBSTITUTE(TRIM(SUBSTITUTE($P1566,CHAR(160)," "))," ",REPT(" ",60)),60)))&amp;IF($T1566="","","-"&amp;TRIM(RIGHT(SUBSTITUTE(TRIM(SUBSTITUTE($T1566,CHAR(160)," "))," ",REPT(" ",60)),60)))&amp;".jpg")</f>
        <v/>
      </c>
    </row>
    <row r="1567" ht="42" customHeight="1">
      <c r="A1567" s="172" t="n">
        <v>32418</v>
      </c>
      <c r="B1567" s="203" t="inlineStr">
        <is>
          <t>Tooheys 1000 2 October, 1988</t>
        </is>
      </c>
      <c r="C1567" s="203" t="n">
        <v>18</v>
      </c>
      <c r="D1567" s="203" t="inlineStr">
        <is>
          <t>A</t>
        </is>
      </c>
      <c r="E1567" s="203" t="n">
        <v>12</v>
      </c>
      <c r="F1567" s="203" t="n">
        <v>49</v>
      </c>
      <c r="G1567" s="203" t="inlineStr">
        <is>
          <t>Alcair Air Conditioning</t>
        </is>
      </c>
      <c r="H1567" s="203" t="n"/>
      <c r="I1567" s="203" t="n"/>
      <c r="J1567" s="203" t="inlineStr">
        <is>
          <t>Holden Commodore VL</t>
        </is>
      </c>
      <c r="K1567" s="203" t="inlineStr">
        <is>
          <t>4980 V8</t>
        </is>
      </c>
      <c r="L1567" s="203" t="inlineStr">
        <is>
          <t>Wayne Park</t>
        </is>
      </c>
      <c r="M1567" s="203" t="inlineStr">
        <is>
          <t>AUS</t>
        </is>
      </c>
      <c r="N1567" s="692">
        <f>_xlfn.LET(_xlpm.d,_xlfn.XLOOKUP(L1567,'[1]Birth Dates'!$A:$A,'[1]Birth Dates'!$B:$B,"",0),IF(_xlpm.d=0,"",_xlpm.d))</f>
        <v/>
      </c>
      <c r="O1567" s="203">
        <f>IF(OR(N1567="",A1567="",NOT(ISNUMBER(N1567)),N1567&gt;A1567),"",DATEDIF(N1567,A1567,"Y")&amp;" years, "&amp;DATEDIF(N1567,A1567,"YM")&amp;" months, "&amp;DATEDIF(N1567,A1567,"MD")&amp;" days")</f>
        <v/>
      </c>
      <c r="P1567" s="203" t="inlineStr">
        <is>
          <t>Bob Tindal</t>
        </is>
      </c>
      <c r="Q1567" s="203" t="inlineStr">
        <is>
          <t>AUS</t>
        </is>
      </c>
      <c r="R1567" s="692">
        <f>_xlfn.LET(_xlpm.d,_xlfn.XLOOKUP(P1567,'[1]Birth Dates'!$A:$A,'[1]Birth Dates'!$B:$B,"",0),IF(_xlpm.d=0,"",_xlpm.d))</f>
        <v/>
      </c>
      <c r="S1567" s="203">
        <f>IF(OR(R1567="",A1567="",NOT(ISNUMBER(R1567)),R1567&gt;A1567),"",DATEDIF(R1567,A1567,"Y")&amp;" years, "&amp;DATEDIF(R1567,A1567,"YM")&amp;" months, "&amp;DATEDIF(R1567,A1567,"MD")&amp;" days")</f>
        <v/>
      </c>
      <c r="T1567" s="203" t="n"/>
      <c r="U1567" s="203" t="n"/>
      <c r="V1567" s="692">
        <f>_xlfn.LET(_xlpm.d,_xlfn.XLOOKUP(T1567,'[1]Birth Dates'!$A:$A,'[1]Birth Dates'!$B:$B,"",0),IF(_xlpm.d=0,"",_xlpm.d))</f>
        <v/>
      </c>
      <c r="W1567" s="203">
        <f>IF(OR(V1567="",A1567="",NOT(ISNUMBER(V1567)),V1567&gt;A1567),"",DATEDIF(V1567,A1567,"Y")&amp;" years, "&amp;DATEDIF(V1567,A1567,"YM")&amp;" months, "&amp;DATEDIF(V1567,A1567,"MD")&amp;" days")</f>
        <v/>
      </c>
      <c r="X1567" s="203" t="n"/>
      <c r="Y1567" s="203" t="n"/>
      <c r="Z1567" s="203" t="n"/>
      <c r="AA1567" s="203" t="n"/>
      <c r="AB1567" s="203" t="n">
        <v>32</v>
      </c>
      <c r="AC1567" s="203" t="n"/>
      <c r="AD1567" s="203" t="n"/>
      <c r="AE1567" s="476" t="inlineStr">
        <is>
          <t>2:29.3600</t>
        </is>
      </c>
      <c r="AF1567" s="418">
        <f>IF(OR(AE1567="",AE1567="",AE1567=0),"",6.213/(AE1567*24))</f>
        <v/>
      </c>
      <c r="AG1567" s="246" t="n"/>
      <c r="AH1567" s="476" t="inlineStr"/>
      <c r="AI1567" s="418">
        <f>IF(OR(AH1567="",AH1567="",AH1567=0),"",6.213/(AH1567*24))</f>
        <v/>
      </c>
      <c r="AJ1567" s="703" t="n"/>
      <c r="AK1567" s="203" t="n"/>
      <c r="AL1567" s="203" t="n">
        <v>127</v>
      </c>
      <c r="AM1567" s="521" t="inlineStr">
        <is>
          <t>::</t>
        </is>
      </c>
      <c r="AN1567" s="671">
        <f>IF(OR(AL1567="",AM1567="",AM1567=0),"",AL1567*6.213/(AM1567*24))</f>
        <v/>
      </c>
      <c r="AO1567" s="477">
        <f>IF(AND(AL1567=AL1566,AM1567&lt;&gt;"",AM1566&lt;&gt;""),AM1567-AM1566,"")</f>
        <v/>
      </c>
      <c r="AP1567" s="203" t="n"/>
      <c r="AQ1567" s="476" t="inlineStr"/>
      <c r="AR1567" s="439">
        <f>IF(OR(AQ1567="",AQ1567="",AQ1567=0),"",6.213/(AQ1567*24))</f>
        <v/>
      </c>
      <c r="AS1567" s="436">
        <f>IF(OR(NOT(ISNUMBER(C1567)),NOT(ISNUMBER(AB1567))),"",IF(AG1567&lt;&gt;"",AG1567,AB1567)-C1567)</f>
        <v/>
      </c>
      <c r="AT1567" s="210" t="n"/>
      <c r="AU1567" s="206">
        <f>IF($B1567="","",TEXT($A1567,"yyyymmdd")&amp;"_P"&amp;$C1567&amp;"_C"&amp;$F1567&amp;"_"&amp;TRIM(RIGHT(SUBSTITUTE(TRIM(SUBSTITUTE($L1567,CHAR(160)," "))," ",REPT(" ",60)),60))&amp;IF($P1567="","","-"&amp;TRIM(RIGHT(SUBSTITUTE(TRIM(SUBSTITUTE($P1567,CHAR(160)," "))," ",REPT(" ",60)),60)))&amp;IF($T1567="","","-"&amp;TRIM(RIGHT(SUBSTITUTE(TRIM(SUBSTITUTE($T1567,CHAR(160)," "))," ",REPT(" ",60)),60)))&amp;".jpg")</f>
        <v/>
      </c>
    </row>
    <row r="1568" ht="42" customHeight="1">
      <c r="A1568" s="172" t="n">
        <v>32418</v>
      </c>
      <c r="B1568" s="203" t="inlineStr">
        <is>
          <t>Tooheys 1000 2 October, 1988</t>
        </is>
      </c>
      <c r="C1568" s="203" t="n">
        <v>19</v>
      </c>
      <c r="D1568" s="203" t="inlineStr">
        <is>
          <t>B</t>
        </is>
      </c>
      <c r="E1568" s="203" t="n">
        <v>2</v>
      </c>
      <c r="F1568" s="203" t="n">
        <v>55</v>
      </c>
      <c r="G1568" s="203" t="inlineStr">
        <is>
          <t>Bryce Racing</t>
        </is>
      </c>
      <c r="H1568" s="203" t="n"/>
      <c r="I1568" s="203" t="n"/>
      <c r="J1568" s="203" t="inlineStr">
        <is>
          <t>BMW M3</t>
        </is>
      </c>
      <c r="K1568" s="203" t="inlineStr">
        <is>
          <t>2332 L4</t>
        </is>
      </c>
      <c r="L1568" s="203" t="inlineStr">
        <is>
          <t>Paul Radisich</t>
        </is>
      </c>
      <c r="M1568" s="203" t="inlineStr">
        <is>
          <t>AUS</t>
        </is>
      </c>
      <c r="N1568" s="692">
        <f>_xlfn.LET(_xlpm.d,_xlfn.XLOOKUP(L1568,'[1]Birth Dates'!$A:$A,'[1]Birth Dates'!$B:$B,"",0),IF(_xlpm.d=0,"",_xlpm.d))</f>
        <v/>
      </c>
      <c r="O1568" s="203">
        <f>IF(OR(N1568="",A1568="",NOT(ISNUMBER(N1568)),N1568&gt;A1568),"",DATEDIF(N1568,A1568,"Y")&amp;" years, "&amp;DATEDIF(N1568,A1568,"YM")&amp;" months, "&amp;DATEDIF(N1568,A1568,"MD")&amp;" days")</f>
        <v/>
      </c>
      <c r="P1568" s="203" t="inlineStr">
        <is>
          <t>Ludwig Finauer</t>
        </is>
      </c>
      <c r="Q1568" s="203" t="inlineStr">
        <is>
          <t>DEU</t>
        </is>
      </c>
      <c r="R1568" s="692">
        <f>_xlfn.LET(_xlpm.d,_xlfn.XLOOKUP(P1568,'[1]Birth Dates'!$A:$A,'[1]Birth Dates'!$B:$B,"",0),IF(_xlpm.d=0,"",_xlpm.d))</f>
        <v/>
      </c>
      <c r="S1568" s="203">
        <f>IF(OR(R1568="",A1568="",NOT(ISNUMBER(R1568)),R1568&gt;A1568),"",DATEDIF(R1568,A1568,"Y")&amp;" years, "&amp;DATEDIF(R1568,A1568,"YM")&amp;" months, "&amp;DATEDIF(R1568,A1568,"MD")&amp;" days")</f>
        <v/>
      </c>
      <c r="T1568" s="203" t="n"/>
      <c r="U1568" s="203" t="n"/>
      <c r="V1568" s="692">
        <f>_xlfn.LET(_xlpm.d,_xlfn.XLOOKUP(T1568,'[1]Birth Dates'!$A:$A,'[1]Birth Dates'!$B:$B,"",0),IF(_xlpm.d=0,"",_xlpm.d))</f>
        <v/>
      </c>
      <c r="W1568" s="203">
        <f>IF(OR(V1568="",A1568="",NOT(ISNUMBER(V1568)),V1568&gt;A1568),"",DATEDIF(V1568,A1568,"Y")&amp;" years, "&amp;DATEDIF(V1568,A1568,"YM")&amp;" months, "&amp;DATEDIF(V1568,A1568,"MD")&amp;" days")</f>
        <v/>
      </c>
      <c r="X1568" s="203" t="n"/>
      <c r="Y1568" s="203" t="n"/>
      <c r="Z1568" s="203" t="n"/>
      <c r="AA1568" s="203" t="n"/>
      <c r="AB1568" s="203" t="n">
        <v>19</v>
      </c>
      <c r="AC1568" s="203" t="n"/>
      <c r="AD1568" s="203" t="n"/>
      <c r="AE1568" s="476" t="inlineStr">
        <is>
          <t>2:25.6000</t>
        </is>
      </c>
      <c r="AF1568" s="418">
        <f>IF(OR(AE1568="",AE1568="",AE1568=0),"",6.213/(AE1568*24))</f>
        <v/>
      </c>
      <c r="AG1568" s="246" t="n"/>
      <c r="AH1568" s="476" t="inlineStr"/>
      <c r="AI1568" s="418">
        <f>IF(OR(AH1568="",AH1568="",AH1568=0),"",6.213/(AH1568*24))</f>
        <v/>
      </c>
      <c r="AJ1568" s="703" t="n"/>
      <c r="AK1568" s="203" t="n"/>
      <c r="AL1568" s="203" t="n">
        <v>113</v>
      </c>
      <c r="AM1568" s="521" t="inlineStr">
        <is>
          <t>::</t>
        </is>
      </c>
      <c r="AN1568" s="671">
        <f>IF(OR(AL1568="",AM1568="",AM1568=0),"",AL1568*6.213/(AM1568*24))</f>
        <v/>
      </c>
      <c r="AO1568" s="477">
        <f>IF(AND(AL1568=AL1567,AM1568&lt;&gt;"",AM1567&lt;&gt;""),AM1568-AM1567,"")</f>
        <v/>
      </c>
      <c r="AP1568" s="203" t="n"/>
      <c r="AQ1568" s="476" t="inlineStr"/>
      <c r="AR1568" s="439">
        <f>IF(OR(AQ1568="",AQ1568="",AQ1568=0),"",6.213/(AQ1568*24))</f>
        <v/>
      </c>
      <c r="AS1568" s="436">
        <f>IF(OR(NOT(ISNUMBER(C1568)),NOT(ISNUMBER(AB1568))),"",IF(AG1568&lt;&gt;"",AG1568,AB1568)-C1568)</f>
        <v/>
      </c>
      <c r="AT1568" s="210" t="n"/>
      <c r="AU1568" s="206">
        <f>IF($B1568="","",TEXT($A1568,"yyyymmdd")&amp;"_P"&amp;$C1568&amp;"_C"&amp;$F1568&amp;"_"&amp;TRIM(RIGHT(SUBSTITUTE(TRIM(SUBSTITUTE($L1568,CHAR(160)," "))," ",REPT(" ",60)),60))&amp;IF($P1568="","","-"&amp;TRIM(RIGHT(SUBSTITUTE(TRIM(SUBSTITUTE($P1568,CHAR(160)," "))," ",REPT(" ",60)),60)))&amp;IF($T1568="","","-"&amp;TRIM(RIGHT(SUBSTITUTE(TRIM(SUBSTITUTE($T1568,CHAR(160)," "))," ",REPT(" ",60)),60)))&amp;".jpg")</f>
        <v/>
      </c>
    </row>
    <row r="1569" ht="56" customHeight="1">
      <c r="A1569" s="172" t="n">
        <v>32418</v>
      </c>
      <c r="B1569" s="203" t="inlineStr">
        <is>
          <t>Tooheys 1000 2 October, 1988</t>
        </is>
      </c>
      <c r="C1569" s="203" t="inlineStr">
        <is>
          <t>DNF</t>
        </is>
      </c>
      <c r="D1569" s="203" t="inlineStr">
        <is>
          <t>A</t>
        </is>
      </c>
      <c r="E1569" s="203" t="n"/>
      <c r="F1569" s="203" t="n">
        <v>22</v>
      </c>
      <c r="G1569" s="203" t="inlineStr">
        <is>
          <t>Lusty Engineering</t>
        </is>
      </c>
      <c r="H1569" s="203" t="n"/>
      <c r="I1569" s="203" t="n"/>
      <c r="J1569" s="203" t="inlineStr">
        <is>
          <t>Holden Commodore VL SS Group A</t>
        </is>
      </c>
      <c r="K1569" s="203" t="inlineStr">
        <is>
          <t>4980 V8</t>
        </is>
      </c>
      <c r="L1569" s="203" t="inlineStr">
        <is>
          <t>Graham Lusty</t>
        </is>
      </c>
      <c r="M1569" s="203" t="inlineStr">
        <is>
          <t>AUS</t>
        </is>
      </c>
      <c r="N1569" s="692">
        <f>_xlfn.LET(_xlpm.d,_xlfn.XLOOKUP(L1569,'[1]Birth Dates'!$A:$A,'[1]Birth Dates'!$B:$B,"",0),IF(_xlpm.d=0,"",_xlpm.d))</f>
        <v/>
      </c>
      <c r="O1569" s="203">
        <f>IF(OR(N1569="",A1569="",NOT(ISNUMBER(N1569)),N1569&gt;A1569),"",DATEDIF(N1569,A1569,"Y")&amp;" years, "&amp;DATEDIF(N1569,A1569,"YM")&amp;" months, "&amp;DATEDIF(N1569,A1569,"MD")&amp;" days")</f>
        <v/>
      </c>
      <c r="P1569" s="203" t="inlineStr">
        <is>
          <t>John Lusty</t>
        </is>
      </c>
      <c r="Q1569" s="203" t="inlineStr">
        <is>
          <t>AUS</t>
        </is>
      </c>
      <c r="R1569" s="692">
        <f>_xlfn.LET(_xlpm.d,_xlfn.XLOOKUP(P1569,'[1]Birth Dates'!$A:$A,'[1]Birth Dates'!$B:$B,"",0),IF(_xlpm.d=0,"",_xlpm.d))</f>
        <v/>
      </c>
      <c r="S1569" s="203">
        <f>IF(OR(R1569="",A1569="",NOT(ISNUMBER(R1569)),R1569&gt;A1569),"",DATEDIF(R1569,A1569,"Y")&amp;" years, "&amp;DATEDIF(R1569,A1569,"YM")&amp;" months, "&amp;DATEDIF(R1569,A1569,"MD")&amp;" days")</f>
        <v/>
      </c>
      <c r="T1569" s="203" t="n"/>
      <c r="U1569" s="203" t="n"/>
      <c r="V1569" s="692">
        <f>_xlfn.LET(_xlpm.d,_xlfn.XLOOKUP(T1569,'[1]Birth Dates'!$A:$A,'[1]Birth Dates'!$B:$B,"",0),IF(_xlpm.d=0,"",_xlpm.d))</f>
        <v/>
      </c>
      <c r="W1569" s="203">
        <f>IF(OR(V1569="",A1569="",NOT(ISNUMBER(V1569)),V1569&gt;A1569),"",DATEDIF(V1569,A1569,"Y")&amp;" years, "&amp;DATEDIF(V1569,A1569,"YM")&amp;" months, "&amp;DATEDIF(V1569,A1569,"MD")&amp;" days")</f>
        <v/>
      </c>
      <c r="X1569" s="203" t="n"/>
      <c r="Y1569" s="203" t="n"/>
      <c r="Z1569" s="203" t="n"/>
      <c r="AA1569" s="203" t="n"/>
      <c r="AB1569" s="203" t="n">
        <v>34</v>
      </c>
      <c r="AC1569" s="203" t="n"/>
      <c r="AD1569" s="203" t="n"/>
      <c r="AE1569" s="476" t="inlineStr">
        <is>
          <t>2:30.0600</t>
        </is>
      </c>
      <c r="AF1569" s="418">
        <f>IF(OR(AE1569="",AE1569="",AE1569=0),"",6.213/(AE1569*24))</f>
        <v/>
      </c>
      <c r="AG1569" s="246" t="n"/>
      <c r="AH1569" s="476" t="inlineStr"/>
      <c r="AI1569" s="418">
        <f>IF(OR(AH1569="",AH1569="",AH1569=0),"",6.213/(AH1569*24))</f>
        <v/>
      </c>
      <c r="AJ1569" s="703" t="n"/>
      <c r="AK1569" s="203" t="inlineStr">
        <is>
          <t>Slow Last Lap</t>
        </is>
      </c>
      <c r="AL1569" s="203" t="n">
        <v>141</v>
      </c>
      <c r="AM1569" s="521" t="inlineStr">
        <is>
          <t>::</t>
        </is>
      </c>
      <c r="AN1569" s="671">
        <f>IF(OR(AL1569="",AM1569="",AM1569=0),"",AL1569*6.213/(AM1569*24))</f>
        <v/>
      </c>
      <c r="AO1569" s="477">
        <f>IF(AND(AL1569=AL1568,AM1569&lt;&gt;"",AM1568&lt;&gt;""),AM1569-AM1568,"")</f>
        <v/>
      </c>
      <c r="AP1569" s="203" t="n"/>
      <c r="AQ1569" s="476" t="inlineStr"/>
      <c r="AR1569" s="439">
        <f>IF(OR(AQ1569="",AQ1569="",AQ1569=0),"",6.213/(AQ1569*24))</f>
        <v/>
      </c>
      <c r="AS1569" s="436">
        <f>IF(OR(NOT(ISNUMBER(C1569)),NOT(ISNUMBER(AB1569))),"",IF(AG1569&lt;&gt;"",AG1569,AB1569)-C1569)</f>
        <v/>
      </c>
      <c r="AT1569" s="210" t="n"/>
      <c r="AU1569" s="206">
        <f>IF($B1569="","",TEXT($A1569,"yyyymmdd")&amp;"_P"&amp;$C1569&amp;"_C"&amp;$F1569&amp;"_"&amp;TRIM(RIGHT(SUBSTITUTE(TRIM(SUBSTITUTE($L1569,CHAR(160)," "))," ",REPT(" ",60)),60))&amp;IF($P1569="","","-"&amp;TRIM(RIGHT(SUBSTITUTE(TRIM(SUBSTITUTE($P1569,CHAR(160)," "))," ",REPT(" ",60)),60)))&amp;IF($T1569="","","-"&amp;TRIM(RIGHT(SUBSTITUTE(TRIM(SUBSTITUTE($T1569,CHAR(160)," "))," ",REPT(" ",60)),60)))&amp;".jpg")</f>
        <v/>
      </c>
    </row>
    <row r="1570" ht="42" customHeight="1">
      <c r="A1570" s="172" t="n">
        <v>32418</v>
      </c>
      <c r="B1570" s="203" t="inlineStr">
        <is>
          <t>Tooheys 1000 2 October, 1988</t>
        </is>
      </c>
      <c r="C1570" s="203" t="inlineStr">
        <is>
          <t>DNF</t>
        </is>
      </c>
      <c r="D1570" s="203" t="inlineStr">
        <is>
          <t>A</t>
        </is>
      </c>
      <c r="E1570" s="203" t="n"/>
      <c r="F1570" s="203" t="n">
        <v>10</v>
      </c>
      <c r="G1570" s="203" t="inlineStr">
        <is>
          <t>Holden Special Vehicles</t>
        </is>
      </c>
      <c r="H1570" s="203" t="n"/>
      <c r="I1570" s="203" t="n"/>
      <c r="J1570" s="203" t="inlineStr">
        <is>
          <t>Holden Commodore VL</t>
        </is>
      </c>
      <c r="K1570" s="203" t="inlineStr">
        <is>
          <t>4980 V8</t>
        </is>
      </c>
      <c r="L1570" s="203" t="inlineStr">
        <is>
          <t>Larry Perkins</t>
        </is>
      </c>
      <c r="M1570" s="203" t="inlineStr">
        <is>
          <t>AUS</t>
        </is>
      </c>
      <c r="N1570" s="692">
        <f>_xlfn.LET(_xlpm.d,_xlfn.XLOOKUP(L1570,'[1]Birth Dates'!$A:$A,'[1]Birth Dates'!$B:$B,"",0),IF(_xlpm.d=0,"",_xlpm.d))</f>
        <v/>
      </c>
      <c r="O1570" s="203">
        <f>IF(OR(N1570="",A1570="",NOT(ISNUMBER(N1570)),N1570&gt;A1570),"",DATEDIF(N1570,A1570,"Y")&amp;" years, "&amp;DATEDIF(N1570,A1570,"YM")&amp;" months, "&amp;DATEDIF(N1570,A1570,"MD")&amp;" days")</f>
        <v/>
      </c>
      <c r="P1570" s="203" t="inlineStr">
        <is>
          <t>Denny Hulme</t>
        </is>
      </c>
      <c r="Q1570" s="203" t="inlineStr">
        <is>
          <t>NZL</t>
        </is>
      </c>
      <c r="R1570" s="692">
        <f>_xlfn.LET(_xlpm.d,_xlfn.XLOOKUP(P1570,'[1]Birth Dates'!$A:$A,'[1]Birth Dates'!$B:$B,"",0),IF(_xlpm.d=0,"",_xlpm.d))</f>
        <v/>
      </c>
      <c r="S1570" s="203">
        <f>IF(OR(R1570="",A1570="",NOT(ISNUMBER(R1570)),R1570&gt;A1570),"",DATEDIF(R1570,A1570,"Y")&amp;" years, "&amp;DATEDIF(R1570,A1570,"YM")&amp;" months, "&amp;DATEDIF(R1570,A1570,"MD")&amp;" days")</f>
        <v/>
      </c>
      <c r="T1570" s="203" t="inlineStr">
        <is>
          <t>Tom Walkinshaw</t>
        </is>
      </c>
      <c r="U1570" s="203" t="inlineStr">
        <is>
          <t>GBR</t>
        </is>
      </c>
      <c r="V1570" s="692">
        <f>_xlfn.LET(_xlpm.d,_xlfn.XLOOKUP(T1570,'[1]Birth Dates'!$A:$A,'[1]Birth Dates'!$B:$B,"",0),IF(_xlpm.d=0,"",_xlpm.d))</f>
        <v/>
      </c>
      <c r="W1570" s="203">
        <f>IF(OR(V1570="",A1570="",NOT(ISNUMBER(V1570)),V1570&gt;A1570),"",DATEDIF(V1570,A1570,"Y")&amp;" years, "&amp;DATEDIF(V1570,A1570,"YM")&amp;" months, "&amp;DATEDIF(V1570,A1570,"MD")&amp;" days")</f>
        <v/>
      </c>
      <c r="X1570" s="203" t="n"/>
      <c r="Y1570" s="203" t="n"/>
      <c r="Z1570" s="203" t="n"/>
      <c r="AA1570" s="203" t="n"/>
      <c r="AB1570" s="203" t="n">
        <v>8</v>
      </c>
      <c r="AC1570" s="203" t="n"/>
      <c r="AD1570" s="203" t="n"/>
      <c r="AE1570" s="476" t="inlineStr">
        <is>
          <t>2:21.0000</t>
        </is>
      </c>
      <c r="AF1570" s="418">
        <f>IF(OR(AE1570="",AE1570="",AE1570=0),"",6.213/(AE1570*24))</f>
        <v/>
      </c>
      <c r="AG1570" s="246" t="n"/>
      <c r="AH1570" s="476" t="inlineStr"/>
      <c r="AI1570" s="418">
        <f>IF(OR(AH1570="",AH1570="",AH1570=0),"",6.213/(AH1570*24))</f>
        <v/>
      </c>
      <c r="AJ1570" s="703" t="n"/>
      <c r="AK1570" s="203" t="inlineStr">
        <is>
          <t>Engine</t>
        </is>
      </c>
      <c r="AL1570" s="203" t="n">
        <v>137</v>
      </c>
      <c r="AM1570" s="521" t="inlineStr">
        <is>
          <t>::</t>
        </is>
      </c>
      <c r="AN1570" s="671">
        <f>IF(OR(AL1570="",AM1570="",AM1570=0),"",AL1570*6.213/(AM1570*24))</f>
        <v/>
      </c>
      <c r="AO1570" s="477">
        <f>IF(AND(AL1570=AL1569,AM1570&lt;&gt;"",AM1569&lt;&gt;""),AM1570-AM1569,"")</f>
        <v/>
      </c>
      <c r="AP1570" s="203" t="n"/>
      <c r="AQ1570" s="476" t="inlineStr"/>
      <c r="AR1570" s="439">
        <f>IF(OR(AQ1570="",AQ1570="",AQ1570=0),"",6.213/(AQ1570*24))</f>
        <v/>
      </c>
      <c r="AS1570" s="436">
        <f>IF(OR(NOT(ISNUMBER(C1570)),NOT(ISNUMBER(AB1570))),"",IF(AG1570&lt;&gt;"",AG1570,AB1570)-C1570)</f>
        <v/>
      </c>
      <c r="AT1570" s="210" t="n"/>
      <c r="AU1570" s="206">
        <f>IF($B1570="","",TEXT($A1570,"yyyymmdd")&amp;"_P"&amp;$C1570&amp;"_C"&amp;$F1570&amp;"_"&amp;TRIM(RIGHT(SUBSTITUTE(TRIM(SUBSTITUTE($L1570,CHAR(160)," "))," ",REPT(" ",60)),60))&amp;IF($P1570="","","-"&amp;TRIM(RIGHT(SUBSTITUTE(TRIM(SUBSTITUTE($P1570,CHAR(160)," "))," ",REPT(" ",60)),60)))&amp;IF($T1570="","","-"&amp;TRIM(RIGHT(SUBSTITUTE(TRIM(SUBSTITUTE($T1570,CHAR(160)," "))," ",REPT(" ",60)),60)))&amp;".jpg")</f>
        <v/>
      </c>
    </row>
    <row r="1571" ht="42" customHeight="1">
      <c r="A1571" s="172" t="n">
        <v>32418</v>
      </c>
      <c r="B1571" s="203" t="inlineStr">
        <is>
          <t>Tooheys 1000 2 October, 1988</t>
        </is>
      </c>
      <c r="C1571" s="203" t="inlineStr">
        <is>
          <t>DNF</t>
        </is>
      </c>
      <c r="D1571" s="203" t="inlineStr">
        <is>
          <t>A</t>
        </is>
      </c>
      <c r="E1571" s="203" t="n"/>
      <c r="F1571" s="203" t="n">
        <v>39</v>
      </c>
      <c r="G1571" s="203" t="inlineStr">
        <is>
          <t>Lansvale Smash Repairs Pty Ltd</t>
        </is>
      </c>
      <c r="H1571" s="203" t="n"/>
      <c r="I1571" s="203" t="n"/>
      <c r="J1571" s="203" t="inlineStr">
        <is>
          <t>Holden Commodore VL</t>
        </is>
      </c>
      <c r="K1571" s="203" t="inlineStr">
        <is>
          <t>4980 V8</t>
        </is>
      </c>
      <c r="L1571" s="203" t="inlineStr">
        <is>
          <t>Trevor Ashby</t>
        </is>
      </c>
      <c r="M1571" s="203" t="inlineStr">
        <is>
          <t>AUS</t>
        </is>
      </c>
      <c r="N1571" s="692">
        <f>_xlfn.LET(_xlpm.d,_xlfn.XLOOKUP(L1571,'[1]Birth Dates'!$A:$A,'[1]Birth Dates'!$B:$B,"",0),IF(_xlpm.d=0,"",_xlpm.d))</f>
        <v/>
      </c>
      <c r="O1571" s="203">
        <f>IF(OR(N1571="",A1571="",NOT(ISNUMBER(N1571)),N1571&gt;A1571),"",DATEDIF(N1571,A1571,"Y")&amp;" years, "&amp;DATEDIF(N1571,A1571,"YM")&amp;" months, "&amp;DATEDIF(N1571,A1571,"MD")&amp;" days")</f>
        <v/>
      </c>
      <c r="P1571" s="203" t="inlineStr">
        <is>
          <t>Steve Reed</t>
        </is>
      </c>
      <c r="Q1571" s="203" t="inlineStr">
        <is>
          <t>AUS</t>
        </is>
      </c>
      <c r="R1571" s="692">
        <f>_xlfn.LET(_xlpm.d,_xlfn.XLOOKUP(P1571,'[1]Birth Dates'!$A:$A,'[1]Birth Dates'!$B:$B,"",0),IF(_xlpm.d=0,"",_xlpm.d))</f>
        <v/>
      </c>
      <c r="S1571" s="203">
        <f>IF(OR(R1571="",A1571="",NOT(ISNUMBER(R1571)),R1571&gt;A1571),"",DATEDIF(R1571,A1571,"Y")&amp;" years, "&amp;DATEDIF(R1571,A1571,"YM")&amp;" months, "&amp;DATEDIF(R1571,A1571,"MD")&amp;" days")</f>
        <v/>
      </c>
      <c r="T1571" s="203" t="n"/>
      <c r="U1571" s="203" t="n"/>
      <c r="V1571" s="692">
        <f>_xlfn.LET(_xlpm.d,_xlfn.XLOOKUP(T1571,'[1]Birth Dates'!$A:$A,'[1]Birth Dates'!$B:$B,"",0),IF(_xlpm.d=0,"",_xlpm.d))</f>
        <v/>
      </c>
      <c r="W1571" s="203">
        <f>IF(OR(V1571="",A1571="",NOT(ISNUMBER(V1571)),V1571&gt;A1571),"",DATEDIF(V1571,A1571,"Y")&amp;" years, "&amp;DATEDIF(V1571,A1571,"YM")&amp;" months, "&amp;DATEDIF(V1571,A1571,"MD")&amp;" days")</f>
        <v/>
      </c>
      <c r="X1571" s="203" t="n"/>
      <c r="Y1571" s="203" t="n"/>
      <c r="Z1571" s="203" t="n"/>
      <c r="AA1571" s="203" t="n"/>
      <c r="AB1571" s="203" t="n">
        <v>26</v>
      </c>
      <c r="AC1571" s="203" t="n"/>
      <c r="AD1571" s="203" t="n"/>
      <c r="AE1571" s="476" t="inlineStr">
        <is>
          <t>2:27.3400</t>
        </is>
      </c>
      <c r="AF1571" s="418">
        <f>IF(OR(AE1571="",AE1571="",AE1571=0),"",6.213/(AE1571*24))</f>
        <v/>
      </c>
      <c r="AG1571" s="246" t="n"/>
      <c r="AH1571" s="476" t="inlineStr"/>
      <c r="AI1571" s="418">
        <f>IF(OR(AH1571="",AH1571="",AH1571=0),"",6.213/(AH1571*24))</f>
        <v/>
      </c>
      <c r="AJ1571" s="703" t="n"/>
      <c r="AK1571" s="203" t="inlineStr">
        <is>
          <t>Slow Last Lap</t>
        </is>
      </c>
      <c r="AL1571" s="203" t="n">
        <v>135</v>
      </c>
      <c r="AM1571" s="521" t="inlineStr">
        <is>
          <t>::</t>
        </is>
      </c>
      <c r="AN1571" s="671">
        <f>IF(OR(AL1571="",AM1571="",AM1571=0),"",AL1571*6.213/(AM1571*24))</f>
        <v/>
      </c>
      <c r="AO1571" s="477">
        <f>IF(AND(AL1571=AL1570,AM1571&lt;&gt;"",AM1570&lt;&gt;""),AM1571-AM1570,"")</f>
        <v/>
      </c>
      <c r="AP1571" s="203" t="n"/>
      <c r="AQ1571" s="476" t="inlineStr"/>
      <c r="AR1571" s="439">
        <f>IF(OR(AQ1571="",AQ1571="",AQ1571=0),"",6.213/(AQ1571*24))</f>
        <v/>
      </c>
      <c r="AS1571" s="436">
        <f>IF(OR(NOT(ISNUMBER(C1571)),NOT(ISNUMBER(AB1571))),"",IF(AG1571&lt;&gt;"",AG1571,AB1571)-C1571)</f>
        <v/>
      </c>
      <c r="AT1571" s="210" t="n"/>
      <c r="AU1571" s="206">
        <f>IF($B1571="","",TEXT($A1571,"yyyymmdd")&amp;"_P"&amp;$C1571&amp;"_C"&amp;$F1571&amp;"_"&amp;TRIM(RIGHT(SUBSTITUTE(TRIM(SUBSTITUTE($L1571,CHAR(160)," "))," ",REPT(" ",60)),60))&amp;IF($P1571="","","-"&amp;TRIM(RIGHT(SUBSTITUTE(TRIM(SUBSTITUTE($P1571,CHAR(160)," "))," ",REPT(" ",60)),60)))&amp;IF($T1571="","","-"&amp;TRIM(RIGHT(SUBSTITUTE(TRIM(SUBSTITUTE($T1571,CHAR(160)," "))," ",REPT(" ",60)),60)))&amp;".jpg")</f>
        <v/>
      </c>
    </row>
    <row r="1572" ht="42" customHeight="1">
      <c r="A1572" s="172" t="n">
        <v>32418</v>
      </c>
      <c r="B1572" s="203" t="inlineStr">
        <is>
          <t>Tooheys 1000 2 October, 1988</t>
        </is>
      </c>
      <c r="C1572" s="203" t="inlineStr">
        <is>
          <t>DNF</t>
        </is>
      </c>
      <c r="D1572" s="203" t="inlineStr">
        <is>
          <t>A</t>
        </is>
      </c>
      <c r="E1572" s="203" t="n"/>
      <c r="F1572" s="203" t="n">
        <v>9</v>
      </c>
      <c r="G1572" s="203" t="inlineStr">
        <is>
          <t>Allan Moffat Enterprises Pty Ltd</t>
        </is>
      </c>
      <c r="H1572" s="203" t="n"/>
      <c r="I1572" s="203" t="n"/>
      <c r="J1572" s="203" t="inlineStr">
        <is>
          <t>Ford Sierra RS500</t>
        </is>
      </c>
      <c r="K1572" s="203" t="inlineStr">
        <is>
          <t>1993 tc L4</t>
        </is>
      </c>
      <c r="L1572" s="203" t="inlineStr">
        <is>
          <t>Klaus Niedzwiedz</t>
        </is>
      </c>
      <c r="M1572" s="203" t="inlineStr">
        <is>
          <t>DEU</t>
        </is>
      </c>
      <c r="N1572" s="692">
        <f>_xlfn.LET(_xlpm.d,_xlfn.XLOOKUP(L1572,'[1]Birth Dates'!$A:$A,'[1]Birth Dates'!$B:$B,"",0),IF(_xlpm.d=0,"",_xlpm.d))</f>
        <v/>
      </c>
      <c r="O1572" s="203">
        <f>IF(OR(N1572="",A1572="",NOT(ISNUMBER(N1572)),N1572&gt;A1572),"",DATEDIF(N1572,A1572,"Y")&amp;" years, "&amp;DATEDIF(N1572,A1572,"YM")&amp;" months, "&amp;DATEDIF(N1572,A1572,"MD")&amp;" days")</f>
        <v/>
      </c>
      <c r="P1572" s="203" t="inlineStr">
        <is>
          <t>Allan Moffat</t>
        </is>
      </c>
      <c r="Q1572" s="203" t="inlineStr">
        <is>
          <t>CAN</t>
        </is>
      </c>
      <c r="R1572" s="692">
        <f>_xlfn.LET(_xlpm.d,_xlfn.XLOOKUP(P1572,'[1]Birth Dates'!$A:$A,'[1]Birth Dates'!$B:$B,"",0),IF(_xlpm.d=0,"",_xlpm.d))</f>
        <v/>
      </c>
      <c r="S1572" s="203">
        <f>IF(OR(R1572="",A1572="",NOT(ISNUMBER(R1572)),R1572&gt;A1572),"",DATEDIF(R1572,A1572,"Y")&amp;" years, "&amp;DATEDIF(R1572,A1572,"YM")&amp;" months, "&amp;DATEDIF(R1572,A1572,"MD")&amp;" days")</f>
        <v/>
      </c>
      <c r="T1572" s="203" t="inlineStr">
        <is>
          <t>Gregg Hansford</t>
        </is>
      </c>
      <c r="U1572" s="203" t="inlineStr">
        <is>
          <t>AUS</t>
        </is>
      </c>
      <c r="V1572" s="692">
        <f>_xlfn.LET(_xlpm.d,_xlfn.XLOOKUP(T1572,'[1]Birth Dates'!$A:$A,'[1]Birth Dates'!$B:$B,"",0),IF(_xlpm.d=0,"",_xlpm.d))</f>
        <v/>
      </c>
      <c r="W1572" s="203">
        <f>IF(OR(V1572="",A1572="",NOT(ISNUMBER(V1572)),V1572&gt;A1572),"",DATEDIF(V1572,A1572,"Y")&amp;" years, "&amp;DATEDIF(V1572,A1572,"YM")&amp;" months, "&amp;DATEDIF(V1572,A1572,"MD")&amp;" days")</f>
        <v/>
      </c>
      <c r="X1572" s="203" t="n"/>
      <c r="Y1572" s="203" t="n"/>
      <c r="Z1572" s="203" t="n"/>
      <c r="AA1572" s="203" t="n"/>
      <c r="AB1572" s="203" t="n">
        <v>4</v>
      </c>
      <c r="AC1572" s="203" t="n"/>
      <c r="AD1572" s="203" t="n"/>
      <c r="AE1572" s="476" t="inlineStr">
        <is>
          <t>2:18.0200</t>
        </is>
      </c>
      <c r="AF1572" s="418">
        <f>IF(OR(AE1572="",AE1572="",AE1572=0),"",6.213/(AE1572*24))</f>
        <v/>
      </c>
      <c r="AG1572" s="246" t="n">
        <v>1</v>
      </c>
      <c r="AH1572" s="476" t="inlineStr">
        <is>
          <t>2:18.2400</t>
        </is>
      </c>
      <c r="AI1572" s="418">
        <f>IF(OR(AH1572="",AH1572="",AH1572=0),"",6.213/(AH1572*24))</f>
        <v/>
      </c>
      <c r="AJ1572" s="703" t="n"/>
      <c r="AK1572" s="203" t="inlineStr">
        <is>
          <t>Overheating</t>
        </is>
      </c>
      <c r="AL1572" s="203" t="n">
        <v>129</v>
      </c>
      <c r="AM1572" s="521" t="inlineStr">
        <is>
          <t>::</t>
        </is>
      </c>
      <c r="AN1572" s="671">
        <f>IF(OR(AL1572="",AM1572="",AM1572=0),"",AL1572*6.213/(AM1572*24))</f>
        <v/>
      </c>
      <c r="AO1572" s="477">
        <f>IF(AND(AL1572=AL1571,AM1572&lt;&gt;"",AM1571&lt;&gt;""),AM1572-AM1571,"")</f>
        <v/>
      </c>
      <c r="AP1572" s="203" t="n"/>
      <c r="AQ1572" s="476" t="inlineStr"/>
      <c r="AR1572" s="439">
        <f>IF(OR(AQ1572="",AQ1572="",AQ1572=0),"",6.213/(AQ1572*24))</f>
        <v/>
      </c>
      <c r="AS1572" s="436">
        <f>IF(OR(NOT(ISNUMBER(C1572)),NOT(ISNUMBER(AB1572))),"",IF(AG1572&lt;&gt;"",AG1572,AB1572)-C1572)</f>
        <v/>
      </c>
      <c r="AT1572" s="210" t="n"/>
      <c r="AU1572" s="206">
        <f>IF($B1572="","",TEXT($A1572,"yyyymmdd")&amp;"_P"&amp;$C1572&amp;"_C"&amp;$F1572&amp;"_"&amp;TRIM(RIGHT(SUBSTITUTE(TRIM(SUBSTITUTE($L1572,CHAR(160)," "))," ",REPT(" ",60)),60))&amp;IF($P1572="","","-"&amp;TRIM(RIGHT(SUBSTITUTE(TRIM(SUBSTITUTE($P1572,CHAR(160)," "))," ",REPT(" ",60)),60)))&amp;IF($T1572="","","-"&amp;TRIM(RIGHT(SUBSTITUTE(TRIM(SUBSTITUTE($T1572,CHAR(160)," "))," ",REPT(" ",60)),60)))&amp;".jpg")</f>
        <v/>
      </c>
    </row>
    <row r="1573" ht="42" customHeight="1">
      <c r="A1573" s="172" t="n">
        <v>32418</v>
      </c>
      <c r="B1573" s="203" t="inlineStr">
        <is>
          <t>Tooheys 1000 2 October, 1988</t>
        </is>
      </c>
      <c r="C1573" s="203" t="inlineStr">
        <is>
          <t>DNF</t>
        </is>
      </c>
      <c r="D1573" s="203" t="inlineStr">
        <is>
          <t>A</t>
        </is>
      </c>
      <c r="E1573" s="203" t="n"/>
      <c r="F1573" s="203" t="n">
        <v>41</v>
      </c>
      <c r="G1573" s="203" t="inlineStr">
        <is>
          <t>Mulvihill Motorsport</t>
        </is>
      </c>
      <c r="H1573" s="203" t="n"/>
      <c r="I1573" s="203" t="n"/>
      <c r="J1573" s="203" t="inlineStr">
        <is>
          <t>Holden Commodore VL</t>
        </is>
      </c>
      <c r="K1573" s="203" t="inlineStr">
        <is>
          <t>4980 V8</t>
        </is>
      </c>
      <c r="L1573" s="203" t="inlineStr">
        <is>
          <t>Tony Mulvihill</t>
        </is>
      </c>
      <c r="M1573" s="203" t="inlineStr">
        <is>
          <t>AUS</t>
        </is>
      </c>
      <c r="N1573" s="692">
        <f>_xlfn.LET(_xlpm.d,_xlfn.XLOOKUP(L1573,'[1]Birth Dates'!$A:$A,'[1]Birth Dates'!$B:$B,"",0),IF(_xlpm.d=0,"",_xlpm.d))</f>
        <v/>
      </c>
      <c r="O1573" s="203">
        <f>IF(OR(N1573="",A1573="",NOT(ISNUMBER(N1573)),N1573&gt;A1573),"",DATEDIF(N1573,A1573,"Y")&amp;" years, "&amp;DATEDIF(N1573,A1573,"YM")&amp;" months, "&amp;DATEDIF(N1573,A1573,"MD")&amp;" days")</f>
        <v/>
      </c>
      <c r="P1573" s="203" t="inlineStr">
        <is>
          <t>Geoff Leeds</t>
        </is>
      </c>
      <c r="Q1573" s="203" t="inlineStr">
        <is>
          <t>AUS</t>
        </is>
      </c>
      <c r="R1573" s="692">
        <f>_xlfn.LET(_xlpm.d,_xlfn.XLOOKUP(P1573,'[1]Birth Dates'!$A:$A,'[1]Birth Dates'!$B:$B,"",0),IF(_xlpm.d=0,"",_xlpm.d))</f>
        <v/>
      </c>
      <c r="S1573" s="203">
        <f>IF(OR(R1573="",A1573="",NOT(ISNUMBER(R1573)),R1573&gt;A1573),"",DATEDIF(R1573,A1573,"Y")&amp;" years, "&amp;DATEDIF(R1573,A1573,"YM")&amp;" months, "&amp;DATEDIF(R1573,A1573,"MD")&amp;" days")</f>
        <v/>
      </c>
      <c r="T1573" s="203" t="n"/>
      <c r="U1573" s="203" t="n"/>
      <c r="V1573" s="692">
        <f>_xlfn.LET(_xlpm.d,_xlfn.XLOOKUP(T1573,'[1]Birth Dates'!$A:$A,'[1]Birth Dates'!$B:$B,"",0),IF(_xlpm.d=0,"",_xlpm.d))</f>
        <v/>
      </c>
      <c r="W1573" s="203">
        <f>IF(OR(V1573="",A1573="",NOT(ISNUMBER(V1573)),V1573&gt;A1573),"",DATEDIF(V1573,A1573,"Y")&amp;" years, "&amp;DATEDIF(V1573,A1573,"YM")&amp;" months, "&amp;DATEDIF(V1573,A1573,"MD")&amp;" days")</f>
        <v/>
      </c>
      <c r="X1573" s="203" t="n"/>
      <c r="Y1573" s="203" t="n"/>
      <c r="Z1573" s="203" t="n"/>
      <c r="AA1573" s="203" t="n"/>
      <c r="AB1573" s="203" t="n">
        <v>31</v>
      </c>
      <c r="AC1573" s="203" t="n"/>
      <c r="AD1573" s="203" t="n"/>
      <c r="AE1573" s="476" t="inlineStr">
        <is>
          <t>2:28.6800</t>
        </is>
      </c>
      <c r="AF1573" s="418">
        <f>IF(OR(AE1573="",AE1573="",AE1573=0),"",6.213/(AE1573*24))</f>
        <v/>
      </c>
      <c r="AG1573" s="246" t="n"/>
      <c r="AH1573" s="476" t="inlineStr"/>
      <c r="AI1573" s="418">
        <f>IF(OR(AH1573="",AH1573="",AH1573=0),"",6.213/(AH1573*24))</f>
        <v/>
      </c>
      <c r="AJ1573" s="703" t="n"/>
      <c r="AK1573" s="203" t="inlineStr">
        <is>
          <t>Slow Last Lap</t>
        </is>
      </c>
      <c r="AL1573" s="203" t="n">
        <v>118</v>
      </c>
      <c r="AM1573" s="521" t="inlineStr">
        <is>
          <t>::</t>
        </is>
      </c>
      <c r="AN1573" s="671">
        <f>IF(OR(AL1573="",AM1573="",AM1573=0),"",AL1573*6.213/(AM1573*24))</f>
        <v/>
      </c>
      <c r="AO1573" s="477">
        <f>IF(AND(AL1573=AL1572,AM1573&lt;&gt;"",AM1572&lt;&gt;""),AM1573-AM1572,"")</f>
        <v/>
      </c>
      <c r="AP1573" s="203" t="n"/>
      <c r="AQ1573" s="476" t="inlineStr"/>
      <c r="AR1573" s="439">
        <f>IF(OR(AQ1573="",AQ1573="",AQ1573=0),"",6.213/(AQ1573*24))</f>
        <v/>
      </c>
      <c r="AS1573" s="436">
        <f>IF(OR(NOT(ISNUMBER(C1573)),NOT(ISNUMBER(AB1573))),"",IF(AG1573&lt;&gt;"",AG1573,AB1573)-C1573)</f>
        <v/>
      </c>
      <c r="AT1573" s="210" t="n"/>
      <c r="AU1573" s="206">
        <f>IF($B1573="","",TEXT($A1573,"yyyymmdd")&amp;"_P"&amp;$C1573&amp;"_C"&amp;$F1573&amp;"_"&amp;TRIM(RIGHT(SUBSTITUTE(TRIM(SUBSTITUTE($L1573,CHAR(160)," "))," ",REPT(" ",60)),60))&amp;IF($P1573="","","-"&amp;TRIM(RIGHT(SUBSTITUTE(TRIM(SUBSTITUTE($P1573,CHAR(160)," "))," ",REPT(" ",60)),60)))&amp;IF($T1573="","","-"&amp;TRIM(RIGHT(SUBSTITUTE(TRIM(SUBSTITUTE($T1573,CHAR(160)," "))," ",REPT(" ",60)),60)))&amp;".jpg")</f>
        <v/>
      </c>
    </row>
    <row r="1574" ht="42" customHeight="1">
      <c r="A1574" s="172" t="n">
        <v>32418</v>
      </c>
      <c r="B1574" s="203" t="inlineStr">
        <is>
          <t>Tooheys 1000 2 October, 1988</t>
        </is>
      </c>
      <c r="C1574" s="203" t="inlineStr">
        <is>
          <t>DNF</t>
        </is>
      </c>
      <c r="D1574" s="203" t="inlineStr">
        <is>
          <t>C</t>
        </is>
      </c>
      <c r="E1574" s="203" t="n"/>
      <c r="F1574" s="203" t="n">
        <v>75</v>
      </c>
      <c r="G1574" s="203" t="inlineStr">
        <is>
          <t>Belgrave 2-Way Radio Services</t>
        </is>
      </c>
      <c r="H1574" s="203" t="n"/>
      <c r="I1574" s="203" t="n"/>
      <c r="J1574" s="203" t="inlineStr">
        <is>
          <t>Toyota Corolla Sprinter</t>
        </is>
      </c>
      <c r="K1574" s="203" t="inlineStr">
        <is>
          <t>1587 L4</t>
        </is>
      </c>
      <c r="L1574" s="203" t="inlineStr">
        <is>
          <t>Michael Mortimer</t>
        </is>
      </c>
      <c r="M1574" s="203" t="inlineStr">
        <is>
          <t>AUS</t>
        </is>
      </c>
      <c r="N1574" s="692">
        <f>_xlfn.LET(_xlpm.d,_xlfn.XLOOKUP(L1574,'[1]Birth Dates'!$A:$A,'[1]Birth Dates'!$B:$B,"",0),IF(_xlpm.d=0,"",_xlpm.d))</f>
        <v/>
      </c>
      <c r="O1574" s="203">
        <f>IF(OR(N1574="",A1574="",NOT(ISNUMBER(N1574)),N1574&gt;A1574),"",DATEDIF(N1574,A1574,"Y")&amp;" years, "&amp;DATEDIF(N1574,A1574,"YM")&amp;" months, "&amp;DATEDIF(N1574,A1574,"MD")&amp;" days")</f>
        <v/>
      </c>
      <c r="P1574" s="203" t="inlineStr">
        <is>
          <t>David Ratcliff</t>
        </is>
      </c>
      <c r="Q1574" s="203" t="inlineStr">
        <is>
          <t>AUS</t>
        </is>
      </c>
      <c r="R1574" s="692">
        <f>_xlfn.LET(_xlpm.d,_xlfn.XLOOKUP(P1574,'[1]Birth Dates'!$A:$A,'[1]Birth Dates'!$B:$B,"",0),IF(_xlpm.d=0,"",_xlpm.d))</f>
        <v/>
      </c>
      <c r="S1574" s="203">
        <f>IF(OR(R1574="",A1574="",NOT(ISNUMBER(R1574)),R1574&gt;A1574),"",DATEDIF(R1574,A1574,"Y")&amp;" years, "&amp;DATEDIF(R1574,A1574,"YM")&amp;" months, "&amp;DATEDIF(R1574,A1574,"MD")&amp;" days")</f>
        <v/>
      </c>
      <c r="T1574" s="203" t="n"/>
      <c r="U1574" s="203" t="n"/>
      <c r="V1574" s="692">
        <f>_xlfn.LET(_xlpm.d,_xlfn.XLOOKUP(T1574,'[1]Birth Dates'!$A:$A,'[1]Birth Dates'!$B:$B,"",0),IF(_xlpm.d=0,"",_xlpm.d))</f>
        <v/>
      </c>
      <c r="W1574" s="203">
        <f>IF(OR(V1574="",A1574="",NOT(ISNUMBER(V1574)),V1574&gt;A1574),"",DATEDIF(V1574,A1574,"Y")&amp;" years, "&amp;DATEDIF(V1574,A1574,"YM")&amp;" months, "&amp;DATEDIF(V1574,A1574,"MD")&amp;" days")</f>
        <v/>
      </c>
      <c r="X1574" s="203" t="n"/>
      <c r="Y1574" s="203" t="n"/>
      <c r="Z1574" s="203" t="n"/>
      <c r="AA1574" s="203" t="n"/>
      <c r="AB1574" s="203" t="n">
        <v>48</v>
      </c>
      <c r="AC1574" s="203" t="n"/>
      <c r="AD1574" s="203" t="n"/>
      <c r="AE1574" s="476" t="inlineStr">
        <is>
          <t>2:49.9600</t>
        </is>
      </c>
      <c r="AF1574" s="418">
        <f>IF(OR(AE1574="",AE1574="",AE1574=0),"",6.213/(AE1574*24))</f>
        <v/>
      </c>
      <c r="AG1574" s="246" t="n"/>
      <c r="AH1574" s="476" t="inlineStr"/>
      <c r="AI1574" s="418">
        <f>IF(OR(AH1574="",AH1574="",AH1574=0),"",6.213/(AH1574*24))</f>
        <v/>
      </c>
      <c r="AJ1574" s="703" t="n"/>
      <c r="AK1574" s="203" t="inlineStr">
        <is>
          <t>Cam Follower</t>
        </is>
      </c>
      <c r="AL1574" s="203" t="n">
        <v>118</v>
      </c>
      <c r="AM1574" s="521" t="inlineStr">
        <is>
          <t>::</t>
        </is>
      </c>
      <c r="AN1574" s="671">
        <f>IF(OR(AL1574="",AM1574="",AM1574=0),"",AL1574*6.213/(AM1574*24))</f>
        <v/>
      </c>
      <c r="AO1574" s="477">
        <f>IF(AND(AL1574=AL1573,AM1574&lt;&gt;"",AM1573&lt;&gt;""),AM1574-AM1573,"")</f>
        <v/>
      </c>
      <c r="AP1574" s="203" t="n"/>
      <c r="AQ1574" s="476" t="inlineStr"/>
      <c r="AR1574" s="439">
        <f>IF(OR(AQ1574="",AQ1574="",AQ1574=0),"",6.213/(AQ1574*24))</f>
        <v/>
      </c>
      <c r="AS1574" s="436">
        <f>IF(OR(NOT(ISNUMBER(C1574)),NOT(ISNUMBER(AB1574))),"",IF(AG1574&lt;&gt;"",AG1574,AB1574)-C1574)</f>
        <v/>
      </c>
      <c r="AT1574" s="210" t="n"/>
      <c r="AU1574" s="206">
        <f>IF($B1574="","",TEXT($A1574,"yyyymmdd")&amp;"_P"&amp;$C1574&amp;"_C"&amp;$F1574&amp;"_"&amp;TRIM(RIGHT(SUBSTITUTE(TRIM(SUBSTITUTE($L1574,CHAR(160)," "))," ",REPT(" ",60)),60))&amp;IF($P1574="","","-"&amp;TRIM(RIGHT(SUBSTITUTE(TRIM(SUBSTITUTE($P1574,CHAR(160)," "))," ",REPT(" ",60)),60)))&amp;IF($T1574="","","-"&amp;TRIM(RIGHT(SUBSTITUTE(TRIM(SUBSTITUTE($T1574,CHAR(160)," "))," ",REPT(" ",60)),60)))&amp;".jpg")</f>
        <v/>
      </c>
    </row>
    <row r="1575" ht="42" customHeight="1">
      <c r="A1575" s="172" t="n">
        <v>32418</v>
      </c>
      <c r="B1575" s="203" t="inlineStr">
        <is>
          <t>Tooheys 1000 2 October, 1988</t>
        </is>
      </c>
      <c r="C1575" s="203" t="inlineStr">
        <is>
          <t>DNF</t>
        </is>
      </c>
      <c r="D1575" s="203" t="inlineStr">
        <is>
          <t>A</t>
        </is>
      </c>
      <c r="E1575" s="203" t="n"/>
      <c r="F1575" s="203" t="n">
        <v>45</v>
      </c>
      <c r="G1575" s="203" t="inlineStr">
        <is>
          <t>Mark Petch Motorsport / Wolf Racing Australasia</t>
        </is>
      </c>
      <c r="H1575" s="203" t="n"/>
      <c r="I1575" s="203" t="n"/>
      <c r="J1575" s="203" t="inlineStr">
        <is>
          <t>Ford Sierra RS500</t>
        </is>
      </c>
      <c r="K1575" s="203" t="inlineStr">
        <is>
          <t>1993 tc L4</t>
        </is>
      </c>
      <c r="L1575" s="203" t="inlineStr">
        <is>
          <t>Armin Hahne</t>
        </is>
      </c>
      <c r="M1575" s="203" t="inlineStr">
        <is>
          <t>DEU</t>
        </is>
      </c>
      <c r="N1575" s="692">
        <f>_xlfn.LET(_xlpm.d,_xlfn.XLOOKUP(L1575,'[1]Birth Dates'!$A:$A,'[1]Birth Dates'!$B:$B,"",0),IF(_xlpm.d=0,"",_xlpm.d))</f>
        <v/>
      </c>
      <c r="O1575" s="203">
        <f>IF(OR(N1575="",A1575="",NOT(ISNUMBER(N1575)),N1575&gt;A1575),"",DATEDIF(N1575,A1575,"Y")&amp;" years, "&amp;DATEDIF(N1575,A1575,"YM")&amp;" months, "&amp;DATEDIF(N1575,A1575,"MD")&amp;" days")</f>
        <v/>
      </c>
      <c r="P1575" s="203" t="inlineStr">
        <is>
          <t>Robbie Francevic</t>
        </is>
      </c>
      <c r="Q1575" s="203" t="inlineStr">
        <is>
          <t>NZL</t>
        </is>
      </c>
      <c r="R1575" s="692">
        <f>_xlfn.LET(_xlpm.d,_xlfn.XLOOKUP(P1575,'[1]Birth Dates'!$A:$A,'[1]Birth Dates'!$B:$B,"",0),IF(_xlpm.d=0,"",_xlpm.d))</f>
        <v/>
      </c>
      <c r="S1575" s="203">
        <f>IF(OR(R1575="",A1575="",NOT(ISNUMBER(R1575)),R1575&gt;A1575),"",DATEDIF(R1575,A1575,"Y")&amp;" years, "&amp;DATEDIF(R1575,A1575,"YM")&amp;" months, "&amp;DATEDIF(R1575,A1575,"MD")&amp;" days")</f>
        <v/>
      </c>
      <c r="T1575" s="203" t="n"/>
      <c r="U1575" s="203" t="n"/>
      <c r="V1575" s="692">
        <f>_xlfn.LET(_xlpm.d,_xlfn.XLOOKUP(T1575,'[1]Birth Dates'!$A:$A,'[1]Birth Dates'!$B:$B,"",0),IF(_xlpm.d=0,"",_xlpm.d))</f>
        <v/>
      </c>
      <c r="W1575" s="203">
        <f>IF(OR(V1575="",A1575="",NOT(ISNUMBER(V1575)),V1575&gt;A1575),"",DATEDIF(V1575,A1575,"Y")&amp;" years, "&amp;DATEDIF(V1575,A1575,"YM")&amp;" months, "&amp;DATEDIF(V1575,A1575,"MD")&amp;" days")</f>
        <v/>
      </c>
      <c r="X1575" s="203" t="n"/>
      <c r="Y1575" s="203" t="n"/>
      <c r="Z1575" s="203" t="n"/>
      <c r="AA1575" s="203" t="n"/>
      <c r="AB1575" s="203" t="n">
        <v>14</v>
      </c>
      <c r="AC1575" s="203" t="n"/>
      <c r="AD1575" s="203" t="n"/>
      <c r="AE1575" s="476" t="inlineStr">
        <is>
          <t>2:22.6200</t>
        </is>
      </c>
      <c r="AF1575" s="418">
        <f>IF(OR(AE1575="",AE1575="",AE1575=0),"",6.213/(AE1575*24))</f>
        <v/>
      </c>
      <c r="AG1575" s="246" t="n"/>
      <c r="AH1575" s="476" t="inlineStr"/>
      <c r="AI1575" s="418">
        <f>IF(OR(AH1575="",AH1575="",AH1575=0),"",6.213/(AH1575*24))</f>
        <v/>
      </c>
      <c r="AJ1575" s="703" t="n"/>
      <c r="AK1575" s="203" t="inlineStr">
        <is>
          <t>Overheating</t>
        </is>
      </c>
      <c r="AL1575" s="203" t="n">
        <v>103</v>
      </c>
      <c r="AM1575" s="521" t="inlineStr">
        <is>
          <t>::</t>
        </is>
      </c>
      <c r="AN1575" s="671">
        <f>IF(OR(AL1575="",AM1575="",AM1575=0),"",AL1575*6.213/(AM1575*24))</f>
        <v/>
      </c>
      <c r="AO1575" s="477">
        <f>IF(AND(AL1575=AL1574,AM1575&lt;&gt;"",AM1574&lt;&gt;""),AM1575-AM1574,"")</f>
        <v/>
      </c>
      <c r="AP1575" s="203" t="n"/>
      <c r="AQ1575" s="476" t="inlineStr"/>
      <c r="AR1575" s="439">
        <f>IF(OR(AQ1575="",AQ1575="",AQ1575=0),"",6.213/(AQ1575*24))</f>
        <v/>
      </c>
      <c r="AS1575" s="436">
        <f>IF(OR(NOT(ISNUMBER(C1575)),NOT(ISNUMBER(AB1575))),"",IF(AG1575&lt;&gt;"",AG1575,AB1575)-C1575)</f>
        <v/>
      </c>
      <c r="AT1575" s="210" t="n"/>
      <c r="AU1575" s="206">
        <f>IF($B1575="","",TEXT($A1575,"yyyymmdd")&amp;"_P"&amp;$C1575&amp;"_C"&amp;$F1575&amp;"_"&amp;TRIM(RIGHT(SUBSTITUTE(TRIM(SUBSTITUTE($L1575,CHAR(160)," "))," ",REPT(" ",60)),60))&amp;IF($P1575="","","-"&amp;TRIM(RIGHT(SUBSTITUTE(TRIM(SUBSTITUTE($P1575,CHAR(160)," "))," ",REPT(" ",60)),60)))&amp;IF($T1575="","","-"&amp;TRIM(RIGHT(SUBSTITUTE(TRIM(SUBSTITUTE($T1575,CHAR(160)," "))," ",REPT(" ",60)),60)))&amp;".jpg")</f>
        <v/>
      </c>
    </row>
    <row r="1576" ht="42" customHeight="1">
      <c r="A1576" s="172" t="n">
        <v>32418</v>
      </c>
      <c r="B1576" s="203" t="inlineStr">
        <is>
          <t>Tooheys 1000 2 October, 1988</t>
        </is>
      </c>
      <c r="C1576" s="203" t="inlineStr">
        <is>
          <t>DNF</t>
        </is>
      </c>
      <c r="D1576" s="203" t="inlineStr">
        <is>
          <t>A</t>
        </is>
      </c>
      <c r="E1576" s="203" t="n"/>
      <c r="F1576" s="203" t="n">
        <v>6</v>
      </c>
      <c r="G1576" s="203" t="inlineStr">
        <is>
          <t>Miedecke Motorsport</t>
        </is>
      </c>
      <c r="H1576" s="203" t="n"/>
      <c r="I1576" s="203" t="n"/>
      <c r="J1576" s="203" t="inlineStr">
        <is>
          <t>Ford Sierra RS500</t>
        </is>
      </c>
      <c r="K1576" s="203" t="inlineStr">
        <is>
          <t>1993 tc L4</t>
        </is>
      </c>
      <c r="L1576" s="203" t="inlineStr">
        <is>
          <t>Andrew Miedecke</t>
        </is>
      </c>
      <c r="M1576" s="203" t="inlineStr">
        <is>
          <t>AUS</t>
        </is>
      </c>
      <c r="N1576" s="692">
        <f>_xlfn.LET(_xlpm.d,_xlfn.XLOOKUP(L1576,'[1]Birth Dates'!$A:$A,'[1]Birth Dates'!$B:$B,"",0),IF(_xlpm.d=0,"",_xlpm.d))</f>
        <v/>
      </c>
      <c r="O1576" s="203">
        <f>IF(OR(N1576="",A1576="",NOT(ISNUMBER(N1576)),N1576&gt;A1576),"",DATEDIF(N1576,A1576,"Y")&amp;" years, "&amp;DATEDIF(N1576,A1576,"YM")&amp;" months, "&amp;DATEDIF(N1576,A1576,"MD")&amp;" days")</f>
        <v/>
      </c>
      <c r="P1576" s="203" t="inlineStr">
        <is>
          <t>Steve Soper</t>
        </is>
      </c>
      <c r="Q1576" s="203" t="inlineStr">
        <is>
          <t>GBR</t>
        </is>
      </c>
      <c r="R1576" s="692">
        <f>_xlfn.LET(_xlpm.d,_xlfn.XLOOKUP(P1576,'[1]Birth Dates'!$A:$A,'[1]Birth Dates'!$B:$B,"",0),IF(_xlpm.d=0,"",_xlpm.d))</f>
        <v/>
      </c>
      <c r="S1576" s="203">
        <f>IF(OR(R1576="",A1576="",NOT(ISNUMBER(R1576)),R1576&gt;A1576),"",DATEDIF(R1576,A1576,"Y")&amp;" years, "&amp;DATEDIF(R1576,A1576,"YM")&amp;" months, "&amp;DATEDIF(R1576,A1576,"MD")&amp;" days")</f>
        <v/>
      </c>
      <c r="T1576" s="203" t="n"/>
      <c r="U1576" s="203" t="n"/>
      <c r="V1576" s="692">
        <f>_xlfn.LET(_xlpm.d,_xlfn.XLOOKUP(T1576,'[1]Birth Dates'!$A:$A,'[1]Birth Dates'!$B:$B,"",0),IF(_xlpm.d=0,"",_xlpm.d))</f>
        <v/>
      </c>
      <c r="W1576" s="203">
        <f>IF(OR(V1576="",A1576="",NOT(ISNUMBER(V1576)),V1576&gt;A1576),"",DATEDIF(V1576,A1576,"Y")&amp;" years, "&amp;DATEDIF(V1576,A1576,"YM")&amp;" months, "&amp;DATEDIF(V1576,A1576,"MD")&amp;" days")</f>
        <v/>
      </c>
      <c r="X1576" s="203" t="n"/>
      <c r="Y1576" s="203" t="n"/>
      <c r="Z1576" s="203" t="n"/>
      <c r="AA1576" s="203" t="n"/>
      <c r="AB1576" s="203" t="n">
        <v>5</v>
      </c>
      <c r="AC1576" s="203" t="n"/>
      <c r="AD1576" s="203" t="n"/>
      <c r="AE1576" s="476" t="inlineStr">
        <is>
          <t>2:18.7800</t>
        </is>
      </c>
      <c r="AF1576" s="418">
        <f>IF(OR(AE1576="",AE1576="",AE1576=0),"",6.213/(AE1576*24))</f>
        <v/>
      </c>
      <c r="AG1576" s="246" t="n">
        <v>5</v>
      </c>
      <c r="AH1576" s="476" t="inlineStr">
        <is>
          <t>2:19.6000</t>
        </is>
      </c>
      <c r="AI1576" s="418">
        <f>IF(OR(AH1576="",AH1576="",AH1576=0),"",6.213/(AH1576*24))</f>
        <v/>
      </c>
      <c r="AJ1576" s="703" t="n"/>
      <c r="AK1576" s="203" t="inlineStr">
        <is>
          <t>Split Bore</t>
        </is>
      </c>
      <c r="AL1576" s="203" t="n">
        <v>102</v>
      </c>
      <c r="AM1576" s="521" t="inlineStr">
        <is>
          <t>::</t>
        </is>
      </c>
      <c r="AN1576" s="671">
        <f>IF(OR(AL1576="",AM1576="",AM1576=0),"",AL1576*6.213/(AM1576*24))</f>
        <v/>
      </c>
      <c r="AO1576" s="477">
        <f>IF(AND(AL1576=AL1575,AM1576&lt;&gt;"",AM1575&lt;&gt;""),AM1576-AM1575,"")</f>
        <v/>
      </c>
      <c r="AP1576" s="203" t="n"/>
      <c r="AQ1576" s="476" t="inlineStr"/>
      <c r="AR1576" s="439">
        <f>IF(OR(AQ1576="",AQ1576="",AQ1576=0),"",6.213/(AQ1576*24))</f>
        <v/>
      </c>
      <c r="AS1576" s="436">
        <f>IF(OR(NOT(ISNUMBER(C1576)),NOT(ISNUMBER(AB1576))),"",IF(AG1576&lt;&gt;"",AG1576,AB1576)-C1576)</f>
        <v/>
      </c>
      <c r="AT1576" s="210" t="n"/>
      <c r="AU1576" s="206">
        <f>IF($B1576="","",TEXT($A1576,"yyyymmdd")&amp;"_P"&amp;$C1576&amp;"_C"&amp;$F1576&amp;"_"&amp;TRIM(RIGHT(SUBSTITUTE(TRIM(SUBSTITUTE($L1576,CHAR(160)," "))," ",REPT(" ",60)),60))&amp;IF($P1576="","","-"&amp;TRIM(RIGHT(SUBSTITUTE(TRIM(SUBSTITUTE($P1576,CHAR(160)," "))," ",REPT(" ",60)),60)))&amp;IF($T1576="","","-"&amp;TRIM(RIGHT(SUBSTITUTE(TRIM(SUBSTITUTE($T1576,CHAR(160)," "))," ",REPT(" ",60)),60)))&amp;".jpg")</f>
        <v/>
      </c>
    </row>
    <row r="1577" ht="42" customHeight="1">
      <c r="A1577" s="172" t="n">
        <v>32418</v>
      </c>
      <c r="B1577" s="203" t="inlineStr">
        <is>
          <t>Tooheys 1000 2 October, 1988</t>
        </is>
      </c>
      <c r="C1577" s="203" t="inlineStr">
        <is>
          <t>DNF</t>
        </is>
      </c>
      <c r="D1577" s="203" t="inlineStr">
        <is>
          <t>A</t>
        </is>
      </c>
      <c r="E1577" s="203" t="n"/>
      <c r="F1577" s="203" t="n">
        <v>50</v>
      </c>
      <c r="G1577" s="203" t="inlineStr">
        <is>
          <t>Leeson Civil Engineering</t>
        </is>
      </c>
      <c r="H1577" s="203" t="n"/>
      <c r="I1577" s="203" t="n"/>
      <c r="J1577" s="203" t="inlineStr">
        <is>
          <t>Holden Commodore VL</t>
        </is>
      </c>
      <c r="K1577" s="203" t="inlineStr">
        <is>
          <t>4980 V8</t>
        </is>
      </c>
      <c r="L1577" s="203" t="inlineStr">
        <is>
          <t>Garry Willmington</t>
        </is>
      </c>
      <c r="M1577" s="203" t="inlineStr">
        <is>
          <t>AUS</t>
        </is>
      </c>
      <c r="N1577" s="692">
        <f>_xlfn.LET(_xlpm.d,_xlfn.XLOOKUP(L1577,'[1]Birth Dates'!$A:$A,'[1]Birth Dates'!$B:$B,"",0),IF(_xlpm.d=0,"",_xlpm.d))</f>
        <v/>
      </c>
      <c r="O1577" s="203">
        <f>IF(OR(N1577="",A1577="",NOT(ISNUMBER(N1577)),N1577&gt;A1577),"",DATEDIF(N1577,A1577,"Y")&amp;" years, "&amp;DATEDIF(N1577,A1577,"YM")&amp;" months, "&amp;DATEDIF(N1577,A1577,"MD")&amp;" days")</f>
        <v/>
      </c>
      <c r="P1577" s="203" t="inlineStr">
        <is>
          <t>John Leeson</t>
        </is>
      </c>
      <c r="Q1577" s="203" t="inlineStr">
        <is>
          <t>AUS</t>
        </is>
      </c>
      <c r="R1577" s="692">
        <f>_xlfn.LET(_xlpm.d,_xlfn.XLOOKUP(P1577,'[1]Birth Dates'!$A:$A,'[1]Birth Dates'!$B:$B,"",0),IF(_xlpm.d=0,"",_xlpm.d))</f>
        <v/>
      </c>
      <c r="S1577" s="203">
        <f>IF(OR(R1577="",A1577="",NOT(ISNUMBER(R1577)),R1577&gt;A1577),"",DATEDIF(R1577,A1577,"Y")&amp;" years, "&amp;DATEDIF(R1577,A1577,"YM")&amp;" months, "&amp;DATEDIF(R1577,A1577,"MD")&amp;" days")</f>
        <v/>
      </c>
      <c r="T1577" s="203" t="n"/>
      <c r="U1577" s="203" t="n"/>
      <c r="V1577" s="692">
        <f>_xlfn.LET(_xlpm.d,_xlfn.XLOOKUP(T1577,'[1]Birth Dates'!$A:$A,'[1]Birth Dates'!$B:$B,"",0),IF(_xlpm.d=0,"",_xlpm.d))</f>
        <v/>
      </c>
      <c r="W1577" s="203">
        <f>IF(OR(V1577="",A1577="",NOT(ISNUMBER(V1577)),V1577&gt;A1577),"",DATEDIF(V1577,A1577,"Y")&amp;" years, "&amp;DATEDIF(V1577,A1577,"YM")&amp;" months, "&amp;DATEDIF(V1577,A1577,"MD")&amp;" days")</f>
        <v/>
      </c>
      <c r="X1577" s="203" t="n"/>
      <c r="Y1577" s="203" t="n"/>
      <c r="Z1577" s="203" t="n"/>
      <c r="AA1577" s="203" t="n"/>
      <c r="AB1577" s="203" t="n">
        <v>30</v>
      </c>
      <c r="AC1577" s="203" t="n"/>
      <c r="AD1577" s="203" t="n"/>
      <c r="AE1577" s="476" t="inlineStr">
        <is>
          <t>2:28.4200</t>
        </is>
      </c>
      <c r="AF1577" s="418">
        <f>IF(OR(AE1577="",AE1577="",AE1577=0),"",6.213/(AE1577*24))</f>
        <v/>
      </c>
      <c r="AG1577" s="246" t="n"/>
      <c r="AH1577" s="476" t="inlineStr"/>
      <c r="AI1577" s="418">
        <f>IF(OR(AH1577="",AH1577="",AH1577=0),"",6.213/(AH1577*24))</f>
        <v/>
      </c>
      <c r="AJ1577" s="703" t="n"/>
      <c r="AK1577" s="203" t="inlineStr">
        <is>
          <t>Suspension</t>
        </is>
      </c>
      <c r="AL1577" s="203" t="n">
        <v>101</v>
      </c>
      <c r="AM1577" s="521" t="inlineStr">
        <is>
          <t>::</t>
        </is>
      </c>
      <c r="AN1577" s="671">
        <f>IF(OR(AL1577="",AM1577="",AM1577=0),"",AL1577*6.213/(AM1577*24))</f>
        <v/>
      </c>
      <c r="AO1577" s="477">
        <f>IF(AND(AL1577=AL1576,AM1577&lt;&gt;"",AM1576&lt;&gt;""),AM1577-AM1576,"")</f>
        <v/>
      </c>
      <c r="AP1577" s="203" t="n"/>
      <c r="AQ1577" s="476" t="inlineStr"/>
      <c r="AR1577" s="439">
        <f>IF(OR(AQ1577="",AQ1577="",AQ1577=0),"",6.213/(AQ1577*24))</f>
        <v/>
      </c>
      <c r="AS1577" s="436">
        <f>IF(OR(NOT(ISNUMBER(C1577)),NOT(ISNUMBER(AB1577))),"",IF(AG1577&lt;&gt;"",AG1577,AB1577)-C1577)</f>
        <v/>
      </c>
      <c r="AT1577" s="210" t="n"/>
      <c r="AU1577" s="206">
        <f>IF($B1577="","",TEXT($A1577,"yyyymmdd")&amp;"_P"&amp;$C1577&amp;"_C"&amp;$F1577&amp;"_"&amp;TRIM(RIGHT(SUBSTITUTE(TRIM(SUBSTITUTE($L1577,CHAR(160)," "))," ",REPT(" ",60)),60))&amp;IF($P1577="","","-"&amp;TRIM(RIGHT(SUBSTITUTE(TRIM(SUBSTITUTE($P1577,CHAR(160)," "))," ",REPT(" ",60)),60)))&amp;IF($T1577="","","-"&amp;TRIM(RIGHT(SUBSTITUTE(TRIM(SUBSTITUTE($T1577,CHAR(160)," "))," ",REPT(" ",60)),60)))&amp;".jpg")</f>
        <v/>
      </c>
    </row>
    <row r="1578" ht="42" customHeight="1">
      <c r="A1578" s="172" t="n">
        <v>32418</v>
      </c>
      <c r="B1578" s="203" t="inlineStr">
        <is>
          <t>Tooheys 1000 2 October, 1988</t>
        </is>
      </c>
      <c r="C1578" s="203" t="inlineStr">
        <is>
          <t>DNF</t>
        </is>
      </c>
      <c r="D1578" s="203" t="inlineStr">
        <is>
          <t>B</t>
        </is>
      </c>
      <c r="E1578" s="203" t="n"/>
      <c r="F1578" s="203" t="n">
        <v>54</v>
      </c>
      <c r="G1578" s="203" t="inlineStr">
        <is>
          <t>John Sax</t>
        </is>
      </c>
      <c r="H1578" s="203" t="n"/>
      <c r="I1578" s="203" t="n"/>
      <c r="J1578" s="203" t="inlineStr">
        <is>
          <t>BMW M3</t>
        </is>
      </c>
      <c r="K1578" s="203" t="inlineStr">
        <is>
          <t>2332 L4</t>
        </is>
      </c>
      <c r="L1578" s="203" t="inlineStr">
        <is>
          <t>John Sorensen</t>
        </is>
      </c>
      <c r="M1578" s="203" t="inlineStr">
        <is>
          <t>NZL</t>
        </is>
      </c>
      <c r="N1578" s="692">
        <f>_xlfn.LET(_xlpm.d,_xlfn.XLOOKUP(L1578,'[1]Birth Dates'!$A:$A,'[1]Birth Dates'!$B:$B,"",0),IF(_xlpm.d=0,"",_xlpm.d))</f>
        <v/>
      </c>
      <c r="O1578" s="203">
        <f>IF(OR(N1578="",A1578="",NOT(ISNUMBER(N1578)),N1578&gt;A1578),"",DATEDIF(N1578,A1578,"Y")&amp;" years, "&amp;DATEDIF(N1578,A1578,"YM")&amp;" months, "&amp;DATEDIF(N1578,A1578,"MD")&amp;" days")</f>
        <v/>
      </c>
      <c r="P1578" s="203" t="inlineStr">
        <is>
          <t>Kayne Scott</t>
        </is>
      </c>
      <c r="Q1578" s="203" t="inlineStr">
        <is>
          <t>NZL</t>
        </is>
      </c>
      <c r="R1578" s="692">
        <f>_xlfn.LET(_xlpm.d,_xlfn.XLOOKUP(P1578,'[1]Birth Dates'!$A:$A,'[1]Birth Dates'!$B:$B,"",0),IF(_xlpm.d=0,"",_xlpm.d))</f>
        <v/>
      </c>
      <c r="S1578" s="203">
        <f>IF(OR(R1578="",A1578="",NOT(ISNUMBER(R1578)),R1578&gt;A1578),"",DATEDIF(R1578,A1578,"Y")&amp;" years, "&amp;DATEDIF(R1578,A1578,"YM")&amp;" months, "&amp;DATEDIF(R1578,A1578,"MD")&amp;" days")</f>
        <v/>
      </c>
      <c r="T1578" s="203" t="n"/>
      <c r="U1578" s="203" t="n"/>
      <c r="V1578" s="692">
        <f>_xlfn.LET(_xlpm.d,_xlfn.XLOOKUP(T1578,'[1]Birth Dates'!$A:$A,'[1]Birth Dates'!$B:$B,"",0),IF(_xlpm.d=0,"",_xlpm.d))</f>
        <v/>
      </c>
      <c r="W1578" s="203">
        <f>IF(OR(V1578="",A1578="",NOT(ISNUMBER(V1578)),V1578&gt;A1578),"",DATEDIF(V1578,A1578,"Y")&amp;" years, "&amp;DATEDIF(V1578,A1578,"YM")&amp;" months, "&amp;DATEDIF(V1578,A1578,"MD")&amp;" days")</f>
        <v/>
      </c>
      <c r="X1578" s="203" t="n"/>
      <c r="Y1578" s="203" t="n"/>
      <c r="Z1578" s="203" t="n"/>
      <c r="AA1578" s="203" t="n"/>
      <c r="AB1578" s="203" t="n">
        <v>40</v>
      </c>
      <c r="AC1578" s="203" t="n"/>
      <c r="AD1578" s="203" t="n"/>
      <c r="AE1578" s="476" t="inlineStr">
        <is>
          <t>2:33.3800</t>
        </is>
      </c>
      <c r="AF1578" s="418">
        <f>IF(OR(AE1578="",AE1578="",AE1578=0),"",6.213/(AE1578*24))</f>
        <v/>
      </c>
      <c r="AG1578" s="246" t="n"/>
      <c r="AH1578" s="476" t="inlineStr"/>
      <c r="AI1578" s="418">
        <f>IF(OR(AH1578="",AH1578="",AH1578=0),"",6.213/(AH1578*24))</f>
        <v/>
      </c>
      <c r="AJ1578" s="703" t="n"/>
      <c r="AK1578" s="203" t="inlineStr">
        <is>
          <t>Accident</t>
        </is>
      </c>
      <c r="AL1578" s="203" t="n">
        <v>100</v>
      </c>
      <c r="AM1578" s="521" t="inlineStr">
        <is>
          <t>::</t>
        </is>
      </c>
      <c r="AN1578" s="671">
        <f>IF(OR(AL1578="",AM1578="",AM1578=0),"",AL1578*6.213/(AM1578*24))</f>
        <v/>
      </c>
      <c r="AO1578" s="477">
        <f>IF(AND(AL1578=AL1577,AM1578&lt;&gt;"",AM1577&lt;&gt;""),AM1578-AM1577,"")</f>
        <v/>
      </c>
      <c r="AP1578" s="203" t="n"/>
      <c r="AQ1578" s="476" t="inlineStr"/>
      <c r="AR1578" s="439">
        <f>IF(OR(AQ1578="",AQ1578="",AQ1578=0),"",6.213/(AQ1578*24))</f>
        <v/>
      </c>
      <c r="AS1578" s="436">
        <f>IF(OR(NOT(ISNUMBER(C1578)),NOT(ISNUMBER(AB1578))),"",IF(AG1578&lt;&gt;"",AG1578,AB1578)-C1578)</f>
        <v/>
      </c>
      <c r="AT1578" s="210" t="n"/>
      <c r="AU1578" s="206">
        <f>IF($B1578="","",TEXT($A1578,"yyyymmdd")&amp;"_P"&amp;$C1578&amp;"_C"&amp;$F1578&amp;"_"&amp;TRIM(RIGHT(SUBSTITUTE(TRIM(SUBSTITUTE($L1578,CHAR(160)," "))," ",REPT(" ",60)),60))&amp;IF($P1578="","","-"&amp;TRIM(RIGHT(SUBSTITUTE(TRIM(SUBSTITUTE($P1578,CHAR(160)," "))," ",REPT(" ",60)),60)))&amp;IF($T1578="","","-"&amp;TRIM(RIGHT(SUBSTITUTE(TRIM(SUBSTITUTE($T1578,CHAR(160)," "))," ",REPT(" ",60)),60)))&amp;".jpg")</f>
        <v/>
      </c>
    </row>
    <row r="1579" ht="42" customHeight="1">
      <c r="A1579" s="172" t="n">
        <v>32418</v>
      </c>
      <c r="B1579" s="203" t="inlineStr">
        <is>
          <t>Tooheys 1000 2 October, 1988</t>
        </is>
      </c>
      <c r="C1579" s="203" t="inlineStr">
        <is>
          <t>DNF</t>
        </is>
      </c>
      <c r="D1579" s="203" t="inlineStr">
        <is>
          <t>B</t>
        </is>
      </c>
      <c r="E1579" s="203" t="n"/>
      <c r="F1579" s="203" t="n">
        <v>56</v>
      </c>
      <c r="G1579" s="203" t="inlineStr">
        <is>
          <t>Mobil 1 Racing Team</t>
        </is>
      </c>
      <c r="H1579" s="203" t="n"/>
      <c r="I1579" s="203" t="n"/>
      <c r="J1579" s="203" t="inlineStr">
        <is>
          <t>BMW M3</t>
        </is>
      </c>
      <c r="K1579" s="203" t="inlineStr">
        <is>
          <t>2332 L4</t>
        </is>
      </c>
      <c r="L1579" s="203" t="inlineStr">
        <is>
          <t>Peter Brock</t>
        </is>
      </c>
      <c r="M1579" s="203" t="inlineStr">
        <is>
          <t>AUS</t>
        </is>
      </c>
      <c r="N1579" s="692">
        <f>_xlfn.LET(_xlpm.d,_xlfn.XLOOKUP(L1579,'[1]Birth Dates'!$A:$A,'[1]Birth Dates'!$B:$B,"",0),IF(_xlpm.d=0,"",_xlpm.d))</f>
        <v/>
      </c>
      <c r="O1579" s="203">
        <f>IF(OR(N1579="",A1579="",NOT(ISNUMBER(N1579)),N1579&gt;A1579),"",DATEDIF(N1579,A1579,"Y")&amp;" years, "&amp;DATEDIF(N1579,A1579,"YM")&amp;" months, "&amp;DATEDIF(N1579,A1579,"MD")&amp;" days")</f>
        <v/>
      </c>
      <c r="P1579" s="203" t="inlineStr">
        <is>
          <t>Neil Crompton</t>
        </is>
      </c>
      <c r="Q1579" s="203" t="inlineStr">
        <is>
          <t>AUS</t>
        </is>
      </c>
      <c r="R1579" s="692">
        <f>_xlfn.LET(_xlpm.d,_xlfn.XLOOKUP(P1579,'[1]Birth Dates'!$A:$A,'[1]Birth Dates'!$B:$B,"",0),IF(_xlpm.d=0,"",_xlpm.d))</f>
        <v/>
      </c>
      <c r="S1579" s="203">
        <f>IF(OR(R1579="",A1579="",NOT(ISNUMBER(R1579)),R1579&gt;A1579),"",DATEDIF(R1579,A1579,"Y")&amp;" years, "&amp;DATEDIF(R1579,A1579,"YM")&amp;" months, "&amp;DATEDIF(R1579,A1579,"MD")&amp;" days")</f>
        <v/>
      </c>
      <c r="T1579" s="203" t="n"/>
      <c r="U1579" s="203" t="n"/>
      <c r="V1579" s="692">
        <f>_xlfn.LET(_xlpm.d,_xlfn.XLOOKUP(T1579,'[1]Birth Dates'!$A:$A,'[1]Birth Dates'!$B:$B,"",0),IF(_xlpm.d=0,"",_xlpm.d))</f>
        <v/>
      </c>
      <c r="W1579" s="203">
        <f>IF(OR(V1579="",A1579="",NOT(ISNUMBER(V1579)),V1579&gt;A1579),"",DATEDIF(V1579,A1579,"Y")&amp;" years, "&amp;DATEDIF(V1579,A1579,"YM")&amp;" months, "&amp;DATEDIF(V1579,A1579,"MD")&amp;" days")</f>
        <v/>
      </c>
      <c r="X1579" s="203" t="n"/>
      <c r="Y1579" s="203" t="n"/>
      <c r="Z1579" s="203" t="n"/>
      <c r="AA1579" s="203" t="n"/>
      <c r="AB1579" s="203" t="n">
        <v>16</v>
      </c>
      <c r="AC1579" s="203" t="n"/>
      <c r="AD1579" s="203" t="n"/>
      <c r="AE1579" s="476" t="inlineStr">
        <is>
          <t>2:23.7600</t>
        </is>
      </c>
      <c r="AF1579" s="418">
        <f>IF(OR(AE1579="",AE1579="",AE1579=0),"",6.213/(AE1579*24))</f>
        <v/>
      </c>
      <c r="AG1579" s="246" t="n"/>
      <c r="AH1579" s="476" t="inlineStr"/>
      <c r="AI1579" s="418">
        <f>IF(OR(AH1579="",AH1579="",AH1579=0),"",6.213/(AH1579*24))</f>
        <v/>
      </c>
      <c r="AJ1579" s="703" t="n"/>
      <c r="AK1579" s="203" t="inlineStr">
        <is>
          <t>Engine</t>
        </is>
      </c>
      <c r="AL1579" s="203" t="n">
        <v>89</v>
      </c>
      <c r="AM1579" s="521" t="inlineStr">
        <is>
          <t>::</t>
        </is>
      </c>
      <c r="AN1579" s="671">
        <f>IF(OR(AL1579="",AM1579="",AM1579=0),"",AL1579*6.213/(AM1579*24))</f>
        <v/>
      </c>
      <c r="AO1579" s="477">
        <f>IF(AND(AL1579=AL1578,AM1579&lt;&gt;"",AM1578&lt;&gt;""),AM1579-AM1578,"")</f>
        <v/>
      </c>
      <c r="AP1579" s="203" t="n"/>
      <c r="AQ1579" s="476" t="inlineStr"/>
      <c r="AR1579" s="439">
        <f>IF(OR(AQ1579="",AQ1579="",AQ1579=0),"",6.213/(AQ1579*24))</f>
        <v/>
      </c>
      <c r="AS1579" s="436">
        <f>IF(OR(NOT(ISNUMBER(C1579)),NOT(ISNUMBER(AB1579))),"",IF(AG1579&lt;&gt;"",AG1579,AB1579)-C1579)</f>
        <v/>
      </c>
      <c r="AT1579" s="210" t="n"/>
      <c r="AU1579" s="206">
        <f>IF($B1579="","",TEXT($A1579,"yyyymmdd")&amp;"_P"&amp;$C1579&amp;"_C"&amp;$F1579&amp;"_"&amp;TRIM(RIGHT(SUBSTITUTE(TRIM(SUBSTITUTE($L1579,CHAR(160)," "))," ",REPT(" ",60)),60))&amp;IF($P1579="","","-"&amp;TRIM(RIGHT(SUBSTITUTE(TRIM(SUBSTITUTE($P1579,CHAR(160)," "))," ",REPT(" ",60)),60)))&amp;IF($T1579="","","-"&amp;TRIM(RIGHT(SUBSTITUTE(TRIM(SUBSTITUTE($T1579,CHAR(160)," "))," ",REPT(" ",60)),60)))&amp;".jpg")</f>
        <v/>
      </c>
    </row>
    <row r="1580" ht="42" customHeight="1">
      <c r="A1580" s="172" t="n">
        <v>32418</v>
      </c>
      <c r="B1580" s="203" t="inlineStr">
        <is>
          <t>Tooheys 1000 2 October, 1988</t>
        </is>
      </c>
      <c r="C1580" s="203" t="inlineStr">
        <is>
          <t>DNF</t>
        </is>
      </c>
      <c r="D1580" s="203" t="inlineStr">
        <is>
          <t>C</t>
        </is>
      </c>
      <c r="E1580" s="203" t="n"/>
      <c r="F1580" s="203" t="n">
        <v>76</v>
      </c>
      <c r="G1580" s="203" t="inlineStr">
        <is>
          <t>Bob Holden Motors</t>
        </is>
      </c>
      <c r="H1580" s="203" t="n"/>
      <c r="I1580" s="203" t="n"/>
      <c r="J1580" s="203" t="inlineStr">
        <is>
          <t>Toyota Corolla</t>
        </is>
      </c>
      <c r="K1580" s="203" t="inlineStr">
        <is>
          <t>1587 L4</t>
        </is>
      </c>
      <c r="L1580" s="203" t="inlineStr">
        <is>
          <t>Dennis Rogers</t>
        </is>
      </c>
      <c r="M1580" s="203" t="inlineStr">
        <is>
          <t>AUS</t>
        </is>
      </c>
      <c r="N1580" s="692">
        <f>_xlfn.LET(_xlpm.d,_xlfn.XLOOKUP(L1580,'[1]Birth Dates'!$A:$A,'[1]Birth Dates'!$B:$B,"",0),IF(_xlpm.d=0,"",_xlpm.d))</f>
        <v/>
      </c>
      <c r="O1580" s="203">
        <f>IF(OR(N1580="",A1580="",NOT(ISNUMBER(N1580)),N1580&gt;A1580),"",DATEDIF(N1580,A1580,"Y")&amp;" years, "&amp;DATEDIF(N1580,A1580,"YM")&amp;" months, "&amp;DATEDIF(N1580,A1580,"MD")&amp;" days")</f>
        <v/>
      </c>
      <c r="P1580" s="203" t="inlineStr">
        <is>
          <t>Garry Jones</t>
        </is>
      </c>
      <c r="Q1580" s="203" t="inlineStr">
        <is>
          <t>AUS</t>
        </is>
      </c>
      <c r="R1580" s="692">
        <f>_xlfn.LET(_xlpm.d,_xlfn.XLOOKUP(P1580,'[1]Birth Dates'!$A:$A,'[1]Birth Dates'!$B:$B,"",0),IF(_xlpm.d=0,"",_xlpm.d))</f>
        <v/>
      </c>
      <c r="S1580" s="203">
        <f>IF(OR(R1580="",A1580="",NOT(ISNUMBER(R1580)),R1580&gt;A1580),"",DATEDIF(R1580,A1580,"Y")&amp;" years, "&amp;DATEDIF(R1580,A1580,"YM")&amp;" months, "&amp;DATEDIF(R1580,A1580,"MD")&amp;" days")</f>
        <v/>
      </c>
      <c r="T1580" s="203" t="n"/>
      <c r="U1580" s="203" t="n"/>
      <c r="V1580" s="692">
        <f>_xlfn.LET(_xlpm.d,_xlfn.XLOOKUP(T1580,'[1]Birth Dates'!$A:$A,'[1]Birth Dates'!$B:$B,"",0),IF(_xlpm.d=0,"",_xlpm.d))</f>
        <v/>
      </c>
      <c r="W1580" s="203">
        <f>IF(OR(V1580="",A1580="",NOT(ISNUMBER(V1580)),V1580&gt;A1580),"",DATEDIF(V1580,A1580,"Y")&amp;" years, "&amp;DATEDIF(V1580,A1580,"YM")&amp;" months, "&amp;DATEDIF(V1580,A1580,"MD")&amp;" days")</f>
        <v/>
      </c>
      <c r="X1580" s="203" t="n"/>
      <c r="Y1580" s="203" t="n"/>
      <c r="Z1580" s="203" t="n"/>
      <c r="AA1580" s="203" t="n"/>
      <c r="AB1580" s="203" t="n">
        <v>47</v>
      </c>
      <c r="AC1580" s="203" t="n"/>
      <c r="AD1580" s="203" t="n"/>
      <c r="AE1580" s="476" t="inlineStr">
        <is>
          <t>2:49.2600</t>
        </is>
      </c>
      <c r="AF1580" s="418">
        <f>IF(OR(AE1580="",AE1580="",AE1580=0),"",6.213/(AE1580*24))</f>
        <v/>
      </c>
      <c r="AG1580" s="246" t="n"/>
      <c r="AH1580" s="476" t="inlineStr"/>
      <c r="AI1580" s="418">
        <f>IF(OR(AH1580="",AH1580="",AH1580=0),"",6.213/(AH1580*24))</f>
        <v/>
      </c>
      <c r="AJ1580" s="703" t="n"/>
      <c r="AK1580" s="203" t="inlineStr">
        <is>
          <t>Insufficent Laps</t>
        </is>
      </c>
      <c r="AL1580" s="203" t="n">
        <v>89</v>
      </c>
      <c r="AM1580" s="521" t="inlineStr">
        <is>
          <t>::</t>
        </is>
      </c>
      <c r="AN1580" s="671">
        <f>IF(OR(AL1580="",AM1580="",AM1580=0),"",AL1580*6.213/(AM1580*24))</f>
        <v/>
      </c>
      <c r="AO1580" s="477">
        <f>IF(AND(AL1580=AL1579,AM1580&lt;&gt;"",AM1579&lt;&gt;""),AM1580-AM1579,"")</f>
        <v/>
      </c>
      <c r="AP1580" s="203" t="n"/>
      <c r="AQ1580" s="476" t="inlineStr"/>
      <c r="AR1580" s="439">
        <f>IF(OR(AQ1580="",AQ1580="",AQ1580=0),"",6.213/(AQ1580*24))</f>
        <v/>
      </c>
      <c r="AS1580" s="436">
        <f>IF(OR(NOT(ISNUMBER(C1580)),NOT(ISNUMBER(AB1580))),"",IF(AG1580&lt;&gt;"",AG1580,AB1580)-C1580)</f>
        <v/>
      </c>
      <c r="AT1580" s="210" t="n"/>
      <c r="AU1580" s="206">
        <f>IF($B1580="","",TEXT($A1580,"yyyymmdd")&amp;"_P"&amp;$C1580&amp;"_C"&amp;$F1580&amp;"_"&amp;TRIM(RIGHT(SUBSTITUTE(TRIM(SUBSTITUTE($L1580,CHAR(160)," "))," ",REPT(" ",60)),60))&amp;IF($P1580="","","-"&amp;TRIM(RIGHT(SUBSTITUTE(TRIM(SUBSTITUTE($P1580,CHAR(160)," "))," ",REPT(" ",60)),60)))&amp;IF($T1580="","","-"&amp;TRIM(RIGHT(SUBSTITUTE(TRIM(SUBSTITUTE($T1580,CHAR(160)," "))," ",REPT(" ",60)),60)))&amp;".jpg")</f>
        <v/>
      </c>
    </row>
    <row r="1581" ht="42" customHeight="1">
      <c r="A1581" s="172" t="n">
        <v>32418</v>
      </c>
      <c r="B1581" s="203" t="inlineStr">
        <is>
          <t>Tooheys 1000 2 October, 1988</t>
        </is>
      </c>
      <c r="C1581" s="203" t="inlineStr">
        <is>
          <t>DNF</t>
        </is>
      </c>
      <c r="D1581" s="203" t="inlineStr">
        <is>
          <t>A</t>
        </is>
      </c>
      <c r="E1581" s="203" t="n"/>
      <c r="F1581" s="203" t="n">
        <v>16</v>
      </c>
      <c r="G1581" s="203" t="inlineStr">
        <is>
          <t>Ralliart Australia</t>
        </is>
      </c>
      <c r="H1581" s="203" t="n"/>
      <c r="I1581" s="203" t="n"/>
      <c r="J1581" s="203" t="inlineStr">
        <is>
          <t>Mitsubishi Starion</t>
        </is>
      </c>
      <c r="K1581" s="203" t="inlineStr">
        <is>
          <t>1998 tc L4</t>
        </is>
      </c>
      <c r="L1581" s="203" t="inlineStr">
        <is>
          <t>Gary Scott</t>
        </is>
      </c>
      <c r="M1581" s="203" t="inlineStr">
        <is>
          <t>AUS</t>
        </is>
      </c>
      <c r="N1581" s="692">
        <f>_xlfn.LET(_xlpm.d,_xlfn.XLOOKUP(L1581,'[1]Birth Dates'!$A:$A,'[1]Birth Dates'!$B:$B,"",0),IF(_xlpm.d=0,"",_xlpm.d))</f>
        <v/>
      </c>
      <c r="O1581" s="203">
        <f>IF(OR(N1581="",A1581="",NOT(ISNUMBER(N1581)),N1581&gt;A1581),"",DATEDIF(N1581,A1581,"Y")&amp;" years, "&amp;DATEDIF(N1581,A1581,"YM")&amp;" months, "&amp;DATEDIF(N1581,A1581,"MD")&amp;" days")</f>
        <v/>
      </c>
      <c r="P1581" s="203" t="inlineStr">
        <is>
          <t>Akihiko Nakaya</t>
        </is>
      </c>
      <c r="Q1581" s="203" t="inlineStr">
        <is>
          <t>JPN</t>
        </is>
      </c>
      <c r="R1581" s="692">
        <f>_xlfn.LET(_xlpm.d,_xlfn.XLOOKUP(P1581,'[1]Birth Dates'!$A:$A,'[1]Birth Dates'!$B:$B,"",0),IF(_xlpm.d=0,"",_xlpm.d))</f>
        <v/>
      </c>
      <c r="S1581" s="203">
        <f>IF(OR(R1581="",A1581="",NOT(ISNUMBER(R1581)),R1581&gt;A1581),"",DATEDIF(R1581,A1581,"Y")&amp;" years, "&amp;DATEDIF(R1581,A1581,"YM")&amp;" months, "&amp;DATEDIF(R1581,A1581,"MD")&amp;" days")</f>
        <v/>
      </c>
      <c r="T1581" s="203" t="n"/>
      <c r="U1581" s="203" t="n"/>
      <c r="V1581" s="692">
        <f>_xlfn.LET(_xlpm.d,_xlfn.XLOOKUP(T1581,'[1]Birth Dates'!$A:$A,'[1]Birth Dates'!$B:$B,"",0),IF(_xlpm.d=0,"",_xlpm.d))</f>
        <v/>
      </c>
      <c r="W1581" s="203">
        <f>IF(OR(V1581="",A1581="",NOT(ISNUMBER(V1581)),V1581&gt;A1581),"",DATEDIF(V1581,A1581,"Y")&amp;" years, "&amp;DATEDIF(V1581,A1581,"YM")&amp;" months, "&amp;DATEDIF(V1581,A1581,"MD")&amp;" days")</f>
        <v/>
      </c>
      <c r="X1581" s="203" t="n"/>
      <c r="Y1581" s="203" t="n"/>
      <c r="Z1581" s="203" t="n"/>
      <c r="AA1581" s="203" t="n"/>
      <c r="AB1581" s="203" t="n">
        <v>15</v>
      </c>
      <c r="AC1581" s="203" t="n"/>
      <c r="AD1581" s="203" t="n"/>
      <c r="AE1581" s="476" t="inlineStr">
        <is>
          <t>2:23.2400</t>
        </is>
      </c>
      <c r="AF1581" s="418">
        <f>IF(OR(AE1581="",AE1581="",AE1581=0),"",6.213/(AE1581*24))</f>
        <v/>
      </c>
      <c r="AG1581" s="246" t="n"/>
      <c r="AH1581" s="476" t="inlineStr"/>
      <c r="AI1581" s="418">
        <f>IF(OR(AH1581="",AH1581="",AH1581=0),"",6.213/(AH1581*24))</f>
        <v/>
      </c>
      <c r="AJ1581" s="703" t="n"/>
      <c r="AK1581" s="203" t="inlineStr">
        <is>
          <t>Gearbox</t>
        </is>
      </c>
      <c r="AL1581" s="203" t="n">
        <v>88</v>
      </c>
      <c r="AM1581" s="521" t="inlineStr">
        <is>
          <t>::</t>
        </is>
      </c>
      <c r="AN1581" s="671">
        <f>IF(OR(AL1581="",AM1581="",AM1581=0),"",AL1581*6.213/(AM1581*24))</f>
        <v/>
      </c>
      <c r="AO1581" s="477">
        <f>IF(AND(AL1581=AL1580,AM1581&lt;&gt;"",AM1580&lt;&gt;""),AM1581-AM1580,"")</f>
        <v/>
      </c>
      <c r="AP1581" s="203" t="n"/>
      <c r="AQ1581" s="476" t="inlineStr"/>
      <c r="AR1581" s="439">
        <f>IF(OR(AQ1581="",AQ1581="",AQ1581=0),"",6.213/(AQ1581*24))</f>
        <v/>
      </c>
      <c r="AS1581" s="436">
        <f>IF(OR(NOT(ISNUMBER(C1581)),NOT(ISNUMBER(AB1581))),"",IF(AG1581&lt;&gt;"",AG1581,AB1581)-C1581)</f>
        <v/>
      </c>
      <c r="AT1581" s="210" t="n"/>
      <c r="AU1581" s="206">
        <f>IF($B1581="","",TEXT($A1581,"yyyymmdd")&amp;"_P"&amp;$C1581&amp;"_C"&amp;$F1581&amp;"_"&amp;TRIM(RIGHT(SUBSTITUTE(TRIM(SUBSTITUTE($L1581,CHAR(160)," "))," ",REPT(" ",60)),60))&amp;IF($P1581="","","-"&amp;TRIM(RIGHT(SUBSTITUTE(TRIM(SUBSTITUTE($P1581,CHAR(160)," "))," ",REPT(" ",60)),60)))&amp;IF($T1581="","","-"&amp;TRIM(RIGHT(SUBSTITUTE(TRIM(SUBSTITUTE($T1581,CHAR(160)," "))," ",REPT(" ",60)),60)))&amp;".jpg")</f>
        <v/>
      </c>
    </row>
    <row r="1582" ht="42" customHeight="1">
      <c r="A1582" s="172" t="n">
        <v>32418</v>
      </c>
      <c r="B1582" s="203" t="inlineStr">
        <is>
          <t>Tooheys 1000 2 October, 1988</t>
        </is>
      </c>
      <c r="C1582" s="203" t="inlineStr">
        <is>
          <t>DNF</t>
        </is>
      </c>
      <c r="D1582" s="203" t="inlineStr">
        <is>
          <t>C</t>
        </is>
      </c>
      <c r="E1582" s="203" t="n"/>
      <c r="F1582" s="203" t="n">
        <v>77</v>
      </c>
      <c r="G1582" s="203" t="inlineStr">
        <is>
          <t>Marc Ducquet</t>
        </is>
      </c>
      <c r="H1582" s="203" t="n"/>
      <c r="I1582" s="203" t="n"/>
      <c r="J1582" s="203" t="inlineStr">
        <is>
          <t>Toyota Corolla</t>
        </is>
      </c>
      <c r="K1582" s="203" t="inlineStr">
        <is>
          <t>1587 L4</t>
        </is>
      </c>
      <c r="L1582" s="203" t="inlineStr">
        <is>
          <t>Marc Ducquet</t>
        </is>
      </c>
      <c r="M1582" s="203" t="inlineStr">
        <is>
          <t>AUS</t>
        </is>
      </c>
      <c r="N1582" s="692">
        <f>_xlfn.LET(_xlpm.d,_xlfn.XLOOKUP(L1582,'[1]Birth Dates'!$A:$A,'[1]Birth Dates'!$B:$B,"",0),IF(_xlpm.d=0,"",_xlpm.d))</f>
        <v/>
      </c>
      <c r="O1582" s="203">
        <f>IF(OR(N1582="",A1582="",NOT(ISNUMBER(N1582)),N1582&gt;A1582),"",DATEDIF(N1582,A1582,"Y")&amp;" years, "&amp;DATEDIF(N1582,A1582,"YM")&amp;" months, "&amp;DATEDIF(N1582,A1582,"MD")&amp;" days")</f>
        <v/>
      </c>
      <c r="P1582" s="203" t="inlineStr">
        <is>
          <t>Brian Selby</t>
        </is>
      </c>
      <c r="Q1582" s="203" t="inlineStr">
        <is>
          <t>AUS</t>
        </is>
      </c>
      <c r="R1582" s="692">
        <f>_xlfn.LET(_xlpm.d,_xlfn.XLOOKUP(P1582,'[1]Birth Dates'!$A:$A,'[1]Birth Dates'!$B:$B,"",0),IF(_xlpm.d=0,"",_xlpm.d))</f>
        <v/>
      </c>
      <c r="S1582" s="203">
        <f>IF(OR(R1582="",A1582="",NOT(ISNUMBER(R1582)),R1582&gt;A1582),"",DATEDIF(R1582,A1582,"Y")&amp;" years, "&amp;DATEDIF(R1582,A1582,"YM")&amp;" months, "&amp;DATEDIF(R1582,A1582,"MD")&amp;" days")</f>
        <v/>
      </c>
      <c r="T1582" s="203" t="n"/>
      <c r="U1582" s="203" t="n"/>
      <c r="V1582" s="692">
        <f>_xlfn.LET(_xlpm.d,_xlfn.XLOOKUP(T1582,'[1]Birth Dates'!$A:$A,'[1]Birth Dates'!$B:$B,"",0),IF(_xlpm.d=0,"",_xlpm.d))</f>
        <v/>
      </c>
      <c r="W1582" s="203">
        <f>IF(OR(V1582="",A1582="",NOT(ISNUMBER(V1582)),V1582&gt;A1582),"",DATEDIF(V1582,A1582,"Y")&amp;" years, "&amp;DATEDIF(V1582,A1582,"YM")&amp;" months, "&amp;DATEDIF(V1582,A1582,"MD")&amp;" days")</f>
        <v/>
      </c>
      <c r="X1582" s="203" t="n"/>
      <c r="Y1582" s="203" t="n"/>
      <c r="Z1582" s="203" t="n"/>
      <c r="AA1582" s="203" t="n"/>
      <c r="AB1582" s="203" t="n">
        <v>46</v>
      </c>
      <c r="AC1582" s="203" t="n"/>
      <c r="AD1582" s="203" t="n"/>
      <c r="AE1582" s="476" t="inlineStr">
        <is>
          <t>2:48.8800</t>
        </is>
      </c>
      <c r="AF1582" s="418">
        <f>IF(OR(AE1582="",AE1582="",AE1582=0),"",6.213/(AE1582*24))</f>
        <v/>
      </c>
      <c r="AG1582" s="246" t="n"/>
      <c r="AH1582" s="476" t="inlineStr"/>
      <c r="AI1582" s="418">
        <f>IF(OR(AH1582="",AH1582="",AH1582=0),"",6.213/(AH1582*24))</f>
        <v/>
      </c>
      <c r="AJ1582" s="703" t="n"/>
      <c r="AK1582" s="203" t="inlineStr">
        <is>
          <t>Insufficent Laps</t>
        </is>
      </c>
      <c r="AL1582" s="203" t="n">
        <v>85</v>
      </c>
      <c r="AM1582" s="521" t="inlineStr">
        <is>
          <t>::</t>
        </is>
      </c>
      <c r="AN1582" s="671">
        <f>IF(OR(AL1582="",AM1582="",AM1582=0),"",AL1582*6.213/(AM1582*24))</f>
        <v/>
      </c>
      <c r="AO1582" s="477">
        <f>IF(AND(AL1582=AL1581,AM1582&lt;&gt;"",AM1581&lt;&gt;""),AM1582-AM1581,"")</f>
        <v/>
      </c>
      <c r="AP1582" s="203" t="n"/>
      <c r="AQ1582" s="476" t="inlineStr"/>
      <c r="AR1582" s="439">
        <f>IF(OR(AQ1582="",AQ1582="",AQ1582=0),"",6.213/(AQ1582*24))</f>
        <v/>
      </c>
      <c r="AS1582" s="436">
        <f>IF(OR(NOT(ISNUMBER(C1582)),NOT(ISNUMBER(AB1582))),"",IF(AG1582&lt;&gt;"",AG1582,AB1582)-C1582)</f>
        <v/>
      </c>
      <c r="AT1582" s="210" t="n"/>
      <c r="AU1582" s="206">
        <f>IF($B1582="","",TEXT($A1582,"yyyymmdd")&amp;"_P"&amp;$C1582&amp;"_C"&amp;$F1582&amp;"_"&amp;TRIM(RIGHT(SUBSTITUTE(TRIM(SUBSTITUTE($L1582,CHAR(160)," "))," ",REPT(" ",60)),60))&amp;IF($P1582="","","-"&amp;TRIM(RIGHT(SUBSTITUTE(TRIM(SUBSTITUTE($P1582,CHAR(160)," "))," ",REPT(" ",60)),60)))&amp;IF($T1582="","","-"&amp;TRIM(RIGHT(SUBSTITUTE(TRIM(SUBSTITUTE($T1582,CHAR(160)," "))," ",REPT(" ",60)),60)))&amp;".jpg")</f>
        <v/>
      </c>
    </row>
    <row r="1583" ht="42" customHeight="1">
      <c r="A1583" s="172" t="n">
        <v>32418</v>
      </c>
      <c r="B1583" s="203" t="inlineStr">
        <is>
          <t>Tooheys 1000 2 October, 1988</t>
        </is>
      </c>
      <c r="C1583" s="203" t="inlineStr">
        <is>
          <t>DNF</t>
        </is>
      </c>
      <c r="D1583" s="203" t="inlineStr">
        <is>
          <t>A</t>
        </is>
      </c>
      <c r="E1583" s="203" t="n"/>
      <c r="F1583" s="203" t="n">
        <v>19</v>
      </c>
      <c r="G1583" s="203" t="inlineStr">
        <is>
          <t>Mathews / Finnigan Racing</t>
        </is>
      </c>
      <c r="H1583" s="203" t="n"/>
      <c r="I1583" s="203" t="n"/>
      <c r="J1583" s="203" t="inlineStr">
        <is>
          <t>Holden Commodore VL</t>
        </is>
      </c>
      <c r="K1583" s="203" t="inlineStr">
        <is>
          <t>4980 V8</t>
        </is>
      </c>
      <c r="L1583" s="203" t="inlineStr">
        <is>
          <t>Terry Finnigan</t>
        </is>
      </c>
      <c r="M1583" s="203" t="inlineStr">
        <is>
          <t>AUS</t>
        </is>
      </c>
      <c r="N1583" s="692">
        <f>_xlfn.LET(_xlpm.d,_xlfn.XLOOKUP(L1583,'[1]Birth Dates'!$A:$A,'[1]Birth Dates'!$B:$B,"",0),IF(_xlpm.d=0,"",_xlpm.d))</f>
        <v/>
      </c>
      <c r="O1583" s="203">
        <f>IF(OR(N1583="",A1583="",NOT(ISNUMBER(N1583)),N1583&gt;A1583),"",DATEDIF(N1583,A1583,"Y")&amp;" years, "&amp;DATEDIF(N1583,A1583,"YM")&amp;" months, "&amp;DATEDIF(N1583,A1583,"MD")&amp;" days")</f>
        <v/>
      </c>
      <c r="P1583" s="203" t="inlineStr">
        <is>
          <t>Ken Mathews</t>
        </is>
      </c>
      <c r="Q1583" s="203" t="inlineStr">
        <is>
          <t>AUS</t>
        </is>
      </c>
      <c r="R1583" s="692">
        <f>_xlfn.LET(_xlpm.d,_xlfn.XLOOKUP(P1583,'[1]Birth Dates'!$A:$A,'[1]Birth Dates'!$B:$B,"",0),IF(_xlpm.d=0,"",_xlpm.d))</f>
        <v/>
      </c>
      <c r="S1583" s="203">
        <f>IF(OR(R1583="",A1583="",NOT(ISNUMBER(R1583)),R1583&gt;A1583),"",DATEDIF(R1583,A1583,"Y")&amp;" years, "&amp;DATEDIF(R1583,A1583,"YM")&amp;" months, "&amp;DATEDIF(R1583,A1583,"MD")&amp;" days")</f>
        <v/>
      </c>
      <c r="T1583" s="203" t="n"/>
      <c r="U1583" s="203" t="n"/>
      <c r="V1583" s="692">
        <f>_xlfn.LET(_xlpm.d,_xlfn.XLOOKUP(T1583,'[1]Birth Dates'!$A:$A,'[1]Birth Dates'!$B:$B,"",0),IF(_xlpm.d=0,"",_xlpm.d))</f>
        <v/>
      </c>
      <c r="W1583" s="203">
        <f>IF(OR(V1583="",A1583="",NOT(ISNUMBER(V1583)),V1583&gt;A1583),"",DATEDIF(V1583,A1583,"Y")&amp;" years, "&amp;DATEDIF(V1583,A1583,"YM")&amp;" months, "&amp;DATEDIF(V1583,A1583,"MD")&amp;" days")</f>
        <v/>
      </c>
      <c r="X1583" s="203" t="n"/>
      <c r="Y1583" s="203" t="n"/>
      <c r="Z1583" s="203" t="n"/>
      <c r="AA1583" s="203" t="n"/>
      <c r="AB1583" s="203" t="n">
        <v>23</v>
      </c>
      <c r="AC1583" s="203" t="n"/>
      <c r="AD1583" s="203" t="n"/>
      <c r="AE1583" s="476" t="inlineStr">
        <is>
          <t>2:26.2800</t>
        </is>
      </c>
      <c r="AF1583" s="418">
        <f>IF(OR(AE1583="",AE1583="",AE1583=0),"",6.213/(AE1583*24))</f>
        <v/>
      </c>
      <c r="AG1583" s="246" t="n"/>
      <c r="AH1583" s="476" t="inlineStr"/>
      <c r="AI1583" s="418">
        <f>IF(OR(AH1583="",AH1583="",AH1583=0),"",6.213/(AH1583*24))</f>
        <v/>
      </c>
      <c r="AJ1583" s="703" t="n"/>
      <c r="AK1583" s="203" t="inlineStr">
        <is>
          <t>Engine</t>
        </is>
      </c>
      <c r="AL1583" s="203" t="n">
        <v>84</v>
      </c>
      <c r="AM1583" s="521" t="inlineStr">
        <is>
          <t>::</t>
        </is>
      </c>
      <c r="AN1583" s="671">
        <f>IF(OR(AL1583="",AM1583="",AM1583=0),"",AL1583*6.213/(AM1583*24))</f>
        <v/>
      </c>
      <c r="AO1583" s="477">
        <f>IF(AND(AL1583=AL1582,AM1583&lt;&gt;"",AM1582&lt;&gt;""),AM1583-AM1582,"")</f>
        <v/>
      </c>
      <c r="AP1583" s="203" t="n"/>
      <c r="AQ1583" s="476" t="inlineStr"/>
      <c r="AR1583" s="439">
        <f>IF(OR(AQ1583="",AQ1583="",AQ1583=0),"",6.213/(AQ1583*24))</f>
        <v/>
      </c>
      <c r="AS1583" s="436">
        <f>IF(OR(NOT(ISNUMBER(C1583)),NOT(ISNUMBER(AB1583))),"",IF(AG1583&lt;&gt;"",AG1583,AB1583)-C1583)</f>
        <v/>
      </c>
      <c r="AT1583" s="210" t="n"/>
      <c r="AU1583" s="206">
        <f>IF($B1583="","",TEXT($A1583,"yyyymmdd")&amp;"_P"&amp;$C1583&amp;"_C"&amp;$F1583&amp;"_"&amp;TRIM(RIGHT(SUBSTITUTE(TRIM(SUBSTITUTE($L1583,CHAR(160)," "))," ",REPT(" ",60)),60))&amp;IF($P1583="","","-"&amp;TRIM(RIGHT(SUBSTITUTE(TRIM(SUBSTITUTE($P1583,CHAR(160)," "))," ",REPT(" ",60)),60)))&amp;IF($T1583="","","-"&amp;TRIM(RIGHT(SUBSTITUTE(TRIM(SUBSTITUTE($T1583,CHAR(160)," "))," ",REPT(" ",60)),60)))&amp;".jpg")</f>
        <v/>
      </c>
    </row>
    <row r="1584" ht="42" customHeight="1">
      <c r="A1584" s="172" t="n">
        <v>32418</v>
      </c>
      <c r="B1584" s="203" t="inlineStr">
        <is>
          <t>Tooheys 1000 2 October, 1988</t>
        </is>
      </c>
      <c r="C1584" s="203" t="inlineStr">
        <is>
          <t>DNF</t>
        </is>
      </c>
      <c r="D1584" s="203" t="inlineStr">
        <is>
          <t>A</t>
        </is>
      </c>
      <c r="E1584" s="203" t="n"/>
      <c r="F1584" s="203" t="n">
        <v>26</v>
      </c>
      <c r="G1584" s="203" t="inlineStr">
        <is>
          <t>Formula 1 Investments Pty Ltd</t>
        </is>
      </c>
      <c r="H1584" s="203" t="n"/>
      <c r="I1584" s="203" t="n"/>
      <c r="J1584" s="203" t="inlineStr">
        <is>
          <t>Holden Commodore VL</t>
        </is>
      </c>
      <c r="K1584" s="203" t="inlineStr">
        <is>
          <t>4980 V8</t>
        </is>
      </c>
      <c r="L1584" s="203" t="inlineStr">
        <is>
          <t>Tony Noske</t>
        </is>
      </c>
      <c r="M1584" s="203" t="inlineStr">
        <is>
          <t>AUS</t>
        </is>
      </c>
      <c r="N1584" s="692">
        <f>_xlfn.LET(_xlpm.d,_xlfn.XLOOKUP(L1584,'[1]Birth Dates'!$A:$A,'[1]Birth Dates'!$B:$B,"",0),IF(_xlpm.d=0,"",_xlpm.d))</f>
        <v/>
      </c>
      <c r="O1584" s="203">
        <f>IF(OR(N1584="",A1584="",NOT(ISNUMBER(N1584)),N1584&gt;A1584),"",DATEDIF(N1584,A1584,"Y")&amp;" years, "&amp;DATEDIF(N1584,A1584,"YM")&amp;" months, "&amp;DATEDIF(N1584,A1584,"MD")&amp;" days")</f>
        <v/>
      </c>
      <c r="P1584" s="203" t="inlineStr">
        <is>
          <t>Graham Moore</t>
        </is>
      </c>
      <c r="Q1584" s="203" t="inlineStr">
        <is>
          <t>AUS</t>
        </is>
      </c>
      <c r="R1584" s="692">
        <f>_xlfn.LET(_xlpm.d,_xlfn.XLOOKUP(P1584,'[1]Birth Dates'!$A:$A,'[1]Birth Dates'!$B:$B,"",0),IF(_xlpm.d=0,"",_xlpm.d))</f>
        <v/>
      </c>
      <c r="S1584" s="203">
        <f>IF(OR(R1584="",A1584="",NOT(ISNUMBER(R1584)),R1584&gt;A1584),"",DATEDIF(R1584,A1584,"Y")&amp;" years, "&amp;DATEDIF(R1584,A1584,"YM")&amp;" months, "&amp;DATEDIF(R1584,A1584,"MD")&amp;" days")</f>
        <v/>
      </c>
      <c r="T1584" s="203" t="n"/>
      <c r="U1584" s="203" t="n"/>
      <c r="V1584" s="692">
        <f>_xlfn.LET(_xlpm.d,_xlfn.XLOOKUP(T1584,'[1]Birth Dates'!$A:$A,'[1]Birth Dates'!$B:$B,"",0),IF(_xlpm.d=0,"",_xlpm.d))</f>
        <v/>
      </c>
      <c r="W1584" s="203">
        <f>IF(OR(V1584="",A1584="",NOT(ISNUMBER(V1584)),V1584&gt;A1584),"",DATEDIF(V1584,A1584,"Y")&amp;" years, "&amp;DATEDIF(V1584,A1584,"YM")&amp;" months, "&amp;DATEDIF(V1584,A1584,"MD")&amp;" days")</f>
        <v/>
      </c>
      <c r="X1584" s="203" t="n"/>
      <c r="Y1584" s="203" t="n"/>
      <c r="Z1584" s="203" t="n"/>
      <c r="AA1584" s="203" t="n"/>
      <c r="AB1584" s="203" t="n">
        <v>21</v>
      </c>
      <c r="AC1584" s="203" t="n"/>
      <c r="AD1584" s="203" t="n"/>
      <c r="AE1584" s="476" t="inlineStr">
        <is>
          <t>2:26.2600</t>
        </is>
      </c>
      <c r="AF1584" s="418">
        <f>IF(OR(AE1584="",AE1584="",AE1584=0),"",6.213/(AE1584*24))</f>
        <v/>
      </c>
      <c r="AG1584" s="246" t="n"/>
      <c r="AH1584" s="476" t="inlineStr"/>
      <c r="AI1584" s="418">
        <f>IF(OR(AH1584="",AH1584="",AH1584=0),"",6.213/(AH1584*24))</f>
        <v/>
      </c>
      <c r="AJ1584" s="703" t="n"/>
      <c r="AK1584" s="203" t="inlineStr">
        <is>
          <t>Rocker Arm</t>
        </is>
      </c>
      <c r="AL1584" s="203" t="n">
        <v>79</v>
      </c>
      <c r="AM1584" s="521" t="inlineStr">
        <is>
          <t>::</t>
        </is>
      </c>
      <c r="AN1584" s="671">
        <f>IF(OR(AL1584="",AM1584="",AM1584=0),"",AL1584*6.213/(AM1584*24))</f>
        <v/>
      </c>
      <c r="AO1584" s="477">
        <f>IF(AND(AL1584=AL1583,AM1584&lt;&gt;"",AM1583&lt;&gt;""),AM1584-AM1583,"")</f>
        <v/>
      </c>
      <c r="AP1584" s="203" t="n"/>
      <c r="AQ1584" s="476" t="inlineStr"/>
      <c r="AR1584" s="439">
        <f>IF(OR(AQ1584="",AQ1584="",AQ1584=0),"",6.213/(AQ1584*24))</f>
        <v/>
      </c>
      <c r="AS1584" s="436">
        <f>IF(OR(NOT(ISNUMBER(C1584)),NOT(ISNUMBER(AB1584))),"",IF(AG1584&lt;&gt;"",AG1584,AB1584)-C1584)</f>
        <v/>
      </c>
      <c r="AT1584" s="210" t="n"/>
      <c r="AU1584" s="206">
        <f>IF($B1584="","",TEXT($A1584,"yyyymmdd")&amp;"_P"&amp;$C1584&amp;"_C"&amp;$F1584&amp;"_"&amp;TRIM(RIGHT(SUBSTITUTE(TRIM(SUBSTITUTE($L1584,CHAR(160)," "))," ",REPT(" ",60)),60))&amp;IF($P1584="","","-"&amp;TRIM(RIGHT(SUBSTITUTE(TRIM(SUBSTITUTE($P1584,CHAR(160)," "))," ",REPT(" ",60)),60)))&amp;IF($T1584="","","-"&amp;TRIM(RIGHT(SUBSTITUTE(TRIM(SUBSTITUTE($T1584,CHAR(160)," "))," ",REPT(" ",60)),60)))&amp;".jpg")</f>
        <v/>
      </c>
    </row>
    <row r="1585" ht="42" customHeight="1">
      <c r="A1585" s="172" t="n">
        <v>32418</v>
      </c>
      <c r="B1585" s="203" t="inlineStr">
        <is>
          <t>Tooheys 1000 2 October, 1988</t>
        </is>
      </c>
      <c r="C1585" s="203" t="inlineStr">
        <is>
          <t>DNF</t>
        </is>
      </c>
      <c r="D1585" s="203" t="inlineStr">
        <is>
          <t>B</t>
        </is>
      </c>
      <c r="E1585" s="203" t="n"/>
      <c r="F1585" s="203" t="n">
        <v>57</v>
      </c>
      <c r="G1585" s="203" t="inlineStr">
        <is>
          <t>Mobil 1 Racing Team</t>
        </is>
      </c>
      <c r="H1585" s="203" t="n"/>
      <c r="I1585" s="203" t="n"/>
      <c r="J1585" s="203" t="inlineStr">
        <is>
          <t>BMW M3</t>
        </is>
      </c>
      <c r="K1585" s="203" t="inlineStr">
        <is>
          <t>2332 L4</t>
        </is>
      </c>
      <c r="L1585" s="203" t="inlineStr">
        <is>
          <t>Jim Richards</t>
        </is>
      </c>
      <c r="M1585" s="203" t="inlineStr">
        <is>
          <t>NZL</t>
        </is>
      </c>
      <c r="N1585" s="692">
        <f>_xlfn.LET(_xlpm.d,_xlfn.XLOOKUP(L1585,'[1]Birth Dates'!$A:$A,'[1]Birth Dates'!$B:$B,"",0),IF(_xlpm.d=0,"",_xlpm.d))</f>
        <v/>
      </c>
      <c r="O1585" s="203">
        <f>IF(OR(N1585="",A1585="",NOT(ISNUMBER(N1585)),N1585&gt;A1585),"",DATEDIF(N1585,A1585,"Y")&amp;" years, "&amp;DATEDIF(N1585,A1585,"YM")&amp;" months, "&amp;DATEDIF(N1585,A1585,"MD")&amp;" days")</f>
        <v/>
      </c>
      <c r="P1585" s="203" t="inlineStr">
        <is>
          <t>David Parsons</t>
        </is>
      </c>
      <c r="Q1585" s="203" t="inlineStr">
        <is>
          <t>AUS</t>
        </is>
      </c>
      <c r="R1585" s="692">
        <f>_xlfn.LET(_xlpm.d,_xlfn.XLOOKUP(P1585,'[1]Birth Dates'!$A:$A,'[1]Birth Dates'!$B:$B,"",0),IF(_xlpm.d=0,"",_xlpm.d))</f>
        <v/>
      </c>
      <c r="S1585" s="203">
        <f>IF(OR(R1585="",A1585="",NOT(ISNUMBER(R1585)),R1585&gt;A1585),"",DATEDIF(R1585,A1585,"Y")&amp;" years, "&amp;DATEDIF(R1585,A1585,"YM")&amp;" months, "&amp;DATEDIF(R1585,A1585,"MD")&amp;" days")</f>
        <v/>
      </c>
      <c r="T1585" s="203" t="n"/>
      <c r="U1585" s="203" t="n"/>
      <c r="V1585" s="692">
        <f>_xlfn.LET(_xlpm.d,_xlfn.XLOOKUP(T1585,'[1]Birth Dates'!$A:$A,'[1]Birth Dates'!$B:$B,"",0),IF(_xlpm.d=0,"",_xlpm.d))</f>
        <v/>
      </c>
      <c r="W1585" s="203">
        <f>IF(OR(V1585="",A1585="",NOT(ISNUMBER(V1585)),V1585&gt;A1585),"",DATEDIF(V1585,A1585,"Y")&amp;" years, "&amp;DATEDIF(V1585,A1585,"YM")&amp;" months, "&amp;DATEDIF(V1585,A1585,"MD")&amp;" days")</f>
        <v/>
      </c>
      <c r="X1585" s="203" t="n"/>
      <c r="Y1585" s="203" t="n"/>
      <c r="Z1585" s="203" t="n"/>
      <c r="AA1585" s="203" t="n"/>
      <c r="AB1585" s="203" t="n">
        <v>24</v>
      </c>
      <c r="AC1585" s="203" t="n"/>
      <c r="AD1585" s="203" t="n"/>
      <c r="AE1585" s="476" t="inlineStr">
        <is>
          <t>2:26.7400</t>
        </is>
      </c>
      <c r="AF1585" s="418">
        <f>IF(OR(AE1585="",AE1585="",AE1585=0),"",6.213/(AE1585*24))</f>
        <v/>
      </c>
      <c r="AG1585" s="246" t="n"/>
      <c r="AH1585" s="476" t="inlineStr"/>
      <c r="AI1585" s="418">
        <f>IF(OR(AH1585="",AH1585="",AH1585=0),"",6.213/(AH1585*24))</f>
        <v/>
      </c>
      <c r="AJ1585" s="703" t="n"/>
      <c r="AK1585" s="203" t="inlineStr">
        <is>
          <t>Overheating</t>
        </is>
      </c>
      <c r="AL1585" s="203" t="n">
        <v>68</v>
      </c>
      <c r="AM1585" s="521" t="inlineStr">
        <is>
          <t>::</t>
        </is>
      </c>
      <c r="AN1585" s="671">
        <f>IF(OR(AL1585="",AM1585="",AM1585=0),"",AL1585*6.213/(AM1585*24))</f>
        <v/>
      </c>
      <c r="AO1585" s="477">
        <f>IF(AND(AL1585=AL1584,AM1585&lt;&gt;"",AM1584&lt;&gt;""),AM1585-AM1584,"")</f>
        <v/>
      </c>
      <c r="AP1585" s="203" t="n"/>
      <c r="AQ1585" s="476" t="inlineStr"/>
      <c r="AR1585" s="439">
        <f>IF(OR(AQ1585="",AQ1585="",AQ1585=0),"",6.213/(AQ1585*24))</f>
        <v/>
      </c>
      <c r="AS1585" s="436">
        <f>IF(OR(NOT(ISNUMBER(C1585)),NOT(ISNUMBER(AB1585))),"",IF(AG1585&lt;&gt;"",AG1585,AB1585)-C1585)</f>
        <v/>
      </c>
      <c r="AT1585" s="210" t="n"/>
      <c r="AU1585" s="206">
        <f>IF($B1585="","",TEXT($A1585,"yyyymmdd")&amp;"_P"&amp;$C1585&amp;"_C"&amp;$F1585&amp;"_"&amp;TRIM(RIGHT(SUBSTITUTE(TRIM(SUBSTITUTE($L1585,CHAR(160)," "))," ",REPT(" ",60)),60))&amp;IF($P1585="","","-"&amp;TRIM(RIGHT(SUBSTITUTE(TRIM(SUBSTITUTE($P1585,CHAR(160)," "))," ",REPT(" ",60)),60)))&amp;IF($T1585="","","-"&amp;TRIM(RIGHT(SUBSTITUTE(TRIM(SUBSTITUTE($T1585,CHAR(160)," "))," ",REPT(" ",60)),60)))&amp;".jpg")</f>
        <v/>
      </c>
    </row>
    <row r="1586" ht="42" customHeight="1">
      <c r="A1586" s="172" t="n">
        <v>32418</v>
      </c>
      <c r="B1586" s="203" t="inlineStr">
        <is>
          <t>Tooheys 1000 2 October, 1988</t>
        </is>
      </c>
      <c r="C1586" s="203" t="inlineStr">
        <is>
          <t>DNF</t>
        </is>
      </c>
      <c r="D1586" s="203" t="inlineStr">
        <is>
          <t>A</t>
        </is>
      </c>
      <c r="E1586" s="203" t="n"/>
      <c r="F1586" s="203" t="n">
        <v>36</v>
      </c>
      <c r="G1586" s="203" t="inlineStr">
        <is>
          <t>Everlast Battery Service</t>
        </is>
      </c>
      <c r="H1586" s="203" t="n"/>
      <c r="I1586" s="203" t="n"/>
      <c r="J1586" s="203" t="inlineStr">
        <is>
          <t>Holden Commodore VL</t>
        </is>
      </c>
      <c r="K1586" s="203" t="inlineStr">
        <is>
          <t>4980 V8</t>
        </is>
      </c>
      <c r="L1586" s="203" t="inlineStr">
        <is>
          <t>Bill O'Brien</t>
        </is>
      </c>
      <c r="M1586" s="203" t="inlineStr">
        <is>
          <t>AUS</t>
        </is>
      </c>
      <c r="N1586" s="692">
        <f>_xlfn.LET(_xlpm.d,_xlfn.XLOOKUP(L1586,'[1]Birth Dates'!$A:$A,'[1]Birth Dates'!$B:$B,"",0),IF(_xlpm.d=0,"",_xlpm.d))</f>
        <v/>
      </c>
      <c r="O1586" s="203">
        <f>IF(OR(N1586="",A1586="",NOT(ISNUMBER(N1586)),N1586&gt;A1586),"",DATEDIF(N1586,A1586,"Y")&amp;" years, "&amp;DATEDIF(N1586,A1586,"YM")&amp;" months, "&amp;DATEDIF(N1586,A1586,"MD")&amp;" days")</f>
        <v/>
      </c>
      <c r="P1586" s="203" t="inlineStr">
        <is>
          <t>Ray Lintott</t>
        </is>
      </c>
      <c r="Q1586" s="203" t="inlineStr">
        <is>
          <t>AUS</t>
        </is>
      </c>
      <c r="R1586" s="692">
        <f>_xlfn.LET(_xlpm.d,_xlfn.XLOOKUP(P1586,'[1]Birth Dates'!$A:$A,'[1]Birth Dates'!$B:$B,"",0),IF(_xlpm.d=0,"",_xlpm.d))</f>
        <v/>
      </c>
      <c r="S1586" s="203">
        <f>IF(OR(R1586="",A1586="",NOT(ISNUMBER(R1586)),R1586&gt;A1586),"",DATEDIF(R1586,A1586,"Y")&amp;" years, "&amp;DATEDIF(R1586,A1586,"YM")&amp;" months, "&amp;DATEDIF(R1586,A1586,"MD")&amp;" days")</f>
        <v/>
      </c>
      <c r="T1586" s="203" t="inlineStr">
        <is>
          <t>Brian Sampson</t>
        </is>
      </c>
      <c r="U1586" s="203" t="inlineStr">
        <is>
          <t>AUS</t>
        </is>
      </c>
      <c r="V1586" s="692">
        <f>_xlfn.LET(_xlpm.d,_xlfn.XLOOKUP(T1586,'[1]Birth Dates'!$A:$A,'[1]Birth Dates'!$B:$B,"",0),IF(_xlpm.d=0,"",_xlpm.d))</f>
        <v/>
      </c>
      <c r="W1586" s="203">
        <f>IF(OR(V1586="",A1586="",NOT(ISNUMBER(V1586)),V1586&gt;A1586),"",DATEDIF(V1586,A1586,"Y")&amp;" years, "&amp;DATEDIF(V1586,A1586,"YM")&amp;" months, "&amp;DATEDIF(V1586,A1586,"MD")&amp;" days")</f>
        <v/>
      </c>
      <c r="X1586" s="203" t="n"/>
      <c r="Y1586" s="203" t="n"/>
      <c r="Z1586" s="203" t="n"/>
      <c r="AA1586" s="203" t="n"/>
      <c r="AB1586" s="203" t="n">
        <v>25</v>
      </c>
      <c r="AC1586" s="203" t="n"/>
      <c r="AD1586" s="203" t="n"/>
      <c r="AE1586" s="476" t="inlineStr">
        <is>
          <t>2:27.1400</t>
        </is>
      </c>
      <c r="AF1586" s="418">
        <f>IF(OR(AE1586="",AE1586="",AE1586=0),"",6.213/(AE1586*24))</f>
        <v/>
      </c>
      <c r="AG1586" s="246" t="n"/>
      <c r="AH1586" s="476" t="inlineStr"/>
      <c r="AI1586" s="418">
        <f>IF(OR(AH1586="",AH1586="",AH1586=0),"",6.213/(AH1586*24))</f>
        <v/>
      </c>
      <c r="AJ1586" s="703" t="n"/>
      <c r="AK1586" s="203" t="inlineStr">
        <is>
          <t>Accident</t>
        </is>
      </c>
      <c r="AL1586" s="203" t="n">
        <v>66</v>
      </c>
      <c r="AM1586" s="521" t="inlineStr">
        <is>
          <t>::</t>
        </is>
      </c>
      <c r="AN1586" s="671">
        <f>IF(OR(AL1586="",AM1586="",AM1586=0),"",AL1586*6.213/(AM1586*24))</f>
        <v/>
      </c>
      <c r="AO1586" s="477">
        <f>IF(AND(AL1586=AL1585,AM1586&lt;&gt;"",AM1585&lt;&gt;""),AM1586-AM1585,"")</f>
        <v/>
      </c>
      <c r="AP1586" s="203" t="n"/>
      <c r="AQ1586" s="476" t="inlineStr"/>
      <c r="AR1586" s="439">
        <f>IF(OR(AQ1586="",AQ1586="",AQ1586=0),"",6.213/(AQ1586*24))</f>
        <v/>
      </c>
      <c r="AS1586" s="436">
        <f>IF(OR(NOT(ISNUMBER(C1586)),NOT(ISNUMBER(AB1586))),"",IF(AG1586&lt;&gt;"",AG1586,AB1586)-C1586)</f>
        <v/>
      </c>
      <c r="AT1586" s="210" t="n"/>
      <c r="AU1586" s="206">
        <f>IF($B1586="","",TEXT($A1586,"yyyymmdd")&amp;"_P"&amp;$C1586&amp;"_C"&amp;$F1586&amp;"_"&amp;TRIM(RIGHT(SUBSTITUTE(TRIM(SUBSTITUTE($L1586,CHAR(160)," "))," ",REPT(" ",60)),60))&amp;IF($P1586="","","-"&amp;TRIM(RIGHT(SUBSTITUTE(TRIM(SUBSTITUTE($P1586,CHAR(160)," "))," ",REPT(" ",60)),60)))&amp;IF($T1586="","","-"&amp;TRIM(RIGHT(SUBSTITUTE(TRIM(SUBSTITUTE($T1586,CHAR(160)," "))," ",REPT(" ",60)),60)))&amp;".jpg")</f>
        <v/>
      </c>
    </row>
    <row r="1587" ht="56" customHeight="1">
      <c r="A1587" s="172" t="n">
        <v>32418</v>
      </c>
      <c r="B1587" s="203" t="inlineStr">
        <is>
          <t>Tooheys 1000 2 October, 1988</t>
        </is>
      </c>
      <c r="C1587" s="203" t="inlineStr">
        <is>
          <t>DNF</t>
        </is>
      </c>
      <c r="D1587" s="203" t="inlineStr">
        <is>
          <t>A</t>
        </is>
      </c>
      <c r="E1587" s="203" t="n"/>
      <c r="F1587" s="203" t="n">
        <v>33</v>
      </c>
      <c r="G1587" s="203" t="inlineStr">
        <is>
          <t>Garry Rogers Motorsport</t>
        </is>
      </c>
      <c r="H1587" s="203" t="n"/>
      <c r="I1587" s="203" t="n"/>
      <c r="J1587" s="203" t="inlineStr">
        <is>
          <t>Holden Commodore VL SS Group A SV</t>
        </is>
      </c>
      <c r="K1587" s="203" t="inlineStr">
        <is>
          <t>4980 V8</t>
        </is>
      </c>
      <c r="L1587" s="203" t="inlineStr">
        <is>
          <t>Garry Rogers</t>
        </is>
      </c>
      <c r="M1587" s="203" t="inlineStr">
        <is>
          <t>AUS</t>
        </is>
      </c>
      <c r="N1587" s="692">
        <f>_xlfn.LET(_xlpm.d,_xlfn.XLOOKUP(L1587,'[1]Birth Dates'!$A:$A,'[1]Birth Dates'!$B:$B,"",0),IF(_xlpm.d=0,"",_xlpm.d))</f>
        <v/>
      </c>
      <c r="O1587" s="203">
        <f>IF(OR(N1587="",A1587="",NOT(ISNUMBER(N1587)),N1587&gt;A1587),"",DATEDIF(N1587,A1587,"Y")&amp;" years, "&amp;DATEDIF(N1587,A1587,"YM")&amp;" months, "&amp;DATEDIF(N1587,A1587,"MD")&amp;" days")</f>
        <v/>
      </c>
      <c r="P1587" s="203" t="inlineStr">
        <is>
          <t>John Andretti</t>
        </is>
      </c>
      <c r="Q1587" s="203" t="inlineStr">
        <is>
          <t>USA</t>
        </is>
      </c>
      <c r="R1587" s="692">
        <f>_xlfn.LET(_xlpm.d,_xlfn.XLOOKUP(P1587,'[1]Birth Dates'!$A:$A,'[1]Birth Dates'!$B:$B,"",0),IF(_xlpm.d=0,"",_xlpm.d))</f>
        <v/>
      </c>
      <c r="S1587" s="203">
        <f>IF(OR(R1587="",A1587="",NOT(ISNUMBER(R1587)),R1587&gt;A1587),"",DATEDIF(R1587,A1587,"Y")&amp;" years, "&amp;DATEDIF(R1587,A1587,"YM")&amp;" months, "&amp;DATEDIF(R1587,A1587,"MD")&amp;" days")</f>
        <v/>
      </c>
      <c r="T1587" s="203" t="n"/>
      <c r="U1587" s="203" t="n"/>
      <c r="V1587" s="692">
        <f>_xlfn.LET(_xlpm.d,_xlfn.XLOOKUP(T1587,'[1]Birth Dates'!$A:$A,'[1]Birth Dates'!$B:$B,"",0),IF(_xlpm.d=0,"",_xlpm.d))</f>
        <v/>
      </c>
      <c r="W1587" s="203">
        <f>IF(OR(V1587="",A1587="",NOT(ISNUMBER(V1587)),V1587&gt;A1587),"",DATEDIF(V1587,A1587,"Y")&amp;" years, "&amp;DATEDIF(V1587,A1587,"YM")&amp;" months, "&amp;DATEDIF(V1587,A1587,"MD")&amp;" days")</f>
        <v/>
      </c>
      <c r="X1587" s="203" t="n"/>
      <c r="Y1587" s="203" t="n"/>
      <c r="Z1587" s="203" t="n"/>
      <c r="AA1587" s="203" t="n"/>
      <c r="AB1587" s="203" t="n">
        <v>18</v>
      </c>
      <c r="AC1587" s="203" t="n"/>
      <c r="AD1587" s="203" t="n"/>
      <c r="AE1587" s="476" t="inlineStr">
        <is>
          <t>2:25.0800</t>
        </is>
      </c>
      <c r="AF1587" s="418">
        <f>IF(OR(AE1587="",AE1587="",AE1587=0),"",6.213/(AE1587*24))</f>
        <v/>
      </c>
      <c r="AG1587" s="246" t="n"/>
      <c r="AH1587" s="476" t="inlineStr"/>
      <c r="AI1587" s="418">
        <f>IF(OR(AH1587="",AH1587="",AH1587=0),"",6.213/(AH1587*24))</f>
        <v/>
      </c>
      <c r="AJ1587" s="703" t="n"/>
      <c r="AK1587" s="203" t="inlineStr">
        <is>
          <t>Accident</t>
        </is>
      </c>
      <c r="AL1587" s="203" t="n">
        <v>37</v>
      </c>
      <c r="AM1587" s="521" t="inlineStr">
        <is>
          <t>::</t>
        </is>
      </c>
      <c r="AN1587" s="671">
        <f>IF(OR(AL1587="",AM1587="",AM1587=0),"",AL1587*6.213/(AM1587*24))</f>
        <v/>
      </c>
      <c r="AO1587" s="477">
        <f>IF(AND(AL1587=AL1586,AM1587&lt;&gt;"",AM1586&lt;&gt;""),AM1587-AM1586,"")</f>
        <v/>
      </c>
      <c r="AP1587" s="203" t="n"/>
      <c r="AQ1587" s="476" t="inlineStr"/>
      <c r="AR1587" s="439">
        <f>IF(OR(AQ1587="",AQ1587="",AQ1587=0),"",6.213/(AQ1587*24))</f>
        <v/>
      </c>
      <c r="AS1587" s="436">
        <f>IF(OR(NOT(ISNUMBER(C1587)),NOT(ISNUMBER(AB1587))),"",IF(AG1587&lt;&gt;"",AG1587,AB1587)-C1587)</f>
        <v/>
      </c>
      <c r="AT1587" s="210" t="n"/>
      <c r="AU1587" s="206">
        <f>IF($B1587="","",TEXT($A1587,"yyyymmdd")&amp;"_P"&amp;$C1587&amp;"_C"&amp;$F1587&amp;"_"&amp;TRIM(RIGHT(SUBSTITUTE(TRIM(SUBSTITUTE($L1587,CHAR(160)," "))," ",REPT(" ",60)),60))&amp;IF($P1587="","","-"&amp;TRIM(RIGHT(SUBSTITUTE(TRIM(SUBSTITUTE($P1587,CHAR(160)," "))," ",REPT(" ",60)),60)))&amp;IF($T1587="","","-"&amp;TRIM(RIGHT(SUBSTITUTE(TRIM(SUBSTITUTE($T1587,CHAR(160)," "))," ",REPT(" ",60)),60)))&amp;".jpg")</f>
        <v/>
      </c>
    </row>
    <row r="1588" ht="42" customHeight="1">
      <c r="A1588" s="172" t="n">
        <v>32418</v>
      </c>
      <c r="B1588" s="203" t="inlineStr">
        <is>
          <t>Tooheys 1000 2 October, 1988</t>
        </is>
      </c>
      <c r="C1588" s="203" t="inlineStr">
        <is>
          <t>DNF</t>
        </is>
      </c>
      <c r="D1588" s="203" t="inlineStr">
        <is>
          <t>B</t>
        </is>
      </c>
      <c r="E1588" s="203" t="n"/>
      <c r="F1588" s="203" t="n">
        <v>51</v>
      </c>
      <c r="G1588" s="203" t="inlineStr">
        <is>
          <t>Phil Ward Racing</t>
        </is>
      </c>
      <c r="H1588" s="203" t="n"/>
      <c r="I1588" s="203" t="n"/>
      <c r="J1588" s="203" t="inlineStr">
        <is>
          <t>Mercedes 190E</t>
        </is>
      </c>
      <c r="K1588" s="203" t="inlineStr">
        <is>
          <t>2323 L4</t>
        </is>
      </c>
      <c r="L1588" s="203" t="inlineStr">
        <is>
          <t>Phil Ward</t>
        </is>
      </c>
      <c r="M1588" s="203" t="inlineStr">
        <is>
          <t>AUS</t>
        </is>
      </c>
      <c r="N1588" s="692">
        <f>_xlfn.LET(_xlpm.d,_xlfn.XLOOKUP(L1588,'[1]Birth Dates'!$A:$A,'[1]Birth Dates'!$B:$B,"",0),IF(_xlpm.d=0,"",_xlpm.d))</f>
        <v/>
      </c>
      <c r="O1588" s="203">
        <f>IF(OR(N1588="",A1588="",NOT(ISNUMBER(N1588)),N1588&gt;A1588),"",DATEDIF(N1588,A1588,"Y")&amp;" years, "&amp;DATEDIF(N1588,A1588,"YM")&amp;" months, "&amp;DATEDIF(N1588,A1588,"MD")&amp;" days")</f>
        <v/>
      </c>
      <c r="P1588" s="203" t="inlineStr">
        <is>
          <t>David Clement</t>
        </is>
      </c>
      <c r="Q1588" s="203" t="inlineStr">
        <is>
          <t>AUS</t>
        </is>
      </c>
      <c r="R1588" s="692">
        <f>_xlfn.LET(_xlpm.d,_xlfn.XLOOKUP(P1588,'[1]Birth Dates'!$A:$A,'[1]Birth Dates'!$B:$B,"",0),IF(_xlpm.d=0,"",_xlpm.d))</f>
        <v/>
      </c>
      <c r="S1588" s="203">
        <f>IF(OR(R1588="",A1588="",NOT(ISNUMBER(R1588)),R1588&gt;A1588),"",DATEDIF(R1588,A1588,"Y")&amp;" years, "&amp;DATEDIF(R1588,A1588,"YM")&amp;" months, "&amp;DATEDIF(R1588,A1588,"MD")&amp;" days")</f>
        <v/>
      </c>
      <c r="T1588" s="203" t="n"/>
      <c r="U1588" s="203" t="n"/>
      <c r="V1588" s="692">
        <f>_xlfn.LET(_xlpm.d,_xlfn.XLOOKUP(T1588,'[1]Birth Dates'!$A:$A,'[1]Birth Dates'!$B:$B,"",0),IF(_xlpm.d=0,"",_xlpm.d))</f>
        <v/>
      </c>
      <c r="W1588" s="203">
        <f>IF(OR(V1588="",A1588="",NOT(ISNUMBER(V1588)),V1588&gt;A1588),"",DATEDIF(V1588,A1588,"Y")&amp;" years, "&amp;DATEDIF(V1588,A1588,"YM")&amp;" months, "&amp;DATEDIF(V1588,A1588,"MD")&amp;" days")</f>
        <v/>
      </c>
      <c r="X1588" s="203" t="n"/>
      <c r="Y1588" s="203" t="n"/>
      <c r="Z1588" s="203" t="n"/>
      <c r="AA1588" s="203" t="n"/>
      <c r="AB1588" s="203" t="n">
        <v>39</v>
      </c>
      <c r="AC1588" s="203" t="n"/>
      <c r="AD1588" s="203" t="n"/>
      <c r="AE1588" s="476" t="inlineStr">
        <is>
          <t>2:32.0800</t>
        </is>
      </c>
      <c r="AF1588" s="418">
        <f>IF(OR(AE1588="",AE1588="",AE1588=0),"",6.213/(AE1588*24))</f>
        <v/>
      </c>
      <c r="AG1588" s="246" t="n"/>
      <c r="AH1588" s="476" t="inlineStr"/>
      <c r="AI1588" s="418">
        <f>IF(OR(AH1588="",AH1588="",AH1588=0),"",6.213/(AH1588*24))</f>
        <v/>
      </c>
      <c r="AJ1588" s="703" t="n"/>
      <c r="AK1588" s="203" t="inlineStr">
        <is>
          <t>Accident</t>
        </is>
      </c>
      <c r="AL1588" s="203" t="n">
        <v>27</v>
      </c>
      <c r="AM1588" s="521" t="inlineStr">
        <is>
          <t>::</t>
        </is>
      </c>
      <c r="AN1588" s="671">
        <f>IF(OR(AL1588="",AM1588="",AM1588=0),"",AL1588*6.213/(AM1588*24))</f>
        <v/>
      </c>
      <c r="AO1588" s="477">
        <f>IF(AND(AL1588=AL1587,AM1588&lt;&gt;"",AM1587&lt;&gt;""),AM1588-AM1587,"")</f>
        <v/>
      </c>
      <c r="AP1588" s="203" t="n"/>
      <c r="AQ1588" s="476" t="inlineStr"/>
      <c r="AR1588" s="439">
        <f>IF(OR(AQ1588="",AQ1588="",AQ1588=0),"",6.213/(AQ1588*24))</f>
        <v/>
      </c>
      <c r="AS1588" s="436">
        <f>IF(OR(NOT(ISNUMBER(C1588)),NOT(ISNUMBER(AB1588))),"",IF(AG1588&lt;&gt;"",AG1588,AB1588)-C1588)</f>
        <v/>
      </c>
      <c r="AT1588" s="210" t="n"/>
      <c r="AU1588" s="206">
        <f>IF($B1588="","",TEXT($A1588,"yyyymmdd")&amp;"_P"&amp;$C1588&amp;"_C"&amp;$F1588&amp;"_"&amp;TRIM(RIGHT(SUBSTITUTE(TRIM(SUBSTITUTE($L1588,CHAR(160)," "))," ",REPT(" ",60)),60))&amp;IF($P1588="","","-"&amp;TRIM(RIGHT(SUBSTITUTE(TRIM(SUBSTITUTE($P1588,CHAR(160)," "))," ",REPT(" ",60)),60)))&amp;IF($T1588="","","-"&amp;TRIM(RIGHT(SUBSTITUTE(TRIM(SUBSTITUTE($T1588,CHAR(160)," "))," ",REPT(" ",60)),60)))&amp;".jpg")</f>
        <v/>
      </c>
    </row>
    <row r="1589" ht="42" customHeight="1">
      <c r="A1589" s="172" t="n">
        <v>32418</v>
      </c>
      <c r="B1589" s="203" t="inlineStr">
        <is>
          <t>Tooheys 1000 2 October, 1988</t>
        </is>
      </c>
      <c r="C1589" s="203" t="inlineStr">
        <is>
          <t>DNF</t>
        </is>
      </c>
      <c r="D1589" s="203" t="inlineStr">
        <is>
          <t>A</t>
        </is>
      </c>
      <c r="E1589" s="203" t="n"/>
      <c r="F1589" s="203" t="n">
        <v>28</v>
      </c>
      <c r="G1589" s="203" t="inlineStr">
        <is>
          <t>Shell Ultra Hi Racing</t>
        </is>
      </c>
      <c r="H1589" s="203" t="n"/>
      <c r="I1589" s="203" t="n"/>
      <c r="J1589" s="203" t="inlineStr">
        <is>
          <t>Ford Sierra RS500</t>
        </is>
      </c>
      <c r="K1589" s="203" t="inlineStr">
        <is>
          <t>1993 tc L4</t>
        </is>
      </c>
      <c r="L1589" s="203" t="inlineStr">
        <is>
          <t>John Bowe</t>
        </is>
      </c>
      <c r="M1589" s="203" t="inlineStr">
        <is>
          <t>AUS</t>
        </is>
      </c>
      <c r="N1589" s="692">
        <f>_xlfn.LET(_xlpm.d,_xlfn.XLOOKUP(L1589,'[1]Birth Dates'!$A:$A,'[1]Birth Dates'!$B:$B,"",0),IF(_xlpm.d=0,"",_xlpm.d))</f>
        <v/>
      </c>
      <c r="O1589" s="203">
        <f>IF(OR(N1589="",A1589="",NOT(ISNUMBER(N1589)),N1589&gt;A1589),"",DATEDIF(N1589,A1589,"Y")&amp;" years, "&amp;DATEDIF(N1589,A1589,"YM")&amp;" months, "&amp;DATEDIF(N1589,A1589,"MD")&amp;" days")</f>
        <v/>
      </c>
      <c r="P1589" s="203" t="inlineStr">
        <is>
          <t>Robb Gravett</t>
        </is>
      </c>
      <c r="Q1589" s="203" t="inlineStr">
        <is>
          <t>GBR</t>
        </is>
      </c>
      <c r="R1589" s="692">
        <f>_xlfn.LET(_xlpm.d,_xlfn.XLOOKUP(P1589,'[1]Birth Dates'!$A:$A,'[1]Birth Dates'!$B:$B,"",0),IF(_xlpm.d=0,"",_xlpm.d))</f>
        <v/>
      </c>
      <c r="S1589" s="203">
        <f>IF(OR(R1589="",A1589="",NOT(ISNUMBER(R1589)),R1589&gt;A1589),"",DATEDIF(R1589,A1589,"Y")&amp;" years, "&amp;DATEDIF(R1589,A1589,"YM")&amp;" months, "&amp;DATEDIF(R1589,A1589,"MD")&amp;" days")</f>
        <v/>
      </c>
      <c r="T1589" s="203" t="inlineStr">
        <is>
          <t>Neville Crichton</t>
        </is>
      </c>
      <c r="U1589" s="203" t="inlineStr">
        <is>
          <t>NZL</t>
        </is>
      </c>
      <c r="V1589" s="692">
        <f>_xlfn.LET(_xlpm.d,_xlfn.XLOOKUP(T1589,'[1]Birth Dates'!$A:$A,'[1]Birth Dates'!$B:$B,"",0),IF(_xlpm.d=0,"",_xlpm.d))</f>
        <v/>
      </c>
      <c r="W1589" s="203">
        <f>IF(OR(V1589="",A1589="",NOT(ISNUMBER(V1589)),V1589&gt;A1589),"",DATEDIF(V1589,A1589,"Y")&amp;" years, "&amp;DATEDIF(V1589,A1589,"YM")&amp;" months, "&amp;DATEDIF(V1589,A1589,"MD")&amp;" days")</f>
        <v/>
      </c>
      <c r="X1589" s="203" t="n"/>
      <c r="Y1589" s="203" t="n"/>
      <c r="Z1589" s="203" t="n"/>
      <c r="AA1589" s="203" t="n"/>
      <c r="AB1589" s="203" t="n">
        <v>2</v>
      </c>
      <c r="AC1589" s="203" t="n"/>
      <c r="AD1589" s="203" t="n"/>
      <c r="AE1589" s="476" t="inlineStr">
        <is>
          <t>2:17.5200</t>
        </is>
      </c>
      <c r="AF1589" s="418">
        <f>IF(OR(AE1589="",AE1589="",AE1589=0),"",6.213/(AE1589*24))</f>
        <v/>
      </c>
      <c r="AG1589" s="246" t="n">
        <v>3</v>
      </c>
      <c r="AH1589" s="476" t="inlineStr">
        <is>
          <t>2:18.9500</t>
        </is>
      </c>
      <c r="AI1589" s="418">
        <f>IF(OR(AH1589="",AH1589="",AH1589=0),"",6.213/(AH1589*24))</f>
        <v/>
      </c>
      <c r="AJ1589" s="703" t="n"/>
      <c r="AK1589" s="203" t="inlineStr">
        <is>
          <t>Engine</t>
        </is>
      </c>
      <c r="AL1589" s="203" t="n">
        <v>26</v>
      </c>
      <c r="AM1589" s="521" t="inlineStr">
        <is>
          <t>::</t>
        </is>
      </c>
      <c r="AN1589" s="671">
        <f>IF(OR(AL1589="",AM1589="",AM1589=0),"",AL1589*6.213/(AM1589*24))</f>
        <v/>
      </c>
      <c r="AO1589" s="477">
        <f>IF(AND(AL1589=AL1588,AM1589&lt;&gt;"",AM1588&lt;&gt;""),AM1589-AM1588,"")</f>
        <v/>
      </c>
      <c r="AP1589" s="203" t="n"/>
      <c r="AQ1589" s="476" t="inlineStr"/>
      <c r="AR1589" s="439">
        <f>IF(OR(AQ1589="",AQ1589="",AQ1589=0),"",6.213/(AQ1589*24))</f>
        <v/>
      </c>
      <c r="AS1589" s="436">
        <f>IF(OR(NOT(ISNUMBER(C1589)),NOT(ISNUMBER(AB1589))),"",IF(AG1589&lt;&gt;"",AG1589,AB1589)-C1589)</f>
        <v/>
      </c>
      <c r="AT1589" s="210" t="n"/>
      <c r="AU1589" s="206">
        <f>IF($B1589="","",TEXT($A1589,"yyyymmdd")&amp;"_P"&amp;$C1589&amp;"_C"&amp;$F1589&amp;"_"&amp;TRIM(RIGHT(SUBSTITUTE(TRIM(SUBSTITUTE($L1589,CHAR(160)," "))," ",REPT(" ",60)),60))&amp;IF($P1589="","","-"&amp;TRIM(RIGHT(SUBSTITUTE(TRIM(SUBSTITUTE($P1589,CHAR(160)," "))," ",REPT(" ",60)),60)))&amp;IF($T1589="","","-"&amp;TRIM(RIGHT(SUBSTITUTE(TRIM(SUBSTITUTE($T1589,CHAR(160)," "))," ",REPT(" ",60)),60)))&amp;".jpg")</f>
        <v/>
      </c>
    </row>
    <row r="1590" ht="42" customHeight="1">
      <c r="A1590" s="172" t="n">
        <v>32418</v>
      </c>
      <c r="B1590" s="203" t="inlineStr">
        <is>
          <t>Tooheys 1000 2 October, 1988</t>
        </is>
      </c>
      <c r="C1590" s="203" t="inlineStr">
        <is>
          <t>DNF</t>
        </is>
      </c>
      <c r="D1590" s="203" t="inlineStr">
        <is>
          <t>A</t>
        </is>
      </c>
      <c r="E1590" s="203" t="n"/>
      <c r="F1590" s="203" t="n">
        <v>17</v>
      </c>
      <c r="G1590" s="203" t="inlineStr">
        <is>
          <t>Shell Ultra Hi Racing</t>
        </is>
      </c>
      <c r="H1590" s="203" t="n"/>
      <c r="I1590" s="203" t="n"/>
      <c r="J1590" s="203" t="inlineStr">
        <is>
          <t>Ford Sierra RS500</t>
        </is>
      </c>
      <c r="K1590" s="203" t="inlineStr">
        <is>
          <t>1993 tc L4</t>
        </is>
      </c>
      <c r="L1590" s="203" t="inlineStr">
        <is>
          <t>Dick Johnson</t>
        </is>
      </c>
      <c r="M1590" s="203" t="inlineStr">
        <is>
          <t>AUS</t>
        </is>
      </c>
      <c r="N1590" s="692">
        <f>_xlfn.LET(_xlpm.d,_xlfn.XLOOKUP(L1590,'[1]Birth Dates'!$A:$A,'[1]Birth Dates'!$B:$B,"",0),IF(_xlpm.d=0,"",_xlpm.d))</f>
        <v/>
      </c>
      <c r="O1590" s="203">
        <f>IF(OR(N1590="",A1590="",NOT(ISNUMBER(N1590)),N1590&gt;A1590),"",DATEDIF(N1590,A1590,"Y")&amp;" years, "&amp;DATEDIF(N1590,A1590,"YM")&amp;" months, "&amp;DATEDIF(N1590,A1590,"MD")&amp;" days")</f>
        <v/>
      </c>
      <c r="P1590" s="203" t="inlineStr">
        <is>
          <t>John Bowe</t>
        </is>
      </c>
      <c r="Q1590" s="203" t="inlineStr">
        <is>
          <t>AUS</t>
        </is>
      </c>
      <c r="R1590" s="692">
        <f>_xlfn.LET(_xlpm.d,_xlfn.XLOOKUP(P1590,'[1]Birth Dates'!$A:$A,'[1]Birth Dates'!$B:$B,"",0),IF(_xlpm.d=0,"",_xlpm.d))</f>
        <v/>
      </c>
      <c r="S1590" s="203">
        <f>IF(OR(R1590="",A1590="",NOT(ISNUMBER(R1590)),R1590&gt;A1590),"",DATEDIF(R1590,A1590,"Y")&amp;" years, "&amp;DATEDIF(R1590,A1590,"YM")&amp;" months, "&amp;DATEDIF(R1590,A1590,"MD")&amp;" days")</f>
        <v/>
      </c>
      <c r="T1590" s="203" t="n"/>
      <c r="U1590" s="203" t="n"/>
      <c r="V1590" s="692">
        <f>_xlfn.LET(_xlpm.d,_xlfn.XLOOKUP(T1590,'[1]Birth Dates'!$A:$A,'[1]Birth Dates'!$B:$B,"",0),IF(_xlpm.d=0,"",_xlpm.d))</f>
        <v/>
      </c>
      <c r="W1590" s="203">
        <f>IF(OR(V1590="",A1590="",NOT(ISNUMBER(V1590)),V1590&gt;A1590),"",DATEDIF(V1590,A1590,"Y")&amp;" years, "&amp;DATEDIF(V1590,A1590,"YM")&amp;" months, "&amp;DATEDIF(V1590,A1590,"MD")&amp;" days")</f>
        <v/>
      </c>
      <c r="X1590" s="203" t="n"/>
      <c r="Y1590" s="203" t="n"/>
      <c r="Z1590" s="203" t="n"/>
      <c r="AA1590" s="203" t="n"/>
      <c r="AB1590" s="203" t="n">
        <v>1</v>
      </c>
      <c r="AC1590" s="203" t="n"/>
      <c r="AD1590" s="203" t="n"/>
      <c r="AE1590" s="476" t="inlineStr">
        <is>
          <t>2:16.4600</t>
        </is>
      </c>
      <c r="AF1590" s="418">
        <f>IF(OR(AE1590="",AE1590="",AE1590=0),"",6.213/(AE1590*24))</f>
        <v/>
      </c>
      <c r="AG1590" s="246" t="n">
        <v>4</v>
      </c>
      <c r="AH1590" s="476" t="inlineStr">
        <is>
          <t>2:19.2200</t>
        </is>
      </c>
      <c r="AI1590" s="418">
        <f>IF(OR(AH1590="",AH1590="",AH1590=0),"",6.213/(AH1590*24))</f>
        <v/>
      </c>
      <c r="AJ1590" s="703" t="n"/>
      <c r="AK1590" s="203" t="inlineStr">
        <is>
          <t>Differential</t>
        </is>
      </c>
      <c r="AL1590" s="203" t="n">
        <v>22</v>
      </c>
      <c r="AM1590" s="521" t="inlineStr">
        <is>
          <t>::</t>
        </is>
      </c>
      <c r="AN1590" s="671">
        <f>IF(OR(AL1590="",AM1590="",AM1590=0),"",AL1590*6.213/(AM1590*24))</f>
        <v/>
      </c>
      <c r="AO1590" s="477">
        <f>IF(AND(AL1590=AL1589,AM1590&lt;&gt;"",AM1589&lt;&gt;""),AM1590-AM1589,"")</f>
        <v/>
      </c>
      <c r="AP1590" s="203" t="n"/>
      <c r="AQ1590" s="476" t="inlineStr"/>
      <c r="AR1590" s="439">
        <f>IF(OR(AQ1590="",AQ1590="",AQ1590=0),"",6.213/(AQ1590*24))</f>
        <v/>
      </c>
      <c r="AS1590" s="436">
        <f>IF(OR(NOT(ISNUMBER(C1590)),NOT(ISNUMBER(AB1590))),"",IF(AG1590&lt;&gt;"",AG1590,AB1590)-C1590)</f>
        <v/>
      </c>
      <c r="AT1590" s="210" t="n"/>
      <c r="AU1590" s="206">
        <f>IF($B1590="","",TEXT($A1590,"yyyymmdd")&amp;"_P"&amp;$C1590&amp;"_C"&amp;$F1590&amp;"_"&amp;TRIM(RIGHT(SUBSTITUTE(TRIM(SUBSTITUTE($L1590,CHAR(160)," "))," ",REPT(" ",60)),60))&amp;IF($P1590="","","-"&amp;TRIM(RIGHT(SUBSTITUTE(TRIM(SUBSTITUTE($P1590,CHAR(160)," "))," ",REPT(" ",60)),60)))&amp;IF($T1590="","","-"&amp;TRIM(RIGHT(SUBSTITUTE(TRIM(SUBSTITUTE($T1590,CHAR(160)," "))," ",REPT(" ",60)),60)))&amp;".jpg")</f>
        <v/>
      </c>
    </row>
    <row r="1591" ht="42" customHeight="1">
      <c r="A1591" s="172" t="n">
        <v>32418</v>
      </c>
      <c r="B1591" s="203" t="inlineStr">
        <is>
          <t>Tooheys 1000 2 October, 1988</t>
        </is>
      </c>
      <c r="C1591" s="203" t="inlineStr">
        <is>
          <t>DNF</t>
        </is>
      </c>
      <c r="D1591" s="203" t="inlineStr">
        <is>
          <t>A</t>
        </is>
      </c>
      <c r="E1591" s="203" t="n"/>
      <c r="F1591" s="203" t="n">
        <v>14</v>
      </c>
      <c r="G1591" s="203" t="inlineStr">
        <is>
          <t>NetComm (Aust) Racing</t>
        </is>
      </c>
      <c r="H1591" s="203" t="n"/>
      <c r="I1591" s="203" t="n"/>
      <c r="J1591" s="203" t="inlineStr">
        <is>
          <t>Ford Sierra RS500</t>
        </is>
      </c>
      <c r="K1591" s="203" t="inlineStr">
        <is>
          <t>1993 tc L4</t>
        </is>
      </c>
      <c r="L1591" s="203" t="inlineStr">
        <is>
          <t>Murray Carter</t>
        </is>
      </c>
      <c r="M1591" s="203" t="inlineStr">
        <is>
          <t>AUS</t>
        </is>
      </c>
      <c r="N1591" s="692">
        <f>_xlfn.LET(_xlpm.d,_xlfn.XLOOKUP(L1591,'[1]Birth Dates'!$A:$A,'[1]Birth Dates'!$B:$B,"",0),IF(_xlpm.d=0,"",_xlpm.d))</f>
        <v/>
      </c>
      <c r="O1591" s="203">
        <f>IF(OR(N1591="",A1591="",NOT(ISNUMBER(N1591)),N1591&gt;A1591),"",DATEDIF(N1591,A1591,"Y")&amp;" years, "&amp;DATEDIF(N1591,A1591,"YM")&amp;" months, "&amp;DATEDIF(N1591,A1591,"MD")&amp;" days")</f>
        <v/>
      </c>
      <c r="P1591" s="203" t="inlineStr">
        <is>
          <t>Steve Masterton</t>
        </is>
      </c>
      <c r="Q1591" s="203" t="inlineStr">
        <is>
          <t>AUS</t>
        </is>
      </c>
      <c r="R1591" s="692">
        <f>_xlfn.LET(_xlpm.d,_xlfn.XLOOKUP(P1591,'[1]Birth Dates'!$A:$A,'[1]Birth Dates'!$B:$B,"",0),IF(_xlpm.d=0,"",_xlpm.d))</f>
        <v/>
      </c>
      <c r="S1591" s="203">
        <f>IF(OR(R1591="",A1591="",NOT(ISNUMBER(R1591)),R1591&gt;A1591),"",DATEDIF(R1591,A1591,"Y")&amp;" years, "&amp;DATEDIF(R1591,A1591,"YM")&amp;" months, "&amp;DATEDIF(R1591,A1591,"MD")&amp;" days")</f>
        <v/>
      </c>
      <c r="T1591" s="203" t="n"/>
      <c r="U1591" s="203" t="n"/>
      <c r="V1591" s="692">
        <f>_xlfn.LET(_xlpm.d,_xlfn.XLOOKUP(T1591,'[1]Birth Dates'!$A:$A,'[1]Birth Dates'!$B:$B,"",0),IF(_xlpm.d=0,"",_xlpm.d))</f>
        <v/>
      </c>
      <c r="W1591" s="203">
        <f>IF(OR(V1591="",A1591="",NOT(ISNUMBER(V1591)),V1591&gt;A1591),"",DATEDIF(V1591,A1591,"Y")&amp;" years, "&amp;DATEDIF(V1591,A1591,"YM")&amp;" months, "&amp;DATEDIF(V1591,A1591,"MD")&amp;" days")</f>
        <v/>
      </c>
      <c r="X1591" s="203" t="n"/>
      <c r="Y1591" s="203" t="n"/>
      <c r="Z1591" s="203" t="n"/>
      <c r="AA1591" s="203" t="n"/>
      <c r="AB1591" s="203" t="n">
        <v>37</v>
      </c>
      <c r="AC1591" s="203" t="n"/>
      <c r="AD1591" s="203" t="n"/>
      <c r="AE1591" s="476" t="inlineStr">
        <is>
          <t>2:30.5000</t>
        </is>
      </c>
      <c r="AF1591" s="418">
        <f>IF(OR(AE1591="",AE1591="",AE1591=0),"",6.213/(AE1591*24))</f>
        <v/>
      </c>
      <c r="AG1591" s="246" t="n"/>
      <c r="AH1591" s="476" t="inlineStr"/>
      <c r="AI1591" s="418">
        <f>IF(OR(AH1591="",AH1591="",AH1591=0),"",6.213/(AH1591*24))</f>
        <v/>
      </c>
      <c r="AJ1591" s="703" t="n"/>
      <c r="AK1591" s="203" t="inlineStr">
        <is>
          <t>Driveshaft</t>
        </is>
      </c>
      <c r="AL1591" s="203" t="n">
        <v>22</v>
      </c>
      <c r="AM1591" s="521" t="inlineStr">
        <is>
          <t>::</t>
        </is>
      </c>
      <c r="AN1591" s="671">
        <f>IF(OR(AL1591="",AM1591="",AM1591=0),"",AL1591*6.213/(AM1591*24))</f>
        <v/>
      </c>
      <c r="AO1591" s="477">
        <f>IF(AND(AL1591=AL1590,AM1591&lt;&gt;"",AM1590&lt;&gt;""),AM1591-AM1590,"")</f>
        <v/>
      </c>
      <c r="AP1591" s="203" t="n"/>
      <c r="AQ1591" s="476" t="inlineStr"/>
      <c r="AR1591" s="439">
        <f>IF(OR(AQ1591="",AQ1591="",AQ1591=0),"",6.213/(AQ1591*24))</f>
        <v/>
      </c>
      <c r="AS1591" s="436">
        <f>IF(OR(NOT(ISNUMBER(C1591)),NOT(ISNUMBER(AB1591))),"",IF(AG1591&lt;&gt;"",AG1591,AB1591)-C1591)</f>
        <v/>
      </c>
      <c r="AT1591" s="210" t="n"/>
      <c r="AU1591" s="206">
        <f>IF($B1591="","",TEXT($A1591,"yyyymmdd")&amp;"_P"&amp;$C1591&amp;"_C"&amp;$F1591&amp;"_"&amp;TRIM(RIGHT(SUBSTITUTE(TRIM(SUBSTITUTE($L1591,CHAR(160)," "))," ",REPT(" ",60)),60))&amp;IF($P1591="","","-"&amp;TRIM(RIGHT(SUBSTITUTE(TRIM(SUBSTITUTE($P1591,CHAR(160)," "))," ",REPT(" ",60)),60)))&amp;IF($T1591="","","-"&amp;TRIM(RIGHT(SUBSTITUTE(TRIM(SUBSTITUTE($T1591,CHAR(160)," "))," ",REPT(" ",60)),60)))&amp;".jpg")</f>
        <v/>
      </c>
    </row>
    <row r="1592" ht="42" customHeight="1">
      <c r="A1592" s="172" t="n">
        <v>32418</v>
      </c>
      <c r="B1592" s="203" t="inlineStr">
        <is>
          <t>Tooheys 1000 2 October, 1988</t>
        </is>
      </c>
      <c r="C1592" s="203" t="inlineStr">
        <is>
          <t>DNF</t>
        </is>
      </c>
      <c r="D1592" s="203" t="inlineStr">
        <is>
          <t>A</t>
        </is>
      </c>
      <c r="E1592" s="203" t="n"/>
      <c r="F1592" s="203" t="n">
        <v>30</v>
      </c>
      <c r="G1592" s="203" t="inlineStr">
        <is>
          <t>Peter Jackson Nissan Racing</t>
        </is>
      </c>
      <c r="H1592" s="203" t="n"/>
      <c r="I1592" s="203" t="n"/>
      <c r="J1592" s="203" t="inlineStr">
        <is>
          <t>Nissan Skyline HR31</t>
        </is>
      </c>
      <c r="K1592" s="203" t="inlineStr">
        <is>
          <t>2029 tc L6</t>
        </is>
      </c>
      <c r="L1592" s="203" t="inlineStr">
        <is>
          <t>George Fury</t>
        </is>
      </c>
      <c r="M1592" s="203" t="inlineStr">
        <is>
          <t>AUS</t>
        </is>
      </c>
      <c r="N1592" s="692">
        <f>_xlfn.LET(_xlpm.d,_xlfn.XLOOKUP(L1592,'[1]Birth Dates'!$A:$A,'[1]Birth Dates'!$B:$B,"",0),IF(_xlpm.d=0,"",_xlpm.d))</f>
        <v/>
      </c>
      <c r="O1592" s="203">
        <f>IF(OR(N1592="",A1592="",NOT(ISNUMBER(N1592)),N1592&gt;A1592),"",DATEDIF(N1592,A1592,"Y")&amp;" years, "&amp;DATEDIF(N1592,A1592,"YM")&amp;" months, "&amp;DATEDIF(N1592,A1592,"MD")&amp;" days")</f>
        <v/>
      </c>
      <c r="P1592" s="203" t="inlineStr">
        <is>
          <t>Mark Skaife</t>
        </is>
      </c>
      <c r="Q1592" s="203" t="inlineStr">
        <is>
          <t>AUS</t>
        </is>
      </c>
      <c r="R1592" s="692">
        <f>_xlfn.LET(_xlpm.d,_xlfn.XLOOKUP(P1592,'[1]Birth Dates'!$A:$A,'[1]Birth Dates'!$B:$B,"",0),IF(_xlpm.d=0,"",_xlpm.d))</f>
        <v/>
      </c>
      <c r="S1592" s="203">
        <f>IF(OR(R1592="",A1592="",NOT(ISNUMBER(R1592)),R1592&gt;A1592),"",DATEDIF(R1592,A1592,"Y")&amp;" years, "&amp;DATEDIF(R1592,A1592,"YM")&amp;" months, "&amp;DATEDIF(R1592,A1592,"MD")&amp;" days")</f>
        <v/>
      </c>
      <c r="T1592" s="203" t="n"/>
      <c r="U1592" s="203" t="n"/>
      <c r="V1592" s="692">
        <f>_xlfn.LET(_xlpm.d,_xlfn.XLOOKUP(T1592,'[1]Birth Dates'!$A:$A,'[1]Birth Dates'!$B:$B,"",0),IF(_xlpm.d=0,"",_xlpm.d))</f>
        <v/>
      </c>
      <c r="W1592" s="203">
        <f>IF(OR(V1592="",A1592="",NOT(ISNUMBER(V1592)),V1592&gt;A1592),"",DATEDIF(V1592,A1592,"Y")&amp;" years, "&amp;DATEDIF(V1592,A1592,"YM")&amp;" months, "&amp;DATEDIF(V1592,A1592,"MD")&amp;" days")</f>
        <v/>
      </c>
      <c r="X1592" s="203" t="n"/>
      <c r="Y1592" s="203" t="n"/>
      <c r="Z1592" s="203" t="n"/>
      <c r="AA1592" s="203" t="n"/>
      <c r="AB1592" s="203" t="n">
        <v>9</v>
      </c>
      <c r="AC1592" s="203" t="n"/>
      <c r="AD1592" s="203" t="n"/>
      <c r="AE1592" s="476" t="inlineStr">
        <is>
          <t>2:21.9200</t>
        </is>
      </c>
      <c r="AF1592" s="418">
        <f>IF(OR(AE1592="",AE1592="",AE1592=0),"",6.213/(AE1592*24))</f>
        <v/>
      </c>
      <c r="AG1592" s="246" t="n"/>
      <c r="AH1592" s="476" t="inlineStr"/>
      <c r="AI1592" s="418">
        <f>IF(OR(AH1592="",AH1592="",AH1592=0),"",6.213/(AH1592*24))</f>
        <v/>
      </c>
      <c r="AJ1592" s="703" t="n"/>
      <c r="AK1592" s="203" t="inlineStr">
        <is>
          <t>Fan Belt</t>
        </is>
      </c>
      <c r="AL1592" s="203" t="n">
        <v>17</v>
      </c>
      <c r="AM1592" s="521" t="inlineStr">
        <is>
          <t>::</t>
        </is>
      </c>
      <c r="AN1592" s="671">
        <f>IF(OR(AL1592="",AM1592="",AM1592=0),"",AL1592*6.213/(AM1592*24))</f>
        <v/>
      </c>
      <c r="AO1592" s="477">
        <f>IF(AND(AL1592=AL1591,AM1592&lt;&gt;"",AM1591&lt;&gt;""),AM1592-AM1591,"")</f>
        <v/>
      </c>
      <c r="AP1592" s="203" t="n"/>
      <c r="AQ1592" s="476" t="inlineStr"/>
      <c r="AR1592" s="439">
        <f>IF(OR(AQ1592="",AQ1592="",AQ1592=0),"",6.213/(AQ1592*24))</f>
        <v/>
      </c>
      <c r="AS1592" s="436">
        <f>IF(OR(NOT(ISNUMBER(C1592)),NOT(ISNUMBER(AB1592))),"",IF(AG1592&lt;&gt;"",AG1592,AB1592)-C1592)</f>
        <v/>
      </c>
      <c r="AT1592" s="210" t="n"/>
      <c r="AU1592" s="206">
        <f>IF($B1592="","",TEXT($A1592,"yyyymmdd")&amp;"_P"&amp;$C1592&amp;"_C"&amp;$F1592&amp;"_"&amp;TRIM(RIGHT(SUBSTITUTE(TRIM(SUBSTITUTE($L1592,CHAR(160)," "))," ",REPT(" ",60)),60))&amp;IF($P1592="","","-"&amp;TRIM(RIGHT(SUBSTITUTE(TRIM(SUBSTITUTE($P1592,CHAR(160)," "))," ",REPT(" ",60)),60)))&amp;IF($T1592="","","-"&amp;TRIM(RIGHT(SUBSTITUTE(TRIM(SUBSTITUTE($T1592,CHAR(160)," "))," ",REPT(" ",60)),60)))&amp;".jpg")</f>
        <v/>
      </c>
    </row>
    <row r="1593" ht="42" customHeight="1">
      <c r="A1593" s="172" t="n">
        <v>32418</v>
      </c>
      <c r="B1593" s="203" t="inlineStr">
        <is>
          <t>Tooheys 1000 2 October, 1988</t>
        </is>
      </c>
      <c r="C1593" s="203" t="inlineStr">
        <is>
          <t>DNF</t>
        </is>
      </c>
      <c r="D1593" s="203" t="inlineStr">
        <is>
          <t>A</t>
        </is>
      </c>
      <c r="E1593" s="203" t="n"/>
      <c r="F1593" s="203" t="n">
        <v>8</v>
      </c>
      <c r="G1593" s="203" t="inlineStr">
        <is>
          <t>Andrew Bagnall</t>
        </is>
      </c>
      <c r="H1593" s="203" t="n"/>
      <c r="I1593" s="203" t="n"/>
      <c r="J1593" s="203" t="inlineStr">
        <is>
          <t>Ford Sierra RS500</t>
        </is>
      </c>
      <c r="K1593" s="203" t="inlineStr">
        <is>
          <t>1993 tc L4</t>
        </is>
      </c>
      <c r="L1593" s="203" t="inlineStr">
        <is>
          <t>Andrew Bagnall</t>
        </is>
      </c>
      <c r="M1593" s="203" t="inlineStr">
        <is>
          <t>NZL</t>
        </is>
      </c>
      <c r="N1593" s="692">
        <f>_xlfn.LET(_xlpm.d,_xlfn.XLOOKUP(L1593,'[1]Birth Dates'!$A:$A,'[1]Birth Dates'!$B:$B,"",0),IF(_xlpm.d=0,"",_xlpm.d))</f>
        <v/>
      </c>
      <c r="O1593" s="203">
        <f>IF(OR(N1593="",A1593="",NOT(ISNUMBER(N1593)),N1593&gt;A1593),"",DATEDIF(N1593,A1593,"Y")&amp;" years, "&amp;DATEDIF(N1593,A1593,"YM")&amp;" months, "&amp;DATEDIF(N1593,A1593,"MD")&amp;" days")</f>
        <v/>
      </c>
      <c r="P1593" s="203" t="inlineStr">
        <is>
          <t>Pierre Dieudonné</t>
        </is>
      </c>
      <c r="Q1593" s="203" t="inlineStr">
        <is>
          <t>BEL</t>
        </is>
      </c>
      <c r="R1593" s="692">
        <f>_xlfn.LET(_xlpm.d,_xlfn.XLOOKUP(P1593,'[1]Birth Dates'!$A:$A,'[1]Birth Dates'!$B:$B,"",0),IF(_xlpm.d=0,"",_xlpm.d))</f>
        <v/>
      </c>
      <c r="S1593" s="203">
        <f>IF(OR(R1593="",A1593="",NOT(ISNUMBER(R1593)),R1593&gt;A1593),"",DATEDIF(R1593,A1593,"Y")&amp;" years, "&amp;DATEDIF(R1593,A1593,"YM")&amp;" months, "&amp;DATEDIF(R1593,A1593,"MD")&amp;" days")</f>
        <v/>
      </c>
      <c r="T1593" s="203" t="n"/>
      <c r="U1593" s="203" t="n"/>
      <c r="V1593" s="692">
        <f>_xlfn.LET(_xlpm.d,_xlfn.XLOOKUP(T1593,'[1]Birth Dates'!$A:$A,'[1]Birth Dates'!$B:$B,"",0),IF(_xlpm.d=0,"",_xlpm.d))</f>
        <v/>
      </c>
      <c r="W1593" s="203">
        <f>IF(OR(V1593="",A1593="",NOT(ISNUMBER(V1593)),V1593&gt;A1593),"",DATEDIF(V1593,A1593,"Y")&amp;" years, "&amp;DATEDIF(V1593,A1593,"YM")&amp;" months, "&amp;DATEDIF(V1593,A1593,"MD")&amp;" days")</f>
        <v/>
      </c>
      <c r="X1593" s="203" t="n"/>
      <c r="Y1593" s="203" t="n"/>
      <c r="Z1593" s="203" t="n"/>
      <c r="AA1593" s="203" t="n"/>
      <c r="AB1593" s="203" t="n">
        <v>7</v>
      </c>
      <c r="AC1593" s="203" t="n"/>
      <c r="AD1593" s="203" t="n"/>
      <c r="AE1593" s="476" t="inlineStr">
        <is>
          <t>2:20.3400</t>
        </is>
      </c>
      <c r="AF1593" s="418">
        <f>IF(OR(AE1593="",AE1593="",AE1593=0),"",6.213/(AE1593*24))</f>
        <v/>
      </c>
      <c r="AG1593" s="246" t="n">
        <v>7</v>
      </c>
      <c r="AH1593" s="476" t="inlineStr">
        <is>
          <t>2:20.7100</t>
        </is>
      </c>
      <c r="AI1593" s="418">
        <f>IF(OR(AH1593="",AH1593="",AH1593=0),"",6.213/(AH1593*24))</f>
        <v/>
      </c>
      <c r="AJ1593" s="703" t="n"/>
      <c r="AK1593" s="203" t="inlineStr">
        <is>
          <t>Headgasket</t>
        </is>
      </c>
      <c r="AL1593" s="203" t="n">
        <v>9</v>
      </c>
      <c r="AM1593" s="521" t="inlineStr">
        <is>
          <t>::</t>
        </is>
      </c>
      <c r="AN1593" s="671">
        <f>IF(OR(AL1593="",AM1593="",AM1593=0),"",AL1593*6.213/(AM1593*24))</f>
        <v/>
      </c>
      <c r="AO1593" s="477">
        <f>IF(AND(AL1593=AL1592,AM1593&lt;&gt;"",AM1592&lt;&gt;""),AM1593-AM1592,"")</f>
        <v/>
      </c>
      <c r="AP1593" s="203" t="n"/>
      <c r="AQ1593" s="476" t="inlineStr"/>
      <c r="AR1593" s="439">
        <f>IF(OR(AQ1593="",AQ1593="",AQ1593=0),"",6.213/(AQ1593*24))</f>
        <v/>
      </c>
      <c r="AS1593" s="436">
        <f>IF(OR(NOT(ISNUMBER(C1593)),NOT(ISNUMBER(AB1593))),"",IF(AG1593&lt;&gt;"",AG1593,AB1593)-C1593)</f>
        <v/>
      </c>
      <c r="AT1593" s="210" t="n"/>
      <c r="AU1593" s="206">
        <f>IF($B1593="","",TEXT($A1593,"yyyymmdd")&amp;"_P"&amp;$C1593&amp;"_C"&amp;$F1593&amp;"_"&amp;TRIM(RIGHT(SUBSTITUTE(TRIM(SUBSTITUTE($L1593,CHAR(160)," "))," ",REPT(" ",60)),60))&amp;IF($P1593="","","-"&amp;TRIM(RIGHT(SUBSTITUTE(TRIM(SUBSTITUTE($P1593,CHAR(160)," "))," ",REPT(" ",60)),60)))&amp;IF($T1593="","","-"&amp;TRIM(RIGHT(SUBSTITUTE(TRIM(SUBSTITUTE($T1593,CHAR(160)," "))," ",REPT(" ",60)),60)))&amp;".jpg")</f>
        <v/>
      </c>
    </row>
    <row r="1594" ht="42" customHeight="1">
      <c r="A1594" s="172" t="n">
        <v>32418</v>
      </c>
      <c r="B1594" s="203" t="inlineStr">
        <is>
          <t>Tooheys 1000 2 October, 1988</t>
        </is>
      </c>
      <c r="C1594" s="203" t="inlineStr">
        <is>
          <t>DNF</t>
        </is>
      </c>
      <c r="D1594" s="203" t="inlineStr">
        <is>
          <t>A</t>
        </is>
      </c>
      <c r="E1594" s="203" t="n"/>
      <c r="F1594" s="203" t="n">
        <v>3</v>
      </c>
      <c r="G1594" s="203" t="inlineStr">
        <is>
          <t>Yellow Pages</t>
        </is>
      </c>
      <c r="H1594" s="203" t="n"/>
      <c r="I1594" s="203" t="n"/>
      <c r="J1594" s="203" t="inlineStr">
        <is>
          <t>Holden Commodore VL</t>
        </is>
      </c>
      <c r="K1594" s="203" t="inlineStr">
        <is>
          <t>4980 V8</t>
        </is>
      </c>
      <c r="L1594" s="203" t="inlineStr">
        <is>
          <t>Peter McLeod</t>
        </is>
      </c>
      <c r="M1594" s="203" t="inlineStr">
        <is>
          <t>AUS</t>
        </is>
      </c>
      <c r="N1594" s="692">
        <f>_xlfn.LET(_xlpm.d,_xlfn.XLOOKUP(L1594,'[1]Birth Dates'!$A:$A,'[1]Birth Dates'!$B:$B,"",0),IF(_xlpm.d=0,"",_xlpm.d))</f>
        <v/>
      </c>
      <c r="O1594" s="203">
        <f>IF(OR(N1594="",A1594="",NOT(ISNUMBER(N1594)),N1594&gt;A1594),"",DATEDIF(N1594,A1594,"Y")&amp;" years, "&amp;DATEDIF(N1594,A1594,"YM")&amp;" months, "&amp;DATEDIF(N1594,A1594,"MD")&amp;" days")</f>
        <v/>
      </c>
      <c r="P1594" s="203" t="inlineStr">
        <is>
          <t>Jim Keogh</t>
        </is>
      </c>
      <c r="Q1594" s="203" t="inlineStr">
        <is>
          <t>AUS</t>
        </is>
      </c>
      <c r="R1594" s="692">
        <f>_xlfn.LET(_xlpm.d,_xlfn.XLOOKUP(P1594,'[1]Birth Dates'!$A:$A,'[1]Birth Dates'!$B:$B,"",0),IF(_xlpm.d=0,"",_xlpm.d))</f>
        <v/>
      </c>
      <c r="S1594" s="203">
        <f>IF(OR(R1594="",A1594="",NOT(ISNUMBER(R1594)),R1594&gt;A1594),"",DATEDIF(R1594,A1594,"Y")&amp;" years, "&amp;DATEDIF(R1594,A1594,"YM")&amp;" months, "&amp;DATEDIF(R1594,A1594,"MD")&amp;" days")</f>
        <v/>
      </c>
      <c r="T1594" s="203" t="n"/>
      <c r="U1594" s="203" t="n"/>
      <c r="V1594" s="692">
        <f>_xlfn.LET(_xlpm.d,_xlfn.XLOOKUP(T1594,'[1]Birth Dates'!$A:$A,'[1]Birth Dates'!$B:$B,"",0),IF(_xlpm.d=0,"",_xlpm.d))</f>
        <v/>
      </c>
      <c r="W1594" s="203">
        <f>IF(OR(V1594="",A1594="",NOT(ISNUMBER(V1594)),V1594&gt;A1594),"",DATEDIF(V1594,A1594,"Y")&amp;" years, "&amp;DATEDIF(V1594,A1594,"YM")&amp;" months, "&amp;DATEDIF(V1594,A1594,"MD")&amp;" days")</f>
        <v/>
      </c>
      <c r="X1594" s="203" t="n"/>
      <c r="Y1594" s="203" t="n"/>
      <c r="Z1594" s="203" t="n"/>
      <c r="AA1594" s="203" t="n"/>
      <c r="AB1594" s="203" t="n">
        <v>29</v>
      </c>
      <c r="AC1594" s="203" t="n"/>
      <c r="AD1594" s="203" t="n"/>
      <c r="AE1594" s="476" t="inlineStr">
        <is>
          <t>2:28.1400</t>
        </is>
      </c>
      <c r="AF1594" s="418">
        <f>IF(OR(AE1594="",AE1594="",AE1594=0),"",6.213/(AE1594*24))</f>
        <v/>
      </c>
      <c r="AG1594" s="246" t="n"/>
      <c r="AH1594" s="476" t="inlineStr"/>
      <c r="AI1594" s="418">
        <f>IF(OR(AH1594="",AH1594="",AH1594=0),"",6.213/(AH1594*24))</f>
        <v/>
      </c>
      <c r="AJ1594" s="703" t="n"/>
      <c r="AK1594" s="203" t="inlineStr">
        <is>
          <t>Electrics</t>
        </is>
      </c>
      <c r="AL1594" s="203" t="n">
        <v>7</v>
      </c>
      <c r="AM1594" s="521" t="inlineStr">
        <is>
          <t>::</t>
        </is>
      </c>
      <c r="AN1594" s="671">
        <f>IF(OR(AL1594="",AM1594="",AM1594=0),"",AL1594*6.213/(AM1594*24))</f>
        <v/>
      </c>
      <c r="AO1594" s="477">
        <f>IF(AND(AL1594=AL1593,AM1594&lt;&gt;"",AM1593&lt;&gt;""),AM1594-AM1593,"")</f>
        <v/>
      </c>
      <c r="AP1594" s="203" t="n"/>
      <c r="AQ1594" s="476" t="inlineStr"/>
      <c r="AR1594" s="439">
        <f>IF(OR(AQ1594="",AQ1594="",AQ1594=0),"",6.213/(AQ1594*24))</f>
        <v/>
      </c>
      <c r="AS1594" s="436">
        <f>IF(OR(NOT(ISNUMBER(C1594)),NOT(ISNUMBER(AB1594))),"",IF(AG1594&lt;&gt;"",AG1594,AB1594)-C1594)</f>
        <v/>
      </c>
      <c r="AT1594" s="210" t="n"/>
      <c r="AU1594" s="206">
        <f>IF($B1594="","",TEXT($A1594,"yyyymmdd")&amp;"_P"&amp;$C1594&amp;"_C"&amp;$F1594&amp;"_"&amp;TRIM(RIGHT(SUBSTITUTE(TRIM(SUBSTITUTE($L1594,CHAR(160)," "))," ",REPT(" ",60)),60))&amp;IF($P1594="","","-"&amp;TRIM(RIGHT(SUBSTITUTE(TRIM(SUBSTITUTE($P1594,CHAR(160)," "))," ",REPT(" ",60)),60)))&amp;IF($T1594="","","-"&amp;TRIM(RIGHT(SUBSTITUTE(TRIM(SUBSTITUTE($T1594,CHAR(160)," "))," ",REPT(" ",60)),60)))&amp;".jpg")</f>
        <v/>
      </c>
    </row>
    <row r="1595" ht="42" customHeight="1">
      <c r="A1595" s="172" t="n">
        <v>32418</v>
      </c>
      <c r="B1595" s="203" t="inlineStr">
        <is>
          <t>Tooheys 1000 2 October, 1988</t>
        </is>
      </c>
      <c r="C1595" s="203" t="inlineStr">
        <is>
          <t>DNF</t>
        </is>
      </c>
      <c r="D1595" s="203" t="inlineStr">
        <is>
          <t>A</t>
        </is>
      </c>
      <c r="E1595" s="203" t="n"/>
      <c r="F1595" s="203" t="n">
        <v>21</v>
      </c>
      <c r="G1595" s="203" t="inlineStr">
        <is>
          <t>Team CMS Sweden</t>
        </is>
      </c>
      <c r="H1595" s="203" t="n"/>
      <c r="I1595" s="203" t="n"/>
      <c r="J1595" s="203" t="inlineStr">
        <is>
          <t>Ford Sierra RS500</t>
        </is>
      </c>
      <c r="K1595" s="203" t="inlineStr">
        <is>
          <t>1993 tc L4</t>
        </is>
      </c>
      <c r="L1595" s="203" t="inlineStr">
        <is>
          <t>Ulf Granberg</t>
        </is>
      </c>
      <c r="M1595" s="203" t="inlineStr">
        <is>
          <t>SWE</t>
        </is>
      </c>
      <c r="N1595" s="692">
        <f>_xlfn.LET(_xlpm.d,_xlfn.XLOOKUP(L1595,'[1]Birth Dates'!$A:$A,'[1]Birth Dates'!$B:$B,"",0),IF(_xlpm.d=0,"",_xlpm.d))</f>
        <v/>
      </c>
      <c r="O1595" s="203">
        <f>IF(OR(N1595="",A1595="",NOT(ISNUMBER(N1595)),N1595&gt;A1595),"",DATEDIF(N1595,A1595,"Y")&amp;" years, "&amp;DATEDIF(N1595,A1595,"YM")&amp;" months, "&amp;DATEDIF(N1595,A1595,"MD")&amp;" days")</f>
        <v/>
      </c>
      <c r="P1595" s="203" t="inlineStr">
        <is>
          <t>Ian Tulloch</t>
        </is>
      </c>
      <c r="Q1595" s="203" t="inlineStr">
        <is>
          <t>NZL</t>
        </is>
      </c>
      <c r="R1595" s="692">
        <f>_xlfn.LET(_xlpm.d,_xlfn.XLOOKUP(P1595,'[1]Birth Dates'!$A:$A,'[1]Birth Dates'!$B:$B,"",0),IF(_xlpm.d=0,"",_xlpm.d))</f>
        <v/>
      </c>
      <c r="S1595" s="203">
        <f>IF(OR(R1595="",A1595="",NOT(ISNUMBER(R1595)),R1595&gt;A1595),"",DATEDIF(R1595,A1595,"Y")&amp;" years, "&amp;DATEDIF(R1595,A1595,"YM")&amp;" months, "&amp;DATEDIF(R1595,A1595,"MD")&amp;" days")</f>
        <v/>
      </c>
      <c r="T1595" s="203" t="inlineStr">
        <is>
          <t>Christer Simonsen</t>
        </is>
      </c>
      <c r="U1595" s="203" t="inlineStr">
        <is>
          <t>SWE</t>
        </is>
      </c>
      <c r="V1595" s="692">
        <f>_xlfn.LET(_xlpm.d,_xlfn.XLOOKUP(T1595,'[1]Birth Dates'!$A:$A,'[1]Birth Dates'!$B:$B,"",0),IF(_xlpm.d=0,"",_xlpm.d))</f>
        <v/>
      </c>
      <c r="W1595" s="203">
        <f>IF(OR(V1595="",A1595="",NOT(ISNUMBER(V1595)),V1595&gt;A1595),"",DATEDIF(V1595,A1595,"Y")&amp;" years, "&amp;DATEDIF(V1595,A1595,"YM")&amp;" months, "&amp;DATEDIF(V1595,A1595,"MD")&amp;" days")</f>
        <v/>
      </c>
      <c r="X1595" s="203" t="n"/>
      <c r="Y1595" s="203" t="n"/>
      <c r="Z1595" s="203" t="n"/>
      <c r="AA1595" s="203" t="n"/>
      <c r="AB1595" s="203" t="n">
        <v>10</v>
      </c>
      <c r="AC1595" s="203" t="n"/>
      <c r="AD1595" s="203" t="n"/>
      <c r="AE1595" s="476" t="inlineStr">
        <is>
          <t>2:22.2000</t>
        </is>
      </c>
      <c r="AF1595" s="418">
        <f>IF(OR(AE1595="",AE1595="",AE1595=0),"",6.213/(AE1595*24))</f>
        <v/>
      </c>
      <c r="AG1595" s="246" t="n">
        <v>8</v>
      </c>
      <c r="AH1595" s="476" t="inlineStr">
        <is>
          <t>2:21.8200</t>
        </is>
      </c>
      <c r="AI1595" s="418">
        <f>IF(OR(AH1595="",AH1595="",AH1595=0),"",6.213/(AH1595*24))</f>
        <v/>
      </c>
      <c r="AJ1595" s="703" t="n"/>
      <c r="AK1595" s="203" t="inlineStr">
        <is>
          <t>Turbo</t>
        </is>
      </c>
      <c r="AL1595" s="203" t="n">
        <v>6</v>
      </c>
      <c r="AM1595" s="521" t="inlineStr">
        <is>
          <t>::</t>
        </is>
      </c>
      <c r="AN1595" s="671">
        <f>IF(OR(AL1595="",AM1595="",AM1595=0),"",AL1595*6.213/(AM1595*24))</f>
        <v/>
      </c>
      <c r="AO1595" s="477">
        <f>IF(AND(AL1595=AL1594,AM1595&lt;&gt;"",AM1594&lt;&gt;""),AM1595-AM1594,"")</f>
        <v/>
      </c>
      <c r="AP1595" s="203" t="n"/>
      <c r="AQ1595" s="476" t="inlineStr"/>
      <c r="AR1595" s="439">
        <f>IF(OR(AQ1595="",AQ1595="",AQ1595=0),"",6.213/(AQ1595*24))</f>
        <v/>
      </c>
      <c r="AS1595" s="436">
        <f>IF(OR(NOT(ISNUMBER(C1595)),NOT(ISNUMBER(AB1595))),"",IF(AG1595&lt;&gt;"",AG1595,AB1595)-C1595)</f>
        <v/>
      </c>
      <c r="AT1595" s="210" t="n"/>
      <c r="AU1595" s="206">
        <f>IF($B1595="","",TEXT($A1595,"yyyymmdd")&amp;"_P"&amp;$C1595&amp;"_C"&amp;$F1595&amp;"_"&amp;TRIM(RIGHT(SUBSTITUTE(TRIM(SUBSTITUTE($L1595,CHAR(160)," "))," ",REPT(" ",60)),60))&amp;IF($P1595="","","-"&amp;TRIM(RIGHT(SUBSTITUTE(TRIM(SUBSTITUTE($P1595,CHAR(160)," "))," ",REPT(" ",60)),60)))&amp;IF($T1595="","","-"&amp;TRIM(RIGHT(SUBSTITUTE(TRIM(SUBSTITUTE($T1595,CHAR(160)," "))," ",REPT(" ",60)),60)))&amp;".jpg")</f>
        <v/>
      </c>
    </row>
    <row r="1596" ht="42" customHeight="1">
      <c r="A1596" s="172" t="n">
        <v>32418</v>
      </c>
      <c r="B1596" s="203" t="inlineStr">
        <is>
          <t>Tooheys 1000 2 October, 1988</t>
        </is>
      </c>
      <c r="C1596" s="203" t="inlineStr">
        <is>
          <t>DNF</t>
        </is>
      </c>
      <c r="D1596" s="203" t="inlineStr">
        <is>
          <t>A</t>
        </is>
      </c>
      <c r="E1596" s="203" t="n"/>
      <c r="F1596" s="203" t="n">
        <v>20</v>
      </c>
      <c r="G1596" s="203" t="inlineStr">
        <is>
          <t>Holden Special Vehicles</t>
        </is>
      </c>
      <c r="H1596" s="203" t="n"/>
      <c r="I1596" s="203" t="n"/>
      <c r="J1596" s="203" t="inlineStr">
        <is>
          <t>Holden Commodore VL</t>
        </is>
      </c>
      <c r="K1596" s="203" t="inlineStr">
        <is>
          <t>4980 V8</t>
        </is>
      </c>
      <c r="L1596" s="203" t="inlineStr">
        <is>
          <t>Tom Walkinshaw</t>
        </is>
      </c>
      <c r="M1596" s="203" t="inlineStr">
        <is>
          <t>GBR</t>
        </is>
      </c>
      <c r="N1596" s="692">
        <f>_xlfn.LET(_xlpm.d,_xlfn.XLOOKUP(L1596,'[1]Birth Dates'!$A:$A,'[1]Birth Dates'!$B:$B,"",0),IF(_xlpm.d=0,"",_xlpm.d))</f>
        <v/>
      </c>
      <c r="O1596" s="203">
        <f>IF(OR(N1596="",A1596="",NOT(ISNUMBER(N1596)),N1596&gt;A1596),"",DATEDIF(N1596,A1596,"Y")&amp;" years, "&amp;DATEDIF(N1596,A1596,"YM")&amp;" months, "&amp;DATEDIF(N1596,A1596,"MD")&amp;" days")</f>
        <v/>
      </c>
      <c r="P1596" s="203" t="inlineStr">
        <is>
          <t>Jeff Allam</t>
        </is>
      </c>
      <c r="Q1596" s="203" t="inlineStr">
        <is>
          <t>GBR</t>
        </is>
      </c>
      <c r="R1596" s="692">
        <f>_xlfn.LET(_xlpm.d,_xlfn.XLOOKUP(P1596,'[1]Birth Dates'!$A:$A,'[1]Birth Dates'!$B:$B,"",0),IF(_xlpm.d=0,"",_xlpm.d))</f>
        <v/>
      </c>
      <c r="S1596" s="203">
        <f>IF(OR(R1596="",A1596="",NOT(ISNUMBER(R1596)),R1596&gt;A1596),"",DATEDIF(R1596,A1596,"Y")&amp;" years, "&amp;DATEDIF(R1596,A1596,"YM")&amp;" months, "&amp;DATEDIF(R1596,A1596,"MD")&amp;" days")</f>
        <v/>
      </c>
      <c r="T1596" s="203" t="n"/>
      <c r="U1596" s="203" t="n"/>
      <c r="V1596" s="692">
        <f>_xlfn.LET(_xlpm.d,_xlfn.XLOOKUP(T1596,'[1]Birth Dates'!$A:$A,'[1]Birth Dates'!$B:$B,"",0),IF(_xlpm.d=0,"",_xlpm.d))</f>
        <v/>
      </c>
      <c r="W1596" s="203">
        <f>IF(OR(V1596="",A1596="",NOT(ISNUMBER(V1596)),V1596&gt;A1596),"",DATEDIF(V1596,A1596,"Y")&amp;" years, "&amp;DATEDIF(V1596,A1596,"YM")&amp;" months, "&amp;DATEDIF(V1596,A1596,"MD")&amp;" days")</f>
        <v/>
      </c>
      <c r="X1596" s="203" t="n"/>
      <c r="Y1596" s="203" t="n"/>
      <c r="Z1596" s="203" t="n"/>
      <c r="AA1596" s="203" t="n"/>
      <c r="AB1596" s="203" t="n">
        <v>13</v>
      </c>
      <c r="AC1596" s="203" t="n"/>
      <c r="AD1596" s="203" t="n"/>
      <c r="AE1596" s="476" t="inlineStr">
        <is>
          <t>2:22.4800</t>
        </is>
      </c>
      <c r="AF1596" s="418">
        <f>IF(OR(AE1596="",AE1596="",AE1596=0),"",6.213/(AE1596*24))</f>
        <v/>
      </c>
      <c r="AG1596" s="246" t="n"/>
      <c r="AH1596" s="476" t="inlineStr"/>
      <c r="AI1596" s="418">
        <f>IF(OR(AH1596="",AH1596="",AH1596=0),"",6.213/(AH1596*24))</f>
        <v/>
      </c>
      <c r="AJ1596" s="703" t="n"/>
      <c r="AK1596" s="203" t="inlineStr">
        <is>
          <t>Axle</t>
        </is>
      </c>
      <c r="AL1596" s="203" t="n">
        <v>5</v>
      </c>
      <c r="AM1596" s="521" t="inlineStr">
        <is>
          <t>::</t>
        </is>
      </c>
      <c r="AN1596" s="671">
        <f>IF(OR(AL1596="",AM1596="",AM1596=0),"",AL1596*6.213/(AM1596*24))</f>
        <v/>
      </c>
      <c r="AO1596" s="477">
        <f>IF(AND(AL1596=AL1595,AM1596&lt;&gt;"",AM1595&lt;&gt;""),AM1596-AM1595,"")</f>
        <v/>
      </c>
      <c r="AP1596" s="203" t="n"/>
      <c r="AQ1596" s="476" t="inlineStr"/>
      <c r="AR1596" s="439">
        <f>IF(OR(AQ1596="",AQ1596="",AQ1596=0),"",6.213/(AQ1596*24))</f>
        <v/>
      </c>
      <c r="AS1596" s="436">
        <f>IF(OR(NOT(ISNUMBER(C1596)),NOT(ISNUMBER(AB1596))),"",IF(AG1596&lt;&gt;"",AG1596,AB1596)-C1596)</f>
        <v/>
      </c>
      <c r="AT1596" s="210" t="n"/>
      <c r="AU1596" s="206">
        <f>IF($B1596="","",TEXT($A1596,"yyyymmdd")&amp;"_P"&amp;$C1596&amp;"_C"&amp;$F1596&amp;"_"&amp;TRIM(RIGHT(SUBSTITUTE(TRIM(SUBSTITUTE($L1596,CHAR(160)," "))," ",REPT(" ",60)),60))&amp;IF($P1596="","","-"&amp;TRIM(RIGHT(SUBSTITUTE(TRIM(SUBSTITUTE($P1596,CHAR(160)," "))," ",REPT(" ",60)),60)))&amp;IF($T1596="","","-"&amp;TRIM(RIGHT(SUBSTITUTE(TRIM(SUBSTITUTE($T1596,CHAR(160)," "))," ",REPT(" ",60)),60)))&amp;".jpg")</f>
        <v/>
      </c>
    </row>
    <row r="1597" ht="42" customHeight="1">
      <c r="A1597" s="172" t="n">
        <v>32418</v>
      </c>
      <c r="B1597" s="203" t="inlineStr">
        <is>
          <t>Tooheys 1000 2 October, 1988</t>
        </is>
      </c>
      <c r="C1597" s="203" t="inlineStr">
        <is>
          <t>DNF</t>
        </is>
      </c>
      <c r="D1597" s="203" t="inlineStr">
        <is>
          <t>A</t>
        </is>
      </c>
      <c r="E1597" s="203" t="n"/>
      <c r="F1597" s="203" t="n">
        <v>15</v>
      </c>
      <c r="G1597" s="203" t="inlineStr">
        <is>
          <t>Peter Jackson Nissan Racing</t>
        </is>
      </c>
      <c r="H1597" s="203" t="n"/>
      <c r="I1597" s="203" t="n"/>
      <c r="J1597" s="203" t="inlineStr">
        <is>
          <t>Nissan Skyline HR31</t>
        </is>
      </c>
      <c r="K1597" s="203" t="inlineStr">
        <is>
          <t>2029 tc L6</t>
        </is>
      </c>
      <c r="L1597" s="203" t="inlineStr">
        <is>
          <t>Glenn Seton</t>
        </is>
      </c>
      <c r="M1597" s="203" t="inlineStr">
        <is>
          <t>AUS</t>
        </is>
      </c>
      <c r="N1597" s="692">
        <f>_xlfn.LET(_xlpm.d,_xlfn.XLOOKUP(L1597,'[1]Birth Dates'!$A:$A,'[1]Birth Dates'!$B:$B,"",0),IF(_xlpm.d=0,"",_xlpm.d))</f>
        <v/>
      </c>
      <c r="O1597" s="203">
        <f>IF(OR(N1597="",A1597="",NOT(ISNUMBER(N1597)),N1597&gt;A1597),"",DATEDIF(N1597,A1597,"Y")&amp;" years, "&amp;DATEDIF(N1597,A1597,"YM")&amp;" months, "&amp;DATEDIF(N1597,A1597,"MD")&amp;" days")</f>
        <v/>
      </c>
      <c r="P1597" s="203" t="inlineStr">
        <is>
          <t>Anders Olofsson</t>
        </is>
      </c>
      <c r="Q1597" s="203" t="inlineStr">
        <is>
          <t>SWE</t>
        </is>
      </c>
      <c r="R1597" s="692">
        <f>_xlfn.LET(_xlpm.d,_xlfn.XLOOKUP(P1597,'[1]Birth Dates'!$A:$A,'[1]Birth Dates'!$B:$B,"",0),IF(_xlpm.d=0,"",_xlpm.d))</f>
        <v/>
      </c>
      <c r="S1597" s="203">
        <f>IF(OR(R1597="",A1597="",NOT(ISNUMBER(R1597)),R1597&gt;A1597),"",DATEDIF(R1597,A1597,"Y")&amp;" years, "&amp;DATEDIF(R1597,A1597,"YM")&amp;" months, "&amp;DATEDIF(R1597,A1597,"MD")&amp;" days")</f>
        <v/>
      </c>
      <c r="T1597" s="203" t="n"/>
      <c r="U1597" s="203" t="n"/>
      <c r="V1597" s="692">
        <f>_xlfn.LET(_xlpm.d,_xlfn.XLOOKUP(T1597,'[1]Birth Dates'!$A:$A,'[1]Birth Dates'!$B:$B,"",0),IF(_xlpm.d=0,"",_xlpm.d))</f>
        <v/>
      </c>
      <c r="W1597" s="203">
        <f>IF(OR(V1597="",A1597="",NOT(ISNUMBER(V1597)),V1597&gt;A1597),"",DATEDIF(V1597,A1597,"Y")&amp;" years, "&amp;DATEDIF(V1597,A1597,"YM")&amp;" months, "&amp;DATEDIF(V1597,A1597,"MD")&amp;" days")</f>
        <v/>
      </c>
      <c r="X1597" s="203" t="n"/>
      <c r="Y1597" s="203" t="n"/>
      <c r="Z1597" s="203" t="n"/>
      <c r="AA1597" s="203" t="n"/>
      <c r="AB1597" s="203" t="n">
        <v>17</v>
      </c>
      <c r="AC1597" s="203" t="n"/>
      <c r="AD1597" s="203" t="n"/>
      <c r="AE1597" s="476" t="inlineStr">
        <is>
          <t>2:24.1400</t>
        </is>
      </c>
      <c r="AF1597" s="418">
        <f>IF(OR(AE1597="",AE1597="",AE1597=0),"",6.213/(AE1597*24))</f>
        <v/>
      </c>
      <c r="AG1597" s="246" t="n"/>
      <c r="AH1597" s="476" t="inlineStr"/>
      <c r="AI1597" s="418">
        <f>IF(OR(AH1597="",AH1597="",AH1597=0),"",6.213/(AH1597*24))</f>
        <v/>
      </c>
      <c r="AJ1597" s="704" t="n"/>
      <c r="AK1597" s="203" t="inlineStr">
        <is>
          <t>Differential</t>
        </is>
      </c>
      <c r="AL1597" s="203" t="n">
        <v>0</v>
      </c>
      <c r="AM1597" s="521" t="inlineStr">
        <is>
          <t>::</t>
        </is>
      </c>
      <c r="AN1597" s="671">
        <f>IF(OR(AL1597="",AM1597="",AM1597=0),"",AL1597*6.213/(AM1597*24))</f>
        <v/>
      </c>
      <c r="AO1597" s="477">
        <f>IF(AND(AL1597=AL1596,AM1597&lt;&gt;"",AM1596&lt;&gt;""),AM1597-AM1596,"")</f>
        <v/>
      </c>
      <c r="AP1597" s="203" t="n"/>
      <c r="AQ1597" s="476" t="inlineStr"/>
      <c r="AR1597" s="439">
        <f>IF(OR(AQ1597="",AQ1597="",AQ1597=0),"",6.213/(AQ1597*24))</f>
        <v/>
      </c>
      <c r="AS1597" s="436">
        <f>IF(OR(NOT(ISNUMBER(C1597)),NOT(ISNUMBER(AB1597))),"",IF(AG1597&lt;&gt;"",AG1597,AB1597)-C1597)</f>
        <v/>
      </c>
      <c r="AT1597" s="210" t="n"/>
      <c r="AU1597" s="206">
        <f>IF($B1597="","",TEXT($A1597,"yyyymmdd")&amp;"_P"&amp;$C1597&amp;"_C"&amp;$F1597&amp;"_"&amp;TRIM(RIGHT(SUBSTITUTE(TRIM(SUBSTITUTE($L1597,CHAR(160)," "))," ",REPT(" ",60)),60))&amp;IF($P1597="","","-"&amp;TRIM(RIGHT(SUBSTITUTE(TRIM(SUBSTITUTE($P1597,CHAR(160)," "))," ",REPT(" ",60)),60)))&amp;IF($T1597="","","-"&amp;TRIM(RIGHT(SUBSTITUTE(TRIM(SUBSTITUTE($T1597,CHAR(160)," "))," ",REPT(" ",60)),60)))&amp;".jpg")</f>
        <v/>
      </c>
    </row>
    <row r="1598" ht="42" customHeight="1">
      <c r="A1598" s="172" t="n">
        <v>32418</v>
      </c>
      <c r="B1598" s="203" t="inlineStr">
        <is>
          <t>Tooheys 1000 2 October, 1988</t>
        </is>
      </c>
      <c r="C1598" s="203" t="inlineStr">
        <is>
          <t>DNQ</t>
        </is>
      </c>
      <c r="D1598" s="203" t="inlineStr">
        <is>
          <t>A</t>
        </is>
      </c>
      <c r="E1598" s="203" t="n"/>
      <c r="F1598" s="203" t="n">
        <v>11</v>
      </c>
      <c r="G1598" s="203" t="inlineStr">
        <is>
          <t>Ray Gulson</t>
        </is>
      </c>
      <c r="H1598" s="203" t="n"/>
      <c r="I1598" s="203" t="n"/>
      <c r="J1598" s="203" t="inlineStr">
        <is>
          <t>BMW 635CSi</t>
        </is>
      </c>
      <c r="K1598" s="203" t="inlineStr">
        <is>
          <t>3475 L6</t>
        </is>
      </c>
      <c r="L1598" s="203" t="inlineStr">
        <is>
          <t>Graham Gulson</t>
        </is>
      </c>
      <c r="M1598" s="203" t="inlineStr">
        <is>
          <t>AUS</t>
        </is>
      </c>
      <c r="N1598" s="692">
        <f>_xlfn.LET(_xlpm.d,_xlfn.XLOOKUP(L1598,'[1]Birth Dates'!$A:$A,'[1]Birth Dates'!$B:$B,"",0),IF(_xlpm.d=0,"",_xlpm.d))</f>
        <v/>
      </c>
      <c r="O1598" s="203">
        <f>IF(OR(N1598="",A1598="",NOT(ISNUMBER(N1598)),N1598&gt;A1598),"",DATEDIF(N1598,A1598,"Y")&amp;" years, "&amp;DATEDIF(N1598,A1598,"YM")&amp;" months, "&amp;DATEDIF(N1598,A1598,"MD")&amp;" days")</f>
        <v/>
      </c>
      <c r="P1598" s="203" t="inlineStr">
        <is>
          <t>Ray Gulson</t>
        </is>
      </c>
      <c r="Q1598" s="203" t="inlineStr">
        <is>
          <t>AUS</t>
        </is>
      </c>
      <c r="R1598" s="692">
        <f>_xlfn.LET(_xlpm.d,_xlfn.XLOOKUP(P1598,'[1]Birth Dates'!$A:$A,'[1]Birth Dates'!$B:$B,"",0),IF(_xlpm.d=0,"",_xlpm.d))</f>
        <v/>
      </c>
      <c r="S1598" s="203">
        <f>IF(OR(R1598="",A1598="",NOT(ISNUMBER(R1598)),R1598&gt;A1598),"",DATEDIF(R1598,A1598,"Y")&amp;" years, "&amp;DATEDIF(R1598,A1598,"YM")&amp;" months, "&amp;DATEDIF(R1598,A1598,"MD")&amp;" days")</f>
        <v/>
      </c>
      <c r="T1598" s="203" t="n"/>
      <c r="U1598" s="203" t="n"/>
      <c r="V1598" s="692" t="n"/>
      <c r="W1598" s="203" t="n"/>
      <c r="X1598" s="203" t="n"/>
      <c r="Y1598" s="203" t="n"/>
      <c r="Z1598" s="203" t="n"/>
      <c r="AA1598" s="203" t="n"/>
      <c r="AB1598" s="203" t="n"/>
      <c r="AC1598" s="203" t="n"/>
      <c r="AD1598" s="203" t="n"/>
      <c r="AE1598" s="476" t="inlineStr"/>
      <c r="AF1598" s="418" t="n"/>
      <c r="AG1598" s="246" t="n"/>
      <c r="AH1598" s="476" t="inlineStr"/>
      <c r="AI1598" s="418" t="n"/>
      <c r="AJ1598" s="626" t="n"/>
      <c r="AK1598" s="203" t="n"/>
      <c r="AL1598" s="203" t="n"/>
      <c r="AM1598" s="521" t="n"/>
      <c r="AN1598" s="671" t="n"/>
      <c r="AO1598" s="477" t="n"/>
      <c r="AP1598" s="203" t="n"/>
      <c r="AQ1598" s="476" t="inlineStr"/>
      <c r="AR1598" s="439" t="n"/>
      <c r="AS1598" s="436" t="n"/>
      <c r="AT1598" s="210" t="n"/>
      <c r="AU1598" s="206">
        <f>IF($B1598="","",TEXT($A1598,"yyyymmdd")&amp;"_P"&amp;$C1598&amp;"_C"&amp;$F1598&amp;"_"&amp;TRIM(RIGHT(SUBSTITUTE(TRIM(SUBSTITUTE($L1598,CHAR(160)," "))," ",REPT(" ",60)),60))&amp;IF($P1598="","","-"&amp;TRIM(RIGHT(SUBSTITUTE(TRIM(SUBSTITUTE($P1598,CHAR(160)," "))," ",REPT(" ",60)),60)))&amp;IF($T1598="","","-"&amp;TRIM(RIGHT(SUBSTITUTE(TRIM(SUBSTITUTE($T1598,CHAR(160)," "))," ",REPT(" ",60)),60)))&amp;".jpg")</f>
        <v/>
      </c>
    </row>
    <row r="1599" ht="42" customHeight="1">
      <c r="A1599" s="172" t="n">
        <v>32418</v>
      </c>
      <c r="B1599" s="203" t="inlineStr">
        <is>
          <t>Tooheys 1000 2 October, 1988</t>
        </is>
      </c>
      <c r="C1599" s="203" t="inlineStr">
        <is>
          <t>DNQ</t>
        </is>
      </c>
      <c r="D1599" s="203" t="inlineStr">
        <is>
          <t>A</t>
        </is>
      </c>
      <c r="E1599" s="203" t="n"/>
      <c r="F1599" s="203" t="n">
        <v>47</v>
      </c>
      <c r="G1599" s="203" t="inlineStr">
        <is>
          <t>Craig Kinmoth</t>
        </is>
      </c>
      <c r="H1599" s="203" t="n"/>
      <c r="I1599" s="203" t="n"/>
      <c r="J1599" s="203" t="inlineStr">
        <is>
          <t>Holden Commodore VL</t>
        </is>
      </c>
      <c r="K1599" s="203" t="inlineStr">
        <is>
          <t>4980 V8</t>
        </is>
      </c>
      <c r="L1599" s="203" t="inlineStr">
        <is>
          <t>Alf Grant</t>
        </is>
      </c>
      <c r="M1599" s="203" t="inlineStr">
        <is>
          <t>AUS</t>
        </is>
      </c>
      <c r="N1599" s="692">
        <f>_xlfn.LET(_xlpm.d,_xlfn.XLOOKUP(L1599,'[1]Birth Dates'!$A:$A,'[1]Birth Dates'!$B:$B,"",0),IF(_xlpm.d=0,"",_xlpm.d))</f>
        <v/>
      </c>
      <c r="O1599" s="203">
        <f>IF(OR(N1599="",A1599="",NOT(ISNUMBER(N1599)),N1599&gt;A1599),"",DATEDIF(N1599,A1599,"Y")&amp;" years, "&amp;DATEDIF(N1599,A1599,"YM")&amp;" months, "&amp;DATEDIF(N1599,A1599,"MD")&amp;" days")</f>
        <v/>
      </c>
      <c r="P1599" s="203" t="inlineStr">
        <is>
          <t>Craig Kinmoth</t>
        </is>
      </c>
      <c r="Q1599" s="203" t="inlineStr">
        <is>
          <t>AUS</t>
        </is>
      </c>
      <c r="R1599" s="692">
        <f>_xlfn.LET(_xlpm.d,_xlfn.XLOOKUP(P1599,'[1]Birth Dates'!$A:$A,'[1]Birth Dates'!$B:$B,"",0),IF(_xlpm.d=0,"",_xlpm.d))</f>
        <v/>
      </c>
      <c r="S1599" s="203">
        <f>IF(OR(R1599="",A1599="",NOT(ISNUMBER(R1599)),R1599&gt;A1599),"",DATEDIF(R1599,A1599,"Y")&amp;" years, "&amp;DATEDIF(R1599,A1599,"YM")&amp;" months, "&amp;DATEDIF(R1599,A1599,"MD")&amp;" days")</f>
        <v/>
      </c>
      <c r="T1599" s="203" t="n"/>
      <c r="U1599" s="203" t="n"/>
      <c r="V1599" s="692" t="n"/>
      <c r="W1599" s="203" t="n"/>
      <c r="X1599" s="203" t="n"/>
      <c r="Y1599" s="203" t="n"/>
      <c r="Z1599" s="203" t="n"/>
      <c r="AA1599" s="203" t="n"/>
      <c r="AB1599" s="203" t="n"/>
      <c r="AC1599" s="203" t="n"/>
      <c r="AD1599" s="203" t="n"/>
      <c r="AE1599" s="476" t="inlineStr"/>
      <c r="AF1599" s="418" t="n"/>
      <c r="AG1599" s="246" t="n"/>
      <c r="AH1599" s="476" t="inlineStr"/>
      <c r="AI1599" s="418" t="n"/>
      <c r="AJ1599" s="626" t="n"/>
      <c r="AK1599" s="203" t="n"/>
      <c r="AL1599" s="203" t="n"/>
      <c r="AM1599" s="521" t="n"/>
      <c r="AN1599" s="671" t="n"/>
      <c r="AO1599" s="477" t="n"/>
      <c r="AP1599" s="203" t="n"/>
      <c r="AQ1599" s="476" t="inlineStr"/>
      <c r="AR1599" s="439" t="n"/>
      <c r="AS1599" s="436" t="n"/>
      <c r="AT1599" s="210" t="n"/>
      <c r="AU1599" s="206">
        <f>IF($B1599="","",TEXT($A1599,"yyyymmdd")&amp;"_P"&amp;$C1599&amp;"_C"&amp;$F1599&amp;"_"&amp;TRIM(RIGHT(SUBSTITUTE(TRIM(SUBSTITUTE($L1599,CHAR(160)," "))," ",REPT(" ",60)),60))&amp;IF($P1599="","","-"&amp;TRIM(RIGHT(SUBSTITUTE(TRIM(SUBSTITUTE($P1599,CHAR(160)," "))," ",REPT(" ",60)),60)))&amp;IF($T1599="","","-"&amp;TRIM(RIGHT(SUBSTITUTE(TRIM(SUBSTITUTE($T1599,CHAR(160)," "))," ",REPT(" ",60)),60)))&amp;".jpg")</f>
        <v/>
      </c>
    </row>
    <row r="1600" ht="42" customHeight="1">
      <c r="A1600" s="172" t="n">
        <v>32418</v>
      </c>
      <c r="B1600" s="203" t="inlineStr">
        <is>
          <t>Tooheys 1000 2 October, 1988</t>
        </is>
      </c>
      <c r="C1600" s="203" t="inlineStr">
        <is>
          <t>DNQ</t>
        </is>
      </c>
      <c r="D1600" s="203" t="inlineStr">
        <is>
          <t>A</t>
        </is>
      </c>
      <c r="E1600" s="203" t="n"/>
      <c r="F1600" s="203" t="n">
        <v>38</v>
      </c>
      <c r="G1600" s="203" t="inlineStr">
        <is>
          <t>Grellis Marketing</t>
        </is>
      </c>
      <c r="H1600" s="203" t="n"/>
      <c r="I1600" s="203" t="n"/>
      <c r="J1600" s="203" t="inlineStr">
        <is>
          <t>Holden Commodore VL</t>
        </is>
      </c>
      <c r="K1600" s="203" t="inlineStr">
        <is>
          <t>4980 V8</t>
        </is>
      </c>
      <c r="L1600" s="203" t="inlineStr">
        <is>
          <t>Ray Ellis</t>
        </is>
      </c>
      <c r="M1600" s="203" t="inlineStr">
        <is>
          <t>AUS</t>
        </is>
      </c>
      <c r="N1600" s="692">
        <f>_xlfn.LET(_xlpm.d,_xlfn.XLOOKUP(L1600,'[1]Birth Dates'!$A:$A,'[1]Birth Dates'!$B:$B,"",0),IF(_xlpm.d=0,"",_xlpm.d))</f>
        <v/>
      </c>
      <c r="O1600" s="203">
        <f>IF(OR(N1600="",A1600="",NOT(ISNUMBER(N1600)),N1600&gt;A1600),"",DATEDIF(N1600,A1600,"Y")&amp;" years, "&amp;DATEDIF(N1600,A1600,"YM")&amp;" months, "&amp;DATEDIF(N1600,A1600,"MD")&amp;" days")</f>
        <v/>
      </c>
      <c r="P1600" s="203" t="inlineStr">
        <is>
          <t>Bruce Williams</t>
        </is>
      </c>
      <c r="Q1600" s="203" t="inlineStr">
        <is>
          <t>AUS</t>
        </is>
      </c>
      <c r="R1600" s="692">
        <f>_xlfn.LET(_xlpm.d,_xlfn.XLOOKUP(P1600,'[1]Birth Dates'!$A:$A,'[1]Birth Dates'!$B:$B,"",0),IF(_xlpm.d=0,"",_xlpm.d))</f>
        <v/>
      </c>
      <c r="S1600" s="203">
        <f>IF(OR(R1600="",A1600="",NOT(ISNUMBER(R1600)),R1600&gt;A1600),"",DATEDIF(R1600,A1600,"Y")&amp;" years, "&amp;DATEDIF(R1600,A1600,"YM")&amp;" months, "&amp;DATEDIF(R1600,A1600,"MD")&amp;" days")</f>
        <v/>
      </c>
      <c r="T1600" s="203" t="n"/>
      <c r="U1600" s="203" t="n"/>
      <c r="V1600" s="692" t="n"/>
      <c r="W1600" s="203" t="n"/>
      <c r="X1600" s="203" t="n"/>
      <c r="Y1600" s="203" t="n"/>
      <c r="Z1600" s="203" t="n"/>
      <c r="AA1600" s="203" t="n"/>
      <c r="AB1600" s="203" t="n"/>
      <c r="AC1600" s="203" t="n"/>
      <c r="AD1600" s="203" t="n"/>
      <c r="AE1600" s="476" t="inlineStr"/>
      <c r="AF1600" s="418" t="n"/>
      <c r="AG1600" s="246" t="n"/>
      <c r="AH1600" s="476" t="inlineStr"/>
      <c r="AI1600" s="418" t="n"/>
      <c r="AJ1600" s="626" t="n"/>
      <c r="AK1600" s="203" t="n"/>
      <c r="AL1600" s="203" t="n"/>
      <c r="AM1600" s="521" t="n"/>
      <c r="AN1600" s="671" t="n"/>
      <c r="AO1600" s="477" t="n"/>
      <c r="AP1600" s="203" t="n"/>
      <c r="AQ1600" s="476" t="inlineStr"/>
      <c r="AR1600" s="439" t="n"/>
      <c r="AS1600" s="436" t="n"/>
      <c r="AT1600" s="210" t="n"/>
      <c r="AU1600" s="206">
        <f>IF($B1600="","",TEXT($A1600,"yyyymmdd")&amp;"_P"&amp;$C1600&amp;"_C"&amp;$F1600&amp;"_"&amp;TRIM(RIGHT(SUBSTITUTE(TRIM(SUBSTITUTE($L1600,CHAR(160)," "))," ",REPT(" ",60)),60))&amp;IF($P1600="","","-"&amp;TRIM(RIGHT(SUBSTITUTE(TRIM(SUBSTITUTE($P1600,CHAR(160)," "))," ",REPT(" ",60)),60)))&amp;IF($T1600="","","-"&amp;TRIM(RIGHT(SUBSTITUTE(TRIM(SUBSTITUTE($T1600,CHAR(160)," "))," ",REPT(" ",60)),60)))&amp;".jpg")</f>
        <v/>
      </c>
    </row>
    <row r="1601" ht="42" customHeight="1">
      <c r="A1601" s="172" t="n">
        <v>32418</v>
      </c>
      <c r="B1601" s="203" t="inlineStr">
        <is>
          <t>Tooheys 1000 2 October, 1988</t>
        </is>
      </c>
      <c r="C1601" s="203" t="inlineStr">
        <is>
          <t>DNQ</t>
        </is>
      </c>
      <c r="D1601" s="203" t="inlineStr">
        <is>
          <t>A</t>
        </is>
      </c>
      <c r="E1601" s="203" t="n"/>
      <c r="F1601" s="203" t="n">
        <v>48</v>
      </c>
      <c r="G1601" s="203" t="inlineStr">
        <is>
          <t>Tony Kavich</t>
        </is>
      </c>
      <c r="H1601" s="203" t="n"/>
      <c r="I1601" s="203" t="n"/>
      <c r="J1601" s="203" t="inlineStr">
        <is>
          <t>Holden Commodore VL</t>
        </is>
      </c>
      <c r="K1601" s="203" t="inlineStr">
        <is>
          <t>4980 V8</t>
        </is>
      </c>
      <c r="L1601" s="203" t="inlineStr">
        <is>
          <t>Ken Davison</t>
        </is>
      </c>
      <c r="M1601" s="203" t="inlineStr">
        <is>
          <t>AUS</t>
        </is>
      </c>
      <c r="N1601" s="692">
        <f>_xlfn.LET(_xlpm.d,_xlfn.XLOOKUP(L1601,'[1]Birth Dates'!$A:$A,'[1]Birth Dates'!$B:$B,"",0),IF(_xlpm.d=0,"",_xlpm.d))</f>
        <v/>
      </c>
      <c r="O1601" s="203">
        <f>IF(OR(N1601="",A1601="",NOT(ISNUMBER(N1601)),N1601&gt;A1601),"",DATEDIF(N1601,A1601,"Y")&amp;" years, "&amp;DATEDIF(N1601,A1601,"YM")&amp;" months, "&amp;DATEDIF(N1601,A1601,"MD")&amp;" days")</f>
        <v/>
      </c>
      <c r="P1601" s="203" t="inlineStr">
        <is>
          <t>Tony Kavich</t>
        </is>
      </c>
      <c r="Q1601" s="203" t="inlineStr">
        <is>
          <t>AUS</t>
        </is>
      </c>
      <c r="R1601" s="692">
        <f>_xlfn.LET(_xlpm.d,_xlfn.XLOOKUP(P1601,'[1]Birth Dates'!$A:$A,'[1]Birth Dates'!$B:$B,"",0),IF(_xlpm.d=0,"",_xlpm.d))</f>
        <v/>
      </c>
      <c r="S1601" s="203">
        <f>IF(OR(R1601="",A1601="",NOT(ISNUMBER(R1601)),R1601&gt;A1601),"",DATEDIF(R1601,A1601,"Y")&amp;" years, "&amp;DATEDIF(R1601,A1601,"YM")&amp;" months, "&amp;DATEDIF(R1601,A1601,"MD")&amp;" days")</f>
        <v/>
      </c>
      <c r="T1601" s="203" t="n"/>
      <c r="U1601" s="203" t="n"/>
      <c r="V1601" s="692" t="n"/>
      <c r="W1601" s="203" t="n"/>
      <c r="X1601" s="203" t="n"/>
      <c r="Y1601" s="203" t="n"/>
      <c r="Z1601" s="203" t="n"/>
      <c r="AA1601" s="203" t="n"/>
      <c r="AB1601" s="203" t="n"/>
      <c r="AC1601" s="203" t="n"/>
      <c r="AD1601" s="203" t="n"/>
      <c r="AE1601" s="476" t="inlineStr"/>
      <c r="AF1601" s="418" t="n"/>
      <c r="AG1601" s="246" t="n"/>
      <c r="AH1601" s="476" t="inlineStr"/>
      <c r="AI1601" s="418" t="n"/>
      <c r="AJ1601" s="626" t="n"/>
      <c r="AK1601" s="203" t="n"/>
      <c r="AL1601" s="203" t="n"/>
      <c r="AM1601" s="521" t="n"/>
      <c r="AN1601" s="671" t="n"/>
      <c r="AO1601" s="477" t="n"/>
      <c r="AP1601" s="203" t="n"/>
      <c r="AQ1601" s="476" t="inlineStr"/>
      <c r="AR1601" s="439" t="n"/>
      <c r="AS1601" s="436" t="n"/>
      <c r="AT1601" s="210" t="n"/>
      <c r="AU1601" s="206">
        <f>IF($B1601="","",TEXT($A1601,"yyyymmdd")&amp;"_P"&amp;$C1601&amp;"_C"&amp;$F1601&amp;"_"&amp;TRIM(RIGHT(SUBSTITUTE(TRIM(SUBSTITUTE($L1601,CHAR(160)," "))," ",REPT(" ",60)),60))&amp;IF($P1601="","","-"&amp;TRIM(RIGHT(SUBSTITUTE(TRIM(SUBSTITUTE($P1601,CHAR(160)," "))," ",REPT(" ",60)),60)))&amp;IF($T1601="","","-"&amp;TRIM(RIGHT(SUBSTITUTE(TRIM(SUBSTITUTE($T1601,CHAR(160)," "))," ",REPT(" ",60)),60)))&amp;".jpg")</f>
        <v/>
      </c>
    </row>
    <row r="1602" ht="42" customHeight="1">
      <c r="A1602" s="172" t="n">
        <v>32418</v>
      </c>
      <c r="B1602" s="203" t="inlineStr">
        <is>
          <t>Tooheys 1000 2 October, 1988</t>
        </is>
      </c>
      <c r="C1602" s="203" t="inlineStr">
        <is>
          <t>DNQ</t>
        </is>
      </c>
      <c r="D1602" s="203" t="inlineStr">
        <is>
          <t>A</t>
        </is>
      </c>
      <c r="E1602" s="203" t="n"/>
      <c r="F1602" s="203" t="n">
        <v>42</v>
      </c>
      <c r="G1602" s="203" t="inlineStr">
        <is>
          <t>Steve Williams</t>
        </is>
      </c>
      <c r="H1602" s="203" t="n"/>
      <c r="I1602" s="203" t="n"/>
      <c r="J1602" s="203" t="inlineStr">
        <is>
          <t>Holden Commodore VL</t>
        </is>
      </c>
      <c r="K1602" s="203" t="inlineStr">
        <is>
          <t>4980 V8</t>
        </is>
      </c>
      <c r="L1602" s="203" t="inlineStr">
        <is>
          <t>Chris Clearihan</t>
        </is>
      </c>
      <c r="M1602" s="203" t="inlineStr">
        <is>
          <t>AUS</t>
        </is>
      </c>
      <c r="N1602" s="692">
        <f>_xlfn.LET(_xlpm.d,_xlfn.XLOOKUP(L1602,'[1]Birth Dates'!$A:$A,'[1]Birth Dates'!$B:$B,"",0),IF(_xlpm.d=0,"",_xlpm.d))</f>
        <v/>
      </c>
      <c r="O1602" s="203">
        <f>IF(OR(N1602="",A1602="",NOT(ISNUMBER(N1602)),N1602&gt;A1602),"",DATEDIF(N1602,A1602,"Y")&amp;" years, "&amp;DATEDIF(N1602,A1602,"YM")&amp;" months, "&amp;DATEDIF(N1602,A1602,"MD")&amp;" days")</f>
        <v/>
      </c>
      <c r="P1602" s="203" t="inlineStr">
        <is>
          <t>Steve Williams</t>
        </is>
      </c>
      <c r="Q1602" s="203" t="inlineStr">
        <is>
          <t>AUS</t>
        </is>
      </c>
      <c r="R1602" s="692">
        <f>_xlfn.LET(_xlpm.d,_xlfn.XLOOKUP(P1602,'[1]Birth Dates'!$A:$A,'[1]Birth Dates'!$B:$B,"",0),IF(_xlpm.d=0,"",_xlpm.d))</f>
        <v/>
      </c>
      <c r="S1602" s="203">
        <f>IF(OR(R1602="",A1602="",NOT(ISNUMBER(R1602)),R1602&gt;A1602),"",DATEDIF(R1602,A1602,"Y")&amp;" years, "&amp;DATEDIF(R1602,A1602,"YM")&amp;" months, "&amp;DATEDIF(R1602,A1602,"MD")&amp;" days")</f>
        <v/>
      </c>
      <c r="T1602" s="203" t="n"/>
      <c r="U1602" s="203" t="n"/>
      <c r="V1602" s="692" t="n"/>
      <c r="W1602" s="203" t="n"/>
      <c r="X1602" s="203" t="n"/>
      <c r="Y1602" s="203" t="n"/>
      <c r="Z1602" s="203" t="n"/>
      <c r="AA1602" s="203" t="n"/>
      <c r="AB1602" s="203" t="n"/>
      <c r="AC1602" s="203" t="n"/>
      <c r="AD1602" s="203" t="n"/>
      <c r="AE1602" s="476" t="inlineStr"/>
      <c r="AF1602" s="418" t="n"/>
      <c r="AG1602" s="246" t="n"/>
      <c r="AH1602" s="476" t="inlineStr"/>
      <c r="AI1602" s="418" t="n"/>
      <c r="AJ1602" s="626" t="n"/>
      <c r="AK1602" s="203" t="n"/>
      <c r="AL1602" s="203" t="n"/>
      <c r="AM1602" s="521" t="n"/>
      <c r="AN1602" s="671" t="n"/>
      <c r="AO1602" s="477" t="n"/>
      <c r="AP1602" s="203" t="n"/>
      <c r="AQ1602" s="476" t="inlineStr"/>
      <c r="AR1602" s="439" t="n"/>
      <c r="AS1602" s="436" t="n"/>
      <c r="AT1602" s="210" t="n"/>
      <c r="AU1602" s="206">
        <f>IF($B1602="","",TEXT($A1602,"yyyymmdd")&amp;"_P"&amp;$C1602&amp;"_C"&amp;$F1602&amp;"_"&amp;TRIM(RIGHT(SUBSTITUTE(TRIM(SUBSTITUTE($L1602,CHAR(160)," "))," ",REPT(" ",60)),60))&amp;IF($P1602="","","-"&amp;TRIM(RIGHT(SUBSTITUTE(TRIM(SUBSTITUTE($P1602,CHAR(160)," "))," ",REPT(" ",60)),60)))&amp;IF($T1602="","","-"&amp;TRIM(RIGHT(SUBSTITUTE(TRIM(SUBSTITUTE($T1602,CHAR(160)," "))," ",REPT(" ",60)),60)))&amp;".jpg")</f>
        <v/>
      </c>
    </row>
    <row r="1603" ht="42" customHeight="1">
      <c r="A1603" s="172" t="n">
        <v>32418</v>
      </c>
      <c r="B1603" s="203" t="inlineStr">
        <is>
          <t>Tooheys 1000 2 October, 1988</t>
        </is>
      </c>
      <c r="C1603" s="203" t="inlineStr">
        <is>
          <t>DNQ</t>
        </is>
      </c>
      <c r="D1603" s="203" t="inlineStr">
        <is>
          <t>A</t>
        </is>
      </c>
      <c r="E1603" s="203" t="n"/>
      <c r="F1603" s="203" t="n">
        <v>29</v>
      </c>
      <c r="G1603" s="203" t="inlineStr">
        <is>
          <t>The Xerox Shop</t>
        </is>
      </c>
      <c r="H1603" s="203" t="n"/>
      <c r="I1603" s="203" t="n"/>
      <c r="J1603" s="203" t="inlineStr">
        <is>
          <t>Mitsubishi Starion 2000 EX</t>
        </is>
      </c>
      <c r="K1603" s="203" t="inlineStr">
        <is>
          <t>1998 tc L4</t>
        </is>
      </c>
      <c r="L1603" s="203" t="inlineStr">
        <is>
          <t>Alan "Scotty" Taylor</t>
        </is>
      </c>
      <c r="M1603" s="203" t="inlineStr">
        <is>
          <t>AUS</t>
        </is>
      </c>
      <c r="N1603" s="692">
        <f>_xlfn.LET(_xlpm.d,_xlfn.XLOOKUP(L1603,'[1]Birth Dates'!$A:$A,'[1]Birth Dates'!$B:$B,"",0),IF(_xlpm.d=0,"",_xlpm.d))</f>
        <v/>
      </c>
      <c r="O1603" s="203">
        <f>IF(OR(N1603="",A1603="",NOT(ISNUMBER(N1603)),N1603&gt;A1603),"",DATEDIF(N1603,A1603,"Y")&amp;" years, "&amp;DATEDIF(N1603,A1603,"YM")&amp;" months, "&amp;DATEDIF(N1603,A1603,"MD")&amp;" days")</f>
        <v/>
      </c>
      <c r="P1603" s="203" t="inlineStr">
        <is>
          <t>Kevin Kennedy</t>
        </is>
      </c>
      <c r="Q1603" s="203" t="inlineStr">
        <is>
          <t>AUS</t>
        </is>
      </c>
      <c r="R1603" s="692">
        <f>_xlfn.LET(_xlpm.d,_xlfn.XLOOKUP(P1603,'[1]Birth Dates'!$A:$A,'[1]Birth Dates'!$B:$B,"",0),IF(_xlpm.d=0,"",_xlpm.d))</f>
        <v/>
      </c>
      <c r="S1603" s="203">
        <f>IF(OR(R1603="",A1603="",NOT(ISNUMBER(R1603)),R1603&gt;A1603),"",DATEDIF(R1603,A1603,"Y")&amp;" years, "&amp;DATEDIF(R1603,A1603,"YM")&amp;" months, "&amp;DATEDIF(R1603,A1603,"MD")&amp;" days")</f>
        <v/>
      </c>
      <c r="T1603" s="203" t="n"/>
      <c r="U1603" s="203" t="n"/>
      <c r="V1603" s="692" t="n"/>
      <c r="W1603" s="203" t="n"/>
      <c r="X1603" s="203" t="n"/>
      <c r="Y1603" s="203" t="n"/>
      <c r="Z1603" s="203" t="n"/>
      <c r="AA1603" s="203" t="n"/>
      <c r="AB1603" s="203" t="n"/>
      <c r="AC1603" s="203" t="n"/>
      <c r="AD1603" s="203" t="n"/>
      <c r="AE1603" s="476" t="inlineStr"/>
      <c r="AF1603" s="418" t="n"/>
      <c r="AG1603" s="246" t="n"/>
      <c r="AH1603" s="476" t="inlineStr"/>
      <c r="AI1603" s="418" t="n"/>
      <c r="AJ1603" s="626" t="n"/>
      <c r="AK1603" s="203" t="n"/>
      <c r="AL1603" s="203" t="n"/>
      <c r="AM1603" s="521" t="n"/>
      <c r="AN1603" s="671" t="n"/>
      <c r="AO1603" s="477" t="n"/>
      <c r="AP1603" s="203" t="n"/>
      <c r="AQ1603" s="476" t="inlineStr"/>
      <c r="AR1603" s="439" t="n"/>
      <c r="AS1603" s="436" t="n"/>
      <c r="AT1603" s="210" t="n"/>
      <c r="AU1603" s="206">
        <f>IF($B1603="","",TEXT($A1603,"yyyymmdd")&amp;"_P"&amp;$C1603&amp;"_C"&amp;$F1603&amp;"_"&amp;TRIM(RIGHT(SUBSTITUTE(TRIM(SUBSTITUTE($L1603,CHAR(160)," "))," ",REPT(" ",60)),60))&amp;IF($P1603="","","-"&amp;TRIM(RIGHT(SUBSTITUTE(TRIM(SUBSTITUTE($P1603,CHAR(160)," "))," ",REPT(" ",60)),60)))&amp;IF($T1603="","","-"&amp;TRIM(RIGHT(SUBSTITUTE(TRIM(SUBSTITUTE($T1603,CHAR(160)," "))," ",REPT(" ",60)),60)))&amp;".jpg")</f>
        <v/>
      </c>
    </row>
    <row r="1604" ht="42" customHeight="1">
      <c r="A1604" s="172" t="n">
        <v>32418</v>
      </c>
      <c r="B1604" s="203" t="inlineStr">
        <is>
          <t>Tooheys 1000 2 October, 1988</t>
        </is>
      </c>
      <c r="C1604" s="203" t="inlineStr">
        <is>
          <t>DNQ</t>
        </is>
      </c>
      <c r="D1604" s="203" t="inlineStr">
        <is>
          <t>A</t>
        </is>
      </c>
      <c r="E1604" s="203" t="n"/>
      <c r="F1604" s="203" t="n">
        <v>40</v>
      </c>
      <c r="G1604" s="203" t="inlineStr">
        <is>
          <t>Holden Special Vehicles</t>
        </is>
      </c>
      <c r="H1604" s="203" t="n"/>
      <c r="I1604" s="203" t="n"/>
      <c r="J1604" s="203" t="inlineStr">
        <is>
          <t>Holden Commodore VL</t>
        </is>
      </c>
      <c r="K1604" s="203" t="inlineStr">
        <is>
          <t>4980 V8</t>
        </is>
      </c>
      <c r="L1604" s="203" t="inlineStr">
        <is>
          <t>Tom Walkinshaw</t>
        </is>
      </c>
      <c r="M1604" s="203" t="inlineStr">
        <is>
          <t>GBR</t>
        </is>
      </c>
      <c r="N1604" s="692">
        <f>_xlfn.LET(_xlpm.d,_xlfn.XLOOKUP(L1604,'[1]Birth Dates'!$A:$A,'[1]Birth Dates'!$B:$B,"",0),IF(_xlpm.d=0,"",_xlpm.d))</f>
        <v/>
      </c>
      <c r="O1604" s="203">
        <f>IF(OR(N1604="",A1604="",NOT(ISNUMBER(N1604)),N1604&gt;A1604),"",DATEDIF(N1604,A1604,"Y")&amp;" years, "&amp;DATEDIF(N1604,A1604,"YM")&amp;" months, "&amp;DATEDIF(N1604,A1604,"MD")&amp;" days")</f>
        <v/>
      </c>
      <c r="P1604" s="203" t="inlineStr">
        <is>
          <t>Larry Perkins</t>
        </is>
      </c>
      <c r="Q1604" s="203" t="inlineStr">
        <is>
          <t>AUS</t>
        </is>
      </c>
      <c r="R1604" s="692">
        <f>_xlfn.LET(_xlpm.d,_xlfn.XLOOKUP(P1604,'[1]Birth Dates'!$A:$A,'[1]Birth Dates'!$B:$B,"",0),IF(_xlpm.d=0,"",_xlpm.d))</f>
        <v/>
      </c>
      <c r="S1604" s="203">
        <f>IF(OR(R1604="",A1604="",NOT(ISNUMBER(R1604)),R1604&gt;A1604),"",DATEDIF(R1604,A1604,"Y")&amp;" years, "&amp;DATEDIF(R1604,A1604,"YM")&amp;" months, "&amp;DATEDIF(R1604,A1604,"MD")&amp;" days")</f>
        <v/>
      </c>
      <c r="T1604" s="203" t="n"/>
      <c r="U1604" s="203" t="n"/>
      <c r="V1604" s="692" t="n"/>
      <c r="W1604" s="203" t="n"/>
      <c r="X1604" s="203" t="n"/>
      <c r="Y1604" s="203" t="n"/>
      <c r="Z1604" s="203" t="n"/>
      <c r="AA1604" s="203" t="n"/>
      <c r="AB1604" s="203" t="n"/>
      <c r="AC1604" s="203" t="n"/>
      <c r="AD1604" s="203" t="n"/>
      <c r="AE1604" s="476" t="inlineStr"/>
      <c r="AF1604" s="418" t="n"/>
      <c r="AG1604" s="246" t="n"/>
      <c r="AH1604" s="476" t="inlineStr"/>
      <c r="AI1604" s="418" t="n"/>
      <c r="AJ1604" s="626" t="n"/>
      <c r="AK1604" s="203" t="inlineStr">
        <is>
          <t>Withdrawn</t>
        </is>
      </c>
      <c r="AL1604" s="203" t="n"/>
      <c r="AM1604" s="521" t="n"/>
      <c r="AN1604" s="671" t="n"/>
      <c r="AO1604" s="477" t="n"/>
      <c r="AP1604" s="203" t="n"/>
      <c r="AQ1604" s="476" t="inlineStr"/>
      <c r="AR1604" s="439" t="n"/>
      <c r="AS1604" s="436" t="n"/>
      <c r="AT1604" s="210" t="n"/>
      <c r="AU1604" s="206">
        <f>IF($B1604="","",TEXT($A1604,"yyyymmdd")&amp;"_P"&amp;$C1604&amp;"_C"&amp;$F1604&amp;"_"&amp;TRIM(RIGHT(SUBSTITUTE(TRIM(SUBSTITUTE($L1604,CHAR(160)," "))," ",REPT(" ",60)),60))&amp;IF($P1604="","","-"&amp;TRIM(RIGHT(SUBSTITUTE(TRIM(SUBSTITUTE($P1604,CHAR(160)," "))," ",REPT(" ",60)),60)))&amp;IF($T1604="","","-"&amp;TRIM(RIGHT(SUBSTITUTE(TRIM(SUBSTITUTE($T1604,CHAR(160)," "))," ",REPT(" ",60)),60)))&amp;".jpg")</f>
        <v/>
      </c>
    </row>
    <row r="1605" ht="42" customFormat="1" customHeight="1" s="240">
      <c r="A1605" s="173" t="n">
        <v>32782</v>
      </c>
      <c r="B1605" s="248" t="inlineStr">
        <is>
          <t>Tooheys 1000 1 October, 1989</t>
        </is>
      </c>
      <c r="C1605" s="248" t="n">
        <v>1</v>
      </c>
      <c r="D1605" s="248" t="inlineStr">
        <is>
          <t>A</t>
        </is>
      </c>
      <c r="E1605" s="248" t="n">
        <v>1</v>
      </c>
      <c r="F1605" s="248" t="n">
        <v>17</v>
      </c>
      <c r="G1605" s="248" t="inlineStr">
        <is>
          <t>Shell Ultra Hi Racing</t>
        </is>
      </c>
      <c r="H1605" s="248" t="n"/>
      <c r="I1605" s="248" t="n"/>
      <c r="J1605" s="248" t="inlineStr">
        <is>
          <t>Ford Sierra RS500</t>
        </is>
      </c>
      <c r="K1605" s="248" t="inlineStr">
        <is>
          <t>1993 tc L4</t>
        </is>
      </c>
      <c r="L1605" s="248" t="inlineStr">
        <is>
          <t>Dick Johnson</t>
        </is>
      </c>
      <c r="M1605" s="248" t="inlineStr">
        <is>
          <t>AUS</t>
        </is>
      </c>
      <c r="N1605" s="687">
        <f>_xlfn.LET(_xlpm.d,_xlfn.XLOOKUP(L1605,'[1]Birth Dates'!$A:$A,'[1]Birth Dates'!$B:$B,"",0),IF(_xlpm.d=0,"",_xlpm.d))</f>
        <v/>
      </c>
      <c r="O1605" s="220">
        <f>IF(OR(N1605="",A1605="",NOT(ISNUMBER(N1605)),N1605&gt;A1605),"",DATEDIF(N1605,A1605,"Y")&amp;" years, "&amp;DATEDIF(N1605,A1605,"YM")&amp;" months, "&amp;DATEDIF(N1605,A1605,"MD")&amp;" days")</f>
        <v/>
      </c>
      <c r="P1605" s="248" t="inlineStr">
        <is>
          <t>John Bowe</t>
        </is>
      </c>
      <c r="Q1605" s="248" t="inlineStr">
        <is>
          <t>AUS</t>
        </is>
      </c>
      <c r="R1605" s="687">
        <f>_xlfn.LET(_xlpm.d,_xlfn.XLOOKUP(P1605,'[1]Birth Dates'!$A:$A,'[1]Birth Dates'!$B:$B,"",0),IF(_xlpm.d=0,"",_xlpm.d))</f>
        <v/>
      </c>
      <c r="S1605" s="220">
        <f>IF(OR(R1605="",A1605="",NOT(ISNUMBER(R1605)),R1605&gt;A1605),"",DATEDIF(R1605,A1605,"Y")&amp;" years, "&amp;DATEDIF(R1605,A1605,"YM")&amp;" months, "&amp;DATEDIF(R1605,A1605,"MD")&amp;" days")</f>
        <v/>
      </c>
      <c r="T1605" s="248" t="n"/>
      <c r="U1605" s="248" t="n"/>
      <c r="V1605" s="687">
        <f>_xlfn.LET(_xlpm.d,_xlfn.XLOOKUP(T1605,'[1]Birth Dates'!$A:$A,'[1]Birth Dates'!$B:$B,"",0),IF(_xlpm.d=0,"",_xlpm.d))</f>
        <v/>
      </c>
      <c r="W1605" s="220">
        <f>IF(OR(V1605="",A1605="",NOT(ISNUMBER(V1605)),V1605&gt;A1605),"",DATEDIF(V1605,A1605,"Y")&amp;" years, "&amp;DATEDIF(V1605,A1605,"YM")&amp;" months, "&amp;DATEDIF(V1605,A1605,"MD")&amp;" days")</f>
        <v/>
      </c>
      <c r="X1605" s="220" t="n"/>
      <c r="Y1605" s="220" t="n"/>
      <c r="Z1605" s="220" t="n"/>
      <c r="AA1605" s="220" t="n"/>
      <c r="AB1605" s="248" t="n">
        <v>2</v>
      </c>
      <c r="AC1605" s="248" t="n"/>
      <c r="AD1605" s="248" t="n"/>
      <c r="AE1605" s="576" t="inlineStr">
        <is>
          <t>2:16.7900</t>
        </is>
      </c>
      <c r="AF1605" s="418">
        <f>IF(OR(AE1605="",AE1605="",AE1605=0),"",6.213/(AE1605*24))</f>
        <v/>
      </c>
      <c r="AG1605" s="249" t="n"/>
      <c r="AH1605" s="576" t="inlineStr"/>
      <c r="AI1605" s="418">
        <f>IF(OR(AH1605="",AH1605="",AH1605=0),"",6.213/(AH1605*24))</f>
        <v/>
      </c>
      <c r="AJ1605" s="175">
        <f>IF(AND(ISNUMBER(AB1605),ISNUMBER(AG1605)),AB1605-AG1605,"")</f>
        <v/>
      </c>
      <c r="AK1605" s="248" t="n"/>
      <c r="AL1605" s="248" t="n">
        <v>161</v>
      </c>
      <c r="AM1605" s="522" t="n">
        <v>0.2714518518518518</v>
      </c>
      <c r="AN1605" s="671">
        <f>IF(OR(AL1605="",AM1605="",AM1605=0),"",AL1605*6.213/(AM1605*24))</f>
        <v/>
      </c>
      <c r="AO1605" s="477">
        <f>IF(AND(AL1605=AL1597,AM1605&lt;&gt;"",AM1597&lt;&gt;""),AM1605-AM1597,"")</f>
        <v/>
      </c>
      <c r="AP1605" s="248" t="n"/>
      <c r="AQ1605" s="576" t="inlineStr"/>
      <c r="AR1605" s="439">
        <f>IF(OR(AQ1605="",AQ1605="",AQ1605=0),"",6.213/(AQ1605*24))</f>
        <v/>
      </c>
      <c r="AS1605" s="436">
        <f>IF(OR(NOT(ISNUMBER(C1605)),NOT(ISNUMBER(AB1605))),"",IF(AG1605&lt;&gt;"",AG1605,AB1605)-C1605)</f>
        <v/>
      </c>
      <c r="AT1605" s="216" t="n"/>
      <c r="AU1605" s="250">
        <f>IF($B1605="","",TEXT($A1605,"yyyymmdd")&amp;"_P"&amp;$C1605&amp;"_C"&amp;$F1605&amp;"_"&amp;TRIM(RIGHT(SUBSTITUTE(TRIM(SUBSTITUTE($L1605,CHAR(160)," "))," ",REPT(" ",60)),60))&amp;IF($P1605="","","-"&amp;TRIM(RIGHT(SUBSTITUTE(TRIM(SUBSTITUTE($P1605,CHAR(160)," "))," ",REPT(" ",60)),60)))&amp;IF($T1605="","","-"&amp;TRIM(RIGHT(SUBSTITUTE(TRIM(SUBSTITUTE($T1605,CHAR(160)," "))," ",REPT(" ",60)),60)))&amp;".jpg")</f>
        <v/>
      </c>
    </row>
    <row r="1606" ht="42" customHeight="1">
      <c r="A1606" s="173" t="n">
        <v>32782</v>
      </c>
      <c r="B1606" s="220" t="inlineStr">
        <is>
          <t>Tooheys 1000 1 October, 1989</t>
        </is>
      </c>
      <c r="C1606" s="220" t="n">
        <v>2</v>
      </c>
      <c r="D1606" s="220" t="inlineStr">
        <is>
          <t>A</t>
        </is>
      </c>
      <c r="E1606" s="220" t="n">
        <v>2</v>
      </c>
      <c r="F1606" s="220" t="n">
        <v>10</v>
      </c>
      <c r="G1606" s="220" t="inlineStr">
        <is>
          <t>Allan Moffat Racing</t>
        </is>
      </c>
      <c r="H1606" s="220" t="n"/>
      <c r="I1606" s="220" t="n"/>
      <c r="J1606" s="220" t="inlineStr">
        <is>
          <t>Ford Sierra RS500</t>
        </is>
      </c>
      <c r="K1606" s="220" t="inlineStr">
        <is>
          <t>1993 tc L4</t>
        </is>
      </c>
      <c r="L1606" s="220" t="inlineStr">
        <is>
          <t>Klaus Niedzwiedz</t>
        </is>
      </c>
      <c r="M1606" s="220" t="inlineStr">
        <is>
          <t>DEU</t>
        </is>
      </c>
      <c r="N1606" s="687">
        <f>_xlfn.LET(_xlpm.d,_xlfn.XLOOKUP(L1606,'[1]Birth Dates'!$A:$A,'[1]Birth Dates'!$B:$B,"",0),IF(_xlpm.d=0,"",_xlpm.d))</f>
        <v/>
      </c>
      <c r="O1606" s="220">
        <f>IF(OR(N1606="",A1606="",NOT(ISNUMBER(N1606)),N1606&gt;A1606),"",DATEDIF(N1606,A1606,"Y")&amp;" years, "&amp;DATEDIF(N1606,A1606,"YM")&amp;" months, "&amp;DATEDIF(N1606,A1606,"MD")&amp;" days")</f>
        <v/>
      </c>
      <c r="P1606" s="220" t="inlineStr">
        <is>
          <t>Frank Biela</t>
        </is>
      </c>
      <c r="Q1606" s="220" t="inlineStr">
        <is>
          <t>DEU</t>
        </is>
      </c>
      <c r="R1606" s="687">
        <f>_xlfn.LET(_xlpm.d,_xlfn.XLOOKUP(P1606,'[1]Birth Dates'!$A:$A,'[1]Birth Dates'!$B:$B,"",0),IF(_xlpm.d=0,"",_xlpm.d))</f>
        <v/>
      </c>
      <c r="S1606" s="220">
        <f>IF(OR(R1606="",A1606="",NOT(ISNUMBER(R1606)),R1606&gt;A1606),"",DATEDIF(R1606,A1606,"Y")&amp;" years, "&amp;DATEDIF(R1606,A1606,"YM")&amp;" months, "&amp;DATEDIF(R1606,A1606,"MD")&amp;" days")</f>
        <v/>
      </c>
      <c r="T1606" s="220" t="n"/>
      <c r="U1606" s="220" t="n"/>
      <c r="V1606" s="687">
        <f>_xlfn.LET(_xlpm.d,_xlfn.XLOOKUP(T1606,'[1]Birth Dates'!$A:$A,'[1]Birth Dates'!$B:$B,"",0),IF(_xlpm.d=0,"",_xlpm.d))</f>
        <v/>
      </c>
      <c r="W1606" s="220">
        <f>IF(OR(V1606="",A1606="",NOT(ISNUMBER(V1606)),V1606&gt;A1606),"",DATEDIF(V1606,A1606,"Y")&amp;" years, "&amp;DATEDIF(V1606,A1606,"YM")&amp;" months, "&amp;DATEDIF(V1606,A1606,"MD")&amp;" days")</f>
        <v/>
      </c>
      <c r="X1606" s="220" t="n"/>
      <c r="Y1606" s="220" t="n"/>
      <c r="Z1606" s="220" t="n"/>
      <c r="AA1606" s="220" t="n"/>
      <c r="AB1606" s="220" t="n">
        <v>4</v>
      </c>
      <c r="AC1606" s="220" t="n"/>
      <c r="AD1606" s="220" t="n"/>
      <c r="AE1606" s="577" t="inlineStr">
        <is>
          <t>2:17.4200</t>
        </is>
      </c>
      <c r="AF1606" s="418">
        <f>IF(OR(AE1606="",AE1606="",AE1606=0),"",6.213/(AE1606*24))</f>
        <v/>
      </c>
      <c r="AG1606" s="251" t="n"/>
      <c r="AH1606" s="577" t="inlineStr"/>
      <c r="AI1606" s="418">
        <f>IF(OR(AH1606="",AH1606="",AH1606=0),"",6.213/(AH1606*24))</f>
        <v/>
      </c>
      <c r="AJ1606" s="175">
        <f>IF(AND(ISNUMBER(AB1606),ISNUMBER(AG1606)),AB1606-AG1606,"")</f>
        <v/>
      </c>
      <c r="AK1606" s="220" t="n"/>
      <c r="AL1606" s="220" t="n">
        <v>161</v>
      </c>
      <c r="AM1606" s="523" t="n">
        <v>0.2723965277777778</v>
      </c>
      <c r="AN1606" s="671">
        <f>IF(OR(AL1606="",AM1606="",AM1606=0),"",AL1606*6.213/(AM1606*24))</f>
        <v/>
      </c>
      <c r="AO1606" s="477">
        <f>IF(AND(AL1606=AL1605,AM1606&lt;&gt;"",AM1605&lt;&gt;""),AM1606-AM1605,"")</f>
        <v/>
      </c>
      <c r="AP1606" s="220" t="n"/>
      <c r="AQ1606" s="577" t="inlineStr"/>
      <c r="AR1606" s="439">
        <f>IF(OR(AQ1606="",AQ1606="",AQ1606=0),"",6.213/(AQ1606*24))</f>
        <v/>
      </c>
      <c r="AS1606" s="436">
        <f>IF(OR(NOT(ISNUMBER(C1606)),NOT(ISNUMBER(AB1606))),"",IF(AG1606&lt;&gt;"",AG1606,AB1606)-C1606)</f>
        <v/>
      </c>
      <c r="AT1606" s="217" t="n"/>
      <c r="AU1606" s="223">
        <f>IF($B1606="","",TEXT($A1606,"yyyymmdd")&amp;"_P"&amp;$C1606&amp;"_C"&amp;$F1606&amp;"_"&amp;TRIM(RIGHT(SUBSTITUTE(TRIM(SUBSTITUTE($L1606,CHAR(160)," "))," ",REPT(" ",60)),60))&amp;IF($P1606="","","-"&amp;TRIM(RIGHT(SUBSTITUTE(TRIM(SUBSTITUTE($P1606,CHAR(160)," "))," ",REPT(" ",60)),60)))&amp;IF($T1606="","","-"&amp;TRIM(RIGHT(SUBSTITUTE(TRIM(SUBSTITUTE($T1606,CHAR(160)," "))," ",REPT(" ",60)),60)))&amp;".jpg")</f>
        <v/>
      </c>
    </row>
    <row r="1607" ht="42" customHeight="1">
      <c r="A1607" s="173" t="n">
        <v>32782</v>
      </c>
      <c r="B1607" s="220" t="inlineStr">
        <is>
          <t>Tooheys 1000 1 October, 1989</t>
        </is>
      </c>
      <c r="C1607" s="220" t="n">
        <v>3</v>
      </c>
      <c r="D1607" s="220" t="inlineStr">
        <is>
          <t>A</t>
        </is>
      </c>
      <c r="E1607" s="220" t="n">
        <v>3</v>
      </c>
      <c r="F1607" s="220" t="n">
        <v>2</v>
      </c>
      <c r="G1607" s="220" t="inlineStr">
        <is>
          <t>Nissan Motorsport Australia</t>
        </is>
      </c>
      <c r="H1607" s="220" t="n"/>
      <c r="I1607" s="220" t="n"/>
      <c r="J1607" s="220" t="inlineStr">
        <is>
          <t>Nissan Skyline HR31</t>
        </is>
      </c>
      <c r="K1607" s="220" t="inlineStr">
        <is>
          <t>2029 tc L6</t>
        </is>
      </c>
      <c r="L1607" s="220" t="inlineStr">
        <is>
          <t>Jim Richards</t>
        </is>
      </c>
      <c r="M1607" s="220" t="inlineStr">
        <is>
          <t>NZL</t>
        </is>
      </c>
      <c r="N1607" s="687">
        <f>_xlfn.LET(_xlpm.d,_xlfn.XLOOKUP(L1607,'[1]Birth Dates'!$A:$A,'[1]Birth Dates'!$B:$B,"",0),IF(_xlpm.d=0,"",_xlpm.d))</f>
        <v/>
      </c>
      <c r="O1607" s="220">
        <f>IF(OR(N1607="",A1607="",NOT(ISNUMBER(N1607)),N1607&gt;A1607),"",DATEDIF(N1607,A1607,"Y")&amp;" years, "&amp;DATEDIF(N1607,A1607,"YM")&amp;" months, "&amp;DATEDIF(N1607,A1607,"MD")&amp;" days")</f>
        <v/>
      </c>
      <c r="P1607" s="220" t="inlineStr">
        <is>
          <t>Mark Skaife</t>
        </is>
      </c>
      <c r="Q1607" s="220" t="inlineStr">
        <is>
          <t>AUS</t>
        </is>
      </c>
      <c r="R1607" s="687">
        <f>_xlfn.LET(_xlpm.d,_xlfn.XLOOKUP(P1607,'[1]Birth Dates'!$A:$A,'[1]Birth Dates'!$B:$B,"",0),IF(_xlpm.d=0,"",_xlpm.d))</f>
        <v/>
      </c>
      <c r="S1607" s="220">
        <f>IF(OR(R1607="",A1607="",NOT(ISNUMBER(R1607)),R1607&gt;A1607),"",DATEDIF(R1607,A1607,"Y")&amp;" years, "&amp;DATEDIF(R1607,A1607,"YM")&amp;" months, "&amp;DATEDIF(R1607,A1607,"MD")&amp;" days")</f>
        <v/>
      </c>
      <c r="T1607" s="220" t="n"/>
      <c r="U1607" s="220" t="n"/>
      <c r="V1607" s="687">
        <f>_xlfn.LET(_xlpm.d,_xlfn.XLOOKUP(T1607,'[1]Birth Dates'!$A:$A,'[1]Birth Dates'!$B:$B,"",0),IF(_xlpm.d=0,"",_xlpm.d))</f>
        <v/>
      </c>
      <c r="W1607" s="220">
        <f>IF(OR(V1607="",A1607="",NOT(ISNUMBER(V1607)),V1607&gt;A1607),"",DATEDIF(V1607,A1607,"Y")&amp;" years, "&amp;DATEDIF(V1607,A1607,"YM")&amp;" months, "&amp;DATEDIF(V1607,A1607,"MD")&amp;" days")</f>
        <v/>
      </c>
      <c r="X1607" s="220" t="n"/>
      <c r="Y1607" s="220" t="n"/>
      <c r="Z1607" s="220" t="n"/>
      <c r="AA1607" s="220" t="n"/>
      <c r="AB1607" s="220" t="n">
        <v>7</v>
      </c>
      <c r="AC1607" s="220" t="n"/>
      <c r="AD1607" s="220" t="n"/>
      <c r="AE1607" s="577" t="inlineStr">
        <is>
          <t>2:20.9000</t>
        </is>
      </c>
      <c r="AF1607" s="418">
        <f>IF(OR(AE1607="",AE1607="",AE1607=0),"",6.213/(AE1607*24))</f>
        <v/>
      </c>
      <c r="AG1607" s="251" t="n"/>
      <c r="AH1607" s="577" t="inlineStr"/>
      <c r="AI1607" s="418">
        <f>IF(OR(AH1607="",AH1607="",AH1607=0),"",6.213/(AH1607*24))</f>
        <v/>
      </c>
      <c r="AJ1607" s="175">
        <f>IF(AND(ISNUMBER(AB1607),ISNUMBER(AG1607)),AB1607-AG1607,"")</f>
        <v/>
      </c>
      <c r="AK1607" s="220" t="n"/>
      <c r="AL1607" s="220" t="n">
        <v>160</v>
      </c>
      <c r="AM1607" s="523" t="n">
        <v>0.2726756944444444</v>
      </c>
      <c r="AN1607" s="671">
        <f>IF(OR(AL1607="",AM1607="",AM1607=0),"",AL1607*6.213/(AM1607*24))</f>
        <v/>
      </c>
      <c r="AO1607" s="477">
        <f>IF(AND(AL1607=AL1606,AM1607&lt;&gt;"",AM1606&lt;&gt;""),AM1607-AM1606,"")</f>
        <v/>
      </c>
      <c r="AP1607" s="220" t="n"/>
      <c r="AQ1607" s="577" t="inlineStr"/>
      <c r="AR1607" s="439">
        <f>IF(OR(AQ1607="",AQ1607="",AQ1607=0),"",6.213/(AQ1607*24))</f>
        <v/>
      </c>
      <c r="AS1607" s="436">
        <f>IF(OR(NOT(ISNUMBER(C1607)),NOT(ISNUMBER(AB1607))),"",IF(AG1607&lt;&gt;"",AG1607,AB1607)-C1607)</f>
        <v/>
      </c>
      <c r="AT1607" s="217" t="n"/>
      <c r="AU1607" s="223">
        <f>IF($B1607="","",TEXT($A1607,"yyyymmdd")&amp;"_P"&amp;$C1607&amp;"_C"&amp;$F1607&amp;"_"&amp;TRIM(RIGHT(SUBSTITUTE(TRIM(SUBSTITUTE($L1607,CHAR(160)," "))," ",REPT(" ",60)),60))&amp;IF($P1607="","","-"&amp;TRIM(RIGHT(SUBSTITUTE(TRIM(SUBSTITUTE($P1607,CHAR(160)," "))," ",REPT(" ",60)),60)))&amp;IF($T1607="","","-"&amp;TRIM(RIGHT(SUBSTITUTE(TRIM(SUBSTITUTE($T1607,CHAR(160)," "))," ",REPT(" ",60)),60)))&amp;".jpg")</f>
        <v/>
      </c>
    </row>
    <row r="1608" ht="42" customHeight="1">
      <c r="A1608" s="173" t="n">
        <v>32782</v>
      </c>
      <c r="B1608" s="220" t="inlineStr">
        <is>
          <t>Tooheys 1000 1 October, 1989</t>
        </is>
      </c>
      <c r="C1608" s="220" t="n">
        <v>4</v>
      </c>
      <c r="D1608" s="220" t="inlineStr">
        <is>
          <t>A</t>
        </is>
      </c>
      <c r="E1608" s="220" t="n">
        <v>4</v>
      </c>
      <c r="F1608" s="220" t="n">
        <v>3</v>
      </c>
      <c r="G1608" s="220" t="inlineStr">
        <is>
          <t>Nissan Motorsport Australia</t>
        </is>
      </c>
      <c r="H1608" s="220" t="n"/>
      <c r="I1608" s="220" t="n"/>
      <c r="J1608" s="220" t="inlineStr">
        <is>
          <t>Nissan Skyline HR31</t>
        </is>
      </c>
      <c r="K1608" s="220" t="inlineStr">
        <is>
          <t>2029 tc L6</t>
        </is>
      </c>
      <c r="L1608" s="220" t="inlineStr">
        <is>
          <t>George Fury</t>
        </is>
      </c>
      <c r="M1608" s="220" t="inlineStr">
        <is>
          <t>AUS</t>
        </is>
      </c>
      <c r="N1608" s="687">
        <f>_xlfn.LET(_xlpm.d,_xlfn.XLOOKUP(L1608,'[1]Birth Dates'!$A:$A,'[1]Birth Dates'!$B:$B,"",0),IF(_xlpm.d=0,"",_xlpm.d))</f>
        <v/>
      </c>
      <c r="O1608" s="220">
        <f>IF(OR(N1608="",A1608="",NOT(ISNUMBER(N1608)),N1608&gt;A1608),"",DATEDIF(N1608,A1608,"Y")&amp;" years, "&amp;DATEDIF(N1608,A1608,"YM")&amp;" months, "&amp;DATEDIF(N1608,A1608,"MD")&amp;" days")</f>
        <v/>
      </c>
      <c r="P1608" s="220" t="inlineStr">
        <is>
          <t>Anders Olofsson</t>
        </is>
      </c>
      <c r="Q1608" s="220" t="inlineStr">
        <is>
          <t>SWE</t>
        </is>
      </c>
      <c r="R1608" s="687">
        <f>_xlfn.LET(_xlpm.d,_xlfn.XLOOKUP(P1608,'[1]Birth Dates'!$A:$A,'[1]Birth Dates'!$B:$B,"",0),IF(_xlpm.d=0,"",_xlpm.d))</f>
        <v/>
      </c>
      <c r="S1608" s="220">
        <f>IF(OR(R1608="",A1608="",NOT(ISNUMBER(R1608)),R1608&gt;A1608),"",DATEDIF(R1608,A1608,"Y")&amp;" years, "&amp;DATEDIF(R1608,A1608,"YM")&amp;" months, "&amp;DATEDIF(R1608,A1608,"MD")&amp;" days")</f>
        <v/>
      </c>
      <c r="T1608" s="220" t="n"/>
      <c r="U1608" s="220" t="n"/>
      <c r="V1608" s="687">
        <f>_xlfn.LET(_xlpm.d,_xlfn.XLOOKUP(T1608,'[1]Birth Dates'!$A:$A,'[1]Birth Dates'!$B:$B,"",0),IF(_xlpm.d=0,"",_xlpm.d))</f>
        <v/>
      </c>
      <c r="W1608" s="220">
        <f>IF(OR(V1608="",A1608="",NOT(ISNUMBER(V1608)),V1608&gt;A1608),"",DATEDIF(V1608,A1608,"Y")&amp;" years, "&amp;DATEDIF(V1608,A1608,"YM")&amp;" months, "&amp;DATEDIF(V1608,A1608,"MD")&amp;" days")</f>
        <v/>
      </c>
      <c r="X1608" s="220" t="n"/>
      <c r="Y1608" s="220" t="n"/>
      <c r="Z1608" s="220" t="n"/>
      <c r="AA1608" s="220" t="n"/>
      <c r="AB1608" s="220" t="n">
        <v>13</v>
      </c>
      <c r="AC1608" s="220" t="n"/>
      <c r="AD1608" s="220" t="n"/>
      <c r="AE1608" s="577" t="inlineStr">
        <is>
          <t>2:19.6400</t>
        </is>
      </c>
      <c r="AF1608" s="418">
        <f>IF(OR(AE1608="",AE1608="",AE1608=0),"",6.213/(AE1608*24))</f>
        <v/>
      </c>
      <c r="AG1608" s="251" t="n"/>
      <c r="AH1608" s="577" t="inlineStr"/>
      <c r="AI1608" s="418">
        <f>IF(OR(AH1608="",AH1608="",AH1608=0),"",6.213/(AH1608*24))</f>
        <v/>
      </c>
      <c r="AJ1608" s="175">
        <f>IF(AND(ISNUMBER(AB1608),ISNUMBER(AG1608)),AB1608-AG1608,"")</f>
        <v/>
      </c>
      <c r="AK1608" s="220" t="n"/>
      <c r="AL1608" s="220" t="n">
        <v>160</v>
      </c>
      <c r="AM1608" s="523" t="n">
        <v>0.2726777777777778</v>
      </c>
      <c r="AN1608" s="671">
        <f>IF(OR(AL1608="",AM1608="",AM1608=0),"",AL1608*6.213/(AM1608*24))</f>
        <v/>
      </c>
      <c r="AO1608" s="477">
        <f>IF(AND(AL1608=AL1607,AM1608&lt;&gt;"",AM1607&lt;&gt;""),AM1608-AM1607,"")</f>
        <v/>
      </c>
      <c r="AP1608" s="220" t="n"/>
      <c r="AQ1608" s="577" t="inlineStr"/>
      <c r="AR1608" s="439">
        <f>IF(OR(AQ1608="",AQ1608="",AQ1608=0),"",6.213/(AQ1608*24))</f>
        <v/>
      </c>
      <c r="AS1608" s="436">
        <f>IF(OR(NOT(ISNUMBER(C1608)),NOT(ISNUMBER(AB1608))),"",IF(AG1608&lt;&gt;"",AG1608,AB1608)-C1608)</f>
        <v/>
      </c>
      <c r="AT1608" s="217" t="n"/>
      <c r="AU1608" s="223">
        <f>IF($B1608="","",TEXT($A1608,"yyyymmdd")&amp;"_P"&amp;$C1608&amp;"_C"&amp;$F1608&amp;"_"&amp;TRIM(RIGHT(SUBSTITUTE(TRIM(SUBSTITUTE($L1608,CHAR(160)," "))," ",REPT(" ",60)),60))&amp;IF($P1608="","","-"&amp;TRIM(RIGHT(SUBSTITUTE(TRIM(SUBSTITUTE($P1608,CHAR(160)," "))," ",REPT(" ",60)),60)))&amp;IF($T1608="","","-"&amp;TRIM(RIGHT(SUBSTITUTE(TRIM(SUBSTITUTE($T1608,CHAR(160)," "))," ",REPT(" ",60)),60)))&amp;".jpg")</f>
        <v/>
      </c>
    </row>
    <row r="1609" ht="42" customHeight="1">
      <c r="A1609" s="173" t="n">
        <v>32782</v>
      </c>
      <c r="B1609" s="220" t="inlineStr">
        <is>
          <t>Tooheys 1000 1 October, 1989</t>
        </is>
      </c>
      <c r="C1609" s="220" t="n">
        <v>5</v>
      </c>
      <c r="D1609" s="220" t="inlineStr">
        <is>
          <t>A</t>
        </is>
      </c>
      <c r="E1609" s="220" t="n">
        <v>5</v>
      </c>
      <c r="F1609" s="220" t="n">
        <v>20</v>
      </c>
      <c r="G1609" s="220" t="inlineStr">
        <is>
          <t>Benson &amp; Hedges Racing</t>
        </is>
      </c>
      <c r="H1609" s="220" t="n"/>
      <c r="I1609" s="220" t="n"/>
      <c r="J1609" s="220" t="inlineStr">
        <is>
          <t>Ford Sierra RS500</t>
        </is>
      </c>
      <c r="K1609" s="220" t="inlineStr">
        <is>
          <t>1993 tc L4</t>
        </is>
      </c>
      <c r="L1609" s="220" t="inlineStr">
        <is>
          <t>Alan Jones</t>
        </is>
      </c>
      <c r="M1609" s="220" t="inlineStr">
        <is>
          <t>AUS</t>
        </is>
      </c>
      <c r="N1609" s="687">
        <f>_xlfn.LET(_xlpm.d,_xlfn.XLOOKUP(L1609,'[1]Birth Dates'!$A:$A,'[1]Birth Dates'!$B:$B,"",0),IF(_xlpm.d=0,"",_xlpm.d))</f>
        <v/>
      </c>
      <c r="O1609" s="220">
        <f>IF(OR(N1609="",A1609="",NOT(ISNUMBER(N1609)),N1609&gt;A1609),"",DATEDIF(N1609,A1609,"Y")&amp;" years, "&amp;DATEDIF(N1609,A1609,"YM")&amp;" months, "&amp;DATEDIF(N1609,A1609,"MD")&amp;" days")</f>
        <v/>
      </c>
      <c r="P1609" s="220" t="inlineStr">
        <is>
          <t>Denny Hulme</t>
        </is>
      </c>
      <c r="Q1609" s="220" t="inlineStr">
        <is>
          <t>NZL</t>
        </is>
      </c>
      <c r="R1609" s="687">
        <f>_xlfn.LET(_xlpm.d,_xlfn.XLOOKUP(P1609,'[1]Birth Dates'!$A:$A,'[1]Birth Dates'!$B:$B,"",0),IF(_xlpm.d=0,"",_xlpm.d))</f>
        <v/>
      </c>
      <c r="S1609" s="220">
        <f>IF(OR(R1609="",A1609="",NOT(ISNUMBER(R1609)),R1609&gt;A1609),"",DATEDIF(R1609,A1609,"Y")&amp;" years, "&amp;DATEDIF(R1609,A1609,"YM")&amp;" months, "&amp;DATEDIF(R1609,A1609,"MD")&amp;" days")</f>
        <v/>
      </c>
      <c r="T1609" s="220" t="n"/>
      <c r="U1609" s="220" t="n"/>
      <c r="V1609" s="687">
        <f>_xlfn.LET(_xlpm.d,_xlfn.XLOOKUP(T1609,'[1]Birth Dates'!$A:$A,'[1]Birth Dates'!$B:$B,"",0),IF(_xlpm.d=0,"",_xlpm.d))</f>
        <v/>
      </c>
      <c r="W1609" s="220">
        <f>IF(OR(V1609="",A1609="",NOT(ISNUMBER(V1609)),V1609&gt;A1609),"",DATEDIF(V1609,A1609,"Y")&amp;" years, "&amp;DATEDIF(V1609,A1609,"YM")&amp;" months, "&amp;DATEDIF(V1609,A1609,"MD")&amp;" days")</f>
        <v/>
      </c>
      <c r="X1609" s="220" t="n"/>
      <c r="Y1609" s="220" t="n"/>
      <c r="Z1609" s="220" t="n"/>
      <c r="AA1609" s="220" t="n"/>
      <c r="AB1609" s="220" t="n">
        <v>9</v>
      </c>
      <c r="AC1609" s="220" t="n"/>
      <c r="AD1609" s="220" t="n"/>
      <c r="AE1609" s="577" t="inlineStr">
        <is>
          <t>2:20.6300</t>
        </is>
      </c>
      <c r="AF1609" s="418">
        <f>IF(OR(AE1609="",AE1609="",AE1609=0),"",6.213/(AE1609*24))</f>
        <v/>
      </c>
      <c r="AG1609" s="251" t="n"/>
      <c r="AH1609" s="577" t="inlineStr"/>
      <c r="AI1609" s="418">
        <f>IF(OR(AH1609="",AH1609="",AH1609=0),"",6.213/(AH1609*24))</f>
        <v/>
      </c>
      <c r="AJ1609" s="175">
        <f>IF(AND(ISNUMBER(AB1609),ISNUMBER(AG1609)),AB1609-AG1609,"")</f>
        <v/>
      </c>
      <c r="AK1609" s="220" t="n"/>
      <c r="AL1609" s="220" t="n">
        <v>158</v>
      </c>
      <c r="AM1609" s="523" t="n">
        <v>0.2716972222222222</v>
      </c>
      <c r="AN1609" s="671">
        <f>IF(OR(AL1609="",AM1609="",AM1609=0),"",AL1609*6.213/(AM1609*24))</f>
        <v/>
      </c>
      <c r="AO1609" s="477">
        <f>IF(AND(AL1609=AL1608,AM1609&lt;&gt;"",AM1608&lt;&gt;""),AM1609-AM1608,"")</f>
        <v/>
      </c>
      <c r="AP1609" s="220" t="n"/>
      <c r="AQ1609" s="577" t="inlineStr"/>
      <c r="AR1609" s="439">
        <f>IF(OR(AQ1609="",AQ1609="",AQ1609=0),"",6.213/(AQ1609*24))</f>
        <v/>
      </c>
      <c r="AS1609" s="436">
        <f>IF(OR(NOT(ISNUMBER(C1609)),NOT(ISNUMBER(AB1609))),"",IF(AG1609&lt;&gt;"",AG1609,AB1609)-C1609)</f>
        <v/>
      </c>
      <c r="AT1609" s="217" t="n"/>
      <c r="AU1609" s="223">
        <f>IF($B1609="","",TEXT($A1609,"yyyymmdd")&amp;"_P"&amp;$C1609&amp;"_C"&amp;$F1609&amp;"_"&amp;TRIM(RIGHT(SUBSTITUTE(TRIM(SUBSTITUTE($L1609,CHAR(160)," "))," ",REPT(" ",60)),60))&amp;IF($P1609="","","-"&amp;TRIM(RIGHT(SUBSTITUTE(TRIM(SUBSTITUTE($P1609,CHAR(160)," "))," ",REPT(" ",60)),60)))&amp;IF($T1609="","","-"&amp;TRIM(RIGHT(SUBSTITUTE(TRIM(SUBSTITUTE($T1609,CHAR(160)," "))," ",REPT(" ",60)),60)))&amp;".jpg")</f>
        <v/>
      </c>
    </row>
    <row r="1610" ht="42" customHeight="1">
      <c r="A1610" s="173" t="n">
        <v>32782</v>
      </c>
      <c r="B1610" s="220" t="inlineStr">
        <is>
          <t>Tooheys 1000 1 October, 1989</t>
        </is>
      </c>
      <c r="C1610" s="220" t="n">
        <v>6</v>
      </c>
      <c r="D1610" s="220" t="inlineStr">
        <is>
          <t>A</t>
        </is>
      </c>
      <c r="E1610" s="220" t="n">
        <v>6</v>
      </c>
      <c r="F1610" s="220" t="n">
        <v>16</v>
      </c>
      <c r="G1610" s="220" t="inlineStr">
        <is>
          <t>Holden Racing Team</t>
        </is>
      </c>
      <c r="H1610" s="220" t="n"/>
      <c r="I1610" s="220" t="n"/>
      <c r="J1610" s="220" t="inlineStr">
        <is>
          <t>Holden Commodore VL</t>
        </is>
      </c>
      <c r="K1610" s="220" t="inlineStr">
        <is>
          <t>4980 V8</t>
        </is>
      </c>
      <c r="L1610" s="220" t="inlineStr">
        <is>
          <t>Larry Perkins</t>
        </is>
      </c>
      <c r="M1610" s="220" t="inlineStr">
        <is>
          <t>AUS</t>
        </is>
      </c>
      <c r="N1610" s="687">
        <f>_xlfn.LET(_xlpm.d,_xlfn.XLOOKUP(L1610,'[1]Birth Dates'!$A:$A,'[1]Birth Dates'!$B:$B,"",0),IF(_xlpm.d=0,"",_xlpm.d))</f>
        <v/>
      </c>
      <c r="O1610" s="220">
        <f>IF(OR(N1610="",A1610="",NOT(ISNUMBER(N1610)),N1610&gt;A1610),"",DATEDIF(N1610,A1610,"Y")&amp;" years, "&amp;DATEDIF(N1610,A1610,"YM")&amp;" months, "&amp;DATEDIF(N1610,A1610,"MD")&amp;" days")</f>
        <v/>
      </c>
      <c r="P1610" s="220" t="inlineStr">
        <is>
          <t>Tomas Mezera</t>
        </is>
      </c>
      <c r="Q1610" s="220" t="inlineStr">
        <is>
          <t>AUS</t>
        </is>
      </c>
      <c r="R1610" s="687">
        <f>_xlfn.LET(_xlpm.d,_xlfn.XLOOKUP(P1610,'[1]Birth Dates'!$A:$A,'[1]Birth Dates'!$B:$B,"",0),IF(_xlpm.d=0,"",_xlpm.d))</f>
        <v/>
      </c>
      <c r="S1610" s="220">
        <f>IF(OR(R1610="",A1610="",NOT(ISNUMBER(R1610)),R1610&gt;A1610),"",DATEDIF(R1610,A1610,"Y")&amp;" years, "&amp;DATEDIF(R1610,A1610,"YM")&amp;" months, "&amp;DATEDIF(R1610,A1610,"MD")&amp;" days")</f>
        <v/>
      </c>
      <c r="T1610" s="220" t="n"/>
      <c r="U1610" s="220" t="n"/>
      <c r="V1610" s="687">
        <f>_xlfn.LET(_xlpm.d,_xlfn.XLOOKUP(T1610,'[1]Birth Dates'!$A:$A,'[1]Birth Dates'!$B:$B,"",0),IF(_xlpm.d=0,"",_xlpm.d))</f>
        <v/>
      </c>
      <c r="W1610" s="220">
        <f>IF(OR(V1610="",A1610="",NOT(ISNUMBER(V1610)),V1610&gt;A1610),"",DATEDIF(V1610,A1610,"Y")&amp;" years, "&amp;DATEDIF(V1610,A1610,"YM")&amp;" months, "&amp;DATEDIF(V1610,A1610,"MD")&amp;" days")</f>
        <v/>
      </c>
      <c r="X1610" s="220" t="n"/>
      <c r="Y1610" s="220" t="n"/>
      <c r="Z1610" s="220" t="n"/>
      <c r="AA1610" s="220" t="n"/>
      <c r="AB1610" s="220" t="n">
        <v>11</v>
      </c>
      <c r="AC1610" s="220" t="n"/>
      <c r="AD1610" s="220" t="n"/>
      <c r="AE1610" s="577" t="inlineStr">
        <is>
          <t>2:19.1600</t>
        </is>
      </c>
      <c r="AF1610" s="418">
        <f>IF(OR(AE1610="",AE1610="",AE1610=0),"",6.213/(AE1610*24))</f>
        <v/>
      </c>
      <c r="AG1610" s="251" t="n"/>
      <c r="AH1610" s="577" t="inlineStr"/>
      <c r="AI1610" s="418">
        <f>IF(OR(AH1610="",AH1610="",AH1610=0),"",6.213/(AH1610*24))</f>
        <v/>
      </c>
      <c r="AJ1610" s="175">
        <f>IF(AND(ISNUMBER(AB1610),ISNUMBER(AG1610)),AB1610-AG1610,"")</f>
        <v/>
      </c>
      <c r="AK1610" s="220" t="n"/>
      <c r="AL1610" s="220" t="n">
        <v>158</v>
      </c>
      <c r="AM1610" s="523" t="n">
        <v>0.27228125</v>
      </c>
      <c r="AN1610" s="671">
        <f>IF(OR(AL1610="",AM1610="",AM1610=0),"",AL1610*6.213/(AM1610*24))</f>
        <v/>
      </c>
      <c r="AO1610" s="477">
        <f>IF(AND(AL1610=AL1609,AM1610&lt;&gt;"",AM1609&lt;&gt;""),AM1610-AM1609,"")</f>
        <v/>
      </c>
      <c r="AP1610" s="220" t="n"/>
      <c r="AQ1610" s="577" t="inlineStr"/>
      <c r="AR1610" s="439">
        <f>IF(OR(AQ1610="",AQ1610="",AQ1610=0),"",6.213/(AQ1610*24))</f>
        <v/>
      </c>
      <c r="AS1610" s="436">
        <f>IF(OR(NOT(ISNUMBER(C1610)),NOT(ISNUMBER(AB1610))),"",IF(AG1610&lt;&gt;"",AG1610,AB1610)-C1610)</f>
        <v/>
      </c>
      <c r="AT1610" s="217" t="n"/>
      <c r="AU1610" s="223">
        <f>IF($B1610="","",TEXT($A1610,"yyyymmdd")&amp;"_P"&amp;$C1610&amp;"_C"&amp;$F1610&amp;"_"&amp;TRIM(RIGHT(SUBSTITUTE(TRIM(SUBSTITUTE($L1610,CHAR(160)," "))," ",REPT(" ",60)),60))&amp;IF($P1610="","","-"&amp;TRIM(RIGHT(SUBSTITUTE(TRIM(SUBSTITUTE($P1610,CHAR(160)," "))," ",REPT(" ",60)),60)))&amp;IF($T1610="","","-"&amp;TRIM(RIGHT(SUBSTITUTE(TRIM(SUBSTITUTE($T1610,CHAR(160)," "))," ",REPT(" ",60)),60)))&amp;".jpg")</f>
        <v/>
      </c>
    </row>
    <row r="1611" ht="42" customHeight="1">
      <c r="A1611" s="173" t="n">
        <v>32782</v>
      </c>
      <c r="B1611" s="220" t="inlineStr">
        <is>
          <t>Tooheys 1000 1 October, 1989</t>
        </is>
      </c>
      <c r="C1611" s="220" t="n">
        <v>7</v>
      </c>
      <c r="D1611" s="220" t="inlineStr">
        <is>
          <t>A</t>
        </is>
      </c>
      <c r="E1611" s="220" t="n">
        <v>7</v>
      </c>
      <c r="F1611" s="220" t="n">
        <v>7</v>
      </c>
      <c r="G1611" s="220" t="inlineStr">
        <is>
          <t>Holden Racing Team</t>
        </is>
      </c>
      <c r="H1611" s="220" t="n"/>
      <c r="I1611" s="220" t="n"/>
      <c r="J1611" s="220" t="inlineStr">
        <is>
          <t>Holden Commodore VL</t>
        </is>
      </c>
      <c r="K1611" s="220" t="inlineStr">
        <is>
          <t>4980 V8</t>
        </is>
      </c>
      <c r="L1611" s="220" t="inlineStr">
        <is>
          <t>Win Percy</t>
        </is>
      </c>
      <c r="M1611" s="220" t="inlineStr">
        <is>
          <t>GBR</t>
        </is>
      </c>
      <c r="N1611" s="687">
        <f>_xlfn.LET(_xlpm.d,_xlfn.XLOOKUP(L1611,'[1]Birth Dates'!$A:$A,'[1]Birth Dates'!$B:$B,"",0),IF(_xlpm.d=0,"",_xlpm.d))</f>
        <v/>
      </c>
      <c r="O1611" s="220">
        <f>IF(OR(N1611="",A1611="",NOT(ISNUMBER(N1611)),N1611&gt;A1611),"",DATEDIF(N1611,A1611,"Y")&amp;" years, "&amp;DATEDIF(N1611,A1611,"YM")&amp;" months, "&amp;DATEDIF(N1611,A1611,"MD")&amp;" days")</f>
        <v/>
      </c>
      <c r="P1611" s="220" t="inlineStr">
        <is>
          <t>Neil Crompton</t>
        </is>
      </c>
      <c r="Q1611" s="220" t="inlineStr">
        <is>
          <t>AUS</t>
        </is>
      </c>
      <c r="R1611" s="687">
        <f>_xlfn.LET(_xlpm.d,_xlfn.XLOOKUP(P1611,'[1]Birth Dates'!$A:$A,'[1]Birth Dates'!$B:$B,"",0),IF(_xlpm.d=0,"",_xlpm.d))</f>
        <v/>
      </c>
      <c r="S1611" s="220">
        <f>IF(OR(R1611="",A1611="",NOT(ISNUMBER(R1611)),R1611&gt;A1611),"",DATEDIF(R1611,A1611,"Y")&amp;" years, "&amp;DATEDIF(R1611,A1611,"YM")&amp;" months, "&amp;DATEDIF(R1611,A1611,"MD")&amp;" days")</f>
        <v/>
      </c>
      <c r="T1611" s="220" t="n"/>
      <c r="U1611" s="220" t="n"/>
      <c r="V1611" s="687">
        <f>_xlfn.LET(_xlpm.d,_xlfn.XLOOKUP(T1611,'[1]Birth Dates'!$A:$A,'[1]Birth Dates'!$B:$B,"",0),IF(_xlpm.d=0,"",_xlpm.d))</f>
        <v/>
      </c>
      <c r="W1611" s="220">
        <f>IF(OR(V1611="",A1611="",NOT(ISNUMBER(V1611)),V1611&gt;A1611),"",DATEDIF(V1611,A1611,"Y")&amp;" years, "&amp;DATEDIF(V1611,A1611,"YM")&amp;" months, "&amp;DATEDIF(V1611,A1611,"MD")&amp;" days")</f>
        <v/>
      </c>
      <c r="X1611" s="220" t="n"/>
      <c r="Y1611" s="220" t="n"/>
      <c r="Z1611" s="220" t="n"/>
      <c r="AA1611" s="220" t="n"/>
      <c r="AB1611" s="220" t="n">
        <v>18</v>
      </c>
      <c r="AC1611" s="220" t="n"/>
      <c r="AD1611" s="220" t="n"/>
      <c r="AE1611" s="577" t="inlineStr">
        <is>
          <t>2:22.0000</t>
        </is>
      </c>
      <c r="AF1611" s="418">
        <f>IF(OR(AE1611="",AE1611="",AE1611=0),"",6.213/(AE1611*24))</f>
        <v/>
      </c>
      <c r="AG1611" s="251" t="n"/>
      <c r="AH1611" s="577" t="inlineStr"/>
      <c r="AI1611" s="418">
        <f>IF(OR(AH1611="",AH1611="",AH1611=0),"",6.213/(AH1611*24))</f>
        <v/>
      </c>
      <c r="AJ1611" s="175">
        <f>IF(AND(ISNUMBER(AB1611),ISNUMBER(AG1611)),AB1611-AG1611,"")</f>
        <v/>
      </c>
      <c r="AK1611" s="220" t="n"/>
      <c r="AL1611" s="220" t="n">
        <v>158</v>
      </c>
      <c r="AM1611" s="523" t="n">
        <v>0.272449537037037</v>
      </c>
      <c r="AN1611" s="671">
        <f>IF(OR(AL1611="",AM1611="",AM1611=0),"",AL1611*6.213/(AM1611*24))</f>
        <v/>
      </c>
      <c r="AO1611" s="477">
        <f>IF(AND(AL1611=AL1610,AM1611&lt;&gt;"",AM1610&lt;&gt;""),AM1611-AM1610,"")</f>
        <v/>
      </c>
      <c r="AP1611" s="220" t="n"/>
      <c r="AQ1611" s="577" t="inlineStr"/>
      <c r="AR1611" s="439">
        <f>IF(OR(AQ1611="",AQ1611="",AQ1611=0),"",6.213/(AQ1611*24))</f>
        <v/>
      </c>
      <c r="AS1611" s="436">
        <f>IF(OR(NOT(ISNUMBER(C1611)),NOT(ISNUMBER(AB1611))),"",IF(AG1611&lt;&gt;"",AG1611,AB1611)-C1611)</f>
        <v/>
      </c>
      <c r="AT1611" s="217" t="n"/>
      <c r="AU1611" s="223">
        <f>IF($B1611="","",TEXT($A1611,"yyyymmdd")&amp;"_P"&amp;$C1611&amp;"_C"&amp;$F1611&amp;"_"&amp;TRIM(RIGHT(SUBSTITUTE(TRIM(SUBSTITUTE($L1611,CHAR(160)," "))," ",REPT(" ",60)),60))&amp;IF($P1611="","","-"&amp;TRIM(RIGHT(SUBSTITUTE(TRIM(SUBSTITUTE($P1611,CHAR(160)," "))," ",REPT(" ",60)),60)))&amp;IF($T1611="","","-"&amp;TRIM(RIGHT(SUBSTITUTE(TRIM(SUBSTITUTE($T1611,CHAR(160)," "))," ",REPT(" ",60)),60)))&amp;".jpg")</f>
        <v/>
      </c>
    </row>
    <row r="1612" ht="42" customHeight="1">
      <c r="A1612" s="173" t="n">
        <v>32782</v>
      </c>
      <c r="B1612" s="220" t="inlineStr">
        <is>
          <t>Tooheys 1000 1 October, 1989</t>
        </is>
      </c>
      <c r="C1612" s="220" t="n">
        <v>8</v>
      </c>
      <c r="D1612" s="220" t="inlineStr">
        <is>
          <t>A</t>
        </is>
      </c>
      <c r="E1612" s="220" t="n">
        <v>8</v>
      </c>
      <c r="F1612" s="220" t="n">
        <v>18</v>
      </c>
      <c r="G1612" s="220" t="inlineStr">
        <is>
          <t>Shell Ultra Hi Racing</t>
        </is>
      </c>
      <c r="H1612" s="220" t="n"/>
      <c r="I1612" s="220" t="n"/>
      <c r="J1612" s="220" t="inlineStr">
        <is>
          <t>Ford Sierra RS500</t>
        </is>
      </c>
      <c r="K1612" s="220" t="inlineStr">
        <is>
          <t>1993 tc L4</t>
        </is>
      </c>
      <c r="L1612" s="220" t="inlineStr">
        <is>
          <t>Jeff Allam</t>
        </is>
      </c>
      <c r="M1612" s="220" t="inlineStr">
        <is>
          <t>GBR</t>
        </is>
      </c>
      <c r="N1612" s="687">
        <f>_xlfn.LET(_xlpm.d,_xlfn.XLOOKUP(L1612,'[1]Birth Dates'!$A:$A,'[1]Birth Dates'!$B:$B,"",0),IF(_xlpm.d=0,"",_xlpm.d))</f>
        <v/>
      </c>
      <c r="O1612" s="220">
        <f>IF(OR(N1612="",A1612="",NOT(ISNUMBER(N1612)),N1612&gt;A1612),"",DATEDIF(N1612,A1612,"Y")&amp;" years, "&amp;DATEDIF(N1612,A1612,"YM")&amp;" months, "&amp;DATEDIF(N1612,A1612,"MD")&amp;" days")</f>
        <v/>
      </c>
      <c r="P1612" s="220" t="inlineStr">
        <is>
          <t>Robb Gravett</t>
        </is>
      </c>
      <c r="Q1612" s="220" t="inlineStr">
        <is>
          <t>GBR</t>
        </is>
      </c>
      <c r="R1612" s="687">
        <f>_xlfn.LET(_xlpm.d,_xlfn.XLOOKUP(P1612,'[1]Birth Dates'!$A:$A,'[1]Birth Dates'!$B:$B,"",0),IF(_xlpm.d=0,"",_xlpm.d))</f>
        <v/>
      </c>
      <c r="S1612" s="220">
        <f>IF(OR(R1612="",A1612="",NOT(ISNUMBER(R1612)),R1612&gt;A1612),"",DATEDIF(R1612,A1612,"Y")&amp;" years, "&amp;DATEDIF(R1612,A1612,"YM")&amp;" months, "&amp;DATEDIF(R1612,A1612,"MD")&amp;" days")</f>
        <v/>
      </c>
      <c r="T1612" s="220" t="n"/>
      <c r="U1612" s="220" t="n"/>
      <c r="V1612" s="687">
        <f>_xlfn.LET(_xlpm.d,_xlfn.XLOOKUP(T1612,'[1]Birth Dates'!$A:$A,'[1]Birth Dates'!$B:$B,"",0),IF(_xlpm.d=0,"",_xlpm.d))</f>
        <v/>
      </c>
      <c r="W1612" s="220">
        <f>IF(OR(V1612="",A1612="",NOT(ISNUMBER(V1612)),V1612&gt;A1612),"",DATEDIF(V1612,A1612,"Y")&amp;" years, "&amp;DATEDIF(V1612,A1612,"YM")&amp;" months, "&amp;DATEDIF(V1612,A1612,"MD")&amp;" days")</f>
        <v/>
      </c>
      <c r="X1612" s="220" t="n"/>
      <c r="Y1612" s="220" t="n"/>
      <c r="Z1612" s="220" t="n"/>
      <c r="AA1612" s="220" t="n"/>
      <c r="AB1612" s="220" t="n">
        <v>12</v>
      </c>
      <c r="AC1612" s="220" t="n"/>
      <c r="AD1612" s="220" t="n"/>
      <c r="AE1612" s="577" t="inlineStr">
        <is>
          <t>2:19.6200</t>
        </is>
      </c>
      <c r="AF1612" s="418">
        <f>IF(OR(AE1612="",AE1612="",AE1612=0),"",6.213/(AE1612*24))</f>
        <v/>
      </c>
      <c r="AG1612" s="251" t="n"/>
      <c r="AH1612" s="577" t="inlineStr"/>
      <c r="AI1612" s="418">
        <f>IF(OR(AH1612="",AH1612="",AH1612=0),"",6.213/(AH1612*24))</f>
        <v/>
      </c>
      <c r="AJ1612" s="175">
        <f>IF(AND(ISNUMBER(AB1612),ISNUMBER(AG1612)),AB1612-AG1612,"")</f>
        <v/>
      </c>
      <c r="AK1612" s="220" t="n"/>
      <c r="AL1612" s="220" t="n">
        <v>158</v>
      </c>
      <c r="AM1612" s="523" t="n">
        <v>0.2724685185185185</v>
      </c>
      <c r="AN1612" s="671">
        <f>IF(OR(AL1612="",AM1612="",AM1612=0),"",AL1612*6.213/(AM1612*24))</f>
        <v/>
      </c>
      <c r="AO1612" s="477">
        <f>IF(AND(AL1612=AL1611,AM1612&lt;&gt;"",AM1611&lt;&gt;""),AM1612-AM1611,"")</f>
        <v/>
      </c>
      <c r="AP1612" s="220" t="n"/>
      <c r="AQ1612" s="577" t="inlineStr"/>
      <c r="AR1612" s="439">
        <f>IF(OR(AQ1612="",AQ1612="",AQ1612=0),"",6.213/(AQ1612*24))</f>
        <v/>
      </c>
      <c r="AS1612" s="436">
        <f>IF(OR(NOT(ISNUMBER(C1612)),NOT(ISNUMBER(AB1612))),"",IF(AG1612&lt;&gt;"",AG1612,AB1612)-C1612)</f>
        <v/>
      </c>
      <c r="AT1612" s="217" t="n"/>
      <c r="AU1612" s="223">
        <f>IF($B1612="","",TEXT($A1612,"yyyymmdd")&amp;"_P"&amp;$C1612&amp;"_C"&amp;$F1612&amp;"_"&amp;TRIM(RIGHT(SUBSTITUTE(TRIM(SUBSTITUTE($L1612,CHAR(160)," "))," ",REPT(" ",60)),60))&amp;IF($P1612="","","-"&amp;TRIM(RIGHT(SUBSTITUTE(TRIM(SUBSTITUTE($P1612,CHAR(160)," "))," ",REPT(" ",60)),60)))&amp;IF($T1612="","","-"&amp;TRIM(RIGHT(SUBSTITUTE(TRIM(SUBSTITUTE($T1612,CHAR(160)," "))," ",REPT(" ",60)),60)))&amp;".jpg")</f>
        <v/>
      </c>
    </row>
    <row r="1613" ht="42" customHeight="1">
      <c r="A1613" s="173" t="n">
        <v>32782</v>
      </c>
      <c r="B1613" s="220" t="inlineStr">
        <is>
          <t>Tooheys 1000 1 October, 1989</t>
        </is>
      </c>
      <c r="C1613" s="220" t="n">
        <v>9</v>
      </c>
      <c r="D1613" s="220" t="inlineStr">
        <is>
          <t>A</t>
        </is>
      </c>
      <c r="E1613" s="220" t="n">
        <v>9</v>
      </c>
      <c r="F1613" s="220" t="n">
        <v>105</v>
      </c>
      <c r="G1613" s="220" t="inlineStr">
        <is>
          <t>Mobil 1 Racing Team</t>
        </is>
      </c>
      <c r="H1613" s="220" t="n"/>
      <c r="I1613" s="220" t="n"/>
      <c r="J1613" s="220" t="inlineStr">
        <is>
          <t>Ford Sierra RS500</t>
        </is>
      </c>
      <c r="K1613" s="220" t="inlineStr">
        <is>
          <t>1993 tc L4</t>
        </is>
      </c>
      <c r="L1613" s="294" t="inlineStr">
        <is>
          <t>Bradley Jones</t>
        </is>
      </c>
      <c r="M1613" s="220" t="inlineStr">
        <is>
          <t>AUS</t>
        </is>
      </c>
      <c r="N1613" s="687">
        <f>_xlfn.LET(_xlpm.d,_xlfn.XLOOKUP(L1613,'[1]Birth Dates'!$A:$A,'[1]Birth Dates'!$B:$B,"",0),IF(_xlpm.d=0,"",_xlpm.d))</f>
        <v/>
      </c>
      <c r="O1613" s="220">
        <f>IF(OR(N1613="",A1613="",NOT(ISNUMBER(N1613)),N1613&gt;A1613),"",DATEDIF(N1613,A1613,"Y")&amp;" years, "&amp;DATEDIF(N1613,A1613,"YM")&amp;" months, "&amp;DATEDIF(N1613,A1613,"MD")&amp;" days")</f>
        <v/>
      </c>
      <c r="P1613" s="220" t="inlineStr">
        <is>
          <t>Paul Radisich</t>
        </is>
      </c>
      <c r="Q1613" s="220" t="inlineStr">
        <is>
          <t>NZL</t>
        </is>
      </c>
      <c r="R1613" s="687">
        <f>_xlfn.LET(_xlpm.d,_xlfn.XLOOKUP(P1613,'[1]Birth Dates'!$A:$A,'[1]Birth Dates'!$B:$B,"",0),IF(_xlpm.d=0,"",_xlpm.d))</f>
        <v/>
      </c>
      <c r="S1613" s="220">
        <f>IF(OR(R1613="",A1613="",NOT(ISNUMBER(R1613)),R1613&gt;A1613),"",DATEDIF(R1613,A1613,"Y")&amp;" years, "&amp;DATEDIF(R1613,A1613,"YM")&amp;" months, "&amp;DATEDIF(R1613,A1613,"MD")&amp;" days")</f>
        <v/>
      </c>
      <c r="T1613" s="220" t="n"/>
      <c r="U1613" s="220" t="n"/>
      <c r="V1613" s="687">
        <f>_xlfn.LET(_xlpm.d,_xlfn.XLOOKUP(T1613,'[1]Birth Dates'!$A:$A,'[1]Birth Dates'!$B:$B,"",0),IF(_xlpm.d=0,"",_xlpm.d))</f>
        <v/>
      </c>
      <c r="W1613" s="220">
        <f>IF(OR(V1613="",A1613="",NOT(ISNUMBER(V1613)),V1613&gt;A1613),"",DATEDIF(V1613,A1613,"Y")&amp;" years, "&amp;DATEDIF(V1613,A1613,"YM")&amp;" months, "&amp;DATEDIF(V1613,A1613,"MD")&amp;" days")</f>
        <v/>
      </c>
      <c r="X1613" s="220" t="n"/>
      <c r="Y1613" s="220" t="n"/>
      <c r="Z1613" s="220" t="n"/>
      <c r="AA1613" s="220" t="n"/>
      <c r="AB1613" s="220" t="n">
        <v>5</v>
      </c>
      <c r="AC1613" s="220" t="n"/>
      <c r="AD1613" s="220" t="n"/>
      <c r="AE1613" s="577" t="inlineStr">
        <is>
          <t>2:19.9000</t>
        </is>
      </c>
      <c r="AF1613" s="418">
        <f>IF(OR(AE1613="",AE1613="",AE1613=0),"",6.213/(AE1613*24))</f>
        <v/>
      </c>
      <c r="AG1613" s="251" t="n"/>
      <c r="AH1613" s="577" t="inlineStr"/>
      <c r="AI1613" s="418">
        <f>IF(OR(AH1613="",AH1613="",AH1613=0),"",6.213/(AH1613*24))</f>
        <v/>
      </c>
      <c r="AJ1613" s="175">
        <f>IF(AND(ISNUMBER(AB1613),ISNUMBER(AG1613)),AB1613-AG1613,"")</f>
        <v/>
      </c>
      <c r="AK1613" s="220" t="n"/>
      <c r="AL1613" s="220" t="n">
        <v>153</v>
      </c>
      <c r="AM1613" s="523" t="n">
        <v>0.2719388888888889</v>
      </c>
      <c r="AN1613" s="671">
        <f>IF(OR(AL1613="",AM1613="",AM1613=0),"",AL1613*6.213/(AM1613*24))</f>
        <v/>
      </c>
      <c r="AO1613" s="477">
        <f>IF(AND(AL1613=AL1612,AM1613&lt;&gt;"",AM1612&lt;&gt;""),AM1613-AM1612,"")</f>
        <v/>
      </c>
      <c r="AP1613" s="220" t="n"/>
      <c r="AQ1613" s="577" t="inlineStr"/>
      <c r="AR1613" s="439">
        <f>IF(OR(AQ1613="",AQ1613="",AQ1613=0),"",6.213/(AQ1613*24))</f>
        <v/>
      </c>
      <c r="AS1613" s="436">
        <f>IF(OR(NOT(ISNUMBER(C1613)),NOT(ISNUMBER(AB1613))),"",IF(AG1613&lt;&gt;"",AG1613,AB1613)-C1613)</f>
        <v/>
      </c>
      <c r="AT1613" s="217" t="n"/>
      <c r="AU1613" s="223">
        <f>IF($B1613="","",TEXT($A1613,"yyyymmdd")&amp;"_P"&amp;$C1613&amp;"_C"&amp;$F1613&amp;"_"&amp;TRIM(RIGHT(SUBSTITUTE(TRIM(SUBSTITUTE($L1613,CHAR(160)," "))," ",REPT(" ",60)),60))&amp;IF($P1613="","","-"&amp;TRIM(RIGHT(SUBSTITUTE(TRIM(SUBSTITUTE($P1613,CHAR(160)," "))," ",REPT(" ",60)),60)))&amp;IF($T1613="","","-"&amp;TRIM(RIGHT(SUBSTITUTE(TRIM(SUBSTITUTE($T1613,CHAR(160)," "))," ",REPT(" ",60)),60)))&amp;".jpg")</f>
        <v/>
      </c>
    </row>
    <row r="1614" ht="42" customHeight="1">
      <c r="A1614" s="173" t="n">
        <v>32782</v>
      </c>
      <c r="B1614" s="220" t="inlineStr">
        <is>
          <t>Tooheys 1000 1 October, 1989</t>
        </is>
      </c>
      <c r="C1614" s="220" t="n">
        <v>10</v>
      </c>
      <c r="D1614" s="220" t="inlineStr">
        <is>
          <t>A</t>
        </is>
      </c>
      <c r="E1614" s="220" t="n">
        <v>10</v>
      </c>
      <c r="F1614" s="220" t="n">
        <v>15</v>
      </c>
      <c r="G1614" s="220" t="inlineStr">
        <is>
          <t>ICL Racing</t>
        </is>
      </c>
      <c r="H1614" s="220" t="n"/>
      <c r="I1614" s="220" t="n"/>
      <c r="J1614" s="220" t="inlineStr">
        <is>
          <t>Holden Commodore VL</t>
        </is>
      </c>
      <c r="K1614" s="220" t="inlineStr">
        <is>
          <t>4980 V8</t>
        </is>
      </c>
      <c r="L1614" s="220" t="inlineStr">
        <is>
          <t>Allan Grice</t>
        </is>
      </c>
      <c r="M1614" s="220" t="inlineStr">
        <is>
          <t>AUS</t>
        </is>
      </c>
      <c r="N1614" s="687">
        <f>_xlfn.LET(_xlpm.d,_xlfn.XLOOKUP(L1614,'[1]Birth Dates'!$A:$A,'[1]Birth Dates'!$B:$B,"",0),IF(_xlpm.d=0,"",_xlpm.d))</f>
        <v/>
      </c>
      <c r="O1614" s="220">
        <f>IF(OR(N1614="",A1614="",NOT(ISNUMBER(N1614)),N1614&gt;A1614),"",DATEDIF(N1614,A1614,"Y")&amp;" years, "&amp;DATEDIF(N1614,A1614,"YM")&amp;" months, "&amp;DATEDIF(N1614,A1614,"MD")&amp;" days")</f>
        <v/>
      </c>
      <c r="P1614" s="220" t="inlineStr">
        <is>
          <t>Peter Janson</t>
        </is>
      </c>
      <c r="Q1614" s="220" t="inlineStr">
        <is>
          <t>NZL</t>
        </is>
      </c>
      <c r="R1614" s="687">
        <f>_xlfn.LET(_xlpm.d,_xlfn.XLOOKUP(P1614,'[1]Birth Dates'!$A:$A,'[1]Birth Dates'!$B:$B,"",0),IF(_xlpm.d=0,"",_xlpm.d))</f>
        <v/>
      </c>
      <c r="S1614" s="220">
        <f>IF(OR(R1614="",A1614="",NOT(ISNUMBER(R1614)),R1614&gt;A1614),"",DATEDIF(R1614,A1614,"Y")&amp;" years, "&amp;DATEDIF(R1614,A1614,"YM")&amp;" months, "&amp;DATEDIF(R1614,A1614,"MD")&amp;" days")</f>
        <v/>
      </c>
      <c r="T1614" s="220" t="n"/>
      <c r="U1614" s="220" t="n"/>
      <c r="V1614" s="687">
        <f>_xlfn.LET(_xlpm.d,_xlfn.XLOOKUP(T1614,'[1]Birth Dates'!$A:$A,'[1]Birth Dates'!$B:$B,"",0),IF(_xlpm.d=0,"",_xlpm.d))</f>
        <v/>
      </c>
      <c r="W1614" s="220">
        <f>IF(OR(V1614="",A1614="",NOT(ISNUMBER(V1614)),V1614&gt;A1614),"",DATEDIF(V1614,A1614,"Y")&amp;" years, "&amp;DATEDIF(V1614,A1614,"YM")&amp;" months, "&amp;DATEDIF(V1614,A1614,"MD")&amp;" days")</f>
        <v/>
      </c>
      <c r="X1614" s="220" t="n"/>
      <c r="Y1614" s="220" t="n"/>
      <c r="Z1614" s="220" t="n"/>
      <c r="AA1614" s="220" t="n"/>
      <c r="AB1614" s="220" t="n">
        <v>19</v>
      </c>
      <c r="AC1614" s="220" t="n"/>
      <c r="AD1614" s="220" t="n"/>
      <c r="AE1614" s="577" t="inlineStr">
        <is>
          <t>2:22.4400</t>
        </is>
      </c>
      <c r="AF1614" s="418">
        <f>IF(OR(AE1614="",AE1614="",AE1614=0),"",6.213/(AE1614*24))</f>
        <v/>
      </c>
      <c r="AG1614" s="251" t="n"/>
      <c r="AH1614" s="577" t="inlineStr"/>
      <c r="AI1614" s="418">
        <f>IF(OR(AH1614="",AH1614="",AH1614=0),"",6.213/(AH1614*24))</f>
        <v/>
      </c>
      <c r="AJ1614" s="175">
        <f>IF(AND(ISNUMBER(AB1614),ISNUMBER(AG1614)),AB1614-AG1614,"")</f>
        <v/>
      </c>
      <c r="AK1614" s="220" t="n"/>
      <c r="AL1614" s="220" t="n">
        <v>153</v>
      </c>
      <c r="AM1614" s="523" t="n">
        <v>0.2719430555555556</v>
      </c>
      <c r="AN1614" s="671">
        <f>IF(OR(AL1614="",AM1614="",AM1614=0),"",AL1614*6.213/(AM1614*24))</f>
        <v/>
      </c>
      <c r="AO1614" s="477">
        <f>IF(AND(AL1614=AL1613,AM1614&lt;&gt;"",AM1613&lt;&gt;""),AM1614-AM1613,"")</f>
        <v/>
      </c>
      <c r="AP1614" s="220" t="n"/>
      <c r="AQ1614" s="577" t="inlineStr"/>
      <c r="AR1614" s="439">
        <f>IF(OR(AQ1614="",AQ1614="",AQ1614=0),"",6.213/(AQ1614*24))</f>
        <v/>
      </c>
      <c r="AS1614" s="436">
        <f>IF(OR(NOT(ISNUMBER(C1614)),NOT(ISNUMBER(AB1614))),"",IF(AG1614&lt;&gt;"",AG1614,AB1614)-C1614)</f>
        <v/>
      </c>
      <c r="AT1614" s="217" t="n"/>
      <c r="AU1614" s="223">
        <f>IF($B1614="","",TEXT($A1614,"yyyymmdd")&amp;"_P"&amp;$C1614&amp;"_C"&amp;$F1614&amp;"_"&amp;TRIM(RIGHT(SUBSTITUTE(TRIM(SUBSTITUTE($L1614,CHAR(160)," "))," ",REPT(" ",60)),60))&amp;IF($P1614="","","-"&amp;TRIM(RIGHT(SUBSTITUTE(TRIM(SUBSTITUTE($P1614,CHAR(160)," "))," ",REPT(" ",60)),60)))&amp;IF($T1614="","","-"&amp;TRIM(RIGHT(SUBSTITUTE(TRIM(SUBSTITUTE($T1614,CHAR(160)," "))," ",REPT(" ",60)),60)))&amp;".jpg")</f>
        <v/>
      </c>
    </row>
    <row r="1615" ht="56" customHeight="1">
      <c r="A1615" s="173" t="n">
        <v>32782</v>
      </c>
      <c r="B1615" s="220" t="inlineStr">
        <is>
          <t>Tooheys 1000 1 October, 1989</t>
        </is>
      </c>
      <c r="C1615" s="220" t="n">
        <v>11</v>
      </c>
      <c r="D1615" s="220" t="inlineStr">
        <is>
          <t>A</t>
        </is>
      </c>
      <c r="E1615" s="220" t="n">
        <v>11</v>
      </c>
      <c r="F1615" s="220" t="n">
        <v>37</v>
      </c>
      <c r="G1615" s="220" t="inlineStr">
        <is>
          <t>Brian Callaghan</t>
        </is>
      </c>
      <c r="H1615" s="220" t="n"/>
      <c r="I1615" s="220" t="n"/>
      <c r="J1615" s="220" t="inlineStr">
        <is>
          <t>Holden Commodore VL SS Group A SV</t>
        </is>
      </c>
      <c r="K1615" s="220" t="inlineStr">
        <is>
          <t>4980 V8</t>
        </is>
      </c>
      <c r="L1615" s="220" t="inlineStr">
        <is>
          <t>Brian Callaghan</t>
        </is>
      </c>
      <c r="M1615" s="220" t="inlineStr">
        <is>
          <t>AUS</t>
        </is>
      </c>
      <c r="N1615" s="687">
        <f>_xlfn.LET(_xlpm.d,_xlfn.XLOOKUP(L1615,'[1]Birth Dates'!$A:$A,'[1]Birth Dates'!$B:$B,"",0),IF(_xlpm.d=0,"",_xlpm.d))</f>
        <v/>
      </c>
      <c r="O1615" s="220">
        <f>IF(OR(N1615="",A1615="",NOT(ISNUMBER(N1615)),N1615&gt;A1615),"",DATEDIF(N1615,A1615,"Y")&amp;" years, "&amp;DATEDIF(N1615,A1615,"YM")&amp;" months, "&amp;DATEDIF(N1615,A1615,"MD")&amp;" days")</f>
        <v/>
      </c>
      <c r="P1615" s="220" t="inlineStr">
        <is>
          <t>Barry Graham</t>
        </is>
      </c>
      <c r="Q1615" s="220" t="inlineStr">
        <is>
          <t>AUS</t>
        </is>
      </c>
      <c r="R1615" s="687">
        <f>_xlfn.LET(_xlpm.d,_xlfn.XLOOKUP(P1615,'[1]Birth Dates'!$A:$A,'[1]Birth Dates'!$B:$B,"",0),IF(_xlpm.d=0,"",_xlpm.d))</f>
        <v/>
      </c>
      <c r="S1615" s="220">
        <f>IF(OR(R1615="",A1615="",NOT(ISNUMBER(R1615)),R1615&gt;A1615),"",DATEDIF(R1615,A1615,"Y")&amp;" years, "&amp;DATEDIF(R1615,A1615,"YM")&amp;" months, "&amp;DATEDIF(R1615,A1615,"MD")&amp;" days")</f>
        <v/>
      </c>
      <c r="T1615" s="220" t="n"/>
      <c r="U1615" s="220" t="n"/>
      <c r="V1615" s="687">
        <f>_xlfn.LET(_xlpm.d,_xlfn.XLOOKUP(T1615,'[1]Birth Dates'!$A:$A,'[1]Birth Dates'!$B:$B,"",0),IF(_xlpm.d=0,"",_xlpm.d))</f>
        <v/>
      </c>
      <c r="W1615" s="220">
        <f>IF(OR(V1615="",A1615="",NOT(ISNUMBER(V1615)),V1615&gt;A1615),"",DATEDIF(V1615,A1615,"Y")&amp;" years, "&amp;DATEDIF(V1615,A1615,"YM")&amp;" months, "&amp;DATEDIF(V1615,A1615,"MD")&amp;" days")</f>
        <v/>
      </c>
      <c r="X1615" s="220" t="n"/>
      <c r="Y1615" s="220" t="n"/>
      <c r="Z1615" s="220" t="n"/>
      <c r="AA1615" s="220" t="n"/>
      <c r="AB1615" s="220" t="n">
        <v>22</v>
      </c>
      <c r="AC1615" s="220" t="n"/>
      <c r="AD1615" s="220" t="n"/>
      <c r="AE1615" s="577" t="inlineStr">
        <is>
          <t>2:23.4000</t>
        </is>
      </c>
      <c r="AF1615" s="418">
        <f>IF(OR(AE1615="",AE1615="",AE1615=0),"",6.213/(AE1615*24))</f>
        <v/>
      </c>
      <c r="AG1615" s="251" t="n"/>
      <c r="AH1615" s="577" t="inlineStr"/>
      <c r="AI1615" s="418">
        <f>IF(OR(AH1615="",AH1615="",AH1615=0),"",6.213/(AH1615*24))</f>
        <v/>
      </c>
      <c r="AJ1615" s="175">
        <f>IF(AND(ISNUMBER(AB1615),ISNUMBER(AG1615)),AB1615-AG1615,"")</f>
        <v/>
      </c>
      <c r="AK1615" s="220" t="n"/>
      <c r="AL1615" s="220" t="n">
        <v>152</v>
      </c>
      <c r="AM1615" s="523" t="n">
        <v>0.2717497685185185</v>
      </c>
      <c r="AN1615" s="671">
        <f>IF(OR(AL1615="",AM1615="",AM1615=0),"",AL1615*6.213/(AM1615*24))</f>
        <v/>
      </c>
      <c r="AO1615" s="477">
        <f>IF(AND(AL1615=AL1614,AM1615&lt;&gt;"",AM1614&lt;&gt;""),AM1615-AM1614,"")</f>
        <v/>
      </c>
      <c r="AP1615" s="220" t="n"/>
      <c r="AQ1615" s="577" t="inlineStr"/>
      <c r="AR1615" s="439">
        <f>IF(OR(AQ1615="",AQ1615="",AQ1615=0),"",6.213/(AQ1615*24))</f>
        <v/>
      </c>
      <c r="AS1615" s="436">
        <f>IF(OR(NOT(ISNUMBER(C1615)),NOT(ISNUMBER(AB1615))),"",IF(AG1615&lt;&gt;"",AG1615,AB1615)-C1615)</f>
        <v/>
      </c>
      <c r="AT1615" s="217" t="n"/>
      <c r="AU1615" s="223">
        <f>IF($B1615="","",TEXT($A1615,"yyyymmdd")&amp;"_P"&amp;$C1615&amp;"_C"&amp;$F1615&amp;"_"&amp;TRIM(RIGHT(SUBSTITUTE(TRIM(SUBSTITUTE($L1615,CHAR(160)," "))," ",REPT(" ",60)),60))&amp;IF($P1615="","","-"&amp;TRIM(RIGHT(SUBSTITUTE(TRIM(SUBSTITUTE($P1615,CHAR(160)," "))," ",REPT(" ",60)),60)))&amp;IF($T1615="","","-"&amp;TRIM(RIGHT(SUBSTITUTE(TRIM(SUBSTITUTE($T1615,CHAR(160)," "))," ",REPT(" ",60)),60)))&amp;".jpg")</f>
        <v/>
      </c>
    </row>
    <row r="1616" ht="42" customHeight="1">
      <c r="A1616" s="173" t="n">
        <v>32782</v>
      </c>
      <c r="B1616" s="220" t="inlineStr">
        <is>
          <t>Tooheys 1000 1 October, 1989</t>
        </is>
      </c>
      <c r="C1616" s="220" t="n">
        <v>12</v>
      </c>
      <c r="D1616" s="220" t="inlineStr">
        <is>
          <t>A</t>
        </is>
      </c>
      <c r="E1616" s="220" t="n">
        <v>12</v>
      </c>
      <c r="F1616" s="220" t="n">
        <v>55</v>
      </c>
      <c r="G1616" s="220" t="inlineStr">
        <is>
          <t>Playscape Racing Australia</t>
        </is>
      </c>
      <c r="H1616" s="220" t="n"/>
      <c r="I1616" s="220" t="n"/>
      <c r="J1616" s="220" t="inlineStr">
        <is>
          <t>Ford Sierra RS500</t>
        </is>
      </c>
      <c r="K1616" s="220" t="inlineStr">
        <is>
          <t>1993 tc L4</t>
        </is>
      </c>
      <c r="L1616" s="220" t="inlineStr">
        <is>
          <t>Kevin Waldock</t>
        </is>
      </c>
      <c r="M1616" s="220" t="inlineStr">
        <is>
          <t>AUS</t>
        </is>
      </c>
      <c r="N1616" s="687">
        <f>_xlfn.LET(_xlpm.d,_xlfn.XLOOKUP(L1616,'[1]Birth Dates'!$A:$A,'[1]Birth Dates'!$B:$B,"",0),IF(_xlpm.d=0,"",_xlpm.d))</f>
        <v/>
      </c>
      <c r="O1616" s="220">
        <f>IF(OR(N1616="",A1616="",NOT(ISNUMBER(N1616)),N1616&gt;A1616),"",DATEDIF(N1616,A1616,"Y")&amp;" years, "&amp;DATEDIF(N1616,A1616,"YM")&amp;" months, "&amp;DATEDIF(N1616,A1616,"MD")&amp;" days")</f>
        <v/>
      </c>
      <c r="P1616" s="220" t="inlineStr">
        <is>
          <t>Bryan Thomson</t>
        </is>
      </c>
      <c r="Q1616" s="220" t="inlineStr">
        <is>
          <t>AUS</t>
        </is>
      </c>
      <c r="R1616" s="687">
        <f>_xlfn.LET(_xlpm.d,_xlfn.XLOOKUP(P1616,'[1]Birth Dates'!$A:$A,'[1]Birth Dates'!$B:$B,"",0),IF(_xlpm.d=0,"",_xlpm.d))</f>
        <v/>
      </c>
      <c r="S1616" s="220">
        <f>IF(OR(R1616="",A1616="",NOT(ISNUMBER(R1616)),R1616&gt;A1616),"",DATEDIF(R1616,A1616,"Y")&amp;" years, "&amp;DATEDIF(R1616,A1616,"YM")&amp;" months, "&amp;DATEDIF(R1616,A1616,"MD")&amp;" days")</f>
        <v/>
      </c>
      <c r="T1616" s="220" t="n"/>
      <c r="U1616" s="220" t="n"/>
      <c r="V1616" s="687">
        <f>_xlfn.LET(_xlpm.d,_xlfn.XLOOKUP(T1616,'[1]Birth Dates'!$A:$A,'[1]Birth Dates'!$B:$B,"",0),IF(_xlpm.d=0,"",_xlpm.d))</f>
        <v/>
      </c>
      <c r="W1616" s="220">
        <f>IF(OR(V1616="",A1616="",NOT(ISNUMBER(V1616)),V1616&gt;A1616),"",DATEDIF(V1616,A1616,"Y")&amp;" years, "&amp;DATEDIF(V1616,A1616,"YM")&amp;" months, "&amp;DATEDIF(V1616,A1616,"MD")&amp;" days")</f>
        <v/>
      </c>
      <c r="X1616" s="220" t="n"/>
      <c r="Y1616" s="220" t="n"/>
      <c r="Z1616" s="220" t="n"/>
      <c r="AA1616" s="220" t="n"/>
      <c r="AB1616" s="220" t="n">
        <v>23</v>
      </c>
      <c r="AC1616" s="220" t="n"/>
      <c r="AD1616" s="220" t="n"/>
      <c r="AE1616" s="577" t="inlineStr">
        <is>
          <t>2:25.1000</t>
        </is>
      </c>
      <c r="AF1616" s="418">
        <f>IF(OR(AE1616="",AE1616="",AE1616=0),"",6.213/(AE1616*24))</f>
        <v/>
      </c>
      <c r="AG1616" s="251" t="n"/>
      <c r="AH1616" s="577" t="inlineStr"/>
      <c r="AI1616" s="418">
        <f>IF(OR(AH1616="",AH1616="",AH1616=0),"",6.213/(AH1616*24))</f>
        <v/>
      </c>
      <c r="AJ1616" s="175">
        <f>IF(AND(ISNUMBER(AB1616),ISNUMBER(AG1616)),AB1616-AG1616,"")</f>
        <v/>
      </c>
      <c r="AK1616" s="220" t="n"/>
      <c r="AL1616" s="220" t="n">
        <v>152</v>
      </c>
      <c r="AM1616" s="523" t="n">
        <v>0.2717564814814815</v>
      </c>
      <c r="AN1616" s="671">
        <f>IF(OR(AL1616="",AM1616="",AM1616=0),"",AL1616*6.213/(AM1616*24))</f>
        <v/>
      </c>
      <c r="AO1616" s="477">
        <f>IF(AND(AL1616=AL1615,AM1616&lt;&gt;"",AM1615&lt;&gt;""),AM1616-AM1615,"")</f>
        <v/>
      </c>
      <c r="AP1616" s="220" t="n"/>
      <c r="AQ1616" s="577" t="inlineStr"/>
      <c r="AR1616" s="439">
        <f>IF(OR(AQ1616="",AQ1616="",AQ1616=0),"",6.213/(AQ1616*24))</f>
        <v/>
      </c>
      <c r="AS1616" s="436">
        <f>IF(OR(NOT(ISNUMBER(C1616)),NOT(ISNUMBER(AB1616))),"",IF(AG1616&lt;&gt;"",AG1616,AB1616)-C1616)</f>
        <v/>
      </c>
      <c r="AT1616" s="217" t="n"/>
      <c r="AU1616" s="223">
        <f>IF($B1616="","",TEXT($A1616,"yyyymmdd")&amp;"_P"&amp;$C1616&amp;"_C"&amp;$F1616&amp;"_"&amp;TRIM(RIGHT(SUBSTITUTE(TRIM(SUBSTITUTE($L1616,CHAR(160)," "))," ",REPT(" ",60)),60))&amp;IF($P1616="","","-"&amp;TRIM(RIGHT(SUBSTITUTE(TRIM(SUBSTITUTE($P1616,CHAR(160)," "))," ",REPT(" ",60)),60)))&amp;IF($T1616="","","-"&amp;TRIM(RIGHT(SUBSTITUTE(TRIM(SUBSTITUTE($T1616,CHAR(160)," "))," ",REPT(" ",60)),60)))&amp;".jpg")</f>
        <v/>
      </c>
    </row>
    <row r="1617" ht="42" customHeight="1">
      <c r="A1617" s="173" t="n">
        <v>32782</v>
      </c>
      <c r="B1617" s="220" t="inlineStr">
        <is>
          <t>Tooheys 1000 1 October, 1989</t>
        </is>
      </c>
      <c r="C1617" s="220" t="n">
        <v>13</v>
      </c>
      <c r="D1617" s="220" t="inlineStr">
        <is>
          <t>A</t>
        </is>
      </c>
      <c r="E1617" s="220" t="n">
        <v>13</v>
      </c>
      <c r="F1617" s="220" t="n">
        <v>12</v>
      </c>
      <c r="G1617" s="220" t="inlineStr">
        <is>
          <t>Lansvale Smash Repairs Pty Ltd</t>
        </is>
      </c>
      <c r="H1617" s="220" t="n"/>
      <c r="I1617" s="220" t="n"/>
      <c r="J1617" s="220" t="inlineStr">
        <is>
          <t>Holden Commodore VL</t>
        </is>
      </c>
      <c r="K1617" s="220" t="inlineStr">
        <is>
          <t>4980 V8</t>
        </is>
      </c>
      <c r="L1617" s="220" t="inlineStr">
        <is>
          <t>Steve Reed</t>
        </is>
      </c>
      <c r="M1617" s="220" t="inlineStr">
        <is>
          <t>AUS</t>
        </is>
      </c>
      <c r="N1617" s="687">
        <f>_xlfn.LET(_xlpm.d,_xlfn.XLOOKUP(L1617,'[1]Birth Dates'!$A:$A,'[1]Birth Dates'!$B:$B,"",0),IF(_xlpm.d=0,"",_xlpm.d))</f>
        <v/>
      </c>
      <c r="O1617" s="220">
        <f>IF(OR(N1617="",A1617="",NOT(ISNUMBER(N1617)),N1617&gt;A1617),"",DATEDIF(N1617,A1617,"Y")&amp;" years, "&amp;DATEDIF(N1617,A1617,"YM")&amp;" months, "&amp;DATEDIF(N1617,A1617,"MD")&amp;" days")</f>
        <v/>
      </c>
      <c r="P1617" s="220" t="inlineStr">
        <is>
          <t>Trevor Ashby</t>
        </is>
      </c>
      <c r="Q1617" s="220" t="inlineStr">
        <is>
          <t>AUS</t>
        </is>
      </c>
      <c r="R1617" s="687">
        <f>_xlfn.LET(_xlpm.d,_xlfn.XLOOKUP(P1617,'[1]Birth Dates'!$A:$A,'[1]Birth Dates'!$B:$B,"",0),IF(_xlpm.d=0,"",_xlpm.d))</f>
        <v/>
      </c>
      <c r="S1617" s="220">
        <f>IF(OR(R1617="",A1617="",NOT(ISNUMBER(R1617)),R1617&gt;A1617),"",DATEDIF(R1617,A1617,"Y")&amp;" years, "&amp;DATEDIF(R1617,A1617,"YM")&amp;" months, "&amp;DATEDIF(R1617,A1617,"MD")&amp;" days")</f>
        <v/>
      </c>
      <c r="T1617" s="220" t="n"/>
      <c r="U1617" s="220" t="n"/>
      <c r="V1617" s="687">
        <f>_xlfn.LET(_xlpm.d,_xlfn.XLOOKUP(T1617,'[1]Birth Dates'!$A:$A,'[1]Birth Dates'!$B:$B,"",0),IF(_xlpm.d=0,"",_xlpm.d))</f>
        <v/>
      </c>
      <c r="W1617" s="220">
        <f>IF(OR(V1617="",A1617="",NOT(ISNUMBER(V1617)),V1617&gt;A1617),"",DATEDIF(V1617,A1617,"Y")&amp;" years, "&amp;DATEDIF(V1617,A1617,"YM")&amp;" months, "&amp;DATEDIF(V1617,A1617,"MD")&amp;" days")</f>
        <v/>
      </c>
      <c r="X1617" s="220" t="n"/>
      <c r="Y1617" s="220" t="n"/>
      <c r="Z1617" s="220" t="n"/>
      <c r="AA1617" s="220" t="n"/>
      <c r="AB1617" s="220" t="n">
        <v>29</v>
      </c>
      <c r="AC1617" s="220" t="n"/>
      <c r="AD1617" s="220" t="n"/>
      <c r="AE1617" s="577" t="inlineStr">
        <is>
          <t>2:27.3200</t>
        </is>
      </c>
      <c r="AF1617" s="418">
        <f>IF(OR(AE1617="",AE1617="",AE1617=0),"",6.213/(AE1617*24))</f>
        <v/>
      </c>
      <c r="AG1617" s="251" t="n"/>
      <c r="AH1617" s="577" t="inlineStr"/>
      <c r="AI1617" s="418">
        <f>IF(OR(AH1617="",AH1617="",AH1617=0),"",6.213/(AH1617*24))</f>
        <v/>
      </c>
      <c r="AJ1617" s="175">
        <f>IF(AND(ISNUMBER(AB1617),ISNUMBER(AG1617)),AB1617-AG1617,"")</f>
        <v/>
      </c>
      <c r="AK1617" s="220" t="n"/>
      <c r="AL1617" s="220" t="n">
        <v>151</v>
      </c>
      <c r="AM1617" s="523" t="n">
        <v>0.27164375</v>
      </c>
      <c r="AN1617" s="671">
        <f>IF(OR(AL1617="",AM1617="",AM1617=0),"",AL1617*6.213/(AM1617*24))</f>
        <v/>
      </c>
      <c r="AO1617" s="477">
        <f>IF(AND(AL1617=AL1616,AM1617&lt;&gt;"",AM1616&lt;&gt;""),AM1617-AM1616,"")</f>
        <v/>
      </c>
      <c r="AP1617" s="220" t="n"/>
      <c r="AQ1617" s="577" t="inlineStr"/>
      <c r="AR1617" s="439">
        <f>IF(OR(AQ1617="",AQ1617="",AQ1617=0),"",6.213/(AQ1617*24))</f>
        <v/>
      </c>
      <c r="AS1617" s="436">
        <f>IF(OR(NOT(ISNUMBER(C1617)),NOT(ISNUMBER(AB1617))),"",IF(AG1617&lt;&gt;"",AG1617,AB1617)-C1617)</f>
        <v/>
      </c>
      <c r="AT1617" s="217" t="n"/>
      <c r="AU1617" s="223">
        <f>IF($B1617="","",TEXT($A1617,"yyyymmdd")&amp;"_P"&amp;$C1617&amp;"_C"&amp;$F1617&amp;"_"&amp;TRIM(RIGHT(SUBSTITUTE(TRIM(SUBSTITUTE($L1617,CHAR(160)," "))," ",REPT(" ",60)),60))&amp;IF($P1617="","","-"&amp;TRIM(RIGHT(SUBSTITUTE(TRIM(SUBSTITUTE($P1617,CHAR(160)," "))," ",REPT(" ",60)),60)))&amp;IF($T1617="","","-"&amp;TRIM(RIGHT(SUBSTITUTE(TRIM(SUBSTITUTE($T1617,CHAR(160)," "))," ",REPT(" ",60)),60)))&amp;".jpg")</f>
        <v/>
      </c>
    </row>
    <row r="1618" ht="42" customHeight="1">
      <c r="A1618" s="173" t="n">
        <v>32782</v>
      </c>
      <c r="B1618" s="220" t="inlineStr">
        <is>
          <t>Tooheys 1000 1 October, 1989</t>
        </is>
      </c>
      <c r="C1618" s="220" t="n">
        <v>14</v>
      </c>
      <c r="D1618" s="220" t="inlineStr">
        <is>
          <t>A</t>
        </is>
      </c>
      <c r="E1618" s="220" t="n">
        <v>14</v>
      </c>
      <c r="F1618" s="220" t="n">
        <v>22</v>
      </c>
      <c r="G1618" s="220" t="inlineStr">
        <is>
          <t>Lusty Engineering</t>
        </is>
      </c>
      <c r="H1618" s="220" t="n"/>
      <c r="I1618" s="220" t="n"/>
      <c r="J1618" s="220" t="inlineStr">
        <is>
          <t>Holden Commodore VL</t>
        </is>
      </c>
      <c r="K1618" s="220" t="inlineStr">
        <is>
          <t>4980 V8</t>
        </is>
      </c>
      <c r="L1618" s="220" t="inlineStr">
        <is>
          <t>Alfredo Costanzo</t>
        </is>
      </c>
      <c r="M1618" s="220" t="inlineStr">
        <is>
          <t>AUS</t>
        </is>
      </c>
      <c r="N1618" s="687">
        <f>_xlfn.LET(_xlpm.d,_xlfn.XLOOKUP(L1618,'[1]Birth Dates'!$A:$A,'[1]Birth Dates'!$B:$B,"",0),IF(_xlpm.d=0,"",_xlpm.d))</f>
        <v/>
      </c>
      <c r="O1618" s="220">
        <f>IF(OR(N1618="",A1618="",NOT(ISNUMBER(N1618)),N1618&gt;A1618),"",DATEDIF(N1618,A1618,"Y")&amp;" years, "&amp;DATEDIF(N1618,A1618,"YM")&amp;" months, "&amp;DATEDIF(N1618,A1618,"MD")&amp;" days")</f>
        <v/>
      </c>
      <c r="P1618" s="220" t="inlineStr">
        <is>
          <t>Graham Lusty</t>
        </is>
      </c>
      <c r="Q1618" s="220" t="inlineStr">
        <is>
          <t>AUS</t>
        </is>
      </c>
      <c r="R1618" s="687">
        <f>_xlfn.LET(_xlpm.d,_xlfn.XLOOKUP(P1618,'[1]Birth Dates'!$A:$A,'[1]Birth Dates'!$B:$B,"",0),IF(_xlpm.d=0,"",_xlpm.d))</f>
        <v/>
      </c>
      <c r="S1618" s="220">
        <f>IF(OR(R1618="",A1618="",NOT(ISNUMBER(R1618)),R1618&gt;A1618),"",DATEDIF(R1618,A1618,"Y")&amp;" years, "&amp;DATEDIF(R1618,A1618,"YM")&amp;" months, "&amp;DATEDIF(R1618,A1618,"MD")&amp;" days")</f>
        <v/>
      </c>
      <c r="T1618" s="220" t="n"/>
      <c r="U1618" s="220" t="n"/>
      <c r="V1618" s="687">
        <f>_xlfn.LET(_xlpm.d,_xlfn.XLOOKUP(T1618,'[1]Birth Dates'!$A:$A,'[1]Birth Dates'!$B:$B,"",0),IF(_xlpm.d=0,"",_xlpm.d))</f>
        <v/>
      </c>
      <c r="W1618" s="220">
        <f>IF(OR(V1618="",A1618="",NOT(ISNUMBER(V1618)),V1618&gt;A1618),"",DATEDIF(V1618,A1618,"Y")&amp;" years, "&amp;DATEDIF(V1618,A1618,"YM")&amp;" months, "&amp;DATEDIF(V1618,A1618,"MD")&amp;" days")</f>
        <v/>
      </c>
      <c r="X1618" s="220" t="n"/>
      <c r="Y1618" s="220" t="n"/>
      <c r="Z1618" s="220" t="n"/>
      <c r="AA1618" s="220" t="n"/>
      <c r="AB1618" s="220" t="n">
        <v>24</v>
      </c>
      <c r="AC1618" s="220" t="n"/>
      <c r="AD1618" s="220" t="n"/>
      <c r="AE1618" s="577" t="inlineStr">
        <is>
          <t>2:25.2000</t>
        </is>
      </c>
      <c r="AF1618" s="418">
        <f>IF(OR(AE1618="",AE1618="",AE1618=0),"",6.213/(AE1618*24))</f>
        <v/>
      </c>
      <c r="AG1618" s="251" t="n"/>
      <c r="AH1618" s="577" t="inlineStr"/>
      <c r="AI1618" s="418">
        <f>IF(OR(AH1618="",AH1618="",AH1618=0),"",6.213/(AH1618*24))</f>
        <v/>
      </c>
      <c r="AJ1618" s="175">
        <f>IF(AND(ISNUMBER(AB1618),ISNUMBER(AG1618)),AB1618-AG1618,"")</f>
        <v/>
      </c>
      <c r="AK1618" s="220" t="n"/>
      <c r="AL1618" s="220" t="n">
        <v>146</v>
      </c>
      <c r="AM1618" s="523" t="n">
        <v>0.2725701388888889</v>
      </c>
      <c r="AN1618" s="671">
        <f>IF(OR(AL1618="",AM1618="",AM1618=0),"",AL1618*6.213/(AM1618*24))</f>
        <v/>
      </c>
      <c r="AO1618" s="477">
        <f>IF(AND(AL1618=AL1617,AM1618&lt;&gt;"",AM1617&lt;&gt;""),AM1618-AM1617,"")</f>
        <v/>
      </c>
      <c r="AP1618" s="220" t="n"/>
      <c r="AQ1618" s="577" t="inlineStr"/>
      <c r="AR1618" s="439">
        <f>IF(OR(AQ1618="",AQ1618="",AQ1618=0),"",6.213/(AQ1618*24))</f>
        <v/>
      </c>
      <c r="AS1618" s="436">
        <f>IF(OR(NOT(ISNUMBER(C1618)),NOT(ISNUMBER(AB1618))),"",IF(AG1618&lt;&gt;"",AG1618,AB1618)-C1618)</f>
        <v/>
      </c>
      <c r="AT1618" s="217" t="n"/>
      <c r="AU1618" s="223">
        <f>IF($B1618="","",TEXT($A1618,"yyyymmdd")&amp;"_P"&amp;$C1618&amp;"_C"&amp;$F1618&amp;"_"&amp;TRIM(RIGHT(SUBSTITUTE(TRIM(SUBSTITUTE($L1618,CHAR(160)," "))," ",REPT(" ",60)),60))&amp;IF($P1618="","","-"&amp;TRIM(RIGHT(SUBSTITUTE(TRIM(SUBSTITUTE($P1618,CHAR(160)," "))," ",REPT(" ",60)),60)))&amp;IF($T1618="","","-"&amp;TRIM(RIGHT(SUBSTITUTE(TRIM(SUBSTITUTE($T1618,CHAR(160)," "))," ",REPT(" ",60)),60)))&amp;".jpg")</f>
        <v/>
      </c>
    </row>
    <row r="1619" ht="42" customHeight="1">
      <c r="A1619" s="173" t="n">
        <v>32782</v>
      </c>
      <c r="B1619" s="220" t="inlineStr">
        <is>
          <t>Tooheys 1000 1 October, 1989</t>
        </is>
      </c>
      <c r="C1619" s="220" t="n">
        <v>15</v>
      </c>
      <c r="D1619" s="220" t="inlineStr">
        <is>
          <t>A</t>
        </is>
      </c>
      <c r="E1619" s="220" t="n">
        <v>15</v>
      </c>
      <c r="F1619" s="220" t="n">
        <v>34</v>
      </c>
      <c r="G1619" s="220" t="inlineStr">
        <is>
          <t>Ray Gulson</t>
        </is>
      </c>
      <c r="H1619" s="220" t="n"/>
      <c r="I1619" s="220" t="n"/>
      <c r="J1619" s="220" t="inlineStr">
        <is>
          <t>BMW 635CSi</t>
        </is>
      </c>
      <c r="K1619" s="220" t="inlineStr">
        <is>
          <t>3475 L6</t>
        </is>
      </c>
      <c r="L1619" s="220" t="inlineStr">
        <is>
          <t>Graham Gulson</t>
        </is>
      </c>
      <c r="M1619" s="220" t="inlineStr">
        <is>
          <t>AUS</t>
        </is>
      </c>
      <c r="N1619" s="687">
        <f>_xlfn.LET(_xlpm.d,_xlfn.XLOOKUP(L1619,'[1]Birth Dates'!$A:$A,'[1]Birth Dates'!$B:$B,"",0),IF(_xlpm.d=0,"",_xlpm.d))</f>
        <v/>
      </c>
      <c r="O1619" s="220">
        <f>IF(OR(N1619="",A1619="",NOT(ISNUMBER(N1619)),N1619&gt;A1619),"",DATEDIF(N1619,A1619,"Y")&amp;" years, "&amp;DATEDIF(N1619,A1619,"YM")&amp;" months, "&amp;DATEDIF(N1619,A1619,"MD")&amp;" days")</f>
        <v/>
      </c>
      <c r="P1619" s="220" t="inlineStr">
        <is>
          <t>Ray Gulson</t>
        </is>
      </c>
      <c r="Q1619" s="220" t="inlineStr">
        <is>
          <t>AUS</t>
        </is>
      </c>
      <c r="R1619" s="687">
        <f>_xlfn.LET(_xlpm.d,_xlfn.XLOOKUP(P1619,'[1]Birth Dates'!$A:$A,'[1]Birth Dates'!$B:$B,"",0),IF(_xlpm.d=0,"",_xlpm.d))</f>
        <v/>
      </c>
      <c r="S1619" s="220">
        <f>IF(OR(R1619="",A1619="",NOT(ISNUMBER(R1619)),R1619&gt;A1619),"",DATEDIF(R1619,A1619,"Y")&amp;" years, "&amp;DATEDIF(R1619,A1619,"YM")&amp;" months, "&amp;DATEDIF(R1619,A1619,"MD")&amp;" days")</f>
        <v/>
      </c>
      <c r="T1619" s="220" t="n"/>
      <c r="U1619" s="220" t="n"/>
      <c r="V1619" s="687">
        <f>_xlfn.LET(_xlpm.d,_xlfn.XLOOKUP(T1619,'[1]Birth Dates'!$A:$A,'[1]Birth Dates'!$B:$B,"",0),IF(_xlpm.d=0,"",_xlpm.d))</f>
        <v/>
      </c>
      <c r="W1619" s="220">
        <f>IF(OR(V1619="",A1619="",NOT(ISNUMBER(V1619)),V1619&gt;A1619),"",DATEDIF(V1619,A1619,"Y")&amp;" years, "&amp;DATEDIF(V1619,A1619,"YM")&amp;" months, "&amp;DATEDIF(V1619,A1619,"MD")&amp;" days")</f>
        <v/>
      </c>
      <c r="X1619" s="220" t="n"/>
      <c r="Y1619" s="220" t="n"/>
      <c r="Z1619" s="220" t="n"/>
      <c r="AA1619" s="220" t="n"/>
      <c r="AB1619" s="220" t="n">
        <v>39</v>
      </c>
      <c r="AC1619" s="220" t="n"/>
      <c r="AD1619" s="220" t="n"/>
      <c r="AE1619" s="577" t="inlineStr">
        <is>
          <t>2:30.6000</t>
        </is>
      </c>
      <c r="AF1619" s="418">
        <f>IF(OR(AE1619="",AE1619="",AE1619=0),"",6.213/(AE1619*24))</f>
        <v/>
      </c>
      <c r="AG1619" s="251" t="n"/>
      <c r="AH1619" s="577" t="inlineStr"/>
      <c r="AI1619" s="418">
        <f>IF(OR(AH1619="",AH1619="",AH1619=0),"",6.213/(AH1619*24))</f>
        <v/>
      </c>
      <c r="AJ1619" s="175">
        <f>IF(AND(ISNUMBER(AB1619),ISNUMBER(AG1619)),AB1619-AG1619,"")</f>
        <v/>
      </c>
      <c r="AK1619" s="220" t="n"/>
      <c r="AL1619" s="220" t="n">
        <v>143</v>
      </c>
      <c r="AM1619" s="523" t="n">
        <v>0.2728324074074074</v>
      </c>
      <c r="AN1619" s="671">
        <f>IF(OR(AL1619="",AM1619="",AM1619=0),"",AL1619*6.213/(AM1619*24))</f>
        <v/>
      </c>
      <c r="AO1619" s="477">
        <f>IF(AND(AL1619=AL1618,AM1619&lt;&gt;"",AM1618&lt;&gt;""),AM1619-AM1618,"")</f>
        <v/>
      </c>
      <c r="AP1619" s="220" t="n"/>
      <c r="AQ1619" s="577" t="inlineStr"/>
      <c r="AR1619" s="439">
        <f>IF(OR(AQ1619="",AQ1619="",AQ1619=0),"",6.213/(AQ1619*24))</f>
        <v/>
      </c>
      <c r="AS1619" s="436">
        <f>IF(OR(NOT(ISNUMBER(C1619)),NOT(ISNUMBER(AB1619))),"",IF(AG1619&lt;&gt;"",AG1619,AB1619)-C1619)</f>
        <v/>
      </c>
      <c r="AT1619" s="217" t="n"/>
      <c r="AU1619" s="223">
        <f>IF($B1619="","",TEXT($A1619,"yyyymmdd")&amp;"_P"&amp;$C1619&amp;"_C"&amp;$F1619&amp;"_"&amp;TRIM(RIGHT(SUBSTITUTE(TRIM(SUBSTITUTE($L1619,CHAR(160)," "))," ",REPT(" ",60)),60))&amp;IF($P1619="","","-"&amp;TRIM(RIGHT(SUBSTITUTE(TRIM(SUBSTITUTE($P1619,CHAR(160)," "))," ",REPT(" ",60)),60)))&amp;IF($T1619="","","-"&amp;TRIM(RIGHT(SUBSTITUTE(TRIM(SUBSTITUTE($T1619,CHAR(160)," "))," ",REPT(" ",60)),60)))&amp;".jpg")</f>
        <v/>
      </c>
    </row>
    <row r="1620" ht="42" customHeight="1">
      <c r="A1620" s="173" t="n">
        <v>32782</v>
      </c>
      <c r="B1620" s="220" t="inlineStr">
        <is>
          <t>Tooheys 1000 1 October, 1989</t>
        </is>
      </c>
      <c r="C1620" s="220" t="n">
        <v>16</v>
      </c>
      <c r="D1620" s="220" t="inlineStr">
        <is>
          <t>B</t>
        </is>
      </c>
      <c r="E1620" s="220" t="n">
        <v>1</v>
      </c>
      <c r="F1620" s="220" t="n">
        <v>52</v>
      </c>
      <c r="G1620" s="220" t="inlineStr">
        <is>
          <t>M3 Motorsport</t>
        </is>
      </c>
      <c r="H1620" s="220" t="n"/>
      <c r="I1620" s="220" t="n"/>
      <c r="J1620" s="220" t="inlineStr">
        <is>
          <t>BMW M3</t>
        </is>
      </c>
      <c r="K1620" s="220" t="inlineStr">
        <is>
          <t>2332 L4</t>
        </is>
      </c>
      <c r="L1620" s="220" t="inlineStr">
        <is>
          <t>John Cotter</t>
        </is>
      </c>
      <c r="M1620" s="220" t="inlineStr">
        <is>
          <t>AUS</t>
        </is>
      </c>
      <c r="N1620" s="687">
        <f>_xlfn.LET(_xlpm.d,_xlfn.XLOOKUP(L1620,'[1]Birth Dates'!$A:$A,'[1]Birth Dates'!$B:$B,"",0),IF(_xlpm.d=0,"",_xlpm.d))</f>
        <v/>
      </c>
      <c r="O1620" s="220">
        <f>IF(OR(N1620="",A1620="",NOT(ISNUMBER(N1620)),N1620&gt;A1620),"",DATEDIF(N1620,A1620,"Y")&amp;" years, "&amp;DATEDIF(N1620,A1620,"YM")&amp;" months, "&amp;DATEDIF(N1620,A1620,"MD")&amp;" days")</f>
        <v/>
      </c>
      <c r="P1620" s="220" t="inlineStr">
        <is>
          <t>Peter Doulman</t>
        </is>
      </c>
      <c r="Q1620" s="220" t="inlineStr">
        <is>
          <t>AUS</t>
        </is>
      </c>
      <c r="R1620" s="687">
        <f>_xlfn.LET(_xlpm.d,_xlfn.XLOOKUP(P1620,'[1]Birth Dates'!$A:$A,'[1]Birth Dates'!$B:$B,"",0),IF(_xlpm.d=0,"",_xlpm.d))</f>
        <v/>
      </c>
      <c r="S1620" s="220">
        <f>IF(OR(R1620="",A1620="",NOT(ISNUMBER(R1620)),R1620&gt;A1620),"",DATEDIF(R1620,A1620,"Y")&amp;" years, "&amp;DATEDIF(R1620,A1620,"YM")&amp;" months, "&amp;DATEDIF(R1620,A1620,"MD")&amp;" days")</f>
        <v/>
      </c>
      <c r="T1620" s="220" t="n"/>
      <c r="U1620" s="220" t="n"/>
      <c r="V1620" s="687">
        <f>_xlfn.LET(_xlpm.d,_xlfn.XLOOKUP(T1620,'[1]Birth Dates'!$A:$A,'[1]Birth Dates'!$B:$B,"",0),IF(_xlpm.d=0,"",_xlpm.d))</f>
        <v/>
      </c>
      <c r="W1620" s="220">
        <f>IF(OR(V1620="",A1620="",NOT(ISNUMBER(V1620)),V1620&gt;A1620),"",DATEDIF(V1620,A1620,"Y")&amp;" years, "&amp;DATEDIF(V1620,A1620,"YM")&amp;" months, "&amp;DATEDIF(V1620,A1620,"MD")&amp;" days")</f>
        <v/>
      </c>
      <c r="X1620" s="220" t="n"/>
      <c r="Y1620" s="220" t="n"/>
      <c r="Z1620" s="220" t="n"/>
      <c r="AA1620" s="220" t="n"/>
      <c r="AB1620" s="220" t="n">
        <v>42</v>
      </c>
      <c r="AC1620" s="220" t="n"/>
      <c r="AD1620" s="220" t="n"/>
      <c r="AE1620" s="577" t="inlineStr">
        <is>
          <t>2:34.8400</t>
        </is>
      </c>
      <c r="AF1620" s="418">
        <f>IF(OR(AE1620="",AE1620="",AE1620=0),"",6.213/(AE1620*24))</f>
        <v/>
      </c>
      <c r="AG1620" s="251" t="n"/>
      <c r="AH1620" s="577" t="inlineStr"/>
      <c r="AI1620" s="418">
        <f>IF(OR(AH1620="",AH1620="",AH1620=0),"",6.213/(AH1620*24))</f>
        <v/>
      </c>
      <c r="AJ1620" s="175">
        <f>IF(AND(ISNUMBER(AB1620),ISNUMBER(AG1620)),AB1620-AG1620,"")</f>
        <v/>
      </c>
      <c r="AK1620" s="220" t="n"/>
      <c r="AL1620" s="220" t="n">
        <v>142</v>
      </c>
      <c r="AM1620" s="523" t="n">
        <v>0.2715203703703704</v>
      </c>
      <c r="AN1620" s="671">
        <f>IF(OR(AL1620="",AM1620="",AM1620=0),"",AL1620*6.213/(AM1620*24))</f>
        <v/>
      </c>
      <c r="AO1620" s="477">
        <f>IF(AND(AL1620=AL1619,AM1620&lt;&gt;"",AM1619&lt;&gt;""),AM1620-AM1619,"")</f>
        <v/>
      </c>
      <c r="AP1620" s="220" t="n"/>
      <c r="AQ1620" s="577" t="inlineStr"/>
      <c r="AR1620" s="439">
        <f>IF(OR(AQ1620="",AQ1620="",AQ1620=0),"",6.213/(AQ1620*24))</f>
        <v/>
      </c>
      <c r="AS1620" s="436">
        <f>IF(OR(NOT(ISNUMBER(C1620)),NOT(ISNUMBER(AB1620))),"",IF(AG1620&lt;&gt;"",AG1620,AB1620)-C1620)</f>
        <v/>
      </c>
      <c r="AT1620" s="217" t="n"/>
      <c r="AU1620" s="223">
        <f>IF($B1620="","",TEXT($A1620,"yyyymmdd")&amp;"_P"&amp;$C1620&amp;"_C"&amp;$F1620&amp;"_"&amp;TRIM(RIGHT(SUBSTITUTE(TRIM(SUBSTITUTE($L1620,CHAR(160)," "))," ",REPT(" ",60)),60))&amp;IF($P1620="","","-"&amp;TRIM(RIGHT(SUBSTITUTE(TRIM(SUBSTITUTE($P1620,CHAR(160)," "))," ",REPT(" ",60)),60)))&amp;IF($T1620="","","-"&amp;TRIM(RIGHT(SUBSTITUTE(TRIM(SUBSTITUTE($T1620,CHAR(160)," "))," ",REPT(" ",60)),60)))&amp;".jpg")</f>
        <v/>
      </c>
    </row>
    <row r="1621" ht="42" customHeight="1">
      <c r="A1621" s="173" t="n">
        <v>32782</v>
      </c>
      <c r="B1621" s="220" t="inlineStr">
        <is>
          <t>Tooheys 1000 1 October, 1989</t>
        </is>
      </c>
      <c r="C1621" s="220" t="n">
        <v>17</v>
      </c>
      <c r="D1621" s="220" t="inlineStr">
        <is>
          <t>C</t>
        </is>
      </c>
      <c r="E1621" s="220" t="n">
        <v>1</v>
      </c>
      <c r="F1621" s="220" t="n">
        <v>33</v>
      </c>
      <c r="G1621" s="220" t="inlineStr">
        <is>
          <t>Toyota Team Australia</t>
        </is>
      </c>
      <c r="H1621" s="220" t="n"/>
      <c r="I1621" s="220" t="n"/>
      <c r="J1621" s="220" t="inlineStr">
        <is>
          <t>Toyota Corolla FX-GT</t>
        </is>
      </c>
      <c r="K1621" s="220" t="inlineStr">
        <is>
          <t>1587 L4</t>
        </is>
      </c>
      <c r="L1621" s="220" t="inlineStr">
        <is>
          <t>Michael Dowson</t>
        </is>
      </c>
      <c r="M1621" s="220" t="inlineStr">
        <is>
          <t>AUS</t>
        </is>
      </c>
      <c r="N1621" s="687">
        <f>_xlfn.LET(_xlpm.d,_xlfn.XLOOKUP(L1621,'[1]Birth Dates'!$A:$A,'[1]Birth Dates'!$B:$B,"",0),IF(_xlpm.d=0,"",_xlpm.d))</f>
        <v/>
      </c>
      <c r="O1621" s="220">
        <f>IF(OR(N1621="",A1621="",NOT(ISNUMBER(N1621)),N1621&gt;A1621),"",DATEDIF(N1621,A1621,"Y")&amp;" years, "&amp;DATEDIF(N1621,A1621,"YM")&amp;" months, "&amp;DATEDIF(N1621,A1621,"MD")&amp;" days")</f>
        <v/>
      </c>
      <c r="P1621" s="220" t="inlineStr">
        <is>
          <t>Neal Bates</t>
        </is>
      </c>
      <c r="Q1621" s="220" t="inlineStr">
        <is>
          <t>AUS</t>
        </is>
      </c>
      <c r="R1621" s="687">
        <f>_xlfn.LET(_xlpm.d,_xlfn.XLOOKUP(P1621,'[1]Birth Dates'!$A:$A,'[1]Birth Dates'!$B:$B,"",0),IF(_xlpm.d=0,"",_xlpm.d))</f>
        <v/>
      </c>
      <c r="S1621" s="220">
        <f>IF(OR(R1621="",A1621="",NOT(ISNUMBER(R1621)),R1621&gt;A1621),"",DATEDIF(R1621,A1621,"Y")&amp;" years, "&amp;DATEDIF(R1621,A1621,"YM")&amp;" months, "&amp;DATEDIF(R1621,A1621,"MD")&amp;" days")</f>
        <v/>
      </c>
      <c r="T1621" s="220" t="n"/>
      <c r="U1621" s="220" t="n"/>
      <c r="V1621" s="687">
        <f>_xlfn.LET(_xlpm.d,_xlfn.XLOOKUP(T1621,'[1]Birth Dates'!$A:$A,'[1]Birth Dates'!$B:$B,"",0),IF(_xlpm.d=0,"",_xlpm.d))</f>
        <v/>
      </c>
      <c r="W1621" s="220">
        <f>IF(OR(V1621="",A1621="",NOT(ISNUMBER(V1621)),V1621&gt;A1621),"",DATEDIF(V1621,A1621,"Y")&amp;" years, "&amp;DATEDIF(V1621,A1621,"YM")&amp;" months, "&amp;DATEDIF(V1621,A1621,"MD")&amp;" days")</f>
        <v/>
      </c>
      <c r="X1621" s="220" t="n"/>
      <c r="Y1621" s="220" t="n"/>
      <c r="Z1621" s="220" t="n"/>
      <c r="AA1621" s="220" t="n"/>
      <c r="AB1621" s="220" t="n">
        <v>48</v>
      </c>
      <c r="AC1621" s="220" t="n"/>
      <c r="AD1621" s="220" t="n"/>
      <c r="AE1621" s="577" t="inlineStr">
        <is>
          <t>2:37.9200</t>
        </is>
      </c>
      <c r="AF1621" s="418">
        <f>IF(OR(AE1621="",AE1621="",AE1621=0),"",6.213/(AE1621*24))</f>
        <v/>
      </c>
      <c r="AG1621" s="251" t="n"/>
      <c r="AH1621" s="577" t="inlineStr"/>
      <c r="AI1621" s="418">
        <f>IF(OR(AH1621="",AH1621="",AH1621=0),"",6.213/(AH1621*24))</f>
        <v/>
      </c>
      <c r="AJ1621" s="175">
        <f>IF(AND(ISNUMBER(AB1621),ISNUMBER(AG1621)),AB1621-AG1621,"")</f>
        <v/>
      </c>
      <c r="AK1621" s="220" t="n"/>
      <c r="AL1621" s="220" t="n">
        <v>141</v>
      </c>
      <c r="AM1621" s="523" t="n">
        <v>0.2722108796296296</v>
      </c>
      <c r="AN1621" s="671">
        <f>IF(OR(AL1621="",AM1621="",AM1621=0),"",AL1621*6.213/(AM1621*24))</f>
        <v/>
      </c>
      <c r="AO1621" s="477">
        <f>IF(AND(AL1621=AL1620,AM1621&lt;&gt;"",AM1620&lt;&gt;""),AM1621-AM1620,"")</f>
        <v/>
      </c>
      <c r="AP1621" s="220" t="n"/>
      <c r="AQ1621" s="577" t="inlineStr"/>
      <c r="AR1621" s="439">
        <f>IF(OR(AQ1621="",AQ1621="",AQ1621=0),"",6.213/(AQ1621*24))</f>
        <v/>
      </c>
      <c r="AS1621" s="436">
        <f>IF(OR(NOT(ISNUMBER(C1621)),NOT(ISNUMBER(AB1621))),"",IF(AG1621&lt;&gt;"",AG1621,AB1621)-C1621)</f>
        <v/>
      </c>
      <c r="AT1621" s="217" t="n"/>
      <c r="AU1621" s="223">
        <f>IF($B1621="","",TEXT($A1621,"yyyymmdd")&amp;"_P"&amp;$C1621&amp;"_C"&amp;$F1621&amp;"_"&amp;TRIM(RIGHT(SUBSTITUTE(TRIM(SUBSTITUTE($L1621,CHAR(160)," "))," ",REPT(" ",60)),60))&amp;IF($P1621="","","-"&amp;TRIM(RIGHT(SUBSTITUTE(TRIM(SUBSTITUTE($P1621,CHAR(160)," "))," ",REPT(" ",60)),60)))&amp;IF($T1621="","","-"&amp;TRIM(RIGHT(SUBSTITUTE(TRIM(SUBSTITUTE($T1621,CHAR(160)," "))," ",REPT(" ",60)),60)))&amp;".jpg")</f>
        <v/>
      </c>
    </row>
    <row r="1622" ht="42" customHeight="1">
      <c r="A1622" s="173" t="n">
        <v>32782</v>
      </c>
      <c r="B1622" s="220" t="inlineStr">
        <is>
          <t>Tooheys 1000 1 October, 1989</t>
        </is>
      </c>
      <c r="C1622" s="220" t="n">
        <v>18</v>
      </c>
      <c r="D1622" s="220" t="inlineStr">
        <is>
          <t>A</t>
        </is>
      </c>
      <c r="E1622" s="220" t="n">
        <v>16</v>
      </c>
      <c r="F1622" s="220" t="n">
        <v>44</v>
      </c>
      <c r="G1622" s="220" t="inlineStr">
        <is>
          <t>Sutherland Mitsubishi</t>
        </is>
      </c>
      <c r="H1622" s="220" t="n"/>
      <c r="I1622" s="220" t="n"/>
      <c r="J1622" s="220" t="inlineStr">
        <is>
          <t>Mitsubishi Starion</t>
        </is>
      </c>
      <c r="K1622" s="220" t="inlineStr">
        <is>
          <t>1998 tc L4</t>
        </is>
      </c>
      <c r="L1622" s="220" t="inlineStr">
        <is>
          <t>Gary Scott</t>
        </is>
      </c>
      <c r="M1622" s="220" t="inlineStr">
        <is>
          <t>AUS</t>
        </is>
      </c>
      <c r="N1622" s="687">
        <f>_xlfn.LET(_xlpm.d,_xlfn.XLOOKUP(L1622,'[1]Birth Dates'!$A:$A,'[1]Birth Dates'!$B:$B,"",0),IF(_xlpm.d=0,"",_xlpm.d))</f>
        <v/>
      </c>
      <c r="O1622" s="220">
        <f>IF(OR(N1622="",A1622="",NOT(ISNUMBER(N1622)),N1622&gt;A1622),"",DATEDIF(N1622,A1622,"Y")&amp;" years, "&amp;DATEDIF(N1622,A1622,"YM")&amp;" months, "&amp;DATEDIF(N1622,A1622,"MD")&amp;" days")</f>
        <v/>
      </c>
      <c r="P1622" s="220" t="inlineStr">
        <is>
          <t>Kevin Bartlett</t>
        </is>
      </c>
      <c r="Q1622" s="220" t="inlineStr">
        <is>
          <t>AUS</t>
        </is>
      </c>
      <c r="R1622" s="687">
        <f>_xlfn.LET(_xlpm.d,_xlfn.XLOOKUP(P1622,'[1]Birth Dates'!$A:$A,'[1]Birth Dates'!$B:$B,"",0),IF(_xlpm.d=0,"",_xlpm.d))</f>
        <v/>
      </c>
      <c r="S1622" s="220">
        <f>IF(OR(R1622="",A1622="",NOT(ISNUMBER(R1622)),R1622&gt;A1622),"",DATEDIF(R1622,A1622,"Y")&amp;" years, "&amp;DATEDIF(R1622,A1622,"YM")&amp;" months, "&amp;DATEDIF(R1622,A1622,"MD")&amp;" days")</f>
        <v/>
      </c>
      <c r="T1622" s="220" t="inlineStr">
        <is>
          <t>Terry Shiel</t>
        </is>
      </c>
      <c r="U1622" s="220" t="inlineStr">
        <is>
          <t>AUS</t>
        </is>
      </c>
      <c r="V1622" s="687">
        <f>_xlfn.LET(_xlpm.d,_xlfn.XLOOKUP(T1622,'[1]Birth Dates'!$A:$A,'[1]Birth Dates'!$B:$B,"",0),IF(_xlpm.d=0,"",_xlpm.d))</f>
        <v/>
      </c>
      <c r="W1622" s="220">
        <f>IF(OR(V1622="",A1622="",NOT(ISNUMBER(V1622)),V1622&gt;A1622),"",DATEDIF(V1622,A1622,"Y")&amp;" years, "&amp;DATEDIF(V1622,A1622,"YM")&amp;" months, "&amp;DATEDIF(V1622,A1622,"MD")&amp;" days")</f>
        <v/>
      </c>
      <c r="X1622" s="220" t="n"/>
      <c r="Y1622" s="220" t="n"/>
      <c r="Z1622" s="220" t="n"/>
      <c r="AA1622" s="220" t="n"/>
      <c r="AB1622" s="220" t="n">
        <v>26</v>
      </c>
      <c r="AC1622" s="220" t="n"/>
      <c r="AD1622" s="220" t="n"/>
      <c r="AE1622" s="577" t="inlineStr">
        <is>
          <t>2:25.9400</t>
        </is>
      </c>
      <c r="AF1622" s="418">
        <f>IF(OR(AE1622="",AE1622="",AE1622=0),"",6.213/(AE1622*24))</f>
        <v/>
      </c>
      <c r="AG1622" s="251" t="n"/>
      <c r="AH1622" s="577" t="inlineStr"/>
      <c r="AI1622" s="418">
        <f>IF(OR(AH1622="",AH1622="",AH1622=0),"",6.213/(AH1622*24))</f>
        <v/>
      </c>
      <c r="AJ1622" s="175">
        <f>IF(AND(ISNUMBER(AB1622),ISNUMBER(AG1622)),AB1622-AG1622,"")</f>
        <v/>
      </c>
      <c r="AK1622" s="220" t="n"/>
      <c r="AL1622" s="220" t="n">
        <v>141</v>
      </c>
      <c r="AM1622" s="523" t="n">
        <v>0.2724349537037037</v>
      </c>
      <c r="AN1622" s="671">
        <f>IF(OR(AL1622="",AM1622="",AM1622=0),"",AL1622*6.213/(AM1622*24))</f>
        <v/>
      </c>
      <c r="AO1622" s="477">
        <f>IF(AND(AL1622=AL1621,AM1622&lt;&gt;"",AM1621&lt;&gt;""),AM1622-AM1621,"")</f>
        <v/>
      </c>
      <c r="AP1622" s="220" t="n"/>
      <c r="AQ1622" s="577" t="inlineStr"/>
      <c r="AR1622" s="439">
        <f>IF(OR(AQ1622="",AQ1622="",AQ1622=0),"",6.213/(AQ1622*24))</f>
        <v/>
      </c>
      <c r="AS1622" s="436">
        <f>IF(OR(NOT(ISNUMBER(C1622)),NOT(ISNUMBER(AB1622))),"",IF(AG1622&lt;&gt;"",AG1622,AB1622)-C1622)</f>
        <v/>
      </c>
      <c r="AT1622" s="217" t="n"/>
      <c r="AU1622" s="223">
        <f>IF($B1622="","",TEXT($A1622,"yyyymmdd")&amp;"_P"&amp;$C1622&amp;"_C"&amp;$F1622&amp;"_"&amp;TRIM(RIGHT(SUBSTITUTE(TRIM(SUBSTITUTE($L1622,CHAR(160)," "))," ",REPT(" ",60)),60))&amp;IF($P1622="","","-"&amp;TRIM(RIGHT(SUBSTITUTE(TRIM(SUBSTITUTE($P1622,CHAR(160)," "))," ",REPT(" ",60)),60)))&amp;IF($T1622="","","-"&amp;TRIM(RIGHT(SUBSTITUTE(TRIM(SUBSTITUTE($T1622,CHAR(160)," "))," ",REPT(" ",60)),60)))&amp;".jpg")</f>
        <v/>
      </c>
    </row>
    <row r="1623" ht="42" customHeight="1">
      <c r="A1623" s="173" t="n">
        <v>32782</v>
      </c>
      <c r="B1623" s="220" t="inlineStr">
        <is>
          <t>Tooheys 1000 1 October, 1989</t>
        </is>
      </c>
      <c r="C1623" s="220" t="n">
        <v>19</v>
      </c>
      <c r="D1623" s="220" t="inlineStr">
        <is>
          <t>C</t>
        </is>
      </c>
      <c r="E1623" s="220" t="n">
        <v>2</v>
      </c>
      <c r="F1623" s="220" t="n">
        <v>32</v>
      </c>
      <c r="G1623" s="220" t="inlineStr">
        <is>
          <t>Toyota Team Australia</t>
        </is>
      </c>
      <c r="H1623" s="220" t="n"/>
      <c r="I1623" s="220" t="n"/>
      <c r="J1623" s="220" t="inlineStr">
        <is>
          <t>Toyota Corolla</t>
        </is>
      </c>
      <c r="K1623" s="220" t="inlineStr">
        <is>
          <t>1587 L4</t>
        </is>
      </c>
      <c r="L1623" s="220" t="inlineStr">
        <is>
          <t>John Faulkner</t>
        </is>
      </c>
      <c r="M1623" s="220" t="inlineStr">
        <is>
          <t>NZL</t>
        </is>
      </c>
      <c r="N1623" s="687">
        <f>_xlfn.LET(_xlpm.d,_xlfn.XLOOKUP(L1623,'[1]Birth Dates'!$A:$A,'[1]Birth Dates'!$B:$B,"",0),IF(_xlpm.d=0,"",_xlpm.d))</f>
        <v/>
      </c>
      <c r="O1623" s="220">
        <f>IF(OR(N1623="",A1623="",NOT(ISNUMBER(N1623)),N1623&gt;A1623),"",DATEDIF(N1623,A1623,"Y")&amp;" years, "&amp;DATEDIF(N1623,A1623,"YM")&amp;" months, "&amp;DATEDIF(N1623,A1623,"MD")&amp;" days")</f>
        <v/>
      </c>
      <c r="P1623" s="220" t="inlineStr">
        <is>
          <t>Peter McKay</t>
        </is>
      </c>
      <c r="Q1623" s="220" t="inlineStr">
        <is>
          <t>AUS</t>
        </is>
      </c>
      <c r="R1623" s="687">
        <f>_xlfn.LET(_xlpm.d,_xlfn.XLOOKUP(P1623,'[1]Birth Dates'!$A:$A,'[1]Birth Dates'!$B:$B,"",0),IF(_xlpm.d=0,"",_xlpm.d))</f>
        <v/>
      </c>
      <c r="S1623" s="220">
        <f>IF(OR(R1623="",A1623="",NOT(ISNUMBER(R1623)),R1623&gt;A1623),"",DATEDIF(R1623,A1623,"Y")&amp;" years, "&amp;DATEDIF(R1623,A1623,"YM")&amp;" months, "&amp;DATEDIF(R1623,A1623,"MD")&amp;" days")</f>
        <v/>
      </c>
      <c r="T1623" s="220" t="n"/>
      <c r="U1623" s="220" t="n"/>
      <c r="V1623" s="687">
        <f>_xlfn.LET(_xlpm.d,_xlfn.XLOOKUP(T1623,'[1]Birth Dates'!$A:$A,'[1]Birth Dates'!$B:$B,"",0),IF(_xlpm.d=0,"",_xlpm.d))</f>
        <v/>
      </c>
      <c r="W1623" s="220">
        <f>IF(OR(V1623="",A1623="",NOT(ISNUMBER(V1623)),V1623&gt;A1623),"",DATEDIF(V1623,A1623,"Y")&amp;" years, "&amp;DATEDIF(V1623,A1623,"YM")&amp;" months, "&amp;DATEDIF(V1623,A1623,"MD")&amp;" days")</f>
        <v/>
      </c>
      <c r="X1623" s="220" t="n"/>
      <c r="Y1623" s="220" t="n"/>
      <c r="Z1623" s="220" t="n"/>
      <c r="AA1623" s="220" t="n"/>
      <c r="AB1623" s="220" t="n">
        <v>46</v>
      </c>
      <c r="AC1623" s="220" t="n"/>
      <c r="AD1623" s="220" t="n"/>
      <c r="AE1623" s="577" t="inlineStr">
        <is>
          <t>2:36.3200</t>
        </is>
      </c>
      <c r="AF1623" s="418">
        <f>IF(OR(AE1623="",AE1623="",AE1623=0),"",6.213/(AE1623*24))</f>
        <v/>
      </c>
      <c r="AG1623" s="251" t="n"/>
      <c r="AH1623" s="577" t="inlineStr"/>
      <c r="AI1623" s="418">
        <f>IF(OR(AH1623="",AH1623="",AH1623=0),"",6.213/(AH1623*24))</f>
        <v/>
      </c>
      <c r="AJ1623" s="175">
        <f>IF(AND(ISNUMBER(AB1623),ISNUMBER(AG1623)),AB1623-AG1623,"")</f>
        <v/>
      </c>
      <c r="AK1623" s="220" t="n"/>
      <c r="AL1623" s="220" t="n">
        <v>140</v>
      </c>
      <c r="AM1623" s="523" t="n">
        <v>0.272213425925926</v>
      </c>
      <c r="AN1623" s="671">
        <f>IF(OR(AL1623="",AM1623="",AM1623=0),"",AL1623*6.213/(AM1623*24))</f>
        <v/>
      </c>
      <c r="AO1623" s="477">
        <f>IF(AND(AL1623=AL1622,AM1623&lt;&gt;"",AM1622&lt;&gt;""),AM1623-AM1622,"")</f>
        <v/>
      </c>
      <c r="AP1623" s="220" t="n"/>
      <c r="AQ1623" s="577" t="inlineStr"/>
      <c r="AR1623" s="439">
        <f>IF(OR(AQ1623="",AQ1623="",AQ1623=0),"",6.213/(AQ1623*24))</f>
        <v/>
      </c>
      <c r="AS1623" s="436">
        <f>IF(OR(NOT(ISNUMBER(C1623)),NOT(ISNUMBER(AB1623))),"",IF(AG1623&lt;&gt;"",AG1623,AB1623)-C1623)</f>
        <v/>
      </c>
      <c r="AT1623" s="217" t="n"/>
      <c r="AU1623" s="223">
        <f>IF($B1623="","",TEXT($A1623,"yyyymmdd")&amp;"_P"&amp;$C1623&amp;"_C"&amp;$F1623&amp;"_"&amp;TRIM(RIGHT(SUBSTITUTE(TRIM(SUBSTITUTE($L1623,CHAR(160)," "))," ",REPT(" ",60)),60))&amp;IF($P1623="","","-"&amp;TRIM(RIGHT(SUBSTITUTE(TRIM(SUBSTITUTE($P1623,CHAR(160)," "))," ",REPT(" ",60)),60)))&amp;IF($T1623="","","-"&amp;TRIM(RIGHT(SUBSTITUTE(TRIM(SUBSTITUTE($T1623,CHAR(160)," "))," ",REPT(" ",60)),60)))&amp;".jpg")</f>
        <v/>
      </c>
    </row>
    <row r="1624" ht="42" customHeight="1">
      <c r="A1624" s="173" t="n">
        <v>32782</v>
      </c>
      <c r="B1624" s="220" t="inlineStr">
        <is>
          <t>Tooheys 1000 1 October, 1989</t>
        </is>
      </c>
      <c r="C1624" s="220" t="n">
        <v>20</v>
      </c>
      <c r="D1624" s="220" t="inlineStr">
        <is>
          <t>A</t>
        </is>
      </c>
      <c r="E1624" s="220" t="n">
        <v>17</v>
      </c>
      <c r="F1624" s="220" t="n">
        <v>30</v>
      </c>
      <c r="G1624" s="220" t="inlineStr">
        <is>
          <t>Peter Jackson Racing</t>
        </is>
      </c>
      <c r="H1624" s="220" t="n"/>
      <c r="I1624" s="220" t="n"/>
      <c r="J1624" s="220" t="inlineStr">
        <is>
          <t>Ford Sierra RS500</t>
        </is>
      </c>
      <c r="K1624" s="220" t="inlineStr">
        <is>
          <t>1993 tc L4</t>
        </is>
      </c>
      <c r="L1624" s="220" t="inlineStr">
        <is>
          <t>Glenn Seton</t>
        </is>
      </c>
      <c r="M1624" s="220" t="inlineStr">
        <is>
          <t>AUS</t>
        </is>
      </c>
      <c r="N1624" s="687">
        <f>_xlfn.LET(_xlpm.d,_xlfn.XLOOKUP(L1624,'[1]Birth Dates'!$A:$A,'[1]Birth Dates'!$B:$B,"",0),IF(_xlpm.d=0,"",_xlpm.d))</f>
        <v/>
      </c>
      <c r="O1624" s="220">
        <f>IF(OR(N1624="",A1624="",NOT(ISNUMBER(N1624)),N1624&gt;A1624),"",DATEDIF(N1624,A1624,"Y")&amp;" years, "&amp;DATEDIF(N1624,A1624,"YM")&amp;" months, "&amp;DATEDIF(N1624,A1624,"MD")&amp;" days")</f>
        <v/>
      </c>
      <c r="P1624" s="220" t="inlineStr">
        <is>
          <t>John Goss</t>
        </is>
      </c>
      <c r="Q1624" s="220" t="inlineStr">
        <is>
          <t>AUS</t>
        </is>
      </c>
      <c r="R1624" s="687">
        <f>_xlfn.LET(_xlpm.d,_xlfn.XLOOKUP(P1624,'[1]Birth Dates'!$A:$A,'[1]Birth Dates'!$B:$B,"",0),IF(_xlpm.d=0,"",_xlpm.d))</f>
        <v/>
      </c>
      <c r="S1624" s="220">
        <f>IF(OR(R1624="",A1624="",NOT(ISNUMBER(R1624)),R1624&gt;A1624),"",DATEDIF(R1624,A1624,"Y")&amp;" years, "&amp;DATEDIF(R1624,A1624,"YM")&amp;" months, "&amp;DATEDIF(R1624,A1624,"MD")&amp;" days")</f>
        <v/>
      </c>
      <c r="T1624" s="220" t="inlineStr">
        <is>
          <t>Tony Noske</t>
        </is>
      </c>
      <c r="U1624" s="220" t="inlineStr">
        <is>
          <t>AUS</t>
        </is>
      </c>
      <c r="V1624" s="687">
        <f>_xlfn.LET(_xlpm.d,_xlfn.XLOOKUP(T1624,'[1]Birth Dates'!$A:$A,'[1]Birth Dates'!$B:$B,"",0),IF(_xlpm.d=0,"",_xlpm.d))</f>
        <v/>
      </c>
      <c r="W1624" s="220">
        <f>IF(OR(V1624="",A1624="",NOT(ISNUMBER(V1624)),V1624&gt;A1624),"",DATEDIF(V1624,A1624,"Y")&amp;" years, "&amp;DATEDIF(V1624,A1624,"YM")&amp;" months, "&amp;DATEDIF(V1624,A1624,"MD")&amp;" days")</f>
        <v/>
      </c>
      <c r="X1624" s="220" t="n"/>
      <c r="Y1624" s="220" t="n"/>
      <c r="Z1624" s="220" t="n"/>
      <c r="AA1624" s="220" t="n"/>
      <c r="AB1624" s="220" t="n">
        <v>17</v>
      </c>
      <c r="AC1624" s="220" t="n"/>
      <c r="AD1624" s="220" t="n"/>
      <c r="AE1624" s="577" t="inlineStr">
        <is>
          <t>2:21.4400</t>
        </is>
      </c>
      <c r="AF1624" s="418">
        <f>IF(OR(AE1624="",AE1624="",AE1624=0),"",6.213/(AE1624*24))</f>
        <v/>
      </c>
      <c r="AG1624" s="251" t="n"/>
      <c r="AH1624" s="577" t="inlineStr"/>
      <c r="AI1624" s="418">
        <f>IF(OR(AH1624="",AH1624="",AH1624=0),"",6.213/(AH1624*24))</f>
        <v/>
      </c>
      <c r="AJ1624" s="175">
        <f>IF(AND(ISNUMBER(AB1624),ISNUMBER(AG1624)),AB1624-AG1624,"")</f>
        <v/>
      </c>
      <c r="AK1624" s="220" t="n"/>
      <c r="AL1624" s="220" t="n">
        <v>140</v>
      </c>
      <c r="AM1624" s="523" t="n">
        <v>0.2727099537037037</v>
      </c>
      <c r="AN1624" s="671">
        <f>IF(OR(AL1624="",AM1624="",AM1624=0),"",AL1624*6.213/(AM1624*24))</f>
        <v/>
      </c>
      <c r="AO1624" s="477">
        <f>IF(AND(AL1624=AL1623,AM1624&lt;&gt;"",AM1623&lt;&gt;""),AM1624-AM1623,"")</f>
        <v/>
      </c>
      <c r="AP1624" s="220" t="n"/>
      <c r="AQ1624" s="577" t="inlineStr"/>
      <c r="AR1624" s="439">
        <f>IF(OR(AQ1624="",AQ1624="",AQ1624=0),"",6.213/(AQ1624*24))</f>
        <v/>
      </c>
      <c r="AS1624" s="436">
        <f>IF(OR(NOT(ISNUMBER(C1624)),NOT(ISNUMBER(AB1624))),"",IF(AG1624&lt;&gt;"",AG1624,AB1624)-C1624)</f>
        <v/>
      </c>
      <c r="AT1624" s="217" t="n"/>
      <c r="AU1624" s="223">
        <f>IF($B1624="","",TEXT($A1624,"yyyymmdd")&amp;"_P"&amp;$C1624&amp;"_C"&amp;$F1624&amp;"_"&amp;TRIM(RIGHT(SUBSTITUTE(TRIM(SUBSTITUTE($L1624,CHAR(160)," "))," ",REPT(" ",60)),60))&amp;IF($P1624="","","-"&amp;TRIM(RIGHT(SUBSTITUTE(TRIM(SUBSTITUTE($P1624,CHAR(160)," "))," ",REPT(" ",60)),60)))&amp;IF($T1624="","","-"&amp;TRIM(RIGHT(SUBSTITUTE(TRIM(SUBSTITUTE($T1624,CHAR(160)," "))," ",REPT(" ",60)),60)))&amp;".jpg")</f>
        <v/>
      </c>
    </row>
    <row r="1625" ht="42" customHeight="1">
      <c r="A1625" s="173" t="n">
        <v>32782</v>
      </c>
      <c r="B1625" s="220" t="inlineStr">
        <is>
          <t>Tooheys 1000 1 October, 1989</t>
        </is>
      </c>
      <c r="C1625" s="220" t="n">
        <v>21</v>
      </c>
      <c r="D1625" s="220" t="inlineStr">
        <is>
          <t>A</t>
        </is>
      </c>
      <c r="E1625" s="220" t="n">
        <v>18</v>
      </c>
      <c r="F1625" s="220" t="n">
        <v>60</v>
      </c>
      <c r="G1625" s="220" t="inlineStr">
        <is>
          <t>Scotty Taylor</t>
        </is>
      </c>
      <c r="H1625" s="220" t="n"/>
      <c r="I1625" s="220" t="n"/>
      <c r="J1625" s="220" t="inlineStr">
        <is>
          <t>Mitsubishi Starion</t>
        </is>
      </c>
      <c r="K1625" s="220" t="inlineStr">
        <is>
          <t>1998 tc L4</t>
        </is>
      </c>
      <c r="L1625" s="220" t="inlineStr">
        <is>
          <t>Alan "Scotty" Taylor</t>
        </is>
      </c>
      <c r="M1625" s="220" t="inlineStr">
        <is>
          <t>AUS</t>
        </is>
      </c>
      <c r="N1625" s="687">
        <f>_xlfn.LET(_xlpm.d,_xlfn.XLOOKUP(L1625,'[1]Birth Dates'!$A:$A,'[1]Birth Dates'!$B:$B,"",0),IF(_xlpm.d=0,"",_xlpm.d))</f>
        <v/>
      </c>
      <c r="O1625" s="220">
        <f>IF(OR(N1625="",A1625="",NOT(ISNUMBER(N1625)),N1625&gt;A1625),"",DATEDIF(N1625,A1625,"Y")&amp;" years, "&amp;DATEDIF(N1625,A1625,"YM")&amp;" months, "&amp;DATEDIF(N1625,A1625,"MD")&amp;" days")</f>
        <v/>
      </c>
      <c r="P1625" s="220" t="inlineStr">
        <is>
          <t>Roger Hurd</t>
        </is>
      </c>
      <c r="Q1625" s="220" t="inlineStr">
        <is>
          <t>AUS</t>
        </is>
      </c>
      <c r="R1625" s="687">
        <f>_xlfn.LET(_xlpm.d,_xlfn.XLOOKUP(P1625,'[1]Birth Dates'!$A:$A,'[1]Birth Dates'!$B:$B,"",0),IF(_xlpm.d=0,"",_xlpm.d))</f>
        <v/>
      </c>
      <c r="S1625" s="220">
        <f>IF(OR(R1625="",A1625="",NOT(ISNUMBER(R1625)),R1625&gt;A1625),"",DATEDIF(R1625,A1625,"Y")&amp;" years, "&amp;DATEDIF(R1625,A1625,"YM")&amp;" months, "&amp;DATEDIF(R1625,A1625,"MD")&amp;" days")</f>
        <v/>
      </c>
      <c r="T1625" s="220" t="n"/>
      <c r="U1625" s="220" t="n"/>
      <c r="V1625" s="687">
        <f>_xlfn.LET(_xlpm.d,_xlfn.XLOOKUP(T1625,'[1]Birth Dates'!$A:$A,'[1]Birth Dates'!$B:$B,"",0),IF(_xlpm.d=0,"",_xlpm.d))</f>
        <v/>
      </c>
      <c r="W1625" s="220">
        <f>IF(OR(V1625="",A1625="",NOT(ISNUMBER(V1625)),V1625&gt;A1625),"",DATEDIF(V1625,A1625,"Y")&amp;" years, "&amp;DATEDIF(V1625,A1625,"YM")&amp;" months, "&amp;DATEDIF(V1625,A1625,"MD")&amp;" days")</f>
        <v/>
      </c>
      <c r="X1625" s="220" t="n"/>
      <c r="Y1625" s="220" t="n"/>
      <c r="Z1625" s="220" t="n"/>
      <c r="AA1625" s="220" t="n"/>
      <c r="AB1625" s="220" t="n">
        <v>44</v>
      </c>
      <c r="AC1625" s="220" t="n"/>
      <c r="AD1625" s="220" t="n"/>
      <c r="AE1625" s="577" t="inlineStr">
        <is>
          <t>2:35.4600</t>
        </is>
      </c>
      <c r="AF1625" s="418">
        <f>IF(OR(AE1625="",AE1625="",AE1625=0),"",6.213/(AE1625*24))</f>
        <v/>
      </c>
      <c r="AG1625" s="251" t="n"/>
      <c r="AH1625" s="577" t="inlineStr"/>
      <c r="AI1625" s="418">
        <f>IF(OR(AH1625="",AH1625="",AH1625=0),"",6.213/(AH1625*24))</f>
        <v/>
      </c>
      <c r="AJ1625" s="175">
        <f>IF(AND(ISNUMBER(AB1625),ISNUMBER(AG1625)),AB1625-AG1625,"")</f>
        <v/>
      </c>
      <c r="AK1625" s="220" t="n"/>
      <c r="AL1625" s="220" t="n">
        <v>139</v>
      </c>
      <c r="AM1625" s="523" t="n">
        <v>0.2717331018518518</v>
      </c>
      <c r="AN1625" s="671">
        <f>IF(OR(AL1625="",AM1625="",AM1625=0),"",AL1625*6.213/(AM1625*24))</f>
        <v/>
      </c>
      <c r="AO1625" s="477">
        <f>IF(AND(AL1625=AL1624,AM1625&lt;&gt;"",AM1624&lt;&gt;""),AM1625-AM1624,"")</f>
        <v/>
      </c>
      <c r="AP1625" s="220" t="n"/>
      <c r="AQ1625" s="577" t="inlineStr"/>
      <c r="AR1625" s="439">
        <f>IF(OR(AQ1625="",AQ1625="",AQ1625=0),"",6.213/(AQ1625*24))</f>
        <v/>
      </c>
      <c r="AS1625" s="436">
        <f>IF(OR(NOT(ISNUMBER(C1625)),NOT(ISNUMBER(AB1625))),"",IF(AG1625&lt;&gt;"",AG1625,AB1625)-C1625)</f>
        <v/>
      </c>
      <c r="AT1625" s="217" t="n"/>
      <c r="AU1625" s="223">
        <f>IF($B1625="","",TEXT($A1625,"yyyymmdd")&amp;"_P"&amp;$C1625&amp;"_C"&amp;$F1625&amp;"_"&amp;TRIM(RIGHT(SUBSTITUTE(TRIM(SUBSTITUTE($L1625,CHAR(160)," "))," ",REPT(" ",60)),60))&amp;IF($P1625="","","-"&amp;TRIM(RIGHT(SUBSTITUTE(TRIM(SUBSTITUTE($P1625,CHAR(160)," "))," ",REPT(" ",60)),60)))&amp;IF($T1625="","","-"&amp;TRIM(RIGHT(SUBSTITUTE(TRIM(SUBSTITUTE($T1625,CHAR(160)," "))," ",REPT(" ",60)),60)))&amp;".jpg")</f>
        <v/>
      </c>
    </row>
    <row r="1626" ht="42" customHeight="1">
      <c r="A1626" s="173" t="n">
        <v>32782</v>
      </c>
      <c r="B1626" s="220" t="inlineStr">
        <is>
          <t>Tooheys 1000 1 October, 1989</t>
        </is>
      </c>
      <c r="C1626" s="220" t="n">
        <v>22</v>
      </c>
      <c r="D1626" s="220" t="inlineStr">
        <is>
          <t>A</t>
        </is>
      </c>
      <c r="E1626" s="220" t="n">
        <v>19</v>
      </c>
      <c r="F1626" s="220" t="n">
        <v>54</v>
      </c>
      <c r="G1626" s="220" t="inlineStr">
        <is>
          <t>Clive Smith</t>
        </is>
      </c>
      <c r="H1626" s="220" t="n"/>
      <c r="I1626" s="220" t="n"/>
      <c r="J1626" s="220" t="inlineStr">
        <is>
          <t>Nissan Skyline DR30</t>
        </is>
      </c>
      <c r="K1626" s="220" t="inlineStr">
        <is>
          <t>1990 tc L4</t>
        </is>
      </c>
      <c r="L1626" s="220" t="inlineStr">
        <is>
          <t>Clive Smith</t>
        </is>
      </c>
      <c r="M1626" s="220" t="inlineStr">
        <is>
          <t>AUS</t>
        </is>
      </c>
      <c r="N1626" s="687">
        <f>_xlfn.LET(_xlpm.d,_xlfn.XLOOKUP(L1626,'[1]Birth Dates'!$A:$A,'[1]Birth Dates'!$B:$B,"",0),IF(_xlpm.d=0,"",_xlpm.d))</f>
        <v/>
      </c>
      <c r="O1626" s="220">
        <f>IF(OR(N1626="",A1626="",NOT(ISNUMBER(N1626)),N1626&gt;A1626),"",DATEDIF(N1626,A1626,"Y")&amp;" years, "&amp;DATEDIF(N1626,A1626,"YM")&amp;" months, "&amp;DATEDIF(N1626,A1626,"MD")&amp;" days")</f>
        <v/>
      </c>
      <c r="P1626" s="220" t="inlineStr">
        <is>
          <t>Paul Trevethan</t>
        </is>
      </c>
      <c r="Q1626" s="220" t="inlineStr">
        <is>
          <t>AUS</t>
        </is>
      </c>
      <c r="R1626" s="687">
        <f>_xlfn.LET(_xlpm.d,_xlfn.XLOOKUP(P1626,'[1]Birth Dates'!$A:$A,'[1]Birth Dates'!$B:$B,"",0),IF(_xlpm.d=0,"",_xlpm.d))</f>
        <v/>
      </c>
      <c r="S1626" s="220">
        <f>IF(OR(R1626="",A1626="",NOT(ISNUMBER(R1626)),R1626&gt;A1626),"",DATEDIF(R1626,A1626,"Y")&amp;" years, "&amp;DATEDIF(R1626,A1626,"YM")&amp;" months, "&amp;DATEDIF(R1626,A1626,"MD")&amp;" days")</f>
        <v/>
      </c>
      <c r="T1626" s="220" t="n"/>
      <c r="U1626" s="220" t="n"/>
      <c r="V1626" s="687">
        <f>_xlfn.LET(_xlpm.d,_xlfn.XLOOKUP(T1626,'[1]Birth Dates'!$A:$A,'[1]Birth Dates'!$B:$B,"",0),IF(_xlpm.d=0,"",_xlpm.d))</f>
        <v/>
      </c>
      <c r="W1626" s="220">
        <f>IF(OR(V1626="",A1626="",NOT(ISNUMBER(V1626)),V1626&gt;A1626),"",DATEDIF(V1626,A1626,"Y")&amp;" years, "&amp;DATEDIF(V1626,A1626,"YM")&amp;" months, "&amp;DATEDIF(V1626,A1626,"MD")&amp;" days")</f>
        <v/>
      </c>
      <c r="X1626" s="220" t="n"/>
      <c r="Y1626" s="220" t="n"/>
      <c r="Z1626" s="220" t="n"/>
      <c r="AA1626" s="220" t="n"/>
      <c r="AB1626" s="220" t="n">
        <v>47</v>
      </c>
      <c r="AC1626" s="220" t="n"/>
      <c r="AD1626" s="220" t="n"/>
      <c r="AE1626" s="577" t="inlineStr">
        <is>
          <t>2:36.5200</t>
        </is>
      </c>
      <c r="AF1626" s="418">
        <f>IF(OR(AE1626="",AE1626="",AE1626=0),"",6.213/(AE1626*24))</f>
        <v/>
      </c>
      <c r="AG1626" s="251" t="n"/>
      <c r="AH1626" s="577" t="inlineStr"/>
      <c r="AI1626" s="418">
        <f>IF(OR(AH1626="",AH1626="",AH1626=0),"",6.213/(AH1626*24))</f>
        <v/>
      </c>
      <c r="AJ1626" s="175">
        <f>IF(AND(ISNUMBER(AB1626),ISNUMBER(AG1626)),AB1626-AG1626,"")</f>
        <v/>
      </c>
      <c r="AK1626" s="220" t="n"/>
      <c r="AL1626" s="220" t="n">
        <v>137</v>
      </c>
      <c r="AM1626" s="523" t="n">
        <v>0.2720537037037037</v>
      </c>
      <c r="AN1626" s="671">
        <f>IF(OR(AL1626="",AM1626="",AM1626=0),"",AL1626*6.213/(AM1626*24))</f>
        <v/>
      </c>
      <c r="AO1626" s="477">
        <f>IF(AND(AL1626=AL1625,AM1626&lt;&gt;"",AM1625&lt;&gt;""),AM1626-AM1625,"")</f>
        <v/>
      </c>
      <c r="AP1626" s="220" t="n"/>
      <c r="AQ1626" s="577" t="inlineStr"/>
      <c r="AR1626" s="439">
        <f>IF(OR(AQ1626="",AQ1626="",AQ1626=0),"",6.213/(AQ1626*24))</f>
        <v/>
      </c>
      <c r="AS1626" s="436">
        <f>IF(OR(NOT(ISNUMBER(C1626)),NOT(ISNUMBER(AB1626))),"",IF(AG1626&lt;&gt;"",AG1626,AB1626)-C1626)</f>
        <v/>
      </c>
      <c r="AT1626" s="217" t="n"/>
      <c r="AU1626" s="223">
        <f>IF($B1626="","",TEXT($A1626,"yyyymmdd")&amp;"_P"&amp;$C1626&amp;"_C"&amp;$F1626&amp;"_"&amp;TRIM(RIGHT(SUBSTITUTE(TRIM(SUBSTITUTE($L1626,CHAR(160)," "))," ",REPT(" ",60)),60))&amp;IF($P1626="","","-"&amp;TRIM(RIGHT(SUBSTITUTE(TRIM(SUBSTITUTE($P1626,CHAR(160)," "))," ",REPT(" ",60)),60)))&amp;IF($T1626="","","-"&amp;TRIM(RIGHT(SUBSTITUTE(TRIM(SUBSTITUTE($T1626,CHAR(160)," "))," ",REPT(" ",60)),60)))&amp;".jpg")</f>
        <v/>
      </c>
    </row>
    <row r="1627" ht="42" customHeight="1">
      <c r="A1627" s="173" t="n">
        <v>32782</v>
      </c>
      <c r="B1627" s="220" t="inlineStr">
        <is>
          <t>Tooheys 1000 1 October, 1989</t>
        </is>
      </c>
      <c r="C1627" s="220" t="n">
        <v>23</v>
      </c>
      <c r="D1627" s="220" t="inlineStr">
        <is>
          <t>C</t>
        </is>
      </c>
      <c r="E1627" s="220" t="n">
        <v>3</v>
      </c>
      <c r="F1627" s="220" t="n">
        <v>78</v>
      </c>
      <c r="G1627" s="220" t="inlineStr">
        <is>
          <t>Team Madison Racing</t>
        </is>
      </c>
      <c r="H1627" s="220" t="n"/>
      <c r="I1627" s="220" t="n"/>
      <c r="J1627" s="220" t="inlineStr">
        <is>
          <t>Toyota Corolla</t>
        </is>
      </c>
      <c r="K1627" s="220" t="inlineStr">
        <is>
          <t>1587 L4</t>
        </is>
      </c>
      <c r="L1627" s="220" t="inlineStr">
        <is>
          <t>Michael Adcock</t>
        </is>
      </c>
      <c r="M1627" s="220" t="inlineStr">
        <is>
          <t>AUS</t>
        </is>
      </c>
      <c r="N1627" s="687">
        <f>_xlfn.LET(_xlpm.d,_xlfn.XLOOKUP(L1627,'[1]Birth Dates'!$A:$A,'[1]Birth Dates'!$B:$B,"",0),IF(_xlpm.d=0,"",_xlpm.d))</f>
        <v/>
      </c>
      <c r="O1627" s="220">
        <f>IF(OR(N1627="",A1627="",NOT(ISNUMBER(N1627)),N1627&gt;A1627),"",DATEDIF(N1627,A1627,"Y")&amp;" years, "&amp;DATEDIF(N1627,A1627,"YM")&amp;" months, "&amp;DATEDIF(N1627,A1627,"MD")&amp;" days")</f>
        <v/>
      </c>
      <c r="P1627" s="220" t="inlineStr">
        <is>
          <t>Geoffrey Full</t>
        </is>
      </c>
      <c r="Q1627" s="220" t="inlineStr">
        <is>
          <t>AUS</t>
        </is>
      </c>
      <c r="R1627" s="687">
        <f>_xlfn.LET(_xlpm.d,_xlfn.XLOOKUP(P1627,'[1]Birth Dates'!$A:$A,'[1]Birth Dates'!$B:$B,"",0),IF(_xlpm.d=0,"",_xlpm.d))</f>
        <v/>
      </c>
      <c r="S1627" s="220">
        <f>IF(OR(R1627="",A1627="",NOT(ISNUMBER(R1627)),R1627&gt;A1627),"",DATEDIF(R1627,A1627,"Y")&amp;" years, "&amp;DATEDIF(R1627,A1627,"YM")&amp;" months, "&amp;DATEDIF(R1627,A1627,"MD")&amp;" days")</f>
        <v/>
      </c>
      <c r="T1627" s="220" t="n"/>
      <c r="U1627" s="220" t="n"/>
      <c r="V1627" s="687">
        <f>_xlfn.LET(_xlpm.d,_xlfn.XLOOKUP(T1627,'[1]Birth Dates'!$A:$A,'[1]Birth Dates'!$B:$B,"",0),IF(_xlpm.d=0,"",_xlpm.d))</f>
        <v/>
      </c>
      <c r="W1627" s="220">
        <f>IF(OR(V1627="",A1627="",NOT(ISNUMBER(V1627)),V1627&gt;A1627),"",DATEDIF(V1627,A1627,"Y")&amp;" years, "&amp;DATEDIF(V1627,A1627,"YM")&amp;" months, "&amp;DATEDIF(V1627,A1627,"MD")&amp;" days")</f>
        <v/>
      </c>
      <c r="X1627" s="220" t="n"/>
      <c r="Y1627" s="220" t="n"/>
      <c r="Z1627" s="220" t="n"/>
      <c r="AA1627" s="220" t="n"/>
      <c r="AB1627" s="220" t="n">
        <v>53</v>
      </c>
      <c r="AC1627" s="220" t="n"/>
      <c r="AD1627" s="220" t="n"/>
      <c r="AE1627" s="577" t="inlineStr">
        <is>
          <t>2:45.5400</t>
        </is>
      </c>
      <c r="AF1627" s="418">
        <f>IF(OR(AE1627="",AE1627="",AE1627=0),"",6.213/(AE1627*24))</f>
        <v/>
      </c>
      <c r="AG1627" s="251" t="n"/>
      <c r="AH1627" s="577" t="inlineStr"/>
      <c r="AI1627" s="418">
        <f>IF(OR(AH1627="",AH1627="",AH1627=0),"",6.213/(AH1627*24))</f>
        <v/>
      </c>
      <c r="AJ1627" s="175">
        <f>IF(AND(ISNUMBER(AB1627),ISNUMBER(AG1627)),AB1627-AG1627,"")</f>
        <v/>
      </c>
      <c r="AK1627" s="220" t="n"/>
      <c r="AL1627" s="220" t="n">
        <v>136</v>
      </c>
      <c r="AM1627" s="523" t="n">
        <v>0.2720972222222222</v>
      </c>
      <c r="AN1627" s="671">
        <f>IF(OR(AL1627="",AM1627="",AM1627=0),"",AL1627*6.213/(AM1627*24))</f>
        <v/>
      </c>
      <c r="AO1627" s="477">
        <f>IF(AND(AL1627=AL1626,AM1627&lt;&gt;"",AM1626&lt;&gt;""),AM1627-AM1626,"")</f>
        <v/>
      </c>
      <c r="AP1627" s="220" t="n"/>
      <c r="AQ1627" s="577" t="inlineStr"/>
      <c r="AR1627" s="439">
        <f>IF(OR(AQ1627="",AQ1627="",AQ1627=0),"",6.213/(AQ1627*24))</f>
        <v/>
      </c>
      <c r="AS1627" s="436">
        <f>IF(OR(NOT(ISNUMBER(C1627)),NOT(ISNUMBER(AB1627))),"",IF(AG1627&lt;&gt;"",AG1627,AB1627)-C1627)</f>
        <v/>
      </c>
      <c r="AT1627" s="217" t="n"/>
      <c r="AU1627" s="223">
        <f>IF($B1627="","",TEXT($A1627,"yyyymmdd")&amp;"_P"&amp;$C1627&amp;"_C"&amp;$F1627&amp;"_"&amp;TRIM(RIGHT(SUBSTITUTE(TRIM(SUBSTITUTE($L1627,CHAR(160)," "))," ",REPT(" ",60)),60))&amp;IF($P1627="","","-"&amp;TRIM(RIGHT(SUBSTITUTE(TRIM(SUBSTITUTE($P1627,CHAR(160)," "))," ",REPT(" ",60)),60)))&amp;IF($T1627="","","-"&amp;TRIM(RIGHT(SUBSTITUTE(TRIM(SUBSTITUTE($T1627,CHAR(160)," "))," ",REPT(" ",60)),60)))&amp;".jpg")</f>
        <v/>
      </c>
    </row>
    <row r="1628" ht="42" customHeight="1">
      <c r="A1628" s="173" t="n">
        <v>32782</v>
      </c>
      <c r="B1628" s="220" t="inlineStr">
        <is>
          <t>Tooheys 1000 1 October, 1989</t>
        </is>
      </c>
      <c r="C1628" s="220" t="n">
        <v>24</v>
      </c>
      <c r="D1628" s="220" t="inlineStr">
        <is>
          <t>B</t>
        </is>
      </c>
      <c r="E1628" s="220" t="n">
        <v>2</v>
      </c>
      <c r="F1628" s="220" t="n">
        <v>49</v>
      </c>
      <c r="G1628" s="220" t="inlineStr">
        <is>
          <t>David Sala</t>
        </is>
      </c>
      <c r="H1628" s="220" t="n"/>
      <c r="I1628" s="220" t="n"/>
      <c r="J1628" s="220" t="inlineStr">
        <is>
          <t>Nissan Gazelle</t>
        </is>
      </c>
      <c r="K1628" s="220" t="inlineStr">
        <is>
          <t>1990 L4</t>
        </is>
      </c>
      <c r="L1628" s="220" t="inlineStr">
        <is>
          <t>Ross Burbidge</t>
        </is>
      </c>
      <c r="M1628" s="220" t="inlineStr">
        <is>
          <t>AUS</t>
        </is>
      </c>
      <c r="N1628" s="687">
        <f>_xlfn.LET(_xlpm.d,_xlfn.XLOOKUP(L1628,'[1]Birth Dates'!$A:$A,'[1]Birth Dates'!$B:$B,"",0),IF(_xlpm.d=0,"",_xlpm.d))</f>
        <v/>
      </c>
      <c r="O1628" s="220">
        <f>IF(OR(N1628="",A1628="",NOT(ISNUMBER(N1628)),N1628&gt;A1628),"",DATEDIF(N1628,A1628,"Y")&amp;" years, "&amp;DATEDIF(N1628,A1628,"YM")&amp;" months, "&amp;DATEDIF(N1628,A1628,"MD")&amp;" days")</f>
        <v/>
      </c>
      <c r="P1628" s="220" t="inlineStr">
        <is>
          <t>Steve Williams</t>
        </is>
      </c>
      <c r="Q1628" s="220" t="inlineStr">
        <is>
          <t>AUS</t>
        </is>
      </c>
      <c r="R1628" s="687">
        <f>_xlfn.LET(_xlpm.d,_xlfn.XLOOKUP(P1628,'[1]Birth Dates'!$A:$A,'[1]Birth Dates'!$B:$B,"",0),IF(_xlpm.d=0,"",_xlpm.d))</f>
        <v/>
      </c>
      <c r="S1628" s="220">
        <f>IF(OR(R1628="",A1628="",NOT(ISNUMBER(R1628)),R1628&gt;A1628),"",DATEDIF(R1628,A1628,"Y")&amp;" years, "&amp;DATEDIF(R1628,A1628,"YM")&amp;" months, "&amp;DATEDIF(R1628,A1628,"MD")&amp;" days")</f>
        <v/>
      </c>
      <c r="T1628" s="220" t="n"/>
      <c r="U1628" s="220" t="n"/>
      <c r="V1628" s="687">
        <f>_xlfn.LET(_xlpm.d,_xlfn.XLOOKUP(T1628,'[1]Birth Dates'!$A:$A,'[1]Birth Dates'!$B:$B,"",0),IF(_xlpm.d=0,"",_xlpm.d))</f>
        <v/>
      </c>
      <c r="W1628" s="220">
        <f>IF(OR(V1628="",A1628="",NOT(ISNUMBER(V1628)),V1628&gt;A1628),"",DATEDIF(V1628,A1628,"Y")&amp;" years, "&amp;DATEDIF(V1628,A1628,"YM")&amp;" months, "&amp;DATEDIF(V1628,A1628,"MD")&amp;" days")</f>
        <v/>
      </c>
      <c r="X1628" s="220" t="n"/>
      <c r="Y1628" s="220" t="n"/>
      <c r="Z1628" s="220" t="n"/>
      <c r="AA1628" s="220" t="n"/>
      <c r="AB1628" s="220" t="n">
        <v>50</v>
      </c>
      <c r="AC1628" s="220" t="n"/>
      <c r="AD1628" s="220" t="n"/>
      <c r="AE1628" s="595" t="inlineStr">
        <is>
          <t>2:41.0000</t>
        </is>
      </c>
      <c r="AF1628" s="418">
        <f>IF(OR(AE1628="",AE1628="",AE1628=0),"",6.213/(AE1628*24))</f>
        <v/>
      </c>
      <c r="AG1628" s="251" t="n"/>
      <c r="AH1628" s="577" t="inlineStr"/>
      <c r="AI1628" s="418">
        <f>IF(OR(AH1628="",AH1628="",AH1628=0),"",6.213/(AH1628*24))</f>
        <v/>
      </c>
      <c r="AJ1628" s="175">
        <f>IF(AND(ISNUMBER(AB1628),ISNUMBER(AG1628)),AB1628-AG1628,"")</f>
        <v/>
      </c>
      <c r="AK1628" s="220" t="n"/>
      <c r="AL1628" s="220" t="n">
        <v>134</v>
      </c>
      <c r="AM1628" s="523" t="n">
        <v>0.2730349537037037</v>
      </c>
      <c r="AN1628" s="671">
        <f>IF(OR(AL1628="",AM1628="",AM1628=0),"",AL1628*6.213/(AM1628*24))</f>
        <v/>
      </c>
      <c r="AO1628" s="477">
        <f>IF(AND(AL1628=AL1627,AM1628&lt;&gt;"",AM1627&lt;&gt;""),AM1628-AM1627,"")</f>
        <v/>
      </c>
      <c r="AP1628" s="220" t="n"/>
      <c r="AQ1628" s="577" t="inlineStr"/>
      <c r="AR1628" s="439">
        <f>IF(OR(AQ1628="",AQ1628="",AQ1628=0),"",6.213/(AQ1628*24))</f>
        <v/>
      </c>
      <c r="AS1628" s="436">
        <f>IF(OR(NOT(ISNUMBER(C1628)),NOT(ISNUMBER(AB1628))),"",IF(AG1628&lt;&gt;"",AG1628,AB1628)-C1628)</f>
        <v/>
      </c>
      <c r="AT1628" s="217" t="n"/>
      <c r="AU1628" s="223">
        <f>IF($B1628="","",TEXT($A1628,"yyyymmdd")&amp;"_P"&amp;$C1628&amp;"_C"&amp;$F1628&amp;"_"&amp;TRIM(RIGHT(SUBSTITUTE(TRIM(SUBSTITUTE($L1628,CHAR(160)," "))," ",REPT(" ",60)),60))&amp;IF($P1628="","","-"&amp;TRIM(RIGHT(SUBSTITUTE(TRIM(SUBSTITUTE($P1628,CHAR(160)," "))," ",REPT(" ",60)),60)))&amp;IF($T1628="","","-"&amp;TRIM(RIGHT(SUBSTITUTE(TRIM(SUBSTITUTE($T1628,CHAR(160)," "))," ",REPT(" ",60)),60)))&amp;".jpg")</f>
        <v/>
      </c>
    </row>
    <row r="1629" ht="42" customHeight="1">
      <c r="A1629" s="173" t="n">
        <v>32782</v>
      </c>
      <c r="B1629" s="220" t="inlineStr">
        <is>
          <t>Tooheys 1000 1 October, 1989</t>
        </is>
      </c>
      <c r="C1629" s="220" t="n">
        <v>25</v>
      </c>
      <c r="D1629" s="220" t="inlineStr">
        <is>
          <t>A</t>
        </is>
      </c>
      <c r="E1629" s="220" t="n">
        <v>20</v>
      </c>
      <c r="F1629" s="220" t="n">
        <v>38</v>
      </c>
      <c r="G1629" s="220" t="inlineStr">
        <is>
          <t>Mulvihill Motorsport</t>
        </is>
      </c>
      <c r="H1629" s="220" t="n"/>
      <c r="I1629" s="220" t="n"/>
      <c r="J1629" s="220" t="inlineStr">
        <is>
          <t>Holden Commodore VL</t>
        </is>
      </c>
      <c r="K1629" s="220" t="inlineStr">
        <is>
          <t>4980 V8</t>
        </is>
      </c>
      <c r="L1629" s="220" t="inlineStr">
        <is>
          <t>Tony Mulvihill</t>
        </is>
      </c>
      <c r="M1629" s="220" t="inlineStr">
        <is>
          <t>AUS</t>
        </is>
      </c>
      <c r="N1629" s="687">
        <f>_xlfn.LET(_xlpm.d,_xlfn.XLOOKUP(L1629,'[1]Birth Dates'!$A:$A,'[1]Birth Dates'!$B:$B,"",0),IF(_xlpm.d=0,"",_xlpm.d))</f>
        <v/>
      </c>
      <c r="O1629" s="220">
        <f>IF(OR(N1629="",A1629="",NOT(ISNUMBER(N1629)),N1629&gt;A1629),"",DATEDIF(N1629,A1629,"Y")&amp;" years, "&amp;DATEDIF(N1629,A1629,"YM")&amp;" months, "&amp;DATEDIF(N1629,A1629,"MD")&amp;" days")</f>
        <v/>
      </c>
      <c r="P1629" s="220" t="inlineStr">
        <is>
          <t>Glenn McIntyre</t>
        </is>
      </c>
      <c r="Q1629" s="220" t="inlineStr">
        <is>
          <t>NZL</t>
        </is>
      </c>
      <c r="R1629" s="687">
        <f>_xlfn.LET(_xlpm.d,_xlfn.XLOOKUP(P1629,'[1]Birth Dates'!$A:$A,'[1]Birth Dates'!$B:$B,"",0),IF(_xlpm.d=0,"",_xlpm.d))</f>
        <v/>
      </c>
      <c r="S1629" s="220">
        <f>IF(OR(R1629="",A1629="",NOT(ISNUMBER(R1629)),R1629&gt;A1629),"",DATEDIF(R1629,A1629,"Y")&amp;" years, "&amp;DATEDIF(R1629,A1629,"YM")&amp;" months, "&amp;DATEDIF(R1629,A1629,"MD")&amp;" days")</f>
        <v/>
      </c>
      <c r="T1629" s="220" t="inlineStr">
        <is>
          <t>Graham Moore</t>
        </is>
      </c>
      <c r="U1629" s="220" t="inlineStr">
        <is>
          <t>AUS</t>
        </is>
      </c>
      <c r="V1629" s="687">
        <f>_xlfn.LET(_xlpm.d,_xlfn.XLOOKUP(T1629,'[1]Birth Dates'!$A:$A,'[1]Birth Dates'!$B:$B,"",0),IF(_xlpm.d=0,"",_xlpm.d))</f>
        <v/>
      </c>
      <c r="W1629" s="220">
        <f>IF(OR(V1629="",A1629="",NOT(ISNUMBER(V1629)),V1629&gt;A1629),"",DATEDIF(V1629,A1629,"Y")&amp;" years, "&amp;DATEDIF(V1629,A1629,"YM")&amp;" months, "&amp;DATEDIF(V1629,A1629,"MD")&amp;" days")</f>
        <v/>
      </c>
      <c r="X1629" s="220" t="n"/>
      <c r="Y1629" s="220" t="n"/>
      <c r="Z1629" s="220" t="n"/>
      <c r="AA1629" s="220" t="n"/>
      <c r="AB1629" s="220" t="n">
        <v>37</v>
      </c>
      <c r="AC1629" s="220" t="n"/>
      <c r="AD1629" s="220" t="n"/>
      <c r="AE1629" s="595" t="inlineStr">
        <is>
          <t>2:29.7400</t>
        </is>
      </c>
      <c r="AF1629" s="418">
        <f>IF(OR(AE1629="",AE1629="",AE1629=0),"",6.213/(AE1629*24))</f>
        <v/>
      </c>
      <c r="AG1629" s="251" t="n"/>
      <c r="AH1629" s="577" t="inlineStr"/>
      <c r="AI1629" s="418">
        <f>IF(OR(AH1629="",AH1629="",AH1629=0),"",6.213/(AH1629*24))</f>
        <v/>
      </c>
      <c r="AJ1629" s="175">
        <f>IF(AND(ISNUMBER(AB1629),ISNUMBER(AG1629)),AB1629-AG1629,"")</f>
        <v/>
      </c>
      <c r="AK1629" s="220" t="n"/>
      <c r="AL1629" s="220" t="n">
        <v>133</v>
      </c>
      <c r="AM1629" s="523" t="n">
        <v>0.271674537037037</v>
      </c>
      <c r="AN1629" s="671">
        <f>IF(OR(AL1629="",AM1629="",AM1629=0),"",AL1629*6.213/(AM1629*24))</f>
        <v/>
      </c>
      <c r="AO1629" s="477">
        <f>IF(AND(AL1629=AL1628,AM1629&lt;&gt;"",AM1628&lt;&gt;""),AM1629-AM1628,"")</f>
        <v/>
      </c>
      <c r="AP1629" s="220" t="n"/>
      <c r="AQ1629" s="577" t="inlineStr"/>
      <c r="AR1629" s="439">
        <f>IF(OR(AQ1629="",AQ1629="",AQ1629=0),"",6.213/(AQ1629*24))</f>
        <v/>
      </c>
      <c r="AS1629" s="436">
        <f>IF(OR(NOT(ISNUMBER(C1629)),NOT(ISNUMBER(AB1629))),"",IF(AG1629&lt;&gt;"",AG1629,AB1629)-C1629)</f>
        <v/>
      </c>
      <c r="AT1629" s="217" t="n"/>
      <c r="AU1629" s="223">
        <f>IF($B1629="","",TEXT($A1629,"yyyymmdd")&amp;"_P"&amp;$C1629&amp;"_C"&amp;$F1629&amp;"_"&amp;TRIM(RIGHT(SUBSTITUTE(TRIM(SUBSTITUTE($L1629,CHAR(160)," "))," ",REPT(" ",60)),60))&amp;IF($P1629="","","-"&amp;TRIM(RIGHT(SUBSTITUTE(TRIM(SUBSTITUTE($P1629,CHAR(160)," "))," ",REPT(" ",60)),60)))&amp;IF($T1629="","","-"&amp;TRIM(RIGHT(SUBSTITUTE(TRIM(SUBSTITUTE($T1629,CHAR(160)," "))," ",REPT(" ",60)),60)))&amp;".jpg")</f>
        <v/>
      </c>
    </row>
    <row r="1630" ht="42" customHeight="1">
      <c r="A1630" s="173" t="n">
        <v>32782</v>
      </c>
      <c r="B1630" s="220" t="inlineStr">
        <is>
          <t>Tooheys 1000 1 October, 1989</t>
        </is>
      </c>
      <c r="C1630" s="220" t="n">
        <v>26</v>
      </c>
      <c r="D1630" s="220" t="inlineStr">
        <is>
          <t>A</t>
        </is>
      </c>
      <c r="E1630" s="220" t="n">
        <v>21</v>
      </c>
      <c r="F1630" s="220" t="n">
        <v>4</v>
      </c>
      <c r="G1630" s="220" t="inlineStr">
        <is>
          <t>Caltex CXT Racing</t>
        </is>
      </c>
      <c r="H1630" s="220" t="n"/>
      <c r="I1630" s="220" t="n"/>
      <c r="J1630" s="220" t="inlineStr">
        <is>
          <t>Ford Sierra RS500</t>
        </is>
      </c>
      <c r="K1630" s="220" t="inlineStr">
        <is>
          <t>1993 tc L4</t>
        </is>
      </c>
      <c r="L1630" s="220" t="inlineStr">
        <is>
          <t>Colin Bond</t>
        </is>
      </c>
      <c r="M1630" s="220" t="inlineStr">
        <is>
          <t>AUS</t>
        </is>
      </c>
      <c r="N1630" s="687">
        <f>_xlfn.LET(_xlpm.d,_xlfn.XLOOKUP(L1630,'[1]Birth Dates'!$A:$A,'[1]Birth Dates'!$B:$B,"",0),IF(_xlpm.d=0,"",_xlpm.d))</f>
        <v/>
      </c>
      <c r="O1630" s="220">
        <f>IF(OR(N1630="",A1630="",NOT(ISNUMBER(N1630)),N1630&gt;A1630),"",DATEDIF(N1630,A1630,"Y")&amp;" years, "&amp;DATEDIF(N1630,A1630,"YM")&amp;" months, "&amp;DATEDIF(N1630,A1630,"MD")&amp;" days")</f>
        <v/>
      </c>
      <c r="P1630" s="220" t="inlineStr">
        <is>
          <t>Bruce Stewart</t>
        </is>
      </c>
      <c r="Q1630" s="220" t="inlineStr">
        <is>
          <t>AUS</t>
        </is>
      </c>
      <c r="R1630" s="687">
        <f>_xlfn.LET(_xlpm.d,_xlfn.XLOOKUP(P1630,'[1]Birth Dates'!$A:$A,'[1]Birth Dates'!$B:$B,"",0),IF(_xlpm.d=0,"",_xlpm.d))</f>
        <v/>
      </c>
      <c r="S1630" s="220">
        <f>IF(OR(R1630="",A1630="",NOT(ISNUMBER(R1630)),R1630&gt;A1630),"",DATEDIF(R1630,A1630,"Y")&amp;" years, "&amp;DATEDIF(R1630,A1630,"YM")&amp;" months, "&amp;DATEDIF(R1630,A1630,"MD")&amp;" days")</f>
        <v/>
      </c>
      <c r="T1630" s="220" t="n"/>
      <c r="U1630" s="220" t="n"/>
      <c r="V1630" s="687">
        <f>_xlfn.LET(_xlpm.d,_xlfn.XLOOKUP(T1630,'[1]Birth Dates'!$A:$A,'[1]Birth Dates'!$B:$B,"",0),IF(_xlpm.d=0,"",_xlpm.d))</f>
        <v/>
      </c>
      <c r="W1630" s="220">
        <f>IF(OR(V1630="",A1630="",NOT(ISNUMBER(V1630)),V1630&gt;A1630),"",DATEDIF(V1630,A1630,"Y")&amp;" years, "&amp;DATEDIF(V1630,A1630,"YM")&amp;" months, "&amp;DATEDIF(V1630,A1630,"MD")&amp;" days")</f>
        <v/>
      </c>
      <c r="X1630" s="220" t="n"/>
      <c r="Y1630" s="220" t="n"/>
      <c r="Z1630" s="220" t="n"/>
      <c r="AA1630" s="220" t="n"/>
      <c r="AB1630" s="220" t="n">
        <v>16</v>
      </c>
      <c r="AC1630" s="220" t="n"/>
      <c r="AD1630" s="220" t="n"/>
      <c r="AE1630" s="595" t="inlineStr">
        <is>
          <t>2:20.4400</t>
        </is>
      </c>
      <c r="AF1630" s="418">
        <f>IF(OR(AE1630="",AE1630="",AE1630=0),"",6.213/(AE1630*24))</f>
        <v/>
      </c>
      <c r="AG1630" s="251" t="n"/>
      <c r="AH1630" s="577" t="inlineStr"/>
      <c r="AI1630" s="418">
        <f>IF(OR(AH1630="",AH1630="",AH1630=0),"",6.213/(AH1630*24))</f>
        <v/>
      </c>
      <c r="AJ1630" s="175">
        <f>IF(AND(ISNUMBER(AB1630),ISNUMBER(AG1630)),AB1630-AG1630,"")</f>
        <v/>
      </c>
      <c r="AK1630" s="220" t="n"/>
      <c r="AL1630" s="220" t="n">
        <v>131</v>
      </c>
      <c r="AM1630" s="523" t="n">
        <v>0.2721979166666667</v>
      </c>
      <c r="AN1630" s="671">
        <f>IF(OR(AL1630="",AM1630="",AM1630=0),"",AL1630*6.213/(AM1630*24))</f>
        <v/>
      </c>
      <c r="AO1630" s="477">
        <f>IF(AND(AL1630=AL1629,AM1630&lt;&gt;"",AM1629&lt;&gt;""),AM1630-AM1629,"")</f>
        <v/>
      </c>
      <c r="AP1630" s="220" t="n"/>
      <c r="AQ1630" s="577" t="inlineStr"/>
      <c r="AR1630" s="439">
        <f>IF(OR(AQ1630="",AQ1630="",AQ1630=0),"",6.213/(AQ1630*24))</f>
        <v/>
      </c>
      <c r="AS1630" s="436">
        <f>IF(OR(NOT(ISNUMBER(C1630)),NOT(ISNUMBER(AB1630))),"",IF(AG1630&lt;&gt;"",AG1630,AB1630)-C1630)</f>
        <v/>
      </c>
      <c r="AT1630" s="217" t="n"/>
      <c r="AU1630" s="223">
        <f>IF($B1630="","",TEXT($A1630,"yyyymmdd")&amp;"_P"&amp;$C1630&amp;"_C"&amp;$F1630&amp;"_"&amp;TRIM(RIGHT(SUBSTITUTE(TRIM(SUBSTITUTE($L1630,CHAR(160)," "))," ",REPT(" ",60)),60))&amp;IF($P1630="","","-"&amp;TRIM(RIGHT(SUBSTITUTE(TRIM(SUBSTITUTE($P1630,CHAR(160)," "))," ",REPT(" ",60)),60)))&amp;IF($T1630="","","-"&amp;TRIM(RIGHT(SUBSTITUTE(TRIM(SUBSTITUTE($T1630,CHAR(160)," "))," ",REPT(" ",60)),60)))&amp;".jpg")</f>
        <v/>
      </c>
    </row>
    <row r="1631" ht="42" customHeight="1">
      <c r="A1631" s="173" t="n">
        <v>32782</v>
      </c>
      <c r="B1631" s="220" t="inlineStr">
        <is>
          <t>Tooheys 1000 1 October, 1989</t>
        </is>
      </c>
      <c r="C1631" s="220" t="n">
        <v>27</v>
      </c>
      <c r="D1631" s="220" t="inlineStr">
        <is>
          <t>A</t>
        </is>
      </c>
      <c r="E1631" s="220" t="n">
        <v>22</v>
      </c>
      <c r="F1631" s="220" t="n">
        <v>48</v>
      </c>
      <c r="G1631" s="220" t="inlineStr">
        <is>
          <t>Mistic Mould Destroyer</t>
        </is>
      </c>
      <c r="H1631" s="220" t="n"/>
      <c r="I1631" s="220" t="n"/>
      <c r="J1631" s="220" t="inlineStr">
        <is>
          <t>Holden Commodore VL</t>
        </is>
      </c>
      <c r="K1631" s="220" t="inlineStr">
        <is>
          <t>4980 V8</t>
        </is>
      </c>
      <c r="L1631" s="220" t="inlineStr">
        <is>
          <t>Wayne Park</t>
        </is>
      </c>
      <c r="M1631" s="220" t="inlineStr">
        <is>
          <t>AUS</t>
        </is>
      </c>
      <c r="N1631" s="687">
        <f>_xlfn.LET(_xlpm.d,_xlfn.XLOOKUP(L1631,'[1]Birth Dates'!$A:$A,'[1]Birth Dates'!$B:$B,"",0),IF(_xlpm.d=0,"",_xlpm.d))</f>
        <v/>
      </c>
      <c r="O1631" s="220">
        <f>IF(OR(N1631="",A1631="",NOT(ISNUMBER(N1631)),N1631&gt;A1631),"",DATEDIF(N1631,A1631,"Y")&amp;" years, "&amp;DATEDIF(N1631,A1631,"YM")&amp;" months, "&amp;DATEDIF(N1631,A1631,"MD")&amp;" days")</f>
        <v/>
      </c>
      <c r="P1631" s="220" t="inlineStr">
        <is>
          <t>John Giddings</t>
        </is>
      </c>
      <c r="Q1631" s="220" t="inlineStr">
        <is>
          <t>AUS</t>
        </is>
      </c>
      <c r="R1631" s="687">
        <f>_xlfn.LET(_xlpm.d,_xlfn.XLOOKUP(P1631,'[1]Birth Dates'!$A:$A,'[1]Birth Dates'!$B:$B,"",0),IF(_xlpm.d=0,"",_xlpm.d))</f>
        <v/>
      </c>
      <c r="S1631" s="220">
        <f>IF(OR(R1631="",A1631="",NOT(ISNUMBER(R1631)),R1631&gt;A1631),"",DATEDIF(R1631,A1631,"Y")&amp;" years, "&amp;DATEDIF(R1631,A1631,"YM")&amp;" months, "&amp;DATEDIF(R1631,A1631,"MD")&amp;" days")</f>
        <v/>
      </c>
      <c r="T1631" s="220" t="n"/>
      <c r="U1631" s="220" t="n"/>
      <c r="V1631" s="687">
        <f>_xlfn.LET(_xlpm.d,_xlfn.XLOOKUP(T1631,'[1]Birth Dates'!$A:$A,'[1]Birth Dates'!$B:$B,"",0),IF(_xlpm.d=0,"",_xlpm.d))</f>
        <v/>
      </c>
      <c r="W1631" s="220">
        <f>IF(OR(V1631="",A1631="",NOT(ISNUMBER(V1631)),V1631&gt;A1631),"",DATEDIF(V1631,A1631,"Y")&amp;" years, "&amp;DATEDIF(V1631,A1631,"YM")&amp;" months, "&amp;DATEDIF(V1631,A1631,"MD")&amp;" days")</f>
        <v/>
      </c>
      <c r="X1631" s="220" t="n"/>
      <c r="Y1631" s="220" t="n"/>
      <c r="Z1631" s="220" t="n"/>
      <c r="AA1631" s="220" t="n"/>
      <c r="AB1631" s="220" t="n">
        <v>27</v>
      </c>
      <c r="AC1631" s="220" t="n"/>
      <c r="AD1631" s="220" t="n"/>
      <c r="AE1631" s="595" t="inlineStr">
        <is>
          <t>2:25.9800</t>
        </is>
      </c>
      <c r="AF1631" s="418">
        <f>IF(OR(AE1631="",AE1631="",AE1631=0),"",6.213/(AE1631*24))</f>
        <v/>
      </c>
      <c r="AG1631" s="251" t="n"/>
      <c r="AH1631" s="577" t="inlineStr"/>
      <c r="AI1631" s="418">
        <f>IF(OR(AH1631="",AH1631="",AH1631=0),"",6.213/(AH1631*24))</f>
        <v/>
      </c>
      <c r="AJ1631" s="175">
        <f>IF(AND(ISNUMBER(AB1631),ISNUMBER(AG1631)),AB1631-AG1631,"")</f>
        <v/>
      </c>
      <c r="AK1631" s="220" t="n"/>
      <c r="AL1631" s="220" t="n">
        <v>130</v>
      </c>
      <c r="AM1631" s="523" t="n">
        <v>0.2786391203703704</v>
      </c>
      <c r="AN1631" s="671">
        <f>IF(OR(AL1631="",AM1631="",AM1631=0),"",AL1631*6.213/(AM1631*24))</f>
        <v/>
      </c>
      <c r="AO1631" s="477">
        <f>IF(AND(AL1631=AL1630,AM1631&lt;&gt;"",AM1630&lt;&gt;""),AM1631-AM1630,"")</f>
        <v/>
      </c>
      <c r="AP1631" s="220" t="n"/>
      <c r="AQ1631" s="577" t="inlineStr"/>
      <c r="AR1631" s="439">
        <f>IF(OR(AQ1631="",AQ1631="",AQ1631=0),"",6.213/(AQ1631*24))</f>
        <v/>
      </c>
      <c r="AS1631" s="436">
        <f>IF(OR(NOT(ISNUMBER(C1631)),NOT(ISNUMBER(AB1631))),"",IF(AG1631&lt;&gt;"",AG1631,AB1631)-C1631)</f>
        <v/>
      </c>
      <c r="AT1631" s="217" t="n"/>
      <c r="AU1631" s="223">
        <f>IF($B1631="","",TEXT($A1631,"yyyymmdd")&amp;"_P"&amp;$C1631&amp;"_C"&amp;$F1631&amp;"_"&amp;TRIM(RIGHT(SUBSTITUTE(TRIM(SUBSTITUTE($L1631,CHAR(160)," "))," ",REPT(" ",60)),60))&amp;IF($P1631="","","-"&amp;TRIM(RIGHT(SUBSTITUTE(TRIM(SUBSTITUTE($P1631,CHAR(160)," "))," ",REPT(" ",60)),60)))&amp;IF($T1631="","","-"&amp;TRIM(RIGHT(SUBSTITUTE(TRIM(SUBSTITUTE($T1631,CHAR(160)," "))," ",REPT(" ",60)),60)))&amp;".jpg")</f>
        <v/>
      </c>
    </row>
    <row r="1632" ht="42" customHeight="1">
      <c r="A1632" s="173" t="n">
        <v>32782</v>
      </c>
      <c r="B1632" s="220" t="inlineStr">
        <is>
          <t>Tooheys 1000 1 October, 1989</t>
        </is>
      </c>
      <c r="C1632" s="220" t="inlineStr">
        <is>
          <t>DNF</t>
        </is>
      </c>
      <c r="D1632" s="220" t="inlineStr">
        <is>
          <t>A</t>
        </is>
      </c>
      <c r="E1632" s="220" t="n"/>
      <c r="F1632" s="220" t="n">
        <v>28</v>
      </c>
      <c r="G1632" s="220" t="inlineStr">
        <is>
          <t>Joseph Sommariva</t>
        </is>
      </c>
      <c r="H1632" s="220" t="n"/>
      <c r="I1632" s="220" t="n"/>
      <c r="J1632" s="220" t="inlineStr">
        <is>
          <t>BMW 635CSi</t>
        </is>
      </c>
      <c r="K1632" s="220" t="inlineStr">
        <is>
          <t>3475 L6</t>
        </is>
      </c>
      <c r="L1632" s="220" t="inlineStr">
        <is>
          <t>Joe Sommariva</t>
        </is>
      </c>
      <c r="M1632" s="220" t="inlineStr">
        <is>
          <t>AUS</t>
        </is>
      </c>
      <c r="N1632" s="687">
        <f>_xlfn.LET(_xlpm.d,_xlfn.XLOOKUP(L1632,'[1]Birth Dates'!$A:$A,'[1]Birth Dates'!$B:$B,"",0),IF(_xlpm.d=0,"",_xlpm.d))</f>
        <v/>
      </c>
      <c r="O1632" s="220">
        <f>IF(OR(N1632="",A1632="",NOT(ISNUMBER(N1632)),N1632&gt;A1632),"",DATEDIF(N1632,A1632,"Y")&amp;" years, "&amp;DATEDIF(N1632,A1632,"YM")&amp;" months, "&amp;DATEDIF(N1632,A1632,"MD")&amp;" days")</f>
        <v/>
      </c>
      <c r="P1632" s="220" t="inlineStr">
        <is>
          <t>Warren McKellar</t>
        </is>
      </c>
      <c r="Q1632" s="220" t="inlineStr">
        <is>
          <t>AUS</t>
        </is>
      </c>
      <c r="R1632" s="687">
        <f>_xlfn.LET(_xlpm.d,_xlfn.XLOOKUP(P1632,'[1]Birth Dates'!$A:$A,'[1]Birth Dates'!$B:$B,"",0),IF(_xlpm.d=0,"",_xlpm.d))</f>
        <v/>
      </c>
      <c r="S1632" s="220">
        <f>IF(OR(R1632="",A1632="",NOT(ISNUMBER(R1632)),R1632&gt;A1632),"",DATEDIF(R1632,A1632,"Y")&amp;" years, "&amp;DATEDIF(R1632,A1632,"YM")&amp;" months, "&amp;DATEDIF(R1632,A1632,"MD")&amp;" days")</f>
        <v/>
      </c>
      <c r="T1632" s="220" t="n"/>
      <c r="U1632" s="220" t="n"/>
      <c r="V1632" s="687">
        <f>_xlfn.LET(_xlpm.d,_xlfn.XLOOKUP(T1632,'[1]Birth Dates'!$A:$A,'[1]Birth Dates'!$B:$B,"",0),IF(_xlpm.d=0,"",_xlpm.d))</f>
        <v/>
      </c>
      <c r="W1632" s="220">
        <f>IF(OR(V1632="",A1632="",NOT(ISNUMBER(V1632)),V1632&gt;A1632),"",DATEDIF(V1632,A1632,"Y")&amp;" years, "&amp;DATEDIF(V1632,A1632,"YM")&amp;" months, "&amp;DATEDIF(V1632,A1632,"MD")&amp;" days")</f>
        <v/>
      </c>
      <c r="X1632" s="220" t="n"/>
      <c r="Y1632" s="220" t="n"/>
      <c r="Z1632" s="220" t="n"/>
      <c r="AA1632" s="220" t="n"/>
      <c r="AB1632" s="220" t="n">
        <v>45</v>
      </c>
      <c r="AC1632" s="220" t="n"/>
      <c r="AD1632" s="220" t="n"/>
      <c r="AE1632" s="595" t="inlineStr">
        <is>
          <t>2:36.0800</t>
        </is>
      </c>
      <c r="AF1632" s="418">
        <f>IF(OR(AE1632="",AE1632="",AE1632=0),"",6.213/(AE1632*24))</f>
        <v/>
      </c>
      <c r="AG1632" s="251" t="n"/>
      <c r="AH1632" s="577" t="inlineStr"/>
      <c r="AI1632" s="418">
        <f>IF(OR(AH1632="",AH1632="",AH1632=0),"",6.213/(AH1632*24))</f>
        <v/>
      </c>
      <c r="AJ1632" s="175">
        <f>IF(AND(ISNUMBER(AB1632),ISNUMBER(AG1632)),AB1632-AG1632,"")</f>
        <v/>
      </c>
      <c r="AK1632" s="220" t="inlineStr">
        <is>
          <t>Insufficent Laps</t>
        </is>
      </c>
      <c r="AL1632" s="220" t="n">
        <v>118</v>
      </c>
      <c r="AM1632" s="524" t="n"/>
      <c r="AN1632" s="671">
        <f>IF(OR(AL1632="",AM1632="",AM1632=0),"",AL1632*6.213/(AM1632*24))</f>
        <v/>
      </c>
      <c r="AO1632" s="477">
        <f>IF(AND(AL1632=AL1631,AM1632&lt;&gt;"",AM1631&lt;&gt;""),AM1632-AM1631,"")</f>
        <v/>
      </c>
      <c r="AP1632" s="220" t="n"/>
      <c r="AQ1632" s="577" t="inlineStr"/>
      <c r="AR1632" s="439">
        <f>IF(OR(AQ1632="",AQ1632="",AQ1632=0),"",6.213/(AQ1632*24))</f>
        <v/>
      </c>
      <c r="AS1632" s="436">
        <f>IF(OR(NOT(ISNUMBER(C1632)),NOT(ISNUMBER(AB1632))),"",IF(AG1632&lt;&gt;"",AG1632,AB1632)-C1632)</f>
        <v/>
      </c>
      <c r="AT1632" s="217" t="n"/>
      <c r="AU1632" s="223">
        <f>IF($B1632="","",TEXT($A1632,"yyyymmdd")&amp;"_P"&amp;$C1632&amp;"_C"&amp;$F1632&amp;"_"&amp;TRIM(RIGHT(SUBSTITUTE(TRIM(SUBSTITUTE($L1632,CHAR(160)," "))," ",REPT(" ",60)),60))&amp;IF($P1632="","","-"&amp;TRIM(RIGHT(SUBSTITUTE(TRIM(SUBSTITUTE($P1632,CHAR(160)," "))," ",REPT(" ",60)),60)))&amp;IF($T1632="","","-"&amp;TRIM(RIGHT(SUBSTITUTE(TRIM(SUBSTITUTE($T1632,CHAR(160)," "))," ",REPT(" ",60)),60)))&amp;".jpg")</f>
        <v/>
      </c>
    </row>
    <row r="1633" ht="42" customHeight="1">
      <c r="A1633" s="173" t="n">
        <v>32782</v>
      </c>
      <c r="B1633" s="220" t="inlineStr">
        <is>
          <t>Tooheys 1000 1 October, 1989</t>
        </is>
      </c>
      <c r="C1633" s="220" t="inlineStr">
        <is>
          <t>DNF</t>
        </is>
      </c>
      <c r="D1633" s="220" t="inlineStr">
        <is>
          <t>A</t>
        </is>
      </c>
      <c r="E1633" s="220" t="n"/>
      <c r="F1633" s="220" t="n">
        <v>45</v>
      </c>
      <c r="G1633" s="220" t="inlineStr">
        <is>
          <t>Lester Smerdon</t>
        </is>
      </c>
      <c r="H1633" s="220" t="n"/>
      <c r="I1633" s="220" t="n"/>
      <c r="J1633" s="220" t="inlineStr">
        <is>
          <t>Holden Commodore VL</t>
        </is>
      </c>
      <c r="K1633" s="220" t="inlineStr">
        <is>
          <t>4980 V8</t>
        </is>
      </c>
      <c r="L1633" s="220" t="inlineStr">
        <is>
          <t>Lester Smerdon</t>
        </is>
      </c>
      <c r="M1633" s="220" t="inlineStr">
        <is>
          <t>AUS</t>
        </is>
      </c>
      <c r="N1633" s="687">
        <f>_xlfn.LET(_xlpm.d,_xlfn.XLOOKUP(L1633,'[1]Birth Dates'!$A:$A,'[1]Birth Dates'!$B:$B,"",0),IF(_xlpm.d=0,"",_xlpm.d))</f>
        <v/>
      </c>
      <c r="O1633" s="220">
        <f>IF(OR(N1633="",A1633="",NOT(ISNUMBER(N1633)),N1633&gt;A1633),"",DATEDIF(N1633,A1633,"Y")&amp;" years, "&amp;DATEDIF(N1633,A1633,"YM")&amp;" months, "&amp;DATEDIF(N1633,A1633,"MD")&amp;" days")</f>
        <v/>
      </c>
      <c r="P1633" s="220" t="inlineStr">
        <is>
          <t>Gary Hinton</t>
        </is>
      </c>
      <c r="Q1633" s="220" t="inlineStr">
        <is>
          <t>AUS</t>
        </is>
      </c>
      <c r="R1633" s="687">
        <f>_xlfn.LET(_xlpm.d,_xlfn.XLOOKUP(P1633,'[1]Birth Dates'!$A:$A,'[1]Birth Dates'!$B:$B,"",0),IF(_xlpm.d=0,"",_xlpm.d))</f>
        <v/>
      </c>
      <c r="S1633" s="220">
        <f>IF(OR(R1633="",A1633="",NOT(ISNUMBER(R1633)),R1633&gt;A1633),"",DATEDIF(R1633,A1633,"Y")&amp;" years, "&amp;DATEDIF(R1633,A1633,"YM")&amp;" months, "&amp;DATEDIF(R1633,A1633,"MD")&amp;" days")</f>
        <v/>
      </c>
      <c r="T1633" s="220" t="inlineStr">
        <is>
          <t>Marty Turpin</t>
        </is>
      </c>
      <c r="U1633" s="220" t="inlineStr">
        <is>
          <t>AUS</t>
        </is>
      </c>
      <c r="V1633" s="687">
        <f>_xlfn.LET(_xlpm.d,_xlfn.XLOOKUP(T1633,'[1]Birth Dates'!$A:$A,'[1]Birth Dates'!$B:$B,"",0),IF(_xlpm.d=0,"",_xlpm.d))</f>
        <v/>
      </c>
      <c r="W1633" s="220">
        <f>IF(OR(V1633="",A1633="",NOT(ISNUMBER(V1633)),V1633&gt;A1633),"",DATEDIF(V1633,A1633,"Y")&amp;" years, "&amp;DATEDIF(V1633,A1633,"YM")&amp;" months, "&amp;DATEDIF(V1633,A1633,"MD")&amp;" days")</f>
        <v/>
      </c>
      <c r="X1633" s="220" t="n"/>
      <c r="Y1633" s="220" t="n"/>
      <c r="Z1633" s="220" t="n"/>
      <c r="AA1633" s="220" t="n"/>
      <c r="AB1633" s="220" t="n">
        <v>43</v>
      </c>
      <c r="AC1633" s="220" t="n"/>
      <c r="AD1633" s="220" t="n"/>
      <c r="AE1633" s="595" t="inlineStr">
        <is>
          <t>2:34.9200</t>
        </is>
      </c>
      <c r="AF1633" s="418">
        <f>IF(OR(AE1633="",AE1633="",AE1633=0),"",6.213/(AE1633*24))</f>
        <v/>
      </c>
      <c r="AG1633" s="251" t="n"/>
      <c r="AH1633" s="577" t="inlineStr"/>
      <c r="AI1633" s="418">
        <f>IF(OR(AH1633="",AH1633="",AH1633=0),"",6.213/(AH1633*24))</f>
        <v/>
      </c>
      <c r="AJ1633" s="175">
        <f>IF(AND(ISNUMBER(AB1633),ISNUMBER(AG1633)),AB1633-AG1633,"")</f>
        <v/>
      </c>
      <c r="AK1633" s="220" t="inlineStr">
        <is>
          <t>Axle</t>
        </is>
      </c>
      <c r="AL1633" s="220" t="n">
        <v>112</v>
      </c>
      <c r="AM1633" s="524" t="n"/>
      <c r="AN1633" s="671">
        <f>IF(OR(AL1633="",AM1633="",AM1633=0),"",AL1633*6.213/(AM1633*24))</f>
        <v/>
      </c>
      <c r="AO1633" s="477">
        <f>IF(AND(AL1633=AL1632,AM1633&lt;&gt;"",AM1632&lt;&gt;""),AM1633-AM1632,"")</f>
        <v/>
      </c>
      <c r="AP1633" s="220" t="n"/>
      <c r="AQ1633" s="577" t="inlineStr"/>
      <c r="AR1633" s="439">
        <f>IF(OR(AQ1633="",AQ1633="",AQ1633=0),"",6.213/(AQ1633*24))</f>
        <v/>
      </c>
      <c r="AS1633" s="436">
        <f>IF(OR(NOT(ISNUMBER(C1633)),NOT(ISNUMBER(AB1633))),"",IF(AG1633&lt;&gt;"",AG1633,AB1633)-C1633)</f>
        <v/>
      </c>
      <c r="AT1633" s="217" t="n"/>
      <c r="AU1633" s="223">
        <f>IF($B1633="","",TEXT($A1633,"yyyymmdd")&amp;"_P"&amp;$C1633&amp;"_C"&amp;$F1633&amp;"_"&amp;TRIM(RIGHT(SUBSTITUTE(TRIM(SUBSTITUTE($L1633,CHAR(160)," "))," ",REPT(" ",60)),60))&amp;IF($P1633="","","-"&amp;TRIM(RIGHT(SUBSTITUTE(TRIM(SUBSTITUTE($P1633,CHAR(160)," "))," ",REPT(" ",60)),60)))&amp;IF($T1633="","","-"&amp;TRIM(RIGHT(SUBSTITUTE(TRIM(SUBSTITUTE($T1633,CHAR(160)," "))," ",REPT(" ",60)),60)))&amp;".jpg")</f>
        <v/>
      </c>
    </row>
    <row r="1634" ht="42" customHeight="1">
      <c r="A1634" s="173" t="n">
        <v>32782</v>
      </c>
      <c r="B1634" s="220" t="inlineStr">
        <is>
          <t>Tooheys 1000 1 October, 1989</t>
        </is>
      </c>
      <c r="C1634" s="220" t="inlineStr">
        <is>
          <t>DNF</t>
        </is>
      </c>
      <c r="D1634" s="220" t="inlineStr">
        <is>
          <t>C</t>
        </is>
      </c>
      <c r="E1634" s="220" t="n"/>
      <c r="F1634" s="220" t="n">
        <v>13</v>
      </c>
      <c r="G1634" s="220" t="inlineStr">
        <is>
          <t>Bob Holden Motors</t>
        </is>
      </c>
      <c r="H1634" s="220" t="n"/>
      <c r="I1634" s="220" t="n"/>
      <c r="J1634" s="220" t="inlineStr">
        <is>
          <t>Toyota Corolla</t>
        </is>
      </c>
      <c r="K1634" s="220" t="inlineStr">
        <is>
          <t>1587 L4</t>
        </is>
      </c>
      <c r="L1634" s="220" t="inlineStr">
        <is>
          <t>Bob Holden</t>
        </is>
      </c>
      <c r="M1634" s="220" t="inlineStr">
        <is>
          <t>AUS</t>
        </is>
      </c>
      <c r="N1634" s="687">
        <f>_xlfn.LET(_xlpm.d,_xlfn.XLOOKUP(L1634,'[1]Birth Dates'!$A:$A,'[1]Birth Dates'!$B:$B,"",0),IF(_xlpm.d=0,"",_xlpm.d))</f>
        <v/>
      </c>
      <c r="O1634" s="220">
        <f>IF(OR(N1634="",A1634="",NOT(ISNUMBER(N1634)),N1634&gt;A1634),"",DATEDIF(N1634,A1634,"Y")&amp;" years, "&amp;DATEDIF(N1634,A1634,"YM")&amp;" months, "&amp;DATEDIF(N1634,A1634,"MD")&amp;" days")</f>
        <v/>
      </c>
      <c r="P1634" s="220" t="inlineStr">
        <is>
          <t>Joe McAndrew</t>
        </is>
      </c>
      <c r="Q1634" s="220" t="inlineStr">
        <is>
          <t>AUS</t>
        </is>
      </c>
      <c r="R1634" s="687">
        <f>_xlfn.LET(_xlpm.d,_xlfn.XLOOKUP(P1634,'[1]Birth Dates'!$A:$A,'[1]Birth Dates'!$B:$B,"",0),IF(_xlpm.d=0,"",_xlpm.d))</f>
        <v/>
      </c>
      <c r="S1634" s="220">
        <f>IF(OR(R1634="",A1634="",NOT(ISNUMBER(R1634)),R1634&gt;A1634),"",DATEDIF(R1634,A1634,"Y")&amp;" years, "&amp;DATEDIF(R1634,A1634,"YM")&amp;" months, "&amp;DATEDIF(R1634,A1634,"MD")&amp;" days")</f>
        <v/>
      </c>
      <c r="T1634" s="220" t="inlineStr">
        <is>
          <t>Tim Hall</t>
        </is>
      </c>
      <c r="U1634" s="220" t="inlineStr">
        <is>
          <t>AUS</t>
        </is>
      </c>
      <c r="V1634" s="687">
        <f>_xlfn.LET(_xlpm.d,_xlfn.XLOOKUP(T1634,'[1]Birth Dates'!$A:$A,'[1]Birth Dates'!$B:$B,"",0),IF(_xlpm.d=0,"",_xlpm.d))</f>
        <v/>
      </c>
      <c r="W1634" s="220">
        <f>IF(OR(V1634="",A1634="",NOT(ISNUMBER(V1634)),V1634&gt;A1634),"",DATEDIF(V1634,A1634,"Y")&amp;" years, "&amp;DATEDIF(V1634,A1634,"YM")&amp;" months, "&amp;DATEDIF(V1634,A1634,"MD")&amp;" days")</f>
        <v/>
      </c>
      <c r="X1634" s="220" t="n"/>
      <c r="Y1634" s="220" t="n"/>
      <c r="Z1634" s="220" t="n"/>
      <c r="AA1634" s="220" t="n"/>
      <c r="AB1634" s="220" t="n">
        <v>54</v>
      </c>
      <c r="AC1634" s="220" t="n"/>
      <c r="AD1634" s="220" t="n"/>
      <c r="AE1634" s="595" t="inlineStr">
        <is>
          <t>2:47.6400</t>
        </is>
      </c>
      <c r="AF1634" s="418">
        <f>IF(OR(AE1634="",AE1634="",AE1634=0),"",6.213/(AE1634*24))</f>
        <v/>
      </c>
      <c r="AG1634" s="251" t="n"/>
      <c r="AH1634" s="577" t="inlineStr"/>
      <c r="AI1634" s="418">
        <f>IF(OR(AH1634="",AH1634="",AH1634=0),"",6.213/(AH1634*24))</f>
        <v/>
      </c>
      <c r="AJ1634" s="175">
        <f>IF(AND(ISNUMBER(AB1634),ISNUMBER(AG1634)),AB1634-AG1634,"")</f>
        <v/>
      </c>
      <c r="AK1634" s="220" t="inlineStr">
        <is>
          <t>Insufficent Laps</t>
        </is>
      </c>
      <c r="AL1634" s="220" t="n">
        <v>108</v>
      </c>
      <c r="AM1634" s="524" t="n"/>
      <c r="AN1634" s="671">
        <f>IF(OR(AL1634="",AM1634="",AM1634=0),"",AL1634*6.213/(AM1634*24))</f>
        <v/>
      </c>
      <c r="AO1634" s="477">
        <f>IF(AND(AL1634=AL1633,AM1634&lt;&gt;"",AM1633&lt;&gt;""),AM1634-AM1633,"")</f>
        <v/>
      </c>
      <c r="AP1634" s="220" t="n"/>
      <c r="AQ1634" s="577" t="inlineStr"/>
      <c r="AR1634" s="439">
        <f>IF(OR(AQ1634="",AQ1634="",AQ1634=0),"",6.213/(AQ1634*24))</f>
        <v/>
      </c>
      <c r="AS1634" s="436">
        <f>IF(OR(NOT(ISNUMBER(C1634)),NOT(ISNUMBER(AB1634))),"",IF(AG1634&lt;&gt;"",AG1634,AB1634)-C1634)</f>
        <v/>
      </c>
      <c r="AT1634" s="217" t="n"/>
      <c r="AU1634" s="223">
        <f>IF($B1634="","",TEXT($A1634,"yyyymmdd")&amp;"_P"&amp;$C1634&amp;"_C"&amp;$F1634&amp;"_"&amp;TRIM(RIGHT(SUBSTITUTE(TRIM(SUBSTITUTE($L1634,CHAR(160)," "))," ",REPT(" ",60)),60))&amp;IF($P1634="","","-"&amp;TRIM(RIGHT(SUBSTITUTE(TRIM(SUBSTITUTE($P1634,CHAR(160)," "))," ",REPT(" ",60)),60)))&amp;IF($T1634="","","-"&amp;TRIM(RIGHT(SUBSTITUTE(TRIM(SUBSTITUTE($T1634,CHAR(160)," "))," ",REPT(" ",60)),60)))&amp;".jpg")</f>
        <v/>
      </c>
    </row>
    <row r="1635" ht="42" customHeight="1">
      <c r="A1635" s="173" t="n">
        <v>32782</v>
      </c>
      <c r="B1635" s="220" t="inlineStr">
        <is>
          <t>Tooheys 1000 1 October, 1989</t>
        </is>
      </c>
      <c r="C1635" s="220" t="inlineStr">
        <is>
          <t>DNF</t>
        </is>
      </c>
      <c r="D1635" s="220" t="inlineStr">
        <is>
          <t>A</t>
        </is>
      </c>
      <c r="E1635" s="220" t="n"/>
      <c r="F1635" s="220" t="n">
        <v>69</v>
      </c>
      <c r="G1635" s="220" t="inlineStr">
        <is>
          <t>Garry Willmington Performance</t>
        </is>
      </c>
      <c r="H1635" s="220" t="n"/>
      <c r="I1635" s="220" t="n"/>
      <c r="J1635" s="220" t="inlineStr">
        <is>
          <t>Holden Commodore VL</t>
        </is>
      </c>
      <c r="K1635" s="220" t="inlineStr">
        <is>
          <t>4980 V8</t>
        </is>
      </c>
      <c r="L1635" s="220" t="inlineStr">
        <is>
          <t>Reda Awadullah</t>
        </is>
      </c>
      <c r="M1635" s="220" t="inlineStr">
        <is>
          <t>EGY</t>
        </is>
      </c>
      <c r="N1635" s="687">
        <f>_xlfn.LET(_xlpm.d,_xlfn.XLOOKUP(L1635,'[1]Birth Dates'!$A:$A,'[1]Birth Dates'!$B:$B,"",0),IF(_xlpm.d=0,"",_xlpm.d))</f>
        <v/>
      </c>
      <c r="O1635" s="220">
        <f>IF(OR(N1635="",A1635="",NOT(ISNUMBER(N1635)),N1635&gt;A1635),"",DATEDIF(N1635,A1635,"Y")&amp;" years, "&amp;DATEDIF(N1635,A1635,"YM")&amp;" months, "&amp;DATEDIF(N1635,A1635,"MD")&amp;" days")</f>
        <v/>
      </c>
      <c r="P1635" s="220" t="inlineStr">
        <is>
          <t>Ray Lintott</t>
        </is>
      </c>
      <c r="Q1635" s="220" t="inlineStr">
        <is>
          <t>AUS</t>
        </is>
      </c>
      <c r="R1635" s="687">
        <f>_xlfn.LET(_xlpm.d,_xlfn.XLOOKUP(P1635,'[1]Birth Dates'!$A:$A,'[1]Birth Dates'!$B:$B,"",0),IF(_xlpm.d=0,"",_xlpm.d))</f>
        <v/>
      </c>
      <c r="S1635" s="220">
        <f>IF(OR(R1635="",A1635="",NOT(ISNUMBER(R1635)),R1635&gt;A1635),"",DATEDIF(R1635,A1635,"Y")&amp;" years, "&amp;DATEDIF(R1635,A1635,"YM")&amp;" months, "&amp;DATEDIF(R1635,A1635,"MD")&amp;" days")</f>
        <v/>
      </c>
      <c r="T1635" s="220" t="n"/>
      <c r="U1635" s="220" t="n"/>
      <c r="V1635" s="687">
        <f>_xlfn.LET(_xlpm.d,_xlfn.XLOOKUP(T1635,'[1]Birth Dates'!$A:$A,'[1]Birth Dates'!$B:$B,"",0),IF(_xlpm.d=0,"",_xlpm.d))</f>
        <v/>
      </c>
      <c r="W1635" s="220">
        <f>IF(OR(V1635="",A1635="",NOT(ISNUMBER(V1635)),V1635&gt;A1635),"",DATEDIF(V1635,A1635,"Y")&amp;" years, "&amp;DATEDIF(V1635,A1635,"YM")&amp;" months, "&amp;DATEDIF(V1635,A1635,"MD")&amp;" days")</f>
        <v/>
      </c>
      <c r="X1635" s="220" t="n"/>
      <c r="Y1635" s="220" t="n"/>
      <c r="Z1635" s="220" t="n"/>
      <c r="AA1635" s="220" t="n"/>
      <c r="AB1635" s="220" t="n">
        <v>51</v>
      </c>
      <c r="AC1635" s="220" t="n"/>
      <c r="AD1635" s="220" t="n"/>
      <c r="AE1635" s="595" t="inlineStr">
        <is>
          <t>2:41.5600</t>
        </is>
      </c>
      <c r="AF1635" s="418">
        <f>IF(OR(AE1635="",AE1635="",AE1635=0),"",6.213/(AE1635*24))</f>
        <v/>
      </c>
      <c r="AG1635" s="251" t="n"/>
      <c r="AH1635" s="577" t="inlineStr"/>
      <c r="AI1635" s="418">
        <f>IF(OR(AH1635="",AH1635="",AH1635=0),"",6.213/(AH1635*24))</f>
        <v/>
      </c>
      <c r="AJ1635" s="175">
        <f>IF(AND(ISNUMBER(AB1635),ISNUMBER(AG1635)),AB1635-AG1635,"")</f>
        <v/>
      </c>
      <c r="AK1635" s="220" t="inlineStr">
        <is>
          <t>Insufficent Laps</t>
        </is>
      </c>
      <c r="AL1635" s="220" t="n">
        <v>106</v>
      </c>
      <c r="AM1635" s="524" t="n"/>
      <c r="AN1635" s="671">
        <f>IF(OR(AL1635="",AM1635="",AM1635=0),"",AL1635*6.213/(AM1635*24))</f>
        <v/>
      </c>
      <c r="AO1635" s="477">
        <f>IF(AND(AL1635=AL1634,AM1635&lt;&gt;"",AM1634&lt;&gt;""),AM1635-AM1634,"")</f>
        <v/>
      </c>
      <c r="AP1635" s="220" t="n"/>
      <c r="AQ1635" s="577" t="inlineStr"/>
      <c r="AR1635" s="439">
        <f>IF(OR(AQ1635="",AQ1635="",AQ1635=0),"",6.213/(AQ1635*24))</f>
        <v/>
      </c>
      <c r="AS1635" s="436">
        <f>IF(OR(NOT(ISNUMBER(C1635)),NOT(ISNUMBER(AB1635))),"",IF(AG1635&lt;&gt;"",AG1635,AB1635)-C1635)</f>
        <v/>
      </c>
      <c r="AT1635" s="217" t="n"/>
      <c r="AU1635" s="223">
        <f>IF($B1635="","",TEXT($A1635,"yyyymmdd")&amp;"_P"&amp;$C1635&amp;"_C"&amp;$F1635&amp;"_"&amp;TRIM(RIGHT(SUBSTITUTE(TRIM(SUBSTITUTE($L1635,CHAR(160)," "))," ",REPT(" ",60)),60))&amp;IF($P1635="","","-"&amp;TRIM(RIGHT(SUBSTITUTE(TRIM(SUBSTITUTE($P1635,CHAR(160)," "))," ",REPT(" ",60)),60)))&amp;IF($T1635="","","-"&amp;TRIM(RIGHT(SUBSTITUTE(TRIM(SUBSTITUTE($T1635,CHAR(160)," "))," ",REPT(" ",60)),60)))&amp;".jpg")</f>
        <v/>
      </c>
    </row>
    <row r="1636" ht="42" customHeight="1">
      <c r="A1636" s="173" t="n">
        <v>32782</v>
      </c>
      <c r="B1636" s="220" t="inlineStr">
        <is>
          <t>Tooheys 1000 1 October, 1989</t>
        </is>
      </c>
      <c r="C1636" s="220" t="inlineStr">
        <is>
          <t>DNF</t>
        </is>
      </c>
      <c r="D1636" s="220" t="inlineStr">
        <is>
          <t>C</t>
        </is>
      </c>
      <c r="E1636" s="220" t="n"/>
      <c r="F1636" s="220" t="n">
        <v>51</v>
      </c>
      <c r="G1636" s="220" t="inlineStr">
        <is>
          <t>Bob Holden Motors</t>
        </is>
      </c>
      <c r="H1636" s="220" t="n"/>
      <c r="I1636" s="220" t="n"/>
      <c r="J1636" s="220" t="inlineStr">
        <is>
          <t>Toyota Corolla</t>
        </is>
      </c>
      <c r="K1636" s="220" t="inlineStr">
        <is>
          <t>1587 L4</t>
        </is>
      </c>
      <c r="L1636" s="220" t="inlineStr">
        <is>
          <t>Dennis Rogers</t>
        </is>
      </c>
      <c r="M1636" s="220" t="inlineStr">
        <is>
          <t>AUS</t>
        </is>
      </c>
      <c r="N1636" s="687">
        <f>_xlfn.LET(_xlpm.d,_xlfn.XLOOKUP(L1636,'[1]Birth Dates'!$A:$A,'[1]Birth Dates'!$B:$B,"",0),IF(_xlpm.d=0,"",_xlpm.d))</f>
        <v/>
      </c>
      <c r="O1636" s="220">
        <f>IF(OR(N1636="",A1636="",NOT(ISNUMBER(N1636)),N1636&gt;A1636),"",DATEDIF(N1636,A1636,"Y")&amp;" years, "&amp;DATEDIF(N1636,A1636,"YM")&amp;" months, "&amp;DATEDIF(N1636,A1636,"MD")&amp;" days")</f>
        <v/>
      </c>
      <c r="P1636" s="220" t="inlineStr">
        <is>
          <t>Marc Ducquet</t>
        </is>
      </c>
      <c r="Q1636" s="220" t="inlineStr">
        <is>
          <t>AUS</t>
        </is>
      </c>
      <c r="R1636" s="687">
        <f>_xlfn.LET(_xlpm.d,_xlfn.XLOOKUP(P1636,'[1]Birth Dates'!$A:$A,'[1]Birth Dates'!$B:$B,"",0),IF(_xlpm.d=0,"",_xlpm.d))</f>
        <v/>
      </c>
      <c r="S1636" s="220">
        <f>IF(OR(R1636="",A1636="",NOT(ISNUMBER(R1636)),R1636&gt;A1636),"",DATEDIF(R1636,A1636,"Y")&amp;" years, "&amp;DATEDIF(R1636,A1636,"YM")&amp;" months, "&amp;DATEDIF(R1636,A1636,"MD")&amp;" days")</f>
        <v/>
      </c>
      <c r="T1636" s="220" t="inlineStr">
        <is>
          <t>Richard Vorst</t>
        </is>
      </c>
      <c r="U1636" s="220" t="inlineStr">
        <is>
          <t>AUS</t>
        </is>
      </c>
      <c r="V1636" s="687">
        <f>_xlfn.LET(_xlpm.d,_xlfn.XLOOKUP(T1636,'[1]Birth Dates'!$A:$A,'[1]Birth Dates'!$B:$B,"",0),IF(_xlpm.d=0,"",_xlpm.d))</f>
        <v/>
      </c>
      <c r="W1636" s="220">
        <f>IF(OR(V1636="",A1636="",NOT(ISNUMBER(V1636)),V1636&gt;A1636),"",DATEDIF(V1636,A1636,"Y")&amp;" years, "&amp;DATEDIF(V1636,A1636,"YM")&amp;" months, "&amp;DATEDIF(V1636,A1636,"MD")&amp;" days")</f>
        <v/>
      </c>
      <c r="X1636" s="220" t="n"/>
      <c r="Y1636" s="220" t="n"/>
      <c r="Z1636" s="220" t="n"/>
      <c r="AA1636" s="220" t="n"/>
      <c r="AB1636" s="220" t="inlineStr">
        <is>
          <t>1st Reserve</t>
        </is>
      </c>
      <c r="AC1636" s="220" t="n"/>
      <c r="AD1636" s="220" t="n"/>
      <c r="AE1636" s="577" t="inlineStr">
        <is>
          <t>2:16.7900</t>
        </is>
      </c>
      <c r="AF1636" s="418">
        <f>IF(OR(AE1636="",AE1636="",AE1636=0),"",6.213/(AE1636*24))</f>
        <v/>
      </c>
      <c r="AG1636" s="251" t="n"/>
      <c r="AH1636" s="577" t="inlineStr"/>
      <c r="AI1636" s="418">
        <f>IF(OR(AH1636="",AH1636="",AH1636=0),"",6.213/(AH1636*24))</f>
        <v/>
      </c>
      <c r="AJ1636" s="175">
        <f>IF(AND(ISNUMBER(AB1636),ISNUMBER(AG1636)),AB1636-AG1636,"")</f>
        <v/>
      </c>
      <c r="AK1636" s="220" t="n"/>
      <c r="AL1636" s="220" t="n">
        <v>103</v>
      </c>
      <c r="AM1636" s="524" t="n"/>
      <c r="AN1636" s="671">
        <f>IF(OR(AL1636="",AM1636="",AM1636=0),"",AL1636*6.213/(AM1636*24))</f>
        <v/>
      </c>
      <c r="AO1636" s="477">
        <f>IF(AND(AL1636=AL1635,AM1636&lt;&gt;"",AM1635&lt;&gt;""),AM1636-AM1635,"")</f>
        <v/>
      </c>
      <c r="AP1636" s="220" t="n"/>
      <c r="AQ1636" s="577" t="inlineStr"/>
      <c r="AR1636" s="439">
        <f>IF(OR(AQ1636="",AQ1636="",AQ1636=0),"",6.213/(AQ1636*24))</f>
        <v/>
      </c>
      <c r="AS1636" s="436">
        <f>IF(OR(NOT(ISNUMBER(C1636)),NOT(ISNUMBER(AB1636))),"",IF(AG1636&lt;&gt;"",AG1636,AB1636)-C1636)</f>
        <v/>
      </c>
      <c r="AT1636" s="217" t="n"/>
      <c r="AU1636" s="223">
        <f>IF($B1636="","",TEXT($A1636,"yyyymmdd")&amp;"_P"&amp;$C1636&amp;"_C"&amp;$F1636&amp;"_"&amp;TRIM(RIGHT(SUBSTITUTE(TRIM(SUBSTITUTE($L1636,CHAR(160)," "))," ",REPT(" ",60)),60))&amp;IF($P1636="","","-"&amp;TRIM(RIGHT(SUBSTITUTE(TRIM(SUBSTITUTE($P1636,CHAR(160)," "))," ",REPT(" ",60)),60)))&amp;IF($T1636="","","-"&amp;TRIM(RIGHT(SUBSTITUTE(TRIM(SUBSTITUTE($T1636,CHAR(160)," "))," ",REPT(" ",60)),60)))&amp;".jpg")</f>
        <v/>
      </c>
    </row>
    <row r="1637" ht="42" customHeight="1">
      <c r="A1637" s="173" t="n">
        <v>32782</v>
      </c>
      <c r="B1637" s="220" t="inlineStr">
        <is>
          <t>Tooheys 1000 1 October, 1989</t>
        </is>
      </c>
      <c r="C1637" s="220" t="inlineStr">
        <is>
          <t>DNF</t>
        </is>
      </c>
      <c r="D1637" s="220" t="inlineStr">
        <is>
          <t>B</t>
        </is>
      </c>
      <c r="E1637" s="220" t="n"/>
      <c r="F1637" s="220" t="n">
        <v>50</v>
      </c>
      <c r="G1637" s="220" t="inlineStr">
        <is>
          <t>Bryce Racing</t>
        </is>
      </c>
      <c r="H1637" s="220" t="n"/>
      <c r="I1637" s="220" t="n"/>
      <c r="J1637" s="220" t="inlineStr">
        <is>
          <t>BMW M3</t>
        </is>
      </c>
      <c r="K1637" s="220" t="inlineStr">
        <is>
          <t>2332 L4</t>
        </is>
      </c>
      <c r="L1637" s="220" t="inlineStr">
        <is>
          <t>Brett Riley</t>
        </is>
      </c>
      <c r="M1637" s="220" t="inlineStr">
        <is>
          <t>NZL</t>
        </is>
      </c>
      <c r="N1637" s="687">
        <f>_xlfn.LET(_xlpm.d,_xlfn.XLOOKUP(L1637,'[1]Birth Dates'!$A:$A,'[1]Birth Dates'!$B:$B,"",0),IF(_xlpm.d=0,"",_xlpm.d))</f>
        <v/>
      </c>
      <c r="O1637" s="220">
        <f>IF(OR(N1637="",A1637="",NOT(ISNUMBER(N1637)),N1637&gt;A1637),"",DATEDIF(N1637,A1637,"Y")&amp;" years, "&amp;DATEDIF(N1637,A1637,"YM")&amp;" months, "&amp;DATEDIF(N1637,A1637,"MD")&amp;" days")</f>
        <v/>
      </c>
      <c r="P1637" s="220" t="inlineStr">
        <is>
          <t>Ludwig Finauer</t>
        </is>
      </c>
      <c r="Q1637" s="220" t="inlineStr">
        <is>
          <t>DEU</t>
        </is>
      </c>
      <c r="R1637" s="687">
        <f>_xlfn.LET(_xlpm.d,_xlfn.XLOOKUP(P1637,'[1]Birth Dates'!$A:$A,'[1]Birth Dates'!$B:$B,"",0),IF(_xlpm.d=0,"",_xlpm.d))</f>
        <v/>
      </c>
      <c r="S1637" s="220">
        <f>IF(OR(R1637="",A1637="",NOT(ISNUMBER(R1637)),R1637&gt;A1637),"",DATEDIF(R1637,A1637,"Y")&amp;" years, "&amp;DATEDIF(R1637,A1637,"YM")&amp;" months, "&amp;DATEDIF(R1637,A1637,"MD")&amp;" days")</f>
        <v/>
      </c>
      <c r="T1637" s="220" t="n"/>
      <c r="U1637" s="220" t="n"/>
      <c r="V1637" s="687">
        <f>_xlfn.LET(_xlpm.d,_xlfn.XLOOKUP(T1637,'[1]Birth Dates'!$A:$A,'[1]Birth Dates'!$B:$B,"",0),IF(_xlpm.d=0,"",_xlpm.d))</f>
        <v/>
      </c>
      <c r="W1637" s="220">
        <f>IF(OR(V1637="",A1637="",NOT(ISNUMBER(V1637)),V1637&gt;A1637),"",DATEDIF(V1637,A1637,"Y")&amp;" years, "&amp;DATEDIF(V1637,A1637,"YM")&amp;" months, "&amp;DATEDIF(V1637,A1637,"MD")&amp;" days")</f>
        <v/>
      </c>
      <c r="X1637" s="220" t="n"/>
      <c r="Y1637" s="220" t="n"/>
      <c r="Z1637" s="220" t="n"/>
      <c r="AA1637" s="220" t="n"/>
      <c r="AB1637" s="220" t="n">
        <v>28</v>
      </c>
      <c r="AC1637" s="220" t="n"/>
      <c r="AD1637" s="220" t="n"/>
      <c r="AE1637" s="595" t="inlineStr">
        <is>
          <t>2:26.4200</t>
        </is>
      </c>
      <c r="AF1637" s="418">
        <f>IF(OR(AE1637="",AE1637="",AE1637=0),"",6.213/(AE1637*24))</f>
        <v/>
      </c>
      <c r="AG1637" s="251" t="n"/>
      <c r="AH1637" s="577" t="inlineStr"/>
      <c r="AI1637" s="418">
        <f>IF(OR(AH1637="",AH1637="",AH1637=0),"",6.213/(AH1637*24))</f>
        <v/>
      </c>
      <c r="AJ1637" s="175">
        <f>IF(AND(ISNUMBER(AB1637),ISNUMBER(AG1637)),AB1637-AG1637,"")</f>
        <v/>
      </c>
      <c r="AK1637" s="220" t="inlineStr">
        <is>
          <t>Engine</t>
        </is>
      </c>
      <c r="AL1637" s="220" t="n">
        <v>101</v>
      </c>
      <c r="AM1637" s="524" t="n"/>
      <c r="AN1637" s="671">
        <f>IF(OR(AL1637="",AM1637="",AM1637=0),"",AL1637*6.213/(AM1637*24))</f>
        <v/>
      </c>
      <c r="AO1637" s="477">
        <f>IF(AND(AL1637=AL1636,AM1637&lt;&gt;"",AM1636&lt;&gt;""),AM1637-AM1636,"")</f>
        <v/>
      </c>
      <c r="AP1637" s="220" t="n"/>
      <c r="AQ1637" s="577" t="inlineStr"/>
      <c r="AR1637" s="439">
        <f>IF(OR(AQ1637="",AQ1637="",AQ1637=0),"",6.213/(AQ1637*24))</f>
        <v/>
      </c>
      <c r="AS1637" s="436">
        <f>IF(OR(NOT(ISNUMBER(C1637)),NOT(ISNUMBER(AB1637))),"",IF(AG1637&lt;&gt;"",AG1637,AB1637)-C1637)</f>
        <v/>
      </c>
      <c r="AT1637" s="217" t="n"/>
      <c r="AU1637" s="223">
        <f>IF($B1637="","",TEXT($A1637,"yyyymmdd")&amp;"_P"&amp;$C1637&amp;"_C"&amp;$F1637&amp;"_"&amp;TRIM(RIGHT(SUBSTITUTE(TRIM(SUBSTITUTE($L1637,CHAR(160)," "))," ",REPT(" ",60)),60))&amp;IF($P1637="","","-"&amp;TRIM(RIGHT(SUBSTITUTE(TRIM(SUBSTITUTE($P1637,CHAR(160)," "))," ",REPT(" ",60)),60)))&amp;IF($T1637="","","-"&amp;TRIM(RIGHT(SUBSTITUTE(TRIM(SUBSTITUTE($T1637,CHAR(160)," "))," ",REPT(" ",60)),60)))&amp;".jpg")</f>
        <v/>
      </c>
    </row>
    <row r="1638" ht="42" customHeight="1">
      <c r="A1638" s="173" t="n">
        <v>32782</v>
      </c>
      <c r="B1638" s="220" t="inlineStr">
        <is>
          <t>Tooheys 1000 1 October, 1989</t>
        </is>
      </c>
      <c r="C1638" s="220" t="inlineStr">
        <is>
          <t>DNF</t>
        </is>
      </c>
      <c r="D1638" s="220" t="inlineStr">
        <is>
          <t>B</t>
        </is>
      </c>
      <c r="E1638" s="220" t="n"/>
      <c r="F1638" s="220" t="n">
        <v>57</v>
      </c>
      <c r="G1638" s="220" t="inlineStr">
        <is>
          <t>Sax Racing</t>
        </is>
      </c>
      <c r="H1638" s="220" t="n"/>
      <c r="I1638" s="220" t="n"/>
      <c r="J1638" s="220" t="inlineStr">
        <is>
          <t>BMW M3</t>
        </is>
      </c>
      <c r="K1638" s="220" t="inlineStr">
        <is>
          <t>2332 L4</t>
        </is>
      </c>
      <c r="L1638" s="220" t="inlineStr">
        <is>
          <t>Craig Turner</t>
        </is>
      </c>
      <c r="M1638" s="220" t="inlineStr">
        <is>
          <t>NZL</t>
        </is>
      </c>
      <c r="N1638" s="687">
        <f>_xlfn.LET(_xlpm.d,_xlfn.XLOOKUP(L1638,'[1]Birth Dates'!$A:$A,'[1]Birth Dates'!$B:$B,"",0),IF(_xlpm.d=0,"",_xlpm.d))</f>
        <v/>
      </c>
      <c r="O1638" s="220">
        <f>IF(OR(N1638="",A1638="",NOT(ISNUMBER(N1638)),N1638&gt;A1638),"",DATEDIF(N1638,A1638,"Y")&amp;" years, "&amp;DATEDIF(N1638,A1638,"YM")&amp;" months, "&amp;DATEDIF(N1638,A1638,"MD")&amp;" days")</f>
        <v/>
      </c>
      <c r="P1638" s="220" t="inlineStr">
        <is>
          <t>Lou Van Der Meer</t>
        </is>
      </c>
      <c r="Q1638" s="220" t="inlineStr">
        <is>
          <t>NZL</t>
        </is>
      </c>
      <c r="R1638" s="687">
        <f>_xlfn.LET(_xlpm.d,_xlfn.XLOOKUP(P1638,'[1]Birth Dates'!$A:$A,'[1]Birth Dates'!$B:$B,"",0),IF(_xlpm.d=0,"",_xlpm.d))</f>
        <v/>
      </c>
      <c r="S1638" s="220">
        <f>IF(OR(R1638="",A1638="",NOT(ISNUMBER(R1638)),R1638&gt;A1638),"",DATEDIF(R1638,A1638,"Y")&amp;" years, "&amp;DATEDIF(R1638,A1638,"YM")&amp;" months, "&amp;DATEDIF(R1638,A1638,"MD")&amp;" days")</f>
        <v/>
      </c>
      <c r="T1638" s="220" t="n"/>
      <c r="U1638" s="220" t="n"/>
      <c r="V1638" s="687">
        <f>_xlfn.LET(_xlpm.d,_xlfn.XLOOKUP(T1638,'[1]Birth Dates'!$A:$A,'[1]Birth Dates'!$B:$B,"",0),IF(_xlpm.d=0,"",_xlpm.d))</f>
        <v/>
      </c>
      <c r="W1638" s="220">
        <f>IF(OR(V1638="",A1638="",NOT(ISNUMBER(V1638)),V1638&gt;A1638),"",DATEDIF(V1638,A1638,"Y")&amp;" years, "&amp;DATEDIF(V1638,A1638,"YM")&amp;" months, "&amp;DATEDIF(V1638,A1638,"MD")&amp;" days")</f>
        <v/>
      </c>
      <c r="X1638" s="220" t="n"/>
      <c r="Y1638" s="220" t="n"/>
      <c r="Z1638" s="220" t="n"/>
      <c r="AA1638" s="220" t="n"/>
      <c r="AB1638" s="220" t="n">
        <v>41</v>
      </c>
      <c r="AC1638" s="220" t="n"/>
      <c r="AD1638" s="220" t="n"/>
      <c r="AE1638" s="595" t="inlineStr">
        <is>
          <t>2:33.0000</t>
        </is>
      </c>
      <c r="AF1638" s="418">
        <f>IF(OR(AE1638="",AE1638="",AE1638=0),"",6.213/(AE1638*24))</f>
        <v/>
      </c>
      <c r="AG1638" s="251" t="n"/>
      <c r="AH1638" s="577" t="inlineStr"/>
      <c r="AI1638" s="418">
        <f>IF(OR(AH1638="",AH1638="",AH1638=0),"",6.213/(AH1638*24))</f>
        <v/>
      </c>
      <c r="AJ1638" s="175">
        <f>IF(AND(ISNUMBER(AB1638),ISNUMBER(AG1638)),AB1638-AG1638,"")</f>
        <v/>
      </c>
      <c r="AK1638" s="220" t="inlineStr">
        <is>
          <t>Accident</t>
        </is>
      </c>
      <c r="AL1638" s="220" t="n">
        <v>98</v>
      </c>
      <c r="AM1638" s="524" t="n"/>
      <c r="AN1638" s="671">
        <f>IF(OR(AL1638="",AM1638="",AM1638=0),"",AL1638*6.213/(AM1638*24))</f>
        <v/>
      </c>
      <c r="AO1638" s="477">
        <f>IF(AND(AL1638=AL1637,AM1638&lt;&gt;"",AM1637&lt;&gt;""),AM1638-AM1637,"")</f>
        <v/>
      </c>
      <c r="AP1638" s="220" t="n"/>
      <c r="AQ1638" s="577" t="inlineStr"/>
      <c r="AR1638" s="439">
        <f>IF(OR(AQ1638="",AQ1638="",AQ1638=0),"",6.213/(AQ1638*24))</f>
        <v/>
      </c>
      <c r="AS1638" s="436">
        <f>IF(OR(NOT(ISNUMBER(C1638)),NOT(ISNUMBER(AB1638))),"",IF(AG1638&lt;&gt;"",AG1638,AB1638)-C1638)</f>
        <v/>
      </c>
      <c r="AT1638" s="217" t="n"/>
      <c r="AU1638" s="223">
        <f>IF($B1638="","",TEXT($A1638,"yyyymmdd")&amp;"_P"&amp;$C1638&amp;"_C"&amp;$F1638&amp;"_"&amp;TRIM(RIGHT(SUBSTITUTE(TRIM(SUBSTITUTE($L1638,CHAR(160)," "))," ",REPT(" ",60)),60))&amp;IF($P1638="","","-"&amp;TRIM(RIGHT(SUBSTITUTE(TRIM(SUBSTITUTE($P1638,CHAR(160)," "))," ",REPT(" ",60)),60)))&amp;IF($T1638="","","-"&amp;TRIM(RIGHT(SUBSTITUTE(TRIM(SUBSTITUTE($T1638,CHAR(160)," "))," ",REPT(" ",60)),60)))&amp;".jpg")</f>
        <v/>
      </c>
    </row>
    <row r="1639" ht="42" customHeight="1">
      <c r="A1639" s="173" t="n">
        <v>32782</v>
      </c>
      <c r="B1639" s="220" t="inlineStr">
        <is>
          <t>Tooheys 1000 1 October, 1989</t>
        </is>
      </c>
      <c r="C1639" s="220" t="inlineStr">
        <is>
          <t>DNF</t>
        </is>
      </c>
      <c r="D1639" s="220" t="inlineStr">
        <is>
          <t>A</t>
        </is>
      </c>
      <c r="E1639" s="220" t="n"/>
      <c r="F1639" s="220" t="n">
        <v>8</v>
      </c>
      <c r="G1639" s="220" t="inlineStr">
        <is>
          <t>Miedecke Motorsport</t>
        </is>
      </c>
      <c r="H1639" s="220" t="n"/>
      <c r="I1639" s="220" t="n"/>
      <c r="J1639" s="220" t="inlineStr">
        <is>
          <t>Ford Sierra RS500</t>
        </is>
      </c>
      <c r="K1639" s="220" t="inlineStr">
        <is>
          <t>1993 tc L4</t>
        </is>
      </c>
      <c r="L1639" s="220" t="inlineStr">
        <is>
          <t>Andrew Bagnall</t>
        </is>
      </c>
      <c r="M1639" s="220" t="inlineStr">
        <is>
          <t>NZL</t>
        </is>
      </c>
      <c r="N1639" s="687">
        <f>_xlfn.LET(_xlpm.d,_xlfn.XLOOKUP(L1639,'[1]Birth Dates'!$A:$A,'[1]Birth Dates'!$B:$B,"",0),IF(_xlpm.d=0,"",_xlpm.d))</f>
        <v/>
      </c>
      <c r="O1639" s="220">
        <f>IF(OR(N1639="",A1639="",NOT(ISNUMBER(N1639)),N1639&gt;A1639),"",DATEDIF(N1639,A1639,"Y")&amp;" years, "&amp;DATEDIF(N1639,A1639,"YM")&amp;" months, "&amp;DATEDIF(N1639,A1639,"MD")&amp;" days")</f>
        <v/>
      </c>
      <c r="P1639" s="220" t="inlineStr">
        <is>
          <t>Graeme Crosby</t>
        </is>
      </c>
      <c r="Q1639" s="220" t="inlineStr">
        <is>
          <t>NZL</t>
        </is>
      </c>
      <c r="R1639" s="687">
        <f>_xlfn.LET(_xlpm.d,_xlfn.XLOOKUP(P1639,'[1]Birth Dates'!$A:$A,'[1]Birth Dates'!$B:$B,"",0),IF(_xlpm.d=0,"",_xlpm.d))</f>
        <v/>
      </c>
      <c r="S1639" s="220">
        <f>IF(OR(R1639="",A1639="",NOT(ISNUMBER(R1639)),R1639&gt;A1639),"",DATEDIF(R1639,A1639,"Y")&amp;" years, "&amp;DATEDIF(R1639,A1639,"YM")&amp;" months, "&amp;DATEDIF(R1639,A1639,"MD")&amp;" days")</f>
        <v/>
      </c>
      <c r="T1639" s="220" t="n"/>
      <c r="U1639" s="220" t="n"/>
      <c r="V1639" s="687">
        <f>_xlfn.LET(_xlpm.d,_xlfn.XLOOKUP(T1639,'[1]Birth Dates'!$A:$A,'[1]Birth Dates'!$B:$B,"",0),IF(_xlpm.d=0,"",_xlpm.d))</f>
        <v/>
      </c>
      <c r="W1639" s="220">
        <f>IF(OR(V1639="",A1639="",NOT(ISNUMBER(V1639)),V1639&gt;A1639),"",DATEDIF(V1639,A1639,"Y")&amp;" years, "&amp;DATEDIF(V1639,A1639,"YM")&amp;" months, "&amp;DATEDIF(V1639,A1639,"MD")&amp;" days")</f>
        <v/>
      </c>
      <c r="X1639" s="220" t="n"/>
      <c r="Y1639" s="220" t="n"/>
      <c r="Z1639" s="220" t="n"/>
      <c r="AA1639" s="220" t="n"/>
      <c r="AB1639" s="220" t="n">
        <v>10</v>
      </c>
      <c r="AC1639" s="220" t="n"/>
      <c r="AD1639" s="220" t="n"/>
      <c r="AE1639" s="577" t="inlineStr">
        <is>
          <t>2:16.7900</t>
        </is>
      </c>
      <c r="AF1639" s="418">
        <f>IF(OR(AE1639="",AE1639="",AE1639=0),"",6.213/(AE1639*24))</f>
        <v/>
      </c>
      <c r="AG1639" s="251" t="n">
        <v>10</v>
      </c>
      <c r="AH1639" s="577" t="n"/>
      <c r="AI1639" s="418">
        <f>IF(OR(AH1639="",AH1639="",AH1639=0),"",6.213/(AH1639*24))</f>
        <v/>
      </c>
      <c r="AJ1639" s="175">
        <f>IF(AND(ISNUMBER(AB1639),ISNUMBER(AG1639)),AB1639-AG1639,"")</f>
        <v/>
      </c>
      <c r="AK1639" s="220" t="n"/>
      <c r="AL1639" s="220" t="n">
        <v>97</v>
      </c>
      <c r="AM1639" s="524" t="n"/>
      <c r="AN1639" s="671">
        <f>IF(OR(AL1639="",AM1639="",AM1639=0),"",AL1639*6.213/(AM1639*24))</f>
        <v/>
      </c>
      <c r="AO1639" s="477">
        <f>IF(AND(AL1639=AL1638,AM1639&lt;&gt;"",AM1638&lt;&gt;""),AM1639-AM1638,"")</f>
        <v/>
      </c>
      <c r="AP1639" s="220" t="n"/>
      <c r="AQ1639" s="577" t="inlineStr"/>
      <c r="AR1639" s="439">
        <f>IF(OR(AQ1639="",AQ1639="",AQ1639=0),"",6.213/(AQ1639*24))</f>
        <v/>
      </c>
      <c r="AS1639" s="436">
        <f>IF(OR(NOT(ISNUMBER(C1639)),NOT(ISNUMBER(AB1639))),"",IF(AG1639&lt;&gt;"",AG1639,AB1639)-C1639)</f>
        <v/>
      </c>
      <c r="AT1639" s="217" t="n"/>
      <c r="AU1639" s="223">
        <f>IF($B1639="","",TEXT($A1639,"yyyymmdd")&amp;"_P"&amp;$C1639&amp;"_C"&amp;$F1639&amp;"_"&amp;TRIM(RIGHT(SUBSTITUTE(TRIM(SUBSTITUTE($L1639,CHAR(160)," "))," ",REPT(" ",60)),60))&amp;IF($P1639="","","-"&amp;TRIM(RIGHT(SUBSTITUTE(TRIM(SUBSTITUTE($P1639,CHAR(160)," "))," ",REPT(" ",60)),60)))&amp;IF($T1639="","","-"&amp;TRIM(RIGHT(SUBSTITUTE(TRIM(SUBSTITUTE($T1639,CHAR(160)," "))," ",REPT(" ",60)),60)))&amp;".jpg")</f>
        <v/>
      </c>
    </row>
    <row r="1640" ht="42" customHeight="1">
      <c r="A1640" s="173" t="n">
        <v>32782</v>
      </c>
      <c r="B1640" s="220" t="inlineStr">
        <is>
          <t>Tooheys 1000 1 October, 1989</t>
        </is>
      </c>
      <c r="C1640" s="220" t="inlineStr">
        <is>
          <t>DNF</t>
        </is>
      </c>
      <c r="D1640" s="220" t="inlineStr">
        <is>
          <t>A</t>
        </is>
      </c>
      <c r="E1640" s="220" t="n"/>
      <c r="F1640" s="220" t="n">
        <v>35</v>
      </c>
      <c r="G1640" s="220" t="inlineStr">
        <is>
          <t>Peter Jackson Racing</t>
        </is>
      </c>
      <c r="H1640" s="220" t="n"/>
      <c r="I1640" s="220" t="n"/>
      <c r="J1640" s="220" t="inlineStr">
        <is>
          <t>Ford Sierra RS500</t>
        </is>
      </c>
      <c r="K1640" s="220" t="inlineStr">
        <is>
          <t>1993 tc L4</t>
        </is>
      </c>
      <c r="L1640" s="220" t="inlineStr">
        <is>
          <t>Glenn Seton</t>
        </is>
      </c>
      <c r="M1640" s="220" t="inlineStr">
        <is>
          <t>AUS</t>
        </is>
      </c>
      <c r="N1640" s="687">
        <f>_xlfn.LET(_xlpm.d,_xlfn.XLOOKUP(L1640,'[1]Birth Dates'!$A:$A,'[1]Birth Dates'!$B:$B,"",0),IF(_xlpm.d=0,"",_xlpm.d))</f>
        <v/>
      </c>
      <c r="O1640" s="220">
        <f>IF(OR(N1640="",A1640="",NOT(ISNUMBER(N1640)),N1640&gt;A1640),"",DATEDIF(N1640,A1640,"Y")&amp;" years, "&amp;DATEDIF(N1640,A1640,"YM")&amp;" months, "&amp;DATEDIF(N1640,A1640,"MD")&amp;" days")</f>
        <v/>
      </c>
      <c r="P1640" s="220" t="inlineStr">
        <is>
          <t>Alain Ferte</t>
        </is>
      </c>
      <c r="Q1640" s="220" t="inlineStr">
        <is>
          <t>FRA</t>
        </is>
      </c>
      <c r="R1640" s="687">
        <f>_xlfn.LET(_xlpm.d,_xlfn.XLOOKUP(P1640,'[1]Birth Dates'!$A:$A,'[1]Birth Dates'!$B:$B,"",0),IF(_xlpm.d=0,"",_xlpm.d))</f>
        <v/>
      </c>
      <c r="S1640" s="220">
        <f>IF(OR(R1640="",A1640="",NOT(ISNUMBER(R1640)),R1640&gt;A1640),"",DATEDIF(R1640,A1640,"Y")&amp;" years, "&amp;DATEDIF(R1640,A1640,"YM")&amp;" months, "&amp;DATEDIF(R1640,A1640,"MD")&amp;" days")</f>
        <v/>
      </c>
      <c r="T1640" s="220" t="inlineStr">
        <is>
          <t>Tony Noske</t>
        </is>
      </c>
      <c r="U1640" s="220" t="inlineStr">
        <is>
          <t>AUS</t>
        </is>
      </c>
      <c r="V1640" s="687">
        <f>_xlfn.LET(_xlpm.d,_xlfn.XLOOKUP(T1640,'[1]Birth Dates'!$A:$A,'[1]Birth Dates'!$B:$B,"",0),IF(_xlpm.d=0,"",_xlpm.d))</f>
        <v/>
      </c>
      <c r="W1640" s="220">
        <f>IF(OR(V1640="",A1640="",NOT(ISNUMBER(V1640)),V1640&gt;A1640),"",DATEDIF(V1640,A1640,"Y")&amp;" years, "&amp;DATEDIF(V1640,A1640,"YM")&amp;" months, "&amp;DATEDIF(V1640,A1640,"MD")&amp;" days")</f>
        <v/>
      </c>
      <c r="X1640" s="220" t="n"/>
      <c r="Y1640" s="220" t="n"/>
      <c r="Z1640" s="220" t="n"/>
      <c r="AA1640" s="220" t="n"/>
      <c r="AB1640" s="220" t="n">
        <v>8</v>
      </c>
      <c r="AC1640" s="220" t="n"/>
      <c r="AD1640" s="220" t="n"/>
      <c r="AE1640" s="595" t="inlineStr">
        <is>
          <t>2:20.5200</t>
        </is>
      </c>
      <c r="AF1640" s="418">
        <f>IF(OR(AE1640="",AE1640="",AE1640=0),"",6.213/(AE1640*24))</f>
        <v/>
      </c>
      <c r="AG1640" s="251" t="n"/>
      <c r="AH1640" s="577" t="inlineStr"/>
      <c r="AI1640" s="418">
        <f>IF(OR(AH1640="",AH1640="",AH1640=0),"",6.213/(AH1640*24))</f>
        <v/>
      </c>
      <c r="AJ1640" s="175">
        <f>IF(AND(ISNUMBER(AB1640),ISNUMBER(AG1640)),AB1640-AG1640,"")</f>
        <v/>
      </c>
      <c r="AK1640" s="220" t="inlineStr">
        <is>
          <t>Out of Fuel</t>
        </is>
      </c>
      <c r="AL1640" s="220" t="n">
        <v>92</v>
      </c>
      <c r="AM1640" s="524" t="n"/>
      <c r="AN1640" s="671">
        <f>IF(OR(AL1640="",AM1640="",AM1640=0),"",AL1640*6.213/(AM1640*24))</f>
        <v/>
      </c>
      <c r="AO1640" s="477">
        <f>IF(AND(AL1640=AL1639,AM1640&lt;&gt;"",AM1639&lt;&gt;""),AM1640-AM1639,"")</f>
        <v/>
      </c>
      <c r="AP1640" s="220" t="n"/>
      <c r="AQ1640" s="577" t="inlineStr"/>
      <c r="AR1640" s="439">
        <f>IF(OR(AQ1640="",AQ1640="",AQ1640=0),"",6.213/(AQ1640*24))</f>
        <v/>
      </c>
      <c r="AS1640" s="436">
        <f>IF(OR(NOT(ISNUMBER(C1640)),NOT(ISNUMBER(AB1640))),"",IF(AG1640&lt;&gt;"",AG1640,AB1640)-C1640)</f>
        <v/>
      </c>
      <c r="AT1640" s="217" t="n"/>
      <c r="AU1640" s="223">
        <f>IF($B1640="","",TEXT($A1640,"yyyymmdd")&amp;"_P"&amp;$C1640&amp;"_C"&amp;$F1640&amp;"_"&amp;TRIM(RIGHT(SUBSTITUTE(TRIM(SUBSTITUTE($L1640,CHAR(160)," "))," ",REPT(" ",60)),60))&amp;IF($P1640="","","-"&amp;TRIM(RIGHT(SUBSTITUTE(TRIM(SUBSTITUTE($P1640,CHAR(160)," "))," ",REPT(" ",60)),60)))&amp;IF($T1640="","","-"&amp;TRIM(RIGHT(SUBSTITUTE(TRIM(SUBSTITUTE($T1640,CHAR(160)," "))," ",REPT(" ",60)),60)))&amp;".jpg")</f>
        <v/>
      </c>
    </row>
    <row r="1641" ht="42" customHeight="1">
      <c r="A1641" s="173" t="n">
        <v>32782</v>
      </c>
      <c r="B1641" s="220" t="inlineStr">
        <is>
          <t>Tooheys 1000 1 October, 1989</t>
        </is>
      </c>
      <c r="C1641" s="220" t="inlineStr">
        <is>
          <t>DNF</t>
        </is>
      </c>
      <c r="D1641" s="220" t="inlineStr">
        <is>
          <t>A</t>
        </is>
      </c>
      <c r="E1641" s="220" t="n"/>
      <c r="F1641" s="220" t="n">
        <v>24</v>
      </c>
      <c r="G1641" s="220" t="inlineStr">
        <is>
          <t>Jagparts</t>
        </is>
      </c>
      <c r="H1641" s="220" t="n"/>
      <c r="I1641" s="220" t="n"/>
      <c r="J1641" s="220" t="inlineStr">
        <is>
          <t>Holden Commodore VL</t>
        </is>
      </c>
      <c r="K1641" s="220" t="inlineStr">
        <is>
          <t>4980 V8</t>
        </is>
      </c>
      <c r="L1641" s="220" t="inlineStr">
        <is>
          <t>Gerald Kay</t>
        </is>
      </c>
      <c r="M1641" s="220" t="inlineStr">
        <is>
          <t>AUS</t>
        </is>
      </c>
      <c r="N1641" s="687">
        <f>_xlfn.LET(_xlpm.d,_xlfn.XLOOKUP(L1641,'[1]Birth Dates'!$A:$A,'[1]Birth Dates'!$B:$B,"",0),IF(_xlpm.d=0,"",_xlpm.d))</f>
        <v/>
      </c>
      <c r="O1641" s="220">
        <f>IF(OR(N1641="",A1641="",NOT(ISNUMBER(N1641)),N1641&gt;A1641),"",DATEDIF(N1641,A1641,"Y")&amp;" years, "&amp;DATEDIF(N1641,A1641,"YM")&amp;" months, "&amp;DATEDIF(N1641,A1641,"MD")&amp;" days")</f>
        <v/>
      </c>
      <c r="P1641" s="220" t="inlineStr">
        <is>
          <t>Alf Grant</t>
        </is>
      </c>
      <c r="Q1641" s="220" t="inlineStr">
        <is>
          <t>AUS</t>
        </is>
      </c>
      <c r="R1641" s="687">
        <f>_xlfn.LET(_xlpm.d,_xlfn.XLOOKUP(P1641,'[1]Birth Dates'!$A:$A,'[1]Birth Dates'!$B:$B,"",0),IF(_xlpm.d=0,"",_xlpm.d))</f>
        <v/>
      </c>
      <c r="S1641" s="220">
        <f>IF(OR(R1641="",A1641="",NOT(ISNUMBER(R1641)),R1641&gt;A1641),"",DATEDIF(R1641,A1641,"Y")&amp;" years, "&amp;DATEDIF(R1641,A1641,"YM")&amp;" months, "&amp;DATEDIF(R1641,A1641,"MD")&amp;" days")</f>
        <v/>
      </c>
      <c r="T1641" s="220" t="n"/>
      <c r="U1641" s="220" t="n"/>
      <c r="V1641" s="687">
        <f>_xlfn.LET(_xlpm.d,_xlfn.XLOOKUP(T1641,'[1]Birth Dates'!$A:$A,'[1]Birth Dates'!$B:$B,"",0),IF(_xlpm.d=0,"",_xlpm.d))</f>
        <v/>
      </c>
      <c r="W1641" s="220">
        <f>IF(OR(V1641="",A1641="",NOT(ISNUMBER(V1641)),V1641&gt;A1641),"",DATEDIF(V1641,A1641,"Y")&amp;" years, "&amp;DATEDIF(V1641,A1641,"YM")&amp;" months, "&amp;DATEDIF(V1641,A1641,"MD")&amp;" days")</f>
        <v/>
      </c>
      <c r="X1641" s="220" t="n"/>
      <c r="Y1641" s="220" t="n"/>
      <c r="Z1641" s="220" t="n"/>
      <c r="AA1641" s="220" t="n"/>
      <c r="AB1641" s="220" t="n">
        <v>38</v>
      </c>
      <c r="AC1641" s="220" t="n"/>
      <c r="AD1641" s="220" t="n"/>
      <c r="AE1641" s="595" t="inlineStr">
        <is>
          <t>2:30.1600</t>
        </is>
      </c>
      <c r="AF1641" s="418">
        <f>IF(OR(AE1641="",AE1641="",AE1641=0),"",6.213/(AE1641*24))</f>
        <v/>
      </c>
      <c r="AG1641" s="251" t="n"/>
      <c r="AH1641" s="577" t="inlineStr"/>
      <c r="AI1641" s="418">
        <f>IF(OR(AH1641="",AH1641="",AH1641=0),"",6.213/(AH1641*24))</f>
        <v/>
      </c>
      <c r="AJ1641" s="175">
        <f>IF(AND(ISNUMBER(AB1641),ISNUMBER(AG1641)),AB1641-AG1641,"")</f>
        <v/>
      </c>
      <c r="AK1641" s="220" t="n"/>
      <c r="AL1641" s="220" t="n">
        <v>91</v>
      </c>
      <c r="AM1641" s="524" t="n"/>
      <c r="AN1641" s="671">
        <f>IF(OR(AL1641="",AM1641="",AM1641=0),"",AL1641*6.213/(AM1641*24))</f>
        <v/>
      </c>
      <c r="AO1641" s="477">
        <f>IF(AND(AL1641=AL1640,AM1641&lt;&gt;"",AM1640&lt;&gt;""),AM1641-AM1640,"")</f>
        <v/>
      </c>
      <c r="AP1641" s="220" t="n"/>
      <c r="AQ1641" s="577" t="inlineStr"/>
      <c r="AR1641" s="439">
        <f>IF(OR(AQ1641="",AQ1641="",AQ1641=0),"",6.213/(AQ1641*24))</f>
        <v/>
      </c>
      <c r="AS1641" s="436">
        <f>IF(OR(NOT(ISNUMBER(C1641)),NOT(ISNUMBER(AB1641))),"",IF(AG1641&lt;&gt;"",AG1641,AB1641)-C1641)</f>
        <v/>
      </c>
      <c r="AT1641" s="217" t="n"/>
      <c r="AU1641" s="223">
        <f>IF($B1641="","",TEXT($A1641,"yyyymmdd")&amp;"_P"&amp;$C1641&amp;"_C"&amp;$F1641&amp;"_"&amp;TRIM(RIGHT(SUBSTITUTE(TRIM(SUBSTITUTE($L1641,CHAR(160)," "))," ",REPT(" ",60)),60))&amp;IF($P1641="","","-"&amp;TRIM(RIGHT(SUBSTITUTE(TRIM(SUBSTITUTE($P1641,CHAR(160)," "))," ",REPT(" ",60)),60)))&amp;IF($T1641="","","-"&amp;TRIM(RIGHT(SUBSTITUTE(TRIM(SUBSTITUTE($T1641,CHAR(160)," "))," ",REPT(" ",60)),60)))&amp;".jpg")</f>
        <v/>
      </c>
    </row>
    <row r="1642" ht="42" customHeight="1">
      <c r="A1642" s="173" t="n">
        <v>32782</v>
      </c>
      <c r="B1642" s="220" t="inlineStr">
        <is>
          <t>Tooheys 1000 1 October, 1989</t>
        </is>
      </c>
      <c r="C1642" s="220" t="inlineStr">
        <is>
          <t>DNF</t>
        </is>
      </c>
      <c r="D1642" s="220" t="inlineStr">
        <is>
          <t>A</t>
        </is>
      </c>
      <c r="E1642" s="220" t="n"/>
      <c r="F1642" s="220" t="n">
        <v>68</v>
      </c>
      <c r="G1642" s="220" t="inlineStr">
        <is>
          <t>Garry Willmington Performance</t>
        </is>
      </c>
      <c r="H1642" s="220" t="n"/>
      <c r="I1642" s="220" t="n"/>
      <c r="J1642" s="220" t="inlineStr">
        <is>
          <t>Toyota Supra</t>
        </is>
      </c>
      <c r="K1642" s="569" t="inlineStr">
        <is>
          <t>2954 tc L6</t>
        </is>
      </c>
      <c r="L1642" s="220" t="inlineStr">
        <is>
          <t>Garry Willmington</t>
        </is>
      </c>
      <c r="M1642" s="220" t="inlineStr">
        <is>
          <t>AUS</t>
        </is>
      </c>
      <c r="N1642" s="687">
        <f>_xlfn.LET(_xlpm.d,_xlfn.XLOOKUP(L1642,'[1]Birth Dates'!$A:$A,'[1]Birth Dates'!$B:$B,"",0),IF(_xlpm.d=0,"",_xlpm.d))</f>
        <v/>
      </c>
      <c r="O1642" s="220">
        <f>IF(OR(N1642="",A1642="",NOT(ISNUMBER(N1642)),N1642&gt;A1642),"",DATEDIF(N1642,A1642,"Y")&amp;" years, "&amp;DATEDIF(N1642,A1642,"YM")&amp;" months, "&amp;DATEDIF(N1642,A1642,"MD")&amp;" days")</f>
        <v/>
      </c>
      <c r="P1642" s="220" t="inlineStr">
        <is>
          <t>Tom Watkinson</t>
        </is>
      </c>
      <c r="Q1642" s="220" t="inlineStr">
        <is>
          <t>AUS</t>
        </is>
      </c>
      <c r="R1642" s="687">
        <f>_xlfn.LET(_xlpm.d,_xlfn.XLOOKUP(P1642,'[1]Birth Dates'!$A:$A,'[1]Birth Dates'!$B:$B,"",0),IF(_xlpm.d=0,"",_xlpm.d))</f>
        <v/>
      </c>
      <c r="S1642" s="220">
        <f>IF(OR(R1642="",A1642="",NOT(ISNUMBER(R1642)),R1642&gt;A1642),"",DATEDIF(R1642,A1642,"Y")&amp;" years, "&amp;DATEDIF(R1642,A1642,"YM")&amp;" months, "&amp;DATEDIF(R1642,A1642,"MD")&amp;" days")</f>
        <v/>
      </c>
      <c r="T1642" s="220" t="n"/>
      <c r="U1642" s="220" t="n"/>
      <c r="V1642" s="687">
        <f>_xlfn.LET(_xlpm.d,_xlfn.XLOOKUP(T1642,'[1]Birth Dates'!$A:$A,'[1]Birth Dates'!$B:$B,"",0),IF(_xlpm.d=0,"",_xlpm.d))</f>
        <v/>
      </c>
      <c r="W1642" s="220">
        <f>IF(OR(V1642="",A1642="",NOT(ISNUMBER(V1642)),V1642&gt;A1642),"",DATEDIF(V1642,A1642,"Y")&amp;" years, "&amp;DATEDIF(V1642,A1642,"YM")&amp;" months, "&amp;DATEDIF(V1642,A1642,"MD")&amp;" days")</f>
        <v/>
      </c>
      <c r="X1642" s="220" t="n"/>
      <c r="Y1642" s="220" t="n"/>
      <c r="Z1642" s="220" t="n"/>
      <c r="AA1642" s="220" t="n"/>
      <c r="AB1642" s="220" t="n">
        <v>49</v>
      </c>
      <c r="AC1642" s="220" t="n"/>
      <c r="AD1642" s="220" t="n"/>
      <c r="AE1642" s="595" t="inlineStr">
        <is>
          <t>2:39.7800</t>
        </is>
      </c>
      <c r="AF1642" s="418">
        <f>IF(OR(AE1642="",AE1642="",AE1642=0),"",6.213/(AE1642*24))</f>
        <v/>
      </c>
      <c r="AG1642" s="251" t="n"/>
      <c r="AH1642" s="577" t="inlineStr"/>
      <c r="AI1642" s="418">
        <f>IF(OR(AH1642="",AH1642="",AH1642=0),"",6.213/(AH1642*24))</f>
        <v/>
      </c>
      <c r="AJ1642" s="175">
        <f>IF(AND(ISNUMBER(AB1642),ISNUMBER(AG1642)),AB1642-AG1642,"")</f>
        <v/>
      </c>
      <c r="AK1642" s="220" t="inlineStr">
        <is>
          <t>Insufficent Laps</t>
        </is>
      </c>
      <c r="AL1642" s="220" t="n">
        <v>91</v>
      </c>
      <c r="AM1642" s="524" t="n"/>
      <c r="AN1642" s="671">
        <f>IF(OR(AL1642="",AM1642="",AM1642=0),"",AL1642*6.213/(AM1642*24))</f>
        <v/>
      </c>
      <c r="AO1642" s="477">
        <f>IF(AND(AL1642=AL1641,AM1642&lt;&gt;"",AM1641&lt;&gt;""),AM1642-AM1641,"")</f>
        <v/>
      </c>
      <c r="AP1642" s="220" t="n"/>
      <c r="AQ1642" s="577" t="inlineStr"/>
      <c r="AR1642" s="439">
        <f>IF(OR(AQ1642="",AQ1642="",AQ1642=0),"",6.213/(AQ1642*24))</f>
        <v/>
      </c>
      <c r="AS1642" s="436">
        <f>IF(OR(NOT(ISNUMBER(C1642)),NOT(ISNUMBER(AB1642))),"",IF(AG1642&lt;&gt;"",AG1642,AB1642)-C1642)</f>
        <v/>
      </c>
      <c r="AT1642" s="217" t="n"/>
      <c r="AU1642" s="223">
        <f>IF($B1642="","",TEXT($A1642,"yyyymmdd")&amp;"_P"&amp;$C1642&amp;"_C"&amp;$F1642&amp;"_"&amp;TRIM(RIGHT(SUBSTITUTE(TRIM(SUBSTITUTE($L1642,CHAR(160)," "))," ",REPT(" ",60)),60))&amp;IF($P1642="","","-"&amp;TRIM(RIGHT(SUBSTITUTE(TRIM(SUBSTITUTE($P1642,CHAR(160)," "))," ",REPT(" ",60)),60)))&amp;IF($T1642="","","-"&amp;TRIM(RIGHT(SUBSTITUTE(TRIM(SUBSTITUTE($T1642,CHAR(160)," "))," ",REPT(" ",60)),60)))&amp;".jpg")</f>
        <v/>
      </c>
    </row>
    <row r="1643" ht="42" customHeight="1">
      <c r="A1643" s="173" t="n">
        <v>32782</v>
      </c>
      <c r="B1643" s="220" t="inlineStr">
        <is>
          <t>Tooheys 1000 1 October, 1989</t>
        </is>
      </c>
      <c r="C1643" s="220" t="inlineStr">
        <is>
          <t>DNF</t>
        </is>
      </c>
      <c r="D1643" s="220" t="inlineStr">
        <is>
          <t>A</t>
        </is>
      </c>
      <c r="E1643" s="220" t="n"/>
      <c r="F1643" s="220" t="n">
        <v>23</v>
      </c>
      <c r="G1643" s="220" t="inlineStr">
        <is>
          <t>Chris Lambden</t>
        </is>
      </c>
      <c r="H1643" s="220" t="n"/>
      <c r="I1643" s="220" t="n"/>
      <c r="J1643" s="220" t="inlineStr">
        <is>
          <t>Holden Commodore VL</t>
        </is>
      </c>
      <c r="K1643" s="220" t="inlineStr">
        <is>
          <t>4980 V8</t>
        </is>
      </c>
      <c r="L1643" s="220" t="inlineStr">
        <is>
          <t>Chris Lambden</t>
        </is>
      </c>
      <c r="M1643" s="220" t="inlineStr">
        <is>
          <t>GBR</t>
        </is>
      </c>
      <c r="N1643" s="687">
        <f>_xlfn.LET(_xlpm.d,_xlfn.XLOOKUP(L1643,'[1]Birth Dates'!$A:$A,'[1]Birth Dates'!$B:$B,"",0),IF(_xlpm.d=0,"",_xlpm.d))</f>
        <v/>
      </c>
      <c r="O1643" s="220">
        <f>IF(OR(N1643="",A1643="",NOT(ISNUMBER(N1643)),N1643&gt;A1643),"",DATEDIF(N1643,A1643,"Y")&amp;" years, "&amp;DATEDIF(N1643,A1643,"YM")&amp;" months, "&amp;DATEDIF(N1643,A1643,"MD")&amp;" days")</f>
        <v/>
      </c>
      <c r="P1643" s="220" t="inlineStr">
        <is>
          <t>Greg Crick</t>
        </is>
      </c>
      <c r="Q1643" s="220" t="inlineStr">
        <is>
          <t>AUS</t>
        </is>
      </c>
      <c r="R1643" s="687">
        <f>_xlfn.LET(_xlpm.d,_xlfn.XLOOKUP(P1643,'[1]Birth Dates'!$A:$A,'[1]Birth Dates'!$B:$B,"",0),IF(_xlpm.d=0,"",_xlpm.d))</f>
        <v/>
      </c>
      <c r="S1643" s="220">
        <f>IF(OR(R1643="",A1643="",NOT(ISNUMBER(R1643)),R1643&gt;A1643),"",DATEDIF(R1643,A1643,"Y")&amp;" years, "&amp;DATEDIF(R1643,A1643,"YM")&amp;" months, "&amp;DATEDIF(R1643,A1643,"MD")&amp;" days")</f>
        <v/>
      </c>
      <c r="T1643" s="220" t="n"/>
      <c r="U1643" s="220" t="n"/>
      <c r="V1643" s="687">
        <f>_xlfn.LET(_xlpm.d,_xlfn.XLOOKUP(T1643,'[1]Birth Dates'!$A:$A,'[1]Birth Dates'!$B:$B,"",0),IF(_xlpm.d=0,"",_xlpm.d))</f>
        <v/>
      </c>
      <c r="W1643" s="220">
        <f>IF(OR(V1643="",A1643="",NOT(ISNUMBER(V1643)),V1643&gt;A1643),"",DATEDIF(V1643,A1643,"Y")&amp;" years, "&amp;DATEDIF(V1643,A1643,"YM")&amp;" months, "&amp;DATEDIF(V1643,A1643,"MD")&amp;" days")</f>
        <v/>
      </c>
      <c r="X1643" s="220" t="n"/>
      <c r="Y1643" s="220" t="n"/>
      <c r="Z1643" s="220" t="n"/>
      <c r="AA1643" s="220" t="n"/>
      <c r="AB1643" s="220" t="n">
        <v>25</v>
      </c>
      <c r="AC1643" s="220" t="n"/>
      <c r="AD1643" s="220" t="n"/>
      <c r="AE1643" s="595" t="inlineStr">
        <is>
          <t>2:25.7800</t>
        </is>
      </c>
      <c r="AF1643" s="418">
        <f>IF(OR(AE1643="",AE1643="",AE1643=0),"",6.213/(AE1643*24))</f>
        <v/>
      </c>
      <c r="AG1643" s="251" t="n"/>
      <c r="AH1643" s="577" t="inlineStr"/>
      <c r="AI1643" s="418">
        <f>IF(OR(AH1643="",AH1643="",AH1643=0),"",6.213/(AH1643*24))</f>
        <v/>
      </c>
      <c r="AJ1643" s="175">
        <f>IF(AND(ISNUMBER(AB1643),ISNUMBER(AG1643)),AB1643-AG1643,"")</f>
        <v/>
      </c>
      <c r="AK1643" s="220" t="inlineStr">
        <is>
          <t>Insufficent Laps</t>
        </is>
      </c>
      <c r="AL1643" s="220" t="n">
        <v>90</v>
      </c>
      <c r="AM1643" s="524" t="n"/>
      <c r="AN1643" s="671">
        <f>IF(OR(AL1643="",AM1643="",AM1643=0),"",AL1643*6.213/(AM1643*24))</f>
        <v/>
      </c>
      <c r="AO1643" s="477">
        <f>IF(AND(AL1643=AL1642,AM1643&lt;&gt;"",AM1642&lt;&gt;""),AM1643-AM1642,"")</f>
        <v/>
      </c>
      <c r="AP1643" s="220" t="n"/>
      <c r="AQ1643" s="577" t="inlineStr"/>
      <c r="AR1643" s="439">
        <f>IF(OR(AQ1643="",AQ1643="",AQ1643=0),"",6.213/(AQ1643*24))</f>
        <v/>
      </c>
      <c r="AS1643" s="436">
        <f>IF(OR(NOT(ISNUMBER(C1643)),NOT(ISNUMBER(AB1643))),"",IF(AG1643&lt;&gt;"",AG1643,AB1643)-C1643)</f>
        <v/>
      </c>
      <c r="AT1643" s="217" t="n"/>
      <c r="AU1643" s="223">
        <f>IF($B1643="","",TEXT($A1643,"yyyymmdd")&amp;"_P"&amp;$C1643&amp;"_C"&amp;$F1643&amp;"_"&amp;TRIM(RIGHT(SUBSTITUTE(TRIM(SUBSTITUTE($L1643,CHAR(160)," "))," ",REPT(" ",60)),60))&amp;IF($P1643="","","-"&amp;TRIM(RIGHT(SUBSTITUTE(TRIM(SUBSTITUTE($P1643,CHAR(160)," "))," ",REPT(" ",60)),60)))&amp;IF($T1643="","","-"&amp;TRIM(RIGHT(SUBSTITUTE(TRIM(SUBSTITUTE($T1643,CHAR(160)," "))," ",REPT(" ",60)),60)))&amp;".jpg")</f>
        <v/>
      </c>
    </row>
    <row r="1644" ht="42" customHeight="1">
      <c r="A1644" s="173" t="n">
        <v>32782</v>
      </c>
      <c r="B1644" s="220" t="inlineStr">
        <is>
          <t>Tooheys 1000 1 October, 1989</t>
        </is>
      </c>
      <c r="C1644" s="220" t="inlineStr">
        <is>
          <t>DNF</t>
        </is>
      </c>
      <c r="D1644" s="220" t="inlineStr">
        <is>
          <t>B</t>
        </is>
      </c>
      <c r="E1644" s="220" t="n"/>
      <c r="F1644" s="220" t="n">
        <v>56</v>
      </c>
      <c r="G1644" s="220" t="inlineStr">
        <is>
          <t>Sax Racing</t>
        </is>
      </c>
      <c r="H1644" s="220" t="n"/>
      <c r="I1644" s="220" t="n"/>
      <c r="J1644" s="220" t="inlineStr">
        <is>
          <t>BMW M3</t>
        </is>
      </c>
      <c r="K1644" s="220" t="inlineStr">
        <is>
          <t>2332 L4</t>
        </is>
      </c>
      <c r="L1644" s="220" t="inlineStr">
        <is>
          <t>John Sax</t>
        </is>
      </c>
      <c r="M1644" s="220" t="inlineStr">
        <is>
          <t>NZL</t>
        </is>
      </c>
      <c r="N1644" s="687">
        <f>_xlfn.LET(_xlpm.d,_xlfn.XLOOKUP(L1644,'[1]Birth Dates'!$A:$A,'[1]Birth Dates'!$B:$B,"",0),IF(_xlpm.d=0,"",_xlpm.d))</f>
        <v/>
      </c>
      <c r="O1644" s="220">
        <f>IF(OR(N1644="",A1644="",NOT(ISNUMBER(N1644)),N1644&gt;A1644),"",DATEDIF(N1644,A1644,"Y")&amp;" years, "&amp;DATEDIF(N1644,A1644,"YM")&amp;" months, "&amp;DATEDIF(N1644,A1644,"MD")&amp;" days")</f>
        <v/>
      </c>
      <c r="P1644" s="220" t="inlineStr">
        <is>
          <t>Graeme Lorimer</t>
        </is>
      </c>
      <c r="Q1644" s="220" t="inlineStr">
        <is>
          <t>NZL</t>
        </is>
      </c>
      <c r="R1644" s="687">
        <f>_xlfn.LET(_xlpm.d,_xlfn.XLOOKUP(P1644,'[1]Birth Dates'!$A:$A,'[1]Birth Dates'!$B:$B,"",0),IF(_xlpm.d=0,"",_xlpm.d))</f>
        <v/>
      </c>
      <c r="S1644" s="220">
        <f>IF(OR(R1644="",A1644="",NOT(ISNUMBER(R1644)),R1644&gt;A1644),"",DATEDIF(R1644,A1644,"Y")&amp;" years, "&amp;DATEDIF(R1644,A1644,"YM")&amp;" months, "&amp;DATEDIF(R1644,A1644,"MD")&amp;" days")</f>
        <v/>
      </c>
      <c r="T1644" s="220" t="n"/>
      <c r="U1644" s="220" t="n"/>
      <c r="V1644" s="687">
        <f>_xlfn.LET(_xlpm.d,_xlfn.XLOOKUP(T1644,'[1]Birth Dates'!$A:$A,'[1]Birth Dates'!$B:$B,"",0),IF(_xlpm.d=0,"",_xlpm.d))</f>
        <v/>
      </c>
      <c r="W1644" s="220">
        <f>IF(OR(V1644="",A1644="",NOT(ISNUMBER(V1644)),V1644&gt;A1644),"",DATEDIF(V1644,A1644,"Y")&amp;" years, "&amp;DATEDIF(V1644,A1644,"YM")&amp;" months, "&amp;DATEDIF(V1644,A1644,"MD")&amp;" days")</f>
        <v/>
      </c>
      <c r="X1644" s="220" t="n"/>
      <c r="Y1644" s="220" t="n"/>
      <c r="Z1644" s="220" t="n"/>
      <c r="AA1644" s="220" t="n"/>
      <c r="AB1644" s="220" t="n">
        <v>36</v>
      </c>
      <c r="AC1644" s="220" t="n"/>
      <c r="AD1644" s="220" t="n"/>
      <c r="AE1644" s="595" t="inlineStr">
        <is>
          <t>2:29.7200</t>
        </is>
      </c>
      <c r="AF1644" s="418">
        <f>IF(OR(AE1644="",AE1644="",AE1644=0),"",6.213/(AE1644*24))</f>
        <v/>
      </c>
      <c r="AG1644" s="251" t="n"/>
      <c r="AH1644" s="577" t="inlineStr"/>
      <c r="AI1644" s="418">
        <f>IF(OR(AH1644="",AH1644="",AH1644=0),"",6.213/(AH1644*24))</f>
        <v/>
      </c>
      <c r="AJ1644" s="175">
        <f>IF(AND(ISNUMBER(AB1644),ISNUMBER(AG1644)),AB1644-AG1644,"")</f>
        <v/>
      </c>
      <c r="AK1644" s="220" t="inlineStr">
        <is>
          <t>Fire</t>
        </is>
      </c>
      <c r="AL1644" s="220" t="n">
        <v>82</v>
      </c>
      <c r="AM1644" s="524" t="n"/>
      <c r="AN1644" s="671">
        <f>IF(OR(AL1644="",AM1644="",AM1644=0),"",AL1644*6.213/(AM1644*24))</f>
        <v/>
      </c>
      <c r="AO1644" s="477">
        <f>IF(AND(AL1644=AL1643,AM1644&lt;&gt;"",AM1643&lt;&gt;""),AM1644-AM1643,"")</f>
        <v/>
      </c>
      <c r="AP1644" s="220" t="n"/>
      <c r="AQ1644" s="577" t="inlineStr"/>
      <c r="AR1644" s="439">
        <f>IF(OR(AQ1644="",AQ1644="",AQ1644=0),"",6.213/(AQ1644*24))</f>
        <v/>
      </c>
      <c r="AS1644" s="436">
        <f>IF(OR(NOT(ISNUMBER(C1644)),NOT(ISNUMBER(AB1644))),"",IF(AG1644&lt;&gt;"",AG1644,AB1644)-C1644)</f>
        <v/>
      </c>
      <c r="AT1644" s="217" t="n"/>
      <c r="AU1644" s="223">
        <f>IF($B1644="","",TEXT($A1644,"yyyymmdd")&amp;"_P"&amp;$C1644&amp;"_C"&amp;$F1644&amp;"_"&amp;TRIM(RIGHT(SUBSTITUTE(TRIM(SUBSTITUTE($L1644,CHAR(160)," "))," ",REPT(" ",60)),60))&amp;IF($P1644="","","-"&amp;TRIM(RIGHT(SUBSTITUTE(TRIM(SUBSTITUTE($P1644,CHAR(160)," "))," ",REPT(" ",60)),60)))&amp;IF($T1644="","","-"&amp;TRIM(RIGHT(SUBSTITUTE(TRIM(SUBSTITUTE($T1644,CHAR(160)," "))," ",REPT(" ",60)),60)))&amp;".jpg")</f>
        <v/>
      </c>
    </row>
    <row r="1645" ht="42" customHeight="1">
      <c r="A1645" s="173" t="n">
        <v>32782</v>
      </c>
      <c r="B1645" s="220" t="inlineStr">
        <is>
          <t>Tooheys 1000 1 October, 1989</t>
        </is>
      </c>
      <c r="C1645" s="220" t="inlineStr">
        <is>
          <t>DNF</t>
        </is>
      </c>
      <c r="D1645" s="220" t="inlineStr">
        <is>
          <t>A</t>
        </is>
      </c>
      <c r="E1645" s="220" t="n"/>
      <c r="F1645" s="542" t="inlineStr">
        <is>
          <t>05</t>
        </is>
      </c>
      <c r="G1645" s="220" t="inlineStr">
        <is>
          <t>Mobil 1 Racing Team</t>
        </is>
      </c>
      <c r="H1645" s="220" t="n"/>
      <c r="I1645" s="220" t="n"/>
      <c r="J1645" s="220" t="inlineStr">
        <is>
          <t>Ford Sierra RS500</t>
        </is>
      </c>
      <c r="K1645" s="220" t="inlineStr">
        <is>
          <t>1993 tc L4</t>
        </is>
      </c>
      <c r="L1645" s="220" t="inlineStr">
        <is>
          <t>Peter Brock</t>
        </is>
      </c>
      <c r="M1645" s="220" t="inlineStr">
        <is>
          <t>AUS</t>
        </is>
      </c>
      <c r="N1645" s="687">
        <f>_xlfn.LET(_xlpm.d,_xlfn.XLOOKUP(L1645,'[1]Birth Dates'!$A:$A,'[1]Birth Dates'!$B:$B,"",0),IF(_xlpm.d=0,"",_xlpm.d))</f>
        <v/>
      </c>
      <c r="O1645" s="220">
        <f>IF(OR(N1645="",A1645="",NOT(ISNUMBER(N1645)),N1645&gt;A1645),"",DATEDIF(N1645,A1645,"Y")&amp;" years, "&amp;DATEDIF(N1645,A1645,"YM")&amp;" months, "&amp;DATEDIF(N1645,A1645,"MD")&amp;" days")</f>
        <v/>
      </c>
      <c r="P1645" s="220" t="inlineStr">
        <is>
          <t>Andy Rouse</t>
        </is>
      </c>
      <c r="Q1645" s="220" t="inlineStr">
        <is>
          <t>GBR</t>
        </is>
      </c>
      <c r="R1645" s="687">
        <f>_xlfn.LET(_xlpm.d,_xlfn.XLOOKUP(P1645,'[1]Birth Dates'!$A:$A,'[1]Birth Dates'!$B:$B,"",0),IF(_xlpm.d=0,"",_xlpm.d))</f>
        <v/>
      </c>
      <c r="S1645" s="220">
        <f>IF(OR(R1645="",A1645="",NOT(ISNUMBER(R1645)),R1645&gt;A1645),"",DATEDIF(R1645,A1645,"Y")&amp;" years, "&amp;DATEDIF(R1645,A1645,"YM")&amp;" months, "&amp;DATEDIF(R1645,A1645,"MD")&amp;" days")</f>
        <v/>
      </c>
      <c r="T1645" s="220" t="n"/>
      <c r="U1645" s="220" t="n"/>
      <c r="V1645" s="687">
        <f>_xlfn.LET(_xlpm.d,_xlfn.XLOOKUP(T1645,'[1]Birth Dates'!$A:$A,'[1]Birth Dates'!$B:$B,"",0),IF(_xlpm.d=0,"",_xlpm.d))</f>
        <v/>
      </c>
      <c r="W1645" s="220">
        <f>IF(OR(V1645="",A1645="",NOT(ISNUMBER(V1645)),V1645&gt;A1645),"",DATEDIF(V1645,A1645,"Y")&amp;" years, "&amp;DATEDIF(V1645,A1645,"YM")&amp;" months, "&amp;DATEDIF(V1645,A1645,"MD")&amp;" days")</f>
        <v/>
      </c>
      <c r="X1645" s="220" t="n"/>
      <c r="Y1645" s="220" t="n"/>
      <c r="Z1645" s="220" t="n"/>
      <c r="AA1645" s="220" t="n"/>
      <c r="AB1645" s="220" t="n">
        <v>1</v>
      </c>
      <c r="AC1645" s="220" t="n"/>
      <c r="AD1645" s="220" t="n"/>
      <c r="AE1645" s="595" t="inlineStr">
        <is>
          <t>2:15.8000</t>
        </is>
      </c>
      <c r="AF1645" s="418">
        <f>IF(OR(AE1645="",AE1645="",AE1645=0),"",6.213/(AE1645*24))</f>
        <v/>
      </c>
      <c r="AG1645" s="251" t="n"/>
      <c r="AH1645" s="577" t="inlineStr"/>
      <c r="AI1645" s="418">
        <f>IF(OR(AH1645="",AH1645="",AH1645=0),"",6.213/(AH1645*24))</f>
        <v/>
      </c>
      <c r="AJ1645" s="175">
        <f>IF(AND(ISNUMBER(AB1645),ISNUMBER(AG1645)),AB1645-AG1645,"")</f>
        <v/>
      </c>
      <c r="AK1645" s="220" t="inlineStr">
        <is>
          <t>Wheel Hub</t>
        </is>
      </c>
      <c r="AL1645" s="220" t="n">
        <v>81</v>
      </c>
      <c r="AM1645" s="524" t="n"/>
      <c r="AN1645" s="671">
        <f>IF(OR(AL1645="",AM1645="",AM1645=0),"",AL1645*6.213/(AM1645*24))</f>
        <v/>
      </c>
      <c r="AO1645" s="477">
        <f>IF(AND(AL1645=AL1644,AM1645&lt;&gt;"",AM1644&lt;&gt;""),AM1645-AM1644,"")</f>
        <v/>
      </c>
      <c r="AP1645" s="220" t="n"/>
      <c r="AQ1645" s="577" t="inlineStr"/>
      <c r="AR1645" s="439">
        <f>IF(OR(AQ1645="",AQ1645="",AQ1645=0),"",6.213/(AQ1645*24))</f>
        <v/>
      </c>
      <c r="AS1645" s="436">
        <f>IF(OR(NOT(ISNUMBER(C1645)),NOT(ISNUMBER(AB1645))),"",IF(AG1645&lt;&gt;"",AG1645,AB1645)-C1645)</f>
        <v/>
      </c>
      <c r="AT1645" s="217" t="n"/>
      <c r="AU1645" s="223">
        <f>IF($B1645="","",TEXT($A1645,"yyyymmdd")&amp;"_P"&amp;$C1645&amp;"_C"&amp;$F1645&amp;"_"&amp;TRIM(RIGHT(SUBSTITUTE(TRIM(SUBSTITUTE($L1645,CHAR(160)," "))," ",REPT(" ",60)),60))&amp;IF($P1645="","","-"&amp;TRIM(RIGHT(SUBSTITUTE(TRIM(SUBSTITUTE($P1645,CHAR(160)," "))," ",REPT(" ",60)),60)))&amp;IF($T1645="","","-"&amp;TRIM(RIGHT(SUBSTITUTE(TRIM(SUBSTITUTE($T1645,CHAR(160)," "))," ",REPT(" ",60)),60)))&amp;".jpg")</f>
        <v/>
      </c>
    </row>
    <row r="1646" ht="42" customHeight="1">
      <c r="A1646" s="173" t="n">
        <v>32782</v>
      </c>
      <c r="B1646" s="220" t="inlineStr">
        <is>
          <t>Tooheys 1000 1 October, 1989</t>
        </is>
      </c>
      <c r="C1646" s="220" t="inlineStr">
        <is>
          <t>DNF</t>
        </is>
      </c>
      <c r="D1646" s="220" t="inlineStr">
        <is>
          <t>A</t>
        </is>
      </c>
      <c r="E1646" s="220" t="n"/>
      <c r="F1646" s="220" t="n">
        <v>41</v>
      </c>
      <c r="G1646" s="220" t="inlineStr">
        <is>
          <t>Leeson Civil Engineering</t>
        </is>
      </c>
      <c r="H1646" s="220" t="n"/>
      <c r="I1646" s="220" t="n"/>
      <c r="J1646" s="220" t="inlineStr">
        <is>
          <t>Holden Commodore VL</t>
        </is>
      </c>
      <c r="K1646" s="220" t="inlineStr">
        <is>
          <t>4980 V8</t>
        </is>
      </c>
      <c r="L1646" s="220" t="inlineStr">
        <is>
          <t>Bob Tindal</t>
        </is>
      </c>
      <c r="M1646" s="220" t="inlineStr">
        <is>
          <t>AUS</t>
        </is>
      </c>
      <c r="N1646" s="687">
        <f>_xlfn.LET(_xlpm.d,_xlfn.XLOOKUP(L1646,'[1]Birth Dates'!$A:$A,'[1]Birth Dates'!$B:$B,"",0),IF(_xlpm.d=0,"",_xlpm.d))</f>
        <v/>
      </c>
      <c r="O1646" s="220">
        <f>IF(OR(N1646="",A1646="",NOT(ISNUMBER(N1646)),N1646&gt;A1646),"",DATEDIF(N1646,A1646,"Y")&amp;" years, "&amp;DATEDIF(N1646,A1646,"YM")&amp;" months, "&amp;DATEDIF(N1646,A1646,"MD")&amp;" days")</f>
        <v/>
      </c>
      <c r="P1646" s="220" t="inlineStr">
        <is>
          <t>Des Wall</t>
        </is>
      </c>
      <c r="Q1646" s="220" t="inlineStr">
        <is>
          <t>AUS</t>
        </is>
      </c>
      <c r="R1646" s="687">
        <f>_xlfn.LET(_xlpm.d,_xlfn.XLOOKUP(P1646,'[1]Birth Dates'!$A:$A,'[1]Birth Dates'!$B:$B,"",0),IF(_xlpm.d=0,"",_xlpm.d))</f>
        <v/>
      </c>
      <c r="S1646" s="220">
        <f>IF(OR(R1646="",A1646="",NOT(ISNUMBER(R1646)),R1646&gt;A1646),"",DATEDIF(R1646,A1646,"Y")&amp;" years, "&amp;DATEDIF(R1646,A1646,"YM")&amp;" months, "&amp;DATEDIF(R1646,A1646,"MD")&amp;" days")</f>
        <v/>
      </c>
      <c r="T1646" s="220" t="inlineStr">
        <is>
          <t>John Leeson</t>
        </is>
      </c>
      <c r="U1646" s="220" t="n"/>
      <c r="V1646" s="687">
        <f>_xlfn.LET(_xlpm.d,_xlfn.XLOOKUP(T1646,'[1]Birth Dates'!$A:$A,'[1]Birth Dates'!$B:$B,"",0),IF(_xlpm.d=0,"",_xlpm.d))</f>
        <v/>
      </c>
      <c r="W1646" s="220">
        <f>IF(OR(V1646="",A1646="",NOT(ISNUMBER(V1646)),V1646&gt;A1646),"",DATEDIF(V1646,A1646,"Y")&amp;" years, "&amp;DATEDIF(V1646,A1646,"YM")&amp;" months, "&amp;DATEDIF(V1646,A1646,"MD")&amp;" days")</f>
        <v/>
      </c>
      <c r="X1646" s="220" t="n"/>
      <c r="Y1646" s="220" t="n"/>
      <c r="Z1646" s="220" t="n"/>
      <c r="AA1646" s="220" t="n"/>
      <c r="AB1646" s="220" t="n">
        <v>55</v>
      </c>
      <c r="AC1646" s="220" t="n"/>
      <c r="AD1646" s="220" t="n"/>
      <c r="AE1646" s="595" t="inlineStr">
        <is>
          <t>2:47.7800</t>
        </is>
      </c>
      <c r="AF1646" s="418">
        <f>IF(OR(AE1646="",AE1646="",AE1646=0),"",6.213/(AE1646*24))</f>
        <v/>
      </c>
      <c r="AG1646" s="251" t="n"/>
      <c r="AH1646" s="577" t="inlineStr"/>
      <c r="AI1646" s="418">
        <f>IF(OR(AH1646="",AH1646="",AH1646=0),"",6.213/(AH1646*24))</f>
        <v/>
      </c>
      <c r="AJ1646" s="175">
        <f>IF(AND(ISNUMBER(AB1646),ISNUMBER(AG1646)),AB1646-AG1646,"")</f>
        <v/>
      </c>
      <c r="AK1646" s="220" t="inlineStr">
        <is>
          <t>Overheating</t>
        </is>
      </c>
      <c r="AL1646" s="220" t="n">
        <v>79</v>
      </c>
      <c r="AM1646" s="524" t="n"/>
      <c r="AN1646" s="671">
        <f>IF(OR(AL1646="",AM1646="",AM1646=0),"",AL1646*6.213/(AM1646*24))</f>
        <v/>
      </c>
      <c r="AO1646" s="477">
        <f>IF(AND(AL1646=AL1645,AM1646&lt;&gt;"",AM1645&lt;&gt;""),AM1646-AM1645,"")</f>
        <v/>
      </c>
      <c r="AP1646" s="220" t="n"/>
      <c r="AQ1646" s="577" t="inlineStr"/>
      <c r="AR1646" s="439">
        <f>IF(OR(AQ1646="",AQ1646="",AQ1646=0),"",6.213/(AQ1646*24))</f>
        <v/>
      </c>
      <c r="AS1646" s="436">
        <f>IF(OR(NOT(ISNUMBER(C1646)),NOT(ISNUMBER(AB1646))),"",IF(AG1646&lt;&gt;"",AG1646,AB1646)-C1646)</f>
        <v/>
      </c>
      <c r="AT1646" s="217" t="n"/>
      <c r="AU1646" s="223">
        <f>IF($B1646="","",TEXT($A1646,"yyyymmdd")&amp;"_P"&amp;$C1646&amp;"_C"&amp;$F1646&amp;"_"&amp;TRIM(RIGHT(SUBSTITUTE(TRIM(SUBSTITUTE($L1646,CHAR(160)," "))," ",REPT(" ",60)),60))&amp;IF($P1646="","","-"&amp;TRIM(RIGHT(SUBSTITUTE(TRIM(SUBSTITUTE($P1646,CHAR(160)," "))," ",REPT(" ",60)),60)))&amp;IF($T1646="","","-"&amp;TRIM(RIGHT(SUBSTITUTE(TRIM(SUBSTITUTE($T1646,CHAR(160)," "))," ",REPT(" ",60)),60)))&amp;".jpg")</f>
        <v/>
      </c>
    </row>
    <row r="1647" ht="42" customHeight="1">
      <c r="A1647" s="173" t="n">
        <v>32782</v>
      </c>
      <c r="B1647" s="220" t="inlineStr">
        <is>
          <t>Tooheys 1000 1 October, 1989</t>
        </is>
      </c>
      <c r="C1647" s="220" t="inlineStr">
        <is>
          <t>DNF</t>
        </is>
      </c>
      <c r="D1647" s="220" t="inlineStr">
        <is>
          <t>A</t>
        </is>
      </c>
      <c r="E1647" s="220" t="n"/>
      <c r="F1647" s="220" t="n">
        <v>43</v>
      </c>
      <c r="G1647" s="220" t="inlineStr">
        <is>
          <t>Everlast Battery Service</t>
        </is>
      </c>
      <c r="H1647" s="220" t="n"/>
      <c r="I1647" s="220" t="n"/>
      <c r="J1647" s="220" t="inlineStr">
        <is>
          <t>Holden Commodore VL</t>
        </is>
      </c>
      <c r="K1647" s="220" t="inlineStr">
        <is>
          <t>4980 V8</t>
        </is>
      </c>
      <c r="L1647" s="220" t="inlineStr">
        <is>
          <t>Bill O'Brien</t>
        </is>
      </c>
      <c r="M1647" s="220" t="inlineStr">
        <is>
          <t>AUS</t>
        </is>
      </c>
      <c r="N1647" s="687">
        <f>_xlfn.LET(_xlpm.d,_xlfn.XLOOKUP(L1647,'[1]Birth Dates'!$A:$A,'[1]Birth Dates'!$B:$B,"",0),IF(_xlpm.d=0,"",_xlpm.d))</f>
        <v/>
      </c>
      <c r="O1647" s="220">
        <f>IF(OR(N1647="",A1647="",NOT(ISNUMBER(N1647)),N1647&gt;A1647),"",DATEDIF(N1647,A1647,"Y")&amp;" years, "&amp;DATEDIF(N1647,A1647,"YM")&amp;" months, "&amp;DATEDIF(N1647,A1647,"MD")&amp;" days")</f>
        <v/>
      </c>
      <c r="P1647" s="220" t="inlineStr">
        <is>
          <t>Brian Sampson</t>
        </is>
      </c>
      <c r="Q1647" s="220" t="inlineStr">
        <is>
          <t>AUS</t>
        </is>
      </c>
      <c r="R1647" s="687">
        <f>_xlfn.LET(_xlpm.d,_xlfn.XLOOKUP(P1647,'[1]Birth Dates'!$A:$A,'[1]Birth Dates'!$B:$B,"",0),IF(_xlpm.d=0,"",_xlpm.d))</f>
        <v/>
      </c>
      <c r="S1647" s="220">
        <f>IF(OR(R1647="",A1647="",NOT(ISNUMBER(R1647)),R1647&gt;A1647),"",DATEDIF(R1647,A1647,"Y")&amp;" years, "&amp;DATEDIF(R1647,A1647,"YM")&amp;" months, "&amp;DATEDIF(R1647,A1647,"MD")&amp;" days")</f>
        <v/>
      </c>
      <c r="T1647" s="220" t="n"/>
      <c r="U1647" s="220" t="n"/>
      <c r="V1647" s="687">
        <f>_xlfn.LET(_xlpm.d,_xlfn.XLOOKUP(T1647,'[1]Birth Dates'!$A:$A,'[1]Birth Dates'!$B:$B,"",0),IF(_xlpm.d=0,"",_xlpm.d))</f>
        <v/>
      </c>
      <c r="W1647" s="220">
        <f>IF(OR(V1647="",A1647="",NOT(ISNUMBER(V1647)),V1647&gt;A1647),"",DATEDIF(V1647,A1647,"Y")&amp;" years, "&amp;DATEDIF(V1647,A1647,"YM")&amp;" months, "&amp;DATEDIF(V1647,A1647,"MD")&amp;" days")</f>
        <v/>
      </c>
      <c r="X1647" s="220" t="n"/>
      <c r="Y1647" s="220" t="n"/>
      <c r="Z1647" s="220" t="n"/>
      <c r="AA1647" s="220" t="n"/>
      <c r="AB1647" s="220" t="n">
        <v>33</v>
      </c>
      <c r="AC1647" s="220" t="n"/>
      <c r="AD1647" s="220" t="n"/>
      <c r="AE1647" s="595" t="inlineStr">
        <is>
          <t>2:28.7600</t>
        </is>
      </c>
      <c r="AF1647" s="418">
        <f>IF(OR(AE1647="",AE1647="",AE1647=0),"",6.213/(AE1647*24))</f>
        <v/>
      </c>
      <c r="AG1647" s="251" t="n"/>
      <c r="AH1647" s="577" t="inlineStr"/>
      <c r="AI1647" s="418">
        <f>IF(OR(AH1647="",AH1647="",AH1647=0),"",6.213/(AH1647*24))</f>
        <v/>
      </c>
      <c r="AJ1647" s="175">
        <f>IF(AND(ISNUMBER(AB1647),ISNUMBER(AG1647)),AB1647-AG1647,"")</f>
        <v/>
      </c>
      <c r="AK1647" s="220" t="inlineStr">
        <is>
          <t>Accident</t>
        </is>
      </c>
      <c r="AL1647" s="220" t="n">
        <v>65</v>
      </c>
      <c r="AM1647" s="524" t="n"/>
      <c r="AN1647" s="671">
        <f>IF(OR(AL1647="",AM1647="",AM1647=0),"",AL1647*6.213/(AM1647*24))</f>
        <v/>
      </c>
      <c r="AO1647" s="477">
        <f>IF(AND(AL1647=AL1646,AM1647&lt;&gt;"",AM1646&lt;&gt;""),AM1647-AM1646,"")</f>
        <v/>
      </c>
      <c r="AP1647" s="220" t="n"/>
      <c r="AQ1647" s="577" t="inlineStr"/>
      <c r="AR1647" s="439">
        <f>IF(OR(AQ1647="",AQ1647="",AQ1647=0),"",6.213/(AQ1647*24))</f>
        <v/>
      </c>
      <c r="AS1647" s="436">
        <f>IF(OR(NOT(ISNUMBER(C1647)),NOT(ISNUMBER(AB1647))),"",IF(AG1647&lt;&gt;"",AG1647,AB1647)-C1647)</f>
        <v/>
      </c>
      <c r="AT1647" s="217" t="n"/>
      <c r="AU1647" s="223">
        <f>IF($B1647="","",TEXT($A1647,"yyyymmdd")&amp;"_P"&amp;$C1647&amp;"_C"&amp;$F1647&amp;"_"&amp;TRIM(RIGHT(SUBSTITUTE(TRIM(SUBSTITUTE($L1647,CHAR(160)," "))," ",REPT(" ",60)),60))&amp;IF($P1647="","","-"&amp;TRIM(RIGHT(SUBSTITUTE(TRIM(SUBSTITUTE($P1647,CHAR(160)," "))," ",REPT(" ",60)),60)))&amp;IF($T1647="","","-"&amp;TRIM(RIGHT(SUBSTITUTE(TRIM(SUBSTITUTE($T1647,CHAR(160)," "))," ",REPT(" ",60)),60)))&amp;".jpg")</f>
        <v/>
      </c>
    </row>
    <row r="1648" ht="42" customHeight="1">
      <c r="A1648" s="173" t="n">
        <v>32782</v>
      </c>
      <c r="B1648" s="220" t="inlineStr">
        <is>
          <t>Tooheys 1000 1 October, 1989</t>
        </is>
      </c>
      <c r="C1648" s="220" t="inlineStr">
        <is>
          <t>DNF</t>
        </is>
      </c>
      <c r="D1648" s="220" t="inlineStr">
        <is>
          <t>A</t>
        </is>
      </c>
      <c r="E1648" s="220" t="n"/>
      <c r="F1648" s="220" t="n">
        <v>19</v>
      </c>
      <c r="G1648" s="220" t="inlineStr">
        <is>
          <t>Caltex CXT Racing</t>
        </is>
      </c>
      <c r="H1648" s="220" t="n"/>
      <c r="I1648" s="220" t="n"/>
      <c r="J1648" s="220" t="inlineStr">
        <is>
          <t>Ford Sierra RS500</t>
        </is>
      </c>
      <c r="K1648" s="220" t="inlineStr">
        <is>
          <t>1993 tc L4</t>
        </is>
      </c>
      <c r="L1648" s="220" t="inlineStr">
        <is>
          <t>Ken Mathews</t>
        </is>
      </c>
      <c r="M1648" s="220" t="inlineStr">
        <is>
          <t>AUS</t>
        </is>
      </c>
      <c r="N1648" s="687">
        <f>_xlfn.LET(_xlpm.d,_xlfn.XLOOKUP(L1648,'[1]Birth Dates'!$A:$A,'[1]Birth Dates'!$B:$B,"",0),IF(_xlpm.d=0,"",_xlpm.d))</f>
        <v/>
      </c>
      <c r="O1648" s="220">
        <f>IF(OR(N1648="",A1648="",NOT(ISNUMBER(N1648)),N1648&gt;A1648),"",DATEDIF(N1648,A1648,"Y")&amp;" years, "&amp;DATEDIF(N1648,A1648,"YM")&amp;" months, "&amp;DATEDIF(N1648,A1648,"MD")&amp;" days")</f>
        <v/>
      </c>
      <c r="P1648" s="220" t="inlineStr">
        <is>
          <t>Garry Rogers</t>
        </is>
      </c>
      <c r="Q1648" s="220" t="inlineStr">
        <is>
          <t>AUS</t>
        </is>
      </c>
      <c r="R1648" s="687">
        <f>_xlfn.LET(_xlpm.d,_xlfn.XLOOKUP(P1648,'[1]Birth Dates'!$A:$A,'[1]Birth Dates'!$B:$B,"",0),IF(_xlpm.d=0,"",_xlpm.d))</f>
        <v/>
      </c>
      <c r="S1648" s="220">
        <f>IF(OR(R1648="",A1648="",NOT(ISNUMBER(R1648)),R1648&gt;A1648),"",DATEDIF(R1648,A1648,"Y")&amp;" years, "&amp;DATEDIF(R1648,A1648,"YM")&amp;" months, "&amp;DATEDIF(R1648,A1648,"MD")&amp;" days")</f>
        <v/>
      </c>
      <c r="T1648" s="220" t="n"/>
      <c r="U1648" s="220" t="n"/>
      <c r="V1648" s="687">
        <f>_xlfn.LET(_xlpm.d,_xlfn.XLOOKUP(T1648,'[1]Birth Dates'!$A:$A,'[1]Birth Dates'!$B:$B,"",0),IF(_xlpm.d=0,"",_xlpm.d))</f>
        <v/>
      </c>
      <c r="W1648" s="220">
        <f>IF(OR(V1648="",A1648="",NOT(ISNUMBER(V1648)),V1648&gt;A1648),"",DATEDIF(V1648,A1648,"Y")&amp;" years, "&amp;DATEDIF(V1648,A1648,"YM")&amp;" months, "&amp;DATEDIF(V1648,A1648,"MD")&amp;" days")</f>
        <v/>
      </c>
      <c r="X1648" s="220" t="n"/>
      <c r="Y1648" s="220" t="n"/>
      <c r="Z1648" s="220" t="n"/>
      <c r="AA1648" s="220" t="n"/>
      <c r="AB1648" s="220" t="n">
        <v>20</v>
      </c>
      <c r="AC1648" s="220" t="n"/>
      <c r="AD1648" s="220" t="n"/>
      <c r="AE1648" s="595" t="inlineStr">
        <is>
          <t>2:22.6200</t>
        </is>
      </c>
      <c r="AF1648" s="418">
        <f>IF(OR(AE1648="",AE1648="",AE1648=0),"",6.213/(AE1648*24))</f>
        <v/>
      </c>
      <c r="AG1648" s="251" t="n"/>
      <c r="AH1648" s="577" t="inlineStr"/>
      <c r="AI1648" s="418">
        <f>IF(OR(AH1648="",AH1648="",AH1648=0),"",6.213/(AH1648*24))</f>
        <v/>
      </c>
      <c r="AJ1648" s="175">
        <f>IF(AND(ISNUMBER(AB1648),ISNUMBER(AG1648)),AB1648-AG1648,"")</f>
        <v/>
      </c>
      <c r="AK1648" s="220" t="inlineStr">
        <is>
          <t>Engine</t>
        </is>
      </c>
      <c r="AL1648" s="220" t="n">
        <v>50</v>
      </c>
      <c r="AM1648" s="524" t="n"/>
      <c r="AN1648" s="671">
        <f>IF(OR(AL1648="",AM1648="",AM1648=0),"",AL1648*6.213/(AM1648*24))</f>
        <v/>
      </c>
      <c r="AO1648" s="477">
        <f>IF(AND(AL1648=AL1647,AM1648&lt;&gt;"",AM1647&lt;&gt;""),AM1648-AM1647,"")</f>
        <v/>
      </c>
      <c r="AP1648" s="220" t="n"/>
      <c r="AQ1648" s="577" t="inlineStr"/>
      <c r="AR1648" s="439">
        <f>IF(OR(AQ1648="",AQ1648="",AQ1648=0),"",6.213/(AQ1648*24))</f>
        <v/>
      </c>
      <c r="AS1648" s="436">
        <f>IF(OR(NOT(ISNUMBER(C1648)),NOT(ISNUMBER(AB1648))),"",IF(AG1648&lt;&gt;"",AG1648,AB1648)-C1648)</f>
        <v/>
      </c>
      <c r="AT1648" s="217" t="n"/>
      <c r="AU1648" s="223">
        <f>IF($B1648="","",TEXT($A1648,"yyyymmdd")&amp;"_P"&amp;$C1648&amp;"_C"&amp;$F1648&amp;"_"&amp;TRIM(RIGHT(SUBSTITUTE(TRIM(SUBSTITUTE($L1648,CHAR(160)," "))," ",REPT(" ",60)),60))&amp;IF($P1648="","","-"&amp;TRIM(RIGHT(SUBSTITUTE(TRIM(SUBSTITUTE($P1648,CHAR(160)," "))," ",REPT(" ",60)),60)))&amp;IF($T1648="","","-"&amp;TRIM(RIGHT(SUBSTITUTE(TRIM(SUBSTITUTE($T1648,CHAR(160)," "))," ",REPT(" ",60)),60)))&amp;".jpg")</f>
        <v/>
      </c>
    </row>
    <row r="1649" ht="42" customHeight="1">
      <c r="A1649" s="173" t="n">
        <v>32782</v>
      </c>
      <c r="B1649" s="220" t="inlineStr">
        <is>
          <t>Tooheys 1000 1 October, 1989</t>
        </is>
      </c>
      <c r="C1649" s="220" t="inlineStr">
        <is>
          <t>DNF</t>
        </is>
      </c>
      <c r="D1649" s="220" t="inlineStr">
        <is>
          <t>A</t>
        </is>
      </c>
      <c r="E1649" s="220" t="n"/>
      <c r="F1649" s="220" t="n">
        <v>21</v>
      </c>
      <c r="G1649" s="220" t="inlineStr">
        <is>
          <t>Bob Forbes Racing</t>
        </is>
      </c>
      <c r="H1649" s="220" t="n"/>
      <c r="I1649" s="220" t="n"/>
      <c r="J1649" s="220" t="inlineStr">
        <is>
          <t>Holden Commodore VL</t>
        </is>
      </c>
      <c r="K1649" s="220" t="inlineStr">
        <is>
          <t>4980 V8</t>
        </is>
      </c>
      <c r="L1649" s="220" t="inlineStr">
        <is>
          <t>Mark Gibbs</t>
        </is>
      </c>
      <c r="M1649" s="220" t="inlineStr">
        <is>
          <t>AUS</t>
        </is>
      </c>
      <c r="N1649" s="687">
        <f>_xlfn.LET(_xlpm.d,_xlfn.XLOOKUP(L1649,'[1]Birth Dates'!$A:$A,'[1]Birth Dates'!$B:$B,"",0),IF(_xlpm.d=0,"",_xlpm.d))</f>
        <v/>
      </c>
      <c r="O1649" s="220">
        <f>IF(OR(N1649="",A1649="",NOT(ISNUMBER(N1649)),N1649&gt;A1649),"",DATEDIF(N1649,A1649,"Y")&amp;" years, "&amp;DATEDIF(N1649,A1649,"YM")&amp;" months, "&amp;DATEDIF(N1649,A1649,"MD")&amp;" days")</f>
        <v/>
      </c>
      <c r="P1649" s="220" t="inlineStr">
        <is>
          <t>Rohan Onslow</t>
        </is>
      </c>
      <c r="Q1649" s="220" t="inlineStr">
        <is>
          <t>AUS</t>
        </is>
      </c>
      <c r="R1649" s="687">
        <f>_xlfn.LET(_xlpm.d,_xlfn.XLOOKUP(P1649,'[1]Birth Dates'!$A:$A,'[1]Birth Dates'!$B:$B,"",0),IF(_xlpm.d=0,"",_xlpm.d))</f>
        <v/>
      </c>
      <c r="S1649" s="220">
        <f>IF(OR(R1649="",A1649="",NOT(ISNUMBER(R1649)),R1649&gt;A1649),"",DATEDIF(R1649,A1649,"Y")&amp;" years, "&amp;DATEDIF(R1649,A1649,"YM")&amp;" months, "&amp;DATEDIF(R1649,A1649,"MD")&amp;" days")</f>
        <v/>
      </c>
      <c r="T1649" s="220" t="n"/>
      <c r="U1649" s="220" t="n"/>
      <c r="V1649" s="687">
        <f>_xlfn.LET(_xlpm.d,_xlfn.XLOOKUP(T1649,'[1]Birth Dates'!$A:$A,'[1]Birth Dates'!$B:$B,"",0),IF(_xlpm.d=0,"",_xlpm.d))</f>
        <v/>
      </c>
      <c r="W1649" s="220">
        <f>IF(OR(V1649="",A1649="",NOT(ISNUMBER(V1649)),V1649&gt;A1649),"",DATEDIF(V1649,A1649,"Y")&amp;" years, "&amp;DATEDIF(V1649,A1649,"YM")&amp;" months, "&amp;DATEDIF(V1649,A1649,"MD")&amp;" days")</f>
        <v/>
      </c>
      <c r="X1649" s="220" t="n"/>
      <c r="Y1649" s="220" t="n"/>
      <c r="Z1649" s="220" t="n"/>
      <c r="AA1649" s="220" t="n"/>
      <c r="AB1649" s="220" t="n">
        <v>21</v>
      </c>
      <c r="AC1649" s="220" t="n"/>
      <c r="AD1649" s="220" t="n"/>
      <c r="AE1649" s="595" t="inlineStr">
        <is>
          <t>2:23.4000</t>
        </is>
      </c>
      <c r="AF1649" s="418">
        <f>IF(OR(AE1649="",AE1649="",AE1649=0),"",6.213/(AE1649*24))</f>
        <v/>
      </c>
      <c r="AG1649" s="251" t="n"/>
      <c r="AH1649" s="577" t="inlineStr"/>
      <c r="AI1649" s="418">
        <f>IF(OR(AH1649="",AH1649="",AH1649=0),"",6.213/(AH1649*24))</f>
        <v/>
      </c>
      <c r="AJ1649" s="175">
        <f>IF(AND(ISNUMBER(AB1649),ISNUMBER(AG1649)),AB1649-AG1649,"")</f>
        <v/>
      </c>
      <c r="AK1649" s="220" t="inlineStr">
        <is>
          <t>Engine</t>
        </is>
      </c>
      <c r="AL1649" s="220" t="n">
        <v>44</v>
      </c>
      <c r="AM1649" s="524" t="n"/>
      <c r="AN1649" s="671">
        <f>IF(OR(AL1649="",AM1649="",AM1649=0),"",AL1649*6.213/(AM1649*24))</f>
        <v/>
      </c>
      <c r="AO1649" s="477">
        <f>IF(AND(AL1649=AL1648,AM1649&lt;&gt;"",AM1648&lt;&gt;""),AM1649-AM1648,"")</f>
        <v/>
      </c>
      <c r="AP1649" s="220" t="n"/>
      <c r="AQ1649" s="577" t="inlineStr"/>
      <c r="AR1649" s="439">
        <f>IF(OR(AQ1649="",AQ1649="",AQ1649=0),"",6.213/(AQ1649*24))</f>
        <v/>
      </c>
      <c r="AS1649" s="436">
        <f>IF(OR(NOT(ISNUMBER(C1649)),NOT(ISNUMBER(AB1649))),"",IF(AG1649&lt;&gt;"",AG1649,AB1649)-C1649)</f>
        <v/>
      </c>
      <c r="AT1649" s="217" t="n"/>
      <c r="AU1649" s="223">
        <f>IF($B1649="","",TEXT($A1649,"yyyymmdd")&amp;"_P"&amp;$C1649&amp;"_C"&amp;$F1649&amp;"_"&amp;TRIM(RIGHT(SUBSTITUTE(TRIM(SUBSTITUTE($L1649,CHAR(160)," "))," ",REPT(" ",60)),60))&amp;IF($P1649="","","-"&amp;TRIM(RIGHT(SUBSTITUTE(TRIM(SUBSTITUTE($P1649,CHAR(160)," "))," ",REPT(" ",60)),60)))&amp;IF($T1649="","","-"&amp;TRIM(RIGHT(SUBSTITUTE(TRIM(SUBSTITUTE($T1649,CHAR(160)," "))," ",REPT(" ",60)),60)))&amp;".jpg")</f>
        <v/>
      </c>
    </row>
    <row r="1650" ht="56" customHeight="1">
      <c r="A1650" s="173" t="n">
        <v>32782</v>
      </c>
      <c r="B1650" s="220" t="inlineStr">
        <is>
          <t>Tooheys 1000 1 October, 1989</t>
        </is>
      </c>
      <c r="C1650" s="220" t="inlineStr">
        <is>
          <t>DNF</t>
        </is>
      </c>
      <c r="D1650" s="220" t="inlineStr">
        <is>
          <t>A</t>
        </is>
      </c>
      <c r="E1650" s="220" t="n"/>
      <c r="F1650" s="220" t="n">
        <v>46</v>
      </c>
      <c r="G1650" s="220" t="inlineStr">
        <is>
          <t>Reithmuller Pentecost Racing</t>
        </is>
      </c>
      <c r="H1650" s="220" t="n"/>
      <c r="I1650" s="220" t="n"/>
      <c r="J1650" s="220" t="inlineStr">
        <is>
          <t>Holden Commodore VL SS Group A SV</t>
        </is>
      </c>
      <c r="K1650" s="220" t="inlineStr">
        <is>
          <t>4980 V8</t>
        </is>
      </c>
      <c r="L1650" s="220" t="inlineStr">
        <is>
          <t>Llynden Riethmuller</t>
        </is>
      </c>
      <c r="M1650" s="220" t="inlineStr">
        <is>
          <t>DEU</t>
        </is>
      </c>
      <c r="N1650" s="687">
        <f>_xlfn.LET(_xlpm.d,_xlfn.XLOOKUP(L1650,'[1]Birth Dates'!$A:$A,'[1]Birth Dates'!$B:$B,"",0),IF(_xlpm.d=0,"",_xlpm.d))</f>
        <v/>
      </c>
      <c r="O1650" s="220">
        <f>IF(OR(N1650="",A1650="",NOT(ISNUMBER(N1650)),N1650&gt;A1650),"",DATEDIF(N1650,A1650,"Y")&amp;" years, "&amp;DATEDIF(N1650,A1650,"YM")&amp;" months, "&amp;DATEDIF(N1650,A1650,"MD")&amp;" days")</f>
        <v/>
      </c>
      <c r="P1650" s="220" t="inlineStr">
        <is>
          <t>Ian Green</t>
        </is>
      </c>
      <c r="Q1650" s="220" t="inlineStr">
        <is>
          <t>AUS</t>
        </is>
      </c>
      <c r="R1650" s="687">
        <f>_xlfn.LET(_xlpm.d,_xlfn.XLOOKUP(P1650,'[1]Birth Dates'!$A:$A,'[1]Birth Dates'!$B:$B,"",0),IF(_xlpm.d=0,"",_xlpm.d))</f>
        <v/>
      </c>
      <c r="S1650" s="220">
        <f>IF(OR(R1650="",A1650="",NOT(ISNUMBER(R1650)),R1650&gt;A1650),"",DATEDIF(R1650,A1650,"Y")&amp;" years, "&amp;DATEDIF(R1650,A1650,"YM")&amp;" months, "&amp;DATEDIF(R1650,A1650,"MD")&amp;" days")</f>
        <v/>
      </c>
      <c r="T1650" s="220" t="n"/>
      <c r="U1650" s="220" t="n"/>
      <c r="V1650" s="687">
        <f>_xlfn.LET(_xlpm.d,_xlfn.XLOOKUP(T1650,'[1]Birth Dates'!$A:$A,'[1]Birth Dates'!$B:$B,"",0),IF(_xlpm.d=0,"",_xlpm.d))</f>
        <v/>
      </c>
      <c r="W1650" s="220">
        <f>IF(OR(V1650="",A1650="",NOT(ISNUMBER(V1650)),V1650&gt;A1650),"",DATEDIF(V1650,A1650,"Y")&amp;" years, "&amp;DATEDIF(V1650,A1650,"YM")&amp;" months, "&amp;DATEDIF(V1650,A1650,"MD")&amp;" days")</f>
        <v/>
      </c>
      <c r="X1650" s="220" t="n"/>
      <c r="Y1650" s="220" t="n"/>
      <c r="Z1650" s="220" t="n"/>
      <c r="AA1650" s="220" t="n"/>
      <c r="AB1650" s="220" t="n">
        <v>34</v>
      </c>
      <c r="AC1650" s="220" t="n"/>
      <c r="AD1650" s="220" t="n"/>
      <c r="AE1650" s="595" t="inlineStr">
        <is>
          <t>2:29.2800</t>
        </is>
      </c>
      <c r="AF1650" s="418">
        <f>IF(OR(AE1650="",AE1650="",AE1650=0),"",6.213/(AE1650*24))</f>
        <v/>
      </c>
      <c r="AG1650" s="251" t="n"/>
      <c r="AH1650" s="577" t="inlineStr"/>
      <c r="AI1650" s="418">
        <f>IF(OR(AH1650="",AH1650="",AH1650=0),"",6.213/(AH1650*24))</f>
        <v/>
      </c>
      <c r="AJ1650" s="175">
        <f>IF(AND(ISNUMBER(AB1650),ISNUMBER(AG1650)),AB1650-AG1650,"")</f>
        <v/>
      </c>
      <c r="AK1650" s="220" t="n"/>
      <c r="AL1650" s="220" t="n">
        <v>43</v>
      </c>
      <c r="AM1650" s="524" t="n"/>
      <c r="AN1650" s="671">
        <f>IF(OR(AL1650="",AM1650="",AM1650=0),"",AL1650*6.213/(AM1650*24))</f>
        <v/>
      </c>
      <c r="AO1650" s="477">
        <f>IF(AND(AL1650=AL1649,AM1650&lt;&gt;"",AM1649&lt;&gt;""),AM1650-AM1649,"")</f>
        <v/>
      </c>
      <c r="AP1650" s="220" t="n"/>
      <c r="AQ1650" s="577" t="inlineStr"/>
      <c r="AR1650" s="439">
        <f>IF(OR(AQ1650="",AQ1650="",AQ1650=0),"",6.213/(AQ1650*24))</f>
        <v/>
      </c>
      <c r="AS1650" s="436">
        <f>IF(OR(NOT(ISNUMBER(C1650)),NOT(ISNUMBER(AB1650))),"",IF(AG1650&lt;&gt;"",AG1650,AB1650)-C1650)</f>
        <v/>
      </c>
      <c r="AT1650" s="217" t="n"/>
      <c r="AU1650" s="223">
        <f>IF($B1650="","",TEXT($A1650,"yyyymmdd")&amp;"_P"&amp;$C1650&amp;"_C"&amp;$F1650&amp;"_"&amp;TRIM(RIGHT(SUBSTITUTE(TRIM(SUBSTITUTE($L1650,CHAR(160)," "))," ",REPT(" ",60)),60))&amp;IF($P1650="","","-"&amp;TRIM(RIGHT(SUBSTITUTE(TRIM(SUBSTITUTE($P1650,CHAR(160)," "))," ",REPT(" ",60)),60)))&amp;IF($T1650="","","-"&amp;TRIM(RIGHT(SUBSTITUTE(TRIM(SUBSTITUTE($T1650,CHAR(160)," "))," ",REPT(" ",60)),60)))&amp;".jpg")</f>
        <v/>
      </c>
    </row>
    <row r="1651" ht="42" customHeight="1">
      <c r="A1651" s="173" t="n">
        <v>32782</v>
      </c>
      <c r="B1651" s="220" t="inlineStr">
        <is>
          <t>Tooheys 1000 1 October, 1989</t>
        </is>
      </c>
      <c r="C1651" s="220" t="inlineStr">
        <is>
          <t>DNF</t>
        </is>
      </c>
      <c r="D1651" s="220" t="inlineStr">
        <is>
          <t>A</t>
        </is>
      </c>
      <c r="E1651" s="220" t="n"/>
      <c r="F1651" s="220" t="n">
        <v>31</v>
      </c>
      <c r="G1651" s="220" t="inlineStr">
        <is>
          <t>Toyota Team Australia</t>
        </is>
      </c>
      <c r="H1651" s="220" t="n"/>
      <c r="I1651" s="220" t="n"/>
      <c r="J1651" s="220" t="inlineStr">
        <is>
          <t>Toyota Supra</t>
        </is>
      </c>
      <c r="K1651" s="220" t="inlineStr">
        <is>
          <t>2954 tc L6</t>
        </is>
      </c>
      <c r="L1651" s="220" t="inlineStr">
        <is>
          <t>John Smith</t>
        </is>
      </c>
      <c r="M1651" s="220" t="inlineStr">
        <is>
          <t>AUS</t>
        </is>
      </c>
      <c r="N1651" s="687">
        <f>_xlfn.LET(_xlpm.d,_xlfn.XLOOKUP(L1651,'[1]Birth Dates'!$A:$A,'[1]Birth Dates'!$B:$B,"",0),IF(_xlpm.d=0,"",_xlpm.d))</f>
        <v/>
      </c>
      <c r="O1651" s="220">
        <f>IF(OR(N1651="",A1651="",NOT(ISNUMBER(N1651)),N1651&gt;A1651),"",DATEDIF(N1651,A1651,"Y")&amp;" years, "&amp;DATEDIF(N1651,A1651,"YM")&amp;" months, "&amp;DATEDIF(N1651,A1651,"MD")&amp;" days")</f>
        <v/>
      </c>
      <c r="P1651" s="220" t="inlineStr">
        <is>
          <t>Drew Price</t>
        </is>
      </c>
      <c r="Q1651" s="220" t="inlineStr">
        <is>
          <t>AUS</t>
        </is>
      </c>
      <c r="R1651" s="687">
        <f>_xlfn.LET(_xlpm.d,_xlfn.XLOOKUP(P1651,'[1]Birth Dates'!$A:$A,'[1]Birth Dates'!$B:$B,"",0),IF(_xlpm.d=0,"",_xlpm.d))</f>
        <v/>
      </c>
      <c r="S1651" s="220">
        <f>IF(OR(R1651="",A1651="",NOT(ISNUMBER(R1651)),R1651&gt;A1651),"",DATEDIF(R1651,A1651,"Y")&amp;" years, "&amp;DATEDIF(R1651,A1651,"YM")&amp;" months, "&amp;DATEDIF(R1651,A1651,"MD")&amp;" days")</f>
        <v/>
      </c>
      <c r="T1651" s="220" t="n"/>
      <c r="U1651" s="220" t="n"/>
      <c r="V1651" s="687">
        <f>_xlfn.LET(_xlpm.d,_xlfn.XLOOKUP(T1651,'[1]Birth Dates'!$A:$A,'[1]Birth Dates'!$B:$B,"",0),IF(_xlpm.d=0,"",_xlpm.d))</f>
        <v/>
      </c>
      <c r="W1651" s="220">
        <f>IF(OR(V1651="",A1651="",NOT(ISNUMBER(V1651)),V1651&gt;A1651),"",DATEDIF(V1651,A1651,"Y")&amp;" years, "&amp;DATEDIF(V1651,A1651,"YM")&amp;" months, "&amp;DATEDIF(V1651,A1651,"MD")&amp;" days")</f>
        <v/>
      </c>
      <c r="X1651" s="220" t="n"/>
      <c r="Y1651" s="220" t="n"/>
      <c r="Z1651" s="220" t="n"/>
      <c r="AA1651" s="220" t="n"/>
      <c r="AB1651" s="220" t="n">
        <v>35</v>
      </c>
      <c r="AC1651" s="220" t="n"/>
      <c r="AD1651" s="220" t="n"/>
      <c r="AE1651" s="595" t="inlineStr">
        <is>
          <t>2:29.6000</t>
        </is>
      </c>
      <c r="AF1651" s="418">
        <f>IF(OR(AE1651="",AE1651="",AE1651=0),"",6.213/(AE1651*24))</f>
        <v/>
      </c>
      <c r="AG1651" s="251" t="n"/>
      <c r="AH1651" s="577" t="inlineStr"/>
      <c r="AI1651" s="418">
        <f>IF(OR(AH1651="",AH1651="",AH1651=0),"",6.213/(AH1651*24))</f>
        <v/>
      </c>
      <c r="AJ1651" s="175">
        <f>IF(AND(ISNUMBER(AB1651),ISNUMBER(AG1651)),AB1651-AG1651,"")</f>
        <v/>
      </c>
      <c r="AK1651" s="220" t="inlineStr">
        <is>
          <t>Suspension</t>
        </is>
      </c>
      <c r="AL1651" s="220" t="n">
        <v>35</v>
      </c>
      <c r="AM1651" s="524" t="n"/>
      <c r="AN1651" s="671">
        <f>IF(OR(AL1651="",AM1651="",AM1651=0),"",AL1651*6.213/(AM1651*24))</f>
        <v/>
      </c>
      <c r="AO1651" s="477">
        <f>IF(AND(AL1651=AL1650,AM1651&lt;&gt;"",AM1650&lt;&gt;""),AM1651-AM1650,"")</f>
        <v/>
      </c>
      <c r="AP1651" s="220" t="n"/>
      <c r="AQ1651" s="577" t="inlineStr"/>
      <c r="AR1651" s="439">
        <f>IF(OR(AQ1651="",AQ1651="",AQ1651=0),"",6.213/(AQ1651*24))</f>
        <v/>
      </c>
      <c r="AS1651" s="436">
        <f>IF(OR(NOT(ISNUMBER(C1651)),NOT(ISNUMBER(AB1651))),"",IF(AG1651&lt;&gt;"",AG1651,AB1651)-C1651)</f>
        <v/>
      </c>
      <c r="AT1651" s="217" t="n"/>
      <c r="AU1651" s="223">
        <f>IF($B1651="","",TEXT($A1651,"yyyymmdd")&amp;"_P"&amp;$C1651&amp;"_C"&amp;$F1651&amp;"_"&amp;TRIM(RIGHT(SUBSTITUTE(TRIM(SUBSTITUTE($L1651,CHAR(160)," "))," ",REPT(" ",60)),60))&amp;IF($P1651="","","-"&amp;TRIM(RIGHT(SUBSTITUTE(TRIM(SUBSTITUTE($P1651,CHAR(160)," "))," ",REPT(" ",60)),60)))&amp;IF($T1651="","","-"&amp;TRIM(RIGHT(SUBSTITUTE(TRIM(SUBSTITUTE($T1651,CHAR(160)," "))," ",REPT(" ",60)),60)))&amp;".jpg")</f>
        <v/>
      </c>
    </row>
    <row r="1652" ht="42" customHeight="1">
      <c r="A1652" s="173" t="n">
        <v>32782</v>
      </c>
      <c r="B1652" s="220" t="inlineStr">
        <is>
          <t>Tooheys 1000 1 October, 1989</t>
        </is>
      </c>
      <c r="C1652" s="220" t="inlineStr">
        <is>
          <t>DNF</t>
        </is>
      </c>
      <c r="D1652" s="220" t="inlineStr">
        <is>
          <t>A</t>
        </is>
      </c>
      <c r="E1652" s="220" t="n"/>
      <c r="F1652" s="220" t="n">
        <v>9</v>
      </c>
      <c r="G1652" s="220" t="inlineStr">
        <is>
          <t>Allan Moffat Racing</t>
        </is>
      </c>
      <c r="H1652" s="220" t="n"/>
      <c r="I1652" s="220" t="n"/>
      <c r="J1652" s="220" t="inlineStr">
        <is>
          <t>Ford Sierra RS500</t>
        </is>
      </c>
      <c r="K1652" s="220" t="inlineStr">
        <is>
          <t>1993 tc L4</t>
        </is>
      </c>
      <c r="L1652" s="220" t="inlineStr">
        <is>
          <t>Pierre Dieudonné</t>
        </is>
      </c>
      <c r="M1652" s="220" t="inlineStr">
        <is>
          <t>BEL</t>
        </is>
      </c>
      <c r="N1652" s="687">
        <f>_xlfn.LET(_xlpm.d,_xlfn.XLOOKUP(L1652,'[1]Birth Dates'!$A:$A,'[1]Birth Dates'!$B:$B,"",0),IF(_xlpm.d=0,"",_xlpm.d))</f>
        <v/>
      </c>
      <c r="O1652" s="220">
        <f>IF(OR(N1652="",A1652="",NOT(ISNUMBER(N1652)),N1652&gt;A1652),"",DATEDIF(N1652,A1652,"Y")&amp;" years, "&amp;DATEDIF(N1652,A1652,"YM")&amp;" months, "&amp;DATEDIF(N1652,A1652,"MD")&amp;" days")</f>
        <v/>
      </c>
      <c r="P1652" s="220" t="inlineStr">
        <is>
          <t>Gregg Hansford</t>
        </is>
      </c>
      <c r="Q1652" s="220" t="inlineStr">
        <is>
          <t>AUS</t>
        </is>
      </c>
      <c r="R1652" s="687">
        <f>_xlfn.LET(_xlpm.d,_xlfn.XLOOKUP(P1652,'[1]Birth Dates'!$A:$A,'[1]Birth Dates'!$B:$B,"",0),IF(_xlpm.d=0,"",_xlpm.d))</f>
        <v/>
      </c>
      <c r="S1652" s="220">
        <f>IF(OR(R1652="",A1652="",NOT(ISNUMBER(R1652)),R1652&gt;A1652),"",DATEDIF(R1652,A1652,"Y")&amp;" years, "&amp;DATEDIF(R1652,A1652,"YM")&amp;" months, "&amp;DATEDIF(R1652,A1652,"MD")&amp;" days")</f>
        <v/>
      </c>
      <c r="T1652" s="220" t="n"/>
      <c r="U1652" s="220" t="n"/>
      <c r="V1652" s="687">
        <f>_xlfn.LET(_xlpm.d,_xlfn.XLOOKUP(T1652,'[1]Birth Dates'!$A:$A,'[1]Birth Dates'!$B:$B,"",0),IF(_xlpm.d=0,"",_xlpm.d))</f>
        <v/>
      </c>
      <c r="W1652" s="220">
        <f>IF(OR(V1652="",A1652="",NOT(ISNUMBER(V1652)),V1652&gt;A1652),"",DATEDIF(V1652,A1652,"Y")&amp;" years, "&amp;DATEDIF(V1652,A1652,"YM")&amp;" months, "&amp;DATEDIF(V1652,A1652,"MD")&amp;" days")</f>
        <v/>
      </c>
      <c r="X1652" s="220" t="n"/>
      <c r="Y1652" s="220" t="n"/>
      <c r="Z1652" s="220" t="n"/>
      <c r="AA1652" s="220" t="n"/>
      <c r="AB1652" s="220" t="n">
        <v>14</v>
      </c>
      <c r="AC1652" s="220" t="n"/>
      <c r="AD1652" s="220" t="n"/>
      <c r="AE1652" s="595" t="inlineStr">
        <is>
          <t>2:19.7600</t>
        </is>
      </c>
      <c r="AF1652" s="418">
        <f>IF(OR(AE1652="",AE1652="",AE1652=0),"",6.213/(AE1652*24))</f>
        <v/>
      </c>
      <c r="AG1652" s="251" t="n"/>
      <c r="AH1652" s="577" t="inlineStr"/>
      <c r="AI1652" s="418">
        <f>IF(OR(AH1652="",AH1652="",AH1652=0),"",6.213/(AH1652*24))</f>
        <v/>
      </c>
      <c r="AJ1652" s="175">
        <f>IF(AND(ISNUMBER(AB1652),ISNUMBER(AG1652)),AB1652-AG1652,"")</f>
        <v/>
      </c>
      <c r="AK1652" s="220" t="inlineStr">
        <is>
          <t>Headgasket</t>
        </is>
      </c>
      <c r="AL1652" s="220" t="n">
        <v>30</v>
      </c>
      <c r="AM1652" s="524" t="n"/>
      <c r="AN1652" s="671">
        <f>IF(OR(AL1652="",AM1652="",AM1652=0),"",AL1652*6.213/(AM1652*24))</f>
        <v/>
      </c>
      <c r="AO1652" s="477">
        <f>IF(AND(AL1652=AL1651,AM1652&lt;&gt;"",AM1651&lt;&gt;""),AM1652-AM1651,"")</f>
        <v/>
      </c>
      <c r="AP1652" s="220" t="n"/>
      <c r="AQ1652" s="577" t="inlineStr"/>
      <c r="AR1652" s="439">
        <f>IF(OR(AQ1652="",AQ1652="",AQ1652=0),"",6.213/(AQ1652*24))</f>
        <v/>
      </c>
      <c r="AS1652" s="436">
        <f>IF(OR(NOT(ISNUMBER(C1652)),NOT(ISNUMBER(AB1652))),"",IF(AG1652&lt;&gt;"",AG1652,AB1652)-C1652)</f>
        <v/>
      </c>
      <c r="AT1652" s="217" t="n"/>
      <c r="AU1652" s="223">
        <f>IF($B1652="","",TEXT($A1652,"yyyymmdd")&amp;"_P"&amp;$C1652&amp;"_C"&amp;$F1652&amp;"_"&amp;TRIM(RIGHT(SUBSTITUTE(TRIM(SUBSTITUTE($L1652,CHAR(160)," "))," ",REPT(" ",60)),60))&amp;IF($P1652="","","-"&amp;TRIM(RIGHT(SUBSTITUTE(TRIM(SUBSTITUTE($P1652,CHAR(160)," "))," ",REPT(" ",60)),60)))&amp;IF($T1652="","","-"&amp;TRIM(RIGHT(SUBSTITUTE(TRIM(SUBSTITUTE($T1652,CHAR(160)," "))," ",REPT(" ",60)),60)))&amp;".jpg")</f>
        <v/>
      </c>
    </row>
    <row r="1653" ht="42" customHeight="1">
      <c r="A1653" s="173" t="n">
        <v>32782</v>
      </c>
      <c r="B1653" s="220" t="inlineStr">
        <is>
          <t>Tooheys 1000 1 October, 1989</t>
        </is>
      </c>
      <c r="C1653" s="220" t="inlineStr">
        <is>
          <t>DNF</t>
        </is>
      </c>
      <c r="D1653" s="220" t="inlineStr">
        <is>
          <t>A</t>
        </is>
      </c>
      <c r="E1653" s="220" t="n"/>
      <c r="F1653" s="220" t="n">
        <v>96</v>
      </c>
      <c r="G1653" s="220" t="inlineStr">
        <is>
          <t>Barbagallo Motorsport</t>
        </is>
      </c>
      <c r="H1653" s="220" t="n"/>
      <c r="I1653" s="220" t="n"/>
      <c r="J1653" s="220" t="inlineStr">
        <is>
          <t>Holden Commodore VL</t>
        </is>
      </c>
      <c r="K1653" s="220" t="inlineStr">
        <is>
          <t>4980 V8</t>
        </is>
      </c>
      <c r="L1653" s="220" t="inlineStr">
        <is>
          <t>Tim Slako</t>
        </is>
      </c>
      <c r="M1653" s="220" t="inlineStr">
        <is>
          <t>NZL</t>
        </is>
      </c>
      <c r="N1653" s="687">
        <f>_xlfn.LET(_xlpm.d,_xlfn.XLOOKUP(L1653,'[1]Birth Dates'!$A:$A,'[1]Birth Dates'!$B:$B,"",0),IF(_xlpm.d=0,"",_xlpm.d))</f>
        <v/>
      </c>
      <c r="O1653" s="220">
        <f>IF(OR(N1653="",A1653="",NOT(ISNUMBER(N1653)),N1653&gt;A1653),"",DATEDIF(N1653,A1653,"Y")&amp;" years, "&amp;DATEDIF(N1653,A1653,"YM")&amp;" months, "&amp;DATEDIF(N1653,A1653,"MD")&amp;" days")</f>
        <v/>
      </c>
      <c r="P1653" s="220" t="inlineStr">
        <is>
          <t>Damon Smith</t>
        </is>
      </c>
      <c r="Q1653" s="220" t="inlineStr">
        <is>
          <t>AUS</t>
        </is>
      </c>
      <c r="R1653" s="687">
        <f>_xlfn.LET(_xlpm.d,_xlfn.XLOOKUP(P1653,'[1]Birth Dates'!$A:$A,'[1]Birth Dates'!$B:$B,"",0),IF(_xlpm.d=0,"",_xlpm.d))</f>
        <v/>
      </c>
      <c r="S1653" s="220">
        <f>IF(OR(R1653="",A1653="",NOT(ISNUMBER(R1653)),R1653&gt;A1653),"",DATEDIF(R1653,A1653,"Y")&amp;" years, "&amp;DATEDIF(R1653,A1653,"YM")&amp;" months, "&amp;DATEDIF(R1653,A1653,"MD")&amp;" days")</f>
        <v/>
      </c>
      <c r="T1653" s="220" t="inlineStr">
        <is>
          <t>Geoff Leeds</t>
        </is>
      </c>
      <c r="U1653" s="220" t="inlineStr">
        <is>
          <t>AUS</t>
        </is>
      </c>
      <c r="V1653" s="687">
        <f>_xlfn.LET(_xlpm.d,_xlfn.XLOOKUP(T1653,'[1]Birth Dates'!$A:$A,'[1]Birth Dates'!$B:$B,"",0),IF(_xlpm.d=0,"",_xlpm.d))</f>
        <v/>
      </c>
      <c r="W1653" s="220">
        <f>IF(OR(V1653="",A1653="",NOT(ISNUMBER(V1653)),V1653&gt;A1653),"",DATEDIF(V1653,A1653,"Y")&amp;" years, "&amp;DATEDIF(V1653,A1653,"YM")&amp;" months, "&amp;DATEDIF(V1653,A1653,"MD")&amp;" days")</f>
        <v/>
      </c>
      <c r="X1653" s="220" t="n"/>
      <c r="Y1653" s="220" t="n"/>
      <c r="Z1653" s="220" t="n"/>
      <c r="AA1653" s="220" t="n"/>
      <c r="AB1653" s="220" t="n">
        <v>30</v>
      </c>
      <c r="AC1653" s="220" t="n"/>
      <c r="AD1653" s="220" t="n"/>
      <c r="AE1653" s="595" t="inlineStr">
        <is>
          <t>2:27.8800</t>
        </is>
      </c>
      <c r="AF1653" s="418">
        <f>IF(OR(AE1653="",AE1653="",AE1653=0),"",6.213/(AE1653*24))</f>
        <v/>
      </c>
      <c r="AG1653" s="251" t="n"/>
      <c r="AH1653" s="577" t="inlineStr"/>
      <c r="AI1653" s="418">
        <f>IF(OR(AH1653="",AH1653="",AH1653=0),"",6.213/(AH1653*24))</f>
        <v/>
      </c>
      <c r="AJ1653" s="175">
        <f>IF(AND(ISNUMBER(AB1653),ISNUMBER(AG1653)),AB1653-AG1653,"")</f>
        <v/>
      </c>
      <c r="AK1653" s="220" t="inlineStr">
        <is>
          <t>Headgasket</t>
        </is>
      </c>
      <c r="AL1653" s="220" t="n">
        <v>28</v>
      </c>
      <c r="AM1653" s="524" t="n"/>
      <c r="AN1653" s="671">
        <f>IF(OR(AL1653="",AM1653="",AM1653=0),"",AL1653*6.213/(AM1653*24))</f>
        <v/>
      </c>
      <c r="AO1653" s="477">
        <f>IF(AND(AL1653=AL1652,AM1653&lt;&gt;"",AM1652&lt;&gt;""),AM1653-AM1652,"")</f>
        <v/>
      </c>
      <c r="AP1653" s="220" t="n"/>
      <c r="AQ1653" s="577" t="inlineStr"/>
      <c r="AR1653" s="439">
        <f>IF(OR(AQ1653="",AQ1653="",AQ1653=0),"",6.213/(AQ1653*24))</f>
        <v/>
      </c>
      <c r="AS1653" s="436">
        <f>IF(OR(NOT(ISNUMBER(C1653)),NOT(ISNUMBER(AB1653))),"",IF(AG1653&lt;&gt;"",AG1653,AB1653)-C1653)</f>
        <v/>
      </c>
      <c r="AT1653" s="217" t="n"/>
      <c r="AU1653" s="223">
        <f>IF($B1653="","",TEXT($A1653,"yyyymmdd")&amp;"_P"&amp;$C1653&amp;"_C"&amp;$F1653&amp;"_"&amp;TRIM(RIGHT(SUBSTITUTE(TRIM(SUBSTITUTE($L1653,CHAR(160)," "))," ",REPT(" ",60)),60))&amp;IF($P1653="","","-"&amp;TRIM(RIGHT(SUBSTITUTE(TRIM(SUBSTITUTE($P1653,CHAR(160)," "))," ",REPT(" ",60)),60)))&amp;IF($T1653="","","-"&amp;TRIM(RIGHT(SUBSTITUTE(TRIM(SUBSTITUTE($T1653,CHAR(160)," "))," ",REPT(" ",60)),60)))&amp;".jpg")</f>
        <v/>
      </c>
    </row>
    <row r="1654" ht="42" customHeight="1">
      <c r="A1654" s="173" t="n">
        <v>32782</v>
      </c>
      <c r="B1654" s="220" t="inlineStr">
        <is>
          <t>Tooheys 1000 1 October, 1989</t>
        </is>
      </c>
      <c r="C1654" s="220" t="inlineStr">
        <is>
          <t>DNF</t>
        </is>
      </c>
      <c r="D1654" s="220" t="inlineStr">
        <is>
          <t>A</t>
        </is>
      </c>
      <c r="E1654" s="220" t="n"/>
      <c r="F1654" s="220" t="n">
        <v>25</v>
      </c>
      <c r="G1654" s="220" t="inlineStr">
        <is>
          <t>Benson &amp; Hedges Racing</t>
        </is>
      </c>
      <c r="H1654" s="220" t="n"/>
      <c r="I1654" s="220" t="n"/>
      <c r="J1654" s="220" t="inlineStr">
        <is>
          <t>Ford Sierra RS500</t>
        </is>
      </c>
      <c r="K1654" s="220" t="inlineStr">
        <is>
          <t>1993 tc L4</t>
        </is>
      </c>
      <c r="L1654" s="220" t="inlineStr">
        <is>
          <t>Tony Longhurst</t>
        </is>
      </c>
      <c r="M1654" s="220" t="inlineStr">
        <is>
          <t>AUS</t>
        </is>
      </c>
      <c r="N1654" s="687">
        <f>_xlfn.LET(_xlpm.d,_xlfn.XLOOKUP(L1654,'[1]Birth Dates'!$A:$A,'[1]Birth Dates'!$B:$B,"",0),IF(_xlpm.d=0,"",_xlpm.d))</f>
        <v/>
      </c>
      <c r="O1654" s="220">
        <f>IF(OR(N1654="",A1654="",NOT(ISNUMBER(N1654)),N1654&gt;A1654),"",DATEDIF(N1654,A1654,"Y")&amp;" years, "&amp;DATEDIF(N1654,A1654,"YM")&amp;" months, "&amp;DATEDIF(N1654,A1654,"MD")&amp;" days")</f>
        <v/>
      </c>
      <c r="P1654" s="220" t="inlineStr">
        <is>
          <t>Neville Crichton</t>
        </is>
      </c>
      <c r="Q1654" s="220" t="inlineStr">
        <is>
          <t>NZL</t>
        </is>
      </c>
      <c r="R1654" s="687">
        <f>_xlfn.LET(_xlpm.d,_xlfn.XLOOKUP(P1654,'[1]Birth Dates'!$A:$A,'[1]Birth Dates'!$B:$B,"",0),IF(_xlpm.d=0,"",_xlpm.d))</f>
        <v/>
      </c>
      <c r="S1654" s="220">
        <f>IF(OR(R1654="",A1654="",NOT(ISNUMBER(R1654)),R1654&gt;A1654),"",DATEDIF(R1654,A1654,"Y")&amp;" years, "&amp;DATEDIF(R1654,A1654,"YM")&amp;" months, "&amp;DATEDIF(R1654,A1654,"MD")&amp;" days")</f>
        <v/>
      </c>
      <c r="T1654" s="220" t="n"/>
      <c r="U1654" s="220" t="n"/>
      <c r="V1654" s="687">
        <f>_xlfn.LET(_xlpm.d,_xlfn.XLOOKUP(T1654,'[1]Birth Dates'!$A:$A,'[1]Birth Dates'!$B:$B,"",0),IF(_xlpm.d=0,"",_xlpm.d))</f>
        <v/>
      </c>
      <c r="W1654" s="220">
        <f>IF(OR(V1654="",A1654="",NOT(ISNUMBER(V1654)),V1654&gt;A1654),"",DATEDIF(V1654,A1654,"Y")&amp;" years, "&amp;DATEDIF(V1654,A1654,"YM")&amp;" months, "&amp;DATEDIF(V1654,A1654,"MD")&amp;" days")</f>
        <v/>
      </c>
      <c r="X1654" s="220" t="n"/>
      <c r="Y1654" s="220" t="n"/>
      <c r="Z1654" s="220" t="n"/>
      <c r="AA1654" s="220" t="n"/>
      <c r="AB1654" s="220" t="n">
        <v>3</v>
      </c>
      <c r="AC1654" s="220" t="n"/>
      <c r="AD1654" s="220" t="n"/>
      <c r="AE1654" s="595" t="inlineStr">
        <is>
          <t>2:16.9800</t>
        </is>
      </c>
      <c r="AF1654" s="418">
        <f>IF(OR(AE1654="",AE1654="",AE1654=0),"",6.213/(AE1654*24))</f>
        <v/>
      </c>
      <c r="AG1654" s="251" t="n"/>
      <c r="AH1654" s="577" t="inlineStr"/>
      <c r="AI1654" s="418">
        <f>IF(OR(AH1654="",AH1654="",AH1654=0),"",6.213/(AH1654*24))</f>
        <v/>
      </c>
      <c r="AJ1654" s="175">
        <f>IF(AND(ISNUMBER(AB1654),ISNUMBER(AG1654)),AB1654-AG1654,"")</f>
        <v/>
      </c>
      <c r="AK1654" s="220" t="inlineStr">
        <is>
          <t>Split Bore</t>
        </is>
      </c>
      <c r="AL1654" s="220" t="n">
        <v>27</v>
      </c>
      <c r="AM1654" s="524" t="n"/>
      <c r="AN1654" s="671">
        <f>IF(OR(AL1654="",AM1654="",AM1654=0),"",AL1654*6.213/(AM1654*24))</f>
        <v/>
      </c>
      <c r="AO1654" s="477">
        <f>IF(AND(AL1654=AL1653,AM1654&lt;&gt;"",AM1653&lt;&gt;""),AM1654-AM1653,"")</f>
        <v/>
      </c>
      <c r="AP1654" s="220" t="n"/>
      <c r="AQ1654" s="577" t="inlineStr"/>
      <c r="AR1654" s="439">
        <f>IF(OR(AQ1654="",AQ1654="",AQ1654=0),"",6.213/(AQ1654*24))</f>
        <v/>
      </c>
      <c r="AS1654" s="436">
        <f>IF(OR(NOT(ISNUMBER(C1654)),NOT(ISNUMBER(AB1654))),"",IF(AG1654&lt;&gt;"",AG1654,AB1654)-C1654)</f>
        <v/>
      </c>
      <c r="AT1654" s="217" t="n"/>
      <c r="AU1654" s="223">
        <f>IF($B1654="","",TEXT($A1654,"yyyymmdd")&amp;"_P"&amp;$C1654&amp;"_C"&amp;$F1654&amp;"_"&amp;TRIM(RIGHT(SUBSTITUTE(TRIM(SUBSTITUTE($L1654,CHAR(160)," "))," ",REPT(" ",60)),60))&amp;IF($P1654="","","-"&amp;TRIM(RIGHT(SUBSTITUTE(TRIM(SUBSTITUTE($P1654,CHAR(160)," "))," ",REPT(" ",60)),60)))&amp;IF($T1654="","","-"&amp;TRIM(RIGHT(SUBSTITUTE(TRIM(SUBSTITUTE($T1654,CHAR(160)," "))," ",REPT(" ",60)),60)))&amp;".jpg")</f>
        <v/>
      </c>
    </row>
    <row r="1655" ht="42" customHeight="1">
      <c r="A1655" s="173" t="n">
        <v>32782</v>
      </c>
      <c r="B1655" s="220" t="inlineStr">
        <is>
          <t>Tooheys 1000 1 October, 1989</t>
        </is>
      </c>
      <c r="C1655" s="220" t="inlineStr">
        <is>
          <t>DNF</t>
        </is>
      </c>
      <c r="D1655" s="220" t="inlineStr">
        <is>
          <t>A</t>
        </is>
      </c>
      <c r="E1655" s="220" t="n"/>
      <c r="F1655" s="220" t="n">
        <v>27</v>
      </c>
      <c r="G1655" s="220" t="inlineStr">
        <is>
          <t>Mark Petch Motorsport</t>
        </is>
      </c>
      <c r="H1655" s="220" t="n"/>
      <c r="I1655" s="220" t="n"/>
      <c r="J1655" s="220" t="inlineStr">
        <is>
          <t>Ford Sierra RS500</t>
        </is>
      </c>
      <c r="K1655" s="220" t="inlineStr">
        <is>
          <t>1993 tc L4</t>
        </is>
      </c>
      <c r="L1655" s="220" t="inlineStr">
        <is>
          <t>Robbie Francevic</t>
        </is>
      </c>
      <c r="M1655" s="220" t="inlineStr">
        <is>
          <t>NZL</t>
        </is>
      </c>
      <c r="N1655" s="687">
        <f>_xlfn.LET(_xlpm.d,_xlfn.XLOOKUP(L1655,'[1]Birth Dates'!$A:$A,'[1]Birth Dates'!$B:$B,"",0),IF(_xlpm.d=0,"",_xlpm.d))</f>
        <v/>
      </c>
      <c r="O1655" s="220">
        <f>IF(OR(N1655="",A1655="",NOT(ISNUMBER(N1655)),N1655&gt;A1655),"",DATEDIF(N1655,A1655,"Y")&amp;" years, "&amp;DATEDIF(N1655,A1655,"YM")&amp;" months, "&amp;DATEDIF(N1655,A1655,"MD")&amp;" days")</f>
        <v/>
      </c>
      <c r="P1655" s="220" t="inlineStr">
        <is>
          <t>Gianfranco Brancatelli</t>
        </is>
      </c>
      <c r="Q1655" s="220" t="inlineStr">
        <is>
          <t>ITA</t>
        </is>
      </c>
      <c r="R1655" s="687">
        <f>_xlfn.LET(_xlpm.d,_xlfn.XLOOKUP(P1655,'[1]Birth Dates'!$A:$A,'[1]Birth Dates'!$B:$B,"",0),IF(_xlpm.d=0,"",_xlpm.d))</f>
        <v/>
      </c>
      <c r="S1655" s="220">
        <f>IF(OR(R1655="",A1655="",NOT(ISNUMBER(R1655)),R1655&gt;A1655),"",DATEDIF(R1655,A1655,"Y")&amp;" years, "&amp;DATEDIF(R1655,A1655,"YM")&amp;" months, "&amp;DATEDIF(R1655,A1655,"MD")&amp;" days")</f>
        <v/>
      </c>
      <c r="T1655" s="220" t="n"/>
      <c r="U1655" s="220" t="n"/>
      <c r="V1655" s="687">
        <f>_xlfn.LET(_xlpm.d,_xlfn.XLOOKUP(T1655,'[1]Birth Dates'!$A:$A,'[1]Birth Dates'!$B:$B,"",0),IF(_xlpm.d=0,"",_xlpm.d))</f>
        <v/>
      </c>
      <c r="W1655" s="220">
        <f>IF(OR(V1655="",A1655="",NOT(ISNUMBER(V1655)),V1655&gt;A1655),"",DATEDIF(V1655,A1655,"Y")&amp;" years, "&amp;DATEDIF(V1655,A1655,"YM")&amp;" months, "&amp;DATEDIF(V1655,A1655,"MD")&amp;" days")</f>
        <v/>
      </c>
      <c r="X1655" s="220" t="n"/>
      <c r="Y1655" s="220" t="n"/>
      <c r="Z1655" s="220" t="n"/>
      <c r="AA1655" s="220" t="n"/>
      <c r="AB1655" s="220" t="n">
        <v>15</v>
      </c>
      <c r="AC1655" s="220" t="n"/>
      <c r="AD1655" s="220" t="n"/>
      <c r="AE1655" s="595" t="inlineStr">
        <is>
          <t>2:19.8800</t>
        </is>
      </c>
      <c r="AF1655" s="418">
        <f>IF(OR(AE1655="",AE1655="",AE1655=0),"",6.213/(AE1655*24))</f>
        <v/>
      </c>
      <c r="AG1655" s="251" t="n"/>
      <c r="AH1655" s="577" t="inlineStr"/>
      <c r="AI1655" s="418">
        <f>IF(OR(AH1655="",AH1655="",AH1655=0),"",6.213/(AH1655*24))</f>
        <v/>
      </c>
      <c r="AJ1655" s="175">
        <f>IF(AND(ISNUMBER(AB1655),ISNUMBER(AG1655)),AB1655-AG1655,"")</f>
        <v/>
      </c>
      <c r="AK1655" s="220" t="inlineStr">
        <is>
          <t>Lost Wheel</t>
        </is>
      </c>
      <c r="AL1655" s="220" t="n">
        <v>14</v>
      </c>
      <c r="AM1655" s="524" t="n"/>
      <c r="AN1655" s="671">
        <f>IF(OR(AL1655="",AM1655="",AM1655=0),"",AL1655*6.213/(AM1655*24))</f>
        <v/>
      </c>
      <c r="AO1655" s="477">
        <f>IF(AND(AL1655=AL1654,AM1655&lt;&gt;"",AM1654&lt;&gt;""),AM1655-AM1654,"")</f>
        <v/>
      </c>
      <c r="AP1655" s="220" t="n"/>
      <c r="AQ1655" s="577" t="inlineStr"/>
      <c r="AR1655" s="439">
        <f>IF(OR(AQ1655="",AQ1655="",AQ1655=0),"",6.213/(AQ1655*24))</f>
        <v/>
      </c>
      <c r="AS1655" s="436">
        <f>IF(OR(NOT(ISNUMBER(C1655)),NOT(ISNUMBER(AB1655))),"",IF(AG1655&lt;&gt;"",AG1655,AB1655)-C1655)</f>
        <v/>
      </c>
      <c r="AT1655" s="217" t="n"/>
      <c r="AU1655" s="223">
        <f>IF($B1655="","",TEXT($A1655,"yyyymmdd")&amp;"_P"&amp;$C1655&amp;"_C"&amp;$F1655&amp;"_"&amp;TRIM(RIGHT(SUBSTITUTE(TRIM(SUBSTITUTE($L1655,CHAR(160)," "))," ",REPT(" ",60)),60))&amp;IF($P1655="","","-"&amp;TRIM(RIGHT(SUBSTITUTE(TRIM(SUBSTITUTE($P1655,CHAR(160)," "))," ",REPT(" ",60)),60)))&amp;IF($T1655="","","-"&amp;TRIM(RIGHT(SUBSTITUTE(TRIM(SUBSTITUTE($T1655,CHAR(160)," "))," ",REPT(" ",60)),60)))&amp;".jpg")</f>
        <v/>
      </c>
    </row>
    <row r="1656" ht="42" customHeight="1">
      <c r="A1656" s="173" t="n">
        <v>32782</v>
      </c>
      <c r="B1656" s="220" t="inlineStr">
        <is>
          <t>Tooheys 1000 1 October, 1989</t>
        </is>
      </c>
      <c r="C1656" s="220" t="inlineStr">
        <is>
          <t>DNF</t>
        </is>
      </c>
      <c r="D1656" s="220" t="inlineStr">
        <is>
          <t>A</t>
        </is>
      </c>
      <c r="E1656" s="220" t="n"/>
      <c r="F1656" s="220" t="n">
        <v>40</v>
      </c>
      <c r="G1656" s="220" t="inlineStr">
        <is>
          <t>Terry Finnigan</t>
        </is>
      </c>
      <c r="H1656" s="220" t="n"/>
      <c r="I1656" s="220" t="n"/>
      <c r="J1656" s="220" t="inlineStr">
        <is>
          <t>Holden Commodore VL</t>
        </is>
      </c>
      <c r="K1656" s="220" t="inlineStr">
        <is>
          <t>4980 V8</t>
        </is>
      </c>
      <c r="L1656" s="220" t="inlineStr">
        <is>
          <t>Terry Finnigan</t>
        </is>
      </c>
      <c r="M1656" s="220" t="inlineStr">
        <is>
          <t>AUS</t>
        </is>
      </c>
      <c r="N1656" s="687">
        <f>_xlfn.LET(_xlpm.d,_xlfn.XLOOKUP(L1656,'[1]Birth Dates'!$A:$A,'[1]Birth Dates'!$B:$B,"",0),IF(_xlpm.d=0,"",_xlpm.d))</f>
        <v/>
      </c>
      <c r="O1656" s="220">
        <f>IF(OR(N1656="",A1656="",NOT(ISNUMBER(N1656)),N1656&gt;A1656),"",DATEDIF(N1656,A1656,"Y")&amp;" years, "&amp;DATEDIF(N1656,A1656,"YM")&amp;" months, "&amp;DATEDIF(N1656,A1656,"MD")&amp;" days")</f>
        <v/>
      </c>
      <c r="P1656" s="220" t="inlineStr">
        <is>
          <t>John English</t>
        </is>
      </c>
      <c r="Q1656" s="220" t="inlineStr">
        <is>
          <t>AUS</t>
        </is>
      </c>
      <c r="R1656" s="687">
        <f>_xlfn.LET(_xlpm.d,_xlfn.XLOOKUP(P1656,'[1]Birth Dates'!$A:$A,'[1]Birth Dates'!$B:$B,"",0),IF(_xlpm.d=0,"",_xlpm.d))</f>
        <v/>
      </c>
      <c r="S1656" s="220">
        <f>IF(OR(R1656="",A1656="",NOT(ISNUMBER(R1656)),R1656&gt;A1656),"",DATEDIF(R1656,A1656,"Y")&amp;" years, "&amp;DATEDIF(R1656,A1656,"YM")&amp;" months, "&amp;DATEDIF(R1656,A1656,"MD")&amp;" days")</f>
        <v/>
      </c>
      <c r="T1656" s="220" t="n"/>
      <c r="U1656" s="220" t="n"/>
      <c r="V1656" s="687">
        <f>_xlfn.LET(_xlpm.d,_xlfn.XLOOKUP(T1656,'[1]Birth Dates'!$A:$A,'[1]Birth Dates'!$B:$B,"",0),IF(_xlpm.d=0,"",_xlpm.d))</f>
        <v/>
      </c>
      <c r="W1656" s="220">
        <f>IF(OR(V1656="",A1656="",NOT(ISNUMBER(V1656)),V1656&gt;A1656),"",DATEDIF(V1656,A1656,"Y")&amp;" years, "&amp;DATEDIF(V1656,A1656,"YM")&amp;" months, "&amp;DATEDIF(V1656,A1656,"MD")&amp;" days")</f>
        <v/>
      </c>
      <c r="X1656" s="220" t="n"/>
      <c r="Y1656" s="220" t="n"/>
      <c r="Z1656" s="220" t="n"/>
      <c r="AA1656" s="220" t="n"/>
      <c r="AB1656" s="220" t="n">
        <v>31</v>
      </c>
      <c r="AC1656" s="220" t="n"/>
      <c r="AD1656" s="220" t="n"/>
      <c r="AE1656" s="595" t="inlineStr">
        <is>
          <t>2:28.1600</t>
        </is>
      </c>
      <c r="AF1656" s="418">
        <f>IF(OR(AE1656="",AE1656="",AE1656=0),"",6.213/(AE1656*24))</f>
        <v/>
      </c>
      <c r="AG1656" s="251" t="n"/>
      <c r="AH1656" s="577" t="inlineStr"/>
      <c r="AI1656" s="418">
        <f>IF(OR(AH1656="",AH1656="",AH1656=0),"",6.213/(AH1656*24))</f>
        <v/>
      </c>
      <c r="AJ1656" s="175">
        <f>IF(AND(ISNUMBER(AB1656),ISNUMBER(AG1656)),AB1656-AG1656,"")</f>
        <v/>
      </c>
      <c r="AK1656" s="220" t="inlineStr">
        <is>
          <t>Engine</t>
        </is>
      </c>
      <c r="AL1656" s="220" t="n">
        <v>14</v>
      </c>
      <c r="AM1656" s="524" t="n"/>
      <c r="AN1656" s="671">
        <f>IF(OR(AL1656="",AM1656="",AM1656=0),"",AL1656*6.213/(AM1656*24))</f>
        <v/>
      </c>
      <c r="AO1656" s="477">
        <f>IF(AND(AL1656=AL1655,AM1656&lt;&gt;"",AM1655&lt;&gt;""),AM1656-AM1655,"")</f>
        <v/>
      </c>
      <c r="AP1656" s="220" t="n"/>
      <c r="AQ1656" s="577" t="inlineStr"/>
      <c r="AR1656" s="439">
        <f>IF(OR(AQ1656="",AQ1656="",AQ1656=0),"",6.213/(AQ1656*24))</f>
        <v/>
      </c>
      <c r="AS1656" s="436">
        <f>IF(OR(NOT(ISNUMBER(C1656)),NOT(ISNUMBER(AB1656))),"",IF(AG1656&lt;&gt;"",AG1656,AB1656)-C1656)</f>
        <v/>
      </c>
      <c r="AT1656" s="217" t="n"/>
      <c r="AU1656" s="223">
        <f>IF($B1656="","",TEXT($A1656,"yyyymmdd")&amp;"_P"&amp;$C1656&amp;"_C"&amp;$F1656&amp;"_"&amp;TRIM(RIGHT(SUBSTITUTE(TRIM(SUBSTITUTE($L1656,CHAR(160)," "))," ",REPT(" ",60)),60))&amp;IF($P1656="","","-"&amp;TRIM(RIGHT(SUBSTITUTE(TRIM(SUBSTITUTE($P1656,CHAR(160)," "))," ",REPT(" ",60)),60)))&amp;IF($T1656="","","-"&amp;TRIM(RIGHT(SUBSTITUTE(TRIM(SUBSTITUTE($T1656,CHAR(160)," "))," ",REPT(" ",60)),60)))&amp;".jpg")</f>
        <v/>
      </c>
    </row>
    <row r="1657" ht="42" customHeight="1">
      <c r="A1657" s="173" t="n">
        <v>32782</v>
      </c>
      <c r="B1657" s="220" t="inlineStr">
        <is>
          <t>Tooheys 1000 1 October, 1989</t>
        </is>
      </c>
      <c r="C1657" s="220" t="inlineStr">
        <is>
          <t>DNF</t>
        </is>
      </c>
      <c r="D1657" s="220" t="inlineStr">
        <is>
          <t>A</t>
        </is>
      </c>
      <c r="E1657" s="220" t="n"/>
      <c r="F1657" s="220" t="n">
        <v>14</v>
      </c>
      <c r="G1657" s="220" t="inlineStr">
        <is>
          <t>Murray Carter</t>
        </is>
      </c>
      <c r="H1657" s="220" t="n"/>
      <c r="I1657" s="220" t="n"/>
      <c r="J1657" s="220" t="inlineStr">
        <is>
          <t>Ford Sierra RS500</t>
        </is>
      </c>
      <c r="K1657" s="220" t="inlineStr">
        <is>
          <t>1993 tc L4</t>
        </is>
      </c>
      <c r="L1657" s="220" t="inlineStr">
        <is>
          <t>Murray Carter</t>
        </is>
      </c>
      <c r="M1657" s="220" t="inlineStr">
        <is>
          <t>AUS</t>
        </is>
      </c>
      <c r="N1657" s="687">
        <f>_xlfn.LET(_xlpm.d,_xlfn.XLOOKUP(L1657,'[1]Birth Dates'!$A:$A,'[1]Birth Dates'!$B:$B,"",0),IF(_xlpm.d=0,"",_xlpm.d))</f>
        <v/>
      </c>
      <c r="O1657" s="220">
        <f>IF(OR(N1657="",A1657="",NOT(ISNUMBER(N1657)),N1657&gt;A1657),"",DATEDIF(N1657,A1657,"Y")&amp;" years, "&amp;DATEDIF(N1657,A1657,"YM")&amp;" months, "&amp;DATEDIF(N1657,A1657,"MD")&amp;" days")</f>
        <v/>
      </c>
      <c r="P1657" s="220" t="inlineStr">
        <is>
          <t>John Mann</t>
        </is>
      </c>
      <c r="Q1657" s="220" t="inlineStr">
        <is>
          <t>AUS</t>
        </is>
      </c>
      <c r="R1657" s="687">
        <f>_xlfn.LET(_xlpm.d,_xlfn.XLOOKUP(P1657,'[1]Birth Dates'!$A:$A,'[1]Birth Dates'!$B:$B,"",0),IF(_xlpm.d=0,"",_xlpm.d))</f>
        <v/>
      </c>
      <c r="S1657" s="220">
        <f>IF(OR(R1657="",A1657="",NOT(ISNUMBER(R1657)),R1657&gt;A1657),"",DATEDIF(R1657,A1657,"Y")&amp;" years, "&amp;DATEDIF(R1657,A1657,"YM")&amp;" months, "&amp;DATEDIF(R1657,A1657,"MD")&amp;" days")</f>
        <v/>
      </c>
      <c r="T1657" s="220" t="n"/>
      <c r="U1657" s="220" t="n"/>
      <c r="V1657" s="687">
        <f>_xlfn.LET(_xlpm.d,_xlfn.XLOOKUP(T1657,'[1]Birth Dates'!$A:$A,'[1]Birth Dates'!$B:$B,"",0),IF(_xlpm.d=0,"",_xlpm.d))</f>
        <v/>
      </c>
      <c r="W1657" s="220">
        <f>IF(OR(V1657="",A1657="",NOT(ISNUMBER(V1657)),V1657&gt;A1657),"",DATEDIF(V1657,A1657,"Y")&amp;" years, "&amp;DATEDIF(V1657,A1657,"YM")&amp;" months, "&amp;DATEDIF(V1657,A1657,"MD")&amp;" days")</f>
        <v/>
      </c>
      <c r="X1657" s="220" t="n"/>
      <c r="Y1657" s="220" t="n"/>
      <c r="Z1657" s="220" t="n"/>
      <c r="AA1657" s="220" t="n"/>
      <c r="AB1657" s="220" t="n">
        <v>32</v>
      </c>
      <c r="AC1657" s="220" t="n"/>
      <c r="AD1657" s="220" t="n"/>
      <c r="AE1657" s="595" t="inlineStr">
        <is>
          <t>2:28.2800</t>
        </is>
      </c>
      <c r="AF1657" s="418">
        <f>IF(OR(AE1657="",AE1657="",AE1657=0),"",6.213/(AE1657*24))</f>
        <v/>
      </c>
      <c r="AG1657" s="251" t="n"/>
      <c r="AH1657" s="577" t="inlineStr"/>
      <c r="AI1657" s="418">
        <f>IF(OR(AH1657="",AH1657="",AH1657=0),"",6.213/(AH1657*24))</f>
        <v/>
      </c>
      <c r="AJ1657" s="175">
        <f>IF(AND(ISNUMBER(AB1657),ISNUMBER(AG1657)),AB1657-AG1657,"")</f>
        <v/>
      </c>
      <c r="AK1657" s="220" t="inlineStr">
        <is>
          <t>Lost Wheel</t>
        </is>
      </c>
      <c r="AL1657" s="220" t="n">
        <v>10</v>
      </c>
      <c r="AM1657" s="524" t="n"/>
      <c r="AN1657" s="671">
        <f>IF(OR(AL1657="",AM1657="",AM1657=0),"",AL1657*6.213/(AM1657*24))</f>
        <v/>
      </c>
      <c r="AO1657" s="477">
        <f>IF(AND(AL1657=AL1656,AM1657&lt;&gt;"",AM1656&lt;&gt;""),AM1657-AM1656,"")</f>
        <v/>
      </c>
      <c r="AP1657" s="220" t="n"/>
      <c r="AQ1657" s="577" t="inlineStr"/>
      <c r="AR1657" s="439">
        <f>IF(OR(AQ1657="",AQ1657="",AQ1657=0),"",6.213/(AQ1657*24))</f>
        <v/>
      </c>
      <c r="AS1657" s="436">
        <f>IF(OR(NOT(ISNUMBER(C1657)),NOT(ISNUMBER(AB1657))),"",IF(AG1657&lt;&gt;"",AG1657,AB1657)-C1657)</f>
        <v/>
      </c>
      <c r="AT1657" s="217" t="n"/>
      <c r="AU1657" s="223">
        <f>IF($B1657="","",TEXT($A1657,"yyyymmdd")&amp;"_P"&amp;$C1657&amp;"_C"&amp;$F1657&amp;"_"&amp;TRIM(RIGHT(SUBSTITUTE(TRIM(SUBSTITUTE($L1657,CHAR(160)," "))," ",REPT(" ",60)),60))&amp;IF($P1657="","","-"&amp;TRIM(RIGHT(SUBSTITUTE(TRIM(SUBSTITUTE($P1657,CHAR(160)," "))," ",REPT(" ",60)),60)))&amp;IF($T1657="","","-"&amp;TRIM(RIGHT(SUBSTITUTE(TRIM(SUBSTITUTE($T1657,CHAR(160)," "))," ",REPT(" ",60)),60)))&amp;".jpg")</f>
        <v/>
      </c>
    </row>
    <row r="1658" ht="42" customHeight="1">
      <c r="A1658" s="173" t="n">
        <v>32782</v>
      </c>
      <c r="B1658" s="220" t="inlineStr">
        <is>
          <t>Tooheys 1000 1 October, 1989</t>
        </is>
      </c>
      <c r="C1658" s="220" t="inlineStr">
        <is>
          <t>DNF</t>
        </is>
      </c>
      <c r="D1658" s="220" t="inlineStr">
        <is>
          <t>A</t>
        </is>
      </c>
      <c r="E1658" s="220" t="n"/>
      <c r="F1658" s="220" t="n">
        <v>42</v>
      </c>
      <c r="G1658" s="220" t="inlineStr">
        <is>
          <t>Matt Wacker</t>
        </is>
      </c>
      <c r="H1658" s="220" t="n"/>
      <c r="I1658" s="220" t="n"/>
      <c r="J1658" s="220" t="inlineStr">
        <is>
          <t>Holden Commodore VL</t>
        </is>
      </c>
      <c r="K1658" s="220" t="inlineStr">
        <is>
          <t>4980 V8</t>
        </is>
      </c>
      <c r="L1658" s="220" t="inlineStr">
        <is>
          <t>Matt Wacker</t>
        </is>
      </c>
      <c r="M1658" s="220" t="inlineStr">
        <is>
          <t>AUS</t>
        </is>
      </c>
      <c r="N1658" s="687">
        <f>_xlfn.LET(_xlpm.d,_xlfn.XLOOKUP(L1658,'[1]Birth Dates'!$A:$A,'[1]Birth Dates'!$B:$B,"",0),IF(_xlpm.d=0,"",_xlpm.d))</f>
        <v/>
      </c>
      <c r="O1658" s="220">
        <f>IF(OR(N1658="",A1658="",NOT(ISNUMBER(N1658)),N1658&gt;A1658),"",DATEDIF(N1658,A1658,"Y")&amp;" years, "&amp;DATEDIF(N1658,A1658,"YM")&amp;" months, "&amp;DATEDIF(N1658,A1658,"MD")&amp;" days")</f>
        <v/>
      </c>
      <c r="P1658" s="220" t="inlineStr">
        <is>
          <t>Mike King</t>
        </is>
      </c>
      <c r="Q1658" s="220" t="inlineStr">
        <is>
          <t>AUS</t>
        </is>
      </c>
      <c r="R1658" s="687">
        <f>_xlfn.LET(_xlpm.d,_xlfn.XLOOKUP(P1658,'[1]Birth Dates'!$A:$A,'[1]Birth Dates'!$B:$B,"",0),IF(_xlpm.d=0,"",_xlpm.d))</f>
        <v/>
      </c>
      <c r="S1658" s="220">
        <f>IF(OR(R1658="",A1658="",NOT(ISNUMBER(R1658)),R1658&gt;A1658),"",DATEDIF(R1658,A1658,"Y")&amp;" years, "&amp;DATEDIF(R1658,A1658,"YM")&amp;" months, "&amp;DATEDIF(R1658,A1658,"MD")&amp;" days")</f>
        <v/>
      </c>
      <c r="T1658" s="220" t="inlineStr">
        <is>
          <t>Frank Porter</t>
        </is>
      </c>
      <c r="U1658" s="220" t="inlineStr">
        <is>
          <t>AUS</t>
        </is>
      </c>
      <c r="V1658" s="687">
        <f>_xlfn.LET(_xlpm.d,_xlfn.XLOOKUP(T1658,'[1]Birth Dates'!$A:$A,'[1]Birth Dates'!$B:$B,"",0),IF(_xlpm.d=0,"",_xlpm.d))</f>
        <v/>
      </c>
      <c r="W1658" s="220">
        <f>IF(OR(V1658="",A1658="",NOT(ISNUMBER(V1658)),V1658&gt;A1658),"",DATEDIF(V1658,A1658,"Y")&amp;" years, "&amp;DATEDIF(V1658,A1658,"YM")&amp;" months, "&amp;DATEDIF(V1658,A1658,"MD")&amp;" days")</f>
        <v/>
      </c>
      <c r="X1658" s="220" t="n"/>
      <c r="Y1658" s="220" t="n"/>
      <c r="Z1658" s="220" t="n"/>
      <c r="AA1658" s="220" t="n"/>
      <c r="AB1658" s="220" t="n">
        <v>40</v>
      </c>
      <c r="AC1658" s="220" t="n"/>
      <c r="AD1658" s="220" t="n"/>
      <c r="AE1658" s="595" t="inlineStr">
        <is>
          <t>2:32.8200</t>
        </is>
      </c>
      <c r="AF1658" s="418">
        <f>IF(OR(AE1658="",AE1658="",AE1658=0),"",6.213/(AE1658*24))</f>
        <v/>
      </c>
      <c r="AG1658" s="251" t="n"/>
      <c r="AH1658" s="577" t="inlineStr"/>
      <c r="AI1658" s="418">
        <f>IF(OR(AH1658="",AH1658="",AH1658=0),"",6.213/(AH1658*24))</f>
        <v/>
      </c>
      <c r="AJ1658" s="175">
        <f>IF(AND(ISNUMBER(AB1658),ISNUMBER(AG1658)),AB1658-AG1658,"")</f>
        <v/>
      </c>
      <c r="AK1658" s="220" t="inlineStr">
        <is>
          <t>Clutch</t>
        </is>
      </c>
      <c r="AL1658" s="220" t="n">
        <v>4</v>
      </c>
      <c r="AM1658" s="524" t="n"/>
      <c r="AN1658" s="671">
        <f>IF(OR(AL1658="",AM1658="",AM1658=0),"",AL1658*6.213/(AM1658*24))</f>
        <v/>
      </c>
      <c r="AO1658" s="477">
        <f>IF(AND(AL1658=AL1657,AM1658&lt;&gt;"",AM1657&lt;&gt;""),AM1658-AM1657,"")</f>
        <v/>
      </c>
      <c r="AP1658" s="220" t="n"/>
      <c r="AQ1658" s="577" t="inlineStr"/>
      <c r="AR1658" s="439">
        <f>IF(OR(AQ1658="",AQ1658="",AQ1658=0),"",6.213/(AQ1658*24))</f>
        <v/>
      </c>
      <c r="AS1658" s="436">
        <f>IF(OR(NOT(ISNUMBER(C1658)),NOT(ISNUMBER(AB1658))),"",IF(AG1658&lt;&gt;"",AG1658,AB1658)-C1658)</f>
        <v/>
      </c>
      <c r="AT1658" s="217" t="n"/>
      <c r="AU1658" s="223">
        <f>IF($B1658="","",TEXT($A1658,"yyyymmdd")&amp;"_P"&amp;$C1658&amp;"_C"&amp;$F1658&amp;"_"&amp;TRIM(RIGHT(SUBSTITUTE(TRIM(SUBSTITUTE($L1658,CHAR(160)," "))," ",REPT(" ",60)),60))&amp;IF($P1658="","","-"&amp;TRIM(RIGHT(SUBSTITUTE(TRIM(SUBSTITUTE($P1658,CHAR(160)," "))," ",REPT(" ",60)),60)))&amp;IF($T1658="","","-"&amp;TRIM(RIGHT(SUBSTITUTE(TRIM(SUBSTITUTE($T1658,CHAR(160)," "))," ",REPT(" ",60)),60)))&amp;".jpg")</f>
        <v/>
      </c>
    </row>
    <row r="1659" ht="42" customHeight="1">
      <c r="A1659" s="173" t="n">
        <v>32782</v>
      </c>
      <c r="B1659" s="220" t="inlineStr">
        <is>
          <t>Tooheys 1000 1 October, 1989</t>
        </is>
      </c>
      <c r="C1659" s="220" t="inlineStr">
        <is>
          <t>DNF</t>
        </is>
      </c>
      <c r="D1659" s="220" t="inlineStr">
        <is>
          <t>A</t>
        </is>
      </c>
      <c r="E1659" s="220" t="n"/>
      <c r="F1659" s="220" t="n">
        <v>6</v>
      </c>
      <c r="G1659" s="220" t="inlineStr">
        <is>
          <t>Miedecke Motorsport</t>
        </is>
      </c>
      <c r="H1659" s="220" t="n"/>
      <c r="I1659" s="220" t="n"/>
      <c r="J1659" s="220" t="inlineStr">
        <is>
          <t>Ford Sierra RS500</t>
        </is>
      </c>
      <c r="K1659" s="220" t="inlineStr">
        <is>
          <t>1993 tc L4</t>
        </is>
      </c>
      <c r="L1659" s="220" t="inlineStr">
        <is>
          <t>Andrew Miedecke</t>
        </is>
      </c>
      <c r="M1659" s="220" t="inlineStr">
        <is>
          <t>AUS</t>
        </is>
      </c>
      <c r="N1659" s="687">
        <f>_xlfn.LET(_xlpm.d,_xlfn.XLOOKUP(L1659,'[1]Birth Dates'!$A:$A,'[1]Birth Dates'!$B:$B,"",0),IF(_xlpm.d=0,"",_xlpm.d))</f>
        <v/>
      </c>
      <c r="O1659" s="220">
        <f>IF(OR(N1659="",A1659="",NOT(ISNUMBER(N1659)),N1659&gt;A1659),"",DATEDIF(N1659,A1659,"Y")&amp;" years, "&amp;DATEDIF(N1659,A1659,"YM")&amp;" months, "&amp;DATEDIF(N1659,A1659,"MD")&amp;" days")</f>
        <v/>
      </c>
      <c r="P1659" s="220" t="inlineStr">
        <is>
          <t>Charlie O'Brien</t>
        </is>
      </c>
      <c r="Q1659" s="220" t="inlineStr">
        <is>
          <t>AUS</t>
        </is>
      </c>
      <c r="R1659" s="687">
        <f>_xlfn.LET(_xlpm.d,_xlfn.XLOOKUP(P1659,'[1]Birth Dates'!$A:$A,'[1]Birth Dates'!$B:$B,"",0),IF(_xlpm.d=0,"",_xlpm.d))</f>
        <v/>
      </c>
      <c r="S1659" s="220">
        <f>IF(OR(R1659="",A1659="",NOT(ISNUMBER(R1659)),R1659&gt;A1659),"",DATEDIF(R1659,A1659,"Y")&amp;" years, "&amp;DATEDIF(R1659,A1659,"YM")&amp;" months, "&amp;DATEDIF(R1659,A1659,"MD")&amp;" days")</f>
        <v/>
      </c>
      <c r="T1659" s="220" t="n"/>
      <c r="U1659" s="220" t="n"/>
      <c r="V1659" s="687">
        <f>_xlfn.LET(_xlpm.d,_xlfn.XLOOKUP(T1659,'[1]Birth Dates'!$A:$A,'[1]Birth Dates'!$B:$B,"",0),IF(_xlpm.d=0,"",_xlpm.d))</f>
        <v/>
      </c>
      <c r="W1659" s="220">
        <f>IF(OR(V1659="",A1659="",NOT(ISNUMBER(V1659)),V1659&gt;A1659),"",DATEDIF(V1659,A1659,"Y")&amp;" years, "&amp;DATEDIF(V1659,A1659,"YM")&amp;" months, "&amp;DATEDIF(V1659,A1659,"MD")&amp;" days")</f>
        <v/>
      </c>
      <c r="X1659" s="220" t="n"/>
      <c r="Y1659" s="220" t="n"/>
      <c r="Z1659" s="220" t="n"/>
      <c r="AA1659" s="220" t="n"/>
      <c r="AB1659" s="220" t="n">
        <v>6</v>
      </c>
      <c r="AC1659" s="220" t="n"/>
      <c r="AD1659" s="220" t="n"/>
      <c r="AE1659" s="595" t="inlineStr">
        <is>
          <t>2:19.8800</t>
        </is>
      </c>
      <c r="AF1659" s="418">
        <f>IF(OR(AE1659="",AE1659="",AE1659=0),"",6.213/(AE1659*24))</f>
        <v/>
      </c>
      <c r="AG1659" s="251" t="n"/>
      <c r="AH1659" s="577" t="inlineStr"/>
      <c r="AI1659" s="418">
        <f>IF(OR(AH1659="",AH1659="",AH1659=0),"",6.213/(AH1659*24))</f>
        <v/>
      </c>
      <c r="AJ1659" s="175">
        <f>IF(AND(ISNUMBER(AB1659),ISNUMBER(AG1659)),AB1659-AG1659,"")</f>
        <v/>
      </c>
      <c r="AK1659" s="220" t="inlineStr">
        <is>
          <t>Gearbox</t>
        </is>
      </c>
      <c r="AL1659" s="220" t="n">
        <v>0</v>
      </c>
      <c r="AM1659" s="524" t="n"/>
      <c r="AN1659" s="671">
        <f>IF(OR(AL1659="",AM1659="",AM1659=0),"",AL1659*6.213/(AM1659*24))</f>
        <v/>
      </c>
      <c r="AO1659" s="477">
        <f>IF(AND(AL1659=AL1658,AM1659&lt;&gt;"",AM1658&lt;&gt;""),AM1659-AM1658,"")</f>
        <v/>
      </c>
      <c r="AP1659" s="220" t="n"/>
      <c r="AQ1659" s="577" t="inlineStr"/>
      <c r="AR1659" s="439">
        <f>IF(OR(AQ1659="",AQ1659="",AQ1659=0),"",6.213/(AQ1659*24))</f>
        <v/>
      </c>
      <c r="AS1659" s="436">
        <f>IF(OR(NOT(ISNUMBER(C1659)),NOT(ISNUMBER(AB1659))),"",IF(AG1659&lt;&gt;"",AG1659,AB1659)-C1659)</f>
        <v/>
      </c>
      <c r="AT1659" s="217" t="n"/>
      <c r="AU1659" s="223">
        <f>IF($B1659="","",TEXT($A1659,"yyyymmdd")&amp;"_P"&amp;$C1659&amp;"_C"&amp;$F1659&amp;"_"&amp;TRIM(RIGHT(SUBSTITUTE(TRIM(SUBSTITUTE($L1659,CHAR(160)," "))," ",REPT(" ",60)),60))&amp;IF($P1659="","","-"&amp;TRIM(RIGHT(SUBSTITUTE(TRIM(SUBSTITUTE($P1659,CHAR(160)," "))," ",REPT(" ",60)),60)))&amp;IF($T1659="","","-"&amp;TRIM(RIGHT(SUBSTITUTE(TRIM(SUBSTITUTE($T1659,CHAR(160)," "))," ",REPT(" ",60)),60)))&amp;".jpg")</f>
        <v/>
      </c>
    </row>
    <row r="1660" ht="42" customHeight="1">
      <c r="A1660" s="173" t="n">
        <v>32782</v>
      </c>
      <c r="B1660" s="220" t="inlineStr">
        <is>
          <t>Tooheys 1000 1 October, 1989</t>
        </is>
      </c>
      <c r="C1660" s="220" t="inlineStr">
        <is>
          <t>DNS</t>
        </is>
      </c>
      <c r="D1660" s="220" t="inlineStr">
        <is>
          <t>C</t>
        </is>
      </c>
      <c r="E1660" s="220" t="n"/>
      <c r="F1660" s="220" t="n">
        <v>39</v>
      </c>
      <c r="G1660" s="220" t="inlineStr">
        <is>
          <t>David Sala</t>
        </is>
      </c>
      <c r="H1660" s="220" t="n"/>
      <c r="I1660" s="220" t="n"/>
      <c r="J1660" s="220" t="inlineStr">
        <is>
          <t>Toyota Corolla</t>
        </is>
      </c>
      <c r="K1660" s="220" t="inlineStr">
        <is>
          <t>1587 L4</t>
        </is>
      </c>
      <c r="L1660" s="220" t="inlineStr">
        <is>
          <t>David Sala</t>
        </is>
      </c>
      <c r="M1660" s="220" t="inlineStr">
        <is>
          <t>AUS</t>
        </is>
      </c>
      <c r="N1660" s="687">
        <f>_xlfn.LET(_xlpm.d,_xlfn.XLOOKUP(L1660,'[1]Birth Dates'!$A:$A,'[1]Birth Dates'!$B:$B,"",0),IF(_xlpm.d=0,"",_xlpm.d))</f>
        <v/>
      </c>
      <c r="O1660" s="220">
        <f>IF(OR(N1660="",A1660="",NOT(ISNUMBER(N1660)),N1660&gt;A1660),"",DATEDIF(N1660,A1660,"Y")&amp;" years, "&amp;DATEDIF(N1660,A1660,"YM")&amp;" months, "&amp;DATEDIF(N1660,A1660,"MD")&amp;" days")</f>
        <v/>
      </c>
      <c r="P1660" s="220" t="inlineStr">
        <is>
          <t>Richard Vorst</t>
        </is>
      </c>
      <c r="Q1660" s="220" t="inlineStr">
        <is>
          <t>AUS</t>
        </is>
      </c>
      <c r="R1660" s="687">
        <f>_xlfn.LET(_xlpm.d,_xlfn.XLOOKUP(P1660,'[1]Birth Dates'!$A:$A,'[1]Birth Dates'!$B:$B,"",0),IF(_xlpm.d=0,"",_xlpm.d))</f>
        <v/>
      </c>
      <c r="S1660" s="220">
        <f>IF(OR(R1660="",A1660="",NOT(ISNUMBER(R1660)),R1660&gt;A1660),"",DATEDIF(R1660,A1660,"Y")&amp;" years, "&amp;DATEDIF(R1660,A1660,"YM")&amp;" months, "&amp;DATEDIF(R1660,A1660,"MD")&amp;" days")</f>
        <v/>
      </c>
      <c r="T1660" s="220" t="n"/>
      <c r="U1660" s="220" t="n"/>
      <c r="V1660" s="687" t="n"/>
      <c r="W1660" s="220" t="n"/>
      <c r="X1660" s="220" t="n"/>
      <c r="Y1660" s="220" t="n"/>
      <c r="Z1660" s="220" t="n"/>
      <c r="AA1660" s="220" t="n"/>
      <c r="AB1660" s="220" t="n">
        <v>52</v>
      </c>
      <c r="AC1660" s="220" t="n"/>
      <c r="AD1660" s="220" t="n"/>
      <c r="AE1660" s="595" t="inlineStr">
        <is>
          <t>2:42.7600</t>
        </is>
      </c>
      <c r="AF1660" s="418">
        <f>IF(OR(AE1660="",AE1660="",AE1660=0),"",6.213/(AE1660*24))</f>
        <v/>
      </c>
      <c r="AG1660" s="251" t="n"/>
      <c r="AH1660" s="577" t="inlineStr"/>
      <c r="AI1660" s="418" t="n"/>
      <c r="AJ1660" s="175">
        <f>IF(AND(ISNUMBER(AB1660),ISNUMBER(AG1660)),AB1660-AG1660,"")</f>
        <v/>
      </c>
      <c r="AK1660" s="220" t="inlineStr">
        <is>
          <t>Piston on Warmup lap</t>
        </is>
      </c>
      <c r="AL1660" s="220" t="n"/>
      <c r="AM1660" s="524" t="n"/>
      <c r="AN1660" s="671" t="n"/>
      <c r="AO1660" s="477" t="n"/>
      <c r="AP1660" s="220" t="n"/>
      <c r="AQ1660" s="577" t="inlineStr"/>
      <c r="AR1660" s="439" t="n"/>
      <c r="AS1660" s="436">
        <f>IF(OR(NOT(ISNUMBER(C1660)),NOT(ISNUMBER(AB1660))),"",IF(AG1660&lt;&gt;"",AG1660,AB1660)-C1660)</f>
        <v/>
      </c>
      <c r="AT1660" s="217" t="n"/>
      <c r="AU1660" s="223">
        <f>IF($B1660="","",TEXT($A1660,"yyyymmdd")&amp;"_P"&amp;$C1660&amp;"_C"&amp;$F1660&amp;"_"&amp;TRIM(RIGHT(SUBSTITUTE(TRIM(SUBSTITUTE($L1660,CHAR(160)," "))," ",REPT(" ",60)),60))&amp;IF($P1660="","","-"&amp;TRIM(RIGHT(SUBSTITUTE(TRIM(SUBSTITUTE($P1660,CHAR(160)," "))," ",REPT(" ",60)),60)))&amp;IF($T1660="","","-"&amp;TRIM(RIGHT(SUBSTITUTE(TRIM(SUBSTITUTE($T1660,CHAR(160)," "))," ",REPT(" ",60)),60)))&amp;".jpg")</f>
        <v/>
      </c>
    </row>
    <row r="1661" ht="56" customFormat="1" customHeight="1" s="240">
      <c r="A1661" s="252" t="n">
        <v>33146</v>
      </c>
      <c r="B1661" s="253" t="inlineStr">
        <is>
          <t>Tooheys 1000 30 September,1990</t>
        </is>
      </c>
      <c r="C1661" s="253" t="n">
        <v>1</v>
      </c>
      <c r="D1661" s="253" t="inlineStr">
        <is>
          <t>A</t>
        </is>
      </c>
      <c r="E1661" s="253" t="n">
        <v>1</v>
      </c>
      <c r="F1661" s="253" t="n">
        <v>16</v>
      </c>
      <c r="G1661" s="253" t="inlineStr">
        <is>
          <t>Holden Racing Team</t>
        </is>
      </c>
      <c r="H1661" s="253" t="n"/>
      <c r="I1661" s="253" t="n"/>
      <c r="J1661" s="253" t="inlineStr">
        <is>
          <t>Holden Commodore VL</t>
        </is>
      </c>
      <c r="K1661" s="253" t="inlineStr">
        <is>
          <t>4980 V8</t>
        </is>
      </c>
      <c r="L1661" s="253" t="inlineStr">
        <is>
          <t>Win Percy</t>
        </is>
      </c>
      <c r="M1661" s="253" t="inlineStr">
        <is>
          <t>GBR</t>
        </is>
      </c>
      <c r="N1661" s="695">
        <f>_xlfn.LET(_xlpm.d,_xlfn.XLOOKUP(L1661,'[1]Birth Dates'!$A:$A,'[1]Birth Dates'!$B:$B,"",0),IF(_xlpm.d=0,"",_xlpm.d))</f>
        <v/>
      </c>
      <c r="O1661" s="255">
        <f>IF(OR(N1661="",A1661="",NOT(ISNUMBER(N1661)),N1661&gt;A1661),"",DATEDIF(N1661,A1661,"Y")&amp;" years, "&amp;DATEDIF(N1661,A1661,"YM")&amp;" months, "&amp;DATEDIF(N1661,A1661,"MD")&amp;" days")</f>
        <v/>
      </c>
      <c r="P1661" s="253" t="inlineStr">
        <is>
          <t>Allan Grice</t>
        </is>
      </c>
      <c r="Q1661" s="253" t="inlineStr">
        <is>
          <t>AUS</t>
        </is>
      </c>
      <c r="R1661" s="695">
        <f>_xlfn.LET(_xlpm.d,_xlfn.XLOOKUP(P1661,'[1]Birth Dates'!$A:$A,'[1]Birth Dates'!$B:$B,"",0),IF(_xlpm.d=0,"",_xlpm.d))</f>
        <v/>
      </c>
      <c r="S1661" s="255">
        <f>IF(OR(R1661="",A1661="",NOT(ISNUMBER(R1661)),R1661&gt;A1661),"",DATEDIF(R1661,A1661,"Y")&amp;" years, "&amp;DATEDIF(R1661,A1661,"YM")&amp;" months, "&amp;DATEDIF(R1661,A1661,"MD")&amp;" days")</f>
        <v/>
      </c>
      <c r="T1661" s="253" t="n"/>
      <c r="U1661" s="253" t="n"/>
      <c r="V1661" s="695">
        <f>_xlfn.LET(_xlpm.d,_xlfn.XLOOKUP(T1661,'[1]Birth Dates'!$A:$A,'[1]Birth Dates'!$B:$B,"",0),IF(_xlpm.d=0,"",_xlpm.d))</f>
        <v/>
      </c>
      <c r="W1661" s="255">
        <f>IF(OR(V1661="",A1661="",NOT(ISNUMBER(V1661)),V1661&gt;A1661),"",DATEDIF(V1661,A1661,"Y")&amp;" years, "&amp;DATEDIF(V1661,A1661,"YM")&amp;" months, "&amp;DATEDIF(V1661,A1661,"MD")&amp;" days")</f>
        <v/>
      </c>
      <c r="X1661" s="255" t="n"/>
      <c r="Y1661" s="255" t="n"/>
      <c r="Z1661" s="255" t="n"/>
      <c r="AA1661" s="255" t="n"/>
      <c r="AB1661" s="253" t="n">
        <v>6</v>
      </c>
      <c r="AC1661" s="253" t="n"/>
      <c r="AD1661" s="253" t="n"/>
      <c r="AE1661" s="578" t="inlineStr">
        <is>
          <t>2:16.1700</t>
        </is>
      </c>
      <c r="AF1661" s="418">
        <f>IF(OR(AE1661="",AE1661="",AE1661=0),"",6.213/(AE1661*24))</f>
        <v/>
      </c>
      <c r="AG1661" s="256" t="n"/>
      <c r="AH1661" s="578" t="inlineStr"/>
      <c r="AI1661" s="418">
        <f>IF(OR(AH1661="",AH1661="",AH1661=0),"",6.213/(AH1661*24))</f>
        <v/>
      </c>
      <c r="AJ1661" s="175">
        <f>IF(AND(ISNUMBER(AB1661),ISNUMBER(AG1661)),AB1661-AG1661,"")</f>
        <v/>
      </c>
      <c r="AK1661" s="253" t="n"/>
      <c r="AL1661" s="253" t="n">
        <v>161</v>
      </c>
      <c r="AM1661" s="525" t="n">
        <v>0.278387037037037</v>
      </c>
      <c r="AN1661" s="671">
        <f>IF(OR(AL1661="",AM1661="",AM1661=0),"",AL1661*6.213/(AM1661*24))</f>
        <v/>
      </c>
      <c r="AO1661" s="477">
        <f>IF(AND(AL1661=AL1659,AM1661&lt;&gt;"",AM1659&lt;&gt;""),AM1661-AM1659,"")</f>
        <v/>
      </c>
      <c r="AP1661" s="253" t="n"/>
      <c r="AQ1661" s="578" t="inlineStr"/>
      <c r="AR1661" s="439">
        <f>IF(OR(AQ1661="",AQ1661="",AQ1661=0),"",6.213/(AQ1661*24))</f>
        <v/>
      </c>
      <c r="AS1661" s="436">
        <f>IF(OR(NOT(ISNUMBER(C1661)),NOT(ISNUMBER(AB1661))),"",IF(AG1661&lt;&gt;"",AG1661,AB1661)-C1661)</f>
        <v/>
      </c>
      <c r="AT1661" s="257" t="n"/>
      <c r="AU1661" s="258">
        <f>IF($B1661="","",TEXT($A1661,"yyyymmdd")&amp;"_P"&amp;$C1661&amp;"_C"&amp;$F1661&amp;"_"&amp;TRIM(RIGHT(SUBSTITUTE(TRIM(SUBSTITUTE($L1661,CHAR(160)," "))," ",REPT(" ",60)),60))&amp;IF($P1661="","","-"&amp;TRIM(RIGHT(SUBSTITUTE(TRIM(SUBSTITUTE($P1661,CHAR(160)," "))," ",REPT(" ",60)),60)))&amp;IF($T1661="","","-"&amp;TRIM(RIGHT(SUBSTITUTE(TRIM(SUBSTITUTE($T1661,CHAR(160)," "))," ",REPT(" ",60)),60)))&amp;".jpg")</f>
        <v/>
      </c>
    </row>
    <row r="1662" ht="56" customHeight="1">
      <c r="A1662" s="252" t="n">
        <v>33146</v>
      </c>
      <c r="B1662" s="255" t="inlineStr">
        <is>
          <t>Tooheys 1000 30 September,1990</t>
        </is>
      </c>
      <c r="C1662" s="255" t="n">
        <v>2</v>
      </c>
      <c r="D1662" s="255" t="inlineStr">
        <is>
          <t>A</t>
        </is>
      </c>
      <c r="E1662" s="255" t="n">
        <v>2</v>
      </c>
      <c r="F1662" s="255" t="n">
        <v>18</v>
      </c>
      <c r="G1662" s="255" t="inlineStr">
        <is>
          <t>Shell Ultra Hi Racing</t>
        </is>
      </c>
      <c r="H1662" s="255" t="n"/>
      <c r="I1662" s="255" t="n"/>
      <c r="J1662" s="255" t="inlineStr">
        <is>
          <t>Ford Sierra RS500</t>
        </is>
      </c>
      <c r="K1662" s="255" t="inlineStr">
        <is>
          <t>1993 tc L4</t>
        </is>
      </c>
      <c r="L1662" s="255" t="inlineStr">
        <is>
          <t>Jeff Allam</t>
        </is>
      </c>
      <c r="M1662" s="255" t="inlineStr">
        <is>
          <t>GBR</t>
        </is>
      </c>
      <c r="N1662" s="695">
        <f>_xlfn.LET(_xlpm.d,_xlfn.XLOOKUP(L1662,'[1]Birth Dates'!$A:$A,'[1]Birth Dates'!$B:$B,"",0),IF(_xlpm.d=0,"",_xlpm.d))</f>
        <v/>
      </c>
      <c r="O1662" s="255">
        <f>IF(OR(N1662="",A1662="",NOT(ISNUMBER(N1662)),N1662&gt;A1662),"",DATEDIF(N1662,A1662,"Y")&amp;" years, "&amp;DATEDIF(N1662,A1662,"YM")&amp;" months, "&amp;DATEDIF(N1662,A1662,"MD")&amp;" days")</f>
        <v/>
      </c>
      <c r="P1662" s="255" t="inlineStr">
        <is>
          <t>Paul Radisich</t>
        </is>
      </c>
      <c r="Q1662" s="255" t="inlineStr">
        <is>
          <t>NZL</t>
        </is>
      </c>
      <c r="R1662" s="695">
        <f>_xlfn.LET(_xlpm.d,_xlfn.XLOOKUP(P1662,'[1]Birth Dates'!$A:$A,'[1]Birth Dates'!$B:$B,"",0),IF(_xlpm.d=0,"",_xlpm.d))</f>
        <v/>
      </c>
      <c r="S1662" s="255">
        <f>IF(OR(R1662="",A1662="",NOT(ISNUMBER(R1662)),R1662&gt;A1662),"",DATEDIF(R1662,A1662,"Y")&amp;" years, "&amp;DATEDIF(R1662,A1662,"YM")&amp;" months, "&amp;DATEDIF(R1662,A1662,"MD")&amp;" days")</f>
        <v/>
      </c>
      <c r="T1662" s="255" t="n"/>
      <c r="U1662" s="255" t="n"/>
      <c r="V1662" s="695">
        <f>_xlfn.LET(_xlpm.d,_xlfn.XLOOKUP(T1662,'[1]Birth Dates'!$A:$A,'[1]Birth Dates'!$B:$B,"",0),IF(_xlpm.d=0,"",_xlpm.d))</f>
        <v/>
      </c>
      <c r="W1662" s="255">
        <f>IF(OR(V1662="",A1662="",NOT(ISNUMBER(V1662)),V1662&gt;A1662),"",DATEDIF(V1662,A1662,"Y")&amp;" years, "&amp;DATEDIF(V1662,A1662,"YM")&amp;" months, "&amp;DATEDIF(V1662,A1662,"MD")&amp;" days")</f>
        <v/>
      </c>
      <c r="X1662" s="255" t="n"/>
      <c r="Y1662" s="255" t="n"/>
      <c r="Z1662" s="255" t="n"/>
      <c r="AA1662" s="255" t="n"/>
      <c r="AB1662" s="255" t="n">
        <v>13</v>
      </c>
      <c r="AC1662" s="255" t="n"/>
      <c r="AD1662" s="255" t="n"/>
      <c r="AE1662" s="579" t="inlineStr">
        <is>
          <t>2:16.4200</t>
        </is>
      </c>
      <c r="AF1662" s="418">
        <f>IF(OR(AE1662="",AE1662="",AE1662=0),"",6.213/(AE1662*24))</f>
        <v/>
      </c>
      <c r="AG1662" s="259" t="n"/>
      <c r="AH1662" s="579" t="inlineStr"/>
      <c r="AI1662" s="418">
        <f>IF(OR(AH1662="",AH1662="",AH1662=0),"",6.213/(AH1662*24))</f>
        <v/>
      </c>
      <c r="AJ1662" s="175">
        <f>IF(AND(ISNUMBER(AB1662),ISNUMBER(AG1662)),AB1662-AG1662,"")</f>
        <v/>
      </c>
      <c r="AK1662" s="255" t="n"/>
      <c r="AL1662" s="255" t="n">
        <v>161</v>
      </c>
      <c r="AM1662" s="526" t="n">
        <v>0.2785599537037037</v>
      </c>
      <c r="AN1662" s="671">
        <f>IF(OR(AL1662="",AM1662="",AM1662=0),"",AL1662*6.213/(AM1662*24))</f>
        <v/>
      </c>
      <c r="AO1662" s="477">
        <f>IF(AND(AL1662=AL1661,AM1662&lt;&gt;"",AM1661&lt;&gt;""),AM1662-AM1661,"")</f>
        <v/>
      </c>
      <c r="AP1662" s="255" t="n"/>
      <c r="AQ1662" s="579" t="inlineStr"/>
      <c r="AR1662" s="439">
        <f>IF(OR(AQ1662="",AQ1662="",AQ1662=0),"",6.213/(AQ1662*24))</f>
        <v/>
      </c>
      <c r="AS1662" s="436">
        <f>IF(OR(NOT(ISNUMBER(C1662)),NOT(ISNUMBER(AB1662))),"",IF(AG1662&lt;&gt;"",AG1662,AB1662)-C1662)</f>
        <v/>
      </c>
      <c r="AT1662" s="260" t="n"/>
      <c r="AU1662" s="261">
        <f>IF($B1662="","",TEXT($A1662,"yyyymmdd")&amp;"_P"&amp;$C1662&amp;"_C"&amp;$F1662&amp;"_"&amp;TRIM(RIGHT(SUBSTITUTE(TRIM(SUBSTITUTE($L1662,CHAR(160)," "))," ",REPT(" ",60)),60))&amp;IF($P1662="","","-"&amp;TRIM(RIGHT(SUBSTITUTE(TRIM(SUBSTITUTE($P1662,CHAR(160)," "))," ",REPT(" ",60)),60)))&amp;IF($T1662="","","-"&amp;TRIM(RIGHT(SUBSTITUTE(TRIM(SUBSTITUTE($T1662,CHAR(160)," "))," ",REPT(" ",60)),60)))&amp;".jpg")</f>
        <v/>
      </c>
    </row>
    <row r="1663" ht="56" customHeight="1">
      <c r="A1663" s="252" t="n">
        <v>33146</v>
      </c>
      <c r="B1663" s="255" t="inlineStr">
        <is>
          <t>Tooheys 1000 30 September,1990</t>
        </is>
      </c>
      <c r="C1663" s="255" t="n">
        <v>3</v>
      </c>
      <c r="D1663" s="255" t="inlineStr">
        <is>
          <t>A</t>
        </is>
      </c>
      <c r="E1663" s="255" t="n">
        <v>3</v>
      </c>
      <c r="F1663" s="255" t="n">
        <v>11</v>
      </c>
      <c r="G1663" s="255" t="inlineStr">
        <is>
          <t>Perkins Engineering</t>
        </is>
      </c>
      <c r="H1663" s="255" t="n"/>
      <c r="I1663" s="255" t="n"/>
      <c r="J1663" s="255" t="inlineStr">
        <is>
          <t>Holden Commodore VL</t>
        </is>
      </c>
      <c r="K1663" s="255" t="inlineStr">
        <is>
          <t>4980 V8</t>
        </is>
      </c>
      <c r="L1663" s="255" t="inlineStr">
        <is>
          <t>Larry Perkins</t>
        </is>
      </c>
      <c r="M1663" s="255" t="inlineStr">
        <is>
          <t>AUS</t>
        </is>
      </c>
      <c r="N1663" s="695">
        <f>_xlfn.LET(_xlpm.d,_xlfn.XLOOKUP(L1663,'[1]Birth Dates'!$A:$A,'[1]Birth Dates'!$B:$B,"",0),IF(_xlpm.d=0,"",_xlpm.d))</f>
        <v/>
      </c>
      <c r="O1663" s="255">
        <f>IF(OR(N1663="",A1663="",NOT(ISNUMBER(N1663)),N1663&gt;A1663),"",DATEDIF(N1663,A1663,"Y")&amp;" years, "&amp;DATEDIF(N1663,A1663,"YM")&amp;" months, "&amp;DATEDIF(N1663,A1663,"MD")&amp;" days")</f>
        <v/>
      </c>
      <c r="P1663" s="255" t="inlineStr">
        <is>
          <t>Tomas Mezera</t>
        </is>
      </c>
      <c r="Q1663" s="255" t="inlineStr">
        <is>
          <t>AUS</t>
        </is>
      </c>
      <c r="R1663" s="695">
        <f>_xlfn.LET(_xlpm.d,_xlfn.XLOOKUP(P1663,'[1]Birth Dates'!$A:$A,'[1]Birth Dates'!$B:$B,"",0),IF(_xlpm.d=0,"",_xlpm.d))</f>
        <v/>
      </c>
      <c r="S1663" s="255">
        <f>IF(OR(R1663="",A1663="",NOT(ISNUMBER(R1663)),R1663&gt;A1663),"",DATEDIF(R1663,A1663,"Y")&amp;" years, "&amp;DATEDIF(R1663,A1663,"YM")&amp;" months, "&amp;DATEDIF(R1663,A1663,"MD")&amp;" days")</f>
        <v/>
      </c>
      <c r="T1663" s="255" t="n"/>
      <c r="U1663" s="255" t="n"/>
      <c r="V1663" s="695">
        <f>_xlfn.LET(_xlpm.d,_xlfn.XLOOKUP(T1663,'[1]Birth Dates'!$A:$A,'[1]Birth Dates'!$B:$B,"",0),IF(_xlpm.d=0,"",_xlpm.d))</f>
        <v/>
      </c>
      <c r="W1663" s="255">
        <f>IF(OR(V1663="",A1663="",NOT(ISNUMBER(V1663)),V1663&gt;A1663),"",DATEDIF(V1663,A1663,"Y")&amp;" years, "&amp;DATEDIF(V1663,A1663,"YM")&amp;" months, "&amp;DATEDIF(V1663,A1663,"MD")&amp;" days")</f>
        <v/>
      </c>
      <c r="X1663" s="255" t="n"/>
      <c r="Y1663" s="255" t="n"/>
      <c r="Z1663" s="255" t="n"/>
      <c r="AA1663" s="255" t="n"/>
      <c r="AB1663" s="255" t="n">
        <v>7</v>
      </c>
      <c r="AC1663" s="255" t="n"/>
      <c r="AD1663" s="255" t="n"/>
      <c r="AE1663" s="579" t="inlineStr">
        <is>
          <t>2:17.3000</t>
        </is>
      </c>
      <c r="AF1663" s="418">
        <f>IF(OR(AE1663="",AE1663="",AE1663=0),"",6.213/(AE1663*24))</f>
        <v/>
      </c>
      <c r="AG1663" s="259" t="n"/>
      <c r="AH1663" s="579" t="inlineStr"/>
      <c r="AI1663" s="418">
        <f>IF(OR(AH1663="",AH1663="",AH1663=0),"",6.213/(AH1663*24))</f>
        <v/>
      </c>
      <c r="AJ1663" s="175">
        <f>IF(AND(ISNUMBER(AB1663),ISNUMBER(AG1663)),AB1663-AG1663,"")</f>
        <v/>
      </c>
      <c r="AK1663" s="255" t="n"/>
      <c r="AL1663" s="255" t="n">
        <v>161</v>
      </c>
      <c r="AM1663" s="526" t="n">
        <v>0.2794032407407407</v>
      </c>
      <c r="AN1663" s="671">
        <f>IF(OR(AL1663="",AM1663="",AM1663=0),"",AL1663*6.213/(AM1663*24))</f>
        <v/>
      </c>
      <c r="AO1663" s="477">
        <f>IF(AND(AL1663=AL1662,AM1663&lt;&gt;"",AM1662&lt;&gt;""),AM1663-AM1662,"")</f>
        <v/>
      </c>
      <c r="AP1663" s="255" t="n"/>
      <c r="AQ1663" s="579" t="inlineStr"/>
      <c r="AR1663" s="439">
        <f>IF(OR(AQ1663="",AQ1663="",AQ1663=0),"",6.213/(AQ1663*24))</f>
        <v/>
      </c>
      <c r="AS1663" s="436">
        <f>IF(OR(NOT(ISNUMBER(C1663)),NOT(ISNUMBER(AB1663))),"",IF(AG1663&lt;&gt;"",AG1663,AB1663)-C1663)</f>
        <v/>
      </c>
      <c r="AT1663" s="260" t="n"/>
      <c r="AU1663" s="261">
        <f>IF($B1663="","",TEXT($A1663,"yyyymmdd")&amp;"_P"&amp;$C1663&amp;"_C"&amp;$F1663&amp;"_"&amp;TRIM(RIGHT(SUBSTITUTE(TRIM(SUBSTITUTE($L1663,CHAR(160)," "))," ",REPT(" ",60)),60))&amp;IF($P1663="","","-"&amp;TRIM(RIGHT(SUBSTITUTE(TRIM(SUBSTITUTE($P1663,CHAR(160)," "))," ",REPT(" ",60)),60)))&amp;IF($T1663="","","-"&amp;TRIM(RIGHT(SUBSTITUTE(TRIM(SUBSTITUTE($T1663,CHAR(160)," "))," ",REPT(" ",60)),60)))&amp;".jpg")</f>
        <v/>
      </c>
    </row>
    <row r="1664" ht="56" customHeight="1">
      <c r="A1664" s="252" t="n">
        <v>33146</v>
      </c>
      <c r="B1664" s="255" t="inlineStr">
        <is>
          <t>Tooheys 1000 30 September,1990</t>
        </is>
      </c>
      <c r="C1664" s="255" t="n">
        <v>4</v>
      </c>
      <c r="D1664" s="255" t="inlineStr">
        <is>
          <t>A</t>
        </is>
      </c>
      <c r="E1664" s="255" t="n">
        <v>4</v>
      </c>
      <c r="F1664" s="549" t="inlineStr">
        <is>
          <t>05</t>
        </is>
      </c>
      <c r="G1664" s="255" t="inlineStr">
        <is>
          <t>Mobil 1 Racing Team</t>
        </is>
      </c>
      <c r="H1664" s="255" t="n"/>
      <c r="I1664" s="255" t="n"/>
      <c r="J1664" s="255" t="inlineStr">
        <is>
          <t>Ford Sierra RS500</t>
        </is>
      </c>
      <c r="K1664" s="255" t="inlineStr">
        <is>
          <t>1993 tc L4</t>
        </is>
      </c>
      <c r="L1664" s="255" t="inlineStr">
        <is>
          <t>Peter Brock</t>
        </is>
      </c>
      <c r="M1664" s="255" t="inlineStr">
        <is>
          <t>AUS</t>
        </is>
      </c>
      <c r="N1664" s="695">
        <f>_xlfn.LET(_xlpm.d,_xlfn.XLOOKUP(L1664,'[1]Birth Dates'!$A:$A,'[1]Birth Dates'!$B:$B,"",0),IF(_xlpm.d=0,"",_xlpm.d))</f>
        <v/>
      </c>
      <c r="O1664" s="255">
        <f>IF(OR(N1664="",A1664="",NOT(ISNUMBER(N1664)),N1664&gt;A1664),"",DATEDIF(N1664,A1664,"Y")&amp;" years, "&amp;DATEDIF(N1664,A1664,"YM")&amp;" months, "&amp;DATEDIF(N1664,A1664,"MD")&amp;" days")</f>
        <v/>
      </c>
      <c r="P1664" s="255" t="inlineStr">
        <is>
          <t>Andy Rouse</t>
        </is>
      </c>
      <c r="Q1664" s="255" t="inlineStr">
        <is>
          <t>GBR</t>
        </is>
      </c>
      <c r="R1664" s="695">
        <f>_xlfn.LET(_xlpm.d,_xlfn.XLOOKUP(P1664,'[1]Birth Dates'!$A:$A,'[1]Birth Dates'!$B:$B,"",0),IF(_xlpm.d=0,"",_xlpm.d))</f>
        <v/>
      </c>
      <c r="S1664" s="255">
        <f>IF(OR(R1664="",A1664="",NOT(ISNUMBER(R1664)),R1664&gt;A1664),"",DATEDIF(R1664,A1664,"Y")&amp;" years, "&amp;DATEDIF(R1664,A1664,"YM")&amp;" months, "&amp;DATEDIF(R1664,A1664,"MD")&amp;" days")</f>
        <v/>
      </c>
      <c r="T1664" s="255" t="n"/>
      <c r="U1664" s="255" t="n"/>
      <c r="V1664" s="695">
        <f>_xlfn.LET(_xlpm.d,_xlfn.XLOOKUP(T1664,'[1]Birth Dates'!$A:$A,'[1]Birth Dates'!$B:$B,"",0),IF(_xlpm.d=0,"",_xlpm.d))</f>
        <v/>
      </c>
      <c r="W1664" s="255">
        <f>IF(OR(V1664="",A1664="",NOT(ISNUMBER(V1664)),V1664&gt;A1664),"",DATEDIF(V1664,A1664,"Y")&amp;" years, "&amp;DATEDIF(V1664,A1664,"YM")&amp;" months, "&amp;DATEDIF(V1664,A1664,"MD")&amp;" days")</f>
        <v/>
      </c>
      <c r="X1664" s="255" t="n"/>
      <c r="Y1664" s="255" t="n"/>
      <c r="Z1664" s="255" t="n"/>
      <c r="AA1664" s="255" t="n"/>
      <c r="AB1664" s="255" t="n">
        <v>3</v>
      </c>
      <c r="AC1664" s="255" t="n"/>
      <c r="AD1664" s="255" t="n"/>
      <c r="AE1664" s="579" t="inlineStr">
        <is>
          <t>2:14.7100</t>
        </is>
      </c>
      <c r="AF1664" s="418">
        <f>IF(OR(AE1664="",AE1664="",AE1664=0),"",6.213/(AE1664*24))</f>
        <v/>
      </c>
      <c r="AG1664" s="259" t="n"/>
      <c r="AH1664" s="579" t="inlineStr"/>
      <c r="AI1664" s="418">
        <f>IF(OR(AH1664="",AH1664="",AH1664=0),"",6.213/(AH1664*24))</f>
        <v/>
      </c>
      <c r="AJ1664" s="175">
        <f>IF(AND(ISNUMBER(AB1664),ISNUMBER(AG1664)),AB1664-AG1664,"")</f>
        <v/>
      </c>
      <c r="AK1664" s="255" t="n"/>
      <c r="AL1664" s="255" t="n">
        <v>160</v>
      </c>
      <c r="AM1664" s="526" t="inlineStr">
        <is>
          <t>::</t>
        </is>
      </c>
      <c r="AN1664" s="671">
        <f>IF(OR(AL1664="",AM1664="",AM1664=0),"",AL1664*6.213/(AM1664*24))</f>
        <v/>
      </c>
      <c r="AO1664" s="477">
        <f>IF(AND(AL1664=AL1663,AM1664&lt;&gt;"",AM1663&lt;&gt;""),AM1664-AM1663,"")</f>
        <v/>
      </c>
      <c r="AP1664" s="255" t="n"/>
      <c r="AQ1664" s="579" t="inlineStr"/>
      <c r="AR1664" s="439">
        <f>IF(OR(AQ1664="",AQ1664="",AQ1664=0),"",6.213/(AQ1664*24))</f>
        <v/>
      </c>
      <c r="AS1664" s="436">
        <f>IF(OR(NOT(ISNUMBER(C1664)),NOT(ISNUMBER(AB1664))),"",IF(AG1664&lt;&gt;"",AG1664,AB1664)-C1664)</f>
        <v/>
      </c>
      <c r="AT1664" s="260" t="n"/>
      <c r="AU1664" s="261">
        <f>IF($B1664="","",TEXT($A1664,"yyyymmdd")&amp;"_P"&amp;$C1664&amp;"_C"&amp;$F1664&amp;"_"&amp;TRIM(RIGHT(SUBSTITUTE(TRIM(SUBSTITUTE($L1664,CHAR(160)," "))," ",REPT(" ",60)),60))&amp;IF($P1664="","","-"&amp;TRIM(RIGHT(SUBSTITUTE(TRIM(SUBSTITUTE($P1664,CHAR(160)," "))," ",REPT(" ",60)),60)))&amp;IF($T1664="","","-"&amp;TRIM(RIGHT(SUBSTITUTE(TRIM(SUBSTITUTE($T1664,CHAR(160)," "))," ",REPT(" ",60)),60)))&amp;".jpg")</f>
        <v/>
      </c>
    </row>
    <row r="1665" ht="56" customHeight="1">
      <c r="A1665" s="252" t="n">
        <v>33146</v>
      </c>
      <c r="B1665" s="255" t="inlineStr">
        <is>
          <t>Tooheys 1000 30 September,1990</t>
        </is>
      </c>
      <c r="C1665" s="255" t="n">
        <v>5</v>
      </c>
      <c r="D1665" s="255" t="inlineStr">
        <is>
          <t>A</t>
        </is>
      </c>
      <c r="E1665" s="255" t="n">
        <v>5</v>
      </c>
      <c r="F1665" s="255" t="n">
        <v>7</v>
      </c>
      <c r="G1665" s="255" t="inlineStr">
        <is>
          <t>Holden Racing Team</t>
        </is>
      </c>
      <c r="H1665" s="255" t="n"/>
      <c r="I1665" s="255" t="n"/>
      <c r="J1665" s="255" t="inlineStr">
        <is>
          <t>Holden Commodore VL</t>
        </is>
      </c>
      <c r="K1665" s="255" t="inlineStr">
        <is>
          <t>4980 V8</t>
        </is>
      </c>
      <c r="L1665" s="255" t="inlineStr">
        <is>
          <t>Neil Crompton</t>
        </is>
      </c>
      <c r="M1665" s="255" t="inlineStr">
        <is>
          <t>AUS</t>
        </is>
      </c>
      <c r="N1665" s="695">
        <f>_xlfn.LET(_xlpm.d,_xlfn.XLOOKUP(L1665,'[1]Birth Dates'!$A:$A,'[1]Birth Dates'!$B:$B,"",0),IF(_xlpm.d=0,"",_xlpm.d))</f>
        <v/>
      </c>
      <c r="O1665" s="255">
        <f>IF(OR(N1665="",A1665="",NOT(ISNUMBER(N1665)),N1665&gt;A1665),"",DATEDIF(N1665,A1665,"Y")&amp;" years, "&amp;DATEDIF(N1665,A1665,"YM")&amp;" months, "&amp;DATEDIF(N1665,A1665,"MD")&amp;" days")</f>
        <v/>
      </c>
      <c r="P1665" s="284" t="inlineStr">
        <is>
          <t>Bradley Jones</t>
        </is>
      </c>
      <c r="Q1665" s="255" t="inlineStr">
        <is>
          <t>AUS</t>
        </is>
      </c>
      <c r="R1665" s="695">
        <f>_xlfn.LET(_xlpm.d,_xlfn.XLOOKUP(P1665,'[1]Birth Dates'!$A:$A,'[1]Birth Dates'!$B:$B,"",0),IF(_xlpm.d=0,"",_xlpm.d))</f>
        <v/>
      </c>
      <c r="S1665" s="255">
        <f>IF(OR(R1665="",A1665="",NOT(ISNUMBER(R1665)),R1665&gt;A1665),"",DATEDIF(R1665,A1665,"Y")&amp;" years, "&amp;DATEDIF(R1665,A1665,"YM")&amp;" months, "&amp;DATEDIF(R1665,A1665,"MD")&amp;" days")</f>
        <v/>
      </c>
      <c r="T1665" s="255" t="n"/>
      <c r="U1665" s="255" t="n"/>
      <c r="V1665" s="695">
        <f>_xlfn.LET(_xlpm.d,_xlfn.XLOOKUP(T1665,'[1]Birth Dates'!$A:$A,'[1]Birth Dates'!$B:$B,"",0),IF(_xlpm.d=0,"",_xlpm.d))</f>
        <v/>
      </c>
      <c r="W1665" s="255">
        <f>IF(OR(V1665="",A1665="",NOT(ISNUMBER(V1665)),V1665&gt;A1665),"",DATEDIF(V1665,A1665,"Y")&amp;" years, "&amp;DATEDIF(V1665,A1665,"YM")&amp;" months, "&amp;DATEDIF(V1665,A1665,"MD")&amp;" days")</f>
        <v/>
      </c>
      <c r="X1665" s="255" t="n"/>
      <c r="Y1665" s="255" t="n"/>
      <c r="Z1665" s="255" t="n"/>
      <c r="AA1665" s="255" t="n"/>
      <c r="AB1665" s="255" t="n">
        <v>16</v>
      </c>
      <c r="AC1665" s="255" t="n"/>
      <c r="AD1665" s="255" t="n"/>
      <c r="AE1665" s="579" t="inlineStr">
        <is>
          <t>2:17.9000</t>
        </is>
      </c>
      <c r="AF1665" s="418">
        <f>IF(OR(AE1665="",AE1665="",AE1665=0),"",6.213/(AE1665*24))</f>
        <v/>
      </c>
      <c r="AG1665" s="259" t="n"/>
      <c r="AH1665" s="579" t="inlineStr"/>
      <c r="AI1665" s="418">
        <f>IF(OR(AH1665="",AH1665="",AH1665=0),"",6.213/(AH1665*24))</f>
        <v/>
      </c>
      <c r="AJ1665" s="175">
        <f>IF(AND(ISNUMBER(AB1665),ISNUMBER(AG1665)),AB1665-AG1665,"")</f>
        <v/>
      </c>
      <c r="AK1665" s="255" t="n"/>
      <c r="AL1665" s="255" t="n">
        <v>159</v>
      </c>
      <c r="AM1665" s="526" t="inlineStr">
        <is>
          <t>::</t>
        </is>
      </c>
      <c r="AN1665" s="671">
        <f>IF(OR(AL1665="",AM1665="",AM1665=0),"",AL1665*6.213/(AM1665*24))</f>
        <v/>
      </c>
      <c r="AO1665" s="477">
        <f>IF(AND(AL1665=AL1664,AM1665&lt;&gt;"",AM1664&lt;&gt;""),AM1665-AM1664,"")</f>
        <v/>
      </c>
      <c r="AP1665" s="255" t="n"/>
      <c r="AQ1665" s="579" t="inlineStr"/>
      <c r="AR1665" s="439">
        <f>IF(OR(AQ1665="",AQ1665="",AQ1665=0),"",6.213/(AQ1665*24))</f>
        <v/>
      </c>
      <c r="AS1665" s="436">
        <f>IF(OR(NOT(ISNUMBER(C1665)),NOT(ISNUMBER(AB1665))),"",IF(AG1665&lt;&gt;"",AG1665,AB1665)-C1665)</f>
        <v/>
      </c>
      <c r="AT1665" s="260" t="n"/>
      <c r="AU1665" s="261">
        <f>IF($B1665="","",TEXT($A1665,"yyyymmdd")&amp;"_P"&amp;$C1665&amp;"_C"&amp;$F1665&amp;"_"&amp;TRIM(RIGHT(SUBSTITUTE(TRIM(SUBSTITUTE($L1665,CHAR(160)," "))," ",REPT(" ",60)),60))&amp;IF($P1665="","","-"&amp;TRIM(RIGHT(SUBSTITUTE(TRIM(SUBSTITUTE($P1665,CHAR(160)," "))," ",REPT(" ",60)),60)))&amp;IF($T1665="","","-"&amp;TRIM(RIGHT(SUBSTITUTE(TRIM(SUBSTITUTE($T1665,CHAR(160)," "))," ",REPT(" ",60)),60)))&amp;".jpg")</f>
        <v/>
      </c>
    </row>
    <row r="1666" ht="56" customHeight="1">
      <c r="A1666" s="252" t="n">
        <v>33146</v>
      </c>
      <c r="B1666" s="255" t="inlineStr">
        <is>
          <t>Tooheys 1000 30 September,1990</t>
        </is>
      </c>
      <c r="C1666" s="255" t="n">
        <v>6</v>
      </c>
      <c r="D1666" s="255" t="inlineStr">
        <is>
          <t>A</t>
        </is>
      </c>
      <c r="E1666" s="255" t="n">
        <v>6</v>
      </c>
      <c r="F1666" s="255" t="n">
        <v>28</v>
      </c>
      <c r="G1666" s="255" t="inlineStr">
        <is>
          <t>Playscape Racing Australia</t>
        </is>
      </c>
      <c r="H1666" s="255" t="n"/>
      <c r="I1666" s="255" t="n"/>
      <c r="J1666" s="255" t="inlineStr">
        <is>
          <t>Ford Sierra RS500</t>
        </is>
      </c>
      <c r="K1666" s="255" t="inlineStr">
        <is>
          <t>1993 tc L4</t>
        </is>
      </c>
      <c r="L1666" s="255" t="inlineStr">
        <is>
          <t>Kevin Waldock</t>
        </is>
      </c>
      <c r="M1666" s="255" t="inlineStr">
        <is>
          <t>AUS</t>
        </is>
      </c>
      <c r="N1666" s="695">
        <f>_xlfn.LET(_xlpm.d,_xlfn.XLOOKUP(L1666,'[1]Birth Dates'!$A:$A,'[1]Birth Dates'!$B:$B,"",0),IF(_xlpm.d=0,"",_xlpm.d))</f>
        <v/>
      </c>
      <c r="O1666" s="255">
        <f>IF(OR(N1666="",A1666="",NOT(ISNUMBER(N1666)),N1666&gt;A1666),"",DATEDIF(N1666,A1666,"Y")&amp;" years, "&amp;DATEDIF(N1666,A1666,"YM")&amp;" months, "&amp;DATEDIF(N1666,A1666,"MD")&amp;" days")</f>
        <v/>
      </c>
      <c r="P1666" s="255" t="inlineStr">
        <is>
          <t>Mike Preston</t>
        </is>
      </c>
      <c r="Q1666" s="255" t="inlineStr">
        <is>
          <t>AUS</t>
        </is>
      </c>
      <c r="R1666" s="695">
        <f>_xlfn.LET(_xlpm.d,_xlfn.XLOOKUP(P1666,'[1]Birth Dates'!$A:$A,'[1]Birth Dates'!$B:$B,"",0),IF(_xlpm.d=0,"",_xlpm.d))</f>
        <v/>
      </c>
      <c r="S1666" s="255">
        <f>IF(OR(R1666="",A1666="",NOT(ISNUMBER(R1666)),R1666&gt;A1666),"",DATEDIF(R1666,A1666,"Y")&amp;" years, "&amp;DATEDIF(R1666,A1666,"YM")&amp;" months, "&amp;DATEDIF(R1666,A1666,"MD")&amp;" days")</f>
        <v/>
      </c>
      <c r="T1666" s="255" t="n"/>
      <c r="U1666" s="255" t="n"/>
      <c r="V1666" s="695">
        <f>_xlfn.LET(_xlpm.d,_xlfn.XLOOKUP(T1666,'[1]Birth Dates'!$A:$A,'[1]Birth Dates'!$B:$B,"",0),IF(_xlpm.d=0,"",_xlpm.d))</f>
        <v/>
      </c>
      <c r="W1666" s="255">
        <f>IF(OR(V1666="",A1666="",NOT(ISNUMBER(V1666)),V1666&gt;A1666),"",DATEDIF(V1666,A1666,"Y")&amp;" years, "&amp;DATEDIF(V1666,A1666,"YM")&amp;" months, "&amp;DATEDIF(V1666,A1666,"MD")&amp;" days")</f>
        <v/>
      </c>
      <c r="X1666" s="255" t="n"/>
      <c r="Y1666" s="255" t="n"/>
      <c r="Z1666" s="255" t="n"/>
      <c r="AA1666" s="255" t="n"/>
      <c r="AB1666" s="255" t="n">
        <v>18</v>
      </c>
      <c r="AC1666" s="255" t="n"/>
      <c r="AD1666" s="255" t="n"/>
      <c r="AE1666" s="579" t="inlineStr">
        <is>
          <t>2:19.4000</t>
        </is>
      </c>
      <c r="AF1666" s="418">
        <f>IF(OR(AE1666="",AE1666="",AE1666=0),"",6.213/(AE1666*24))</f>
        <v/>
      </c>
      <c r="AG1666" s="259" t="n"/>
      <c r="AH1666" s="579" t="inlineStr"/>
      <c r="AI1666" s="418">
        <f>IF(OR(AH1666="",AH1666="",AH1666=0),"",6.213/(AH1666*24))</f>
        <v/>
      </c>
      <c r="AJ1666" s="175">
        <f>IF(AND(ISNUMBER(AB1666),ISNUMBER(AG1666)),AB1666-AG1666,"")</f>
        <v/>
      </c>
      <c r="AK1666" s="255" t="n"/>
      <c r="AL1666" s="255" t="n">
        <v>159</v>
      </c>
      <c r="AM1666" s="526" t="inlineStr">
        <is>
          <t>::</t>
        </is>
      </c>
      <c r="AN1666" s="671">
        <f>IF(OR(AL1666="",AM1666="",AM1666=0),"",AL1666*6.213/(AM1666*24))</f>
        <v/>
      </c>
      <c r="AO1666" s="477">
        <f>IF(AND(AL1666=AL1665,AM1666&lt;&gt;"",AM1665&lt;&gt;""),AM1666-AM1665,"")</f>
        <v/>
      </c>
      <c r="AP1666" s="255" t="n"/>
      <c r="AQ1666" s="579" t="inlineStr"/>
      <c r="AR1666" s="439">
        <f>IF(OR(AQ1666="",AQ1666="",AQ1666=0),"",6.213/(AQ1666*24))</f>
        <v/>
      </c>
      <c r="AS1666" s="436">
        <f>IF(OR(NOT(ISNUMBER(C1666)),NOT(ISNUMBER(AB1666))),"",IF(AG1666&lt;&gt;"",AG1666,AB1666)-C1666)</f>
        <v/>
      </c>
      <c r="AT1666" s="260" t="n"/>
      <c r="AU1666" s="261">
        <f>IF($B1666="","",TEXT($A1666,"yyyymmdd")&amp;"_P"&amp;$C1666&amp;"_C"&amp;$F1666&amp;"_"&amp;TRIM(RIGHT(SUBSTITUTE(TRIM(SUBSTITUTE($L1666,CHAR(160)," "))," ",REPT(" ",60)),60))&amp;IF($P1666="","","-"&amp;TRIM(RIGHT(SUBSTITUTE(TRIM(SUBSTITUTE($P1666,CHAR(160)," "))," ",REPT(" ",60)),60)))&amp;IF($T1666="","","-"&amp;TRIM(RIGHT(SUBSTITUTE(TRIM(SUBSTITUTE($T1666,CHAR(160)," "))," ",REPT(" ",60)),60)))&amp;".jpg")</f>
        <v/>
      </c>
    </row>
    <row r="1667" ht="56" customHeight="1">
      <c r="A1667" s="252" t="n">
        <v>33146</v>
      </c>
      <c r="B1667" s="255" t="inlineStr">
        <is>
          <t>Tooheys 1000 30 September,1990</t>
        </is>
      </c>
      <c r="C1667" s="255" t="n">
        <v>7</v>
      </c>
      <c r="D1667" s="255" t="inlineStr">
        <is>
          <t>A</t>
        </is>
      </c>
      <c r="E1667" s="255" t="n">
        <v>7</v>
      </c>
      <c r="F1667" s="255" t="n">
        <v>38</v>
      </c>
      <c r="G1667" s="255" t="inlineStr">
        <is>
          <t>Gullivers travels Inc</t>
        </is>
      </c>
      <c r="H1667" s="255" t="n"/>
      <c r="I1667" s="255" t="n"/>
      <c r="J1667" s="255" t="inlineStr">
        <is>
          <t>Ford Sierra RS500</t>
        </is>
      </c>
      <c r="K1667" s="255" t="inlineStr">
        <is>
          <t>1993 tc L4</t>
        </is>
      </c>
      <c r="L1667" s="255" t="inlineStr">
        <is>
          <t>Andrew Bagnall</t>
        </is>
      </c>
      <c r="M1667" s="255" t="inlineStr">
        <is>
          <t>NZL</t>
        </is>
      </c>
      <c r="N1667" s="695">
        <f>_xlfn.LET(_xlpm.d,_xlfn.XLOOKUP(L1667,'[1]Birth Dates'!$A:$A,'[1]Birth Dates'!$B:$B,"",0),IF(_xlpm.d=0,"",_xlpm.d))</f>
        <v/>
      </c>
      <c r="O1667" s="255">
        <f>IF(OR(N1667="",A1667="",NOT(ISNUMBER(N1667)),N1667&gt;A1667),"",DATEDIF(N1667,A1667,"Y")&amp;" years, "&amp;DATEDIF(N1667,A1667,"YM")&amp;" months, "&amp;DATEDIF(N1667,A1667,"MD")&amp;" days")</f>
        <v/>
      </c>
      <c r="P1667" s="255" t="inlineStr">
        <is>
          <t>Robbie Francevic</t>
        </is>
      </c>
      <c r="Q1667" s="255" t="inlineStr">
        <is>
          <t>NZL</t>
        </is>
      </c>
      <c r="R1667" s="695">
        <f>_xlfn.LET(_xlpm.d,_xlfn.XLOOKUP(P1667,'[1]Birth Dates'!$A:$A,'[1]Birth Dates'!$B:$B,"",0),IF(_xlpm.d=0,"",_xlpm.d))</f>
        <v/>
      </c>
      <c r="S1667" s="255">
        <f>IF(OR(R1667="",A1667="",NOT(ISNUMBER(R1667)),R1667&gt;A1667),"",DATEDIF(R1667,A1667,"Y")&amp;" years, "&amp;DATEDIF(R1667,A1667,"YM")&amp;" months, "&amp;DATEDIF(R1667,A1667,"MD")&amp;" days")</f>
        <v/>
      </c>
      <c r="T1667" s="255" t="n"/>
      <c r="U1667" s="255" t="n"/>
      <c r="V1667" s="695">
        <f>_xlfn.LET(_xlpm.d,_xlfn.XLOOKUP(T1667,'[1]Birth Dates'!$A:$A,'[1]Birth Dates'!$B:$B,"",0),IF(_xlpm.d=0,"",_xlpm.d))</f>
        <v/>
      </c>
      <c r="W1667" s="255">
        <f>IF(OR(V1667="",A1667="",NOT(ISNUMBER(V1667)),V1667&gt;A1667),"",DATEDIF(V1667,A1667,"Y")&amp;" years, "&amp;DATEDIF(V1667,A1667,"YM")&amp;" months, "&amp;DATEDIF(V1667,A1667,"MD")&amp;" days")</f>
        <v/>
      </c>
      <c r="X1667" s="255" t="n"/>
      <c r="Y1667" s="255" t="n"/>
      <c r="Z1667" s="255" t="n"/>
      <c r="AA1667" s="255" t="n"/>
      <c r="AB1667" s="255" t="n">
        <v>17</v>
      </c>
      <c r="AC1667" s="255" t="n"/>
      <c r="AD1667" s="255" t="n"/>
      <c r="AE1667" s="579" t="inlineStr">
        <is>
          <t>2:18.6800</t>
        </is>
      </c>
      <c r="AF1667" s="418">
        <f>IF(OR(AE1667="",AE1667="",AE1667=0),"",6.213/(AE1667*24))</f>
        <v/>
      </c>
      <c r="AG1667" s="259" t="n"/>
      <c r="AH1667" s="579" t="inlineStr"/>
      <c r="AI1667" s="418">
        <f>IF(OR(AH1667="",AH1667="",AH1667=0),"",6.213/(AH1667*24))</f>
        <v/>
      </c>
      <c r="AJ1667" s="175">
        <f>IF(AND(ISNUMBER(AB1667),ISNUMBER(AG1667)),AB1667-AG1667,"")</f>
        <v/>
      </c>
      <c r="AK1667" s="255" t="n"/>
      <c r="AL1667" s="255" t="n">
        <v>155</v>
      </c>
      <c r="AM1667" s="526" t="inlineStr">
        <is>
          <t>::</t>
        </is>
      </c>
      <c r="AN1667" s="671">
        <f>IF(OR(AL1667="",AM1667="",AM1667=0),"",AL1667*6.213/(AM1667*24))</f>
        <v/>
      </c>
      <c r="AO1667" s="477">
        <f>IF(AND(AL1667=AL1666,AM1667&lt;&gt;"",AM1666&lt;&gt;""),AM1667-AM1666,"")</f>
        <v/>
      </c>
      <c r="AP1667" s="255" t="n"/>
      <c r="AQ1667" s="579" t="inlineStr"/>
      <c r="AR1667" s="439">
        <f>IF(OR(AQ1667="",AQ1667="",AQ1667=0),"",6.213/(AQ1667*24))</f>
        <v/>
      </c>
      <c r="AS1667" s="436">
        <f>IF(OR(NOT(ISNUMBER(C1667)),NOT(ISNUMBER(AB1667))),"",IF(AG1667&lt;&gt;"",AG1667,AB1667)-C1667)</f>
        <v/>
      </c>
      <c r="AT1667" s="260" t="n"/>
      <c r="AU1667" s="261">
        <f>IF($B1667="","",TEXT($A1667,"yyyymmdd")&amp;"_P"&amp;$C1667&amp;"_C"&amp;$F1667&amp;"_"&amp;TRIM(RIGHT(SUBSTITUTE(TRIM(SUBSTITUTE($L1667,CHAR(160)," "))," ",REPT(" ",60)),60))&amp;IF($P1667="","","-"&amp;TRIM(RIGHT(SUBSTITUTE(TRIM(SUBSTITUTE($P1667,CHAR(160)," "))," ",REPT(" ",60)),60)))&amp;IF($T1667="","","-"&amp;TRIM(RIGHT(SUBSTITUTE(TRIM(SUBSTITUTE($T1667,CHAR(160)," "))," ",REPT(" ",60)),60)))&amp;".jpg")</f>
        <v/>
      </c>
    </row>
    <row r="1668" ht="56" customHeight="1">
      <c r="A1668" s="252" t="n">
        <v>33146</v>
      </c>
      <c r="B1668" s="255" t="inlineStr">
        <is>
          <t>Tooheys 1000 30 September,1990</t>
        </is>
      </c>
      <c r="C1668" s="255" t="n">
        <v>8</v>
      </c>
      <c r="D1668" s="255" t="inlineStr">
        <is>
          <t>A</t>
        </is>
      </c>
      <c r="E1668" s="255" t="n">
        <v>8</v>
      </c>
      <c r="F1668" s="255" t="n">
        <v>39</v>
      </c>
      <c r="G1668" s="255" t="inlineStr">
        <is>
          <t>Everlast Battery Service</t>
        </is>
      </c>
      <c r="H1668" s="255" t="n"/>
      <c r="I1668" s="255" t="n"/>
      <c r="J1668" s="255" t="inlineStr">
        <is>
          <t>Holden Commodore VL</t>
        </is>
      </c>
      <c r="K1668" s="255" t="inlineStr">
        <is>
          <t>4980 V8</t>
        </is>
      </c>
      <c r="L1668" s="255" t="inlineStr">
        <is>
          <t>Bill O'Brien</t>
        </is>
      </c>
      <c r="M1668" s="255" t="inlineStr">
        <is>
          <t>AUS</t>
        </is>
      </c>
      <c r="N1668" s="695">
        <f>_xlfn.LET(_xlpm.d,_xlfn.XLOOKUP(L1668,'[1]Birth Dates'!$A:$A,'[1]Birth Dates'!$B:$B,"",0),IF(_xlpm.d=0,"",_xlpm.d))</f>
        <v/>
      </c>
      <c r="O1668" s="255">
        <f>IF(OR(N1668="",A1668="",NOT(ISNUMBER(N1668)),N1668&gt;A1668),"",DATEDIF(N1668,A1668,"Y")&amp;" years, "&amp;DATEDIF(N1668,A1668,"YM")&amp;" months, "&amp;DATEDIF(N1668,A1668,"MD")&amp;" days")</f>
        <v/>
      </c>
      <c r="P1668" s="255" t="inlineStr">
        <is>
          <t>Brian Sampson</t>
        </is>
      </c>
      <c r="Q1668" s="255" t="inlineStr">
        <is>
          <t>AUS</t>
        </is>
      </c>
      <c r="R1668" s="695">
        <f>_xlfn.LET(_xlpm.d,_xlfn.XLOOKUP(P1668,'[1]Birth Dates'!$A:$A,'[1]Birth Dates'!$B:$B,"",0),IF(_xlpm.d=0,"",_xlpm.d))</f>
        <v/>
      </c>
      <c r="S1668" s="255">
        <f>IF(OR(R1668="",A1668="",NOT(ISNUMBER(R1668)),R1668&gt;A1668),"",DATEDIF(R1668,A1668,"Y")&amp;" years, "&amp;DATEDIF(R1668,A1668,"YM")&amp;" months, "&amp;DATEDIF(R1668,A1668,"MD")&amp;" days")</f>
        <v/>
      </c>
      <c r="T1668" s="255" t="n"/>
      <c r="U1668" s="255" t="n"/>
      <c r="V1668" s="695">
        <f>_xlfn.LET(_xlpm.d,_xlfn.XLOOKUP(T1668,'[1]Birth Dates'!$A:$A,'[1]Birth Dates'!$B:$B,"",0),IF(_xlpm.d=0,"",_xlpm.d))</f>
        <v/>
      </c>
      <c r="W1668" s="255">
        <f>IF(OR(V1668="",A1668="",NOT(ISNUMBER(V1668)),V1668&gt;A1668),"",DATEDIF(V1668,A1668,"Y")&amp;" years, "&amp;DATEDIF(V1668,A1668,"YM")&amp;" months, "&amp;DATEDIF(V1668,A1668,"MD")&amp;" days")</f>
        <v/>
      </c>
      <c r="X1668" s="255" t="n"/>
      <c r="Y1668" s="255" t="n"/>
      <c r="Z1668" s="255" t="n"/>
      <c r="AA1668" s="255" t="n"/>
      <c r="AB1668" s="255" t="n">
        <v>31</v>
      </c>
      <c r="AC1668" s="255" t="n"/>
      <c r="AD1668" s="255" t="n"/>
      <c r="AE1668" s="579" t="inlineStr">
        <is>
          <t>2:24.8200</t>
        </is>
      </c>
      <c r="AF1668" s="418">
        <f>IF(OR(AE1668="",AE1668="",AE1668=0),"",6.213/(AE1668*24))</f>
        <v/>
      </c>
      <c r="AG1668" s="259" t="n"/>
      <c r="AH1668" s="579" t="inlineStr"/>
      <c r="AI1668" s="418">
        <f>IF(OR(AH1668="",AH1668="",AH1668=0),"",6.213/(AH1668*24))</f>
        <v/>
      </c>
      <c r="AJ1668" s="175">
        <f>IF(AND(ISNUMBER(AB1668),ISNUMBER(AG1668)),AB1668-AG1668,"")</f>
        <v/>
      </c>
      <c r="AK1668" s="255" t="n"/>
      <c r="AL1668" s="255" t="n">
        <v>153</v>
      </c>
      <c r="AM1668" s="526" t="inlineStr">
        <is>
          <t>::</t>
        </is>
      </c>
      <c r="AN1668" s="671">
        <f>IF(OR(AL1668="",AM1668="",AM1668=0),"",AL1668*6.213/(AM1668*24))</f>
        <v/>
      </c>
      <c r="AO1668" s="477">
        <f>IF(AND(AL1668=AL1667,AM1668&lt;&gt;"",AM1667&lt;&gt;""),AM1668-AM1667,"")</f>
        <v/>
      </c>
      <c r="AP1668" s="255" t="n"/>
      <c r="AQ1668" s="579" t="inlineStr"/>
      <c r="AR1668" s="439">
        <f>IF(OR(AQ1668="",AQ1668="",AQ1668=0),"",6.213/(AQ1668*24))</f>
        <v/>
      </c>
      <c r="AS1668" s="436">
        <f>IF(OR(NOT(ISNUMBER(C1668)),NOT(ISNUMBER(AB1668))),"",IF(AG1668&lt;&gt;"",AG1668,AB1668)-C1668)</f>
        <v/>
      </c>
      <c r="AT1668" s="260" t="n"/>
      <c r="AU1668" s="261">
        <f>IF($B1668="","",TEXT($A1668,"yyyymmdd")&amp;"_P"&amp;$C1668&amp;"_C"&amp;$F1668&amp;"_"&amp;TRIM(RIGHT(SUBSTITUTE(TRIM(SUBSTITUTE($L1668,CHAR(160)," "))," ",REPT(" ",60)),60))&amp;IF($P1668="","","-"&amp;TRIM(RIGHT(SUBSTITUTE(TRIM(SUBSTITUTE($P1668,CHAR(160)," "))," ",REPT(" ",60)),60)))&amp;IF($T1668="","","-"&amp;TRIM(RIGHT(SUBSTITUTE(TRIM(SUBSTITUTE($T1668,CHAR(160)," "))," ",REPT(" ",60)),60)))&amp;".jpg")</f>
        <v/>
      </c>
    </row>
    <row r="1669" ht="56" customHeight="1">
      <c r="A1669" s="252" t="n">
        <v>33146</v>
      </c>
      <c r="B1669" s="255" t="inlineStr">
        <is>
          <t>Tooheys 1000 30 September,1990</t>
        </is>
      </c>
      <c r="C1669" s="255" t="n">
        <v>9</v>
      </c>
      <c r="D1669" s="255" t="inlineStr">
        <is>
          <t>A</t>
        </is>
      </c>
      <c r="E1669" s="255" t="n">
        <v>9</v>
      </c>
      <c r="F1669" s="255" t="n">
        <v>23</v>
      </c>
      <c r="G1669" s="255" t="inlineStr">
        <is>
          <t>Chris Lambden</t>
        </is>
      </c>
      <c r="H1669" s="255" t="n"/>
      <c r="I1669" s="255" t="n"/>
      <c r="J1669" s="255" t="inlineStr">
        <is>
          <t>Nissan Skyline HR31</t>
        </is>
      </c>
      <c r="K1669" s="255" t="inlineStr">
        <is>
          <t>2029 tc L6</t>
        </is>
      </c>
      <c r="L1669" s="255" t="inlineStr">
        <is>
          <t>Chris Lambden</t>
        </is>
      </c>
      <c r="M1669" s="255" t="inlineStr">
        <is>
          <t>GBR</t>
        </is>
      </c>
      <c r="N1669" s="695">
        <f>_xlfn.LET(_xlpm.d,_xlfn.XLOOKUP(L1669,'[1]Birth Dates'!$A:$A,'[1]Birth Dates'!$B:$B,"",0),IF(_xlpm.d=0,"",_xlpm.d))</f>
        <v/>
      </c>
      <c r="O1669" s="255">
        <f>IF(OR(N1669="",A1669="",NOT(ISNUMBER(N1669)),N1669&gt;A1669),"",DATEDIF(N1669,A1669,"Y")&amp;" years, "&amp;DATEDIF(N1669,A1669,"YM")&amp;" months, "&amp;DATEDIF(N1669,A1669,"MD")&amp;" days")</f>
        <v/>
      </c>
      <c r="P1669" s="255" t="inlineStr">
        <is>
          <t>Greg Crick</t>
        </is>
      </c>
      <c r="Q1669" s="255" t="inlineStr">
        <is>
          <t>AUS</t>
        </is>
      </c>
      <c r="R1669" s="695">
        <f>_xlfn.LET(_xlpm.d,_xlfn.XLOOKUP(P1669,'[1]Birth Dates'!$A:$A,'[1]Birth Dates'!$B:$B,"",0),IF(_xlpm.d=0,"",_xlpm.d))</f>
        <v/>
      </c>
      <c r="S1669" s="255">
        <f>IF(OR(R1669="",A1669="",NOT(ISNUMBER(R1669)),R1669&gt;A1669),"",DATEDIF(R1669,A1669,"Y")&amp;" years, "&amp;DATEDIF(R1669,A1669,"YM")&amp;" months, "&amp;DATEDIF(R1669,A1669,"MD")&amp;" days")</f>
        <v/>
      </c>
      <c r="T1669" s="255" t="n"/>
      <c r="U1669" s="255" t="n"/>
      <c r="V1669" s="695">
        <f>_xlfn.LET(_xlpm.d,_xlfn.XLOOKUP(T1669,'[1]Birth Dates'!$A:$A,'[1]Birth Dates'!$B:$B,"",0),IF(_xlpm.d=0,"",_xlpm.d))</f>
        <v/>
      </c>
      <c r="W1669" s="255">
        <f>IF(OR(V1669="",A1669="",NOT(ISNUMBER(V1669)),V1669&gt;A1669),"",DATEDIF(V1669,A1669,"Y")&amp;" years, "&amp;DATEDIF(V1669,A1669,"YM")&amp;" months, "&amp;DATEDIF(V1669,A1669,"MD")&amp;" days")</f>
        <v/>
      </c>
      <c r="X1669" s="255" t="n"/>
      <c r="Y1669" s="255" t="n"/>
      <c r="Z1669" s="255" t="n"/>
      <c r="AA1669" s="255" t="n"/>
      <c r="AB1669" s="255" t="n">
        <v>25</v>
      </c>
      <c r="AC1669" s="255" t="n"/>
      <c r="AD1669" s="255" t="n"/>
      <c r="AE1669" s="579" t="inlineStr">
        <is>
          <t>2:22.6200</t>
        </is>
      </c>
      <c r="AF1669" s="418">
        <f>IF(OR(AE1669="",AE1669="",AE1669=0),"",6.213/(AE1669*24))</f>
        <v/>
      </c>
      <c r="AG1669" s="259" t="n"/>
      <c r="AH1669" s="579" t="inlineStr"/>
      <c r="AI1669" s="418">
        <f>IF(OR(AH1669="",AH1669="",AH1669=0),"",6.213/(AH1669*24))</f>
        <v/>
      </c>
      <c r="AJ1669" s="175">
        <f>IF(AND(ISNUMBER(AB1669),ISNUMBER(AG1669)),AB1669-AG1669,"")</f>
        <v/>
      </c>
      <c r="AK1669" s="255" t="n"/>
      <c r="AL1669" s="255" t="n">
        <v>151</v>
      </c>
      <c r="AM1669" s="526" t="inlineStr">
        <is>
          <t>::</t>
        </is>
      </c>
      <c r="AN1669" s="671">
        <f>IF(OR(AL1669="",AM1669="",AM1669=0),"",AL1669*6.213/(AM1669*24))</f>
        <v/>
      </c>
      <c r="AO1669" s="477">
        <f>IF(AND(AL1669=AL1668,AM1669&lt;&gt;"",AM1668&lt;&gt;""),AM1669-AM1668,"")</f>
        <v/>
      </c>
      <c r="AP1669" s="255" t="n"/>
      <c r="AQ1669" s="579" t="inlineStr"/>
      <c r="AR1669" s="439">
        <f>IF(OR(AQ1669="",AQ1669="",AQ1669=0),"",6.213/(AQ1669*24))</f>
        <v/>
      </c>
      <c r="AS1669" s="436">
        <f>IF(OR(NOT(ISNUMBER(C1669)),NOT(ISNUMBER(AB1669))),"",IF(AG1669&lt;&gt;"",AG1669,AB1669)-C1669)</f>
        <v/>
      </c>
      <c r="AT1669" s="260" t="n"/>
      <c r="AU1669" s="261">
        <f>IF($B1669="","",TEXT($A1669,"yyyymmdd")&amp;"_P"&amp;$C1669&amp;"_C"&amp;$F1669&amp;"_"&amp;TRIM(RIGHT(SUBSTITUTE(TRIM(SUBSTITUTE($L1669,CHAR(160)," "))," ",REPT(" ",60)),60))&amp;IF($P1669="","","-"&amp;TRIM(RIGHT(SUBSTITUTE(TRIM(SUBSTITUTE($P1669,CHAR(160)," "))," ",REPT(" ",60)),60)))&amp;IF($T1669="","","-"&amp;TRIM(RIGHT(SUBSTITUTE(TRIM(SUBSTITUTE($T1669,CHAR(160)," "))," ",REPT(" ",60)),60)))&amp;".jpg")</f>
        <v/>
      </c>
    </row>
    <row r="1670" ht="56" customHeight="1">
      <c r="A1670" s="252" t="n">
        <v>33146</v>
      </c>
      <c r="B1670" s="255" t="inlineStr">
        <is>
          <t>Tooheys 1000 30 September,1990</t>
        </is>
      </c>
      <c r="C1670" s="255" t="n">
        <v>10</v>
      </c>
      <c r="D1670" s="255" t="inlineStr">
        <is>
          <t>A</t>
        </is>
      </c>
      <c r="E1670" s="255" t="n">
        <v>10</v>
      </c>
      <c r="F1670" s="255" t="n">
        <v>9</v>
      </c>
      <c r="G1670" s="255" t="inlineStr">
        <is>
          <t>Allan Moffat Enterprises</t>
        </is>
      </c>
      <c r="H1670" s="255" t="n"/>
      <c r="I1670" s="255" t="n"/>
      <c r="J1670" s="255" t="inlineStr">
        <is>
          <t>Ford Sierra RS500</t>
        </is>
      </c>
      <c r="K1670" s="255" t="inlineStr">
        <is>
          <t>1993 tc L4</t>
        </is>
      </c>
      <c r="L1670" s="255" t="inlineStr">
        <is>
          <t>Klaus Niedzwiedz</t>
        </is>
      </c>
      <c r="M1670" s="255" t="inlineStr">
        <is>
          <t>DEU</t>
        </is>
      </c>
      <c r="N1670" s="695">
        <f>_xlfn.LET(_xlpm.d,_xlfn.XLOOKUP(L1670,'[1]Birth Dates'!$A:$A,'[1]Birth Dates'!$B:$B,"",0),IF(_xlpm.d=0,"",_xlpm.d))</f>
        <v/>
      </c>
      <c r="O1670" s="255">
        <f>IF(OR(N1670="",A1670="",NOT(ISNUMBER(N1670)),N1670&gt;A1670),"",DATEDIF(N1670,A1670,"Y")&amp;" years, "&amp;DATEDIF(N1670,A1670,"YM")&amp;" months, "&amp;DATEDIF(N1670,A1670,"MD")&amp;" days")</f>
        <v/>
      </c>
      <c r="P1670" s="255" t="inlineStr">
        <is>
          <t>Frank Biela</t>
        </is>
      </c>
      <c r="Q1670" s="255" t="inlineStr">
        <is>
          <t>DEU</t>
        </is>
      </c>
      <c r="R1670" s="695">
        <f>_xlfn.LET(_xlpm.d,_xlfn.XLOOKUP(P1670,'[1]Birth Dates'!$A:$A,'[1]Birth Dates'!$B:$B,"",0),IF(_xlpm.d=0,"",_xlpm.d))</f>
        <v/>
      </c>
      <c r="S1670" s="255">
        <f>IF(OR(R1670="",A1670="",NOT(ISNUMBER(R1670)),R1670&gt;A1670),"",DATEDIF(R1670,A1670,"Y")&amp;" years, "&amp;DATEDIF(R1670,A1670,"YM")&amp;" months, "&amp;DATEDIF(R1670,A1670,"MD")&amp;" days")</f>
        <v/>
      </c>
      <c r="T1670" s="255" t="inlineStr">
        <is>
          <t>Pierre Dieudonné</t>
        </is>
      </c>
      <c r="U1670" s="255" t="inlineStr">
        <is>
          <t>BEL</t>
        </is>
      </c>
      <c r="V1670" s="695">
        <f>_xlfn.LET(_xlpm.d,_xlfn.XLOOKUP(T1670,'[1]Birth Dates'!$A:$A,'[1]Birth Dates'!$B:$B,"",0),IF(_xlpm.d=0,"",_xlpm.d))</f>
        <v/>
      </c>
      <c r="W1670" s="255">
        <f>IF(OR(V1670="",A1670="",NOT(ISNUMBER(V1670)),V1670&gt;A1670),"",DATEDIF(V1670,A1670,"Y")&amp;" years, "&amp;DATEDIF(V1670,A1670,"YM")&amp;" months, "&amp;DATEDIF(V1670,A1670,"MD")&amp;" days")</f>
        <v/>
      </c>
      <c r="X1670" s="255" t="n"/>
      <c r="Y1670" s="255" t="n"/>
      <c r="Z1670" s="255" t="n"/>
      <c r="AA1670" s="255" t="n"/>
      <c r="AB1670" s="255" t="n">
        <v>1</v>
      </c>
      <c r="AC1670" s="255" t="n"/>
      <c r="AD1670" s="255" t="n"/>
      <c r="AE1670" s="579" t="inlineStr">
        <is>
          <t>2:13.9400</t>
        </is>
      </c>
      <c r="AF1670" s="418">
        <f>IF(OR(AE1670="",AE1670="",AE1670=0),"",6.213/(AE1670*24))</f>
        <v/>
      </c>
      <c r="AG1670" s="259" t="n"/>
      <c r="AH1670" s="579" t="inlineStr"/>
      <c r="AI1670" s="418">
        <f>IF(OR(AH1670="",AH1670="",AH1670=0),"",6.213/(AH1670*24))</f>
        <v/>
      </c>
      <c r="AJ1670" s="175">
        <f>IF(AND(ISNUMBER(AB1670),ISNUMBER(AG1670)),AB1670-AG1670,"")</f>
        <v/>
      </c>
      <c r="AK1670" s="255" t="n"/>
      <c r="AL1670" s="255" t="n">
        <v>151</v>
      </c>
      <c r="AM1670" s="526" t="inlineStr">
        <is>
          <t>::</t>
        </is>
      </c>
      <c r="AN1670" s="671">
        <f>IF(OR(AL1670="",AM1670="",AM1670=0),"",AL1670*6.213/(AM1670*24))</f>
        <v/>
      </c>
      <c r="AO1670" s="477">
        <f>IF(AND(AL1670=AL1669,AM1670&lt;&gt;"",AM1669&lt;&gt;""),AM1670-AM1669,"")</f>
        <v/>
      </c>
      <c r="AP1670" s="255" t="n"/>
      <c r="AQ1670" s="579" t="inlineStr"/>
      <c r="AR1670" s="439">
        <f>IF(OR(AQ1670="",AQ1670="",AQ1670=0),"",6.213/(AQ1670*24))</f>
        <v/>
      </c>
      <c r="AS1670" s="436">
        <f>IF(OR(NOT(ISNUMBER(C1670)),NOT(ISNUMBER(AB1670))),"",IF(AG1670&lt;&gt;"",AG1670,AB1670)-C1670)</f>
        <v/>
      </c>
      <c r="AT1670" s="260" t="n"/>
      <c r="AU1670" s="261">
        <f>IF($B1670="","",TEXT($A1670,"yyyymmdd")&amp;"_P"&amp;$C1670&amp;"_C"&amp;$F1670&amp;"_"&amp;TRIM(RIGHT(SUBSTITUTE(TRIM(SUBSTITUTE($L1670,CHAR(160)," "))," ",REPT(" ",60)),60))&amp;IF($P1670="","","-"&amp;TRIM(RIGHT(SUBSTITUTE(TRIM(SUBSTITUTE($P1670,CHAR(160)," "))," ",REPT(" ",60)),60)))&amp;IF($T1670="","","-"&amp;TRIM(RIGHT(SUBSTITUTE(TRIM(SUBSTITUTE($T1670,CHAR(160)," "))," ",REPT(" ",60)),60)))&amp;".jpg")</f>
        <v/>
      </c>
    </row>
    <row r="1671" ht="56" customHeight="1">
      <c r="A1671" s="252" t="n">
        <v>33146</v>
      </c>
      <c r="B1671" s="255" t="inlineStr">
        <is>
          <t>Tooheys 1000 30 September,1990</t>
        </is>
      </c>
      <c r="C1671" s="255" t="n">
        <v>11</v>
      </c>
      <c r="D1671" s="255" t="inlineStr">
        <is>
          <t>A</t>
        </is>
      </c>
      <c r="E1671" s="255" t="n">
        <v>11</v>
      </c>
      <c r="F1671" s="255" t="n">
        <v>6</v>
      </c>
      <c r="G1671" s="255" t="inlineStr">
        <is>
          <t>Mobil 1 Racing Team</t>
        </is>
      </c>
      <c r="H1671" s="255" t="n"/>
      <c r="I1671" s="255" t="n"/>
      <c r="J1671" s="255" t="inlineStr">
        <is>
          <t>Ford Sierra RS500</t>
        </is>
      </c>
      <c r="K1671" s="255" t="inlineStr">
        <is>
          <t>1993 tc L4</t>
        </is>
      </c>
      <c r="L1671" s="255" t="inlineStr">
        <is>
          <t>Andrew Miedecke</t>
        </is>
      </c>
      <c r="M1671" s="255" t="inlineStr">
        <is>
          <t>AUS</t>
        </is>
      </c>
      <c r="N1671" s="695">
        <f>_xlfn.LET(_xlpm.d,_xlfn.XLOOKUP(L1671,'[1]Birth Dates'!$A:$A,'[1]Birth Dates'!$B:$B,"",0),IF(_xlpm.d=0,"",_xlpm.d))</f>
        <v/>
      </c>
      <c r="O1671" s="255">
        <f>IF(OR(N1671="",A1671="",NOT(ISNUMBER(N1671)),N1671&gt;A1671),"",DATEDIF(N1671,A1671,"Y")&amp;" years, "&amp;DATEDIF(N1671,A1671,"YM")&amp;" months, "&amp;DATEDIF(N1671,A1671,"MD")&amp;" days")</f>
        <v/>
      </c>
      <c r="P1671" s="255" t="inlineStr">
        <is>
          <t>Charlie O'Brien</t>
        </is>
      </c>
      <c r="Q1671" s="255" t="inlineStr">
        <is>
          <t>AUS</t>
        </is>
      </c>
      <c r="R1671" s="695">
        <f>_xlfn.LET(_xlpm.d,_xlfn.XLOOKUP(P1671,'[1]Birth Dates'!$A:$A,'[1]Birth Dates'!$B:$B,"",0),IF(_xlpm.d=0,"",_xlpm.d))</f>
        <v/>
      </c>
      <c r="S1671" s="255">
        <f>IF(OR(R1671="",A1671="",NOT(ISNUMBER(R1671)),R1671&gt;A1671),"",DATEDIF(R1671,A1671,"Y")&amp;" years, "&amp;DATEDIF(R1671,A1671,"YM")&amp;" months, "&amp;DATEDIF(R1671,A1671,"MD")&amp;" days")</f>
        <v/>
      </c>
      <c r="T1671" s="255" t="inlineStr">
        <is>
          <t>David Parsons</t>
        </is>
      </c>
      <c r="U1671" s="255" t="inlineStr">
        <is>
          <t>AUS</t>
        </is>
      </c>
      <c r="V1671" s="695">
        <f>_xlfn.LET(_xlpm.d,_xlfn.XLOOKUP(T1671,'[1]Birth Dates'!$A:$A,'[1]Birth Dates'!$B:$B,"",0),IF(_xlpm.d=0,"",_xlpm.d))</f>
        <v/>
      </c>
      <c r="W1671" s="255">
        <f>IF(OR(V1671="",A1671="",NOT(ISNUMBER(V1671)),V1671&gt;A1671),"",DATEDIF(V1671,A1671,"Y")&amp;" years, "&amp;DATEDIF(V1671,A1671,"YM")&amp;" months, "&amp;DATEDIF(V1671,A1671,"MD")&amp;" days")</f>
        <v/>
      </c>
      <c r="X1671" s="255" t="n"/>
      <c r="Y1671" s="255" t="n"/>
      <c r="Z1671" s="255" t="n"/>
      <c r="AA1671" s="255" t="n"/>
      <c r="AB1671" s="255" t="n">
        <v>14</v>
      </c>
      <c r="AC1671" s="255" t="n"/>
      <c r="AD1671" s="255" t="n"/>
      <c r="AE1671" s="579" t="inlineStr">
        <is>
          <t>2:16.7800</t>
        </is>
      </c>
      <c r="AF1671" s="418">
        <f>IF(OR(AE1671="",AE1671="",AE1671=0),"",6.213/(AE1671*24))</f>
        <v/>
      </c>
      <c r="AG1671" s="259" t="n"/>
      <c r="AH1671" s="579" t="inlineStr"/>
      <c r="AI1671" s="418">
        <f>IF(OR(AH1671="",AH1671="",AH1671=0),"",6.213/(AH1671*24))</f>
        <v/>
      </c>
      <c r="AJ1671" s="175">
        <f>IF(AND(ISNUMBER(AB1671),ISNUMBER(AG1671)),AB1671-AG1671,"")</f>
        <v/>
      </c>
      <c r="AK1671" s="255" t="n"/>
      <c r="AL1671" s="255" t="n">
        <v>149</v>
      </c>
      <c r="AM1671" s="526" t="inlineStr">
        <is>
          <t>::</t>
        </is>
      </c>
      <c r="AN1671" s="671">
        <f>IF(OR(AL1671="",AM1671="",AM1671=0),"",AL1671*6.213/(AM1671*24))</f>
        <v/>
      </c>
      <c r="AO1671" s="477">
        <f>IF(AND(AL1671=AL1670,AM1671&lt;&gt;"",AM1670&lt;&gt;""),AM1671-AM1670,"")</f>
        <v/>
      </c>
      <c r="AP1671" s="255" t="n"/>
      <c r="AQ1671" s="579" t="inlineStr"/>
      <c r="AR1671" s="439">
        <f>IF(OR(AQ1671="",AQ1671="",AQ1671=0),"",6.213/(AQ1671*24))</f>
        <v/>
      </c>
      <c r="AS1671" s="436">
        <f>IF(OR(NOT(ISNUMBER(C1671)),NOT(ISNUMBER(AB1671))),"",IF(AG1671&lt;&gt;"",AG1671,AB1671)-C1671)</f>
        <v/>
      </c>
      <c r="AT1671" s="260" t="n"/>
      <c r="AU1671" s="261">
        <f>IF($B1671="","",TEXT($A1671,"yyyymmdd")&amp;"_P"&amp;$C1671&amp;"_C"&amp;$F1671&amp;"_"&amp;TRIM(RIGHT(SUBSTITUTE(TRIM(SUBSTITUTE($L1671,CHAR(160)," "))," ",REPT(" ",60)),60))&amp;IF($P1671="","","-"&amp;TRIM(RIGHT(SUBSTITUTE(TRIM(SUBSTITUTE($P1671,CHAR(160)," "))," ",REPT(" ",60)),60)))&amp;IF($T1671="","","-"&amp;TRIM(RIGHT(SUBSTITUTE(TRIM(SUBSTITUTE($T1671,CHAR(160)," "))," ",REPT(" ",60)),60)))&amp;".jpg")</f>
        <v/>
      </c>
    </row>
    <row r="1672" ht="56" customHeight="1">
      <c r="A1672" s="252" t="n">
        <v>33146</v>
      </c>
      <c r="B1672" s="255" t="inlineStr">
        <is>
          <t>Tooheys 1000 30 September,1990</t>
        </is>
      </c>
      <c r="C1672" s="255" t="n">
        <v>12</v>
      </c>
      <c r="D1672" s="255" t="inlineStr">
        <is>
          <t>B</t>
        </is>
      </c>
      <c r="E1672" s="255" t="n">
        <v>1</v>
      </c>
      <c r="F1672" s="255" t="n">
        <v>51</v>
      </c>
      <c r="G1672" s="255" t="inlineStr">
        <is>
          <t>Phil Ward Racing</t>
        </is>
      </c>
      <c r="H1672" s="255" t="n"/>
      <c r="I1672" s="255" t="n"/>
      <c r="J1672" s="255" t="inlineStr">
        <is>
          <t>Mercedes 190E</t>
        </is>
      </c>
      <c r="K1672" s="255" t="inlineStr">
        <is>
          <t>2323 L4</t>
        </is>
      </c>
      <c r="L1672" s="255" t="inlineStr">
        <is>
          <t>Phil Ward</t>
        </is>
      </c>
      <c r="M1672" s="255" t="inlineStr">
        <is>
          <t>AUS</t>
        </is>
      </c>
      <c r="N1672" s="695">
        <f>_xlfn.LET(_xlpm.d,_xlfn.XLOOKUP(L1672,'[1]Birth Dates'!$A:$A,'[1]Birth Dates'!$B:$B,"",0),IF(_xlpm.d=0,"",_xlpm.d))</f>
        <v/>
      </c>
      <c r="O1672" s="255">
        <f>IF(OR(N1672="",A1672="",NOT(ISNUMBER(N1672)),N1672&gt;A1672),"",DATEDIF(N1672,A1672,"Y")&amp;" years, "&amp;DATEDIF(N1672,A1672,"YM")&amp;" months, "&amp;DATEDIF(N1672,A1672,"MD")&amp;" days")</f>
        <v/>
      </c>
      <c r="P1672" s="255" t="inlineStr">
        <is>
          <t>John Goss</t>
        </is>
      </c>
      <c r="Q1672" s="255" t="inlineStr">
        <is>
          <t>AUS</t>
        </is>
      </c>
      <c r="R1672" s="695">
        <f>_xlfn.LET(_xlpm.d,_xlfn.XLOOKUP(P1672,'[1]Birth Dates'!$A:$A,'[1]Birth Dates'!$B:$B,"",0),IF(_xlpm.d=0,"",_xlpm.d))</f>
        <v/>
      </c>
      <c r="S1672" s="255">
        <f>IF(OR(R1672="",A1672="",NOT(ISNUMBER(R1672)),R1672&gt;A1672),"",DATEDIF(R1672,A1672,"Y")&amp;" years, "&amp;DATEDIF(R1672,A1672,"YM")&amp;" months, "&amp;DATEDIF(R1672,A1672,"MD")&amp;" days")</f>
        <v/>
      </c>
      <c r="T1672" s="255" t="n"/>
      <c r="U1672" s="255" t="n"/>
      <c r="V1672" s="695">
        <f>_xlfn.LET(_xlpm.d,_xlfn.XLOOKUP(T1672,'[1]Birth Dates'!$A:$A,'[1]Birth Dates'!$B:$B,"",0),IF(_xlpm.d=0,"",_xlpm.d))</f>
        <v/>
      </c>
      <c r="W1672" s="255">
        <f>IF(OR(V1672="",A1672="",NOT(ISNUMBER(V1672)),V1672&gt;A1672),"",DATEDIF(V1672,A1672,"Y")&amp;" years, "&amp;DATEDIF(V1672,A1672,"YM")&amp;" months, "&amp;DATEDIF(V1672,A1672,"MD")&amp;" days")</f>
        <v/>
      </c>
      <c r="X1672" s="255" t="n"/>
      <c r="Y1672" s="255" t="n"/>
      <c r="Z1672" s="255" t="n"/>
      <c r="AA1672" s="255" t="n"/>
      <c r="AB1672" s="255" t="n">
        <v>38</v>
      </c>
      <c r="AC1672" s="255" t="n"/>
      <c r="AD1672" s="255" t="n"/>
      <c r="AE1672" s="579" t="inlineStr">
        <is>
          <t>2:27.4400</t>
        </is>
      </c>
      <c r="AF1672" s="418">
        <f>IF(OR(AE1672="",AE1672="",AE1672=0),"",6.213/(AE1672*24))</f>
        <v/>
      </c>
      <c r="AG1672" s="259" t="n"/>
      <c r="AH1672" s="579" t="inlineStr"/>
      <c r="AI1672" s="418">
        <f>IF(OR(AH1672="",AH1672="",AH1672=0),"",6.213/(AH1672*24))</f>
        <v/>
      </c>
      <c r="AJ1672" s="175">
        <f>IF(AND(ISNUMBER(AB1672),ISNUMBER(AG1672)),AB1672-AG1672,"")</f>
        <v/>
      </c>
      <c r="AK1672" s="255" t="n"/>
      <c r="AL1672" s="255" t="n">
        <v>148</v>
      </c>
      <c r="AM1672" s="526" t="inlineStr">
        <is>
          <t>::</t>
        </is>
      </c>
      <c r="AN1672" s="671">
        <f>IF(OR(AL1672="",AM1672="",AM1672=0),"",AL1672*6.213/(AM1672*24))</f>
        <v/>
      </c>
      <c r="AO1672" s="477">
        <f>IF(AND(AL1672=AL1671,AM1672&lt;&gt;"",AM1671&lt;&gt;""),AM1672-AM1671,"")</f>
        <v/>
      </c>
      <c r="AP1672" s="255" t="n"/>
      <c r="AQ1672" s="579" t="inlineStr"/>
      <c r="AR1672" s="439">
        <f>IF(OR(AQ1672="",AQ1672="",AQ1672=0),"",6.213/(AQ1672*24))</f>
        <v/>
      </c>
      <c r="AS1672" s="436">
        <f>IF(OR(NOT(ISNUMBER(C1672)),NOT(ISNUMBER(AB1672))),"",IF(AG1672&lt;&gt;"",AG1672,AB1672)-C1672)</f>
        <v/>
      </c>
      <c r="AT1672" s="260" t="n"/>
      <c r="AU1672" s="261">
        <f>IF($B1672="","",TEXT($A1672,"yyyymmdd")&amp;"_P"&amp;$C1672&amp;"_C"&amp;$F1672&amp;"_"&amp;TRIM(RIGHT(SUBSTITUTE(TRIM(SUBSTITUTE($L1672,CHAR(160)," "))," ",REPT(" ",60)),60))&amp;IF($P1672="","","-"&amp;TRIM(RIGHT(SUBSTITUTE(TRIM(SUBSTITUTE($P1672,CHAR(160)," "))," ",REPT(" ",60)),60)))&amp;IF($T1672="","","-"&amp;TRIM(RIGHT(SUBSTITUTE(TRIM(SUBSTITUTE($T1672,CHAR(160)," "))," ",REPT(" ",60)),60)))&amp;".jpg")</f>
        <v/>
      </c>
    </row>
    <row r="1673" ht="56" customHeight="1">
      <c r="A1673" s="252" t="n">
        <v>33146</v>
      </c>
      <c r="B1673" s="255" t="inlineStr">
        <is>
          <t>Tooheys 1000 30 September,1990</t>
        </is>
      </c>
      <c r="C1673" s="255" t="n">
        <v>13</v>
      </c>
      <c r="D1673" s="255" t="inlineStr">
        <is>
          <t>A</t>
        </is>
      </c>
      <c r="E1673" s="255" t="n">
        <v>12</v>
      </c>
      <c r="F1673" s="255" t="n">
        <v>21</v>
      </c>
      <c r="G1673" s="255" t="inlineStr">
        <is>
          <t>Bob Forbes Racing</t>
        </is>
      </c>
      <c r="H1673" s="255" t="n"/>
      <c r="I1673" s="255" t="n"/>
      <c r="J1673" s="255" t="inlineStr">
        <is>
          <t>Holden Commodore VL</t>
        </is>
      </c>
      <c r="K1673" s="255" t="inlineStr">
        <is>
          <t>4980 V8</t>
        </is>
      </c>
      <c r="L1673" s="255" t="inlineStr">
        <is>
          <t>Mark Gibbs</t>
        </is>
      </c>
      <c r="M1673" s="255" t="inlineStr">
        <is>
          <t>AUS</t>
        </is>
      </c>
      <c r="N1673" s="695">
        <f>_xlfn.LET(_xlpm.d,_xlfn.XLOOKUP(L1673,'[1]Birth Dates'!$A:$A,'[1]Birth Dates'!$B:$B,"",0),IF(_xlpm.d=0,"",_xlpm.d))</f>
        <v/>
      </c>
      <c r="O1673" s="255">
        <f>IF(OR(N1673="",A1673="",NOT(ISNUMBER(N1673)),N1673&gt;A1673),"",DATEDIF(N1673,A1673,"Y")&amp;" years, "&amp;DATEDIF(N1673,A1673,"YM")&amp;" months, "&amp;DATEDIF(N1673,A1673,"MD")&amp;" days")</f>
        <v/>
      </c>
      <c r="P1673" s="255" t="inlineStr">
        <is>
          <t>Rohan Onslow</t>
        </is>
      </c>
      <c r="Q1673" s="255" t="inlineStr">
        <is>
          <t>AUS</t>
        </is>
      </c>
      <c r="R1673" s="695">
        <f>_xlfn.LET(_xlpm.d,_xlfn.XLOOKUP(P1673,'[1]Birth Dates'!$A:$A,'[1]Birth Dates'!$B:$B,"",0),IF(_xlpm.d=0,"",_xlpm.d))</f>
        <v/>
      </c>
      <c r="S1673" s="255">
        <f>IF(OR(R1673="",A1673="",NOT(ISNUMBER(R1673)),R1673&gt;A1673),"",DATEDIF(R1673,A1673,"Y")&amp;" years, "&amp;DATEDIF(R1673,A1673,"YM")&amp;" months, "&amp;DATEDIF(R1673,A1673,"MD")&amp;" days")</f>
        <v/>
      </c>
      <c r="T1673" s="255" t="n"/>
      <c r="U1673" s="255" t="n"/>
      <c r="V1673" s="695">
        <f>_xlfn.LET(_xlpm.d,_xlfn.XLOOKUP(T1673,'[1]Birth Dates'!$A:$A,'[1]Birth Dates'!$B:$B,"",0),IF(_xlpm.d=0,"",_xlpm.d))</f>
        <v/>
      </c>
      <c r="W1673" s="255">
        <f>IF(OR(V1673="",A1673="",NOT(ISNUMBER(V1673)),V1673&gt;A1673),"",DATEDIF(V1673,A1673,"Y")&amp;" years, "&amp;DATEDIF(V1673,A1673,"YM")&amp;" months, "&amp;DATEDIF(V1673,A1673,"MD")&amp;" days")</f>
        <v/>
      </c>
      <c r="X1673" s="255" t="n"/>
      <c r="Y1673" s="255" t="n"/>
      <c r="Z1673" s="255" t="n"/>
      <c r="AA1673" s="255" t="n"/>
      <c r="AB1673" s="255" t="n">
        <v>21</v>
      </c>
      <c r="AC1673" s="255" t="n"/>
      <c r="AD1673" s="255" t="n"/>
      <c r="AE1673" s="579" t="inlineStr">
        <is>
          <t>2:20.8000</t>
        </is>
      </c>
      <c r="AF1673" s="418">
        <f>IF(OR(AE1673="",AE1673="",AE1673=0),"",6.213/(AE1673*24))</f>
        <v/>
      </c>
      <c r="AG1673" s="259" t="n"/>
      <c r="AH1673" s="579" t="inlineStr"/>
      <c r="AI1673" s="418">
        <f>IF(OR(AH1673="",AH1673="",AH1673=0),"",6.213/(AH1673*24))</f>
        <v/>
      </c>
      <c r="AJ1673" s="175">
        <f>IF(AND(ISNUMBER(AB1673),ISNUMBER(AG1673)),AB1673-AG1673,"")</f>
        <v/>
      </c>
      <c r="AK1673" s="255" t="n"/>
      <c r="AL1673" s="255" t="n">
        <v>148</v>
      </c>
      <c r="AM1673" s="526" t="inlineStr">
        <is>
          <t>::</t>
        </is>
      </c>
      <c r="AN1673" s="671">
        <f>IF(OR(AL1673="",AM1673="",AM1673=0),"",AL1673*6.213/(AM1673*24))</f>
        <v/>
      </c>
      <c r="AO1673" s="477">
        <f>IF(AND(AL1673=AL1672,AM1673&lt;&gt;"",AM1672&lt;&gt;""),AM1673-AM1672,"")</f>
        <v/>
      </c>
      <c r="AP1673" s="255" t="n"/>
      <c r="AQ1673" s="579" t="inlineStr"/>
      <c r="AR1673" s="439">
        <f>IF(OR(AQ1673="",AQ1673="",AQ1673=0),"",6.213/(AQ1673*24))</f>
        <v/>
      </c>
      <c r="AS1673" s="436">
        <f>IF(OR(NOT(ISNUMBER(C1673)),NOT(ISNUMBER(AB1673))),"",IF(AG1673&lt;&gt;"",AG1673,AB1673)-C1673)</f>
        <v/>
      </c>
      <c r="AT1673" s="260" t="n"/>
      <c r="AU1673" s="261">
        <f>IF($B1673="","",TEXT($A1673,"yyyymmdd")&amp;"_P"&amp;$C1673&amp;"_C"&amp;$F1673&amp;"_"&amp;TRIM(RIGHT(SUBSTITUTE(TRIM(SUBSTITUTE($L1673,CHAR(160)," "))," ",REPT(" ",60)),60))&amp;IF($P1673="","","-"&amp;TRIM(RIGHT(SUBSTITUTE(TRIM(SUBSTITUTE($P1673,CHAR(160)," "))," ",REPT(" ",60)),60)))&amp;IF($T1673="","","-"&amp;TRIM(RIGHT(SUBSTITUTE(TRIM(SUBSTITUTE($T1673,CHAR(160)," "))," ",REPT(" ",60)),60)))&amp;".jpg")</f>
        <v/>
      </c>
    </row>
    <row r="1674" ht="56" customHeight="1">
      <c r="A1674" s="252" t="n">
        <v>33146</v>
      </c>
      <c r="B1674" s="255" t="inlineStr">
        <is>
          <t>Tooheys 1000 30 September,1990</t>
        </is>
      </c>
      <c r="C1674" s="255" t="n">
        <v>14</v>
      </c>
      <c r="D1674" s="255" t="inlineStr">
        <is>
          <t>B</t>
        </is>
      </c>
      <c r="E1674" s="255" t="n">
        <v>2</v>
      </c>
      <c r="F1674" s="255" t="n">
        <v>52</v>
      </c>
      <c r="G1674" s="255" t="inlineStr">
        <is>
          <t>M3 Motorsport</t>
        </is>
      </c>
      <c r="H1674" s="255" t="n"/>
      <c r="I1674" s="255" t="n"/>
      <c r="J1674" s="255" t="inlineStr">
        <is>
          <t>BMW M3</t>
        </is>
      </c>
      <c r="K1674" s="255" t="inlineStr">
        <is>
          <t>2332 L4</t>
        </is>
      </c>
      <c r="L1674" s="255" t="inlineStr">
        <is>
          <t>Peter Doulman</t>
        </is>
      </c>
      <c r="M1674" s="255" t="inlineStr">
        <is>
          <t>AUS</t>
        </is>
      </c>
      <c r="N1674" s="695">
        <f>_xlfn.LET(_xlpm.d,_xlfn.XLOOKUP(L1674,'[1]Birth Dates'!$A:$A,'[1]Birth Dates'!$B:$B,"",0),IF(_xlpm.d=0,"",_xlpm.d))</f>
        <v/>
      </c>
      <c r="O1674" s="255">
        <f>IF(OR(N1674="",A1674="",NOT(ISNUMBER(N1674)),N1674&gt;A1674),"",DATEDIF(N1674,A1674,"Y")&amp;" years, "&amp;DATEDIF(N1674,A1674,"YM")&amp;" months, "&amp;DATEDIF(N1674,A1674,"MD")&amp;" days")</f>
        <v/>
      </c>
      <c r="P1674" s="255" t="inlineStr">
        <is>
          <t>John Cotter</t>
        </is>
      </c>
      <c r="Q1674" s="255" t="inlineStr">
        <is>
          <t>AUS</t>
        </is>
      </c>
      <c r="R1674" s="695">
        <f>_xlfn.LET(_xlpm.d,_xlfn.XLOOKUP(P1674,'[1]Birth Dates'!$A:$A,'[1]Birth Dates'!$B:$B,"",0),IF(_xlpm.d=0,"",_xlpm.d))</f>
        <v/>
      </c>
      <c r="S1674" s="255">
        <f>IF(OR(R1674="",A1674="",NOT(ISNUMBER(R1674)),R1674&gt;A1674),"",DATEDIF(R1674,A1674,"Y")&amp;" years, "&amp;DATEDIF(R1674,A1674,"YM")&amp;" months, "&amp;DATEDIF(R1674,A1674,"MD")&amp;" days")</f>
        <v/>
      </c>
      <c r="T1674" s="255" t="n"/>
      <c r="U1674" s="255" t="n"/>
      <c r="V1674" s="695">
        <f>_xlfn.LET(_xlpm.d,_xlfn.XLOOKUP(T1674,'[1]Birth Dates'!$A:$A,'[1]Birth Dates'!$B:$B,"",0),IF(_xlpm.d=0,"",_xlpm.d))</f>
        <v/>
      </c>
      <c r="W1674" s="255">
        <f>IF(OR(V1674="",A1674="",NOT(ISNUMBER(V1674)),V1674&gt;A1674),"",DATEDIF(V1674,A1674,"Y")&amp;" years, "&amp;DATEDIF(V1674,A1674,"YM")&amp;" months, "&amp;DATEDIF(V1674,A1674,"MD")&amp;" days")</f>
        <v/>
      </c>
      <c r="X1674" s="255" t="n"/>
      <c r="Y1674" s="255" t="n"/>
      <c r="Z1674" s="255" t="n"/>
      <c r="AA1674" s="255" t="n"/>
      <c r="AB1674" s="255" t="n">
        <v>47</v>
      </c>
      <c r="AC1674" s="255" t="n"/>
      <c r="AD1674" s="255" t="n"/>
      <c r="AE1674" s="579" t="inlineStr">
        <is>
          <t>2:34.3800</t>
        </is>
      </c>
      <c r="AF1674" s="418">
        <f>IF(OR(AE1674="",AE1674="",AE1674=0),"",6.213/(AE1674*24))</f>
        <v/>
      </c>
      <c r="AG1674" s="259" t="n"/>
      <c r="AH1674" s="579" t="inlineStr"/>
      <c r="AI1674" s="418">
        <f>IF(OR(AH1674="",AH1674="",AH1674=0),"",6.213/(AH1674*24))</f>
        <v/>
      </c>
      <c r="AJ1674" s="175">
        <f>IF(AND(ISNUMBER(AB1674),ISNUMBER(AG1674)),AB1674-AG1674,"")</f>
        <v/>
      </c>
      <c r="AK1674" s="255" t="n"/>
      <c r="AL1674" s="255" t="n">
        <v>147</v>
      </c>
      <c r="AM1674" s="526" t="inlineStr">
        <is>
          <t>::</t>
        </is>
      </c>
      <c r="AN1674" s="671">
        <f>IF(OR(AL1674="",AM1674="",AM1674=0),"",AL1674*6.213/(AM1674*24))</f>
        <v/>
      </c>
      <c r="AO1674" s="477">
        <f>IF(AND(AL1674=AL1673,AM1674&lt;&gt;"",AM1673&lt;&gt;""),AM1674-AM1673,"")</f>
        <v/>
      </c>
      <c r="AP1674" s="255" t="n"/>
      <c r="AQ1674" s="579" t="inlineStr"/>
      <c r="AR1674" s="439">
        <f>IF(OR(AQ1674="",AQ1674="",AQ1674=0),"",6.213/(AQ1674*24))</f>
        <v/>
      </c>
      <c r="AS1674" s="436">
        <f>IF(OR(NOT(ISNUMBER(C1674)),NOT(ISNUMBER(AB1674))),"",IF(AG1674&lt;&gt;"",AG1674,AB1674)-C1674)</f>
        <v/>
      </c>
      <c r="AT1674" s="260" t="n"/>
      <c r="AU1674" s="261">
        <f>IF($B1674="","",TEXT($A1674,"yyyymmdd")&amp;"_P"&amp;$C1674&amp;"_C"&amp;$F1674&amp;"_"&amp;TRIM(RIGHT(SUBSTITUTE(TRIM(SUBSTITUTE($L1674,CHAR(160)," "))," ",REPT(" ",60)),60))&amp;IF($P1674="","","-"&amp;TRIM(RIGHT(SUBSTITUTE(TRIM(SUBSTITUTE($P1674,CHAR(160)," "))," ",REPT(" ",60)),60)))&amp;IF($T1674="","","-"&amp;TRIM(RIGHT(SUBSTITUTE(TRIM(SUBSTITUTE($T1674,CHAR(160)," "))," ",REPT(" ",60)),60)))&amp;".jpg")</f>
        <v/>
      </c>
    </row>
    <row r="1675" ht="56" customHeight="1">
      <c r="A1675" s="252" t="n">
        <v>33146</v>
      </c>
      <c r="B1675" s="255" t="inlineStr">
        <is>
          <t>Tooheys 1000 30 September,1990</t>
        </is>
      </c>
      <c r="C1675" s="255" t="n">
        <v>15</v>
      </c>
      <c r="D1675" s="255" t="inlineStr">
        <is>
          <t>A</t>
        </is>
      </c>
      <c r="E1675" s="255" t="n">
        <v>13</v>
      </c>
      <c r="F1675" s="255" t="n">
        <v>33</v>
      </c>
      <c r="G1675" s="255" t="inlineStr">
        <is>
          <t>Pro-Duct Motorsport</t>
        </is>
      </c>
      <c r="H1675" s="255" t="n"/>
      <c r="I1675" s="255" t="n"/>
      <c r="J1675" s="255" t="inlineStr">
        <is>
          <t>Holden Commodore VL</t>
        </is>
      </c>
      <c r="K1675" s="255" t="inlineStr">
        <is>
          <t>4980 V8</t>
        </is>
      </c>
      <c r="L1675" s="255" t="inlineStr">
        <is>
          <t>Bruce Stewart</t>
        </is>
      </c>
      <c r="M1675" s="255" t="inlineStr">
        <is>
          <t>AUS</t>
        </is>
      </c>
      <c r="N1675" s="695">
        <f>_xlfn.LET(_xlpm.d,_xlfn.XLOOKUP(L1675,'[1]Birth Dates'!$A:$A,'[1]Birth Dates'!$B:$B,"",0),IF(_xlpm.d=0,"",_xlpm.d))</f>
        <v/>
      </c>
      <c r="O1675" s="255">
        <f>IF(OR(N1675="",A1675="",NOT(ISNUMBER(N1675)),N1675&gt;A1675),"",DATEDIF(N1675,A1675,"Y")&amp;" years, "&amp;DATEDIF(N1675,A1675,"YM")&amp;" months, "&amp;DATEDIF(N1675,A1675,"MD")&amp;" days")</f>
        <v/>
      </c>
      <c r="P1675" s="255" t="inlineStr">
        <is>
          <t>Bob Pearson</t>
        </is>
      </c>
      <c r="Q1675" s="255" t="inlineStr">
        <is>
          <t>AUS</t>
        </is>
      </c>
      <c r="R1675" s="695">
        <f>_xlfn.LET(_xlpm.d,_xlfn.XLOOKUP(P1675,'[1]Birth Dates'!$A:$A,'[1]Birth Dates'!$B:$B,"",0),IF(_xlpm.d=0,"",_xlpm.d))</f>
        <v/>
      </c>
      <c r="S1675" s="255">
        <f>IF(OR(R1675="",A1675="",NOT(ISNUMBER(R1675)),R1675&gt;A1675),"",DATEDIF(R1675,A1675,"Y")&amp;" years, "&amp;DATEDIF(R1675,A1675,"YM")&amp;" months, "&amp;DATEDIF(R1675,A1675,"MD")&amp;" days")</f>
        <v/>
      </c>
      <c r="T1675" s="255" t="n"/>
      <c r="U1675" s="255" t="n"/>
      <c r="V1675" s="695">
        <f>_xlfn.LET(_xlpm.d,_xlfn.XLOOKUP(T1675,'[1]Birth Dates'!$A:$A,'[1]Birth Dates'!$B:$B,"",0),IF(_xlpm.d=0,"",_xlpm.d))</f>
        <v/>
      </c>
      <c r="W1675" s="255">
        <f>IF(OR(V1675="",A1675="",NOT(ISNUMBER(V1675)),V1675&gt;A1675),"",DATEDIF(V1675,A1675,"Y")&amp;" years, "&amp;DATEDIF(V1675,A1675,"YM")&amp;" months, "&amp;DATEDIF(V1675,A1675,"MD")&amp;" days")</f>
        <v/>
      </c>
      <c r="X1675" s="255" t="n"/>
      <c r="Y1675" s="255" t="n"/>
      <c r="Z1675" s="255" t="n"/>
      <c r="AA1675" s="255" t="n"/>
      <c r="AB1675" s="255" t="n">
        <v>32</v>
      </c>
      <c r="AC1675" s="255" t="n"/>
      <c r="AD1675" s="255" t="n"/>
      <c r="AE1675" s="579" t="inlineStr">
        <is>
          <t>2:25.0000</t>
        </is>
      </c>
      <c r="AF1675" s="418">
        <f>IF(OR(AE1675="",AE1675="",AE1675=0),"",6.213/(AE1675*24))</f>
        <v/>
      </c>
      <c r="AG1675" s="259" t="n"/>
      <c r="AH1675" s="579" t="inlineStr"/>
      <c r="AI1675" s="418">
        <f>IF(OR(AH1675="",AH1675="",AH1675=0),"",6.213/(AH1675*24))</f>
        <v/>
      </c>
      <c r="AJ1675" s="175">
        <f>IF(AND(ISNUMBER(AB1675),ISNUMBER(AG1675)),AB1675-AG1675,"")</f>
        <v/>
      </c>
      <c r="AK1675" s="255" t="n"/>
      <c r="AL1675" s="255" t="n">
        <v>147</v>
      </c>
      <c r="AM1675" s="526" t="inlineStr">
        <is>
          <t>::</t>
        </is>
      </c>
      <c r="AN1675" s="671">
        <f>IF(OR(AL1675="",AM1675="",AM1675=0),"",AL1675*6.213/(AM1675*24))</f>
        <v/>
      </c>
      <c r="AO1675" s="477">
        <f>IF(AND(AL1675=AL1674,AM1675&lt;&gt;"",AM1674&lt;&gt;""),AM1675-AM1674,"")</f>
        <v/>
      </c>
      <c r="AP1675" s="255" t="n"/>
      <c r="AQ1675" s="579" t="inlineStr"/>
      <c r="AR1675" s="439">
        <f>IF(OR(AQ1675="",AQ1675="",AQ1675=0),"",6.213/(AQ1675*24))</f>
        <v/>
      </c>
      <c r="AS1675" s="436">
        <f>IF(OR(NOT(ISNUMBER(C1675)),NOT(ISNUMBER(AB1675))),"",IF(AG1675&lt;&gt;"",AG1675,AB1675)-C1675)</f>
        <v/>
      </c>
      <c r="AT1675" s="260" t="n"/>
      <c r="AU1675" s="261">
        <f>IF($B1675="","",TEXT($A1675,"yyyymmdd")&amp;"_P"&amp;$C1675&amp;"_C"&amp;$F1675&amp;"_"&amp;TRIM(RIGHT(SUBSTITUTE(TRIM(SUBSTITUTE($L1675,CHAR(160)," "))," ",REPT(" ",60)),60))&amp;IF($P1675="","","-"&amp;TRIM(RIGHT(SUBSTITUTE(TRIM(SUBSTITUTE($P1675,CHAR(160)," "))," ",REPT(" ",60)),60)))&amp;IF($T1675="","","-"&amp;TRIM(RIGHT(SUBSTITUTE(TRIM(SUBSTITUTE($T1675,CHAR(160)," "))," ",REPT(" ",60)),60)))&amp;".jpg")</f>
        <v/>
      </c>
    </row>
    <row r="1676" ht="56" customHeight="1">
      <c r="A1676" s="252" t="n">
        <v>33146</v>
      </c>
      <c r="B1676" s="255" t="inlineStr">
        <is>
          <t>Tooheys 1000 30 September,1990</t>
        </is>
      </c>
      <c r="C1676" s="255" t="n">
        <v>16</v>
      </c>
      <c r="D1676" s="255" t="inlineStr">
        <is>
          <t>A</t>
        </is>
      </c>
      <c r="E1676" s="255" t="n">
        <v>14</v>
      </c>
      <c r="F1676" s="255" t="n">
        <v>34</v>
      </c>
      <c r="G1676" s="255" t="inlineStr">
        <is>
          <t>Ray Gulson</t>
        </is>
      </c>
      <c r="H1676" s="255" t="n"/>
      <c r="I1676" s="255" t="n"/>
      <c r="J1676" s="255" t="inlineStr">
        <is>
          <t>BMW 635CSi</t>
        </is>
      </c>
      <c r="K1676" s="255" t="inlineStr">
        <is>
          <t>3475 L6</t>
        </is>
      </c>
      <c r="L1676" s="255" t="inlineStr">
        <is>
          <t>Ray Gulson</t>
        </is>
      </c>
      <c r="M1676" s="255" t="inlineStr">
        <is>
          <t>AUS</t>
        </is>
      </c>
      <c r="N1676" s="695">
        <f>_xlfn.LET(_xlpm.d,_xlfn.XLOOKUP(L1676,'[1]Birth Dates'!$A:$A,'[1]Birth Dates'!$B:$B,"",0),IF(_xlpm.d=0,"",_xlpm.d))</f>
        <v/>
      </c>
      <c r="O1676" s="255">
        <f>IF(OR(N1676="",A1676="",NOT(ISNUMBER(N1676)),N1676&gt;A1676),"",DATEDIF(N1676,A1676,"Y")&amp;" years, "&amp;DATEDIF(N1676,A1676,"YM")&amp;" months, "&amp;DATEDIF(N1676,A1676,"MD")&amp;" days")</f>
        <v/>
      </c>
      <c r="P1676" s="255" t="inlineStr">
        <is>
          <t>Graham Gulson</t>
        </is>
      </c>
      <c r="Q1676" s="255" t="inlineStr">
        <is>
          <t>AUS</t>
        </is>
      </c>
      <c r="R1676" s="695">
        <f>_xlfn.LET(_xlpm.d,_xlfn.XLOOKUP(P1676,'[1]Birth Dates'!$A:$A,'[1]Birth Dates'!$B:$B,"",0),IF(_xlpm.d=0,"",_xlpm.d))</f>
        <v/>
      </c>
      <c r="S1676" s="255">
        <f>IF(OR(R1676="",A1676="",NOT(ISNUMBER(R1676)),R1676&gt;A1676),"",DATEDIF(R1676,A1676,"Y")&amp;" years, "&amp;DATEDIF(R1676,A1676,"YM")&amp;" months, "&amp;DATEDIF(R1676,A1676,"MD")&amp;" days")</f>
        <v/>
      </c>
      <c r="T1676" s="255" t="n"/>
      <c r="U1676" s="255" t="n"/>
      <c r="V1676" s="695">
        <f>_xlfn.LET(_xlpm.d,_xlfn.XLOOKUP(T1676,'[1]Birth Dates'!$A:$A,'[1]Birth Dates'!$B:$B,"",0),IF(_xlpm.d=0,"",_xlpm.d))</f>
        <v/>
      </c>
      <c r="W1676" s="255">
        <f>IF(OR(V1676="",A1676="",NOT(ISNUMBER(V1676)),V1676&gt;A1676),"",DATEDIF(V1676,A1676,"Y")&amp;" years, "&amp;DATEDIF(V1676,A1676,"YM")&amp;" months, "&amp;DATEDIF(V1676,A1676,"MD")&amp;" days")</f>
        <v/>
      </c>
      <c r="X1676" s="255" t="n"/>
      <c r="Y1676" s="255" t="n"/>
      <c r="Z1676" s="255" t="n"/>
      <c r="AA1676" s="255" t="n"/>
      <c r="AB1676" s="255" t="n">
        <v>43</v>
      </c>
      <c r="AC1676" s="255" t="n"/>
      <c r="AD1676" s="255" t="n"/>
      <c r="AE1676" s="579" t="inlineStr">
        <is>
          <t>2:31.8000</t>
        </is>
      </c>
      <c r="AF1676" s="418">
        <f>IF(OR(AE1676="",AE1676="",AE1676=0),"",6.213/(AE1676*24))</f>
        <v/>
      </c>
      <c r="AG1676" s="259" t="n"/>
      <c r="AH1676" s="579" t="inlineStr"/>
      <c r="AI1676" s="418">
        <f>IF(OR(AH1676="",AH1676="",AH1676=0),"",6.213/(AH1676*24))</f>
        <v/>
      </c>
      <c r="AJ1676" s="175">
        <f>IF(AND(ISNUMBER(AB1676),ISNUMBER(AG1676)),AB1676-AG1676,"")</f>
        <v/>
      </c>
      <c r="AK1676" s="255" t="n"/>
      <c r="AL1676" s="255" t="n">
        <v>147</v>
      </c>
      <c r="AM1676" s="526" t="inlineStr">
        <is>
          <t>::</t>
        </is>
      </c>
      <c r="AN1676" s="671">
        <f>IF(OR(AL1676="",AM1676="",AM1676=0),"",AL1676*6.213/(AM1676*24))</f>
        <v/>
      </c>
      <c r="AO1676" s="477">
        <f>IF(AND(AL1676=AL1675,AM1676&lt;&gt;"",AM1675&lt;&gt;""),AM1676-AM1675,"")</f>
        <v/>
      </c>
      <c r="AP1676" s="255" t="n"/>
      <c r="AQ1676" s="579" t="inlineStr"/>
      <c r="AR1676" s="439">
        <f>IF(OR(AQ1676="",AQ1676="",AQ1676=0),"",6.213/(AQ1676*24))</f>
        <v/>
      </c>
      <c r="AS1676" s="436">
        <f>IF(OR(NOT(ISNUMBER(C1676)),NOT(ISNUMBER(AB1676))),"",IF(AG1676&lt;&gt;"",AG1676,AB1676)-C1676)</f>
        <v/>
      </c>
      <c r="AT1676" s="260" t="n"/>
      <c r="AU1676" s="261">
        <f>IF($B1676="","",TEXT($A1676,"yyyymmdd")&amp;"_P"&amp;$C1676&amp;"_C"&amp;$F1676&amp;"_"&amp;TRIM(RIGHT(SUBSTITUTE(TRIM(SUBSTITUTE($L1676,CHAR(160)," "))," ",REPT(" ",60)),60))&amp;IF($P1676="","","-"&amp;TRIM(RIGHT(SUBSTITUTE(TRIM(SUBSTITUTE($P1676,CHAR(160)," "))," ",REPT(" ",60)),60)))&amp;IF($T1676="","","-"&amp;TRIM(RIGHT(SUBSTITUTE(TRIM(SUBSTITUTE($T1676,CHAR(160)," "))," ",REPT(" ",60)),60)))&amp;".jpg")</f>
        <v/>
      </c>
    </row>
    <row r="1677" ht="56" customHeight="1">
      <c r="A1677" s="252" t="n">
        <v>33146</v>
      </c>
      <c r="B1677" s="255" t="inlineStr">
        <is>
          <t>Tooheys 1000 30 September,1990</t>
        </is>
      </c>
      <c r="C1677" s="255" t="n">
        <v>17</v>
      </c>
      <c r="D1677" s="255" t="inlineStr">
        <is>
          <t>A</t>
        </is>
      </c>
      <c r="E1677" s="255" t="n">
        <v>15</v>
      </c>
      <c r="F1677" s="255" t="n">
        <v>13</v>
      </c>
      <c r="G1677" s="255" t="inlineStr">
        <is>
          <t>Bob Forbes Motorsport</t>
        </is>
      </c>
      <c r="H1677" s="255" t="n"/>
      <c r="I1677" s="255" t="n"/>
      <c r="J1677" s="255" t="inlineStr">
        <is>
          <t>Holden Commodore VL</t>
        </is>
      </c>
      <c r="K1677" s="255" t="inlineStr">
        <is>
          <t>4980 V8</t>
        </is>
      </c>
      <c r="L1677" s="255" t="inlineStr">
        <is>
          <t>Kevin Bartlett</t>
        </is>
      </c>
      <c r="M1677" s="255" t="inlineStr">
        <is>
          <t>AUS</t>
        </is>
      </c>
      <c r="N1677" s="695">
        <f>_xlfn.LET(_xlpm.d,_xlfn.XLOOKUP(L1677,'[1]Birth Dates'!$A:$A,'[1]Birth Dates'!$B:$B,"",0),IF(_xlpm.d=0,"",_xlpm.d))</f>
        <v/>
      </c>
      <c r="O1677" s="255">
        <f>IF(OR(N1677="",A1677="",NOT(ISNUMBER(N1677)),N1677&gt;A1677),"",DATEDIF(N1677,A1677,"Y")&amp;" years, "&amp;DATEDIF(N1677,A1677,"YM")&amp;" months, "&amp;DATEDIF(N1677,A1677,"MD")&amp;" days")</f>
        <v/>
      </c>
      <c r="P1677" s="255" t="inlineStr">
        <is>
          <t>Russell Ingall</t>
        </is>
      </c>
      <c r="Q1677" s="255" t="inlineStr">
        <is>
          <t>AUS</t>
        </is>
      </c>
      <c r="R1677" s="695">
        <f>_xlfn.LET(_xlpm.d,_xlfn.XLOOKUP(P1677,'[1]Birth Dates'!$A:$A,'[1]Birth Dates'!$B:$B,"",0),IF(_xlpm.d=0,"",_xlpm.d))</f>
        <v/>
      </c>
      <c r="S1677" s="255">
        <f>IF(OR(R1677="",A1677="",NOT(ISNUMBER(R1677)),R1677&gt;A1677),"",DATEDIF(R1677,A1677,"Y")&amp;" years, "&amp;DATEDIF(R1677,A1677,"YM")&amp;" months, "&amp;DATEDIF(R1677,A1677,"MD")&amp;" days")</f>
        <v/>
      </c>
      <c r="T1677" s="255" t="inlineStr">
        <is>
          <t>Rohan Onslow</t>
        </is>
      </c>
      <c r="U1677" s="255" t="inlineStr">
        <is>
          <t>AUS</t>
        </is>
      </c>
      <c r="V1677" s="695">
        <f>_xlfn.LET(_xlpm.d,_xlfn.XLOOKUP(T1677,'[1]Birth Dates'!$A:$A,'[1]Birth Dates'!$B:$B,"",0),IF(_xlpm.d=0,"",_xlpm.d))</f>
        <v/>
      </c>
      <c r="W1677" s="255">
        <f>IF(OR(V1677="",A1677="",NOT(ISNUMBER(V1677)),V1677&gt;A1677),"",DATEDIF(V1677,A1677,"Y")&amp;" years, "&amp;DATEDIF(V1677,A1677,"YM")&amp;" months, "&amp;DATEDIF(V1677,A1677,"MD")&amp;" days")</f>
        <v/>
      </c>
      <c r="X1677" s="255" t="n"/>
      <c r="Y1677" s="255" t="n"/>
      <c r="Z1677" s="255" t="n"/>
      <c r="AA1677" s="255" t="n"/>
      <c r="AB1677" s="255" t="n">
        <v>24</v>
      </c>
      <c r="AC1677" s="255" t="n"/>
      <c r="AD1677" s="255" t="n"/>
      <c r="AE1677" s="579" t="inlineStr">
        <is>
          <t>2:21.4800</t>
        </is>
      </c>
      <c r="AF1677" s="418">
        <f>IF(OR(AE1677="",AE1677="",AE1677=0),"",6.213/(AE1677*24))</f>
        <v/>
      </c>
      <c r="AG1677" s="259" t="n"/>
      <c r="AH1677" s="579" t="inlineStr"/>
      <c r="AI1677" s="418">
        <f>IF(OR(AH1677="",AH1677="",AH1677=0),"",6.213/(AH1677*24))</f>
        <v/>
      </c>
      <c r="AJ1677" s="175">
        <f>IF(AND(ISNUMBER(AB1677),ISNUMBER(AG1677)),AB1677-AG1677,"")</f>
        <v/>
      </c>
      <c r="AK1677" s="255" t="n"/>
      <c r="AL1677" s="255" t="n">
        <v>146</v>
      </c>
      <c r="AM1677" s="526" t="inlineStr">
        <is>
          <t>::</t>
        </is>
      </c>
      <c r="AN1677" s="671">
        <f>IF(OR(AL1677="",AM1677="",AM1677=0),"",AL1677*6.213/(AM1677*24))</f>
        <v/>
      </c>
      <c r="AO1677" s="477">
        <f>IF(AND(AL1677=AL1676,AM1677&lt;&gt;"",AM1676&lt;&gt;""),AM1677-AM1676,"")</f>
        <v/>
      </c>
      <c r="AP1677" s="255" t="n"/>
      <c r="AQ1677" s="579" t="inlineStr"/>
      <c r="AR1677" s="439">
        <f>IF(OR(AQ1677="",AQ1677="",AQ1677=0),"",6.213/(AQ1677*24))</f>
        <v/>
      </c>
      <c r="AS1677" s="436">
        <f>IF(OR(NOT(ISNUMBER(C1677)),NOT(ISNUMBER(AB1677))),"",IF(AG1677&lt;&gt;"",AG1677,AB1677)-C1677)</f>
        <v/>
      </c>
      <c r="AT1677" s="260" t="n"/>
      <c r="AU1677" s="261">
        <f>IF($B1677="","",TEXT($A1677,"yyyymmdd")&amp;"_P"&amp;$C1677&amp;"_C"&amp;$F1677&amp;"_"&amp;TRIM(RIGHT(SUBSTITUTE(TRIM(SUBSTITUTE($L1677,CHAR(160)," "))," ",REPT(" ",60)),60))&amp;IF($P1677="","","-"&amp;TRIM(RIGHT(SUBSTITUTE(TRIM(SUBSTITUTE($P1677,CHAR(160)," "))," ",REPT(" ",60)),60)))&amp;IF($T1677="","","-"&amp;TRIM(RIGHT(SUBSTITUTE(TRIM(SUBSTITUTE($T1677,CHAR(160)," "))," ",REPT(" ",60)),60)))&amp;".jpg")</f>
        <v/>
      </c>
    </row>
    <row r="1678" ht="56" customHeight="1">
      <c r="A1678" s="252" t="n">
        <v>33146</v>
      </c>
      <c r="B1678" s="255" t="inlineStr">
        <is>
          <t>Tooheys 1000 30 September,1990</t>
        </is>
      </c>
      <c r="C1678" s="255" t="n">
        <v>18</v>
      </c>
      <c r="D1678" s="255" t="inlineStr">
        <is>
          <t>A</t>
        </is>
      </c>
      <c r="E1678" s="255" t="n">
        <v>16</v>
      </c>
      <c r="F1678" s="255" t="n">
        <v>1</v>
      </c>
      <c r="G1678" s="255" t="inlineStr">
        <is>
          <t>Nissan Motorsport Australia</t>
        </is>
      </c>
      <c r="H1678" s="255" t="n"/>
      <c r="I1678" s="255" t="n"/>
      <c r="J1678" s="255" t="inlineStr">
        <is>
          <t>Nissan GT-R</t>
        </is>
      </c>
      <c r="K1678" s="255" t="inlineStr">
        <is>
          <t>2568 tc L6</t>
        </is>
      </c>
      <c r="L1678" s="255" t="inlineStr">
        <is>
          <t>Jim Richards</t>
        </is>
      </c>
      <c r="M1678" s="255" t="inlineStr">
        <is>
          <t>NZL</t>
        </is>
      </c>
      <c r="N1678" s="695">
        <f>_xlfn.LET(_xlpm.d,_xlfn.XLOOKUP(L1678,'[1]Birth Dates'!$A:$A,'[1]Birth Dates'!$B:$B,"",0),IF(_xlpm.d=0,"",_xlpm.d))</f>
        <v/>
      </c>
      <c r="O1678" s="255">
        <f>IF(OR(N1678="",A1678="",NOT(ISNUMBER(N1678)),N1678&gt;A1678),"",DATEDIF(N1678,A1678,"Y")&amp;" years, "&amp;DATEDIF(N1678,A1678,"YM")&amp;" months, "&amp;DATEDIF(N1678,A1678,"MD")&amp;" days")</f>
        <v/>
      </c>
      <c r="P1678" s="255" t="inlineStr">
        <is>
          <t>Mark Skaife</t>
        </is>
      </c>
      <c r="Q1678" s="255" t="inlineStr">
        <is>
          <t>AUS</t>
        </is>
      </c>
      <c r="R1678" s="695">
        <f>_xlfn.LET(_xlpm.d,_xlfn.XLOOKUP(P1678,'[1]Birth Dates'!$A:$A,'[1]Birth Dates'!$B:$B,"",0),IF(_xlpm.d=0,"",_xlpm.d))</f>
        <v/>
      </c>
      <c r="S1678" s="255">
        <f>IF(OR(R1678="",A1678="",NOT(ISNUMBER(R1678)),R1678&gt;A1678),"",DATEDIF(R1678,A1678,"Y")&amp;" years, "&amp;DATEDIF(R1678,A1678,"YM")&amp;" months, "&amp;DATEDIF(R1678,A1678,"MD")&amp;" days")</f>
        <v/>
      </c>
      <c r="T1678" s="255" t="n"/>
      <c r="U1678" s="255" t="n"/>
      <c r="V1678" s="695">
        <f>_xlfn.LET(_xlpm.d,_xlfn.XLOOKUP(T1678,'[1]Birth Dates'!$A:$A,'[1]Birth Dates'!$B:$B,"",0),IF(_xlpm.d=0,"",_xlpm.d))</f>
        <v/>
      </c>
      <c r="W1678" s="255">
        <f>IF(OR(V1678="",A1678="",NOT(ISNUMBER(V1678)),V1678&gt;A1678),"",DATEDIF(V1678,A1678,"Y")&amp;" years, "&amp;DATEDIF(V1678,A1678,"YM")&amp;" months, "&amp;DATEDIF(V1678,A1678,"MD")&amp;" days")</f>
        <v/>
      </c>
      <c r="X1678" s="255" t="n"/>
      <c r="Y1678" s="255" t="n"/>
      <c r="Z1678" s="255" t="n"/>
      <c r="AA1678" s="255" t="n"/>
      <c r="AB1678" s="255" t="n">
        <v>11</v>
      </c>
      <c r="AC1678" s="255" t="n"/>
      <c r="AD1678" s="255" t="n"/>
      <c r="AE1678" s="579" t="inlineStr">
        <is>
          <t>2:15.6600</t>
        </is>
      </c>
      <c r="AF1678" s="418">
        <f>IF(OR(AE1678="",AE1678="",AE1678=0),"",6.213/(AE1678*24))</f>
        <v/>
      </c>
      <c r="AG1678" s="259" t="n"/>
      <c r="AH1678" s="579" t="inlineStr"/>
      <c r="AI1678" s="418">
        <f>IF(OR(AH1678="",AH1678="",AH1678=0),"",6.213/(AH1678*24))</f>
        <v/>
      </c>
      <c r="AJ1678" s="175">
        <f>IF(AND(ISNUMBER(AB1678),ISNUMBER(AG1678)),AB1678-AG1678,"")</f>
        <v/>
      </c>
      <c r="AK1678" s="255" t="n"/>
      <c r="AL1678" s="255" t="n">
        <v>146</v>
      </c>
      <c r="AM1678" s="526" t="inlineStr">
        <is>
          <t>::</t>
        </is>
      </c>
      <c r="AN1678" s="671">
        <f>IF(OR(AL1678="",AM1678="",AM1678=0),"",AL1678*6.213/(AM1678*24))</f>
        <v/>
      </c>
      <c r="AO1678" s="477">
        <f>IF(AND(AL1678=AL1677,AM1678&lt;&gt;"",AM1677&lt;&gt;""),AM1678-AM1677,"")</f>
        <v/>
      </c>
      <c r="AP1678" s="255" t="n"/>
      <c r="AQ1678" s="579" t="inlineStr"/>
      <c r="AR1678" s="439">
        <f>IF(OR(AQ1678="",AQ1678="",AQ1678=0),"",6.213/(AQ1678*24))</f>
        <v/>
      </c>
      <c r="AS1678" s="436">
        <f>IF(OR(NOT(ISNUMBER(C1678)),NOT(ISNUMBER(AB1678))),"",IF(AG1678&lt;&gt;"",AG1678,AB1678)-C1678)</f>
        <v/>
      </c>
      <c r="AT1678" s="260" t="n"/>
      <c r="AU1678" s="261">
        <f>IF($B1678="","",TEXT($A1678,"yyyymmdd")&amp;"_P"&amp;$C1678&amp;"_C"&amp;$F1678&amp;"_"&amp;TRIM(RIGHT(SUBSTITUTE(TRIM(SUBSTITUTE($L1678,CHAR(160)," "))," ",REPT(" ",60)),60))&amp;IF($P1678="","","-"&amp;TRIM(RIGHT(SUBSTITUTE(TRIM(SUBSTITUTE($P1678,CHAR(160)," "))," ",REPT(" ",60)),60)))&amp;IF($T1678="","","-"&amp;TRIM(RIGHT(SUBSTITUTE(TRIM(SUBSTITUTE($T1678,CHAR(160)," "))," ",REPT(" ",60)),60)))&amp;".jpg")</f>
        <v/>
      </c>
    </row>
    <row r="1679" ht="56" customHeight="1">
      <c r="A1679" s="252" t="n">
        <v>33146</v>
      </c>
      <c r="B1679" s="255" t="inlineStr">
        <is>
          <t>Tooheys 1000 30 September,1990</t>
        </is>
      </c>
      <c r="C1679" s="255" t="n">
        <v>19</v>
      </c>
      <c r="D1679" s="255" t="inlineStr">
        <is>
          <t>A</t>
        </is>
      </c>
      <c r="E1679" s="255" t="n">
        <v>17</v>
      </c>
      <c r="F1679" s="255" t="n">
        <v>12</v>
      </c>
      <c r="G1679" s="255" t="inlineStr">
        <is>
          <t>Ray Lintott</t>
        </is>
      </c>
      <c r="H1679" s="255" t="n"/>
      <c r="I1679" s="255" t="n"/>
      <c r="J1679" s="255" t="inlineStr">
        <is>
          <t>Ford Sierra RS500</t>
        </is>
      </c>
      <c r="K1679" s="255" t="inlineStr">
        <is>
          <t>1993 tc L4</t>
        </is>
      </c>
      <c r="L1679" s="255" t="inlineStr">
        <is>
          <t>Ray Lintott</t>
        </is>
      </c>
      <c r="M1679" s="255" t="inlineStr">
        <is>
          <t>AUS</t>
        </is>
      </c>
      <c r="N1679" s="695">
        <f>_xlfn.LET(_xlpm.d,_xlfn.XLOOKUP(L1679,'[1]Birth Dates'!$A:$A,'[1]Birth Dates'!$B:$B,"",0),IF(_xlpm.d=0,"",_xlpm.d))</f>
        <v/>
      </c>
      <c r="O1679" s="255">
        <f>IF(OR(N1679="",A1679="",NOT(ISNUMBER(N1679)),N1679&gt;A1679),"",DATEDIF(N1679,A1679,"Y")&amp;" years, "&amp;DATEDIF(N1679,A1679,"YM")&amp;" months, "&amp;DATEDIF(N1679,A1679,"MD")&amp;" days")</f>
        <v/>
      </c>
      <c r="P1679" s="255" t="inlineStr">
        <is>
          <t>Garry Rush</t>
        </is>
      </c>
      <c r="Q1679" s="255" t="inlineStr">
        <is>
          <t>AUS</t>
        </is>
      </c>
      <c r="R1679" s="695">
        <f>_xlfn.LET(_xlpm.d,_xlfn.XLOOKUP(P1679,'[1]Birth Dates'!$A:$A,'[1]Birth Dates'!$B:$B,"",0),IF(_xlpm.d=0,"",_xlpm.d))</f>
        <v/>
      </c>
      <c r="S1679" s="255">
        <f>IF(OR(R1679="",A1679="",NOT(ISNUMBER(R1679)),R1679&gt;A1679),"",DATEDIF(R1679,A1679,"Y")&amp;" years, "&amp;DATEDIF(R1679,A1679,"YM")&amp;" months, "&amp;DATEDIF(R1679,A1679,"MD")&amp;" days")</f>
        <v/>
      </c>
      <c r="T1679" s="255" t="inlineStr">
        <is>
          <t>Terry Shiel</t>
        </is>
      </c>
      <c r="U1679" s="255" t="inlineStr">
        <is>
          <t>AUS</t>
        </is>
      </c>
      <c r="V1679" s="695">
        <f>_xlfn.LET(_xlpm.d,_xlfn.XLOOKUP(T1679,'[1]Birth Dates'!$A:$A,'[1]Birth Dates'!$B:$B,"",0),IF(_xlpm.d=0,"",_xlpm.d))</f>
        <v/>
      </c>
      <c r="W1679" s="255">
        <f>IF(OR(V1679="",A1679="",NOT(ISNUMBER(V1679)),V1679&gt;A1679),"",DATEDIF(V1679,A1679,"Y")&amp;" years, "&amp;DATEDIF(V1679,A1679,"YM")&amp;" months, "&amp;DATEDIF(V1679,A1679,"MD")&amp;" days")</f>
        <v/>
      </c>
      <c r="X1679" s="255" t="n"/>
      <c r="Y1679" s="255" t="n"/>
      <c r="Z1679" s="255" t="n"/>
      <c r="AA1679" s="255" t="n"/>
      <c r="AB1679" s="255" t="n">
        <v>19</v>
      </c>
      <c r="AC1679" s="255" t="n"/>
      <c r="AD1679" s="255" t="n"/>
      <c r="AE1679" s="579" t="inlineStr">
        <is>
          <t>2:20.2800</t>
        </is>
      </c>
      <c r="AF1679" s="418">
        <f>IF(OR(AE1679="",AE1679="",AE1679=0),"",6.213/(AE1679*24))</f>
        <v/>
      </c>
      <c r="AG1679" s="259" t="n"/>
      <c r="AH1679" s="579" t="inlineStr"/>
      <c r="AI1679" s="418">
        <f>IF(OR(AH1679="",AH1679="",AH1679=0),"",6.213/(AH1679*24))</f>
        <v/>
      </c>
      <c r="AJ1679" s="175">
        <f>IF(AND(ISNUMBER(AB1679),ISNUMBER(AG1679)),AB1679-AG1679,"")</f>
        <v/>
      </c>
      <c r="AK1679" s="255" t="n"/>
      <c r="AL1679" s="255" t="n">
        <v>143</v>
      </c>
      <c r="AM1679" s="526" t="inlineStr">
        <is>
          <t>::</t>
        </is>
      </c>
      <c r="AN1679" s="671">
        <f>IF(OR(AL1679="",AM1679="",AM1679=0),"",AL1679*6.213/(AM1679*24))</f>
        <v/>
      </c>
      <c r="AO1679" s="477">
        <f>IF(AND(AL1679=AL1678,AM1679&lt;&gt;"",AM1678&lt;&gt;""),AM1679-AM1678,"")</f>
        <v/>
      </c>
      <c r="AP1679" s="255" t="n"/>
      <c r="AQ1679" s="579" t="inlineStr"/>
      <c r="AR1679" s="439">
        <f>IF(OR(AQ1679="",AQ1679="",AQ1679=0),"",6.213/(AQ1679*24))</f>
        <v/>
      </c>
      <c r="AS1679" s="436">
        <f>IF(OR(NOT(ISNUMBER(C1679)),NOT(ISNUMBER(AB1679))),"",IF(AG1679&lt;&gt;"",AG1679,AB1679)-C1679)</f>
        <v/>
      </c>
      <c r="AT1679" s="260" t="n"/>
      <c r="AU1679" s="261">
        <f>IF($B1679="","",TEXT($A1679,"yyyymmdd")&amp;"_P"&amp;$C1679&amp;"_C"&amp;$F1679&amp;"_"&amp;TRIM(RIGHT(SUBSTITUTE(TRIM(SUBSTITUTE($L1679,CHAR(160)," "))," ",REPT(" ",60)),60))&amp;IF($P1679="","","-"&amp;TRIM(RIGHT(SUBSTITUTE(TRIM(SUBSTITUTE($P1679,CHAR(160)," "))," ",REPT(" ",60)),60)))&amp;IF($T1679="","","-"&amp;TRIM(RIGHT(SUBSTITUTE(TRIM(SUBSTITUTE($T1679,CHAR(160)," "))," ",REPT(" ",60)),60)))&amp;".jpg")</f>
        <v/>
      </c>
    </row>
    <row r="1680" ht="56" customHeight="1">
      <c r="A1680" s="252" t="n">
        <v>33146</v>
      </c>
      <c r="B1680" s="255" t="inlineStr">
        <is>
          <t>Tooheys 1000 30 September,1990</t>
        </is>
      </c>
      <c r="C1680" s="255" t="n">
        <v>20</v>
      </c>
      <c r="D1680" s="255" t="inlineStr">
        <is>
          <t>A</t>
        </is>
      </c>
      <c r="E1680" s="255" t="n">
        <v>18</v>
      </c>
      <c r="F1680" s="255" t="n">
        <v>46</v>
      </c>
      <c r="G1680" s="255" t="inlineStr">
        <is>
          <t>Garry Willmington Performance</t>
        </is>
      </c>
      <c r="H1680" s="255" t="n"/>
      <c r="I1680" s="255" t="n"/>
      <c r="J1680" s="255" t="inlineStr">
        <is>
          <t>Toyota Supra</t>
        </is>
      </c>
      <c r="K1680" s="255" t="inlineStr">
        <is>
          <t>2954 tc L6</t>
        </is>
      </c>
      <c r="L1680" s="255" t="inlineStr">
        <is>
          <t>Garry Willmington</t>
        </is>
      </c>
      <c r="M1680" s="255" t="inlineStr">
        <is>
          <t>AUS</t>
        </is>
      </c>
      <c r="N1680" s="695">
        <f>_xlfn.LET(_xlpm.d,_xlfn.XLOOKUP(L1680,'[1]Birth Dates'!$A:$A,'[1]Birth Dates'!$B:$B,"",0),IF(_xlpm.d=0,"",_xlpm.d))</f>
        <v/>
      </c>
      <c r="O1680" s="255">
        <f>IF(OR(N1680="",A1680="",NOT(ISNUMBER(N1680)),N1680&gt;A1680),"",DATEDIF(N1680,A1680,"Y")&amp;" years, "&amp;DATEDIF(N1680,A1680,"YM")&amp;" months, "&amp;DATEDIF(N1680,A1680,"MD")&amp;" days")</f>
        <v/>
      </c>
      <c r="P1680" s="255" t="inlineStr">
        <is>
          <t>Bryan Thomson</t>
        </is>
      </c>
      <c r="Q1680" s="255" t="inlineStr">
        <is>
          <t>AUS</t>
        </is>
      </c>
      <c r="R1680" s="695">
        <f>_xlfn.LET(_xlpm.d,_xlfn.XLOOKUP(P1680,'[1]Birth Dates'!$A:$A,'[1]Birth Dates'!$B:$B,"",0),IF(_xlpm.d=0,"",_xlpm.d))</f>
        <v/>
      </c>
      <c r="S1680" s="255">
        <f>IF(OR(R1680="",A1680="",NOT(ISNUMBER(R1680)),R1680&gt;A1680),"",DATEDIF(R1680,A1680,"Y")&amp;" years, "&amp;DATEDIF(R1680,A1680,"YM")&amp;" months, "&amp;DATEDIF(R1680,A1680,"MD")&amp;" days")</f>
        <v/>
      </c>
      <c r="T1680" s="255" t="n"/>
      <c r="U1680" s="255" t="n"/>
      <c r="V1680" s="695">
        <f>_xlfn.LET(_xlpm.d,_xlfn.XLOOKUP(T1680,'[1]Birth Dates'!$A:$A,'[1]Birth Dates'!$B:$B,"",0),IF(_xlpm.d=0,"",_xlpm.d))</f>
        <v/>
      </c>
      <c r="W1680" s="255">
        <f>IF(OR(V1680="",A1680="",NOT(ISNUMBER(V1680)),V1680&gt;A1680),"",DATEDIF(V1680,A1680,"Y")&amp;" years, "&amp;DATEDIF(V1680,A1680,"YM")&amp;" months, "&amp;DATEDIF(V1680,A1680,"MD")&amp;" days")</f>
        <v/>
      </c>
      <c r="X1680" s="255" t="n"/>
      <c r="Y1680" s="255" t="n"/>
      <c r="Z1680" s="255" t="n"/>
      <c r="AA1680" s="255" t="n"/>
      <c r="AB1680" s="255" t="n">
        <v>40</v>
      </c>
      <c r="AC1680" s="255" t="n"/>
      <c r="AD1680" s="255" t="n"/>
      <c r="AE1680" s="579" t="inlineStr">
        <is>
          <t>2:29.9200</t>
        </is>
      </c>
      <c r="AF1680" s="418">
        <f>IF(OR(AE1680="",AE1680="",AE1680=0),"",6.213/(AE1680*24))</f>
        <v/>
      </c>
      <c r="AG1680" s="259" t="n"/>
      <c r="AH1680" s="579" t="inlineStr"/>
      <c r="AI1680" s="418">
        <f>IF(OR(AH1680="",AH1680="",AH1680=0),"",6.213/(AH1680*24))</f>
        <v/>
      </c>
      <c r="AJ1680" s="175">
        <f>IF(AND(ISNUMBER(AB1680),ISNUMBER(AG1680)),AB1680-AG1680,"")</f>
        <v/>
      </c>
      <c r="AK1680" s="255" t="n"/>
      <c r="AL1680" s="255" t="n">
        <v>143</v>
      </c>
      <c r="AM1680" s="526" t="inlineStr">
        <is>
          <t>::</t>
        </is>
      </c>
      <c r="AN1680" s="671">
        <f>IF(OR(AL1680="",AM1680="",AM1680=0),"",AL1680*6.213/(AM1680*24))</f>
        <v/>
      </c>
      <c r="AO1680" s="477">
        <f>IF(AND(AL1680=AL1679,AM1680&lt;&gt;"",AM1679&lt;&gt;""),AM1680-AM1679,"")</f>
        <v/>
      </c>
      <c r="AP1680" s="255" t="n"/>
      <c r="AQ1680" s="579" t="inlineStr"/>
      <c r="AR1680" s="439">
        <f>IF(OR(AQ1680="",AQ1680="",AQ1680=0),"",6.213/(AQ1680*24))</f>
        <v/>
      </c>
      <c r="AS1680" s="436">
        <f>IF(OR(NOT(ISNUMBER(C1680)),NOT(ISNUMBER(AB1680))),"",IF(AG1680&lt;&gt;"",AG1680,AB1680)-C1680)</f>
        <v/>
      </c>
      <c r="AT1680" s="260" t="n"/>
      <c r="AU1680" s="261">
        <f>IF($B1680="","",TEXT($A1680,"yyyymmdd")&amp;"_P"&amp;$C1680&amp;"_C"&amp;$F1680&amp;"_"&amp;TRIM(RIGHT(SUBSTITUTE(TRIM(SUBSTITUTE($L1680,CHAR(160)," "))," ",REPT(" ",60)),60))&amp;IF($P1680="","","-"&amp;TRIM(RIGHT(SUBSTITUTE(TRIM(SUBSTITUTE($P1680,CHAR(160)," "))," ",REPT(" ",60)),60)))&amp;IF($T1680="","","-"&amp;TRIM(RIGHT(SUBSTITUTE(TRIM(SUBSTITUTE($T1680,CHAR(160)," "))," ",REPT(" ",60)),60)))&amp;".jpg")</f>
        <v/>
      </c>
    </row>
    <row r="1681" ht="56" customHeight="1">
      <c r="A1681" s="252" t="n">
        <v>33146</v>
      </c>
      <c r="B1681" s="255" t="inlineStr">
        <is>
          <t>Tooheys 1000 30 September,1990</t>
        </is>
      </c>
      <c r="C1681" s="255" t="n">
        <v>21</v>
      </c>
      <c r="D1681" s="255" t="inlineStr">
        <is>
          <t>A</t>
        </is>
      </c>
      <c r="E1681" s="255" t="n">
        <v>19</v>
      </c>
      <c r="F1681" s="255" t="n">
        <v>43</v>
      </c>
      <c r="G1681" s="255" t="inlineStr">
        <is>
          <t>Brian Callaghan</t>
        </is>
      </c>
      <c r="H1681" s="255" t="n"/>
      <c r="I1681" s="255" t="n"/>
      <c r="J1681" s="255" t="inlineStr">
        <is>
          <t>Holden Commodore VL</t>
        </is>
      </c>
      <c r="K1681" s="255" t="inlineStr">
        <is>
          <t>4980 V8</t>
        </is>
      </c>
      <c r="L1681" s="255" t="inlineStr">
        <is>
          <t>Brian Callaghan Jr</t>
        </is>
      </c>
      <c r="M1681" s="255" t="inlineStr">
        <is>
          <t>AUS</t>
        </is>
      </c>
      <c r="N1681" s="695">
        <f>_xlfn.LET(_xlpm.d,_xlfn.XLOOKUP(L1681,'[1]Birth Dates'!$A:$A,'[1]Birth Dates'!$B:$B,"",0),IF(_xlpm.d=0,"",_xlpm.d))</f>
        <v/>
      </c>
      <c r="O1681" s="255">
        <f>IF(OR(N1681="",A1681="",NOT(ISNUMBER(N1681)),N1681&gt;A1681),"",DATEDIF(N1681,A1681,"Y")&amp;" years, "&amp;DATEDIF(N1681,A1681,"YM")&amp;" months, "&amp;DATEDIF(N1681,A1681,"MD")&amp;" days")</f>
        <v/>
      </c>
      <c r="P1681" s="255" t="inlineStr">
        <is>
          <t>John Gerwald</t>
        </is>
      </c>
      <c r="Q1681" s="255" t="inlineStr">
        <is>
          <t>AUS</t>
        </is>
      </c>
      <c r="R1681" s="695">
        <f>_xlfn.LET(_xlpm.d,_xlfn.XLOOKUP(P1681,'[1]Birth Dates'!$A:$A,'[1]Birth Dates'!$B:$B,"",0),IF(_xlpm.d=0,"",_xlpm.d))</f>
        <v/>
      </c>
      <c r="S1681" s="255">
        <f>IF(OR(R1681="",A1681="",NOT(ISNUMBER(R1681)),R1681&gt;A1681),"",DATEDIF(R1681,A1681,"Y")&amp;" years, "&amp;DATEDIF(R1681,A1681,"YM")&amp;" months, "&amp;DATEDIF(R1681,A1681,"MD")&amp;" days")</f>
        <v/>
      </c>
      <c r="T1681" s="255" t="inlineStr">
        <is>
          <t>Jason Bargwanna</t>
        </is>
      </c>
      <c r="U1681" s="255" t="inlineStr">
        <is>
          <t>AUS</t>
        </is>
      </c>
      <c r="V1681" s="695">
        <f>_xlfn.LET(_xlpm.d,_xlfn.XLOOKUP(T1681,'[1]Birth Dates'!$A:$A,'[1]Birth Dates'!$B:$B,"",0),IF(_xlpm.d=0,"",_xlpm.d))</f>
        <v/>
      </c>
      <c r="W1681" s="255">
        <f>IF(OR(V1681="",A1681="",NOT(ISNUMBER(V1681)),V1681&gt;A1681),"",DATEDIF(V1681,A1681,"Y")&amp;" years, "&amp;DATEDIF(V1681,A1681,"YM")&amp;" months, "&amp;DATEDIF(V1681,A1681,"MD")&amp;" days")</f>
        <v/>
      </c>
      <c r="X1681" s="255" t="n"/>
      <c r="Y1681" s="255" t="n"/>
      <c r="Z1681" s="255" t="n"/>
      <c r="AA1681" s="255" t="n"/>
      <c r="AB1681" s="255" t="n">
        <v>41</v>
      </c>
      <c r="AC1681" s="255" t="n"/>
      <c r="AD1681" s="255" t="n"/>
      <c r="AE1681" s="579" t="inlineStr">
        <is>
          <t>2:30.4600</t>
        </is>
      </c>
      <c r="AF1681" s="418">
        <f>IF(OR(AE1681="",AE1681="",AE1681=0),"",6.213/(AE1681*24))</f>
        <v/>
      </c>
      <c r="AG1681" s="259" t="n"/>
      <c r="AH1681" s="579" t="inlineStr"/>
      <c r="AI1681" s="418">
        <f>IF(OR(AH1681="",AH1681="",AH1681=0),"",6.213/(AH1681*24))</f>
        <v/>
      </c>
      <c r="AJ1681" s="175">
        <f>IF(AND(ISNUMBER(AB1681),ISNUMBER(AG1681)),AB1681-AG1681,"")</f>
        <v/>
      </c>
      <c r="AK1681" s="255" t="n"/>
      <c r="AL1681" s="255" t="n">
        <v>143</v>
      </c>
      <c r="AM1681" s="526" t="inlineStr">
        <is>
          <t>::</t>
        </is>
      </c>
      <c r="AN1681" s="671">
        <f>IF(OR(AL1681="",AM1681="",AM1681=0),"",AL1681*6.213/(AM1681*24))</f>
        <v/>
      </c>
      <c r="AO1681" s="477">
        <f>IF(AND(AL1681=AL1680,AM1681&lt;&gt;"",AM1680&lt;&gt;""),AM1681-AM1680,"")</f>
        <v/>
      </c>
      <c r="AP1681" s="255" t="n"/>
      <c r="AQ1681" s="579" t="inlineStr"/>
      <c r="AR1681" s="439">
        <f>IF(OR(AQ1681="",AQ1681="",AQ1681=0),"",6.213/(AQ1681*24))</f>
        <v/>
      </c>
      <c r="AS1681" s="436">
        <f>IF(OR(NOT(ISNUMBER(C1681)),NOT(ISNUMBER(AB1681))),"",IF(AG1681&lt;&gt;"",AG1681,AB1681)-C1681)</f>
        <v/>
      </c>
      <c r="AT1681" s="260" t="n"/>
      <c r="AU1681" s="261">
        <f>IF($B1681="","",TEXT($A1681,"yyyymmdd")&amp;"_P"&amp;$C1681&amp;"_C"&amp;$F1681&amp;"_"&amp;TRIM(RIGHT(SUBSTITUTE(TRIM(SUBSTITUTE($L1681,CHAR(160)," "))," ",REPT(" ",60)),60))&amp;IF($P1681="","","-"&amp;TRIM(RIGHT(SUBSTITUTE(TRIM(SUBSTITUTE($P1681,CHAR(160)," "))," ",REPT(" ",60)),60)))&amp;IF($T1681="","","-"&amp;TRIM(RIGHT(SUBSTITUTE(TRIM(SUBSTITUTE($T1681,CHAR(160)," "))," ",REPT(" ",60)),60)))&amp;".jpg")</f>
        <v/>
      </c>
    </row>
    <row r="1682" ht="56" customHeight="1">
      <c r="A1682" s="252" t="n">
        <v>33146</v>
      </c>
      <c r="B1682" s="255" t="inlineStr">
        <is>
          <t>Tooheys 1000 30 September,1990</t>
        </is>
      </c>
      <c r="C1682" s="255" t="n">
        <v>22</v>
      </c>
      <c r="D1682" s="255" t="inlineStr">
        <is>
          <t>C</t>
        </is>
      </c>
      <c r="E1682" s="255" t="n">
        <v>1</v>
      </c>
      <c r="F1682" s="255" t="n">
        <v>78</v>
      </c>
      <c r="G1682" s="255" t="inlineStr">
        <is>
          <t>Phoenix Motorsport</t>
        </is>
      </c>
      <c r="H1682" s="255" t="n"/>
      <c r="I1682" s="255" t="n"/>
      <c r="J1682" s="255" t="inlineStr">
        <is>
          <t>Toyota Corolla</t>
        </is>
      </c>
      <c r="K1682" s="255" t="inlineStr">
        <is>
          <t>1587 L4</t>
        </is>
      </c>
      <c r="L1682" s="255" t="inlineStr">
        <is>
          <t>Geoff Full</t>
        </is>
      </c>
      <c r="M1682" s="255" t="inlineStr">
        <is>
          <t>AUS</t>
        </is>
      </c>
      <c r="N1682" s="695">
        <f>_xlfn.LET(_xlpm.d,_xlfn.XLOOKUP(L1682,'[1]Birth Dates'!$A:$A,'[1]Birth Dates'!$B:$B,"",0),IF(_xlpm.d=0,"",_xlpm.d))</f>
        <v/>
      </c>
      <c r="O1682" s="255">
        <f>IF(OR(N1682="",A1682="",NOT(ISNUMBER(N1682)),N1682&gt;A1682),"",DATEDIF(N1682,A1682,"Y")&amp;" years, "&amp;DATEDIF(N1682,A1682,"YM")&amp;" months, "&amp;DATEDIF(N1682,A1682,"MD")&amp;" days")</f>
        <v/>
      </c>
      <c r="P1682" s="255" t="inlineStr">
        <is>
          <t>David Ratcliff</t>
        </is>
      </c>
      <c r="Q1682" s="255" t="inlineStr">
        <is>
          <t>AUS</t>
        </is>
      </c>
      <c r="R1682" s="695">
        <f>_xlfn.LET(_xlpm.d,_xlfn.XLOOKUP(P1682,'[1]Birth Dates'!$A:$A,'[1]Birth Dates'!$B:$B,"",0),IF(_xlpm.d=0,"",_xlpm.d))</f>
        <v/>
      </c>
      <c r="S1682" s="255">
        <f>IF(OR(R1682="",A1682="",NOT(ISNUMBER(R1682)),R1682&gt;A1682),"",DATEDIF(R1682,A1682,"Y")&amp;" years, "&amp;DATEDIF(R1682,A1682,"YM")&amp;" months, "&amp;DATEDIF(R1682,A1682,"MD")&amp;" days")</f>
        <v/>
      </c>
      <c r="T1682" s="255" t="n"/>
      <c r="U1682" s="255" t="n"/>
      <c r="V1682" s="695">
        <f>_xlfn.LET(_xlpm.d,_xlfn.XLOOKUP(T1682,'[1]Birth Dates'!$A:$A,'[1]Birth Dates'!$B:$B,"",0),IF(_xlpm.d=0,"",_xlpm.d))</f>
        <v/>
      </c>
      <c r="W1682" s="255">
        <f>IF(OR(V1682="",A1682="",NOT(ISNUMBER(V1682)),V1682&gt;A1682),"",DATEDIF(V1682,A1682,"Y")&amp;" years, "&amp;DATEDIF(V1682,A1682,"YM")&amp;" months, "&amp;DATEDIF(V1682,A1682,"MD")&amp;" days")</f>
        <v/>
      </c>
      <c r="X1682" s="255" t="n"/>
      <c r="Y1682" s="255" t="n"/>
      <c r="Z1682" s="255" t="n"/>
      <c r="AA1682" s="255" t="n"/>
      <c r="AB1682" s="255" t="n">
        <v>49</v>
      </c>
      <c r="AC1682" s="255" t="n"/>
      <c r="AD1682" s="255" t="n"/>
      <c r="AE1682" s="579" t="inlineStr">
        <is>
          <t>2:37.3200</t>
        </is>
      </c>
      <c r="AF1682" s="418">
        <f>IF(OR(AE1682="",AE1682="",AE1682=0),"",6.213/(AE1682*24))</f>
        <v/>
      </c>
      <c r="AG1682" s="259" t="n"/>
      <c r="AH1682" s="579" t="inlineStr"/>
      <c r="AI1682" s="418">
        <f>IF(OR(AH1682="",AH1682="",AH1682=0),"",6.213/(AH1682*24))</f>
        <v/>
      </c>
      <c r="AJ1682" s="175">
        <f>IF(AND(ISNUMBER(AB1682),ISNUMBER(AG1682)),AB1682-AG1682,"")</f>
        <v/>
      </c>
      <c r="AK1682" s="255" t="n"/>
      <c r="AL1682" s="255" t="n">
        <v>142</v>
      </c>
      <c r="AM1682" s="526" t="inlineStr">
        <is>
          <t>::</t>
        </is>
      </c>
      <c r="AN1682" s="671">
        <f>IF(OR(AL1682="",AM1682="",AM1682=0),"",AL1682*6.213/(AM1682*24))</f>
        <v/>
      </c>
      <c r="AO1682" s="477">
        <f>IF(AND(AL1682=AL1681,AM1682&lt;&gt;"",AM1681&lt;&gt;""),AM1682-AM1681,"")</f>
        <v/>
      </c>
      <c r="AP1682" s="255" t="n"/>
      <c r="AQ1682" s="579" t="inlineStr"/>
      <c r="AR1682" s="439">
        <f>IF(OR(AQ1682="",AQ1682="",AQ1682=0),"",6.213/(AQ1682*24))</f>
        <v/>
      </c>
      <c r="AS1682" s="436">
        <f>IF(OR(NOT(ISNUMBER(C1682)),NOT(ISNUMBER(AB1682))),"",IF(AG1682&lt;&gt;"",AG1682,AB1682)-C1682)</f>
        <v/>
      </c>
      <c r="AT1682" s="260" t="n"/>
      <c r="AU1682" s="261">
        <f>IF($B1682="","",TEXT($A1682,"yyyymmdd")&amp;"_P"&amp;$C1682&amp;"_C"&amp;$F1682&amp;"_"&amp;TRIM(RIGHT(SUBSTITUTE(TRIM(SUBSTITUTE($L1682,CHAR(160)," "))," ",REPT(" ",60)),60))&amp;IF($P1682="","","-"&amp;TRIM(RIGHT(SUBSTITUTE(TRIM(SUBSTITUTE($P1682,CHAR(160)," "))," ",REPT(" ",60)),60)))&amp;IF($T1682="","","-"&amp;TRIM(RIGHT(SUBSTITUTE(TRIM(SUBSTITUTE($T1682,CHAR(160)," "))," ",REPT(" ",60)),60)))&amp;".jpg")</f>
        <v/>
      </c>
    </row>
    <row r="1683" ht="56" customHeight="1">
      <c r="A1683" s="252" t="n">
        <v>33146</v>
      </c>
      <c r="B1683" s="255" t="inlineStr">
        <is>
          <t>Tooheys 1000 30 September,1990</t>
        </is>
      </c>
      <c r="C1683" s="255" t="n">
        <v>23</v>
      </c>
      <c r="D1683" s="255" t="inlineStr">
        <is>
          <t>A</t>
        </is>
      </c>
      <c r="E1683" s="255" t="n">
        <v>20</v>
      </c>
      <c r="F1683" s="255" t="n">
        <v>44</v>
      </c>
      <c r="G1683" s="255" t="inlineStr">
        <is>
          <t>Paul Trevethan</t>
        </is>
      </c>
      <c r="H1683" s="255" t="n"/>
      <c r="I1683" s="255" t="n"/>
      <c r="J1683" s="255" t="inlineStr">
        <is>
          <t>Holden Commodore VL</t>
        </is>
      </c>
      <c r="K1683" s="255" t="inlineStr">
        <is>
          <t>4980 V8</t>
        </is>
      </c>
      <c r="L1683" s="255" t="inlineStr">
        <is>
          <t>Paul Trevethan</t>
        </is>
      </c>
      <c r="M1683" s="255" t="inlineStr">
        <is>
          <t>AUS</t>
        </is>
      </c>
      <c r="N1683" s="695">
        <f>_xlfn.LET(_xlpm.d,_xlfn.XLOOKUP(L1683,'[1]Birth Dates'!$A:$A,'[1]Birth Dates'!$B:$B,"",0),IF(_xlpm.d=0,"",_xlpm.d))</f>
        <v/>
      </c>
      <c r="O1683" s="255">
        <f>IF(OR(N1683="",A1683="",NOT(ISNUMBER(N1683)),N1683&gt;A1683),"",DATEDIF(N1683,A1683,"Y")&amp;" years, "&amp;DATEDIF(N1683,A1683,"YM")&amp;" months, "&amp;DATEDIF(N1683,A1683,"MD")&amp;" days")</f>
        <v/>
      </c>
      <c r="P1683" s="255" t="inlineStr">
        <is>
          <t>Andrew McDowell</t>
        </is>
      </c>
      <c r="Q1683" s="255" t="inlineStr">
        <is>
          <t>AUS</t>
        </is>
      </c>
      <c r="R1683" s="695">
        <f>_xlfn.LET(_xlpm.d,_xlfn.XLOOKUP(P1683,'[1]Birth Dates'!$A:$A,'[1]Birth Dates'!$B:$B,"",0),IF(_xlpm.d=0,"",_xlpm.d))</f>
        <v/>
      </c>
      <c r="S1683" s="255">
        <f>IF(OR(R1683="",A1683="",NOT(ISNUMBER(R1683)),R1683&gt;A1683),"",DATEDIF(R1683,A1683,"Y")&amp;" years, "&amp;DATEDIF(R1683,A1683,"YM")&amp;" months, "&amp;DATEDIF(R1683,A1683,"MD")&amp;" days")</f>
        <v/>
      </c>
      <c r="T1683" s="255" t="n"/>
      <c r="U1683" s="255" t="n"/>
      <c r="V1683" s="695">
        <f>_xlfn.LET(_xlpm.d,_xlfn.XLOOKUP(T1683,'[1]Birth Dates'!$A:$A,'[1]Birth Dates'!$B:$B,"",0),IF(_xlpm.d=0,"",_xlpm.d))</f>
        <v/>
      </c>
      <c r="W1683" s="255">
        <f>IF(OR(V1683="",A1683="",NOT(ISNUMBER(V1683)),V1683&gt;A1683),"",DATEDIF(V1683,A1683,"Y")&amp;" years, "&amp;DATEDIF(V1683,A1683,"YM")&amp;" months, "&amp;DATEDIF(V1683,A1683,"MD")&amp;" days")</f>
        <v/>
      </c>
      <c r="X1683" s="255" t="n"/>
      <c r="Y1683" s="255" t="n"/>
      <c r="Z1683" s="255" t="n"/>
      <c r="AA1683" s="255" t="n"/>
      <c r="AB1683" s="255" t="n">
        <v>45</v>
      </c>
      <c r="AC1683" s="255" t="n"/>
      <c r="AD1683" s="255" t="n"/>
      <c r="AE1683" s="579" t="inlineStr">
        <is>
          <t>2:32.6600</t>
        </is>
      </c>
      <c r="AF1683" s="418">
        <f>IF(OR(AE1683="",AE1683="",AE1683=0),"",6.213/(AE1683*24))</f>
        <v/>
      </c>
      <c r="AG1683" s="259" t="n"/>
      <c r="AH1683" s="579" t="inlineStr"/>
      <c r="AI1683" s="418">
        <f>IF(OR(AH1683="",AH1683="",AH1683=0),"",6.213/(AH1683*24))</f>
        <v/>
      </c>
      <c r="AJ1683" s="175">
        <f>IF(AND(ISNUMBER(AB1683),ISNUMBER(AG1683)),AB1683-AG1683,"")</f>
        <v/>
      </c>
      <c r="AK1683" s="255" t="n"/>
      <c r="AL1683" s="255" t="n">
        <v>138</v>
      </c>
      <c r="AM1683" s="526" t="inlineStr">
        <is>
          <t>::</t>
        </is>
      </c>
      <c r="AN1683" s="671">
        <f>IF(OR(AL1683="",AM1683="",AM1683=0),"",AL1683*6.213/(AM1683*24))</f>
        <v/>
      </c>
      <c r="AO1683" s="477">
        <f>IF(AND(AL1683=AL1682,AM1683&lt;&gt;"",AM1682&lt;&gt;""),AM1683-AM1682,"")</f>
        <v/>
      </c>
      <c r="AP1683" s="255" t="n"/>
      <c r="AQ1683" s="579" t="inlineStr"/>
      <c r="AR1683" s="439">
        <f>IF(OR(AQ1683="",AQ1683="",AQ1683=0),"",6.213/(AQ1683*24))</f>
        <v/>
      </c>
      <c r="AS1683" s="436">
        <f>IF(OR(NOT(ISNUMBER(C1683)),NOT(ISNUMBER(AB1683))),"",IF(AG1683&lt;&gt;"",AG1683,AB1683)-C1683)</f>
        <v/>
      </c>
      <c r="AT1683" s="260" t="n"/>
      <c r="AU1683" s="261">
        <f>IF($B1683="","",TEXT($A1683,"yyyymmdd")&amp;"_P"&amp;$C1683&amp;"_C"&amp;$F1683&amp;"_"&amp;TRIM(RIGHT(SUBSTITUTE(TRIM(SUBSTITUTE($L1683,CHAR(160)," "))," ",REPT(" ",60)),60))&amp;IF($P1683="","","-"&amp;TRIM(RIGHT(SUBSTITUTE(TRIM(SUBSTITUTE($P1683,CHAR(160)," "))," ",REPT(" ",60)),60)))&amp;IF($T1683="","","-"&amp;TRIM(RIGHT(SUBSTITUTE(TRIM(SUBSTITUTE($T1683,CHAR(160)," "))," ",REPT(" ",60)),60)))&amp;".jpg")</f>
        <v/>
      </c>
    </row>
    <row r="1684" ht="56" customHeight="1">
      <c r="A1684" s="252" t="n">
        <v>33146</v>
      </c>
      <c r="B1684" s="255" t="inlineStr">
        <is>
          <t>Tooheys 1000 30 September,1990</t>
        </is>
      </c>
      <c r="C1684" s="255" t="n">
        <v>24</v>
      </c>
      <c r="D1684" s="255" t="inlineStr">
        <is>
          <t>B</t>
        </is>
      </c>
      <c r="E1684" s="255" t="n">
        <v>3</v>
      </c>
      <c r="F1684" s="255" t="n">
        <v>53</v>
      </c>
      <c r="G1684" s="255" t="inlineStr">
        <is>
          <t>Brian Bolwell Racing</t>
        </is>
      </c>
      <c r="H1684" s="255" t="n"/>
      <c r="I1684" s="255" t="n"/>
      <c r="J1684" s="255" t="inlineStr">
        <is>
          <t>BMW 323i</t>
        </is>
      </c>
      <c r="K1684" s="255" t="inlineStr">
        <is>
          <t>2330 L6</t>
        </is>
      </c>
      <c r="L1684" s="255" t="inlineStr">
        <is>
          <t>Brian Bolwell</t>
        </is>
      </c>
      <c r="M1684" s="255" t="inlineStr">
        <is>
          <t>AUS</t>
        </is>
      </c>
      <c r="N1684" s="695">
        <f>_xlfn.LET(_xlpm.d,_xlfn.XLOOKUP(L1684,'[1]Birth Dates'!$A:$A,'[1]Birth Dates'!$B:$B,"",0),IF(_xlpm.d=0,"",_xlpm.d))</f>
        <v/>
      </c>
      <c r="O1684" s="255">
        <f>IF(OR(N1684="",A1684="",NOT(ISNUMBER(N1684)),N1684&gt;A1684),"",DATEDIF(N1684,A1684,"Y")&amp;" years, "&amp;DATEDIF(N1684,A1684,"YM")&amp;" months, "&amp;DATEDIF(N1684,A1684,"MD")&amp;" days")</f>
        <v/>
      </c>
      <c r="P1684" s="255" t="inlineStr">
        <is>
          <t>Mike Twigden</t>
        </is>
      </c>
      <c r="Q1684" s="255" t="inlineStr">
        <is>
          <t>NZL</t>
        </is>
      </c>
      <c r="R1684" s="695">
        <f>_xlfn.LET(_xlpm.d,_xlfn.XLOOKUP(P1684,'[1]Birth Dates'!$A:$A,'[1]Birth Dates'!$B:$B,"",0),IF(_xlpm.d=0,"",_xlpm.d))</f>
        <v/>
      </c>
      <c r="S1684" s="255">
        <f>IF(OR(R1684="",A1684="",NOT(ISNUMBER(R1684)),R1684&gt;A1684),"",DATEDIF(R1684,A1684,"Y")&amp;" years, "&amp;DATEDIF(R1684,A1684,"YM")&amp;" months, "&amp;DATEDIF(R1684,A1684,"MD")&amp;" days")</f>
        <v/>
      </c>
      <c r="T1684" s="255" t="inlineStr">
        <is>
          <t>David Pullen</t>
        </is>
      </c>
      <c r="U1684" s="255" t="inlineStr">
        <is>
          <t>AUS</t>
        </is>
      </c>
      <c r="V1684" s="695">
        <f>_xlfn.LET(_xlpm.d,_xlfn.XLOOKUP(T1684,'[1]Birth Dates'!$A:$A,'[1]Birth Dates'!$B:$B,"",0),IF(_xlpm.d=0,"",_xlpm.d))</f>
        <v/>
      </c>
      <c r="W1684" s="255">
        <f>IF(OR(V1684="",A1684="",NOT(ISNUMBER(V1684)),V1684&gt;A1684),"",DATEDIF(V1684,A1684,"Y")&amp;" years, "&amp;DATEDIF(V1684,A1684,"YM")&amp;" months, "&amp;DATEDIF(V1684,A1684,"MD")&amp;" days")</f>
        <v/>
      </c>
      <c r="X1684" s="255" t="n"/>
      <c r="Y1684" s="255" t="n"/>
      <c r="Z1684" s="255" t="n"/>
      <c r="AA1684" s="255" t="n"/>
      <c r="AB1684" s="255" t="n">
        <v>55</v>
      </c>
      <c r="AC1684" s="255" t="n"/>
      <c r="AD1684" s="255" t="n"/>
      <c r="AE1684" s="579" t="inlineStr">
        <is>
          <t>2:43.9800</t>
        </is>
      </c>
      <c r="AF1684" s="418">
        <f>IF(OR(AE1684="",AE1684="",AE1684=0),"",6.213/(AE1684*24))</f>
        <v/>
      </c>
      <c r="AG1684" s="259" t="n"/>
      <c r="AH1684" s="579" t="inlineStr"/>
      <c r="AI1684" s="418">
        <f>IF(OR(AH1684="",AH1684="",AH1684=0),"",6.213/(AH1684*24))</f>
        <v/>
      </c>
      <c r="AJ1684" s="175">
        <f>IF(AND(ISNUMBER(AB1684),ISNUMBER(AG1684)),AB1684-AG1684,"")</f>
        <v/>
      </c>
      <c r="AK1684" s="255" t="n"/>
      <c r="AL1684" s="255" t="n">
        <v>137</v>
      </c>
      <c r="AM1684" s="526" t="inlineStr">
        <is>
          <t>::</t>
        </is>
      </c>
      <c r="AN1684" s="671">
        <f>IF(OR(AL1684="",AM1684="",AM1684=0),"",AL1684*6.213/(AM1684*24))</f>
        <v/>
      </c>
      <c r="AO1684" s="477">
        <f>IF(AND(AL1684=AL1683,AM1684&lt;&gt;"",AM1683&lt;&gt;""),AM1684-AM1683,"")</f>
        <v/>
      </c>
      <c r="AP1684" s="255" t="n"/>
      <c r="AQ1684" s="579" t="inlineStr"/>
      <c r="AR1684" s="439">
        <f>IF(OR(AQ1684="",AQ1684="",AQ1684=0),"",6.213/(AQ1684*24))</f>
        <v/>
      </c>
      <c r="AS1684" s="436">
        <f>IF(OR(NOT(ISNUMBER(C1684)),NOT(ISNUMBER(AB1684))),"",IF(AG1684&lt;&gt;"",AG1684,AB1684)-C1684)</f>
        <v/>
      </c>
      <c r="AT1684" s="260" t="n"/>
      <c r="AU1684" s="261">
        <f>IF($B1684="","",TEXT($A1684,"yyyymmdd")&amp;"_P"&amp;$C1684&amp;"_C"&amp;$F1684&amp;"_"&amp;TRIM(RIGHT(SUBSTITUTE(TRIM(SUBSTITUTE($L1684,CHAR(160)," "))," ",REPT(" ",60)),60))&amp;IF($P1684="","","-"&amp;TRIM(RIGHT(SUBSTITUTE(TRIM(SUBSTITUTE($P1684,CHAR(160)," "))," ",REPT(" ",60)),60)))&amp;IF($T1684="","","-"&amp;TRIM(RIGHT(SUBSTITUTE(TRIM(SUBSTITUTE($T1684,CHAR(160)," "))," ",REPT(" ",60)),60)))&amp;".jpg")</f>
        <v/>
      </c>
    </row>
    <row r="1685" ht="56" customHeight="1">
      <c r="A1685" s="252" t="n">
        <v>33146</v>
      </c>
      <c r="B1685" s="255" t="inlineStr">
        <is>
          <t>Tooheys 1000 30 September,1990</t>
        </is>
      </c>
      <c r="C1685" s="255" t="n">
        <v>25</v>
      </c>
      <c r="D1685" s="255" t="inlineStr">
        <is>
          <t>C</t>
        </is>
      </c>
      <c r="E1685" s="255" t="n">
        <v>2</v>
      </c>
      <c r="F1685" s="255" t="n">
        <v>72</v>
      </c>
      <c r="G1685" s="255" t="inlineStr">
        <is>
          <t>David Sala</t>
        </is>
      </c>
      <c r="H1685" s="255" t="n"/>
      <c r="I1685" s="255" t="n"/>
      <c r="J1685" s="255" t="inlineStr">
        <is>
          <t>Toyota Corolla</t>
        </is>
      </c>
      <c r="K1685" s="255" t="inlineStr">
        <is>
          <t>1587 L4</t>
        </is>
      </c>
      <c r="L1685" s="255" t="inlineStr">
        <is>
          <t>David Sala</t>
        </is>
      </c>
      <c r="M1685" s="255" t="inlineStr">
        <is>
          <t>AUS</t>
        </is>
      </c>
      <c r="N1685" s="695">
        <f>_xlfn.LET(_xlpm.d,_xlfn.XLOOKUP(L1685,'[1]Birth Dates'!$A:$A,'[1]Birth Dates'!$B:$B,"",0),IF(_xlpm.d=0,"",_xlpm.d))</f>
        <v/>
      </c>
      <c r="O1685" s="255">
        <f>IF(OR(N1685="",A1685="",NOT(ISNUMBER(N1685)),N1685&gt;A1685),"",DATEDIF(N1685,A1685,"Y")&amp;" years, "&amp;DATEDIF(N1685,A1685,"YM")&amp;" months, "&amp;DATEDIF(N1685,A1685,"MD")&amp;" days")</f>
        <v/>
      </c>
      <c r="P1685" s="255" t="inlineStr">
        <is>
          <t>Richard Vorst</t>
        </is>
      </c>
      <c r="Q1685" s="255" t="inlineStr">
        <is>
          <t>AUS</t>
        </is>
      </c>
      <c r="R1685" s="695">
        <f>_xlfn.LET(_xlpm.d,_xlfn.XLOOKUP(P1685,'[1]Birth Dates'!$A:$A,'[1]Birth Dates'!$B:$B,"",0),IF(_xlpm.d=0,"",_xlpm.d))</f>
        <v/>
      </c>
      <c r="S1685" s="255">
        <f>IF(OR(R1685="",A1685="",NOT(ISNUMBER(R1685)),R1685&gt;A1685),"",DATEDIF(R1685,A1685,"Y")&amp;" years, "&amp;DATEDIF(R1685,A1685,"YM")&amp;" months, "&amp;DATEDIF(R1685,A1685,"MD")&amp;" days")</f>
        <v/>
      </c>
      <c r="T1685" s="255" t="n"/>
      <c r="U1685" s="255" t="n"/>
      <c r="V1685" s="695">
        <f>_xlfn.LET(_xlpm.d,_xlfn.XLOOKUP(T1685,'[1]Birth Dates'!$A:$A,'[1]Birth Dates'!$B:$B,"",0),IF(_xlpm.d=0,"",_xlpm.d))</f>
        <v/>
      </c>
      <c r="W1685" s="255">
        <f>IF(OR(V1685="",A1685="",NOT(ISNUMBER(V1685)),V1685&gt;A1685),"",DATEDIF(V1685,A1685,"Y")&amp;" years, "&amp;DATEDIF(V1685,A1685,"YM")&amp;" months, "&amp;DATEDIF(V1685,A1685,"MD")&amp;" days")</f>
        <v/>
      </c>
      <c r="X1685" s="255" t="n"/>
      <c r="Y1685" s="255" t="n"/>
      <c r="Z1685" s="255" t="n"/>
      <c r="AA1685" s="255" t="n"/>
      <c r="AB1685" s="255" t="n">
        <v>54</v>
      </c>
      <c r="AC1685" s="255" t="n"/>
      <c r="AD1685" s="255" t="n"/>
      <c r="AE1685" s="579" t="inlineStr">
        <is>
          <t>2:42.2000</t>
        </is>
      </c>
      <c r="AF1685" s="418">
        <f>IF(OR(AE1685="",AE1685="",AE1685=0),"",6.213/(AE1685*24))</f>
        <v/>
      </c>
      <c r="AG1685" s="259" t="n"/>
      <c r="AH1685" s="579" t="inlineStr"/>
      <c r="AI1685" s="418">
        <f>IF(OR(AH1685="",AH1685="",AH1685=0),"",6.213/(AH1685*24))</f>
        <v/>
      </c>
      <c r="AJ1685" s="175">
        <f>IF(AND(ISNUMBER(AB1685),ISNUMBER(AG1685)),AB1685-AG1685,"")</f>
        <v/>
      </c>
      <c r="AK1685" s="255" t="n"/>
      <c r="AL1685" s="255" t="n">
        <v>134</v>
      </c>
      <c r="AM1685" s="526" t="inlineStr">
        <is>
          <t>::</t>
        </is>
      </c>
      <c r="AN1685" s="671">
        <f>IF(OR(AL1685="",AM1685="",AM1685=0),"",AL1685*6.213/(AM1685*24))</f>
        <v/>
      </c>
      <c r="AO1685" s="477">
        <f>IF(AND(AL1685=AL1684,AM1685&lt;&gt;"",AM1684&lt;&gt;""),AM1685-AM1684,"")</f>
        <v/>
      </c>
      <c r="AP1685" s="255" t="n"/>
      <c r="AQ1685" s="579" t="inlineStr"/>
      <c r="AR1685" s="439">
        <f>IF(OR(AQ1685="",AQ1685="",AQ1685=0),"",6.213/(AQ1685*24))</f>
        <v/>
      </c>
      <c r="AS1685" s="436">
        <f>IF(OR(NOT(ISNUMBER(C1685)),NOT(ISNUMBER(AB1685))),"",IF(AG1685&lt;&gt;"",AG1685,AB1685)-C1685)</f>
        <v/>
      </c>
      <c r="AT1685" s="260" t="n"/>
      <c r="AU1685" s="261">
        <f>IF($B1685="","",TEXT($A1685,"yyyymmdd")&amp;"_P"&amp;$C1685&amp;"_C"&amp;$F1685&amp;"_"&amp;TRIM(RIGHT(SUBSTITUTE(TRIM(SUBSTITUTE($L1685,CHAR(160)," "))," ",REPT(" ",60)),60))&amp;IF($P1685="","","-"&amp;TRIM(RIGHT(SUBSTITUTE(TRIM(SUBSTITUTE($P1685,CHAR(160)," "))," ",REPT(" ",60)),60)))&amp;IF($T1685="","","-"&amp;TRIM(RIGHT(SUBSTITUTE(TRIM(SUBSTITUTE($T1685,CHAR(160)," "))," ",REPT(" ",60)),60)))&amp;".jpg")</f>
        <v/>
      </c>
    </row>
    <row r="1686" ht="56" customHeight="1">
      <c r="A1686" s="252" t="n">
        <v>33146</v>
      </c>
      <c r="B1686" s="255" t="inlineStr">
        <is>
          <t>Tooheys 1000 30 September,1990</t>
        </is>
      </c>
      <c r="C1686" s="255" t="n">
        <v>26</v>
      </c>
      <c r="D1686" s="255" t="inlineStr">
        <is>
          <t>A</t>
        </is>
      </c>
      <c r="E1686" s="255" t="n">
        <v>21</v>
      </c>
      <c r="F1686" s="255" t="n">
        <v>19</v>
      </c>
      <c r="G1686" s="255" t="inlineStr">
        <is>
          <t>Cartrek Racing</t>
        </is>
      </c>
      <c r="H1686" s="255" t="n"/>
      <c r="I1686" s="255" t="n"/>
      <c r="J1686" s="255" t="inlineStr">
        <is>
          <t>Holden Commodore VL</t>
        </is>
      </c>
      <c r="K1686" s="255" t="inlineStr">
        <is>
          <t>4980 V8</t>
        </is>
      </c>
      <c r="L1686" s="255" t="inlineStr">
        <is>
          <t>Bob Jones</t>
        </is>
      </c>
      <c r="M1686" s="255" t="inlineStr">
        <is>
          <t>AUS</t>
        </is>
      </c>
      <c r="N1686" s="695">
        <f>_xlfn.LET(_xlpm.d,_xlfn.XLOOKUP(L1686,'[1]Birth Dates'!$A:$A,'[1]Birth Dates'!$B:$B,"",0),IF(_xlpm.d=0,"",_xlpm.d))</f>
        <v/>
      </c>
      <c r="O1686" s="255">
        <f>IF(OR(N1686="",A1686="",NOT(ISNUMBER(N1686)),N1686&gt;A1686),"",DATEDIF(N1686,A1686,"Y")&amp;" years, "&amp;DATEDIF(N1686,A1686,"YM")&amp;" months, "&amp;DATEDIF(N1686,A1686,"MD")&amp;" days")</f>
        <v/>
      </c>
      <c r="P1686" s="255" t="inlineStr">
        <is>
          <t>Heather Spurle</t>
        </is>
      </c>
      <c r="Q1686" s="255" t="inlineStr">
        <is>
          <t>NZL</t>
        </is>
      </c>
      <c r="R1686" s="695">
        <f>_xlfn.LET(_xlpm.d,_xlfn.XLOOKUP(P1686,'[1]Birth Dates'!$A:$A,'[1]Birth Dates'!$B:$B,"",0),IF(_xlpm.d=0,"",_xlpm.d))</f>
        <v/>
      </c>
      <c r="S1686" s="255">
        <f>IF(OR(R1686="",A1686="",NOT(ISNUMBER(R1686)),R1686&gt;A1686),"",DATEDIF(R1686,A1686,"Y")&amp;" years, "&amp;DATEDIF(R1686,A1686,"YM")&amp;" months, "&amp;DATEDIF(R1686,A1686,"MD")&amp;" days")</f>
        <v/>
      </c>
      <c r="T1686" s="255" t="n"/>
      <c r="U1686" s="255" t="n"/>
      <c r="V1686" s="695">
        <f>_xlfn.LET(_xlpm.d,_xlfn.XLOOKUP(T1686,'[1]Birth Dates'!$A:$A,'[1]Birth Dates'!$B:$B,"",0),IF(_xlpm.d=0,"",_xlpm.d))</f>
        <v/>
      </c>
      <c r="W1686" s="255">
        <f>IF(OR(V1686="",A1686="",NOT(ISNUMBER(V1686)),V1686&gt;A1686),"",DATEDIF(V1686,A1686,"Y")&amp;" years, "&amp;DATEDIF(V1686,A1686,"YM")&amp;" months, "&amp;DATEDIF(V1686,A1686,"MD")&amp;" days")</f>
        <v/>
      </c>
      <c r="X1686" s="255" t="n"/>
      <c r="Y1686" s="255" t="n"/>
      <c r="Z1686" s="255" t="n"/>
      <c r="AA1686" s="255" t="n"/>
      <c r="AB1686" s="255" t="n">
        <v>42</v>
      </c>
      <c r="AC1686" s="255" t="n"/>
      <c r="AD1686" s="255" t="n"/>
      <c r="AE1686" s="579" t="inlineStr">
        <is>
          <t>2:30.7000</t>
        </is>
      </c>
      <c r="AF1686" s="418">
        <f>IF(OR(AE1686="",AE1686="",AE1686=0),"",6.213/(AE1686*24))</f>
        <v/>
      </c>
      <c r="AG1686" s="259" t="n"/>
      <c r="AH1686" s="579" t="inlineStr"/>
      <c r="AI1686" s="418">
        <f>IF(OR(AH1686="",AH1686="",AH1686=0),"",6.213/(AH1686*24))</f>
        <v/>
      </c>
      <c r="AJ1686" s="175">
        <f>IF(AND(ISNUMBER(AB1686),ISNUMBER(AG1686)),AB1686-AG1686,"")</f>
        <v/>
      </c>
      <c r="AK1686" s="255" t="n"/>
      <c r="AL1686" s="255" t="n">
        <v>133</v>
      </c>
      <c r="AM1686" s="526" t="inlineStr">
        <is>
          <t>::</t>
        </is>
      </c>
      <c r="AN1686" s="671">
        <f>IF(OR(AL1686="",AM1686="",AM1686=0),"",AL1686*6.213/(AM1686*24))</f>
        <v/>
      </c>
      <c r="AO1686" s="477">
        <f>IF(AND(AL1686=AL1685,AM1686&lt;&gt;"",AM1685&lt;&gt;""),AM1686-AM1685,"")</f>
        <v/>
      </c>
      <c r="AP1686" s="255" t="n"/>
      <c r="AQ1686" s="579" t="inlineStr"/>
      <c r="AR1686" s="439">
        <f>IF(OR(AQ1686="",AQ1686="",AQ1686=0),"",6.213/(AQ1686*24))</f>
        <v/>
      </c>
      <c r="AS1686" s="436">
        <f>IF(OR(NOT(ISNUMBER(C1686)),NOT(ISNUMBER(AB1686))),"",IF(AG1686&lt;&gt;"",AG1686,AB1686)-C1686)</f>
        <v/>
      </c>
      <c r="AT1686" s="260" t="n"/>
      <c r="AU1686" s="261">
        <f>IF($B1686="","",TEXT($A1686,"yyyymmdd")&amp;"_P"&amp;$C1686&amp;"_C"&amp;$F1686&amp;"_"&amp;TRIM(RIGHT(SUBSTITUTE(TRIM(SUBSTITUTE($L1686,CHAR(160)," "))," ",REPT(" ",60)),60))&amp;IF($P1686="","","-"&amp;TRIM(RIGHT(SUBSTITUTE(TRIM(SUBSTITUTE($P1686,CHAR(160)," "))," ",REPT(" ",60)),60)))&amp;IF($T1686="","","-"&amp;TRIM(RIGHT(SUBSTITUTE(TRIM(SUBSTITUTE($T1686,CHAR(160)," "))," ",REPT(" ",60)),60)))&amp;".jpg")</f>
        <v/>
      </c>
    </row>
    <row r="1687" ht="56" customHeight="1">
      <c r="A1687" s="252" t="n">
        <v>33146</v>
      </c>
      <c r="B1687" s="255" t="inlineStr">
        <is>
          <t>Tooheys 1000 30 September,1990</t>
        </is>
      </c>
      <c r="C1687" s="255" t="n">
        <v>27</v>
      </c>
      <c r="D1687" s="255" t="inlineStr">
        <is>
          <t>C</t>
        </is>
      </c>
      <c r="E1687" s="255" t="n">
        <v>3</v>
      </c>
      <c r="F1687" s="255" t="n">
        <v>70</v>
      </c>
      <c r="G1687" s="255" t="inlineStr">
        <is>
          <t>Toyota Team Australia</t>
        </is>
      </c>
      <c r="H1687" s="255" t="n"/>
      <c r="I1687" s="255" t="n"/>
      <c r="J1687" s="255" t="inlineStr">
        <is>
          <t>Toyota Corolla</t>
        </is>
      </c>
      <c r="K1687" s="255" t="inlineStr">
        <is>
          <t>1587 L4</t>
        </is>
      </c>
      <c r="L1687" s="255" t="inlineStr">
        <is>
          <t>Mike Dowson</t>
        </is>
      </c>
      <c r="M1687" s="255" t="inlineStr">
        <is>
          <t>AUS</t>
        </is>
      </c>
      <c r="N1687" s="695">
        <f>_xlfn.LET(_xlpm.d,_xlfn.XLOOKUP(L1687,'[1]Birth Dates'!$A:$A,'[1]Birth Dates'!$B:$B,"",0),IF(_xlpm.d=0,"",_xlpm.d))</f>
        <v/>
      </c>
      <c r="O1687" s="255">
        <f>IF(OR(N1687="",A1687="",NOT(ISNUMBER(N1687)),N1687&gt;A1687),"",DATEDIF(N1687,A1687,"Y")&amp;" years, "&amp;DATEDIF(N1687,A1687,"YM")&amp;" months, "&amp;DATEDIF(N1687,A1687,"MD")&amp;" days")</f>
        <v/>
      </c>
      <c r="P1687" s="255" t="inlineStr">
        <is>
          <t>Paul Stokell</t>
        </is>
      </c>
      <c r="Q1687" s="255" t="inlineStr">
        <is>
          <t>AUS</t>
        </is>
      </c>
      <c r="R1687" s="695">
        <f>_xlfn.LET(_xlpm.d,_xlfn.XLOOKUP(P1687,'[1]Birth Dates'!$A:$A,'[1]Birth Dates'!$B:$B,"",0),IF(_xlpm.d=0,"",_xlpm.d))</f>
        <v/>
      </c>
      <c r="S1687" s="255">
        <f>IF(OR(R1687="",A1687="",NOT(ISNUMBER(R1687)),R1687&gt;A1687),"",DATEDIF(R1687,A1687,"Y")&amp;" years, "&amp;DATEDIF(R1687,A1687,"YM")&amp;" months, "&amp;DATEDIF(R1687,A1687,"MD")&amp;" days")</f>
        <v/>
      </c>
      <c r="T1687" s="255" t="inlineStr">
        <is>
          <t>John Faulkner</t>
        </is>
      </c>
      <c r="U1687" s="255" t="inlineStr">
        <is>
          <t>NZL</t>
        </is>
      </c>
      <c r="V1687" s="695">
        <f>_xlfn.LET(_xlpm.d,_xlfn.XLOOKUP(T1687,'[1]Birth Dates'!$A:$A,'[1]Birth Dates'!$B:$B,"",0),IF(_xlpm.d=0,"",_xlpm.d))</f>
        <v/>
      </c>
      <c r="W1687" s="255">
        <f>IF(OR(V1687="",A1687="",NOT(ISNUMBER(V1687)),V1687&gt;A1687),"",DATEDIF(V1687,A1687,"Y")&amp;" years, "&amp;DATEDIF(V1687,A1687,"YM")&amp;" months, "&amp;DATEDIF(V1687,A1687,"MD")&amp;" days")</f>
        <v/>
      </c>
      <c r="X1687" s="255" t="n"/>
      <c r="Y1687" s="255" t="n"/>
      <c r="Z1687" s="255" t="n"/>
      <c r="AA1687" s="255" t="n"/>
      <c r="AB1687" s="255" t="n">
        <v>48</v>
      </c>
      <c r="AC1687" s="255" t="n"/>
      <c r="AD1687" s="255" t="n"/>
      <c r="AE1687" s="579" t="inlineStr">
        <is>
          <t>2:35.9600</t>
        </is>
      </c>
      <c r="AF1687" s="418">
        <f>IF(OR(AE1687="",AE1687="",AE1687=0),"",6.213/(AE1687*24))</f>
        <v/>
      </c>
      <c r="AG1687" s="259" t="n"/>
      <c r="AH1687" s="579" t="inlineStr"/>
      <c r="AI1687" s="418">
        <f>IF(OR(AH1687="",AH1687="",AH1687=0),"",6.213/(AH1687*24))</f>
        <v/>
      </c>
      <c r="AJ1687" s="175">
        <f>IF(AND(ISNUMBER(AB1687),ISNUMBER(AG1687)),AB1687-AG1687,"")</f>
        <v/>
      </c>
      <c r="AK1687" s="255" t="n"/>
      <c r="AL1687" s="255" t="n">
        <v>130</v>
      </c>
      <c r="AM1687" s="526" t="inlineStr">
        <is>
          <t>::</t>
        </is>
      </c>
      <c r="AN1687" s="671">
        <f>IF(OR(AL1687="",AM1687="",AM1687=0),"",AL1687*6.213/(AM1687*24))</f>
        <v/>
      </c>
      <c r="AO1687" s="477">
        <f>IF(AND(AL1687=AL1686,AM1687&lt;&gt;"",AM1686&lt;&gt;""),AM1687-AM1686,"")</f>
        <v/>
      </c>
      <c r="AP1687" s="255" t="n"/>
      <c r="AQ1687" s="579" t="inlineStr"/>
      <c r="AR1687" s="439">
        <f>IF(OR(AQ1687="",AQ1687="",AQ1687=0),"",6.213/(AQ1687*24))</f>
        <v/>
      </c>
      <c r="AS1687" s="436">
        <f>IF(OR(NOT(ISNUMBER(C1687)),NOT(ISNUMBER(AB1687))),"",IF(AG1687&lt;&gt;"",AG1687,AB1687)-C1687)</f>
        <v/>
      </c>
      <c r="AT1687" s="260" t="n"/>
      <c r="AU1687" s="261">
        <f>IF($B1687="","",TEXT($A1687,"yyyymmdd")&amp;"_P"&amp;$C1687&amp;"_C"&amp;$F1687&amp;"_"&amp;TRIM(RIGHT(SUBSTITUTE(TRIM(SUBSTITUTE($L1687,CHAR(160)," "))," ",REPT(" ",60)),60))&amp;IF($P1687="","","-"&amp;TRIM(RIGHT(SUBSTITUTE(TRIM(SUBSTITUTE($P1687,CHAR(160)," "))," ",REPT(" ",60)),60)))&amp;IF($T1687="","","-"&amp;TRIM(RIGHT(SUBSTITUTE(TRIM(SUBSTITUTE($T1687,CHAR(160)," "))," ",REPT(" ",60)),60)))&amp;".jpg")</f>
        <v/>
      </c>
    </row>
    <row r="1688" ht="56" customHeight="1">
      <c r="A1688" s="252" t="n">
        <v>33146</v>
      </c>
      <c r="B1688" s="255" t="inlineStr">
        <is>
          <t>Tooheys 1000 30 September,1990</t>
        </is>
      </c>
      <c r="C1688" s="255" t="inlineStr">
        <is>
          <t>DNF</t>
        </is>
      </c>
      <c r="D1688" s="255" t="inlineStr">
        <is>
          <t>A</t>
        </is>
      </c>
      <c r="E1688" s="255" t="n"/>
      <c r="F1688" s="255" t="n">
        <v>10</v>
      </c>
      <c r="G1688" s="255" t="inlineStr">
        <is>
          <t>Allan Moffat Enterprises</t>
        </is>
      </c>
      <c r="H1688" s="255" t="n"/>
      <c r="I1688" s="255" t="n"/>
      <c r="J1688" s="255" t="inlineStr">
        <is>
          <t>Ford Sierra RS500</t>
        </is>
      </c>
      <c r="K1688" s="255" t="inlineStr">
        <is>
          <t>1993 tc L4</t>
        </is>
      </c>
      <c r="L1688" s="255" t="inlineStr">
        <is>
          <t>Gregg Hansford</t>
        </is>
      </c>
      <c r="M1688" s="255" t="inlineStr">
        <is>
          <t>AUS</t>
        </is>
      </c>
      <c r="N1688" s="695">
        <f>_xlfn.LET(_xlpm.d,_xlfn.XLOOKUP(L1688,'[1]Birth Dates'!$A:$A,'[1]Birth Dates'!$B:$B,"",0),IF(_xlpm.d=0,"",_xlpm.d))</f>
        <v/>
      </c>
      <c r="O1688" s="255">
        <f>IF(OR(N1688="",A1688="",NOT(ISNUMBER(N1688)),N1688&gt;A1688),"",DATEDIF(N1688,A1688,"Y")&amp;" years, "&amp;DATEDIF(N1688,A1688,"YM")&amp;" months, "&amp;DATEDIF(N1688,A1688,"MD")&amp;" days")</f>
        <v/>
      </c>
      <c r="P1688" s="255" t="inlineStr">
        <is>
          <t>Pierre Dieudonné</t>
        </is>
      </c>
      <c r="Q1688" s="255" t="inlineStr">
        <is>
          <t>BEL</t>
        </is>
      </c>
      <c r="R1688" s="695">
        <f>_xlfn.LET(_xlpm.d,_xlfn.XLOOKUP(P1688,'[1]Birth Dates'!$A:$A,'[1]Birth Dates'!$B:$B,"",0),IF(_xlpm.d=0,"",_xlpm.d))</f>
        <v/>
      </c>
      <c r="S1688" s="255">
        <f>IF(OR(R1688="",A1688="",NOT(ISNUMBER(R1688)),R1688&gt;A1688),"",DATEDIF(R1688,A1688,"Y")&amp;" years, "&amp;DATEDIF(R1688,A1688,"YM")&amp;" months, "&amp;DATEDIF(R1688,A1688,"MD")&amp;" days")</f>
        <v/>
      </c>
      <c r="T1688" s="255" t="inlineStr">
        <is>
          <t>Klaus Niedzwiedz</t>
        </is>
      </c>
      <c r="U1688" s="255" t="inlineStr">
        <is>
          <t>DEU</t>
        </is>
      </c>
      <c r="V1688" s="695">
        <f>_xlfn.LET(_xlpm.d,_xlfn.XLOOKUP(T1688,'[1]Birth Dates'!$A:$A,'[1]Birth Dates'!$B:$B,"",0),IF(_xlpm.d=0,"",_xlpm.d))</f>
        <v/>
      </c>
      <c r="W1688" s="255">
        <f>IF(OR(V1688="",A1688="",NOT(ISNUMBER(V1688)),V1688&gt;A1688),"",DATEDIF(V1688,A1688,"Y")&amp;" years, "&amp;DATEDIF(V1688,A1688,"YM")&amp;" months, "&amp;DATEDIF(V1688,A1688,"MD")&amp;" days")</f>
        <v/>
      </c>
      <c r="X1688" s="255" t="n"/>
      <c r="Y1688" s="255" t="n"/>
      <c r="Z1688" s="255" t="n"/>
      <c r="AA1688" s="255" t="n"/>
      <c r="AB1688" s="255" t="n">
        <v>8</v>
      </c>
      <c r="AC1688" s="255" t="n"/>
      <c r="AD1688" s="255" t="n"/>
      <c r="AE1688" s="579" t="inlineStr">
        <is>
          <t>2:17.9700</t>
        </is>
      </c>
      <c r="AF1688" s="418">
        <f>IF(OR(AE1688="",AE1688="",AE1688=0),"",6.213/(AE1688*24))</f>
        <v/>
      </c>
      <c r="AG1688" s="259" t="n"/>
      <c r="AH1688" s="579" t="inlineStr"/>
      <c r="AI1688" s="418">
        <f>IF(OR(AH1688="",AH1688="",AH1688=0),"",6.213/(AH1688*24))</f>
        <v/>
      </c>
      <c r="AJ1688" s="175">
        <f>IF(AND(ISNUMBER(AB1688),ISNUMBER(AG1688)),AB1688-AG1688,"")</f>
        <v/>
      </c>
      <c r="AK1688" s="255" t="inlineStr">
        <is>
          <t>DNF</t>
        </is>
      </c>
      <c r="AL1688" s="255" t="n">
        <v>138</v>
      </c>
      <c r="AM1688" s="526" t="inlineStr">
        <is>
          <t>::</t>
        </is>
      </c>
      <c r="AN1688" s="671">
        <f>IF(OR(AL1688="",AM1688="",AM1688=0),"",AL1688*6.213/(AM1688*24))</f>
        <v/>
      </c>
      <c r="AO1688" s="477">
        <f>IF(AND(AL1688=AL1687,AM1688&lt;&gt;"",AM1687&lt;&gt;""),AM1688-AM1687,"")</f>
        <v/>
      </c>
      <c r="AP1688" s="255" t="n"/>
      <c r="AQ1688" s="579" t="inlineStr"/>
      <c r="AR1688" s="439">
        <f>IF(OR(AQ1688="",AQ1688="",AQ1688=0),"",6.213/(AQ1688*24))</f>
        <v/>
      </c>
      <c r="AS1688" s="436">
        <f>IF(OR(NOT(ISNUMBER(C1688)),NOT(ISNUMBER(AB1688))),"",IF(AG1688&lt;&gt;"",AG1688,AB1688)-C1688)</f>
        <v/>
      </c>
      <c r="AT1688" s="260" t="n"/>
      <c r="AU1688" s="261">
        <f>IF($B1688="","",TEXT($A1688,"yyyymmdd")&amp;"_P"&amp;$C1688&amp;"_C"&amp;$F1688&amp;"_"&amp;TRIM(RIGHT(SUBSTITUTE(TRIM(SUBSTITUTE($L1688,CHAR(160)," "))," ",REPT(" ",60)),60))&amp;IF($P1688="","","-"&amp;TRIM(RIGHT(SUBSTITUTE(TRIM(SUBSTITUTE($P1688,CHAR(160)," "))," ",REPT(" ",60)),60)))&amp;IF($T1688="","","-"&amp;TRIM(RIGHT(SUBSTITUTE(TRIM(SUBSTITUTE($T1688,CHAR(160)," "))," ",REPT(" ",60)),60)))&amp;".jpg")</f>
        <v/>
      </c>
    </row>
    <row r="1689" ht="56" customHeight="1">
      <c r="A1689" s="252" t="n">
        <v>33146</v>
      </c>
      <c r="B1689" s="255" t="inlineStr">
        <is>
          <t>Tooheys 1000 30 September,1990</t>
        </is>
      </c>
      <c r="C1689" s="255" t="inlineStr">
        <is>
          <t>DNF</t>
        </is>
      </c>
      <c r="D1689" s="255" t="inlineStr">
        <is>
          <t>A</t>
        </is>
      </c>
      <c r="E1689" s="255" t="n"/>
      <c r="F1689" s="255" t="n">
        <v>35</v>
      </c>
      <c r="G1689" s="255" t="inlineStr">
        <is>
          <t>Peter Jackson Racing</t>
        </is>
      </c>
      <c r="H1689" s="255" t="n"/>
      <c r="I1689" s="255" t="n"/>
      <c r="J1689" s="255" t="inlineStr">
        <is>
          <t>Ford Sierra RS500</t>
        </is>
      </c>
      <c r="K1689" s="255" t="inlineStr">
        <is>
          <t>1993 tc L4</t>
        </is>
      </c>
      <c r="L1689" s="255" t="inlineStr">
        <is>
          <t>George Fury</t>
        </is>
      </c>
      <c r="M1689" s="255" t="inlineStr">
        <is>
          <t>AUS</t>
        </is>
      </c>
      <c r="N1689" s="695">
        <f>_xlfn.LET(_xlpm.d,_xlfn.XLOOKUP(L1689,'[1]Birth Dates'!$A:$A,'[1]Birth Dates'!$B:$B,"",0),IF(_xlpm.d=0,"",_xlpm.d))</f>
        <v/>
      </c>
      <c r="O1689" s="255">
        <f>IF(OR(N1689="",A1689="",NOT(ISNUMBER(N1689)),N1689&gt;A1689),"",DATEDIF(N1689,A1689,"Y")&amp;" years, "&amp;DATEDIF(N1689,A1689,"YM")&amp;" months, "&amp;DATEDIF(N1689,A1689,"MD")&amp;" days")</f>
        <v/>
      </c>
      <c r="P1689" s="255" t="inlineStr">
        <is>
          <t>Drew Price</t>
        </is>
      </c>
      <c r="Q1689" s="255" t="inlineStr">
        <is>
          <t>AUS</t>
        </is>
      </c>
      <c r="R1689" s="695">
        <f>_xlfn.LET(_xlpm.d,_xlfn.XLOOKUP(P1689,'[1]Birth Dates'!$A:$A,'[1]Birth Dates'!$B:$B,"",0),IF(_xlpm.d=0,"",_xlpm.d))</f>
        <v/>
      </c>
      <c r="S1689" s="255">
        <f>IF(OR(R1689="",A1689="",NOT(ISNUMBER(R1689)),R1689&gt;A1689),"",DATEDIF(R1689,A1689,"Y")&amp;" years, "&amp;DATEDIF(R1689,A1689,"YM")&amp;" months, "&amp;DATEDIF(R1689,A1689,"MD")&amp;" days")</f>
        <v/>
      </c>
      <c r="T1689" s="255" t="inlineStr">
        <is>
          <t>David Sears</t>
        </is>
      </c>
      <c r="U1689" s="255" t="inlineStr">
        <is>
          <t>GBR</t>
        </is>
      </c>
      <c r="V1689" s="695">
        <f>_xlfn.LET(_xlpm.d,_xlfn.XLOOKUP(T1689,'[1]Birth Dates'!$A:$A,'[1]Birth Dates'!$B:$B,"",0),IF(_xlpm.d=0,"",_xlpm.d))</f>
        <v/>
      </c>
      <c r="W1689" s="255">
        <f>IF(OR(V1689="",A1689="",NOT(ISNUMBER(V1689)),V1689&gt;A1689),"",DATEDIF(V1689,A1689,"Y")&amp;" years, "&amp;DATEDIF(V1689,A1689,"YM")&amp;" months, "&amp;DATEDIF(V1689,A1689,"MD")&amp;" days")</f>
        <v/>
      </c>
      <c r="X1689" s="255" t="n"/>
      <c r="Y1689" s="255" t="n"/>
      <c r="Z1689" s="255" t="n"/>
      <c r="AA1689" s="255" t="n"/>
      <c r="AB1689" s="255" t="n">
        <v>12</v>
      </c>
      <c r="AC1689" s="255" t="n"/>
      <c r="AD1689" s="255" t="n"/>
      <c r="AE1689" s="579" t="inlineStr">
        <is>
          <t>2:16.0800</t>
        </is>
      </c>
      <c r="AF1689" s="418">
        <f>IF(OR(AE1689="",AE1689="",AE1689=0),"",6.213/(AE1689*24))</f>
        <v/>
      </c>
      <c r="AG1689" s="259" t="n"/>
      <c r="AH1689" s="579" t="inlineStr"/>
      <c r="AI1689" s="418">
        <f>IF(OR(AH1689="",AH1689="",AH1689=0),"",6.213/(AH1689*24))</f>
        <v/>
      </c>
      <c r="AJ1689" s="175">
        <f>IF(AND(ISNUMBER(AB1689),ISNUMBER(AG1689)),AB1689-AG1689,"")</f>
        <v/>
      </c>
      <c r="AK1689" s="255" t="inlineStr">
        <is>
          <t>DNF</t>
        </is>
      </c>
      <c r="AL1689" s="255" t="n">
        <v>125</v>
      </c>
      <c r="AM1689" s="526" t="inlineStr">
        <is>
          <t>::</t>
        </is>
      </c>
      <c r="AN1689" s="671">
        <f>IF(OR(AL1689="",AM1689="",AM1689=0),"",AL1689*6.213/(AM1689*24))</f>
        <v/>
      </c>
      <c r="AO1689" s="477">
        <f>IF(AND(AL1689=AL1688,AM1689&lt;&gt;"",AM1688&lt;&gt;""),AM1689-AM1688,"")</f>
        <v/>
      </c>
      <c r="AP1689" s="255" t="n"/>
      <c r="AQ1689" s="579" t="inlineStr"/>
      <c r="AR1689" s="439">
        <f>IF(OR(AQ1689="",AQ1689="",AQ1689=0),"",6.213/(AQ1689*24))</f>
        <v/>
      </c>
      <c r="AS1689" s="436">
        <f>IF(OR(NOT(ISNUMBER(C1689)),NOT(ISNUMBER(AB1689))),"",IF(AG1689&lt;&gt;"",AG1689,AB1689)-C1689)</f>
        <v/>
      </c>
      <c r="AT1689" s="260" t="n"/>
      <c r="AU1689" s="261">
        <f>IF($B1689="","",TEXT($A1689,"yyyymmdd")&amp;"_P"&amp;$C1689&amp;"_C"&amp;$F1689&amp;"_"&amp;TRIM(RIGHT(SUBSTITUTE(TRIM(SUBSTITUTE($L1689,CHAR(160)," "))," ",REPT(" ",60)),60))&amp;IF($P1689="","","-"&amp;TRIM(RIGHT(SUBSTITUTE(TRIM(SUBSTITUTE($P1689,CHAR(160)," "))," ",REPT(" ",60)),60)))&amp;IF($T1689="","","-"&amp;TRIM(RIGHT(SUBSTITUTE(TRIM(SUBSTITUTE($T1689,CHAR(160)," "))," ",REPT(" ",60)),60)))&amp;".jpg")</f>
        <v/>
      </c>
    </row>
    <row r="1690" ht="56" customHeight="1">
      <c r="A1690" s="252" t="n">
        <v>33146</v>
      </c>
      <c r="B1690" s="255" t="inlineStr">
        <is>
          <t>Tooheys 1000 30 September,1990</t>
        </is>
      </c>
      <c r="C1690" s="255" t="inlineStr">
        <is>
          <t>DNF</t>
        </is>
      </c>
      <c r="D1690" s="255" t="inlineStr">
        <is>
          <t>A</t>
        </is>
      </c>
      <c r="E1690" s="255" t="n"/>
      <c r="F1690" s="255" t="n">
        <v>37</v>
      </c>
      <c r="G1690" s="255" t="inlineStr">
        <is>
          <t>Brian Callaghan</t>
        </is>
      </c>
      <c r="H1690" s="255" t="n"/>
      <c r="I1690" s="255" t="n"/>
      <c r="J1690" s="255" t="inlineStr">
        <is>
          <t>Holden Commodore VL SS Group A SV</t>
        </is>
      </c>
      <c r="K1690" s="255" t="inlineStr">
        <is>
          <t>4980 V8</t>
        </is>
      </c>
      <c r="L1690" s="255" t="inlineStr">
        <is>
          <t>Brian Callaghan</t>
        </is>
      </c>
      <c r="M1690" s="255" t="inlineStr">
        <is>
          <t>AUS</t>
        </is>
      </c>
      <c r="N1690" s="695">
        <f>_xlfn.LET(_xlpm.d,_xlfn.XLOOKUP(L1690,'[1]Birth Dates'!$A:$A,'[1]Birth Dates'!$B:$B,"",0),IF(_xlpm.d=0,"",_xlpm.d))</f>
        <v/>
      </c>
      <c r="O1690" s="255">
        <f>IF(OR(N1690="",A1690="",NOT(ISNUMBER(N1690)),N1690&gt;A1690),"",DATEDIF(N1690,A1690,"Y")&amp;" years, "&amp;DATEDIF(N1690,A1690,"YM")&amp;" months, "&amp;DATEDIF(N1690,A1690,"MD")&amp;" days")</f>
        <v/>
      </c>
      <c r="P1690" s="255" t="inlineStr">
        <is>
          <t>Barry Graham</t>
        </is>
      </c>
      <c r="Q1690" s="255" t="inlineStr">
        <is>
          <t>AUS</t>
        </is>
      </c>
      <c r="R1690" s="695">
        <f>_xlfn.LET(_xlpm.d,_xlfn.XLOOKUP(P1690,'[1]Birth Dates'!$A:$A,'[1]Birth Dates'!$B:$B,"",0),IF(_xlpm.d=0,"",_xlpm.d))</f>
        <v/>
      </c>
      <c r="S1690" s="255">
        <f>IF(OR(R1690="",A1690="",NOT(ISNUMBER(R1690)),R1690&gt;A1690),"",DATEDIF(R1690,A1690,"Y")&amp;" years, "&amp;DATEDIF(R1690,A1690,"YM")&amp;" months, "&amp;DATEDIF(R1690,A1690,"MD")&amp;" days")</f>
        <v/>
      </c>
      <c r="T1690" s="255" t="n"/>
      <c r="U1690" s="255" t="n"/>
      <c r="V1690" s="695">
        <f>_xlfn.LET(_xlpm.d,_xlfn.XLOOKUP(T1690,'[1]Birth Dates'!$A:$A,'[1]Birth Dates'!$B:$B,"",0),IF(_xlpm.d=0,"",_xlpm.d))</f>
        <v/>
      </c>
      <c r="W1690" s="255">
        <f>IF(OR(V1690="",A1690="",NOT(ISNUMBER(V1690)),V1690&gt;A1690),"",DATEDIF(V1690,A1690,"Y")&amp;" years, "&amp;DATEDIF(V1690,A1690,"YM")&amp;" months, "&amp;DATEDIF(V1690,A1690,"MD")&amp;" days")</f>
        <v/>
      </c>
      <c r="X1690" s="255" t="n"/>
      <c r="Y1690" s="255" t="n"/>
      <c r="Z1690" s="255" t="n"/>
      <c r="AA1690" s="255" t="n"/>
      <c r="AB1690" s="255" t="n">
        <v>23</v>
      </c>
      <c r="AC1690" s="255" t="n"/>
      <c r="AD1690" s="255" t="n"/>
      <c r="AE1690" s="579" t="inlineStr">
        <is>
          <t>2:21.2200</t>
        </is>
      </c>
      <c r="AF1690" s="418">
        <f>IF(OR(AE1690="",AE1690="",AE1690=0),"",6.213/(AE1690*24))</f>
        <v/>
      </c>
      <c r="AG1690" s="259" t="n"/>
      <c r="AH1690" s="579" t="inlineStr"/>
      <c r="AI1690" s="418">
        <f>IF(OR(AH1690="",AH1690="",AH1690=0),"",6.213/(AH1690*24))</f>
        <v/>
      </c>
      <c r="AJ1690" s="175">
        <f>IF(AND(ISNUMBER(AB1690),ISNUMBER(AG1690)),AB1690-AG1690,"")</f>
        <v/>
      </c>
      <c r="AK1690" s="255" t="inlineStr">
        <is>
          <t>DNF</t>
        </is>
      </c>
      <c r="AL1690" s="255" t="n">
        <v>120</v>
      </c>
      <c r="AM1690" s="526" t="inlineStr">
        <is>
          <t>::</t>
        </is>
      </c>
      <c r="AN1690" s="671">
        <f>IF(OR(AL1690="",AM1690="",AM1690=0),"",AL1690*6.213/(AM1690*24))</f>
        <v/>
      </c>
      <c r="AO1690" s="477">
        <f>IF(AND(AL1690=AL1689,AM1690&lt;&gt;"",AM1689&lt;&gt;""),AM1690-AM1689,"")</f>
        <v/>
      </c>
      <c r="AP1690" s="255" t="n"/>
      <c r="AQ1690" s="579" t="inlineStr"/>
      <c r="AR1690" s="439">
        <f>IF(OR(AQ1690="",AQ1690="",AQ1690=0),"",6.213/(AQ1690*24))</f>
        <v/>
      </c>
      <c r="AS1690" s="436">
        <f>IF(OR(NOT(ISNUMBER(C1690)),NOT(ISNUMBER(AB1690))),"",IF(AG1690&lt;&gt;"",AG1690,AB1690)-C1690)</f>
        <v/>
      </c>
      <c r="AT1690" s="260" t="n"/>
      <c r="AU1690" s="261">
        <f>IF($B1690="","",TEXT($A1690,"yyyymmdd")&amp;"_P"&amp;$C1690&amp;"_C"&amp;$F1690&amp;"_"&amp;TRIM(RIGHT(SUBSTITUTE(TRIM(SUBSTITUTE($L1690,CHAR(160)," "))," ",REPT(" ",60)),60))&amp;IF($P1690="","","-"&amp;TRIM(RIGHT(SUBSTITUTE(TRIM(SUBSTITUTE($P1690,CHAR(160)," "))," ",REPT(" ",60)),60)))&amp;IF($T1690="","","-"&amp;TRIM(RIGHT(SUBSTITUTE(TRIM(SUBSTITUTE($T1690,CHAR(160)," "))," ",REPT(" ",60)),60)))&amp;".jpg")</f>
        <v/>
      </c>
    </row>
    <row r="1691" ht="56" customHeight="1">
      <c r="A1691" s="252" t="n">
        <v>33146</v>
      </c>
      <c r="B1691" s="255" t="inlineStr">
        <is>
          <t>Tooheys 1000 30 September,1990</t>
        </is>
      </c>
      <c r="C1691" s="255" t="inlineStr">
        <is>
          <t>DNF</t>
        </is>
      </c>
      <c r="D1691" s="255" t="inlineStr">
        <is>
          <t>A</t>
        </is>
      </c>
      <c r="E1691" s="255" t="n"/>
      <c r="F1691" s="255" t="n">
        <v>40</v>
      </c>
      <c r="G1691" s="255" t="inlineStr">
        <is>
          <t>Mark Petch Motorsport</t>
        </is>
      </c>
      <c r="H1691" s="255" t="n"/>
      <c r="I1691" s="255" t="n"/>
      <c r="J1691" s="255" t="inlineStr">
        <is>
          <t>Ford Sierra RS500</t>
        </is>
      </c>
      <c r="K1691" s="255" t="inlineStr">
        <is>
          <t>1993 tc L4</t>
        </is>
      </c>
      <c r="L1691" s="255" t="inlineStr">
        <is>
          <t>Gianfranco Brancatelli</t>
        </is>
      </c>
      <c r="M1691" s="255" t="inlineStr">
        <is>
          <t>ITA</t>
        </is>
      </c>
      <c r="N1691" s="695">
        <f>_xlfn.LET(_xlpm.d,_xlfn.XLOOKUP(L1691,'[1]Birth Dates'!$A:$A,'[1]Birth Dates'!$B:$B,"",0),IF(_xlpm.d=0,"",_xlpm.d))</f>
        <v/>
      </c>
      <c r="O1691" s="255">
        <f>IF(OR(N1691="",A1691="",NOT(ISNUMBER(N1691)),N1691&gt;A1691),"",DATEDIF(N1691,A1691,"Y")&amp;" years, "&amp;DATEDIF(N1691,A1691,"YM")&amp;" months, "&amp;DATEDIF(N1691,A1691,"MD")&amp;" days")</f>
        <v/>
      </c>
      <c r="P1691" s="255" t="inlineStr">
        <is>
          <t>Robb Gravett</t>
        </is>
      </c>
      <c r="Q1691" s="255" t="inlineStr">
        <is>
          <t>GBR</t>
        </is>
      </c>
      <c r="R1691" s="695">
        <f>_xlfn.LET(_xlpm.d,_xlfn.XLOOKUP(P1691,'[1]Birth Dates'!$A:$A,'[1]Birth Dates'!$B:$B,"",0),IF(_xlpm.d=0,"",_xlpm.d))</f>
        <v/>
      </c>
      <c r="S1691" s="255">
        <f>IF(OR(R1691="",A1691="",NOT(ISNUMBER(R1691)),R1691&gt;A1691),"",DATEDIF(R1691,A1691,"Y")&amp;" years, "&amp;DATEDIF(R1691,A1691,"YM")&amp;" months, "&amp;DATEDIF(R1691,A1691,"MD")&amp;" days")</f>
        <v/>
      </c>
      <c r="T1691" s="255" t="n"/>
      <c r="U1691" s="255" t="n"/>
      <c r="V1691" s="695">
        <f>_xlfn.LET(_xlpm.d,_xlfn.XLOOKUP(T1691,'[1]Birth Dates'!$A:$A,'[1]Birth Dates'!$B:$B,"",0),IF(_xlpm.d=0,"",_xlpm.d))</f>
        <v/>
      </c>
      <c r="W1691" s="255">
        <f>IF(OR(V1691="",A1691="",NOT(ISNUMBER(V1691)),V1691&gt;A1691),"",DATEDIF(V1691,A1691,"Y")&amp;" years, "&amp;DATEDIF(V1691,A1691,"YM")&amp;" months, "&amp;DATEDIF(V1691,A1691,"MD")&amp;" days")</f>
        <v/>
      </c>
      <c r="X1691" s="255" t="n"/>
      <c r="Y1691" s="255" t="n"/>
      <c r="Z1691" s="255" t="n"/>
      <c r="AA1691" s="255" t="n"/>
      <c r="AB1691" s="255" t="n">
        <v>9</v>
      </c>
      <c r="AC1691" s="255" t="n"/>
      <c r="AD1691" s="255" t="n"/>
      <c r="AE1691" s="579" t="inlineStr">
        <is>
          <t>2:23.0500</t>
        </is>
      </c>
      <c r="AF1691" s="418">
        <f>IF(OR(AE1691="",AE1691="",AE1691=0),"",6.213/(AE1691*24))</f>
        <v/>
      </c>
      <c r="AG1691" s="259" t="n"/>
      <c r="AH1691" s="579" t="inlineStr"/>
      <c r="AI1691" s="418">
        <f>IF(OR(AH1691="",AH1691="",AH1691=0),"",6.213/(AH1691*24))</f>
        <v/>
      </c>
      <c r="AJ1691" s="175">
        <f>IF(AND(ISNUMBER(AB1691),ISNUMBER(AG1691)),AB1691-AG1691,"")</f>
        <v/>
      </c>
      <c r="AK1691" s="255" t="inlineStr">
        <is>
          <t>DNF</t>
        </is>
      </c>
      <c r="AL1691" s="255" t="n">
        <v>118</v>
      </c>
      <c r="AM1691" s="526" t="inlineStr">
        <is>
          <t>::</t>
        </is>
      </c>
      <c r="AN1691" s="671">
        <f>IF(OR(AL1691="",AM1691="",AM1691=0),"",AL1691*6.213/(AM1691*24))</f>
        <v/>
      </c>
      <c r="AO1691" s="477">
        <f>IF(AND(AL1691=AL1690,AM1691&lt;&gt;"",AM1690&lt;&gt;""),AM1691-AM1690,"")</f>
        <v/>
      </c>
      <c r="AP1691" s="255" t="n"/>
      <c r="AQ1691" s="579" t="inlineStr"/>
      <c r="AR1691" s="439">
        <f>IF(OR(AQ1691="",AQ1691="",AQ1691=0),"",6.213/(AQ1691*24))</f>
        <v/>
      </c>
      <c r="AS1691" s="436">
        <f>IF(OR(NOT(ISNUMBER(C1691)),NOT(ISNUMBER(AB1691))),"",IF(AG1691&lt;&gt;"",AG1691,AB1691)-C1691)</f>
        <v/>
      </c>
      <c r="AT1691" s="260" t="n"/>
      <c r="AU1691" s="261">
        <f>IF($B1691="","",TEXT($A1691,"yyyymmdd")&amp;"_P"&amp;$C1691&amp;"_C"&amp;$F1691&amp;"_"&amp;TRIM(RIGHT(SUBSTITUTE(TRIM(SUBSTITUTE($L1691,CHAR(160)," "))," ",REPT(" ",60)),60))&amp;IF($P1691="","","-"&amp;TRIM(RIGHT(SUBSTITUTE(TRIM(SUBSTITUTE($P1691,CHAR(160)," "))," ",REPT(" ",60)),60)))&amp;IF($T1691="","","-"&amp;TRIM(RIGHT(SUBSTITUTE(TRIM(SUBSTITUTE($T1691,CHAR(160)," "))," ",REPT(" ",60)),60)))&amp;".jpg")</f>
        <v/>
      </c>
    </row>
    <row r="1692" ht="56" customHeight="1">
      <c r="A1692" s="252" t="n">
        <v>33146</v>
      </c>
      <c r="B1692" s="255" t="inlineStr">
        <is>
          <t>Tooheys 1000 30 September,1990</t>
        </is>
      </c>
      <c r="C1692" s="255" t="inlineStr">
        <is>
          <t>DNF</t>
        </is>
      </c>
      <c r="D1692" s="255" t="inlineStr">
        <is>
          <t>A</t>
        </is>
      </c>
      <c r="E1692" s="255" t="n"/>
      <c r="F1692" s="255" t="n">
        <v>14</v>
      </c>
      <c r="G1692" s="255" t="inlineStr">
        <is>
          <t>NetComm (Aust) Racing</t>
        </is>
      </c>
      <c r="H1692" s="255" t="n"/>
      <c r="I1692" s="255" t="n"/>
      <c r="J1692" s="255" t="inlineStr">
        <is>
          <t>Ford Sierra RS500</t>
        </is>
      </c>
      <c r="K1692" s="255" t="inlineStr">
        <is>
          <t>1993 tc L4</t>
        </is>
      </c>
      <c r="L1692" s="255" t="inlineStr">
        <is>
          <t>Murray Carter</t>
        </is>
      </c>
      <c r="M1692" s="255" t="inlineStr">
        <is>
          <t>AUS</t>
        </is>
      </c>
      <c r="N1692" s="695">
        <f>_xlfn.LET(_xlpm.d,_xlfn.XLOOKUP(L1692,'[1]Birth Dates'!$A:$A,'[1]Birth Dates'!$B:$B,"",0),IF(_xlpm.d=0,"",_xlpm.d))</f>
        <v/>
      </c>
      <c r="O1692" s="255">
        <f>IF(OR(N1692="",A1692="",NOT(ISNUMBER(N1692)),N1692&gt;A1692),"",DATEDIF(N1692,A1692,"Y")&amp;" years, "&amp;DATEDIF(N1692,A1692,"YM")&amp;" months, "&amp;DATEDIF(N1692,A1692,"MD")&amp;" days")</f>
        <v/>
      </c>
      <c r="P1692" s="255" t="inlineStr">
        <is>
          <t>Matt Wacker</t>
        </is>
      </c>
      <c r="Q1692" s="255" t="inlineStr">
        <is>
          <t>AUS</t>
        </is>
      </c>
      <c r="R1692" s="695">
        <f>_xlfn.LET(_xlpm.d,_xlfn.XLOOKUP(P1692,'[1]Birth Dates'!$A:$A,'[1]Birth Dates'!$B:$B,"",0),IF(_xlpm.d=0,"",_xlpm.d))</f>
        <v/>
      </c>
      <c r="S1692" s="255">
        <f>IF(OR(R1692="",A1692="",NOT(ISNUMBER(R1692)),R1692&gt;A1692),"",DATEDIF(R1692,A1692,"Y")&amp;" years, "&amp;DATEDIF(R1692,A1692,"YM")&amp;" months, "&amp;DATEDIF(R1692,A1692,"MD")&amp;" days")</f>
        <v/>
      </c>
      <c r="T1692" s="255" t="n"/>
      <c r="U1692" s="255" t="n"/>
      <c r="V1692" s="695">
        <f>_xlfn.LET(_xlpm.d,_xlfn.XLOOKUP(T1692,'[1]Birth Dates'!$A:$A,'[1]Birth Dates'!$B:$B,"",0),IF(_xlpm.d=0,"",_xlpm.d))</f>
        <v/>
      </c>
      <c r="W1692" s="255">
        <f>IF(OR(V1692="",A1692="",NOT(ISNUMBER(V1692)),V1692&gt;A1692),"",DATEDIF(V1692,A1692,"Y")&amp;" years, "&amp;DATEDIF(V1692,A1692,"YM")&amp;" months, "&amp;DATEDIF(V1692,A1692,"MD")&amp;" days")</f>
        <v/>
      </c>
      <c r="X1692" s="255" t="n"/>
      <c r="Y1692" s="255" t="n"/>
      <c r="Z1692" s="255" t="n"/>
      <c r="AA1692" s="255" t="n"/>
      <c r="AB1692" s="255" t="n">
        <v>28</v>
      </c>
      <c r="AC1692" s="255" t="n"/>
      <c r="AD1692" s="255" t="n"/>
      <c r="AE1692" s="579" t="inlineStr">
        <is>
          <t>2:24.3000</t>
        </is>
      </c>
      <c r="AF1692" s="418">
        <f>IF(OR(AE1692="",AE1692="",AE1692=0),"",6.213/(AE1692*24))</f>
        <v/>
      </c>
      <c r="AG1692" s="259" t="n"/>
      <c r="AH1692" s="579" t="inlineStr"/>
      <c r="AI1692" s="418">
        <f>IF(OR(AH1692="",AH1692="",AH1692=0),"",6.213/(AH1692*24))</f>
        <v/>
      </c>
      <c r="AJ1692" s="175">
        <f>IF(AND(ISNUMBER(AB1692),ISNUMBER(AG1692)),AB1692-AG1692,"")</f>
        <v/>
      </c>
      <c r="AK1692" s="255" t="inlineStr">
        <is>
          <t>DNF</t>
        </is>
      </c>
      <c r="AL1692" s="255" t="n">
        <v>116</v>
      </c>
      <c r="AM1692" s="526" t="inlineStr">
        <is>
          <t>::</t>
        </is>
      </c>
      <c r="AN1692" s="671">
        <f>IF(OR(AL1692="",AM1692="",AM1692=0),"",AL1692*6.213/(AM1692*24))</f>
        <v/>
      </c>
      <c r="AO1692" s="477">
        <f>IF(AND(AL1692=AL1691,AM1692&lt;&gt;"",AM1691&lt;&gt;""),AM1692-AM1691,"")</f>
        <v/>
      </c>
      <c r="AP1692" s="255" t="n"/>
      <c r="AQ1692" s="579" t="inlineStr"/>
      <c r="AR1692" s="439">
        <f>IF(OR(AQ1692="",AQ1692="",AQ1692=0),"",6.213/(AQ1692*24))</f>
        <v/>
      </c>
      <c r="AS1692" s="436">
        <f>IF(OR(NOT(ISNUMBER(C1692)),NOT(ISNUMBER(AB1692))),"",IF(AG1692&lt;&gt;"",AG1692,AB1692)-C1692)</f>
        <v/>
      </c>
      <c r="AT1692" s="260" t="n"/>
      <c r="AU1692" s="261">
        <f>IF($B1692="","",TEXT($A1692,"yyyymmdd")&amp;"_P"&amp;$C1692&amp;"_C"&amp;$F1692&amp;"_"&amp;TRIM(RIGHT(SUBSTITUTE(TRIM(SUBSTITUTE($L1692,CHAR(160)," "))," ",REPT(" ",60)),60))&amp;IF($P1692="","","-"&amp;TRIM(RIGHT(SUBSTITUTE(TRIM(SUBSTITUTE($P1692,CHAR(160)," "))," ",REPT(" ",60)),60)))&amp;IF($T1692="","","-"&amp;TRIM(RIGHT(SUBSTITUTE(TRIM(SUBSTITUTE($T1692,CHAR(160)," "))," ",REPT(" ",60)),60)))&amp;".jpg")</f>
        <v/>
      </c>
    </row>
    <row r="1693" ht="56" customHeight="1">
      <c r="A1693" s="252" t="n">
        <v>33146</v>
      </c>
      <c r="B1693" s="255" t="inlineStr">
        <is>
          <t>Tooheys 1000 30 September,1990</t>
        </is>
      </c>
      <c r="C1693" s="255" t="inlineStr">
        <is>
          <t>DNF</t>
        </is>
      </c>
      <c r="D1693" s="255" t="inlineStr">
        <is>
          <t>A</t>
        </is>
      </c>
      <c r="E1693" s="255" t="n"/>
      <c r="F1693" s="255" t="n">
        <v>15</v>
      </c>
      <c r="G1693" s="255" t="inlineStr">
        <is>
          <t>Toyota Team Australia</t>
        </is>
      </c>
      <c r="H1693" s="255" t="n"/>
      <c r="I1693" s="255" t="n"/>
      <c r="J1693" s="255" t="inlineStr">
        <is>
          <t>Toyota Supra</t>
        </is>
      </c>
      <c r="K1693" s="255" t="inlineStr">
        <is>
          <t>2954 tc L6</t>
        </is>
      </c>
      <c r="L1693" s="255" t="inlineStr">
        <is>
          <t>John Smith</t>
        </is>
      </c>
      <c r="M1693" s="255" t="inlineStr">
        <is>
          <t>AUS</t>
        </is>
      </c>
      <c r="N1693" s="695">
        <f>_xlfn.LET(_xlpm.d,_xlfn.XLOOKUP(L1693,'[1]Birth Dates'!$A:$A,'[1]Birth Dates'!$B:$B,"",0),IF(_xlpm.d=0,"",_xlpm.d))</f>
        <v/>
      </c>
      <c r="O1693" s="255">
        <f>IF(OR(N1693="",A1693="",NOT(ISNUMBER(N1693)),N1693&gt;A1693),"",DATEDIF(N1693,A1693,"Y")&amp;" years, "&amp;DATEDIF(N1693,A1693,"YM")&amp;" months, "&amp;DATEDIF(N1693,A1693,"MD")&amp;" days")</f>
        <v/>
      </c>
      <c r="P1693" s="255" t="inlineStr">
        <is>
          <t>Peter McKay</t>
        </is>
      </c>
      <c r="Q1693" s="255" t="inlineStr">
        <is>
          <t>AUS</t>
        </is>
      </c>
      <c r="R1693" s="695">
        <f>_xlfn.LET(_xlpm.d,_xlfn.XLOOKUP(P1693,'[1]Birth Dates'!$A:$A,'[1]Birth Dates'!$B:$B,"",0),IF(_xlpm.d=0,"",_xlpm.d))</f>
        <v/>
      </c>
      <c r="S1693" s="255">
        <f>IF(OR(R1693="",A1693="",NOT(ISNUMBER(R1693)),R1693&gt;A1693),"",DATEDIF(R1693,A1693,"Y")&amp;" years, "&amp;DATEDIF(R1693,A1693,"YM")&amp;" months, "&amp;DATEDIF(R1693,A1693,"MD")&amp;" days")</f>
        <v/>
      </c>
      <c r="T1693" s="255" t="inlineStr">
        <is>
          <t>Mark Poole</t>
        </is>
      </c>
      <c r="U1693" s="255" t="inlineStr">
        <is>
          <t>AUS</t>
        </is>
      </c>
      <c r="V1693" s="695">
        <f>_xlfn.LET(_xlpm.d,_xlfn.XLOOKUP(T1693,'[1]Birth Dates'!$A:$A,'[1]Birth Dates'!$B:$B,"",0),IF(_xlpm.d=0,"",_xlpm.d))</f>
        <v/>
      </c>
      <c r="W1693" s="255">
        <f>IF(OR(V1693="",A1693="",NOT(ISNUMBER(V1693)),V1693&gt;A1693),"",DATEDIF(V1693,A1693,"Y")&amp;" years, "&amp;DATEDIF(V1693,A1693,"YM")&amp;" months, "&amp;DATEDIF(V1693,A1693,"MD")&amp;" days")</f>
        <v/>
      </c>
      <c r="X1693" s="255" t="n"/>
      <c r="Y1693" s="255" t="n"/>
      <c r="Z1693" s="255" t="n"/>
      <c r="AA1693" s="255" t="n"/>
      <c r="AB1693" s="255" t="n">
        <v>30</v>
      </c>
      <c r="AC1693" s="255" t="n"/>
      <c r="AD1693" s="255" t="n"/>
      <c r="AE1693" s="579" t="inlineStr">
        <is>
          <t>2:24.6400</t>
        </is>
      </c>
      <c r="AF1693" s="418">
        <f>IF(OR(AE1693="",AE1693="",AE1693=0),"",6.213/(AE1693*24))</f>
        <v/>
      </c>
      <c r="AG1693" s="259" t="n"/>
      <c r="AH1693" s="579" t="inlineStr"/>
      <c r="AI1693" s="418">
        <f>IF(OR(AH1693="",AH1693="",AH1693=0),"",6.213/(AH1693*24))</f>
        <v/>
      </c>
      <c r="AJ1693" s="175">
        <f>IF(AND(ISNUMBER(AB1693),ISNUMBER(AG1693)),AB1693-AG1693,"")</f>
        <v/>
      </c>
      <c r="AK1693" s="255" t="inlineStr">
        <is>
          <t>DNF</t>
        </is>
      </c>
      <c r="AL1693" s="255" t="n">
        <v>112</v>
      </c>
      <c r="AM1693" s="526" t="inlineStr">
        <is>
          <t>::</t>
        </is>
      </c>
      <c r="AN1693" s="671">
        <f>IF(OR(AL1693="",AM1693="",AM1693=0),"",AL1693*6.213/(AM1693*24))</f>
        <v/>
      </c>
      <c r="AO1693" s="477">
        <f>IF(AND(AL1693=AL1692,AM1693&lt;&gt;"",AM1692&lt;&gt;""),AM1693-AM1692,"")</f>
        <v/>
      </c>
      <c r="AP1693" s="255" t="n"/>
      <c r="AQ1693" s="579" t="inlineStr"/>
      <c r="AR1693" s="439">
        <f>IF(OR(AQ1693="",AQ1693="",AQ1693=0),"",6.213/(AQ1693*24))</f>
        <v/>
      </c>
      <c r="AS1693" s="436">
        <f>IF(OR(NOT(ISNUMBER(C1693)),NOT(ISNUMBER(AB1693))),"",IF(AG1693&lt;&gt;"",AG1693,AB1693)-C1693)</f>
        <v/>
      </c>
      <c r="AT1693" s="260" t="n"/>
      <c r="AU1693" s="261">
        <f>IF($B1693="","",TEXT($A1693,"yyyymmdd")&amp;"_P"&amp;$C1693&amp;"_C"&amp;$F1693&amp;"_"&amp;TRIM(RIGHT(SUBSTITUTE(TRIM(SUBSTITUTE($L1693,CHAR(160)," "))," ",REPT(" ",60)),60))&amp;IF($P1693="","","-"&amp;TRIM(RIGHT(SUBSTITUTE(TRIM(SUBSTITUTE($P1693,CHAR(160)," "))," ",REPT(" ",60)),60)))&amp;IF($T1693="","","-"&amp;TRIM(RIGHT(SUBSTITUTE(TRIM(SUBSTITUTE($T1693,CHAR(160)," "))," ",REPT(" ",60)),60)))&amp;".jpg")</f>
        <v/>
      </c>
    </row>
    <row r="1694" ht="56" customHeight="1">
      <c r="A1694" s="252" t="n">
        <v>33146</v>
      </c>
      <c r="B1694" s="255" t="inlineStr">
        <is>
          <t>Tooheys 1000 30 September,1990</t>
        </is>
      </c>
      <c r="C1694" s="255" t="inlineStr">
        <is>
          <t>DNF</t>
        </is>
      </c>
      <c r="D1694" s="255" t="inlineStr">
        <is>
          <t>C</t>
        </is>
      </c>
      <c r="E1694" s="255" t="n"/>
      <c r="F1694" s="255" t="n">
        <v>76</v>
      </c>
      <c r="G1694" s="255" t="inlineStr">
        <is>
          <t>Peter Verheyen</t>
        </is>
      </c>
      <c r="H1694" s="255" t="n"/>
      <c r="I1694" s="255" t="n"/>
      <c r="J1694" s="255" t="inlineStr">
        <is>
          <t>Toyota Corolla</t>
        </is>
      </c>
      <c r="K1694" s="255" t="inlineStr">
        <is>
          <t>1587 L4</t>
        </is>
      </c>
      <c r="L1694" s="255" t="inlineStr">
        <is>
          <t>Peter Verheyen</t>
        </is>
      </c>
      <c r="M1694" s="255" t="inlineStr">
        <is>
          <t>AUS</t>
        </is>
      </c>
      <c r="N1694" s="695">
        <f>_xlfn.LET(_xlpm.d,_xlfn.XLOOKUP(L1694,'[1]Birth Dates'!$A:$A,'[1]Birth Dates'!$B:$B,"",0),IF(_xlpm.d=0,"",_xlpm.d))</f>
        <v/>
      </c>
      <c r="O1694" s="255">
        <f>IF(OR(N1694="",A1694="",NOT(ISNUMBER(N1694)),N1694&gt;A1694),"",DATEDIF(N1694,A1694,"Y")&amp;" years, "&amp;DATEDIF(N1694,A1694,"YM")&amp;" months, "&amp;DATEDIF(N1694,A1694,"MD")&amp;" days")</f>
        <v/>
      </c>
      <c r="P1694" s="255" t="inlineStr">
        <is>
          <t>Ron Searle</t>
        </is>
      </c>
      <c r="Q1694" s="255" t="inlineStr">
        <is>
          <t>AUS</t>
        </is>
      </c>
      <c r="R1694" s="695">
        <f>_xlfn.LET(_xlpm.d,_xlfn.XLOOKUP(P1694,'[1]Birth Dates'!$A:$A,'[1]Birth Dates'!$B:$B,"",0),IF(_xlpm.d=0,"",_xlpm.d))</f>
        <v/>
      </c>
      <c r="S1694" s="255">
        <f>IF(OR(R1694="",A1694="",NOT(ISNUMBER(R1694)),R1694&gt;A1694),"",DATEDIF(R1694,A1694,"Y")&amp;" years, "&amp;DATEDIF(R1694,A1694,"YM")&amp;" months, "&amp;DATEDIF(R1694,A1694,"MD")&amp;" days")</f>
        <v/>
      </c>
      <c r="T1694" s="255" t="inlineStr">
        <is>
          <t>Russell Becker</t>
        </is>
      </c>
      <c r="U1694" s="255" t="inlineStr">
        <is>
          <t>AUS</t>
        </is>
      </c>
      <c r="V1694" s="695">
        <f>_xlfn.LET(_xlpm.d,_xlfn.XLOOKUP(T1694,'[1]Birth Dates'!$A:$A,'[1]Birth Dates'!$B:$B,"",0),IF(_xlpm.d=0,"",_xlpm.d))</f>
        <v/>
      </c>
      <c r="W1694" s="255">
        <f>IF(OR(V1694="",A1694="",NOT(ISNUMBER(V1694)),V1694&gt;A1694),"",DATEDIF(V1694,A1694,"Y")&amp;" years, "&amp;DATEDIF(V1694,A1694,"YM")&amp;" months, "&amp;DATEDIF(V1694,A1694,"MD")&amp;" days")</f>
        <v/>
      </c>
      <c r="X1694" s="255" t="n"/>
      <c r="Y1694" s="255" t="n"/>
      <c r="Z1694" s="255" t="n"/>
      <c r="AA1694" s="255" t="n"/>
      <c r="AB1694" s="255" t="n">
        <v>50</v>
      </c>
      <c r="AC1694" s="570" t="n"/>
      <c r="AD1694" s="255" t="n"/>
      <c r="AE1694" s="579" t="inlineStr">
        <is>
          <t>2:39.8600</t>
        </is>
      </c>
      <c r="AF1694" s="418">
        <f>IF(OR(AE1694="",AE1694="",AE1694=0),"",6.213/(AE1694*24))</f>
        <v/>
      </c>
      <c r="AG1694" s="259" t="n"/>
      <c r="AH1694" s="579" t="inlineStr"/>
      <c r="AI1694" s="418">
        <f>IF(OR(AH1694="",AH1694="",AH1694=0),"",6.213/(AH1694*24))</f>
        <v/>
      </c>
      <c r="AJ1694" s="175">
        <f>IF(AND(ISNUMBER(AB1694),ISNUMBER(AG1694)),AB1694-AG1694,"")</f>
        <v/>
      </c>
      <c r="AK1694" s="255" t="inlineStr">
        <is>
          <t>DNF</t>
        </is>
      </c>
      <c r="AL1694" s="255" t="n">
        <v>109</v>
      </c>
      <c r="AM1694" s="526" t="inlineStr">
        <is>
          <t>::</t>
        </is>
      </c>
      <c r="AN1694" s="671">
        <f>IF(OR(AL1694="",AM1694="",AM1694=0),"",AL1694*6.213/(AM1694*24))</f>
        <v/>
      </c>
      <c r="AO1694" s="477">
        <f>IF(AND(AL1694=AL1693,AM1694&lt;&gt;"",AM1693&lt;&gt;""),AM1694-AM1693,"")</f>
        <v/>
      </c>
      <c r="AP1694" s="255" t="n"/>
      <c r="AQ1694" s="579" t="inlineStr"/>
      <c r="AR1694" s="439">
        <f>IF(OR(AQ1694="",AQ1694="",AQ1694=0),"",6.213/(AQ1694*24))</f>
        <v/>
      </c>
      <c r="AS1694" s="436">
        <f>IF(OR(NOT(ISNUMBER(C1694)),NOT(ISNUMBER(AB1694))),"",IF(AG1694&lt;&gt;"",AG1694,AB1694)-C1694)</f>
        <v/>
      </c>
      <c r="AT1694" s="260" t="n"/>
      <c r="AU1694" s="261">
        <f>IF($B1694="","",TEXT($A1694,"yyyymmdd")&amp;"_P"&amp;$C1694&amp;"_C"&amp;$F1694&amp;"_"&amp;TRIM(RIGHT(SUBSTITUTE(TRIM(SUBSTITUTE($L1694,CHAR(160)," "))," ",REPT(" ",60)),60))&amp;IF($P1694="","","-"&amp;TRIM(RIGHT(SUBSTITUTE(TRIM(SUBSTITUTE($P1694,CHAR(160)," "))," ",REPT(" ",60)),60)))&amp;IF($T1694="","","-"&amp;TRIM(RIGHT(SUBSTITUTE(TRIM(SUBSTITUTE($T1694,CHAR(160)," "))," ",REPT(" ",60)),60)))&amp;".jpg")</f>
        <v/>
      </c>
    </row>
    <row r="1695" ht="56" customHeight="1">
      <c r="A1695" s="252" t="n">
        <v>33146</v>
      </c>
      <c r="B1695" s="255" t="inlineStr">
        <is>
          <t>Tooheys 1000 30 September,1990</t>
        </is>
      </c>
      <c r="C1695" s="255" t="inlineStr">
        <is>
          <t>DNF</t>
        </is>
      </c>
      <c r="D1695" s="255" t="inlineStr">
        <is>
          <t>C</t>
        </is>
      </c>
      <c r="E1695" s="255" t="n"/>
      <c r="F1695" s="255" t="n">
        <v>73</v>
      </c>
      <c r="G1695" s="255" t="inlineStr">
        <is>
          <t>Bob Holden Motors</t>
        </is>
      </c>
      <c r="H1695" s="255" t="n"/>
      <c r="I1695" s="255" t="n"/>
      <c r="J1695" s="255" t="inlineStr">
        <is>
          <t>Toyota Corolla</t>
        </is>
      </c>
      <c r="K1695" s="255" t="inlineStr">
        <is>
          <t>1587 L4</t>
        </is>
      </c>
      <c r="L1695" s="255" t="inlineStr">
        <is>
          <t>Bob Holden</t>
        </is>
      </c>
      <c r="M1695" s="255" t="inlineStr">
        <is>
          <t>AUS</t>
        </is>
      </c>
      <c r="N1695" s="695">
        <f>_xlfn.LET(_xlpm.d,_xlfn.XLOOKUP(L1695,'[1]Birth Dates'!$A:$A,'[1]Birth Dates'!$B:$B,"",0),IF(_xlpm.d=0,"",_xlpm.d))</f>
        <v/>
      </c>
      <c r="O1695" s="255">
        <f>IF(OR(N1695="",A1695="",NOT(ISNUMBER(N1695)),N1695&gt;A1695),"",DATEDIF(N1695,A1695,"Y")&amp;" years, "&amp;DATEDIF(N1695,A1695,"YM")&amp;" months, "&amp;DATEDIF(N1695,A1695,"MD")&amp;" days")</f>
        <v/>
      </c>
      <c r="P1695" s="255" t="inlineStr">
        <is>
          <t>Mike Conway</t>
        </is>
      </c>
      <c r="Q1695" s="255" t="inlineStr">
        <is>
          <t>AUS</t>
        </is>
      </c>
      <c r="R1695" s="695">
        <f>_xlfn.LET(_xlpm.d,_xlfn.XLOOKUP(P1695,'[1]Birth Dates'!$A:$A,'[1]Birth Dates'!$B:$B,"",0),IF(_xlpm.d=0,"",_xlpm.d))</f>
        <v/>
      </c>
      <c r="S1695" s="255">
        <f>IF(OR(R1695="",A1695="",NOT(ISNUMBER(R1695)),R1695&gt;A1695),"",DATEDIF(R1695,A1695,"Y")&amp;" years, "&amp;DATEDIF(R1695,A1695,"YM")&amp;" months, "&amp;DATEDIF(R1695,A1695,"MD")&amp;" days")</f>
        <v/>
      </c>
      <c r="T1695" s="255" t="n"/>
      <c r="U1695" s="255" t="n"/>
      <c r="V1695" s="695">
        <f>_xlfn.LET(_xlpm.d,_xlfn.XLOOKUP(T1695,'[1]Birth Dates'!$A:$A,'[1]Birth Dates'!$B:$B,"",0),IF(_xlpm.d=0,"",_xlpm.d))</f>
        <v/>
      </c>
      <c r="W1695" s="255">
        <f>IF(OR(V1695="",A1695="",NOT(ISNUMBER(V1695)),V1695&gt;A1695),"",DATEDIF(V1695,A1695,"Y")&amp;" years, "&amp;DATEDIF(V1695,A1695,"YM")&amp;" months, "&amp;DATEDIF(V1695,A1695,"MD")&amp;" days")</f>
        <v/>
      </c>
      <c r="X1695" s="255" t="n"/>
      <c r="Y1695" s="255" t="n"/>
      <c r="Z1695" s="255" t="n"/>
      <c r="AA1695" s="255" t="n"/>
      <c r="AB1695" s="255" t="n">
        <v>53</v>
      </c>
      <c r="AC1695" s="255" t="n"/>
      <c r="AD1695" s="255" t="n"/>
      <c r="AE1695" s="579" t="inlineStr">
        <is>
          <t>2:41.9800</t>
        </is>
      </c>
      <c r="AF1695" s="418">
        <f>IF(OR(AE1695="",AE1695="",AE1695=0),"",6.213/(AE1695*24))</f>
        <v/>
      </c>
      <c r="AG1695" s="259" t="n"/>
      <c r="AH1695" s="579" t="inlineStr"/>
      <c r="AI1695" s="418">
        <f>IF(OR(AH1695="",AH1695="",AH1695=0),"",6.213/(AH1695*24))</f>
        <v/>
      </c>
      <c r="AJ1695" s="175">
        <f>IF(AND(ISNUMBER(AB1695),ISNUMBER(AG1695)),AB1695-AG1695,"")</f>
        <v/>
      </c>
      <c r="AK1695" s="255" t="inlineStr">
        <is>
          <t>DNF</t>
        </is>
      </c>
      <c r="AL1695" s="255" t="n">
        <v>101</v>
      </c>
      <c r="AM1695" s="526" t="inlineStr">
        <is>
          <t>::</t>
        </is>
      </c>
      <c r="AN1695" s="671">
        <f>IF(OR(AL1695="",AM1695="",AM1695=0),"",AL1695*6.213/(AM1695*24))</f>
        <v/>
      </c>
      <c r="AO1695" s="477">
        <f>IF(AND(AL1695=AL1694,AM1695&lt;&gt;"",AM1694&lt;&gt;""),AM1695-AM1694,"")</f>
        <v/>
      </c>
      <c r="AP1695" s="255" t="n"/>
      <c r="AQ1695" s="579" t="inlineStr"/>
      <c r="AR1695" s="439">
        <f>IF(OR(AQ1695="",AQ1695="",AQ1695=0),"",6.213/(AQ1695*24))</f>
        <v/>
      </c>
      <c r="AS1695" s="436">
        <f>IF(OR(NOT(ISNUMBER(C1695)),NOT(ISNUMBER(AB1695))),"",IF(AG1695&lt;&gt;"",AG1695,AB1695)-C1695)</f>
        <v/>
      </c>
      <c r="AT1695" s="260" t="n"/>
      <c r="AU1695" s="261">
        <f>IF($B1695="","",TEXT($A1695,"yyyymmdd")&amp;"_P"&amp;$C1695&amp;"_C"&amp;$F1695&amp;"_"&amp;TRIM(RIGHT(SUBSTITUTE(TRIM(SUBSTITUTE($L1695,CHAR(160)," "))," ",REPT(" ",60)),60))&amp;IF($P1695="","","-"&amp;TRIM(RIGHT(SUBSTITUTE(TRIM(SUBSTITUTE($P1695,CHAR(160)," "))," ",REPT(" ",60)),60)))&amp;IF($T1695="","","-"&amp;TRIM(RIGHT(SUBSTITUTE(TRIM(SUBSTITUTE($T1695,CHAR(160)," "))," ",REPT(" ",60)),60)))&amp;".jpg")</f>
        <v/>
      </c>
    </row>
    <row r="1696" ht="56" customHeight="1">
      <c r="A1696" s="252" t="n">
        <v>33146</v>
      </c>
      <c r="B1696" s="255" t="inlineStr">
        <is>
          <t>Tooheys 1000 30 September,1990</t>
        </is>
      </c>
      <c r="C1696" s="255" t="inlineStr">
        <is>
          <t>DNF</t>
        </is>
      </c>
      <c r="D1696" s="255" t="inlineStr">
        <is>
          <t>A</t>
        </is>
      </c>
      <c r="E1696" s="255" t="n"/>
      <c r="F1696" s="255" t="n">
        <v>17</v>
      </c>
      <c r="G1696" s="255" t="inlineStr">
        <is>
          <t>Shell Ultra Hi Racing</t>
        </is>
      </c>
      <c r="H1696" s="255" t="n"/>
      <c r="I1696" s="255" t="n"/>
      <c r="J1696" s="255" t="inlineStr">
        <is>
          <t>Ford Sierra RS500</t>
        </is>
      </c>
      <c r="K1696" s="255" t="inlineStr">
        <is>
          <t>1993 tc L4</t>
        </is>
      </c>
      <c r="L1696" s="255" t="inlineStr">
        <is>
          <t>Dick Johnson</t>
        </is>
      </c>
      <c r="M1696" s="255" t="inlineStr">
        <is>
          <t>AUS</t>
        </is>
      </c>
      <c r="N1696" s="695">
        <f>_xlfn.LET(_xlpm.d,_xlfn.XLOOKUP(L1696,'[1]Birth Dates'!$A:$A,'[1]Birth Dates'!$B:$B,"",0),IF(_xlpm.d=0,"",_xlpm.d))</f>
        <v/>
      </c>
      <c r="O1696" s="255">
        <f>IF(OR(N1696="",A1696="",NOT(ISNUMBER(N1696)),N1696&gt;A1696),"",DATEDIF(N1696,A1696,"Y")&amp;" years, "&amp;DATEDIF(N1696,A1696,"YM")&amp;" months, "&amp;DATEDIF(N1696,A1696,"MD")&amp;" days")</f>
        <v/>
      </c>
      <c r="P1696" s="255" t="inlineStr">
        <is>
          <t>John Bowe</t>
        </is>
      </c>
      <c r="Q1696" s="255" t="inlineStr">
        <is>
          <t>AUS</t>
        </is>
      </c>
      <c r="R1696" s="695">
        <f>_xlfn.LET(_xlpm.d,_xlfn.XLOOKUP(P1696,'[1]Birth Dates'!$A:$A,'[1]Birth Dates'!$B:$B,"",0),IF(_xlpm.d=0,"",_xlpm.d))</f>
        <v/>
      </c>
      <c r="S1696" s="255">
        <f>IF(OR(R1696="",A1696="",NOT(ISNUMBER(R1696)),R1696&gt;A1696),"",DATEDIF(R1696,A1696,"Y")&amp;" years, "&amp;DATEDIF(R1696,A1696,"YM")&amp;" months, "&amp;DATEDIF(R1696,A1696,"MD")&amp;" days")</f>
        <v/>
      </c>
      <c r="T1696" s="255" t="n"/>
      <c r="U1696" s="255" t="n"/>
      <c r="V1696" s="695">
        <f>_xlfn.LET(_xlpm.d,_xlfn.XLOOKUP(T1696,'[1]Birth Dates'!$A:$A,'[1]Birth Dates'!$B:$B,"",0),IF(_xlpm.d=0,"",_xlpm.d))</f>
        <v/>
      </c>
      <c r="W1696" s="255">
        <f>IF(OR(V1696="",A1696="",NOT(ISNUMBER(V1696)),V1696&gt;A1696),"",DATEDIF(V1696,A1696,"Y")&amp;" years, "&amp;DATEDIF(V1696,A1696,"YM")&amp;" months, "&amp;DATEDIF(V1696,A1696,"MD")&amp;" days")</f>
        <v/>
      </c>
      <c r="X1696" s="255" t="n"/>
      <c r="Y1696" s="255" t="n"/>
      <c r="Z1696" s="255" t="n"/>
      <c r="AA1696" s="255" t="n"/>
      <c r="AB1696" s="255" t="n">
        <v>2</v>
      </c>
      <c r="AC1696" s="255" t="n"/>
      <c r="AD1696" s="255" t="n"/>
      <c r="AE1696" s="579" t="inlineStr">
        <is>
          <t>2:14.1700</t>
        </is>
      </c>
      <c r="AF1696" s="418">
        <f>IF(OR(AE1696="",AE1696="",AE1696=0),"",6.213/(AE1696*24))</f>
        <v/>
      </c>
      <c r="AG1696" s="259" t="n"/>
      <c r="AH1696" s="579" t="inlineStr"/>
      <c r="AI1696" s="418">
        <f>IF(OR(AH1696="",AH1696="",AH1696=0),"",6.213/(AH1696*24))</f>
        <v/>
      </c>
      <c r="AJ1696" s="175">
        <f>IF(AND(ISNUMBER(AB1696),ISNUMBER(AG1696)),AB1696-AG1696,"")</f>
        <v/>
      </c>
      <c r="AK1696" s="255" t="inlineStr">
        <is>
          <t>DNF</t>
        </is>
      </c>
      <c r="AL1696" s="255" t="n">
        <v>94</v>
      </c>
      <c r="AM1696" s="526" t="inlineStr">
        <is>
          <t>::</t>
        </is>
      </c>
      <c r="AN1696" s="671">
        <f>IF(OR(AL1696="",AM1696="",AM1696=0),"",AL1696*6.213/(AM1696*24))</f>
        <v/>
      </c>
      <c r="AO1696" s="477">
        <f>IF(AND(AL1696=AL1695,AM1696&lt;&gt;"",AM1695&lt;&gt;""),AM1696-AM1695,"")</f>
        <v/>
      </c>
      <c r="AP1696" s="255" t="n"/>
      <c r="AQ1696" s="579" t="inlineStr"/>
      <c r="AR1696" s="439">
        <f>IF(OR(AQ1696="",AQ1696="",AQ1696=0),"",6.213/(AQ1696*24))</f>
        <v/>
      </c>
      <c r="AS1696" s="436">
        <f>IF(OR(NOT(ISNUMBER(C1696)),NOT(ISNUMBER(AB1696))),"",IF(AG1696&lt;&gt;"",AG1696,AB1696)-C1696)</f>
        <v/>
      </c>
      <c r="AT1696" s="260" t="n"/>
      <c r="AU1696" s="261">
        <f>IF($B1696="","",TEXT($A1696,"yyyymmdd")&amp;"_P"&amp;$C1696&amp;"_C"&amp;$F1696&amp;"_"&amp;TRIM(RIGHT(SUBSTITUTE(TRIM(SUBSTITUTE($L1696,CHAR(160)," "))," ",REPT(" ",60)),60))&amp;IF($P1696="","","-"&amp;TRIM(RIGHT(SUBSTITUTE(TRIM(SUBSTITUTE($P1696,CHAR(160)," "))," ",REPT(" ",60)),60)))&amp;IF($T1696="","","-"&amp;TRIM(RIGHT(SUBSTITUTE(TRIM(SUBSTITUTE($T1696,CHAR(160)," "))," ",REPT(" ",60)),60)))&amp;".jpg")</f>
        <v/>
      </c>
    </row>
    <row r="1697" ht="56" customHeight="1">
      <c r="A1697" s="252" t="n">
        <v>33146</v>
      </c>
      <c r="B1697" s="255" t="inlineStr">
        <is>
          <t>Tooheys 1000 30 September,1990</t>
        </is>
      </c>
      <c r="C1697" s="255" t="inlineStr">
        <is>
          <t>DNF</t>
        </is>
      </c>
      <c r="D1697" s="255" t="inlineStr">
        <is>
          <t>A</t>
        </is>
      </c>
      <c r="E1697" s="255" t="n"/>
      <c r="F1697" s="255" t="n">
        <v>22</v>
      </c>
      <c r="G1697" s="255" t="inlineStr">
        <is>
          <t>Lusty Engineering</t>
        </is>
      </c>
      <c r="H1697" s="255" t="n"/>
      <c r="I1697" s="255" t="n"/>
      <c r="J1697" s="255" t="inlineStr">
        <is>
          <t>Holden Commodore VL SS Group A SV</t>
        </is>
      </c>
      <c r="K1697" s="255" t="inlineStr">
        <is>
          <t>4980 V8</t>
        </is>
      </c>
      <c r="L1697" s="255" t="inlineStr">
        <is>
          <t>Graham Lusty</t>
        </is>
      </c>
      <c r="M1697" s="255" t="inlineStr">
        <is>
          <t>AUS</t>
        </is>
      </c>
      <c r="N1697" s="695">
        <f>_xlfn.LET(_xlpm.d,_xlfn.XLOOKUP(L1697,'[1]Birth Dates'!$A:$A,'[1]Birth Dates'!$B:$B,"",0),IF(_xlpm.d=0,"",_xlpm.d))</f>
        <v/>
      </c>
      <c r="O1697" s="255">
        <f>IF(OR(N1697="",A1697="",NOT(ISNUMBER(N1697)),N1697&gt;A1697),"",DATEDIF(N1697,A1697,"Y")&amp;" years, "&amp;DATEDIF(N1697,A1697,"YM")&amp;" months, "&amp;DATEDIF(N1697,A1697,"MD")&amp;" days")</f>
        <v/>
      </c>
      <c r="P1697" s="255" t="inlineStr">
        <is>
          <t>Peter Janson</t>
        </is>
      </c>
      <c r="Q1697" s="255" t="inlineStr">
        <is>
          <t>NZL</t>
        </is>
      </c>
      <c r="R1697" s="695">
        <f>_xlfn.LET(_xlpm.d,_xlfn.XLOOKUP(P1697,'[1]Birth Dates'!$A:$A,'[1]Birth Dates'!$B:$B,"",0),IF(_xlpm.d=0,"",_xlpm.d))</f>
        <v/>
      </c>
      <c r="S1697" s="255">
        <f>IF(OR(R1697="",A1697="",NOT(ISNUMBER(R1697)),R1697&gt;A1697),"",DATEDIF(R1697,A1697,"Y")&amp;" years, "&amp;DATEDIF(R1697,A1697,"YM")&amp;" months, "&amp;DATEDIF(R1697,A1697,"MD")&amp;" days")</f>
        <v/>
      </c>
      <c r="T1697" s="255" t="n"/>
      <c r="U1697" s="255" t="n"/>
      <c r="V1697" s="695">
        <f>_xlfn.LET(_xlpm.d,_xlfn.XLOOKUP(T1697,'[1]Birth Dates'!$A:$A,'[1]Birth Dates'!$B:$B,"",0),IF(_xlpm.d=0,"",_xlpm.d))</f>
        <v/>
      </c>
      <c r="W1697" s="255">
        <f>IF(OR(V1697="",A1697="",NOT(ISNUMBER(V1697)),V1697&gt;A1697),"",DATEDIF(V1697,A1697,"Y")&amp;" years, "&amp;DATEDIF(V1697,A1697,"YM")&amp;" months, "&amp;DATEDIF(V1697,A1697,"MD")&amp;" days")</f>
        <v/>
      </c>
      <c r="X1697" s="255" t="n"/>
      <c r="Y1697" s="255" t="n"/>
      <c r="Z1697" s="255" t="n"/>
      <c r="AA1697" s="255" t="n"/>
      <c r="AB1697" s="255" t="n">
        <v>33</v>
      </c>
      <c r="AC1697" s="255" t="n"/>
      <c r="AD1697" s="255" t="n"/>
      <c r="AE1697" s="579" t="inlineStr">
        <is>
          <t>2:25.2200</t>
        </is>
      </c>
      <c r="AF1697" s="418">
        <f>IF(OR(AE1697="",AE1697="",AE1697=0),"",6.213/(AE1697*24))</f>
        <v/>
      </c>
      <c r="AG1697" s="259" t="n"/>
      <c r="AH1697" s="579" t="inlineStr"/>
      <c r="AI1697" s="418">
        <f>IF(OR(AH1697="",AH1697="",AH1697=0),"",6.213/(AH1697*24))</f>
        <v/>
      </c>
      <c r="AJ1697" s="175">
        <f>IF(AND(ISNUMBER(AB1697),ISNUMBER(AG1697)),AB1697-AG1697,"")</f>
        <v/>
      </c>
      <c r="AK1697" s="255" t="inlineStr">
        <is>
          <t>DNF</t>
        </is>
      </c>
      <c r="AL1697" s="255" t="n">
        <v>83</v>
      </c>
      <c r="AM1697" s="526" t="inlineStr">
        <is>
          <t>::</t>
        </is>
      </c>
      <c r="AN1697" s="671">
        <f>IF(OR(AL1697="",AM1697="",AM1697=0),"",AL1697*6.213/(AM1697*24))</f>
        <v/>
      </c>
      <c r="AO1697" s="477">
        <f>IF(AND(AL1697=AL1696,AM1697&lt;&gt;"",AM1696&lt;&gt;""),AM1697-AM1696,"")</f>
        <v/>
      </c>
      <c r="AP1697" s="255" t="n"/>
      <c r="AQ1697" s="579" t="inlineStr"/>
      <c r="AR1697" s="439">
        <f>IF(OR(AQ1697="",AQ1697="",AQ1697=0),"",6.213/(AQ1697*24))</f>
        <v/>
      </c>
      <c r="AS1697" s="436">
        <f>IF(OR(NOT(ISNUMBER(C1697)),NOT(ISNUMBER(AB1697))),"",IF(AG1697&lt;&gt;"",AG1697,AB1697)-C1697)</f>
        <v/>
      </c>
      <c r="AT1697" s="260" t="n"/>
      <c r="AU1697" s="261">
        <f>IF($B1697="","",TEXT($A1697,"yyyymmdd")&amp;"_P"&amp;$C1697&amp;"_C"&amp;$F1697&amp;"_"&amp;TRIM(RIGHT(SUBSTITUTE(TRIM(SUBSTITUTE($L1697,CHAR(160)," "))," ",REPT(" ",60)),60))&amp;IF($P1697="","","-"&amp;TRIM(RIGHT(SUBSTITUTE(TRIM(SUBSTITUTE($P1697,CHAR(160)," "))," ",REPT(" ",60)),60)))&amp;IF($T1697="","","-"&amp;TRIM(RIGHT(SUBSTITUTE(TRIM(SUBSTITUTE($T1697,CHAR(160)," "))," ",REPT(" ",60)),60)))&amp;".jpg")</f>
        <v/>
      </c>
    </row>
    <row r="1698" ht="56" customHeight="1">
      <c r="A1698" s="252" t="n">
        <v>33146</v>
      </c>
      <c r="B1698" s="255" t="inlineStr">
        <is>
          <t>Tooheys 1000 30 September,1990</t>
        </is>
      </c>
      <c r="C1698" s="255" t="inlineStr">
        <is>
          <t>DNF</t>
        </is>
      </c>
      <c r="D1698" s="255" t="inlineStr">
        <is>
          <t>A</t>
        </is>
      </c>
      <c r="E1698" s="255" t="n"/>
      <c r="F1698" s="255" t="n">
        <v>45</v>
      </c>
      <c r="G1698" s="255" t="inlineStr">
        <is>
          <t>Lester Smerdon</t>
        </is>
      </c>
      <c r="H1698" s="255" t="n"/>
      <c r="I1698" s="255" t="n"/>
      <c r="J1698" s="255" t="inlineStr">
        <is>
          <t>Holden Commodore VL</t>
        </is>
      </c>
      <c r="K1698" s="255" t="inlineStr">
        <is>
          <t>4980 V8</t>
        </is>
      </c>
      <c r="L1698" s="255" t="inlineStr">
        <is>
          <t>Lester Smerdon</t>
        </is>
      </c>
      <c r="M1698" s="255" t="inlineStr">
        <is>
          <t>AUS</t>
        </is>
      </c>
      <c r="N1698" s="695">
        <f>_xlfn.LET(_xlpm.d,_xlfn.XLOOKUP(L1698,'[1]Birth Dates'!$A:$A,'[1]Birth Dates'!$B:$B,"",0),IF(_xlpm.d=0,"",_xlpm.d))</f>
        <v/>
      </c>
      <c r="O1698" s="255">
        <f>IF(OR(N1698="",A1698="",NOT(ISNUMBER(N1698)),N1698&gt;A1698),"",DATEDIF(N1698,A1698,"Y")&amp;" years, "&amp;DATEDIF(N1698,A1698,"YM")&amp;" months, "&amp;DATEDIF(N1698,A1698,"MD")&amp;" days")</f>
        <v/>
      </c>
      <c r="P1698" s="255" t="inlineStr">
        <is>
          <t>Graham Jonsson</t>
        </is>
      </c>
      <c r="Q1698" s="255" t="inlineStr">
        <is>
          <t>AUS</t>
        </is>
      </c>
      <c r="R1698" s="695">
        <f>_xlfn.LET(_xlpm.d,_xlfn.XLOOKUP(P1698,'[1]Birth Dates'!$A:$A,'[1]Birth Dates'!$B:$B,"",0),IF(_xlpm.d=0,"",_xlpm.d))</f>
        <v/>
      </c>
      <c r="S1698" s="255">
        <f>IF(OR(R1698="",A1698="",NOT(ISNUMBER(R1698)),R1698&gt;A1698),"",DATEDIF(R1698,A1698,"Y")&amp;" years, "&amp;DATEDIF(R1698,A1698,"YM")&amp;" months, "&amp;DATEDIF(R1698,A1698,"MD")&amp;" days")</f>
        <v/>
      </c>
      <c r="T1698" s="255" t="n"/>
      <c r="U1698" s="255" t="n"/>
      <c r="V1698" s="695">
        <f>_xlfn.LET(_xlpm.d,_xlfn.XLOOKUP(T1698,'[1]Birth Dates'!$A:$A,'[1]Birth Dates'!$B:$B,"",0),IF(_xlpm.d=0,"",_xlpm.d))</f>
        <v/>
      </c>
      <c r="W1698" s="255">
        <f>IF(OR(V1698="",A1698="",NOT(ISNUMBER(V1698)),V1698&gt;A1698),"",DATEDIF(V1698,A1698,"Y")&amp;" years, "&amp;DATEDIF(V1698,A1698,"YM")&amp;" months, "&amp;DATEDIF(V1698,A1698,"MD")&amp;" days")</f>
        <v/>
      </c>
      <c r="X1698" s="255" t="n"/>
      <c r="Y1698" s="255" t="n"/>
      <c r="Z1698" s="255" t="n"/>
      <c r="AA1698" s="255" t="n"/>
      <c r="AB1698" s="255" t="n">
        <v>37</v>
      </c>
      <c r="AC1698" s="255" t="n"/>
      <c r="AD1698" s="255" t="n"/>
      <c r="AE1698" s="579" t="inlineStr">
        <is>
          <t>2:27.2000</t>
        </is>
      </c>
      <c r="AF1698" s="418">
        <f>IF(OR(AE1698="",AE1698="",AE1698=0),"",6.213/(AE1698*24))</f>
        <v/>
      </c>
      <c r="AG1698" s="259" t="n"/>
      <c r="AH1698" s="579" t="inlineStr"/>
      <c r="AI1698" s="418">
        <f>IF(OR(AH1698="",AH1698="",AH1698=0),"",6.213/(AH1698*24))</f>
        <v/>
      </c>
      <c r="AJ1698" s="175">
        <f>IF(AND(ISNUMBER(AB1698),ISNUMBER(AG1698)),AB1698-AG1698,"")</f>
        <v/>
      </c>
      <c r="AK1698" s="255" t="inlineStr">
        <is>
          <t>DNF</t>
        </is>
      </c>
      <c r="AL1698" s="255" t="n">
        <v>83</v>
      </c>
      <c r="AM1698" s="526" t="inlineStr">
        <is>
          <t>::</t>
        </is>
      </c>
      <c r="AN1698" s="671">
        <f>IF(OR(AL1698="",AM1698="",AM1698=0),"",AL1698*6.213/(AM1698*24))</f>
        <v/>
      </c>
      <c r="AO1698" s="477">
        <f>IF(AND(AL1698=AL1697,AM1698&lt;&gt;"",AM1697&lt;&gt;""),AM1698-AM1697,"")</f>
        <v/>
      </c>
      <c r="AP1698" s="255" t="n"/>
      <c r="AQ1698" s="579" t="inlineStr"/>
      <c r="AR1698" s="439">
        <f>IF(OR(AQ1698="",AQ1698="",AQ1698=0),"",6.213/(AQ1698*24))</f>
        <v/>
      </c>
      <c r="AS1698" s="436">
        <f>IF(OR(NOT(ISNUMBER(C1698)),NOT(ISNUMBER(AB1698))),"",IF(AG1698&lt;&gt;"",AG1698,AB1698)-C1698)</f>
        <v/>
      </c>
      <c r="AT1698" s="260" t="n"/>
      <c r="AU1698" s="261">
        <f>IF($B1698="","",TEXT($A1698,"yyyymmdd")&amp;"_P"&amp;$C1698&amp;"_C"&amp;$F1698&amp;"_"&amp;TRIM(RIGHT(SUBSTITUTE(TRIM(SUBSTITUTE($L1698,CHAR(160)," "))," ",REPT(" ",60)),60))&amp;IF($P1698="","","-"&amp;TRIM(RIGHT(SUBSTITUTE(TRIM(SUBSTITUTE($P1698,CHAR(160)," "))," ",REPT(" ",60)),60)))&amp;IF($T1698="","","-"&amp;TRIM(RIGHT(SUBSTITUTE(TRIM(SUBSTITUTE($T1698,CHAR(160)," "))," ",REPT(" ",60)),60)))&amp;".jpg")</f>
        <v/>
      </c>
    </row>
    <row r="1699" ht="56" customHeight="1">
      <c r="A1699" s="252" t="n">
        <v>33146</v>
      </c>
      <c r="B1699" s="255" t="inlineStr">
        <is>
          <t>Tooheys 1000 30 September,1990</t>
        </is>
      </c>
      <c r="C1699" s="255" t="inlineStr">
        <is>
          <t>DNF</t>
        </is>
      </c>
      <c r="D1699" s="255" t="inlineStr">
        <is>
          <t>B</t>
        </is>
      </c>
      <c r="E1699" s="255" t="n"/>
      <c r="F1699" s="255" t="n">
        <v>54</v>
      </c>
      <c r="G1699" s="255" t="inlineStr">
        <is>
          <t>Bryce Racing</t>
        </is>
      </c>
      <c r="H1699" s="255" t="n"/>
      <c r="I1699" s="255" t="n"/>
      <c r="J1699" s="255" t="inlineStr">
        <is>
          <t>BMW M3</t>
        </is>
      </c>
      <c r="K1699" s="255" t="inlineStr">
        <is>
          <t>2332 L4</t>
        </is>
      </c>
      <c r="L1699" s="255" t="inlineStr">
        <is>
          <t>Brett Riley</t>
        </is>
      </c>
      <c r="M1699" s="255" t="inlineStr">
        <is>
          <t>NZL</t>
        </is>
      </c>
      <c r="N1699" s="695">
        <f>_xlfn.LET(_xlpm.d,_xlfn.XLOOKUP(L1699,'[1]Birth Dates'!$A:$A,'[1]Birth Dates'!$B:$B,"",0),IF(_xlpm.d=0,"",_xlpm.d))</f>
        <v/>
      </c>
      <c r="O1699" s="255">
        <f>IF(OR(N1699="",A1699="",NOT(ISNUMBER(N1699)),N1699&gt;A1699),"",DATEDIF(N1699,A1699,"Y")&amp;" years, "&amp;DATEDIF(N1699,A1699,"YM")&amp;" months, "&amp;DATEDIF(N1699,A1699,"MD")&amp;" days")</f>
        <v/>
      </c>
      <c r="P1699" s="255" t="inlineStr">
        <is>
          <t>Craig Baird</t>
        </is>
      </c>
      <c r="Q1699" s="255" t="inlineStr">
        <is>
          <t>NZL</t>
        </is>
      </c>
      <c r="R1699" s="695">
        <f>_xlfn.LET(_xlpm.d,_xlfn.XLOOKUP(P1699,'[1]Birth Dates'!$A:$A,'[1]Birth Dates'!$B:$B,"",0),IF(_xlpm.d=0,"",_xlpm.d))</f>
        <v/>
      </c>
      <c r="S1699" s="255">
        <f>IF(OR(R1699="",A1699="",NOT(ISNUMBER(R1699)),R1699&gt;A1699),"",DATEDIF(R1699,A1699,"Y")&amp;" years, "&amp;DATEDIF(R1699,A1699,"YM")&amp;" months, "&amp;DATEDIF(R1699,A1699,"MD")&amp;" days")</f>
        <v/>
      </c>
      <c r="T1699" s="255" t="n"/>
      <c r="U1699" s="255" t="n"/>
      <c r="V1699" s="695">
        <f>_xlfn.LET(_xlpm.d,_xlfn.XLOOKUP(T1699,'[1]Birth Dates'!$A:$A,'[1]Birth Dates'!$B:$B,"",0),IF(_xlpm.d=0,"",_xlpm.d))</f>
        <v/>
      </c>
      <c r="W1699" s="255">
        <f>IF(OR(V1699="",A1699="",NOT(ISNUMBER(V1699)),V1699&gt;A1699),"",DATEDIF(V1699,A1699,"Y")&amp;" years, "&amp;DATEDIF(V1699,A1699,"YM")&amp;" months, "&amp;DATEDIF(V1699,A1699,"MD")&amp;" days")</f>
        <v/>
      </c>
      <c r="X1699" s="255" t="n"/>
      <c r="Y1699" s="255" t="n"/>
      <c r="Z1699" s="255" t="n"/>
      <c r="AA1699" s="255" t="n"/>
      <c r="AB1699" s="255" t="n">
        <v>47</v>
      </c>
      <c r="AC1699" s="255" t="n"/>
      <c r="AD1699" s="255" t="n"/>
      <c r="AE1699" s="579" t="inlineStr">
        <is>
          <t>2:34.3800</t>
        </is>
      </c>
      <c r="AF1699" s="418">
        <f>IF(OR(AE1699="",AE1699="",AE1699=0),"",6.213/(AE1699*24))</f>
        <v/>
      </c>
      <c r="AG1699" s="259" t="n"/>
      <c r="AH1699" s="579" t="inlineStr"/>
      <c r="AI1699" s="418">
        <f>IF(OR(AH1699="",AH1699="",AH1699=0),"",6.213/(AH1699*24))</f>
        <v/>
      </c>
      <c r="AJ1699" s="175">
        <f>IF(AND(ISNUMBER(AB1699),ISNUMBER(AG1699)),AB1699-AG1699,"")</f>
        <v/>
      </c>
      <c r="AK1699" s="255" t="inlineStr">
        <is>
          <t>DNF</t>
        </is>
      </c>
      <c r="AL1699" s="255" t="n">
        <v>82</v>
      </c>
      <c r="AM1699" s="526" t="inlineStr">
        <is>
          <t>::</t>
        </is>
      </c>
      <c r="AN1699" s="671">
        <f>IF(OR(AL1699="",AM1699="",AM1699=0),"",AL1699*6.213/(AM1699*24))</f>
        <v/>
      </c>
      <c r="AO1699" s="477">
        <f>IF(AND(AL1699=AL1698,AM1699&lt;&gt;"",AM1698&lt;&gt;""),AM1699-AM1698,"")</f>
        <v/>
      </c>
      <c r="AP1699" s="255" t="n"/>
      <c r="AQ1699" s="579" t="inlineStr"/>
      <c r="AR1699" s="439">
        <f>IF(OR(AQ1699="",AQ1699="",AQ1699=0),"",6.213/(AQ1699*24))</f>
        <v/>
      </c>
      <c r="AS1699" s="436">
        <f>IF(OR(NOT(ISNUMBER(C1699)),NOT(ISNUMBER(AB1699))),"",IF(AG1699&lt;&gt;"",AG1699,AB1699)-C1699)</f>
        <v/>
      </c>
      <c r="AT1699" s="260" t="n"/>
      <c r="AU1699" s="261">
        <f>IF($B1699="","",TEXT($A1699,"yyyymmdd")&amp;"_P"&amp;$C1699&amp;"_C"&amp;$F1699&amp;"_"&amp;TRIM(RIGHT(SUBSTITUTE(TRIM(SUBSTITUTE($L1699,CHAR(160)," "))," ",REPT(" ",60)),60))&amp;IF($P1699="","","-"&amp;TRIM(RIGHT(SUBSTITUTE(TRIM(SUBSTITUTE($P1699,CHAR(160)," "))," ",REPT(" ",60)),60)))&amp;IF($T1699="","","-"&amp;TRIM(RIGHT(SUBSTITUTE(TRIM(SUBSTITUTE($T1699,CHAR(160)," "))," ",REPT(" ",60)),60)))&amp;".jpg")</f>
        <v/>
      </c>
    </row>
    <row r="1700" ht="56" customHeight="1">
      <c r="A1700" s="252" t="n">
        <v>33146</v>
      </c>
      <c r="B1700" s="255" t="inlineStr">
        <is>
          <t>Tooheys 1000 30 September,1990</t>
        </is>
      </c>
      <c r="C1700" s="255" t="inlineStr">
        <is>
          <t>DNF</t>
        </is>
      </c>
      <c r="D1700" s="255" t="inlineStr">
        <is>
          <t>A</t>
        </is>
      </c>
      <c r="E1700" s="255" t="n"/>
      <c r="F1700" s="255" t="n">
        <v>30</v>
      </c>
      <c r="G1700" s="255" t="inlineStr">
        <is>
          <t>Peter Jackson Racing</t>
        </is>
      </c>
      <c r="H1700" s="255" t="n"/>
      <c r="I1700" s="255" t="n"/>
      <c r="J1700" s="255" t="inlineStr">
        <is>
          <t>Ford Sierra RS500</t>
        </is>
      </c>
      <c r="K1700" s="255" t="inlineStr">
        <is>
          <t>1993 tc L4</t>
        </is>
      </c>
      <c r="L1700" s="255" t="inlineStr">
        <is>
          <t>Glenn Seton</t>
        </is>
      </c>
      <c r="M1700" s="255" t="inlineStr">
        <is>
          <t>AUS</t>
        </is>
      </c>
      <c r="N1700" s="695">
        <f>_xlfn.LET(_xlpm.d,_xlfn.XLOOKUP(L1700,'[1]Birth Dates'!$A:$A,'[1]Birth Dates'!$B:$B,"",0),IF(_xlpm.d=0,"",_xlpm.d))</f>
        <v/>
      </c>
      <c r="O1700" s="255">
        <f>IF(OR(N1700="",A1700="",NOT(ISNUMBER(N1700)),N1700&gt;A1700),"",DATEDIF(N1700,A1700,"Y")&amp;" years, "&amp;DATEDIF(N1700,A1700,"YM")&amp;" months, "&amp;DATEDIF(N1700,A1700,"MD")&amp;" days")</f>
        <v/>
      </c>
      <c r="P1700" s="255" t="inlineStr">
        <is>
          <t>Drew Price</t>
        </is>
      </c>
      <c r="Q1700" s="255" t="inlineStr">
        <is>
          <t>AUS</t>
        </is>
      </c>
      <c r="R1700" s="695">
        <f>_xlfn.LET(_xlpm.d,_xlfn.XLOOKUP(P1700,'[1]Birth Dates'!$A:$A,'[1]Birth Dates'!$B:$B,"",0),IF(_xlpm.d=0,"",_xlpm.d))</f>
        <v/>
      </c>
      <c r="S1700" s="255">
        <f>IF(OR(R1700="",A1700="",NOT(ISNUMBER(R1700)),R1700&gt;A1700),"",DATEDIF(R1700,A1700,"Y")&amp;" years, "&amp;DATEDIF(R1700,A1700,"YM")&amp;" months, "&amp;DATEDIF(R1700,A1700,"MD")&amp;" days")</f>
        <v/>
      </c>
      <c r="T1700" s="255" t="n"/>
      <c r="U1700" s="255" t="n"/>
      <c r="V1700" s="695">
        <f>_xlfn.LET(_xlpm.d,_xlfn.XLOOKUP(T1700,'[1]Birth Dates'!$A:$A,'[1]Birth Dates'!$B:$B,"",0),IF(_xlpm.d=0,"",_xlpm.d))</f>
        <v/>
      </c>
      <c r="W1700" s="255">
        <f>IF(OR(V1700="",A1700="",NOT(ISNUMBER(V1700)),V1700&gt;A1700),"",DATEDIF(V1700,A1700,"Y")&amp;" years, "&amp;DATEDIF(V1700,A1700,"YM")&amp;" months, "&amp;DATEDIF(V1700,A1700,"MD")&amp;" days")</f>
        <v/>
      </c>
      <c r="X1700" s="255" t="n"/>
      <c r="Y1700" s="255" t="n"/>
      <c r="Z1700" s="255" t="n"/>
      <c r="AA1700" s="255" t="n"/>
      <c r="AB1700" s="255" t="n">
        <v>12</v>
      </c>
      <c r="AC1700" s="255" t="n"/>
      <c r="AD1700" s="255" t="n"/>
      <c r="AE1700" s="579" t="inlineStr">
        <is>
          <t>2:16.0800</t>
        </is>
      </c>
      <c r="AF1700" s="418">
        <f>IF(OR(AE1700="",AE1700="",AE1700=0),"",6.213/(AE1700*24))</f>
        <v/>
      </c>
      <c r="AG1700" s="259" t="n"/>
      <c r="AH1700" s="579" t="inlineStr"/>
      <c r="AI1700" s="418">
        <f>IF(OR(AH1700="",AH1700="",AH1700=0),"",6.213/(AH1700*24))</f>
        <v/>
      </c>
      <c r="AJ1700" s="175">
        <f>IF(AND(ISNUMBER(AB1700),ISNUMBER(AG1700)),AB1700-AG1700,"")</f>
        <v/>
      </c>
      <c r="AK1700" s="255" t="inlineStr">
        <is>
          <t>DNF</t>
        </is>
      </c>
      <c r="AL1700" s="255" t="n">
        <v>77</v>
      </c>
      <c r="AM1700" s="526" t="inlineStr">
        <is>
          <t>::</t>
        </is>
      </c>
      <c r="AN1700" s="671">
        <f>IF(OR(AL1700="",AM1700="",AM1700=0),"",AL1700*6.213/(AM1700*24))</f>
        <v/>
      </c>
      <c r="AO1700" s="477">
        <f>IF(AND(AL1700=AL1699,AM1700&lt;&gt;"",AM1699&lt;&gt;""),AM1700-AM1699,"")</f>
        <v/>
      </c>
      <c r="AP1700" s="255" t="n"/>
      <c r="AQ1700" s="579" t="inlineStr"/>
      <c r="AR1700" s="439">
        <f>IF(OR(AQ1700="",AQ1700="",AQ1700=0),"",6.213/(AQ1700*24))</f>
        <v/>
      </c>
      <c r="AS1700" s="436">
        <f>IF(OR(NOT(ISNUMBER(C1700)),NOT(ISNUMBER(AB1700))),"",IF(AG1700&lt;&gt;"",AG1700,AB1700)-C1700)</f>
        <v/>
      </c>
      <c r="AT1700" s="260" t="n"/>
      <c r="AU1700" s="261">
        <f>IF($B1700="","",TEXT($A1700,"yyyymmdd")&amp;"_P"&amp;$C1700&amp;"_C"&amp;$F1700&amp;"_"&amp;TRIM(RIGHT(SUBSTITUTE(TRIM(SUBSTITUTE($L1700,CHAR(160)," "))," ",REPT(" ",60)),60))&amp;IF($P1700="","","-"&amp;TRIM(RIGHT(SUBSTITUTE(TRIM(SUBSTITUTE($P1700,CHAR(160)," "))," ",REPT(" ",60)),60)))&amp;IF($T1700="","","-"&amp;TRIM(RIGHT(SUBSTITUTE(TRIM(SUBSTITUTE($T1700,CHAR(160)," "))," ",REPT(" ",60)),60)))&amp;".jpg")</f>
        <v/>
      </c>
    </row>
    <row r="1701" ht="56" customHeight="1">
      <c r="A1701" s="252" t="n">
        <v>33146</v>
      </c>
      <c r="B1701" s="255" t="inlineStr">
        <is>
          <t>Tooheys 1000 30 September,1990</t>
        </is>
      </c>
      <c r="C1701" s="255" t="inlineStr">
        <is>
          <t>DNF</t>
        </is>
      </c>
      <c r="D1701" s="255" t="inlineStr">
        <is>
          <t>A</t>
        </is>
      </c>
      <c r="E1701" s="255" t="n"/>
      <c r="F1701" s="255" t="n">
        <v>4</v>
      </c>
      <c r="G1701" s="255" t="inlineStr">
        <is>
          <t>Lansvale Racing Team</t>
        </is>
      </c>
      <c r="H1701" s="255" t="n"/>
      <c r="I1701" s="255" t="n"/>
      <c r="J1701" s="255" t="inlineStr">
        <is>
          <t>Holden Commodore VL</t>
        </is>
      </c>
      <c r="K1701" s="255" t="inlineStr">
        <is>
          <t>4980 V8</t>
        </is>
      </c>
      <c r="L1701" s="255" t="inlineStr">
        <is>
          <t>Steve Reed</t>
        </is>
      </c>
      <c r="M1701" s="255" t="inlineStr">
        <is>
          <t>AUS</t>
        </is>
      </c>
      <c r="N1701" s="695">
        <f>_xlfn.LET(_xlpm.d,_xlfn.XLOOKUP(L1701,'[1]Birth Dates'!$A:$A,'[1]Birth Dates'!$B:$B,"",0),IF(_xlpm.d=0,"",_xlpm.d))</f>
        <v/>
      </c>
      <c r="O1701" s="255">
        <f>IF(OR(N1701="",A1701="",NOT(ISNUMBER(N1701)),N1701&gt;A1701),"",DATEDIF(N1701,A1701,"Y")&amp;" years, "&amp;DATEDIF(N1701,A1701,"YM")&amp;" months, "&amp;DATEDIF(N1701,A1701,"MD")&amp;" days")</f>
        <v/>
      </c>
      <c r="P1701" s="255" t="inlineStr">
        <is>
          <t>Trevor Ashby</t>
        </is>
      </c>
      <c r="Q1701" s="255" t="inlineStr">
        <is>
          <t>AUS</t>
        </is>
      </c>
      <c r="R1701" s="695">
        <f>_xlfn.LET(_xlpm.d,_xlfn.XLOOKUP(P1701,'[1]Birth Dates'!$A:$A,'[1]Birth Dates'!$B:$B,"",0),IF(_xlpm.d=0,"",_xlpm.d))</f>
        <v/>
      </c>
      <c r="S1701" s="255">
        <f>IF(OR(R1701="",A1701="",NOT(ISNUMBER(R1701)),R1701&gt;A1701),"",DATEDIF(R1701,A1701,"Y")&amp;" years, "&amp;DATEDIF(R1701,A1701,"YM")&amp;" months, "&amp;DATEDIF(R1701,A1701,"MD")&amp;" days")</f>
        <v/>
      </c>
      <c r="T1701" s="255" t="n"/>
      <c r="U1701" s="255" t="n"/>
      <c r="V1701" s="695">
        <f>_xlfn.LET(_xlpm.d,_xlfn.XLOOKUP(T1701,'[1]Birth Dates'!$A:$A,'[1]Birth Dates'!$B:$B,"",0),IF(_xlpm.d=0,"",_xlpm.d))</f>
        <v/>
      </c>
      <c r="W1701" s="255">
        <f>IF(OR(V1701="",A1701="",NOT(ISNUMBER(V1701)),V1701&gt;A1701),"",DATEDIF(V1701,A1701,"Y")&amp;" years, "&amp;DATEDIF(V1701,A1701,"YM")&amp;" months, "&amp;DATEDIF(V1701,A1701,"MD")&amp;" days")</f>
        <v/>
      </c>
      <c r="X1701" s="255" t="n"/>
      <c r="Y1701" s="255" t="n"/>
      <c r="Z1701" s="255" t="n"/>
      <c r="AA1701" s="255" t="n"/>
      <c r="AB1701" s="255" t="n">
        <v>20</v>
      </c>
      <c r="AC1701" s="255" t="n"/>
      <c r="AD1701" s="255" t="n"/>
      <c r="AE1701" s="579" t="inlineStr">
        <is>
          <t>2:20.3400</t>
        </is>
      </c>
      <c r="AF1701" s="418">
        <f>IF(OR(AE1701="",AE1701="",AE1701=0),"",6.213/(AE1701*24))</f>
        <v/>
      </c>
      <c r="AG1701" s="259" t="n"/>
      <c r="AH1701" s="579" t="inlineStr"/>
      <c r="AI1701" s="418">
        <f>IF(OR(AH1701="",AH1701="",AH1701=0),"",6.213/(AH1701*24))</f>
        <v/>
      </c>
      <c r="AJ1701" s="175">
        <f>IF(AND(ISNUMBER(AB1701),ISNUMBER(AG1701)),AB1701-AG1701,"")</f>
        <v/>
      </c>
      <c r="AK1701" s="255" t="inlineStr">
        <is>
          <t>DNF</t>
        </is>
      </c>
      <c r="AL1701" s="255" t="n">
        <v>76</v>
      </c>
      <c r="AM1701" s="526" t="inlineStr">
        <is>
          <t>::</t>
        </is>
      </c>
      <c r="AN1701" s="671">
        <f>IF(OR(AL1701="",AM1701="",AM1701=0),"",AL1701*6.213/(AM1701*24))</f>
        <v/>
      </c>
      <c r="AO1701" s="477">
        <f>IF(AND(AL1701=AL1700,AM1701&lt;&gt;"",AM1700&lt;&gt;""),AM1701-AM1700,"")</f>
        <v/>
      </c>
      <c r="AP1701" s="255" t="n"/>
      <c r="AQ1701" s="579" t="inlineStr"/>
      <c r="AR1701" s="439">
        <f>IF(OR(AQ1701="",AQ1701="",AQ1701=0),"",6.213/(AQ1701*24))</f>
        <v/>
      </c>
      <c r="AS1701" s="436">
        <f>IF(OR(NOT(ISNUMBER(C1701)),NOT(ISNUMBER(AB1701))),"",IF(AG1701&lt;&gt;"",AG1701,AB1701)-C1701)</f>
        <v/>
      </c>
      <c r="AT1701" s="260" t="n"/>
      <c r="AU1701" s="261">
        <f>IF($B1701="","",TEXT($A1701,"yyyymmdd")&amp;"_P"&amp;$C1701&amp;"_C"&amp;$F1701&amp;"_"&amp;TRIM(RIGHT(SUBSTITUTE(TRIM(SUBSTITUTE($L1701,CHAR(160)," "))," ",REPT(" ",60)),60))&amp;IF($P1701="","","-"&amp;TRIM(RIGHT(SUBSTITUTE(TRIM(SUBSTITUTE($P1701,CHAR(160)," "))," ",REPT(" ",60)),60)))&amp;IF($T1701="","","-"&amp;TRIM(RIGHT(SUBSTITUTE(TRIM(SUBSTITUTE($T1701,CHAR(160)," "))," ",REPT(" ",60)),60)))&amp;".jpg")</f>
        <v/>
      </c>
    </row>
    <row r="1702" ht="56" customHeight="1">
      <c r="A1702" s="252" t="n">
        <v>33146</v>
      </c>
      <c r="B1702" s="255" t="inlineStr">
        <is>
          <t>Tooheys 1000 30 September,1990</t>
        </is>
      </c>
      <c r="C1702" s="255" t="inlineStr">
        <is>
          <t>DNF</t>
        </is>
      </c>
      <c r="D1702" s="255" t="inlineStr">
        <is>
          <t>A</t>
        </is>
      </c>
      <c r="E1702" s="255" t="n"/>
      <c r="F1702" s="255" t="n">
        <v>42</v>
      </c>
      <c r="G1702" s="255" t="inlineStr">
        <is>
          <t>Lusty Engineering</t>
        </is>
      </c>
      <c r="H1702" s="255" t="n"/>
      <c r="I1702" s="255" t="n"/>
      <c r="J1702" s="255" t="inlineStr">
        <is>
          <t>Holden Commodore VL</t>
        </is>
      </c>
      <c r="K1702" s="255" t="inlineStr">
        <is>
          <t>4980 V8</t>
        </is>
      </c>
      <c r="L1702" s="255" t="inlineStr">
        <is>
          <t>John Lusty</t>
        </is>
      </c>
      <c r="M1702" s="255" t="inlineStr">
        <is>
          <t>AUS</t>
        </is>
      </c>
      <c r="N1702" s="695">
        <f>_xlfn.LET(_xlpm.d,_xlfn.XLOOKUP(L1702,'[1]Birth Dates'!$A:$A,'[1]Birth Dates'!$B:$B,"",0),IF(_xlpm.d=0,"",_xlpm.d))</f>
        <v/>
      </c>
      <c r="O1702" s="255">
        <f>IF(OR(N1702="",A1702="",NOT(ISNUMBER(N1702)),N1702&gt;A1702),"",DATEDIF(N1702,A1702,"Y")&amp;" years, "&amp;DATEDIF(N1702,A1702,"YM")&amp;" months, "&amp;DATEDIF(N1702,A1702,"MD")&amp;" days")</f>
        <v/>
      </c>
      <c r="P1702" s="255" t="inlineStr">
        <is>
          <t>Bernie Stack</t>
        </is>
      </c>
      <c r="Q1702" s="255" t="inlineStr">
        <is>
          <t>AUS</t>
        </is>
      </c>
      <c r="R1702" s="695">
        <f>_xlfn.LET(_xlpm.d,_xlfn.XLOOKUP(P1702,'[1]Birth Dates'!$A:$A,'[1]Birth Dates'!$B:$B,"",0),IF(_xlpm.d=0,"",_xlpm.d))</f>
        <v/>
      </c>
      <c r="S1702" s="255">
        <f>IF(OR(R1702="",A1702="",NOT(ISNUMBER(R1702)),R1702&gt;A1702),"",DATEDIF(R1702,A1702,"Y")&amp;" years, "&amp;DATEDIF(R1702,A1702,"YM")&amp;" months, "&amp;DATEDIF(R1702,A1702,"MD")&amp;" days")</f>
        <v/>
      </c>
      <c r="T1702" s="255" t="n"/>
      <c r="U1702" s="255" t="n"/>
      <c r="V1702" s="695">
        <f>_xlfn.LET(_xlpm.d,_xlfn.XLOOKUP(T1702,'[1]Birth Dates'!$A:$A,'[1]Birth Dates'!$B:$B,"",0),IF(_xlpm.d=0,"",_xlpm.d))</f>
        <v/>
      </c>
      <c r="W1702" s="255">
        <f>IF(OR(V1702="",A1702="",NOT(ISNUMBER(V1702)),V1702&gt;A1702),"",DATEDIF(V1702,A1702,"Y")&amp;" years, "&amp;DATEDIF(V1702,A1702,"YM")&amp;" months, "&amp;DATEDIF(V1702,A1702,"MD")&amp;" days")</f>
        <v/>
      </c>
      <c r="X1702" s="255" t="n"/>
      <c r="Y1702" s="255" t="n"/>
      <c r="Z1702" s="255" t="n"/>
      <c r="AA1702" s="255" t="n"/>
      <c r="AB1702" s="255" t="n">
        <v>27</v>
      </c>
      <c r="AC1702" s="255" t="n"/>
      <c r="AD1702" s="255" t="n"/>
      <c r="AE1702" s="579" t="inlineStr">
        <is>
          <t>2:23.5000</t>
        </is>
      </c>
      <c r="AF1702" s="418">
        <f>IF(OR(AE1702="",AE1702="",AE1702=0),"",6.213/(AE1702*24))</f>
        <v/>
      </c>
      <c r="AG1702" s="259" t="n"/>
      <c r="AH1702" s="579" t="inlineStr"/>
      <c r="AI1702" s="418">
        <f>IF(OR(AH1702="",AH1702="",AH1702=0),"",6.213/(AH1702*24))</f>
        <v/>
      </c>
      <c r="AJ1702" s="175">
        <f>IF(AND(ISNUMBER(AB1702),ISNUMBER(AG1702)),AB1702-AG1702,"")</f>
        <v/>
      </c>
      <c r="AK1702" s="255" t="inlineStr">
        <is>
          <t>DNF</t>
        </is>
      </c>
      <c r="AL1702" s="255" t="n">
        <v>66</v>
      </c>
      <c r="AM1702" s="526" t="inlineStr">
        <is>
          <t>::</t>
        </is>
      </c>
      <c r="AN1702" s="671">
        <f>IF(OR(AL1702="",AM1702="",AM1702=0),"",AL1702*6.213/(AM1702*24))</f>
        <v/>
      </c>
      <c r="AO1702" s="477">
        <f>IF(AND(AL1702=AL1701,AM1702&lt;&gt;"",AM1701&lt;&gt;""),AM1702-AM1701,"")</f>
        <v/>
      </c>
      <c r="AP1702" s="255" t="n"/>
      <c r="AQ1702" s="579" t="inlineStr"/>
      <c r="AR1702" s="439">
        <f>IF(OR(AQ1702="",AQ1702="",AQ1702=0),"",6.213/(AQ1702*24))</f>
        <v/>
      </c>
      <c r="AS1702" s="436">
        <f>IF(OR(NOT(ISNUMBER(C1702)),NOT(ISNUMBER(AB1702))),"",IF(AG1702&lt;&gt;"",AG1702,AB1702)-C1702)</f>
        <v/>
      </c>
      <c r="AT1702" s="260" t="n"/>
      <c r="AU1702" s="261">
        <f>IF($B1702="","",TEXT($A1702,"yyyymmdd")&amp;"_P"&amp;$C1702&amp;"_C"&amp;$F1702&amp;"_"&amp;TRIM(RIGHT(SUBSTITUTE(TRIM(SUBSTITUTE($L1702,CHAR(160)," "))," ",REPT(" ",60)),60))&amp;IF($P1702="","","-"&amp;TRIM(RIGHT(SUBSTITUTE(TRIM(SUBSTITUTE($P1702,CHAR(160)," "))," ",REPT(" ",60)),60)))&amp;IF($T1702="","","-"&amp;TRIM(RIGHT(SUBSTITUTE(TRIM(SUBSTITUTE($T1702,CHAR(160)," "))," ",REPT(" ",60)),60)))&amp;".jpg")</f>
        <v/>
      </c>
    </row>
    <row r="1703" ht="56" customHeight="1">
      <c r="A1703" s="252" t="n">
        <v>33146</v>
      </c>
      <c r="B1703" s="255" t="inlineStr">
        <is>
          <t>Tooheys 1000 30 September,1990</t>
        </is>
      </c>
      <c r="C1703" s="255" t="inlineStr">
        <is>
          <t>DNF</t>
        </is>
      </c>
      <c r="D1703" s="255" t="inlineStr">
        <is>
          <t>A</t>
        </is>
      </c>
      <c r="E1703" s="255" t="n"/>
      <c r="F1703" s="255" t="n">
        <v>20</v>
      </c>
      <c r="G1703" s="255" t="inlineStr">
        <is>
          <t>Benson &amp; Hedges Racing</t>
        </is>
      </c>
      <c r="H1703" s="255" t="n"/>
      <c r="I1703" s="255" t="n"/>
      <c r="J1703" s="255" t="inlineStr">
        <is>
          <t>Ford Sierra RS500</t>
        </is>
      </c>
      <c r="K1703" s="255" t="inlineStr">
        <is>
          <t>1993 tc L4</t>
        </is>
      </c>
      <c r="L1703" s="255" t="inlineStr">
        <is>
          <t>Alan Jones</t>
        </is>
      </c>
      <c r="M1703" s="255" t="inlineStr">
        <is>
          <t>AUS</t>
        </is>
      </c>
      <c r="N1703" s="695">
        <f>_xlfn.LET(_xlpm.d,_xlfn.XLOOKUP(L1703,'[1]Birth Dates'!$A:$A,'[1]Birth Dates'!$B:$B,"",0),IF(_xlpm.d=0,"",_xlpm.d))</f>
        <v/>
      </c>
      <c r="O1703" s="255">
        <f>IF(OR(N1703="",A1703="",NOT(ISNUMBER(N1703)),N1703&gt;A1703),"",DATEDIF(N1703,A1703,"Y")&amp;" years, "&amp;DATEDIF(N1703,A1703,"YM")&amp;" months, "&amp;DATEDIF(N1703,A1703,"MD")&amp;" days")</f>
        <v/>
      </c>
      <c r="P1703" s="255" t="inlineStr">
        <is>
          <t>Denny Hulme</t>
        </is>
      </c>
      <c r="Q1703" s="255" t="inlineStr">
        <is>
          <t>NZL</t>
        </is>
      </c>
      <c r="R1703" s="695">
        <f>_xlfn.LET(_xlpm.d,_xlfn.XLOOKUP(P1703,'[1]Birth Dates'!$A:$A,'[1]Birth Dates'!$B:$B,"",0),IF(_xlpm.d=0,"",_xlpm.d))</f>
        <v/>
      </c>
      <c r="S1703" s="255">
        <f>IF(OR(R1703="",A1703="",NOT(ISNUMBER(R1703)),R1703&gt;A1703),"",DATEDIF(R1703,A1703,"Y")&amp;" years, "&amp;DATEDIF(R1703,A1703,"YM")&amp;" months, "&amp;DATEDIF(R1703,A1703,"MD")&amp;" days")</f>
        <v/>
      </c>
      <c r="T1703" s="255" t="n"/>
      <c r="U1703" s="255" t="n"/>
      <c r="V1703" s="695">
        <f>_xlfn.LET(_xlpm.d,_xlfn.XLOOKUP(T1703,'[1]Birth Dates'!$A:$A,'[1]Birth Dates'!$B:$B,"",0),IF(_xlpm.d=0,"",_xlpm.d))</f>
        <v/>
      </c>
      <c r="W1703" s="255">
        <f>IF(OR(V1703="",A1703="",NOT(ISNUMBER(V1703)),V1703&gt;A1703),"",DATEDIF(V1703,A1703,"Y")&amp;" years, "&amp;DATEDIF(V1703,A1703,"YM")&amp;" months, "&amp;DATEDIF(V1703,A1703,"MD")&amp;" days")</f>
        <v/>
      </c>
      <c r="X1703" s="255" t="n"/>
      <c r="Y1703" s="255" t="n"/>
      <c r="Z1703" s="255" t="n"/>
      <c r="AA1703" s="255" t="n"/>
      <c r="AB1703" s="255" t="n">
        <v>10</v>
      </c>
      <c r="AC1703" s="255" t="n"/>
      <c r="AD1703" s="255" t="n"/>
      <c r="AE1703" s="579" t="inlineStr">
        <is>
          <t>2:14.5000</t>
        </is>
      </c>
      <c r="AF1703" s="418">
        <f>IF(OR(AE1703="",AE1703="",AE1703=0),"",6.213/(AE1703*24))</f>
        <v/>
      </c>
      <c r="AG1703" s="259" t="n"/>
      <c r="AH1703" s="579" t="inlineStr"/>
      <c r="AI1703" s="418">
        <f>IF(OR(AH1703="",AH1703="",AH1703=0),"",6.213/(AH1703*24))</f>
        <v/>
      </c>
      <c r="AJ1703" s="175">
        <f>IF(AND(ISNUMBER(AB1703),ISNUMBER(AG1703)),AB1703-AG1703,"")</f>
        <v/>
      </c>
      <c r="AK1703" s="255" t="inlineStr">
        <is>
          <t>DNF</t>
        </is>
      </c>
      <c r="AL1703" s="255" t="n">
        <v>65</v>
      </c>
      <c r="AM1703" s="526" t="inlineStr">
        <is>
          <t>::</t>
        </is>
      </c>
      <c r="AN1703" s="671">
        <f>IF(OR(AL1703="",AM1703="",AM1703=0),"",AL1703*6.213/(AM1703*24))</f>
        <v/>
      </c>
      <c r="AO1703" s="477">
        <f>IF(AND(AL1703=AL1702,AM1703&lt;&gt;"",AM1702&lt;&gt;""),AM1703-AM1702,"")</f>
        <v/>
      </c>
      <c r="AP1703" s="255" t="n"/>
      <c r="AQ1703" s="579" t="inlineStr"/>
      <c r="AR1703" s="439">
        <f>IF(OR(AQ1703="",AQ1703="",AQ1703=0),"",6.213/(AQ1703*24))</f>
        <v/>
      </c>
      <c r="AS1703" s="436">
        <f>IF(OR(NOT(ISNUMBER(C1703)),NOT(ISNUMBER(AB1703))),"",IF(AG1703&lt;&gt;"",AG1703,AB1703)-C1703)</f>
        <v/>
      </c>
      <c r="AT1703" s="260" t="n"/>
      <c r="AU1703" s="261">
        <f>IF($B1703="","",TEXT($A1703,"yyyymmdd")&amp;"_P"&amp;$C1703&amp;"_C"&amp;$F1703&amp;"_"&amp;TRIM(RIGHT(SUBSTITUTE(TRIM(SUBSTITUTE($L1703,CHAR(160)," "))," ",REPT(" ",60)),60))&amp;IF($P1703="","","-"&amp;TRIM(RIGHT(SUBSTITUTE(TRIM(SUBSTITUTE($P1703,CHAR(160)," "))," ",REPT(" ",60)),60)))&amp;IF($T1703="","","-"&amp;TRIM(RIGHT(SUBSTITUTE(TRIM(SUBSTITUTE($T1703,CHAR(160)," "))," ",REPT(" ",60)),60)))&amp;".jpg")</f>
        <v/>
      </c>
    </row>
    <row r="1704" ht="56" customHeight="1">
      <c r="A1704" s="252" t="n">
        <v>33146</v>
      </c>
      <c r="B1704" s="255" t="inlineStr">
        <is>
          <t>Tooheys 1000 30 September,1990</t>
        </is>
      </c>
      <c r="C1704" s="255" t="inlineStr">
        <is>
          <t>DNF</t>
        </is>
      </c>
      <c r="D1704" s="255" t="inlineStr">
        <is>
          <t>A</t>
        </is>
      </c>
      <c r="E1704" s="255" t="n"/>
      <c r="F1704" s="255" t="n">
        <v>2</v>
      </c>
      <c r="G1704" s="255" t="inlineStr">
        <is>
          <t>Alf Grant</t>
        </is>
      </c>
      <c r="H1704" s="255" t="n"/>
      <c r="I1704" s="255" t="n"/>
      <c r="J1704" s="255" t="inlineStr">
        <is>
          <t>Nissan Skyline HR31</t>
        </is>
      </c>
      <c r="K1704" s="255" t="inlineStr">
        <is>
          <t>2029 tc L6</t>
        </is>
      </c>
      <c r="L1704" s="255" t="inlineStr">
        <is>
          <t>Alf Grant</t>
        </is>
      </c>
      <c r="M1704" s="255" t="inlineStr">
        <is>
          <t>AUS</t>
        </is>
      </c>
      <c r="N1704" s="695">
        <f>_xlfn.LET(_xlpm.d,_xlfn.XLOOKUP(L1704,'[1]Birth Dates'!$A:$A,'[1]Birth Dates'!$B:$B,"",0),IF(_xlpm.d=0,"",_xlpm.d))</f>
        <v/>
      </c>
      <c r="O1704" s="255">
        <f>IF(OR(N1704="",A1704="",NOT(ISNUMBER(N1704)),N1704&gt;A1704),"",DATEDIF(N1704,A1704,"Y")&amp;" years, "&amp;DATEDIF(N1704,A1704,"YM")&amp;" months, "&amp;DATEDIF(N1704,A1704,"MD")&amp;" days")</f>
        <v/>
      </c>
      <c r="P1704" s="255" t="inlineStr">
        <is>
          <t>Tim Grant</t>
        </is>
      </c>
      <c r="Q1704" s="255" t="inlineStr">
        <is>
          <t>AUS</t>
        </is>
      </c>
      <c r="R1704" s="695">
        <f>_xlfn.LET(_xlpm.d,_xlfn.XLOOKUP(P1704,'[1]Birth Dates'!$A:$A,'[1]Birth Dates'!$B:$B,"",0),IF(_xlpm.d=0,"",_xlpm.d))</f>
        <v/>
      </c>
      <c r="S1704" s="255">
        <f>IF(OR(R1704="",A1704="",NOT(ISNUMBER(R1704)),R1704&gt;A1704),"",DATEDIF(R1704,A1704,"Y")&amp;" years, "&amp;DATEDIF(R1704,A1704,"YM")&amp;" months, "&amp;DATEDIF(R1704,A1704,"MD")&amp;" days")</f>
        <v/>
      </c>
      <c r="T1704" s="255" t="n"/>
      <c r="U1704" s="255" t="n"/>
      <c r="V1704" s="695">
        <f>_xlfn.LET(_xlpm.d,_xlfn.XLOOKUP(T1704,'[1]Birth Dates'!$A:$A,'[1]Birth Dates'!$B:$B,"",0),IF(_xlpm.d=0,"",_xlpm.d))</f>
        <v/>
      </c>
      <c r="W1704" s="255">
        <f>IF(OR(V1704="",A1704="",NOT(ISNUMBER(V1704)),V1704&gt;A1704),"",DATEDIF(V1704,A1704,"Y")&amp;" years, "&amp;DATEDIF(V1704,A1704,"YM")&amp;" months, "&amp;DATEDIF(V1704,A1704,"MD")&amp;" days")</f>
        <v/>
      </c>
      <c r="X1704" s="255" t="n"/>
      <c r="Y1704" s="255" t="n"/>
      <c r="Z1704" s="255" t="n"/>
      <c r="AA1704" s="255" t="n"/>
      <c r="AB1704" s="255" t="n">
        <v>36</v>
      </c>
      <c r="AC1704" s="255" t="n"/>
      <c r="AD1704" s="255" t="n"/>
      <c r="AE1704" s="579" t="inlineStr">
        <is>
          <t>2:27.1800</t>
        </is>
      </c>
      <c r="AF1704" s="418">
        <f>IF(OR(AE1704="",AE1704="",AE1704=0),"",6.213/(AE1704*24))</f>
        <v/>
      </c>
      <c r="AG1704" s="259" t="n"/>
      <c r="AH1704" s="579" t="inlineStr"/>
      <c r="AI1704" s="418">
        <f>IF(OR(AH1704="",AH1704="",AH1704=0),"",6.213/(AH1704*24))</f>
        <v/>
      </c>
      <c r="AJ1704" s="175">
        <f>IF(AND(ISNUMBER(AB1704),ISNUMBER(AG1704)),AB1704-AG1704,"")</f>
        <v/>
      </c>
      <c r="AK1704" s="255" t="inlineStr">
        <is>
          <t>DNF</t>
        </is>
      </c>
      <c r="AL1704" s="255" t="n">
        <v>65</v>
      </c>
      <c r="AM1704" s="526" t="inlineStr">
        <is>
          <t>::</t>
        </is>
      </c>
      <c r="AN1704" s="671">
        <f>IF(OR(AL1704="",AM1704="",AM1704=0),"",AL1704*6.213/(AM1704*24))</f>
        <v/>
      </c>
      <c r="AO1704" s="477">
        <f>IF(AND(AL1704=AL1703,AM1704&lt;&gt;"",AM1703&lt;&gt;""),AM1704-AM1703,"")</f>
        <v/>
      </c>
      <c r="AP1704" s="255" t="n"/>
      <c r="AQ1704" s="579" t="inlineStr"/>
      <c r="AR1704" s="439">
        <f>IF(OR(AQ1704="",AQ1704="",AQ1704=0),"",6.213/(AQ1704*24))</f>
        <v/>
      </c>
      <c r="AS1704" s="436">
        <f>IF(OR(NOT(ISNUMBER(C1704)),NOT(ISNUMBER(AB1704))),"",IF(AG1704&lt;&gt;"",AG1704,AB1704)-C1704)</f>
        <v/>
      </c>
      <c r="AT1704" s="260" t="n"/>
      <c r="AU1704" s="261">
        <f>IF($B1704="","",TEXT($A1704,"yyyymmdd")&amp;"_P"&amp;$C1704&amp;"_C"&amp;$F1704&amp;"_"&amp;TRIM(RIGHT(SUBSTITUTE(TRIM(SUBSTITUTE($L1704,CHAR(160)," "))," ",REPT(" ",60)),60))&amp;IF($P1704="","","-"&amp;TRIM(RIGHT(SUBSTITUTE(TRIM(SUBSTITUTE($P1704,CHAR(160)," "))," ",REPT(" ",60)),60)))&amp;IF($T1704="","","-"&amp;TRIM(RIGHT(SUBSTITUTE(TRIM(SUBSTITUTE($T1704,CHAR(160)," "))," ",REPT(" ",60)),60)))&amp;".jpg")</f>
        <v/>
      </c>
    </row>
    <row r="1705" ht="56" customHeight="1">
      <c r="A1705" s="252" t="n">
        <v>33146</v>
      </c>
      <c r="B1705" s="255" t="inlineStr">
        <is>
          <t>Tooheys 1000 30 September,1990</t>
        </is>
      </c>
      <c r="C1705" s="255" t="inlineStr">
        <is>
          <t>DNF</t>
        </is>
      </c>
      <c r="D1705" s="255" t="inlineStr">
        <is>
          <t>A</t>
        </is>
      </c>
      <c r="E1705" s="255" t="n"/>
      <c r="F1705" s="255" t="n">
        <v>32</v>
      </c>
      <c r="G1705" s="255" t="inlineStr">
        <is>
          <t>Hersonne Engineering</t>
        </is>
      </c>
      <c r="H1705" s="255" t="n"/>
      <c r="I1705" s="255" t="n"/>
      <c r="J1705" s="255" t="inlineStr">
        <is>
          <t>Holden Commodore VL</t>
        </is>
      </c>
      <c r="K1705" s="255" t="inlineStr">
        <is>
          <t>4980 V8</t>
        </is>
      </c>
      <c r="L1705" s="255" t="inlineStr">
        <is>
          <t>Laurie Donaher</t>
        </is>
      </c>
      <c r="M1705" s="255" t="inlineStr">
        <is>
          <t>AUS</t>
        </is>
      </c>
      <c r="N1705" s="695">
        <f>_xlfn.LET(_xlpm.d,_xlfn.XLOOKUP(L1705,'[1]Birth Dates'!$A:$A,'[1]Birth Dates'!$B:$B,"",0),IF(_xlpm.d=0,"",_xlpm.d))</f>
        <v/>
      </c>
      <c r="O1705" s="255">
        <f>IF(OR(N1705="",A1705="",NOT(ISNUMBER(N1705)),N1705&gt;A1705),"",DATEDIF(N1705,A1705,"Y")&amp;" years, "&amp;DATEDIF(N1705,A1705,"YM")&amp;" months, "&amp;DATEDIF(N1705,A1705,"MD")&amp;" days")</f>
        <v/>
      </c>
      <c r="P1705" s="255" t="inlineStr">
        <is>
          <t>Marc Ducquet</t>
        </is>
      </c>
      <c r="Q1705" s="255" t="inlineStr">
        <is>
          <t>AUS</t>
        </is>
      </c>
      <c r="R1705" s="695">
        <f>_xlfn.LET(_xlpm.d,_xlfn.XLOOKUP(P1705,'[1]Birth Dates'!$A:$A,'[1]Birth Dates'!$B:$B,"",0),IF(_xlpm.d=0,"",_xlpm.d))</f>
        <v/>
      </c>
      <c r="S1705" s="255">
        <f>IF(OR(R1705="",A1705="",NOT(ISNUMBER(R1705)),R1705&gt;A1705),"",DATEDIF(R1705,A1705,"Y")&amp;" years, "&amp;DATEDIF(R1705,A1705,"YM")&amp;" months, "&amp;DATEDIF(R1705,A1705,"MD")&amp;" days")</f>
        <v/>
      </c>
      <c r="T1705" s="255" t="n"/>
      <c r="U1705" s="255" t="n"/>
      <c r="V1705" s="695">
        <f>_xlfn.LET(_xlpm.d,_xlfn.XLOOKUP(T1705,'[1]Birth Dates'!$A:$A,'[1]Birth Dates'!$B:$B,"",0),IF(_xlpm.d=0,"",_xlpm.d))</f>
        <v/>
      </c>
      <c r="W1705" s="255">
        <f>IF(OR(V1705="",A1705="",NOT(ISNUMBER(V1705)),V1705&gt;A1705),"",DATEDIF(V1705,A1705,"Y")&amp;" years, "&amp;DATEDIF(V1705,A1705,"YM")&amp;" months, "&amp;DATEDIF(V1705,A1705,"MD")&amp;" days")</f>
        <v/>
      </c>
      <c r="X1705" s="255" t="n"/>
      <c r="Y1705" s="255" t="n"/>
      <c r="Z1705" s="255" t="n"/>
      <c r="AA1705" s="255" t="n"/>
      <c r="AB1705" s="255" t="n">
        <v>44</v>
      </c>
      <c r="AC1705" s="255" t="n"/>
      <c r="AD1705" s="255" t="n"/>
      <c r="AE1705" s="579" t="inlineStr">
        <is>
          <t>2:32.5200</t>
        </is>
      </c>
      <c r="AF1705" s="418">
        <f>IF(OR(AE1705="",AE1705="",AE1705=0),"",6.213/(AE1705*24))</f>
        <v/>
      </c>
      <c r="AG1705" s="259" t="n"/>
      <c r="AH1705" s="579" t="inlineStr"/>
      <c r="AI1705" s="418">
        <f>IF(OR(AH1705="",AH1705="",AH1705=0),"",6.213/(AH1705*24))</f>
        <v/>
      </c>
      <c r="AJ1705" s="175">
        <f>IF(AND(ISNUMBER(AB1705),ISNUMBER(AG1705)),AB1705-AG1705,"")</f>
        <v/>
      </c>
      <c r="AK1705" s="255" t="inlineStr">
        <is>
          <t>DNF</t>
        </is>
      </c>
      <c r="AL1705" s="255" t="n">
        <v>64</v>
      </c>
      <c r="AM1705" s="526" t="inlineStr">
        <is>
          <t>::</t>
        </is>
      </c>
      <c r="AN1705" s="671">
        <f>IF(OR(AL1705="",AM1705="",AM1705=0),"",AL1705*6.213/(AM1705*24))</f>
        <v/>
      </c>
      <c r="AO1705" s="477">
        <f>IF(AND(AL1705=AL1704,AM1705&lt;&gt;"",AM1704&lt;&gt;""),AM1705-AM1704,"")</f>
        <v/>
      </c>
      <c r="AP1705" s="255" t="n"/>
      <c r="AQ1705" s="579" t="inlineStr"/>
      <c r="AR1705" s="439">
        <f>IF(OR(AQ1705="",AQ1705="",AQ1705=0),"",6.213/(AQ1705*24))</f>
        <v/>
      </c>
      <c r="AS1705" s="436">
        <f>IF(OR(NOT(ISNUMBER(C1705)),NOT(ISNUMBER(AB1705))),"",IF(AG1705&lt;&gt;"",AG1705,AB1705)-C1705)</f>
        <v/>
      </c>
      <c r="AT1705" s="260" t="n"/>
      <c r="AU1705" s="261">
        <f>IF($B1705="","",TEXT($A1705,"yyyymmdd")&amp;"_P"&amp;$C1705&amp;"_C"&amp;$F1705&amp;"_"&amp;TRIM(RIGHT(SUBSTITUTE(TRIM(SUBSTITUTE($L1705,CHAR(160)," "))," ",REPT(" ",60)),60))&amp;IF($P1705="","","-"&amp;TRIM(RIGHT(SUBSTITUTE(TRIM(SUBSTITUTE($P1705,CHAR(160)," "))," ",REPT(" ",60)),60)))&amp;IF($T1705="","","-"&amp;TRIM(RIGHT(SUBSTITUTE(TRIM(SUBSTITUTE($T1705,CHAR(160)," "))," ",REPT(" ",60)),60)))&amp;".jpg")</f>
        <v/>
      </c>
    </row>
    <row r="1706" ht="56" customHeight="1">
      <c r="A1706" s="252" t="n">
        <v>33146</v>
      </c>
      <c r="B1706" s="255" t="inlineStr">
        <is>
          <t>Tooheys 1000 30 September,1990</t>
        </is>
      </c>
      <c r="C1706" s="255" t="inlineStr">
        <is>
          <t>DNF</t>
        </is>
      </c>
      <c r="D1706" s="255" t="inlineStr">
        <is>
          <t>C</t>
        </is>
      </c>
      <c r="E1706" s="255" t="n"/>
      <c r="F1706" s="255" t="n">
        <v>75</v>
      </c>
      <c r="G1706" s="255" t="inlineStr">
        <is>
          <t>Bob Holden Motors</t>
        </is>
      </c>
      <c r="H1706" s="255" t="n"/>
      <c r="I1706" s="255" t="n"/>
      <c r="J1706" s="255" t="inlineStr">
        <is>
          <t>Toyota Corolla</t>
        </is>
      </c>
      <c r="K1706" s="255" t="inlineStr">
        <is>
          <t>1587 L4</t>
        </is>
      </c>
      <c r="L1706" s="255" t="inlineStr">
        <is>
          <t>Dennis Rogers</t>
        </is>
      </c>
      <c r="M1706" s="255" t="inlineStr">
        <is>
          <t>AUS</t>
        </is>
      </c>
      <c r="N1706" s="695">
        <f>_xlfn.LET(_xlpm.d,_xlfn.XLOOKUP(L1706,'[1]Birth Dates'!$A:$A,'[1]Birth Dates'!$B:$B,"",0),IF(_xlpm.d=0,"",_xlpm.d))</f>
        <v/>
      </c>
      <c r="O1706" s="255">
        <f>IF(OR(N1706="",A1706="",NOT(ISNUMBER(N1706)),N1706&gt;A1706),"",DATEDIF(N1706,A1706,"Y")&amp;" years, "&amp;DATEDIF(N1706,A1706,"YM")&amp;" months, "&amp;DATEDIF(N1706,A1706,"MD")&amp;" days")</f>
        <v/>
      </c>
      <c r="P1706" s="255" t="inlineStr">
        <is>
          <t>Garry Jones</t>
        </is>
      </c>
      <c r="Q1706" s="255" t="inlineStr">
        <is>
          <t>AUS</t>
        </is>
      </c>
      <c r="R1706" s="695">
        <f>_xlfn.LET(_xlpm.d,_xlfn.XLOOKUP(P1706,'[1]Birth Dates'!$A:$A,'[1]Birth Dates'!$B:$B,"",0),IF(_xlpm.d=0,"",_xlpm.d))</f>
        <v/>
      </c>
      <c r="S1706" s="255">
        <f>IF(OR(R1706="",A1706="",NOT(ISNUMBER(R1706)),R1706&gt;A1706),"",DATEDIF(R1706,A1706,"Y")&amp;" years, "&amp;DATEDIF(R1706,A1706,"YM")&amp;" months, "&amp;DATEDIF(R1706,A1706,"MD")&amp;" days")</f>
        <v/>
      </c>
      <c r="T1706" s="255" t="n"/>
      <c r="U1706" s="255" t="n"/>
      <c r="V1706" s="695">
        <f>_xlfn.LET(_xlpm.d,_xlfn.XLOOKUP(T1706,'[1]Birth Dates'!$A:$A,'[1]Birth Dates'!$B:$B,"",0),IF(_xlpm.d=0,"",_xlpm.d))</f>
        <v/>
      </c>
      <c r="W1706" s="255">
        <f>IF(OR(V1706="",A1706="",NOT(ISNUMBER(V1706)),V1706&gt;A1706),"",DATEDIF(V1706,A1706,"Y")&amp;" years, "&amp;DATEDIF(V1706,A1706,"YM")&amp;" months, "&amp;DATEDIF(V1706,A1706,"MD")&amp;" days")</f>
        <v/>
      </c>
      <c r="X1706" s="255" t="n"/>
      <c r="Y1706" s="255" t="n"/>
      <c r="Z1706" s="255" t="n"/>
      <c r="AA1706" s="255" t="n"/>
      <c r="AB1706" s="255" t="n">
        <v>52</v>
      </c>
      <c r="AC1706" s="255" t="n"/>
      <c r="AD1706" s="570" t="n"/>
      <c r="AE1706" s="579" t="inlineStr">
        <is>
          <t>2:41.2800</t>
        </is>
      </c>
      <c r="AF1706" s="418">
        <f>IF(OR(AE1706="",AE1706="",AE1706=0),"",6.213/(AE1706*24))</f>
        <v/>
      </c>
      <c r="AG1706" s="259" t="n"/>
      <c r="AH1706" s="579" t="inlineStr"/>
      <c r="AI1706" s="418">
        <f>IF(OR(AH1706="",AH1706="",AH1706=0),"",6.213/(AH1706*24))</f>
        <v/>
      </c>
      <c r="AJ1706" s="175">
        <f>IF(AND(ISNUMBER(AB1706),ISNUMBER(AG1706)),AB1706-AG1706,"")</f>
        <v/>
      </c>
      <c r="AK1706" s="255" t="inlineStr">
        <is>
          <t>DNF</t>
        </is>
      </c>
      <c r="AL1706" s="255" t="n">
        <v>60</v>
      </c>
      <c r="AM1706" s="526" t="inlineStr">
        <is>
          <t>::</t>
        </is>
      </c>
      <c r="AN1706" s="671">
        <f>IF(OR(AL1706="",AM1706="",AM1706=0),"",AL1706*6.213/(AM1706*24))</f>
        <v/>
      </c>
      <c r="AO1706" s="477">
        <f>IF(AND(AL1706=AL1705,AM1706&lt;&gt;"",AM1705&lt;&gt;""),AM1706-AM1705,"")</f>
        <v/>
      </c>
      <c r="AP1706" s="255" t="n"/>
      <c r="AQ1706" s="579" t="inlineStr"/>
      <c r="AR1706" s="439">
        <f>IF(OR(AQ1706="",AQ1706="",AQ1706=0),"",6.213/(AQ1706*24))</f>
        <v/>
      </c>
      <c r="AS1706" s="436">
        <f>IF(OR(NOT(ISNUMBER(C1706)),NOT(ISNUMBER(AB1706))),"",IF(AG1706&lt;&gt;"",AG1706,AB1706)-C1706)</f>
        <v/>
      </c>
      <c r="AT1706" s="260" t="n"/>
      <c r="AU1706" s="261">
        <f>IF($B1706="","",TEXT($A1706,"yyyymmdd")&amp;"_P"&amp;$C1706&amp;"_C"&amp;$F1706&amp;"_"&amp;TRIM(RIGHT(SUBSTITUTE(TRIM(SUBSTITUTE($L1706,CHAR(160)," "))," ",REPT(" ",60)),60))&amp;IF($P1706="","","-"&amp;TRIM(RIGHT(SUBSTITUTE(TRIM(SUBSTITUTE($P1706,CHAR(160)," "))," ",REPT(" ",60)),60)))&amp;IF($T1706="","","-"&amp;TRIM(RIGHT(SUBSTITUTE(TRIM(SUBSTITUTE($T1706,CHAR(160)," "))," ",REPT(" ",60)),60)))&amp;".jpg")</f>
        <v/>
      </c>
    </row>
    <row r="1707" ht="56" customHeight="1">
      <c r="A1707" s="252" t="n">
        <v>33146</v>
      </c>
      <c r="B1707" s="255" t="inlineStr">
        <is>
          <t>Tooheys 1000 30 September,1990</t>
        </is>
      </c>
      <c r="C1707" s="255" t="inlineStr">
        <is>
          <t>DNF</t>
        </is>
      </c>
      <c r="D1707" s="255" t="inlineStr">
        <is>
          <t>C</t>
        </is>
      </c>
      <c r="E1707" s="255" t="n"/>
      <c r="F1707" s="255" t="n">
        <v>71</v>
      </c>
      <c r="G1707" s="255" t="inlineStr">
        <is>
          <t>Toyota Team Australia</t>
        </is>
      </c>
      <c r="H1707" s="255" t="n"/>
      <c r="I1707" s="255" t="n"/>
      <c r="J1707" s="255" t="inlineStr">
        <is>
          <t>Toyota Corolla FX-GT</t>
        </is>
      </c>
      <c r="K1707" s="255" t="inlineStr">
        <is>
          <t>1587 L4</t>
        </is>
      </c>
      <c r="L1707" s="255" t="inlineStr">
        <is>
          <t>John Faulkner</t>
        </is>
      </c>
      <c r="M1707" s="255" t="inlineStr">
        <is>
          <t>NZL</t>
        </is>
      </c>
      <c r="N1707" s="695">
        <f>_xlfn.LET(_xlpm.d,_xlfn.XLOOKUP(L1707,'[1]Birth Dates'!$A:$A,'[1]Birth Dates'!$B:$B,"",0),IF(_xlpm.d=0,"",_xlpm.d))</f>
        <v/>
      </c>
      <c r="O1707" s="255">
        <f>IF(OR(N1707="",A1707="",NOT(ISNUMBER(N1707)),N1707&gt;A1707),"",DATEDIF(N1707,A1707,"Y")&amp;" years, "&amp;DATEDIF(N1707,A1707,"YM")&amp;" months, "&amp;DATEDIF(N1707,A1707,"MD")&amp;" days")</f>
        <v/>
      </c>
      <c r="P1707" s="255" t="inlineStr">
        <is>
          <t>Neal Bates</t>
        </is>
      </c>
      <c r="Q1707" s="255" t="inlineStr">
        <is>
          <t>AUS</t>
        </is>
      </c>
      <c r="R1707" s="695">
        <f>_xlfn.LET(_xlpm.d,_xlfn.XLOOKUP(P1707,'[1]Birth Dates'!$A:$A,'[1]Birth Dates'!$B:$B,"",0),IF(_xlpm.d=0,"",_xlpm.d))</f>
        <v/>
      </c>
      <c r="S1707" s="255">
        <f>IF(OR(R1707="",A1707="",NOT(ISNUMBER(R1707)),R1707&gt;A1707),"",DATEDIF(R1707,A1707,"Y")&amp;" years, "&amp;DATEDIF(R1707,A1707,"YM")&amp;" months, "&amp;DATEDIF(R1707,A1707,"MD")&amp;" days")</f>
        <v/>
      </c>
      <c r="T1707" s="255" t="n"/>
      <c r="U1707" s="255" t="n"/>
      <c r="V1707" s="695">
        <f>_xlfn.LET(_xlpm.d,_xlfn.XLOOKUP(T1707,'[1]Birth Dates'!$A:$A,'[1]Birth Dates'!$B:$B,"",0),IF(_xlpm.d=0,"",_xlpm.d))</f>
        <v/>
      </c>
      <c r="W1707" s="255">
        <f>IF(OR(V1707="",A1707="",NOT(ISNUMBER(V1707)),V1707&gt;A1707),"",DATEDIF(V1707,A1707,"Y")&amp;" years, "&amp;DATEDIF(V1707,A1707,"YM")&amp;" months, "&amp;DATEDIF(V1707,A1707,"MD")&amp;" days")</f>
        <v/>
      </c>
      <c r="X1707" s="255" t="n"/>
      <c r="Y1707" s="255" t="n"/>
      <c r="Z1707" s="255" t="n"/>
      <c r="AA1707" s="255" t="n"/>
      <c r="AB1707" s="255" t="n">
        <v>46</v>
      </c>
      <c r="AC1707" s="570" t="n"/>
      <c r="AD1707" s="255" t="n"/>
      <c r="AE1707" s="579" t="inlineStr">
        <is>
          <t>2:33.3800</t>
        </is>
      </c>
      <c r="AF1707" s="418">
        <f>IF(OR(AE1707="",AE1707="",AE1707=0),"",6.213/(AE1707*24))</f>
        <v/>
      </c>
      <c r="AG1707" s="259" t="n"/>
      <c r="AH1707" s="579" t="inlineStr"/>
      <c r="AI1707" s="418">
        <f>IF(OR(AH1707="",AH1707="",AH1707=0),"",6.213/(AH1707*24))</f>
        <v/>
      </c>
      <c r="AJ1707" s="175">
        <f>IF(AND(ISNUMBER(AB1707),ISNUMBER(AG1707)),AB1707-AG1707,"")</f>
        <v/>
      </c>
      <c r="AK1707" s="255" t="inlineStr">
        <is>
          <t>DNF</t>
        </is>
      </c>
      <c r="AL1707" s="255" t="n">
        <v>59</v>
      </c>
      <c r="AM1707" s="526" t="inlineStr">
        <is>
          <t>::</t>
        </is>
      </c>
      <c r="AN1707" s="671">
        <f>IF(OR(AL1707="",AM1707="",AM1707=0),"",AL1707*6.213/(AM1707*24))</f>
        <v/>
      </c>
      <c r="AO1707" s="477">
        <f>IF(AND(AL1707=AL1706,AM1707&lt;&gt;"",AM1706&lt;&gt;""),AM1707-AM1706,"")</f>
        <v/>
      </c>
      <c r="AP1707" s="255" t="n"/>
      <c r="AQ1707" s="579" t="inlineStr"/>
      <c r="AR1707" s="439">
        <f>IF(OR(AQ1707="",AQ1707="",AQ1707=0),"",6.213/(AQ1707*24))</f>
        <v/>
      </c>
      <c r="AS1707" s="436">
        <f>IF(OR(NOT(ISNUMBER(C1707)),NOT(ISNUMBER(AB1707))),"",IF(AG1707&lt;&gt;"",AG1707,AB1707)-C1707)</f>
        <v/>
      </c>
      <c r="AT1707" s="260" t="n"/>
      <c r="AU1707" s="261">
        <f>IF($B1707="","",TEXT($A1707,"yyyymmdd")&amp;"_P"&amp;$C1707&amp;"_C"&amp;$F1707&amp;"_"&amp;TRIM(RIGHT(SUBSTITUTE(TRIM(SUBSTITUTE($L1707,CHAR(160)," "))," ",REPT(" ",60)),60))&amp;IF($P1707="","","-"&amp;TRIM(RIGHT(SUBSTITUTE(TRIM(SUBSTITUTE($P1707,CHAR(160)," "))," ",REPT(" ",60)),60)))&amp;IF($T1707="","","-"&amp;TRIM(RIGHT(SUBSTITUTE(TRIM(SUBSTITUTE($T1707,CHAR(160)," "))," ",REPT(" ",60)),60)))&amp;".jpg")</f>
        <v/>
      </c>
    </row>
    <row r="1708" ht="56" customHeight="1">
      <c r="A1708" s="252" t="n">
        <v>33146</v>
      </c>
      <c r="B1708" s="255" t="inlineStr">
        <is>
          <t>Tooheys 1000 30 September,1990</t>
        </is>
      </c>
      <c r="C1708" s="255" t="inlineStr">
        <is>
          <t>DNF</t>
        </is>
      </c>
      <c r="D1708" s="255" t="inlineStr">
        <is>
          <t>A</t>
        </is>
      </c>
      <c r="E1708" s="255" t="n"/>
      <c r="F1708" s="255" t="n">
        <v>3</v>
      </c>
      <c r="G1708" s="255" t="inlineStr">
        <is>
          <t>Search for a Champion</t>
        </is>
      </c>
      <c r="H1708" s="255" t="n"/>
      <c r="I1708" s="255" t="n"/>
      <c r="J1708" s="255" t="inlineStr">
        <is>
          <t>Holden Commodore VL</t>
        </is>
      </c>
      <c r="K1708" s="255" t="inlineStr">
        <is>
          <t>4980 V8</t>
        </is>
      </c>
      <c r="L1708" s="255" t="inlineStr">
        <is>
          <t>Peter Gazzard</t>
        </is>
      </c>
      <c r="M1708" s="255" t="inlineStr">
        <is>
          <t>AUS</t>
        </is>
      </c>
      <c r="N1708" s="695">
        <f>_xlfn.LET(_xlpm.d,_xlfn.XLOOKUP(L1708,'[1]Birth Dates'!$A:$A,'[1]Birth Dates'!$B:$B,"",0),IF(_xlpm.d=0,"",_xlpm.d))</f>
        <v/>
      </c>
      <c r="O1708" s="255">
        <f>IF(OR(N1708="",A1708="",NOT(ISNUMBER(N1708)),N1708&gt;A1708),"",DATEDIF(N1708,A1708,"Y")&amp;" years, "&amp;DATEDIF(N1708,A1708,"YM")&amp;" months, "&amp;DATEDIF(N1708,A1708,"MD")&amp;" days")</f>
        <v/>
      </c>
      <c r="P1708" s="255" t="inlineStr">
        <is>
          <t>Rick Bates</t>
        </is>
      </c>
      <c r="Q1708" s="255" t="inlineStr">
        <is>
          <t>AUS</t>
        </is>
      </c>
      <c r="R1708" s="695">
        <f>_xlfn.LET(_xlpm.d,_xlfn.XLOOKUP(P1708,'[1]Birth Dates'!$A:$A,'[1]Birth Dates'!$B:$B,"",0),IF(_xlpm.d=0,"",_xlpm.d))</f>
        <v/>
      </c>
      <c r="S1708" s="255">
        <f>IF(OR(R1708="",A1708="",NOT(ISNUMBER(R1708)),R1708&gt;A1708),"",DATEDIF(R1708,A1708,"Y")&amp;" years, "&amp;DATEDIF(R1708,A1708,"YM")&amp;" months, "&amp;DATEDIF(R1708,A1708,"MD")&amp;" days")</f>
        <v/>
      </c>
      <c r="T1708" s="255" t="n"/>
      <c r="U1708" s="255" t="n"/>
      <c r="V1708" s="695">
        <f>_xlfn.LET(_xlpm.d,_xlfn.XLOOKUP(T1708,'[1]Birth Dates'!$A:$A,'[1]Birth Dates'!$B:$B,"",0),IF(_xlpm.d=0,"",_xlpm.d))</f>
        <v/>
      </c>
      <c r="W1708" s="255">
        <f>IF(OR(V1708="",A1708="",NOT(ISNUMBER(V1708)),V1708&gt;A1708),"",DATEDIF(V1708,A1708,"Y")&amp;" years, "&amp;DATEDIF(V1708,A1708,"YM")&amp;" months, "&amp;DATEDIF(V1708,A1708,"MD")&amp;" days")</f>
        <v/>
      </c>
      <c r="X1708" s="255" t="n"/>
      <c r="Y1708" s="255" t="n"/>
      <c r="Z1708" s="255" t="n"/>
      <c r="AA1708" s="255" t="n"/>
      <c r="AB1708" s="255" t="n">
        <v>35</v>
      </c>
      <c r="AC1708" s="255" t="n"/>
      <c r="AD1708" s="255" t="n"/>
      <c r="AE1708" s="579" t="inlineStr">
        <is>
          <t>2:26.3400</t>
        </is>
      </c>
      <c r="AF1708" s="418">
        <f>IF(OR(AE1708="",AE1708="",AE1708=0),"",6.213/(AE1708*24))</f>
        <v/>
      </c>
      <c r="AG1708" s="259" t="n"/>
      <c r="AH1708" s="579" t="inlineStr"/>
      <c r="AI1708" s="418">
        <f>IF(OR(AH1708="",AH1708="",AH1708=0),"",6.213/(AH1708*24))</f>
        <v/>
      </c>
      <c r="AJ1708" s="175">
        <f>IF(AND(ISNUMBER(AB1708),ISNUMBER(AG1708)),AB1708-AG1708,"")</f>
        <v/>
      </c>
      <c r="AK1708" s="255" t="inlineStr">
        <is>
          <t>DNF</t>
        </is>
      </c>
      <c r="AL1708" s="255" t="n">
        <v>57</v>
      </c>
      <c r="AM1708" s="526" t="inlineStr">
        <is>
          <t>::</t>
        </is>
      </c>
      <c r="AN1708" s="671">
        <f>IF(OR(AL1708="",AM1708="",AM1708=0),"",AL1708*6.213/(AM1708*24))</f>
        <v/>
      </c>
      <c r="AO1708" s="477">
        <f>IF(AND(AL1708=AL1707,AM1708&lt;&gt;"",AM1707&lt;&gt;""),AM1708-AM1707,"")</f>
        <v/>
      </c>
      <c r="AP1708" s="255" t="n"/>
      <c r="AQ1708" s="579" t="inlineStr"/>
      <c r="AR1708" s="439">
        <f>IF(OR(AQ1708="",AQ1708="",AQ1708=0),"",6.213/(AQ1708*24))</f>
        <v/>
      </c>
      <c r="AS1708" s="436">
        <f>IF(OR(NOT(ISNUMBER(C1708)),NOT(ISNUMBER(AB1708))),"",IF(AG1708&lt;&gt;"",AG1708,AB1708)-C1708)</f>
        <v/>
      </c>
      <c r="AT1708" s="260" t="n"/>
      <c r="AU1708" s="261">
        <f>IF($B1708="","",TEXT($A1708,"yyyymmdd")&amp;"_P"&amp;$C1708&amp;"_C"&amp;$F1708&amp;"_"&amp;TRIM(RIGHT(SUBSTITUTE(TRIM(SUBSTITUTE($L1708,CHAR(160)," "))," ",REPT(" ",60)),60))&amp;IF($P1708="","","-"&amp;TRIM(RIGHT(SUBSTITUTE(TRIM(SUBSTITUTE($P1708,CHAR(160)," "))," ",REPT(" ",60)),60)))&amp;IF($T1708="","","-"&amp;TRIM(RIGHT(SUBSTITUTE(TRIM(SUBSTITUTE($T1708,CHAR(160)," "))," ",REPT(" ",60)),60)))&amp;".jpg")</f>
        <v/>
      </c>
    </row>
    <row r="1709" ht="56" customHeight="1">
      <c r="A1709" s="252" t="n">
        <v>33146</v>
      </c>
      <c r="B1709" s="255" t="inlineStr">
        <is>
          <t>Tooheys 1000 30 September,1990</t>
        </is>
      </c>
      <c r="C1709" s="255" t="inlineStr">
        <is>
          <t>DNF</t>
        </is>
      </c>
      <c r="D1709" s="255" t="inlineStr">
        <is>
          <t>A</t>
        </is>
      </c>
      <c r="E1709" s="255" t="n"/>
      <c r="F1709" s="255" t="n">
        <v>25</v>
      </c>
      <c r="G1709" s="255" t="inlineStr">
        <is>
          <t>Benson &amp; Hedges Racing</t>
        </is>
      </c>
      <c r="H1709" s="255" t="n"/>
      <c r="I1709" s="255" t="n"/>
      <c r="J1709" s="255" t="inlineStr">
        <is>
          <t>Ford Sierra RS500</t>
        </is>
      </c>
      <c r="K1709" s="255" t="inlineStr">
        <is>
          <t>1993 tc L4</t>
        </is>
      </c>
      <c r="L1709" s="255" t="inlineStr">
        <is>
          <t>Tony Longhurst</t>
        </is>
      </c>
      <c r="M1709" s="255" t="inlineStr">
        <is>
          <t>AUS</t>
        </is>
      </c>
      <c r="N1709" s="695">
        <f>_xlfn.LET(_xlpm.d,_xlfn.XLOOKUP(L1709,'[1]Birth Dates'!$A:$A,'[1]Birth Dates'!$B:$B,"",0),IF(_xlpm.d=0,"",_xlpm.d))</f>
        <v/>
      </c>
      <c r="O1709" s="255">
        <f>IF(OR(N1709="",A1709="",NOT(ISNUMBER(N1709)),N1709&gt;A1709),"",DATEDIF(N1709,A1709,"Y")&amp;" years, "&amp;DATEDIF(N1709,A1709,"YM")&amp;" months, "&amp;DATEDIF(N1709,A1709,"MD")&amp;" days")</f>
        <v/>
      </c>
      <c r="P1709" s="255" t="inlineStr">
        <is>
          <t>Mark McLaughlin</t>
        </is>
      </c>
      <c r="Q1709" s="255" t="inlineStr">
        <is>
          <t>AUS</t>
        </is>
      </c>
      <c r="R1709" s="695">
        <f>_xlfn.LET(_xlpm.d,_xlfn.XLOOKUP(P1709,'[1]Birth Dates'!$A:$A,'[1]Birth Dates'!$B:$B,"",0),IF(_xlpm.d=0,"",_xlpm.d))</f>
        <v/>
      </c>
      <c r="S1709" s="255">
        <f>IF(OR(R1709="",A1709="",NOT(ISNUMBER(R1709)),R1709&gt;A1709),"",DATEDIF(R1709,A1709,"Y")&amp;" years, "&amp;DATEDIF(R1709,A1709,"YM")&amp;" months, "&amp;DATEDIF(R1709,A1709,"MD")&amp;" days")</f>
        <v/>
      </c>
      <c r="T1709" s="255" t="n"/>
      <c r="U1709" s="255" t="n"/>
      <c r="V1709" s="695">
        <f>_xlfn.LET(_xlpm.d,_xlfn.XLOOKUP(T1709,'[1]Birth Dates'!$A:$A,'[1]Birth Dates'!$B:$B,"",0),IF(_xlpm.d=0,"",_xlpm.d))</f>
        <v/>
      </c>
      <c r="W1709" s="255">
        <f>IF(OR(V1709="",A1709="",NOT(ISNUMBER(V1709)),V1709&gt;A1709),"",DATEDIF(V1709,A1709,"Y")&amp;" years, "&amp;DATEDIF(V1709,A1709,"YM")&amp;" months, "&amp;DATEDIF(V1709,A1709,"MD")&amp;" days")</f>
        <v/>
      </c>
      <c r="X1709" s="255" t="n"/>
      <c r="Y1709" s="255" t="n"/>
      <c r="Z1709" s="255" t="n"/>
      <c r="AA1709" s="255" t="n"/>
      <c r="AB1709" s="255" t="n">
        <v>5</v>
      </c>
      <c r="AC1709" s="255" t="n"/>
      <c r="AD1709" s="255" t="n"/>
      <c r="AE1709" s="579" t="inlineStr">
        <is>
          <t>2:16.0100</t>
        </is>
      </c>
      <c r="AF1709" s="418">
        <f>IF(OR(AE1709="",AE1709="",AE1709=0),"",6.213/(AE1709*24))</f>
        <v/>
      </c>
      <c r="AG1709" s="259" t="n"/>
      <c r="AH1709" s="579" t="inlineStr"/>
      <c r="AI1709" s="418">
        <f>IF(OR(AH1709="",AH1709="",AH1709=0),"",6.213/(AH1709*24))</f>
        <v/>
      </c>
      <c r="AJ1709" s="175">
        <f>IF(AND(ISNUMBER(AB1709),ISNUMBER(AG1709)),AB1709-AG1709,"")</f>
        <v/>
      </c>
      <c r="AK1709" s="255" t="inlineStr">
        <is>
          <t>DNF</t>
        </is>
      </c>
      <c r="AL1709" s="255" t="n">
        <v>53</v>
      </c>
      <c r="AM1709" s="526" t="inlineStr">
        <is>
          <t>::</t>
        </is>
      </c>
      <c r="AN1709" s="671">
        <f>IF(OR(AL1709="",AM1709="",AM1709=0),"",AL1709*6.213/(AM1709*24))</f>
        <v/>
      </c>
      <c r="AO1709" s="477">
        <f>IF(AND(AL1709=AL1708,AM1709&lt;&gt;"",AM1708&lt;&gt;""),AM1709-AM1708,"")</f>
        <v/>
      </c>
      <c r="AP1709" s="255" t="n"/>
      <c r="AQ1709" s="579" t="inlineStr"/>
      <c r="AR1709" s="439">
        <f>IF(OR(AQ1709="",AQ1709="",AQ1709=0),"",6.213/(AQ1709*24))</f>
        <v/>
      </c>
      <c r="AS1709" s="436">
        <f>IF(OR(NOT(ISNUMBER(C1709)),NOT(ISNUMBER(AB1709))),"",IF(AG1709&lt;&gt;"",AG1709,AB1709)-C1709)</f>
        <v/>
      </c>
      <c r="AT1709" s="260" t="n"/>
      <c r="AU1709" s="261">
        <f>IF($B1709="","",TEXT($A1709,"yyyymmdd")&amp;"_P"&amp;$C1709&amp;"_C"&amp;$F1709&amp;"_"&amp;TRIM(RIGHT(SUBSTITUTE(TRIM(SUBSTITUTE($L1709,CHAR(160)," "))," ",REPT(" ",60)),60))&amp;IF($P1709="","","-"&amp;TRIM(RIGHT(SUBSTITUTE(TRIM(SUBSTITUTE($P1709,CHAR(160)," "))," ",REPT(" ",60)),60)))&amp;IF($T1709="","","-"&amp;TRIM(RIGHT(SUBSTITUTE(TRIM(SUBSTITUTE($T1709,CHAR(160)," "))," ",REPT(" ",60)),60)))&amp;".jpg")</f>
        <v/>
      </c>
    </row>
    <row r="1710" ht="56" customHeight="1">
      <c r="A1710" s="252" t="n">
        <v>33146</v>
      </c>
      <c r="B1710" s="255" t="inlineStr">
        <is>
          <t>Tooheys 1000 30 September,1990</t>
        </is>
      </c>
      <c r="C1710" s="255" t="inlineStr">
        <is>
          <t>DNF</t>
        </is>
      </c>
      <c r="D1710" s="255" t="inlineStr">
        <is>
          <t>A</t>
        </is>
      </c>
      <c r="E1710" s="255" t="n"/>
      <c r="F1710" s="255" t="n">
        <v>29</v>
      </c>
      <c r="G1710" s="255" t="inlineStr">
        <is>
          <t>Alcair Air Conditioning</t>
        </is>
      </c>
      <c r="H1710" s="255" t="n"/>
      <c r="I1710" s="255" t="n"/>
      <c r="J1710" s="255" t="inlineStr">
        <is>
          <t>Holden Commodore VL</t>
        </is>
      </c>
      <c r="K1710" s="255" t="inlineStr">
        <is>
          <t>4980 V8</t>
        </is>
      </c>
      <c r="L1710" s="255" t="inlineStr">
        <is>
          <t>Wayne Park</t>
        </is>
      </c>
      <c r="M1710" s="255" t="inlineStr">
        <is>
          <t>AUS</t>
        </is>
      </c>
      <c r="N1710" s="695">
        <f>_xlfn.LET(_xlpm.d,_xlfn.XLOOKUP(L1710,'[1]Birth Dates'!$A:$A,'[1]Birth Dates'!$B:$B,"",0),IF(_xlpm.d=0,"",_xlpm.d))</f>
        <v/>
      </c>
      <c r="O1710" s="255">
        <f>IF(OR(N1710="",A1710="",NOT(ISNUMBER(N1710)),N1710&gt;A1710),"",DATEDIF(N1710,A1710,"Y")&amp;" years, "&amp;DATEDIF(N1710,A1710,"YM")&amp;" months, "&amp;DATEDIF(N1710,A1710,"MD")&amp;" days")</f>
        <v/>
      </c>
      <c r="P1710" s="255" t="inlineStr">
        <is>
          <t>John English</t>
        </is>
      </c>
      <c r="Q1710" s="255" t="inlineStr">
        <is>
          <t>AUS</t>
        </is>
      </c>
      <c r="R1710" s="695">
        <f>_xlfn.LET(_xlpm.d,_xlfn.XLOOKUP(P1710,'[1]Birth Dates'!$A:$A,'[1]Birth Dates'!$B:$B,"",0),IF(_xlpm.d=0,"",_xlpm.d))</f>
        <v/>
      </c>
      <c r="S1710" s="255">
        <f>IF(OR(R1710="",A1710="",NOT(ISNUMBER(R1710)),R1710&gt;A1710),"",DATEDIF(R1710,A1710,"Y")&amp;" years, "&amp;DATEDIF(R1710,A1710,"YM")&amp;" months, "&amp;DATEDIF(R1710,A1710,"MD")&amp;" days")</f>
        <v/>
      </c>
      <c r="T1710" s="255" t="n"/>
      <c r="U1710" s="255" t="n"/>
      <c r="V1710" s="695">
        <f>_xlfn.LET(_xlpm.d,_xlfn.XLOOKUP(T1710,'[1]Birth Dates'!$A:$A,'[1]Birth Dates'!$B:$B,"",0),IF(_xlpm.d=0,"",_xlpm.d))</f>
        <v/>
      </c>
      <c r="W1710" s="255">
        <f>IF(OR(V1710="",A1710="",NOT(ISNUMBER(V1710)),V1710&gt;A1710),"",DATEDIF(V1710,A1710,"Y")&amp;" years, "&amp;DATEDIF(V1710,A1710,"YM")&amp;" months, "&amp;DATEDIF(V1710,A1710,"MD")&amp;" days")</f>
        <v/>
      </c>
      <c r="X1710" s="255" t="n"/>
      <c r="Y1710" s="255" t="n"/>
      <c r="Z1710" s="255" t="n"/>
      <c r="AA1710" s="255" t="n"/>
      <c r="AB1710" s="255" t="n">
        <v>29</v>
      </c>
      <c r="AC1710" s="255" t="n"/>
      <c r="AD1710" s="255" t="n"/>
      <c r="AE1710" s="579" t="inlineStr">
        <is>
          <t>2:24.6000</t>
        </is>
      </c>
      <c r="AF1710" s="418">
        <f>IF(OR(AE1710="",AE1710="",AE1710=0),"",6.213/(AE1710*24))</f>
        <v/>
      </c>
      <c r="AG1710" s="259" t="n"/>
      <c r="AH1710" s="579" t="inlineStr"/>
      <c r="AI1710" s="418">
        <f>IF(OR(AH1710="",AH1710="",AH1710=0),"",6.213/(AH1710*24))</f>
        <v/>
      </c>
      <c r="AJ1710" s="175">
        <f>IF(AND(ISNUMBER(AB1710),ISNUMBER(AG1710)),AB1710-AG1710,"")</f>
        <v/>
      </c>
      <c r="AK1710" s="255" t="inlineStr">
        <is>
          <t>DNF</t>
        </is>
      </c>
      <c r="AL1710" s="255" t="n">
        <v>51</v>
      </c>
      <c r="AM1710" s="526" t="inlineStr">
        <is>
          <t>::</t>
        </is>
      </c>
      <c r="AN1710" s="671">
        <f>IF(OR(AL1710="",AM1710="",AM1710=0),"",AL1710*6.213/(AM1710*24))</f>
        <v/>
      </c>
      <c r="AO1710" s="477">
        <f>IF(AND(AL1710=AL1709,AM1710&lt;&gt;"",AM1709&lt;&gt;""),AM1710-AM1709,"")</f>
        <v/>
      </c>
      <c r="AP1710" s="255" t="n"/>
      <c r="AQ1710" s="579" t="inlineStr"/>
      <c r="AR1710" s="439">
        <f>IF(OR(AQ1710="",AQ1710="",AQ1710=0),"",6.213/(AQ1710*24))</f>
        <v/>
      </c>
      <c r="AS1710" s="436">
        <f>IF(OR(NOT(ISNUMBER(C1710)),NOT(ISNUMBER(AB1710))),"",IF(AG1710&lt;&gt;"",AG1710,AB1710)-C1710)</f>
        <v/>
      </c>
      <c r="AT1710" s="260" t="n"/>
      <c r="AU1710" s="261">
        <f>IF($B1710="","",TEXT($A1710,"yyyymmdd")&amp;"_P"&amp;$C1710&amp;"_C"&amp;$F1710&amp;"_"&amp;TRIM(RIGHT(SUBSTITUTE(TRIM(SUBSTITUTE($L1710,CHAR(160)," "))," ",REPT(" ",60)),60))&amp;IF($P1710="","","-"&amp;TRIM(RIGHT(SUBSTITUTE(TRIM(SUBSTITUTE($P1710,CHAR(160)," "))," ",REPT(" ",60)),60)))&amp;IF($T1710="","","-"&amp;TRIM(RIGHT(SUBSTITUTE(TRIM(SUBSTITUTE($T1710,CHAR(160)," "))," ",REPT(" ",60)),60)))&amp;".jpg")</f>
        <v/>
      </c>
    </row>
    <row r="1711" ht="56" customHeight="1">
      <c r="A1711" s="252" t="n">
        <v>33146</v>
      </c>
      <c r="B1711" s="255" t="inlineStr">
        <is>
          <t>Tooheys 1000 30 September,1990</t>
        </is>
      </c>
      <c r="C1711" s="255" t="inlineStr">
        <is>
          <t>DNF</t>
        </is>
      </c>
      <c r="D1711" s="255" t="inlineStr">
        <is>
          <t>A</t>
        </is>
      </c>
      <c r="E1711" s="255" t="n"/>
      <c r="F1711" s="255" t="n">
        <v>8</v>
      </c>
      <c r="G1711" s="255" t="inlineStr">
        <is>
          <t>Caltex CXT Race Team</t>
        </is>
      </c>
      <c r="H1711" s="255" t="n"/>
      <c r="I1711" s="255" t="n"/>
      <c r="J1711" s="255" t="inlineStr">
        <is>
          <t>Ford Sierra RS500</t>
        </is>
      </c>
      <c r="K1711" s="255" t="inlineStr">
        <is>
          <t>1993 tc L4</t>
        </is>
      </c>
      <c r="L1711" s="255" t="inlineStr">
        <is>
          <t>Colin Bond</t>
        </is>
      </c>
      <c r="M1711" s="255" t="inlineStr">
        <is>
          <t>AUS</t>
        </is>
      </c>
      <c r="N1711" s="695">
        <f>_xlfn.LET(_xlpm.d,_xlfn.XLOOKUP(L1711,'[1]Birth Dates'!$A:$A,'[1]Birth Dates'!$B:$B,"",0),IF(_xlpm.d=0,"",_xlpm.d))</f>
        <v/>
      </c>
      <c r="O1711" s="255">
        <f>IF(OR(N1711="",A1711="",NOT(ISNUMBER(N1711)),N1711&gt;A1711),"",DATEDIF(N1711,A1711,"Y")&amp;" years, "&amp;DATEDIF(N1711,A1711,"YM")&amp;" months, "&amp;DATEDIF(N1711,A1711,"MD")&amp;" days")</f>
        <v/>
      </c>
      <c r="P1711" s="255" t="inlineStr">
        <is>
          <t>Graeme Crosby</t>
        </is>
      </c>
      <c r="Q1711" s="255" t="inlineStr">
        <is>
          <t>NZL</t>
        </is>
      </c>
      <c r="R1711" s="695">
        <f>_xlfn.LET(_xlpm.d,_xlfn.XLOOKUP(P1711,'[1]Birth Dates'!$A:$A,'[1]Birth Dates'!$B:$B,"",0),IF(_xlpm.d=0,"",_xlpm.d))</f>
        <v/>
      </c>
      <c r="S1711" s="255">
        <f>IF(OR(R1711="",A1711="",NOT(ISNUMBER(R1711)),R1711&gt;A1711),"",DATEDIF(R1711,A1711,"Y")&amp;" years, "&amp;DATEDIF(R1711,A1711,"YM")&amp;" months, "&amp;DATEDIF(R1711,A1711,"MD")&amp;" days")</f>
        <v/>
      </c>
      <c r="T1711" s="255" t="n"/>
      <c r="U1711" s="255" t="n"/>
      <c r="V1711" s="695">
        <f>_xlfn.LET(_xlpm.d,_xlfn.XLOOKUP(T1711,'[1]Birth Dates'!$A:$A,'[1]Birth Dates'!$B:$B,"",0),IF(_xlpm.d=0,"",_xlpm.d))</f>
        <v/>
      </c>
      <c r="W1711" s="255">
        <f>IF(OR(V1711="",A1711="",NOT(ISNUMBER(V1711)),V1711&gt;A1711),"",DATEDIF(V1711,A1711,"Y")&amp;" years, "&amp;DATEDIF(V1711,A1711,"YM")&amp;" months, "&amp;DATEDIF(V1711,A1711,"MD")&amp;" days")</f>
        <v/>
      </c>
      <c r="X1711" s="255" t="n"/>
      <c r="Y1711" s="255" t="n"/>
      <c r="Z1711" s="255" t="n"/>
      <c r="AA1711" s="255" t="n"/>
      <c r="AB1711" s="255" t="n">
        <v>15</v>
      </c>
      <c r="AC1711" s="255" t="n"/>
      <c r="AD1711" s="255" t="n"/>
      <c r="AE1711" s="579" t="inlineStr">
        <is>
          <t>2:17.2400</t>
        </is>
      </c>
      <c r="AF1711" s="418">
        <f>IF(OR(AE1711="",AE1711="",AE1711=0),"",6.213/(AE1711*24))</f>
        <v/>
      </c>
      <c r="AG1711" s="259" t="n"/>
      <c r="AH1711" s="579" t="inlineStr"/>
      <c r="AI1711" s="418">
        <f>IF(OR(AH1711="",AH1711="",AH1711=0),"",6.213/(AH1711*24))</f>
        <v/>
      </c>
      <c r="AJ1711" s="175">
        <f>IF(AND(ISNUMBER(AB1711),ISNUMBER(AG1711)),AB1711-AG1711,"")</f>
        <v/>
      </c>
      <c r="AK1711" s="255" t="inlineStr">
        <is>
          <t>DNF</t>
        </is>
      </c>
      <c r="AL1711" s="255" t="n">
        <v>44</v>
      </c>
      <c r="AM1711" s="526" t="inlineStr">
        <is>
          <t>::</t>
        </is>
      </c>
      <c r="AN1711" s="671">
        <f>IF(OR(AL1711="",AM1711="",AM1711=0),"",AL1711*6.213/(AM1711*24))</f>
        <v/>
      </c>
      <c r="AO1711" s="477">
        <f>IF(AND(AL1711=AL1710,AM1711&lt;&gt;"",AM1710&lt;&gt;""),AM1711-AM1710,"")</f>
        <v/>
      </c>
      <c r="AP1711" s="255" t="n"/>
      <c r="AQ1711" s="579" t="inlineStr"/>
      <c r="AR1711" s="439">
        <f>IF(OR(AQ1711="",AQ1711="",AQ1711=0),"",6.213/(AQ1711*24))</f>
        <v/>
      </c>
      <c r="AS1711" s="436">
        <f>IF(OR(NOT(ISNUMBER(C1711)),NOT(ISNUMBER(AB1711))),"",IF(AG1711&lt;&gt;"",AG1711,AB1711)-C1711)</f>
        <v/>
      </c>
      <c r="AT1711" s="260" t="n"/>
      <c r="AU1711" s="261">
        <f>IF($B1711="","",TEXT($A1711,"yyyymmdd")&amp;"_P"&amp;$C1711&amp;"_C"&amp;$F1711&amp;"_"&amp;TRIM(RIGHT(SUBSTITUTE(TRIM(SUBSTITUTE($L1711,CHAR(160)," "))," ",REPT(" ",60)),60))&amp;IF($P1711="","","-"&amp;TRIM(RIGHT(SUBSTITUTE(TRIM(SUBSTITUTE($P1711,CHAR(160)," "))," ",REPT(" ",60)),60)))&amp;IF($T1711="","","-"&amp;TRIM(RIGHT(SUBSTITUTE(TRIM(SUBSTITUTE($T1711,CHAR(160)," "))," ",REPT(" ",60)),60)))&amp;".jpg")</f>
        <v/>
      </c>
    </row>
    <row r="1712" ht="56" customHeight="1">
      <c r="A1712" s="252" t="n">
        <v>33146</v>
      </c>
      <c r="B1712" s="255" t="inlineStr">
        <is>
          <t>Tooheys 1000 30 September,1990</t>
        </is>
      </c>
      <c r="C1712" s="255" t="inlineStr">
        <is>
          <t>DNF</t>
        </is>
      </c>
      <c r="D1712" s="255" t="inlineStr">
        <is>
          <t>A</t>
        </is>
      </c>
      <c r="E1712" s="255" t="n"/>
      <c r="F1712" s="255" t="n">
        <v>27</v>
      </c>
      <c r="G1712" s="255" t="inlineStr">
        <is>
          <t>Terry Finnigan</t>
        </is>
      </c>
      <c r="H1712" s="255" t="n"/>
      <c r="I1712" s="255" t="n"/>
      <c r="J1712" s="255" t="inlineStr">
        <is>
          <t>Holden Commodore VL</t>
        </is>
      </c>
      <c r="K1712" s="255" t="inlineStr">
        <is>
          <t>4980 V8</t>
        </is>
      </c>
      <c r="L1712" s="255" t="inlineStr">
        <is>
          <t>Terry Finnigan</t>
        </is>
      </c>
      <c r="M1712" s="255" t="inlineStr">
        <is>
          <t>AUS</t>
        </is>
      </c>
      <c r="N1712" s="695">
        <f>_xlfn.LET(_xlpm.d,_xlfn.XLOOKUP(L1712,'[1]Birth Dates'!$A:$A,'[1]Birth Dates'!$B:$B,"",0),IF(_xlpm.d=0,"",_xlpm.d))</f>
        <v/>
      </c>
      <c r="O1712" s="255">
        <f>IF(OR(N1712="",A1712="",NOT(ISNUMBER(N1712)),N1712&gt;A1712),"",DATEDIF(N1712,A1712,"Y")&amp;" years, "&amp;DATEDIF(N1712,A1712,"YM")&amp;" months, "&amp;DATEDIF(N1712,A1712,"MD")&amp;" days")</f>
        <v/>
      </c>
      <c r="P1712" s="255" t="inlineStr">
        <is>
          <t>Geoff Leeds</t>
        </is>
      </c>
      <c r="Q1712" s="255" t="inlineStr">
        <is>
          <t>AUS</t>
        </is>
      </c>
      <c r="R1712" s="695">
        <f>_xlfn.LET(_xlpm.d,_xlfn.XLOOKUP(P1712,'[1]Birth Dates'!$A:$A,'[1]Birth Dates'!$B:$B,"",0),IF(_xlpm.d=0,"",_xlpm.d))</f>
        <v/>
      </c>
      <c r="S1712" s="255">
        <f>IF(OR(R1712="",A1712="",NOT(ISNUMBER(R1712)),R1712&gt;A1712),"",DATEDIF(R1712,A1712,"Y")&amp;" years, "&amp;DATEDIF(R1712,A1712,"YM")&amp;" months, "&amp;DATEDIF(R1712,A1712,"MD")&amp;" days")</f>
        <v/>
      </c>
      <c r="T1712" s="255" t="n"/>
      <c r="U1712" s="255" t="n"/>
      <c r="V1712" s="695">
        <f>_xlfn.LET(_xlpm.d,_xlfn.XLOOKUP(T1712,'[1]Birth Dates'!$A:$A,'[1]Birth Dates'!$B:$B,"",0),IF(_xlpm.d=0,"",_xlpm.d))</f>
        <v/>
      </c>
      <c r="W1712" s="255">
        <f>IF(OR(V1712="",A1712="",NOT(ISNUMBER(V1712)),V1712&gt;A1712),"",DATEDIF(V1712,A1712,"Y")&amp;" years, "&amp;DATEDIF(V1712,A1712,"YM")&amp;" months, "&amp;DATEDIF(V1712,A1712,"MD")&amp;" days")</f>
        <v/>
      </c>
      <c r="X1712" s="255" t="n"/>
      <c r="Y1712" s="255" t="n"/>
      <c r="Z1712" s="255" t="n"/>
      <c r="AA1712" s="255" t="n"/>
      <c r="AB1712" s="255" t="n">
        <v>26</v>
      </c>
      <c r="AC1712" s="255" t="n"/>
      <c r="AD1712" s="255" t="n"/>
      <c r="AE1712" s="579" t="inlineStr">
        <is>
          <t>2:22.7000</t>
        </is>
      </c>
      <c r="AF1712" s="418">
        <f>IF(OR(AE1712="",AE1712="",AE1712=0),"",6.213/(AE1712*24))</f>
        <v/>
      </c>
      <c r="AG1712" s="259" t="n"/>
      <c r="AH1712" s="579" t="inlineStr"/>
      <c r="AI1712" s="418">
        <f>IF(OR(AH1712="",AH1712="",AH1712=0),"",6.213/(AH1712*24))</f>
        <v/>
      </c>
      <c r="AJ1712" s="175">
        <f>IF(AND(ISNUMBER(AB1712),ISNUMBER(AG1712)),AB1712-AG1712,"")</f>
        <v/>
      </c>
      <c r="AK1712" s="255" t="inlineStr">
        <is>
          <t>DNF</t>
        </is>
      </c>
      <c r="AL1712" s="255" t="n">
        <v>37</v>
      </c>
      <c r="AM1712" s="526" t="inlineStr">
        <is>
          <t>::</t>
        </is>
      </c>
      <c r="AN1712" s="671">
        <f>IF(OR(AL1712="",AM1712="",AM1712=0),"",AL1712*6.213/(AM1712*24))</f>
        <v/>
      </c>
      <c r="AO1712" s="477">
        <f>IF(AND(AL1712=AL1711,AM1712&lt;&gt;"",AM1711&lt;&gt;""),AM1712-AM1711,"")</f>
        <v/>
      </c>
      <c r="AP1712" s="255" t="n"/>
      <c r="AQ1712" s="579" t="inlineStr"/>
      <c r="AR1712" s="439">
        <f>IF(OR(AQ1712="",AQ1712="",AQ1712=0),"",6.213/(AQ1712*24))</f>
        <v/>
      </c>
      <c r="AS1712" s="436">
        <f>IF(OR(NOT(ISNUMBER(C1712)),NOT(ISNUMBER(AB1712))),"",IF(AG1712&lt;&gt;"",AG1712,AB1712)-C1712)</f>
        <v/>
      </c>
      <c r="AT1712" s="260" t="n"/>
      <c r="AU1712" s="261">
        <f>IF($B1712="","",TEXT($A1712,"yyyymmdd")&amp;"_P"&amp;$C1712&amp;"_C"&amp;$F1712&amp;"_"&amp;TRIM(RIGHT(SUBSTITUTE(TRIM(SUBSTITUTE($L1712,CHAR(160)," "))," ",REPT(" ",60)),60))&amp;IF($P1712="","","-"&amp;TRIM(RIGHT(SUBSTITUTE(TRIM(SUBSTITUTE($P1712,CHAR(160)," "))," ",REPT(" ",60)),60)))&amp;IF($T1712="","","-"&amp;TRIM(RIGHT(SUBSTITUTE(TRIM(SUBSTITUTE($T1712,CHAR(160)," "))," ",REPT(" ",60)),60)))&amp;".jpg")</f>
        <v/>
      </c>
    </row>
    <row r="1713" ht="56" customHeight="1">
      <c r="A1713" s="252" t="n">
        <v>33146</v>
      </c>
      <c r="B1713" s="255" t="inlineStr">
        <is>
          <t>Tooheys 1000 30 September,1990</t>
        </is>
      </c>
      <c r="C1713" s="255" t="inlineStr">
        <is>
          <t>DNF</t>
        </is>
      </c>
      <c r="D1713" s="255" t="inlineStr">
        <is>
          <t>A</t>
        </is>
      </c>
      <c r="E1713" s="255" t="n"/>
      <c r="F1713" s="255" t="n">
        <v>41</v>
      </c>
      <c r="G1713" s="255" t="inlineStr">
        <is>
          <t>Tony Mulvihill</t>
        </is>
      </c>
      <c r="H1713" s="255" t="n"/>
      <c r="I1713" s="255" t="n"/>
      <c r="J1713" s="255" t="inlineStr">
        <is>
          <t>Holden Commodore VL</t>
        </is>
      </c>
      <c r="K1713" s="255" t="inlineStr">
        <is>
          <t>4980 V8</t>
        </is>
      </c>
      <c r="L1713" s="255" t="inlineStr">
        <is>
          <t>Tony Mulvihill</t>
        </is>
      </c>
      <c r="M1713" s="255" t="inlineStr">
        <is>
          <t>AUS</t>
        </is>
      </c>
      <c r="N1713" s="695">
        <f>_xlfn.LET(_xlpm.d,_xlfn.XLOOKUP(L1713,'[1]Birth Dates'!$A:$A,'[1]Birth Dates'!$B:$B,"",0),IF(_xlpm.d=0,"",_xlpm.d))</f>
        <v/>
      </c>
      <c r="O1713" s="255">
        <f>IF(OR(N1713="",A1713="",NOT(ISNUMBER(N1713)),N1713&gt;A1713),"",DATEDIF(N1713,A1713,"Y")&amp;" years, "&amp;DATEDIF(N1713,A1713,"YM")&amp;" months, "&amp;DATEDIF(N1713,A1713,"MD")&amp;" days")</f>
        <v/>
      </c>
      <c r="P1713" s="255" t="inlineStr">
        <is>
          <t>Glenn McIntyre</t>
        </is>
      </c>
      <c r="Q1713" s="255" t="inlineStr">
        <is>
          <t>AUS</t>
        </is>
      </c>
      <c r="R1713" s="695">
        <f>_xlfn.LET(_xlpm.d,_xlfn.XLOOKUP(P1713,'[1]Birth Dates'!$A:$A,'[1]Birth Dates'!$B:$B,"",0),IF(_xlpm.d=0,"",_xlpm.d))</f>
        <v/>
      </c>
      <c r="S1713" s="255">
        <f>IF(OR(R1713="",A1713="",NOT(ISNUMBER(R1713)),R1713&gt;A1713),"",DATEDIF(R1713,A1713,"Y")&amp;" years, "&amp;DATEDIF(R1713,A1713,"YM")&amp;" months, "&amp;DATEDIF(R1713,A1713,"MD")&amp;" days")</f>
        <v/>
      </c>
      <c r="T1713" s="255" t="inlineStr">
        <is>
          <t>Dave Barrow</t>
        </is>
      </c>
      <c r="U1713" s="255" t="inlineStr">
        <is>
          <t>AUS</t>
        </is>
      </c>
      <c r="V1713" s="695">
        <f>_xlfn.LET(_xlpm.d,_xlfn.XLOOKUP(T1713,'[1]Birth Dates'!$A:$A,'[1]Birth Dates'!$B:$B,"",0),IF(_xlpm.d=0,"",_xlpm.d))</f>
        <v/>
      </c>
      <c r="W1713" s="255">
        <f>IF(OR(V1713="",A1713="",NOT(ISNUMBER(V1713)),V1713&gt;A1713),"",DATEDIF(V1713,A1713,"Y")&amp;" years, "&amp;DATEDIF(V1713,A1713,"YM")&amp;" months, "&amp;DATEDIF(V1713,A1713,"MD")&amp;" days")</f>
        <v/>
      </c>
      <c r="X1713" s="255" t="n"/>
      <c r="Y1713" s="255" t="n"/>
      <c r="Z1713" s="255" t="n"/>
      <c r="AA1713" s="255" t="n"/>
      <c r="AB1713" s="255" t="n">
        <v>39</v>
      </c>
      <c r="AC1713" s="255" t="n"/>
      <c r="AD1713" s="255" t="n"/>
      <c r="AE1713" s="579" t="inlineStr">
        <is>
          <t>2:28.2200</t>
        </is>
      </c>
      <c r="AF1713" s="418">
        <f>IF(OR(AE1713="",AE1713="",AE1713=0),"",6.213/(AE1713*24))</f>
        <v/>
      </c>
      <c r="AG1713" s="259" t="n"/>
      <c r="AH1713" s="579" t="inlineStr"/>
      <c r="AI1713" s="418">
        <f>IF(OR(AH1713="",AH1713="",AH1713=0),"",6.213/(AH1713*24))</f>
        <v/>
      </c>
      <c r="AJ1713" s="175">
        <f>IF(AND(ISNUMBER(AB1713),ISNUMBER(AG1713)),AB1713-AG1713,"")</f>
        <v/>
      </c>
      <c r="AK1713" s="255" t="inlineStr">
        <is>
          <t>DNF</t>
        </is>
      </c>
      <c r="AL1713" s="255" t="n">
        <v>18</v>
      </c>
      <c r="AM1713" s="526" t="inlineStr">
        <is>
          <t>::</t>
        </is>
      </c>
      <c r="AN1713" s="671">
        <f>IF(OR(AL1713="",AM1713="",AM1713=0),"",AL1713*6.213/(AM1713*24))</f>
        <v/>
      </c>
      <c r="AO1713" s="477">
        <f>IF(AND(AL1713=AL1712,AM1713&lt;&gt;"",AM1712&lt;&gt;""),AM1713-AM1712,"")</f>
        <v/>
      </c>
      <c r="AP1713" s="255" t="n"/>
      <c r="AQ1713" s="579" t="inlineStr"/>
      <c r="AR1713" s="439">
        <f>IF(OR(AQ1713="",AQ1713="",AQ1713=0),"",6.213/(AQ1713*24))</f>
        <v/>
      </c>
      <c r="AS1713" s="436">
        <f>IF(OR(NOT(ISNUMBER(C1713)),NOT(ISNUMBER(AB1713))),"",IF(AG1713&lt;&gt;"",AG1713,AB1713)-C1713)</f>
        <v/>
      </c>
      <c r="AT1713" s="260" t="n"/>
      <c r="AU1713" s="261">
        <f>IF($B1713="","",TEXT($A1713,"yyyymmdd")&amp;"_P"&amp;$C1713&amp;"_C"&amp;$F1713&amp;"_"&amp;TRIM(RIGHT(SUBSTITUTE(TRIM(SUBSTITUTE($L1713,CHAR(160)," "))," ",REPT(" ",60)),60))&amp;IF($P1713="","","-"&amp;TRIM(RIGHT(SUBSTITUTE(TRIM(SUBSTITUTE($P1713,CHAR(160)," "))," ",REPT(" ",60)),60)))&amp;IF($T1713="","","-"&amp;TRIM(RIGHT(SUBSTITUTE(TRIM(SUBSTITUTE($T1713,CHAR(160)," "))," ",REPT(" ",60)),60)))&amp;".jpg")</f>
        <v/>
      </c>
    </row>
    <row r="1714" ht="56" customHeight="1">
      <c r="A1714" s="252" t="n">
        <v>33146</v>
      </c>
      <c r="B1714" s="255" t="inlineStr">
        <is>
          <t>Tooheys 1000 30 September,1990</t>
        </is>
      </c>
      <c r="C1714" s="255" t="inlineStr">
        <is>
          <t>DNF</t>
        </is>
      </c>
      <c r="D1714" s="255" t="inlineStr">
        <is>
          <t>A</t>
        </is>
      </c>
      <c r="E1714" s="255" t="n"/>
      <c r="F1714" s="255" t="n">
        <v>26</v>
      </c>
      <c r="G1714" s="255" t="inlineStr">
        <is>
          <t>Garry Rogers Motorsport</t>
        </is>
      </c>
      <c r="H1714" s="255" t="n"/>
      <c r="I1714" s="255" t="n"/>
      <c r="J1714" s="255" t="inlineStr">
        <is>
          <t>Holden Commodore VL SS Group A SV</t>
        </is>
      </c>
      <c r="K1714" s="255" t="inlineStr">
        <is>
          <t>4980 V8</t>
        </is>
      </c>
      <c r="L1714" s="255" t="inlineStr">
        <is>
          <t>Garry Rogers</t>
        </is>
      </c>
      <c r="M1714" s="255" t="inlineStr">
        <is>
          <t>AUS</t>
        </is>
      </c>
      <c r="N1714" s="695">
        <f>_xlfn.LET(_xlpm.d,_xlfn.XLOOKUP(L1714,'[1]Birth Dates'!$A:$A,'[1]Birth Dates'!$B:$B,"",0),IF(_xlpm.d=0,"",_xlpm.d))</f>
        <v/>
      </c>
      <c r="O1714" s="255">
        <f>IF(OR(N1714="",A1714="",NOT(ISNUMBER(N1714)),N1714&gt;A1714),"",DATEDIF(N1714,A1714,"Y")&amp;" years, "&amp;DATEDIF(N1714,A1714,"YM")&amp;" months, "&amp;DATEDIF(N1714,A1714,"MD")&amp;" days")</f>
        <v/>
      </c>
      <c r="P1714" s="255" t="inlineStr">
        <is>
          <t>Graham Moore</t>
        </is>
      </c>
      <c r="Q1714" s="255" t="inlineStr">
        <is>
          <t>AUS</t>
        </is>
      </c>
      <c r="R1714" s="695">
        <f>_xlfn.LET(_xlpm.d,_xlfn.XLOOKUP(P1714,'[1]Birth Dates'!$A:$A,'[1]Birth Dates'!$B:$B,"",0),IF(_xlpm.d=0,"",_xlpm.d))</f>
        <v/>
      </c>
      <c r="S1714" s="255">
        <f>IF(OR(R1714="",A1714="",NOT(ISNUMBER(R1714)),R1714&gt;A1714),"",DATEDIF(R1714,A1714,"Y")&amp;" years, "&amp;DATEDIF(R1714,A1714,"YM")&amp;" months, "&amp;DATEDIF(R1714,A1714,"MD")&amp;" days")</f>
        <v/>
      </c>
      <c r="T1714" s="255" t="n"/>
      <c r="U1714" s="255" t="n"/>
      <c r="V1714" s="695">
        <f>_xlfn.LET(_xlpm.d,_xlfn.XLOOKUP(T1714,'[1]Birth Dates'!$A:$A,'[1]Birth Dates'!$B:$B,"",0),IF(_xlpm.d=0,"",_xlpm.d))</f>
        <v/>
      </c>
      <c r="W1714" s="255">
        <f>IF(OR(V1714="",A1714="",NOT(ISNUMBER(V1714)),V1714&gt;A1714),"",DATEDIF(V1714,A1714,"Y")&amp;" years, "&amp;DATEDIF(V1714,A1714,"YM")&amp;" months, "&amp;DATEDIF(V1714,A1714,"MD")&amp;" days")</f>
        <v/>
      </c>
      <c r="X1714" s="255" t="n"/>
      <c r="Y1714" s="255" t="n"/>
      <c r="Z1714" s="255" t="n"/>
      <c r="AA1714" s="255" t="n"/>
      <c r="AB1714" s="255" t="n">
        <v>22</v>
      </c>
      <c r="AC1714" s="255" t="n"/>
      <c r="AD1714" s="255" t="n"/>
      <c r="AE1714" s="579" t="inlineStr">
        <is>
          <t>2:21.0400</t>
        </is>
      </c>
      <c r="AF1714" s="418">
        <f>IF(OR(AE1714="",AE1714="",AE1714=0),"",6.213/(AE1714*24))</f>
        <v/>
      </c>
      <c r="AG1714" s="259" t="n"/>
      <c r="AH1714" s="579" t="inlineStr"/>
      <c r="AI1714" s="418">
        <f>IF(OR(AH1714="",AH1714="",AH1714=0),"",6.213/(AH1714*24))</f>
        <v/>
      </c>
      <c r="AJ1714" s="175">
        <f>IF(AND(ISNUMBER(AB1714),ISNUMBER(AG1714)),AB1714-AG1714,"")</f>
        <v/>
      </c>
      <c r="AK1714" s="255" t="inlineStr">
        <is>
          <t>DNF</t>
        </is>
      </c>
      <c r="AL1714" s="255" t="n"/>
      <c r="AM1714" s="526" t="inlineStr">
        <is>
          <t>::</t>
        </is>
      </c>
      <c r="AN1714" s="671">
        <f>IF(OR(AL1714="",AM1714="",AM1714=0),"",AL1714*6.213/(AM1714*24))</f>
        <v/>
      </c>
      <c r="AO1714" s="477">
        <f>IF(AND(AL1714=AL1713,AM1714&lt;&gt;"",AM1713&lt;&gt;""),AM1714-AM1713,"")</f>
        <v/>
      </c>
      <c r="AP1714" s="255" t="n"/>
      <c r="AQ1714" s="579" t="inlineStr"/>
      <c r="AR1714" s="439">
        <f>IF(OR(AQ1714="",AQ1714="",AQ1714=0),"",6.213/(AQ1714*24))</f>
        <v/>
      </c>
      <c r="AS1714" s="436">
        <f>IF(OR(NOT(ISNUMBER(C1714)),NOT(ISNUMBER(AB1714))),"",IF(AG1714&lt;&gt;"",AG1714,AB1714)-C1714)</f>
        <v/>
      </c>
      <c r="AT1714" s="260" t="n"/>
      <c r="AU1714" s="261">
        <f>IF($B1714="","",TEXT($A1714,"yyyymmdd")&amp;"_P"&amp;$C1714&amp;"_C"&amp;$F1714&amp;"_"&amp;TRIM(RIGHT(SUBSTITUTE(TRIM(SUBSTITUTE($L1714,CHAR(160)," "))," ",REPT(" ",60)),60))&amp;IF($P1714="","","-"&amp;TRIM(RIGHT(SUBSTITUTE(TRIM(SUBSTITUTE($P1714,CHAR(160)," "))," ",REPT(" ",60)),60)))&amp;IF($T1714="","","-"&amp;TRIM(RIGHT(SUBSTITUTE(TRIM(SUBSTITUTE($T1714,CHAR(160)," "))," ",REPT(" ",60)),60)))&amp;".jpg")</f>
        <v/>
      </c>
    </row>
    <row r="1715" ht="56" customHeight="1">
      <c r="A1715" s="252" t="n">
        <v>33146</v>
      </c>
      <c r="B1715" s="255" t="inlineStr">
        <is>
          <t>Tooheys 1000 30 September,1990</t>
        </is>
      </c>
      <c r="C1715" s="255" t="inlineStr">
        <is>
          <t>DNS</t>
        </is>
      </c>
      <c r="D1715" s="255" t="inlineStr">
        <is>
          <t>C</t>
        </is>
      </c>
      <c r="E1715" s="255" t="n"/>
      <c r="F1715" s="255" t="n">
        <v>74</v>
      </c>
      <c r="G1715" s="255" t="inlineStr">
        <is>
          <t>Bob Holden Motors</t>
        </is>
      </c>
      <c r="H1715" s="255" t="n"/>
      <c r="I1715" s="255" t="n"/>
      <c r="J1715" s="255" t="inlineStr">
        <is>
          <t>Toyota Corolla</t>
        </is>
      </c>
      <c r="K1715" s="255" t="inlineStr">
        <is>
          <t>1587 L4</t>
        </is>
      </c>
      <c r="L1715" s="255" t="inlineStr">
        <is>
          <t>Keith McCulloch</t>
        </is>
      </c>
      <c r="M1715" s="255" t="inlineStr">
        <is>
          <t>AUS</t>
        </is>
      </c>
      <c r="N1715" s="695">
        <f>_xlfn.LET(_xlpm.d,_xlfn.XLOOKUP(L1715,'[1]Birth Dates'!$A:$A,'[1]Birth Dates'!$B:$B,"",0),IF(_xlpm.d=0,"",_xlpm.d))</f>
        <v/>
      </c>
      <c r="O1715" s="255">
        <f>IF(OR(N1715="",A1715="",NOT(ISNUMBER(N1715)),N1715&gt;A1715),"",DATEDIF(N1715,A1715,"Y")&amp;" years, "&amp;DATEDIF(N1715,A1715,"YM")&amp;" months, "&amp;DATEDIF(N1715,A1715,"MD")&amp;" days")</f>
        <v/>
      </c>
      <c r="P1715" s="255" t="inlineStr">
        <is>
          <t>Phil Alexander</t>
        </is>
      </c>
      <c r="Q1715" s="255" t="inlineStr">
        <is>
          <t>AUS</t>
        </is>
      </c>
      <c r="R1715" s="695">
        <f>_xlfn.LET(_xlpm.d,_xlfn.XLOOKUP(P1715,'[1]Birth Dates'!$A:$A,'[1]Birth Dates'!$B:$B,"",0),IF(_xlpm.d=0,"",_xlpm.d))</f>
        <v/>
      </c>
      <c r="S1715" s="255">
        <f>IF(OR(R1715="",A1715="",NOT(ISNUMBER(R1715)),R1715&gt;A1715),"",DATEDIF(R1715,A1715,"Y")&amp;" years, "&amp;DATEDIF(R1715,A1715,"YM")&amp;" months, "&amp;DATEDIF(R1715,A1715,"MD")&amp;" days")</f>
        <v/>
      </c>
      <c r="T1715" s="255" t="n"/>
      <c r="U1715" s="255" t="n"/>
      <c r="V1715" s="695" t="n"/>
      <c r="W1715" s="255" t="n"/>
      <c r="X1715" s="255" t="n"/>
      <c r="Y1715" s="255" t="n"/>
      <c r="Z1715" s="255" t="n"/>
      <c r="AA1715" s="255" t="n"/>
      <c r="AB1715" s="255" t="n">
        <v>51</v>
      </c>
      <c r="AC1715" s="255" t="n"/>
      <c r="AD1715" s="255" t="n"/>
      <c r="AE1715" s="579" t="inlineStr">
        <is>
          <t>2:41.2000</t>
        </is>
      </c>
      <c r="AF1715" s="418">
        <f>IF(OR(AE1715="",AE1715="",AE1715=0),"",6.213/(AE1715*24))</f>
        <v/>
      </c>
      <c r="AG1715" s="259" t="n"/>
      <c r="AH1715" s="579" t="inlineStr"/>
      <c r="AI1715" s="418" t="n"/>
      <c r="AJ1715" s="175" t="n"/>
      <c r="AK1715" s="255" t="n"/>
      <c r="AL1715" s="255" t="n"/>
      <c r="AM1715" s="526" t="n"/>
      <c r="AN1715" s="671" t="n"/>
      <c r="AO1715" s="477" t="n"/>
      <c r="AP1715" s="255" t="n"/>
      <c r="AQ1715" s="579" t="inlineStr"/>
      <c r="AR1715" s="439" t="n"/>
      <c r="AS1715" s="436">
        <f>IF(OR(NOT(ISNUMBER(C1715)),NOT(ISNUMBER(AB1715))),"",IF(AG1715&lt;&gt;"",AG1715,AB1715)-C1715)</f>
        <v/>
      </c>
      <c r="AT1715" s="260" t="n"/>
      <c r="AU1715" s="261">
        <f>IF($B1715="","",TEXT($A1715,"yyyymmdd")&amp;"_P"&amp;$C1715&amp;"_C"&amp;$F1715&amp;"_"&amp;TRIM(RIGHT(SUBSTITUTE(TRIM(SUBSTITUTE($L1715,CHAR(160)," "))," ",REPT(" ",60)),60))&amp;IF($P1715="","","-"&amp;TRIM(RIGHT(SUBSTITUTE(TRIM(SUBSTITUTE($P1715,CHAR(160)," "))," ",REPT(" ",60)),60)))&amp;IF($T1715="","","-"&amp;TRIM(RIGHT(SUBSTITUTE(TRIM(SUBSTITUTE($T1715,CHAR(160)," "))," ",REPT(" ",60)),60)))&amp;".jpg")</f>
        <v/>
      </c>
    </row>
    <row r="1716" ht="42" customFormat="1" customHeight="1" s="240">
      <c r="A1716" s="268" t="n">
        <v>33517</v>
      </c>
      <c r="B1716" s="263" t="inlineStr">
        <is>
          <t>Tooheys 1000 6 October, 1991</t>
        </is>
      </c>
      <c r="C1716" s="263" t="n">
        <v>1</v>
      </c>
      <c r="D1716" s="263" t="n"/>
      <c r="E1716" s="263" t="n"/>
      <c r="F1716" s="263" t="n">
        <v>1</v>
      </c>
      <c r="G1716" s="263" t="inlineStr">
        <is>
          <t>Nissan Motor Sport</t>
        </is>
      </c>
      <c r="H1716" s="263" t="n"/>
      <c r="I1716" s="263" t="n"/>
      <c r="J1716" s="263" t="inlineStr">
        <is>
          <t>Nissan Skyline GT-R</t>
        </is>
      </c>
      <c r="K1716" s="263" t="inlineStr">
        <is>
          <t>2568 tc L6</t>
        </is>
      </c>
      <c r="L1716" s="263" t="inlineStr">
        <is>
          <t>Jim Richards</t>
        </is>
      </c>
      <c r="M1716" s="263" t="inlineStr">
        <is>
          <t>NZL</t>
        </is>
      </c>
      <c r="N1716" s="697">
        <f>_xlfn.LET(_xlpm.d,_xlfn.XLOOKUP(L1716,'[1]Birth Dates'!$A:$A,'[1]Birth Dates'!$B:$B,"",0),IF(_xlpm.d=0,"",_xlpm.d))</f>
        <v/>
      </c>
      <c r="O1716" s="264">
        <f>IF(OR(N1716="",A1716="",NOT(ISNUMBER(N1716)),N1716&gt;A1716),"",DATEDIF(N1716,A1716,"Y")&amp;" years, "&amp;DATEDIF(N1716,A1716,"YM")&amp;" months, "&amp;DATEDIF(N1716,A1716,"MD")&amp;" days")</f>
        <v/>
      </c>
      <c r="P1716" s="263" t="inlineStr">
        <is>
          <t>Mark Skaife</t>
        </is>
      </c>
      <c r="Q1716" s="263" t="inlineStr">
        <is>
          <t>AUS</t>
        </is>
      </c>
      <c r="R1716" s="697">
        <f>_xlfn.LET(_xlpm.d,_xlfn.XLOOKUP(P1716,'[1]Birth Dates'!$A:$A,'[1]Birth Dates'!$B:$B,"",0),IF(_xlpm.d=0,"",_xlpm.d))</f>
        <v/>
      </c>
      <c r="S1716" s="264">
        <f>IF(OR(R1716="",A1716="",NOT(ISNUMBER(R1716)),R1716&gt;A1716),"",DATEDIF(R1716,A1716,"Y")&amp;" years, "&amp;DATEDIF(R1716,A1716,"YM")&amp;" months, "&amp;DATEDIF(R1716,A1716,"MD")&amp;" days")</f>
        <v/>
      </c>
      <c r="T1716" s="263" t="n"/>
      <c r="U1716" s="263" t="n"/>
      <c r="V1716" s="697">
        <f>_xlfn.LET(_xlpm.d,_xlfn.XLOOKUP(T1716,'[1]Birth Dates'!$A:$A,'[1]Birth Dates'!$B:$B,"",0),IF(_xlpm.d=0,"",_xlpm.d))</f>
        <v/>
      </c>
      <c r="W1716" s="264">
        <f>IF(OR(V1716="",A1716="",NOT(ISNUMBER(V1716)),V1716&gt;A1716),"",DATEDIF(V1716,A1716,"Y")&amp;" years, "&amp;DATEDIF(V1716,A1716,"YM")&amp;" months, "&amp;DATEDIF(V1716,A1716,"MD")&amp;" days")</f>
        <v/>
      </c>
      <c r="X1716" s="264" t="n"/>
      <c r="Y1716" s="264" t="n"/>
      <c r="Z1716" s="264" t="n"/>
      <c r="AA1716" s="264" t="n"/>
      <c r="AB1716" s="263" t="n">
        <v>1</v>
      </c>
      <c r="AC1716" s="263" t="n"/>
      <c r="AD1716" s="263" t="n"/>
      <c r="AE1716" s="580" t="inlineStr">
        <is>
          <t>2:12.8400</t>
        </is>
      </c>
      <c r="AF1716" s="418">
        <f>IF(OR(AE1716="",AE1716="",AE1716=0),"",6.213/(AE1716*24))</f>
        <v/>
      </c>
      <c r="AG1716" s="265" t="n">
        <v>1</v>
      </c>
      <c r="AH1716" s="580" t="inlineStr">
        <is>
          <t>2:12.6300</t>
        </is>
      </c>
      <c r="AI1716" s="418">
        <f>IF(OR(AH1716="",AH1716="",AH1716=0),"",6.213/(AH1716*24))</f>
        <v/>
      </c>
      <c r="AJ1716" s="175">
        <f>IF(AND(ISNUMBER(AB1716),ISNUMBER(AG1716)),AB1716-AG1716,"")</f>
        <v/>
      </c>
      <c r="AK1716" s="263" t="n"/>
      <c r="AL1716" s="263" t="n">
        <v>161</v>
      </c>
      <c r="AM1716" s="527" t="n">
        <v>0.2633657407407407</v>
      </c>
      <c r="AN1716" s="671">
        <f>IF(OR(AL1716="",AM1716="",AM1716=0),"",AL1716*6.213/(AM1716*24))</f>
        <v/>
      </c>
      <c r="AO1716" s="477">
        <f>IF(AND(AL1716=AL1714,AM1716&lt;&gt;"",AM1714&lt;&gt;""),AM1716-AM1714,"")</f>
        <v/>
      </c>
      <c r="AP1716" s="264" t="n">
        <v>130</v>
      </c>
      <c r="AQ1716" s="580" t="inlineStr">
        <is>
          <t>2:14.500</t>
        </is>
      </c>
      <c r="AR1716" s="439">
        <f>IF(OR(AQ1716="",AQ1716="",AQ1716=0),"",6.213/(AQ1716*24))</f>
        <v/>
      </c>
      <c r="AS1716" s="436">
        <f>IF(OR(NOT(ISNUMBER(C1716)),NOT(ISNUMBER(AB1716))),"",IF(AG1716&lt;&gt;"",AG1716,AB1716)-C1716)</f>
        <v/>
      </c>
      <c r="AT1716" s="266" t="n"/>
      <c r="AU1716" s="267">
        <f>IF($B1716="","",TEXT($A1716,"yyyymmdd")&amp;"_P"&amp;$C1716&amp;"_C"&amp;$F1716&amp;"_"&amp;TRIM(RIGHT(SUBSTITUTE(TRIM(SUBSTITUTE($L1716,CHAR(160)," "))," ",REPT(" ",60)),60))&amp;IF($P1716="","","-"&amp;TRIM(RIGHT(SUBSTITUTE(TRIM(SUBSTITUTE($P1716,CHAR(160)," "))," ",REPT(" ",60)),60)))&amp;IF($T1716="","","-"&amp;TRIM(RIGHT(SUBSTITUTE(TRIM(SUBSTITUTE($T1716,CHAR(160)," "))," ",REPT(" ",60)),60)))&amp;".jpg")</f>
        <v/>
      </c>
    </row>
    <row r="1717" ht="42" customHeight="1">
      <c r="A1717" s="268" t="n">
        <v>33517</v>
      </c>
      <c r="B1717" s="264" t="inlineStr">
        <is>
          <t>Tooheys 1000 6 October, 1991</t>
        </is>
      </c>
      <c r="C1717" s="264" t="n">
        <v>2</v>
      </c>
      <c r="D1717" s="264" t="n"/>
      <c r="E1717" s="264" t="n"/>
      <c r="F1717" s="264" t="n">
        <v>16</v>
      </c>
      <c r="G1717" s="264" t="inlineStr">
        <is>
          <t>Holden Racing Team</t>
        </is>
      </c>
      <c r="H1717" s="264" t="n"/>
      <c r="I1717" s="264" t="n"/>
      <c r="J1717" s="264" t="inlineStr">
        <is>
          <t>Holden Commodore VN</t>
        </is>
      </c>
      <c r="K1717" s="264" t="inlineStr">
        <is>
          <t>4980 V8</t>
        </is>
      </c>
      <c r="L1717" s="264" t="inlineStr">
        <is>
          <t>Win Percy</t>
        </is>
      </c>
      <c r="M1717" s="264" t="inlineStr">
        <is>
          <t>GBR</t>
        </is>
      </c>
      <c r="N1717" s="697">
        <f>_xlfn.LET(_xlpm.d,_xlfn.XLOOKUP(L1717,'[1]Birth Dates'!$A:$A,'[1]Birth Dates'!$B:$B,"",0),IF(_xlpm.d=0,"",_xlpm.d))</f>
        <v/>
      </c>
      <c r="O1717" s="264">
        <f>IF(OR(N1717="",A1717="",NOT(ISNUMBER(N1717)),N1717&gt;A1717),"",DATEDIF(N1717,A1717,"Y")&amp;" years, "&amp;DATEDIF(N1717,A1717,"YM")&amp;" months, "&amp;DATEDIF(N1717,A1717,"MD")&amp;" days")</f>
        <v/>
      </c>
      <c r="P1717" s="264" t="inlineStr">
        <is>
          <t>Allan Grice</t>
        </is>
      </c>
      <c r="Q1717" s="264" t="inlineStr">
        <is>
          <t>AUS</t>
        </is>
      </c>
      <c r="R1717" s="697">
        <f>_xlfn.LET(_xlpm.d,_xlfn.XLOOKUP(P1717,'[1]Birth Dates'!$A:$A,'[1]Birth Dates'!$B:$B,"",0),IF(_xlpm.d=0,"",_xlpm.d))</f>
        <v/>
      </c>
      <c r="S1717" s="264">
        <f>IF(OR(R1717="",A1717="",NOT(ISNUMBER(R1717)),R1717&gt;A1717),"",DATEDIF(R1717,A1717,"Y")&amp;" years, "&amp;DATEDIF(R1717,A1717,"YM")&amp;" months, "&amp;DATEDIF(R1717,A1717,"MD")&amp;" days")</f>
        <v/>
      </c>
      <c r="T1717" s="264" t="n"/>
      <c r="U1717" s="264" t="n"/>
      <c r="V1717" s="697">
        <f>_xlfn.LET(_xlpm.d,_xlfn.XLOOKUP(T1717,'[1]Birth Dates'!$A:$A,'[1]Birth Dates'!$B:$B,"",0),IF(_xlpm.d=0,"",_xlpm.d))</f>
        <v/>
      </c>
      <c r="W1717" s="264">
        <f>IF(OR(V1717="",A1717="",NOT(ISNUMBER(V1717)),V1717&gt;A1717),"",DATEDIF(V1717,A1717,"Y")&amp;" years, "&amp;DATEDIF(V1717,A1717,"YM")&amp;" months, "&amp;DATEDIF(V1717,A1717,"MD")&amp;" days")</f>
        <v/>
      </c>
      <c r="X1717" s="264" t="n"/>
      <c r="Y1717" s="264" t="n"/>
      <c r="Z1717" s="264" t="n"/>
      <c r="AA1717" s="264" t="n"/>
      <c r="AB1717" s="264" t="n">
        <v>10</v>
      </c>
      <c r="AC1717" s="264" t="n"/>
      <c r="AD1717" s="264" t="n"/>
      <c r="AE1717" s="581" t="inlineStr">
        <is>
          <t>2:17.7400</t>
        </is>
      </c>
      <c r="AF1717" s="418">
        <f>IF(OR(AE1717="",AE1717="",AE1717=0),"",6.213/(AE1717*24))</f>
        <v/>
      </c>
      <c r="AG1717" s="269" t="n"/>
      <c r="AH1717" s="581" t="inlineStr"/>
      <c r="AI1717" s="418">
        <f>IF(OR(AH1717="",AH1717="",AH1717=0),"",6.213/(AH1717*24))</f>
        <v/>
      </c>
      <c r="AJ1717" s="175">
        <f>IF(AND(ISNUMBER(AB1717),ISNUMBER(AG1717)),AB1717-AG1717,"")</f>
        <v/>
      </c>
      <c r="AK1717" s="264" t="n"/>
      <c r="AL1717" s="264" t="n">
        <v>160</v>
      </c>
      <c r="AM1717" s="528" t="inlineStr">
        <is>
          <t>::</t>
        </is>
      </c>
      <c r="AN1717" s="671">
        <f>IF(OR(AL1717="",AM1717="",AM1717=0),"",AL1717*6.213/(AM1717*24))</f>
        <v/>
      </c>
      <c r="AO1717" s="477">
        <f>IF(AND(AL1717=AL1716,AM1717&lt;&gt;"",AM1716&lt;&gt;""),AM1717-AM1716,"")</f>
        <v/>
      </c>
      <c r="AP1717" s="264" t="n"/>
      <c r="AQ1717" s="581" t="inlineStr">
        <is>
          <t>#REF!</t>
        </is>
      </c>
      <c r="AR1717" s="439">
        <f>IF(OR(AQ1717="",AQ1717="",AQ1717=0),"",6.213/(AQ1717*24))</f>
        <v/>
      </c>
      <c r="AS1717" s="436">
        <f>IF(OR(NOT(ISNUMBER(C1717)),NOT(ISNUMBER(AB1717))),"",IF(AG1717&lt;&gt;"",AG1717,AB1717)-C1717)</f>
        <v/>
      </c>
      <c r="AT1717" s="270" t="n"/>
      <c r="AU1717" s="271">
        <f>IF($B1717="","",TEXT($A1717,"yyyymmdd")&amp;"_P"&amp;$C1717&amp;"_C"&amp;$F1717&amp;"_"&amp;TRIM(RIGHT(SUBSTITUTE(TRIM(SUBSTITUTE($L1717,CHAR(160)," "))," ",REPT(" ",60)),60))&amp;IF($P1717="","","-"&amp;TRIM(RIGHT(SUBSTITUTE(TRIM(SUBSTITUTE($P1717,CHAR(160)," "))," ",REPT(" ",60)),60)))&amp;IF($T1717="","","-"&amp;TRIM(RIGHT(SUBSTITUTE(TRIM(SUBSTITUTE($T1717,CHAR(160)," "))," ",REPT(" ",60)),60)))&amp;".jpg")</f>
        <v/>
      </c>
    </row>
    <row r="1718" ht="42" customHeight="1">
      <c r="A1718" s="268" t="n">
        <v>33517</v>
      </c>
      <c r="B1718" s="264" t="inlineStr">
        <is>
          <t>Tooheys 1000 6 October, 1991</t>
        </is>
      </c>
      <c r="C1718" s="264" t="n">
        <v>3</v>
      </c>
      <c r="D1718" s="264" t="n"/>
      <c r="E1718" s="264" t="n"/>
      <c r="F1718" s="264" t="n">
        <v>4</v>
      </c>
      <c r="G1718" s="264" t="inlineStr">
        <is>
          <t>Bob Forbes Corporation P/L</t>
        </is>
      </c>
      <c r="H1718" s="264" t="n"/>
      <c r="I1718" s="264" t="n"/>
      <c r="J1718" s="264" t="inlineStr">
        <is>
          <t>Nissan GT-R</t>
        </is>
      </c>
      <c r="K1718" s="264" t="inlineStr">
        <is>
          <t>2568 tc L6</t>
        </is>
      </c>
      <c r="L1718" s="264" t="inlineStr">
        <is>
          <t>Mark GIbbs</t>
        </is>
      </c>
      <c r="M1718" s="264" t="inlineStr">
        <is>
          <t>AUS</t>
        </is>
      </c>
      <c r="N1718" s="697">
        <f>_xlfn.LET(_xlpm.d,_xlfn.XLOOKUP(L1718,'[1]Birth Dates'!$A:$A,'[1]Birth Dates'!$B:$B,"",0),IF(_xlpm.d=0,"",_xlpm.d))</f>
        <v/>
      </c>
      <c r="O1718" s="264">
        <f>IF(OR(N1718="",A1718="",NOT(ISNUMBER(N1718)),N1718&gt;A1718),"",DATEDIF(N1718,A1718,"Y")&amp;" years, "&amp;DATEDIF(N1718,A1718,"YM")&amp;" months, "&amp;DATEDIF(N1718,A1718,"MD")&amp;" days")</f>
        <v/>
      </c>
      <c r="P1718" s="264" t="inlineStr">
        <is>
          <t>Rohan Onslow</t>
        </is>
      </c>
      <c r="Q1718" s="264" t="inlineStr">
        <is>
          <t>AUS</t>
        </is>
      </c>
      <c r="R1718" s="697">
        <f>_xlfn.LET(_xlpm.d,_xlfn.XLOOKUP(P1718,'[1]Birth Dates'!$A:$A,'[1]Birth Dates'!$B:$B,"",0),IF(_xlpm.d=0,"",_xlpm.d))</f>
        <v/>
      </c>
      <c r="S1718" s="264">
        <f>IF(OR(R1718="",A1718="",NOT(ISNUMBER(R1718)),R1718&gt;A1718),"",DATEDIF(R1718,A1718,"Y")&amp;" years, "&amp;DATEDIF(R1718,A1718,"YM")&amp;" months, "&amp;DATEDIF(R1718,A1718,"MD")&amp;" days")</f>
        <v/>
      </c>
      <c r="T1718" s="264" t="n"/>
      <c r="U1718" s="264" t="n"/>
      <c r="V1718" s="697">
        <f>_xlfn.LET(_xlpm.d,_xlfn.XLOOKUP(T1718,'[1]Birth Dates'!$A:$A,'[1]Birth Dates'!$B:$B,"",0),IF(_xlpm.d=0,"",_xlpm.d))</f>
        <v/>
      </c>
      <c r="W1718" s="264">
        <f>IF(OR(V1718="",A1718="",NOT(ISNUMBER(V1718)),V1718&gt;A1718),"",DATEDIF(V1718,A1718,"Y")&amp;" years, "&amp;DATEDIF(V1718,A1718,"YM")&amp;" months, "&amp;DATEDIF(V1718,A1718,"MD")&amp;" days")</f>
        <v/>
      </c>
      <c r="X1718" s="264" t="n"/>
      <c r="Y1718" s="264" t="n"/>
      <c r="Z1718" s="264" t="n"/>
      <c r="AA1718" s="264" t="n"/>
      <c r="AB1718" s="264" t="n">
        <v>2</v>
      </c>
      <c r="AC1718" s="264" t="n"/>
      <c r="AD1718" s="264" t="n"/>
      <c r="AE1718" s="581" t="inlineStr">
        <is>
          <t>2:13.8800</t>
        </is>
      </c>
      <c r="AF1718" s="418">
        <f>IF(OR(AE1718="",AE1718="",AE1718=0),"",6.213/(AE1718*24))</f>
        <v/>
      </c>
      <c r="AG1718" s="269" t="n"/>
      <c r="AH1718" s="581" t="inlineStr"/>
      <c r="AI1718" s="418">
        <f>IF(OR(AH1718="",AH1718="",AH1718=0),"",6.213/(AH1718*24))</f>
        <v/>
      </c>
      <c r="AJ1718" s="175">
        <f>IF(AND(ISNUMBER(AB1718),ISNUMBER(AG1718)),AB1718-AG1718,"")</f>
        <v/>
      </c>
      <c r="AK1718" s="264" t="n"/>
      <c r="AL1718" s="264" t="n">
        <v>159</v>
      </c>
      <c r="AM1718" s="528" t="inlineStr">
        <is>
          <t>::</t>
        </is>
      </c>
      <c r="AN1718" s="671">
        <f>IF(OR(AL1718="",AM1718="",AM1718=0),"",AL1718*6.213/(AM1718*24))</f>
        <v/>
      </c>
      <c r="AO1718" s="477">
        <f>IF(AND(AL1718=AL1717,AM1718&lt;&gt;"",AM1717&lt;&gt;""),AM1718-AM1717,"")</f>
        <v/>
      </c>
      <c r="AP1718" s="264" t="n"/>
      <c r="AQ1718" s="581" t="inlineStr">
        <is>
          <t>#REF!</t>
        </is>
      </c>
      <c r="AR1718" s="439">
        <f>IF(OR(AQ1718="",AQ1718="",AQ1718=0),"",6.213/(AQ1718*24))</f>
        <v/>
      </c>
      <c r="AS1718" s="436">
        <f>IF(OR(NOT(ISNUMBER(C1718)),NOT(ISNUMBER(AB1718))),"",IF(AG1718&lt;&gt;"",AG1718,AB1718)-C1718)</f>
        <v/>
      </c>
      <c r="AT1718" s="270" t="n"/>
      <c r="AU1718" s="271">
        <f>IF($B1718="","",TEXT($A1718,"yyyymmdd")&amp;"_P"&amp;$C1718&amp;"_C"&amp;$F1718&amp;"_"&amp;TRIM(RIGHT(SUBSTITUTE(TRIM(SUBSTITUTE($L1718,CHAR(160)," "))," ",REPT(" ",60)),60))&amp;IF($P1718="","","-"&amp;TRIM(RIGHT(SUBSTITUTE(TRIM(SUBSTITUTE($P1718,CHAR(160)," "))," ",REPT(" ",60)),60)))&amp;IF($T1718="","","-"&amp;TRIM(RIGHT(SUBSTITUTE(TRIM(SUBSTITUTE($T1718,CHAR(160)," "))," ",REPT(" ",60)),60)))&amp;".jpg")</f>
        <v/>
      </c>
    </row>
    <row r="1719" ht="42" customHeight="1">
      <c r="A1719" s="268" t="n">
        <v>33517</v>
      </c>
      <c r="B1719" s="264" t="inlineStr">
        <is>
          <t>Tooheys 1000 6 October, 1991</t>
        </is>
      </c>
      <c r="C1719" s="264" t="n">
        <v>4</v>
      </c>
      <c r="D1719" s="264" t="n"/>
      <c r="E1719" s="264" t="n"/>
      <c r="F1719" s="264" t="n">
        <v>20</v>
      </c>
      <c r="G1719" s="264" t="inlineStr">
        <is>
          <t>Benson &amp; Hedges Racing</t>
        </is>
      </c>
      <c r="H1719" s="264" t="n"/>
      <c r="I1719" s="264" t="n"/>
      <c r="J1719" s="264" t="inlineStr">
        <is>
          <t>BMW M3</t>
        </is>
      </c>
      <c r="K1719" s="264" t="inlineStr">
        <is>
          <t>2492 L4</t>
        </is>
      </c>
      <c r="L1719" s="264" t="inlineStr">
        <is>
          <t>Peter Fitzgerald</t>
        </is>
      </c>
      <c r="M1719" s="264" t="inlineStr">
        <is>
          <t>AUS</t>
        </is>
      </c>
      <c r="N1719" s="697">
        <f>_xlfn.LET(_xlpm.d,_xlfn.XLOOKUP(L1719,'[1]Birth Dates'!$A:$A,'[1]Birth Dates'!$B:$B,"",0),IF(_xlpm.d=0,"",_xlpm.d))</f>
        <v/>
      </c>
      <c r="O1719" s="264">
        <f>IF(OR(N1719="",A1719="",NOT(ISNUMBER(N1719)),N1719&gt;A1719),"",DATEDIF(N1719,A1719,"Y")&amp;" years, "&amp;DATEDIF(N1719,A1719,"YM")&amp;" months, "&amp;DATEDIF(N1719,A1719,"MD")&amp;" days")</f>
        <v/>
      </c>
      <c r="P1719" s="264" t="inlineStr">
        <is>
          <t>Denny Hulme</t>
        </is>
      </c>
      <c r="Q1719" s="264" t="inlineStr">
        <is>
          <t>NZL</t>
        </is>
      </c>
      <c r="R1719" s="697">
        <f>_xlfn.LET(_xlpm.d,_xlfn.XLOOKUP(P1719,'[1]Birth Dates'!$A:$A,'[1]Birth Dates'!$B:$B,"",0),IF(_xlpm.d=0,"",_xlpm.d))</f>
        <v/>
      </c>
      <c r="S1719" s="264">
        <f>IF(OR(R1719="",A1719="",NOT(ISNUMBER(R1719)),R1719&gt;A1719),"",DATEDIF(R1719,A1719,"Y")&amp;" years, "&amp;DATEDIF(R1719,A1719,"YM")&amp;" months, "&amp;DATEDIF(R1719,A1719,"MD")&amp;" days")</f>
        <v/>
      </c>
      <c r="T1719" s="264" t="n"/>
      <c r="U1719" s="264" t="n"/>
      <c r="V1719" s="697">
        <f>_xlfn.LET(_xlpm.d,_xlfn.XLOOKUP(T1719,'[1]Birth Dates'!$A:$A,'[1]Birth Dates'!$B:$B,"",0),IF(_xlpm.d=0,"",_xlpm.d))</f>
        <v/>
      </c>
      <c r="W1719" s="264">
        <f>IF(OR(V1719="",A1719="",NOT(ISNUMBER(V1719)),V1719&gt;A1719),"",DATEDIF(V1719,A1719,"Y")&amp;" years, "&amp;DATEDIF(V1719,A1719,"YM")&amp;" months, "&amp;DATEDIF(V1719,A1719,"MD")&amp;" days")</f>
        <v/>
      </c>
      <c r="X1719" s="264" t="n"/>
      <c r="Y1719" s="264" t="n"/>
      <c r="Z1719" s="264" t="n"/>
      <c r="AA1719" s="264" t="n"/>
      <c r="AB1719" s="264" t="n">
        <v>19</v>
      </c>
      <c r="AC1719" s="264" t="n"/>
      <c r="AD1719" s="264" t="n"/>
      <c r="AE1719" s="581" t="inlineStr">
        <is>
          <t>2:20.8800</t>
        </is>
      </c>
      <c r="AF1719" s="418">
        <f>IF(OR(AE1719="",AE1719="",AE1719=0),"",6.213/(AE1719*24))</f>
        <v/>
      </c>
      <c r="AG1719" s="269" t="n"/>
      <c r="AH1719" s="581" t="inlineStr"/>
      <c r="AI1719" s="418">
        <f>IF(OR(AH1719="",AH1719="",AH1719=0),"",6.213/(AH1719*24))</f>
        <v/>
      </c>
      <c r="AJ1719" s="175">
        <f>IF(AND(ISNUMBER(AB1719),ISNUMBER(AG1719)),AB1719-AG1719,"")</f>
        <v/>
      </c>
      <c r="AK1719" s="264" t="n"/>
      <c r="AL1719" s="264" t="n">
        <v>157</v>
      </c>
      <c r="AM1719" s="528" t="inlineStr">
        <is>
          <t>::</t>
        </is>
      </c>
      <c r="AN1719" s="671">
        <f>IF(OR(AL1719="",AM1719="",AM1719=0),"",AL1719*6.213/(AM1719*24))</f>
        <v/>
      </c>
      <c r="AO1719" s="477">
        <f>IF(AND(AL1719=AL1718,AM1719&lt;&gt;"",AM1718&lt;&gt;""),AM1719-AM1718,"")</f>
        <v/>
      </c>
      <c r="AP1719" s="264" t="n"/>
      <c r="AQ1719" s="581" t="inlineStr">
        <is>
          <t>#REF!</t>
        </is>
      </c>
      <c r="AR1719" s="439">
        <f>IF(OR(AQ1719="",AQ1719="",AQ1719=0),"",6.213/(AQ1719*24))</f>
        <v/>
      </c>
      <c r="AS1719" s="436">
        <f>IF(OR(NOT(ISNUMBER(C1719)),NOT(ISNUMBER(AB1719))),"",IF(AG1719&lt;&gt;"",AG1719,AB1719)-C1719)</f>
        <v/>
      </c>
      <c r="AT1719" s="270" t="n"/>
      <c r="AU1719" s="271">
        <f>IF($B1719="","",TEXT($A1719,"yyyymmdd")&amp;"_P"&amp;$C1719&amp;"_C"&amp;$F1719&amp;"_"&amp;TRIM(RIGHT(SUBSTITUTE(TRIM(SUBSTITUTE($L1719,CHAR(160)," "))," ",REPT(" ",60)),60))&amp;IF($P1719="","","-"&amp;TRIM(RIGHT(SUBSTITUTE(TRIM(SUBSTITUTE($P1719,CHAR(160)," "))," ",REPT(" ",60)),60)))&amp;IF($T1719="","","-"&amp;TRIM(RIGHT(SUBSTITUTE(TRIM(SUBSTITUTE($T1719,CHAR(160)," "))," ",REPT(" ",60)),60)))&amp;".jpg")</f>
        <v/>
      </c>
    </row>
    <row r="1720" ht="42" customHeight="1">
      <c r="A1720" s="268" t="n">
        <v>33517</v>
      </c>
      <c r="B1720" s="264" t="inlineStr">
        <is>
          <t>Tooheys 1000 6 October, 1991</t>
        </is>
      </c>
      <c r="C1720" s="264" t="n">
        <v>5</v>
      </c>
      <c r="D1720" s="264" t="n"/>
      <c r="E1720" s="264" t="n"/>
      <c r="F1720" s="264" t="n">
        <v>28</v>
      </c>
      <c r="G1720" s="264" t="inlineStr">
        <is>
          <t>Playscape Racing Australia</t>
        </is>
      </c>
      <c r="H1720" s="264" t="n"/>
      <c r="I1720" s="264" t="n"/>
      <c r="J1720" s="264" t="inlineStr">
        <is>
          <t>Ford Sierra RS500</t>
        </is>
      </c>
      <c r="K1720" s="264" t="inlineStr">
        <is>
          <t>1993 tc L4</t>
        </is>
      </c>
      <c r="L1720" s="264" t="inlineStr">
        <is>
          <t>Kevin Waldock</t>
        </is>
      </c>
      <c r="M1720" s="264" t="inlineStr">
        <is>
          <t>AUS</t>
        </is>
      </c>
      <c r="N1720" s="697">
        <f>_xlfn.LET(_xlpm.d,_xlfn.XLOOKUP(L1720,'[1]Birth Dates'!$A:$A,'[1]Birth Dates'!$B:$B,"",0),IF(_xlpm.d=0,"",_xlpm.d))</f>
        <v/>
      </c>
      <c r="O1720" s="264">
        <f>IF(OR(N1720="",A1720="",NOT(ISNUMBER(N1720)),N1720&gt;A1720),"",DATEDIF(N1720,A1720,"Y")&amp;" years, "&amp;DATEDIF(N1720,A1720,"YM")&amp;" months, "&amp;DATEDIF(N1720,A1720,"MD")&amp;" days")</f>
        <v/>
      </c>
      <c r="P1720" s="264" t="inlineStr">
        <is>
          <t>Brett Peters</t>
        </is>
      </c>
      <c r="Q1720" s="264" t="inlineStr">
        <is>
          <t>AUS</t>
        </is>
      </c>
      <c r="R1720" s="697">
        <f>_xlfn.LET(_xlpm.d,_xlfn.XLOOKUP(P1720,'[1]Birth Dates'!$A:$A,'[1]Birth Dates'!$B:$B,"",0),IF(_xlpm.d=0,"",_xlpm.d))</f>
        <v/>
      </c>
      <c r="S1720" s="264">
        <f>IF(OR(R1720="",A1720="",NOT(ISNUMBER(R1720)),R1720&gt;A1720),"",DATEDIF(R1720,A1720,"Y")&amp;" years, "&amp;DATEDIF(R1720,A1720,"YM")&amp;" months, "&amp;DATEDIF(R1720,A1720,"MD")&amp;" days")</f>
        <v/>
      </c>
      <c r="T1720" s="264" t="n"/>
      <c r="U1720" s="264" t="n"/>
      <c r="V1720" s="697">
        <f>_xlfn.LET(_xlpm.d,_xlfn.XLOOKUP(T1720,'[1]Birth Dates'!$A:$A,'[1]Birth Dates'!$B:$B,"",0),IF(_xlpm.d=0,"",_xlpm.d))</f>
        <v/>
      </c>
      <c r="W1720" s="264">
        <f>IF(OR(V1720="",A1720="",NOT(ISNUMBER(V1720)),V1720&gt;A1720),"",DATEDIF(V1720,A1720,"Y")&amp;" years, "&amp;DATEDIF(V1720,A1720,"YM")&amp;" months, "&amp;DATEDIF(V1720,A1720,"MD")&amp;" days")</f>
        <v/>
      </c>
      <c r="X1720" s="264" t="n"/>
      <c r="Y1720" s="264" t="n"/>
      <c r="Z1720" s="264" t="n"/>
      <c r="AA1720" s="264" t="n"/>
      <c r="AB1720" s="264" t="n">
        <v>18</v>
      </c>
      <c r="AC1720" s="264" t="n"/>
      <c r="AD1720" s="264" t="n"/>
      <c r="AE1720" s="581" t="inlineStr">
        <is>
          <t>2:20.5600</t>
        </is>
      </c>
      <c r="AF1720" s="418">
        <f>IF(OR(AE1720="",AE1720="",AE1720=0),"",6.213/(AE1720*24))</f>
        <v/>
      </c>
      <c r="AG1720" s="269" t="n"/>
      <c r="AH1720" s="581" t="inlineStr"/>
      <c r="AI1720" s="418">
        <f>IF(OR(AH1720="",AH1720="",AH1720=0),"",6.213/(AH1720*24))</f>
        <v/>
      </c>
      <c r="AJ1720" s="175">
        <f>IF(AND(ISNUMBER(AB1720),ISNUMBER(AG1720)),AB1720-AG1720,"")</f>
        <v/>
      </c>
      <c r="AK1720" s="264" t="n"/>
      <c r="AL1720" s="264" t="n">
        <v>155</v>
      </c>
      <c r="AM1720" s="528" t="inlineStr">
        <is>
          <t>::</t>
        </is>
      </c>
      <c r="AN1720" s="671">
        <f>IF(OR(AL1720="",AM1720="",AM1720=0),"",AL1720*6.213/(AM1720*24))</f>
        <v/>
      </c>
      <c r="AO1720" s="477">
        <f>IF(AND(AL1720=AL1719,AM1720&lt;&gt;"",AM1719&lt;&gt;""),AM1720-AM1719,"")</f>
        <v/>
      </c>
      <c r="AP1720" s="264" t="n"/>
      <c r="AQ1720" s="581" t="inlineStr">
        <is>
          <t>2:20.8000</t>
        </is>
      </c>
      <c r="AR1720" s="439">
        <f>IF(OR(AQ1720="",AQ1720="",AQ1720=0),"",6.213/(AQ1720*24))</f>
        <v/>
      </c>
      <c r="AS1720" s="436">
        <f>IF(OR(NOT(ISNUMBER(C1720)),NOT(ISNUMBER(AB1720))),"",IF(AG1720&lt;&gt;"",AG1720,AB1720)-C1720)</f>
        <v/>
      </c>
      <c r="AT1720" s="270" t="n"/>
      <c r="AU1720" s="271">
        <f>IF($B1720="","",TEXT($A1720,"yyyymmdd")&amp;"_P"&amp;$C1720&amp;"_C"&amp;$F1720&amp;"_"&amp;TRIM(RIGHT(SUBSTITUTE(TRIM(SUBSTITUTE($L1720,CHAR(160)," "))," ",REPT(" ",60)),60))&amp;IF($P1720="","","-"&amp;TRIM(RIGHT(SUBSTITUTE(TRIM(SUBSTITUTE($P1720,CHAR(160)," "))," ",REPT(" ",60)),60)))&amp;IF($T1720="","","-"&amp;TRIM(RIGHT(SUBSTITUTE(TRIM(SUBSTITUTE($T1720,CHAR(160)," "))," ",REPT(" ",60)),60)))&amp;".jpg")</f>
        <v/>
      </c>
    </row>
    <row r="1721" ht="42" customHeight="1">
      <c r="A1721" s="268" t="n">
        <v>33517</v>
      </c>
      <c r="B1721" s="264" t="inlineStr">
        <is>
          <t>Tooheys 1000 6 October, 1991</t>
        </is>
      </c>
      <c r="C1721" s="264" t="n">
        <v>6</v>
      </c>
      <c r="D1721" s="264" t="n"/>
      <c r="E1721" s="264" t="n"/>
      <c r="F1721" s="264" t="n">
        <v>6</v>
      </c>
      <c r="G1721" s="264" t="inlineStr">
        <is>
          <t>Alf Grant Racing</t>
        </is>
      </c>
      <c r="H1721" s="264" t="n"/>
      <c r="I1721" s="264" t="n"/>
      <c r="J1721" s="264" t="inlineStr">
        <is>
          <t>Nissan Skyline HR31</t>
        </is>
      </c>
      <c r="K1721" s="264" t="inlineStr">
        <is>
          <t>2029 tc L6</t>
        </is>
      </c>
      <c r="L1721" s="264" t="inlineStr">
        <is>
          <t>Alf Grant</t>
        </is>
      </c>
      <c r="M1721" s="264" t="inlineStr">
        <is>
          <t>AUS</t>
        </is>
      </c>
      <c r="N1721" s="697">
        <f>_xlfn.LET(_xlpm.d,_xlfn.XLOOKUP(L1721,'[1]Birth Dates'!$A:$A,'[1]Birth Dates'!$B:$B,"",0),IF(_xlpm.d=0,"",_xlpm.d))</f>
        <v/>
      </c>
      <c r="O1721" s="264">
        <f>IF(OR(N1721="",A1721="",NOT(ISNUMBER(N1721)),N1721&gt;A1721),"",DATEDIF(N1721,A1721,"Y")&amp;" years, "&amp;DATEDIF(N1721,A1721,"YM")&amp;" months, "&amp;DATEDIF(N1721,A1721,"MD")&amp;" days")</f>
        <v/>
      </c>
      <c r="P1721" s="264" t="inlineStr">
        <is>
          <t>Tim Grant</t>
        </is>
      </c>
      <c r="Q1721" s="264" t="inlineStr">
        <is>
          <t>AUS</t>
        </is>
      </c>
      <c r="R1721" s="697">
        <f>_xlfn.LET(_xlpm.d,_xlfn.XLOOKUP(P1721,'[1]Birth Dates'!$A:$A,'[1]Birth Dates'!$B:$B,"",0),IF(_xlpm.d=0,"",_xlpm.d))</f>
        <v/>
      </c>
      <c r="S1721" s="264">
        <f>IF(OR(R1721="",A1721="",NOT(ISNUMBER(R1721)),R1721&gt;A1721),"",DATEDIF(R1721,A1721,"Y")&amp;" years, "&amp;DATEDIF(R1721,A1721,"YM")&amp;" months, "&amp;DATEDIF(R1721,A1721,"MD")&amp;" days")</f>
        <v/>
      </c>
      <c r="T1721" s="264" t="n"/>
      <c r="U1721" s="264" t="n"/>
      <c r="V1721" s="697">
        <f>_xlfn.LET(_xlpm.d,_xlfn.XLOOKUP(T1721,'[1]Birth Dates'!$A:$A,'[1]Birth Dates'!$B:$B,"",0),IF(_xlpm.d=0,"",_xlpm.d))</f>
        <v/>
      </c>
      <c r="W1721" s="264">
        <f>IF(OR(V1721="",A1721="",NOT(ISNUMBER(V1721)),V1721&gt;A1721),"",DATEDIF(V1721,A1721,"Y")&amp;" years, "&amp;DATEDIF(V1721,A1721,"YM")&amp;" months, "&amp;DATEDIF(V1721,A1721,"MD")&amp;" days")</f>
        <v/>
      </c>
      <c r="X1721" s="264" t="n"/>
      <c r="Y1721" s="264" t="n"/>
      <c r="Z1721" s="264" t="n"/>
      <c r="AA1721" s="264" t="n"/>
      <c r="AB1721" s="264" t="n">
        <v>27</v>
      </c>
      <c r="AC1721" s="264" t="n"/>
      <c r="AD1721" s="264" t="n"/>
      <c r="AE1721" s="581" t="inlineStr">
        <is>
          <t>2:26.4400</t>
        </is>
      </c>
      <c r="AF1721" s="418">
        <f>IF(OR(AE1721="",AE1721="",AE1721=0),"",6.213/(AE1721*24))</f>
        <v/>
      </c>
      <c r="AG1721" s="269" t="n"/>
      <c r="AH1721" s="581" t="inlineStr"/>
      <c r="AI1721" s="418">
        <f>IF(OR(AH1721="",AH1721="",AH1721=0),"",6.213/(AH1721*24))</f>
        <v/>
      </c>
      <c r="AJ1721" s="175">
        <f>IF(AND(ISNUMBER(AB1721),ISNUMBER(AG1721)),AB1721-AG1721,"")</f>
        <v/>
      </c>
      <c r="AK1721" s="264" t="n"/>
      <c r="AL1721" s="264" t="n">
        <v>148</v>
      </c>
      <c r="AM1721" s="528" t="inlineStr">
        <is>
          <t>::</t>
        </is>
      </c>
      <c r="AN1721" s="671">
        <f>IF(OR(AL1721="",AM1721="",AM1721=0),"",AL1721*6.213/(AM1721*24))</f>
        <v/>
      </c>
      <c r="AO1721" s="477">
        <f>IF(AND(AL1721=AL1720,AM1721&lt;&gt;"",AM1720&lt;&gt;""),AM1721-AM1720,"")</f>
        <v/>
      </c>
      <c r="AP1721" s="264" t="n"/>
      <c r="AQ1721" s="581" t="inlineStr">
        <is>
          <t>#REF!</t>
        </is>
      </c>
      <c r="AR1721" s="439">
        <f>IF(OR(AQ1721="",AQ1721="",AQ1721=0),"",6.213/(AQ1721*24))</f>
        <v/>
      </c>
      <c r="AS1721" s="436">
        <f>IF(OR(NOT(ISNUMBER(C1721)),NOT(ISNUMBER(AB1721))),"",IF(AG1721&lt;&gt;"",AG1721,AB1721)-C1721)</f>
        <v/>
      </c>
      <c r="AT1721" s="270" t="n"/>
      <c r="AU1721" s="271">
        <f>IF($B1721="","",TEXT($A1721,"yyyymmdd")&amp;"_P"&amp;$C1721&amp;"_C"&amp;$F1721&amp;"_"&amp;TRIM(RIGHT(SUBSTITUTE(TRIM(SUBSTITUTE($L1721,CHAR(160)," "))," ",REPT(" ",60)),60))&amp;IF($P1721="","","-"&amp;TRIM(RIGHT(SUBSTITUTE(TRIM(SUBSTITUTE($P1721,CHAR(160)," "))," ",REPT(" ",60)),60)))&amp;IF($T1721="","","-"&amp;TRIM(RIGHT(SUBSTITUTE(TRIM(SUBSTITUTE($T1721,CHAR(160)," "))," ",REPT(" ",60)),60)))&amp;".jpg")</f>
        <v/>
      </c>
    </row>
    <row r="1722" ht="42" customHeight="1">
      <c r="A1722" s="268" t="n">
        <v>33517</v>
      </c>
      <c r="B1722" s="264" t="inlineStr">
        <is>
          <t>Tooheys 1000 6 October, 1991</t>
        </is>
      </c>
      <c r="C1722" s="264" t="n">
        <v>7</v>
      </c>
      <c r="D1722" s="264" t="n"/>
      <c r="E1722" s="264" t="n"/>
      <c r="F1722" s="304" t="inlineStr">
        <is>
          <t>05</t>
        </is>
      </c>
      <c r="G1722" s="264" t="inlineStr">
        <is>
          <t>Mobil 1 Racing Team</t>
        </is>
      </c>
      <c r="H1722" s="264" t="n"/>
      <c r="I1722" s="264" t="n"/>
      <c r="J1722" s="264" t="inlineStr">
        <is>
          <t>Holden Commodore VN</t>
        </is>
      </c>
      <c r="K1722" s="264" t="inlineStr">
        <is>
          <t>4980 V8</t>
        </is>
      </c>
      <c r="L1722" s="264" t="inlineStr">
        <is>
          <t>Peter Brock</t>
        </is>
      </c>
      <c r="M1722" s="264" t="inlineStr">
        <is>
          <t>AUS</t>
        </is>
      </c>
      <c r="N1722" s="697">
        <f>_xlfn.LET(_xlpm.d,_xlfn.XLOOKUP(L1722,'[1]Birth Dates'!$A:$A,'[1]Birth Dates'!$B:$B,"",0),IF(_xlpm.d=0,"",_xlpm.d))</f>
        <v/>
      </c>
      <c r="O1722" s="264">
        <f>IF(OR(N1722="",A1722="",NOT(ISNUMBER(N1722)),N1722&gt;A1722),"",DATEDIF(N1722,A1722,"Y")&amp;" years, "&amp;DATEDIF(N1722,A1722,"YM")&amp;" months, "&amp;DATEDIF(N1722,A1722,"MD")&amp;" days")</f>
        <v/>
      </c>
      <c r="P1722" s="264" t="inlineStr">
        <is>
          <t>Andrew Miedecke</t>
        </is>
      </c>
      <c r="Q1722" s="264" t="inlineStr">
        <is>
          <t>AUS</t>
        </is>
      </c>
      <c r="R1722" s="697">
        <f>_xlfn.LET(_xlpm.d,_xlfn.XLOOKUP(P1722,'[1]Birth Dates'!$A:$A,'[1]Birth Dates'!$B:$B,"",0),IF(_xlpm.d=0,"",_xlpm.d))</f>
        <v/>
      </c>
      <c r="S1722" s="264">
        <f>IF(OR(R1722="",A1722="",NOT(ISNUMBER(R1722)),R1722&gt;A1722),"",DATEDIF(R1722,A1722,"Y")&amp;" years, "&amp;DATEDIF(R1722,A1722,"YM")&amp;" months, "&amp;DATEDIF(R1722,A1722,"MD")&amp;" days")</f>
        <v/>
      </c>
      <c r="T1722" s="264" t="n"/>
      <c r="U1722" s="264" t="n"/>
      <c r="V1722" s="697">
        <f>_xlfn.LET(_xlpm.d,_xlfn.XLOOKUP(T1722,'[1]Birth Dates'!$A:$A,'[1]Birth Dates'!$B:$B,"",0),IF(_xlpm.d=0,"",_xlpm.d))</f>
        <v/>
      </c>
      <c r="W1722" s="264">
        <f>IF(OR(V1722="",A1722="",NOT(ISNUMBER(V1722)),V1722&gt;A1722),"",DATEDIF(V1722,A1722,"Y")&amp;" years, "&amp;DATEDIF(V1722,A1722,"YM")&amp;" months, "&amp;DATEDIF(V1722,A1722,"MD")&amp;" days")</f>
        <v/>
      </c>
      <c r="X1722" s="264" t="n"/>
      <c r="Y1722" s="264" t="n"/>
      <c r="Z1722" s="264" t="n"/>
      <c r="AA1722" s="264" t="n"/>
      <c r="AB1722" s="264" t="n">
        <v>6</v>
      </c>
      <c r="AC1722" s="264" t="n"/>
      <c r="AD1722" s="264" t="n"/>
      <c r="AE1722" s="581" t="inlineStr">
        <is>
          <t>2:16.8000</t>
        </is>
      </c>
      <c r="AF1722" s="418">
        <f>IF(OR(AE1722="",AE1722="",AE1722=0),"",6.213/(AE1722*24))</f>
        <v/>
      </c>
      <c r="AG1722" s="269" t="n"/>
      <c r="AH1722" s="581" t="inlineStr"/>
      <c r="AI1722" s="418">
        <f>IF(OR(AH1722="",AH1722="",AH1722=0),"",6.213/(AH1722*24))</f>
        <v/>
      </c>
      <c r="AJ1722" s="175">
        <f>IF(AND(ISNUMBER(AB1722),ISNUMBER(AG1722)),AB1722-AG1722,"")</f>
        <v/>
      </c>
      <c r="AK1722" s="264" t="n"/>
      <c r="AL1722" s="264" t="n">
        <v>147</v>
      </c>
      <c r="AM1722" s="528" t="inlineStr">
        <is>
          <t>::</t>
        </is>
      </c>
      <c r="AN1722" s="671">
        <f>IF(OR(AL1722="",AM1722="",AM1722=0),"",AL1722*6.213/(AM1722*24))</f>
        <v/>
      </c>
      <c r="AO1722" s="477">
        <f>IF(AND(AL1722=AL1721,AM1722&lt;&gt;"",AM1721&lt;&gt;""),AM1722-AM1721,"")</f>
        <v/>
      </c>
      <c r="AP1722" s="264" t="n"/>
      <c r="AQ1722" s="581" t="inlineStr">
        <is>
          <t>#REF!</t>
        </is>
      </c>
      <c r="AR1722" s="439">
        <f>IF(OR(AQ1722="",AQ1722="",AQ1722=0),"",6.213/(AQ1722*24))</f>
        <v/>
      </c>
      <c r="AS1722" s="436">
        <f>IF(OR(NOT(ISNUMBER(C1722)),NOT(ISNUMBER(AB1722))),"",IF(AG1722&lt;&gt;"",AG1722,AB1722)-C1722)</f>
        <v/>
      </c>
      <c r="AT1722" s="270" t="n"/>
      <c r="AU1722" s="271">
        <f>IF($B1722="","",TEXT($A1722,"yyyymmdd")&amp;"_P"&amp;$C1722&amp;"_C"&amp;$F1722&amp;"_"&amp;TRIM(RIGHT(SUBSTITUTE(TRIM(SUBSTITUTE($L1722,CHAR(160)," "))," ",REPT(" ",60)),60))&amp;IF($P1722="","","-"&amp;TRIM(RIGHT(SUBSTITUTE(TRIM(SUBSTITUTE($P1722,CHAR(160)," "))," ",REPT(" ",60)),60)))&amp;IF($T1722="","","-"&amp;TRIM(RIGHT(SUBSTITUTE(TRIM(SUBSTITUTE($T1722,CHAR(160)," "))," ",REPT(" ",60)),60)))&amp;".jpg")</f>
        <v/>
      </c>
    </row>
    <row r="1723" ht="42" customHeight="1">
      <c r="A1723" s="268" t="n">
        <v>33517</v>
      </c>
      <c r="B1723" s="264" t="inlineStr">
        <is>
          <t>Tooheys 1000 6 October, 1991</t>
        </is>
      </c>
      <c r="C1723" s="264" t="n">
        <v>8</v>
      </c>
      <c r="D1723" s="264" t="n"/>
      <c r="E1723" s="264" t="n"/>
      <c r="F1723" s="264" t="n">
        <v>27</v>
      </c>
      <c r="G1723" s="264" t="inlineStr">
        <is>
          <t>Foodtown Supermarkets</t>
        </is>
      </c>
      <c r="H1723" s="264" t="n"/>
      <c r="I1723" s="264" t="n"/>
      <c r="J1723" s="264" t="inlineStr">
        <is>
          <t>Holden Commodore VN</t>
        </is>
      </c>
      <c r="K1723" s="264" t="inlineStr">
        <is>
          <t>4980 V8</t>
        </is>
      </c>
      <c r="L1723" s="264" t="inlineStr">
        <is>
          <t>Terry Finnigan</t>
        </is>
      </c>
      <c r="M1723" s="264" t="inlineStr">
        <is>
          <t>AUS</t>
        </is>
      </c>
      <c r="N1723" s="697">
        <f>_xlfn.LET(_xlpm.d,_xlfn.XLOOKUP(L1723,'[1]Birth Dates'!$A:$A,'[1]Birth Dates'!$B:$B,"",0),IF(_xlpm.d=0,"",_xlpm.d))</f>
        <v/>
      </c>
      <c r="O1723" s="264">
        <f>IF(OR(N1723="",A1723="",NOT(ISNUMBER(N1723)),N1723&gt;A1723),"",DATEDIF(N1723,A1723,"Y")&amp;" years, "&amp;DATEDIF(N1723,A1723,"YM")&amp;" months, "&amp;DATEDIF(N1723,A1723,"MD")&amp;" days")</f>
        <v/>
      </c>
      <c r="P1723" s="264" t="inlineStr">
        <is>
          <t>Geoff Leeds</t>
        </is>
      </c>
      <c r="Q1723" s="264" t="inlineStr">
        <is>
          <t>AUS</t>
        </is>
      </c>
      <c r="R1723" s="697">
        <f>_xlfn.LET(_xlpm.d,_xlfn.XLOOKUP(P1723,'[1]Birth Dates'!$A:$A,'[1]Birth Dates'!$B:$B,"",0),IF(_xlpm.d=0,"",_xlpm.d))</f>
        <v/>
      </c>
      <c r="S1723" s="264">
        <f>IF(OR(R1723="",A1723="",NOT(ISNUMBER(R1723)),R1723&gt;A1723),"",DATEDIF(R1723,A1723,"Y")&amp;" years, "&amp;DATEDIF(R1723,A1723,"YM")&amp;" months, "&amp;DATEDIF(R1723,A1723,"MD")&amp;" days")</f>
        <v/>
      </c>
      <c r="T1723" s="264" t="n"/>
      <c r="U1723" s="264" t="n"/>
      <c r="V1723" s="697">
        <f>_xlfn.LET(_xlpm.d,_xlfn.XLOOKUP(T1723,'[1]Birth Dates'!$A:$A,'[1]Birth Dates'!$B:$B,"",0),IF(_xlpm.d=0,"",_xlpm.d))</f>
        <v/>
      </c>
      <c r="W1723" s="264">
        <f>IF(OR(V1723="",A1723="",NOT(ISNUMBER(V1723)),V1723&gt;A1723),"",DATEDIF(V1723,A1723,"Y")&amp;" years, "&amp;DATEDIF(V1723,A1723,"YM")&amp;" months, "&amp;DATEDIF(V1723,A1723,"MD")&amp;" days")</f>
        <v/>
      </c>
      <c r="X1723" s="264" t="n"/>
      <c r="Y1723" s="264" t="n"/>
      <c r="Z1723" s="264" t="n"/>
      <c r="AA1723" s="264" t="n"/>
      <c r="AB1723" s="264" t="n">
        <v>24</v>
      </c>
      <c r="AC1723" s="264" t="n"/>
      <c r="AD1723" s="264" t="n"/>
      <c r="AE1723" s="581" t="inlineStr">
        <is>
          <t>2:22.7800</t>
        </is>
      </c>
      <c r="AF1723" s="418">
        <f>IF(OR(AE1723="",AE1723="",AE1723=0),"",6.213/(AE1723*24))</f>
        <v/>
      </c>
      <c r="AG1723" s="269" t="n"/>
      <c r="AH1723" s="581" t="inlineStr"/>
      <c r="AI1723" s="418">
        <f>IF(OR(AH1723="",AH1723="",AH1723=0),"",6.213/(AH1723*24))</f>
        <v/>
      </c>
      <c r="AJ1723" s="175">
        <f>IF(AND(ISNUMBER(AB1723),ISNUMBER(AG1723)),AB1723-AG1723,"")</f>
        <v/>
      </c>
      <c r="AK1723" s="264" t="n"/>
      <c r="AL1723" s="264" t="n">
        <v>146</v>
      </c>
      <c r="AM1723" s="528" t="inlineStr">
        <is>
          <t>::</t>
        </is>
      </c>
      <c r="AN1723" s="671">
        <f>IF(OR(AL1723="",AM1723="",AM1723=0),"",AL1723*6.213/(AM1723*24))</f>
        <v/>
      </c>
      <c r="AO1723" s="477">
        <f>IF(AND(AL1723=AL1722,AM1723&lt;&gt;"",AM1722&lt;&gt;""),AM1723-AM1722,"")</f>
        <v/>
      </c>
      <c r="AP1723" s="264" t="n"/>
      <c r="AQ1723" s="581" t="inlineStr">
        <is>
          <t>#REF!</t>
        </is>
      </c>
      <c r="AR1723" s="439">
        <f>IF(OR(AQ1723="",AQ1723="",AQ1723=0),"",6.213/(AQ1723*24))</f>
        <v/>
      </c>
      <c r="AS1723" s="436">
        <f>IF(OR(NOT(ISNUMBER(C1723)),NOT(ISNUMBER(AB1723))),"",IF(AG1723&lt;&gt;"",AG1723,AB1723)-C1723)</f>
        <v/>
      </c>
      <c r="AT1723" s="270" t="n"/>
      <c r="AU1723" s="271">
        <f>IF($B1723="","",TEXT($A1723,"yyyymmdd")&amp;"_P"&amp;$C1723&amp;"_C"&amp;$F1723&amp;"_"&amp;TRIM(RIGHT(SUBSTITUTE(TRIM(SUBSTITUTE($L1723,CHAR(160)," "))," ",REPT(" ",60)),60))&amp;IF($P1723="","","-"&amp;TRIM(RIGHT(SUBSTITUTE(TRIM(SUBSTITUTE($P1723,CHAR(160)," "))," ",REPT(" ",60)),60)))&amp;IF($T1723="","","-"&amp;TRIM(RIGHT(SUBSTITUTE(TRIM(SUBSTITUTE($T1723,CHAR(160)," "))," ",REPT(" ",60)),60)))&amp;".jpg")</f>
        <v/>
      </c>
    </row>
    <row r="1724" ht="42" customHeight="1">
      <c r="A1724" s="268" t="n">
        <v>33517</v>
      </c>
      <c r="B1724" s="264" t="inlineStr">
        <is>
          <t>Tooheys 1000 6 October, 1991</t>
        </is>
      </c>
      <c r="C1724" s="264" t="n">
        <v>9</v>
      </c>
      <c r="D1724" s="264" t="n"/>
      <c r="E1724" s="264" t="n"/>
      <c r="F1724" s="264" t="n">
        <v>30</v>
      </c>
      <c r="G1724" s="264" t="inlineStr">
        <is>
          <t>Glenn Seton Racing</t>
        </is>
      </c>
      <c r="H1724" s="264" t="n"/>
      <c r="I1724" s="264" t="n"/>
      <c r="J1724" s="264" t="inlineStr">
        <is>
          <t>Ford Sierra RS500</t>
        </is>
      </c>
      <c r="K1724" s="264" t="inlineStr">
        <is>
          <t>1993 tc L4</t>
        </is>
      </c>
      <c r="L1724" s="264" t="inlineStr">
        <is>
          <t>Glenn Seton</t>
        </is>
      </c>
      <c r="M1724" s="264" t="inlineStr">
        <is>
          <t>AUS</t>
        </is>
      </c>
      <c r="N1724" s="697">
        <f>_xlfn.LET(_xlpm.d,_xlfn.XLOOKUP(L1724,'[1]Birth Dates'!$A:$A,'[1]Birth Dates'!$B:$B,"",0),IF(_xlpm.d=0,"",_xlpm.d))</f>
        <v/>
      </c>
      <c r="O1724" s="264">
        <f>IF(OR(N1724="",A1724="",NOT(ISNUMBER(N1724)),N1724&gt;A1724),"",DATEDIF(N1724,A1724,"Y")&amp;" years, "&amp;DATEDIF(N1724,A1724,"YM")&amp;" months, "&amp;DATEDIF(N1724,A1724,"MD")&amp;" days")</f>
        <v/>
      </c>
      <c r="P1724" s="264" t="inlineStr">
        <is>
          <t>Gregg Hansford</t>
        </is>
      </c>
      <c r="Q1724" s="264" t="inlineStr">
        <is>
          <t>AUS</t>
        </is>
      </c>
      <c r="R1724" s="697">
        <f>_xlfn.LET(_xlpm.d,_xlfn.XLOOKUP(P1724,'[1]Birth Dates'!$A:$A,'[1]Birth Dates'!$B:$B,"",0),IF(_xlpm.d=0,"",_xlpm.d))</f>
        <v/>
      </c>
      <c r="S1724" s="264">
        <f>IF(OR(R1724="",A1724="",NOT(ISNUMBER(R1724)),R1724&gt;A1724),"",DATEDIF(R1724,A1724,"Y")&amp;" years, "&amp;DATEDIF(R1724,A1724,"YM")&amp;" months, "&amp;DATEDIF(R1724,A1724,"MD")&amp;" days")</f>
        <v/>
      </c>
      <c r="T1724" s="264" t="n"/>
      <c r="U1724" s="264" t="n"/>
      <c r="V1724" s="697">
        <f>_xlfn.LET(_xlpm.d,_xlfn.XLOOKUP(T1724,'[1]Birth Dates'!$A:$A,'[1]Birth Dates'!$B:$B,"",0),IF(_xlpm.d=0,"",_xlpm.d))</f>
        <v/>
      </c>
      <c r="W1724" s="264">
        <f>IF(OR(V1724="",A1724="",NOT(ISNUMBER(V1724)),V1724&gt;A1724),"",DATEDIF(V1724,A1724,"Y")&amp;" years, "&amp;DATEDIF(V1724,A1724,"YM")&amp;" months, "&amp;DATEDIF(V1724,A1724,"MD")&amp;" days")</f>
        <v/>
      </c>
      <c r="X1724" s="264" t="n"/>
      <c r="Y1724" s="264" t="n"/>
      <c r="Z1724" s="264" t="n"/>
      <c r="AA1724" s="264" t="n"/>
      <c r="AB1724" s="264" t="n">
        <v>3</v>
      </c>
      <c r="AC1724" s="264" t="n"/>
      <c r="AD1724" s="264" t="n"/>
      <c r="AE1724" s="581" t="inlineStr">
        <is>
          <t>2:14.9000</t>
        </is>
      </c>
      <c r="AF1724" s="418">
        <f>IF(OR(AE1724="",AE1724="",AE1724=0),"",6.213/(AE1724*24))</f>
        <v/>
      </c>
      <c r="AG1724" s="269" t="n"/>
      <c r="AH1724" s="581" t="inlineStr">
        <is>
          <t>2:14.892</t>
        </is>
      </c>
      <c r="AI1724" s="418">
        <f>IF(OR(AH1724="",AH1724="",AH1724=0),"",6.213/(AH1724*24))</f>
        <v/>
      </c>
      <c r="AJ1724" s="175">
        <f>IF(AND(ISNUMBER(AB1724),ISNUMBER(AG1724)),AB1724-AG1724,"")</f>
        <v/>
      </c>
      <c r="AK1724" s="264" t="n"/>
      <c r="AL1724" s="264" t="n">
        <v>146</v>
      </c>
      <c r="AM1724" s="528" t="inlineStr">
        <is>
          <t>::</t>
        </is>
      </c>
      <c r="AN1724" s="671">
        <f>IF(OR(AL1724="",AM1724="",AM1724=0),"",AL1724*6.213/(AM1724*24))</f>
        <v/>
      </c>
      <c r="AO1724" s="477">
        <f>IF(AND(AL1724=AL1723,AM1724&lt;&gt;"",AM1723&lt;&gt;""),AM1724-AM1723,"")</f>
        <v/>
      </c>
      <c r="AP1724" s="264" t="n"/>
      <c r="AQ1724" s="581" t="inlineStr">
        <is>
          <t>#REF!</t>
        </is>
      </c>
      <c r="AR1724" s="439">
        <f>IF(OR(AQ1724="",AQ1724="",AQ1724=0),"",6.213/(AQ1724*24))</f>
        <v/>
      </c>
      <c r="AS1724" s="436">
        <f>IF(OR(NOT(ISNUMBER(C1724)),NOT(ISNUMBER(AB1724))),"",IF(AG1724&lt;&gt;"",AG1724,AB1724)-C1724)</f>
        <v/>
      </c>
      <c r="AT1724" s="270" t="n"/>
      <c r="AU1724" s="271">
        <f>IF($B1724="","",TEXT($A1724,"yyyymmdd")&amp;"_P"&amp;$C1724&amp;"_C"&amp;$F1724&amp;"_"&amp;TRIM(RIGHT(SUBSTITUTE(TRIM(SUBSTITUTE($L1724,CHAR(160)," "))," ",REPT(" ",60)),60))&amp;IF($P1724="","","-"&amp;TRIM(RIGHT(SUBSTITUTE(TRIM(SUBSTITUTE($P1724,CHAR(160)," "))," ",REPT(" ",60)),60)))&amp;IF($T1724="","","-"&amp;TRIM(RIGHT(SUBSTITUTE(TRIM(SUBSTITUTE($T1724,CHAR(160)," "))," ",REPT(" ",60)),60)))&amp;".jpg")</f>
        <v/>
      </c>
    </row>
    <row r="1725" ht="42" customHeight="1">
      <c r="A1725" s="268" t="n">
        <v>33517</v>
      </c>
      <c r="B1725" s="264" t="inlineStr">
        <is>
          <t>Tooheys 1000 6 October, 1991</t>
        </is>
      </c>
      <c r="C1725" s="264" t="n">
        <v>10</v>
      </c>
      <c r="D1725" s="264" t="n"/>
      <c r="E1725" s="264" t="n"/>
      <c r="F1725" s="264" t="n">
        <v>50</v>
      </c>
      <c r="G1725" s="264" t="inlineStr">
        <is>
          <t>Brian Sala</t>
        </is>
      </c>
      <c r="H1725" s="264" t="n"/>
      <c r="I1725" s="264" t="n"/>
      <c r="J1725" s="264" t="inlineStr">
        <is>
          <t>Ford Sierra RS500</t>
        </is>
      </c>
      <c r="K1725" s="264" t="inlineStr">
        <is>
          <t>1993 tc L4</t>
        </is>
      </c>
      <c r="L1725" s="264" t="inlineStr">
        <is>
          <t>Brian Sala</t>
        </is>
      </c>
      <c r="M1725" s="264" t="inlineStr">
        <is>
          <t>AUS</t>
        </is>
      </c>
      <c r="N1725" s="697">
        <f>_xlfn.LET(_xlpm.d,_xlfn.XLOOKUP(L1725,'[1]Birth Dates'!$A:$A,'[1]Birth Dates'!$B:$B,"",0),IF(_xlpm.d=0,"",_xlpm.d))</f>
        <v/>
      </c>
      <c r="O1725" s="264">
        <f>IF(OR(N1725="",A1725="",NOT(ISNUMBER(N1725)),N1725&gt;A1725),"",DATEDIF(N1725,A1725,"Y")&amp;" years, "&amp;DATEDIF(N1725,A1725,"YM")&amp;" months, "&amp;DATEDIF(N1725,A1725,"MD")&amp;" days")</f>
        <v/>
      </c>
      <c r="P1725" s="264" t="inlineStr">
        <is>
          <t>Graham Lusty</t>
        </is>
      </c>
      <c r="Q1725" s="264" t="inlineStr">
        <is>
          <t>AUS</t>
        </is>
      </c>
      <c r="R1725" s="697">
        <f>_xlfn.LET(_xlpm.d,_xlfn.XLOOKUP(P1725,'[1]Birth Dates'!$A:$A,'[1]Birth Dates'!$B:$B,"",0),IF(_xlpm.d=0,"",_xlpm.d))</f>
        <v/>
      </c>
      <c r="S1725" s="264">
        <f>IF(OR(R1725="",A1725="",NOT(ISNUMBER(R1725)),R1725&gt;A1725),"",DATEDIF(R1725,A1725,"Y")&amp;" years, "&amp;DATEDIF(R1725,A1725,"YM")&amp;" months, "&amp;DATEDIF(R1725,A1725,"MD")&amp;" days")</f>
        <v/>
      </c>
      <c r="T1725" s="264" t="n"/>
      <c r="U1725" s="264" t="n"/>
      <c r="V1725" s="697">
        <f>_xlfn.LET(_xlpm.d,_xlfn.XLOOKUP(T1725,'[1]Birth Dates'!$A:$A,'[1]Birth Dates'!$B:$B,"",0),IF(_xlpm.d=0,"",_xlpm.d))</f>
        <v/>
      </c>
      <c r="W1725" s="264">
        <f>IF(OR(V1725="",A1725="",NOT(ISNUMBER(V1725)),V1725&gt;A1725),"",DATEDIF(V1725,A1725,"Y")&amp;" years, "&amp;DATEDIF(V1725,A1725,"YM")&amp;" months, "&amp;DATEDIF(V1725,A1725,"MD")&amp;" days")</f>
        <v/>
      </c>
      <c r="X1725" s="264" t="n"/>
      <c r="Y1725" s="264" t="n"/>
      <c r="Z1725" s="264" t="n"/>
      <c r="AA1725" s="264" t="n"/>
      <c r="AB1725" s="264" t="n"/>
      <c r="AC1725" s="264" t="n"/>
      <c r="AD1725" s="264" t="n"/>
      <c r="AE1725" s="581" t="inlineStr">
        <is>
          <t>2:29.7800</t>
        </is>
      </c>
      <c r="AF1725" s="418">
        <f>IF(OR(AE1725="",AE1725="",AE1725=0),"",6.213/(AE1725*24))</f>
        <v/>
      </c>
      <c r="AG1725" s="269" t="n"/>
      <c r="AH1725" s="581" t="inlineStr"/>
      <c r="AI1725" s="418">
        <f>IF(OR(AH1725="",AH1725="",AH1725=0),"",6.213/(AH1725*24))</f>
        <v/>
      </c>
      <c r="AJ1725" s="175">
        <f>IF(AND(ISNUMBER(AB1725),ISNUMBER(AG1725)),AB1725-AG1725,"")</f>
        <v/>
      </c>
      <c r="AK1725" s="264" t="n"/>
      <c r="AL1725" s="264" t="n">
        <v>140</v>
      </c>
      <c r="AM1725" s="528" t="inlineStr">
        <is>
          <t>::</t>
        </is>
      </c>
      <c r="AN1725" s="671">
        <f>IF(OR(AL1725="",AM1725="",AM1725=0),"",AL1725*6.213/(AM1725*24))</f>
        <v/>
      </c>
      <c r="AO1725" s="477">
        <f>IF(AND(AL1725=AL1724,AM1725&lt;&gt;"",AM1724&lt;&gt;""),AM1725-AM1724,"")</f>
        <v/>
      </c>
      <c r="AP1725" s="264" t="n"/>
      <c r="AQ1725" s="581" t="inlineStr">
        <is>
          <t>#REF!</t>
        </is>
      </c>
      <c r="AR1725" s="439">
        <f>IF(OR(AQ1725="",AQ1725="",AQ1725=0),"",6.213/(AQ1725*24))</f>
        <v/>
      </c>
      <c r="AS1725" s="436">
        <f>IF(OR(NOT(ISNUMBER(C1725)),NOT(ISNUMBER(AB1725))),"",IF(AG1725&lt;&gt;"",AG1725,AB1725)-C1725)</f>
        <v/>
      </c>
      <c r="AT1725" s="270" t="n"/>
      <c r="AU1725" s="271">
        <f>IF($B1725="","",TEXT($A1725,"yyyymmdd")&amp;"_P"&amp;$C1725&amp;"_C"&amp;$F1725&amp;"_"&amp;TRIM(RIGHT(SUBSTITUTE(TRIM(SUBSTITUTE($L1725,CHAR(160)," "))," ",REPT(" ",60)),60))&amp;IF($P1725="","","-"&amp;TRIM(RIGHT(SUBSTITUTE(TRIM(SUBSTITUTE($P1725,CHAR(160)," "))," ",REPT(" ",60)),60)))&amp;IF($T1725="","","-"&amp;TRIM(RIGHT(SUBSTITUTE(TRIM(SUBSTITUTE($T1725,CHAR(160)," "))," ",REPT(" ",60)),60)))&amp;".jpg")</f>
        <v/>
      </c>
    </row>
    <row r="1726" ht="42" customHeight="1">
      <c r="A1726" s="268" t="n">
        <v>33517</v>
      </c>
      <c r="B1726" s="264" t="inlineStr">
        <is>
          <t>Tooheys 1000 6 October, 1991</t>
        </is>
      </c>
      <c r="C1726" s="264" t="n">
        <v>11</v>
      </c>
      <c r="D1726" s="264" t="n"/>
      <c r="E1726" s="264" t="n"/>
      <c r="F1726" s="264" t="n">
        <v>14</v>
      </c>
      <c r="G1726" s="264" t="inlineStr">
        <is>
          <t>Warren A Jonsson</t>
        </is>
      </c>
      <c r="H1726" s="264" t="n"/>
      <c r="I1726" s="264" t="n"/>
      <c r="J1726" s="264" t="inlineStr">
        <is>
          <t>Holden Commodore VL</t>
        </is>
      </c>
      <c r="K1726" s="264" t="inlineStr">
        <is>
          <t>4980 V8</t>
        </is>
      </c>
      <c r="L1726" s="264" t="inlineStr">
        <is>
          <t>Warren Jonsson</t>
        </is>
      </c>
      <c r="M1726" s="264" t="inlineStr">
        <is>
          <t>AUS</t>
        </is>
      </c>
      <c r="N1726" s="697">
        <f>_xlfn.LET(_xlpm.d,_xlfn.XLOOKUP(L1726,'[1]Birth Dates'!$A:$A,'[1]Birth Dates'!$B:$B,"",0),IF(_xlpm.d=0,"",_xlpm.d))</f>
        <v/>
      </c>
      <c r="O1726" s="264">
        <f>IF(OR(N1726="",A1726="",NOT(ISNUMBER(N1726)),N1726&gt;A1726),"",DATEDIF(N1726,A1726,"Y")&amp;" years, "&amp;DATEDIF(N1726,A1726,"YM")&amp;" months, "&amp;DATEDIF(N1726,A1726,"MD")&amp;" days")</f>
        <v/>
      </c>
      <c r="P1726" s="264" t="inlineStr">
        <is>
          <t>Graham Jonsson</t>
        </is>
      </c>
      <c r="Q1726" s="264" t="inlineStr">
        <is>
          <t>AUS</t>
        </is>
      </c>
      <c r="R1726" s="697">
        <f>_xlfn.LET(_xlpm.d,_xlfn.XLOOKUP(P1726,'[1]Birth Dates'!$A:$A,'[1]Birth Dates'!$B:$B,"",0),IF(_xlpm.d=0,"",_xlpm.d))</f>
        <v/>
      </c>
      <c r="S1726" s="264">
        <f>IF(OR(R1726="",A1726="",NOT(ISNUMBER(R1726)),R1726&gt;A1726),"",DATEDIF(R1726,A1726,"Y")&amp;" years, "&amp;DATEDIF(R1726,A1726,"YM")&amp;" months, "&amp;DATEDIF(R1726,A1726,"MD")&amp;" days")</f>
        <v/>
      </c>
      <c r="T1726" s="264" t="n"/>
      <c r="U1726" s="264" t="n"/>
      <c r="V1726" s="697">
        <f>_xlfn.LET(_xlpm.d,_xlfn.XLOOKUP(T1726,'[1]Birth Dates'!$A:$A,'[1]Birth Dates'!$B:$B,"",0),IF(_xlpm.d=0,"",_xlpm.d))</f>
        <v/>
      </c>
      <c r="W1726" s="264">
        <f>IF(OR(V1726="",A1726="",NOT(ISNUMBER(V1726)),V1726&gt;A1726),"",DATEDIF(V1726,A1726,"Y")&amp;" years, "&amp;DATEDIF(V1726,A1726,"YM")&amp;" months, "&amp;DATEDIF(V1726,A1726,"MD")&amp;" days")</f>
        <v/>
      </c>
      <c r="X1726" s="264" t="n"/>
      <c r="Y1726" s="264" t="n"/>
      <c r="Z1726" s="264" t="n"/>
      <c r="AA1726" s="264" t="n"/>
      <c r="AB1726" s="264" t="n"/>
      <c r="AC1726" s="264" t="n"/>
      <c r="AD1726" s="264" t="n"/>
      <c r="AE1726" s="581" t="inlineStr">
        <is>
          <t>2:27.7400</t>
        </is>
      </c>
      <c r="AF1726" s="418">
        <f>IF(OR(AE1726="",AE1726="",AE1726=0),"",6.213/(AE1726*24))</f>
        <v/>
      </c>
      <c r="AG1726" s="269" t="n"/>
      <c r="AH1726" s="581" t="inlineStr"/>
      <c r="AI1726" s="418">
        <f>IF(OR(AH1726="",AH1726="",AH1726=0),"",6.213/(AH1726*24))</f>
        <v/>
      </c>
      <c r="AJ1726" s="175">
        <f>IF(AND(ISNUMBER(AB1726),ISNUMBER(AG1726)),AB1726-AG1726,"")</f>
        <v/>
      </c>
      <c r="AK1726" s="264" t="n"/>
      <c r="AL1726" s="264" t="n">
        <v>140</v>
      </c>
      <c r="AM1726" s="528" t="inlineStr">
        <is>
          <t>::</t>
        </is>
      </c>
      <c r="AN1726" s="671">
        <f>IF(OR(AL1726="",AM1726="",AM1726=0),"",AL1726*6.213/(AM1726*24))</f>
        <v/>
      </c>
      <c r="AO1726" s="477">
        <f>IF(AND(AL1726=AL1725,AM1726&lt;&gt;"",AM1725&lt;&gt;""),AM1726-AM1725,"")</f>
        <v/>
      </c>
      <c r="AP1726" s="264" t="n"/>
      <c r="AQ1726" s="581" t="inlineStr">
        <is>
          <t>#REF!</t>
        </is>
      </c>
      <c r="AR1726" s="439">
        <f>IF(OR(AQ1726="",AQ1726="",AQ1726=0),"",6.213/(AQ1726*24))</f>
        <v/>
      </c>
      <c r="AS1726" s="436">
        <f>IF(OR(NOT(ISNUMBER(C1726)),NOT(ISNUMBER(AB1726))),"",IF(AG1726&lt;&gt;"",AG1726,AB1726)-C1726)</f>
        <v/>
      </c>
      <c r="AT1726" s="270" t="n"/>
      <c r="AU1726" s="271">
        <f>IF($B1726="","",TEXT($A1726,"yyyymmdd")&amp;"_P"&amp;$C1726&amp;"_C"&amp;$F1726&amp;"_"&amp;TRIM(RIGHT(SUBSTITUTE(TRIM(SUBSTITUTE($L1726,CHAR(160)," "))," ",REPT(" ",60)),60))&amp;IF($P1726="","","-"&amp;TRIM(RIGHT(SUBSTITUTE(TRIM(SUBSTITUTE($P1726,CHAR(160)," "))," ",REPT(" ",60)),60)))&amp;IF($T1726="","","-"&amp;TRIM(RIGHT(SUBSTITUTE(TRIM(SUBSTITUTE($T1726,CHAR(160)," "))," ",REPT(" ",60)),60)))&amp;".jpg")</f>
        <v/>
      </c>
    </row>
    <row r="1727" ht="42" customHeight="1">
      <c r="A1727" s="268" t="n">
        <v>33517</v>
      </c>
      <c r="B1727" s="264" t="inlineStr">
        <is>
          <t>Tooheys 1000 6 October, 1991</t>
        </is>
      </c>
      <c r="C1727" s="264" t="n">
        <v>12</v>
      </c>
      <c r="D1727" s="264" t="n"/>
      <c r="E1727" s="264" t="n"/>
      <c r="F1727" s="264" t="n">
        <v>78</v>
      </c>
      <c r="G1727" s="264" t="inlineStr">
        <is>
          <t>Speetech Motorsport</t>
        </is>
      </c>
      <c r="H1727" s="264" t="n"/>
      <c r="I1727" s="264" t="n"/>
      <c r="J1727" s="264" t="inlineStr">
        <is>
          <t>Toyota Corolla</t>
        </is>
      </c>
      <c r="K1727" s="264" t="inlineStr">
        <is>
          <t>1587 L4</t>
        </is>
      </c>
      <c r="L1727" s="264" t="inlineStr">
        <is>
          <t>Geoff Full</t>
        </is>
      </c>
      <c r="M1727" s="264" t="inlineStr">
        <is>
          <t>AUS</t>
        </is>
      </c>
      <c r="N1727" s="697">
        <f>_xlfn.LET(_xlpm.d,_xlfn.XLOOKUP(L1727,'[1]Birth Dates'!$A:$A,'[1]Birth Dates'!$B:$B,"",0),IF(_xlpm.d=0,"",_xlpm.d))</f>
        <v/>
      </c>
      <c r="O1727" s="264">
        <f>IF(OR(N1727="",A1727="",NOT(ISNUMBER(N1727)),N1727&gt;A1727),"",DATEDIF(N1727,A1727,"Y")&amp;" years, "&amp;DATEDIF(N1727,A1727,"YM")&amp;" months, "&amp;DATEDIF(N1727,A1727,"MD")&amp;" days")</f>
        <v/>
      </c>
      <c r="P1727" s="264" t="inlineStr">
        <is>
          <t>Paul Morris</t>
        </is>
      </c>
      <c r="Q1727" s="264" t="inlineStr">
        <is>
          <t>AUS</t>
        </is>
      </c>
      <c r="R1727" s="697">
        <f>_xlfn.LET(_xlpm.d,_xlfn.XLOOKUP(P1727,'[1]Birth Dates'!$A:$A,'[1]Birth Dates'!$B:$B,"",0),IF(_xlpm.d=0,"",_xlpm.d))</f>
        <v/>
      </c>
      <c r="S1727" s="264">
        <f>IF(OR(R1727="",A1727="",NOT(ISNUMBER(R1727)),R1727&gt;A1727),"",DATEDIF(R1727,A1727,"Y")&amp;" years, "&amp;DATEDIF(R1727,A1727,"YM")&amp;" months, "&amp;DATEDIF(R1727,A1727,"MD")&amp;" days")</f>
        <v/>
      </c>
      <c r="T1727" s="264" t="n"/>
      <c r="U1727" s="264" t="n"/>
      <c r="V1727" s="697">
        <f>_xlfn.LET(_xlpm.d,_xlfn.XLOOKUP(T1727,'[1]Birth Dates'!$A:$A,'[1]Birth Dates'!$B:$B,"",0),IF(_xlpm.d=0,"",_xlpm.d))</f>
        <v/>
      </c>
      <c r="W1727" s="264">
        <f>IF(OR(V1727="",A1727="",NOT(ISNUMBER(V1727)),V1727&gt;A1727),"",DATEDIF(V1727,A1727,"Y")&amp;" years, "&amp;DATEDIF(V1727,A1727,"YM")&amp;" months, "&amp;DATEDIF(V1727,A1727,"MD")&amp;" days")</f>
        <v/>
      </c>
      <c r="X1727" s="264" t="n"/>
      <c r="Y1727" s="264" t="n"/>
      <c r="Z1727" s="264" t="n"/>
      <c r="AA1727" s="264" t="n"/>
      <c r="AB1727" s="264" t="n"/>
      <c r="AC1727" s="264" t="n"/>
      <c r="AD1727" s="264" t="n"/>
      <c r="AE1727" s="581" t="inlineStr">
        <is>
          <t>2:34.5400</t>
        </is>
      </c>
      <c r="AF1727" s="418">
        <f>IF(OR(AE1727="",AE1727="",AE1727=0),"",6.213/(AE1727*24))</f>
        <v/>
      </c>
      <c r="AG1727" s="269" t="n"/>
      <c r="AH1727" s="581" t="inlineStr"/>
      <c r="AI1727" s="418">
        <f>IF(OR(AH1727="",AH1727="",AH1727=0),"",6.213/(AH1727*24))</f>
        <v/>
      </c>
      <c r="AJ1727" s="175">
        <f>IF(AND(ISNUMBER(AB1727),ISNUMBER(AG1727)),AB1727-AG1727,"")</f>
        <v/>
      </c>
      <c r="AK1727" s="264" t="n"/>
      <c r="AL1727" s="264" t="n">
        <v>140</v>
      </c>
      <c r="AM1727" s="528" t="inlineStr">
        <is>
          <t>::</t>
        </is>
      </c>
      <c r="AN1727" s="671">
        <f>IF(OR(AL1727="",AM1727="",AM1727=0),"",AL1727*6.213/(AM1727*24))</f>
        <v/>
      </c>
      <c r="AO1727" s="477">
        <f>IF(AND(AL1727=AL1726,AM1727&lt;&gt;"",AM1726&lt;&gt;""),AM1727-AM1726,"")</f>
        <v/>
      </c>
      <c r="AP1727" s="264" t="n"/>
      <c r="AQ1727" s="581" t="inlineStr">
        <is>
          <t>#REF!</t>
        </is>
      </c>
      <c r="AR1727" s="439">
        <f>IF(OR(AQ1727="",AQ1727="",AQ1727=0),"",6.213/(AQ1727*24))</f>
        <v/>
      </c>
      <c r="AS1727" s="436">
        <f>IF(OR(NOT(ISNUMBER(C1727)),NOT(ISNUMBER(AB1727))),"",IF(AG1727&lt;&gt;"",AG1727,AB1727)-C1727)</f>
        <v/>
      </c>
      <c r="AT1727" s="270" t="n"/>
      <c r="AU1727" s="271">
        <f>IF($B1727="","",TEXT($A1727,"yyyymmdd")&amp;"_P"&amp;$C1727&amp;"_C"&amp;$F1727&amp;"_"&amp;TRIM(RIGHT(SUBSTITUTE(TRIM(SUBSTITUTE($L1727,CHAR(160)," "))," ",REPT(" ",60)),60))&amp;IF($P1727="","","-"&amp;TRIM(RIGHT(SUBSTITUTE(TRIM(SUBSTITUTE($P1727,CHAR(160)," "))," ",REPT(" ",60)),60)))&amp;IF($T1727="","","-"&amp;TRIM(RIGHT(SUBSTITUTE(TRIM(SUBSTITUTE($T1727,CHAR(160)," "))," ",REPT(" ",60)),60)))&amp;".jpg")</f>
        <v/>
      </c>
    </row>
    <row r="1728" ht="42" customHeight="1">
      <c r="A1728" s="268" t="n">
        <v>33517</v>
      </c>
      <c r="B1728" s="264" t="inlineStr">
        <is>
          <t>Tooheys 1000 6 October, 1991</t>
        </is>
      </c>
      <c r="C1728" s="264" t="n">
        <v>13</v>
      </c>
      <c r="D1728" s="264" t="n"/>
      <c r="E1728" s="264" t="n"/>
      <c r="F1728" s="264" t="n">
        <v>3</v>
      </c>
      <c r="G1728" s="264" t="inlineStr">
        <is>
          <t>Lansvale Smash Repairs P/L</t>
        </is>
      </c>
      <c r="H1728" s="264" t="n"/>
      <c r="I1728" s="264" t="n"/>
      <c r="J1728" s="264" t="inlineStr">
        <is>
          <t>Holden Commodore VN</t>
        </is>
      </c>
      <c r="K1728" s="264" t="inlineStr">
        <is>
          <t>4980 V8</t>
        </is>
      </c>
      <c r="L1728" s="264" t="inlineStr">
        <is>
          <t>Trevor Ashby</t>
        </is>
      </c>
      <c r="M1728" s="264" t="inlineStr">
        <is>
          <t>AUS</t>
        </is>
      </c>
      <c r="N1728" s="697">
        <f>_xlfn.LET(_xlpm.d,_xlfn.XLOOKUP(L1728,'[1]Birth Dates'!$A:$A,'[1]Birth Dates'!$B:$B,"",0),IF(_xlpm.d=0,"",_xlpm.d))</f>
        <v/>
      </c>
      <c r="O1728" s="264">
        <f>IF(OR(N1728="",A1728="",NOT(ISNUMBER(N1728)),N1728&gt;A1728),"",DATEDIF(N1728,A1728,"Y")&amp;" years, "&amp;DATEDIF(N1728,A1728,"YM")&amp;" months, "&amp;DATEDIF(N1728,A1728,"MD")&amp;" days")</f>
        <v/>
      </c>
      <c r="P1728" s="264" t="inlineStr">
        <is>
          <t>Steve Reed</t>
        </is>
      </c>
      <c r="Q1728" s="264" t="inlineStr">
        <is>
          <t>AUS</t>
        </is>
      </c>
      <c r="R1728" s="697">
        <f>_xlfn.LET(_xlpm.d,_xlfn.XLOOKUP(P1728,'[1]Birth Dates'!$A:$A,'[1]Birth Dates'!$B:$B,"",0),IF(_xlpm.d=0,"",_xlpm.d))</f>
        <v/>
      </c>
      <c r="S1728" s="264">
        <f>IF(OR(R1728="",A1728="",NOT(ISNUMBER(R1728)),R1728&gt;A1728),"",DATEDIF(R1728,A1728,"Y")&amp;" years, "&amp;DATEDIF(R1728,A1728,"YM")&amp;" months, "&amp;DATEDIF(R1728,A1728,"MD")&amp;" days")</f>
        <v/>
      </c>
      <c r="T1728" s="264" t="n"/>
      <c r="U1728" s="264" t="n"/>
      <c r="V1728" s="697">
        <f>_xlfn.LET(_xlpm.d,_xlfn.XLOOKUP(T1728,'[1]Birth Dates'!$A:$A,'[1]Birth Dates'!$B:$B,"",0),IF(_xlpm.d=0,"",_xlpm.d))</f>
        <v/>
      </c>
      <c r="W1728" s="264">
        <f>IF(OR(V1728="",A1728="",NOT(ISNUMBER(V1728)),V1728&gt;A1728),"",DATEDIF(V1728,A1728,"Y")&amp;" years, "&amp;DATEDIF(V1728,A1728,"YM")&amp;" months, "&amp;DATEDIF(V1728,A1728,"MD")&amp;" days")</f>
        <v/>
      </c>
      <c r="X1728" s="264" t="n"/>
      <c r="Y1728" s="264" t="n"/>
      <c r="Z1728" s="264" t="n"/>
      <c r="AA1728" s="264" t="n"/>
      <c r="AB1728" s="264" t="n"/>
      <c r="AC1728" s="264" t="n"/>
      <c r="AD1728" s="264" t="n"/>
      <c r="AE1728" s="581" t="inlineStr">
        <is>
          <t>2:19.4400</t>
        </is>
      </c>
      <c r="AF1728" s="418">
        <f>IF(OR(AE1728="",AE1728="",AE1728=0),"",6.213/(AE1728*24))</f>
        <v/>
      </c>
      <c r="AG1728" s="269" t="n"/>
      <c r="AH1728" s="581" t="inlineStr"/>
      <c r="AI1728" s="418">
        <f>IF(OR(AH1728="",AH1728="",AH1728=0),"",6.213/(AH1728*24))</f>
        <v/>
      </c>
      <c r="AJ1728" s="175">
        <f>IF(AND(ISNUMBER(AB1728),ISNUMBER(AG1728)),AB1728-AG1728,"")</f>
        <v/>
      </c>
      <c r="AK1728" s="264" t="n"/>
      <c r="AL1728" s="264" t="n">
        <v>137</v>
      </c>
      <c r="AM1728" s="528" t="inlineStr">
        <is>
          <t>::</t>
        </is>
      </c>
      <c r="AN1728" s="671">
        <f>IF(OR(AL1728="",AM1728="",AM1728=0),"",AL1728*6.213/(AM1728*24))</f>
        <v/>
      </c>
      <c r="AO1728" s="477">
        <f>IF(AND(AL1728=AL1727,AM1728&lt;&gt;"",AM1727&lt;&gt;""),AM1728-AM1727,"")</f>
        <v/>
      </c>
      <c r="AP1728" s="264" t="n"/>
      <c r="AQ1728" s="581" t="inlineStr">
        <is>
          <t>#REF!</t>
        </is>
      </c>
      <c r="AR1728" s="439">
        <f>IF(OR(AQ1728="",AQ1728="",AQ1728=0),"",6.213/(AQ1728*24))</f>
        <v/>
      </c>
      <c r="AS1728" s="436">
        <f>IF(OR(NOT(ISNUMBER(C1728)),NOT(ISNUMBER(AB1728))),"",IF(AG1728&lt;&gt;"",AG1728,AB1728)-C1728)</f>
        <v/>
      </c>
      <c r="AT1728" s="270" t="n"/>
      <c r="AU1728" s="271">
        <f>IF($B1728="","",TEXT($A1728,"yyyymmdd")&amp;"_P"&amp;$C1728&amp;"_C"&amp;$F1728&amp;"_"&amp;TRIM(RIGHT(SUBSTITUTE(TRIM(SUBSTITUTE($L1728,CHAR(160)," "))," ",REPT(" ",60)),60))&amp;IF($P1728="","","-"&amp;TRIM(RIGHT(SUBSTITUTE(TRIM(SUBSTITUTE($P1728,CHAR(160)," "))," ",REPT(" ",60)),60)))&amp;IF($T1728="","","-"&amp;TRIM(RIGHT(SUBSTITUTE(TRIM(SUBSTITUTE($T1728,CHAR(160)," "))," ",REPT(" ",60)),60)))&amp;".jpg")</f>
        <v/>
      </c>
    </row>
    <row r="1729" ht="42" customHeight="1">
      <c r="A1729" s="268" t="n">
        <v>33517</v>
      </c>
      <c r="B1729" s="264" t="inlineStr">
        <is>
          <t>Tooheys 1000 6 October, 1991</t>
        </is>
      </c>
      <c r="C1729" s="264" t="n">
        <v>14</v>
      </c>
      <c r="D1729" s="264" t="n"/>
      <c r="E1729" s="264" t="n"/>
      <c r="F1729" s="264" t="n">
        <v>26</v>
      </c>
      <c r="G1729" s="264" t="inlineStr">
        <is>
          <t>Gemspares</t>
        </is>
      </c>
      <c r="H1729" s="264" t="n"/>
      <c r="I1729" s="264" t="n"/>
      <c r="J1729" s="264" t="inlineStr">
        <is>
          <t>Holden Commodore VL</t>
        </is>
      </c>
      <c r="K1729" s="264" t="inlineStr">
        <is>
          <t>4980 V8</t>
        </is>
      </c>
      <c r="L1729" s="264" t="inlineStr">
        <is>
          <t>Daryl Hendrick</t>
        </is>
      </c>
      <c r="M1729" s="264" t="inlineStr">
        <is>
          <t>AUS</t>
        </is>
      </c>
      <c r="N1729" s="697">
        <f>_xlfn.LET(_xlpm.d,_xlfn.XLOOKUP(L1729,'[1]Birth Dates'!$A:$A,'[1]Birth Dates'!$B:$B,"",0),IF(_xlpm.d=0,"",_xlpm.d))</f>
        <v/>
      </c>
      <c r="O1729" s="264">
        <f>IF(OR(N1729="",A1729="",NOT(ISNUMBER(N1729)),N1729&gt;A1729),"",DATEDIF(N1729,A1729,"Y")&amp;" years, "&amp;DATEDIF(N1729,A1729,"YM")&amp;" months, "&amp;DATEDIF(N1729,A1729,"MD")&amp;" days")</f>
        <v/>
      </c>
      <c r="P1729" s="264" t="inlineStr">
        <is>
          <t>Chris Lambden</t>
        </is>
      </c>
      <c r="Q1729" s="264" t="inlineStr">
        <is>
          <t>GBR</t>
        </is>
      </c>
      <c r="R1729" s="697">
        <f>_xlfn.LET(_xlpm.d,_xlfn.XLOOKUP(P1729,'[1]Birth Dates'!$A:$A,'[1]Birth Dates'!$B:$B,"",0),IF(_xlpm.d=0,"",_xlpm.d))</f>
        <v/>
      </c>
      <c r="S1729" s="264">
        <f>IF(OR(R1729="",A1729="",NOT(ISNUMBER(R1729)),R1729&gt;A1729),"",DATEDIF(R1729,A1729,"Y")&amp;" years, "&amp;DATEDIF(R1729,A1729,"YM")&amp;" months, "&amp;DATEDIF(R1729,A1729,"MD")&amp;" days")</f>
        <v/>
      </c>
      <c r="T1729" s="264" t="inlineStr">
        <is>
          <t>John White</t>
        </is>
      </c>
      <c r="U1729" s="264" t="inlineStr">
        <is>
          <t>AUS</t>
        </is>
      </c>
      <c r="V1729" s="697">
        <f>_xlfn.LET(_xlpm.d,_xlfn.XLOOKUP(T1729,'[1]Birth Dates'!$A:$A,'[1]Birth Dates'!$B:$B,"",0),IF(_xlpm.d=0,"",_xlpm.d))</f>
        <v/>
      </c>
      <c r="W1729" s="264">
        <f>IF(OR(V1729="",A1729="",NOT(ISNUMBER(V1729)),V1729&gt;A1729),"",DATEDIF(V1729,A1729,"Y")&amp;" years, "&amp;DATEDIF(V1729,A1729,"YM")&amp;" months, "&amp;DATEDIF(V1729,A1729,"MD")&amp;" days")</f>
        <v/>
      </c>
      <c r="X1729" s="264" t="n"/>
      <c r="Y1729" s="264" t="n"/>
      <c r="Z1729" s="264" t="n"/>
      <c r="AA1729" s="264" t="n"/>
      <c r="AB1729" s="264" t="n"/>
      <c r="AC1729" s="264" t="n"/>
      <c r="AD1729" s="264" t="n"/>
      <c r="AE1729" s="581" t="inlineStr">
        <is>
          <t>2:29.9400</t>
        </is>
      </c>
      <c r="AF1729" s="418">
        <f>IF(OR(AE1729="",AE1729="",AE1729=0),"",6.213/(AE1729*24))</f>
        <v/>
      </c>
      <c r="AG1729" s="269" t="n"/>
      <c r="AH1729" s="581" t="inlineStr"/>
      <c r="AI1729" s="418">
        <f>IF(OR(AH1729="",AH1729="",AH1729=0),"",6.213/(AH1729*24))</f>
        <v/>
      </c>
      <c r="AJ1729" s="175">
        <f>IF(AND(ISNUMBER(AB1729),ISNUMBER(AG1729)),AB1729-AG1729,"")</f>
        <v/>
      </c>
      <c r="AK1729" s="264" t="n"/>
      <c r="AL1729" s="264" t="n">
        <v>137</v>
      </c>
      <c r="AM1729" s="528" t="inlineStr">
        <is>
          <t>::</t>
        </is>
      </c>
      <c r="AN1729" s="671">
        <f>IF(OR(AL1729="",AM1729="",AM1729=0),"",AL1729*6.213/(AM1729*24))</f>
        <v/>
      </c>
      <c r="AO1729" s="477">
        <f>IF(AND(AL1729=AL1728,AM1729&lt;&gt;"",AM1728&lt;&gt;""),AM1729-AM1728,"")</f>
        <v/>
      </c>
      <c r="AP1729" s="264" t="n"/>
      <c r="AQ1729" s="581" t="inlineStr">
        <is>
          <t>#REF!</t>
        </is>
      </c>
      <c r="AR1729" s="439">
        <f>IF(OR(AQ1729="",AQ1729="",AQ1729=0),"",6.213/(AQ1729*24))</f>
        <v/>
      </c>
      <c r="AS1729" s="436">
        <f>IF(OR(NOT(ISNUMBER(C1729)),NOT(ISNUMBER(AB1729))),"",IF(AG1729&lt;&gt;"",AG1729,AB1729)-C1729)</f>
        <v/>
      </c>
      <c r="AT1729" s="270" t="n"/>
      <c r="AU1729" s="271">
        <f>IF($B1729="","",TEXT($A1729,"yyyymmdd")&amp;"_P"&amp;$C1729&amp;"_C"&amp;$F1729&amp;"_"&amp;TRIM(RIGHT(SUBSTITUTE(TRIM(SUBSTITUTE($L1729,CHAR(160)," "))," ",REPT(" ",60)),60))&amp;IF($P1729="","","-"&amp;TRIM(RIGHT(SUBSTITUTE(TRIM(SUBSTITUTE($P1729,CHAR(160)," "))," ",REPT(" ",60)),60)))&amp;IF($T1729="","","-"&amp;TRIM(RIGHT(SUBSTITUTE(TRIM(SUBSTITUTE($T1729,CHAR(160)," "))," ",REPT(" ",60)),60)))&amp;".jpg")</f>
        <v/>
      </c>
    </row>
    <row r="1730" ht="42" customHeight="1">
      <c r="A1730" s="268" t="n">
        <v>33517</v>
      </c>
      <c r="B1730" s="264" t="inlineStr">
        <is>
          <t>Tooheys 1000 6 October, 1991</t>
        </is>
      </c>
      <c r="C1730" s="264" t="n">
        <v>15</v>
      </c>
      <c r="D1730" s="264" t="n"/>
      <c r="E1730" s="264" t="n"/>
      <c r="F1730" s="264" t="n">
        <v>22</v>
      </c>
      <c r="G1730" s="264" t="inlineStr">
        <is>
          <t>Perkins Motorsport P/L</t>
        </is>
      </c>
      <c r="H1730" s="264" t="n"/>
      <c r="I1730" s="264" t="n"/>
      <c r="J1730" s="264" t="inlineStr">
        <is>
          <t>Holden Commodore VL</t>
        </is>
      </c>
      <c r="K1730" s="264" t="inlineStr">
        <is>
          <t>4980 V8</t>
        </is>
      </c>
      <c r="L1730" s="264" t="inlineStr">
        <is>
          <t>Graham Moore</t>
        </is>
      </c>
      <c r="M1730" s="264" t="inlineStr">
        <is>
          <t>AUS</t>
        </is>
      </c>
      <c r="N1730" s="697">
        <f>_xlfn.LET(_xlpm.d,_xlfn.XLOOKUP(L1730,'[1]Birth Dates'!$A:$A,'[1]Birth Dates'!$B:$B,"",0),IF(_xlpm.d=0,"",_xlpm.d))</f>
        <v/>
      </c>
      <c r="O1730" s="264">
        <f>IF(OR(N1730="",A1730="",NOT(ISNUMBER(N1730)),N1730&gt;A1730),"",DATEDIF(N1730,A1730,"Y")&amp;" years, "&amp;DATEDIF(N1730,A1730,"YM")&amp;" months, "&amp;DATEDIF(N1730,A1730,"MD")&amp;" days")</f>
        <v/>
      </c>
      <c r="P1730" s="264" t="inlineStr">
        <is>
          <t>Michel Delcourt</t>
        </is>
      </c>
      <c r="Q1730" s="264" t="inlineStr">
        <is>
          <t>AUS</t>
        </is>
      </c>
      <c r="R1730" s="697">
        <f>_xlfn.LET(_xlpm.d,_xlfn.XLOOKUP(P1730,'[1]Birth Dates'!$A:$A,'[1]Birth Dates'!$B:$B,"",0),IF(_xlpm.d=0,"",_xlpm.d))</f>
        <v/>
      </c>
      <c r="S1730" s="264">
        <f>IF(OR(R1730="",A1730="",NOT(ISNUMBER(R1730)),R1730&gt;A1730),"",DATEDIF(R1730,A1730,"Y")&amp;" years, "&amp;DATEDIF(R1730,A1730,"YM")&amp;" months, "&amp;DATEDIF(R1730,A1730,"MD")&amp;" days")</f>
        <v/>
      </c>
      <c r="T1730" s="264" t="n"/>
      <c r="U1730" s="264" t="n"/>
      <c r="V1730" s="697">
        <f>_xlfn.LET(_xlpm.d,_xlfn.XLOOKUP(T1730,'[1]Birth Dates'!$A:$A,'[1]Birth Dates'!$B:$B,"",0),IF(_xlpm.d=0,"",_xlpm.d))</f>
        <v/>
      </c>
      <c r="W1730" s="264">
        <f>IF(OR(V1730="",A1730="",NOT(ISNUMBER(V1730)),V1730&gt;A1730),"",DATEDIF(V1730,A1730,"Y")&amp;" years, "&amp;DATEDIF(V1730,A1730,"YM")&amp;" months, "&amp;DATEDIF(V1730,A1730,"MD")&amp;" days")</f>
        <v/>
      </c>
      <c r="X1730" s="264" t="n"/>
      <c r="Y1730" s="264" t="n"/>
      <c r="Z1730" s="264" t="n"/>
      <c r="AA1730" s="264" t="n"/>
      <c r="AB1730" s="264" t="n"/>
      <c r="AC1730" s="264" t="n"/>
      <c r="AD1730" s="264" t="n"/>
      <c r="AE1730" s="581" t="inlineStr">
        <is>
          <t>2:20.9000</t>
        </is>
      </c>
      <c r="AF1730" s="418">
        <f>IF(OR(AE1730="",AE1730="",AE1730=0),"",6.213/(AE1730*24))</f>
        <v/>
      </c>
      <c r="AG1730" s="269" t="n"/>
      <c r="AH1730" s="581" t="inlineStr"/>
      <c r="AI1730" s="418">
        <f>IF(OR(AH1730="",AH1730="",AH1730=0),"",6.213/(AH1730*24))</f>
        <v/>
      </c>
      <c r="AJ1730" s="175">
        <f>IF(AND(ISNUMBER(AB1730),ISNUMBER(AG1730)),AB1730-AG1730,"")</f>
        <v/>
      </c>
      <c r="AK1730" s="264" t="n"/>
      <c r="AL1730" s="264" t="n">
        <v>136</v>
      </c>
      <c r="AM1730" s="528" t="inlineStr">
        <is>
          <t>::</t>
        </is>
      </c>
      <c r="AN1730" s="671">
        <f>IF(OR(AL1730="",AM1730="",AM1730=0),"",AL1730*6.213/(AM1730*24))</f>
        <v/>
      </c>
      <c r="AO1730" s="477">
        <f>IF(AND(AL1730=AL1729,AM1730&lt;&gt;"",AM1729&lt;&gt;""),AM1730-AM1729,"")</f>
        <v/>
      </c>
      <c r="AP1730" s="264" t="n"/>
      <c r="AQ1730" s="581" t="inlineStr">
        <is>
          <t>#REF!</t>
        </is>
      </c>
      <c r="AR1730" s="439">
        <f>IF(OR(AQ1730="",AQ1730="",AQ1730=0),"",6.213/(AQ1730*24))</f>
        <v/>
      </c>
      <c r="AS1730" s="436">
        <f>IF(OR(NOT(ISNUMBER(C1730)),NOT(ISNUMBER(AB1730))),"",IF(AG1730&lt;&gt;"",AG1730,AB1730)-C1730)</f>
        <v/>
      </c>
      <c r="AT1730" s="270" t="n"/>
      <c r="AU1730" s="271">
        <f>IF($B1730="","",TEXT($A1730,"yyyymmdd")&amp;"_P"&amp;$C1730&amp;"_C"&amp;$F1730&amp;"_"&amp;TRIM(RIGHT(SUBSTITUTE(TRIM(SUBSTITUTE($L1730,CHAR(160)," "))," ",REPT(" ",60)),60))&amp;IF($P1730="","","-"&amp;TRIM(RIGHT(SUBSTITUTE(TRIM(SUBSTITUTE($P1730,CHAR(160)," "))," ",REPT(" ",60)),60)))&amp;IF($T1730="","","-"&amp;TRIM(RIGHT(SUBSTITUTE(TRIM(SUBSTITUTE($T1730,CHAR(160)," "))," ",REPT(" ",60)),60)))&amp;".jpg")</f>
        <v/>
      </c>
    </row>
    <row r="1731" ht="42" customHeight="1">
      <c r="A1731" s="268" t="n">
        <v>33517</v>
      </c>
      <c r="B1731" s="264" t="inlineStr">
        <is>
          <t>Tooheys 1000 6 October, 1991</t>
        </is>
      </c>
      <c r="C1731" s="264" t="n">
        <v>16</v>
      </c>
      <c r="D1731" s="264" t="n"/>
      <c r="E1731" s="264" t="n"/>
      <c r="F1731" s="264" t="n">
        <v>34</v>
      </c>
      <c r="G1731" s="264" t="inlineStr">
        <is>
          <t>Ray Gulson</t>
        </is>
      </c>
      <c r="H1731" s="264" t="n"/>
      <c r="I1731" s="264" t="n"/>
      <c r="J1731" s="264" t="inlineStr">
        <is>
          <t>BMW 635CSi</t>
        </is>
      </c>
      <c r="K1731" s="264" t="inlineStr">
        <is>
          <t>3475 L6</t>
        </is>
      </c>
      <c r="L1731" s="264" t="inlineStr">
        <is>
          <t>Ray Gulson</t>
        </is>
      </c>
      <c r="M1731" s="264" t="inlineStr">
        <is>
          <t>AUS</t>
        </is>
      </c>
      <c r="N1731" s="697">
        <f>_xlfn.LET(_xlpm.d,_xlfn.XLOOKUP(L1731,'[1]Birth Dates'!$A:$A,'[1]Birth Dates'!$B:$B,"",0),IF(_xlpm.d=0,"",_xlpm.d))</f>
        <v/>
      </c>
      <c r="O1731" s="264">
        <f>IF(OR(N1731="",A1731="",NOT(ISNUMBER(N1731)),N1731&gt;A1731),"",DATEDIF(N1731,A1731,"Y")&amp;" years, "&amp;DATEDIF(N1731,A1731,"YM")&amp;" months, "&amp;DATEDIF(N1731,A1731,"MD")&amp;" days")</f>
        <v/>
      </c>
      <c r="P1731" s="264" t="inlineStr">
        <is>
          <t>Graham Gulson</t>
        </is>
      </c>
      <c r="Q1731" s="264" t="inlineStr">
        <is>
          <t>AUS</t>
        </is>
      </c>
      <c r="R1731" s="697">
        <f>_xlfn.LET(_xlpm.d,_xlfn.XLOOKUP(P1731,'[1]Birth Dates'!$A:$A,'[1]Birth Dates'!$B:$B,"",0),IF(_xlpm.d=0,"",_xlpm.d))</f>
        <v/>
      </c>
      <c r="S1731" s="264">
        <f>IF(OR(R1731="",A1731="",NOT(ISNUMBER(R1731)),R1731&gt;A1731),"",DATEDIF(R1731,A1731,"Y")&amp;" years, "&amp;DATEDIF(R1731,A1731,"YM")&amp;" months, "&amp;DATEDIF(R1731,A1731,"MD")&amp;" days")</f>
        <v/>
      </c>
      <c r="T1731" s="264" t="n"/>
      <c r="U1731" s="264" t="n"/>
      <c r="V1731" s="697">
        <f>_xlfn.LET(_xlpm.d,_xlfn.XLOOKUP(T1731,'[1]Birth Dates'!$A:$A,'[1]Birth Dates'!$B:$B,"",0),IF(_xlpm.d=0,"",_xlpm.d))</f>
        <v/>
      </c>
      <c r="W1731" s="264">
        <f>IF(OR(V1731="",A1731="",NOT(ISNUMBER(V1731)),V1731&gt;A1731),"",DATEDIF(V1731,A1731,"Y")&amp;" years, "&amp;DATEDIF(V1731,A1731,"YM")&amp;" months, "&amp;DATEDIF(V1731,A1731,"MD")&amp;" days")</f>
        <v/>
      </c>
      <c r="X1731" s="264" t="n"/>
      <c r="Y1731" s="264" t="n"/>
      <c r="Z1731" s="264" t="n"/>
      <c r="AA1731" s="264" t="n"/>
      <c r="AB1731" s="264" t="n"/>
      <c r="AC1731" s="264" t="n"/>
      <c r="AD1731" s="264" t="n"/>
      <c r="AE1731" s="581" t="inlineStr">
        <is>
          <t>2:29.2400</t>
        </is>
      </c>
      <c r="AF1731" s="418">
        <f>IF(OR(AE1731="",AE1731="",AE1731=0),"",6.213/(AE1731*24))</f>
        <v/>
      </c>
      <c r="AG1731" s="269" t="n"/>
      <c r="AH1731" s="581" t="inlineStr"/>
      <c r="AI1731" s="418">
        <f>IF(OR(AH1731="",AH1731="",AH1731=0),"",6.213/(AH1731*24))</f>
        <v/>
      </c>
      <c r="AJ1731" s="175">
        <f>IF(AND(ISNUMBER(AB1731),ISNUMBER(AG1731)),AB1731-AG1731,"")</f>
        <v/>
      </c>
      <c r="AK1731" s="264" t="n"/>
      <c r="AL1731" s="264" t="n">
        <v>134</v>
      </c>
      <c r="AM1731" s="528" t="inlineStr">
        <is>
          <t>::</t>
        </is>
      </c>
      <c r="AN1731" s="671">
        <f>IF(OR(AL1731="",AM1731="",AM1731=0),"",AL1731*6.213/(AM1731*24))</f>
        <v/>
      </c>
      <c r="AO1731" s="477">
        <f>IF(AND(AL1731=AL1730,AM1731&lt;&gt;"",AM1730&lt;&gt;""),AM1731-AM1730,"")</f>
        <v/>
      </c>
      <c r="AP1731" s="264" t="n"/>
      <c r="AQ1731" s="581" t="inlineStr">
        <is>
          <t>#REF!</t>
        </is>
      </c>
      <c r="AR1731" s="439">
        <f>IF(OR(AQ1731="",AQ1731="",AQ1731=0),"",6.213/(AQ1731*24))</f>
        <v/>
      </c>
      <c r="AS1731" s="436">
        <f>IF(OR(NOT(ISNUMBER(C1731)),NOT(ISNUMBER(AB1731))),"",IF(AG1731&lt;&gt;"",AG1731,AB1731)-C1731)</f>
        <v/>
      </c>
      <c r="AT1731" s="270" t="n"/>
      <c r="AU1731" s="271">
        <f>IF($B1731="","",TEXT($A1731,"yyyymmdd")&amp;"_P"&amp;$C1731&amp;"_C"&amp;$F1731&amp;"_"&amp;TRIM(RIGHT(SUBSTITUTE(TRIM(SUBSTITUTE($L1731,CHAR(160)," "))," ",REPT(" ",60)),60))&amp;IF($P1731="","","-"&amp;TRIM(RIGHT(SUBSTITUTE(TRIM(SUBSTITUTE($P1731,CHAR(160)," "))," ",REPT(" ",60)),60)))&amp;IF($T1731="","","-"&amp;TRIM(RIGHT(SUBSTITUTE(TRIM(SUBSTITUTE($T1731,CHAR(160)," "))," ",REPT(" ",60)),60)))&amp;".jpg")</f>
        <v/>
      </c>
    </row>
    <row r="1732" ht="42" customHeight="1">
      <c r="A1732" s="268" t="n">
        <v>33517</v>
      </c>
      <c r="B1732" s="264" t="inlineStr">
        <is>
          <t>Tooheys 1000 6 October, 1991</t>
        </is>
      </c>
      <c r="C1732" s="264" t="n">
        <v>17</v>
      </c>
      <c r="D1732" s="264" t="n"/>
      <c r="E1732" s="264" t="n"/>
      <c r="F1732" s="264" t="n">
        <v>71</v>
      </c>
      <c r="G1732" s="264" t="inlineStr">
        <is>
          <t>Mercantile Mutual Toyota Dealer</t>
        </is>
      </c>
      <c r="H1732" s="264" t="n"/>
      <c r="I1732" s="264" t="n"/>
      <c r="J1732" s="264" t="inlineStr">
        <is>
          <t>Toyota Corolla</t>
        </is>
      </c>
      <c r="K1732" s="264" t="inlineStr">
        <is>
          <t>1587 L4</t>
        </is>
      </c>
      <c r="L1732" s="264" t="inlineStr">
        <is>
          <t>Ron Searle</t>
        </is>
      </c>
      <c r="M1732" s="264" t="inlineStr">
        <is>
          <t>AUS</t>
        </is>
      </c>
      <c r="N1732" s="697">
        <f>_xlfn.LET(_xlpm.d,_xlfn.XLOOKUP(L1732,'[1]Birth Dates'!$A:$A,'[1]Birth Dates'!$B:$B,"",0),IF(_xlpm.d=0,"",_xlpm.d))</f>
        <v/>
      </c>
      <c r="O1732" s="264">
        <f>IF(OR(N1732="",A1732="",NOT(ISNUMBER(N1732)),N1732&gt;A1732),"",DATEDIF(N1732,A1732,"Y")&amp;" years, "&amp;DATEDIF(N1732,A1732,"YM")&amp;" months, "&amp;DATEDIF(N1732,A1732,"MD")&amp;" days")</f>
        <v/>
      </c>
      <c r="P1732" s="264" t="inlineStr">
        <is>
          <t>Don Griffiths</t>
        </is>
      </c>
      <c r="Q1732" s="264" t="inlineStr">
        <is>
          <t>AUS</t>
        </is>
      </c>
      <c r="R1732" s="697">
        <f>_xlfn.LET(_xlpm.d,_xlfn.XLOOKUP(P1732,'[1]Birth Dates'!$A:$A,'[1]Birth Dates'!$B:$B,"",0),IF(_xlpm.d=0,"",_xlpm.d))</f>
        <v/>
      </c>
      <c r="S1732" s="264">
        <f>IF(OR(R1732="",A1732="",NOT(ISNUMBER(R1732)),R1732&gt;A1732),"",DATEDIF(R1732,A1732,"Y")&amp;" years, "&amp;DATEDIF(R1732,A1732,"YM")&amp;" months, "&amp;DATEDIF(R1732,A1732,"MD")&amp;" days")</f>
        <v/>
      </c>
      <c r="T1732" s="264" t="n"/>
      <c r="U1732" s="264" t="n"/>
      <c r="V1732" s="697">
        <f>_xlfn.LET(_xlpm.d,_xlfn.XLOOKUP(T1732,'[1]Birth Dates'!$A:$A,'[1]Birth Dates'!$B:$B,"",0),IF(_xlpm.d=0,"",_xlpm.d))</f>
        <v/>
      </c>
      <c r="W1732" s="264">
        <f>IF(OR(V1732="",A1732="",NOT(ISNUMBER(V1732)),V1732&gt;A1732),"",DATEDIF(V1732,A1732,"Y")&amp;" years, "&amp;DATEDIF(V1732,A1732,"YM")&amp;" months, "&amp;DATEDIF(V1732,A1732,"MD")&amp;" days")</f>
        <v/>
      </c>
      <c r="X1732" s="264" t="n"/>
      <c r="Y1732" s="264" t="n"/>
      <c r="Z1732" s="264" t="n"/>
      <c r="AA1732" s="264" t="n"/>
      <c r="AB1732" s="264" t="n"/>
      <c r="AC1732" s="264" t="n"/>
      <c r="AD1732" s="264" t="n"/>
      <c r="AE1732" s="581" t="inlineStr">
        <is>
          <t>2:36.9400</t>
        </is>
      </c>
      <c r="AF1732" s="418">
        <f>IF(OR(AE1732="",AE1732="",AE1732=0),"",6.213/(AE1732*24))</f>
        <v/>
      </c>
      <c r="AG1732" s="269" t="n"/>
      <c r="AH1732" s="581" t="inlineStr"/>
      <c r="AI1732" s="418">
        <f>IF(OR(AH1732="",AH1732="",AH1732=0),"",6.213/(AH1732*24))</f>
        <v/>
      </c>
      <c r="AJ1732" s="175">
        <f>IF(AND(ISNUMBER(AB1732),ISNUMBER(AG1732)),AB1732-AG1732,"")</f>
        <v/>
      </c>
      <c r="AK1732" s="264" t="n"/>
      <c r="AL1732" s="264" t="n">
        <v>133</v>
      </c>
      <c r="AM1732" s="528" t="inlineStr">
        <is>
          <t>::</t>
        </is>
      </c>
      <c r="AN1732" s="671">
        <f>IF(OR(AL1732="",AM1732="",AM1732=0),"",AL1732*6.213/(AM1732*24))</f>
        <v/>
      </c>
      <c r="AO1732" s="477">
        <f>IF(AND(AL1732=AL1731,AM1732&lt;&gt;"",AM1731&lt;&gt;""),AM1732-AM1731,"")</f>
        <v/>
      </c>
      <c r="AP1732" s="264" t="n"/>
      <c r="AQ1732" s="581" t="inlineStr">
        <is>
          <t>#REF!</t>
        </is>
      </c>
      <c r="AR1732" s="439">
        <f>IF(OR(AQ1732="",AQ1732="",AQ1732=0),"",6.213/(AQ1732*24))</f>
        <v/>
      </c>
      <c r="AS1732" s="436">
        <f>IF(OR(NOT(ISNUMBER(C1732)),NOT(ISNUMBER(AB1732))),"",IF(AG1732&lt;&gt;"",AG1732,AB1732)-C1732)</f>
        <v/>
      </c>
      <c r="AT1732" s="270" t="n"/>
      <c r="AU1732" s="271">
        <f>IF($B1732="","",TEXT($A1732,"yyyymmdd")&amp;"_P"&amp;$C1732&amp;"_C"&amp;$F1732&amp;"_"&amp;TRIM(RIGHT(SUBSTITUTE(TRIM(SUBSTITUTE($L1732,CHAR(160)," "))," ",REPT(" ",60)),60))&amp;IF($P1732="","","-"&amp;TRIM(RIGHT(SUBSTITUTE(TRIM(SUBSTITUTE($P1732,CHAR(160)," "))," ",REPT(" ",60)),60)))&amp;IF($T1732="","","-"&amp;TRIM(RIGHT(SUBSTITUTE(TRIM(SUBSTITUTE($T1732,CHAR(160)," "))," ",REPT(" ",60)),60)))&amp;".jpg")</f>
        <v/>
      </c>
    </row>
    <row r="1733" ht="42" customHeight="1">
      <c r="A1733" s="268" t="n">
        <v>33517</v>
      </c>
      <c r="B1733" s="264" t="inlineStr">
        <is>
          <t>Tooheys 1000 6 October, 1991</t>
        </is>
      </c>
      <c r="C1733" s="264" t="n">
        <v>18</v>
      </c>
      <c r="D1733" s="264" t="n"/>
      <c r="E1733" s="264" t="n"/>
      <c r="F1733" s="264" t="n">
        <v>15</v>
      </c>
      <c r="G1733" s="264" t="inlineStr">
        <is>
          <t>Mercantile Mutual Toyota Dealer</t>
        </is>
      </c>
      <c r="H1733" s="264" t="n"/>
      <c r="I1733" s="264" t="n"/>
      <c r="J1733" s="264" t="inlineStr">
        <is>
          <t>Toyota Supra</t>
        </is>
      </c>
      <c r="K1733" s="264" t="inlineStr">
        <is>
          <t>2954 tc L6</t>
        </is>
      </c>
      <c r="L1733" s="264" t="inlineStr">
        <is>
          <t>John Smith</t>
        </is>
      </c>
      <c r="M1733" s="264" t="inlineStr">
        <is>
          <t>AUS</t>
        </is>
      </c>
      <c r="N1733" s="697">
        <f>_xlfn.LET(_xlpm.d,_xlfn.XLOOKUP(L1733,'[1]Birth Dates'!$A:$A,'[1]Birth Dates'!$B:$B,"",0),IF(_xlpm.d=0,"",_xlpm.d))</f>
        <v/>
      </c>
      <c r="O1733" s="264">
        <f>IF(OR(N1733="",A1733="",NOT(ISNUMBER(N1733)),N1733&gt;A1733),"",DATEDIF(N1733,A1733,"Y")&amp;" years, "&amp;DATEDIF(N1733,A1733,"YM")&amp;" months, "&amp;DATEDIF(N1733,A1733,"MD")&amp;" days")</f>
        <v/>
      </c>
      <c r="P1733" s="264" t="inlineStr">
        <is>
          <t>Geoff Morgan</t>
        </is>
      </c>
      <c r="Q1733" s="264" t="inlineStr">
        <is>
          <t>AUS</t>
        </is>
      </c>
      <c r="R1733" s="697">
        <f>_xlfn.LET(_xlpm.d,_xlfn.XLOOKUP(P1733,'[1]Birth Dates'!$A:$A,'[1]Birth Dates'!$B:$B,"",0),IF(_xlpm.d=0,"",_xlpm.d))</f>
        <v/>
      </c>
      <c r="S1733" s="264">
        <f>IF(OR(R1733="",A1733="",NOT(ISNUMBER(R1733)),R1733&gt;A1733),"",DATEDIF(R1733,A1733,"Y")&amp;" years, "&amp;DATEDIF(R1733,A1733,"YM")&amp;" months, "&amp;DATEDIF(R1733,A1733,"MD")&amp;" days")</f>
        <v/>
      </c>
      <c r="T1733" s="264" t="n"/>
      <c r="U1733" s="264" t="n"/>
      <c r="V1733" s="697">
        <f>_xlfn.LET(_xlpm.d,_xlfn.XLOOKUP(T1733,'[1]Birth Dates'!$A:$A,'[1]Birth Dates'!$B:$B,"",0),IF(_xlpm.d=0,"",_xlpm.d))</f>
        <v/>
      </c>
      <c r="W1733" s="264">
        <f>IF(OR(V1733="",A1733="",NOT(ISNUMBER(V1733)),V1733&gt;A1733),"",DATEDIF(V1733,A1733,"Y")&amp;" years, "&amp;DATEDIF(V1733,A1733,"YM")&amp;" months, "&amp;DATEDIF(V1733,A1733,"MD")&amp;" days")</f>
        <v/>
      </c>
      <c r="X1733" s="264" t="n"/>
      <c r="Y1733" s="264" t="n"/>
      <c r="Z1733" s="264" t="n"/>
      <c r="AA1733" s="264" t="n"/>
      <c r="AB1733" s="264" t="n"/>
      <c r="AC1733" s="264" t="n"/>
      <c r="AD1733" s="264" t="n"/>
      <c r="AE1733" s="581" t="inlineStr">
        <is>
          <t>2:20.5600</t>
        </is>
      </c>
      <c r="AF1733" s="418">
        <f>IF(OR(AE1733="",AE1733="",AE1733=0),"",6.213/(AE1733*24))</f>
        <v/>
      </c>
      <c r="AG1733" s="269" t="n"/>
      <c r="AH1733" s="581" t="inlineStr"/>
      <c r="AI1733" s="418">
        <f>IF(OR(AH1733="",AH1733="",AH1733=0),"",6.213/(AH1733*24))</f>
        <v/>
      </c>
      <c r="AJ1733" s="175">
        <f>IF(AND(ISNUMBER(AB1733),ISNUMBER(AG1733)),AB1733-AG1733,"")</f>
        <v/>
      </c>
      <c r="AK1733" s="264" t="n"/>
      <c r="AL1733" s="264" t="n">
        <v>131</v>
      </c>
      <c r="AM1733" s="528" t="inlineStr">
        <is>
          <t>::</t>
        </is>
      </c>
      <c r="AN1733" s="671">
        <f>IF(OR(AL1733="",AM1733="",AM1733=0),"",AL1733*6.213/(AM1733*24))</f>
        <v/>
      </c>
      <c r="AO1733" s="477">
        <f>IF(AND(AL1733=AL1732,AM1733&lt;&gt;"",AM1732&lt;&gt;""),AM1733-AM1732,"")</f>
        <v/>
      </c>
      <c r="AP1733" s="264" t="n"/>
      <c r="AQ1733" s="581" t="inlineStr">
        <is>
          <t>#REF!</t>
        </is>
      </c>
      <c r="AR1733" s="439">
        <f>IF(OR(AQ1733="",AQ1733="",AQ1733=0),"",6.213/(AQ1733*24))</f>
        <v/>
      </c>
      <c r="AS1733" s="436">
        <f>IF(OR(NOT(ISNUMBER(C1733)),NOT(ISNUMBER(AB1733))),"",IF(AG1733&lt;&gt;"",AG1733,AB1733)-C1733)</f>
        <v/>
      </c>
      <c r="AT1733" s="270" t="n"/>
      <c r="AU1733" s="271">
        <f>IF($B1733="","",TEXT($A1733,"yyyymmdd")&amp;"_P"&amp;$C1733&amp;"_C"&amp;$F1733&amp;"_"&amp;TRIM(RIGHT(SUBSTITUTE(TRIM(SUBSTITUTE($L1733,CHAR(160)," "))," ",REPT(" ",60)),60))&amp;IF($P1733="","","-"&amp;TRIM(RIGHT(SUBSTITUTE(TRIM(SUBSTITUTE($P1733,CHAR(160)," "))," ",REPT(" ",60)),60)))&amp;IF($T1733="","","-"&amp;TRIM(RIGHT(SUBSTITUTE(TRIM(SUBSTITUTE($T1733,CHAR(160)," "))," ",REPT(" ",60)),60)))&amp;".jpg")</f>
        <v/>
      </c>
    </row>
    <row r="1734" ht="42" customHeight="1">
      <c r="A1734" s="268" t="n">
        <v>33517</v>
      </c>
      <c r="B1734" s="264" t="inlineStr">
        <is>
          <t>Tooheys 1000 6 October, 1991</t>
        </is>
      </c>
      <c r="C1734" s="264" t="n">
        <v>19</v>
      </c>
      <c r="D1734" s="264" t="n"/>
      <c r="E1734" s="264" t="n"/>
      <c r="F1734" s="264" t="n">
        <v>75</v>
      </c>
      <c r="G1734" s="264" t="inlineStr">
        <is>
          <t>Bob Holden Motors</t>
        </is>
      </c>
      <c r="H1734" s="264" t="n"/>
      <c r="I1734" s="264" t="n"/>
      <c r="J1734" s="264" t="inlineStr">
        <is>
          <t>Toyota Corolla</t>
        </is>
      </c>
      <c r="K1734" s="264" t="inlineStr">
        <is>
          <t>1587 L4</t>
        </is>
      </c>
      <c r="L1734" s="264" t="inlineStr">
        <is>
          <t>Brad Wright</t>
        </is>
      </c>
      <c r="M1734" s="264" t="inlineStr">
        <is>
          <t>AUS</t>
        </is>
      </c>
      <c r="N1734" s="697">
        <f>_xlfn.LET(_xlpm.d,_xlfn.XLOOKUP(L1734,'[1]Birth Dates'!$A:$A,'[1]Birth Dates'!$B:$B,"",0),IF(_xlpm.d=0,"",_xlpm.d))</f>
        <v/>
      </c>
      <c r="O1734" s="264">
        <f>IF(OR(N1734="",A1734="",NOT(ISNUMBER(N1734)),N1734&gt;A1734),"",DATEDIF(N1734,A1734,"Y")&amp;" years, "&amp;DATEDIF(N1734,A1734,"YM")&amp;" months, "&amp;DATEDIF(N1734,A1734,"MD")&amp;" days")</f>
        <v/>
      </c>
      <c r="P1734" s="264" t="inlineStr">
        <is>
          <t>Ted Dumford</t>
        </is>
      </c>
      <c r="Q1734" s="264" t="inlineStr">
        <is>
          <t>AUS</t>
        </is>
      </c>
      <c r="R1734" s="697">
        <f>_xlfn.LET(_xlpm.d,_xlfn.XLOOKUP(P1734,'[1]Birth Dates'!$A:$A,'[1]Birth Dates'!$B:$B,"",0),IF(_xlpm.d=0,"",_xlpm.d))</f>
        <v/>
      </c>
      <c r="S1734" s="264">
        <f>IF(OR(R1734="",A1734="",NOT(ISNUMBER(R1734)),R1734&gt;A1734),"",DATEDIF(R1734,A1734,"Y")&amp;" years, "&amp;DATEDIF(R1734,A1734,"YM")&amp;" months, "&amp;DATEDIF(R1734,A1734,"MD")&amp;" days")</f>
        <v/>
      </c>
      <c r="T1734" s="264" t="n"/>
      <c r="U1734" s="264" t="n"/>
      <c r="V1734" s="697">
        <f>_xlfn.LET(_xlpm.d,_xlfn.XLOOKUP(T1734,'[1]Birth Dates'!$A:$A,'[1]Birth Dates'!$B:$B,"",0),IF(_xlpm.d=0,"",_xlpm.d))</f>
        <v/>
      </c>
      <c r="W1734" s="264">
        <f>IF(OR(V1734="",A1734="",NOT(ISNUMBER(V1734)),V1734&gt;A1734),"",DATEDIF(V1734,A1734,"Y")&amp;" years, "&amp;DATEDIF(V1734,A1734,"YM")&amp;" months, "&amp;DATEDIF(V1734,A1734,"MD")&amp;" days")</f>
        <v/>
      </c>
      <c r="X1734" s="264" t="n"/>
      <c r="Y1734" s="264" t="n"/>
      <c r="Z1734" s="264" t="n"/>
      <c r="AA1734" s="264" t="n"/>
      <c r="AB1734" s="264" t="n"/>
      <c r="AC1734" s="264" t="n"/>
      <c r="AD1734" s="264" t="n"/>
      <c r="AE1734" s="581" t="inlineStr">
        <is>
          <t>2:49.8000</t>
        </is>
      </c>
      <c r="AF1734" s="418">
        <f>IF(OR(AE1734="",AE1734="",AE1734=0),"",6.213/(AE1734*24))</f>
        <v/>
      </c>
      <c r="AG1734" s="269" t="n"/>
      <c r="AH1734" s="581" t="inlineStr"/>
      <c r="AI1734" s="418">
        <f>IF(OR(AH1734="",AH1734="",AH1734=0),"",6.213/(AH1734*24))</f>
        <v/>
      </c>
      <c r="AJ1734" s="175">
        <f>IF(AND(ISNUMBER(AB1734),ISNUMBER(AG1734)),AB1734-AG1734,"")</f>
        <v/>
      </c>
      <c r="AK1734" s="264" t="n"/>
      <c r="AL1734" s="264" t="n">
        <v>126</v>
      </c>
      <c r="AM1734" s="528" t="inlineStr">
        <is>
          <t>::</t>
        </is>
      </c>
      <c r="AN1734" s="671">
        <f>IF(OR(AL1734="",AM1734="",AM1734=0),"",AL1734*6.213/(AM1734*24))</f>
        <v/>
      </c>
      <c r="AO1734" s="477">
        <f>IF(AND(AL1734=AL1733,AM1734&lt;&gt;"",AM1733&lt;&gt;""),AM1734-AM1733,"")</f>
        <v/>
      </c>
      <c r="AP1734" s="264" t="n"/>
      <c r="AQ1734" s="581" t="inlineStr">
        <is>
          <t>#REF!</t>
        </is>
      </c>
      <c r="AR1734" s="439">
        <f>IF(OR(AQ1734="",AQ1734="",AQ1734=0),"",6.213/(AQ1734*24))</f>
        <v/>
      </c>
      <c r="AS1734" s="436">
        <f>IF(OR(NOT(ISNUMBER(C1734)),NOT(ISNUMBER(AB1734))),"",IF(AG1734&lt;&gt;"",AG1734,AB1734)-C1734)</f>
        <v/>
      </c>
      <c r="AT1734" s="270" t="n"/>
      <c r="AU1734" s="271">
        <f>IF($B1734="","",TEXT($A1734,"yyyymmdd")&amp;"_P"&amp;$C1734&amp;"_C"&amp;$F1734&amp;"_"&amp;TRIM(RIGHT(SUBSTITUTE(TRIM(SUBSTITUTE($L1734,CHAR(160)," "))," ",REPT(" ",60)),60))&amp;IF($P1734="","","-"&amp;TRIM(RIGHT(SUBSTITUTE(TRIM(SUBSTITUTE($P1734,CHAR(160)," "))," ",REPT(" ",60)),60)))&amp;IF($T1734="","","-"&amp;TRIM(RIGHT(SUBSTITUTE(TRIM(SUBSTITUTE($T1734,CHAR(160)," "))," ",REPT(" ",60)),60)))&amp;".jpg")</f>
        <v/>
      </c>
    </row>
    <row r="1735" ht="42" customHeight="1">
      <c r="A1735" s="268" t="n">
        <v>33517</v>
      </c>
      <c r="B1735" s="264" t="inlineStr">
        <is>
          <t>Tooheys 1000 6 October, 1991</t>
        </is>
      </c>
      <c r="C1735" s="264" t="n">
        <v>20</v>
      </c>
      <c r="D1735" s="264" t="n"/>
      <c r="E1735" s="264" t="n"/>
      <c r="F1735" s="264" t="n">
        <v>73</v>
      </c>
      <c r="G1735" s="264" t="inlineStr">
        <is>
          <t>Bob Holden Motors</t>
        </is>
      </c>
      <c r="H1735" s="264" t="n"/>
      <c r="I1735" s="264" t="n"/>
      <c r="J1735" s="264" t="inlineStr">
        <is>
          <t>Toyota Corolla</t>
        </is>
      </c>
      <c r="K1735" s="264" t="inlineStr">
        <is>
          <t>1587 L4</t>
        </is>
      </c>
      <c r="L1735" s="264" t="inlineStr">
        <is>
          <t>Bob Holden</t>
        </is>
      </c>
      <c r="M1735" s="264" t="inlineStr">
        <is>
          <t>AUS</t>
        </is>
      </c>
      <c r="N1735" s="697">
        <f>_xlfn.LET(_xlpm.d,_xlfn.XLOOKUP(L1735,'[1]Birth Dates'!$A:$A,'[1]Birth Dates'!$B:$B,"",0),IF(_xlpm.d=0,"",_xlpm.d))</f>
        <v/>
      </c>
      <c r="O1735" s="264">
        <f>IF(OR(N1735="",A1735="",NOT(ISNUMBER(N1735)),N1735&gt;A1735),"",DATEDIF(N1735,A1735,"Y")&amp;" years, "&amp;DATEDIF(N1735,A1735,"YM")&amp;" months, "&amp;DATEDIF(N1735,A1735,"MD")&amp;" days")</f>
        <v/>
      </c>
      <c r="P1735" s="264" t="inlineStr">
        <is>
          <t>Rauno Aaltonen</t>
        </is>
      </c>
      <c r="Q1735" s="264" t="inlineStr">
        <is>
          <t>FIN</t>
        </is>
      </c>
      <c r="R1735" s="697">
        <f>_xlfn.LET(_xlpm.d,_xlfn.XLOOKUP(P1735,'[1]Birth Dates'!$A:$A,'[1]Birth Dates'!$B:$B,"",0),IF(_xlpm.d=0,"",_xlpm.d))</f>
        <v/>
      </c>
      <c r="S1735" s="264">
        <f>IF(OR(R1735="",A1735="",NOT(ISNUMBER(R1735)),R1735&gt;A1735),"",DATEDIF(R1735,A1735,"Y")&amp;" years, "&amp;DATEDIF(R1735,A1735,"YM")&amp;" months, "&amp;DATEDIF(R1735,A1735,"MD")&amp;" days")</f>
        <v/>
      </c>
      <c r="T1735" s="264" t="inlineStr">
        <is>
          <t>Dennis Rogers</t>
        </is>
      </c>
      <c r="U1735" s="264" t="n"/>
      <c r="V1735" s="697">
        <f>_xlfn.LET(_xlpm.d,_xlfn.XLOOKUP(T1735,'[1]Birth Dates'!$A:$A,'[1]Birth Dates'!$B:$B,"",0),IF(_xlpm.d=0,"",_xlpm.d))</f>
        <v/>
      </c>
      <c r="W1735" s="264">
        <f>IF(OR(V1735="",A1735="",NOT(ISNUMBER(V1735)),V1735&gt;A1735),"",DATEDIF(V1735,A1735,"Y")&amp;" years, "&amp;DATEDIF(V1735,A1735,"YM")&amp;" months, "&amp;DATEDIF(V1735,A1735,"MD")&amp;" days")</f>
        <v/>
      </c>
      <c r="X1735" s="264" t="n"/>
      <c r="Y1735" s="264" t="n"/>
      <c r="Z1735" s="264" t="n"/>
      <c r="AA1735" s="264" t="n"/>
      <c r="AB1735" s="264" t="n"/>
      <c r="AC1735" s="264" t="n"/>
      <c r="AD1735" s="264" t="n"/>
      <c r="AE1735" s="581" t="inlineStr">
        <is>
          <t>2:49.2600</t>
        </is>
      </c>
      <c r="AF1735" s="418">
        <f>IF(OR(AE1735="",AE1735="",AE1735=0),"",6.213/(AE1735*24))</f>
        <v/>
      </c>
      <c r="AG1735" s="269" t="n"/>
      <c r="AH1735" s="581" t="inlineStr"/>
      <c r="AI1735" s="418">
        <f>IF(OR(AH1735="",AH1735="",AH1735=0),"",6.213/(AH1735*24))</f>
        <v/>
      </c>
      <c r="AJ1735" s="175">
        <f>IF(AND(ISNUMBER(AB1735),ISNUMBER(AG1735)),AB1735-AG1735,"")</f>
        <v/>
      </c>
      <c r="AK1735" s="264" t="n"/>
      <c r="AL1735" s="264" t="n">
        <v>124</v>
      </c>
      <c r="AM1735" s="528" t="inlineStr">
        <is>
          <t>::</t>
        </is>
      </c>
      <c r="AN1735" s="671">
        <f>IF(OR(AL1735="",AM1735="",AM1735=0),"",AL1735*6.213/(AM1735*24))</f>
        <v/>
      </c>
      <c r="AO1735" s="477">
        <f>IF(AND(AL1735=AL1734,AM1735&lt;&gt;"",AM1734&lt;&gt;""),AM1735-AM1734,"")</f>
        <v/>
      </c>
      <c r="AP1735" s="264" t="n"/>
      <c r="AQ1735" s="581" t="inlineStr">
        <is>
          <t>#REF!</t>
        </is>
      </c>
      <c r="AR1735" s="439">
        <f>IF(OR(AQ1735="",AQ1735="",AQ1735=0),"",6.213/(AQ1735*24))</f>
        <v/>
      </c>
      <c r="AS1735" s="436">
        <f>IF(OR(NOT(ISNUMBER(C1735)),NOT(ISNUMBER(AB1735))),"",IF(AG1735&lt;&gt;"",AG1735,AB1735)-C1735)</f>
        <v/>
      </c>
      <c r="AT1735" s="270" t="n"/>
      <c r="AU1735" s="271">
        <f>IF($B1735="","",TEXT($A1735,"yyyymmdd")&amp;"_P"&amp;$C1735&amp;"_C"&amp;$F1735&amp;"_"&amp;TRIM(RIGHT(SUBSTITUTE(TRIM(SUBSTITUTE($L1735,CHAR(160)," "))," ",REPT(" ",60)),60))&amp;IF($P1735="","","-"&amp;TRIM(RIGHT(SUBSTITUTE(TRIM(SUBSTITUTE($P1735,CHAR(160)," "))," ",REPT(" ",60)),60)))&amp;IF($T1735="","","-"&amp;TRIM(RIGHT(SUBSTITUTE(TRIM(SUBSTITUTE($T1735,CHAR(160)," "))," ",REPT(" ",60)),60)))&amp;".jpg")</f>
        <v/>
      </c>
    </row>
    <row r="1736" ht="42" customHeight="1">
      <c r="A1736" s="268" t="n">
        <v>33517</v>
      </c>
      <c r="B1736" s="264" t="inlineStr">
        <is>
          <t>Tooheys 1000 6 October, 1991</t>
        </is>
      </c>
      <c r="C1736" s="264" t="n">
        <v>21</v>
      </c>
      <c r="D1736" s="264" t="n"/>
      <c r="E1736" s="264" t="n"/>
      <c r="F1736" s="264" t="n">
        <v>12</v>
      </c>
      <c r="G1736" s="264" t="inlineStr">
        <is>
          <t>Valvoline (Aust) P/L</t>
        </is>
      </c>
      <c r="H1736" s="264" t="n"/>
      <c r="I1736" s="264" t="n"/>
      <c r="J1736" s="264" t="inlineStr">
        <is>
          <t>Ford Sierra RS500</t>
        </is>
      </c>
      <c r="K1736" s="264" t="inlineStr">
        <is>
          <t>1993 tc L4</t>
        </is>
      </c>
      <c r="L1736" s="264" t="inlineStr">
        <is>
          <t>Ray Lintott</t>
        </is>
      </c>
      <c r="M1736" s="264" t="inlineStr">
        <is>
          <t>AUS</t>
        </is>
      </c>
      <c r="N1736" s="697">
        <f>_xlfn.LET(_xlpm.d,_xlfn.XLOOKUP(L1736,'[1]Birth Dates'!$A:$A,'[1]Birth Dates'!$B:$B,"",0),IF(_xlpm.d=0,"",_xlpm.d))</f>
        <v/>
      </c>
      <c r="O1736" s="264">
        <f>IF(OR(N1736="",A1736="",NOT(ISNUMBER(N1736)),N1736&gt;A1736),"",DATEDIF(N1736,A1736,"Y")&amp;" years, "&amp;DATEDIF(N1736,A1736,"YM")&amp;" months, "&amp;DATEDIF(N1736,A1736,"MD")&amp;" days")</f>
        <v/>
      </c>
      <c r="P1736" s="264" t="inlineStr">
        <is>
          <t>Tony Scott</t>
        </is>
      </c>
      <c r="Q1736" s="264" t="inlineStr">
        <is>
          <t>AUS</t>
        </is>
      </c>
      <c r="R1736" s="697">
        <f>_xlfn.LET(_xlpm.d,_xlfn.XLOOKUP(P1736,'[1]Birth Dates'!$A:$A,'[1]Birth Dates'!$B:$B,"",0),IF(_xlpm.d=0,"",_xlpm.d))</f>
        <v/>
      </c>
      <c r="S1736" s="264">
        <f>IF(OR(R1736="",A1736="",NOT(ISNUMBER(R1736)),R1736&gt;A1736),"",DATEDIF(R1736,A1736,"Y")&amp;" years, "&amp;DATEDIF(R1736,A1736,"YM")&amp;" months, "&amp;DATEDIF(R1736,A1736,"MD")&amp;" days")</f>
        <v/>
      </c>
      <c r="T1736" s="264" t="inlineStr">
        <is>
          <t>John English</t>
        </is>
      </c>
      <c r="U1736" s="264" t="inlineStr">
        <is>
          <t>AUS</t>
        </is>
      </c>
      <c r="V1736" s="697">
        <f>_xlfn.LET(_xlpm.d,_xlfn.XLOOKUP(T1736,'[1]Birth Dates'!$A:$A,'[1]Birth Dates'!$B:$B,"",0),IF(_xlpm.d=0,"",_xlpm.d))</f>
        <v/>
      </c>
      <c r="W1736" s="264">
        <f>IF(OR(V1736="",A1736="",NOT(ISNUMBER(V1736)),V1736&gt;A1736),"",DATEDIF(V1736,A1736,"Y")&amp;" years, "&amp;DATEDIF(V1736,A1736,"YM")&amp;" months, "&amp;DATEDIF(V1736,A1736,"MD")&amp;" days")</f>
        <v/>
      </c>
      <c r="X1736" s="264" t="n"/>
      <c r="Y1736" s="264" t="n"/>
      <c r="Z1736" s="264" t="n"/>
      <c r="AA1736" s="264" t="n"/>
      <c r="AB1736" s="264" t="n"/>
      <c r="AC1736" s="264" t="n"/>
      <c r="AD1736" s="264" t="n"/>
      <c r="AE1736" s="581" t="inlineStr">
        <is>
          <t>2:20.9000</t>
        </is>
      </c>
      <c r="AF1736" s="418">
        <f>IF(OR(AE1736="",AE1736="",AE1736=0),"",6.213/(AE1736*24))</f>
        <v/>
      </c>
      <c r="AG1736" s="269" t="n"/>
      <c r="AH1736" s="581" t="inlineStr"/>
      <c r="AI1736" s="418">
        <f>IF(OR(AH1736="",AH1736="",AH1736=0),"",6.213/(AH1736*24))</f>
        <v/>
      </c>
      <c r="AJ1736" s="175">
        <f>IF(AND(ISNUMBER(AB1736),ISNUMBER(AG1736)),AB1736-AG1736,"")</f>
        <v/>
      </c>
      <c r="AK1736" s="264" t="n"/>
      <c r="AL1736" s="264" t="n">
        <v>122</v>
      </c>
      <c r="AM1736" s="528" t="inlineStr">
        <is>
          <t>::</t>
        </is>
      </c>
      <c r="AN1736" s="671">
        <f>IF(OR(AL1736="",AM1736="",AM1736=0),"",AL1736*6.213/(AM1736*24))</f>
        <v/>
      </c>
      <c r="AO1736" s="477">
        <f>IF(AND(AL1736=AL1735,AM1736&lt;&gt;"",AM1735&lt;&gt;""),AM1736-AM1735,"")</f>
        <v/>
      </c>
      <c r="AP1736" s="264" t="n"/>
      <c r="AQ1736" s="581" t="inlineStr">
        <is>
          <t>#REF!</t>
        </is>
      </c>
      <c r="AR1736" s="439">
        <f>IF(OR(AQ1736="",AQ1736="",AQ1736=0),"",6.213/(AQ1736*24))</f>
        <v/>
      </c>
      <c r="AS1736" s="436">
        <f>IF(OR(NOT(ISNUMBER(C1736)),NOT(ISNUMBER(AB1736))),"",IF(AG1736&lt;&gt;"",AG1736,AB1736)-C1736)</f>
        <v/>
      </c>
      <c r="AT1736" s="270" t="n"/>
      <c r="AU1736" s="271">
        <f>IF($B1736="","",TEXT($A1736,"yyyymmdd")&amp;"_P"&amp;$C1736&amp;"_C"&amp;$F1736&amp;"_"&amp;TRIM(RIGHT(SUBSTITUTE(TRIM(SUBSTITUTE($L1736,CHAR(160)," "))," ",REPT(" ",60)),60))&amp;IF($P1736="","","-"&amp;TRIM(RIGHT(SUBSTITUTE(TRIM(SUBSTITUTE($P1736,CHAR(160)," "))," ",REPT(" ",60)),60)))&amp;IF($T1736="","","-"&amp;TRIM(RIGHT(SUBSTITUTE(TRIM(SUBSTITUTE($T1736,CHAR(160)," "))," ",REPT(" ",60)),60)))&amp;".jpg")</f>
        <v/>
      </c>
    </row>
    <row r="1737" ht="42" customHeight="1">
      <c r="A1737" s="268" t="n">
        <v>33517</v>
      </c>
      <c r="B1737" s="264" t="inlineStr">
        <is>
          <t>Tooheys 1000 6 October, 1991</t>
        </is>
      </c>
      <c r="C1737" s="264" t="inlineStr">
        <is>
          <t>DSQ</t>
        </is>
      </c>
      <c r="D1737" s="264" t="n"/>
      <c r="E1737" s="264" t="n"/>
      <c r="F1737" s="264" t="n">
        <v>10</v>
      </c>
      <c r="G1737" s="264" t="inlineStr">
        <is>
          <t>Allan Moffat Enterprises Pty Ltd</t>
        </is>
      </c>
      <c r="H1737" s="264" t="n"/>
      <c r="I1737" s="264" t="n"/>
      <c r="J1737" s="264" t="inlineStr">
        <is>
          <t>Ford Sierra RS500</t>
        </is>
      </c>
      <c r="K1737" s="264" t="inlineStr">
        <is>
          <t>1993 tc L4</t>
        </is>
      </c>
      <c r="L1737" s="264" t="inlineStr">
        <is>
          <t>Charlie O'Brien</t>
        </is>
      </c>
      <c r="M1737" s="264" t="inlineStr">
        <is>
          <t>AUS</t>
        </is>
      </c>
      <c r="N1737" s="697">
        <f>_xlfn.LET(_xlpm.d,_xlfn.XLOOKUP(L1737,'[1]Birth Dates'!$A:$A,'[1]Birth Dates'!$B:$B,"",0),IF(_xlpm.d=0,"",_xlpm.d))</f>
        <v/>
      </c>
      <c r="O1737" s="264">
        <f>IF(OR(N1737="",A1737="",NOT(ISNUMBER(N1737)),N1737&gt;A1737),"",DATEDIF(N1737,A1737,"Y")&amp;" years, "&amp;DATEDIF(N1737,A1737,"YM")&amp;" months, "&amp;DATEDIF(N1737,A1737,"MD")&amp;" days")</f>
        <v/>
      </c>
      <c r="P1737" s="264" t="inlineStr">
        <is>
          <t>Gianfranco Brancatelli</t>
        </is>
      </c>
      <c r="Q1737" s="264" t="inlineStr">
        <is>
          <t>ITA</t>
        </is>
      </c>
      <c r="R1737" s="697">
        <f>_xlfn.LET(_xlpm.d,_xlfn.XLOOKUP(P1737,'[1]Birth Dates'!$A:$A,'[1]Birth Dates'!$B:$B,"",0),IF(_xlpm.d=0,"",_xlpm.d))</f>
        <v/>
      </c>
      <c r="S1737" s="264">
        <f>IF(OR(R1737="",A1737="",NOT(ISNUMBER(R1737)),R1737&gt;A1737),"",DATEDIF(R1737,A1737,"Y")&amp;" years, "&amp;DATEDIF(R1737,A1737,"YM")&amp;" months, "&amp;DATEDIF(R1737,A1737,"MD")&amp;" days")</f>
        <v/>
      </c>
      <c r="T1737" s="264" t="n"/>
      <c r="U1737" s="264" t="n"/>
      <c r="V1737" s="697">
        <f>_xlfn.LET(_xlpm.d,_xlfn.XLOOKUP(T1737,'[1]Birth Dates'!$A:$A,'[1]Birth Dates'!$B:$B,"",0),IF(_xlpm.d=0,"",_xlpm.d))</f>
        <v/>
      </c>
      <c r="W1737" s="264">
        <f>IF(OR(V1737="",A1737="",NOT(ISNUMBER(V1737)),V1737&gt;A1737),"",DATEDIF(V1737,A1737,"Y")&amp;" years, "&amp;DATEDIF(V1737,A1737,"YM")&amp;" months, "&amp;DATEDIF(V1737,A1737,"MD")&amp;" days")</f>
        <v/>
      </c>
      <c r="X1737" s="264" t="n"/>
      <c r="Y1737" s="264" t="n"/>
      <c r="Z1737" s="264" t="n"/>
      <c r="AA1737" s="264" t="n"/>
      <c r="AB1737" s="264" t="n"/>
      <c r="AC1737" s="264" t="n"/>
      <c r="AD1737" s="264" t="n"/>
      <c r="AE1737" s="581" t="inlineStr">
        <is>
          <t>2:12.6300</t>
        </is>
      </c>
      <c r="AF1737" s="418">
        <f>IF(OR(AE1737="",AE1737="",AE1737=0),"",6.213/(AE1737*24))</f>
        <v/>
      </c>
      <c r="AG1737" s="269" t="n"/>
      <c r="AH1737" s="581" t="inlineStr"/>
      <c r="AI1737" s="418">
        <f>IF(OR(AH1737="",AH1737="",AH1737=0),"",6.213/(AH1737*24))</f>
        <v/>
      </c>
      <c r="AJ1737" s="175">
        <f>IF(AND(ISNUMBER(AB1737),ISNUMBER(AG1737)),AB1737-AG1737,"")</f>
        <v/>
      </c>
      <c r="AK1737" s="264" t="inlineStr">
        <is>
          <t>Disqualified: Illegal differential ratio</t>
        </is>
      </c>
      <c r="AL1737" s="264" t="n">
        <v>158</v>
      </c>
      <c r="AM1737" s="528" t="inlineStr">
        <is>
          <t>::</t>
        </is>
      </c>
      <c r="AN1737" s="671">
        <f>IF(OR(AL1737="",AM1737="",AM1737=0),"",AL1737*6.213/(AM1737*24))</f>
        <v/>
      </c>
      <c r="AO1737" s="477">
        <f>IF(AND(AL1737=AL1739,AM1737&lt;&gt;"",AM1739&lt;&gt;""),AM1737-AM1739,"")</f>
        <v/>
      </c>
      <c r="AP1737" s="264" t="n"/>
      <c r="AQ1737" s="581" t="inlineStr">
        <is>
          <t>#REF!</t>
        </is>
      </c>
      <c r="AR1737" s="439">
        <f>IF(OR(AQ1737="",AQ1737="",AQ1737=0),"",6.213/(AQ1737*24))</f>
        <v/>
      </c>
      <c r="AS1737" s="436">
        <f>IF(OR(NOT(ISNUMBER(C1737)),NOT(ISNUMBER(AB1737))),"",IF(AG1737&lt;&gt;"",AG1737,AB1737)-C1737)</f>
        <v/>
      </c>
      <c r="AT1737" s="270" t="n"/>
      <c r="AU1737" s="271">
        <f>IF($B1737="","",TEXT($A1737,"yyyymmdd")&amp;"_P"&amp;$C1737&amp;"_C"&amp;$F1737&amp;"_"&amp;TRIM(RIGHT(SUBSTITUTE(TRIM(SUBSTITUTE($L1737,CHAR(160)," "))," ",REPT(" ",60)),60))&amp;IF($P1737="","","-"&amp;TRIM(RIGHT(SUBSTITUTE(TRIM(SUBSTITUTE($P1737,CHAR(160)," "))," ",REPT(" ",60)),60)))&amp;IF($T1737="","","-"&amp;TRIM(RIGHT(SUBSTITUTE(TRIM(SUBSTITUTE($T1737,CHAR(160)," "))," ",REPT(" ",60)),60)))&amp;".jpg")</f>
        <v/>
      </c>
    </row>
    <row r="1738" ht="42" customHeight="1">
      <c r="A1738" s="268" t="n">
        <v>33517</v>
      </c>
      <c r="B1738" s="264" t="inlineStr">
        <is>
          <t>Tooheys 1000 6 October, 1991</t>
        </is>
      </c>
      <c r="C1738" s="264" t="inlineStr">
        <is>
          <t>DNF</t>
        </is>
      </c>
      <c r="D1738" s="264" t="n"/>
      <c r="E1738" s="264" t="n"/>
      <c r="F1738" s="264" t="n">
        <v>18</v>
      </c>
      <c r="G1738" s="264" t="inlineStr">
        <is>
          <t>Shell racing</t>
        </is>
      </c>
      <c r="H1738" s="264" t="n"/>
      <c r="I1738" s="264" t="n"/>
      <c r="J1738" s="264" t="inlineStr">
        <is>
          <t>Ford Sierra RS500</t>
        </is>
      </c>
      <c r="K1738" s="264" t="inlineStr">
        <is>
          <t>1993 tc L4</t>
        </is>
      </c>
      <c r="L1738" s="264" t="inlineStr">
        <is>
          <t>John Bowe</t>
        </is>
      </c>
      <c r="M1738" s="264" t="inlineStr">
        <is>
          <t>AUS</t>
        </is>
      </c>
      <c r="N1738" s="697">
        <f>_xlfn.LET(_xlpm.d,_xlfn.XLOOKUP(L1738,'[1]Birth Dates'!$A:$A,'[1]Birth Dates'!$B:$B,"",0),IF(_xlpm.d=0,"",_xlpm.d))</f>
        <v/>
      </c>
      <c r="O1738" s="264">
        <f>IF(OR(N1738="",A1738="",NOT(ISNUMBER(N1738)),N1738&gt;A1738),"",DATEDIF(N1738,A1738,"Y")&amp;" years, "&amp;DATEDIF(N1738,A1738,"YM")&amp;" months, "&amp;DATEDIF(N1738,A1738,"MD")&amp;" days")</f>
        <v/>
      </c>
      <c r="P1738" s="264" t="inlineStr">
        <is>
          <t>Paul Radisich</t>
        </is>
      </c>
      <c r="Q1738" s="264" t="inlineStr">
        <is>
          <t>NZL</t>
        </is>
      </c>
      <c r="R1738" s="697">
        <f>_xlfn.LET(_xlpm.d,_xlfn.XLOOKUP(P1738,'[1]Birth Dates'!$A:$A,'[1]Birth Dates'!$B:$B,"",0),IF(_xlpm.d=0,"",_xlpm.d))</f>
        <v/>
      </c>
      <c r="S1738" s="264">
        <f>IF(OR(R1738="",A1738="",NOT(ISNUMBER(R1738)),R1738&gt;A1738),"",DATEDIF(R1738,A1738,"Y")&amp;" years, "&amp;DATEDIF(R1738,A1738,"YM")&amp;" months, "&amp;DATEDIF(R1738,A1738,"MD")&amp;" days")</f>
        <v/>
      </c>
      <c r="T1738" s="264" t="inlineStr">
        <is>
          <t>Terry Shiel</t>
        </is>
      </c>
      <c r="U1738" s="264" t="inlineStr">
        <is>
          <t>AUS</t>
        </is>
      </c>
      <c r="V1738" s="697">
        <f>_xlfn.LET(_xlpm.d,_xlfn.XLOOKUP(T1738,'[1]Birth Dates'!$A:$A,'[1]Birth Dates'!$B:$B,"",0),IF(_xlpm.d=0,"",_xlpm.d))</f>
        <v/>
      </c>
      <c r="W1738" s="264">
        <f>IF(OR(V1738="",A1738="",NOT(ISNUMBER(V1738)),V1738&gt;A1738),"",DATEDIF(V1738,A1738,"Y")&amp;" years, "&amp;DATEDIF(V1738,A1738,"YM")&amp;" months, "&amp;DATEDIF(V1738,A1738,"MD")&amp;" days")</f>
        <v/>
      </c>
      <c r="X1738" s="264" t="n"/>
      <c r="Y1738" s="264" t="n"/>
      <c r="Z1738" s="264" t="n"/>
      <c r="AA1738" s="264" t="n"/>
      <c r="AB1738" s="264" t="n"/>
      <c r="AC1738" s="264" t="n"/>
      <c r="AD1738" s="264" t="n"/>
      <c r="AE1738" s="581" t="inlineStr">
        <is>
          <t>2:12.6300</t>
        </is>
      </c>
      <c r="AF1738" s="418">
        <f>IF(OR(AE1738="",AE1738="",AE1738=0),"",6.213/(AE1738*24))</f>
        <v/>
      </c>
      <c r="AG1738" s="269" t="n"/>
      <c r="AH1738" s="581" t="inlineStr"/>
      <c r="AI1738" s="418">
        <f>IF(OR(AH1738="",AH1738="",AH1738=0),"",6.213/(AH1738*24))</f>
        <v/>
      </c>
      <c r="AJ1738" s="175">
        <f>IF(AND(ISNUMBER(AB1738),ISNUMBER(AG1738)),AB1738-AG1738,"")</f>
        <v/>
      </c>
      <c r="AK1738" s="264" t="inlineStr">
        <is>
          <t>Engine</t>
        </is>
      </c>
      <c r="AL1738" s="264" t="n">
        <v>152</v>
      </c>
      <c r="AM1738" s="528" t="inlineStr">
        <is>
          <t>::</t>
        </is>
      </c>
      <c r="AN1738" s="671">
        <f>IF(OR(AL1738="",AM1738="",AM1738=0),"",AL1738*6.213/(AM1738*24))</f>
        <v/>
      </c>
      <c r="AO1738" s="477">
        <f>IF(AND(AL1738=AL1745,AM1738&lt;&gt;"",AM1745&lt;&gt;""),AM1738-AM1745,"")</f>
        <v/>
      </c>
      <c r="AP1738" s="264" t="n"/>
      <c r="AQ1738" s="581" t="inlineStr">
        <is>
          <t>#REF!</t>
        </is>
      </c>
      <c r="AR1738" s="439">
        <f>IF(OR(AQ1738="",AQ1738="",AQ1738=0),"",6.213/(AQ1738*24))</f>
        <v/>
      </c>
      <c r="AS1738" s="436">
        <f>IF(OR(NOT(ISNUMBER(C1738)),NOT(ISNUMBER(AB1738))),"",IF(AG1738&lt;&gt;"",AG1738,AB1738)-C1738)</f>
        <v/>
      </c>
      <c r="AT1738" s="270" t="n"/>
      <c r="AU1738" s="271">
        <f>IF($B1738="","",TEXT($A1738,"yyyymmdd")&amp;"_P"&amp;$C1738&amp;"_C"&amp;$F1738&amp;"_"&amp;TRIM(RIGHT(SUBSTITUTE(TRIM(SUBSTITUTE($L1738,CHAR(160)," "))," ",REPT(" ",60)),60))&amp;IF($P1738="","","-"&amp;TRIM(RIGHT(SUBSTITUTE(TRIM(SUBSTITUTE($P1738,CHAR(160)," "))," ",REPT(" ",60)),60)))&amp;IF($T1738="","","-"&amp;TRIM(RIGHT(SUBSTITUTE(TRIM(SUBSTITUTE($T1738,CHAR(160)," "))," ",REPT(" ",60)),60)))&amp;".jpg")</f>
        <v/>
      </c>
    </row>
    <row r="1739" ht="42" customHeight="1">
      <c r="A1739" s="268" t="n">
        <v>33517</v>
      </c>
      <c r="B1739" s="264" t="inlineStr">
        <is>
          <t>Tooheys 1000 6 October, 1991</t>
        </is>
      </c>
      <c r="C1739" s="264" t="inlineStr">
        <is>
          <t>DNF</t>
        </is>
      </c>
      <c r="D1739" s="264" t="n"/>
      <c r="E1739" s="264" t="n"/>
      <c r="F1739" s="264" t="n">
        <v>8</v>
      </c>
      <c r="G1739" s="264" t="inlineStr">
        <is>
          <t>Caltex CXT Race Team</t>
        </is>
      </c>
      <c r="H1739" s="264" t="n"/>
      <c r="I1739" s="264" t="n"/>
      <c r="J1739" s="264" t="inlineStr">
        <is>
          <t>Ford Sierra RS500</t>
        </is>
      </c>
      <c r="K1739" s="264" t="inlineStr">
        <is>
          <t>1993 tc L4</t>
        </is>
      </c>
      <c r="L1739" s="264" t="inlineStr">
        <is>
          <t>Colin Bond</t>
        </is>
      </c>
      <c r="M1739" s="264" t="inlineStr">
        <is>
          <t>AUS</t>
        </is>
      </c>
      <c r="N1739" s="697">
        <f>_xlfn.LET(_xlpm.d,_xlfn.XLOOKUP(L1739,'[1]Birth Dates'!$A:$A,'[1]Birth Dates'!$B:$B,"",0),IF(_xlpm.d=0,"",_xlpm.d))</f>
        <v/>
      </c>
      <c r="O1739" s="264">
        <f>IF(OR(N1739="",A1739="",NOT(ISNUMBER(N1739)),N1739&gt;A1739),"",DATEDIF(N1739,A1739,"Y")&amp;" years, "&amp;DATEDIF(N1739,A1739,"YM")&amp;" months, "&amp;DATEDIF(N1739,A1739,"MD")&amp;" days")</f>
        <v/>
      </c>
      <c r="P1739" s="264" t="inlineStr">
        <is>
          <t>Graeme Crosby</t>
        </is>
      </c>
      <c r="Q1739" s="264" t="inlineStr">
        <is>
          <t>NZL</t>
        </is>
      </c>
      <c r="R1739" s="697">
        <f>_xlfn.LET(_xlpm.d,_xlfn.XLOOKUP(P1739,'[1]Birth Dates'!$A:$A,'[1]Birth Dates'!$B:$B,"",0),IF(_xlpm.d=0,"",_xlpm.d))</f>
        <v/>
      </c>
      <c r="S1739" s="264">
        <f>IF(OR(R1739="",A1739="",NOT(ISNUMBER(R1739)),R1739&gt;A1739),"",DATEDIF(R1739,A1739,"Y")&amp;" years, "&amp;DATEDIF(R1739,A1739,"YM")&amp;" months, "&amp;DATEDIF(R1739,A1739,"MD")&amp;" days")</f>
        <v/>
      </c>
      <c r="T1739" s="264" t="n"/>
      <c r="U1739" s="264" t="n"/>
      <c r="V1739" s="697">
        <f>_xlfn.LET(_xlpm.d,_xlfn.XLOOKUP(T1739,'[1]Birth Dates'!$A:$A,'[1]Birth Dates'!$B:$B,"",0),IF(_xlpm.d=0,"",_xlpm.d))</f>
        <v/>
      </c>
      <c r="W1739" s="264">
        <f>IF(OR(V1739="",A1739="",NOT(ISNUMBER(V1739)),V1739&gt;A1739),"",DATEDIF(V1739,A1739,"Y")&amp;" years, "&amp;DATEDIF(V1739,A1739,"YM")&amp;" months, "&amp;DATEDIF(V1739,A1739,"MD")&amp;" days")</f>
        <v/>
      </c>
      <c r="X1739" s="264" t="n"/>
      <c r="Y1739" s="264" t="n"/>
      <c r="Z1739" s="264" t="n"/>
      <c r="AA1739" s="264" t="n"/>
      <c r="AB1739" s="264" t="n"/>
      <c r="AC1739" s="264" t="n"/>
      <c r="AD1739" s="264" t="n"/>
      <c r="AE1739" s="581" t="inlineStr">
        <is>
          <t>2:12.6300</t>
        </is>
      </c>
      <c r="AF1739" s="418">
        <f>IF(OR(AE1739="",AE1739="",AE1739=0),"",6.213/(AE1739*24))</f>
        <v/>
      </c>
      <c r="AG1739" s="269" t="n"/>
      <c r="AH1739" s="581" t="inlineStr"/>
      <c r="AI1739" s="418">
        <f>IF(OR(AH1739="",AH1739="",AH1739=0),"",6.213/(AH1739*24))</f>
        <v/>
      </c>
      <c r="AJ1739" s="175">
        <f>IF(AND(ISNUMBER(AB1739),ISNUMBER(AG1739)),AB1739-AG1739,"")</f>
        <v/>
      </c>
      <c r="AK1739" s="264" t="inlineStr">
        <is>
          <t>Engine</t>
        </is>
      </c>
      <c r="AL1739" s="264" t="n">
        <v>152</v>
      </c>
      <c r="AM1739" s="528" t="inlineStr">
        <is>
          <t>::</t>
        </is>
      </c>
      <c r="AN1739" s="671">
        <f>IF(OR(AL1739="",AM1739="",AM1739=0),"",AL1739*6.213/(AM1739*24))</f>
        <v/>
      </c>
      <c r="AO1739" s="477">
        <f>IF(AND(AL1739=AL1749,AM1739&lt;&gt;"",AM1749&lt;&gt;""),AM1739-AM1749,"")</f>
        <v/>
      </c>
      <c r="AP1739" s="264" t="n"/>
      <c r="AQ1739" s="581" t="inlineStr">
        <is>
          <t>#REF!</t>
        </is>
      </c>
      <c r="AR1739" s="439">
        <f>IF(OR(AQ1739="",AQ1739="",AQ1739=0),"",6.213/(AQ1739*24))</f>
        <v/>
      </c>
      <c r="AS1739" s="436">
        <f>IF(OR(NOT(ISNUMBER(C1739)),NOT(ISNUMBER(AB1739))),"",IF(AG1739&lt;&gt;"",AG1739,AB1739)-C1739)</f>
        <v/>
      </c>
      <c r="AT1739" s="270" t="n"/>
      <c r="AU1739" s="271">
        <f>IF($B1739="","",TEXT($A1739,"yyyymmdd")&amp;"_P"&amp;$C1739&amp;"_C"&amp;$F1739&amp;"_"&amp;TRIM(RIGHT(SUBSTITUTE(TRIM(SUBSTITUTE($L1739,CHAR(160)," "))," ",REPT(" ",60)),60))&amp;IF($P1739="","","-"&amp;TRIM(RIGHT(SUBSTITUTE(TRIM(SUBSTITUTE($P1739,CHAR(160)," "))," ",REPT(" ",60)),60)))&amp;IF($T1739="","","-"&amp;TRIM(RIGHT(SUBSTITUTE(TRIM(SUBSTITUTE($T1739,CHAR(160)," "))," ",REPT(" ",60)),60)))&amp;".jpg")</f>
        <v/>
      </c>
    </row>
    <row r="1740" ht="56" customHeight="1">
      <c r="A1740" s="268" t="n">
        <v>33517</v>
      </c>
      <c r="B1740" s="264" t="inlineStr">
        <is>
          <t>Tooheys 1000 6 October, 1991</t>
        </is>
      </c>
      <c r="C1740" s="264" t="inlineStr">
        <is>
          <t>DNF</t>
        </is>
      </c>
      <c r="D1740" s="264" t="n"/>
      <c r="E1740" s="264" t="n"/>
      <c r="F1740" s="264" t="n">
        <v>21</v>
      </c>
      <c r="G1740" s="264" t="inlineStr">
        <is>
          <t>Ampol Max 3 Racing</t>
        </is>
      </c>
      <c r="H1740" s="264" t="n"/>
      <c r="I1740" s="264" t="n"/>
      <c r="J1740" s="264" t="inlineStr">
        <is>
          <t>Holden Commodore VL SS Group A SV</t>
        </is>
      </c>
      <c r="K1740" s="264" t="inlineStr">
        <is>
          <t>4980 V8</t>
        </is>
      </c>
      <c r="L1740" s="264" t="inlineStr">
        <is>
          <t>Bob Jones</t>
        </is>
      </c>
      <c r="M1740" s="264" t="inlineStr">
        <is>
          <t>AUS</t>
        </is>
      </c>
      <c r="N1740" s="697">
        <f>_xlfn.LET(_xlpm.d,_xlfn.XLOOKUP(L1740,'[1]Birth Dates'!$A:$A,'[1]Birth Dates'!$B:$B,"",0),IF(_xlpm.d=0,"",_xlpm.d))</f>
        <v/>
      </c>
      <c r="O1740" s="264">
        <f>IF(OR(N1740="",A1740="",NOT(ISNUMBER(N1740)),N1740&gt;A1740),"",DATEDIF(N1740,A1740,"Y")&amp;" years, "&amp;DATEDIF(N1740,A1740,"YM")&amp;" months, "&amp;DATEDIF(N1740,A1740,"MD")&amp;" days")</f>
        <v/>
      </c>
      <c r="P1740" s="264" t="inlineStr">
        <is>
          <t>Mike Imrie</t>
        </is>
      </c>
      <c r="Q1740" s="264" t="inlineStr">
        <is>
          <t>AUS</t>
        </is>
      </c>
      <c r="R1740" s="697">
        <f>_xlfn.LET(_xlpm.d,_xlfn.XLOOKUP(P1740,'[1]Birth Dates'!$A:$A,'[1]Birth Dates'!$B:$B,"",0),IF(_xlpm.d=0,"",_xlpm.d))</f>
        <v/>
      </c>
      <c r="S1740" s="264">
        <f>IF(OR(R1740="",A1740="",NOT(ISNUMBER(R1740)),R1740&gt;A1740),"",DATEDIF(R1740,A1740,"Y")&amp;" years, "&amp;DATEDIF(R1740,A1740,"YM")&amp;" months, "&amp;DATEDIF(R1740,A1740,"MD")&amp;" days")</f>
        <v/>
      </c>
      <c r="T1740" s="264" t="n"/>
      <c r="U1740" s="264" t="n"/>
      <c r="V1740" s="697">
        <f>_xlfn.LET(_xlpm.d,_xlfn.XLOOKUP(T1740,'[1]Birth Dates'!$A:$A,'[1]Birth Dates'!$B:$B,"",0),IF(_xlpm.d=0,"",_xlpm.d))</f>
        <v/>
      </c>
      <c r="W1740" s="264">
        <f>IF(OR(V1740="",A1740="",NOT(ISNUMBER(V1740)),V1740&gt;A1740),"",DATEDIF(V1740,A1740,"Y")&amp;" years, "&amp;DATEDIF(V1740,A1740,"YM")&amp;" months, "&amp;DATEDIF(V1740,A1740,"MD")&amp;" days")</f>
        <v/>
      </c>
      <c r="X1740" s="264" t="n"/>
      <c r="Y1740" s="264" t="n"/>
      <c r="Z1740" s="264" t="n"/>
      <c r="AA1740" s="264" t="n"/>
      <c r="AB1740" s="264" t="n"/>
      <c r="AC1740" s="264" t="n"/>
      <c r="AD1740" s="264" t="n"/>
      <c r="AE1740" s="581" t="inlineStr"/>
      <c r="AF1740" s="418">
        <f>IF(OR(AE1740="",AE1740="",AE1740=0),"",6.213/(AE1740*24))</f>
        <v/>
      </c>
      <c r="AG1740" s="269" t="n"/>
      <c r="AH1740" s="581" t="inlineStr"/>
      <c r="AI1740" s="418">
        <f>IF(OR(AH1740="",AH1740="",AH1740=0),"",6.213/(AH1740*24))</f>
        <v/>
      </c>
      <c r="AJ1740" s="175">
        <f>IF(AND(ISNUMBER(AB1740),ISNUMBER(AG1740)),AB1740-AG1740,"")</f>
        <v/>
      </c>
      <c r="AK1740" s="264" t="inlineStr">
        <is>
          <t>Differential</t>
        </is>
      </c>
      <c r="AL1740" s="264" t="n">
        <v>139</v>
      </c>
      <c r="AM1740" s="528" t="inlineStr">
        <is>
          <t>::</t>
        </is>
      </c>
      <c r="AN1740" s="671">
        <f>IF(OR(AL1740="",AM1740="",AM1740=0),"",AL1740*6.213/(AM1740*24))</f>
        <v/>
      </c>
      <c r="AO1740" s="477">
        <f>IF(AND(AL1740=AL1737,AM1740&lt;&gt;"",AM1737&lt;&gt;""),AM1740-AM1737,"")</f>
        <v/>
      </c>
      <c r="AP1740" s="264" t="n"/>
      <c r="AQ1740" s="581" t="inlineStr">
        <is>
          <t>#REF!</t>
        </is>
      </c>
      <c r="AR1740" s="439">
        <f>IF(OR(AQ1740="",AQ1740="",AQ1740=0),"",6.213/(AQ1740*24))</f>
        <v/>
      </c>
      <c r="AS1740" s="436">
        <f>IF(OR(NOT(ISNUMBER(C1740)),NOT(ISNUMBER(AB1740))),"",IF(AG1740&lt;&gt;"",AG1740,AB1740)-C1740)</f>
        <v/>
      </c>
      <c r="AT1740" s="270" t="n"/>
      <c r="AU1740" s="271">
        <f>IF($B1740="","",TEXT($A1740,"yyyymmdd")&amp;"_P"&amp;$C1740&amp;"_C"&amp;$F1740&amp;"_"&amp;TRIM(RIGHT(SUBSTITUTE(TRIM(SUBSTITUTE($L1740,CHAR(160)," "))," ",REPT(" ",60)),60))&amp;IF($P1740="","","-"&amp;TRIM(RIGHT(SUBSTITUTE(TRIM(SUBSTITUTE($P1740,CHAR(160)," "))," ",REPT(" ",60)),60)))&amp;IF($T1740="","","-"&amp;TRIM(RIGHT(SUBSTITUTE(TRIM(SUBSTITUTE($T1740,CHAR(160)," "))," ",REPT(" ",60)),60)))&amp;".jpg")</f>
        <v/>
      </c>
    </row>
    <row r="1741" ht="42" customHeight="1">
      <c r="A1741" s="268" t="n">
        <v>33517</v>
      </c>
      <c r="B1741" s="264" t="inlineStr">
        <is>
          <t>Tooheys 1000 6 October, 1991</t>
        </is>
      </c>
      <c r="C1741" s="264" t="inlineStr">
        <is>
          <t>DNF</t>
        </is>
      </c>
      <c r="D1741" s="264" t="n"/>
      <c r="E1741" s="264" t="n"/>
      <c r="F1741" s="264" t="n">
        <v>25</v>
      </c>
      <c r="G1741" s="264" t="inlineStr">
        <is>
          <t>Benson &amp; Hedges Racing</t>
        </is>
      </c>
      <c r="H1741" s="264" t="n"/>
      <c r="I1741" s="264" t="n"/>
      <c r="J1741" s="264" t="inlineStr">
        <is>
          <t>BMW M3</t>
        </is>
      </c>
      <c r="K1741" s="264" t="inlineStr">
        <is>
          <t>2492 L4</t>
        </is>
      </c>
      <c r="L1741" s="264" t="inlineStr">
        <is>
          <t>Tony Longhurst</t>
        </is>
      </c>
      <c r="M1741" s="264" t="inlineStr">
        <is>
          <t>AUS</t>
        </is>
      </c>
      <c r="N1741" s="697">
        <f>_xlfn.LET(_xlpm.d,_xlfn.XLOOKUP(L1741,'[1]Birth Dates'!$A:$A,'[1]Birth Dates'!$B:$B,"",0),IF(_xlpm.d=0,"",_xlpm.d))</f>
        <v/>
      </c>
      <c r="O1741" s="264">
        <f>IF(OR(N1741="",A1741="",NOT(ISNUMBER(N1741)),N1741&gt;A1741),"",DATEDIF(N1741,A1741,"Y")&amp;" years, "&amp;DATEDIF(N1741,A1741,"YM")&amp;" months, "&amp;DATEDIF(N1741,A1741,"MD")&amp;" days")</f>
        <v/>
      </c>
      <c r="P1741" s="264" t="inlineStr">
        <is>
          <t>Alan Jones</t>
        </is>
      </c>
      <c r="Q1741" s="264" t="inlineStr">
        <is>
          <t>AUS</t>
        </is>
      </c>
      <c r="R1741" s="697">
        <f>_xlfn.LET(_xlpm.d,_xlfn.XLOOKUP(P1741,'[1]Birth Dates'!$A:$A,'[1]Birth Dates'!$B:$B,"",0),IF(_xlpm.d=0,"",_xlpm.d))</f>
        <v/>
      </c>
      <c r="S1741" s="264">
        <f>IF(OR(R1741="",A1741="",NOT(ISNUMBER(R1741)),R1741&gt;A1741),"",DATEDIF(R1741,A1741,"Y")&amp;" years, "&amp;DATEDIF(R1741,A1741,"YM")&amp;" months, "&amp;DATEDIF(R1741,A1741,"MD")&amp;" days")</f>
        <v/>
      </c>
      <c r="T1741" s="264" t="n"/>
      <c r="U1741" s="264" t="n"/>
      <c r="V1741" s="697">
        <f>_xlfn.LET(_xlpm.d,_xlfn.XLOOKUP(T1741,'[1]Birth Dates'!$A:$A,'[1]Birth Dates'!$B:$B,"",0),IF(_xlpm.d=0,"",_xlpm.d))</f>
        <v/>
      </c>
      <c r="W1741" s="264">
        <f>IF(OR(V1741="",A1741="",NOT(ISNUMBER(V1741)),V1741&gt;A1741),"",DATEDIF(V1741,A1741,"Y")&amp;" years, "&amp;DATEDIF(V1741,A1741,"YM")&amp;" months, "&amp;DATEDIF(V1741,A1741,"MD")&amp;" days")</f>
        <v/>
      </c>
      <c r="X1741" s="264" t="n"/>
      <c r="Y1741" s="264" t="n"/>
      <c r="Z1741" s="264" t="n"/>
      <c r="AA1741" s="264" t="n"/>
      <c r="AB1741" s="264" t="n"/>
      <c r="AC1741" s="264" t="n"/>
      <c r="AD1741" s="264" t="n"/>
      <c r="AE1741" s="581" t="inlineStr">
        <is>
          <t>2:12.6300</t>
        </is>
      </c>
      <c r="AF1741" s="418">
        <f>IF(OR(AE1741="",AE1741="",AE1741=0),"",6.213/(AE1741*24))</f>
        <v/>
      </c>
      <c r="AG1741" s="269" t="n"/>
      <c r="AH1741" s="581" t="inlineStr"/>
      <c r="AI1741" s="418">
        <f>IF(OR(AH1741="",AH1741="",AH1741=0),"",6.213/(AH1741*24))</f>
        <v/>
      </c>
      <c r="AJ1741" s="175">
        <f>IF(AND(ISNUMBER(AB1741),ISNUMBER(AG1741)),AB1741-AG1741,"")</f>
        <v/>
      </c>
      <c r="AK1741" s="264" t="inlineStr">
        <is>
          <t>Electrics</t>
        </is>
      </c>
      <c r="AL1741" s="264" t="n">
        <v>138</v>
      </c>
      <c r="AM1741" s="528" t="inlineStr">
        <is>
          <t>::</t>
        </is>
      </c>
      <c r="AN1741" s="671">
        <f>IF(OR(AL1741="",AM1741="",AM1741=0),"",AL1741*6.213/(AM1741*24))</f>
        <v/>
      </c>
      <c r="AO1741" s="477">
        <f>IF(AND(AL1741=AL1751,AM1741&lt;&gt;"",AM1751&lt;&gt;""),AM1741-AM1751,"")</f>
        <v/>
      </c>
      <c r="AP1741" s="264" t="n"/>
      <c r="AQ1741" s="581" t="inlineStr">
        <is>
          <t>#REF!</t>
        </is>
      </c>
      <c r="AR1741" s="439">
        <f>IF(OR(AQ1741="",AQ1741="",AQ1741=0),"",6.213/(AQ1741*24))</f>
        <v/>
      </c>
      <c r="AS1741" s="436">
        <f>IF(OR(NOT(ISNUMBER(C1741)),NOT(ISNUMBER(AB1741))),"",IF(AG1741&lt;&gt;"",AG1741,AB1741)-C1741)</f>
        <v/>
      </c>
      <c r="AT1741" s="270" t="n"/>
      <c r="AU1741" s="271">
        <f>IF($B1741="","",TEXT($A1741,"yyyymmdd")&amp;"_P"&amp;$C1741&amp;"_C"&amp;$F1741&amp;"_"&amp;TRIM(RIGHT(SUBSTITUTE(TRIM(SUBSTITUTE($L1741,CHAR(160)," "))," ",REPT(" ",60)),60))&amp;IF($P1741="","","-"&amp;TRIM(RIGHT(SUBSTITUTE(TRIM(SUBSTITUTE($P1741,CHAR(160)," "))," ",REPT(" ",60)),60)))&amp;IF($T1741="","","-"&amp;TRIM(RIGHT(SUBSTITUTE(TRIM(SUBSTITUTE($T1741,CHAR(160)," "))," ",REPT(" ",60)),60)))&amp;".jpg")</f>
        <v/>
      </c>
    </row>
    <row r="1742" ht="42" customHeight="1">
      <c r="A1742" s="268" t="n">
        <v>33517</v>
      </c>
      <c r="B1742" s="264" t="inlineStr">
        <is>
          <t>Tooheys 1000 6 October, 1991</t>
        </is>
      </c>
      <c r="C1742" s="264" t="inlineStr">
        <is>
          <t>DNF</t>
        </is>
      </c>
      <c r="D1742" s="264" t="n"/>
      <c r="E1742" s="264" t="n"/>
      <c r="F1742" s="264" t="n">
        <v>2</v>
      </c>
      <c r="G1742" s="264" t="inlineStr">
        <is>
          <t>Nissan Motor Sport</t>
        </is>
      </c>
      <c r="H1742" s="264" t="n"/>
      <c r="I1742" s="264" t="n"/>
      <c r="J1742" s="264" t="inlineStr">
        <is>
          <t>Nissan Skyline GT-R</t>
        </is>
      </c>
      <c r="K1742" s="264" t="inlineStr">
        <is>
          <t>2568 tc L6</t>
        </is>
      </c>
      <c r="L1742" s="264" t="inlineStr">
        <is>
          <t>Drew Price</t>
        </is>
      </c>
      <c r="M1742" s="264" t="inlineStr">
        <is>
          <t>AUS</t>
        </is>
      </c>
      <c r="N1742" s="697">
        <f>_xlfn.LET(_xlpm.d,_xlfn.XLOOKUP(L1742,'[1]Birth Dates'!$A:$A,'[1]Birth Dates'!$B:$B,"",0),IF(_xlpm.d=0,"",_xlpm.d))</f>
        <v/>
      </c>
      <c r="O1742" s="264">
        <f>IF(OR(N1742="",A1742="",NOT(ISNUMBER(N1742)),N1742&gt;A1742),"",DATEDIF(N1742,A1742,"Y")&amp;" years, "&amp;DATEDIF(N1742,A1742,"YM")&amp;" months, "&amp;DATEDIF(N1742,A1742,"MD")&amp;" days")</f>
        <v/>
      </c>
      <c r="P1742" s="264" t="inlineStr">
        <is>
          <t>Garry Waldron</t>
        </is>
      </c>
      <c r="Q1742" s="264" t="inlineStr">
        <is>
          <t>AUS</t>
        </is>
      </c>
      <c r="R1742" s="697">
        <f>_xlfn.LET(_xlpm.d,_xlfn.XLOOKUP(P1742,'[1]Birth Dates'!$A:$A,'[1]Birth Dates'!$B:$B,"",0),IF(_xlpm.d=0,"",_xlpm.d))</f>
        <v/>
      </c>
      <c r="S1742" s="264">
        <f>IF(OR(R1742="",A1742="",NOT(ISNUMBER(R1742)),R1742&gt;A1742),"",DATEDIF(R1742,A1742,"Y")&amp;" years, "&amp;DATEDIF(R1742,A1742,"YM")&amp;" months, "&amp;DATEDIF(R1742,A1742,"MD")&amp;" days")</f>
        <v/>
      </c>
      <c r="T1742" s="264" t="inlineStr">
        <is>
          <t>Mark Skaife</t>
        </is>
      </c>
      <c r="U1742" s="264" t="inlineStr">
        <is>
          <t>AUS</t>
        </is>
      </c>
      <c r="V1742" s="697">
        <f>_xlfn.LET(_xlpm.d,_xlfn.XLOOKUP(T1742,'[1]Birth Dates'!$A:$A,'[1]Birth Dates'!$B:$B,"",0),IF(_xlpm.d=0,"",_xlpm.d))</f>
        <v/>
      </c>
      <c r="W1742" s="264">
        <f>IF(OR(V1742="",A1742="",NOT(ISNUMBER(V1742)),V1742&gt;A1742),"",DATEDIF(V1742,A1742,"Y")&amp;" years, "&amp;DATEDIF(V1742,A1742,"YM")&amp;" months, "&amp;DATEDIF(V1742,A1742,"MD")&amp;" days")</f>
        <v/>
      </c>
      <c r="X1742" s="264" t="n"/>
      <c r="Y1742" s="264" t="n"/>
      <c r="Z1742" s="264" t="n"/>
      <c r="AA1742" s="264" t="n"/>
      <c r="AB1742" s="264" t="n"/>
      <c r="AC1742" s="264" t="n"/>
      <c r="AD1742" s="264" t="n"/>
      <c r="AE1742" s="581" t="inlineStr">
        <is>
          <t>2:12.6300</t>
        </is>
      </c>
      <c r="AF1742" s="418">
        <f>IF(OR(AE1742="",AE1742="",AE1742=0),"",6.213/(AE1742*24))</f>
        <v/>
      </c>
      <c r="AG1742" s="269" t="n"/>
      <c r="AH1742" s="581" t="inlineStr"/>
      <c r="AI1742" s="418">
        <f>IF(OR(AH1742="",AH1742="",AH1742=0),"",6.213/(AH1742*24))</f>
        <v/>
      </c>
      <c r="AJ1742" s="175">
        <f>IF(AND(ISNUMBER(AB1742),ISNUMBER(AG1742)),AB1742-AG1742,"")</f>
        <v/>
      </c>
      <c r="AK1742" s="264" t="inlineStr">
        <is>
          <t>Differential</t>
        </is>
      </c>
      <c r="AL1742" s="264" t="n">
        <v>135</v>
      </c>
      <c r="AM1742" s="528" t="inlineStr">
        <is>
          <t>::</t>
        </is>
      </c>
      <c r="AN1742" s="671">
        <f>IF(OR(AL1742="",AM1742="",AM1742=0),"",AL1742*6.213/(AM1742*24))</f>
        <v/>
      </c>
      <c r="AO1742" s="477">
        <f>IF(AND(AL1742=AL1744,AM1742&lt;&gt;"",AM1744&lt;&gt;""),AM1742-AM1744,"")</f>
        <v/>
      </c>
      <c r="AP1742" s="264" t="n"/>
      <c r="AQ1742" s="581" t="inlineStr">
        <is>
          <t>#REF!</t>
        </is>
      </c>
      <c r="AR1742" s="439">
        <f>IF(OR(AQ1742="",AQ1742="",AQ1742=0),"",6.213/(AQ1742*24))</f>
        <v/>
      </c>
      <c r="AS1742" s="436">
        <f>IF(OR(NOT(ISNUMBER(C1742)),NOT(ISNUMBER(AB1742))),"",IF(AG1742&lt;&gt;"",AG1742,AB1742)-C1742)</f>
        <v/>
      </c>
      <c r="AT1742" s="270" t="n"/>
      <c r="AU1742" s="271">
        <f>IF($B1742="","",TEXT($A1742,"yyyymmdd")&amp;"_P"&amp;$C1742&amp;"_C"&amp;$F1742&amp;"_"&amp;TRIM(RIGHT(SUBSTITUTE(TRIM(SUBSTITUTE($L1742,CHAR(160)," "))," ",REPT(" ",60)),60))&amp;IF($P1742="","","-"&amp;TRIM(RIGHT(SUBSTITUTE(TRIM(SUBSTITUTE($P1742,CHAR(160)," "))," ",REPT(" ",60)),60)))&amp;IF($T1742="","","-"&amp;TRIM(RIGHT(SUBSTITUTE(TRIM(SUBSTITUTE($T1742,CHAR(160)," "))," ",REPT(" ",60)),60)))&amp;".jpg")</f>
        <v/>
      </c>
    </row>
    <row r="1743" ht="42" customHeight="1">
      <c r="A1743" s="268" t="n">
        <v>33517</v>
      </c>
      <c r="B1743" s="264" t="inlineStr">
        <is>
          <t>Tooheys 1000 6 October, 1991</t>
        </is>
      </c>
      <c r="C1743" s="264" t="inlineStr">
        <is>
          <t>DNF</t>
        </is>
      </c>
      <c r="D1743" s="264" t="n"/>
      <c r="E1743" s="264" t="n"/>
      <c r="F1743" s="264" t="n">
        <v>52</v>
      </c>
      <c r="G1743" s="264" t="inlineStr">
        <is>
          <t>M3 Motorsport</t>
        </is>
      </c>
      <c r="H1743" s="264" t="n"/>
      <c r="I1743" s="264" t="n"/>
      <c r="J1743" s="264" t="inlineStr">
        <is>
          <t>BMW M3</t>
        </is>
      </c>
      <c r="K1743" s="264" t="inlineStr">
        <is>
          <t>2332 L4</t>
        </is>
      </c>
      <c r="L1743" s="264" t="inlineStr">
        <is>
          <t>John Cotter</t>
        </is>
      </c>
      <c r="M1743" s="264" t="inlineStr">
        <is>
          <t>AUS</t>
        </is>
      </c>
      <c r="N1743" s="697">
        <f>_xlfn.LET(_xlpm.d,_xlfn.XLOOKUP(L1743,'[1]Birth Dates'!$A:$A,'[1]Birth Dates'!$B:$B,"",0),IF(_xlpm.d=0,"",_xlpm.d))</f>
        <v/>
      </c>
      <c r="O1743" s="264">
        <f>IF(OR(N1743="",A1743="",NOT(ISNUMBER(N1743)),N1743&gt;A1743),"",DATEDIF(N1743,A1743,"Y")&amp;" years, "&amp;DATEDIF(N1743,A1743,"YM")&amp;" months, "&amp;DATEDIF(N1743,A1743,"MD")&amp;" days")</f>
        <v/>
      </c>
      <c r="P1743" s="264" t="inlineStr">
        <is>
          <t>Peter Doulman</t>
        </is>
      </c>
      <c r="Q1743" s="264" t="inlineStr">
        <is>
          <t>AUS</t>
        </is>
      </c>
      <c r="R1743" s="697">
        <f>_xlfn.LET(_xlpm.d,_xlfn.XLOOKUP(P1743,'[1]Birth Dates'!$A:$A,'[1]Birth Dates'!$B:$B,"",0),IF(_xlpm.d=0,"",_xlpm.d))</f>
        <v/>
      </c>
      <c r="S1743" s="264">
        <f>IF(OR(R1743="",A1743="",NOT(ISNUMBER(R1743)),R1743&gt;A1743),"",DATEDIF(R1743,A1743,"Y")&amp;" years, "&amp;DATEDIF(R1743,A1743,"YM")&amp;" months, "&amp;DATEDIF(R1743,A1743,"MD")&amp;" days")</f>
        <v/>
      </c>
      <c r="T1743" s="264" t="n"/>
      <c r="U1743" s="264" t="n"/>
      <c r="V1743" s="697">
        <f>_xlfn.LET(_xlpm.d,_xlfn.XLOOKUP(T1743,'[1]Birth Dates'!$A:$A,'[1]Birth Dates'!$B:$B,"",0),IF(_xlpm.d=0,"",_xlpm.d))</f>
        <v/>
      </c>
      <c r="W1743" s="264">
        <f>IF(OR(V1743="",A1743="",NOT(ISNUMBER(V1743)),V1743&gt;A1743),"",DATEDIF(V1743,A1743,"Y")&amp;" years, "&amp;DATEDIF(V1743,A1743,"YM")&amp;" months, "&amp;DATEDIF(V1743,A1743,"MD")&amp;" days")</f>
        <v/>
      </c>
      <c r="X1743" s="264" t="n"/>
      <c r="Y1743" s="264" t="n"/>
      <c r="Z1743" s="264" t="n"/>
      <c r="AA1743" s="264" t="n"/>
      <c r="AB1743" s="264" t="n"/>
      <c r="AC1743" s="264" t="n"/>
      <c r="AD1743" s="264" t="n"/>
      <c r="AE1743" s="581" t="inlineStr">
        <is>
          <t>2:12.6300</t>
        </is>
      </c>
      <c r="AF1743" s="418">
        <f>IF(OR(AE1743="",AE1743="",AE1743=0),"",6.213/(AE1743*24))</f>
        <v/>
      </c>
      <c r="AG1743" s="269" t="n"/>
      <c r="AH1743" s="581" t="inlineStr"/>
      <c r="AI1743" s="418">
        <f>IF(OR(AH1743="",AH1743="",AH1743=0),"",6.213/(AH1743*24))</f>
        <v/>
      </c>
      <c r="AJ1743" s="175">
        <f>IF(AND(ISNUMBER(AB1743),ISNUMBER(AG1743)),AB1743-AG1743,"")</f>
        <v/>
      </c>
      <c r="AK1743" s="264" t="inlineStr">
        <is>
          <t>Accident</t>
        </is>
      </c>
      <c r="AL1743" s="264" t="n">
        <v>133</v>
      </c>
      <c r="AM1743" s="528" t="inlineStr">
        <is>
          <t>::</t>
        </is>
      </c>
      <c r="AN1743" s="671">
        <f>IF(OR(AL1743="",AM1743="",AM1743=0),"",AL1743*6.213/(AM1743*24))</f>
        <v/>
      </c>
      <c r="AO1743" s="477">
        <f>IF(AND(AL1743=AL1741,AM1743&lt;&gt;"",AM1741&lt;&gt;""),AM1743-AM1741,"")</f>
        <v/>
      </c>
      <c r="AP1743" s="264" t="n"/>
      <c r="AQ1743" s="581" t="inlineStr">
        <is>
          <t>#REF!</t>
        </is>
      </c>
      <c r="AR1743" s="439">
        <f>IF(OR(AQ1743="",AQ1743="",AQ1743=0),"",6.213/(AQ1743*24))</f>
        <v/>
      </c>
      <c r="AS1743" s="436">
        <f>IF(OR(NOT(ISNUMBER(C1743)),NOT(ISNUMBER(AB1743))),"",IF(AG1743&lt;&gt;"",AG1743,AB1743)-C1743)</f>
        <v/>
      </c>
      <c r="AT1743" s="270" t="n"/>
      <c r="AU1743" s="271">
        <f>IF($B1743="","",TEXT($A1743,"yyyymmdd")&amp;"_P"&amp;$C1743&amp;"_C"&amp;$F1743&amp;"_"&amp;TRIM(RIGHT(SUBSTITUTE(TRIM(SUBSTITUTE($L1743,CHAR(160)," "))," ",REPT(" ",60)),60))&amp;IF($P1743="","","-"&amp;TRIM(RIGHT(SUBSTITUTE(TRIM(SUBSTITUTE($P1743,CHAR(160)," "))," ",REPT(" ",60)),60)))&amp;IF($T1743="","","-"&amp;TRIM(RIGHT(SUBSTITUTE(TRIM(SUBSTITUTE($T1743,CHAR(160)," "))," ",REPT(" ",60)),60)))&amp;".jpg")</f>
        <v/>
      </c>
    </row>
    <row r="1744" ht="42" customHeight="1">
      <c r="A1744" s="268" t="n">
        <v>33517</v>
      </c>
      <c r="B1744" s="264" t="inlineStr">
        <is>
          <t>Tooheys 1000 6 October, 1991</t>
        </is>
      </c>
      <c r="C1744" s="264" t="inlineStr">
        <is>
          <t>DNF</t>
        </is>
      </c>
      <c r="D1744" s="264" t="n"/>
      <c r="E1744" s="264" t="n"/>
      <c r="F1744" s="264" t="n">
        <v>9</v>
      </c>
      <c r="G1744" s="264" t="inlineStr">
        <is>
          <t>Allan Moffat Enterprises Pty Ltd</t>
        </is>
      </c>
      <c r="H1744" s="264" t="n"/>
      <c r="I1744" s="264" t="n"/>
      <c r="J1744" s="264" t="inlineStr">
        <is>
          <t>Ford Sierra RS500</t>
        </is>
      </c>
      <c r="K1744" s="264" t="inlineStr">
        <is>
          <t>1993 tc L4</t>
        </is>
      </c>
      <c r="L1744" s="264" t="inlineStr">
        <is>
          <t>Gary Brabham</t>
        </is>
      </c>
      <c r="M1744" s="264" t="inlineStr">
        <is>
          <t>GBR</t>
        </is>
      </c>
      <c r="N1744" s="697">
        <f>_xlfn.LET(_xlpm.d,_xlfn.XLOOKUP(L1744,'[1]Birth Dates'!$A:$A,'[1]Birth Dates'!$B:$B,"",0),IF(_xlpm.d=0,"",_xlpm.d))</f>
        <v/>
      </c>
      <c r="O1744" s="264">
        <f>IF(OR(N1744="",A1744="",NOT(ISNUMBER(N1744)),N1744&gt;A1744),"",DATEDIF(N1744,A1744,"Y")&amp;" years, "&amp;DATEDIF(N1744,A1744,"YM")&amp;" months, "&amp;DATEDIF(N1744,A1744,"MD")&amp;" days")</f>
        <v/>
      </c>
      <c r="P1744" s="264" t="inlineStr">
        <is>
          <t>Steve Millen</t>
        </is>
      </c>
      <c r="Q1744" s="264" t="inlineStr">
        <is>
          <t>NZL</t>
        </is>
      </c>
      <c r="R1744" s="697">
        <f>_xlfn.LET(_xlpm.d,_xlfn.XLOOKUP(P1744,'[1]Birth Dates'!$A:$A,'[1]Birth Dates'!$B:$B,"",0),IF(_xlpm.d=0,"",_xlpm.d))</f>
        <v/>
      </c>
      <c r="S1744" s="264">
        <f>IF(OR(R1744="",A1744="",NOT(ISNUMBER(R1744)),R1744&gt;A1744),"",DATEDIF(R1744,A1744,"Y")&amp;" years, "&amp;DATEDIF(R1744,A1744,"YM")&amp;" months, "&amp;DATEDIF(R1744,A1744,"MD")&amp;" days")</f>
        <v/>
      </c>
      <c r="T1744" s="264" t="n"/>
      <c r="U1744" s="264" t="n"/>
      <c r="V1744" s="697">
        <f>_xlfn.LET(_xlpm.d,_xlfn.XLOOKUP(T1744,'[1]Birth Dates'!$A:$A,'[1]Birth Dates'!$B:$B,"",0),IF(_xlpm.d=0,"",_xlpm.d))</f>
        <v/>
      </c>
      <c r="W1744" s="264">
        <f>IF(OR(V1744="",A1744="",NOT(ISNUMBER(V1744)),V1744&gt;A1744),"",DATEDIF(V1744,A1744,"Y")&amp;" years, "&amp;DATEDIF(V1744,A1744,"YM")&amp;" months, "&amp;DATEDIF(V1744,A1744,"MD")&amp;" days")</f>
        <v/>
      </c>
      <c r="X1744" s="264" t="n"/>
      <c r="Y1744" s="264" t="n"/>
      <c r="Z1744" s="264" t="n"/>
      <c r="AA1744" s="264" t="n"/>
      <c r="AB1744" s="264" t="n"/>
      <c r="AC1744" s="264" t="n"/>
      <c r="AD1744" s="264" t="n"/>
      <c r="AE1744" s="581" t="inlineStr">
        <is>
          <t>2:19.1000</t>
        </is>
      </c>
      <c r="AF1744" s="418">
        <f>IF(OR(AE1744="",AE1744="",AE1744=0),"",6.213/(AE1744*24))</f>
        <v/>
      </c>
      <c r="AG1744" s="269" t="n"/>
      <c r="AH1744" s="581" t="inlineStr"/>
      <c r="AI1744" s="418">
        <f>IF(OR(AH1744="",AH1744="",AH1744=0),"",6.213/(AH1744*24))</f>
        <v/>
      </c>
      <c r="AJ1744" s="175">
        <f>IF(AND(ISNUMBER(AB1744),ISNUMBER(AG1744)),AB1744-AG1744,"")</f>
        <v/>
      </c>
      <c r="AK1744" s="264" t="inlineStr">
        <is>
          <t>Turbo</t>
        </is>
      </c>
      <c r="AL1744" s="264" t="n">
        <v>128</v>
      </c>
      <c r="AM1744" s="528" t="inlineStr">
        <is>
          <t>::</t>
        </is>
      </c>
      <c r="AN1744" s="671">
        <f>IF(OR(AL1744="",AM1744="",AM1744=0),"",AL1744*6.213/(AM1744*24))</f>
        <v/>
      </c>
      <c r="AO1744" s="477">
        <f>IF(AND(AL1744=AL1736,AM1744&lt;&gt;"",AM1736&lt;&gt;""),AM1744-AM1736,"")</f>
        <v/>
      </c>
      <c r="AP1744" s="264" t="n"/>
      <c r="AQ1744" s="581" t="inlineStr">
        <is>
          <t>#REF!</t>
        </is>
      </c>
      <c r="AR1744" s="439">
        <f>IF(OR(AQ1744="",AQ1744="",AQ1744=0),"",6.213/(AQ1744*24))</f>
        <v/>
      </c>
      <c r="AS1744" s="436">
        <f>IF(OR(NOT(ISNUMBER(C1744)),NOT(ISNUMBER(AB1744))),"",IF(AG1744&lt;&gt;"",AG1744,AB1744)-C1744)</f>
        <v/>
      </c>
      <c r="AT1744" s="270" t="n"/>
      <c r="AU1744" s="271">
        <f>IF($B1744="","",TEXT($A1744,"yyyymmdd")&amp;"_P"&amp;$C1744&amp;"_C"&amp;$F1744&amp;"_"&amp;TRIM(RIGHT(SUBSTITUTE(TRIM(SUBSTITUTE($L1744,CHAR(160)," "))," ",REPT(" ",60)),60))&amp;IF($P1744="","","-"&amp;TRIM(RIGHT(SUBSTITUTE(TRIM(SUBSTITUTE($P1744,CHAR(160)," "))," ",REPT(" ",60)),60)))&amp;IF($T1744="","","-"&amp;TRIM(RIGHT(SUBSTITUTE(TRIM(SUBSTITUTE($T1744,CHAR(160)," "))," ",REPT(" ",60)),60)))&amp;".jpg")</f>
        <v/>
      </c>
    </row>
    <row r="1745" ht="42" customHeight="1">
      <c r="A1745" s="268" t="n">
        <v>33517</v>
      </c>
      <c r="B1745" s="264" t="inlineStr">
        <is>
          <t>Tooheys 1000 6 October, 1991</t>
        </is>
      </c>
      <c r="C1745" s="264" t="inlineStr">
        <is>
          <t>DNF</t>
        </is>
      </c>
      <c r="D1745" s="264" t="n"/>
      <c r="E1745" s="264" t="n"/>
      <c r="F1745" s="264" t="n">
        <v>17</v>
      </c>
      <c r="G1745" s="264" t="inlineStr">
        <is>
          <t>Shell Racing</t>
        </is>
      </c>
      <c r="H1745" s="264" t="n"/>
      <c r="I1745" s="264" t="n"/>
      <c r="J1745" s="264" t="inlineStr">
        <is>
          <t>Ford Sierra RS500</t>
        </is>
      </c>
      <c r="K1745" s="264" t="inlineStr">
        <is>
          <t>1993 tc L4</t>
        </is>
      </c>
      <c r="L1745" s="264" t="inlineStr">
        <is>
          <t>Dick Johnson</t>
        </is>
      </c>
      <c r="M1745" s="264" t="inlineStr">
        <is>
          <t>AUS</t>
        </is>
      </c>
      <c r="N1745" s="697">
        <f>_xlfn.LET(_xlpm.d,_xlfn.XLOOKUP(L1745,'[1]Birth Dates'!$A:$A,'[1]Birth Dates'!$B:$B,"",0),IF(_xlpm.d=0,"",_xlpm.d))</f>
        <v/>
      </c>
      <c r="O1745" s="264">
        <f>IF(OR(N1745="",A1745="",NOT(ISNUMBER(N1745)),N1745&gt;A1745),"",DATEDIF(N1745,A1745,"Y")&amp;" years, "&amp;DATEDIF(N1745,A1745,"YM")&amp;" months, "&amp;DATEDIF(N1745,A1745,"MD")&amp;" days")</f>
        <v/>
      </c>
      <c r="P1745" s="264" t="inlineStr">
        <is>
          <t>John Bowe</t>
        </is>
      </c>
      <c r="Q1745" s="264" t="inlineStr">
        <is>
          <t>AUS</t>
        </is>
      </c>
      <c r="R1745" s="697">
        <f>_xlfn.LET(_xlpm.d,_xlfn.XLOOKUP(P1745,'[1]Birth Dates'!$A:$A,'[1]Birth Dates'!$B:$B,"",0),IF(_xlpm.d=0,"",_xlpm.d))</f>
        <v/>
      </c>
      <c r="S1745" s="264">
        <f>IF(OR(R1745="",A1745="",NOT(ISNUMBER(R1745)),R1745&gt;A1745),"",DATEDIF(R1745,A1745,"Y")&amp;" years, "&amp;DATEDIF(R1745,A1745,"YM")&amp;" months, "&amp;DATEDIF(R1745,A1745,"MD")&amp;" days")</f>
        <v/>
      </c>
      <c r="T1745" s="264" t="n"/>
      <c r="U1745" s="264" t="n"/>
      <c r="V1745" s="697">
        <f>_xlfn.LET(_xlpm.d,_xlfn.XLOOKUP(T1745,'[1]Birth Dates'!$A:$A,'[1]Birth Dates'!$B:$B,"",0),IF(_xlpm.d=0,"",_xlpm.d))</f>
        <v/>
      </c>
      <c r="W1745" s="264">
        <f>IF(OR(V1745="",A1745="",NOT(ISNUMBER(V1745)),V1745&gt;A1745),"",DATEDIF(V1745,A1745,"Y")&amp;" years, "&amp;DATEDIF(V1745,A1745,"YM")&amp;" months, "&amp;DATEDIF(V1745,A1745,"MD")&amp;" days")</f>
        <v/>
      </c>
      <c r="X1745" s="264" t="n"/>
      <c r="Y1745" s="264" t="n"/>
      <c r="Z1745" s="264" t="n"/>
      <c r="AA1745" s="264" t="n"/>
      <c r="AB1745" s="264" t="n"/>
      <c r="AC1745" s="264" t="n"/>
      <c r="AD1745" s="264" t="n"/>
      <c r="AE1745" s="581" t="inlineStr">
        <is>
          <t>2:12.6300</t>
        </is>
      </c>
      <c r="AF1745" s="418">
        <f>IF(OR(AE1745="",AE1745="",AE1745=0),"",6.213/(AE1745*24))</f>
        <v/>
      </c>
      <c r="AG1745" s="269" t="n"/>
      <c r="AH1745" s="581" t="inlineStr"/>
      <c r="AI1745" s="418">
        <f>IF(OR(AH1745="",AH1745="",AH1745=0),"",6.213/(AH1745*24))</f>
        <v/>
      </c>
      <c r="AJ1745" s="175">
        <f>IF(AND(ISNUMBER(AB1745),ISNUMBER(AG1745)),AB1745-AG1745,"")</f>
        <v/>
      </c>
      <c r="AK1745" s="264" t="inlineStr">
        <is>
          <t>Engine</t>
        </is>
      </c>
      <c r="AL1745" s="264" t="n">
        <v>123</v>
      </c>
      <c r="AM1745" s="528" t="inlineStr">
        <is>
          <t>::</t>
        </is>
      </c>
      <c r="AN1745" s="671">
        <f>IF(OR(AL1745="",AM1745="",AM1745=0),"",AL1745*6.213/(AM1745*24))</f>
        <v/>
      </c>
      <c r="AO1745" s="477">
        <f>IF(AND(AL1745=AL1758,AM1745&lt;&gt;"",AM1758&lt;&gt;""),AM1745-AM1758,"")</f>
        <v/>
      </c>
      <c r="AP1745" s="264" t="n"/>
      <c r="AQ1745" s="581" t="inlineStr">
        <is>
          <t>#REF!</t>
        </is>
      </c>
      <c r="AR1745" s="439">
        <f>IF(OR(AQ1745="",AQ1745="",AQ1745=0),"",6.213/(AQ1745*24))</f>
        <v/>
      </c>
      <c r="AS1745" s="436">
        <f>IF(OR(NOT(ISNUMBER(C1745)),NOT(ISNUMBER(AB1745))),"",IF(AG1745&lt;&gt;"",AG1745,AB1745)-C1745)</f>
        <v/>
      </c>
      <c r="AT1745" s="270" t="n"/>
      <c r="AU1745" s="271">
        <f>IF($B1745="","",TEXT($A1745,"yyyymmdd")&amp;"_P"&amp;$C1745&amp;"_C"&amp;$F1745&amp;"_"&amp;TRIM(RIGHT(SUBSTITUTE(TRIM(SUBSTITUTE($L1745,CHAR(160)," "))," ",REPT(" ",60)),60))&amp;IF($P1745="","","-"&amp;TRIM(RIGHT(SUBSTITUTE(TRIM(SUBSTITUTE($P1745,CHAR(160)," "))," ",REPT(" ",60)),60)))&amp;IF($T1745="","","-"&amp;TRIM(RIGHT(SUBSTITUTE(TRIM(SUBSTITUTE($T1745,CHAR(160)," "))," ",REPT(" ",60)),60)))&amp;".jpg")</f>
        <v/>
      </c>
    </row>
    <row r="1746" ht="42" customHeight="1">
      <c r="A1746" s="268" t="n">
        <v>33517</v>
      </c>
      <c r="B1746" s="264" t="inlineStr">
        <is>
          <t>Tooheys 1000 6 October, 1991</t>
        </is>
      </c>
      <c r="C1746" s="264" t="inlineStr">
        <is>
          <t>DNF</t>
        </is>
      </c>
      <c r="D1746" s="264" t="n"/>
      <c r="E1746" s="264" t="n"/>
      <c r="F1746" s="264" t="n">
        <v>24</v>
      </c>
      <c r="G1746" s="264" t="inlineStr">
        <is>
          <t>Hesonne Engineering P/L</t>
        </is>
      </c>
      <c r="H1746" s="264" t="n"/>
      <c r="I1746" s="264" t="n"/>
      <c r="J1746" s="264" t="inlineStr">
        <is>
          <t>Holden Commodore VL</t>
        </is>
      </c>
      <c r="K1746" s="264" t="inlineStr">
        <is>
          <t>4980 V8</t>
        </is>
      </c>
      <c r="L1746" s="264" t="inlineStr">
        <is>
          <t>Laurie Donaher</t>
        </is>
      </c>
      <c r="M1746" s="264" t="inlineStr">
        <is>
          <t>AUS</t>
        </is>
      </c>
      <c r="N1746" s="697">
        <f>_xlfn.LET(_xlpm.d,_xlfn.XLOOKUP(L1746,'[1]Birth Dates'!$A:$A,'[1]Birth Dates'!$B:$B,"",0),IF(_xlpm.d=0,"",_xlpm.d))</f>
        <v/>
      </c>
      <c r="O1746" s="264">
        <f>IF(OR(N1746="",A1746="",NOT(ISNUMBER(N1746)),N1746&gt;A1746),"",DATEDIF(N1746,A1746,"Y")&amp;" years, "&amp;DATEDIF(N1746,A1746,"YM")&amp;" months, "&amp;DATEDIF(N1746,A1746,"MD")&amp;" days")</f>
        <v/>
      </c>
      <c r="P1746" s="264" t="inlineStr">
        <is>
          <t>Mick Donaher</t>
        </is>
      </c>
      <c r="Q1746" s="264" t="inlineStr">
        <is>
          <t>AUS</t>
        </is>
      </c>
      <c r="R1746" s="697">
        <f>_xlfn.LET(_xlpm.d,_xlfn.XLOOKUP(P1746,'[1]Birth Dates'!$A:$A,'[1]Birth Dates'!$B:$B,"",0),IF(_xlpm.d=0,"",_xlpm.d))</f>
        <v/>
      </c>
      <c r="S1746" s="264">
        <f>IF(OR(R1746="",A1746="",NOT(ISNUMBER(R1746)),R1746&gt;A1746),"",DATEDIF(R1746,A1746,"Y")&amp;" years, "&amp;DATEDIF(R1746,A1746,"YM")&amp;" months, "&amp;DATEDIF(R1746,A1746,"MD")&amp;" days")</f>
        <v/>
      </c>
      <c r="T1746" s="264" t="n"/>
      <c r="U1746" s="264" t="n"/>
      <c r="V1746" s="697">
        <f>_xlfn.LET(_xlpm.d,_xlfn.XLOOKUP(T1746,'[1]Birth Dates'!$A:$A,'[1]Birth Dates'!$B:$B,"",0),IF(_xlpm.d=0,"",_xlpm.d))</f>
        <v/>
      </c>
      <c r="W1746" s="264">
        <f>IF(OR(V1746="",A1746="",NOT(ISNUMBER(V1746)),V1746&gt;A1746),"",DATEDIF(V1746,A1746,"Y")&amp;" years, "&amp;DATEDIF(V1746,A1746,"YM")&amp;" months, "&amp;DATEDIF(V1746,A1746,"MD")&amp;" days")</f>
        <v/>
      </c>
      <c r="X1746" s="264" t="n"/>
      <c r="Y1746" s="264" t="n"/>
      <c r="Z1746" s="264" t="n"/>
      <c r="AA1746" s="264" t="n"/>
      <c r="AB1746" s="264" t="n"/>
      <c r="AC1746" s="264" t="n"/>
      <c r="AD1746" s="264" t="n"/>
      <c r="AE1746" s="581" t="inlineStr">
        <is>
          <t>2:12.6300</t>
        </is>
      </c>
      <c r="AF1746" s="418">
        <f>IF(OR(AE1746="",AE1746="",AE1746=0),"",6.213/(AE1746*24))</f>
        <v/>
      </c>
      <c r="AG1746" s="269" t="n"/>
      <c r="AH1746" s="581" t="inlineStr"/>
      <c r="AI1746" s="418">
        <f>IF(OR(AH1746="",AH1746="",AH1746=0),"",6.213/(AH1746*24))</f>
        <v/>
      </c>
      <c r="AJ1746" s="175">
        <f>IF(AND(ISNUMBER(AB1746),ISNUMBER(AG1746)),AB1746-AG1746,"")</f>
        <v/>
      </c>
      <c r="AK1746" s="264" t="inlineStr">
        <is>
          <t>tailshaft</t>
        </is>
      </c>
      <c r="AL1746" s="264" t="n">
        <v>123</v>
      </c>
      <c r="AM1746" s="528" t="inlineStr">
        <is>
          <t>::</t>
        </is>
      </c>
      <c r="AN1746" s="671">
        <f>IF(OR(AL1746="",AM1746="",AM1746=0),"",AL1746*6.213/(AM1746*24))</f>
        <v/>
      </c>
      <c r="AO1746" s="477">
        <f>IF(AND(AL1746=#REF!,AM1746&lt;&gt;"",#REF!&lt;&gt;""),AM1746-#REF!,"")</f>
        <v/>
      </c>
      <c r="AP1746" s="264" t="n"/>
      <c r="AQ1746" s="581" t="inlineStr">
        <is>
          <t>#REF!</t>
        </is>
      </c>
      <c r="AR1746" s="439">
        <f>IF(OR(AQ1746="",AQ1746="",AQ1746=0),"",6.213/(AQ1746*24))</f>
        <v/>
      </c>
      <c r="AS1746" s="436">
        <f>IF(OR(NOT(ISNUMBER(C1746)),NOT(ISNUMBER(AB1746))),"",IF(AG1746&lt;&gt;"",AG1746,AB1746)-C1746)</f>
        <v/>
      </c>
      <c r="AT1746" s="270" t="n"/>
      <c r="AU1746" s="271">
        <f>IF($B1746="","",TEXT($A1746,"yyyymmdd")&amp;"_P"&amp;$C1746&amp;"_C"&amp;$F1746&amp;"_"&amp;TRIM(RIGHT(SUBSTITUTE(TRIM(SUBSTITUTE($L1746,CHAR(160)," "))," ",REPT(" ",60)),60))&amp;IF($P1746="","","-"&amp;TRIM(RIGHT(SUBSTITUTE(TRIM(SUBSTITUTE($P1746,CHAR(160)," "))," ",REPT(" ",60)),60)))&amp;IF($T1746="","","-"&amp;TRIM(RIGHT(SUBSTITUTE(TRIM(SUBSTITUTE($T1746,CHAR(160)," "))," ",REPT(" ",60)),60)))&amp;".jpg")</f>
        <v/>
      </c>
    </row>
    <row r="1747" ht="42" customHeight="1">
      <c r="A1747" s="268" t="n">
        <v>33517</v>
      </c>
      <c r="B1747" s="264" t="inlineStr">
        <is>
          <t>Tooheys 1000 6 October, 1991</t>
        </is>
      </c>
      <c r="C1747" s="264" t="inlineStr">
        <is>
          <t>DNF</t>
        </is>
      </c>
      <c r="D1747" s="264" t="n"/>
      <c r="E1747" s="264" t="n"/>
      <c r="F1747" s="264" t="n">
        <v>39</v>
      </c>
      <c r="G1747" s="264" t="inlineStr">
        <is>
          <t>Bill O'Brien</t>
        </is>
      </c>
      <c r="H1747" s="264" t="n"/>
      <c r="I1747" s="264" t="n"/>
      <c r="J1747" s="264" t="inlineStr">
        <is>
          <t>Holden Commodore VL</t>
        </is>
      </c>
      <c r="K1747" s="264" t="inlineStr">
        <is>
          <t>4980 V8</t>
        </is>
      </c>
      <c r="L1747" s="264" t="inlineStr">
        <is>
          <t>Bill O'Brien</t>
        </is>
      </c>
      <c r="M1747" s="264" t="inlineStr">
        <is>
          <t>AUS</t>
        </is>
      </c>
      <c r="N1747" s="697">
        <f>_xlfn.LET(_xlpm.d,_xlfn.XLOOKUP(L1747,'[1]Birth Dates'!$A:$A,'[1]Birth Dates'!$B:$B,"",0),IF(_xlpm.d=0,"",_xlpm.d))</f>
        <v/>
      </c>
      <c r="O1747" s="264">
        <f>IF(OR(N1747="",A1747="",NOT(ISNUMBER(N1747)),N1747&gt;A1747),"",DATEDIF(N1747,A1747,"Y")&amp;" years, "&amp;DATEDIF(N1747,A1747,"YM")&amp;" months, "&amp;DATEDIF(N1747,A1747,"MD")&amp;" days")</f>
        <v/>
      </c>
      <c r="P1747" s="264" t="inlineStr">
        <is>
          <t>Brian Callaghan</t>
        </is>
      </c>
      <c r="Q1747" s="264" t="inlineStr">
        <is>
          <t>AUS</t>
        </is>
      </c>
      <c r="R1747" s="697">
        <f>_xlfn.LET(_xlpm.d,_xlfn.XLOOKUP(P1747,'[1]Birth Dates'!$A:$A,'[1]Birth Dates'!$B:$B,"",0),IF(_xlpm.d=0,"",_xlpm.d))</f>
        <v/>
      </c>
      <c r="S1747" s="264">
        <f>IF(OR(R1747="",A1747="",NOT(ISNUMBER(R1747)),R1747&gt;A1747),"",DATEDIF(R1747,A1747,"Y")&amp;" years, "&amp;DATEDIF(R1747,A1747,"YM")&amp;" months, "&amp;DATEDIF(R1747,A1747,"MD")&amp;" days")</f>
        <v/>
      </c>
      <c r="T1747" s="264" t="inlineStr">
        <is>
          <t>Brian Callaghan Jr</t>
        </is>
      </c>
      <c r="U1747" s="264" t="inlineStr">
        <is>
          <t>AUS</t>
        </is>
      </c>
      <c r="V1747" s="697">
        <f>_xlfn.LET(_xlpm.d,_xlfn.XLOOKUP(T1747,'[1]Birth Dates'!$A:$A,'[1]Birth Dates'!$B:$B,"",0),IF(_xlpm.d=0,"",_xlpm.d))</f>
        <v/>
      </c>
      <c r="W1747" s="264">
        <f>IF(OR(V1747="",A1747="",NOT(ISNUMBER(V1747)),V1747&gt;A1747),"",DATEDIF(V1747,A1747,"Y")&amp;" years, "&amp;DATEDIF(V1747,A1747,"YM")&amp;" months, "&amp;DATEDIF(V1747,A1747,"MD")&amp;" days")</f>
        <v/>
      </c>
      <c r="X1747" s="264" t="n"/>
      <c r="Y1747" s="264" t="n"/>
      <c r="Z1747" s="264" t="n"/>
      <c r="AA1747" s="264" t="n"/>
      <c r="AB1747" s="264" t="n"/>
      <c r="AC1747" s="264" t="n"/>
      <c r="AD1747" s="264" t="n"/>
      <c r="AE1747" s="581" t="inlineStr">
        <is>
          <t>2:12.6300</t>
        </is>
      </c>
      <c r="AF1747" s="418">
        <f>IF(OR(AE1747="",AE1747="",AE1747=0),"",6.213/(AE1747*24))</f>
        <v/>
      </c>
      <c r="AG1747" s="269" t="n"/>
      <c r="AH1747" s="581" t="inlineStr"/>
      <c r="AI1747" s="418">
        <f>IF(OR(AH1747="",AH1747="",AH1747=0),"",6.213/(AH1747*24))</f>
        <v/>
      </c>
      <c r="AJ1747" s="175">
        <f>IF(AND(ISNUMBER(AB1747),ISNUMBER(AG1747)),AB1747-AG1747,"")</f>
        <v/>
      </c>
      <c r="AK1747" s="264" t="inlineStr">
        <is>
          <t>Insufficent Laps</t>
        </is>
      </c>
      <c r="AL1747" s="264" t="n">
        <v>116</v>
      </c>
      <c r="AM1747" s="528" t="inlineStr">
        <is>
          <t>::</t>
        </is>
      </c>
      <c r="AN1747" s="671">
        <f>IF(OR(AL1747="",AM1747="",AM1747=0),"",AL1747*6.213/(AM1747*24))</f>
        <v/>
      </c>
      <c r="AO1747" s="477">
        <f>IF(AND(AL1747=AL1756,AM1747&lt;&gt;"",AM1756&lt;&gt;""),AM1747-AM1756,"")</f>
        <v/>
      </c>
      <c r="AP1747" s="264" t="n"/>
      <c r="AQ1747" s="581" t="inlineStr">
        <is>
          <t>#REF!</t>
        </is>
      </c>
      <c r="AR1747" s="439">
        <f>IF(OR(AQ1747="",AQ1747="",AQ1747=0),"",6.213/(AQ1747*24))</f>
        <v/>
      </c>
      <c r="AS1747" s="436">
        <f>IF(OR(NOT(ISNUMBER(C1747)),NOT(ISNUMBER(AB1747))),"",IF(AG1747&lt;&gt;"",AG1747,AB1747)-C1747)</f>
        <v/>
      </c>
      <c r="AT1747" s="270" t="n"/>
      <c r="AU1747" s="271">
        <f>IF($B1747="","",TEXT($A1747,"yyyymmdd")&amp;"_P"&amp;$C1747&amp;"_C"&amp;$F1747&amp;"_"&amp;TRIM(RIGHT(SUBSTITUTE(TRIM(SUBSTITUTE($L1747,CHAR(160)," "))," ",REPT(" ",60)),60))&amp;IF($P1747="","","-"&amp;TRIM(RIGHT(SUBSTITUTE(TRIM(SUBSTITUTE($P1747,CHAR(160)," "))," ",REPT(" ",60)),60)))&amp;IF($T1747="","","-"&amp;TRIM(RIGHT(SUBSTITUTE(TRIM(SUBSTITUTE($T1747,CHAR(160)," "))," ",REPT(" ",60)),60)))&amp;".jpg")</f>
        <v/>
      </c>
    </row>
    <row r="1748" ht="42" customHeight="1">
      <c r="A1748" s="268" t="n">
        <v>33517</v>
      </c>
      <c r="B1748" s="264" t="inlineStr">
        <is>
          <t>Tooheys 1000 6 October, 1991</t>
        </is>
      </c>
      <c r="C1748" s="264" t="inlineStr">
        <is>
          <t>DNF</t>
        </is>
      </c>
      <c r="D1748" s="264" t="n"/>
      <c r="E1748" s="264" t="n"/>
      <c r="F1748" s="264" t="n">
        <v>43</v>
      </c>
      <c r="G1748" s="264" t="inlineStr">
        <is>
          <t>Brian Bolwell</t>
        </is>
      </c>
      <c r="H1748" s="264" t="n"/>
      <c r="I1748" s="264" t="n"/>
      <c r="J1748" s="264" t="inlineStr">
        <is>
          <t>Ford Sierra RS500</t>
        </is>
      </c>
      <c r="K1748" s="264" t="inlineStr">
        <is>
          <t>1993 tc L4</t>
        </is>
      </c>
      <c r="L1748" s="264" t="inlineStr">
        <is>
          <t>Brian Bolwell</t>
        </is>
      </c>
      <c r="M1748" s="264" t="inlineStr">
        <is>
          <t>AUS</t>
        </is>
      </c>
      <c r="N1748" s="697">
        <f>_xlfn.LET(_xlpm.d,_xlfn.XLOOKUP(L1748,'[1]Birth Dates'!$A:$A,'[1]Birth Dates'!$B:$B,"",0),IF(_xlpm.d=0,"",_xlpm.d))</f>
        <v/>
      </c>
      <c r="O1748" s="264">
        <f>IF(OR(N1748="",A1748="",NOT(ISNUMBER(N1748)),N1748&gt;A1748),"",DATEDIF(N1748,A1748,"Y")&amp;" years, "&amp;DATEDIF(N1748,A1748,"YM")&amp;" months, "&amp;DATEDIF(N1748,A1748,"MD")&amp;" days")</f>
        <v/>
      </c>
      <c r="P1748" s="264" t="inlineStr">
        <is>
          <t>Arthur Abrahams</t>
        </is>
      </c>
      <c r="Q1748" s="264" t="inlineStr">
        <is>
          <t>AUS</t>
        </is>
      </c>
      <c r="R1748" s="697">
        <f>_xlfn.LET(_xlpm.d,_xlfn.XLOOKUP(P1748,'[1]Birth Dates'!$A:$A,'[1]Birth Dates'!$B:$B,"",0),IF(_xlpm.d=0,"",_xlpm.d))</f>
        <v/>
      </c>
      <c r="S1748" s="264">
        <f>IF(OR(R1748="",A1748="",NOT(ISNUMBER(R1748)),R1748&gt;A1748),"",DATEDIF(R1748,A1748,"Y")&amp;" years, "&amp;DATEDIF(R1748,A1748,"YM")&amp;" months, "&amp;DATEDIF(R1748,A1748,"MD")&amp;" days")</f>
        <v/>
      </c>
      <c r="T1748" s="264" t="n"/>
      <c r="U1748" s="264" t="n"/>
      <c r="V1748" s="697">
        <f>_xlfn.LET(_xlpm.d,_xlfn.XLOOKUP(T1748,'[1]Birth Dates'!$A:$A,'[1]Birth Dates'!$B:$B,"",0),IF(_xlpm.d=0,"",_xlpm.d))</f>
        <v/>
      </c>
      <c r="W1748" s="264">
        <f>IF(OR(V1748="",A1748="",NOT(ISNUMBER(V1748)),V1748&gt;A1748),"",DATEDIF(V1748,A1748,"Y")&amp;" years, "&amp;DATEDIF(V1748,A1748,"YM")&amp;" months, "&amp;DATEDIF(V1748,A1748,"MD")&amp;" days")</f>
        <v/>
      </c>
      <c r="X1748" s="264" t="n"/>
      <c r="Y1748" s="264" t="n"/>
      <c r="Z1748" s="264" t="n"/>
      <c r="AA1748" s="264" t="n"/>
      <c r="AB1748" s="264" t="n"/>
      <c r="AC1748" s="264" t="n"/>
      <c r="AD1748" s="264" t="n"/>
      <c r="AE1748" s="581" t="inlineStr">
        <is>
          <t>2:12.6300</t>
        </is>
      </c>
      <c r="AF1748" s="418">
        <f>IF(OR(AE1748="",AE1748="",AE1748=0),"",6.213/(AE1748*24))</f>
        <v/>
      </c>
      <c r="AG1748" s="269" t="n"/>
      <c r="AH1748" s="581" t="inlineStr"/>
      <c r="AI1748" s="418">
        <f>IF(OR(AH1748="",AH1748="",AH1748=0),"",6.213/(AH1748*24))</f>
        <v/>
      </c>
      <c r="AJ1748" s="175">
        <f>IF(AND(ISNUMBER(AB1748),ISNUMBER(AG1748)),AB1748-AG1748,"")</f>
        <v/>
      </c>
      <c r="AK1748" s="264" t="inlineStr">
        <is>
          <t>spun off</t>
        </is>
      </c>
      <c r="AL1748" s="264" t="n">
        <v>113</v>
      </c>
      <c r="AM1748" s="528" t="inlineStr">
        <is>
          <t>::</t>
        </is>
      </c>
      <c r="AN1748" s="671">
        <f>IF(OR(AL1748="",AM1748="",AM1748=0),"",AL1748*6.213/(AM1748*24))</f>
        <v/>
      </c>
      <c r="AO1748" s="477">
        <f>IF(AND(AL1748=AL1757,AM1748&lt;&gt;"",AM1757&lt;&gt;""),AM1748-AM1757,"")</f>
        <v/>
      </c>
      <c r="AP1748" s="264" t="n"/>
      <c r="AQ1748" s="581" t="inlineStr">
        <is>
          <t>#REF!</t>
        </is>
      </c>
      <c r="AR1748" s="439">
        <f>IF(OR(AQ1748="",AQ1748="",AQ1748=0),"",6.213/(AQ1748*24))</f>
        <v/>
      </c>
      <c r="AS1748" s="436">
        <f>IF(OR(NOT(ISNUMBER(C1748)),NOT(ISNUMBER(AB1748))),"",IF(AG1748&lt;&gt;"",AG1748,AB1748)-C1748)</f>
        <v/>
      </c>
      <c r="AT1748" s="270" t="n"/>
      <c r="AU1748" s="271">
        <f>IF($B1748="","",TEXT($A1748,"yyyymmdd")&amp;"_P"&amp;$C1748&amp;"_C"&amp;$F1748&amp;"_"&amp;TRIM(RIGHT(SUBSTITUTE(TRIM(SUBSTITUTE($L1748,CHAR(160)," "))," ",REPT(" ",60)),60))&amp;IF($P1748="","","-"&amp;TRIM(RIGHT(SUBSTITUTE(TRIM(SUBSTITUTE($P1748,CHAR(160)," "))," ",REPT(" ",60)),60)))&amp;IF($T1748="","","-"&amp;TRIM(RIGHT(SUBSTITUTE(TRIM(SUBSTITUTE($T1748,CHAR(160)," "))," ",REPT(" ",60)),60)))&amp;".jpg")</f>
        <v/>
      </c>
    </row>
    <row r="1749" ht="42" customHeight="1">
      <c r="A1749" s="268" t="n">
        <v>33517</v>
      </c>
      <c r="B1749" s="264" t="inlineStr">
        <is>
          <t>Tooheys 1000 6 October, 1991</t>
        </is>
      </c>
      <c r="C1749" s="264" t="inlineStr">
        <is>
          <t>DNF</t>
        </is>
      </c>
      <c r="D1749" s="264" t="n"/>
      <c r="E1749" s="264" t="n"/>
      <c r="F1749" s="264" t="n">
        <v>7</v>
      </c>
      <c r="G1749" s="264" t="inlineStr">
        <is>
          <t>Holden Racing Team</t>
        </is>
      </c>
      <c r="H1749" s="264" t="n"/>
      <c r="I1749" s="264" t="n"/>
      <c r="J1749" s="264" t="inlineStr">
        <is>
          <t>Holden Commodore VN</t>
        </is>
      </c>
      <c r="K1749" s="264" t="inlineStr">
        <is>
          <t>4980 V8</t>
        </is>
      </c>
      <c r="L1749" s="294" t="inlineStr">
        <is>
          <t>Bradley Jones</t>
        </is>
      </c>
      <c r="M1749" s="264" t="inlineStr">
        <is>
          <t>AUS</t>
        </is>
      </c>
      <c r="N1749" s="697">
        <f>_xlfn.LET(_xlpm.d,_xlfn.XLOOKUP(L1749,'[1]Birth Dates'!$A:$A,'[1]Birth Dates'!$B:$B,"",0),IF(_xlpm.d=0,"",_xlpm.d))</f>
        <v/>
      </c>
      <c r="O1749" s="264">
        <f>IF(OR(N1749="",A1749="",NOT(ISNUMBER(N1749)),N1749&gt;A1749),"",DATEDIF(N1749,A1749,"Y")&amp;" years, "&amp;DATEDIF(N1749,A1749,"YM")&amp;" months, "&amp;DATEDIF(N1749,A1749,"MD")&amp;" days")</f>
        <v/>
      </c>
      <c r="P1749" s="264" t="inlineStr">
        <is>
          <t>Neil Crompton</t>
        </is>
      </c>
      <c r="Q1749" s="264" t="inlineStr">
        <is>
          <t>AUS</t>
        </is>
      </c>
      <c r="R1749" s="697">
        <f>_xlfn.LET(_xlpm.d,_xlfn.XLOOKUP(P1749,'[1]Birth Dates'!$A:$A,'[1]Birth Dates'!$B:$B,"",0),IF(_xlpm.d=0,"",_xlpm.d))</f>
        <v/>
      </c>
      <c r="S1749" s="264">
        <f>IF(OR(R1749="",A1749="",NOT(ISNUMBER(R1749)),R1749&gt;A1749),"",DATEDIF(R1749,A1749,"Y")&amp;" years, "&amp;DATEDIF(R1749,A1749,"YM")&amp;" months, "&amp;DATEDIF(R1749,A1749,"MD")&amp;" days")</f>
        <v/>
      </c>
      <c r="T1749" s="264" t="n"/>
      <c r="U1749" s="264" t="n"/>
      <c r="V1749" s="697">
        <f>_xlfn.LET(_xlpm.d,_xlfn.XLOOKUP(T1749,'[1]Birth Dates'!$A:$A,'[1]Birth Dates'!$B:$B,"",0),IF(_xlpm.d=0,"",_xlpm.d))</f>
        <v/>
      </c>
      <c r="W1749" s="264">
        <f>IF(OR(V1749="",A1749="",NOT(ISNUMBER(V1749)),V1749&gt;A1749),"",DATEDIF(V1749,A1749,"Y")&amp;" years, "&amp;DATEDIF(V1749,A1749,"YM")&amp;" months, "&amp;DATEDIF(V1749,A1749,"MD")&amp;" days")</f>
        <v/>
      </c>
      <c r="X1749" s="264" t="n"/>
      <c r="Y1749" s="264" t="n"/>
      <c r="Z1749" s="264" t="n"/>
      <c r="AA1749" s="264" t="n"/>
      <c r="AB1749" s="264" t="n"/>
      <c r="AC1749" s="264" t="n"/>
      <c r="AD1749" s="264" t="n"/>
      <c r="AE1749" s="581" t="inlineStr">
        <is>
          <t>2:12.6300</t>
        </is>
      </c>
      <c r="AF1749" s="418">
        <f>IF(OR(AE1749="",AE1749="",AE1749=0),"",6.213/(AE1749*24))</f>
        <v/>
      </c>
      <c r="AG1749" s="269" t="n"/>
      <c r="AH1749" s="581" t="inlineStr"/>
      <c r="AI1749" s="418">
        <f>IF(OR(AH1749="",AH1749="",AH1749=0),"",6.213/(AH1749*24))</f>
        <v/>
      </c>
      <c r="AJ1749" s="175">
        <f>IF(AND(ISNUMBER(AB1749),ISNUMBER(AG1749)),AB1749-AG1749,"")</f>
        <v/>
      </c>
      <c r="AK1749" s="264" t="inlineStr">
        <is>
          <t>Out of Fuel</t>
        </is>
      </c>
      <c r="AL1749" s="264" t="n">
        <v>100</v>
      </c>
      <c r="AM1749" s="528" t="inlineStr">
        <is>
          <t>::</t>
        </is>
      </c>
      <c r="AN1749" s="671">
        <f>IF(OR(AL1749="",AM1749="",AM1749=0),"",AL1749*6.213/(AM1749*24))</f>
        <v/>
      </c>
      <c r="AO1749" s="477">
        <f>IF(AND(AL1749=AL1742,AM1749&lt;&gt;"",AM1742&lt;&gt;""),AM1749-AM1742,"")</f>
        <v/>
      </c>
      <c r="AP1749" s="264" t="n"/>
      <c r="AQ1749" s="581" t="inlineStr">
        <is>
          <t>#REF!</t>
        </is>
      </c>
      <c r="AR1749" s="439">
        <f>IF(OR(AQ1749="",AQ1749="",AQ1749=0),"",6.213/(AQ1749*24))</f>
        <v/>
      </c>
      <c r="AS1749" s="436">
        <f>IF(OR(NOT(ISNUMBER(C1749)),NOT(ISNUMBER(AB1749))),"",IF(AG1749&lt;&gt;"",AG1749,AB1749)-C1749)</f>
        <v/>
      </c>
      <c r="AT1749" s="270" t="n"/>
      <c r="AU1749" s="271">
        <f>IF($B1749="","",TEXT($A1749,"yyyymmdd")&amp;"_P"&amp;$C1749&amp;"_C"&amp;$F1749&amp;"_"&amp;TRIM(RIGHT(SUBSTITUTE(TRIM(SUBSTITUTE($L1749,CHAR(160)," "))," ",REPT(" ",60)),60))&amp;IF($P1749="","","-"&amp;TRIM(RIGHT(SUBSTITUTE(TRIM(SUBSTITUTE($P1749,CHAR(160)," "))," ",REPT(" ",60)),60)))&amp;IF($T1749="","","-"&amp;TRIM(RIGHT(SUBSTITUTE(TRIM(SUBSTITUTE($T1749,CHAR(160)," "))," ",REPT(" ",60)),60)))&amp;".jpg")</f>
        <v/>
      </c>
    </row>
    <row r="1750" ht="42" customHeight="1">
      <c r="A1750" s="268" t="n">
        <v>33517</v>
      </c>
      <c r="B1750" s="264" t="inlineStr">
        <is>
          <t>Tooheys 1000 6 October, 1991</t>
        </is>
      </c>
      <c r="C1750" s="264" t="inlineStr">
        <is>
          <t>DNF</t>
        </is>
      </c>
      <c r="D1750" s="264" t="n"/>
      <c r="E1750" s="264" t="n"/>
      <c r="F1750" s="264" t="n">
        <v>77</v>
      </c>
      <c r="G1750" s="264" t="inlineStr">
        <is>
          <t>Bob Holden Motors</t>
        </is>
      </c>
      <c r="H1750" s="264" t="n"/>
      <c r="I1750" s="264" t="n"/>
      <c r="J1750" s="264" t="inlineStr">
        <is>
          <t>Toyota Corolla</t>
        </is>
      </c>
      <c r="K1750" s="264" t="inlineStr">
        <is>
          <t>1587 L4</t>
        </is>
      </c>
      <c r="L1750" s="264" t="inlineStr">
        <is>
          <t>Geoff Forshaw</t>
        </is>
      </c>
      <c r="M1750" s="264" t="inlineStr">
        <is>
          <t>AUS</t>
        </is>
      </c>
      <c r="N1750" s="697">
        <f>_xlfn.LET(_xlpm.d,_xlfn.XLOOKUP(L1750,'[1]Birth Dates'!$A:$A,'[1]Birth Dates'!$B:$B,"",0),IF(_xlpm.d=0,"",_xlpm.d))</f>
        <v/>
      </c>
      <c r="O1750" s="264">
        <f>IF(OR(N1750="",A1750="",NOT(ISNUMBER(N1750)),N1750&gt;A1750),"",DATEDIF(N1750,A1750,"Y")&amp;" years, "&amp;DATEDIF(N1750,A1750,"YM")&amp;" months, "&amp;DATEDIF(N1750,A1750,"MD")&amp;" days")</f>
        <v/>
      </c>
      <c r="P1750" s="264" t="inlineStr">
        <is>
          <t>Richard Vorst</t>
        </is>
      </c>
      <c r="Q1750" s="264" t="inlineStr">
        <is>
          <t>AUS</t>
        </is>
      </c>
      <c r="R1750" s="697">
        <f>_xlfn.LET(_xlpm.d,_xlfn.XLOOKUP(P1750,'[1]Birth Dates'!$A:$A,'[1]Birth Dates'!$B:$B,"",0),IF(_xlpm.d=0,"",_xlpm.d))</f>
        <v/>
      </c>
      <c r="S1750" s="264">
        <f>IF(OR(R1750="",A1750="",NOT(ISNUMBER(R1750)),R1750&gt;A1750),"",DATEDIF(R1750,A1750,"Y")&amp;" years, "&amp;DATEDIF(R1750,A1750,"YM")&amp;" months, "&amp;DATEDIF(R1750,A1750,"MD")&amp;" days")</f>
        <v/>
      </c>
      <c r="T1750" s="264" t="n"/>
      <c r="U1750" s="264" t="n"/>
      <c r="V1750" s="697">
        <f>_xlfn.LET(_xlpm.d,_xlfn.XLOOKUP(T1750,'[1]Birth Dates'!$A:$A,'[1]Birth Dates'!$B:$B,"",0),IF(_xlpm.d=0,"",_xlpm.d))</f>
        <v/>
      </c>
      <c r="W1750" s="264">
        <f>IF(OR(V1750="",A1750="",NOT(ISNUMBER(V1750)),V1750&gt;A1750),"",DATEDIF(V1750,A1750,"Y")&amp;" years, "&amp;DATEDIF(V1750,A1750,"YM")&amp;" months, "&amp;DATEDIF(V1750,A1750,"MD")&amp;" days")</f>
        <v/>
      </c>
      <c r="X1750" s="264" t="n"/>
      <c r="Y1750" s="264" t="n"/>
      <c r="Z1750" s="264" t="n"/>
      <c r="AA1750" s="264" t="n"/>
      <c r="AB1750" s="264" t="n"/>
      <c r="AC1750" s="264" t="n"/>
      <c r="AD1750" s="264" t="n"/>
      <c r="AE1750" s="581" t="inlineStr">
        <is>
          <t>2:12.6300</t>
        </is>
      </c>
      <c r="AF1750" s="418">
        <f>IF(OR(AE1750="",AE1750="",AE1750=0),"",6.213/(AE1750*24))</f>
        <v/>
      </c>
      <c r="AG1750" s="269" t="n"/>
      <c r="AH1750" s="581" t="inlineStr"/>
      <c r="AI1750" s="418">
        <f>IF(OR(AH1750="",AH1750="",AH1750=0),"",6.213/(AH1750*24))</f>
        <v/>
      </c>
      <c r="AJ1750" s="175">
        <f>IF(AND(ISNUMBER(AB1750),ISNUMBER(AG1750)),AB1750-AG1750,"")</f>
        <v/>
      </c>
      <c r="AK1750" s="264" t="inlineStr">
        <is>
          <t>lost wheel</t>
        </is>
      </c>
      <c r="AL1750" s="264" t="n">
        <v>96</v>
      </c>
      <c r="AM1750" s="528" t="inlineStr">
        <is>
          <t>::</t>
        </is>
      </c>
      <c r="AN1750" s="671">
        <f>IF(OR(AL1750="",AM1750="",AM1750=0),"",AL1750*6.213/(AM1750*24))</f>
        <v/>
      </c>
      <c r="AO1750" s="477">
        <f>IF(AND(AL1750=#REF!,AM1750&lt;&gt;"",#REF!&lt;&gt;""),AM1750-#REF!,"")</f>
        <v/>
      </c>
      <c r="AP1750" s="264" t="n"/>
      <c r="AQ1750" s="581" t="inlineStr">
        <is>
          <t>#REF!</t>
        </is>
      </c>
      <c r="AR1750" s="439">
        <f>IF(OR(AQ1750="",AQ1750="",AQ1750=0),"",6.213/(AQ1750*24))</f>
        <v/>
      </c>
      <c r="AS1750" s="436">
        <f>IF(OR(NOT(ISNUMBER(C1750)),NOT(ISNUMBER(AB1750))),"",IF(AG1750&lt;&gt;"",AG1750,AB1750)-C1750)</f>
        <v/>
      </c>
      <c r="AT1750" s="270" t="n"/>
      <c r="AU1750" s="271">
        <f>IF($B1750="","",TEXT($A1750,"yyyymmdd")&amp;"_P"&amp;$C1750&amp;"_C"&amp;$F1750&amp;"_"&amp;TRIM(RIGHT(SUBSTITUTE(TRIM(SUBSTITUTE($L1750,CHAR(160)," "))," ",REPT(" ",60)),60))&amp;IF($P1750="","","-"&amp;TRIM(RIGHT(SUBSTITUTE(TRIM(SUBSTITUTE($P1750,CHAR(160)," "))," ",REPT(" ",60)),60)))&amp;IF($T1750="","","-"&amp;TRIM(RIGHT(SUBSTITUTE(TRIM(SUBSTITUTE($T1750,CHAR(160)," "))," ",REPT(" ",60)),60)))&amp;".jpg")</f>
        <v/>
      </c>
    </row>
    <row r="1751" ht="42" customHeight="1">
      <c r="A1751" s="268" t="n">
        <v>33517</v>
      </c>
      <c r="B1751" s="264" t="inlineStr">
        <is>
          <t>Tooheys 1000 6 October, 1991</t>
        </is>
      </c>
      <c r="C1751" s="264" t="inlineStr">
        <is>
          <t>DNF</t>
        </is>
      </c>
      <c r="D1751" s="264" t="n"/>
      <c r="E1751" s="264" t="n"/>
      <c r="F1751" s="264" t="n">
        <v>44</v>
      </c>
      <c r="G1751" s="264" t="inlineStr">
        <is>
          <t>Brian Bolwell</t>
        </is>
      </c>
      <c r="H1751" s="264" t="n"/>
      <c r="I1751" s="264" t="n"/>
      <c r="J1751" s="264" t="inlineStr">
        <is>
          <t>Ford Sierra RS500</t>
        </is>
      </c>
      <c r="K1751" s="264" t="inlineStr">
        <is>
          <t>1993 tc L4</t>
        </is>
      </c>
      <c r="L1751" s="264" t="inlineStr">
        <is>
          <t>Glenn McIntyre</t>
        </is>
      </c>
      <c r="M1751" s="264" t="inlineStr">
        <is>
          <t>AUS</t>
        </is>
      </c>
      <c r="N1751" s="697">
        <f>_xlfn.LET(_xlpm.d,_xlfn.XLOOKUP(L1751,'[1]Birth Dates'!$A:$A,'[1]Birth Dates'!$B:$B,"",0),IF(_xlpm.d=0,"",_xlpm.d))</f>
        <v/>
      </c>
      <c r="O1751" s="264">
        <f>IF(OR(N1751="",A1751="",NOT(ISNUMBER(N1751)),N1751&gt;A1751),"",DATEDIF(N1751,A1751,"Y")&amp;" years, "&amp;DATEDIF(N1751,A1751,"YM")&amp;" months, "&amp;DATEDIF(N1751,A1751,"MD")&amp;" days")</f>
        <v/>
      </c>
      <c r="P1751" s="264" t="inlineStr">
        <is>
          <t>Dave Barrow</t>
        </is>
      </c>
      <c r="Q1751" s="264" t="inlineStr">
        <is>
          <t>NZL</t>
        </is>
      </c>
      <c r="R1751" s="697">
        <f>_xlfn.LET(_xlpm.d,_xlfn.XLOOKUP(P1751,'[1]Birth Dates'!$A:$A,'[1]Birth Dates'!$B:$B,"",0),IF(_xlpm.d=0,"",_xlpm.d))</f>
        <v/>
      </c>
      <c r="S1751" s="264">
        <f>IF(OR(R1751="",A1751="",NOT(ISNUMBER(R1751)),R1751&gt;A1751),"",DATEDIF(R1751,A1751,"Y")&amp;" years, "&amp;DATEDIF(R1751,A1751,"YM")&amp;" months, "&amp;DATEDIF(R1751,A1751,"MD")&amp;" days")</f>
        <v/>
      </c>
      <c r="T1751" s="264" t="n"/>
      <c r="U1751" s="264" t="n"/>
      <c r="V1751" s="697">
        <f>_xlfn.LET(_xlpm.d,_xlfn.XLOOKUP(T1751,'[1]Birth Dates'!$A:$A,'[1]Birth Dates'!$B:$B,"",0),IF(_xlpm.d=0,"",_xlpm.d))</f>
        <v/>
      </c>
      <c r="W1751" s="264">
        <f>IF(OR(V1751="",A1751="",NOT(ISNUMBER(V1751)),V1751&gt;A1751),"",DATEDIF(V1751,A1751,"Y")&amp;" years, "&amp;DATEDIF(V1751,A1751,"YM")&amp;" months, "&amp;DATEDIF(V1751,A1751,"MD")&amp;" days")</f>
        <v/>
      </c>
      <c r="X1751" s="264" t="n"/>
      <c r="Y1751" s="264" t="n"/>
      <c r="Z1751" s="264" t="n"/>
      <c r="AA1751" s="264" t="n"/>
      <c r="AB1751" s="264" t="n"/>
      <c r="AC1751" s="264" t="n"/>
      <c r="AD1751" s="264" t="n"/>
      <c r="AE1751" s="581" t="inlineStr">
        <is>
          <t>2:12.6300</t>
        </is>
      </c>
      <c r="AF1751" s="418">
        <f>IF(OR(AE1751="",AE1751="",AE1751=0),"",6.213/(AE1751*24))</f>
        <v/>
      </c>
      <c r="AG1751" s="269" t="n"/>
      <c r="AH1751" s="581" t="inlineStr"/>
      <c r="AI1751" s="418">
        <f>IF(OR(AH1751="",AH1751="",AH1751=0),"",6.213/(AH1751*24))</f>
        <v/>
      </c>
      <c r="AJ1751" s="175">
        <f>IF(AND(ISNUMBER(AB1751),ISNUMBER(AG1751)),AB1751-AG1751,"")</f>
        <v/>
      </c>
      <c r="AK1751" s="264" t="inlineStr">
        <is>
          <t>Accident</t>
        </is>
      </c>
      <c r="AL1751" s="264" t="n">
        <v>93</v>
      </c>
      <c r="AM1751" s="528" t="inlineStr">
        <is>
          <t>::</t>
        </is>
      </c>
      <c r="AN1751" s="671">
        <f>IF(OR(AL1751="",AM1751="",AM1751=0),"",AL1751*6.213/(AM1751*24))</f>
        <v/>
      </c>
      <c r="AO1751" s="477">
        <f>IF(AND(AL1751=AL1748,AM1751&lt;&gt;"",AM1748&lt;&gt;""),AM1751-AM1748,"")</f>
        <v/>
      </c>
      <c r="AP1751" s="264" t="n"/>
      <c r="AQ1751" s="581" t="inlineStr">
        <is>
          <t>#REF!</t>
        </is>
      </c>
      <c r="AR1751" s="439">
        <f>IF(OR(AQ1751="",AQ1751="",AQ1751=0),"",6.213/(AQ1751*24))</f>
        <v/>
      </c>
      <c r="AS1751" s="436">
        <f>IF(OR(NOT(ISNUMBER(C1751)),NOT(ISNUMBER(AB1751))),"",IF(AG1751&lt;&gt;"",AG1751,AB1751)-C1751)</f>
        <v/>
      </c>
      <c r="AT1751" s="270" t="n"/>
      <c r="AU1751" s="271">
        <f>IF($B1751="","",TEXT($A1751,"yyyymmdd")&amp;"_P"&amp;$C1751&amp;"_C"&amp;$F1751&amp;"_"&amp;TRIM(RIGHT(SUBSTITUTE(TRIM(SUBSTITUTE($L1751,CHAR(160)," "))," ",REPT(" ",60)),60))&amp;IF($P1751="","","-"&amp;TRIM(RIGHT(SUBSTITUTE(TRIM(SUBSTITUTE($P1751,CHAR(160)," "))," ",REPT(" ",60)),60)))&amp;IF($T1751="","","-"&amp;TRIM(RIGHT(SUBSTITUTE(TRIM(SUBSTITUTE($T1751,CHAR(160)," "))," ",REPT(" ",60)),60)))&amp;".jpg")</f>
        <v/>
      </c>
    </row>
    <row r="1752" ht="42" customHeight="1">
      <c r="A1752" s="268" t="n">
        <v>33517</v>
      </c>
      <c r="B1752" s="264" t="inlineStr">
        <is>
          <t>Tooheys 1000 6 October, 1991</t>
        </is>
      </c>
      <c r="C1752" s="264" t="inlineStr">
        <is>
          <t>DNF</t>
        </is>
      </c>
      <c r="D1752" s="264" t="n"/>
      <c r="E1752" s="264" t="n"/>
      <c r="F1752" s="264" t="n">
        <v>19</v>
      </c>
      <c r="G1752" s="264" t="inlineStr">
        <is>
          <t>Shell Racing</t>
        </is>
      </c>
      <c r="H1752" s="264" t="n"/>
      <c r="I1752" s="264" t="n"/>
      <c r="J1752" s="264" t="inlineStr">
        <is>
          <t>Ford Sierra RS500</t>
        </is>
      </c>
      <c r="K1752" s="264" t="inlineStr">
        <is>
          <t>1993 tc L4</t>
        </is>
      </c>
      <c r="L1752" s="264" t="inlineStr">
        <is>
          <t>Kyane Scott</t>
        </is>
      </c>
      <c r="M1752" s="264" t="inlineStr">
        <is>
          <t>NZL</t>
        </is>
      </c>
      <c r="N1752" s="697">
        <f>_xlfn.LET(_xlpm.d,_xlfn.XLOOKUP(L1752,'[1]Birth Dates'!$A:$A,'[1]Birth Dates'!$B:$B,"",0),IF(_xlpm.d=0,"",_xlpm.d))</f>
        <v/>
      </c>
      <c r="O1752" s="264">
        <f>IF(OR(N1752="",A1752="",NOT(ISNUMBER(N1752)),N1752&gt;A1752),"",DATEDIF(N1752,A1752,"Y")&amp;" years, "&amp;DATEDIF(N1752,A1752,"YM")&amp;" months, "&amp;DATEDIF(N1752,A1752,"MD")&amp;" days")</f>
        <v/>
      </c>
      <c r="P1752" s="264" t="inlineStr">
        <is>
          <t>Gregg Taylor</t>
        </is>
      </c>
      <c r="Q1752" s="264" t="inlineStr">
        <is>
          <t>NZL</t>
        </is>
      </c>
      <c r="R1752" s="697">
        <f>_xlfn.LET(_xlpm.d,_xlfn.XLOOKUP(P1752,'[1]Birth Dates'!$A:$A,'[1]Birth Dates'!$B:$B,"",0),IF(_xlpm.d=0,"",_xlpm.d))</f>
        <v/>
      </c>
      <c r="S1752" s="264">
        <f>IF(OR(R1752="",A1752="",NOT(ISNUMBER(R1752)),R1752&gt;A1752),"",DATEDIF(R1752,A1752,"Y")&amp;" years, "&amp;DATEDIF(R1752,A1752,"YM")&amp;" months, "&amp;DATEDIF(R1752,A1752,"MD")&amp;" days")</f>
        <v/>
      </c>
      <c r="T1752" s="264" t="n"/>
      <c r="U1752" s="264" t="n"/>
      <c r="V1752" s="697">
        <f>_xlfn.LET(_xlpm.d,_xlfn.XLOOKUP(T1752,'[1]Birth Dates'!$A:$A,'[1]Birth Dates'!$B:$B,"",0),IF(_xlpm.d=0,"",_xlpm.d))</f>
        <v/>
      </c>
      <c r="W1752" s="264">
        <f>IF(OR(V1752="",A1752="",NOT(ISNUMBER(V1752)),V1752&gt;A1752),"",DATEDIF(V1752,A1752,"Y")&amp;" years, "&amp;DATEDIF(V1752,A1752,"YM")&amp;" months, "&amp;DATEDIF(V1752,A1752,"MD")&amp;" days")</f>
        <v/>
      </c>
      <c r="X1752" s="264" t="n"/>
      <c r="Y1752" s="264" t="n"/>
      <c r="Z1752" s="264" t="n"/>
      <c r="AA1752" s="264" t="n"/>
      <c r="AB1752" s="264" t="n"/>
      <c r="AC1752" s="264" t="n"/>
      <c r="AD1752" s="264" t="n"/>
      <c r="AE1752" s="581" t="inlineStr">
        <is>
          <t>2:12.6300</t>
        </is>
      </c>
      <c r="AF1752" s="418">
        <f>IF(OR(AE1752="",AE1752="",AE1752=0),"",6.213/(AE1752*24))</f>
        <v/>
      </c>
      <c r="AG1752" s="269" t="n"/>
      <c r="AH1752" s="581" t="inlineStr"/>
      <c r="AI1752" s="418">
        <f>IF(OR(AH1752="",AH1752="",AH1752=0),"",6.213/(AH1752*24))</f>
        <v/>
      </c>
      <c r="AJ1752" s="175">
        <f>IF(AND(ISNUMBER(AB1752),ISNUMBER(AG1752)),AB1752-AG1752,"")</f>
        <v/>
      </c>
      <c r="AK1752" s="264" t="inlineStr">
        <is>
          <t>tailshaft</t>
        </is>
      </c>
      <c r="AL1752" s="264" t="n">
        <v>90</v>
      </c>
      <c r="AM1752" s="528" t="inlineStr">
        <is>
          <t>::</t>
        </is>
      </c>
      <c r="AN1752" s="671">
        <f>IF(OR(AL1752="",AM1752="",AM1752=0),"",AL1752*6.213/(AM1752*24))</f>
        <v/>
      </c>
      <c r="AO1752" s="477">
        <f>IF(AND(AL1752=AL1738,AM1752&lt;&gt;"",AM1738&lt;&gt;""),AM1752-AM1738,"")</f>
        <v/>
      </c>
      <c r="AP1752" s="264" t="n"/>
      <c r="AQ1752" s="581" t="inlineStr">
        <is>
          <t>#REF!</t>
        </is>
      </c>
      <c r="AR1752" s="439">
        <f>IF(OR(AQ1752="",AQ1752="",AQ1752=0),"",6.213/(AQ1752*24))</f>
        <v/>
      </c>
      <c r="AS1752" s="436">
        <f>IF(OR(NOT(ISNUMBER(C1752)),NOT(ISNUMBER(AB1752))),"",IF(AG1752&lt;&gt;"",AG1752,AB1752)-C1752)</f>
        <v/>
      </c>
      <c r="AT1752" s="270" t="n"/>
      <c r="AU1752" s="271">
        <f>IF($B1752="","",TEXT($A1752,"yyyymmdd")&amp;"_P"&amp;$C1752&amp;"_C"&amp;$F1752&amp;"_"&amp;TRIM(RIGHT(SUBSTITUTE(TRIM(SUBSTITUTE($L1752,CHAR(160)," "))," ",REPT(" ",60)),60))&amp;IF($P1752="","","-"&amp;TRIM(RIGHT(SUBSTITUTE(TRIM(SUBSTITUTE($P1752,CHAR(160)," "))," ",REPT(" ",60)),60)))&amp;IF($T1752="","","-"&amp;TRIM(RIGHT(SUBSTITUTE(TRIM(SUBSTITUTE($T1752,CHAR(160)," "))," ",REPT(" ",60)),60)))&amp;".jpg")</f>
        <v/>
      </c>
    </row>
    <row r="1753" ht="42" customHeight="1">
      <c r="A1753" s="268" t="n">
        <v>33517</v>
      </c>
      <c r="B1753" s="264" t="inlineStr">
        <is>
          <t>Tooheys 1000 6 October, 1991</t>
        </is>
      </c>
      <c r="C1753" s="264" t="inlineStr">
        <is>
          <t>DNF</t>
        </is>
      </c>
      <c r="D1753" s="264" t="n"/>
      <c r="E1753" s="264" t="n"/>
      <c r="F1753" s="264" t="n">
        <v>74</v>
      </c>
      <c r="G1753" s="264" t="inlineStr">
        <is>
          <t>Peter Verheyen</t>
        </is>
      </c>
      <c r="H1753" s="264" t="n"/>
      <c r="I1753" s="264" t="n"/>
      <c r="J1753" s="264" t="inlineStr">
        <is>
          <t>Toyota Corolla</t>
        </is>
      </c>
      <c r="K1753" s="264" t="inlineStr">
        <is>
          <t>1587 L4</t>
        </is>
      </c>
      <c r="L1753" s="264" t="inlineStr">
        <is>
          <t>Peter Verheyen</t>
        </is>
      </c>
      <c r="M1753" s="264" t="inlineStr">
        <is>
          <t>AUS</t>
        </is>
      </c>
      <c r="N1753" s="697">
        <f>_xlfn.LET(_xlpm.d,_xlfn.XLOOKUP(L1753,'[1]Birth Dates'!$A:$A,'[1]Birth Dates'!$B:$B,"",0),IF(_xlpm.d=0,"",_xlpm.d))</f>
        <v/>
      </c>
      <c r="O1753" s="264">
        <f>IF(OR(N1753="",A1753="",NOT(ISNUMBER(N1753)),N1753&gt;A1753),"",DATEDIF(N1753,A1753,"Y")&amp;" years, "&amp;DATEDIF(N1753,A1753,"YM")&amp;" months, "&amp;DATEDIF(N1753,A1753,"MD")&amp;" days")</f>
        <v/>
      </c>
      <c r="P1753" s="264" t="inlineStr">
        <is>
          <t>John Vernon</t>
        </is>
      </c>
      <c r="Q1753" s="264" t="inlineStr">
        <is>
          <t>AUS</t>
        </is>
      </c>
      <c r="R1753" s="697">
        <f>_xlfn.LET(_xlpm.d,_xlfn.XLOOKUP(P1753,'[1]Birth Dates'!$A:$A,'[1]Birth Dates'!$B:$B,"",0),IF(_xlpm.d=0,"",_xlpm.d))</f>
        <v/>
      </c>
      <c r="S1753" s="264">
        <f>IF(OR(R1753="",A1753="",NOT(ISNUMBER(R1753)),R1753&gt;A1753),"",DATEDIF(R1753,A1753,"Y")&amp;" years, "&amp;DATEDIF(R1753,A1753,"YM")&amp;" months, "&amp;DATEDIF(R1753,A1753,"MD")&amp;" days")</f>
        <v/>
      </c>
      <c r="T1753" s="264" t="n"/>
      <c r="U1753" s="264" t="n"/>
      <c r="V1753" s="697">
        <f>_xlfn.LET(_xlpm.d,_xlfn.XLOOKUP(T1753,'[1]Birth Dates'!$A:$A,'[1]Birth Dates'!$B:$B,"",0),IF(_xlpm.d=0,"",_xlpm.d))</f>
        <v/>
      </c>
      <c r="W1753" s="264">
        <f>IF(OR(V1753="",A1753="",NOT(ISNUMBER(V1753)),V1753&gt;A1753),"",DATEDIF(V1753,A1753,"Y")&amp;" years, "&amp;DATEDIF(V1753,A1753,"YM")&amp;" months, "&amp;DATEDIF(V1753,A1753,"MD")&amp;" days")</f>
        <v/>
      </c>
      <c r="X1753" s="264" t="n"/>
      <c r="Y1753" s="264" t="n"/>
      <c r="Z1753" s="264" t="n"/>
      <c r="AA1753" s="264" t="n"/>
      <c r="AB1753" s="264" t="n"/>
      <c r="AC1753" s="264" t="n"/>
      <c r="AD1753" s="264" t="n"/>
      <c r="AE1753" s="581" t="inlineStr">
        <is>
          <t>2:12.6300</t>
        </is>
      </c>
      <c r="AF1753" s="418">
        <f>IF(OR(AE1753="",AE1753="",AE1753=0),"",6.213/(AE1753*24))</f>
        <v/>
      </c>
      <c r="AG1753" s="269" t="n"/>
      <c r="AH1753" s="581" t="inlineStr"/>
      <c r="AI1753" s="418">
        <f>IF(OR(AH1753="",AH1753="",AH1753=0),"",6.213/(AH1753*24))</f>
        <v/>
      </c>
      <c r="AJ1753" s="175">
        <f>IF(AND(ISNUMBER(AB1753),ISNUMBER(AG1753)),AB1753-AG1753,"")</f>
        <v/>
      </c>
      <c r="AK1753" s="264" t="inlineStr">
        <is>
          <t>Fuel Pump</t>
        </is>
      </c>
      <c r="AL1753" s="264" t="n">
        <v>86</v>
      </c>
      <c r="AM1753" s="528" t="inlineStr">
        <is>
          <t>::</t>
        </is>
      </c>
      <c r="AN1753" s="671">
        <f>IF(OR(AL1753="",AM1753="",AM1753=0),"",AL1753*6.213/(AM1753*24))</f>
        <v/>
      </c>
      <c r="AO1753" s="477">
        <f>IF(AND(AL1753=AL1761,AM1753&lt;&gt;"",AM1761&lt;&gt;""),AM1753-AM1761,"")</f>
        <v/>
      </c>
      <c r="AP1753" s="264" t="n"/>
      <c r="AQ1753" s="581" t="inlineStr">
        <is>
          <t>#REF!</t>
        </is>
      </c>
      <c r="AR1753" s="439">
        <f>IF(OR(AQ1753="",AQ1753="",AQ1753=0),"",6.213/(AQ1753*24))</f>
        <v/>
      </c>
      <c r="AS1753" s="436">
        <f>IF(OR(NOT(ISNUMBER(C1753)),NOT(ISNUMBER(AB1753))),"",IF(AG1753&lt;&gt;"",AG1753,AB1753)-C1753)</f>
        <v/>
      </c>
      <c r="AT1753" s="270" t="n"/>
      <c r="AU1753" s="271">
        <f>IF($B1753="","",TEXT($A1753,"yyyymmdd")&amp;"_P"&amp;$C1753&amp;"_C"&amp;$F1753&amp;"_"&amp;TRIM(RIGHT(SUBSTITUTE(TRIM(SUBSTITUTE($L1753,CHAR(160)," "))," ",REPT(" ",60)),60))&amp;IF($P1753="","","-"&amp;TRIM(RIGHT(SUBSTITUTE(TRIM(SUBSTITUTE($P1753,CHAR(160)," "))," ",REPT(" ",60)),60)))&amp;IF($T1753="","","-"&amp;TRIM(RIGHT(SUBSTITUTE(TRIM(SUBSTITUTE($T1753,CHAR(160)," "))," ",REPT(" ",60)),60)))&amp;".jpg")</f>
        <v/>
      </c>
    </row>
    <row r="1754" ht="42" customHeight="1">
      <c r="A1754" s="268" t="n">
        <v>33517</v>
      </c>
      <c r="B1754" s="264" t="inlineStr">
        <is>
          <t>Tooheys 1000 6 October, 1991</t>
        </is>
      </c>
      <c r="C1754" s="264" t="inlineStr">
        <is>
          <t>DNF</t>
        </is>
      </c>
      <c r="D1754" s="264" t="n"/>
      <c r="E1754" s="264" t="n"/>
      <c r="F1754" s="264" t="n">
        <v>70</v>
      </c>
      <c r="G1754" s="264" t="inlineStr">
        <is>
          <t>Mercantile Mutual Toyota Dealer</t>
        </is>
      </c>
      <c r="H1754" s="264" t="n"/>
      <c r="I1754" s="264" t="n"/>
      <c r="J1754" s="264" t="inlineStr">
        <is>
          <t>Toyota Corolla</t>
        </is>
      </c>
      <c r="K1754" s="264" t="inlineStr">
        <is>
          <t>1587 L4</t>
        </is>
      </c>
      <c r="L1754" s="264" t="inlineStr">
        <is>
          <t>Neal Bates</t>
        </is>
      </c>
      <c r="M1754" s="264" t="inlineStr">
        <is>
          <t>AUS</t>
        </is>
      </c>
      <c r="N1754" s="697">
        <f>_xlfn.LET(_xlpm.d,_xlfn.XLOOKUP(L1754,'[1]Birth Dates'!$A:$A,'[1]Birth Dates'!$B:$B,"",0),IF(_xlpm.d=0,"",_xlpm.d))</f>
        <v/>
      </c>
      <c r="O1754" s="264">
        <f>IF(OR(N1754="",A1754="",NOT(ISNUMBER(N1754)),N1754&gt;A1754),"",DATEDIF(N1754,A1754,"Y")&amp;" years, "&amp;DATEDIF(N1754,A1754,"YM")&amp;" months, "&amp;DATEDIF(N1754,A1754,"MD")&amp;" days")</f>
        <v/>
      </c>
      <c r="P1754" s="264" t="inlineStr">
        <is>
          <t>Rick Bates</t>
        </is>
      </c>
      <c r="Q1754" s="264" t="inlineStr">
        <is>
          <t>AUS</t>
        </is>
      </c>
      <c r="R1754" s="697">
        <f>_xlfn.LET(_xlpm.d,_xlfn.XLOOKUP(P1754,'[1]Birth Dates'!$A:$A,'[1]Birth Dates'!$B:$B,"",0),IF(_xlpm.d=0,"",_xlpm.d))</f>
        <v/>
      </c>
      <c r="S1754" s="264">
        <f>IF(OR(R1754="",A1754="",NOT(ISNUMBER(R1754)),R1754&gt;A1754),"",DATEDIF(R1754,A1754,"Y")&amp;" years, "&amp;DATEDIF(R1754,A1754,"YM")&amp;" months, "&amp;DATEDIF(R1754,A1754,"MD")&amp;" days")</f>
        <v/>
      </c>
      <c r="T1754" s="264" t="n"/>
      <c r="U1754" s="264" t="n"/>
      <c r="V1754" s="697">
        <f>_xlfn.LET(_xlpm.d,_xlfn.XLOOKUP(T1754,'[1]Birth Dates'!$A:$A,'[1]Birth Dates'!$B:$B,"",0),IF(_xlpm.d=0,"",_xlpm.d))</f>
        <v/>
      </c>
      <c r="W1754" s="264">
        <f>IF(OR(V1754="",A1754="",NOT(ISNUMBER(V1754)),V1754&gt;A1754),"",DATEDIF(V1754,A1754,"Y")&amp;" years, "&amp;DATEDIF(V1754,A1754,"YM")&amp;" months, "&amp;DATEDIF(V1754,A1754,"MD")&amp;" days")</f>
        <v/>
      </c>
      <c r="X1754" s="264" t="n"/>
      <c r="Y1754" s="264" t="n"/>
      <c r="Z1754" s="264" t="n"/>
      <c r="AA1754" s="264" t="n"/>
      <c r="AB1754" s="264" t="n"/>
      <c r="AC1754" s="264" t="n"/>
      <c r="AD1754" s="264" t="n"/>
      <c r="AE1754" s="581" t="inlineStr">
        <is>
          <t>2:12.6300</t>
        </is>
      </c>
      <c r="AF1754" s="418">
        <f>IF(OR(AE1754="",AE1754="",AE1754=0),"",6.213/(AE1754*24))</f>
        <v/>
      </c>
      <c r="AG1754" s="269" t="n"/>
      <c r="AH1754" s="581" t="inlineStr"/>
      <c r="AI1754" s="418">
        <f>IF(OR(AH1754="",AH1754="",AH1754=0),"",6.213/(AH1754*24))</f>
        <v/>
      </c>
      <c r="AJ1754" s="175">
        <f>IF(AND(ISNUMBER(AB1754),ISNUMBER(AG1754)),AB1754-AG1754,"")</f>
        <v/>
      </c>
      <c r="AK1754" s="264" t="inlineStr">
        <is>
          <t>Engine</t>
        </is>
      </c>
      <c r="AL1754" s="264" t="n">
        <v>76</v>
      </c>
      <c r="AM1754" s="528" t="inlineStr">
        <is>
          <t>::</t>
        </is>
      </c>
      <c r="AN1754" s="671">
        <f>IF(OR(AL1754="",AM1754="",AM1754=0),"",AL1754*6.213/(AM1754*24))</f>
        <v/>
      </c>
      <c r="AO1754" s="477">
        <f>IF(AND(AL1754=#REF!,AM1754&lt;&gt;"",#REF!&lt;&gt;""),AM1754-#REF!,"")</f>
        <v/>
      </c>
      <c r="AP1754" s="264" t="n"/>
      <c r="AQ1754" s="581" t="inlineStr">
        <is>
          <t>#REF!</t>
        </is>
      </c>
      <c r="AR1754" s="439">
        <f>IF(OR(AQ1754="",AQ1754="",AQ1754=0),"",6.213/(AQ1754*24))</f>
        <v/>
      </c>
      <c r="AS1754" s="436">
        <f>IF(OR(NOT(ISNUMBER(C1754)),NOT(ISNUMBER(AB1754))),"",IF(AG1754&lt;&gt;"",AG1754,AB1754)-C1754)</f>
        <v/>
      </c>
      <c r="AT1754" s="270" t="n"/>
      <c r="AU1754" s="271">
        <f>IF($B1754="","",TEXT($A1754,"yyyymmdd")&amp;"_P"&amp;$C1754&amp;"_C"&amp;$F1754&amp;"_"&amp;TRIM(RIGHT(SUBSTITUTE(TRIM(SUBSTITUTE($L1754,CHAR(160)," "))," ",REPT(" ",60)),60))&amp;IF($P1754="","","-"&amp;TRIM(RIGHT(SUBSTITUTE(TRIM(SUBSTITUTE($P1754,CHAR(160)," "))," ",REPT(" ",60)),60)))&amp;IF($T1754="","","-"&amp;TRIM(RIGHT(SUBSTITUTE(TRIM(SUBSTITUTE($T1754,CHAR(160)," "))," ",REPT(" ",60)),60)))&amp;".jpg")</f>
        <v/>
      </c>
    </row>
    <row r="1755" ht="42" customHeight="1">
      <c r="A1755" s="268" t="n">
        <v>33517</v>
      </c>
      <c r="B1755" s="264" t="inlineStr">
        <is>
          <t>Tooheys 1000 6 October, 1991</t>
        </is>
      </c>
      <c r="C1755" s="264" t="inlineStr">
        <is>
          <t>DNF</t>
        </is>
      </c>
      <c r="D1755" s="264" t="n"/>
      <c r="E1755" s="264" t="n"/>
      <c r="F1755" s="264" t="n">
        <v>11</v>
      </c>
      <c r="G1755" s="264" t="inlineStr">
        <is>
          <t>Mobil 1Racing Team</t>
        </is>
      </c>
      <c r="H1755" s="264" t="n"/>
      <c r="I1755" s="264" t="n"/>
      <c r="J1755" s="264" t="inlineStr">
        <is>
          <t>Holden Commodore VN</t>
        </is>
      </c>
      <c r="K1755" s="264" t="inlineStr">
        <is>
          <t>4980 V8</t>
        </is>
      </c>
      <c r="L1755" s="264" t="inlineStr">
        <is>
          <t>Larry Perkins</t>
        </is>
      </c>
      <c r="M1755" s="264" t="inlineStr">
        <is>
          <t>AUS</t>
        </is>
      </c>
      <c r="N1755" s="697">
        <f>_xlfn.LET(_xlpm.d,_xlfn.XLOOKUP(L1755,'[1]Birth Dates'!$A:$A,'[1]Birth Dates'!$B:$B,"",0),IF(_xlpm.d=0,"",_xlpm.d))</f>
        <v/>
      </c>
      <c r="O1755" s="264">
        <f>IF(OR(N1755="",A1755="",NOT(ISNUMBER(N1755)),N1755&gt;A1755),"",DATEDIF(N1755,A1755,"Y")&amp;" years, "&amp;DATEDIF(N1755,A1755,"YM")&amp;" months, "&amp;DATEDIF(N1755,A1755,"MD")&amp;" days")</f>
        <v/>
      </c>
      <c r="P1755" s="264" t="inlineStr">
        <is>
          <t>Tomas Mezera</t>
        </is>
      </c>
      <c r="Q1755" s="264" t="inlineStr">
        <is>
          <t>CZE</t>
        </is>
      </c>
      <c r="R1755" s="697">
        <f>_xlfn.LET(_xlpm.d,_xlfn.XLOOKUP(P1755,'[1]Birth Dates'!$A:$A,'[1]Birth Dates'!$B:$B,"",0),IF(_xlpm.d=0,"",_xlpm.d))</f>
        <v/>
      </c>
      <c r="S1755" s="264">
        <f>IF(OR(R1755="",A1755="",NOT(ISNUMBER(R1755)),R1755&gt;A1755),"",DATEDIF(R1755,A1755,"Y")&amp;" years, "&amp;DATEDIF(R1755,A1755,"YM")&amp;" months, "&amp;DATEDIF(R1755,A1755,"MD")&amp;" days")</f>
        <v/>
      </c>
      <c r="T1755" s="264" t="n"/>
      <c r="U1755" s="264" t="n"/>
      <c r="V1755" s="697">
        <f>_xlfn.LET(_xlpm.d,_xlfn.XLOOKUP(T1755,'[1]Birth Dates'!$A:$A,'[1]Birth Dates'!$B:$B,"",0),IF(_xlpm.d=0,"",_xlpm.d))</f>
        <v/>
      </c>
      <c r="W1755" s="264">
        <f>IF(OR(V1755="",A1755="",NOT(ISNUMBER(V1755)),V1755&gt;A1755),"",DATEDIF(V1755,A1755,"Y")&amp;" years, "&amp;DATEDIF(V1755,A1755,"YM")&amp;" months, "&amp;DATEDIF(V1755,A1755,"MD")&amp;" days")</f>
        <v/>
      </c>
      <c r="X1755" s="264" t="n"/>
      <c r="Y1755" s="264" t="n"/>
      <c r="Z1755" s="264" t="n"/>
      <c r="AA1755" s="264" t="n"/>
      <c r="AB1755" s="264" t="n"/>
      <c r="AC1755" s="264" t="n"/>
      <c r="AD1755" s="264" t="n"/>
      <c r="AE1755" s="581" t="inlineStr">
        <is>
          <t>2:12.6300</t>
        </is>
      </c>
      <c r="AF1755" s="418">
        <f>IF(OR(AE1755="",AE1755="",AE1755=0),"",6.213/(AE1755*24))</f>
        <v/>
      </c>
      <c r="AG1755" s="269" t="n"/>
      <c r="AH1755" s="581" t="inlineStr"/>
      <c r="AI1755" s="418">
        <f>IF(OR(AH1755="",AH1755="",AH1755=0),"",6.213/(AH1755*24))</f>
        <v/>
      </c>
      <c r="AJ1755" s="175">
        <f>IF(AND(ISNUMBER(AB1755),ISNUMBER(AG1755)),AB1755-AG1755,"")</f>
        <v/>
      </c>
      <c r="AK1755" s="264" t="inlineStr">
        <is>
          <t>Engine</t>
        </is>
      </c>
      <c r="AL1755" s="264" t="n">
        <v>65</v>
      </c>
      <c r="AM1755" s="528" t="inlineStr">
        <is>
          <t>::</t>
        </is>
      </c>
      <c r="AN1755" s="671">
        <f>IF(OR(AL1755="",AM1755="",AM1755=0),"",AL1755*6.213/(AM1755*24))</f>
        <v/>
      </c>
      <c r="AO1755" s="477">
        <f>IF(AND(AL1755=AL1737,AM1755&lt;&gt;"",AM1737&lt;&gt;""),AM1755-AM1737,"")</f>
        <v/>
      </c>
      <c r="AP1755" s="264" t="n"/>
      <c r="AQ1755" s="581" t="inlineStr">
        <is>
          <t>#REF!</t>
        </is>
      </c>
      <c r="AR1755" s="439">
        <f>IF(OR(AQ1755="",AQ1755="",AQ1755=0),"",6.213/(AQ1755*24))</f>
        <v/>
      </c>
      <c r="AS1755" s="436">
        <f>IF(OR(NOT(ISNUMBER(C1755)),NOT(ISNUMBER(AB1755))),"",IF(AG1755&lt;&gt;"",AG1755,AB1755)-C1755)</f>
        <v/>
      </c>
      <c r="AT1755" s="270" t="n"/>
      <c r="AU1755" s="271">
        <f>IF($B1755="","",TEXT($A1755,"yyyymmdd")&amp;"_P"&amp;$C1755&amp;"_C"&amp;$F1755&amp;"_"&amp;TRIM(RIGHT(SUBSTITUTE(TRIM(SUBSTITUTE($L1755,CHAR(160)," "))," ",REPT(" ",60)),60))&amp;IF($P1755="","","-"&amp;TRIM(RIGHT(SUBSTITUTE(TRIM(SUBSTITUTE($P1755,CHAR(160)," "))," ",REPT(" ",60)),60)))&amp;IF($T1755="","","-"&amp;TRIM(RIGHT(SUBSTITUTE(TRIM(SUBSTITUTE($T1755,CHAR(160)," "))," ",REPT(" ",60)),60)))&amp;".jpg")</f>
        <v/>
      </c>
    </row>
    <row r="1756" ht="42" customHeight="1">
      <c r="A1756" s="268" t="n">
        <v>33517</v>
      </c>
      <c r="B1756" s="264" t="inlineStr">
        <is>
          <t>Tooheys 1000 6 October, 1991</t>
        </is>
      </c>
      <c r="C1756" s="264" t="inlineStr">
        <is>
          <t>DNF</t>
        </is>
      </c>
      <c r="D1756" s="264" t="n"/>
      <c r="E1756" s="264" t="n"/>
      <c r="F1756" s="264" t="n">
        <v>35</v>
      </c>
      <c r="G1756" s="264" t="inlineStr">
        <is>
          <t>Glenn Seton P/L</t>
        </is>
      </c>
      <c r="H1756" s="264" t="n"/>
      <c r="I1756" s="264" t="n"/>
      <c r="J1756" s="264" t="inlineStr">
        <is>
          <t>Ford Sierra RS500</t>
        </is>
      </c>
      <c r="K1756" s="264" t="inlineStr">
        <is>
          <t>1993 tc L4</t>
        </is>
      </c>
      <c r="L1756" s="264" t="inlineStr">
        <is>
          <t>David Parsons</t>
        </is>
      </c>
      <c r="M1756" s="264" t="inlineStr">
        <is>
          <t>AUS</t>
        </is>
      </c>
      <c r="N1756" s="697">
        <f>_xlfn.LET(_xlpm.d,_xlfn.XLOOKUP(L1756,'[1]Birth Dates'!$A:$A,'[1]Birth Dates'!$B:$B,"",0),IF(_xlpm.d=0,"",_xlpm.d))</f>
        <v/>
      </c>
      <c r="O1756" s="264">
        <f>IF(OR(N1756="",A1756="",NOT(ISNUMBER(N1756)),N1756&gt;A1756),"",DATEDIF(N1756,A1756,"Y")&amp;" years, "&amp;DATEDIF(N1756,A1756,"YM")&amp;" months, "&amp;DATEDIF(N1756,A1756,"MD")&amp;" days")</f>
        <v/>
      </c>
      <c r="P1756" s="264" t="inlineStr">
        <is>
          <t>Wayne Park</t>
        </is>
      </c>
      <c r="Q1756" s="264" t="inlineStr">
        <is>
          <t>AUS</t>
        </is>
      </c>
      <c r="R1756" s="697">
        <f>_xlfn.LET(_xlpm.d,_xlfn.XLOOKUP(P1756,'[1]Birth Dates'!$A:$A,'[1]Birth Dates'!$B:$B,"",0),IF(_xlpm.d=0,"",_xlpm.d))</f>
        <v/>
      </c>
      <c r="S1756" s="264">
        <f>IF(OR(R1756="",A1756="",NOT(ISNUMBER(R1756)),R1756&gt;A1756),"",DATEDIF(R1756,A1756,"Y")&amp;" years, "&amp;DATEDIF(R1756,A1756,"YM")&amp;" months, "&amp;DATEDIF(R1756,A1756,"MD")&amp;" days")</f>
        <v/>
      </c>
      <c r="T1756" s="264" t="n"/>
      <c r="U1756" s="264" t="n"/>
      <c r="V1756" s="697">
        <f>_xlfn.LET(_xlpm.d,_xlfn.XLOOKUP(T1756,'[1]Birth Dates'!$A:$A,'[1]Birth Dates'!$B:$B,"",0),IF(_xlpm.d=0,"",_xlpm.d))</f>
        <v/>
      </c>
      <c r="W1756" s="264">
        <f>IF(OR(V1756="",A1756="",NOT(ISNUMBER(V1756)),V1756&gt;A1756),"",DATEDIF(V1756,A1756,"Y")&amp;" years, "&amp;DATEDIF(V1756,A1756,"YM")&amp;" months, "&amp;DATEDIF(V1756,A1756,"MD")&amp;" days")</f>
        <v/>
      </c>
      <c r="X1756" s="264" t="n"/>
      <c r="Y1756" s="264" t="n"/>
      <c r="Z1756" s="264" t="n"/>
      <c r="AA1756" s="264" t="n"/>
      <c r="AB1756" s="264" t="n"/>
      <c r="AC1756" s="264" t="n"/>
      <c r="AD1756" s="264" t="n"/>
      <c r="AE1756" s="581" t="inlineStr">
        <is>
          <t>2:12.6300</t>
        </is>
      </c>
      <c r="AF1756" s="418">
        <f>IF(OR(AE1756="",AE1756="",AE1756=0),"",6.213/(AE1756*24))</f>
        <v/>
      </c>
      <c r="AG1756" s="269" t="n"/>
      <c r="AH1756" s="581" t="inlineStr"/>
      <c r="AI1756" s="418">
        <f>IF(OR(AH1756="",AH1756="",AH1756=0),"",6.213/(AH1756*24))</f>
        <v/>
      </c>
      <c r="AJ1756" s="175">
        <f>IF(AND(ISNUMBER(AB1756),ISNUMBER(AG1756)),AB1756-AG1756,"")</f>
        <v/>
      </c>
      <c r="AK1756" s="264" t="inlineStr">
        <is>
          <t>Drivetrain</t>
        </is>
      </c>
      <c r="AL1756" s="264" t="n">
        <v>60</v>
      </c>
      <c r="AM1756" s="528" t="inlineStr">
        <is>
          <t>::</t>
        </is>
      </c>
      <c r="AN1756" s="671">
        <f>IF(OR(AL1756="",AM1756="",AM1756=0),"",AL1756*6.213/(AM1756*24))</f>
        <v/>
      </c>
      <c r="AO1756" s="477">
        <f>IF(AND(AL1756=AL1759,AM1756&lt;&gt;"",AM1759&lt;&gt;""),AM1756-AM1759,"")</f>
        <v/>
      </c>
      <c r="AP1756" s="264" t="n"/>
      <c r="AQ1756" s="581" t="inlineStr">
        <is>
          <t>#REF!</t>
        </is>
      </c>
      <c r="AR1756" s="439">
        <f>IF(OR(AQ1756="",AQ1756="",AQ1756=0),"",6.213/(AQ1756*24))</f>
        <v/>
      </c>
      <c r="AS1756" s="436">
        <f>IF(OR(NOT(ISNUMBER(C1756)),NOT(ISNUMBER(AB1756))),"",IF(AG1756&lt;&gt;"",AG1756,AB1756)-C1756)</f>
        <v/>
      </c>
      <c r="AT1756" s="270" t="n"/>
      <c r="AU1756" s="271">
        <f>IF($B1756="","",TEXT($A1756,"yyyymmdd")&amp;"_P"&amp;$C1756&amp;"_C"&amp;$F1756&amp;"_"&amp;TRIM(RIGHT(SUBSTITUTE(TRIM(SUBSTITUTE($L1756,CHAR(160)," "))," ",REPT(" ",60)),60))&amp;IF($P1756="","","-"&amp;TRIM(RIGHT(SUBSTITUTE(TRIM(SUBSTITUTE($P1756,CHAR(160)," "))," ",REPT(" ",60)),60)))&amp;IF($T1756="","","-"&amp;TRIM(RIGHT(SUBSTITUTE(TRIM(SUBSTITUTE($T1756,CHAR(160)," "))," ",REPT(" ",60)),60)))&amp;".jpg")</f>
        <v/>
      </c>
    </row>
    <row r="1757" ht="42" customHeight="1">
      <c r="A1757" s="268" t="n">
        <v>33517</v>
      </c>
      <c r="B1757" s="264" t="inlineStr">
        <is>
          <t>Tooheys 1000 6 October, 1991</t>
        </is>
      </c>
      <c r="C1757" s="264" t="inlineStr">
        <is>
          <t>DNF</t>
        </is>
      </c>
      <c r="D1757" s="264" t="n"/>
      <c r="E1757" s="264" t="n"/>
      <c r="F1757" s="264" t="n">
        <v>41</v>
      </c>
      <c r="G1757" s="264" t="inlineStr">
        <is>
          <t>Garry Willmington</t>
        </is>
      </c>
      <c r="H1757" s="264" t="n"/>
      <c r="I1757" s="264" t="n"/>
      <c r="J1757" s="264" t="inlineStr">
        <is>
          <t>Toyota Supra</t>
        </is>
      </c>
      <c r="K1757" s="264" t="inlineStr">
        <is>
          <t>2954 tc L6</t>
        </is>
      </c>
      <c r="L1757" s="264" t="inlineStr">
        <is>
          <t>Garry Willmington</t>
        </is>
      </c>
      <c r="M1757" s="264" t="inlineStr">
        <is>
          <t>AUS</t>
        </is>
      </c>
      <c r="N1757" s="697">
        <f>_xlfn.LET(_xlpm.d,_xlfn.XLOOKUP(L1757,'[1]Birth Dates'!$A:$A,'[1]Birth Dates'!$B:$B,"",0),IF(_xlpm.d=0,"",_xlpm.d))</f>
        <v/>
      </c>
      <c r="O1757" s="264">
        <f>IF(OR(N1757="",A1757="",NOT(ISNUMBER(N1757)),N1757&gt;A1757),"",DATEDIF(N1757,A1757,"Y")&amp;" years, "&amp;DATEDIF(N1757,A1757,"YM")&amp;" months, "&amp;DATEDIF(N1757,A1757,"MD")&amp;" days")</f>
        <v/>
      </c>
      <c r="P1757" s="264" t="inlineStr">
        <is>
          <t>Reda Awadullah</t>
        </is>
      </c>
      <c r="Q1757" s="264" t="inlineStr">
        <is>
          <t xml:space="preserve">EGY </t>
        </is>
      </c>
      <c r="R1757" s="697">
        <f>_xlfn.LET(_xlpm.d,_xlfn.XLOOKUP(P1757,'[1]Birth Dates'!$A:$A,'[1]Birth Dates'!$B:$B,"",0),IF(_xlpm.d=0,"",_xlpm.d))</f>
        <v/>
      </c>
      <c r="S1757" s="264">
        <f>IF(OR(R1757="",A1757="",NOT(ISNUMBER(R1757)),R1757&gt;A1757),"",DATEDIF(R1757,A1757,"Y")&amp;" years, "&amp;DATEDIF(R1757,A1757,"YM")&amp;" months, "&amp;DATEDIF(R1757,A1757,"MD")&amp;" days")</f>
        <v/>
      </c>
      <c r="T1757" s="264" t="n"/>
      <c r="U1757" s="264" t="n"/>
      <c r="V1757" s="697">
        <f>_xlfn.LET(_xlpm.d,_xlfn.XLOOKUP(T1757,'[1]Birth Dates'!$A:$A,'[1]Birth Dates'!$B:$B,"",0),IF(_xlpm.d=0,"",_xlpm.d))</f>
        <v/>
      </c>
      <c r="W1757" s="264">
        <f>IF(OR(V1757="",A1757="",NOT(ISNUMBER(V1757)),V1757&gt;A1757),"",DATEDIF(V1757,A1757,"Y")&amp;" years, "&amp;DATEDIF(V1757,A1757,"YM")&amp;" months, "&amp;DATEDIF(V1757,A1757,"MD")&amp;" days")</f>
        <v/>
      </c>
      <c r="X1757" s="264" t="n"/>
      <c r="Y1757" s="264" t="n"/>
      <c r="Z1757" s="264" t="n"/>
      <c r="AA1757" s="264" t="n"/>
      <c r="AB1757" s="264" t="n"/>
      <c r="AC1757" s="264" t="n"/>
      <c r="AD1757" s="264" t="n"/>
      <c r="AE1757" s="581" t="inlineStr">
        <is>
          <t>2:12.6300</t>
        </is>
      </c>
      <c r="AF1757" s="418">
        <f>IF(OR(AE1757="",AE1757="",AE1757=0),"",6.213/(AE1757*24))</f>
        <v/>
      </c>
      <c r="AG1757" s="269" t="n"/>
      <c r="AH1757" s="581" t="inlineStr"/>
      <c r="AI1757" s="418">
        <f>IF(OR(AH1757="",AH1757="",AH1757=0),"",6.213/(AH1757*24))</f>
        <v/>
      </c>
      <c r="AJ1757" s="175">
        <f>IF(AND(ISNUMBER(AB1757),ISNUMBER(AG1757)),AB1757-AG1757,"")</f>
        <v/>
      </c>
      <c r="AK1757" s="264" t="inlineStr">
        <is>
          <t>Gearbox</t>
        </is>
      </c>
      <c r="AL1757" s="264" t="n">
        <v>56</v>
      </c>
      <c r="AM1757" s="528" t="inlineStr">
        <is>
          <t>::</t>
        </is>
      </c>
      <c r="AN1757" s="671">
        <f>IF(OR(AL1757="",AM1757="",AM1757=0),"",AL1757*6.213/(AM1757*24))</f>
        <v/>
      </c>
      <c r="AO1757" s="477">
        <f>IF(AND(AL1757=AL1747,AM1757&lt;&gt;"",AM1747&lt;&gt;""),AM1757-AM1747,"")</f>
        <v/>
      </c>
      <c r="AP1757" s="264" t="n"/>
      <c r="AQ1757" s="581" t="inlineStr">
        <is>
          <t>#REF!</t>
        </is>
      </c>
      <c r="AR1757" s="439">
        <f>IF(OR(AQ1757="",AQ1757="",AQ1757=0),"",6.213/(AQ1757*24))</f>
        <v/>
      </c>
      <c r="AS1757" s="436">
        <f>IF(OR(NOT(ISNUMBER(C1757)),NOT(ISNUMBER(AB1757))),"",IF(AG1757&lt;&gt;"",AG1757,AB1757)-C1757)</f>
        <v/>
      </c>
      <c r="AT1757" s="270" t="n"/>
      <c r="AU1757" s="271">
        <f>IF($B1757="","",TEXT($A1757,"yyyymmdd")&amp;"_P"&amp;$C1757&amp;"_C"&amp;$F1757&amp;"_"&amp;TRIM(RIGHT(SUBSTITUTE(TRIM(SUBSTITUTE($L1757,CHAR(160)," "))," ",REPT(" ",60)),60))&amp;IF($P1757="","","-"&amp;TRIM(RIGHT(SUBSTITUTE(TRIM(SUBSTITUTE($P1757,CHAR(160)," "))," ",REPT(" ",60)),60)))&amp;IF($T1757="","","-"&amp;TRIM(RIGHT(SUBSTITUTE(TRIM(SUBSTITUTE($T1757,CHAR(160)," "))," ",REPT(" ",60)),60)))&amp;".jpg")</f>
        <v/>
      </c>
    </row>
    <row r="1758" ht="42" customHeight="1">
      <c r="A1758" s="268" t="n">
        <v>33517</v>
      </c>
      <c r="B1758" s="264" t="inlineStr">
        <is>
          <t>Tooheys 1000 6 October, 1991</t>
        </is>
      </c>
      <c r="C1758" s="264" t="inlineStr">
        <is>
          <t>DNF</t>
        </is>
      </c>
      <c r="D1758" s="264" t="n"/>
      <c r="E1758" s="264" t="n"/>
      <c r="F1758" s="264" t="n">
        <v>13</v>
      </c>
      <c r="G1758" s="264" t="inlineStr">
        <is>
          <t>Captain Peter Janson</t>
        </is>
      </c>
      <c r="H1758" s="264" t="n"/>
      <c r="I1758" s="264" t="n"/>
      <c r="J1758" s="264" t="inlineStr">
        <is>
          <t>Holden Commodore VL</t>
        </is>
      </c>
      <c r="K1758" s="264" t="inlineStr">
        <is>
          <t>4980 V8</t>
        </is>
      </c>
      <c r="L1758" s="264" t="inlineStr">
        <is>
          <t>Peter Janson</t>
        </is>
      </c>
      <c r="M1758" s="264" t="inlineStr">
        <is>
          <t>NZL</t>
        </is>
      </c>
      <c r="N1758" s="697">
        <f>_xlfn.LET(_xlpm.d,_xlfn.XLOOKUP(L1758,'[1]Birth Dates'!$A:$A,'[1]Birth Dates'!$B:$B,"",0),IF(_xlpm.d=0,"",_xlpm.d))</f>
        <v/>
      </c>
      <c r="O1758" s="264">
        <f>IF(OR(N1758="",A1758="",NOT(ISNUMBER(N1758)),N1758&gt;A1758),"",DATEDIF(N1758,A1758,"Y")&amp;" years, "&amp;DATEDIF(N1758,A1758,"YM")&amp;" months, "&amp;DATEDIF(N1758,A1758,"MD")&amp;" days")</f>
        <v/>
      </c>
      <c r="P1758" s="264" t="inlineStr">
        <is>
          <t>Peter Gazzard</t>
        </is>
      </c>
      <c r="Q1758" s="264" t="inlineStr">
        <is>
          <t>AUS</t>
        </is>
      </c>
      <c r="R1758" s="697">
        <f>_xlfn.LET(_xlpm.d,_xlfn.XLOOKUP(P1758,'[1]Birth Dates'!$A:$A,'[1]Birth Dates'!$B:$B,"",0),IF(_xlpm.d=0,"",_xlpm.d))</f>
        <v/>
      </c>
      <c r="S1758" s="264">
        <f>IF(OR(R1758="",A1758="",NOT(ISNUMBER(R1758)),R1758&gt;A1758),"",DATEDIF(R1758,A1758,"Y")&amp;" years, "&amp;DATEDIF(R1758,A1758,"YM")&amp;" months, "&amp;DATEDIF(R1758,A1758,"MD")&amp;" days")</f>
        <v/>
      </c>
      <c r="T1758" s="264" t="n"/>
      <c r="U1758" s="264" t="n"/>
      <c r="V1758" s="697">
        <f>_xlfn.LET(_xlpm.d,_xlfn.XLOOKUP(T1758,'[1]Birth Dates'!$A:$A,'[1]Birth Dates'!$B:$B,"",0),IF(_xlpm.d=0,"",_xlpm.d))</f>
        <v/>
      </c>
      <c r="W1758" s="264">
        <f>IF(OR(V1758="",A1758="",NOT(ISNUMBER(V1758)),V1758&gt;A1758),"",DATEDIF(V1758,A1758,"Y")&amp;" years, "&amp;DATEDIF(V1758,A1758,"YM")&amp;" months, "&amp;DATEDIF(V1758,A1758,"MD")&amp;" days")</f>
        <v/>
      </c>
      <c r="X1758" s="264" t="n"/>
      <c r="Y1758" s="264" t="n"/>
      <c r="Z1758" s="264" t="n"/>
      <c r="AA1758" s="264" t="n"/>
      <c r="AB1758" s="264" t="n"/>
      <c r="AC1758" s="264" t="n"/>
      <c r="AD1758" s="264" t="n"/>
      <c r="AE1758" s="581" t="inlineStr">
        <is>
          <t>2:12.6300</t>
        </is>
      </c>
      <c r="AF1758" s="418">
        <f>IF(OR(AE1758="",AE1758="",AE1758=0),"",6.213/(AE1758*24))</f>
        <v/>
      </c>
      <c r="AG1758" s="269" t="n"/>
      <c r="AH1758" s="581" t="inlineStr"/>
      <c r="AI1758" s="418">
        <f>IF(OR(AH1758="",AH1758="",AH1758=0),"",6.213/(AH1758*24))</f>
        <v/>
      </c>
      <c r="AJ1758" s="175">
        <f>IF(AND(ISNUMBER(AB1758),ISNUMBER(AG1758)),AB1758-AG1758,"")</f>
        <v/>
      </c>
      <c r="AK1758" s="264" t="inlineStr">
        <is>
          <t>Oil Pump</t>
        </is>
      </c>
      <c r="AL1758" s="264" t="n">
        <v>53</v>
      </c>
      <c r="AM1758" s="528" t="inlineStr">
        <is>
          <t>::</t>
        </is>
      </c>
      <c r="AN1758" s="671">
        <f>IF(OR(AL1758="",AM1758="",AM1758=0),"",AL1758*6.213/(AM1758*24))</f>
        <v/>
      </c>
      <c r="AO1758" s="477">
        <f>IF(AND(AL1758=AL1755,AM1758&lt;&gt;"",AM1755&lt;&gt;""),AM1758-AM1755,"")</f>
        <v/>
      </c>
      <c r="AP1758" s="264" t="n"/>
      <c r="AQ1758" s="581" t="inlineStr">
        <is>
          <t>#REF!</t>
        </is>
      </c>
      <c r="AR1758" s="439">
        <f>IF(OR(AQ1758="",AQ1758="",AQ1758=0),"",6.213/(AQ1758*24))</f>
        <v/>
      </c>
      <c r="AS1758" s="436">
        <f>IF(OR(NOT(ISNUMBER(C1758)),NOT(ISNUMBER(AB1758))),"",IF(AG1758&lt;&gt;"",AG1758,AB1758)-C1758)</f>
        <v/>
      </c>
      <c r="AT1758" s="270" t="n"/>
      <c r="AU1758" s="271">
        <f>IF($B1758="","",TEXT($A1758,"yyyymmdd")&amp;"_P"&amp;$C1758&amp;"_C"&amp;$F1758&amp;"_"&amp;TRIM(RIGHT(SUBSTITUTE(TRIM(SUBSTITUTE($L1758,CHAR(160)," "))," ",REPT(" ",60)),60))&amp;IF($P1758="","","-"&amp;TRIM(RIGHT(SUBSTITUTE(TRIM(SUBSTITUTE($P1758,CHAR(160)," "))," ",REPT(" ",60)),60)))&amp;IF($T1758="","","-"&amp;TRIM(RIGHT(SUBSTITUTE(TRIM(SUBSTITUTE($T1758,CHAR(160)," "))," ",REPT(" ",60)),60)))&amp;".jpg")</f>
        <v/>
      </c>
    </row>
    <row r="1759" ht="42" customHeight="1">
      <c r="A1759" s="268" t="n">
        <v>33517</v>
      </c>
      <c r="B1759" s="264" t="inlineStr">
        <is>
          <t>Tooheys 1000 6 October, 1991</t>
        </is>
      </c>
      <c r="C1759" s="264" t="inlineStr">
        <is>
          <t>DNF</t>
        </is>
      </c>
      <c r="D1759" s="264" t="n"/>
      <c r="E1759" s="264" t="n"/>
      <c r="F1759" s="264" t="n">
        <v>33</v>
      </c>
      <c r="G1759" s="264" t="inlineStr">
        <is>
          <t>Pro-Duct Motorsport P/L Bob Forb</t>
        </is>
      </c>
      <c r="H1759" s="264" t="n"/>
      <c r="I1759" s="264" t="n"/>
      <c r="J1759" s="264" t="inlineStr">
        <is>
          <t>Holden Commodore VN</t>
        </is>
      </c>
      <c r="K1759" s="264" t="inlineStr">
        <is>
          <t>4980 V8</t>
        </is>
      </c>
      <c r="L1759" s="264" t="inlineStr">
        <is>
          <t>Bob Pearson</t>
        </is>
      </c>
      <c r="M1759" s="264" t="inlineStr">
        <is>
          <t>AUS</t>
        </is>
      </c>
      <c r="N1759" s="697">
        <f>_xlfn.LET(_xlpm.d,_xlfn.XLOOKUP(L1759,'[1]Birth Dates'!$A:$A,'[1]Birth Dates'!$B:$B,"",0),IF(_xlpm.d=0,"",_xlpm.d))</f>
        <v/>
      </c>
      <c r="O1759" s="264">
        <f>IF(OR(N1759="",A1759="",NOT(ISNUMBER(N1759)),N1759&gt;A1759),"",DATEDIF(N1759,A1759,"Y")&amp;" years, "&amp;DATEDIF(N1759,A1759,"YM")&amp;" months, "&amp;DATEDIF(N1759,A1759,"MD")&amp;" days")</f>
        <v/>
      </c>
      <c r="P1759" s="264" t="inlineStr">
        <is>
          <t>Bruce Stewart</t>
        </is>
      </c>
      <c r="Q1759" s="264" t="inlineStr">
        <is>
          <t>AUS</t>
        </is>
      </c>
      <c r="R1759" s="697">
        <f>_xlfn.LET(_xlpm.d,_xlfn.XLOOKUP(P1759,'[1]Birth Dates'!$A:$A,'[1]Birth Dates'!$B:$B,"",0),IF(_xlpm.d=0,"",_xlpm.d))</f>
        <v/>
      </c>
      <c r="S1759" s="264">
        <f>IF(OR(R1759="",A1759="",NOT(ISNUMBER(R1759)),R1759&gt;A1759),"",DATEDIF(R1759,A1759,"Y")&amp;" years, "&amp;DATEDIF(R1759,A1759,"YM")&amp;" months, "&amp;DATEDIF(R1759,A1759,"MD")&amp;" days")</f>
        <v/>
      </c>
      <c r="T1759" s="264" t="n"/>
      <c r="U1759" s="264" t="n"/>
      <c r="V1759" s="697">
        <f>_xlfn.LET(_xlpm.d,_xlfn.XLOOKUP(T1759,'[1]Birth Dates'!$A:$A,'[1]Birth Dates'!$B:$B,"",0),IF(_xlpm.d=0,"",_xlpm.d))</f>
        <v/>
      </c>
      <c r="W1759" s="264">
        <f>IF(OR(V1759="",A1759="",NOT(ISNUMBER(V1759)),V1759&gt;A1759),"",DATEDIF(V1759,A1759,"Y")&amp;" years, "&amp;DATEDIF(V1759,A1759,"YM")&amp;" months, "&amp;DATEDIF(V1759,A1759,"MD")&amp;" days")</f>
        <v/>
      </c>
      <c r="X1759" s="264" t="n"/>
      <c r="Y1759" s="264" t="n"/>
      <c r="Z1759" s="264" t="n"/>
      <c r="AA1759" s="264" t="n"/>
      <c r="AB1759" s="264" t="n"/>
      <c r="AC1759" s="264" t="n"/>
      <c r="AD1759" s="264" t="n"/>
      <c r="AE1759" s="581" t="inlineStr">
        <is>
          <t>2:12.6300</t>
        </is>
      </c>
      <c r="AF1759" s="418">
        <f>IF(OR(AE1759="",AE1759="",AE1759=0),"",6.213/(AE1759*24))</f>
        <v/>
      </c>
      <c r="AG1759" s="269" t="n"/>
      <c r="AH1759" s="581" t="inlineStr"/>
      <c r="AI1759" s="418">
        <f>IF(OR(AH1759="",AH1759="",AH1759=0),"",6.213/(AH1759*24))</f>
        <v/>
      </c>
      <c r="AJ1759" s="175">
        <f>IF(AND(ISNUMBER(AB1759),ISNUMBER(AG1759)),AB1759-AG1759,"")</f>
        <v/>
      </c>
      <c r="AK1759" s="264" t="inlineStr">
        <is>
          <t>Accident</t>
        </is>
      </c>
      <c r="AL1759" s="264" t="n">
        <v>48</v>
      </c>
      <c r="AM1759" s="528" t="inlineStr">
        <is>
          <t>::</t>
        </is>
      </c>
      <c r="AN1759" s="671">
        <f>IF(OR(AL1759="",AM1759="",AM1759=0),"",AL1759*6.213/(AM1759*24))</f>
        <v/>
      </c>
      <c r="AO1759" s="477">
        <f>IF(AND(AL1759=AL1746,AM1759&lt;&gt;"",AM1746&lt;&gt;""),AM1759-AM1746,"")</f>
        <v/>
      </c>
      <c r="AP1759" s="264" t="n"/>
      <c r="AQ1759" s="581" t="inlineStr">
        <is>
          <t>#REF!</t>
        </is>
      </c>
      <c r="AR1759" s="439">
        <f>IF(OR(AQ1759="",AQ1759="",AQ1759=0),"",6.213/(AQ1759*24))</f>
        <v/>
      </c>
      <c r="AS1759" s="436">
        <f>IF(OR(NOT(ISNUMBER(C1759)),NOT(ISNUMBER(AB1759))),"",IF(AG1759&lt;&gt;"",AG1759,AB1759)-C1759)</f>
        <v/>
      </c>
      <c r="AT1759" s="270" t="n"/>
      <c r="AU1759" s="271">
        <f>IF($B1759="","",TEXT($A1759,"yyyymmdd")&amp;"_P"&amp;$C1759&amp;"_C"&amp;$F1759&amp;"_"&amp;TRIM(RIGHT(SUBSTITUTE(TRIM(SUBSTITUTE($L1759,CHAR(160)," "))," ",REPT(" ",60)),60))&amp;IF($P1759="","","-"&amp;TRIM(RIGHT(SUBSTITUTE(TRIM(SUBSTITUTE($P1759,CHAR(160)," "))," ",REPT(" ",60)),60)))&amp;IF($T1759="","","-"&amp;TRIM(RIGHT(SUBSTITUTE(TRIM(SUBSTITUTE($T1759,CHAR(160)," "))," ",REPT(" ",60)),60)))&amp;".jpg")</f>
        <v/>
      </c>
    </row>
    <row r="1760" ht="42" customHeight="1">
      <c r="A1760" s="268" t="n">
        <v>33517</v>
      </c>
      <c r="B1760" s="264" t="inlineStr">
        <is>
          <t>Tooheys 1000 6 October, 1991</t>
        </is>
      </c>
      <c r="C1760" s="264" t="inlineStr">
        <is>
          <t>DNF</t>
        </is>
      </c>
      <c r="D1760" s="264" t="n"/>
      <c r="E1760" s="264" t="n"/>
      <c r="F1760" s="264" t="n">
        <v>54</v>
      </c>
      <c r="G1760" s="264" t="inlineStr">
        <is>
          <t>Kiwi Motorsports Ltd</t>
        </is>
      </c>
      <c r="H1760" s="264" t="n"/>
      <c r="I1760" s="264" t="n"/>
      <c r="J1760" s="264" t="inlineStr">
        <is>
          <t>BMW M3</t>
        </is>
      </c>
      <c r="K1760" s="264" t="inlineStr">
        <is>
          <t>2332 L4</t>
        </is>
      </c>
      <c r="L1760" s="264" t="inlineStr">
        <is>
          <t>Keith Sharp</t>
        </is>
      </c>
      <c r="M1760" s="264" t="inlineStr">
        <is>
          <t>NZL</t>
        </is>
      </c>
      <c r="N1760" s="697">
        <f>_xlfn.LET(_xlpm.d,_xlfn.XLOOKUP(L1760,'[1]Birth Dates'!$A:$A,'[1]Birth Dates'!$B:$B,"",0),IF(_xlpm.d=0,"",_xlpm.d))</f>
        <v/>
      </c>
      <c r="O1760" s="264">
        <f>IF(OR(N1760="",A1760="",NOT(ISNUMBER(N1760)),N1760&gt;A1760),"",DATEDIF(N1760,A1760,"Y")&amp;" years, "&amp;DATEDIF(N1760,A1760,"YM")&amp;" months, "&amp;DATEDIF(N1760,A1760,"MD")&amp;" days")</f>
        <v/>
      </c>
      <c r="P1760" s="264" t="inlineStr">
        <is>
          <t>Ian Spurle</t>
        </is>
      </c>
      <c r="Q1760" s="264" t="inlineStr">
        <is>
          <t>NZL</t>
        </is>
      </c>
      <c r="R1760" s="697">
        <f>_xlfn.LET(_xlpm.d,_xlfn.XLOOKUP(P1760,'[1]Birth Dates'!$A:$A,'[1]Birth Dates'!$B:$B,"",0),IF(_xlpm.d=0,"",_xlpm.d))</f>
        <v/>
      </c>
      <c r="S1760" s="264">
        <f>IF(OR(R1760="",A1760="",NOT(ISNUMBER(R1760)),R1760&gt;A1760),"",DATEDIF(R1760,A1760,"Y")&amp;" years, "&amp;DATEDIF(R1760,A1760,"YM")&amp;" months, "&amp;DATEDIF(R1760,A1760,"MD")&amp;" days")</f>
        <v/>
      </c>
      <c r="T1760" s="264" t="inlineStr">
        <is>
          <t>Edgar Salwegter</t>
        </is>
      </c>
      <c r="U1760" s="264" t="inlineStr">
        <is>
          <t>TZA</t>
        </is>
      </c>
      <c r="V1760" s="697">
        <f>_xlfn.LET(_xlpm.d,_xlfn.XLOOKUP(T1760,'[1]Birth Dates'!$A:$A,'[1]Birth Dates'!$B:$B,"",0),IF(_xlpm.d=0,"",_xlpm.d))</f>
        <v/>
      </c>
      <c r="W1760" s="264">
        <f>IF(OR(V1760="",A1760="",NOT(ISNUMBER(V1760)),V1760&gt;A1760),"",DATEDIF(V1760,A1760,"Y")&amp;" years, "&amp;DATEDIF(V1760,A1760,"YM")&amp;" months, "&amp;DATEDIF(V1760,A1760,"MD")&amp;" days")</f>
        <v/>
      </c>
      <c r="X1760" s="264" t="n"/>
      <c r="Y1760" s="264" t="n"/>
      <c r="Z1760" s="264" t="n"/>
      <c r="AA1760" s="264" t="n"/>
      <c r="AB1760" s="264" t="n"/>
      <c r="AC1760" s="264" t="n"/>
      <c r="AD1760" s="264" t="n"/>
      <c r="AE1760" s="581" t="inlineStr">
        <is>
          <t>2:12.6300</t>
        </is>
      </c>
      <c r="AF1760" s="418">
        <f>IF(OR(AE1760="",AE1760="",AE1760=0),"",6.213/(AE1760*24))</f>
        <v/>
      </c>
      <c r="AG1760" s="269" t="n"/>
      <c r="AH1760" s="581" t="inlineStr"/>
      <c r="AI1760" s="418">
        <f>IF(OR(AH1760="",AH1760="",AH1760=0),"",6.213/(AH1760*24))</f>
        <v/>
      </c>
      <c r="AJ1760" s="175">
        <f>IF(AND(ISNUMBER(AB1760),ISNUMBER(AG1760)),AB1760-AG1760,"")</f>
        <v/>
      </c>
      <c r="AK1760" s="264" t="inlineStr">
        <is>
          <t>Engine</t>
        </is>
      </c>
      <c r="AL1760" s="264" t="n">
        <v>34</v>
      </c>
      <c r="AM1760" s="528" t="inlineStr">
        <is>
          <t>::</t>
        </is>
      </c>
      <c r="AN1760" s="671">
        <f>IF(OR(AL1760="",AM1760="",AM1760=0),"",AL1760*6.213/(AM1760*24))</f>
        <v/>
      </c>
      <c r="AO1760" s="477">
        <f>IF(AND(AL1760=AL1743,AM1760&lt;&gt;"",AM1743&lt;&gt;""),AM1760-AM1743,"")</f>
        <v/>
      </c>
      <c r="AP1760" s="264" t="n"/>
      <c r="AQ1760" s="581" t="inlineStr">
        <is>
          <t>#REF!</t>
        </is>
      </c>
      <c r="AR1760" s="439">
        <f>IF(OR(AQ1760="",AQ1760="",AQ1760=0),"",6.213/(AQ1760*24))</f>
        <v/>
      </c>
      <c r="AS1760" s="436">
        <f>IF(OR(NOT(ISNUMBER(C1760)),NOT(ISNUMBER(AB1760))),"",IF(AG1760&lt;&gt;"",AG1760,AB1760)-C1760)</f>
        <v/>
      </c>
      <c r="AT1760" s="270" t="n"/>
      <c r="AU1760" s="271">
        <f>IF($B1760="","",TEXT($A1760,"yyyymmdd")&amp;"_P"&amp;$C1760&amp;"_C"&amp;$F1760&amp;"_"&amp;TRIM(RIGHT(SUBSTITUTE(TRIM(SUBSTITUTE($L1760,CHAR(160)," "))," ",REPT(" ",60)),60))&amp;IF($P1760="","","-"&amp;TRIM(RIGHT(SUBSTITUTE(TRIM(SUBSTITUTE($P1760,CHAR(160)," "))," ",REPT(" ",60)),60)))&amp;IF($T1760="","","-"&amp;TRIM(RIGHT(SUBSTITUTE(TRIM(SUBSTITUTE($T1760,CHAR(160)," "))," ",REPT(" ",60)),60)))&amp;".jpg")</f>
        <v/>
      </c>
    </row>
    <row r="1761" ht="42" customHeight="1">
      <c r="A1761" s="268" t="n">
        <v>33517</v>
      </c>
      <c r="B1761" s="264" t="inlineStr">
        <is>
          <t>Tooheys 1000 6 October, 1991</t>
        </is>
      </c>
      <c r="C1761" s="264" t="inlineStr">
        <is>
          <t>DNF</t>
        </is>
      </c>
      <c r="D1761" s="264" t="n"/>
      <c r="E1761" s="264" t="n"/>
      <c r="F1761" s="264" t="n">
        <v>72</v>
      </c>
      <c r="G1761" s="264" t="inlineStr">
        <is>
          <t>David Sala</t>
        </is>
      </c>
      <c r="H1761" s="264" t="n"/>
      <c r="I1761" s="264" t="n"/>
      <c r="J1761" s="264" t="inlineStr">
        <is>
          <t>Toyota Corolla</t>
        </is>
      </c>
      <c r="K1761" s="264" t="inlineStr">
        <is>
          <t>1587 L4</t>
        </is>
      </c>
      <c r="L1761" s="264" t="inlineStr">
        <is>
          <t>David Sala</t>
        </is>
      </c>
      <c r="M1761" s="264" t="inlineStr">
        <is>
          <t>AUS</t>
        </is>
      </c>
      <c r="N1761" s="697">
        <f>_xlfn.LET(_xlpm.d,_xlfn.XLOOKUP(L1761,'[1]Birth Dates'!$A:$A,'[1]Birth Dates'!$B:$B,"",0),IF(_xlpm.d=0,"",_xlpm.d))</f>
        <v/>
      </c>
      <c r="O1761" s="264">
        <f>IF(OR(N1761="",A1761="",NOT(ISNUMBER(N1761)),N1761&gt;A1761),"",DATEDIF(N1761,A1761,"Y")&amp;" years, "&amp;DATEDIF(N1761,A1761,"YM")&amp;" months, "&amp;DATEDIF(N1761,A1761,"MD")&amp;" days")</f>
        <v/>
      </c>
      <c r="P1761" s="264" t="inlineStr">
        <is>
          <t>Brad Stratton</t>
        </is>
      </c>
      <c r="Q1761" s="264" t="inlineStr">
        <is>
          <t>AUS</t>
        </is>
      </c>
      <c r="R1761" s="697">
        <f>_xlfn.LET(_xlpm.d,_xlfn.XLOOKUP(P1761,'[1]Birth Dates'!$A:$A,'[1]Birth Dates'!$B:$B,"",0),IF(_xlpm.d=0,"",_xlpm.d))</f>
        <v/>
      </c>
      <c r="S1761" s="264">
        <f>IF(OR(R1761="",A1761="",NOT(ISNUMBER(R1761)),R1761&gt;A1761),"",DATEDIF(R1761,A1761,"Y")&amp;" years, "&amp;DATEDIF(R1761,A1761,"YM")&amp;" months, "&amp;DATEDIF(R1761,A1761,"MD")&amp;" days")</f>
        <v/>
      </c>
      <c r="T1761" s="264" t="n"/>
      <c r="U1761" s="264" t="n"/>
      <c r="V1761" s="697">
        <f>_xlfn.LET(_xlpm.d,_xlfn.XLOOKUP(T1761,'[1]Birth Dates'!$A:$A,'[1]Birth Dates'!$B:$B,"",0),IF(_xlpm.d=0,"",_xlpm.d))</f>
        <v/>
      </c>
      <c r="W1761" s="264">
        <f>IF(OR(V1761="",A1761="",NOT(ISNUMBER(V1761)),V1761&gt;A1761),"",DATEDIF(V1761,A1761,"Y")&amp;" years, "&amp;DATEDIF(V1761,A1761,"YM")&amp;" months, "&amp;DATEDIF(V1761,A1761,"MD")&amp;" days")</f>
        <v/>
      </c>
      <c r="X1761" s="264" t="n"/>
      <c r="Y1761" s="264" t="n"/>
      <c r="Z1761" s="264" t="n"/>
      <c r="AA1761" s="264" t="n"/>
      <c r="AB1761" s="264" t="n"/>
      <c r="AC1761" s="264" t="n"/>
      <c r="AD1761" s="264" t="n"/>
      <c r="AE1761" s="581" t="inlineStr">
        <is>
          <t>2:12.6300</t>
        </is>
      </c>
      <c r="AF1761" s="418">
        <f>IF(OR(AE1761="",AE1761="",AE1761=0),"",6.213/(AE1761*24))</f>
        <v/>
      </c>
      <c r="AG1761" s="269" t="n"/>
      <c r="AH1761" s="581" t="inlineStr"/>
      <c r="AI1761" s="418">
        <f>IF(OR(AH1761="",AH1761="",AH1761=0),"",6.213/(AH1761*24))</f>
        <v/>
      </c>
      <c r="AJ1761" s="175">
        <f>IF(AND(ISNUMBER(AB1761),ISNUMBER(AG1761)),AB1761-AG1761,"")</f>
        <v/>
      </c>
      <c r="AK1761" s="264" t="inlineStr">
        <is>
          <t>Engine</t>
        </is>
      </c>
      <c r="AL1761" s="264" t="n">
        <v>28</v>
      </c>
      <c r="AM1761" s="528" t="inlineStr">
        <is>
          <t>::</t>
        </is>
      </c>
      <c r="AN1761" s="671">
        <f>IF(OR(AL1761="",AM1761="",AM1761=0),"",AL1761*6.213/(AM1761*24))</f>
        <v/>
      </c>
      <c r="AO1761" s="477">
        <f>IF(AND(AL1761=AL1760,AM1761&lt;&gt;"",AM1760&lt;&gt;""),AM1761-AM1760,"")</f>
        <v/>
      </c>
      <c r="AP1761" s="264" t="n"/>
      <c r="AQ1761" s="581" t="inlineStr">
        <is>
          <t>#REF!</t>
        </is>
      </c>
      <c r="AR1761" s="439">
        <f>IF(OR(AQ1761="",AQ1761="",AQ1761=0),"",6.213/(AQ1761*24))</f>
        <v/>
      </c>
      <c r="AS1761" s="436">
        <f>IF(OR(NOT(ISNUMBER(C1761)),NOT(ISNUMBER(AB1761))),"",IF(AG1761&lt;&gt;"",AG1761,AB1761)-C1761)</f>
        <v/>
      </c>
      <c r="AT1761" s="270" t="n"/>
      <c r="AU1761" s="271">
        <f>IF($B1761="","",TEXT($A1761,"yyyymmdd")&amp;"_P"&amp;$C1761&amp;"_C"&amp;$F1761&amp;"_"&amp;TRIM(RIGHT(SUBSTITUTE(TRIM(SUBSTITUTE($L1761,CHAR(160)," "))," ",REPT(" ",60)),60))&amp;IF($P1761="","","-"&amp;TRIM(RIGHT(SUBSTITUTE(TRIM(SUBSTITUTE($P1761,CHAR(160)," "))," ",REPT(" ",60)),60)))&amp;IF($T1761="","","-"&amp;TRIM(RIGHT(SUBSTITUTE(TRIM(SUBSTITUTE($T1761,CHAR(160)," "))," ",REPT(" ",60)),60)))&amp;".jpg")</f>
        <v/>
      </c>
    </row>
    <row r="1762" ht="42" customHeight="1">
      <c r="A1762" s="268" t="n">
        <v>33517</v>
      </c>
      <c r="B1762" s="264" t="inlineStr">
        <is>
          <t>Tooheys 1000 6 October, 1991</t>
        </is>
      </c>
      <c r="C1762" s="264" t="inlineStr">
        <is>
          <t>DNS</t>
        </is>
      </c>
      <c r="D1762" s="264" t="n"/>
      <c r="E1762" s="264" t="n"/>
      <c r="F1762" s="264" t="n">
        <v>32</v>
      </c>
      <c r="G1762" s="264" t="inlineStr">
        <is>
          <t>Pro-Duct Motorsport P/L Bob Forb</t>
        </is>
      </c>
      <c r="H1762" s="264" t="n"/>
      <c r="I1762" s="264" t="n"/>
      <c r="J1762" s="264" t="inlineStr">
        <is>
          <t>Holden Commodore VN</t>
        </is>
      </c>
      <c r="K1762" s="264" t="inlineStr">
        <is>
          <t>4980 V8</t>
        </is>
      </c>
      <c r="L1762" s="264" t="inlineStr">
        <is>
          <t>Bob Tindal</t>
        </is>
      </c>
      <c r="M1762" s="264" t="inlineStr">
        <is>
          <t>AUS</t>
        </is>
      </c>
      <c r="N1762" s="697">
        <f>_xlfn.LET(_xlpm.d,_xlfn.XLOOKUP(L1762,'[1]Birth Dates'!$A:$A,'[1]Birth Dates'!$B:$B,"",0),IF(_xlpm.d=0,"",_xlpm.d))</f>
        <v/>
      </c>
      <c r="O1762" s="264">
        <f>IF(OR(N1762="",A1762="",NOT(ISNUMBER(N1762)),N1762&gt;A1762),"",DATEDIF(N1762,A1762,"Y")&amp;" years, "&amp;DATEDIF(N1762,A1762,"YM")&amp;" months, "&amp;DATEDIF(N1762,A1762,"MD")&amp;" days")</f>
        <v/>
      </c>
      <c r="P1762" s="264" t="inlineStr">
        <is>
          <t>Darren Stewart</t>
        </is>
      </c>
      <c r="Q1762" s="264" t="inlineStr">
        <is>
          <t>AUS</t>
        </is>
      </c>
      <c r="R1762" s="697">
        <f>_xlfn.LET(_xlpm.d,_xlfn.XLOOKUP(P1762,'[1]Birth Dates'!$A:$A,'[1]Birth Dates'!$B:$B,"",0),IF(_xlpm.d=0,"",_xlpm.d))</f>
        <v/>
      </c>
      <c r="S1762" s="264">
        <f>IF(OR(R1762="",A1762="",NOT(ISNUMBER(R1762)),R1762&gt;A1762),"",DATEDIF(R1762,A1762,"Y")&amp;" years, "&amp;DATEDIF(R1762,A1762,"YM")&amp;" months, "&amp;DATEDIF(R1762,A1762,"MD")&amp;" days")</f>
        <v/>
      </c>
      <c r="T1762" s="264" t="n"/>
      <c r="U1762" s="264" t="n"/>
      <c r="V1762" s="697">
        <f>_xlfn.LET(_xlpm.d,_xlfn.XLOOKUP(T1762,'[1]Birth Dates'!$A:$A,'[1]Birth Dates'!$B:$B,"",0),IF(_xlpm.d=0,"",_xlpm.d))</f>
        <v/>
      </c>
      <c r="W1762" s="264">
        <f>IF(OR(V1762="",A1762="",NOT(ISNUMBER(V1762)),V1762&gt;A1762),"",DATEDIF(V1762,A1762,"Y")&amp;" years, "&amp;DATEDIF(V1762,A1762,"YM")&amp;" months, "&amp;DATEDIF(V1762,A1762,"MD")&amp;" days")</f>
        <v/>
      </c>
      <c r="X1762" s="264" t="n"/>
      <c r="Y1762" s="264" t="n"/>
      <c r="Z1762" s="264" t="n"/>
      <c r="AA1762" s="264" t="n"/>
      <c r="AB1762" s="264" t="n">
        <v>37</v>
      </c>
      <c r="AC1762" s="264" t="n"/>
      <c r="AD1762" s="264" t="n"/>
      <c r="AE1762" s="581" t="inlineStr">
        <is>
          <t>2:30.6000</t>
        </is>
      </c>
      <c r="AF1762" s="418">
        <f>IF(OR(AE1762="",AE1762="",AE1762=0),"",6.213/(AE1762*24))</f>
        <v/>
      </c>
      <c r="AG1762" s="269" t="n"/>
      <c r="AH1762" s="581" t="inlineStr"/>
      <c r="AI1762" s="418">
        <f>IF(OR(AH1762="",AH1762="",AH1762=0),"",6.213/(AH1762*24))</f>
        <v/>
      </c>
      <c r="AJ1762" s="175">
        <f>IF(AND(ISNUMBER(AB1762),ISNUMBER(AG1762)),AB1762-AG1762,"")</f>
        <v/>
      </c>
      <c r="AK1762" s="264" t="inlineStr">
        <is>
          <t>Engine (warm up)</t>
        </is>
      </c>
      <c r="AL1762" s="264" t="n"/>
      <c r="AM1762" s="528" t="inlineStr">
        <is>
          <t>::</t>
        </is>
      </c>
      <c r="AN1762" s="671">
        <f>IF(OR(AL1762="",AM1762="",AM1762=0),"",AL1762*6.213/(AM1762*24))</f>
        <v/>
      </c>
      <c r="AO1762" s="477">
        <f>IF(AND(AL1762=AL1750,AM1762&lt;&gt;"",AM1750&lt;&gt;""),AM1762-AM1750,"")</f>
        <v/>
      </c>
      <c r="AP1762" s="264" t="n"/>
      <c r="AQ1762" s="581" t="inlineStr">
        <is>
          <t>#REF!</t>
        </is>
      </c>
      <c r="AR1762" s="439">
        <f>IF(OR(AQ1762="",AQ1762="",AQ1762=0),"",6.213/(AQ1762*24))</f>
        <v/>
      </c>
      <c r="AS1762" s="436">
        <f>IF(OR(NOT(ISNUMBER(C1762)),NOT(ISNUMBER(AB1762))),"",IF(AG1762&lt;&gt;"",AG1762,AB1762)-C1762)</f>
        <v/>
      </c>
      <c r="AT1762" s="270" t="n"/>
      <c r="AU1762" s="271">
        <f>IF($B1762="","",TEXT($A1762,"yyyymmdd")&amp;"_P"&amp;$C1762&amp;"_C"&amp;$F1762&amp;"_"&amp;TRIM(RIGHT(SUBSTITUTE(TRIM(SUBSTITUTE($L1762,CHAR(160)," "))," ",REPT(" ",60)),60))&amp;IF($P1762="","","-"&amp;TRIM(RIGHT(SUBSTITUTE(TRIM(SUBSTITUTE($P1762,CHAR(160)," "))," ",REPT(" ",60)),60)))&amp;IF($T1762="","","-"&amp;TRIM(RIGHT(SUBSTITUTE(TRIM(SUBSTITUTE($T1762,CHAR(160)," "))," ",REPT(" ",60)),60)))&amp;".jpg")</f>
        <v/>
      </c>
    </row>
    <row r="1763" ht="42" customHeight="1">
      <c r="A1763" s="268" t="n">
        <v>33517</v>
      </c>
      <c r="B1763" s="264" t="inlineStr">
        <is>
          <t>Tooheys 1000 6 October, 1991</t>
        </is>
      </c>
      <c r="C1763" s="264" t="inlineStr">
        <is>
          <t>DNS</t>
        </is>
      </c>
      <c r="D1763" s="264" t="n"/>
      <c r="E1763" s="264" t="n"/>
      <c r="F1763" s="264" t="n">
        <v>76</v>
      </c>
      <c r="G1763" s="264" t="inlineStr">
        <is>
          <t>Bob Holden Motors</t>
        </is>
      </c>
      <c r="H1763" s="264" t="n"/>
      <c r="I1763" s="264" t="n"/>
      <c r="J1763" s="264" t="inlineStr">
        <is>
          <t>Toyota Corolla</t>
        </is>
      </c>
      <c r="K1763" s="264" t="inlineStr">
        <is>
          <t>1587 L4</t>
        </is>
      </c>
      <c r="L1763" s="264" t="inlineStr">
        <is>
          <t>Mike Conway</t>
        </is>
      </c>
      <c r="M1763" s="264" t="inlineStr">
        <is>
          <t>AUS</t>
        </is>
      </c>
      <c r="N1763" s="697">
        <f>_xlfn.LET(_xlpm.d,_xlfn.XLOOKUP(L1763,'[1]Birth Dates'!$A:$A,'[1]Birth Dates'!$B:$B,"",0),IF(_xlpm.d=0,"",_xlpm.d))</f>
        <v/>
      </c>
      <c r="O1763" s="264">
        <f>IF(OR(N1763="",A1763="",NOT(ISNUMBER(N1763)),N1763&gt;A1763),"",DATEDIF(N1763,A1763,"Y")&amp;" years, "&amp;DATEDIF(N1763,A1763,"YM")&amp;" months, "&amp;DATEDIF(N1763,A1763,"MD")&amp;" days")</f>
        <v/>
      </c>
      <c r="P1763" s="264" t="inlineStr">
        <is>
          <t>Calvin Gardiner</t>
        </is>
      </c>
      <c r="Q1763" s="264" t="inlineStr">
        <is>
          <t>AUS</t>
        </is>
      </c>
      <c r="R1763" s="697">
        <f>_xlfn.LET(_xlpm.d,_xlfn.XLOOKUP(P1763,'[1]Birth Dates'!$A:$A,'[1]Birth Dates'!$B:$B,"",0),IF(_xlpm.d=0,"",_xlpm.d))</f>
        <v/>
      </c>
      <c r="S1763" s="264">
        <f>IF(OR(R1763="",A1763="",NOT(ISNUMBER(R1763)),R1763&gt;A1763),"",DATEDIF(R1763,A1763,"Y")&amp;" years, "&amp;DATEDIF(R1763,A1763,"YM")&amp;" months, "&amp;DATEDIF(R1763,A1763,"MD")&amp;" days")</f>
        <v/>
      </c>
      <c r="T1763" s="264" t="n"/>
      <c r="U1763" s="264" t="n"/>
      <c r="V1763" s="697">
        <f>_xlfn.LET(_xlpm.d,_xlfn.XLOOKUP(T1763,'[1]Birth Dates'!$A:$A,'[1]Birth Dates'!$B:$B,"",0),IF(_xlpm.d=0,"",_xlpm.d))</f>
        <v/>
      </c>
      <c r="W1763" s="264">
        <f>IF(OR(V1763="",A1763="",NOT(ISNUMBER(V1763)),V1763&gt;A1763),"",DATEDIF(V1763,A1763,"Y")&amp;" years, "&amp;DATEDIF(V1763,A1763,"YM")&amp;" months, "&amp;DATEDIF(V1763,A1763,"MD")&amp;" days")</f>
        <v/>
      </c>
      <c r="X1763" s="264" t="n"/>
      <c r="Y1763" s="264" t="n"/>
      <c r="Z1763" s="264" t="n"/>
      <c r="AA1763" s="264" t="n"/>
      <c r="AB1763" s="264" t="n">
        <v>46</v>
      </c>
      <c r="AC1763" s="264" t="n"/>
      <c r="AD1763" s="264" t="n"/>
      <c r="AE1763" s="581" t="inlineStr">
        <is>
          <t>2:45.3400</t>
        </is>
      </c>
      <c r="AF1763" s="418">
        <f>IF(OR(AE1763="",AE1763="",AE1763=0),"",6.213/(AE1763*24))</f>
        <v/>
      </c>
      <c r="AG1763" s="269" t="n"/>
      <c r="AH1763" s="581" t="inlineStr"/>
      <c r="AI1763" s="418">
        <f>IF(OR(AH1763="",AH1763="",AH1763=0),"",6.213/(AH1763*24))</f>
        <v/>
      </c>
      <c r="AJ1763" s="175">
        <f>IF(AND(ISNUMBER(AB1763),ISNUMBER(AG1763)),AB1763-AG1763,"")</f>
        <v/>
      </c>
      <c r="AK1763" s="264" t="inlineStr">
        <is>
          <t>Head Gasket (warm up)</t>
        </is>
      </c>
      <c r="AL1763" s="264" t="n"/>
      <c r="AM1763" s="528" t="inlineStr">
        <is>
          <t>::</t>
        </is>
      </c>
      <c r="AN1763" s="671">
        <f>IF(OR(AL1763="",AM1763="",AM1763=0),"",AL1763*6.213/(AM1763*24))</f>
        <v/>
      </c>
      <c r="AO1763" s="477">
        <f>IF(AND(AL1763=AL1765,AM1763&lt;&gt;"",AM1765&lt;&gt;""),AM1763-AM1765,"")</f>
        <v/>
      </c>
      <c r="AP1763" s="264" t="n"/>
      <c r="AQ1763" s="581" t="inlineStr">
        <is>
          <t>#REF!</t>
        </is>
      </c>
      <c r="AR1763" s="439">
        <f>IF(OR(AQ1763="",AQ1763="",AQ1763=0),"",6.213/(AQ1763*24))</f>
        <v/>
      </c>
      <c r="AS1763" s="436">
        <f>IF(OR(NOT(ISNUMBER(C1763)),NOT(ISNUMBER(AB1763))),"",IF(AG1763&lt;&gt;"",AG1763,AB1763)-C1763)</f>
        <v/>
      </c>
      <c r="AT1763" s="270" t="n"/>
      <c r="AU1763" s="271">
        <f>IF($B1763="","",TEXT($A1763,"yyyymmdd")&amp;"_P"&amp;$C1763&amp;"_C"&amp;$F1763&amp;"_"&amp;TRIM(RIGHT(SUBSTITUTE(TRIM(SUBSTITUTE($L1763,CHAR(160)," "))," ",REPT(" ",60)),60))&amp;IF($P1763="","","-"&amp;TRIM(RIGHT(SUBSTITUTE(TRIM(SUBSTITUTE($P1763,CHAR(160)," "))," ",REPT(" ",60)),60)))&amp;IF($T1763="","","-"&amp;TRIM(RIGHT(SUBSTITUTE(TRIM(SUBSTITUTE($T1763,CHAR(160)," "))," ",REPT(" ",60)),60)))&amp;".jpg")</f>
        <v/>
      </c>
    </row>
    <row r="1764" ht="42" customHeight="1">
      <c r="A1764" s="268" t="n">
        <v>33517</v>
      </c>
      <c r="B1764" s="264" t="inlineStr">
        <is>
          <t>Tooheys 1000 6 October, 1991</t>
        </is>
      </c>
      <c r="C1764" s="264" t="inlineStr">
        <is>
          <t>DNQ</t>
        </is>
      </c>
      <c r="D1764" s="264" t="n"/>
      <c r="E1764" s="264" t="n"/>
      <c r="F1764" s="264" t="n">
        <v>36</v>
      </c>
      <c r="G1764" s="264" t="inlineStr">
        <is>
          <t>Ron Masing</t>
        </is>
      </c>
      <c r="H1764" s="264" t="n"/>
      <c r="I1764" s="264" t="n"/>
      <c r="J1764" s="264" t="inlineStr">
        <is>
          <t>Mitsubishi Starion Turbo</t>
        </is>
      </c>
      <c r="K1764" s="264" t="inlineStr">
        <is>
          <t>1998 tc L4</t>
        </is>
      </c>
      <c r="L1764" s="264" t="inlineStr">
        <is>
          <t>Ron Masing</t>
        </is>
      </c>
      <c r="M1764" s="264" t="n"/>
      <c r="N1764" s="697" t="n"/>
      <c r="O1764" s="264" t="n"/>
      <c r="P1764" s="264" t="inlineStr">
        <is>
          <t>Greville Arnel</t>
        </is>
      </c>
      <c r="Q1764" s="264" t="n"/>
      <c r="R1764" s="697" t="n"/>
      <c r="S1764" s="264" t="n"/>
      <c r="T1764" s="264" t="n"/>
      <c r="U1764" s="264" t="n"/>
      <c r="V1764" s="697" t="n"/>
      <c r="W1764" s="264" t="n"/>
      <c r="X1764" s="264" t="n"/>
      <c r="Y1764" s="264" t="n"/>
      <c r="Z1764" s="264" t="n"/>
      <c r="AA1764" s="264" t="n"/>
      <c r="AB1764" s="264" t="n">
        <v>50</v>
      </c>
      <c r="AC1764" s="264" t="n"/>
      <c r="AD1764" s="264" t="n"/>
      <c r="AE1764" s="581" t="inlineStr">
        <is>
          <t>2:38.2000</t>
        </is>
      </c>
      <c r="AF1764" s="418">
        <f>IF(OR(AE1764="",AE1764="",AE1764=0),"",6.213/(AE1764*24))</f>
        <v/>
      </c>
      <c r="AG1764" s="269" t="n"/>
      <c r="AH1764" s="581" t="inlineStr"/>
      <c r="AI1764" s="418" t="n"/>
      <c r="AJ1764" s="175" t="n"/>
      <c r="AK1764" s="264" t="inlineStr">
        <is>
          <t>Arnel (crash); Car damaged beyond repair</t>
        </is>
      </c>
      <c r="AL1764" s="264" t="n"/>
      <c r="AM1764" s="528" t="n"/>
      <c r="AN1764" s="671" t="n"/>
      <c r="AO1764" s="477" t="n"/>
      <c r="AP1764" s="264" t="n"/>
      <c r="AQ1764" s="581" t="inlineStr"/>
      <c r="AR1764" s="439" t="n"/>
      <c r="AS1764" s="436" t="n"/>
      <c r="AT1764" s="270" t="n"/>
      <c r="AU1764" s="271">
        <f>IF($B1764="","",TEXT($A1764,"yyyymmdd")&amp;"_P"&amp;$C1764&amp;"_C"&amp;$F1764&amp;"_"&amp;TRIM(RIGHT(SUBSTITUTE(TRIM(SUBSTITUTE($L1764,CHAR(160)," "))," ",REPT(" ",60)),60))&amp;IF($P1764="","","-"&amp;TRIM(RIGHT(SUBSTITUTE(TRIM(SUBSTITUTE($P1764,CHAR(160)," "))," ",REPT(" ",60)),60)))&amp;IF($T1764="","","-"&amp;TRIM(RIGHT(SUBSTITUTE(TRIM(SUBSTITUTE($T1764,CHAR(160)," "))," ",REPT(" ",60)),60)))&amp;".jpg")</f>
        <v/>
      </c>
    </row>
    <row r="1765" ht="42" customHeight="1">
      <c r="A1765" s="268" t="n">
        <v>33517</v>
      </c>
      <c r="B1765" s="264" t="inlineStr">
        <is>
          <t>Tooheys 1000 6 October, 1991</t>
        </is>
      </c>
      <c r="C1765" s="264" t="inlineStr">
        <is>
          <t>DNP</t>
        </is>
      </c>
      <c r="D1765" s="264" t="n"/>
      <c r="E1765" s="264" t="n"/>
      <c r="F1765" s="264" t="n">
        <v>79</v>
      </c>
      <c r="G1765" s="264" t="inlineStr">
        <is>
          <t>Malcom Rea</t>
        </is>
      </c>
      <c r="H1765" s="264" t="n"/>
      <c r="I1765" s="264" t="n"/>
      <c r="J1765" s="264" t="inlineStr">
        <is>
          <t>Toyota Sprinter</t>
        </is>
      </c>
      <c r="K1765" s="264" t="inlineStr">
        <is>
          <t>1587 L4</t>
        </is>
      </c>
      <c r="L1765" s="264" t="inlineStr">
        <is>
          <t>Malcom Rea</t>
        </is>
      </c>
      <c r="M1765" s="264" t="inlineStr">
        <is>
          <t>AUS</t>
        </is>
      </c>
      <c r="N1765" s="697">
        <f>_xlfn.LET(_xlpm.d,_xlfn.XLOOKUP(L1765,'[1]Birth Dates'!$A:$A,'[1]Birth Dates'!$B:$B,"",0),IF(_xlpm.d=0,"",_xlpm.d))</f>
        <v/>
      </c>
      <c r="O1765" s="264">
        <f>IF(OR(N1765="",A1765="",NOT(ISNUMBER(N1765)),N1765&gt;A1765),"",DATEDIF(N1765,A1765,"Y")&amp;" years, "&amp;DATEDIF(N1765,A1765,"YM")&amp;" months, "&amp;DATEDIF(N1765,A1765,"MD")&amp;" days")</f>
        <v/>
      </c>
      <c r="P1765" s="264" t="inlineStr">
        <is>
          <t>Brian Selby</t>
        </is>
      </c>
      <c r="Q1765" s="264" t="inlineStr">
        <is>
          <t>AUS</t>
        </is>
      </c>
      <c r="R1765" s="697">
        <f>_xlfn.LET(_xlpm.d,_xlfn.XLOOKUP(P1765,'[1]Birth Dates'!$A:$A,'[1]Birth Dates'!$B:$B,"",0),IF(_xlpm.d=0,"",_xlpm.d))</f>
        <v/>
      </c>
      <c r="S1765" s="264">
        <f>IF(OR(R1765="",A1765="",NOT(ISNUMBER(R1765)),R1765&gt;A1765),"",DATEDIF(R1765,A1765,"Y")&amp;" years, "&amp;DATEDIF(R1765,A1765,"YM")&amp;" months, "&amp;DATEDIF(R1765,A1765,"MD")&amp;" days")</f>
        <v/>
      </c>
      <c r="T1765" s="264" t="inlineStr">
        <is>
          <t>Garry Jones</t>
        </is>
      </c>
      <c r="U1765" s="264" t="inlineStr">
        <is>
          <t>AUS</t>
        </is>
      </c>
      <c r="V1765" s="697">
        <f>_xlfn.LET(_xlpm.d,_xlfn.XLOOKUP(T1765,'[1]Birth Dates'!$A:$A,'[1]Birth Dates'!$B:$B,"",0),IF(_xlpm.d=0,"",_xlpm.d))</f>
        <v/>
      </c>
      <c r="W1765" s="264">
        <f>IF(OR(V1765="",A1765="",NOT(ISNUMBER(V1765)),V1765&gt;A1765),"",DATEDIF(V1765,A1765,"Y")&amp;" years, "&amp;DATEDIF(V1765,A1765,"YM")&amp;" months, "&amp;DATEDIF(V1765,A1765,"MD")&amp;" days")</f>
        <v/>
      </c>
      <c r="X1765" s="264" t="n"/>
      <c r="Y1765" s="264" t="n"/>
      <c r="Z1765" s="264" t="n"/>
      <c r="AA1765" s="264" t="n"/>
      <c r="AB1765" s="264" t="n">
        <v>45</v>
      </c>
      <c r="AC1765" s="264" t="n"/>
      <c r="AD1765" s="264" t="n"/>
      <c r="AE1765" s="581" t="inlineStr">
        <is>
          <t>2:45.0400</t>
        </is>
      </c>
      <c r="AF1765" s="418">
        <f>IF(OR(AE1765="",AE1765="",AE1765=0),"",6.213/(AE1765*24))</f>
        <v/>
      </c>
      <c r="AG1765" s="269" t="n"/>
      <c r="AH1765" s="581" t="inlineStr"/>
      <c r="AI1765" s="418">
        <f>IF(OR(AH1765="",AH1765="",AH1765=0),"",6.213/(AH1765*24))</f>
        <v/>
      </c>
      <c r="AJ1765" s="175">
        <f>IF(AND(ISNUMBER(AB1765),ISNUMBER(AG1765)),AB1765-AG1765,"")</f>
        <v/>
      </c>
      <c r="AK1765" s="264" t="inlineStr">
        <is>
          <t>DNP</t>
        </is>
      </c>
      <c r="AL1765" s="264" t="n">
        <v>86</v>
      </c>
      <c r="AM1765" s="528" t="inlineStr">
        <is>
          <t>::</t>
        </is>
      </c>
      <c r="AN1765" s="671">
        <f>IF(OR(AL1765="",AM1765="",AM1765=0),"",AL1765*6.213/(AM1765*24))</f>
        <v/>
      </c>
      <c r="AO1765" s="477">
        <f>IF(AND(AL1765=#REF!,AM1765&lt;&gt;"",#REF!&lt;&gt;""),AM1765-#REF!,"")</f>
        <v/>
      </c>
      <c r="AP1765" s="264" t="n"/>
      <c r="AQ1765" s="581" t="inlineStr">
        <is>
          <t>#REF!</t>
        </is>
      </c>
      <c r="AR1765" s="439">
        <f>IF(OR(AQ1765="",AQ1765="",AQ1765=0),"",6.213/(AQ1765*24))</f>
        <v/>
      </c>
      <c r="AS1765" s="436">
        <f>IF(OR(NOT(ISNUMBER(C1765)),NOT(ISNUMBER(AB1765))),"",IF(AG1765&lt;&gt;"",AG1765,AB1765)-C1765)</f>
        <v/>
      </c>
      <c r="AT1765" s="270" t="n"/>
      <c r="AU1765" s="271">
        <f>IF($B1765="","",TEXT($A1765,"yyyymmdd")&amp;"_P"&amp;$C1765&amp;"_C"&amp;$F1765&amp;"_"&amp;TRIM(RIGHT(SUBSTITUTE(TRIM(SUBSTITUTE($L1765,CHAR(160)," "))," ",REPT(" ",60)),60))&amp;IF($P1765="","","-"&amp;TRIM(RIGHT(SUBSTITUTE(TRIM(SUBSTITUTE($P1765,CHAR(160)," "))," ",REPT(" ",60)),60)))&amp;IF($T1765="","","-"&amp;TRIM(RIGHT(SUBSTITUTE(TRIM(SUBSTITUTE($T1765,CHAR(160)," "))," ",REPT(" ",60)),60)))&amp;".jpg")</f>
        <v/>
      </c>
    </row>
    <row r="1766" ht="42" customFormat="1" customHeight="1" s="240">
      <c r="A1766" s="278" t="n">
        <v>33881</v>
      </c>
      <c r="B1766" s="273" t="inlineStr">
        <is>
          <t>Tooheys 1000 4 October, 1992</t>
        </is>
      </c>
      <c r="C1766" s="273" t="n">
        <v>1</v>
      </c>
      <c r="D1766" s="273" t="inlineStr">
        <is>
          <t>A</t>
        </is>
      </c>
      <c r="E1766" s="273" t="n">
        <v>1</v>
      </c>
      <c r="F1766" s="273" t="n">
        <v>1</v>
      </c>
      <c r="G1766" s="273" t="inlineStr">
        <is>
          <t>Gibson Motorsport</t>
        </is>
      </c>
      <c r="H1766" s="273" t="n"/>
      <c r="I1766" s="273" t="inlineStr">
        <is>
          <t>Winfield</t>
        </is>
      </c>
      <c r="J1766" s="273" t="inlineStr">
        <is>
          <t>Nissan Skyline GT-R</t>
        </is>
      </c>
      <c r="K1766" s="273" t="inlineStr">
        <is>
          <t>2568 tc L6</t>
        </is>
      </c>
      <c r="L1766" s="273" t="inlineStr">
        <is>
          <t>Mark Skaife</t>
        </is>
      </c>
      <c r="M1766" s="273" t="inlineStr">
        <is>
          <t>AUS</t>
        </is>
      </c>
      <c r="N1766" s="698">
        <f>_xlfn.LET(_xlpm.d,_xlfn.XLOOKUP(L1766,'[1]Birth Dates'!$A:$A,'[1]Birth Dates'!$B:$B,"",0),IF(_xlpm.d=0,"",_xlpm.d))</f>
        <v/>
      </c>
      <c r="O1766" s="274">
        <f>IF(OR(N1766="",A1766="",NOT(ISNUMBER(N1766)),N1766&gt;A1766),"",DATEDIF(N1766,A1766,"Y")&amp;" years, "&amp;DATEDIF(N1766,A1766,"YM")&amp;" months, "&amp;DATEDIF(N1766,A1766,"MD")&amp;" days")</f>
        <v/>
      </c>
      <c r="P1766" s="273" t="inlineStr">
        <is>
          <t>Jim Richards</t>
        </is>
      </c>
      <c r="Q1766" s="273" t="inlineStr">
        <is>
          <t>NZL</t>
        </is>
      </c>
      <c r="R1766" s="698">
        <f>_xlfn.LET(_xlpm.d,_xlfn.XLOOKUP(P1766,'[1]Birth Dates'!$A:$A,'[1]Birth Dates'!$B:$B,"",0),IF(_xlpm.d=0,"",_xlpm.d))</f>
        <v/>
      </c>
      <c r="S1766" s="274">
        <f>IF(OR(R1766="",A1766="",NOT(ISNUMBER(R1766)),R1766&gt;A1766),"",DATEDIF(R1766,A1766,"Y")&amp;" years, "&amp;DATEDIF(R1766,A1766,"YM")&amp;" months, "&amp;DATEDIF(R1766,A1766,"MD")&amp;" days")</f>
        <v/>
      </c>
      <c r="T1766" s="273" t="n"/>
      <c r="U1766" s="273" t="n"/>
      <c r="V1766" s="698">
        <f>_xlfn.LET(_xlpm.d,_xlfn.XLOOKUP(T1766,'[1]Birth Dates'!$A:$A,'[1]Birth Dates'!$B:$B,"",0),IF(_xlpm.d=0,"",_xlpm.d))</f>
        <v/>
      </c>
      <c r="W1766" s="274">
        <f>IF(OR(V1766="",A1766="",NOT(ISNUMBER(V1766)),V1766&gt;A1766),"",DATEDIF(V1766,A1766,"Y")&amp;" years, "&amp;DATEDIF(V1766,A1766,"YM")&amp;" months, "&amp;DATEDIF(V1766,A1766,"MD")&amp;" days")</f>
        <v/>
      </c>
      <c r="X1766" s="274" t="n"/>
      <c r="Y1766" s="274" t="n"/>
      <c r="Z1766" s="274" t="n"/>
      <c r="AA1766" s="274" t="n"/>
      <c r="AB1766" s="273" t="n">
        <v>1</v>
      </c>
      <c r="AC1766" s="273" t="n"/>
      <c r="AD1766" s="273" t="n"/>
      <c r="AE1766" s="597" t="inlineStr">
        <is>
          <t>2:13.8200</t>
        </is>
      </c>
      <c r="AF1766" s="418">
        <f>IF(OR(AE1766="",AE1766="",AE1766=0),"",6.213/(AE1766*24))</f>
        <v/>
      </c>
      <c r="AG1766" s="275" t="n">
        <v>3</v>
      </c>
      <c r="AH1766" s="582" t="inlineStr">
        <is>
          <t>2:14.5460</t>
        </is>
      </c>
      <c r="AI1766" s="418">
        <f>IF(OR(AH1766="",AH1766="",AH1766=0),"",6.213/(AH1766*24))</f>
        <v/>
      </c>
      <c r="AJ1766" s="175">
        <f>IF(AND(ISNUMBER(AB1766),ISNUMBER(AG1766)),AB1766-AG1766,"")</f>
        <v/>
      </c>
      <c r="AK1766" s="273" t="n"/>
      <c r="AL1766" s="273" t="n">
        <v>143</v>
      </c>
      <c r="AM1766" s="529" t="n">
        <v>0.2689377314814815</v>
      </c>
      <c r="AN1766" s="671">
        <f>IF(OR(AL1766="",AM1766="",AM1766=0),"",AL1766*6.213/(AM1766*24))</f>
        <v/>
      </c>
      <c r="AO1766" s="477">
        <f>IF(AND(AL1766=AL1763,AM1766&lt;&gt;"",AM1763&lt;&gt;""),AM1766-AM1763,"")</f>
        <v/>
      </c>
      <c r="AP1766" s="273" t="n">
        <v>114</v>
      </c>
      <c r="AQ1766" s="582" t="inlineStr">
        <is>
          <t>2:16.4700</t>
        </is>
      </c>
      <c r="AR1766" s="439">
        <f>IF(OR(AQ1766="",AQ1766="",AQ1766=0),"",6.213/(AQ1766*24))</f>
        <v/>
      </c>
      <c r="AS1766" s="436">
        <f>IF(OR(NOT(ISNUMBER(C1766)),NOT(ISNUMBER(AB1766))),"",IF(AG1766&lt;&gt;"",AG1766,AB1766)-C1766)</f>
        <v/>
      </c>
      <c r="AT1766" s="276" t="n"/>
      <c r="AU1766" s="277">
        <f>IF($B1766="","",TEXT($A1766,"yyyymmdd")&amp;"_P"&amp;$C1766&amp;"_C"&amp;$F1766&amp;"_"&amp;TRIM(RIGHT(SUBSTITUTE(TRIM(SUBSTITUTE($L1766,CHAR(160)," "))," ",REPT(" ",60)),60))&amp;IF($P1766="","","-"&amp;TRIM(RIGHT(SUBSTITUTE(TRIM(SUBSTITUTE($P1766,CHAR(160)," "))," ",REPT(" ",60)),60)))&amp;IF($T1766="","","-"&amp;TRIM(RIGHT(SUBSTITUTE(TRIM(SUBSTITUTE($T1766,CHAR(160)," "))," ",REPT(" ",60)),60)))&amp;".jpg")</f>
        <v/>
      </c>
    </row>
    <row r="1767" ht="42" customHeight="1">
      <c r="A1767" s="278" t="n">
        <v>33881</v>
      </c>
      <c r="B1767" s="274" t="inlineStr">
        <is>
          <t>Tooheys 1000 4 October, 1992</t>
        </is>
      </c>
      <c r="C1767" s="274" t="n">
        <v>2</v>
      </c>
      <c r="D1767" s="274" t="inlineStr">
        <is>
          <t>A</t>
        </is>
      </c>
      <c r="E1767" s="274" t="n">
        <v>2</v>
      </c>
      <c r="F1767" s="274" t="n">
        <v>17</v>
      </c>
      <c r="G1767" s="274" t="inlineStr">
        <is>
          <t>Dick Johnson Racing</t>
        </is>
      </c>
      <c r="H1767" s="274" t="n"/>
      <c r="I1767" s="274" t="inlineStr">
        <is>
          <t>Shell</t>
        </is>
      </c>
      <c r="J1767" s="274" t="inlineStr">
        <is>
          <t>Ford Sierra RS500</t>
        </is>
      </c>
      <c r="K1767" s="274" t="inlineStr">
        <is>
          <t>1993 tc L4</t>
        </is>
      </c>
      <c r="L1767" s="274" t="inlineStr">
        <is>
          <t>Dick Johnson</t>
        </is>
      </c>
      <c r="M1767" s="274" t="inlineStr">
        <is>
          <t>AUS</t>
        </is>
      </c>
      <c r="N1767" s="698">
        <f>_xlfn.LET(_xlpm.d,_xlfn.XLOOKUP(L1767,'[1]Birth Dates'!$A:$A,'[1]Birth Dates'!$B:$B,"",0),IF(_xlpm.d=0,"",_xlpm.d))</f>
        <v/>
      </c>
      <c r="O1767" s="274">
        <f>IF(OR(N1767="",A1767="",NOT(ISNUMBER(N1767)),N1767&gt;A1767),"",DATEDIF(N1767,A1767,"Y")&amp;" years, "&amp;DATEDIF(N1767,A1767,"YM")&amp;" months, "&amp;DATEDIF(N1767,A1767,"MD")&amp;" days")</f>
        <v/>
      </c>
      <c r="P1767" s="274" t="inlineStr">
        <is>
          <t>John Bowe</t>
        </is>
      </c>
      <c r="Q1767" s="274" t="inlineStr">
        <is>
          <t>AUS</t>
        </is>
      </c>
      <c r="R1767" s="698">
        <f>_xlfn.LET(_xlpm.d,_xlfn.XLOOKUP(P1767,'[1]Birth Dates'!$A:$A,'[1]Birth Dates'!$B:$B,"",0),IF(_xlpm.d=0,"",_xlpm.d))</f>
        <v/>
      </c>
      <c r="S1767" s="274">
        <f>IF(OR(R1767="",A1767="",NOT(ISNUMBER(R1767)),R1767&gt;A1767),"",DATEDIF(R1767,A1767,"Y")&amp;" years, "&amp;DATEDIF(R1767,A1767,"YM")&amp;" months, "&amp;DATEDIF(R1767,A1767,"MD")&amp;" days")</f>
        <v/>
      </c>
      <c r="T1767" s="274" t="n"/>
      <c r="U1767" s="274" t="n"/>
      <c r="V1767" s="698">
        <f>_xlfn.LET(_xlpm.d,_xlfn.XLOOKUP(T1767,'[1]Birth Dates'!$A:$A,'[1]Birth Dates'!$B:$B,"",0),IF(_xlpm.d=0,"",_xlpm.d))</f>
        <v/>
      </c>
      <c r="W1767" s="274">
        <f>IF(OR(V1767="",A1767="",NOT(ISNUMBER(V1767)),V1767&gt;A1767),"",DATEDIF(V1767,A1767,"Y")&amp;" years, "&amp;DATEDIF(V1767,A1767,"YM")&amp;" months, "&amp;DATEDIF(V1767,A1767,"MD")&amp;" days")</f>
        <v/>
      </c>
      <c r="X1767" s="274" t="n"/>
      <c r="Y1767" s="274" t="n"/>
      <c r="Z1767" s="274" t="n"/>
      <c r="AA1767" s="274" t="n"/>
      <c r="AB1767" s="274" t="n"/>
      <c r="AC1767" s="274" t="n"/>
      <c r="AD1767" s="274" t="n"/>
      <c r="AE1767" s="598" t="inlineStr">
        <is>
          <t>2:14.5600</t>
        </is>
      </c>
      <c r="AF1767" s="418">
        <f>IF(OR(AE1767="",AE1767="",AE1767=0),"",6.213/(AE1767*24))</f>
        <v/>
      </c>
      <c r="AG1767" s="279" t="n">
        <v>1</v>
      </c>
      <c r="AH1767" s="583" t="inlineStr">
        <is>
          <t>2:12.8980</t>
        </is>
      </c>
      <c r="AI1767" s="418">
        <f>IF(OR(AH1767="",AH1767="",AH1767=0),"",6.213/(AH1767*24))</f>
        <v/>
      </c>
      <c r="AJ1767" s="175">
        <f>IF(AND(ISNUMBER(AB1767),ISNUMBER(AG1767)),AB1767-AG1767,"")</f>
        <v/>
      </c>
      <c r="AK1767" s="274" t="n"/>
      <c r="AL1767" s="274" t="n">
        <v>143</v>
      </c>
      <c r="AM1767" s="510" t="n">
        <v>0.2696258101851852</v>
      </c>
      <c r="AN1767" s="671">
        <f>IF(OR(AL1767="",AM1767="",AM1767=0),"",AL1767*6.213/(AM1767*24))</f>
        <v/>
      </c>
      <c r="AO1767" s="477">
        <f>IF(AND(AL1767=AL1766,AM1767&lt;&gt;"",AM1766&lt;&gt;""),AM1767-AM1766,"")</f>
        <v/>
      </c>
      <c r="AP1767" s="274" t="n"/>
      <c r="AQ1767" s="583" t="n"/>
      <c r="AR1767" s="439">
        <f>IF(OR(AQ1767="",AQ1767="",AQ1767=0),"",6.213/(AQ1767*24))</f>
        <v/>
      </c>
      <c r="AS1767" s="436">
        <f>IF(OR(NOT(ISNUMBER(C1767)),NOT(ISNUMBER(AB1767))),"",IF(AG1767&lt;&gt;"",AG1767,AB1767)-C1767)</f>
        <v/>
      </c>
      <c r="AT1767" s="280" t="n"/>
      <c r="AU1767" s="281">
        <f>IF($B1767="","",TEXT($A1767,"yyyymmdd")&amp;"_P"&amp;$C1767&amp;"_C"&amp;$F1767&amp;"_"&amp;TRIM(RIGHT(SUBSTITUTE(TRIM(SUBSTITUTE($L1767,CHAR(160)," "))," ",REPT(" ",60)),60))&amp;IF($P1767="","","-"&amp;TRIM(RIGHT(SUBSTITUTE(TRIM(SUBSTITUTE($P1767,CHAR(160)," "))," ",REPT(" ",60)),60)))&amp;IF($T1767="","","-"&amp;TRIM(RIGHT(SUBSTITUTE(TRIM(SUBSTITUTE($T1767,CHAR(160)," "))," ",REPT(" ",60)),60)))&amp;".jpg")</f>
        <v/>
      </c>
    </row>
    <row r="1768" ht="42" customHeight="1">
      <c r="A1768" s="278" t="n">
        <v>33881</v>
      </c>
      <c r="B1768" s="274" t="inlineStr">
        <is>
          <t>Tooheys 1000 4 October, 1992</t>
        </is>
      </c>
      <c r="C1768" s="274" t="n">
        <v>3</v>
      </c>
      <c r="D1768" s="274" t="inlineStr">
        <is>
          <t>A</t>
        </is>
      </c>
      <c r="E1768" s="274" t="n">
        <v>3</v>
      </c>
      <c r="F1768" s="274" t="n">
        <v>2</v>
      </c>
      <c r="G1768" s="274" t="inlineStr">
        <is>
          <t>Gibson Motorsport</t>
        </is>
      </c>
      <c r="H1768" s="274" t="n"/>
      <c r="I1768" s="274" t="inlineStr">
        <is>
          <t>Winfield</t>
        </is>
      </c>
      <c r="J1768" s="274" t="inlineStr">
        <is>
          <t>Nissan Skyline GT-R</t>
        </is>
      </c>
      <c r="K1768" s="274" t="inlineStr">
        <is>
          <t>2568 tc L6</t>
        </is>
      </c>
      <c r="L1768" s="274" t="inlineStr">
        <is>
          <t>Anders Olofsson</t>
        </is>
      </c>
      <c r="M1768" s="274" t="inlineStr">
        <is>
          <t>SWE</t>
        </is>
      </c>
      <c r="N1768" s="698">
        <f>_xlfn.LET(_xlpm.d,_xlfn.XLOOKUP(L1768,'[1]Birth Dates'!$A:$A,'[1]Birth Dates'!$B:$B,"",0),IF(_xlpm.d=0,"",_xlpm.d))</f>
        <v/>
      </c>
      <c r="O1768" s="274">
        <f>IF(OR(N1768="",A1768="",NOT(ISNUMBER(N1768)),N1768&gt;A1768),"",DATEDIF(N1768,A1768,"Y")&amp;" years, "&amp;DATEDIF(N1768,A1768,"YM")&amp;" months, "&amp;DATEDIF(N1768,A1768,"MD")&amp;" days")</f>
        <v/>
      </c>
      <c r="P1768" s="274" t="inlineStr">
        <is>
          <t>Neil Crompton</t>
        </is>
      </c>
      <c r="Q1768" s="274" t="inlineStr">
        <is>
          <t>AUS</t>
        </is>
      </c>
      <c r="R1768" s="698">
        <f>_xlfn.LET(_xlpm.d,_xlfn.XLOOKUP(P1768,'[1]Birth Dates'!$A:$A,'[1]Birth Dates'!$B:$B,"",0),IF(_xlpm.d=0,"",_xlpm.d))</f>
        <v/>
      </c>
      <c r="S1768" s="274">
        <f>IF(OR(R1768="",A1768="",NOT(ISNUMBER(R1768)),R1768&gt;A1768),"",DATEDIF(R1768,A1768,"Y")&amp;" years, "&amp;DATEDIF(R1768,A1768,"YM")&amp;" months, "&amp;DATEDIF(R1768,A1768,"MD")&amp;" days")</f>
        <v/>
      </c>
      <c r="T1768" s="274" t="n"/>
      <c r="U1768" s="274" t="n"/>
      <c r="V1768" s="698">
        <f>_xlfn.LET(_xlpm.d,_xlfn.XLOOKUP(T1768,'[1]Birth Dates'!$A:$A,'[1]Birth Dates'!$B:$B,"",0),IF(_xlpm.d=0,"",_xlpm.d))</f>
        <v/>
      </c>
      <c r="W1768" s="274">
        <f>IF(OR(V1768="",A1768="",NOT(ISNUMBER(V1768)),V1768&gt;A1768),"",DATEDIF(V1768,A1768,"Y")&amp;" years, "&amp;DATEDIF(V1768,A1768,"YM")&amp;" months, "&amp;DATEDIF(V1768,A1768,"MD")&amp;" days")</f>
        <v/>
      </c>
      <c r="X1768" s="274" t="n"/>
      <c r="Y1768" s="274" t="n"/>
      <c r="Z1768" s="274" t="n"/>
      <c r="AA1768" s="274" t="n"/>
      <c r="AB1768" s="274" t="n">
        <v>11</v>
      </c>
      <c r="AC1768" s="274" t="n"/>
      <c r="AD1768" s="274" t="n"/>
      <c r="AE1768" s="583" t="inlineStr">
        <is>
          <t>2:16.1700</t>
        </is>
      </c>
      <c r="AF1768" s="418">
        <f>IF(OR(AE1768="",AE1768="",AE1768=0),"",6.213/(AE1768*24))</f>
        <v/>
      </c>
      <c r="AG1768" s="279" t="n"/>
      <c r="AH1768" s="583" t="inlineStr"/>
      <c r="AI1768" s="418">
        <f>IF(OR(AH1768="",AH1768="",AH1768=0),"",6.213/(AH1768*24))</f>
        <v/>
      </c>
      <c r="AJ1768" s="175">
        <f>IF(AND(ISNUMBER(AB1768),ISNUMBER(AG1768)),AB1768-AG1768,"")</f>
        <v/>
      </c>
      <c r="AK1768" s="274" t="n"/>
      <c r="AL1768" s="274" t="n">
        <v>143</v>
      </c>
      <c r="AM1768" s="510" t="n">
        <v>0.270390625</v>
      </c>
      <c r="AN1768" s="671">
        <f>IF(OR(AL1768="",AM1768="",AM1768=0),"",AL1768*6.213/(AM1768*24))</f>
        <v/>
      </c>
      <c r="AO1768" s="477">
        <f>IF(AND(AL1768=AL1767,AM1768&lt;&gt;"",AM1767&lt;&gt;""),AM1768-AM1767,"")</f>
        <v/>
      </c>
      <c r="AP1768" s="274" t="n"/>
      <c r="AQ1768" s="583" t="n"/>
      <c r="AR1768" s="439">
        <f>IF(OR(AQ1768="",AQ1768="",AQ1768=0),"",6.213/(AQ1768*24))</f>
        <v/>
      </c>
      <c r="AS1768" s="436">
        <f>IF(OR(NOT(ISNUMBER(C1768)),NOT(ISNUMBER(AB1768))),"",IF(AG1768&lt;&gt;"",AG1768,AB1768)-C1768)</f>
        <v/>
      </c>
      <c r="AT1768" s="280" t="n"/>
      <c r="AU1768" s="281">
        <f>IF($B1768="","",TEXT($A1768,"yyyymmdd")&amp;"_P"&amp;$C1768&amp;"_C"&amp;$F1768&amp;"_"&amp;TRIM(RIGHT(SUBSTITUTE(TRIM(SUBSTITUTE($L1768,CHAR(160)," "))," ",REPT(" ",60)),60))&amp;IF($P1768="","","-"&amp;TRIM(RIGHT(SUBSTITUTE(TRIM(SUBSTITUTE($P1768,CHAR(160)," "))," ",REPT(" ",60)),60)))&amp;IF($T1768="","","-"&amp;TRIM(RIGHT(SUBSTITUTE(TRIM(SUBSTITUTE($T1768,CHAR(160)," "))," ",REPT(" ",60)),60)))&amp;".jpg")</f>
        <v/>
      </c>
    </row>
    <row r="1769" ht="42" customHeight="1">
      <c r="A1769" s="278" t="n">
        <v>33881</v>
      </c>
      <c r="B1769" s="274" t="inlineStr">
        <is>
          <t>Tooheys 1000 4 October, 1992</t>
        </is>
      </c>
      <c r="C1769" s="274" t="n">
        <v>4</v>
      </c>
      <c r="D1769" s="274" t="inlineStr">
        <is>
          <t>A</t>
        </is>
      </c>
      <c r="E1769" s="274" t="n">
        <v>4</v>
      </c>
      <c r="F1769" s="274" t="n">
        <v>25</v>
      </c>
      <c r="G1769" s="274" t="inlineStr">
        <is>
          <t>LoGaMo Racing</t>
        </is>
      </c>
      <c r="H1769" s="274" t="n"/>
      <c r="I1769" s="274" t="inlineStr">
        <is>
          <t>Benson &amp; Hedges</t>
        </is>
      </c>
      <c r="J1769" s="274" t="inlineStr">
        <is>
          <t>BMW M3</t>
        </is>
      </c>
      <c r="K1769" s="274" t="inlineStr">
        <is>
          <t>2492 L4</t>
        </is>
      </c>
      <c r="L1769" s="274" t="inlineStr">
        <is>
          <t>Tony Longhurst</t>
        </is>
      </c>
      <c r="M1769" s="274" t="inlineStr">
        <is>
          <t>AUS</t>
        </is>
      </c>
      <c r="N1769" s="698">
        <f>_xlfn.LET(_xlpm.d,_xlfn.XLOOKUP(L1769,'[1]Birth Dates'!$A:$A,'[1]Birth Dates'!$B:$B,"",0),IF(_xlpm.d=0,"",_xlpm.d))</f>
        <v/>
      </c>
      <c r="O1769" s="274">
        <f>IF(OR(N1769="",A1769="",NOT(ISNUMBER(N1769)),N1769&gt;A1769),"",DATEDIF(N1769,A1769,"Y")&amp;" years, "&amp;DATEDIF(N1769,A1769,"YM")&amp;" months, "&amp;DATEDIF(N1769,A1769,"MD")&amp;" days")</f>
        <v/>
      </c>
      <c r="P1769" s="274" t="inlineStr">
        <is>
          <t>Johnny Cecotto</t>
        </is>
      </c>
      <c r="Q1769" s="274" t="inlineStr">
        <is>
          <t>VEN</t>
        </is>
      </c>
      <c r="R1769" s="698">
        <f>_xlfn.LET(_xlpm.d,_xlfn.XLOOKUP(P1769,'[1]Birth Dates'!$A:$A,'[1]Birth Dates'!$B:$B,"",0),IF(_xlpm.d=0,"",_xlpm.d))</f>
        <v/>
      </c>
      <c r="S1769" s="274">
        <f>IF(OR(R1769="",A1769="",NOT(ISNUMBER(R1769)),R1769&gt;A1769),"",DATEDIF(R1769,A1769,"Y")&amp;" years, "&amp;DATEDIF(R1769,A1769,"YM")&amp;" months, "&amp;DATEDIF(R1769,A1769,"MD")&amp;" days")</f>
        <v/>
      </c>
      <c r="T1769" s="274" t="n"/>
      <c r="U1769" s="274" t="n"/>
      <c r="V1769" s="698">
        <f>_xlfn.LET(_xlpm.d,_xlfn.XLOOKUP(T1769,'[1]Birth Dates'!$A:$A,'[1]Birth Dates'!$B:$B,"",0),IF(_xlpm.d=0,"",_xlpm.d))</f>
        <v/>
      </c>
      <c r="W1769" s="274">
        <f>IF(OR(V1769="",A1769="",NOT(ISNUMBER(V1769)),V1769&gt;A1769),"",DATEDIF(V1769,A1769,"Y")&amp;" years, "&amp;DATEDIF(V1769,A1769,"YM")&amp;" months, "&amp;DATEDIF(V1769,A1769,"MD")&amp;" days")</f>
        <v/>
      </c>
      <c r="X1769" s="274" t="n"/>
      <c r="Y1769" s="274" t="n"/>
      <c r="Z1769" s="274" t="n"/>
      <c r="AA1769" s="274" t="n"/>
      <c r="AB1769" s="274" t="n"/>
      <c r="AC1769" s="274" t="n"/>
      <c r="AD1769" s="274" t="n"/>
      <c r="AE1769" s="598" t="inlineStr">
        <is>
          <t>2:15.2600</t>
        </is>
      </c>
      <c r="AF1769" s="418">
        <f>IF(OR(AE1769="",AE1769="",AE1769=0),"",6.213/(AE1769*24))</f>
        <v/>
      </c>
      <c r="AG1769" s="279" t="n">
        <v>9</v>
      </c>
      <c r="AH1769" s="583" t="inlineStr">
        <is>
          <t>2:16.9320</t>
        </is>
      </c>
      <c r="AI1769" s="418">
        <f>IF(OR(AH1769="",AH1769="",AH1769=0),"",6.213/(AH1769*24))</f>
        <v/>
      </c>
      <c r="AJ1769" s="175">
        <f>IF(AND(ISNUMBER(AB1769),ISNUMBER(AG1769)),AB1769-AG1769,"")</f>
        <v/>
      </c>
      <c r="AK1769" s="274" t="n"/>
      <c r="AL1769" s="274" t="n">
        <v>142</v>
      </c>
      <c r="AM1769" s="510" t="inlineStr">
        <is>
          <t>::</t>
        </is>
      </c>
      <c r="AN1769" s="671">
        <f>IF(OR(AL1769="",AM1769="",AM1769=0),"",AL1769*6.213/(AM1769*24))</f>
        <v/>
      </c>
      <c r="AO1769" s="477">
        <f>IF(AND(AL1769=AL1768,AM1769&lt;&gt;"",AM1768&lt;&gt;""),AM1769-AM1768,"")</f>
        <v/>
      </c>
      <c r="AP1769" s="274" t="n"/>
      <c r="AQ1769" s="583" t="n"/>
      <c r="AR1769" s="439">
        <f>IF(OR(AQ1769="",AQ1769="",AQ1769=0),"",6.213/(AQ1769*24))</f>
        <v/>
      </c>
      <c r="AS1769" s="436">
        <f>IF(OR(NOT(ISNUMBER(C1769)),NOT(ISNUMBER(AB1769))),"",IF(AG1769&lt;&gt;"",AG1769,AB1769)-C1769)</f>
        <v/>
      </c>
      <c r="AT1769" s="280" t="n"/>
      <c r="AU1769" s="281">
        <f>IF($B1769="","",TEXT($A1769,"yyyymmdd")&amp;"_P"&amp;$C1769&amp;"_C"&amp;$F1769&amp;"_"&amp;TRIM(RIGHT(SUBSTITUTE(TRIM(SUBSTITUTE($L1769,CHAR(160)," "))," ",REPT(" ",60)),60))&amp;IF($P1769="","","-"&amp;TRIM(RIGHT(SUBSTITUTE(TRIM(SUBSTITUTE($P1769,CHAR(160)," "))," ",REPT(" ",60)),60)))&amp;IF($T1769="","","-"&amp;TRIM(RIGHT(SUBSTITUTE(TRIM(SUBSTITUTE($T1769,CHAR(160)," "))," ",REPT(" ",60)),60)))&amp;".jpg")</f>
        <v/>
      </c>
    </row>
    <row r="1770" ht="42" customHeight="1">
      <c r="A1770" s="278" t="n">
        <v>33881</v>
      </c>
      <c r="B1770" s="274" t="inlineStr">
        <is>
          <t>Tooheys 1000 4 October, 1992</t>
        </is>
      </c>
      <c r="C1770" s="274" t="n">
        <v>5</v>
      </c>
      <c r="D1770" s="274" t="inlineStr">
        <is>
          <t>C</t>
        </is>
      </c>
      <c r="E1770" s="274" t="n">
        <v>5</v>
      </c>
      <c r="F1770" s="274" t="n">
        <v>16</v>
      </c>
      <c r="G1770" s="274" t="inlineStr">
        <is>
          <t>Holden Racing Team</t>
        </is>
      </c>
      <c r="H1770" s="274" t="n"/>
      <c r="I1770" s="274" t="inlineStr">
        <is>
          <t>Castrol, Telecom MobileNet</t>
        </is>
      </c>
      <c r="J1770" s="274" t="inlineStr">
        <is>
          <t>Holden Commodore VP</t>
        </is>
      </c>
      <c r="K1770" s="274" t="inlineStr">
        <is>
          <t>4980 V8</t>
        </is>
      </c>
      <c r="L1770" s="274" t="inlineStr">
        <is>
          <t>Win Percy</t>
        </is>
      </c>
      <c r="M1770" s="274" t="inlineStr">
        <is>
          <t>GBR</t>
        </is>
      </c>
      <c r="N1770" s="698">
        <f>_xlfn.LET(_xlpm.d,_xlfn.XLOOKUP(L1770,'[1]Birth Dates'!$A:$A,'[1]Birth Dates'!$B:$B,"",0),IF(_xlpm.d=0,"",_xlpm.d))</f>
        <v/>
      </c>
      <c r="O1770" s="274">
        <f>IF(OR(N1770="",A1770="",NOT(ISNUMBER(N1770)),N1770&gt;A1770),"",DATEDIF(N1770,A1770,"Y")&amp;" years, "&amp;DATEDIF(N1770,A1770,"YM")&amp;" months, "&amp;DATEDIF(N1770,A1770,"MD")&amp;" days")</f>
        <v/>
      </c>
      <c r="P1770" s="274" t="inlineStr">
        <is>
          <t>Allan Grice</t>
        </is>
      </c>
      <c r="Q1770" s="274" t="inlineStr">
        <is>
          <t>AUS</t>
        </is>
      </c>
      <c r="R1770" s="698">
        <f>_xlfn.LET(_xlpm.d,_xlfn.XLOOKUP(P1770,'[1]Birth Dates'!$A:$A,'[1]Birth Dates'!$B:$B,"",0),IF(_xlpm.d=0,"",_xlpm.d))</f>
        <v/>
      </c>
      <c r="S1770" s="274">
        <f>IF(OR(R1770="",A1770="",NOT(ISNUMBER(R1770)),R1770&gt;A1770),"",DATEDIF(R1770,A1770,"Y")&amp;" years, "&amp;DATEDIF(R1770,A1770,"YM")&amp;" months, "&amp;DATEDIF(R1770,A1770,"MD")&amp;" days")</f>
        <v/>
      </c>
      <c r="T1770" s="274" t="n"/>
      <c r="U1770" s="274" t="n"/>
      <c r="V1770" s="698">
        <f>_xlfn.LET(_xlpm.d,_xlfn.XLOOKUP(T1770,'[1]Birth Dates'!$A:$A,'[1]Birth Dates'!$B:$B,"",0),IF(_xlpm.d=0,"",_xlpm.d))</f>
        <v/>
      </c>
      <c r="W1770" s="274">
        <f>IF(OR(V1770="",A1770="",NOT(ISNUMBER(V1770)),V1770&gt;A1770),"",DATEDIF(V1770,A1770,"Y")&amp;" years, "&amp;DATEDIF(V1770,A1770,"YM")&amp;" months, "&amp;DATEDIF(V1770,A1770,"MD")&amp;" days")</f>
        <v/>
      </c>
      <c r="X1770" s="274" t="n"/>
      <c r="Y1770" s="274" t="n"/>
      <c r="Z1770" s="274" t="n"/>
      <c r="AA1770" s="274" t="n"/>
      <c r="AB1770" s="274" t="n"/>
      <c r="AC1770" s="274" t="n"/>
      <c r="AD1770" s="274" t="n"/>
      <c r="AE1770" s="598" t="inlineStr">
        <is>
          <t>2:16.1300</t>
        </is>
      </c>
      <c r="AF1770" s="418">
        <f>IF(OR(AE1770="",AE1770="",AE1770=0),"",6.213/(AE1770*24))</f>
        <v/>
      </c>
      <c r="AG1770" s="279" t="n">
        <v>7</v>
      </c>
      <c r="AH1770" s="583" t="inlineStr">
        <is>
          <t>2:16.2150</t>
        </is>
      </c>
      <c r="AI1770" s="418">
        <f>IF(OR(AH1770="",AH1770="",AH1770=0),"",6.213/(AH1770*24))</f>
        <v/>
      </c>
      <c r="AJ1770" s="175">
        <f>IF(AND(ISNUMBER(AB1770),ISNUMBER(AG1770)),AB1770-AG1770,"")</f>
        <v/>
      </c>
      <c r="AK1770" s="274" t="n"/>
      <c r="AL1770" s="274" t="n">
        <v>141</v>
      </c>
      <c r="AM1770" s="510" t="inlineStr">
        <is>
          <t>::</t>
        </is>
      </c>
      <c r="AN1770" s="671">
        <f>IF(OR(AL1770="",AM1770="",AM1770=0),"",AL1770*6.213/(AM1770*24))</f>
        <v/>
      </c>
      <c r="AO1770" s="477">
        <f>IF(AND(AL1770=AL1769,AM1770&lt;&gt;"",AM1769&lt;&gt;""),AM1770-AM1769,"")</f>
        <v/>
      </c>
      <c r="AP1770" s="274" t="n"/>
      <c r="AQ1770" s="583" t="n"/>
      <c r="AR1770" s="439">
        <f>IF(OR(AQ1770="",AQ1770="",AQ1770=0),"",6.213/(AQ1770*24))</f>
        <v/>
      </c>
      <c r="AS1770" s="436">
        <f>IF(OR(NOT(ISNUMBER(C1770)),NOT(ISNUMBER(AB1770))),"",IF(AG1770&lt;&gt;"",AG1770,AB1770)-C1770)</f>
        <v/>
      </c>
      <c r="AT1770" s="280" t="n"/>
      <c r="AU1770" s="281">
        <f>IF($B1770="","",TEXT($A1770,"yyyymmdd")&amp;"_P"&amp;$C1770&amp;"_C"&amp;$F1770&amp;"_"&amp;TRIM(RIGHT(SUBSTITUTE(TRIM(SUBSTITUTE($L1770,CHAR(160)," "))," ",REPT(" ",60)),60))&amp;IF($P1770="","","-"&amp;TRIM(RIGHT(SUBSTITUTE(TRIM(SUBSTITUTE($P1770,CHAR(160)," "))," ",REPT(" ",60)),60)))&amp;IF($T1770="","","-"&amp;TRIM(RIGHT(SUBSTITUTE(TRIM(SUBSTITUTE($T1770,CHAR(160)," "))," ",REPT(" ",60)),60)))&amp;".jpg")</f>
        <v/>
      </c>
    </row>
    <row r="1771" ht="42" customHeight="1">
      <c r="A1771" s="278" t="n">
        <v>33881</v>
      </c>
      <c r="B1771" s="274" t="inlineStr">
        <is>
          <t>Tooheys 1000 4 October, 1992</t>
        </is>
      </c>
      <c r="C1771" s="274" t="n">
        <v>6</v>
      </c>
      <c r="D1771" s="274" t="inlineStr">
        <is>
          <t>A</t>
        </is>
      </c>
      <c r="E1771" s="274" t="n">
        <v>6</v>
      </c>
      <c r="F1771" s="274" t="n">
        <v>4</v>
      </c>
      <c r="G1771" s="274" t="inlineStr">
        <is>
          <t>Bob Forbes Racing</t>
        </is>
      </c>
      <c r="H1771" s="274" t="n"/>
      <c r="I1771" s="274" t="inlineStr">
        <is>
          <t>GIO Insurance</t>
        </is>
      </c>
      <c r="J1771" s="274" t="inlineStr">
        <is>
          <t>Nissan SKyline GT-R</t>
        </is>
      </c>
      <c r="K1771" s="274" t="inlineStr">
        <is>
          <t>2568 tc L6</t>
        </is>
      </c>
      <c r="L1771" s="274" t="inlineStr">
        <is>
          <t>Mark GIbbs</t>
        </is>
      </c>
      <c r="M1771" s="274" t="inlineStr">
        <is>
          <t>AUS</t>
        </is>
      </c>
      <c r="N1771" s="698">
        <f>_xlfn.LET(_xlpm.d,_xlfn.XLOOKUP(L1771,'[1]Birth Dates'!$A:$A,'[1]Birth Dates'!$B:$B,"",0),IF(_xlpm.d=0,"",_xlpm.d))</f>
        <v/>
      </c>
      <c r="O1771" s="274">
        <f>IF(OR(N1771="",A1771="",NOT(ISNUMBER(N1771)),N1771&gt;A1771),"",DATEDIF(N1771,A1771,"Y")&amp;" years, "&amp;DATEDIF(N1771,A1771,"YM")&amp;" months, "&amp;DATEDIF(N1771,A1771,"MD")&amp;" days")</f>
        <v/>
      </c>
      <c r="P1771" s="274" t="inlineStr">
        <is>
          <t>Rohan Onslow</t>
        </is>
      </c>
      <c r="Q1771" s="274" t="inlineStr">
        <is>
          <t>AUS</t>
        </is>
      </c>
      <c r="R1771" s="698">
        <f>_xlfn.LET(_xlpm.d,_xlfn.XLOOKUP(P1771,'[1]Birth Dates'!$A:$A,'[1]Birth Dates'!$B:$B,"",0),IF(_xlpm.d=0,"",_xlpm.d))</f>
        <v/>
      </c>
      <c r="S1771" s="274">
        <f>IF(OR(R1771="",A1771="",NOT(ISNUMBER(R1771)),R1771&gt;A1771),"",DATEDIF(R1771,A1771,"Y")&amp;" years, "&amp;DATEDIF(R1771,A1771,"YM")&amp;" months, "&amp;DATEDIF(R1771,A1771,"MD")&amp;" days")</f>
        <v/>
      </c>
      <c r="T1771" s="274" t="n"/>
      <c r="U1771" s="274" t="n"/>
      <c r="V1771" s="698">
        <f>_xlfn.LET(_xlpm.d,_xlfn.XLOOKUP(T1771,'[1]Birth Dates'!$A:$A,'[1]Birth Dates'!$B:$B,"",0),IF(_xlpm.d=0,"",_xlpm.d))</f>
        <v/>
      </c>
      <c r="W1771" s="274">
        <f>IF(OR(V1771="",A1771="",NOT(ISNUMBER(V1771)),V1771&gt;A1771),"",DATEDIF(V1771,A1771,"Y")&amp;" years, "&amp;DATEDIF(V1771,A1771,"YM")&amp;" months, "&amp;DATEDIF(V1771,A1771,"MD")&amp;" days")</f>
        <v/>
      </c>
      <c r="X1771" s="274" t="n"/>
      <c r="Y1771" s="274" t="n"/>
      <c r="Z1771" s="274" t="n"/>
      <c r="AA1771" s="274" t="n"/>
      <c r="AB1771" s="274" t="n"/>
      <c r="AC1771" s="274" t="n"/>
      <c r="AD1771" s="274" t="n"/>
      <c r="AE1771" s="598" t="inlineStr">
        <is>
          <t>2:15.7500</t>
        </is>
      </c>
      <c r="AF1771" s="418">
        <f>IF(OR(AE1771="",AE1771="",AE1771=0),"",6.213/(AE1771*24))</f>
        <v/>
      </c>
      <c r="AG1771" s="279" t="n">
        <v>6</v>
      </c>
      <c r="AH1771" s="583" t="inlineStr">
        <is>
          <t>2:16.1680</t>
        </is>
      </c>
      <c r="AI1771" s="418">
        <f>IF(OR(AH1771="",AH1771="",AH1771=0),"",6.213/(AH1771*24))</f>
        <v/>
      </c>
      <c r="AJ1771" s="175">
        <f>IF(AND(ISNUMBER(AB1771),ISNUMBER(AG1771)),AB1771-AG1771,"")</f>
        <v/>
      </c>
      <c r="AK1771" s="274" t="n"/>
      <c r="AL1771" s="274" t="n">
        <v>138</v>
      </c>
      <c r="AM1771" s="510" t="inlineStr">
        <is>
          <t>::</t>
        </is>
      </c>
      <c r="AN1771" s="671">
        <f>IF(OR(AL1771="",AM1771="",AM1771=0),"",AL1771*6.213/(AM1771*24))</f>
        <v/>
      </c>
      <c r="AO1771" s="477">
        <f>IF(AND(AL1771=AL1770,AM1771&lt;&gt;"",AM1770&lt;&gt;""),AM1771-AM1770,"")</f>
        <v/>
      </c>
      <c r="AP1771" s="274" t="n"/>
      <c r="AQ1771" s="583" t="n"/>
      <c r="AR1771" s="439">
        <f>IF(OR(AQ1771="",AQ1771="",AQ1771=0),"",6.213/(AQ1771*24))</f>
        <v/>
      </c>
      <c r="AS1771" s="436">
        <f>IF(OR(NOT(ISNUMBER(C1771)),NOT(ISNUMBER(AB1771))),"",IF(AG1771&lt;&gt;"",AG1771,AB1771)-C1771)</f>
        <v/>
      </c>
      <c r="AT1771" s="280" t="n"/>
      <c r="AU1771" s="281">
        <f>IF($B1771="","",TEXT($A1771,"yyyymmdd")&amp;"_P"&amp;$C1771&amp;"_C"&amp;$F1771&amp;"_"&amp;TRIM(RIGHT(SUBSTITUTE(TRIM(SUBSTITUTE($L1771,CHAR(160)," "))," ",REPT(" ",60)),60))&amp;IF($P1771="","","-"&amp;TRIM(RIGHT(SUBSTITUTE(TRIM(SUBSTITUTE($P1771,CHAR(160)," "))," ",REPT(" ",60)),60)))&amp;IF($T1771="","","-"&amp;TRIM(RIGHT(SUBSTITUTE(TRIM(SUBSTITUTE($T1771,CHAR(160)," "))," ",REPT(" ",60)),60)))&amp;".jpg")</f>
        <v/>
      </c>
    </row>
    <row r="1772" ht="42" customHeight="1">
      <c r="A1772" s="278" t="n">
        <v>33881</v>
      </c>
      <c r="B1772" s="274" t="inlineStr">
        <is>
          <t>Tooheys 1000 4 October, 1992</t>
        </is>
      </c>
      <c r="C1772" s="274" t="n">
        <v>7</v>
      </c>
      <c r="D1772" s="274" t="inlineStr">
        <is>
          <t>A</t>
        </is>
      </c>
      <c r="E1772" s="274" t="n">
        <v>7</v>
      </c>
      <c r="F1772" s="274" t="n">
        <v>55</v>
      </c>
      <c r="G1772" s="274" t="inlineStr">
        <is>
          <t>Advantage Racing</t>
        </is>
      </c>
      <c r="H1772" s="274" t="n"/>
      <c r="I1772" s="274" t="inlineStr">
        <is>
          <t>Mobil 1</t>
        </is>
      </c>
      <c r="J1772" s="274" t="inlineStr">
        <is>
          <t>Holden Commodore VN</t>
        </is>
      </c>
      <c r="K1772" s="274" t="inlineStr">
        <is>
          <t>4980 V8</t>
        </is>
      </c>
      <c r="L1772" s="274" t="inlineStr">
        <is>
          <t>Andrew Miedecke</t>
        </is>
      </c>
      <c r="M1772" s="274" t="inlineStr">
        <is>
          <t>AUS</t>
        </is>
      </c>
      <c r="N1772" s="698">
        <f>_xlfn.LET(_xlpm.d,_xlfn.XLOOKUP(L1772,'[1]Birth Dates'!$A:$A,'[1]Birth Dates'!$B:$B,"",0),IF(_xlpm.d=0,"",_xlpm.d))</f>
        <v/>
      </c>
      <c r="O1772" s="274">
        <f>IF(OR(N1772="",A1772="",NOT(ISNUMBER(N1772)),N1772&gt;A1772),"",DATEDIF(N1772,A1772,"Y")&amp;" years, "&amp;DATEDIF(N1772,A1772,"YM")&amp;" months, "&amp;DATEDIF(N1772,A1772,"MD")&amp;" days")</f>
        <v/>
      </c>
      <c r="P1772" s="274" t="inlineStr">
        <is>
          <t>Troy Dunstan</t>
        </is>
      </c>
      <c r="Q1772" s="274" t="inlineStr">
        <is>
          <t>AUS</t>
        </is>
      </c>
      <c r="R1772" s="698">
        <f>_xlfn.LET(_xlpm.d,_xlfn.XLOOKUP(P1772,'[1]Birth Dates'!$A:$A,'[1]Birth Dates'!$B:$B,"",0),IF(_xlpm.d=0,"",_xlpm.d))</f>
        <v/>
      </c>
      <c r="S1772" s="274">
        <f>IF(OR(R1772="",A1772="",NOT(ISNUMBER(R1772)),R1772&gt;A1772),"",DATEDIF(R1772,A1772,"Y")&amp;" years, "&amp;DATEDIF(R1772,A1772,"YM")&amp;" months, "&amp;DATEDIF(R1772,A1772,"MD")&amp;" days")</f>
        <v/>
      </c>
      <c r="T1772" s="274" t="n"/>
      <c r="U1772" s="274" t="n"/>
      <c r="V1772" s="698">
        <f>_xlfn.LET(_xlpm.d,_xlfn.XLOOKUP(T1772,'[1]Birth Dates'!$A:$A,'[1]Birth Dates'!$B:$B,"",0),IF(_xlpm.d=0,"",_xlpm.d))</f>
        <v/>
      </c>
      <c r="W1772" s="274">
        <f>IF(OR(V1772="",A1772="",NOT(ISNUMBER(V1772)),V1772&gt;A1772),"",DATEDIF(V1772,A1772,"Y")&amp;" years, "&amp;DATEDIF(V1772,A1772,"YM")&amp;" months, "&amp;DATEDIF(V1772,A1772,"MD")&amp;" days")</f>
        <v/>
      </c>
      <c r="X1772" s="274" t="n"/>
      <c r="Y1772" s="274" t="n"/>
      <c r="Z1772" s="274" t="n"/>
      <c r="AA1772" s="274" t="n"/>
      <c r="AB1772" s="274" t="n">
        <v>16</v>
      </c>
      <c r="AC1772" s="274" t="n"/>
      <c r="AD1772" s="274" t="n"/>
      <c r="AE1772" s="583" t="inlineStr">
        <is>
          <t>2:18.2600</t>
        </is>
      </c>
      <c r="AF1772" s="418">
        <f>IF(OR(AE1772="",AE1772="",AE1772=0),"",6.213/(AE1772*24))</f>
        <v/>
      </c>
      <c r="AG1772" s="279" t="n"/>
      <c r="AH1772" s="583" t="inlineStr"/>
      <c r="AI1772" s="418">
        <f>IF(OR(AH1772="",AH1772="",AH1772=0),"",6.213/(AH1772*24))</f>
        <v/>
      </c>
      <c r="AJ1772" s="175">
        <f>IF(AND(ISNUMBER(AB1772),ISNUMBER(AG1772)),AB1772-AG1772,"")</f>
        <v/>
      </c>
      <c r="AK1772" s="274" t="n"/>
      <c r="AL1772" s="274" t="n">
        <v>137</v>
      </c>
      <c r="AM1772" s="510" t="inlineStr">
        <is>
          <t>::</t>
        </is>
      </c>
      <c r="AN1772" s="671">
        <f>IF(OR(AL1772="",AM1772="",AM1772=0),"",AL1772*6.213/(AM1772*24))</f>
        <v/>
      </c>
      <c r="AO1772" s="477">
        <f>IF(AND(AL1772=AL1771,AM1772&lt;&gt;"",AM1771&lt;&gt;""),AM1772-AM1771,"")</f>
        <v/>
      </c>
      <c r="AP1772" s="274" t="n"/>
      <c r="AQ1772" s="583" t="n"/>
      <c r="AR1772" s="439">
        <f>IF(OR(AQ1772="",AQ1772="",AQ1772=0),"",6.213/(AQ1772*24))</f>
        <v/>
      </c>
      <c r="AS1772" s="436">
        <f>IF(OR(NOT(ISNUMBER(C1772)),NOT(ISNUMBER(AB1772))),"",IF(AG1772&lt;&gt;"",AG1772,AB1772)-C1772)</f>
        <v/>
      </c>
      <c r="AT1772" s="280" t="n"/>
      <c r="AU1772" s="281">
        <f>IF($B1772="","",TEXT($A1772,"yyyymmdd")&amp;"_P"&amp;$C1772&amp;"_C"&amp;$F1772&amp;"_"&amp;TRIM(RIGHT(SUBSTITUTE(TRIM(SUBSTITUTE($L1772,CHAR(160)," "))," ",REPT(" ",60)),60))&amp;IF($P1772="","","-"&amp;TRIM(RIGHT(SUBSTITUTE(TRIM(SUBSTITUTE($P1772,CHAR(160)," "))," ",REPT(" ",60)),60)))&amp;IF($T1772="","","-"&amp;TRIM(RIGHT(SUBSTITUTE(TRIM(SUBSTITUTE($T1772,CHAR(160)," "))," ",REPT(" ",60)),60)))&amp;".jpg")</f>
        <v/>
      </c>
    </row>
    <row r="1773" ht="42" customHeight="1">
      <c r="A1773" s="278" t="n">
        <v>33881</v>
      </c>
      <c r="B1773" s="274" t="inlineStr">
        <is>
          <t>Tooheys 1000 4 October, 1992</t>
        </is>
      </c>
      <c r="C1773" s="274" t="n">
        <v>8</v>
      </c>
      <c r="D1773" s="274" t="inlineStr">
        <is>
          <t>A</t>
        </is>
      </c>
      <c r="E1773" s="274" t="n">
        <v>8</v>
      </c>
      <c r="F1773" s="274" t="n">
        <v>35</v>
      </c>
      <c r="G1773" s="274" t="inlineStr">
        <is>
          <t>Glenn Seton Racing</t>
        </is>
      </c>
      <c r="H1773" s="274" t="n"/>
      <c r="I1773" s="274" t="inlineStr">
        <is>
          <t>Peter Jackson</t>
        </is>
      </c>
      <c r="J1773" s="274" t="inlineStr">
        <is>
          <t>Ford Sierra RS500</t>
        </is>
      </c>
      <c r="K1773" s="274" t="inlineStr">
        <is>
          <t>1993 tc L4</t>
        </is>
      </c>
      <c r="L1773" s="274" t="inlineStr">
        <is>
          <t>Wayne Park</t>
        </is>
      </c>
      <c r="M1773" s="274" t="inlineStr">
        <is>
          <t>AUS</t>
        </is>
      </c>
      <c r="N1773" s="698">
        <f>_xlfn.LET(_xlpm.d,_xlfn.XLOOKUP(L1773,'[1]Birth Dates'!$A:$A,'[1]Birth Dates'!$B:$B,"",0),IF(_xlpm.d=0,"",_xlpm.d))</f>
        <v/>
      </c>
      <c r="O1773" s="274">
        <f>IF(OR(N1773="",A1773="",NOT(ISNUMBER(N1773)),N1773&gt;A1773),"",DATEDIF(N1773,A1773,"Y")&amp;" years, "&amp;DATEDIF(N1773,A1773,"YM")&amp;" months, "&amp;DATEDIF(N1773,A1773,"MD")&amp;" days")</f>
        <v/>
      </c>
      <c r="P1773" s="274" t="inlineStr">
        <is>
          <t>David Parsons</t>
        </is>
      </c>
      <c r="Q1773" s="274" t="inlineStr">
        <is>
          <t>AUS</t>
        </is>
      </c>
      <c r="R1773" s="698">
        <f>_xlfn.LET(_xlpm.d,_xlfn.XLOOKUP(P1773,'[1]Birth Dates'!$A:$A,'[1]Birth Dates'!$B:$B,"",0),IF(_xlpm.d=0,"",_xlpm.d))</f>
        <v/>
      </c>
      <c r="S1773" s="274">
        <f>IF(OR(R1773="",A1773="",NOT(ISNUMBER(R1773)),R1773&gt;A1773),"",DATEDIF(R1773,A1773,"Y")&amp;" years, "&amp;DATEDIF(R1773,A1773,"YM")&amp;" months, "&amp;DATEDIF(R1773,A1773,"MD")&amp;" days")</f>
        <v/>
      </c>
      <c r="T1773" s="274" t="n"/>
      <c r="U1773" s="274" t="n"/>
      <c r="V1773" s="698">
        <f>_xlfn.LET(_xlpm.d,_xlfn.XLOOKUP(T1773,'[1]Birth Dates'!$A:$A,'[1]Birth Dates'!$B:$B,"",0),IF(_xlpm.d=0,"",_xlpm.d))</f>
        <v/>
      </c>
      <c r="W1773" s="274">
        <f>IF(OR(V1773="",A1773="",NOT(ISNUMBER(V1773)),V1773&gt;A1773),"",DATEDIF(V1773,A1773,"Y")&amp;" years, "&amp;DATEDIF(V1773,A1773,"YM")&amp;" months, "&amp;DATEDIF(V1773,A1773,"MD")&amp;" days")</f>
        <v/>
      </c>
      <c r="X1773" s="274" t="n"/>
      <c r="Y1773" s="274" t="n"/>
      <c r="Z1773" s="274" t="n"/>
      <c r="AA1773" s="274" t="n"/>
      <c r="AB1773" s="274" t="n">
        <v>15</v>
      </c>
      <c r="AC1773" s="274" t="n"/>
      <c r="AD1773" s="274" t="n"/>
      <c r="AE1773" s="583" t="inlineStr">
        <is>
          <t>2:17.6500</t>
        </is>
      </c>
      <c r="AF1773" s="418">
        <f>IF(OR(AE1773="",AE1773="",AE1773=0),"",6.213/(AE1773*24))</f>
        <v/>
      </c>
      <c r="AG1773" s="279" t="n"/>
      <c r="AH1773" s="583" t="inlineStr"/>
      <c r="AI1773" s="418">
        <f>IF(OR(AH1773="",AH1773="",AH1773=0),"",6.213/(AH1773*24))</f>
        <v/>
      </c>
      <c r="AJ1773" s="175">
        <f>IF(AND(ISNUMBER(AB1773),ISNUMBER(AG1773)),AB1773-AG1773,"")</f>
        <v/>
      </c>
      <c r="AK1773" s="274" t="n"/>
      <c r="AL1773" s="274" t="n">
        <v>136</v>
      </c>
      <c r="AM1773" s="510" t="inlineStr">
        <is>
          <t>::</t>
        </is>
      </c>
      <c r="AN1773" s="671">
        <f>IF(OR(AL1773="",AM1773="",AM1773=0),"",AL1773*6.213/(AM1773*24))</f>
        <v/>
      </c>
      <c r="AO1773" s="477">
        <f>IF(AND(AL1773=AL1772,AM1773&lt;&gt;"",AM1772&lt;&gt;""),AM1773-AM1772,"")</f>
        <v/>
      </c>
      <c r="AP1773" s="274" t="n"/>
      <c r="AQ1773" s="583" t="n"/>
      <c r="AR1773" s="439">
        <f>IF(OR(AQ1773="",AQ1773="",AQ1773=0),"",6.213/(AQ1773*24))</f>
        <v/>
      </c>
      <c r="AS1773" s="436">
        <f>IF(OR(NOT(ISNUMBER(C1773)),NOT(ISNUMBER(AB1773))),"",IF(AG1773&lt;&gt;"",AG1773,AB1773)-C1773)</f>
        <v/>
      </c>
      <c r="AT1773" s="280" t="n"/>
      <c r="AU1773" s="281">
        <f>IF($B1773="","",TEXT($A1773,"yyyymmdd")&amp;"_P"&amp;$C1773&amp;"_C"&amp;$F1773&amp;"_"&amp;TRIM(RIGHT(SUBSTITUTE(TRIM(SUBSTITUTE($L1773,CHAR(160)," "))," ",REPT(" ",60)),60))&amp;IF($P1773="","","-"&amp;TRIM(RIGHT(SUBSTITUTE(TRIM(SUBSTITUTE($P1773,CHAR(160)," "))," ",REPT(" ",60)),60)))&amp;IF($T1773="","","-"&amp;TRIM(RIGHT(SUBSTITUTE(TRIM(SUBSTITUTE($T1773,CHAR(160)," "))," ",REPT(" ",60)),60)))&amp;".jpg")</f>
        <v/>
      </c>
    </row>
    <row r="1774" ht="42" customHeight="1">
      <c r="A1774" s="278" t="n">
        <v>33881</v>
      </c>
      <c r="B1774" s="274" t="inlineStr">
        <is>
          <t>Tooheys 1000 4 October, 1992</t>
        </is>
      </c>
      <c r="C1774" s="274" t="n">
        <v>9</v>
      </c>
      <c r="D1774" s="274" t="inlineStr">
        <is>
          <t>A</t>
        </is>
      </c>
      <c r="E1774" s="274" t="n">
        <v>9</v>
      </c>
      <c r="F1774" s="274" t="n">
        <v>11</v>
      </c>
      <c r="G1774" s="274" t="inlineStr">
        <is>
          <t>Perkins Engineering</t>
        </is>
      </c>
      <c r="H1774" s="274" t="n"/>
      <c r="I1774" s="274" t="inlineStr">
        <is>
          <t>Bob Jane T-Marts</t>
        </is>
      </c>
      <c r="J1774" s="274" t="inlineStr">
        <is>
          <t>Holden Commodore VL</t>
        </is>
      </c>
      <c r="K1774" s="274" t="inlineStr">
        <is>
          <t>4980 V8</t>
        </is>
      </c>
      <c r="L1774" s="274" t="inlineStr">
        <is>
          <t>Larry Perkins</t>
        </is>
      </c>
      <c r="M1774" s="274" t="inlineStr">
        <is>
          <t>AUS</t>
        </is>
      </c>
      <c r="N1774" s="698">
        <f>_xlfn.LET(_xlpm.d,_xlfn.XLOOKUP(L1774,'[1]Birth Dates'!$A:$A,'[1]Birth Dates'!$B:$B,"",0),IF(_xlpm.d=0,"",_xlpm.d))</f>
        <v/>
      </c>
      <c r="O1774" s="274">
        <f>IF(OR(N1774="",A1774="",NOT(ISNUMBER(N1774)),N1774&gt;A1774),"",DATEDIF(N1774,A1774,"Y")&amp;" years, "&amp;DATEDIF(N1774,A1774,"YM")&amp;" months, "&amp;DATEDIF(N1774,A1774,"MD")&amp;" days")</f>
        <v/>
      </c>
      <c r="P1774" s="274" t="inlineStr">
        <is>
          <t>Steve Harrington</t>
        </is>
      </c>
      <c r="Q1774" s="274" t="inlineStr">
        <is>
          <t>AUS</t>
        </is>
      </c>
      <c r="R1774" s="698">
        <f>_xlfn.LET(_xlpm.d,_xlfn.XLOOKUP(P1774,'[1]Birth Dates'!$A:$A,'[1]Birth Dates'!$B:$B,"",0),IF(_xlpm.d=0,"",_xlpm.d))</f>
        <v/>
      </c>
      <c r="S1774" s="274">
        <f>IF(OR(R1774="",A1774="",NOT(ISNUMBER(R1774)),R1774&gt;A1774),"",DATEDIF(R1774,A1774,"Y")&amp;" years, "&amp;DATEDIF(R1774,A1774,"YM")&amp;" months, "&amp;DATEDIF(R1774,A1774,"MD")&amp;" days")</f>
        <v/>
      </c>
      <c r="T1774" s="274" t="n"/>
      <c r="U1774" s="274" t="n"/>
      <c r="V1774" s="698">
        <f>_xlfn.LET(_xlpm.d,_xlfn.XLOOKUP(T1774,'[1]Birth Dates'!$A:$A,'[1]Birth Dates'!$B:$B,"",0),IF(_xlpm.d=0,"",_xlpm.d))</f>
        <v/>
      </c>
      <c r="W1774" s="274">
        <f>IF(OR(V1774="",A1774="",NOT(ISNUMBER(V1774)),V1774&gt;A1774),"",DATEDIF(V1774,A1774,"Y")&amp;" years, "&amp;DATEDIF(V1774,A1774,"YM")&amp;" months, "&amp;DATEDIF(V1774,A1774,"MD")&amp;" days")</f>
        <v/>
      </c>
      <c r="X1774" s="274" t="n"/>
      <c r="Y1774" s="274" t="n"/>
      <c r="Z1774" s="274" t="n"/>
      <c r="AA1774" s="274" t="n"/>
      <c r="AB1774" s="274" t="n">
        <v>2</v>
      </c>
      <c r="AC1774" s="274" t="n"/>
      <c r="AD1774" s="274" t="n"/>
      <c r="AE1774" s="598" t="inlineStr">
        <is>
          <t>2:14.0800</t>
        </is>
      </c>
      <c r="AF1774" s="418">
        <f>IF(OR(AE1774="",AE1774="",AE1774=0),"",6.213/(AE1774*24))</f>
        <v/>
      </c>
      <c r="AG1774" s="279" t="n">
        <v>2</v>
      </c>
      <c r="AH1774" s="583" t="inlineStr">
        <is>
          <t>2:14.4370</t>
        </is>
      </c>
      <c r="AI1774" s="418">
        <f>IF(OR(AH1774="",AH1774="",AH1774=0),"",6.213/(AH1774*24))</f>
        <v/>
      </c>
      <c r="AJ1774" s="175">
        <f>IF(AND(ISNUMBER(AB1774),ISNUMBER(AG1774)),AB1774-AG1774,"")</f>
        <v/>
      </c>
      <c r="AK1774" s="274" t="n"/>
      <c r="AL1774" s="274" t="n">
        <v>135</v>
      </c>
      <c r="AM1774" s="510" t="inlineStr">
        <is>
          <t>::</t>
        </is>
      </c>
      <c r="AN1774" s="671">
        <f>IF(OR(AL1774="",AM1774="",AM1774=0),"",AL1774*6.213/(AM1774*24))</f>
        <v/>
      </c>
      <c r="AO1774" s="477">
        <f>IF(AND(AL1774=AL1773,AM1774&lt;&gt;"",AM1773&lt;&gt;""),AM1774-AM1773,"")</f>
        <v/>
      </c>
      <c r="AP1774" s="274" t="n"/>
      <c r="AQ1774" s="583" t="n"/>
      <c r="AR1774" s="439">
        <f>IF(OR(AQ1774="",AQ1774="",AQ1774=0),"",6.213/(AQ1774*24))</f>
        <v/>
      </c>
      <c r="AS1774" s="436">
        <f>IF(OR(NOT(ISNUMBER(C1774)),NOT(ISNUMBER(AB1774))),"",IF(AG1774&lt;&gt;"",AG1774,AB1774)-C1774)</f>
        <v/>
      </c>
      <c r="AT1774" s="280" t="n"/>
      <c r="AU1774" s="281">
        <f>IF($B1774="","",TEXT($A1774,"yyyymmdd")&amp;"_P"&amp;$C1774&amp;"_C"&amp;$F1774&amp;"_"&amp;TRIM(RIGHT(SUBSTITUTE(TRIM(SUBSTITUTE($L1774,CHAR(160)," "))," ",REPT(" ",60)),60))&amp;IF($P1774="","","-"&amp;TRIM(RIGHT(SUBSTITUTE(TRIM(SUBSTITUTE($P1774,CHAR(160)," "))," ",REPT(" ",60)),60)))&amp;IF($T1774="","","-"&amp;TRIM(RIGHT(SUBSTITUTE(TRIM(SUBSTITUTE($T1774,CHAR(160)," "))," ",REPT(" ",60)),60)))&amp;".jpg")</f>
        <v/>
      </c>
    </row>
    <row r="1775" ht="42" customHeight="1">
      <c r="A1775" s="278" t="n">
        <v>33881</v>
      </c>
      <c r="B1775" s="274" t="inlineStr">
        <is>
          <t>Tooheys 1000 4 October, 1992</t>
        </is>
      </c>
      <c r="C1775" s="274" t="n">
        <v>10</v>
      </c>
      <c r="D1775" s="274" t="inlineStr">
        <is>
          <t>A</t>
        </is>
      </c>
      <c r="E1775" s="274" t="n">
        <v>10</v>
      </c>
      <c r="F1775" s="274" t="n">
        <v>41</v>
      </c>
      <c r="G1775" s="274" t="inlineStr">
        <is>
          <t>Daily Planet Racing</t>
        </is>
      </c>
      <c r="H1775" s="274" t="n"/>
      <c r="I1775" s="274" t="inlineStr">
        <is>
          <t>Daily Planet</t>
        </is>
      </c>
      <c r="J1775" s="274" t="inlineStr">
        <is>
          <t>Holden Commodore VL</t>
        </is>
      </c>
      <c r="K1775" s="274" t="inlineStr">
        <is>
          <t>4980 V8</t>
        </is>
      </c>
      <c r="L1775" s="274" t="inlineStr">
        <is>
          <t>Andrew Harris</t>
        </is>
      </c>
      <c r="M1775" s="274" t="inlineStr">
        <is>
          <t>AUS</t>
        </is>
      </c>
      <c r="N1775" s="698">
        <f>_xlfn.LET(_xlpm.d,_xlfn.XLOOKUP(L1775,'[1]Birth Dates'!$A:$A,'[1]Birth Dates'!$B:$B,"",0),IF(_xlpm.d=0,"",_xlpm.d))</f>
        <v/>
      </c>
      <c r="O1775" s="274">
        <f>IF(OR(N1775="",A1775="",NOT(ISNUMBER(N1775)),N1775&gt;A1775),"",DATEDIF(N1775,A1775,"Y")&amp;" years, "&amp;DATEDIF(N1775,A1775,"YM")&amp;" months, "&amp;DATEDIF(N1775,A1775,"MD")&amp;" days")</f>
        <v/>
      </c>
      <c r="P1775" s="274" t="inlineStr">
        <is>
          <t>Gary Cooke</t>
        </is>
      </c>
      <c r="Q1775" s="274" t="inlineStr">
        <is>
          <t>AUS</t>
        </is>
      </c>
      <c r="R1775" s="698">
        <f>_xlfn.LET(_xlpm.d,_xlfn.XLOOKUP(P1775,'[1]Birth Dates'!$A:$A,'[1]Birth Dates'!$B:$B,"",0),IF(_xlpm.d=0,"",_xlpm.d))</f>
        <v/>
      </c>
      <c r="S1775" s="274">
        <f>IF(OR(R1775="",A1775="",NOT(ISNUMBER(R1775)),R1775&gt;A1775),"",DATEDIF(R1775,A1775,"Y")&amp;" years, "&amp;DATEDIF(R1775,A1775,"YM")&amp;" months, "&amp;DATEDIF(R1775,A1775,"MD")&amp;" days")</f>
        <v/>
      </c>
      <c r="T1775" s="274" t="inlineStr">
        <is>
          <t>John Trimble</t>
        </is>
      </c>
      <c r="U1775" s="274" t="inlineStr">
        <is>
          <t>AUS</t>
        </is>
      </c>
      <c r="V1775" s="698">
        <f>_xlfn.LET(_xlpm.d,_xlfn.XLOOKUP(T1775,'[1]Birth Dates'!$A:$A,'[1]Birth Dates'!$B:$B,"",0),IF(_xlpm.d=0,"",_xlpm.d))</f>
        <v/>
      </c>
      <c r="W1775" s="274">
        <f>IF(OR(V1775="",A1775="",NOT(ISNUMBER(V1775)),V1775&gt;A1775),"",DATEDIF(V1775,A1775,"Y")&amp;" years, "&amp;DATEDIF(V1775,A1775,"YM")&amp;" months, "&amp;DATEDIF(V1775,A1775,"MD")&amp;" days")</f>
        <v/>
      </c>
      <c r="X1775" s="274" t="n"/>
      <c r="Y1775" s="274" t="n"/>
      <c r="Z1775" s="274" t="n"/>
      <c r="AA1775" s="274" t="n"/>
      <c r="AB1775" s="274" t="n">
        <v>24</v>
      </c>
      <c r="AC1775" s="274" t="n"/>
      <c r="AD1775" s="274" t="n"/>
      <c r="AE1775" s="583" t="inlineStr">
        <is>
          <t>2:22.9200</t>
        </is>
      </c>
      <c r="AF1775" s="418">
        <f>IF(OR(AE1775="",AE1775="",AE1775=0),"",6.213/(AE1775*24))</f>
        <v/>
      </c>
      <c r="AG1775" s="279" t="n"/>
      <c r="AH1775" s="583" t="inlineStr"/>
      <c r="AI1775" s="418">
        <f>IF(OR(AH1775="",AH1775="",AH1775=0),"",6.213/(AH1775*24))</f>
        <v/>
      </c>
      <c r="AJ1775" s="175">
        <f>IF(AND(ISNUMBER(AB1775),ISNUMBER(AG1775)),AB1775-AG1775,"")</f>
        <v/>
      </c>
      <c r="AK1775" s="274" t="n"/>
      <c r="AL1775" s="274" t="n">
        <v>135</v>
      </c>
      <c r="AM1775" s="510" t="inlineStr">
        <is>
          <t>::</t>
        </is>
      </c>
      <c r="AN1775" s="671">
        <f>IF(OR(AL1775="",AM1775="",AM1775=0),"",AL1775*6.213/(AM1775*24))</f>
        <v/>
      </c>
      <c r="AO1775" s="477">
        <f>IF(AND(AL1775=AL1774,AM1775&lt;&gt;"",AM1774&lt;&gt;""),AM1775-AM1774,"")</f>
        <v/>
      </c>
      <c r="AP1775" s="274" t="n"/>
      <c r="AQ1775" s="583" t="n"/>
      <c r="AR1775" s="439">
        <f>IF(OR(AQ1775="",AQ1775="",AQ1775=0),"",6.213/(AQ1775*24))</f>
        <v/>
      </c>
      <c r="AS1775" s="436">
        <f>IF(OR(NOT(ISNUMBER(C1775)),NOT(ISNUMBER(AB1775))),"",IF(AG1775&lt;&gt;"",AG1775,AB1775)-C1775)</f>
        <v/>
      </c>
      <c r="AT1775" s="280" t="n"/>
      <c r="AU1775" s="281">
        <f>IF($B1775="","",TEXT($A1775,"yyyymmdd")&amp;"_P"&amp;$C1775&amp;"_C"&amp;$F1775&amp;"_"&amp;TRIM(RIGHT(SUBSTITUTE(TRIM(SUBSTITUTE($L1775,CHAR(160)," "))," ",REPT(" ",60)),60))&amp;IF($P1775="","","-"&amp;TRIM(RIGHT(SUBSTITUTE(TRIM(SUBSTITUTE($P1775,CHAR(160)," "))," ",REPT(" ",60)),60)))&amp;IF($T1775="","","-"&amp;TRIM(RIGHT(SUBSTITUTE(TRIM(SUBSTITUTE($T1775,CHAR(160)," "))," ",REPT(" ",60)),60)))&amp;".jpg")</f>
        <v/>
      </c>
    </row>
    <row r="1776" ht="42" customHeight="1">
      <c r="A1776" s="278" t="n">
        <v>33881</v>
      </c>
      <c r="B1776" s="274" t="inlineStr">
        <is>
          <t>Tooheys 1000 4 October, 1992</t>
        </is>
      </c>
      <c r="C1776" s="274" t="n">
        <v>11</v>
      </c>
      <c r="D1776" s="274" t="inlineStr">
        <is>
          <t>A</t>
        </is>
      </c>
      <c r="E1776" s="274" t="n">
        <v>11</v>
      </c>
      <c r="F1776" s="274" t="n">
        <v>18</v>
      </c>
      <c r="G1776" s="274" t="inlineStr">
        <is>
          <t>Dick Johnson Racing</t>
        </is>
      </c>
      <c r="H1776" s="274" t="n"/>
      <c r="I1776" s="274" t="inlineStr">
        <is>
          <t>Shell</t>
        </is>
      </c>
      <c r="J1776" s="274" t="inlineStr">
        <is>
          <t>Ford Sierra RS500</t>
        </is>
      </c>
      <c r="K1776" s="274" t="inlineStr">
        <is>
          <t>1993 tc L4</t>
        </is>
      </c>
      <c r="L1776" s="274" t="inlineStr">
        <is>
          <t>Terry Shiel</t>
        </is>
      </c>
      <c r="M1776" s="274" t="inlineStr">
        <is>
          <t>AUS</t>
        </is>
      </c>
      <c r="N1776" s="698">
        <f>_xlfn.LET(_xlpm.d,_xlfn.XLOOKUP(L1776,'[1]Birth Dates'!$A:$A,'[1]Birth Dates'!$B:$B,"",0),IF(_xlpm.d=0,"",_xlpm.d))</f>
        <v/>
      </c>
      <c r="O1776" s="274">
        <f>IF(OR(N1776="",A1776="",NOT(ISNUMBER(N1776)),N1776&gt;A1776),"",DATEDIF(N1776,A1776,"Y")&amp;" years, "&amp;DATEDIF(N1776,A1776,"YM")&amp;" months, "&amp;DATEDIF(N1776,A1776,"MD")&amp;" days")</f>
        <v/>
      </c>
      <c r="P1776" s="274" t="inlineStr">
        <is>
          <t>Greg Crick</t>
        </is>
      </c>
      <c r="Q1776" s="274" t="inlineStr">
        <is>
          <t>AUS</t>
        </is>
      </c>
      <c r="R1776" s="698">
        <f>_xlfn.LET(_xlpm.d,_xlfn.XLOOKUP(P1776,'[1]Birth Dates'!$A:$A,'[1]Birth Dates'!$B:$B,"",0),IF(_xlpm.d=0,"",_xlpm.d))</f>
        <v/>
      </c>
      <c r="S1776" s="274">
        <f>IF(OR(R1776="",A1776="",NOT(ISNUMBER(R1776)),R1776&gt;A1776),"",DATEDIF(R1776,A1776,"Y")&amp;" years, "&amp;DATEDIF(R1776,A1776,"YM")&amp;" months, "&amp;DATEDIF(R1776,A1776,"MD")&amp;" days")</f>
        <v/>
      </c>
      <c r="T1776" s="274" t="n"/>
      <c r="U1776" s="274" t="n"/>
      <c r="V1776" s="698">
        <f>_xlfn.LET(_xlpm.d,_xlfn.XLOOKUP(T1776,'[1]Birth Dates'!$A:$A,'[1]Birth Dates'!$B:$B,"",0),IF(_xlpm.d=0,"",_xlpm.d))</f>
        <v/>
      </c>
      <c r="W1776" s="274">
        <f>IF(OR(V1776="",A1776="",NOT(ISNUMBER(V1776)),V1776&gt;A1776),"",DATEDIF(V1776,A1776,"Y")&amp;" years, "&amp;DATEDIF(V1776,A1776,"YM")&amp;" months, "&amp;DATEDIF(V1776,A1776,"MD")&amp;" days")</f>
        <v/>
      </c>
      <c r="X1776" s="274" t="n"/>
      <c r="Y1776" s="274" t="n"/>
      <c r="Z1776" s="274" t="n"/>
      <c r="AA1776" s="274" t="n"/>
      <c r="AB1776" s="274" t="n">
        <v>17</v>
      </c>
      <c r="AC1776" s="274" t="n"/>
      <c r="AD1776" s="274" t="n"/>
      <c r="AE1776" s="583" t="inlineStr">
        <is>
          <t>2:19.3000</t>
        </is>
      </c>
      <c r="AF1776" s="418">
        <f>IF(OR(AE1776="",AE1776="",AE1776=0),"",6.213/(AE1776*24))</f>
        <v/>
      </c>
      <c r="AG1776" s="279" t="n"/>
      <c r="AH1776" s="583" t="inlineStr"/>
      <c r="AI1776" s="418">
        <f>IF(OR(AH1776="",AH1776="",AH1776=0),"",6.213/(AH1776*24))</f>
        <v/>
      </c>
      <c r="AJ1776" s="175">
        <f>IF(AND(ISNUMBER(AB1776),ISNUMBER(AG1776)),AB1776-AG1776,"")</f>
        <v/>
      </c>
      <c r="AK1776" s="274" t="n"/>
      <c r="AL1776" s="274" t="n">
        <v>134</v>
      </c>
      <c r="AM1776" s="510" t="inlineStr">
        <is>
          <t>::</t>
        </is>
      </c>
      <c r="AN1776" s="671">
        <f>IF(OR(AL1776="",AM1776="",AM1776=0),"",AL1776*6.213/(AM1776*24))</f>
        <v/>
      </c>
      <c r="AO1776" s="477">
        <f>IF(AND(AL1776=AL1775,AM1776&lt;&gt;"",AM1775&lt;&gt;""),AM1776-AM1775,"")</f>
        <v/>
      </c>
      <c r="AP1776" s="274" t="n"/>
      <c r="AQ1776" s="583" t="n"/>
      <c r="AR1776" s="439">
        <f>IF(OR(AQ1776="",AQ1776="",AQ1776=0),"",6.213/(AQ1776*24))</f>
        <v/>
      </c>
      <c r="AS1776" s="436">
        <f>IF(OR(NOT(ISNUMBER(C1776)),NOT(ISNUMBER(AB1776))),"",IF(AG1776&lt;&gt;"",AG1776,AB1776)-C1776)</f>
        <v/>
      </c>
      <c r="AT1776" s="280" t="n"/>
      <c r="AU1776" s="281">
        <f>IF($B1776="","",TEXT($A1776,"yyyymmdd")&amp;"_P"&amp;$C1776&amp;"_C"&amp;$F1776&amp;"_"&amp;TRIM(RIGHT(SUBSTITUTE(TRIM(SUBSTITUTE($L1776,CHAR(160)," "))," ",REPT(" ",60)),60))&amp;IF($P1776="","","-"&amp;TRIM(RIGHT(SUBSTITUTE(TRIM(SUBSTITUTE($P1776,CHAR(160)," "))," ",REPT(" ",60)),60)))&amp;IF($T1776="","","-"&amp;TRIM(RIGHT(SUBSTITUTE(TRIM(SUBSTITUTE($T1776,CHAR(160)," "))," ",REPT(" ",60)),60)))&amp;".jpg")</f>
        <v/>
      </c>
    </row>
    <row r="1777" ht="42" customHeight="1">
      <c r="A1777" s="278" t="n">
        <v>33881</v>
      </c>
      <c r="B1777" s="274" t="inlineStr">
        <is>
          <t>Tooheys 1000 4 October, 1992</t>
        </is>
      </c>
      <c r="C1777" s="274" t="n">
        <v>12</v>
      </c>
      <c r="D1777" s="274" t="inlineStr">
        <is>
          <t>A</t>
        </is>
      </c>
      <c r="E1777" s="274" t="n">
        <v>12</v>
      </c>
      <c r="F1777" s="274" t="n">
        <v>6</v>
      </c>
      <c r="G1777" s="274" t="inlineStr">
        <is>
          <t>Alf Grant Racing</t>
        </is>
      </c>
      <c r="H1777" s="274" t="n"/>
      <c r="I1777" s="274" t="inlineStr">
        <is>
          <t>Sizzler</t>
        </is>
      </c>
      <c r="J1777" s="274" t="inlineStr">
        <is>
          <t>Nissan Skyline HR31</t>
        </is>
      </c>
      <c r="K1777" s="274" t="inlineStr">
        <is>
          <t>2029 tc L6</t>
        </is>
      </c>
      <c r="L1777" s="274" t="inlineStr">
        <is>
          <t>Alf Grant</t>
        </is>
      </c>
      <c r="M1777" s="274" t="inlineStr">
        <is>
          <t>AUS</t>
        </is>
      </c>
      <c r="N1777" s="698">
        <f>_xlfn.LET(_xlpm.d,_xlfn.XLOOKUP(L1777,'[1]Birth Dates'!$A:$A,'[1]Birth Dates'!$B:$B,"",0),IF(_xlpm.d=0,"",_xlpm.d))</f>
        <v/>
      </c>
      <c r="O1777" s="274">
        <f>IF(OR(N1777="",A1777="",NOT(ISNUMBER(N1777)),N1777&gt;A1777),"",DATEDIF(N1777,A1777,"Y")&amp;" years, "&amp;DATEDIF(N1777,A1777,"YM")&amp;" months, "&amp;DATEDIF(N1777,A1777,"MD")&amp;" days")</f>
        <v/>
      </c>
      <c r="P1777" s="274" t="inlineStr">
        <is>
          <t>Tim Grant</t>
        </is>
      </c>
      <c r="Q1777" s="274" t="inlineStr">
        <is>
          <t>AUS</t>
        </is>
      </c>
      <c r="R1777" s="698">
        <f>_xlfn.LET(_xlpm.d,_xlfn.XLOOKUP(P1777,'[1]Birth Dates'!$A:$A,'[1]Birth Dates'!$B:$B,"",0),IF(_xlpm.d=0,"",_xlpm.d))</f>
        <v/>
      </c>
      <c r="S1777" s="274">
        <f>IF(OR(R1777="",A1777="",NOT(ISNUMBER(R1777)),R1777&gt;A1777),"",DATEDIF(R1777,A1777,"Y")&amp;" years, "&amp;DATEDIF(R1777,A1777,"YM")&amp;" months, "&amp;DATEDIF(R1777,A1777,"MD")&amp;" days")</f>
        <v/>
      </c>
      <c r="T1777" s="274" t="n"/>
      <c r="U1777" s="274" t="n"/>
      <c r="V1777" s="698">
        <f>_xlfn.LET(_xlpm.d,_xlfn.XLOOKUP(T1777,'[1]Birth Dates'!$A:$A,'[1]Birth Dates'!$B:$B,"",0),IF(_xlpm.d=0,"",_xlpm.d))</f>
        <v/>
      </c>
      <c r="W1777" s="274">
        <f>IF(OR(V1777="",A1777="",NOT(ISNUMBER(V1777)),V1777&gt;A1777),"",DATEDIF(V1777,A1777,"Y")&amp;" years, "&amp;DATEDIF(V1777,A1777,"YM")&amp;" months, "&amp;DATEDIF(V1777,A1777,"MD")&amp;" days")</f>
        <v/>
      </c>
      <c r="X1777" s="274" t="n"/>
      <c r="Y1777" s="274" t="n"/>
      <c r="Z1777" s="274" t="n"/>
      <c r="AA1777" s="274" t="n"/>
      <c r="AB1777" s="274" t="n">
        <v>27</v>
      </c>
      <c r="AC1777" s="274" t="n"/>
      <c r="AD1777" s="274" t="n"/>
      <c r="AE1777" s="583" t="inlineStr">
        <is>
          <t>2:24.9300</t>
        </is>
      </c>
      <c r="AF1777" s="418">
        <f>IF(OR(AE1777="",AE1777="",AE1777=0),"",6.213/(AE1777*24))</f>
        <v/>
      </c>
      <c r="AG1777" s="279" t="n"/>
      <c r="AH1777" s="583" t="inlineStr"/>
      <c r="AI1777" s="418">
        <f>IF(OR(AH1777="",AH1777="",AH1777=0),"",6.213/(AH1777*24))</f>
        <v/>
      </c>
      <c r="AJ1777" s="175">
        <f>IF(AND(ISNUMBER(AB1777),ISNUMBER(AG1777)),AB1777-AG1777,"")</f>
        <v/>
      </c>
      <c r="AK1777" s="274" t="n"/>
      <c r="AL1777" s="274" t="n">
        <v>134</v>
      </c>
      <c r="AM1777" s="510" t="inlineStr">
        <is>
          <t>::</t>
        </is>
      </c>
      <c r="AN1777" s="671">
        <f>IF(OR(AL1777="",AM1777="",AM1777=0),"",AL1777*6.213/(AM1777*24))</f>
        <v/>
      </c>
      <c r="AO1777" s="477">
        <f>IF(AND(AL1777=AL1776,AM1777&lt;&gt;"",AM1776&lt;&gt;""),AM1777-AM1776,"")</f>
        <v/>
      </c>
      <c r="AP1777" s="274" t="n"/>
      <c r="AQ1777" s="583" t="n"/>
      <c r="AR1777" s="439">
        <f>IF(OR(AQ1777="",AQ1777="",AQ1777=0),"",6.213/(AQ1777*24))</f>
        <v/>
      </c>
      <c r="AS1777" s="436">
        <f>IF(OR(NOT(ISNUMBER(C1777)),NOT(ISNUMBER(AB1777))),"",IF(AG1777&lt;&gt;"",AG1777,AB1777)-C1777)</f>
        <v/>
      </c>
      <c r="AT1777" s="280" t="n"/>
      <c r="AU1777" s="281">
        <f>IF($B1777="","",TEXT($A1777,"yyyymmdd")&amp;"_P"&amp;$C1777&amp;"_C"&amp;$F1777&amp;"_"&amp;TRIM(RIGHT(SUBSTITUTE(TRIM(SUBSTITUTE($L1777,CHAR(160)," "))," ",REPT(" ",60)),60))&amp;IF($P1777="","","-"&amp;TRIM(RIGHT(SUBSTITUTE(TRIM(SUBSTITUTE($P1777,CHAR(160)," "))," ",REPT(" ",60)),60)))&amp;IF($T1777="","","-"&amp;TRIM(RIGHT(SUBSTITUTE(TRIM(SUBSTITUTE($T1777,CHAR(160)," "))," ",REPT(" ",60)),60)))&amp;".jpg")</f>
        <v/>
      </c>
    </row>
    <row r="1778" ht="56" customHeight="1">
      <c r="A1778" s="278" t="n">
        <v>33881</v>
      </c>
      <c r="B1778" s="274" t="inlineStr">
        <is>
          <t>Tooheys 1000 4 October, 1992</t>
        </is>
      </c>
      <c r="C1778" s="274" t="n">
        <v>13</v>
      </c>
      <c r="D1778" s="274" t="inlineStr">
        <is>
          <t>A</t>
        </is>
      </c>
      <c r="E1778" s="274" t="n">
        <v>13</v>
      </c>
      <c r="F1778" s="274" t="n">
        <v>27</v>
      </c>
      <c r="G1778" s="274" t="inlineStr">
        <is>
          <t>Terry Finnigan Racing Team</t>
        </is>
      </c>
      <c r="H1778" s="274" t="n"/>
      <c r="I1778" s="274" t="inlineStr">
        <is>
          <t>Foodtown Supermarkets</t>
        </is>
      </c>
      <c r="J1778" s="274" t="inlineStr">
        <is>
          <t>Holden Commodore VN SS Group A SV</t>
        </is>
      </c>
      <c r="K1778" s="274" t="inlineStr">
        <is>
          <t>4980 V8</t>
        </is>
      </c>
      <c r="L1778" s="274" t="inlineStr">
        <is>
          <t>Terry Finnigan</t>
        </is>
      </c>
      <c r="M1778" s="274" t="inlineStr">
        <is>
          <t>AUS</t>
        </is>
      </c>
      <c r="N1778" s="698">
        <f>_xlfn.LET(_xlpm.d,_xlfn.XLOOKUP(L1778,'[1]Birth Dates'!$A:$A,'[1]Birth Dates'!$B:$B,"",0),IF(_xlpm.d=0,"",_xlpm.d))</f>
        <v/>
      </c>
      <c r="O1778" s="274">
        <f>IF(OR(N1778="",A1778="",NOT(ISNUMBER(N1778)),N1778&gt;A1778),"",DATEDIF(N1778,A1778,"Y")&amp;" years, "&amp;DATEDIF(N1778,A1778,"YM")&amp;" months, "&amp;DATEDIF(N1778,A1778,"MD")&amp;" days")</f>
        <v/>
      </c>
      <c r="P1778" s="274" t="inlineStr">
        <is>
          <t>Garry Rogers</t>
        </is>
      </c>
      <c r="Q1778" s="274" t="inlineStr">
        <is>
          <t>AUS</t>
        </is>
      </c>
      <c r="R1778" s="698">
        <f>_xlfn.LET(_xlpm.d,_xlfn.XLOOKUP(P1778,'[1]Birth Dates'!$A:$A,'[1]Birth Dates'!$B:$B,"",0),IF(_xlpm.d=0,"",_xlpm.d))</f>
        <v/>
      </c>
      <c r="S1778" s="274">
        <f>IF(OR(R1778="",A1778="",NOT(ISNUMBER(R1778)),R1778&gt;A1778),"",DATEDIF(R1778,A1778,"Y")&amp;" years, "&amp;DATEDIF(R1778,A1778,"YM")&amp;" months, "&amp;DATEDIF(R1778,A1778,"MD")&amp;" days")</f>
        <v/>
      </c>
      <c r="T1778" s="274" t="n"/>
      <c r="U1778" s="274" t="n"/>
      <c r="V1778" s="698">
        <f>_xlfn.LET(_xlpm.d,_xlfn.XLOOKUP(T1778,'[1]Birth Dates'!$A:$A,'[1]Birth Dates'!$B:$B,"",0),IF(_xlpm.d=0,"",_xlpm.d))</f>
        <v/>
      </c>
      <c r="W1778" s="274">
        <f>IF(OR(V1778="",A1778="",NOT(ISNUMBER(V1778)),V1778&gt;A1778),"",DATEDIF(V1778,A1778,"Y")&amp;" years, "&amp;DATEDIF(V1778,A1778,"YM")&amp;" months, "&amp;DATEDIF(V1778,A1778,"MD")&amp;" days")</f>
        <v/>
      </c>
      <c r="X1778" s="274" t="n"/>
      <c r="Y1778" s="274" t="n"/>
      <c r="Z1778" s="274" t="n"/>
      <c r="AA1778" s="274" t="n"/>
      <c r="AB1778" s="274" t="n">
        <v>19</v>
      </c>
      <c r="AC1778" s="274" t="n"/>
      <c r="AD1778" s="274" t="n"/>
      <c r="AE1778" s="583" t="inlineStr">
        <is>
          <t>2:20.4500</t>
        </is>
      </c>
      <c r="AF1778" s="418">
        <f>IF(OR(AE1778="",AE1778="",AE1778=0),"",6.213/(AE1778*24))</f>
        <v/>
      </c>
      <c r="AG1778" s="279" t="n"/>
      <c r="AH1778" s="583" t="inlineStr"/>
      <c r="AI1778" s="418">
        <f>IF(OR(AH1778="",AH1778="",AH1778=0),"",6.213/(AH1778*24))</f>
        <v/>
      </c>
      <c r="AJ1778" s="175">
        <f>IF(AND(ISNUMBER(AB1778),ISNUMBER(AG1778)),AB1778-AG1778,"")</f>
        <v/>
      </c>
      <c r="AK1778" s="274" t="n"/>
      <c r="AL1778" s="274" t="n">
        <v>133</v>
      </c>
      <c r="AM1778" s="510" t="inlineStr">
        <is>
          <t>::</t>
        </is>
      </c>
      <c r="AN1778" s="671">
        <f>IF(OR(AL1778="",AM1778="",AM1778=0),"",AL1778*6.213/(AM1778*24))</f>
        <v/>
      </c>
      <c r="AO1778" s="477">
        <f>IF(AND(AL1778=AL1777,AM1778&lt;&gt;"",AM1777&lt;&gt;""),AM1778-AM1777,"")</f>
        <v/>
      </c>
      <c r="AP1778" s="274" t="n"/>
      <c r="AQ1778" s="583" t="n"/>
      <c r="AR1778" s="439">
        <f>IF(OR(AQ1778="",AQ1778="",AQ1778=0),"",6.213/(AQ1778*24))</f>
        <v/>
      </c>
      <c r="AS1778" s="436">
        <f>IF(OR(NOT(ISNUMBER(C1778)),NOT(ISNUMBER(AB1778))),"",IF(AG1778&lt;&gt;"",AG1778,AB1778)-C1778)</f>
        <v/>
      </c>
      <c r="AT1778" s="280" t="n"/>
      <c r="AU1778" s="281">
        <f>IF($B1778="","",TEXT($A1778,"yyyymmdd")&amp;"_P"&amp;$C1778&amp;"_C"&amp;$F1778&amp;"_"&amp;TRIM(RIGHT(SUBSTITUTE(TRIM(SUBSTITUTE($L1778,CHAR(160)," "))," ",REPT(" ",60)),60))&amp;IF($P1778="","","-"&amp;TRIM(RIGHT(SUBSTITUTE(TRIM(SUBSTITUTE($P1778,CHAR(160)," "))," ",REPT(" ",60)),60)))&amp;IF($T1778="","","-"&amp;TRIM(RIGHT(SUBSTITUTE(TRIM(SUBSTITUTE($T1778,CHAR(160)," "))," ",REPT(" ",60)),60)))&amp;".jpg")</f>
        <v/>
      </c>
    </row>
    <row r="1779" ht="42" customHeight="1">
      <c r="A1779" s="278" t="n">
        <v>33881</v>
      </c>
      <c r="B1779" s="274" t="inlineStr">
        <is>
          <t>Tooheys 1000 4 October, 1992</t>
        </is>
      </c>
      <c r="C1779" s="274" t="n">
        <v>14</v>
      </c>
      <c r="D1779" s="274" t="inlineStr">
        <is>
          <t>A</t>
        </is>
      </c>
      <c r="E1779" s="274" t="n">
        <v>14</v>
      </c>
      <c r="F1779" s="274" t="n">
        <v>28</v>
      </c>
      <c r="G1779" s="274" t="inlineStr">
        <is>
          <t>Playscape Racing</t>
        </is>
      </c>
      <c r="H1779" s="274" t="n"/>
      <c r="I1779" s="274" t="inlineStr">
        <is>
          <t>Ampol, AGFA Film</t>
        </is>
      </c>
      <c r="J1779" s="274" t="inlineStr">
        <is>
          <t>Ford Sierra RS500</t>
        </is>
      </c>
      <c r="K1779" s="274" t="inlineStr">
        <is>
          <t>1993 tc L4</t>
        </is>
      </c>
      <c r="L1779" s="274" t="inlineStr">
        <is>
          <t>Kevin Waldock</t>
        </is>
      </c>
      <c r="M1779" s="274" t="inlineStr">
        <is>
          <t>AUS</t>
        </is>
      </c>
      <c r="N1779" s="698">
        <f>_xlfn.LET(_xlpm.d,_xlfn.XLOOKUP(L1779,'[1]Birth Dates'!$A:$A,'[1]Birth Dates'!$B:$B,"",0),IF(_xlpm.d=0,"",_xlpm.d))</f>
        <v/>
      </c>
      <c r="O1779" s="274">
        <f>IF(OR(N1779="",A1779="",NOT(ISNUMBER(N1779)),N1779&gt;A1779),"",DATEDIF(N1779,A1779,"Y")&amp;" years, "&amp;DATEDIF(N1779,A1779,"YM")&amp;" months, "&amp;DATEDIF(N1779,A1779,"MD")&amp;" days")</f>
        <v/>
      </c>
      <c r="P1779" s="274" t="inlineStr">
        <is>
          <t>Brett Peters</t>
        </is>
      </c>
      <c r="Q1779" s="274" t="inlineStr">
        <is>
          <t>AUS</t>
        </is>
      </c>
      <c r="R1779" s="698">
        <f>_xlfn.LET(_xlpm.d,_xlfn.XLOOKUP(P1779,'[1]Birth Dates'!$A:$A,'[1]Birth Dates'!$B:$B,"",0),IF(_xlpm.d=0,"",_xlpm.d))</f>
        <v/>
      </c>
      <c r="S1779" s="274">
        <f>IF(OR(R1779="",A1779="",NOT(ISNUMBER(R1779)),R1779&gt;A1779),"",DATEDIF(R1779,A1779,"Y")&amp;" years, "&amp;DATEDIF(R1779,A1779,"YM")&amp;" months, "&amp;DATEDIF(R1779,A1779,"MD")&amp;" days")</f>
        <v/>
      </c>
      <c r="T1779" s="274" t="n"/>
      <c r="U1779" s="274" t="n"/>
      <c r="V1779" s="698">
        <f>_xlfn.LET(_xlpm.d,_xlfn.XLOOKUP(T1779,'[1]Birth Dates'!$A:$A,'[1]Birth Dates'!$B:$B,"",0),IF(_xlpm.d=0,"",_xlpm.d))</f>
        <v/>
      </c>
      <c r="W1779" s="274">
        <f>IF(OR(V1779="",A1779="",NOT(ISNUMBER(V1779)),V1779&gt;A1779),"",DATEDIF(V1779,A1779,"Y")&amp;" years, "&amp;DATEDIF(V1779,A1779,"YM")&amp;" months, "&amp;DATEDIF(V1779,A1779,"MD")&amp;" days")</f>
        <v/>
      </c>
      <c r="X1779" s="274" t="n"/>
      <c r="Y1779" s="274" t="n"/>
      <c r="Z1779" s="274" t="n"/>
      <c r="AA1779" s="274" t="n"/>
      <c r="AB1779" s="274" t="n">
        <v>20</v>
      </c>
      <c r="AC1779" s="274" t="n"/>
      <c r="AD1779" s="274" t="n"/>
      <c r="AE1779" s="583" t="inlineStr">
        <is>
          <t>2:20.5700</t>
        </is>
      </c>
      <c r="AF1779" s="418">
        <f>IF(OR(AE1779="",AE1779="",AE1779=0),"",6.213/(AE1779*24))</f>
        <v/>
      </c>
      <c r="AG1779" s="279" t="n"/>
      <c r="AH1779" s="583" t="inlineStr"/>
      <c r="AI1779" s="418">
        <f>IF(OR(AH1779="",AH1779="",AH1779=0),"",6.213/(AH1779*24))</f>
        <v/>
      </c>
      <c r="AJ1779" s="175">
        <f>IF(AND(ISNUMBER(AB1779),ISNUMBER(AG1779)),AB1779-AG1779,"")</f>
        <v/>
      </c>
      <c r="AK1779" s="274" t="n"/>
      <c r="AL1779" s="274" t="n">
        <v>132</v>
      </c>
      <c r="AM1779" s="510" t="inlineStr">
        <is>
          <t>::</t>
        </is>
      </c>
      <c r="AN1779" s="671">
        <f>IF(OR(AL1779="",AM1779="",AM1779=0),"",AL1779*6.213/(AM1779*24))</f>
        <v/>
      </c>
      <c r="AO1779" s="477">
        <f>IF(AND(AL1779=AL1778,AM1779&lt;&gt;"",AM1778&lt;&gt;""),AM1779-AM1778,"")</f>
        <v/>
      </c>
      <c r="AP1779" s="274" t="n"/>
      <c r="AQ1779" s="583" t="n"/>
      <c r="AR1779" s="439">
        <f>IF(OR(AQ1779="",AQ1779="",AQ1779=0),"",6.213/(AQ1779*24))</f>
        <v/>
      </c>
      <c r="AS1779" s="436">
        <f>IF(OR(NOT(ISNUMBER(C1779)),NOT(ISNUMBER(AB1779))),"",IF(AG1779&lt;&gt;"",AG1779,AB1779)-C1779)</f>
        <v/>
      </c>
      <c r="AT1779" s="280" t="n"/>
      <c r="AU1779" s="281">
        <f>IF($B1779="","",TEXT($A1779,"yyyymmdd")&amp;"_P"&amp;$C1779&amp;"_C"&amp;$F1779&amp;"_"&amp;TRIM(RIGHT(SUBSTITUTE(TRIM(SUBSTITUTE($L1779,CHAR(160)," "))," ",REPT(" ",60)),60))&amp;IF($P1779="","","-"&amp;TRIM(RIGHT(SUBSTITUTE(TRIM(SUBSTITUTE($P1779,CHAR(160)," "))," ",REPT(" ",60)),60)))&amp;IF($T1779="","","-"&amp;TRIM(RIGHT(SUBSTITUTE(TRIM(SUBSTITUTE($T1779,CHAR(160)," "))," ",REPT(" ",60)),60)))&amp;".jpg")</f>
        <v/>
      </c>
    </row>
    <row r="1780" ht="42" customHeight="1">
      <c r="A1780" s="278" t="n">
        <v>33881</v>
      </c>
      <c r="B1780" s="274" t="inlineStr">
        <is>
          <t>Tooheys 1000 4 October, 1992</t>
        </is>
      </c>
      <c r="C1780" s="274" t="n">
        <v>15</v>
      </c>
      <c r="D1780" s="274" t="inlineStr">
        <is>
          <t>C</t>
        </is>
      </c>
      <c r="E1780" s="274" t="n">
        <v>15</v>
      </c>
      <c r="F1780" s="274" t="n">
        <v>15</v>
      </c>
      <c r="G1780" s="274" t="inlineStr">
        <is>
          <t>Holden Racing Team</t>
        </is>
      </c>
      <c r="H1780" s="274" t="n"/>
      <c r="I1780" s="274" t="inlineStr">
        <is>
          <t>Castrol, Telecom MobileNet</t>
        </is>
      </c>
      <c r="J1780" s="274" t="inlineStr">
        <is>
          <t>Holden Commodore VP</t>
        </is>
      </c>
      <c r="K1780" s="274" t="inlineStr">
        <is>
          <t>4980 V8</t>
        </is>
      </c>
      <c r="L1780" s="274" t="inlineStr">
        <is>
          <t>Tomas Mezera</t>
        </is>
      </c>
      <c r="M1780" s="274" t="inlineStr">
        <is>
          <t>CZE</t>
        </is>
      </c>
      <c r="N1780" s="698">
        <f>_xlfn.LET(_xlpm.d,_xlfn.XLOOKUP(L1780,'[1]Birth Dates'!$A:$A,'[1]Birth Dates'!$B:$B,"",0),IF(_xlpm.d=0,"",_xlpm.d))</f>
        <v/>
      </c>
      <c r="O1780" s="274">
        <f>IF(OR(N1780="",A1780="",NOT(ISNUMBER(N1780)),N1780&gt;A1780),"",DATEDIF(N1780,A1780,"Y")&amp;" years, "&amp;DATEDIF(N1780,A1780,"YM")&amp;" months, "&amp;DATEDIF(N1780,A1780,"MD")&amp;" days")</f>
        <v/>
      </c>
      <c r="P1780" s="284" t="inlineStr">
        <is>
          <t>Bradley Jones</t>
        </is>
      </c>
      <c r="Q1780" s="274" t="inlineStr">
        <is>
          <t>AUS</t>
        </is>
      </c>
      <c r="R1780" s="698">
        <f>_xlfn.LET(_xlpm.d,_xlfn.XLOOKUP(P1780,'[1]Birth Dates'!$A:$A,'[1]Birth Dates'!$B:$B,"",0),IF(_xlpm.d=0,"",_xlpm.d))</f>
        <v/>
      </c>
      <c r="S1780" s="274">
        <f>IF(OR(R1780="",A1780="",NOT(ISNUMBER(R1780)),R1780&gt;A1780),"",DATEDIF(R1780,A1780,"Y")&amp;" years, "&amp;DATEDIF(R1780,A1780,"YM")&amp;" months, "&amp;DATEDIF(R1780,A1780,"MD")&amp;" days")</f>
        <v/>
      </c>
      <c r="T1780" s="274" t="n"/>
      <c r="U1780" s="274" t="n"/>
      <c r="V1780" s="698">
        <f>_xlfn.LET(_xlpm.d,_xlfn.XLOOKUP(T1780,'[1]Birth Dates'!$A:$A,'[1]Birth Dates'!$B:$B,"",0),IF(_xlpm.d=0,"",_xlpm.d))</f>
        <v/>
      </c>
      <c r="W1780" s="274">
        <f>IF(OR(V1780="",A1780="",NOT(ISNUMBER(V1780)),V1780&gt;A1780),"",DATEDIF(V1780,A1780,"Y")&amp;" years, "&amp;DATEDIF(V1780,A1780,"YM")&amp;" months, "&amp;DATEDIF(V1780,A1780,"MD")&amp;" days")</f>
        <v/>
      </c>
      <c r="X1780" s="274" t="n"/>
      <c r="Y1780" s="274" t="n"/>
      <c r="Z1780" s="274" t="n"/>
      <c r="AA1780" s="274" t="n"/>
      <c r="AB1780" s="274" t="n">
        <v>5</v>
      </c>
      <c r="AC1780" s="274" t="n"/>
      <c r="AD1780" s="274" t="n"/>
      <c r="AE1780" s="583" t="inlineStr">
        <is>
          <t>2:15.7500</t>
        </is>
      </c>
      <c r="AF1780" s="418">
        <f>IF(OR(AE1780="",AE1780="",AE1780=0),"",6.213/(AE1780*24))</f>
        <v/>
      </c>
      <c r="AG1780" s="279" t="n">
        <v>5</v>
      </c>
      <c r="AH1780" s="598" t="inlineStr">
        <is>
          <t>2:16.0280</t>
        </is>
      </c>
      <c r="AI1780" s="418">
        <f>IF(OR(AH1780="",AH1780="",AH1780=0),"",6.213/(AH1780*24))</f>
        <v/>
      </c>
      <c r="AJ1780" s="175">
        <f>IF(AND(ISNUMBER(AB1780),ISNUMBER(AG1780)),AB1780-AG1780,"")</f>
        <v/>
      </c>
      <c r="AK1780" s="274" t="n"/>
      <c r="AL1780" s="274" t="n">
        <v>131</v>
      </c>
      <c r="AM1780" s="510" t="inlineStr">
        <is>
          <t>::</t>
        </is>
      </c>
      <c r="AN1780" s="671">
        <f>IF(OR(AL1780="",AM1780="",AM1780=0),"",AL1780*6.213/(AM1780*24))</f>
        <v/>
      </c>
      <c r="AO1780" s="477">
        <f>IF(AND(AL1780=AL1779,AM1780&lt;&gt;"",AM1779&lt;&gt;""),AM1780-AM1779,"")</f>
        <v/>
      </c>
      <c r="AP1780" s="274" t="n"/>
      <c r="AQ1780" s="583" t="n"/>
      <c r="AR1780" s="439">
        <f>IF(OR(AQ1780="",AQ1780="",AQ1780=0),"",6.213/(AQ1780*24))</f>
        <v/>
      </c>
      <c r="AS1780" s="436">
        <f>IF(OR(NOT(ISNUMBER(C1780)),NOT(ISNUMBER(AB1780))),"",IF(AG1780&lt;&gt;"",AG1780,AB1780)-C1780)</f>
        <v/>
      </c>
      <c r="AT1780" s="280" t="n"/>
      <c r="AU1780" s="281">
        <f>IF($B1780="","",TEXT($A1780,"yyyymmdd")&amp;"_P"&amp;$C1780&amp;"_C"&amp;$F1780&amp;"_"&amp;TRIM(RIGHT(SUBSTITUTE(TRIM(SUBSTITUTE($L1780,CHAR(160)," "))," ",REPT(" ",60)),60))&amp;IF($P1780="","","-"&amp;TRIM(RIGHT(SUBSTITUTE(TRIM(SUBSTITUTE($P1780,CHAR(160)," "))," ",REPT(" ",60)),60)))&amp;IF($T1780="","","-"&amp;TRIM(RIGHT(SUBSTITUTE(TRIM(SUBSTITUTE($T1780,CHAR(160)," "))," ",REPT(" ",60)),60)))&amp;".jpg")</f>
        <v/>
      </c>
    </row>
    <row r="1781" ht="56" customHeight="1">
      <c r="A1781" s="278" t="n">
        <v>33881</v>
      </c>
      <c r="B1781" s="274" t="inlineStr">
        <is>
          <t>Tooheys 1000 4 October, 1992</t>
        </is>
      </c>
      <c r="C1781" s="274" t="n">
        <v>16</v>
      </c>
      <c r="D1781" s="274" t="inlineStr">
        <is>
          <t>A</t>
        </is>
      </c>
      <c r="E1781" s="274" t="n">
        <v>16</v>
      </c>
      <c r="F1781" s="274" t="n">
        <v>14</v>
      </c>
      <c r="G1781" s="274" t="inlineStr">
        <is>
          <t>Jonsson Racing</t>
        </is>
      </c>
      <c r="H1781" s="274" t="n"/>
      <c r="I1781" s="274" t="inlineStr">
        <is>
          <t>Jonsson Racing</t>
        </is>
      </c>
      <c r="J1781" s="274" t="inlineStr">
        <is>
          <t>Holden Commodore VL SS Group A SV</t>
        </is>
      </c>
      <c r="K1781" s="274" t="inlineStr">
        <is>
          <t>4980 V8</t>
        </is>
      </c>
      <c r="L1781" s="274" t="inlineStr">
        <is>
          <t>Warren Jonsson</t>
        </is>
      </c>
      <c r="M1781" s="274" t="inlineStr">
        <is>
          <t>AUS</t>
        </is>
      </c>
      <c r="N1781" s="698">
        <f>_xlfn.LET(_xlpm.d,_xlfn.XLOOKUP(L1781,'[1]Birth Dates'!$A:$A,'[1]Birth Dates'!$B:$B,"",0),IF(_xlpm.d=0,"",_xlpm.d))</f>
        <v/>
      </c>
      <c r="O1781" s="274">
        <f>IF(OR(N1781="",A1781="",NOT(ISNUMBER(N1781)),N1781&gt;A1781),"",DATEDIF(N1781,A1781,"Y")&amp;" years, "&amp;DATEDIF(N1781,A1781,"YM")&amp;" months, "&amp;DATEDIF(N1781,A1781,"MD")&amp;" days")</f>
        <v/>
      </c>
      <c r="P1781" s="274" t="inlineStr">
        <is>
          <t>Des Wall</t>
        </is>
      </c>
      <c r="Q1781" s="274" t="inlineStr">
        <is>
          <t>AUS</t>
        </is>
      </c>
      <c r="R1781" s="698">
        <f>_xlfn.LET(_xlpm.d,_xlfn.XLOOKUP(P1781,'[1]Birth Dates'!$A:$A,'[1]Birth Dates'!$B:$B,"",0),IF(_xlpm.d=0,"",_xlpm.d))</f>
        <v/>
      </c>
      <c r="S1781" s="274">
        <f>IF(OR(R1781="",A1781="",NOT(ISNUMBER(R1781)),R1781&gt;A1781),"",DATEDIF(R1781,A1781,"Y")&amp;" years, "&amp;DATEDIF(R1781,A1781,"YM")&amp;" months, "&amp;DATEDIF(R1781,A1781,"MD")&amp;" days")</f>
        <v/>
      </c>
      <c r="T1781" s="274" t="n"/>
      <c r="U1781" s="274" t="n"/>
      <c r="V1781" s="698">
        <f>_xlfn.LET(_xlpm.d,_xlfn.XLOOKUP(T1781,'[1]Birth Dates'!$A:$A,'[1]Birth Dates'!$B:$B,"",0),IF(_xlpm.d=0,"",_xlpm.d))</f>
        <v/>
      </c>
      <c r="W1781" s="274">
        <f>IF(OR(V1781="",A1781="",NOT(ISNUMBER(V1781)),V1781&gt;A1781),"",DATEDIF(V1781,A1781,"Y")&amp;" years, "&amp;DATEDIF(V1781,A1781,"YM")&amp;" months, "&amp;DATEDIF(V1781,A1781,"MD")&amp;" days")</f>
        <v/>
      </c>
      <c r="X1781" s="274" t="n"/>
      <c r="Y1781" s="274" t="n"/>
      <c r="Z1781" s="274" t="n"/>
      <c r="AA1781" s="274" t="n"/>
      <c r="AB1781" s="274" t="n">
        <v>28</v>
      </c>
      <c r="AC1781" s="274" t="n"/>
      <c r="AD1781" s="274" t="n"/>
      <c r="AE1781" s="583" t="inlineStr">
        <is>
          <t>2:25.7700</t>
        </is>
      </c>
      <c r="AF1781" s="418">
        <f>IF(OR(AE1781="",AE1781="",AE1781=0),"",6.213/(AE1781*24))</f>
        <v/>
      </c>
      <c r="AG1781" s="279" t="n"/>
      <c r="AH1781" s="583" t="inlineStr"/>
      <c r="AI1781" s="418">
        <f>IF(OR(AH1781="",AH1781="",AH1781=0),"",6.213/(AH1781*24))</f>
        <v/>
      </c>
      <c r="AJ1781" s="175">
        <f>IF(AND(ISNUMBER(AB1781),ISNUMBER(AG1781)),AB1781-AG1781,"")</f>
        <v/>
      </c>
      <c r="AK1781" s="274" t="n"/>
      <c r="AL1781" s="274" t="n">
        <v>130</v>
      </c>
      <c r="AM1781" s="510" t="inlineStr">
        <is>
          <t>::</t>
        </is>
      </c>
      <c r="AN1781" s="671">
        <f>IF(OR(AL1781="",AM1781="",AM1781=0),"",AL1781*6.213/(AM1781*24))</f>
        <v/>
      </c>
      <c r="AO1781" s="477">
        <f>IF(AND(AL1781=AL1780,AM1781&lt;&gt;"",AM1780&lt;&gt;""),AM1781-AM1780,"")</f>
        <v/>
      </c>
      <c r="AP1781" s="274" t="n"/>
      <c r="AQ1781" s="583" t="n"/>
      <c r="AR1781" s="439">
        <f>IF(OR(AQ1781="",AQ1781="",AQ1781=0),"",6.213/(AQ1781*24))</f>
        <v/>
      </c>
      <c r="AS1781" s="436">
        <f>IF(OR(NOT(ISNUMBER(C1781)),NOT(ISNUMBER(AB1781))),"",IF(AG1781&lt;&gt;"",AG1781,AB1781)-C1781)</f>
        <v/>
      </c>
      <c r="AT1781" s="280" t="n"/>
      <c r="AU1781" s="281">
        <f>IF($B1781="","",TEXT($A1781,"yyyymmdd")&amp;"_P"&amp;$C1781&amp;"_C"&amp;$F1781&amp;"_"&amp;TRIM(RIGHT(SUBSTITUTE(TRIM(SUBSTITUTE($L1781,CHAR(160)," "))," ",REPT(" ",60)),60))&amp;IF($P1781="","","-"&amp;TRIM(RIGHT(SUBSTITUTE(TRIM(SUBSTITUTE($P1781,CHAR(160)," "))," ",REPT(" ",60)),60)))&amp;IF($T1781="","","-"&amp;TRIM(RIGHT(SUBSTITUTE(TRIM(SUBSTITUTE($T1781,CHAR(160)," "))," ",REPT(" ",60)),60)))&amp;".jpg")</f>
        <v/>
      </c>
    </row>
    <row r="1782" ht="42" customHeight="1">
      <c r="A1782" s="278" t="n">
        <v>33881</v>
      </c>
      <c r="B1782" s="274" t="inlineStr">
        <is>
          <t>Tooheys 1000 4 October, 1992</t>
        </is>
      </c>
      <c r="C1782" s="274" t="n">
        <v>17</v>
      </c>
      <c r="D1782" s="274" t="inlineStr">
        <is>
          <t>A</t>
        </is>
      </c>
      <c r="E1782" s="274" t="n">
        <v>17</v>
      </c>
      <c r="F1782" s="274" t="n">
        <v>34</v>
      </c>
      <c r="G1782" s="274" t="inlineStr">
        <is>
          <t>Gulson Racing</t>
        </is>
      </c>
      <c r="H1782" s="274" t="n"/>
      <c r="I1782" s="274" t="inlineStr">
        <is>
          <t>NEC</t>
        </is>
      </c>
      <c r="J1782" s="274" t="inlineStr">
        <is>
          <t>BMW 635CSi</t>
        </is>
      </c>
      <c r="K1782" s="274" t="inlineStr">
        <is>
          <t>3475 L6</t>
        </is>
      </c>
      <c r="L1782" s="274" t="inlineStr">
        <is>
          <t>Ray Gulson</t>
        </is>
      </c>
      <c r="M1782" s="274" t="inlineStr">
        <is>
          <t>AUS</t>
        </is>
      </c>
      <c r="N1782" s="698">
        <f>_xlfn.LET(_xlpm.d,_xlfn.XLOOKUP(L1782,'[1]Birth Dates'!$A:$A,'[1]Birth Dates'!$B:$B,"",0),IF(_xlpm.d=0,"",_xlpm.d))</f>
        <v/>
      </c>
      <c r="O1782" s="274">
        <f>IF(OR(N1782="",A1782="",NOT(ISNUMBER(N1782)),N1782&gt;A1782),"",DATEDIF(N1782,A1782,"Y")&amp;" years, "&amp;DATEDIF(N1782,A1782,"YM")&amp;" months, "&amp;DATEDIF(N1782,A1782,"MD")&amp;" days")</f>
        <v/>
      </c>
      <c r="P1782" s="274" t="inlineStr">
        <is>
          <t>Graham Gulson</t>
        </is>
      </c>
      <c r="Q1782" s="274" t="inlineStr">
        <is>
          <t>AUS</t>
        </is>
      </c>
      <c r="R1782" s="698">
        <f>_xlfn.LET(_xlpm.d,_xlfn.XLOOKUP(P1782,'[1]Birth Dates'!$A:$A,'[1]Birth Dates'!$B:$B,"",0),IF(_xlpm.d=0,"",_xlpm.d))</f>
        <v/>
      </c>
      <c r="S1782" s="274">
        <f>IF(OR(R1782="",A1782="",NOT(ISNUMBER(R1782)),R1782&gt;A1782),"",DATEDIF(R1782,A1782,"Y")&amp;" years, "&amp;DATEDIF(R1782,A1782,"YM")&amp;" months, "&amp;DATEDIF(R1782,A1782,"MD")&amp;" days")</f>
        <v/>
      </c>
      <c r="T1782" s="274" t="inlineStr">
        <is>
          <t>Peter Beck</t>
        </is>
      </c>
      <c r="U1782" s="274" t="inlineStr">
        <is>
          <t>AUS</t>
        </is>
      </c>
      <c r="V1782" s="698">
        <f>_xlfn.LET(_xlpm.d,_xlfn.XLOOKUP(T1782,'[1]Birth Dates'!$A:$A,'[1]Birth Dates'!$B:$B,"",0),IF(_xlpm.d=0,"",_xlpm.d))</f>
        <v/>
      </c>
      <c r="W1782" s="274">
        <f>IF(OR(V1782="",A1782="",NOT(ISNUMBER(V1782)),V1782&gt;A1782),"",DATEDIF(V1782,A1782,"Y")&amp;" years, "&amp;DATEDIF(V1782,A1782,"YM")&amp;" months, "&amp;DATEDIF(V1782,A1782,"MD")&amp;" days")</f>
        <v/>
      </c>
      <c r="X1782" s="274" t="n"/>
      <c r="Y1782" s="274" t="n"/>
      <c r="Z1782" s="274" t="n"/>
      <c r="AA1782" s="274" t="n"/>
      <c r="AB1782" s="274" t="n">
        <v>33</v>
      </c>
      <c r="AC1782" s="274" t="n"/>
      <c r="AD1782" s="274" t="n"/>
      <c r="AE1782" s="583" t="inlineStr">
        <is>
          <t>2:28.2400</t>
        </is>
      </c>
      <c r="AF1782" s="418">
        <f>IF(OR(AE1782="",AE1782="",AE1782=0),"",6.213/(AE1782*24))</f>
        <v/>
      </c>
      <c r="AG1782" s="279" t="n"/>
      <c r="AH1782" s="583" t="inlineStr"/>
      <c r="AI1782" s="418">
        <f>IF(OR(AH1782="",AH1782="",AH1782=0),"",6.213/(AH1782*24))</f>
        <v/>
      </c>
      <c r="AJ1782" s="175">
        <f>IF(AND(ISNUMBER(AB1782),ISNUMBER(AG1782)),AB1782-AG1782,"")</f>
        <v/>
      </c>
      <c r="AK1782" s="274" t="n"/>
      <c r="AL1782" s="274" t="n">
        <v>129</v>
      </c>
      <c r="AM1782" s="510" t="inlineStr">
        <is>
          <t>::</t>
        </is>
      </c>
      <c r="AN1782" s="671">
        <f>IF(OR(AL1782="",AM1782="",AM1782=0),"",AL1782*6.213/(AM1782*24))</f>
        <v/>
      </c>
      <c r="AO1782" s="477">
        <f>IF(AND(AL1782=AL1781,AM1782&lt;&gt;"",AM1781&lt;&gt;""),AM1782-AM1781,"")</f>
        <v/>
      </c>
      <c r="AP1782" s="274" t="n"/>
      <c r="AQ1782" s="583" t="n"/>
      <c r="AR1782" s="439">
        <f>IF(OR(AQ1782="",AQ1782="",AQ1782=0),"",6.213/(AQ1782*24))</f>
        <v/>
      </c>
      <c r="AS1782" s="436">
        <f>IF(OR(NOT(ISNUMBER(C1782)),NOT(ISNUMBER(AB1782))),"",IF(AG1782&lt;&gt;"",AG1782,AB1782)-C1782)</f>
        <v/>
      </c>
      <c r="AT1782" s="280" t="n"/>
      <c r="AU1782" s="281">
        <f>IF($B1782="","",TEXT($A1782,"yyyymmdd")&amp;"_P"&amp;$C1782&amp;"_C"&amp;$F1782&amp;"_"&amp;TRIM(RIGHT(SUBSTITUTE(TRIM(SUBSTITUTE($L1782,CHAR(160)," "))," ",REPT(" ",60)),60))&amp;IF($P1782="","","-"&amp;TRIM(RIGHT(SUBSTITUTE(TRIM(SUBSTITUTE($P1782,CHAR(160)," "))," ",REPT(" ",60)),60)))&amp;IF($T1782="","","-"&amp;TRIM(RIGHT(SUBSTITUTE(TRIM(SUBSTITUTE($T1782,CHAR(160)," "))," ",REPT(" ",60)),60)))&amp;".jpg")</f>
        <v/>
      </c>
    </row>
    <row r="1783" ht="56" customHeight="1">
      <c r="A1783" s="278" t="n">
        <v>33881</v>
      </c>
      <c r="B1783" s="274" t="inlineStr">
        <is>
          <t>Tooheys 1000 4 October, 1992</t>
        </is>
      </c>
      <c r="C1783" s="274" t="n">
        <v>18</v>
      </c>
      <c r="D1783" s="274" t="inlineStr">
        <is>
          <t>A</t>
        </is>
      </c>
      <c r="E1783" s="274" t="n">
        <v>18</v>
      </c>
      <c r="F1783" s="274" t="n">
        <v>39</v>
      </c>
      <c r="G1783" s="274" t="inlineStr">
        <is>
          <t>O'Brien Motorsport</t>
        </is>
      </c>
      <c r="H1783" s="274" t="n"/>
      <c r="I1783" s="274" t="inlineStr">
        <is>
          <t>Everlast Automotive</t>
        </is>
      </c>
      <c r="J1783" s="274" t="inlineStr">
        <is>
          <t>Holden Commodore VL SS Group A SV</t>
        </is>
      </c>
      <c r="K1783" s="274" t="inlineStr">
        <is>
          <t>4980 V8</t>
        </is>
      </c>
      <c r="L1783" s="274" t="inlineStr">
        <is>
          <t>Bill O'Brien</t>
        </is>
      </c>
      <c r="M1783" s="274" t="inlineStr">
        <is>
          <t>AUS</t>
        </is>
      </c>
      <c r="N1783" s="698">
        <f>_xlfn.LET(_xlpm.d,_xlfn.XLOOKUP(L1783,'[1]Birth Dates'!$A:$A,'[1]Birth Dates'!$B:$B,"",0),IF(_xlpm.d=0,"",_xlpm.d))</f>
        <v/>
      </c>
      <c r="O1783" s="274">
        <f>IF(OR(N1783="",A1783="",NOT(ISNUMBER(N1783)),N1783&gt;A1783),"",DATEDIF(N1783,A1783,"Y")&amp;" years, "&amp;DATEDIF(N1783,A1783,"YM")&amp;" months, "&amp;DATEDIF(N1783,A1783,"MD")&amp;" days")</f>
        <v/>
      </c>
      <c r="P1783" s="274" t="inlineStr">
        <is>
          <t>Barry Graham</t>
        </is>
      </c>
      <c r="Q1783" s="274" t="inlineStr">
        <is>
          <t>AUS</t>
        </is>
      </c>
      <c r="R1783" s="698">
        <f>_xlfn.LET(_xlpm.d,_xlfn.XLOOKUP(P1783,'[1]Birth Dates'!$A:$A,'[1]Birth Dates'!$B:$B,"",0),IF(_xlpm.d=0,"",_xlpm.d))</f>
        <v/>
      </c>
      <c r="S1783" s="274">
        <f>IF(OR(R1783="",A1783="",NOT(ISNUMBER(R1783)),R1783&gt;A1783),"",DATEDIF(R1783,A1783,"Y")&amp;" years, "&amp;DATEDIF(R1783,A1783,"YM")&amp;" months, "&amp;DATEDIF(R1783,A1783,"MD")&amp;" days")</f>
        <v/>
      </c>
      <c r="T1783" s="274" t="inlineStr">
        <is>
          <t>Brian Callaghan JR</t>
        </is>
      </c>
      <c r="U1783" s="274" t="inlineStr">
        <is>
          <t>AUS</t>
        </is>
      </c>
      <c r="V1783" s="698">
        <f>_xlfn.LET(_xlpm.d,_xlfn.XLOOKUP(T1783,'[1]Birth Dates'!$A:$A,'[1]Birth Dates'!$B:$B,"",0),IF(_xlpm.d=0,"",_xlpm.d))</f>
        <v/>
      </c>
      <c r="W1783" s="274">
        <f>IF(OR(V1783="",A1783="",NOT(ISNUMBER(V1783)),V1783&gt;A1783),"",DATEDIF(V1783,A1783,"Y")&amp;" years, "&amp;DATEDIF(V1783,A1783,"YM")&amp;" months, "&amp;DATEDIF(V1783,A1783,"MD")&amp;" days")</f>
        <v/>
      </c>
      <c r="X1783" s="274" t="n"/>
      <c r="Y1783" s="274" t="n"/>
      <c r="Z1783" s="274" t="n"/>
      <c r="AA1783" s="274" t="n"/>
      <c r="AB1783" s="274" t="n">
        <v>23</v>
      </c>
      <c r="AC1783" s="274" t="n"/>
      <c r="AD1783" s="274" t="n"/>
      <c r="AE1783" s="583" t="inlineStr">
        <is>
          <t>2:22.7000</t>
        </is>
      </c>
      <c r="AF1783" s="418">
        <f>IF(OR(AE1783="",AE1783="",AE1783=0),"",6.213/(AE1783*24))</f>
        <v/>
      </c>
      <c r="AG1783" s="279" t="n"/>
      <c r="AH1783" s="583" t="inlineStr"/>
      <c r="AI1783" s="418">
        <f>IF(OR(AH1783="",AH1783="",AH1783=0),"",6.213/(AH1783*24))</f>
        <v/>
      </c>
      <c r="AJ1783" s="175">
        <f>IF(AND(ISNUMBER(AB1783),ISNUMBER(AG1783)),AB1783-AG1783,"")</f>
        <v/>
      </c>
      <c r="AK1783" s="274" t="n"/>
      <c r="AL1783" s="274" t="n">
        <v>129</v>
      </c>
      <c r="AM1783" s="510" t="inlineStr">
        <is>
          <t>::</t>
        </is>
      </c>
      <c r="AN1783" s="671">
        <f>IF(OR(AL1783="",AM1783="",AM1783=0),"",AL1783*6.213/(AM1783*24))</f>
        <v/>
      </c>
      <c r="AO1783" s="477">
        <f>IF(AND(AL1783=AL1782,AM1783&lt;&gt;"",AM1782&lt;&gt;""),AM1783-AM1782,"")</f>
        <v/>
      </c>
      <c r="AP1783" s="274" t="n"/>
      <c r="AQ1783" s="583" t="n"/>
      <c r="AR1783" s="439">
        <f>IF(OR(AQ1783="",AQ1783="",AQ1783=0),"",6.213/(AQ1783*24))</f>
        <v/>
      </c>
      <c r="AS1783" s="436">
        <f>IF(OR(NOT(ISNUMBER(C1783)),NOT(ISNUMBER(AB1783))),"",IF(AG1783&lt;&gt;"",AG1783,AB1783)-C1783)</f>
        <v/>
      </c>
      <c r="AT1783" s="280" t="n"/>
      <c r="AU1783" s="281">
        <f>IF($B1783="","",TEXT($A1783,"yyyymmdd")&amp;"_P"&amp;$C1783&amp;"_C"&amp;$F1783&amp;"_"&amp;TRIM(RIGHT(SUBSTITUTE(TRIM(SUBSTITUTE($L1783,CHAR(160)," "))," ",REPT(" ",60)),60))&amp;IF($P1783="","","-"&amp;TRIM(RIGHT(SUBSTITUTE(TRIM(SUBSTITUTE($P1783,CHAR(160)," "))," ",REPT(" ",60)),60)))&amp;IF($T1783="","","-"&amp;TRIM(RIGHT(SUBSTITUTE(TRIM(SUBSTITUTE($T1783,CHAR(160)," "))," ",REPT(" ",60)),60)))&amp;".jpg")</f>
        <v/>
      </c>
    </row>
    <row r="1784" ht="42" customHeight="1">
      <c r="A1784" s="278" t="n">
        <v>33881</v>
      </c>
      <c r="B1784" s="274" t="inlineStr">
        <is>
          <t>Tooheys 1000 4 October, 1992</t>
        </is>
      </c>
      <c r="C1784" s="274" t="n">
        <v>19</v>
      </c>
      <c r="D1784" s="274" t="inlineStr">
        <is>
          <t>A</t>
        </is>
      </c>
      <c r="E1784" s="274" t="n">
        <v>19</v>
      </c>
      <c r="F1784" s="274" t="n">
        <v>10</v>
      </c>
      <c r="G1784" s="274" t="inlineStr">
        <is>
          <t>Allan Moffat Racing</t>
        </is>
      </c>
      <c r="H1784" s="274" t="n"/>
      <c r="I1784" s="274" t="inlineStr">
        <is>
          <t>Cenovis</t>
        </is>
      </c>
      <c r="J1784" s="274" t="inlineStr">
        <is>
          <t>Ford Sierra RS500</t>
        </is>
      </c>
      <c r="K1784" s="274" t="inlineStr">
        <is>
          <t>1993 tc L4</t>
        </is>
      </c>
      <c r="L1784" s="274" t="inlineStr">
        <is>
          <t>Klaus Niedzwiedz</t>
        </is>
      </c>
      <c r="M1784" s="274" t="inlineStr">
        <is>
          <t>DEU</t>
        </is>
      </c>
      <c r="N1784" s="698">
        <f>_xlfn.LET(_xlpm.d,_xlfn.XLOOKUP(L1784,'[1]Birth Dates'!$A:$A,'[1]Birth Dates'!$B:$B,"",0),IF(_xlpm.d=0,"",_xlpm.d))</f>
        <v/>
      </c>
      <c r="O1784" s="274">
        <f>IF(OR(N1784="",A1784="",NOT(ISNUMBER(N1784)),N1784&gt;A1784),"",DATEDIF(N1784,A1784,"Y")&amp;" years, "&amp;DATEDIF(N1784,A1784,"YM")&amp;" months, "&amp;DATEDIF(N1784,A1784,"MD")&amp;" days")</f>
        <v/>
      </c>
      <c r="P1784" s="274" t="inlineStr">
        <is>
          <t>Gregg Hansford</t>
        </is>
      </c>
      <c r="Q1784" s="274" t="inlineStr">
        <is>
          <t>AUS</t>
        </is>
      </c>
      <c r="R1784" s="698">
        <f>_xlfn.LET(_xlpm.d,_xlfn.XLOOKUP(P1784,'[1]Birth Dates'!$A:$A,'[1]Birth Dates'!$B:$B,"",0),IF(_xlpm.d=0,"",_xlpm.d))</f>
        <v/>
      </c>
      <c r="S1784" s="274">
        <f>IF(OR(R1784="",A1784="",NOT(ISNUMBER(R1784)),R1784&gt;A1784),"",DATEDIF(R1784,A1784,"Y")&amp;" years, "&amp;DATEDIF(R1784,A1784,"YM")&amp;" months, "&amp;DATEDIF(R1784,A1784,"MD")&amp;" days")</f>
        <v/>
      </c>
      <c r="T1784" s="274" t="n"/>
      <c r="U1784" s="274" t="n"/>
      <c r="V1784" s="698">
        <f>_xlfn.LET(_xlpm.d,_xlfn.XLOOKUP(T1784,'[1]Birth Dates'!$A:$A,'[1]Birth Dates'!$B:$B,"",0),IF(_xlpm.d=0,"",_xlpm.d))</f>
        <v/>
      </c>
      <c r="W1784" s="274">
        <f>IF(OR(V1784="",A1784="",NOT(ISNUMBER(V1784)),V1784&gt;A1784),"",DATEDIF(V1784,A1784,"Y")&amp;" years, "&amp;DATEDIF(V1784,A1784,"YM")&amp;" months, "&amp;DATEDIF(V1784,A1784,"MD")&amp;" days")</f>
        <v/>
      </c>
      <c r="X1784" s="274" t="n"/>
      <c r="Y1784" s="274" t="n"/>
      <c r="Z1784" s="274" t="n"/>
      <c r="AA1784" s="274" t="n"/>
      <c r="AB1784" s="274" t="n"/>
      <c r="AC1784" s="274" t="n"/>
      <c r="AD1784" s="274" t="n"/>
      <c r="AE1784" s="583" t="inlineStr">
        <is>
          <t>2:16.7800</t>
        </is>
      </c>
      <c r="AF1784" s="418">
        <f>IF(OR(AE1784="",AE1784="",AE1784=0),"",6.213/(AE1784*24))</f>
        <v/>
      </c>
      <c r="AG1784" s="279" t="n">
        <v>10</v>
      </c>
      <c r="AH1784" s="583" t="inlineStr">
        <is>
          <t>2:16.9430</t>
        </is>
      </c>
      <c r="AI1784" s="418">
        <f>IF(OR(AH1784="",AH1784="",AH1784=0),"",6.213/(AH1784*24))</f>
        <v/>
      </c>
      <c r="AJ1784" s="175">
        <f>IF(AND(ISNUMBER(AB1784),ISNUMBER(AG1784)),AB1784-AG1784,"")</f>
        <v/>
      </c>
      <c r="AK1784" s="274" t="n"/>
      <c r="AL1784" s="274" t="n">
        <v>128</v>
      </c>
      <c r="AM1784" s="510" t="inlineStr">
        <is>
          <t>::</t>
        </is>
      </c>
      <c r="AN1784" s="671">
        <f>IF(OR(AL1784="",AM1784="",AM1784=0),"",AL1784*6.213/(AM1784*24))</f>
        <v/>
      </c>
      <c r="AO1784" s="477">
        <f>IF(AND(AL1784=AL1783,AM1784&lt;&gt;"",AM1783&lt;&gt;""),AM1784-AM1783,"")</f>
        <v/>
      </c>
      <c r="AP1784" s="274" t="n"/>
      <c r="AQ1784" s="583" t="n"/>
      <c r="AR1784" s="439">
        <f>IF(OR(AQ1784="",AQ1784="",AQ1784=0),"",6.213/(AQ1784*24))</f>
        <v/>
      </c>
      <c r="AS1784" s="436">
        <f>IF(OR(NOT(ISNUMBER(C1784)),NOT(ISNUMBER(AB1784))),"",IF(AG1784&lt;&gt;"",AG1784,AB1784)-C1784)</f>
        <v/>
      </c>
      <c r="AT1784" s="280" t="n"/>
      <c r="AU1784" s="281">
        <f>IF($B1784="","",TEXT($A1784,"yyyymmdd")&amp;"_P"&amp;$C1784&amp;"_C"&amp;$F1784&amp;"_"&amp;TRIM(RIGHT(SUBSTITUTE(TRIM(SUBSTITUTE($L1784,CHAR(160)," "))," ",REPT(" ",60)),60))&amp;IF($P1784="","","-"&amp;TRIM(RIGHT(SUBSTITUTE(TRIM(SUBSTITUTE($P1784,CHAR(160)," "))," ",REPT(" ",60)),60)))&amp;IF($T1784="","","-"&amp;TRIM(RIGHT(SUBSTITUTE(TRIM(SUBSTITUTE($T1784,CHAR(160)," "))," ",REPT(" ",60)),60)))&amp;".jpg")</f>
        <v/>
      </c>
    </row>
    <row r="1785" ht="42" customHeight="1">
      <c r="A1785" s="278" t="n">
        <v>33881</v>
      </c>
      <c r="B1785" s="274" t="inlineStr">
        <is>
          <t>Tooheys 1000 4 October, 1992</t>
        </is>
      </c>
      <c r="C1785" s="274" t="n">
        <v>20</v>
      </c>
      <c r="D1785" s="274" t="inlineStr">
        <is>
          <t>A</t>
        </is>
      </c>
      <c r="E1785" s="274" t="n">
        <v>20</v>
      </c>
      <c r="F1785" s="274" t="n">
        <v>13</v>
      </c>
      <c r="G1785" s="274" t="inlineStr">
        <is>
          <t>Bob Jones Racing</t>
        </is>
      </c>
      <c r="H1785" s="274" t="n"/>
      <c r="I1785" s="274" t="inlineStr">
        <is>
          <t>Ampol Max 3</t>
        </is>
      </c>
      <c r="J1785" s="274" t="inlineStr">
        <is>
          <t>Holden Commodore VL</t>
        </is>
      </c>
      <c r="K1785" s="274" t="inlineStr">
        <is>
          <t>4980 V8</t>
        </is>
      </c>
      <c r="L1785" s="274" t="inlineStr">
        <is>
          <t>Bob Jones</t>
        </is>
      </c>
      <c r="M1785" s="274" t="inlineStr">
        <is>
          <t>AUS</t>
        </is>
      </c>
      <c r="N1785" s="698">
        <f>_xlfn.LET(_xlpm.d,_xlfn.XLOOKUP(L1785,'[1]Birth Dates'!$A:$A,'[1]Birth Dates'!$B:$B,"",0),IF(_xlpm.d=0,"",_xlpm.d))</f>
        <v/>
      </c>
      <c r="O1785" s="274">
        <f>IF(OR(N1785="",A1785="",NOT(ISNUMBER(N1785)),N1785&gt;A1785),"",DATEDIF(N1785,A1785,"Y")&amp;" years, "&amp;DATEDIF(N1785,A1785,"YM")&amp;" months, "&amp;DATEDIF(N1785,A1785,"MD")&amp;" days")</f>
        <v/>
      </c>
      <c r="P1785" s="274" t="inlineStr">
        <is>
          <t>Peter Janson</t>
        </is>
      </c>
      <c r="Q1785" s="274" t="inlineStr">
        <is>
          <t>NZL</t>
        </is>
      </c>
      <c r="R1785" s="698">
        <f>_xlfn.LET(_xlpm.d,_xlfn.XLOOKUP(P1785,'[1]Birth Dates'!$A:$A,'[1]Birth Dates'!$B:$B,"",0),IF(_xlpm.d=0,"",_xlpm.d))</f>
        <v/>
      </c>
      <c r="S1785" s="274">
        <f>IF(OR(R1785="",A1785="",NOT(ISNUMBER(R1785)),R1785&gt;A1785),"",DATEDIF(R1785,A1785,"Y")&amp;" years, "&amp;DATEDIF(R1785,A1785,"YM")&amp;" months, "&amp;DATEDIF(R1785,A1785,"MD")&amp;" days")</f>
        <v/>
      </c>
      <c r="T1785" s="274" t="n"/>
      <c r="U1785" s="274" t="n"/>
      <c r="V1785" s="698">
        <f>_xlfn.LET(_xlpm.d,_xlfn.XLOOKUP(T1785,'[1]Birth Dates'!$A:$A,'[1]Birth Dates'!$B:$B,"",0),IF(_xlpm.d=0,"",_xlpm.d))</f>
        <v/>
      </c>
      <c r="W1785" s="274">
        <f>IF(OR(V1785="",A1785="",NOT(ISNUMBER(V1785)),V1785&gt;A1785),"",DATEDIF(V1785,A1785,"Y")&amp;" years, "&amp;DATEDIF(V1785,A1785,"YM")&amp;" months, "&amp;DATEDIF(V1785,A1785,"MD")&amp;" days")</f>
        <v/>
      </c>
      <c r="X1785" s="274" t="n"/>
      <c r="Y1785" s="274" t="n"/>
      <c r="Z1785" s="274" t="n"/>
      <c r="AA1785" s="274" t="n"/>
      <c r="AB1785" s="274" t="n">
        <v>25</v>
      </c>
      <c r="AC1785" s="274" t="n"/>
      <c r="AD1785" s="274" t="n"/>
      <c r="AE1785" s="583" t="inlineStr">
        <is>
          <t>2:23.5000</t>
        </is>
      </c>
      <c r="AF1785" s="418">
        <f>IF(OR(AE1785="",AE1785="",AE1785=0),"",6.213/(AE1785*24))</f>
        <v/>
      </c>
      <c r="AG1785" s="279" t="n"/>
      <c r="AH1785" s="583" t="inlineStr"/>
      <c r="AI1785" s="418">
        <f>IF(OR(AH1785="",AH1785="",AH1785=0),"",6.213/(AH1785*24))</f>
        <v/>
      </c>
      <c r="AJ1785" s="175">
        <f>IF(AND(ISNUMBER(AB1785),ISNUMBER(AG1785)),AB1785-AG1785,"")</f>
        <v/>
      </c>
      <c r="AK1785" s="274" t="n"/>
      <c r="AL1785" s="274" t="n">
        <v>128</v>
      </c>
      <c r="AM1785" s="510" t="inlineStr">
        <is>
          <t>::</t>
        </is>
      </c>
      <c r="AN1785" s="671">
        <f>IF(OR(AL1785="",AM1785="",AM1785=0),"",AL1785*6.213/(AM1785*24))</f>
        <v/>
      </c>
      <c r="AO1785" s="477">
        <f>IF(AND(AL1785=AL1784,AM1785&lt;&gt;"",AM1784&lt;&gt;""),AM1785-AM1784,"")</f>
        <v/>
      </c>
      <c r="AP1785" s="274" t="n"/>
      <c r="AQ1785" s="583" t="n"/>
      <c r="AR1785" s="439">
        <f>IF(OR(AQ1785="",AQ1785="",AQ1785=0),"",6.213/(AQ1785*24))</f>
        <v/>
      </c>
      <c r="AS1785" s="436">
        <f>IF(OR(NOT(ISNUMBER(C1785)),NOT(ISNUMBER(AB1785))),"",IF(AG1785&lt;&gt;"",AG1785,AB1785)-C1785)</f>
        <v/>
      </c>
      <c r="AT1785" s="280" t="n"/>
      <c r="AU1785" s="281">
        <f>IF($B1785="","",TEXT($A1785,"yyyymmdd")&amp;"_P"&amp;$C1785&amp;"_C"&amp;$F1785&amp;"_"&amp;TRIM(RIGHT(SUBSTITUTE(TRIM(SUBSTITUTE($L1785,CHAR(160)," "))," ",REPT(" ",60)),60))&amp;IF($P1785="","","-"&amp;TRIM(RIGHT(SUBSTITUTE(TRIM(SUBSTITUTE($P1785,CHAR(160)," "))," ",REPT(" ",60)),60)))&amp;IF($T1785="","","-"&amp;TRIM(RIGHT(SUBSTITUTE(TRIM(SUBSTITUTE($T1785,CHAR(160)," "))," ",REPT(" ",60)),60)))&amp;".jpg")</f>
        <v/>
      </c>
    </row>
    <row r="1786" ht="42" customHeight="1">
      <c r="A1786" s="278" t="n">
        <v>33881</v>
      </c>
      <c r="B1786" s="274" t="inlineStr">
        <is>
          <t>Tooheys 1000 4 October, 1992</t>
        </is>
      </c>
      <c r="C1786" s="274" t="n">
        <v>21</v>
      </c>
      <c r="D1786" s="274" t="inlineStr">
        <is>
          <t>A</t>
        </is>
      </c>
      <c r="E1786" s="274" t="n">
        <v>21</v>
      </c>
      <c r="F1786" s="274" t="n">
        <v>44</v>
      </c>
      <c r="G1786" s="274" t="inlineStr">
        <is>
          <t>Stuart McColl Motorsport</t>
        </is>
      </c>
      <c r="H1786" s="274" t="n"/>
      <c r="I1786" s="274" t="inlineStr">
        <is>
          <t>Channel 9 Adelaide, Kart Mania</t>
        </is>
      </c>
      <c r="J1786" s="274" t="inlineStr">
        <is>
          <t>Holden Commodore VL</t>
        </is>
      </c>
      <c r="K1786" s="274" t="inlineStr">
        <is>
          <t>4980 V8</t>
        </is>
      </c>
      <c r="L1786" s="274" t="inlineStr">
        <is>
          <t>Stuart McColl</t>
        </is>
      </c>
      <c r="M1786" s="274" t="inlineStr">
        <is>
          <t>AUS</t>
        </is>
      </c>
      <c r="N1786" s="698">
        <f>_xlfn.LET(_xlpm.d,_xlfn.XLOOKUP(L1786,'[1]Birth Dates'!$A:$A,'[1]Birth Dates'!$B:$B,"",0),IF(_xlpm.d=0,"",_xlpm.d))</f>
        <v/>
      </c>
      <c r="O1786" s="274">
        <f>IF(OR(N1786="",A1786="",NOT(ISNUMBER(N1786)),N1786&gt;A1786),"",DATEDIF(N1786,A1786,"Y")&amp;" years, "&amp;DATEDIF(N1786,A1786,"YM")&amp;" months, "&amp;DATEDIF(N1786,A1786,"MD")&amp;" days")</f>
        <v/>
      </c>
      <c r="P1786" s="274" t="inlineStr">
        <is>
          <t>Peter Gazzard</t>
        </is>
      </c>
      <c r="Q1786" s="274" t="inlineStr">
        <is>
          <t>AUS</t>
        </is>
      </c>
      <c r="R1786" s="698">
        <f>_xlfn.LET(_xlpm.d,_xlfn.XLOOKUP(P1786,'[1]Birth Dates'!$A:$A,'[1]Birth Dates'!$B:$B,"",0),IF(_xlpm.d=0,"",_xlpm.d))</f>
        <v/>
      </c>
      <c r="S1786" s="274">
        <f>IF(OR(R1786="",A1786="",NOT(ISNUMBER(R1786)),R1786&gt;A1786),"",DATEDIF(R1786,A1786,"Y")&amp;" years, "&amp;DATEDIF(R1786,A1786,"YM")&amp;" months, "&amp;DATEDIF(R1786,A1786,"MD")&amp;" days")</f>
        <v/>
      </c>
      <c r="T1786" s="274" t="n"/>
      <c r="U1786" s="274" t="n"/>
      <c r="V1786" s="698">
        <f>_xlfn.LET(_xlpm.d,_xlfn.XLOOKUP(T1786,'[1]Birth Dates'!$A:$A,'[1]Birth Dates'!$B:$B,"",0),IF(_xlpm.d=0,"",_xlpm.d))</f>
        <v/>
      </c>
      <c r="W1786" s="274">
        <f>IF(OR(V1786="",A1786="",NOT(ISNUMBER(V1786)),V1786&gt;A1786),"",DATEDIF(V1786,A1786,"Y")&amp;" years, "&amp;DATEDIF(V1786,A1786,"YM")&amp;" months, "&amp;DATEDIF(V1786,A1786,"MD")&amp;" days")</f>
        <v/>
      </c>
      <c r="X1786" s="274" t="n"/>
      <c r="Y1786" s="274" t="n"/>
      <c r="Z1786" s="274" t="n"/>
      <c r="AA1786" s="274" t="n"/>
      <c r="AB1786" s="274" t="n">
        <v>30</v>
      </c>
      <c r="AC1786" s="274" t="n"/>
      <c r="AD1786" s="274" t="n"/>
      <c r="AE1786" s="583" t="inlineStr">
        <is>
          <t>2:27.5400</t>
        </is>
      </c>
      <c r="AF1786" s="418">
        <f>IF(OR(AE1786="",AE1786="",AE1786=0),"",6.213/(AE1786*24))</f>
        <v/>
      </c>
      <c r="AG1786" s="279" t="n"/>
      <c r="AH1786" s="583" t="inlineStr"/>
      <c r="AI1786" s="418">
        <f>IF(OR(AH1786="",AH1786="",AH1786=0),"",6.213/(AH1786*24))</f>
        <v/>
      </c>
      <c r="AJ1786" s="175">
        <f>IF(AND(ISNUMBER(AB1786),ISNUMBER(AG1786)),AB1786-AG1786,"")</f>
        <v/>
      </c>
      <c r="AK1786" s="274" t="n"/>
      <c r="AL1786" s="274" t="n">
        <v>126</v>
      </c>
      <c r="AM1786" s="510" t="inlineStr">
        <is>
          <t>::</t>
        </is>
      </c>
      <c r="AN1786" s="671">
        <f>IF(OR(AL1786="",AM1786="",AM1786=0),"",AL1786*6.213/(AM1786*24))</f>
        <v/>
      </c>
      <c r="AO1786" s="477">
        <f>IF(AND(AL1786=AL1785,AM1786&lt;&gt;"",AM1785&lt;&gt;""),AM1786-AM1785,"")</f>
        <v/>
      </c>
      <c r="AP1786" s="274" t="n"/>
      <c r="AQ1786" s="583" t="n"/>
      <c r="AR1786" s="439">
        <f>IF(OR(AQ1786="",AQ1786="",AQ1786=0),"",6.213/(AQ1786*24))</f>
        <v/>
      </c>
      <c r="AS1786" s="436">
        <f>IF(OR(NOT(ISNUMBER(C1786)),NOT(ISNUMBER(AB1786))),"",IF(AG1786&lt;&gt;"",AG1786,AB1786)-C1786)</f>
        <v/>
      </c>
      <c r="AT1786" s="280" t="n"/>
      <c r="AU1786" s="281">
        <f>IF($B1786="","",TEXT($A1786,"yyyymmdd")&amp;"_P"&amp;$C1786&amp;"_C"&amp;$F1786&amp;"_"&amp;TRIM(RIGHT(SUBSTITUTE(TRIM(SUBSTITUTE($L1786,CHAR(160)," "))," ",REPT(" ",60)),60))&amp;IF($P1786="","","-"&amp;TRIM(RIGHT(SUBSTITUTE(TRIM(SUBSTITUTE($P1786,CHAR(160)," "))," ",REPT(" ",60)),60)))&amp;IF($T1786="","","-"&amp;TRIM(RIGHT(SUBSTITUTE(TRIM(SUBSTITUTE($T1786,CHAR(160)," "))," ",REPT(" ",60)),60)))&amp;".jpg")</f>
        <v/>
      </c>
    </row>
    <row r="1787" ht="42" customHeight="1">
      <c r="A1787" s="278" t="n">
        <v>33881</v>
      </c>
      <c r="B1787" s="274" t="inlineStr">
        <is>
          <t>Tooheys 1000 4 October, 1992</t>
        </is>
      </c>
      <c r="C1787" s="274" t="n">
        <v>22</v>
      </c>
      <c r="D1787" s="274" t="inlineStr">
        <is>
          <t>B</t>
        </is>
      </c>
      <c r="E1787" s="274" t="n">
        <v>1</v>
      </c>
      <c r="F1787" s="274" t="n">
        <v>71</v>
      </c>
      <c r="G1787" s="274" t="inlineStr">
        <is>
          <t>Toyota Team Australia</t>
        </is>
      </c>
      <c r="H1787" s="274" t="n"/>
      <c r="I1787" s="274" t="inlineStr">
        <is>
          <t>Mercantile Mutual</t>
        </is>
      </c>
      <c r="J1787" s="274" t="inlineStr">
        <is>
          <t>Toyota Corolla</t>
        </is>
      </c>
      <c r="K1787" s="274" t="inlineStr">
        <is>
          <t>1587 L4</t>
        </is>
      </c>
      <c r="L1787" s="274" t="inlineStr">
        <is>
          <t>Scott Bargwanna</t>
        </is>
      </c>
      <c r="M1787" s="274" t="inlineStr">
        <is>
          <t>AUS</t>
        </is>
      </c>
      <c r="N1787" s="698">
        <f>_xlfn.LET(_xlpm.d,_xlfn.XLOOKUP(L1787,'[1]Birth Dates'!$A:$A,'[1]Birth Dates'!$B:$B,"",0),IF(_xlpm.d=0,"",_xlpm.d))</f>
        <v/>
      </c>
      <c r="O1787" s="274">
        <f>IF(OR(N1787="",A1787="",NOT(ISNUMBER(N1787)),N1787&gt;A1787),"",DATEDIF(N1787,A1787,"Y")&amp;" years, "&amp;DATEDIF(N1787,A1787,"YM")&amp;" months, "&amp;DATEDIF(N1787,A1787,"MD")&amp;" days")</f>
        <v/>
      </c>
      <c r="P1787" s="274" t="inlineStr">
        <is>
          <t>Jason Bargwanna</t>
        </is>
      </c>
      <c r="Q1787" s="274" t="inlineStr">
        <is>
          <t>AUS</t>
        </is>
      </c>
      <c r="R1787" s="698">
        <f>_xlfn.LET(_xlpm.d,_xlfn.XLOOKUP(P1787,'[1]Birth Dates'!$A:$A,'[1]Birth Dates'!$B:$B,"",0),IF(_xlpm.d=0,"",_xlpm.d))</f>
        <v/>
      </c>
      <c r="S1787" s="274">
        <f>IF(OR(R1787="",A1787="",NOT(ISNUMBER(R1787)),R1787&gt;A1787),"",DATEDIF(R1787,A1787,"Y")&amp;" years, "&amp;DATEDIF(R1787,A1787,"YM")&amp;" months, "&amp;DATEDIF(R1787,A1787,"MD")&amp;" days")</f>
        <v/>
      </c>
      <c r="T1787" s="274" t="n"/>
      <c r="U1787" s="274" t="n"/>
      <c r="V1787" s="698">
        <f>_xlfn.LET(_xlpm.d,_xlfn.XLOOKUP(T1787,'[1]Birth Dates'!$A:$A,'[1]Birth Dates'!$B:$B,"",0),IF(_xlpm.d=0,"",_xlpm.d))</f>
        <v/>
      </c>
      <c r="W1787" s="274">
        <f>IF(OR(V1787="",A1787="",NOT(ISNUMBER(V1787)),V1787&gt;A1787),"",DATEDIF(V1787,A1787,"Y")&amp;" years, "&amp;DATEDIF(V1787,A1787,"YM")&amp;" months, "&amp;DATEDIF(V1787,A1787,"MD")&amp;" days")</f>
        <v/>
      </c>
      <c r="X1787" s="274" t="n"/>
      <c r="Y1787" s="274" t="n"/>
      <c r="Z1787" s="274" t="n"/>
      <c r="AA1787" s="274" t="n"/>
      <c r="AB1787" s="274" t="n"/>
      <c r="AC1787" s="274" t="n"/>
      <c r="AD1787" s="274" t="n"/>
      <c r="AE1787" s="583" t="inlineStr">
        <is>
          <t>2:36.9900</t>
        </is>
      </c>
      <c r="AF1787" s="418">
        <f>IF(OR(AE1787="",AE1787="",AE1787=0),"",6.213/(AE1787*24))</f>
        <v/>
      </c>
      <c r="AG1787" s="279" t="n"/>
      <c r="AH1787" s="583" t="inlineStr"/>
      <c r="AI1787" s="418">
        <f>IF(OR(AH1787="",AH1787="",AH1787=0),"",6.213/(AH1787*24))</f>
        <v/>
      </c>
      <c r="AJ1787" s="175">
        <f>IF(AND(ISNUMBER(AB1787),ISNUMBER(AG1787)),AB1787-AG1787,"")</f>
        <v/>
      </c>
      <c r="AK1787" s="274" t="n"/>
      <c r="AL1787" s="274" t="n">
        <v>126</v>
      </c>
      <c r="AM1787" s="510" t="inlineStr">
        <is>
          <t>::</t>
        </is>
      </c>
      <c r="AN1787" s="671">
        <f>IF(OR(AL1787="",AM1787="",AM1787=0),"",AL1787*6.213/(AM1787*24))</f>
        <v/>
      </c>
      <c r="AO1787" s="477">
        <f>IF(AND(AL1787=AL1786,AM1787&lt;&gt;"",AM1786&lt;&gt;""),AM1787-AM1786,"")</f>
        <v/>
      </c>
      <c r="AP1787" s="274" t="n"/>
      <c r="AQ1787" s="583" t="n"/>
      <c r="AR1787" s="439">
        <f>IF(OR(AQ1787="",AQ1787="",AQ1787=0),"",6.213/(AQ1787*24))</f>
        <v/>
      </c>
      <c r="AS1787" s="436">
        <f>IF(OR(NOT(ISNUMBER(C1787)),NOT(ISNUMBER(AB1787))),"",IF(AG1787&lt;&gt;"",AG1787,AB1787)-C1787)</f>
        <v/>
      </c>
      <c r="AT1787" s="280" t="n"/>
      <c r="AU1787" s="281">
        <f>IF($B1787="","",TEXT($A1787,"yyyymmdd")&amp;"_P"&amp;$C1787&amp;"_C"&amp;$F1787&amp;"_"&amp;TRIM(RIGHT(SUBSTITUTE(TRIM(SUBSTITUTE($L1787,CHAR(160)," "))," ",REPT(" ",60)),60))&amp;IF($P1787="","","-"&amp;TRIM(RIGHT(SUBSTITUTE(TRIM(SUBSTITUTE($P1787,CHAR(160)," "))," ",REPT(" ",60)),60)))&amp;IF($T1787="","","-"&amp;TRIM(RIGHT(SUBSTITUTE(TRIM(SUBSTITUTE($T1787,CHAR(160)," "))," ",REPT(" ",60)),60)))&amp;".jpg")</f>
        <v/>
      </c>
    </row>
    <row r="1788" ht="42" customHeight="1">
      <c r="A1788" s="278" t="n">
        <v>33881</v>
      </c>
      <c r="B1788" s="274" t="inlineStr">
        <is>
          <t>Tooheys 1000 4 October, 1992</t>
        </is>
      </c>
      <c r="C1788" s="274" t="n">
        <v>23</v>
      </c>
      <c r="D1788" s="274" t="inlineStr">
        <is>
          <t>B</t>
        </is>
      </c>
      <c r="E1788" s="274" t="n">
        <v>2</v>
      </c>
      <c r="F1788" s="274" t="n">
        <v>74</v>
      </c>
      <c r="G1788" s="274" t="inlineStr">
        <is>
          <t>Peter Verheyen Racing</t>
        </is>
      </c>
      <c r="H1788" s="274" t="n"/>
      <c r="I1788" s="274" t="inlineStr">
        <is>
          <t>Carrera Sunglasses</t>
        </is>
      </c>
      <c r="J1788" s="274" t="inlineStr">
        <is>
          <t>Toyota Corolla</t>
        </is>
      </c>
      <c r="K1788" s="274" t="inlineStr">
        <is>
          <t>1587 L4</t>
        </is>
      </c>
      <c r="L1788" s="274" t="inlineStr">
        <is>
          <t>Peter Verheyen</t>
        </is>
      </c>
      <c r="M1788" s="274" t="inlineStr">
        <is>
          <t>AUS</t>
        </is>
      </c>
      <c r="N1788" s="698">
        <f>_xlfn.LET(_xlpm.d,_xlfn.XLOOKUP(L1788,'[1]Birth Dates'!$A:$A,'[1]Birth Dates'!$B:$B,"",0),IF(_xlpm.d=0,"",_xlpm.d))</f>
        <v/>
      </c>
      <c r="O1788" s="274">
        <f>IF(OR(N1788="",A1788="",NOT(ISNUMBER(N1788)),N1788&gt;A1788),"",DATEDIF(N1788,A1788,"Y")&amp;" years, "&amp;DATEDIF(N1788,A1788,"YM")&amp;" months, "&amp;DATEDIF(N1788,A1788,"MD")&amp;" days")</f>
        <v/>
      </c>
      <c r="P1788" s="274" t="inlineStr">
        <is>
          <t>Geoffrey Full</t>
        </is>
      </c>
      <c r="Q1788" s="274" t="inlineStr">
        <is>
          <t>AUS</t>
        </is>
      </c>
      <c r="R1788" s="698">
        <f>_xlfn.LET(_xlpm.d,_xlfn.XLOOKUP(P1788,'[1]Birth Dates'!$A:$A,'[1]Birth Dates'!$B:$B,"",0),IF(_xlpm.d=0,"",_xlpm.d))</f>
        <v/>
      </c>
      <c r="S1788" s="274">
        <f>IF(OR(R1788="",A1788="",NOT(ISNUMBER(R1788)),R1788&gt;A1788),"",DATEDIF(R1788,A1788,"Y")&amp;" years, "&amp;DATEDIF(R1788,A1788,"YM")&amp;" months, "&amp;DATEDIF(R1788,A1788,"MD")&amp;" days")</f>
        <v/>
      </c>
      <c r="T1788" s="274" t="n"/>
      <c r="U1788" s="274" t="n"/>
      <c r="V1788" s="698">
        <f>_xlfn.LET(_xlpm.d,_xlfn.XLOOKUP(T1788,'[1]Birth Dates'!$A:$A,'[1]Birth Dates'!$B:$B,"",0),IF(_xlpm.d=0,"",_xlpm.d))</f>
        <v/>
      </c>
      <c r="W1788" s="274">
        <f>IF(OR(V1788="",A1788="",NOT(ISNUMBER(V1788)),V1788&gt;A1788),"",DATEDIF(V1788,A1788,"Y")&amp;" years, "&amp;DATEDIF(V1788,A1788,"YM")&amp;" months, "&amp;DATEDIF(V1788,A1788,"MD")&amp;" days")</f>
        <v/>
      </c>
      <c r="X1788" s="274" t="n"/>
      <c r="Y1788" s="274" t="n"/>
      <c r="Z1788" s="274" t="n"/>
      <c r="AA1788" s="274" t="n"/>
      <c r="AB1788" s="274" t="n">
        <v>39</v>
      </c>
      <c r="AC1788" s="274" t="n"/>
      <c r="AD1788" s="274" t="n"/>
      <c r="AE1788" s="583" t="inlineStr">
        <is>
          <t>2:37.2700</t>
        </is>
      </c>
      <c r="AF1788" s="418">
        <f>IF(OR(AE1788="",AE1788="",AE1788=0),"",6.213/(AE1788*24))</f>
        <v/>
      </c>
      <c r="AG1788" s="279" t="n"/>
      <c r="AH1788" s="583" t="inlineStr"/>
      <c r="AI1788" s="418">
        <f>IF(OR(AH1788="",AH1788="",AH1788=0),"",6.213/(AH1788*24))</f>
        <v/>
      </c>
      <c r="AJ1788" s="175">
        <f>IF(AND(ISNUMBER(AB1788),ISNUMBER(AG1788)),AB1788-AG1788,"")</f>
        <v/>
      </c>
      <c r="AK1788" s="274" t="n"/>
      <c r="AL1788" s="274" t="n">
        <v>125</v>
      </c>
      <c r="AM1788" s="510" t="inlineStr">
        <is>
          <t>::</t>
        </is>
      </c>
      <c r="AN1788" s="671">
        <f>IF(OR(AL1788="",AM1788="",AM1788=0),"",AL1788*6.213/(AM1788*24))</f>
        <v/>
      </c>
      <c r="AO1788" s="477">
        <f>IF(AND(AL1788=AL1787,AM1788&lt;&gt;"",AM1787&lt;&gt;""),AM1788-AM1787,"")</f>
        <v/>
      </c>
      <c r="AP1788" s="274" t="n"/>
      <c r="AQ1788" s="583" t="n"/>
      <c r="AR1788" s="439">
        <f>IF(OR(AQ1788="",AQ1788="",AQ1788=0),"",6.213/(AQ1788*24))</f>
        <v/>
      </c>
      <c r="AS1788" s="436">
        <f>IF(OR(NOT(ISNUMBER(C1788)),NOT(ISNUMBER(AB1788))),"",IF(AG1788&lt;&gt;"",AG1788,AB1788)-C1788)</f>
        <v/>
      </c>
      <c r="AT1788" s="280" t="n"/>
      <c r="AU1788" s="281">
        <f>IF($B1788="","",TEXT($A1788,"yyyymmdd")&amp;"_P"&amp;$C1788&amp;"_C"&amp;$F1788&amp;"_"&amp;TRIM(RIGHT(SUBSTITUTE(TRIM(SUBSTITUTE($L1788,CHAR(160)," "))," ",REPT(" ",60)),60))&amp;IF($P1788="","","-"&amp;TRIM(RIGHT(SUBSTITUTE(TRIM(SUBSTITUTE($P1788,CHAR(160)," "))," ",REPT(" ",60)),60)))&amp;IF($T1788="","","-"&amp;TRIM(RIGHT(SUBSTITUTE(TRIM(SUBSTITUTE($T1788,CHAR(160)," "))," ",REPT(" ",60)),60)))&amp;".jpg")</f>
        <v/>
      </c>
    </row>
    <row r="1789" ht="42" customHeight="1">
      <c r="A1789" s="278" t="n">
        <v>33881</v>
      </c>
      <c r="B1789" s="274" t="inlineStr">
        <is>
          <t>Tooheys 1000 4 October, 1992</t>
        </is>
      </c>
      <c r="C1789" s="274" t="n">
        <v>24</v>
      </c>
      <c r="D1789" s="274" t="inlineStr">
        <is>
          <t>B</t>
        </is>
      </c>
      <c r="E1789" s="274" t="n">
        <v>3</v>
      </c>
      <c r="F1789" s="274" t="n">
        <v>70</v>
      </c>
      <c r="G1789" s="274" t="inlineStr">
        <is>
          <t>Toyota Team Australia</t>
        </is>
      </c>
      <c r="H1789" s="274" t="n"/>
      <c r="I1789" s="274" t="inlineStr">
        <is>
          <t>Enzed</t>
        </is>
      </c>
      <c r="J1789" s="274" t="inlineStr">
        <is>
          <t>Toyota Corolla</t>
        </is>
      </c>
      <c r="K1789" s="274" t="inlineStr">
        <is>
          <t>1587 L4</t>
        </is>
      </c>
      <c r="L1789" s="274" t="inlineStr">
        <is>
          <t>Neal Bates</t>
        </is>
      </c>
      <c r="M1789" s="274" t="inlineStr">
        <is>
          <t>AUS</t>
        </is>
      </c>
      <c r="N1789" s="698">
        <f>_xlfn.LET(_xlpm.d,_xlfn.XLOOKUP(L1789,'[1]Birth Dates'!$A:$A,'[1]Birth Dates'!$B:$B,"",0),IF(_xlpm.d=0,"",_xlpm.d))</f>
        <v/>
      </c>
      <c r="O1789" s="274">
        <f>IF(OR(N1789="",A1789="",NOT(ISNUMBER(N1789)),N1789&gt;A1789),"",DATEDIF(N1789,A1789,"Y")&amp;" years, "&amp;DATEDIF(N1789,A1789,"YM")&amp;" months, "&amp;DATEDIF(N1789,A1789,"MD")&amp;" days")</f>
        <v/>
      </c>
      <c r="P1789" s="274" t="inlineStr">
        <is>
          <t>Rick Bates</t>
        </is>
      </c>
      <c r="Q1789" s="274" t="inlineStr">
        <is>
          <t>AUS</t>
        </is>
      </c>
      <c r="R1789" s="698">
        <f>_xlfn.LET(_xlpm.d,_xlfn.XLOOKUP(P1789,'[1]Birth Dates'!$A:$A,'[1]Birth Dates'!$B:$B,"",0),IF(_xlpm.d=0,"",_xlpm.d))</f>
        <v/>
      </c>
      <c r="S1789" s="274">
        <f>IF(OR(R1789="",A1789="",NOT(ISNUMBER(R1789)),R1789&gt;A1789),"",DATEDIF(R1789,A1789,"Y")&amp;" years, "&amp;DATEDIF(R1789,A1789,"YM")&amp;" months, "&amp;DATEDIF(R1789,A1789,"MD")&amp;" days")</f>
        <v/>
      </c>
      <c r="T1789" s="274" t="n"/>
      <c r="U1789" s="274" t="n"/>
      <c r="V1789" s="698">
        <f>_xlfn.LET(_xlpm.d,_xlfn.XLOOKUP(T1789,'[1]Birth Dates'!$A:$A,'[1]Birth Dates'!$B:$B,"",0),IF(_xlpm.d=0,"",_xlpm.d))</f>
        <v/>
      </c>
      <c r="W1789" s="274">
        <f>IF(OR(V1789="",A1789="",NOT(ISNUMBER(V1789)),V1789&gt;A1789),"",DATEDIF(V1789,A1789,"Y")&amp;" years, "&amp;DATEDIF(V1789,A1789,"YM")&amp;" months, "&amp;DATEDIF(V1789,A1789,"MD")&amp;" days")</f>
        <v/>
      </c>
      <c r="X1789" s="274" t="n"/>
      <c r="Y1789" s="274" t="n"/>
      <c r="Z1789" s="274" t="n"/>
      <c r="AA1789" s="274" t="n"/>
      <c r="AB1789" s="274" t="n"/>
      <c r="AC1789" s="274" t="n"/>
      <c r="AD1789" s="274" t="n"/>
      <c r="AE1789" s="583" t="inlineStr">
        <is>
          <t>2:35.9400</t>
        </is>
      </c>
      <c r="AF1789" s="418">
        <f>IF(OR(AE1789="",AE1789="",AE1789=0),"",6.213/(AE1789*24))</f>
        <v/>
      </c>
      <c r="AG1789" s="279" t="n"/>
      <c r="AH1789" s="583" t="inlineStr"/>
      <c r="AI1789" s="418">
        <f>IF(OR(AH1789="",AH1789="",AH1789=0),"",6.213/(AH1789*24))</f>
        <v/>
      </c>
      <c r="AJ1789" s="175">
        <f>IF(AND(ISNUMBER(AB1789),ISNUMBER(AG1789)),AB1789-AG1789,"")</f>
        <v/>
      </c>
      <c r="AK1789" s="274" t="n"/>
      <c r="AL1789" s="274" t="n">
        <v>125</v>
      </c>
      <c r="AM1789" s="510" t="inlineStr">
        <is>
          <t>::</t>
        </is>
      </c>
      <c r="AN1789" s="671">
        <f>IF(OR(AL1789="",AM1789="",AM1789=0),"",AL1789*6.213/(AM1789*24))</f>
        <v/>
      </c>
      <c r="AO1789" s="477">
        <f>IF(AND(AL1789=AL1788,AM1789&lt;&gt;"",AM1788&lt;&gt;""),AM1789-AM1788,"")</f>
        <v/>
      </c>
      <c r="AP1789" s="274" t="n"/>
      <c r="AQ1789" s="583" t="n"/>
      <c r="AR1789" s="439">
        <f>IF(OR(AQ1789="",AQ1789="",AQ1789=0),"",6.213/(AQ1789*24))</f>
        <v/>
      </c>
      <c r="AS1789" s="436">
        <f>IF(OR(NOT(ISNUMBER(C1789)),NOT(ISNUMBER(AB1789))),"",IF(AG1789&lt;&gt;"",AG1789,AB1789)-C1789)</f>
        <v/>
      </c>
      <c r="AT1789" s="280" t="n"/>
      <c r="AU1789" s="281">
        <f>IF($B1789="","",TEXT($A1789,"yyyymmdd")&amp;"_P"&amp;$C1789&amp;"_C"&amp;$F1789&amp;"_"&amp;TRIM(RIGHT(SUBSTITUTE(TRIM(SUBSTITUTE($L1789,CHAR(160)," "))," ",REPT(" ",60)),60))&amp;IF($P1789="","","-"&amp;TRIM(RIGHT(SUBSTITUTE(TRIM(SUBSTITUTE($P1789,CHAR(160)," "))," ",REPT(" ",60)),60)))&amp;IF($T1789="","","-"&amp;TRIM(RIGHT(SUBSTITUTE(TRIM(SUBSTITUTE($T1789,CHAR(160)," "))," ",REPT(" ",60)),60)))&amp;".jpg")</f>
        <v/>
      </c>
    </row>
    <row r="1790" ht="42" customHeight="1">
      <c r="A1790" s="278" t="n">
        <v>33881</v>
      </c>
      <c r="B1790" s="274" t="inlineStr">
        <is>
          <t>Tooheys 1000 4 October, 1992</t>
        </is>
      </c>
      <c r="C1790" s="274" t="n">
        <v>25</v>
      </c>
      <c r="D1790" s="274" t="inlineStr">
        <is>
          <t>A</t>
        </is>
      </c>
      <c r="E1790" s="274" t="n">
        <v>22</v>
      </c>
      <c r="F1790" s="274" t="n">
        <v>9</v>
      </c>
      <c r="G1790" s="274" t="inlineStr">
        <is>
          <t>Allan Moffat Racing</t>
        </is>
      </c>
      <c r="H1790" s="274" t="n"/>
      <c r="I1790" s="274" t="inlineStr">
        <is>
          <t>Cenovis</t>
        </is>
      </c>
      <c r="J1790" s="274" t="inlineStr">
        <is>
          <t>Ford Sierra RS500</t>
        </is>
      </c>
      <c r="K1790" s="274" t="inlineStr">
        <is>
          <t>1993 tc L4</t>
        </is>
      </c>
      <c r="L1790" s="274" t="inlineStr">
        <is>
          <t>Charlie O'Brien</t>
        </is>
      </c>
      <c r="M1790" s="274" t="inlineStr">
        <is>
          <t>AUS</t>
        </is>
      </c>
      <c r="N1790" s="698">
        <f>_xlfn.LET(_xlpm.d,_xlfn.XLOOKUP(L1790,'[1]Birth Dates'!$A:$A,'[1]Birth Dates'!$B:$B,"",0),IF(_xlpm.d=0,"",_xlpm.d))</f>
        <v/>
      </c>
      <c r="O1790" s="274">
        <f>IF(OR(N1790="",A1790="",NOT(ISNUMBER(N1790)),N1790&gt;A1790),"",DATEDIF(N1790,A1790,"Y")&amp;" years, "&amp;DATEDIF(N1790,A1790,"YM")&amp;" months, "&amp;DATEDIF(N1790,A1790,"MD")&amp;" days")</f>
        <v/>
      </c>
      <c r="P1790" s="274" t="inlineStr">
        <is>
          <t>Gary Brabham</t>
        </is>
      </c>
      <c r="Q1790" s="274" t="inlineStr">
        <is>
          <t>AUS</t>
        </is>
      </c>
      <c r="R1790" s="698">
        <f>_xlfn.LET(_xlpm.d,_xlfn.XLOOKUP(P1790,'[1]Birth Dates'!$A:$A,'[1]Birth Dates'!$B:$B,"",0),IF(_xlpm.d=0,"",_xlpm.d))</f>
        <v/>
      </c>
      <c r="S1790" s="274">
        <f>IF(OR(R1790="",A1790="",NOT(ISNUMBER(R1790)),R1790&gt;A1790),"",DATEDIF(R1790,A1790,"Y")&amp;" years, "&amp;DATEDIF(R1790,A1790,"YM")&amp;" months, "&amp;DATEDIF(R1790,A1790,"MD")&amp;" days")</f>
        <v/>
      </c>
      <c r="T1790" s="274" t="n"/>
      <c r="U1790" s="274" t="n"/>
      <c r="V1790" s="698">
        <f>_xlfn.LET(_xlpm.d,_xlfn.XLOOKUP(T1790,'[1]Birth Dates'!$A:$A,'[1]Birth Dates'!$B:$B,"",0),IF(_xlpm.d=0,"",_xlpm.d))</f>
        <v/>
      </c>
      <c r="W1790" s="274">
        <f>IF(OR(V1790="",A1790="",NOT(ISNUMBER(V1790)),V1790&gt;A1790),"",DATEDIF(V1790,A1790,"Y")&amp;" years, "&amp;DATEDIF(V1790,A1790,"YM")&amp;" months, "&amp;DATEDIF(V1790,A1790,"MD")&amp;" days")</f>
        <v/>
      </c>
      <c r="X1790" s="274" t="n"/>
      <c r="Y1790" s="274" t="n"/>
      <c r="Z1790" s="274" t="n"/>
      <c r="AA1790" s="274" t="n"/>
      <c r="AB1790" s="274" t="n"/>
      <c r="AC1790" s="274" t="n"/>
      <c r="AD1790" s="274" t="n"/>
      <c r="AE1790" s="583" t="inlineStr">
        <is>
          <t>2:16.9430</t>
        </is>
      </c>
      <c r="AF1790" s="418">
        <f>IF(OR(AE1790="",AE1790="",AE1790=0),"",6.213/(AE1790*24))</f>
        <v/>
      </c>
      <c r="AG1790" s="279" t="n">
        <v>8</v>
      </c>
      <c r="AH1790" s="583" t="inlineStr">
        <is>
          <t>2:16.7800</t>
        </is>
      </c>
      <c r="AI1790" s="418">
        <f>IF(OR(AH1790="",AH1790="",AH1790=0),"",6.213/(AH1790*24))</f>
        <v/>
      </c>
      <c r="AJ1790" s="175">
        <f>IF(AND(ISNUMBER(AB1790),ISNUMBER(AG1790)),AB1790-AG1790,"")</f>
        <v/>
      </c>
      <c r="AK1790" s="274" t="n"/>
      <c r="AL1790" s="274" t="n">
        <v>124</v>
      </c>
      <c r="AM1790" s="510" t="inlineStr">
        <is>
          <t>::</t>
        </is>
      </c>
      <c r="AN1790" s="671">
        <f>IF(OR(AL1790="",AM1790="",AM1790=0),"",AL1790*6.213/(AM1790*24))</f>
        <v/>
      </c>
      <c r="AO1790" s="477">
        <f>IF(AND(AL1790=AL1789,AM1790&lt;&gt;"",AM1789&lt;&gt;""),AM1790-AM1789,"")</f>
        <v/>
      </c>
      <c r="AP1790" s="274" t="n"/>
      <c r="AQ1790" s="583" t="n"/>
      <c r="AR1790" s="439">
        <f>IF(OR(AQ1790="",AQ1790="",AQ1790=0),"",6.213/(AQ1790*24))</f>
        <v/>
      </c>
      <c r="AS1790" s="436">
        <f>IF(OR(NOT(ISNUMBER(C1790)),NOT(ISNUMBER(AB1790))),"",IF(AG1790&lt;&gt;"",AG1790,AB1790)-C1790)</f>
        <v/>
      </c>
      <c r="AT1790" s="280" t="n"/>
      <c r="AU1790" s="281">
        <f>IF($B1790="","",TEXT($A1790,"yyyymmdd")&amp;"_P"&amp;$C1790&amp;"_C"&amp;$F1790&amp;"_"&amp;TRIM(RIGHT(SUBSTITUTE(TRIM(SUBSTITUTE($L1790,CHAR(160)," "))," ",REPT(" ",60)),60))&amp;IF($P1790="","","-"&amp;TRIM(RIGHT(SUBSTITUTE(TRIM(SUBSTITUTE($P1790,CHAR(160)," "))," ",REPT(" ",60)),60)))&amp;IF($T1790="","","-"&amp;TRIM(RIGHT(SUBSTITUTE(TRIM(SUBSTITUTE($T1790,CHAR(160)," "))," ",REPT(" ",60)),60)))&amp;".jpg")</f>
        <v/>
      </c>
    </row>
    <row r="1791" ht="42" customHeight="1">
      <c r="A1791" s="278" t="n">
        <v>33881</v>
      </c>
      <c r="B1791" s="274" t="inlineStr">
        <is>
          <t>Tooheys 1000 4 October, 1992</t>
        </is>
      </c>
      <c r="C1791" s="274" t="n">
        <v>26</v>
      </c>
      <c r="D1791" s="274" t="inlineStr">
        <is>
          <t>A</t>
        </is>
      </c>
      <c r="E1791" s="274" t="n">
        <v>23</v>
      </c>
      <c r="F1791" s="274" t="n">
        <v>42</v>
      </c>
      <c r="G1791" s="274" t="inlineStr">
        <is>
          <t>Bob Forbes Racing</t>
        </is>
      </c>
      <c r="H1791" s="274" t="n"/>
      <c r="I1791" s="274" t="inlineStr">
        <is>
          <t>Strathfield Car Radios</t>
        </is>
      </c>
      <c r="J1791" s="274" t="inlineStr">
        <is>
          <t>Holden Commodore VN</t>
        </is>
      </c>
      <c r="K1791" s="274" t="inlineStr">
        <is>
          <t>4980 V8</t>
        </is>
      </c>
      <c r="L1791" s="274" t="inlineStr">
        <is>
          <t>Graham Moore</t>
        </is>
      </c>
      <c r="M1791" s="274" t="inlineStr">
        <is>
          <t>AUS</t>
        </is>
      </c>
      <c r="N1791" s="698">
        <f>_xlfn.LET(_xlpm.d,_xlfn.XLOOKUP(L1791,'[1]Birth Dates'!$A:$A,'[1]Birth Dates'!$B:$B,"",0),IF(_xlpm.d=0,"",_xlpm.d))</f>
        <v/>
      </c>
      <c r="O1791" s="274">
        <f>IF(OR(N1791="",A1791="",NOT(ISNUMBER(N1791)),N1791&gt;A1791),"",DATEDIF(N1791,A1791,"Y")&amp;" years, "&amp;DATEDIF(N1791,A1791,"YM")&amp;" months, "&amp;DATEDIF(N1791,A1791,"MD")&amp;" days")</f>
        <v/>
      </c>
      <c r="P1791" s="274" t="inlineStr">
        <is>
          <t>Wayne Gardner</t>
        </is>
      </c>
      <c r="Q1791" s="274" t="inlineStr">
        <is>
          <t>AUS</t>
        </is>
      </c>
      <c r="R1791" s="698">
        <f>_xlfn.LET(_xlpm.d,_xlfn.XLOOKUP(P1791,'[1]Birth Dates'!$A:$A,'[1]Birth Dates'!$B:$B,"",0),IF(_xlpm.d=0,"",_xlpm.d))</f>
        <v/>
      </c>
      <c r="S1791" s="274">
        <f>IF(OR(R1791="",A1791="",NOT(ISNUMBER(R1791)),R1791&gt;A1791),"",DATEDIF(R1791,A1791,"Y")&amp;" years, "&amp;DATEDIF(R1791,A1791,"YM")&amp;" months, "&amp;DATEDIF(R1791,A1791,"MD")&amp;" days")</f>
        <v/>
      </c>
      <c r="T1791" s="274" t="n"/>
      <c r="U1791" s="274" t="n"/>
      <c r="V1791" s="698">
        <f>_xlfn.LET(_xlpm.d,_xlfn.XLOOKUP(T1791,'[1]Birth Dates'!$A:$A,'[1]Birth Dates'!$B:$B,"",0),IF(_xlpm.d=0,"",_xlpm.d))</f>
        <v/>
      </c>
      <c r="W1791" s="274">
        <f>IF(OR(V1791="",A1791="",NOT(ISNUMBER(V1791)),V1791&gt;A1791),"",DATEDIF(V1791,A1791,"Y")&amp;" years, "&amp;DATEDIF(V1791,A1791,"YM")&amp;" months, "&amp;DATEDIF(V1791,A1791,"MD")&amp;" days")</f>
        <v/>
      </c>
      <c r="X1791" s="274" t="n"/>
      <c r="Y1791" s="274" t="n"/>
      <c r="Z1791" s="274" t="n"/>
      <c r="AA1791" s="274" t="n"/>
      <c r="AB1791" s="274" t="n"/>
      <c r="AC1791" s="274" t="n"/>
      <c r="AD1791" s="274" t="n"/>
      <c r="AE1791" s="583" t="inlineStr">
        <is>
          <t>2:20.9800</t>
        </is>
      </c>
      <c r="AF1791" s="418">
        <f>IF(OR(AE1791="",AE1791="",AE1791=0),"",6.213/(AE1791*24))</f>
        <v/>
      </c>
      <c r="AG1791" s="279" t="n"/>
      <c r="AH1791" s="583" t="inlineStr"/>
      <c r="AI1791" s="418">
        <f>IF(OR(AH1791="",AH1791="",AH1791=0),"",6.213/(AH1791*24))</f>
        <v/>
      </c>
      <c r="AJ1791" s="175">
        <f>IF(AND(ISNUMBER(AB1791),ISNUMBER(AG1791)),AB1791-AG1791,"")</f>
        <v/>
      </c>
      <c r="AK1791" s="274" t="n"/>
      <c r="AL1791" s="274" t="n">
        <v>119</v>
      </c>
      <c r="AM1791" s="510" t="inlineStr">
        <is>
          <t>::</t>
        </is>
      </c>
      <c r="AN1791" s="671">
        <f>IF(OR(AL1791="",AM1791="",AM1791=0),"",AL1791*6.213/(AM1791*24))</f>
        <v/>
      </c>
      <c r="AO1791" s="477">
        <f>IF(AND(AL1791=AL1790,AM1791&lt;&gt;"",AM1790&lt;&gt;""),AM1791-AM1790,"")</f>
        <v/>
      </c>
      <c r="AP1791" s="274" t="n"/>
      <c r="AQ1791" s="583" t="n"/>
      <c r="AR1791" s="439">
        <f>IF(OR(AQ1791="",AQ1791="",AQ1791=0),"",6.213/(AQ1791*24))</f>
        <v/>
      </c>
      <c r="AS1791" s="436">
        <f>IF(OR(NOT(ISNUMBER(C1791)),NOT(ISNUMBER(AB1791))),"",IF(AG1791&lt;&gt;"",AG1791,AB1791)-C1791)</f>
        <v/>
      </c>
      <c r="AT1791" s="280" t="n"/>
      <c r="AU1791" s="281">
        <f>IF($B1791="","",TEXT($A1791,"yyyymmdd")&amp;"_P"&amp;$C1791&amp;"_C"&amp;$F1791&amp;"_"&amp;TRIM(RIGHT(SUBSTITUTE(TRIM(SUBSTITUTE($L1791,CHAR(160)," "))," ",REPT(" ",60)),60))&amp;IF($P1791="","","-"&amp;TRIM(RIGHT(SUBSTITUTE(TRIM(SUBSTITUTE($P1791,CHAR(160)," "))," ",REPT(" ",60)),60)))&amp;IF($T1791="","","-"&amp;TRIM(RIGHT(SUBSTITUTE(TRIM(SUBSTITUTE($T1791,CHAR(160)," "))," ",REPT(" ",60)),60)))&amp;".jpg")</f>
        <v/>
      </c>
    </row>
    <row r="1792" ht="42" customHeight="1">
      <c r="A1792" s="278" t="n">
        <v>33881</v>
      </c>
      <c r="B1792" s="274" t="inlineStr">
        <is>
          <t>Tooheys 1000 4 October, 1992</t>
        </is>
      </c>
      <c r="C1792" s="274" t="n">
        <v>27</v>
      </c>
      <c r="D1792" s="274" t="inlineStr">
        <is>
          <t>C</t>
        </is>
      </c>
      <c r="E1792" s="274" t="n">
        <v>24</v>
      </c>
      <c r="F1792" s="305" t="inlineStr">
        <is>
          <t>05</t>
        </is>
      </c>
      <c r="G1792" s="274" t="inlineStr">
        <is>
          <t>Advantage Racing</t>
        </is>
      </c>
      <c r="H1792" s="274" t="n"/>
      <c r="I1792" s="274" t="inlineStr">
        <is>
          <t>Mobil 1</t>
        </is>
      </c>
      <c r="J1792" s="274" t="inlineStr">
        <is>
          <t>Holden Commodore VP</t>
        </is>
      </c>
      <c r="K1792" s="274" t="inlineStr">
        <is>
          <t>4980 V8</t>
        </is>
      </c>
      <c r="L1792" s="274" t="inlineStr">
        <is>
          <t>Peter Brock</t>
        </is>
      </c>
      <c r="M1792" s="274" t="inlineStr">
        <is>
          <t>AUS</t>
        </is>
      </c>
      <c r="N1792" s="698">
        <f>_xlfn.LET(_xlpm.d,_xlfn.XLOOKUP(L1792,'[1]Birth Dates'!$A:$A,'[1]Birth Dates'!$B:$B,"",0),IF(_xlpm.d=0,"",_xlpm.d))</f>
        <v/>
      </c>
      <c r="O1792" s="274">
        <f>IF(OR(N1792="",A1792="",NOT(ISNUMBER(N1792)),N1792&gt;A1792),"",DATEDIF(N1792,A1792,"Y")&amp;" years, "&amp;DATEDIF(N1792,A1792,"YM")&amp;" months, "&amp;DATEDIF(N1792,A1792,"MD")&amp;" days")</f>
        <v/>
      </c>
      <c r="P1792" s="274" t="inlineStr">
        <is>
          <t>Manuel Reuter</t>
        </is>
      </c>
      <c r="Q1792" s="274" t="inlineStr">
        <is>
          <t>DEU</t>
        </is>
      </c>
      <c r="R1792" s="698">
        <f>_xlfn.LET(_xlpm.d,_xlfn.XLOOKUP(P1792,'[1]Birth Dates'!$A:$A,'[1]Birth Dates'!$B:$B,"",0),IF(_xlpm.d=0,"",_xlpm.d))</f>
        <v/>
      </c>
      <c r="S1792" s="274">
        <f>IF(OR(R1792="",A1792="",NOT(ISNUMBER(R1792)),R1792&gt;A1792),"",DATEDIF(R1792,A1792,"Y")&amp;" years, "&amp;DATEDIF(R1792,A1792,"YM")&amp;" months, "&amp;DATEDIF(R1792,A1792,"MD")&amp;" days")</f>
        <v/>
      </c>
      <c r="T1792" s="274" t="n"/>
      <c r="U1792" s="274" t="n"/>
      <c r="V1792" s="698">
        <f>_xlfn.LET(_xlpm.d,_xlfn.XLOOKUP(T1792,'[1]Birth Dates'!$A:$A,'[1]Birth Dates'!$B:$B,"",0),IF(_xlpm.d=0,"",_xlpm.d))</f>
        <v/>
      </c>
      <c r="W1792" s="274">
        <f>IF(OR(V1792="",A1792="",NOT(ISNUMBER(V1792)),V1792&gt;A1792),"",DATEDIF(V1792,A1792,"Y")&amp;" years, "&amp;DATEDIF(V1792,A1792,"YM")&amp;" months, "&amp;DATEDIF(V1792,A1792,"MD")&amp;" days")</f>
        <v/>
      </c>
      <c r="X1792" s="274" t="n"/>
      <c r="Y1792" s="274" t="n"/>
      <c r="Z1792" s="274" t="n"/>
      <c r="AA1792" s="274" t="n"/>
      <c r="AB1792" s="274" t="n"/>
      <c r="AC1792" s="274" t="n"/>
      <c r="AD1792" s="274" t="n"/>
      <c r="AE1792" s="583" t="inlineStr">
        <is>
          <t>2:16.4590</t>
        </is>
      </c>
      <c r="AF1792" s="418">
        <f>IF(OR(AE1792="",AE1792="",AE1792=0),"",6.213/(AE1792*24))</f>
        <v/>
      </c>
      <c r="AG1792" s="279" t="n"/>
      <c r="AH1792" s="583" t="inlineStr"/>
      <c r="AI1792" s="418">
        <f>IF(OR(AH1792="",AH1792="",AH1792=0),"",6.213/(AH1792*24))</f>
        <v/>
      </c>
      <c r="AJ1792" s="175">
        <f>IF(AND(ISNUMBER(AB1792),ISNUMBER(AG1792)),AB1792-AG1792,"")</f>
        <v/>
      </c>
      <c r="AK1792" s="274" t="n"/>
      <c r="AL1792" s="274" t="n">
        <v>118</v>
      </c>
      <c r="AM1792" s="510" t="inlineStr">
        <is>
          <t>::</t>
        </is>
      </c>
      <c r="AN1792" s="671">
        <f>IF(OR(AL1792="",AM1792="",AM1792=0),"",AL1792*6.213/(AM1792*24))</f>
        <v/>
      </c>
      <c r="AO1792" s="477">
        <f>IF(AND(AL1792=AL1791,AM1792&lt;&gt;"",AM1791&lt;&gt;""),AM1792-AM1791,"")</f>
        <v/>
      </c>
      <c r="AP1792" s="274" t="n"/>
      <c r="AQ1792" s="583" t="n"/>
      <c r="AR1792" s="439">
        <f>IF(OR(AQ1792="",AQ1792="",AQ1792=0),"",6.213/(AQ1792*24))</f>
        <v/>
      </c>
      <c r="AS1792" s="436">
        <f>IF(OR(NOT(ISNUMBER(C1792)),NOT(ISNUMBER(AB1792))),"",IF(AG1792&lt;&gt;"",AG1792,AB1792)-C1792)</f>
        <v/>
      </c>
      <c r="AT1792" s="280" t="n"/>
      <c r="AU1792" s="281">
        <f>IF($B1792="","",TEXT($A1792,"yyyymmdd")&amp;"_P"&amp;$C1792&amp;"_C"&amp;$F1792&amp;"_"&amp;TRIM(RIGHT(SUBSTITUTE(TRIM(SUBSTITUTE($L1792,CHAR(160)," "))," ",REPT(" ",60)),60))&amp;IF($P1792="","","-"&amp;TRIM(RIGHT(SUBSTITUTE(TRIM(SUBSTITUTE($P1792,CHAR(160)," "))," ",REPT(" ",60)),60)))&amp;IF($T1792="","","-"&amp;TRIM(RIGHT(SUBSTITUTE(TRIM(SUBSTITUTE($T1792,CHAR(160)," "))," ",REPT(" ",60)),60)))&amp;".jpg")</f>
        <v/>
      </c>
    </row>
    <row r="1793" ht="42" customHeight="1">
      <c r="A1793" s="278" t="n">
        <v>33881</v>
      </c>
      <c r="B1793" s="274" t="inlineStr">
        <is>
          <t>Tooheys 1000 4 October, 1992</t>
        </is>
      </c>
      <c r="C1793" s="274" t="n">
        <v>28</v>
      </c>
      <c r="D1793" s="274" t="inlineStr">
        <is>
          <t>B</t>
        </is>
      </c>
      <c r="E1793" s="274" t="n">
        <v>4</v>
      </c>
      <c r="F1793" s="274" t="n">
        <v>72</v>
      </c>
      <c r="G1793" s="274" t="inlineStr">
        <is>
          <t>Adrian Brooke Racing</t>
        </is>
      </c>
      <c r="H1793" s="274" t="n"/>
      <c r="I1793" s="274" t="inlineStr">
        <is>
          <t>Apex Electrical Contractors</t>
        </is>
      </c>
      <c r="J1793" s="274" t="inlineStr">
        <is>
          <t>Toyota Corolla</t>
        </is>
      </c>
      <c r="K1793" s="274" t="inlineStr">
        <is>
          <t>1587 L4</t>
        </is>
      </c>
      <c r="L1793" s="274" t="inlineStr">
        <is>
          <t>Gregg Easton</t>
        </is>
      </c>
      <c r="M1793" s="274" t="inlineStr">
        <is>
          <t>AUS</t>
        </is>
      </c>
      <c r="N1793" s="698">
        <f>_xlfn.LET(_xlpm.d,_xlfn.XLOOKUP(L1793,'[1]Birth Dates'!$A:$A,'[1]Birth Dates'!$B:$B,"",0),IF(_xlpm.d=0,"",_xlpm.d))</f>
        <v/>
      </c>
      <c r="O1793" s="274">
        <f>IF(OR(N1793="",A1793="",NOT(ISNUMBER(N1793)),N1793&gt;A1793),"",DATEDIF(N1793,A1793,"Y")&amp;" years, "&amp;DATEDIF(N1793,A1793,"YM")&amp;" months, "&amp;DATEDIF(N1793,A1793,"MD")&amp;" days")</f>
        <v/>
      </c>
      <c r="P1793" s="274" t="inlineStr">
        <is>
          <t>Brad Stratton</t>
        </is>
      </c>
      <c r="Q1793" s="274" t="inlineStr">
        <is>
          <t>AUS</t>
        </is>
      </c>
      <c r="R1793" s="698">
        <f>_xlfn.LET(_xlpm.d,_xlfn.XLOOKUP(P1793,'[1]Birth Dates'!$A:$A,'[1]Birth Dates'!$B:$B,"",0),IF(_xlpm.d=0,"",_xlpm.d))</f>
        <v/>
      </c>
      <c r="S1793" s="274">
        <f>IF(OR(R1793="",A1793="",NOT(ISNUMBER(R1793)),R1793&gt;A1793),"",DATEDIF(R1793,A1793,"Y")&amp;" years, "&amp;DATEDIF(R1793,A1793,"YM")&amp;" months, "&amp;DATEDIF(R1793,A1793,"MD")&amp;" days")</f>
        <v/>
      </c>
      <c r="T1793" s="274" t="inlineStr">
        <is>
          <t>David Sala</t>
        </is>
      </c>
      <c r="U1793" s="274" t="inlineStr">
        <is>
          <t>AUS</t>
        </is>
      </c>
      <c r="V1793" s="698">
        <f>_xlfn.LET(_xlpm.d,_xlfn.XLOOKUP(T1793,'[1]Birth Dates'!$A:$A,'[1]Birth Dates'!$B:$B,"",0),IF(_xlpm.d=0,"",_xlpm.d))</f>
        <v/>
      </c>
      <c r="W1793" s="274">
        <f>IF(OR(V1793="",A1793="",NOT(ISNUMBER(V1793)),V1793&gt;A1793),"",DATEDIF(V1793,A1793,"Y")&amp;" years, "&amp;DATEDIF(V1793,A1793,"YM")&amp;" months, "&amp;DATEDIF(V1793,A1793,"MD")&amp;" days")</f>
        <v/>
      </c>
      <c r="X1793" s="274" t="n"/>
      <c r="Y1793" s="274" t="n"/>
      <c r="Z1793" s="274" t="n"/>
      <c r="AA1793" s="274" t="n"/>
      <c r="AB1793" s="274" t="n"/>
      <c r="AC1793" s="274" t="n"/>
      <c r="AD1793" s="274" t="n"/>
      <c r="AE1793" s="583" t="inlineStr">
        <is>
          <t>2:45.7800</t>
        </is>
      </c>
      <c r="AF1793" s="418">
        <f>IF(OR(AE1793="",AE1793="",AE1793=0),"",6.213/(AE1793*24))</f>
        <v/>
      </c>
      <c r="AG1793" s="279" t="n"/>
      <c r="AH1793" s="583" t="inlineStr"/>
      <c r="AI1793" s="418">
        <f>IF(OR(AH1793="",AH1793="",AH1793=0),"",6.213/(AH1793*24))</f>
        <v/>
      </c>
      <c r="AJ1793" s="175">
        <f>IF(AND(ISNUMBER(AB1793),ISNUMBER(AG1793)),AB1793-AG1793,"")</f>
        <v/>
      </c>
      <c r="AK1793" s="274" t="n"/>
      <c r="AL1793" s="274" t="n">
        <v>115</v>
      </c>
      <c r="AM1793" s="510" t="inlineStr">
        <is>
          <t>::</t>
        </is>
      </c>
      <c r="AN1793" s="671">
        <f>IF(OR(AL1793="",AM1793="",AM1793=0),"",AL1793*6.213/(AM1793*24))</f>
        <v/>
      </c>
      <c r="AO1793" s="477">
        <f>IF(AND(AL1793=AL1792,AM1793&lt;&gt;"",AM1792&lt;&gt;""),AM1793-AM1792,"")</f>
        <v/>
      </c>
      <c r="AP1793" s="274" t="n"/>
      <c r="AQ1793" s="583" t="n"/>
      <c r="AR1793" s="439">
        <f>IF(OR(AQ1793="",AQ1793="",AQ1793=0),"",6.213/(AQ1793*24))</f>
        <v/>
      </c>
      <c r="AS1793" s="436">
        <f>IF(OR(NOT(ISNUMBER(C1793)),NOT(ISNUMBER(AB1793))),"",IF(AG1793&lt;&gt;"",AG1793,AB1793)-C1793)</f>
        <v/>
      </c>
      <c r="AT1793" s="280" t="n"/>
      <c r="AU1793" s="281">
        <f>IF($B1793="","",TEXT($A1793,"yyyymmdd")&amp;"_P"&amp;$C1793&amp;"_C"&amp;$F1793&amp;"_"&amp;TRIM(RIGHT(SUBSTITUTE(TRIM(SUBSTITUTE($L1793,CHAR(160)," "))," ",REPT(" ",60)),60))&amp;IF($P1793="","","-"&amp;TRIM(RIGHT(SUBSTITUTE(TRIM(SUBSTITUTE($P1793,CHAR(160)," "))," ",REPT(" ",60)),60)))&amp;IF($T1793="","","-"&amp;TRIM(RIGHT(SUBSTITUTE(TRIM(SUBSTITUTE($T1793,CHAR(160)," "))," ",REPT(" ",60)),60)))&amp;".jpg")</f>
        <v/>
      </c>
    </row>
    <row r="1794" ht="42" customHeight="1">
      <c r="A1794" s="278" t="n">
        <v>33881</v>
      </c>
      <c r="B1794" s="274" t="inlineStr">
        <is>
          <t>Tooheys 1000 4 October, 1992</t>
        </is>
      </c>
      <c r="C1794" s="274" t="n">
        <v>29</v>
      </c>
      <c r="D1794" s="274" t="inlineStr">
        <is>
          <t>B</t>
        </is>
      </c>
      <c r="E1794" s="274" t="n">
        <v>5</v>
      </c>
      <c r="F1794" s="274" t="n">
        <v>78</v>
      </c>
      <c r="G1794" s="274" t="inlineStr">
        <is>
          <t>Bob Holden Motors</t>
        </is>
      </c>
      <c r="H1794" s="274" t="n"/>
      <c r="I1794" s="274" t="inlineStr">
        <is>
          <t>Atari, Lynx</t>
        </is>
      </c>
      <c r="J1794" s="274" t="inlineStr">
        <is>
          <t>Toyota Corolla</t>
        </is>
      </c>
      <c r="K1794" s="274" t="inlineStr">
        <is>
          <t>1587 L4</t>
        </is>
      </c>
      <c r="L1794" s="274" t="inlineStr">
        <is>
          <t>Ted Dunford</t>
        </is>
      </c>
      <c r="M1794" s="274" t="inlineStr">
        <is>
          <t>AUS</t>
        </is>
      </c>
      <c r="N1794" s="698">
        <f>_xlfn.LET(_xlpm.d,_xlfn.XLOOKUP(L1794,'[1]Birth Dates'!$A:$A,'[1]Birth Dates'!$B:$B,"",0),IF(_xlpm.d=0,"",_xlpm.d))</f>
        <v/>
      </c>
      <c r="O1794" s="274">
        <f>IF(OR(N1794="",A1794="",NOT(ISNUMBER(N1794)),N1794&gt;A1794),"",DATEDIF(N1794,A1794,"Y")&amp;" years, "&amp;DATEDIF(N1794,A1794,"YM")&amp;" months, "&amp;DATEDIF(N1794,A1794,"MD")&amp;" days")</f>
        <v/>
      </c>
      <c r="P1794" s="274" t="inlineStr">
        <is>
          <t>Brad Wright</t>
        </is>
      </c>
      <c r="Q1794" s="274" t="inlineStr">
        <is>
          <t>AUS</t>
        </is>
      </c>
      <c r="R1794" s="698">
        <f>_xlfn.LET(_xlpm.d,_xlfn.XLOOKUP(P1794,'[1]Birth Dates'!$A:$A,'[1]Birth Dates'!$B:$B,"",0),IF(_xlpm.d=0,"",_xlpm.d))</f>
        <v/>
      </c>
      <c r="S1794" s="274">
        <f>IF(OR(R1794="",A1794="",NOT(ISNUMBER(R1794)),R1794&gt;A1794),"",DATEDIF(R1794,A1794,"Y")&amp;" years, "&amp;DATEDIF(R1794,A1794,"YM")&amp;" months, "&amp;DATEDIF(R1794,A1794,"MD")&amp;" days")</f>
        <v/>
      </c>
      <c r="T1794" s="274" t="n"/>
      <c r="U1794" s="274" t="n"/>
      <c r="V1794" s="698">
        <f>_xlfn.LET(_xlpm.d,_xlfn.XLOOKUP(T1794,'[1]Birth Dates'!$A:$A,'[1]Birth Dates'!$B:$B,"",0),IF(_xlpm.d=0,"",_xlpm.d))</f>
        <v/>
      </c>
      <c r="W1794" s="274">
        <f>IF(OR(V1794="",A1794="",NOT(ISNUMBER(V1794)),V1794&gt;A1794),"",DATEDIF(V1794,A1794,"Y")&amp;" years, "&amp;DATEDIF(V1794,A1794,"YM")&amp;" months, "&amp;DATEDIF(V1794,A1794,"MD")&amp;" days")</f>
        <v/>
      </c>
      <c r="X1794" s="274" t="n"/>
      <c r="Y1794" s="274" t="n"/>
      <c r="Z1794" s="274" t="n"/>
      <c r="AA1794" s="274" t="n"/>
      <c r="AB1794" s="274" t="n"/>
      <c r="AC1794" s="274" t="n"/>
      <c r="AD1794" s="274" t="n"/>
      <c r="AE1794" s="583" t="inlineStr">
        <is>
          <t>2:50.3600</t>
        </is>
      </c>
      <c r="AF1794" s="418">
        <f>IF(OR(AE1794="",AE1794="",AE1794=0),"",6.213/(AE1794*24))</f>
        <v/>
      </c>
      <c r="AG1794" s="279" t="n"/>
      <c r="AH1794" s="583" t="inlineStr"/>
      <c r="AI1794" s="418">
        <f>IF(OR(AH1794="",AH1794="",AH1794=0),"",6.213/(AH1794*24))</f>
        <v/>
      </c>
      <c r="AJ1794" s="175">
        <f>IF(AND(ISNUMBER(AB1794),ISNUMBER(AG1794)),AB1794-AG1794,"")</f>
        <v/>
      </c>
      <c r="AK1794" s="274" t="n"/>
      <c r="AL1794" s="274" t="n">
        <v>113</v>
      </c>
      <c r="AM1794" s="510" t="inlineStr">
        <is>
          <t>::</t>
        </is>
      </c>
      <c r="AN1794" s="671">
        <f>IF(OR(AL1794="",AM1794="",AM1794=0),"",AL1794*6.213/(AM1794*24))</f>
        <v/>
      </c>
      <c r="AO1794" s="477">
        <f>IF(AND(AL1794=AL1793,AM1794&lt;&gt;"",AM1793&lt;&gt;""),AM1794-AM1793,"")</f>
        <v/>
      </c>
      <c r="AP1794" s="274" t="n"/>
      <c r="AQ1794" s="583" t="n"/>
      <c r="AR1794" s="439">
        <f>IF(OR(AQ1794="",AQ1794="",AQ1794=0),"",6.213/(AQ1794*24))</f>
        <v/>
      </c>
      <c r="AS1794" s="436">
        <f>IF(OR(NOT(ISNUMBER(C1794)),NOT(ISNUMBER(AB1794))),"",IF(AG1794&lt;&gt;"",AG1794,AB1794)-C1794)</f>
        <v/>
      </c>
      <c r="AT1794" s="280" t="n"/>
      <c r="AU1794" s="281">
        <f>IF($B1794="","",TEXT($A1794,"yyyymmdd")&amp;"_P"&amp;$C1794&amp;"_C"&amp;$F1794&amp;"_"&amp;TRIM(RIGHT(SUBSTITUTE(TRIM(SUBSTITUTE($L1794,CHAR(160)," "))," ",REPT(" ",60)),60))&amp;IF($P1794="","","-"&amp;TRIM(RIGHT(SUBSTITUTE(TRIM(SUBSTITUTE($P1794,CHAR(160)," "))," ",REPT(" ",60)),60)))&amp;IF($T1794="","","-"&amp;TRIM(RIGHT(SUBSTITUTE(TRIM(SUBSTITUTE($T1794,CHAR(160)," "))," ",REPT(" ",60)),60)))&amp;".jpg")</f>
        <v/>
      </c>
    </row>
    <row r="1795" ht="42" customHeight="1">
      <c r="A1795" s="278" t="n">
        <v>33881</v>
      </c>
      <c r="B1795" s="274" t="inlineStr">
        <is>
          <t>Tooheys 1000 4 October, 1992</t>
        </is>
      </c>
      <c r="C1795" s="274" t="n">
        <v>30</v>
      </c>
      <c r="D1795" s="274" t="inlineStr">
        <is>
          <t>B</t>
        </is>
      </c>
      <c r="E1795" s="274" t="n">
        <v>6</v>
      </c>
      <c r="F1795" s="274" t="n">
        <v>76</v>
      </c>
      <c r="G1795" s="274" t="inlineStr">
        <is>
          <t>Mountain Motorsport</t>
        </is>
      </c>
      <c r="H1795" s="274" t="n"/>
      <c r="I1795" s="274" t="inlineStr">
        <is>
          <t>Hamilton Island Tourism</t>
        </is>
      </c>
      <c r="J1795" s="274" t="inlineStr">
        <is>
          <t>Toyota Corolla Sprinter</t>
        </is>
      </c>
      <c r="K1795" s="274" t="inlineStr">
        <is>
          <t>1587 L4</t>
        </is>
      </c>
      <c r="L1795" s="274" t="inlineStr">
        <is>
          <t>Calvin Gardiner</t>
        </is>
      </c>
      <c r="M1795" s="274" t="inlineStr">
        <is>
          <t>AUS</t>
        </is>
      </c>
      <c r="N1795" s="698">
        <f>_xlfn.LET(_xlpm.d,_xlfn.XLOOKUP(L1795,'[1]Birth Dates'!$A:$A,'[1]Birth Dates'!$B:$B,"",0),IF(_xlpm.d=0,"",_xlpm.d))</f>
        <v/>
      </c>
      <c r="O1795" s="274">
        <f>IF(OR(N1795="",A1795="",NOT(ISNUMBER(N1795)),N1795&gt;A1795),"",DATEDIF(N1795,A1795,"Y")&amp;" years, "&amp;DATEDIF(N1795,A1795,"YM")&amp;" months, "&amp;DATEDIF(N1795,A1795,"MD")&amp;" days")</f>
        <v/>
      </c>
      <c r="P1795" s="274" t="inlineStr">
        <is>
          <t>Mike Conway</t>
        </is>
      </c>
      <c r="Q1795" s="274" t="inlineStr">
        <is>
          <t>AUS</t>
        </is>
      </c>
      <c r="R1795" s="698">
        <f>_xlfn.LET(_xlpm.d,_xlfn.XLOOKUP(P1795,'[1]Birth Dates'!$A:$A,'[1]Birth Dates'!$B:$B,"",0),IF(_xlpm.d=0,"",_xlpm.d))</f>
        <v/>
      </c>
      <c r="S1795" s="274">
        <f>IF(OR(R1795="",A1795="",NOT(ISNUMBER(R1795)),R1795&gt;A1795),"",DATEDIF(R1795,A1795,"Y")&amp;" years, "&amp;DATEDIF(R1795,A1795,"YM")&amp;" months, "&amp;DATEDIF(R1795,A1795,"MD")&amp;" days")</f>
        <v/>
      </c>
      <c r="T1795" s="274" t="inlineStr">
        <is>
          <t>Geoff Forshaw</t>
        </is>
      </c>
      <c r="U1795" s="274" t="inlineStr">
        <is>
          <t>AUS</t>
        </is>
      </c>
      <c r="V1795" s="698">
        <f>_xlfn.LET(_xlpm.d,_xlfn.XLOOKUP(T1795,'[1]Birth Dates'!$A:$A,'[1]Birth Dates'!$B:$B,"",0),IF(_xlpm.d=0,"",_xlpm.d))</f>
        <v/>
      </c>
      <c r="W1795" s="274">
        <f>IF(OR(V1795="",A1795="",NOT(ISNUMBER(V1795)),V1795&gt;A1795),"",DATEDIF(V1795,A1795,"Y")&amp;" years, "&amp;DATEDIF(V1795,A1795,"YM")&amp;" months, "&amp;DATEDIF(V1795,A1795,"MD")&amp;" days")</f>
        <v/>
      </c>
      <c r="X1795" s="274" t="n"/>
      <c r="Y1795" s="274" t="n"/>
      <c r="Z1795" s="274" t="n"/>
      <c r="AA1795" s="274" t="n"/>
      <c r="AB1795" s="274" t="n"/>
      <c r="AC1795" s="274" t="n"/>
      <c r="AD1795" s="274" t="n"/>
      <c r="AE1795" s="583" t="inlineStr">
        <is>
          <t>2:46.2700</t>
        </is>
      </c>
      <c r="AF1795" s="418">
        <f>IF(OR(AE1795="",AE1795="",AE1795=0),"",6.213/(AE1795*24))</f>
        <v/>
      </c>
      <c r="AG1795" s="279" t="n"/>
      <c r="AH1795" s="583" t="inlineStr"/>
      <c r="AI1795" s="418">
        <f>IF(OR(AH1795="",AH1795="",AH1795=0),"",6.213/(AH1795*24))</f>
        <v/>
      </c>
      <c r="AJ1795" s="175">
        <f>IF(AND(ISNUMBER(AB1795),ISNUMBER(AG1795)),AB1795-AG1795,"")</f>
        <v/>
      </c>
      <c r="AK1795" s="274" t="n"/>
      <c r="AL1795" s="274" t="n">
        <v>112</v>
      </c>
      <c r="AM1795" s="510" t="inlineStr">
        <is>
          <t>::</t>
        </is>
      </c>
      <c r="AN1795" s="671">
        <f>IF(OR(AL1795="",AM1795="",AM1795=0),"",AL1795*6.213/(AM1795*24))</f>
        <v/>
      </c>
      <c r="AO1795" s="477">
        <f>IF(AND(AL1795=AL1794,AM1795&lt;&gt;"",AM1794&lt;&gt;""),AM1795-AM1794,"")</f>
        <v/>
      </c>
      <c r="AP1795" s="274" t="n"/>
      <c r="AQ1795" s="583" t="n"/>
      <c r="AR1795" s="439">
        <f>IF(OR(AQ1795="",AQ1795="",AQ1795=0),"",6.213/(AQ1795*24))</f>
        <v/>
      </c>
      <c r="AS1795" s="436">
        <f>IF(OR(NOT(ISNUMBER(C1795)),NOT(ISNUMBER(AB1795))),"",IF(AG1795&lt;&gt;"",AG1795,AB1795)-C1795)</f>
        <v/>
      </c>
      <c r="AT1795" s="280" t="n"/>
      <c r="AU1795" s="281">
        <f>IF($B1795="","",TEXT($A1795,"yyyymmdd")&amp;"_P"&amp;$C1795&amp;"_C"&amp;$F1795&amp;"_"&amp;TRIM(RIGHT(SUBSTITUTE(TRIM(SUBSTITUTE($L1795,CHAR(160)," "))," ",REPT(" ",60)),60))&amp;IF($P1795="","","-"&amp;TRIM(RIGHT(SUBSTITUTE(TRIM(SUBSTITUTE($P1795,CHAR(160)," "))," ",REPT(" ",60)),60)))&amp;IF($T1795="","","-"&amp;TRIM(RIGHT(SUBSTITUTE(TRIM(SUBSTITUTE($T1795,CHAR(160)," "))," ",REPT(" ",60)),60)))&amp;".jpg")</f>
        <v/>
      </c>
    </row>
    <row r="1796" ht="42" customHeight="1">
      <c r="A1796" s="278" t="n">
        <v>33881</v>
      </c>
      <c r="B1796" s="274" t="inlineStr">
        <is>
          <t>Tooheys 1000 4 October, 1992</t>
        </is>
      </c>
      <c r="C1796" s="274" t="n">
        <v>31</v>
      </c>
      <c r="D1796" s="274" t="inlineStr">
        <is>
          <t>B</t>
        </is>
      </c>
      <c r="E1796" s="274" t="n">
        <v>7</v>
      </c>
      <c r="F1796" s="274" t="n">
        <v>82</v>
      </c>
      <c r="G1796" s="274" t="inlineStr">
        <is>
          <t>Stuart Murphy Motorsport</t>
        </is>
      </c>
      <c r="H1796" s="274" t="n"/>
      <c r="I1796" s="274" t="inlineStr">
        <is>
          <t>Laurie Stevens Panelbeaters</t>
        </is>
      </c>
      <c r="J1796" s="274" t="inlineStr">
        <is>
          <t>Toyota Corolla</t>
        </is>
      </c>
      <c r="K1796" s="274" t="inlineStr">
        <is>
          <t>1587 L4</t>
        </is>
      </c>
      <c r="L1796" s="274" t="inlineStr">
        <is>
          <t>Stuart Murphy</t>
        </is>
      </c>
      <c r="M1796" s="274" t="inlineStr">
        <is>
          <t>NZL</t>
        </is>
      </c>
      <c r="N1796" s="698">
        <f>_xlfn.LET(_xlpm.d,_xlfn.XLOOKUP(L1796,'[1]Birth Dates'!$A:$A,'[1]Birth Dates'!$B:$B,"",0),IF(_xlpm.d=0,"",_xlpm.d))</f>
        <v/>
      </c>
      <c r="O1796" s="274">
        <f>IF(OR(N1796="",A1796="",NOT(ISNUMBER(N1796)),N1796&gt;A1796),"",DATEDIF(N1796,A1796,"Y")&amp;" years, "&amp;DATEDIF(N1796,A1796,"YM")&amp;" months, "&amp;DATEDIF(N1796,A1796,"MD")&amp;" days")</f>
        <v/>
      </c>
      <c r="P1796" s="274" t="inlineStr">
        <is>
          <t>Chris Barns</t>
        </is>
      </c>
      <c r="Q1796" s="274" t="inlineStr">
        <is>
          <t>AUS</t>
        </is>
      </c>
      <c r="R1796" s="698">
        <f>_xlfn.LET(_xlpm.d,_xlfn.XLOOKUP(P1796,'[1]Birth Dates'!$A:$A,'[1]Birth Dates'!$B:$B,"",0),IF(_xlpm.d=0,"",_xlpm.d))</f>
        <v/>
      </c>
      <c r="S1796" s="274">
        <f>IF(OR(R1796="",A1796="",NOT(ISNUMBER(R1796)),R1796&gt;A1796),"",DATEDIF(R1796,A1796,"Y")&amp;" years, "&amp;DATEDIF(R1796,A1796,"YM")&amp;" months, "&amp;DATEDIF(R1796,A1796,"MD")&amp;" days")</f>
        <v/>
      </c>
      <c r="T1796" s="274" t="n"/>
      <c r="U1796" s="274" t="n"/>
      <c r="V1796" s="698">
        <f>_xlfn.LET(_xlpm.d,_xlfn.XLOOKUP(T1796,'[1]Birth Dates'!$A:$A,'[1]Birth Dates'!$B:$B,"",0),IF(_xlpm.d=0,"",_xlpm.d))</f>
        <v/>
      </c>
      <c r="W1796" s="274">
        <f>IF(OR(V1796="",A1796="",NOT(ISNUMBER(V1796)),V1796&gt;A1796),"",DATEDIF(V1796,A1796,"Y")&amp;" years, "&amp;DATEDIF(V1796,A1796,"YM")&amp;" months, "&amp;DATEDIF(V1796,A1796,"MD")&amp;" days")</f>
        <v/>
      </c>
      <c r="X1796" s="274" t="n"/>
      <c r="Y1796" s="274" t="n"/>
      <c r="Z1796" s="274" t="n"/>
      <c r="AA1796" s="274" t="n"/>
      <c r="AB1796" s="274" t="n"/>
      <c r="AC1796" s="274" t="n"/>
      <c r="AD1796" s="274" t="n"/>
      <c r="AE1796" s="583" t="inlineStr">
        <is>
          <t>2:52.6700</t>
        </is>
      </c>
      <c r="AF1796" s="418">
        <f>IF(OR(AE1796="",AE1796="",AE1796=0),"",6.213/(AE1796*24))</f>
        <v/>
      </c>
      <c r="AG1796" s="279" t="n"/>
      <c r="AH1796" s="583" t="inlineStr"/>
      <c r="AI1796" s="418">
        <f>IF(OR(AH1796="",AH1796="",AH1796=0),"",6.213/(AH1796*24))</f>
        <v/>
      </c>
      <c r="AJ1796" s="175">
        <f>IF(AND(ISNUMBER(AB1796),ISNUMBER(AG1796)),AB1796-AG1796,"")</f>
        <v/>
      </c>
      <c r="AK1796" s="274" t="n"/>
      <c r="AL1796" s="274" t="n">
        <v>110</v>
      </c>
      <c r="AM1796" s="510" t="inlineStr">
        <is>
          <t>::</t>
        </is>
      </c>
      <c r="AN1796" s="671">
        <f>IF(OR(AL1796="",AM1796="",AM1796=0),"",AL1796*6.213/(AM1796*24))</f>
        <v/>
      </c>
      <c r="AO1796" s="477">
        <f>IF(AND(AL1796=AL1795,AM1796&lt;&gt;"",AM1795&lt;&gt;""),AM1796-AM1795,"")</f>
        <v/>
      </c>
      <c r="AP1796" s="274" t="n"/>
      <c r="AQ1796" s="583" t="n"/>
      <c r="AR1796" s="439">
        <f>IF(OR(AQ1796="",AQ1796="",AQ1796=0),"",6.213/(AQ1796*24))</f>
        <v/>
      </c>
      <c r="AS1796" s="436">
        <f>IF(OR(NOT(ISNUMBER(C1796)),NOT(ISNUMBER(AB1796))),"",IF(AG1796&lt;&gt;"",AG1796,AB1796)-C1796)</f>
        <v/>
      </c>
      <c r="AT1796" s="280" t="n"/>
      <c r="AU1796" s="281">
        <f>IF($B1796="","",TEXT($A1796,"yyyymmdd")&amp;"_P"&amp;$C1796&amp;"_C"&amp;$F1796&amp;"_"&amp;TRIM(RIGHT(SUBSTITUTE(TRIM(SUBSTITUTE($L1796,CHAR(160)," "))," ",REPT(" ",60)),60))&amp;IF($P1796="","","-"&amp;TRIM(RIGHT(SUBSTITUTE(TRIM(SUBSTITUTE($P1796,CHAR(160)," "))," ",REPT(" ",60)),60)))&amp;IF($T1796="","","-"&amp;TRIM(RIGHT(SUBSTITUTE(TRIM(SUBSTITUTE($T1796,CHAR(160)," "))," ",REPT(" ",60)),60)))&amp;".jpg")</f>
        <v/>
      </c>
    </row>
    <row r="1797" ht="42" customHeight="1">
      <c r="A1797" s="278" t="n">
        <v>33881</v>
      </c>
      <c r="B1797" s="274" t="inlineStr">
        <is>
          <t>Tooheys 1000 4 October, 1992</t>
        </is>
      </c>
      <c r="C1797" s="274" t="inlineStr">
        <is>
          <t>DNF</t>
        </is>
      </c>
      <c r="D1797" s="274" t="inlineStr">
        <is>
          <t>B</t>
        </is>
      </c>
      <c r="E1797" s="274" t="n"/>
      <c r="F1797" s="274" t="n">
        <v>77</v>
      </c>
      <c r="G1797" s="274" t="inlineStr">
        <is>
          <t>Malcom Rea Racing</t>
        </is>
      </c>
      <c r="H1797" s="274" t="n"/>
      <c r="I1797" s="274" t="inlineStr">
        <is>
          <t>Motorama, Talken Security</t>
        </is>
      </c>
      <c r="J1797" s="274" t="inlineStr">
        <is>
          <t>Toyota Sprinter</t>
        </is>
      </c>
      <c r="K1797" s="274" t="inlineStr">
        <is>
          <t>1587 L4</t>
        </is>
      </c>
      <c r="L1797" s="274" t="inlineStr">
        <is>
          <t>Malcom Rea</t>
        </is>
      </c>
      <c r="M1797" s="274" t="inlineStr">
        <is>
          <t>AUS</t>
        </is>
      </c>
      <c r="N1797" s="698">
        <f>_xlfn.LET(_xlpm.d,_xlfn.XLOOKUP(L1797,'[1]Birth Dates'!$A:$A,'[1]Birth Dates'!$B:$B,"",0),IF(_xlpm.d=0,"",_xlpm.d))</f>
        <v/>
      </c>
      <c r="O1797" s="274">
        <f>IF(OR(N1797="",A1797="",NOT(ISNUMBER(N1797)),N1797&gt;A1797),"",DATEDIF(N1797,A1797,"Y")&amp;" years, "&amp;DATEDIF(N1797,A1797,"YM")&amp;" months, "&amp;DATEDIF(N1797,A1797,"MD")&amp;" days")</f>
        <v/>
      </c>
      <c r="P1797" s="274" t="inlineStr">
        <is>
          <t>Ken Talbert</t>
        </is>
      </c>
      <c r="Q1797" s="274" t="inlineStr">
        <is>
          <t>AUS</t>
        </is>
      </c>
      <c r="R1797" s="698">
        <f>_xlfn.LET(_xlpm.d,_xlfn.XLOOKUP(P1797,'[1]Birth Dates'!$A:$A,'[1]Birth Dates'!$B:$B,"",0),IF(_xlpm.d=0,"",_xlpm.d))</f>
        <v/>
      </c>
      <c r="S1797" s="274">
        <f>IF(OR(R1797="",A1797="",NOT(ISNUMBER(R1797)),R1797&gt;A1797),"",DATEDIF(R1797,A1797,"Y")&amp;" years, "&amp;DATEDIF(R1797,A1797,"YM")&amp;" months, "&amp;DATEDIF(R1797,A1797,"MD")&amp;" days")</f>
        <v/>
      </c>
      <c r="T1797" s="274" t="inlineStr">
        <is>
          <t>Richard Wilson</t>
        </is>
      </c>
      <c r="U1797" s="274" t="inlineStr">
        <is>
          <t>AUS</t>
        </is>
      </c>
      <c r="V1797" s="698">
        <f>_xlfn.LET(_xlpm.d,_xlfn.XLOOKUP(T1797,'[1]Birth Dates'!$A:$A,'[1]Birth Dates'!$B:$B,"",0),IF(_xlpm.d=0,"",_xlpm.d))</f>
        <v/>
      </c>
      <c r="W1797" s="274">
        <f>IF(OR(V1797="",A1797="",NOT(ISNUMBER(V1797)),V1797&gt;A1797),"",DATEDIF(V1797,A1797,"Y")&amp;" years, "&amp;DATEDIF(V1797,A1797,"YM")&amp;" months, "&amp;DATEDIF(V1797,A1797,"MD")&amp;" days")</f>
        <v/>
      </c>
      <c r="X1797" s="274" t="n"/>
      <c r="Y1797" s="274" t="n"/>
      <c r="Z1797" s="274" t="n"/>
      <c r="AA1797" s="274" t="n"/>
      <c r="AB1797" s="274" t="n">
        <v>47</v>
      </c>
      <c r="AC1797" s="274" t="n"/>
      <c r="AD1797" s="274" t="n"/>
      <c r="AE1797" s="598" t="inlineStr">
        <is>
          <t>2:53.7700</t>
        </is>
      </c>
      <c r="AF1797" s="418">
        <f>IF(OR(AE1797="",AE1797="",AE1797=0),"",6.213/(AE1797*24))</f>
        <v/>
      </c>
      <c r="AG1797" s="279" t="n"/>
      <c r="AH1797" s="583" t="inlineStr"/>
      <c r="AI1797" s="418">
        <f>IF(OR(AH1797="",AH1797="",AH1797=0),"",6.213/(AH1797*24))</f>
        <v/>
      </c>
      <c r="AJ1797" s="175">
        <f>IF(AND(ISNUMBER(AB1797),ISNUMBER(AG1797)),AB1797-AG1797,"")</f>
        <v/>
      </c>
      <c r="AK1797" s="274" t="inlineStr">
        <is>
          <t>Insufficent Laps</t>
        </is>
      </c>
      <c r="AL1797" s="274" t="n">
        <v>104</v>
      </c>
      <c r="AM1797" s="510" t="inlineStr">
        <is>
          <t>::</t>
        </is>
      </c>
      <c r="AN1797" s="671">
        <f>IF(OR(AL1797="",AM1797="",AM1797=0),"",AL1797*6.213/(AM1797*24))</f>
        <v/>
      </c>
      <c r="AO1797" s="477">
        <f>IF(AND(AL1797=AL1812,AM1797&lt;&gt;"",AM1812&lt;&gt;""),AM1797-AM1812,"")</f>
        <v/>
      </c>
      <c r="AP1797" s="274" t="n"/>
      <c r="AQ1797" s="583" t="n"/>
      <c r="AR1797" s="439">
        <f>IF(OR(AQ1797="",AQ1797="",AQ1797=0),"",6.213/(AQ1797*24))</f>
        <v/>
      </c>
      <c r="AS1797" s="436">
        <f>IF(OR(NOT(ISNUMBER(C1797)),NOT(ISNUMBER(AB1797))),"",IF(AG1797&lt;&gt;"",AG1797,AB1797)-C1797)</f>
        <v/>
      </c>
      <c r="AT1797" s="280" t="n"/>
      <c r="AU1797" s="281">
        <f>IF($B1797="","",TEXT($A1797,"yyyymmdd")&amp;"_P"&amp;$C1797&amp;"_C"&amp;$F1797&amp;"_"&amp;TRIM(RIGHT(SUBSTITUTE(TRIM(SUBSTITUTE($L1797,CHAR(160)," "))," ",REPT(" ",60)),60))&amp;IF($P1797="","","-"&amp;TRIM(RIGHT(SUBSTITUTE(TRIM(SUBSTITUTE($P1797,CHAR(160)," "))," ",REPT(" ",60)),60)))&amp;IF($T1797="","","-"&amp;TRIM(RIGHT(SUBSTITUTE(TRIM(SUBSTITUTE($T1797,CHAR(160)," "))," ",REPT(" ",60)),60)))&amp;".jpg")</f>
        <v/>
      </c>
    </row>
    <row r="1798" ht="42" customHeight="1">
      <c r="A1798" s="278" t="n">
        <v>33881</v>
      </c>
      <c r="B1798" s="274" t="inlineStr">
        <is>
          <t>Tooheys 1000 4 October, 1992</t>
        </is>
      </c>
      <c r="C1798" s="274" t="inlineStr">
        <is>
          <t>DNF</t>
        </is>
      </c>
      <c r="D1798" s="274" t="n"/>
      <c r="E1798" s="274" t="n"/>
      <c r="F1798" s="274" t="n">
        <v>36</v>
      </c>
      <c r="G1798" s="274" t="inlineStr">
        <is>
          <t>Rod Jones Racing</t>
        </is>
      </c>
      <c r="H1798" s="274" t="n"/>
      <c r="I1798" s="274" t="inlineStr">
        <is>
          <t>DVST</t>
        </is>
      </c>
      <c r="J1798" s="274" t="inlineStr">
        <is>
          <t>Ford Sierra RS500</t>
        </is>
      </c>
      <c r="K1798" s="274" t="inlineStr">
        <is>
          <t>1993 tc L4</t>
        </is>
      </c>
      <c r="L1798" s="274" t="inlineStr">
        <is>
          <t>Nick Newton</t>
        </is>
      </c>
      <c r="M1798" s="274" t="inlineStr">
        <is>
          <t>GBR</t>
        </is>
      </c>
      <c r="N1798" s="698">
        <f>_xlfn.LET(_xlpm.d,_xlfn.XLOOKUP(L1798,'[1]Birth Dates'!$A:$A,'[1]Birth Dates'!$B:$B,"",0),IF(_xlpm.d=0,"",_xlpm.d))</f>
        <v/>
      </c>
      <c r="O1798" s="274">
        <f>IF(OR(N1798="",A1798="",NOT(ISNUMBER(N1798)),N1798&gt;A1798),"",DATEDIF(N1798,A1798,"Y")&amp;" years, "&amp;DATEDIF(N1798,A1798,"YM")&amp;" months, "&amp;DATEDIF(N1798,A1798,"MD")&amp;" days")</f>
        <v/>
      </c>
      <c r="P1798" s="274" t="inlineStr">
        <is>
          <t>Rod Jones</t>
        </is>
      </c>
      <c r="Q1798" s="274" t="inlineStr">
        <is>
          <t>AUS</t>
        </is>
      </c>
      <c r="R1798" s="698">
        <f>_xlfn.LET(_xlpm.d,_xlfn.XLOOKUP(P1798,'[1]Birth Dates'!$A:$A,'[1]Birth Dates'!$B:$B,"",0),IF(_xlpm.d=0,"",_xlpm.d))</f>
        <v/>
      </c>
      <c r="S1798" s="274">
        <f>IF(OR(R1798="",A1798="",NOT(ISNUMBER(R1798)),R1798&gt;A1798),"",DATEDIF(R1798,A1798,"Y")&amp;" years, "&amp;DATEDIF(R1798,A1798,"YM")&amp;" months, "&amp;DATEDIF(R1798,A1798,"MD")&amp;" days")</f>
        <v/>
      </c>
      <c r="T1798" s="274" t="inlineStr">
        <is>
          <t>Ken Mathews</t>
        </is>
      </c>
      <c r="U1798" s="274" t="inlineStr">
        <is>
          <t>AUS</t>
        </is>
      </c>
      <c r="V1798" s="698">
        <f>_xlfn.LET(_xlpm.d,_xlfn.XLOOKUP(T1798,'[1]Birth Dates'!$A:$A,'[1]Birth Dates'!$B:$B,"",0),IF(_xlpm.d=0,"",_xlpm.d))</f>
        <v/>
      </c>
      <c r="W1798" s="274">
        <f>IF(OR(V1798="",A1798="",NOT(ISNUMBER(V1798)),V1798&gt;A1798),"",DATEDIF(V1798,A1798,"Y")&amp;" years, "&amp;DATEDIF(V1798,A1798,"YM")&amp;" months, "&amp;DATEDIF(V1798,A1798,"MD")&amp;" days")</f>
        <v/>
      </c>
      <c r="X1798" s="274" t="n"/>
      <c r="Y1798" s="274" t="n"/>
      <c r="Z1798" s="274" t="n"/>
      <c r="AA1798" s="274" t="n"/>
      <c r="AB1798" s="274" t="n">
        <v>37</v>
      </c>
      <c r="AC1798" s="274" t="n"/>
      <c r="AD1798" s="274" t="n"/>
      <c r="AE1798" s="583" t="inlineStr">
        <is>
          <t>2:34.61</t>
        </is>
      </c>
      <c r="AF1798" s="418">
        <f>IF(OR(AE1798="",AE1798="",AE1798=0),"",6.213/(AE1798*24))</f>
        <v/>
      </c>
      <c r="AG1798" s="279" t="n"/>
      <c r="AH1798" s="583" t="inlineStr"/>
      <c r="AI1798" s="418">
        <f>IF(OR(AH1798="",AH1798="",AH1798=0),"",6.213/(AH1798*24))</f>
        <v/>
      </c>
      <c r="AJ1798" s="175">
        <f>IF(AND(ISNUMBER(AB1798),ISNUMBER(AG1798)),AB1798-AG1798,"")</f>
        <v/>
      </c>
      <c r="AK1798" s="274" t="inlineStr">
        <is>
          <t>DNF</t>
        </is>
      </c>
      <c r="AL1798" s="274" t="n">
        <v>101</v>
      </c>
      <c r="AM1798" s="510" t="inlineStr">
        <is>
          <t>::</t>
        </is>
      </c>
      <c r="AN1798" s="671">
        <f>IF(OR(AL1798="",AM1798="",AM1798=0),"",AL1798*6.213/(AM1798*24))</f>
        <v/>
      </c>
      <c r="AO1798" s="477">
        <f>IF(AND(AL1798=#REF!,AM1798&lt;&gt;"",#REF!&lt;&gt;""),AM1798-#REF!,"")</f>
        <v/>
      </c>
      <c r="AP1798" s="274" t="n"/>
      <c r="AQ1798" s="583" t="n"/>
      <c r="AR1798" s="439">
        <f>IF(OR(AQ1798="",AQ1798="",AQ1798=0),"",6.213/(AQ1798*24))</f>
        <v/>
      </c>
      <c r="AS1798" s="436">
        <f>IF(OR(NOT(ISNUMBER(C1798)),NOT(ISNUMBER(AB1798))),"",IF(AG1798&lt;&gt;"",AG1798,AB1798)-C1798)</f>
        <v/>
      </c>
      <c r="AT1798" s="280" t="n"/>
      <c r="AU1798" s="281">
        <f>IF($B1798="","",TEXT($A1798,"yyyymmdd")&amp;"_P"&amp;$C1798&amp;"_C"&amp;$F1798&amp;"_"&amp;TRIM(RIGHT(SUBSTITUTE(TRIM(SUBSTITUTE($L1798,CHAR(160)," "))," ",REPT(" ",60)),60))&amp;IF($P1798="","","-"&amp;TRIM(RIGHT(SUBSTITUTE(TRIM(SUBSTITUTE($P1798,CHAR(160)," "))," ",REPT(" ",60)),60)))&amp;IF($T1798="","","-"&amp;TRIM(RIGHT(SUBSTITUTE(TRIM(SUBSTITUTE($T1798,CHAR(160)," "))," ",REPT(" ",60)),60)))&amp;".jpg")</f>
        <v/>
      </c>
    </row>
    <row r="1799" ht="42" customHeight="1">
      <c r="A1799" s="278" t="n">
        <v>33881</v>
      </c>
      <c r="B1799" s="274" t="inlineStr">
        <is>
          <t>Tooheys 1000 4 October, 1992</t>
        </is>
      </c>
      <c r="C1799" s="274" t="inlineStr">
        <is>
          <t>DNF</t>
        </is>
      </c>
      <c r="D1799" s="274" t="n"/>
      <c r="E1799" s="274" t="n"/>
      <c r="F1799" s="274" t="n">
        <v>75</v>
      </c>
      <c r="G1799" s="274" t="inlineStr">
        <is>
          <t>Binding Smash Repairs</t>
        </is>
      </c>
      <c r="H1799" s="274" t="n"/>
      <c r="I1799" s="274" t="inlineStr">
        <is>
          <t>Binding Smash Repairs</t>
        </is>
      </c>
      <c r="J1799" s="274" t="inlineStr">
        <is>
          <t>Toyota Corolla</t>
        </is>
      </c>
      <c r="K1799" s="274" t="inlineStr">
        <is>
          <t>1587 L4</t>
        </is>
      </c>
      <c r="L1799" s="274" t="inlineStr">
        <is>
          <t>Frank Binding</t>
        </is>
      </c>
      <c r="M1799" s="274" t="inlineStr">
        <is>
          <t>AUS</t>
        </is>
      </c>
      <c r="N1799" s="698">
        <f>_xlfn.LET(_xlpm.d,_xlfn.XLOOKUP(L1799,'[1]Birth Dates'!$A:$A,'[1]Birth Dates'!$B:$B,"",0),IF(_xlpm.d=0,"",_xlpm.d))</f>
        <v/>
      </c>
      <c r="O1799" s="274">
        <f>IF(OR(N1799="",A1799="",NOT(ISNUMBER(N1799)),N1799&gt;A1799),"",DATEDIF(N1799,A1799,"Y")&amp;" years, "&amp;DATEDIF(N1799,A1799,"YM")&amp;" months, "&amp;DATEDIF(N1799,A1799,"MD")&amp;" days")</f>
        <v/>
      </c>
      <c r="P1799" s="274" t="inlineStr">
        <is>
          <t>Bob Tindal</t>
        </is>
      </c>
      <c r="Q1799" s="274" t="inlineStr">
        <is>
          <t>AUS</t>
        </is>
      </c>
      <c r="R1799" s="698">
        <f>_xlfn.LET(_xlpm.d,_xlfn.XLOOKUP(P1799,'[1]Birth Dates'!$A:$A,'[1]Birth Dates'!$B:$B,"",0),IF(_xlpm.d=0,"",_xlpm.d))</f>
        <v/>
      </c>
      <c r="S1799" s="274">
        <f>IF(OR(R1799="",A1799="",NOT(ISNUMBER(R1799)),R1799&gt;A1799),"",DATEDIF(R1799,A1799,"Y")&amp;" years, "&amp;DATEDIF(R1799,A1799,"YM")&amp;" months, "&amp;DATEDIF(R1799,A1799,"MD")&amp;" days")</f>
        <v/>
      </c>
      <c r="T1799" s="274" t="n"/>
      <c r="U1799" s="274" t="n"/>
      <c r="V1799" s="698">
        <f>_xlfn.LET(_xlpm.d,_xlfn.XLOOKUP(T1799,'[1]Birth Dates'!$A:$A,'[1]Birth Dates'!$B:$B,"",0),IF(_xlpm.d=0,"",_xlpm.d))</f>
        <v/>
      </c>
      <c r="W1799" s="274">
        <f>IF(OR(V1799="",A1799="",NOT(ISNUMBER(V1799)),V1799&gt;A1799),"",DATEDIF(V1799,A1799,"Y")&amp;" years, "&amp;DATEDIF(V1799,A1799,"YM")&amp;" months, "&amp;DATEDIF(V1799,A1799,"MD")&amp;" days")</f>
        <v/>
      </c>
      <c r="X1799" s="274" t="n"/>
      <c r="Y1799" s="274" t="n"/>
      <c r="Z1799" s="274" t="n"/>
      <c r="AA1799" s="274" t="n"/>
      <c r="AB1799" s="274" t="n"/>
      <c r="AC1799" s="274" t="n"/>
      <c r="AD1799" s="274" t="n"/>
      <c r="AE1799" s="583" t="inlineStr">
        <is>
          <t>2:14.5460</t>
        </is>
      </c>
      <c r="AF1799" s="418">
        <f>IF(OR(AE1799="",AE1799="",AE1799=0),"",6.213/(AE1799*24))</f>
        <v/>
      </c>
      <c r="AG1799" s="279" t="n"/>
      <c r="AH1799" s="583" t="inlineStr"/>
      <c r="AI1799" s="418">
        <f>IF(OR(AH1799="",AH1799="",AH1799=0),"",6.213/(AH1799*24))</f>
        <v/>
      </c>
      <c r="AJ1799" s="175">
        <f>IF(AND(ISNUMBER(AB1799),ISNUMBER(AG1799)),AB1799-AG1799,"")</f>
        <v/>
      </c>
      <c r="AK1799" s="274" t="inlineStr">
        <is>
          <t>DNF</t>
        </is>
      </c>
      <c r="AL1799" s="274" t="n">
        <v>96</v>
      </c>
      <c r="AM1799" s="510" t="inlineStr">
        <is>
          <t>::</t>
        </is>
      </c>
      <c r="AN1799" s="671">
        <f>IF(OR(AL1799="",AM1799="",AM1799=0),"",AL1799*6.213/(AM1799*24))</f>
        <v/>
      </c>
      <c r="AO1799" s="477">
        <f>IF(AND(AL1799=AL1798,AM1799&lt;&gt;"",AM1798&lt;&gt;""),AM1799-AM1798,"")</f>
        <v/>
      </c>
      <c r="AP1799" s="274" t="n"/>
      <c r="AQ1799" s="583" t="n"/>
      <c r="AR1799" s="439">
        <f>IF(OR(AQ1799="",AQ1799="",AQ1799=0),"",6.213/(AQ1799*24))</f>
        <v/>
      </c>
      <c r="AS1799" s="436">
        <f>IF(OR(NOT(ISNUMBER(C1799)),NOT(ISNUMBER(AB1799))),"",IF(AG1799&lt;&gt;"",AG1799,AB1799)-C1799)</f>
        <v/>
      </c>
      <c r="AT1799" s="280" t="n"/>
      <c r="AU1799" s="281">
        <f>IF($B1799="","",TEXT($A1799,"yyyymmdd")&amp;"_P"&amp;$C1799&amp;"_C"&amp;$F1799&amp;"_"&amp;TRIM(RIGHT(SUBSTITUTE(TRIM(SUBSTITUTE($L1799,CHAR(160)," "))," ",REPT(" ",60)),60))&amp;IF($P1799="","","-"&amp;TRIM(RIGHT(SUBSTITUTE(TRIM(SUBSTITUTE($P1799,CHAR(160)," "))," ",REPT(" ",60)),60)))&amp;IF($T1799="","","-"&amp;TRIM(RIGHT(SUBSTITUTE(TRIM(SUBSTITUTE($T1799,CHAR(160)," "))," ",REPT(" ",60)),60)))&amp;".jpg")</f>
        <v/>
      </c>
    </row>
    <row r="1800" ht="42" customHeight="1">
      <c r="A1800" s="278" t="n">
        <v>33881</v>
      </c>
      <c r="B1800" s="274" t="inlineStr">
        <is>
          <t>Tooheys 1000 4 October, 1992</t>
        </is>
      </c>
      <c r="C1800" s="274" t="inlineStr">
        <is>
          <t>DNF</t>
        </is>
      </c>
      <c r="D1800" s="274" t="n"/>
      <c r="E1800" s="274" t="n"/>
      <c r="F1800" s="274" t="n">
        <v>37</v>
      </c>
      <c r="G1800" s="274" t="inlineStr">
        <is>
          <t>Roger Alexander Racing</t>
        </is>
      </c>
      <c r="H1800" s="274" t="n"/>
      <c r="I1800" s="274" t="inlineStr">
        <is>
          <t>Cessnock Toyota</t>
        </is>
      </c>
      <c r="J1800" s="274" t="inlineStr">
        <is>
          <t>Toyota Supra</t>
        </is>
      </c>
      <c r="K1800" s="274" t="inlineStr">
        <is>
          <t>2954 tc L6</t>
        </is>
      </c>
      <c r="L1800" s="274" t="inlineStr">
        <is>
          <t>John Bourke</t>
        </is>
      </c>
      <c r="M1800" s="274" t="inlineStr">
        <is>
          <t>AUS</t>
        </is>
      </c>
      <c r="N1800" s="698">
        <f>_xlfn.LET(_xlpm.d,_xlfn.XLOOKUP(L1800,'[1]Birth Dates'!$A:$A,'[1]Birth Dates'!$B:$B,"",0),IF(_xlpm.d=0,"",_xlpm.d))</f>
        <v/>
      </c>
      <c r="O1800" s="274">
        <f>IF(OR(N1800="",A1800="",NOT(ISNUMBER(N1800)),N1800&gt;A1800),"",DATEDIF(N1800,A1800,"Y")&amp;" years, "&amp;DATEDIF(N1800,A1800,"YM")&amp;" months, "&amp;DATEDIF(N1800,A1800,"MD")&amp;" days")</f>
        <v/>
      </c>
      <c r="P1800" s="274" t="inlineStr">
        <is>
          <t>Keith Carling</t>
        </is>
      </c>
      <c r="Q1800" s="274" t="inlineStr">
        <is>
          <t>AUS</t>
        </is>
      </c>
      <c r="R1800" s="698">
        <f>_xlfn.LET(_xlpm.d,_xlfn.XLOOKUP(P1800,'[1]Birth Dates'!$A:$A,'[1]Birth Dates'!$B:$B,"",0),IF(_xlpm.d=0,"",_xlpm.d))</f>
        <v/>
      </c>
      <c r="S1800" s="274">
        <f>IF(OR(R1800="",A1800="",NOT(ISNUMBER(R1800)),R1800&gt;A1800),"",DATEDIF(R1800,A1800,"Y")&amp;" years, "&amp;DATEDIF(R1800,A1800,"YM")&amp;" months, "&amp;DATEDIF(R1800,A1800,"MD")&amp;" days")</f>
        <v/>
      </c>
      <c r="T1800" s="274" t="n"/>
      <c r="U1800" s="274" t="n"/>
      <c r="V1800" s="698">
        <f>_xlfn.LET(_xlpm.d,_xlfn.XLOOKUP(T1800,'[1]Birth Dates'!$A:$A,'[1]Birth Dates'!$B:$B,"",0),IF(_xlpm.d=0,"",_xlpm.d))</f>
        <v/>
      </c>
      <c r="W1800" s="274">
        <f>IF(OR(V1800="",A1800="",NOT(ISNUMBER(V1800)),V1800&gt;A1800),"",DATEDIF(V1800,A1800,"Y")&amp;" years, "&amp;DATEDIF(V1800,A1800,"YM")&amp;" months, "&amp;DATEDIF(V1800,A1800,"MD")&amp;" days")</f>
        <v/>
      </c>
      <c r="X1800" s="274" t="n"/>
      <c r="Y1800" s="274" t="n"/>
      <c r="Z1800" s="274" t="n"/>
      <c r="AA1800" s="274" t="n"/>
      <c r="AB1800" s="274" t="n"/>
      <c r="AC1800" s="274" t="n"/>
      <c r="AD1800" s="274" t="n"/>
      <c r="AE1800" s="583" t="inlineStr">
        <is>
          <t>2:14.5460</t>
        </is>
      </c>
      <c r="AF1800" s="418">
        <f>IF(OR(AE1800="",AE1800="",AE1800=0),"",6.213/(AE1800*24))</f>
        <v/>
      </c>
      <c r="AG1800" s="279" t="n"/>
      <c r="AH1800" s="583" t="inlineStr"/>
      <c r="AI1800" s="418">
        <f>IF(OR(AH1800="",AH1800="",AH1800=0),"",6.213/(AH1800*24))</f>
        <v/>
      </c>
      <c r="AJ1800" s="175">
        <f>IF(AND(ISNUMBER(AB1800),ISNUMBER(AG1800)),AB1800-AG1800,"")</f>
        <v/>
      </c>
      <c r="AK1800" s="274" t="inlineStr">
        <is>
          <t>DNF</t>
        </is>
      </c>
      <c r="AL1800" s="274" t="n">
        <v>94</v>
      </c>
      <c r="AM1800" s="510" t="inlineStr">
        <is>
          <t>::</t>
        </is>
      </c>
      <c r="AN1800" s="671">
        <f>IF(OR(AL1800="",AM1800="",AM1800=0),"",AL1800*6.213/(AM1800*24))</f>
        <v/>
      </c>
      <c r="AO1800" s="477">
        <f>IF(AND(AL1800=AL1799,AM1800&lt;&gt;"",AM1799&lt;&gt;""),AM1800-AM1799,"")</f>
        <v/>
      </c>
      <c r="AP1800" s="274" t="n"/>
      <c r="AQ1800" s="583" t="n"/>
      <c r="AR1800" s="439">
        <f>IF(OR(AQ1800="",AQ1800="",AQ1800=0),"",6.213/(AQ1800*24))</f>
        <v/>
      </c>
      <c r="AS1800" s="436">
        <f>IF(OR(NOT(ISNUMBER(C1800)),NOT(ISNUMBER(AB1800))),"",IF(AG1800&lt;&gt;"",AG1800,AB1800)-C1800)</f>
        <v/>
      </c>
      <c r="AT1800" s="280" t="n"/>
      <c r="AU1800" s="281">
        <f>IF($B1800="","",TEXT($A1800,"yyyymmdd")&amp;"_P"&amp;$C1800&amp;"_C"&amp;$F1800&amp;"_"&amp;TRIM(RIGHT(SUBSTITUTE(TRIM(SUBSTITUTE($L1800,CHAR(160)," "))," ",REPT(" ",60)),60))&amp;IF($P1800="","","-"&amp;TRIM(RIGHT(SUBSTITUTE(TRIM(SUBSTITUTE($P1800,CHAR(160)," "))," ",REPT(" ",60)),60)))&amp;IF($T1800="","","-"&amp;TRIM(RIGHT(SUBSTITUTE(TRIM(SUBSTITUTE($T1800,CHAR(160)," "))," ",REPT(" ",60)),60)))&amp;".jpg")</f>
        <v/>
      </c>
    </row>
    <row r="1801" ht="42" customHeight="1">
      <c r="A1801" s="278" t="n">
        <v>33881</v>
      </c>
      <c r="B1801" s="274" t="inlineStr">
        <is>
          <t>Tooheys 1000 4 October, 1992</t>
        </is>
      </c>
      <c r="C1801" s="274" t="inlineStr">
        <is>
          <t>DNF</t>
        </is>
      </c>
      <c r="D1801" s="274" t="n"/>
      <c r="E1801" s="274" t="n"/>
      <c r="F1801" s="274" t="n">
        <v>26</v>
      </c>
      <c r="G1801" s="274" t="inlineStr">
        <is>
          <t>Daryl Hendrick Motorsport</t>
        </is>
      </c>
      <c r="H1801" s="274" t="n"/>
      <c r="I1801" s="274" t="inlineStr">
        <is>
          <t>Gemspares</t>
        </is>
      </c>
      <c r="J1801" s="274" t="inlineStr">
        <is>
          <t>Holden Commodore VL</t>
        </is>
      </c>
      <c r="K1801" s="274" t="inlineStr">
        <is>
          <t>4980 V8</t>
        </is>
      </c>
      <c r="L1801" s="274" t="inlineStr">
        <is>
          <t>Daryl Hendrick</t>
        </is>
      </c>
      <c r="M1801" s="274" t="inlineStr">
        <is>
          <t>AUS</t>
        </is>
      </c>
      <c r="N1801" s="698">
        <f>_xlfn.LET(_xlpm.d,_xlfn.XLOOKUP(L1801,'[1]Birth Dates'!$A:$A,'[1]Birth Dates'!$B:$B,"",0),IF(_xlpm.d=0,"",_xlpm.d))</f>
        <v/>
      </c>
      <c r="O1801" s="274">
        <f>IF(OR(N1801="",A1801="",NOT(ISNUMBER(N1801)),N1801&gt;A1801),"",DATEDIF(N1801,A1801,"Y")&amp;" years, "&amp;DATEDIF(N1801,A1801,"YM")&amp;" months, "&amp;DATEDIF(N1801,A1801,"MD")&amp;" days")</f>
        <v/>
      </c>
      <c r="P1801" s="274" t="inlineStr">
        <is>
          <t>John Blanchard</t>
        </is>
      </c>
      <c r="Q1801" s="274" t="inlineStr">
        <is>
          <t>AUS</t>
        </is>
      </c>
      <c r="R1801" s="698">
        <f>_xlfn.LET(_xlpm.d,_xlfn.XLOOKUP(P1801,'[1]Birth Dates'!$A:$A,'[1]Birth Dates'!$B:$B,"",0),IF(_xlpm.d=0,"",_xlpm.d))</f>
        <v/>
      </c>
      <c r="S1801" s="274">
        <f>IF(OR(R1801="",A1801="",NOT(ISNUMBER(R1801)),R1801&gt;A1801),"",DATEDIF(R1801,A1801,"Y")&amp;" years, "&amp;DATEDIF(R1801,A1801,"YM")&amp;" months, "&amp;DATEDIF(R1801,A1801,"MD")&amp;" days")</f>
        <v/>
      </c>
      <c r="T1801" s="274" t="n"/>
      <c r="U1801" s="274" t="n"/>
      <c r="V1801" s="698">
        <f>_xlfn.LET(_xlpm.d,_xlfn.XLOOKUP(T1801,'[1]Birth Dates'!$A:$A,'[1]Birth Dates'!$B:$B,"",0),IF(_xlpm.d=0,"",_xlpm.d))</f>
        <v/>
      </c>
      <c r="W1801" s="274">
        <f>IF(OR(V1801="",A1801="",NOT(ISNUMBER(V1801)),V1801&gt;A1801),"",DATEDIF(V1801,A1801,"Y")&amp;" years, "&amp;DATEDIF(V1801,A1801,"YM")&amp;" months, "&amp;DATEDIF(V1801,A1801,"MD")&amp;" days")</f>
        <v/>
      </c>
      <c r="X1801" s="274" t="n"/>
      <c r="Y1801" s="274" t="n"/>
      <c r="Z1801" s="274" t="n"/>
      <c r="AA1801" s="274" t="n"/>
      <c r="AB1801" s="274" t="n"/>
      <c r="AC1801" s="274" t="n"/>
      <c r="AD1801" s="274" t="n"/>
      <c r="AE1801" s="583" t="inlineStr">
        <is>
          <t>2:14.5460</t>
        </is>
      </c>
      <c r="AF1801" s="418">
        <f>IF(OR(AE1801="",AE1801="",AE1801=0),"",6.213/(AE1801*24))</f>
        <v/>
      </c>
      <c r="AG1801" s="279" t="n"/>
      <c r="AH1801" s="583" t="inlineStr"/>
      <c r="AI1801" s="418">
        <f>IF(OR(AH1801="",AH1801="",AH1801=0),"",6.213/(AH1801*24))</f>
        <v/>
      </c>
      <c r="AJ1801" s="175">
        <f>IF(AND(ISNUMBER(AB1801),ISNUMBER(AG1801)),AB1801-AG1801,"")</f>
        <v/>
      </c>
      <c r="AK1801" s="274" t="inlineStr">
        <is>
          <t>DNF</t>
        </is>
      </c>
      <c r="AL1801" s="274" t="n">
        <v>94</v>
      </c>
      <c r="AM1801" s="510" t="inlineStr">
        <is>
          <t>::</t>
        </is>
      </c>
      <c r="AN1801" s="671">
        <f>IF(OR(AL1801="",AM1801="",AM1801=0),"",AL1801*6.213/(AM1801*24))</f>
        <v/>
      </c>
      <c r="AO1801" s="477">
        <f>IF(AND(AL1801=AL1800,AM1801&lt;&gt;"",AM1800&lt;&gt;""),AM1801-AM1800,"")</f>
        <v/>
      </c>
      <c r="AP1801" s="274" t="n"/>
      <c r="AQ1801" s="583" t="n"/>
      <c r="AR1801" s="439">
        <f>IF(OR(AQ1801="",AQ1801="",AQ1801=0),"",6.213/(AQ1801*24))</f>
        <v/>
      </c>
      <c r="AS1801" s="436">
        <f>IF(OR(NOT(ISNUMBER(C1801)),NOT(ISNUMBER(AB1801))),"",IF(AG1801&lt;&gt;"",AG1801,AB1801)-C1801)</f>
        <v/>
      </c>
      <c r="AT1801" s="280" t="n"/>
      <c r="AU1801" s="281">
        <f>IF($B1801="","",TEXT($A1801,"yyyymmdd")&amp;"_P"&amp;$C1801&amp;"_C"&amp;$F1801&amp;"_"&amp;TRIM(RIGHT(SUBSTITUTE(TRIM(SUBSTITUTE($L1801,CHAR(160)," "))," ",REPT(" ",60)),60))&amp;IF($P1801="","","-"&amp;TRIM(RIGHT(SUBSTITUTE(TRIM(SUBSTITUTE($P1801,CHAR(160)," "))," ",REPT(" ",60)),60)))&amp;IF($T1801="","","-"&amp;TRIM(RIGHT(SUBSTITUTE(TRIM(SUBSTITUTE($T1801,CHAR(160)," "))," ",REPT(" ",60)),60)))&amp;".jpg")</f>
        <v/>
      </c>
    </row>
    <row r="1802" ht="42" customHeight="1">
      <c r="A1802" s="278" t="n">
        <v>33881</v>
      </c>
      <c r="B1802" s="274" t="inlineStr">
        <is>
          <t>Tooheys 1000 4 October, 1992</t>
        </is>
      </c>
      <c r="C1802" s="274" t="inlineStr">
        <is>
          <t>DNF</t>
        </is>
      </c>
      <c r="D1802" s="274" t="n"/>
      <c r="E1802" s="274" t="n"/>
      <c r="F1802" s="274" t="n">
        <v>30</v>
      </c>
      <c r="G1802" s="274" t="inlineStr">
        <is>
          <t>Glenn Seton Racing</t>
        </is>
      </c>
      <c r="H1802" s="274" t="n"/>
      <c r="I1802" s="274" t="inlineStr">
        <is>
          <t>Peter Jackson</t>
        </is>
      </c>
      <c r="J1802" s="274" t="inlineStr">
        <is>
          <t>Ford Falcon EB</t>
        </is>
      </c>
      <c r="K1802" s="274" t="inlineStr">
        <is>
          <t>4949 V8</t>
        </is>
      </c>
      <c r="L1802" s="274" t="inlineStr">
        <is>
          <t>Glenn Seton</t>
        </is>
      </c>
      <c r="M1802" s="274" t="inlineStr">
        <is>
          <t>AUS</t>
        </is>
      </c>
      <c r="N1802" s="698">
        <f>_xlfn.LET(_xlpm.d,_xlfn.XLOOKUP(L1802,'[1]Birth Dates'!$A:$A,'[1]Birth Dates'!$B:$B,"",0),IF(_xlpm.d=0,"",_xlpm.d))</f>
        <v/>
      </c>
      <c r="O1802" s="274">
        <f>IF(OR(N1802="",A1802="",NOT(ISNUMBER(N1802)),N1802&gt;A1802),"",DATEDIF(N1802,A1802,"Y")&amp;" years, "&amp;DATEDIF(N1802,A1802,"YM")&amp;" months, "&amp;DATEDIF(N1802,A1802,"MD")&amp;" days")</f>
        <v/>
      </c>
      <c r="P1802" s="274" t="inlineStr">
        <is>
          <t>Alan Jones</t>
        </is>
      </c>
      <c r="Q1802" s="274" t="inlineStr">
        <is>
          <t>AUS</t>
        </is>
      </c>
      <c r="R1802" s="698">
        <f>_xlfn.LET(_xlpm.d,_xlfn.XLOOKUP(P1802,'[1]Birth Dates'!$A:$A,'[1]Birth Dates'!$B:$B,"",0),IF(_xlpm.d=0,"",_xlpm.d))</f>
        <v/>
      </c>
      <c r="S1802" s="274">
        <f>IF(OR(R1802="",A1802="",NOT(ISNUMBER(R1802)),R1802&gt;A1802),"",DATEDIF(R1802,A1802,"Y")&amp;" years, "&amp;DATEDIF(R1802,A1802,"YM")&amp;" months, "&amp;DATEDIF(R1802,A1802,"MD")&amp;" days")</f>
        <v/>
      </c>
      <c r="T1802" s="274" t="n"/>
      <c r="U1802" s="274" t="n"/>
      <c r="V1802" s="698">
        <f>_xlfn.LET(_xlpm.d,_xlfn.XLOOKUP(T1802,'[1]Birth Dates'!$A:$A,'[1]Birth Dates'!$B:$B,"",0),IF(_xlpm.d=0,"",_xlpm.d))</f>
        <v/>
      </c>
      <c r="W1802" s="274">
        <f>IF(OR(V1802="",A1802="",NOT(ISNUMBER(V1802)),V1802&gt;A1802),"",DATEDIF(V1802,A1802,"Y")&amp;" years, "&amp;DATEDIF(V1802,A1802,"YM")&amp;" months, "&amp;DATEDIF(V1802,A1802,"MD")&amp;" days")</f>
        <v/>
      </c>
      <c r="X1802" s="274" t="n"/>
      <c r="Y1802" s="274" t="n"/>
      <c r="Z1802" s="274" t="n"/>
      <c r="AA1802" s="274" t="n"/>
      <c r="AB1802" s="274" t="n"/>
      <c r="AC1802" s="274" t="n"/>
      <c r="AD1802" s="274" t="n"/>
      <c r="AE1802" s="583" t="inlineStr">
        <is>
          <t>2:14.5460</t>
        </is>
      </c>
      <c r="AF1802" s="418">
        <f>IF(OR(AE1802="",AE1802="",AE1802=0),"",6.213/(AE1802*24))</f>
        <v/>
      </c>
      <c r="AG1802" s="279" t="n"/>
      <c r="AH1802" s="583" t="inlineStr"/>
      <c r="AI1802" s="418">
        <f>IF(OR(AH1802="",AH1802="",AH1802=0),"",6.213/(AH1802*24))</f>
        <v/>
      </c>
      <c r="AJ1802" s="175">
        <f>IF(AND(ISNUMBER(AB1802),ISNUMBER(AG1802)),AB1802-AG1802,"")</f>
        <v/>
      </c>
      <c r="AK1802" s="274" t="inlineStr">
        <is>
          <t>DNF</t>
        </is>
      </c>
      <c r="AL1802" s="274" t="n">
        <v>84</v>
      </c>
      <c r="AM1802" s="510" t="inlineStr">
        <is>
          <t>::</t>
        </is>
      </c>
      <c r="AN1802" s="671">
        <f>IF(OR(AL1802="",AM1802="",AM1802=0),"",AL1802*6.213/(AM1802*24))</f>
        <v/>
      </c>
      <c r="AO1802" s="477">
        <f>IF(AND(AL1802=AL1801,AM1802&lt;&gt;"",AM1801&lt;&gt;""),AM1802-AM1801,"")</f>
        <v/>
      </c>
      <c r="AP1802" s="274" t="n"/>
      <c r="AQ1802" s="583" t="n"/>
      <c r="AR1802" s="439">
        <f>IF(OR(AQ1802="",AQ1802="",AQ1802=0),"",6.213/(AQ1802*24))</f>
        <v/>
      </c>
      <c r="AS1802" s="436">
        <f>IF(OR(NOT(ISNUMBER(C1802)),NOT(ISNUMBER(AB1802))),"",IF(AG1802&lt;&gt;"",AG1802,AB1802)-C1802)</f>
        <v/>
      </c>
      <c r="AT1802" s="280" t="n"/>
      <c r="AU1802" s="281">
        <f>IF($B1802="","",TEXT($A1802,"yyyymmdd")&amp;"_P"&amp;$C1802&amp;"_C"&amp;$F1802&amp;"_"&amp;TRIM(RIGHT(SUBSTITUTE(TRIM(SUBSTITUTE($L1802,CHAR(160)," "))," ",REPT(" ",60)),60))&amp;IF($P1802="","","-"&amp;TRIM(RIGHT(SUBSTITUTE(TRIM(SUBSTITUTE($P1802,CHAR(160)," "))," ",REPT(" ",60)),60)))&amp;IF($T1802="","","-"&amp;TRIM(RIGHT(SUBSTITUTE(TRIM(SUBSTITUTE($T1802,CHAR(160)," "))," ",REPT(" ",60)),60)))&amp;".jpg")</f>
        <v/>
      </c>
    </row>
    <row r="1803" ht="42" customHeight="1">
      <c r="A1803" s="278" t="n">
        <v>33881</v>
      </c>
      <c r="B1803" s="274" t="inlineStr">
        <is>
          <t>Tooheys 1000 4 October, 1992</t>
        </is>
      </c>
      <c r="C1803" s="274" t="inlineStr">
        <is>
          <t>DNF</t>
        </is>
      </c>
      <c r="D1803" s="274" t="n"/>
      <c r="E1803" s="274" t="n"/>
      <c r="F1803" s="274" t="n">
        <v>31</v>
      </c>
      <c r="G1803" s="274" t="inlineStr">
        <is>
          <t>Car-Trek Racing</t>
        </is>
      </c>
      <c r="H1803" s="274" t="n"/>
      <c r="I1803" s="274" t="inlineStr">
        <is>
          <t>Tic-Tac</t>
        </is>
      </c>
      <c r="J1803" s="274" t="inlineStr">
        <is>
          <t>Holden Commodore VL</t>
        </is>
      </c>
      <c r="K1803" s="274" t="inlineStr">
        <is>
          <t>4980 V8</t>
        </is>
      </c>
      <c r="L1803" s="274" t="inlineStr">
        <is>
          <t>Robbie Ker</t>
        </is>
      </c>
      <c r="M1803" s="274" t="inlineStr">
        <is>
          <t>NZL</t>
        </is>
      </c>
      <c r="N1803" s="698">
        <f>_xlfn.LET(_xlpm.d,_xlfn.XLOOKUP(L1803,'[1]Birth Dates'!$A:$A,'[1]Birth Dates'!$B:$B,"",0),IF(_xlpm.d=0,"",_xlpm.d))</f>
        <v/>
      </c>
      <c r="O1803" s="274">
        <f>IF(OR(N1803="",A1803="",NOT(ISNUMBER(N1803)),N1803&gt;A1803),"",DATEDIF(N1803,A1803,"Y")&amp;" years, "&amp;DATEDIF(N1803,A1803,"YM")&amp;" months, "&amp;DATEDIF(N1803,A1803,"MD")&amp;" days")</f>
        <v/>
      </c>
      <c r="P1803" s="274" t="inlineStr">
        <is>
          <t>Don Watson</t>
        </is>
      </c>
      <c r="Q1803" s="274" t="inlineStr">
        <is>
          <t>AUS</t>
        </is>
      </c>
      <c r="R1803" s="698">
        <f>_xlfn.LET(_xlpm.d,_xlfn.XLOOKUP(P1803,'[1]Birth Dates'!$A:$A,'[1]Birth Dates'!$B:$B,"",0),IF(_xlpm.d=0,"",_xlpm.d))</f>
        <v/>
      </c>
      <c r="S1803" s="274">
        <f>IF(OR(R1803="",A1803="",NOT(ISNUMBER(R1803)),R1803&gt;A1803),"",DATEDIF(R1803,A1803,"Y")&amp;" years, "&amp;DATEDIF(R1803,A1803,"YM")&amp;" months, "&amp;DATEDIF(R1803,A1803,"MD")&amp;" days")</f>
        <v/>
      </c>
      <c r="T1803" s="274" t="n"/>
      <c r="U1803" s="274" t="n"/>
      <c r="V1803" s="698">
        <f>_xlfn.LET(_xlpm.d,_xlfn.XLOOKUP(T1803,'[1]Birth Dates'!$A:$A,'[1]Birth Dates'!$B:$B,"",0),IF(_xlpm.d=0,"",_xlpm.d))</f>
        <v/>
      </c>
      <c r="W1803" s="274">
        <f>IF(OR(V1803="",A1803="",NOT(ISNUMBER(V1803)),V1803&gt;A1803),"",DATEDIF(V1803,A1803,"Y")&amp;" years, "&amp;DATEDIF(V1803,A1803,"YM")&amp;" months, "&amp;DATEDIF(V1803,A1803,"MD")&amp;" days")</f>
        <v/>
      </c>
      <c r="X1803" s="274" t="n"/>
      <c r="Y1803" s="274" t="n"/>
      <c r="Z1803" s="274" t="n"/>
      <c r="AA1803" s="274" t="n"/>
      <c r="AB1803" s="274" t="n"/>
      <c r="AC1803" s="274" t="n"/>
      <c r="AD1803" s="274" t="n"/>
      <c r="AE1803" s="583" t="inlineStr">
        <is>
          <t>2:14.5460</t>
        </is>
      </c>
      <c r="AF1803" s="418">
        <f>IF(OR(AE1803="",AE1803="",AE1803=0),"",6.213/(AE1803*24))</f>
        <v/>
      </c>
      <c r="AG1803" s="279" t="n"/>
      <c r="AH1803" s="583" t="inlineStr"/>
      <c r="AI1803" s="418">
        <f>IF(OR(AH1803="",AH1803="",AH1803=0),"",6.213/(AH1803*24))</f>
        <v/>
      </c>
      <c r="AJ1803" s="175">
        <f>IF(AND(ISNUMBER(AB1803),ISNUMBER(AG1803)),AB1803-AG1803,"")</f>
        <v/>
      </c>
      <c r="AK1803" s="274" t="inlineStr">
        <is>
          <t>DNF</t>
        </is>
      </c>
      <c r="AL1803" s="274" t="n">
        <v>81</v>
      </c>
      <c r="AM1803" s="510" t="inlineStr">
        <is>
          <t>::</t>
        </is>
      </c>
      <c r="AN1803" s="671">
        <f>IF(OR(AL1803="",AM1803="",AM1803=0),"",AL1803*6.213/(AM1803*24))</f>
        <v/>
      </c>
      <c r="AO1803" s="477">
        <f>IF(AND(AL1803=AL1802,AM1803&lt;&gt;"",AM1802&lt;&gt;""),AM1803-AM1802,"")</f>
        <v/>
      </c>
      <c r="AP1803" s="274" t="n"/>
      <c r="AQ1803" s="583" t="n"/>
      <c r="AR1803" s="439">
        <f>IF(OR(AQ1803="",AQ1803="",AQ1803=0),"",6.213/(AQ1803*24))</f>
        <v/>
      </c>
      <c r="AS1803" s="436">
        <f>IF(OR(NOT(ISNUMBER(C1803)),NOT(ISNUMBER(AB1803))),"",IF(AG1803&lt;&gt;"",AG1803,AB1803)-C1803)</f>
        <v/>
      </c>
      <c r="AT1803" s="280" t="n"/>
      <c r="AU1803" s="281">
        <f>IF($B1803="","",TEXT($A1803,"yyyymmdd")&amp;"_P"&amp;$C1803&amp;"_C"&amp;$F1803&amp;"_"&amp;TRIM(RIGHT(SUBSTITUTE(TRIM(SUBSTITUTE($L1803,CHAR(160)," "))," ",REPT(" ",60)),60))&amp;IF($P1803="","","-"&amp;TRIM(RIGHT(SUBSTITUTE(TRIM(SUBSTITUTE($P1803,CHAR(160)," "))," ",REPT(" ",60)),60)))&amp;IF($T1803="","","-"&amp;TRIM(RIGHT(SUBSTITUTE(TRIM(SUBSTITUTE($T1803,CHAR(160)," "))," ",REPT(" ",60)),60)))&amp;".jpg")</f>
        <v/>
      </c>
    </row>
    <row r="1804" ht="42" customHeight="1">
      <c r="A1804" s="278" t="n">
        <v>33881</v>
      </c>
      <c r="B1804" s="274" t="inlineStr">
        <is>
          <t>Tooheys 1000 4 October, 1992</t>
        </is>
      </c>
      <c r="C1804" s="274" t="inlineStr">
        <is>
          <t>DNF</t>
        </is>
      </c>
      <c r="D1804" s="274" t="n"/>
      <c r="E1804" s="274" t="n"/>
      <c r="F1804" s="274" t="n">
        <v>52</v>
      </c>
      <c r="G1804" s="274" t="inlineStr">
        <is>
          <t>Doulman Automotive</t>
        </is>
      </c>
      <c r="H1804" s="274" t="n"/>
      <c r="I1804" s="274" t="inlineStr">
        <is>
          <t>Impala Kitchens</t>
        </is>
      </c>
      <c r="J1804" s="274" t="inlineStr">
        <is>
          <t>BMW M3</t>
        </is>
      </c>
      <c r="K1804" s="274" t="inlineStr">
        <is>
          <t>2332 L4</t>
        </is>
      </c>
      <c r="L1804" s="274" t="inlineStr">
        <is>
          <t>Peter Doulman</t>
        </is>
      </c>
      <c r="M1804" s="274" t="inlineStr">
        <is>
          <t>AUS</t>
        </is>
      </c>
      <c r="N1804" s="698">
        <f>_xlfn.LET(_xlpm.d,_xlfn.XLOOKUP(L1804,'[1]Birth Dates'!$A:$A,'[1]Birth Dates'!$B:$B,"",0),IF(_xlpm.d=0,"",_xlpm.d))</f>
        <v/>
      </c>
      <c r="O1804" s="274">
        <f>IF(OR(N1804="",A1804="",NOT(ISNUMBER(N1804)),N1804&gt;A1804),"",DATEDIF(N1804,A1804,"Y")&amp;" years, "&amp;DATEDIF(N1804,A1804,"YM")&amp;" months, "&amp;DATEDIF(N1804,A1804,"MD")&amp;" days")</f>
        <v/>
      </c>
      <c r="P1804" s="274" t="inlineStr">
        <is>
          <t>John Cotter</t>
        </is>
      </c>
      <c r="Q1804" s="274" t="inlineStr">
        <is>
          <t>AUS</t>
        </is>
      </c>
      <c r="R1804" s="698">
        <f>_xlfn.LET(_xlpm.d,_xlfn.XLOOKUP(P1804,'[1]Birth Dates'!$A:$A,'[1]Birth Dates'!$B:$B,"",0),IF(_xlpm.d=0,"",_xlpm.d))</f>
        <v/>
      </c>
      <c r="S1804" s="274">
        <f>IF(OR(R1804="",A1804="",NOT(ISNUMBER(R1804)),R1804&gt;A1804),"",DATEDIF(R1804,A1804,"Y")&amp;" years, "&amp;DATEDIF(R1804,A1804,"YM")&amp;" months, "&amp;DATEDIF(R1804,A1804,"MD")&amp;" days")</f>
        <v/>
      </c>
      <c r="T1804" s="274" t="n"/>
      <c r="U1804" s="274" t="n"/>
      <c r="V1804" s="698">
        <f>_xlfn.LET(_xlpm.d,_xlfn.XLOOKUP(T1804,'[1]Birth Dates'!$A:$A,'[1]Birth Dates'!$B:$B,"",0),IF(_xlpm.d=0,"",_xlpm.d))</f>
        <v/>
      </c>
      <c r="W1804" s="274">
        <f>IF(OR(V1804="",A1804="",NOT(ISNUMBER(V1804)),V1804&gt;A1804),"",DATEDIF(V1804,A1804,"Y")&amp;" years, "&amp;DATEDIF(V1804,A1804,"YM")&amp;" months, "&amp;DATEDIF(V1804,A1804,"MD")&amp;" days")</f>
        <v/>
      </c>
      <c r="X1804" s="274" t="n"/>
      <c r="Y1804" s="274" t="n"/>
      <c r="Z1804" s="274" t="n"/>
      <c r="AA1804" s="274" t="n"/>
      <c r="AB1804" s="274" t="n"/>
      <c r="AC1804" s="274" t="n"/>
      <c r="AD1804" s="274" t="n"/>
      <c r="AE1804" s="583" t="inlineStr">
        <is>
          <t>2:14.5460</t>
        </is>
      </c>
      <c r="AF1804" s="418">
        <f>IF(OR(AE1804="",AE1804="",AE1804=0),"",6.213/(AE1804*24))</f>
        <v/>
      </c>
      <c r="AG1804" s="279" t="n"/>
      <c r="AH1804" s="583" t="inlineStr"/>
      <c r="AI1804" s="418">
        <f>IF(OR(AH1804="",AH1804="",AH1804=0),"",6.213/(AH1804*24))</f>
        <v/>
      </c>
      <c r="AJ1804" s="175">
        <f>IF(AND(ISNUMBER(AB1804),ISNUMBER(AG1804)),AB1804-AG1804,"")</f>
        <v/>
      </c>
      <c r="AK1804" s="274" t="inlineStr">
        <is>
          <t>DNF</t>
        </is>
      </c>
      <c r="AL1804" s="274" t="n">
        <v>80</v>
      </c>
      <c r="AM1804" s="510" t="inlineStr">
        <is>
          <t>::</t>
        </is>
      </c>
      <c r="AN1804" s="671">
        <f>IF(OR(AL1804="",AM1804="",AM1804=0),"",AL1804*6.213/(AM1804*24))</f>
        <v/>
      </c>
      <c r="AO1804" s="477">
        <f>IF(AND(AL1804=AL1803,AM1804&lt;&gt;"",AM1803&lt;&gt;""),AM1804-AM1803,"")</f>
        <v/>
      </c>
      <c r="AP1804" s="274" t="n"/>
      <c r="AQ1804" s="583" t="n"/>
      <c r="AR1804" s="439">
        <f>IF(OR(AQ1804="",AQ1804="",AQ1804=0),"",6.213/(AQ1804*24))</f>
        <v/>
      </c>
      <c r="AS1804" s="436">
        <f>IF(OR(NOT(ISNUMBER(C1804)),NOT(ISNUMBER(AB1804))),"",IF(AG1804&lt;&gt;"",AG1804,AB1804)-C1804)</f>
        <v/>
      </c>
      <c r="AT1804" s="280" t="n"/>
      <c r="AU1804" s="281">
        <f>IF($B1804="","",TEXT($A1804,"yyyymmdd")&amp;"_P"&amp;$C1804&amp;"_C"&amp;$F1804&amp;"_"&amp;TRIM(RIGHT(SUBSTITUTE(TRIM(SUBSTITUTE($L1804,CHAR(160)," "))," ",REPT(" ",60)),60))&amp;IF($P1804="","","-"&amp;TRIM(RIGHT(SUBSTITUTE(TRIM(SUBSTITUTE($P1804,CHAR(160)," "))," ",REPT(" ",60)),60)))&amp;IF($T1804="","","-"&amp;TRIM(RIGHT(SUBSTITUTE(TRIM(SUBSTITUTE($T1804,CHAR(160)," "))," ",REPT(" ",60)),60)))&amp;".jpg")</f>
        <v/>
      </c>
    </row>
    <row r="1805" ht="42" customHeight="1">
      <c r="A1805" s="278" t="n">
        <v>33881</v>
      </c>
      <c r="B1805" s="274" t="inlineStr">
        <is>
          <t>Tooheys 1000 4 October, 1992</t>
        </is>
      </c>
      <c r="C1805" s="274" t="inlineStr">
        <is>
          <t>DNF</t>
        </is>
      </c>
      <c r="D1805" s="274" t="n"/>
      <c r="E1805" s="274" t="n"/>
      <c r="F1805" s="274" t="n">
        <v>73</v>
      </c>
      <c r="G1805" s="274" t="inlineStr">
        <is>
          <t>Bob Holden Motors</t>
        </is>
      </c>
      <c r="H1805" s="274" t="n"/>
      <c r="I1805" s="274" t="inlineStr">
        <is>
          <t>INJEC</t>
        </is>
      </c>
      <c r="J1805" s="274" t="inlineStr">
        <is>
          <t>Toyota Corolla</t>
        </is>
      </c>
      <c r="K1805" s="274" t="inlineStr">
        <is>
          <t>1587 L4</t>
        </is>
      </c>
      <c r="L1805" s="274" t="inlineStr">
        <is>
          <t>Bob Holden</t>
        </is>
      </c>
      <c r="M1805" s="274" t="inlineStr">
        <is>
          <t>AUS</t>
        </is>
      </c>
      <c r="N1805" s="698">
        <f>_xlfn.LET(_xlpm.d,_xlfn.XLOOKUP(L1805,'[1]Birth Dates'!$A:$A,'[1]Birth Dates'!$B:$B,"",0),IF(_xlpm.d=0,"",_xlpm.d))</f>
        <v/>
      </c>
      <c r="O1805" s="274">
        <f>IF(OR(N1805="",A1805="",NOT(ISNUMBER(N1805)),N1805&gt;A1805),"",DATEDIF(N1805,A1805,"Y")&amp;" years, "&amp;DATEDIF(N1805,A1805,"YM")&amp;" months, "&amp;DATEDIF(N1805,A1805,"MD")&amp;" days")</f>
        <v/>
      </c>
      <c r="P1805" s="274" t="inlineStr">
        <is>
          <t>Dennis Rogers</t>
        </is>
      </c>
      <c r="Q1805" s="274" t="inlineStr">
        <is>
          <t>AUS</t>
        </is>
      </c>
      <c r="R1805" s="698">
        <f>_xlfn.LET(_xlpm.d,_xlfn.XLOOKUP(P1805,'[1]Birth Dates'!$A:$A,'[1]Birth Dates'!$B:$B,"",0),IF(_xlpm.d=0,"",_xlpm.d))</f>
        <v/>
      </c>
      <c r="S1805" s="274">
        <f>IF(OR(R1805="",A1805="",NOT(ISNUMBER(R1805)),R1805&gt;A1805),"",DATEDIF(R1805,A1805,"Y")&amp;" years, "&amp;DATEDIF(R1805,A1805,"YM")&amp;" months, "&amp;DATEDIF(R1805,A1805,"MD")&amp;" days")</f>
        <v/>
      </c>
      <c r="T1805" s="274" t="inlineStr">
        <is>
          <t>Garry Jones</t>
        </is>
      </c>
      <c r="U1805" s="274" t="inlineStr">
        <is>
          <t>AUS</t>
        </is>
      </c>
      <c r="V1805" s="698">
        <f>_xlfn.LET(_xlpm.d,_xlfn.XLOOKUP(T1805,'[1]Birth Dates'!$A:$A,'[1]Birth Dates'!$B:$B,"",0),IF(_xlpm.d=0,"",_xlpm.d))</f>
        <v/>
      </c>
      <c r="W1805" s="274">
        <f>IF(OR(V1805="",A1805="",NOT(ISNUMBER(V1805)),V1805&gt;A1805),"",DATEDIF(V1805,A1805,"Y")&amp;" years, "&amp;DATEDIF(V1805,A1805,"YM")&amp;" months, "&amp;DATEDIF(V1805,A1805,"MD")&amp;" days")</f>
        <v/>
      </c>
      <c r="X1805" s="274" t="n"/>
      <c r="Y1805" s="274" t="n"/>
      <c r="Z1805" s="274" t="n"/>
      <c r="AA1805" s="274" t="n"/>
      <c r="AB1805" s="274" t="n"/>
      <c r="AC1805" s="274" t="n"/>
      <c r="AD1805" s="274" t="n"/>
      <c r="AE1805" s="583" t="inlineStr">
        <is>
          <t>2:14.5460</t>
        </is>
      </c>
      <c r="AF1805" s="418">
        <f>IF(OR(AE1805="",AE1805="",AE1805=0),"",6.213/(AE1805*24))</f>
        <v/>
      </c>
      <c r="AG1805" s="279" t="n"/>
      <c r="AH1805" s="583" t="inlineStr"/>
      <c r="AI1805" s="418">
        <f>IF(OR(AH1805="",AH1805="",AH1805=0),"",6.213/(AH1805*24))</f>
        <v/>
      </c>
      <c r="AJ1805" s="175">
        <f>IF(AND(ISNUMBER(AB1805),ISNUMBER(AG1805)),AB1805-AG1805,"")</f>
        <v/>
      </c>
      <c r="AK1805" s="274" t="inlineStr">
        <is>
          <t>DNF</t>
        </is>
      </c>
      <c r="AL1805" s="274" t="n">
        <v>68</v>
      </c>
      <c r="AM1805" s="510" t="inlineStr">
        <is>
          <t>::</t>
        </is>
      </c>
      <c r="AN1805" s="671">
        <f>IF(OR(AL1805="",AM1805="",AM1805=0),"",AL1805*6.213/(AM1805*24))</f>
        <v/>
      </c>
      <c r="AO1805" s="477">
        <f>IF(AND(AL1805=AL1804,AM1805&lt;&gt;"",AM1804&lt;&gt;""),AM1805-AM1804,"")</f>
        <v/>
      </c>
      <c r="AP1805" s="274" t="n"/>
      <c r="AQ1805" s="583" t="n"/>
      <c r="AR1805" s="439">
        <f>IF(OR(AQ1805="",AQ1805="",AQ1805=0),"",6.213/(AQ1805*24))</f>
        <v/>
      </c>
      <c r="AS1805" s="436">
        <f>IF(OR(NOT(ISNUMBER(C1805)),NOT(ISNUMBER(AB1805))),"",IF(AG1805&lt;&gt;"",AG1805,AB1805)-C1805)</f>
        <v/>
      </c>
      <c r="AT1805" s="280" t="n"/>
      <c r="AU1805" s="281">
        <f>IF($B1805="","",TEXT($A1805,"yyyymmdd")&amp;"_P"&amp;$C1805&amp;"_C"&amp;$F1805&amp;"_"&amp;TRIM(RIGHT(SUBSTITUTE(TRIM(SUBSTITUTE($L1805,CHAR(160)," "))," ",REPT(" ",60)),60))&amp;IF($P1805="","","-"&amp;TRIM(RIGHT(SUBSTITUTE(TRIM(SUBSTITUTE($P1805,CHAR(160)," "))," ",REPT(" ",60)),60)))&amp;IF($T1805="","","-"&amp;TRIM(RIGHT(SUBSTITUTE(TRIM(SUBSTITUTE($T1805,CHAR(160)," "))," ",REPT(" ",60)),60)))&amp;".jpg")</f>
        <v/>
      </c>
    </row>
    <row r="1806" ht="42" customHeight="1">
      <c r="A1806" s="278" t="n">
        <v>33881</v>
      </c>
      <c r="B1806" s="274" t="inlineStr">
        <is>
          <t>Tooheys 1000 4 October, 1992</t>
        </is>
      </c>
      <c r="C1806" s="274" t="inlineStr">
        <is>
          <t>DNF</t>
        </is>
      </c>
      <c r="D1806" s="274" t="inlineStr">
        <is>
          <t>A</t>
        </is>
      </c>
      <c r="E1806" s="274" t="n"/>
      <c r="F1806" s="274" t="n">
        <v>3</v>
      </c>
      <c r="G1806" s="274" t="inlineStr">
        <is>
          <t>Lansvale Smash Repairs</t>
        </is>
      </c>
      <c r="H1806" s="274" t="n"/>
      <c r="I1806" s="274" t="inlineStr">
        <is>
          <t>Dulux ICI Autocolor</t>
        </is>
      </c>
      <c r="J1806" s="274" t="inlineStr">
        <is>
          <t>Holden Commodore VN</t>
        </is>
      </c>
      <c r="K1806" s="274" t="inlineStr">
        <is>
          <t>4980 V8</t>
        </is>
      </c>
      <c r="L1806" s="274" t="inlineStr">
        <is>
          <t>Steve Reed</t>
        </is>
      </c>
      <c r="M1806" s="274" t="inlineStr">
        <is>
          <t>AUS</t>
        </is>
      </c>
      <c r="N1806" s="698">
        <f>_xlfn.LET(_xlpm.d,_xlfn.XLOOKUP(L1806,'[1]Birth Dates'!$A:$A,'[1]Birth Dates'!$B:$B,"",0),IF(_xlpm.d=0,"",_xlpm.d))</f>
        <v/>
      </c>
      <c r="O1806" s="274">
        <f>IF(OR(N1806="",A1806="",NOT(ISNUMBER(N1806)),N1806&gt;A1806),"",DATEDIF(N1806,A1806,"Y")&amp;" years, "&amp;DATEDIF(N1806,A1806,"YM")&amp;" months, "&amp;DATEDIF(N1806,A1806,"MD")&amp;" days")</f>
        <v/>
      </c>
      <c r="P1806" s="274" t="inlineStr">
        <is>
          <t>Trevor Ashby</t>
        </is>
      </c>
      <c r="Q1806" s="274" t="inlineStr">
        <is>
          <t>AUS</t>
        </is>
      </c>
      <c r="R1806" s="698">
        <f>_xlfn.LET(_xlpm.d,_xlfn.XLOOKUP(P1806,'[1]Birth Dates'!$A:$A,'[1]Birth Dates'!$B:$B,"",0),IF(_xlpm.d=0,"",_xlpm.d))</f>
        <v/>
      </c>
      <c r="S1806" s="274">
        <f>IF(OR(R1806="",A1806="",NOT(ISNUMBER(R1806)),R1806&gt;A1806),"",DATEDIF(R1806,A1806,"Y")&amp;" years, "&amp;DATEDIF(R1806,A1806,"YM")&amp;" months, "&amp;DATEDIF(R1806,A1806,"MD")&amp;" days")</f>
        <v/>
      </c>
      <c r="T1806" s="274" t="n"/>
      <c r="U1806" s="274" t="n"/>
      <c r="V1806" s="698">
        <f>_xlfn.LET(_xlpm.d,_xlfn.XLOOKUP(T1806,'[1]Birth Dates'!$A:$A,'[1]Birth Dates'!$B:$B,"",0),IF(_xlpm.d=0,"",_xlpm.d))</f>
        <v/>
      </c>
      <c r="W1806" s="274">
        <f>IF(OR(V1806="",A1806="",NOT(ISNUMBER(V1806)),V1806&gt;A1806),"",DATEDIF(V1806,A1806,"Y")&amp;" years, "&amp;DATEDIF(V1806,A1806,"YM")&amp;" months, "&amp;DATEDIF(V1806,A1806,"MD")&amp;" days")</f>
        <v/>
      </c>
      <c r="X1806" s="274" t="n"/>
      <c r="Y1806" s="274" t="n"/>
      <c r="Z1806" s="274" t="n"/>
      <c r="AA1806" s="274" t="n"/>
      <c r="AB1806" s="274" t="n"/>
      <c r="AC1806" s="274" t="n"/>
      <c r="AD1806" s="274" t="n"/>
      <c r="AE1806" s="583" t="inlineStr">
        <is>
          <t>2:14.5460</t>
        </is>
      </c>
      <c r="AF1806" s="418">
        <f>IF(OR(AE1806="",AE1806="",AE1806=0),"",6.213/(AE1806*24))</f>
        <v/>
      </c>
      <c r="AG1806" s="279" t="n"/>
      <c r="AH1806" s="583" t="inlineStr"/>
      <c r="AI1806" s="418">
        <f>IF(OR(AH1806="",AH1806="",AH1806=0),"",6.213/(AH1806*24))</f>
        <v/>
      </c>
      <c r="AJ1806" s="175">
        <f>IF(AND(ISNUMBER(AB1806),ISNUMBER(AG1806)),AB1806-AG1806,"")</f>
        <v/>
      </c>
      <c r="AK1806" s="274" t="inlineStr">
        <is>
          <t>DNF</t>
        </is>
      </c>
      <c r="AL1806" s="274" t="n">
        <v>65</v>
      </c>
      <c r="AM1806" s="510" t="inlineStr">
        <is>
          <t>::</t>
        </is>
      </c>
      <c r="AN1806" s="671">
        <f>IF(OR(AL1806="",AM1806="",AM1806=0),"",AL1806*6.213/(AM1806*24))</f>
        <v/>
      </c>
      <c r="AO1806" s="477">
        <f>IF(AND(AL1806=AL1805,AM1806&lt;&gt;"",AM1805&lt;&gt;""),AM1806-AM1805,"")</f>
        <v/>
      </c>
      <c r="AP1806" s="274" t="n"/>
      <c r="AQ1806" s="583" t="n"/>
      <c r="AR1806" s="439">
        <f>IF(OR(AQ1806="",AQ1806="",AQ1806=0),"",6.213/(AQ1806*24))</f>
        <v/>
      </c>
      <c r="AS1806" s="436">
        <f>IF(OR(NOT(ISNUMBER(C1806)),NOT(ISNUMBER(AB1806))),"",IF(AG1806&lt;&gt;"",AG1806,AB1806)-C1806)</f>
        <v/>
      </c>
      <c r="AT1806" s="280" t="n"/>
      <c r="AU1806" s="281">
        <f>IF($B1806="","",TEXT($A1806,"yyyymmdd")&amp;"_P"&amp;$C1806&amp;"_C"&amp;$F1806&amp;"_"&amp;TRIM(RIGHT(SUBSTITUTE(TRIM(SUBSTITUTE($L1806,CHAR(160)," "))," ",REPT(" ",60)),60))&amp;IF($P1806="","","-"&amp;TRIM(RIGHT(SUBSTITUTE(TRIM(SUBSTITUTE($P1806,CHAR(160)," "))," ",REPT(" ",60)),60)))&amp;IF($T1806="","","-"&amp;TRIM(RIGHT(SUBSTITUTE(TRIM(SUBSTITUTE($T1806,CHAR(160)," "))," ",REPT(" ",60)),60)))&amp;".jpg")</f>
        <v/>
      </c>
    </row>
    <row r="1807" ht="42" customHeight="1">
      <c r="A1807" s="278" t="n">
        <v>33881</v>
      </c>
      <c r="B1807" s="274" t="inlineStr">
        <is>
          <t>Tooheys 1000 4 October, 1992</t>
        </is>
      </c>
      <c r="C1807" s="274" t="inlineStr">
        <is>
          <t>DNF</t>
        </is>
      </c>
      <c r="D1807" s="274" t="inlineStr">
        <is>
          <t>A</t>
        </is>
      </c>
      <c r="E1807" s="274" t="n"/>
      <c r="F1807" s="274" t="n">
        <v>7</v>
      </c>
      <c r="G1807" s="274" t="inlineStr">
        <is>
          <t>Colin Bond Racing</t>
        </is>
      </c>
      <c r="H1807" s="274" t="n"/>
      <c r="I1807" s="274" t="inlineStr">
        <is>
          <t>Caltex CXT</t>
        </is>
      </c>
      <c r="J1807" s="274" t="inlineStr">
        <is>
          <t>Ford Sierra RS500</t>
        </is>
      </c>
      <c r="K1807" s="274" t="inlineStr">
        <is>
          <t>1993 tc L4</t>
        </is>
      </c>
      <c r="L1807" s="274" t="inlineStr">
        <is>
          <t>Peter Hopwood</t>
        </is>
      </c>
      <c r="M1807" s="274" t="inlineStr">
        <is>
          <t>AUS</t>
        </is>
      </c>
      <c r="N1807" s="698">
        <f>_xlfn.LET(_xlpm.d,_xlfn.XLOOKUP(L1807,'[1]Birth Dates'!$A:$A,'[1]Birth Dates'!$B:$B,"",0),IF(_xlpm.d=0,"",_xlpm.d))</f>
        <v/>
      </c>
      <c r="O1807" s="274">
        <f>IF(OR(N1807="",A1807="",NOT(ISNUMBER(N1807)),N1807&gt;A1807),"",DATEDIF(N1807,A1807,"Y")&amp;" years, "&amp;DATEDIF(N1807,A1807,"YM")&amp;" months, "&amp;DATEDIF(N1807,A1807,"MD")&amp;" days")</f>
        <v/>
      </c>
      <c r="P1807" s="274" t="inlineStr">
        <is>
          <t>Terry Bosnjak</t>
        </is>
      </c>
      <c r="Q1807" s="274" t="inlineStr">
        <is>
          <t>AUS</t>
        </is>
      </c>
      <c r="R1807" s="698">
        <f>_xlfn.LET(_xlpm.d,_xlfn.XLOOKUP(P1807,'[1]Birth Dates'!$A:$A,'[1]Birth Dates'!$B:$B,"",0),IF(_xlpm.d=0,"",_xlpm.d))</f>
        <v/>
      </c>
      <c r="S1807" s="274">
        <f>IF(OR(R1807="",A1807="",NOT(ISNUMBER(R1807)),R1807&gt;A1807),"",DATEDIF(R1807,A1807,"Y")&amp;" years, "&amp;DATEDIF(R1807,A1807,"YM")&amp;" months, "&amp;DATEDIF(R1807,A1807,"MD")&amp;" days")</f>
        <v/>
      </c>
      <c r="T1807" s="274" t="n"/>
      <c r="U1807" s="274" t="n"/>
      <c r="V1807" s="698">
        <f>_xlfn.LET(_xlpm.d,_xlfn.XLOOKUP(T1807,'[1]Birth Dates'!$A:$A,'[1]Birth Dates'!$B:$B,"",0),IF(_xlpm.d=0,"",_xlpm.d))</f>
        <v/>
      </c>
      <c r="W1807" s="274">
        <f>IF(OR(V1807="",A1807="",NOT(ISNUMBER(V1807)),V1807&gt;A1807),"",DATEDIF(V1807,A1807,"Y")&amp;" years, "&amp;DATEDIF(V1807,A1807,"YM")&amp;" months, "&amp;DATEDIF(V1807,A1807,"MD")&amp;" days")</f>
        <v/>
      </c>
      <c r="X1807" s="274" t="n"/>
      <c r="Y1807" s="274" t="n"/>
      <c r="Z1807" s="274" t="n"/>
      <c r="AA1807" s="274" t="n"/>
      <c r="AB1807" s="274" t="n"/>
      <c r="AC1807" s="274" t="n"/>
      <c r="AD1807" s="274" t="n"/>
      <c r="AE1807" s="583" t="inlineStr">
        <is>
          <t>2:14.5460</t>
        </is>
      </c>
      <c r="AF1807" s="418">
        <f>IF(OR(AE1807="",AE1807="",AE1807=0),"",6.213/(AE1807*24))</f>
        <v/>
      </c>
      <c r="AG1807" s="279" t="n"/>
      <c r="AH1807" s="583" t="inlineStr"/>
      <c r="AI1807" s="418">
        <f>IF(OR(AH1807="",AH1807="",AH1807=0),"",6.213/(AH1807*24))</f>
        <v/>
      </c>
      <c r="AJ1807" s="175">
        <f>IF(AND(ISNUMBER(AB1807),ISNUMBER(AG1807)),AB1807-AG1807,"")</f>
        <v/>
      </c>
      <c r="AK1807" s="274" t="inlineStr">
        <is>
          <t>DNF</t>
        </is>
      </c>
      <c r="AL1807" s="274" t="n">
        <v>54</v>
      </c>
      <c r="AM1807" s="510" t="inlineStr">
        <is>
          <t>::</t>
        </is>
      </c>
      <c r="AN1807" s="671">
        <f>IF(OR(AL1807="",AM1807="",AM1807=0),"",AL1807*6.213/(AM1807*24))</f>
        <v/>
      </c>
      <c r="AO1807" s="477">
        <f>IF(AND(AL1807=AL1806,AM1807&lt;&gt;"",AM1806&lt;&gt;""),AM1807-AM1806,"")</f>
        <v/>
      </c>
      <c r="AP1807" s="274" t="n"/>
      <c r="AQ1807" s="583" t="n"/>
      <c r="AR1807" s="439">
        <f>IF(OR(AQ1807="",AQ1807="",AQ1807=0),"",6.213/(AQ1807*24))</f>
        <v/>
      </c>
      <c r="AS1807" s="436">
        <f>IF(OR(NOT(ISNUMBER(C1807)),NOT(ISNUMBER(AB1807))),"",IF(AG1807&lt;&gt;"",AG1807,AB1807)-C1807)</f>
        <v/>
      </c>
      <c r="AT1807" s="280" t="n"/>
      <c r="AU1807" s="281">
        <f>IF($B1807="","",TEXT($A1807,"yyyymmdd")&amp;"_P"&amp;$C1807&amp;"_C"&amp;$F1807&amp;"_"&amp;TRIM(RIGHT(SUBSTITUTE(TRIM(SUBSTITUTE($L1807,CHAR(160)," "))," ",REPT(" ",60)),60))&amp;IF($P1807="","","-"&amp;TRIM(RIGHT(SUBSTITUTE(TRIM(SUBSTITUTE($P1807,CHAR(160)," "))," ",REPT(" ",60)),60)))&amp;IF($T1807="","","-"&amp;TRIM(RIGHT(SUBSTITUTE(TRIM(SUBSTITUTE($T1807,CHAR(160)," "))," ",REPT(" ",60)),60)))&amp;".jpg")</f>
        <v/>
      </c>
    </row>
    <row r="1808" ht="56" customHeight="1">
      <c r="A1808" s="278" t="n">
        <v>33881</v>
      </c>
      <c r="B1808" s="274" t="inlineStr">
        <is>
          <t>Tooheys 1000 4 October, 1992</t>
        </is>
      </c>
      <c r="C1808" s="274" t="inlineStr">
        <is>
          <t>DNF</t>
        </is>
      </c>
      <c r="D1808" s="274" t="n"/>
      <c r="E1808" s="274" t="n"/>
      <c r="F1808" s="274" t="n">
        <v>29</v>
      </c>
      <c r="G1808" s="274" t="inlineStr">
        <is>
          <t>Wayne Douglass Racing</t>
        </is>
      </c>
      <c r="H1808" s="274" t="n"/>
      <c r="I1808" s="274" t="inlineStr">
        <is>
          <t>Marathon Food, Dru-Truss</t>
        </is>
      </c>
      <c r="J1808" s="274" t="inlineStr">
        <is>
          <t>Holden Commodore VL SS Group A SV</t>
        </is>
      </c>
      <c r="K1808" s="274" t="inlineStr">
        <is>
          <t>4980 V8</t>
        </is>
      </c>
      <c r="L1808" s="274" t="inlineStr">
        <is>
          <t>John English</t>
        </is>
      </c>
      <c r="M1808" s="274" t="inlineStr">
        <is>
          <t>AUS</t>
        </is>
      </c>
      <c r="N1808" s="698">
        <f>_xlfn.LET(_xlpm.d,_xlfn.XLOOKUP(L1808,'[1]Birth Dates'!$A:$A,'[1]Birth Dates'!$B:$B,"",0),IF(_xlpm.d=0,"",_xlpm.d))</f>
        <v/>
      </c>
      <c r="O1808" s="274">
        <f>IF(OR(N1808="",A1808="",NOT(ISNUMBER(N1808)),N1808&gt;A1808),"",DATEDIF(N1808,A1808,"Y")&amp;" years, "&amp;DATEDIF(N1808,A1808,"YM")&amp;" months, "&amp;DATEDIF(N1808,A1808,"MD")&amp;" days")</f>
        <v/>
      </c>
      <c r="P1808" s="274" t="inlineStr">
        <is>
          <t>Ed Lamont</t>
        </is>
      </c>
      <c r="Q1808" s="274" t="inlineStr">
        <is>
          <t>AUS</t>
        </is>
      </c>
      <c r="R1808" s="698">
        <f>_xlfn.LET(_xlpm.d,_xlfn.XLOOKUP(P1808,'[1]Birth Dates'!$A:$A,'[1]Birth Dates'!$B:$B,"",0),IF(_xlpm.d=0,"",_xlpm.d))</f>
        <v/>
      </c>
      <c r="S1808" s="274">
        <f>IF(OR(R1808="",A1808="",NOT(ISNUMBER(R1808)),R1808&gt;A1808),"",DATEDIF(R1808,A1808,"Y")&amp;" years, "&amp;DATEDIF(R1808,A1808,"YM")&amp;" months, "&amp;DATEDIF(R1808,A1808,"MD")&amp;" days")</f>
        <v/>
      </c>
      <c r="T1808" s="274" t="n"/>
      <c r="U1808" s="274" t="n"/>
      <c r="V1808" s="698">
        <f>_xlfn.LET(_xlpm.d,_xlfn.XLOOKUP(T1808,'[1]Birth Dates'!$A:$A,'[1]Birth Dates'!$B:$B,"",0),IF(_xlpm.d=0,"",_xlpm.d))</f>
        <v/>
      </c>
      <c r="W1808" s="274">
        <f>IF(OR(V1808="",A1808="",NOT(ISNUMBER(V1808)),V1808&gt;A1808),"",DATEDIF(V1808,A1808,"Y")&amp;" years, "&amp;DATEDIF(V1808,A1808,"YM")&amp;" months, "&amp;DATEDIF(V1808,A1808,"MD")&amp;" days")</f>
        <v/>
      </c>
      <c r="X1808" s="274" t="n"/>
      <c r="Y1808" s="274" t="n"/>
      <c r="Z1808" s="274" t="n"/>
      <c r="AA1808" s="274" t="n"/>
      <c r="AB1808" s="274" t="n"/>
      <c r="AC1808" s="274" t="n"/>
      <c r="AD1808" s="274" t="n"/>
      <c r="AE1808" s="583" t="inlineStr">
        <is>
          <t>2:14.5460</t>
        </is>
      </c>
      <c r="AF1808" s="418">
        <f>IF(OR(AE1808="",AE1808="",AE1808=0),"",6.213/(AE1808*24))</f>
        <v/>
      </c>
      <c r="AG1808" s="279" t="n"/>
      <c r="AH1808" s="583" t="inlineStr"/>
      <c r="AI1808" s="418">
        <f>IF(OR(AH1808="",AH1808="",AH1808=0),"",6.213/(AH1808*24))</f>
        <v/>
      </c>
      <c r="AJ1808" s="175">
        <f>IF(AND(ISNUMBER(AB1808),ISNUMBER(AG1808)),AB1808-AG1808,"")</f>
        <v/>
      </c>
      <c r="AK1808" s="274" t="inlineStr">
        <is>
          <t>DNF</t>
        </is>
      </c>
      <c r="AL1808" s="274" t="n">
        <v>49</v>
      </c>
      <c r="AM1808" s="510" t="inlineStr">
        <is>
          <t>::</t>
        </is>
      </c>
      <c r="AN1808" s="671">
        <f>IF(OR(AL1808="",AM1808="",AM1808=0),"",AL1808*6.213/(AM1808*24))</f>
        <v/>
      </c>
      <c r="AO1808" s="477">
        <f>IF(AND(AL1808=AL1807,AM1808&lt;&gt;"",AM1807&lt;&gt;""),AM1808-AM1807,"")</f>
        <v/>
      </c>
      <c r="AP1808" s="274" t="n"/>
      <c r="AQ1808" s="583" t="n"/>
      <c r="AR1808" s="439">
        <f>IF(OR(AQ1808="",AQ1808="",AQ1808=0),"",6.213/(AQ1808*24))</f>
        <v/>
      </c>
      <c r="AS1808" s="436">
        <f>IF(OR(NOT(ISNUMBER(C1808)),NOT(ISNUMBER(AB1808))),"",IF(AG1808&lt;&gt;"",AG1808,AB1808)-C1808)</f>
        <v/>
      </c>
      <c r="AT1808" s="280" t="n"/>
      <c r="AU1808" s="281">
        <f>IF($B1808="","",TEXT($A1808,"yyyymmdd")&amp;"_P"&amp;$C1808&amp;"_C"&amp;$F1808&amp;"_"&amp;TRIM(RIGHT(SUBSTITUTE(TRIM(SUBSTITUTE($L1808,CHAR(160)," "))," ",REPT(" ",60)),60))&amp;IF($P1808="","","-"&amp;TRIM(RIGHT(SUBSTITUTE(TRIM(SUBSTITUTE($P1808,CHAR(160)," "))," ",REPT(" ",60)),60)))&amp;IF($T1808="","","-"&amp;TRIM(RIGHT(SUBSTITUTE(TRIM(SUBSTITUTE($T1808,CHAR(160)," "))," ",REPT(" ",60)),60)))&amp;".jpg")</f>
        <v/>
      </c>
    </row>
    <row r="1809" ht="42" customHeight="1">
      <c r="A1809" s="278" t="n">
        <v>33881</v>
      </c>
      <c r="B1809" s="274" t="inlineStr">
        <is>
          <t>Tooheys 1000 4 October, 1992</t>
        </is>
      </c>
      <c r="C1809" s="274" t="inlineStr">
        <is>
          <t>DNF</t>
        </is>
      </c>
      <c r="D1809" s="274" t="n"/>
      <c r="E1809" s="274" t="n"/>
      <c r="F1809" s="274" t="n">
        <v>20</v>
      </c>
      <c r="G1809" s="274" t="inlineStr">
        <is>
          <t>LoGaMo Racing</t>
        </is>
      </c>
      <c r="H1809" s="274" t="n"/>
      <c r="I1809" s="274" t="inlineStr">
        <is>
          <t>Benson &amp; Hedges</t>
        </is>
      </c>
      <c r="J1809" s="274" t="inlineStr">
        <is>
          <t>BMW M3</t>
        </is>
      </c>
      <c r="K1809" s="274" t="inlineStr">
        <is>
          <t>2492 L4</t>
        </is>
      </c>
      <c r="L1809" s="274" t="inlineStr">
        <is>
          <t>Paul Morris</t>
        </is>
      </c>
      <c r="M1809" s="274" t="inlineStr">
        <is>
          <t>AUS</t>
        </is>
      </c>
      <c r="N1809" s="698">
        <f>_xlfn.LET(_xlpm.d,_xlfn.XLOOKUP(L1809,'[1]Birth Dates'!$A:$A,'[1]Birth Dates'!$B:$B,"",0),IF(_xlpm.d=0,"",_xlpm.d))</f>
        <v/>
      </c>
      <c r="O1809" s="274">
        <f>IF(OR(N1809="",A1809="",NOT(ISNUMBER(N1809)),N1809&gt;A1809),"",DATEDIF(N1809,A1809,"Y")&amp;" years, "&amp;DATEDIF(N1809,A1809,"YM")&amp;" months, "&amp;DATEDIF(N1809,A1809,"MD")&amp;" days")</f>
        <v/>
      </c>
      <c r="P1809" s="274" t="inlineStr">
        <is>
          <t>Denny Hulme</t>
        </is>
      </c>
      <c r="Q1809" s="274" t="inlineStr">
        <is>
          <t>NZL</t>
        </is>
      </c>
      <c r="R1809" s="698">
        <f>_xlfn.LET(_xlpm.d,_xlfn.XLOOKUP(P1809,'[1]Birth Dates'!$A:$A,'[1]Birth Dates'!$B:$B,"",0),IF(_xlpm.d=0,"",_xlpm.d))</f>
        <v/>
      </c>
      <c r="S1809" s="274">
        <f>IF(OR(R1809="",A1809="",NOT(ISNUMBER(R1809)),R1809&gt;A1809),"",DATEDIF(R1809,A1809,"Y")&amp;" years, "&amp;DATEDIF(R1809,A1809,"YM")&amp;" months, "&amp;DATEDIF(R1809,A1809,"MD")&amp;" days")</f>
        <v/>
      </c>
      <c r="T1809" s="274" t="n"/>
      <c r="U1809" s="274" t="n"/>
      <c r="V1809" s="698">
        <f>_xlfn.LET(_xlpm.d,_xlfn.XLOOKUP(T1809,'[1]Birth Dates'!$A:$A,'[1]Birth Dates'!$B:$B,"",0),IF(_xlpm.d=0,"",_xlpm.d))</f>
        <v/>
      </c>
      <c r="W1809" s="274">
        <f>IF(OR(V1809="",A1809="",NOT(ISNUMBER(V1809)),V1809&gt;A1809),"",DATEDIF(V1809,A1809,"Y")&amp;" years, "&amp;DATEDIF(V1809,A1809,"YM")&amp;" months, "&amp;DATEDIF(V1809,A1809,"MD")&amp;" days")</f>
        <v/>
      </c>
      <c r="X1809" s="274" t="n"/>
      <c r="Y1809" s="274" t="n"/>
      <c r="Z1809" s="274" t="n"/>
      <c r="AA1809" s="274" t="n"/>
      <c r="AB1809" s="274" t="n"/>
      <c r="AC1809" s="274" t="n"/>
      <c r="AD1809" s="274" t="n"/>
      <c r="AE1809" s="583" t="inlineStr">
        <is>
          <t>2:14.5460</t>
        </is>
      </c>
      <c r="AF1809" s="418">
        <f>IF(OR(AE1809="",AE1809="",AE1809=0),"",6.213/(AE1809*24))</f>
        <v/>
      </c>
      <c r="AG1809" s="279" t="n"/>
      <c r="AH1809" s="583" t="inlineStr"/>
      <c r="AI1809" s="418">
        <f>IF(OR(AH1809="",AH1809="",AH1809=0),"",6.213/(AH1809*24))</f>
        <v/>
      </c>
      <c r="AJ1809" s="175">
        <f>IF(AND(ISNUMBER(AB1809),ISNUMBER(AG1809)),AB1809-AG1809,"")</f>
        <v/>
      </c>
      <c r="AK1809" s="274" t="inlineStr">
        <is>
          <t>DNF</t>
        </is>
      </c>
      <c r="AL1809" s="274" t="n">
        <v>32</v>
      </c>
      <c r="AM1809" s="510" t="inlineStr">
        <is>
          <t>::</t>
        </is>
      </c>
      <c r="AN1809" s="671">
        <f>IF(OR(AL1809="",AM1809="",AM1809=0),"",AL1809*6.213/(AM1809*24))</f>
        <v/>
      </c>
      <c r="AO1809" s="477">
        <f>IF(AND(AL1809=AL1808,AM1809&lt;&gt;"",AM1808&lt;&gt;""),AM1809-AM1808,"")</f>
        <v/>
      </c>
      <c r="AP1809" s="274" t="n"/>
      <c r="AQ1809" s="583" t="n"/>
      <c r="AR1809" s="439">
        <f>IF(OR(AQ1809="",AQ1809="",AQ1809=0),"",6.213/(AQ1809*24))</f>
        <v/>
      </c>
      <c r="AS1809" s="436">
        <f>IF(OR(NOT(ISNUMBER(C1809)),NOT(ISNUMBER(AB1809))),"",IF(AG1809&lt;&gt;"",AG1809,AB1809)-C1809)</f>
        <v/>
      </c>
      <c r="AT1809" s="280" t="n"/>
      <c r="AU1809" s="281">
        <f>IF($B1809="","",TEXT($A1809,"yyyymmdd")&amp;"_P"&amp;$C1809&amp;"_C"&amp;$F1809&amp;"_"&amp;TRIM(RIGHT(SUBSTITUTE(TRIM(SUBSTITUTE($L1809,CHAR(160)," "))," ",REPT(" ",60)),60))&amp;IF($P1809="","","-"&amp;TRIM(RIGHT(SUBSTITUTE(TRIM(SUBSTITUTE($P1809,CHAR(160)," "))," ",REPT(" ",60)),60)))&amp;IF($T1809="","","-"&amp;TRIM(RIGHT(SUBSTITUTE(TRIM(SUBSTITUTE($T1809,CHAR(160)," "))," ",REPT(" ",60)),60)))&amp;".jpg")</f>
        <v/>
      </c>
    </row>
    <row r="1810" ht="42" customHeight="1">
      <c r="A1810" s="278" t="n">
        <v>33881</v>
      </c>
      <c r="B1810" s="274" t="inlineStr">
        <is>
          <t>Tooheys 1000 4 October, 1992</t>
        </is>
      </c>
      <c r="C1810" s="274" t="inlineStr">
        <is>
          <t>DNF</t>
        </is>
      </c>
      <c r="D1810" s="274" t="n"/>
      <c r="E1810" s="274" t="n"/>
      <c r="F1810" s="274" t="n">
        <v>40</v>
      </c>
      <c r="G1810" s="274" t="inlineStr">
        <is>
          <t>Leeson Racing</t>
        </is>
      </c>
      <c r="H1810" s="274" t="n"/>
      <c r="I1810" s="274" t="inlineStr">
        <is>
          <t>Hugo Boss, Willmington Performance</t>
        </is>
      </c>
      <c r="J1810" s="274" t="inlineStr">
        <is>
          <t>Holden Commodore VL</t>
        </is>
      </c>
      <c r="K1810" s="274" t="inlineStr">
        <is>
          <t>4980 V8</t>
        </is>
      </c>
      <c r="L1810" s="274" t="inlineStr">
        <is>
          <t>Garry Willmington</t>
        </is>
      </c>
      <c r="M1810" s="274" t="inlineStr">
        <is>
          <t>AUS</t>
        </is>
      </c>
      <c r="N1810" s="698">
        <f>_xlfn.LET(_xlpm.d,_xlfn.XLOOKUP(L1810,'[1]Birth Dates'!$A:$A,'[1]Birth Dates'!$B:$B,"",0),IF(_xlpm.d=0,"",_xlpm.d))</f>
        <v/>
      </c>
      <c r="O1810" s="274">
        <f>IF(OR(N1810="",A1810="",NOT(ISNUMBER(N1810)),N1810&gt;A1810),"",DATEDIF(N1810,A1810,"Y")&amp;" years, "&amp;DATEDIF(N1810,A1810,"YM")&amp;" months, "&amp;DATEDIF(N1810,A1810,"MD")&amp;" days")</f>
        <v/>
      </c>
      <c r="P1810" s="274" t="inlineStr">
        <is>
          <t>Tom Watkinson</t>
        </is>
      </c>
      <c r="Q1810" s="274" t="inlineStr">
        <is>
          <t>AUS</t>
        </is>
      </c>
      <c r="R1810" s="698">
        <f>_xlfn.LET(_xlpm.d,_xlfn.XLOOKUP(P1810,'[1]Birth Dates'!$A:$A,'[1]Birth Dates'!$B:$B,"",0),IF(_xlpm.d=0,"",_xlpm.d))</f>
        <v/>
      </c>
      <c r="S1810" s="274">
        <f>IF(OR(R1810="",A1810="",NOT(ISNUMBER(R1810)),R1810&gt;A1810),"",DATEDIF(R1810,A1810,"Y")&amp;" years, "&amp;DATEDIF(R1810,A1810,"YM")&amp;" months, "&amp;DATEDIF(R1810,A1810,"MD")&amp;" days")</f>
        <v/>
      </c>
      <c r="T1810" s="274" t="n"/>
      <c r="U1810" s="274" t="n"/>
      <c r="V1810" s="698">
        <f>_xlfn.LET(_xlpm.d,_xlfn.XLOOKUP(T1810,'[1]Birth Dates'!$A:$A,'[1]Birth Dates'!$B:$B,"",0),IF(_xlpm.d=0,"",_xlpm.d))</f>
        <v/>
      </c>
      <c r="W1810" s="274">
        <f>IF(OR(V1810="",A1810="",NOT(ISNUMBER(V1810)),V1810&gt;A1810),"",DATEDIF(V1810,A1810,"Y")&amp;" years, "&amp;DATEDIF(V1810,A1810,"YM")&amp;" months, "&amp;DATEDIF(V1810,A1810,"MD")&amp;" days")</f>
        <v/>
      </c>
      <c r="X1810" s="274" t="n"/>
      <c r="Y1810" s="274" t="n"/>
      <c r="Z1810" s="274" t="n"/>
      <c r="AA1810" s="274" t="n"/>
      <c r="AB1810" s="274" t="n"/>
      <c r="AC1810" s="274" t="n"/>
      <c r="AD1810" s="274" t="n"/>
      <c r="AE1810" s="583" t="inlineStr">
        <is>
          <t>2:14.5460</t>
        </is>
      </c>
      <c r="AF1810" s="418">
        <f>IF(OR(AE1810="",AE1810="",AE1810=0),"",6.213/(AE1810*24))</f>
        <v/>
      </c>
      <c r="AG1810" s="279" t="n"/>
      <c r="AH1810" s="583" t="inlineStr"/>
      <c r="AI1810" s="418">
        <f>IF(OR(AH1810="",AH1810="",AH1810=0),"",6.213/(AH1810*24))</f>
        <v/>
      </c>
      <c r="AJ1810" s="175">
        <f>IF(AND(ISNUMBER(AB1810),ISNUMBER(AG1810)),AB1810-AG1810,"")</f>
        <v/>
      </c>
      <c r="AK1810" s="274" t="inlineStr">
        <is>
          <t>DNF</t>
        </is>
      </c>
      <c r="AL1810" s="274" t="n">
        <v>29</v>
      </c>
      <c r="AM1810" s="510" t="inlineStr">
        <is>
          <t>::</t>
        </is>
      </c>
      <c r="AN1810" s="671">
        <f>IF(OR(AL1810="",AM1810="",AM1810=0),"",AL1810*6.213/(AM1810*24))</f>
        <v/>
      </c>
      <c r="AO1810" s="477">
        <f>IF(AND(AL1810=AL1809,AM1810&lt;&gt;"",AM1809&lt;&gt;""),AM1810-AM1809,"")</f>
        <v/>
      </c>
      <c r="AP1810" s="274" t="n"/>
      <c r="AQ1810" s="583" t="n"/>
      <c r="AR1810" s="439">
        <f>IF(OR(AQ1810="",AQ1810="",AQ1810=0),"",6.213/(AQ1810*24))</f>
        <v/>
      </c>
      <c r="AS1810" s="436">
        <f>IF(OR(NOT(ISNUMBER(C1810)),NOT(ISNUMBER(AB1810))),"",IF(AG1810&lt;&gt;"",AG1810,AB1810)-C1810)</f>
        <v/>
      </c>
      <c r="AT1810" s="280" t="n"/>
      <c r="AU1810" s="281">
        <f>IF($B1810="","",TEXT($A1810,"yyyymmdd")&amp;"_P"&amp;$C1810&amp;"_C"&amp;$F1810&amp;"_"&amp;TRIM(RIGHT(SUBSTITUTE(TRIM(SUBSTITUTE($L1810,CHAR(160)," "))," ",REPT(" ",60)),60))&amp;IF($P1810="","","-"&amp;TRIM(RIGHT(SUBSTITUTE(TRIM(SUBSTITUTE($P1810,CHAR(160)," "))," ",REPT(" ",60)),60)))&amp;IF($T1810="","","-"&amp;TRIM(RIGHT(SUBSTITUTE(TRIM(SUBSTITUTE($T1810,CHAR(160)," "))," ",REPT(" ",60)),60)))&amp;".jpg")</f>
        <v/>
      </c>
    </row>
    <row r="1811" ht="42" customHeight="1">
      <c r="A1811" s="278" t="n">
        <v>33881</v>
      </c>
      <c r="B1811" s="274" t="inlineStr">
        <is>
          <t>Tooheys 1000 4 October, 1992</t>
        </is>
      </c>
      <c r="C1811" s="274" t="inlineStr">
        <is>
          <t>DNF</t>
        </is>
      </c>
      <c r="D1811" s="274" t="n"/>
      <c r="E1811" s="274" t="n"/>
      <c r="F1811" s="274" t="n">
        <v>50</v>
      </c>
      <c r="G1811" s="274" t="inlineStr">
        <is>
          <t>Sala Racing</t>
        </is>
      </c>
      <c r="H1811" s="274" t="n"/>
      <c r="I1811" s="274" t="inlineStr">
        <is>
          <t>Queensland Plastics</t>
        </is>
      </c>
      <c r="J1811" s="274" t="inlineStr">
        <is>
          <t>Ford Sierra RS500</t>
        </is>
      </c>
      <c r="K1811" s="274" t="inlineStr">
        <is>
          <t>1993 tc L4</t>
        </is>
      </c>
      <c r="L1811" s="274" t="inlineStr">
        <is>
          <t>Bryan Sala</t>
        </is>
      </c>
      <c r="M1811" s="274" t="inlineStr">
        <is>
          <t>AUS</t>
        </is>
      </c>
      <c r="N1811" s="698">
        <f>_xlfn.LET(_xlpm.d,_xlfn.XLOOKUP(L1811,'[1]Birth Dates'!$A:$A,'[1]Birth Dates'!$B:$B,"",0),IF(_xlpm.d=0,"",_xlpm.d))</f>
        <v/>
      </c>
      <c r="O1811" s="274">
        <f>IF(OR(N1811="",A1811="",NOT(ISNUMBER(N1811)),N1811&gt;A1811),"",DATEDIF(N1811,A1811,"Y")&amp;" years, "&amp;DATEDIF(N1811,A1811,"YM")&amp;" months, "&amp;DATEDIF(N1811,A1811,"MD")&amp;" days")</f>
        <v/>
      </c>
      <c r="P1811" s="274" t="inlineStr">
        <is>
          <t>Kevin Weeks</t>
        </is>
      </c>
      <c r="Q1811" s="274" t="inlineStr">
        <is>
          <t>AUS</t>
        </is>
      </c>
      <c r="R1811" s="698">
        <f>_xlfn.LET(_xlpm.d,_xlfn.XLOOKUP(P1811,'[1]Birth Dates'!$A:$A,'[1]Birth Dates'!$B:$B,"",0),IF(_xlpm.d=0,"",_xlpm.d))</f>
        <v/>
      </c>
      <c r="S1811" s="274">
        <f>IF(OR(R1811="",A1811="",NOT(ISNUMBER(R1811)),R1811&gt;A1811),"",DATEDIF(R1811,A1811,"Y")&amp;" years, "&amp;DATEDIF(R1811,A1811,"YM")&amp;" months, "&amp;DATEDIF(R1811,A1811,"MD")&amp;" days")</f>
        <v/>
      </c>
      <c r="T1811" s="274" t="inlineStr">
        <is>
          <t>Brian Bolwell</t>
        </is>
      </c>
      <c r="U1811" s="274" t="inlineStr">
        <is>
          <t>AUS</t>
        </is>
      </c>
      <c r="V1811" s="698">
        <f>_xlfn.LET(_xlpm.d,_xlfn.XLOOKUP(T1811,'[1]Birth Dates'!$A:$A,'[1]Birth Dates'!$B:$B,"",0),IF(_xlpm.d=0,"",_xlpm.d))</f>
        <v/>
      </c>
      <c r="W1811" s="274">
        <f>IF(OR(V1811="",A1811="",NOT(ISNUMBER(V1811)),V1811&gt;A1811),"",DATEDIF(V1811,A1811,"Y")&amp;" years, "&amp;DATEDIF(V1811,A1811,"YM")&amp;" months, "&amp;DATEDIF(V1811,A1811,"MD")&amp;" days")</f>
        <v/>
      </c>
      <c r="X1811" s="274" t="n"/>
      <c r="Y1811" s="274" t="n"/>
      <c r="Z1811" s="274" t="n"/>
      <c r="AA1811" s="274" t="n"/>
      <c r="AB1811" s="274" t="n"/>
      <c r="AC1811" s="274" t="n"/>
      <c r="AD1811" s="274" t="n"/>
      <c r="AE1811" s="583" t="inlineStr">
        <is>
          <t>2:14.5460</t>
        </is>
      </c>
      <c r="AF1811" s="418">
        <f>IF(OR(AE1811="",AE1811="",AE1811=0),"",6.213/(AE1811*24))</f>
        <v/>
      </c>
      <c r="AG1811" s="279" t="n"/>
      <c r="AH1811" s="583" t="inlineStr"/>
      <c r="AI1811" s="418">
        <f>IF(OR(AH1811="",AH1811="",AH1811=0),"",6.213/(AH1811*24))</f>
        <v/>
      </c>
      <c r="AJ1811" s="175">
        <f>IF(AND(ISNUMBER(AB1811),ISNUMBER(AG1811)),AB1811-AG1811,"")</f>
        <v/>
      </c>
      <c r="AK1811" s="274" t="inlineStr">
        <is>
          <t>DNF</t>
        </is>
      </c>
      <c r="AL1811" s="274" t="n">
        <v>15</v>
      </c>
      <c r="AM1811" s="510" t="inlineStr">
        <is>
          <t>::</t>
        </is>
      </c>
      <c r="AN1811" s="671">
        <f>IF(OR(AL1811="",AM1811="",AM1811=0),"",AL1811*6.213/(AM1811*24))</f>
        <v/>
      </c>
      <c r="AO1811" s="477">
        <f>IF(AND(AL1811=AL1810,AM1811&lt;&gt;"",AM1810&lt;&gt;""),AM1811-AM1810,"")</f>
        <v/>
      </c>
      <c r="AP1811" s="274" t="n"/>
      <c r="AQ1811" s="583" t="n"/>
      <c r="AR1811" s="439">
        <f>IF(OR(AQ1811="",AQ1811="",AQ1811=0),"",6.213/(AQ1811*24))</f>
        <v/>
      </c>
      <c r="AS1811" s="436">
        <f>IF(OR(NOT(ISNUMBER(C1811)),NOT(ISNUMBER(AB1811))),"",IF(AG1811&lt;&gt;"",AG1811,AB1811)-C1811)</f>
        <v/>
      </c>
      <c r="AT1811" s="280" t="n"/>
      <c r="AU1811" s="281">
        <f>IF($B1811="","",TEXT($A1811,"yyyymmdd")&amp;"_P"&amp;$C1811&amp;"_C"&amp;$F1811&amp;"_"&amp;TRIM(RIGHT(SUBSTITUTE(TRIM(SUBSTITUTE($L1811,CHAR(160)," "))," ",REPT(" ",60)),60))&amp;IF($P1811="","","-"&amp;TRIM(RIGHT(SUBSTITUTE(TRIM(SUBSTITUTE($P1811,CHAR(160)," "))," ",REPT(" ",60)),60)))&amp;IF($T1811="","","-"&amp;TRIM(RIGHT(SUBSTITUTE(TRIM(SUBSTITUTE($T1811,CHAR(160)," "))," ",REPT(" ",60)),60)))&amp;".jpg")</f>
        <v/>
      </c>
    </row>
    <row r="1812" ht="42" customHeight="1">
      <c r="A1812" s="278" t="n">
        <v>33881</v>
      </c>
      <c r="B1812" s="274" t="inlineStr">
        <is>
          <t>Tooheys 1000 4 October, 1992</t>
        </is>
      </c>
      <c r="C1812" s="274" t="inlineStr">
        <is>
          <t>DNF</t>
        </is>
      </c>
      <c r="D1812" s="274" t="inlineStr">
        <is>
          <t>A</t>
        </is>
      </c>
      <c r="E1812" s="274" t="n"/>
      <c r="F1812" s="274" t="n">
        <v>8</v>
      </c>
      <c r="G1812" s="274" t="inlineStr">
        <is>
          <t>Colin Bond Racing</t>
        </is>
      </c>
      <c r="H1812" s="274" t="n"/>
      <c r="I1812" s="274" t="inlineStr">
        <is>
          <t>Caltex CXT</t>
        </is>
      </c>
      <c r="J1812" s="274" t="inlineStr">
        <is>
          <t>Ford Sierra RS500</t>
        </is>
      </c>
      <c r="K1812" s="274" t="inlineStr">
        <is>
          <t>1993 tc L4</t>
        </is>
      </c>
      <c r="L1812" s="274" t="inlineStr">
        <is>
          <t>Colin Bond</t>
        </is>
      </c>
      <c r="M1812" s="274" t="inlineStr">
        <is>
          <t>AUS</t>
        </is>
      </c>
      <c r="N1812" s="698">
        <f>_xlfn.LET(_xlpm.d,_xlfn.XLOOKUP(L1812,'[1]Birth Dates'!$A:$A,'[1]Birth Dates'!$B:$B,"",0),IF(_xlpm.d=0,"",_xlpm.d))</f>
        <v/>
      </c>
      <c r="O1812" s="274">
        <f>IF(OR(N1812="",A1812="",NOT(ISNUMBER(N1812)),N1812&gt;A1812),"",DATEDIF(N1812,A1812,"Y")&amp;" years, "&amp;DATEDIF(N1812,A1812,"YM")&amp;" months, "&amp;DATEDIF(N1812,A1812,"MD")&amp;" days")</f>
        <v/>
      </c>
      <c r="P1812" s="274" t="inlineStr">
        <is>
          <t>John Smith</t>
        </is>
      </c>
      <c r="Q1812" s="274" t="inlineStr">
        <is>
          <t>AUS</t>
        </is>
      </c>
      <c r="R1812" s="698">
        <f>_xlfn.LET(_xlpm.d,_xlfn.XLOOKUP(P1812,'[1]Birth Dates'!$A:$A,'[1]Birth Dates'!$B:$B,"",0),IF(_xlpm.d=0,"",_xlpm.d))</f>
        <v/>
      </c>
      <c r="S1812" s="274">
        <f>IF(OR(R1812="",A1812="",NOT(ISNUMBER(R1812)),R1812&gt;A1812),"",DATEDIF(R1812,A1812,"Y")&amp;" years, "&amp;DATEDIF(R1812,A1812,"YM")&amp;" months, "&amp;DATEDIF(R1812,A1812,"MD")&amp;" days")</f>
        <v/>
      </c>
      <c r="T1812" s="274" t="n"/>
      <c r="U1812" s="274" t="n"/>
      <c r="V1812" s="698">
        <f>_xlfn.LET(_xlpm.d,_xlfn.XLOOKUP(T1812,'[1]Birth Dates'!$A:$A,'[1]Birth Dates'!$B:$B,"",0),IF(_xlpm.d=0,"",_xlpm.d))</f>
        <v/>
      </c>
      <c r="W1812" s="274">
        <f>IF(OR(V1812="",A1812="",NOT(ISNUMBER(V1812)),V1812&gt;A1812),"",DATEDIF(V1812,A1812,"Y")&amp;" years, "&amp;DATEDIF(V1812,A1812,"YM")&amp;" months, "&amp;DATEDIF(V1812,A1812,"MD")&amp;" days")</f>
        <v/>
      </c>
      <c r="X1812" s="274" t="n"/>
      <c r="Y1812" s="274" t="n"/>
      <c r="Z1812" s="274" t="n"/>
      <c r="AA1812" s="274" t="n"/>
      <c r="AB1812" s="274" t="n"/>
      <c r="AC1812" s="274" t="n"/>
      <c r="AD1812" s="274" t="n"/>
      <c r="AE1812" s="583" t="inlineStr">
        <is>
          <t>2:14.5460</t>
        </is>
      </c>
      <c r="AF1812" s="418">
        <f>IF(OR(AE1812="",AE1812="",AE1812=0),"",6.213/(AE1812*24))</f>
        <v/>
      </c>
      <c r="AG1812" s="279" t="n"/>
      <c r="AH1812" s="583" t="inlineStr"/>
      <c r="AI1812" s="418">
        <f>IF(OR(AH1812="",AH1812="",AH1812=0),"",6.213/(AH1812*24))</f>
        <v/>
      </c>
      <c r="AJ1812" s="175">
        <f>IF(AND(ISNUMBER(AB1812),ISNUMBER(AG1812)),AB1812-AG1812,"")</f>
        <v/>
      </c>
      <c r="AK1812" s="274" t="inlineStr">
        <is>
          <t>DNF</t>
        </is>
      </c>
      <c r="AL1812" s="274" t="n">
        <v>7</v>
      </c>
      <c r="AM1812" s="510" t="inlineStr">
        <is>
          <t>::</t>
        </is>
      </c>
      <c r="AN1812" s="671">
        <f>IF(OR(AL1812="",AM1812="",AM1812=0),"",AL1812*6.213/(AM1812*24))</f>
        <v/>
      </c>
      <c r="AO1812" s="477">
        <f>IF(AND(AL1812=AL1811,AM1812&lt;&gt;"",AM1811&lt;&gt;""),AM1812-AM1811,"")</f>
        <v/>
      </c>
      <c r="AP1812" s="274" t="n"/>
      <c r="AQ1812" s="583" t="n"/>
      <c r="AR1812" s="439">
        <f>IF(OR(AQ1812="",AQ1812="",AQ1812=0),"",6.213/(AQ1812*24))</f>
        <v/>
      </c>
      <c r="AS1812" s="436">
        <f>IF(OR(NOT(ISNUMBER(C1812)),NOT(ISNUMBER(AB1812))),"",IF(AG1812&lt;&gt;"",AG1812,AB1812)-C1812)</f>
        <v/>
      </c>
      <c r="AT1812" s="280" t="n"/>
      <c r="AU1812" s="281">
        <f>IF($B1812="","",TEXT($A1812,"yyyymmdd")&amp;"_P"&amp;$C1812&amp;"_C"&amp;$F1812&amp;"_"&amp;TRIM(RIGHT(SUBSTITUTE(TRIM(SUBSTITUTE($L1812,CHAR(160)," "))," ",REPT(" ",60)),60))&amp;IF($P1812="","","-"&amp;TRIM(RIGHT(SUBSTITUTE(TRIM(SUBSTITUTE($P1812,CHAR(160)," "))," ",REPT(" ",60)),60)))&amp;IF($T1812="","","-"&amp;TRIM(RIGHT(SUBSTITUTE(TRIM(SUBSTITUTE($T1812,CHAR(160)," "))," ",REPT(" ",60)),60)))&amp;".jpg")</f>
        <v/>
      </c>
    </row>
    <row r="1813" ht="56" customHeight="1">
      <c r="A1813" s="278" t="n">
        <v>33881</v>
      </c>
      <c r="B1813" s="274" t="inlineStr">
        <is>
          <t>Tooheys 1000 4 October, 1992</t>
        </is>
      </c>
      <c r="C1813" s="274" t="inlineStr">
        <is>
          <t>DNS</t>
        </is>
      </c>
      <c r="D1813" s="274" t="inlineStr">
        <is>
          <t>A</t>
        </is>
      </c>
      <c r="E1813" s="274" t="n"/>
      <c r="F1813" s="274" t="n">
        <v>22</v>
      </c>
      <c r="G1813" s="274" t="inlineStr">
        <is>
          <t>Daily Planet Racing</t>
        </is>
      </c>
      <c r="H1813" s="274" t="n"/>
      <c r="I1813" s="274" t="inlineStr">
        <is>
          <t>Daily Planet</t>
        </is>
      </c>
      <c r="J1813" s="274" t="inlineStr">
        <is>
          <t>Holden Commodore VL SS Group A SV</t>
        </is>
      </c>
      <c r="K1813" s="274" t="inlineStr">
        <is>
          <t>4980 V8</t>
        </is>
      </c>
      <c r="L1813" s="274" t="inlineStr">
        <is>
          <t>John Trimbole</t>
        </is>
      </c>
      <c r="M1813" s="274" t="inlineStr">
        <is>
          <t>AUS</t>
        </is>
      </c>
      <c r="N1813" s="698">
        <f>_xlfn.LET(_xlpm.d,_xlfn.XLOOKUP(L1813,'[1]Birth Dates'!$A:$A,'[1]Birth Dates'!$B:$B,"",0),IF(_xlpm.d=0,"",_xlpm.d))</f>
        <v/>
      </c>
      <c r="O1813" s="274">
        <f>IF(OR(N1813="",A1813="",NOT(ISNUMBER(N1813)),N1813&gt;A1813),"",DATEDIF(N1813,A1813,"Y")&amp;" years, "&amp;DATEDIF(N1813,A1813,"YM")&amp;" months, "&amp;DATEDIF(N1813,A1813,"MD")&amp;" days")</f>
        <v/>
      </c>
      <c r="P1813" s="274" t="inlineStr">
        <is>
          <t>Rohan Cooke</t>
        </is>
      </c>
      <c r="Q1813" s="274" t="inlineStr">
        <is>
          <t>AUS</t>
        </is>
      </c>
      <c r="R1813" s="698">
        <f>_xlfn.LET(_xlpm.d,_xlfn.XLOOKUP(P1813,'[1]Birth Dates'!$A:$A,'[1]Birth Dates'!$B:$B,"",0),IF(_xlpm.d=0,"",_xlpm.d))</f>
        <v/>
      </c>
      <c r="S1813" s="274">
        <f>IF(OR(R1813="",A1813="",NOT(ISNUMBER(R1813)),R1813&gt;A1813),"",DATEDIF(R1813,A1813,"Y")&amp;" years, "&amp;DATEDIF(R1813,A1813,"YM")&amp;" months, "&amp;DATEDIF(R1813,A1813,"MD")&amp;" days")</f>
        <v/>
      </c>
      <c r="T1813" s="274" t="n"/>
      <c r="U1813" s="274" t="n"/>
      <c r="V1813" s="698">
        <f>_xlfn.LET(_xlpm.d,_xlfn.XLOOKUP(T1813,'[1]Birth Dates'!$A:$A,'[1]Birth Dates'!$B:$B,"",0),IF(_xlpm.d=0,"",_xlpm.d))</f>
        <v/>
      </c>
      <c r="W1813" s="274">
        <f>IF(OR(V1813="",A1813="",NOT(ISNUMBER(V1813)),V1813&gt;A1813),"",DATEDIF(V1813,A1813,"Y")&amp;" years, "&amp;DATEDIF(V1813,A1813,"YM")&amp;" months, "&amp;DATEDIF(V1813,A1813,"MD")&amp;" days")</f>
        <v/>
      </c>
      <c r="X1813" s="274" t="n"/>
      <c r="Y1813" s="274" t="n"/>
      <c r="Z1813" s="274" t="n"/>
      <c r="AA1813" s="274" t="n"/>
      <c r="AB1813" s="274" t="n"/>
      <c r="AC1813" s="274" t="n"/>
      <c r="AD1813" s="274" t="n"/>
      <c r="AE1813" s="583" t="inlineStr"/>
      <c r="AF1813" s="418">
        <f>IF(OR(AE1813="",AE1813="",AE1813=0),"",6.213/(AE1813*24))</f>
        <v/>
      </c>
      <c r="AG1813" s="279" t="n"/>
      <c r="AH1813" s="583" t="inlineStr"/>
      <c r="AI1813" s="418">
        <f>IF(OR(AH1813="",AH1813="",AH1813=0),"",6.213/(AH1813*24))</f>
        <v/>
      </c>
      <c r="AJ1813" s="175">
        <f>IF(AND(ISNUMBER(AB1813),ISNUMBER(AG1813)),AB1813-AG1813,"")</f>
        <v/>
      </c>
      <c r="AK1813" s="274" t="inlineStr">
        <is>
          <t>Did Not Start</t>
        </is>
      </c>
      <c r="AL1813" s="274" t="n"/>
      <c r="AM1813" s="510" t="n"/>
      <c r="AN1813" s="671">
        <f>IF(OR(AL1813="",AM1813="",AM1813=0),"",AL1813*6.213/(AM1813*24))</f>
        <v/>
      </c>
      <c r="AO1813" s="477">
        <f>IF(AND(AL1813=AL1797,AM1813&lt;&gt;"",AM1797&lt;&gt;""),AM1813-AM1797,"")</f>
        <v/>
      </c>
      <c r="AP1813" s="274" t="n"/>
      <c r="AQ1813" s="583" t="inlineStr"/>
      <c r="AR1813" s="439">
        <f>IF(OR(AQ1813="",AQ1813="",AQ1813=0),"",6.213/(AQ1813*24))</f>
        <v/>
      </c>
      <c r="AS1813" s="436">
        <f>IF(OR(NOT(ISNUMBER(C1813)),NOT(ISNUMBER(AB1813))),"",IF(AG1813&lt;&gt;"",AG1813,AB1813)-C1813)</f>
        <v/>
      </c>
      <c r="AT1813" s="280" t="n"/>
      <c r="AU1813" s="281">
        <f>IF($B1813="","",TEXT($A1813,"yyyymmdd")&amp;"_P"&amp;$C1813&amp;"_C"&amp;$F1813&amp;"_"&amp;TRIM(RIGHT(SUBSTITUTE(TRIM(SUBSTITUTE($L1813,CHAR(160)," "))," ",REPT(" ",60)),60))&amp;IF($P1813="","","-"&amp;TRIM(RIGHT(SUBSTITUTE(TRIM(SUBSTITUTE($P1813,CHAR(160)," "))," ",REPT(" ",60)),60)))&amp;IF($T1813="","","-"&amp;TRIM(RIGHT(SUBSTITUTE(TRIM(SUBSTITUTE($T1813,CHAR(160)," "))," ",REPT(" ",60)),60)))&amp;".jpg")</f>
        <v/>
      </c>
    </row>
    <row r="1814" ht="42" customFormat="1" customHeight="1" s="240">
      <c r="A1814" s="282" t="n">
        <v>34245</v>
      </c>
      <c r="B1814" s="283" t="inlineStr">
        <is>
          <t>Tooheys 1000 3 October, 1993</t>
        </is>
      </c>
      <c r="C1814" s="283" t="n">
        <v>1</v>
      </c>
      <c r="D1814" s="283" t="inlineStr">
        <is>
          <t>A</t>
        </is>
      </c>
      <c r="E1814" s="283" t="n">
        <v>1</v>
      </c>
      <c r="F1814" s="283" t="n">
        <v>11</v>
      </c>
      <c r="G1814" s="283" t="inlineStr">
        <is>
          <t>Perkins Engineering</t>
        </is>
      </c>
      <c r="H1814" s="283" t="n"/>
      <c r="I1814" s="283" t="inlineStr">
        <is>
          <t>Castrol</t>
        </is>
      </c>
      <c r="J1814" s="283" t="inlineStr">
        <is>
          <t>Holden Commodore VP</t>
        </is>
      </c>
      <c r="K1814" s="283" t="inlineStr">
        <is>
          <t>4980 V8</t>
        </is>
      </c>
      <c r="L1814" s="283" t="inlineStr">
        <is>
          <t>Larry Perkins</t>
        </is>
      </c>
      <c r="M1814" s="283" t="inlineStr">
        <is>
          <t>AUS</t>
        </is>
      </c>
      <c r="N1814" s="699">
        <f>_xlfn.LET(_xlpm.d,_xlfn.XLOOKUP(L1814,'[1]Birth Dates'!$A:$A,'[1]Birth Dates'!$B:$B,"",0),IF(_xlpm.d=0,"",_xlpm.d))</f>
        <v/>
      </c>
      <c r="O1814" s="284">
        <f>IF(OR(N1814="",A1814="",NOT(ISNUMBER(N1814)),N1814&gt;A1814),"",DATEDIF(N1814,A1814,"Y")&amp;" years, "&amp;DATEDIF(N1814,A1814,"YM")&amp;" months, "&amp;DATEDIF(N1814,A1814,"MD")&amp;" days")</f>
        <v/>
      </c>
      <c r="P1814" s="283" t="inlineStr">
        <is>
          <t>Gregg Hansford</t>
        </is>
      </c>
      <c r="Q1814" s="283" t="inlineStr">
        <is>
          <t>AUS</t>
        </is>
      </c>
      <c r="R1814" s="699">
        <f>_xlfn.LET(_xlpm.d,_xlfn.XLOOKUP(P1814,'[1]Birth Dates'!$A:$A,'[1]Birth Dates'!$B:$B,"",0),IF(_xlpm.d=0,"",_xlpm.d))</f>
        <v/>
      </c>
      <c r="S1814" s="284">
        <f>IF(OR(R1814="",A1814="",NOT(ISNUMBER(R1814)),R1814&gt;A1814),"",DATEDIF(R1814,A1814,"Y")&amp;" years, "&amp;DATEDIF(R1814,A1814,"YM")&amp;" months, "&amp;DATEDIF(R1814,A1814,"MD")&amp;" days")</f>
        <v/>
      </c>
      <c r="T1814" s="283" t="n"/>
      <c r="U1814" s="283" t="n"/>
      <c r="V1814" s="699">
        <f>_xlfn.LET(_xlpm.d,_xlfn.XLOOKUP(T1814,'[1]Birth Dates'!$A:$A,'[1]Birth Dates'!$B:$B,"",0),IF(_xlpm.d=0,"",_xlpm.d))</f>
        <v/>
      </c>
      <c r="W1814" s="284">
        <f>IF(OR(V1814="",A1814="",NOT(ISNUMBER(V1814)),V1814&gt;A1814),"",DATEDIF(V1814,A1814,"Y")&amp;" years, "&amp;DATEDIF(V1814,A1814,"YM")&amp;" months, "&amp;DATEDIF(V1814,A1814,"MD")&amp;" days")</f>
        <v/>
      </c>
      <c r="X1814" s="284" t="n"/>
      <c r="Y1814" s="284" t="n"/>
      <c r="Z1814" s="284" t="n"/>
      <c r="AA1814" s="284" t="n"/>
      <c r="AB1814" s="283" t="n">
        <v>1</v>
      </c>
      <c r="AC1814" s="283" t="n"/>
      <c r="AD1814" s="283" t="n"/>
      <c r="AE1814" s="584" t="inlineStr"/>
      <c r="AF1814" s="418">
        <f>IF(OR(AE1814="",AE1814="",AE1814=0),"",6.213/(AE1814*24))</f>
        <v/>
      </c>
      <c r="AG1814" s="285" t="n">
        <v>1</v>
      </c>
      <c r="AH1814" s="584" t="inlineStr">
        <is>
          <t>2:13.1300</t>
        </is>
      </c>
      <c r="AI1814" s="418">
        <f>IF(OR(AH1814="",AH1814="",AH1814=0),"",6.213/(AH1814*24))</f>
        <v/>
      </c>
      <c r="AJ1814" s="175">
        <f>IF(AND(ISNUMBER(AB1814),ISNUMBER(AG1814)),AB1814-AG1814,"")</f>
        <v/>
      </c>
      <c r="AK1814" s="283" t="n"/>
      <c r="AL1814" s="283" t="n">
        <v>161</v>
      </c>
      <c r="AM1814" s="530" t="n">
        <v>0.2702186342592592</v>
      </c>
      <c r="AN1814" s="671">
        <f>IF(OR(AL1814="",AM1814="",AM1814=0),"",AL1814*6.213/(AM1814*24))</f>
        <v/>
      </c>
      <c r="AO1814" s="477">
        <f>IF(AND(AL1814=AL1813,AM1814&lt;&gt;"",AM1813&lt;&gt;""),AM1814-AM1813,"")</f>
        <v/>
      </c>
      <c r="AP1814" s="283" t="n"/>
      <c r="AQ1814" s="584" t="inlineStr"/>
      <c r="AR1814" s="439">
        <f>IF(OR(AQ1814="",AQ1814="",AQ1814=0),"",6.213/(AQ1814*24))</f>
        <v/>
      </c>
      <c r="AS1814" s="436">
        <f>IF(OR(NOT(ISNUMBER(C1814)),NOT(ISNUMBER(AB1814))),"",IF(AG1814&lt;&gt;"",AG1814,AB1814)-C1814)</f>
        <v/>
      </c>
      <c r="AT1814" s="286" t="n"/>
      <c r="AU1814" s="287">
        <f>IF($B1814="","",TEXT($A1814,"yyyymmdd")&amp;"_P"&amp;$C1814&amp;"_C"&amp;$F1814&amp;"_"&amp;TRIM(RIGHT(SUBSTITUTE(TRIM(SUBSTITUTE($L1814,CHAR(160)," "))," ",REPT(" ",60)),60))&amp;IF($P1814="","","-"&amp;TRIM(RIGHT(SUBSTITUTE(TRIM(SUBSTITUTE($P1814,CHAR(160)," "))," ",REPT(" ",60)),60)))&amp;IF($T1814="","","-"&amp;TRIM(RIGHT(SUBSTITUTE(TRIM(SUBSTITUTE($T1814,CHAR(160)," "))," ",REPT(" ",60)),60)))&amp;".jpg")</f>
        <v/>
      </c>
    </row>
    <row r="1815" ht="42" customHeight="1">
      <c r="A1815" s="288" t="n">
        <v>34245</v>
      </c>
      <c r="B1815" s="284" t="inlineStr">
        <is>
          <t>Tooheys 1000 3 October, 1993</t>
        </is>
      </c>
      <c r="C1815" s="284" t="n">
        <v>2</v>
      </c>
      <c r="D1815" s="284" t="inlineStr">
        <is>
          <t>A</t>
        </is>
      </c>
      <c r="E1815" s="284" t="n">
        <v>2</v>
      </c>
      <c r="F1815" s="284" t="n">
        <v>1</v>
      </c>
      <c r="G1815" s="284" t="inlineStr">
        <is>
          <t>Gibson Motorsport</t>
        </is>
      </c>
      <c r="H1815" s="284" t="n"/>
      <c r="I1815" s="284" t="inlineStr">
        <is>
          <t>Winfield</t>
        </is>
      </c>
      <c r="J1815" s="284" t="inlineStr">
        <is>
          <t>Holden Commodore VP</t>
        </is>
      </c>
      <c r="K1815" s="284" t="inlineStr">
        <is>
          <t>4980 V8</t>
        </is>
      </c>
      <c r="L1815" s="284" t="inlineStr">
        <is>
          <t>Mark Skaife</t>
        </is>
      </c>
      <c r="M1815" s="284" t="inlineStr">
        <is>
          <t>AUS</t>
        </is>
      </c>
      <c r="N1815" s="699">
        <f>_xlfn.LET(_xlpm.d,_xlfn.XLOOKUP(L1815,'[1]Birth Dates'!$A:$A,'[1]Birth Dates'!$B:$B,"",0),IF(_xlpm.d=0,"",_xlpm.d))</f>
        <v/>
      </c>
      <c r="O1815" s="284">
        <f>IF(OR(N1815="",A1815="",NOT(ISNUMBER(N1815)),N1815&gt;A1815),"",DATEDIF(N1815,A1815,"Y")&amp;" years, "&amp;DATEDIF(N1815,A1815,"YM")&amp;" months, "&amp;DATEDIF(N1815,A1815,"MD")&amp;" days")</f>
        <v/>
      </c>
      <c r="P1815" s="284" t="inlineStr">
        <is>
          <t>Jim Richards</t>
        </is>
      </c>
      <c r="Q1815" s="284" t="inlineStr">
        <is>
          <t>NZL</t>
        </is>
      </c>
      <c r="R1815" s="699">
        <f>_xlfn.LET(_xlpm.d,_xlfn.XLOOKUP(P1815,'[1]Birth Dates'!$A:$A,'[1]Birth Dates'!$B:$B,"",0),IF(_xlpm.d=0,"",_xlpm.d))</f>
        <v/>
      </c>
      <c r="S1815" s="284">
        <f>IF(OR(R1815="",A1815="",NOT(ISNUMBER(R1815)),R1815&gt;A1815),"",DATEDIF(R1815,A1815,"Y")&amp;" years, "&amp;DATEDIF(R1815,A1815,"YM")&amp;" months, "&amp;DATEDIF(R1815,A1815,"MD")&amp;" days")</f>
        <v/>
      </c>
      <c r="T1815" s="284" t="n"/>
      <c r="U1815" s="284" t="n"/>
      <c r="V1815" s="699">
        <f>_xlfn.LET(_xlpm.d,_xlfn.XLOOKUP(T1815,'[1]Birth Dates'!$A:$A,'[1]Birth Dates'!$B:$B,"",0),IF(_xlpm.d=0,"",_xlpm.d))</f>
        <v/>
      </c>
      <c r="W1815" s="284">
        <f>IF(OR(V1815="",A1815="",NOT(ISNUMBER(V1815)),V1815&gt;A1815),"",DATEDIF(V1815,A1815,"Y")&amp;" years, "&amp;DATEDIF(V1815,A1815,"YM")&amp;" months, "&amp;DATEDIF(V1815,A1815,"MD")&amp;" days")</f>
        <v/>
      </c>
      <c r="X1815" s="284" t="n"/>
      <c r="Y1815" s="284" t="n"/>
      <c r="Z1815" s="284" t="n"/>
      <c r="AA1815" s="284" t="n"/>
      <c r="AB1815" s="284" t="n">
        <v>2</v>
      </c>
      <c r="AC1815" s="284" t="n"/>
      <c r="AD1815" s="284" t="n"/>
      <c r="AE1815" s="585" t="inlineStr"/>
      <c r="AF1815" s="418">
        <f>IF(OR(AE1815="",AE1815="",AE1815=0),"",6.213/(AE1815*24))</f>
        <v/>
      </c>
      <c r="AG1815" s="289" t="n">
        <v>2</v>
      </c>
      <c r="AH1815" s="585" t="inlineStr">
        <is>
          <t>2:13.5730</t>
        </is>
      </c>
      <c r="AI1815" s="418">
        <f>IF(OR(AH1815="",AH1815="",AH1815=0),"",6.213/(AH1815*24))</f>
        <v/>
      </c>
      <c r="AJ1815" s="175">
        <f>IF(AND(ISNUMBER(AB1815),ISNUMBER(AG1815)),AB1815-AG1815,"")</f>
        <v/>
      </c>
      <c r="AK1815" s="284" t="n"/>
      <c r="AL1815" s="284" t="n">
        <v>161</v>
      </c>
      <c r="AM1815" s="513" t="n">
        <v>0.2703383101851852</v>
      </c>
      <c r="AN1815" s="671">
        <f>IF(OR(AL1815="",AM1815="",AM1815=0),"",AL1815*6.213/(AM1815*24))</f>
        <v/>
      </c>
      <c r="AO1815" s="477">
        <f>IF(AND(AL1815=AL1814,AM1815&lt;&gt;"",AM1814&lt;&gt;""),AM1815-AM1814,"")</f>
        <v/>
      </c>
      <c r="AP1815" s="284" t="n"/>
      <c r="AQ1815" s="585" t="inlineStr"/>
      <c r="AR1815" s="439">
        <f>IF(OR(AQ1815="",AQ1815="",AQ1815=0),"",6.213/(AQ1815*24))</f>
        <v/>
      </c>
      <c r="AS1815" s="436">
        <f>IF(OR(NOT(ISNUMBER(C1815)),NOT(ISNUMBER(AB1815))),"",IF(AG1815&lt;&gt;"",AG1815,AB1815)-C1815)</f>
        <v/>
      </c>
      <c r="AT1815" s="290" t="n"/>
      <c r="AU1815" s="291">
        <f>IF($B1815="","",TEXT($A1815,"yyyymmdd")&amp;"_P"&amp;$C1815&amp;"_C"&amp;$F1815&amp;"_"&amp;TRIM(RIGHT(SUBSTITUTE(TRIM(SUBSTITUTE($L1815,CHAR(160)," "))," ",REPT(" ",60)),60))&amp;IF($P1815="","","-"&amp;TRIM(RIGHT(SUBSTITUTE(TRIM(SUBSTITUTE($P1815,CHAR(160)," "))," ",REPT(" ",60)),60)))&amp;IF($T1815="","","-"&amp;TRIM(RIGHT(SUBSTITUTE(TRIM(SUBSTITUTE($T1815,CHAR(160)," "))," ",REPT(" ",60)),60)))&amp;".jpg")</f>
        <v/>
      </c>
    </row>
    <row r="1816" ht="42" customHeight="1">
      <c r="A1816" s="288" t="n">
        <v>34245</v>
      </c>
      <c r="B1816" s="284" t="inlineStr">
        <is>
          <t>Tooheys 1000 3 October, 1993</t>
        </is>
      </c>
      <c r="C1816" s="284" t="n">
        <v>3</v>
      </c>
      <c r="D1816" s="284" t="inlineStr">
        <is>
          <t>A</t>
        </is>
      </c>
      <c r="E1816" s="284" t="n">
        <v>3</v>
      </c>
      <c r="F1816" s="284" t="n">
        <v>16</v>
      </c>
      <c r="G1816" s="284" t="inlineStr">
        <is>
          <t>Holden Racing Team</t>
        </is>
      </c>
      <c r="H1816" s="284" t="n"/>
      <c r="I1816" s="284" t="inlineStr">
        <is>
          <t>Holden, Telecom MobileNet</t>
        </is>
      </c>
      <c r="J1816" s="284" t="inlineStr">
        <is>
          <t>Holden Commodore VP</t>
        </is>
      </c>
      <c r="K1816" s="284" t="inlineStr">
        <is>
          <t>4980 V8</t>
        </is>
      </c>
      <c r="L1816" s="284" t="inlineStr">
        <is>
          <t>Wayne Gardner</t>
        </is>
      </c>
      <c r="M1816" s="284" t="inlineStr">
        <is>
          <t>AUS</t>
        </is>
      </c>
      <c r="N1816" s="699">
        <f>_xlfn.LET(_xlpm.d,_xlfn.XLOOKUP(L1816,'[1]Birth Dates'!$A:$A,'[1]Birth Dates'!$B:$B,"",0),IF(_xlpm.d=0,"",_xlpm.d))</f>
        <v/>
      </c>
      <c r="O1816" s="284">
        <f>IF(OR(N1816="",A1816="",NOT(ISNUMBER(N1816)),N1816&gt;A1816),"",DATEDIF(N1816,A1816,"Y")&amp;" years, "&amp;DATEDIF(N1816,A1816,"YM")&amp;" months, "&amp;DATEDIF(N1816,A1816,"MD")&amp;" days")</f>
        <v/>
      </c>
      <c r="P1816" s="284" t="inlineStr">
        <is>
          <t>Bradley Jones</t>
        </is>
      </c>
      <c r="Q1816" s="284" t="inlineStr">
        <is>
          <t>AUS</t>
        </is>
      </c>
      <c r="R1816" s="699">
        <f>_xlfn.LET(_xlpm.d,_xlfn.XLOOKUP(P1816,'[1]Birth Dates'!$A:$A,'[1]Birth Dates'!$B:$B,"",0),IF(_xlpm.d=0,"",_xlpm.d))</f>
        <v/>
      </c>
      <c r="S1816" s="284">
        <f>IF(OR(R1816="",A1816="",NOT(ISNUMBER(R1816)),R1816&gt;A1816),"",DATEDIF(R1816,A1816,"Y")&amp;" years, "&amp;DATEDIF(R1816,A1816,"YM")&amp;" months, "&amp;DATEDIF(R1816,A1816,"MD")&amp;" days")</f>
        <v/>
      </c>
      <c r="T1816" s="284" t="n"/>
      <c r="U1816" s="284" t="n"/>
      <c r="V1816" s="699">
        <f>_xlfn.LET(_xlpm.d,_xlfn.XLOOKUP(T1816,'[1]Birth Dates'!$A:$A,'[1]Birth Dates'!$B:$B,"",0),IF(_xlpm.d=0,"",_xlpm.d))</f>
        <v/>
      </c>
      <c r="W1816" s="284">
        <f>IF(OR(V1816="",A1816="",NOT(ISNUMBER(V1816)),V1816&gt;A1816),"",DATEDIF(V1816,A1816,"Y")&amp;" years, "&amp;DATEDIF(V1816,A1816,"YM")&amp;" months, "&amp;DATEDIF(V1816,A1816,"MD")&amp;" days")</f>
        <v/>
      </c>
      <c r="X1816" s="284" t="n"/>
      <c r="Y1816" s="284" t="n"/>
      <c r="Z1816" s="284" t="n"/>
      <c r="AA1816" s="284" t="n"/>
      <c r="AB1816" s="284" t="n">
        <v>4</v>
      </c>
      <c r="AC1816" s="284" t="n"/>
      <c r="AD1816" s="284" t="n"/>
      <c r="AE1816" s="585" t="inlineStr"/>
      <c r="AF1816" s="418">
        <f>IF(OR(AE1816="",AE1816="",AE1816=0),"",6.213/(AE1816*24))</f>
        <v/>
      </c>
      <c r="AG1816" s="289" t="n">
        <v>4</v>
      </c>
      <c r="AH1816" s="585" t="inlineStr">
        <is>
          <t>2:14.9030</t>
        </is>
      </c>
      <c r="AI1816" s="418">
        <f>IF(OR(AH1816="",AH1816="",AH1816=0),"",6.213/(AH1816*24))</f>
        <v/>
      </c>
      <c r="AJ1816" s="175">
        <f>IF(AND(ISNUMBER(AB1816),ISNUMBER(AG1816)),AB1816-AG1816,"")</f>
        <v/>
      </c>
      <c r="AK1816" s="284" t="n"/>
      <c r="AL1816" s="284" t="n">
        <v>160</v>
      </c>
      <c r="AM1816" s="513" t="n">
        <v>0.2713289351851852</v>
      </c>
      <c r="AN1816" s="671">
        <f>IF(OR(AL1816="",AM1816="",AM1816=0),"",AL1816*6.213/(AM1816*24))</f>
        <v/>
      </c>
      <c r="AO1816" s="477">
        <f>IF(AND(AL1816=AL1815,AM1816&lt;&gt;"",AM1815&lt;&gt;""),AM1816-AM1815,"")</f>
        <v/>
      </c>
      <c r="AP1816" s="284" t="n"/>
      <c r="AQ1816" s="585" t="inlineStr"/>
      <c r="AR1816" s="439">
        <f>IF(OR(AQ1816="",AQ1816="",AQ1816=0),"",6.213/(AQ1816*24))</f>
        <v/>
      </c>
      <c r="AS1816" s="436">
        <f>IF(OR(NOT(ISNUMBER(C1816)),NOT(ISNUMBER(AB1816))),"",IF(AG1816&lt;&gt;"",AG1816,AB1816)-C1816)</f>
        <v/>
      </c>
      <c r="AT1816" s="290" t="n"/>
      <c r="AU1816" s="291">
        <f>IF($B1816="","",TEXT($A1816,"yyyymmdd")&amp;"_P"&amp;$C1816&amp;"_C"&amp;$F1816&amp;"_"&amp;TRIM(RIGHT(SUBSTITUTE(TRIM(SUBSTITUTE($L1816,CHAR(160)," "))," ",REPT(" ",60)),60))&amp;IF($P1816="","","-"&amp;TRIM(RIGHT(SUBSTITUTE(TRIM(SUBSTITUTE($P1816,CHAR(160)," "))," ",REPT(" ",60)),60)))&amp;IF($T1816="","","-"&amp;TRIM(RIGHT(SUBSTITUTE(TRIM(SUBSTITUTE($T1816,CHAR(160)," "))," ",REPT(" ",60)),60)))&amp;".jpg")</f>
        <v/>
      </c>
    </row>
    <row r="1817" ht="42" customHeight="1">
      <c r="A1817" s="288" t="n">
        <v>34245</v>
      </c>
      <c r="B1817" s="284" t="inlineStr">
        <is>
          <t>Tooheys 1000 3 October, 1993</t>
        </is>
      </c>
      <c r="C1817" s="284" t="n">
        <v>4</v>
      </c>
      <c r="D1817" s="284" t="inlineStr">
        <is>
          <t>A</t>
        </is>
      </c>
      <c r="E1817" s="284" t="n">
        <v>4</v>
      </c>
      <c r="F1817" s="284" t="n">
        <v>2</v>
      </c>
      <c r="G1817" s="284" t="inlineStr">
        <is>
          <t>Gibson Motorsport</t>
        </is>
      </c>
      <c r="H1817" s="284" t="n"/>
      <c r="I1817" s="284" t="inlineStr">
        <is>
          <t>Winfield</t>
        </is>
      </c>
      <c r="J1817" s="284" t="inlineStr">
        <is>
          <t>Holden Commodore VP</t>
        </is>
      </c>
      <c r="K1817" s="284" t="inlineStr">
        <is>
          <t>4980 V8</t>
        </is>
      </c>
      <c r="L1817" s="284" t="inlineStr">
        <is>
          <t>David Brabham</t>
        </is>
      </c>
      <c r="M1817" s="284" t="inlineStr">
        <is>
          <t>AUS</t>
        </is>
      </c>
      <c r="N1817" s="699">
        <f>_xlfn.LET(_xlpm.d,_xlfn.XLOOKUP(L1817,'[1]Birth Dates'!$A:$A,'[1]Birth Dates'!$B:$B,"",0),IF(_xlpm.d=0,"",_xlpm.d))</f>
        <v/>
      </c>
      <c r="O1817" s="284">
        <f>IF(OR(N1817="",A1817="",NOT(ISNUMBER(N1817)),N1817&gt;A1817),"",DATEDIF(N1817,A1817,"Y")&amp;" years, "&amp;DATEDIF(N1817,A1817,"YM")&amp;" months, "&amp;DATEDIF(N1817,A1817,"MD")&amp;" days")</f>
        <v/>
      </c>
      <c r="P1817" s="284" t="inlineStr">
        <is>
          <t>Anders Olofsson</t>
        </is>
      </c>
      <c r="Q1817" s="284" t="inlineStr">
        <is>
          <t>SWE</t>
        </is>
      </c>
      <c r="R1817" s="699">
        <f>_xlfn.LET(_xlpm.d,_xlfn.XLOOKUP(P1817,'[1]Birth Dates'!$A:$A,'[1]Birth Dates'!$B:$B,"",0),IF(_xlpm.d=0,"",_xlpm.d))</f>
        <v/>
      </c>
      <c r="S1817" s="284">
        <f>IF(OR(R1817="",A1817="",NOT(ISNUMBER(R1817)),R1817&gt;A1817),"",DATEDIF(R1817,A1817,"Y")&amp;" years, "&amp;DATEDIF(R1817,A1817,"YM")&amp;" months, "&amp;DATEDIF(R1817,A1817,"MD")&amp;" days")</f>
        <v/>
      </c>
      <c r="T1817" s="284" t="n"/>
      <c r="U1817" s="284" t="n"/>
      <c r="V1817" s="699">
        <f>_xlfn.LET(_xlpm.d,_xlfn.XLOOKUP(T1817,'[1]Birth Dates'!$A:$A,'[1]Birth Dates'!$B:$B,"",0),IF(_xlpm.d=0,"",_xlpm.d))</f>
        <v/>
      </c>
      <c r="W1817" s="284">
        <f>IF(OR(V1817="",A1817="",NOT(ISNUMBER(V1817)),V1817&gt;A1817),"",DATEDIF(V1817,A1817,"Y")&amp;" years, "&amp;DATEDIF(V1817,A1817,"YM")&amp;" months, "&amp;DATEDIF(V1817,A1817,"MD")&amp;" days")</f>
        <v/>
      </c>
      <c r="X1817" s="284" t="n"/>
      <c r="Y1817" s="284" t="n"/>
      <c r="Z1817" s="284" t="n"/>
      <c r="AA1817" s="284" t="n"/>
      <c r="AB1817" s="284" t="n">
        <v>10</v>
      </c>
      <c r="AC1817" s="284" t="n"/>
      <c r="AD1817" s="284" t="n"/>
      <c r="AE1817" s="585" t="inlineStr"/>
      <c r="AF1817" s="418">
        <f>IF(OR(AE1817="",AE1817="",AE1817=0),"",6.213/(AE1817*24))</f>
        <v/>
      </c>
      <c r="AG1817" s="289" t="n">
        <v>8</v>
      </c>
      <c r="AH1817" s="585" t="inlineStr">
        <is>
          <t>2:16.3080</t>
        </is>
      </c>
      <c r="AI1817" s="418">
        <f>IF(OR(AH1817="",AH1817="",AH1817=0),"",6.213/(AH1817*24))</f>
        <v/>
      </c>
      <c r="AJ1817" s="175">
        <f>IF(AND(ISNUMBER(AB1817),ISNUMBER(AG1817)),AB1817-AG1817,"")</f>
        <v/>
      </c>
      <c r="AK1817" s="284" t="n"/>
      <c r="AL1817" s="284" t="n">
        <v>159</v>
      </c>
      <c r="AM1817" s="513" t="n">
        <v>0.2712511574074074</v>
      </c>
      <c r="AN1817" s="671">
        <f>IF(OR(AL1817="",AM1817="",AM1817=0),"",AL1817*6.213/(AM1817*24))</f>
        <v/>
      </c>
      <c r="AO1817" s="477">
        <f>IF(AND(AL1817=AL1816,AM1817&lt;&gt;"",AM1816&lt;&gt;""),AM1817-AM1816,"")</f>
        <v/>
      </c>
      <c r="AP1817" s="284" t="n"/>
      <c r="AQ1817" s="585" t="inlineStr"/>
      <c r="AR1817" s="439">
        <f>IF(OR(AQ1817="",AQ1817="",AQ1817=0),"",6.213/(AQ1817*24))</f>
        <v/>
      </c>
      <c r="AS1817" s="436">
        <f>IF(OR(NOT(ISNUMBER(C1817)),NOT(ISNUMBER(AB1817))),"",IF(AG1817&lt;&gt;"",AG1817,AB1817)-C1817)</f>
        <v/>
      </c>
      <c r="AT1817" s="290" t="n"/>
      <c r="AU1817" s="291">
        <f>IF($B1817="","",TEXT($A1817,"yyyymmdd")&amp;"_P"&amp;$C1817&amp;"_C"&amp;$F1817&amp;"_"&amp;TRIM(RIGHT(SUBSTITUTE(TRIM(SUBSTITUTE($L1817,CHAR(160)," "))," ",REPT(" ",60)),60))&amp;IF($P1817="","","-"&amp;TRIM(RIGHT(SUBSTITUTE(TRIM(SUBSTITUTE($P1817,CHAR(160)," "))," ",REPT(" ",60)),60)))&amp;IF($T1817="","","-"&amp;TRIM(RIGHT(SUBSTITUTE(TRIM(SUBSTITUTE($T1817,CHAR(160)," "))," ",REPT(" ",60)),60)))&amp;".jpg")</f>
        <v/>
      </c>
    </row>
    <row r="1818" ht="42" customHeight="1">
      <c r="A1818" s="288" t="n">
        <v>34245</v>
      </c>
      <c r="B1818" s="284" t="inlineStr">
        <is>
          <t>Tooheys 1000 3 October, 1993</t>
        </is>
      </c>
      <c r="C1818" s="284" t="n">
        <v>5</v>
      </c>
      <c r="D1818" s="284" t="inlineStr">
        <is>
          <t>A</t>
        </is>
      </c>
      <c r="E1818" s="284" t="n">
        <v>5</v>
      </c>
      <c r="F1818" s="284" t="n">
        <v>55</v>
      </c>
      <c r="G1818" s="284" t="inlineStr">
        <is>
          <t>Advantage Racing</t>
        </is>
      </c>
      <c r="H1818" s="284" t="n"/>
      <c r="I1818" s="284" t="inlineStr">
        <is>
          <t>Quix Food. Stores, Pepsi</t>
        </is>
      </c>
      <c r="J1818" s="284" t="inlineStr">
        <is>
          <t>Holden Commodore VP</t>
        </is>
      </c>
      <c r="K1818" s="284" t="inlineStr">
        <is>
          <t>4980 V8</t>
        </is>
      </c>
      <c r="L1818" s="284" t="inlineStr">
        <is>
          <t>Troy Dunstan</t>
        </is>
      </c>
      <c r="M1818" s="284" t="inlineStr">
        <is>
          <t>AUS</t>
        </is>
      </c>
      <c r="N1818" s="699">
        <f>_xlfn.LET(_xlpm.d,_xlfn.XLOOKUP(L1818,'[1]Birth Dates'!$A:$A,'[1]Birth Dates'!$B:$B,"",0),IF(_xlpm.d=0,"",_xlpm.d))</f>
        <v/>
      </c>
      <c r="O1818" s="284">
        <f>IF(OR(N1818="",A1818="",NOT(ISNUMBER(N1818)),N1818&gt;A1818),"",DATEDIF(N1818,A1818,"Y")&amp;" years, "&amp;DATEDIF(N1818,A1818,"YM")&amp;" months, "&amp;DATEDIF(N1818,A1818,"MD")&amp;" days")</f>
        <v/>
      </c>
      <c r="P1818" s="284" t="inlineStr">
        <is>
          <t>Steve Harrington</t>
        </is>
      </c>
      <c r="Q1818" s="284" t="inlineStr">
        <is>
          <t>AUS</t>
        </is>
      </c>
      <c r="R1818" s="699">
        <f>_xlfn.LET(_xlpm.d,_xlfn.XLOOKUP(P1818,'[1]Birth Dates'!$A:$A,'[1]Birth Dates'!$B:$B,"",0),IF(_xlpm.d=0,"",_xlpm.d))</f>
        <v/>
      </c>
      <c r="S1818" s="284">
        <f>IF(OR(R1818="",A1818="",NOT(ISNUMBER(R1818)),R1818&gt;A1818),"",DATEDIF(R1818,A1818,"Y")&amp;" years, "&amp;DATEDIF(R1818,A1818,"YM")&amp;" months, "&amp;DATEDIF(R1818,A1818,"MD")&amp;" days")</f>
        <v/>
      </c>
      <c r="T1818" s="284" t="n"/>
      <c r="U1818" s="284" t="n"/>
      <c r="V1818" s="699">
        <f>_xlfn.LET(_xlpm.d,_xlfn.XLOOKUP(T1818,'[1]Birth Dates'!$A:$A,'[1]Birth Dates'!$B:$B,"",0),IF(_xlpm.d=0,"",_xlpm.d))</f>
        <v/>
      </c>
      <c r="W1818" s="284">
        <f>IF(OR(V1818="",A1818="",NOT(ISNUMBER(V1818)),V1818&gt;A1818),"",DATEDIF(V1818,A1818,"Y")&amp;" years, "&amp;DATEDIF(V1818,A1818,"YM")&amp;" months, "&amp;DATEDIF(V1818,A1818,"MD")&amp;" days")</f>
        <v/>
      </c>
      <c r="X1818" s="284" t="n"/>
      <c r="Y1818" s="284" t="n"/>
      <c r="Z1818" s="284" t="n"/>
      <c r="AA1818" s="284" t="n"/>
      <c r="AB1818" s="284" t="n">
        <v>12</v>
      </c>
      <c r="AC1818" s="284" t="n"/>
      <c r="AD1818" s="284" t="n"/>
      <c r="AE1818" s="585" t="inlineStr">
        <is>
          <t>2:16.4910</t>
        </is>
      </c>
      <c r="AF1818" s="418">
        <f>IF(OR(AE1818="",AE1818="",AE1818=0),"",6.213/(AE1818*24))</f>
        <v/>
      </c>
      <c r="AG1818" s="289" t="n"/>
      <c r="AH1818" s="585" t="inlineStr"/>
      <c r="AI1818" s="418">
        <f>IF(OR(AH1818="",AH1818="",AH1818=0),"",6.213/(AH1818*24))</f>
        <v/>
      </c>
      <c r="AJ1818" s="175">
        <f>IF(AND(ISNUMBER(AB1818),ISNUMBER(AG1818)),AB1818-AG1818,"")</f>
        <v/>
      </c>
      <c r="AK1818" s="284" t="n"/>
      <c r="AL1818" s="284" t="n">
        <v>156</v>
      </c>
      <c r="AM1818" s="513" t="n">
        <v>0.2712425925925926</v>
      </c>
      <c r="AN1818" s="671">
        <f>IF(OR(AL1818="",AM1818="",AM1818=0),"",AL1818*6.213/(AM1818*24))</f>
        <v/>
      </c>
      <c r="AO1818" s="477">
        <f>IF(AND(AL1818=AL1817,AM1818&lt;&gt;"",AM1817&lt;&gt;""),AM1818-AM1817,"")</f>
        <v/>
      </c>
      <c r="AP1818" s="284" t="n"/>
      <c r="AQ1818" s="585" t="inlineStr"/>
      <c r="AR1818" s="439">
        <f>IF(OR(AQ1818="",AQ1818="",AQ1818=0),"",6.213/(AQ1818*24))</f>
        <v/>
      </c>
      <c r="AS1818" s="436">
        <f>IF(OR(NOT(ISNUMBER(C1818)),NOT(ISNUMBER(AB1818))),"",IF(AG1818&lt;&gt;"",AG1818,AB1818)-C1818)</f>
        <v/>
      </c>
      <c r="AT1818" s="290" t="n"/>
      <c r="AU1818" s="291">
        <f>IF($B1818="","",TEXT($A1818,"yyyymmdd")&amp;"_P"&amp;$C1818&amp;"_C"&amp;$F1818&amp;"_"&amp;TRIM(RIGHT(SUBSTITUTE(TRIM(SUBSTITUTE($L1818,CHAR(160)," "))," ",REPT(" ",60)),60))&amp;IF($P1818="","","-"&amp;TRIM(RIGHT(SUBSTITUTE(TRIM(SUBSTITUTE($P1818,CHAR(160)," "))," ",REPT(" ",60)),60)))&amp;IF($T1818="","","-"&amp;TRIM(RIGHT(SUBSTITUTE(TRIM(SUBSTITUTE($T1818,CHAR(160)," "))," ",REPT(" ",60)),60)))&amp;".jpg")</f>
        <v/>
      </c>
    </row>
    <row r="1819" ht="42" customHeight="1">
      <c r="A1819" s="288" t="n">
        <v>34245</v>
      </c>
      <c r="B1819" s="284" t="inlineStr">
        <is>
          <t>Tooheys 1000 3 October, 1993</t>
        </is>
      </c>
      <c r="C1819" s="284" t="n">
        <v>6</v>
      </c>
      <c r="D1819" s="284" t="inlineStr">
        <is>
          <t>A</t>
        </is>
      </c>
      <c r="E1819" s="284" t="n">
        <v>6</v>
      </c>
      <c r="F1819" s="284" t="n">
        <v>35</v>
      </c>
      <c r="G1819" s="284" t="inlineStr">
        <is>
          <t>Glenn Seton Racing</t>
        </is>
      </c>
      <c r="H1819" s="284" t="n"/>
      <c r="I1819" s="284" t="inlineStr">
        <is>
          <t>Peter Jackson</t>
        </is>
      </c>
      <c r="J1819" s="284" t="inlineStr">
        <is>
          <t>Ford Falcon EB</t>
        </is>
      </c>
      <c r="K1819" s="284" t="inlineStr">
        <is>
          <t>4949 V8</t>
        </is>
      </c>
      <c r="L1819" s="284" t="inlineStr">
        <is>
          <t>Geoff Brabham</t>
        </is>
      </c>
      <c r="M1819" s="284" t="inlineStr">
        <is>
          <t>AUS</t>
        </is>
      </c>
      <c r="N1819" s="699">
        <f>_xlfn.LET(_xlpm.d,_xlfn.XLOOKUP(L1819,'[1]Birth Dates'!$A:$A,'[1]Birth Dates'!$B:$B,"",0),IF(_xlpm.d=0,"",_xlpm.d))</f>
        <v/>
      </c>
      <c r="O1819" s="284">
        <f>IF(OR(N1819="",A1819="",NOT(ISNUMBER(N1819)),N1819&gt;A1819),"",DATEDIF(N1819,A1819,"Y")&amp;" years, "&amp;DATEDIF(N1819,A1819,"YM")&amp;" months, "&amp;DATEDIF(N1819,A1819,"MD")&amp;" days")</f>
        <v/>
      </c>
      <c r="P1819" s="284" t="inlineStr">
        <is>
          <t>David Parsons</t>
        </is>
      </c>
      <c r="Q1819" s="284" t="inlineStr">
        <is>
          <t>AUS</t>
        </is>
      </c>
      <c r="R1819" s="699">
        <f>_xlfn.LET(_xlpm.d,_xlfn.XLOOKUP(P1819,'[1]Birth Dates'!$A:$A,'[1]Birth Dates'!$B:$B,"",0),IF(_xlpm.d=0,"",_xlpm.d))</f>
        <v/>
      </c>
      <c r="S1819" s="284">
        <f>IF(OR(R1819="",A1819="",NOT(ISNUMBER(R1819)),R1819&gt;A1819),"",DATEDIF(R1819,A1819,"Y")&amp;" years, "&amp;DATEDIF(R1819,A1819,"YM")&amp;" months, "&amp;DATEDIF(R1819,A1819,"MD")&amp;" days")</f>
        <v/>
      </c>
      <c r="T1819" s="284" t="n"/>
      <c r="U1819" s="284" t="n"/>
      <c r="V1819" s="699">
        <f>_xlfn.LET(_xlpm.d,_xlfn.XLOOKUP(T1819,'[1]Birth Dates'!$A:$A,'[1]Birth Dates'!$B:$B,"",0),IF(_xlpm.d=0,"",_xlpm.d))</f>
        <v/>
      </c>
      <c r="W1819" s="284">
        <f>IF(OR(V1819="",A1819="",NOT(ISNUMBER(V1819)),V1819&gt;A1819),"",DATEDIF(V1819,A1819,"Y")&amp;" years, "&amp;DATEDIF(V1819,A1819,"YM")&amp;" months, "&amp;DATEDIF(V1819,A1819,"MD")&amp;" days")</f>
        <v/>
      </c>
      <c r="X1819" s="284" t="n"/>
      <c r="Y1819" s="284" t="n"/>
      <c r="Z1819" s="284" t="n"/>
      <c r="AA1819" s="284" t="n"/>
      <c r="AB1819" s="284" t="n">
        <v>14</v>
      </c>
      <c r="AC1819" s="284" t="n"/>
      <c r="AD1819" s="284" t="n"/>
      <c r="AE1819" s="585" t="inlineStr">
        <is>
          <t>2:16.7840</t>
        </is>
      </c>
      <c r="AF1819" s="418">
        <f>IF(OR(AE1819="",AE1819="",AE1819=0),"",6.213/(AE1819*24))</f>
        <v/>
      </c>
      <c r="AG1819" s="289" t="n"/>
      <c r="AH1819" s="585" t="inlineStr"/>
      <c r="AI1819" s="418">
        <f>IF(OR(AH1819="",AH1819="",AH1819=0),"",6.213/(AH1819*24))</f>
        <v/>
      </c>
      <c r="AJ1819" s="175">
        <f>IF(AND(ISNUMBER(AB1819),ISNUMBER(AG1819)),AB1819-AG1819,"")</f>
        <v/>
      </c>
      <c r="AK1819" s="284" t="n"/>
      <c r="AL1819" s="284" t="n">
        <v>154</v>
      </c>
      <c r="AM1819" s="513" t="n">
        <v>0.270547337962963</v>
      </c>
      <c r="AN1819" s="671">
        <f>IF(OR(AL1819="",AM1819="",AM1819=0),"",AL1819*6.213/(AM1819*24))</f>
        <v/>
      </c>
      <c r="AO1819" s="477">
        <f>IF(AND(AL1819=AL1818,AM1819&lt;&gt;"",AM1818&lt;&gt;""),AM1819-AM1818,"")</f>
        <v/>
      </c>
      <c r="AP1819" s="284" t="n"/>
      <c r="AQ1819" s="585" t="inlineStr"/>
      <c r="AR1819" s="439">
        <f>IF(OR(AQ1819="",AQ1819="",AQ1819=0),"",6.213/(AQ1819*24))</f>
        <v/>
      </c>
      <c r="AS1819" s="436">
        <f>IF(OR(NOT(ISNUMBER(C1819)),NOT(ISNUMBER(AB1819))),"",IF(AG1819&lt;&gt;"",AG1819,AB1819)-C1819)</f>
        <v/>
      </c>
      <c r="AT1819" s="290" t="n"/>
      <c r="AU1819" s="291">
        <f>IF($B1819="","",TEXT($A1819,"yyyymmdd")&amp;"_P"&amp;$C1819&amp;"_C"&amp;$F1819&amp;"_"&amp;TRIM(RIGHT(SUBSTITUTE(TRIM(SUBSTITUTE($L1819,CHAR(160)," "))," ",REPT(" ",60)),60))&amp;IF($P1819="","","-"&amp;TRIM(RIGHT(SUBSTITUTE(TRIM(SUBSTITUTE($P1819,CHAR(160)," "))," ",REPT(" ",60)),60)))&amp;IF($T1819="","","-"&amp;TRIM(RIGHT(SUBSTITUTE(TRIM(SUBSTITUTE($T1819,CHAR(160)," "))," ",REPT(" ",60)),60)))&amp;".jpg")</f>
        <v/>
      </c>
    </row>
    <row r="1820" ht="42" customHeight="1">
      <c r="A1820" s="288" t="n">
        <v>34245</v>
      </c>
      <c r="B1820" s="284" t="inlineStr">
        <is>
          <t>Tooheys 1000 3 October, 1993</t>
        </is>
      </c>
      <c r="C1820" s="284" t="n">
        <v>7</v>
      </c>
      <c r="D1820" s="284" t="inlineStr">
        <is>
          <t>A</t>
        </is>
      </c>
      <c r="E1820" s="284" t="n">
        <v>7</v>
      </c>
      <c r="F1820" s="284" t="n">
        <v>12</v>
      </c>
      <c r="G1820" s="284" t="inlineStr">
        <is>
          <t>Bob Jones Racing</t>
        </is>
      </c>
      <c r="H1820" s="284" t="n"/>
      <c r="I1820" s="284" t="inlineStr">
        <is>
          <t>Ampol Max 3</t>
        </is>
      </c>
      <c r="J1820" s="284" t="inlineStr">
        <is>
          <t>Holden Commodore VP</t>
        </is>
      </c>
      <c r="K1820" s="284" t="inlineStr">
        <is>
          <t>4980 V8</t>
        </is>
      </c>
      <c r="L1820" s="284" t="inlineStr">
        <is>
          <t>Bob Jones</t>
        </is>
      </c>
      <c r="M1820" s="284" t="inlineStr">
        <is>
          <t>AUS</t>
        </is>
      </c>
      <c r="N1820" s="699">
        <f>_xlfn.LET(_xlpm.d,_xlfn.XLOOKUP(L1820,'[1]Birth Dates'!$A:$A,'[1]Birth Dates'!$B:$B,"",0),IF(_xlpm.d=0,"",_xlpm.d))</f>
        <v/>
      </c>
      <c r="O1820" s="284">
        <f>IF(OR(N1820="",A1820="",NOT(ISNUMBER(N1820)),N1820&gt;A1820),"",DATEDIF(N1820,A1820,"Y")&amp;" years, "&amp;DATEDIF(N1820,A1820,"YM")&amp;" months, "&amp;DATEDIF(N1820,A1820,"MD")&amp;" days")</f>
        <v/>
      </c>
      <c r="P1820" s="284" t="inlineStr">
        <is>
          <t>Greg Crick</t>
        </is>
      </c>
      <c r="Q1820" s="284" t="inlineStr">
        <is>
          <t>AUS</t>
        </is>
      </c>
      <c r="R1820" s="699">
        <f>_xlfn.LET(_xlpm.d,_xlfn.XLOOKUP(P1820,'[1]Birth Dates'!$A:$A,'[1]Birth Dates'!$B:$B,"",0),IF(_xlpm.d=0,"",_xlpm.d))</f>
        <v/>
      </c>
      <c r="S1820" s="284">
        <f>IF(OR(R1820="",A1820="",NOT(ISNUMBER(R1820)),R1820&gt;A1820),"",DATEDIF(R1820,A1820,"Y")&amp;" years, "&amp;DATEDIF(R1820,A1820,"YM")&amp;" months, "&amp;DATEDIF(R1820,A1820,"MD")&amp;" days")</f>
        <v/>
      </c>
      <c r="T1820" s="284" t="inlineStr">
        <is>
          <t>Peter Verheyen</t>
        </is>
      </c>
      <c r="U1820" s="284" t="inlineStr">
        <is>
          <t>AUS</t>
        </is>
      </c>
      <c r="V1820" s="699">
        <f>_xlfn.LET(_xlpm.d,_xlfn.XLOOKUP(T1820,'[1]Birth Dates'!$A:$A,'[1]Birth Dates'!$B:$B,"",0),IF(_xlpm.d=0,"",_xlpm.d))</f>
        <v/>
      </c>
      <c r="W1820" s="284">
        <f>IF(OR(V1820="",A1820="",NOT(ISNUMBER(V1820)),V1820&gt;A1820),"",DATEDIF(V1820,A1820,"Y")&amp;" years, "&amp;DATEDIF(V1820,A1820,"YM")&amp;" months, "&amp;DATEDIF(V1820,A1820,"MD")&amp;" days")</f>
        <v/>
      </c>
      <c r="X1820" s="284" t="n"/>
      <c r="Y1820" s="284" t="n"/>
      <c r="Z1820" s="284" t="n"/>
      <c r="AA1820" s="284" t="n"/>
      <c r="AB1820" s="284" t="n">
        <v>15</v>
      </c>
      <c r="AC1820" s="284" t="n"/>
      <c r="AD1820" s="284" t="n"/>
      <c r="AE1820" s="585" t="inlineStr">
        <is>
          <t>2:16.9620</t>
        </is>
      </c>
      <c r="AF1820" s="418">
        <f>IF(OR(AE1820="",AE1820="",AE1820=0),"",6.213/(AE1820*24))</f>
        <v/>
      </c>
      <c r="AG1820" s="289" t="n"/>
      <c r="AH1820" s="585" t="inlineStr"/>
      <c r="AI1820" s="418">
        <f>IF(OR(AH1820="",AH1820="",AH1820=0),"",6.213/(AH1820*24))</f>
        <v/>
      </c>
      <c r="AJ1820" s="175">
        <f>IF(AND(ISNUMBER(AB1820),ISNUMBER(AG1820)),AB1820-AG1820,"")</f>
        <v/>
      </c>
      <c r="AK1820" s="284" t="n"/>
      <c r="AL1820" s="284" t="n">
        <v>153</v>
      </c>
      <c r="AM1820" s="513" t="n">
        <v>0.2713717592592593</v>
      </c>
      <c r="AN1820" s="671">
        <f>IF(OR(AL1820="",AM1820="",AM1820=0),"",AL1820*6.213/(AM1820*24))</f>
        <v/>
      </c>
      <c r="AO1820" s="477">
        <f>IF(AND(AL1820=AL1819,AM1820&lt;&gt;"",AM1819&lt;&gt;""),AM1820-AM1819,"")</f>
        <v/>
      </c>
      <c r="AP1820" s="284" t="n"/>
      <c r="AQ1820" s="585" t="inlineStr"/>
      <c r="AR1820" s="439">
        <f>IF(OR(AQ1820="",AQ1820="",AQ1820=0),"",6.213/(AQ1820*24))</f>
        <v/>
      </c>
      <c r="AS1820" s="436">
        <f>IF(OR(NOT(ISNUMBER(C1820)),NOT(ISNUMBER(AB1820))),"",IF(AG1820&lt;&gt;"",AG1820,AB1820)-C1820)</f>
        <v/>
      </c>
      <c r="AT1820" s="290" t="n"/>
      <c r="AU1820" s="291">
        <f>IF($B1820="","",TEXT($A1820,"yyyymmdd")&amp;"_P"&amp;$C1820&amp;"_C"&amp;$F1820&amp;"_"&amp;TRIM(RIGHT(SUBSTITUTE(TRIM(SUBSTITUTE($L1820,CHAR(160)," "))," ",REPT(" ",60)),60))&amp;IF($P1820="","","-"&amp;TRIM(RIGHT(SUBSTITUTE(TRIM(SUBSTITUTE($P1820,CHAR(160)," "))," ",REPT(" ",60)),60)))&amp;IF($T1820="","","-"&amp;TRIM(RIGHT(SUBSTITUTE(TRIM(SUBSTITUTE($T1820,CHAR(160)," "))," ",REPT(" ",60)),60)))&amp;".jpg")</f>
        <v/>
      </c>
    </row>
    <row r="1821" ht="42" customHeight="1">
      <c r="A1821" s="288" t="n">
        <v>34245</v>
      </c>
      <c r="B1821" s="284" t="inlineStr">
        <is>
          <t>Tooheys 1000 3 October, 1993</t>
        </is>
      </c>
      <c r="C1821" s="284" t="n">
        <v>8</v>
      </c>
      <c r="D1821" s="284" t="inlineStr">
        <is>
          <t>A</t>
        </is>
      </c>
      <c r="E1821" s="284" t="n">
        <v>8</v>
      </c>
      <c r="F1821" s="284" t="n">
        <v>18</v>
      </c>
      <c r="G1821" s="284" t="inlineStr">
        <is>
          <t>Dick Johnson Racing</t>
        </is>
      </c>
      <c r="H1821" s="284" t="n"/>
      <c r="I1821" s="284" t="inlineStr">
        <is>
          <t>Shell</t>
        </is>
      </c>
      <c r="J1821" s="284" t="inlineStr">
        <is>
          <t>Ford Falcon EB</t>
        </is>
      </c>
      <c r="K1821" s="284" t="inlineStr">
        <is>
          <t>4949 V8</t>
        </is>
      </c>
      <c r="L1821" s="284" t="inlineStr">
        <is>
          <t>Paul Radisich</t>
        </is>
      </c>
      <c r="M1821" s="284" t="inlineStr">
        <is>
          <t>NZL</t>
        </is>
      </c>
      <c r="N1821" s="699">
        <f>_xlfn.LET(_xlpm.d,_xlfn.XLOOKUP(L1821,'[1]Birth Dates'!$A:$A,'[1]Birth Dates'!$B:$B,"",0),IF(_xlpm.d=0,"",_xlpm.d))</f>
        <v/>
      </c>
      <c r="O1821" s="284">
        <f>IF(OR(N1821="",A1821="",NOT(ISNUMBER(N1821)),N1821&gt;A1821),"",DATEDIF(N1821,A1821,"Y")&amp;" years, "&amp;DATEDIF(N1821,A1821,"YM")&amp;" months, "&amp;DATEDIF(N1821,A1821,"MD")&amp;" days")</f>
        <v/>
      </c>
      <c r="P1821" s="284" t="inlineStr">
        <is>
          <t>Cameron McConville</t>
        </is>
      </c>
      <c r="Q1821" s="284" t="inlineStr">
        <is>
          <t>AUS</t>
        </is>
      </c>
      <c r="R1821" s="699">
        <f>_xlfn.LET(_xlpm.d,_xlfn.XLOOKUP(P1821,'[1]Birth Dates'!$A:$A,'[1]Birth Dates'!$B:$B,"",0),IF(_xlpm.d=0,"",_xlpm.d))</f>
        <v/>
      </c>
      <c r="S1821" s="284">
        <f>IF(OR(R1821="",A1821="",NOT(ISNUMBER(R1821)),R1821&gt;A1821),"",DATEDIF(R1821,A1821,"Y")&amp;" years, "&amp;DATEDIF(R1821,A1821,"YM")&amp;" months, "&amp;DATEDIF(R1821,A1821,"MD")&amp;" days")</f>
        <v/>
      </c>
      <c r="T1821" s="284" t="n"/>
      <c r="U1821" s="284" t="n"/>
      <c r="V1821" s="699">
        <f>_xlfn.LET(_xlpm.d,_xlfn.XLOOKUP(T1821,'[1]Birth Dates'!$A:$A,'[1]Birth Dates'!$B:$B,"",0),IF(_xlpm.d=0,"",_xlpm.d))</f>
        <v/>
      </c>
      <c r="W1821" s="284">
        <f>IF(OR(V1821="",A1821="",NOT(ISNUMBER(V1821)),V1821&gt;A1821),"",DATEDIF(V1821,A1821,"Y")&amp;" years, "&amp;DATEDIF(V1821,A1821,"YM")&amp;" months, "&amp;DATEDIF(V1821,A1821,"MD")&amp;" days")</f>
        <v/>
      </c>
      <c r="X1821" s="284" t="n"/>
      <c r="Y1821" s="284" t="n"/>
      <c r="Z1821" s="284" t="n"/>
      <c r="AA1821" s="284" t="n"/>
      <c r="AB1821" s="284" t="n">
        <v>8</v>
      </c>
      <c r="AC1821" s="284" t="n"/>
      <c r="AD1821" s="284" t="n"/>
      <c r="AE1821" s="585" t="inlineStr"/>
      <c r="AF1821" s="418">
        <f>IF(OR(AE1821="",AE1821="",AE1821=0),"",6.213/(AE1821*24))</f>
        <v/>
      </c>
      <c r="AG1821" s="289" t="n">
        <v>9</v>
      </c>
      <c r="AH1821" s="585" t="inlineStr">
        <is>
          <t>2:16.5450</t>
        </is>
      </c>
      <c r="AI1821" s="418">
        <f>IF(OR(AH1821="",AH1821="",AH1821=0),"",6.213/(AH1821*24))</f>
        <v/>
      </c>
      <c r="AJ1821" s="175">
        <f>IF(AND(ISNUMBER(AB1821),ISNUMBER(AG1821)),AB1821-AG1821,"")</f>
        <v/>
      </c>
      <c r="AK1821" s="284" t="n"/>
      <c r="AL1821" s="284" t="n">
        <v>151</v>
      </c>
      <c r="AM1821" s="513" t="n">
        <v>0.2717486111111111</v>
      </c>
      <c r="AN1821" s="671">
        <f>IF(OR(AL1821="",AM1821="",AM1821=0),"",AL1821*6.213/(AM1821*24))</f>
        <v/>
      </c>
      <c r="AO1821" s="477">
        <f>IF(AND(AL1821=AL1820,AM1821&lt;&gt;"",AM1820&lt;&gt;""),AM1821-AM1820,"")</f>
        <v/>
      </c>
      <c r="AP1821" s="284" t="n"/>
      <c r="AQ1821" s="585" t="inlineStr"/>
      <c r="AR1821" s="439">
        <f>IF(OR(AQ1821="",AQ1821="",AQ1821=0),"",6.213/(AQ1821*24))</f>
        <v/>
      </c>
      <c r="AS1821" s="436">
        <f>IF(OR(NOT(ISNUMBER(C1821)),NOT(ISNUMBER(AB1821))),"",IF(AG1821&lt;&gt;"",AG1821,AB1821)-C1821)</f>
        <v/>
      </c>
      <c r="AT1821" s="290" t="n"/>
      <c r="AU1821" s="291">
        <f>IF($B1821="","",TEXT($A1821,"yyyymmdd")&amp;"_P"&amp;$C1821&amp;"_C"&amp;$F1821&amp;"_"&amp;TRIM(RIGHT(SUBSTITUTE(TRIM(SUBSTITUTE($L1821,CHAR(160)," "))," ",REPT(" ",60)),60))&amp;IF($P1821="","","-"&amp;TRIM(RIGHT(SUBSTITUTE(TRIM(SUBSTITUTE($P1821,CHAR(160)," "))," ",REPT(" ",60)),60)))&amp;IF($T1821="","","-"&amp;TRIM(RIGHT(SUBSTITUTE(TRIM(SUBSTITUTE($T1821,CHAR(160)," "))," ",REPT(" ",60)),60)))&amp;".jpg")</f>
        <v/>
      </c>
    </row>
    <row r="1822" ht="42" customHeight="1">
      <c r="A1822" s="288" t="n">
        <v>34245</v>
      </c>
      <c r="B1822" s="284" t="inlineStr">
        <is>
          <t>Tooheys 1000 3 October, 1993</t>
        </is>
      </c>
      <c r="C1822" s="284" t="n">
        <v>9</v>
      </c>
      <c r="D1822" s="284" t="inlineStr">
        <is>
          <t>A</t>
        </is>
      </c>
      <c r="E1822" s="284" t="n">
        <v>9</v>
      </c>
      <c r="F1822" s="284" t="n">
        <v>27</v>
      </c>
      <c r="G1822" s="284" t="inlineStr">
        <is>
          <t>Terry Finnigan Racing Team</t>
        </is>
      </c>
      <c r="H1822" s="284" t="n"/>
      <c r="I1822" s="284" t="inlineStr">
        <is>
          <t>Foodtown Supermarkets</t>
        </is>
      </c>
      <c r="J1822" s="284" t="inlineStr">
        <is>
          <t>Holden Commodore VP</t>
        </is>
      </c>
      <c r="K1822" s="284" t="inlineStr">
        <is>
          <t>4980 V8</t>
        </is>
      </c>
      <c r="L1822" s="284" t="inlineStr">
        <is>
          <t>Terry Finnigan</t>
        </is>
      </c>
      <c r="M1822" s="284" t="inlineStr">
        <is>
          <t>AUS</t>
        </is>
      </c>
      <c r="N1822" s="699">
        <f>_xlfn.LET(_xlpm.d,_xlfn.XLOOKUP(L1822,'[1]Birth Dates'!$A:$A,'[1]Birth Dates'!$B:$B,"",0),IF(_xlpm.d=0,"",_xlpm.d))</f>
        <v/>
      </c>
      <c r="O1822" s="284">
        <f>IF(OR(N1822="",A1822="",NOT(ISNUMBER(N1822)),N1822&gt;A1822),"",DATEDIF(N1822,A1822,"Y")&amp;" years, "&amp;DATEDIF(N1822,A1822,"YM")&amp;" months, "&amp;DATEDIF(N1822,A1822,"MD")&amp;" days")</f>
        <v/>
      </c>
      <c r="P1822" s="284" t="inlineStr">
        <is>
          <t>Garry Rogers</t>
        </is>
      </c>
      <c r="Q1822" s="284" t="inlineStr">
        <is>
          <t>AUS</t>
        </is>
      </c>
      <c r="R1822" s="699">
        <f>_xlfn.LET(_xlpm.d,_xlfn.XLOOKUP(P1822,'[1]Birth Dates'!$A:$A,'[1]Birth Dates'!$B:$B,"",0),IF(_xlpm.d=0,"",_xlpm.d))</f>
        <v/>
      </c>
      <c r="S1822" s="284">
        <f>IF(OR(R1822="",A1822="",NOT(ISNUMBER(R1822)),R1822&gt;A1822),"",DATEDIF(R1822,A1822,"Y")&amp;" years, "&amp;DATEDIF(R1822,A1822,"YM")&amp;" months, "&amp;DATEDIF(R1822,A1822,"MD")&amp;" days")</f>
        <v/>
      </c>
      <c r="T1822" s="284" t="n"/>
      <c r="U1822" s="284" t="n"/>
      <c r="V1822" s="699">
        <f>_xlfn.LET(_xlpm.d,_xlfn.XLOOKUP(T1822,'[1]Birth Dates'!$A:$A,'[1]Birth Dates'!$B:$B,"",0),IF(_xlpm.d=0,"",_xlpm.d))</f>
        <v/>
      </c>
      <c r="W1822" s="284">
        <f>IF(OR(V1822="",A1822="",NOT(ISNUMBER(V1822)),V1822&gt;A1822),"",DATEDIF(V1822,A1822,"Y")&amp;" years, "&amp;DATEDIF(V1822,A1822,"YM")&amp;" months, "&amp;DATEDIF(V1822,A1822,"MD")&amp;" days")</f>
        <v/>
      </c>
      <c r="X1822" s="284" t="n"/>
      <c r="Y1822" s="284" t="n"/>
      <c r="Z1822" s="284" t="n"/>
      <c r="AA1822" s="284" t="n"/>
      <c r="AB1822" s="284" t="n">
        <v>20</v>
      </c>
      <c r="AC1822" s="284" t="n"/>
      <c r="AD1822" s="284" t="n"/>
      <c r="AE1822" s="585" t="inlineStr">
        <is>
          <t>2:19.4100</t>
        </is>
      </c>
      <c r="AF1822" s="418">
        <f>IF(OR(AE1822="",AE1822="",AE1822=0),"",6.213/(AE1822*24))</f>
        <v/>
      </c>
      <c r="AG1822" s="289" t="n"/>
      <c r="AH1822" s="585" t="inlineStr"/>
      <c r="AI1822" s="418">
        <f>IF(OR(AH1822="",AH1822="",AH1822=0),"",6.213/(AH1822*24))</f>
        <v/>
      </c>
      <c r="AJ1822" s="175">
        <f>IF(AND(ISNUMBER(AB1822),ISNUMBER(AG1822)),AB1822-AG1822,"")</f>
        <v/>
      </c>
      <c r="AK1822" s="284" t="n"/>
      <c r="AL1822" s="284" t="n">
        <v>150</v>
      </c>
      <c r="AM1822" s="513" t="n">
        <v>0.2710020833333334</v>
      </c>
      <c r="AN1822" s="671">
        <f>IF(OR(AL1822="",AM1822="",AM1822=0),"",AL1822*6.213/(AM1822*24))</f>
        <v/>
      </c>
      <c r="AO1822" s="477">
        <f>IF(AND(AL1822=AL1821,AM1822&lt;&gt;"",AM1821&lt;&gt;""),AM1822-AM1821,"")</f>
        <v/>
      </c>
      <c r="AP1822" s="284" t="n"/>
      <c r="AQ1822" s="585" t="inlineStr"/>
      <c r="AR1822" s="439">
        <f>IF(OR(AQ1822="",AQ1822="",AQ1822=0),"",6.213/(AQ1822*24))</f>
        <v/>
      </c>
      <c r="AS1822" s="436">
        <f>IF(OR(NOT(ISNUMBER(C1822)),NOT(ISNUMBER(AB1822))),"",IF(AG1822&lt;&gt;"",AG1822,AB1822)-C1822)</f>
        <v/>
      </c>
      <c r="AT1822" s="290" t="n"/>
      <c r="AU1822" s="291">
        <f>IF($B1822="","",TEXT($A1822,"yyyymmdd")&amp;"_P"&amp;$C1822&amp;"_C"&amp;$F1822&amp;"_"&amp;TRIM(RIGHT(SUBSTITUTE(TRIM(SUBSTITUTE($L1822,CHAR(160)," "))," ",REPT(" ",60)),60))&amp;IF($P1822="","","-"&amp;TRIM(RIGHT(SUBSTITUTE(TRIM(SUBSTITUTE($P1822,CHAR(160)," "))," ",REPT(" ",60)),60)))&amp;IF($T1822="","","-"&amp;TRIM(RIGHT(SUBSTITUTE(TRIM(SUBSTITUTE($T1822,CHAR(160)," "))," ",REPT(" ",60)),60)))&amp;".jpg")</f>
        <v/>
      </c>
    </row>
    <row r="1823" ht="42" customHeight="1">
      <c r="A1823" s="288" t="n">
        <v>34245</v>
      </c>
      <c r="B1823" s="284" t="inlineStr">
        <is>
          <t>Tooheys 1000 3 October, 1993</t>
        </is>
      </c>
      <c r="C1823" s="284" t="n">
        <v>10</v>
      </c>
      <c r="D1823" s="284" t="inlineStr">
        <is>
          <t>A</t>
        </is>
      </c>
      <c r="E1823" s="284" t="n">
        <v>10</v>
      </c>
      <c r="F1823" s="284" t="n">
        <v>33</v>
      </c>
      <c r="G1823" s="284" t="inlineStr">
        <is>
          <t>Pro-Duct Motorsport</t>
        </is>
      </c>
      <c r="H1823" s="284" t="n"/>
      <c r="I1823" s="284" t="inlineStr">
        <is>
          <t>Pro-Duct Air Conditioning</t>
        </is>
      </c>
      <c r="J1823" s="284" t="inlineStr">
        <is>
          <t>Holden Commodore VP</t>
        </is>
      </c>
      <c r="K1823" s="284" t="inlineStr">
        <is>
          <t>4980 V8</t>
        </is>
      </c>
      <c r="L1823" s="284" t="inlineStr">
        <is>
          <t>Bob Pearson</t>
        </is>
      </c>
      <c r="M1823" s="284" t="inlineStr">
        <is>
          <t>AUS</t>
        </is>
      </c>
      <c r="N1823" s="699">
        <f>_xlfn.LET(_xlpm.d,_xlfn.XLOOKUP(L1823,'[1]Birth Dates'!$A:$A,'[1]Birth Dates'!$B:$B,"",0),IF(_xlpm.d=0,"",_xlpm.d))</f>
        <v/>
      </c>
      <c r="O1823" s="284">
        <f>IF(OR(N1823="",A1823="",NOT(ISNUMBER(N1823)),N1823&gt;A1823),"",DATEDIF(N1823,A1823,"Y")&amp;" years, "&amp;DATEDIF(N1823,A1823,"YM")&amp;" months, "&amp;DATEDIF(N1823,A1823,"MD")&amp;" days")</f>
        <v/>
      </c>
      <c r="P1823" s="284" t="inlineStr">
        <is>
          <t>Bruce Stewart</t>
        </is>
      </c>
      <c r="Q1823" s="284" t="inlineStr">
        <is>
          <t>AUS</t>
        </is>
      </c>
      <c r="R1823" s="699">
        <f>_xlfn.LET(_xlpm.d,_xlfn.XLOOKUP(P1823,'[1]Birth Dates'!$A:$A,'[1]Birth Dates'!$B:$B,"",0),IF(_xlpm.d=0,"",_xlpm.d))</f>
        <v/>
      </c>
      <c r="S1823" s="284">
        <f>IF(OR(R1823="",A1823="",NOT(ISNUMBER(R1823)),R1823&gt;A1823),"",DATEDIF(R1823,A1823,"Y")&amp;" years, "&amp;DATEDIF(R1823,A1823,"YM")&amp;" months, "&amp;DATEDIF(R1823,A1823,"MD")&amp;" days")</f>
        <v/>
      </c>
      <c r="T1823" s="284" t="n"/>
      <c r="U1823" s="284" t="n"/>
      <c r="V1823" s="699">
        <f>_xlfn.LET(_xlpm.d,_xlfn.XLOOKUP(T1823,'[1]Birth Dates'!$A:$A,'[1]Birth Dates'!$B:$B,"",0),IF(_xlpm.d=0,"",_xlpm.d))</f>
        <v/>
      </c>
      <c r="W1823" s="284">
        <f>IF(OR(V1823="",A1823="",NOT(ISNUMBER(V1823)),V1823&gt;A1823),"",DATEDIF(V1823,A1823,"Y")&amp;" years, "&amp;DATEDIF(V1823,A1823,"YM")&amp;" months, "&amp;DATEDIF(V1823,A1823,"MD")&amp;" days")</f>
        <v/>
      </c>
      <c r="X1823" s="284" t="n"/>
      <c r="Y1823" s="284" t="n"/>
      <c r="Z1823" s="284" t="n"/>
      <c r="AA1823" s="284" t="n"/>
      <c r="AB1823" s="284" t="n">
        <v>17</v>
      </c>
      <c r="AC1823" s="284" t="n"/>
      <c r="AD1823" s="284" t="n"/>
      <c r="AE1823" s="585" t="inlineStr">
        <is>
          <t>2:17.3690</t>
        </is>
      </c>
      <c r="AF1823" s="418">
        <f>IF(OR(AE1823="",AE1823="",AE1823=0),"",6.213/(AE1823*24))</f>
        <v/>
      </c>
      <c r="AG1823" s="289" t="n"/>
      <c r="AH1823" s="585" t="inlineStr"/>
      <c r="AI1823" s="418">
        <f>IF(OR(AH1823="",AH1823="",AH1823=0),"",6.213/(AH1823*24))</f>
        <v/>
      </c>
      <c r="AJ1823" s="175">
        <f>IF(AND(ISNUMBER(AB1823),ISNUMBER(AG1823)),AB1823-AG1823,"")</f>
        <v/>
      </c>
      <c r="AK1823" s="284" t="n"/>
      <c r="AL1823" s="284" t="n">
        <v>148</v>
      </c>
      <c r="AM1823" s="513" t="n">
        <v>0.270809375</v>
      </c>
      <c r="AN1823" s="671">
        <f>IF(OR(AL1823="",AM1823="",AM1823=0),"",AL1823*6.213/(AM1823*24))</f>
        <v/>
      </c>
      <c r="AO1823" s="477">
        <f>IF(AND(AL1823=AL1822,AM1823&lt;&gt;"",AM1822&lt;&gt;""),AM1823-AM1822,"")</f>
        <v/>
      </c>
      <c r="AP1823" s="284" t="n"/>
      <c r="AQ1823" s="585" t="inlineStr"/>
      <c r="AR1823" s="439">
        <f>IF(OR(AQ1823="",AQ1823="",AQ1823=0),"",6.213/(AQ1823*24))</f>
        <v/>
      </c>
      <c r="AS1823" s="436">
        <f>IF(OR(NOT(ISNUMBER(C1823)),NOT(ISNUMBER(AB1823))),"",IF(AG1823&lt;&gt;"",AG1823,AB1823)-C1823)</f>
        <v/>
      </c>
      <c r="AT1823" s="290" t="n"/>
      <c r="AU1823" s="291">
        <f>IF($B1823="","",TEXT($A1823,"yyyymmdd")&amp;"_P"&amp;$C1823&amp;"_C"&amp;$F1823&amp;"_"&amp;TRIM(RIGHT(SUBSTITUTE(TRIM(SUBSTITUTE($L1823,CHAR(160)," "))," ",REPT(" ",60)),60))&amp;IF($P1823="","","-"&amp;TRIM(RIGHT(SUBSTITUTE(TRIM(SUBSTITUTE($P1823,CHAR(160)," "))," ",REPT(" ",60)),60)))&amp;IF($T1823="","","-"&amp;TRIM(RIGHT(SUBSTITUTE(TRIM(SUBSTITUTE($T1823,CHAR(160)," "))," ",REPT(" ",60)),60)))&amp;".jpg")</f>
        <v/>
      </c>
    </row>
    <row r="1824" ht="42" customHeight="1">
      <c r="A1824" s="288" t="n">
        <v>34245</v>
      </c>
      <c r="B1824" s="284" t="inlineStr">
        <is>
          <t>Tooheys 1000 3 October, 1993</t>
        </is>
      </c>
      <c r="C1824" s="284" t="n">
        <v>11</v>
      </c>
      <c r="D1824" s="284" t="inlineStr">
        <is>
          <t>A</t>
        </is>
      </c>
      <c r="E1824" s="284" t="n">
        <v>11</v>
      </c>
      <c r="F1824" s="284" t="n">
        <v>20</v>
      </c>
      <c r="G1824" s="284" t="inlineStr">
        <is>
          <t>LoGaMo Racing</t>
        </is>
      </c>
      <c r="H1824" s="284" t="n"/>
      <c r="I1824" s="284" t="inlineStr">
        <is>
          <t>Benson &amp; Hedges</t>
        </is>
      </c>
      <c r="J1824" s="284" t="inlineStr">
        <is>
          <t>BMW M3</t>
        </is>
      </c>
      <c r="K1824" s="284" t="inlineStr">
        <is>
          <t>2492 L4</t>
        </is>
      </c>
      <c r="L1824" s="284" t="inlineStr">
        <is>
          <t>John Blanchard</t>
        </is>
      </c>
      <c r="M1824" s="284" t="inlineStr">
        <is>
          <t>AUS</t>
        </is>
      </c>
      <c r="N1824" s="699">
        <f>_xlfn.LET(_xlpm.d,_xlfn.XLOOKUP(L1824,'[1]Birth Dates'!$A:$A,'[1]Birth Dates'!$B:$B,"",0),IF(_xlpm.d=0,"",_xlpm.d))</f>
        <v/>
      </c>
      <c r="O1824" s="284">
        <f>IF(OR(N1824="",A1824="",NOT(ISNUMBER(N1824)),N1824&gt;A1824),"",DATEDIF(N1824,A1824,"Y")&amp;" years, "&amp;DATEDIF(N1824,A1824,"YM")&amp;" months, "&amp;DATEDIF(N1824,A1824,"MD")&amp;" days")</f>
        <v/>
      </c>
      <c r="P1824" s="284" t="inlineStr">
        <is>
          <t>Jeff Allam</t>
        </is>
      </c>
      <c r="Q1824" s="284" t="inlineStr">
        <is>
          <t>GBR</t>
        </is>
      </c>
      <c r="R1824" s="699">
        <f>_xlfn.LET(_xlpm.d,_xlfn.XLOOKUP(P1824,'[1]Birth Dates'!$A:$A,'[1]Birth Dates'!$B:$B,"",0),IF(_xlpm.d=0,"",_xlpm.d))</f>
        <v/>
      </c>
      <c r="S1824" s="284">
        <f>IF(OR(R1824="",A1824="",NOT(ISNUMBER(R1824)),R1824&gt;A1824),"",DATEDIF(R1824,A1824,"Y")&amp;" years, "&amp;DATEDIF(R1824,A1824,"YM")&amp;" months, "&amp;DATEDIF(R1824,A1824,"MD")&amp;" days")</f>
        <v/>
      </c>
      <c r="T1824" s="284" t="n"/>
      <c r="U1824" s="284" t="n"/>
      <c r="V1824" s="699">
        <f>_xlfn.LET(_xlpm.d,_xlfn.XLOOKUP(T1824,'[1]Birth Dates'!$A:$A,'[1]Birth Dates'!$B:$B,"",0),IF(_xlpm.d=0,"",_xlpm.d))</f>
        <v/>
      </c>
      <c r="W1824" s="284">
        <f>IF(OR(V1824="",A1824="",NOT(ISNUMBER(V1824)),V1824&gt;A1824),"",DATEDIF(V1824,A1824,"Y")&amp;" years, "&amp;DATEDIF(V1824,A1824,"YM")&amp;" months, "&amp;DATEDIF(V1824,A1824,"MD")&amp;" days")</f>
        <v/>
      </c>
      <c r="X1824" s="284" t="n"/>
      <c r="Y1824" s="284" t="n"/>
      <c r="Z1824" s="284" t="n"/>
      <c r="AA1824" s="284" t="n"/>
      <c r="AB1824" s="284" t="n">
        <v>24</v>
      </c>
      <c r="AC1824" s="284" t="n"/>
      <c r="AD1824" s="284" t="n"/>
      <c r="AE1824" s="585" t="inlineStr">
        <is>
          <t>2:21.5110</t>
        </is>
      </c>
      <c r="AF1824" s="418">
        <f>IF(OR(AE1824="",AE1824="",AE1824=0),"",6.213/(AE1824*24))</f>
        <v/>
      </c>
      <c r="AG1824" s="289" t="n"/>
      <c r="AH1824" s="585" t="inlineStr"/>
      <c r="AI1824" s="418">
        <f>IF(OR(AH1824="",AH1824="",AH1824=0),"",6.213/(AH1824*24))</f>
        <v/>
      </c>
      <c r="AJ1824" s="175">
        <f>IF(AND(ISNUMBER(AB1824),ISNUMBER(AG1824)),AB1824-AG1824,"")</f>
        <v/>
      </c>
      <c r="AK1824" s="284" t="n"/>
      <c r="AL1824" s="284" t="n">
        <v>148</v>
      </c>
      <c r="AM1824" s="513" t="n">
        <v>0.2708407407407407</v>
      </c>
      <c r="AN1824" s="671">
        <f>IF(OR(AL1824="",AM1824="",AM1824=0),"",AL1824*6.213/(AM1824*24))</f>
        <v/>
      </c>
      <c r="AO1824" s="477">
        <f>IF(AND(AL1824=AL1823,AM1824&lt;&gt;"",AM1823&lt;&gt;""),AM1824-AM1823,"")</f>
        <v/>
      </c>
      <c r="AP1824" s="284" t="n"/>
      <c r="AQ1824" s="585" t="inlineStr"/>
      <c r="AR1824" s="439">
        <f>IF(OR(AQ1824="",AQ1824="",AQ1824=0),"",6.213/(AQ1824*24))</f>
        <v/>
      </c>
      <c r="AS1824" s="436">
        <f>IF(OR(NOT(ISNUMBER(C1824)),NOT(ISNUMBER(AB1824))),"",IF(AG1824&lt;&gt;"",AG1824,AB1824)-C1824)</f>
        <v/>
      </c>
      <c r="AT1824" s="290" t="n"/>
      <c r="AU1824" s="291">
        <f>IF($B1824="","",TEXT($A1824,"yyyymmdd")&amp;"_P"&amp;$C1824&amp;"_C"&amp;$F1824&amp;"_"&amp;TRIM(RIGHT(SUBSTITUTE(TRIM(SUBSTITUTE($L1824,CHAR(160)," "))," ",REPT(" ",60)),60))&amp;IF($P1824="","","-"&amp;TRIM(RIGHT(SUBSTITUTE(TRIM(SUBSTITUTE($P1824,CHAR(160)," "))," ",REPT(" ",60)),60)))&amp;IF($T1824="","","-"&amp;TRIM(RIGHT(SUBSTITUTE(TRIM(SUBSTITUTE($T1824,CHAR(160)," "))," ",REPT(" ",60)),60)))&amp;".jpg")</f>
        <v/>
      </c>
    </row>
    <row r="1825" ht="42" customHeight="1">
      <c r="A1825" s="288" t="n">
        <v>34245</v>
      </c>
      <c r="B1825" s="284" t="inlineStr">
        <is>
          <t>Tooheys 1000 3 October, 1993</t>
        </is>
      </c>
      <c r="C1825" s="284" t="n">
        <v>12</v>
      </c>
      <c r="D1825" s="284" t="inlineStr">
        <is>
          <t>A</t>
        </is>
      </c>
      <c r="E1825" s="284" t="n">
        <v>12</v>
      </c>
      <c r="F1825" s="284" t="n">
        <v>21</v>
      </c>
      <c r="G1825" s="284" t="inlineStr">
        <is>
          <t>Donaher Racing</t>
        </is>
      </c>
      <c r="H1825" s="284" t="n"/>
      <c r="I1825" s="284" t="inlineStr">
        <is>
          <t>Mocopan Coffee</t>
        </is>
      </c>
      <c r="J1825" s="284" t="inlineStr">
        <is>
          <t>Holden Commodore VL</t>
        </is>
      </c>
      <c r="K1825" s="284" t="inlineStr">
        <is>
          <t>4980 V8</t>
        </is>
      </c>
      <c r="L1825" s="284" t="inlineStr">
        <is>
          <t>Mick Donaher</t>
        </is>
      </c>
      <c r="M1825" s="284" t="inlineStr">
        <is>
          <t>AUS</t>
        </is>
      </c>
      <c r="N1825" s="699">
        <f>_xlfn.LET(_xlpm.d,_xlfn.XLOOKUP(L1825,'[1]Birth Dates'!$A:$A,'[1]Birth Dates'!$B:$B,"",0),IF(_xlpm.d=0,"",_xlpm.d))</f>
        <v/>
      </c>
      <c r="O1825" s="284">
        <f>IF(OR(N1825="",A1825="",NOT(ISNUMBER(N1825)),N1825&gt;A1825),"",DATEDIF(N1825,A1825,"Y")&amp;" years, "&amp;DATEDIF(N1825,A1825,"YM")&amp;" months, "&amp;DATEDIF(N1825,A1825,"MD")&amp;" days")</f>
        <v/>
      </c>
      <c r="P1825" s="284" t="inlineStr">
        <is>
          <t>Laurie Donaher</t>
        </is>
      </c>
      <c r="Q1825" s="284" t="inlineStr">
        <is>
          <t>AUS</t>
        </is>
      </c>
      <c r="R1825" s="699">
        <f>_xlfn.LET(_xlpm.d,_xlfn.XLOOKUP(P1825,'[1]Birth Dates'!$A:$A,'[1]Birth Dates'!$B:$B,"",0),IF(_xlpm.d=0,"",_xlpm.d))</f>
        <v/>
      </c>
      <c r="S1825" s="284">
        <f>IF(OR(R1825="",A1825="",NOT(ISNUMBER(R1825)),R1825&gt;A1825),"",DATEDIF(R1825,A1825,"Y")&amp;" years, "&amp;DATEDIF(R1825,A1825,"YM")&amp;" months, "&amp;DATEDIF(R1825,A1825,"MD")&amp;" days")</f>
        <v/>
      </c>
      <c r="T1825" s="284" t="n"/>
      <c r="U1825" s="284" t="n"/>
      <c r="V1825" s="699">
        <f>_xlfn.LET(_xlpm.d,_xlfn.XLOOKUP(T1825,'[1]Birth Dates'!$A:$A,'[1]Birth Dates'!$B:$B,"",0),IF(_xlpm.d=0,"",_xlpm.d))</f>
        <v/>
      </c>
      <c r="W1825" s="284">
        <f>IF(OR(V1825="",A1825="",NOT(ISNUMBER(V1825)),V1825&gt;A1825),"",DATEDIF(V1825,A1825,"Y")&amp;" years, "&amp;DATEDIF(V1825,A1825,"YM")&amp;" months, "&amp;DATEDIF(V1825,A1825,"MD")&amp;" days")</f>
        <v/>
      </c>
      <c r="X1825" s="284" t="n"/>
      <c r="Y1825" s="284" t="n"/>
      <c r="Z1825" s="284" t="n"/>
      <c r="AA1825" s="284" t="n"/>
      <c r="AB1825" s="284" t="n">
        <v>22</v>
      </c>
      <c r="AC1825" s="284" t="n"/>
      <c r="AD1825" s="284" t="n"/>
      <c r="AE1825" s="585" t="inlineStr">
        <is>
          <t>2:21.4300</t>
        </is>
      </c>
      <c r="AF1825" s="418">
        <f>IF(OR(AE1825="",AE1825="",AE1825=0),"",6.213/(AE1825*24))</f>
        <v/>
      </c>
      <c r="AG1825" s="289" t="n"/>
      <c r="AH1825" s="585" t="inlineStr"/>
      <c r="AI1825" s="418">
        <f>IF(OR(AH1825="",AH1825="",AH1825=0),"",6.213/(AH1825*24))</f>
        <v/>
      </c>
      <c r="AJ1825" s="175">
        <f>IF(AND(ISNUMBER(AB1825),ISNUMBER(AG1825)),AB1825-AG1825,"")</f>
        <v/>
      </c>
      <c r="AK1825" s="284" t="n"/>
      <c r="AL1825" s="284" t="n">
        <v>147</v>
      </c>
      <c r="AM1825" s="513" t="n">
        <v>0.2713340277777778</v>
      </c>
      <c r="AN1825" s="671">
        <f>IF(OR(AL1825="",AM1825="",AM1825=0),"",AL1825*6.213/(AM1825*24))</f>
        <v/>
      </c>
      <c r="AO1825" s="477">
        <f>IF(AND(AL1825=AL1824,AM1825&lt;&gt;"",AM1824&lt;&gt;""),AM1825-AM1824,"")</f>
        <v/>
      </c>
      <c r="AP1825" s="284" t="n"/>
      <c r="AQ1825" s="585" t="inlineStr"/>
      <c r="AR1825" s="439">
        <f>IF(OR(AQ1825="",AQ1825="",AQ1825=0),"",6.213/(AQ1825*24))</f>
        <v/>
      </c>
      <c r="AS1825" s="436">
        <f>IF(OR(NOT(ISNUMBER(C1825)),NOT(ISNUMBER(AB1825))),"",IF(AG1825&lt;&gt;"",AG1825,AB1825)-C1825)</f>
        <v/>
      </c>
      <c r="AT1825" s="290" t="n"/>
      <c r="AU1825" s="291">
        <f>IF($B1825="","",TEXT($A1825,"yyyymmdd")&amp;"_P"&amp;$C1825&amp;"_C"&amp;$F1825&amp;"_"&amp;TRIM(RIGHT(SUBSTITUTE(TRIM(SUBSTITUTE($L1825,CHAR(160)," "))," ",REPT(" ",60)),60))&amp;IF($P1825="","","-"&amp;TRIM(RIGHT(SUBSTITUTE(TRIM(SUBSTITUTE($P1825,CHAR(160)," "))," ",REPT(" ",60)),60)))&amp;IF($T1825="","","-"&amp;TRIM(RIGHT(SUBSTITUTE(TRIM(SUBSTITUTE($T1825,CHAR(160)," "))," ",REPT(" ",60)),60)))&amp;".jpg")</f>
        <v/>
      </c>
    </row>
    <row r="1826" ht="42" customHeight="1">
      <c r="A1826" s="288" t="n">
        <v>34245</v>
      </c>
      <c r="B1826" s="284" t="inlineStr">
        <is>
          <t>Tooheys 1000 3 October, 1993</t>
        </is>
      </c>
      <c r="C1826" s="284" t="n">
        <v>13</v>
      </c>
      <c r="D1826" s="284" t="inlineStr">
        <is>
          <t>A</t>
        </is>
      </c>
      <c r="E1826" s="284" t="n">
        <v>13</v>
      </c>
      <c r="F1826" s="284" t="n">
        <v>14</v>
      </c>
      <c r="G1826" s="284" t="inlineStr">
        <is>
          <t>Jonsson Racing</t>
        </is>
      </c>
      <c r="H1826" s="284" t="n"/>
      <c r="I1826" s="284" t="inlineStr">
        <is>
          <t>Jonsson Racing</t>
        </is>
      </c>
      <c r="J1826" s="284" t="inlineStr">
        <is>
          <t>Holden Commodore VL</t>
        </is>
      </c>
      <c r="K1826" s="284" t="inlineStr">
        <is>
          <t>4980 V8</t>
        </is>
      </c>
      <c r="L1826" s="284" t="inlineStr">
        <is>
          <t>Warren Jonsson</t>
        </is>
      </c>
      <c r="M1826" s="284" t="inlineStr">
        <is>
          <t>AUS</t>
        </is>
      </c>
      <c r="N1826" s="699">
        <f>_xlfn.LET(_xlpm.d,_xlfn.XLOOKUP(L1826,'[1]Birth Dates'!$A:$A,'[1]Birth Dates'!$B:$B,"",0),IF(_xlpm.d=0,"",_xlpm.d))</f>
        <v/>
      </c>
      <c r="O1826" s="284">
        <f>IF(OR(N1826="",A1826="",NOT(ISNUMBER(N1826)),N1826&gt;A1826),"",DATEDIF(N1826,A1826,"Y")&amp;" years, "&amp;DATEDIF(N1826,A1826,"YM")&amp;" months, "&amp;DATEDIF(N1826,A1826,"MD")&amp;" days")</f>
        <v/>
      </c>
      <c r="P1826" s="284" t="inlineStr">
        <is>
          <t>Des Wall</t>
        </is>
      </c>
      <c r="Q1826" s="284" t="inlineStr">
        <is>
          <t>AUS</t>
        </is>
      </c>
      <c r="R1826" s="699">
        <f>_xlfn.LET(_xlpm.d,_xlfn.XLOOKUP(P1826,'[1]Birth Dates'!$A:$A,'[1]Birth Dates'!$B:$B,"",0),IF(_xlpm.d=0,"",_xlpm.d))</f>
        <v/>
      </c>
      <c r="S1826" s="284">
        <f>IF(OR(R1826="",A1826="",NOT(ISNUMBER(R1826)),R1826&gt;A1826),"",DATEDIF(R1826,A1826,"Y")&amp;" years, "&amp;DATEDIF(R1826,A1826,"YM")&amp;" months, "&amp;DATEDIF(R1826,A1826,"MD")&amp;" days")</f>
        <v/>
      </c>
      <c r="T1826" s="284" t="n"/>
      <c r="U1826" s="284" t="n"/>
      <c r="V1826" s="699">
        <f>_xlfn.LET(_xlpm.d,_xlfn.XLOOKUP(T1826,'[1]Birth Dates'!$A:$A,'[1]Birth Dates'!$B:$B,"",0),IF(_xlpm.d=0,"",_xlpm.d))</f>
        <v/>
      </c>
      <c r="W1826" s="284">
        <f>IF(OR(V1826="",A1826="",NOT(ISNUMBER(V1826)),V1826&gt;A1826),"",DATEDIF(V1826,A1826,"Y")&amp;" years, "&amp;DATEDIF(V1826,A1826,"YM")&amp;" months, "&amp;DATEDIF(V1826,A1826,"MD")&amp;" days")</f>
        <v/>
      </c>
      <c r="X1826" s="284" t="n"/>
      <c r="Y1826" s="284" t="n"/>
      <c r="Z1826" s="284" t="n"/>
      <c r="AA1826" s="284" t="n"/>
      <c r="AB1826" s="284" t="n">
        <v>27</v>
      </c>
      <c r="AC1826" s="284" t="n"/>
      <c r="AD1826" s="284" t="n"/>
      <c r="AE1826" s="585" t="inlineStr">
        <is>
          <t>2:24.6160</t>
        </is>
      </c>
      <c r="AF1826" s="418">
        <f>IF(OR(AE1826="",AE1826="",AE1826=0),"",6.213/(AE1826*24))</f>
        <v/>
      </c>
      <c r="AG1826" s="289" t="n"/>
      <c r="AH1826" s="585" t="inlineStr"/>
      <c r="AI1826" s="418">
        <f>IF(OR(AH1826="",AH1826="",AH1826=0),"",6.213/(AH1826*24))</f>
        <v/>
      </c>
      <c r="AJ1826" s="175">
        <f>IF(AND(ISNUMBER(AB1826),ISNUMBER(AG1826)),AB1826-AG1826,"")</f>
        <v/>
      </c>
      <c r="AK1826" s="284" t="n"/>
      <c r="AL1826" s="284" t="n">
        <v>146</v>
      </c>
      <c r="AM1826" s="513" t="n">
        <v>0.2702489583333333</v>
      </c>
      <c r="AN1826" s="671">
        <f>IF(OR(AL1826="",AM1826="",AM1826=0),"",AL1826*6.213/(AM1826*24))</f>
        <v/>
      </c>
      <c r="AO1826" s="477">
        <f>IF(AND(AL1826=AL1825,AM1826&lt;&gt;"",AM1825&lt;&gt;""),AM1826-AM1825,"")</f>
        <v/>
      </c>
      <c r="AP1826" s="284" t="n"/>
      <c r="AQ1826" s="585" t="inlineStr"/>
      <c r="AR1826" s="439">
        <f>IF(OR(AQ1826="",AQ1826="",AQ1826=0),"",6.213/(AQ1826*24))</f>
        <v/>
      </c>
      <c r="AS1826" s="436">
        <f>IF(OR(NOT(ISNUMBER(C1826)),NOT(ISNUMBER(AB1826))),"",IF(AG1826&lt;&gt;"",AG1826,AB1826)-C1826)</f>
        <v/>
      </c>
      <c r="AT1826" s="290" t="n"/>
      <c r="AU1826" s="291">
        <f>IF($B1826="","",TEXT($A1826,"yyyymmdd")&amp;"_P"&amp;$C1826&amp;"_C"&amp;$F1826&amp;"_"&amp;TRIM(RIGHT(SUBSTITUTE(TRIM(SUBSTITUTE($L1826,CHAR(160)," "))," ",REPT(" ",60)),60))&amp;IF($P1826="","","-"&amp;TRIM(RIGHT(SUBSTITUTE(TRIM(SUBSTITUTE($P1826,CHAR(160)," "))," ",REPT(" ",60)),60)))&amp;IF($T1826="","","-"&amp;TRIM(RIGHT(SUBSTITUTE(TRIM(SUBSTITUTE($T1826,CHAR(160)," "))," ",REPT(" ",60)),60)))&amp;".jpg")</f>
        <v/>
      </c>
    </row>
    <row r="1827" ht="42" customHeight="1">
      <c r="A1827" s="288" t="n">
        <v>34245</v>
      </c>
      <c r="B1827" s="284" t="inlineStr">
        <is>
          <t>Tooheys 1000 3 October, 1993</t>
        </is>
      </c>
      <c r="C1827" s="284" t="n">
        <v>14</v>
      </c>
      <c r="D1827" s="284" t="inlineStr">
        <is>
          <t>A</t>
        </is>
      </c>
      <c r="E1827" s="284" t="n">
        <v>14</v>
      </c>
      <c r="F1827" s="284" t="n">
        <v>47</v>
      </c>
      <c r="G1827" s="284" t="inlineStr">
        <is>
          <t>Daily Planet Racing</t>
        </is>
      </c>
      <c r="H1827" s="284" t="n"/>
      <c r="I1827" s="284" t="inlineStr">
        <is>
          <t>Daily Planet</t>
        </is>
      </c>
      <c r="J1827" s="284" t="inlineStr">
        <is>
          <t>Holden Commodore VL</t>
        </is>
      </c>
      <c r="K1827" s="284" t="inlineStr">
        <is>
          <t>4980 V8</t>
        </is>
      </c>
      <c r="L1827" s="284" t="inlineStr">
        <is>
          <t>John Trimbole</t>
        </is>
      </c>
      <c r="M1827" s="284" t="inlineStr">
        <is>
          <t>AUS</t>
        </is>
      </c>
      <c r="N1827" s="699">
        <f>_xlfn.LET(_xlpm.d,_xlfn.XLOOKUP(L1827,'[1]Birth Dates'!$A:$A,'[1]Birth Dates'!$B:$B,"",0),IF(_xlpm.d=0,"",_xlpm.d))</f>
        <v/>
      </c>
      <c r="O1827" s="284">
        <f>IF(OR(N1827="",A1827="",NOT(ISNUMBER(N1827)),N1827&gt;A1827),"",DATEDIF(N1827,A1827,"Y")&amp;" years, "&amp;DATEDIF(N1827,A1827,"YM")&amp;" months, "&amp;DATEDIF(N1827,A1827,"MD")&amp;" days")</f>
        <v/>
      </c>
      <c r="P1827" s="284" t="inlineStr">
        <is>
          <t>Andrew Harris</t>
        </is>
      </c>
      <c r="Q1827" s="284" t="inlineStr">
        <is>
          <t>AUS</t>
        </is>
      </c>
      <c r="R1827" s="699">
        <f>_xlfn.LET(_xlpm.d,_xlfn.XLOOKUP(P1827,'[1]Birth Dates'!$A:$A,'[1]Birth Dates'!$B:$B,"",0),IF(_xlpm.d=0,"",_xlpm.d))</f>
        <v/>
      </c>
      <c r="S1827" s="284">
        <f>IF(OR(R1827="",A1827="",NOT(ISNUMBER(R1827)),R1827&gt;A1827),"",DATEDIF(R1827,A1827,"Y")&amp;" years, "&amp;DATEDIF(R1827,A1827,"YM")&amp;" months, "&amp;DATEDIF(R1827,A1827,"MD")&amp;" days")</f>
        <v/>
      </c>
      <c r="T1827" s="284" t="n"/>
      <c r="U1827" s="284" t="n"/>
      <c r="V1827" s="699">
        <f>_xlfn.LET(_xlpm.d,_xlfn.XLOOKUP(T1827,'[1]Birth Dates'!$A:$A,'[1]Birth Dates'!$B:$B,"",0),IF(_xlpm.d=0,"",_xlpm.d))</f>
        <v/>
      </c>
      <c r="W1827" s="284">
        <f>IF(OR(V1827="",A1827="",NOT(ISNUMBER(V1827)),V1827&gt;A1827),"",DATEDIF(V1827,A1827,"Y")&amp;" years, "&amp;DATEDIF(V1827,A1827,"YM")&amp;" months, "&amp;DATEDIF(V1827,A1827,"MD")&amp;" days")</f>
        <v/>
      </c>
      <c r="X1827" s="284" t="n"/>
      <c r="Y1827" s="284" t="n"/>
      <c r="Z1827" s="284" t="n"/>
      <c r="AA1827" s="284" t="n"/>
      <c r="AB1827" s="284" t="n">
        <v>28</v>
      </c>
      <c r="AC1827" s="284" t="n"/>
      <c r="AD1827" s="284" t="n"/>
      <c r="AE1827" s="585" t="inlineStr">
        <is>
          <t>2:24.8140</t>
        </is>
      </c>
      <c r="AF1827" s="418">
        <f>IF(OR(AE1827="",AE1827="",AE1827=0),"",6.213/(AE1827*24))</f>
        <v/>
      </c>
      <c r="AG1827" s="289" t="n"/>
      <c r="AH1827" s="585" t="inlineStr"/>
      <c r="AI1827" s="418">
        <f>IF(OR(AH1827="",AH1827="",AH1827=0),"",6.213/(AH1827*24))</f>
        <v/>
      </c>
      <c r="AJ1827" s="175">
        <f>IF(AND(ISNUMBER(AB1827),ISNUMBER(AG1827)),AB1827-AG1827,"")</f>
        <v/>
      </c>
      <c r="AK1827" s="284" t="n"/>
      <c r="AL1827" s="284" t="n">
        <v>146</v>
      </c>
      <c r="AM1827" s="513" t="n">
        <v>0.2711315972222222</v>
      </c>
      <c r="AN1827" s="671">
        <f>IF(OR(AL1827="",AM1827="",AM1827=0),"",AL1827*6.213/(AM1827*24))</f>
        <v/>
      </c>
      <c r="AO1827" s="477">
        <f>IF(AND(AL1827=AL1826,AM1827&lt;&gt;"",AM1826&lt;&gt;""),AM1827-AM1826,"")</f>
        <v/>
      </c>
      <c r="AP1827" s="284" t="n"/>
      <c r="AQ1827" s="585" t="inlineStr"/>
      <c r="AR1827" s="439">
        <f>IF(OR(AQ1827="",AQ1827="",AQ1827=0),"",6.213/(AQ1827*24))</f>
        <v/>
      </c>
      <c r="AS1827" s="436">
        <f>IF(OR(NOT(ISNUMBER(C1827)),NOT(ISNUMBER(AB1827))),"",IF(AG1827&lt;&gt;"",AG1827,AB1827)-C1827)</f>
        <v/>
      </c>
      <c r="AT1827" s="290" t="n"/>
      <c r="AU1827" s="291">
        <f>IF($B1827="","",TEXT($A1827,"yyyymmdd")&amp;"_P"&amp;$C1827&amp;"_C"&amp;$F1827&amp;"_"&amp;TRIM(RIGHT(SUBSTITUTE(TRIM(SUBSTITUTE($L1827,CHAR(160)," "))," ",REPT(" ",60)),60))&amp;IF($P1827="","","-"&amp;TRIM(RIGHT(SUBSTITUTE(TRIM(SUBSTITUTE($P1827,CHAR(160)," "))," ",REPT(" ",60)),60)))&amp;IF($T1827="","","-"&amp;TRIM(RIGHT(SUBSTITUTE(TRIM(SUBSTITUTE($T1827,CHAR(160)," "))," ",REPT(" ",60)),60)))&amp;".jpg")</f>
        <v/>
      </c>
    </row>
    <row r="1828" ht="42" customHeight="1">
      <c r="A1828" s="288" t="n">
        <v>34245</v>
      </c>
      <c r="B1828" s="284" t="inlineStr">
        <is>
          <t>Tooheys 1000 3 October, 1993</t>
        </is>
      </c>
      <c r="C1828" s="284" t="n">
        <v>15</v>
      </c>
      <c r="D1828" s="284" t="inlineStr">
        <is>
          <t>A</t>
        </is>
      </c>
      <c r="E1828" s="284" t="n">
        <v>15</v>
      </c>
      <c r="F1828" s="284" t="n">
        <v>23</v>
      </c>
      <c r="G1828" s="284" t="inlineStr">
        <is>
          <t>LoGaMo Racing</t>
        </is>
      </c>
      <c r="H1828" s="284" t="n"/>
      <c r="I1828" s="284" t="inlineStr">
        <is>
          <t>Diet Coke</t>
        </is>
      </c>
      <c r="J1828" s="284" t="inlineStr">
        <is>
          <t>BMW M3</t>
        </is>
      </c>
      <c r="K1828" s="284" t="inlineStr">
        <is>
          <t>2492 L4</t>
        </is>
      </c>
      <c r="L1828" s="284" t="inlineStr">
        <is>
          <t>Paul Morris</t>
        </is>
      </c>
      <c r="M1828" s="284" t="inlineStr">
        <is>
          <t>AUS</t>
        </is>
      </c>
      <c r="N1828" s="699">
        <f>_xlfn.LET(_xlpm.d,_xlfn.XLOOKUP(L1828,'[1]Birth Dates'!$A:$A,'[1]Birth Dates'!$B:$B,"",0),IF(_xlpm.d=0,"",_xlpm.d))</f>
        <v/>
      </c>
      <c r="O1828" s="284">
        <f>IF(OR(N1828="",A1828="",NOT(ISNUMBER(N1828)),N1828&gt;A1828),"",DATEDIF(N1828,A1828,"Y")&amp;" years, "&amp;DATEDIF(N1828,A1828,"YM")&amp;" months, "&amp;DATEDIF(N1828,A1828,"MD")&amp;" days")</f>
        <v/>
      </c>
      <c r="P1828" s="284" t="inlineStr">
        <is>
          <t>Joachim Winkelhock</t>
        </is>
      </c>
      <c r="Q1828" s="284" t="inlineStr">
        <is>
          <t>DEU</t>
        </is>
      </c>
      <c r="R1828" s="699">
        <f>_xlfn.LET(_xlpm.d,_xlfn.XLOOKUP(P1828,'[1]Birth Dates'!$A:$A,'[1]Birth Dates'!$B:$B,"",0),IF(_xlpm.d=0,"",_xlpm.d))</f>
        <v/>
      </c>
      <c r="S1828" s="284">
        <f>IF(OR(R1828="",A1828="",NOT(ISNUMBER(R1828)),R1828&gt;A1828),"",DATEDIF(R1828,A1828,"Y")&amp;" years, "&amp;DATEDIF(R1828,A1828,"YM")&amp;" months, "&amp;DATEDIF(R1828,A1828,"MD")&amp;" days")</f>
        <v/>
      </c>
      <c r="T1828" s="284" t="n"/>
      <c r="U1828" s="284" t="n"/>
      <c r="V1828" s="699">
        <f>_xlfn.LET(_xlpm.d,_xlfn.XLOOKUP(T1828,'[1]Birth Dates'!$A:$A,'[1]Birth Dates'!$B:$B,"",0),IF(_xlpm.d=0,"",_xlpm.d))</f>
        <v/>
      </c>
      <c r="W1828" s="284">
        <f>IF(OR(V1828="",A1828="",NOT(ISNUMBER(V1828)),V1828&gt;A1828),"",DATEDIF(V1828,A1828,"Y")&amp;" years, "&amp;DATEDIF(V1828,A1828,"YM")&amp;" months, "&amp;DATEDIF(V1828,A1828,"MD")&amp;" days")</f>
        <v/>
      </c>
      <c r="X1828" s="284" t="n"/>
      <c r="Y1828" s="284" t="n"/>
      <c r="Z1828" s="284" t="n"/>
      <c r="AA1828" s="284" t="n"/>
      <c r="AB1828" s="284" t="n">
        <v>11</v>
      </c>
      <c r="AC1828" s="284" t="n"/>
      <c r="AD1828" s="284" t="n"/>
      <c r="AE1828" s="585" t="inlineStr">
        <is>
          <t>2:15.9000</t>
        </is>
      </c>
      <c r="AF1828" s="418">
        <f>IF(OR(AE1828="",AE1828="",AE1828=0),"",6.213/(AE1828*24))</f>
        <v/>
      </c>
      <c r="AG1828" s="289" t="n"/>
      <c r="AH1828" s="585" t="inlineStr"/>
      <c r="AI1828" s="418">
        <f>IF(OR(AH1828="",AH1828="",AH1828=0),"",6.213/(AH1828*24))</f>
        <v/>
      </c>
      <c r="AJ1828" s="175">
        <f>IF(AND(ISNUMBER(AB1828),ISNUMBER(AG1828)),AB1828-AG1828,"")</f>
        <v/>
      </c>
      <c r="AK1828" s="284" t="n"/>
      <c r="AL1828" s="284" t="n">
        <v>146</v>
      </c>
      <c r="AM1828" s="513" t="n">
        <v>0.2713353009259259</v>
      </c>
      <c r="AN1828" s="671">
        <f>IF(OR(AL1828="",AM1828="",AM1828=0),"",AL1828*6.213/(AM1828*24))</f>
        <v/>
      </c>
      <c r="AO1828" s="477">
        <f>IF(AND(AL1828=AL1827,AM1828&lt;&gt;"",AM1827&lt;&gt;""),AM1828-AM1827,"")</f>
        <v/>
      </c>
      <c r="AP1828" s="284" t="n"/>
      <c r="AQ1828" s="585" t="inlineStr"/>
      <c r="AR1828" s="439">
        <f>IF(OR(AQ1828="",AQ1828="",AQ1828=0),"",6.213/(AQ1828*24))</f>
        <v/>
      </c>
      <c r="AS1828" s="436">
        <f>IF(OR(NOT(ISNUMBER(C1828)),NOT(ISNUMBER(AB1828))),"",IF(AG1828&lt;&gt;"",AG1828,AB1828)-C1828)</f>
        <v/>
      </c>
      <c r="AT1828" s="290" t="n"/>
      <c r="AU1828" s="291">
        <f>IF($B1828="","",TEXT($A1828,"yyyymmdd")&amp;"_P"&amp;$C1828&amp;"_C"&amp;$F1828&amp;"_"&amp;TRIM(RIGHT(SUBSTITUTE(TRIM(SUBSTITUTE($L1828,CHAR(160)," "))," ",REPT(" ",60)),60))&amp;IF($P1828="","","-"&amp;TRIM(RIGHT(SUBSTITUTE(TRIM(SUBSTITUTE($P1828,CHAR(160)," "))," ",REPT(" ",60)),60)))&amp;IF($T1828="","","-"&amp;TRIM(RIGHT(SUBSTITUTE(TRIM(SUBSTITUTE($T1828,CHAR(160)," "))," ",REPT(" ",60)),60)))&amp;".jpg")</f>
        <v/>
      </c>
    </row>
    <row r="1829" ht="42" customHeight="1">
      <c r="A1829" s="288" t="n">
        <v>34245</v>
      </c>
      <c r="B1829" s="284" t="inlineStr">
        <is>
          <t>Tooheys 1000 3 October, 1993</t>
        </is>
      </c>
      <c r="C1829" s="284" t="n">
        <v>16</v>
      </c>
      <c r="D1829" s="284" t="inlineStr">
        <is>
          <t>A</t>
        </is>
      </c>
      <c r="E1829" s="284" t="n">
        <v>16</v>
      </c>
      <c r="F1829" s="284" t="n">
        <v>28</v>
      </c>
      <c r="G1829" s="284" t="inlineStr">
        <is>
          <t>Playscape Racing</t>
        </is>
      </c>
      <c r="H1829" s="284" t="n"/>
      <c r="I1829" s="284" t="inlineStr">
        <is>
          <t>Komatsu</t>
        </is>
      </c>
      <c r="J1829" s="284" t="inlineStr">
        <is>
          <t>Ford Falcon EB</t>
        </is>
      </c>
      <c r="K1829" s="284" t="inlineStr">
        <is>
          <t>4949 V8</t>
        </is>
      </c>
      <c r="L1829" s="699" t="inlineStr">
        <is>
          <t>Michael Preston</t>
        </is>
      </c>
      <c r="M1829" s="284" t="inlineStr">
        <is>
          <t>AUS</t>
        </is>
      </c>
      <c r="N1829" s="699">
        <f>_xlfn.LET(_xlpm.d,_xlfn.XLOOKUP(L1829,'[1]Birth Dates'!$A:$A,'[1]Birth Dates'!$B:$B,"",0),IF(_xlpm.d=0,"",_xlpm.d))</f>
        <v/>
      </c>
      <c r="O1829" s="284">
        <f>IF(OR(N1829="",A1829="",NOT(ISNUMBER(N1829)),N1829&gt;A1829),"",DATEDIF(N1829,A1829,"Y")&amp;" years, "&amp;DATEDIF(N1829,A1829,"YM")&amp;" months, "&amp;DATEDIF(N1829,A1829,"MD")&amp;" days")</f>
        <v/>
      </c>
      <c r="P1829" s="284" t="inlineStr">
        <is>
          <t>Brett Peters</t>
        </is>
      </c>
      <c r="Q1829" s="284" t="inlineStr">
        <is>
          <t>AUS</t>
        </is>
      </c>
      <c r="R1829" s="699">
        <f>_xlfn.LET(_xlpm.d,_xlfn.XLOOKUP(P1829,'[1]Birth Dates'!$A:$A,'[1]Birth Dates'!$B:$B,"",0),IF(_xlpm.d=0,"",_xlpm.d))</f>
        <v/>
      </c>
      <c r="S1829" s="284">
        <f>IF(OR(R1829="",A1829="",NOT(ISNUMBER(R1829)),R1829&gt;A1829),"",DATEDIF(R1829,A1829,"Y")&amp;" years, "&amp;DATEDIF(R1829,A1829,"YM")&amp;" months, "&amp;DATEDIF(R1829,A1829,"MD")&amp;" days")</f>
        <v/>
      </c>
      <c r="T1829" s="284" t="n"/>
      <c r="U1829" s="284" t="n"/>
      <c r="V1829" s="699">
        <f>_xlfn.LET(_xlpm.d,_xlfn.XLOOKUP(T1829,'[1]Birth Dates'!$A:$A,'[1]Birth Dates'!$B:$B,"",0),IF(_xlpm.d=0,"",_xlpm.d))</f>
        <v/>
      </c>
      <c r="W1829" s="284">
        <f>IF(OR(V1829="",A1829="",NOT(ISNUMBER(V1829)),V1829&gt;A1829),"",DATEDIF(V1829,A1829,"Y")&amp;" years, "&amp;DATEDIF(V1829,A1829,"YM")&amp;" months, "&amp;DATEDIF(V1829,A1829,"MD")&amp;" days")</f>
        <v/>
      </c>
      <c r="X1829" s="284" t="n"/>
      <c r="Y1829" s="284" t="n"/>
      <c r="Z1829" s="284" t="n"/>
      <c r="AA1829" s="284" t="n"/>
      <c r="AB1829" s="284" t="n">
        <v>19</v>
      </c>
      <c r="AC1829" s="284" t="n"/>
      <c r="AD1829" s="284" t="n"/>
      <c r="AE1829" s="585" t="inlineStr">
        <is>
          <t>2:19.3770</t>
        </is>
      </c>
      <c r="AF1829" s="418">
        <f>IF(OR(AE1829="",AE1829="",AE1829=0),"",6.213/(AE1829*24))</f>
        <v/>
      </c>
      <c r="AG1829" s="289" t="n"/>
      <c r="AH1829" s="585" t="inlineStr"/>
      <c r="AI1829" s="418">
        <f>IF(OR(AH1829="",AH1829="",AH1829=0),"",6.213/(AH1829*24))</f>
        <v/>
      </c>
      <c r="AJ1829" s="175">
        <f>IF(AND(ISNUMBER(AB1829),ISNUMBER(AG1829)),AB1829-AG1829,"")</f>
        <v/>
      </c>
      <c r="AK1829" s="284" t="n"/>
      <c r="AL1829" s="284" t="n">
        <v>145</v>
      </c>
      <c r="AM1829" s="513" t="n">
        <v>0.2705166666666667</v>
      </c>
      <c r="AN1829" s="671">
        <f>IF(OR(AL1829="",AM1829="",AM1829=0),"",AL1829*6.213/(AM1829*24))</f>
        <v/>
      </c>
      <c r="AO1829" s="477">
        <f>IF(AND(AL1829=AL1828,AM1829&lt;&gt;"",AM1828&lt;&gt;""),AM1829-AM1828,"")</f>
        <v/>
      </c>
      <c r="AP1829" s="284" t="n"/>
      <c r="AQ1829" s="585" t="inlineStr"/>
      <c r="AR1829" s="439">
        <f>IF(OR(AQ1829="",AQ1829="",AQ1829=0),"",6.213/(AQ1829*24))</f>
        <v/>
      </c>
      <c r="AS1829" s="436">
        <f>IF(OR(NOT(ISNUMBER(C1829)),NOT(ISNUMBER(AB1829))),"",IF(AG1829&lt;&gt;"",AG1829,AB1829)-C1829)</f>
        <v/>
      </c>
      <c r="AT1829" s="290" t="n"/>
      <c r="AU1829" s="291">
        <f>IF($B1829="","",TEXT($A1829,"yyyymmdd")&amp;"_P"&amp;$C1829&amp;"_C"&amp;$F1829&amp;"_"&amp;TRIM(RIGHT(SUBSTITUTE(TRIM(SUBSTITUTE($L1829,CHAR(160)," "))," ",REPT(" ",60)),60))&amp;IF($P1829="","","-"&amp;TRIM(RIGHT(SUBSTITUTE(TRIM(SUBSTITUTE($P1829,CHAR(160)," "))," ",REPT(" ",60)),60)))&amp;IF($T1829="","","-"&amp;TRIM(RIGHT(SUBSTITUTE(TRIM(SUBSTITUTE($T1829,CHAR(160)," "))," ",REPT(" ",60)),60)))&amp;".jpg")</f>
        <v/>
      </c>
    </row>
    <row r="1830" ht="42" customHeight="1">
      <c r="A1830" s="288" t="n">
        <v>34245</v>
      </c>
      <c r="B1830" s="284" t="inlineStr">
        <is>
          <t>Tooheys 1000 3 October, 1993</t>
        </is>
      </c>
      <c r="C1830" s="284" t="n">
        <v>17</v>
      </c>
      <c r="D1830" s="284" t="inlineStr">
        <is>
          <t>A</t>
        </is>
      </c>
      <c r="E1830" s="284" t="n">
        <v>17</v>
      </c>
      <c r="F1830" s="307" t="inlineStr">
        <is>
          <t>05</t>
        </is>
      </c>
      <c r="G1830" s="284" t="inlineStr">
        <is>
          <t>Advantage Racing</t>
        </is>
      </c>
      <c r="H1830" s="284" t="n"/>
      <c r="I1830" s="284" t="inlineStr">
        <is>
          <t>Mobil 1</t>
        </is>
      </c>
      <c r="J1830" s="284" t="inlineStr">
        <is>
          <t>Holden Commodore VP</t>
        </is>
      </c>
      <c r="K1830" s="284" t="inlineStr">
        <is>
          <t>4980 V8</t>
        </is>
      </c>
      <c r="L1830" s="284" t="inlineStr">
        <is>
          <t>Peter Brock</t>
        </is>
      </c>
      <c r="M1830" s="284" t="inlineStr">
        <is>
          <t>AUS</t>
        </is>
      </c>
      <c r="N1830" s="699">
        <f>_xlfn.LET(_xlpm.d,_xlfn.XLOOKUP(L1830,'[1]Birth Dates'!$A:$A,'[1]Birth Dates'!$B:$B,"",0),IF(_xlpm.d=0,"",_xlpm.d))</f>
        <v/>
      </c>
      <c r="O1830" s="284">
        <f>IF(OR(N1830="",A1830="",NOT(ISNUMBER(N1830)),N1830&gt;A1830),"",DATEDIF(N1830,A1830,"Y")&amp;" years, "&amp;DATEDIF(N1830,A1830,"YM")&amp;" months, "&amp;DATEDIF(N1830,A1830,"MD")&amp;" days")</f>
        <v/>
      </c>
      <c r="P1830" s="284" t="inlineStr">
        <is>
          <t>John Cleland</t>
        </is>
      </c>
      <c r="Q1830" s="284" t="inlineStr">
        <is>
          <t>GBR</t>
        </is>
      </c>
      <c r="R1830" s="699">
        <f>_xlfn.LET(_xlpm.d,_xlfn.XLOOKUP(P1830,'[1]Birth Dates'!$A:$A,'[1]Birth Dates'!$B:$B,"",0),IF(_xlpm.d=0,"",_xlpm.d))</f>
        <v/>
      </c>
      <c r="S1830" s="284">
        <f>IF(OR(R1830="",A1830="",NOT(ISNUMBER(R1830)),R1830&gt;A1830),"",DATEDIF(R1830,A1830,"Y")&amp;" years, "&amp;DATEDIF(R1830,A1830,"YM")&amp;" months, "&amp;DATEDIF(R1830,A1830,"MD")&amp;" days")</f>
        <v/>
      </c>
      <c r="T1830" s="284" t="n"/>
      <c r="U1830" s="284" t="n"/>
      <c r="V1830" s="699">
        <f>_xlfn.LET(_xlpm.d,_xlfn.XLOOKUP(T1830,'[1]Birth Dates'!$A:$A,'[1]Birth Dates'!$B:$B,"",0),IF(_xlpm.d=0,"",_xlpm.d))</f>
        <v/>
      </c>
      <c r="W1830" s="284">
        <f>IF(OR(V1830="",A1830="",NOT(ISNUMBER(V1830)),V1830&gt;A1830),"",DATEDIF(V1830,A1830,"Y")&amp;" years, "&amp;DATEDIF(V1830,A1830,"YM")&amp;" months, "&amp;DATEDIF(V1830,A1830,"MD")&amp;" days")</f>
        <v/>
      </c>
      <c r="X1830" s="284" t="n"/>
      <c r="Y1830" s="284" t="n"/>
      <c r="Z1830" s="284" t="n"/>
      <c r="AA1830" s="284" t="n"/>
      <c r="AB1830" s="284" t="n">
        <v>6</v>
      </c>
      <c r="AC1830" s="284" t="n"/>
      <c r="AD1830" s="284" t="n"/>
      <c r="AE1830" s="585" t="inlineStr"/>
      <c r="AF1830" s="418">
        <f>IF(OR(AE1830="",AE1830="",AE1830=0),"",6.213/(AE1830*24))</f>
        <v/>
      </c>
      <c r="AG1830" s="289" t="n">
        <v>7</v>
      </c>
      <c r="AH1830" s="585" t="inlineStr">
        <is>
          <t>2:16.2510</t>
        </is>
      </c>
      <c r="AI1830" s="418">
        <f>IF(OR(AH1830="",AH1830="",AH1830=0),"",6.213/(AH1830*24))</f>
        <v/>
      </c>
      <c r="AJ1830" s="175">
        <f>IF(AND(ISNUMBER(AB1830),ISNUMBER(AG1830)),AB1830-AG1830,"")</f>
        <v/>
      </c>
      <c r="AK1830" s="284" t="n"/>
      <c r="AL1830" s="284" t="n">
        <v>142</v>
      </c>
      <c r="AM1830" s="513" t="n">
        <v>0.2702377314814815</v>
      </c>
      <c r="AN1830" s="671">
        <f>IF(OR(AL1830="",AM1830="",AM1830=0),"",AL1830*6.213/(AM1830*24))</f>
        <v/>
      </c>
      <c r="AO1830" s="477">
        <f>IF(AND(AL1830=AL1829,AM1830&lt;&gt;"",AM1829&lt;&gt;""),AM1830-AM1829,"")</f>
        <v/>
      </c>
      <c r="AP1830" s="284" t="n"/>
      <c r="AQ1830" s="585" t="inlineStr"/>
      <c r="AR1830" s="439">
        <f>IF(OR(AQ1830="",AQ1830="",AQ1830=0),"",6.213/(AQ1830*24))</f>
        <v/>
      </c>
      <c r="AS1830" s="436">
        <f>IF(OR(NOT(ISNUMBER(C1830)),NOT(ISNUMBER(AB1830))),"",IF(AG1830&lt;&gt;"",AG1830,AB1830)-C1830)</f>
        <v/>
      </c>
      <c r="AT1830" s="290" t="n"/>
      <c r="AU1830" s="291">
        <f>IF($B1830="","",TEXT($A1830,"yyyymmdd")&amp;"_P"&amp;$C1830&amp;"_C"&amp;$F1830&amp;"_"&amp;TRIM(RIGHT(SUBSTITUTE(TRIM(SUBSTITUTE($L1830,CHAR(160)," "))," ",REPT(" ",60)),60))&amp;IF($P1830="","","-"&amp;TRIM(RIGHT(SUBSTITUTE(TRIM(SUBSTITUTE($P1830,CHAR(160)," "))," ",REPT(" ",60)),60)))&amp;IF($T1830="","","-"&amp;TRIM(RIGHT(SUBSTITUTE(TRIM(SUBSTITUTE($T1830,CHAR(160)," "))," ",REPT(" ",60)),60)))&amp;".jpg")</f>
        <v/>
      </c>
    </row>
    <row r="1831" ht="42" customHeight="1">
      <c r="A1831" s="288" t="n">
        <v>34245</v>
      </c>
      <c r="B1831" s="284" t="inlineStr">
        <is>
          <t>Tooheys 1000 3 October, 1993</t>
        </is>
      </c>
      <c r="C1831" s="284" t="n">
        <v>18</v>
      </c>
      <c r="D1831" s="284" t="inlineStr">
        <is>
          <t>A</t>
        </is>
      </c>
      <c r="E1831" s="284" t="n">
        <v>18</v>
      </c>
      <c r="F1831" s="284" t="n">
        <v>4</v>
      </c>
      <c r="G1831" s="284" t="inlineStr">
        <is>
          <t>Bob Forbes Racing</t>
        </is>
      </c>
      <c r="H1831" s="284" t="n"/>
      <c r="I1831" s="284" t="inlineStr">
        <is>
          <t>GIO Insurance</t>
        </is>
      </c>
      <c r="J1831" s="284" t="inlineStr">
        <is>
          <t>Holden Commodore VP</t>
        </is>
      </c>
      <c r="K1831" s="284" t="inlineStr">
        <is>
          <t>4980 V8</t>
        </is>
      </c>
      <c r="L1831" s="284" t="inlineStr">
        <is>
          <t>Stuart McColl</t>
        </is>
      </c>
      <c r="M1831" s="284" t="inlineStr">
        <is>
          <t>AUS</t>
        </is>
      </c>
      <c r="N1831" s="699">
        <f>_xlfn.LET(_xlpm.d,_xlfn.XLOOKUP(L1831,'[1]Birth Dates'!$A:$A,'[1]Birth Dates'!$B:$B,"",0),IF(_xlpm.d=0,"",_xlpm.d))</f>
        <v/>
      </c>
      <c r="O1831" s="284">
        <f>IF(OR(N1831="",A1831="",NOT(ISNUMBER(N1831)),N1831&gt;A1831),"",DATEDIF(N1831,A1831,"Y")&amp;" years, "&amp;DATEDIF(N1831,A1831,"YM")&amp;" months, "&amp;DATEDIF(N1831,A1831,"MD")&amp;" days")</f>
        <v/>
      </c>
      <c r="P1831" s="284" t="inlineStr">
        <is>
          <t>Peter Gazzard</t>
        </is>
      </c>
      <c r="Q1831" s="284" t="inlineStr">
        <is>
          <t>AUS</t>
        </is>
      </c>
      <c r="R1831" s="699">
        <f>_xlfn.LET(_xlpm.d,_xlfn.XLOOKUP(P1831,'[1]Birth Dates'!$A:$A,'[1]Birth Dates'!$B:$B,"",0),IF(_xlpm.d=0,"",_xlpm.d))</f>
        <v/>
      </c>
      <c r="S1831" s="284">
        <f>IF(OR(R1831="",A1831="",NOT(ISNUMBER(R1831)),R1831&gt;A1831),"",DATEDIF(R1831,A1831,"Y")&amp;" years, "&amp;DATEDIF(R1831,A1831,"YM")&amp;" months, "&amp;DATEDIF(R1831,A1831,"MD")&amp;" days")</f>
        <v/>
      </c>
      <c r="T1831" s="284" t="n"/>
      <c r="U1831" s="284" t="n"/>
      <c r="V1831" s="699">
        <f>_xlfn.LET(_xlpm.d,_xlfn.XLOOKUP(T1831,'[1]Birth Dates'!$A:$A,'[1]Birth Dates'!$B:$B,"",0),IF(_xlpm.d=0,"",_xlpm.d))</f>
        <v/>
      </c>
      <c r="W1831" s="284">
        <f>IF(OR(V1831="",A1831="",NOT(ISNUMBER(V1831)),V1831&gt;A1831),"",DATEDIF(V1831,A1831,"Y")&amp;" years, "&amp;DATEDIF(V1831,A1831,"YM")&amp;" months, "&amp;DATEDIF(V1831,A1831,"MD")&amp;" days")</f>
        <v/>
      </c>
      <c r="X1831" s="284" t="n"/>
      <c r="Y1831" s="284" t="n"/>
      <c r="Z1831" s="284" t="n"/>
      <c r="AA1831" s="284" t="n"/>
      <c r="AB1831" s="284" t="n">
        <v>23</v>
      </c>
      <c r="AC1831" s="284" t="n"/>
      <c r="AD1831" s="284" t="n"/>
      <c r="AE1831" s="585" t="inlineStr">
        <is>
          <t>2:21.1130</t>
        </is>
      </c>
      <c r="AF1831" s="418">
        <f>IF(OR(AE1831="",AE1831="",AE1831=0),"",6.213/(AE1831*24))</f>
        <v/>
      </c>
      <c r="AG1831" s="289" t="n"/>
      <c r="AH1831" s="585" t="inlineStr"/>
      <c r="AI1831" s="418">
        <f>IF(OR(AH1831="",AH1831="",AH1831=0),"",6.213/(AH1831*24))</f>
        <v/>
      </c>
      <c r="AJ1831" s="175">
        <f>IF(AND(ISNUMBER(AB1831),ISNUMBER(AG1831)),AB1831-AG1831,"")</f>
        <v/>
      </c>
      <c r="AK1831" s="284" t="n"/>
      <c r="AL1831" s="284" t="n">
        <v>140</v>
      </c>
      <c r="AM1831" s="513" t="n">
        <v>0.2717443287037037</v>
      </c>
      <c r="AN1831" s="671">
        <f>IF(OR(AL1831="",AM1831="",AM1831=0),"",AL1831*6.213/(AM1831*24))</f>
        <v/>
      </c>
      <c r="AO1831" s="477">
        <f>IF(AND(AL1831=AL1830,AM1831&lt;&gt;"",AM1830&lt;&gt;""),AM1831-AM1830,"")</f>
        <v/>
      </c>
      <c r="AP1831" s="284" t="n"/>
      <c r="AQ1831" s="585" t="inlineStr"/>
      <c r="AR1831" s="439">
        <f>IF(OR(AQ1831="",AQ1831="",AQ1831=0),"",6.213/(AQ1831*24))</f>
        <v/>
      </c>
      <c r="AS1831" s="436">
        <f>IF(OR(NOT(ISNUMBER(C1831)),NOT(ISNUMBER(AB1831))),"",IF(AG1831&lt;&gt;"",AG1831,AB1831)-C1831)</f>
        <v/>
      </c>
      <c r="AT1831" s="290" t="n"/>
      <c r="AU1831" s="291">
        <f>IF($B1831="","",TEXT($A1831,"yyyymmdd")&amp;"_P"&amp;$C1831&amp;"_C"&amp;$F1831&amp;"_"&amp;TRIM(RIGHT(SUBSTITUTE(TRIM(SUBSTITUTE($L1831,CHAR(160)," "))," ",REPT(" ",60)),60))&amp;IF($P1831="","","-"&amp;TRIM(RIGHT(SUBSTITUTE(TRIM(SUBSTITUTE($P1831,CHAR(160)," "))," ",REPT(" ",60)),60)))&amp;IF($T1831="","","-"&amp;TRIM(RIGHT(SUBSTITUTE(TRIM(SUBSTITUTE($T1831,CHAR(160)," "))," ",REPT(" ",60)),60)))&amp;".jpg")</f>
        <v/>
      </c>
    </row>
    <row r="1832" ht="42" customHeight="1">
      <c r="A1832" s="288" t="n">
        <v>34245</v>
      </c>
      <c r="B1832" s="284" t="inlineStr">
        <is>
          <t>Tooheys 1000 3 October, 1993</t>
        </is>
      </c>
      <c r="C1832" s="284" t="n">
        <v>19</v>
      </c>
      <c r="D1832" s="284" t="inlineStr">
        <is>
          <t>B</t>
        </is>
      </c>
      <c r="E1832" s="284" t="n">
        <v>1</v>
      </c>
      <c r="F1832" s="284" t="n">
        <v>52</v>
      </c>
      <c r="G1832" s="284" t="inlineStr">
        <is>
          <t>Doulman Automotive</t>
        </is>
      </c>
      <c r="H1832" s="284" t="n"/>
      <c r="I1832" s="284" t="inlineStr">
        <is>
          <t>Clark Sinks</t>
        </is>
      </c>
      <c r="J1832" s="284" t="inlineStr">
        <is>
          <t>BMW M3</t>
        </is>
      </c>
      <c r="K1832" s="284" t="inlineStr">
        <is>
          <t>2332 L4</t>
        </is>
      </c>
      <c r="L1832" s="284" t="inlineStr">
        <is>
          <t>John Cotter</t>
        </is>
      </c>
      <c r="M1832" s="284" t="inlineStr">
        <is>
          <t>AUS</t>
        </is>
      </c>
      <c r="N1832" s="699">
        <f>_xlfn.LET(_xlpm.d,_xlfn.XLOOKUP(L1832,'[1]Birth Dates'!$A:$A,'[1]Birth Dates'!$B:$B,"",0),IF(_xlpm.d=0,"",_xlpm.d))</f>
        <v/>
      </c>
      <c r="O1832" s="284">
        <f>IF(OR(N1832="",A1832="",NOT(ISNUMBER(N1832)),N1832&gt;A1832),"",DATEDIF(N1832,A1832,"Y")&amp;" years, "&amp;DATEDIF(N1832,A1832,"YM")&amp;" months, "&amp;DATEDIF(N1832,A1832,"MD")&amp;" days")</f>
        <v/>
      </c>
      <c r="P1832" s="284" t="inlineStr">
        <is>
          <t>Peter Doulman</t>
        </is>
      </c>
      <c r="Q1832" s="284" t="inlineStr">
        <is>
          <t>AUS</t>
        </is>
      </c>
      <c r="R1832" s="699">
        <f>_xlfn.LET(_xlpm.d,_xlfn.XLOOKUP(P1832,'[1]Birth Dates'!$A:$A,'[1]Birth Dates'!$B:$B,"",0),IF(_xlpm.d=0,"",_xlpm.d))</f>
        <v/>
      </c>
      <c r="S1832" s="284">
        <f>IF(OR(R1832="",A1832="",NOT(ISNUMBER(R1832)),R1832&gt;A1832),"",DATEDIF(R1832,A1832,"Y")&amp;" years, "&amp;DATEDIF(R1832,A1832,"YM")&amp;" months, "&amp;DATEDIF(R1832,A1832,"MD")&amp;" days")</f>
        <v/>
      </c>
      <c r="T1832" s="284" t="n"/>
      <c r="U1832" s="284" t="n"/>
      <c r="V1832" s="699">
        <f>_xlfn.LET(_xlpm.d,_xlfn.XLOOKUP(T1832,'[1]Birth Dates'!$A:$A,'[1]Birth Dates'!$B:$B,"",0),IF(_xlpm.d=0,"",_xlpm.d))</f>
        <v/>
      </c>
      <c r="W1832" s="284">
        <f>IF(OR(V1832="",A1832="",NOT(ISNUMBER(V1832)),V1832&gt;A1832),"",DATEDIF(V1832,A1832,"Y")&amp;" years, "&amp;DATEDIF(V1832,A1832,"YM")&amp;" months, "&amp;DATEDIF(V1832,A1832,"MD")&amp;" days")</f>
        <v/>
      </c>
      <c r="X1832" s="284" t="n"/>
      <c r="Y1832" s="284" t="n"/>
      <c r="Z1832" s="284" t="n"/>
      <c r="AA1832" s="284" t="n"/>
      <c r="AB1832" s="284" t="n">
        <v>36</v>
      </c>
      <c r="AC1832" s="284" t="n"/>
      <c r="AD1832" s="284" t="n"/>
      <c r="AE1832" s="585" t="inlineStr">
        <is>
          <t>2:33.5000</t>
        </is>
      </c>
      <c r="AF1832" s="418">
        <f>IF(OR(AE1832="",AE1832="",AE1832=0),"",6.213/(AE1832*24))</f>
        <v/>
      </c>
      <c r="AG1832" s="289" t="n"/>
      <c r="AH1832" s="585" t="inlineStr"/>
      <c r="AI1832" s="418">
        <f>IF(OR(AH1832="",AH1832="",AH1832=0),"",6.213/(AH1832*24))</f>
        <v/>
      </c>
      <c r="AJ1832" s="175">
        <f>IF(AND(ISNUMBER(AB1832),ISNUMBER(AG1832)),AB1832-AG1832,"")</f>
        <v/>
      </c>
      <c r="AK1832" s="284" t="n"/>
      <c r="AL1832" s="284" t="n">
        <v>136</v>
      </c>
      <c r="AM1832" s="513" t="n">
        <v>0.2703251157407408</v>
      </c>
      <c r="AN1832" s="671">
        <f>IF(OR(AL1832="",AM1832="",AM1832=0),"",AL1832*6.213/(AM1832*24))</f>
        <v/>
      </c>
      <c r="AO1832" s="477">
        <f>IF(AND(AL1832=AL1831,AM1832&lt;&gt;"",AM1831&lt;&gt;""),AM1832-AM1831,"")</f>
        <v/>
      </c>
      <c r="AP1832" s="284" t="n"/>
      <c r="AQ1832" s="585" t="inlineStr"/>
      <c r="AR1832" s="439">
        <f>IF(OR(AQ1832="",AQ1832="",AQ1832=0),"",6.213/(AQ1832*24))</f>
        <v/>
      </c>
      <c r="AS1832" s="436">
        <f>IF(OR(NOT(ISNUMBER(C1832)),NOT(ISNUMBER(AB1832))),"",IF(AG1832&lt;&gt;"",AG1832,AB1832)-C1832)</f>
        <v/>
      </c>
      <c r="AT1832" s="290" t="n"/>
      <c r="AU1832" s="291">
        <f>IF($B1832="","",TEXT($A1832,"yyyymmdd")&amp;"_P"&amp;$C1832&amp;"_C"&amp;$F1832&amp;"_"&amp;TRIM(RIGHT(SUBSTITUTE(TRIM(SUBSTITUTE($L1832,CHAR(160)," "))," ",REPT(" ",60)),60))&amp;IF($P1832="","","-"&amp;TRIM(RIGHT(SUBSTITUTE(TRIM(SUBSTITUTE($P1832,CHAR(160)," "))," ",REPT(" ",60)),60)))&amp;IF($T1832="","","-"&amp;TRIM(RIGHT(SUBSTITUTE(TRIM(SUBSTITUTE($T1832,CHAR(160)," "))," ",REPT(" ",60)),60)))&amp;".jpg")</f>
        <v/>
      </c>
    </row>
    <row r="1833" ht="42" customHeight="1">
      <c r="A1833" s="288" t="n">
        <v>34245</v>
      </c>
      <c r="B1833" s="284" t="inlineStr">
        <is>
          <t>Tooheys 1000 3 October, 1993</t>
        </is>
      </c>
      <c r="C1833" s="284" t="n">
        <v>20</v>
      </c>
      <c r="D1833" s="284" t="inlineStr">
        <is>
          <t>A</t>
        </is>
      </c>
      <c r="E1833" s="284" t="n">
        <v>19</v>
      </c>
      <c r="F1833" s="284" t="n">
        <v>26</v>
      </c>
      <c r="G1833" s="284" t="inlineStr">
        <is>
          <t>Darrel Dixon Racing</t>
        </is>
      </c>
      <c r="H1833" s="284" t="n"/>
      <c r="I1833" s="284" t="inlineStr">
        <is>
          <t>Bretts Timber and Hardware Queensland</t>
        </is>
      </c>
      <c r="J1833" s="284" t="inlineStr">
        <is>
          <t>Holden Commodore VL</t>
        </is>
      </c>
      <c r="K1833" s="284" t="inlineStr">
        <is>
          <t>4980 V8</t>
        </is>
      </c>
      <c r="L1833" s="284" t="inlineStr">
        <is>
          <t>Graham Lusty</t>
        </is>
      </c>
      <c r="M1833" s="284" t="inlineStr">
        <is>
          <t>AUS</t>
        </is>
      </c>
      <c r="N1833" s="699">
        <f>_xlfn.LET(_xlpm.d,_xlfn.XLOOKUP(L1833,'[1]Birth Dates'!$A:$A,'[1]Birth Dates'!$B:$B,"",0),IF(_xlpm.d=0,"",_xlpm.d))</f>
        <v/>
      </c>
      <c r="O1833" s="284">
        <f>IF(OR(N1833="",A1833="",NOT(ISNUMBER(N1833)),N1833&gt;A1833),"",DATEDIF(N1833,A1833,"Y")&amp;" years, "&amp;DATEDIF(N1833,A1833,"YM")&amp;" months, "&amp;DATEDIF(N1833,A1833,"MD")&amp;" days")</f>
        <v/>
      </c>
      <c r="P1833" s="284" t="inlineStr">
        <is>
          <t>Kevin Heffernan</t>
        </is>
      </c>
      <c r="Q1833" s="284" t="inlineStr">
        <is>
          <t>AUS</t>
        </is>
      </c>
      <c r="R1833" s="699">
        <f>_xlfn.LET(_xlpm.d,_xlfn.XLOOKUP(P1833,'[1]Birth Dates'!$A:$A,'[1]Birth Dates'!$B:$B,"",0),IF(_xlpm.d=0,"",_xlpm.d))</f>
        <v/>
      </c>
      <c r="S1833" s="284">
        <f>IF(OR(R1833="",A1833="",NOT(ISNUMBER(R1833)),R1833&gt;A1833),"",DATEDIF(R1833,A1833,"Y")&amp;" years, "&amp;DATEDIF(R1833,A1833,"YM")&amp;" months, "&amp;DATEDIF(R1833,A1833,"MD")&amp;" days")</f>
        <v/>
      </c>
      <c r="T1833" s="284" t="inlineStr">
        <is>
          <t>John Lusty</t>
        </is>
      </c>
      <c r="U1833" s="284" t="inlineStr">
        <is>
          <t>AUS</t>
        </is>
      </c>
      <c r="V1833" s="699">
        <f>_xlfn.LET(_xlpm.d,_xlfn.XLOOKUP(T1833,'[1]Birth Dates'!$A:$A,'[1]Birth Dates'!$B:$B,"",0),IF(_xlpm.d=0,"",_xlpm.d))</f>
        <v/>
      </c>
      <c r="W1833" s="284">
        <f>IF(OR(V1833="",A1833="",NOT(ISNUMBER(V1833)),V1833&gt;A1833),"",DATEDIF(V1833,A1833,"Y")&amp;" years, "&amp;DATEDIF(V1833,A1833,"YM")&amp;" months, "&amp;DATEDIF(V1833,A1833,"MD")&amp;" days")</f>
        <v/>
      </c>
      <c r="X1833" s="284" t="n"/>
      <c r="Y1833" s="284" t="n"/>
      <c r="Z1833" s="284" t="n"/>
      <c r="AA1833" s="284" t="n"/>
      <c r="AB1833" s="284" t="n">
        <v>29</v>
      </c>
      <c r="AC1833" s="284" t="n"/>
      <c r="AD1833" s="284" t="n"/>
      <c r="AE1833" s="585" t="inlineStr">
        <is>
          <t>2:25.8880</t>
        </is>
      </c>
      <c r="AF1833" s="418">
        <f>IF(OR(AE1833="",AE1833="",AE1833=0),"",6.213/(AE1833*24))</f>
        <v/>
      </c>
      <c r="AG1833" s="289" t="n"/>
      <c r="AH1833" s="585" t="inlineStr"/>
      <c r="AI1833" s="418">
        <f>IF(OR(AH1833="",AH1833="",AH1833=0),"",6.213/(AH1833*24))</f>
        <v/>
      </c>
      <c r="AJ1833" s="175">
        <f>IF(AND(ISNUMBER(AB1833),ISNUMBER(AG1833)),AB1833-AG1833,"")</f>
        <v/>
      </c>
      <c r="AK1833" s="284" t="n"/>
      <c r="AL1833" s="284" t="n">
        <v>135</v>
      </c>
      <c r="AM1833" s="513" t="n">
        <v>0.2703009259259259</v>
      </c>
      <c r="AN1833" s="671">
        <f>IF(OR(AL1833="",AM1833="",AM1833=0),"",AL1833*6.213/(AM1833*24))</f>
        <v/>
      </c>
      <c r="AO1833" s="477">
        <f>IF(AND(AL1833=AL1832,AM1833&lt;&gt;"",AM1832&lt;&gt;""),AM1833-AM1832,"")</f>
        <v/>
      </c>
      <c r="AP1833" s="284" t="n"/>
      <c r="AQ1833" s="585" t="inlineStr"/>
      <c r="AR1833" s="439">
        <f>IF(OR(AQ1833="",AQ1833="",AQ1833=0),"",6.213/(AQ1833*24))</f>
        <v/>
      </c>
      <c r="AS1833" s="436">
        <f>IF(OR(NOT(ISNUMBER(C1833)),NOT(ISNUMBER(AB1833))),"",IF(AG1833&lt;&gt;"",AG1833,AB1833)-C1833)</f>
        <v/>
      </c>
      <c r="AT1833" s="290" t="n"/>
      <c r="AU1833" s="291">
        <f>IF($B1833="","",TEXT($A1833,"yyyymmdd")&amp;"_P"&amp;$C1833&amp;"_C"&amp;$F1833&amp;"_"&amp;TRIM(RIGHT(SUBSTITUTE(TRIM(SUBSTITUTE($L1833,CHAR(160)," "))," ",REPT(" ",60)),60))&amp;IF($P1833="","","-"&amp;TRIM(RIGHT(SUBSTITUTE(TRIM(SUBSTITUTE($P1833,CHAR(160)," "))," ",REPT(" ",60)),60)))&amp;IF($T1833="","","-"&amp;TRIM(RIGHT(SUBSTITUTE(TRIM(SUBSTITUTE($T1833,CHAR(160)," "))," ",REPT(" ",60)),60)))&amp;".jpg")</f>
        <v/>
      </c>
    </row>
    <row r="1834" ht="42" customHeight="1">
      <c r="A1834" s="288" t="n">
        <v>34245</v>
      </c>
      <c r="B1834" s="284" t="inlineStr">
        <is>
          <t>Tooheys 1000 3 October, 1993</t>
        </is>
      </c>
      <c r="C1834" s="284" t="n">
        <v>21</v>
      </c>
      <c r="D1834" s="284" t="inlineStr">
        <is>
          <t>A</t>
        </is>
      </c>
      <c r="E1834" s="284" t="n">
        <v>20</v>
      </c>
      <c r="F1834" s="284" t="n">
        <v>22</v>
      </c>
      <c r="G1834" s="284" t="inlineStr">
        <is>
          <t>Wayne Douglass Racing</t>
        </is>
      </c>
      <c r="H1834" s="284" t="n"/>
      <c r="I1834" s="284" t="inlineStr">
        <is>
          <t>Marathon Foods, Dru Truss</t>
        </is>
      </c>
      <c r="J1834" s="284" t="inlineStr">
        <is>
          <t>Holden Commodore VL</t>
        </is>
      </c>
      <c r="K1834" s="284" t="inlineStr">
        <is>
          <t>4980 V8</t>
        </is>
      </c>
      <c r="L1834" s="284" t="inlineStr">
        <is>
          <t>John English</t>
        </is>
      </c>
      <c r="M1834" s="284" t="inlineStr">
        <is>
          <t>AUS</t>
        </is>
      </c>
      <c r="N1834" s="699">
        <f>_xlfn.LET(_xlpm.d,_xlfn.XLOOKUP(L1834,'[1]Birth Dates'!$A:$A,'[1]Birth Dates'!$B:$B,"",0),IF(_xlpm.d=0,"",_xlpm.d))</f>
        <v/>
      </c>
      <c r="O1834" s="284">
        <f>IF(OR(N1834="",A1834="",NOT(ISNUMBER(N1834)),N1834&gt;A1834),"",DATEDIF(N1834,A1834,"Y")&amp;" years, "&amp;DATEDIF(N1834,A1834,"YM")&amp;" months, "&amp;DATEDIF(N1834,A1834,"MD")&amp;" days")</f>
        <v/>
      </c>
      <c r="P1834" s="284" t="inlineStr">
        <is>
          <t>Brett Youlden</t>
        </is>
      </c>
      <c r="Q1834" s="284" t="inlineStr">
        <is>
          <t>AUS</t>
        </is>
      </c>
      <c r="R1834" s="699">
        <f>_xlfn.LET(_xlpm.d,_xlfn.XLOOKUP(P1834,'[1]Birth Dates'!$A:$A,'[1]Birth Dates'!$B:$B,"",0),IF(_xlpm.d=0,"",_xlpm.d))</f>
        <v/>
      </c>
      <c r="S1834" s="284">
        <f>IF(OR(R1834="",A1834="",NOT(ISNUMBER(R1834)),R1834&gt;A1834),"",DATEDIF(R1834,A1834,"Y")&amp;" years, "&amp;DATEDIF(R1834,A1834,"YM")&amp;" months, "&amp;DATEDIF(R1834,A1834,"MD")&amp;" days")</f>
        <v/>
      </c>
      <c r="T1834" s="284" t="n"/>
      <c r="U1834" s="284" t="n"/>
      <c r="V1834" s="699">
        <f>_xlfn.LET(_xlpm.d,_xlfn.XLOOKUP(T1834,'[1]Birth Dates'!$A:$A,'[1]Birth Dates'!$B:$B,"",0),IF(_xlpm.d=0,"",_xlpm.d))</f>
        <v/>
      </c>
      <c r="W1834" s="284">
        <f>IF(OR(V1834="",A1834="",NOT(ISNUMBER(V1834)),V1834&gt;A1834),"",DATEDIF(V1834,A1834,"Y")&amp;" years, "&amp;DATEDIF(V1834,A1834,"YM")&amp;" months, "&amp;DATEDIF(V1834,A1834,"MD")&amp;" days")</f>
        <v/>
      </c>
      <c r="X1834" s="284" t="n"/>
      <c r="Y1834" s="284" t="n"/>
      <c r="Z1834" s="284" t="n"/>
      <c r="AA1834" s="284" t="n"/>
      <c r="AB1834" s="284" t="n">
        <v>26</v>
      </c>
      <c r="AC1834" s="284" t="n"/>
      <c r="AD1834" s="284" t="n"/>
      <c r="AE1834" s="585" t="inlineStr">
        <is>
          <t>2:24.2980</t>
        </is>
      </c>
      <c r="AF1834" s="418">
        <f>IF(OR(AE1834="",AE1834="",AE1834=0),"",6.213/(AE1834*24))</f>
        <v/>
      </c>
      <c r="AG1834" s="289" t="n"/>
      <c r="AH1834" s="585" t="inlineStr"/>
      <c r="AI1834" s="418">
        <f>IF(OR(AH1834="",AH1834="",AH1834=0),"",6.213/(AH1834*24))</f>
        <v/>
      </c>
      <c r="AJ1834" s="175">
        <f>IF(AND(ISNUMBER(AB1834),ISNUMBER(AG1834)),AB1834-AG1834,"")</f>
        <v/>
      </c>
      <c r="AK1834" s="284" t="n"/>
      <c r="AL1834" s="284" t="n">
        <v>134</v>
      </c>
      <c r="AM1834" s="513" t="n">
        <v>0.2704516203703703</v>
      </c>
      <c r="AN1834" s="671">
        <f>IF(OR(AL1834="",AM1834="",AM1834=0),"",AL1834*6.213/(AM1834*24))</f>
        <v/>
      </c>
      <c r="AO1834" s="477">
        <f>IF(AND(AL1834=AL1833,AM1834&lt;&gt;"",AM1833&lt;&gt;""),AM1834-AM1833,"")</f>
        <v/>
      </c>
      <c r="AP1834" s="284" t="n"/>
      <c r="AQ1834" s="585" t="inlineStr"/>
      <c r="AR1834" s="439">
        <f>IF(OR(AQ1834="",AQ1834="",AQ1834=0),"",6.213/(AQ1834*24))</f>
        <v/>
      </c>
      <c r="AS1834" s="436">
        <f>IF(OR(NOT(ISNUMBER(C1834)),NOT(ISNUMBER(AB1834))),"",IF(AG1834&lt;&gt;"",AG1834,AB1834)-C1834)</f>
        <v/>
      </c>
      <c r="AT1834" s="290" t="n"/>
      <c r="AU1834" s="291">
        <f>IF($B1834="","",TEXT($A1834,"yyyymmdd")&amp;"_P"&amp;$C1834&amp;"_C"&amp;$F1834&amp;"_"&amp;TRIM(RIGHT(SUBSTITUTE(TRIM(SUBSTITUTE($L1834,CHAR(160)," "))," ",REPT(" ",60)),60))&amp;IF($P1834="","","-"&amp;TRIM(RIGHT(SUBSTITUTE(TRIM(SUBSTITUTE($P1834,CHAR(160)," "))," ",REPT(" ",60)),60)))&amp;IF($T1834="","","-"&amp;TRIM(RIGHT(SUBSTITUTE(TRIM(SUBSTITUTE($T1834,CHAR(160)," "))," ",REPT(" ",60)),60)))&amp;".jpg")</f>
        <v/>
      </c>
    </row>
    <row r="1835" ht="42" customHeight="1">
      <c r="A1835" s="288" t="n">
        <v>34245</v>
      </c>
      <c r="B1835" s="284" t="inlineStr">
        <is>
          <t>Tooheys 1000 3 October, 1993</t>
        </is>
      </c>
      <c r="C1835" s="284" t="n">
        <v>22</v>
      </c>
      <c r="D1835" s="284" t="inlineStr">
        <is>
          <t>B</t>
        </is>
      </c>
      <c r="E1835" s="284" t="n">
        <v>2</v>
      </c>
      <c r="F1835" s="284" t="n">
        <v>13</v>
      </c>
      <c r="G1835" s="284" t="inlineStr">
        <is>
          <t>Bob Holden Motors</t>
        </is>
      </c>
      <c r="H1835" s="284" t="n"/>
      <c r="I1835" s="284" t="inlineStr">
        <is>
          <t>INJEC</t>
        </is>
      </c>
      <c r="J1835" s="284" t="inlineStr">
        <is>
          <t>Toyota Corolla</t>
        </is>
      </c>
      <c r="K1835" s="284" t="inlineStr">
        <is>
          <t>1587 L4</t>
        </is>
      </c>
      <c r="L1835" s="284" t="inlineStr">
        <is>
          <t>Dennis Rogers</t>
        </is>
      </c>
      <c r="M1835" s="284" t="inlineStr">
        <is>
          <t>AUS</t>
        </is>
      </c>
      <c r="N1835" s="699">
        <f>_xlfn.LET(_xlpm.d,_xlfn.XLOOKUP(L1835,'[1]Birth Dates'!$A:$A,'[1]Birth Dates'!$B:$B,"",0),IF(_xlpm.d=0,"",_xlpm.d))</f>
        <v/>
      </c>
      <c r="O1835" s="284">
        <f>IF(OR(N1835="",A1835="",NOT(ISNUMBER(N1835)),N1835&gt;A1835),"",DATEDIF(N1835,A1835,"Y")&amp;" years, "&amp;DATEDIF(N1835,A1835,"YM")&amp;" months, "&amp;DATEDIF(N1835,A1835,"MD")&amp;" days")</f>
        <v/>
      </c>
      <c r="P1835" s="284" t="inlineStr">
        <is>
          <t>Peter Hopwood</t>
        </is>
      </c>
      <c r="Q1835" s="284" t="inlineStr">
        <is>
          <t>AUS</t>
        </is>
      </c>
      <c r="R1835" s="699">
        <f>_xlfn.LET(_xlpm.d,_xlfn.XLOOKUP(P1835,'[1]Birth Dates'!$A:$A,'[1]Birth Dates'!$B:$B,"",0),IF(_xlpm.d=0,"",_xlpm.d))</f>
        <v/>
      </c>
      <c r="S1835" s="284">
        <f>IF(OR(R1835="",A1835="",NOT(ISNUMBER(R1835)),R1835&gt;A1835),"",DATEDIF(R1835,A1835,"Y")&amp;" years, "&amp;DATEDIF(R1835,A1835,"YM")&amp;" months, "&amp;DATEDIF(R1835,A1835,"MD")&amp;" days")</f>
        <v/>
      </c>
      <c r="T1835" s="284" t="n"/>
      <c r="U1835" s="284" t="n"/>
      <c r="V1835" s="699">
        <f>_xlfn.LET(_xlpm.d,_xlfn.XLOOKUP(T1835,'[1]Birth Dates'!$A:$A,'[1]Birth Dates'!$B:$B,"",0),IF(_xlpm.d=0,"",_xlpm.d))</f>
        <v/>
      </c>
      <c r="W1835" s="284">
        <f>IF(OR(V1835="",A1835="",NOT(ISNUMBER(V1835)),V1835&gt;A1835),"",DATEDIF(V1835,A1835,"Y")&amp;" years, "&amp;DATEDIF(V1835,A1835,"YM")&amp;" months, "&amp;DATEDIF(V1835,A1835,"MD")&amp;" days")</f>
        <v/>
      </c>
      <c r="X1835" s="284" t="n"/>
      <c r="Y1835" s="284" t="n"/>
      <c r="Z1835" s="284" t="n"/>
      <c r="AA1835" s="284" t="n"/>
      <c r="AB1835" s="284" t="n">
        <v>44</v>
      </c>
      <c r="AC1835" s="284" t="n"/>
      <c r="AD1835" s="284" t="n"/>
      <c r="AE1835" s="585" t="inlineStr">
        <is>
          <t>2:56.7200</t>
        </is>
      </c>
      <c r="AF1835" s="418">
        <f>IF(OR(AE1835="",AE1835="",AE1835=0),"",6.213/(AE1835*24))</f>
        <v/>
      </c>
      <c r="AG1835" s="289" t="n"/>
      <c r="AH1835" s="585" t="inlineStr"/>
      <c r="AI1835" s="418">
        <f>IF(OR(AH1835="",AH1835="",AH1835=0),"",6.213/(AH1835*24))</f>
        <v/>
      </c>
      <c r="AJ1835" s="175">
        <f>IF(AND(ISNUMBER(AB1835),ISNUMBER(AG1835)),AB1835-AG1835,"")</f>
        <v/>
      </c>
      <c r="AK1835" s="284" t="n"/>
      <c r="AL1835" s="284" t="n">
        <v>128</v>
      </c>
      <c r="AM1835" s="513" t="n">
        <v>0.2704940972222222</v>
      </c>
      <c r="AN1835" s="671">
        <f>IF(OR(AL1835="",AM1835="",AM1835=0),"",AL1835*6.213/(AM1835*24))</f>
        <v/>
      </c>
      <c r="AO1835" s="477">
        <f>IF(AND(AL1835=AL1834,AM1835&lt;&gt;"",AM1834&lt;&gt;""),AM1835-AM1834,"")</f>
        <v/>
      </c>
      <c r="AP1835" s="284" t="n"/>
      <c r="AQ1835" s="585" t="inlineStr"/>
      <c r="AR1835" s="439">
        <f>IF(OR(AQ1835="",AQ1835="",AQ1835=0),"",6.213/(AQ1835*24))</f>
        <v/>
      </c>
      <c r="AS1835" s="436">
        <f>IF(OR(NOT(ISNUMBER(C1835)),NOT(ISNUMBER(AB1835))),"",IF(AG1835&lt;&gt;"",AG1835,AB1835)-C1835)</f>
        <v/>
      </c>
      <c r="AT1835" s="290" t="n"/>
      <c r="AU1835" s="291">
        <f>IF($B1835="","",TEXT($A1835,"yyyymmdd")&amp;"_P"&amp;$C1835&amp;"_C"&amp;$F1835&amp;"_"&amp;TRIM(RIGHT(SUBSTITUTE(TRIM(SUBSTITUTE($L1835,CHAR(160)," "))," ",REPT(" ",60)),60))&amp;IF($P1835="","","-"&amp;TRIM(RIGHT(SUBSTITUTE(TRIM(SUBSTITUTE($P1835,CHAR(160)," "))," ",REPT(" ",60)),60)))&amp;IF($T1835="","","-"&amp;TRIM(RIGHT(SUBSTITUTE(TRIM(SUBSTITUTE($T1835,CHAR(160)," "))," ",REPT(" ",60)),60)))&amp;".jpg")</f>
        <v/>
      </c>
    </row>
    <row r="1836" ht="42" customHeight="1">
      <c r="A1836" s="288" t="n">
        <v>34245</v>
      </c>
      <c r="B1836" s="284" t="inlineStr">
        <is>
          <t>Tooheys 1000 3 October, 1993</t>
        </is>
      </c>
      <c r="C1836" s="284" t="n">
        <v>23</v>
      </c>
      <c r="D1836" s="284" t="inlineStr">
        <is>
          <t>B</t>
        </is>
      </c>
      <c r="E1836" s="284" t="n">
        <v>3</v>
      </c>
      <c r="F1836" s="284" t="n">
        <v>79</v>
      </c>
      <c r="G1836" s="284" t="inlineStr">
        <is>
          <t>Conway Racing</t>
        </is>
      </c>
      <c r="H1836" s="284" t="n"/>
      <c r="I1836" s="284" t="inlineStr">
        <is>
          <t>Cadillac Films, Tanduay Rum</t>
        </is>
      </c>
      <c r="J1836" s="284" t="inlineStr">
        <is>
          <t>Toyota Corolla Sprinter</t>
        </is>
      </c>
      <c r="K1836" s="284" t="inlineStr">
        <is>
          <t>1587 L4</t>
        </is>
      </c>
      <c r="L1836" s="284" t="inlineStr">
        <is>
          <t>Mike Conway</t>
        </is>
      </c>
      <c r="M1836" s="284" t="inlineStr">
        <is>
          <t>AUS</t>
        </is>
      </c>
      <c r="N1836" s="699">
        <f>_xlfn.LET(_xlpm.d,_xlfn.XLOOKUP(L1836,'[1]Birth Dates'!$A:$A,'[1]Birth Dates'!$B:$B,"",0),IF(_xlpm.d=0,"",_xlpm.d))</f>
        <v/>
      </c>
      <c r="O1836" s="284">
        <f>IF(OR(N1836="",A1836="",NOT(ISNUMBER(N1836)),N1836&gt;A1836),"",DATEDIF(N1836,A1836,"Y")&amp;" years, "&amp;DATEDIF(N1836,A1836,"YM")&amp;" months, "&amp;DATEDIF(N1836,A1836,"MD")&amp;" days")</f>
        <v/>
      </c>
      <c r="P1836" s="284" t="inlineStr">
        <is>
          <t>Calvin Gardiner</t>
        </is>
      </c>
      <c r="Q1836" s="284" t="inlineStr">
        <is>
          <t>AUS</t>
        </is>
      </c>
      <c r="R1836" s="699">
        <f>_xlfn.LET(_xlpm.d,_xlfn.XLOOKUP(P1836,'[1]Birth Dates'!$A:$A,'[1]Birth Dates'!$B:$B,"",0),IF(_xlpm.d=0,"",_xlpm.d))</f>
        <v/>
      </c>
      <c r="S1836" s="284">
        <f>IF(OR(R1836="",A1836="",NOT(ISNUMBER(R1836)),R1836&gt;A1836),"",DATEDIF(R1836,A1836,"Y")&amp;" years, "&amp;DATEDIF(R1836,A1836,"YM")&amp;" months, "&amp;DATEDIF(R1836,A1836,"MD")&amp;" days")</f>
        <v/>
      </c>
      <c r="T1836" s="284" t="inlineStr">
        <is>
          <t>Gavin Monaghan</t>
        </is>
      </c>
      <c r="U1836" s="284" t="inlineStr">
        <is>
          <t>AUS</t>
        </is>
      </c>
      <c r="V1836" s="699">
        <f>_xlfn.LET(_xlpm.d,_xlfn.XLOOKUP(T1836,'[1]Birth Dates'!$A:$A,'[1]Birth Dates'!$B:$B,"",0),IF(_xlpm.d=0,"",_xlpm.d))</f>
        <v/>
      </c>
      <c r="W1836" s="284">
        <f>IF(OR(V1836="",A1836="",NOT(ISNUMBER(V1836)),V1836&gt;A1836),"",DATEDIF(V1836,A1836,"Y")&amp;" years, "&amp;DATEDIF(V1836,A1836,"YM")&amp;" months, "&amp;DATEDIF(V1836,A1836,"MD")&amp;" days")</f>
        <v/>
      </c>
      <c r="X1836" s="284" t="n"/>
      <c r="Y1836" s="284" t="n"/>
      <c r="Z1836" s="284" t="n"/>
      <c r="AA1836" s="284" t="n"/>
      <c r="AB1836" s="284" t="n">
        <v>38</v>
      </c>
      <c r="AC1836" s="284" t="n"/>
      <c r="AD1836" s="284" t="n"/>
      <c r="AE1836" s="585" t="inlineStr">
        <is>
          <t>2:39.4360</t>
        </is>
      </c>
      <c r="AF1836" s="418">
        <f>IF(OR(AE1836="",AE1836="",AE1836=0),"",6.213/(AE1836*24))</f>
        <v/>
      </c>
      <c r="AG1836" s="289" t="n"/>
      <c r="AH1836" s="585" t="inlineStr"/>
      <c r="AI1836" s="418">
        <f>IF(OR(AH1836="",AH1836="",AH1836=0),"",6.213/(AH1836*24))</f>
        <v/>
      </c>
      <c r="AJ1836" s="175">
        <f>IF(AND(ISNUMBER(AB1836),ISNUMBER(AG1836)),AB1836-AG1836,"")</f>
        <v/>
      </c>
      <c r="AK1836" s="284" t="n"/>
      <c r="AL1836" s="284" t="n">
        <v>127</v>
      </c>
      <c r="AM1836" s="513" t="n">
        <v>0.2711814814814815</v>
      </c>
      <c r="AN1836" s="671">
        <f>IF(OR(AL1836="",AM1836="",AM1836=0),"",AL1836*6.213/(AM1836*24))</f>
        <v/>
      </c>
      <c r="AO1836" s="477">
        <f>IF(AND(AL1836=AL1835,AM1836&lt;&gt;"",AM1835&lt;&gt;""),AM1836-AM1835,"")</f>
        <v/>
      </c>
      <c r="AP1836" s="284" t="n"/>
      <c r="AQ1836" s="585" t="inlineStr"/>
      <c r="AR1836" s="439">
        <f>IF(OR(AQ1836="",AQ1836="",AQ1836=0),"",6.213/(AQ1836*24))</f>
        <v/>
      </c>
      <c r="AS1836" s="436">
        <f>IF(OR(NOT(ISNUMBER(C1836)),NOT(ISNUMBER(AB1836))),"",IF(AG1836&lt;&gt;"",AG1836,AB1836)-C1836)</f>
        <v/>
      </c>
      <c r="AT1836" s="290" t="n"/>
      <c r="AU1836" s="291">
        <f>IF($B1836="","",TEXT($A1836,"yyyymmdd")&amp;"_P"&amp;$C1836&amp;"_C"&amp;$F1836&amp;"_"&amp;TRIM(RIGHT(SUBSTITUTE(TRIM(SUBSTITUTE($L1836,CHAR(160)," "))," ",REPT(" ",60)),60))&amp;IF($P1836="","","-"&amp;TRIM(RIGHT(SUBSTITUTE(TRIM(SUBSTITUTE($P1836,CHAR(160)," "))," ",REPT(" ",60)),60)))&amp;IF($T1836="","","-"&amp;TRIM(RIGHT(SUBSTITUTE(TRIM(SUBSTITUTE($T1836,CHAR(160)," "))," ",REPT(" ",60)),60)))&amp;".jpg")</f>
        <v/>
      </c>
    </row>
    <row r="1837" ht="42" customHeight="1">
      <c r="A1837" s="288" t="n">
        <v>34245</v>
      </c>
      <c r="B1837" s="284" t="inlineStr">
        <is>
          <t>Tooheys 1000 3 October, 1993</t>
        </is>
      </c>
      <c r="C1837" s="284" t="inlineStr">
        <is>
          <t>DNF</t>
        </is>
      </c>
      <c r="D1837" s="284" t="inlineStr">
        <is>
          <t>A</t>
        </is>
      </c>
      <c r="E1837" s="284" t="n"/>
      <c r="F1837" s="284" t="n">
        <v>30</v>
      </c>
      <c r="G1837" s="284" t="inlineStr">
        <is>
          <t>Glenn Seton Racing</t>
        </is>
      </c>
      <c r="H1837" s="284" t="n"/>
      <c r="I1837" s="284" t="inlineStr">
        <is>
          <t>Peter Jackson</t>
        </is>
      </c>
      <c r="J1837" s="284" t="inlineStr">
        <is>
          <t>Ford Falcon EB</t>
        </is>
      </c>
      <c r="K1837" s="284" t="inlineStr">
        <is>
          <t>4949 V8</t>
        </is>
      </c>
      <c r="L1837" s="284" t="inlineStr">
        <is>
          <t>Glenn Seton</t>
        </is>
      </c>
      <c r="M1837" s="284" t="inlineStr">
        <is>
          <t>AUS</t>
        </is>
      </c>
      <c r="N1837" s="699">
        <f>_xlfn.LET(_xlpm.d,_xlfn.XLOOKUP(L1837,'[1]Birth Dates'!$A:$A,'[1]Birth Dates'!$B:$B,"",0),IF(_xlpm.d=0,"",_xlpm.d))</f>
        <v/>
      </c>
      <c r="O1837" s="284">
        <f>IF(OR(N1837="",A1837="",NOT(ISNUMBER(N1837)),N1837&gt;A1837),"",DATEDIF(N1837,A1837,"Y")&amp;" years, "&amp;DATEDIF(N1837,A1837,"YM")&amp;" months, "&amp;DATEDIF(N1837,A1837,"MD")&amp;" days")</f>
        <v/>
      </c>
      <c r="P1837" s="284" t="inlineStr">
        <is>
          <t>Alan Jones</t>
        </is>
      </c>
      <c r="Q1837" s="284" t="inlineStr">
        <is>
          <t>AUS</t>
        </is>
      </c>
      <c r="R1837" s="699">
        <f>_xlfn.LET(_xlpm.d,_xlfn.XLOOKUP(P1837,'[1]Birth Dates'!$A:$A,'[1]Birth Dates'!$B:$B,"",0),IF(_xlpm.d=0,"",_xlpm.d))</f>
        <v/>
      </c>
      <c r="S1837" s="284">
        <f>IF(OR(R1837="",A1837="",NOT(ISNUMBER(R1837)),R1837&gt;A1837),"",DATEDIF(R1837,A1837,"Y")&amp;" years, "&amp;DATEDIF(R1837,A1837,"YM")&amp;" months, "&amp;DATEDIF(R1837,A1837,"MD")&amp;" days")</f>
        <v/>
      </c>
      <c r="T1837" s="284" t="n"/>
      <c r="U1837" s="284" t="n"/>
      <c r="V1837" s="699">
        <f>_xlfn.LET(_xlpm.d,_xlfn.XLOOKUP(T1837,'[1]Birth Dates'!$A:$A,'[1]Birth Dates'!$B:$B,"",0),IF(_xlpm.d=0,"",_xlpm.d))</f>
        <v/>
      </c>
      <c r="W1837" s="284">
        <f>IF(OR(V1837="",A1837="",NOT(ISNUMBER(V1837)),V1837&gt;A1837),"",DATEDIF(V1837,A1837,"Y")&amp;" years, "&amp;DATEDIF(V1837,A1837,"YM")&amp;" months, "&amp;DATEDIF(V1837,A1837,"MD")&amp;" days")</f>
        <v/>
      </c>
      <c r="X1837" s="284" t="n"/>
      <c r="Y1837" s="284" t="n"/>
      <c r="Z1837" s="284" t="n"/>
      <c r="AA1837" s="284" t="n"/>
      <c r="AB1837" s="284" t="n">
        <v>5</v>
      </c>
      <c r="AC1837" s="284" t="n"/>
      <c r="AD1837" s="284" t="n"/>
      <c r="AE1837" s="585" t="inlineStr"/>
      <c r="AF1837" s="418">
        <f>IF(OR(AE1837="",AE1837="",AE1837=0),"",6.213/(AE1837*24))</f>
        <v/>
      </c>
      <c r="AG1837" s="289" t="n">
        <v>6</v>
      </c>
      <c r="AH1837" s="585" t="inlineStr">
        <is>
          <t>2:15.5490</t>
        </is>
      </c>
      <c r="AI1837" s="418">
        <f>IF(OR(AH1837="",AH1837="",AH1837=0),"",6.213/(AH1837*24))</f>
        <v/>
      </c>
      <c r="AJ1837" s="175">
        <f>IF(AND(ISNUMBER(AB1837),ISNUMBER(AG1837)),AB1837-AG1837,"")</f>
        <v/>
      </c>
      <c r="AK1837" s="284" t="inlineStr">
        <is>
          <t>Driveshaft</t>
        </is>
      </c>
      <c r="AL1837" s="284" t="n">
        <v>147</v>
      </c>
      <c r="AM1837" s="513" t="n"/>
      <c r="AN1837" s="671">
        <f>IF(OR(AL1837="",AM1837="",AM1837=0),"",AL1837*6.213/(AM1837*24))</f>
        <v/>
      </c>
      <c r="AO1837" s="477">
        <f>IF(AND(AL1837=AL1836,AM1837&lt;&gt;"",AM1836&lt;&gt;""),AM1837-AM1836,"")</f>
        <v/>
      </c>
      <c r="AP1837" s="284" t="n"/>
      <c r="AQ1837" s="585" t="inlineStr"/>
      <c r="AR1837" s="439">
        <f>IF(OR(AQ1837="",AQ1837="",AQ1837=0),"",6.213/(AQ1837*24))</f>
        <v/>
      </c>
      <c r="AS1837" s="436">
        <f>IF(OR(NOT(ISNUMBER(C1837)),NOT(ISNUMBER(AB1837))),"",IF(AG1837&lt;&gt;"",AG1837,AB1837)-C1837)</f>
        <v/>
      </c>
      <c r="AT1837" s="290" t="n"/>
      <c r="AU1837" s="291">
        <f>IF($B1837="","",TEXT($A1837,"yyyymmdd")&amp;"_P"&amp;$C1837&amp;"_C"&amp;$F1837&amp;"_"&amp;TRIM(RIGHT(SUBSTITUTE(TRIM(SUBSTITUTE($L1837,CHAR(160)," "))," ",REPT(" ",60)),60))&amp;IF($P1837="","","-"&amp;TRIM(RIGHT(SUBSTITUTE(TRIM(SUBSTITUTE($P1837,CHAR(160)," "))," ",REPT(" ",60)),60)))&amp;IF($T1837="","","-"&amp;TRIM(RIGHT(SUBSTITUTE(TRIM(SUBSTITUTE($T1837,CHAR(160)," "))," ",REPT(" ",60)),60)))&amp;".jpg")</f>
        <v/>
      </c>
    </row>
    <row r="1838" ht="42" customHeight="1">
      <c r="A1838" s="288" t="n">
        <v>34245</v>
      </c>
      <c r="B1838" s="284" t="inlineStr">
        <is>
          <t>Tooheys 1000 3 October, 1993</t>
        </is>
      </c>
      <c r="C1838" s="284" t="inlineStr">
        <is>
          <t>DNF</t>
        </is>
      </c>
      <c r="D1838" s="284" t="inlineStr">
        <is>
          <t>A</t>
        </is>
      </c>
      <c r="E1838" s="284" t="n"/>
      <c r="F1838" s="284" t="n">
        <v>7</v>
      </c>
      <c r="G1838" s="284" t="inlineStr">
        <is>
          <t>Bob Forbes Racing</t>
        </is>
      </c>
      <c r="H1838" s="284" t="n"/>
      <c r="I1838" s="284" t="inlineStr">
        <is>
          <t>GIO Insurance</t>
        </is>
      </c>
      <c r="J1838" s="284" t="inlineStr">
        <is>
          <t>Holden Commodore VP</t>
        </is>
      </c>
      <c r="K1838" s="284" t="inlineStr">
        <is>
          <t>4980 V8</t>
        </is>
      </c>
      <c r="L1838" s="284" t="inlineStr">
        <is>
          <t>Neil Crompton</t>
        </is>
      </c>
      <c r="M1838" s="284" t="inlineStr">
        <is>
          <t>AUS</t>
        </is>
      </c>
      <c r="N1838" s="699">
        <f>_xlfn.LET(_xlpm.d,_xlfn.XLOOKUP(L1838,'[1]Birth Dates'!$A:$A,'[1]Birth Dates'!$B:$B,"",0),IF(_xlpm.d=0,"",_xlpm.d))</f>
        <v/>
      </c>
      <c r="O1838" s="284">
        <f>IF(OR(N1838="",A1838="",NOT(ISNUMBER(N1838)),N1838&gt;A1838),"",DATEDIF(N1838,A1838,"Y")&amp;" years, "&amp;DATEDIF(N1838,A1838,"YM")&amp;" months, "&amp;DATEDIF(N1838,A1838,"MD")&amp;" days")</f>
        <v/>
      </c>
      <c r="P1838" s="284" t="inlineStr">
        <is>
          <t>Mark Gibbs</t>
        </is>
      </c>
      <c r="Q1838" s="284" t="inlineStr">
        <is>
          <t>AUS</t>
        </is>
      </c>
      <c r="R1838" s="699">
        <f>_xlfn.LET(_xlpm.d,_xlfn.XLOOKUP(P1838,'[1]Birth Dates'!$A:$A,'[1]Birth Dates'!$B:$B,"",0),IF(_xlpm.d=0,"",_xlpm.d))</f>
        <v/>
      </c>
      <c r="S1838" s="284">
        <f>IF(OR(R1838="",A1838="",NOT(ISNUMBER(R1838)),R1838&gt;A1838),"",DATEDIF(R1838,A1838,"Y")&amp;" years, "&amp;DATEDIF(R1838,A1838,"YM")&amp;" months, "&amp;DATEDIF(R1838,A1838,"MD")&amp;" days")</f>
        <v/>
      </c>
      <c r="T1838" s="284" t="n"/>
      <c r="U1838" s="284" t="n"/>
      <c r="V1838" s="699">
        <f>_xlfn.LET(_xlpm.d,_xlfn.XLOOKUP(T1838,'[1]Birth Dates'!$A:$A,'[1]Birth Dates'!$B:$B,"",0),IF(_xlpm.d=0,"",_xlpm.d))</f>
        <v/>
      </c>
      <c r="W1838" s="284">
        <f>IF(OR(V1838="",A1838="",NOT(ISNUMBER(V1838)),V1838&gt;A1838),"",DATEDIF(V1838,A1838,"Y")&amp;" years, "&amp;DATEDIF(V1838,A1838,"YM")&amp;" months, "&amp;DATEDIF(V1838,A1838,"MD")&amp;" days")</f>
        <v/>
      </c>
      <c r="X1838" s="284" t="n"/>
      <c r="Y1838" s="284" t="n"/>
      <c r="Z1838" s="284" t="n"/>
      <c r="AA1838" s="284" t="n"/>
      <c r="AB1838" s="284" t="n">
        <v>9</v>
      </c>
      <c r="AC1838" s="284" t="n"/>
      <c r="AD1838" s="284" t="n"/>
      <c r="AE1838" s="585" t="inlineStr"/>
      <c r="AF1838" s="418">
        <f>IF(OR(AE1838="",AE1838="",AE1838=0),"",6.213/(AE1838*24))</f>
        <v/>
      </c>
      <c r="AG1838" s="289" t="n">
        <v>10</v>
      </c>
      <c r="AH1838" s="585" t="inlineStr">
        <is>
          <t>2:29.9020</t>
        </is>
      </c>
      <c r="AI1838" s="418">
        <f>IF(OR(AH1838="",AH1838="",AH1838=0),"",6.213/(AH1838*24))</f>
        <v/>
      </c>
      <c r="AJ1838" s="175">
        <f>IF(AND(ISNUMBER(AB1838),ISNUMBER(AG1838)),AB1838-AG1838,"")</f>
        <v/>
      </c>
      <c r="AK1838" s="284" t="inlineStr">
        <is>
          <t>Accident</t>
        </is>
      </c>
      <c r="AL1838" s="284" t="n">
        <v>125</v>
      </c>
      <c r="AM1838" s="513" t="n"/>
      <c r="AN1838" s="671">
        <f>IF(OR(AL1838="",AM1838="",AM1838=0),"",AL1838*6.213/(AM1838*24))</f>
        <v/>
      </c>
      <c r="AO1838" s="477">
        <f>IF(AND(AL1838=AL1837,AM1838&lt;&gt;"",AM1837&lt;&gt;""),AM1838-AM1837,"")</f>
        <v/>
      </c>
      <c r="AP1838" s="284" t="n"/>
      <c r="AQ1838" s="585" t="inlineStr"/>
      <c r="AR1838" s="439">
        <f>IF(OR(AQ1838="",AQ1838="",AQ1838=0),"",6.213/(AQ1838*24))</f>
        <v/>
      </c>
      <c r="AS1838" s="436">
        <f>IF(OR(NOT(ISNUMBER(C1838)),NOT(ISNUMBER(AB1838))),"",IF(AG1838&lt;&gt;"",AG1838,AB1838)-C1838)</f>
        <v/>
      </c>
      <c r="AT1838" s="290" t="n"/>
      <c r="AU1838" s="291">
        <f>IF($B1838="","",TEXT($A1838,"yyyymmdd")&amp;"_P"&amp;$C1838&amp;"_C"&amp;$F1838&amp;"_"&amp;TRIM(RIGHT(SUBSTITUTE(TRIM(SUBSTITUTE($L1838,CHAR(160)," "))," ",REPT(" ",60)),60))&amp;IF($P1838="","","-"&amp;TRIM(RIGHT(SUBSTITUTE(TRIM(SUBSTITUTE($P1838,CHAR(160)," "))," ",REPT(" ",60)),60)))&amp;IF($T1838="","","-"&amp;TRIM(RIGHT(SUBSTITUTE(TRIM(SUBSTITUTE($T1838,CHAR(160)," "))," ",REPT(" ",60)),60)))&amp;".jpg")</f>
        <v/>
      </c>
    </row>
    <row r="1839" ht="42" customHeight="1">
      <c r="A1839" s="288" t="n">
        <v>34245</v>
      </c>
      <c r="B1839" s="284" t="inlineStr">
        <is>
          <t>Tooheys 1000 3 October, 1993</t>
        </is>
      </c>
      <c r="C1839" s="284" t="inlineStr">
        <is>
          <t>DNF</t>
        </is>
      </c>
      <c r="D1839" s="284" t="inlineStr">
        <is>
          <t>B</t>
        </is>
      </c>
      <c r="E1839" s="284" t="n"/>
      <c r="F1839" s="284" t="n">
        <v>50</v>
      </c>
      <c r="G1839" s="284" t="inlineStr">
        <is>
          <t>Knight Racing</t>
        </is>
      </c>
      <c r="H1839" s="284" t="n"/>
      <c r="I1839" s="284" t="inlineStr">
        <is>
          <t>Masterton Homes</t>
        </is>
      </c>
      <c r="J1839" s="284" t="inlineStr">
        <is>
          <t>Ford Sierra RS</t>
        </is>
      </c>
      <c r="K1839" s="284" t="inlineStr">
        <is>
          <t>1993 L4</t>
        </is>
      </c>
      <c r="L1839" s="284" t="inlineStr">
        <is>
          <t>Steve Masterton</t>
        </is>
      </c>
      <c r="M1839" s="284" t="inlineStr">
        <is>
          <t>AUS</t>
        </is>
      </c>
      <c r="N1839" s="699">
        <f>_xlfn.LET(_xlpm.d,_xlfn.XLOOKUP(L1839,'[1]Birth Dates'!$A:$A,'[1]Birth Dates'!$B:$B,"",0),IF(_xlpm.d=0,"",_xlpm.d))</f>
        <v/>
      </c>
      <c r="O1839" s="284">
        <f>IF(OR(N1839="",A1839="",NOT(ISNUMBER(N1839)),N1839&gt;A1839),"",DATEDIF(N1839,A1839,"Y")&amp;" years, "&amp;DATEDIF(N1839,A1839,"YM")&amp;" months, "&amp;DATEDIF(N1839,A1839,"MD")&amp;" days")</f>
        <v/>
      </c>
      <c r="P1839" s="284" t="inlineStr">
        <is>
          <t>Peter Hills</t>
        </is>
      </c>
      <c r="Q1839" s="284" t="inlineStr">
        <is>
          <t>AUS</t>
        </is>
      </c>
      <c r="R1839" s="699">
        <f>_xlfn.LET(_xlpm.d,_xlfn.XLOOKUP(P1839,'[1]Birth Dates'!$A:$A,'[1]Birth Dates'!$B:$B,"",0),IF(_xlpm.d=0,"",_xlpm.d))</f>
        <v/>
      </c>
      <c r="S1839" s="284">
        <f>IF(OR(R1839="",A1839="",NOT(ISNUMBER(R1839)),R1839&gt;A1839),"",DATEDIF(R1839,A1839,"Y")&amp;" years, "&amp;DATEDIF(R1839,A1839,"YM")&amp;" months, "&amp;DATEDIF(R1839,A1839,"MD")&amp;" days")</f>
        <v/>
      </c>
      <c r="T1839" s="284" t="n"/>
      <c r="U1839" s="284" t="n"/>
      <c r="V1839" s="699">
        <f>_xlfn.LET(_xlpm.d,_xlfn.XLOOKUP(T1839,'[1]Birth Dates'!$A:$A,'[1]Birth Dates'!$B:$B,"",0),IF(_xlpm.d=0,"",_xlpm.d))</f>
        <v/>
      </c>
      <c r="W1839" s="284">
        <f>IF(OR(V1839="",A1839="",NOT(ISNUMBER(V1839)),V1839&gt;A1839),"",DATEDIF(V1839,A1839,"Y")&amp;" years, "&amp;DATEDIF(V1839,A1839,"YM")&amp;" months, "&amp;DATEDIF(V1839,A1839,"MD")&amp;" days")</f>
        <v/>
      </c>
      <c r="X1839" s="284" t="n"/>
      <c r="Y1839" s="284" t="n"/>
      <c r="Z1839" s="284" t="n"/>
      <c r="AA1839" s="284" t="n"/>
      <c r="AB1839" s="284" t="n">
        <v>45</v>
      </c>
      <c r="AC1839" s="284" t="n"/>
      <c r="AD1839" s="284" t="n"/>
      <c r="AE1839" s="585" t="inlineStr"/>
      <c r="AF1839" s="418">
        <f>IF(OR(AE1839="",AE1839="",AE1839=0),"",6.213/(AE1839*24))</f>
        <v/>
      </c>
      <c r="AG1839" s="289" t="n"/>
      <c r="AH1839" s="585" t="inlineStr"/>
      <c r="AI1839" s="418">
        <f>IF(OR(AH1839="",AH1839="",AH1839=0),"",6.213/(AH1839*24))</f>
        <v/>
      </c>
      <c r="AJ1839" s="175">
        <f>IF(AND(ISNUMBER(AB1839),ISNUMBER(AG1839)),AB1839-AG1839,"")</f>
        <v/>
      </c>
      <c r="AK1839" s="284" t="inlineStr">
        <is>
          <t>Head Gasket</t>
        </is>
      </c>
      <c r="AL1839" s="284" t="n">
        <v>122</v>
      </c>
      <c r="AM1839" s="513" t="n"/>
      <c r="AN1839" s="671">
        <f>IF(OR(AL1839="",AM1839="",AM1839=0),"",AL1839*6.213/(AM1839*24))</f>
        <v/>
      </c>
      <c r="AO1839" s="477">
        <f>IF(AND(AL1839=AL1838,AM1839&lt;&gt;"",AM1838&lt;&gt;""),AM1839-AM1838,"")</f>
        <v/>
      </c>
      <c r="AP1839" s="284" t="n"/>
      <c r="AQ1839" s="585" t="inlineStr"/>
      <c r="AR1839" s="439">
        <f>IF(OR(AQ1839="",AQ1839="",AQ1839=0),"",6.213/(AQ1839*24))</f>
        <v/>
      </c>
      <c r="AS1839" s="436">
        <f>IF(OR(NOT(ISNUMBER(C1839)),NOT(ISNUMBER(AB1839))),"",IF(AG1839&lt;&gt;"",AG1839,AB1839)-C1839)</f>
        <v/>
      </c>
      <c r="AT1839" s="290" t="n"/>
      <c r="AU1839" s="291">
        <f>IF($B1839="","",TEXT($A1839,"yyyymmdd")&amp;"_P"&amp;$C1839&amp;"_C"&amp;$F1839&amp;"_"&amp;TRIM(RIGHT(SUBSTITUTE(TRIM(SUBSTITUTE($L1839,CHAR(160)," "))," ",REPT(" ",60)),60))&amp;IF($P1839="","","-"&amp;TRIM(RIGHT(SUBSTITUTE(TRIM(SUBSTITUTE($P1839,CHAR(160)," "))," ",REPT(" ",60)),60)))&amp;IF($T1839="","","-"&amp;TRIM(RIGHT(SUBSTITUTE(TRIM(SUBSTITUTE($T1839,CHAR(160)," "))," ",REPT(" ",60)),60)))&amp;".jpg")</f>
        <v/>
      </c>
    </row>
    <row r="1840" ht="42" customHeight="1">
      <c r="A1840" s="288" t="n">
        <v>34245</v>
      </c>
      <c r="B1840" s="284" t="inlineStr">
        <is>
          <t>Tooheys 1000 3 October, 1993</t>
        </is>
      </c>
      <c r="C1840" s="284" t="inlineStr">
        <is>
          <t>DNF</t>
        </is>
      </c>
      <c r="D1840" s="284" t="inlineStr">
        <is>
          <t>B</t>
        </is>
      </c>
      <c r="E1840" s="284" t="n"/>
      <c r="F1840" s="284" t="n">
        <v>6</v>
      </c>
      <c r="G1840" s="284" t="inlineStr">
        <is>
          <t>Colin Bond Racing</t>
        </is>
      </c>
      <c r="H1840" s="284" t="n"/>
      <c r="I1840" s="284" t="inlineStr">
        <is>
          <t>Caltex</t>
        </is>
      </c>
      <c r="J1840" s="284" t="inlineStr">
        <is>
          <t>Toyota Corolla Seca</t>
        </is>
      </c>
      <c r="K1840" s="284" t="inlineStr">
        <is>
          <t>1998 L4</t>
        </is>
      </c>
      <c r="L1840" s="284" t="inlineStr">
        <is>
          <t>John Smith</t>
        </is>
      </c>
      <c r="M1840" s="284" t="inlineStr">
        <is>
          <t>AUS</t>
        </is>
      </c>
      <c r="N1840" s="699">
        <f>_xlfn.LET(_xlpm.d,_xlfn.XLOOKUP(L1840,'[1]Birth Dates'!$A:$A,'[1]Birth Dates'!$B:$B,"",0),IF(_xlpm.d=0,"",_xlpm.d))</f>
        <v/>
      </c>
      <c r="O1840" s="284">
        <f>IF(OR(N1840="",A1840="",NOT(ISNUMBER(N1840)),N1840&gt;A1840),"",DATEDIF(N1840,A1840,"Y")&amp;" years, "&amp;DATEDIF(N1840,A1840,"YM")&amp;" months, "&amp;DATEDIF(N1840,A1840,"MD")&amp;" days")</f>
        <v/>
      </c>
      <c r="P1840" s="284" t="inlineStr">
        <is>
          <t>Neal Bates</t>
        </is>
      </c>
      <c r="Q1840" s="284" t="inlineStr">
        <is>
          <t>AUS</t>
        </is>
      </c>
      <c r="R1840" s="699">
        <f>_xlfn.LET(_xlpm.d,_xlfn.XLOOKUP(P1840,'[1]Birth Dates'!$A:$A,'[1]Birth Dates'!$B:$B,"",0),IF(_xlpm.d=0,"",_xlpm.d))</f>
        <v/>
      </c>
      <c r="S1840" s="284">
        <f>IF(OR(R1840="",A1840="",NOT(ISNUMBER(R1840)),R1840&gt;A1840),"",DATEDIF(R1840,A1840,"Y")&amp;" years, "&amp;DATEDIF(R1840,A1840,"YM")&amp;" months, "&amp;DATEDIF(R1840,A1840,"MD")&amp;" days")</f>
        <v/>
      </c>
      <c r="T1840" s="284" t="n"/>
      <c r="U1840" s="284" t="n"/>
      <c r="V1840" s="699">
        <f>_xlfn.LET(_xlpm.d,_xlfn.XLOOKUP(T1840,'[1]Birth Dates'!$A:$A,'[1]Birth Dates'!$B:$B,"",0),IF(_xlpm.d=0,"",_xlpm.d))</f>
        <v/>
      </c>
      <c r="W1840" s="284">
        <f>IF(OR(V1840="",A1840="",NOT(ISNUMBER(V1840)),V1840&gt;A1840),"",DATEDIF(V1840,A1840,"Y")&amp;" years, "&amp;DATEDIF(V1840,A1840,"YM")&amp;" months, "&amp;DATEDIF(V1840,A1840,"MD")&amp;" days")</f>
        <v/>
      </c>
      <c r="X1840" s="284" t="n"/>
      <c r="Y1840" s="284" t="n"/>
      <c r="Z1840" s="284" t="n"/>
      <c r="AA1840" s="284" t="n"/>
      <c r="AB1840" s="284" t="n">
        <v>33</v>
      </c>
      <c r="AC1840" s="284" t="n"/>
      <c r="AD1840" s="284" t="n"/>
      <c r="AE1840" s="585" t="inlineStr">
        <is>
          <t>2:30.6360</t>
        </is>
      </c>
      <c r="AF1840" s="418">
        <f>IF(OR(AE1840="",AE1840="",AE1840=0),"",6.213/(AE1840*24))</f>
        <v/>
      </c>
      <c r="AG1840" s="289" t="n"/>
      <c r="AH1840" s="585" t="inlineStr"/>
      <c r="AI1840" s="418">
        <f>IF(OR(AH1840="",AH1840="",AH1840=0),"",6.213/(AH1840*24))</f>
        <v/>
      </c>
      <c r="AJ1840" s="175">
        <f>IF(AND(ISNUMBER(AB1840),ISNUMBER(AG1840)),AB1840-AG1840,"")</f>
        <v/>
      </c>
      <c r="AK1840" s="284" t="inlineStr">
        <is>
          <t>Engine</t>
        </is>
      </c>
      <c r="AL1840" s="284" t="n">
        <v>113</v>
      </c>
      <c r="AM1840" s="513" t="n"/>
      <c r="AN1840" s="671">
        <f>IF(OR(AL1840="",AM1840="",AM1840=0),"",AL1840*6.213/(AM1840*24))</f>
        <v/>
      </c>
      <c r="AO1840" s="477">
        <f>IF(AND(AL1840=AL1839,AM1840&lt;&gt;"",AM1839&lt;&gt;""),AM1840-AM1839,"")</f>
        <v/>
      </c>
      <c r="AP1840" s="284" t="n"/>
      <c r="AQ1840" s="585" t="inlineStr"/>
      <c r="AR1840" s="439">
        <f>IF(OR(AQ1840="",AQ1840="",AQ1840=0),"",6.213/(AQ1840*24))</f>
        <v/>
      </c>
      <c r="AS1840" s="436">
        <f>IF(OR(NOT(ISNUMBER(C1840)),NOT(ISNUMBER(AB1840))),"",IF(AG1840&lt;&gt;"",AG1840,AB1840)-C1840)</f>
        <v/>
      </c>
      <c r="AT1840" s="290" t="n"/>
      <c r="AU1840" s="291">
        <f>IF($B1840="","",TEXT($A1840,"yyyymmdd")&amp;"_P"&amp;$C1840&amp;"_C"&amp;$F1840&amp;"_"&amp;TRIM(RIGHT(SUBSTITUTE(TRIM(SUBSTITUTE($L1840,CHAR(160)," "))," ",REPT(" ",60)),60))&amp;IF($P1840="","","-"&amp;TRIM(RIGHT(SUBSTITUTE(TRIM(SUBSTITUTE($P1840,CHAR(160)," "))," ",REPT(" ",60)),60)))&amp;IF($T1840="","","-"&amp;TRIM(RIGHT(SUBSTITUTE(TRIM(SUBSTITUTE($T1840,CHAR(160)," "))," ",REPT(" ",60)),60)))&amp;".jpg")</f>
        <v/>
      </c>
    </row>
    <row r="1841" ht="42" customHeight="1">
      <c r="A1841" s="288" t="n">
        <v>34245</v>
      </c>
      <c r="B1841" s="284" t="inlineStr">
        <is>
          <t>Tooheys 1000 3 October, 1993</t>
        </is>
      </c>
      <c r="C1841" s="284" t="inlineStr">
        <is>
          <t>DNF</t>
        </is>
      </c>
      <c r="D1841" s="284" t="inlineStr">
        <is>
          <t>A</t>
        </is>
      </c>
      <c r="E1841" s="284" t="n"/>
      <c r="F1841" s="284" t="n">
        <v>15</v>
      </c>
      <c r="G1841" s="284" t="inlineStr">
        <is>
          <t>Holden Racing Team</t>
        </is>
      </c>
      <c r="H1841" s="284" t="n"/>
      <c r="I1841" s="284" t="inlineStr">
        <is>
          <t>Holden, Telecom MobileNet</t>
        </is>
      </c>
      <c r="J1841" s="284" t="inlineStr">
        <is>
          <t>Holden Commodore VP</t>
        </is>
      </c>
      <c r="K1841" s="284" t="inlineStr">
        <is>
          <t>4980 V8</t>
        </is>
      </c>
      <c r="L1841" s="284" t="inlineStr">
        <is>
          <t>Tomas Mezera</t>
        </is>
      </c>
      <c r="M1841" s="284" t="inlineStr">
        <is>
          <t>AUS</t>
        </is>
      </c>
      <c r="N1841" s="699">
        <f>_xlfn.LET(_xlpm.d,_xlfn.XLOOKUP(L1841,'[1]Birth Dates'!$A:$A,'[1]Birth Dates'!$B:$B,"",0),IF(_xlpm.d=0,"",_xlpm.d))</f>
        <v/>
      </c>
      <c r="O1841" s="284">
        <f>IF(OR(N1841="",A1841="",NOT(ISNUMBER(N1841)),N1841&gt;A1841),"",DATEDIF(N1841,A1841,"Y")&amp;" years, "&amp;DATEDIF(N1841,A1841,"YM")&amp;" months, "&amp;DATEDIF(N1841,A1841,"MD")&amp;" days")</f>
        <v/>
      </c>
      <c r="P1841" s="284" t="inlineStr">
        <is>
          <t>Win Percy</t>
        </is>
      </c>
      <c r="Q1841" s="284" t="inlineStr">
        <is>
          <t>GBR</t>
        </is>
      </c>
      <c r="R1841" s="699">
        <f>_xlfn.LET(_xlpm.d,_xlfn.XLOOKUP(P1841,'[1]Birth Dates'!$A:$A,'[1]Birth Dates'!$B:$B,"",0),IF(_xlpm.d=0,"",_xlpm.d))</f>
        <v/>
      </c>
      <c r="S1841" s="284">
        <f>IF(OR(R1841="",A1841="",NOT(ISNUMBER(R1841)),R1841&gt;A1841),"",DATEDIF(R1841,A1841,"Y")&amp;" years, "&amp;DATEDIF(R1841,A1841,"YM")&amp;" months, "&amp;DATEDIF(R1841,A1841,"MD")&amp;" days")</f>
        <v/>
      </c>
      <c r="T1841" s="284" t="n"/>
      <c r="U1841" s="284" t="n"/>
      <c r="V1841" s="699">
        <f>_xlfn.LET(_xlpm.d,_xlfn.XLOOKUP(T1841,'[1]Birth Dates'!$A:$A,'[1]Birth Dates'!$B:$B,"",0),IF(_xlpm.d=0,"",_xlpm.d))</f>
        <v/>
      </c>
      <c r="W1841" s="284">
        <f>IF(OR(V1841="",A1841="",NOT(ISNUMBER(V1841)),V1841&gt;A1841),"",DATEDIF(V1841,A1841,"Y")&amp;" years, "&amp;DATEDIF(V1841,A1841,"YM")&amp;" months, "&amp;DATEDIF(V1841,A1841,"MD")&amp;" days")</f>
        <v/>
      </c>
      <c r="X1841" s="284" t="n"/>
      <c r="Y1841" s="284" t="n"/>
      <c r="Z1841" s="284" t="n"/>
      <c r="AA1841" s="284" t="n"/>
      <c r="AB1841" s="284" t="n">
        <v>3</v>
      </c>
      <c r="AC1841" s="284" t="n"/>
      <c r="AD1841" s="284" t="n"/>
      <c r="AE1841" s="585" t="inlineStr"/>
      <c r="AF1841" s="418">
        <f>IF(OR(AE1841="",AE1841="",AE1841=0),"",6.213/(AE1841*24))</f>
        <v/>
      </c>
      <c r="AG1841" s="289" t="n">
        <v>3</v>
      </c>
      <c r="AH1841" s="585" t="inlineStr">
        <is>
          <t>2:14.4500</t>
        </is>
      </c>
      <c r="AI1841" s="418">
        <f>IF(OR(AH1841="",AH1841="",AH1841=0),"",6.213/(AH1841*24))</f>
        <v/>
      </c>
      <c r="AJ1841" s="175">
        <f>IF(AND(ISNUMBER(AB1841),ISNUMBER(AG1841)),AB1841-AG1841,"")</f>
        <v/>
      </c>
      <c r="AK1841" s="284" t="inlineStr">
        <is>
          <t>Accident</t>
        </is>
      </c>
      <c r="AL1841" s="284" t="n">
        <v>107</v>
      </c>
      <c r="AM1841" s="513" t="n"/>
      <c r="AN1841" s="671">
        <f>IF(OR(AL1841="",AM1841="",AM1841=0),"",AL1841*6.213/(AM1841*24))</f>
        <v/>
      </c>
      <c r="AO1841" s="477">
        <f>IF(AND(AL1841=AL1840,AM1841&lt;&gt;"",AM1840&lt;&gt;""),AM1841-AM1840,"")</f>
        <v/>
      </c>
      <c r="AP1841" s="284" t="n"/>
      <c r="AQ1841" s="585" t="inlineStr"/>
      <c r="AR1841" s="439">
        <f>IF(OR(AQ1841="",AQ1841="",AQ1841=0),"",6.213/(AQ1841*24))</f>
        <v/>
      </c>
      <c r="AS1841" s="436">
        <f>IF(OR(NOT(ISNUMBER(C1841)),NOT(ISNUMBER(AB1841))),"",IF(AG1841&lt;&gt;"",AG1841,AB1841)-C1841)</f>
        <v/>
      </c>
      <c r="AT1841" s="290" t="n"/>
      <c r="AU1841" s="291">
        <f>IF($B1841="","",TEXT($A1841,"yyyymmdd")&amp;"_P"&amp;$C1841&amp;"_C"&amp;$F1841&amp;"_"&amp;TRIM(RIGHT(SUBSTITUTE(TRIM(SUBSTITUTE($L1841,CHAR(160)," "))," ",REPT(" ",60)),60))&amp;IF($P1841="","","-"&amp;TRIM(RIGHT(SUBSTITUTE(TRIM(SUBSTITUTE($P1841,CHAR(160)," "))," ",REPT(" ",60)),60)))&amp;IF($T1841="","","-"&amp;TRIM(RIGHT(SUBSTITUTE(TRIM(SUBSTITUTE($T1841,CHAR(160)," "))," ",REPT(" ",60)),60)))&amp;".jpg")</f>
        <v/>
      </c>
    </row>
    <row r="1842" ht="42" customHeight="1">
      <c r="A1842" s="288" t="n">
        <v>34245</v>
      </c>
      <c r="B1842" s="284" t="inlineStr">
        <is>
          <t>Tooheys 1000 3 October, 1993</t>
        </is>
      </c>
      <c r="C1842" s="284" t="inlineStr">
        <is>
          <t>DNF</t>
        </is>
      </c>
      <c r="D1842" s="284" t="inlineStr">
        <is>
          <t>B</t>
        </is>
      </c>
      <c r="E1842" s="284" t="n"/>
      <c r="F1842" s="284" t="n">
        <v>72</v>
      </c>
      <c r="G1842" s="284" t="inlineStr">
        <is>
          <t>Brad Stratton Motorsport</t>
        </is>
      </c>
      <c r="H1842" s="284" t="n"/>
      <c r="I1842" s="284" t="inlineStr">
        <is>
          <t>AVP Performance Engineering</t>
        </is>
      </c>
      <c r="J1842" s="284" t="inlineStr">
        <is>
          <t>Toyota Corolla</t>
        </is>
      </c>
      <c r="K1842" s="284" t="inlineStr">
        <is>
          <t>1587 L4</t>
        </is>
      </c>
      <c r="L1842" s="284" t="inlineStr">
        <is>
          <t>Brad Stratton</t>
        </is>
      </c>
      <c r="M1842" s="284" t="inlineStr">
        <is>
          <t>AUS</t>
        </is>
      </c>
      <c r="N1842" s="699">
        <f>_xlfn.LET(_xlpm.d,_xlfn.XLOOKUP(L1842,'[1]Birth Dates'!$A:$A,'[1]Birth Dates'!$B:$B,"",0),IF(_xlpm.d=0,"",_xlpm.d))</f>
        <v/>
      </c>
      <c r="O1842" s="284">
        <f>IF(OR(N1842="",A1842="",NOT(ISNUMBER(N1842)),N1842&gt;A1842),"",DATEDIF(N1842,A1842,"Y")&amp;" years, "&amp;DATEDIF(N1842,A1842,"YM")&amp;" months, "&amp;DATEDIF(N1842,A1842,"MD")&amp;" days")</f>
        <v/>
      </c>
      <c r="P1842" s="284" t="inlineStr">
        <is>
          <t>Chris Madden</t>
        </is>
      </c>
      <c r="Q1842" s="284" t="inlineStr">
        <is>
          <t>AUS</t>
        </is>
      </c>
      <c r="R1842" s="699">
        <f>_xlfn.LET(_xlpm.d,_xlfn.XLOOKUP(P1842,'[1]Birth Dates'!$A:$A,'[1]Birth Dates'!$B:$B,"",0),IF(_xlpm.d=0,"",_xlpm.d))</f>
        <v/>
      </c>
      <c r="S1842" s="284">
        <f>IF(OR(R1842="",A1842="",NOT(ISNUMBER(R1842)),R1842&gt;A1842),"",DATEDIF(R1842,A1842,"Y")&amp;" years, "&amp;DATEDIF(R1842,A1842,"YM")&amp;" months, "&amp;DATEDIF(R1842,A1842,"MD")&amp;" days")</f>
        <v/>
      </c>
      <c r="T1842" s="284" t="n"/>
      <c r="U1842" s="284" t="n"/>
      <c r="V1842" s="699">
        <f>_xlfn.LET(_xlpm.d,_xlfn.XLOOKUP(T1842,'[1]Birth Dates'!$A:$A,'[1]Birth Dates'!$B:$B,"",0),IF(_xlpm.d=0,"",_xlpm.d))</f>
        <v/>
      </c>
      <c r="W1842" s="284">
        <f>IF(OR(V1842="",A1842="",NOT(ISNUMBER(V1842)),V1842&gt;A1842),"",DATEDIF(V1842,A1842,"Y")&amp;" years, "&amp;DATEDIF(V1842,A1842,"YM")&amp;" months, "&amp;DATEDIF(V1842,A1842,"MD")&amp;" days")</f>
        <v/>
      </c>
      <c r="X1842" s="284" t="n"/>
      <c r="Y1842" s="284" t="n"/>
      <c r="Z1842" s="284" t="n"/>
      <c r="AA1842" s="284" t="n"/>
      <c r="AB1842" s="284" t="n">
        <v>41</v>
      </c>
      <c r="AC1842" s="571" t="n"/>
      <c r="AD1842" s="284" t="n"/>
      <c r="AE1842" s="585" t="inlineStr">
        <is>
          <t>2:44.0000</t>
        </is>
      </c>
      <c r="AF1842" s="418">
        <f>IF(OR(AE1842="",AE1842="",AE1842=0),"",6.213/(AE1842*24))</f>
        <v/>
      </c>
      <c r="AG1842" s="289" t="n"/>
      <c r="AH1842" s="585" t="inlineStr"/>
      <c r="AI1842" s="418">
        <f>IF(OR(AH1842="",AH1842="",AH1842=0),"",6.213/(AH1842*24))</f>
        <v/>
      </c>
      <c r="AJ1842" s="175">
        <f>IF(AND(ISNUMBER(AB1842),ISNUMBER(AG1842)),AB1842-AG1842,"")</f>
        <v/>
      </c>
      <c r="AK1842" s="284" t="inlineStr">
        <is>
          <t>Engine</t>
        </is>
      </c>
      <c r="AL1842" s="284" t="n">
        <v>100</v>
      </c>
      <c r="AM1842" s="513" t="n"/>
      <c r="AN1842" s="671">
        <f>IF(OR(AL1842="",AM1842="",AM1842=0),"",AL1842*6.213/(AM1842*24))</f>
        <v/>
      </c>
      <c r="AO1842" s="477">
        <f>IF(AND(AL1842=AL1841,AM1842&lt;&gt;"",AM1841&lt;&gt;""),AM1842-AM1841,"")</f>
        <v/>
      </c>
      <c r="AP1842" s="284" t="n"/>
      <c r="AQ1842" s="585" t="inlineStr"/>
      <c r="AR1842" s="439">
        <f>IF(OR(AQ1842="",AQ1842="",AQ1842=0),"",6.213/(AQ1842*24))</f>
        <v/>
      </c>
      <c r="AS1842" s="436">
        <f>IF(OR(NOT(ISNUMBER(C1842)),NOT(ISNUMBER(AB1842))),"",IF(AG1842&lt;&gt;"",AG1842,AB1842)-C1842)</f>
        <v/>
      </c>
      <c r="AT1842" s="290" t="n"/>
      <c r="AU1842" s="291">
        <f>IF($B1842="","",TEXT($A1842,"yyyymmdd")&amp;"_P"&amp;$C1842&amp;"_C"&amp;$F1842&amp;"_"&amp;TRIM(RIGHT(SUBSTITUTE(TRIM(SUBSTITUTE($L1842,CHAR(160)," "))," ",REPT(" ",60)),60))&amp;IF($P1842="","","-"&amp;TRIM(RIGHT(SUBSTITUTE(TRIM(SUBSTITUTE($P1842,CHAR(160)," "))," ",REPT(" ",60)),60)))&amp;IF($T1842="","","-"&amp;TRIM(RIGHT(SUBSTITUTE(TRIM(SUBSTITUTE($T1842,CHAR(160)," "))," ",REPT(" ",60)),60)))&amp;".jpg")</f>
        <v/>
      </c>
    </row>
    <row r="1843" ht="42" customHeight="1">
      <c r="A1843" s="288" t="n">
        <v>34245</v>
      </c>
      <c r="B1843" s="284" t="inlineStr">
        <is>
          <t>Tooheys 1000 3 October, 1993</t>
        </is>
      </c>
      <c r="C1843" s="284" t="inlineStr">
        <is>
          <t>DNF</t>
        </is>
      </c>
      <c r="D1843" s="284" t="inlineStr">
        <is>
          <t>A</t>
        </is>
      </c>
      <c r="E1843" s="284" t="n"/>
      <c r="F1843" s="284" t="n">
        <v>17</v>
      </c>
      <c r="G1843" s="284" t="inlineStr">
        <is>
          <t>Dick Johnson Racing</t>
        </is>
      </c>
      <c r="H1843" s="284" t="n"/>
      <c r="I1843" s="284" t="inlineStr">
        <is>
          <t>Shell</t>
        </is>
      </c>
      <c r="J1843" s="284" t="inlineStr">
        <is>
          <t>Ford Falcon EB</t>
        </is>
      </c>
      <c r="K1843" s="284" t="inlineStr">
        <is>
          <t>4949 V8</t>
        </is>
      </c>
      <c r="L1843" s="284" t="inlineStr">
        <is>
          <t>Dick Johnson</t>
        </is>
      </c>
      <c r="M1843" s="284" t="inlineStr">
        <is>
          <t>AUS</t>
        </is>
      </c>
      <c r="N1843" s="699">
        <f>_xlfn.LET(_xlpm.d,_xlfn.XLOOKUP(L1843,'[1]Birth Dates'!$A:$A,'[1]Birth Dates'!$B:$B,"",0),IF(_xlpm.d=0,"",_xlpm.d))</f>
        <v/>
      </c>
      <c r="O1843" s="284">
        <f>IF(OR(N1843="",A1843="",NOT(ISNUMBER(N1843)),N1843&gt;A1843),"",DATEDIF(N1843,A1843,"Y")&amp;" years, "&amp;DATEDIF(N1843,A1843,"YM")&amp;" months, "&amp;DATEDIF(N1843,A1843,"MD")&amp;" days")</f>
        <v/>
      </c>
      <c r="P1843" s="284" t="inlineStr">
        <is>
          <t>John Bowe</t>
        </is>
      </c>
      <c r="Q1843" s="284" t="inlineStr">
        <is>
          <t>AUS</t>
        </is>
      </c>
      <c r="R1843" s="699">
        <f>_xlfn.LET(_xlpm.d,_xlfn.XLOOKUP(P1843,'[1]Birth Dates'!$A:$A,'[1]Birth Dates'!$B:$B,"",0),IF(_xlpm.d=0,"",_xlpm.d))</f>
        <v/>
      </c>
      <c r="S1843" s="284">
        <f>IF(OR(R1843="",A1843="",NOT(ISNUMBER(R1843)),R1843&gt;A1843),"",DATEDIF(R1843,A1843,"Y")&amp;" years, "&amp;DATEDIF(R1843,A1843,"YM")&amp;" months, "&amp;DATEDIF(R1843,A1843,"MD")&amp;" days")</f>
        <v/>
      </c>
      <c r="T1843" s="284" t="n"/>
      <c r="U1843" s="284" t="n"/>
      <c r="V1843" s="699">
        <f>_xlfn.LET(_xlpm.d,_xlfn.XLOOKUP(T1843,'[1]Birth Dates'!$A:$A,'[1]Birth Dates'!$B:$B,"",0),IF(_xlpm.d=0,"",_xlpm.d))</f>
        <v/>
      </c>
      <c r="W1843" s="284">
        <f>IF(OR(V1843="",A1843="",NOT(ISNUMBER(V1843)),V1843&gt;A1843),"",DATEDIF(V1843,A1843,"Y")&amp;" years, "&amp;DATEDIF(V1843,A1843,"YM")&amp;" months, "&amp;DATEDIF(V1843,A1843,"MD")&amp;" days")</f>
        <v/>
      </c>
      <c r="X1843" s="284" t="n"/>
      <c r="Y1843" s="284" t="n"/>
      <c r="Z1843" s="284" t="n"/>
      <c r="AA1843" s="284" t="n"/>
      <c r="AB1843" s="284" t="n">
        <v>7</v>
      </c>
      <c r="AC1843" s="284" t="n"/>
      <c r="AD1843" s="284" t="n"/>
      <c r="AE1843" s="585" t="inlineStr"/>
      <c r="AF1843" s="418">
        <f>IF(OR(AE1843="",AE1843="",AE1843=0),"",6.213/(AE1843*24))</f>
        <v/>
      </c>
      <c r="AG1843" s="289" t="n">
        <v>5</v>
      </c>
      <c r="AH1843" s="585" t="inlineStr">
        <is>
          <t>2:15.3860</t>
        </is>
      </c>
      <c r="AI1843" s="418">
        <f>IF(OR(AH1843="",AH1843="",AH1843=0),"",6.213/(AH1843*24))</f>
        <v/>
      </c>
      <c r="AJ1843" s="175">
        <f>IF(AND(ISNUMBER(AB1843),ISNUMBER(AG1843)),AB1843-AG1843,"")</f>
        <v/>
      </c>
      <c r="AK1843" s="284" t="inlineStr">
        <is>
          <t>Accident</t>
        </is>
      </c>
      <c r="AL1843" s="284" t="n">
        <v>96</v>
      </c>
      <c r="AM1843" s="513" t="n"/>
      <c r="AN1843" s="671">
        <f>IF(OR(AL1843="",AM1843="",AM1843=0),"",AL1843*6.213/(AM1843*24))</f>
        <v/>
      </c>
      <c r="AO1843" s="477">
        <f>IF(AND(AL1843=AL1842,AM1843&lt;&gt;"",AM1842&lt;&gt;""),AM1843-AM1842,"")</f>
        <v/>
      </c>
      <c r="AP1843" s="284" t="n"/>
      <c r="AQ1843" s="585" t="inlineStr"/>
      <c r="AR1843" s="439">
        <f>IF(OR(AQ1843="",AQ1843="",AQ1843=0),"",6.213/(AQ1843*24))</f>
        <v/>
      </c>
      <c r="AS1843" s="436">
        <f>IF(OR(NOT(ISNUMBER(C1843)),NOT(ISNUMBER(AB1843))),"",IF(AG1843&lt;&gt;"",AG1843,AB1843)-C1843)</f>
        <v/>
      </c>
      <c r="AT1843" s="290" t="n"/>
      <c r="AU1843" s="291">
        <f>IF($B1843="","",TEXT($A1843,"yyyymmdd")&amp;"_P"&amp;$C1843&amp;"_C"&amp;$F1843&amp;"_"&amp;TRIM(RIGHT(SUBSTITUTE(TRIM(SUBSTITUTE($L1843,CHAR(160)," "))," ",REPT(" ",60)),60))&amp;IF($P1843="","","-"&amp;TRIM(RIGHT(SUBSTITUTE(TRIM(SUBSTITUTE($P1843,CHAR(160)," "))," ",REPT(" ",60)),60)))&amp;IF($T1843="","","-"&amp;TRIM(RIGHT(SUBSTITUTE(TRIM(SUBSTITUTE($T1843,CHAR(160)," "))," ",REPT(" ",60)),60)))&amp;".jpg")</f>
        <v/>
      </c>
    </row>
    <row r="1844" ht="42" customHeight="1">
      <c r="A1844" s="288" t="n">
        <v>34245</v>
      </c>
      <c r="B1844" s="284" t="inlineStr">
        <is>
          <t>Tooheys 1000 3 October, 1993</t>
        </is>
      </c>
      <c r="C1844" s="284" t="inlineStr">
        <is>
          <t>DNF</t>
        </is>
      </c>
      <c r="D1844" s="284" t="inlineStr">
        <is>
          <t>A</t>
        </is>
      </c>
      <c r="E1844" s="284" t="n"/>
      <c r="F1844" s="284" t="n">
        <v>19</v>
      </c>
      <c r="G1844" s="284" t="inlineStr">
        <is>
          <t>Glenn Mason Racing</t>
        </is>
      </c>
      <c r="H1844" s="284" t="n"/>
      <c r="I1844" s="284" t="inlineStr">
        <is>
          <t>Street Heat Magazine</t>
        </is>
      </c>
      <c r="J1844" s="284" t="inlineStr">
        <is>
          <t>Holden Commodore VL</t>
        </is>
      </c>
      <c r="K1844" s="284" t="inlineStr">
        <is>
          <t>4980 V8</t>
        </is>
      </c>
      <c r="L1844" s="284" t="inlineStr">
        <is>
          <t>Richard Wilson</t>
        </is>
      </c>
      <c r="M1844" s="284" t="inlineStr">
        <is>
          <t>AUS</t>
        </is>
      </c>
      <c r="N1844" s="699">
        <f>_xlfn.LET(_xlpm.d,_xlfn.XLOOKUP(L1844,'[1]Birth Dates'!$A:$A,'[1]Birth Dates'!$B:$B,"",0),IF(_xlpm.d=0,"",_xlpm.d))</f>
        <v/>
      </c>
      <c r="O1844" s="284">
        <f>IF(OR(N1844="",A1844="",NOT(ISNUMBER(N1844)),N1844&gt;A1844),"",DATEDIF(N1844,A1844,"Y")&amp;" years, "&amp;DATEDIF(N1844,A1844,"YM")&amp;" months, "&amp;DATEDIF(N1844,A1844,"MD")&amp;" days")</f>
        <v/>
      </c>
      <c r="P1844" s="284" t="inlineStr">
        <is>
          <t>Gregg McShane</t>
        </is>
      </c>
      <c r="Q1844" s="284" t="inlineStr">
        <is>
          <t>AUS</t>
        </is>
      </c>
      <c r="R1844" s="699">
        <f>_xlfn.LET(_xlpm.d,_xlfn.XLOOKUP(P1844,'[1]Birth Dates'!$A:$A,'[1]Birth Dates'!$B:$B,"",0),IF(_xlpm.d=0,"",_xlpm.d))</f>
        <v/>
      </c>
      <c r="S1844" s="284">
        <f>IF(OR(R1844="",A1844="",NOT(ISNUMBER(R1844)),R1844&gt;A1844),"",DATEDIF(R1844,A1844,"Y")&amp;" years, "&amp;DATEDIF(R1844,A1844,"YM")&amp;" months, "&amp;DATEDIF(R1844,A1844,"MD")&amp;" days")</f>
        <v/>
      </c>
      <c r="T1844" s="284" t="inlineStr">
        <is>
          <t>Glenn Mason</t>
        </is>
      </c>
      <c r="U1844" s="284" t="inlineStr">
        <is>
          <t>AUS</t>
        </is>
      </c>
      <c r="V1844" s="699">
        <f>_xlfn.LET(_xlpm.d,_xlfn.XLOOKUP(T1844,'[1]Birth Dates'!$A:$A,'[1]Birth Dates'!$B:$B,"",0),IF(_xlpm.d=0,"",_xlpm.d))</f>
        <v/>
      </c>
      <c r="W1844" s="284">
        <f>IF(OR(V1844="",A1844="",NOT(ISNUMBER(V1844)),V1844&gt;A1844),"",DATEDIF(V1844,A1844,"Y")&amp;" years, "&amp;DATEDIF(V1844,A1844,"YM")&amp;" months, "&amp;DATEDIF(V1844,A1844,"MD")&amp;" days")</f>
        <v/>
      </c>
      <c r="X1844" s="284" t="n"/>
      <c r="Y1844" s="284" t="n"/>
      <c r="Z1844" s="284" t="n"/>
      <c r="AA1844" s="284" t="n"/>
      <c r="AB1844" s="284" t="n">
        <v>34</v>
      </c>
      <c r="AC1844" s="572" t="n"/>
      <c r="AD1844" s="284" t="n"/>
      <c r="AE1844" s="585" t="inlineStr">
        <is>
          <t>2:31.0000</t>
        </is>
      </c>
      <c r="AF1844" s="418">
        <f>IF(OR(AE1844="",AE1844="",AE1844=0),"",6.213/(AE1844*24))</f>
        <v/>
      </c>
      <c r="AG1844" s="289" t="n"/>
      <c r="AH1844" s="585" t="inlineStr"/>
      <c r="AI1844" s="418">
        <f>IF(OR(AH1844="",AH1844="",AH1844=0),"",6.213/(AH1844*24))</f>
        <v/>
      </c>
      <c r="AJ1844" s="175">
        <f>IF(AND(ISNUMBER(AB1844),ISNUMBER(AG1844)),AB1844-AG1844,"")</f>
        <v/>
      </c>
      <c r="AK1844" s="284" t="inlineStr">
        <is>
          <t>Accident</t>
        </is>
      </c>
      <c r="AL1844" s="284" t="n">
        <v>93</v>
      </c>
      <c r="AM1844" s="513" t="n"/>
      <c r="AN1844" s="671">
        <f>IF(OR(AL1844="",AM1844="",AM1844=0),"",AL1844*6.213/(AM1844*24))</f>
        <v/>
      </c>
      <c r="AO1844" s="477">
        <f>IF(AND(AL1844=AL1843,AM1844&lt;&gt;"",AM1843&lt;&gt;""),AM1844-AM1843,"")</f>
        <v/>
      </c>
      <c r="AP1844" s="284" t="n"/>
      <c r="AQ1844" s="585" t="inlineStr"/>
      <c r="AR1844" s="439">
        <f>IF(OR(AQ1844="",AQ1844="",AQ1844=0),"",6.213/(AQ1844*24))</f>
        <v/>
      </c>
      <c r="AS1844" s="436">
        <f>IF(OR(NOT(ISNUMBER(C1844)),NOT(ISNUMBER(AB1844))),"",IF(AG1844&lt;&gt;"",AG1844,AB1844)-C1844)</f>
        <v/>
      </c>
      <c r="AT1844" s="290" t="n"/>
      <c r="AU1844" s="291">
        <f>IF($B1844="","",TEXT($A1844,"yyyymmdd")&amp;"_P"&amp;$C1844&amp;"_C"&amp;$F1844&amp;"_"&amp;TRIM(RIGHT(SUBSTITUTE(TRIM(SUBSTITUTE($L1844,CHAR(160)," "))," ",REPT(" ",60)),60))&amp;IF($P1844="","","-"&amp;TRIM(RIGHT(SUBSTITUTE(TRIM(SUBSTITUTE($P1844,CHAR(160)," "))," ",REPT(" ",60)),60)))&amp;IF($T1844="","","-"&amp;TRIM(RIGHT(SUBSTITUTE(TRIM(SUBSTITUTE($T1844,CHAR(160)," "))," ",REPT(" ",60)),60)))&amp;".jpg")</f>
        <v/>
      </c>
    </row>
    <row r="1845" ht="42" customHeight="1">
      <c r="A1845" s="288" t="n">
        <v>34245</v>
      </c>
      <c r="B1845" s="284" t="inlineStr">
        <is>
          <t>Tooheys 1000 3 October, 1993</t>
        </is>
      </c>
      <c r="C1845" s="284" t="inlineStr">
        <is>
          <t>DNF</t>
        </is>
      </c>
      <c r="D1845" s="284" t="inlineStr">
        <is>
          <t>A</t>
        </is>
      </c>
      <c r="E1845" s="284" t="n"/>
      <c r="F1845" s="284" t="n">
        <v>39</v>
      </c>
      <c r="G1845" s="284" t="inlineStr">
        <is>
          <t>O'Brien Automotive</t>
        </is>
      </c>
      <c r="H1845" s="284" t="n"/>
      <c r="I1845" s="284" t="inlineStr">
        <is>
          <t>Everlast Automotive</t>
        </is>
      </c>
      <c r="J1845" s="284" t="inlineStr">
        <is>
          <t>Holden Commodore VL</t>
        </is>
      </c>
      <c r="K1845" s="284" t="inlineStr">
        <is>
          <t>4980 V8</t>
        </is>
      </c>
      <c r="L1845" s="284" t="inlineStr">
        <is>
          <t>Bill O'Brien</t>
        </is>
      </c>
      <c r="M1845" s="284" t="inlineStr">
        <is>
          <t>AUS</t>
        </is>
      </c>
      <c r="N1845" s="699">
        <f>_xlfn.LET(_xlpm.d,_xlfn.XLOOKUP(L1845,'[1]Birth Dates'!$A:$A,'[1]Birth Dates'!$B:$B,"",0),IF(_xlpm.d=0,"",_xlpm.d))</f>
        <v/>
      </c>
      <c r="O1845" s="284">
        <f>IF(OR(N1845="",A1845="",NOT(ISNUMBER(N1845)),N1845&gt;A1845),"",DATEDIF(N1845,A1845,"Y")&amp;" years, "&amp;DATEDIF(N1845,A1845,"YM")&amp;" months, "&amp;DATEDIF(N1845,A1845,"MD")&amp;" days")</f>
        <v/>
      </c>
      <c r="P1845" s="284" t="inlineStr">
        <is>
          <t>Barry Graham</t>
        </is>
      </c>
      <c r="Q1845" s="284" t="inlineStr">
        <is>
          <t>AUS</t>
        </is>
      </c>
      <c r="R1845" s="699">
        <f>_xlfn.LET(_xlpm.d,_xlfn.XLOOKUP(P1845,'[1]Birth Dates'!$A:$A,'[1]Birth Dates'!$B:$B,"",0),IF(_xlpm.d=0,"",_xlpm.d))</f>
        <v/>
      </c>
      <c r="S1845" s="284">
        <f>IF(OR(R1845="",A1845="",NOT(ISNUMBER(R1845)),R1845&gt;A1845),"",DATEDIF(R1845,A1845,"Y")&amp;" years, "&amp;DATEDIF(R1845,A1845,"YM")&amp;" months, "&amp;DATEDIF(R1845,A1845,"MD")&amp;" days")</f>
        <v/>
      </c>
      <c r="T1845" s="284" t="inlineStr">
        <is>
          <t>Brian Callaghan Jr</t>
        </is>
      </c>
      <c r="U1845" s="284" t="inlineStr">
        <is>
          <t>AUS</t>
        </is>
      </c>
      <c r="V1845" s="699">
        <f>_xlfn.LET(_xlpm.d,_xlfn.XLOOKUP(T1845,'[1]Birth Dates'!$A:$A,'[1]Birth Dates'!$B:$B,"",0),IF(_xlpm.d=0,"",_xlpm.d))</f>
        <v/>
      </c>
      <c r="W1845" s="284">
        <f>IF(OR(V1845="",A1845="",NOT(ISNUMBER(V1845)),V1845&gt;A1845),"",DATEDIF(V1845,A1845,"Y")&amp;" years, "&amp;DATEDIF(V1845,A1845,"YM")&amp;" months, "&amp;DATEDIF(V1845,A1845,"MD")&amp;" days")</f>
        <v/>
      </c>
      <c r="X1845" s="284" t="n"/>
      <c r="Y1845" s="284" t="n"/>
      <c r="Z1845" s="284" t="n"/>
      <c r="AA1845" s="284" t="n"/>
      <c r="AB1845" s="284" t="n">
        <v>25</v>
      </c>
      <c r="AC1845" s="571" t="n"/>
      <c r="AD1845" s="284" t="n"/>
      <c r="AE1845" s="585" t="inlineStr">
        <is>
          <t>2:23.5180</t>
        </is>
      </c>
      <c r="AF1845" s="418">
        <f>IF(OR(AE1845="",AE1845="",AE1845=0),"",6.213/(AE1845*24))</f>
        <v/>
      </c>
      <c r="AG1845" s="289" t="n"/>
      <c r="AH1845" s="585" t="inlineStr"/>
      <c r="AI1845" s="418">
        <f>IF(OR(AH1845="",AH1845="",AH1845=0),"",6.213/(AH1845*24))</f>
        <v/>
      </c>
      <c r="AJ1845" s="175">
        <f>IF(AND(ISNUMBER(AB1845),ISNUMBER(AG1845)),AB1845-AG1845,"")</f>
        <v/>
      </c>
      <c r="AK1845" s="284" t="inlineStr">
        <is>
          <t>Accident</t>
        </is>
      </c>
      <c r="AL1845" s="284" t="n">
        <v>81</v>
      </c>
      <c r="AM1845" s="513" t="n"/>
      <c r="AN1845" s="671">
        <f>IF(OR(AL1845="",AM1845="",AM1845=0),"",AL1845*6.213/(AM1845*24))</f>
        <v/>
      </c>
      <c r="AO1845" s="477">
        <f>IF(AND(AL1845=AL1844,AM1845&lt;&gt;"",AM1844&lt;&gt;""),AM1845-AM1844,"")</f>
        <v/>
      </c>
      <c r="AP1845" s="284" t="n"/>
      <c r="AQ1845" s="585" t="inlineStr"/>
      <c r="AR1845" s="439">
        <f>IF(OR(AQ1845="",AQ1845="",AQ1845=0),"",6.213/(AQ1845*24))</f>
        <v/>
      </c>
      <c r="AS1845" s="436">
        <f>IF(OR(NOT(ISNUMBER(C1845)),NOT(ISNUMBER(AB1845))),"",IF(AG1845&lt;&gt;"",AG1845,AB1845)-C1845)</f>
        <v/>
      </c>
      <c r="AT1845" s="290" t="n"/>
      <c r="AU1845" s="291">
        <f>IF($B1845="","",TEXT($A1845,"yyyymmdd")&amp;"_P"&amp;$C1845&amp;"_C"&amp;$F1845&amp;"_"&amp;TRIM(RIGHT(SUBSTITUTE(TRIM(SUBSTITUTE($L1845,CHAR(160)," "))," ",REPT(" ",60)),60))&amp;IF($P1845="","","-"&amp;TRIM(RIGHT(SUBSTITUTE(TRIM(SUBSTITUTE($P1845,CHAR(160)," "))," ",REPT(" ",60)),60)))&amp;IF($T1845="","","-"&amp;TRIM(RIGHT(SUBSTITUTE(TRIM(SUBSTITUTE($T1845,CHAR(160)," "))," ",REPT(" ",60)),60)))&amp;".jpg")</f>
        <v/>
      </c>
    </row>
    <row r="1846" ht="42" customHeight="1">
      <c r="A1846" s="288" t="n">
        <v>34245</v>
      </c>
      <c r="B1846" s="284" t="inlineStr">
        <is>
          <t>Tooheys 1000 3 October, 1993</t>
        </is>
      </c>
      <c r="C1846" s="284" t="inlineStr">
        <is>
          <t>DNF</t>
        </is>
      </c>
      <c r="D1846" s="284" t="inlineStr">
        <is>
          <t>A</t>
        </is>
      </c>
      <c r="E1846" s="284" t="n"/>
      <c r="F1846" s="284" t="n">
        <v>3</v>
      </c>
      <c r="G1846" s="284" t="inlineStr">
        <is>
          <t>Lansvale Smash Repairs</t>
        </is>
      </c>
      <c r="H1846" s="284" t="n"/>
      <c r="I1846" s="284" t="inlineStr">
        <is>
          <t>Dulux ICI Autocolor</t>
        </is>
      </c>
      <c r="J1846" s="284" t="inlineStr">
        <is>
          <t>Holden Commodore VP</t>
        </is>
      </c>
      <c r="K1846" s="284" t="inlineStr">
        <is>
          <t>4980 V8</t>
        </is>
      </c>
      <c r="L1846" s="284" t="inlineStr">
        <is>
          <t>Trevor Ashby</t>
        </is>
      </c>
      <c r="M1846" s="284" t="inlineStr">
        <is>
          <t>AUS</t>
        </is>
      </c>
      <c r="N1846" s="699">
        <f>_xlfn.LET(_xlpm.d,_xlfn.XLOOKUP(L1846,'[1]Birth Dates'!$A:$A,'[1]Birth Dates'!$B:$B,"",0),IF(_xlpm.d=0,"",_xlpm.d))</f>
        <v/>
      </c>
      <c r="O1846" s="284">
        <f>IF(OR(N1846="",A1846="",NOT(ISNUMBER(N1846)),N1846&gt;A1846),"",DATEDIF(N1846,A1846,"Y")&amp;" years, "&amp;DATEDIF(N1846,A1846,"YM")&amp;" months, "&amp;DATEDIF(N1846,A1846,"MD")&amp;" days")</f>
        <v/>
      </c>
      <c r="P1846" s="284" t="inlineStr">
        <is>
          <t>Steve Reed</t>
        </is>
      </c>
      <c r="Q1846" s="284" t="inlineStr">
        <is>
          <t>AUS</t>
        </is>
      </c>
      <c r="R1846" s="699">
        <f>_xlfn.LET(_xlpm.d,_xlfn.XLOOKUP(P1846,'[1]Birth Dates'!$A:$A,'[1]Birth Dates'!$B:$B,"",0),IF(_xlpm.d=0,"",_xlpm.d))</f>
        <v/>
      </c>
      <c r="S1846" s="284">
        <f>IF(OR(R1846="",A1846="",NOT(ISNUMBER(R1846)),R1846&gt;A1846),"",DATEDIF(R1846,A1846,"Y")&amp;" years, "&amp;DATEDIF(R1846,A1846,"YM")&amp;" months, "&amp;DATEDIF(R1846,A1846,"MD")&amp;" days")</f>
        <v/>
      </c>
      <c r="T1846" s="284" t="n"/>
      <c r="U1846" s="284" t="n"/>
      <c r="V1846" s="699">
        <f>_xlfn.LET(_xlpm.d,_xlfn.XLOOKUP(T1846,'[1]Birth Dates'!$A:$A,'[1]Birth Dates'!$B:$B,"",0),IF(_xlpm.d=0,"",_xlpm.d))</f>
        <v/>
      </c>
      <c r="W1846" s="284">
        <f>IF(OR(V1846="",A1846="",NOT(ISNUMBER(V1846)),V1846&gt;A1846),"",DATEDIF(V1846,A1846,"Y")&amp;" years, "&amp;DATEDIF(V1846,A1846,"YM")&amp;" months, "&amp;DATEDIF(V1846,A1846,"MD")&amp;" days")</f>
        <v/>
      </c>
      <c r="X1846" s="284" t="n"/>
      <c r="Y1846" s="284" t="n"/>
      <c r="Z1846" s="284" t="n"/>
      <c r="AA1846" s="284" t="n"/>
      <c r="AB1846" s="284" t="n">
        <v>16</v>
      </c>
      <c r="AC1846" s="571" t="n"/>
      <c r="AD1846" s="284" t="n"/>
      <c r="AE1846" s="585" t="inlineStr">
        <is>
          <t>2:17.2190</t>
        </is>
      </c>
      <c r="AF1846" s="418">
        <f>IF(OR(AE1846="",AE1846="",AE1846=0),"",6.213/(AE1846*24))</f>
        <v/>
      </c>
      <c r="AG1846" s="289" t="n"/>
      <c r="AH1846" s="585" t="inlineStr"/>
      <c r="AI1846" s="418">
        <f>IF(OR(AH1846="",AH1846="",AH1846=0),"",6.213/(AH1846*24))</f>
        <v/>
      </c>
      <c r="AJ1846" s="175">
        <f>IF(AND(ISNUMBER(AB1846),ISNUMBER(AG1846)),AB1846-AG1846,"")</f>
        <v/>
      </c>
      <c r="AK1846" s="284" t="inlineStr">
        <is>
          <t>Engine</t>
        </is>
      </c>
      <c r="AL1846" s="284" t="n">
        <v>80</v>
      </c>
      <c r="AM1846" s="513" t="n"/>
      <c r="AN1846" s="671">
        <f>IF(OR(AL1846="",AM1846="",AM1846=0),"",AL1846*6.213/(AM1846*24))</f>
        <v/>
      </c>
      <c r="AO1846" s="477">
        <f>IF(AND(AL1846=AL1845,AM1846&lt;&gt;"",AM1845&lt;&gt;""),AM1846-AM1845,"")</f>
        <v/>
      </c>
      <c r="AP1846" s="284" t="n"/>
      <c r="AQ1846" s="585" t="inlineStr"/>
      <c r="AR1846" s="439">
        <f>IF(OR(AQ1846="",AQ1846="",AQ1846=0),"",6.213/(AQ1846*24))</f>
        <v/>
      </c>
      <c r="AS1846" s="436">
        <f>IF(OR(NOT(ISNUMBER(C1846)),NOT(ISNUMBER(AB1846))),"",IF(AG1846&lt;&gt;"",AG1846,AB1846)-C1846)</f>
        <v/>
      </c>
      <c r="AT1846" s="290" t="n"/>
      <c r="AU1846" s="291">
        <f>IF($B1846="","",TEXT($A1846,"yyyymmdd")&amp;"_P"&amp;$C1846&amp;"_C"&amp;$F1846&amp;"_"&amp;TRIM(RIGHT(SUBSTITUTE(TRIM(SUBSTITUTE($L1846,CHAR(160)," "))," ",REPT(" ",60)),60))&amp;IF($P1846="","","-"&amp;TRIM(RIGHT(SUBSTITUTE(TRIM(SUBSTITUTE($P1846,CHAR(160)," "))," ",REPT(" ",60)),60)))&amp;IF($T1846="","","-"&amp;TRIM(RIGHT(SUBSTITUTE(TRIM(SUBSTITUTE($T1846,CHAR(160)," "))," ",REPT(" ",60)),60)))&amp;".jpg")</f>
        <v/>
      </c>
    </row>
    <row r="1847" ht="42" customHeight="1">
      <c r="A1847" s="288" t="n">
        <v>34245</v>
      </c>
      <c r="B1847" s="284" t="inlineStr">
        <is>
          <t>Tooheys 1000 3 October, 1993</t>
        </is>
      </c>
      <c r="C1847" s="284" t="inlineStr">
        <is>
          <t>DNF</t>
        </is>
      </c>
      <c r="D1847" s="284" t="inlineStr">
        <is>
          <t>A</t>
        </is>
      </c>
      <c r="E1847" s="284" t="n"/>
      <c r="F1847" s="284" t="n">
        <v>25</v>
      </c>
      <c r="G1847" s="284" t="inlineStr">
        <is>
          <t>LoGaMo Racing</t>
        </is>
      </c>
      <c r="H1847" s="284" t="n"/>
      <c r="I1847" s="284" t="inlineStr">
        <is>
          <t>Benson &amp; Hedges</t>
        </is>
      </c>
      <c r="J1847" s="284" t="inlineStr">
        <is>
          <t>BMW M3 Sport Evo</t>
        </is>
      </c>
      <c r="K1847" s="284" t="inlineStr">
        <is>
          <t>2492 L4</t>
        </is>
      </c>
      <c r="L1847" s="284" t="inlineStr">
        <is>
          <t>Tony Longhurst</t>
        </is>
      </c>
      <c r="M1847" s="284" t="inlineStr">
        <is>
          <t>AUS</t>
        </is>
      </c>
      <c r="N1847" s="699">
        <f>_xlfn.LET(_xlpm.d,_xlfn.XLOOKUP(L1847,'[1]Birth Dates'!$A:$A,'[1]Birth Dates'!$B:$B,"",0),IF(_xlpm.d=0,"",_xlpm.d))</f>
        <v/>
      </c>
      <c r="O1847" s="284">
        <f>IF(OR(N1847="",A1847="",NOT(ISNUMBER(N1847)),N1847&gt;A1847),"",DATEDIF(N1847,A1847,"Y")&amp;" years, "&amp;DATEDIF(N1847,A1847,"YM")&amp;" months, "&amp;DATEDIF(N1847,A1847,"MD")&amp;" days")</f>
        <v/>
      </c>
      <c r="P1847" s="284" t="inlineStr">
        <is>
          <t>Steve Soper</t>
        </is>
      </c>
      <c r="Q1847" s="284" t="inlineStr">
        <is>
          <t>GBR</t>
        </is>
      </c>
      <c r="R1847" s="699">
        <f>_xlfn.LET(_xlpm.d,_xlfn.XLOOKUP(P1847,'[1]Birth Dates'!$A:$A,'[1]Birth Dates'!$B:$B,"",0),IF(_xlpm.d=0,"",_xlpm.d))</f>
        <v/>
      </c>
      <c r="S1847" s="284">
        <f>IF(OR(R1847="",A1847="",NOT(ISNUMBER(R1847)),R1847&gt;A1847),"",DATEDIF(R1847,A1847,"Y")&amp;" years, "&amp;DATEDIF(R1847,A1847,"YM")&amp;" months, "&amp;DATEDIF(R1847,A1847,"MD")&amp;" days")</f>
        <v/>
      </c>
      <c r="T1847" s="284" t="n"/>
      <c r="U1847" s="284" t="n"/>
      <c r="V1847" s="699">
        <f>_xlfn.LET(_xlpm.d,_xlfn.XLOOKUP(T1847,'[1]Birth Dates'!$A:$A,'[1]Birth Dates'!$B:$B,"",0),IF(_xlpm.d=0,"",_xlpm.d))</f>
        <v/>
      </c>
      <c r="W1847" s="284">
        <f>IF(OR(V1847="",A1847="",NOT(ISNUMBER(V1847)),V1847&gt;A1847),"",DATEDIF(V1847,A1847,"Y")&amp;" years, "&amp;DATEDIF(V1847,A1847,"YM")&amp;" months, "&amp;DATEDIF(V1847,A1847,"MD")&amp;" days")</f>
        <v/>
      </c>
      <c r="X1847" s="284" t="n"/>
      <c r="Y1847" s="284" t="n"/>
      <c r="Z1847" s="284" t="n"/>
      <c r="AA1847" s="284" t="n"/>
      <c r="AB1847" s="284" t="n">
        <v>13</v>
      </c>
      <c r="AC1847" s="571" t="n"/>
      <c r="AD1847" s="284" t="n"/>
      <c r="AE1847" s="585" t="inlineStr">
        <is>
          <t>2:16.4930</t>
        </is>
      </c>
      <c r="AF1847" s="418">
        <f>IF(OR(AE1847="",AE1847="",AE1847=0),"",6.213/(AE1847*24))</f>
        <v/>
      </c>
      <c r="AG1847" s="289" t="n"/>
      <c r="AH1847" s="585" t="inlineStr"/>
      <c r="AI1847" s="418">
        <f>IF(OR(AH1847="",AH1847="",AH1847=0),"",6.213/(AH1847*24))</f>
        <v/>
      </c>
      <c r="AJ1847" s="175">
        <f>IF(AND(ISNUMBER(AB1847),ISNUMBER(AG1847)),AB1847-AG1847,"")</f>
        <v/>
      </c>
      <c r="AK1847" s="284" t="inlineStr">
        <is>
          <t>Engine</t>
        </is>
      </c>
      <c r="AL1847" s="284" t="n">
        <v>79</v>
      </c>
      <c r="AM1847" s="513" t="n"/>
      <c r="AN1847" s="671">
        <f>IF(OR(AL1847="",AM1847="",AM1847=0),"",AL1847*6.213/(AM1847*24))</f>
        <v/>
      </c>
      <c r="AO1847" s="477">
        <f>IF(AND(AL1847=AL1846,AM1847&lt;&gt;"",AM1846&lt;&gt;""),AM1847-AM1846,"")</f>
        <v/>
      </c>
      <c r="AP1847" s="284" t="n"/>
      <c r="AQ1847" s="585" t="inlineStr"/>
      <c r="AR1847" s="439">
        <f>IF(OR(AQ1847="",AQ1847="",AQ1847=0),"",6.213/(AQ1847*24))</f>
        <v/>
      </c>
      <c r="AS1847" s="436">
        <f>IF(OR(NOT(ISNUMBER(C1847)),NOT(ISNUMBER(AB1847))),"",IF(AG1847&lt;&gt;"",AG1847,AB1847)-C1847)</f>
        <v/>
      </c>
      <c r="AT1847" s="290" t="n"/>
      <c r="AU1847" s="291">
        <f>IF($B1847="","",TEXT($A1847,"yyyymmdd")&amp;"_P"&amp;$C1847&amp;"_C"&amp;$F1847&amp;"_"&amp;TRIM(RIGHT(SUBSTITUTE(TRIM(SUBSTITUTE($L1847,CHAR(160)," "))," ",REPT(" ",60)),60))&amp;IF($P1847="","","-"&amp;TRIM(RIGHT(SUBSTITUTE(TRIM(SUBSTITUTE($P1847,CHAR(160)," "))," ",REPT(" ",60)),60)))&amp;IF($T1847="","","-"&amp;TRIM(RIGHT(SUBSTITUTE(TRIM(SUBSTITUTE($T1847,CHAR(160)," "))," ",REPT(" ",60)),60)))&amp;".jpg")</f>
        <v/>
      </c>
    </row>
    <row r="1848" ht="42" customHeight="1">
      <c r="A1848" s="288" t="n">
        <v>34245</v>
      </c>
      <c r="B1848" s="284" t="inlineStr">
        <is>
          <t>Tooheys 1000 3 October, 1993</t>
        </is>
      </c>
      <c r="C1848" s="284" t="inlineStr">
        <is>
          <t>DNF</t>
        </is>
      </c>
      <c r="D1848" s="284" t="inlineStr">
        <is>
          <t>A</t>
        </is>
      </c>
      <c r="E1848" s="284" t="n"/>
      <c r="F1848" s="284" t="n">
        <v>45</v>
      </c>
      <c r="G1848" s="284" t="inlineStr">
        <is>
          <t>Gulson Racing</t>
        </is>
      </c>
      <c r="H1848" s="284" t="n"/>
      <c r="I1848" s="284" t="inlineStr">
        <is>
          <t>Greens Foods</t>
        </is>
      </c>
      <c r="J1848" s="284" t="inlineStr">
        <is>
          <t>BMW 635CSi</t>
        </is>
      </c>
      <c r="K1848" s="284" t="inlineStr">
        <is>
          <t>3475 L6</t>
        </is>
      </c>
      <c r="L1848" s="284" t="inlineStr">
        <is>
          <t>Ray Gulson</t>
        </is>
      </c>
      <c r="M1848" s="284" t="inlineStr">
        <is>
          <t>AUS</t>
        </is>
      </c>
      <c r="N1848" s="699">
        <f>_xlfn.LET(_xlpm.d,_xlfn.XLOOKUP(L1848,'[1]Birth Dates'!$A:$A,'[1]Birth Dates'!$B:$B,"",0),IF(_xlpm.d=0,"",_xlpm.d))</f>
        <v/>
      </c>
      <c r="O1848" s="284">
        <f>IF(OR(N1848="",A1848="",NOT(ISNUMBER(N1848)),N1848&gt;A1848),"",DATEDIF(N1848,A1848,"Y")&amp;" years, "&amp;DATEDIF(N1848,A1848,"YM")&amp;" months, "&amp;DATEDIF(N1848,A1848,"MD")&amp;" days")</f>
        <v/>
      </c>
      <c r="P1848" s="284" t="inlineStr">
        <is>
          <t>Graham Gulson</t>
        </is>
      </c>
      <c r="Q1848" s="284" t="inlineStr">
        <is>
          <t>AUS</t>
        </is>
      </c>
      <c r="R1848" s="699">
        <f>_xlfn.LET(_xlpm.d,_xlfn.XLOOKUP(P1848,'[1]Birth Dates'!$A:$A,'[1]Birth Dates'!$B:$B,"",0),IF(_xlpm.d=0,"",_xlpm.d))</f>
        <v/>
      </c>
      <c r="S1848" s="284">
        <f>IF(OR(R1848="",A1848="",NOT(ISNUMBER(R1848)),R1848&gt;A1848),"",DATEDIF(R1848,A1848,"Y")&amp;" years, "&amp;DATEDIF(R1848,A1848,"YM")&amp;" months, "&amp;DATEDIF(R1848,A1848,"MD")&amp;" days")</f>
        <v/>
      </c>
      <c r="T1848" s="284" t="n"/>
      <c r="U1848" s="284" t="n"/>
      <c r="V1848" s="699">
        <f>_xlfn.LET(_xlpm.d,_xlfn.XLOOKUP(T1848,'[1]Birth Dates'!$A:$A,'[1]Birth Dates'!$B:$B,"",0),IF(_xlpm.d=0,"",_xlpm.d))</f>
        <v/>
      </c>
      <c r="W1848" s="284">
        <f>IF(OR(V1848="",A1848="",NOT(ISNUMBER(V1848)),V1848&gt;A1848),"",DATEDIF(V1848,A1848,"Y")&amp;" years, "&amp;DATEDIF(V1848,A1848,"YM")&amp;" months, "&amp;DATEDIF(V1848,A1848,"MD")&amp;" days")</f>
        <v/>
      </c>
      <c r="X1848" s="284" t="n"/>
      <c r="Y1848" s="284" t="n"/>
      <c r="Z1848" s="284" t="n"/>
      <c r="AA1848" s="284" t="n"/>
      <c r="AB1848" s="284" t="n">
        <v>31</v>
      </c>
      <c r="AC1848" s="284" t="n"/>
      <c r="AD1848" s="284" t="n"/>
      <c r="AE1848" s="585" t="inlineStr">
        <is>
          <t>2:29.9200</t>
        </is>
      </c>
      <c r="AF1848" s="418">
        <f>IF(OR(AE1848="",AE1848="",AE1848=0),"",6.213/(AE1848*24))</f>
        <v/>
      </c>
      <c r="AG1848" s="289" t="n"/>
      <c r="AH1848" s="585" t="inlineStr"/>
      <c r="AI1848" s="418">
        <f>IF(OR(AH1848="",AH1848="",AH1848=0),"",6.213/(AH1848*24))</f>
        <v/>
      </c>
      <c r="AJ1848" s="175">
        <f>IF(AND(ISNUMBER(AB1848),ISNUMBER(AG1848)),AB1848-AG1848,"")</f>
        <v/>
      </c>
      <c r="AK1848" s="284" t="inlineStr">
        <is>
          <t>Insufficent Laps</t>
        </is>
      </c>
      <c r="AL1848" s="284" t="n">
        <v>70</v>
      </c>
      <c r="AM1848" s="513" t="n"/>
      <c r="AN1848" s="671">
        <f>IF(OR(AL1848="",AM1848="",AM1848=0),"",AL1848*6.213/(AM1848*24))</f>
        <v/>
      </c>
      <c r="AO1848" s="477">
        <f>IF(AND(AL1848=AL1847,AM1848&lt;&gt;"",AM1847&lt;&gt;""),AM1848-AM1847,"")</f>
        <v/>
      </c>
      <c r="AP1848" s="284" t="n"/>
      <c r="AQ1848" s="585" t="inlineStr"/>
      <c r="AR1848" s="439">
        <f>IF(OR(AQ1848="",AQ1848="",AQ1848=0),"",6.213/(AQ1848*24))</f>
        <v/>
      </c>
      <c r="AS1848" s="436">
        <f>IF(OR(NOT(ISNUMBER(C1848)),NOT(ISNUMBER(AB1848))),"",IF(AG1848&lt;&gt;"",AG1848,AB1848)-C1848)</f>
        <v/>
      </c>
      <c r="AT1848" s="290" t="inlineStr">
        <is>
          <t xml:space="preserve">DNQ Tania Gulson 2:41.550 </t>
        </is>
      </c>
      <c r="AU1848" s="291">
        <f>IF($B1848="","",TEXT($A1848,"yyyymmdd")&amp;"_P"&amp;$C1848&amp;"_C"&amp;$F1848&amp;"_"&amp;TRIM(RIGHT(SUBSTITUTE(TRIM(SUBSTITUTE($L1848,CHAR(160)," "))," ",REPT(" ",60)),60))&amp;IF($P1848="","","-"&amp;TRIM(RIGHT(SUBSTITUTE(TRIM(SUBSTITUTE($P1848,CHAR(160)," "))," ",REPT(" ",60)),60)))&amp;IF($T1848="","","-"&amp;TRIM(RIGHT(SUBSTITUTE(TRIM(SUBSTITUTE($T1848,CHAR(160)," "))," ",REPT(" ",60)),60)))&amp;".jpg")</f>
        <v/>
      </c>
    </row>
    <row r="1849" ht="42" customHeight="1">
      <c r="A1849" s="288" t="n">
        <v>34245</v>
      </c>
      <c r="B1849" s="284" t="inlineStr">
        <is>
          <t>Tooheys 1000 3 October, 1993</t>
        </is>
      </c>
      <c r="C1849" s="284" t="inlineStr">
        <is>
          <t>DNF</t>
        </is>
      </c>
      <c r="D1849" s="284" t="inlineStr">
        <is>
          <t>B</t>
        </is>
      </c>
      <c r="E1849" s="284" t="n"/>
      <c r="F1849" s="284" t="n">
        <v>8</v>
      </c>
      <c r="G1849" s="284" t="inlineStr">
        <is>
          <t>Colin Bond Racing</t>
        </is>
      </c>
      <c r="H1849" s="284" t="n"/>
      <c r="I1849" s="284" t="inlineStr">
        <is>
          <t>Caltex</t>
        </is>
      </c>
      <c r="J1849" s="284" t="inlineStr">
        <is>
          <t>Toyota Corolla Seca</t>
        </is>
      </c>
      <c r="K1849" s="284" t="inlineStr">
        <is>
          <t>1998 L4</t>
        </is>
      </c>
      <c r="L1849" s="284" t="inlineStr">
        <is>
          <t>Colin Bond</t>
        </is>
      </c>
      <c r="M1849" s="284" t="inlineStr">
        <is>
          <t>AUS</t>
        </is>
      </c>
      <c r="N1849" s="699">
        <f>_xlfn.LET(_xlpm.d,_xlfn.XLOOKUP(L1849,'[1]Birth Dates'!$A:$A,'[1]Birth Dates'!$B:$B,"",0),IF(_xlpm.d=0,"",_xlpm.d))</f>
        <v/>
      </c>
      <c r="O1849" s="284">
        <f>IF(OR(N1849="",A1849="",NOT(ISNUMBER(N1849)),N1849&gt;A1849),"",DATEDIF(N1849,A1849,"Y")&amp;" years, "&amp;DATEDIF(N1849,A1849,"YM")&amp;" months, "&amp;DATEDIF(N1849,A1849,"MD")&amp;" days")</f>
        <v/>
      </c>
      <c r="P1849" s="284" t="inlineStr">
        <is>
          <t>Terry Bosnjak</t>
        </is>
      </c>
      <c r="Q1849" s="284" t="inlineStr">
        <is>
          <t>AUS</t>
        </is>
      </c>
      <c r="R1849" s="699">
        <f>_xlfn.LET(_xlpm.d,_xlfn.XLOOKUP(P1849,'[1]Birth Dates'!$A:$A,'[1]Birth Dates'!$B:$B,"",0),IF(_xlpm.d=0,"",_xlpm.d))</f>
        <v/>
      </c>
      <c r="S1849" s="284">
        <f>IF(OR(R1849="",A1849="",NOT(ISNUMBER(R1849)),R1849&gt;A1849),"",DATEDIF(R1849,A1849,"Y")&amp;" years, "&amp;DATEDIF(R1849,A1849,"YM")&amp;" months, "&amp;DATEDIF(R1849,A1849,"MD")&amp;" days")</f>
        <v/>
      </c>
      <c r="T1849" s="284" t="n"/>
      <c r="U1849" s="284" t="n"/>
      <c r="V1849" s="699">
        <f>_xlfn.LET(_xlpm.d,_xlfn.XLOOKUP(T1849,'[1]Birth Dates'!$A:$A,'[1]Birth Dates'!$B:$B,"",0),IF(_xlpm.d=0,"",_xlpm.d))</f>
        <v/>
      </c>
      <c r="W1849" s="284">
        <f>IF(OR(V1849="",A1849="",NOT(ISNUMBER(V1849)),V1849&gt;A1849),"",DATEDIF(V1849,A1849,"Y")&amp;" years, "&amp;DATEDIF(V1849,A1849,"YM")&amp;" months, "&amp;DATEDIF(V1849,A1849,"MD")&amp;" days")</f>
        <v/>
      </c>
      <c r="X1849" s="284" t="n"/>
      <c r="Y1849" s="284" t="n"/>
      <c r="Z1849" s="284" t="n"/>
      <c r="AA1849" s="284" t="n"/>
      <c r="AB1849" s="284" t="n">
        <v>35</v>
      </c>
      <c r="AC1849" s="284" t="n"/>
      <c r="AD1849" s="284" t="n"/>
      <c r="AE1849" s="585" t="inlineStr">
        <is>
          <t>2:32.1480</t>
        </is>
      </c>
      <c r="AF1849" s="418">
        <f>IF(OR(AE1849="",AE1849="",AE1849=0),"",6.213/(AE1849*24))</f>
        <v/>
      </c>
      <c r="AG1849" s="289" t="n"/>
      <c r="AH1849" s="585" t="inlineStr"/>
      <c r="AI1849" s="418">
        <f>IF(OR(AH1849="",AH1849="",AH1849=0),"",6.213/(AH1849*24))</f>
        <v/>
      </c>
      <c r="AJ1849" s="175">
        <f>IF(AND(ISNUMBER(AB1849),ISNUMBER(AG1849)),AB1849-AG1849,"")</f>
        <v/>
      </c>
      <c r="AK1849" s="284" t="inlineStr">
        <is>
          <t>Gearbox</t>
        </is>
      </c>
      <c r="AL1849" s="284" t="n">
        <v>64</v>
      </c>
      <c r="AM1849" s="513" t="n"/>
      <c r="AN1849" s="671">
        <f>IF(OR(AL1849="",AM1849="",AM1849=0),"",AL1849*6.213/(AM1849*24))</f>
        <v/>
      </c>
      <c r="AO1849" s="477">
        <f>IF(AND(AL1849=AL1848,AM1849&lt;&gt;"",AM1848&lt;&gt;""),AM1849-AM1848,"")</f>
        <v/>
      </c>
      <c r="AP1849" s="284" t="n"/>
      <c r="AQ1849" s="585" t="inlineStr"/>
      <c r="AR1849" s="439">
        <f>IF(OR(AQ1849="",AQ1849="",AQ1849=0),"",6.213/(AQ1849*24))</f>
        <v/>
      </c>
      <c r="AS1849" s="436">
        <f>IF(OR(NOT(ISNUMBER(C1849)),NOT(ISNUMBER(AB1849))),"",IF(AG1849&lt;&gt;"",AG1849,AB1849)-C1849)</f>
        <v/>
      </c>
      <c r="AT1849" s="290" t="n"/>
      <c r="AU1849" s="291">
        <f>IF($B1849="","",TEXT($A1849,"yyyymmdd")&amp;"_P"&amp;$C1849&amp;"_C"&amp;$F1849&amp;"_"&amp;TRIM(RIGHT(SUBSTITUTE(TRIM(SUBSTITUTE($L1849,CHAR(160)," "))," ",REPT(" ",60)),60))&amp;IF($P1849="","","-"&amp;TRIM(RIGHT(SUBSTITUTE(TRIM(SUBSTITUTE($P1849,CHAR(160)," "))," ",REPT(" ",60)),60)))&amp;IF($T1849="","","-"&amp;TRIM(RIGHT(SUBSTITUTE(TRIM(SUBSTITUTE($T1849,CHAR(160)," "))," ",REPT(" ",60)),60)))&amp;".jpg")</f>
        <v/>
      </c>
    </row>
    <row r="1850" ht="42" customHeight="1">
      <c r="A1850" s="288" t="n">
        <v>34245</v>
      </c>
      <c r="B1850" s="284" t="inlineStr">
        <is>
          <t>Tooheys 1000 3 October, 1993</t>
        </is>
      </c>
      <c r="C1850" s="284" t="inlineStr">
        <is>
          <t>DNF</t>
        </is>
      </c>
      <c r="D1850" s="284" t="inlineStr">
        <is>
          <t>B</t>
        </is>
      </c>
      <c r="E1850" s="284" t="n"/>
      <c r="F1850" s="284" t="n">
        <v>77</v>
      </c>
      <c r="G1850" s="284" t="inlineStr">
        <is>
          <t>Phoenix Motorsport</t>
        </is>
      </c>
      <c r="H1850" s="284" t="n"/>
      <c r="I1850" s="284" t="inlineStr">
        <is>
          <t>Chelgrave Contracting</t>
        </is>
      </c>
      <c r="J1850" s="284" t="inlineStr">
        <is>
          <t>Ford Sierra RS</t>
        </is>
      </c>
      <c r="K1850" s="284" t="inlineStr">
        <is>
          <t>1993 L4</t>
        </is>
      </c>
      <c r="L1850" s="284" t="inlineStr">
        <is>
          <t>Steve Ellery</t>
        </is>
      </c>
      <c r="M1850" s="284" t="inlineStr">
        <is>
          <t>AUS</t>
        </is>
      </c>
      <c r="N1850" s="699">
        <f>_xlfn.LET(_xlpm.d,_xlfn.XLOOKUP(L1850,'[1]Birth Dates'!$A:$A,'[1]Birth Dates'!$B:$B,"",0),IF(_xlpm.d=0,"",_xlpm.d))</f>
        <v/>
      </c>
      <c r="O1850" s="284">
        <f>IF(OR(N1850="",A1850="",NOT(ISNUMBER(N1850)),N1850&gt;A1850),"",DATEDIF(N1850,A1850,"Y")&amp;" years, "&amp;DATEDIF(N1850,A1850,"YM")&amp;" months, "&amp;DATEDIF(N1850,A1850,"MD")&amp;" days")</f>
        <v/>
      </c>
      <c r="P1850" s="284" t="inlineStr">
        <is>
          <t>Garry Gosatti</t>
        </is>
      </c>
      <c r="Q1850" s="284" t="inlineStr">
        <is>
          <t>AUS</t>
        </is>
      </c>
      <c r="R1850" s="699">
        <f>_xlfn.LET(_xlpm.d,_xlfn.XLOOKUP(P1850,'[1]Birth Dates'!$A:$A,'[1]Birth Dates'!$B:$B,"",0),IF(_xlpm.d=0,"",_xlpm.d))</f>
        <v/>
      </c>
      <c r="S1850" s="284">
        <f>IF(OR(R1850="",A1850="",NOT(ISNUMBER(R1850)),R1850&gt;A1850),"",DATEDIF(R1850,A1850,"Y")&amp;" years, "&amp;DATEDIF(R1850,A1850,"YM")&amp;" months, "&amp;DATEDIF(R1850,A1850,"MD")&amp;" days")</f>
        <v/>
      </c>
      <c r="T1850" s="284" t="n"/>
      <c r="U1850" s="284" t="n"/>
      <c r="V1850" s="699">
        <f>_xlfn.LET(_xlpm.d,_xlfn.XLOOKUP(T1850,'[1]Birth Dates'!$A:$A,'[1]Birth Dates'!$B:$B,"",0),IF(_xlpm.d=0,"",_xlpm.d))</f>
        <v/>
      </c>
      <c r="W1850" s="284">
        <f>IF(OR(V1850="",A1850="",NOT(ISNUMBER(V1850)),V1850&gt;A1850),"",DATEDIF(V1850,A1850,"Y")&amp;" years, "&amp;DATEDIF(V1850,A1850,"YM")&amp;" months, "&amp;DATEDIF(V1850,A1850,"MD")&amp;" days")</f>
        <v/>
      </c>
      <c r="X1850" s="284" t="n"/>
      <c r="Y1850" s="284" t="n"/>
      <c r="Z1850" s="284" t="n"/>
      <c r="AA1850" s="284" t="n"/>
      <c r="AB1850" s="284" t="n">
        <v>37</v>
      </c>
      <c r="AC1850" s="284" t="n"/>
      <c r="AD1850" s="284" t="n"/>
      <c r="AE1850" s="585" t="inlineStr">
        <is>
          <t>2:35.5670</t>
        </is>
      </c>
      <c r="AF1850" s="418">
        <f>IF(OR(AE1850="",AE1850="",AE1850=0),"",6.213/(AE1850*24))</f>
        <v/>
      </c>
      <c r="AG1850" s="289" t="n"/>
      <c r="AH1850" s="585" t="inlineStr"/>
      <c r="AI1850" s="418">
        <f>IF(OR(AH1850="",AH1850="",AH1850=0),"",6.213/(AH1850*24))</f>
        <v/>
      </c>
      <c r="AJ1850" s="175">
        <f>IF(AND(ISNUMBER(AB1850),ISNUMBER(AG1850)),AB1850-AG1850,"")</f>
        <v/>
      </c>
      <c r="AK1850" s="284" t="inlineStr">
        <is>
          <t>Gearbox</t>
        </is>
      </c>
      <c r="AL1850" s="284" t="n">
        <v>62</v>
      </c>
      <c r="AM1850" s="513" t="n"/>
      <c r="AN1850" s="671">
        <f>IF(OR(AL1850="",AM1850="",AM1850=0),"",AL1850*6.213/(AM1850*24))</f>
        <v/>
      </c>
      <c r="AO1850" s="477">
        <f>IF(AND(AL1850=AL1849,AM1850&lt;&gt;"",AM1849&lt;&gt;""),AM1850-AM1849,"")</f>
        <v/>
      </c>
      <c r="AP1850" s="284" t="n"/>
      <c r="AQ1850" s="585" t="inlineStr"/>
      <c r="AR1850" s="439">
        <f>IF(OR(AQ1850="",AQ1850="",AQ1850=0),"",6.213/(AQ1850*24))</f>
        <v/>
      </c>
      <c r="AS1850" s="436">
        <f>IF(OR(NOT(ISNUMBER(C1850)),NOT(ISNUMBER(AB1850))),"",IF(AG1850&lt;&gt;"",AG1850,AB1850)-C1850)</f>
        <v/>
      </c>
      <c r="AT1850" s="290" t="n"/>
      <c r="AU1850" s="291">
        <f>IF($B1850="","",TEXT($A1850,"yyyymmdd")&amp;"_P"&amp;$C1850&amp;"_C"&amp;$F1850&amp;"_"&amp;TRIM(RIGHT(SUBSTITUTE(TRIM(SUBSTITUTE($L1850,CHAR(160)," "))," ",REPT(" ",60)),60))&amp;IF($P1850="","","-"&amp;TRIM(RIGHT(SUBSTITUTE(TRIM(SUBSTITUTE($P1850,CHAR(160)," "))," ",REPT(" ",60)),60)))&amp;IF($T1850="","","-"&amp;TRIM(RIGHT(SUBSTITUTE(TRIM(SUBSTITUTE($T1850,CHAR(160)," "))," ",REPT(" ",60)),60)))&amp;".jpg")</f>
        <v/>
      </c>
    </row>
    <row r="1851" ht="42" customHeight="1">
      <c r="A1851" s="288" t="n">
        <v>34245</v>
      </c>
      <c r="B1851" s="284" t="inlineStr">
        <is>
          <t>Tooheys 1000 3 October, 1993</t>
        </is>
      </c>
      <c r="C1851" s="284" t="inlineStr">
        <is>
          <t>DNF</t>
        </is>
      </c>
      <c r="D1851" s="284" t="inlineStr">
        <is>
          <t>B</t>
        </is>
      </c>
      <c r="E1851" s="284" t="n"/>
      <c r="F1851" s="284" t="n">
        <v>99</v>
      </c>
      <c r="G1851" s="284" t="inlineStr">
        <is>
          <t>Malcom Rea Racing</t>
        </is>
      </c>
      <c r="H1851" s="284" t="n"/>
      <c r="I1851" s="284" t="inlineStr">
        <is>
          <t>Redline Lubricants</t>
        </is>
      </c>
      <c r="J1851" s="284" t="inlineStr">
        <is>
          <t>Toyota Corolla</t>
        </is>
      </c>
      <c r="K1851" s="284" t="inlineStr">
        <is>
          <t>1587 L4</t>
        </is>
      </c>
      <c r="L1851" s="699" t="inlineStr">
        <is>
          <t>Stephan Cramp</t>
        </is>
      </c>
      <c r="M1851" s="284" t="inlineStr">
        <is>
          <t>AUS</t>
        </is>
      </c>
      <c r="N1851" s="699" t="n"/>
      <c r="O1851" s="284">
        <f>IF(OR(N1851="",A1851="",NOT(ISNUMBER(N1851)),N1851&gt;A1851),"",DATEDIF(N1851,A1851,"Y")&amp;" years, "&amp;DATEDIF(N1851,A1851,"YM")&amp;" months, "&amp;DATEDIF(N1851,A1851,"MD")&amp;" days")</f>
        <v/>
      </c>
      <c r="P1851" s="284" t="inlineStr">
        <is>
          <t>Denis Cribbin</t>
        </is>
      </c>
      <c r="Q1851" s="284" t="inlineStr">
        <is>
          <t>AUS</t>
        </is>
      </c>
      <c r="R1851" s="699">
        <f>_xlfn.LET(_xlpm.d,_xlfn.XLOOKUP(P1851,'[1]Birth Dates'!$A:$A,'[1]Birth Dates'!$B:$B,"",0),IF(_xlpm.d=0,"",_xlpm.d))</f>
        <v/>
      </c>
      <c r="S1851" s="284">
        <f>IF(OR(R1851="",A1851="",NOT(ISNUMBER(R1851)),R1851&gt;A1851),"",DATEDIF(R1851,A1851,"Y")&amp;" years, "&amp;DATEDIF(R1851,A1851,"YM")&amp;" months, "&amp;DATEDIF(R1851,A1851,"MD")&amp;" days")</f>
        <v/>
      </c>
      <c r="T1851" s="284" t="n"/>
      <c r="U1851" s="284" t="n"/>
      <c r="V1851" s="699">
        <f>_xlfn.LET(_xlpm.d,_xlfn.XLOOKUP(T1851,'[1]Birth Dates'!$A:$A,'[1]Birth Dates'!$B:$B,"",0),IF(_xlpm.d=0,"",_xlpm.d))</f>
        <v/>
      </c>
      <c r="W1851" s="284">
        <f>IF(OR(V1851="",A1851="",NOT(ISNUMBER(V1851)),V1851&gt;A1851),"",DATEDIF(V1851,A1851,"Y")&amp;" years, "&amp;DATEDIF(V1851,A1851,"YM")&amp;" months, "&amp;DATEDIF(V1851,A1851,"MD")&amp;" days")</f>
        <v/>
      </c>
      <c r="X1851" s="284" t="n"/>
      <c r="Y1851" s="284" t="n"/>
      <c r="Z1851" s="284" t="n"/>
      <c r="AA1851" s="284" t="n"/>
      <c r="AB1851" s="284" t="n">
        <v>43</v>
      </c>
      <c r="AC1851" s="284" t="n"/>
      <c r="AD1851" s="284" t="n"/>
      <c r="AE1851" s="585" t="inlineStr">
        <is>
          <t>2:47.1360</t>
        </is>
      </c>
      <c r="AF1851" s="418">
        <f>IF(OR(AE1851="",AE1851="",AE1851=0),"",6.213/(AE1851*24))</f>
        <v/>
      </c>
      <c r="AG1851" s="289" t="n"/>
      <c r="AH1851" s="585" t="inlineStr"/>
      <c r="AI1851" s="418">
        <f>IF(OR(AH1851="",AH1851="",AH1851=0),"",6.213/(AH1851*24))</f>
        <v/>
      </c>
      <c r="AJ1851" s="175">
        <f>IF(AND(ISNUMBER(AB1851),ISNUMBER(AG1851)),AB1851-AG1851,"")</f>
        <v/>
      </c>
      <c r="AK1851" s="284" t="inlineStr">
        <is>
          <t>Gearbox</t>
        </is>
      </c>
      <c r="AL1851" s="284" t="n">
        <v>57</v>
      </c>
      <c r="AM1851" s="513" t="n"/>
      <c r="AN1851" s="671">
        <f>IF(OR(AL1851="",AM1851="",AM1851=0),"",AL1851*6.213/(AM1851*24))</f>
        <v/>
      </c>
      <c r="AO1851" s="477">
        <f>IF(AND(AL1851=AL1850,AM1851&lt;&gt;"",AM1850&lt;&gt;""),AM1851-AM1850,"")</f>
        <v/>
      </c>
      <c r="AP1851" s="284" t="n"/>
      <c r="AQ1851" s="585" t="inlineStr"/>
      <c r="AR1851" s="439">
        <f>IF(OR(AQ1851="",AQ1851="",AQ1851=0),"",6.213/(AQ1851*24))</f>
        <v/>
      </c>
      <c r="AS1851" s="436">
        <f>IF(OR(NOT(ISNUMBER(C1851)),NOT(ISNUMBER(AB1851))),"",IF(AG1851&lt;&gt;"",AG1851,AB1851)-C1851)</f>
        <v/>
      </c>
      <c r="AT1851" s="290" t="n"/>
      <c r="AU1851" s="291">
        <f>IF($B1851="","",TEXT($A1851,"yyyymmdd")&amp;"_P"&amp;$C1851&amp;"_C"&amp;$F1851&amp;"_"&amp;TRIM(RIGHT(SUBSTITUTE(TRIM(SUBSTITUTE($L1851,CHAR(160)," "))," ",REPT(" ",60)),60))&amp;IF($P1851="","","-"&amp;TRIM(RIGHT(SUBSTITUTE(TRIM(SUBSTITUTE($P1851,CHAR(160)," "))," ",REPT(" ",60)),60)))&amp;IF($T1851="","","-"&amp;TRIM(RIGHT(SUBSTITUTE(TRIM(SUBSTITUTE($T1851,CHAR(160)," "))," ",REPT(" ",60)),60)))&amp;".jpg")</f>
        <v/>
      </c>
    </row>
    <row r="1852" ht="42" customHeight="1">
      <c r="A1852" s="288" t="n">
        <v>34245</v>
      </c>
      <c r="B1852" s="284" t="inlineStr">
        <is>
          <t>Tooheys 1000 3 October, 1993</t>
        </is>
      </c>
      <c r="C1852" s="284" t="inlineStr">
        <is>
          <t>DNF</t>
        </is>
      </c>
      <c r="D1852" s="284" t="inlineStr">
        <is>
          <t>A</t>
        </is>
      </c>
      <c r="E1852" s="284" t="n"/>
      <c r="F1852" s="284" t="n">
        <v>24</v>
      </c>
      <c r="G1852" s="284" t="inlineStr">
        <is>
          <t>LoGaMo Racing</t>
        </is>
      </c>
      <c r="H1852" s="284" t="n"/>
      <c r="I1852" s="284" t="inlineStr">
        <is>
          <t>Diet Coke</t>
        </is>
      </c>
      <c r="J1852" s="284" t="inlineStr">
        <is>
          <t>BMW M3 Sport Evo</t>
        </is>
      </c>
      <c r="K1852" s="284" t="inlineStr">
        <is>
          <t>2492 L4</t>
        </is>
      </c>
      <c r="L1852" s="284" t="inlineStr">
        <is>
          <t>Geoff Full</t>
        </is>
      </c>
      <c r="M1852" s="284" t="inlineStr">
        <is>
          <t>AUS</t>
        </is>
      </c>
      <c r="N1852" s="699">
        <f>_xlfn.LET(_xlpm.d,_xlfn.XLOOKUP(L1852,'[1]Birth Dates'!$A:$A,'[1]Birth Dates'!$B:$B,"",0),IF(_xlpm.d=0,"",_xlpm.d))</f>
        <v/>
      </c>
      <c r="O1852" s="284">
        <f>IF(OR(N1852="",A1852="",NOT(ISNUMBER(N1852)),N1852&gt;A1852),"",DATEDIF(N1852,A1852,"Y")&amp;" years, "&amp;DATEDIF(N1852,A1852,"YM")&amp;" months, "&amp;DATEDIF(N1852,A1852,"MD")&amp;" days")</f>
        <v/>
      </c>
      <c r="P1852" s="284" t="inlineStr">
        <is>
          <t>Peter Fitzgerald</t>
        </is>
      </c>
      <c r="Q1852" s="284" t="inlineStr">
        <is>
          <t>AUS</t>
        </is>
      </c>
      <c r="R1852" s="699">
        <f>_xlfn.LET(_xlpm.d,_xlfn.XLOOKUP(P1852,'[1]Birth Dates'!$A:$A,'[1]Birth Dates'!$B:$B,"",0),IF(_xlpm.d=0,"",_xlpm.d))</f>
        <v/>
      </c>
      <c r="S1852" s="284">
        <f>IF(OR(R1852="",A1852="",NOT(ISNUMBER(R1852)),R1852&gt;A1852),"",DATEDIF(R1852,A1852,"Y")&amp;" years, "&amp;DATEDIF(R1852,A1852,"YM")&amp;" months, "&amp;DATEDIF(R1852,A1852,"MD")&amp;" days")</f>
        <v/>
      </c>
      <c r="T1852" s="284" t="n"/>
      <c r="U1852" s="284" t="n"/>
      <c r="V1852" s="699">
        <f>_xlfn.LET(_xlpm.d,_xlfn.XLOOKUP(T1852,'[1]Birth Dates'!$A:$A,'[1]Birth Dates'!$B:$B,"",0),IF(_xlpm.d=0,"",_xlpm.d))</f>
        <v/>
      </c>
      <c r="W1852" s="284">
        <f>IF(OR(V1852="",A1852="",NOT(ISNUMBER(V1852)),V1852&gt;A1852),"",DATEDIF(V1852,A1852,"Y")&amp;" years, "&amp;DATEDIF(V1852,A1852,"YM")&amp;" months, "&amp;DATEDIF(V1852,A1852,"MD")&amp;" days")</f>
        <v/>
      </c>
      <c r="X1852" s="284" t="n"/>
      <c r="Y1852" s="284" t="n"/>
      <c r="Z1852" s="284" t="n"/>
      <c r="AA1852" s="284" t="n"/>
      <c r="AB1852" s="284" t="n">
        <v>21</v>
      </c>
      <c r="AC1852" s="284" t="n"/>
      <c r="AD1852" s="284" t="n"/>
      <c r="AE1852" s="585" t="inlineStr">
        <is>
          <t>2:20.7580</t>
        </is>
      </c>
      <c r="AF1852" s="418">
        <f>IF(OR(AE1852="",AE1852="",AE1852=0),"",6.213/(AE1852*24))</f>
        <v/>
      </c>
      <c r="AG1852" s="289" t="n"/>
      <c r="AH1852" s="585" t="inlineStr"/>
      <c r="AI1852" s="418">
        <f>IF(OR(AH1852="",AH1852="",AH1852=0),"",6.213/(AH1852*24))</f>
        <v/>
      </c>
      <c r="AJ1852" s="175">
        <f>IF(AND(ISNUMBER(AB1852),ISNUMBER(AG1852)),AB1852-AG1852,"")</f>
        <v/>
      </c>
      <c r="AK1852" s="284" t="inlineStr">
        <is>
          <t>Electrics</t>
        </is>
      </c>
      <c r="AL1852" s="284" t="n">
        <v>53</v>
      </c>
      <c r="AM1852" s="513" t="n"/>
      <c r="AN1852" s="671">
        <f>IF(OR(AL1852="",AM1852="",AM1852=0),"",AL1852*6.213/(AM1852*24))</f>
        <v/>
      </c>
      <c r="AO1852" s="477">
        <f>IF(AND(AL1852=AL1851,AM1852&lt;&gt;"",AM1851&lt;&gt;""),AM1852-AM1851,"")</f>
        <v/>
      </c>
      <c r="AP1852" s="284" t="n"/>
      <c r="AQ1852" s="585" t="inlineStr"/>
      <c r="AR1852" s="439">
        <f>IF(OR(AQ1852="",AQ1852="",AQ1852=0),"",6.213/(AQ1852*24))</f>
        <v/>
      </c>
      <c r="AS1852" s="436">
        <f>IF(OR(NOT(ISNUMBER(C1852)),NOT(ISNUMBER(AB1852))),"",IF(AG1852&lt;&gt;"",AG1852,AB1852)-C1852)</f>
        <v/>
      </c>
      <c r="AT1852" s="290" t="n"/>
      <c r="AU1852" s="291">
        <f>IF($B1852="","",TEXT($A1852,"yyyymmdd")&amp;"_P"&amp;$C1852&amp;"_C"&amp;$F1852&amp;"_"&amp;TRIM(RIGHT(SUBSTITUTE(TRIM(SUBSTITUTE($L1852,CHAR(160)," "))," ",REPT(" ",60)),60))&amp;IF($P1852="","","-"&amp;TRIM(RIGHT(SUBSTITUTE(TRIM(SUBSTITUTE($P1852,CHAR(160)," "))," ",REPT(" ",60)),60)))&amp;IF($T1852="","","-"&amp;TRIM(RIGHT(SUBSTITUTE(TRIM(SUBSTITUTE($T1852,CHAR(160)," "))," ",REPT(" ",60)),60)))&amp;".jpg")</f>
        <v/>
      </c>
    </row>
    <row r="1853" ht="42" customHeight="1">
      <c r="A1853" s="288" t="n">
        <v>34245</v>
      </c>
      <c r="B1853" s="284" t="inlineStr">
        <is>
          <t>Tooheys 1000 3 October, 1993</t>
        </is>
      </c>
      <c r="C1853" s="284" t="inlineStr">
        <is>
          <t>DNF</t>
        </is>
      </c>
      <c r="D1853" s="284" t="inlineStr">
        <is>
          <t>B</t>
        </is>
      </c>
      <c r="E1853" s="284" t="n"/>
      <c r="F1853" s="284" t="n">
        <v>75</v>
      </c>
      <c r="G1853" s="284" t="inlineStr">
        <is>
          <t>Binding Smash Repairs</t>
        </is>
      </c>
      <c r="H1853" s="284" t="n"/>
      <c r="I1853" s="284" t="inlineStr">
        <is>
          <t>Binding Smash Repairs, Mosman Toyota</t>
        </is>
      </c>
      <c r="J1853" s="284" t="inlineStr">
        <is>
          <t>Toyota Corolla</t>
        </is>
      </c>
      <c r="K1853" s="284" t="inlineStr">
        <is>
          <t>1587 L4</t>
        </is>
      </c>
      <c r="L1853" s="284" t="inlineStr">
        <is>
          <t>Frank Binding</t>
        </is>
      </c>
      <c r="M1853" s="284" t="inlineStr">
        <is>
          <t>AUS</t>
        </is>
      </c>
      <c r="N1853" s="699">
        <f>_xlfn.LET(_xlpm.d,_xlfn.XLOOKUP(L1853,'[1]Birth Dates'!$A:$A,'[1]Birth Dates'!$B:$B,"",0),IF(_xlpm.d=0,"",_xlpm.d))</f>
        <v/>
      </c>
      <c r="O1853" s="284">
        <f>IF(OR(N1853="",A1853="",NOT(ISNUMBER(N1853)),N1853&gt;A1853),"",DATEDIF(N1853,A1853,"Y")&amp;" years, "&amp;DATEDIF(N1853,A1853,"YM")&amp;" months, "&amp;DATEDIF(N1853,A1853,"MD")&amp;" days")</f>
        <v/>
      </c>
      <c r="P1853" s="284" t="inlineStr">
        <is>
          <t>Frank Dartell</t>
        </is>
      </c>
      <c r="Q1853" s="284" t="inlineStr">
        <is>
          <t>AUS</t>
        </is>
      </c>
      <c r="R1853" s="699">
        <f>_xlfn.LET(_xlpm.d,_xlfn.XLOOKUP(P1853,'[1]Birth Dates'!$A:$A,'[1]Birth Dates'!$B:$B,"",0),IF(_xlpm.d=0,"",_xlpm.d))</f>
        <v/>
      </c>
      <c r="S1853" s="284">
        <f>IF(OR(R1853="",A1853="",NOT(ISNUMBER(R1853)),R1853&gt;A1853),"",DATEDIF(R1853,A1853,"Y")&amp;" years, "&amp;DATEDIF(R1853,A1853,"YM")&amp;" months, "&amp;DATEDIF(R1853,A1853,"MD")&amp;" days")</f>
        <v/>
      </c>
      <c r="T1853" s="284" t="n"/>
      <c r="U1853" s="284" t="n"/>
      <c r="V1853" s="699">
        <f>_xlfn.LET(_xlpm.d,_xlfn.XLOOKUP(T1853,'[1]Birth Dates'!$A:$A,'[1]Birth Dates'!$B:$B,"",0),IF(_xlpm.d=0,"",_xlpm.d))</f>
        <v/>
      </c>
      <c r="W1853" s="284">
        <f>IF(OR(V1853="",A1853="",NOT(ISNUMBER(V1853)),V1853&gt;A1853),"",DATEDIF(V1853,A1853,"Y")&amp;" years, "&amp;DATEDIF(V1853,A1853,"YM")&amp;" months, "&amp;DATEDIF(V1853,A1853,"MD")&amp;" days")</f>
        <v/>
      </c>
      <c r="X1853" s="284" t="n"/>
      <c r="Y1853" s="284" t="n"/>
      <c r="Z1853" s="284" t="n"/>
      <c r="AA1853" s="284" t="n"/>
      <c r="AB1853" s="284" t="n">
        <v>39</v>
      </c>
      <c r="AC1853" s="284" t="n"/>
      <c r="AD1853" s="284" t="n"/>
      <c r="AE1853" s="585" t="inlineStr">
        <is>
          <t>2:42.4480</t>
        </is>
      </c>
      <c r="AF1853" s="418">
        <f>IF(OR(AE1853="",AE1853="",AE1853=0),"",6.213/(AE1853*24))</f>
        <v/>
      </c>
      <c r="AG1853" s="289" t="n"/>
      <c r="AH1853" s="585" t="inlineStr"/>
      <c r="AI1853" s="418">
        <f>IF(OR(AH1853="",AH1853="",AH1853=0),"",6.213/(AH1853*24))</f>
        <v/>
      </c>
      <c r="AJ1853" s="175">
        <f>IF(AND(ISNUMBER(AB1853),ISNUMBER(AG1853)),AB1853-AG1853,"")</f>
        <v/>
      </c>
      <c r="AK1853" s="284" t="inlineStr">
        <is>
          <t>Suspension</t>
        </is>
      </c>
      <c r="AL1853" s="284" t="n">
        <v>52</v>
      </c>
      <c r="AM1853" s="513" t="n"/>
      <c r="AN1853" s="671">
        <f>IF(OR(AL1853="",AM1853="",AM1853=0),"",AL1853*6.213/(AM1853*24))</f>
        <v/>
      </c>
      <c r="AO1853" s="477">
        <f>IF(AND(AL1853=AL1852,AM1853&lt;&gt;"",AM1852&lt;&gt;""),AM1853-AM1852,"")</f>
        <v/>
      </c>
      <c r="AP1853" s="284" t="n"/>
      <c r="AQ1853" s="585" t="inlineStr"/>
      <c r="AR1853" s="439">
        <f>IF(OR(AQ1853="",AQ1853="",AQ1853=0),"",6.213/(AQ1853*24))</f>
        <v/>
      </c>
      <c r="AS1853" s="436">
        <f>IF(OR(NOT(ISNUMBER(C1853)),NOT(ISNUMBER(AB1853))),"",IF(AG1853&lt;&gt;"",AG1853,AB1853)-C1853)</f>
        <v/>
      </c>
      <c r="AT1853" s="290" t="n"/>
      <c r="AU1853" s="291">
        <f>IF($B1853="","",TEXT($A1853,"yyyymmdd")&amp;"_P"&amp;$C1853&amp;"_C"&amp;$F1853&amp;"_"&amp;TRIM(RIGHT(SUBSTITUTE(TRIM(SUBSTITUTE($L1853,CHAR(160)," "))," ",REPT(" ",60)),60))&amp;IF($P1853="","","-"&amp;TRIM(RIGHT(SUBSTITUTE(TRIM(SUBSTITUTE($P1853,CHAR(160)," "))," ",REPT(" ",60)),60)))&amp;IF($T1853="","","-"&amp;TRIM(RIGHT(SUBSTITUTE(TRIM(SUBSTITUTE($T1853,CHAR(160)," "))," ",REPT(" ",60)),60)))&amp;".jpg")</f>
        <v/>
      </c>
    </row>
    <row r="1854" ht="42" customHeight="1">
      <c r="A1854" s="288" t="n">
        <v>34245</v>
      </c>
      <c r="B1854" s="284" t="inlineStr">
        <is>
          <t>Tooheys 1000 3 October, 1993</t>
        </is>
      </c>
      <c r="C1854" s="284" t="inlineStr">
        <is>
          <t>DNF</t>
        </is>
      </c>
      <c r="D1854" s="284" t="inlineStr">
        <is>
          <t>B</t>
        </is>
      </c>
      <c r="E1854" s="284" t="n"/>
      <c r="F1854" s="284" t="n">
        <v>49</v>
      </c>
      <c r="G1854" s="284" t="inlineStr">
        <is>
          <t>Bob Holden Motors</t>
        </is>
      </c>
      <c r="H1854" s="284" t="n"/>
      <c r="I1854" s="284" t="inlineStr">
        <is>
          <t>McGuigan Brothers Wines</t>
        </is>
      </c>
      <c r="J1854" s="284" t="inlineStr">
        <is>
          <t>Toyota Corolla FX-GT AE82</t>
        </is>
      </c>
      <c r="K1854" s="284" t="inlineStr">
        <is>
          <t>1587 L4</t>
        </is>
      </c>
      <c r="L1854" s="284" t="inlineStr">
        <is>
          <t>Matthew Martin</t>
        </is>
      </c>
      <c r="M1854" s="284" t="inlineStr">
        <is>
          <t>AUS</t>
        </is>
      </c>
      <c r="N1854" s="699">
        <f>_xlfn.LET(_xlpm.d,_xlfn.XLOOKUP(L1854,'[1]Birth Dates'!$A:$A,'[1]Birth Dates'!$B:$B,"",0),IF(_xlpm.d=0,"",_xlpm.d))</f>
        <v/>
      </c>
      <c r="O1854" s="284">
        <f>IF(OR(N1854="",A1854="",NOT(ISNUMBER(N1854)),N1854&gt;A1854),"",DATEDIF(N1854,A1854,"Y")&amp;" years, "&amp;DATEDIF(N1854,A1854,"YM")&amp;" months, "&amp;DATEDIF(N1854,A1854,"MD")&amp;" days")</f>
        <v/>
      </c>
      <c r="P1854" s="284" t="inlineStr">
        <is>
          <t>Spencer Martin</t>
        </is>
      </c>
      <c r="Q1854" s="284" t="inlineStr">
        <is>
          <t>AUS</t>
        </is>
      </c>
      <c r="R1854" s="699">
        <f>_xlfn.LET(_xlpm.d,_xlfn.XLOOKUP(P1854,'[1]Birth Dates'!$A:$A,'[1]Birth Dates'!$B:$B,"",0),IF(_xlpm.d=0,"",_xlpm.d))</f>
        <v/>
      </c>
      <c r="S1854" s="284">
        <f>IF(OR(R1854="",A1854="",NOT(ISNUMBER(R1854)),R1854&gt;A1854),"",DATEDIF(R1854,A1854,"Y")&amp;" years, "&amp;DATEDIF(R1854,A1854,"YM")&amp;" months, "&amp;DATEDIF(R1854,A1854,"MD")&amp;" days")</f>
        <v/>
      </c>
      <c r="T1854" s="284" t="inlineStr">
        <is>
          <t>David McMillan</t>
        </is>
      </c>
      <c r="U1854" s="284" t="inlineStr">
        <is>
          <t>NZL</t>
        </is>
      </c>
      <c r="V1854" s="699">
        <f>_xlfn.LET(_xlpm.d,_xlfn.XLOOKUP(T1854,'[1]Birth Dates'!$A:$A,'[1]Birth Dates'!$B:$B,"",0),IF(_xlpm.d=0,"",_xlpm.d))</f>
        <v/>
      </c>
      <c r="W1854" s="284">
        <f>IF(OR(V1854="",A1854="",NOT(ISNUMBER(V1854)),V1854&gt;A1854),"",DATEDIF(V1854,A1854,"Y")&amp;" years, "&amp;DATEDIF(V1854,A1854,"YM")&amp;" months, "&amp;DATEDIF(V1854,A1854,"MD")&amp;" days")</f>
        <v/>
      </c>
      <c r="X1854" s="284" t="n"/>
      <c r="Y1854" s="284" t="n"/>
      <c r="Z1854" s="284" t="n"/>
      <c r="AA1854" s="284" t="n"/>
      <c r="AB1854" s="284" t="n">
        <v>40</v>
      </c>
      <c r="AC1854" s="284" t="n"/>
      <c r="AD1854" s="284" t="n"/>
      <c r="AE1854" s="585" t="inlineStr">
        <is>
          <t>2:43.0770</t>
        </is>
      </c>
      <c r="AF1854" s="418">
        <f>IF(OR(AE1854="",AE1854="",AE1854=0),"",6.213/(AE1854*24))</f>
        <v/>
      </c>
      <c r="AG1854" s="289" t="n"/>
      <c r="AH1854" s="585" t="inlineStr"/>
      <c r="AI1854" s="418">
        <f>IF(OR(AH1854="",AH1854="",AH1854=0),"",6.213/(AH1854*24))</f>
        <v/>
      </c>
      <c r="AJ1854" s="175">
        <f>IF(AND(ISNUMBER(AB1854),ISNUMBER(AG1854)),AB1854-AG1854,"")</f>
        <v/>
      </c>
      <c r="AK1854" s="284" t="inlineStr">
        <is>
          <t>Engine</t>
        </is>
      </c>
      <c r="AL1854" s="284" t="n">
        <v>46</v>
      </c>
      <c r="AM1854" s="513" t="n"/>
      <c r="AN1854" s="671">
        <f>IF(OR(AL1854="",AM1854="",AM1854=0),"",AL1854*6.213/(AM1854*24))</f>
        <v/>
      </c>
      <c r="AO1854" s="477">
        <f>IF(AND(AL1854=AL1853,AM1854&lt;&gt;"",AM1853&lt;&gt;""),AM1854-AM1853,"")</f>
        <v/>
      </c>
      <c r="AP1854" s="284" t="n"/>
      <c r="AQ1854" s="585" t="inlineStr"/>
      <c r="AR1854" s="439">
        <f>IF(OR(AQ1854="",AQ1854="",AQ1854=0),"",6.213/(AQ1854*24))</f>
        <v/>
      </c>
      <c r="AS1854" s="436">
        <f>IF(OR(NOT(ISNUMBER(C1854)),NOT(ISNUMBER(AB1854))),"",IF(AG1854&lt;&gt;"",AG1854,AB1854)-C1854)</f>
        <v/>
      </c>
      <c r="AT1854" s="290" t="n"/>
      <c r="AU1854" s="291">
        <f>IF($B1854="","",TEXT($A1854,"yyyymmdd")&amp;"_P"&amp;$C1854&amp;"_C"&amp;$F1854&amp;"_"&amp;TRIM(RIGHT(SUBSTITUTE(TRIM(SUBSTITUTE($L1854,CHAR(160)," "))," ",REPT(" ",60)),60))&amp;IF($P1854="","","-"&amp;TRIM(RIGHT(SUBSTITUTE(TRIM(SUBSTITUTE($P1854,CHAR(160)," "))," ",REPT(" ",60)),60)))&amp;IF($T1854="","","-"&amp;TRIM(RIGHT(SUBSTITUTE(TRIM(SUBSTITUTE($T1854,CHAR(160)," "))," ",REPT(" ",60)),60)))&amp;".jpg")</f>
        <v/>
      </c>
    </row>
    <row r="1855" ht="42" customHeight="1">
      <c r="A1855" s="288" t="n">
        <v>34245</v>
      </c>
      <c r="B1855" s="284" t="inlineStr">
        <is>
          <t>Tooheys 1000 3 October, 1993</t>
        </is>
      </c>
      <c r="C1855" s="284" t="inlineStr">
        <is>
          <t>DNF</t>
        </is>
      </c>
      <c r="D1855" s="284" t="inlineStr">
        <is>
          <t>A</t>
        </is>
      </c>
      <c r="E1855" s="284" t="n"/>
      <c r="F1855" s="284" t="n">
        <v>10</v>
      </c>
      <c r="G1855" s="284" t="inlineStr">
        <is>
          <t>Allan Moffat Racing</t>
        </is>
      </c>
      <c r="H1855" s="284" t="n"/>
      <c r="I1855" s="284" t="inlineStr">
        <is>
          <t>Cenovis</t>
        </is>
      </c>
      <c r="J1855" s="284" t="inlineStr">
        <is>
          <t>Ford Falcon EB</t>
        </is>
      </c>
      <c r="K1855" s="284" t="inlineStr">
        <is>
          <t>4949 V8</t>
        </is>
      </c>
      <c r="L1855" s="284" t="inlineStr">
        <is>
          <t>Charlie O'Brien</t>
        </is>
      </c>
      <c r="M1855" s="284" t="inlineStr">
        <is>
          <t>AUS</t>
        </is>
      </c>
      <c r="N1855" s="699">
        <f>_xlfn.LET(_xlpm.d,_xlfn.XLOOKUP(L1855,'[1]Birth Dates'!$A:$A,'[1]Birth Dates'!$B:$B,"",0),IF(_xlpm.d=0,"",_xlpm.d))</f>
        <v/>
      </c>
      <c r="O1855" s="284">
        <f>IF(OR(N1855="",A1855="",NOT(ISNUMBER(N1855)),N1855&gt;A1855),"",DATEDIF(N1855,A1855,"Y")&amp;" years, "&amp;DATEDIF(N1855,A1855,"YM")&amp;" months, "&amp;DATEDIF(N1855,A1855,"MD")&amp;" days")</f>
        <v/>
      </c>
      <c r="P1855" s="284" t="inlineStr">
        <is>
          <t>Andrew Miedecke</t>
        </is>
      </c>
      <c r="Q1855" s="284" t="inlineStr">
        <is>
          <t>AUS</t>
        </is>
      </c>
      <c r="R1855" s="699">
        <f>_xlfn.LET(_xlpm.d,_xlfn.XLOOKUP(P1855,'[1]Birth Dates'!$A:$A,'[1]Birth Dates'!$B:$B,"",0),IF(_xlpm.d=0,"",_xlpm.d))</f>
        <v/>
      </c>
      <c r="S1855" s="284">
        <f>IF(OR(R1855="",A1855="",NOT(ISNUMBER(R1855)),R1855&gt;A1855),"",DATEDIF(R1855,A1855,"Y")&amp;" years, "&amp;DATEDIF(R1855,A1855,"YM")&amp;" months, "&amp;DATEDIF(R1855,A1855,"MD")&amp;" days")</f>
        <v/>
      </c>
      <c r="T1855" s="284" t="n"/>
      <c r="U1855" s="284" t="n"/>
      <c r="V1855" s="699">
        <f>_xlfn.LET(_xlpm.d,_xlfn.XLOOKUP(T1855,'[1]Birth Dates'!$A:$A,'[1]Birth Dates'!$B:$B,"",0),IF(_xlpm.d=0,"",_xlpm.d))</f>
        <v/>
      </c>
      <c r="W1855" s="284">
        <f>IF(OR(V1855="",A1855="",NOT(ISNUMBER(V1855)),V1855&gt;A1855),"",DATEDIF(V1855,A1855,"Y")&amp;" years, "&amp;DATEDIF(V1855,A1855,"YM")&amp;" months, "&amp;DATEDIF(V1855,A1855,"MD")&amp;" days")</f>
        <v/>
      </c>
      <c r="X1855" s="284" t="n"/>
      <c r="Y1855" s="284" t="n"/>
      <c r="Z1855" s="284" t="n"/>
      <c r="AA1855" s="284" t="n"/>
      <c r="AB1855" s="284" t="n">
        <v>18</v>
      </c>
      <c r="AC1855" s="284" t="n"/>
      <c r="AD1855" s="284" t="n"/>
      <c r="AE1855" s="585" t="inlineStr">
        <is>
          <t>2:18.4210</t>
        </is>
      </c>
      <c r="AF1855" s="418">
        <f>IF(OR(AE1855="",AE1855="",AE1855=0),"",6.213/(AE1855*24))</f>
        <v/>
      </c>
      <c r="AG1855" s="289" t="n"/>
      <c r="AH1855" s="585" t="inlineStr"/>
      <c r="AI1855" s="418">
        <f>IF(OR(AH1855="",AH1855="",AH1855=0),"",6.213/(AH1855*24))</f>
        <v/>
      </c>
      <c r="AJ1855" s="175">
        <f>IF(AND(ISNUMBER(AB1855),ISNUMBER(AG1855)),AB1855-AG1855,"")</f>
        <v/>
      </c>
      <c r="AK1855" s="284" t="inlineStr">
        <is>
          <t>Gearbox</t>
        </is>
      </c>
      <c r="AL1855" s="284" t="n">
        <v>41</v>
      </c>
      <c r="AM1855" s="513" t="n"/>
      <c r="AN1855" s="671">
        <f>IF(OR(AL1855="",AM1855="",AM1855=0),"",AL1855*6.213/(AM1855*24))</f>
        <v/>
      </c>
      <c r="AO1855" s="477">
        <f>IF(AND(AL1855=AL1854,AM1855&lt;&gt;"",AM1854&lt;&gt;""),AM1855-AM1854,"")</f>
        <v/>
      </c>
      <c r="AP1855" s="284" t="n"/>
      <c r="AQ1855" s="585" t="inlineStr"/>
      <c r="AR1855" s="439">
        <f>IF(OR(AQ1855="",AQ1855="",AQ1855=0),"",6.213/(AQ1855*24))</f>
        <v/>
      </c>
      <c r="AS1855" s="436">
        <f>IF(OR(NOT(ISNUMBER(C1855)),NOT(ISNUMBER(AB1855))),"",IF(AG1855&lt;&gt;"",AG1855,AB1855)-C1855)</f>
        <v/>
      </c>
      <c r="AT1855" s="290" t="n"/>
      <c r="AU1855" s="291">
        <f>IF($B1855="","",TEXT($A1855,"yyyymmdd")&amp;"_P"&amp;$C1855&amp;"_C"&amp;$F1855&amp;"_"&amp;TRIM(RIGHT(SUBSTITUTE(TRIM(SUBSTITUTE($L1855,CHAR(160)," "))," ",REPT(" ",60)),60))&amp;IF($P1855="","","-"&amp;TRIM(RIGHT(SUBSTITUTE(TRIM(SUBSTITUTE($P1855,CHAR(160)," "))," ",REPT(" ",60)),60)))&amp;IF($T1855="","","-"&amp;TRIM(RIGHT(SUBSTITUTE(TRIM(SUBSTITUTE($T1855,CHAR(160)," "))," ",REPT(" ",60)),60)))&amp;".jpg")</f>
        <v/>
      </c>
    </row>
    <row r="1856" ht="56" customHeight="1">
      <c r="A1856" s="288" t="n">
        <v>34245</v>
      </c>
      <c r="B1856" s="284" t="inlineStr">
        <is>
          <t>Tooheys 1000 3 October, 1993</t>
        </is>
      </c>
      <c r="C1856" s="284" t="inlineStr">
        <is>
          <t>DNF</t>
        </is>
      </c>
      <c r="D1856" s="284" t="inlineStr">
        <is>
          <t>A</t>
        </is>
      </c>
      <c r="E1856" s="284" t="n"/>
      <c r="F1856" s="284" t="n">
        <v>44</v>
      </c>
      <c r="G1856" s="284" t="inlineStr">
        <is>
          <t>Lawless Racing</t>
        </is>
      </c>
      <c r="H1856" s="284" t="n"/>
      <c r="I1856" s="284" t="inlineStr">
        <is>
          <t>Northshore European Cars, Sydney 2000</t>
        </is>
      </c>
      <c r="J1856" s="284" t="inlineStr">
        <is>
          <t>Holden Commodore VL SS Group A SV</t>
        </is>
      </c>
      <c r="K1856" s="284" t="inlineStr">
        <is>
          <t>4980 V8</t>
        </is>
      </c>
      <c r="L1856" s="284" t="inlineStr">
        <is>
          <t>Ken Mathews</t>
        </is>
      </c>
      <c r="M1856" s="284" t="inlineStr">
        <is>
          <t>AUS</t>
        </is>
      </c>
      <c r="N1856" s="699">
        <f>_xlfn.LET(_xlpm.d,_xlfn.XLOOKUP(L1856,'[1]Birth Dates'!$A:$A,'[1]Birth Dates'!$B:$B,"",0),IF(_xlpm.d=0,"",_xlpm.d))</f>
        <v/>
      </c>
      <c r="O1856" s="284">
        <f>IF(OR(N1856="",A1856="",NOT(ISNUMBER(N1856)),N1856&gt;A1856),"",DATEDIF(N1856,A1856,"Y")&amp;" years, "&amp;DATEDIF(N1856,A1856,"YM")&amp;" months, "&amp;DATEDIF(N1856,A1856,"MD")&amp;" days")</f>
        <v/>
      </c>
      <c r="P1856" s="284" t="inlineStr">
        <is>
          <t>Tony Mulvihill</t>
        </is>
      </c>
      <c r="Q1856" s="284" t="inlineStr">
        <is>
          <t>AUS</t>
        </is>
      </c>
      <c r="R1856" s="699">
        <f>_xlfn.LET(_xlpm.d,_xlfn.XLOOKUP(P1856,'[1]Birth Dates'!$A:$A,'[1]Birth Dates'!$B:$B,"",0),IF(_xlpm.d=0,"",_xlpm.d))</f>
        <v/>
      </c>
      <c r="S1856" s="284">
        <f>IF(OR(R1856="",A1856="",NOT(ISNUMBER(R1856)),R1856&gt;A1856),"",DATEDIF(R1856,A1856,"Y")&amp;" years, "&amp;DATEDIF(R1856,A1856,"YM")&amp;" months, "&amp;DATEDIF(R1856,A1856,"MD")&amp;" days")</f>
        <v/>
      </c>
      <c r="T1856" s="284" t="inlineStr">
        <is>
          <t>John Mathews</t>
        </is>
      </c>
      <c r="U1856" s="284" t="inlineStr">
        <is>
          <t>AUS</t>
        </is>
      </c>
      <c r="V1856" s="699">
        <f>_xlfn.LET(_xlpm.d,_xlfn.XLOOKUP(T1856,'[1]Birth Dates'!$A:$A,'[1]Birth Dates'!$B:$B,"",0),IF(_xlpm.d=0,"",_xlpm.d))</f>
        <v/>
      </c>
      <c r="W1856" s="284">
        <f>IF(OR(V1856="",A1856="",NOT(ISNUMBER(V1856)),V1856&gt;A1856),"",DATEDIF(V1856,A1856,"Y")&amp;" years, "&amp;DATEDIF(V1856,A1856,"YM")&amp;" months, "&amp;DATEDIF(V1856,A1856,"MD")&amp;" days")</f>
        <v/>
      </c>
      <c r="X1856" s="284" t="n"/>
      <c r="Y1856" s="284" t="n"/>
      <c r="Z1856" s="284" t="n"/>
      <c r="AA1856" s="284" t="n"/>
      <c r="AB1856" s="284" t="n">
        <v>30</v>
      </c>
      <c r="AC1856" s="284" t="n"/>
      <c r="AD1856" s="284" t="n"/>
      <c r="AE1856" s="585" t="inlineStr">
        <is>
          <t>2:29.6490</t>
        </is>
      </c>
      <c r="AF1856" s="418">
        <f>IF(OR(AE1856="",AE1856="",AE1856=0),"",6.213/(AE1856*24))</f>
        <v/>
      </c>
      <c r="AG1856" s="289" t="n"/>
      <c r="AH1856" s="585" t="inlineStr"/>
      <c r="AI1856" s="418">
        <f>IF(OR(AH1856="",AH1856="",AH1856=0),"",6.213/(AH1856*24))</f>
        <v/>
      </c>
      <c r="AJ1856" s="175">
        <f>IF(AND(ISNUMBER(AB1856),ISNUMBER(AG1856)),AB1856-AG1856,"")</f>
        <v/>
      </c>
      <c r="AK1856" s="284" t="n"/>
      <c r="AL1856" s="284" t="n">
        <v>31</v>
      </c>
      <c r="AM1856" s="513" t="n"/>
      <c r="AN1856" s="671">
        <f>IF(OR(AL1856="",AM1856="",AM1856=0),"",AL1856*6.213/(AM1856*24))</f>
        <v/>
      </c>
      <c r="AO1856" s="477">
        <f>IF(AND(AL1856=AL1855,AM1856&lt;&gt;"",AM1855&lt;&gt;""),AM1856-AM1855,"")</f>
        <v/>
      </c>
      <c r="AP1856" s="284" t="n"/>
      <c r="AQ1856" s="585" t="inlineStr"/>
      <c r="AR1856" s="439">
        <f>IF(OR(AQ1856="",AQ1856="",AQ1856=0),"",6.213/(AQ1856*24))</f>
        <v/>
      </c>
      <c r="AS1856" s="436">
        <f>IF(OR(NOT(ISNUMBER(C1856)),NOT(ISNUMBER(AB1856))),"",IF(AG1856&lt;&gt;"",AG1856,AB1856)-C1856)</f>
        <v/>
      </c>
      <c r="AT1856" s="290" t="n"/>
      <c r="AU1856" s="291">
        <f>IF($B1856="","",TEXT($A1856,"yyyymmdd")&amp;"_P"&amp;$C1856&amp;"_C"&amp;$F1856&amp;"_"&amp;TRIM(RIGHT(SUBSTITUTE(TRIM(SUBSTITUTE($L1856,CHAR(160)," "))," ",REPT(" ",60)),60))&amp;IF($P1856="","","-"&amp;TRIM(RIGHT(SUBSTITUTE(TRIM(SUBSTITUTE($P1856,CHAR(160)," "))," ",REPT(" ",60)),60)))&amp;IF($T1856="","","-"&amp;TRIM(RIGHT(SUBSTITUTE(TRIM(SUBSTITUTE($T1856,CHAR(160)," "))," ",REPT(" ",60)),60)))&amp;".jpg")</f>
        <v/>
      </c>
    </row>
    <row r="1857" ht="42" customHeight="1">
      <c r="A1857" s="288" t="n">
        <v>34245</v>
      </c>
      <c r="B1857" s="284" t="inlineStr">
        <is>
          <t>Tooheys 1000 3 October, 1993</t>
        </is>
      </c>
      <c r="C1857" s="284" t="inlineStr">
        <is>
          <t>DNF</t>
        </is>
      </c>
      <c r="D1857" s="284" t="inlineStr">
        <is>
          <t>A</t>
        </is>
      </c>
      <c r="E1857" s="284" t="n"/>
      <c r="F1857" s="284" t="n">
        <v>41</v>
      </c>
      <c r="G1857" s="284" t="inlineStr">
        <is>
          <t>Willmington Performance</t>
        </is>
      </c>
      <c r="H1857" s="284" t="n"/>
      <c r="I1857" s="284" t="inlineStr">
        <is>
          <t>Eagle Homes</t>
        </is>
      </c>
      <c r="J1857" s="284" t="inlineStr">
        <is>
          <t>Ford Falcon EB</t>
        </is>
      </c>
      <c r="K1857" s="284" t="inlineStr">
        <is>
          <t>4949 V8</t>
        </is>
      </c>
      <c r="L1857" s="284" t="inlineStr">
        <is>
          <t>Garry Willmington</t>
        </is>
      </c>
      <c r="M1857" s="284" t="inlineStr">
        <is>
          <t>AUS</t>
        </is>
      </c>
      <c r="N1857" s="699">
        <f>_xlfn.LET(_xlpm.d,_xlfn.XLOOKUP(L1857,'[1]Birth Dates'!$A:$A,'[1]Birth Dates'!$B:$B,"",0),IF(_xlpm.d=0,"",_xlpm.d))</f>
        <v/>
      </c>
      <c r="O1857" s="284">
        <f>IF(OR(N1857="",A1857="",NOT(ISNUMBER(N1857)),N1857&gt;A1857),"",DATEDIF(N1857,A1857,"Y")&amp;" years, "&amp;DATEDIF(N1857,A1857,"YM")&amp;" months, "&amp;DATEDIF(N1857,A1857,"MD")&amp;" days")</f>
        <v/>
      </c>
      <c r="P1857" s="284" t="inlineStr">
        <is>
          <t>Tom Watkinson</t>
        </is>
      </c>
      <c r="Q1857" s="284" t="inlineStr">
        <is>
          <t>AUS</t>
        </is>
      </c>
      <c r="R1857" s="699">
        <f>_xlfn.LET(_xlpm.d,_xlfn.XLOOKUP(P1857,'[1]Birth Dates'!$A:$A,'[1]Birth Dates'!$B:$B,"",0),IF(_xlpm.d=0,"",_xlpm.d))</f>
        <v/>
      </c>
      <c r="S1857" s="284">
        <f>IF(OR(R1857="",A1857="",NOT(ISNUMBER(R1857)),R1857&gt;A1857),"",DATEDIF(R1857,A1857,"Y")&amp;" years, "&amp;DATEDIF(R1857,A1857,"YM")&amp;" months, "&amp;DATEDIF(R1857,A1857,"MD")&amp;" days")</f>
        <v/>
      </c>
      <c r="T1857" s="284" t="inlineStr">
        <is>
          <t>Darren Pate</t>
        </is>
      </c>
      <c r="U1857" s="284" t="inlineStr">
        <is>
          <t>AUS</t>
        </is>
      </c>
      <c r="V1857" s="699">
        <f>_xlfn.LET(_xlpm.d,_xlfn.XLOOKUP(T1857,'[1]Birth Dates'!$A:$A,'[1]Birth Dates'!$B:$B,"",0),IF(_xlpm.d=0,"",_xlpm.d))</f>
        <v/>
      </c>
      <c r="W1857" s="284">
        <f>IF(OR(V1857="",A1857="",NOT(ISNUMBER(V1857)),V1857&gt;A1857),"",DATEDIF(V1857,A1857,"Y")&amp;" years, "&amp;DATEDIF(V1857,A1857,"YM")&amp;" months, "&amp;DATEDIF(V1857,A1857,"MD")&amp;" days")</f>
        <v/>
      </c>
      <c r="X1857" s="284" t="n"/>
      <c r="Y1857" s="284" t="n"/>
      <c r="Z1857" s="284" t="n"/>
      <c r="AA1857" s="284" t="n"/>
      <c r="AB1857" s="284" t="n">
        <v>32</v>
      </c>
      <c r="AC1857" s="284" t="n"/>
      <c r="AD1857" s="284" t="n"/>
      <c r="AE1857" s="585" t="inlineStr">
        <is>
          <t>2:30.3230</t>
        </is>
      </c>
      <c r="AF1857" s="418">
        <f>IF(OR(AE1857="",AE1857="",AE1857=0),"",6.213/(AE1857*24))</f>
        <v/>
      </c>
      <c r="AG1857" s="289" t="n"/>
      <c r="AH1857" s="585" t="inlineStr"/>
      <c r="AI1857" s="418">
        <f>IF(OR(AH1857="",AH1857="",AH1857=0),"",6.213/(AH1857*24))</f>
        <v/>
      </c>
      <c r="AJ1857" s="175">
        <f>IF(AND(ISNUMBER(AB1857),ISNUMBER(AG1857)),AB1857-AG1857,"")</f>
        <v/>
      </c>
      <c r="AK1857" s="284" t="inlineStr">
        <is>
          <t>Differential</t>
        </is>
      </c>
      <c r="AL1857" s="284" t="n">
        <v>29</v>
      </c>
      <c r="AM1857" s="513" t="n"/>
      <c r="AN1857" s="671">
        <f>IF(OR(AL1857="",AM1857="",AM1857=0),"",AL1857*6.213/(AM1857*24))</f>
        <v/>
      </c>
      <c r="AO1857" s="477">
        <f>IF(AND(AL1857=AL1856,AM1857&lt;&gt;"",AM1856&lt;&gt;""),AM1857-AM1856,"")</f>
        <v/>
      </c>
      <c r="AP1857" s="284" t="n"/>
      <c r="AQ1857" s="585" t="inlineStr"/>
      <c r="AR1857" s="439">
        <f>IF(OR(AQ1857="",AQ1857="",AQ1857=0),"",6.213/(AQ1857*24))</f>
        <v/>
      </c>
      <c r="AS1857" s="436">
        <f>IF(OR(NOT(ISNUMBER(C1857)),NOT(ISNUMBER(AB1857))),"",IF(AG1857&lt;&gt;"",AG1857,AB1857)-C1857)</f>
        <v/>
      </c>
      <c r="AT1857" s="290" t="n"/>
      <c r="AU1857" s="291">
        <f>IF($B1857="","",TEXT($A1857,"yyyymmdd")&amp;"_P"&amp;$C1857&amp;"_C"&amp;$F1857&amp;"_"&amp;TRIM(RIGHT(SUBSTITUTE(TRIM(SUBSTITUTE($L1857,CHAR(160)," "))," ",REPT(" ",60)),60))&amp;IF($P1857="","","-"&amp;TRIM(RIGHT(SUBSTITUTE(TRIM(SUBSTITUTE($P1857,CHAR(160)," "))," ",REPT(" ",60)),60)))&amp;IF($T1857="","","-"&amp;TRIM(RIGHT(SUBSTITUTE(TRIM(SUBSTITUTE($T1857,CHAR(160)," "))," ",REPT(" ",60)),60)))&amp;".jpg")</f>
        <v/>
      </c>
    </row>
    <row r="1858" ht="42" customHeight="1">
      <c r="A1858" s="288" t="n">
        <v>34245</v>
      </c>
      <c r="B1858" s="284" t="inlineStr">
        <is>
          <t>Tooheys 1000 3 October, 1993</t>
        </is>
      </c>
      <c r="C1858" s="284" t="inlineStr">
        <is>
          <t>DNF</t>
        </is>
      </c>
      <c r="D1858" s="284" t="inlineStr">
        <is>
          <t>B</t>
        </is>
      </c>
      <c r="E1858" s="284" t="n"/>
      <c r="F1858" s="284" t="n">
        <v>66</v>
      </c>
      <c r="G1858" s="284" t="inlineStr">
        <is>
          <t>Malcom Rea Racing</t>
        </is>
      </c>
      <c r="H1858" s="284" t="n"/>
      <c r="I1858" s="284" t="inlineStr">
        <is>
          <t>Redline Lubricants</t>
        </is>
      </c>
      <c r="J1858" s="284" t="inlineStr">
        <is>
          <t>Toyota Corolla</t>
        </is>
      </c>
      <c r="K1858" s="284" t="inlineStr">
        <is>
          <t>1587 L4</t>
        </is>
      </c>
      <c r="L1858" s="284" t="inlineStr">
        <is>
          <t>Gregg Easton</t>
        </is>
      </c>
      <c r="M1858" s="284" t="inlineStr">
        <is>
          <t>AUS</t>
        </is>
      </c>
      <c r="N1858" s="699">
        <f>_xlfn.LET(_xlpm.d,_xlfn.XLOOKUP(L1858,'[1]Birth Dates'!$A:$A,'[1]Birth Dates'!$B:$B,"",0),IF(_xlpm.d=0,"",_xlpm.d))</f>
        <v/>
      </c>
      <c r="O1858" s="284">
        <f>IF(OR(N1858="",A1858="",NOT(ISNUMBER(N1858)),N1858&gt;A1858),"",DATEDIF(N1858,A1858,"Y")&amp;" years, "&amp;DATEDIF(N1858,A1858,"YM")&amp;" months, "&amp;DATEDIF(N1858,A1858,"MD")&amp;" days")</f>
        <v/>
      </c>
      <c r="P1858" s="284" t="inlineStr">
        <is>
          <t>Kurt Kratzmann</t>
        </is>
      </c>
      <c r="Q1858" s="284" t="inlineStr">
        <is>
          <t>AUS</t>
        </is>
      </c>
      <c r="R1858" s="699">
        <f>_xlfn.LET(_xlpm.d,_xlfn.XLOOKUP(P1858,'[1]Birth Dates'!$A:$A,'[1]Birth Dates'!$B:$B,"",0),IF(_xlpm.d=0,"",_xlpm.d))</f>
        <v/>
      </c>
      <c r="S1858" s="284">
        <f>IF(OR(R1858="",A1858="",NOT(ISNUMBER(R1858)),R1858&gt;A1858),"",DATEDIF(R1858,A1858,"Y")&amp;" years, "&amp;DATEDIF(R1858,A1858,"YM")&amp;" months, "&amp;DATEDIF(R1858,A1858,"MD")&amp;" days")</f>
        <v/>
      </c>
      <c r="T1858" s="284" t="n"/>
      <c r="U1858" s="284" t="n"/>
      <c r="V1858" s="699">
        <f>_xlfn.LET(_xlpm.d,_xlfn.XLOOKUP(T1858,'[1]Birth Dates'!$A:$A,'[1]Birth Dates'!$B:$B,"",0),IF(_xlpm.d=0,"",_xlpm.d))</f>
        <v/>
      </c>
      <c r="W1858" s="284">
        <f>IF(OR(V1858="",A1858="",NOT(ISNUMBER(V1858)),V1858&gt;A1858),"",DATEDIF(V1858,A1858,"Y")&amp;" years, "&amp;DATEDIF(V1858,A1858,"YM")&amp;" months, "&amp;DATEDIF(V1858,A1858,"MD")&amp;" days")</f>
        <v/>
      </c>
      <c r="X1858" s="284" t="n"/>
      <c r="Y1858" s="284" t="n"/>
      <c r="Z1858" s="284" t="n"/>
      <c r="AA1858" s="284" t="n"/>
      <c r="AB1858" s="284" t="n">
        <v>42</v>
      </c>
      <c r="AC1858" s="284" t="n"/>
      <c r="AD1858" s="284" t="n"/>
      <c r="AE1858" s="585" t="inlineStr">
        <is>
          <t>2:45.6390</t>
        </is>
      </c>
      <c r="AF1858" s="418">
        <f>IF(OR(AE1858="",AE1858="",AE1858=0),"",6.213/(AE1858*24))</f>
        <v/>
      </c>
      <c r="AG1858" s="289" t="n"/>
      <c r="AH1858" s="585" t="inlineStr"/>
      <c r="AI1858" s="418">
        <f>IF(OR(AH1858="",AH1858="",AH1858=0),"",6.213/(AH1858*24))</f>
        <v/>
      </c>
      <c r="AJ1858" s="175">
        <f>IF(AND(ISNUMBER(AB1858),ISNUMBER(AG1858)),AB1858-AG1858,"")</f>
        <v/>
      </c>
      <c r="AK1858" s="284" t="n"/>
      <c r="AL1858" s="284" t="n">
        <v>8</v>
      </c>
      <c r="AM1858" s="513" t="n"/>
      <c r="AN1858" s="671">
        <f>IF(OR(AL1858="",AM1858="",AM1858=0),"",AL1858*6.213/(AM1858*24))</f>
        <v/>
      </c>
      <c r="AO1858" s="477">
        <f>IF(AND(AL1858=AL1857,AM1858&lt;&gt;"",AM1857&lt;&gt;""),AM1858-AM1857,"")</f>
        <v/>
      </c>
      <c r="AP1858" s="284" t="n"/>
      <c r="AQ1858" s="585" t="inlineStr"/>
      <c r="AR1858" s="439">
        <f>IF(OR(AQ1858="",AQ1858="",AQ1858=0),"",6.213/(AQ1858*24))</f>
        <v/>
      </c>
      <c r="AS1858" s="436">
        <f>IF(OR(NOT(ISNUMBER(C1858)),NOT(ISNUMBER(AB1858))),"",IF(AG1858&lt;&gt;"",AG1858,AB1858)-C1858)</f>
        <v/>
      </c>
      <c r="AT1858" s="290" t="n"/>
      <c r="AU1858" s="291">
        <f>IF($B1858="","",TEXT($A1858,"yyyymmdd")&amp;"_P"&amp;$C1858&amp;"_C"&amp;$F1858&amp;"_"&amp;TRIM(RIGHT(SUBSTITUTE(TRIM(SUBSTITUTE($L1858,CHAR(160)," "))," ",REPT(" ",60)),60))&amp;IF($P1858="","","-"&amp;TRIM(RIGHT(SUBSTITUTE(TRIM(SUBSTITUTE($P1858,CHAR(160)," "))," ",REPT(" ",60)),60)))&amp;IF($T1858="","","-"&amp;TRIM(RIGHT(SUBSTITUTE(TRIM(SUBSTITUTE($T1858,CHAR(160)," "))," ",REPT(" ",60)),60)))&amp;".jpg")</f>
        <v/>
      </c>
    </row>
    <row r="1859" ht="56" customHeight="1">
      <c r="A1859" s="288" t="n">
        <v>34245</v>
      </c>
      <c r="B1859" s="284" t="inlineStr">
        <is>
          <t>Tooheys 1000 3 October, 1993</t>
        </is>
      </c>
      <c r="C1859" s="284" t="inlineStr">
        <is>
          <t>DNS</t>
        </is>
      </c>
      <c r="D1859" s="284" t="inlineStr">
        <is>
          <t>A</t>
        </is>
      </c>
      <c r="E1859" s="284" t="n"/>
      <c r="F1859" s="284" t="n">
        <v>43</v>
      </c>
      <c r="G1859" s="284" t="inlineStr">
        <is>
          <t>John Leeson Racing</t>
        </is>
      </c>
      <c r="H1859" s="284" t="n"/>
      <c r="I1859" s="284" t="inlineStr">
        <is>
          <t>Boss Battery Chargers, Campbelltown Steering</t>
        </is>
      </c>
      <c r="J1859" s="284" t="inlineStr">
        <is>
          <t>Holden Commodore VL SS Group A SV</t>
        </is>
      </c>
      <c r="K1859" s="284" t="inlineStr">
        <is>
          <t>4980 V8</t>
        </is>
      </c>
      <c r="L1859" s="284" t="inlineStr">
        <is>
          <t>John Leeson</t>
        </is>
      </c>
      <c r="M1859" s="284" t="inlineStr">
        <is>
          <t>AUS</t>
        </is>
      </c>
      <c r="N1859" s="699">
        <f>_xlfn.LET(_xlpm.d,_xlfn.XLOOKUP(L1859,'[1]Birth Dates'!$A:$A,'[1]Birth Dates'!$B:$B,"",0),IF(_xlpm.d=0,"",_xlpm.d))</f>
        <v/>
      </c>
      <c r="O1859" s="284">
        <f>IF(OR(N1859="",A1859="",NOT(ISNUMBER(N1859)),N1859&gt;A1859),"",DATEDIF(N1859,A1859,"Y")&amp;" years, "&amp;DATEDIF(N1859,A1859,"YM")&amp;" months, "&amp;DATEDIF(N1859,A1859,"MD")&amp;" days")</f>
        <v/>
      </c>
      <c r="P1859" s="284" t="inlineStr">
        <is>
          <t>Steve Coulter</t>
        </is>
      </c>
      <c r="Q1859" s="284" t="inlineStr">
        <is>
          <t>AUS</t>
        </is>
      </c>
      <c r="R1859" s="699">
        <f>_xlfn.LET(_xlpm.d,_xlfn.XLOOKUP(P1859,'[1]Birth Dates'!$A:$A,'[1]Birth Dates'!$B:$B,"",0),IF(_xlpm.d=0,"",_xlpm.d))</f>
        <v/>
      </c>
      <c r="S1859" s="284">
        <f>IF(OR(R1859="",A1859="",NOT(ISNUMBER(R1859)),R1859&gt;A1859),"",DATEDIF(R1859,A1859,"Y")&amp;" years, "&amp;DATEDIF(R1859,A1859,"YM")&amp;" months, "&amp;DATEDIF(R1859,A1859,"MD")&amp;" days")</f>
        <v/>
      </c>
      <c r="T1859" s="284" t="inlineStr">
        <is>
          <t>Greg Smith</t>
        </is>
      </c>
      <c r="U1859" s="284" t="n"/>
      <c r="V1859" s="699" t="n"/>
      <c r="W1859" s="284" t="n"/>
      <c r="X1859" s="284" t="n"/>
      <c r="Y1859" s="284" t="n"/>
      <c r="Z1859" s="284" t="n"/>
      <c r="AA1859" s="284" t="n"/>
      <c r="AB1859" s="284" t="n"/>
      <c r="AC1859" s="284" t="n"/>
      <c r="AD1859" s="284" t="n"/>
      <c r="AE1859" s="585" t="inlineStr">
        <is>
          <t>2:40.3700</t>
        </is>
      </c>
      <c r="AF1859" s="418">
        <f>IF(OR(AE1859="",AE1859="",AE1859=0),"",6.213/(AE1859*24))</f>
        <v/>
      </c>
      <c r="AG1859" s="289" t="n"/>
      <c r="AH1859" s="585" t="n"/>
      <c r="AI1859" s="418" t="n"/>
      <c r="AJ1859" s="175" t="n"/>
      <c r="AK1859" s="284" t="n"/>
      <c r="AL1859" s="284" t="n"/>
      <c r="AM1859" s="513" t="n"/>
      <c r="AN1859" s="671" t="n"/>
      <c r="AO1859" s="477" t="n"/>
      <c r="AP1859" s="284" t="n"/>
      <c r="AQ1859" s="585" t="n"/>
      <c r="AR1859" s="439" t="n"/>
      <c r="AS1859" s="436" t="n"/>
      <c r="AT1859" s="290" t="n"/>
      <c r="AU1859" s="291">
        <f>IF($B1859="","",TEXT($A1859,"yyyymmdd")&amp;"_P"&amp;$C1859&amp;"_C"&amp;$F1859&amp;"_"&amp;TRIM(RIGHT(SUBSTITUTE(TRIM(SUBSTITUTE($L1859,CHAR(160)," "))," ",REPT(" ",60)),60))&amp;IF($P1859="","","-"&amp;TRIM(RIGHT(SUBSTITUTE(TRIM(SUBSTITUTE($P1859,CHAR(160)," "))," ",REPT(" ",60)),60)))&amp;IF($T1859="","","-"&amp;TRIM(RIGHT(SUBSTITUTE(TRIM(SUBSTITUTE($T1859,CHAR(160)," "))," ",REPT(" ",60)),60)))&amp;".jpg")</f>
        <v/>
      </c>
    </row>
    <row r="1860" ht="42" customFormat="1" customHeight="1" s="240">
      <c r="A1860" s="302" t="n">
        <v>34609</v>
      </c>
      <c r="B1860" s="293" t="inlineStr">
        <is>
          <t>Tooheys 1000 2 October, 1994</t>
        </is>
      </c>
      <c r="C1860" s="293" t="inlineStr">
        <is>
          <t>1</t>
        </is>
      </c>
      <c r="D1860" s="293" t="inlineStr">
        <is>
          <t>A</t>
        </is>
      </c>
      <c r="E1860" s="293" t="n">
        <v>1</v>
      </c>
      <c r="F1860" s="293" t="n">
        <v>17</v>
      </c>
      <c r="G1860" s="293" t="inlineStr">
        <is>
          <t>Dick Johnson Racing</t>
        </is>
      </c>
      <c r="H1860" s="293" t="n"/>
      <c r="I1860" s="293" t="inlineStr">
        <is>
          <t>SHELL-FAI RACING</t>
        </is>
      </c>
      <c r="J1860" s="293" t="inlineStr">
        <is>
          <t>FALCON EB</t>
        </is>
      </c>
      <c r="K1860" s="293" t="n">
        <v>4949</v>
      </c>
      <c r="L1860" s="293" t="inlineStr">
        <is>
          <t>Dick Johnson</t>
        </is>
      </c>
      <c r="M1860" s="293" t="inlineStr">
        <is>
          <t>AUS</t>
        </is>
      </c>
      <c r="N1860" s="700">
        <f>_xlfn.LET(_xlpm.d,_xlfn.XLOOKUP(L1860,'[1]Birth Dates'!$A:$A,'[1]Birth Dates'!$B:$B,"",0),IF(_xlpm.d=0,"",_xlpm.d))</f>
        <v/>
      </c>
      <c r="O1860" s="294">
        <f>IF(OR(N1860="",A1860="",NOT(ISNUMBER(N1860)),N1860&gt;A1860),"",DATEDIF(N1860,A1860,"Y")&amp;" years, "&amp;DATEDIF(N1860,A1860,"YM")&amp;" months, "&amp;DATEDIF(N1860,A1860,"MD")&amp;" days")</f>
        <v/>
      </c>
      <c r="P1860" s="293" t="inlineStr">
        <is>
          <t>John Bowe</t>
        </is>
      </c>
      <c r="Q1860" s="293" t="inlineStr">
        <is>
          <t>AUS</t>
        </is>
      </c>
      <c r="R1860" s="700">
        <f>_xlfn.LET(_xlpm.d,_xlfn.XLOOKUP(P1860,'[1]Birth Dates'!$A:$A,'[1]Birth Dates'!$B:$B,"",0),IF(_xlpm.d=0,"",_xlpm.d))</f>
        <v/>
      </c>
      <c r="S1860" s="294">
        <f>IF(OR(R1860="",A1860="",NOT(ISNUMBER(R1860)),R1860&gt;A1860),"",DATEDIF(R1860,A1860,"Y")&amp;" years, "&amp;DATEDIF(R1860,A1860,"YM")&amp;" months, "&amp;DATEDIF(R1860,A1860,"MD")&amp;" days")</f>
        <v/>
      </c>
      <c r="T1860" s="293" t="n"/>
      <c r="U1860" s="293" t="n"/>
      <c r="V1860" s="700">
        <f>_xlfn.LET(_xlpm.d,_xlfn.XLOOKUP(T1860,'[1]Birth Dates'!$A:$A,'[1]Birth Dates'!$B:$B,"",0),IF(_xlpm.d=0,"",_xlpm.d))</f>
        <v/>
      </c>
      <c r="W1860" s="294">
        <f>IF(OR(V1860="",A1860="",NOT(ISNUMBER(V1860)),V1860&gt;A1860),"",DATEDIF(V1860,A1860,"Y")&amp;" years, "&amp;DATEDIF(V1860,A1860,"YM")&amp;" months, "&amp;DATEDIF(V1860,A1860,"MD")&amp;" days")</f>
        <v/>
      </c>
      <c r="X1860" s="294" t="n"/>
      <c r="Y1860" s="294" t="n"/>
      <c r="Z1860" s="294" t="n"/>
      <c r="AA1860" s="294" t="n"/>
      <c r="AB1860" s="293" t="n"/>
      <c r="AC1860" s="293" t="n"/>
      <c r="AD1860" s="293" t="n"/>
      <c r="AE1860" s="586" t="inlineStr">
        <is>
          <t>2:13.6160</t>
        </is>
      </c>
      <c r="AF1860" s="418">
        <f>IF(OR(AE1860="",AE1860="",AE1860=0),"",6.213/(AE1860*24))</f>
        <v/>
      </c>
      <c r="AG1860" s="295" t="n"/>
      <c r="AH1860" s="586" t="inlineStr"/>
      <c r="AI1860" s="418">
        <f>IF(OR(AH1860="",AH1860="",AH1860=0),"",6.213/(AH1860*24))</f>
        <v/>
      </c>
      <c r="AJ1860" s="175">
        <f>IF(AND(ISNUMBER(AB1860),ISNUMBER(AG1860)),AB1860-AG1860,"")</f>
        <v/>
      </c>
      <c r="AK1860" s="293" t="n"/>
      <c r="AL1860" s="293" t="n">
        <v>161</v>
      </c>
      <c r="AM1860" s="531" t="inlineStr">
        <is>
          <t>07:03:45.8425</t>
        </is>
      </c>
      <c r="AN1860" s="671" t="n">
        <v>141.63</v>
      </c>
      <c r="AO1860" s="477" t="inlineStr">
        <is>
          <t>+00:00.0000</t>
        </is>
      </c>
      <c r="AP1860" s="293" t="n">
        <v>108</v>
      </c>
      <c r="AQ1860" s="586" t="inlineStr">
        <is>
          <t>2:14.1458</t>
        </is>
      </c>
      <c r="AR1860" s="439">
        <f>IF(OR(AQ1860="",AQ1860="",AQ1860=0),"",6.213/(AQ1860*24))</f>
        <v/>
      </c>
      <c r="AS1860" s="436">
        <f>IF(OR(NOT(ISNUMBER(C1860)),NOT(ISNUMBER(AB1860))),"",IF(AG1860&lt;&gt;"",AG1860,AB1860)-C1860)</f>
        <v/>
      </c>
      <c r="AT1860" s="296" t="n"/>
      <c r="AU1860" s="297">
        <f>IF($B1860="","",TEXT($A1860,"yyyymmdd")&amp;"_P"&amp;$C1860&amp;"_C"&amp;$F1860&amp;"_"&amp;TRIM(RIGHT(SUBSTITUTE(TRIM(SUBSTITUTE($L1860,CHAR(160)," "))," ",REPT(" ",60)),60))&amp;IF($P1860="","","-"&amp;TRIM(RIGHT(SUBSTITUTE(TRIM(SUBSTITUTE($P1860,CHAR(160)," "))," ",REPT(" ",60)),60)))&amp;IF($T1860="","","-"&amp;TRIM(RIGHT(SUBSTITUTE(TRIM(SUBSTITUTE($T1860,CHAR(160)," "))," ",REPT(" ",60)),60)))&amp;".jpg")</f>
        <v/>
      </c>
    </row>
    <row r="1861" ht="42" customHeight="1">
      <c r="A1861" s="292" t="n">
        <v>34609</v>
      </c>
      <c r="B1861" s="294" t="inlineStr">
        <is>
          <t>Tooheys 1000 2 October, 1994</t>
        </is>
      </c>
      <c r="C1861" s="294" t="inlineStr">
        <is>
          <t>2</t>
        </is>
      </c>
      <c r="D1861" s="294" t="inlineStr">
        <is>
          <t>A</t>
        </is>
      </c>
      <c r="E1861" s="294" t="n">
        <v>2</v>
      </c>
      <c r="F1861" s="541" t="inlineStr">
        <is>
          <t>015</t>
        </is>
      </c>
      <c r="G1861" s="294" t="inlineStr">
        <is>
          <t>Holden Racing Team</t>
        </is>
      </c>
      <c r="H1861" s="294" t="n"/>
      <c r="I1861" s="294" t="inlineStr">
        <is>
          <t>HOLDEN RACING TEAM</t>
        </is>
      </c>
      <c r="J1861" s="294" t="inlineStr">
        <is>
          <t>COMMODORE VP</t>
        </is>
      </c>
      <c r="K1861" s="294" t="n">
        <v>4980</v>
      </c>
      <c r="L1861" s="294" t="inlineStr">
        <is>
          <t>Bradley Jones</t>
        </is>
      </c>
      <c r="M1861" s="294" t="inlineStr">
        <is>
          <t>AUS</t>
        </is>
      </c>
      <c r="N1861" s="700">
        <f>_xlfn.LET(_xlpm.d,_xlfn.XLOOKUP(L1861,'[1]Birth Dates'!$A:$A,'[1]Birth Dates'!$B:$B,"",0),IF(_xlpm.d=0,"",_xlpm.d))</f>
        <v/>
      </c>
      <c r="O1861" s="294">
        <f>IF(OR(N1861="",A1861="",NOT(ISNUMBER(N1861)),N1861&gt;A1861),"",DATEDIF(N1861,A1861,"Y")&amp;" years, "&amp;DATEDIF(N1861,A1861,"YM")&amp;" months, "&amp;DATEDIF(N1861,A1861,"MD")&amp;" days")</f>
        <v/>
      </c>
      <c r="P1861" s="294" t="inlineStr">
        <is>
          <t>Craig Lowndes</t>
        </is>
      </c>
      <c r="Q1861" s="294" t="inlineStr">
        <is>
          <t>AUS</t>
        </is>
      </c>
      <c r="R1861" s="700">
        <f>_xlfn.LET(_xlpm.d,_xlfn.XLOOKUP(P1861,'[1]Birth Dates'!$A:$A,'[1]Birth Dates'!$B:$B,"",0),IF(_xlpm.d=0,"",_xlpm.d))</f>
        <v/>
      </c>
      <c r="S1861" s="294">
        <f>IF(OR(R1861="",A1861="",NOT(ISNUMBER(R1861)),R1861&gt;A1861),"",DATEDIF(R1861,A1861,"Y")&amp;" years, "&amp;DATEDIF(R1861,A1861,"YM")&amp;" months, "&amp;DATEDIF(R1861,A1861,"MD")&amp;" days")</f>
        <v/>
      </c>
      <c r="T1861" s="294" t="n"/>
      <c r="U1861" s="294" t="n"/>
      <c r="V1861" s="700">
        <f>_xlfn.LET(_xlpm.d,_xlfn.XLOOKUP(T1861,'[1]Birth Dates'!$A:$A,'[1]Birth Dates'!$B:$B,"",0),IF(_xlpm.d=0,"",_xlpm.d))</f>
        <v/>
      </c>
      <c r="W1861" s="294">
        <f>IF(OR(V1861="",A1861="",NOT(ISNUMBER(V1861)),V1861&gt;A1861),"",DATEDIF(V1861,A1861,"Y")&amp;" years, "&amp;DATEDIF(V1861,A1861,"YM")&amp;" months, "&amp;DATEDIF(V1861,A1861,"MD")&amp;" days")</f>
        <v/>
      </c>
      <c r="X1861" s="294" t="n"/>
      <c r="Y1861" s="294" t="n"/>
      <c r="Z1861" s="294" t="n"/>
      <c r="AA1861" s="294" t="n"/>
      <c r="AB1861" s="294" t="n"/>
      <c r="AC1861" s="294" t="n"/>
      <c r="AD1861" s="294" t="n"/>
      <c r="AE1861" s="587" t="inlineStr">
        <is>
          <t>2:13.5130</t>
        </is>
      </c>
      <c r="AF1861" s="418">
        <f>IF(OR(AE1861="",AE1861="",AE1861=0),"",6.213/(AE1861*24))</f>
        <v/>
      </c>
      <c r="AG1861" s="298" t="n"/>
      <c r="AH1861" s="587" t="inlineStr"/>
      <c r="AI1861" s="418">
        <f>IF(OR(AH1861="",AH1861="",AH1861=0),"",6.213/(AH1861*24))</f>
        <v/>
      </c>
      <c r="AJ1861" s="175">
        <f>IF(AND(ISNUMBER(AB1861),ISNUMBER(AG1861)),AB1861-AG1861,"")</f>
        <v/>
      </c>
      <c r="AK1861" s="294" t="n"/>
      <c r="AL1861" s="294" t="n">
        <v>161</v>
      </c>
      <c r="AM1861" s="516" t="inlineStr">
        <is>
          <t>07:03:51.5782</t>
        </is>
      </c>
      <c r="AN1861" s="671" t="n">
        <v>141.598</v>
      </c>
      <c r="AO1861" s="477" t="inlineStr">
        <is>
          <t>+00:05.7357</t>
        </is>
      </c>
      <c r="AP1861" s="294" t="n">
        <v>125</v>
      </c>
      <c r="AQ1861" s="587" t="inlineStr">
        <is>
          <t>2:14.3840</t>
        </is>
      </c>
      <c r="AR1861" s="439">
        <f>IF(OR(AQ1861="",AQ1861="",AQ1861=0),"",6.213/(AQ1861*24))</f>
        <v/>
      </c>
      <c r="AS1861" s="436">
        <f>IF(OR(NOT(ISNUMBER(C1861)),NOT(ISNUMBER(AB1861))),"",IF(AG1861&lt;&gt;"",AG1861,AB1861)-C1861)</f>
        <v/>
      </c>
      <c r="AT1861" s="299" t="n"/>
      <c r="AU1861" s="300">
        <f>IF($B1861="","",TEXT($A1861,"yyyymmdd")&amp;"_P"&amp;$C1861&amp;"_C"&amp;$F1861&amp;"_"&amp;TRIM(RIGHT(SUBSTITUTE(TRIM(SUBSTITUTE($L1861,CHAR(160)," "))," ",REPT(" ",60)),60))&amp;IF($P1861="","","-"&amp;TRIM(RIGHT(SUBSTITUTE(TRIM(SUBSTITUTE($P1861,CHAR(160)," "))," ",REPT(" ",60)),60)))&amp;IF($T1861="","","-"&amp;TRIM(RIGHT(SUBSTITUTE(TRIM(SUBSTITUTE($T1861,CHAR(160)," "))," ",REPT(" ",60)),60)))&amp;".jpg")</f>
        <v/>
      </c>
    </row>
    <row r="1862" ht="42" customHeight="1">
      <c r="A1862" s="292" t="n">
        <v>34609</v>
      </c>
      <c r="B1862" s="294" t="inlineStr">
        <is>
          <t>Tooheys 1000 2 October, 1994</t>
        </is>
      </c>
      <c r="C1862" s="294" t="inlineStr">
        <is>
          <t>3</t>
        </is>
      </c>
      <c r="D1862" s="294" t="inlineStr">
        <is>
          <t>A</t>
        </is>
      </c>
      <c r="E1862" s="294" t="n">
        <v>3</v>
      </c>
      <c r="F1862" s="294" t="n">
        <v>11</v>
      </c>
      <c r="G1862" s="294" t="inlineStr">
        <is>
          <t>Perkins Engineering</t>
        </is>
      </c>
      <c r="H1862" s="294" t="n"/>
      <c r="I1862" s="294" t="inlineStr">
        <is>
          <t>CASTROL PERKINS RACING</t>
        </is>
      </c>
      <c r="J1862" s="294" t="inlineStr">
        <is>
          <t>COMMODORE VP</t>
        </is>
      </c>
      <c r="K1862" s="294" t="n">
        <v>4980</v>
      </c>
      <c r="L1862" s="294" t="inlineStr">
        <is>
          <t>Larry Perkins</t>
        </is>
      </c>
      <c r="M1862" s="294" t="inlineStr">
        <is>
          <t>AUS</t>
        </is>
      </c>
      <c r="N1862" s="700">
        <f>_xlfn.LET(_xlpm.d,_xlfn.XLOOKUP(L1862,'[1]Birth Dates'!$A:$A,'[1]Birth Dates'!$B:$B,"",0),IF(_xlpm.d=0,"",_xlpm.d))</f>
        <v/>
      </c>
      <c r="O1862" s="294">
        <f>IF(OR(N1862="",A1862="",NOT(ISNUMBER(N1862)),N1862&gt;A1862),"",DATEDIF(N1862,A1862,"Y")&amp;" years, "&amp;DATEDIF(N1862,A1862,"YM")&amp;" months, "&amp;DATEDIF(N1862,A1862,"MD")&amp;" days")</f>
        <v/>
      </c>
      <c r="P1862" s="294" t="inlineStr">
        <is>
          <t>Gregg Hansford</t>
        </is>
      </c>
      <c r="Q1862" s="294" t="inlineStr">
        <is>
          <t>AUS</t>
        </is>
      </c>
      <c r="R1862" s="700">
        <f>_xlfn.LET(_xlpm.d,_xlfn.XLOOKUP(P1862,'[1]Birth Dates'!$A:$A,'[1]Birth Dates'!$B:$B,"",0),IF(_xlpm.d=0,"",_xlpm.d))</f>
        <v/>
      </c>
      <c r="S1862" s="294">
        <f>IF(OR(R1862="",A1862="",NOT(ISNUMBER(R1862)),R1862&gt;A1862),"",DATEDIF(R1862,A1862,"Y")&amp;" years, "&amp;DATEDIF(R1862,A1862,"YM")&amp;" months, "&amp;DATEDIF(R1862,A1862,"MD")&amp;" days")</f>
        <v/>
      </c>
      <c r="T1862" s="294" t="n"/>
      <c r="U1862" s="294" t="n"/>
      <c r="V1862" s="700">
        <f>_xlfn.LET(_xlpm.d,_xlfn.XLOOKUP(T1862,'[1]Birth Dates'!$A:$A,'[1]Birth Dates'!$B:$B,"",0),IF(_xlpm.d=0,"",_xlpm.d))</f>
        <v/>
      </c>
      <c r="W1862" s="294">
        <f>IF(OR(V1862="",A1862="",NOT(ISNUMBER(V1862)),V1862&gt;A1862),"",DATEDIF(V1862,A1862,"Y")&amp;" years, "&amp;DATEDIF(V1862,A1862,"YM")&amp;" months, "&amp;DATEDIF(V1862,A1862,"MD")&amp;" days")</f>
        <v/>
      </c>
      <c r="X1862" s="294" t="n"/>
      <c r="Y1862" s="294" t="n"/>
      <c r="Z1862" s="294" t="n"/>
      <c r="AA1862" s="294" t="n"/>
      <c r="AB1862" s="294" t="n"/>
      <c r="AC1862" s="294" t="n"/>
      <c r="AD1862" s="294" t="n"/>
      <c r="AE1862" s="587" t="inlineStr">
        <is>
          <t>2:13.2340</t>
        </is>
      </c>
      <c r="AF1862" s="418">
        <f>IF(OR(AE1862="",AE1862="",AE1862=0),"",6.213/(AE1862*24))</f>
        <v/>
      </c>
      <c r="AG1862" s="298" t="n"/>
      <c r="AH1862" s="587" t="inlineStr"/>
      <c r="AI1862" s="418">
        <f>IF(OR(AH1862="",AH1862="",AH1862=0),"",6.213/(AH1862*24))</f>
        <v/>
      </c>
      <c r="AJ1862" s="175">
        <f>IF(AND(ISNUMBER(AB1862),ISNUMBER(AG1862)),AB1862-AG1862,"")</f>
        <v/>
      </c>
      <c r="AK1862" s="294" t="n"/>
      <c r="AL1862" s="294" t="n">
        <v>161</v>
      </c>
      <c r="AM1862" s="516" t="inlineStr">
        <is>
          <t>07:03:57.0096</t>
        </is>
      </c>
      <c r="AN1862" s="671" t="n">
        <v>141.568</v>
      </c>
      <c r="AO1862" s="477" t="inlineStr">
        <is>
          <t>+00:11.1671</t>
        </is>
      </c>
      <c r="AP1862" s="294" t="n">
        <v>151</v>
      </c>
      <c r="AQ1862" s="587" t="inlineStr">
        <is>
          <t>2:14.9048</t>
        </is>
      </c>
      <c r="AR1862" s="439">
        <f>IF(OR(AQ1862="",AQ1862="",AQ1862=0),"",6.213/(AQ1862*24))</f>
        <v/>
      </c>
      <c r="AS1862" s="436">
        <f>IF(OR(NOT(ISNUMBER(C1862)),NOT(ISNUMBER(AB1862))),"",IF(AG1862&lt;&gt;"",AG1862,AB1862)-C1862)</f>
        <v/>
      </c>
      <c r="AT1862" s="299" t="n"/>
      <c r="AU1862" s="300">
        <f>IF($B1862="","",TEXT($A1862,"yyyymmdd")&amp;"_P"&amp;$C1862&amp;"_C"&amp;$F1862&amp;"_"&amp;TRIM(RIGHT(SUBSTITUTE(TRIM(SUBSTITUTE($L1862,CHAR(160)," "))," ",REPT(" ",60)),60))&amp;IF($P1862="","","-"&amp;TRIM(RIGHT(SUBSTITUTE(TRIM(SUBSTITUTE($P1862,CHAR(160)," "))," ",REPT(" ",60)),60)))&amp;IF($T1862="","","-"&amp;TRIM(RIGHT(SUBSTITUTE(TRIM(SUBSTITUTE($T1862,CHAR(160)," "))," ",REPT(" ",60)),60)))&amp;".jpg")</f>
        <v/>
      </c>
    </row>
    <row r="1863" ht="42" customHeight="1">
      <c r="A1863" s="292" t="n">
        <v>34609</v>
      </c>
      <c r="B1863" s="294" t="inlineStr">
        <is>
          <t>Tooheys 1000 2 October, 1994</t>
        </is>
      </c>
      <c r="C1863" s="294" t="inlineStr">
        <is>
          <t>4</t>
        </is>
      </c>
      <c r="D1863" s="294" t="inlineStr">
        <is>
          <t>A</t>
        </is>
      </c>
      <c r="E1863" s="294" t="n">
        <v>4</v>
      </c>
      <c r="F1863" s="294" t="n">
        <v>25</v>
      </c>
      <c r="G1863" s="294" t="inlineStr">
        <is>
          <t>LoGaMo Racing</t>
        </is>
      </c>
      <c r="H1863" s="294" t="n"/>
      <c r="I1863" s="294" t="inlineStr">
        <is>
          <t>BENSON &amp; HEDGES RACING</t>
        </is>
      </c>
      <c r="J1863" s="294" t="inlineStr">
        <is>
          <t>COMMODORE VP</t>
        </is>
      </c>
      <c r="K1863" s="294" t="n">
        <v>4980</v>
      </c>
      <c r="L1863" s="294" t="inlineStr">
        <is>
          <t>Tony Longhurst</t>
        </is>
      </c>
      <c r="M1863" s="294" t="inlineStr">
        <is>
          <t>AUS</t>
        </is>
      </c>
      <c r="N1863" s="700">
        <f>_xlfn.LET(_xlpm.d,_xlfn.XLOOKUP(L1863,'[1]Birth Dates'!$A:$A,'[1]Birth Dates'!$B:$B,"",0),IF(_xlpm.d=0,"",_xlpm.d))</f>
        <v/>
      </c>
      <c r="O1863" s="294">
        <f>IF(OR(N1863="",A1863="",NOT(ISNUMBER(N1863)),N1863&gt;A1863),"",DATEDIF(N1863,A1863,"Y")&amp;" years, "&amp;DATEDIF(N1863,A1863,"YM")&amp;" months, "&amp;DATEDIF(N1863,A1863,"MD")&amp;" days")</f>
        <v/>
      </c>
      <c r="P1863" s="294" t="inlineStr">
        <is>
          <t>Charlie O'Brien</t>
        </is>
      </c>
      <c r="Q1863" s="294" t="inlineStr">
        <is>
          <t>AUS</t>
        </is>
      </c>
      <c r="R1863" s="700">
        <f>_xlfn.LET(_xlpm.d,_xlfn.XLOOKUP(P1863,'[1]Birth Dates'!$A:$A,'[1]Birth Dates'!$B:$B,"",0),IF(_xlpm.d=0,"",_xlpm.d))</f>
        <v/>
      </c>
      <c r="S1863" s="294">
        <f>IF(OR(R1863="",A1863="",NOT(ISNUMBER(R1863)),R1863&gt;A1863),"",DATEDIF(R1863,A1863,"Y")&amp;" years, "&amp;DATEDIF(R1863,A1863,"YM")&amp;" months, "&amp;DATEDIF(R1863,A1863,"MD")&amp;" days")</f>
        <v/>
      </c>
      <c r="T1863" s="294" t="n"/>
      <c r="U1863" s="294" t="n"/>
      <c r="V1863" s="700">
        <f>_xlfn.LET(_xlpm.d,_xlfn.XLOOKUP(T1863,'[1]Birth Dates'!$A:$A,'[1]Birth Dates'!$B:$B,"",0),IF(_xlpm.d=0,"",_xlpm.d))</f>
        <v/>
      </c>
      <c r="W1863" s="294">
        <f>IF(OR(V1863="",A1863="",NOT(ISNUMBER(V1863)),V1863&gt;A1863),"",DATEDIF(V1863,A1863,"Y")&amp;" years, "&amp;DATEDIF(V1863,A1863,"YM")&amp;" months, "&amp;DATEDIF(V1863,A1863,"MD")&amp;" days")</f>
        <v/>
      </c>
      <c r="X1863" s="294" t="n"/>
      <c r="Y1863" s="294" t="n"/>
      <c r="Z1863" s="294" t="n"/>
      <c r="AA1863" s="294" t="n"/>
      <c r="AB1863" s="294" t="n"/>
      <c r="AC1863" s="294" t="n"/>
      <c r="AD1863" s="294" t="n"/>
      <c r="AE1863" s="587" t="inlineStr">
        <is>
          <t>2:12.7550</t>
        </is>
      </c>
      <c r="AF1863" s="418">
        <f>IF(OR(AE1863="",AE1863="",AE1863=0),"",6.213/(AE1863*24))</f>
        <v/>
      </c>
      <c r="AG1863" s="298" t="n"/>
      <c r="AH1863" s="587" t="inlineStr"/>
      <c r="AI1863" s="418">
        <f>IF(OR(AH1863="",AH1863="",AH1863=0),"",6.213/(AH1863*24))</f>
        <v/>
      </c>
      <c r="AJ1863" s="175">
        <f>IF(AND(ISNUMBER(AB1863),ISNUMBER(AG1863)),AB1863-AG1863,"")</f>
        <v/>
      </c>
      <c r="AK1863" s="294" t="n"/>
      <c r="AL1863" s="294" t="n">
        <v>161</v>
      </c>
      <c r="AM1863" s="516" t="inlineStr">
        <is>
          <t>07:03:57.7639</t>
        </is>
      </c>
      <c r="AN1863" s="671" t="n">
        <v>141.563</v>
      </c>
      <c r="AO1863" s="477" t="inlineStr">
        <is>
          <t>+00:11.9214</t>
        </is>
      </c>
      <c r="AP1863" s="294" t="n">
        <v>152</v>
      </c>
      <c r="AQ1863" s="587" t="inlineStr">
        <is>
          <t>2:14.9656</t>
        </is>
      </c>
      <c r="AR1863" s="439">
        <f>IF(OR(AQ1863="",AQ1863="",AQ1863=0),"",6.213/(AQ1863*24))</f>
        <v/>
      </c>
      <c r="AS1863" s="436">
        <f>IF(OR(NOT(ISNUMBER(C1863)),NOT(ISNUMBER(AB1863))),"",IF(AG1863&lt;&gt;"",AG1863,AB1863)-C1863)</f>
        <v/>
      </c>
      <c r="AT1863" s="299" t="n"/>
      <c r="AU1863" s="300">
        <f>IF($B1863="","",TEXT($A1863,"yyyymmdd")&amp;"_P"&amp;$C1863&amp;"_C"&amp;$F1863&amp;"_"&amp;TRIM(RIGHT(SUBSTITUTE(TRIM(SUBSTITUTE($L1863,CHAR(160)," "))," ",REPT(" ",60)),60))&amp;IF($P1863="","","-"&amp;TRIM(RIGHT(SUBSTITUTE(TRIM(SUBSTITUTE($P1863,CHAR(160)," "))," ",REPT(" ",60)),60)))&amp;IF($T1863="","","-"&amp;TRIM(RIGHT(SUBSTITUTE(TRIM(SUBSTITUTE($T1863,CHAR(160)," "))," ",REPT(" ",60)),60)))&amp;".jpg")</f>
        <v/>
      </c>
    </row>
    <row r="1864" ht="42" customHeight="1">
      <c r="A1864" s="292" t="n">
        <v>34609</v>
      </c>
      <c r="B1864" s="294" t="inlineStr">
        <is>
          <t>Tooheys 1000 2 October, 1994</t>
        </is>
      </c>
      <c r="C1864" s="294" t="inlineStr">
        <is>
          <t>5</t>
        </is>
      </c>
      <c r="D1864" s="294" t="inlineStr">
        <is>
          <t>A</t>
        </is>
      </c>
      <c r="E1864" s="294" t="n">
        <v>5</v>
      </c>
      <c r="F1864" s="294" t="n">
        <v>7</v>
      </c>
      <c r="G1864" s="294" t="inlineStr">
        <is>
          <t>Wayne Gardner Racing</t>
        </is>
      </c>
      <c r="H1864" s="294" t="n"/>
      <c r="I1864" s="294" t="inlineStr">
        <is>
          <t>COCA - COLA RACING</t>
        </is>
      </c>
      <c r="J1864" s="294" t="inlineStr">
        <is>
          <t>COMMODORE VP</t>
        </is>
      </c>
      <c r="K1864" s="294" t="n">
        <v>4980</v>
      </c>
      <c r="L1864" s="294" t="inlineStr">
        <is>
          <t>Win Percy</t>
        </is>
      </c>
      <c r="M1864" s="294" t="inlineStr">
        <is>
          <t>GBR</t>
        </is>
      </c>
      <c r="N1864" s="700">
        <f>_xlfn.LET(_xlpm.d,_xlfn.XLOOKUP(L1864,'[1]Birth Dates'!$A:$A,'[1]Birth Dates'!$B:$B,"",0),IF(_xlpm.d=0,"",_xlpm.d))</f>
        <v/>
      </c>
      <c r="O1864" s="294">
        <f>IF(OR(N1864="",A1864="",NOT(ISNUMBER(N1864)),N1864&gt;A1864),"",DATEDIF(N1864,A1864,"Y")&amp;" years, "&amp;DATEDIF(N1864,A1864,"YM")&amp;" months, "&amp;DATEDIF(N1864,A1864,"MD")&amp;" days")</f>
        <v/>
      </c>
      <c r="P1864" s="294" t="inlineStr">
        <is>
          <t>Russell Ingall</t>
        </is>
      </c>
      <c r="Q1864" s="294" t="inlineStr">
        <is>
          <t>AUS</t>
        </is>
      </c>
      <c r="R1864" s="700">
        <f>_xlfn.LET(_xlpm.d,_xlfn.XLOOKUP(P1864,'[1]Birth Dates'!$A:$A,'[1]Birth Dates'!$B:$B,"",0),IF(_xlpm.d=0,"",_xlpm.d))</f>
        <v/>
      </c>
      <c r="S1864" s="294">
        <f>IF(OR(R1864="",A1864="",NOT(ISNUMBER(R1864)),R1864&gt;A1864),"",DATEDIF(R1864,A1864,"Y")&amp;" years, "&amp;DATEDIF(R1864,A1864,"YM")&amp;" months, "&amp;DATEDIF(R1864,A1864,"MD")&amp;" days")</f>
        <v/>
      </c>
      <c r="T1864" s="294" t="n"/>
      <c r="U1864" s="294" t="n"/>
      <c r="V1864" s="700">
        <f>_xlfn.LET(_xlpm.d,_xlfn.XLOOKUP(T1864,'[1]Birth Dates'!$A:$A,'[1]Birth Dates'!$B:$B,"",0),IF(_xlpm.d=0,"",_xlpm.d))</f>
        <v/>
      </c>
      <c r="W1864" s="294">
        <f>IF(OR(V1864="",A1864="",NOT(ISNUMBER(V1864)),V1864&gt;A1864),"",DATEDIF(V1864,A1864,"Y")&amp;" years, "&amp;DATEDIF(V1864,A1864,"YM")&amp;" months, "&amp;DATEDIF(V1864,A1864,"MD")&amp;" days")</f>
        <v/>
      </c>
      <c r="X1864" s="294" t="n"/>
      <c r="Y1864" s="294" t="n"/>
      <c r="Z1864" s="294" t="n"/>
      <c r="AA1864" s="294" t="n"/>
      <c r="AB1864" s="294" t="n"/>
      <c r="AC1864" s="294" t="n"/>
      <c r="AD1864" s="294" t="n"/>
      <c r="AE1864" s="587" t="inlineStr">
        <is>
          <t>2:14.4990</t>
        </is>
      </c>
      <c r="AF1864" s="418">
        <f>IF(OR(AE1864="",AE1864="",AE1864=0),"",6.213/(AE1864*24))</f>
        <v/>
      </c>
      <c r="AG1864" s="298" t="n"/>
      <c r="AH1864" s="587" t="inlineStr"/>
      <c r="AI1864" s="418">
        <f>IF(OR(AH1864="",AH1864="",AH1864=0),"",6.213/(AH1864*24))</f>
        <v/>
      </c>
      <c r="AJ1864" s="175">
        <f>IF(AND(ISNUMBER(AB1864),ISNUMBER(AG1864)),AB1864-AG1864,"")</f>
        <v/>
      </c>
      <c r="AK1864" s="294" t="n"/>
      <c r="AL1864" s="294" t="n">
        <v>161</v>
      </c>
      <c r="AM1864" s="516" t="inlineStr">
        <is>
          <t>07:04:30.1940</t>
        </is>
      </c>
      <c r="AN1864" s="671" t="n">
        <v>141.383</v>
      </c>
      <c r="AO1864" s="477" t="inlineStr">
        <is>
          <t>+00:44.3515</t>
        </is>
      </c>
      <c r="AP1864" s="294" t="n">
        <v>97</v>
      </c>
      <c r="AQ1864" s="587" t="inlineStr">
        <is>
          <t>2:15.0485</t>
        </is>
      </c>
      <c r="AR1864" s="439">
        <f>IF(OR(AQ1864="",AQ1864="",AQ1864=0),"",6.213/(AQ1864*24))</f>
        <v/>
      </c>
      <c r="AS1864" s="436">
        <f>IF(OR(NOT(ISNUMBER(C1864)),NOT(ISNUMBER(AB1864))),"",IF(AG1864&lt;&gt;"",AG1864,AB1864)-C1864)</f>
        <v/>
      </c>
      <c r="AT1864" s="299" t="n"/>
      <c r="AU1864" s="300">
        <f>IF($B1864="","",TEXT($A1864,"yyyymmdd")&amp;"_P"&amp;$C1864&amp;"_C"&amp;$F1864&amp;"_"&amp;TRIM(RIGHT(SUBSTITUTE(TRIM(SUBSTITUTE($L1864,CHAR(160)," "))," ",REPT(" ",60)),60))&amp;IF($P1864="","","-"&amp;TRIM(RIGHT(SUBSTITUTE(TRIM(SUBSTITUTE($P1864,CHAR(160)," "))," ",REPT(" ",60)),60)))&amp;IF($T1864="","","-"&amp;TRIM(RIGHT(SUBSTITUTE(TRIM(SUBSTITUTE($T1864,CHAR(160)," "))," ",REPT(" ",60)),60)))&amp;".jpg")</f>
        <v/>
      </c>
    </row>
    <row r="1865" ht="42" customHeight="1">
      <c r="A1865" s="292" t="n">
        <v>34609</v>
      </c>
      <c r="B1865" s="294" t="inlineStr">
        <is>
          <t>Tooheys 1000 2 October, 1994</t>
        </is>
      </c>
      <c r="C1865" s="294" t="inlineStr">
        <is>
          <t>6</t>
        </is>
      </c>
      <c r="D1865" s="294" t="inlineStr">
        <is>
          <t>A</t>
        </is>
      </c>
      <c r="E1865" s="294" t="n">
        <v>6</v>
      </c>
      <c r="F1865" s="294" t="n">
        <v>6</v>
      </c>
      <c r="G1865" s="294" t="inlineStr">
        <is>
          <t>Gibson Motorsport</t>
        </is>
      </c>
      <c r="H1865" s="294" t="n"/>
      <c r="I1865" s="294" t="inlineStr">
        <is>
          <t>WINFIELD RACING</t>
        </is>
      </c>
      <c r="J1865" s="294" t="inlineStr">
        <is>
          <t>COMMODORE VP</t>
        </is>
      </c>
      <c r="K1865" s="294" t="n">
        <v>4980</v>
      </c>
      <c r="L1865" s="294" t="inlineStr">
        <is>
          <t>Colin Bond</t>
        </is>
      </c>
      <c r="M1865" s="294" t="inlineStr">
        <is>
          <t>AUS</t>
        </is>
      </c>
      <c r="N1865" s="700">
        <f>_xlfn.LET(_xlpm.d,_xlfn.XLOOKUP(L1865,'[1]Birth Dates'!$A:$A,'[1]Birth Dates'!$B:$B,"",0),IF(_xlpm.d=0,"",_xlpm.d))</f>
        <v/>
      </c>
      <c r="O1865" s="294">
        <f>IF(OR(N1865="",A1865="",NOT(ISNUMBER(N1865)),N1865&gt;A1865),"",DATEDIF(N1865,A1865,"Y")&amp;" years, "&amp;DATEDIF(N1865,A1865,"YM")&amp;" months, "&amp;DATEDIF(N1865,A1865,"MD")&amp;" days")</f>
        <v/>
      </c>
      <c r="P1865" s="294" t="inlineStr">
        <is>
          <t>Anders Olofsson</t>
        </is>
      </c>
      <c r="Q1865" s="294" t="inlineStr">
        <is>
          <t>SWE</t>
        </is>
      </c>
      <c r="R1865" s="700">
        <f>_xlfn.LET(_xlpm.d,_xlfn.XLOOKUP(P1865,'[1]Birth Dates'!$A:$A,'[1]Birth Dates'!$B:$B,"",0),IF(_xlpm.d=0,"",_xlpm.d))</f>
        <v/>
      </c>
      <c r="S1865" s="294">
        <f>IF(OR(R1865="",A1865="",NOT(ISNUMBER(R1865)),R1865&gt;A1865),"",DATEDIF(R1865,A1865,"Y")&amp;" years, "&amp;DATEDIF(R1865,A1865,"YM")&amp;" months, "&amp;DATEDIF(R1865,A1865,"MD")&amp;" days")</f>
        <v/>
      </c>
      <c r="T1865" s="294" t="n"/>
      <c r="U1865" s="294" t="n"/>
      <c r="V1865" s="700">
        <f>_xlfn.LET(_xlpm.d,_xlfn.XLOOKUP(T1865,'[1]Birth Dates'!$A:$A,'[1]Birth Dates'!$B:$B,"",0),IF(_xlpm.d=0,"",_xlpm.d))</f>
        <v/>
      </c>
      <c r="W1865" s="294">
        <f>IF(OR(V1865="",A1865="",NOT(ISNUMBER(V1865)),V1865&gt;A1865),"",DATEDIF(V1865,A1865,"Y")&amp;" years, "&amp;DATEDIF(V1865,A1865,"YM")&amp;" months, "&amp;DATEDIF(V1865,A1865,"MD")&amp;" days")</f>
        <v/>
      </c>
      <c r="X1865" s="294" t="n"/>
      <c r="Y1865" s="294" t="n"/>
      <c r="Z1865" s="294" t="n"/>
      <c r="AA1865" s="294" t="n"/>
      <c r="AB1865" s="294" t="n"/>
      <c r="AC1865" s="294" t="n"/>
      <c r="AD1865" s="294" t="n"/>
      <c r="AE1865" s="587" t="inlineStr">
        <is>
          <t>2:14.5100</t>
        </is>
      </c>
      <c r="AF1865" s="418">
        <f>IF(OR(AE1865="",AE1865="",AE1865=0),"",6.213/(AE1865*24))</f>
        <v/>
      </c>
      <c r="AG1865" s="298" t="n"/>
      <c r="AH1865" s="587" t="inlineStr"/>
      <c r="AI1865" s="418">
        <f>IF(OR(AH1865="",AH1865="",AH1865=0),"",6.213/(AH1865*24))</f>
        <v/>
      </c>
      <c r="AJ1865" s="175">
        <f>IF(AND(ISNUMBER(AB1865),ISNUMBER(AG1865)),AB1865-AG1865,"")</f>
        <v/>
      </c>
      <c r="AK1865" s="294" t="n"/>
      <c r="AL1865" s="294" t="n">
        <v>161</v>
      </c>
      <c r="AM1865" s="516" t="inlineStr">
        <is>
          <t>07:05:07.5642</t>
        </is>
      </c>
      <c r="AN1865" s="671" t="n">
        <v>141.176</v>
      </c>
      <c r="AO1865" s="477" t="inlineStr">
        <is>
          <t>+01:21.7217</t>
        </is>
      </c>
      <c r="AP1865" s="294" t="n">
        <v>125</v>
      </c>
      <c r="AQ1865" s="587" t="inlineStr">
        <is>
          <t>2:16.5953</t>
        </is>
      </c>
      <c r="AR1865" s="439">
        <f>IF(OR(AQ1865="",AQ1865="",AQ1865=0),"",6.213/(AQ1865*24))</f>
        <v/>
      </c>
      <c r="AS1865" s="436">
        <f>IF(OR(NOT(ISNUMBER(C1865)),NOT(ISNUMBER(AB1865))),"",IF(AG1865&lt;&gt;"",AG1865,AB1865)-C1865)</f>
        <v/>
      </c>
      <c r="AT1865" s="299" t="n"/>
      <c r="AU1865" s="300">
        <f>IF($B1865="","",TEXT($A1865,"yyyymmdd")&amp;"_P"&amp;$C1865&amp;"_C"&amp;$F1865&amp;"_"&amp;TRIM(RIGHT(SUBSTITUTE(TRIM(SUBSTITUTE($L1865,CHAR(160)," "))," ",REPT(" ",60)),60))&amp;IF($P1865="","","-"&amp;TRIM(RIGHT(SUBSTITUTE(TRIM(SUBSTITUTE($P1865,CHAR(160)," "))," ",REPT(" ",60)),60)))&amp;IF($T1865="","","-"&amp;TRIM(RIGHT(SUBSTITUTE(TRIM(SUBSTITUTE($T1865,CHAR(160)," "))," ",REPT(" ",60)),60)))&amp;".jpg")</f>
        <v/>
      </c>
    </row>
    <row r="1866" ht="42" customHeight="1">
      <c r="A1866" s="292" t="n">
        <v>34609</v>
      </c>
      <c r="B1866" s="294" t="inlineStr">
        <is>
          <t>Tooheys 1000 2 October, 1994</t>
        </is>
      </c>
      <c r="C1866" s="294" t="inlineStr">
        <is>
          <t>7</t>
        </is>
      </c>
      <c r="D1866" s="294" t="inlineStr">
        <is>
          <t>A</t>
        </is>
      </c>
      <c r="E1866" s="294" t="n">
        <v>7</v>
      </c>
      <c r="F1866" s="294" t="n">
        <v>18</v>
      </c>
      <c r="G1866" s="311" t="inlineStr">
        <is>
          <t>Dick Johnson Racing</t>
        </is>
      </c>
      <c r="H1866" s="311" t="n"/>
      <c r="I1866" s="311" t="inlineStr">
        <is>
          <t>SHELL-FAI RACING</t>
        </is>
      </c>
      <c r="J1866" s="294" t="inlineStr">
        <is>
          <t>FALCON EB</t>
        </is>
      </c>
      <c r="K1866" s="294" t="n">
        <v>4949</v>
      </c>
      <c r="L1866" s="294" t="inlineStr">
        <is>
          <t>Allan Grice</t>
        </is>
      </c>
      <c r="M1866" s="294" t="inlineStr">
        <is>
          <t>AUS</t>
        </is>
      </c>
      <c r="N1866" s="700">
        <f>_xlfn.LET(_xlpm.d,_xlfn.XLOOKUP(L1866,'[1]Birth Dates'!$A:$A,'[1]Birth Dates'!$B:$B,"",0),IF(_xlpm.d=0,"",_xlpm.d))</f>
        <v/>
      </c>
      <c r="O1866" s="294">
        <f>IF(OR(N1866="",A1866="",NOT(ISNUMBER(N1866)),N1866&gt;A1866),"",DATEDIF(N1866,A1866,"Y")&amp;" years, "&amp;DATEDIF(N1866,A1866,"YM")&amp;" months, "&amp;DATEDIF(N1866,A1866,"MD")&amp;" days")</f>
        <v/>
      </c>
      <c r="P1866" s="294" t="inlineStr">
        <is>
          <t>Steven Johnson</t>
        </is>
      </c>
      <c r="Q1866" s="294" t="inlineStr">
        <is>
          <t>AUS</t>
        </is>
      </c>
      <c r="R1866" s="700">
        <f>_xlfn.LET(_xlpm.d,_xlfn.XLOOKUP(P1866,'[1]Birth Dates'!$A:$A,'[1]Birth Dates'!$B:$B,"",0),IF(_xlpm.d=0,"",_xlpm.d))</f>
        <v/>
      </c>
      <c r="S1866" s="294">
        <f>IF(OR(R1866="",A1866="",NOT(ISNUMBER(R1866)),R1866&gt;A1866),"",DATEDIF(R1866,A1866,"Y")&amp;" years, "&amp;DATEDIF(R1866,A1866,"YM")&amp;" months, "&amp;DATEDIF(R1866,A1866,"MD")&amp;" days")</f>
        <v/>
      </c>
      <c r="T1866" s="294" t="n"/>
      <c r="U1866" s="294" t="n"/>
      <c r="V1866" s="700">
        <f>_xlfn.LET(_xlpm.d,_xlfn.XLOOKUP(T1866,'[1]Birth Dates'!$A:$A,'[1]Birth Dates'!$B:$B,"",0),IF(_xlpm.d=0,"",_xlpm.d))</f>
        <v/>
      </c>
      <c r="W1866" s="294">
        <f>IF(OR(V1866="",A1866="",NOT(ISNUMBER(V1866)),V1866&gt;A1866),"",DATEDIF(V1866,A1866,"Y")&amp;" years, "&amp;DATEDIF(V1866,A1866,"YM")&amp;" months, "&amp;DATEDIF(V1866,A1866,"MD")&amp;" days")</f>
        <v/>
      </c>
      <c r="X1866" s="294" t="n"/>
      <c r="Y1866" s="294" t="n"/>
      <c r="Z1866" s="294" t="n"/>
      <c r="AA1866" s="294" t="n"/>
      <c r="AB1866" s="294" t="n"/>
      <c r="AC1866" s="294" t="n"/>
      <c r="AD1866" s="294" t="n"/>
      <c r="AE1866" s="587" t="inlineStr">
        <is>
          <t>2:13.1960</t>
        </is>
      </c>
      <c r="AF1866" s="418">
        <f>IF(OR(AE1866="",AE1866="",AE1866=0),"",6.213/(AE1866*24))</f>
        <v/>
      </c>
      <c r="AG1866" s="298" t="n"/>
      <c r="AH1866" s="587" t="inlineStr"/>
      <c r="AI1866" s="418">
        <f>IF(OR(AH1866="",AH1866="",AH1866=0),"",6.213/(AH1866*24))</f>
        <v/>
      </c>
      <c r="AJ1866" s="175">
        <f>IF(AND(ISNUMBER(AB1866),ISNUMBER(AG1866)),AB1866-AG1866,"")</f>
        <v/>
      </c>
      <c r="AK1866" s="294" t="n"/>
      <c r="AL1866" s="294" t="n">
        <v>160</v>
      </c>
      <c r="AM1866" s="516" t="inlineStr">
        <is>
          <t>07:04:31.1460</t>
        </is>
      </c>
      <c r="AN1866" s="671" t="n">
        <v>140.5</v>
      </c>
      <c r="AO1866" s="477" t="inlineStr">
        <is>
          <t>+00:45.3035</t>
        </is>
      </c>
      <c r="AP1866" s="294" t="n">
        <v>95</v>
      </c>
      <c r="AQ1866" s="587" t="inlineStr">
        <is>
          <t>2:15.3127</t>
        </is>
      </c>
      <c r="AR1866" s="439">
        <f>IF(OR(AQ1866="",AQ1866="",AQ1866=0),"",6.213/(AQ1866*24))</f>
        <v/>
      </c>
      <c r="AS1866" s="436">
        <f>IF(OR(NOT(ISNUMBER(C1866)),NOT(ISNUMBER(AB1866))),"",IF(AG1866&lt;&gt;"",AG1866,AB1866)-C1866)</f>
        <v/>
      </c>
      <c r="AT1866" s="299" t="n"/>
      <c r="AU1866" s="300">
        <f>IF($B1866="","",TEXT($A1866,"yyyymmdd")&amp;"_P"&amp;$C1866&amp;"_C"&amp;$F1866&amp;"_"&amp;TRIM(RIGHT(SUBSTITUTE(TRIM(SUBSTITUTE($L1866,CHAR(160)," "))," ",REPT(" ",60)),60))&amp;IF($P1866="","","-"&amp;TRIM(RIGHT(SUBSTITUTE(TRIM(SUBSTITUTE($P1866,CHAR(160)," "))," ",REPT(" ",60)),60)))&amp;IF($T1866="","","-"&amp;TRIM(RIGHT(SUBSTITUTE(TRIM(SUBSTITUTE($T1866,CHAR(160)," "))," ",REPT(" ",60)),60)))&amp;".jpg")</f>
        <v/>
      </c>
    </row>
    <row r="1867" ht="42" customHeight="1">
      <c r="A1867" s="292" t="n">
        <v>34609</v>
      </c>
      <c r="B1867" s="294" t="inlineStr">
        <is>
          <t>Tooheys 1000 2 October, 1994</t>
        </is>
      </c>
      <c r="C1867" s="294" t="inlineStr">
        <is>
          <t>8</t>
        </is>
      </c>
      <c r="D1867" s="294" t="inlineStr">
        <is>
          <t>A</t>
        </is>
      </c>
      <c r="E1867" s="294" t="n">
        <v>8</v>
      </c>
      <c r="F1867" s="294" t="n">
        <v>9</v>
      </c>
      <c r="G1867" s="294" t="inlineStr">
        <is>
          <t>Allan Moffat Racing</t>
        </is>
      </c>
      <c r="H1867" s="294" t="n"/>
      <c r="I1867" s="294" t="inlineStr">
        <is>
          <t>ALLAN MOFFAT ENTERPRISES</t>
        </is>
      </c>
      <c r="J1867" s="294" t="inlineStr">
        <is>
          <t>FALCON EB</t>
        </is>
      </c>
      <c r="K1867" s="294" t="n">
        <v>4949</v>
      </c>
      <c r="L1867" s="294" t="inlineStr">
        <is>
          <t>Andrew Miedecke</t>
        </is>
      </c>
      <c r="M1867" s="294" t="inlineStr">
        <is>
          <t>AUS</t>
        </is>
      </c>
      <c r="N1867" s="700">
        <f>_xlfn.LET(_xlpm.d,_xlfn.XLOOKUP(L1867,'[1]Birth Dates'!$A:$A,'[1]Birth Dates'!$B:$B,"",0),IF(_xlpm.d=0,"",_xlpm.d))</f>
        <v/>
      </c>
      <c r="O1867" s="294">
        <f>IF(OR(N1867="",A1867="",NOT(ISNUMBER(N1867)),N1867&gt;A1867),"",DATEDIF(N1867,A1867,"Y")&amp;" years, "&amp;DATEDIF(N1867,A1867,"YM")&amp;" months, "&amp;DATEDIF(N1867,A1867,"MD")&amp;" days")</f>
        <v/>
      </c>
      <c r="P1867" s="294" t="inlineStr">
        <is>
          <t>Jeff Allam</t>
        </is>
      </c>
      <c r="Q1867" s="294" t="inlineStr">
        <is>
          <t>GBR</t>
        </is>
      </c>
      <c r="R1867" s="700">
        <f>_xlfn.LET(_xlpm.d,_xlfn.XLOOKUP(P1867,'[1]Birth Dates'!$A:$A,'[1]Birth Dates'!$B:$B,"",0),IF(_xlpm.d=0,"",_xlpm.d))</f>
        <v/>
      </c>
      <c r="S1867" s="294">
        <f>IF(OR(R1867="",A1867="",NOT(ISNUMBER(R1867)),R1867&gt;A1867),"",DATEDIF(R1867,A1867,"Y")&amp;" years, "&amp;DATEDIF(R1867,A1867,"YM")&amp;" months, "&amp;DATEDIF(R1867,A1867,"MD")&amp;" days")</f>
        <v/>
      </c>
      <c r="T1867" s="294" t="n"/>
      <c r="U1867" s="294" t="n"/>
      <c r="V1867" s="700">
        <f>_xlfn.LET(_xlpm.d,_xlfn.XLOOKUP(T1867,'[1]Birth Dates'!$A:$A,'[1]Birth Dates'!$B:$B,"",0),IF(_xlpm.d=0,"",_xlpm.d))</f>
        <v/>
      </c>
      <c r="W1867" s="294">
        <f>IF(OR(V1867="",A1867="",NOT(ISNUMBER(V1867)),V1867&gt;A1867),"",DATEDIF(V1867,A1867,"Y")&amp;" years, "&amp;DATEDIF(V1867,A1867,"YM")&amp;" months, "&amp;DATEDIF(V1867,A1867,"MD")&amp;" days")</f>
        <v/>
      </c>
      <c r="X1867" s="294" t="n"/>
      <c r="Y1867" s="294" t="n"/>
      <c r="Z1867" s="294" t="n"/>
      <c r="AA1867" s="294" t="n"/>
      <c r="AB1867" s="294" t="n"/>
      <c r="AC1867" s="294" t="n"/>
      <c r="AD1867" s="294" t="n"/>
      <c r="AE1867" s="587" t="inlineStr">
        <is>
          <t>2:17.3620</t>
        </is>
      </c>
      <c r="AF1867" s="418">
        <f>IF(OR(AE1867="",AE1867="",AE1867=0),"",6.213/(AE1867*24))</f>
        <v/>
      </c>
      <c r="AG1867" s="298" t="n"/>
      <c r="AH1867" s="587" t="inlineStr"/>
      <c r="AI1867" s="418">
        <f>IF(OR(AH1867="",AH1867="",AH1867=0),"",6.213/(AH1867*24))</f>
        <v/>
      </c>
      <c r="AJ1867" s="175">
        <f>IF(AND(ISNUMBER(AB1867),ISNUMBER(AG1867)),AB1867-AG1867,"")</f>
        <v/>
      </c>
      <c r="AK1867" s="294" t="n"/>
      <c r="AL1867" s="294" t="n">
        <v>157</v>
      </c>
      <c r="AM1867" s="516" t="inlineStr">
        <is>
          <t>07:03:57.3719</t>
        </is>
      </c>
      <c r="AN1867" s="671" t="n">
        <v>138.048</v>
      </c>
      <c r="AO1867" s="477" t="inlineStr">
        <is>
          <t>+00:11.5294</t>
        </is>
      </c>
      <c r="AP1867" s="294" t="n">
        <v>94</v>
      </c>
      <c r="AQ1867" s="587" t="inlineStr">
        <is>
          <t>2:19.3378</t>
        </is>
      </c>
      <c r="AR1867" s="439">
        <f>IF(OR(AQ1867="",AQ1867="",AQ1867=0),"",6.213/(AQ1867*24))</f>
        <v/>
      </c>
      <c r="AS1867" s="436">
        <f>IF(OR(NOT(ISNUMBER(C1867)),NOT(ISNUMBER(AB1867))),"",IF(AG1867&lt;&gt;"",AG1867,AB1867)-C1867)</f>
        <v/>
      </c>
      <c r="AT1867" s="299" t="n"/>
      <c r="AU1867" s="300">
        <f>IF($B1867="","",TEXT($A1867,"yyyymmdd")&amp;"_P"&amp;$C1867&amp;"_C"&amp;$F1867&amp;"_"&amp;TRIM(RIGHT(SUBSTITUTE(TRIM(SUBSTITUTE($L1867,CHAR(160)," "))," ",REPT(" ",60)),60))&amp;IF($P1867="","","-"&amp;TRIM(RIGHT(SUBSTITUTE(TRIM(SUBSTITUTE($P1867,CHAR(160)," "))," ",REPT(" ",60)),60)))&amp;IF($T1867="","","-"&amp;TRIM(RIGHT(SUBSTITUTE(TRIM(SUBSTITUTE($T1867,CHAR(160)," "))," ",REPT(" ",60)),60)))&amp;".jpg")</f>
        <v/>
      </c>
    </row>
    <row r="1868" ht="42" customHeight="1">
      <c r="A1868" s="292" t="n">
        <v>34609</v>
      </c>
      <c r="B1868" s="294" t="inlineStr">
        <is>
          <t>Tooheys 1000 2 October, 1994</t>
        </is>
      </c>
      <c r="C1868" s="294" t="inlineStr">
        <is>
          <t>9</t>
        </is>
      </c>
      <c r="D1868" s="294" t="inlineStr">
        <is>
          <t>A</t>
        </is>
      </c>
      <c r="E1868" s="294" t="n">
        <v>9</v>
      </c>
      <c r="F1868" s="294" t="n">
        <v>47</v>
      </c>
      <c r="G1868" s="294" t="inlineStr">
        <is>
          <t>Daily Planet Racing</t>
        </is>
      </c>
      <c r="H1868" s="294" t="n"/>
      <c r="I1868" s="294" t="inlineStr">
        <is>
          <t>DAILY PLANET</t>
        </is>
      </c>
      <c r="J1868" s="294" t="inlineStr">
        <is>
          <t>COMMODORE VP</t>
        </is>
      </c>
      <c r="K1868" s="294" t="n">
        <v>4980</v>
      </c>
      <c r="L1868" s="294" t="inlineStr">
        <is>
          <t>John Trimbole</t>
        </is>
      </c>
      <c r="M1868" s="294" t="inlineStr">
        <is>
          <t>AUS</t>
        </is>
      </c>
      <c r="N1868" s="700">
        <f>_xlfn.LET(_xlpm.d,_xlfn.XLOOKUP(L1868,'[1]Birth Dates'!$A:$A,'[1]Birth Dates'!$B:$B,"",0),IF(_xlpm.d=0,"",_xlpm.d))</f>
        <v/>
      </c>
      <c r="O1868" s="294">
        <f>IF(OR(N1868="",A1868="",NOT(ISNUMBER(N1868)),N1868&gt;A1868),"",DATEDIF(N1868,A1868,"Y")&amp;" years, "&amp;DATEDIF(N1868,A1868,"YM")&amp;" months, "&amp;DATEDIF(N1868,A1868,"MD")&amp;" days")</f>
        <v/>
      </c>
      <c r="P1868" s="294" t="inlineStr">
        <is>
          <t>Garry Waldon</t>
        </is>
      </c>
      <c r="Q1868" s="294" t="inlineStr">
        <is>
          <t>AUS</t>
        </is>
      </c>
      <c r="R1868" s="700">
        <f>_xlfn.LET(_xlpm.d,_xlfn.XLOOKUP(P1868,'[1]Birth Dates'!$A:$A,'[1]Birth Dates'!$B:$B,"",0),IF(_xlpm.d=0,"",_xlpm.d))</f>
        <v/>
      </c>
      <c r="S1868" s="294">
        <f>IF(OR(R1868="",A1868="",NOT(ISNUMBER(R1868)),R1868&gt;A1868),"",DATEDIF(R1868,A1868,"Y")&amp;" years, "&amp;DATEDIF(R1868,A1868,"YM")&amp;" months, "&amp;DATEDIF(R1868,A1868,"MD")&amp;" days")</f>
        <v/>
      </c>
      <c r="T1868" s="294" t="n"/>
      <c r="U1868" s="294" t="n"/>
      <c r="V1868" s="700">
        <f>_xlfn.LET(_xlpm.d,_xlfn.XLOOKUP(T1868,'[1]Birth Dates'!$A:$A,'[1]Birth Dates'!$B:$B,"",0),IF(_xlpm.d=0,"",_xlpm.d))</f>
        <v/>
      </c>
      <c r="W1868" s="294">
        <f>IF(OR(V1868="",A1868="",NOT(ISNUMBER(V1868)),V1868&gt;A1868),"",DATEDIF(V1868,A1868,"Y")&amp;" years, "&amp;DATEDIF(V1868,A1868,"YM")&amp;" months, "&amp;DATEDIF(V1868,A1868,"MD")&amp;" days")</f>
        <v/>
      </c>
      <c r="X1868" s="294" t="n"/>
      <c r="Y1868" s="294" t="n"/>
      <c r="Z1868" s="294" t="n"/>
      <c r="AA1868" s="294" t="n"/>
      <c r="AB1868" s="294" t="n"/>
      <c r="AC1868" s="294" t="n"/>
      <c r="AD1868" s="294" t="n"/>
      <c r="AE1868" s="587" t="inlineStr">
        <is>
          <t>2:17.9630</t>
        </is>
      </c>
      <c r="AF1868" s="418">
        <f>IF(OR(AE1868="",AE1868="",AE1868=0),"",6.213/(AE1868*24))</f>
        <v/>
      </c>
      <c r="AG1868" s="298" t="n"/>
      <c r="AH1868" s="587" t="inlineStr"/>
      <c r="AI1868" s="418">
        <f>IF(OR(AH1868="",AH1868="",AH1868=0),"",6.213/(AH1868*24))</f>
        <v/>
      </c>
      <c r="AJ1868" s="175">
        <f>IF(AND(ISNUMBER(AB1868),ISNUMBER(AG1868)),AB1868-AG1868,"")</f>
        <v/>
      </c>
      <c r="AK1868" s="294" t="n"/>
      <c r="AL1868" s="294" t="n">
        <v>156</v>
      </c>
      <c r="AM1868" s="516" t="inlineStr">
        <is>
          <t>07:05:39.5114</t>
        </is>
      </c>
      <c r="AN1868" s="671" t="n">
        <v>136.62</v>
      </c>
      <c r="AO1868" s="477" t="inlineStr">
        <is>
          <t>+01:53.6689</t>
        </is>
      </c>
      <c r="AP1868" s="294" t="n">
        <v>71</v>
      </c>
      <c r="AQ1868" s="587" t="inlineStr">
        <is>
          <t>2:18.5327</t>
        </is>
      </c>
      <c r="AR1868" s="439">
        <f>IF(OR(AQ1868="",AQ1868="",AQ1868=0),"",6.213/(AQ1868*24))</f>
        <v/>
      </c>
      <c r="AS1868" s="436">
        <f>IF(OR(NOT(ISNUMBER(C1868)),NOT(ISNUMBER(AB1868))),"",IF(AG1868&lt;&gt;"",AG1868,AB1868)-C1868)</f>
        <v/>
      </c>
      <c r="AT1868" s="299" t="n"/>
      <c r="AU1868" s="300">
        <f>IF($B1868="","",TEXT($A1868,"yyyymmdd")&amp;"_P"&amp;$C1868&amp;"_C"&amp;$F1868&amp;"_"&amp;TRIM(RIGHT(SUBSTITUTE(TRIM(SUBSTITUTE($L1868,CHAR(160)," "))," ",REPT(" ",60)),60))&amp;IF($P1868="","","-"&amp;TRIM(RIGHT(SUBSTITUTE(TRIM(SUBSTITUTE($P1868,CHAR(160)," "))," ",REPT(" ",60)),60)))&amp;IF($T1868="","","-"&amp;TRIM(RIGHT(SUBSTITUTE(TRIM(SUBSTITUTE($T1868,CHAR(160)," "))," ",REPT(" ",60)),60)))&amp;".jpg")</f>
        <v/>
      </c>
    </row>
    <row r="1869" ht="42" customHeight="1">
      <c r="A1869" s="292" t="n">
        <v>34609</v>
      </c>
      <c r="B1869" s="294" t="inlineStr">
        <is>
          <t>Tooheys 1000 2 October, 1994</t>
        </is>
      </c>
      <c r="C1869" s="294" t="inlineStr">
        <is>
          <t>10</t>
        </is>
      </c>
      <c r="D1869" s="294" t="inlineStr">
        <is>
          <t>B</t>
        </is>
      </c>
      <c r="E1869" s="294" t="n">
        <v>1</v>
      </c>
      <c r="F1869" s="294" t="n">
        <v>46</v>
      </c>
      <c r="G1869" s="294" t="inlineStr">
        <is>
          <t>LoGaMo Racing</t>
        </is>
      </c>
      <c r="H1869" s="294" t="n"/>
      <c r="I1869" s="294" t="inlineStr">
        <is>
          <t>DIET COKE RACING</t>
        </is>
      </c>
      <c r="J1869" s="294" t="inlineStr">
        <is>
          <t>BMW 318i</t>
        </is>
      </c>
      <c r="K1869" s="294" t="n">
        <v>1996</v>
      </c>
      <c r="L1869" s="294" t="inlineStr">
        <is>
          <t>Paul Morris</t>
        </is>
      </c>
      <c r="M1869" s="294" t="inlineStr">
        <is>
          <t>AUS</t>
        </is>
      </c>
      <c r="N1869" s="700">
        <f>_xlfn.LET(_xlpm.d,_xlfn.XLOOKUP(L1869,'[1]Birth Dates'!$A:$A,'[1]Birth Dates'!$B:$B,"",0),IF(_xlpm.d=0,"",_xlpm.d))</f>
        <v/>
      </c>
      <c r="O1869" s="294">
        <f>IF(OR(N1869="",A1869="",NOT(ISNUMBER(N1869)),N1869&gt;A1869),"",DATEDIF(N1869,A1869,"Y")&amp;" years, "&amp;DATEDIF(N1869,A1869,"YM")&amp;" months, "&amp;DATEDIF(N1869,A1869,"MD")&amp;" days")</f>
        <v/>
      </c>
      <c r="P1869" s="294" t="inlineStr">
        <is>
          <t>Altfrid Heger</t>
        </is>
      </c>
      <c r="Q1869" s="294" t="inlineStr">
        <is>
          <t>DEU</t>
        </is>
      </c>
      <c r="R1869" s="700">
        <f>_xlfn.LET(_xlpm.d,_xlfn.XLOOKUP(P1869,'[1]Birth Dates'!$A:$A,'[1]Birth Dates'!$B:$B,"",0),IF(_xlpm.d=0,"",_xlpm.d))</f>
        <v/>
      </c>
      <c r="S1869" s="294">
        <f>IF(OR(R1869="",A1869="",NOT(ISNUMBER(R1869)),R1869&gt;A1869),"",DATEDIF(R1869,A1869,"Y")&amp;" years, "&amp;DATEDIF(R1869,A1869,"YM")&amp;" months, "&amp;DATEDIF(R1869,A1869,"MD")&amp;" days")</f>
        <v/>
      </c>
      <c r="T1869" s="294" t="n"/>
      <c r="U1869" s="294" t="n"/>
      <c r="V1869" s="700">
        <f>_xlfn.LET(_xlpm.d,_xlfn.XLOOKUP(T1869,'[1]Birth Dates'!$A:$A,'[1]Birth Dates'!$B:$B,"",0),IF(_xlpm.d=0,"",_xlpm.d))</f>
        <v/>
      </c>
      <c r="W1869" s="294">
        <f>IF(OR(V1869="",A1869="",NOT(ISNUMBER(V1869)),V1869&gt;A1869),"",DATEDIF(V1869,A1869,"Y")&amp;" years, "&amp;DATEDIF(V1869,A1869,"YM")&amp;" months, "&amp;DATEDIF(V1869,A1869,"MD")&amp;" days")</f>
        <v/>
      </c>
      <c r="X1869" s="294" t="n"/>
      <c r="Y1869" s="294" t="n"/>
      <c r="Z1869" s="294" t="n"/>
      <c r="AA1869" s="294" t="n"/>
      <c r="AB1869" s="294" t="n"/>
      <c r="AC1869" s="294" t="n"/>
      <c r="AD1869" s="294" t="n"/>
      <c r="AE1869" s="587" t="inlineStr">
        <is>
          <t>2:24.7000</t>
        </is>
      </c>
      <c r="AF1869" s="418">
        <f>IF(OR(AE1869="",AE1869="",AE1869=0),"",6.213/(AE1869*24))</f>
        <v/>
      </c>
      <c r="AG1869" s="298" t="n"/>
      <c r="AH1869" s="587" t="inlineStr"/>
      <c r="AI1869" s="418">
        <f>IF(OR(AH1869="",AH1869="",AH1869=0),"",6.213/(AH1869*24))</f>
        <v/>
      </c>
      <c r="AJ1869" s="175">
        <f>IF(AND(ISNUMBER(AB1869),ISNUMBER(AG1869)),AB1869-AG1869,"")</f>
        <v/>
      </c>
      <c r="AK1869" s="294" t="n"/>
      <c r="AL1869" s="294" t="n">
        <v>155</v>
      </c>
      <c r="AM1869" s="516" t="inlineStr">
        <is>
          <t>07:05:18.1528</t>
        </is>
      </c>
      <c r="AN1869" s="671" t="n">
        <v>135.858</v>
      </c>
      <c r="AO1869" s="477" t="inlineStr">
        <is>
          <t>+01:32.3103</t>
        </is>
      </c>
      <c r="AP1869" s="294" t="n">
        <v>71</v>
      </c>
      <c r="AQ1869" s="587" t="inlineStr">
        <is>
          <t>2:24.8554</t>
        </is>
      </c>
      <c r="AR1869" s="439">
        <f>IF(OR(AQ1869="",AQ1869="",AQ1869=0),"",6.213/(AQ1869*24))</f>
        <v/>
      </c>
      <c r="AS1869" s="436">
        <f>IF(OR(NOT(ISNUMBER(C1869)),NOT(ISNUMBER(AB1869))),"",IF(AG1869&lt;&gt;"",AG1869,AB1869)-C1869)</f>
        <v/>
      </c>
      <c r="AT1869" s="299" t="n"/>
      <c r="AU1869" s="300">
        <f>IF($B1869="","",TEXT($A1869,"yyyymmdd")&amp;"_P"&amp;$C1869&amp;"_C"&amp;$F1869&amp;"_"&amp;TRIM(RIGHT(SUBSTITUTE(TRIM(SUBSTITUTE($L1869,CHAR(160)," "))," ",REPT(" ",60)),60))&amp;IF($P1869="","","-"&amp;TRIM(RIGHT(SUBSTITUTE(TRIM(SUBSTITUTE($P1869,CHAR(160)," "))," ",REPT(" ",60)),60)))&amp;IF($T1869="","","-"&amp;TRIM(RIGHT(SUBSTITUTE(TRIM(SUBSTITUTE($T1869,CHAR(160)," "))," ",REPT(" ",60)),60)))&amp;".jpg")</f>
        <v/>
      </c>
    </row>
    <row r="1870" ht="42" customHeight="1">
      <c r="A1870" s="292" t="n">
        <v>34609</v>
      </c>
      <c r="B1870" s="294" t="inlineStr">
        <is>
          <t>Tooheys 1000 2 October, 1994</t>
        </is>
      </c>
      <c r="C1870" s="294" t="inlineStr">
        <is>
          <t>11</t>
        </is>
      </c>
      <c r="D1870" s="294" t="inlineStr">
        <is>
          <t>B</t>
        </is>
      </c>
      <c r="E1870" s="294" t="n">
        <v>2</v>
      </c>
      <c r="F1870" s="294" t="n">
        <v>45</v>
      </c>
      <c r="G1870" s="294" t="inlineStr">
        <is>
          <t>LoGaMo Racing</t>
        </is>
      </c>
      <c r="H1870" s="294" t="n"/>
      <c r="I1870" s="294" t="inlineStr">
        <is>
          <t>DIET COKE RACING</t>
        </is>
      </c>
      <c r="J1870" s="294" t="inlineStr">
        <is>
          <t>BMW 318i</t>
        </is>
      </c>
      <c r="K1870" s="294" t="n">
        <v>1996</v>
      </c>
      <c r="L1870" s="294" t="inlineStr">
        <is>
          <t>Craig Baird</t>
        </is>
      </c>
      <c r="M1870" s="294" t="inlineStr">
        <is>
          <t>NZL</t>
        </is>
      </c>
      <c r="N1870" s="700">
        <f>_xlfn.LET(_xlpm.d,_xlfn.XLOOKUP(L1870,'[1]Birth Dates'!$A:$A,'[1]Birth Dates'!$B:$B,"",0),IF(_xlpm.d=0,"",_xlpm.d))</f>
        <v/>
      </c>
      <c r="O1870" s="294">
        <f>IF(OR(N1870="",A1870="",NOT(ISNUMBER(N1870)),N1870&gt;A1870),"",DATEDIF(N1870,A1870,"Y")&amp;" years, "&amp;DATEDIF(N1870,A1870,"YM")&amp;" months, "&amp;DATEDIF(N1870,A1870,"MD")&amp;" days")</f>
        <v/>
      </c>
      <c r="P1870" s="294" t="inlineStr">
        <is>
          <t>Brett Riley</t>
        </is>
      </c>
      <c r="Q1870" s="294" t="inlineStr">
        <is>
          <t>NZL</t>
        </is>
      </c>
      <c r="R1870" s="700">
        <f>_xlfn.LET(_xlpm.d,_xlfn.XLOOKUP(P1870,'[1]Birth Dates'!$A:$A,'[1]Birth Dates'!$B:$B,"",0),IF(_xlpm.d=0,"",_xlpm.d))</f>
        <v/>
      </c>
      <c r="S1870" s="294">
        <f>IF(OR(R1870="",A1870="",NOT(ISNUMBER(R1870)),R1870&gt;A1870),"",DATEDIF(R1870,A1870,"Y")&amp;" years, "&amp;DATEDIF(R1870,A1870,"YM")&amp;" months, "&amp;DATEDIF(R1870,A1870,"MD")&amp;" days")</f>
        <v/>
      </c>
      <c r="T1870" s="294" t="n"/>
      <c r="U1870" s="294" t="n"/>
      <c r="V1870" s="700">
        <f>_xlfn.LET(_xlpm.d,_xlfn.XLOOKUP(T1870,'[1]Birth Dates'!$A:$A,'[1]Birth Dates'!$B:$B,"",0),IF(_xlpm.d=0,"",_xlpm.d))</f>
        <v/>
      </c>
      <c r="W1870" s="294">
        <f>IF(OR(V1870="",A1870="",NOT(ISNUMBER(V1870)),V1870&gt;A1870),"",DATEDIF(V1870,A1870,"Y")&amp;" years, "&amp;DATEDIF(V1870,A1870,"YM")&amp;" months, "&amp;DATEDIF(V1870,A1870,"MD")&amp;" days")</f>
        <v/>
      </c>
      <c r="X1870" s="294" t="n"/>
      <c r="Y1870" s="294" t="n"/>
      <c r="Z1870" s="294" t="n"/>
      <c r="AA1870" s="294" t="n"/>
      <c r="AB1870" s="294" t="n"/>
      <c r="AC1870" s="294" t="n"/>
      <c r="AD1870" s="294" t="n"/>
      <c r="AE1870" s="587" t="inlineStr">
        <is>
          <t>2:26.9760</t>
        </is>
      </c>
      <c r="AF1870" s="418">
        <f>IF(OR(AE1870="",AE1870="",AE1870=0),"",6.213/(AE1870*24))</f>
        <v/>
      </c>
      <c r="AG1870" s="298" t="n"/>
      <c r="AH1870" s="587" t="inlineStr"/>
      <c r="AI1870" s="418">
        <f>IF(OR(AH1870="",AH1870="",AH1870=0),"",6.213/(AH1870*24))</f>
        <v/>
      </c>
      <c r="AJ1870" s="175">
        <f>IF(AND(ISNUMBER(AB1870),ISNUMBER(AG1870)),AB1870-AG1870,"")</f>
        <v/>
      </c>
      <c r="AK1870" s="294" t="n"/>
      <c r="AL1870" s="294" t="n">
        <v>152</v>
      </c>
      <c r="AM1870" s="516" t="inlineStr">
        <is>
          <t>07:05:18.4180</t>
        </is>
      </c>
      <c r="AN1870" s="671" t="n">
        <v>133.227</v>
      </c>
      <c r="AO1870" s="477" t="inlineStr">
        <is>
          <t>+01:32.5755</t>
        </is>
      </c>
      <c r="AP1870" s="294" t="n">
        <v>107</v>
      </c>
      <c r="AQ1870" s="587" t="inlineStr">
        <is>
          <t>2:25.4073</t>
        </is>
      </c>
      <c r="AR1870" s="439">
        <f>IF(OR(AQ1870="",AQ1870="",AQ1870=0),"",6.213/(AQ1870*24))</f>
        <v/>
      </c>
      <c r="AS1870" s="436">
        <f>IF(OR(NOT(ISNUMBER(C1870)),NOT(ISNUMBER(AB1870))),"",IF(AG1870&lt;&gt;"",AG1870,AB1870)-C1870)</f>
        <v/>
      </c>
      <c r="AT1870" s="299" t="n"/>
      <c r="AU1870" s="300">
        <f>IF($B1870="","",TEXT($A1870,"yyyymmdd")&amp;"_P"&amp;$C1870&amp;"_C"&amp;$F1870&amp;"_"&amp;TRIM(RIGHT(SUBSTITUTE(TRIM(SUBSTITUTE($L1870,CHAR(160)," "))," ",REPT(" ",60)),60))&amp;IF($P1870="","","-"&amp;TRIM(RIGHT(SUBSTITUTE(TRIM(SUBSTITUTE($P1870,CHAR(160)," "))," ",REPT(" ",60)),60)))&amp;IF($T1870="","","-"&amp;TRIM(RIGHT(SUBSTITUTE(TRIM(SUBSTITUTE($T1870,CHAR(160)," "))," ",REPT(" ",60)),60)))&amp;".jpg")</f>
        <v/>
      </c>
    </row>
    <row r="1871" ht="42" customHeight="1">
      <c r="A1871" s="292" t="n">
        <v>34609</v>
      </c>
      <c r="B1871" s="294" t="inlineStr">
        <is>
          <t>Tooheys 1000 2 October, 1994</t>
        </is>
      </c>
      <c r="C1871" s="294" t="inlineStr">
        <is>
          <t>12</t>
        </is>
      </c>
      <c r="D1871" s="294" t="inlineStr">
        <is>
          <t>B</t>
        </is>
      </c>
      <c r="E1871" s="294" t="n">
        <v>3</v>
      </c>
      <c r="F1871" s="294" t="n">
        <v>48</v>
      </c>
      <c r="G1871" s="294" t="inlineStr">
        <is>
          <t>LoGaMo Racing</t>
        </is>
      </c>
      <c r="H1871" s="294" t="n"/>
      <c r="I1871" s="294" t="inlineStr">
        <is>
          <t>BENSON &amp; HEDGES RACING</t>
        </is>
      </c>
      <c r="J1871" s="294" t="inlineStr">
        <is>
          <t>BMW 318i</t>
        </is>
      </c>
      <c r="K1871" s="294" t="n">
        <v>1996</v>
      </c>
      <c r="L1871" s="294" t="inlineStr">
        <is>
          <t>Warwick Rooklyn</t>
        </is>
      </c>
      <c r="M1871" s="294" t="inlineStr">
        <is>
          <t>AUS</t>
        </is>
      </c>
      <c r="N1871" s="700">
        <f>_xlfn.LET(_xlpm.d,_xlfn.XLOOKUP(L1871,'[1]Birth Dates'!$A:$A,'[1]Birth Dates'!$B:$B,"",0),IF(_xlpm.d=0,"",_xlpm.d))</f>
        <v/>
      </c>
      <c r="O1871" s="294">
        <f>IF(OR(N1871="",A1871="",NOT(ISNUMBER(N1871)),N1871&gt;A1871),"",DATEDIF(N1871,A1871,"Y")&amp;" years, "&amp;DATEDIF(N1871,A1871,"YM")&amp;" months, "&amp;DATEDIF(N1871,A1871,"MD")&amp;" days")</f>
        <v/>
      </c>
      <c r="P1871" s="294" t="inlineStr">
        <is>
          <t>John Blanchard</t>
        </is>
      </c>
      <c r="Q1871" s="294" t="inlineStr">
        <is>
          <t>AUS</t>
        </is>
      </c>
      <c r="R1871" s="700">
        <f>_xlfn.LET(_xlpm.d,_xlfn.XLOOKUP(P1871,'[1]Birth Dates'!$A:$A,'[1]Birth Dates'!$B:$B,"",0),IF(_xlpm.d=0,"",_xlpm.d))</f>
        <v/>
      </c>
      <c r="S1871" s="294">
        <f>IF(OR(R1871="",A1871="",NOT(ISNUMBER(R1871)),R1871&gt;A1871),"",DATEDIF(R1871,A1871,"Y")&amp;" years, "&amp;DATEDIF(R1871,A1871,"YM")&amp;" months, "&amp;DATEDIF(R1871,A1871,"MD")&amp;" days")</f>
        <v/>
      </c>
      <c r="T1871" s="294" t="n"/>
      <c r="U1871" s="294" t="n"/>
      <c r="V1871" s="700">
        <f>_xlfn.LET(_xlpm.d,_xlfn.XLOOKUP(T1871,'[1]Birth Dates'!$A:$A,'[1]Birth Dates'!$B:$B,"",0),IF(_xlpm.d=0,"",_xlpm.d))</f>
        <v/>
      </c>
      <c r="W1871" s="294">
        <f>IF(OR(V1871="",A1871="",NOT(ISNUMBER(V1871)),V1871&gt;A1871),"",DATEDIF(V1871,A1871,"Y")&amp;" years, "&amp;DATEDIF(V1871,A1871,"YM")&amp;" months, "&amp;DATEDIF(V1871,A1871,"MD")&amp;" days")</f>
        <v/>
      </c>
      <c r="X1871" s="294" t="n"/>
      <c r="Y1871" s="294" t="n"/>
      <c r="Z1871" s="294" t="n"/>
      <c r="AA1871" s="294" t="n"/>
      <c r="AB1871" s="294" t="n"/>
      <c r="AC1871" s="294" t="n"/>
      <c r="AD1871" s="294" t="n"/>
      <c r="AE1871" s="587" t="inlineStr">
        <is>
          <t>2:24.8100</t>
        </is>
      </c>
      <c r="AF1871" s="418">
        <f>IF(OR(AE1871="",AE1871="",AE1871=0),"",6.213/(AE1871*24))</f>
        <v/>
      </c>
      <c r="AG1871" s="298" t="n"/>
      <c r="AH1871" s="587" t="inlineStr"/>
      <c r="AI1871" s="418">
        <f>IF(OR(AH1871="",AH1871="",AH1871=0),"",6.213/(AH1871*24))</f>
        <v/>
      </c>
      <c r="AJ1871" s="175">
        <f>IF(AND(ISNUMBER(AB1871),ISNUMBER(AG1871)),AB1871-AG1871,"")</f>
        <v/>
      </c>
      <c r="AK1871" s="294" t="n"/>
      <c r="AL1871" s="294" t="n">
        <v>152</v>
      </c>
      <c r="AM1871" s="516" t="inlineStr">
        <is>
          <t>07:05:19.1244</t>
        </is>
      </c>
      <c r="AN1871" s="671" t="n">
        <v>133.224</v>
      </c>
      <c r="AO1871" s="477" t="inlineStr">
        <is>
          <t>+01:33.2819</t>
        </is>
      </c>
      <c r="AP1871" s="294" t="n">
        <v>106</v>
      </c>
      <c r="AQ1871" s="587" t="inlineStr">
        <is>
          <t>2:26.2011</t>
        </is>
      </c>
      <c r="AR1871" s="439">
        <f>IF(OR(AQ1871="",AQ1871="",AQ1871=0),"",6.213/(AQ1871*24))</f>
        <v/>
      </c>
      <c r="AS1871" s="436">
        <f>IF(OR(NOT(ISNUMBER(C1871)),NOT(ISNUMBER(AB1871))),"",IF(AG1871&lt;&gt;"",AG1871,AB1871)-C1871)</f>
        <v/>
      </c>
      <c r="AT1871" s="299" t="n"/>
      <c r="AU1871" s="300">
        <f>IF($B1871="","",TEXT($A1871,"yyyymmdd")&amp;"_P"&amp;$C1871&amp;"_C"&amp;$F1871&amp;"_"&amp;TRIM(RIGHT(SUBSTITUTE(TRIM(SUBSTITUTE($L1871,CHAR(160)," "))," ",REPT(" ",60)),60))&amp;IF($P1871="","","-"&amp;TRIM(RIGHT(SUBSTITUTE(TRIM(SUBSTITUTE($P1871,CHAR(160)," "))," ",REPT(" ",60)),60)))&amp;IF($T1871="","","-"&amp;TRIM(RIGHT(SUBSTITUTE(TRIM(SUBSTITUTE($T1871,CHAR(160)," "))," ",REPT(" ",60)),60)))&amp;".jpg")</f>
        <v/>
      </c>
    </row>
    <row r="1872" ht="42" customHeight="1">
      <c r="A1872" s="292" t="n">
        <v>34609</v>
      </c>
      <c r="B1872" s="294" t="inlineStr">
        <is>
          <t>Tooheys 1000 2 October, 1994</t>
        </is>
      </c>
      <c r="C1872" s="294" t="inlineStr">
        <is>
          <t>13</t>
        </is>
      </c>
      <c r="D1872" s="294" t="inlineStr">
        <is>
          <t>A</t>
        </is>
      </c>
      <c r="E1872" s="294" t="n">
        <v>10</v>
      </c>
      <c r="F1872" s="294" t="n">
        <v>39</v>
      </c>
      <c r="G1872" s="294" t="inlineStr">
        <is>
          <t>Challenge Motorsport</t>
        </is>
      </c>
      <c r="H1872" s="294" t="n"/>
      <c r="I1872" s="294" t="inlineStr">
        <is>
          <t>PROTECH</t>
        </is>
      </c>
      <c r="J1872" s="294" t="inlineStr">
        <is>
          <t>COMMODORE VP</t>
        </is>
      </c>
      <c r="K1872" s="294" t="n">
        <v>4980</v>
      </c>
      <c r="L1872" s="294" t="inlineStr">
        <is>
          <t>Chris Smerdon</t>
        </is>
      </c>
      <c r="M1872" s="294" t="inlineStr">
        <is>
          <t>AUS</t>
        </is>
      </c>
      <c r="N1872" s="700">
        <f>_xlfn.LET(_xlpm.d,_xlfn.XLOOKUP(L1872,'[1]Birth Dates'!$A:$A,'[1]Birth Dates'!$B:$B,"",0),IF(_xlpm.d=0,"",_xlpm.d))</f>
        <v/>
      </c>
      <c r="O1872" s="294">
        <f>IF(OR(N1872="",A1872="",NOT(ISNUMBER(N1872)),N1872&gt;A1872),"",DATEDIF(N1872,A1872,"Y")&amp;" years, "&amp;DATEDIF(N1872,A1872,"YM")&amp;" months, "&amp;DATEDIF(N1872,A1872,"MD")&amp;" days")</f>
        <v/>
      </c>
      <c r="P1872" s="294" t="inlineStr">
        <is>
          <t>Cameron McConville</t>
        </is>
      </c>
      <c r="Q1872" s="294" t="inlineStr">
        <is>
          <t>AUS</t>
        </is>
      </c>
      <c r="R1872" s="700">
        <f>_xlfn.LET(_xlpm.d,_xlfn.XLOOKUP(P1872,'[1]Birth Dates'!$A:$A,'[1]Birth Dates'!$B:$B,"",0),IF(_xlpm.d=0,"",_xlpm.d))</f>
        <v/>
      </c>
      <c r="S1872" s="294">
        <f>IF(OR(R1872="",A1872="",NOT(ISNUMBER(R1872)),R1872&gt;A1872),"",DATEDIF(R1872,A1872,"Y")&amp;" years, "&amp;DATEDIF(R1872,A1872,"YM")&amp;" months, "&amp;DATEDIF(R1872,A1872,"MD")&amp;" days")</f>
        <v/>
      </c>
      <c r="T1872" s="294" t="n"/>
      <c r="U1872" s="294" t="n"/>
      <c r="V1872" s="700">
        <f>_xlfn.LET(_xlpm.d,_xlfn.XLOOKUP(T1872,'[1]Birth Dates'!$A:$A,'[1]Birth Dates'!$B:$B,"",0),IF(_xlpm.d=0,"",_xlpm.d))</f>
        <v/>
      </c>
      <c r="W1872" s="294">
        <f>IF(OR(V1872="",A1872="",NOT(ISNUMBER(V1872)),V1872&gt;A1872),"",DATEDIF(V1872,A1872,"Y")&amp;" years, "&amp;DATEDIF(V1872,A1872,"YM")&amp;" months, "&amp;DATEDIF(V1872,A1872,"MD")&amp;" days")</f>
        <v/>
      </c>
      <c r="X1872" s="294" t="n"/>
      <c r="Y1872" s="294" t="n"/>
      <c r="Z1872" s="294" t="n"/>
      <c r="AA1872" s="294" t="n"/>
      <c r="AB1872" s="294" t="n"/>
      <c r="AC1872" s="294" t="n"/>
      <c r="AD1872" s="294" t="n"/>
      <c r="AE1872" s="587" t="inlineStr">
        <is>
          <t>2:18.6000</t>
        </is>
      </c>
      <c r="AF1872" s="418">
        <f>IF(OR(AE1872="",AE1872="",AE1872=0),"",6.213/(AE1872*24))</f>
        <v/>
      </c>
      <c r="AG1872" s="298" t="n"/>
      <c r="AH1872" s="587" t="inlineStr"/>
      <c r="AI1872" s="418">
        <f>IF(OR(AH1872="",AH1872="",AH1872=0),"",6.213/(AH1872*24))</f>
        <v/>
      </c>
      <c r="AJ1872" s="175">
        <f>IF(AND(ISNUMBER(AB1872),ISNUMBER(AG1872)),AB1872-AG1872,"")</f>
        <v/>
      </c>
      <c r="AK1872" s="294" t="n"/>
      <c r="AL1872" s="294" t="n">
        <v>151</v>
      </c>
      <c r="AM1872" s="516" t="inlineStr">
        <is>
          <t>07:03:58.3947</t>
        </is>
      </c>
      <c r="AN1872" s="671" t="n">
        <v>132.767</v>
      </c>
      <c r="AO1872" s="477" t="inlineStr">
        <is>
          <t>+00:12.5522</t>
        </is>
      </c>
      <c r="AP1872" s="294" t="n">
        <v>59</v>
      </c>
      <c r="AQ1872" s="587" t="inlineStr">
        <is>
          <t>2:21.8015</t>
        </is>
      </c>
      <c r="AR1872" s="439">
        <f>IF(OR(AQ1872="",AQ1872="",AQ1872=0),"",6.213/(AQ1872*24))</f>
        <v/>
      </c>
      <c r="AS1872" s="436">
        <f>IF(OR(NOT(ISNUMBER(C1872)),NOT(ISNUMBER(AB1872))),"",IF(AG1872&lt;&gt;"",AG1872,AB1872)-C1872)</f>
        <v/>
      </c>
      <c r="AT1872" s="299" t="n"/>
      <c r="AU1872" s="300">
        <f>IF($B1872="","",TEXT($A1872,"yyyymmdd")&amp;"_P"&amp;$C1872&amp;"_C"&amp;$F1872&amp;"_"&amp;TRIM(RIGHT(SUBSTITUTE(TRIM(SUBSTITUTE($L1872,CHAR(160)," "))," ",REPT(" ",60)),60))&amp;IF($P1872="","","-"&amp;TRIM(RIGHT(SUBSTITUTE(TRIM(SUBSTITUTE($P1872,CHAR(160)," "))," ",REPT(" ",60)),60)))&amp;IF($T1872="","","-"&amp;TRIM(RIGHT(SUBSTITUTE(TRIM(SUBSTITUTE($T1872,CHAR(160)," "))," ",REPT(" ",60)),60)))&amp;".jpg")</f>
        <v/>
      </c>
    </row>
    <row r="1873" ht="42" customHeight="1">
      <c r="A1873" s="292" t="n">
        <v>34609</v>
      </c>
      <c r="B1873" s="294" t="inlineStr">
        <is>
          <t>Tooheys 1000 2 October, 1994</t>
        </is>
      </c>
      <c r="C1873" s="294" t="inlineStr">
        <is>
          <t>14</t>
        </is>
      </c>
      <c r="D1873" s="294" t="inlineStr">
        <is>
          <t>A</t>
        </is>
      </c>
      <c r="E1873" s="294" t="n">
        <v>11</v>
      </c>
      <c r="F1873" s="294" t="n">
        <v>20</v>
      </c>
      <c r="G1873" s="294" t="inlineStr">
        <is>
          <t>Palmer Promotions</t>
        </is>
      </c>
      <c r="H1873" s="294" t="n"/>
      <c r="I1873" s="294" t="inlineStr">
        <is>
          <t>PALMER PROMOTIONS</t>
        </is>
      </c>
      <c r="J1873" s="294" t="inlineStr">
        <is>
          <t>COMMODORE VP</t>
        </is>
      </c>
      <c r="K1873" s="294" t="n">
        <v>4980</v>
      </c>
      <c r="L1873" s="294" t="inlineStr">
        <is>
          <t>Ian Palmer</t>
        </is>
      </c>
      <c r="M1873" s="294" t="inlineStr">
        <is>
          <t>AUS</t>
        </is>
      </c>
      <c r="N1873" s="700">
        <f>_xlfn.LET(_xlpm.d,_xlfn.XLOOKUP(L1873,'[1]Birth Dates'!$A:$A,'[1]Birth Dates'!$B:$B,"",0),IF(_xlpm.d=0,"",_xlpm.d))</f>
        <v/>
      </c>
      <c r="O1873" s="294">
        <f>IF(OR(N1873="",A1873="",NOT(ISNUMBER(N1873)),N1873&gt;A1873),"",DATEDIF(N1873,A1873,"Y")&amp;" years, "&amp;DATEDIF(N1873,A1873,"YM")&amp;" months, "&amp;DATEDIF(N1873,A1873,"MD")&amp;" days")</f>
        <v/>
      </c>
      <c r="P1873" s="294" t="inlineStr">
        <is>
          <t>Brett Peters</t>
        </is>
      </c>
      <c r="Q1873" s="294" t="inlineStr">
        <is>
          <t>AUS</t>
        </is>
      </c>
      <c r="R1873" s="700">
        <f>_xlfn.LET(_xlpm.d,_xlfn.XLOOKUP(P1873,'[1]Birth Dates'!$A:$A,'[1]Birth Dates'!$B:$B,"",0),IF(_xlpm.d=0,"",_xlpm.d))</f>
        <v/>
      </c>
      <c r="S1873" s="294">
        <f>IF(OR(R1873="",A1873="",NOT(ISNUMBER(R1873)),R1873&gt;A1873),"",DATEDIF(R1873,A1873,"Y")&amp;" years, "&amp;DATEDIF(R1873,A1873,"YM")&amp;" months, "&amp;DATEDIF(R1873,A1873,"MD")&amp;" days")</f>
        <v/>
      </c>
      <c r="T1873" s="294" t="n"/>
      <c r="U1873" s="294" t="n"/>
      <c r="V1873" s="700">
        <f>_xlfn.LET(_xlpm.d,_xlfn.XLOOKUP(T1873,'[1]Birth Dates'!$A:$A,'[1]Birth Dates'!$B:$B,"",0),IF(_xlpm.d=0,"",_xlpm.d))</f>
        <v/>
      </c>
      <c r="W1873" s="294">
        <f>IF(OR(V1873="",A1873="",NOT(ISNUMBER(V1873)),V1873&gt;A1873),"",DATEDIF(V1873,A1873,"Y")&amp;" years, "&amp;DATEDIF(V1873,A1873,"YM")&amp;" months, "&amp;DATEDIF(V1873,A1873,"MD")&amp;" days")</f>
        <v/>
      </c>
      <c r="X1873" s="294" t="n"/>
      <c r="Y1873" s="294" t="n"/>
      <c r="Z1873" s="294" t="n"/>
      <c r="AA1873" s="294" t="n"/>
      <c r="AB1873" s="294" t="n"/>
      <c r="AC1873" s="294" t="n"/>
      <c r="AD1873" s="294" t="n"/>
      <c r="AE1873" s="587" t="inlineStr">
        <is>
          <t>2:20.6980</t>
        </is>
      </c>
      <c r="AF1873" s="418">
        <f>IF(OR(AE1873="",AE1873="",AE1873=0),"",6.213/(AE1873*24))</f>
        <v/>
      </c>
      <c r="AG1873" s="298" t="n"/>
      <c r="AH1873" s="587" t="inlineStr"/>
      <c r="AI1873" s="418">
        <f>IF(OR(AH1873="",AH1873="",AH1873=0),"",6.213/(AH1873*24))</f>
        <v/>
      </c>
      <c r="AJ1873" s="175">
        <f>IF(AND(ISNUMBER(AB1873),ISNUMBER(AG1873)),AB1873-AG1873,"")</f>
        <v/>
      </c>
      <c r="AK1873" s="294" t="n"/>
      <c r="AL1873" s="294" t="n">
        <v>151</v>
      </c>
      <c r="AM1873" s="516" t="inlineStr">
        <is>
          <t>07:06:29.3339</t>
        </is>
      </c>
      <c r="AN1873" s="671" t="n">
        <v>131.984</v>
      </c>
      <c r="AO1873" s="477" t="inlineStr">
        <is>
          <t>+02:43.4914</t>
        </is>
      </c>
      <c r="AP1873" s="294" t="n">
        <v>105</v>
      </c>
      <c r="AQ1873" s="587" t="inlineStr">
        <is>
          <t>2:21.5263</t>
        </is>
      </c>
      <c r="AR1873" s="439">
        <f>IF(OR(AQ1873="",AQ1873="",AQ1873=0),"",6.213/(AQ1873*24))</f>
        <v/>
      </c>
      <c r="AS1873" s="436">
        <f>IF(OR(NOT(ISNUMBER(C1873)),NOT(ISNUMBER(AB1873))),"",IF(AG1873&lt;&gt;"",AG1873,AB1873)-C1873)</f>
        <v/>
      </c>
      <c r="AT1873" s="299" t="n"/>
      <c r="AU1873" s="300">
        <f>IF($B1873="","",TEXT($A1873,"yyyymmdd")&amp;"_P"&amp;$C1873&amp;"_C"&amp;$F1873&amp;"_"&amp;TRIM(RIGHT(SUBSTITUTE(TRIM(SUBSTITUTE($L1873,CHAR(160)," "))," ",REPT(" ",60)),60))&amp;IF($P1873="","","-"&amp;TRIM(RIGHT(SUBSTITUTE(TRIM(SUBSTITUTE($P1873,CHAR(160)," "))," ",REPT(" ",60)),60)))&amp;IF($T1873="","","-"&amp;TRIM(RIGHT(SUBSTITUTE(TRIM(SUBSTITUTE($T1873,CHAR(160)," "))," ",REPT(" ",60)),60)))&amp;".jpg")</f>
        <v/>
      </c>
    </row>
    <row r="1874" ht="42" customHeight="1">
      <c r="A1874" s="292" t="n">
        <v>34609</v>
      </c>
      <c r="B1874" s="294" t="inlineStr">
        <is>
          <t>Tooheys 1000 2 October, 1994</t>
        </is>
      </c>
      <c r="C1874" s="294" t="inlineStr">
        <is>
          <t>15</t>
        </is>
      </c>
      <c r="D1874" s="294" t="inlineStr">
        <is>
          <t>A</t>
        </is>
      </c>
      <c r="E1874" s="294" t="n">
        <v>12</v>
      </c>
      <c r="F1874" s="294" t="n">
        <v>36</v>
      </c>
      <c r="G1874" s="294" t="inlineStr">
        <is>
          <t>Schembri Motorsport</t>
        </is>
      </c>
      <c r="H1874" s="294" t="n"/>
      <c r="I1874" s="294" t="inlineStr">
        <is>
          <t>BETTERGROW RACING</t>
        </is>
      </c>
      <c r="J1874" s="294" t="inlineStr">
        <is>
          <t>COMMODORE VP</t>
        </is>
      </c>
      <c r="K1874" s="294" t="n">
        <v>4980</v>
      </c>
      <c r="L1874" s="294" t="inlineStr">
        <is>
          <t>Neil Schembri</t>
        </is>
      </c>
      <c r="M1874" s="294" t="inlineStr">
        <is>
          <t>AUS</t>
        </is>
      </c>
      <c r="N1874" s="700">
        <f>_xlfn.LET(_xlpm.d,_xlfn.XLOOKUP(L1874,'[1]Birth Dates'!$A:$A,'[1]Birth Dates'!$B:$B,"",0),IF(_xlpm.d=0,"",_xlpm.d))</f>
        <v/>
      </c>
      <c r="O1874" s="294">
        <f>IF(OR(N1874="",A1874="",NOT(ISNUMBER(N1874)),N1874&gt;A1874),"",DATEDIF(N1874,A1874,"Y")&amp;" years, "&amp;DATEDIF(N1874,A1874,"YM")&amp;" months, "&amp;DATEDIF(N1874,A1874,"MD")&amp;" days")</f>
        <v/>
      </c>
      <c r="P1874" s="294" t="inlineStr">
        <is>
          <t>Rodney Crick</t>
        </is>
      </c>
      <c r="Q1874" s="294" t="inlineStr">
        <is>
          <t>AUS</t>
        </is>
      </c>
      <c r="R1874" s="700">
        <f>_xlfn.LET(_xlpm.d,_xlfn.XLOOKUP(P1874,'[1]Birth Dates'!$A:$A,'[1]Birth Dates'!$B:$B,"",0),IF(_xlpm.d=0,"",_xlpm.d))</f>
        <v/>
      </c>
      <c r="S1874" s="294">
        <f>IF(OR(R1874="",A1874="",NOT(ISNUMBER(R1874)),R1874&gt;A1874),"",DATEDIF(R1874,A1874,"Y")&amp;" years, "&amp;DATEDIF(R1874,A1874,"YM")&amp;" months, "&amp;DATEDIF(R1874,A1874,"MD")&amp;" days")</f>
        <v/>
      </c>
      <c r="T1874" s="294" t="n"/>
      <c r="U1874" s="294" t="n"/>
      <c r="V1874" s="700">
        <f>_xlfn.LET(_xlpm.d,_xlfn.XLOOKUP(T1874,'[1]Birth Dates'!$A:$A,'[1]Birth Dates'!$B:$B,"",0),IF(_xlpm.d=0,"",_xlpm.d))</f>
        <v/>
      </c>
      <c r="W1874" s="294">
        <f>IF(OR(V1874="",A1874="",NOT(ISNUMBER(V1874)),V1874&gt;A1874),"",DATEDIF(V1874,A1874,"Y")&amp;" years, "&amp;DATEDIF(V1874,A1874,"YM")&amp;" months, "&amp;DATEDIF(V1874,A1874,"MD")&amp;" days")</f>
        <v/>
      </c>
      <c r="X1874" s="294" t="n"/>
      <c r="Y1874" s="294" t="n"/>
      <c r="Z1874" s="294" t="n"/>
      <c r="AA1874" s="294" t="n"/>
      <c r="AB1874" s="294" t="n"/>
      <c r="AC1874" s="294" t="n"/>
      <c r="AD1874" s="294" t="n"/>
      <c r="AE1874" s="587" t="inlineStr">
        <is>
          <t>2:19.3200</t>
        </is>
      </c>
      <c r="AF1874" s="418">
        <f>IF(OR(AE1874="",AE1874="",AE1874=0),"",6.213/(AE1874*24))</f>
        <v/>
      </c>
      <c r="AG1874" s="298" t="n"/>
      <c r="AH1874" s="587" t="inlineStr"/>
      <c r="AI1874" s="418">
        <f>IF(OR(AH1874="",AH1874="",AH1874=0),"",6.213/(AH1874*24))</f>
        <v/>
      </c>
      <c r="AJ1874" s="175">
        <f>IF(AND(ISNUMBER(AB1874),ISNUMBER(AG1874)),AB1874-AG1874,"")</f>
        <v/>
      </c>
      <c r="AK1874" s="294" t="n"/>
      <c r="AL1874" s="294" t="n">
        <v>149</v>
      </c>
      <c r="AM1874" s="516" t="inlineStr">
        <is>
          <t>07:04:53.0240</t>
        </is>
      </c>
      <c r="AN1874" s="671" t="n">
        <v>130.728</v>
      </c>
      <c r="AO1874" s="477" t="inlineStr">
        <is>
          <t>+01:07.1815</t>
        </is>
      </c>
      <c r="AP1874" s="294" t="n">
        <v>100</v>
      </c>
      <c r="AQ1874" s="587" t="inlineStr">
        <is>
          <t>2:23.7176</t>
        </is>
      </c>
      <c r="AR1874" s="439">
        <f>IF(OR(AQ1874="",AQ1874="",AQ1874=0),"",6.213/(AQ1874*24))</f>
        <v/>
      </c>
      <c r="AS1874" s="436">
        <f>IF(OR(NOT(ISNUMBER(C1874)),NOT(ISNUMBER(AB1874))),"",IF(AG1874&lt;&gt;"",AG1874,AB1874)-C1874)</f>
        <v/>
      </c>
      <c r="AT1874" s="299" t="n"/>
      <c r="AU1874" s="300">
        <f>IF($B1874="","",TEXT($A1874,"yyyymmdd")&amp;"_P"&amp;$C1874&amp;"_C"&amp;$F1874&amp;"_"&amp;TRIM(RIGHT(SUBSTITUTE(TRIM(SUBSTITUTE($L1874,CHAR(160)," "))," ",REPT(" ",60)),60))&amp;IF($P1874="","","-"&amp;TRIM(RIGHT(SUBSTITUTE(TRIM(SUBSTITUTE($P1874,CHAR(160)," "))," ",REPT(" ",60)),60)))&amp;IF($T1874="","","-"&amp;TRIM(RIGHT(SUBSTITUTE(TRIM(SUBSTITUTE($T1874,CHAR(160)," "))," ",REPT(" ",60)),60)))&amp;".jpg")</f>
        <v/>
      </c>
    </row>
    <row r="1875" ht="42" customHeight="1">
      <c r="A1875" s="292" t="n">
        <v>34609</v>
      </c>
      <c r="B1875" s="294" t="inlineStr">
        <is>
          <t>Tooheys 1000 2 October, 1994</t>
        </is>
      </c>
      <c r="C1875" s="294" t="inlineStr">
        <is>
          <t>16</t>
        </is>
      </c>
      <c r="D1875" s="294" t="inlineStr">
        <is>
          <t>A</t>
        </is>
      </c>
      <c r="E1875" s="294" t="n">
        <v>13</v>
      </c>
      <c r="F1875" s="294" t="n">
        <v>12</v>
      </c>
      <c r="G1875" s="294" t="inlineStr">
        <is>
          <t>Bob Jones Racing</t>
        </is>
      </c>
      <c r="H1875" s="294" t="n"/>
      <c r="I1875" s="294" t="inlineStr">
        <is>
          <t>AMPOL MAX 3 RACING</t>
        </is>
      </c>
      <c r="J1875" s="294" t="inlineStr">
        <is>
          <t>COMMODORE VP</t>
        </is>
      </c>
      <c r="K1875" s="294" t="n">
        <v>4980</v>
      </c>
      <c r="L1875" s="294" t="inlineStr">
        <is>
          <t>Bob Jones</t>
        </is>
      </c>
      <c r="M1875" s="294" t="inlineStr">
        <is>
          <t>AUS</t>
        </is>
      </c>
      <c r="N1875" s="700">
        <f>_xlfn.LET(_xlpm.d,_xlfn.XLOOKUP(L1875,'[1]Birth Dates'!$A:$A,'[1]Birth Dates'!$B:$B,"",0),IF(_xlpm.d=0,"",_xlpm.d))</f>
        <v/>
      </c>
      <c r="O1875" s="294">
        <f>IF(OR(N1875="",A1875="",NOT(ISNUMBER(N1875)),N1875&gt;A1875),"",DATEDIF(N1875,A1875,"Y")&amp;" years, "&amp;DATEDIF(N1875,A1875,"YM")&amp;" months, "&amp;DATEDIF(N1875,A1875,"MD")&amp;" days")</f>
        <v/>
      </c>
      <c r="P1875" s="294" t="inlineStr">
        <is>
          <t>Troy Dunstan</t>
        </is>
      </c>
      <c r="Q1875" s="294" t="inlineStr">
        <is>
          <t>AUS</t>
        </is>
      </c>
      <c r="R1875" s="700">
        <f>_xlfn.LET(_xlpm.d,_xlfn.XLOOKUP(P1875,'[1]Birth Dates'!$A:$A,'[1]Birth Dates'!$B:$B,"",0),IF(_xlpm.d=0,"",_xlpm.d))</f>
        <v/>
      </c>
      <c r="S1875" s="294">
        <f>IF(OR(R1875="",A1875="",NOT(ISNUMBER(R1875)),R1875&gt;A1875),"",DATEDIF(R1875,A1875,"Y")&amp;" years, "&amp;DATEDIF(R1875,A1875,"YM")&amp;" months, "&amp;DATEDIF(R1875,A1875,"MD")&amp;" days")</f>
        <v/>
      </c>
      <c r="T1875" s="294" t="n"/>
      <c r="U1875" s="294" t="n"/>
      <c r="V1875" s="700">
        <f>_xlfn.LET(_xlpm.d,_xlfn.XLOOKUP(T1875,'[1]Birth Dates'!$A:$A,'[1]Birth Dates'!$B:$B,"",0),IF(_xlpm.d=0,"",_xlpm.d))</f>
        <v/>
      </c>
      <c r="W1875" s="294">
        <f>IF(OR(V1875="",A1875="",NOT(ISNUMBER(V1875)),V1875&gt;A1875),"",DATEDIF(V1875,A1875,"Y")&amp;" years, "&amp;DATEDIF(V1875,A1875,"YM")&amp;" months, "&amp;DATEDIF(V1875,A1875,"MD")&amp;" days")</f>
        <v/>
      </c>
      <c r="X1875" s="294" t="n"/>
      <c r="Y1875" s="294" t="n"/>
      <c r="Z1875" s="294" t="n"/>
      <c r="AA1875" s="294" t="n"/>
      <c r="AB1875" s="294" t="n"/>
      <c r="AC1875" s="294" t="n"/>
      <c r="AD1875" s="294" t="n"/>
      <c r="AE1875" s="587" t="inlineStr">
        <is>
          <t>2:17.8340</t>
        </is>
      </c>
      <c r="AF1875" s="418">
        <f>IF(OR(AE1875="",AE1875="",AE1875=0),"",6.213/(AE1875*24))</f>
        <v/>
      </c>
      <c r="AG1875" s="298" t="n"/>
      <c r="AH1875" s="587" t="inlineStr"/>
      <c r="AI1875" s="418">
        <f>IF(OR(AH1875="",AH1875="",AH1875=0),"",6.213/(AH1875*24))</f>
        <v/>
      </c>
      <c r="AJ1875" s="175">
        <f>IF(AND(ISNUMBER(AB1875),ISNUMBER(AG1875)),AB1875-AG1875,"")</f>
        <v/>
      </c>
      <c r="AK1875" s="294" t="n"/>
      <c r="AL1875" s="294" t="n">
        <v>148</v>
      </c>
      <c r="AM1875" s="516" t="inlineStr">
        <is>
          <t>07:05:55.3862</t>
        </is>
      </c>
      <c r="AN1875" s="671" t="n">
        <v>129.534</v>
      </c>
      <c r="AO1875" s="477" t="inlineStr">
        <is>
          <t>+02:09.5437</t>
        </is>
      </c>
      <c r="AP1875" s="294" t="n">
        <v>125</v>
      </c>
      <c r="AQ1875" s="587" t="inlineStr">
        <is>
          <t>2:17.7402</t>
        </is>
      </c>
      <c r="AR1875" s="439">
        <f>IF(OR(AQ1875="",AQ1875="",AQ1875=0),"",6.213/(AQ1875*24))</f>
        <v/>
      </c>
      <c r="AS1875" s="436">
        <f>IF(OR(NOT(ISNUMBER(C1875)),NOT(ISNUMBER(AB1875))),"",IF(AG1875&lt;&gt;"",AG1875,AB1875)-C1875)</f>
        <v/>
      </c>
      <c r="AT1875" s="299" t="n"/>
      <c r="AU1875" s="300">
        <f>IF($B1875="","",TEXT($A1875,"yyyymmdd")&amp;"_P"&amp;$C1875&amp;"_C"&amp;$F1875&amp;"_"&amp;TRIM(RIGHT(SUBSTITUTE(TRIM(SUBSTITUTE($L1875,CHAR(160)," "))," ",REPT(" ",60)),60))&amp;IF($P1875="","","-"&amp;TRIM(RIGHT(SUBSTITUTE(TRIM(SUBSTITUTE($P1875,CHAR(160)," "))," ",REPT(" ",60)),60)))&amp;IF($T1875="","","-"&amp;TRIM(RIGHT(SUBSTITUTE(TRIM(SUBSTITUTE($T1875,CHAR(160)," "))," ",REPT(" ",60)),60)))&amp;".jpg")</f>
        <v/>
      </c>
    </row>
    <row r="1876" ht="42" customHeight="1">
      <c r="A1876" s="292" t="n">
        <v>34609</v>
      </c>
      <c r="B1876" s="294" t="inlineStr">
        <is>
          <t>Tooheys 1000 2 October, 1994</t>
        </is>
      </c>
      <c r="C1876" s="294" t="inlineStr">
        <is>
          <t>17</t>
        </is>
      </c>
      <c r="D1876" s="294" t="inlineStr">
        <is>
          <t>A</t>
        </is>
      </c>
      <c r="E1876" s="294" t="n">
        <v>14</v>
      </c>
      <c r="F1876" s="294" t="n">
        <v>54</v>
      </c>
      <c r="G1876" s="311" t="inlineStr">
        <is>
          <t>Pinnacle Motorsport</t>
        </is>
      </c>
      <c r="H1876" s="311" t="n"/>
      <c r="I1876" s="311" t="inlineStr">
        <is>
          <t>PINNACLE MOTORSPORT</t>
        </is>
      </c>
      <c r="J1876" s="294" t="inlineStr">
        <is>
          <t>COMMODORE VP</t>
        </is>
      </c>
      <c r="K1876" s="294" t="n">
        <v>4980</v>
      </c>
      <c r="L1876" s="294" t="inlineStr">
        <is>
          <t>Ed Lamont</t>
        </is>
      </c>
      <c r="M1876" s="294" t="inlineStr">
        <is>
          <t>NZL</t>
        </is>
      </c>
      <c r="N1876" s="700">
        <f>_xlfn.LET(_xlpm.d,_xlfn.XLOOKUP(L1876,'[1]Birth Dates'!$A:$A,'[1]Birth Dates'!$B:$B,"",0),IF(_xlpm.d=0,"",_xlpm.d))</f>
        <v/>
      </c>
      <c r="O1876" s="294">
        <f>IF(OR(N1876="",A1876="",NOT(ISNUMBER(N1876)),N1876&gt;A1876),"",DATEDIF(N1876,A1876,"Y")&amp;" years, "&amp;DATEDIF(N1876,A1876,"YM")&amp;" months, "&amp;DATEDIF(N1876,A1876,"MD")&amp;" days")</f>
        <v/>
      </c>
      <c r="P1876" s="294" t="inlineStr">
        <is>
          <t>Graham Gulson</t>
        </is>
      </c>
      <c r="Q1876" s="294" t="inlineStr">
        <is>
          <t>AUS</t>
        </is>
      </c>
      <c r="R1876" s="700">
        <f>_xlfn.LET(_xlpm.d,_xlfn.XLOOKUP(P1876,'[1]Birth Dates'!$A:$A,'[1]Birth Dates'!$B:$B,"",0),IF(_xlpm.d=0,"",_xlpm.d))</f>
        <v/>
      </c>
      <c r="S1876" s="294">
        <f>IF(OR(R1876="",A1876="",NOT(ISNUMBER(R1876)),R1876&gt;A1876),"",DATEDIF(R1876,A1876,"Y")&amp;" years, "&amp;DATEDIF(R1876,A1876,"YM")&amp;" months, "&amp;DATEDIF(R1876,A1876,"MD")&amp;" days")</f>
        <v/>
      </c>
      <c r="T1876" s="294" t="n"/>
      <c r="U1876" s="294" t="n"/>
      <c r="V1876" s="700">
        <f>_xlfn.LET(_xlpm.d,_xlfn.XLOOKUP(T1876,'[1]Birth Dates'!$A:$A,'[1]Birth Dates'!$B:$B,"",0),IF(_xlpm.d=0,"",_xlpm.d))</f>
        <v/>
      </c>
      <c r="W1876" s="294">
        <f>IF(OR(V1876="",A1876="",NOT(ISNUMBER(V1876)),V1876&gt;A1876),"",DATEDIF(V1876,A1876,"Y")&amp;" years, "&amp;DATEDIF(V1876,A1876,"YM")&amp;" months, "&amp;DATEDIF(V1876,A1876,"MD")&amp;" days")</f>
        <v/>
      </c>
      <c r="X1876" s="294" t="n"/>
      <c r="Y1876" s="294" t="n"/>
      <c r="Z1876" s="294" t="n"/>
      <c r="AA1876" s="294" t="n"/>
      <c r="AB1876" s="294" t="n"/>
      <c r="AC1876" s="294" t="n"/>
      <c r="AD1876" s="294" t="n"/>
      <c r="AE1876" s="587" t="inlineStr">
        <is>
          <t>2:19.2190</t>
        </is>
      </c>
      <c r="AF1876" s="418">
        <f>IF(OR(AE1876="",AE1876="",AE1876=0),"",6.213/(AE1876*24))</f>
        <v/>
      </c>
      <c r="AG1876" s="298" t="n"/>
      <c r="AH1876" s="587" t="inlineStr"/>
      <c r="AI1876" s="418">
        <f>IF(OR(AH1876="",AH1876="",AH1876=0),"",6.213/(AH1876*24))</f>
        <v/>
      </c>
      <c r="AJ1876" s="175">
        <f>IF(AND(ISNUMBER(AB1876),ISNUMBER(AG1876)),AB1876-AG1876,"")</f>
        <v/>
      </c>
      <c r="AK1876" s="294" t="n"/>
      <c r="AL1876" s="294" t="n">
        <v>146</v>
      </c>
      <c r="AM1876" s="516" t="inlineStr">
        <is>
          <t>07:05:08.6540</t>
        </is>
      </c>
      <c r="AN1876" s="671" t="n">
        <v>128.017</v>
      </c>
      <c r="AO1876" s="477" t="inlineStr">
        <is>
          <t>+01:22.8115</t>
        </is>
      </c>
      <c r="AP1876" s="294" t="n">
        <v>119</v>
      </c>
      <c r="AQ1876" s="587" t="inlineStr">
        <is>
          <t>2:21.0802</t>
        </is>
      </c>
      <c r="AR1876" s="439">
        <f>IF(OR(AQ1876="",AQ1876="",AQ1876=0),"",6.213/(AQ1876*24))</f>
        <v/>
      </c>
      <c r="AS1876" s="436">
        <f>IF(OR(NOT(ISNUMBER(C1876)),NOT(ISNUMBER(AB1876))),"",IF(AG1876&lt;&gt;"",AG1876,AB1876)-C1876)</f>
        <v/>
      </c>
      <c r="AT1876" s="299" t="n"/>
      <c r="AU1876" s="300">
        <f>IF($B1876="","",TEXT($A1876,"yyyymmdd")&amp;"_P"&amp;$C1876&amp;"_C"&amp;$F1876&amp;"_"&amp;TRIM(RIGHT(SUBSTITUTE(TRIM(SUBSTITUTE($L1876,CHAR(160)," "))," ",REPT(" ",60)),60))&amp;IF($P1876="","","-"&amp;TRIM(RIGHT(SUBSTITUTE(TRIM(SUBSTITUTE($P1876,CHAR(160)," "))," ",REPT(" ",60)),60)))&amp;IF($T1876="","","-"&amp;TRIM(RIGHT(SUBSTITUTE(TRIM(SUBSTITUTE($T1876,CHAR(160)," "))," ",REPT(" ",60)),60)))&amp;".jpg")</f>
        <v/>
      </c>
    </row>
    <row r="1877" ht="42" customHeight="1">
      <c r="A1877" s="292" t="n">
        <v>34609</v>
      </c>
      <c r="B1877" s="294" t="inlineStr">
        <is>
          <t>Tooheys 1000 2 October, 1994</t>
        </is>
      </c>
      <c r="C1877" s="294" t="inlineStr">
        <is>
          <t>18</t>
        </is>
      </c>
      <c r="D1877" s="294" t="inlineStr">
        <is>
          <t>A</t>
        </is>
      </c>
      <c r="E1877" s="294" t="n">
        <v>15</v>
      </c>
      <c r="F1877" s="294" t="n">
        <v>37</v>
      </c>
      <c r="G1877" s="294" t="inlineStr">
        <is>
          <t>Alan Taylor Racing</t>
        </is>
      </c>
      <c r="H1877" s="294" t="n"/>
      <c r="I1877" s="294" t="inlineStr">
        <is>
          <t>THE XEROX SHOP</t>
        </is>
      </c>
      <c r="J1877" s="294" t="inlineStr">
        <is>
          <t>COMMODORE VP</t>
        </is>
      </c>
      <c r="K1877" s="294" t="n">
        <v>4980</v>
      </c>
      <c r="L1877" s="294" t="inlineStr">
        <is>
          <t>Alan "Scotty" Taylor</t>
        </is>
      </c>
      <c r="M1877" s="294" t="inlineStr">
        <is>
          <t>AUS</t>
        </is>
      </c>
      <c r="N1877" s="700">
        <f>_xlfn.LET(_xlpm.d,_xlfn.XLOOKUP(L1877,'[1]Birth Dates'!$A:$A,'[1]Birth Dates'!$B:$B,"",0),IF(_xlpm.d=0,"",_xlpm.d))</f>
        <v/>
      </c>
      <c r="O1877" s="294">
        <f>IF(OR(N1877="",A1877="",NOT(ISNUMBER(N1877)),N1877&gt;A1877),"",DATEDIF(N1877,A1877,"Y")&amp;" years, "&amp;DATEDIF(N1877,A1877,"YM")&amp;" months, "&amp;DATEDIF(N1877,A1877,"MD")&amp;" days")</f>
        <v/>
      </c>
      <c r="P1877" s="294" t="inlineStr">
        <is>
          <t>Stephen Bell</t>
        </is>
      </c>
      <c r="Q1877" s="294" t="inlineStr">
        <is>
          <t>AUS</t>
        </is>
      </c>
      <c r="R1877" s="700">
        <f>_xlfn.LET(_xlpm.d,_xlfn.XLOOKUP(P1877,'[1]Birth Dates'!$A:$A,'[1]Birth Dates'!$B:$B,"",0),IF(_xlpm.d=0,"",_xlpm.d))</f>
        <v/>
      </c>
      <c r="S1877" s="294">
        <f>IF(OR(R1877="",A1877="",NOT(ISNUMBER(R1877)),R1877&gt;A1877),"",DATEDIF(R1877,A1877,"Y")&amp;" years, "&amp;DATEDIF(R1877,A1877,"YM")&amp;" months, "&amp;DATEDIF(R1877,A1877,"MD")&amp;" days")</f>
        <v/>
      </c>
      <c r="T1877" s="294" t="inlineStr">
        <is>
          <t>Roger Hurd</t>
        </is>
      </c>
      <c r="U1877" s="294" t="inlineStr">
        <is>
          <t>AUS</t>
        </is>
      </c>
      <c r="V1877" s="700">
        <f>_xlfn.LET(_xlpm.d,_xlfn.XLOOKUP(T1877,'[1]Birth Dates'!$A:$A,'[1]Birth Dates'!$B:$B,"",0),IF(_xlpm.d=0,"",_xlpm.d))</f>
        <v/>
      </c>
      <c r="W1877" s="294">
        <f>IF(OR(V1877="",A1877="",NOT(ISNUMBER(V1877)),V1877&gt;A1877),"",DATEDIF(V1877,A1877,"Y")&amp;" years, "&amp;DATEDIF(V1877,A1877,"YM")&amp;" months, "&amp;DATEDIF(V1877,A1877,"MD")&amp;" days")</f>
        <v/>
      </c>
      <c r="X1877" s="294" t="n"/>
      <c r="Y1877" s="294" t="n"/>
      <c r="Z1877" s="294" t="n"/>
      <c r="AA1877" s="294" t="n"/>
      <c r="AB1877" s="294" t="n"/>
      <c r="AC1877" s="294" t="n"/>
      <c r="AD1877" s="294" t="n"/>
      <c r="AE1877" s="587" t="inlineStr">
        <is>
          <t>2:27.1380</t>
        </is>
      </c>
      <c r="AF1877" s="418">
        <f>IF(OR(AE1877="",AE1877="",AE1877=0),"",6.213/(AE1877*24))</f>
        <v/>
      </c>
      <c r="AG1877" s="298" t="n"/>
      <c r="AH1877" s="587" t="inlineStr"/>
      <c r="AI1877" s="418">
        <f>IF(OR(AH1877="",AH1877="",AH1877=0),"",6.213/(AH1877*24))</f>
        <v/>
      </c>
      <c r="AJ1877" s="175">
        <f>IF(AND(ISNUMBER(AB1877),ISNUMBER(AG1877)),AB1877-AG1877,"")</f>
        <v/>
      </c>
      <c r="AK1877" s="294" t="n"/>
      <c r="AL1877" s="294" t="n">
        <v>145</v>
      </c>
      <c r="AM1877" s="516" t="inlineStr">
        <is>
          <t>07:05:57.3838</t>
        </is>
      </c>
      <c r="AN1877" s="671" t="n">
        <v>126.898</v>
      </c>
      <c r="AO1877" s="477" t="inlineStr">
        <is>
          <t>+02:11.5413</t>
        </is>
      </c>
      <c r="AP1877" s="294" t="n">
        <v>48</v>
      </c>
      <c r="AQ1877" s="587" t="inlineStr">
        <is>
          <t>2:26.9517</t>
        </is>
      </c>
      <c r="AR1877" s="439">
        <f>IF(OR(AQ1877="",AQ1877="",AQ1877=0),"",6.213/(AQ1877*24))</f>
        <v/>
      </c>
      <c r="AS1877" s="436">
        <f>IF(OR(NOT(ISNUMBER(C1877)),NOT(ISNUMBER(AB1877))),"",IF(AG1877&lt;&gt;"",AG1877,AB1877)-C1877)</f>
        <v/>
      </c>
      <c r="AT1877" s="299" t="n"/>
      <c r="AU1877" s="300">
        <f>IF($B1877="","",TEXT($A1877,"yyyymmdd")&amp;"_P"&amp;$C1877&amp;"_C"&amp;$F1877&amp;"_"&amp;TRIM(RIGHT(SUBSTITUTE(TRIM(SUBSTITUTE($L1877,CHAR(160)," "))," ",REPT(" ",60)),60))&amp;IF($P1877="","","-"&amp;TRIM(RIGHT(SUBSTITUTE(TRIM(SUBSTITUTE($P1877,CHAR(160)," "))," ",REPT(" ",60)),60)))&amp;IF($T1877="","","-"&amp;TRIM(RIGHT(SUBSTITUTE(TRIM(SUBSTITUTE($T1877,CHAR(160)," "))," ",REPT(" ",60)),60)))&amp;".jpg")</f>
        <v/>
      </c>
    </row>
    <row r="1878" ht="42" customHeight="1">
      <c r="A1878" s="292" t="n">
        <v>34609</v>
      </c>
      <c r="B1878" s="294" t="inlineStr">
        <is>
          <t>Tooheys 1000 2 October, 1994</t>
        </is>
      </c>
      <c r="C1878" s="294" t="inlineStr">
        <is>
          <t>19</t>
        </is>
      </c>
      <c r="D1878" s="294" t="inlineStr">
        <is>
          <t>B</t>
        </is>
      </c>
      <c r="E1878" s="294" t="n">
        <v>16</v>
      </c>
      <c r="F1878" s="294" t="n">
        <v>52</v>
      </c>
      <c r="G1878" s="294" t="inlineStr">
        <is>
          <t>Doulman Automotive</t>
        </is>
      </c>
      <c r="H1878" s="294" t="n"/>
      <c r="I1878" s="294" t="inlineStr">
        <is>
          <t>CLARK SINKS</t>
        </is>
      </c>
      <c r="J1878" s="294" t="inlineStr">
        <is>
          <t>BMW M3</t>
        </is>
      </c>
      <c r="K1878" s="294" t="n">
        <v>1997</v>
      </c>
      <c r="L1878" s="294" t="inlineStr">
        <is>
          <t>Peter Doulman</t>
        </is>
      </c>
      <c r="M1878" s="294" t="inlineStr">
        <is>
          <t>AUS</t>
        </is>
      </c>
      <c r="N1878" s="700">
        <f>_xlfn.LET(_xlpm.d,_xlfn.XLOOKUP(L1878,'[1]Birth Dates'!$A:$A,'[1]Birth Dates'!$B:$B,"",0),IF(_xlpm.d=0,"",_xlpm.d))</f>
        <v/>
      </c>
      <c r="O1878" s="294">
        <f>IF(OR(N1878="",A1878="",NOT(ISNUMBER(N1878)),N1878&gt;A1878),"",DATEDIF(N1878,A1878,"Y")&amp;" years, "&amp;DATEDIF(N1878,A1878,"YM")&amp;" months, "&amp;DATEDIF(N1878,A1878,"MD")&amp;" days")</f>
        <v/>
      </c>
      <c r="P1878" s="294" t="inlineStr">
        <is>
          <t>John Cotter</t>
        </is>
      </c>
      <c r="Q1878" s="294" t="inlineStr">
        <is>
          <t>AUS</t>
        </is>
      </c>
      <c r="R1878" s="700">
        <f>_xlfn.LET(_xlpm.d,_xlfn.XLOOKUP(P1878,'[1]Birth Dates'!$A:$A,'[1]Birth Dates'!$B:$B,"",0),IF(_xlpm.d=0,"",_xlpm.d))</f>
        <v/>
      </c>
      <c r="S1878" s="294">
        <f>IF(OR(R1878="",A1878="",NOT(ISNUMBER(R1878)),R1878&gt;A1878),"",DATEDIF(R1878,A1878,"Y")&amp;" years, "&amp;DATEDIF(R1878,A1878,"YM")&amp;" months, "&amp;DATEDIF(R1878,A1878,"MD")&amp;" days")</f>
        <v/>
      </c>
      <c r="T1878" s="294" t="n"/>
      <c r="U1878" s="294" t="n"/>
      <c r="V1878" s="700">
        <f>_xlfn.LET(_xlpm.d,_xlfn.XLOOKUP(T1878,'[1]Birth Dates'!$A:$A,'[1]Birth Dates'!$B:$B,"",0),IF(_xlpm.d=0,"",_xlpm.d))</f>
        <v/>
      </c>
      <c r="W1878" s="294">
        <f>IF(OR(V1878="",A1878="",NOT(ISNUMBER(V1878)),V1878&gt;A1878),"",DATEDIF(V1878,A1878,"Y")&amp;" years, "&amp;DATEDIF(V1878,A1878,"YM")&amp;" months, "&amp;DATEDIF(V1878,A1878,"MD")&amp;" days")</f>
        <v/>
      </c>
      <c r="X1878" s="294" t="n"/>
      <c r="Y1878" s="294" t="n"/>
      <c r="Z1878" s="294" t="n"/>
      <c r="AA1878" s="294" t="n"/>
      <c r="AB1878" s="294" t="n"/>
      <c r="AC1878" s="294" t="n"/>
      <c r="AD1878" s="294" t="n"/>
      <c r="AE1878" s="587" t="inlineStr">
        <is>
          <t>2:31.4230</t>
        </is>
      </c>
      <c r="AF1878" s="418">
        <f>IF(OR(AE1878="",AE1878="",AE1878=0),"",6.213/(AE1878*24))</f>
        <v/>
      </c>
      <c r="AG1878" s="298" t="n"/>
      <c r="AH1878" s="587" t="inlineStr"/>
      <c r="AI1878" s="418">
        <f>IF(OR(AH1878="",AH1878="",AH1878=0),"",6.213/(AH1878*24))</f>
        <v/>
      </c>
      <c r="AJ1878" s="175">
        <f>IF(AND(ISNUMBER(AB1878),ISNUMBER(AG1878)),AB1878-AG1878,"")</f>
        <v/>
      </c>
      <c r="AK1878" s="294" t="n"/>
      <c r="AL1878" s="294" t="n">
        <v>144</v>
      </c>
      <c r="AM1878" s="516" t="inlineStr">
        <is>
          <t>07:04:02.6859</t>
        </is>
      </c>
      <c r="AN1878" s="671" t="n">
        <v>126.591</v>
      </c>
      <c r="AO1878" s="477" t="inlineStr">
        <is>
          <t>+00:16.8434</t>
        </is>
      </c>
      <c r="AP1878" s="294" t="n">
        <v>48</v>
      </c>
      <c r="AQ1878" s="587" t="inlineStr">
        <is>
          <t>2:34.9966</t>
        </is>
      </c>
      <c r="AR1878" s="439">
        <f>IF(OR(AQ1878="",AQ1878="",AQ1878=0),"",6.213/(AQ1878*24))</f>
        <v/>
      </c>
      <c r="AS1878" s="436">
        <f>IF(OR(NOT(ISNUMBER(C1878)),NOT(ISNUMBER(AB1878))),"",IF(AG1878&lt;&gt;"",AG1878,AB1878)-C1878)</f>
        <v/>
      </c>
      <c r="AT1878" s="299" t="n"/>
      <c r="AU1878" s="300">
        <f>IF($B1878="","",TEXT($A1878,"yyyymmdd")&amp;"_P"&amp;$C1878&amp;"_C"&amp;$F1878&amp;"_"&amp;TRIM(RIGHT(SUBSTITUTE(TRIM(SUBSTITUTE($L1878,CHAR(160)," "))," ",REPT(" ",60)),60))&amp;IF($P1878="","","-"&amp;TRIM(RIGHT(SUBSTITUTE(TRIM(SUBSTITUTE($P1878,CHAR(160)," "))," ",REPT(" ",60)),60)))&amp;IF($T1878="","","-"&amp;TRIM(RIGHT(SUBSTITUTE(TRIM(SUBSTITUTE($T1878,CHAR(160)," "))," ",REPT(" ",60)),60)))&amp;".jpg")</f>
        <v/>
      </c>
    </row>
    <row r="1879" ht="56" customHeight="1">
      <c r="A1879" s="292" t="n">
        <v>34609</v>
      </c>
      <c r="B1879" s="294" t="inlineStr">
        <is>
          <t>Tooheys 1000 2 October, 1994</t>
        </is>
      </c>
      <c r="C1879" s="294" t="inlineStr">
        <is>
          <t>20</t>
        </is>
      </c>
      <c r="D1879" s="294" t="inlineStr">
        <is>
          <t>A</t>
        </is>
      </c>
      <c r="E1879" s="294" t="n">
        <v>17</v>
      </c>
      <c r="F1879" s="294" t="n">
        <v>38</v>
      </c>
      <c r="G1879" s="311" t="inlineStr">
        <is>
          <t>O'Brien Automotive</t>
        </is>
      </c>
      <c r="H1879" s="311" t="n"/>
      <c r="I1879" s="311" t="inlineStr">
        <is>
          <t>EVERLAST BATTERIES</t>
        </is>
      </c>
      <c r="J1879" s="294" t="inlineStr">
        <is>
          <t>COMMODORE VL</t>
        </is>
      </c>
      <c r="K1879" s="294" t="n">
        <v>4980</v>
      </c>
      <c r="L1879" s="294" t="inlineStr">
        <is>
          <t>Barry Graham</t>
        </is>
      </c>
      <c r="M1879" s="294" t="inlineStr">
        <is>
          <t>AUS</t>
        </is>
      </c>
      <c r="N1879" s="700">
        <f>_xlfn.LET(_xlpm.d,_xlfn.XLOOKUP(L1879,'[1]Birth Dates'!$A:$A,'[1]Birth Dates'!$B:$B,"",0),IF(_xlpm.d=0,"",_xlpm.d))</f>
        <v/>
      </c>
      <c r="O1879" s="294">
        <f>IF(OR(N1879="",A1879="",NOT(ISNUMBER(N1879)),N1879&gt;A1879),"",DATEDIF(N1879,A1879,"Y")&amp;" years, "&amp;DATEDIF(N1879,A1879,"YM")&amp;" months, "&amp;DATEDIF(N1879,A1879,"MD")&amp;" days")</f>
        <v/>
      </c>
      <c r="P1879" s="294" t="inlineStr">
        <is>
          <t>Brian Callaghan Jr</t>
        </is>
      </c>
      <c r="Q1879" s="294" t="inlineStr">
        <is>
          <t>AUS</t>
        </is>
      </c>
      <c r="R1879" s="700">
        <f>_xlfn.LET(_xlpm.d,_xlfn.XLOOKUP(P1879,'[1]Birth Dates'!$A:$A,'[1]Birth Dates'!$B:$B,"",0),IF(_xlpm.d=0,"",_xlpm.d))</f>
        <v/>
      </c>
      <c r="S1879" s="294">
        <f>IF(OR(R1879="",A1879="",NOT(ISNUMBER(R1879)),R1879&gt;A1879),"",DATEDIF(R1879,A1879,"Y")&amp;" years, "&amp;DATEDIF(R1879,A1879,"YM")&amp;" months, "&amp;DATEDIF(R1879,A1879,"MD")&amp;" days")</f>
        <v/>
      </c>
      <c r="T1879" s="294" t="n"/>
      <c r="U1879" s="294" t="n"/>
      <c r="V1879" s="700">
        <f>_xlfn.LET(_xlpm.d,_xlfn.XLOOKUP(T1879,'[1]Birth Dates'!$A:$A,'[1]Birth Dates'!$B:$B,"",0),IF(_xlpm.d=0,"",_xlpm.d))</f>
        <v/>
      </c>
      <c r="W1879" s="294">
        <f>IF(OR(V1879="",A1879="",NOT(ISNUMBER(V1879)),V1879&gt;A1879),"",DATEDIF(V1879,A1879,"Y")&amp;" years, "&amp;DATEDIF(V1879,A1879,"YM")&amp;" months, "&amp;DATEDIF(V1879,A1879,"MD")&amp;" days")</f>
        <v/>
      </c>
      <c r="X1879" s="294" t="n"/>
      <c r="Y1879" s="294" t="n"/>
      <c r="Z1879" s="294" t="n"/>
      <c r="AA1879" s="294" t="n"/>
      <c r="AB1879" s="294" t="n"/>
      <c r="AC1879" s="294" t="n"/>
      <c r="AD1879" s="294" t="n"/>
      <c r="AE1879" s="587" t="inlineStr">
        <is>
          <t>2:23.1470</t>
        </is>
      </c>
      <c r="AF1879" s="418">
        <f>IF(OR(AE1879="",AE1879="",AE1879=0),"",6.213/(AE1879*24))</f>
        <v/>
      </c>
      <c r="AG1879" s="298" t="n"/>
      <c r="AH1879" s="587" t="inlineStr"/>
      <c r="AI1879" s="418">
        <f>IF(OR(AH1879="",AH1879="",AH1879=0),"",6.213/(AH1879*24))</f>
        <v/>
      </c>
      <c r="AJ1879" s="175">
        <f>IF(AND(ISNUMBER(AB1879),ISNUMBER(AG1879)),AB1879-AG1879,"")</f>
        <v/>
      </c>
      <c r="AK1879" s="294" t="n"/>
      <c r="AL1879" s="294" t="n">
        <v>143</v>
      </c>
      <c r="AM1879" s="516" t="inlineStr">
        <is>
          <t>07:04:57.9236</t>
        </is>
      </c>
      <c r="AN1879" s="671" t="n">
        <v>125.44</v>
      </c>
      <c r="AO1879" s="477" t="inlineStr">
        <is>
          <t>+01:12.0811</t>
        </is>
      </c>
      <c r="AP1879" s="294" t="n">
        <v>96</v>
      </c>
      <c r="AQ1879" s="587" t="inlineStr">
        <is>
          <t>2:24.4200</t>
        </is>
      </c>
      <c r="AR1879" s="439">
        <f>IF(OR(AQ1879="",AQ1879="",AQ1879=0),"",6.213/(AQ1879*24))</f>
        <v/>
      </c>
      <c r="AS1879" s="436">
        <f>IF(OR(NOT(ISNUMBER(C1879)),NOT(ISNUMBER(AB1879))),"",IF(AG1879&lt;&gt;"",AG1879,AB1879)-C1879)</f>
        <v/>
      </c>
      <c r="AT1879" s="299" t="n"/>
      <c r="AU1879" s="300">
        <f>IF($B1879="","",TEXT($A1879,"yyyymmdd")&amp;"_P"&amp;$C1879&amp;"_C"&amp;$F1879&amp;"_"&amp;TRIM(RIGHT(SUBSTITUTE(TRIM(SUBSTITUTE($L1879,CHAR(160)," "))," ",REPT(" ",60)),60))&amp;IF($P1879="","","-"&amp;TRIM(RIGHT(SUBSTITUTE(TRIM(SUBSTITUTE($P1879,CHAR(160)," "))," ",REPT(" ",60)),60)))&amp;IF($T1879="","","-"&amp;TRIM(RIGHT(SUBSTITUTE(TRIM(SUBSTITUTE($T1879,CHAR(160)," "))," ",REPT(" ",60)),60)))&amp;".jpg")</f>
        <v/>
      </c>
    </row>
    <row r="1880" ht="42" customHeight="1">
      <c r="A1880" s="292" t="n">
        <v>34609</v>
      </c>
      <c r="B1880" s="294" t="inlineStr">
        <is>
          <t>Tooheys 1000 2 October, 1994</t>
        </is>
      </c>
      <c r="C1880" s="294" t="inlineStr">
        <is>
          <t>21</t>
        </is>
      </c>
      <c r="D1880" s="294" t="inlineStr">
        <is>
          <t>A</t>
        </is>
      </c>
      <c r="E1880" s="294" t="n">
        <v>18</v>
      </c>
      <c r="F1880" s="294" t="n">
        <v>35</v>
      </c>
      <c r="G1880" s="294" t="inlineStr">
        <is>
          <t>Steven McLaine Motorsport</t>
        </is>
      </c>
      <c r="H1880" s="294" t="n"/>
      <c r="I1880" s="294" t="inlineStr">
        <is>
          <t>STEPHEN McLAINE MOTORSPORT</t>
        </is>
      </c>
      <c r="J1880" s="294" t="inlineStr">
        <is>
          <t>COMMODORE VP</t>
        </is>
      </c>
      <c r="K1880" s="294" t="n">
        <v>4949</v>
      </c>
      <c r="L1880" s="294" t="inlineStr">
        <is>
          <t>Richard Wilson</t>
        </is>
      </c>
      <c r="M1880" s="294" t="inlineStr">
        <is>
          <t>AUS</t>
        </is>
      </c>
      <c r="N1880" s="700">
        <f>_xlfn.LET(_xlpm.d,_xlfn.XLOOKUP(L1880,'[1]Birth Dates'!$A:$A,'[1]Birth Dates'!$B:$B,"",0),IF(_xlpm.d=0,"",_xlpm.d))</f>
        <v/>
      </c>
      <c r="O1880" s="294">
        <f>IF(OR(N1880="",A1880="",NOT(ISNUMBER(N1880)),N1880&gt;A1880),"",DATEDIF(N1880,A1880,"Y")&amp;" years, "&amp;DATEDIF(N1880,A1880,"YM")&amp;" months, "&amp;DATEDIF(N1880,A1880,"MD")&amp;" days")</f>
        <v/>
      </c>
      <c r="P1880" s="294" t="inlineStr">
        <is>
          <t>Troy Nicholson</t>
        </is>
      </c>
      <c r="Q1880" s="294" t="inlineStr">
        <is>
          <t>AUS</t>
        </is>
      </c>
      <c r="R1880" s="700">
        <f>_xlfn.LET(_xlpm.d,_xlfn.XLOOKUP(P1880,'[1]Birth Dates'!$A:$A,'[1]Birth Dates'!$B:$B,"",0),IF(_xlpm.d=0,"",_xlpm.d))</f>
        <v/>
      </c>
      <c r="S1880" s="294">
        <f>IF(OR(R1880="",A1880="",NOT(ISNUMBER(R1880)),R1880&gt;A1880),"",DATEDIF(R1880,A1880,"Y")&amp;" years, "&amp;DATEDIF(R1880,A1880,"YM")&amp;" months, "&amp;DATEDIF(R1880,A1880,"MD")&amp;" days")</f>
        <v/>
      </c>
      <c r="T1880" s="294" t="inlineStr">
        <is>
          <t>Richard Shaw</t>
        </is>
      </c>
      <c r="U1880" s="294" t="inlineStr">
        <is>
          <t>AUS</t>
        </is>
      </c>
      <c r="V1880" s="700">
        <f>_xlfn.LET(_xlpm.d,_xlfn.XLOOKUP(T1880,'[1]Birth Dates'!$A:$A,'[1]Birth Dates'!$B:$B,"",0),IF(_xlpm.d=0,"",_xlpm.d))</f>
        <v/>
      </c>
      <c r="W1880" s="294">
        <f>IF(OR(V1880="",A1880="",NOT(ISNUMBER(V1880)),V1880&gt;A1880),"",DATEDIF(V1880,A1880,"Y")&amp;" years, "&amp;DATEDIF(V1880,A1880,"YM")&amp;" months, "&amp;DATEDIF(V1880,A1880,"MD")&amp;" days")</f>
        <v/>
      </c>
      <c r="X1880" s="294" t="n"/>
      <c r="Y1880" s="294" t="n"/>
      <c r="Z1880" s="294" t="n"/>
      <c r="AA1880" s="294" t="n"/>
      <c r="AB1880" s="294" t="n"/>
      <c r="AC1880" s="294" t="n"/>
      <c r="AD1880" s="294" t="n"/>
      <c r="AE1880" s="587" t="inlineStr">
        <is>
          <t>2:23.4000</t>
        </is>
      </c>
      <c r="AF1880" s="418">
        <f>IF(OR(AE1880="",AE1880="",AE1880=0),"",6.213/(AE1880*24))</f>
        <v/>
      </c>
      <c r="AG1880" s="298" t="n"/>
      <c r="AH1880" s="587" t="inlineStr"/>
      <c r="AI1880" s="418">
        <f>IF(OR(AH1880="",AH1880="",AH1880=0),"",6.213/(AH1880*24))</f>
        <v/>
      </c>
      <c r="AJ1880" s="175">
        <f>IF(AND(ISNUMBER(AB1880),ISNUMBER(AG1880)),AB1880-AG1880,"")</f>
        <v/>
      </c>
      <c r="AK1880" s="294" t="n"/>
      <c r="AL1880" s="294" t="n">
        <v>143</v>
      </c>
      <c r="AM1880" s="516" t="inlineStr">
        <is>
          <t>07:05:34.1917</t>
        </is>
      </c>
      <c r="AN1880" s="671" t="n">
        <v>125.262</v>
      </c>
      <c r="AO1880" s="477" t="inlineStr">
        <is>
          <t>+01:48.3492</t>
        </is>
      </c>
      <c r="AP1880" s="294" t="n">
        <v>91</v>
      </c>
      <c r="AQ1880" s="587" t="inlineStr">
        <is>
          <t>2:27.4625</t>
        </is>
      </c>
      <c r="AR1880" s="439">
        <f>IF(OR(AQ1880="",AQ1880="",AQ1880=0),"",6.213/(AQ1880*24))</f>
        <v/>
      </c>
      <c r="AS1880" s="436">
        <f>IF(OR(NOT(ISNUMBER(C1880)),NOT(ISNUMBER(AB1880))),"",IF(AG1880&lt;&gt;"",AG1880,AB1880)-C1880)</f>
        <v/>
      </c>
      <c r="AT1880" s="299" t="n"/>
      <c r="AU1880" s="300">
        <f>IF($B1880="","",TEXT($A1880,"yyyymmdd")&amp;"_P"&amp;$C1880&amp;"_C"&amp;$F1880&amp;"_"&amp;TRIM(RIGHT(SUBSTITUTE(TRIM(SUBSTITUTE($L1880,CHAR(160)," "))," ",REPT(" ",60)),60))&amp;IF($P1880="","","-"&amp;TRIM(RIGHT(SUBSTITUTE(TRIM(SUBSTITUTE($P1880,CHAR(160)," "))," ",REPT(" ",60)),60)))&amp;IF($T1880="","","-"&amp;TRIM(RIGHT(SUBSTITUTE(TRIM(SUBSTITUTE($T1880,CHAR(160)," "))," ",REPT(" ",60)),60)))&amp;".jpg")</f>
        <v/>
      </c>
    </row>
    <row r="1881" ht="42" customHeight="1">
      <c r="A1881" s="292" t="n">
        <v>34609</v>
      </c>
      <c r="B1881" s="294" t="inlineStr">
        <is>
          <t>Tooheys 1000 2 October, 1994</t>
        </is>
      </c>
      <c r="C1881" s="294" t="inlineStr">
        <is>
          <t>22</t>
        </is>
      </c>
      <c r="D1881" s="294" t="inlineStr">
        <is>
          <t>A</t>
        </is>
      </c>
      <c r="E1881" s="294" t="n">
        <v>19</v>
      </c>
      <c r="F1881" s="294" t="n">
        <v>14</v>
      </c>
      <c r="G1881" s="311" t="inlineStr">
        <is>
          <t>Stuart McColl Racing</t>
        </is>
      </c>
      <c r="H1881" s="311" t="n"/>
      <c r="I1881" s="311" t="inlineStr">
        <is>
          <t>KARTMANIA/DAIRY VALE CO-OP LTD</t>
        </is>
      </c>
      <c r="J1881" s="294" t="inlineStr">
        <is>
          <t>COMMODORE VP</t>
        </is>
      </c>
      <c r="K1881" s="294" t="n">
        <v>4980</v>
      </c>
      <c r="L1881" s="294" t="inlineStr">
        <is>
          <t>Stuart McColl</t>
        </is>
      </c>
      <c r="M1881" s="294" t="inlineStr">
        <is>
          <t>AUS</t>
        </is>
      </c>
      <c r="N1881" s="700">
        <f>_xlfn.LET(_xlpm.d,_xlfn.XLOOKUP(L1881,'[1]Birth Dates'!$A:$A,'[1]Birth Dates'!$B:$B,"",0),IF(_xlpm.d=0,"",_xlpm.d))</f>
        <v/>
      </c>
      <c r="O1881" s="294">
        <f>IF(OR(N1881="",A1881="",NOT(ISNUMBER(N1881)),N1881&gt;A1881),"",DATEDIF(N1881,A1881,"Y")&amp;" years, "&amp;DATEDIF(N1881,A1881,"YM")&amp;" months, "&amp;DATEDIF(N1881,A1881,"MD")&amp;" days")</f>
        <v/>
      </c>
      <c r="P1881" s="294" t="inlineStr">
        <is>
          <t>Peter Gazzard</t>
        </is>
      </c>
      <c r="Q1881" s="294" t="inlineStr">
        <is>
          <t>AUS</t>
        </is>
      </c>
      <c r="R1881" s="700">
        <f>_xlfn.LET(_xlpm.d,_xlfn.XLOOKUP(P1881,'[1]Birth Dates'!$A:$A,'[1]Birth Dates'!$B:$B,"",0),IF(_xlpm.d=0,"",_xlpm.d))</f>
        <v/>
      </c>
      <c r="S1881" s="294">
        <f>IF(OR(R1881="",A1881="",NOT(ISNUMBER(R1881)),R1881&gt;A1881),"",DATEDIF(R1881,A1881,"Y")&amp;" years, "&amp;DATEDIF(R1881,A1881,"YM")&amp;" months, "&amp;DATEDIF(R1881,A1881,"MD")&amp;" days")</f>
        <v/>
      </c>
      <c r="T1881" s="294" t="n"/>
      <c r="U1881" s="294" t="n"/>
      <c r="V1881" s="700">
        <f>_xlfn.LET(_xlpm.d,_xlfn.XLOOKUP(T1881,'[1]Birth Dates'!$A:$A,'[1]Birth Dates'!$B:$B,"",0),IF(_xlpm.d=0,"",_xlpm.d))</f>
        <v/>
      </c>
      <c r="W1881" s="294">
        <f>IF(OR(V1881="",A1881="",NOT(ISNUMBER(V1881)),V1881&gt;A1881),"",DATEDIF(V1881,A1881,"Y")&amp;" years, "&amp;DATEDIF(V1881,A1881,"YM")&amp;" months, "&amp;DATEDIF(V1881,A1881,"MD")&amp;" days")</f>
        <v/>
      </c>
      <c r="X1881" s="294" t="n"/>
      <c r="Y1881" s="294" t="n"/>
      <c r="Z1881" s="294" t="n"/>
      <c r="AA1881" s="294" t="n"/>
      <c r="AB1881" s="294" t="n"/>
      <c r="AC1881" s="294" t="n"/>
      <c r="AD1881" s="294" t="n"/>
      <c r="AE1881" s="587" t="inlineStr">
        <is>
          <t>2:19.4830</t>
        </is>
      </c>
      <c r="AF1881" s="418">
        <f>IF(OR(AE1881="",AE1881="",AE1881=0),"",6.213/(AE1881*24))</f>
        <v/>
      </c>
      <c r="AG1881" s="298" t="n"/>
      <c r="AH1881" s="587" t="inlineStr"/>
      <c r="AI1881" s="418">
        <f>IF(OR(AH1881="",AH1881="",AH1881=0),"",6.213/(AH1881*24))</f>
        <v/>
      </c>
      <c r="AJ1881" s="175">
        <f>IF(AND(ISNUMBER(AB1881),ISNUMBER(AG1881)),AB1881-AG1881,"")</f>
        <v/>
      </c>
      <c r="AK1881" s="294" t="n"/>
      <c r="AL1881" s="294" t="n">
        <v>142</v>
      </c>
      <c r="AM1881" s="516" t="inlineStr">
        <is>
          <t>07:03:48.3679</t>
        </is>
      </c>
      <c r="AN1881" s="671" t="n">
        <v>124.903</v>
      </c>
      <c r="AO1881" s="477" t="inlineStr">
        <is>
          <t>+00:02.5254</t>
        </is>
      </c>
      <c r="AP1881" s="294" t="n">
        <v>104</v>
      </c>
      <c r="AQ1881" s="587" t="inlineStr">
        <is>
          <t>2:19.7140</t>
        </is>
      </c>
      <c r="AR1881" s="439">
        <f>IF(OR(AQ1881="",AQ1881="",AQ1881=0),"",6.213/(AQ1881*24))</f>
        <v/>
      </c>
      <c r="AS1881" s="436">
        <f>IF(OR(NOT(ISNUMBER(C1881)),NOT(ISNUMBER(AB1881))),"",IF(AG1881&lt;&gt;"",AG1881,AB1881)-C1881)</f>
        <v/>
      </c>
      <c r="AT1881" s="299" t="n"/>
      <c r="AU1881" s="300">
        <f>IF($B1881="","",TEXT($A1881,"yyyymmdd")&amp;"_P"&amp;$C1881&amp;"_C"&amp;$F1881&amp;"_"&amp;TRIM(RIGHT(SUBSTITUTE(TRIM(SUBSTITUTE($L1881,CHAR(160)," "))," ",REPT(" ",60)),60))&amp;IF($P1881="","","-"&amp;TRIM(RIGHT(SUBSTITUTE(TRIM(SUBSTITUTE($P1881,CHAR(160)," "))," ",REPT(" ",60)),60)))&amp;IF($T1881="","","-"&amp;TRIM(RIGHT(SUBSTITUTE(TRIM(SUBSTITUTE($T1881,CHAR(160)," "))," ",REPT(" ",60)),60)))&amp;".jpg")</f>
        <v/>
      </c>
    </row>
    <row r="1882" ht="42" customHeight="1">
      <c r="A1882" s="292" t="n">
        <v>34609</v>
      </c>
      <c r="B1882" s="294" t="inlineStr">
        <is>
          <t>Tooheys 1000 2 October, 1994</t>
        </is>
      </c>
      <c r="C1882" s="294" t="inlineStr">
        <is>
          <t>23</t>
        </is>
      </c>
      <c r="D1882" s="294" t="inlineStr">
        <is>
          <t>B</t>
        </is>
      </c>
      <c r="E1882" s="294" t="n">
        <v>4</v>
      </c>
      <c r="F1882" s="294" t="n">
        <v>56</v>
      </c>
      <c r="G1882" s="311" t="inlineStr">
        <is>
          <t>Bruce Miles Racing</t>
        </is>
      </c>
      <c r="H1882" s="311" t="n"/>
      <c r="I1882" s="311" t="inlineStr">
        <is>
          <t>ORIX TEAM RACING</t>
        </is>
      </c>
      <c r="J1882" s="294" t="inlineStr">
        <is>
          <t>TOYOTA CARINA</t>
        </is>
      </c>
      <c r="K1882" s="294" t="n">
        <v>1998</v>
      </c>
      <c r="L1882" s="294" t="inlineStr">
        <is>
          <t>James Kaye</t>
        </is>
      </c>
      <c r="M1882" s="294" t="inlineStr">
        <is>
          <t>GBR</t>
        </is>
      </c>
      <c r="N1882" s="700">
        <f>_xlfn.LET(_xlpm.d,_xlfn.XLOOKUP(L1882,'[1]Birth Dates'!$A:$A,'[1]Birth Dates'!$B:$B,"",0),IF(_xlpm.d=0,"",_xlpm.d))</f>
        <v/>
      </c>
      <c r="O1882" s="294">
        <f>IF(OR(N1882="",A1882="",NOT(ISNUMBER(N1882)),N1882&gt;A1882),"",DATEDIF(N1882,A1882,"Y")&amp;" years, "&amp;DATEDIF(N1882,A1882,"YM")&amp;" months, "&amp;DATEDIF(N1882,A1882,"MD")&amp;" days")</f>
        <v/>
      </c>
      <c r="P1882" s="294" t="inlineStr">
        <is>
          <t>Greg Murphy</t>
        </is>
      </c>
      <c r="Q1882" s="294" t="inlineStr">
        <is>
          <t>NZL</t>
        </is>
      </c>
      <c r="R1882" s="700">
        <f>_xlfn.LET(_xlpm.d,_xlfn.XLOOKUP(P1882,'[1]Birth Dates'!$A:$A,'[1]Birth Dates'!$B:$B,"",0),IF(_xlpm.d=0,"",_xlpm.d))</f>
        <v/>
      </c>
      <c r="S1882" s="294">
        <f>IF(OR(R1882="",A1882="",NOT(ISNUMBER(R1882)),R1882&gt;A1882),"",DATEDIF(R1882,A1882,"Y")&amp;" years, "&amp;DATEDIF(R1882,A1882,"YM")&amp;" months, "&amp;DATEDIF(R1882,A1882,"MD")&amp;" days")</f>
        <v/>
      </c>
      <c r="T1882" s="294" t="n"/>
      <c r="U1882" s="294" t="n"/>
      <c r="V1882" s="700">
        <f>_xlfn.LET(_xlpm.d,_xlfn.XLOOKUP(T1882,'[1]Birth Dates'!$A:$A,'[1]Birth Dates'!$B:$B,"",0),IF(_xlpm.d=0,"",_xlpm.d))</f>
        <v/>
      </c>
      <c r="W1882" s="294">
        <f>IF(OR(V1882="",A1882="",NOT(ISNUMBER(V1882)),V1882&gt;A1882),"",DATEDIF(V1882,A1882,"Y")&amp;" years, "&amp;DATEDIF(V1882,A1882,"YM")&amp;" months, "&amp;DATEDIF(V1882,A1882,"MD")&amp;" days")</f>
        <v/>
      </c>
      <c r="X1882" s="294" t="n"/>
      <c r="Y1882" s="294" t="n"/>
      <c r="Z1882" s="294" t="n"/>
      <c r="AA1882" s="294" t="n"/>
      <c r="AB1882" s="294" t="n"/>
      <c r="AC1882" s="294" t="n"/>
      <c r="AD1882" s="294" t="n"/>
      <c r="AE1882" s="587" t="inlineStr">
        <is>
          <t>2:26.4830</t>
        </is>
      </c>
      <c r="AF1882" s="418">
        <f>IF(OR(AE1882="",AE1882="",AE1882=0),"",6.213/(AE1882*24))</f>
        <v/>
      </c>
      <c r="AG1882" s="298" t="n"/>
      <c r="AH1882" s="587" t="inlineStr"/>
      <c r="AI1882" s="418">
        <f>IF(OR(AH1882="",AH1882="",AH1882=0),"",6.213/(AH1882*24))</f>
        <v/>
      </c>
      <c r="AJ1882" s="175">
        <f>IF(AND(ISNUMBER(AB1882),ISNUMBER(AG1882)),AB1882-AG1882,"")</f>
        <v/>
      </c>
      <c r="AK1882" s="294" t="n"/>
      <c r="AL1882" s="294" t="n">
        <v>136</v>
      </c>
      <c r="AM1882" s="516" t="inlineStr">
        <is>
          <t>07:05:18.7429</t>
        </is>
      </c>
      <c r="AN1882" s="671" t="n">
        <v>119.202</v>
      </c>
      <c r="AO1882" s="477" t="inlineStr">
        <is>
          <t>+01:32.9004</t>
        </is>
      </c>
      <c r="AP1882" s="294" t="n">
        <v>103</v>
      </c>
      <c r="AQ1882" s="587" t="inlineStr">
        <is>
          <t>2:26.5261</t>
        </is>
      </c>
      <c r="AR1882" s="439">
        <f>IF(OR(AQ1882="",AQ1882="",AQ1882=0),"",6.213/(AQ1882*24))</f>
        <v/>
      </c>
      <c r="AS1882" s="436">
        <f>IF(OR(NOT(ISNUMBER(C1882)),NOT(ISNUMBER(AB1882))),"",IF(AG1882&lt;&gt;"",AG1882,AB1882)-C1882)</f>
        <v/>
      </c>
      <c r="AT1882" s="299" t="n"/>
      <c r="AU1882" s="300">
        <f>IF($B1882="","",TEXT($A1882,"yyyymmdd")&amp;"_P"&amp;$C1882&amp;"_C"&amp;$F1882&amp;"_"&amp;TRIM(RIGHT(SUBSTITUTE(TRIM(SUBSTITUTE($L1882,CHAR(160)," "))," ",REPT(" ",60)),60))&amp;IF($P1882="","","-"&amp;TRIM(RIGHT(SUBSTITUTE(TRIM(SUBSTITUTE($P1882,CHAR(160)," "))," ",REPT(" ",60)),60)))&amp;IF($T1882="","","-"&amp;TRIM(RIGHT(SUBSTITUTE(TRIM(SUBSTITUTE($T1882,CHAR(160)," "))," ",REPT(" ",60)),60)))&amp;".jpg")</f>
        <v/>
      </c>
    </row>
    <row r="1883" ht="42" customHeight="1">
      <c r="A1883" s="292" t="n">
        <v>34609</v>
      </c>
      <c r="B1883" s="294" t="inlineStr">
        <is>
          <t>Tooheys 1000 2 October, 1994</t>
        </is>
      </c>
      <c r="C1883" s="294" t="inlineStr">
        <is>
          <t>24</t>
        </is>
      </c>
      <c r="D1883" s="294" t="inlineStr">
        <is>
          <t>A</t>
        </is>
      </c>
      <c r="E1883" s="294" t="n">
        <v>20</v>
      </c>
      <c r="F1883" s="294" t="n">
        <v>3</v>
      </c>
      <c r="G1883" s="294" t="inlineStr">
        <is>
          <t>Lansvale Smash Repairs</t>
        </is>
      </c>
      <c r="H1883" s="294" t="n"/>
      <c r="I1883" s="294" t="inlineStr">
        <is>
          <t>LANSVALE SMASH REPAIRS</t>
        </is>
      </c>
      <c r="J1883" s="294" t="inlineStr">
        <is>
          <t>COMMODORE VP</t>
        </is>
      </c>
      <c r="K1883" s="294" t="n">
        <v>4980</v>
      </c>
      <c r="L1883" s="294" t="inlineStr">
        <is>
          <t>Steve Reed</t>
        </is>
      </c>
      <c r="M1883" s="294" t="inlineStr">
        <is>
          <t>AUS</t>
        </is>
      </c>
      <c r="N1883" s="700">
        <f>_xlfn.LET(_xlpm.d,_xlfn.XLOOKUP(L1883,'[1]Birth Dates'!$A:$A,'[1]Birth Dates'!$B:$B,"",0),IF(_xlpm.d=0,"",_xlpm.d))</f>
        <v/>
      </c>
      <c r="O1883" s="294">
        <f>IF(OR(N1883="",A1883="",NOT(ISNUMBER(N1883)),N1883&gt;A1883),"",DATEDIF(N1883,A1883,"Y")&amp;" years, "&amp;DATEDIF(N1883,A1883,"YM")&amp;" months, "&amp;DATEDIF(N1883,A1883,"MD")&amp;" days")</f>
        <v/>
      </c>
      <c r="P1883" s="294" t="inlineStr">
        <is>
          <t>Trevor Ashby</t>
        </is>
      </c>
      <c r="Q1883" s="294" t="inlineStr">
        <is>
          <t>AUS</t>
        </is>
      </c>
      <c r="R1883" s="700">
        <f>_xlfn.LET(_xlpm.d,_xlfn.XLOOKUP(P1883,'[1]Birth Dates'!$A:$A,'[1]Birth Dates'!$B:$B,"",0),IF(_xlpm.d=0,"",_xlpm.d))</f>
        <v/>
      </c>
      <c r="S1883" s="294">
        <f>IF(OR(R1883="",A1883="",NOT(ISNUMBER(R1883)),R1883&gt;A1883),"",DATEDIF(R1883,A1883,"Y")&amp;" years, "&amp;DATEDIF(R1883,A1883,"YM")&amp;" months, "&amp;DATEDIF(R1883,A1883,"MD")&amp;" days")</f>
        <v/>
      </c>
      <c r="T1883" s="294" t="n"/>
      <c r="U1883" s="294" t="n"/>
      <c r="V1883" s="700">
        <f>_xlfn.LET(_xlpm.d,_xlfn.XLOOKUP(T1883,'[1]Birth Dates'!$A:$A,'[1]Birth Dates'!$B:$B,"",0),IF(_xlpm.d=0,"",_xlpm.d))</f>
        <v/>
      </c>
      <c r="W1883" s="294">
        <f>IF(OR(V1883="",A1883="",NOT(ISNUMBER(V1883)),V1883&gt;A1883),"",DATEDIF(V1883,A1883,"Y")&amp;" years, "&amp;DATEDIF(V1883,A1883,"YM")&amp;" months, "&amp;DATEDIF(V1883,A1883,"MD")&amp;" days")</f>
        <v/>
      </c>
      <c r="X1883" s="294" t="n"/>
      <c r="Y1883" s="294" t="n"/>
      <c r="Z1883" s="294" t="n"/>
      <c r="AA1883" s="294" t="n"/>
      <c r="AB1883" s="294" t="n"/>
      <c r="AC1883" s="294" t="n"/>
      <c r="AD1883" s="294" t="n"/>
      <c r="AE1883" s="587" t="inlineStr">
        <is>
          <t>2:16.8620</t>
        </is>
      </c>
      <c r="AF1883" s="418">
        <f>IF(OR(AE1883="",AE1883="",AE1883=0),"",6.213/(AE1883*24))</f>
        <v/>
      </c>
      <c r="AG1883" s="298" t="n"/>
      <c r="AH1883" s="587" t="inlineStr"/>
      <c r="AI1883" s="418">
        <f>IF(OR(AH1883="",AH1883="",AH1883=0),"",6.213/(AH1883*24))</f>
        <v/>
      </c>
      <c r="AJ1883" s="175">
        <f>IF(AND(ISNUMBER(AB1883),ISNUMBER(AG1883)),AB1883-AG1883,"")</f>
        <v/>
      </c>
      <c r="AK1883" s="294" t="n"/>
      <c r="AL1883" s="294" t="n">
        <v>134</v>
      </c>
      <c r="AM1883" s="516" t="inlineStr">
        <is>
          <t>07:04:54.6240</t>
        </is>
      </c>
      <c r="AN1883" s="671" t="n">
        <v>117.56</v>
      </c>
      <c r="AO1883" s="477" t="inlineStr">
        <is>
          <t>+01:08.7815</t>
        </is>
      </c>
      <c r="AP1883" s="294" t="n">
        <v>109</v>
      </c>
      <c r="AQ1883" s="587" t="inlineStr">
        <is>
          <t>2:18.0988</t>
        </is>
      </c>
      <c r="AR1883" s="439">
        <f>IF(OR(AQ1883="",AQ1883="",AQ1883=0),"",6.213/(AQ1883*24))</f>
        <v/>
      </c>
      <c r="AS1883" s="436">
        <f>IF(OR(NOT(ISNUMBER(C1883)),NOT(ISNUMBER(AB1883))),"",IF(AG1883&lt;&gt;"",AG1883,AB1883)-C1883)</f>
        <v/>
      </c>
      <c r="AT1883" s="299" t="n"/>
      <c r="AU1883" s="300">
        <f>IF($B1883="","",TEXT($A1883,"yyyymmdd")&amp;"_P"&amp;$C1883&amp;"_C"&amp;$F1883&amp;"_"&amp;TRIM(RIGHT(SUBSTITUTE(TRIM(SUBSTITUTE($L1883,CHAR(160)," "))," ",REPT(" ",60)),60))&amp;IF($P1883="","","-"&amp;TRIM(RIGHT(SUBSTITUTE(TRIM(SUBSTITUTE($P1883,CHAR(160)," "))," ",REPT(" ",60)),60)))&amp;IF($T1883="","","-"&amp;TRIM(RIGHT(SUBSTITUTE(TRIM(SUBSTITUTE($T1883,CHAR(160)," "))," ",REPT(" ",60)),60)))&amp;".jpg")</f>
        <v/>
      </c>
    </row>
    <row r="1884" ht="42" customHeight="1">
      <c r="A1884" s="292" t="n">
        <v>34609</v>
      </c>
      <c r="B1884" s="294" t="inlineStr">
        <is>
          <t>Tooheys 1000 2 October, 1994</t>
        </is>
      </c>
      <c r="C1884" s="294" t="inlineStr">
        <is>
          <t>25</t>
        </is>
      </c>
      <c r="D1884" s="294" t="inlineStr">
        <is>
          <t>B</t>
        </is>
      </c>
      <c r="E1884" s="294" t="n">
        <v>5</v>
      </c>
      <c r="F1884" s="294" t="n">
        <v>16</v>
      </c>
      <c r="G1884" s="294" t="inlineStr">
        <is>
          <t>Phil Ward Racing</t>
        </is>
      </c>
      <c r="H1884" s="294" t="n"/>
      <c r="I1884" s="294" t="inlineStr">
        <is>
          <t>PHIL WARD TEAM TECHNOPHONE</t>
        </is>
      </c>
      <c r="J1884" s="294" t="inlineStr">
        <is>
          <t>MERCEDES 190E</t>
        </is>
      </c>
      <c r="K1884" s="294" t="n">
        <v>1998</v>
      </c>
      <c r="L1884" s="294" t="inlineStr">
        <is>
          <t>Peter McKay</t>
        </is>
      </c>
      <c r="M1884" s="294" t="inlineStr">
        <is>
          <t>AUS</t>
        </is>
      </c>
      <c r="N1884" s="700">
        <f>_xlfn.LET(_xlpm.d,_xlfn.XLOOKUP(L1884,'[1]Birth Dates'!$A:$A,'[1]Birth Dates'!$B:$B,"",0),IF(_xlpm.d=0,"",_xlpm.d))</f>
        <v/>
      </c>
      <c r="O1884" s="294">
        <f>IF(OR(N1884="",A1884="",NOT(ISNUMBER(N1884)),N1884&gt;A1884),"",DATEDIF(N1884,A1884,"Y")&amp;" years, "&amp;DATEDIF(N1884,A1884,"YM")&amp;" months, "&amp;DATEDIF(N1884,A1884,"MD")&amp;" days")</f>
        <v/>
      </c>
      <c r="P1884" s="294" t="inlineStr">
        <is>
          <t>Jamie Miller</t>
        </is>
      </c>
      <c r="Q1884" s="294" t="inlineStr">
        <is>
          <t>AUS</t>
        </is>
      </c>
      <c r="R1884" s="700">
        <f>_xlfn.LET(_xlpm.d,_xlfn.XLOOKUP(P1884,'[1]Birth Dates'!$A:$A,'[1]Birth Dates'!$B:$B,"",0),IF(_xlpm.d=0,"",_xlpm.d))</f>
        <v/>
      </c>
      <c r="S1884" s="294">
        <f>IF(OR(R1884="",A1884="",NOT(ISNUMBER(R1884)),R1884&gt;A1884),"",DATEDIF(R1884,A1884,"Y")&amp;" years, "&amp;DATEDIF(R1884,A1884,"YM")&amp;" months, "&amp;DATEDIF(R1884,A1884,"MD")&amp;" days")</f>
        <v/>
      </c>
      <c r="T1884" s="294" t="n"/>
      <c r="U1884" s="294" t="n"/>
      <c r="V1884" s="700">
        <f>_xlfn.LET(_xlpm.d,_xlfn.XLOOKUP(T1884,'[1]Birth Dates'!$A:$A,'[1]Birth Dates'!$B:$B,"",0),IF(_xlpm.d=0,"",_xlpm.d))</f>
        <v/>
      </c>
      <c r="W1884" s="294">
        <f>IF(OR(V1884="",A1884="",NOT(ISNUMBER(V1884)),V1884&gt;A1884),"",DATEDIF(V1884,A1884,"Y")&amp;" years, "&amp;DATEDIF(V1884,A1884,"YM")&amp;" months, "&amp;DATEDIF(V1884,A1884,"MD")&amp;" days")</f>
        <v/>
      </c>
      <c r="X1884" s="294" t="n"/>
      <c r="Y1884" s="294" t="n"/>
      <c r="Z1884" s="294" t="n"/>
      <c r="AA1884" s="294" t="n"/>
      <c r="AB1884" s="294" t="n"/>
      <c r="AC1884" s="294" t="n"/>
      <c r="AD1884" s="294" t="n"/>
      <c r="AE1884" s="587" t="inlineStr">
        <is>
          <t>2:38.8370</t>
        </is>
      </c>
      <c r="AF1884" s="418">
        <f>IF(OR(AE1884="",AE1884="",AE1884=0),"",6.213/(AE1884*24))</f>
        <v/>
      </c>
      <c r="AG1884" s="298" t="n"/>
      <c r="AH1884" s="587" t="inlineStr"/>
      <c r="AI1884" s="418">
        <f>IF(OR(AH1884="",AH1884="",AH1884=0),"",6.213/(AH1884*24))</f>
        <v/>
      </c>
      <c r="AJ1884" s="175">
        <f>IF(AND(ISNUMBER(AB1884),ISNUMBER(AG1884)),AB1884-AG1884,"")</f>
        <v/>
      </c>
      <c r="AK1884" s="294" t="n"/>
      <c r="AL1884" s="294" t="n">
        <v>126</v>
      </c>
      <c r="AM1884" s="516" t="inlineStr">
        <is>
          <t>07:04:17.9620</t>
        </is>
      </c>
      <c r="AN1884" s="671" t="n">
        <v>110.701</v>
      </c>
      <c r="AO1884" s="477" t="inlineStr">
        <is>
          <t>+00:32.1195</t>
        </is>
      </c>
      <c r="AP1884" s="294" t="n">
        <v>96</v>
      </c>
      <c r="AQ1884" s="587" t="inlineStr">
        <is>
          <t>2:38.1205</t>
        </is>
      </c>
      <c r="AR1884" s="439">
        <f>IF(OR(AQ1884="",AQ1884="",AQ1884=0),"",6.213/(AQ1884*24))</f>
        <v/>
      </c>
      <c r="AS1884" s="436">
        <f>IF(OR(NOT(ISNUMBER(C1884)),NOT(ISNUMBER(AB1884))),"",IF(AG1884&lt;&gt;"",AG1884,AB1884)-C1884)</f>
        <v/>
      </c>
      <c r="AT1884" s="299" t="n"/>
      <c r="AU1884" s="300">
        <f>IF($B1884="","",TEXT($A1884,"yyyymmdd")&amp;"_P"&amp;$C1884&amp;"_C"&amp;$F1884&amp;"_"&amp;TRIM(RIGHT(SUBSTITUTE(TRIM(SUBSTITUTE($L1884,CHAR(160)," "))," ",REPT(" ",60)),60))&amp;IF($P1884="","","-"&amp;TRIM(RIGHT(SUBSTITUTE(TRIM(SUBSTITUTE($P1884,CHAR(160)," "))," ",REPT(" ",60)),60)))&amp;IF($T1884="","","-"&amp;TRIM(RIGHT(SUBSTITUTE(TRIM(SUBSTITUTE($T1884,CHAR(160)," "))," ",REPT(" ",60)),60)))&amp;".jpg")</f>
        <v/>
      </c>
    </row>
    <row r="1885" ht="42" customHeight="1">
      <c r="A1885" s="292" t="n">
        <v>34609</v>
      </c>
      <c r="B1885" s="294" t="inlineStr">
        <is>
          <t>Tooheys 1000 2 October, 1994</t>
        </is>
      </c>
      <c r="C1885" s="294" t="inlineStr">
        <is>
          <t>26</t>
        </is>
      </c>
      <c r="D1885" s="294" t="inlineStr">
        <is>
          <t>A</t>
        </is>
      </c>
      <c r="E1885" s="294" t="n">
        <v>21</v>
      </c>
      <c r="F1885" s="294" t="n">
        <v>44</v>
      </c>
      <c r="G1885" s="294" t="inlineStr">
        <is>
          <t>Group Motor Sport</t>
        </is>
      </c>
      <c r="H1885" s="294" t="n"/>
      <c r="I1885" s="294" t="inlineStr">
        <is>
          <t>GROUP MOTOR SPORT</t>
        </is>
      </c>
      <c r="J1885" s="294" t="inlineStr">
        <is>
          <t>COMMODORE VL</t>
        </is>
      </c>
      <c r="K1885" s="294" t="n">
        <v>4980</v>
      </c>
      <c r="L1885" s="294" t="inlineStr">
        <is>
          <t>Mike Conway</t>
        </is>
      </c>
      <c r="M1885" s="294" t="inlineStr">
        <is>
          <t>AUS</t>
        </is>
      </c>
      <c r="N1885" s="700">
        <f>_xlfn.LET(_xlpm.d,_xlfn.XLOOKUP(L1885,'[1]Birth Dates'!$A:$A,'[1]Birth Dates'!$B:$B,"",0),IF(_xlpm.d=0,"",_xlpm.d))</f>
        <v/>
      </c>
      <c r="O1885" s="294">
        <f>IF(OR(N1885="",A1885="",NOT(ISNUMBER(N1885)),N1885&gt;A1885),"",DATEDIF(N1885,A1885,"Y")&amp;" years, "&amp;DATEDIF(N1885,A1885,"YM")&amp;" months, "&amp;DATEDIF(N1885,A1885,"MD")&amp;" days")</f>
        <v/>
      </c>
      <c r="P1885" s="294" t="inlineStr">
        <is>
          <t>George Ayoub</t>
        </is>
      </c>
      <c r="Q1885" s="294" t="inlineStr">
        <is>
          <t>AUS</t>
        </is>
      </c>
      <c r="R1885" s="700">
        <f>_xlfn.LET(_xlpm.d,_xlfn.XLOOKUP(P1885,'[1]Birth Dates'!$A:$A,'[1]Birth Dates'!$B:$B,"",0),IF(_xlpm.d=0,"",_xlpm.d))</f>
        <v/>
      </c>
      <c r="S1885" s="294">
        <f>IF(OR(R1885="",A1885="",NOT(ISNUMBER(R1885)),R1885&gt;A1885),"",DATEDIF(R1885,A1885,"Y")&amp;" years, "&amp;DATEDIF(R1885,A1885,"YM")&amp;" months, "&amp;DATEDIF(R1885,A1885,"MD")&amp;" days")</f>
        <v/>
      </c>
      <c r="T1885" s="294" t="inlineStr">
        <is>
          <t>Kevin Heffernan</t>
        </is>
      </c>
      <c r="U1885" s="294" t="inlineStr">
        <is>
          <t>AUS</t>
        </is>
      </c>
      <c r="V1885" s="700">
        <f>_xlfn.LET(_xlpm.d,_xlfn.XLOOKUP(T1885,'[1]Birth Dates'!$A:$A,'[1]Birth Dates'!$B:$B,"",0),IF(_xlpm.d=0,"",_xlpm.d))</f>
        <v/>
      </c>
      <c r="W1885" s="294">
        <f>IF(OR(V1885="",A1885="",NOT(ISNUMBER(V1885)),V1885&gt;A1885),"",DATEDIF(V1885,A1885,"Y")&amp;" years, "&amp;DATEDIF(V1885,A1885,"YM")&amp;" months, "&amp;DATEDIF(V1885,A1885,"MD")&amp;" days")</f>
        <v/>
      </c>
      <c r="X1885" s="294" t="n"/>
      <c r="Y1885" s="294" t="n"/>
      <c r="Z1885" s="294" t="n"/>
      <c r="AA1885" s="294" t="n"/>
      <c r="AB1885" s="294" t="n"/>
      <c r="AC1885" s="294" t="n"/>
      <c r="AD1885" s="294" t="n"/>
      <c r="AE1885" s="587" t="inlineStr">
        <is>
          <t>2:28.4520</t>
        </is>
      </c>
      <c r="AF1885" s="418">
        <f>IF(OR(AE1885="",AE1885="",AE1885=0),"",6.213/(AE1885*24))</f>
        <v/>
      </c>
      <c r="AG1885" s="298" t="n"/>
      <c r="AH1885" s="587" t="inlineStr"/>
      <c r="AI1885" s="418">
        <f>IF(OR(AH1885="",AH1885="",AH1885=0),"",6.213/(AH1885*24))</f>
        <v/>
      </c>
      <c r="AJ1885" s="175">
        <f>IF(AND(ISNUMBER(AB1885),ISNUMBER(AG1885)),AB1885-AG1885,"")</f>
        <v/>
      </c>
      <c r="AK1885" s="294" t="n"/>
      <c r="AL1885" s="294" t="n">
        <v>123</v>
      </c>
      <c r="AM1885" s="516" t="inlineStr">
        <is>
          <t>07:06:02.5410</t>
        </is>
      </c>
      <c r="AN1885" s="671" t="n">
        <v>107.623</v>
      </c>
      <c r="AO1885" s="477" t="inlineStr">
        <is>
          <t>+02:16.6985</t>
        </is>
      </c>
      <c r="AP1885" s="294" t="n">
        <v>58</v>
      </c>
      <c r="AQ1885" s="587" t="inlineStr">
        <is>
          <t>2:26.4925</t>
        </is>
      </c>
      <c r="AR1885" s="439">
        <f>IF(OR(AQ1885="",AQ1885="",AQ1885=0),"",6.213/(AQ1885*24))</f>
        <v/>
      </c>
      <c r="AS1885" s="436">
        <f>IF(OR(NOT(ISNUMBER(C1885)),NOT(ISNUMBER(AB1885))),"",IF(AG1885&lt;&gt;"",AG1885,AB1885)-C1885)</f>
        <v/>
      </c>
      <c r="AT1885" s="299" t="n"/>
      <c r="AU1885" s="300">
        <f>IF($B1885="","",TEXT($A1885,"yyyymmdd")&amp;"_P"&amp;$C1885&amp;"_C"&amp;$F1885&amp;"_"&amp;TRIM(RIGHT(SUBSTITUTE(TRIM(SUBSTITUTE($L1885,CHAR(160)," "))," ",REPT(" ",60)),60))&amp;IF($P1885="","","-"&amp;TRIM(RIGHT(SUBSTITUTE(TRIM(SUBSTITUTE($P1885,CHAR(160)," "))," ",REPT(" ",60)),60)))&amp;IF($T1885="","","-"&amp;TRIM(RIGHT(SUBSTITUTE(TRIM(SUBSTITUTE($T1885,CHAR(160)," "))," ",REPT(" ",60)),60)))&amp;".jpg")</f>
        <v/>
      </c>
    </row>
    <row r="1886" ht="42" customHeight="1">
      <c r="A1886" s="292" t="n">
        <v>34609</v>
      </c>
      <c r="B1886" s="294" t="inlineStr">
        <is>
          <t>Tooheys 1000 2 October, 1994</t>
        </is>
      </c>
      <c r="C1886" s="294" t="inlineStr">
        <is>
          <t>DNF</t>
        </is>
      </c>
      <c r="D1886" s="294" t="inlineStr">
        <is>
          <t>A</t>
        </is>
      </c>
      <c r="E1886" s="294" t="n"/>
      <c r="F1886" s="294" t="n">
        <v>24</v>
      </c>
      <c r="G1886" s="294" t="inlineStr">
        <is>
          <t>Pinnacle Motorsport</t>
        </is>
      </c>
      <c r="H1886" s="294" t="n"/>
      <c r="I1886" s="294" t="inlineStr">
        <is>
          <t>PINNACLE MOTORSPORT</t>
        </is>
      </c>
      <c r="J1886" s="294" t="inlineStr">
        <is>
          <t>COMMODORE VP</t>
        </is>
      </c>
      <c r="K1886" s="294" t="n">
        <v>4980</v>
      </c>
      <c r="L1886" s="294" t="inlineStr">
        <is>
          <t>Greg Crick</t>
        </is>
      </c>
      <c r="M1886" s="294" t="inlineStr">
        <is>
          <t>AUS</t>
        </is>
      </c>
      <c r="N1886" s="700">
        <f>_xlfn.LET(_xlpm.d,_xlfn.XLOOKUP(L1886,'[1]Birth Dates'!$A:$A,'[1]Birth Dates'!$B:$B,"",0),IF(_xlpm.d=0,"",_xlpm.d))</f>
        <v/>
      </c>
      <c r="O1886" s="294">
        <f>IF(OR(N1886="",A1886="",NOT(ISNUMBER(N1886)),N1886&gt;A1886),"",DATEDIF(N1886,A1886,"Y")&amp;" years, "&amp;DATEDIF(N1886,A1886,"YM")&amp;" months, "&amp;DATEDIF(N1886,A1886,"MD")&amp;" days")</f>
        <v/>
      </c>
      <c r="P1886" s="294" t="inlineStr">
        <is>
          <t>Tony Scott</t>
        </is>
      </c>
      <c r="Q1886" s="294" t="inlineStr">
        <is>
          <t>AUS</t>
        </is>
      </c>
      <c r="R1886" s="700">
        <f>_xlfn.LET(_xlpm.d,_xlfn.XLOOKUP(P1886,'[1]Birth Dates'!$A:$A,'[1]Birth Dates'!$B:$B,"",0),IF(_xlpm.d=0,"",_xlpm.d))</f>
        <v/>
      </c>
      <c r="S1886" s="294">
        <f>IF(OR(R1886="",A1886="",NOT(ISNUMBER(R1886)),R1886&gt;A1886),"",DATEDIF(R1886,A1886,"Y")&amp;" years, "&amp;DATEDIF(R1886,A1886,"YM")&amp;" months, "&amp;DATEDIF(R1886,A1886,"MD")&amp;" days")</f>
        <v/>
      </c>
      <c r="T1886" s="294" t="n"/>
      <c r="U1886" s="294" t="n"/>
      <c r="V1886" s="700">
        <f>_xlfn.LET(_xlpm.d,_xlfn.XLOOKUP(T1886,'[1]Birth Dates'!$A:$A,'[1]Birth Dates'!$B:$B,"",0),IF(_xlpm.d=0,"",_xlpm.d))</f>
        <v/>
      </c>
      <c r="W1886" s="294">
        <f>IF(OR(V1886="",A1886="",NOT(ISNUMBER(V1886)),V1886&gt;A1886),"",DATEDIF(V1886,A1886,"Y")&amp;" years, "&amp;DATEDIF(V1886,A1886,"YM")&amp;" months, "&amp;DATEDIF(V1886,A1886,"MD")&amp;" days")</f>
        <v/>
      </c>
      <c r="X1886" s="294" t="n"/>
      <c r="Y1886" s="294" t="n"/>
      <c r="Z1886" s="294" t="n"/>
      <c r="AA1886" s="294" t="n"/>
      <c r="AB1886" s="294" t="n"/>
      <c r="AC1886" s="294" t="n"/>
      <c r="AD1886" s="294" t="n"/>
      <c r="AE1886" s="587" t="inlineStr"/>
      <c r="AF1886" s="418">
        <f>IF(OR(AE1886="",AE1886="",AE1886=0),"",6.213/(AE1886*24))</f>
        <v/>
      </c>
      <c r="AG1886" s="298" t="n"/>
      <c r="AH1886" s="587" t="inlineStr"/>
      <c r="AI1886" s="418">
        <f>IF(OR(AH1886="",AH1886="",AH1886=0),"",6.213/(AH1886*24))</f>
        <v/>
      </c>
      <c r="AJ1886" s="175">
        <f>IF(AND(ISNUMBER(AB1886),ISNUMBER(AG1886)),AB1886-AG1886,"")</f>
        <v/>
      </c>
      <c r="AK1886" s="294" t="inlineStr">
        <is>
          <t>DNF</t>
        </is>
      </c>
      <c r="AL1886" s="294" t="n">
        <v>158</v>
      </c>
      <c r="AM1886" s="516" t="inlineStr">
        <is>
          <t>07:03:28.8738</t>
        </is>
      </c>
      <c r="AN1886" s="671" t="n">
        <v>139.083</v>
      </c>
      <c r="AO1886" s="477" t="inlineStr">
        <is>
          <t>+59:43.0313</t>
        </is>
      </c>
      <c r="AP1886" s="294" t="n">
        <v>96</v>
      </c>
      <c r="AQ1886" s="587" t="inlineStr">
        <is>
          <t>2:17.2218</t>
        </is>
      </c>
      <c r="AR1886" s="439">
        <f>IF(OR(AQ1886="",AQ1886="",AQ1886=0),"",6.213/(AQ1886*24))</f>
        <v/>
      </c>
      <c r="AS1886" s="436">
        <f>IF(OR(NOT(ISNUMBER(C1886)),NOT(ISNUMBER(AB1886))),"",IF(AG1886&lt;&gt;"",AG1886,AB1886)-C1886)</f>
        <v/>
      </c>
      <c r="AT1886" s="299" t="n"/>
      <c r="AU1886" s="300">
        <f>IF($B1886="","",TEXT($A1886,"yyyymmdd")&amp;"_P"&amp;$C1886&amp;"_C"&amp;$F1886&amp;"_"&amp;TRIM(RIGHT(SUBSTITUTE(TRIM(SUBSTITUTE($L1886,CHAR(160)," "))," ",REPT(" ",60)),60))&amp;IF($P1886="","","-"&amp;TRIM(RIGHT(SUBSTITUTE(TRIM(SUBSTITUTE($P1886,CHAR(160)," "))," ",REPT(" ",60)),60)))&amp;IF($T1886="","","-"&amp;TRIM(RIGHT(SUBSTITUTE(TRIM(SUBSTITUTE($T1886,CHAR(160)," "))," ",REPT(" ",60)),60)))&amp;".jpg")</f>
        <v/>
      </c>
    </row>
    <row r="1887" ht="42" customHeight="1">
      <c r="A1887" s="292" t="n">
        <v>34609</v>
      </c>
      <c r="B1887" s="294" t="inlineStr">
        <is>
          <t>Tooheys 1000 2 October, 1994</t>
        </is>
      </c>
      <c r="C1887" s="294" t="inlineStr">
        <is>
          <t>DNF</t>
        </is>
      </c>
      <c r="D1887" s="294" t="inlineStr">
        <is>
          <t>A</t>
        </is>
      </c>
      <c r="E1887" s="294" t="n"/>
      <c r="F1887" s="541" t="inlineStr">
        <is>
          <t>05</t>
        </is>
      </c>
      <c r="G1887" s="311" t="inlineStr">
        <is>
          <t>Holden Racing Team</t>
        </is>
      </c>
      <c r="H1887" s="311" t="n"/>
      <c r="I1887" s="311" t="inlineStr">
        <is>
          <t>HOLDEN RACING TEAM</t>
        </is>
      </c>
      <c r="J1887" s="294" t="inlineStr">
        <is>
          <t>COMMODORE VP</t>
        </is>
      </c>
      <c r="K1887" s="294" t="n">
        <v>4980</v>
      </c>
      <c r="L1887" s="294" t="inlineStr">
        <is>
          <t>Peter Brock</t>
        </is>
      </c>
      <c r="M1887" s="294" t="inlineStr">
        <is>
          <t>AUS</t>
        </is>
      </c>
      <c r="N1887" s="700">
        <f>_xlfn.LET(_xlpm.d,_xlfn.XLOOKUP(L1887,'[1]Birth Dates'!$A:$A,'[1]Birth Dates'!$B:$B,"",0),IF(_xlpm.d=0,"",_xlpm.d))</f>
        <v/>
      </c>
      <c r="O1887" s="294">
        <f>IF(OR(N1887="",A1887="",NOT(ISNUMBER(N1887)),N1887&gt;A1887),"",DATEDIF(N1887,A1887,"Y")&amp;" years, "&amp;DATEDIF(N1887,A1887,"YM")&amp;" months, "&amp;DATEDIF(N1887,A1887,"MD")&amp;" days")</f>
        <v/>
      </c>
      <c r="P1887" s="294" t="inlineStr">
        <is>
          <t>Tomas Mezera</t>
        </is>
      </c>
      <c r="Q1887" s="294" t="inlineStr">
        <is>
          <t>CZE</t>
        </is>
      </c>
      <c r="R1887" s="700">
        <f>_xlfn.LET(_xlpm.d,_xlfn.XLOOKUP(P1887,'[1]Birth Dates'!$A:$A,'[1]Birth Dates'!$B:$B,"",0),IF(_xlpm.d=0,"",_xlpm.d))</f>
        <v/>
      </c>
      <c r="S1887" s="294">
        <f>IF(OR(R1887="",A1887="",NOT(ISNUMBER(R1887)),R1887&gt;A1887),"",DATEDIF(R1887,A1887,"Y")&amp;" years, "&amp;DATEDIF(R1887,A1887,"YM")&amp;" months, "&amp;DATEDIF(R1887,A1887,"MD")&amp;" days")</f>
        <v/>
      </c>
      <c r="T1887" s="294" t="n"/>
      <c r="U1887" s="294" t="n"/>
      <c r="V1887" s="700">
        <f>_xlfn.LET(_xlpm.d,_xlfn.XLOOKUP(T1887,'[1]Birth Dates'!$A:$A,'[1]Birth Dates'!$B:$B,"",0),IF(_xlpm.d=0,"",_xlpm.d))</f>
        <v/>
      </c>
      <c r="W1887" s="294">
        <f>IF(OR(V1887="",A1887="",NOT(ISNUMBER(V1887)),V1887&gt;A1887),"",DATEDIF(V1887,A1887,"Y")&amp;" years, "&amp;DATEDIF(V1887,A1887,"YM")&amp;" months, "&amp;DATEDIF(V1887,A1887,"MD")&amp;" days")</f>
        <v/>
      </c>
      <c r="X1887" s="294" t="n"/>
      <c r="Y1887" s="294" t="n"/>
      <c r="Z1887" s="294" t="n"/>
      <c r="AA1887" s="294" t="n"/>
      <c r="AB1887" s="294" t="n"/>
      <c r="AC1887" s="294" t="n"/>
      <c r="AD1887" s="294" t="n"/>
      <c r="AE1887" s="587" t="inlineStr"/>
      <c r="AF1887" s="418">
        <f>IF(OR(AE1887="",AE1887="",AE1887=0),"",6.213/(AE1887*24))</f>
        <v/>
      </c>
      <c r="AG1887" s="298" t="n"/>
      <c r="AH1887" s="587" t="inlineStr"/>
      <c r="AI1887" s="418">
        <f>IF(OR(AH1887="",AH1887="",AH1887=0),"",6.213/(AH1887*24))</f>
        <v/>
      </c>
      <c r="AJ1887" s="175">
        <f>IF(AND(ISNUMBER(AB1887),ISNUMBER(AG1887)),AB1887-AG1887,"")</f>
        <v/>
      </c>
      <c r="AK1887" s="294" t="inlineStr">
        <is>
          <t>DNF</t>
        </is>
      </c>
      <c r="AL1887" s="294" t="n">
        <v>138</v>
      </c>
      <c r="AM1887" s="516" t="inlineStr">
        <is>
          <t>06:06:18.3462</t>
        </is>
      </c>
      <c r="AN1887" s="671" t="n">
        <v>140.439</v>
      </c>
      <c r="AO1887" s="477" t="inlineStr">
        <is>
          <t>+02:32.5037</t>
        </is>
      </c>
      <c r="AP1887" s="294" t="n">
        <v>97</v>
      </c>
      <c r="AQ1887" s="587" t="inlineStr">
        <is>
          <t>2:14.1586</t>
        </is>
      </c>
      <c r="AR1887" s="439">
        <f>IF(OR(AQ1887="",AQ1887="",AQ1887=0),"",6.213/(AQ1887*24))</f>
        <v/>
      </c>
      <c r="AS1887" s="436">
        <f>IF(OR(NOT(ISNUMBER(C1887)),NOT(ISNUMBER(AB1887))),"",IF(AG1887&lt;&gt;"",AG1887,AB1887)-C1887)</f>
        <v/>
      </c>
      <c r="AT1887" s="299" t="n"/>
      <c r="AU1887" s="300">
        <f>IF($B1887="","",TEXT($A1887,"yyyymmdd")&amp;"_P"&amp;$C1887&amp;"_C"&amp;$F1887&amp;"_"&amp;TRIM(RIGHT(SUBSTITUTE(TRIM(SUBSTITUTE($L1887,CHAR(160)," "))," ",REPT(" ",60)),60))&amp;IF($P1887="","","-"&amp;TRIM(RIGHT(SUBSTITUTE(TRIM(SUBSTITUTE($P1887,CHAR(160)," "))," ",REPT(" ",60)),60)))&amp;IF($T1887="","","-"&amp;TRIM(RIGHT(SUBSTITUTE(TRIM(SUBSTITUTE($T1887,CHAR(160)," "))," ",REPT(" ",60)),60)))&amp;".jpg")</f>
        <v/>
      </c>
    </row>
    <row r="1888" ht="42" customHeight="1">
      <c r="A1888" s="292" t="n">
        <v>34609</v>
      </c>
      <c r="B1888" s="294" t="inlineStr">
        <is>
          <t>Tooheys 1000 2 October, 1994</t>
        </is>
      </c>
      <c r="C1888" s="294" t="inlineStr">
        <is>
          <t>NC</t>
        </is>
      </c>
      <c r="D1888" s="294" t="inlineStr">
        <is>
          <t>A</t>
        </is>
      </c>
      <c r="E1888" s="294" t="n"/>
      <c r="F1888" s="294" t="n">
        <v>41</v>
      </c>
      <c r="G1888" s="294" t="inlineStr">
        <is>
          <t>Willmington Performance</t>
        </is>
      </c>
      <c r="H1888" s="294" t="n"/>
      <c r="I1888" s="294" t="inlineStr">
        <is>
          <t>GARRY WILLMINGTON</t>
        </is>
      </c>
      <c r="J1888" s="294" t="inlineStr">
        <is>
          <t>FALCON EB</t>
        </is>
      </c>
      <c r="K1888" s="294" t="n">
        <v>4949</v>
      </c>
      <c r="L1888" s="294" t="inlineStr">
        <is>
          <t>Garry Willmington</t>
        </is>
      </c>
      <c r="M1888" s="294" t="inlineStr">
        <is>
          <t>AUS</t>
        </is>
      </c>
      <c r="N1888" s="700">
        <f>_xlfn.LET(_xlpm.d,_xlfn.XLOOKUP(L1888,'[1]Birth Dates'!$A:$A,'[1]Birth Dates'!$B:$B,"",0),IF(_xlpm.d=0,"",_xlpm.d))</f>
        <v/>
      </c>
      <c r="O1888" s="294">
        <f>IF(OR(N1888="",A1888="",NOT(ISNUMBER(N1888)),N1888&gt;A1888),"",DATEDIF(N1888,A1888,"Y")&amp;" years, "&amp;DATEDIF(N1888,A1888,"YM")&amp;" months, "&amp;DATEDIF(N1888,A1888,"MD")&amp;" days")</f>
        <v/>
      </c>
      <c r="P1888" s="294" t="inlineStr">
        <is>
          <t>Jeff Barnes</t>
        </is>
      </c>
      <c r="Q1888" s="294" t="inlineStr">
        <is>
          <t>AUS</t>
        </is>
      </c>
      <c r="R1888" s="700">
        <f>_xlfn.LET(_xlpm.d,_xlfn.XLOOKUP(P1888,'[1]Birth Dates'!$A:$A,'[1]Birth Dates'!$B:$B,"",0),IF(_xlpm.d=0,"",_xlpm.d))</f>
        <v/>
      </c>
      <c r="S1888" s="294">
        <f>IF(OR(R1888="",A1888="",NOT(ISNUMBER(R1888)),R1888&gt;A1888),"",DATEDIF(R1888,A1888,"Y")&amp;" years, "&amp;DATEDIF(R1888,A1888,"YM")&amp;" months, "&amp;DATEDIF(R1888,A1888,"MD")&amp;" days")</f>
        <v/>
      </c>
      <c r="T1888" s="294" t="n"/>
      <c r="U1888" s="294" t="n"/>
      <c r="V1888" s="700">
        <f>_xlfn.LET(_xlpm.d,_xlfn.XLOOKUP(T1888,'[1]Birth Dates'!$A:$A,'[1]Birth Dates'!$B:$B,"",0),IF(_xlpm.d=0,"",_xlpm.d))</f>
        <v/>
      </c>
      <c r="W1888" s="294">
        <f>IF(OR(V1888="",A1888="",NOT(ISNUMBER(V1888)),V1888&gt;A1888),"",DATEDIF(V1888,A1888,"Y")&amp;" years, "&amp;DATEDIF(V1888,A1888,"YM")&amp;" months, "&amp;DATEDIF(V1888,A1888,"MD")&amp;" days")</f>
        <v/>
      </c>
      <c r="X1888" s="294" t="n"/>
      <c r="Y1888" s="294" t="n"/>
      <c r="Z1888" s="294" t="n"/>
      <c r="AA1888" s="294" t="n"/>
      <c r="AB1888" s="294" t="n"/>
      <c r="AC1888" s="294" t="n"/>
      <c r="AD1888" s="294" t="n"/>
      <c r="AE1888" s="587" t="inlineStr"/>
      <c r="AF1888" s="418">
        <f>IF(OR(AE1888="",AE1888="",AE1888=0),"",6.213/(AE1888*24))</f>
        <v/>
      </c>
      <c r="AG1888" s="298" t="n"/>
      <c r="AH1888" s="587" t="inlineStr"/>
      <c r="AI1888" s="418">
        <f>IF(OR(AH1888="",AH1888="",AH1888=0),"",6.213/(AH1888*24))</f>
        <v/>
      </c>
      <c r="AJ1888" s="175">
        <f>IF(AND(ISNUMBER(AB1888),ISNUMBER(AG1888)),AB1888-AG1888,"")</f>
        <v/>
      </c>
      <c r="AK1888" s="294" t="inlineStr">
        <is>
          <t>DNF</t>
        </is>
      </c>
      <c r="AL1888" s="294" t="n">
        <v>109</v>
      </c>
      <c r="AM1888" s="516" t="inlineStr">
        <is>
          <t>07:05:50.9533</t>
        </is>
      </c>
      <c r="AN1888" s="671" t="n">
        <v>95.416</v>
      </c>
      <c r="AO1888" s="477" t="inlineStr">
        <is>
          <t>+02:05.1108</t>
        </is>
      </c>
      <c r="AP1888" s="294" t="n">
        <v>69</v>
      </c>
      <c r="AQ1888" s="587" t="inlineStr">
        <is>
          <t>2:26.0637</t>
        </is>
      </c>
      <c r="AR1888" s="439">
        <f>IF(OR(AQ1888="",AQ1888="",AQ1888=0),"",6.213/(AQ1888*24))</f>
        <v/>
      </c>
      <c r="AS1888" s="436">
        <f>IF(OR(NOT(ISNUMBER(C1888)),NOT(ISNUMBER(AB1888))),"",IF(AG1888&lt;&gt;"",AG1888,AB1888)-C1888)</f>
        <v/>
      </c>
      <c r="AT1888" s="299" t="n"/>
      <c r="AU1888" s="300">
        <f>IF($B1888="","",TEXT($A1888,"yyyymmdd")&amp;"_P"&amp;$C1888&amp;"_C"&amp;$F1888&amp;"_"&amp;TRIM(RIGHT(SUBSTITUTE(TRIM(SUBSTITUTE($L1888,CHAR(160)," "))," ",REPT(" ",60)),60))&amp;IF($P1888="","","-"&amp;TRIM(RIGHT(SUBSTITUTE(TRIM(SUBSTITUTE($P1888,CHAR(160)," "))," ",REPT(" ",60)),60)))&amp;IF($T1888="","","-"&amp;TRIM(RIGHT(SUBSTITUTE(TRIM(SUBSTITUTE($T1888,CHAR(160)," "))," ",REPT(" ",60)),60)))&amp;".jpg")</f>
        <v/>
      </c>
    </row>
    <row r="1889" ht="42" customHeight="1">
      <c r="A1889" s="292" t="n">
        <v>34609</v>
      </c>
      <c r="B1889" s="294" t="inlineStr">
        <is>
          <t>Tooheys 1000 2 October, 1994</t>
        </is>
      </c>
      <c r="C1889" s="294" t="inlineStr">
        <is>
          <t>NC</t>
        </is>
      </c>
      <c r="D1889" s="294" t="inlineStr">
        <is>
          <t>A</t>
        </is>
      </c>
      <c r="E1889" s="294" t="n"/>
      <c r="F1889" s="294" t="n">
        <v>10</v>
      </c>
      <c r="G1889" s="311" t="inlineStr">
        <is>
          <t>Phil Ward Racing</t>
        </is>
      </c>
      <c r="H1889" s="311" t="n"/>
      <c r="I1889" s="311" t="inlineStr">
        <is>
          <t>PHIL WARD TEAM TECHNOPHONE</t>
        </is>
      </c>
      <c r="J1889" s="294" t="inlineStr">
        <is>
          <t>COMMODORE VP</t>
        </is>
      </c>
      <c r="K1889" s="294" t="n">
        <v>4980</v>
      </c>
      <c r="L1889" s="294" t="inlineStr">
        <is>
          <t>Phil Ward</t>
        </is>
      </c>
      <c r="M1889" s="294" t="inlineStr">
        <is>
          <t>AUS</t>
        </is>
      </c>
      <c r="N1889" s="700">
        <f>_xlfn.LET(_xlpm.d,_xlfn.XLOOKUP(L1889,'[1]Birth Dates'!$A:$A,'[1]Birth Dates'!$B:$B,"",0),IF(_xlpm.d=0,"",_xlpm.d))</f>
        <v/>
      </c>
      <c r="O1889" s="294">
        <f>IF(OR(N1889="",A1889="",NOT(ISNUMBER(N1889)),N1889&gt;A1889),"",DATEDIF(N1889,A1889,"Y")&amp;" years, "&amp;DATEDIF(N1889,A1889,"YM")&amp;" months, "&amp;DATEDIF(N1889,A1889,"MD")&amp;" days")</f>
        <v/>
      </c>
      <c r="P1889" s="294" t="inlineStr">
        <is>
          <t>Steven Ellery</t>
        </is>
      </c>
      <c r="Q1889" s="294" t="inlineStr">
        <is>
          <t>AUS</t>
        </is>
      </c>
      <c r="R1889" s="700">
        <f>_xlfn.LET(_xlpm.d,_xlfn.XLOOKUP(P1889,'[1]Birth Dates'!$A:$A,'[1]Birth Dates'!$B:$B,"",0),IF(_xlpm.d=0,"",_xlpm.d))</f>
        <v/>
      </c>
      <c r="S1889" s="294">
        <f>IF(OR(R1889="",A1889="",NOT(ISNUMBER(R1889)),R1889&gt;A1889),"",DATEDIF(R1889,A1889,"Y")&amp;" years, "&amp;DATEDIF(R1889,A1889,"YM")&amp;" months, "&amp;DATEDIF(R1889,A1889,"MD")&amp;" days")</f>
        <v/>
      </c>
      <c r="T1889" s="294" t="n"/>
      <c r="U1889" s="294" t="n"/>
      <c r="V1889" s="700">
        <f>_xlfn.LET(_xlpm.d,_xlfn.XLOOKUP(T1889,'[1]Birth Dates'!$A:$A,'[1]Birth Dates'!$B:$B,"",0),IF(_xlpm.d=0,"",_xlpm.d))</f>
        <v/>
      </c>
      <c r="W1889" s="294">
        <f>IF(OR(V1889="",A1889="",NOT(ISNUMBER(V1889)),V1889&gt;A1889),"",DATEDIF(V1889,A1889,"Y")&amp;" years, "&amp;DATEDIF(V1889,A1889,"YM")&amp;" months, "&amp;DATEDIF(V1889,A1889,"MD")&amp;" days")</f>
        <v/>
      </c>
      <c r="X1889" s="294" t="n"/>
      <c r="Y1889" s="294" t="n"/>
      <c r="Z1889" s="294" t="n"/>
      <c r="AA1889" s="294" t="n"/>
      <c r="AB1889" s="294" t="n"/>
      <c r="AC1889" s="294" t="n"/>
      <c r="AD1889" s="294" t="n"/>
      <c r="AE1889" s="587" t="inlineStr"/>
      <c r="AF1889" s="418">
        <f>IF(OR(AE1889="",AE1889="",AE1889=0),"",6.213/(AE1889*24))</f>
        <v/>
      </c>
      <c r="AG1889" s="298" t="n"/>
      <c r="AH1889" s="587" t="inlineStr"/>
      <c r="AI1889" s="418">
        <f>IF(OR(AH1889="",AH1889="",AH1889=0),"",6.213/(AH1889*24))</f>
        <v/>
      </c>
      <c r="AJ1889" s="175">
        <f>IF(AND(ISNUMBER(AB1889),ISNUMBER(AG1889)),AB1889-AG1889,"")</f>
        <v/>
      </c>
      <c r="AK1889" s="294" t="inlineStr">
        <is>
          <t>DNF</t>
        </is>
      </c>
      <c r="AL1889" s="294" t="n">
        <v>100</v>
      </c>
      <c r="AM1889" s="516" t="inlineStr">
        <is>
          <t>07:05:24.7998</t>
        </is>
      </c>
      <c r="AN1889" s="671" t="n">
        <v>87.628</v>
      </c>
      <c r="AO1889" s="477" t="inlineStr">
        <is>
          <t>+01:38.9573</t>
        </is>
      </c>
      <c r="AP1889" s="294" t="n">
        <v>48</v>
      </c>
      <c r="AQ1889" s="587" t="inlineStr">
        <is>
          <t>2:17.1560</t>
        </is>
      </c>
      <c r="AR1889" s="439">
        <f>IF(OR(AQ1889="",AQ1889="",AQ1889=0),"",6.213/(AQ1889*24))</f>
        <v/>
      </c>
      <c r="AS1889" s="436">
        <f>IF(OR(NOT(ISNUMBER(C1889)),NOT(ISNUMBER(AB1889))),"",IF(AG1889&lt;&gt;"",AG1889,AB1889)-C1889)</f>
        <v/>
      </c>
      <c r="AT1889" s="299" t="n"/>
      <c r="AU1889" s="300">
        <f>IF($B1889="","",TEXT($A1889,"yyyymmdd")&amp;"_P"&amp;$C1889&amp;"_C"&amp;$F1889&amp;"_"&amp;TRIM(RIGHT(SUBSTITUTE(TRIM(SUBSTITUTE($L1889,CHAR(160)," "))," ",REPT(" ",60)),60))&amp;IF($P1889="","","-"&amp;TRIM(RIGHT(SUBSTITUTE(TRIM(SUBSTITUTE($P1889,CHAR(160)," "))," ",REPT(" ",60)),60)))&amp;IF($T1889="","","-"&amp;TRIM(RIGHT(SUBSTITUTE(TRIM(SUBSTITUTE($T1889,CHAR(160)," "))," ",REPT(" ",60)),60)))&amp;".jpg")</f>
        <v/>
      </c>
    </row>
    <row r="1890" ht="42" customHeight="1">
      <c r="A1890" s="292" t="n">
        <v>34609</v>
      </c>
      <c r="B1890" s="294" t="inlineStr">
        <is>
          <t>Tooheys 1000 2 October, 1994</t>
        </is>
      </c>
      <c r="C1890" s="294" t="inlineStr">
        <is>
          <t>DNF</t>
        </is>
      </c>
      <c r="D1890" s="294" t="inlineStr">
        <is>
          <t>A</t>
        </is>
      </c>
      <c r="E1890" s="294" t="n"/>
      <c r="F1890" s="294" t="n">
        <v>4</v>
      </c>
      <c r="G1890" s="311" t="inlineStr">
        <is>
          <t>Wayne Gardner Racing</t>
        </is>
      </c>
      <c r="H1890" s="311" t="n"/>
      <c r="I1890" s="311" t="inlineStr">
        <is>
          <t>COCA - COLA RACING</t>
        </is>
      </c>
      <c r="J1890" s="294" t="inlineStr">
        <is>
          <t>COMMODORE VP</t>
        </is>
      </c>
      <c r="K1890" s="294" t="n">
        <v>4980</v>
      </c>
      <c r="L1890" s="294" t="inlineStr">
        <is>
          <t>Wayne Gardner</t>
        </is>
      </c>
      <c r="M1890" s="294" t="inlineStr">
        <is>
          <t>AUS</t>
        </is>
      </c>
      <c r="N1890" s="700">
        <f>_xlfn.LET(_xlpm.d,_xlfn.XLOOKUP(L1890,'[1]Birth Dates'!$A:$A,'[1]Birth Dates'!$B:$B,"",0),IF(_xlpm.d=0,"",_xlpm.d))</f>
        <v/>
      </c>
      <c r="O1890" s="294">
        <f>IF(OR(N1890="",A1890="",NOT(ISNUMBER(N1890)),N1890&gt;A1890),"",DATEDIF(N1890,A1890,"Y")&amp;" years, "&amp;DATEDIF(N1890,A1890,"YM")&amp;" months, "&amp;DATEDIF(N1890,A1890,"MD")&amp;" days")</f>
        <v/>
      </c>
      <c r="P1890" s="294" t="inlineStr">
        <is>
          <t>Neil Crompton</t>
        </is>
      </c>
      <c r="Q1890" s="294" t="inlineStr">
        <is>
          <t>AUS</t>
        </is>
      </c>
      <c r="R1890" s="700">
        <f>_xlfn.LET(_xlpm.d,_xlfn.XLOOKUP(P1890,'[1]Birth Dates'!$A:$A,'[1]Birth Dates'!$B:$B,"",0),IF(_xlpm.d=0,"",_xlpm.d))</f>
        <v/>
      </c>
      <c r="S1890" s="294">
        <f>IF(OR(R1890="",A1890="",NOT(ISNUMBER(R1890)),R1890&gt;A1890),"",DATEDIF(R1890,A1890,"Y")&amp;" years, "&amp;DATEDIF(R1890,A1890,"YM")&amp;" months, "&amp;DATEDIF(R1890,A1890,"MD")&amp;" days")</f>
        <v/>
      </c>
      <c r="T1890" s="294" t="n"/>
      <c r="U1890" s="294" t="n"/>
      <c r="V1890" s="700">
        <f>_xlfn.LET(_xlpm.d,_xlfn.XLOOKUP(T1890,'[1]Birth Dates'!$A:$A,'[1]Birth Dates'!$B:$B,"",0),IF(_xlpm.d=0,"",_xlpm.d))</f>
        <v/>
      </c>
      <c r="W1890" s="294">
        <f>IF(OR(V1890="",A1890="",NOT(ISNUMBER(V1890)),V1890&gt;A1890),"",DATEDIF(V1890,A1890,"Y")&amp;" years, "&amp;DATEDIF(V1890,A1890,"YM")&amp;" months, "&amp;DATEDIF(V1890,A1890,"MD")&amp;" days")</f>
        <v/>
      </c>
      <c r="X1890" s="294" t="n"/>
      <c r="Y1890" s="294" t="n"/>
      <c r="Z1890" s="294" t="n"/>
      <c r="AA1890" s="294" t="n"/>
      <c r="AB1890" s="294" t="n"/>
      <c r="AC1890" s="294" t="n"/>
      <c r="AD1890" s="294" t="n"/>
      <c r="AE1890" s="587" t="inlineStr"/>
      <c r="AF1890" s="418">
        <f>IF(OR(AE1890="",AE1890="",AE1890=0),"",6.213/(AE1890*24))</f>
        <v/>
      </c>
      <c r="AG1890" s="298" t="n"/>
      <c r="AH1890" s="587" t="inlineStr"/>
      <c r="AI1890" s="418">
        <f>IF(OR(AH1890="",AH1890="",AH1890=0),"",6.213/(AH1890*24))</f>
        <v/>
      </c>
      <c r="AJ1890" s="175">
        <f>IF(AND(ISNUMBER(AB1890),ISNUMBER(AG1890)),AB1890-AG1890,"")</f>
        <v/>
      </c>
      <c r="AK1890" s="294" t="inlineStr">
        <is>
          <t>DNF</t>
        </is>
      </c>
      <c r="AL1890" s="294" t="n">
        <v>99</v>
      </c>
      <c r="AM1890" s="516" t="inlineStr">
        <is>
          <t>04:32:02.4446</t>
        </is>
      </c>
      <c r="AN1890" s="671" t="n">
        <v>135.661</v>
      </c>
      <c r="AO1890" s="477" t="inlineStr">
        <is>
          <t>+28:16.6021</t>
        </is>
      </c>
      <c r="AP1890" s="294" t="n">
        <v>91</v>
      </c>
      <c r="AQ1890" s="587" t="inlineStr">
        <is>
          <t>2:15.2926</t>
        </is>
      </c>
      <c r="AR1890" s="439">
        <f>IF(OR(AQ1890="",AQ1890="",AQ1890=0),"",6.213/(AQ1890*24))</f>
        <v/>
      </c>
      <c r="AS1890" s="436">
        <f>IF(OR(NOT(ISNUMBER(C1890)),NOT(ISNUMBER(AB1890))),"",IF(AG1890&lt;&gt;"",AG1890,AB1890)-C1890)</f>
        <v/>
      </c>
      <c r="AT1890" s="299" t="n"/>
      <c r="AU1890" s="300">
        <f>IF($B1890="","",TEXT($A1890,"yyyymmdd")&amp;"_P"&amp;$C1890&amp;"_C"&amp;$F1890&amp;"_"&amp;TRIM(RIGHT(SUBSTITUTE(TRIM(SUBSTITUTE($L1890,CHAR(160)," "))," ",REPT(" ",60)),60))&amp;IF($P1890="","","-"&amp;TRIM(RIGHT(SUBSTITUTE(TRIM(SUBSTITUTE($P1890,CHAR(160)," "))," ",REPT(" ",60)),60)))&amp;IF($T1890="","","-"&amp;TRIM(RIGHT(SUBSTITUTE(TRIM(SUBSTITUTE($T1890,CHAR(160)," "))," ",REPT(" ",60)),60)))&amp;".jpg")</f>
        <v/>
      </c>
    </row>
    <row r="1891" ht="42" customHeight="1">
      <c r="A1891" s="292" t="n">
        <v>34609</v>
      </c>
      <c r="B1891" s="294" t="inlineStr">
        <is>
          <t>Tooheys 1000 2 October, 1994</t>
        </is>
      </c>
      <c r="C1891" s="294" t="inlineStr">
        <is>
          <t>NC</t>
        </is>
      </c>
      <c r="D1891" s="294" t="inlineStr">
        <is>
          <t>A</t>
        </is>
      </c>
      <c r="E1891" s="294" t="n"/>
      <c r="F1891" s="294" t="n">
        <v>42</v>
      </c>
      <c r="G1891" s="311" t="inlineStr">
        <is>
          <t>Glenn Mason Motorsport</t>
        </is>
      </c>
      <c r="H1891" s="311" t="n"/>
      <c r="I1891" s="311" t="inlineStr">
        <is>
          <t>GLENN MASON</t>
        </is>
      </c>
      <c r="J1891" s="294" t="inlineStr">
        <is>
          <t>COMMODORE VL</t>
        </is>
      </c>
      <c r="K1891" s="294" t="n">
        <v>4980</v>
      </c>
      <c r="L1891" s="294" t="inlineStr">
        <is>
          <t>Greg Fahey</t>
        </is>
      </c>
      <c r="M1891" s="294" t="inlineStr">
        <is>
          <t>AUS</t>
        </is>
      </c>
      <c r="N1891" s="700">
        <f>_xlfn.LET(_xlpm.d,_xlfn.XLOOKUP(L1891,'[1]Birth Dates'!$A:$A,'[1]Birth Dates'!$B:$B,"",0),IF(_xlpm.d=0,"",_xlpm.d))</f>
        <v/>
      </c>
      <c r="O1891" s="294">
        <f>IF(OR(N1891="",A1891="",NOT(ISNUMBER(N1891)),N1891&gt;A1891),"",DATEDIF(N1891,A1891,"Y")&amp;" years, "&amp;DATEDIF(N1891,A1891,"YM")&amp;" months, "&amp;DATEDIF(N1891,A1891,"MD")&amp;" days")</f>
        <v/>
      </c>
      <c r="P1891" s="294" t="inlineStr">
        <is>
          <t>Denis Cribbin</t>
        </is>
      </c>
      <c r="Q1891" s="294" t="inlineStr">
        <is>
          <t>AUS</t>
        </is>
      </c>
      <c r="R1891" s="700">
        <f>_xlfn.LET(_xlpm.d,_xlfn.XLOOKUP(P1891,'[1]Birth Dates'!$A:$A,'[1]Birth Dates'!$B:$B,"",0),IF(_xlpm.d=0,"",_xlpm.d))</f>
        <v/>
      </c>
      <c r="S1891" s="294">
        <f>IF(OR(R1891="",A1891="",NOT(ISNUMBER(R1891)),R1891&gt;A1891),"",DATEDIF(R1891,A1891,"Y")&amp;" years, "&amp;DATEDIF(R1891,A1891,"YM")&amp;" months, "&amp;DATEDIF(R1891,A1891,"MD")&amp;" days")</f>
        <v/>
      </c>
      <c r="T1891" s="294" t="n"/>
      <c r="U1891" s="294" t="n"/>
      <c r="V1891" s="700">
        <f>_xlfn.LET(_xlpm.d,_xlfn.XLOOKUP(T1891,'[1]Birth Dates'!$A:$A,'[1]Birth Dates'!$B:$B,"",0),IF(_xlpm.d=0,"",_xlpm.d))</f>
        <v/>
      </c>
      <c r="W1891" s="294">
        <f>IF(OR(V1891="",A1891="",NOT(ISNUMBER(V1891)),V1891&gt;A1891),"",DATEDIF(V1891,A1891,"Y")&amp;" years, "&amp;DATEDIF(V1891,A1891,"YM")&amp;" months, "&amp;DATEDIF(V1891,A1891,"MD")&amp;" days")</f>
        <v/>
      </c>
      <c r="X1891" s="294" t="n"/>
      <c r="Y1891" s="294" t="n"/>
      <c r="Z1891" s="294" t="n"/>
      <c r="AA1891" s="294" t="n"/>
      <c r="AB1891" s="294" t="n"/>
      <c r="AC1891" s="294" t="n"/>
      <c r="AD1891" s="294" t="n"/>
      <c r="AE1891" s="587" t="inlineStr"/>
      <c r="AF1891" s="418">
        <f>IF(OR(AE1891="",AE1891="",AE1891=0),"",6.213/(AE1891*24))</f>
        <v/>
      </c>
      <c r="AG1891" s="298" t="n"/>
      <c r="AH1891" s="587" t="inlineStr"/>
      <c r="AI1891" s="418">
        <f>IF(OR(AH1891="",AH1891="",AH1891=0),"",6.213/(AH1891*24))</f>
        <v/>
      </c>
      <c r="AJ1891" s="175">
        <f>IF(AND(ISNUMBER(AB1891),ISNUMBER(AG1891)),AB1891-AG1891,"")</f>
        <v/>
      </c>
      <c r="AK1891" s="294" t="inlineStr">
        <is>
          <t>DNF</t>
        </is>
      </c>
      <c r="AL1891" s="294" t="n">
        <v>97</v>
      </c>
      <c r="AM1891" s="516" t="inlineStr">
        <is>
          <t>07:04:46.8631</t>
        </is>
      </c>
      <c r="AN1891" s="671" t="n">
        <v>85.125</v>
      </c>
      <c r="AO1891" s="477" t="inlineStr">
        <is>
          <t>+01:01.0206</t>
        </is>
      </c>
      <c r="AP1891" s="294" t="n">
        <v>45</v>
      </c>
      <c r="AQ1891" s="587" t="inlineStr">
        <is>
          <t>2:38.5811</t>
        </is>
      </c>
      <c r="AR1891" s="439">
        <f>IF(OR(AQ1891="",AQ1891="",AQ1891=0),"",6.213/(AQ1891*24))</f>
        <v/>
      </c>
      <c r="AS1891" s="436">
        <f>IF(OR(NOT(ISNUMBER(C1891)),NOT(ISNUMBER(AB1891))),"",IF(AG1891&lt;&gt;"",AG1891,AB1891)-C1891)</f>
        <v/>
      </c>
      <c r="AT1891" s="299" t="n"/>
      <c r="AU1891" s="300">
        <f>IF($B1891="","",TEXT($A1891,"yyyymmdd")&amp;"_P"&amp;$C1891&amp;"_C"&amp;$F1891&amp;"_"&amp;TRIM(RIGHT(SUBSTITUTE(TRIM(SUBSTITUTE($L1891,CHAR(160)," "))," ",REPT(" ",60)),60))&amp;IF($P1891="","","-"&amp;TRIM(RIGHT(SUBSTITUTE(TRIM(SUBSTITUTE($P1891,CHAR(160)," "))," ",REPT(" ",60)),60)))&amp;IF($T1891="","","-"&amp;TRIM(RIGHT(SUBSTITUTE(TRIM(SUBSTITUTE($T1891,CHAR(160)," "))," ",REPT(" ",60)),60)))&amp;".jpg")</f>
        <v/>
      </c>
    </row>
    <row r="1892" ht="42" customHeight="1">
      <c r="A1892" s="292" t="n">
        <v>34609</v>
      </c>
      <c r="B1892" s="294" t="inlineStr">
        <is>
          <t>Tooheys 1000 2 October, 1994</t>
        </is>
      </c>
      <c r="C1892" s="294" t="inlineStr">
        <is>
          <t>DNF</t>
        </is>
      </c>
      <c r="D1892" s="294" t="inlineStr">
        <is>
          <t>A</t>
        </is>
      </c>
      <c r="E1892" s="294" t="n"/>
      <c r="F1892" s="294" t="n">
        <v>27</v>
      </c>
      <c r="G1892" s="294" t="inlineStr">
        <is>
          <t>Terry Finnigan Racing Team</t>
        </is>
      </c>
      <c r="H1892" s="294" t="n"/>
      <c r="I1892" s="294" t="inlineStr">
        <is>
          <t>BOBBY McGEES</t>
        </is>
      </c>
      <c r="J1892" s="294" t="inlineStr">
        <is>
          <t>COMMODORE VP</t>
        </is>
      </c>
      <c r="K1892" s="294" t="n">
        <v>4980</v>
      </c>
      <c r="L1892" s="294" t="inlineStr">
        <is>
          <t>Terry Finnigan</t>
        </is>
      </c>
      <c r="M1892" s="294" t="inlineStr">
        <is>
          <t>AUS</t>
        </is>
      </c>
      <c r="N1892" s="700">
        <f>_xlfn.LET(_xlpm.d,_xlfn.XLOOKUP(L1892,'[1]Birth Dates'!$A:$A,'[1]Birth Dates'!$B:$B,"",0),IF(_xlpm.d=0,"",_xlpm.d))</f>
        <v/>
      </c>
      <c r="O1892" s="294">
        <f>IF(OR(N1892="",A1892="",NOT(ISNUMBER(N1892)),N1892&gt;A1892),"",DATEDIF(N1892,A1892,"Y")&amp;" years, "&amp;DATEDIF(N1892,A1892,"YM")&amp;" months, "&amp;DATEDIF(N1892,A1892,"MD")&amp;" days")</f>
        <v/>
      </c>
      <c r="P1892" s="294" t="inlineStr">
        <is>
          <t>Steve Williams</t>
        </is>
      </c>
      <c r="Q1892" s="294" t="inlineStr">
        <is>
          <t>AUS</t>
        </is>
      </c>
      <c r="R1892" s="700">
        <f>_xlfn.LET(_xlpm.d,_xlfn.XLOOKUP(P1892,'[1]Birth Dates'!$A:$A,'[1]Birth Dates'!$B:$B,"",0),IF(_xlpm.d=0,"",_xlpm.d))</f>
        <v/>
      </c>
      <c r="S1892" s="294">
        <f>IF(OR(R1892="",A1892="",NOT(ISNUMBER(R1892)),R1892&gt;A1892),"",DATEDIF(R1892,A1892,"Y")&amp;" years, "&amp;DATEDIF(R1892,A1892,"YM")&amp;" months, "&amp;DATEDIF(R1892,A1892,"MD")&amp;" days")</f>
        <v/>
      </c>
      <c r="T1892" s="294" t="n"/>
      <c r="U1892" s="294" t="n"/>
      <c r="V1892" s="700">
        <f>_xlfn.LET(_xlpm.d,_xlfn.XLOOKUP(T1892,'[1]Birth Dates'!$A:$A,'[1]Birth Dates'!$B:$B,"",0),IF(_xlpm.d=0,"",_xlpm.d))</f>
        <v/>
      </c>
      <c r="W1892" s="294">
        <f>IF(OR(V1892="",A1892="",NOT(ISNUMBER(V1892)),V1892&gt;A1892),"",DATEDIF(V1892,A1892,"Y")&amp;" years, "&amp;DATEDIF(V1892,A1892,"YM")&amp;" months, "&amp;DATEDIF(V1892,A1892,"MD")&amp;" days")</f>
        <v/>
      </c>
      <c r="X1892" s="294" t="n"/>
      <c r="Y1892" s="294" t="n"/>
      <c r="Z1892" s="294" t="n"/>
      <c r="AA1892" s="294" t="n"/>
      <c r="AB1892" s="294" t="n"/>
      <c r="AC1892" s="294" t="n"/>
      <c r="AD1892" s="294" t="n"/>
      <c r="AE1892" s="587" t="inlineStr"/>
      <c r="AF1892" s="418">
        <f>IF(OR(AE1892="",AE1892="",AE1892=0),"",6.213/(AE1892*24))</f>
        <v/>
      </c>
      <c r="AG1892" s="298" t="n"/>
      <c r="AH1892" s="587" t="inlineStr"/>
      <c r="AI1892" s="418">
        <f>IF(OR(AH1892="",AH1892="",AH1892=0),"",6.213/(AH1892*24))</f>
        <v/>
      </c>
      <c r="AJ1892" s="175">
        <f>IF(AND(ISNUMBER(AB1892),ISNUMBER(AG1892)),AB1892-AG1892,"")</f>
        <v/>
      </c>
      <c r="AK1892" s="294" t="inlineStr">
        <is>
          <t>DNF</t>
        </is>
      </c>
      <c r="AL1892" s="294" t="n">
        <v>95</v>
      </c>
      <c r="AM1892" s="516" t="inlineStr">
        <is>
          <t>04:31:37.0879</t>
        </is>
      </c>
      <c r="AN1892" s="671" t="n">
        <v>130.382</v>
      </c>
      <c r="AO1892" s="477" t="inlineStr">
        <is>
          <t>+27:51.2454</t>
        </is>
      </c>
      <c r="AP1892" s="294" t="n">
        <v>95</v>
      </c>
      <c r="AQ1892" s="587" t="inlineStr">
        <is>
          <t>2:22.1727</t>
        </is>
      </c>
      <c r="AR1892" s="439">
        <f>IF(OR(AQ1892="",AQ1892="",AQ1892=0),"",6.213/(AQ1892*24))</f>
        <v/>
      </c>
      <c r="AS1892" s="436">
        <f>IF(OR(NOT(ISNUMBER(C1892)),NOT(ISNUMBER(AB1892))),"",IF(AG1892&lt;&gt;"",AG1892,AB1892)-C1892)</f>
        <v/>
      </c>
      <c r="AT1892" s="299" t="n"/>
      <c r="AU1892" s="300">
        <f>IF($B1892="","",TEXT($A1892,"yyyymmdd")&amp;"_P"&amp;$C1892&amp;"_C"&amp;$F1892&amp;"_"&amp;TRIM(RIGHT(SUBSTITUTE(TRIM(SUBSTITUTE($L1892,CHAR(160)," "))," ",REPT(" ",60)),60))&amp;IF($P1892="","","-"&amp;TRIM(RIGHT(SUBSTITUTE(TRIM(SUBSTITUTE($P1892,CHAR(160)," "))," ",REPT(" ",60)),60)))&amp;IF($T1892="","","-"&amp;TRIM(RIGHT(SUBSTITUTE(TRIM(SUBSTITUTE($T1892,CHAR(160)," "))," ",REPT(" ",60)),60)))&amp;".jpg")</f>
        <v/>
      </c>
    </row>
    <row r="1893" ht="42" customHeight="1">
      <c r="A1893" s="292" t="n">
        <v>34609</v>
      </c>
      <c r="B1893" s="294" t="inlineStr">
        <is>
          <t>Tooheys 1000 2 October, 1994</t>
        </is>
      </c>
      <c r="C1893" s="294" t="inlineStr">
        <is>
          <t>DNF</t>
        </is>
      </c>
      <c r="D1893" s="294" t="inlineStr">
        <is>
          <t>A</t>
        </is>
      </c>
      <c r="E1893" s="294" t="n"/>
      <c r="F1893" s="294" t="n">
        <v>60</v>
      </c>
      <c r="G1893" s="311" t="inlineStr">
        <is>
          <t>McLeod Racing</t>
        </is>
      </c>
      <c r="H1893" s="311" t="n"/>
      <c r="I1893" s="311" t="inlineStr">
        <is>
          <t>ENZED AUSTRALIA</t>
        </is>
      </c>
      <c r="J1893" s="294" t="inlineStr">
        <is>
          <t>COMMODORE VL</t>
        </is>
      </c>
      <c r="K1893" s="294" t="n">
        <v>4980</v>
      </c>
      <c r="L1893" s="294" t="inlineStr">
        <is>
          <t>Ryan McLeod</t>
        </is>
      </c>
      <c r="M1893" s="294" t="inlineStr">
        <is>
          <t>AUS</t>
        </is>
      </c>
      <c r="N1893" s="700">
        <f>_xlfn.LET(_xlpm.d,_xlfn.XLOOKUP(L1893,'[1]Birth Dates'!$A:$A,'[1]Birth Dates'!$B:$B,"",0),IF(_xlpm.d=0,"",_xlpm.d))</f>
        <v/>
      </c>
      <c r="O1893" s="294">
        <f>IF(OR(N1893="",A1893="",NOT(ISNUMBER(N1893)),N1893&gt;A1893),"",DATEDIF(N1893,A1893,"Y")&amp;" years, "&amp;DATEDIF(N1893,A1893,"YM")&amp;" months, "&amp;DATEDIF(N1893,A1893,"MD")&amp;" days")</f>
        <v/>
      </c>
      <c r="P1893" s="294" t="inlineStr">
        <is>
          <t>Kevin Burton</t>
        </is>
      </c>
      <c r="Q1893" s="294" t="inlineStr">
        <is>
          <t>AUS</t>
        </is>
      </c>
      <c r="R1893" s="700">
        <f>_xlfn.LET(_xlpm.d,_xlfn.XLOOKUP(P1893,'[1]Birth Dates'!$A:$A,'[1]Birth Dates'!$B:$B,"",0),IF(_xlpm.d=0,"",_xlpm.d))</f>
        <v/>
      </c>
      <c r="S1893" s="294">
        <f>IF(OR(R1893="",A1893="",NOT(ISNUMBER(R1893)),R1893&gt;A1893),"",DATEDIF(R1893,A1893,"Y")&amp;" years, "&amp;DATEDIF(R1893,A1893,"YM")&amp;" months, "&amp;DATEDIF(R1893,A1893,"MD")&amp;" days")</f>
        <v/>
      </c>
      <c r="T1893" s="294" t="inlineStr">
        <is>
          <t>Peter McLeod</t>
        </is>
      </c>
      <c r="U1893" s="294" t="inlineStr">
        <is>
          <t>AUS</t>
        </is>
      </c>
      <c r="V1893" s="700">
        <f>_xlfn.LET(_xlpm.d,_xlfn.XLOOKUP(T1893,'[1]Birth Dates'!$A:$A,'[1]Birth Dates'!$B:$B,"",0),IF(_xlpm.d=0,"",_xlpm.d))</f>
        <v/>
      </c>
      <c r="W1893" s="294">
        <f>IF(OR(V1893="",A1893="",NOT(ISNUMBER(V1893)),V1893&gt;A1893),"",DATEDIF(V1893,A1893,"Y")&amp;" years, "&amp;DATEDIF(V1893,A1893,"YM")&amp;" months, "&amp;DATEDIF(V1893,A1893,"MD")&amp;" days")</f>
        <v/>
      </c>
      <c r="X1893" s="294" t="n"/>
      <c r="Y1893" s="294" t="n"/>
      <c r="Z1893" s="294" t="n"/>
      <c r="AA1893" s="294" t="n"/>
      <c r="AB1893" s="294" t="n"/>
      <c r="AC1893" s="294" t="n"/>
      <c r="AD1893" s="294" t="n"/>
      <c r="AE1893" s="587" t="inlineStr"/>
      <c r="AF1893" s="418">
        <f>IF(OR(AE1893="",AE1893="",AE1893=0),"",6.213/(AE1893*24))</f>
        <v/>
      </c>
      <c r="AG1893" s="298" t="n"/>
      <c r="AH1893" s="587" t="inlineStr"/>
      <c r="AI1893" s="418">
        <f>IF(OR(AH1893="",AH1893="",AH1893=0),"",6.213/(AH1893*24))</f>
        <v/>
      </c>
      <c r="AJ1893" s="175">
        <f>IF(AND(ISNUMBER(AB1893),ISNUMBER(AG1893)),AB1893-AG1893,"")</f>
        <v/>
      </c>
      <c r="AK1893" s="294" t="inlineStr">
        <is>
          <t>DNF</t>
        </is>
      </c>
      <c r="AL1893" s="294" t="n">
        <v>83</v>
      </c>
      <c r="AM1893" s="516" t="inlineStr">
        <is>
          <t>04:07:55.6402</t>
        </is>
      </c>
      <c r="AN1893" s="671" t="n">
        <v>124.798</v>
      </c>
      <c r="AO1893" s="477" t="inlineStr">
        <is>
          <t>+04:09.7977</t>
        </is>
      </c>
      <c r="AP1893" s="294" t="n">
        <v>83</v>
      </c>
      <c r="AQ1893" s="587" t="inlineStr">
        <is>
          <t>2:26.2595</t>
        </is>
      </c>
      <c r="AR1893" s="439">
        <f>IF(OR(AQ1893="",AQ1893="",AQ1893=0),"",6.213/(AQ1893*24))</f>
        <v/>
      </c>
      <c r="AS1893" s="436">
        <f>IF(OR(NOT(ISNUMBER(C1893)),NOT(ISNUMBER(AB1893))),"",IF(AG1893&lt;&gt;"",AG1893,AB1893)-C1893)</f>
        <v/>
      </c>
      <c r="AT1893" s="299" t="n"/>
      <c r="AU1893" s="300">
        <f>IF($B1893="","",TEXT($A1893,"yyyymmdd")&amp;"_P"&amp;$C1893&amp;"_C"&amp;$F1893&amp;"_"&amp;TRIM(RIGHT(SUBSTITUTE(TRIM(SUBSTITUTE($L1893,CHAR(160)," "))," ",REPT(" ",60)),60))&amp;IF($P1893="","","-"&amp;TRIM(RIGHT(SUBSTITUTE(TRIM(SUBSTITUTE($P1893,CHAR(160)," "))," ",REPT(" ",60)),60)))&amp;IF($T1893="","","-"&amp;TRIM(RIGHT(SUBSTITUTE(TRIM(SUBSTITUTE($T1893,CHAR(160)," "))," ",REPT(" ",60)),60)))&amp;".jpg")</f>
        <v/>
      </c>
    </row>
    <row r="1894" ht="42" customHeight="1">
      <c r="A1894" s="292" t="n">
        <v>34609</v>
      </c>
      <c r="B1894" s="294" t="inlineStr">
        <is>
          <t>Tooheys 1000 2 October, 1994</t>
        </is>
      </c>
      <c r="C1894" s="294" t="inlineStr">
        <is>
          <t>DNF</t>
        </is>
      </c>
      <c r="D1894" s="294" t="inlineStr">
        <is>
          <t>A</t>
        </is>
      </c>
      <c r="E1894" s="294" t="n"/>
      <c r="F1894" s="294" t="n">
        <v>1</v>
      </c>
      <c r="G1894" s="294" t="inlineStr">
        <is>
          <t>Glenn Seton Racing</t>
        </is>
      </c>
      <c r="H1894" s="294" t="n"/>
      <c r="I1894" s="294" t="inlineStr">
        <is>
          <t>PETER JACKSON RACING</t>
        </is>
      </c>
      <c r="J1894" s="294" t="inlineStr">
        <is>
          <t>FALCON EB</t>
        </is>
      </c>
      <c r="K1894" s="294" t="n">
        <v>4949</v>
      </c>
      <c r="L1894" s="294" t="inlineStr">
        <is>
          <t>Glenn Seton</t>
        </is>
      </c>
      <c r="M1894" s="294" t="inlineStr">
        <is>
          <t>AUS</t>
        </is>
      </c>
      <c r="N1894" s="700">
        <f>_xlfn.LET(_xlpm.d,_xlfn.XLOOKUP(L1894,'[1]Birth Dates'!$A:$A,'[1]Birth Dates'!$B:$B,"",0),IF(_xlpm.d=0,"",_xlpm.d))</f>
        <v/>
      </c>
      <c r="O1894" s="294">
        <f>IF(OR(N1894="",A1894="",NOT(ISNUMBER(N1894)),N1894&gt;A1894),"",DATEDIF(N1894,A1894,"Y")&amp;" years, "&amp;DATEDIF(N1894,A1894,"YM")&amp;" months, "&amp;DATEDIF(N1894,A1894,"MD")&amp;" days")</f>
        <v/>
      </c>
      <c r="P1894" s="294" t="inlineStr">
        <is>
          <t>Paul Radisich</t>
        </is>
      </c>
      <c r="Q1894" s="294" t="inlineStr">
        <is>
          <t>NZL</t>
        </is>
      </c>
      <c r="R1894" s="700">
        <f>_xlfn.LET(_xlpm.d,_xlfn.XLOOKUP(P1894,'[1]Birth Dates'!$A:$A,'[1]Birth Dates'!$B:$B,"",0),IF(_xlpm.d=0,"",_xlpm.d))</f>
        <v/>
      </c>
      <c r="S1894" s="294">
        <f>IF(OR(R1894="",A1894="",NOT(ISNUMBER(R1894)),R1894&gt;A1894),"",DATEDIF(R1894,A1894,"Y")&amp;" years, "&amp;DATEDIF(R1894,A1894,"YM")&amp;" months, "&amp;DATEDIF(R1894,A1894,"MD")&amp;" days")</f>
        <v/>
      </c>
      <c r="T1894" s="294" t="n"/>
      <c r="U1894" s="294" t="n"/>
      <c r="V1894" s="700">
        <f>_xlfn.LET(_xlpm.d,_xlfn.XLOOKUP(T1894,'[1]Birth Dates'!$A:$A,'[1]Birth Dates'!$B:$B,"",0),IF(_xlpm.d=0,"",_xlpm.d))</f>
        <v/>
      </c>
      <c r="W1894" s="294">
        <f>IF(OR(V1894="",A1894="",NOT(ISNUMBER(V1894)),V1894&gt;A1894),"",DATEDIF(V1894,A1894,"Y")&amp;" years, "&amp;DATEDIF(V1894,A1894,"YM")&amp;" months, "&amp;DATEDIF(V1894,A1894,"MD")&amp;" days")</f>
        <v/>
      </c>
      <c r="X1894" s="294" t="n"/>
      <c r="Y1894" s="294" t="n"/>
      <c r="Z1894" s="294" t="n"/>
      <c r="AA1894" s="294" t="n"/>
      <c r="AB1894" s="294" t="n"/>
      <c r="AC1894" s="294" t="n"/>
      <c r="AD1894" s="294" t="n"/>
      <c r="AE1894" s="587" t="inlineStr"/>
      <c r="AF1894" s="418">
        <f>IF(OR(AE1894="",AE1894="",AE1894=0),"",6.213/(AE1894*24))</f>
        <v/>
      </c>
      <c r="AG1894" s="298" t="n"/>
      <c r="AH1894" s="587" t="inlineStr"/>
      <c r="AI1894" s="418">
        <f>IF(OR(AH1894="",AH1894="",AH1894=0),"",6.213/(AH1894*24))</f>
        <v/>
      </c>
      <c r="AJ1894" s="175">
        <f>IF(AND(ISNUMBER(AB1894),ISNUMBER(AG1894)),AB1894-AG1894,"")</f>
        <v/>
      </c>
      <c r="AK1894" s="294" t="inlineStr">
        <is>
          <t>DNF</t>
        </is>
      </c>
      <c r="AL1894" s="294" t="n">
        <v>82</v>
      </c>
      <c r="AM1894" s="516" t="inlineStr">
        <is>
          <t>03:48:47.8740</t>
        </is>
      </c>
      <c r="AN1894" s="671" t="n">
        <v>133.602</v>
      </c>
      <c r="AO1894" s="477" t="inlineStr">
        <is>
          <t>+45:02.0315</t>
        </is>
      </c>
      <c r="AP1894" s="294" t="n">
        <v>74</v>
      </c>
      <c r="AQ1894" s="587" t="inlineStr">
        <is>
          <t>2:14.8227</t>
        </is>
      </c>
      <c r="AR1894" s="439">
        <f>IF(OR(AQ1894="",AQ1894="",AQ1894=0),"",6.213/(AQ1894*24))</f>
        <v/>
      </c>
      <c r="AS1894" s="436">
        <f>IF(OR(NOT(ISNUMBER(C1894)),NOT(ISNUMBER(AB1894))),"",IF(AG1894&lt;&gt;"",AG1894,AB1894)-C1894)</f>
        <v/>
      </c>
      <c r="AT1894" s="299" t="n"/>
      <c r="AU1894" s="300">
        <f>IF($B1894="","",TEXT($A1894,"yyyymmdd")&amp;"_P"&amp;$C1894&amp;"_C"&amp;$F1894&amp;"_"&amp;TRIM(RIGHT(SUBSTITUTE(TRIM(SUBSTITUTE($L1894,CHAR(160)," "))," ",REPT(" ",60)),60))&amp;IF($P1894="","","-"&amp;TRIM(RIGHT(SUBSTITUTE(TRIM(SUBSTITUTE($P1894,CHAR(160)," "))," ",REPT(" ",60)),60)))&amp;IF($T1894="","","-"&amp;TRIM(RIGHT(SUBSTITUTE(TRIM(SUBSTITUTE($T1894,CHAR(160)," "))," ",REPT(" ",60)),60)))&amp;".jpg")</f>
        <v/>
      </c>
    </row>
    <row r="1895" ht="42" customHeight="1">
      <c r="A1895" s="292" t="n">
        <v>34609</v>
      </c>
      <c r="B1895" s="294" t="inlineStr">
        <is>
          <t>Tooheys 1000 2 October, 1994</t>
        </is>
      </c>
      <c r="C1895" s="294" t="inlineStr">
        <is>
          <t>DNF</t>
        </is>
      </c>
      <c r="D1895" s="294" t="inlineStr">
        <is>
          <t>A</t>
        </is>
      </c>
      <c r="E1895" s="294" t="n"/>
      <c r="F1895" s="294" t="n">
        <v>62</v>
      </c>
      <c r="G1895" s="294" t="inlineStr">
        <is>
          <t>Novacastrian Motorsport</t>
        </is>
      </c>
      <c r="H1895" s="294" t="n"/>
      <c r="I1895" s="294" t="inlineStr">
        <is>
          <t>UNION STEEL/ROADCHILL EXPRESS</t>
        </is>
      </c>
      <c r="J1895" s="294" t="inlineStr">
        <is>
          <t>COMMODORE VL</t>
        </is>
      </c>
      <c r="K1895" s="294" t="n">
        <v>4980</v>
      </c>
      <c r="L1895" s="294" t="inlineStr">
        <is>
          <t>Wayne Russell</t>
        </is>
      </c>
      <c r="M1895" s="294" t="inlineStr">
        <is>
          <t>AUS</t>
        </is>
      </c>
      <c r="N1895" s="700">
        <f>_xlfn.LET(_xlpm.d,_xlfn.XLOOKUP(L1895,'[1]Birth Dates'!$A:$A,'[1]Birth Dates'!$B:$B,"",0),IF(_xlpm.d=0,"",_xlpm.d))</f>
        <v/>
      </c>
      <c r="O1895" s="294">
        <f>IF(OR(N1895="",A1895="",NOT(ISNUMBER(N1895)),N1895&gt;A1895),"",DATEDIF(N1895,A1895,"Y")&amp;" years, "&amp;DATEDIF(N1895,A1895,"YM")&amp;" months, "&amp;DATEDIF(N1895,A1895,"MD")&amp;" days")</f>
        <v/>
      </c>
      <c r="P1895" s="294" t="inlineStr">
        <is>
          <t>Bernie Gillon</t>
        </is>
      </c>
      <c r="Q1895" s="294" t="inlineStr">
        <is>
          <t>NZL</t>
        </is>
      </c>
      <c r="R1895" s="700">
        <f>_xlfn.LET(_xlpm.d,_xlfn.XLOOKUP(P1895,'[1]Birth Dates'!$A:$A,'[1]Birth Dates'!$B:$B,"",0),IF(_xlpm.d=0,"",_xlpm.d))</f>
        <v/>
      </c>
      <c r="S1895" s="294">
        <f>IF(OR(R1895="",A1895="",NOT(ISNUMBER(R1895)),R1895&gt;A1895),"",DATEDIF(R1895,A1895,"Y")&amp;" years, "&amp;DATEDIF(R1895,A1895,"YM")&amp;" months, "&amp;DATEDIF(R1895,A1895,"MD")&amp;" days")</f>
        <v/>
      </c>
      <c r="T1895" s="294" t="n"/>
      <c r="U1895" s="294" t="n"/>
      <c r="V1895" s="700">
        <f>_xlfn.LET(_xlpm.d,_xlfn.XLOOKUP(T1895,'[1]Birth Dates'!$A:$A,'[1]Birth Dates'!$B:$B,"",0),IF(_xlpm.d=0,"",_xlpm.d))</f>
        <v/>
      </c>
      <c r="W1895" s="294">
        <f>IF(OR(V1895="",A1895="",NOT(ISNUMBER(V1895)),V1895&gt;A1895),"",DATEDIF(V1895,A1895,"Y")&amp;" years, "&amp;DATEDIF(V1895,A1895,"YM")&amp;" months, "&amp;DATEDIF(V1895,A1895,"MD")&amp;" days")</f>
        <v/>
      </c>
      <c r="X1895" s="294" t="n"/>
      <c r="Y1895" s="294" t="n"/>
      <c r="Z1895" s="294" t="n"/>
      <c r="AA1895" s="294" t="n"/>
      <c r="AB1895" s="294" t="n"/>
      <c r="AC1895" s="294" t="n"/>
      <c r="AD1895" s="294" t="n"/>
      <c r="AE1895" s="587" t="inlineStr"/>
      <c r="AF1895" s="418">
        <f>IF(OR(AE1895="",AE1895="",AE1895=0),"",6.213/(AE1895*24))</f>
        <v/>
      </c>
      <c r="AG1895" s="298" t="n"/>
      <c r="AH1895" s="587" t="inlineStr"/>
      <c r="AI1895" s="418">
        <f>IF(OR(AH1895="",AH1895="",AH1895=0),"",6.213/(AH1895*24))</f>
        <v/>
      </c>
      <c r="AJ1895" s="175">
        <f>IF(AND(ISNUMBER(AB1895),ISNUMBER(AG1895)),AB1895-AG1895,"")</f>
        <v/>
      </c>
      <c r="AK1895" s="294" t="inlineStr">
        <is>
          <t>DNF</t>
        </is>
      </c>
      <c r="AL1895" s="294" t="n">
        <v>71</v>
      </c>
      <c r="AM1895" s="516" t="inlineStr">
        <is>
          <t>03:35:32.3796</t>
        </is>
      </c>
      <c r="AN1895" s="671" t="n">
        <v>122.796</v>
      </c>
      <c r="AO1895" s="477" t="inlineStr">
        <is>
          <t>+31:46.5371</t>
        </is>
      </c>
      <c r="AP1895" s="294" t="n">
        <v>60</v>
      </c>
      <c r="AQ1895" s="587" t="inlineStr">
        <is>
          <t>2:29.2171</t>
        </is>
      </c>
      <c r="AR1895" s="439">
        <f>IF(OR(AQ1895="",AQ1895="",AQ1895=0),"",6.213/(AQ1895*24))</f>
        <v/>
      </c>
      <c r="AS1895" s="436">
        <f>IF(OR(NOT(ISNUMBER(C1895)),NOT(ISNUMBER(AB1895))),"",IF(AG1895&lt;&gt;"",AG1895,AB1895)-C1895)</f>
        <v/>
      </c>
      <c r="AT1895" s="299" t="n"/>
      <c r="AU1895" s="300">
        <f>IF($B1895="","",TEXT($A1895,"yyyymmdd")&amp;"_P"&amp;$C1895&amp;"_C"&amp;$F1895&amp;"_"&amp;TRIM(RIGHT(SUBSTITUTE(TRIM(SUBSTITUTE($L1895,CHAR(160)," "))," ",REPT(" ",60)),60))&amp;IF($P1895="","","-"&amp;TRIM(RIGHT(SUBSTITUTE(TRIM(SUBSTITUTE($P1895,CHAR(160)," "))," ",REPT(" ",60)),60)))&amp;IF($T1895="","","-"&amp;TRIM(RIGHT(SUBSTITUTE(TRIM(SUBSTITUTE($T1895,CHAR(160)," "))," ",REPT(" ",60)),60)))&amp;".jpg")</f>
        <v/>
      </c>
    </row>
    <row r="1896" ht="42" customHeight="1">
      <c r="A1896" s="292" t="n">
        <v>34609</v>
      </c>
      <c r="B1896" s="294" t="inlineStr">
        <is>
          <t>Tooheys 1000 2 October, 1994</t>
        </is>
      </c>
      <c r="C1896" s="294" t="inlineStr">
        <is>
          <t>DNF</t>
        </is>
      </c>
      <c r="D1896" s="294" t="inlineStr">
        <is>
          <t>B</t>
        </is>
      </c>
      <c r="E1896" s="294" t="n"/>
      <c r="F1896" s="294" t="n">
        <v>57</v>
      </c>
      <c r="G1896" s="311" t="inlineStr">
        <is>
          <t>Darrel Dixon Racing</t>
        </is>
      </c>
      <c r="H1896" s="311" t="n"/>
      <c r="I1896" s="311" t="inlineStr">
        <is>
          <t>DARRELL DIXON</t>
        </is>
      </c>
      <c r="J1896" s="294" t="inlineStr">
        <is>
          <t>PEUGEOT 405</t>
        </is>
      </c>
      <c r="K1896" s="294" t="n">
        <v>1992</v>
      </c>
      <c r="L1896" s="294" t="inlineStr">
        <is>
          <t>Bill Sieders</t>
        </is>
      </c>
      <c r="M1896" s="294" t="inlineStr">
        <is>
          <t>AUS</t>
        </is>
      </c>
      <c r="N1896" s="700">
        <f>_xlfn.LET(_xlpm.d,_xlfn.XLOOKUP(L1896,'[1]Birth Dates'!$A:$A,'[1]Birth Dates'!$B:$B,"",0),IF(_xlpm.d=0,"",_xlpm.d))</f>
        <v/>
      </c>
      <c r="O1896" s="294">
        <f>IF(OR(N1896="",A1896="",NOT(ISNUMBER(N1896)),N1896&gt;A1896),"",DATEDIF(N1896,A1896,"Y")&amp;" years, "&amp;DATEDIF(N1896,A1896,"YM")&amp;" months, "&amp;DATEDIF(N1896,A1896,"MD")&amp;" days")</f>
        <v/>
      </c>
      <c r="P1896" s="294" t="inlineStr">
        <is>
          <t>Allan Letcher</t>
        </is>
      </c>
      <c r="Q1896" s="294" t="inlineStr">
        <is>
          <t>AUS</t>
        </is>
      </c>
      <c r="R1896" s="700">
        <f>_xlfn.LET(_xlpm.d,_xlfn.XLOOKUP(P1896,'[1]Birth Dates'!$A:$A,'[1]Birth Dates'!$B:$B,"",0),IF(_xlpm.d=0,"",_xlpm.d))</f>
        <v/>
      </c>
      <c r="S1896" s="294">
        <f>IF(OR(R1896="",A1896="",NOT(ISNUMBER(R1896)),R1896&gt;A1896),"",DATEDIF(R1896,A1896,"Y")&amp;" years, "&amp;DATEDIF(R1896,A1896,"YM")&amp;" months, "&amp;DATEDIF(R1896,A1896,"MD")&amp;" days")</f>
        <v/>
      </c>
      <c r="T1896" s="294" t="n"/>
      <c r="U1896" s="294" t="n"/>
      <c r="V1896" s="700">
        <f>_xlfn.LET(_xlpm.d,_xlfn.XLOOKUP(T1896,'[1]Birth Dates'!$A:$A,'[1]Birth Dates'!$B:$B,"",0),IF(_xlpm.d=0,"",_xlpm.d))</f>
        <v/>
      </c>
      <c r="W1896" s="294">
        <f>IF(OR(V1896="",A1896="",NOT(ISNUMBER(V1896)),V1896&gt;A1896),"",DATEDIF(V1896,A1896,"Y")&amp;" years, "&amp;DATEDIF(V1896,A1896,"YM")&amp;" months, "&amp;DATEDIF(V1896,A1896,"MD")&amp;" days")</f>
        <v/>
      </c>
      <c r="X1896" s="294" t="n"/>
      <c r="Y1896" s="294" t="n"/>
      <c r="Z1896" s="294" t="n"/>
      <c r="AA1896" s="294" t="n"/>
      <c r="AB1896" s="294" t="n"/>
      <c r="AC1896" s="294" t="n"/>
      <c r="AD1896" s="294" t="n"/>
      <c r="AE1896" s="587" t="inlineStr"/>
      <c r="AF1896" s="418">
        <f>IF(OR(AE1896="",AE1896="",AE1896=0),"",6.213/(AE1896*24))</f>
        <v/>
      </c>
      <c r="AG1896" s="298" t="n"/>
      <c r="AH1896" s="587" t="inlineStr"/>
      <c r="AI1896" s="418">
        <f>IF(OR(AH1896="",AH1896="",AH1896=0),"",6.213/(AH1896*24))</f>
        <v/>
      </c>
      <c r="AJ1896" s="175">
        <f>IF(AND(ISNUMBER(AB1896),ISNUMBER(AG1896)),AB1896-AG1896,"")</f>
        <v/>
      </c>
      <c r="AK1896" s="294" t="inlineStr">
        <is>
          <t>DNF</t>
        </is>
      </c>
      <c r="AL1896" s="294" t="n">
        <v>63</v>
      </c>
      <c r="AM1896" s="516" t="inlineStr">
        <is>
          <t>03:13:01.7853</t>
        </is>
      </c>
      <c r="AN1896" s="671" t="n">
        <v>121.666</v>
      </c>
      <c r="AO1896" s="477" t="inlineStr">
        <is>
          <t>+09:15.9428</t>
        </is>
      </c>
      <c r="AP1896" s="294" t="n">
        <v>62</v>
      </c>
      <c r="AQ1896" s="587" t="inlineStr">
        <is>
          <t>2:44.7127</t>
        </is>
      </c>
      <c r="AR1896" s="439">
        <f>IF(OR(AQ1896="",AQ1896="",AQ1896=0),"",6.213/(AQ1896*24))</f>
        <v/>
      </c>
      <c r="AS1896" s="436">
        <f>IF(OR(NOT(ISNUMBER(C1896)),NOT(ISNUMBER(AB1896))),"",IF(AG1896&lt;&gt;"",AG1896,AB1896)-C1896)</f>
        <v/>
      </c>
      <c r="AT1896" s="299" t="n"/>
      <c r="AU1896" s="300">
        <f>IF($B1896="","",TEXT($A1896,"yyyymmdd")&amp;"_P"&amp;$C1896&amp;"_C"&amp;$F1896&amp;"_"&amp;TRIM(RIGHT(SUBSTITUTE(TRIM(SUBSTITUTE($L1896,CHAR(160)," "))," ",REPT(" ",60)),60))&amp;IF($P1896="","","-"&amp;TRIM(RIGHT(SUBSTITUTE(TRIM(SUBSTITUTE($P1896,CHAR(160)," "))," ",REPT(" ",60)),60)))&amp;IF($T1896="","","-"&amp;TRIM(RIGHT(SUBSTITUTE(TRIM(SUBSTITUTE($T1896,CHAR(160)," "))," ",REPT(" ",60)),60)))&amp;".jpg")</f>
        <v/>
      </c>
    </row>
    <row r="1897" ht="42" customHeight="1">
      <c r="A1897" s="292" t="n">
        <v>34609</v>
      </c>
      <c r="B1897" s="294" t="inlineStr">
        <is>
          <t>Tooheys 1000 2 October, 1994</t>
        </is>
      </c>
      <c r="C1897" s="294" t="inlineStr">
        <is>
          <t>DNF</t>
        </is>
      </c>
      <c r="D1897" s="294" t="inlineStr">
        <is>
          <t>A</t>
        </is>
      </c>
      <c r="E1897" s="294" t="n"/>
      <c r="F1897" s="294" t="n">
        <v>30</v>
      </c>
      <c r="G1897" s="311" t="inlineStr">
        <is>
          <t>Glenn Seton Racing</t>
        </is>
      </c>
      <c r="H1897" s="311" t="n"/>
      <c r="I1897" s="311" t="inlineStr">
        <is>
          <t>PETER JACKSON RACING</t>
        </is>
      </c>
      <c r="J1897" s="294" t="inlineStr">
        <is>
          <t>FALCON EB</t>
        </is>
      </c>
      <c r="K1897" s="294" t="n">
        <v>4949</v>
      </c>
      <c r="L1897" s="294" t="inlineStr">
        <is>
          <t>Alan Jones</t>
        </is>
      </c>
      <c r="M1897" s="294" t="inlineStr">
        <is>
          <t>AUS</t>
        </is>
      </c>
      <c r="N1897" s="700">
        <f>_xlfn.LET(_xlpm.d,_xlfn.XLOOKUP(L1897,'[1]Birth Dates'!$A:$A,'[1]Birth Dates'!$B:$B,"",0),IF(_xlpm.d=0,"",_xlpm.d))</f>
        <v/>
      </c>
      <c r="O1897" s="294">
        <f>IF(OR(N1897="",A1897="",NOT(ISNUMBER(N1897)),N1897&gt;A1897),"",DATEDIF(N1897,A1897,"Y")&amp;" years, "&amp;DATEDIF(N1897,A1897,"YM")&amp;" months, "&amp;DATEDIF(N1897,A1897,"MD")&amp;" days")</f>
        <v/>
      </c>
      <c r="P1897" s="294" t="inlineStr">
        <is>
          <t>David Parsons</t>
        </is>
      </c>
      <c r="Q1897" s="294" t="inlineStr">
        <is>
          <t>AUS</t>
        </is>
      </c>
      <c r="R1897" s="700">
        <f>_xlfn.LET(_xlpm.d,_xlfn.XLOOKUP(P1897,'[1]Birth Dates'!$A:$A,'[1]Birth Dates'!$B:$B,"",0),IF(_xlpm.d=0,"",_xlpm.d))</f>
        <v/>
      </c>
      <c r="S1897" s="294">
        <f>IF(OR(R1897="",A1897="",NOT(ISNUMBER(R1897)),R1897&gt;A1897),"",DATEDIF(R1897,A1897,"Y")&amp;" years, "&amp;DATEDIF(R1897,A1897,"YM")&amp;" months, "&amp;DATEDIF(R1897,A1897,"MD")&amp;" days")</f>
        <v/>
      </c>
      <c r="T1897" s="294" t="n"/>
      <c r="U1897" s="294" t="n"/>
      <c r="V1897" s="700">
        <f>_xlfn.LET(_xlpm.d,_xlfn.XLOOKUP(T1897,'[1]Birth Dates'!$A:$A,'[1]Birth Dates'!$B:$B,"",0),IF(_xlpm.d=0,"",_xlpm.d))</f>
        <v/>
      </c>
      <c r="W1897" s="294">
        <f>IF(OR(V1897="",A1897="",NOT(ISNUMBER(V1897)),V1897&gt;A1897),"",DATEDIF(V1897,A1897,"Y")&amp;" years, "&amp;DATEDIF(V1897,A1897,"YM")&amp;" months, "&amp;DATEDIF(V1897,A1897,"MD")&amp;" days")</f>
        <v/>
      </c>
      <c r="X1897" s="294" t="n"/>
      <c r="Y1897" s="294" t="n"/>
      <c r="Z1897" s="294" t="n"/>
      <c r="AA1897" s="294" t="n"/>
      <c r="AB1897" s="294" t="n"/>
      <c r="AC1897" s="294" t="n"/>
      <c r="AD1897" s="294" t="n"/>
      <c r="AE1897" s="587" t="inlineStr"/>
      <c r="AF1897" s="418">
        <f>IF(OR(AE1897="",AE1897="",AE1897=0),"",6.213/(AE1897*24))</f>
        <v/>
      </c>
      <c r="AG1897" s="298" t="n"/>
      <c r="AH1897" s="587" t="inlineStr"/>
      <c r="AI1897" s="418">
        <f>IF(OR(AH1897="",AH1897="",AH1897=0),"",6.213/(AH1897*24))</f>
        <v/>
      </c>
      <c r="AJ1897" s="175">
        <f>IF(AND(ISNUMBER(AB1897),ISNUMBER(AG1897)),AB1897-AG1897,"")</f>
        <v/>
      </c>
      <c r="AK1897" s="294" t="inlineStr">
        <is>
          <t>DNF</t>
        </is>
      </c>
      <c r="AL1897" s="294" t="n">
        <v>52</v>
      </c>
      <c r="AM1897" s="516" t="inlineStr">
        <is>
          <t>02:50:23.8502</t>
        </is>
      </c>
      <c r="AN1897" s="671" t="n">
        <v>113.761</v>
      </c>
      <c r="AO1897" s="477" t="inlineStr">
        <is>
          <t>+46:38.0077</t>
        </is>
      </c>
      <c r="AP1897" s="294" t="n">
        <v>51</v>
      </c>
      <c r="AQ1897" s="587" t="inlineStr">
        <is>
          <t>2:16.0813</t>
        </is>
      </c>
      <c r="AR1897" s="439">
        <f>IF(OR(AQ1897="",AQ1897="",AQ1897=0),"",6.213/(AQ1897*24))</f>
        <v/>
      </c>
      <c r="AS1897" s="436">
        <f>IF(OR(NOT(ISNUMBER(C1897)),NOT(ISNUMBER(AB1897))),"",IF(AG1897&lt;&gt;"",AG1897,AB1897)-C1897)</f>
        <v/>
      </c>
      <c r="AT1897" s="299" t="n"/>
      <c r="AU1897" s="300">
        <f>IF($B1897="","",TEXT($A1897,"yyyymmdd")&amp;"_P"&amp;$C1897&amp;"_C"&amp;$F1897&amp;"_"&amp;TRIM(RIGHT(SUBSTITUTE(TRIM(SUBSTITUTE($L1897,CHAR(160)," "))," ",REPT(" ",60)),60))&amp;IF($P1897="","","-"&amp;TRIM(RIGHT(SUBSTITUTE(TRIM(SUBSTITUTE($P1897,CHAR(160)," "))," ",REPT(" ",60)),60)))&amp;IF($T1897="","","-"&amp;TRIM(RIGHT(SUBSTITUTE(TRIM(SUBSTITUTE($T1897,CHAR(160)," "))," ",REPT(" ",60)),60)))&amp;".jpg")</f>
        <v/>
      </c>
    </row>
    <row r="1898" ht="42" customHeight="1">
      <c r="A1898" s="292" t="n">
        <v>34609</v>
      </c>
      <c r="B1898" s="294" t="inlineStr">
        <is>
          <t>Tooheys 1000 2 October, 1994</t>
        </is>
      </c>
      <c r="C1898" s="294" t="inlineStr">
        <is>
          <t>DNF</t>
        </is>
      </c>
      <c r="D1898" s="294" t="inlineStr">
        <is>
          <t>A</t>
        </is>
      </c>
      <c r="E1898" s="294" t="n"/>
      <c r="F1898" s="294" t="n">
        <v>2</v>
      </c>
      <c r="G1898" s="311" t="inlineStr">
        <is>
          <t>Gibson Motorsport</t>
        </is>
      </c>
      <c r="H1898" s="311" t="n"/>
      <c r="I1898" s="311" t="inlineStr">
        <is>
          <t>WINFIELD RACING</t>
        </is>
      </c>
      <c r="J1898" s="294" t="inlineStr">
        <is>
          <t>COMMODORE VP</t>
        </is>
      </c>
      <c r="K1898" s="294" t="n">
        <v>4980</v>
      </c>
      <c r="L1898" s="294" t="inlineStr">
        <is>
          <t>Mark Skaife</t>
        </is>
      </c>
      <c r="M1898" s="294" t="inlineStr">
        <is>
          <t>AUS</t>
        </is>
      </c>
      <c r="N1898" s="700">
        <f>_xlfn.LET(_xlpm.d,_xlfn.XLOOKUP(L1898,'[1]Birth Dates'!$A:$A,'[1]Birth Dates'!$B:$B,"",0),IF(_xlpm.d=0,"",_xlpm.d))</f>
        <v/>
      </c>
      <c r="O1898" s="294">
        <f>IF(OR(N1898="",A1898="",NOT(ISNUMBER(N1898)),N1898&gt;A1898),"",DATEDIF(N1898,A1898,"Y")&amp;" years, "&amp;DATEDIF(N1898,A1898,"YM")&amp;" months, "&amp;DATEDIF(N1898,A1898,"MD")&amp;" days")</f>
        <v/>
      </c>
      <c r="P1898" s="294" t="inlineStr">
        <is>
          <t>Jim Richards</t>
        </is>
      </c>
      <c r="Q1898" s="294" t="inlineStr">
        <is>
          <t>NZL</t>
        </is>
      </c>
      <c r="R1898" s="700">
        <f>_xlfn.LET(_xlpm.d,_xlfn.XLOOKUP(P1898,'[1]Birth Dates'!$A:$A,'[1]Birth Dates'!$B:$B,"",0),IF(_xlpm.d=0,"",_xlpm.d))</f>
        <v/>
      </c>
      <c r="S1898" s="294">
        <f>IF(OR(R1898="",A1898="",NOT(ISNUMBER(R1898)),R1898&gt;A1898),"",DATEDIF(R1898,A1898,"Y")&amp;" years, "&amp;DATEDIF(R1898,A1898,"YM")&amp;" months, "&amp;DATEDIF(R1898,A1898,"MD")&amp;" days")</f>
        <v/>
      </c>
      <c r="T1898" s="294" t="n"/>
      <c r="U1898" s="294" t="n"/>
      <c r="V1898" s="700">
        <f>_xlfn.LET(_xlpm.d,_xlfn.XLOOKUP(T1898,'[1]Birth Dates'!$A:$A,'[1]Birth Dates'!$B:$B,"",0),IF(_xlpm.d=0,"",_xlpm.d))</f>
        <v/>
      </c>
      <c r="W1898" s="294">
        <f>IF(OR(V1898="",A1898="",NOT(ISNUMBER(V1898)),V1898&gt;A1898),"",DATEDIF(V1898,A1898,"Y")&amp;" years, "&amp;DATEDIF(V1898,A1898,"YM")&amp;" months, "&amp;DATEDIF(V1898,A1898,"MD")&amp;" days")</f>
        <v/>
      </c>
      <c r="X1898" s="294" t="n"/>
      <c r="Y1898" s="294" t="n"/>
      <c r="Z1898" s="294" t="n"/>
      <c r="AA1898" s="294" t="n"/>
      <c r="AB1898" s="294" t="n"/>
      <c r="AC1898" s="294" t="n"/>
      <c r="AD1898" s="294" t="n"/>
      <c r="AE1898" s="587" t="inlineStr"/>
      <c r="AF1898" s="418">
        <f>IF(OR(AE1898="",AE1898="",AE1898=0),"",6.213/(AE1898*24))</f>
        <v/>
      </c>
      <c r="AG1898" s="298" t="n"/>
      <c r="AH1898" s="587" t="inlineStr"/>
      <c r="AI1898" s="418">
        <f>IF(OR(AH1898="",AH1898="",AH1898=0),"",6.213/(AH1898*24))</f>
        <v/>
      </c>
      <c r="AJ1898" s="175">
        <f>IF(AND(ISNUMBER(AB1898),ISNUMBER(AG1898)),AB1898-AG1898,"")</f>
        <v/>
      </c>
      <c r="AK1898" s="294" t="inlineStr">
        <is>
          <t>DNF</t>
        </is>
      </c>
      <c r="AL1898" s="294" t="n">
        <v>39</v>
      </c>
      <c r="AM1898" s="516" t="inlineStr">
        <is>
          <t>02:04:27.3738</t>
        </is>
      </c>
      <c r="AN1898" s="671" t="n">
        <v>116.816</v>
      </c>
      <c r="AO1898" s="477" t="inlineStr">
        <is>
          <t>+00:41.5313</t>
        </is>
      </c>
      <c r="AP1898" s="294" t="n">
        <v>36</v>
      </c>
      <c r="AQ1898" s="587" t="inlineStr">
        <is>
          <t>2:33.7362</t>
        </is>
      </c>
      <c r="AR1898" s="439">
        <f>IF(OR(AQ1898="",AQ1898="",AQ1898=0),"",6.213/(AQ1898*24))</f>
        <v/>
      </c>
      <c r="AS1898" s="436">
        <f>IF(OR(NOT(ISNUMBER(C1898)),NOT(ISNUMBER(AB1898))),"",IF(AG1898&lt;&gt;"",AG1898,AB1898)-C1898)</f>
        <v/>
      </c>
      <c r="AT1898" s="299" t="n"/>
      <c r="AU1898" s="300">
        <f>IF($B1898="","",TEXT($A1898,"yyyymmdd")&amp;"_P"&amp;$C1898&amp;"_C"&amp;$F1898&amp;"_"&amp;TRIM(RIGHT(SUBSTITUTE(TRIM(SUBSTITUTE($L1898,CHAR(160)," "))," ",REPT(" ",60)),60))&amp;IF($P1898="","","-"&amp;TRIM(RIGHT(SUBSTITUTE(TRIM(SUBSTITUTE($P1898,CHAR(160)," "))," ",REPT(" ",60)),60)))&amp;IF($T1898="","","-"&amp;TRIM(RIGHT(SUBSTITUTE(TRIM(SUBSTITUTE($T1898,CHAR(160)," "))," ",REPT(" ",60)),60)))&amp;".jpg")</f>
        <v/>
      </c>
    </row>
    <row r="1899" ht="42" customHeight="1">
      <c r="A1899" s="292" t="n">
        <v>34609</v>
      </c>
      <c r="B1899" s="294" t="inlineStr">
        <is>
          <t>Tooheys 1000 2 October, 1994</t>
        </is>
      </c>
      <c r="C1899" s="294" t="inlineStr">
        <is>
          <t>DNF</t>
        </is>
      </c>
      <c r="D1899" s="294" t="inlineStr">
        <is>
          <t>B</t>
        </is>
      </c>
      <c r="E1899" s="294" t="n"/>
      <c r="F1899" s="294" t="n">
        <v>98</v>
      </c>
      <c r="G1899" s="294" t="inlineStr">
        <is>
          <t>Knight Racing</t>
        </is>
      </c>
      <c r="H1899" s="294" t="n"/>
      <c r="I1899" s="294" t="inlineStr">
        <is>
          <t>PETER HILLS</t>
        </is>
      </c>
      <c r="J1899" s="294" t="inlineStr">
        <is>
          <t>SIERRA</t>
        </is>
      </c>
      <c r="K1899" s="294" t="n">
        <v>1994</v>
      </c>
      <c r="L1899" s="294" t="inlineStr">
        <is>
          <t>Peter Hills</t>
        </is>
      </c>
      <c r="M1899" s="294" t="inlineStr">
        <is>
          <t>AUS</t>
        </is>
      </c>
      <c r="N1899" s="700">
        <f>_xlfn.LET(_xlpm.d,_xlfn.XLOOKUP(L1899,'[1]Birth Dates'!$A:$A,'[1]Birth Dates'!$B:$B,"",0),IF(_xlpm.d=0,"",_xlpm.d))</f>
        <v/>
      </c>
      <c r="O1899" s="294">
        <f>IF(OR(N1899="",A1899="",NOT(ISNUMBER(N1899)),N1899&gt;A1899),"",DATEDIF(N1899,A1899,"Y")&amp;" years, "&amp;DATEDIF(N1899,A1899,"YM")&amp;" months, "&amp;DATEDIF(N1899,A1899,"MD")&amp;" days")</f>
        <v/>
      </c>
      <c r="P1899" s="294" t="inlineStr">
        <is>
          <t>Dennis Rogers</t>
        </is>
      </c>
      <c r="Q1899" s="294" t="inlineStr">
        <is>
          <t>AUS</t>
        </is>
      </c>
      <c r="R1899" s="700">
        <f>_xlfn.LET(_xlpm.d,_xlfn.XLOOKUP(P1899,'[1]Birth Dates'!$A:$A,'[1]Birth Dates'!$B:$B,"",0),IF(_xlpm.d=0,"",_xlpm.d))</f>
        <v/>
      </c>
      <c r="S1899" s="294">
        <f>IF(OR(R1899="",A1899="",NOT(ISNUMBER(R1899)),R1899&gt;A1899),"",DATEDIF(R1899,A1899,"Y")&amp;" years, "&amp;DATEDIF(R1899,A1899,"YM")&amp;" months, "&amp;DATEDIF(R1899,A1899,"MD")&amp;" days")</f>
        <v/>
      </c>
      <c r="T1899" s="294" t="n"/>
      <c r="U1899" s="294" t="n"/>
      <c r="V1899" s="700">
        <f>_xlfn.LET(_xlpm.d,_xlfn.XLOOKUP(T1899,'[1]Birth Dates'!$A:$A,'[1]Birth Dates'!$B:$B,"",0),IF(_xlpm.d=0,"",_xlpm.d))</f>
        <v/>
      </c>
      <c r="W1899" s="294">
        <f>IF(OR(V1899="",A1899="",NOT(ISNUMBER(V1899)),V1899&gt;A1899),"",DATEDIF(V1899,A1899,"Y")&amp;" years, "&amp;DATEDIF(V1899,A1899,"YM")&amp;" months, "&amp;DATEDIF(V1899,A1899,"MD")&amp;" days")</f>
        <v/>
      </c>
      <c r="X1899" s="294" t="n"/>
      <c r="Y1899" s="294" t="n"/>
      <c r="Z1899" s="294" t="n"/>
      <c r="AA1899" s="294" t="n"/>
      <c r="AB1899" s="294" t="n"/>
      <c r="AC1899" s="294" t="n"/>
      <c r="AD1899" s="294" t="n"/>
      <c r="AE1899" s="587" t="inlineStr"/>
      <c r="AF1899" s="418">
        <f>IF(OR(AE1899="",AE1899="",AE1899=0),"",6.213/(AE1899*24))</f>
        <v/>
      </c>
      <c r="AG1899" s="298" t="n"/>
      <c r="AH1899" s="587" t="inlineStr"/>
      <c r="AI1899" s="418">
        <f>IF(OR(AH1899="",AH1899="",AH1899=0),"",6.213/(AH1899*24))</f>
        <v/>
      </c>
      <c r="AJ1899" s="175">
        <f>IF(AND(ISNUMBER(AB1899),ISNUMBER(AG1899)),AB1899-AG1899,"")</f>
        <v/>
      </c>
      <c r="AK1899" s="294" t="inlineStr">
        <is>
          <t>DNF</t>
        </is>
      </c>
      <c r="AL1899" s="294" t="n">
        <v>34</v>
      </c>
      <c r="AM1899" s="516" t="inlineStr">
        <is>
          <t>01:55:43.7049</t>
        </is>
      </c>
      <c r="AN1899" s="671" t="n">
        <v>109.52</v>
      </c>
      <c r="AO1899" s="477" t="inlineStr">
        <is>
          <t>+51:57.8624</t>
        </is>
      </c>
      <c r="AP1899" s="294" t="n">
        <v>10</v>
      </c>
      <c r="AQ1899" s="587" t="inlineStr">
        <is>
          <t>2:56.6206</t>
        </is>
      </c>
      <c r="AR1899" s="439">
        <f>IF(OR(AQ1899="",AQ1899="",AQ1899=0),"",6.213/(AQ1899*24))</f>
        <v/>
      </c>
      <c r="AS1899" s="436">
        <f>IF(OR(NOT(ISNUMBER(C1899)),NOT(ISNUMBER(AB1899))),"",IF(AG1899&lt;&gt;"",AG1899,AB1899)-C1899)</f>
        <v/>
      </c>
      <c r="AT1899" s="299" t="n"/>
      <c r="AU1899" s="300">
        <f>IF($B1899="","",TEXT($A1899,"yyyymmdd")&amp;"_P"&amp;$C1899&amp;"_C"&amp;$F1899&amp;"_"&amp;TRIM(RIGHT(SUBSTITUTE(TRIM(SUBSTITUTE($L1899,CHAR(160)," "))," ",REPT(" ",60)),60))&amp;IF($P1899="","","-"&amp;TRIM(RIGHT(SUBSTITUTE(TRIM(SUBSTITUTE($P1899,CHAR(160)," "))," ",REPT(" ",60)),60)))&amp;IF($T1899="","","-"&amp;TRIM(RIGHT(SUBSTITUTE(TRIM(SUBSTITUTE($T1899,CHAR(160)," "))," ",REPT(" ",60)),60)))&amp;".jpg")</f>
        <v/>
      </c>
    </row>
    <row r="1900" ht="42" customHeight="1">
      <c r="A1900" s="292" t="n">
        <v>34609</v>
      </c>
      <c r="B1900" s="294" t="inlineStr">
        <is>
          <t>Tooheys 1000 2 October, 1994</t>
        </is>
      </c>
      <c r="C1900" s="294" t="inlineStr">
        <is>
          <t>DNF</t>
        </is>
      </c>
      <c r="D1900" s="294" t="inlineStr">
        <is>
          <t>B</t>
        </is>
      </c>
      <c r="E1900" s="294" t="n"/>
      <c r="F1900" s="294" t="n">
        <v>8</v>
      </c>
      <c r="G1900" s="294" t="inlineStr">
        <is>
          <t>Colin Bond Racing</t>
        </is>
      </c>
      <c r="H1900" s="294" t="n"/>
      <c r="I1900" s="294" t="inlineStr">
        <is>
          <t>HYUNDAI AUTOMOTIVE</t>
        </is>
      </c>
      <c r="J1900" s="294" t="inlineStr">
        <is>
          <t>HYUNDAI LANTRA</t>
        </is>
      </c>
      <c r="K1900" s="294" t="n">
        <v>1996</v>
      </c>
      <c r="L1900" s="294" t="inlineStr">
        <is>
          <t>Steve Hardman</t>
        </is>
      </c>
      <c r="M1900" s="294" t="inlineStr">
        <is>
          <t>AUS</t>
        </is>
      </c>
      <c r="N1900" s="700">
        <f>_xlfn.LET(_xlpm.d,_xlfn.XLOOKUP(L1900,'[1]Birth Dates'!$A:$A,'[1]Birth Dates'!$B:$B,"",0),IF(_xlpm.d=0,"",_xlpm.d))</f>
        <v/>
      </c>
      <c r="O1900" s="294">
        <f>IF(OR(N1900="",A1900="",NOT(ISNUMBER(N1900)),N1900&gt;A1900),"",DATEDIF(N1900,A1900,"Y")&amp;" years, "&amp;DATEDIF(N1900,A1900,"YM")&amp;" months, "&amp;DATEDIF(N1900,A1900,"MD")&amp;" days")</f>
        <v/>
      </c>
      <c r="P1900" s="294" t="inlineStr">
        <is>
          <t>Geoff Full</t>
        </is>
      </c>
      <c r="Q1900" s="294" t="inlineStr">
        <is>
          <t>AUS</t>
        </is>
      </c>
      <c r="R1900" s="700">
        <f>_xlfn.LET(_xlpm.d,_xlfn.XLOOKUP(P1900,'[1]Birth Dates'!$A:$A,'[1]Birth Dates'!$B:$B,"",0),IF(_xlpm.d=0,"",_xlpm.d))</f>
        <v/>
      </c>
      <c r="S1900" s="294">
        <f>IF(OR(R1900="",A1900="",NOT(ISNUMBER(R1900)),R1900&gt;A1900),"",DATEDIF(R1900,A1900,"Y")&amp;" years, "&amp;DATEDIF(R1900,A1900,"YM")&amp;" months, "&amp;DATEDIF(R1900,A1900,"MD")&amp;" days")</f>
        <v/>
      </c>
      <c r="T1900" s="294" t="n"/>
      <c r="U1900" s="294" t="n"/>
      <c r="V1900" s="700">
        <f>_xlfn.LET(_xlpm.d,_xlfn.XLOOKUP(T1900,'[1]Birth Dates'!$A:$A,'[1]Birth Dates'!$B:$B,"",0),IF(_xlpm.d=0,"",_xlpm.d))</f>
        <v/>
      </c>
      <c r="W1900" s="294">
        <f>IF(OR(V1900="",A1900="",NOT(ISNUMBER(V1900)),V1900&gt;A1900),"",DATEDIF(V1900,A1900,"Y")&amp;" years, "&amp;DATEDIF(V1900,A1900,"YM")&amp;" months, "&amp;DATEDIF(V1900,A1900,"MD")&amp;" days")</f>
        <v/>
      </c>
      <c r="X1900" s="294" t="n"/>
      <c r="Y1900" s="294" t="n"/>
      <c r="Z1900" s="294" t="n"/>
      <c r="AA1900" s="294" t="n"/>
      <c r="AB1900" s="294" t="n"/>
      <c r="AC1900" s="294" t="n"/>
      <c r="AD1900" s="294" t="n"/>
      <c r="AE1900" s="587" t="inlineStr"/>
      <c r="AF1900" s="418">
        <f>IF(OR(AE1900="",AE1900="",AE1900=0),"",6.213/(AE1900*24))</f>
        <v/>
      </c>
      <c r="AG1900" s="298" t="n"/>
      <c r="AH1900" s="587" t="inlineStr"/>
      <c r="AI1900" s="418">
        <f>IF(OR(AH1900="",AH1900="",AH1900=0),"",6.213/(AH1900*24))</f>
        <v/>
      </c>
      <c r="AJ1900" s="175">
        <f>IF(AND(ISNUMBER(AB1900),ISNUMBER(AG1900)),AB1900-AG1900,"")</f>
        <v/>
      </c>
      <c r="AK1900" s="294" t="inlineStr">
        <is>
          <t>DNF</t>
        </is>
      </c>
      <c r="AL1900" s="294" t="n">
        <v>26</v>
      </c>
      <c r="AM1900" s="516" t="inlineStr">
        <is>
          <t>01:29:52.8765</t>
        </is>
      </c>
      <c r="AN1900" s="671" t="n">
        <v>107.834</v>
      </c>
      <c r="AO1900" s="477" t="inlineStr">
        <is>
          <t>+26:07.0340</t>
        </is>
      </c>
      <c r="AP1900" s="294" t="n">
        <v>25</v>
      </c>
      <c r="AQ1900" s="587" t="inlineStr">
        <is>
          <t>2:50.2148</t>
        </is>
      </c>
      <c r="AR1900" s="439">
        <f>IF(OR(AQ1900="",AQ1900="",AQ1900=0),"",6.213/(AQ1900*24))</f>
        <v/>
      </c>
      <c r="AS1900" s="436">
        <f>IF(OR(NOT(ISNUMBER(C1900)),NOT(ISNUMBER(AB1900))),"",IF(AG1900&lt;&gt;"",AG1900,AB1900)-C1900)</f>
        <v/>
      </c>
      <c r="AT1900" s="299" t="n"/>
      <c r="AU1900" s="300">
        <f>IF($B1900="","",TEXT($A1900,"yyyymmdd")&amp;"_P"&amp;$C1900&amp;"_C"&amp;$F1900&amp;"_"&amp;TRIM(RIGHT(SUBSTITUTE(TRIM(SUBSTITUTE($L1900,CHAR(160)," "))," ",REPT(" ",60)),60))&amp;IF($P1900="","","-"&amp;TRIM(RIGHT(SUBSTITUTE(TRIM(SUBSTITUTE($P1900,CHAR(160)," "))," ",REPT(" ",60)),60)))&amp;IF($T1900="","","-"&amp;TRIM(RIGHT(SUBSTITUTE(TRIM(SUBSTITUTE($T1900,CHAR(160)," "))," ",REPT(" ",60)),60)))&amp;".jpg")</f>
        <v/>
      </c>
    </row>
    <row r="1901" ht="56" customHeight="1">
      <c r="A1901" s="292" t="n">
        <v>34609</v>
      </c>
      <c r="B1901" s="294" t="inlineStr">
        <is>
          <t>Tooheys 1000 2 October, 1994</t>
        </is>
      </c>
      <c r="C1901" s="294" t="inlineStr">
        <is>
          <t>DNF</t>
        </is>
      </c>
      <c r="D1901" s="294" t="inlineStr">
        <is>
          <t>A</t>
        </is>
      </c>
      <c r="E1901" s="294" t="n"/>
      <c r="F1901" s="294" t="n">
        <v>49</v>
      </c>
      <c r="G1901" s="311" t="inlineStr">
        <is>
          <t>Malcolm Stenniken Racing</t>
        </is>
      </c>
      <c r="H1901" s="311" t="n"/>
      <c r="I1901" s="311" t="inlineStr">
        <is>
          <t>MALCOLM STENNIKEN</t>
        </is>
      </c>
      <c r="J1901" s="294" t="inlineStr">
        <is>
          <t>COMMODORE VL</t>
        </is>
      </c>
      <c r="K1901" s="294" t="n">
        <v>4980</v>
      </c>
      <c r="L1901" s="294" t="inlineStr">
        <is>
          <t>Brett Youlden</t>
        </is>
      </c>
      <c r="M1901" s="294" t="inlineStr">
        <is>
          <t>AUS</t>
        </is>
      </c>
      <c r="N1901" s="700">
        <f>_xlfn.LET(_xlpm.d,_xlfn.XLOOKUP(L1901,'[1]Birth Dates'!$A:$A,'[1]Birth Dates'!$B:$B,"",0),IF(_xlpm.d=0,"",_xlpm.d))</f>
        <v/>
      </c>
      <c r="O1901" s="294">
        <f>IF(OR(N1901="",A1901="",NOT(ISNUMBER(N1901)),N1901&gt;A1901),"",DATEDIF(N1901,A1901,"Y")&amp;" years, "&amp;DATEDIF(N1901,A1901,"YM")&amp;" months, "&amp;DATEDIF(N1901,A1901,"MD")&amp;" days")</f>
        <v/>
      </c>
      <c r="P1901" s="294" t="inlineStr">
        <is>
          <t>Malcolm Stenniken</t>
        </is>
      </c>
      <c r="Q1901" s="294" t="inlineStr">
        <is>
          <t>AUS</t>
        </is>
      </c>
      <c r="R1901" s="700">
        <f>_xlfn.LET(_xlpm.d,_xlfn.XLOOKUP(P1901,'[1]Birth Dates'!$A:$A,'[1]Birth Dates'!$B:$B,"",0),IF(_xlpm.d=0,"",_xlpm.d))</f>
        <v/>
      </c>
      <c r="S1901" s="294">
        <f>IF(OR(R1901="",A1901="",NOT(ISNUMBER(R1901)),R1901&gt;A1901),"",DATEDIF(R1901,A1901,"Y")&amp;" years, "&amp;DATEDIF(R1901,A1901,"YM")&amp;" months, "&amp;DATEDIF(R1901,A1901,"MD")&amp;" days")</f>
        <v/>
      </c>
      <c r="T1901" s="294" t="n"/>
      <c r="U1901" s="294" t="n"/>
      <c r="V1901" s="700">
        <f>_xlfn.LET(_xlpm.d,_xlfn.XLOOKUP(T1901,'[1]Birth Dates'!$A:$A,'[1]Birth Dates'!$B:$B,"",0),IF(_xlpm.d=0,"",_xlpm.d))</f>
        <v/>
      </c>
      <c r="W1901" s="294">
        <f>IF(OR(V1901="",A1901="",NOT(ISNUMBER(V1901)),V1901&gt;A1901),"",DATEDIF(V1901,A1901,"Y")&amp;" years, "&amp;DATEDIF(V1901,A1901,"YM")&amp;" months, "&amp;DATEDIF(V1901,A1901,"MD")&amp;" days")</f>
        <v/>
      </c>
      <c r="X1901" s="294" t="n"/>
      <c r="Y1901" s="294" t="n"/>
      <c r="Z1901" s="294" t="n"/>
      <c r="AA1901" s="294" t="n"/>
      <c r="AB1901" s="294" t="n"/>
      <c r="AC1901" s="294" t="n"/>
      <c r="AD1901" s="294" t="n"/>
      <c r="AE1901" s="587" t="inlineStr"/>
      <c r="AF1901" s="418">
        <f>IF(OR(AE1901="",AE1901="",AE1901=0),"",6.213/(AE1901*24))</f>
        <v/>
      </c>
      <c r="AG1901" s="298" t="n"/>
      <c r="AH1901" s="587" t="inlineStr"/>
      <c r="AI1901" s="418">
        <f>IF(OR(AH1901="",AH1901="",AH1901=0),"",6.213/(AH1901*24))</f>
        <v/>
      </c>
      <c r="AJ1901" s="175">
        <f>IF(AND(ISNUMBER(AB1901),ISNUMBER(AG1901)),AB1901-AG1901,"")</f>
        <v/>
      </c>
      <c r="AK1901" s="294" t="inlineStr">
        <is>
          <t>DNF</t>
        </is>
      </c>
      <c r="AL1901" s="294" t="n">
        <v>24</v>
      </c>
      <c r="AM1901" s="516" t="inlineStr">
        <is>
          <t>01:20:50.8474</t>
        </is>
      </c>
      <c r="AN1901" s="671" t="n">
        <v>110.662</v>
      </c>
      <c r="AO1901" s="477" t="inlineStr">
        <is>
          <t>+17:05.0049</t>
        </is>
      </c>
      <c r="AP1901" s="294" t="n">
        <v>12</v>
      </c>
      <c r="AQ1901" s="587" t="inlineStr">
        <is>
          <t>2:45.2833</t>
        </is>
      </c>
      <c r="AR1901" s="439">
        <f>IF(OR(AQ1901="",AQ1901="",AQ1901=0),"",6.213/(AQ1901*24))</f>
        <v/>
      </c>
      <c r="AS1901" s="436">
        <f>IF(OR(NOT(ISNUMBER(C1901)),NOT(ISNUMBER(AB1901))),"",IF(AG1901&lt;&gt;"",AG1901,AB1901)-C1901)</f>
        <v/>
      </c>
      <c r="AT1901" s="299" t="n"/>
      <c r="AU1901" s="300">
        <f>IF($B1901="","",TEXT($A1901,"yyyymmdd")&amp;"_P"&amp;$C1901&amp;"_C"&amp;$F1901&amp;"_"&amp;TRIM(RIGHT(SUBSTITUTE(TRIM(SUBSTITUTE($L1901,CHAR(160)," "))," ",REPT(" ",60)),60))&amp;IF($P1901="","","-"&amp;TRIM(RIGHT(SUBSTITUTE(TRIM(SUBSTITUTE($P1901,CHAR(160)," "))," ",REPT(" ",60)),60)))&amp;IF($T1901="","","-"&amp;TRIM(RIGHT(SUBSTITUTE(TRIM(SUBSTITUTE($T1901,CHAR(160)," "))," ",REPT(" ",60)),60)))&amp;".jpg")</f>
        <v/>
      </c>
    </row>
    <row r="1902" ht="42" customHeight="1">
      <c r="A1902" s="292" t="n">
        <v>34609</v>
      </c>
      <c r="B1902" s="294" t="inlineStr">
        <is>
          <t>Tooheys 1000 2 October, 1994</t>
        </is>
      </c>
      <c r="C1902" s="294" t="inlineStr">
        <is>
          <t>DNF</t>
        </is>
      </c>
      <c r="D1902" s="294" t="inlineStr">
        <is>
          <t>A</t>
        </is>
      </c>
      <c r="E1902" s="294" t="n"/>
      <c r="F1902" s="294" t="n">
        <v>28</v>
      </c>
      <c r="G1902" s="294" t="inlineStr">
        <is>
          <t>Playscape Racing</t>
        </is>
      </c>
      <c r="H1902" s="294" t="n"/>
      <c r="I1902" s="294" t="inlineStr">
        <is>
          <t>PLAYSCAPE RACING</t>
        </is>
      </c>
      <c r="J1902" s="294" t="inlineStr">
        <is>
          <t>FALCON EB</t>
        </is>
      </c>
      <c r="K1902" s="294" t="n">
        <v>4949</v>
      </c>
      <c r="L1902" s="294" t="inlineStr">
        <is>
          <t>Kevin Waldock</t>
        </is>
      </c>
      <c r="M1902" s="294" t="inlineStr">
        <is>
          <t>AUS</t>
        </is>
      </c>
      <c r="N1902" s="700">
        <f>_xlfn.LET(_xlpm.d,_xlfn.XLOOKUP(L1902,'[1]Birth Dates'!$A:$A,'[1]Birth Dates'!$B:$B,"",0),IF(_xlpm.d=0,"",_xlpm.d))</f>
        <v/>
      </c>
      <c r="O1902" s="294">
        <f>IF(OR(N1902="",A1902="",NOT(ISNUMBER(N1902)),N1902&gt;A1902),"",DATEDIF(N1902,A1902,"Y")&amp;" years, "&amp;DATEDIF(N1902,A1902,"YM")&amp;" months, "&amp;DATEDIF(N1902,A1902,"MD")&amp;" days")</f>
        <v/>
      </c>
      <c r="P1902" s="294" t="inlineStr">
        <is>
          <t>Mike Preston</t>
        </is>
      </c>
      <c r="Q1902" s="294" t="inlineStr">
        <is>
          <t>AUS</t>
        </is>
      </c>
      <c r="R1902" s="700">
        <f>_xlfn.LET(_xlpm.d,_xlfn.XLOOKUP(P1902,'[1]Birth Dates'!$A:$A,'[1]Birth Dates'!$B:$B,"",0),IF(_xlpm.d=0,"",_xlpm.d))</f>
        <v/>
      </c>
      <c r="S1902" s="294">
        <f>IF(OR(R1902="",A1902="",NOT(ISNUMBER(R1902)),R1902&gt;A1902),"",DATEDIF(R1902,A1902,"Y")&amp;" years, "&amp;DATEDIF(R1902,A1902,"YM")&amp;" months, "&amp;DATEDIF(R1902,A1902,"MD")&amp;" days")</f>
        <v/>
      </c>
      <c r="T1902" s="294" t="n"/>
      <c r="U1902" s="294" t="n"/>
      <c r="V1902" s="700">
        <f>_xlfn.LET(_xlpm.d,_xlfn.XLOOKUP(T1902,'[1]Birth Dates'!$A:$A,'[1]Birth Dates'!$B:$B,"",0),IF(_xlpm.d=0,"",_xlpm.d))</f>
        <v/>
      </c>
      <c r="W1902" s="294">
        <f>IF(OR(V1902="",A1902="",NOT(ISNUMBER(V1902)),V1902&gt;A1902),"",DATEDIF(V1902,A1902,"Y")&amp;" years, "&amp;DATEDIF(V1902,A1902,"YM")&amp;" months, "&amp;DATEDIF(V1902,A1902,"MD")&amp;" days")</f>
        <v/>
      </c>
      <c r="X1902" s="294" t="n"/>
      <c r="Y1902" s="294" t="n"/>
      <c r="Z1902" s="294" t="n"/>
      <c r="AA1902" s="294" t="n"/>
      <c r="AB1902" s="294" t="n"/>
      <c r="AC1902" s="294" t="n"/>
      <c r="AD1902" s="294" t="n"/>
      <c r="AE1902" s="587" t="inlineStr"/>
      <c r="AF1902" s="418">
        <f>IF(OR(AE1902="",AE1902="",AE1902=0),"",6.213/(AE1902*24))</f>
        <v/>
      </c>
      <c r="AG1902" s="298" t="n"/>
      <c r="AH1902" s="587" t="inlineStr"/>
      <c r="AI1902" s="418">
        <f>IF(OR(AH1902="",AH1902="",AH1902=0),"",6.213/(AH1902*24))</f>
        <v/>
      </c>
      <c r="AJ1902" s="175">
        <f>IF(AND(ISNUMBER(AB1902),ISNUMBER(AG1902)),AB1902-AG1902,"")</f>
        <v/>
      </c>
      <c r="AK1902" s="294" t="inlineStr">
        <is>
          <t>DNF</t>
        </is>
      </c>
      <c r="AL1902" s="294" t="n">
        <v>19</v>
      </c>
      <c r="AM1902" s="516" t="inlineStr">
        <is>
          <t>00:51:08.1538</t>
        </is>
      </c>
      <c r="AN1902" s="671" t="n">
        <v>138.51</v>
      </c>
      <c r="AO1902" s="477" t="inlineStr">
        <is>
          <t>+47:22.3113</t>
        </is>
      </c>
      <c r="AP1902" s="294" t="n">
        <v>14</v>
      </c>
      <c r="AQ1902" s="587" t="inlineStr">
        <is>
          <t>2:35.0013</t>
        </is>
      </c>
      <c r="AR1902" s="439">
        <f>IF(OR(AQ1902="",AQ1902="",AQ1902=0),"",6.213/(AQ1902*24))</f>
        <v/>
      </c>
      <c r="AS1902" s="436">
        <f>IF(OR(NOT(ISNUMBER(C1902)),NOT(ISNUMBER(AB1902))),"",IF(AG1902&lt;&gt;"",AG1902,AB1902)-C1902)</f>
        <v/>
      </c>
      <c r="AT1902" s="299" t="n"/>
      <c r="AU1902" s="300">
        <f>IF($B1902="","",TEXT($A1902,"yyyymmdd")&amp;"_P"&amp;$C1902&amp;"_C"&amp;$F1902&amp;"_"&amp;TRIM(RIGHT(SUBSTITUTE(TRIM(SUBSTITUTE($L1902,CHAR(160)," "))," ",REPT(" ",60)),60))&amp;IF($P1902="","","-"&amp;TRIM(RIGHT(SUBSTITUTE(TRIM(SUBSTITUTE($P1902,CHAR(160)," "))," ",REPT(" ",60)),60)))&amp;IF($T1902="","","-"&amp;TRIM(RIGHT(SUBSTITUTE(TRIM(SUBSTITUTE($T1902,CHAR(160)," "))," ",REPT(" ",60)),60)))&amp;".jpg")</f>
        <v/>
      </c>
    </row>
    <row r="1903" ht="42" customHeight="1">
      <c r="A1903" s="292" t="n">
        <v>34609</v>
      </c>
      <c r="B1903" s="294" t="inlineStr">
        <is>
          <t>Tooheys 1000 2 October, 1994</t>
        </is>
      </c>
      <c r="C1903" s="294" t="inlineStr">
        <is>
          <t>DNF</t>
        </is>
      </c>
      <c r="D1903" s="294" t="inlineStr">
        <is>
          <t>B</t>
        </is>
      </c>
      <c r="E1903" s="294" t="n"/>
      <c r="F1903" s="294" t="n">
        <v>89</v>
      </c>
      <c r="G1903" s="294" t="inlineStr">
        <is>
          <t>Phoenix Motorsport</t>
        </is>
      </c>
      <c r="H1903" s="294" t="n"/>
      <c r="I1903" s="294" t="inlineStr">
        <is>
          <t>PHOENIX MOTORSPORT</t>
        </is>
      </c>
      <c r="J1903" s="294" t="inlineStr">
        <is>
          <t>PEUGEOT 405</t>
        </is>
      </c>
      <c r="K1903" s="294" t="n">
        <v>1992</v>
      </c>
      <c r="L1903" s="294" t="inlineStr">
        <is>
          <t>Ken Mathews</t>
        </is>
      </c>
      <c r="M1903" s="294" t="inlineStr">
        <is>
          <t>AUS</t>
        </is>
      </c>
      <c r="N1903" s="700">
        <f>_xlfn.LET(_xlpm.d,_xlfn.XLOOKUP(L1903,'[1]Birth Dates'!$A:$A,'[1]Birth Dates'!$B:$B,"",0),IF(_xlpm.d=0,"",_xlpm.d))</f>
        <v/>
      </c>
      <c r="O1903" s="294">
        <f>IF(OR(N1903="",A1903="",NOT(ISNUMBER(N1903)),N1903&gt;A1903),"",DATEDIF(N1903,A1903,"Y")&amp;" years, "&amp;DATEDIF(N1903,A1903,"YM")&amp;" months, "&amp;DATEDIF(N1903,A1903,"MD")&amp;" days")</f>
        <v/>
      </c>
      <c r="P1903" s="294" t="inlineStr">
        <is>
          <t>Matthew Martin</t>
        </is>
      </c>
      <c r="Q1903" s="294" t="inlineStr">
        <is>
          <t>AUS</t>
        </is>
      </c>
      <c r="R1903" s="700">
        <f>_xlfn.LET(_xlpm.d,_xlfn.XLOOKUP(P1903,'[1]Birth Dates'!$A:$A,'[1]Birth Dates'!$B:$B,"",0),IF(_xlpm.d=0,"",_xlpm.d))</f>
        <v/>
      </c>
      <c r="S1903" s="294">
        <f>IF(OR(R1903="",A1903="",NOT(ISNUMBER(R1903)),R1903&gt;A1903),"",DATEDIF(R1903,A1903,"Y")&amp;" years, "&amp;DATEDIF(R1903,A1903,"YM")&amp;" months, "&amp;DATEDIF(R1903,A1903,"MD")&amp;" days")</f>
        <v/>
      </c>
      <c r="T1903" s="294" t="n"/>
      <c r="U1903" s="294" t="n"/>
      <c r="V1903" s="700">
        <f>_xlfn.LET(_xlpm.d,_xlfn.XLOOKUP(T1903,'[1]Birth Dates'!$A:$A,'[1]Birth Dates'!$B:$B,"",0),IF(_xlpm.d=0,"",_xlpm.d))</f>
        <v/>
      </c>
      <c r="W1903" s="294">
        <f>IF(OR(V1903="",A1903="",NOT(ISNUMBER(V1903)),V1903&gt;A1903),"",DATEDIF(V1903,A1903,"Y")&amp;" years, "&amp;DATEDIF(V1903,A1903,"YM")&amp;" months, "&amp;DATEDIF(V1903,A1903,"MD")&amp;" days")</f>
        <v/>
      </c>
      <c r="X1903" s="294" t="n"/>
      <c r="Y1903" s="294" t="n"/>
      <c r="Z1903" s="294" t="n"/>
      <c r="AA1903" s="294" t="n"/>
      <c r="AB1903" s="294" t="n"/>
      <c r="AC1903" s="294" t="n"/>
      <c r="AD1903" s="294" t="n"/>
      <c r="AE1903" s="587" t="inlineStr"/>
      <c r="AF1903" s="418">
        <f>IF(OR(AE1903="",AE1903="",AE1903=0),"",6.213/(AE1903*24))</f>
        <v/>
      </c>
      <c r="AG1903" s="298" t="n"/>
      <c r="AH1903" s="587" t="inlineStr"/>
      <c r="AI1903" s="418">
        <f>IF(OR(AH1903="",AH1903="",AH1903=0),"",6.213/(AH1903*24))</f>
        <v/>
      </c>
      <c r="AJ1903" s="175">
        <f>IF(AND(ISNUMBER(AB1903),ISNUMBER(AG1903)),AB1903-AG1903,"")</f>
        <v/>
      </c>
      <c r="AK1903" s="294" t="inlineStr">
        <is>
          <t>DNF</t>
        </is>
      </c>
      <c r="AL1903" s="294" t="n">
        <v>17</v>
      </c>
      <c r="AM1903" s="516" t="inlineStr">
        <is>
          <t>00:51:18.5495</t>
        </is>
      </c>
      <c r="AN1903" s="671" t="n">
        <v>123.511</v>
      </c>
      <c r="AO1903" s="477" t="inlineStr">
        <is>
          <t>+47:32.7070</t>
        </is>
      </c>
      <c r="AP1903" s="294" t="n">
        <v>12</v>
      </c>
      <c r="AQ1903" s="587" t="inlineStr">
        <is>
          <t>2:52.5967</t>
        </is>
      </c>
      <c r="AR1903" s="439">
        <f>IF(OR(AQ1903="",AQ1903="",AQ1903=0),"",6.213/(AQ1903*24))</f>
        <v/>
      </c>
      <c r="AS1903" s="436">
        <f>IF(OR(NOT(ISNUMBER(C1903)),NOT(ISNUMBER(AB1903))),"",IF(AG1903&lt;&gt;"",AG1903,AB1903)-C1903)</f>
        <v/>
      </c>
      <c r="AT1903" s="299" t="n"/>
      <c r="AU1903" s="300">
        <f>IF($B1903="","",TEXT($A1903,"yyyymmdd")&amp;"_P"&amp;$C1903&amp;"_C"&amp;$F1903&amp;"_"&amp;TRIM(RIGHT(SUBSTITUTE(TRIM(SUBSTITUTE($L1903,CHAR(160)," "))," ",REPT(" ",60)),60))&amp;IF($P1903="","","-"&amp;TRIM(RIGHT(SUBSTITUTE(TRIM(SUBSTITUTE($P1903,CHAR(160)," "))," ",REPT(" ",60)),60)))&amp;IF($T1903="","","-"&amp;TRIM(RIGHT(SUBSTITUTE(TRIM(SUBSTITUTE($T1903,CHAR(160)," "))," ",REPT(" ",60)),60)))&amp;".jpg")</f>
        <v/>
      </c>
    </row>
    <row r="1904" ht="42" customHeight="1">
      <c r="A1904" s="292" t="n">
        <v>34609</v>
      </c>
      <c r="B1904" s="294" t="inlineStr">
        <is>
          <t>Tooheys 1000 2 October, 1994</t>
        </is>
      </c>
      <c r="C1904" s="294" t="inlineStr">
        <is>
          <t>DNF</t>
        </is>
      </c>
      <c r="D1904" s="294" t="inlineStr">
        <is>
          <t>B</t>
        </is>
      </c>
      <c r="E1904" s="294" t="n"/>
      <c r="F1904" s="294" t="n">
        <v>51</v>
      </c>
      <c r="G1904" s="294" t="inlineStr">
        <is>
          <t>Inspired Racing</t>
        </is>
      </c>
      <c r="H1904" s="294" t="n"/>
      <c r="I1904" s="294" t="inlineStr">
        <is>
          <t>INSPIRED RACING</t>
        </is>
      </c>
      <c r="J1904" s="294" t="inlineStr">
        <is>
          <t>TOYOTA COROLLA</t>
        </is>
      </c>
      <c r="K1904" s="294" t="n">
        <v>1998</v>
      </c>
      <c r="L1904" s="294" t="inlineStr">
        <is>
          <t>Andrew Reid</t>
        </is>
      </c>
      <c r="M1904" s="294" t="inlineStr">
        <is>
          <t>AUS</t>
        </is>
      </c>
      <c r="N1904" s="700">
        <f>_xlfn.LET(_xlpm.d,_xlfn.XLOOKUP(L1904,'[1]Birth Dates'!$A:$A,'[1]Birth Dates'!$B:$B,"",0),IF(_xlpm.d=0,"",_xlpm.d))</f>
        <v/>
      </c>
      <c r="O1904" s="294">
        <f>IF(OR(N1904="",A1904="",NOT(ISNUMBER(N1904)),N1904&gt;A1904),"",DATEDIF(N1904,A1904,"Y")&amp;" years, "&amp;DATEDIF(N1904,A1904,"YM")&amp;" months, "&amp;DATEDIF(N1904,A1904,"MD")&amp;" days")</f>
        <v/>
      </c>
      <c r="P1904" s="294" t="inlineStr">
        <is>
          <t>Melinda Price</t>
        </is>
      </c>
      <c r="Q1904" s="294" t="inlineStr">
        <is>
          <t>AUS</t>
        </is>
      </c>
      <c r="R1904" s="700">
        <f>_xlfn.LET(_xlpm.d,_xlfn.XLOOKUP(P1904,'[1]Birth Dates'!$A:$A,'[1]Birth Dates'!$B:$B,"",0),IF(_xlpm.d=0,"",_xlpm.d))</f>
        <v/>
      </c>
      <c r="S1904" s="294">
        <f>IF(OR(R1904="",A1904="",NOT(ISNUMBER(R1904)),R1904&gt;A1904),"",DATEDIF(R1904,A1904,"Y")&amp;" years, "&amp;DATEDIF(R1904,A1904,"YM")&amp;" months, "&amp;DATEDIF(R1904,A1904,"MD")&amp;" days")</f>
        <v/>
      </c>
      <c r="T1904" s="294" t="inlineStr">
        <is>
          <t>Garry Jones</t>
        </is>
      </c>
      <c r="U1904" s="294" t="inlineStr">
        <is>
          <t>AUS</t>
        </is>
      </c>
      <c r="V1904" s="700">
        <f>_xlfn.LET(_xlpm.d,_xlfn.XLOOKUP(T1904,'[1]Birth Dates'!$A:$A,'[1]Birth Dates'!$B:$B,"",0),IF(_xlpm.d=0,"",_xlpm.d))</f>
        <v/>
      </c>
      <c r="W1904" s="294">
        <f>IF(OR(V1904="",A1904="",NOT(ISNUMBER(V1904)),V1904&gt;A1904),"",DATEDIF(V1904,A1904,"Y")&amp;" years, "&amp;DATEDIF(V1904,A1904,"YM")&amp;" months, "&amp;DATEDIF(V1904,A1904,"MD")&amp;" days")</f>
        <v/>
      </c>
      <c r="X1904" s="294" t="n"/>
      <c r="Y1904" s="294" t="n"/>
      <c r="Z1904" s="294" t="n"/>
      <c r="AA1904" s="294" t="n"/>
      <c r="AB1904" s="294" t="n"/>
      <c r="AC1904" s="294" t="n"/>
      <c r="AD1904" s="294" t="n"/>
      <c r="AE1904" s="587" t="inlineStr"/>
      <c r="AF1904" s="418">
        <f>IF(OR(AE1904="",AE1904="",AE1904=0),"",6.213/(AE1904*24))</f>
        <v/>
      </c>
      <c r="AG1904" s="298" t="n"/>
      <c r="AH1904" s="587" t="inlineStr"/>
      <c r="AI1904" s="418">
        <f>IF(OR(AH1904="",AH1904="",AH1904=0),"",6.213/(AH1904*24))</f>
        <v/>
      </c>
      <c r="AJ1904" s="175">
        <f>IF(AND(ISNUMBER(AB1904),ISNUMBER(AG1904)),AB1904-AG1904,"")</f>
        <v/>
      </c>
      <c r="AK1904" s="294" t="inlineStr">
        <is>
          <t>DNF</t>
        </is>
      </c>
      <c r="AL1904" s="294" t="n">
        <v>16</v>
      </c>
      <c r="AM1904" s="516" t="inlineStr">
        <is>
          <t>00:50:27.7641</t>
        </is>
      </c>
      <c r="AN1904" s="671" t="n">
        <v>118.196</v>
      </c>
      <c r="AO1904" s="477" t="inlineStr">
        <is>
          <t>+46:41.9216</t>
        </is>
      </c>
      <c r="AP1904" s="294" t="n">
        <v>10</v>
      </c>
      <c r="AQ1904" s="587" t="inlineStr">
        <is>
          <t>2:52.6298</t>
        </is>
      </c>
      <c r="AR1904" s="439">
        <f>IF(OR(AQ1904="",AQ1904="",AQ1904=0),"",6.213/(AQ1904*24))</f>
        <v/>
      </c>
      <c r="AS1904" s="436">
        <f>IF(OR(NOT(ISNUMBER(C1904)),NOT(ISNUMBER(AB1904))),"",IF(AG1904&lt;&gt;"",AG1904,AB1904)-C1904)</f>
        <v/>
      </c>
      <c r="AT1904" s="299" t="n"/>
      <c r="AU1904" s="300">
        <f>IF($B1904="","",TEXT($A1904,"yyyymmdd")&amp;"_P"&amp;$C1904&amp;"_C"&amp;$F1904&amp;"_"&amp;TRIM(RIGHT(SUBSTITUTE(TRIM(SUBSTITUTE($L1904,CHAR(160)," "))," ",REPT(" ",60)),60))&amp;IF($P1904="","","-"&amp;TRIM(RIGHT(SUBSTITUTE(TRIM(SUBSTITUTE($P1904,CHAR(160)," "))," ",REPT(" ",60)),60)))&amp;IF($T1904="","","-"&amp;TRIM(RIGHT(SUBSTITUTE(TRIM(SUBSTITUTE($T1904,CHAR(160)," "))," ",REPT(" ",60)),60)))&amp;".jpg")</f>
        <v/>
      </c>
    </row>
    <row r="1905" ht="42" customHeight="1">
      <c r="A1905" s="292" t="n">
        <v>34609</v>
      </c>
      <c r="B1905" s="294" t="inlineStr">
        <is>
          <t>Tooheys 1000 2 October, 1994</t>
        </is>
      </c>
      <c r="C1905" s="294" t="inlineStr">
        <is>
          <t>DNS</t>
        </is>
      </c>
      <c r="D1905" s="294" t="inlineStr">
        <is>
          <t>A</t>
        </is>
      </c>
      <c r="E1905" s="294" t="n"/>
      <c r="F1905" s="294" t="n">
        <v>26</v>
      </c>
      <c r="G1905" s="311" t="inlineStr">
        <is>
          <t>Don Watson Transport</t>
        </is>
      </c>
      <c r="H1905" s="311" t="n"/>
      <c r="I1905" s="311" t="inlineStr">
        <is>
          <t>Don Watson Transport</t>
        </is>
      </c>
      <c r="J1905" s="294" t="inlineStr">
        <is>
          <t>Holden Commodore VP</t>
        </is>
      </c>
      <c r="K1905" s="294" t="n"/>
      <c r="L1905" s="294" t="inlineStr">
        <is>
          <t>Don Watson</t>
        </is>
      </c>
      <c r="M1905" s="294" t="inlineStr">
        <is>
          <t>AUS</t>
        </is>
      </c>
      <c r="N1905" s="700">
        <f>_xlfn.LET(_xlpm.d,_xlfn.XLOOKUP(L1905,'[1]Birth Dates'!$A:$A,'[1]Birth Dates'!$B:$B,"",0),IF(_xlpm.d=0,"",_xlpm.d))</f>
        <v/>
      </c>
      <c r="O1905" s="294">
        <f>IF(OR(N1905="",A1905="",NOT(ISNUMBER(N1905)),N1905&gt;A1905),"",DATEDIF(N1905,A1905,"Y")&amp;" years, "&amp;DATEDIF(N1905,A1905,"YM")&amp;" months, "&amp;DATEDIF(N1905,A1905,"MD")&amp;" days")</f>
        <v/>
      </c>
      <c r="P1905" s="294" t="inlineStr">
        <is>
          <t>Ian Love</t>
        </is>
      </c>
      <c r="Q1905" s="294" t="inlineStr">
        <is>
          <t>AUS</t>
        </is>
      </c>
      <c r="R1905" s="700">
        <f>_xlfn.LET(_xlpm.d,_xlfn.XLOOKUP(P1905,'[1]Birth Dates'!$A:$A,'[1]Birth Dates'!$B:$B,"",0),IF(_xlpm.d=0,"",_xlpm.d))</f>
        <v/>
      </c>
      <c r="S1905" s="294">
        <f>IF(OR(R1905="",A1905="",NOT(ISNUMBER(R1905)),R1905&gt;A1905),"",DATEDIF(R1905,A1905,"Y")&amp;" years, "&amp;DATEDIF(R1905,A1905,"YM")&amp;" months, "&amp;DATEDIF(R1905,A1905,"MD")&amp;" days")</f>
        <v/>
      </c>
      <c r="T1905" s="294" t="n"/>
      <c r="U1905" s="294" t="n"/>
      <c r="V1905" s="700">
        <f>_xlfn.LET(_xlpm.d,_xlfn.XLOOKUP(T1905,'[1]Birth Dates'!$A:$A,'[1]Birth Dates'!$B:$B,"",0),IF(_xlpm.d=0,"",_xlpm.d))</f>
        <v/>
      </c>
      <c r="W1905" s="294">
        <f>IF(OR(V1905="",A1905="",NOT(ISNUMBER(V1905)),V1905&gt;A1905),"",DATEDIF(V1905,A1905,"Y")&amp;" years, "&amp;DATEDIF(V1905,A1905,"YM")&amp;" months, "&amp;DATEDIF(V1905,A1905,"MD")&amp;" days")</f>
        <v/>
      </c>
      <c r="X1905" s="294" t="n"/>
      <c r="Y1905" s="294" t="n"/>
      <c r="Z1905" s="294" t="n"/>
      <c r="AA1905" s="294" t="n"/>
      <c r="AB1905" s="294" t="n"/>
      <c r="AC1905" s="294" t="n"/>
      <c r="AD1905" s="294" t="n"/>
      <c r="AE1905" s="587" t="inlineStr"/>
      <c r="AF1905" s="418">
        <f>IF(OR(AE1905="",AE1905="",AE1905=0),"",6.213/(AE1905*24))</f>
        <v/>
      </c>
      <c r="AG1905" s="298" t="n"/>
      <c r="AH1905" s="587" t="inlineStr"/>
      <c r="AI1905" s="418">
        <f>IF(OR(AH1905="",AH1905="",AH1905=0),"",6.213/(AH1905*24))</f>
        <v/>
      </c>
      <c r="AJ1905" s="175">
        <f>IF(AND(ISNUMBER(AB1905),ISNUMBER(AG1905)),AB1905-AG1905,"")</f>
        <v/>
      </c>
      <c r="AK1905" s="294" t="inlineStr">
        <is>
          <t>DNS</t>
        </is>
      </c>
      <c r="AL1905" s="294" t="n"/>
      <c r="AM1905" s="516" t="inlineStr">
        <is>
          <t>::</t>
        </is>
      </c>
      <c r="AN1905" s="671">
        <f>IF(OR(AL1905="",AM1905="",AM1905=0),"",AL1905*6.213/(AM1905*24))</f>
        <v/>
      </c>
      <c r="AO1905" s="477">
        <f>IF(AND(AL1905=AL1904,AM1905&lt;&gt;"",AM1904&lt;&gt;""),AM1905-AM1904,"")</f>
        <v/>
      </c>
      <c r="AP1905" s="294" t="n"/>
      <c r="AQ1905" s="587" t="inlineStr"/>
      <c r="AR1905" s="439">
        <f>IF(OR(AQ1905="",AQ1905="",AQ1905=0),"",6.213/(AQ1905*24))</f>
        <v/>
      </c>
      <c r="AS1905" s="436">
        <f>IF(OR(NOT(ISNUMBER(C1905)),NOT(ISNUMBER(AB1905))),"",IF(AG1905&lt;&gt;"",AG1905,AB1905)-C1905)</f>
        <v/>
      </c>
      <c r="AT1905" s="299" t="n"/>
      <c r="AU1905" s="300">
        <f>IF($B1905="","",TEXT($A1905,"yyyymmdd")&amp;"_P"&amp;$C1905&amp;"_C"&amp;$F1905&amp;"_"&amp;TRIM(RIGHT(SUBSTITUTE(TRIM(SUBSTITUTE($L1905,CHAR(160)," "))," ",REPT(" ",60)),60))&amp;IF($P1905="","","-"&amp;TRIM(RIGHT(SUBSTITUTE(TRIM(SUBSTITUTE($P1905,CHAR(160)," "))," ",REPT(" ",60)),60)))&amp;IF($T1905="","","-"&amp;TRIM(RIGHT(SUBSTITUTE(TRIM(SUBSTITUTE($T1905,CHAR(160)," "))," ",REPT(" ",60)),60)))&amp;".jpg")</f>
        <v/>
      </c>
    </row>
    <row r="1906" ht="56" customHeight="1">
      <c r="A1906" s="292" t="n">
        <v>34609</v>
      </c>
      <c r="B1906" s="294" t="inlineStr">
        <is>
          <t>Tooheys 1000 2 October, 1994</t>
        </is>
      </c>
      <c r="C1906" s="294" t="inlineStr">
        <is>
          <t>DNS</t>
        </is>
      </c>
      <c r="D1906" s="294" t="inlineStr">
        <is>
          <t>A</t>
        </is>
      </c>
      <c r="E1906" s="294" t="n"/>
      <c r="F1906" s="294" t="n">
        <v>50</v>
      </c>
      <c r="G1906" s="294" t="inlineStr">
        <is>
          <t>Easton Motorsport</t>
        </is>
      </c>
      <c r="H1906" s="294" t="n"/>
      <c r="I1906" s="294" t="inlineStr">
        <is>
          <t>Price Attack, MJ Salon Systems</t>
        </is>
      </c>
      <c r="J1906" s="294" t="inlineStr">
        <is>
          <t>Holden Commodore VL SS Group A SV</t>
        </is>
      </c>
      <c r="K1906" s="294" t="n"/>
      <c r="L1906" s="294" t="inlineStr">
        <is>
          <t>Gregg Easton</t>
        </is>
      </c>
      <c r="M1906" s="294" t="inlineStr">
        <is>
          <t>AUS</t>
        </is>
      </c>
      <c r="N1906" s="700">
        <f>_xlfn.LET(_xlpm.d,_xlfn.XLOOKUP(L1906,'[1]Birth Dates'!$A:$A,'[1]Birth Dates'!$B:$B,"",0),IF(_xlpm.d=0,"",_xlpm.d))</f>
        <v/>
      </c>
      <c r="O1906" s="294">
        <f>IF(OR(N1906="",A1906="",NOT(ISNUMBER(N1906)),N1906&gt;A1906),"",DATEDIF(N1906,A1906,"Y")&amp;" years, "&amp;DATEDIF(N1906,A1906,"YM")&amp;" months, "&amp;DATEDIF(N1906,A1906,"MD")&amp;" days")</f>
        <v/>
      </c>
      <c r="P1906" s="294" t="inlineStr">
        <is>
          <t>Kevin Heffernan</t>
        </is>
      </c>
      <c r="Q1906" s="294" t="inlineStr">
        <is>
          <t>AUS</t>
        </is>
      </c>
      <c r="R1906" s="700">
        <f>_xlfn.LET(_xlpm.d,_xlfn.XLOOKUP(P1906,'[1]Birth Dates'!$A:$A,'[1]Birth Dates'!$B:$B,"",0),IF(_xlpm.d=0,"",_xlpm.d))</f>
        <v/>
      </c>
      <c r="S1906" s="294">
        <f>IF(OR(R1906="",A1906="",NOT(ISNUMBER(R1906)),R1906&gt;A1906),"",DATEDIF(R1906,A1906,"Y")&amp;" years, "&amp;DATEDIF(R1906,A1906,"YM")&amp;" months, "&amp;DATEDIF(R1906,A1906,"MD")&amp;" days")</f>
        <v/>
      </c>
      <c r="T1906" s="294" t="n"/>
      <c r="U1906" s="294" t="n"/>
      <c r="V1906" s="700">
        <f>_xlfn.LET(_xlpm.d,_xlfn.XLOOKUP(T1906,'[1]Birth Dates'!$A:$A,'[1]Birth Dates'!$B:$B,"",0),IF(_xlpm.d=0,"",_xlpm.d))</f>
        <v/>
      </c>
      <c r="W1906" s="294">
        <f>IF(OR(V1906="",A1906="",NOT(ISNUMBER(V1906)),V1906&gt;A1906),"",DATEDIF(V1906,A1906,"Y")&amp;" years, "&amp;DATEDIF(V1906,A1906,"YM")&amp;" months, "&amp;DATEDIF(V1906,A1906,"MD")&amp;" days")</f>
        <v/>
      </c>
      <c r="X1906" s="294" t="n"/>
      <c r="Y1906" s="294" t="n"/>
      <c r="Z1906" s="294" t="n"/>
      <c r="AA1906" s="294" t="n"/>
      <c r="AB1906" s="294" t="n"/>
      <c r="AC1906" s="294" t="n"/>
      <c r="AD1906" s="294" t="n"/>
      <c r="AE1906" s="587" t="inlineStr"/>
      <c r="AF1906" s="418">
        <f>IF(OR(AE1906="",AE1906="",AE1906=0),"",6.213/(AE1906*24))</f>
        <v/>
      </c>
      <c r="AG1906" s="298" t="n"/>
      <c r="AH1906" s="587" t="inlineStr"/>
      <c r="AI1906" s="418">
        <f>IF(OR(AH1906="",AH1906="",AH1906=0),"",6.213/(AH1906*24))</f>
        <v/>
      </c>
      <c r="AJ1906" s="175">
        <f>IF(AND(ISNUMBER(AB1906),ISNUMBER(AG1906)),AB1906-AG1906,"")</f>
        <v/>
      </c>
      <c r="AK1906" s="294" t="inlineStr">
        <is>
          <t>DNS</t>
        </is>
      </c>
      <c r="AL1906" s="294" t="n"/>
      <c r="AM1906" s="516" t="inlineStr">
        <is>
          <t>::</t>
        </is>
      </c>
      <c r="AN1906" s="671">
        <f>IF(OR(AL1906="",AM1906="",AM1906=0),"",AL1906*6.213/(AM1906*24))</f>
        <v/>
      </c>
      <c r="AO1906" s="477">
        <f>IF(AND(AL1906=AL1905,AM1906&lt;&gt;"",AM1905&lt;&gt;""),AM1906-AM1905,"")</f>
        <v/>
      </c>
      <c r="AP1906" s="294" t="n"/>
      <c r="AQ1906" s="587" t="inlineStr"/>
      <c r="AR1906" s="439">
        <f>IF(OR(AQ1906="",AQ1906="",AQ1906=0),"",6.213/(AQ1906*24))</f>
        <v/>
      </c>
      <c r="AS1906" s="436">
        <f>IF(OR(NOT(ISNUMBER(C1906)),NOT(ISNUMBER(AB1906))),"",IF(AG1906&lt;&gt;"",AG1906,AB1906)-C1906)</f>
        <v/>
      </c>
      <c r="AT1906" s="299" t="n"/>
      <c r="AU1906" s="300">
        <f>IF($B1906="","",TEXT($A1906,"yyyymmdd")&amp;"_P"&amp;$C1906&amp;"_C"&amp;$F1906&amp;"_"&amp;TRIM(RIGHT(SUBSTITUTE(TRIM(SUBSTITUTE($L1906,CHAR(160)," "))," ",REPT(" ",60)),60))&amp;IF($P1906="","","-"&amp;TRIM(RIGHT(SUBSTITUTE(TRIM(SUBSTITUTE($P1906,CHAR(160)," "))," ",REPT(" ",60)),60)))&amp;IF($T1906="","","-"&amp;TRIM(RIGHT(SUBSTITUTE(TRIM(SUBSTITUTE($T1906,CHAR(160)," "))," ",REPT(" ",60)),60)))&amp;".jpg")</f>
        <v/>
      </c>
    </row>
    <row r="1907" ht="42" customFormat="1" customHeight="1" s="240">
      <c r="A1907" s="237" t="n">
        <v>34973</v>
      </c>
      <c r="B1907" s="238" t="inlineStr">
        <is>
          <t>Tooheys 1000 1 October, 1995</t>
        </is>
      </c>
      <c r="C1907" s="238" t="n">
        <v>1</v>
      </c>
      <c r="D1907" s="238" t="n"/>
      <c r="E1907" s="238" t="n"/>
      <c r="F1907" s="238" t="n">
        <v>11</v>
      </c>
      <c r="G1907" s="238" t="inlineStr">
        <is>
          <t>Perkins Engineering</t>
        </is>
      </c>
      <c r="H1907" s="238" t="n"/>
      <c r="I1907" s="238" t="inlineStr">
        <is>
          <t>Castrol</t>
        </is>
      </c>
      <c r="J1907" s="238" t="inlineStr">
        <is>
          <t>Holden Commodore VR</t>
        </is>
      </c>
      <c r="K1907" s="238" t="n"/>
      <c r="L1907" s="238" t="inlineStr">
        <is>
          <t>Larry Perkins</t>
        </is>
      </c>
      <c r="M1907" s="238" t="inlineStr">
        <is>
          <t>AUS</t>
        </is>
      </c>
      <c r="N1907" s="690">
        <f>_xlfn.LET(_xlpm.d,_xlfn.XLOOKUP(L1907,'[1]Birth Dates'!$A:$A,'[1]Birth Dates'!$B:$B,"",0),IF(_xlpm.d=0,"",_xlpm.d))</f>
        <v/>
      </c>
      <c r="O1907" s="171">
        <f>IF(OR(N1907="",A1907="",NOT(ISNUMBER(N1907)),N1907&gt;A1907),"",DATEDIF(N1907,A1907,"Y")&amp;" years, "&amp;DATEDIF(N1907,A1907,"YM")&amp;" months, "&amp;DATEDIF(N1907,A1907,"MD")&amp;" days")</f>
        <v/>
      </c>
      <c r="P1907" s="238" t="inlineStr">
        <is>
          <t>Russell Ingall</t>
        </is>
      </c>
      <c r="Q1907" s="238" t="inlineStr">
        <is>
          <t>AUS</t>
        </is>
      </c>
      <c r="R1907" s="690">
        <f>_xlfn.LET(_xlpm.d,_xlfn.XLOOKUP(P1907,'[1]Birth Dates'!$A:$A,'[1]Birth Dates'!$B:$B,"",0),IF(_xlpm.d=0,"",_xlpm.d))</f>
        <v/>
      </c>
      <c r="S1907" s="171">
        <f>IF(OR(R1907="",A1907="",NOT(ISNUMBER(R1907)),R1907&gt;A1907),"",DATEDIF(R1907,A1907,"Y")&amp;" years, "&amp;DATEDIF(R1907,A1907,"YM")&amp;" months, "&amp;DATEDIF(R1907,A1907,"MD")&amp;" days")</f>
        <v/>
      </c>
      <c r="T1907" s="238" t="n"/>
      <c r="U1907" s="238" t="n"/>
      <c r="V1907" s="690">
        <f>_xlfn.LET(_xlpm.d,_xlfn.XLOOKUP(T1907,'[1]Birth Dates'!$A:$A,'[1]Birth Dates'!$B:$B,"",0),IF(_xlpm.d=0,"",_xlpm.d))</f>
        <v/>
      </c>
      <c r="W1907" s="171">
        <f>IF(OR(V1907="",A1907="",NOT(ISNUMBER(V1907)),V1907&gt;A1907),"",DATEDIF(V1907,A1907,"Y")&amp;" years, "&amp;DATEDIF(V1907,A1907,"YM")&amp;" months, "&amp;DATEDIF(V1907,A1907,"MD")&amp;" days")</f>
        <v/>
      </c>
      <c r="X1907" s="171" t="n"/>
      <c r="Y1907" s="171" t="n"/>
      <c r="Z1907" s="171" t="n"/>
      <c r="AA1907" s="171" t="n"/>
      <c r="AB1907" s="238" t="n"/>
      <c r="AC1907" s="238" t="n"/>
      <c r="AD1907" s="238" t="n"/>
      <c r="AE1907" s="573" t="inlineStr">
        <is>
          <t>2:12.4760</t>
        </is>
      </c>
      <c r="AF1907" s="418">
        <f>IF(OR(AE1907="",AE1907="",AE1907=0),"",6.213/(AE1907*24))</f>
        <v/>
      </c>
      <c r="AG1907" s="239" t="n"/>
      <c r="AH1907" s="573" t="inlineStr"/>
      <c r="AI1907" s="418">
        <f>IF(OR(AH1907="",AH1907="",AH1907=0),"",6.213/(AH1907*24))</f>
        <v/>
      </c>
      <c r="AJ1907" s="175">
        <f>IF(AND(ISNUMBER(AB1907),ISNUMBER(AG1907)),AB1907-AG1907,"")</f>
        <v/>
      </c>
      <c r="AK1907" s="238" t="n"/>
      <c r="AL1907" s="238" t="n"/>
      <c r="AM1907" s="532" t="inlineStr">
        <is>
          <t>::</t>
        </is>
      </c>
      <c r="AN1907" s="671">
        <f>IF(OR(AL1907="",AM1907="",AM1907=0),"",AL1907*6.213/(AM1907*24))</f>
        <v/>
      </c>
      <c r="AO1907" s="477">
        <f>IF(AND(AL1907=AL1906,AM1907&lt;&gt;"",AM1906&lt;&gt;""),AM1907-AM1906,"")</f>
        <v/>
      </c>
      <c r="AP1907" s="238" t="n"/>
      <c r="AQ1907" s="573" t="inlineStr"/>
      <c r="AR1907" s="439">
        <f>IF(OR(AQ1907="",AQ1907="",AQ1907=0),"",6.213/(AQ1907*24))</f>
        <v/>
      </c>
      <c r="AS1907" s="436">
        <f>IF(OR(NOT(ISNUMBER(C1907)),NOT(ISNUMBER(AB1907))),"",IF(AG1907&lt;&gt;"",AG1907,AB1907)-C1907)</f>
        <v/>
      </c>
      <c r="AT1907" s="185" t="n"/>
      <c r="AU1907" s="187">
        <f>IF($B1907="","",TEXT($A1907,"yyyymmdd")&amp;"_P"&amp;$C1907&amp;"_C"&amp;$F1907&amp;"_"&amp;TRIM(RIGHT(SUBSTITUTE(TRIM(SUBSTITUTE($L1907,CHAR(160)," "))," ",REPT(" ",60)),60))&amp;IF($P1907="","","-"&amp;TRIM(RIGHT(SUBSTITUTE(TRIM(SUBSTITUTE($P1907,CHAR(160)," "))," ",REPT(" ",60)),60)))&amp;IF($T1907="","","-"&amp;TRIM(RIGHT(SUBSTITUTE(TRIM(SUBSTITUTE($T1907,CHAR(160)," "))," ",REPT(" ",60)),60)))&amp;".jpg")</f>
        <v/>
      </c>
    </row>
    <row r="1908" ht="42" customHeight="1">
      <c r="A1908" s="169" t="n">
        <v>34973</v>
      </c>
      <c r="B1908" s="171" t="inlineStr">
        <is>
          <t>Tooheys 1000 1 October, 1995</t>
        </is>
      </c>
      <c r="C1908" s="171" t="n">
        <v>2</v>
      </c>
      <c r="D1908" s="171" t="n"/>
      <c r="E1908" s="171" t="n"/>
      <c r="F1908" s="171" t="n">
        <v>35</v>
      </c>
      <c r="G1908" s="171" t="inlineStr">
        <is>
          <t>Glenn Seton Racing</t>
        </is>
      </c>
      <c r="H1908" s="171" t="n"/>
      <c r="I1908" s="171" t="inlineStr">
        <is>
          <t>Peter Jackson</t>
        </is>
      </c>
      <c r="J1908" s="171" t="inlineStr">
        <is>
          <t>Ford Falcon EF</t>
        </is>
      </c>
      <c r="K1908" s="171" t="n"/>
      <c r="L1908" s="171" t="inlineStr">
        <is>
          <t>Alan Jones</t>
        </is>
      </c>
      <c r="M1908" s="171" t="inlineStr">
        <is>
          <t>AUS</t>
        </is>
      </c>
      <c r="N1908" s="690">
        <f>_xlfn.LET(_xlpm.d,_xlfn.XLOOKUP(L1908,'[1]Birth Dates'!$A:$A,'[1]Birth Dates'!$B:$B,"",0),IF(_xlpm.d=0,"",_xlpm.d))</f>
        <v/>
      </c>
      <c r="O1908" s="171">
        <f>IF(OR(N1908="",A1908="",NOT(ISNUMBER(N1908)),N1908&gt;A1908),"",DATEDIF(N1908,A1908,"Y")&amp;" years, "&amp;DATEDIF(N1908,A1908,"YM")&amp;" months, "&amp;DATEDIF(N1908,A1908,"MD")&amp;" days")</f>
        <v/>
      </c>
      <c r="P1908" s="171" t="inlineStr">
        <is>
          <t>Allan Grice</t>
        </is>
      </c>
      <c r="Q1908" s="171" t="inlineStr">
        <is>
          <t>AUS</t>
        </is>
      </c>
      <c r="R1908" s="690">
        <f>_xlfn.LET(_xlpm.d,_xlfn.XLOOKUP(P1908,'[1]Birth Dates'!$A:$A,'[1]Birth Dates'!$B:$B,"",0),IF(_xlpm.d=0,"",_xlpm.d))</f>
        <v/>
      </c>
      <c r="S1908" s="171">
        <f>IF(OR(R1908="",A1908="",NOT(ISNUMBER(R1908)),R1908&gt;A1908),"",DATEDIF(R1908,A1908,"Y")&amp;" years, "&amp;DATEDIF(R1908,A1908,"YM")&amp;" months, "&amp;DATEDIF(R1908,A1908,"MD")&amp;" days")</f>
        <v/>
      </c>
      <c r="T1908" s="171" t="n"/>
      <c r="U1908" s="171" t="n"/>
      <c r="V1908" s="690">
        <f>_xlfn.LET(_xlpm.d,_xlfn.XLOOKUP(T1908,'[1]Birth Dates'!$A:$A,'[1]Birth Dates'!$B:$B,"",0),IF(_xlpm.d=0,"",_xlpm.d))</f>
        <v/>
      </c>
      <c r="W1908" s="171">
        <f>IF(OR(V1908="",A1908="",NOT(ISNUMBER(V1908)),V1908&gt;A1908),"",DATEDIF(V1908,A1908,"Y")&amp;" years, "&amp;DATEDIF(V1908,A1908,"YM")&amp;" months, "&amp;DATEDIF(V1908,A1908,"MD")&amp;" days")</f>
        <v/>
      </c>
      <c r="X1908" s="171" t="n"/>
      <c r="Y1908" s="171" t="n"/>
      <c r="Z1908" s="171" t="n"/>
      <c r="AA1908" s="171" t="n"/>
      <c r="AB1908" s="171" t="n"/>
      <c r="AC1908" s="171" t="n"/>
      <c r="AD1908" s="171" t="n"/>
      <c r="AE1908" s="574" t="inlineStr">
        <is>
          <t>2:12.7080</t>
        </is>
      </c>
      <c r="AF1908" s="418">
        <f>IF(OR(AE1908="",AE1908="",AE1908=0),"",6.213/(AE1908*24))</f>
        <v/>
      </c>
      <c r="AG1908" s="241" t="n"/>
      <c r="AH1908" s="574" t="inlineStr"/>
      <c r="AI1908" s="418">
        <f>IF(OR(AH1908="",AH1908="",AH1908=0),"",6.213/(AH1908*24))</f>
        <v/>
      </c>
      <c r="AJ1908" s="175">
        <f>IF(AND(ISNUMBER(AB1908),ISNUMBER(AG1908)),AB1908-AG1908,"")</f>
        <v/>
      </c>
      <c r="AK1908" s="171" t="n"/>
      <c r="AL1908" s="171" t="n"/>
      <c r="AM1908" s="519" t="inlineStr">
        <is>
          <t>::</t>
        </is>
      </c>
      <c r="AN1908" s="671">
        <f>IF(OR(AL1908="",AM1908="",AM1908=0),"",AL1908*6.213/(AM1908*24))</f>
        <v/>
      </c>
      <c r="AO1908" s="477">
        <f>IF(AND(AL1908=AL1907,AM1908&lt;&gt;"",AM1907&lt;&gt;""),AM1908-AM1907,"")</f>
        <v/>
      </c>
      <c r="AP1908" s="171" t="n"/>
      <c r="AQ1908" s="574" t="inlineStr"/>
      <c r="AR1908" s="439">
        <f>IF(OR(AQ1908="",AQ1908="",AQ1908=0),"",6.213/(AQ1908*24))</f>
        <v/>
      </c>
      <c r="AS1908" s="436">
        <f>IF(OR(NOT(ISNUMBER(C1908)),NOT(ISNUMBER(AB1908))),"",IF(AG1908&lt;&gt;"",AG1908,AB1908)-C1908)</f>
        <v/>
      </c>
      <c r="AT1908" s="191" t="n"/>
      <c r="AU1908" s="195">
        <f>IF($B1908="","",TEXT($A1908,"yyyymmdd")&amp;"_P"&amp;$C1908&amp;"_C"&amp;$F1908&amp;"_"&amp;TRIM(RIGHT(SUBSTITUTE(TRIM(SUBSTITUTE($L1908,CHAR(160)," "))," ",REPT(" ",60)),60))&amp;IF($P1908="","","-"&amp;TRIM(RIGHT(SUBSTITUTE(TRIM(SUBSTITUTE($P1908,CHAR(160)," "))," ",REPT(" ",60)),60)))&amp;IF($T1908="","","-"&amp;TRIM(RIGHT(SUBSTITUTE(TRIM(SUBSTITUTE($T1908,CHAR(160)," "))," ",REPT(" ",60)),60)))&amp;".jpg")</f>
        <v/>
      </c>
    </row>
    <row r="1909" ht="42" customHeight="1">
      <c r="A1909" s="169" t="n">
        <v>34973</v>
      </c>
      <c r="B1909" s="171" t="inlineStr">
        <is>
          <t>Tooheys 1000 1 October, 1995</t>
        </is>
      </c>
      <c r="C1909" s="171" t="n">
        <v>3</v>
      </c>
      <c r="D1909" s="171" t="n"/>
      <c r="E1909" s="171" t="n"/>
      <c r="F1909" s="171" t="n">
        <v>7</v>
      </c>
      <c r="G1909" s="171" t="inlineStr">
        <is>
          <t>Wayne Gardner Racing</t>
        </is>
      </c>
      <c r="H1909" s="171" t="n"/>
      <c r="I1909" s="171" t="inlineStr">
        <is>
          <t>Coca-Cola</t>
        </is>
      </c>
      <c r="J1909" s="171" t="inlineStr">
        <is>
          <t>Holden Commodore VR</t>
        </is>
      </c>
      <c r="K1909" s="171" t="n"/>
      <c r="L1909" s="171" t="inlineStr">
        <is>
          <t>Wayne Gardner</t>
        </is>
      </c>
      <c r="M1909" s="171" t="inlineStr">
        <is>
          <t>AUS</t>
        </is>
      </c>
      <c r="N1909" s="690">
        <f>_xlfn.LET(_xlpm.d,_xlfn.XLOOKUP(L1909,'[1]Birth Dates'!$A:$A,'[1]Birth Dates'!$B:$B,"",0),IF(_xlpm.d=0,"",_xlpm.d))</f>
        <v/>
      </c>
      <c r="O1909" s="171">
        <f>IF(OR(N1909="",A1909="",NOT(ISNUMBER(N1909)),N1909&gt;A1909),"",DATEDIF(N1909,A1909,"Y")&amp;" years, "&amp;DATEDIF(N1909,A1909,"YM")&amp;" months, "&amp;DATEDIF(N1909,A1909,"MD")&amp;" days")</f>
        <v/>
      </c>
      <c r="P1909" s="171" t="inlineStr">
        <is>
          <t>Neil Crompton</t>
        </is>
      </c>
      <c r="Q1909" s="171" t="inlineStr">
        <is>
          <t>AUS</t>
        </is>
      </c>
      <c r="R1909" s="690">
        <f>_xlfn.LET(_xlpm.d,_xlfn.XLOOKUP(P1909,'[1]Birth Dates'!$A:$A,'[1]Birth Dates'!$B:$B,"",0),IF(_xlpm.d=0,"",_xlpm.d))</f>
        <v/>
      </c>
      <c r="S1909" s="171">
        <f>IF(OR(R1909="",A1909="",NOT(ISNUMBER(R1909)),R1909&gt;A1909),"",DATEDIF(R1909,A1909,"Y")&amp;" years, "&amp;DATEDIF(R1909,A1909,"YM")&amp;" months, "&amp;DATEDIF(R1909,A1909,"MD")&amp;" days")</f>
        <v/>
      </c>
      <c r="T1909" s="171" t="n"/>
      <c r="U1909" s="171" t="n"/>
      <c r="V1909" s="690">
        <f>_xlfn.LET(_xlpm.d,_xlfn.XLOOKUP(T1909,'[1]Birth Dates'!$A:$A,'[1]Birth Dates'!$B:$B,"",0),IF(_xlpm.d=0,"",_xlpm.d))</f>
        <v/>
      </c>
      <c r="W1909" s="171">
        <f>IF(OR(V1909="",A1909="",NOT(ISNUMBER(V1909)),V1909&gt;A1909),"",DATEDIF(V1909,A1909,"Y")&amp;" years, "&amp;DATEDIF(V1909,A1909,"YM")&amp;" months, "&amp;DATEDIF(V1909,A1909,"MD")&amp;" days")</f>
        <v/>
      </c>
      <c r="X1909" s="171" t="n"/>
      <c r="Y1909" s="171" t="n"/>
      <c r="Z1909" s="171" t="n"/>
      <c r="AA1909" s="171" t="n"/>
      <c r="AB1909" s="171" t="n"/>
      <c r="AC1909" s="171" t="n"/>
      <c r="AD1909" s="171" t="n"/>
      <c r="AE1909" s="574" t="inlineStr">
        <is>
          <t>2:12.5420</t>
        </is>
      </c>
      <c r="AF1909" s="418">
        <f>IF(OR(AE1909="",AE1909="",AE1909=0),"",6.213/(AE1909*24))</f>
        <v/>
      </c>
      <c r="AG1909" s="241" t="n"/>
      <c r="AH1909" s="574" t="inlineStr"/>
      <c r="AI1909" s="418">
        <f>IF(OR(AH1909="",AH1909="",AH1909=0),"",6.213/(AH1909*24))</f>
        <v/>
      </c>
      <c r="AJ1909" s="175">
        <f>IF(AND(ISNUMBER(AB1909),ISNUMBER(AG1909)),AB1909-AG1909,"")</f>
        <v/>
      </c>
      <c r="AK1909" s="171" t="n"/>
      <c r="AL1909" s="171" t="n"/>
      <c r="AM1909" s="519" t="inlineStr">
        <is>
          <t>::</t>
        </is>
      </c>
      <c r="AN1909" s="671">
        <f>IF(OR(AL1909="",AM1909="",AM1909=0),"",AL1909*6.213/(AM1909*24))</f>
        <v/>
      </c>
      <c r="AO1909" s="477">
        <f>IF(AND(AL1909=AL1908,AM1909&lt;&gt;"",AM1908&lt;&gt;""),AM1909-AM1908,"")</f>
        <v/>
      </c>
      <c r="AP1909" s="171" t="n"/>
      <c r="AQ1909" s="574" t="inlineStr"/>
      <c r="AR1909" s="439">
        <f>IF(OR(AQ1909="",AQ1909="",AQ1909=0),"",6.213/(AQ1909*24))</f>
        <v/>
      </c>
      <c r="AS1909" s="436">
        <f>IF(OR(NOT(ISNUMBER(C1909)),NOT(ISNUMBER(AB1909))),"",IF(AG1909&lt;&gt;"",AG1909,AB1909)-C1909)</f>
        <v/>
      </c>
      <c r="AT1909" s="191" t="n"/>
      <c r="AU1909" s="195">
        <f>IF($B1909="","",TEXT($A1909,"yyyymmdd")&amp;"_P"&amp;$C1909&amp;"_C"&amp;$F1909&amp;"_"&amp;TRIM(RIGHT(SUBSTITUTE(TRIM(SUBSTITUTE($L1909,CHAR(160)," "))," ",REPT(" ",60)),60))&amp;IF($P1909="","","-"&amp;TRIM(RIGHT(SUBSTITUTE(TRIM(SUBSTITUTE($P1909,CHAR(160)," "))," ",REPT(" ",60)),60)))&amp;IF($T1909="","","-"&amp;TRIM(RIGHT(SUBSTITUTE(TRIM(SUBSTITUTE($T1909,CHAR(160)," "))," ",REPT(" ",60)),60)))&amp;".jpg")</f>
        <v/>
      </c>
    </row>
    <row r="1910" ht="42" customHeight="1">
      <c r="A1910" s="169" t="n">
        <v>34973</v>
      </c>
      <c r="B1910" s="171" t="inlineStr">
        <is>
          <t>Tooheys 1000 1 October, 1995</t>
        </is>
      </c>
      <c r="C1910" s="171" t="n">
        <v>4</v>
      </c>
      <c r="D1910" s="171" t="n"/>
      <c r="E1910" s="171" t="n"/>
      <c r="F1910" s="171" t="n">
        <v>2</v>
      </c>
      <c r="G1910" s="171" t="inlineStr">
        <is>
          <t>Gibson Motorsport</t>
        </is>
      </c>
      <c r="H1910" s="171" t="n"/>
      <c r="I1910" s="171" t="inlineStr">
        <is>
          <t>Winfield</t>
        </is>
      </c>
      <c r="J1910" s="171" t="inlineStr">
        <is>
          <t>Holden Commodore VR</t>
        </is>
      </c>
      <c r="K1910" s="171" t="n"/>
      <c r="L1910" s="171" t="inlineStr">
        <is>
          <t>Anders Olofsson</t>
        </is>
      </c>
      <c r="M1910" s="171" t="inlineStr">
        <is>
          <t>SWE</t>
        </is>
      </c>
      <c r="N1910" s="690">
        <f>_xlfn.LET(_xlpm.d,_xlfn.XLOOKUP(L1910,'[1]Birth Dates'!$A:$A,'[1]Birth Dates'!$B:$B,"",0),IF(_xlpm.d=0,"",_xlpm.d))</f>
        <v/>
      </c>
      <c r="O1910" s="171">
        <f>IF(OR(N1910="",A1910="",NOT(ISNUMBER(N1910)),N1910&gt;A1910),"",DATEDIF(N1910,A1910,"Y")&amp;" years, "&amp;DATEDIF(N1910,A1910,"YM")&amp;" months, "&amp;DATEDIF(N1910,A1910,"MD")&amp;" days")</f>
        <v/>
      </c>
      <c r="P1910" s="171" t="inlineStr">
        <is>
          <t>Steven Richards</t>
        </is>
      </c>
      <c r="Q1910" s="171" t="inlineStr">
        <is>
          <t>NZL</t>
        </is>
      </c>
      <c r="R1910" s="690">
        <f>_xlfn.LET(_xlpm.d,_xlfn.XLOOKUP(P1910,'[1]Birth Dates'!$A:$A,'[1]Birth Dates'!$B:$B,"",0),IF(_xlpm.d=0,"",_xlpm.d))</f>
        <v/>
      </c>
      <c r="S1910" s="171">
        <f>IF(OR(R1910="",A1910="",NOT(ISNUMBER(R1910)),R1910&gt;A1910),"",DATEDIF(R1910,A1910,"Y")&amp;" years, "&amp;DATEDIF(R1910,A1910,"YM")&amp;" months, "&amp;DATEDIF(R1910,A1910,"MD")&amp;" days")</f>
        <v/>
      </c>
      <c r="T1910" s="171" t="n"/>
      <c r="U1910" s="171" t="n"/>
      <c r="V1910" s="690">
        <f>_xlfn.LET(_xlpm.d,_xlfn.XLOOKUP(T1910,'[1]Birth Dates'!$A:$A,'[1]Birth Dates'!$B:$B,"",0),IF(_xlpm.d=0,"",_xlpm.d))</f>
        <v/>
      </c>
      <c r="W1910" s="171">
        <f>IF(OR(V1910="",A1910="",NOT(ISNUMBER(V1910)),V1910&gt;A1910),"",DATEDIF(V1910,A1910,"Y")&amp;" years, "&amp;DATEDIF(V1910,A1910,"YM")&amp;" months, "&amp;DATEDIF(V1910,A1910,"MD")&amp;" days")</f>
        <v/>
      </c>
      <c r="X1910" s="171" t="n"/>
      <c r="Y1910" s="171" t="n"/>
      <c r="Z1910" s="171" t="n"/>
      <c r="AA1910" s="171" t="n"/>
      <c r="AB1910" s="171" t="n"/>
      <c r="AC1910" s="171" t="n"/>
      <c r="AD1910" s="171" t="n"/>
      <c r="AE1910" s="574" t="inlineStr">
        <is>
          <t>2:14.7270</t>
        </is>
      </c>
      <c r="AF1910" s="418">
        <f>IF(OR(AE1910="",AE1910="",AE1910=0),"",6.213/(AE1910*24))</f>
        <v/>
      </c>
      <c r="AG1910" s="241" t="n"/>
      <c r="AH1910" s="574" t="inlineStr"/>
      <c r="AI1910" s="418">
        <f>IF(OR(AH1910="",AH1910="",AH1910=0),"",6.213/(AH1910*24))</f>
        <v/>
      </c>
      <c r="AJ1910" s="175">
        <f>IF(AND(ISNUMBER(AB1910),ISNUMBER(AG1910)),AB1910-AG1910,"")</f>
        <v/>
      </c>
      <c r="AK1910" s="171" t="n"/>
      <c r="AL1910" s="171" t="n"/>
      <c r="AM1910" s="519" t="inlineStr">
        <is>
          <t>::</t>
        </is>
      </c>
      <c r="AN1910" s="671">
        <f>IF(OR(AL1910="",AM1910="",AM1910=0),"",AL1910*6.213/(AM1910*24))</f>
        <v/>
      </c>
      <c r="AO1910" s="477">
        <f>IF(AND(AL1910=AL1909,AM1910&lt;&gt;"",AM1909&lt;&gt;""),AM1910-AM1909,"")</f>
        <v/>
      </c>
      <c r="AP1910" s="171" t="n"/>
      <c r="AQ1910" s="574" t="inlineStr"/>
      <c r="AR1910" s="439">
        <f>IF(OR(AQ1910="",AQ1910="",AQ1910=0),"",6.213/(AQ1910*24))</f>
        <v/>
      </c>
      <c r="AS1910" s="436">
        <f>IF(OR(NOT(ISNUMBER(C1910)),NOT(ISNUMBER(AB1910))),"",IF(AG1910&lt;&gt;"",AG1910,AB1910)-C1910)</f>
        <v/>
      </c>
      <c r="AT1910" s="191" t="n"/>
      <c r="AU1910" s="195">
        <f>IF($B1910="","",TEXT($A1910,"yyyymmdd")&amp;"_P"&amp;$C1910&amp;"_C"&amp;$F1910&amp;"_"&amp;TRIM(RIGHT(SUBSTITUTE(TRIM(SUBSTITUTE($L1910,CHAR(160)," "))," ",REPT(" ",60)),60))&amp;IF($P1910="","","-"&amp;TRIM(RIGHT(SUBSTITUTE(TRIM(SUBSTITUTE($P1910,CHAR(160)," "))," ",REPT(" ",60)),60)))&amp;IF($T1910="","","-"&amp;TRIM(RIGHT(SUBSTITUTE(TRIM(SUBSTITUTE($T1910,CHAR(160)," "))," ",REPT(" ",60)),60)))&amp;".jpg")</f>
        <v/>
      </c>
    </row>
    <row r="1911" ht="42" customHeight="1">
      <c r="A1911" s="169" t="n">
        <v>34973</v>
      </c>
      <c r="B1911" s="171" t="inlineStr">
        <is>
          <t>Tooheys 1000 1 October, 1995</t>
        </is>
      </c>
      <c r="C1911" s="171" t="n">
        <v>5</v>
      </c>
      <c r="D1911" s="171" t="n"/>
      <c r="E1911" s="171" t="n"/>
      <c r="F1911" s="171" t="n">
        <v>4</v>
      </c>
      <c r="G1911" s="171" t="inlineStr">
        <is>
          <t>Wayne Gardner Racing</t>
        </is>
      </c>
      <c r="H1911" s="171" t="n"/>
      <c r="I1911" s="171" t="inlineStr">
        <is>
          <t>Coca-Cola</t>
        </is>
      </c>
      <c r="J1911" s="171" t="inlineStr">
        <is>
          <t>Holden Commodore VR</t>
        </is>
      </c>
      <c r="K1911" s="171" t="n"/>
      <c r="L1911" s="294" t="inlineStr">
        <is>
          <t>Bradley Jones</t>
        </is>
      </c>
      <c r="M1911" s="171" t="inlineStr">
        <is>
          <t>AUS</t>
        </is>
      </c>
      <c r="N1911" s="690">
        <f>_xlfn.LET(_xlpm.d,_xlfn.XLOOKUP(L1911,'[1]Birth Dates'!$A:$A,'[1]Birth Dates'!$B:$B,"",0),IF(_xlpm.d=0,"",_xlpm.d))</f>
        <v/>
      </c>
      <c r="O1911" s="171">
        <f>IF(OR(N1911="",A1911="",NOT(ISNUMBER(N1911)),N1911&gt;A1911),"",DATEDIF(N1911,A1911,"Y")&amp;" years, "&amp;DATEDIF(N1911,A1911,"YM")&amp;" months, "&amp;DATEDIF(N1911,A1911,"MD")&amp;" days")</f>
        <v/>
      </c>
      <c r="P1911" s="171" t="inlineStr">
        <is>
          <t>Win Percy</t>
        </is>
      </c>
      <c r="Q1911" s="171" t="inlineStr">
        <is>
          <t>GBR</t>
        </is>
      </c>
      <c r="R1911" s="690">
        <f>_xlfn.LET(_xlpm.d,_xlfn.XLOOKUP(P1911,'[1]Birth Dates'!$A:$A,'[1]Birth Dates'!$B:$B,"",0),IF(_xlpm.d=0,"",_xlpm.d))</f>
        <v/>
      </c>
      <c r="S1911" s="171">
        <f>IF(OR(R1911="",A1911="",NOT(ISNUMBER(R1911)),R1911&gt;A1911),"",DATEDIF(R1911,A1911,"Y")&amp;" years, "&amp;DATEDIF(R1911,A1911,"YM")&amp;" months, "&amp;DATEDIF(R1911,A1911,"MD")&amp;" days")</f>
        <v/>
      </c>
      <c r="T1911" s="171" t="n"/>
      <c r="U1911" s="171" t="n"/>
      <c r="V1911" s="690">
        <f>_xlfn.LET(_xlpm.d,_xlfn.XLOOKUP(T1911,'[1]Birth Dates'!$A:$A,'[1]Birth Dates'!$B:$B,"",0),IF(_xlpm.d=0,"",_xlpm.d))</f>
        <v/>
      </c>
      <c r="W1911" s="171">
        <f>IF(OR(V1911="",A1911="",NOT(ISNUMBER(V1911)),V1911&gt;A1911),"",DATEDIF(V1911,A1911,"Y")&amp;" years, "&amp;DATEDIF(V1911,A1911,"YM")&amp;" months, "&amp;DATEDIF(V1911,A1911,"MD")&amp;" days")</f>
        <v/>
      </c>
      <c r="X1911" s="171" t="n"/>
      <c r="Y1911" s="171" t="n"/>
      <c r="Z1911" s="171" t="n"/>
      <c r="AA1911" s="171" t="n"/>
      <c r="AB1911" s="171" t="n"/>
      <c r="AC1911" s="171" t="n"/>
      <c r="AD1911" s="171" t="n"/>
      <c r="AE1911" s="574" t="inlineStr">
        <is>
          <t>2:13.4110</t>
        </is>
      </c>
      <c r="AF1911" s="418">
        <f>IF(OR(AE1911="",AE1911="",AE1911=0),"",6.213/(AE1911*24))</f>
        <v/>
      </c>
      <c r="AG1911" s="241" t="n"/>
      <c r="AH1911" s="574" t="inlineStr"/>
      <c r="AI1911" s="418">
        <f>IF(OR(AH1911="",AH1911="",AH1911=0),"",6.213/(AH1911*24))</f>
        <v/>
      </c>
      <c r="AJ1911" s="175">
        <f>IF(AND(ISNUMBER(AB1911),ISNUMBER(AG1911)),AB1911-AG1911,"")</f>
        <v/>
      </c>
      <c r="AK1911" s="171" t="n"/>
      <c r="AL1911" s="171" t="n"/>
      <c r="AM1911" s="519" t="inlineStr">
        <is>
          <t>::</t>
        </is>
      </c>
      <c r="AN1911" s="671">
        <f>IF(OR(AL1911="",AM1911="",AM1911=0),"",AL1911*6.213/(AM1911*24))</f>
        <v/>
      </c>
      <c r="AO1911" s="477">
        <f>IF(AND(AL1911=AL1910,AM1911&lt;&gt;"",AM1910&lt;&gt;""),AM1911-AM1910,"")</f>
        <v/>
      </c>
      <c r="AP1911" s="171" t="n"/>
      <c r="AQ1911" s="574" t="inlineStr"/>
      <c r="AR1911" s="439">
        <f>IF(OR(AQ1911="",AQ1911="",AQ1911=0),"",6.213/(AQ1911*24))</f>
        <v/>
      </c>
      <c r="AS1911" s="436">
        <f>IF(OR(NOT(ISNUMBER(C1911)),NOT(ISNUMBER(AB1911))),"",IF(AG1911&lt;&gt;"",AG1911,AB1911)-C1911)</f>
        <v/>
      </c>
      <c r="AT1911" s="191" t="n"/>
      <c r="AU1911" s="195">
        <f>IF($B1911="","",TEXT($A1911,"yyyymmdd")&amp;"_P"&amp;$C1911&amp;"_C"&amp;$F1911&amp;"_"&amp;TRIM(RIGHT(SUBSTITUTE(TRIM(SUBSTITUTE($L1911,CHAR(160)," "))," ",REPT(" ",60)),60))&amp;IF($P1911="","","-"&amp;TRIM(RIGHT(SUBSTITUTE(TRIM(SUBSTITUTE($P1911,CHAR(160)," "))," ",REPT(" ",60)),60)))&amp;IF($T1911="","","-"&amp;TRIM(RIGHT(SUBSTITUTE(TRIM(SUBSTITUTE($T1911,CHAR(160)," "))," ",REPT(" ",60)),60)))&amp;".jpg")</f>
        <v/>
      </c>
    </row>
    <row r="1912" ht="42" customHeight="1">
      <c r="A1912" s="169" t="n">
        <v>34973</v>
      </c>
      <c r="B1912" s="171" t="inlineStr">
        <is>
          <t>Tooheys 1000 1 October, 1995</t>
        </is>
      </c>
      <c r="C1912" s="171" t="n">
        <v>6</v>
      </c>
      <c r="D1912" s="171" t="n"/>
      <c r="E1912" s="171" t="n"/>
      <c r="F1912" s="171" t="n">
        <v>21</v>
      </c>
      <c r="G1912" s="171" t="inlineStr">
        <is>
          <t>Pinnacle Motorsport</t>
        </is>
      </c>
      <c r="H1912" s="171" t="n"/>
      <c r="I1912" s="171" t="inlineStr">
        <is>
          <t>Pinnacle Motorsport</t>
        </is>
      </c>
      <c r="J1912" s="171" t="inlineStr">
        <is>
          <t>Holden Commodore VR</t>
        </is>
      </c>
      <c r="K1912" s="171" t="n"/>
      <c r="L1912" s="171" t="inlineStr">
        <is>
          <t>Tony Scott</t>
        </is>
      </c>
      <c r="M1912" s="171" t="inlineStr">
        <is>
          <t>AUS</t>
        </is>
      </c>
      <c r="N1912" s="690">
        <f>_xlfn.LET(_xlpm.d,_xlfn.XLOOKUP(L1912,'[1]Birth Dates'!$A:$A,'[1]Birth Dates'!$B:$B,"",0),IF(_xlpm.d=0,"",_xlpm.d))</f>
        <v/>
      </c>
      <c r="O1912" s="171">
        <f>IF(OR(N1912="",A1912="",NOT(ISNUMBER(N1912)),N1912&gt;A1912),"",DATEDIF(N1912,A1912,"Y")&amp;" years, "&amp;DATEDIF(N1912,A1912,"YM")&amp;" months, "&amp;DATEDIF(N1912,A1912,"MD")&amp;" days")</f>
        <v/>
      </c>
      <c r="P1912" s="171" t="inlineStr">
        <is>
          <t>John Cleland</t>
        </is>
      </c>
      <c r="Q1912" s="171" t="inlineStr">
        <is>
          <t>GBR</t>
        </is>
      </c>
      <c r="R1912" s="690">
        <f>_xlfn.LET(_xlpm.d,_xlfn.XLOOKUP(P1912,'[1]Birth Dates'!$A:$A,'[1]Birth Dates'!$B:$B,"",0),IF(_xlpm.d=0,"",_xlpm.d))</f>
        <v/>
      </c>
      <c r="S1912" s="171">
        <f>IF(OR(R1912="",A1912="",NOT(ISNUMBER(R1912)),R1912&gt;A1912),"",DATEDIF(R1912,A1912,"Y")&amp;" years, "&amp;DATEDIF(R1912,A1912,"YM")&amp;" months, "&amp;DATEDIF(R1912,A1912,"MD")&amp;" days")</f>
        <v/>
      </c>
      <c r="T1912" s="171" t="n"/>
      <c r="U1912" s="171" t="n"/>
      <c r="V1912" s="690">
        <f>_xlfn.LET(_xlpm.d,_xlfn.XLOOKUP(T1912,'[1]Birth Dates'!$A:$A,'[1]Birth Dates'!$B:$B,"",0),IF(_xlpm.d=0,"",_xlpm.d))</f>
        <v/>
      </c>
      <c r="W1912" s="171">
        <f>IF(OR(V1912="",A1912="",NOT(ISNUMBER(V1912)),V1912&gt;A1912),"",DATEDIF(V1912,A1912,"Y")&amp;" years, "&amp;DATEDIF(V1912,A1912,"YM")&amp;" months, "&amp;DATEDIF(V1912,A1912,"MD")&amp;" days")</f>
        <v/>
      </c>
      <c r="X1912" s="171" t="n"/>
      <c r="Y1912" s="171" t="n"/>
      <c r="Z1912" s="171" t="n"/>
      <c r="AA1912" s="171" t="n"/>
      <c r="AB1912" s="171" t="n"/>
      <c r="AC1912" s="171" t="n"/>
      <c r="AD1912" s="171" t="n"/>
      <c r="AE1912" s="574" t="inlineStr">
        <is>
          <t>2:14.1910</t>
        </is>
      </c>
      <c r="AF1912" s="418">
        <f>IF(OR(AE1912="",AE1912="",AE1912=0),"",6.213/(AE1912*24))</f>
        <v/>
      </c>
      <c r="AG1912" s="241" t="n"/>
      <c r="AH1912" s="574" t="inlineStr"/>
      <c r="AI1912" s="418">
        <f>IF(OR(AH1912="",AH1912="",AH1912=0),"",6.213/(AH1912*24))</f>
        <v/>
      </c>
      <c r="AJ1912" s="175">
        <f>IF(AND(ISNUMBER(AB1912),ISNUMBER(AG1912)),AB1912-AG1912,"")</f>
        <v/>
      </c>
      <c r="AK1912" s="171" t="n"/>
      <c r="AL1912" s="171" t="n"/>
      <c r="AM1912" s="519" t="inlineStr">
        <is>
          <t>::</t>
        </is>
      </c>
      <c r="AN1912" s="671">
        <f>IF(OR(AL1912="",AM1912="",AM1912=0),"",AL1912*6.213/(AM1912*24))</f>
        <v/>
      </c>
      <c r="AO1912" s="477">
        <f>IF(AND(AL1912=AL1911,AM1912&lt;&gt;"",AM1911&lt;&gt;""),AM1912-AM1911,"")</f>
        <v/>
      </c>
      <c r="AP1912" s="171" t="n"/>
      <c r="AQ1912" s="574" t="inlineStr"/>
      <c r="AR1912" s="439">
        <f>IF(OR(AQ1912="",AQ1912="",AQ1912=0),"",6.213/(AQ1912*24))</f>
        <v/>
      </c>
      <c r="AS1912" s="436">
        <f>IF(OR(NOT(ISNUMBER(C1912)),NOT(ISNUMBER(AB1912))),"",IF(AG1912&lt;&gt;"",AG1912,AB1912)-C1912)</f>
        <v/>
      </c>
      <c r="AT1912" s="191" t="n"/>
      <c r="AU1912" s="195">
        <f>IF($B1912="","",TEXT($A1912,"yyyymmdd")&amp;"_P"&amp;$C1912&amp;"_C"&amp;$F1912&amp;"_"&amp;TRIM(RIGHT(SUBSTITUTE(TRIM(SUBSTITUTE($L1912,CHAR(160)," "))," ",REPT(" ",60)),60))&amp;IF($P1912="","","-"&amp;TRIM(RIGHT(SUBSTITUTE(TRIM(SUBSTITUTE($P1912,CHAR(160)," "))," ",REPT(" ",60)),60)))&amp;IF($T1912="","","-"&amp;TRIM(RIGHT(SUBSTITUTE(TRIM(SUBSTITUTE($T1912,CHAR(160)," "))," ",REPT(" ",60)),60)))&amp;".jpg")</f>
        <v/>
      </c>
    </row>
    <row r="1913" ht="42" customHeight="1">
      <c r="A1913" s="169" t="n">
        <v>34973</v>
      </c>
      <c r="B1913" s="171" t="inlineStr">
        <is>
          <t>Tooheys 1000 1 October, 1995</t>
        </is>
      </c>
      <c r="C1913" s="171" t="n">
        <v>7</v>
      </c>
      <c r="D1913" s="171" t="n"/>
      <c r="E1913" s="171" t="n"/>
      <c r="F1913" s="171" t="n">
        <v>18</v>
      </c>
      <c r="G1913" s="171" t="inlineStr">
        <is>
          <t>Dick Johnson Racing</t>
        </is>
      </c>
      <c r="H1913" s="171" t="n"/>
      <c r="I1913" s="171" t="inlineStr">
        <is>
          <t>Shell, FAI Insurance</t>
        </is>
      </c>
      <c r="J1913" s="171" t="inlineStr">
        <is>
          <t>Ford Falcon EF</t>
        </is>
      </c>
      <c r="K1913" s="171" t="n"/>
      <c r="L1913" s="171" t="inlineStr">
        <is>
          <t>Charlie O'Brien</t>
        </is>
      </c>
      <c r="M1913" s="171" t="inlineStr">
        <is>
          <t>AUS</t>
        </is>
      </c>
      <c r="N1913" s="690">
        <f>_xlfn.LET(_xlpm.d,_xlfn.XLOOKUP(L1913,'[1]Birth Dates'!$A:$A,'[1]Birth Dates'!$B:$B,"",0),IF(_xlpm.d=0,"",_xlpm.d))</f>
        <v/>
      </c>
      <c r="O1913" s="171">
        <f>IF(OR(N1913="",A1913="",NOT(ISNUMBER(N1913)),N1913&gt;A1913),"",DATEDIF(N1913,A1913,"Y")&amp;" years, "&amp;DATEDIF(N1913,A1913,"YM")&amp;" months, "&amp;DATEDIF(N1913,A1913,"MD")&amp;" days")</f>
        <v/>
      </c>
      <c r="P1913" s="171" t="inlineStr">
        <is>
          <t>Steven Johnson</t>
        </is>
      </c>
      <c r="Q1913" s="171" t="inlineStr">
        <is>
          <t>AUS</t>
        </is>
      </c>
      <c r="R1913" s="690">
        <f>_xlfn.LET(_xlpm.d,_xlfn.XLOOKUP(P1913,'[1]Birth Dates'!$A:$A,'[1]Birth Dates'!$B:$B,"",0),IF(_xlpm.d=0,"",_xlpm.d))</f>
        <v/>
      </c>
      <c r="S1913" s="171">
        <f>IF(OR(R1913="",A1913="",NOT(ISNUMBER(R1913)),R1913&gt;A1913),"",DATEDIF(R1913,A1913,"Y")&amp;" years, "&amp;DATEDIF(R1913,A1913,"YM")&amp;" months, "&amp;DATEDIF(R1913,A1913,"MD")&amp;" days")</f>
        <v/>
      </c>
      <c r="T1913" s="171" t="n"/>
      <c r="U1913" s="171" t="n"/>
      <c r="V1913" s="690">
        <f>_xlfn.LET(_xlpm.d,_xlfn.XLOOKUP(T1913,'[1]Birth Dates'!$A:$A,'[1]Birth Dates'!$B:$B,"",0),IF(_xlpm.d=0,"",_xlpm.d))</f>
        <v/>
      </c>
      <c r="W1913" s="171">
        <f>IF(OR(V1913="",A1913="",NOT(ISNUMBER(V1913)),V1913&gt;A1913),"",DATEDIF(V1913,A1913,"Y")&amp;" years, "&amp;DATEDIF(V1913,A1913,"YM")&amp;" months, "&amp;DATEDIF(V1913,A1913,"MD")&amp;" days")</f>
        <v/>
      </c>
      <c r="X1913" s="171" t="n"/>
      <c r="Y1913" s="171" t="n"/>
      <c r="Z1913" s="171" t="n"/>
      <c r="AA1913" s="171" t="n"/>
      <c r="AB1913" s="171" t="n"/>
      <c r="AC1913" s="171" t="n"/>
      <c r="AD1913" s="171" t="n"/>
      <c r="AE1913" s="574" t="inlineStr">
        <is>
          <t>2:13.1150</t>
        </is>
      </c>
      <c r="AF1913" s="418">
        <f>IF(OR(AE1913="",AE1913="",AE1913=0),"",6.213/(AE1913*24))</f>
        <v/>
      </c>
      <c r="AG1913" s="241" t="n"/>
      <c r="AH1913" s="574" t="inlineStr"/>
      <c r="AI1913" s="418">
        <f>IF(OR(AH1913="",AH1913="",AH1913=0),"",6.213/(AH1913*24))</f>
        <v/>
      </c>
      <c r="AJ1913" s="175">
        <f>IF(AND(ISNUMBER(AB1913),ISNUMBER(AG1913)),AB1913-AG1913,"")</f>
        <v/>
      </c>
      <c r="AK1913" s="171" t="n"/>
      <c r="AL1913" s="171" t="n"/>
      <c r="AM1913" s="519" t="inlineStr">
        <is>
          <t>::</t>
        </is>
      </c>
      <c r="AN1913" s="671">
        <f>IF(OR(AL1913="",AM1913="",AM1913=0),"",AL1913*6.213/(AM1913*24))</f>
        <v/>
      </c>
      <c r="AO1913" s="477">
        <f>IF(AND(AL1913=AL1912,AM1913&lt;&gt;"",AM1912&lt;&gt;""),AM1913-AM1912,"")</f>
        <v/>
      </c>
      <c r="AP1913" s="171" t="n"/>
      <c r="AQ1913" s="574" t="inlineStr"/>
      <c r="AR1913" s="439">
        <f>IF(OR(AQ1913="",AQ1913="",AQ1913=0),"",6.213/(AQ1913*24))</f>
        <v/>
      </c>
      <c r="AS1913" s="436">
        <f>IF(OR(NOT(ISNUMBER(C1913)),NOT(ISNUMBER(AB1913))),"",IF(AG1913&lt;&gt;"",AG1913,AB1913)-C1913)</f>
        <v/>
      </c>
      <c r="AT1913" s="191" t="n"/>
      <c r="AU1913" s="195">
        <f>IF($B1913="","",TEXT($A1913,"yyyymmdd")&amp;"_P"&amp;$C1913&amp;"_C"&amp;$F1913&amp;"_"&amp;TRIM(RIGHT(SUBSTITUTE(TRIM(SUBSTITUTE($L1913,CHAR(160)," "))," ",REPT(" ",60)),60))&amp;IF($P1913="","","-"&amp;TRIM(RIGHT(SUBSTITUTE(TRIM(SUBSTITUTE($P1913,CHAR(160)," "))," ",REPT(" ",60)),60)))&amp;IF($T1913="","","-"&amp;TRIM(RIGHT(SUBSTITUTE(TRIM(SUBSTITUTE($T1913,CHAR(160)," "))," ",REPT(" ",60)),60)))&amp;".jpg")</f>
        <v/>
      </c>
    </row>
    <row r="1914" ht="42" customHeight="1">
      <c r="A1914" s="169" t="n">
        <v>34973</v>
      </c>
      <c r="B1914" s="171" t="inlineStr">
        <is>
          <t>Tooheys 1000 1 October, 1995</t>
        </is>
      </c>
      <c r="C1914" s="171" t="n">
        <v>8</v>
      </c>
      <c r="D1914" s="171" t="n"/>
      <c r="E1914" s="171" t="n"/>
      <c r="F1914" s="171" t="n">
        <v>28</v>
      </c>
      <c r="G1914" s="171" t="inlineStr">
        <is>
          <t>Playscape Racing</t>
        </is>
      </c>
      <c r="H1914" s="171" t="n"/>
      <c r="I1914" s="171" t="inlineStr">
        <is>
          <t>Komatsu</t>
        </is>
      </c>
      <c r="J1914" s="171" t="inlineStr">
        <is>
          <t>Ford Falcon EF</t>
        </is>
      </c>
      <c r="K1914" s="171" t="n"/>
      <c r="L1914" s="171" t="inlineStr">
        <is>
          <t>Kevin Waldock</t>
        </is>
      </c>
      <c r="M1914" s="171" t="inlineStr">
        <is>
          <t>AUS</t>
        </is>
      </c>
      <c r="N1914" s="690">
        <f>_xlfn.LET(_xlpm.d,_xlfn.XLOOKUP(L1914,'[1]Birth Dates'!$A:$A,'[1]Birth Dates'!$B:$B,"",0),IF(_xlpm.d=0,"",_xlpm.d))</f>
        <v/>
      </c>
      <c r="O1914" s="171">
        <f>IF(OR(N1914="",A1914="",NOT(ISNUMBER(N1914)),N1914&gt;A1914),"",DATEDIF(N1914,A1914,"Y")&amp;" years, "&amp;DATEDIF(N1914,A1914,"YM")&amp;" months, "&amp;DATEDIF(N1914,A1914,"MD")&amp;" days")</f>
        <v/>
      </c>
      <c r="P1914" s="171" t="inlineStr">
        <is>
          <t>Mark McLaughlin</t>
        </is>
      </c>
      <c r="Q1914" s="171" t="inlineStr">
        <is>
          <t>AUS</t>
        </is>
      </c>
      <c r="R1914" s="690">
        <f>_xlfn.LET(_xlpm.d,_xlfn.XLOOKUP(P1914,'[1]Birth Dates'!$A:$A,'[1]Birth Dates'!$B:$B,"",0),IF(_xlpm.d=0,"",_xlpm.d))</f>
        <v/>
      </c>
      <c r="S1914" s="171">
        <f>IF(OR(R1914="",A1914="",NOT(ISNUMBER(R1914)),R1914&gt;A1914),"",DATEDIF(R1914,A1914,"Y")&amp;" years, "&amp;DATEDIF(R1914,A1914,"YM")&amp;" months, "&amp;DATEDIF(R1914,A1914,"MD")&amp;" days")</f>
        <v/>
      </c>
      <c r="T1914" s="171" t="n"/>
      <c r="U1914" s="171" t="n"/>
      <c r="V1914" s="690">
        <f>_xlfn.LET(_xlpm.d,_xlfn.XLOOKUP(T1914,'[1]Birth Dates'!$A:$A,'[1]Birth Dates'!$B:$B,"",0),IF(_xlpm.d=0,"",_xlpm.d))</f>
        <v/>
      </c>
      <c r="W1914" s="171">
        <f>IF(OR(V1914="",A1914="",NOT(ISNUMBER(V1914)),V1914&gt;A1914),"",DATEDIF(V1914,A1914,"Y")&amp;" years, "&amp;DATEDIF(V1914,A1914,"YM")&amp;" months, "&amp;DATEDIF(V1914,A1914,"MD")&amp;" days")</f>
        <v/>
      </c>
      <c r="X1914" s="171" t="n"/>
      <c r="Y1914" s="171" t="n"/>
      <c r="Z1914" s="171" t="n"/>
      <c r="AA1914" s="171" t="n"/>
      <c r="AB1914" s="171" t="n"/>
      <c r="AC1914" s="171" t="n"/>
      <c r="AD1914" s="171" t="n"/>
      <c r="AE1914" s="574" t="inlineStr">
        <is>
          <t>2:17.2650</t>
        </is>
      </c>
      <c r="AF1914" s="418">
        <f>IF(OR(AE1914="",AE1914="",AE1914=0),"",6.213/(AE1914*24))</f>
        <v/>
      </c>
      <c r="AG1914" s="241" t="n"/>
      <c r="AH1914" s="574" t="inlineStr"/>
      <c r="AI1914" s="418">
        <f>IF(OR(AH1914="",AH1914="",AH1914=0),"",6.213/(AH1914*24))</f>
        <v/>
      </c>
      <c r="AJ1914" s="175">
        <f>IF(AND(ISNUMBER(AB1914),ISNUMBER(AG1914)),AB1914-AG1914,"")</f>
        <v/>
      </c>
      <c r="AK1914" s="171" t="n"/>
      <c r="AL1914" s="171" t="n"/>
      <c r="AM1914" s="519" t="inlineStr">
        <is>
          <t>::</t>
        </is>
      </c>
      <c r="AN1914" s="671">
        <f>IF(OR(AL1914="",AM1914="",AM1914=0),"",AL1914*6.213/(AM1914*24))</f>
        <v/>
      </c>
      <c r="AO1914" s="477">
        <f>IF(AND(AL1914=AL1913,AM1914&lt;&gt;"",AM1913&lt;&gt;""),AM1914-AM1913,"")</f>
        <v/>
      </c>
      <c r="AP1914" s="171" t="n"/>
      <c r="AQ1914" s="574" t="inlineStr"/>
      <c r="AR1914" s="439">
        <f>IF(OR(AQ1914="",AQ1914="",AQ1914=0),"",6.213/(AQ1914*24))</f>
        <v/>
      </c>
      <c r="AS1914" s="436">
        <f>IF(OR(NOT(ISNUMBER(C1914)),NOT(ISNUMBER(AB1914))),"",IF(AG1914&lt;&gt;"",AG1914,AB1914)-C1914)</f>
        <v/>
      </c>
      <c r="AT1914" s="191" t="n"/>
      <c r="AU1914" s="195">
        <f>IF($B1914="","",TEXT($A1914,"yyyymmdd")&amp;"_P"&amp;$C1914&amp;"_C"&amp;$F1914&amp;"_"&amp;TRIM(RIGHT(SUBSTITUTE(TRIM(SUBSTITUTE($L1914,CHAR(160)," "))," ",REPT(" ",60)),60))&amp;IF($P1914="","","-"&amp;TRIM(RIGHT(SUBSTITUTE(TRIM(SUBSTITUTE($P1914,CHAR(160)," "))," ",REPT(" ",60)),60)))&amp;IF($T1914="","","-"&amp;TRIM(RIGHT(SUBSTITUTE(TRIM(SUBSTITUTE($T1914,CHAR(160)," "))," ",REPT(" ",60)),60)))&amp;".jpg")</f>
        <v/>
      </c>
    </row>
    <row r="1915" ht="42" customHeight="1">
      <c r="A1915" s="169" t="n">
        <v>34973</v>
      </c>
      <c r="B1915" s="171" t="inlineStr">
        <is>
          <t>Tooheys 1000 1 October, 1995</t>
        </is>
      </c>
      <c r="C1915" s="171" t="n">
        <v>9</v>
      </c>
      <c r="D1915" s="171" t="n"/>
      <c r="E1915" s="171" t="n"/>
      <c r="F1915" s="171" t="n">
        <v>25</v>
      </c>
      <c r="G1915" s="171" t="inlineStr">
        <is>
          <t>Longhurst Racing</t>
        </is>
      </c>
      <c r="H1915" s="171" t="n"/>
      <c r="I1915" s="171" t="inlineStr">
        <is>
          <t>Castrol</t>
        </is>
      </c>
      <c r="J1915" s="171" t="inlineStr">
        <is>
          <t>Ford Falcon EF</t>
        </is>
      </c>
      <c r="K1915" s="171" t="n"/>
      <c r="L1915" s="171" t="inlineStr">
        <is>
          <t>Tony Longhurst</t>
        </is>
      </c>
      <c r="M1915" s="171" t="inlineStr">
        <is>
          <t>AUS</t>
        </is>
      </c>
      <c r="N1915" s="690">
        <f>_xlfn.LET(_xlpm.d,_xlfn.XLOOKUP(L1915,'[1]Birth Dates'!$A:$A,'[1]Birth Dates'!$B:$B,"",0),IF(_xlpm.d=0,"",_xlpm.d))</f>
        <v/>
      </c>
      <c r="O1915" s="171">
        <f>IF(OR(N1915="",A1915="",NOT(ISNUMBER(N1915)),N1915&gt;A1915),"",DATEDIF(N1915,A1915,"Y")&amp;" years, "&amp;DATEDIF(N1915,A1915,"YM")&amp;" months, "&amp;DATEDIF(N1915,A1915,"MD")&amp;" days")</f>
        <v/>
      </c>
      <c r="P1915" s="171" t="inlineStr">
        <is>
          <t>Wayne Park</t>
        </is>
      </c>
      <c r="Q1915" s="171" t="inlineStr">
        <is>
          <t>AUS</t>
        </is>
      </c>
      <c r="R1915" s="690">
        <f>_xlfn.LET(_xlpm.d,_xlfn.XLOOKUP(P1915,'[1]Birth Dates'!$A:$A,'[1]Birth Dates'!$B:$B,"",0),IF(_xlpm.d=0,"",_xlpm.d))</f>
        <v/>
      </c>
      <c r="S1915" s="171">
        <f>IF(OR(R1915="",A1915="",NOT(ISNUMBER(R1915)),R1915&gt;A1915),"",DATEDIF(R1915,A1915,"Y")&amp;" years, "&amp;DATEDIF(R1915,A1915,"YM")&amp;" months, "&amp;DATEDIF(R1915,A1915,"MD")&amp;" days")</f>
        <v/>
      </c>
      <c r="T1915" s="171" t="n"/>
      <c r="U1915" s="171" t="n"/>
      <c r="V1915" s="690">
        <f>_xlfn.LET(_xlpm.d,_xlfn.XLOOKUP(T1915,'[1]Birth Dates'!$A:$A,'[1]Birth Dates'!$B:$B,"",0),IF(_xlpm.d=0,"",_xlpm.d))</f>
        <v/>
      </c>
      <c r="W1915" s="171">
        <f>IF(OR(V1915="",A1915="",NOT(ISNUMBER(V1915)),V1915&gt;A1915),"",DATEDIF(V1915,A1915,"Y")&amp;" years, "&amp;DATEDIF(V1915,A1915,"YM")&amp;" months, "&amp;DATEDIF(V1915,A1915,"MD")&amp;" days")</f>
        <v/>
      </c>
      <c r="X1915" s="171" t="n"/>
      <c r="Y1915" s="171" t="n"/>
      <c r="Z1915" s="171" t="n"/>
      <c r="AA1915" s="171" t="n"/>
      <c r="AB1915" s="171" t="n"/>
      <c r="AC1915" s="171" t="n"/>
      <c r="AD1915" s="171" t="n"/>
      <c r="AE1915" s="574" t="inlineStr">
        <is>
          <t>2:13.8880</t>
        </is>
      </c>
      <c r="AF1915" s="418">
        <f>IF(OR(AE1915="",AE1915="",AE1915=0),"",6.213/(AE1915*24))</f>
        <v/>
      </c>
      <c r="AG1915" s="241" t="n"/>
      <c r="AH1915" s="574" t="inlineStr"/>
      <c r="AI1915" s="418">
        <f>IF(OR(AH1915="",AH1915="",AH1915=0),"",6.213/(AH1915*24))</f>
        <v/>
      </c>
      <c r="AJ1915" s="175">
        <f>IF(AND(ISNUMBER(AB1915),ISNUMBER(AG1915)),AB1915-AG1915,"")</f>
        <v/>
      </c>
      <c r="AK1915" s="171" t="n"/>
      <c r="AL1915" s="171" t="n"/>
      <c r="AM1915" s="519" t="inlineStr">
        <is>
          <t>::</t>
        </is>
      </c>
      <c r="AN1915" s="671">
        <f>IF(OR(AL1915="",AM1915="",AM1915=0),"",AL1915*6.213/(AM1915*24))</f>
        <v/>
      </c>
      <c r="AO1915" s="477">
        <f>IF(AND(AL1915=AL1914,AM1915&lt;&gt;"",AM1914&lt;&gt;""),AM1915-AM1914,"")</f>
        <v/>
      </c>
      <c r="AP1915" s="171" t="n"/>
      <c r="AQ1915" s="574" t="inlineStr"/>
      <c r="AR1915" s="439">
        <f>IF(OR(AQ1915="",AQ1915="",AQ1915=0),"",6.213/(AQ1915*24))</f>
        <v/>
      </c>
      <c r="AS1915" s="436">
        <f>IF(OR(NOT(ISNUMBER(C1915)),NOT(ISNUMBER(AB1915))),"",IF(AG1915&lt;&gt;"",AG1915,AB1915)-C1915)</f>
        <v/>
      </c>
      <c r="AT1915" s="191" t="n"/>
      <c r="AU1915" s="195">
        <f>IF($B1915="","",TEXT($A1915,"yyyymmdd")&amp;"_P"&amp;$C1915&amp;"_C"&amp;$F1915&amp;"_"&amp;TRIM(RIGHT(SUBSTITUTE(TRIM(SUBSTITUTE($L1915,CHAR(160)," "))," ",REPT(" ",60)),60))&amp;IF($P1915="","","-"&amp;TRIM(RIGHT(SUBSTITUTE(TRIM(SUBSTITUTE($P1915,CHAR(160)," "))," ",REPT(" ",60)),60)))&amp;IF($T1915="","","-"&amp;TRIM(RIGHT(SUBSTITUTE(TRIM(SUBSTITUTE($T1915,CHAR(160)," "))," ",REPT(" ",60)),60)))&amp;".jpg")</f>
        <v/>
      </c>
    </row>
    <row r="1916" ht="42" customHeight="1">
      <c r="A1916" s="169" t="n">
        <v>34973</v>
      </c>
      <c r="B1916" s="171" t="inlineStr">
        <is>
          <t>Tooheys 1000 1 October, 1995</t>
        </is>
      </c>
      <c r="C1916" s="171" t="n">
        <v>10</v>
      </c>
      <c r="D1916" s="171" t="n"/>
      <c r="E1916" s="171" t="n"/>
      <c r="F1916" s="171" t="n">
        <v>39</v>
      </c>
      <c r="G1916" s="171" t="inlineStr">
        <is>
          <t>O'Brien Automotive</t>
        </is>
      </c>
      <c r="H1916" s="171" t="n"/>
      <c r="I1916" s="171" t="inlineStr">
        <is>
          <t>Everlast Automotive</t>
        </is>
      </c>
      <c r="J1916" s="171" t="inlineStr">
        <is>
          <t>Holden Commodore VL</t>
        </is>
      </c>
      <c r="K1916" s="171" t="n"/>
      <c r="L1916" s="171" t="inlineStr">
        <is>
          <t>Bill O'Brien</t>
        </is>
      </c>
      <c r="M1916" s="171" t="inlineStr">
        <is>
          <t>AUS</t>
        </is>
      </c>
      <c r="N1916" s="690">
        <f>_xlfn.LET(_xlpm.d,_xlfn.XLOOKUP(L1916,'[1]Birth Dates'!$A:$A,'[1]Birth Dates'!$B:$B,"",0),IF(_xlpm.d=0,"",_xlpm.d))</f>
        <v/>
      </c>
      <c r="O1916" s="171">
        <f>IF(OR(N1916="",A1916="",NOT(ISNUMBER(N1916)),N1916&gt;A1916),"",DATEDIF(N1916,A1916,"Y")&amp;" years, "&amp;DATEDIF(N1916,A1916,"YM")&amp;" months, "&amp;DATEDIF(N1916,A1916,"MD")&amp;" days")</f>
        <v/>
      </c>
      <c r="P1916" s="171" t="inlineStr">
        <is>
          <t>Brian Callaghan</t>
        </is>
      </c>
      <c r="Q1916" s="171" t="inlineStr">
        <is>
          <t>AUS</t>
        </is>
      </c>
      <c r="R1916" s="690">
        <f>_xlfn.LET(_xlpm.d,_xlfn.XLOOKUP(P1916,'[1]Birth Dates'!$A:$A,'[1]Birth Dates'!$B:$B,"",0),IF(_xlpm.d=0,"",_xlpm.d))</f>
        <v/>
      </c>
      <c r="S1916" s="171">
        <f>IF(OR(R1916="",A1916="",NOT(ISNUMBER(R1916)),R1916&gt;A1916),"",DATEDIF(R1916,A1916,"Y")&amp;" years, "&amp;DATEDIF(R1916,A1916,"YM")&amp;" months, "&amp;DATEDIF(R1916,A1916,"MD")&amp;" days")</f>
        <v/>
      </c>
      <c r="T1916" s="171" t="inlineStr">
        <is>
          <t>Ron Barnacle</t>
        </is>
      </c>
      <c r="U1916" s="171" t="inlineStr">
        <is>
          <t>AUS</t>
        </is>
      </c>
      <c r="V1916" s="690">
        <f>_xlfn.LET(_xlpm.d,_xlfn.XLOOKUP(T1916,'[1]Birth Dates'!$A:$A,'[1]Birth Dates'!$B:$B,"",0),IF(_xlpm.d=0,"",_xlpm.d))</f>
        <v/>
      </c>
      <c r="W1916" s="171">
        <f>IF(OR(V1916="",A1916="",NOT(ISNUMBER(V1916)),V1916&gt;A1916),"",DATEDIF(V1916,A1916,"Y")&amp;" years, "&amp;DATEDIF(V1916,A1916,"YM")&amp;" months, "&amp;DATEDIF(V1916,A1916,"MD")&amp;" days")</f>
        <v/>
      </c>
      <c r="X1916" s="171" t="n"/>
      <c r="Y1916" s="171" t="n"/>
      <c r="Z1916" s="171" t="n"/>
      <c r="AA1916" s="171" t="n"/>
      <c r="AB1916" s="171" t="n"/>
      <c r="AC1916" s="171" t="n"/>
      <c r="AD1916" s="171" t="n"/>
      <c r="AE1916" s="574" t="inlineStr">
        <is>
          <t>2:21.7460</t>
        </is>
      </c>
      <c r="AF1916" s="418">
        <f>IF(OR(AE1916="",AE1916="",AE1916=0),"",6.213/(AE1916*24))</f>
        <v/>
      </c>
      <c r="AG1916" s="241" t="n"/>
      <c r="AH1916" s="574" t="inlineStr"/>
      <c r="AI1916" s="418">
        <f>IF(OR(AH1916="",AH1916="",AH1916=0),"",6.213/(AH1916*24))</f>
        <v/>
      </c>
      <c r="AJ1916" s="175">
        <f>IF(AND(ISNUMBER(AB1916),ISNUMBER(AG1916)),AB1916-AG1916,"")</f>
        <v/>
      </c>
      <c r="AK1916" s="171" t="n"/>
      <c r="AL1916" s="171" t="n"/>
      <c r="AM1916" s="519" t="inlineStr">
        <is>
          <t>::</t>
        </is>
      </c>
      <c r="AN1916" s="671">
        <f>IF(OR(AL1916="",AM1916="",AM1916=0),"",AL1916*6.213/(AM1916*24))</f>
        <v/>
      </c>
      <c r="AO1916" s="477">
        <f>IF(AND(AL1916=AL1915,AM1916&lt;&gt;"",AM1915&lt;&gt;""),AM1916-AM1915,"")</f>
        <v/>
      </c>
      <c r="AP1916" s="171" t="n"/>
      <c r="AQ1916" s="574" t="inlineStr"/>
      <c r="AR1916" s="439">
        <f>IF(OR(AQ1916="",AQ1916="",AQ1916=0),"",6.213/(AQ1916*24))</f>
        <v/>
      </c>
      <c r="AS1916" s="436">
        <f>IF(OR(NOT(ISNUMBER(C1916)),NOT(ISNUMBER(AB1916))),"",IF(AG1916&lt;&gt;"",AG1916,AB1916)-C1916)</f>
        <v/>
      </c>
      <c r="AT1916" s="191" t="n"/>
      <c r="AU1916" s="195">
        <f>IF($B1916="","",TEXT($A1916,"yyyymmdd")&amp;"_P"&amp;$C1916&amp;"_C"&amp;$F1916&amp;"_"&amp;TRIM(RIGHT(SUBSTITUTE(TRIM(SUBSTITUTE($L1916,CHAR(160)," "))," ",REPT(" ",60)),60))&amp;IF($P1916="","","-"&amp;TRIM(RIGHT(SUBSTITUTE(TRIM(SUBSTITUTE($P1916,CHAR(160)," "))," ",REPT(" ",60)),60)))&amp;IF($T1916="","","-"&amp;TRIM(RIGHT(SUBSTITUTE(TRIM(SUBSTITUTE($T1916,CHAR(160)," "))," ",REPT(" ",60)),60)))&amp;".jpg")</f>
        <v/>
      </c>
    </row>
    <row r="1917" ht="42" customHeight="1">
      <c r="A1917" s="169" t="n">
        <v>34973</v>
      </c>
      <c r="B1917" s="171" t="inlineStr">
        <is>
          <t>Tooheys 1000 1 October, 1995</t>
        </is>
      </c>
      <c r="C1917" s="171" t="n">
        <v>11</v>
      </c>
      <c r="D1917" s="171" t="n"/>
      <c r="E1917" s="171" t="n"/>
      <c r="F1917" s="171" t="n">
        <v>37</v>
      </c>
      <c r="G1917" s="171" t="inlineStr">
        <is>
          <t>Alan Taylor Racing</t>
        </is>
      </c>
      <c r="H1917" s="171" t="n"/>
      <c r="I1917" s="171" t="inlineStr">
        <is>
          <t>The Xerox Shop</t>
        </is>
      </c>
      <c r="J1917" s="171" t="inlineStr">
        <is>
          <t>Holden Commodore VP</t>
        </is>
      </c>
      <c r="K1917" s="171" t="n"/>
      <c r="L1917" s="171" t="inlineStr">
        <is>
          <t>Scotty Taylor</t>
        </is>
      </c>
      <c r="M1917" s="171" t="inlineStr">
        <is>
          <t>AUS</t>
        </is>
      </c>
      <c r="N1917" s="690">
        <f>_xlfn.LET(_xlpm.d,_xlfn.XLOOKUP(L1917,'[1]Birth Dates'!$A:$A,'[1]Birth Dates'!$B:$B,"",0),IF(_xlpm.d=0,"",_xlpm.d))</f>
        <v/>
      </c>
      <c r="O1917" s="171">
        <f>IF(OR(N1917="",A1917="",NOT(ISNUMBER(N1917)),N1917&gt;A1917),"",DATEDIF(N1917,A1917,"Y")&amp;" years, "&amp;DATEDIF(N1917,A1917,"YM")&amp;" months, "&amp;DATEDIF(N1917,A1917,"MD")&amp;" days")</f>
        <v/>
      </c>
      <c r="P1917" s="171" t="inlineStr">
        <is>
          <t>Stephen Bell</t>
        </is>
      </c>
      <c r="Q1917" s="171" t="inlineStr">
        <is>
          <t>AUS</t>
        </is>
      </c>
      <c r="R1917" s="690">
        <f>_xlfn.LET(_xlpm.d,_xlfn.XLOOKUP(P1917,'[1]Birth Dates'!$A:$A,'[1]Birth Dates'!$B:$B,"",0),IF(_xlpm.d=0,"",_xlpm.d))</f>
        <v/>
      </c>
      <c r="S1917" s="171">
        <f>IF(OR(R1917="",A1917="",NOT(ISNUMBER(R1917)),R1917&gt;A1917),"",DATEDIF(R1917,A1917,"Y")&amp;" years, "&amp;DATEDIF(R1917,A1917,"YM")&amp;" months, "&amp;DATEDIF(R1917,A1917,"MD")&amp;" days")</f>
        <v/>
      </c>
      <c r="T1917" s="171" t="inlineStr">
        <is>
          <t>Roger Hurd</t>
        </is>
      </c>
      <c r="U1917" s="171" t="inlineStr">
        <is>
          <t>AUS</t>
        </is>
      </c>
      <c r="V1917" s="690">
        <f>_xlfn.LET(_xlpm.d,_xlfn.XLOOKUP(T1917,'[1]Birth Dates'!$A:$A,'[1]Birth Dates'!$B:$B,"",0),IF(_xlpm.d=0,"",_xlpm.d))</f>
        <v/>
      </c>
      <c r="W1917" s="171">
        <f>IF(OR(V1917="",A1917="",NOT(ISNUMBER(V1917)),V1917&gt;A1917),"",DATEDIF(V1917,A1917,"Y")&amp;" years, "&amp;DATEDIF(V1917,A1917,"YM")&amp;" months, "&amp;DATEDIF(V1917,A1917,"MD")&amp;" days")</f>
        <v/>
      </c>
      <c r="X1917" s="171" t="n"/>
      <c r="Y1917" s="171" t="n"/>
      <c r="Z1917" s="171" t="n"/>
      <c r="AA1917" s="171" t="n"/>
      <c r="AB1917" s="171" t="n"/>
      <c r="AC1917" s="171" t="n"/>
      <c r="AD1917" s="171" t="n"/>
      <c r="AE1917" s="574" t="inlineStr">
        <is>
          <t>2:22.1230</t>
        </is>
      </c>
      <c r="AF1917" s="418">
        <f>IF(OR(AE1917="",AE1917="",AE1917=0),"",6.213/(AE1917*24))</f>
        <v/>
      </c>
      <c r="AG1917" s="241" t="n"/>
      <c r="AH1917" s="574" t="inlineStr"/>
      <c r="AI1917" s="418">
        <f>IF(OR(AH1917="",AH1917="",AH1917=0),"",6.213/(AH1917*24))</f>
        <v/>
      </c>
      <c r="AJ1917" s="175">
        <f>IF(AND(ISNUMBER(AB1917),ISNUMBER(AG1917)),AB1917-AG1917,"")</f>
        <v/>
      </c>
      <c r="AK1917" s="171" t="n"/>
      <c r="AL1917" s="171" t="n"/>
      <c r="AM1917" s="519" t="inlineStr">
        <is>
          <t>::</t>
        </is>
      </c>
      <c r="AN1917" s="671">
        <f>IF(OR(AL1917="",AM1917="",AM1917=0),"",AL1917*6.213/(AM1917*24))</f>
        <v/>
      </c>
      <c r="AO1917" s="477">
        <f>IF(AND(AL1917=AL1916,AM1917&lt;&gt;"",AM1916&lt;&gt;""),AM1917-AM1916,"")</f>
        <v/>
      </c>
      <c r="AP1917" s="171" t="n"/>
      <c r="AQ1917" s="574" t="inlineStr"/>
      <c r="AR1917" s="439">
        <f>IF(OR(AQ1917="",AQ1917="",AQ1917=0),"",6.213/(AQ1917*24))</f>
        <v/>
      </c>
      <c r="AS1917" s="436">
        <f>IF(OR(NOT(ISNUMBER(C1917)),NOT(ISNUMBER(AB1917))),"",IF(AG1917&lt;&gt;"",AG1917,AB1917)-C1917)</f>
        <v/>
      </c>
      <c r="AT1917" s="191" t="n"/>
      <c r="AU1917" s="195">
        <f>IF($B1917="","",TEXT($A1917,"yyyymmdd")&amp;"_P"&amp;$C1917&amp;"_C"&amp;$F1917&amp;"_"&amp;TRIM(RIGHT(SUBSTITUTE(TRIM(SUBSTITUTE($L1917,CHAR(160)," "))," ",REPT(" ",60)),60))&amp;IF($P1917="","","-"&amp;TRIM(RIGHT(SUBSTITUTE(TRIM(SUBSTITUTE($P1917,CHAR(160)," "))," ",REPT(" ",60)),60)))&amp;IF($T1917="","","-"&amp;TRIM(RIGHT(SUBSTITUTE(TRIM(SUBSTITUTE($T1917,CHAR(160)," "))," ",REPT(" ",60)),60)))&amp;".jpg")</f>
        <v/>
      </c>
    </row>
    <row r="1918" ht="42" customHeight="1">
      <c r="A1918" s="169" t="n">
        <v>34973</v>
      </c>
      <c r="B1918" s="171" t="inlineStr">
        <is>
          <t>Tooheys 1000 1 October, 1995</t>
        </is>
      </c>
      <c r="C1918" s="171" t="n">
        <v>12</v>
      </c>
      <c r="D1918" s="171" t="n"/>
      <c r="E1918" s="171" t="n"/>
      <c r="F1918" s="171" t="n">
        <v>74</v>
      </c>
      <c r="G1918" s="171" t="inlineStr">
        <is>
          <t>Pace Racing</t>
        </is>
      </c>
      <c r="H1918" s="171" t="n"/>
      <c r="I1918" s="171" t="inlineStr">
        <is>
          <t>Price Attack</t>
        </is>
      </c>
      <c r="J1918" s="171" t="inlineStr">
        <is>
          <t>Holden Commodore VP</t>
        </is>
      </c>
      <c r="K1918" s="171" t="n"/>
      <c r="L1918" s="171" t="inlineStr">
        <is>
          <t>Kevin Heffernan</t>
        </is>
      </c>
      <c r="M1918" s="171" t="inlineStr">
        <is>
          <t>AUS</t>
        </is>
      </c>
      <c r="N1918" s="690">
        <f>_xlfn.LET(_xlpm.d,_xlfn.XLOOKUP(L1918,'[1]Birth Dates'!$A:$A,'[1]Birth Dates'!$B:$B,"",0),IF(_xlpm.d=0,"",_xlpm.d))</f>
        <v/>
      </c>
      <c r="O1918" s="171">
        <f>IF(OR(N1918="",A1918="",NOT(ISNUMBER(N1918)),N1918&gt;A1918),"",DATEDIF(N1918,A1918,"Y")&amp;" years, "&amp;DATEDIF(N1918,A1918,"YM")&amp;" months, "&amp;DATEDIF(N1918,A1918,"MD")&amp;" days")</f>
        <v/>
      </c>
      <c r="P1918" s="171" t="inlineStr">
        <is>
          <t>Stephen Voight</t>
        </is>
      </c>
      <c r="Q1918" s="171" t="inlineStr">
        <is>
          <t>AUS</t>
        </is>
      </c>
      <c r="R1918" s="690">
        <f>_xlfn.LET(_xlpm.d,_xlfn.XLOOKUP(P1918,'[1]Birth Dates'!$A:$A,'[1]Birth Dates'!$B:$B,"",0),IF(_xlpm.d=0,"",_xlpm.d))</f>
        <v/>
      </c>
      <c r="S1918" s="171">
        <f>IF(OR(R1918="",A1918="",NOT(ISNUMBER(R1918)),R1918&gt;A1918),"",DATEDIF(R1918,A1918,"Y")&amp;" years, "&amp;DATEDIF(R1918,A1918,"YM")&amp;" months, "&amp;DATEDIF(R1918,A1918,"MD")&amp;" days")</f>
        <v/>
      </c>
      <c r="T1918" s="171" t="n"/>
      <c r="U1918" s="171" t="n"/>
      <c r="V1918" s="690">
        <f>_xlfn.LET(_xlpm.d,_xlfn.XLOOKUP(T1918,'[1]Birth Dates'!$A:$A,'[1]Birth Dates'!$B:$B,"",0),IF(_xlpm.d=0,"",_xlpm.d))</f>
        <v/>
      </c>
      <c r="W1918" s="171">
        <f>IF(OR(V1918="",A1918="",NOT(ISNUMBER(V1918)),V1918&gt;A1918),"",DATEDIF(V1918,A1918,"Y")&amp;" years, "&amp;DATEDIF(V1918,A1918,"YM")&amp;" months, "&amp;DATEDIF(V1918,A1918,"MD")&amp;" days")</f>
        <v/>
      </c>
      <c r="X1918" s="171" t="n"/>
      <c r="Y1918" s="171" t="n"/>
      <c r="Z1918" s="171" t="n"/>
      <c r="AA1918" s="171" t="n"/>
      <c r="AB1918" s="171" t="n"/>
      <c r="AC1918" s="171" t="n"/>
      <c r="AD1918" s="171" t="n"/>
      <c r="AE1918" s="574" t="inlineStr">
        <is>
          <t>2:18.2610</t>
        </is>
      </c>
      <c r="AF1918" s="418">
        <f>IF(OR(AE1918="",AE1918="",AE1918=0),"",6.213/(AE1918*24))</f>
        <v/>
      </c>
      <c r="AG1918" s="241" t="n"/>
      <c r="AH1918" s="574" t="inlineStr"/>
      <c r="AI1918" s="418">
        <f>IF(OR(AH1918="",AH1918="",AH1918=0),"",6.213/(AH1918*24))</f>
        <v/>
      </c>
      <c r="AJ1918" s="175">
        <f>IF(AND(ISNUMBER(AB1918),ISNUMBER(AG1918)),AB1918-AG1918,"")</f>
        <v/>
      </c>
      <c r="AK1918" s="171" t="n"/>
      <c r="AL1918" s="171" t="n"/>
      <c r="AM1918" s="519" t="inlineStr">
        <is>
          <t>::</t>
        </is>
      </c>
      <c r="AN1918" s="671">
        <f>IF(OR(AL1918="",AM1918="",AM1918=0),"",AL1918*6.213/(AM1918*24))</f>
        <v/>
      </c>
      <c r="AO1918" s="477">
        <f>IF(AND(AL1918=AL1917,AM1918&lt;&gt;"",AM1917&lt;&gt;""),AM1918-AM1917,"")</f>
        <v/>
      </c>
      <c r="AP1918" s="171" t="n"/>
      <c r="AQ1918" s="574" t="inlineStr"/>
      <c r="AR1918" s="439">
        <f>IF(OR(AQ1918="",AQ1918="",AQ1918=0),"",6.213/(AQ1918*24))</f>
        <v/>
      </c>
      <c r="AS1918" s="436">
        <f>IF(OR(NOT(ISNUMBER(C1918)),NOT(ISNUMBER(AB1918))),"",IF(AG1918&lt;&gt;"",AG1918,AB1918)-C1918)</f>
        <v/>
      </c>
      <c r="AT1918" s="191" t="n"/>
      <c r="AU1918" s="195">
        <f>IF($B1918="","",TEXT($A1918,"yyyymmdd")&amp;"_P"&amp;$C1918&amp;"_C"&amp;$F1918&amp;"_"&amp;TRIM(RIGHT(SUBSTITUTE(TRIM(SUBSTITUTE($L1918,CHAR(160)," "))," ",REPT(" ",60)),60))&amp;IF($P1918="","","-"&amp;TRIM(RIGHT(SUBSTITUTE(TRIM(SUBSTITUTE($P1918,CHAR(160)," "))," ",REPT(" ",60)),60)))&amp;IF($T1918="","","-"&amp;TRIM(RIGHT(SUBSTITUTE(TRIM(SUBSTITUTE($T1918,CHAR(160)," "))," ",REPT(" ",60)),60)))&amp;".jpg")</f>
        <v/>
      </c>
    </row>
    <row r="1919" ht="42" customHeight="1">
      <c r="A1919" s="169" t="n">
        <v>34973</v>
      </c>
      <c r="B1919" s="171" t="inlineStr">
        <is>
          <t>Tooheys 1000 1 October, 1995</t>
        </is>
      </c>
      <c r="C1919" s="171" t="n">
        <v>13</v>
      </c>
      <c r="D1919" s="171" t="n"/>
      <c r="E1919" s="171" t="n"/>
      <c r="F1919" s="171" t="n">
        <v>54</v>
      </c>
      <c r="G1919" s="171" t="inlineStr">
        <is>
          <t>Ed Lamont Racing</t>
        </is>
      </c>
      <c r="H1919" s="171" t="n"/>
      <c r="I1919" s="171" t="inlineStr">
        <is>
          <t>ACDelco</t>
        </is>
      </c>
      <c r="J1919" s="171" t="inlineStr">
        <is>
          <t>Holden Commodore VP</t>
        </is>
      </c>
      <c r="K1919" s="171" t="n"/>
      <c r="L1919" s="171" t="inlineStr">
        <is>
          <t>Ed Lamont</t>
        </is>
      </c>
      <c r="M1919" s="171" t="inlineStr">
        <is>
          <t>NZL</t>
        </is>
      </c>
      <c r="N1919" s="690">
        <f>_xlfn.LET(_xlpm.d,_xlfn.XLOOKUP(L1919,'[1]Birth Dates'!$A:$A,'[1]Birth Dates'!$B:$B,"",0),IF(_xlpm.d=0,"",_xlpm.d))</f>
        <v/>
      </c>
      <c r="O1919" s="171">
        <f>IF(OR(N1919="",A1919="",NOT(ISNUMBER(N1919)),N1919&gt;A1919),"",DATEDIF(N1919,A1919,"Y")&amp;" years, "&amp;DATEDIF(N1919,A1919,"YM")&amp;" months, "&amp;DATEDIF(N1919,A1919,"MD")&amp;" days")</f>
        <v/>
      </c>
      <c r="P1919" s="171" t="inlineStr">
        <is>
          <t>Graham Gulson</t>
        </is>
      </c>
      <c r="Q1919" s="171" t="inlineStr">
        <is>
          <t>AUS</t>
        </is>
      </c>
      <c r="R1919" s="690">
        <f>_xlfn.LET(_xlpm.d,_xlfn.XLOOKUP(P1919,'[1]Birth Dates'!$A:$A,'[1]Birth Dates'!$B:$B,"",0),IF(_xlpm.d=0,"",_xlpm.d))</f>
        <v/>
      </c>
      <c r="S1919" s="171">
        <f>IF(OR(R1919="",A1919="",NOT(ISNUMBER(R1919)),R1919&gt;A1919),"",DATEDIF(R1919,A1919,"Y")&amp;" years, "&amp;DATEDIF(R1919,A1919,"YM")&amp;" months, "&amp;DATEDIF(R1919,A1919,"MD")&amp;" days")</f>
        <v/>
      </c>
      <c r="T1919" s="171" t="n"/>
      <c r="U1919" s="171" t="n"/>
      <c r="V1919" s="690">
        <f>_xlfn.LET(_xlpm.d,_xlfn.XLOOKUP(T1919,'[1]Birth Dates'!$A:$A,'[1]Birth Dates'!$B:$B,"",0),IF(_xlpm.d=0,"",_xlpm.d))</f>
        <v/>
      </c>
      <c r="W1919" s="171">
        <f>IF(OR(V1919="",A1919="",NOT(ISNUMBER(V1919)),V1919&gt;A1919),"",DATEDIF(V1919,A1919,"Y")&amp;" years, "&amp;DATEDIF(V1919,A1919,"YM")&amp;" months, "&amp;DATEDIF(V1919,A1919,"MD")&amp;" days")</f>
        <v/>
      </c>
      <c r="X1919" s="171" t="n"/>
      <c r="Y1919" s="171" t="n"/>
      <c r="Z1919" s="171" t="n"/>
      <c r="AA1919" s="171" t="n"/>
      <c r="AB1919" s="171" t="n"/>
      <c r="AC1919" s="171" t="n"/>
      <c r="AD1919" s="171" t="n"/>
      <c r="AE1919" s="574" t="inlineStr">
        <is>
          <t>2:17.4760</t>
        </is>
      </c>
      <c r="AF1919" s="418">
        <f>IF(OR(AE1919="",AE1919="",AE1919=0),"",6.213/(AE1919*24))</f>
        <v/>
      </c>
      <c r="AG1919" s="241" t="n"/>
      <c r="AH1919" s="574" t="inlineStr"/>
      <c r="AI1919" s="418">
        <f>IF(OR(AH1919="",AH1919="",AH1919=0),"",6.213/(AH1919*24))</f>
        <v/>
      </c>
      <c r="AJ1919" s="175">
        <f>IF(AND(ISNUMBER(AB1919),ISNUMBER(AG1919)),AB1919-AG1919,"")</f>
        <v/>
      </c>
      <c r="AK1919" s="171" t="n"/>
      <c r="AL1919" s="171" t="n"/>
      <c r="AM1919" s="519" t="inlineStr">
        <is>
          <t>::</t>
        </is>
      </c>
      <c r="AN1919" s="671">
        <f>IF(OR(AL1919="",AM1919="",AM1919=0),"",AL1919*6.213/(AM1919*24))</f>
        <v/>
      </c>
      <c r="AO1919" s="477">
        <f>IF(AND(AL1919=AL1918,AM1919&lt;&gt;"",AM1918&lt;&gt;""),AM1919-AM1918,"")</f>
        <v/>
      </c>
      <c r="AP1919" s="171" t="n"/>
      <c r="AQ1919" s="574" t="inlineStr"/>
      <c r="AR1919" s="439">
        <f>IF(OR(AQ1919="",AQ1919="",AQ1919=0),"",6.213/(AQ1919*24))</f>
        <v/>
      </c>
      <c r="AS1919" s="436">
        <f>IF(OR(NOT(ISNUMBER(C1919)),NOT(ISNUMBER(AB1919))),"",IF(AG1919&lt;&gt;"",AG1919,AB1919)-C1919)</f>
        <v/>
      </c>
      <c r="AT1919" s="191" t="n"/>
      <c r="AU1919" s="195">
        <f>IF($B1919="","",TEXT($A1919,"yyyymmdd")&amp;"_P"&amp;$C1919&amp;"_C"&amp;$F1919&amp;"_"&amp;TRIM(RIGHT(SUBSTITUTE(TRIM(SUBSTITUTE($L1919,CHAR(160)," "))," ",REPT(" ",60)),60))&amp;IF($P1919="","","-"&amp;TRIM(RIGHT(SUBSTITUTE(TRIM(SUBSTITUTE($P1919,CHAR(160)," "))," ",REPT(" ",60)),60)))&amp;IF($T1919="","","-"&amp;TRIM(RIGHT(SUBSTITUTE(TRIM(SUBSTITUTE($T1919,CHAR(160)," "))," ",REPT(" ",60)),60)))&amp;".jpg")</f>
        <v/>
      </c>
    </row>
    <row r="1920" ht="42" customHeight="1">
      <c r="A1920" s="169" t="n">
        <v>34973</v>
      </c>
      <c r="B1920" s="171" t="inlineStr">
        <is>
          <t>Tooheys 1000 1 October, 1995</t>
        </is>
      </c>
      <c r="C1920" s="171" t="n">
        <v>14</v>
      </c>
      <c r="D1920" s="171" t="n"/>
      <c r="E1920" s="171" t="n"/>
      <c r="F1920" s="171" t="n">
        <v>49</v>
      </c>
      <c r="G1920" s="171" t="inlineStr">
        <is>
          <t>Greg Crick Racing</t>
        </is>
      </c>
      <c r="H1920" s="171" t="n"/>
      <c r="I1920" s="171" t="inlineStr">
        <is>
          <t>Alcair Air Conditioning</t>
        </is>
      </c>
      <c r="J1920" s="171" t="inlineStr">
        <is>
          <t>Holden Commodore VP</t>
        </is>
      </c>
      <c r="K1920" s="171" t="n"/>
      <c r="L1920" s="171" t="inlineStr">
        <is>
          <t>David Attard</t>
        </is>
      </c>
      <c r="M1920" s="171" t="inlineStr">
        <is>
          <t>AUS</t>
        </is>
      </c>
      <c r="N1920" s="690">
        <f>_xlfn.LET(_xlpm.d,_xlfn.XLOOKUP(L1920,'[1]Birth Dates'!$A:$A,'[1]Birth Dates'!$B:$B,"",0),IF(_xlpm.d=0,"",_xlpm.d))</f>
        <v/>
      </c>
      <c r="O1920" s="171">
        <f>IF(OR(N1920="",A1920="",NOT(ISNUMBER(N1920)),N1920&gt;A1920),"",DATEDIF(N1920,A1920,"Y")&amp;" years, "&amp;DATEDIF(N1920,A1920,"YM")&amp;" months, "&amp;DATEDIF(N1920,A1920,"MD")&amp;" days")</f>
        <v/>
      </c>
      <c r="P1920" s="171" t="inlineStr">
        <is>
          <t>Greg Crick</t>
        </is>
      </c>
      <c r="Q1920" s="171" t="inlineStr">
        <is>
          <t>AUS</t>
        </is>
      </c>
      <c r="R1920" s="690">
        <f>_xlfn.LET(_xlpm.d,_xlfn.XLOOKUP(P1920,'[1]Birth Dates'!$A:$A,'[1]Birth Dates'!$B:$B,"",0),IF(_xlpm.d=0,"",_xlpm.d))</f>
        <v/>
      </c>
      <c r="S1920" s="171">
        <f>IF(OR(R1920="",A1920="",NOT(ISNUMBER(R1920)),R1920&gt;A1920),"",DATEDIF(R1920,A1920,"Y")&amp;" years, "&amp;DATEDIF(R1920,A1920,"YM")&amp;" months, "&amp;DATEDIF(R1920,A1920,"MD")&amp;" days")</f>
        <v/>
      </c>
      <c r="T1920" s="171" t="n"/>
      <c r="U1920" s="171" t="n"/>
      <c r="V1920" s="690">
        <f>_xlfn.LET(_xlpm.d,_xlfn.XLOOKUP(T1920,'[1]Birth Dates'!$A:$A,'[1]Birth Dates'!$B:$B,"",0),IF(_xlpm.d=0,"",_xlpm.d))</f>
        <v/>
      </c>
      <c r="W1920" s="171">
        <f>IF(OR(V1920="",A1920="",NOT(ISNUMBER(V1920)),V1920&gt;A1920),"",DATEDIF(V1920,A1920,"Y")&amp;" years, "&amp;DATEDIF(V1920,A1920,"YM")&amp;" months, "&amp;DATEDIF(V1920,A1920,"MD")&amp;" days")</f>
        <v/>
      </c>
      <c r="X1920" s="171" t="n"/>
      <c r="Y1920" s="171" t="n"/>
      <c r="Z1920" s="171" t="n"/>
      <c r="AA1920" s="171" t="n"/>
      <c r="AB1920" s="171" t="n"/>
      <c r="AC1920" s="171" t="n"/>
      <c r="AD1920" s="171" t="n"/>
      <c r="AE1920" s="574" t="inlineStr">
        <is>
          <t>2:14.2330</t>
        </is>
      </c>
      <c r="AF1920" s="418">
        <f>IF(OR(AE1920="",AE1920="",AE1920=0),"",6.213/(AE1920*24))</f>
        <v/>
      </c>
      <c r="AG1920" s="241" t="n"/>
      <c r="AH1920" s="574" t="inlineStr"/>
      <c r="AI1920" s="418">
        <f>IF(OR(AH1920="",AH1920="",AH1920=0),"",6.213/(AH1920*24))</f>
        <v/>
      </c>
      <c r="AJ1920" s="175">
        <f>IF(AND(ISNUMBER(AB1920),ISNUMBER(AG1920)),AB1920-AG1920,"")</f>
        <v/>
      </c>
      <c r="AK1920" s="171" t="n"/>
      <c r="AL1920" s="171" t="n"/>
      <c r="AM1920" s="519" t="inlineStr">
        <is>
          <t>::</t>
        </is>
      </c>
      <c r="AN1920" s="671">
        <f>IF(OR(AL1920="",AM1920="",AM1920=0),"",AL1920*6.213/(AM1920*24))</f>
        <v/>
      </c>
      <c r="AO1920" s="477">
        <f>IF(AND(AL1920=AL1919,AM1920&lt;&gt;"",AM1919&lt;&gt;""),AM1920-AM1919,"")</f>
        <v/>
      </c>
      <c r="AP1920" s="171" t="n"/>
      <c r="AQ1920" s="574" t="inlineStr"/>
      <c r="AR1920" s="439">
        <f>IF(OR(AQ1920="",AQ1920="",AQ1920=0),"",6.213/(AQ1920*24))</f>
        <v/>
      </c>
      <c r="AS1920" s="436">
        <f>IF(OR(NOT(ISNUMBER(C1920)),NOT(ISNUMBER(AB1920))),"",IF(AG1920&lt;&gt;"",AG1920,AB1920)-C1920)</f>
        <v/>
      </c>
      <c r="AT1920" s="191" t="n"/>
      <c r="AU1920" s="195">
        <f>IF($B1920="","",TEXT($A1920,"yyyymmdd")&amp;"_P"&amp;$C1920&amp;"_C"&amp;$F1920&amp;"_"&amp;TRIM(RIGHT(SUBSTITUTE(TRIM(SUBSTITUTE($L1920,CHAR(160)," "))," ",REPT(" ",60)),60))&amp;IF($P1920="","","-"&amp;TRIM(RIGHT(SUBSTITUTE(TRIM(SUBSTITUTE($P1920,CHAR(160)," "))," ",REPT(" ",60)),60)))&amp;IF($T1920="","","-"&amp;TRIM(RIGHT(SUBSTITUTE(TRIM(SUBSTITUTE($T1920,CHAR(160)," "))," ",REPT(" ",60)),60)))&amp;".jpg")</f>
        <v/>
      </c>
    </row>
    <row r="1921" ht="42" customHeight="1">
      <c r="A1921" s="169" t="n">
        <v>34973</v>
      </c>
      <c r="B1921" s="171" t="inlineStr">
        <is>
          <t>Tooheys 1000 1 October, 1995</t>
        </is>
      </c>
      <c r="C1921" s="171" t="n">
        <v>15</v>
      </c>
      <c r="D1921" s="171" t="n"/>
      <c r="E1921" s="171" t="n"/>
      <c r="F1921" s="171" t="n">
        <v>62</v>
      </c>
      <c r="G1921" s="171" t="inlineStr">
        <is>
          <t>Novocastrian Motorsport</t>
        </is>
      </c>
      <c r="H1921" s="171" t="n"/>
      <c r="I1921" s="171" t="inlineStr">
        <is>
          <t>Roadchill, Union Steel</t>
        </is>
      </c>
      <c r="J1921" s="171" t="inlineStr">
        <is>
          <t>Holden Commodore VP</t>
        </is>
      </c>
      <c r="K1921" s="171" t="n"/>
      <c r="L1921" s="171" t="inlineStr">
        <is>
          <t>Wayne Russell</t>
        </is>
      </c>
      <c r="M1921" s="171" t="inlineStr">
        <is>
          <t>AUS</t>
        </is>
      </c>
      <c r="N1921" s="690">
        <f>_xlfn.LET(_xlpm.d,_xlfn.XLOOKUP(L1921,'[1]Birth Dates'!$A:$A,'[1]Birth Dates'!$B:$B,"",0),IF(_xlpm.d=0,"",_xlpm.d))</f>
        <v/>
      </c>
      <c r="O1921" s="171">
        <f>IF(OR(N1921="",A1921="",NOT(ISNUMBER(N1921)),N1921&gt;A1921),"",DATEDIF(N1921,A1921,"Y")&amp;" years, "&amp;DATEDIF(N1921,A1921,"YM")&amp;" months, "&amp;DATEDIF(N1921,A1921,"MD")&amp;" days")</f>
        <v/>
      </c>
      <c r="P1921" s="171" t="inlineStr">
        <is>
          <t>Richard Shaw</t>
        </is>
      </c>
      <c r="Q1921" s="171" t="inlineStr">
        <is>
          <t>AUS</t>
        </is>
      </c>
      <c r="R1921" s="690">
        <f>_xlfn.LET(_xlpm.d,_xlfn.XLOOKUP(P1921,'[1]Birth Dates'!$A:$A,'[1]Birth Dates'!$B:$B,"",0),IF(_xlpm.d=0,"",_xlpm.d))</f>
        <v/>
      </c>
      <c r="S1921" s="171">
        <f>IF(OR(R1921="",A1921="",NOT(ISNUMBER(R1921)),R1921&gt;A1921),"",DATEDIF(R1921,A1921,"Y")&amp;" years, "&amp;DATEDIF(R1921,A1921,"YM")&amp;" months, "&amp;DATEDIF(R1921,A1921,"MD")&amp;" days")</f>
        <v/>
      </c>
      <c r="T1921" s="171" t="n"/>
      <c r="U1921" s="171" t="n"/>
      <c r="V1921" s="690">
        <f>_xlfn.LET(_xlpm.d,_xlfn.XLOOKUP(T1921,'[1]Birth Dates'!$A:$A,'[1]Birth Dates'!$B:$B,"",0),IF(_xlpm.d=0,"",_xlpm.d))</f>
        <v/>
      </c>
      <c r="W1921" s="171">
        <f>IF(OR(V1921="",A1921="",NOT(ISNUMBER(V1921)),V1921&gt;A1921),"",DATEDIF(V1921,A1921,"Y")&amp;" years, "&amp;DATEDIF(V1921,A1921,"YM")&amp;" months, "&amp;DATEDIF(V1921,A1921,"MD")&amp;" days")</f>
        <v/>
      </c>
      <c r="X1921" s="171" t="n"/>
      <c r="Y1921" s="171" t="n"/>
      <c r="Z1921" s="171" t="n"/>
      <c r="AA1921" s="171" t="n"/>
      <c r="AB1921" s="171" t="n"/>
      <c r="AC1921" s="171" t="n"/>
      <c r="AD1921" s="171" t="n"/>
      <c r="AE1921" s="574" t="inlineStr">
        <is>
          <t>2:21.3120</t>
        </is>
      </c>
      <c r="AF1921" s="418">
        <f>IF(OR(AE1921="",AE1921="",AE1921=0),"",6.213/(AE1921*24))</f>
        <v/>
      </c>
      <c r="AG1921" s="241" t="n"/>
      <c r="AH1921" s="574" t="inlineStr"/>
      <c r="AI1921" s="418">
        <f>IF(OR(AH1921="",AH1921="",AH1921=0),"",6.213/(AH1921*24))</f>
        <v/>
      </c>
      <c r="AJ1921" s="175">
        <f>IF(AND(ISNUMBER(AB1921),ISNUMBER(AG1921)),AB1921-AG1921,"")</f>
        <v/>
      </c>
      <c r="AK1921" s="171" t="n"/>
      <c r="AL1921" s="171" t="n"/>
      <c r="AM1921" s="519" t="inlineStr">
        <is>
          <t>::</t>
        </is>
      </c>
      <c r="AN1921" s="671">
        <f>IF(OR(AL1921="",AM1921="",AM1921=0),"",AL1921*6.213/(AM1921*24))</f>
        <v/>
      </c>
      <c r="AO1921" s="477">
        <f>IF(AND(AL1921=AL1920,AM1921&lt;&gt;"",AM1920&lt;&gt;""),AM1921-AM1920,"")</f>
        <v/>
      </c>
      <c r="AP1921" s="171" t="n"/>
      <c r="AQ1921" s="574" t="inlineStr"/>
      <c r="AR1921" s="439">
        <f>IF(OR(AQ1921="",AQ1921="",AQ1921=0),"",6.213/(AQ1921*24))</f>
        <v/>
      </c>
      <c r="AS1921" s="436">
        <f>IF(OR(NOT(ISNUMBER(C1921)),NOT(ISNUMBER(AB1921))),"",IF(AG1921&lt;&gt;"",AG1921,AB1921)-C1921)</f>
        <v/>
      </c>
      <c r="AT1921" s="191" t="n"/>
      <c r="AU1921" s="195">
        <f>IF($B1921="","",TEXT($A1921,"yyyymmdd")&amp;"_P"&amp;$C1921&amp;"_C"&amp;$F1921&amp;"_"&amp;TRIM(RIGHT(SUBSTITUTE(TRIM(SUBSTITUTE($L1921,CHAR(160)," "))," ",REPT(" ",60)),60))&amp;IF($P1921="","","-"&amp;TRIM(RIGHT(SUBSTITUTE(TRIM(SUBSTITUTE($P1921,CHAR(160)," "))," ",REPT(" ",60)),60)))&amp;IF($T1921="","","-"&amp;TRIM(RIGHT(SUBSTITUTE(TRIM(SUBSTITUTE($T1921,CHAR(160)," "))," ",REPT(" ",60)),60)))&amp;".jpg")</f>
        <v/>
      </c>
    </row>
    <row r="1922" ht="42" customHeight="1">
      <c r="A1922" s="169" t="n">
        <v>34973</v>
      </c>
      <c r="B1922" s="171" t="inlineStr">
        <is>
          <t>Tooheys 1000 1 October, 1995</t>
        </is>
      </c>
      <c r="C1922" s="171" t="n">
        <v>17</v>
      </c>
      <c r="D1922" s="171" t="n"/>
      <c r="E1922" s="171" t="n"/>
      <c r="F1922" s="171" t="n">
        <v>38</v>
      </c>
      <c r="G1922" s="171" t="inlineStr">
        <is>
          <t>James Rosenberg Racing</t>
        </is>
      </c>
      <c r="H1922" s="171" t="n"/>
      <c r="I1922" s="171" t="inlineStr">
        <is>
          <t>Gawler Farm Machinery</t>
        </is>
      </c>
      <c r="J1922" s="171" t="inlineStr">
        <is>
          <t>Holden Commodore VP</t>
        </is>
      </c>
      <c r="K1922" s="171" t="n"/>
      <c r="L1922" s="171" t="inlineStr">
        <is>
          <t>Mark Poole</t>
        </is>
      </c>
      <c r="M1922" s="171" t="inlineStr">
        <is>
          <t>AUS</t>
        </is>
      </c>
      <c r="N1922" s="690">
        <f>_xlfn.LET(_xlpm.d,_xlfn.XLOOKUP(L1922,'[1]Birth Dates'!$A:$A,'[1]Birth Dates'!$B:$B,"",0),IF(_xlpm.d=0,"",_xlpm.d))</f>
        <v/>
      </c>
      <c r="O1922" s="171">
        <f>IF(OR(N1922="",A1922="",NOT(ISNUMBER(N1922)),N1922&gt;A1922),"",DATEDIF(N1922,A1922,"Y")&amp;" years, "&amp;DATEDIF(N1922,A1922,"YM")&amp;" months, "&amp;DATEDIF(N1922,A1922,"MD")&amp;" days")</f>
        <v/>
      </c>
      <c r="P1922" s="171" t="inlineStr">
        <is>
          <t>Ed Ordynski</t>
        </is>
      </c>
      <c r="Q1922" s="171" t="inlineStr">
        <is>
          <t>AUS</t>
        </is>
      </c>
      <c r="R1922" s="690">
        <f>_xlfn.LET(_xlpm.d,_xlfn.XLOOKUP(P1922,'[1]Birth Dates'!$A:$A,'[1]Birth Dates'!$B:$B,"",0),IF(_xlpm.d=0,"",_xlpm.d))</f>
        <v/>
      </c>
      <c r="S1922" s="171">
        <f>IF(OR(R1922="",A1922="",NOT(ISNUMBER(R1922)),R1922&gt;A1922),"",DATEDIF(R1922,A1922,"Y")&amp;" years, "&amp;DATEDIF(R1922,A1922,"YM")&amp;" months, "&amp;DATEDIF(R1922,A1922,"MD")&amp;" days")</f>
        <v/>
      </c>
      <c r="T1922" s="171" t="inlineStr">
        <is>
          <t>Bernie Stack</t>
        </is>
      </c>
      <c r="U1922" s="171" t="inlineStr">
        <is>
          <t>GBR</t>
        </is>
      </c>
      <c r="V1922" s="690">
        <f>_xlfn.LET(_xlpm.d,_xlfn.XLOOKUP(T1922,'[1]Birth Dates'!$A:$A,'[1]Birth Dates'!$B:$B,"",0),IF(_xlpm.d=0,"",_xlpm.d))</f>
        <v/>
      </c>
      <c r="W1922" s="171">
        <f>IF(OR(V1922="",A1922="",NOT(ISNUMBER(V1922)),V1922&gt;A1922),"",DATEDIF(V1922,A1922,"Y")&amp;" years, "&amp;DATEDIF(V1922,A1922,"YM")&amp;" months, "&amp;DATEDIF(V1922,A1922,"MD")&amp;" days")</f>
        <v/>
      </c>
      <c r="X1922" s="171" t="n"/>
      <c r="Y1922" s="171" t="n"/>
      <c r="Z1922" s="171" t="n"/>
      <c r="AA1922" s="171" t="n"/>
      <c r="AB1922" s="171" t="n"/>
      <c r="AC1922" s="171" t="n"/>
      <c r="AD1922" s="171" t="n"/>
      <c r="AE1922" s="574" t="inlineStr">
        <is>
          <t>2:17.4760</t>
        </is>
      </c>
      <c r="AF1922" s="418">
        <f>IF(OR(AE1922="",AE1922="",AE1922=0),"",6.213/(AE1922*24))</f>
        <v/>
      </c>
      <c r="AG1922" s="241" t="n"/>
      <c r="AH1922" s="574" t="inlineStr"/>
      <c r="AI1922" s="418">
        <f>IF(OR(AH1922="",AH1922="",AH1922=0),"",6.213/(AH1922*24))</f>
        <v/>
      </c>
      <c r="AJ1922" s="175">
        <f>IF(AND(ISNUMBER(AB1922),ISNUMBER(AG1922)),AB1922-AG1922,"")</f>
        <v/>
      </c>
      <c r="AK1922" s="171" t="n"/>
      <c r="AL1922" s="171" t="n"/>
      <c r="AM1922" s="519" t="inlineStr">
        <is>
          <t>::</t>
        </is>
      </c>
      <c r="AN1922" s="671">
        <f>IF(OR(AL1922="",AM1922="",AM1922=0),"",AL1922*6.213/(AM1922*24))</f>
        <v/>
      </c>
      <c r="AO1922" s="477">
        <f>IF(AND(AL1922=AL1921,AM1922&lt;&gt;"",AM1921&lt;&gt;""),AM1922-AM1921,"")</f>
        <v/>
      </c>
      <c r="AP1922" s="171" t="n"/>
      <c r="AQ1922" s="574" t="inlineStr"/>
      <c r="AR1922" s="439">
        <f>IF(OR(AQ1922="",AQ1922="",AQ1922=0),"",6.213/(AQ1922*24))</f>
        <v/>
      </c>
      <c r="AS1922" s="436">
        <f>IF(OR(NOT(ISNUMBER(C1922)),NOT(ISNUMBER(AB1922))),"",IF(AG1922&lt;&gt;"",AG1922,AB1922)-C1922)</f>
        <v/>
      </c>
      <c r="AT1922" s="191" t="n"/>
      <c r="AU1922" s="195">
        <f>IF($B1922="","",TEXT($A1922,"yyyymmdd")&amp;"_P"&amp;$C1922&amp;"_C"&amp;$F1922&amp;"_"&amp;TRIM(RIGHT(SUBSTITUTE(TRIM(SUBSTITUTE($L1922,CHAR(160)," "))," ",REPT(" ",60)),60))&amp;IF($P1922="","","-"&amp;TRIM(RIGHT(SUBSTITUTE(TRIM(SUBSTITUTE($P1922,CHAR(160)," "))," ",REPT(" ",60)),60)))&amp;IF($T1922="","","-"&amp;TRIM(RIGHT(SUBSTITUTE(TRIM(SUBSTITUTE($T1922,CHAR(160)," "))," ",REPT(" ",60)),60)))&amp;".jpg")</f>
        <v/>
      </c>
    </row>
    <row r="1923" ht="42" customHeight="1">
      <c r="A1923" s="169" t="n">
        <v>34973</v>
      </c>
      <c r="B1923" s="171" t="inlineStr">
        <is>
          <t>Tooheys 1000 1 October, 1995</t>
        </is>
      </c>
      <c r="C1923" s="171" t="inlineStr">
        <is>
          <t>DNF</t>
        </is>
      </c>
      <c r="D1923" s="171" t="n"/>
      <c r="E1923" s="171" t="n"/>
      <c r="F1923" s="171" t="n">
        <v>1</v>
      </c>
      <c r="G1923" s="171" t="inlineStr">
        <is>
          <t>Gibson Motorsport</t>
        </is>
      </c>
      <c r="H1923" s="171" t="n"/>
      <c r="I1923" s="171" t="inlineStr">
        <is>
          <t>Winfield</t>
        </is>
      </c>
      <c r="J1923" s="171" t="inlineStr">
        <is>
          <t>Holden Commodore VR</t>
        </is>
      </c>
      <c r="K1923" s="171" t="n"/>
      <c r="L1923" s="171" t="inlineStr">
        <is>
          <t>Mark Skaife</t>
        </is>
      </c>
      <c r="M1923" s="171" t="inlineStr">
        <is>
          <t>AUS</t>
        </is>
      </c>
      <c r="N1923" s="690">
        <f>_xlfn.LET(_xlpm.d,_xlfn.XLOOKUP(L1923,'[1]Birth Dates'!$A:$A,'[1]Birth Dates'!$B:$B,"",0),IF(_xlpm.d=0,"",_xlpm.d))</f>
        <v/>
      </c>
      <c r="O1923" s="171">
        <f>IF(OR(N1923="",A1923="",NOT(ISNUMBER(N1923)),N1923&gt;A1923),"",DATEDIF(N1923,A1923,"Y")&amp;" years, "&amp;DATEDIF(N1923,A1923,"YM")&amp;" months, "&amp;DATEDIF(N1923,A1923,"MD")&amp;" days")</f>
        <v/>
      </c>
      <c r="P1923" s="171" t="inlineStr">
        <is>
          <t>Jim Richards</t>
        </is>
      </c>
      <c r="Q1923" s="171" t="inlineStr">
        <is>
          <t>NZL</t>
        </is>
      </c>
      <c r="R1923" s="690">
        <f>_xlfn.LET(_xlpm.d,_xlfn.XLOOKUP(P1923,'[1]Birth Dates'!$A:$A,'[1]Birth Dates'!$B:$B,"",0),IF(_xlpm.d=0,"",_xlpm.d))</f>
        <v/>
      </c>
      <c r="S1923" s="171">
        <f>IF(OR(R1923="",A1923="",NOT(ISNUMBER(R1923)),R1923&gt;A1923),"",DATEDIF(R1923,A1923,"Y")&amp;" years, "&amp;DATEDIF(R1923,A1923,"YM")&amp;" months, "&amp;DATEDIF(R1923,A1923,"MD")&amp;" days")</f>
        <v/>
      </c>
      <c r="T1923" s="171" t="n"/>
      <c r="U1923" s="171" t="n"/>
      <c r="V1923" s="690">
        <f>_xlfn.LET(_xlpm.d,_xlfn.XLOOKUP(T1923,'[1]Birth Dates'!$A:$A,'[1]Birth Dates'!$B:$B,"",0),IF(_xlpm.d=0,"",_xlpm.d))</f>
        <v/>
      </c>
      <c r="W1923" s="171">
        <f>IF(OR(V1923="",A1923="",NOT(ISNUMBER(V1923)),V1923&gt;A1923),"",DATEDIF(V1923,A1923,"Y")&amp;" years, "&amp;DATEDIF(V1923,A1923,"YM")&amp;" months, "&amp;DATEDIF(V1923,A1923,"MD")&amp;" days")</f>
        <v/>
      </c>
      <c r="X1923" s="171" t="n"/>
      <c r="Y1923" s="171" t="n"/>
      <c r="Z1923" s="171" t="n"/>
      <c r="AA1923" s="171" t="n"/>
      <c r="AB1923" s="171" t="n"/>
      <c r="AC1923" s="171" t="n"/>
      <c r="AD1923" s="171" t="n"/>
      <c r="AE1923" s="574" t="inlineStr">
        <is>
          <t>2:12.4760</t>
        </is>
      </c>
      <c r="AF1923" s="418">
        <f>IF(OR(AE1923="",AE1923="",AE1923=0),"",6.213/(AE1923*24))</f>
        <v/>
      </c>
      <c r="AG1923" s="241" t="n"/>
      <c r="AH1923" s="574" t="inlineStr"/>
      <c r="AI1923" s="418">
        <f>IF(OR(AH1923="",AH1923="",AH1923=0),"",6.213/(AH1923*24))</f>
        <v/>
      </c>
      <c r="AJ1923" s="175">
        <f>IF(AND(ISNUMBER(AB1923),ISNUMBER(AG1923)),AB1923-AG1923,"")</f>
        <v/>
      </c>
      <c r="AK1923" s="171" t="inlineStr">
        <is>
          <t>DNF</t>
        </is>
      </c>
      <c r="AL1923" s="171" t="n"/>
      <c r="AM1923" s="519" t="inlineStr">
        <is>
          <t>::</t>
        </is>
      </c>
      <c r="AN1923" s="671">
        <f>IF(OR(AL1923="",AM1923="",AM1923=0),"",AL1923*6.213/(AM1923*24))</f>
        <v/>
      </c>
      <c r="AO1923" s="477">
        <f>IF(AND(AL1923=AL1922,AM1923&lt;&gt;"",AM1922&lt;&gt;""),AM1923-AM1922,"")</f>
        <v/>
      </c>
      <c r="AP1923" s="171" t="n"/>
      <c r="AQ1923" s="574" t="inlineStr"/>
      <c r="AR1923" s="439">
        <f>IF(OR(AQ1923="",AQ1923="",AQ1923=0),"",6.213/(AQ1923*24))</f>
        <v/>
      </c>
      <c r="AS1923" s="436">
        <f>IF(OR(NOT(ISNUMBER(C1923)),NOT(ISNUMBER(AB1923))),"",IF(AG1923&lt;&gt;"",AG1923,AB1923)-C1923)</f>
        <v/>
      </c>
      <c r="AT1923" s="191" t="n"/>
      <c r="AU1923" s="195">
        <f>IF($B1923="","",TEXT($A1923,"yyyymmdd")&amp;"_P"&amp;$C1923&amp;"_C"&amp;$F1923&amp;"_"&amp;TRIM(RIGHT(SUBSTITUTE(TRIM(SUBSTITUTE($L1923,CHAR(160)," "))," ",REPT(" ",60)),60))&amp;IF($P1923="","","-"&amp;TRIM(RIGHT(SUBSTITUTE(TRIM(SUBSTITUTE($P1923,CHAR(160)," "))," ",REPT(" ",60)),60)))&amp;IF($T1923="","","-"&amp;TRIM(RIGHT(SUBSTITUTE(TRIM(SUBSTITUTE($T1923,CHAR(160)," "))," ",REPT(" ",60)),60)))&amp;".jpg")</f>
        <v/>
      </c>
    </row>
    <row r="1924" ht="42" customHeight="1">
      <c r="A1924" s="169" t="n">
        <v>34973</v>
      </c>
      <c r="B1924" s="171" t="inlineStr">
        <is>
          <t>Tooheys 1000 1 October, 1995</t>
        </is>
      </c>
      <c r="C1924" s="171" t="inlineStr">
        <is>
          <t>DNF</t>
        </is>
      </c>
      <c r="D1924" s="171" t="n"/>
      <c r="E1924" s="171" t="n"/>
      <c r="F1924" s="171" t="n">
        <v>3</v>
      </c>
      <c r="G1924" s="171" t="inlineStr">
        <is>
          <t>Lansvale Smash Repairs</t>
        </is>
      </c>
      <c r="H1924" s="171" t="n"/>
      <c r="I1924" s="171" t="inlineStr">
        <is>
          <t>Dulux ICI Autocolor</t>
        </is>
      </c>
      <c r="J1924" s="171" t="inlineStr">
        <is>
          <t>Holden Commodore VP</t>
        </is>
      </c>
      <c r="K1924" s="171" t="n"/>
      <c r="L1924" s="171" t="inlineStr">
        <is>
          <t>Steve Reed</t>
        </is>
      </c>
      <c r="M1924" s="171" t="inlineStr">
        <is>
          <t>AUS</t>
        </is>
      </c>
      <c r="N1924" s="690">
        <f>_xlfn.LET(_xlpm.d,_xlfn.XLOOKUP(L1924,'[1]Birth Dates'!$A:$A,'[1]Birth Dates'!$B:$B,"",0),IF(_xlpm.d=0,"",_xlpm.d))</f>
        <v/>
      </c>
      <c r="O1924" s="171">
        <f>IF(OR(N1924="",A1924="",NOT(ISNUMBER(N1924)),N1924&gt;A1924),"",DATEDIF(N1924,A1924,"Y")&amp;" years, "&amp;DATEDIF(N1924,A1924,"YM")&amp;" months, "&amp;DATEDIF(N1924,A1924,"MD")&amp;" days")</f>
        <v/>
      </c>
      <c r="P1924" s="171" t="inlineStr">
        <is>
          <t>Trevor Ashby</t>
        </is>
      </c>
      <c r="Q1924" s="171" t="inlineStr">
        <is>
          <t>AUS</t>
        </is>
      </c>
      <c r="R1924" s="690">
        <f>_xlfn.LET(_xlpm.d,_xlfn.XLOOKUP(P1924,'[1]Birth Dates'!$A:$A,'[1]Birth Dates'!$B:$B,"",0),IF(_xlpm.d=0,"",_xlpm.d))</f>
        <v/>
      </c>
      <c r="S1924" s="171">
        <f>IF(OR(R1924="",A1924="",NOT(ISNUMBER(R1924)),R1924&gt;A1924),"",DATEDIF(R1924,A1924,"Y")&amp;" years, "&amp;DATEDIF(R1924,A1924,"YM")&amp;" months, "&amp;DATEDIF(R1924,A1924,"MD")&amp;" days")</f>
        <v/>
      </c>
      <c r="T1924" s="171" t="n"/>
      <c r="U1924" s="171" t="n"/>
      <c r="V1924" s="690">
        <f>_xlfn.LET(_xlpm.d,_xlfn.XLOOKUP(T1924,'[1]Birth Dates'!$A:$A,'[1]Birth Dates'!$B:$B,"",0),IF(_xlpm.d=0,"",_xlpm.d))</f>
        <v/>
      </c>
      <c r="W1924" s="171">
        <f>IF(OR(V1924="",A1924="",NOT(ISNUMBER(V1924)),V1924&gt;A1924),"",DATEDIF(V1924,A1924,"Y")&amp;" years, "&amp;DATEDIF(V1924,A1924,"YM")&amp;" months, "&amp;DATEDIF(V1924,A1924,"MD")&amp;" days")</f>
        <v/>
      </c>
      <c r="X1924" s="171" t="n"/>
      <c r="Y1924" s="171" t="n"/>
      <c r="Z1924" s="171" t="n"/>
      <c r="AA1924" s="171" t="n"/>
      <c r="AB1924" s="171" t="n"/>
      <c r="AC1924" s="171" t="n"/>
      <c r="AD1924" s="171" t="n"/>
      <c r="AE1924" s="574" t="inlineStr">
        <is>
          <t>2:12.4760</t>
        </is>
      </c>
      <c r="AF1924" s="418">
        <f>IF(OR(AE1924="",AE1924="",AE1924=0),"",6.213/(AE1924*24))</f>
        <v/>
      </c>
      <c r="AG1924" s="241" t="n"/>
      <c r="AH1924" s="574" t="inlineStr"/>
      <c r="AI1924" s="418">
        <f>IF(OR(AH1924="",AH1924="",AH1924=0),"",6.213/(AH1924*24))</f>
        <v/>
      </c>
      <c r="AJ1924" s="175">
        <f>IF(AND(ISNUMBER(AB1924),ISNUMBER(AG1924)),AB1924-AG1924,"")</f>
        <v/>
      </c>
      <c r="AK1924" s="171" t="inlineStr">
        <is>
          <t>DNF</t>
        </is>
      </c>
      <c r="AL1924" s="171" t="n"/>
      <c r="AM1924" s="519" t="inlineStr">
        <is>
          <t>::</t>
        </is>
      </c>
      <c r="AN1924" s="671">
        <f>IF(OR(AL1924="",AM1924="",AM1924=0),"",AL1924*6.213/(AM1924*24))</f>
        <v/>
      </c>
      <c r="AO1924" s="477">
        <f>IF(AND(AL1924=AL1923,AM1924&lt;&gt;"",AM1923&lt;&gt;""),AM1924-AM1923,"")</f>
        <v/>
      </c>
      <c r="AP1924" s="171" t="n"/>
      <c r="AQ1924" s="574" t="inlineStr"/>
      <c r="AR1924" s="439">
        <f>IF(OR(AQ1924="",AQ1924="",AQ1924=0),"",6.213/(AQ1924*24))</f>
        <v/>
      </c>
      <c r="AS1924" s="436">
        <f>IF(OR(NOT(ISNUMBER(C1924)),NOT(ISNUMBER(AB1924))),"",IF(AG1924&lt;&gt;"",AG1924,AB1924)-C1924)</f>
        <v/>
      </c>
      <c r="AT1924" s="191" t="n"/>
      <c r="AU1924" s="195">
        <f>IF($B1924="","",TEXT($A1924,"yyyymmdd")&amp;"_P"&amp;$C1924&amp;"_C"&amp;$F1924&amp;"_"&amp;TRIM(RIGHT(SUBSTITUTE(TRIM(SUBSTITUTE($L1924,CHAR(160)," "))," ",REPT(" ",60)),60))&amp;IF($P1924="","","-"&amp;TRIM(RIGHT(SUBSTITUTE(TRIM(SUBSTITUTE($P1924,CHAR(160)," "))," ",REPT(" ",60)),60)))&amp;IF($T1924="","","-"&amp;TRIM(RIGHT(SUBSTITUTE(TRIM(SUBSTITUTE($T1924,CHAR(160)," "))," ",REPT(" ",60)),60)))&amp;".jpg")</f>
        <v/>
      </c>
    </row>
    <row r="1925" ht="42" customHeight="1">
      <c r="A1925" s="169" t="n">
        <v>34973</v>
      </c>
      <c r="B1925" s="171" t="inlineStr">
        <is>
          <t>Tooheys 1000 1 October, 1995</t>
        </is>
      </c>
      <c r="C1925" s="171" t="inlineStr">
        <is>
          <t>DNF</t>
        </is>
      </c>
      <c r="D1925" s="171" t="n"/>
      <c r="E1925" s="171" t="n"/>
      <c r="F1925" s="543" t="inlineStr">
        <is>
          <t>05</t>
        </is>
      </c>
      <c r="G1925" s="171" t="inlineStr">
        <is>
          <t>Holden Racing Team</t>
        </is>
      </c>
      <c r="H1925" s="171" t="n"/>
      <c r="I1925" s="171" t="inlineStr">
        <is>
          <t>Holden, Mobil 1</t>
        </is>
      </c>
      <c r="J1925" s="171" t="inlineStr">
        <is>
          <t>Holden Commodore VR</t>
        </is>
      </c>
      <c r="K1925" s="171" t="n"/>
      <c r="L1925" s="171" t="inlineStr">
        <is>
          <t>Peter Brock</t>
        </is>
      </c>
      <c r="M1925" s="171" t="inlineStr">
        <is>
          <t>AUS</t>
        </is>
      </c>
      <c r="N1925" s="690">
        <f>_xlfn.LET(_xlpm.d,_xlfn.XLOOKUP(L1925,'[1]Birth Dates'!$A:$A,'[1]Birth Dates'!$B:$B,"",0),IF(_xlpm.d=0,"",_xlpm.d))</f>
        <v/>
      </c>
      <c r="O1925" s="171">
        <f>IF(OR(N1925="",A1925="",NOT(ISNUMBER(N1925)),N1925&gt;A1925),"",DATEDIF(N1925,A1925,"Y")&amp;" years, "&amp;DATEDIF(N1925,A1925,"YM")&amp;" months, "&amp;DATEDIF(N1925,A1925,"MD")&amp;" days")</f>
        <v/>
      </c>
      <c r="P1925" s="171" t="inlineStr">
        <is>
          <t>Tomas Mezera</t>
        </is>
      </c>
      <c r="Q1925" s="171" t="inlineStr">
        <is>
          <t>CZE</t>
        </is>
      </c>
      <c r="R1925" s="690">
        <f>_xlfn.LET(_xlpm.d,_xlfn.XLOOKUP(P1925,'[1]Birth Dates'!$A:$A,'[1]Birth Dates'!$B:$B,"",0),IF(_xlpm.d=0,"",_xlpm.d))</f>
        <v/>
      </c>
      <c r="S1925" s="171">
        <f>IF(OR(R1925="",A1925="",NOT(ISNUMBER(R1925)),R1925&gt;A1925),"",DATEDIF(R1925,A1925,"Y")&amp;" years, "&amp;DATEDIF(R1925,A1925,"YM")&amp;" months, "&amp;DATEDIF(R1925,A1925,"MD")&amp;" days")</f>
        <v/>
      </c>
      <c r="T1925" s="171" t="n"/>
      <c r="U1925" s="171" t="n"/>
      <c r="V1925" s="690">
        <f>_xlfn.LET(_xlpm.d,_xlfn.XLOOKUP(T1925,'[1]Birth Dates'!$A:$A,'[1]Birth Dates'!$B:$B,"",0),IF(_xlpm.d=0,"",_xlpm.d))</f>
        <v/>
      </c>
      <c r="W1925" s="171">
        <f>IF(OR(V1925="",A1925="",NOT(ISNUMBER(V1925)),V1925&gt;A1925),"",DATEDIF(V1925,A1925,"Y")&amp;" years, "&amp;DATEDIF(V1925,A1925,"YM")&amp;" months, "&amp;DATEDIF(V1925,A1925,"MD")&amp;" days")</f>
        <v/>
      </c>
      <c r="X1925" s="171" t="n"/>
      <c r="Y1925" s="171" t="n"/>
      <c r="Z1925" s="171" t="n"/>
      <c r="AA1925" s="171" t="n"/>
      <c r="AB1925" s="171" t="n"/>
      <c r="AC1925" s="171" t="n"/>
      <c r="AD1925" s="171" t="n"/>
      <c r="AE1925" s="574" t="inlineStr">
        <is>
          <t>2:12.4760</t>
        </is>
      </c>
      <c r="AF1925" s="418">
        <f>IF(OR(AE1925="",AE1925="",AE1925=0),"",6.213/(AE1925*24))</f>
        <v/>
      </c>
      <c r="AG1925" s="241" t="n"/>
      <c r="AH1925" s="574" t="inlineStr"/>
      <c r="AI1925" s="418">
        <f>IF(OR(AH1925="",AH1925="",AH1925=0),"",6.213/(AH1925*24))</f>
        <v/>
      </c>
      <c r="AJ1925" s="175">
        <f>IF(AND(ISNUMBER(AB1925),ISNUMBER(AG1925)),AB1925-AG1925,"")</f>
        <v/>
      </c>
      <c r="AK1925" s="171" t="inlineStr">
        <is>
          <t>DNF</t>
        </is>
      </c>
      <c r="AL1925" s="171" t="n"/>
      <c r="AM1925" s="519" t="inlineStr">
        <is>
          <t>::</t>
        </is>
      </c>
      <c r="AN1925" s="671">
        <f>IF(OR(AL1925="",AM1925="",AM1925=0),"",AL1925*6.213/(AM1925*24))</f>
        <v/>
      </c>
      <c r="AO1925" s="477">
        <f>IF(AND(AL1925=AL1924,AM1925&lt;&gt;"",AM1924&lt;&gt;""),AM1925-AM1924,"")</f>
        <v/>
      </c>
      <c r="AP1925" s="171" t="n"/>
      <c r="AQ1925" s="574" t="inlineStr"/>
      <c r="AR1925" s="439">
        <f>IF(OR(AQ1925="",AQ1925="",AQ1925=0),"",6.213/(AQ1925*24))</f>
        <v/>
      </c>
      <c r="AS1925" s="436">
        <f>IF(OR(NOT(ISNUMBER(C1925)),NOT(ISNUMBER(AB1925))),"",IF(AG1925&lt;&gt;"",AG1925,AB1925)-C1925)</f>
        <v/>
      </c>
      <c r="AT1925" s="191" t="n"/>
      <c r="AU1925" s="195">
        <f>IF($B1925="","",TEXT($A1925,"yyyymmdd")&amp;"_P"&amp;$C1925&amp;"_C"&amp;$F1925&amp;"_"&amp;TRIM(RIGHT(SUBSTITUTE(TRIM(SUBSTITUTE($L1925,CHAR(160)," "))," ",REPT(" ",60)),60))&amp;IF($P1925="","","-"&amp;TRIM(RIGHT(SUBSTITUTE(TRIM(SUBSTITUTE($P1925,CHAR(160)," "))," ",REPT(" ",60)),60)))&amp;IF($T1925="","","-"&amp;TRIM(RIGHT(SUBSTITUTE(TRIM(SUBSTITUTE($T1925,CHAR(160)," "))," ",REPT(" ",60)),60)))&amp;".jpg")</f>
        <v/>
      </c>
    </row>
    <row r="1926" ht="42" customHeight="1">
      <c r="A1926" s="169" t="n">
        <v>34973</v>
      </c>
      <c r="B1926" s="171" t="inlineStr">
        <is>
          <t>Tooheys 1000 1 October, 1995</t>
        </is>
      </c>
      <c r="C1926" s="171" t="inlineStr">
        <is>
          <t>DNF</t>
        </is>
      </c>
      <c r="D1926" s="171" t="n"/>
      <c r="E1926" s="171" t="n"/>
      <c r="F1926" s="171" t="n">
        <v>9</v>
      </c>
      <c r="G1926" s="171" t="inlineStr">
        <is>
          <t>Allan Moffat Racing</t>
        </is>
      </c>
      <c r="H1926" s="171" t="n"/>
      <c r="I1926" s="171" t="inlineStr">
        <is>
          <t>Cenovis</t>
        </is>
      </c>
      <c r="J1926" s="171" t="inlineStr">
        <is>
          <t>Ford Falcon EB</t>
        </is>
      </c>
      <c r="K1926" s="171" t="n"/>
      <c r="L1926" s="171" t="inlineStr">
        <is>
          <t>Andrew Miedecke</t>
        </is>
      </c>
      <c r="M1926" s="171" t="inlineStr">
        <is>
          <t>AUS</t>
        </is>
      </c>
      <c r="N1926" s="690">
        <f>_xlfn.LET(_xlpm.d,_xlfn.XLOOKUP(L1926,'[1]Birth Dates'!$A:$A,'[1]Birth Dates'!$B:$B,"",0),IF(_xlpm.d=0,"",_xlpm.d))</f>
        <v/>
      </c>
      <c r="O1926" s="171">
        <f>IF(OR(N1926="",A1926="",NOT(ISNUMBER(N1926)),N1926&gt;A1926),"",DATEDIF(N1926,A1926,"Y")&amp;" years, "&amp;DATEDIF(N1926,A1926,"YM")&amp;" months, "&amp;DATEDIF(N1926,A1926,"MD")&amp;" days")</f>
        <v/>
      </c>
      <c r="P1926" s="171" t="inlineStr">
        <is>
          <t>Mark Noske</t>
        </is>
      </c>
      <c r="Q1926" s="171" t="inlineStr">
        <is>
          <t>AUS</t>
        </is>
      </c>
      <c r="R1926" s="690">
        <f>_xlfn.LET(_xlpm.d,_xlfn.XLOOKUP(P1926,'[1]Birth Dates'!$A:$A,'[1]Birth Dates'!$B:$B,"",0),IF(_xlpm.d=0,"",_xlpm.d))</f>
        <v/>
      </c>
      <c r="S1926" s="171">
        <f>IF(OR(R1926="",A1926="",NOT(ISNUMBER(R1926)),R1926&gt;A1926),"",DATEDIF(R1926,A1926,"Y")&amp;" years, "&amp;DATEDIF(R1926,A1926,"YM")&amp;" months, "&amp;DATEDIF(R1926,A1926,"MD")&amp;" days")</f>
        <v/>
      </c>
      <c r="T1926" s="171" t="n"/>
      <c r="U1926" s="171" t="n"/>
      <c r="V1926" s="690">
        <f>_xlfn.LET(_xlpm.d,_xlfn.XLOOKUP(T1926,'[1]Birth Dates'!$A:$A,'[1]Birth Dates'!$B:$B,"",0),IF(_xlpm.d=0,"",_xlpm.d))</f>
        <v/>
      </c>
      <c r="W1926" s="171">
        <f>IF(OR(V1926="",A1926="",NOT(ISNUMBER(V1926)),V1926&gt;A1926),"",DATEDIF(V1926,A1926,"Y")&amp;" years, "&amp;DATEDIF(V1926,A1926,"YM")&amp;" months, "&amp;DATEDIF(V1926,A1926,"MD")&amp;" days")</f>
        <v/>
      </c>
      <c r="X1926" s="171" t="n"/>
      <c r="Y1926" s="171" t="n"/>
      <c r="Z1926" s="171" t="n"/>
      <c r="AA1926" s="171" t="n"/>
      <c r="AB1926" s="171" t="n"/>
      <c r="AC1926" s="171" t="n"/>
      <c r="AD1926" s="171" t="n"/>
      <c r="AE1926" s="574" t="inlineStr">
        <is>
          <t>2:12.4760</t>
        </is>
      </c>
      <c r="AF1926" s="418">
        <f>IF(OR(AE1926="",AE1926="",AE1926=0),"",6.213/(AE1926*24))</f>
        <v/>
      </c>
      <c r="AG1926" s="241" t="n"/>
      <c r="AH1926" s="574" t="inlineStr"/>
      <c r="AI1926" s="418">
        <f>IF(OR(AH1926="",AH1926="",AH1926=0),"",6.213/(AH1926*24))</f>
        <v/>
      </c>
      <c r="AJ1926" s="175">
        <f>IF(AND(ISNUMBER(AB1926),ISNUMBER(AG1926)),AB1926-AG1926,"")</f>
        <v/>
      </c>
      <c r="AK1926" s="171" t="inlineStr">
        <is>
          <t>DNF</t>
        </is>
      </c>
      <c r="AL1926" s="171" t="n"/>
      <c r="AM1926" s="519" t="inlineStr">
        <is>
          <t>::</t>
        </is>
      </c>
      <c r="AN1926" s="671">
        <f>IF(OR(AL1926="",AM1926="",AM1926=0),"",AL1926*6.213/(AM1926*24))</f>
        <v/>
      </c>
      <c r="AO1926" s="477">
        <f>IF(AND(AL1926=AL1925,AM1926&lt;&gt;"",AM1925&lt;&gt;""),AM1926-AM1925,"")</f>
        <v/>
      </c>
      <c r="AP1926" s="171" t="n"/>
      <c r="AQ1926" s="574" t="inlineStr"/>
      <c r="AR1926" s="439">
        <f>IF(OR(AQ1926="",AQ1926="",AQ1926=0),"",6.213/(AQ1926*24))</f>
        <v/>
      </c>
      <c r="AS1926" s="436">
        <f>IF(OR(NOT(ISNUMBER(C1926)),NOT(ISNUMBER(AB1926))),"",IF(AG1926&lt;&gt;"",AG1926,AB1926)-C1926)</f>
        <v/>
      </c>
      <c r="AT1926" s="191" t="n"/>
      <c r="AU1926" s="195">
        <f>IF($B1926="","",TEXT($A1926,"yyyymmdd")&amp;"_P"&amp;$C1926&amp;"_C"&amp;$F1926&amp;"_"&amp;TRIM(RIGHT(SUBSTITUTE(TRIM(SUBSTITUTE($L1926,CHAR(160)," "))," ",REPT(" ",60)),60))&amp;IF($P1926="","","-"&amp;TRIM(RIGHT(SUBSTITUTE(TRIM(SUBSTITUTE($P1926,CHAR(160)," "))," ",REPT(" ",60)),60)))&amp;IF($T1926="","","-"&amp;TRIM(RIGHT(SUBSTITUTE(TRIM(SUBSTITUTE($T1926,CHAR(160)," "))," ",REPT(" ",60)),60)))&amp;".jpg")</f>
        <v/>
      </c>
    </row>
    <row r="1927" ht="42" customHeight="1">
      <c r="A1927" s="169" t="n">
        <v>34973</v>
      </c>
      <c r="B1927" s="171" t="inlineStr">
        <is>
          <t>Tooheys 1000 1 October, 1995</t>
        </is>
      </c>
      <c r="C1927" s="171" t="inlineStr">
        <is>
          <t>DNF</t>
        </is>
      </c>
      <c r="D1927" s="171" t="n"/>
      <c r="E1927" s="171" t="n"/>
      <c r="F1927" s="171" t="n">
        <v>10</v>
      </c>
      <c r="G1927" s="171" t="inlineStr">
        <is>
          <t>Larkham Motorsport</t>
        </is>
      </c>
      <c r="H1927" s="171" t="n"/>
      <c r="I1927" s="171" t="inlineStr">
        <is>
          <t>Mitre 10</t>
        </is>
      </c>
      <c r="J1927" s="171" t="inlineStr">
        <is>
          <t>Ford Falcon EF</t>
        </is>
      </c>
      <c r="K1927" s="171" t="n"/>
      <c r="L1927" s="171" t="inlineStr">
        <is>
          <t>Mark Larkham</t>
        </is>
      </c>
      <c r="M1927" s="171" t="inlineStr">
        <is>
          <t>AUS</t>
        </is>
      </c>
      <c r="N1927" s="690">
        <f>_xlfn.LET(_xlpm.d,_xlfn.XLOOKUP(L1927,'[1]Birth Dates'!$A:$A,'[1]Birth Dates'!$B:$B,"",0),IF(_xlpm.d=0,"",_xlpm.d))</f>
        <v/>
      </c>
      <c r="O1927" s="171">
        <f>IF(OR(N1927="",A1927="",NOT(ISNUMBER(N1927)),N1927&gt;A1927),"",DATEDIF(N1927,A1927,"Y")&amp;" years, "&amp;DATEDIF(N1927,A1927,"YM")&amp;" months, "&amp;DATEDIF(N1927,A1927,"MD")&amp;" days")</f>
        <v/>
      </c>
      <c r="P1927" s="171" t="inlineStr">
        <is>
          <t>Warwick Rooklyn</t>
        </is>
      </c>
      <c r="Q1927" s="171" t="inlineStr">
        <is>
          <t>AUS</t>
        </is>
      </c>
      <c r="R1927" s="690">
        <f>_xlfn.LET(_xlpm.d,_xlfn.XLOOKUP(P1927,'[1]Birth Dates'!$A:$A,'[1]Birth Dates'!$B:$B,"",0),IF(_xlpm.d=0,"",_xlpm.d))</f>
        <v/>
      </c>
      <c r="S1927" s="171">
        <f>IF(OR(R1927="",A1927="",NOT(ISNUMBER(R1927)),R1927&gt;A1927),"",DATEDIF(R1927,A1927,"Y")&amp;" years, "&amp;DATEDIF(R1927,A1927,"YM")&amp;" months, "&amp;DATEDIF(R1927,A1927,"MD")&amp;" days")</f>
        <v/>
      </c>
      <c r="T1927" s="171" t="n"/>
      <c r="U1927" s="171" t="n"/>
      <c r="V1927" s="690">
        <f>_xlfn.LET(_xlpm.d,_xlfn.XLOOKUP(T1927,'[1]Birth Dates'!$A:$A,'[1]Birth Dates'!$B:$B,"",0),IF(_xlpm.d=0,"",_xlpm.d))</f>
        <v/>
      </c>
      <c r="W1927" s="171">
        <f>IF(OR(V1927="",A1927="",NOT(ISNUMBER(V1927)),V1927&gt;A1927),"",DATEDIF(V1927,A1927,"Y")&amp;" years, "&amp;DATEDIF(V1927,A1927,"YM")&amp;" months, "&amp;DATEDIF(V1927,A1927,"MD")&amp;" days")</f>
        <v/>
      </c>
      <c r="X1927" s="171" t="n"/>
      <c r="Y1927" s="171" t="n"/>
      <c r="Z1927" s="171" t="n"/>
      <c r="AA1927" s="171" t="n"/>
      <c r="AB1927" s="171" t="n"/>
      <c r="AC1927" s="171" t="n"/>
      <c r="AD1927" s="171" t="n"/>
      <c r="AE1927" s="574" t="inlineStr">
        <is>
          <t>2:12.4760</t>
        </is>
      </c>
      <c r="AF1927" s="418">
        <f>IF(OR(AE1927="",AE1927="",AE1927=0),"",6.213/(AE1927*24))</f>
        <v/>
      </c>
      <c r="AG1927" s="241" t="n"/>
      <c r="AH1927" s="574" t="inlineStr"/>
      <c r="AI1927" s="418">
        <f>IF(OR(AH1927="",AH1927="",AH1927=0),"",6.213/(AH1927*24))</f>
        <v/>
      </c>
      <c r="AJ1927" s="175">
        <f>IF(AND(ISNUMBER(AB1927),ISNUMBER(AG1927)),AB1927-AG1927,"")</f>
        <v/>
      </c>
      <c r="AK1927" s="171" t="inlineStr">
        <is>
          <t>DNF</t>
        </is>
      </c>
      <c r="AL1927" s="171" t="n"/>
      <c r="AM1927" s="519" t="inlineStr">
        <is>
          <t>::</t>
        </is>
      </c>
      <c r="AN1927" s="671">
        <f>IF(OR(AL1927="",AM1927="",AM1927=0),"",AL1927*6.213/(AM1927*24))</f>
        <v/>
      </c>
      <c r="AO1927" s="477">
        <f>IF(AND(AL1927=AL1926,AM1927&lt;&gt;"",AM1926&lt;&gt;""),AM1927-AM1926,"")</f>
        <v/>
      </c>
      <c r="AP1927" s="171" t="n"/>
      <c r="AQ1927" s="574" t="inlineStr"/>
      <c r="AR1927" s="439">
        <f>IF(OR(AQ1927="",AQ1927="",AQ1927=0),"",6.213/(AQ1927*24))</f>
        <v/>
      </c>
      <c r="AS1927" s="436">
        <f>IF(OR(NOT(ISNUMBER(C1927)),NOT(ISNUMBER(AB1927))),"",IF(AG1927&lt;&gt;"",AG1927,AB1927)-C1927)</f>
        <v/>
      </c>
      <c r="AT1927" s="191" t="n"/>
      <c r="AU1927" s="195">
        <f>IF($B1927="","",TEXT($A1927,"yyyymmdd")&amp;"_P"&amp;$C1927&amp;"_C"&amp;$F1927&amp;"_"&amp;TRIM(RIGHT(SUBSTITUTE(TRIM(SUBSTITUTE($L1927,CHAR(160)," "))," ",REPT(" ",60)),60))&amp;IF($P1927="","","-"&amp;TRIM(RIGHT(SUBSTITUTE(TRIM(SUBSTITUTE($P1927,CHAR(160)," "))," ",REPT(" ",60)),60)))&amp;IF($T1927="","","-"&amp;TRIM(RIGHT(SUBSTITUTE(TRIM(SUBSTITUTE($T1927,CHAR(160)," "))," ",REPT(" ",60)),60)))&amp;".jpg")</f>
        <v/>
      </c>
    </row>
    <row r="1928" ht="42" customHeight="1">
      <c r="A1928" s="169" t="n">
        <v>34973</v>
      </c>
      <c r="B1928" s="171" t="inlineStr">
        <is>
          <t>Tooheys 1000 1 October, 1995</t>
        </is>
      </c>
      <c r="C1928" s="171" t="inlineStr">
        <is>
          <t>DNF</t>
        </is>
      </c>
      <c r="D1928" s="171" t="n"/>
      <c r="E1928" s="171" t="n"/>
      <c r="F1928" s="171" t="n">
        <v>12</v>
      </c>
      <c r="G1928" s="171" t="inlineStr">
        <is>
          <t>Doulman Automotive</t>
        </is>
      </c>
      <c r="H1928" s="171" t="n"/>
      <c r="I1928" s="171" t="inlineStr">
        <is>
          <t>Australian College of Driving</t>
        </is>
      </c>
      <c r="J1928" s="171" t="inlineStr">
        <is>
          <t>Holden Commodore VP</t>
        </is>
      </c>
      <c r="K1928" s="171" t="n"/>
      <c r="L1928" s="171" t="inlineStr">
        <is>
          <t>John Cotter</t>
        </is>
      </c>
      <c r="M1928" s="171" t="inlineStr">
        <is>
          <t>AUS</t>
        </is>
      </c>
      <c r="N1928" s="690">
        <f>_xlfn.LET(_xlpm.d,_xlfn.XLOOKUP(L1928,'[1]Birth Dates'!$A:$A,'[1]Birth Dates'!$B:$B,"",0),IF(_xlpm.d=0,"",_xlpm.d))</f>
        <v/>
      </c>
      <c r="O1928" s="171">
        <f>IF(OR(N1928="",A1928="",NOT(ISNUMBER(N1928)),N1928&gt;A1928),"",DATEDIF(N1928,A1928,"Y")&amp;" years, "&amp;DATEDIF(N1928,A1928,"YM")&amp;" months, "&amp;DATEDIF(N1928,A1928,"MD")&amp;" days")</f>
        <v/>
      </c>
      <c r="P1928" s="171" t="inlineStr">
        <is>
          <t>Peter Doulman</t>
        </is>
      </c>
      <c r="Q1928" s="171" t="inlineStr">
        <is>
          <t>AUS</t>
        </is>
      </c>
      <c r="R1928" s="690">
        <f>_xlfn.LET(_xlpm.d,_xlfn.XLOOKUP(P1928,'[1]Birth Dates'!$A:$A,'[1]Birth Dates'!$B:$B,"",0),IF(_xlpm.d=0,"",_xlpm.d))</f>
        <v/>
      </c>
      <c r="S1928" s="171">
        <f>IF(OR(R1928="",A1928="",NOT(ISNUMBER(R1928)),R1928&gt;A1928),"",DATEDIF(R1928,A1928,"Y")&amp;" years, "&amp;DATEDIF(R1928,A1928,"YM")&amp;" months, "&amp;DATEDIF(R1928,A1928,"MD")&amp;" days")</f>
        <v/>
      </c>
      <c r="T1928" s="171" t="n"/>
      <c r="U1928" s="171" t="n"/>
      <c r="V1928" s="690">
        <f>_xlfn.LET(_xlpm.d,_xlfn.XLOOKUP(T1928,'[1]Birth Dates'!$A:$A,'[1]Birth Dates'!$B:$B,"",0),IF(_xlpm.d=0,"",_xlpm.d))</f>
        <v/>
      </c>
      <c r="W1928" s="171">
        <f>IF(OR(V1928="",A1928="",NOT(ISNUMBER(V1928)),V1928&gt;A1928),"",DATEDIF(V1928,A1928,"Y")&amp;" years, "&amp;DATEDIF(V1928,A1928,"YM")&amp;" months, "&amp;DATEDIF(V1928,A1928,"MD")&amp;" days")</f>
        <v/>
      </c>
      <c r="X1928" s="171" t="n"/>
      <c r="Y1928" s="171" t="n"/>
      <c r="Z1928" s="171" t="n"/>
      <c r="AA1928" s="171" t="n"/>
      <c r="AB1928" s="171" t="n"/>
      <c r="AC1928" s="171" t="n"/>
      <c r="AD1928" s="171" t="n"/>
      <c r="AE1928" s="574" t="inlineStr">
        <is>
          <t>2:12.4760</t>
        </is>
      </c>
      <c r="AF1928" s="418">
        <f>IF(OR(AE1928="",AE1928="",AE1928=0),"",6.213/(AE1928*24))</f>
        <v/>
      </c>
      <c r="AG1928" s="241" t="n"/>
      <c r="AH1928" s="574" t="inlineStr"/>
      <c r="AI1928" s="418">
        <f>IF(OR(AH1928="",AH1928="",AH1928=0),"",6.213/(AH1928*24))</f>
        <v/>
      </c>
      <c r="AJ1928" s="175">
        <f>IF(AND(ISNUMBER(AB1928),ISNUMBER(AG1928)),AB1928-AG1928,"")</f>
        <v/>
      </c>
      <c r="AK1928" s="171" t="inlineStr">
        <is>
          <t>DNF</t>
        </is>
      </c>
      <c r="AL1928" s="171" t="n"/>
      <c r="AM1928" s="519" t="inlineStr">
        <is>
          <t>::</t>
        </is>
      </c>
      <c r="AN1928" s="671">
        <f>IF(OR(AL1928="",AM1928="",AM1928=0),"",AL1928*6.213/(AM1928*24))</f>
        <v/>
      </c>
      <c r="AO1928" s="477">
        <f>IF(AND(AL1928=AL1927,AM1928&lt;&gt;"",AM1927&lt;&gt;""),AM1928-AM1927,"")</f>
        <v/>
      </c>
      <c r="AP1928" s="171" t="n"/>
      <c r="AQ1928" s="574" t="inlineStr"/>
      <c r="AR1928" s="439">
        <f>IF(OR(AQ1928="",AQ1928="",AQ1928=0),"",6.213/(AQ1928*24))</f>
        <v/>
      </c>
      <c r="AS1928" s="436">
        <f>IF(OR(NOT(ISNUMBER(C1928)),NOT(ISNUMBER(AB1928))),"",IF(AG1928&lt;&gt;"",AG1928,AB1928)-C1928)</f>
        <v/>
      </c>
      <c r="AT1928" s="191" t="n"/>
      <c r="AU1928" s="195">
        <f>IF($B1928="","",TEXT($A1928,"yyyymmdd")&amp;"_P"&amp;$C1928&amp;"_C"&amp;$F1928&amp;"_"&amp;TRIM(RIGHT(SUBSTITUTE(TRIM(SUBSTITUTE($L1928,CHAR(160)," "))," ",REPT(" ",60)),60))&amp;IF($P1928="","","-"&amp;TRIM(RIGHT(SUBSTITUTE(TRIM(SUBSTITUTE($P1928,CHAR(160)," "))," ",REPT(" ",60)),60)))&amp;IF($T1928="","","-"&amp;TRIM(RIGHT(SUBSTITUTE(TRIM(SUBSTITUTE($T1928,CHAR(160)," "))," ",REPT(" ",60)),60)))&amp;".jpg")</f>
        <v/>
      </c>
    </row>
    <row r="1929" ht="42" customHeight="1">
      <c r="A1929" s="169" t="n">
        <v>34973</v>
      </c>
      <c r="B1929" s="171" t="inlineStr">
        <is>
          <t>Tooheys 1000 1 October, 1995</t>
        </is>
      </c>
      <c r="C1929" s="171" t="inlineStr">
        <is>
          <t>DNF</t>
        </is>
      </c>
      <c r="D1929" s="171" t="n"/>
      <c r="E1929" s="171" t="n"/>
      <c r="F1929" s="543" t="inlineStr">
        <is>
          <t>015</t>
        </is>
      </c>
      <c r="G1929" s="171" t="inlineStr">
        <is>
          <t>Holden Racing Team</t>
        </is>
      </c>
      <c r="H1929" s="171" t="n"/>
      <c r="I1929" s="171" t="inlineStr">
        <is>
          <t>Holden, Mobil 1</t>
        </is>
      </c>
      <c r="J1929" s="171" t="inlineStr">
        <is>
          <t>Holden Commodore VR</t>
        </is>
      </c>
      <c r="K1929" s="171" t="n"/>
      <c r="L1929" s="171" t="inlineStr">
        <is>
          <t>Craig Lowndes</t>
        </is>
      </c>
      <c r="M1929" s="171" t="inlineStr">
        <is>
          <t>AUS</t>
        </is>
      </c>
      <c r="N1929" s="690">
        <f>_xlfn.LET(_xlpm.d,_xlfn.XLOOKUP(L1929,'[1]Birth Dates'!$A:$A,'[1]Birth Dates'!$B:$B,"",0),IF(_xlpm.d=0,"",_xlpm.d))</f>
        <v/>
      </c>
      <c r="O1929" s="171">
        <f>IF(OR(N1929="",A1929="",NOT(ISNUMBER(N1929)),N1929&gt;A1929),"",DATEDIF(N1929,A1929,"Y")&amp;" years, "&amp;DATEDIF(N1929,A1929,"YM")&amp;" months, "&amp;DATEDIF(N1929,A1929,"MD")&amp;" days")</f>
        <v/>
      </c>
      <c r="P1929" s="171" t="inlineStr">
        <is>
          <t>Greg Murphy</t>
        </is>
      </c>
      <c r="Q1929" s="171" t="inlineStr">
        <is>
          <t>NZL</t>
        </is>
      </c>
      <c r="R1929" s="690">
        <f>_xlfn.LET(_xlpm.d,_xlfn.XLOOKUP(P1929,'[1]Birth Dates'!$A:$A,'[1]Birth Dates'!$B:$B,"",0),IF(_xlpm.d=0,"",_xlpm.d))</f>
        <v/>
      </c>
      <c r="S1929" s="171">
        <f>IF(OR(R1929="",A1929="",NOT(ISNUMBER(R1929)),R1929&gt;A1929),"",DATEDIF(R1929,A1929,"Y")&amp;" years, "&amp;DATEDIF(R1929,A1929,"YM")&amp;" months, "&amp;DATEDIF(R1929,A1929,"MD")&amp;" days")</f>
        <v/>
      </c>
      <c r="T1929" s="171" t="n"/>
      <c r="U1929" s="171" t="n"/>
      <c r="V1929" s="690">
        <f>_xlfn.LET(_xlpm.d,_xlfn.XLOOKUP(T1929,'[1]Birth Dates'!$A:$A,'[1]Birth Dates'!$B:$B,"",0),IF(_xlpm.d=0,"",_xlpm.d))</f>
        <v/>
      </c>
      <c r="W1929" s="171">
        <f>IF(OR(V1929="",A1929="",NOT(ISNUMBER(V1929)),V1929&gt;A1929),"",DATEDIF(V1929,A1929,"Y")&amp;" years, "&amp;DATEDIF(V1929,A1929,"YM")&amp;" months, "&amp;DATEDIF(V1929,A1929,"MD")&amp;" days")</f>
        <v/>
      </c>
      <c r="X1929" s="171" t="n"/>
      <c r="Y1929" s="171" t="n"/>
      <c r="Z1929" s="171" t="n"/>
      <c r="AA1929" s="171" t="n"/>
      <c r="AB1929" s="171" t="n"/>
      <c r="AC1929" s="171" t="n"/>
      <c r="AD1929" s="171" t="n"/>
      <c r="AE1929" s="574" t="inlineStr">
        <is>
          <t>2:12.4760</t>
        </is>
      </c>
      <c r="AF1929" s="418">
        <f>IF(OR(AE1929="",AE1929="",AE1929=0),"",6.213/(AE1929*24))</f>
        <v/>
      </c>
      <c r="AG1929" s="241" t="n"/>
      <c r="AH1929" s="574" t="inlineStr"/>
      <c r="AI1929" s="418">
        <f>IF(OR(AH1929="",AH1929="",AH1929=0),"",6.213/(AH1929*24))</f>
        <v/>
      </c>
      <c r="AJ1929" s="175">
        <f>IF(AND(ISNUMBER(AB1929),ISNUMBER(AG1929)),AB1929-AG1929,"")</f>
        <v/>
      </c>
      <c r="AK1929" s="171" t="inlineStr">
        <is>
          <t>DNF</t>
        </is>
      </c>
      <c r="AL1929" s="171" t="n"/>
      <c r="AM1929" s="519" t="inlineStr">
        <is>
          <t>::</t>
        </is>
      </c>
      <c r="AN1929" s="671">
        <f>IF(OR(AL1929="",AM1929="",AM1929=0),"",AL1929*6.213/(AM1929*24))</f>
        <v/>
      </c>
      <c r="AO1929" s="477">
        <f>IF(AND(AL1929=AL1928,AM1929&lt;&gt;"",AM1928&lt;&gt;""),AM1929-AM1928,"")</f>
        <v/>
      </c>
      <c r="AP1929" s="171" t="n"/>
      <c r="AQ1929" s="574" t="inlineStr"/>
      <c r="AR1929" s="439">
        <f>IF(OR(AQ1929="",AQ1929="",AQ1929=0),"",6.213/(AQ1929*24))</f>
        <v/>
      </c>
      <c r="AS1929" s="436">
        <f>IF(OR(NOT(ISNUMBER(C1929)),NOT(ISNUMBER(AB1929))),"",IF(AG1929&lt;&gt;"",AG1929,AB1929)-C1929)</f>
        <v/>
      </c>
      <c r="AT1929" s="191" t="n"/>
      <c r="AU1929" s="195">
        <f>IF($B1929="","",TEXT($A1929,"yyyymmdd")&amp;"_P"&amp;$C1929&amp;"_C"&amp;$F1929&amp;"_"&amp;TRIM(RIGHT(SUBSTITUTE(TRIM(SUBSTITUTE($L1929,CHAR(160)," "))," ",REPT(" ",60)),60))&amp;IF($P1929="","","-"&amp;TRIM(RIGHT(SUBSTITUTE(TRIM(SUBSTITUTE($P1929,CHAR(160)," "))," ",REPT(" ",60)),60)))&amp;IF($T1929="","","-"&amp;TRIM(RIGHT(SUBSTITUTE(TRIM(SUBSTITUTE($T1929,CHAR(160)," "))," ",REPT(" ",60)),60)))&amp;".jpg")</f>
        <v/>
      </c>
    </row>
    <row r="1930" ht="42" customHeight="1">
      <c r="A1930" s="169" t="n">
        <v>34973</v>
      </c>
      <c r="B1930" s="171" t="inlineStr">
        <is>
          <t>Tooheys 1000 1 October, 1995</t>
        </is>
      </c>
      <c r="C1930" s="171" t="inlineStr">
        <is>
          <t>DNF</t>
        </is>
      </c>
      <c r="D1930" s="171" t="n"/>
      <c r="E1930" s="171" t="n"/>
      <c r="F1930" s="171" t="n">
        <v>17</v>
      </c>
      <c r="G1930" s="171" t="inlineStr">
        <is>
          <t>Dick Johnson Racing</t>
        </is>
      </c>
      <c r="H1930" s="171" t="n"/>
      <c r="I1930" s="171" t="inlineStr">
        <is>
          <t>Shell, FAI Insurance</t>
        </is>
      </c>
      <c r="J1930" s="171" t="inlineStr">
        <is>
          <t>Ford Falcon EF</t>
        </is>
      </c>
      <c r="K1930" s="171" t="n"/>
      <c r="L1930" s="171" t="inlineStr">
        <is>
          <t>Dick Johnson</t>
        </is>
      </c>
      <c r="M1930" s="171" t="inlineStr">
        <is>
          <t>AUS</t>
        </is>
      </c>
      <c r="N1930" s="690">
        <f>_xlfn.LET(_xlpm.d,_xlfn.XLOOKUP(L1930,'[1]Birth Dates'!$A:$A,'[1]Birth Dates'!$B:$B,"",0),IF(_xlpm.d=0,"",_xlpm.d))</f>
        <v/>
      </c>
      <c r="O1930" s="171">
        <f>IF(OR(N1930="",A1930="",NOT(ISNUMBER(N1930)),N1930&gt;A1930),"",DATEDIF(N1930,A1930,"Y")&amp;" years, "&amp;DATEDIF(N1930,A1930,"YM")&amp;" months, "&amp;DATEDIF(N1930,A1930,"MD")&amp;" days")</f>
        <v/>
      </c>
      <c r="P1930" s="171" t="inlineStr">
        <is>
          <t>John Bowe</t>
        </is>
      </c>
      <c r="Q1930" s="171" t="inlineStr">
        <is>
          <t>AUS</t>
        </is>
      </c>
      <c r="R1930" s="690">
        <f>_xlfn.LET(_xlpm.d,_xlfn.XLOOKUP(P1930,'[1]Birth Dates'!$A:$A,'[1]Birth Dates'!$B:$B,"",0),IF(_xlpm.d=0,"",_xlpm.d))</f>
        <v/>
      </c>
      <c r="S1930" s="171">
        <f>IF(OR(R1930="",A1930="",NOT(ISNUMBER(R1930)),R1930&gt;A1930),"",DATEDIF(R1930,A1930,"Y")&amp;" years, "&amp;DATEDIF(R1930,A1930,"YM")&amp;" months, "&amp;DATEDIF(R1930,A1930,"MD")&amp;" days")</f>
        <v/>
      </c>
      <c r="T1930" s="171" t="n"/>
      <c r="U1930" s="171" t="n"/>
      <c r="V1930" s="690">
        <f>_xlfn.LET(_xlpm.d,_xlfn.XLOOKUP(T1930,'[1]Birth Dates'!$A:$A,'[1]Birth Dates'!$B:$B,"",0),IF(_xlpm.d=0,"",_xlpm.d))</f>
        <v/>
      </c>
      <c r="W1930" s="171">
        <f>IF(OR(V1930="",A1930="",NOT(ISNUMBER(V1930)),V1930&gt;A1930),"",DATEDIF(V1930,A1930,"Y")&amp;" years, "&amp;DATEDIF(V1930,A1930,"YM")&amp;" months, "&amp;DATEDIF(V1930,A1930,"MD")&amp;" days")</f>
        <v/>
      </c>
      <c r="X1930" s="171" t="n"/>
      <c r="Y1930" s="171" t="n"/>
      <c r="Z1930" s="171" t="n"/>
      <c r="AA1930" s="171" t="n"/>
      <c r="AB1930" s="171" t="n"/>
      <c r="AC1930" s="171" t="n"/>
      <c r="AD1930" s="171" t="n"/>
      <c r="AE1930" s="574" t="inlineStr">
        <is>
          <t>2:12.4760</t>
        </is>
      </c>
      <c r="AF1930" s="418">
        <f>IF(OR(AE1930="",AE1930="",AE1930=0),"",6.213/(AE1930*24))</f>
        <v/>
      </c>
      <c r="AG1930" s="241" t="n"/>
      <c r="AH1930" s="574" t="inlineStr"/>
      <c r="AI1930" s="418">
        <f>IF(OR(AH1930="",AH1930="",AH1930=0),"",6.213/(AH1930*24))</f>
        <v/>
      </c>
      <c r="AJ1930" s="175">
        <f>IF(AND(ISNUMBER(AB1930),ISNUMBER(AG1930)),AB1930-AG1930,"")</f>
        <v/>
      </c>
      <c r="AK1930" s="171" t="inlineStr">
        <is>
          <t>DNF</t>
        </is>
      </c>
      <c r="AL1930" s="171" t="n"/>
      <c r="AM1930" s="519" t="inlineStr">
        <is>
          <t>::</t>
        </is>
      </c>
      <c r="AN1930" s="671">
        <f>IF(OR(AL1930="",AM1930="",AM1930=0),"",AL1930*6.213/(AM1930*24))</f>
        <v/>
      </c>
      <c r="AO1930" s="477">
        <f>IF(AND(AL1930=AL1929,AM1930&lt;&gt;"",AM1929&lt;&gt;""),AM1930-AM1929,"")</f>
        <v/>
      </c>
      <c r="AP1930" s="171" t="n"/>
      <c r="AQ1930" s="574" t="inlineStr"/>
      <c r="AR1930" s="439">
        <f>IF(OR(AQ1930="",AQ1930="",AQ1930=0),"",6.213/(AQ1930*24))</f>
        <v/>
      </c>
      <c r="AS1930" s="436">
        <f>IF(OR(NOT(ISNUMBER(C1930)),NOT(ISNUMBER(AB1930))),"",IF(AG1930&lt;&gt;"",AG1930,AB1930)-C1930)</f>
        <v/>
      </c>
      <c r="AT1930" s="191" t="n"/>
      <c r="AU1930" s="195">
        <f>IF($B1930="","",TEXT($A1930,"yyyymmdd")&amp;"_P"&amp;$C1930&amp;"_C"&amp;$F1930&amp;"_"&amp;TRIM(RIGHT(SUBSTITUTE(TRIM(SUBSTITUTE($L1930,CHAR(160)," "))," ",REPT(" ",60)),60))&amp;IF($P1930="","","-"&amp;TRIM(RIGHT(SUBSTITUTE(TRIM(SUBSTITUTE($P1930,CHAR(160)," "))," ",REPT(" ",60)),60)))&amp;IF($T1930="","","-"&amp;TRIM(RIGHT(SUBSTITUTE(TRIM(SUBSTITUTE($T1930,CHAR(160)," "))," ",REPT(" ",60)),60)))&amp;".jpg")</f>
        <v/>
      </c>
    </row>
    <row r="1931" ht="42" customHeight="1">
      <c r="A1931" s="169" t="n">
        <v>34973</v>
      </c>
      <c r="B1931" s="171" t="inlineStr">
        <is>
          <t>Tooheys 1000 1 October, 1995</t>
        </is>
      </c>
      <c r="C1931" s="171" t="inlineStr">
        <is>
          <t>DNF</t>
        </is>
      </c>
      <c r="D1931" s="171" t="n"/>
      <c r="E1931" s="171" t="n"/>
      <c r="F1931" s="171" t="n">
        <v>20</v>
      </c>
      <c r="G1931" s="171" t="inlineStr">
        <is>
          <t>Palmer Promotions</t>
        </is>
      </c>
      <c r="H1931" s="171" t="n"/>
      <c r="I1931" s="171" t="inlineStr">
        <is>
          <t>Hungary Jack's</t>
        </is>
      </c>
      <c r="J1931" s="171" t="inlineStr">
        <is>
          <t>Holden Commodore VR</t>
        </is>
      </c>
      <c r="K1931" s="171" t="n"/>
      <c r="L1931" s="171" t="inlineStr">
        <is>
          <t>Ian Palmer</t>
        </is>
      </c>
      <c r="M1931" s="171" t="inlineStr">
        <is>
          <t>AUS</t>
        </is>
      </c>
      <c r="N1931" s="690">
        <f>_xlfn.LET(_xlpm.d,_xlfn.XLOOKUP(L1931,'[1]Birth Dates'!$A:$A,'[1]Birth Dates'!$B:$B,"",0),IF(_xlpm.d=0,"",_xlpm.d))</f>
        <v/>
      </c>
      <c r="O1931" s="171">
        <f>IF(OR(N1931="",A1931="",NOT(ISNUMBER(N1931)),N1931&gt;A1931),"",DATEDIF(N1931,A1931,"Y")&amp;" years, "&amp;DATEDIF(N1931,A1931,"YM")&amp;" months, "&amp;DATEDIF(N1931,A1931,"MD")&amp;" days")</f>
        <v/>
      </c>
      <c r="P1931" s="171" t="inlineStr">
        <is>
          <t>Brett Peters</t>
        </is>
      </c>
      <c r="Q1931" s="171" t="inlineStr">
        <is>
          <t>AUS</t>
        </is>
      </c>
      <c r="R1931" s="690">
        <f>_xlfn.LET(_xlpm.d,_xlfn.XLOOKUP(P1931,'[1]Birth Dates'!$A:$A,'[1]Birth Dates'!$B:$B,"",0),IF(_xlpm.d=0,"",_xlpm.d))</f>
        <v/>
      </c>
      <c r="S1931" s="171">
        <f>IF(OR(R1931="",A1931="",NOT(ISNUMBER(R1931)),R1931&gt;A1931),"",DATEDIF(R1931,A1931,"Y")&amp;" years, "&amp;DATEDIF(R1931,A1931,"YM")&amp;" months, "&amp;DATEDIF(R1931,A1931,"MD")&amp;" days")</f>
        <v/>
      </c>
      <c r="T1931" s="171" t="n"/>
      <c r="U1931" s="171" t="n"/>
      <c r="V1931" s="690">
        <f>_xlfn.LET(_xlpm.d,_xlfn.XLOOKUP(T1931,'[1]Birth Dates'!$A:$A,'[1]Birth Dates'!$B:$B,"",0),IF(_xlpm.d=0,"",_xlpm.d))</f>
        <v/>
      </c>
      <c r="W1931" s="171">
        <f>IF(OR(V1931="",A1931="",NOT(ISNUMBER(V1931)),V1931&gt;A1931),"",DATEDIF(V1931,A1931,"Y")&amp;" years, "&amp;DATEDIF(V1931,A1931,"YM")&amp;" months, "&amp;DATEDIF(V1931,A1931,"MD")&amp;" days")</f>
        <v/>
      </c>
      <c r="X1931" s="171" t="n"/>
      <c r="Y1931" s="171" t="n"/>
      <c r="Z1931" s="171" t="n"/>
      <c r="AA1931" s="171" t="n"/>
      <c r="AB1931" s="171" t="n"/>
      <c r="AC1931" s="171" t="n"/>
      <c r="AD1931" s="171" t="n"/>
      <c r="AE1931" s="574" t="inlineStr">
        <is>
          <t>2:12.4760</t>
        </is>
      </c>
      <c r="AF1931" s="418">
        <f>IF(OR(AE1931="",AE1931="",AE1931=0),"",6.213/(AE1931*24))</f>
        <v/>
      </c>
      <c r="AG1931" s="241" t="n"/>
      <c r="AH1931" s="574" t="inlineStr"/>
      <c r="AI1931" s="418">
        <f>IF(OR(AH1931="",AH1931="",AH1931=0),"",6.213/(AH1931*24))</f>
        <v/>
      </c>
      <c r="AJ1931" s="175">
        <f>IF(AND(ISNUMBER(AB1931),ISNUMBER(AG1931)),AB1931-AG1931,"")</f>
        <v/>
      </c>
      <c r="AK1931" s="171" t="inlineStr">
        <is>
          <t>DNF</t>
        </is>
      </c>
      <c r="AL1931" s="171" t="n"/>
      <c r="AM1931" s="519" t="inlineStr">
        <is>
          <t>::</t>
        </is>
      </c>
      <c r="AN1931" s="671">
        <f>IF(OR(AL1931="",AM1931="",AM1931=0),"",AL1931*6.213/(AM1931*24))</f>
        <v/>
      </c>
      <c r="AO1931" s="477">
        <f>IF(AND(AL1931=AL1930,AM1931&lt;&gt;"",AM1930&lt;&gt;""),AM1931-AM1930,"")</f>
        <v/>
      </c>
      <c r="AP1931" s="171" t="n"/>
      <c r="AQ1931" s="574" t="inlineStr"/>
      <c r="AR1931" s="439">
        <f>IF(OR(AQ1931="",AQ1931="",AQ1931=0),"",6.213/(AQ1931*24))</f>
        <v/>
      </c>
      <c r="AS1931" s="436">
        <f>IF(OR(NOT(ISNUMBER(C1931)),NOT(ISNUMBER(AB1931))),"",IF(AG1931&lt;&gt;"",AG1931,AB1931)-C1931)</f>
        <v/>
      </c>
      <c r="AT1931" s="191" t="n"/>
      <c r="AU1931" s="195">
        <f>IF($B1931="","",TEXT($A1931,"yyyymmdd")&amp;"_P"&amp;$C1931&amp;"_C"&amp;$F1931&amp;"_"&amp;TRIM(RIGHT(SUBSTITUTE(TRIM(SUBSTITUTE($L1931,CHAR(160)," "))," ",REPT(" ",60)),60))&amp;IF($P1931="","","-"&amp;TRIM(RIGHT(SUBSTITUTE(TRIM(SUBSTITUTE($P1931,CHAR(160)," "))," ",REPT(" ",60)),60)))&amp;IF($T1931="","","-"&amp;TRIM(RIGHT(SUBSTITUTE(TRIM(SUBSTITUTE($T1931,CHAR(160)," "))," ",REPT(" ",60)),60)))&amp;".jpg")</f>
        <v/>
      </c>
    </row>
    <row r="1932" ht="42" customHeight="1">
      <c r="A1932" s="169" t="n">
        <v>34973</v>
      </c>
      <c r="B1932" s="171" t="inlineStr">
        <is>
          <t>Tooheys 1000 1 October, 1995</t>
        </is>
      </c>
      <c r="C1932" s="171" t="inlineStr">
        <is>
          <t>DNF</t>
        </is>
      </c>
      <c r="D1932" s="171" t="n"/>
      <c r="E1932" s="171" t="n"/>
      <c r="F1932" s="171" t="n">
        <v>24</v>
      </c>
      <c r="G1932" s="171" t="inlineStr">
        <is>
          <t>Romano Racing</t>
        </is>
      </c>
      <c r="H1932" s="171" t="n"/>
      <c r="I1932" s="171" t="inlineStr">
        <is>
          <t>Beaimont Tiles</t>
        </is>
      </c>
      <c r="J1932" s="171" t="inlineStr">
        <is>
          <t>Holden Commodore VP</t>
        </is>
      </c>
      <c r="K1932" s="171" t="n"/>
      <c r="L1932" s="171" t="inlineStr">
        <is>
          <t>Paul Romano</t>
        </is>
      </c>
      <c r="M1932" s="171" t="inlineStr">
        <is>
          <t>AUS</t>
        </is>
      </c>
      <c r="N1932" s="690">
        <f>_xlfn.LET(_xlpm.d,_xlfn.XLOOKUP(L1932,'[1]Birth Dates'!$A:$A,'[1]Birth Dates'!$B:$B,"",0),IF(_xlpm.d=0,"",_xlpm.d))</f>
        <v/>
      </c>
      <c r="O1932" s="171">
        <f>IF(OR(N1932="",A1932="",NOT(ISNUMBER(N1932)),N1932&gt;A1932),"",DATEDIF(N1932,A1932,"Y")&amp;" years, "&amp;DATEDIF(N1932,A1932,"YM")&amp;" months, "&amp;DATEDIF(N1932,A1932,"MD")&amp;" days")</f>
        <v/>
      </c>
      <c r="P1932" s="171" t="inlineStr">
        <is>
          <t>Troy Dunstan</t>
        </is>
      </c>
      <c r="Q1932" s="171" t="inlineStr">
        <is>
          <t>AUS</t>
        </is>
      </c>
      <c r="R1932" s="690">
        <f>_xlfn.LET(_xlpm.d,_xlfn.XLOOKUP(P1932,'[1]Birth Dates'!$A:$A,'[1]Birth Dates'!$B:$B,"",0),IF(_xlpm.d=0,"",_xlpm.d))</f>
        <v/>
      </c>
      <c r="S1932" s="171">
        <f>IF(OR(R1932="",A1932="",NOT(ISNUMBER(R1932)),R1932&gt;A1932),"",DATEDIF(R1932,A1932,"Y")&amp;" years, "&amp;DATEDIF(R1932,A1932,"YM")&amp;" months, "&amp;DATEDIF(R1932,A1932,"MD")&amp;" days")</f>
        <v/>
      </c>
      <c r="T1932" s="171" t="n"/>
      <c r="U1932" s="171" t="n"/>
      <c r="V1932" s="690">
        <f>_xlfn.LET(_xlpm.d,_xlfn.XLOOKUP(T1932,'[1]Birth Dates'!$A:$A,'[1]Birth Dates'!$B:$B,"",0),IF(_xlpm.d=0,"",_xlpm.d))</f>
        <v/>
      </c>
      <c r="W1932" s="171">
        <f>IF(OR(V1932="",A1932="",NOT(ISNUMBER(V1932)),V1932&gt;A1932),"",DATEDIF(V1932,A1932,"Y")&amp;" years, "&amp;DATEDIF(V1932,A1932,"YM")&amp;" months, "&amp;DATEDIF(V1932,A1932,"MD")&amp;" days")</f>
        <v/>
      </c>
      <c r="X1932" s="171" t="n"/>
      <c r="Y1932" s="171" t="n"/>
      <c r="Z1932" s="171" t="n"/>
      <c r="AA1932" s="171" t="n"/>
      <c r="AB1932" s="171" t="n"/>
      <c r="AC1932" s="171" t="n"/>
      <c r="AD1932" s="171" t="n"/>
      <c r="AE1932" s="574" t="inlineStr">
        <is>
          <t>2:12.4760</t>
        </is>
      </c>
      <c r="AF1932" s="418">
        <f>IF(OR(AE1932="",AE1932="",AE1932=0),"",6.213/(AE1932*24))</f>
        <v/>
      </c>
      <c r="AG1932" s="241" t="n"/>
      <c r="AH1932" s="574" t="inlineStr"/>
      <c r="AI1932" s="418">
        <f>IF(OR(AH1932="",AH1932="",AH1932=0),"",6.213/(AH1932*24))</f>
        <v/>
      </c>
      <c r="AJ1932" s="175">
        <f>IF(AND(ISNUMBER(AB1932),ISNUMBER(AG1932)),AB1932-AG1932,"")</f>
        <v/>
      </c>
      <c r="AK1932" s="171" t="inlineStr">
        <is>
          <t>DNF</t>
        </is>
      </c>
      <c r="AL1932" s="171" t="n"/>
      <c r="AM1932" s="519" t="inlineStr">
        <is>
          <t>::</t>
        </is>
      </c>
      <c r="AN1932" s="671">
        <f>IF(OR(AL1932="",AM1932="",AM1932=0),"",AL1932*6.213/(AM1932*24))</f>
        <v/>
      </c>
      <c r="AO1932" s="477">
        <f>IF(AND(AL1932=AL1931,AM1932&lt;&gt;"",AM1931&lt;&gt;""),AM1932-AM1931,"")</f>
        <v/>
      </c>
      <c r="AP1932" s="171" t="n"/>
      <c r="AQ1932" s="574" t="inlineStr"/>
      <c r="AR1932" s="439">
        <f>IF(OR(AQ1932="",AQ1932="",AQ1932=0),"",6.213/(AQ1932*24))</f>
        <v/>
      </c>
      <c r="AS1932" s="436">
        <f>IF(OR(NOT(ISNUMBER(C1932)),NOT(ISNUMBER(AB1932))),"",IF(AG1932&lt;&gt;"",AG1932,AB1932)-C1932)</f>
        <v/>
      </c>
      <c r="AT1932" s="191" t="n"/>
      <c r="AU1932" s="195">
        <f>IF($B1932="","",TEXT($A1932,"yyyymmdd")&amp;"_P"&amp;$C1932&amp;"_C"&amp;$F1932&amp;"_"&amp;TRIM(RIGHT(SUBSTITUTE(TRIM(SUBSTITUTE($L1932,CHAR(160)," "))," ",REPT(" ",60)),60))&amp;IF($P1932="","","-"&amp;TRIM(RIGHT(SUBSTITUTE(TRIM(SUBSTITUTE($P1932,CHAR(160)," "))," ",REPT(" ",60)),60)))&amp;IF($T1932="","","-"&amp;TRIM(RIGHT(SUBSTITUTE(TRIM(SUBSTITUTE($T1932,CHAR(160)," "))," ",REPT(" ",60)),60)))&amp;".jpg")</f>
        <v/>
      </c>
    </row>
    <row r="1933" ht="42" customHeight="1">
      <c r="A1933" s="169" t="n">
        <v>34973</v>
      </c>
      <c r="B1933" s="171" t="inlineStr">
        <is>
          <t>Tooheys 1000 1 October, 1995</t>
        </is>
      </c>
      <c r="C1933" s="171" t="inlineStr">
        <is>
          <t>DNF</t>
        </is>
      </c>
      <c r="D1933" s="171" t="n"/>
      <c r="E1933" s="171" t="n"/>
      <c r="F1933" s="171" t="n">
        <v>27</v>
      </c>
      <c r="G1933" s="171" t="inlineStr">
        <is>
          <t>Terry Finnigan Racing Team</t>
        </is>
      </c>
      <c r="H1933" s="171" t="n"/>
      <c r="I1933" s="171" t="inlineStr">
        <is>
          <t>Sony Autosound</t>
        </is>
      </c>
      <c r="J1933" s="171" t="inlineStr">
        <is>
          <t>Holden Commodore VP</t>
        </is>
      </c>
      <c r="K1933" s="171" t="n"/>
      <c r="L1933" s="171" t="inlineStr">
        <is>
          <t>Terry Finnigan</t>
        </is>
      </c>
      <c r="M1933" s="171" t="inlineStr">
        <is>
          <t>AUS</t>
        </is>
      </c>
      <c r="N1933" s="690">
        <f>_xlfn.LET(_xlpm.d,_xlfn.XLOOKUP(L1933,'[1]Birth Dates'!$A:$A,'[1]Birth Dates'!$B:$B,"",0),IF(_xlpm.d=0,"",_xlpm.d))</f>
        <v/>
      </c>
      <c r="O1933" s="171">
        <f>IF(OR(N1933="",A1933="",NOT(ISNUMBER(N1933)),N1933&gt;A1933),"",DATEDIF(N1933,A1933,"Y")&amp;" years, "&amp;DATEDIF(N1933,A1933,"YM")&amp;" months, "&amp;DATEDIF(N1933,A1933,"MD")&amp;" days")</f>
        <v/>
      </c>
      <c r="P1933" s="171" t="inlineStr">
        <is>
          <t>Peter Gazzard</t>
        </is>
      </c>
      <c r="Q1933" s="171" t="inlineStr">
        <is>
          <t>AUS</t>
        </is>
      </c>
      <c r="R1933" s="690">
        <f>_xlfn.LET(_xlpm.d,_xlfn.XLOOKUP(P1933,'[1]Birth Dates'!$A:$A,'[1]Birth Dates'!$B:$B,"",0),IF(_xlpm.d=0,"",_xlpm.d))</f>
        <v/>
      </c>
      <c r="S1933" s="171">
        <f>IF(OR(R1933="",A1933="",NOT(ISNUMBER(R1933)),R1933&gt;A1933),"",DATEDIF(R1933,A1933,"Y")&amp;" years, "&amp;DATEDIF(R1933,A1933,"YM")&amp;" months, "&amp;DATEDIF(R1933,A1933,"MD")&amp;" days")</f>
        <v/>
      </c>
      <c r="T1933" s="171" t="n"/>
      <c r="U1933" s="171" t="n"/>
      <c r="V1933" s="690">
        <f>_xlfn.LET(_xlpm.d,_xlfn.XLOOKUP(T1933,'[1]Birth Dates'!$A:$A,'[1]Birth Dates'!$B:$B,"",0),IF(_xlpm.d=0,"",_xlpm.d))</f>
        <v/>
      </c>
      <c r="W1933" s="171">
        <f>IF(OR(V1933="",A1933="",NOT(ISNUMBER(V1933)),V1933&gt;A1933),"",DATEDIF(V1933,A1933,"Y")&amp;" years, "&amp;DATEDIF(V1933,A1933,"YM")&amp;" months, "&amp;DATEDIF(V1933,A1933,"MD")&amp;" days")</f>
        <v/>
      </c>
      <c r="X1933" s="171" t="n"/>
      <c r="Y1933" s="171" t="n"/>
      <c r="Z1933" s="171" t="n"/>
      <c r="AA1933" s="171" t="n"/>
      <c r="AB1933" s="171" t="n"/>
      <c r="AC1933" s="171" t="n"/>
      <c r="AD1933" s="171" t="n"/>
      <c r="AE1933" s="574" t="inlineStr">
        <is>
          <t>2:12.4760</t>
        </is>
      </c>
      <c r="AF1933" s="418">
        <f>IF(OR(AE1933="",AE1933="",AE1933=0),"",6.213/(AE1933*24))</f>
        <v/>
      </c>
      <c r="AG1933" s="241" t="n"/>
      <c r="AH1933" s="574" t="inlineStr"/>
      <c r="AI1933" s="418">
        <f>IF(OR(AH1933="",AH1933="",AH1933=0),"",6.213/(AH1933*24))</f>
        <v/>
      </c>
      <c r="AJ1933" s="175">
        <f>IF(AND(ISNUMBER(AB1933),ISNUMBER(AG1933)),AB1933-AG1933,"")</f>
        <v/>
      </c>
      <c r="AK1933" s="171" t="inlineStr">
        <is>
          <t>DNF</t>
        </is>
      </c>
      <c r="AL1933" s="171" t="n"/>
      <c r="AM1933" s="519" t="inlineStr">
        <is>
          <t>::</t>
        </is>
      </c>
      <c r="AN1933" s="671">
        <f>IF(OR(AL1933="",AM1933="",AM1933=0),"",AL1933*6.213/(AM1933*24))</f>
        <v/>
      </c>
      <c r="AO1933" s="477">
        <f>IF(AND(AL1933=AL1932,AM1933&lt;&gt;"",AM1932&lt;&gt;""),AM1933-AM1932,"")</f>
        <v/>
      </c>
      <c r="AP1933" s="171" t="n"/>
      <c r="AQ1933" s="574" t="inlineStr"/>
      <c r="AR1933" s="439">
        <f>IF(OR(AQ1933="",AQ1933="",AQ1933=0),"",6.213/(AQ1933*24))</f>
        <v/>
      </c>
      <c r="AS1933" s="436">
        <f>IF(OR(NOT(ISNUMBER(C1933)),NOT(ISNUMBER(AB1933))),"",IF(AG1933&lt;&gt;"",AG1933,AB1933)-C1933)</f>
        <v/>
      </c>
      <c r="AT1933" s="191" t="n"/>
      <c r="AU1933" s="195">
        <f>IF($B1933="","",TEXT($A1933,"yyyymmdd")&amp;"_P"&amp;$C1933&amp;"_C"&amp;$F1933&amp;"_"&amp;TRIM(RIGHT(SUBSTITUTE(TRIM(SUBSTITUTE($L1933,CHAR(160)," "))," ",REPT(" ",60)),60))&amp;IF($P1933="","","-"&amp;TRIM(RIGHT(SUBSTITUTE(TRIM(SUBSTITUTE($P1933,CHAR(160)," "))," ",REPT(" ",60)),60)))&amp;IF($T1933="","","-"&amp;TRIM(RIGHT(SUBSTITUTE(TRIM(SUBSTITUTE($T1933,CHAR(160)," "))," ",REPT(" ",60)),60)))&amp;".jpg")</f>
        <v/>
      </c>
    </row>
    <row r="1934" ht="42" customHeight="1">
      <c r="A1934" s="169" t="n">
        <v>34973</v>
      </c>
      <c r="B1934" s="171" t="inlineStr">
        <is>
          <t>Tooheys 1000 1 October, 1995</t>
        </is>
      </c>
      <c r="C1934" s="171" t="inlineStr">
        <is>
          <t>DNF</t>
        </is>
      </c>
      <c r="D1934" s="171" t="n"/>
      <c r="E1934" s="171" t="n"/>
      <c r="F1934" s="171" t="n">
        <v>30</v>
      </c>
      <c r="G1934" s="171" t="inlineStr">
        <is>
          <t>Glenn Seton Racing</t>
        </is>
      </c>
      <c r="H1934" s="171" t="n"/>
      <c r="I1934" s="171" t="inlineStr">
        <is>
          <t>Peter Jackson</t>
        </is>
      </c>
      <c r="J1934" s="171" t="inlineStr">
        <is>
          <t>Ford Falcon EF</t>
        </is>
      </c>
      <c r="K1934" s="171" t="n"/>
      <c r="L1934" s="171" t="inlineStr">
        <is>
          <t>Glenn Seton</t>
        </is>
      </c>
      <c r="M1934" s="171" t="inlineStr">
        <is>
          <t>AUS</t>
        </is>
      </c>
      <c r="N1934" s="690">
        <f>_xlfn.LET(_xlpm.d,_xlfn.XLOOKUP(L1934,'[1]Birth Dates'!$A:$A,'[1]Birth Dates'!$B:$B,"",0),IF(_xlpm.d=0,"",_xlpm.d))</f>
        <v/>
      </c>
      <c r="O1934" s="171">
        <f>IF(OR(N1934="",A1934="",NOT(ISNUMBER(N1934)),N1934&gt;A1934),"",DATEDIF(N1934,A1934,"Y")&amp;" years, "&amp;DATEDIF(N1934,A1934,"YM")&amp;" months, "&amp;DATEDIF(N1934,A1934,"MD")&amp;" days")</f>
        <v/>
      </c>
      <c r="P1934" s="171" t="inlineStr">
        <is>
          <t>David Parsons</t>
        </is>
      </c>
      <c r="Q1934" s="171" t="inlineStr">
        <is>
          <t>AUS</t>
        </is>
      </c>
      <c r="R1934" s="690">
        <f>_xlfn.LET(_xlpm.d,_xlfn.XLOOKUP(P1934,'[1]Birth Dates'!$A:$A,'[1]Birth Dates'!$B:$B,"",0),IF(_xlpm.d=0,"",_xlpm.d))</f>
        <v/>
      </c>
      <c r="S1934" s="171">
        <f>IF(OR(R1934="",A1934="",NOT(ISNUMBER(R1934)),R1934&gt;A1934),"",DATEDIF(R1934,A1934,"Y")&amp;" years, "&amp;DATEDIF(R1934,A1934,"YM")&amp;" months, "&amp;DATEDIF(R1934,A1934,"MD")&amp;" days")</f>
        <v/>
      </c>
      <c r="T1934" s="171" t="n"/>
      <c r="U1934" s="171" t="n"/>
      <c r="V1934" s="690">
        <f>_xlfn.LET(_xlpm.d,_xlfn.XLOOKUP(T1934,'[1]Birth Dates'!$A:$A,'[1]Birth Dates'!$B:$B,"",0),IF(_xlpm.d=0,"",_xlpm.d))</f>
        <v/>
      </c>
      <c r="W1934" s="171">
        <f>IF(OR(V1934="",A1934="",NOT(ISNUMBER(V1934)),V1934&gt;A1934),"",DATEDIF(V1934,A1934,"Y")&amp;" years, "&amp;DATEDIF(V1934,A1934,"YM")&amp;" months, "&amp;DATEDIF(V1934,A1934,"MD")&amp;" days")</f>
        <v/>
      </c>
      <c r="X1934" s="171" t="n"/>
      <c r="Y1934" s="171" t="n"/>
      <c r="Z1934" s="171" t="n"/>
      <c r="AA1934" s="171" t="n"/>
      <c r="AB1934" s="171" t="n"/>
      <c r="AC1934" s="171" t="n"/>
      <c r="AD1934" s="171" t="n"/>
      <c r="AE1934" s="574" t="inlineStr">
        <is>
          <t>2:12.4760</t>
        </is>
      </c>
      <c r="AF1934" s="418">
        <f>IF(OR(AE1934="",AE1934="",AE1934=0),"",6.213/(AE1934*24))</f>
        <v/>
      </c>
      <c r="AG1934" s="241" t="n"/>
      <c r="AH1934" s="574" t="inlineStr"/>
      <c r="AI1934" s="418">
        <f>IF(OR(AH1934="",AH1934="",AH1934=0),"",6.213/(AH1934*24))</f>
        <v/>
      </c>
      <c r="AJ1934" s="175">
        <f>IF(AND(ISNUMBER(AB1934),ISNUMBER(AG1934)),AB1934-AG1934,"")</f>
        <v/>
      </c>
      <c r="AK1934" s="171" t="inlineStr">
        <is>
          <t>DNF</t>
        </is>
      </c>
      <c r="AL1934" s="171" t="n"/>
      <c r="AM1934" s="519" t="inlineStr">
        <is>
          <t>::</t>
        </is>
      </c>
      <c r="AN1934" s="671">
        <f>IF(OR(AL1934="",AM1934="",AM1934=0),"",AL1934*6.213/(AM1934*24))</f>
        <v/>
      </c>
      <c r="AO1934" s="477">
        <f>IF(AND(AL1934=AL1933,AM1934&lt;&gt;"",AM1933&lt;&gt;""),AM1934-AM1933,"")</f>
        <v/>
      </c>
      <c r="AP1934" s="171" t="n"/>
      <c r="AQ1934" s="574" t="inlineStr"/>
      <c r="AR1934" s="439">
        <f>IF(OR(AQ1934="",AQ1934="",AQ1934=0),"",6.213/(AQ1934*24))</f>
        <v/>
      </c>
      <c r="AS1934" s="436">
        <f>IF(OR(NOT(ISNUMBER(C1934)),NOT(ISNUMBER(AB1934))),"",IF(AG1934&lt;&gt;"",AG1934,AB1934)-C1934)</f>
        <v/>
      </c>
      <c r="AT1934" s="191" t="n"/>
      <c r="AU1934" s="195">
        <f>IF($B1934="","",TEXT($A1934,"yyyymmdd")&amp;"_P"&amp;$C1934&amp;"_C"&amp;$F1934&amp;"_"&amp;TRIM(RIGHT(SUBSTITUTE(TRIM(SUBSTITUTE($L1934,CHAR(160)," "))," ",REPT(" ",60)),60))&amp;IF($P1934="","","-"&amp;TRIM(RIGHT(SUBSTITUTE(TRIM(SUBSTITUTE($P1934,CHAR(160)," "))," ",REPT(" ",60)),60)))&amp;IF($T1934="","","-"&amp;TRIM(RIGHT(SUBSTITUTE(TRIM(SUBSTITUTE($T1934,CHAR(160)," "))," ",REPT(" ",60)),60)))&amp;".jpg")</f>
        <v/>
      </c>
    </row>
    <row r="1935" ht="42" customHeight="1">
      <c r="A1935" s="169" t="n">
        <v>34973</v>
      </c>
      <c r="B1935" s="171" t="inlineStr">
        <is>
          <t>Tooheys 1000 1 October, 1995</t>
        </is>
      </c>
      <c r="C1935" s="171" t="inlineStr">
        <is>
          <t>DNF</t>
        </is>
      </c>
      <c r="D1935" s="171" t="n"/>
      <c r="E1935" s="171" t="n"/>
      <c r="F1935" s="171" t="n">
        <v>33</v>
      </c>
      <c r="G1935" s="171" t="inlineStr">
        <is>
          <t>Pro-Duct Motorsport</t>
        </is>
      </c>
      <c r="H1935" s="171" t="n"/>
      <c r="I1935" s="171" t="inlineStr">
        <is>
          <t>Pro-Duct Air Conditioning</t>
        </is>
      </c>
      <c r="J1935" s="171" t="inlineStr">
        <is>
          <t>Holden Commodore VP</t>
        </is>
      </c>
      <c r="K1935" s="171" t="n"/>
      <c r="L1935" s="171" t="inlineStr">
        <is>
          <t>Bob Pearson</t>
        </is>
      </c>
      <c r="M1935" s="171" t="inlineStr">
        <is>
          <t>AUS</t>
        </is>
      </c>
      <c r="N1935" s="690">
        <f>_xlfn.LET(_xlpm.d,_xlfn.XLOOKUP(L1935,'[1]Birth Dates'!$A:$A,'[1]Birth Dates'!$B:$B,"",0),IF(_xlpm.d=0,"",_xlpm.d))</f>
        <v/>
      </c>
      <c r="O1935" s="171">
        <f>IF(OR(N1935="",A1935="",NOT(ISNUMBER(N1935)),N1935&gt;A1935),"",DATEDIF(N1935,A1935,"Y")&amp;" years, "&amp;DATEDIF(N1935,A1935,"YM")&amp;" months, "&amp;DATEDIF(N1935,A1935,"MD")&amp;" days")</f>
        <v/>
      </c>
      <c r="P1935" s="171" t="inlineStr">
        <is>
          <t>Bruce Stewart</t>
        </is>
      </c>
      <c r="Q1935" s="171" t="inlineStr">
        <is>
          <t>AUS</t>
        </is>
      </c>
      <c r="R1935" s="690">
        <f>_xlfn.LET(_xlpm.d,_xlfn.XLOOKUP(P1935,'[1]Birth Dates'!$A:$A,'[1]Birth Dates'!$B:$B,"",0),IF(_xlpm.d=0,"",_xlpm.d))</f>
        <v/>
      </c>
      <c r="S1935" s="171">
        <f>IF(OR(R1935="",A1935="",NOT(ISNUMBER(R1935)),R1935&gt;A1935),"",DATEDIF(R1935,A1935,"Y")&amp;" years, "&amp;DATEDIF(R1935,A1935,"YM")&amp;" months, "&amp;DATEDIF(R1935,A1935,"MD")&amp;" days")</f>
        <v/>
      </c>
      <c r="T1935" s="171" t="n"/>
      <c r="U1935" s="171" t="n"/>
      <c r="V1935" s="690">
        <f>_xlfn.LET(_xlpm.d,_xlfn.XLOOKUP(T1935,'[1]Birth Dates'!$A:$A,'[1]Birth Dates'!$B:$B,"",0),IF(_xlpm.d=0,"",_xlpm.d))</f>
        <v/>
      </c>
      <c r="W1935" s="171">
        <f>IF(OR(V1935="",A1935="",NOT(ISNUMBER(V1935)),V1935&gt;A1935),"",DATEDIF(V1935,A1935,"Y")&amp;" years, "&amp;DATEDIF(V1935,A1935,"YM")&amp;" months, "&amp;DATEDIF(V1935,A1935,"MD")&amp;" days")</f>
        <v/>
      </c>
      <c r="X1935" s="171" t="n"/>
      <c r="Y1935" s="171" t="n"/>
      <c r="Z1935" s="171" t="n"/>
      <c r="AA1935" s="171" t="n"/>
      <c r="AB1935" s="171" t="n"/>
      <c r="AC1935" s="171" t="n"/>
      <c r="AD1935" s="171" t="n"/>
      <c r="AE1935" s="574" t="inlineStr">
        <is>
          <t>2:12.4760</t>
        </is>
      </c>
      <c r="AF1935" s="418">
        <f>IF(OR(AE1935="",AE1935="",AE1935=0),"",6.213/(AE1935*24))</f>
        <v/>
      </c>
      <c r="AG1935" s="241" t="n"/>
      <c r="AH1935" s="574" t="inlineStr"/>
      <c r="AI1935" s="418">
        <f>IF(OR(AH1935="",AH1935="",AH1935=0),"",6.213/(AH1935*24))</f>
        <v/>
      </c>
      <c r="AJ1935" s="175">
        <f>IF(AND(ISNUMBER(AB1935),ISNUMBER(AG1935)),AB1935-AG1935,"")</f>
        <v/>
      </c>
      <c r="AK1935" s="171" t="inlineStr">
        <is>
          <t>DNF</t>
        </is>
      </c>
      <c r="AL1935" s="171" t="n"/>
      <c r="AM1935" s="519" t="inlineStr">
        <is>
          <t>::</t>
        </is>
      </c>
      <c r="AN1935" s="671">
        <f>IF(OR(AL1935="",AM1935="",AM1935=0),"",AL1935*6.213/(AM1935*24))</f>
        <v/>
      </c>
      <c r="AO1935" s="477">
        <f>IF(AND(AL1935=AL1934,AM1935&lt;&gt;"",AM1934&lt;&gt;""),AM1935-AM1934,"")</f>
        <v/>
      </c>
      <c r="AP1935" s="171" t="n"/>
      <c r="AQ1935" s="574" t="inlineStr"/>
      <c r="AR1935" s="439">
        <f>IF(OR(AQ1935="",AQ1935="",AQ1935=0),"",6.213/(AQ1935*24))</f>
        <v/>
      </c>
      <c r="AS1935" s="436">
        <f>IF(OR(NOT(ISNUMBER(C1935)),NOT(ISNUMBER(AB1935))),"",IF(AG1935&lt;&gt;"",AG1935,AB1935)-C1935)</f>
        <v/>
      </c>
      <c r="AT1935" s="191" t="n"/>
      <c r="AU1935" s="195">
        <f>IF($B1935="","",TEXT($A1935,"yyyymmdd")&amp;"_P"&amp;$C1935&amp;"_C"&amp;$F1935&amp;"_"&amp;TRIM(RIGHT(SUBSTITUTE(TRIM(SUBSTITUTE($L1935,CHAR(160)," "))," ",REPT(" ",60)),60))&amp;IF($P1935="","","-"&amp;TRIM(RIGHT(SUBSTITUTE(TRIM(SUBSTITUTE($P1935,CHAR(160)," "))," ",REPT(" ",60)),60)))&amp;IF($T1935="","","-"&amp;TRIM(RIGHT(SUBSTITUTE(TRIM(SUBSTITUTE($T1935,CHAR(160)," "))," ",REPT(" ",60)),60)))&amp;".jpg")</f>
        <v/>
      </c>
    </row>
    <row r="1936" ht="42" customHeight="1">
      <c r="A1936" s="169" t="n">
        <v>34973</v>
      </c>
      <c r="B1936" s="171" t="inlineStr">
        <is>
          <t>Tooheys 1000 1 October, 1995</t>
        </is>
      </c>
      <c r="C1936" s="171" t="inlineStr">
        <is>
          <t>DNF</t>
        </is>
      </c>
      <c r="D1936" s="171" t="n"/>
      <c r="E1936" s="171" t="n"/>
      <c r="F1936" s="171" t="n">
        <v>36</v>
      </c>
      <c r="G1936" s="171" t="inlineStr">
        <is>
          <t>Merlin Motorsport</t>
        </is>
      </c>
      <c r="H1936" s="171" t="n"/>
      <c r="I1936" s="171" t="inlineStr">
        <is>
          <t>Awesome OZ Promotions</t>
        </is>
      </c>
      <c r="J1936" s="171" t="inlineStr">
        <is>
          <t>Holden Commodore VR</t>
        </is>
      </c>
      <c r="K1936" s="171" t="n"/>
      <c r="L1936" s="171" t="inlineStr">
        <is>
          <t>Neil Schembri</t>
        </is>
      </c>
      <c r="M1936" s="171" t="inlineStr">
        <is>
          <t>AUS</t>
        </is>
      </c>
      <c r="N1936" s="690">
        <f>_xlfn.LET(_xlpm.d,_xlfn.XLOOKUP(L1936,'[1]Birth Dates'!$A:$A,'[1]Birth Dates'!$B:$B,"",0),IF(_xlpm.d=0,"",_xlpm.d))</f>
        <v/>
      </c>
      <c r="O1936" s="171">
        <f>IF(OR(N1936="",A1936="",NOT(ISNUMBER(N1936)),N1936&gt;A1936),"",DATEDIF(N1936,A1936,"Y")&amp;" years, "&amp;DATEDIF(N1936,A1936,"YM")&amp;" months, "&amp;DATEDIF(N1936,A1936,"MD")&amp;" days")</f>
        <v/>
      </c>
      <c r="P1936" s="171" t="inlineStr">
        <is>
          <t>Graham Moore</t>
        </is>
      </c>
      <c r="Q1936" s="171" t="inlineStr">
        <is>
          <t>AUS</t>
        </is>
      </c>
      <c r="R1936" s="690">
        <f>_xlfn.LET(_xlpm.d,_xlfn.XLOOKUP(P1936,'[1]Birth Dates'!$A:$A,'[1]Birth Dates'!$B:$B,"",0),IF(_xlpm.d=0,"",_xlpm.d))</f>
        <v/>
      </c>
      <c r="S1936" s="171">
        <f>IF(OR(R1936="",A1936="",NOT(ISNUMBER(R1936)),R1936&gt;A1936),"",DATEDIF(R1936,A1936,"Y")&amp;" years, "&amp;DATEDIF(R1936,A1936,"YM")&amp;" months, "&amp;DATEDIF(R1936,A1936,"MD")&amp;" days")</f>
        <v/>
      </c>
      <c r="T1936" s="171" t="n"/>
      <c r="U1936" s="171" t="n"/>
      <c r="V1936" s="690">
        <f>_xlfn.LET(_xlpm.d,_xlfn.XLOOKUP(T1936,'[1]Birth Dates'!$A:$A,'[1]Birth Dates'!$B:$B,"",0),IF(_xlpm.d=0,"",_xlpm.d))</f>
        <v/>
      </c>
      <c r="W1936" s="171">
        <f>IF(OR(V1936="",A1936="",NOT(ISNUMBER(V1936)),V1936&gt;A1936),"",DATEDIF(V1936,A1936,"Y")&amp;" years, "&amp;DATEDIF(V1936,A1936,"YM")&amp;" months, "&amp;DATEDIF(V1936,A1936,"MD")&amp;" days")</f>
        <v/>
      </c>
      <c r="X1936" s="171" t="n"/>
      <c r="Y1936" s="171" t="n"/>
      <c r="Z1936" s="171" t="n"/>
      <c r="AA1936" s="171" t="n"/>
      <c r="AB1936" s="171" t="n"/>
      <c r="AC1936" s="171" t="n"/>
      <c r="AD1936" s="171" t="n"/>
      <c r="AE1936" s="574" t="inlineStr">
        <is>
          <t>2:12.4760</t>
        </is>
      </c>
      <c r="AF1936" s="418">
        <f>IF(OR(AE1936="",AE1936="",AE1936=0),"",6.213/(AE1936*24))</f>
        <v/>
      </c>
      <c r="AG1936" s="241" t="n"/>
      <c r="AH1936" s="574" t="inlineStr"/>
      <c r="AI1936" s="418">
        <f>IF(OR(AH1936="",AH1936="",AH1936=0),"",6.213/(AH1936*24))</f>
        <v/>
      </c>
      <c r="AJ1936" s="175">
        <f>IF(AND(ISNUMBER(AB1936),ISNUMBER(AG1936)),AB1936-AG1936,"")</f>
        <v/>
      </c>
      <c r="AK1936" s="171" t="inlineStr">
        <is>
          <t>DNF</t>
        </is>
      </c>
      <c r="AL1936" s="171" t="n"/>
      <c r="AM1936" s="519" t="inlineStr">
        <is>
          <t>::</t>
        </is>
      </c>
      <c r="AN1936" s="671">
        <f>IF(OR(AL1936="",AM1936="",AM1936=0),"",AL1936*6.213/(AM1936*24))</f>
        <v/>
      </c>
      <c r="AO1936" s="477">
        <f>IF(AND(AL1936=AL1935,AM1936&lt;&gt;"",AM1935&lt;&gt;""),AM1936-AM1935,"")</f>
        <v/>
      </c>
      <c r="AP1936" s="171" t="n"/>
      <c r="AQ1936" s="574" t="inlineStr"/>
      <c r="AR1936" s="439">
        <f>IF(OR(AQ1936="",AQ1936="",AQ1936=0),"",6.213/(AQ1936*24))</f>
        <v/>
      </c>
      <c r="AS1936" s="436">
        <f>IF(OR(NOT(ISNUMBER(C1936)),NOT(ISNUMBER(AB1936))),"",IF(AG1936&lt;&gt;"",AG1936,AB1936)-C1936)</f>
        <v/>
      </c>
      <c r="AT1936" s="191" t="n"/>
      <c r="AU1936" s="195">
        <f>IF($B1936="","",TEXT($A1936,"yyyymmdd")&amp;"_P"&amp;$C1936&amp;"_C"&amp;$F1936&amp;"_"&amp;TRIM(RIGHT(SUBSTITUTE(TRIM(SUBSTITUTE($L1936,CHAR(160)," "))," ",REPT(" ",60)),60))&amp;IF($P1936="","","-"&amp;TRIM(RIGHT(SUBSTITUTE(TRIM(SUBSTITUTE($P1936,CHAR(160)," "))," ",REPT(" ",60)),60)))&amp;IF($T1936="","","-"&amp;TRIM(RIGHT(SUBSTITUTE(TRIM(SUBSTITUTE($T1936,CHAR(160)," "))," ",REPT(" ",60)),60)))&amp;".jpg")</f>
        <v/>
      </c>
    </row>
    <row r="1937" ht="42" customHeight="1">
      <c r="A1937" s="169" t="n">
        <v>34973</v>
      </c>
      <c r="B1937" s="171" t="inlineStr">
        <is>
          <t>Tooheys 1000 1 October, 1995</t>
        </is>
      </c>
      <c r="C1937" s="171" t="inlineStr">
        <is>
          <t>DNF</t>
        </is>
      </c>
      <c r="D1937" s="171" t="n"/>
      <c r="E1937" s="171" t="n"/>
      <c r="F1937" s="171" t="n">
        <v>55</v>
      </c>
      <c r="G1937" s="171" t="inlineStr">
        <is>
          <t>Parsons Transport</t>
        </is>
      </c>
      <c r="H1937" s="171" t="n"/>
      <c r="I1937" s="171" t="inlineStr">
        <is>
          <t>Parsons Transport</t>
        </is>
      </c>
      <c r="J1937" s="171" t="inlineStr">
        <is>
          <t>Holden Commodore VR</t>
        </is>
      </c>
      <c r="K1937" s="171" t="n"/>
      <c r="L1937" s="171" t="inlineStr">
        <is>
          <t>David Parsons</t>
        </is>
      </c>
      <c r="M1937" s="171" t="inlineStr">
        <is>
          <t>AUS</t>
        </is>
      </c>
      <c r="N1937" s="690">
        <f>_xlfn.LET(_xlpm.d,_xlfn.XLOOKUP(L1937,'[1]Birth Dates'!$A:$A,'[1]Birth Dates'!$B:$B,"",0),IF(_xlpm.d=0,"",_xlpm.d))</f>
        <v/>
      </c>
      <c r="O1937" s="171">
        <f>IF(OR(N1937="",A1937="",NOT(ISNUMBER(N1937)),N1937&gt;A1937),"",DATEDIF(N1937,A1937,"Y")&amp;" years, "&amp;DATEDIF(N1937,A1937,"YM")&amp;" months, "&amp;DATEDIF(N1937,A1937,"MD")&amp;" days")</f>
        <v/>
      </c>
      <c r="P1937" s="171" t="inlineStr">
        <is>
          <t>Rodney Crick</t>
        </is>
      </c>
      <c r="Q1937" s="171" t="inlineStr">
        <is>
          <t>AUS</t>
        </is>
      </c>
      <c r="R1937" s="690">
        <f>_xlfn.LET(_xlpm.d,_xlfn.XLOOKUP(P1937,'[1]Birth Dates'!$A:$A,'[1]Birth Dates'!$B:$B,"",0),IF(_xlpm.d=0,"",_xlpm.d))</f>
        <v/>
      </c>
      <c r="S1937" s="171">
        <f>IF(OR(R1937="",A1937="",NOT(ISNUMBER(R1937)),R1937&gt;A1937),"",DATEDIF(R1937,A1937,"Y")&amp;" years, "&amp;DATEDIF(R1937,A1937,"YM")&amp;" months, "&amp;DATEDIF(R1937,A1937,"MD")&amp;" days")</f>
        <v/>
      </c>
      <c r="T1937" s="171" t="n"/>
      <c r="U1937" s="171" t="n"/>
      <c r="V1937" s="690">
        <f>_xlfn.LET(_xlpm.d,_xlfn.XLOOKUP(T1937,'[1]Birth Dates'!$A:$A,'[1]Birth Dates'!$B:$B,"",0),IF(_xlpm.d=0,"",_xlpm.d))</f>
        <v/>
      </c>
      <c r="W1937" s="171">
        <f>IF(OR(V1937="",A1937="",NOT(ISNUMBER(V1937)),V1937&gt;A1937),"",DATEDIF(V1937,A1937,"Y")&amp;" years, "&amp;DATEDIF(V1937,A1937,"YM")&amp;" months, "&amp;DATEDIF(V1937,A1937,"MD")&amp;" days")</f>
        <v/>
      </c>
      <c r="X1937" s="171" t="n"/>
      <c r="Y1937" s="171" t="n"/>
      <c r="Z1937" s="171" t="n"/>
      <c r="AA1937" s="171" t="n"/>
      <c r="AB1937" s="171" t="n"/>
      <c r="AC1937" s="171" t="n"/>
      <c r="AD1937" s="171" t="n"/>
      <c r="AE1937" s="574" t="inlineStr">
        <is>
          <t>2:12.4760</t>
        </is>
      </c>
      <c r="AF1937" s="418">
        <f>IF(OR(AE1937="",AE1937="",AE1937=0),"",6.213/(AE1937*24))</f>
        <v/>
      </c>
      <c r="AG1937" s="241" t="n"/>
      <c r="AH1937" s="574" t="inlineStr"/>
      <c r="AI1937" s="418">
        <f>IF(OR(AH1937="",AH1937="",AH1937=0),"",6.213/(AH1937*24))</f>
        <v/>
      </c>
      <c r="AJ1937" s="175">
        <f>IF(AND(ISNUMBER(AB1937),ISNUMBER(AG1937)),AB1937-AG1937,"")</f>
        <v/>
      </c>
      <c r="AK1937" s="171" t="inlineStr">
        <is>
          <t>DNF</t>
        </is>
      </c>
      <c r="AL1937" s="171" t="n"/>
      <c r="AM1937" s="519" t="inlineStr">
        <is>
          <t>::</t>
        </is>
      </c>
      <c r="AN1937" s="671">
        <f>IF(OR(AL1937="",AM1937="",AM1937=0),"",AL1937*6.213/(AM1937*24))</f>
        <v/>
      </c>
      <c r="AO1937" s="477">
        <f>IF(AND(AL1937=AL1936,AM1937&lt;&gt;"",AM1936&lt;&gt;""),AM1937-AM1936,"")</f>
        <v/>
      </c>
      <c r="AP1937" s="171" t="n"/>
      <c r="AQ1937" s="574" t="inlineStr"/>
      <c r="AR1937" s="439">
        <f>IF(OR(AQ1937="",AQ1937="",AQ1937=0),"",6.213/(AQ1937*24))</f>
        <v/>
      </c>
      <c r="AS1937" s="436">
        <f>IF(OR(NOT(ISNUMBER(C1937)),NOT(ISNUMBER(AB1937))),"",IF(AG1937&lt;&gt;"",AG1937,AB1937)-C1937)</f>
        <v/>
      </c>
      <c r="AT1937" s="191" t="n"/>
      <c r="AU1937" s="195">
        <f>IF($B1937="","",TEXT($A1937,"yyyymmdd")&amp;"_P"&amp;$C1937&amp;"_C"&amp;$F1937&amp;"_"&amp;TRIM(RIGHT(SUBSTITUTE(TRIM(SUBSTITUTE($L1937,CHAR(160)," "))," ",REPT(" ",60)),60))&amp;IF($P1937="","","-"&amp;TRIM(RIGHT(SUBSTITUTE(TRIM(SUBSTITUTE($P1937,CHAR(160)," "))," ",REPT(" ",60)),60)))&amp;IF($T1937="","","-"&amp;TRIM(RIGHT(SUBSTITUTE(TRIM(SUBSTITUTE($T1937,CHAR(160)," "))," ",REPT(" ",60)),60)))&amp;".jpg")</f>
        <v/>
      </c>
    </row>
    <row r="1938" ht="42" customHeight="1">
      <c r="A1938" s="169" t="n">
        <v>34973</v>
      </c>
      <c r="B1938" s="171" t="inlineStr">
        <is>
          <t>Tooheys 1000 1 October, 1995</t>
        </is>
      </c>
      <c r="C1938" s="171" t="inlineStr">
        <is>
          <t>DNF</t>
        </is>
      </c>
      <c r="D1938" s="171" t="n"/>
      <c r="E1938" s="171" t="n"/>
      <c r="F1938" s="171" t="n">
        <v>60</v>
      </c>
      <c r="G1938" s="171" t="inlineStr">
        <is>
          <t>McLeod Racing</t>
        </is>
      </c>
      <c r="H1938" s="171" t="n"/>
      <c r="I1938" s="171" t="inlineStr">
        <is>
          <t>Enzed Hoses and Fittings</t>
        </is>
      </c>
      <c r="J1938" s="171" t="inlineStr">
        <is>
          <t>Holden Commodore VR</t>
        </is>
      </c>
      <c r="K1938" s="171" t="n"/>
      <c r="L1938" s="171" t="inlineStr">
        <is>
          <t>Peter McLeod</t>
        </is>
      </c>
      <c r="M1938" s="171" t="inlineStr">
        <is>
          <t>AUS</t>
        </is>
      </c>
      <c r="N1938" s="690">
        <f>_xlfn.LET(_xlpm.d,_xlfn.XLOOKUP(L1938,'[1]Birth Dates'!$A:$A,'[1]Birth Dates'!$B:$B,"",0),IF(_xlpm.d=0,"",_xlpm.d))</f>
        <v/>
      </c>
      <c r="O1938" s="171">
        <f>IF(OR(N1938="",A1938="",NOT(ISNUMBER(N1938)),N1938&gt;A1938),"",DATEDIF(N1938,A1938,"Y")&amp;" years, "&amp;DATEDIF(N1938,A1938,"YM")&amp;" months, "&amp;DATEDIF(N1938,A1938,"MD")&amp;" days")</f>
        <v/>
      </c>
      <c r="P1938" s="171" t="inlineStr">
        <is>
          <t>Ryan McLeod</t>
        </is>
      </c>
      <c r="Q1938" s="171" t="inlineStr">
        <is>
          <t>AUS</t>
        </is>
      </c>
      <c r="R1938" s="690">
        <f>_xlfn.LET(_xlpm.d,_xlfn.XLOOKUP(P1938,'[1]Birth Dates'!$A:$A,'[1]Birth Dates'!$B:$B,"",0),IF(_xlpm.d=0,"",_xlpm.d))</f>
        <v/>
      </c>
      <c r="S1938" s="171">
        <f>IF(OR(R1938="",A1938="",NOT(ISNUMBER(R1938)),R1938&gt;A1938),"",DATEDIF(R1938,A1938,"Y")&amp;" years, "&amp;DATEDIF(R1938,A1938,"YM")&amp;" months, "&amp;DATEDIF(R1938,A1938,"MD")&amp;" days")</f>
        <v/>
      </c>
      <c r="T1938" s="171" t="n"/>
      <c r="U1938" s="171" t="n"/>
      <c r="V1938" s="690">
        <f>_xlfn.LET(_xlpm.d,_xlfn.XLOOKUP(T1938,'[1]Birth Dates'!$A:$A,'[1]Birth Dates'!$B:$B,"",0),IF(_xlpm.d=0,"",_xlpm.d))</f>
        <v/>
      </c>
      <c r="W1938" s="171">
        <f>IF(OR(V1938="",A1938="",NOT(ISNUMBER(V1938)),V1938&gt;A1938),"",DATEDIF(V1938,A1938,"Y")&amp;" years, "&amp;DATEDIF(V1938,A1938,"YM")&amp;" months, "&amp;DATEDIF(V1938,A1938,"MD")&amp;" days")</f>
        <v/>
      </c>
      <c r="X1938" s="171" t="n"/>
      <c r="Y1938" s="171" t="n"/>
      <c r="Z1938" s="171" t="n"/>
      <c r="AA1938" s="171" t="n"/>
      <c r="AB1938" s="171" t="n"/>
      <c r="AC1938" s="171" t="n"/>
      <c r="AD1938" s="171" t="n"/>
      <c r="AE1938" s="574" t="inlineStr">
        <is>
          <t>2:12.4760</t>
        </is>
      </c>
      <c r="AF1938" s="418">
        <f>IF(OR(AE1938="",AE1938="",AE1938=0),"",6.213/(AE1938*24))</f>
        <v/>
      </c>
      <c r="AG1938" s="241" t="n"/>
      <c r="AH1938" s="574" t="inlineStr"/>
      <c r="AI1938" s="418">
        <f>IF(OR(AH1938="",AH1938="",AH1938=0),"",6.213/(AH1938*24))</f>
        <v/>
      </c>
      <c r="AJ1938" s="175">
        <f>IF(AND(ISNUMBER(AB1938),ISNUMBER(AG1938)),AB1938-AG1938,"")</f>
        <v/>
      </c>
      <c r="AK1938" s="171" t="inlineStr">
        <is>
          <t>DNF</t>
        </is>
      </c>
      <c r="AL1938" s="171" t="n"/>
      <c r="AM1938" s="519" t="inlineStr">
        <is>
          <t>::</t>
        </is>
      </c>
      <c r="AN1938" s="671">
        <f>IF(OR(AL1938="",AM1938="",AM1938=0),"",AL1938*6.213/(AM1938*24))</f>
        <v/>
      </c>
      <c r="AO1938" s="477">
        <f>IF(AND(AL1938=AL1937,AM1938&lt;&gt;"",AM1937&lt;&gt;""),AM1938-AM1937,"")</f>
        <v/>
      </c>
      <c r="AP1938" s="171" t="n"/>
      <c r="AQ1938" s="574" t="inlineStr"/>
      <c r="AR1938" s="439">
        <f>IF(OR(AQ1938="",AQ1938="",AQ1938=0),"",6.213/(AQ1938*24))</f>
        <v/>
      </c>
      <c r="AS1938" s="436">
        <f>IF(OR(NOT(ISNUMBER(C1938)),NOT(ISNUMBER(AB1938))),"",IF(AG1938&lt;&gt;"",AG1938,AB1938)-C1938)</f>
        <v/>
      </c>
      <c r="AT1938" s="191" t="n"/>
      <c r="AU1938" s="195">
        <f>IF($B1938="","",TEXT($A1938,"yyyymmdd")&amp;"_P"&amp;$C1938&amp;"_C"&amp;$F1938&amp;"_"&amp;TRIM(RIGHT(SUBSTITUTE(TRIM(SUBSTITUTE($L1938,CHAR(160)," "))," ",REPT(" ",60)),60))&amp;IF($P1938="","","-"&amp;TRIM(RIGHT(SUBSTITUTE(TRIM(SUBSTITUTE($P1938,CHAR(160)," "))," ",REPT(" ",60)),60)))&amp;IF($T1938="","","-"&amp;TRIM(RIGHT(SUBSTITUTE(TRIM(SUBSTITUTE($T1938,CHAR(160)," "))," ",REPT(" ",60)),60)))&amp;".jpg")</f>
        <v/>
      </c>
    </row>
    <row r="1939" ht="42" customFormat="1" customHeight="1" s="240">
      <c r="A1939" s="243" t="n">
        <v>35344</v>
      </c>
      <c r="B1939" s="244" t="inlineStr">
        <is>
          <t>AMP Bathurst 1000 6 October, 1996</t>
        </is>
      </c>
      <c r="C1939" s="244" t="n">
        <v>1</v>
      </c>
      <c r="D1939" s="244" t="n"/>
      <c r="E1939" s="244" t="n"/>
      <c r="F1939" s="244" t="n">
        <v>1</v>
      </c>
      <c r="G1939" s="244" t="inlineStr">
        <is>
          <t>Holden Racing Team</t>
        </is>
      </c>
      <c r="H1939" s="244" t="n"/>
      <c r="I1939" s="244" t="inlineStr">
        <is>
          <t>Holden, Mobil 1</t>
        </is>
      </c>
      <c r="J1939" s="244" t="inlineStr">
        <is>
          <t>Holden Commodore VR</t>
        </is>
      </c>
      <c r="K1939" s="244" t="n"/>
      <c r="L1939" s="244" t="inlineStr">
        <is>
          <t>Craig Lowndes</t>
        </is>
      </c>
      <c r="M1939" s="244" t="inlineStr">
        <is>
          <t>AUS</t>
        </is>
      </c>
      <c r="N1939" s="692">
        <f>_xlfn.LET(_xlpm.d,_xlfn.XLOOKUP(L1939,'[1]Birth Dates'!$A:$A,'[1]Birth Dates'!$B:$B,"",0),IF(_xlpm.d=0,"",_xlpm.d))</f>
        <v/>
      </c>
      <c r="O1939" s="203">
        <f>IF(OR(N1939="",A1939="",NOT(ISNUMBER(N1939)),N1939&gt;A1939),"",DATEDIF(N1939,A1939,"Y")&amp;" years, "&amp;DATEDIF(N1939,A1939,"YM")&amp;" months, "&amp;DATEDIF(N1939,A1939,"MD")&amp;" days")</f>
        <v/>
      </c>
      <c r="P1939" s="244" t="inlineStr">
        <is>
          <t>Greg Murphy</t>
        </is>
      </c>
      <c r="Q1939" s="244" t="inlineStr">
        <is>
          <t>AUS</t>
        </is>
      </c>
      <c r="R1939" s="692">
        <f>_xlfn.LET(_xlpm.d,_xlfn.XLOOKUP(P1939,'[1]Birth Dates'!$A:$A,'[1]Birth Dates'!$B:$B,"",0),IF(_xlpm.d=0,"",_xlpm.d))</f>
        <v/>
      </c>
      <c r="S1939" s="203">
        <f>IF(OR(R1939="",A1939="",NOT(ISNUMBER(R1939)),R1939&gt;A1939),"",DATEDIF(R1939,A1939,"Y")&amp;" years, "&amp;DATEDIF(R1939,A1939,"YM")&amp;" months, "&amp;DATEDIF(R1939,A1939,"MD")&amp;" days")</f>
        <v/>
      </c>
      <c r="T1939" s="244" t="n"/>
      <c r="U1939" s="244" t="n"/>
      <c r="V1939" s="692">
        <f>_xlfn.LET(_xlpm.d,_xlfn.XLOOKUP(T1939,'[1]Birth Dates'!$A:$A,'[1]Birth Dates'!$B:$B,"",0),IF(_xlpm.d=0,"",_xlpm.d))</f>
        <v/>
      </c>
      <c r="W1939" s="203">
        <f>IF(OR(V1939="",A1939="",NOT(ISNUMBER(V1939)),V1939&gt;A1939),"",DATEDIF(V1939,A1939,"Y")&amp;" years, "&amp;DATEDIF(V1939,A1939,"YM")&amp;" months, "&amp;DATEDIF(V1939,A1939,"MD")&amp;" days")</f>
        <v/>
      </c>
      <c r="X1939" s="203" t="n"/>
      <c r="Y1939" s="203" t="n"/>
      <c r="Z1939" s="203" t="n"/>
      <c r="AA1939" s="203" t="n"/>
      <c r="AB1939" s="244" t="n"/>
      <c r="AC1939" s="244" t="n"/>
      <c r="AD1939" s="244" t="n"/>
      <c r="AE1939" s="575" t="inlineStr">
        <is>
          <t>2:10.3900</t>
        </is>
      </c>
      <c r="AF1939" s="418">
        <f>IF(OR(AE1939="",AE1939="",AE1939=0),"",6.213/(AE1939*24))</f>
        <v/>
      </c>
      <c r="AG1939" s="245" t="n">
        <v>2</v>
      </c>
      <c r="AH1939" s="575" t="inlineStr">
        <is>
          <t>2:11.4000</t>
        </is>
      </c>
      <c r="AI1939" s="418">
        <f>IF(OR(AH1939="",AH1939="",AH1939=0),"",6.213/(AH1939*24))</f>
        <v/>
      </c>
      <c r="AJ1939" s="175">
        <f>IF(AND(ISNUMBER(AB1939),ISNUMBER(AG1939)),AB1939-AG1939,"")</f>
        <v/>
      </c>
      <c r="AK1939" s="244" t="n"/>
      <c r="AL1939" s="244" t="n">
        <v>161</v>
      </c>
      <c r="AM1939" s="520" t="inlineStr">
        <is>
          <t>::</t>
        </is>
      </c>
      <c r="AN1939" s="671">
        <f>IF(OR(AL1939="",AM1939="",AM1939=0),"",AL1939*6.213/(AM1939*24))</f>
        <v/>
      </c>
      <c r="AO1939" s="477">
        <f>IF(AND(AL1939=AL1938,AM1939&lt;&gt;"",AM1938&lt;&gt;""),AM1939-AM1938,"")</f>
        <v/>
      </c>
      <c r="AP1939" s="244" t="n">
        <v>149</v>
      </c>
      <c r="AQ1939" s="575" t="inlineStr">
        <is>
          <t>2:13.1636</t>
        </is>
      </c>
      <c r="AR1939" s="439">
        <f>IF(OR(AQ1939="",AQ1939="",AQ1939=0),"",6.213/(AQ1939*24))</f>
        <v/>
      </c>
      <c r="AS1939" s="436">
        <f>IF(OR(NOT(ISNUMBER(C1939)),NOT(ISNUMBER(AB1939))),"",IF(AG1939&lt;&gt;"",AG1939,AB1939)-C1939)</f>
        <v/>
      </c>
      <c r="AT1939" s="201" t="n"/>
      <c r="AU1939" s="213">
        <f>IF($B1939="","",TEXT($A1939,"yyyymmdd")&amp;"_P"&amp;$C1939&amp;"_C"&amp;$F1939&amp;"_"&amp;TRIM(RIGHT(SUBSTITUTE(TRIM(SUBSTITUTE($L1939,CHAR(160)," "))," ",REPT(" ",60)),60))&amp;IF($P1939="","","-"&amp;TRIM(RIGHT(SUBSTITUTE(TRIM(SUBSTITUTE($P1939,CHAR(160)," "))," ",REPT(" ",60)),60)))&amp;IF($T1939="","","-"&amp;TRIM(RIGHT(SUBSTITUTE(TRIM(SUBSTITUTE($T1939,CHAR(160)," "))," ",REPT(" ",60)),60)))&amp;".jpg")</f>
        <v/>
      </c>
    </row>
    <row r="1940" ht="42" customHeight="1">
      <c r="A1940" s="172" t="n">
        <v>35344</v>
      </c>
      <c r="B1940" s="203" t="inlineStr">
        <is>
          <t>AMP Bathurst 1000 6 October, 1996</t>
        </is>
      </c>
      <c r="C1940" s="203" t="n">
        <v>2</v>
      </c>
      <c r="D1940" s="203" t="n"/>
      <c r="E1940" s="203" t="n"/>
      <c r="F1940" s="203" t="n">
        <v>17</v>
      </c>
      <c r="G1940" s="203" t="inlineStr">
        <is>
          <t>Dick Johnson Racing</t>
        </is>
      </c>
      <c r="H1940" s="203" t="n"/>
      <c r="I1940" s="203" t="inlineStr">
        <is>
          <t>Shell, FAI Insurance</t>
        </is>
      </c>
      <c r="J1940" s="203" t="inlineStr">
        <is>
          <t>Ford Falcon EF</t>
        </is>
      </c>
      <c r="K1940" s="203" t="n"/>
      <c r="L1940" s="203" t="inlineStr">
        <is>
          <t>Dick Johnson</t>
        </is>
      </c>
      <c r="M1940" s="203" t="inlineStr">
        <is>
          <t>AUS</t>
        </is>
      </c>
      <c r="N1940" s="692">
        <f>_xlfn.LET(_xlpm.d,_xlfn.XLOOKUP(L1940,'[1]Birth Dates'!$A:$A,'[1]Birth Dates'!$B:$B,"",0),IF(_xlpm.d=0,"",_xlpm.d))</f>
        <v/>
      </c>
      <c r="O1940" s="203">
        <f>IF(OR(N1940="",A1940="",NOT(ISNUMBER(N1940)),N1940&gt;A1940),"",DATEDIF(N1940,A1940,"Y")&amp;" years, "&amp;DATEDIF(N1940,A1940,"YM")&amp;" months, "&amp;DATEDIF(N1940,A1940,"MD")&amp;" days")</f>
        <v/>
      </c>
      <c r="P1940" s="203" t="inlineStr">
        <is>
          <t>John Bowe</t>
        </is>
      </c>
      <c r="Q1940" s="203" t="inlineStr">
        <is>
          <t>AUS</t>
        </is>
      </c>
      <c r="R1940" s="692">
        <f>_xlfn.LET(_xlpm.d,_xlfn.XLOOKUP(P1940,'[1]Birth Dates'!$A:$A,'[1]Birth Dates'!$B:$B,"",0),IF(_xlpm.d=0,"",_xlpm.d))</f>
        <v/>
      </c>
      <c r="S1940" s="203">
        <f>IF(OR(R1940="",A1940="",NOT(ISNUMBER(R1940)),R1940&gt;A1940),"",DATEDIF(R1940,A1940,"Y")&amp;" years, "&amp;DATEDIF(R1940,A1940,"YM")&amp;" months, "&amp;DATEDIF(R1940,A1940,"MD")&amp;" days")</f>
        <v/>
      </c>
      <c r="T1940" s="203" t="n"/>
      <c r="U1940" s="203" t="n"/>
      <c r="V1940" s="692">
        <f>_xlfn.LET(_xlpm.d,_xlfn.XLOOKUP(T1940,'[1]Birth Dates'!$A:$A,'[1]Birth Dates'!$B:$B,"",0),IF(_xlpm.d=0,"",_xlpm.d))</f>
        <v/>
      </c>
      <c r="W1940" s="203">
        <f>IF(OR(V1940="",A1940="",NOT(ISNUMBER(V1940)),V1940&gt;A1940),"",DATEDIF(V1940,A1940,"Y")&amp;" years, "&amp;DATEDIF(V1940,A1940,"YM")&amp;" months, "&amp;DATEDIF(V1940,A1940,"MD")&amp;" days")</f>
        <v/>
      </c>
      <c r="X1940" s="203" t="n"/>
      <c r="Y1940" s="203" t="n"/>
      <c r="Z1940" s="203" t="n"/>
      <c r="AA1940" s="203" t="n"/>
      <c r="AB1940" s="203" t="n"/>
      <c r="AC1940" s="203" t="n"/>
      <c r="AD1940" s="203" t="n"/>
      <c r="AE1940" s="476" t="inlineStr">
        <is>
          <t>2:12.4700</t>
        </is>
      </c>
      <c r="AF1940" s="418">
        <f>IF(OR(AE1940="",AE1940="",AE1940=0),"",6.213/(AE1940*24))</f>
        <v/>
      </c>
      <c r="AG1940" s="246" t="n"/>
      <c r="AH1940" s="476" t="inlineStr"/>
      <c r="AI1940" s="418">
        <f>IF(OR(AH1940="",AH1940="",AH1940=0),"",6.213/(AH1940*24))</f>
        <v/>
      </c>
      <c r="AJ1940" s="175">
        <f>IF(AND(ISNUMBER(AB1940),ISNUMBER(AG1940)),AB1940-AG1940,"")</f>
        <v/>
      </c>
      <c r="AK1940" s="203" t="n"/>
      <c r="AL1940" s="203" t="n">
        <v>161</v>
      </c>
      <c r="AM1940" s="521" t="inlineStr">
        <is>
          <t>::</t>
        </is>
      </c>
      <c r="AN1940" s="671">
        <f>IF(OR(AL1940="",AM1940="",AM1940=0),"",AL1940*6.213/(AM1940*24))</f>
        <v/>
      </c>
      <c r="AO1940" s="477">
        <f>IF(AND(AL1940=AL1939,AM1940&lt;&gt;"",AM1939&lt;&gt;""),AM1940-AM1939,"")</f>
        <v/>
      </c>
      <c r="AP1940" s="203" t="n">
        <v>150</v>
      </c>
      <c r="AQ1940" s="476" t="inlineStr">
        <is>
          <t>2:14.6447</t>
        </is>
      </c>
      <c r="AR1940" s="439">
        <f>IF(OR(AQ1940="",AQ1940="",AQ1940=0),"",6.213/(AQ1940*24))</f>
        <v/>
      </c>
      <c r="AS1940" s="436">
        <f>IF(OR(NOT(ISNUMBER(C1940)),NOT(ISNUMBER(AB1940))),"",IF(AG1940&lt;&gt;"",AG1940,AB1940)-C1940)</f>
        <v/>
      </c>
      <c r="AT1940" s="210" t="n"/>
      <c r="AU1940" s="206">
        <f>IF($B1940="","",TEXT($A1940,"yyyymmdd")&amp;"_P"&amp;$C1940&amp;"_C"&amp;$F1940&amp;"_"&amp;TRIM(RIGHT(SUBSTITUTE(TRIM(SUBSTITUTE($L1940,CHAR(160)," "))," ",REPT(" ",60)),60))&amp;IF($P1940="","","-"&amp;TRIM(RIGHT(SUBSTITUTE(TRIM(SUBSTITUTE($P1940,CHAR(160)," "))," ",REPT(" ",60)),60)))&amp;IF($T1940="","","-"&amp;TRIM(RIGHT(SUBSTITUTE(TRIM(SUBSTITUTE($T1940,CHAR(160)," "))," ",REPT(" ",60)),60)))&amp;".jpg")</f>
        <v/>
      </c>
    </row>
    <row r="1941" ht="42" customHeight="1">
      <c r="A1941" s="172" t="n">
        <v>35344</v>
      </c>
      <c r="B1941" s="203" t="inlineStr">
        <is>
          <t>AMP Bathurst 1000 6 October, 1996</t>
        </is>
      </c>
      <c r="C1941" s="203" t="n">
        <v>3</v>
      </c>
      <c r="D1941" s="203" t="n"/>
      <c r="E1941" s="203" t="n"/>
      <c r="F1941" s="203" t="n">
        <v>25</v>
      </c>
      <c r="G1941" s="203" t="inlineStr">
        <is>
          <t>Longhurst Racing</t>
        </is>
      </c>
      <c r="H1941" s="203" t="n"/>
      <c r="I1941" s="203" t="inlineStr">
        <is>
          <t>Castrol</t>
        </is>
      </c>
      <c r="J1941" s="203" t="inlineStr">
        <is>
          <t>Ford Falcon EF</t>
        </is>
      </c>
      <c r="K1941" s="203" t="n"/>
      <c r="L1941" s="203" t="inlineStr">
        <is>
          <t>Tony Longhurst</t>
        </is>
      </c>
      <c r="M1941" s="203" t="inlineStr">
        <is>
          <t>AUS</t>
        </is>
      </c>
      <c r="N1941" s="692">
        <f>_xlfn.LET(_xlpm.d,_xlfn.XLOOKUP(L1941,'[1]Birth Dates'!$A:$A,'[1]Birth Dates'!$B:$B,"",0),IF(_xlpm.d=0,"",_xlpm.d))</f>
        <v/>
      </c>
      <c r="O1941" s="203">
        <f>IF(OR(N1941="",A1941="",NOT(ISNUMBER(N1941)),N1941&gt;A1941),"",DATEDIF(N1941,A1941,"Y")&amp;" years, "&amp;DATEDIF(N1941,A1941,"YM")&amp;" months, "&amp;DATEDIF(N1941,A1941,"MD")&amp;" days")</f>
        <v/>
      </c>
      <c r="P1941" s="203" t="inlineStr">
        <is>
          <t>Steven Ellery</t>
        </is>
      </c>
      <c r="Q1941" s="203" t="inlineStr">
        <is>
          <t>AUS</t>
        </is>
      </c>
      <c r="R1941" s="692">
        <f>_xlfn.LET(_xlpm.d,_xlfn.XLOOKUP(P1941,'[1]Birth Dates'!$A:$A,'[1]Birth Dates'!$B:$B,"",0),IF(_xlpm.d=0,"",_xlpm.d))</f>
        <v/>
      </c>
      <c r="S1941" s="203">
        <f>IF(OR(R1941="",A1941="",NOT(ISNUMBER(R1941)),R1941&gt;A1941),"",DATEDIF(R1941,A1941,"Y")&amp;" years, "&amp;DATEDIF(R1941,A1941,"YM")&amp;" months, "&amp;DATEDIF(R1941,A1941,"MD")&amp;" days")</f>
        <v/>
      </c>
      <c r="T1941" s="203" t="n"/>
      <c r="U1941" s="203" t="n"/>
      <c r="V1941" s="692">
        <f>_xlfn.LET(_xlpm.d,_xlfn.XLOOKUP(T1941,'[1]Birth Dates'!$A:$A,'[1]Birth Dates'!$B:$B,"",0),IF(_xlpm.d=0,"",_xlpm.d))</f>
        <v/>
      </c>
      <c r="W1941" s="203">
        <f>IF(OR(V1941="",A1941="",NOT(ISNUMBER(V1941)),V1941&gt;A1941),"",DATEDIF(V1941,A1941,"Y")&amp;" years, "&amp;DATEDIF(V1941,A1941,"YM")&amp;" months, "&amp;DATEDIF(V1941,A1941,"MD")&amp;" days")</f>
        <v/>
      </c>
      <c r="X1941" s="203" t="n"/>
      <c r="Y1941" s="203" t="n"/>
      <c r="Z1941" s="203" t="n"/>
      <c r="AA1941" s="203" t="n"/>
      <c r="AB1941" s="203" t="n"/>
      <c r="AC1941" s="203" t="n"/>
      <c r="AD1941" s="203" t="n"/>
      <c r="AE1941" s="476" t="inlineStr">
        <is>
          <t>2:12.3160</t>
        </is>
      </c>
      <c r="AF1941" s="418">
        <f>IF(OR(AE1941="",AE1941="",AE1941=0),"",6.213/(AE1941*24))</f>
        <v/>
      </c>
      <c r="AG1941" s="246" t="n"/>
      <c r="AH1941" s="476" t="inlineStr"/>
      <c r="AI1941" s="418">
        <f>IF(OR(AH1941="",AH1941="",AH1941=0),"",6.213/(AH1941*24))</f>
        <v/>
      </c>
      <c r="AJ1941" s="175">
        <f>IF(AND(ISNUMBER(AB1941),ISNUMBER(AG1941)),AB1941-AG1941,"")</f>
        <v/>
      </c>
      <c r="AK1941" s="203" t="n"/>
      <c r="AL1941" s="203" t="n">
        <v>161</v>
      </c>
      <c r="AM1941" s="521" t="inlineStr">
        <is>
          <t>::</t>
        </is>
      </c>
      <c r="AN1941" s="671">
        <f>IF(OR(AL1941="",AM1941="",AM1941=0),"",AL1941*6.213/(AM1941*24))</f>
        <v/>
      </c>
      <c r="AO1941" s="477">
        <f>IF(AND(AL1941=AL1940,AM1941&lt;&gt;"",AM1940&lt;&gt;""),AM1941-AM1940,"")</f>
        <v/>
      </c>
      <c r="AP1941" s="203" t="n">
        <v>114</v>
      </c>
      <c r="AQ1941" s="476" t="inlineStr">
        <is>
          <t>2:14.7718</t>
        </is>
      </c>
      <c r="AR1941" s="439">
        <f>IF(OR(AQ1941="",AQ1941="",AQ1941=0),"",6.213/(AQ1941*24))</f>
        <v/>
      </c>
      <c r="AS1941" s="436">
        <f>IF(OR(NOT(ISNUMBER(C1941)),NOT(ISNUMBER(AB1941))),"",IF(AG1941&lt;&gt;"",AG1941,AB1941)-C1941)</f>
        <v/>
      </c>
      <c r="AT1941" s="210" t="n"/>
      <c r="AU1941" s="206">
        <f>IF($B1941="","",TEXT($A1941,"yyyymmdd")&amp;"_P"&amp;$C1941&amp;"_C"&amp;$F1941&amp;"_"&amp;TRIM(RIGHT(SUBSTITUTE(TRIM(SUBSTITUTE($L1941,CHAR(160)," "))," ",REPT(" ",60)),60))&amp;IF($P1941="","","-"&amp;TRIM(RIGHT(SUBSTITUTE(TRIM(SUBSTITUTE($P1941,CHAR(160)," "))," ",REPT(" ",60)),60)))&amp;IF($T1941="","","-"&amp;TRIM(RIGHT(SUBSTITUTE(TRIM(SUBSTITUTE($T1941,CHAR(160)," "))," ",REPT(" ",60)),60)))&amp;".jpg")</f>
        <v/>
      </c>
    </row>
    <row r="1942" ht="42" customHeight="1">
      <c r="A1942" s="172" t="n">
        <v>35344</v>
      </c>
      <c r="B1942" s="203" t="inlineStr">
        <is>
          <t>AMP Bathurst 1000 6 October, 1996</t>
        </is>
      </c>
      <c r="C1942" s="203" t="n">
        <v>4</v>
      </c>
      <c r="D1942" s="203" t="n"/>
      <c r="E1942" s="203" t="n"/>
      <c r="F1942" s="203" t="n">
        <v>7</v>
      </c>
      <c r="G1942" s="203" t="inlineStr">
        <is>
          <t>Wayne Gardner Racing</t>
        </is>
      </c>
      <c r="H1942" s="203" t="n"/>
      <c r="I1942" s="203" t="inlineStr">
        <is>
          <t>Coca-Cola</t>
        </is>
      </c>
      <c r="J1942" s="203" t="inlineStr">
        <is>
          <t>Holden Commodore VR</t>
        </is>
      </c>
      <c r="K1942" s="203" t="n"/>
      <c r="L1942" s="203" t="inlineStr">
        <is>
          <t>Wayne Gardner</t>
        </is>
      </c>
      <c r="M1942" s="203" t="inlineStr">
        <is>
          <t>AUS</t>
        </is>
      </c>
      <c r="N1942" s="692">
        <f>_xlfn.LET(_xlpm.d,_xlfn.XLOOKUP(L1942,'[1]Birth Dates'!$A:$A,'[1]Birth Dates'!$B:$B,"",0),IF(_xlpm.d=0,"",_xlpm.d))</f>
        <v/>
      </c>
      <c r="O1942" s="203">
        <f>IF(OR(N1942="",A1942="",NOT(ISNUMBER(N1942)),N1942&gt;A1942),"",DATEDIF(N1942,A1942,"Y")&amp;" years, "&amp;DATEDIF(N1942,A1942,"YM")&amp;" months, "&amp;DATEDIF(N1942,A1942,"MD")&amp;" days")</f>
        <v/>
      </c>
      <c r="P1942" s="203" t="inlineStr">
        <is>
          <t>Neil Crompton</t>
        </is>
      </c>
      <c r="Q1942" s="203" t="inlineStr">
        <is>
          <t>AUS</t>
        </is>
      </c>
      <c r="R1942" s="692">
        <f>_xlfn.LET(_xlpm.d,_xlfn.XLOOKUP(P1942,'[1]Birth Dates'!$A:$A,'[1]Birth Dates'!$B:$B,"",0),IF(_xlpm.d=0,"",_xlpm.d))</f>
        <v/>
      </c>
      <c r="S1942" s="203">
        <f>IF(OR(R1942="",A1942="",NOT(ISNUMBER(R1942)),R1942&gt;A1942),"",DATEDIF(R1942,A1942,"Y")&amp;" years, "&amp;DATEDIF(R1942,A1942,"YM")&amp;" months, "&amp;DATEDIF(R1942,A1942,"MD")&amp;" days")</f>
        <v/>
      </c>
      <c r="T1942" s="203" t="n"/>
      <c r="U1942" s="203" t="n"/>
      <c r="V1942" s="692">
        <f>_xlfn.LET(_xlpm.d,_xlfn.XLOOKUP(T1942,'[1]Birth Dates'!$A:$A,'[1]Birth Dates'!$B:$B,"",0),IF(_xlpm.d=0,"",_xlpm.d))</f>
        <v/>
      </c>
      <c r="W1942" s="203">
        <f>IF(OR(V1942="",A1942="",NOT(ISNUMBER(V1942)),V1942&gt;A1942),"",DATEDIF(V1942,A1942,"Y")&amp;" years, "&amp;DATEDIF(V1942,A1942,"YM")&amp;" months, "&amp;DATEDIF(V1942,A1942,"MD")&amp;" days")</f>
        <v/>
      </c>
      <c r="X1942" s="203" t="n"/>
      <c r="Y1942" s="203" t="n"/>
      <c r="Z1942" s="203" t="n"/>
      <c r="AA1942" s="203" t="n"/>
      <c r="AB1942" s="203" t="n"/>
      <c r="AC1942" s="203" t="n"/>
      <c r="AD1942" s="203" t="n"/>
      <c r="AE1942" s="476" t="inlineStr">
        <is>
          <t>2:12.7830</t>
        </is>
      </c>
      <c r="AF1942" s="418">
        <f>IF(OR(AE1942="",AE1942="",AE1942=0),"",6.213/(AE1942*24))</f>
        <v/>
      </c>
      <c r="AG1942" s="246" t="n"/>
      <c r="AH1942" s="476" t="inlineStr"/>
      <c r="AI1942" s="418">
        <f>IF(OR(AH1942="",AH1942="",AH1942=0),"",6.213/(AH1942*24))</f>
        <v/>
      </c>
      <c r="AJ1942" s="175">
        <f>IF(AND(ISNUMBER(AB1942),ISNUMBER(AG1942)),AB1942-AG1942,"")</f>
        <v/>
      </c>
      <c r="AK1942" s="203" t="n"/>
      <c r="AL1942" s="203" t="n">
        <v>160</v>
      </c>
      <c r="AM1942" s="521" t="inlineStr">
        <is>
          <t>::</t>
        </is>
      </c>
      <c r="AN1942" s="671">
        <f>IF(OR(AL1942="",AM1942="",AM1942=0),"",AL1942*6.213/(AM1942*24))</f>
        <v/>
      </c>
      <c r="AO1942" s="477">
        <f>IF(AND(AL1942=AL1941,AM1942&lt;&gt;"",AM1941&lt;&gt;""),AM1942-AM1941,"")</f>
        <v/>
      </c>
      <c r="AP1942" s="203" t="n">
        <v>151</v>
      </c>
      <c r="AQ1942" s="476" t="inlineStr">
        <is>
          <t>2:14.2101</t>
        </is>
      </c>
      <c r="AR1942" s="439">
        <f>IF(OR(AQ1942="",AQ1942="",AQ1942=0),"",6.213/(AQ1942*24))</f>
        <v/>
      </c>
      <c r="AS1942" s="436">
        <f>IF(OR(NOT(ISNUMBER(C1942)),NOT(ISNUMBER(AB1942))),"",IF(AG1942&lt;&gt;"",AG1942,AB1942)-C1942)</f>
        <v/>
      </c>
      <c r="AT1942" s="210" t="n"/>
      <c r="AU1942" s="206">
        <f>IF($B1942="","",TEXT($A1942,"yyyymmdd")&amp;"_P"&amp;$C1942&amp;"_C"&amp;$F1942&amp;"_"&amp;TRIM(RIGHT(SUBSTITUTE(TRIM(SUBSTITUTE($L1942,CHAR(160)," "))," ",REPT(" ",60)),60))&amp;IF($P1942="","","-"&amp;TRIM(RIGHT(SUBSTITUTE(TRIM(SUBSTITUTE($P1942,CHAR(160)," "))," ",REPT(" ",60)),60)))&amp;IF($T1942="","","-"&amp;TRIM(RIGHT(SUBSTITUTE(TRIM(SUBSTITUTE($T1942,CHAR(160)," "))," ",REPT(" ",60)),60)))&amp;".jpg")</f>
        <v/>
      </c>
    </row>
    <row r="1943" ht="42" customHeight="1">
      <c r="A1943" s="172" t="n">
        <v>35344</v>
      </c>
      <c r="B1943" s="203" t="inlineStr">
        <is>
          <t>AMP Bathurst 1000 6 October, 1996</t>
        </is>
      </c>
      <c r="C1943" s="203" t="n">
        <v>5</v>
      </c>
      <c r="D1943" s="203" t="n"/>
      <c r="E1943" s="203" t="n"/>
      <c r="F1943" s="301" t="inlineStr">
        <is>
          <t>05</t>
        </is>
      </c>
      <c r="G1943" s="203" t="inlineStr">
        <is>
          <t>Holden Racing Team</t>
        </is>
      </c>
      <c r="H1943" s="203" t="n"/>
      <c r="I1943" s="203" t="inlineStr">
        <is>
          <t>Holden, Mobil 1</t>
        </is>
      </c>
      <c r="J1943" s="203" t="inlineStr">
        <is>
          <t>Holden Commodore VR</t>
        </is>
      </c>
      <c r="K1943" s="203" t="n"/>
      <c r="L1943" s="203" t="inlineStr">
        <is>
          <t>Peter Brock</t>
        </is>
      </c>
      <c r="M1943" s="203" t="inlineStr">
        <is>
          <t>AUS</t>
        </is>
      </c>
      <c r="N1943" s="692">
        <f>_xlfn.LET(_xlpm.d,_xlfn.XLOOKUP(L1943,'[1]Birth Dates'!$A:$A,'[1]Birth Dates'!$B:$B,"",0),IF(_xlpm.d=0,"",_xlpm.d))</f>
        <v/>
      </c>
      <c r="O1943" s="203">
        <f>IF(OR(N1943="",A1943="",NOT(ISNUMBER(N1943)),N1943&gt;A1943),"",DATEDIF(N1943,A1943,"Y")&amp;" years, "&amp;DATEDIF(N1943,A1943,"YM")&amp;" months, "&amp;DATEDIF(N1943,A1943,"MD")&amp;" days")</f>
        <v/>
      </c>
      <c r="P1943" s="203" t="inlineStr">
        <is>
          <t>Tomas Mezera</t>
        </is>
      </c>
      <c r="Q1943" s="203" t="inlineStr">
        <is>
          <t>CZE</t>
        </is>
      </c>
      <c r="R1943" s="692">
        <f>_xlfn.LET(_xlpm.d,_xlfn.XLOOKUP(P1943,'[1]Birth Dates'!$A:$A,'[1]Birth Dates'!$B:$B,"",0),IF(_xlpm.d=0,"",_xlpm.d))</f>
        <v/>
      </c>
      <c r="S1943" s="203">
        <f>IF(OR(R1943="",A1943="",NOT(ISNUMBER(R1943)),R1943&gt;A1943),"",DATEDIF(R1943,A1943,"Y")&amp;" years, "&amp;DATEDIF(R1943,A1943,"YM")&amp;" months, "&amp;DATEDIF(R1943,A1943,"MD")&amp;" days")</f>
        <v/>
      </c>
      <c r="T1943" s="203" t="n"/>
      <c r="U1943" s="203" t="n"/>
      <c r="V1943" s="692">
        <f>_xlfn.LET(_xlpm.d,_xlfn.XLOOKUP(T1943,'[1]Birth Dates'!$A:$A,'[1]Birth Dates'!$B:$B,"",0),IF(_xlpm.d=0,"",_xlpm.d))</f>
        <v/>
      </c>
      <c r="W1943" s="203">
        <f>IF(OR(V1943="",A1943="",NOT(ISNUMBER(V1943)),V1943&gt;A1943),"",DATEDIF(V1943,A1943,"Y")&amp;" years, "&amp;DATEDIF(V1943,A1943,"YM")&amp;" months, "&amp;DATEDIF(V1943,A1943,"MD")&amp;" days")</f>
        <v/>
      </c>
      <c r="X1943" s="203" t="n"/>
      <c r="Y1943" s="203" t="n"/>
      <c r="Z1943" s="203" t="n"/>
      <c r="AA1943" s="203" t="n"/>
      <c r="AB1943" s="203" t="n"/>
      <c r="AC1943" s="203" t="n"/>
      <c r="AD1943" s="203" t="n"/>
      <c r="AE1943" s="476" t="inlineStr">
        <is>
          <t>2:10.9800</t>
        </is>
      </c>
      <c r="AF1943" s="418">
        <f>IF(OR(AE1943="",AE1943="",AE1943=0),"",6.213/(AE1943*24))</f>
        <v/>
      </c>
      <c r="AG1943" s="246" t="n">
        <v>4</v>
      </c>
      <c r="AH1943" s="476" t="inlineStr">
        <is>
          <t>2:11.8164</t>
        </is>
      </c>
      <c r="AI1943" s="418">
        <f>IF(OR(AH1943="",AH1943="",AH1943=0),"",6.213/(AH1943*24))</f>
        <v/>
      </c>
      <c r="AJ1943" s="175">
        <f>IF(AND(ISNUMBER(AB1943),ISNUMBER(AG1943)),AB1943-AG1943,"")</f>
        <v/>
      </c>
      <c r="AK1943" s="203" t="n"/>
      <c r="AL1943" s="203" t="n">
        <v>160</v>
      </c>
      <c r="AM1943" s="521" t="inlineStr">
        <is>
          <t>::</t>
        </is>
      </c>
      <c r="AN1943" s="671">
        <f>IF(OR(AL1943="",AM1943="",AM1943=0),"",AL1943*6.213/(AM1943*24))</f>
        <v/>
      </c>
      <c r="AO1943" s="477">
        <f>IF(AND(AL1943=AL1942,AM1943&lt;&gt;"",AM1942&lt;&gt;""),AM1943-AM1942,"")</f>
        <v/>
      </c>
      <c r="AP1943" s="203" t="n">
        <v>152</v>
      </c>
      <c r="AQ1943" s="476" t="inlineStr">
        <is>
          <t>2:14.0582</t>
        </is>
      </c>
      <c r="AR1943" s="439">
        <f>IF(OR(AQ1943="",AQ1943="",AQ1943=0),"",6.213/(AQ1943*24))</f>
        <v/>
      </c>
      <c r="AS1943" s="436">
        <f>IF(OR(NOT(ISNUMBER(C1943)),NOT(ISNUMBER(AB1943))),"",IF(AG1943&lt;&gt;"",AG1943,AB1943)-C1943)</f>
        <v/>
      </c>
      <c r="AT1943" s="210" t="n"/>
      <c r="AU1943" s="206">
        <f>IF($B1943="","",TEXT($A1943,"yyyymmdd")&amp;"_P"&amp;$C1943&amp;"_C"&amp;$F1943&amp;"_"&amp;TRIM(RIGHT(SUBSTITUTE(TRIM(SUBSTITUTE($L1943,CHAR(160)," "))," ",REPT(" ",60)),60))&amp;IF($P1943="","","-"&amp;TRIM(RIGHT(SUBSTITUTE(TRIM(SUBSTITUTE($P1943,CHAR(160)," "))," ",REPT(" ",60)),60)))&amp;IF($T1943="","","-"&amp;TRIM(RIGHT(SUBSTITUTE(TRIM(SUBSTITUTE($T1943,CHAR(160)," "))," ",REPT(" ",60)),60)))&amp;".jpg")</f>
        <v/>
      </c>
    </row>
    <row r="1944" ht="42" customHeight="1">
      <c r="A1944" s="172" t="n">
        <v>35344</v>
      </c>
      <c r="B1944" s="203" t="inlineStr">
        <is>
          <t>AMP Bathurst 1000 6 October, 1996</t>
        </is>
      </c>
      <c r="C1944" s="203" t="n">
        <v>6</v>
      </c>
      <c r="D1944" s="203" t="n"/>
      <c r="E1944" s="203" t="n"/>
      <c r="F1944" s="203" t="n">
        <v>11</v>
      </c>
      <c r="G1944" s="203" t="inlineStr">
        <is>
          <t>Perkins Engineering</t>
        </is>
      </c>
      <c r="H1944" s="203" t="n"/>
      <c r="I1944" s="203" t="inlineStr">
        <is>
          <t>Castrol</t>
        </is>
      </c>
      <c r="J1944" s="203" t="inlineStr">
        <is>
          <t>Holden Commodore VP</t>
        </is>
      </c>
      <c r="K1944" s="203" t="n"/>
      <c r="L1944" s="203" t="inlineStr">
        <is>
          <t>Larry Perkins</t>
        </is>
      </c>
      <c r="M1944" s="203" t="inlineStr">
        <is>
          <t>AUS</t>
        </is>
      </c>
      <c r="N1944" s="692">
        <f>_xlfn.LET(_xlpm.d,_xlfn.XLOOKUP(L1944,'[1]Birth Dates'!$A:$A,'[1]Birth Dates'!$B:$B,"",0),IF(_xlpm.d=0,"",_xlpm.d))</f>
        <v/>
      </c>
      <c r="O1944" s="203">
        <f>IF(OR(N1944="",A1944="",NOT(ISNUMBER(N1944)),N1944&gt;A1944),"",DATEDIF(N1944,A1944,"Y")&amp;" years, "&amp;DATEDIF(N1944,A1944,"YM")&amp;" months, "&amp;DATEDIF(N1944,A1944,"MD")&amp;" days")</f>
        <v/>
      </c>
      <c r="P1944" s="203" t="inlineStr">
        <is>
          <t>Russell Ingall</t>
        </is>
      </c>
      <c r="Q1944" s="203" t="inlineStr">
        <is>
          <t>AUS</t>
        </is>
      </c>
      <c r="R1944" s="692">
        <f>_xlfn.LET(_xlpm.d,_xlfn.XLOOKUP(P1944,'[1]Birth Dates'!$A:$A,'[1]Birth Dates'!$B:$B,"",0),IF(_xlpm.d=0,"",_xlpm.d))</f>
        <v/>
      </c>
      <c r="S1944" s="203">
        <f>IF(OR(R1944="",A1944="",NOT(ISNUMBER(R1944)),R1944&gt;A1944),"",DATEDIF(R1944,A1944,"Y")&amp;" years, "&amp;DATEDIF(R1944,A1944,"YM")&amp;" months, "&amp;DATEDIF(R1944,A1944,"MD")&amp;" days")</f>
        <v/>
      </c>
      <c r="T1944" s="203" t="n"/>
      <c r="U1944" s="203" t="n"/>
      <c r="V1944" s="692">
        <f>_xlfn.LET(_xlpm.d,_xlfn.XLOOKUP(T1944,'[1]Birth Dates'!$A:$A,'[1]Birth Dates'!$B:$B,"",0),IF(_xlpm.d=0,"",_xlpm.d))</f>
        <v/>
      </c>
      <c r="W1944" s="203">
        <f>IF(OR(V1944="",A1944="",NOT(ISNUMBER(V1944)),V1944&gt;A1944),"",DATEDIF(V1944,A1944,"Y")&amp;" years, "&amp;DATEDIF(V1944,A1944,"YM")&amp;" months, "&amp;DATEDIF(V1944,A1944,"MD")&amp;" days")</f>
        <v/>
      </c>
      <c r="X1944" s="203" t="n"/>
      <c r="Y1944" s="203" t="n"/>
      <c r="Z1944" s="203" t="n"/>
      <c r="AA1944" s="203" t="n"/>
      <c r="AB1944" s="203" t="n"/>
      <c r="AC1944" s="203" t="n"/>
      <c r="AD1944" s="203" t="n"/>
      <c r="AE1944" s="476" t="inlineStr">
        <is>
          <t>2:12.3120</t>
        </is>
      </c>
      <c r="AF1944" s="418">
        <f>IF(OR(AE1944="",AE1944="",AE1944=0),"",6.213/(AE1944*24))</f>
        <v/>
      </c>
      <c r="AG1944" s="246" t="n"/>
      <c r="AH1944" s="476" t="inlineStr"/>
      <c r="AI1944" s="418">
        <f>IF(OR(AH1944="",AH1944="",AH1944=0),"",6.213/(AH1944*24))</f>
        <v/>
      </c>
      <c r="AJ1944" s="175">
        <f>IF(AND(ISNUMBER(AB1944),ISNUMBER(AG1944)),AB1944-AG1944,"")</f>
        <v/>
      </c>
      <c r="AK1944" s="203" t="n"/>
      <c r="AL1944" s="203" t="n">
        <v>160</v>
      </c>
      <c r="AM1944" s="521" t="inlineStr">
        <is>
          <t>::</t>
        </is>
      </c>
      <c r="AN1944" s="671">
        <f>IF(OR(AL1944="",AM1944="",AM1944=0),"",AL1944*6.213/(AM1944*24))</f>
        <v/>
      </c>
      <c r="AO1944" s="477">
        <f>IF(AND(AL1944=AL1943,AM1944&lt;&gt;"",AM1943&lt;&gt;""),AM1944-AM1943,"")</f>
        <v/>
      </c>
      <c r="AP1944" s="203" t="n">
        <v>152</v>
      </c>
      <c r="AQ1944" s="476" t="inlineStr">
        <is>
          <t>2:14.1130</t>
        </is>
      </c>
      <c r="AR1944" s="439">
        <f>IF(OR(AQ1944="",AQ1944="",AQ1944=0),"",6.213/(AQ1944*24))</f>
        <v/>
      </c>
      <c r="AS1944" s="436">
        <f>IF(OR(NOT(ISNUMBER(C1944)),NOT(ISNUMBER(AB1944))),"",IF(AG1944&lt;&gt;"",AG1944,AB1944)-C1944)</f>
        <v/>
      </c>
      <c r="AT1944" s="210" t="n"/>
      <c r="AU1944" s="206">
        <f>IF($B1944="","",TEXT($A1944,"yyyymmdd")&amp;"_P"&amp;$C1944&amp;"_C"&amp;$F1944&amp;"_"&amp;TRIM(RIGHT(SUBSTITUTE(TRIM(SUBSTITUTE($L1944,CHAR(160)," "))," ",REPT(" ",60)),60))&amp;IF($P1944="","","-"&amp;TRIM(RIGHT(SUBSTITUTE(TRIM(SUBSTITUTE($P1944,CHAR(160)," "))," ",REPT(" ",60)),60)))&amp;IF($T1944="","","-"&amp;TRIM(RIGHT(SUBSTITUTE(TRIM(SUBSTITUTE($T1944,CHAR(160)," "))," ",REPT(" ",60)),60)))&amp;".jpg")</f>
        <v/>
      </c>
    </row>
    <row r="1945" ht="42" customHeight="1">
      <c r="A1945" s="172" t="n">
        <v>35344</v>
      </c>
      <c r="B1945" s="203" t="inlineStr">
        <is>
          <t>AMP Bathurst 1000 6 October, 1996</t>
        </is>
      </c>
      <c r="C1945" s="203" t="n">
        <v>7</v>
      </c>
      <c r="D1945" s="203" t="n"/>
      <c r="E1945" s="203" t="n"/>
      <c r="F1945" s="203" t="n">
        <v>2</v>
      </c>
      <c r="G1945" s="203" t="inlineStr">
        <is>
          <t>Gibson Motorsport</t>
        </is>
      </c>
      <c r="H1945" s="203" t="n"/>
      <c r="I1945" s="203" t="inlineStr">
        <is>
          <t>Holden NetworkQ, Sega Saturn</t>
        </is>
      </c>
      <c r="J1945" s="203" t="inlineStr">
        <is>
          <t>Holden Commodore VR</t>
        </is>
      </c>
      <c r="K1945" s="203" t="n"/>
      <c r="L1945" s="203" t="inlineStr">
        <is>
          <t>Mark Skaife</t>
        </is>
      </c>
      <c r="M1945" s="203" t="inlineStr">
        <is>
          <t>AUS</t>
        </is>
      </c>
      <c r="N1945" s="692">
        <f>_xlfn.LET(_xlpm.d,_xlfn.XLOOKUP(L1945,'[1]Birth Dates'!$A:$A,'[1]Birth Dates'!$B:$B,"",0),IF(_xlpm.d=0,"",_xlpm.d))</f>
        <v/>
      </c>
      <c r="O1945" s="203">
        <f>IF(OR(N1945="",A1945="",NOT(ISNUMBER(N1945)),N1945&gt;A1945),"",DATEDIF(N1945,A1945,"Y")&amp;" years, "&amp;DATEDIF(N1945,A1945,"YM")&amp;" months, "&amp;DATEDIF(N1945,A1945,"MD")&amp;" days")</f>
        <v/>
      </c>
      <c r="P1945" s="203" t="inlineStr">
        <is>
          <t>John Cleland</t>
        </is>
      </c>
      <c r="Q1945" s="203" t="inlineStr">
        <is>
          <t>GBR</t>
        </is>
      </c>
      <c r="R1945" s="692">
        <f>_xlfn.LET(_xlpm.d,_xlfn.XLOOKUP(P1945,'[1]Birth Dates'!$A:$A,'[1]Birth Dates'!$B:$B,"",0),IF(_xlpm.d=0,"",_xlpm.d))</f>
        <v/>
      </c>
      <c r="S1945" s="203">
        <f>IF(OR(R1945="",A1945="",NOT(ISNUMBER(R1945)),R1945&gt;A1945),"",DATEDIF(R1945,A1945,"Y")&amp;" years, "&amp;DATEDIF(R1945,A1945,"YM")&amp;" months, "&amp;DATEDIF(R1945,A1945,"MD")&amp;" days")</f>
        <v/>
      </c>
      <c r="T1945" s="203" t="n"/>
      <c r="U1945" s="203" t="n"/>
      <c r="V1945" s="692">
        <f>_xlfn.LET(_xlpm.d,_xlfn.XLOOKUP(T1945,'[1]Birth Dates'!$A:$A,'[1]Birth Dates'!$B:$B,"",0),IF(_xlpm.d=0,"",_xlpm.d))</f>
        <v/>
      </c>
      <c r="W1945" s="203">
        <f>IF(OR(V1945="",A1945="",NOT(ISNUMBER(V1945)),V1945&gt;A1945),"",DATEDIF(V1945,A1945,"Y")&amp;" years, "&amp;DATEDIF(V1945,A1945,"YM")&amp;" months, "&amp;DATEDIF(V1945,A1945,"MD")&amp;" days")</f>
        <v/>
      </c>
      <c r="X1945" s="203" t="n"/>
      <c r="Y1945" s="203" t="n"/>
      <c r="Z1945" s="203" t="n"/>
      <c r="AA1945" s="203" t="n"/>
      <c r="AB1945" s="203" t="n"/>
      <c r="AC1945" s="203" t="n"/>
      <c r="AD1945" s="203" t="n"/>
      <c r="AE1945" s="476" t="inlineStr">
        <is>
          <t>2:12.3490</t>
        </is>
      </c>
      <c r="AF1945" s="418">
        <f>IF(OR(AE1945="",AE1945="",AE1945=0),"",6.213/(AE1945*24))</f>
        <v/>
      </c>
      <c r="AG1945" s="246" t="n"/>
      <c r="AH1945" s="476" t="inlineStr"/>
      <c r="AI1945" s="418">
        <f>IF(OR(AH1945="",AH1945="",AH1945=0),"",6.213/(AH1945*24))</f>
        <v/>
      </c>
      <c r="AJ1945" s="175">
        <f>IF(AND(ISNUMBER(AB1945),ISNUMBER(AG1945)),AB1945-AG1945,"")</f>
        <v/>
      </c>
      <c r="AK1945" s="203" t="n"/>
      <c r="AL1945" s="203" t="n">
        <v>159</v>
      </c>
      <c r="AM1945" s="521" t="inlineStr">
        <is>
          <t>::</t>
        </is>
      </c>
      <c r="AN1945" s="671">
        <f>IF(OR(AL1945="",AM1945="",AM1945=0),"",AL1945*6.213/(AM1945*24))</f>
        <v/>
      </c>
      <c r="AO1945" s="477">
        <f>IF(AND(AL1945=AL1944,AM1945&lt;&gt;"",AM1944&lt;&gt;""),AM1945-AM1944,"")</f>
        <v/>
      </c>
      <c r="AP1945" s="203" t="n">
        <v>109</v>
      </c>
      <c r="AQ1945" s="476" t="inlineStr">
        <is>
          <t>2:14.1945</t>
        </is>
      </c>
      <c r="AR1945" s="439">
        <f>IF(OR(AQ1945="",AQ1945="",AQ1945=0),"",6.213/(AQ1945*24))</f>
        <v/>
      </c>
      <c r="AS1945" s="436">
        <f>IF(OR(NOT(ISNUMBER(C1945)),NOT(ISNUMBER(AB1945))),"",IF(AG1945&lt;&gt;"",AG1945,AB1945)-C1945)</f>
        <v/>
      </c>
      <c r="AT1945" s="210" t="n"/>
      <c r="AU1945" s="206">
        <f>IF($B1945="","",TEXT($A1945,"yyyymmdd")&amp;"_P"&amp;$C1945&amp;"_C"&amp;$F1945&amp;"_"&amp;TRIM(RIGHT(SUBSTITUTE(TRIM(SUBSTITUTE($L1945,CHAR(160)," "))," ",REPT(" ",60)),60))&amp;IF($P1945="","","-"&amp;TRIM(RIGHT(SUBSTITUTE(TRIM(SUBSTITUTE($P1945,CHAR(160)," "))," ",REPT(" ",60)),60)))&amp;IF($T1945="","","-"&amp;TRIM(RIGHT(SUBSTITUTE(TRIM(SUBSTITUTE($T1945,CHAR(160)," "))," ",REPT(" ",60)),60)))&amp;".jpg")</f>
        <v/>
      </c>
    </row>
    <row r="1946" ht="42" customHeight="1">
      <c r="A1946" s="172" t="n">
        <v>35344</v>
      </c>
      <c r="B1946" s="203" t="inlineStr">
        <is>
          <t>AMP Bathurst 1000 6 October, 1996</t>
        </is>
      </c>
      <c r="C1946" s="203" t="n">
        <v>8</v>
      </c>
      <c r="D1946" s="203" t="n"/>
      <c r="E1946" s="203" t="n"/>
      <c r="F1946" s="203" t="n">
        <v>18</v>
      </c>
      <c r="G1946" s="203" t="inlineStr">
        <is>
          <t>Dick Johnson Racing</t>
        </is>
      </c>
      <c r="H1946" s="203" t="n"/>
      <c r="I1946" s="203" t="inlineStr">
        <is>
          <t>Shell, FAI Insurance</t>
        </is>
      </c>
      <c r="J1946" s="203" t="inlineStr">
        <is>
          <t>Ford Falcon EF</t>
        </is>
      </c>
      <c r="K1946" s="203" t="n"/>
      <c r="L1946" s="203" t="inlineStr">
        <is>
          <t>Steven Johnson</t>
        </is>
      </c>
      <c r="M1946" s="203" t="inlineStr">
        <is>
          <t>AUS</t>
        </is>
      </c>
      <c r="N1946" s="692">
        <f>_xlfn.LET(_xlpm.d,_xlfn.XLOOKUP(L1946,'[1]Birth Dates'!$A:$A,'[1]Birth Dates'!$B:$B,"",0),IF(_xlpm.d=0,"",_xlpm.d))</f>
        <v/>
      </c>
      <c r="O1946" s="203">
        <f>IF(OR(N1946="",A1946="",NOT(ISNUMBER(N1946)),N1946&gt;A1946),"",DATEDIF(N1946,A1946,"Y")&amp;" years, "&amp;DATEDIF(N1946,A1946,"YM")&amp;" months, "&amp;DATEDIF(N1946,A1946,"MD")&amp;" days")</f>
        <v/>
      </c>
      <c r="P1946" s="203" t="inlineStr">
        <is>
          <t>Tom Kendall</t>
        </is>
      </c>
      <c r="Q1946" s="203" t="inlineStr">
        <is>
          <t>USA</t>
        </is>
      </c>
      <c r="R1946" s="692">
        <f>_xlfn.LET(_xlpm.d,_xlfn.XLOOKUP(P1946,'[1]Birth Dates'!$A:$A,'[1]Birth Dates'!$B:$B,"",0),IF(_xlpm.d=0,"",_xlpm.d))</f>
        <v/>
      </c>
      <c r="S1946" s="203">
        <f>IF(OR(R1946="",A1946="",NOT(ISNUMBER(R1946)),R1946&gt;A1946),"",DATEDIF(R1946,A1946,"Y")&amp;" years, "&amp;DATEDIF(R1946,A1946,"YM")&amp;" months, "&amp;DATEDIF(R1946,A1946,"MD")&amp;" days")</f>
        <v/>
      </c>
      <c r="T1946" s="203" t="n"/>
      <c r="U1946" s="203" t="n"/>
      <c r="V1946" s="692">
        <f>_xlfn.LET(_xlpm.d,_xlfn.XLOOKUP(T1946,'[1]Birth Dates'!$A:$A,'[1]Birth Dates'!$B:$B,"",0),IF(_xlpm.d=0,"",_xlpm.d))</f>
        <v/>
      </c>
      <c r="W1946" s="203">
        <f>IF(OR(V1946="",A1946="",NOT(ISNUMBER(V1946)),V1946&gt;A1946),"",DATEDIF(V1946,A1946,"Y")&amp;" years, "&amp;DATEDIF(V1946,A1946,"YM")&amp;" months, "&amp;DATEDIF(V1946,A1946,"MD")&amp;" days")</f>
        <v/>
      </c>
      <c r="X1946" s="203" t="n"/>
      <c r="Y1946" s="203" t="n"/>
      <c r="Z1946" s="203" t="n"/>
      <c r="AA1946" s="203" t="n"/>
      <c r="AB1946" s="203" t="n"/>
      <c r="AC1946" s="203" t="n"/>
      <c r="AD1946" s="203" t="n"/>
      <c r="AE1946" s="476" t="inlineStr">
        <is>
          <t>2:13.4370</t>
        </is>
      </c>
      <c r="AF1946" s="418">
        <f>IF(OR(AE1946="",AE1946="",AE1946=0),"",6.213/(AE1946*24))</f>
        <v/>
      </c>
      <c r="AG1946" s="246" t="n"/>
      <c r="AH1946" s="476" t="inlineStr"/>
      <c r="AI1946" s="418">
        <f>IF(OR(AH1946="",AH1946="",AH1946=0),"",6.213/(AH1946*24))</f>
        <v/>
      </c>
      <c r="AJ1946" s="175">
        <f>IF(AND(ISNUMBER(AB1946),ISNUMBER(AG1946)),AB1946-AG1946,"")</f>
        <v/>
      </c>
      <c r="AK1946" s="203" t="n"/>
      <c r="AL1946" s="203" t="n">
        <v>158</v>
      </c>
      <c r="AM1946" s="521" t="inlineStr">
        <is>
          <t>::</t>
        </is>
      </c>
      <c r="AN1946" s="671">
        <f>IF(OR(AL1946="",AM1946="",AM1946=0),"",AL1946*6.213/(AM1946*24))</f>
        <v/>
      </c>
      <c r="AO1946" s="477">
        <f>IF(AND(AL1946=AL1945,AM1946&lt;&gt;"",AM1945&lt;&gt;""),AM1946-AM1945,"")</f>
        <v/>
      </c>
      <c r="AP1946" s="203" t="n">
        <v>106</v>
      </c>
      <c r="AQ1946" s="476" t="inlineStr">
        <is>
          <t>2:15.6984</t>
        </is>
      </c>
      <c r="AR1946" s="439">
        <f>IF(OR(AQ1946="",AQ1946="",AQ1946=0),"",6.213/(AQ1946*24))</f>
        <v/>
      </c>
      <c r="AS1946" s="436">
        <f>IF(OR(NOT(ISNUMBER(C1946)),NOT(ISNUMBER(AB1946))),"",IF(AG1946&lt;&gt;"",AG1946,AB1946)-C1946)</f>
        <v/>
      </c>
      <c r="AT1946" s="210" t="n"/>
      <c r="AU1946" s="206">
        <f>IF($B1946="","",TEXT($A1946,"yyyymmdd")&amp;"_P"&amp;$C1946&amp;"_C"&amp;$F1946&amp;"_"&amp;TRIM(RIGHT(SUBSTITUTE(TRIM(SUBSTITUTE($L1946,CHAR(160)," "))," ",REPT(" ",60)),60))&amp;IF($P1946="","","-"&amp;TRIM(RIGHT(SUBSTITUTE(TRIM(SUBSTITUTE($P1946,CHAR(160)," "))," ",REPT(" ",60)),60)))&amp;IF($T1946="","","-"&amp;TRIM(RIGHT(SUBSTITUTE(TRIM(SUBSTITUTE($T1946,CHAR(160)," "))," ",REPT(" ",60)),60)))&amp;".jpg")</f>
        <v/>
      </c>
    </row>
    <row r="1947" ht="42" customHeight="1">
      <c r="A1947" s="172" t="n">
        <v>35344</v>
      </c>
      <c r="B1947" s="203" t="inlineStr">
        <is>
          <t>AMP Bathurst 1000 6 October, 1996</t>
        </is>
      </c>
      <c r="C1947" s="203" t="n">
        <v>9</v>
      </c>
      <c r="D1947" s="203" t="n"/>
      <c r="E1947" s="203" t="n"/>
      <c r="F1947" s="203" t="n">
        <v>6</v>
      </c>
      <c r="G1947" s="203" t="inlineStr">
        <is>
          <t>Gibson Motorsport</t>
        </is>
      </c>
      <c r="H1947" s="203" t="n"/>
      <c r="I1947" s="203" t="inlineStr">
        <is>
          <t>Holden NetworkQ, Sega Saturn</t>
        </is>
      </c>
      <c r="J1947" s="203" t="inlineStr">
        <is>
          <t>Holden Commodore VR</t>
        </is>
      </c>
      <c r="K1947" s="203" t="n"/>
      <c r="L1947" s="203" t="inlineStr">
        <is>
          <t>Gary Waldon</t>
        </is>
      </c>
      <c r="M1947" s="203" t="inlineStr">
        <is>
          <t>AUS</t>
        </is>
      </c>
      <c r="N1947" s="692">
        <f>_xlfn.LET(_xlpm.d,_xlfn.XLOOKUP(L1947,'[1]Birth Dates'!$A:$A,'[1]Birth Dates'!$B:$B,"",0),IF(_xlpm.d=0,"",_xlpm.d))</f>
        <v/>
      </c>
      <c r="O1947" s="203">
        <f>IF(OR(N1947="",A1947="",NOT(ISNUMBER(N1947)),N1947&gt;A1947),"",DATEDIF(N1947,A1947,"Y")&amp;" years, "&amp;DATEDIF(N1947,A1947,"YM")&amp;" months, "&amp;DATEDIF(N1947,A1947,"MD")&amp;" days")</f>
        <v/>
      </c>
      <c r="P1947" s="203" t="inlineStr">
        <is>
          <t>Mark Noske</t>
        </is>
      </c>
      <c r="Q1947" s="203" t="inlineStr">
        <is>
          <t>AUS</t>
        </is>
      </c>
      <c r="R1947" s="692">
        <f>_xlfn.LET(_xlpm.d,_xlfn.XLOOKUP(P1947,'[1]Birth Dates'!$A:$A,'[1]Birth Dates'!$B:$B,"",0),IF(_xlpm.d=0,"",_xlpm.d))</f>
        <v/>
      </c>
      <c r="S1947" s="203">
        <f>IF(OR(R1947="",A1947="",NOT(ISNUMBER(R1947)),R1947&gt;A1947),"",DATEDIF(R1947,A1947,"Y")&amp;" years, "&amp;DATEDIF(R1947,A1947,"YM")&amp;" months, "&amp;DATEDIF(R1947,A1947,"MD")&amp;" days")</f>
        <v/>
      </c>
      <c r="T1947" s="203" t="n"/>
      <c r="U1947" s="203" t="n"/>
      <c r="V1947" s="692">
        <f>_xlfn.LET(_xlpm.d,_xlfn.XLOOKUP(T1947,'[1]Birth Dates'!$A:$A,'[1]Birth Dates'!$B:$B,"",0),IF(_xlpm.d=0,"",_xlpm.d))</f>
        <v/>
      </c>
      <c r="W1947" s="203">
        <f>IF(OR(V1947="",A1947="",NOT(ISNUMBER(V1947)),V1947&gt;A1947),"",DATEDIF(V1947,A1947,"Y")&amp;" years, "&amp;DATEDIF(V1947,A1947,"YM")&amp;" months, "&amp;DATEDIF(V1947,A1947,"MD")&amp;" days")</f>
        <v/>
      </c>
      <c r="X1947" s="203" t="n"/>
      <c r="Y1947" s="203" t="n"/>
      <c r="Z1947" s="203" t="n"/>
      <c r="AA1947" s="203" t="n"/>
      <c r="AB1947" s="203" t="n"/>
      <c r="AC1947" s="203" t="n"/>
      <c r="AD1947" s="203" t="n"/>
      <c r="AE1947" s="476" t="inlineStr">
        <is>
          <t>2:15.6320</t>
        </is>
      </c>
      <c r="AF1947" s="418">
        <f>IF(OR(AE1947="",AE1947="",AE1947=0),"",6.213/(AE1947*24))</f>
        <v/>
      </c>
      <c r="AG1947" s="246" t="n"/>
      <c r="AH1947" s="476" t="inlineStr"/>
      <c r="AI1947" s="418">
        <f>IF(OR(AH1947="",AH1947="",AH1947=0),"",6.213/(AH1947*24))</f>
        <v/>
      </c>
      <c r="AJ1947" s="175">
        <f>IF(AND(ISNUMBER(AB1947),ISNUMBER(AG1947)),AB1947-AG1947,"")</f>
        <v/>
      </c>
      <c r="AK1947" s="203" t="n"/>
      <c r="AL1947" s="203" t="n">
        <v>158</v>
      </c>
      <c r="AM1947" s="521" t="inlineStr">
        <is>
          <t>::</t>
        </is>
      </c>
      <c r="AN1947" s="671">
        <f>IF(OR(AL1947="",AM1947="",AM1947=0),"",AL1947*6.213/(AM1947*24))</f>
        <v/>
      </c>
      <c r="AO1947" s="477">
        <f>IF(AND(AL1947=AL1946,AM1947&lt;&gt;"",AM1946&lt;&gt;""),AM1947-AM1946,"")</f>
        <v/>
      </c>
      <c r="AP1947" s="203" t="n">
        <v>124</v>
      </c>
      <c r="AQ1947" s="476" t="inlineStr">
        <is>
          <t>2:16.4177</t>
        </is>
      </c>
      <c r="AR1947" s="439">
        <f>IF(OR(AQ1947="",AQ1947="",AQ1947=0),"",6.213/(AQ1947*24))</f>
        <v/>
      </c>
      <c r="AS1947" s="436">
        <f>IF(OR(NOT(ISNUMBER(C1947)),NOT(ISNUMBER(AB1947))),"",IF(AG1947&lt;&gt;"",AG1947,AB1947)-C1947)</f>
        <v/>
      </c>
      <c r="AT1947" s="210" t="n"/>
      <c r="AU1947" s="206">
        <f>IF($B1947="","",TEXT($A1947,"yyyymmdd")&amp;"_P"&amp;$C1947&amp;"_C"&amp;$F1947&amp;"_"&amp;TRIM(RIGHT(SUBSTITUTE(TRIM(SUBSTITUTE($L1947,CHAR(160)," "))," ",REPT(" ",60)),60))&amp;IF($P1947="","","-"&amp;TRIM(RIGHT(SUBSTITUTE(TRIM(SUBSTITUTE($P1947,CHAR(160)," "))," ",REPT(" ",60)),60)))&amp;IF($T1947="","","-"&amp;TRIM(RIGHT(SUBSTITUTE(TRIM(SUBSTITUTE($T1947,CHAR(160)," "))," ",REPT(" ",60)),60)))&amp;".jpg")</f>
        <v/>
      </c>
    </row>
    <row r="1948" ht="42" customHeight="1">
      <c r="A1948" s="172" t="n">
        <v>35344</v>
      </c>
      <c r="B1948" s="203" t="inlineStr">
        <is>
          <t>AMP Bathurst 1000 6 October, 1996</t>
        </is>
      </c>
      <c r="C1948" s="203" t="n">
        <v>10</v>
      </c>
      <c r="D1948" s="203" t="n"/>
      <c r="E1948" s="203" t="n"/>
      <c r="F1948" s="203" t="n">
        <v>9</v>
      </c>
      <c r="G1948" s="203" t="inlineStr">
        <is>
          <t>Allan Moffat Racing</t>
        </is>
      </c>
      <c r="H1948" s="203" t="n"/>
      <c r="I1948" s="203" t="inlineStr">
        <is>
          <t>Cenovis, Banana Boat</t>
        </is>
      </c>
      <c r="J1948" s="203" t="inlineStr">
        <is>
          <t>Ford Falcon EB</t>
        </is>
      </c>
      <c r="K1948" s="203" t="n"/>
      <c r="L1948" s="203" t="inlineStr">
        <is>
          <t>Klaus Niedzwiedz</t>
        </is>
      </c>
      <c r="M1948" s="203" t="inlineStr">
        <is>
          <t>DEU</t>
        </is>
      </c>
      <c r="N1948" s="692">
        <f>_xlfn.LET(_xlpm.d,_xlfn.XLOOKUP(L1948,'[1]Birth Dates'!$A:$A,'[1]Birth Dates'!$B:$B,"",0),IF(_xlpm.d=0,"",_xlpm.d))</f>
        <v/>
      </c>
      <c r="O1948" s="203">
        <f>IF(OR(N1948="",A1948="",NOT(ISNUMBER(N1948)),N1948&gt;A1948),"",DATEDIF(N1948,A1948,"Y")&amp;" years, "&amp;DATEDIF(N1948,A1948,"YM")&amp;" months, "&amp;DATEDIF(N1948,A1948,"MD")&amp;" days")</f>
        <v/>
      </c>
      <c r="P1948" s="203" t="inlineStr">
        <is>
          <t>Ken Douglas</t>
        </is>
      </c>
      <c r="Q1948" s="203" t="inlineStr">
        <is>
          <t>AUS</t>
        </is>
      </c>
      <c r="R1948" s="692">
        <f>_xlfn.LET(_xlpm.d,_xlfn.XLOOKUP(P1948,'[1]Birth Dates'!$A:$A,'[1]Birth Dates'!$B:$B,"",0),IF(_xlpm.d=0,"",_xlpm.d))</f>
        <v/>
      </c>
      <c r="S1948" s="203">
        <f>IF(OR(R1948="",A1948="",NOT(ISNUMBER(R1948)),R1948&gt;A1948),"",DATEDIF(R1948,A1948,"Y")&amp;" years, "&amp;DATEDIF(R1948,A1948,"YM")&amp;" months, "&amp;DATEDIF(R1948,A1948,"MD")&amp;" days")</f>
        <v/>
      </c>
      <c r="T1948" s="203" t="n"/>
      <c r="U1948" s="203" t="n"/>
      <c r="V1948" s="692">
        <f>_xlfn.LET(_xlpm.d,_xlfn.XLOOKUP(T1948,'[1]Birth Dates'!$A:$A,'[1]Birth Dates'!$B:$B,"",0),IF(_xlpm.d=0,"",_xlpm.d))</f>
        <v/>
      </c>
      <c r="W1948" s="203">
        <f>IF(OR(V1948="",A1948="",NOT(ISNUMBER(V1948)),V1948&gt;A1948),"",DATEDIF(V1948,A1948,"Y")&amp;" years, "&amp;DATEDIF(V1948,A1948,"YM")&amp;" months, "&amp;DATEDIF(V1948,A1948,"MD")&amp;" days")</f>
        <v/>
      </c>
      <c r="X1948" s="203" t="n"/>
      <c r="Y1948" s="203" t="n"/>
      <c r="Z1948" s="203" t="n"/>
      <c r="AA1948" s="203" t="n"/>
      <c r="AB1948" s="203" t="n"/>
      <c r="AC1948" s="203" t="n"/>
      <c r="AD1948" s="203" t="n"/>
      <c r="AE1948" s="476" t="inlineStr">
        <is>
          <t>2:17.2710</t>
        </is>
      </c>
      <c r="AF1948" s="418">
        <f>IF(OR(AE1948="",AE1948="",AE1948=0),"",6.213/(AE1948*24))</f>
        <v/>
      </c>
      <c r="AG1948" s="246" t="n"/>
      <c r="AH1948" s="476" t="inlineStr"/>
      <c r="AI1948" s="418">
        <f>IF(OR(AH1948="",AH1948="",AH1948=0),"",6.213/(AH1948*24))</f>
        <v/>
      </c>
      <c r="AJ1948" s="175">
        <f>IF(AND(ISNUMBER(AB1948),ISNUMBER(AG1948)),AB1948-AG1948,"")</f>
        <v/>
      </c>
      <c r="AK1948" s="203" t="n"/>
      <c r="AL1948" s="203" t="n">
        <v>157</v>
      </c>
      <c r="AM1948" s="521" t="inlineStr">
        <is>
          <t>::</t>
        </is>
      </c>
      <c r="AN1948" s="671">
        <f>IF(OR(AL1948="",AM1948="",AM1948=0),"",AL1948*6.213/(AM1948*24))</f>
        <v/>
      </c>
      <c r="AO1948" s="477">
        <f>IF(AND(AL1948=AL1947,AM1948&lt;&gt;"",AM1947&lt;&gt;""),AM1948-AM1947,"")</f>
        <v/>
      </c>
      <c r="AP1948" s="203" t="n">
        <v>105</v>
      </c>
      <c r="AQ1948" s="476" t="inlineStr">
        <is>
          <t>2:18.4132</t>
        </is>
      </c>
      <c r="AR1948" s="439">
        <f>IF(OR(AQ1948="",AQ1948="",AQ1948=0),"",6.213/(AQ1948*24))</f>
        <v/>
      </c>
      <c r="AS1948" s="436">
        <f>IF(OR(NOT(ISNUMBER(C1948)),NOT(ISNUMBER(AB1948))),"",IF(AG1948&lt;&gt;"",AG1948,AB1948)-C1948)</f>
        <v/>
      </c>
      <c r="AT1948" s="210" t="n"/>
      <c r="AU1948" s="206">
        <f>IF($B1948="","",TEXT($A1948,"yyyymmdd")&amp;"_P"&amp;$C1948&amp;"_C"&amp;$F1948&amp;"_"&amp;TRIM(RIGHT(SUBSTITUTE(TRIM(SUBSTITUTE($L1948,CHAR(160)," "))," ",REPT(" ",60)),60))&amp;IF($P1948="","","-"&amp;TRIM(RIGHT(SUBSTITUTE(TRIM(SUBSTITUTE($P1948,CHAR(160)," "))," ",REPT(" ",60)),60)))&amp;IF($T1948="","","-"&amp;TRIM(RIGHT(SUBSTITUTE(TRIM(SUBSTITUTE($T1948,CHAR(160)," "))," ",REPT(" ",60)),60)))&amp;".jpg")</f>
        <v/>
      </c>
    </row>
    <row r="1949" ht="42" customHeight="1">
      <c r="A1949" s="172" t="n">
        <v>35344</v>
      </c>
      <c r="B1949" s="203" t="inlineStr">
        <is>
          <t>AMP Bathurst 1000 6 October, 1996</t>
        </is>
      </c>
      <c r="C1949" s="203" t="n">
        <v>11</v>
      </c>
      <c r="D1949" s="203" t="n"/>
      <c r="E1949" s="203" t="n"/>
      <c r="F1949" s="203" t="n">
        <v>201</v>
      </c>
      <c r="G1949" s="203" t="inlineStr">
        <is>
          <t>Alan Jones Racing</t>
        </is>
      </c>
      <c r="H1949" s="203" t="n"/>
      <c r="I1949" s="203" t="inlineStr">
        <is>
          <t>Pack Leader</t>
        </is>
      </c>
      <c r="J1949" s="203" t="inlineStr">
        <is>
          <t>Ford Falcon EF</t>
        </is>
      </c>
      <c r="K1949" s="203" t="n"/>
      <c r="L1949" s="203" t="inlineStr">
        <is>
          <t>Paul Romano</t>
        </is>
      </c>
      <c r="M1949" s="203" t="inlineStr">
        <is>
          <t>AUS</t>
        </is>
      </c>
      <c r="N1949" s="692">
        <f>_xlfn.LET(_xlpm.d,_xlfn.XLOOKUP(L1949,'[1]Birth Dates'!$A:$A,'[1]Birth Dates'!$B:$B,"",0),IF(_xlpm.d=0,"",_xlpm.d))</f>
        <v/>
      </c>
      <c r="O1949" s="203">
        <f>IF(OR(N1949="",A1949="",NOT(ISNUMBER(N1949)),N1949&gt;A1949),"",DATEDIF(N1949,A1949,"Y")&amp;" years, "&amp;DATEDIF(N1949,A1949,"YM")&amp;" months, "&amp;DATEDIF(N1949,A1949,"MD")&amp;" days")</f>
        <v/>
      </c>
      <c r="P1949" s="203" t="inlineStr">
        <is>
          <t>Andrew Miedecke</t>
        </is>
      </c>
      <c r="Q1949" s="203" t="inlineStr">
        <is>
          <t>AUS</t>
        </is>
      </c>
      <c r="R1949" s="692">
        <f>_xlfn.LET(_xlpm.d,_xlfn.XLOOKUP(P1949,'[1]Birth Dates'!$A:$A,'[1]Birth Dates'!$B:$B,"",0),IF(_xlpm.d=0,"",_xlpm.d))</f>
        <v/>
      </c>
      <c r="S1949" s="203">
        <f>IF(OR(R1949="",A1949="",NOT(ISNUMBER(R1949)),R1949&gt;A1949),"",DATEDIF(R1949,A1949,"Y")&amp;" years, "&amp;DATEDIF(R1949,A1949,"YM")&amp;" months, "&amp;DATEDIF(R1949,A1949,"MD")&amp;" days")</f>
        <v/>
      </c>
      <c r="T1949" s="203" t="n"/>
      <c r="U1949" s="203" t="n"/>
      <c r="V1949" s="692">
        <f>_xlfn.LET(_xlpm.d,_xlfn.XLOOKUP(T1949,'[1]Birth Dates'!$A:$A,'[1]Birth Dates'!$B:$B,"",0),IF(_xlpm.d=0,"",_xlpm.d))</f>
        <v/>
      </c>
      <c r="W1949" s="203">
        <f>IF(OR(V1949="",A1949="",NOT(ISNUMBER(V1949)),V1949&gt;A1949),"",DATEDIF(V1949,A1949,"Y")&amp;" years, "&amp;DATEDIF(V1949,A1949,"YM")&amp;" months, "&amp;DATEDIF(V1949,A1949,"MD")&amp;" days")</f>
        <v/>
      </c>
      <c r="X1949" s="203" t="n"/>
      <c r="Y1949" s="203" t="n"/>
      <c r="Z1949" s="203" t="n"/>
      <c r="AA1949" s="203" t="n"/>
      <c r="AB1949" s="203" t="n"/>
      <c r="AC1949" s="203" t="n"/>
      <c r="AD1949" s="203" t="n"/>
      <c r="AE1949" s="476" t="inlineStr">
        <is>
          <t>2:13.6570</t>
        </is>
      </c>
      <c r="AF1949" s="418">
        <f>IF(OR(AE1949="",AE1949="",AE1949=0),"",6.213/(AE1949*24))</f>
        <v/>
      </c>
      <c r="AG1949" s="246" t="n"/>
      <c r="AH1949" s="476" t="inlineStr"/>
      <c r="AI1949" s="418">
        <f>IF(OR(AH1949="",AH1949="",AH1949=0),"",6.213/(AH1949*24))</f>
        <v/>
      </c>
      <c r="AJ1949" s="175">
        <f>IF(AND(ISNUMBER(AB1949),ISNUMBER(AG1949)),AB1949-AG1949,"")</f>
        <v/>
      </c>
      <c r="AK1949" s="203" t="n"/>
      <c r="AL1949" s="203" t="n">
        <v>156</v>
      </c>
      <c r="AM1949" s="521" t="inlineStr">
        <is>
          <t>::</t>
        </is>
      </c>
      <c r="AN1949" s="671">
        <f>IF(OR(AL1949="",AM1949="",AM1949=0),"",AL1949*6.213/(AM1949*24))</f>
        <v/>
      </c>
      <c r="AO1949" s="477">
        <f>IF(AND(AL1949=AL1948,AM1949&lt;&gt;"",AM1948&lt;&gt;""),AM1949-AM1948,"")</f>
        <v/>
      </c>
      <c r="AP1949" s="203" t="n">
        <v>147</v>
      </c>
      <c r="AQ1949" s="476" t="inlineStr">
        <is>
          <t>2:14.2443</t>
        </is>
      </c>
      <c r="AR1949" s="439">
        <f>IF(OR(AQ1949="",AQ1949="",AQ1949=0),"",6.213/(AQ1949*24))</f>
        <v/>
      </c>
      <c r="AS1949" s="436">
        <f>IF(OR(NOT(ISNUMBER(C1949)),NOT(ISNUMBER(AB1949))),"",IF(AG1949&lt;&gt;"",AG1949,AB1949)-C1949)</f>
        <v/>
      </c>
      <c r="AT1949" s="210" t="n"/>
      <c r="AU1949" s="206">
        <f>IF($B1949="","",TEXT($A1949,"yyyymmdd")&amp;"_P"&amp;$C1949&amp;"_C"&amp;$F1949&amp;"_"&amp;TRIM(RIGHT(SUBSTITUTE(TRIM(SUBSTITUTE($L1949,CHAR(160)," "))," ",REPT(" ",60)),60))&amp;IF($P1949="","","-"&amp;TRIM(RIGHT(SUBSTITUTE(TRIM(SUBSTITUTE($P1949,CHAR(160)," "))," ",REPT(" ",60)),60)))&amp;IF($T1949="","","-"&amp;TRIM(RIGHT(SUBSTITUTE(TRIM(SUBSTITUTE($T1949,CHAR(160)," "))," ",REPT(" ",60)),60)))&amp;".jpg")</f>
        <v/>
      </c>
    </row>
    <row r="1950" ht="42" customHeight="1">
      <c r="A1950" s="172" t="n">
        <v>35344</v>
      </c>
      <c r="B1950" s="203" t="inlineStr">
        <is>
          <t>AMP Bathurst 1000 6 October, 1996</t>
        </is>
      </c>
      <c r="C1950" s="203" t="n">
        <v>12</v>
      </c>
      <c r="D1950" s="203" t="n"/>
      <c r="E1950" s="203" t="n"/>
      <c r="F1950" s="203" t="n">
        <v>75</v>
      </c>
      <c r="G1950" s="203" t="inlineStr">
        <is>
          <t>John Sidney Racing</t>
        </is>
      </c>
      <c r="H1950" s="203" t="n"/>
      <c r="I1950" s="203" t="inlineStr">
        <is>
          <t>Autopro, Valvoline</t>
        </is>
      </c>
      <c r="J1950" s="203" t="inlineStr">
        <is>
          <t>Ford Falcon EF</t>
        </is>
      </c>
      <c r="K1950" s="203" t="n"/>
      <c r="L1950" s="203" t="inlineStr">
        <is>
          <t>Max Dumesny</t>
        </is>
      </c>
      <c r="M1950" s="203" t="inlineStr">
        <is>
          <t>AUS</t>
        </is>
      </c>
      <c r="N1950" s="692">
        <f>_xlfn.LET(_xlpm.d,_xlfn.XLOOKUP(L1950,'[1]Birth Dates'!$A:$A,'[1]Birth Dates'!$B:$B,"",0),IF(_xlpm.d=0,"",_xlpm.d))</f>
        <v/>
      </c>
      <c r="O1950" s="203">
        <f>IF(OR(N1950="",A1950="",NOT(ISNUMBER(N1950)),N1950&gt;A1950),"",DATEDIF(N1950,A1950,"Y")&amp;" years, "&amp;DATEDIF(N1950,A1950,"YM")&amp;" months, "&amp;DATEDIF(N1950,A1950,"MD")&amp;" days")</f>
        <v/>
      </c>
      <c r="P1950" s="203" t="inlineStr">
        <is>
          <t>Kerry Baily</t>
        </is>
      </c>
      <c r="Q1950" s="203" t="inlineStr">
        <is>
          <t>AUS</t>
        </is>
      </c>
      <c r="R1950" s="692">
        <f>_xlfn.LET(_xlpm.d,_xlfn.XLOOKUP(P1950,'[1]Birth Dates'!$A:$A,'[1]Birth Dates'!$B:$B,"",0),IF(_xlpm.d=0,"",_xlpm.d))</f>
        <v/>
      </c>
      <c r="S1950" s="203">
        <f>IF(OR(R1950="",A1950="",NOT(ISNUMBER(R1950)),R1950&gt;A1950),"",DATEDIF(R1950,A1950,"Y")&amp;" years, "&amp;DATEDIF(R1950,A1950,"YM")&amp;" months, "&amp;DATEDIF(R1950,A1950,"MD")&amp;" days")</f>
        <v/>
      </c>
      <c r="T1950" s="203" t="n"/>
      <c r="U1950" s="203" t="n"/>
      <c r="V1950" s="692">
        <f>_xlfn.LET(_xlpm.d,_xlfn.XLOOKUP(T1950,'[1]Birth Dates'!$A:$A,'[1]Birth Dates'!$B:$B,"",0),IF(_xlpm.d=0,"",_xlpm.d))</f>
        <v/>
      </c>
      <c r="W1950" s="203">
        <f>IF(OR(V1950="",A1950="",NOT(ISNUMBER(V1950)),V1950&gt;A1950),"",DATEDIF(V1950,A1950,"Y")&amp;" years, "&amp;DATEDIF(V1950,A1950,"YM")&amp;" months, "&amp;DATEDIF(V1950,A1950,"MD")&amp;" days")</f>
        <v/>
      </c>
      <c r="X1950" s="203" t="n"/>
      <c r="Y1950" s="203" t="n"/>
      <c r="Z1950" s="203" t="n"/>
      <c r="AA1950" s="203" t="n"/>
      <c r="AB1950" s="203" t="n"/>
      <c r="AC1950" s="203" t="n"/>
      <c r="AD1950" s="203" t="n"/>
      <c r="AE1950" s="476" t="inlineStr">
        <is>
          <t>2:16.5170</t>
        </is>
      </c>
      <c r="AF1950" s="418">
        <f>IF(OR(AE1950="",AE1950="",AE1950=0),"",6.213/(AE1950*24))</f>
        <v/>
      </c>
      <c r="AG1950" s="246" t="n"/>
      <c r="AH1950" s="476" t="inlineStr"/>
      <c r="AI1950" s="418">
        <f>IF(OR(AH1950="",AH1950="",AH1950=0),"",6.213/(AH1950*24))</f>
        <v/>
      </c>
      <c r="AJ1950" s="175">
        <f>IF(AND(ISNUMBER(AB1950),ISNUMBER(AG1950)),AB1950-AG1950,"")</f>
        <v/>
      </c>
      <c r="AK1950" s="203" t="n"/>
      <c r="AL1950" s="203" t="n">
        <v>156</v>
      </c>
      <c r="AM1950" s="521" t="inlineStr">
        <is>
          <t>::</t>
        </is>
      </c>
      <c r="AN1950" s="671">
        <f>IF(OR(AL1950="",AM1950="",AM1950=0),"",AL1950*6.213/(AM1950*24))</f>
        <v/>
      </c>
      <c r="AO1950" s="477">
        <f>IF(AND(AL1950=AL1949,AM1950&lt;&gt;"",AM1949&lt;&gt;""),AM1950-AM1949,"")</f>
        <v/>
      </c>
      <c r="AP1950" s="203" t="n">
        <v>121</v>
      </c>
      <c r="AQ1950" s="476" t="inlineStr">
        <is>
          <t>2:20.3691</t>
        </is>
      </c>
      <c r="AR1950" s="439">
        <f>IF(OR(AQ1950="",AQ1950="",AQ1950=0),"",6.213/(AQ1950*24))</f>
        <v/>
      </c>
      <c r="AS1950" s="436">
        <f>IF(OR(NOT(ISNUMBER(C1950)),NOT(ISNUMBER(AB1950))),"",IF(AG1950&lt;&gt;"",AG1950,AB1950)-C1950)</f>
        <v/>
      </c>
      <c r="AT1950" s="210" t="n"/>
      <c r="AU1950" s="206">
        <f>IF($B1950="","",TEXT($A1950,"yyyymmdd")&amp;"_P"&amp;$C1950&amp;"_C"&amp;$F1950&amp;"_"&amp;TRIM(RIGHT(SUBSTITUTE(TRIM(SUBSTITUTE($L1950,CHAR(160)," "))," ",REPT(" ",60)),60))&amp;IF($P1950="","","-"&amp;TRIM(RIGHT(SUBSTITUTE(TRIM(SUBSTITUTE($P1950,CHAR(160)," "))," ",REPT(" ",60)),60)))&amp;IF($T1950="","","-"&amp;TRIM(RIGHT(SUBSTITUTE(TRIM(SUBSTITUTE($T1950,CHAR(160)," "))," ",REPT(" ",60)),60)))&amp;".jpg")</f>
        <v/>
      </c>
    </row>
    <row r="1951" ht="42" customHeight="1">
      <c r="A1951" s="172" t="n">
        <v>35344</v>
      </c>
      <c r="B1951" s="203" t="inlineStr">
        <is>
          <t>AMP Bathurst 1000 6 October, 1996</t>
        </is>
      </c>
      <c r="C1951" s="203" t="n">
        <v>13</v>
      </c>
      <c r="D1951" s="203" t="n"/>
      <c r="E1951" s="203" t="n"/>
      <c r="F1951" s="203" t="n">
        <v>29</v>
      </c>
      <c r="G1951" s="203" t="inlineStr">
        <is>
          <t>Doulman Automotive</t>
        </is>
      </c>
      <c r="H1951" s="203" t="n"/>
      <c r="I1951" s="203" t="inlineStr">
        <is>
          <t>Doulman Automotive</t>
        </is>
      </c>
      <c r="J1951" s="203" t="inlineStr">
        <is>
          <t>Holden Commodore VP</t>
        </is>
      </c>
      <c r="K1951" s="203" t="n"/>
      <c r="L1951" s="203" t="inlineStr">
        <is>
          <t>Peter Doulman</t>
        </is>
      </c>
      <c r="M1951" s="203" t="inlineStr">
        <is>
          <t>AUS</t>
        </is>
      </c>
      <c r="N1951" s="692">
        <f>_xlfn.LET(_xlpm.d,_xlfn.XLOOKUP(L1951,'[1]Birth Dates'!$A:$A,'[1]Birth Dates'!$B:$B,"",0),IF(_xlpm.d=0,"",_xlpm.d))</f>
        <v/>
      </c>
      <c r="O1951" s="203">
        <f>IF(OR(N1951="",A1951="",NOT(ISNUMBER(N1951)),N1951&gt;A1951),"",DATEDIF(N1951,A1951,"Y")&amp;" years, "&amp;DATEDIF(N1951,A1951,"YM")&amp;" months, "&amp;DATEDIF(N1951,A1951,"MD")&amp;" days")</f>
        <v/>
      </c>
      <c r="P1951" s="203" t="inlineStr">
        <is>
          <t>John Cotter</t>
        </is>
      </c>
      <c r="Q1951" s="203" t="inlineStr">
        <is>
          <t>AUS</t>
        </is>
      </c>
      <c r="R1951" s="692">
        <f>_xlfn.LET(_xlpm.d,_xlfn.XLOOKUP(P1951,'[1]Birth Dates'!$A:$A,'[1]Birth Dates'!$B:$B,"",0),IF(_xlpm.d=0,"",_xlpm.d))</f>
        <v/>
      </c>
      <c r="S1951" s="203">
        <f>IF(OR(R1951="",A1951="",NOT(ISNUMBER(R1951)),R1951&gt;A1951),"",DATEDIF(R1951,A1951,"Y")&amp;" years, "&amp;DATEDIF(R1951,A1951,"YM")&amp;" months, "&amp;DATEDIF(R1951,A1951,"MD")&amp;" days")</f>
        <v/>
      </c>
      <c r="T1951" s="203" t="n"/>
      <c r="U1951" s="203" t="n"/>
      <c r="V1951" s="692">
        <f>_xlfn.LET(_xlpm.d,_xlfn.XLOOKUP(T1951,'[1]Birth Dates'!$A:$A,'[1]Birth Dates'!$B:$B,"",0),IF(_xlpm.d=0,"",_xlpm.d))</f>
        <v/>
      </c>
      <c r="W1951" s="203">
        <f>IF(OR(V1951="",A1951="",NOT(ISNUMBER(V1951)),V1951&gt;A1951),"",DATEDIF(V1951,A1951,"Y")&amp;" years, "&amp;DATEDIF(V1951,A1951,"YM")&amp;" months, "&amp;DATEDIF(V1951,A1951,"MD")&amp;" days")</f>
        <v/>
      </c>
      <c r="X1951" s="203" t="n"/>
      <c r="Y1951" s="203" t="n"/>
      <c r="Z1951" s="203" t="n"/>
      <c r="AA1951" s="203" t="n"/>
      <c r="AB1951" s="203" t="n"/>
      <c r="AC1951" s="203" t="n"/>
      <c r="AD1951" s="203" t="n"/>
      <c r="AE1951" s="476" t="inlineStr">
        <is>
          <t>2:15.9260</t>
        </is>
      </c>
      <c r="AF1951" s="418">
        <f>IF(OR(AE1951="",AE1951="",AE1951=0),"",6.213/(AE1951*24))</f>
        <v/>
      </c>
      <c r="AG1951" s="246" t="n"/>
      <c r="AH1951" s="476" t="inlineStr"/>
      <c r="AI1951" s="418">
        <f>IF(OR(AH1951="",AH1951="",AH1951=0),"",6.213/(AH1951*24))</f>
        <v/>
      </c>
      <c r="AJ1951" s="175">
        <f>IF(AND(ISNUMBER(AB1951),ISNUMBER(AG1951)),AB1951-AG1951,"")</f>
        <v/>
      </c>
      <c r="AK1951" s="203" t="n"/>
      <c r="AL1951" s="203" t="n">
        <v>154</v>
      </c>
      <c r="AM1951" s="521" t="inlineStr">
        <is>
          <t>::</t>
        </is>
      </c>
      <c r="AN1951" s="671">
        <f>IF(OR(AL1951="",AM1951="",AM1951=0),"",AL1951*6.213/(AM1951*24))</f>
        <v/>
      </c>
      <c r="AO1951" s="477">
        <f>IF(AND(AL1951=AL1950,AM1951&lt;&gt;"",AM1950&lt;&gt;""),AM1951-AM1950,"")</f>
        <v/>
      </c>
      <c r="AP1951" s="203" t="n">
        <v>108</v>
      </c>
      <c r="AQ1951" s="476" t="inlineStr">
        <is>
          <t>2:18.9398</t>
        </is>
      </c>
      <c r="AR1951" s="439">
        <f>IF(OR(AQ1951="",AQ1951="",AQ1951=0),"",6.213/(AQ1951*24))</f>
        <v/>
      </c>
      <c r="AS1951" s="436">
        <f>IF(OR(NOT(ISNUMBER(C1951)),NOT(ISNUMBER(AB1951))),"",IF(AG1951&lt;&gt;"",AG1951,AB1951)-C1951)</f>
        <v/>
      </c>
      <c r="AT1951" s="210" t="n"/>
      <c r="AU1951" s="206">
        <f>IF($B1951="","",TEXT($A1951,"yyyymmdd")&amp;"_P"&amp;$C1951&amp;"_C"&amp;$F1951&amp;"_"&amp;TRIM(RIGHT(SUBSTITUTE(TRIM(SUBSTITUTE($L1951,CHAR(160)," "))," ",REPT(" ",60)),60))&amp;IF($P1951="","","-"&amp;TRIM(RIGHT(SUBSTITUTE(TRIM(SUBSTITUTE($P1951,CHAR(160)," "))," ",REPT(" ",60)),60)))&amp;IF($T1951="","","-"&amp;TRIM(RIGHT(SUBSTITUTE(TRIM(SUBSTITUTE($T1951,CHAR(160)," "))," ",REPT(" ",60)),60)))&amp;".jpg")</f>
        <v/>
      </c>
    </row>
    <row r="1952" ht="42" customHeight="1">
      <c r="A1952" s="172" t="n">
        <v>35344</v>
      </c>
      <c r="B1952" s="203" t="inlineStr">
        <is>
          <t>AMP Bathurst 1000 6 October, 1996</t>
        </is>
      </c>
      <c r="C1952" s="203" t="n">
        <v>14</v>
      </c>
      <c r="D1952" s="203" t="n"/>
      <c r="E1952" s="203" t="n"/>
      <c r="F1952" s="203" t="n">
        <v>39</v>
      </c>
      <c r="G1952" s="203" t="inlineStr">
        <is>
          <t>Challenge Motorsport</t>
        </is>
      </c>
      <c r="H1952" s="203" t="n"/>
      <c r="I1952" s="203" t="inlineStr">
        <is>
          <t>Mitsubishi Electirc</t>
        </is>
      </c>
      <c r="J1952" s="203" t="inlineStr">
        <is>
          <t>Holden Commodore VR</t>
        </is>
      </c>
      <c r="K1952" s="203" t="n"/>
      <c r="L1952" s="203" t="inlineStr">
        <is>
          <t>Chris Smerdon</t>
        </is>
      </c>
      <c r="M1952" s="203" t="inlineStr">
        <is>
          <t>AUS</t>
        </is>
      </c>
      <c r="N1952" s="692">
        <f>_xlfn.LET(_xlpm.d,_xlfn.XLOOKUP(L1952,'[1]Birth Dates'!$A:$A,'[1]Birth Dates'!$B:$B,"",0),IF(_xlpm.d=0,"",_xlpm.d))</f>
        <v/>
      </c>
      <c r="O1952" s="203">
        <f>IF(OR(N1952="",A1952="",NOT(ISNUMBER(N1952)),N1952&gt;A1952),"",DATEDIF(N1952,A1952,"Y")&amp;" years, "&amp;DATEDIF(N1952,A1952,"YM")&amp;" months, "&amp;DATEDIF(N1952,A1952,"MD")&amp;" days")</f>
        <v/>
      </c>
      <c r="P1952" s="203" t="inlineStr">
        <is>
          <t>Kevin Weeks</t>
        </is>
      </c>
      <c r="Q1952" s="203" t="inlineStr">
        <is>
          <t>AUS</t>
        </is>
      </c>
      <c r="R1952" s="692">
        <f>_xlfn.LET(_xlpm.d,_xlfn.XLOOKUP(P1952,'[1]Birth Dates'!$A:$A,'[1]Birth Dates'!$B:$B,"",0),IF(_xlpm.d=0,"",_xlpm.d))</f>
        <v/>
      </c>
      <c r="S1952" s="203">
        <f>IF(OR(R1952="",A1952="",NOT(ISNUMBER(R1952)),R1952&gt;A1952),"",DATEDIF(R1952,A1952,"Y")&amp;" years, "&amp;DATEDIF(R1952,A1952,"YM")&amp;" months, "&amp;DATEDIF(R1952,A1952,"MD")&amp;" days")</f>
        <v/>
      </c>
      <c r="T1952" s="203" t="inlineStr">
        <is>
          <t>Adam Kaplan</t>
        </is>
      </c>
      <c r="U1952" s="203" t="inlineStr">
        <is>
          <t>AUS</t>
        </is>
      </c>
      <c r="V1952" s="692">
        <f>_xlfn.LET(_xlpm.d,_xlfn.XLOOKUP(T1952,'[1]Birth Dates'!$A:$A,'[1]Birth Dates'!$B:$B,"",0),IF(_xlpm.d=0,"",_xlpm.d))</f>
        <v/>
      </c>
      <c r="W1952" s="203">
        <f>IF(OR(V1952="",A1952="",NOT(ISNUMBER(V1952)),V1952&gt;A1952),"",DATEDIF(V1952,A1952,"Y")&amp;" years, "&amp;DATEDIF(V1952,A1952,"YM")&amp;" months, "&amp;DATEDIF(V1952,A1952,"MD")&amp;" days")</f>
        <v/>
      </c>
      <c r="X1952" s="203" t="n"/>
      <c r="Y1952" s="203" t="n"/>
      <c r="Z1952" s="203" t="n"/>
      <c r="AA1952" s="203" t="n"/>
      <c r="AB1952" s="203" t="n"/>
      <c r="AC1952" s="203" t="n"/>
      <c r="AD1952" s="203" t="n"/>
      <c r="AE1952" s="476" t="inlineStr">
        <is>
          <t>2:18.8900</t>
        </is>
      </c>
      <c r="AF1952" s="418">
        <f>IF(OR(AE1952="",AE1952="",AE1952=0),"",6.213/(AE1952*24))</f>
        <v/>
      </c>
      <c r="AG1952" s="246" t="n"/>
      <c r="AH1952" s="476" t="inlineStr"/>
      <c r="AI1952" s="418">
        <f>IF(OR(AH1952="",AH1952="",AH1952=0),"",6.213/(AH1952*24))</f>
        <v/>
      </c>
      <c r="AJ1952" s="175">
        <f>IF(AND(ISNUMBER(AB1952),ISNUMBER(AG1952)),AB1952-AG1952,"")</f>
        <v/>
      </c>
      <c r="AK1952" s="203" t="n"/>
      <c r="AL1952" s="203" t="n">
        <v>154</v>
      </c>
      <c r="AM1952" s="521" t="inlineStr">
        <is>
          <t>::</t>
        </is>
      </c>
      <c r="AN1952" s="671">
        <f>IF(OR(AL1952="",AM1952="",AM1952=0),"",AL1952*6.213/(AM1952*24))</f>
        <v/>
      </c>
      <c r="AO1952" s="477">
        <f>IF(AND(AL1952=AL1951,AM1952&lt;&gt;"",AM1951&lt;&gt;""),AM1952-AM1951,"")</f>
        <v/>
      </c>
      <c r="AP1952" s="203" t="n">
        <v>127</v>
      </c>
      <c r="AQ1952" s="476" t="inlineStr">
        <is>
          <t>2:19.9651</t>
        </is>
      </c>
      <c r="AR1952" s="439">
        <f>IF(OR(AQ1952="",AQ1952="",AQ1952=0),"",6.213/(AQ1952*24))</f>
        <v/>
      </c>
      <c r="AS1952" s="436">
        <f>IF(OR(NOT(ISNUMBER(C1952)),NOT(ISNUMBER(AB1952))),"",IF(AG1952&lt;&gt;"",AG1952,AB1952)-C1952)</f>
        <v/>
      </c>
      <c r="AT1952" s="210" t="n"/>
      <c r="AU1952" s="206">
        <f>IF($B1952="","",TEXT($A1952,"yyyymmdd")&amp;"_P"&amp;$C1952&amp;"_C"&amp;$F1952&amp;"_"&amp;TRIM(RIGHT(SUBSTITUTE(TRIM(SUBSTITUTE($L1952,CHAR(160)," "))," ",REPT(" ",60)),60))&amp;IF($P1952="","","-"&amp;TRIM(RIGHT(SUBSTITUTE(TRIM(SUBSTITUTE($P1952,CHAR(160)," "))," ",REPT(" ",60)),60)))&amp;IF($T1952="","","-"&amp;TRIM(RIGHT(SUBSTITUTE(TRIM(SUBSTITUTE($T1952,CHAR(160)," "))," ",REPT(" ",60)),60)))&amp;".jpg")</f>
        <v/>
      </c>
    </row>
    <row r="1953" ht="42" customHeight="1">
      <c r="A1953" s="172" t="n">
        <v>35344</v>
      </c>
      <c r="B1953" s="203" t="inlineStr">
        <is>
          <t>AMP Bathurst 1000 6 October, 1996</t>
        </is>
      </c>
      <c r="C1953" s="203" t="n">
        <v>15</v>
      </c>
      <c r="D1953" s="203" t="n"/>
      <c r="E1953" s="203" t="n"/>
      <c r="F1953" s="203" t="n">
        <v>30</v>
      </c>
      <c r="G1953" s="203" t="inlineStr">
        <is>
          <t>Glenn Seton Racing</t>
        </is>
      </c>
      <c r="H1953" s="203" t="n"/>
      <c r="I1953" s="203" t="inlineStr">
        <is>
          <t>Ford Credit</t>
        </is>
      </c>
      <c r="J1953" s="203" t="inlineStr">
        <is>
          <t>Ford Falcon EF</t>
        </is>
      </c>
      <c r="K1953" s="203" t="n"/>
      <c r="L1953" s="203" t="inlineStr">
        <is>
          <t>Glenn Seton</t>
        </is>
      </c>
      <c r="M1953" s="203" t="inlineStr">
        <is>
          <t>AUS</t>
        </is>
      </c>
      <c r="N1953" s="692">
        <f>_xlfn.LET(_xlpm.d,_xlfn.XLOOKUP(L1953,'[1]Birth Dates'!$A:$A,'[1]Birth Dates'!$B:$B,"",0),IF(_xlpm.d=0,"",_xlpm.d))</f>
        <v/>
      </c>
      <c r="O1953" s="203">
        <f>IF(OR(N1953="",A1953="",NOT(ISNUMBER(N1953)),N1953&gt;A1953),"",DATEDIF(N1953,A1953,"Y")&amp;" years, "&amp;DATEDIF(N1953,A1953,"YM")&amp;" months, "&amp;DATEDIF(N1953,A1953,"MD")&amp;" days")</f>
        <v/>
      </c>
      <c r="P1953" s="203" t="inlineStr">
        <is>
          <t>David Parsons</t>
        </is>
      </c>
      <c r="Q1953" s="203" t="inlineStr">
        <is>
          <t>AUS</t>
        </is>
      </c>
      <c r="R1953" s="692">
        <f>_xlfn.LET(_xlpm.d,_xlfn.XLOOKUP(P1953,'[1]Birth Dates'!$A:$A,'[1]Birth Dates'!$B:$B,"",0),IF(_xlpm.d=0,"",_xlpm.d))</f>
        <v/>
      </c>
      <c r="S1953" s="203">
        <f>IF(OR(R1953="",A1953="",NOT(ISNUMBER(R1953)),R1953&gt;A1953),"",DATEDIF(R1953,A1953,"Y")&amp;" years, "&amp;DATEDIF(R1953,A1953,"YM")&amp;" months, "&amp;DATEDIF(R1953,A1953,"MD")&amp;" days")</f>
        <v/>
      </c>
      <c r="T1953" s="203" t="n"/>
      <c r="U1953" s="203" t="n"/>
      <c r="V1953" s="692">
        <f>_xlfn.LET(_xlpm.d,_xlfn.XLOOKUP(T1953,'[1]Birth Dates'!$A:$A,'[1]Birth Dates'!$B:$B,"",0),IF(_xlpm.d=0,"",_xlpm.d))</f>
        <v/>
      </c>
      <c r="W1953" s="203">
        <f>IF(OR(V1953="",A1953="",NOT(ISNUMBER(V1953)),V1953&gt;A1953),"",DATEDIF(V1953,A1953,"Y")&amp;" years, "&amp;DATEDIF(V1953,A1953,"YM")&amp;" months, "&amp;DATEDIF(V1953,A1953,"MD")&amp;" days")</f>
        <v/>
      </c>
      <c r="X1953" s="203" t="n"/>
      <c r="Y1953" s="203" t="n"/>
      <c r="Z1953" s="203" t="n"/>
      <c r="AA1953" s="203" t="n"/>
      <c r="AB1953" s="203" t="n"/>
      <c r="AC1953" s="203" t="n"/>
      <c r="AD1953" s="203" t="n"/>
      <c r="AE1953" s="476" t="inlineStr">
        <is>
          <t>2:10.0000</t>
        </is>
      </c>
      <c r="AF1953" s="418">
        <f>IF(OR(AE1953="",AE1953="",AE1953=0),"",6.213/(AE1953*24))</f>
        <v/>
      </c>
      <c r="AG1953" s="246" t="n">
        <v>1</v>
      </c>
      <c r="AH1953" s="476" t="inlineStr">
        <is>
          <t>2:11.0160</t>
        </is>
      </c>
      <c r="AI1953" s="418">
        <f>IF(OR(AH1953="",AH1953="",AH1953=0),"",6.213/(AH1953*24))</f>
        <v/>
      </c>
      <c r="AJ1953" s="175">
        <f>IF(AND(ISNUMBER(AB1953),ISNUMBER(AG1953)),AB1953-AG1953,"")</f>
        <v/>
      </c>
      <c r="AK1953" s="203" t="n"/>
      <c r="AL1953" s="203" t="n">
        <v>152</v>
      </c>
      <c r="AM1953" s="521" t="inlineStr">
        <is>
          <t>::</t>
        </is>
      </c>
      <c r="AN1953" s="671">
        <f>IF(OR(AL1953="",AM1953="",AM1953=0),"",AL1953*6.213/(AM1953*24))</f>
        <v/>
      </c>
      <c r="AO1953" s="477">
        <f>IF(AND(AL1953=AL1952,AM1953&lt;&gt;"",AM1952&lt;&gt;""),AM1953-AM1952,"")</f>
        <v/>
      </c>
      <c r="AP1953" s="203" t="n">
        <v>103</v>
      </c>
      <c r="AQ1953" s="476" t="inlineStr">
        <is>
          <t>2:13.3401</t>
        </is>
      </c>
      <c r="AR1953" s="439">
        <f>IF(OR(AQ1953="",AQ1953="",AQ1953=0),"",6.213/(AQ1953*24))</f>
        <v/>
      </c>
      <c r="AS1953" s="436">
        <f>IF(OR(NOT(ISNUMBER(C1953)),NOT(ISNUMBER(AB1953))),"",IF(AG1953&lt;&gt;"",AG1953,AB1953)-C1953)</f>
        <v/>
      </c>
      <c r="AT1953" s="210" t="n"/>
      <c r="AU1953" s="206">
        <f>IF($B1953="","",TEXT($A1953,"yyyymmdd")&amp;"_P"&amp;$C1953&amp;"_C"&amp;$F1953&amp;"_"&amp;TRIM(RIGHT(SUBSTITUTE(TRIM(SUBSTITUTE($L1953,CHAR(160)," "))," ",REPT(" ",60)),60))&amp;IF($P1953="","","-"&amp;TRIM(RIGHT(SUBSTITUTE(TRIM(SUBSTITUTE($P1953,CHAR(160)," "))," ",REPT(" ",60)),60)))&amp;IF($T1953="","","-"&amp;TRIM(RIGHT(SUBSTITUTE(TRIM(SUBSTITUTE($T1953,CHAR(160)," "))," ",REPT(" ",60)),60)))&amp;".jpg")</f>
        <v/>
      </c>
    </row>
    <row r="1954" ht="42" customHeight="1">
      <c r="A1954" s="172" t="n">
        <v>35344</v>
      </c>
      <c r="B1954" s="203" t="inlineStr">
        <is>
          <t>AMP Bathurst 1000 6 October, 1996</t>
        </is>
      </c>
      <c r="C1954" s="203" t="n">
        <v>16</v>
      </c>
      <c r="D1954" s="203" t="n"/>
      <c r="E1954" s="203" t="n"/>
      <c r="F1954" s="203" t="n">
        <v>20</v>
      </c>
      <c r="G1954" s="203" t="inlineStr">
        <is>
          <t>Palmer Promotions</t>
        </is>
      </c>
      <c r="H1954" s="203" t="n"/>
      <c r="I1954" s="203" t="n"/>
      <c r="J1954" s="203" t="inlineStr">
        <is>
          <t>Holden Commodore VX</t>
        </is>
      </c>
      <c r="K1954" s="203" t="n"/>
      <c r="L1954" s="203" t="inlineStr">
        <is>
          <t>Ian Palmer</t>
        </is>
      </c>
      <c r="M1954" s="203" t="inlineStr">
        <is>
          <t>AUS</t>
        </is>
      </c>
      <c r="N1954" s="692">
        <f>_xlfn.LET(_xlpm.d,_xlfn.XLOOKUP(L1954,'[1]Birth Dates'!$A:$A,'[1]Birth Dates'!$B:$B,"",0),IF(_xlpm.d=0,"",_xlpm.d))</f>
        <v/>
      </c>
      <c r="O1954" s="203">
        <f>IF(OR(N1954="",A1954="",NOT(ISNUMBER(N1954)),N1954&gt;A1954),"",DATEDIF(N1954,A1954,"Y")&amp;" years, "&amp;DATEDIF(N1954,A1954,"YM")&amp;" months, "&amp;DATEDIF(N1954,A1954,"MD")&amp;" days")</f>
        <v/>
      </c>
      <c r="P1954" s="203" t="inlineStr">
        <is>
          <t>Brett Peters</t>
        </is>
      </c>
      <c r="Q1954" s="203" t="inlineStr">
        <is>
          <t>AUS</t>
        </is>
      </c>
      <c r="R1954" s="692">
        <f>_xlfn.LET(_xlpm.d,_xlfn.XLOOKUP(P1954,'[1]Birth Dates'!$A:$A,'[1]Birth Dates'!$B:$B,"",0),IF(_xlpm.d=0,"",_xlpm.d))</f>
        <v/>
      </c>
      <c r="S1954" s="203">
        <f>IF(OR(R1954="",A1954="",NOT(ISNUMBER(R1954)),R1954&gt;A1954),"",DATEDIF(R1954,A1954,"Y")&amp;" years, "&amp;DATEDIF(R1954,A1954,"YM")&amp;" months, "&amp;DATEDIF(R1954,A1954,"MD")&amp;" days")</f>
        <v/>
      </c>
      <c r="T1954" s="203" t="n"/>
      <c r="U1954" s="203" t="n"/>
      <c r="V1954" s="692">
        <f>_xlfn.LET(_xlpm.d,_xlfn.XLOOKUP(T1954,'[1]Birth Dates'!$A:$A,'[1]Birth Dates'!$B:$B,"",0),IF(_xlpm.d=0,"",_xlpm.d))</f>
        <v/>
      </c>
      <c r="W1954" s="203">
        <f>IF(OR(V1954="",A1954="",NOT(ISNUMBER(V1954)),V1954&gt;A1954),"",DATEDIF(V1954,A1954,"Y")&amp;" years, "&amp;DATEDIF(V1954,A1954,"YM")&amp;" months, "&amp;DATEDIF(V1954,A1954,"MD")&amp;" days")</f>
        <v/>
      </c>
      <c r="X1954" s="203" t="n"/>
      <c r="Y1954" s="203" t="n"/>
      <c r="Z1954" s="203" t="n"/>
      <c r="AA1954" s="203" t="n"/>
      <c r="AB1954" s="203" t="n"/>
      <c r="AC1954" s="203" t="n"/>
      <c r="AD1954" s="203" t="n"/>
      <c r="AE1954" s="476" t="inlineStr">
        <is>
          <t>2:20.2690</t>
        </is>
      </c>
      <c r="AF1954" s="418">
        <f>IF(OR(AE1954="",AE1954="",AE1954=0),"",6.213/(AE1954*24))</f>
        <v/>
      </c>
      <c r="AG1954" s="246" t="n"/>
      <c r="AH1954" s="476" t="inlineStr"/>
      <c r="AI1954" s="418">
        <f>IF(OR(AH1954="",AH1954="",AH1954=0),"",6.213/(AH1954*24))</f>
        <v/>
      </c>
      <c r="AJ1954" s="175">
        <f>IF(AND(ISNUMBER(AB1954),ISNUMBER(AG1954)),AB1954-AG1954,"")</f>
        <v/>
      </c>
      <c r="AK1954" s="203" t="n"/>
      <c r="AL1954" s="203" t="n">
        <v>151</v>
      </c>
      <c r="AM1954" s="521" t="inlineStr">
        <is>
          <t>::</t>
        </is>
      </c>
      <c r="AN1954" s="671">
        <f>IF(OR(AL1954="",AM1954="",AM1954=0),"",AL1954*6.213/(AM1954*24))</f>
        <v/>
      </c>
      <c r="AO1954" s="477">
        <f>IF(AND(AL1954=AL1953,AM1954&lt;&gt;"",AM1953&lt;&gt;""),AM1954-AM1953,"")</f>
        <v/>
      </c>
      <c r="AP1954" s="203" t="n">
        <v>94</v>
      </c>
      <c r="AQ1954" s="476" t="inlineStr">
        <is>
          <t>2:20.0773</t>
        </is>
      </c>
      <c r="AR1954" s="439">
        <f>IF(OR(AQ1954="",AQ1954="",AQ1954=0),"",6.213/(AQ1954*24))</f>
        <v/>
      </c>
      <c r="AS1954" s="436">
        <f>IF(OR(NOT(ISNUMBER(C1954)),NOT(ISNUMBER(AB1954))),"",IF(AG1954&lt;&gt;"",AG1954,AB1954)-C1954)</f>
        <v/>
      </c>
      <c r="AT1954" s="210" t="n"/>
      <c r="AU1954" s="206">
        <f>IF($B1954="","",TEXT($A1954,"yyyymmdd")&amp;"_P"&amp;$C1954&amp;"_C"&amp;$F1954&amp;"_"&amp;TRIM(RIGHT(SUBSTITUTE(TRIM(SUBSTITUTE($L1954,CHAR(160)," "))," ",REPT(" ",60)),60))&amp;IF($P1954="","","-"&amp;TRIM(RIGHT(SUBSTITUTE(TRIM(SUBSTITUTE($P1954,CHAR(160)," "))," ",REPT(" ",60)),60)))&amp;IF($T1954="","","-"&amp;TRIM(RIGHT(SUBSTITUTE(TRIM(SUBSTITUTE($T1954,CHAR(160)," "))," ",REPT(" ",60)),60)))&amp;".jpg")</f>
        <v/>
      </c>
    </row>
    <row r="1955" ht="42" customHeight="1">
      <c r="A1955" s="172" t="n">
        <v>35344</v>
      </c>
      <c r="B1955" s="203" t="inlineStr">
        <is>
          <t>AMP Bathurst 1000 6 October, 1996</t>
        </is>
      </c>
      <c r="C1955" s="203" t="n">
        <v>17</v>
      </c>
      <c r="D1955" s="203" t="n"/>
      <c r="E1955" s="203" t="n"/>
      <c r="F1955" s="203" t="n">
        <v>36</v>
      </c>
      <c r="G1955" s="203" t="inlineStr">
        <is>
          <t>O'Brien Automotive</t>
        </is>
      </c>
      <c r="H1955" s="203" t="n"/>
      <c r="I1955" s="203" t="inlineStr">
        <is>
          <t>Everlast Automotive</t>
        </is>
      </c>
      <c r="J1955" s="203" t="inlineStr">
        <is>
          <t>Holden Commodore VR</t>
        </is>
      </c>
      <c r="K1955" s="203" t="n"/>
      <c r="L1955" s="203" t="inlineStr">
        <is>
          <t>Bill O'Brien</t>
        </is>
      </c>
      <c r="M1955" s="203" t="inlineStr">
        <is>
          <t>AUS</t>
        </is>
      </c>
      <c r="N1955" s="692">
        <f>_xlfn.LET(_xlpm.d,_xlfn.XLOOKUP(L1955,'[1]Birth Dates'!$A:$A,'[1]Birth Dates'!$B:$B,"",0),IF(_xlpm.d=0,"",_xlpm.d))</f>
        <v/>
      </c>
      <c r="O1955" s="203">
        <f>IF(OR(N1955="",A1955="",NOT(ISNUMBER(N1955)),N1955&gt;A1955),"",DATEDIF(N1955,A1955,"Y")&amp;" years, "&amp;DATEDIF(N1955,A1955,"YM")&amp;" months, "&amp;DATEDIF(N1955,A1955,"MD")&amp;" days")</f>
        <v/>
      </c>
      <c r="P1955" s="203" t="inlineStr">
        <is>
          <t>Brian Callaghan Jr</t>
        </is>
      </c>
      <c r="Q1955" s="203" t="inlineStr">
        <is>
          <t>AUS</t>
        </is>
      </c>
      <c r="R1955" s="692">
        <f>_xlfn.LET(_xlpm.d,_xlfn.XLOOKUP(P1955,'[1]Birth Dates'!$A:$A,'[1]Birth Dates'!$B:$B,"",0),IF(_xlpm.d=0,"",_xlpm.d))</f>
        <v/>
      </c>
      <c r="S1955" s="203">
        <f>IF(OR(R1955="",A1955="",NOT(ISNUMBER(R1955)),R1955&gt;A1955),"",DATEDIF(R1955,A1955,"Y")&amp;" years, "&amp;DATEDIF(R1955,A1955,"YM")&amp;" months, "&amp;DATEDIF(R1955,A1955,"MD")&amp;" days")</f>
        <v/>
      </c>
      <c r="T1955" s="203" t="inlineStr">
        <is>
          <t>Ron Barnacle</t>
        </is>
      </c>
      <c r="U1955" s="203" t="inlineStr">
        <is>
          <t>AUS</t>
        </is>
      </c>
      <c r="V1955" s="692">
        <f>_xlfn.LET(_xlpm.d,_xlfn.XLOOKUP(T1955,'[1]Birth Dates'!$A:$A,'[1]Birth Dates'!$B:$B,"",0),IF(_xlpm.d=0,"",_xlpm.d))</f>
        <v/>
      </c>
      <c r="W1955" s="203">
        <f>IF(OR(V1955="",A1955="",NOT(ISNUMBER(V1955)),V1955&gt;A1955),"",DATEDIF(V1955,A1955,"Y")&amp;" years, "&amp;DATEDIF(V1955,A1955,"YM")&amp;" months, "&amp;DATEDIF(V1955,A1955,"MD")&amp;" days")</f>
        <v/>
      </c>
      <c r="X1955" s="203" t="n"/>
      <c r="Y1955" s="203" t="n"/>
      <c r="Z1955" s="203" t="n"/>
      <c r="AA1955" s="203" t="n"/>
      <c r="AB1955" s="203" t="n"/>
      <c r="AC1955" s="203" t="n"/>
      <c r="AD1955" s="203" t="n"/>
      <c r="AE1955" s="476" t="inlineStr">
        <is>
          <t>2:19.8460</t>
        </is>
      </c>
      <c r="AF1955" s="418">
        <f>IF(OR(AE1955="",AE1955="",AE1955=0),"",6.213/(AE1955*24))</f>
        <v/>
      </c>
      <c r="AG1955" s="246" t="n"/>
      <c r="AH1955" s="476" t="inlineStr"/>
      <c r="AI1955" s="418">
        <f>IF(OR(AH1955="",AH1955="",AH1955=0),"",6.213/(AH1955*24))</f>
        <v/>
      </c>
      <c r="AJ1955" s="175">
        <f>IF(AND(ISNUMBER(AB1955),ISNUMBER(AG1955)),AB1955-AG1955,"")</f>
        <v/>
      </c>
      <c r="AK1955" s="203" t="n"/>
      <c r="AL1955" s="203" t="n">
        <v>150</v>
      </c>
      <c r="AM1955" s="521" t="inlineStr">
        <is>
          <t>::</t>
        </is>
      </c>
      <c r="AN1955" s="671">
        <f>IF(OR(AL1955="",AM1955="",AM1955=0),"",AL1955*6.213/(AM1955*24))</f>
        <v/>
      </c>
      <c r="AO1955" s="477">
        <f>IF(AND(AL1955=AL1954,AM1955&lt;&gt;"",AM1954&lt;&gt;""),AM1955-AM1954,"")</f>
        <v/>
      </c>
      <c r="AP1955" s="203" t="n">
        <v>144</v>
      </c>
      <c r="AQ1955" s="476" t="inlineStr">
        <is>
          <t>2:21.5980</t>
        </is>
      </c>
      <c r="AR1955" s="439">
        <f>IF(OR(AQ1955="",AQ1955="",AQ1955=0),"",6.213/(AQ1955*24))</f>
        <v/>
      </c>
      <c r="AS1955" s="436">
        <f>IF(OR(NOT(ISNUMBER(C1955)),NOT(ISNUMBER(AB1955))),"",IF(AG1955&lt;&gt;"",AG1955,AB1955)-C1955)</f>
        <v/>
      </c>
      <c r="AT1955" s="210" t="n"/>
      <c r="AU1955" s="206">
        <f>IF($B1955="","",TEXT($A1955,"yyyymmdd")&amp;"_P"&amp;$C1955&amp;"_C"&amp;$F1955&amp;"_"&amp;TRIM(RIGHT(SUBSTITUTE(TRIM(SUBSTITUTE($L1955,CHAR(160)," "))," ",REPT(" ",60)),60))&amp;IF($P1955="","","-"&amp;TRIM(RIGHT(SUBSTITUTE(TRIM(SUBSTITUTE($P1955,CHAR(160)," "))," ",REPT(" ",60)),60)))&amp;IF($T1955="","","-"&amp;TRIM(RIGHT(SUBSTITUTE(TRIM(SUBSTITUTE($T1955,CHAR(160)," "))," ",REPT(" ",60)),60)))&amp;".jpg")</f>
        <v/>
      </c>
    </row>
    <row r="1956" ht="42" customHeight="1">
      <c r="A1956" s="172" t="n">
        <v>35344</v>
      </c>
      <c r="B1956" s="203" t="inlineStr">
        <is>
          <t>AMP Bathurst 1000 6 October, 1996</t>
        </is>
      </c>
      <c r="C1956" s="203" t="n">
        <v>18</v>
      </c>
      <c r="D1956" s="203" t="n"/>
      <c r="E1956" s="203" t="n"/>
      <c r="F1956" s="203" t="n">
        <v>37</v>
      </c>
      <c r="G1956" s="203" t="inlineStr">
        <is>
          <t>Alan Taylor Racing</t>
        </is>
      </c>
      <c r="H1956" s="203" t="n"/>
      <c r="I1956" s="203" t="inlineStr">
        <is>
          <t>The Xerox Shop</t>
        </is>
      </c>
      <c r="J1956" s="203" t="inlineStr">
        <is>
          <t>Holden Commodore VP</t>
        </is>
      </c>
      <c r="K1956" s="203" t="n"/>
      <c r="L1956" s="203" t="inlineStr">
        <is>
          <t>Scotty Taylor</t>
        </is>
      </c>
      <c r="M1956" s="203" t="inlineStr">
        <is>
          <t>AUS</t>
        </is>
      </c>
      <c r="N1956" s="692">
        <f>_xlfn.LET(_xlpm.d,_xlfn.XLOOKUP(L1956,'[1]Birth Dates'!$A:$A,'[1]Birth Dates'!$B:$B,"",0),IF(_xlpm.d=0,"",_xlpm.d))</f>
        <v/>
      </c>
      <c r="O1956" s="203">
        <f>IF(OR(N1956="",A1956="",NOT(ISNUMBER(N1956)),N1956&gt;A1956),"",DATEDIF(N1956,A1956,"Y")&amp;" years, "&amp;DATEDIF(N1956,A1956,"YM")&amp;" months, "&amp;DATEDIF(N1956,A1956,"MD")&amp;" days")</f>
        <v/>
      </c>
      <c r="P1956" s="203" t="inlineStr">
        <is>
          <t>Stephen Bell</t>
        </is>
      </c>
      <c r="Q1956" s="203" t="inlineStr">
        <is>
          <t>AUS</t>
        </is>
      </c>
      <c r="R1956" s="692">
        <f>_xlfn.LET(_xlpm.d,_xlfn.XLOOKUP(P1956,'[1]Birth Dates'!$A:$A,'[1]Birth Dates'!$B:$B,"",0),IF(_xlpm.d=0,"",_xlpm.d))</f>
        <v/>
      </c>
      <c r="S1956" s="203">
        <f>IF(OR(R1956="",A1956="",NOT(ISNUMBER(R1956)),R1956&gt;A1956),"",DATEDIF(R1956,A1956,"Y")&amp;" years, "&amp;DATEDIF(R1956,A1956,"YM")&amp;" months, "&amp;DATEDIF(R1956,A1956,"MD")&amp;" days")</f>
        <v/>
      </c>
      <c r="T1956" s="203" t="inlineStr">
        <is>
          <t>Bill Attard</t>
        </is>
      </c>
      <c r="U1956" s="203" t="inlineStr">
        <is>
          <t>AUS</t>
        </is>
      </c>
      <c r="V1956" s="692">
        <f>_xlfn.LET(_xlpm.d,_xlfn.XLOOKUP(T1956,'[1]Birth Dates'!$A:$A,'[1]Birth Dates'!$B:$B,"",0),IF(_xlpm.d=0,"",_xlpm.d))</f>
        <v/>
      </c>
      <c r="W1956" s="203">
        <f>IF(OR(V1956="",A1956="",NOT(ISNUMBER(V1956)),V1956&gt;A1956),"",DATEDIF(V1956,A1956,"Y")&amp;" years, "&amp;DATEDIF(V1956,A1956,"YM")&amp;" months, "&amp;DATEDIF(V1956,A1956,"MD")&amp;" days")</f>
        <v/>
      </c>
      <c r="X1956" s="203" t="n"/>
      <c r="Y1956" s="203" t="n"/>
      <c r="Z1956" s="203" t="n"/>
      <c r="AA1956" s="203" t="n"/>
      <c r="AB1956" s="203" t="n"/>
      <c r="AC1956" s="203" t="n"/>
      <c r="AD1956" s="203" t="n"/>
      <c r="AE1956" s="476" t="inlineStr">
        <is>
          <t>2:22.6740</t>
        </is>
      </c>
      <c r="AF1956" s="418">
        <f>IF(OR(AE1956="",AE1956="",AE1956=0),"",6.213/(AE1956*24))</f>
        <v/>
      </c>
      <c r="AG1956" s="246" t="n"/>
      <c r="AH1956" s="476" t="inlineStr"/>
      <c r="AI1956" s="418">
        <f>IF(OR(AH1956="",AH1956="",AH1956=0),"",6.213/(AH1956*24))</f>
        <v/>
      </c>
      <c r="AJ1956" s="175">
        <f>IF(AND(ISNUMBER(AB1956),ISNUMBER(AG1956)),AB1956-AG1956,"")</f>
        <v/>
      </c>
      <c r="AK1956" s="203" t="n"/>
      <c r="AL1956" s="203" t="n">
        <v>46</v>
      </c>
      <c r="AM1956" s="521" t="inlineStr">
        <is>
          <t>::</t>
        </is>
      </c>
      <c r="AN1956" s="671">
        <f>IF(OR(AL1956="",AM1956="",AM1956=0),"",AL1956*6.213/(AM1956*24))</f>
        <v/>
      </c>
      <c r="AO1956" s="477">
        <f>IF(AND(AL1956=AL1955,AM1956&lt;&gt;"",AM1955&lt;&gt;""),AM1956-AM1955,"")</f>
        <v/>
      </c>
      <c r="AP1956" s="203" t="n">
        <v>123</v>
      </c>
      <c r="AQ1956" s="476" t="inlineStr">
        <is>
          <t>2:27.5560</t>
        </is>
      </c>
      <c r="AR1956" s="439">
        <f>IF(OR(AQ1956="",AQ1956="",AQ1956=0),"",6.213/(AQ1956*24))</f>
        <v/>
      </c>
      <c r="AS1956" s="436">
        <f>IF(OR(NOT(ISNUMBER(C1956)),NOT(ISNUMBER(AB1956))),"",IF(AG1956&lt;&gt;"",AG1956,AB1956)-C1956)</f>
        <v/>
      </c>
      <c r="AT1956" s="210" t="n"/>
      <c r="AU1956" s="206">
        <f>IF($B1956="","",TEXT($A1956,"yyyymmdd")&amp;"_P"&amp;$C1956&amp;"_C"&amp;$F1956&amp;"_"&amp;TRIM(RIGHT(SUBSTITUTE(TRIM(SUBSTITUTE($L1956,CHAR(160)," "))," ",REPT(" ",60)),60))&amp;IF($P1956="","","-"&amp;TRIM(RIGHT(SUBSTITUTE(TRIM(SUBSTITUTE($P1956,CHAR(160)," "))," ",REPT(" ",60)),60)))&amp;IF($T1956="","","-"&amp;TRIM(RIGHT(SUBSTITUTE(TRIM(SUBSTITUTE($T1956,CHAR(160)," "))," ",REPT(" ",60)),60)))&amp;".jpg")</f>
        <v/>
      </c>
    </row>
    <row r="1957" ht="42" customHeight="1">
      <c r="A1957" s="172" t="n">
        <v>35344</v>
      </c>
      <c r="B1957" s="203" t="inlineStr">
        <is>
          <t>AMP Bathurst 1000 6 October, 1996</t>
        </is>
      </c>
      <c r="C1957" s="203" t="n">
        <v>19</v>
      </c>
      <c r="D1957" s="203" t="n"/>
      <c r="E1957" s="203" t="n"/>
      <c r="F1957" s="203" t="n">
        <v>79</v>
      </c>
      <c r="G1957" s="203" t="inlineStr">
        <is>
          <t>Conway Racing</t>
        </is>
      </c>
      <c r="H1957" s="203" t="n"/>
      <c r="I1957" s="203" t="inlineStr">
        <is>
          <t>GlobalJig, Cadillac Film Productions</t>
        </is>
      </c>
      <c r="J1957" s="203" t="inlineStr">
        <is>
          <t>Holden Commodore VP</t>
        </is>
      </c>
      <c r="K1957" s="203" t="n"/>
      <c r="L1957" s="203" t="inlineStr">
        <is>
          <t>Mike Conway</t>
        </is>
      </c>
      <c r="M1957" s="203" t="inlineStr">
        <is>
          <t>AUS</t>
        </is>
      </c>
      <c r="N1957" s="692">
        <f>_xlfn.LET(_xlpm.d,_xlfn.XLOOKUP(L1957,'[1]Birth Dates'!$A:$A,'[1]Birth Dates'!$B:$B,"",0),IF(_xlpm.d=0,"",_xlpm.d))</f>
        <v/>
      </c>
      <c r="O1957" s="203">
        <f>IF(OR(N1957="",A1957="",NOT(ISNUMBER(N1957)),N1957&gt;A1957),"",DATEDIF(N1957,A1957,"Y")&amp;" years, "&amp;DATEDIF(N1957,A1957,"YM")&amp;" months, "&amp;DATEDIF(N1957,A1957,"MD")&amp;" days")</f>
        <v/>
      </c>
      <c r="P1957" s="203" t="inlineStr">
        <is>
          <t>Miles Pope</t>
        </is>
      </c>
      <c r="Q1957" s="203" t="inlineStr">
        <is>
          <t>AUS</t>
        </is>
      </c>
      <c r="R1957" s="692">
        <f>_xlfn.LET(_xlpm.d,_xlfn.XLOOKUP(P1957,'[1]Birth Dates'!$A:$A,'[1]Birth Dates'!$B:$B,"",0),IF(_xlpm.d=0,"",_xlpm.d))</f>
        <v/>
      </c>
      <c r="S1957" s="203">
        <f>IF(OR(R1957="",A1957="",NOT(ISNUMBER(R1957)),R1957&gt;A1957),"",DATEDIF(R1957,A1957,"Y")&amp;" years, "&amp;DATEDIF(R1957,A1957,"YM")&amp;" months, "&amp;DATEDIF(R1957,A1957,"MD")&amp;" days")</f>
        <v/>
      </c>
      <c r="T1957" s="203" t="n"/>
      <c r="U1957" s="203" t="n"/>
      <c r="V1957" s="692">
        <f>_xlfn.LET(_xlpm.d,_xlfn.XLOOKUP(T1957,'[1]Birth Dates'!$A:$A,'[1]Birth Dates'!$B:$B,"",0),IF(_xlpm.d=0,"",_xlpm.d))</f>
        <v/>
      </c>
      <c r="W1957" s="203">
        <f>IF(OR(V1957="",A1957="",NOT(ISNUMBER(V1957)),V1957&gt;A1957),"",DATEDIF(V1957,A1957,"Y")&amp;" years, "&amp;DATEDIF(V1957,A1957,"YM")&amp;" months, "&amp;DATEDIF(V1957,A1957,"MD")&amp;" days")</f>
        <v/>
      </c>
      <c r="X1957" s="203" t="n"/>
      <c r="Y1957" s="203" t="n"/>
      <c r="Z1957" s="203" t="n"/>
      <c r="AA1957" s="203" t="n"/>
      <c r="AB1957" s="203" t="n"/>
      <c r="AC1957" s="203" t="n"/>
      <c r="AD1957" s="203" t="n"/>
      <c r="AE1957" s="476" t="inlineStr">
        <is>
          <t>2:23.1390</t>
        </is>
      </c>
      <c r="AF1957" s="418">
        <f>IF(OR(AE1957="",AE1957="",AE1957=0),"",6.213/(AE1957*24))</f>
        <v/>
      </c>
      <c r="AG1957" s="246" t="n"/>
      <c r="AH1957" s="476" t="inlineStr"/>
      <c r="AI1957" s="418">
        <f>IF(OR(AH1957="",AH1957="",AH1957=0),"",6.213/(AH1957*24))</f>
        <v/>
      </c>
      <c r="AJ1957" s="175">
        <f>IF(AND(ISNUMBER(AB1957),ISNUMBER(AG1957)),AB1957-AG1957,"")</f>
        <v/>
      </c>
      <c r="AK1957" s="203" t="n"/>
      <c r="AL1957" s="203" t="n">
        <v>142</v>
      </c>
      <c r="AM1957" s="521" t="inlineStr">
        <is>
          <t>::</t>
        </is>
      </c>
      <c r="AN1957" s="671">
        <f>IF(OR(AL1957="",AM1957="",AM1957=0),"",AL1957*6.213/(AM1957*24))</f>
        <v/>
      </c>
      <c r="AO1957" s="477">
        <f>IF(AND(AL1957=AL1956,AM1957&lt;&gt;"",AM1956&lt;&gt;""),AM1957-AM1956,"")</f>
        <v/>
      </c>
      <c r="AP1957" s="203" t="n">
        <v>77</v>
      </c>
      <c r="AQ1957" s="476" t="inlineStr">
        <is>
          <t>2:26.6422</t>
        </is>
      </c>
      <c r="AR1957" s="439">
        <f>IF(OR(AQ1957="",AQ1957="",AQ1957=0),"",6.213/(AQ1957*24))</f>
        <v/>
      </c>
      <c r="AS1957" s="436">
        <f>IF(OR(NOT(ISNUMBER(C1957)),NOT(ISNUMBER(AB1957))),"",IF(AG1957&lt;&gt;"",AG1957,AB1957)-C1957)</f>
        <v/>
      </c>
      <c r="AT1957" s="210" t="n"/>
      <c r="AU1957" s="206">
        <f>IF($B1957="","",TEXT($A1957,"yyyymmdd")&amp;"_P"&amp;$C1957&amp;"_C"&amp;$F1957&amp;"_"&amp;TRIM(RIGHT(SUBSTITUTE(TRIM(SUBSTITUTE($L1957,CHAR(160)," "))," ",REPT(" ",60)),60))&amp;IF($P1957="","","-"&amp;TRIM(RIGHT(SUBSTITUTE(TRIM(SUBSTITUTE($P1957,CHAR(160)," "))," ",REPT(" ",60)),60)))&amp;IF($T1957="","","-"&amp;TRIM(RIGHT(SUBSTITUTE(TRIM(SUBSTITUTE($T1957,CHAR(160)," "))," ",REPT(" ",60)),60)))&amp;".jpg")</f>
        <v/>
      </c>
    </row>
    <row r="1958" ht="42" customHeight="1">
      <c r="A1958" s="172" t="n">
        <v>35344</v>
      </c>
      <c r="B1958" s="203" t="inlineStr">
        <is>
          <t>AMP Bathurst 1000 6 October, 1996</t>
        </is>
      </c>
      <c r="C1958" s="203" t="n">
        <v>20</v>
      </c>
      <c r="D1958" s="203" t="n"/>
      <c r="E1958" s="203" t="n"/>
      <c r="F1958" s="203" t="n">
        <v>38</v>
      </c>
      <c r="G1958" s="203" t="inlineStr">
        <is>
          <t>James Rosenberg Racing</t>
        </is>
      </c>
      <c r="H1958" s="203" t="n"/>
      <c r="I1958" s="203" t="inlineStr">
        <is>
          <t>Scott's Transport Mount Gambier</t>
        </is>
      </c>
      <c r="J1958" s="203" t="inlineStr">
        <is>
          <t>Holden Commodore VR</t>
        </is>
      </c>
      <c r="K1958" s="203" t="n"/>
      <c r="L1958" s="203" t="inlineStr">
        <is>
          <t>Mark Poole</t>
        </is>
      </c>
      <c r="M1958" s="203" t="inlineStr">
        <is>
          <t>AUS</t>
        </is>
      </c>
      <c r="N1958" s="692">
        <f>_xlfn.LET(_xlpm.d,_xlfn.XLOOKUP(L1958,'[1]Birth Dates'!$A:$A,'[1]Birth Dates'!$B:$B,"",0),IF(_xlpm.d=0,"",_xlpm.d))</f>
        <v/>
      </c>
      <c r="O1958" s="203">
        <f>IF(OR(N1958="",A1958="",NOT(ISNUMBER(N1958)),N1958&gt;A1958),"",DATEDIF(N1958,A1958,"Y")&amp;" years, "&amp;DATEDIF(N1958,A1958,"YM")&amp;" months, "&amp;DATEDIF(N1958,A1958,"MD")&amp;" days")</f>
        <v/>
      </c>
      <c r="P1958" s="203" t="inlineStr">
        <is>
          <t>Peter Gazzard</t>
        </is>
      </c>
      <c r="Q1958" s="203" t="inlineStr">
        <is>
          <t>AUS</t>
        </is>
      </c>
      <c r="R1958" s="692">
        <f>_xlfn.LET(_xlpm.d,_xlfn.XLOOKUP(P1958,'[1]Birth Dates'!$A:$A,'[1]Birth Dates'!$B:$B,"",0),IF(_xlpm.d=0,"",_xlpm.d))</f>
        <v/>
      </c>
      <c r="S1958" s="203">
        <f>IF(OR(R1958="",A1958="",NOT(ISNUMBER(R1958)),R1958&gt;A1958),"",DATEDIF(R1958,A1958,"Y")&amp;" years, "&amp;DATEDIF(R1958,A1958,"YM")&amp;" months, "&amp;DATEDIF(R1958,A1958,"MD")&amp;" days")</f>
        <v/>
      </c>
      <c r="T1958" s="203" t="n"/>
      <c r="U1958" s="203" t="n"/>
      <c r="V1958" s="692">
        <f>_xlfn.LET(_xlpm.d,_xlfn.XLOOKUP(T1958,'[1]Birth Dates'!$A:$A,'[1]Birth Dates'!$B:$B,"",0),IF(_xlpm.d=0,"",_xlpm.d))</f>
        <v/>
      </c>
      <c r="W1958" s="203">
        <f>IF(OR(V1958="",A1958="",NOT(ISNUMBER(V1958)),V1958&gt;A1958),"",DATEDIF(V1958,A1958,"Y")&amp;" years, "&amp;DATEDIF(V1958,A1958,"YM")&amp;" months, "&amp;DATEDIF(V1958,A1958,"MD")&amp;" days")</f>
        <v/>
      </c>
      <c r="X1958" s="203" t="n"/>
      <c r="Y1958" s="203" t="n"/>
      <c r="Z1958" s="203" t="n"/>
      <c r="AA1958" s="203" t="n"/>
      <c r="AB1958" s="203" t="n"/>
      <c r="AC1958" s="203" t="n"/>
      <c r="AD1958" s="203" t="n"/>
      <c r="AE1958" s="476" t="inlineStr">
        <is>
          <t>2:16.2510</t>
        </is>
      </c>
      <c r="AF1958" s="418">
        <f>IF(OR(AE1958="",AE1958="",AE1958=0),"",6.213/(AE1958*24))</f>
        <v/>
      </c>
      <c r="AG1958" s="246" t="n"/>
      <c r="AH1958" s="476" t="inlineStr"/>
      <c r="AI1958" s="418">
        <f>IF(OR(AH1958="",AH1958="",AH1958=0),"",6.213/(AH1958*24))</f>
        <v/>
      </c>
      <c r="AJ1958" s="175">
        <f>IF(AND(ISNUMBER(AB1958),ISNUMBER(AG1958)),AB1958-AG1958,"")</f>
        <v/>
      </c>
      <c r="AK1958" s="203" t="n"/>
      <c r="AL1958" s="203" t="n">
        <v>141</v>
      </c>
      <c r="AM1958" s="521" t="inlineStr">
        <is>
          <t>::</t>
        </is>
      </c>
      <c r="AN1958" s="671">
        <f>IF(OR(AL1958="",AM1958="",AM1958=0),"",AL1958*6.213/(AM1958*24))</f>
        <v/>
      </c>
      <c r="AO1958" s="477">
        <f>IF(AND(AL1958=AL1957,AM1958&lt;&gt;"",AM1957&lt;&gt;""),AM1958-AM1957,"")</f>
        <v/>
      </c>
      <c r="AP1958" s="203" t="n">
        <v>111</v>
      </c>
      <c r="AQ1958" s="476" t="inlineStr">
        <is>
          <t>2:18.5590</t>
        </is>
      </c>
      <c r="AR1958" s="439">
        <f>IF(OR(AQ1958="",AQ1958="",AQ1958=0),"",6.213/(AQ1958*24))</f>
        <v/>
      </c>
      <c r="AS1958" s="436">
        <f>IF(OR(NOT(ISNUMBER(C1958)),NOT(ISNUMBER(AB1958))),"",IF(AG1958&lt;&gt;"",AG1958,AB1958)-C1958)</f>
        <v/>
      </c>
      <c r="AT1958" s="210" t="n"/>
      <c r="AU1958" s="206">
        <f>IF($B1958="","",TEXT($A1958,"yyyymmdd")&amp;"_P"&amp;$C1958&amp;"_C"&amp;$F1958&amp;"_"&amp;TRIM(RIGHT(SUBSTITUTE(TRIM(SUBSTITUTE($L1958,CHAR(160)," "))," ",REPT(" ",60)),60))&amp;IF($P1958="","","-"&amp;TRIM(RIGHT(SUBSTITUTE(TRIM(SUBSTITUTE($P1958,CHAR(160)," "))," ",REPT(" ",60)),60)))&amp;IF($T1958="","","-"&amp;TRIM(RIGHT(SUBSTITUTE(TRIM(SUBSTITUTE($T1958,CHAR(160)," "))," ",REPT(" ",60)),60)))&amp;".jpg")</f>
        <v/>
      </c>
    </row>
    <row r="1959" ht="42" customHeight="1">
      <c r="A1959" s="172" t="n">
        <v>35344</v>
      </c>
      <c r="B1959" s="203" t="inlineStr">
        <is>
          <t>AMP Bathurst 1000 6 October, 1996</t>
        </is>
      </c>
      <c r="C1959" s="203" t="n">
        <v>21</v>
      </c>
      <c r="D1959" s="203" t="n"/>
      <c r="E1959" s="203" t="n"/>
      <c r="F1959" s="203" t="n">
        <v>3</v>
      </c>
      <c r="G1959" s="203" t="inlineStr">
        <is>
          <t>Lansvale Smash Repairs</t>
        </is>
      </c>
      <c r="H1959" s="203" t="n"/>
      <c r="I1959" s="203" t="inlineStr">
        <is>
          <t>Dulux ICI Autocolor</t>
        </is>
      </c>
      <c r="J1959" s="203" t="inlineStr">
        <is>
          <t>Holden Commodore VP</t>
        </is>
      </c>
      <c r="K1959" s="203" t="n"/>
      <c r="L1959" s="203" t="inlineStr">
        <is>
          <t>Steve Reed</t>
        </is>
      </c>
      <c r="M1959" s="203" t="inlineStr">
        <is>
          <t>AUS</t>
        </is>
      </c>
      <c r="N1959" s="692">
        <f>_xlfn.LET(_xlpm.d,_xlfn.XLOOKUP(L1959,'[1]Birth Dates'!$A:$A,'[1]Birth Dates'!$B:$B,"",0),IF(_xlpm.d=0,"",_xlpm.d))</f>
        <v/>
      </c>
      <c r="O1959" s="203">
        <f>IF(OR(N1959="",A1959="",NOT(ISNUMBER(N1959)),N1959&gt;A1959),"",DATEDIF(N1959,A1959,"Y")&amp;" years, "&amp;DATEDIF(N1959,A1959,"YM")&amp;" months, "&amp;DATEDIF(N1959,A1959,"MD")&amp;" days")</f>
        <v/>
      </c>
      <c r="P1959" s="203" t="inlineStr">
        <is>
          <t>Trevor Ashby</t>
        </is>
      </c>
      <c r="Q1959" s="203" t="inlineStr">
        <is>
          <t>AUS</t>
        </is>
      </c>
      <c r="R1959" s="692">
        <f>_xlfn.LET(_xlpm.d,_xlfn.XLOOKUP(P1959,'[1]Birth Dates'!$A:$A,'[1]Birth Dates'!$B:$B,"",0),IF(_xlpm.d=0,"",_xlpm.d))</f>
        <v/>
      </c>
      <c r="S1959" s="203">
        <f>IF(OR(R1959="",A1959="",NOT(ISNUMBER(R1959)),R1959&gt;A1959),"",DATEDIF(R1959,A1959,"Y")&amp;" years, "&amp;DATEDIF(R1959,A1959,"YM")&amp;" months, "&amp;DATEDIF(R1959,A1959,"MD")&amp;" days")</f>
        <v/>
      </c>
      <c r="T1959" s="203" t="n"/>
      <c r="U1959" s="203" t="n"/>
      <c r="V1959" s="692">
        <f>_xlfn.LET(_xlpm.d,_xlfn.XLOOKUP(T1959,'[1]Birth Dates'!$A:$A,'[1]Birth Dates'!$B:$B,"",0),IF(_xlpm.d=0,"",_xlpm.d))</f>
        <v/>
      </c>
      <c r="W1959" s="203">
        <f>IF(OR(V1959="",A1959="",NOT(ISNUMBER(V1959)),V1959&gt;A1959),"",DATEDIF(V1959,A1959,"Y")&amp;" years, "&amp;DATEDIF(V1959,A1959,"YM")&amp;" months, "&amp;DATEDIF(V1959,A1959,"MD")&amp;" days")</f>
        <v/>
      </c>
      <c r="X1959" s="203" t="n"/>
      <c r="Y1959" s="203" t="n"/>
      <c r="Z1959" s="203" t="n"/>
      <c r="AA1959" s="203" t="n"/>
      <c r="AB1959" s="203" t="n"/>
      <c r="AC1959" s="203" t="n"/>
      <c r="AD1959" s="203" t="n"/>
      <c r="AE1959" s="476" t="inlineStr">
        <is>
          <t>2:14.4100</t>
        </is>
      </c>
      <c r="AF1959" s="418">
        <f>IF(OR(AE1959="",AE1959="",AE1959=0),"",6.213/(AE1959*24))</f>
        <v/>
      </c>
      <c r="AG1959" s="246" t="n"/>
      <c r="AH1959" s="476" t="inlineStr"/>
      <c r="AI1959" s="418">
        <f>IF(OR(AH1959="",AH1959="",AH1959=0),"",6.213/(AH1959*24))</f>
        <v/>
      </c>
      <c r="AJ1959" s="175">
        <f>IF(AND(ISNUMBER(AB1959),ISNUMBER(AG1959)),AB1959-AG1959,"")</f>
        <v/>
      </c>
      <c r="AK1959" s="203" t="n"/>
      <c r="AL1959" s="203" t="n">
        <v>126</v>
      </c>
      <c r="AM1959" s="521" t="inlineStr">
        <is>
          <t>::</t>
        </is>
      </c>
      <c r="AN1959" s="671">
        <f>IF(OR(AL1959="",AM1959="",AM1959=0),"",AL1959*6.213/(AM1959*24))</f>
        <v/>
      </c>
      <c r="AO1959" s="477">
        <f>IF(AND(AL1959=AL1958,AM1959&lt;&gt;"",AM1958&lt;&gt;""),AM1959-AM1958,"")</f>
        <v/>
      </c>
      <c r="AP1959" s="203" t="n">
        <v>125</v>
      </c>
      <c r="AQ1959" s="476" t="inlineStr">
        <is>
          <t>2:17.0115</t>
        </is>
      </c>
      <c r="AR1959" s="439">
        <f>IF(OR(AQ1959="",AQ1959="",AQ1959=0),"",6.213/(AQ1959*24))</f>
        <v/>
      </c>
      <c r="AS1959" s="436">
        <f>IF(OR(NOT(ISNUMBER(C1959)),NOT(ISNUMBER(AB1959))),"",IF(AG1959&lt;&gt;"",AG1959,AB1959)-C1959)</f>
        <v/>
      </c>
      <c r="AT1959" s="210" t="n"/>
      <c r="AU1959" s="206">
        <f>IF($B1959="","",TEXT($A1959,"yyyymmdd")&amp;"_P"&amp;$C1959&amp;"_C"&amp;$F1959&amp;"_"&amp;TRIM(RIGHT(SUBSTITUTE(TRIM(SUBSTITUTE($L1959,CHAR(160)," "))," ",REPT(" ",60)),60))&amp;IF($P1959="","","-"&amp;TRIM(RIGHT(SUBSTITUTE(TRIM(SUBSTITUTE($P1959,CHAR(160)," "))," ",REPT(" ",60)),60)))&amp;IF($T1959="","","-"&amp;TRIM(RIGHT(SUBSTITUTE(TRIM(SUBSTITUTE($T1959,CHAR(160)," "))," ",REPT(" ",60)),60)))&amp;".jpg")</f>
        <v/>
      </c>
    </row>
    <row r="1960" ht="42" customHeight="1">
      <c r="A1960" s="172" t="n">
        <v>35344</v>
      </c>
      <c r="B1960" s="203" t="inlineStr">
        <is>
          <t>AMP Bathurst 1000 6 October, 1996</t>
        </is>
      </c>
      <c r="C1960" s="203" t="n">
        <v>22</v>
      </c>
      <c r="D1960" s="203" t="n"/>
      <c r="E1960" s="203" t="n"/>
      <c r="F1960" s="203" t="n">
        <v>41</v>
      </c>
      <c r="G1960" s="203" t="inlineStr">
        <is>
          <t>Willmington Performance</t>
        </is>
      </c>
      <c r="H1960" s="203" t="n"/>
      <c r="I1960" s="203" t="inlineStr">
        <is>
          <t>Willmington Performance</t>
        </is>
      </c>
      <c r="J1960" s="203" t="inlineStr">
        <is>
          <t>Ford Falcon EB</t>
        </is>
      </c>
      <c r="K1960" s="203" t="n"/>
      <c r="L1960" s="203" t="inlineStr">
        <is>
          <t>Garry Willmington</t>
        </is>
      </c>
      <c r="M1960" s="203" t="inlineStr">
        <is>
          <t>AUS</t>
        </is>
      </c>
      <c r="N1960" s="692">
        <f>_xlfn.LET(_xlpm.d,_xlfn.XLOOKUP(L1960,'[1]Birth Dates'!$A:$A,'[1]Birth Dates'!$B:$B,"",0),IF(_xlpm.d=0,"",_xlpm.d))</f>
        <v/>
      </c>
      <c r="O1960" s="203">
        <f>IF(OR(N1960="",A1960="",NOT(ISNUMBER(N1960)),N1960&gt;A1960),"",DATEDIF(N1960,A1960,"Y")&amp;" years, "&amp;DATEDIF(N1960,A1960,"YM")&amp;" months, "&amp;DATEDIF(N1960,A1960,"MD")&amp;" days")</f>
        <v/>
      </c>
      <c r="P1960" s="203" t="inlineStr">
        <is>
          <t>Bill Sieders</t>
        </is>
      </c>
      <c r="Q1960" s="203" t="inlineStr">
        <is>
          <t>AUS</t>
        </is>
      </c>
      <c r="R1960" s="692">
        <f>_xlfn.LET(_xlpm.d,_xlfn.XLOOKUP(P1960,'[1]Birth Dates'!$A:$A,'[1]Birth Dates'!$B:$B,"",0),IF(_xlpm.d=0,"",_xlpm.d))</f>
        <v/>
      </c>
      <c r="S1960" s="203">
        <f>IF(OR(R1960="",A1960="",NOT(ISNUMBER(R1960)),R1960&gt;A1960),"",DATEDIF(R1960,A1960,"Y")&amp;" years, "&amp;DATEDIF(R1960,A1960,"YM")&amp;" months, "&amp;DATEDIF(R1960,A1960,"MD")&amp;" days")</f>
        <v/>
      </c>
      <c r="T1960" s="203" t="n"/>
      <c r="U1960" s="203" t="n"/>
      <c r="V1960" s="692">
        <f>_xlfn.LET(_xlpm.d,_xlfn.XLOOKUP(T1960,'[1]Birth Dates'!$A:$A,'[1]Birth Dates'!$B:$B,"",0),IF(_xlpm.d=0,"",_xlpm.d))</f>
        <v/>
      </c>
      <c r="W1960" s="203">
        <f>IF(OR(V1960="",A1960="",NOT(ISNUMBER(V1960)),V1960&gt;A1960),"",DATEDIF(V1960,A1960,"Y")&amp;" years, "&amp;DATEDIF(V1960,A1960,"YM")&amp;" months, "&amp;DATEDIF(V1960,A1960,"MD")&amp;" days")</f>
        <v/>
      </c>
      <c r="X1960" s="203" t="n"/>
      <c r="Y1960" s="203" t="n"/>
      <c r="Z1960" s="203" t="n"/>
      <c r="AA1960" s="203" t="n"/>
      <c r="AB1960" s="203" t="n"/>
      <c r="AC1960" s="203" t="n"/>
      <c r="AD1960" s="203" t="n"/>
      <c r="AE1960" s="476" t="inlineStr">
        <is>
          <t>2:25.8220</t>
        </is>
      </c>
      <c r="AF1960" s="418">
        <f>IF(OR(AE1960="",AE1960="",AE1960=0),"",6.213/(AE1960*24))</f>
        <v/>
      </c>
      <c r="AG1960" s="246" t="n"/>
      <c r="AH1960" s="476" t="inlineStr"/>
      <c r="AI1960" s="418">
        <f>IF(OR(AH1960="",AH1960="",AH1960=0),"",6.213/(AH1960*24))</f>
        <v/>
      </c>
      <c r="AJ1960" s="175">
        <f>IF(AND(ISNUMBER(AB1960),ISNUMBER(AG1960)),AB1960-AG1960,"")</f>
        <v/>
      </c>
      <c r="AK1960" s="203" t="n"/>
      <c r="AL1960" s="203" t="n">
        <v>124</v>
      </c>
      <c r="AM1960" s="521" t="inlineStr">
        <is>
          <t>::</t>
        </is>
      </c>
      <c r="AN1960" s="671">
        <f>IF(OR(AL1960="",AM1960="",AM1960=0),"",AL1960*6.213/(AM1960*24))</f>
        <v/>
      </c>
      <c r="AO1960" s="477">
        <f>IF(AND(AL1960=AL1959,AM1960&lt;&gt;"",AM1959&lt;&gt;""),AM1960-AM1959,"")</f>
        <v/>
      </c>
      <c r="AP1960" s="203" t="n">
        <v>72</v>
      </c>
      <c r="AQ1960" s="476" t="inlineStr">
        <is>
          <t>2:29.0785</t>
        </is>
      </c>
      <c r="AR1960" s="439">
        <f>IF(OR(AQ1960="",AQ1960="",AQ1960=0),"",6.213/(AQ1960*24))</f>
        <v/>
      </c>
      <c r="AS1960" s="436">
        <f>IF(OR(NOT(ISNUMBER(C1960)),NOT(ISNUMBER(AB1960))),"",IF(AG1960&lt;&gt;"",AG1960,AB1960)-C1960)</f>
        <v/>
      </c>
      <c r="AT1960" s="210" t="n"/>
      <c r="AU1960" s="206">
        <f>IF($B1960="","",TEXT($A1960,"yyyymmdd")&amp;"_P"&amp;$C1960&amp;"_C"&amp;$F1960&amp;"_"&amp;TRIM(RIGHT(SUBSTITUTE(TRIM(SUBSTITUTE($L1960,CHAR(160)," "))," ",REPT(" ",60)),60))&amp;IF($P1960="","","-"&amp;TRIM(RIGHT(SUBSTITUTE(TRIM(SUBSTITUTE($P1960,CHAR(160)," "))," ",REPT(" ",60)),60)))&amp;IF($T1960="","","-"&amp;TRIM(RIGHT(SUBSTITUTE(TRIM(SUBSTITUTE($T1960,CHAR(160)," "))," ",REPT(" ",60)),60)))&amp;".jpg")</f>
        <v/>
      </c>
    </row>
    <row r="1961" ht="42" customHeight="1">
      <c r="A1961" s="172" t="n">
        <v>35344</v>
      </c>
      <c r="B1961" s="203" t="inlineStr">
        <is>
          <t>AMP Bathurst 1000 6 October, 1996</t>
        </is>
      </c>
      <c r="C1961" s="203" t="inlineStr">
        <is>
          <t>DNF</t>
        </is>
      </c>
      <c r="D1961" s="203" t="n"/>
      <c r="E1961" s="203" t="n"/>
      <c r="F1961" s="203" t="n">
        <v>49</v>
      </c>
      <c r="G1961" s="203" t="inlineStr">
        <is>
          <t>Greg Crick Racing</t>
        </is>
      </c>
      <c r="H1961" s="203" t="n"/>
      <c r="I1961" s="203" t="inlineStr">
        <is>
          <t>Alcair Air Conditioning</t>
        </is>
      </c>
      <c r="J1961" s="203" t="inlineStr">
        <is>
          <t>Holden Commodore VR</t>
        </is>
      </c>
      <c r="K1961" s="203" t="n"/>
      <c r="L1961" s="203" t="inlineStr">
        <is>
          <t>Greg Crick</t>
        </is>
      </c>
      <c r="M1961" s="203" t="inlineStr">
        <is>
          <t>AUS</t>
        </is>
      </c>
      <c r="N1961" s="692">
        <f>_xlfn.LET(_xlpm.d,_xlfn.XLOOKUP(L1961,'[1]Birth Dates'!$A:$A,'[1]Birth Dates'!$B:$B,"",0),IF(_xlpm.d=0,"",_xlpm.d))</f>
        <v/>
      </c>
      <c r="O1961" s="203">
        <f>IF(OR(N1961="",A1961="",NOT(ISNUMBER(N1961)),N1961&gt;A1961),"",DATEDIF(N1961,A1961,"Y")&amp;" years, "&amp;DATEDIF(N1961,A1961,"YM")&amp;" months, "&amp;DATEDIF(N1961,A1961,"MD")&amp;" days")</f>
        <v/>
      </c>
      <c r="P1961" s="203" t="inlineStr">
        <is>
          <t>David Parsons</t>
        </is>
      </c>
      <c r="Q1961" s="203" t="inlineStr">
        <is>
          <t>AUS</t>
        </is>
      </c>
      <c r="R1961" s="692">
        <f>_xlfn.LET(_xlpm.d,_xlfn.XLOOKUP(P1961,'[1]Birth Dates'!$A:$A,'[1]Birth Dates'!$B:$B,"",0),IF(_xlpm.d=0,"",_xlpm.d))</f>
        <v/>
      </c>
      <c r="S1961" s="203">
        <f>IF(OR(R1961="",A1961="",NOT(ISNUMBER(R1961)),R1961&gt;A1961),"",DATEDIF(R1961,A1961,"Y")&amp;" years, "&amp;DATEDIF(R1961,A1961,"YM")&amp;" months, "&amp;DATEDIF(R1961,A1961,"MD")&amp;" days")</f>
        <v/>
      </c>
      <c r="T1961" s="203" t="n"/>
      <c r="U1961" s="203" t="n"/>
      <c r="V1961" s="692">
        <f>_xlfn.LET(_xlpm.d,_xlfn.XLOOKUP(T1961,'[1]Birth Dates'!$A:$A,'[1]Birth Dates'!$B:$B,"",0),IF(_xlpm.d=0,"",_xlpm.d))</f>
        <v/>
      </c>
      <c r="W1961" s="203">
        <f>IF(OR(V1961="",A1961="",NOT(ISNUMBER(V1961)),V1961&gt;A1961),"",DATEDIF(V1961,A1961,"Y")&amp;" years, "&amp;DATEDIF(V1961,A1961,"YM")&amp;" months, "&amp;DATEDIF(V1961,A1961,"MD")&amp;" days")</f>
        <v/>
      </c>
      <c r="X1961" s="203" t="n"/>
      <c r="Y1961" s="203" t="n"/>
      <c r="Z1961" s="203" t="n"/>
      <c r="AA1961" s="203" t="n"/>
      <c r="AB1961" s="203" t="n"/>
      <c r="AC1961" s="203" t="n"/>
      <c r="AD1961" s="203" t="n"/>
      <c r="AE1961" s="476" t="inlineStr">
        <is>
          <t>2:11.4000</t>
        </is>
      </c>
      <c r="AF1961" s="418">
        <f>IF(OR(AE1961="",AE1961="",AE1961=0),"",6.213/(AE1961*24))</f>
        <v/>
      </c>
      <c r="AG1961" s="246" t="n"/>
      <c r="AH1961" s="476" t="inlineStr"/>
      <c r="AI1961" s="418">
        <f>IF(OR(AH1961="",AH1961="",AH1961=0),"",6.213/(AH1961*24))</f>
        <v/>
      </c>
      <c r="AJ1961" s="175">
        <f>IF(AND(ISNUMBER(AB1961),ISNUMBER(AG1961)),AB1961-AG1961,"")</f>
        <v/>
      </c>
      <c r="AK1961" s="203" t="inlineStr">
        <is>
          <t>Accident</t>
        </is>
      </c>
      <c r="AL1961" s="203" t="n">
        <v>149</v>
      </c>
      <c r="AM1961" s="521" t="inlineStr">
        <is>
          <t>::</t>
        </is>
      </c>
      <c r="AN1961" s="671">
        <f>IF(OR(AL1961="",AM1961="",AM1961=0),"",AL1961*6.213/(AM1961*24))</f>
        <v/>
      </c>
      <c r="AO1961" s="477">
        <f>IF(AND(AL1961=AL1960,AM1961&lt;&gt;"",AM1960&lt;&gt;""),AM1961-AM1960,"")</f>
        <v/>
      </c>
      <c r="AP1961" s="203" t="n">
        <v>98</v>
      </c>
      <c r="AQ1961" s="476" t="inlineStr">
        <is>
          <t>2:17.7429</t>
        </is>
      </c>
      <c r="AR1961" s="439">
        <f>IF(OR(AQ1961="",AQ1961="",AQ1961=0),"",6.213/(AQ1961*24))</f>
        <v/>
      </c>
      <c r="AS1961" s="436">
        <f>IF(OR(NOT(ISNUMBER(C1961)),NOT(ISNUMBER(AB1961))),"",IF(AG1961&lt;&gt;"",AG1961,AB1961)-C1961)</f>
        <v/>
      </c>
      <c r="AT1961" s="210" t="n"/>
      <c r="AU1961" s="206">
        <f>IF($B1961="","",TEXT($A1961,"yyyymmdd")&amp;"_P"&amp;$C1961&amp;"_C"&amp;$F1961&amp;"_"&amp;TRIM(RIGHT(SUBSTITUTE(TRIM(SUBSTITUTE($L1961,CHAR(160)," "))," ",REPT(" ",60)),60))&amp;IF($P1961="","","-"&amp;TRIM(RIGHT(SUBSTITUTE(TRIM(SUBSTITUTE($P1961,CHAR(160)," "))," ",REPT(" ",60)),60)))&amp;IF($T1961="","","-"&amp;TRIM(RIGHT(SUBSTITUTE(TRIM(SUBSTITUTE($T1961,CHAR(160)," "))," ",REPT(" ",60)),60)))&amp;".jpg")</f>
        <v/>
      </c>
    </row>
    <row r="1962" ht="42" customHeight="1">
      <c r="A1962" s="172" t="n">
        <v>35344</v>
      </c>
      <c r="B1962" s="203" t="inlineStr">
        <is>
          <t>AMP Bathurst 1000 6 October, 1996</t>
        </is>
      </c>
      <c r="C1962" s="203" t="inlineStr">
        <is>
          <t>DNF</t>
        </is>
      </c>
      <c r="D1962" s="203" t="n"/>
      <c r="E1962" s="203" t="n"/>
      <c r="F1962" s="203" t="n">
        <v>44</v>
      </c>
      <c r="G1962" s="203" t="inlineStr">
        <is>
          <t>Mal Rose Racing</t>
        </is>
      </c>
      <c r="H1962" s="203" t="n"/>
      <c r="I1962" s="203" t="inlineStr">
        <is>
          <t>Fairfax Community Classifieds</t>
        </is>
      </c>
      <c r="J1962" s="203" t="inlineStr">
        <is>
          <t>Holden Commodore VR</t>
        </is>
      </c>
      <c r="K1962" s="203" t="n"/>
      <c r="L1962" s="203" t="inlineStr">
        <is>
          <t>Mal Rose</t>
        </is>
      </c>
      <c r="M1962" s="203" t="inlineStr">
        <is>
          <t>AUS</t>
        </is>
      </c>
      <c r="N1962" s="692">
        <f>_xlfn.LET(_xlpm.d,_xlfn.XLOOKUP(L1962,'[1]Birth Dates'!$A:$A,'[1]Birth Dates'!$B:$B,"",0),IF(_xlpm.d=0,"",_xlpm.d))</f>
        <v/>
      </c>
      <c r="O1962" s="203">
        <f>IF(OR(N1962="",A1962="",NOT(ISNUMBER(N1962)),N1962&gt;A1962),"",DATEDIF(N1962,A1962,"Y")&amp;" years, "&amp;DATEDIF(N1962,A1962,"YM")&amp;" months, "&amp;DATEDIF(N1962,A1962,"MD")&amp;" days")</f>
        <v/>
      </c>
      <c r="P1962" s="203" t="inlineStr">
        <is>
          <t>Terry Shiel</t>
        </is>
      </c>
      <c r="Q1962" s="203" t="inlineStr">
        <is>
          <t>AUS</t>
        </is>
      </c>
      <c r="R1962" s="692">
        <f>_xlfn.LET(_xlpm.d,_xlfn.XLOOKUP(P1962,'[1]Birth Dates'!$A:$A,'[1]Birth Dates'!$B:$B,"",0),IF(_xlpm.d=0,"",_xlpm.d))</f>
        <v/>
      </c>
      <c r="S1962" s="203">
        <f>IF(OR(R1962="",A1962="",NOT(ISNUMBER(R1962)),R1962&gt;A1962),"",DATEDIF(R1962,A1962,"Y")&amp;" years, "&amp;DATEDIF(R1962,A1962,"YM")&amp;" months, "&amp;DATEDIF(R1962,A1962,"MD")&amp;" days")</f>
        <v/>
      </c>
      <c r="T1962" s="203" t="n"/>
      <c r="U1962" s="203" t="n"/>
      <c r="V1962" s="692">
        <f>_xlfn.LET(_xlpm.d,_xlfn.XLOOKUP(T1962,'[1]Birth Dates'!$A:$A,'[1]Birth Dates'!$B:$B,"",0),IF(_xlpm.d=0,"",_xlpm.d))</f>
        <v/>
      </c>
      <c r="W1962" s="203">
        <f>IF(OR(V1962="",A1962="",NOT(ISNUMBER(V1962)),V1962&gt;A1962),"",DATEDIF(V1962,A1962,"Y")&amp;" years, "&amp;DATEDIF(V1962,A1962,"YM")&amp;" months, "&amp;DATEDIF(V1962,A1962,"MD")&amp;" days")</f>
        <v/>
      </c>
      <c r="X1962" s="203" t="n"/>
      <c r="Y1962" s="203" t="n"/>
      <c r="Z1962" s="203" t="n"/>
      <c r="AA1962" s="203" t="n"/>
      <c r="AB1962" s="203" t="n"/>
      <c r="AC1962" s="203" t="n"/>
      <c r="AD1962" s="203" t="n"/>
      <c r="AE1962" s="476" t="inlineStr">
        <is>
          <t>2:11.4000</t>
        </is>
      </c>
      <c r="AF1962" s="418">
        <f>IF(OR(AE1962="",AE1962="",AE1962=0),"",6.213/(AE1962*24))</f>
        <v/>
      </c>
      <c r="AG1962" s="246" t="n"/>
      <c r="AH1962" s="476" t="inlineStr"/>
      <c r="AI1962" s="418">
        <f>IF(OR(AH1962="",AH1962="",AH1962=0),"",6.213/(AH1962*24))</f>
        <v/>
      </c>
      <c r="AJ1962" s="175">
        <f>IF(AND(ISNUMBER(AB1962),ISNUMBER(AG1962)),AB1962-AG1962,"")</f>
        <v/>
      </c>
      <c r="AK1962" s="203" t="inlineStr">
        <is>
          <t>Accident</t>
        </is>
      </c>
      <c r="AL1962" s="203" t="n">
        <v>132</v>
      </c>
      <c r="AM1962" s="521" t="inlineStr">
        <is>
          <t>::</t>
        </is>
      </c>
      <c r="AN1962" s="671">
        <f>IF(OR(AL1962="",AM1962="",AM1962=0),"",AL1962*6.213/(AM1962*24))</f>
        <v/>
      </c>
      <c r="AO1962" s="477">
        <f>IF(AND(AL1962=AL1961,AM1962&lt;&gt;"",AM1961&lt;&gt;""),AM1962-AM1961,"")</f>
        <v/>
      </c>
      <c r="AP1962" s="203" t="n">
        <v>109</v>
      </c>
      <c r="AQ1962" s="476" t="inlineStr">
        <is>
          <t>2:19.0821</t>
        </is>
      </c>
      <c r="AR1962" s="439">
        <f>IF(OR(AQ1962="",AQ1962="",AQ1962=0),"",6.213/(AQ1962*24))</f>
        <v/>
      </c>
      <c r="AS1962" s="436">
        <f>IF(OR(NOT(ISNUMBER(C1962)),NOT(ISNUMBER(AB1962))),"",IF(AG1962&lt;&gt;"",AG1962,AB1962)-C1962)</f>
        <v/>
      </c>
      <c r="AT1962" s="210" t="n"/>
      <c r="AU1962" s="206">
        <f>IF($B1962="","",TEXT($A1962,"yyyymmdd")&amp;"_P"&amp;$C1962&amp;"_C"&amp;$F1962&amp;"_"&amp;TRIM(RIGHT(SUBSTITUTE(TRIM(SUBSTITUTE($L1962,CHAR(160)," "))," ",REPT(" ",60)),60))&amp;IF($P1962="","","-"&amp;TRIM(RIGHT(SUBSTITUTE(TRIM(SUBSTITUTE($P1962,CHAR(160)," "))," ",REPT(" ",60)),60)))&amp;IF($T1962="","","-"&amp;TRIM(RIGHT(SUBSTITUTE(TRIM(SUBSTITUTE($T1962,CHAR(160)," "))," ",REPT(" ",60)),60)))&amp;".jpg")</f>
        <v/>
      </c>
    </row>
    <row r="1963" ht="42" customHeight="1">
      <c r="A1963" s="172" t="n">
        <v>35344</v>
      </c>
      <c r="B1963" s="203" t="inlineStr">
        <is>
          <t>AMP Bathurst 1000 6 October, 1996</t>
        </is>
      </c>
      <c r="C1963" s="203" t="inlineStr">
        <is>
          <t>DNF</t>
        </is>
      </c>
      <c r="D1963" s="203" t="n"/>
      <c r="E1963" s="203" t="n"/>
      <c r="F1963" s="203" t="n">
        <v>46</v>
      </c>
      <c r="G1963" s="203" t="inlineStr">
        <is>
          <t>John Faulkner Racing</t>
        </is>
      </c>
      <c r="H1963" s="203" t="n"/>
      <c r="I1963" s="203" t="inlineStr">
        <is>
          <t>Betta Electrical, Fisher &amp; Paykel</t>
        </is>
      </c>
      <c r="J1963" s="203" t="inlineStr">
        <is>
          <t>Holden Commodore VR</t>
        </is>
      </c>
      <c r="K1963" s="203" t="n"/>
      <c r="L1963" s="203" t="inlineStr">
        <is>
          <t>John Faulkner</t>
        </is>
      </c>
      <c r="M1963" s="203" t="inlineStr">
        <is>
          <t>AUS</t>
        </is>
      </c>
      <c r="N1963" s="692">
        <f>_xlfn.LET(_xlpm.d,_xlfn.XLOOKUP(L1963,'[1]Birth Dates'!$A:$A,'[1]Birth Dates'!$B:$B,"",0),IF(_xlpm.d=0,"",_xlpm.d))</f>
        <v/>
      </c>
      <c r="O1963" s="203">
        <f>IF(OR(N1963="",A1963="",NOT(ISNUMBER(N1963)),N1963&gt;A1963),"",DATEDIF(N1963,A1963,"Y")&amp;" years, "&amp;DATEDIF(N1963,A1963,"YM")&amp;" months, "&amp;DATEDIF(N1963,A1963,"MD")&amp;" days")</f>
        <v/>
      </c>
      <c r="P1963" s="203" t="inlineStr">
        <is>
          <t>Steve Harrington</t>
        </is>
      </c>
      <c r="Q1963" s="203" t="inlineStr">
        <is>
          <t>AUS</t>
        </is>
      </c>
      <c r="R1963" s="692">
        <f>_xlfn.LET(_xlpm.d,_xlfn.XLOOKUP(P1963,'[1]Birth Dates'!$A:$A,'[1]Birth Dates'!$B:$B,"",0),IF(_xlpm.d=0,"",_xlpm.d))</f>
        <v/>
      </c>
      <c r="S1963" s="203">
        <f>IF(OR(R1963="",A1963="",NOT(ISNUMBER(R1963)),R1963&gt;A1963),"",DATEDIF(R1963,A1963,"Y")&amp;" years, "&amp;DATEDIF(R1963,A1963,"YM")&amp;" months, "&amp;DATEDIF(R1963,A1963,"MD")&amp;" days")</f>
        <v/>
      </c>
      <c r="T1963" s="203" t="n"/>
      <c r="U1963" s="203" t="n"/>
      <c r="V1963" s="692">
        <f>_xlfn.LET(_xlpm.d,_xlfn.XLOOKUP(T1963,'[1]Birth Dates'!$A:$A,'[1]Birth Dates'!$B:$B,"",0),IF(_xlpm.d=0,"",_xlpm.d))</f>
        <v/>
      </c>
      <c r="W1963" s="203">
        <f>IF(OR(V1963="",A1963="",NOT(ISNUMBER(V1963)),V1963&gt;A1963),"",DATEDIF(V1963,A1963,"Y")&amp;" years, "&amp;DATEDIF(V1963,A1963,"YM")&amp;" months, "&amp;DATEDIF(V1963,A1963,"MD")&amp;" days")</f>
        <v/>
      </c>
      <c r="X1963" s="203" t="n"/>
      <c r="Y1963" s="203" t="n"/>
      <c r="Z1963" s="203" t="n"/>
      <c r="AA1963" s="203" t="n"/>
      <c r="AB1963" s="203" t="n"/>
      <c r="AC1963" s="203" t="n"/>
      <c r="AD1963" s="203" t="n"/>
      <c r="AE1963" s="476" t="inlineStr">
        <is>
          <t>2:11.4000</t>
        </is>
      </c>
      <c r="AF1963" s="418">
        <f>IF(OR(AE1963="",AE1963="",AE1963=0),"",6.213/(AE1963*24))</f>
        <v/>
      </c>
      <c r="AG1963" s="246" t="n"/>
      <c r="AH1963" s="476" t="inlineStr"/>
      <c r="AI1963" s="418">
        <f>IF(OR(AH1963="",AH1963="",AH1963=0),"",6.213/(AH1963*24))</f>
        <v/>
      </c>
      <c r="AJ1963" s="175">
        <f>IF(AND(ISNUMBER(AB1963),ISNUMBER(AG1963)),AB1963-AG1963,"")</f>
        <v/>
      </c>
      <c r="AK1963" s="203" t="inlineStr">
        <is>
          <t>Engine</t>
        </is>
      </c>
      <c r="AL1963" s="203" t="n">
        <v>119</v>
      </c>
      <c r="AM1963" s="521" t="inlineStr">
        <is>
          <t>::</t>
        </is>
      </c>
      <c r="AN1963" s="671">
        <f>IF(OR(AL1963="",AM1963="",AM1963=0),"",AL1963*6.213/(AM1963*24))</f>
        <v/>
      </c>
      <c r="AO1963" s="477">
        <f>IF(AND(AL1963=AL1962,AM1963&lt;&gt;"",AM1962&lt;&gt;""),AM1963-AM1962,"")</f>
        <v/>
      </c>
      <c r="AP1963" s="203" t="n">
        <v>94</v>
      </c>
      <c r="AQ1963" s="476" t="inlineStr">
        <is>
          <t>2:15.2030</t>
        </is>
      </c>
      <c r="AR1963" s="439">
        <f>IF(OR(AQ1963="",AQ1963="",AQ1963=0),"",6.213/(AQ1963*24))</f>
        <v/>
      </c>
      <c r="AS1963" s="436">
        <f>IF(OR(NOT(ISNUMBER(C1963)),NOT(ISNUMBER(AB1963))),"",IF(AG1963&lt;&gt;"",AG1963,AB1963)-C1963)</f>
        <v/>
      </c>
      <c r="AT1963" s="210" t="n"/>
      <c r="AU1963" s="206">
        <f>IF($B1963="","",TEXT($A1963,"yyyymmdd")&amp;"_P"&amp;$C1963&amp;"_C"&amp;$F1963&amp;"_"&amp;TRIM(RIGHT(SUBSTITUTE(TRIM(SUBSTITUTE($L1963,CHAR(160)," "))," ",REPT(" ",60)),60))&amp;IF($P1963="","","-"&amp;TRIM(RIGHT(SUBSTITUTE(TRIM(SUBSTITUTE($P1963,CHAR(160)," "))," ",REPT(" ",60)),60)))&amp;IF($T1963="","","-"&amp;TRIM(RIGHT(SUBSTITUTE(TRIM(SUBSTITUTE($T1963,CHAR(160)," "))," ",REPT(" ",60)),60)))&amp;".jpg")</f>
        <v/>
      </c>
    </row>
    <row r="1964" ht="42" customHeight="1">
      <c r="A1964" s="172" t="n">
        <v>35344</v>
      </c>
      <c r="B1964" s="203" t="inlineStr">
        <is>
          <t>AMP Bathurst 1000 6 October, 1996</t>
        </is>
      </c>
      <c r="C1964" s="203" t="inlineStr">
        <is>
          <t>DNF</t>
        </is>
      </c>
      <c r="D1964" s="203" t="n"/>
      <c r="E1964" s="203" t="n"/>
      <c r="F1964" s="203" t="n">
        <v>52</v>
      </c>
      <c r="G1964" s="203" t="inlineStr">
        <is>
          <t>Kendrick Racing</t>
        </is>
      </c>
      <c r="H1964" s="203" t="n"/>
      <c r="I1964" s="203" t="inlineStr">
        <is>
          <t>92.9 PMFM</t>
        </is>
      </c>
      <c r="J1964" s="203" t="inlineStr">
        <is>
          <t>Holden Commodore VR</t>
        </is>
      </c>
      <c r="K1964" s="203" t="n"/>
      <c r="L1964" s="203" t="inlineStr">
        <is>
          <t>Geoff Kendrick</t>
        </is>
      </c>
      <c r="M1964" s="203" t="n"/>
      <c r="N1964" s="692">
        <f>_xlfn.LET(_xlpm.d,_xlfn.XLOOKUP(L1964,'[1]Birth Dates'!$A:$A,'[1]Birth Dates'!$B:$B,"",0),IF(_xlpm.d=0,"",_xlpm.d))</f>
        <v/>
      </c>
      <c r="O1964" s="203">
        <f>IF(OR(N1964="",A1964="",NOT(ISNUMBER(N1964)),N1964&gt;A1964),"",DATEDIF(N1964,A1964,"Y")&amp;" years, "&amp;DATEDIF(N1964,A1964,"YM")&amp;" months, "&amp;DATEDIF(N1964,A1964,"MD")&amp;" days")</f>
        <v/>
      </c>
      <c r="P1964" s="203" t="inlineStr">
        <is>
          <t>Geoff Full</t>
        </is>
      </c>
      <c r="Q1964" s="203" t="inlineStr">
        <is>
          <t>AUS</t>
        </is>
      </c>
      <c r="R1964" s="692">
        <f>_xlfn.LET(_xlpm.d,_xlfn.XLOOKUP(P1964,'[1]Birth Dates'!$A:$A,'[1]Birth Dates'!$B:$B,"",0),IF(_xlpm.d=0,"",_xlpm.d))</f>
        <v/>
      </c>
      <c r="S1964" s="203">
        <f>IF(OR(R1964="",A1964="",NOT(ISNUMBER(R1964)),R1964&gt;A1964),"",DATEDIF(R1964,A1964,"Y")&amp;" years, "&amp;DATEDIF(R1964,A1964,"YM")&amp;" months, "&amp;DATEDIF(R1964,A1964,"MD")&amp;" days")</f>
        <v/>
      </c>
      <c r="T1964" s="203" t="n"/>
      <c r="U1964" s="203" t="n"/>
      <c r="V1964" s="692" t="n"/>
      <c r="W1964" s="203" t="n"/>
      <c r="X1964" s="203" t="n"/>
      <c r="Y1964" s="203" t="n"/>
      <c r="Z1964" s="203" t="n"/>
      <c r="AA1964" s="203" t="n"/>
      <c r="AB1964" s="203" t="n"/>
      <c r="AC1964" s="203" t="n"/>
      <c r="AD1964" s="203" t="n"/>
      <c r="AE1964" s="476" t="inlineStr"/>
      <c r="AF1964" s="418" t="n"/>
      <c r="AG1964" s="246" t="n"/>
      <c r="AH1964" s="476" t="inlineStr"/>
      <c r="AI1964" s="418" t="n"/>
      <c r="AJ1964" s="175" t="n"/>
      <c r="AK1964" s="203" t="inlineStr">
        <is>
          <t>Engine</t>
        </is>
      </c>
      <c r="AL1964" s="203" t="n">
        <v>99</v>
      </c>
      <c r="AM1964" s="521" t="n"/>
      <c r="AN1964" s="671" t="n"/>
      <c r="AO1964" s="477" t="n"/>
      <c r="AP1964" s="203" t="n">
        <v>58</v>
      </c>
      <c r="AQ1964" s="476" t="inlineStr">
        <is>
          <t>2:21.3498</t>
        </is>
      </c>
      <c r="AR1964" s="439">
        <f>IF(OR(AQ1964="",AQ1964="",AQ1964=0),"",6.213/(AQ1964*24))</f>
        <v/>
      </c>
      <c r="AS1964" s="436" t="n"/>
      <c r="AT1964" s="210" t="n"/>
      <c r="AU1964" s="206">
        <f>IF($B1964="","",TEXT($A1964,"yyyymmdd")&amp;"_P"&amp;$C1964&amp;"_C"&amp;$F1964&amp;"_"&amp;TRIM(RIGHT(SUBSTITUTE(TRIM(SUBSTITUTE($L1964,CHAR(160)," "))," ",REPT(" ",60)),60))&amp;IF($P1964="","","-"&amp;TRIM(RIGHT(SUBSTITUTE(TRIM(SUBSTITUTE($P1964,CHAR(160)," "))," ",REPT(" ",60)),60)))&amp;IF($T1964="","","-"&amp;TRIM(RIGHT(SUBSTITUTE(TRIM(SUBSTITUTE($T1964,CHAR(160)," "))," ",REPT(" ",60)),60)))&amp;".jpg")</f>
        <v/>
      </c>
    </row>
    <row r="1965" ht="42" customHeight="1">
      <c r="A1965" s="172" t="n">
        <v>35344</v>
      </c>
      <c r="B1965" s="203" t="inlineStr">
        <is>
          <t>AMP Bathurst 1000 6 October, 1996</t>
        </is>
      </c>
      <c r="C1965" s="203" t="inlineStr">
        <is>
          <t>DNF</t>
        </is>
      </c>
      <c r="D1965" s="203" t="n"/>
      <c r="E1965" s="203" t="n"/>
      <c r="F1965" s="203" t="n">
        <v>50</v>
      </c>
      <c r="G1965" s="203" t="inlineStr">
        <is>
          <t>McLeod Racing</t>
        </is>
      </c>
      <c r="H1965" s="203" t="n"/>
      <c r="I1965" s="203" t="inlineStr">
        <is>
          <t>Enzed Hoses and Fittings</t>
        </is>
      </c>
      <c r="J1965" s="203" t="inlineStr">
        <is>
          <t>Holden Commodore VR</t>
        </is>
      </c>
      <c r="K1965" s="203" t="n"/>
      <c r="L1965" s="203" t="inlineStr">
        <is>
          <t>Peter McLeod</t>
        </is>
      </c>
      <c r="M1965" s="203" t="inlineStr">
        <is>
          <t>AUS</t>
        </is>
      </c>
      <c r="N1965" s="692">
        <f>_xlfn.LET(_xlpm.d,_xlfn.XLOOKUP(L1965,'[1]Birth Dates'!$A:$A,'[1]Birth Dates'!$B:$B,"",0),IF(_xlpm.d=0,"",_xlpm.d))</f>
        <v/>
      </c>
      <c r="O1965" s="203">
        <f>IF(OR(N1965="",A1965="",NOT(ISNUMBER(N1965)),N1965&gt;A1965),"",DATEDIF(N1965,A1965,"Y")&amp;" years, "&amp;DATEDIF(N1965,A1965,"YM")&amp;" months, "&amp;DATEDIF(N1965,A1965,"MD")&amp;" days")</f>
        <v/>
      </c>
      <c r="P1965" s="203" t="inlineStr">
        <is>
          <t>Ryan McLeod</t>
        </is>
      </c>
      <c r="Q1965" s="203" t="inlineStr">
        <is>
          <t>AUS</t>
        </is>
      </c>
      <c r="R1965" s="692">
        <f>_xlfn.LET(_xlpm.d,_xlfn.XLOOKUP(P1965,'[1]Birth Dates'!$A:$A,'[1]Birth Dates'!$B:$B,"",0),IF(_xlpm.d=0,"",_xlpm.d))</f>
        <v/>
      </c>
      <c r="S1965" s="203">
        <f>IF(OR(R1965="",A1965="",NOT(ISNUMBER(R1965)),R1965&gt;A1965),"",DATEDIF(R1965,A1965,"Y")&amp;" years, "&amp;DATEDIF(R1965,A1965,"YM")&amp;" months, "&amp;DATEDIF(R1965,A1965,"MD")&amp;" days")</f>
        <v/>
      </c>
      <c r="T1965" s="203" t="n"/>
      <c r="U1965" s="203" t="n"/>
      <c r="V1965" s="692">
        <f>_xlfn.LET(_xlpm.d,_xlfn.XLOOKUP(T1965,'[1]Birth Dates'!$A:$A,'[1]Birth Dates'!$B:$B,"",0),IF(_xlpm.d=0,"",_xlpm.d))</f>
        <v/>
      </c>
      <c r="W1965" s="203">
        <f>IF(OR(V1965="",A1965="",NOT(ISNUMBER(V1965)),V1965&gt;A1965),"",DATEDIF(V1965,A1965,"Y")&amp;" years, "&amp;DATEDIF(V1965,A1965,"YM")&amp;" months, "&amp;DATEDIF(V1965,A1965,"MD")&amp;" days")</f>
        <v/>
      </c>
      <c r="X1965" s="203" t="n"/>
      <c r="Y1965" s="203" t="n"/>
      <c r="Z1965" s="203" t="n"/>
      <c r="AA1965" s="203" t="n"/>
      <c r="AB1965" s="203" t="n"/>
      <c r="AC1965" s="203" t="n"/>
      <c r="AD1965" s="203" t="n"/>
      <c r="AE1965" s="476" t="inlineStr">
        <is>
          <t>2:11.4000</t>
        </is>
      </c>
      <c r="AF1965" s="418">
        <f>IF(OR(AE1965="",AE1965="",AE1965=0),"",6.213/(AE1965*24))</f>
        <v/>
      </c>
      <c r="AG1965" s="246" t="n"/>
      <c r="AH1965" s="476" t="inlineStr"/>
      <c r="AI1965" s="418">
        <f>IF(OR(AH1965="",AH1965="",AH1965=0),"",6.213/(AH1965*24))</f>
        <v/>
      </c>
      <c r="AJ1965" s="175">
        <f>IF(AND(ISNUMBER(AB1965),ISNUMBER(AG1965)),AB1965-AG1965,"")</f>
        <v/>
      </c>
      <c r="AK1965" s="203" t="inlineStr">
        <is>
          <t>Engine</t>
        </is>
      </c>
      <c r="AL1965" s="203" t="n">
        <v>85</v>
      </c>
      <c r="AM1965" s="521" t="inlineStr">
        <is>
          <t>::</t>
        </is>
      </c>
      <c r="AN1965" s="671">
        <f>IF(OR(AL1965="",AM1965="",AM1965=0),"",AL1965*6.213/(AM1965*24))</f>
        <v/>
      </c>
      <c r="AO1965" s="477">
        <f>IF(AND(AL1965=AL1964,AM1965&lt;&gt;"",AM1964&lt;&gt;""),AM1965-AM1964,"")</f>
        <v/>
      </c>
      <c r="AP1965" s="203" t="n">
        <v>59</v>
      </c>
      <c r="AQ1965" s="476" t="inlineStr">
        <is>
          <t>2:20.9809</t>
        </is>
      </c>
      <c r="AR1965" s="439">
        <f>IF(OR(AQ1965="",AQ1965="",AQ1965=0),"",6.213/(AQ1965*24))</f>
        <v/>
      </c>
      <c r="AS1965" s="436">
        <f>IF(OR(NOT(ISNUMBER(C1965)),NOT(ISNUMBER(AB1965))),"",IF(AG1965&lt;&gt;"",AG1965,AB1965)-C1965)</f>
        <v/>
      </c>
      <c r="AT1965" s="210" t="n"/>
      <c r="AU1965" s="206">
        <f>IF($B1965="","",TEXT($A1965,"yyyymmdd")&amp;"_P"&amp;$C1965&amp;"_C"&amp;$F1965&amp;"_"&amp;TRIM(RIGHT(SUBSTITUTE(TRIM(SUBSTITUTE($L1965,CHAR(160)," "))," ",REPT(" ",60)),60))&amp;IF($P1965="","","-"&amp;TRIM(RIGHT(SUBSTITUTE(TRIM(SUBSTITUTE($P1965,CHAR(160)," "))," ",REPT(" ",60)),60)))&amp;IF($T1965="","","-"&amp;TRIM(RIGHT(SUBSTITUTE(TRIM(SUBSTITUTE($T1965,CHAR(160)," "))," ",REPT(" ",60)),60)))&amp;".jpg")</f>
        <v/>
      </c>
    </row>
    <row r="1966" ht="42" customHeight="1">
      <c r="A1966" s="172" t="n">
        <v>35344</v>
      </c>
      <c r="B1966" s="203" t="inlineStr">
        <is>
          <t>AMP Bathurst 1000 6 October, 1996</t>
        </is>
      </c>
      <c r="C1966" s="203" t="inlineStr">
        <is>
          <t>DNF</t>
        </is>
      </c>
      <c r="D1966" s="203" t="n"/>
      <c r="E1966" s="203" t="n"/>
      <c r="F1966" s="203" t="n">
        <v>28</v>
      </c>
      <c r="G1966" s="203" t="inlineStr">
        <is>
          <t>Playscape Racing</t>
        </is>
      </c>
      <c r="H1966" s="203" t="n"/>
      <c r="I1966" s="203" t="inlineStr">
        <is>
          <t>Komatsu</t>
        </is>
      </c>
      <c r="J1966" s="203" t="inlineStr">
        <is>
          <t>Ford Falcon EL</t>
        </is>
      </c>
      <c r="K1966" s="203" t="n"/>
      <c r="L1966" s="203" t="inlineStr">
        <is>
          <t>Kevin Waldock</t>
        </is>
      </c>
      <c r="M1966" s="203" t="inlineStr">
        <is>
          <t>AUS</t>
        </is>
      </c>
      <c r="N1966" s="692">
        <f>_xlfn.LET(_xlpm.d,_xlfn.XLOOKUP(L1966,'[1]Birth Dates'!$A:$A,'[1]Birth Dates'!$B:$B,"",0),IF(_xlpm.d=0,"",_xlpm.d))</f>
        <v/>
      </c>
      <c r="O1966" s="203">
        <f>IF(OR(N1966="",A1966="",NOT(ISNUMBER(N1966)),N1966&gt;A1966),"",DATEDIF(N1966,A1966,"Y")&amp;" years, "&amp;DATEDIF(N1966,A1966,"YM")&amp;" months, "&amp;DATEDIF(N1966,A1966,"MD")&amp;" days")</f>
        <v/>
      </c>
      <c r="P1966" s="203" t="inlineStr">
        <is>
          <t>Wayne Park</t>
        </is>
      </c>
      <c r="Q1966" s="203" t="inlineStr">
        <is>
          <t>AUS</t>
        </is>
      </c>
      <c r="R1966" s="692">
        <f>_xlfn.LET(_xlpm.d,_xlfn.XLOOKUP(P1966,'[1]Birth Dates'!$A:$A,'[1]Birth Dates'!$B:$B,"",0),IF(_xlpm.d=0,"",_xlpm.d))</f>
        <v/>
      </c>
      <c r="S1966" s="203">
        <f>IF(OR(R1966="",A1966="",NOT(ISNUMBER(R1966)),R1966&gt;A1966),"",DATEDIF(R1966,A1966,"Y")&amp;" years, "&amp;DATEDIF(R1966,A1966,"YM")&amp;" months, "&amp;DATEDIF(R1966,A1966,"MD")&amp;" days")</f>
        <v/>
      </c>
      <c r="T1966" s="203" t="n"/>
      <c r="U1966" s="203" t="n"/>
      <c r="V1966" s="692">
        <f>_xlfn.LET(_xlpm.d,_xlfn.XLOOKUP(T1966,'[1]Birth Dates'!$A:$A,'[1]Birth Dates'!$B:$B,"",0),IF(_xlpm.d=0,"",_xlpm.d))</f>
        <v/>
      </c>
      <c r="W1966" s="203">
        <f>IF(OR(V1966="",A1966="",NOT(ISNUMBER(V1966)),V1966&gt;A1966),"",DATEDIF(V1966,A1966,"Y")&amp;" years, "&amp;DATEDIF(V1966,A1966,"YM")&amp;" months, "&amp;DATEDIF(V1966,A1966,"MD")&amp;" days")</f>
        <v/>
      </c>
      <c r="X1966" s="203" t="n"/>
      <c r="Y1966" s="203" t="n"/>
      <c r="Z1966" s="203" t="n"/>
      <c r="AA1966" s="203" t="n"/>
      <c r="AB1966" s="203" t="n"/>
      <c r="AC1966" s="203" t="n"/>
      <c r="AD1966" s="203" t="n"/>
      <c r="AE1966" s="476" t="inlineStr">
        <is>
          <t>2:11.4000</t>
        </is>
      </c>
      <c r="AF1966" s="418">
        <f>IF(OR(AE1966="",AE1966="",AE1966=0),"",6.213/(AE1966*24))</f>
        <v/>
      </c>
      <c r="AG1966" s="246" t="n"/>
      <c r="AH1966" s="476" t="inlineStr"/>
      <c r="AI1966" s="418">
        <f>IF(OR(AH1966="",AH1966="",AH1966=0),"",6.213/(AH1966*24))</f>
        <v/>
      </c>
      <c r="AJ1966" s="175">
        <f>IF(AND(ISNUMBER(AB1966),ISNUMBER(AG1966)),AB1966-AG1966,"")</f>
        <v/>
      </c>
      <c r="AK1966" s="203" t="inlineStr">
        <is>
          <t>Accident</t>
        </is>
      </c>
      <c r="AL1966" s="203" t="n">
        <v>78</v>
      </c>
      <c r="AM1966" s="521" t="inlineStr">
        <is>
          <t>::</t>
        </is>
      </c>
      <c r="AN1966" s="671">
        <f>IF(OR(AL1966="",AM1966="",AM1966=0),"",AL1966*6.213/(AM1966*24))</f>
        <v/>
      </c>
      <c r="AO1966" s="477">
        <f>IF(AND(AL1966=AL1965,AM1966&lt;&gt;"",AM1965&lt;&gt;""),AM1966-AM1965,"")</f>
        <v/>
      </c>
      <c r="AP1966" s="203" t="n">
        <v>72</v>
      </c>
      <c r="AQ1966" s="476" t="inlineStr">
        <is>
          <t>2:18.4763</t>
        </is>
      </c>
      <c r="AR1966" s="439">
        <f>IF(OR(AQ1966="",AQ1966="",AQ1966=0),"",6.213/(AQ1966*24))</f>
        <v/>
      </c>
      <c r="AS1966" s="436">
        <f>IF(OR(NOT(ISNUMBER(C1966)),NOT(ISNUMBER(AB1966))),"",IF(AG1966&lt;&gt;"",AG1966,AB1966)-C1966)</f>
        <v/>
      </c>
      <c r="AT1966" s="210" t="n"/>
      <c r="AU1966" s="206">
        <f>IF($B1966="","",TEXT($A1966,"yyyymmdd")&amp;"_P"&amp;$C1966&amp;"_C"&amp;$F1966&amp;"_"&amp;TRIM(RIGHT(SUBSTITUTE(TRIM(SUBSTITUTE($L1966,CHAR(160)," "))," ",REPT(" ",60)),60))&amp;IF($P1966="","","-"&amp;TRIM(RIGHT(SUBSTITUTE(TRIM(SUBSTITUTE($P1966,CHAR(160)," "))," ",REPT(" ",60)),60)))&amp;IF($T1966="","","-"&amp;TRIM(RIGHT(SUBSTITUTE(TRIM(SUBSTITUTE($T1966,CHAR(160)," "))," ",REPT(" ",60)),60)))&amp;".jpg")</f>
        <v/>
      </c>
    </row>
    <row r="1967" ht="42" customHeight="1">
      <c r="A1967" s="172" t="n">
        <v>35344</v>
      </c>
      <c r="B1967" s="203" t="inlineStr">
        <is>
          <t>AMP Bathurst 1000 6 October, 1996</t>
        </is>
      </c>
      <c r="C1967" s="203" t="inlineStr">
        <is>
          <t>DNF</t>
        </is>
      </c>
      <c r="D1967" s="203" t="n"/>
      <c r="E1967" s="203" t="n"/>
      <c r="F1967" s="203" t="n">
        <v>27</v>
      </c>
      <c r="G1967" s="203" t="inlineStr">
        <is>
          <t>Terry Finnigan Racing Team</t>
        </is>
      </c>
      <c r="H1967" s="203" t="n"/>
      <c r="I1967" s="203" t="inlineStr">
        <is>
          <t>Sony</t>
        </is>
      </c>
      <c r="J1967" s="203" t="inlineStr">
        <is>
          <t>Holden Commodore VR</t>
        </is>
      </c>
      <c r="K1967" s="203" t="n"/>
      <c r="L1967" s="203" t="inlineStr">
        <is>
          <t>Terry Finnigan</t>
        </is>
      </c>
      <c r="M1967" s="203" t="inlineStr">
        <is>
          <t>AUS</t>
        </is>
      </c>
      <c r="N1967" s="692">
        <f>_xlfn.LET(_xlpm.d,_xlfn.XLOOKUP(L1967,'[1]Birth Dates'!$A:$A,'[1]Birth Dates'!$B:$B,"",0),IF(_xlpm.d=0,"",_xlpm.d))</f>
        <v/>
      </c>
      <c r="O1967" s="203">
        <f>IF(OR(N1967="",A1967="",NOT(ISNUMBER(N1967)),N1967&gt;A1967),"",DATEDIF(N1967,A1967,"Y")&amp;" years, "&amp;DATEDIF(N1967,A1967,"YM")&amp;" months, "&amp;DATEDIF(N1967,A1967,"MD")&amp;" days")</f>
        <v/>
      </c>
      <c r="P1967" s="203" t="inlineStr">
        <is>
          <t>Stuart McColl</t>
        </is>
      </c>
      <c r="Q1967" s="203" t="inlineStr">
        <is>
          <t>AUS</t>
        </is>
      </c>
      <c r="R1967" s="692">
        <f>_xlfn.LET(_xlpm.d,_xlfn.XLOOKUP(P1967,'[1]Birth Dates'!$A:$A,'[1]Birth Dates'!$B:$B,"",0),IF(_xlpm.d=0,"",_xlpm.d))</f>
        <v/>
      </c>
      <c r="S1967" s="203">
        <f>IF(OR(R1967="",A1967="",NOT(ISNUMBER(R1967)),R1967&gt;A1967),"",DATEDIF(R1967,A1967,"Y")&amp;" years, "&amp;DATEDIF(R1967,A1967,"YM")&amp;" months, "&amp;DATEDIF(R1967,A1967,"MD")&amp;" days")</f>
        <v/>
      </c>
      <c r="T1967" s="203" t="n"/>
      <c r="U1967" s="203" t="n"/>
      <c r="V1967" s="692">
        <f>_xlfn.LET(_xlpm.d,_xlfn.XLOOKUP(T1967,'[1]Birth Dates'!$A:$A,'[1]Birth Dates'!$B:$B,"",0),IF(_xlpm.d=0,"",_xlpm.d))</f>
        <v/>
      </c>
      <c r="W1967" s="203">
        <f>IF(OR(V1967="",A1967="",NOT(ISNUMBER(V1967)),V1967&gt;A1967),"",DATEDIF(V1967,A1967,"Y")&amp;" years, "&amp;DATEDIF(V1967,A1967,"YM")&amp;" months, "&amp;DATEDIF(V1967,A1967,"MD")&amp;" days")</f>
        <v/>
      </c>
      <c r="X1967" s="203" t="n"/>
      <c r="Y1967" s="203" t="n"/>
      <c r="Z1967" s="203" t="n"/>
      <c r="AA1967" s="203" t="n"/>
      <c r="AB1967" s="203" t="n"/>
      <c r="AC1967" s="203" t="n"/>
      <c r="AD1967" s="203" t="n"/>
      <c r="AE1967" s="476" t="inlineStr">
        <is>
          <t>2:11.4000</t>
        </is>
      </c>
      <c r="AF1967" s="418">
        <f>IF(OR(AE1967="",AE1967="",AE1967=0),"",6.213/(AE1967*24))</f>
        <v/>
      </c>
      <c r="AG1967" s="246" t="n"/>
      <c r="AH1967" s="476" t="inlineStr"/>
      <c r="AI1967" s="418">
        <f>IF(OR(AH1967="",AH1967="",AH1967=0),"",6.213/(AH1967*24))</f>
        <v/>
      </c>
      <c r="AJ1967" s="175">
        <f>IF(AND(ISNUMBER(AB1967),ISNUMBER(AG1967)),AB1967-AG1967,"")</f>
        <v/>
      </c>
      <c r="AK1967" s="203" t="inlineStr">
        <is>
          <t>Gearbox</t>
        </is>
      </c>
      <c r="AL1967" s="203" t="n">
        <v>37</v>
      </c>
      <c r="AM1967" s="521" t="inlineStr">
        <is>
          <t>::</t>
        </is>
      </c>
      <c r="AN1967" s="671">
        <f>IF(OR(AL1967="",AM1967="",AM1967=0),"",AL1967*6.213/(AM1967*24))</f>
        <v/>
      </c>
      <c r="AO1967" s="477">
        <f>IF(AND(AL1967=AL1966,AM1967&lt;&gt;"",AM1966&lt;&gt;""),AM1967-AM1966,"")</f>
        <v/>
      </c>
      <c r="AP1967" s="203" t="n">
        <v>23</v>
      </c>
      <c r="AQ1967" s="476" t="inlineStr">
        <is>
          <t>2:36.1968</t>
        </is>
      </c>
      <c r="AR1967" s="439">
        <f>IF(OR(AQ1967="",AQ1967="",AQ1967=0),"",6.213/(AQ1967*24))</f>
        <v/>
      </c>
      <c r="AS1967" s="436">
        <f>IF(OR(NOT(ISNUMBER(C1967)),NOT(ISNUMBER(AB1967))),"",IF(AG1967&lt;&gt;"",AG1967,AB1967)-C1967)</f>
        <v/>
      </c>
      <c r="AT1967" s="210" t="n"/>
      <c r="AU1967" s="206">
        <f>IF($B1967="","",TEXT($A1967,"yyyymmdd")&amp;"_P"&amp;$C1967&amp;"_C"&amp;$F1967&amp;"_"&amp;TRIM(RIGHT(SUBSTITUTE(TRIM(SUBSTITUTE($L1967,CHAR(160)," "))," ",REPT(" ",60)),60))&amp;IF($P1967="","","-"&amp;TRIM(RIGHT(SUBSTITUTE(TRIM(SUBSTITUTE($P1967,CHAR(160)," "))," ",REPT(" ",60)),60)))&amp;IF($T1967="","","-"&amp;TRIM(RIGHT(SUBSTITUTE(TRIM(SUBSTITUTE($T1967,CHAR(160)," "))," ",REPT(" ",60)),60)))&amp;".jpg")</f>
        <v/>
      </c>
    </row>
    <row r="1968" ht="42" customHeight="1">
      <c r="A1968" s="172" t="n">
        <v>35344</v>
      </c>
      <c r="B1968" s="203" t="inlineStr">
        <is>
          <t>AMP Bathurst 1000 6 October, 1996</t>
        </is>
      </c>
      <c r="C1968" s="203" t="inlineStr">
        <is>
          <t>DNF</t>
        </is>
      </c>
      <c r="D1968" s="203" t="n"/>
      <c r="E1968" s="203" t="n"/>
      <c r="F1968" s="203" t="n">
        <v>32</v>
      </c>
      <c r="G1968" s="203" t="inlineStr">
        <is>
          <t>Garry Rogers Motorsport</t>
        </is>
      </c>
      <c r="H1968" s="203" t="n"/>
      <c r="I1968" s="203" t="inlineStr">
        <is>
          <t>Valvoline, Cummins</t>
        </is>
      </c>
      <c r="J1968" s="203" t="inlineStr">
        <is>
          <t>Holden Commodore VR</t>
        </is>
      </c>
      <c r="K1968" s="203" t="n"/>
      <c r="L1968" s="203" t="inlineStr">
        <is>
          <t>Steven Richards</t>
        </is>
      </c>
      <c r="M1968" s="203" t="inlineStr">
        <is>
          <t>NZL</t>
        </is>
      </c>
      <c r="N1968" s="692">
        <f>_xlfn.LET(_xlpm.d,_xlfn.XLOOKUP(L1968,'[1]Birth Dates'!$A:$A,'[1]Birth Dates'!$B:$B,"",0),IF(_xlpm.d=0,"",_xlpm.d))</f>
        <v/>
      </c>
      <c r="O1968" s="203">
        <f>IF(OR(N1968="",A1968="",NOT(ISNUMBER(N1968)),N1968&gt;A1968),"",DATEDIF(N1968,A1968,"Y")&amp;" years, "&amp;DATEDIF(N1968,A1968,"YM")&amp;" months, "&amp;DATEDIF(N1968,A1968,"MD")&amp;" days")</f>
        <v/>
      </c>
      <c r="P1968" s="203" t="inlineStr">
        <is>
          <t>Jim Richards</t>
        </is>
      </c>
      <c r="Q1968" s="203" t="inlineStr">
        <is>
          <t>NZL</t>
        </is>
      </c>
      <c r="R1968" s="692">
        <f>_xlfn.LET(_xlpm.d,_xlfn.XLOOKUP(P1968,'[1]Birth Dates'!$A:$A,'[1]Birth Dates'!$B:$B,"",0),IF(_xlpm.d=0,"",_xlpm.d))</f>
        <v/>
      </c>
      <c r="S1968" s="203">
        <f>IF(OR(R1968="",A1968="",NOT(ISNUMBER(R1968)),R1968&gt;A1968),"",DATEDIF(R1968,A1968,"Y")&amp;" years, "&amp;DATEDIF(R1968,A1968,"YM")&amp;" months, "&amp;DATEDIF(R1968,A1968,"MD")&amp;" days")</f>
        <v/>
      </c>
      <c r="T1968" s="203" t="n"/>
      <c r="U1968" s="203" t="n"/>
      <c r="V1968" s="692">
        <f>_xlfn.LET(_xlpm.d,_xlfn.XLOOKUP(T1968,'[1]Birth Dates'!$A:$A,'[1]Birth Dates'!$B:$B,"",0),IF(_xlpm.d=0,"",_xlpm.d))</f>
        <v/>
      </c>
      <c r="W1968" s="203">
        <f>IF(OR(V1968="",A1968="",NOT(ISNUMBER(V1968)),V1968&gt;A1968),"",DATEDIF(V1968,A1968,"Y")&amp;" years, "&amp;DATEDIF(V1968,A1968,"YM")&amp;" months, "&amp;DATEDIF(V1968,A1968,"MD")&amp;" days")</f>
        <v/>
      </c>
      <c r="X1968" s="203" t="n"/>
      <c r="Y1968" s="203" t="n"/>
      <c r="Z1968" s="203" t="n"/>
      <c r="AA1968" s="203" t="n"/>
      <c r="AB1968" s="203" t="n"/>
      <c r="AC1968" s="203" t="n"/>
      <c r="AD1968" s="203" t="n"/>
      <c r="AE1968" s="476" t="inlineStr">
        <is>
          <t>2:11.4000</t>
        </is>
      </c>
      <c r="AF1968" s="418">
        <f>IF(OR(AE1968="",AE1968="",AE1968=0),"",6.213/(AE1968*24))</f>
        <v/>
      </c>
      <c r="AG1968" s="246" t="n"/>
      <c r="AH1968" s="476" t="inlineStr"/>
      <c r="AI1968" s="418">
        <f>IF(OR(AH1968="",AH1968="",AH1968=0),"",6.213/(AH1968*24))</f>
        <v/>
      </c>
      <c r="AJ1968" s="175">
        <f>IF(AND(ISNUMBER(AB1968),ISNUMBER(AG1968)),AB1968-AG1968,"")</f>
        <v/>
      </c>
      <c r="AK1968" s="203" t="inlineStr">
        <is>
          <t>Accident</t>
        </is>
      </c>
      <c r="AL1968" s="203" t="n">
        <v>33</v>
      </c>
      <c r="AM1968" s="521" t="inlineStr">
        <is>
          <t>::</t>
        </is>
      </c>
      <c r="AN1968" s="671">
        <f>IF(OR(AL1968="",AM1968="",AM1968=0),"",AL1968*6.213/(AM1968*24))</f>
        <v/>
      </c>
      <c r="AO1968" s="477">
        <f>IF(AND(AL1968=AL1967,AM1968&lt;&gt;"",AM1967&lt;&gt;""),AM1968-AM1967,"")</f>
        <v/>
      </c>
      <c r="AP1968" s="203" t="n">
        <v>22</v>
      </c>
      <c r="AQ1968" s="476" t="inlineStr">
        <is>
          <t>2:30.6267</t>
        </is>
      </c>
      <c r="AR1968" s="439">
        <f>IF(OR(AQ1968="",AQ1968="",AQ1968=0),"",6.213/(AQ1968*24))</f>
        <v/>
      </c>
      <c r="AS1968" s="436">
        <f>IF(OR(NOT(ISNUMBER(C1968)),NOT(ISNUMBER(AB1968))),"",IF(AG1968&lt;&gt;"",AG1968,AB1968)-C1968)</f>
        <v/>
      </c>
      <c r="AT1968" s="210" t="n"/>
      <c r="AU1968" s="206">
        <f>IF($B1968="","",TEXT($A1968,"yyyymmdd")&amp;"_P"&amp;$C1968&amp;"_C"&amp;$F1968&amp;"_"&amp;TRIM(RIGHT(SUBSTITUTE(TRIM(SUBSTITUTE($L1968,CHAR(160)," "))," ",REPT(" ",60)),60))&amp;IF($P1968="","","-"&amp;TRIM(RIGHT(SUBSTITUTE(TRIM(SUBSTITUTE($P1968,CHAR(160)," "))," ",REPT(" ",60)),60)))&amp;IF($T1968="","","-"&amp;TRIM(RIGHT(SUBSTITUTE(TRIM(SUBSTITUTE($T1968,CHAR(160)," "))," ",REPT(" ",60)),60)))&amp;".jpg")</f>
        <v/>
      </c>
    </row>
    <row r="1969" ht="42" customHeight="1">
      <c r="A1969" s="172" t="n">
        <v>35344</v>
      </c>
      <c r="B1969" s="203" t="inlineStr">
        <is>
          <t>AMP Bathurst 1000 6 October, 1996</t>
        </is>
      </c>
      <c r="C1969" s="203" t="inlineStr">
        <is>
          <t>DNF</t>
        </is>
      </c>
      <c r="D1969" s="203" t="n"/>
      <c r="E1969" s="203" t="n"/>
      <c r="F1969" s="203" t="n">
        <v>301</v>
      </c>
      <c r="G1969" s="203" t="inlineStr">
        <is>
          <t>Alan Jones Racing</t>
        </is>
      </c>
      <c r="H1969" s="203" t="n"/>
      <c r="I1969" s="203" t="inlineStr">
        <is>
          <t>Pack Leader</t>
        </is>
      </c>
      <c r="J1969" s="203" t="inlineStr">
        <is>
          <t>Ford Falcon EF</t>
        </is>
      </c>
      <c r="K1969" s="203" t="n"/>
      <c r="L1969" s="203" t="inlineStr">
        <is>
          <t>Alan Jones</t>
        </is>
      </c>
      <c r="M1969" s="203" t="inlineStr">
        <is>
          <t>AUS</t>
        </is>
      </c>
      <c r="N1969" s="692">
        <f>_xlfn.LET(_xlpm.d,_xlfn.XLOOKUP(L1969,'[1]Birth Dates'!$A:$A,'[1]Birth Dates'!$B:$B,"",0),IF(_xlpm.d=0,"",_xlpm.d))</f>
        <v/>
      </c>
      <c r="O1969" s="203">
        <f>IF(OR(N1969="",A1969="",NOT(ISNUMBER(N1969)),N1969&gt;A1969),"",DATEDIF(N1969,A1969,"Y")&amp;" years, "&amp;DATEDIF(N1969,A1969,"YM")&amp;" months, "&amp;DATEDIF(N1969,A1969,"MD")&amp;" days")</f>
        <v/>
      </c>
      <c r="P1969" s="203" t="inlineStr">
        <is>
          <t>Allan Grice</t>
        </is>
      </c>
      <c r="Q1969" s="203" t="inlineStr">
        <is>
          <t>AUS</t>
        </is>
      </c>
      <c r="R1969" s="692">
        <f>_xlfn.LET(_xlpm.d,_xlfn.XLOOKUP(P1969,'[1]Birth Dates'!$A:$A,'[1]Birth Dates'!$B:$B,"",0),IF(_xlpm.d=0,"",_xlpm.d))</f>
        <v/>
      </c>
      <c r="S1969" s="203">
        <f>IF(OR(R1969="",A1969="",NOT(ISNUMBER(R1969)),R1969&gt;A1969),"",DATEDIF(R1969,A1969,"Y")&amp;" years, "&amp;DATEDIF(R1969,A1969,"YM")&amp;" months, "&amp;DATEDIF(R1969,A1969,"MD")&amp;" days")</f>
        <v/>
      </c>
      <c r="T1969" s="203" t="n"/>
      <c r="U1969" s="203" t="n"/>
      <c r="V1969" s="692">
        <f>_xlfn.LET(_xlpm.d,_xlfn.XLOOKUP(T1969,'[1]Birth Dates'!$A:$A,'[1]Birth Dates'!$B:$B,"",0),IF(_xlpm.d=0,"",_xlpm.d))</f>
        <v/>
      </c>
      <c r="W1969" s="203">
        <f>IF(OR(V1969="",A1969="",NOT(ISNUMBER(V1969)),V1969&gt;A1969),"",DATEDIF(V1969,A1969,"Y")&amp;" years, "&amp;DATEDIF(V1969,A1969,"YM")&amp;" months, "&amp;DATEDIF(V1969,A1969,"MD")&amp;" days")</f>
        <v/>
      </c>
      <c r="X1969" s="203" t="n"/>
      <c r="Y1969" s="203" t="n"/>
      <c r="Z1969" s="203" t="n"/>
      <c r="AA1969" s="203" t="n"/>
      <c r="AB1969" s="203" t="n"/>
      <c r="AC1969" s="203" t="n"/>
      <c r="AD1969" s="203" t="n"/>
      <c r="AE1969" s="476" t="inlineStr">
        <is>
          <t>2:12.4200</t>
        </is>
      </c>
      <c r="AF1969" s="418">
        <f>IF(OR(AE1969="",AE1969="",AE1969=0),"",6.213/(AE1969*24))</f>
        <v/>
      </c>
      <c r="AG1969" s="246" t="n">
        <v>3</v>
      </c>
      <c r="AH1969" s="476" t="inlineStr">
        <is>
          <t>2:11.7727</t>
        </is>
      </c>
      <c r="AI1969" s="418">
        <f>IF(OR(AH1969="",AH1969="",AH1969=0),"",6.213/(AH1969*24))</f>
        <v/>
      </c>
      <c r="AJ1969" s="175">
        <f>IF(AND(ISNUMBER(AB1969),ISNUMBER(AG1969)),AB1969-AG1969,"")</f>
        <v/>
      </c>
      <c r="AK1969" s="203" t="inlineStr">
        <is>
          <t>Fuel line/fire</t>
        </is>
      </c>
      <c r="AL1969" s="203" t="n">
        <v>25</v>
      </c>
      <c r="AM1969" s="521" t="inlineStr">
        <is>
          <t>::</t>
        </is>
      </c>
      <c r="AN1969" s="671">
        <f>IF(OR(AL1969="",AM1969="",AM1969=0),"",AL1969*6.213/(AM1969*24))</f>
        <v/>
      </c>
      <c r="AO1969" s="477">
        <f>IF(AND(AL1969=AL1968,AM1969&lt;&gt;"",AM1968&lt;&gt;""),AM1969-AM1968,"")</f>
        <v/>
      </c>
      <c r="AP1969" s="203" t="n">
        <v>25</v>
      </c>
      <c r="AQ1969" s="476" t="inlineStr">
        <is>
          <t>2:28.3628</t>
        </is>
      </c>
      <c r="AR1969" s="439">
        <f>IF(OR(AQ1969="",AQ1969="",AQ1969=0),"",6.213/(AQ1969*24))</f>
        <v/>
      </c>
      <c r="AS1969" s="436">
        <f>IF(OR(NOT(ISNUMBER(C1969)),NOT(ISNUMBER(AB1969))),"",IF(AG1969&lt;&gt;"",AG1969,AB1969)-C1969)</f>
        <v/>
      </c>
      <c r="AT1969" s="210" t="n"/>
      <c r="AU1969" s="206">
        <f>IF($B1969="","",TEXT($A1969,"yyyymmdd")&amp;"_P"&amp;$C1969&amp;"_C"&amp;$F1969&amp;"_"&amp;TRIM(RIGHT(SUBSTITUTE(TRIM(SUBSTITUTE($L1969,CHAR(160)," "))," ",REPT(" ",60)),60))&amp;IF($P1969="","","-"&amp;TRIM(RIGHT(SUBSTITUTE(TRIM(SUBSTITUTE($P1969,CHAR(160)," "))," ",REPT(" ",60)),60)))&amp;IF($T1969="","","-"&amp;TRIM(RIGHT(SUBSTITUTE(TRIM(SUBSTITUTE($T1969,CHAR(160)," "))," ",REPT(" ",60)),60)))&amp;".jpg")</f>
        <v/>
      </c>
    </row>
    <row r="1970" ht="42" customHeight="1">
      <c r="A1970" s="172" t="n">
        <v>35344</v>
      </c>
      <c r="B1970" s="203" t="inlineStr">
        <is>
          <t>AMP Bathurst 1000 6 October, 1996</t>
        </is>
      </c>
      <c r="C1970" s="203" t="inlineStr">
        <is>
          <t>DNF</t>
        </is>
      </c>
      <c r="D1970" s="203" t="n"/>
      <c r="E1970" s="203" t="n"/>
      <c r="F1970" s="203" t="n">
        <v>4</v>
      </c>
      <c r="G1970" s="203" t="inlineStr">
        <is>
          <t>Wayne Gardner Racing</t>
        </is>
      </c>
      <c r="H1970" s="203" t="n"/>
      <c r="I1970" s="203" t="inlineStr">
        <is>
          <t>Coca-Cola</t>
        </is>
      </c>
      <c r="J1970" s="203" t="inlineStr">
        <is>
          <t>Holden Commodore VR</t>
        </is>
      </c>
      <c r="K1970" s="203" t="n"/>
      <c r="L1970" s="203" t="inlineStr">
        <is>
          <t>Bradley Jones</t>
        </is>
      </c>
      <c r="M1970" s="203" t="inlineStr">
        <is>
          <t>AUS</t>
        </is>
      </c>
      <c r="N1970" s="692">
        <f>_xlfn.LET(_xlpm.d,_xlfn.XLOOKUP(L1970,'[1]Birth Dates'!$A:$A,'[1]Birth Dates'!$B:$B,"",0),IF(_xlpm.d=0,"",_xlpm.d))</f>
        <v/>
      </c>
      <c r="O1970" s="203">
        <f>IF(OR(N1970="",A1970="",NOT(ISNUMBER(N1970)),N1970&gt;A1970),"",DATEDIF(N1970,A1970,"Y")&amp;" years, "&amp;DATEDIF(N1970,A1970,"YM")&amp;" months, "&amp;DATEDIF(N1970,A1970,"MD")&amp;" days")</f>
        <v/>
      </c>
      <c r="P1970" s="203" t="inlineStr">
        <is>
          <t>Tony Scott</t>
        </is>
      </c>
      <c r="Q1970" s="203" t="inlineStr">
        <is>
          <t>AUS</t>
        </is>
      </c>
      <c r="R1970" s="692">
        <f>_xlfn.LET(_xlpm.d,_xlfn.XLOOKUP(P1970,'[1]Birth Dates'!$A:$A,'[1]Birth Dates'!$B:$B,"",0),IF(_xlpm.d=0,"",_xlpm.d))</f>
        <v/>
      </c>
      <c r="S1970" s="203">
        <f>IF(OR(R1970="",A1970="",NOT(ISNUMBER(R1970)),R1970&gt;A1970),"",DATEDIF(R1970,A1970,"Y")&amp;" years, "&amp;DATEDIF(R1970,A1970,"YM")&amp;" months, "&amp;DATEDIF(R1970,A1970,"MD")&amp;" days")</f>
        <v/>
      </c>
      <c r="T1970" s="203" t="n"/>
      <c r="U1970" s="203" t="n"/>
      <c r="V1970" s="692">
        <f>_xlfn.LET(_xlpm.d,_xlfn.XLOOKUP(T1970,'[1]Birth Dates'!$A:$A,'[1]Birth Dates'!$B:$B,"",0),IF(_xlpm.d=0,"",_xlpm.d))</f>
        <v/>
      </c>
      <c r="W1970" s="203">
        <f>IF(OR(V1970="",A1970="",NOT(ISNUMBER(V1970)),V1970&gt;A1970),"",DATEDIF(V1970,A1970,"Y")&amp;" years, "&amp;DATEDIF(V1970,A1970,"YM")&amp;" months, "&amp;DATEDIF(V1970,A1970,"MD")&amp;" days")</f>
        <v/>
      </c>
      <c r="X1970" s="203" t="n"/>
      <c r="Y1970" s="203" t="n"/>
      <c r="Z1970" s="203" t="n"/>
      <c r="AA1970" s="203" t="n"/>
      <c r="AB1970" s="203" t="n"/>
      <c r="AC1970" s="203" t="n"/>
      <c r="AD1970" s="203" t="n"/>
      <c r="AE1970" s="476" t="inlineStr">
        <is>
          <t>2:11.4000</t>
        </is>
      </c>
      <c r="AF1970" s="418">
        <f>IF(OR(AE1970="",AE1970="",AE1970=0),"",6.213/(AE1970*24))</f>
        <v/>
      </c>
      <c r="AG1970" s="246" t="n"/>
      <c r="AH1970" s="476" t="inlineStr"/>
      <c r="AI1970" s="418">
        <f>IF(OR(AH1970="",AH1970="",AH1970=0),"",6.213/(AH1970*24))</f>
        <v/>
      </c>
      <c r="AJ1970" s="175">
        <f>IF(AND(ISNUMBER(AB1970),ISNUMBER(AG1970)),AB1970-AG1970,"")</f>
        <v/>
      </c>
      <c r="AK1970" s="203" t="inlineStr">
        <is>
          <t>Camshaft</t>
        </is>
      </c>
      <c r="AL1970" s="203" t="n">
        <v>23</v>
      </c>
      <c r="AM1970" s="521" t="inlineStr">
        <is>
          <t>::</t>
        </is>
      </c>
      <c r="AN1970" s="671">
        <f>IF(OR(AL1970="",AM1970="",AM1970=0),"",AL1970*6.213/(AM1970*24))</f>
        <v/>
      </c>
      <c r="AO1970" s="477">
        <f>IF(AND(AL1970=AL1969,AM1970&lt;&gt;"",AM1969&lt;&gt;""),AM1970-AM1969,"")</f>
        <v/>
      </c>
      <c r="AP1970" s="203" t="n">
        <v>20</v>
      </c>
      <c r="AQ1970" s="476" t="inlineStr">
        <is>
          <t>2:31.3050</t>
        </is>
      </c>
      <c r="AR1970" s="439">
        <f>IF(OR(AQ1970="",AQ1970="",AQ1970=0),"",6.213/(AQ1970*24))</f>
        <v/>
      </c>
      <c r="AS1970" s="436">
        <f>IF(OR(NOT(ISNUMBER(C1970)),NOT(ISNUMBER(AB1970))),"",IF(AG1970&lt;&gt;"",AG1970,AB1970)-C1970)</f>
        <v/>
      </c>
      <c r="AT1970" s="210" t="n"/>
      <c r="AU1970" s="206">
        <f>IF($B1970="","",TEXT($A1970,"yyyymmdd")&amp;"_P"&amp;$C1970&amp;"_C"&amp;$F1970&amp;"_"&amp;TRIM(RIGHT(SUBSTITUTE(TRIM(SUBSTITUTE($L1970,CHAR(160)," "))," ",REPT(" ",60)),60))&amp;IF($P1970="","","-"&amp;TRIM(RIGHT(SUBSTITUTE(TRIM(SUBSTITUTE($P1970,CHAR(160)," "))," ",REPT(" ",60)),60)))&amp;IF($T1970="","","-"&amp;TRIM(RIGHT(SUBSTITUTE(TRIM(SUBSTITUTE($T1970,CHAR(160)," "))," ",REPT(" ",60)),60)))&amp;".jpg")</f>
        <v/>
      </c>
    </row>
    <row r="1971" ht="42" customHeight="1">
      <c r="A1971" s="172" t="n">
        <v>35344</v>
      </c>
      <c r="B1971" s="203" t="inlineStr">
        <is>
          <t>AMP Bathurst 1000 6 October, 1996</t>
        </is>
      </c>
      <c r="C1971" s="203" t="inlineStr">
        <is>
          <t>DNF</t>
        </is>
      </c>
      <c r="D1971" s="203" t="n"/>
      <c r="E1971" s="203" t="n"/>
      <c r="F1971" s="203" t="n">
        <v>47</v>
      </c>
      <c r="G1971" s="203" t="inlineStr">
        <is>
          <t>Daily Planet Racing</t>
        </is>
      </c>
      <c r="H1971" s="203" t="n"/>
      <c r="I1971" s="203" t="inlineStr">
        <is>
          <t>Daily Planet</t>
        </is>
      </c>
      <c r="J1971" s="203" t="inlineStr">
        <is>
          <t>Ford Falcon EB</t>
        </is>
      </c>
      <c r="K1971" s="203" t="n"/>
      <c r="L1971" s="203" t="inlineStr">
        <is>
          <t>John Trimbole</t>
        </is>
      </c>
      <c r="M1971" s="203" t="inlineStr">
        <is>
          <t>AUS</t>
        </is>
      </c>
      <c r="N1971" s="692">
        <f>_xlfn.LET(_xlpm.d,_xlfn.XLOOKUP(L1971,'[1]Birth Dates'!$A:$A,'[1]Birth Dates'!$B:$B,"",0),IF(_xlpm.d=0,"",_xlpm.d))</f>
        <v/>
      </c>
      <c r="O1971" s="203">
        <f>IF(OR(N1971="",A1971="",NOT(ISNUMBER(N1971)),N1971&gt;A1971),"",DATEDIF(N1971,A1971,"Y")&amp;" years, "&amp;DATEDIF(N1971,A1971,"YM")&amp;" months, "&amp;DATEDIF(N1971,A1971,"MD")&amp;" days")</f>
        <v/>
      </c>
      <c r="P1971" s="203" t="inlineStr">
        <is>
          <t>David Attard</t>
        </is>
      </c>
      <c r="Q1971" s="203" t="inlineStr">
        <is>
          <t>AUS</t>
        </is>
      </c>
      <c r="R1971" s="692">
        <f>_xlfn.LET(_xlpm.d,_xlfn.XLOOKUP(P1971,'[1]Birth Dates'!$A:$A,'[1]Birth Dates'!$B:$B,"",0),IF(_xlpm.d=0,"",_xlpm.d))</f>
        <v/>
      </c>
      <c r="S1971" s="203">
        <f>IF(OR(R1971="",A1971="",NOT(ISNUMBER(R1971)),R1971&gt;A1971),"",DATEDIF(R1971,A1971,"Y")&amp;" years, "&amp;DATEDIF(R1971,A1971,"YM")&amp;" months, "&amp;DATEDIF(R1971,A1971,"MD")&amp;" days")</f>
        <v/>
      </c>
      <c r="T1971" s="203" t="n"/>
      <c r="U1971" s="203" t="n"/>
      <c r="V1971" s="692">
        <f>_xlfn.LET(_xlpm.d,_xlfn.XLOOKUP(T1971,'[1]Birth Dates'!$A:$A,'[1]Birth Dates'!$B:$B,"",0),IF(_xlpm.d=0,"",_xlpm.d))</f>
        <v/>
      </c>
      <c r="W1971" s="203">
        <f>IF(OR(V1971="",A1971="",NOT(ISNUMBER(V1971)),V1971&gt;A1971),"",DATEDIF(V1971,A1971,"Y")&amp;" years, "&amp;DATEDIF(V1971,A1971,"YM")&amp;" months, "&amp;DATEDIF(V1971,A1971,"MD")&amp;" days")</f>
        <v/>
      </c>
      <c r="X1971" s="203" t="n"/>
      <c r="Y1971" s="203" t="n"/>
      <c r="Z1971" s="203" t="n"/>
      <c r="AA1971" s="203" t="n"/>
      <c r="AB1971" s="203" t="n"/>
      <c r="AC1971" s="203" t="n"/>
      <c r="AD1971" s="203" t="n"/>
      <c r="AE1971" s="476" t="inlineStr">
        <is>
          <t>2:11.4000</t>
        </is>
      </c>
      <c r="AF1971" s="418">
        <f>IF(OR(AE1971="",AE1971="",AE1971=0),"",6.213/(AE1971*24))</f>
        <v/>
      </c>
      <c r="AG1971" s="246" t="n"/>
      <c r="AH1971" s="476" t="inlineStr"/>
      <c r="AI1971" s="418">
        <f>IF(OR(AH1971="",AH1971="",AH1971=0),"",6.213/(AH1971*24))</f>
        <v/>
      </c>
      <c r="AJ1971" s="175">
        <f>IF(AND(ISNUMBER(AB1971),ISNUMBER(AG1971)),AB1971-AG1971,"")</f>
        <v/>
      </c>
      <c r="AK1971" s="203" t="inlineStr">
        <is>
          <t>Accident</t>
        </is>
      </c>
      <c r="AL1971" s="203" t="n">
        <v>4</v>
      </c>
      <c r="AM1971" s="521" t="inlineStr">
        <is>
          <t>::</t>
        </is>
      </c>
      <c r="AN1971" s="671">
        <f>IF(OR(AL1971="",AM1971="",AM1971=0),"",AL1971*6.213/(AM1971*24))</f>
        <v/>
      </c>
      <c r="AO1971" s="477">
        <f>IF(AND(AL1971=AL1970,AM1971&lt;&gt;"",AM1970&lt;&gt;""),AM1971-AM1970,"")</f>
        <v/>
      </c>
      <c r="AP1971" s="203" t="n">
        <v>2</v>
      </c>
      <c r="AQ1971" s="476" t="inlineStr">
        <is>
          <t>2:59.8911</t>
        </is>
      </c>
      <c r="AR1971" s="439">
        <f>IF(OR(AQ1971="",AQ1971="",AQ1971=0),"",6.213/(AQ1971*24))</f>
        <v/>
      </c>
      <c r="AS1971" s="436">
        <f>IF(OR(NOT(ISNUMBER(C1971)),NOT(ISNUMBER(AB1971))),"",IF(AG1971&lt;&gt;"",AG1971,AB1971)-C1971)</f>
        <v/>
      </c>
      <c r="AT1971" s="210" t="n"/>
      <c r="AU1971" s="206">
        <f>IF($B1971="","",TEXT($A1971,"yyyymmdd")&amp;"_P"&amp;$C1971&amp;"_C"&amp;$F1971&amp;"_"&amp;TRIM(RIGHT(SUBSTITUTE(TRIM(SUBSTITUTE($L1971,CHAR(160)," "))," ",REPT(" ",60)),60))&amp;IF($P1971="","","-"&amp;TRIM(RIGHT(SUBSTITUTE(TRIM(SUBSTITUTE($P1971,CHAR(160)," "))," ",REPT(" ",60)),60)))&amp;IF($T1971="","","-"&amp;TRIM(RIGHT(SUBSTITUTE(TRIM(SUBSTITUTE($T1971,CHAR(160)," "))," ",REPT(" ",60)),60)))&amp;".jpg")</f>
        <v/>
      </c>
    </row>
    <row r="1972" ht="42" customHeight="1">
      <c r="A1972" s="172" t="n">
        <v>35344</v>
      </c>
      <c r="B1972" s="203" t="inlineStr">
        <is>
          <t>AMP Bathurst 1000 6 October, 1996</t>
        </is>
      </c>
      <c r="C1972" s="203" t="inlineStr">
        <is>
          <t>DNF</t>
        </is>
      </c>
      <c r="D1972" s="203" t="n"/>
      <c r="E1972" s="203" t="n"/>
      <c r="F1972" s="203" t="n">
        <v>62</v>
      </c>
      <c r="G1972" s="203" t="inlineStr">
        <is>
          <t>Novocastrian Motorsport</t>
        </is>
      </c>
      <c r="H1972" s="203" t="n"/>
      <c r="I1972" s="203" t="inlineStr">
        <is>
          <t>Union Steel, Nokia</t>
        </is>
      </c>
      <c r="J1972" s="203" t="inlineStr">
        <is>
          <t>Holden Commodore VP</t>
        </is>
      </c>
      <c r="K1972" s="203" t="n"/>
      <c r="L1972" s="203" t="inlineStr">
        <is>
          <t>Wayne Russell</t>
        </is>
      </c>
      <c r="M1972" s="203" t="inlineStr">
        <is>
          <t>AUS</t>
        </is>
      </c>
      <c r="N1972" s="692">
        <f>_xlfn.LET(_xlpm.d,_xlfn.XLOOKUP(L1972,'[1]Birth Dates'!$A:$A,'[1]Birth Dates'!$B:$B,"",0),IF(_xlpm.d=0,"",_xlpm.d))</f>
        <v/>
      </c>
      <c r="O1972" s="203">
        <f>IF(OR(N1972="",A1972="",NOT(ISNUMBER(N1972)),N1972&gt;A1972),"",DATEDIF(N1972,A1972,"Y")&amp;" years, "&amp;DATEDIF(N1972,A1972,"YM")&amp;" months, "&amp;DATEDIF(N1972,A1972,"MD")&amp;" days")</f>
        <v/>
      </c>
      <c r="P1972" s="203" t="inlineStr">
        <is>
          <t>Rick Shaw</t>
        </is>
      </c>
      <c r="Q1972" s="203" t="inlineStr">
        <is>
          <t>AUS</t>
        </is>
      </c>
      <c r="R1972" s="692">
        <f>_xlfn.LET(_xlpm.d,_xlfn.XLOOKUP(P1972,'[1]Birth Dates'!$A:$A,'[1]Birth Dates'!$B:$B,"",0),IF(_xlpm.d=0,"",_xlpm.d))</f>
        <v/>
      </c>
      <c r="S1972" s="203">
        <f>IF(OR(R1972="",A1972="",NOT(ISNUMBER(R1972)),R1972&gt;A1972),"",DATEDIF(R1972,A1972,"Y")&amp;" years, "&amp;DATEDIF(R1972,A1972,"YM")&amp;" months, "&amp;DATEDIF(R1972,A1972,"MD")&amp;" days")</f>
        <v/>
      </c>
      <c r="T1972" s="203" t="n"/>
      <c r="U1972" s="203" t="n"/>
      <c r="V1972" s="692">
        <f>_xlfn.LET(_xlpm.d,_xlfn.XLOOKUP(T1972,'[1]Birth Dates'!$A:$A,'[1]Birth Dates'!$B:$B,"",0),IF(_xlpm.d=0,"",_xlpm.d))</f>
        <v/>
      </c>
      <c r="W1972" s="203">
        <f>IF(OR(V1972="",A1972="",NOT(ISNUMBER(V1972)),V1972&gt;A1972),"",DATEDIF(V1972,A1972,"Y")&amp;" years, "&amp;DATEDIF(V1972,A1972,"YM")&amp;" months, "&amp;DATEDIF(V1972,A1972,"MD")&amp;" days")</f>
        <v/>
      </c>
      <c r="X1972" s="203" t="n"/>
      <c r="Y1972" s="203" t="n"/>
      <c r="Z1972" s="203" t="n"/>
      <c r="AA1972" s="203" t="n"/>
      <c r="AB1972" s="203" t="n"/>
      <c r="AC1972" s="203" t="n"/>
      <c r="AD1972" s="203" t="n"/>
      <c r="AE1972" s="476" t="inlineStr">
        <is>
          <t>2:11.4000</t>
        </is>
      </c>
      <c r="AF1972" s="418">
        <f>IF(OR(AE1972="",AE1972="",AE1972=0),"",6.213/(AE1972*24))</f>
        <v/>
      </c>
      <c r="AG1972" s="246" t="n"/>
      <c r="AH1972" s="476" t="inlineStr"/>
      <c r="AI1972" s="418">
        <f>IF(OR(AH1972="",AH1972="",AH1972=0),"",6.213/(AH1972*24))</f>
        <v/>
      </c>
      <c r="AJ1972" s="175">
        <f>IF(AND(ISNUMBER(AB1972),ISNUMBER(AG1972)),AB1972-AG1972,"")</f>
        <v/>
      </c>
      <c r="AK1972" s="203" t="inlineStr">
        <is>
          <t>Accident</t>
        </is>
      </c>
      <c r="AL1972" s="203" t="n">
        <v>4</v>
      </c>
      <c r="AM1972" s="521" t="inlineStr">
        <is>
          <t>::</t>
        </is>
      </c>
      <c r="AN1972" s="671">
        <f>IF(OR(AL1972="",AM1972="",AM1972=0),"",AL1972*6.213/(AM1972*24))</f>
        <v/>
      </c>
      <c r="AO1972" s="477">
        <f>IF(AND(AL1972=AL1971,AM1972&lt;&gt;"",AM1971&lt;&gt;""),AM1972-AM1971,"")</f>
        <v/>
      </c>
      <c r="AP1972" s="203" t="n">
        <v>2</v>
      </c>
      <c r="AQ1972" s="476" t="inlineStr">
        <is>
          <t>3:03.8920</t>
        </is>
      </c>
      <c r="AR1972" s="439">
        <f>IF(OR(AQ1972="",AQ1972="",AQ1972=0),"",6.213/(AQ1972*24))</f>
        <v/>
      </c>
      <c r="AS1972" s="436">
        <f>IF(OR(NOT(ISNUMBER(C1972)),NOT(ISNUMBER(AB1972))),"",IF(AG1972&lt;&gt;"",AG1972,AB1972)-C1972)</f>
        <v/>
      </c>
      <c r="AT1972" s="210" t="n"/>
      <c r="AU1972" s="206">
        <f>IF($B1972="","",TEXT($A1972,"yyyymmdd")&amp;"_P"&amp;$C1972&amp;"_C"&amp;$F1972&amp;"_"&amp;TRIM(RIGHT(SUBSTITUTE(TRIM(SUBSTITUTE($L1972,CHAR(160)," "))," ",REPT(" ",60)),60))&amp;IF($P1972="","","-"&amp;TRIM(RIGHT(SUBSTITUTE(TRIM(SUBSTITUTE($P1972,CHAR(160)," "))," ",REPT(" ",60)),60)))&amp;IF($T1972="","","-"&amp;TRIM(RIGHT(SUBSTITUTE(TRIM(SUBSTITUTE($T1972,CHAR(160)," "))," ",REPT(" ",60)),60)))&amp;".jpg")</f>
        <v/>
      </c>
    </row>
    <row r="1973" ht="42" customHeight="1">
      <c r="A1973" s="172" t="n">
        <v>35344</v>
      </c>
      <c r="B1973" s="203" t="inlineStr">
        <is>
          <t>AMP Bathurst 1000 6 October, 1996</t>
        </is>
      </c>
      <c r="C1973" s="203" t="inlineStr">
        <is>
          <t>DNF</t>
        </is>
      </c>
      <c r="D1973" s="203" t="n"/>
      <c r="E1973" s="203" t="n"/>
      <c r="F1973" s="203" t="n">
        <v>10</v>
      </c>
      <c r="G1973" s="203" t="inlineStr">
        <is>
          <t>Larkham Motorsport</t>
        </is>
      </c>
      <c r="H1973" s="203" t="n"/>
      <c r="I1973" s="203" t="inlineStr">
        <is>
          <t>Mitre 10</t>
        </is>
      </c>
      <c r="J1973" s="203" t="inlineStr">
        <is>
          <t>Ford Falcon EF</t>
        </is>
      </c>
      <c r="K1973" s="203" t="n"/>
      <c r="L1973" s="203" t="inlineStr">
        <is>
          <t>Mark Larkham</t>
        </is>
      </c>
      <c r="M1973" s="203" t="inlineStr">
        <is>
          <t>AUS</t>
        </is>
      </c>
      <c r="N1973" s="692">
        <f>_xlfn.LET(_xlpm.d,_xlfn.XLOOKUP(L1973,'[1]Birth Dates'!$A:$A,'[1]Birth Dates'!$B:$B,"",0),IF(_xlpm.d=0,"",_xlpm.d))</f>
        <v/>
      </c>
      <c r="O1973" s="203">
        <f>IF(OR(N1973="",A1973="",NOT(ISNUMBER(N1973)),N1973&gt;A1973),"",DATEDIF(N1973,A1973,"Y")&amp;" years, "&amp;DATEDIF(N1973,A1973,"YM")&amp;" months, "&amp;DATEDIF(N1973,A1973,"MD")&amp;" days")</f>
        <v/>
      </c>
      <c r="P1973" s="203" t="inlineStr">
        <is>
          <t>Cameron McConville</t>
        </is>
      </c>
      <c r="Q1973" s="203" t="inlineStr">
        <is>
          <t>AUS</t>
        </is>
      </c>
      <c r="R1973" s="692">
        <f>_xlfn.LET(_xlpm.d,_xlfn.XLOOKUP(P1973,'[1]Birth Dates'!$A:$A,'[1]Birth Dates'!$B:$B,"",0),IF(_xlpm.d=0,"",_xlpm.d))</f>
        <v/>
      </c>
      <c r="S1973" s="203">
        <f>IF(OR(R1973="",A1973="",NOT(ISNUMBER(R1973)),R1973&gt;A1973),"",DATEDIF(R1973,A1973,"Y")&amp;" years, "&amp;DATEDIF(R1973,A1973,"YM")&amp;" months, "&amp;DATEDIF(R1973,A1973,"MD")&amp;" days")</f>
        <v/>
      </c>
      <c r="T1973" s="203" t="n"/>
      <c r="U1973" s="203" t="n"/>
      <c r="V1973" s="692">
        <f>_xlfn.LET(_xlpm.d,_xlfn.XLOOKUP(T1973,'[1]Birth Dates'!$A:$A,'[1]Birth Dates'!$B:$B,"",0),IF(_xlpm.d=0,"",_xlpm.d))</f>
        <v/>
      </c>
      <c r="W1973" s="203">
        <f>IF(OR(V1973="",A1973="",NOT(ISNUMBER(V1973)),V1973&gt;A1973),"",DATEDIF(V1973,A1973,"Y")&amp;" years, "&amp;DATEDIF(V1973,A1973,"YM")&amp;" months, "&amp;DATEDIF(V1973,A1973,"MD")&amp;" days")</f>
        <v/>
      </c>
      <c r="X1973" s="203" t="n"/>
      <c r="Y1973" s="203" t="n"/>
      <c r="Z1973" s="203" t="n"/>
      <c r="AA1973" s="203" t="n"/>
      <c r="AB1973" s="203" t="n"/>
      <c r="AC1973" s="203" t="n"/>
      <c r="AD1973" s="203" t="n"/>
      <c r="AE1973" s="476" t="inlineStr">
        <is>
          <t>2:11.4000</t>
        </is>
      </c>
      <c r="AF1973" s="418">
        <f>IF(OR(AE1973="",AE1973="",AE1973=0),"",6.213/(AE1973*24))</f>
        <v/>
      </c>
      <c r="AG1973" s="246" t="n"/>
      <c r="AH1973" s="476" t="inlineStr"/>
      <c r="AI1973" s="418">
        <f>IF(OR(AH1973="",AH1973="",AH1973=0),"",6.213/(AH1973*24))</f>
        <v/>
      </c>
      <c r="AJ1973" s="175">
        <f>IF(AND(ISNUMBER(AB1973),ISNUMBER(AG1973)),AB1973-AG1973,"")</f>
        <v/>
      </c>
      <c r="AK1973" s="203" t="inlineStr">
        <is>
          <t>Accident</t>
        </is>
      </c>
      <c r="AL1973" s="203" t="n">
        <v>3</v>
      </c>
      <c r="AM1973" s="705" t="n">
        <v>0.006138923611111111</v>
      </c>
      <c r="AN1973" s="671">
        <f>IF(OR(AL1973="",AM1973="",AM1973=0),"",AL1973*6.213/(AM1973*24))</f>
        <v/>
      </c>
      <c r="AO1973" s="477">
        <f>IF(AND(AL1973=AL1971,AM1973&lt;&gt;"",AM1971&lt;&gt;""),AM1973-AM1971,"")</f>
        <v/>
      </c>
      <c r="AP1973" s="203" t="n">
        <v>3</v>
      </c>
      <c r="AQ1973" s="476" t="inlineStr">
        <is>
          <t>2:56.0679</t>
        </is>
      </c>
      <c r="AR1973" s="439">
        <f>IF(OR(AQ1973="",AQ1973="",AQ1973=0),"",6.213/(AQ1973*24))</f>
        <v/>
      </c>
      <c r="AS1973" s="436">
        <f>IF(OR(NOT(ISNUMBER(C1973)),NOT(ISNUMBER(AB1973))),"",IF(AG1973&lt;&gt;"",AG1973,AB1973)-C1973)</f>
        <v/>
      </c>
      <c r="AT1973" s="210" t="n"/>
      <c r="AU1973" s="206">
        <f>IF($B1973="","",TEXT($A1973,"yyyymmdd")&amp;"_P"&amp;$C1973&amp;"_C"&amp;$F1973&amp;"_"&amp;TRIM(RIGHT(SUBSTITUTE(TRIM(SUBSTITUTE($L1973,CHAR(160)," "))," ",REPT(" ",60)),60))&amp;IF($P1973="","","-"&amp;TRIM(RIGHT(SUBSTITUTE(TRIM(SUBSTITUTE($P1973,CHAR(160)," "))," ",REPT(" ",60)),60)))&amp;IF($T1973="","","-"&amp;TRIM(RIGHT(SUBSTITUTE(TRIM(SUBSTITUTE($T1973,CHAR(160)," "))," ",REPT(" ",60)),60)))&amp;".jpg")</f>
        <v/>
      </c>
    </row>
    <row r="1974" ht="42" customFormat="1" customHeight="1" s="240">
      <c r="A1974" s="247" t="n">
        <v>35722</v>
      </c>
      <c r="B1974" s="248" t="inlineStr">
        <is>
          <t>Primus 1000 Classic 19 October, 1997</t>
        </is>
      </c>
      <c r="C1974" s="248" t="n">
        <v>1</v>
      </c>
      <c r="D1974" s="248" t="n"/>
      <c r="E1974" s="248" t="n"/>
      <c r="F1974" s="248" t="n">
        <v>11</v>
      </c>
      <c r="G1974" s="248" t="inlineStr">
        <is>
          <t>Perkins Engineering</t>
        </is>
      </c>
      <c r="H1974" s="248" t="n"/>
      <c r="I1974" s="248" t="inlineStr">
        <is>
          <t>Castrol</t>
        </is>
      </c>
      <c r="J1974" s="248" t="inlineStr">
        <is>
          <t>Holden Commodore VS</t>
        </is>
      </c>
      <c r="K1974" s="248" t="n"/>
      <c r="L1974" s="248" t="inlineStr">
        <is>
          <t>Larry Perkins</t>
        </is>
      </c>
      <c r="M1974" s="248" t="inlineStr">
        <is>
          <t>AUS</t>
        </is>
      </c>
      <c r="N1974" s="687">
        <f>_xlfn.LET(_xlpm.d,_xlfn.XLOOKUP(L1974,'[1]Birth Dates'!$A:$A,'[1]Birth Dates'!$B:$B,"",0),IF(_xlpm.d=0,"",_xlpm.d))</f>
        <v/>
      </c>
      <c r="O1974" s="220">
        <f>IF(OR(N1974="",A1974="",NOT(ISNUMBER(N1974)),N1974&gt;A1974),"",DATEDIF(N1974,A1974,"Y")&amp;" years, "&amp;DATEDIF(N1974,A1974,"YM")&amp;" months, "&amp;DATEDIF(N1974,A1974,"MD")&amp;" days")</f>
        <v/>
      </c>
      <c r="P1974" s="248" t="inlineStr">
        <is>
          <t>Russell Ingall</t>
        </is>
      </c>
      <c r="Q1974" s="248" t="inlineStr">
        <is>
          <t>AUS</t>
        </is>
      </c>
      <c r="R1974" s="687">
        <f>_xlfn.LET(_xlpm.d,_xlfn.XLOOKUP(P1974,'[1]Birth Dates'!$A:$A,'[1]Birth Dates'!$B:$B,"",0),IF(_xlpm.d=0,"",_xlpm.d))</f>
        <v/>
      </c>
      <c r="S1974" s="220">
        <f>IF(OR(R1974="",A1974="",NOT(ISNUMBER(R1974)),R1974&gt;A1974),"",DATEDIF(R1974,A1974,"Y")&amp;" years, "&amp;DATEDIF(R1974,A1974,"YM")&amp;" months, "&amp;DATEDIF(R1974,A1974,"MD")&amp;" days")</f>
        <v/>
      </c>
      <c r="T1974" s="248" t="n"/>
      <c r="U1974" s="248" t="n"/>
      <c r="V1974" s="687">
        <f>_xlfn.LET(_xlpm.d,_xlfn.XLOOKUP(T1974,'[1]Birth Dates'!$A:$A,'[1]Birth Dates'!$B:$B,"",0),IF(_xlpm.d=0,"",_xlpm.d))</f>
        <v/>
      </c>
      <c r="W1974" s="220">
        <f>IF(OR(V1974="",A1974="",NOT(ISNUMBER(V1974)),V1974&gt;A1974),"",DATEDIF(V1974,A1974,"Y")&amp;" years, "&amp;DATEDIF(V1974,A1974,"YM")&amp;" months, "&amp;DATEDIF(V1974,A1974,"MD")&amp;" days")</f>
        <v/>
      </c>
      <c r="X1974" s="220" t="n"/>
      <c r="Y1974" s="220" t="n"/>
      <c r="Z1974" s="220" t="n"/>
      <c r="AA1974" s="220" t="n"/>
      <c r="AB1974" s="248" t="n">
        <v>6</v>
      </c>
      <c r="AC1974" s="248" t="n"/>
      <c r="AD1974" s="248" t="n"/>
      <c r="AE1974" s="601" t="inlineStr">
        <is>
          <t>2:11.4340</t>
        </is>
      </c>
      <c r="AF1974" s="418">
        <f>IF(OR(AE1974="",AE1974="",AE1974=0),"",6.213/(AE1974*24))</f>
        <v/>
      </c>
      <c r="AG1974" s="249" t="n">
        <v>4</v>
      </c>
      <c r="AH1974" s="576" t="inlineStr">
        <is>
          <t>2:11.0826</t>
        </is>
      </c>
      <c r="AI1974" s="418">
        <f>IF(OR(AH1974="",AH1974="",AH1974=0),"",6.213/(AH1974*24))</f>
        <v/>
      </c>
      <c r="AJ1974" s="175">
        <f>IF(AND(ISNUMBER(AB1974),ISNUMBER(AG1974)),AB1974-AG1974,"")</f>
        <v/>
      </c>
      <c r="AK1974" s="248" t="n"/>
      <c r="AL1974" s="248" t="n">
        <v>161</v>
      </c>
      <c r="AM1974" s="706" t="n">
        <v>0.26522625</v>
      </c>
      <c r="AN1974" s="671">
        <f>IF(OR(AL1974="",AM1974="",AM1974=0),"",AL1974*6.213/(AM1974*24))</f>
        <v/>
      </c>
      <c r="AO1974" s="477">
        <f>IF(AND(AL1974=AL1973,AM1974&lt;&gt;"",AM1973&lt;&gt;""),AM1974-AM1973,"")</f>
        <v/>
      </c>
      <c r="AP1974" s="248" t="n">
        <v>6</v>
      </c>
      <c r="AQ1974" s="576" t="inlineStr">
        <is>
          <t>2:12.3400</t>
        </is>
      </c>
      <c r="AR1974" s="439">
        <f>IF(OR(AQ1974="",AQ1974="",AQ1974=0),"",6.213/(AQ1974*24))</f>
        <v/>
      </c>
      <c r="AS1974" s="436">
        <f>IF(OR(NOT(ISNUMBER(C1974)),NOT(ISNUMBER(AB1974))),"",IF(AG1974&lt;&gt;"",AG1974,AB1974)-C1974)</f>
        <v/>
      </c>
      <c r="AT1974" s="216" t="n"/>
      <c r="AU1974" s="250">
        <f>IF($B1974="","",TEXT($A1974,"yyyymmdd")&amp;"_P"&amp;$C1974&amp;"_C"&amp;$F1974&amp;"_"&amp;TRIM(RIGHT(SUBSTITUTE(TRIM(SUBSTITUTE($L1974,CHAR(160)," "))," ",REPT(" ",60)),60))&amp;IF($P1974="","","-"&amp;TRIM(RIGHT(SUBSTITUTE(TRIM(SUBSTITUTE($P1974,CHAR(160)," "))," ",REPT(" ",60)),60)))&amp;IF($T1974="","","-"&amp;TRIM(RIGHT(SUBSTITUTE(TRIM(SUBSTITUTE($T1974,CHAR(160)," "))," ",REPT(" ",60)),60)))&amp;".jpg")</f>
        <v/>
      </c>
    </row>
    <row r="1975" ht="42" customHeight="1">
      <c r="A1975" s="173" t="n">
        <v>35722</v>
      </c>
      <c r="B1975" s="220" t="inlineStr">
        <is>
          <t>Primus 1000 Classic 19 October, 1997</t>
        </is>
      </c>
      <c r="C1975" s="220" t="n">
        <v>2</v>
      </c>
      <c r="D1975" s="220" t="n"/>
      <c r="E1975" s="220" t="n"/>
      <c r="F1975" s="220" t="n">
        <v>34</v>
      </c>
      <c r="G1975" s="220" t="inlineStr">
        <is>
          <t>Garry Rogers Motorsport</t>
        </is>
      </c>
      <c r="H1975" s="220" t="n"/>
      <c r="I1975" s="220" t="inlineStr">
        <is>
          <t>Valvoline, Cummins</t>
        </is>
      </c>
      <c r="J1975" s="220" t="inlineStr">
        <is>
          <t>Holden Commodore VS</t>
        </is>
      </c>
      <c r="K1975" s="220" t="n"/>
      <c r="L1975" s="220" t="inlineStr">
        <is>
          <t>Steven Richards</t>
        </is>
      </c>
      <c r="M1975" s="220" t="inlineStr">
        <is>
          <t>NZL</t>
        </is>
      </c>
      <c r="N1975" s="687">
        <f>_xlfn.LET(_xlpm.d,_xlfn.XLOOKUP(L1975,'[1]Birth Dates'!$A:$A,'[1]Birth Dates'!$B:$B,"",0),IF(_xlpm.d=0,"",_xlpm.d))</f>
        <v/>
      </c>
      <c r="O1975" s="220">
        <f>IF(OR(N1975="",A1975="",NOT(ISNUMBER(N1975)),N1975&gt;A1975),"",DATEDIF(N1975,A1975,"Y")&amp;" years, "&amp;DATEDIF(N1975,A1975,"YM")&amp;" months, "&amp;DATEDIF(N1975,A1975,"MD")&amp;" days")</f>
        <v/>
      </c>
      <c r="P1975" s="220" t="inlineStr">
        <is>
          <t>Jim Richards</t>
        </is>
      </c>
      <c r="Q1975" s="220" t="inlineStr">
        <is>
          <t>NZL</t>
        </is>
      </c>
      <c r="R1975" s="687">
        <f>_xlfn.LET(_xlpm.d,_xlfn.XLOOKUP(P1975,'[1]Birth Dates'!$A:$A,'[1]Birth Dates'!$B:$B,"",0),IF(_xlpm.d=0,"",_xlpm.d))</f>
        <v/>
      </c>
      <c r="S1975" s="220">
        <f>IF(OR(R1975="",A1975="",NOT(ISNUMBER(R1975)),R1975&gt;A1975),"",DATEDIF(R1975,A1975,"Y")&amp;" years, "&amp;DATEDIF(R1975,A1975,"YM")&amp;" months, "&amp;DATEDIF(R1975,A1975,"MD")&amp;" days")</f>
        <v/>
      </c>
      <c r="T1975" s="220" t="n"/>
      <c r="U1975" s="220" t="n"/>
      <c r="V1975" s="687">
        <f>_xlfn.LET(_xlpm.d,_xlfn.XLOOKUP(T1975,'[1]Birth Dates'!$A:$A,'[1]Birth Dates'!$B:$B,"",0),IF(_xlpm.d=0,"",_xlpm.d))</f>
        <v/>
      </c>
      <c r="W1975" s="220">
        <f>IF(OR(V1975="",A1975="",NOT(ISNUMBER(V1975)),V1975&gt;A1975),"",DATEDIF(V1975,A1975,"Y")&amp;" years, "&amp;DATEDIF(V1975,A1975,"YM")&amp;" months, "&amp;DATEDIF(V1975,A1975,"MD")&amp;" days")</f>
        <v/>
      </c>
      <c r="X1975" s="220" t="n"/>
      <c r="Y1975" s="220" t="n"/>
      <c r="Z1975" s="220" t="n"/>
      <c r="AA1975" s="220" t="n"/>
      <c r="AB1975" s="220" t="n">
        <v>11</v>
      </c>
      <c r="AC1975" s="220" t="n"/>
      <c r="AD1975" s="220" t="n"/>
      <c r="AE1975" s="577" t="inlineStr">
        <is>
          <t>2:12.4950</t>
        </is>
      </c>
      <c r="AF1975" s="418">
        <f>IF(OR(AE1975="",AE1975="",AE1975=0),"",6.213/(AE1975*24))</f>
        <v/>
      </c>
      <c r="AG1975" s="251" t="n"/>
      <c r="AH1975" s="577" t="n"/>
      <c r="AI1975" s="418">
        <f>IF(OR(AH1975="",AH1975="",AH1975=0),"",6.213/(AH1975*24))</f>
        <v/>
      </c>
      <c r="AJ1975" s="175">
        <f>IF(AND(ISNUMBER(AB1975),ISNUMBER(AG1975)),AB1975-AG1975,"")</f>
        <v/>
      </c>
      <c r="AK1975" s="220" t="n"/>
      <c r="AL1975" s="220" t="n">
        <v>161</v>
      </c>
      <c r="AM1975" s="705" t="n">
        <v>0.2653547222222222</v>
      </c>
      <c r="AN1975" s="671">
        <f>IF(OR(AL1975="",AM1975="",AM1975=0),"",AL1975*6.213/(AM1975*24))</f>
        <v/>
      </c>
      <c r="AO1975" s="477">
        <f>IF(AND(AL1975=AL1974,AM1975&lt;&gt;"",AM1974&lt;&gt;""),AM1975-AM1974,"")</f>
        <v/>
      </c>
      <c r="AP1975" s="220" t="n">
        <v>24</v>
      </c>
      <c r="AQ1975" s="577" t="inlineStr">
        <is>
          <t>2:13.2240</t>
        </is>
      </c>
      <c r="AR1975" s="439">
        <f>IF(OR(AQ1975="",AQ1975="",AQ1975=0),"",6.213/(AQ1975*24))</f>
        <v/>
      </c>
      <c r="AS1975" s="436">
        <f>IF(OR(NOT(ISNUMBER(C1975)),NOT(ISNUMBER(AB1975))),"",IF(AG1975&lt;&gt;"",AG1975,AB1975)-C1975)</f>
        <v/>
      </c>
      <c r="AT1975" s="217" t="n"/>
      <c r="AU1975" s="223">
        <f>IF($B1975="","",TEXT($A1975,"yyyymmdd")&amp;"_P"&amp;$C1975&amp;"_C"&amp;$F1975&amp;"_"&amp;TRIM(RIGHT(SUBSTITUTE(TRIM(SUBSTITUTE($L1975,CHAR(160)," "))," ",REPT(" ",60)),60))&amp;IF($P1975="","","-"&amp;TRIM(RIGHT(SUBSTITUTE(TRIM(SUBSTITUTE($P1975,CHAR(160)," "))," ",REPT(" ",60)),60)))&amp;IF($T1975="","","-"&amp;TRIM(RIGHT(SUBSTITUTE(TRIM(SUBSTITUTE($T1975,CHAR(160)," "))," ",REPT(" ",60)),60)))&amp;".jpg")</f>
        <v/>
      </c>
    </row>
    <row r="1976" ht="42" customHeight="1">
      <c r="A1976" s="173" t="n">
        <v>35722</v>
      </c>
      <c r="B1976" s="220" t="inlineStr">
        <is>
          <t>Primus 1000 Classic 19 October, 1997</t>
        </is>
      </c>
      <c r="C1976" s="220" t="n">
        <v>3</v>
      </c>
      <c r="D1976" s="220" t="n"/>
      <c r="E1976" s="220" t="n"/>
      <c r="F1976" s="220" t="n">
        <v>10</v>
      </c>
      <c r="G1976" s="220" t="inlineStr">
        <is>
          <t>Larkham Motorsport</t>
        </is>
      </c>
      <c r="H1976" s="220" t="n"/>
      <c r="I1976" s="220" t="inlineStr">
        <is>
          <t>Mitre 10</t>
        </is>
      </c>
      <c r="J1976" s="220" t="inlineStr">
        <is>
          <t>Ford Falcon EL</t>
        </is>
      </c>
      <c r="K1976" s="220" t="n"/>
      <c r="L1976" s="220" t="inlineStr">
        <is>
          <t>Mark Larkham</t>
        </is>
      </c>
      <c r="M1976" s="220" t="inlineStr">
        <is>
          <t>AUS</t>
        </is>
      </c>
      <c r="N1976" s="687">
        <f>_xlfn.LET(_xlpm.d,_xlfn.XLOOKUP(L1976,'[1]Birth Dates'!$A:$A,'[1]Birth Dates'!$B:$B,"",0),IF(_xlpm.d=0,"",_xlpm.d))</f>
        <v/>
      </c>
      <c r="O1976" s="220">
        <f>IF(OR(N1976="",A1976="",NOT(ISNUMBER(N1976)),N1976&gt;A1976),"",DATEDIF(N1976,A1976,"Y")&amp;" years, "&amp;DATEDIF(N1976,A1976,"YM")&amp;" months, "&amp;DATEDIF(N1976,A1976,"MD")&amp;" days")</f>
        <v/>
      </c>
      <c r="P1976" s="220" t="inlineStr">
        <is>
          <t>Andrew Miedecke</t>
        </is>
      </c>
      <c r="Q1976" s="220" t="inlineStr">
        <is>
          <t>AUS</t>
        </is>
      </c>
      <c r="R1976" s="687">
        <f>_xlfn.LET(_xlpm.d,_xlfn.XLOOKUP(P1976,'[1]Birth Dates'!$A:$A,'[1]Birth Dates'!$B:$B,"",0),IF(_xlpm.d=0,"",_xlpm.d))</f>
        <v/>
      </c>
      <c r="S1976" s="220">
        <f>IF(OR(R1976="",A1976="",NOT(ISNUMBER(R1976)),R1976&gt;A1976),"",DATEDIF(R1976,A1976,"Y")&amp;" years, "&amp;DATEDIF(R1976,A1976,"YM")&amp;" months, "&amp;DATEDIF(R1976,A1976,"MD")&amp;" days")</f>
        <v/>
      </c>
      <c r="T1976" s="220" t="n"/>
      <c r="U1976" s="220" t="n"/>
      <c r="V1976" s="687">
        <f>_xlfn.LET(_xlpm.d,_xlfn.XLOOKUP(T1976,'[1]Birth Dates'!$A:$A,'[1]Birth Dates'!$B:$B,"",0),IF(_xlpm.d=0,"",_xlpm.d))</f>
        <v/>
      </c>
      <c r="W1976" s="220">
        <f>IF(OR(V1976="",A1976="",NOT(ISNUMBER(V1976)),V1976&gt;A1976),"",DATEDIF(V1976,A1976,"Y")&amp;" years, "&amp;DATEDIF(V1976,A1976,"YM")&amp;" months, "&amp;DATEDIF(V1976,A1976,"MD")&amp;" days")</f>
        <v/>
      </c>
      <c r="X1976" s="220" t="n"/>
      <c r="Y1976" s="220" t="n"/>
      <c r="Z1976" s="220" t="n"/>
      <c r="AA1976" s="220" t="n"/>
      <c r="AB1976" s="220" t="n">
        <v>12</v>
      </c>
      <c r="AC1976" s="220" t="n"/>
      <c r="AD1976" s="220" t="n"/>
      <c r="AE1976" s="595" t="inlineStr">
        <is>
          <t>2:12.8950</t>
        </is>
      </c>
      <c r="AF1976" s="418">
        <f>IF(OR(AE1976="",AE1976="",AE1976=0),"",6.213/(AE1976*24))</f>
        <v/>
      </c>
      <c r="AG1976" s="251" t="n"/>
      <c r="AH1976" s="577" t="inlineStr"/>
      <c r="AI1976" s="418">
        <f>IF(OR(AH1976="",AH1976="",AH1976=0),"",6.213/(AH1976*24))</f>
        <v/>
      </c>
      <c r="AJ1976" s="175">
        <f>IF(AND(ISNUMBER(AB1976),ISNUMBER(AG1976)),AB1976-AG1976,"")</f>
        <v/>
      </c>
      <c r="AK1976" s="220" t="n"/>
      <c r="AL1976" s="220" t="n">
        <v>161</v>
      </c>
      <c r="AM1976" s="705" t="n">
        <v>0.2666352893518519</v>
      </c>
      <c r="AN1976" s="671">
        <f>IF(OR(AL1976="",AM1976="",AM1976=0),"",AL1976*6.213/(AM1976*24))</f>
        <v/>
      </c>
      <c r="AO1976" s="477">
        <f>IF(AND(AL1976=AL1975,AM1976&lt;&gt;"",AM1975&lt;&gt;""),AM1976-AM1975,"")</f>
        <v/>
      </c>
      <c r="AP1976" s="220" t="n">
        <v>133</v>
      </c>
      <c r="AQ1976" s="577" t="inlineStr">
        <is>
          <t>2:13.7450</t>
        </is>
      </c>
      <c r="AR1976" s="439">
        <f>IF(OR(AQ1976="",AQ1976="",AQ1976=0),"",6.213/(AQ1976*24))</f>
        <v/>
      </c>
      <c r="AS1976" s="436">
        <f>IF(OR(NOT(ISNUMBER(C1976)),NOT(ISNUMBER(AB1976))),"",IF(AG1976&lt;&gt;"",AG1976,AB1976)-C1976)</f>
        <v/>
      </c>
      <c r="AT1976" s="217" t="n"/>
      <c r="AU1976" s="223">
        <f>IF($B1976="","",TEXT($A1976,"yyyymmdd")&amp;"_P"&amp;$C1976&amp;"_C"&amp;$F1976&amp;"_"&amp;TRIM(RIGHT(SUBSTITUTE(TRIM(SUBSTITUTE($L1976,CHAR(160)," "))," ",REPT(" ",60)),60))&amp;IF($P1976="","","-"&amp;TRIM(RIGHT(SUBSTITUTE(TRIM(SUBSTITUTE($P1976,CHAR(160)," "))," ",REPT(" ",60)),60)))&amp;IF($T1976="","","-"&amp;TRIM(RIGHT(SUBSTITUTE(TRIM(SUBSTITUTE($T1976,CHAR(160)," "))," ",REPT(" ",60)),60)))&amp;".jpg")</f>
        <v/>
      </c>
    </row>
    <row r="1977" ht="42" customHeight="1">
      <c r="A1977" s="173" t="n">
        <v>35722</v>
      </c>
      <c r="B1977" s="220" t="inlineStr">
        <is>
          <t>Primus 1000 Classic 19 October, 1997</t>
        </is>
      </c>
      <c r="C1977" s="220" t="n">
        <v>4</v>
      </c>
      <c r="D1977" s="220" t="n"/>
      <c r="E1977" s="220" t="n"/>
      <c r="F1977" s="220" t="n">
        <v>18</v>
      </c>
      <c r="G1977" s="220" t="inlineStr">
        <is>
          <t>Dick Johnson Racing</t>
        </is>
      </c>
      <c r="H1977" s="220" t="n"/>
      <c r="I1977" s="220" t="inlineStr">
        <is>
          <t>Shell Helix</t>
        </is>
      </c>
      <c r="J1977" s="220" t="inlineStr">
        <is>
          <t>Ford Falcon EL</t>
        </is>
      </c>
      <c r="K1977" s="220" t="n"/>
      <c r="L1977" s="220" t="inlineStr">
        <is>
          <t>Steven Johnson</t>
        </is>
      </c>
      <c r="M1977" s="220" t="inlineStr">
        <is>
          <t>AUS</t>
        </is>
      </c>
      <c r="N1977" s="687">
        <f>_xlfn.LET(_xlpm.d,_xlfn.XLOOKUP(L1977,'[1]Birth Dates'!$A:$A,'[1]Birth Dates'!$B:$B,"",0),IF(_xlpm.d=0,"",_xlpm.d))</f>
        <v/>
      </c>
      <c r="O1977" s="220">
        <f>IF(OR(N1977="",A1977="",NOT(ISNUMBER(N1977)),N1977&gt;A1977),"",DATEDIF(N1977,A1977,"Y")&amp;" years, "&amp;DATEDIF(N1977,A1977,"YM")&amp;" months, "&amp;DATEDIF(N1977,A1977,"MD")&amp;" days")</f>
        <v/>
      </c>
      <c r="P1977" s="220" t="inlineStr">
        <is>
          <t>Craig Baird</t>
        </is>
      </c>
      <c r="Q1977" s="220" t="inlineStr">
        <is>
          <t>AUS</t>
        </is>
      </c>
      <c r="R1977" s="687">
        <f>_xlfn.LET(_xlpm.d,_xlfn.XLOOKUP(P1977,'[1]Birth Dates'!$A:$A,'[1]Birth Dates'!$B:$B,"",0),IF(_xlpm.d=0,"",_xlpm.d))</f>
        <v/>
      </c>
      <c r="S1977" s="220">
        <f>IF(OR(R1977="",A1977="",NOT(ISNUMBER(R1977)),R1977&gt;A1977),"",DATEDIF(R1977,A1977,"Y")&amp;" years, "&amp;DATEDIF(R1977,A1977,"YM")&amp;" months, "&amp;DATEDIF(R1977,A1977,"MD")&amp;" days")</f>
        <v/>
      </c>
      <c r="T1977" s="220" t="n"/>
      <c r="U1977" s="220" t="n"/>
      <c r="V1977" s="687">
        <f>_xlfn.LET(_xlpm.d,_xlfn.XLOOKUP(T1977,'[1]Birth Dates'!$A:$A,'[1]Birth Dates'!$B:$B,"",0),IF(_xlpm.d=0,"",_xlpm.d))</f>
        <v/>
      </c>
      <c r="W1977" s="220">
        <f>IF(OR(V1977="",A1977="",NOT(ISNUMBER(V1977)),V1977&gt;A1977),"",DATEDIF(V1977,A1977,"Y")&amp;" years, "&amp;DATEDIF(V1977,A1977,"YM")&amp;" months, "&amp;DATEDIF(V1977,A1977,"MD")&amp;" days")</f>
        <v/>
      </c>
      <c r="X1977" s="220" t="n"/>
      <c r="Y1977" s="220" t="n"/>
      <c r="Z1977" s="220" t="n"/>
      <c r="AA1977" s="220" t="n"/>
      <c r="AB1977" s="220" t="n">
        <v>10</v>
      </c>
      <c r="AC1977" s="220" t="n"/>
      <c r="AD1977" s="220" t="n"/>
      <c r="AE1977" s="595" t="inlineStr">
        <is>
          <t>2:12.2070</t>
        </is>
      </c>
      <c r="AF1977" s="418">
        <f>IF(OR(AE1977="",AE1977="",AE1977=0),"",6.213/(AE1977*24))</f>
        <v/>
      </c>
      <c r="AG1977" s="251" t="n">
        <v>9</v>
      </c>
      <c r="AH1977" s="595" t="inlineStr">
        <is>
          <t>2:11.6200</t>
        </is>
      </c>
      <c r="AI1977" s="418">
        <f>IF(OR(AH1977="",AH1977="",AH1977=0),"",6.213/(AH1977*24))</f>
        <v/>
      </c>
      <c r="AJ1977" s="175">
        <f>IF(AND(ISNUMBER(AB1977),ISNUMBER(AG1977)),AB1977-AG1977,"")</f>
        <v/>
      </c>
      <c r="AK1977" s="220" t="n"/>
      <c r="AL1977" s="220" t="n">
        <v>158</v>
      </c>
      <c r="AM1977" s="694" t="n">
        <v>0.2662652199074074</v>
      </c>
      <c r="AN1977" s="671">
        <f>IF(OR(AL1977="",AM1977="",AM1977=0),"",AL1977*6.213/(AM1977*24))</f>
        <v/>
      </c>
      <c r="AO1977" s="477">
        <f>IF(AND(AL1977=AL1976,AM1977&lt;&gt;"",AM1976&lt;&gt;""),AM1977-AM1976,"")</f>
        <v/>
      </c>
      <c r="AP1977" s="220" t="n">
        <v>7</v>
      </c>
      <c r="AQ1977" s="577" t="inlineStr">
        <is>
          <t>2:13.0090</t>
        </is>
      </c>
      <c r="AR1977" s="439">
        <f>IF(OR(AQ1977="",AQ1977="",AQ1977=0),"",6.213/(AQ1977*24))</f>
        <v/>
      </c>
      <c r="AS1977" s="436">
        <f>IF(OR(NOT(ISNUMBER(C1977)),NOT(ISNUMBER(AB1977))),"",IF(AG1977&lt;&gt;"",AG1977,AB1977)-C1977)</f>
        <v/>
      </c>
      <c r="AT1977" s="217" t="n"/>
      <c r="AU1977" s="223">
        <f>IF($B1977="","",TEXT($A1977,"yyyymmdd")&amp;"_P"&amp;$C1977&amp;"_C"&amp;$F1977&amp;"_"&amp;TRIM(RIGHT(SUBSTITUTE(TRIM(SUBSTITUTE($L1977,CHAR(160)," "))," ",REPT(" ",60)),60))&amp;IF($P1977="","","-"&amp;TRIM(RIGHT(SUBSTITUTE(TRIM(SUBSTITUTE($P1977,CHAR(160)," "))," ",REPT(" ",60)),60)))&amp;IF($T1977="","","-"&amp;TRIM(RIGHT(SUBSTITUTE(TRIM(SUBSTITUTE($T1977,CHAR(160)," "))," ",REPT(" ",60)),60)))&amp;".jpg")</f>
        <v/>
      </c>
    </row>
    <row r="1978" ht="42" customHeight="1">
      <c r="A1978" s="173" t="n">
        <v>35722</v>
      </c>
      <c r="B1978" s="220" t="inlineStr">
        <is>
          <t>Primus 1000 Classic 19 October, 1997</t>
        </is>
      </c>
      <c r="C1978" s="220" t="n">
        <v>5</v>
      </c>
      <c r="D1978" s="220" t="n"/>
      <c r="E1978" s="220" t="n"/>
      <c r="F1978" s="220" t="n">
        <v>46</v>
      </c>
      <c r="G1978" s="220" t="inlineStr">
        <is>
          <t>John Faulkner Racing</t>
        </is>
      </c>
      <c r="H1978" s="220" t="n"/>
      <c r="I1978" s="220" t="inlineStr">
        <is>
          <t>Betta Electrical, Fisher &amp; Paykel</t>
        </is>
      </c>
      <c r="J1978" s="220" t="inlineStr">
        <is>
          <t>Holden Commodore VS</t>
        </is>
      </c>
      <c r="K1978" s="220" t="n"/>
      <c r="L1978" s="220" t="inlineStr">
        <is>
          <t>John Faulkner</t>
        </is>
      </c>
      <c r="M1978" s="220" t="inlineStr">
        <is>
          <t>AUS</t>
        </is>
      </c>
      <c r="N1978" s="687">
        <f>_xlfn.LET(_xlpm.d,_xlfn.XLOOKUP(L1978,'[1]Birth Dates'!$A:$A,'[1]Birth Dates'!$B:$B,"",0),IF(_xlpm.d=0,"",_xlpm.d))</f>
        <v/>
      </c>
      <c r="O1978" s="220">
        <f>IF(OR(N1978="",A1978="",NOT(ISNUMBER(N1978)),N1978&gt;A1978),"",DATEDIF(N1978,A1978,"Y")&amp;" years, "&amp;DATEDIF(N1978,A1978,"YM")&amp;" months, "&amp;DATEDIF(N1978,A1978,"MD")&amp;" days")</f>
        <v/>
      </c>
      <c r="P1978" s="220" t="inlineStr">
        <is>
          <t>Win Percy</t>
        </is>
      </c>
      <c r="Q1978" s="220" t="inlineStr">
        <is>
          <t>GBR</t>
        </is>
      </c>
      <c r="R1978" s="687">
        <f>_xlfn.LET(_xlpm.d,_xlfn.XLOOKUP(P1978,'[1]Birth Dates'!$A:$A,'[1]Birth Dates'!$B:$B,"",0),IF(_xlpm.d=0,"",_xlpm.d))</f>
        <v/>
      </c>
      <c r="S1978" s="220">
        <f>IF(OR(R1978="",A1978="",NOT(ISNUMBER(R1978)),R1978&gt;A1978),"",DATEDIF(R1978,A1978,"Y")&amp;" years, "&amp;DATEDIF(R1978,A1978,"YM")&amp;" months, "&amp;DATEDIF(R1978,A1978,"MD")&amp;" days")</f>
        <v/>
      </c>
      <c r="T1978" s="220" t="n"/>
      <c r="U1978" s="220" t="n"/>
      <c r="V1978" s="687">
        <f>_xlfn.LET(_xlpm.d,_xlfn.XLOOKUP(T1978,'[1]Birth Dates'!$A:$A,'[1]Birth Dates'!$B:$B,"",0),IF(_xlpm.d=0,"",_xlpm.d))</f>
        <v/>
      </c>
      <c r="W1978" s="220">
        <f>IF(OR(V1978="",A1978="",NOT(ISNUMBER(V1978)),V1978&gt;A1978),"",DATEDIF(V1978,A1978,"Y")&amp;" years, "&amp;DATEDIF(V1978,A1978,"YM")&amp;" months, "&amp;DATEDIF(V1978,A1978,"MD")&amp;" days")</f>
        <v/>
      </c>
      <c r="X1978" s="220" t="n"/>
      <c r="Y1978" s="220" t="n"/>
      <c r="Z1978" s="220" t="n"/>
      <c r="AA1978" s="220" t="n"/>
      <c r="AB1978" s="220" t="n">
        <v>7</v>
      </c>
      <c r="AC1978" s="220" t="n"/>
      <c r="AD1978" s="220" t="n"/>
      <c r="AE1978" s="595" t="inlineStr">
        <is>
          <t>2:11.4890</t>
        </is>
      </c>
      <c r="AF1978" s="418">
        <f>IF(OR(AE1978="",AE1978="",AE1978=0),"",6.213/(AE1978*24))</f>
        <v/>
      </c>
      <c r="AG1978" s="251" t="n">
        <v>8</v>
      </c>
      <c r="AH1978" s="595" t="inlineStr">
        <is>
          <t>2:11.4114</t>
        </is>
      </c>
      <c r="AI1978" s="418">
        <f>IF(OR(AH1978="",AH1978="",AH1978=0),"",6.213/(AH1978*24))</f>
        <v/>
      </c>
      <c r="AJ1978" s="175">
        <f>IF(AND(ISNUMBER(AB1978),ISNUMBER(AG1978)),AB1978-AG1978,"")</f>
        <v/>
      </c>
      <c r="AK1978" s="220" t="n"/>
      <c r="AL1978" s="220" t="n">
        <v>154</v>
      </c>
      <c r="AM1978" s="694" t="n">
        <v>0.2653425925925926</v>
      </c>
      <c r="AN1978" s="671">
        <f>IF(OR(AL1978="",AM1978="",AM1978=0),"",AL1978*6.213/(AM1978*24))</f>
        <v/>
      </c>
      <c r="AO1978" s="477">
        <f>IF(AND(AL1978=AL1977,AM1978&lt;&gt;"",AM1977&lt;&gt;""),AM1978-AM1977,"")</f>
        <v/>
      </c>
      <c r="AP1978" s="220" t="n">
        <v>24</v>
      </c>
      <c r="AQ1978" s="577" t="inlineStr">
        <is>
          <t>2:13.4080</t>
        </is>
      </c>
      <c r="AR1978" s="439">
        <f>IF(OR(AQ1978="",AQ1978="",AQ1978=0),"",6.213/(AQ1978*24))</f>
        <v/>
      </c>
      <c r="AS1978" s="436">
        <f>IF(OR(NOT(ISNUMBER(C1978)),NOT(ISNUMBER(AB1978))),"",IF(AG1978&lt;&gt;"",AG1978,AB1978)-C1978)</f>
        <v/>
      </c>
      <c r="AT1978" s="217" t="n"/>
      <c r="AU1978" s="223">
        <f>IF($B1978="","",TEXT($A1978,"yyyymmdd")&amp;"_P"&amp;$C1978&amp;"_C"&amp;$F1978&amp;"_"&amp;TRIM(RIGHT(SUBSTITUTE(TRIM(SUBSTITUTE($L1978,CHAR(160)," "))," ",REPT(" ",60)),60))&amp;IF($P1978="","","-"&amp;TRIM(RIGHT(SUBSTITUTE(TRIM(SUBSTITUTE($P1978,CHAR(160)," "))," ",REPT(" ",60)),60)))&amp;IF($T1978="","","-"&amp;TRIM(RIGHT(SUBSTITUTE(TRIM(SUBSTITUTE($T1978,CHAR(160)," "))," ",REPT(" ",60)),60)))&amp;".jpg")</f>
        <v/>
      </c>
    </row>
    <row r="1979" ht="42" customHeight="1">
      <c r="A1979" s="173" t="n">
        <v>35722</v>
      </c>
      <c r="B1979" s="220" t="inlineStr">
        <is>
          <t>Primus 1000 Classic 19 October, 1997</t>
        </is>
      </c>
      <c r="C1979" s="220" t="n">
        <v>6</v>
      </c>
      <c r="D1979" s="220" t="n"/>
      <c r="E1979" s="220" t="n"/>
      <c r="F1979" s="220" t="n">
        <v>45</v>
      </c>
      <c r="G1979" s="220" t="inlineStr">
        <is>
          <t>Gibson Motorsport</t>
        </is>
      </c>
      <c r="H1979" s="220" t="n"/>
      <c r="I1979" s="220" t="inlineStr">
        <is>
          <t>Wynn's</t>
        </is>
      </c>
      <c r="J1979" s="220" t="inlineStr">
        <is>
          <t>Holden Commodore VS</t>
        </is>
      </c>
      <c r="K1979" s="220" t="n"/>
      <c r="L1979" s="220" t="inlineStr">
        <is>
          <t>Darren Hossack</t>
        </is>
      </c>
      <c r="M1979" s="220" t="inlineStr">
        <is>
          <t>AUS</t>
        </is>
      </c>
      <c r="N1979" s="687">
        <f>_xlfn.LET(_xlpm.d,_xlfn.XLOOKUP(L1979,'[1]Birth Dates'!$A:$A,'[1]Birth Dates'!$B:$B,"",0),IF(_xlpm.d=0,"",_xlpm.d))</f>
        <v/>
      </c>
      <c r="O1979" s="220">
        <f>IF(OR(N1979="",A1979="",NOT(ISNUMBER(N1979)),N1979&gt;A1979),"",DATEDIF(N1979,A1979,"Y")&amp;" years, "&amp;DATEDIF(N1979,A1979,"YM")&amp;" months, "&amp;DATEDIF(N1979,A1979,"MD")&amp;" days")</f>
        <v/>
      </c>
      <c r="P1979" s="220" t="inlineStr">
        <is>
          <t>Steven Ellery</t>
        </is>
      </c>
      <c r="Q1979" s="220" t="inlineStr">
        <is>
          <t>AUS</t>
        </is>
      </c>
      <c r="R1979" s="687">
        <f>_xlfn.LET(_xlpm.d,_xlfn.XLOOKUP(P1979,'[1]Birth Dates'!$A:$A,'[1]Birth Dates'!$B:$B,"",0),IF(_xlpm.d=0,"",_xlpm.d))</f>
        <v/>
      </c>
      <c r="S1979" s="220">
        <f>IF(OR(R1979="",A1979="",NOT(ISNUMBER(R1979)),R1979&gt;A1979),"",DATEDIF(R1979,A1979,"Y")&amp;" years, "&amp;DATEDIF(R1979,A1979,"YM")&amp;" months, "&amp;DATEDIF(R1979,A1979,"MD")&amp;" days")</f>
        <v/>
      </c>
      <c r="T1979" s="220" t="n"/>
      <c r="U1979" s="220" t="n"/>
      <c r="V1979" s="687">
        <f>_xlfn.LET(_xlpm.d,_xlfn.XLOOKUP(T1979,'[1]Birth Dates'!$A:$A,'[1]Birth Dates'!$B:$B,"",0),IF(_xlpm.d=0,"",_xlpm.d))</f>
        <v/>
      </c>
      <c r="W1979" s="220">
        <f>IF(OR(V1979="",A1979="",NOT(ISNUMBER(V1979)),V1979&gt;A1979),"",DATEDIF(V1979,A1979,"Y")&amp;" years, "&amp;DATEDIF(V1979,A1979,"YM")&amp;" months, "&amp;DATEDIF(V1979,A1979,"MD")&amp;" days")</f>
        <v/>
      </c>
      <c r="X1979" s="220" t="n"/>
      <c r="Y1979" s="220" t="n"/>
      <c r="Z1979" s="220" t="n"/>
      <c r="AA1979" s="220" t="n"/>
      <c r="AB1979" s="220" t="n">
        <v>15</v>
      </c>
      <c r="AC1979" s="220" t="n"/>
      <c r="AD1979" s="220" t="n"/>
      <c r="AE1979" s="595" t="inlineStr">
        <is>
          <t>2:14.5070</t>
        </is>
      </c>
      <c r="AF1979" s="418">
        <f>IF(OR(AE1979="",AE1979="",AE1979=0),"",6.213/(AE1979*24))</f>
        <v/>
      </c>
      <c r="AG1979" s="251" t="n"/>
      <c r="AH1979" s="577" t="inlineStr"/>
      <c r="AI1979" s="418">
        <f>IF(OR(AH1979="",AH1979="",AH1979=0),"",6.213/(AH1979*24))</f>
        <v/>
      </c>
      <c r="AJ1979" s="175">
        <f>IF(AND(ISNUMBER(AB1979),ISNUMBER(AG1979)),AB1979-AG1979,"")</f>
        <v/>
      </c>
      <c r="AK1979" s="220" t="n"/>
      <c r="AL1979" s="220" t="n">
        <v>154</v>
      </c>
      <c r="AM1979" s="694" t="n">
        <v>0.2659829976851852</v>
      </c>
      <c r="AN1979" s="671">
        <f>IF(OR(AL1979="",AM1979="",AM1979=0),"",AL1979*6.213/(AM1979*24))</f>
        <v/>
      </c>
      <c r="AO1979" s="477">
        <f>IF(AND(AL1979=AL1978,AM1979&lt;&gt;"",AM1978&lt;&gt;""),AM1979-AM1978,"")</f>
        <v/>
      </c>
      <c r="AP1979" s="220" t="n">
        <v>6</v>
      </c>
      <c r="AQ1979" s="577" t="inlineStr">
        <is>
          <t>2:14.7150</t>
        </is>
      </c>
      <c r="AR1979" s="439">
        <f>IF(OR(AQ1979="",AQ1979="",AQ1979=0),"",6.213/(AQ1979*24))</f>
        <v/>
      </c>
      <c r="AS1979" s="436">
        <f>IF(OR(NOT(ISNUMBER(C1979)),NOT(ISNUMBER(AB1979))),"",IF(AG1979&lt;&gt;"",AG1979,AB1979)-C1979)</f>
        <v/>
      </c>
      <c r="AT1979" s="217" t="n"/>
      <c r="AU1979" s="223">
        <f>IF($B1979="","",TEXT($A1979,"yyyymmdd")&amp;"_P"&amp;$C1979&amp;"_C"&amp;$F1979&amp;"_"&amp;TRIM(RIGHT(SUBSTITUTE(TRIM(SUBSTITUTE($L1979,CHAR(160)," "))," ",REPT(" ",60)),60))&amp;IF($P1979="","","-"&amp;TRIM(RIGHT(SUBSTITUTE(TRIM(SUBSTITUTE($P1979,CHAR(160)," "))," ",REPT(" ",60)),60)))&amp;IF($T1979="","","-"&amp;TRIM(RIGHT(SUBSTITUTE(TRIM(SUBSTITUTE($T1979,CHAR(160)," "))," ",REPT(" ",60)),60)))&amp;".jpg")</f>
        <v/>
      </c>
    </row>
    <row r="1980" ht="42" customHeight="1">
      <c r="A1980" s="173" t="n">
        <v>35722</v>
      </c>
      <c r="B1980" s="220" t="inlineStr">
        <is>
          <t>Primus 1000 Classic 19 October, 1997</t>
        </is>
      </c>
      <c r="C1980" s="220" t="n">
        <v>7</v>
      </c>
      <c r="D1980" s="220" t="n"/>
      <c r="E1980" s="220" t="n"/>
      <c r="F1980" s="220" t="n">
        <v>14</v>
      </c>
      <c r="G1980" s="220" t="inlineStr">
        <is>
          <t>Malcolm Stenniken Racing</t>
        </is>
      </c>
      <c r="H1980" s="220" t="n"/>
      <c r="I1980" s="220" t="inlineStr">
        <is>
          <t>Disc Brakes Australia</t>
        </is>
      </c>
      <c r="J1980" s="220" t="inlineStr">
        <is>
          <t>Holden Commodore VS</t>
        </is>
      </c>
      <c r="K1980" s="220" t="n"/>
      <c r="L1980" s="220" t="inlineStr">
        <is>
          <t>Malcolm Stenniken</t>
        </is>
      </c>
      <c r="M1980" s="220" t="inlineStr">
        <is>
          <t>AUS</t>
        </is>
      </c>
      <c r="N1980" s="687">
        <f>_xlfn.LET(_xlpm.d,_xlfn.XLOOKUP(L1980,'[1]Birth Dates'!$A:$A,'[1]Birth Dates'!$B:$B,"",0),IF(_xlpm.d=0,"",_xlpm.d))</f>
        <v/>
      </c>
      <c r="O1980" s="220">
        <f>IF(OR(N1980="",A1980="",NOT(ISNUMBER(N1980)),N1980&gt;A1980),"",DATEDIF(N1980,A1980,"Y")&amp;" years, "&amp;DATEDIF(N1980,A1980,"YM")&amp;" months, "&amp;DATEDIF(N1980,A1980,"MD")&amp;" days")</f>
        <v/>
      </c>
      <c r="P1980" s="220" t="inlineStr">
        <is>
          <t>Peter Gazzard</t>
        </is>
      </c>
      <c r="Q1980" s="220" t="inlineStr">
        <is>
          <t>AUS</t>
        </is>
      </c>
      <c r="R1980" s="687">
        <f>_xlfn.LET(_xlpm.d,_xlfn.XLOOKUP(P1980,'[1]Birth Dates'!$A:$A,'[1]Birth Dates'!$B:$B,"",0),IF(_xlpm.d=0,"",_xlpm.d))</f>
        <v/>
      </c>
      <c r="S1980" s="220">
        <f>IF(OR(R1980="",A1980="",NOT(ISNUMBER(R1980)),R1980&gt;A1980),"",DATEDIF(R1980,A1980,"Y")&amp;" years, "&amp;DATEDIF(R1980,A1980,"YM")&amp;" months, "&amp;DATEDIF(R1980,A1980,"MD")&amp;" days")</f>
        <v/>
      </c>
      <c r="T1980" s="220" t="n"/>
      <c r="U1980" s="220" t="n"/>
      <c r="V1980" s="687">
        <f>_xlfn.LET(_xlpm.d,_xlfn.XLOOKUP(T1980,'[1]Birth Dates'!$A:$A,'[1]Birth Dates'!$B:$B,"",0),IF(_xlpm.d=0,"",_xlpm.d))</f>
        <v/>
      </c>
      <c r="W1980" s="220">
        <f>IF(OR(V1980="",A1980="",NOT(ISNUMBER(V1980)),V1980&gt;A1980),"",DATEDIF(V1980,A1980,"Y")&amp;" years, "&amp;DATEDIF(V1980,A1980,"YM")&amp;" months, "&amp;DATEDIF(V1980,A1980,"MD")&amp;" days")</f>
        <v/>
      </c>
      <c r="X1980" s="220" t="n"/>
      <c r="Y1980" s="220" t="n"/>
      <c r="Z1980" s="220" t="n"/>
      <c r="AA1980" s="220" t="n"/>
      <c r="AB1980" s="220" t="n">
        <v>33</v>
      </c>
      <c r="AC1980" s="220" t="n"/>
      <c r="AD1980" s="220" t="n"/>
      <c r="AE1980" s="595" t="inlineStr">
        <is>
          <t>2:19.7160</t>
        </is>
      </c>
      <c r="AF1980" s="418">
        <f>IF(OR(AE1980="",AE1980="",AE1980=0),"",6.213/(AE1980*24))</f>
        <v/>
      </c>
      <c r="AG1980" s="251" t="n"/>
      <c r="AH1980" s="577" t="inlineStr"/>
      <c r="AI1980" s="418">
        <f>IF(OR(AH1980="",AH1980="",AH1980=0),"",6.213/(AH1980*24))</f>
        <v/>
      </c>
      <c r="AJ1980" s="175">
        <f>IF(AND(ISNUMBER(AB1980),ISNUMBER(AG1980)),AB1980-AG1980,"")</f>
        <v/>
      </c>
      <c r="AK1980" s="220" t="n"/>
      <c r="AL1980" s="220" t="n">
        <v>154</v>
      </c>
      <c r="AM1980" s="694" t="n">
        <v>0.2665908101851852</v>
      </c>
      <c r="AN1980" s="671">
        <f>IF(OR(AL1980="",AM1980="",AM1980=0),"",AL1980*6.213/(AM1980*24))</f>
        <v/>
      </c>
      <c r="AO1980" s="477">
        <f>IF(AND(AL1980=AL1979,AM1980&lt;&gt;"",AM1979&lt;&gt;""),AM1980-AM1979,"")</f>
        <v/>
      </c>
      <c r="AP1980" s="220" t="n">
        <v>46</v>
      </c>
      <c r="AQ1980" s="577" t="inlineStr">
        <is>
          <t>2:18.8100</t>
        </is>
      </c>
      <c r="AR1980" s="439">
        <f>IF(OR(AQ1980="",AQ1980="",AQ1980=0),"",6.213/(AQ1980*24))</f>
        <v/>
      </c>
      <c r="AS1980" s="436">
        <f>IF(OR(NOT(ISNUMBER(C1980)),NOT(ISNUMBER(AB1980))),"",IF(AG1980&lt;&gt;"",AG1980,AB1980)-C1980)</f>
        <v/>
      </c>
      <c r="AT1980" s="217" t="n"/>
      <c r="AU1980" s="223">
        <f>IF($B1980="","",TEXT($A1980,"yyyymmdd")&amp;"_P"&amp;$C1980&amp;"_C"&amp;$F1980&amp;"_"&amp;TRIM(RIGHT(SUBSTITUTE(TRIM(SUBSTITUTE($L1980,CHAR(160)," "))," ",REPT(" ",60)),60))&amp;IF($P1980="","","-"&amp;TRIM(RIGHT(SUBSTITUTE(TRIM(SUBSTITUTE($P1980,CHAR(160)," "))," ",REPT(" ",60)),60)))&amp;IF($T1980="","","-"&amp;TRIM(RIGHT(SUBSTITUTE(TRIM(SUBSTITUTE($T1980,CHAR(160)," "))," ",REPT(" ",60)),60)))&amp;".jpg")</f>
        <v/>
      </c>
    </row>
    <row r="1981" ht="42" customHeight="1">
      <c r="A1981" s="173" t="n">
        <v>35722</v>
      </c>
      <c r="B1981" s="220" t="inlineStr">
        <is>
          <t>Primus 1000 Classic 19 October, 1997</t>
        </is>
      </c>
      <c r="C1981" s="220" t="n">
        <v>8</v>
      </c>
      <c r="D1981" s="220" t="n"/>
      <c r="E1981" s="220" t="n"/>
      <c r="F1981" s="220" t="n">
        <v>3</v>
      </c>
      <c r="G1981" s="220" t="inlineStr">
        <is>
          <t>Lansvale Smash Repairs</t>
        </is>
      </c>
      <c r="H1981" s="220" t="n"/>
      <c r="I1981" s="220" t="inlineStr">
        <is>
          <t>Dulux ICI Autocolor</t>
        </is>
      </c>
      <c r="J1981" s="220" t="inlineStr">
        <is>
          <t>Holden Commodore VS</t>
        </is>
      </c>
      <c r="K1981" s="220" t="n"/>
      <c r="L1981" s="220" t="inlineStr">
        <is>
          <t>Trevor Ashby</t>
        </is>
      </c>
      <c r="M1981" s="220" t="inlineStr">
        <is>
          <t>AUS</t>
        </is>
      </c>
      <c r="N1981" s="687">
        <f>_xlfn.LET(_xlpm.d,_xlfn.XLOOKUP(L1981,'[1]Birth Dates'!$A:$A,'[1]Birth Dates'!$B:$B,"",0),IF(_xlpm.d=0,"",_xlpm.d))</f>
        <v/>
      </c>
      <c r="O1981" s="220">
        <f>IF(OR(N1981="",A1981="",NOT(ISNUMBER(N1981)),N1981&gt;A1981),"",DATEDIF(N1981,A1981,"Y")&amp;" years, "&amp;DATEDIF(N1981,A1981,"YM")&amp;" months, "&amp;DATEDIF(N1981,A1981,"MD")&amp;" days")</f>
        <v/>
      </c>
      <c r="P1981" s="220" t="inlineStr">
        <is>
          <t>Steve Reed</t>
        </is>
      </c>
      <c r="Q1981" s="220" t="inlineStr">
        <is>
          <t>AUS</t>
        </is>
      </c>
      <c r="R1981" s="687">
        <f>_xlfn.LET(_xlpm.d,_xlfn.XLOOKUP(P1981,'[1]Birth Dates'!$A:$A,'[1]Birth Dates'!$B:$B,"",0),IF(_xlpm.d=0,"",_xlpm.d))</f>
        <v/>
      </c>
      <c r="S1981" s="220">
        <f>IF(OR(R1981="",A1981="",NOT(ISNUMBER(R1981)),R1981&gt;A1981),"",DATEDIF(R1981,A1981,"Y")&amp;" years, "&amp;DATEDIF(R1981,A1981,"YM")&amp;" months, "&amp;DATEDIF(R1981,A1981,"MD")&amp;" days")</f>
        <v/>
      </c>
      <c r="T1981" s="220" t="n"/>
      <c r="U1981" s="220" t="n"/>
      <c r="V1981" s="687">
        <f>_xlfn.LET(_xlpm.d,_xlfn.XLOOKUP(T1981,'[1]Birth Dates'!$A:$A,'[1]Birth Dates'!$B:$B,"",0),IF(_xlpm.d=0,"",_xlpm.d))</f>
        <v/>
      </c>
      <c r="W1981" s="220">
        <f>IF(OR(V1981="",A1981="",NOT(ISNUMBER(V1981)),V1981&gt;A1981),"",DATEDIF(V1981,A1981,"Y")&amp;" years, "&amp;DATEDIF(V1981,A1981,"YM")&amp;" months, "&amp;DATEDIF(V1981,A1981,"MD")&amp;" days")</f>
        <v/>
      </c>
      <c r="X1981" s="220" t="n"/>
      <c r="Y1981" s="220" t="n"/>
      <c r="Z1981" s="220" t="n"/>
      <c r="AA1981" s="220" t="n"/>
      <c r="AB1981" s="220" t="n">
        <v>18</v>
      </c>
      <c r="AC1981" s="220" t="n"/>
      <c r="AD1981" s="220" t="n"/>
      <c r="AE1981" s="595" t="inlineStr">
        <is>
          <t>2:14.6320</t>
        </is>
      </c>
      <c r="AF1981" s="418">
        <f>IF(OR(AE1981="",AE1981="",AE1981=0),"",6.213/(AE1981*24))</f>
        <v/>
      </c>
      <c r="AG1981" s="251" t="n"/>
      <c r="AH1981" s="577" t="inlineStr"/>
      <c r="AI1981" s="418">
        <f>IF(OR(AH1981="",AH1981="",AH1981=0),"",6.213/(AH1981*24))</f>
        <v/>
      </c>
      <c r="AJ1981" s="175">
        <f>IF(AND(ISNUMBER(AB1981),ISNUMBER(AG1981)),AB1981-AG1981,"")</f>
        <v/>
      </c>
      <c r="AK1981" s="220" t="n"/>
      <c r="AL1981" s="220" t="n">
        <v>153</v>
      </c>
      <c r="AM1981" s="694" t="n">
        <v>0.2653289583333333</v>
      </c>
      <c r="AN1981" s="671">
        <f>IF(OR(AL1981="",AM1981="",AM1981=0),"",AL1981*6.213/(AM1981*24))</f>
        <v/>
      </c>
      <c r="AO1981" s="477">
        <f>IF(AND(AL1981=AL1980,AM1981&lt;&gt;"",AM1980&lt;&gt;""),AM1981-AM1980,"")</f>
        <v/>
      </c>
      <c r="AP1981" s="220" t="n">
        <v>14</v>
      </c>
      <c r="AQ1981" s="577" t="inlineStr">
        <is>
          <t>2:16.1510</t>
        </is>
      </c>
      <c r="AR1981" s="439">
        <f>IF(OR(AQ1981="",AQ1981="",AQ1981=0),"",6.213/(AQ1981*24))</f>
        <v/>
      </c>
      <c r="AS1981" s="436">
        <f>IF(OR(NOT(ISNUMBER(C1981)),NOT(ISNUMBER(AB1981))),"",IF(AG1981&lt;&gt;"",AG1981,AB1981)-C1981)</f>
        <v/>
      </c>
      <c r="AT1981" s="217" t="n"/>
      <c r="AU1981" s="223">
        <f>IF($B1981="","",TEXT($A1981,"yyyymmdd")&amp;"_P"&amp;$C1981&amp;"_C"&amp;$F1981&amp;"_"&amp;TRIM(RIGHT(SUBSTITUTE(TRIM(SUBSTITUTE($L1981,CHAR(160)," "))," ",REPT(" ",60)),60))&amp;IF($P1981="","","-"&amp;TRIM(RIGHT(SUBSTITUTE(TRIM(SUBSTITUTE($P1981,CHAR(160)," "))," ",REPT(" ",60)),60)))&amp;IF($T1981="","","-"&amp;TRIM(RIGHT(SUBSTITUTE(TRIM(SUBSTITUTE($T1981,CHAR(160)," "))," ",REPT(" ",60)),60)))&amp;".jpg")</f>
        <v/>
      </c>
    </row>
    <row r="1982" ht="42" customHeight="1">
      <c r="A1982" s="173" t="n">
        <v>35722</v>
      </c>
      <c r="B1982" s="220" t="inlineStr">
        <is>
          <t>Primus 1000 Classic 19 October, 1997</t>
        </is>
      </c>
      <c r="C1982" s="220" t="n">
        <v>9</v>
      </c>
      <c r="D1982" s="220" t="n"/>
      <c r="E1982" s="220" t="n"/>
      <c r="F1982" s="220" t="n">
        <v>36</v>
      </c>
      <c r="G1982" s="220" t="inlineStr">
        <is>
          <t>Schembri Motorsport</t>
        </is>
      </c>
      <c r="H1982" s="220" t="n"/>
      <c r="I1982" s="220" t="inlineStr">
        <is>
          <t>Gearbox Motorsport</t>
        </is>
      </c>
      <c r="J1982" s="220" t="inlineStr">
        <is>
          <t>Holden Commodore VS</t>
        </is>
      </c>
      <c r="K1982" s="220" t="n"/>
      <c r="L1982" s="220" t="inlineStr">
        <is>
          <t>Neil Schembri</t>
        </is>
      </c>
      <c r="M1982" s="220" t="inlineStr">
        <is>
          <t>AUS</t>
        </is>
      </c>
      <c r="N1982" s="687">
        <f>_xlfn.LET(_xlpm.d,_xlfn.XLOOKUP(L1982,'[1]Birth Dates'!$A:$A,'[1]Birth Dates'!$B:$B,"",0),IF(_xlpm.d=0,"",_xlpm.d))</f>
        <v/>
      </c>
      <c r="O1982" s="220">
        <f>IF(OR(N1982="",A1982="",NOT(ISNUMBER(N1982)),N1982&gt;A1982),"",DATEDIF(N1982,A1982,"Y")&amp;" years, "&amp;DATEDIF(N1982,A1982,"YM")&amp;" months, "&amp;DATEDIF(N1982,A1982,"MD")&amp;" days")</f>
        <v/>
      </c>
      <c r="P1982" s="220" t="inlineStr">
        <is>
          <t>Ian Luff</t>
        </is>
      </c>
      <c r="Q1982" s="220" t="inlineStr">
        <is>
          <t>AUS</t>
        </is>
      </c>
      <c r="R1982" s="687">
        <f>_xlfn.LET(_xlpm.d,_xlfn.XLOOKUP(P1982,'[1]Birth Dates'!$A:$A,'[1]Birth Dates'!$B:$B,"",0),IF(_xlpm.d=0,"",_xlpm.d))</f>
        <v/>
      </c>
      <c r="S1982" s="220">
        <f>IF(OR(R1982="",A1982="",NOT(ISNUMBER(R1982)),R1982&gt;A1982),"",DATEDIF(R1982,A1982,"Y")&amp;" years, "&amp;DATEDIF(R1982,A1982,"YM")&amp;" months, "&amp;DATEDIF(R1982,A1982,"MD")&amp;" days")</f>
        <v/>
      </c>
      <c r="T1982" s="220" t="n"/>
      <c r="U1982" s="220" t="n"/>
      <c r="V1982" s="687">
        <f>_xlfn.LET(_xlpm.d,_xlfn.XLOOKUP(T1982,'[1]Birth Dates'!$A:$A,'[1]Birth Dates'!$B:$B,"",0),IF(_xlpm.d=0,"",_xlpm.d))</f>
        <v/>
      </c>
      <c r="W1982" s="220">
        <f>IF(OR(V1982="",A1982="",NOT(ISNUMBER(V1982)),V1982&gt;A1982),"",DATEDIF(V1982,A1982,"Y")&amp;" years, "&amp;DATEDIF(V1982,A1982,"YM")&amp;" months, "&amp;DATEDIF(V1982,A1982,"MD")&amp;" days")</f>
        <v/>
      </c>
      <c r="X1982" s="220" t="n"/>
      <c r="Y1982" s="220" t="n"/>
      <c r="Z1982" s="220" t="n"/>
      <c r="AA1982" s="220" t="n"/>
      <c r="AB1982" s="220" t="n">
        <v>30</v>
      </c>
      <c r="AC1982" s="220" t="n"/>
      <c r="AD1982" s="220" t="n"/>
      <c r="AE1982" s="595" t="inlineStr">
        <is>
          <t>2:19.3620</t>
        </is>
      </c>
      <c r="AF1982" s="418">
        <f>IF(OR(AE1982="",AE1982="",AE1982=0),"",6.213/(AE1982*24))</f>
        <v/>
      </c>
      <c r="AG1982" s="251" t="n"/>
      <c r="AH1982" s="577" t="inlineStr"/>
      <c r="AI1982" s="418">
        <f>IF(OR(AH1982="",AH1982="",AH1982=0),"",6.213/(AH1982*24))</f>
        <v/>
      </c>
      <c r="AJ1982" s="175">
        <f>IF(AND(ISNUMBER(AB1982),ISNUMBER(AG1982)),AB1982-AG1982,"")</f>
        <v/>
      </c>
      <c r="AK1982" s="220" t="n"/>
      <c r="AL1982" s="220" t="n">
        <v>153</v>
      </c>
      <c r="AM1982" s="694" t="n">
        <v>0.2655041203703704</v>
      </c>
      <c r="AN1982" s="671">
        <f>IF(OR(AL1982="",AM1982="",AM1982=0),"",AL1982*6.213/(AM1982*24))</f>
        <v/>
      </c>
      <c r="AO1982" s="477">
        <f>IF(AND(AL1982=AL1981,AM1982&lt;&gt;"",AM1981&lt;&gt;""),AM1982-AM1981,"")</f>
        <v/>
      </c>
      <c r="AP1982" s="220" t="n">
        <v>64</v>
      </c>
      <c r="AQ1982" s="577" t="inlineStr">
        <is>
          <t>2:19.5420</t>
        </is>
      </c>
      <c r="AR1982" s="439">
        <f>IF(OR(AQ1982="",AQ1982="",AQ1982=0),"",6.213/(AQ1982*24))</f>
        <v/>
      </c>
      <c r="AS1982" s="436">
        <f>IF(OR(NOT(ISNUMBER(C1982)),NOT(ISNUMBER(AB1982))),"",IF(AG1982&lt;&gt;"",AG1982,AB1982)-C1982)</f>
        <v/>
      </c>
      <c r="AT1982" s="217" t="n"/>
      <c r="AU1982" s="223">
        <f>IF($B1982="","",TEXT($A1982,"yyyymmdd")&amp;"_P"&amp;$C1982&amp;"_C"&amp;$F1982&amp;"_"&amp;TRIM(RIGHT(SUBSTITUTE(TRIM(SUBSTITUTE($L1982,CHAR(160)," "))," ",REPT(" ",60)),60))&amp;IF($P1982="","","-"&amp;TRIM(RIGHT(SUBSTITUTE(TRIM(SUBSTITUTE($P1982,CHAR(160)," "))," ",REPT(" ",60)),60)))&amp;IF($T1982="","","-"&amp;TRIM(RIGHT(SUBSTITUTE(TRIM(SUBSTITUTE($T1982,CHAR(160)," "))," ",REPT(" ",60)),60)))&amp;".jpg")</f>
        <v/>
      </c>
    </row>
    <row r="1983" ht="42" customHeight="1">
      <c r="A1983" s="173" t="n">
        <v>35722</v>
      </c>
      <c r="B1983" s="220" t="inlineStr">
        <is>
          <t>Primus 1000 Classic 19 October, 1997</t>
        </is>
      </c>
      <c r="C1983" s="220" t="n">
        <v>10</v>
      </c>
      <c r="D1983" s="220" t="n"/>
      <c r="E1983" s="220" t="n"/>
      <c r="F1983" s="220" t="n">
        <v>27</v>
      </c>
      <c r="G1983" s="220" t="inlineStr">
        <is>
          <t>Terry Finnigan Racing</t>
        </is>
      </c>
      <c r="H1983" s="220" t="n"/>
      <c r="I1983" s="220" t="inlineStr">
        <is>
          <t>Sony</t>
        </is>
      </c>
      <c r="J1983" s="220" t="inlineStr">
        <is>
          <t>Holden Commodore VS</t>
        </is>
      </c>
      <c r="K1983" s="220" t="n"/>
      <c r="L1983" s="220" t="inlineStr">
        <is>
          <t>Terry Finnigan</t>
        </is>
      </c>
      <c r="M1983" s="220" t="inlineStr">
        <is>
          <t>AUS</t>
        </is>
      </c>
      <c r="N1983" s="687">
        <f>_xlfn.LET(_xlpm.d,_xlfn.XLOOKUP(L1983,'[1]Birth Dates'!$A:$A,'[1]Birth Dates'!$B:$B,"",0),IF(_xlpm.d=0,"",_xlpm.d))</f>
        <v/>
      </c>
      <c r="O1983" s="220">
        <f>IF(OR(N1983="",A1983="",NOT(ISNUMBER(N1983)),N1983&gt;A1983),"",DATEDIF(N1983,A1983,"Y")&amp;" years, "&amp;DATEDIF(N1983,A1983,"YM")&amp;" months, "&amp;DATEDIF(N1983,A1983,"MD")&amp;" days")</f>
        <v/>
      </c>
      <c r="P1983" s="220" t="inlineStr">
        <is>
          <t>Terry Shiel</t>
        </is>
      </c>
      <c r="Q1983" s="220" t="inlineStr">
        <is>
          <t>AUS</t>
        </is>
      </c>
      <c r="R1983" s="687">
        <f>_xlfn.LET(_xlpm.d,_xlfn.XLOOKUP(P1983,'[1]Birth Dates'!$A:$A,'[1]Birth Dates'!$B:$B,"",0),IF(_xlpm.d=0,"",_xlpm.d))</f>
        <v/>
      </c>
      <c r="S1983" s="220">
        <f>IF(OR(R1983="",A1983="",NOT(ISNUMBER(R1983)),R1983&gt;A1983),"",DATEDIF(R1983,A1983,"Y")&amp;" years, "&amp;DATEDIF(R1983,A1983,"YM")&amp;" months, "&amp;DATEDIF(R1983,A1983,"MD")&amp;" days")</f>
        <v/>
      </c>
      <c r="T1983" s="220" t="n"/>
      <c r="U1983" s="220" t="n"/>
      <c r="V1983" s="687">
        <f>_xlfn.LET(_xlpm.d,_xlfn.XLOOKUP(T1983,'[1]Birth Dates'!$A:$A,'[1]Birth Dates'!$B:$B,"",0),IF(_xlpm.d=0,"",_xlpm.d))</f>
        <v/>
      </c>
      <c r="W1983" s="220">
        <f>IF(OR(V1983="",A1983="",NOT(ISNUMBER(V1983)),V1983&gt;A1983),"",DATEDIF(V1983,A1983,"Y")&amp;" years, "&amp;DATEDIF(V1983,A1983,"YM")&amp;" months, "&amp;DATEDIF(V1983,A1983,"MD")&amp;" days")</f>
        <v/>
      </c>
      <c r="X1983" s="220" t="n"/>
      <c r="Y1983" s="220" t="n"/>
      <c r="Z1983" s="220" t="n"/>
      <c r="AA1983" s="220" t="n"/>
      <c r="AB1983" s="220" t="n">
        <v>17</v>
      </c>
      <c r="AC1983" s="220" t="n"/>
      <c r="AD1983" s="220" t="n"/>
      <c r="AE1983" s="595" t="inlineStr">
        <is>
          <t>2:14.5290</t>
        </is>
      </c>
      <c r="AF1983" s="418">
        <f>IF(OR(AE1983="",AE1983="",AE1983=0),"",6.213/(AE1983*24))</f>
        <v/>
      </c>
      <c r="AG1983" s="251" t="n"/>
      <c r="AH1983" s="577" t="inlineStr"/>
      <c r="AI1983" s="418">
        <f>IF(OR(AH1983="",AH1983="",AH1983=0),"",6.213/(AH1983*24))</f>
        <v/>
      </c>
      <c r="AJ1983" s="175">
        <f>IF(AND(ISNUMBER(AB1983),ISNUMBER(AG1983)),AB1983-AG1983,"")</f>
        <v/>
      </c>
      <c r="AK1983" s="220" t="n"/>
      <c r="AL1983" s="220" t="n">
        <v>153</v>
      </c>
      <c r="AM1983" s="694" t="n">
        <v>0.2656634027777778</v>
      </c>
      <c r="AN1983" s="671">
        <f>IF(OR(AL1983="",AM1983="",AM1983=0),"",AL1983*6.213/(AM1983*24))</f>
        <v/>
      </c>
      <c r="AO1983" s="477">
        <f>IF(AND(AL1983=AL1982,AM1983&lt;&gt;"",AM1982&lt;&gt;""),AM1983-AM1982,"")</f>
        <v/>
      </c>
      <c r="AP1983" s="220" t="n">
        <v>21</v>
      </c>
      <c r="AQ1983" s="577" t="inlineStr">
        <is>
          <t>2:15.2000</t>
        </is>
      </c>
      <c r="AR1983" s="439">
        <f>IF(OR(AQ1983="",AQ1983="",AQ1983=0),"",6.213/(AQ1983*24))</f>
        <v/>
      </c>
      <c r="AS1983" s="436">
        <f>IF(OR(NOT(ISNUMBER(C1983)),NOT(ISNUMBER(AB1983))),"",IF(AG1983&lt;&gt;"",AG1983,AB1983)-C1983)</f>
        <v/>
      </c>
      <c r="AT1983" s="217" t="n"/>
      <c r="AU1983" s="223">
        <f>IF($B1983="","",TEXT($A1983,"yyyymmdd")&amp;"_P"&amp;$C1983&amp;"_C"&amp;$F1983&amp;"_"&amp;TRIM(RIGHT(SUBSTITUTE(TRIM(SUBSTITUTE($L1983,CHAR(160)," "))," ",REPT(" ",60)),60))&amp;IF($P1983="","","-"&amp;TRIM(RIGHT(SUBSTITUTE(TRIM(SUBSTITUTE($P1983,CHAR(160)," "))," ",REPT(" ",60)),60)))&amp;IF($T1983="","","-"&amp;TRIM(RIGHT(SUBSTITUTE(TRIM(SUBSTITUTE($T1983,CHAR(160)," "))," ",REPT(" ",60)),60)))&amp;".jpg")</f>
        <v/>
      </c>
    </row>
    <row r="1984" ht="42" customHeight="1">
      <c r="A1984" s="173" t="n">
        <v>35722</v>
      </c>
      <c r="B1984" s="220" t="inlineStr">
        <is>
          <t>Primus 1000 Classic 19 October, 1997</t>
        </is>
      </c>
      <c r="C1984" s="220" t="n">
        <v>11</v>
      </c>
      <c r="D1984" s="220" t="n"/>
      <c r="E1984" s="220" t="n"/>
      <c r="F1984" s="220" t="n">
        <v>9</v>
      </c>
      <c r="G1984" s="220" t="inlineStr">
        <is>
          <t>Alan Jones Racing</t>
        </is>
      </c>
      <c r="H1984" s="220" t="n"/>
      <c r="I1984" s="220" t="inlineStr">
        <is>
          <t>Komatsu</t>
        </is>
      </c>
      <c r="J1984" s="220" t="inlineStr">
        <is>
          <t>Ford Falcon EL</t>
        </is>
      </c>
      <c r="K1984" s="220" t="n"/>
      <c r="L1984" s="220" t="inlineStr">
        <is>
          <t>Alan Jones</t>
        </is>
      </c>
      <c r="M1984" s="220" t="inlineStr">
        <is>
          <t>AUS</t>
        </is>
      </c>
      <c r="N1984" s="687">
        <f>_xlfn.LET(_xlpm.d,_xlfn.XLOOKUP(L1984,'[1]Birth Dates'!$A:$A,'[1]Birth Dates'!$B:$B,"",0),IF(_xlpm.d=0,"",_xlpm.d))</f>
        <v/>
      </c>
      <c r="O1984" s="220">
        <f>IF(OR(N1984="",A1984="",NOT(ISNUMBER(N1984)),N1984&gt;A1984),"",DATEDIF(N1984,A1984,"Y")&amp;" years, "&amp;DATEDIF(N1984,A1984,"YM")&amp;" months, "&amp;DATEDIF(N1984,A1984,"MD")&amp;" days")</f>
        <v/>
      </c>
      <c r="P1984" s="220" t="inlineStr">
        <is>
          <t>Scott Pruett</t>
        </is>
      </c>
      <c r="Q1984" s="220" t="inlineStr">
        <is>
          <t>AUS</t>
        </is>
      </c>
      <c r="R1984" s="687">
        <f>_xlfn.LET(_xlpm.d,_xlfn.XLOOKUP(P1984,'[1]Birth Dates'!$A:$A,'[1]Birth Dates'!$B:$B,"",0),IF(_xlpm.d=0,"",_xlpm.d))</f>
        <v/>
      </c>
      <c r="S1984" s="220">
        <f>IF(OR(R1984="",A1984="",NOT(ISNUMBER(R1984)),R1984&gt;A1984),"",DATEDIF(R1984,A1984,"Y")&amp;" years, "&amp;DATEDIF(R1984,A1984,"YM")&amp;" months, "&amp;DATEDIF(R1984,A1984,"MD")&amp;" days")</f>
        <v/>
      </c>
      <c r="T1984" s="220" t="inlineStr">
        <is>
          <t>Jason Bright</t>
        </is>
      </c>
      <c r="U1984" s="220" t="inlineStr">
        <is>
          <t>AUS</t>
        </is>
      </c>
      <c r="V1984" s="687">
        <f>_xlfn.LET(_xlpm.d,_xlfn.XLOOKUP(T1984,'[1]Birth Dates'!$A:$A,'[1]Birth Dates'!$B:$B,"",0),IF(_xlpm.d=0,"",_xlpm.d))</f>
        <v/>
      </c>
      <c r="W1984" s="220">
        <f>IF(OR(V1984="",A1984="",NOT(ISNUMBER(V1984)),V1984&gt;A1984),"",DATEDIF(V1984,A1984,"Y")&amp;" years, "&amp;DATEDIF(V1984,A1984,"YM")&amp;" months, "&amp;DATEDIF(V1984,A1984,"MD")&amp;" days")</f>
        <v/>
      </c>
      <c r="X1984" s="220" t="n"/>
      <c r="Y1984" s="220" t="n"/>
      <c r="Z1984" s="220" t="n"/>
      <c r="AA1984" s="220" t="n"/>
      <c r="AB1984" s="220" t="n">
        <v>9</v>
      </c>
      <c r="AC1984" s="220" t="n"/>
      <c r="AD1984" s="220" t="n"/>
      <c r="AE1984" s="595" t="inlineStr">
        <is>
          <t>2:11.8400</t>
        </is>
      </c>
      <c r="AF1984" s="418">
        <f>IF(OR(AE1984="",AE1984="",AE1984=0),"",6.213/(AE1984*24))</f>
        <v/>
      </c>
      <c r="AG1984" s="251" t="n">
        <v>6</v>
      </c>
      <c r="AH1984" s="595" t="inlineStr">
        <is>
          <t>2:11.2317</t>
        </is>
      </c>
      <c r="AI1984" s="418">
        <f>IF(OR(AH1984="",AH1984="",AH1984=0),"",6.213/(AH1984*24))</f>
        <v/>
      </c>
      <c r="AJ1984" s="175">
        <f>IF(AND(ISNUMBER(AB1984),ISNUMBER(AG1984)),AB1984-AG1984,"")</f>
        <v/>
      </c>
      <c r="AK1984" s="220" t="n"/>
      <c r="AL1984" s="220" t="n">
        <v>153</v>
      </c>
      <c r="AM1984" s="694" t="n">
        <v>0.2659873263888889</v>
      </c>
      <c r="AN1984" s="671">
        <f>IF(OR(AL1984="",AM1984="",AM1984=0),"",AL1984*6.213/(AM1984*24))</f>
        <v/>
      </c>
      <c r="AO1984" s="477">
        <f>IF(AND(AL1984=AL1983,AM1984&lt;&gt;"",AM1983&lt;&gt;""),AM1984-AM1983,"")</f>
        <v/>
      </c>
      <c r="AP1984" s="220" t="n">
        <v>7</v>
      </c>
      <c r="AQ1984" s="577" t="inlineStr">
        <is>
          <t>2:12.7290</t>
        </is>
      </c>
      <c r="AR1984" s="439">
        <f>IF(OR(AQ1984="",AQ1984="",AQ1984=0),"",6.213/(AQ1984*24))</f>
        <v/>
      </c>
      <c r="AS1984" s="436">
        <f>IF(OR(NOT(ISNUMBER(C1984)),NOT(ISNUMBER(AB1984))),"",IF(AG1984&lt;&gt;"",AG1984,AB1984)-C1984)</f>
        <v/>
      </c>
      <c r="AT1984" s="217" t="n"/>
      <c r="AU1984" s="223">
        <f>IF($B1984="","",TEXT($A1984,"yyyymmdd")&amp;"_P"&amp;$C1984&amp;"_C"&amp;$F1984&amp;"_"&amp;TRIM(RIGHT(SUBSTITUTE(TRIM(SUBSTITUTE($L1984,CHAR(160)," "))," ",REPT(" ",60)),60))&amp;IF($P1984="","","-"&amp;TRIM(RIGHT(SUBSTITUTE(TRIM(SUBSTITUTE($P1984,CHAR(160)," "))," ",REPT(" ",60)),60)))&amp;IF($T1984="","","-"&amp;TRIM(RIGHT(SUBSTITUTE(TRIM(SUBSTITUTE($T1984,CHAR(160)," "))," ",REPT(" ",60)),60)))&amp;".jpg")</f>
        <v/>
      </c>
    </row>
    <row r="1985" ht="42" customHeight="1">
      <c r="A1985" s="173" t="n">
        <v>35722</v>
      </c>
      <c r="B1985" s="220" t="inlineStr">
        <is>
          <t>Primus 1000 Classic 19 October, 1997</t>
        </is>
      </c>
      <c r="C1985" s="220" t="n">
        <v>12</v>
      </c>
      <c r="D1985" s="220" t="n"/>
      <c r="E1985" s="220" t="n"/>
      <c r="F1985" s="220" t="n">
        <v>16</v>
      </c>
      <c r="G1985" s="220" t="inlineStr">
        <is>
          <t>Perkins Engineering</t>
        </is>
      </c>
      <c r="H1985" s="220" t="n"/>
      <c r="I1985" s="220" t="inlineStr">
        <is>
          <t>Castrol</t>
        </is>
      </c>
      <c r="J1985" s="220" t="inlineStr">
        <is>
          <t>Holden Commodore VS</t>
        </is>
      </c>
      <c r="K1985" s="220" t="n"/>
      <c r="L1985" s="220" t="inlineStr">
        <is>
          <t>Melinda Price</t>
        </is>
      </c>
      <c r="M1985" s="220" t="inlineStr">
        <is>
          <t>AUS</t>
        </is>
      </c>
      <c r="N1985" s="687">
        <f>_xlfn.LET(_xlpm.d,_xlfn.XLOOKUP(L1985,'[1]Birth Dates'!$A:$A,'[1]Birth Dates'!$B:$B,"",0),IF(_xlpm.d=0,"",_xlpm.d))</f>
        <v/>
      </c>
      <c r="O1985" s="220">
        <f>IF(OR(N1985="",A1985="",NOT(ISNUMBER(N1985)),N1985&gt;A1985),"",DATEDIF(N1985,A1985,"Y")&amp;" years, "&amp;DATEDIF(N1985,A1985,"YM")&amp;" months, "&amp;DATEDIF(N1985,A1985,"MD")&amp;" days")</f>
        <v/>
      </c>
      <c r="P1985" s="220" t="inlineStr">
        <is>
          <t>Kerryn Brewer</t>
        </is>
      </c>
      <c r="Q1985" s="220" t="inlineStr">
        <is>
          <t>AUS</t>
        </is>
      </c>
      <c r="R1985" s="687">
        <f>_xlfn.LET(_xlpm.d,_xlfn.XLOOKUP(P1985,'[1]Birth Dates'!$A:$A,'[1]Birth Dates'!$B:$B,"",0),IF(_xlpm.d=0,"",_xlpm.d))</f>
        <v/>
      </c>
      <c r="S1985" s="220">
        <f>IF(OR(R1985="",A1985="",NOT(ISNUMBER(R1985)),R1985&gt;A1985),"",DATEDIF(R1985,A1985,"Y")&amp;" years, "&amp;DATEDIF(R1985,A1985,"YM")&amp;" months, "&amp;DATEDIF(R1985,A1985,"MD")&amp;" days")</f>
        <v/>
      </c>
      <c r="T1985" s="220" t="n"/>
      <c r="U1985" s="220" t="n"/>
      <c r="V1985" s="687">
        <f>_xlfn.LET(_xlpm.d,_xlfn.XLOOKUP(T1985,'[1]Birth Dates'!$A:$A,'[1]Birth Dates'!$B:$B,"",0),IF(_xlpm.d=0,"",_xlpm.d))</f>
        <v/>
      </c>
      <c r="W1985" s="220">
        <f>IF(OR(V1985="",A1985="",NOT(ISNUMBER(V1985)),V1985&gt;A1985),"",DATEDIF(V1985,A1985,"Y")&amp;" years, "&amp;DATEDIF(V1985,A1985,"YM")&amp;" months, "&amp;DATEDIF(V1985,A1985,"MD")&amp;" days")</f>
        <v/>
      </c>
      <c r="X1985" s="220" t="n"/>
      <c r="Y1985" s="220" t="n"/>
      <c r="Z1985" s="220" t="n"/>
      <c r="AA1985" s="220" t="n"/>
      <c r="AB1985" s="220" t="n">
        <v>41</v>
      </c>
      <c r="AC1985" s="220" t="n"/>
      <c r="AD1985" s="220" t="n"/>
      <c r="AE1985" s="577" t="inlineStr">
        <is>
          <t>No TIme</t>
        </is>
      </c>
      <c r="AF1985" s="418">
        <f>IF(OR(AE1985="",AE1985="",AE1985=0),"",6.213/(AE1985*24))</f>
        <v/>
      </c>
      <c r="AG1985" s="251" t="n"/>
      <c r="AH1985" s="577" t="inlineStr"/>
      <c r="AI1985" s="418">
        <f>IF(OR(AH1985="",AH1985="",AH1985=0),"",6.213/(AH1985*24))</f>
        <v/>
      </c>
      <c r="AJ1985" s="175">
        <f>IF(AND(ISNUMBER(AB1985),ISNUMBER(AG1985)),AB1985-AG1985,"")</f>
        <v/>
      </c>
      <c r="AK1985" s="220" t="n"/>
      <c r="AL1985" s="220" t="n">
        <v>152</v>
      </c>
      <c r="AM1985" s="694" t="n">
        <v>0.2669401041666667</v>
      </c>
      <c r="AN1985" s="671">
        <f>IF(OR(AL1985="",AM1985="",AM1985=0),"",AL1985*6.213/(AM1985*24))</f>
        <v/>
      </c>
      <c r="AO1985" s="477">
        <f>IF(AND(AL1985=AL1984,AM1985&lt;&gt;"",AM1984&lt;&gt;""),AM1985-AM1984,"")</f>
        <v/>
      </c>
      <c r="AP1985" s="220" t="n">
        <v>21</v>
      </c>
      <c r="AQ1985" s="577" t="inlineStr">
        <is>
          <t>2:19.7810</t>
        </is>
      </c>
      <c r="AR1985" s="439">
        <f>IF(OR(AQ1985="",AQ1985="",AQ1985=0),"",6.213/(AQ1985*24))</f>
        <v/>
      </c>
      <c r="AS1985" s="436">
        <f>IF(OR(NOT(ISNUMBER(C1985)),NOT(ISNUMBER(AB1985))),"",IF(AG1985&lt;&gt;"",AG1985,AB1985)-C1985)</f>
        <v/>
      </c>
      <c r="AT1985" s="217" t="inlineStr">
        <is>
          <t>Castrol Cougers</t>
        </is>
      </c>
      <c r="AU1985" s="223">
        <f>IF($B1985="","",TEXT($A1985,"yyyymmdd")&amp;"_P"&amp;$C1985&amp;"_C"&amp;$F1985&amp;"_"&amp;TRIM(RIGHT(SUBSTITUTE(TRIM(SUBSTITUTE($L1985,CHAR(160)," "))," ",REPT(" ",60)),60))&amp;IF($P1985="","","-"&amp;TRIM(RIGHT(SUBSTITUTE(TRIM(SUBSTITUTE($P1985,CHAR(160)," "))," ",REPT(" ",60)),60)))&amp;IF($T1985="","","-"&amp;TRIM(RIGHT(SUBSTITUTE(TRIM(SUBSTITUTE($T1985,CHAR(160)," "))," ",REPT(" ",60)),60)))&amp;".jpg")</f>
        <v/>
      </c>
    </row>
    <row r="1986" ht="42" customHeight="1">
      <c r="A1986" s="173" t="n">
        <v>35722</v>
      </c>
      <c r="B1986" s="220" t="inlineStr">
        <is>
          <t>Primus 1000 Classic 19 October, 1997</t>
        </is>
      </c>
      <c r="C1986" s="220" t="n">
        <v>13</v>
      </c>
      <c r="D1986" s="220" t="n"/>
      <c r="E1986" s="220" t="n"/>
      <c r="F1986" s="220" t="n">
        <v>44</v>
      </c>
      <c r="G1986" s="220" t="inlineStr">
        <is>
          <t>Mal Rose Racing</t>
        </is>
      </c>
      <c r="H1986" s="220" t="n"/>
      <c r="I1986" s="220" t="inlineStr">
        <is>
          <t>Fairfax Community Classifieds</t>
        </is>
      </c>
      <c r="J1986" s="220" t="inlineStr">
        <is>
          <t>Holden Commodore VS</t>
        </is>
      </c>
      <c r="K1986" s="220" t="n"/>
      <c r="L1986" s="220" t="inlineStr">
        <is>
          <t>Mal Rose</t>
        </is>
      </c>
      <c r="M1986" s="220" t="inlineStr">
        <is>
          <t>AUS</t>
        </is>
      </c>
      <c r="N1986" s="687">
        <f>_xlfn.LET(_xlpm.d,_xlfn.XLOOKUP(L1986,'[1]Birth Dates'!$A:$A,'[1]Birth Dates'!$B:$B,"",0),IF(_xlpm.d=0,"",_xlpm.d))</f>
        <v/>
      </c>
      <c r="O1986" s="220">
        <f>IF(OR(N1986="",A1986="",NOT(ISNUMBER(N1986)),N1986&gt;A1986),"",DATEDIF(N1986,A1986,"Y")&amp;" years, "&amp;DATEDIF(N1986,A1986,"YM")&amp;" months, "&amp;DATEDIF(N1986,A1986,"MD")&amp;" days")</f>
        <v/>
      </c>
      <c r="P1986" s="220" t="inlineStr">
        <is>
          <t>Kevin Burton</t>
        </is>
      </c>
      <c r="Q1986" s="220" t="inlineStr">
        <is>
          <t>AUS</t>
        </is>
      </c>
      <c r="R1986" s="687">
        <f>_xlfn.LET(_xlpm.d,_xlfn.XLOOKUP(P1986,'[1]Birth Dates'!$A:$A,'[1]Birth Dates'!$B:$B,"",0),IF(_xlpm.d=0,"",_xlpm.d))</f>
        <v/>
      </c>
      <c r="S1986" s="220">
        <f>IF(OR(R1986="",A1986="",NOT(ISNUMBER(R1986)),R1986&gt;A1986),"",DATEDIF(R1986,A1986,"Y")&amp;" years, "&amp;DATEDIF(R1986,A1986,"YM")&amp;" months, "&amp;DATEDIF(R1986,A1986,"MD")&amp;" days")</f>
        <v/>
      </c>
      <c r="T1986" s="220" t="n"/>
      <c r="U1986" s="220" t="n"/>
      <c r="V1986" s="687">
        <f>_xlfn.LET(_xlpm.d,_xlfn.XLOOKUP(T1986,'[1]Birth Dates'!$A:$A,'[1]Birth Dates'!$B:$B,"",0),IF(_xlpm.d=0,"",_xlpm.d))</f>
        <v/>
      </c>
      <c r="W1986" s="220">
        <f>IF(OR(V1986="",A1986="",NOT(ISNUMBER(V1986)),V1986&gt;A1986),"",DATEDIF(V1986,A1986,"Y")&amp;" years, "&amp;DATEDIF(V1986,A1986,"YM")&amp;" months, "&amp;DATEDIF(V1986,A1986,"MD")&amp;" days")</f>
        <v/>
      </c>
      <c r="X1986" s="220" t="n"/>
      <c r="Y1986" s="220" t="n"/>
      <c r="Z1986" s="220" t="n"/>
      <c r="AA1986" s="220" t="n"/>
      <c r="AB1986" s="220" t="n">
        <v>27</v>
      </c>
      <c r="AC1986" s="220" t="n"/>
      <c r="AD1986" s="220" t="n"/>
      <c r="AE1986" s="595" t="inlineStr">
        <is>
          <t>2:18.1340</t>
        </is>
      </c>
      <c r="AF1986" s="418">
        <f>IF(OR(AE1986="",AE1986="",AE1986=0),"",6.213/(AE1986*24))</f>
        <v/>
      </c>
      <c r="AG1986" s="251" t="n"/>
      <c r="AH1986" s="577" t="inlineStr"/>
      <c r="AI1986" s="418">
        <f>IF(OR(AH1986="",AH1986="",AH1986=0),"",6.213/(AH1986*24))</f>
        <v/>
      </c>
      <c r="AJ1986" s="175">
        <f>IF(AND(ISNUMBER(AB1986),ISNUMBER(AG1986)),AB1986-AG1986,"")</f>
        <v/>
      </c>
      <c r="AK1986" s="220" t="n"/>
      <c r="AL1986" s="220" t="n">
        <v>150</v>
      </c>
      <c r="AM1986" s="694" t="n">
        <v>0.2663744212962963</v>
      </c>
      <c r="AN1986" s="671">
        <f>IF(OR(AL1986="",AM1986="",AM1986=0),"",AL1986*6.213/(AM1986*24))</f>
        <v/>
      </c>
      <c r="AO1986" s="477">
        <f>IF(AND(AL1986=AL1985,AM1986&lt;&gt;"",AM1985&lt;&gt;""),AM1986-AM1985,"")</f>
        <v/>
      </c>
      <c r="AP1986" s="220" t="n">
        <v>7</v>
      </c>
      <c r="AQ1986" s="577" t="inlineStr">
        <is>
          <t>2:19.0990</t>
        </is>
      </c>
      <c r="AR1986" s="439">
        <f>IF(OR(AQ1986="",AQ1986="",AQ1986=0),"",6.213/(AQ1986*24))</f>
        <v/>
      </c>
      <c r="AS1986" s="436">
        <f>IF(OR(NOT(ISNUMBER(C1986)),NOT(ISNUMBER(AB1986))),"",IF(AG1986&lt;&gt;"",AG1986,AB1986)-C1986)</f>
        <v/>
      </c>
      <c r="AT1986" s="217" t="n"/>
      <c r="AU1986" s="223">
        <f>IF($B1986="","",TEXT($A1986,"yyyymmdd")&amp;"_P"&amp;$C1986&amp;"_C"&amp;$F1986&amp;"_"&amp;TRIM(RIGHT(SUBSTITUTE(TRIM(SUBSTITUTE($L1986,CHAR(160)," "))," ",REPT(" ",60)),60))&amp;IF($P1986="","","-"&amp;TRIM(RIGHT(SUBSTITUTE(TRIM(SUBSTITUTE($P1986,CHAR(160)," "))," ",REPT(" ",60)),60)))&amp;IF($T1986="","","-"&amp;TRIM(RIGHT(SUBSTITUTE(TRIM(SUBSTITUTE($T1986,CHAR(160)," "))," ",REPT(" ",60)),60)))&amp;".jpg")</f>
        <v/>
      </c>
    </row>
    <row r="1987" ht="42" customHeight="1">
      <c r="A1987" s="173" t="n">
        <v>35722</v>
      </c>
      <c r="B1987" s="220" t="inlineStr">
        <is>
          <t>Primus 1000 Classic 19 October, 1997</t>
        </is>
      </c>
      <c r="C1987" s="220" t="n">
        <v>14</v>
      </c>
      <c r="D1987" s="220" t="n"/>
      <c r="E1987" s="220" t="n"/>
      <c r="F1987" s="220" t="n">
        <v>49</v>
      </c>
      <c r="G1987" s="220" t="inlineStr">
        <is>
          <t>Greg Crick Motorsport</t>
        </is>
      </c>
      <c r="H1987" s="220" t="n"/>
      <c r="I1987" s="220" t="inlineStr">
        <is>
          <t>Ericsson, Alcair Air Conditioning</t>
        </is>
      </c>
      <c r="J1987" s="220" t="inlineStr">
        <is>
          <t>Ford Commodore VS</t>
        </is>
      </c>
      <c r="K1987" s="220" t="n"/>
      <c r="L1987" s="220" t="inlineStr">
        <is>
          <t>Greg Crick</t>
        </is>
      </c>
      <c r="M1987" s="220" t="inlineStr">
        <is>
          <t>AUS</t>
        </is>
      </c>
      <c r="N1987" s="687">
        <f>_xlfn.LET(_xlpm.d,_xlfn.XLOOKUP(L1987,'[1]Birth Dates'!$A:$A,'[1]Birth Dates'!$B:$B,"",0),IF(_xlpm.d=0,"",_xlpm.d))</f>
        <v/>
      </c>
      <c r="O1987" s="220">
        <f>IF(OR(N1987="",A1987="",NOT(ISNUMBER(N1987)),N1987&gt;A1987),"",DATEDIF(N1987,A1987,"Y")&amp;" years, "&amp;DATEDIF(N1987,A1987,"YM")&amp;" months, "&amp;DATEDIF(N1987,A1987,"MD")&amp;" days")</f>
        <v/>
      </c>
      <c r="P1987" s="220" t="inlineStr">
        <is>
          <t>Peter Fitzgerald</t>
        </is>
      </c>
      <c r="Q1987" s="220" t="inlineStr">
        <is>
          <t>AUS</t>
        </is>
      </c>
      <c r="R1987" s="687">
        <f>_xlfn.LET(_xlpm.d,_xlfn.XLOOKUP(P1987,'[1]Birth Dates'!$A:$A,'[1]Birth Dates'!$B:$B,"",0),IF(_xlpm.d=0,"",_xlpm.d))</f>
        <v/>
      </c>
      <c r="S1987" s="220">
        <f>IF(OR(R1987="",A1987="",NOT(ISNUMBER(R1987)),R1987&gt;A1987),"",DATEDIF(R1987,A1987,"Y")&amp;" years, "&amp;DATEDIF(R1987,A1987,"YM")&amp;" months, "&amp;DATEDIF(R1987,A1987,"MD")&amp;" days")</f>
        <v/>
      </c>
      <c r="T1987" s="220" t="n"/>
      <c r="U1987" s="220" t="n"/>
      <c r="V1987" s="687">
        <f>_xlfn.LET(_xlpm.d,_xlfn.XLOOKUP(T1987,'[1]Birth Dates'!$A:$A,'[1]Birth Dates'!$B:$B,"",0),IF(_xlpm.d=0,"",_xlpm.d))</f>
        <v/>
      </c>
      <c r="W1987" s="220">
        <f>IF(OR(V1987="",A1987="",NOT(ISNUMBER(V1987)),V1987&gt;A1987),"",DATEDIF(V1987,A1987,"Y")&amp;" years, "&amp;DATEDIF(V1987,A1987,"YM")&amp;" months, "&amp;DATEDIF(V1987,A1987,"MD")&amp;" days")</f>
        <v/>
      </c>
      <c r="X1987" s="220" t="n"/>
      <c r="Y1987" s="220" t="n"/>
      <c r="Z1987" s="220" t="n"/>
      <c r="AA1987" s="220" t="n"/>
      <c r="AB1987" s="220" t="n">
        <v>14</v>
      </c>
      <c r="AC1987" s="220" t="n"/>
      <c r="AD1987" s="220" t="n"/>
      <c r="AE1987" s="595" t="inlineStr">
        <is>
          <t>2:14.2790</t>
        </is>
      </c>
      <c r="AF1987" s="418">
        <f>IF(OR(AE1987="",AE1987="",AE1987=0),"",6.213/(AE1987*24))</f>
        <v/>
      </c>
      <c r="AG1987" s="251" t="n"/>
      <c r="AH1987" s="577" t="inlineStr"/>
      <c r="AI1987" s="418">
        <f>IF(OR(AH1987="",AH1987="",AH1987=0),"",6.213/(AH1987*24))</f>
        <v/>
      </c>
      <c r="AJ1987" s="175">
        <f>IF(AND(ISNUMBER(AB1987),ISNUMBER(AG1987)),AB1987-AG1987,"")</f>
        <v/>
      </c>
      <c r="AK1987" s="220" t="n"/>
      <c r="AL1987" s="220" t="n">
        <v>150</v>
      </c>
      <c r="AM1987" s="694" t="n">
        <v>0.2665674884259259</v>
      </c>
      <c r="AN1987" s="671">
        <f>IF(OR(AL1987="",AM1987="",AM1987=0),"",AL1987*6.213/(AM1987*24))</f>
        <v/>
      </c>
      <c r="AO1987" s="477">
        <f>IF(AND(AL1987=AL1986,AM1987&lt;&gt;"",AM1986&lt;&gt;""),AM1987-AM1986,"")</f>
        <v/>
      </c>
      <c r="AP1987" s="220" t="n">
        <v>20</v>
      </c>
      <c r="AQ1987" s="577" t="inlineStr">
        <is>
          <t>2:14.5600</t>
        </is>
      </c>
      <c r="AR1987" s="439">
        <f>IF(OR(AQ1987="",AQ1987="",AQ1987=0),"",6.213/(AQ1987*24))</f>
        <v/>
      </c>
      <c r="AS1987" s="436">
        <f>IF(OR(NOT(ISNUMBER(C1987)),NOT(ISNUMBER(AB1987))),"",IF(AG1987&lt;&gt;"",AG1987,AB1987)-C1987)</f>
        <v/>
      </c>
      <c r="AT1987" s="217" t="n"/>
      <c r="AU1987" s="223">
        <f>IF($B1987="","",TEXT($A1987,"yyyymmdd")&amp;"_P"&amp;$C1987&amp;"_C"&amp;$F1987&amp;"_"&amp;TRIM(RIGHT(SUBSTITUTE(TRIM(SUBSTITUTE($L1987,CHAR(160)," "))," ",REPT(" ",60)),60))&amp;IF($P1987="","","-"&amp;TRIM(RIGHT(SUBSTITUTE(TRIM(SUBSTITUTE($P1987,CHAR(160)," "))," ",REPT(" ",60)),60)))&amp;IF($T1987="","","-"&amp;TRIM(RIGHT(SUBSTITUTE(TRIM(SUBSTITUTE($T1987,CHAR(160)," "))," ",REPT(" ",60)),60)))&amp;".jpg")</f>
        <v/>
      </c>
    </row>
    <row r="1988" ht="42" customHeight="1">
      <c r="A1988" s="173" t="n">
        <v>35722</v>
      </c>
      <c r="B1988" s="220" t="inlineStr">
        <is>
          <t>Primus 1000 Classic 19 October, 1997</t>
        </is>
      </c>
      <c r="C1988" s="220" t="n">
        <v>15</v>
      </c>
      <c r="D1988" s="220" t="n"/>
      <c r="E1988" s="220" t="n"/>
      <c r="F1988" s="220" t="n">
        <v>20</v>
      </c>
      <c r="G1988" s="220" t="inlineStr">
        <is>
          <t>Palmer Promotions</t>
        </is>
      </c>
      <c r="H1988" s="220" t="n"/>
      <c r="I1988" s="220" t="inlineStr">
        <is>
          <t>Contrabart Trade Exchange</t>
        </is>
      </c>
      <c r="J1988" s="220" t="inlineStr">
        <is>
          <t>Holden Commodore VS</t>
        </is>
      </c>
      <c r="K1988" s="220" t="n"/>
      <c r="L1988" s="220" t="inlineStr">
        <is>
          <t>Ian Palmer</t>
        </is>
      </c>
      <c r="M1988" s="220" t="inlineStr">
        <is>
          <t>AUS</t>
        </is>
      </c>
      <c r="N1988" s="687">
        <f>_xlfn.LET(_xlpm.d,_xlfn.XLOOKUP(L1988,'[1]Birth Dates'!$A:$A,'[1]Birth Dates'!$B:$B,"",0),IF(_xlpm.d=0,"",_xlpm.d))</f>
        <v/>
      </c>
      <c r="O1988" s="220">
        <f>IF(OR(N1988="",A1988="",NOT(ISNUMBER(N1988)),N1988&gt;A1988),"",DATEDIF(N1988,A1988,"Y")&amp;" years, "&amp;DATEDIF(N1988,A1988,"YM")&amp;" months, "&amp;DATEDIF(N1988,A1988,"MD")&amp;" days")</f>
        <v/>
      </c>
      <c r="P1988" s="220" t="inlineStr">
        <is>
          <t>John English</t>
        </is>
      </c>
      <c r="Q1988" s="220" t="inlineStr">
        <is>
          <t>AUS</t>
        </is>
      </c>
      <c r="R1988" s="687">
        <f>_xlfn.LET(_xlpm.d,_xlfn.XLOOKUP(P1988,'[1]Birth Dates'!$A:$A,'[1]Birth Dates'!$B:$B,"",0),IF(_xlpm.d=0,"",_xlpm.d))</f>
        <v/>
      </c>
      <c r="S1988" s="220">
        <f>IF(OR(R1988="",A1988="",NOT(ISNUMBER(R1988)),R1988&gt;A1988),"",DATEDIF(R1988,A1988,"Y")&amp;" years, "&amp;DATEDIF(R1988,A1988,"YM")&amp;" months, "&amp;DATEDIF(R1988,A1988,"MD")&amp;" days")</f>
        <v/>
      </c>
      <c r="T1988" s="220" t="n"/>
      <c r="U1988" s="220" t="n"/>
      <c r="V1988" s="687">
        <f>_xlfn.LET(_xlpm.d,_xlfn.XLOOKUP(T1988,'[1]Birth Dates'!$A:$A,'[1]Birth Dates'!$B:$B,"",0),IF(_xlpm.d=0,"",_xlpm.d))</f>
        <v/>
      </c>
      <c r="W1988" s="220">
        <f>IF(OR(V1988="",A1988="",NOT(ISNUMBER(V1988)),V1988&gt;A1988),"",DATEDIF(V1988,A1988,"Y")&amp;" years, "&amp;DATEDIF(V1988,A1988,"YM")&amp;" months, "&amp;DATEDIF(V1988,A1988,"MD")&amp;" days")</f>
        <v/>
      </c>
      <c r="X1988" s="220" t="n"/>
      <c r="Y1988" s="220" t="n"/>
      <c r="Z1988" s="220" t="n"/>
      <c r="AA1988" s="220" t="n"/>
      <c r="AB1988" s="220" t="n">
        <v>36</v>
      </c>
      <c r="AC1988" s="220" t="n"/>
      <c r="AD1988" s="220" t="n"/>
      <c r="AE1988" s="595" t="inlineStr">
        <is>
          <t>2:22.5450</t>
        </is>
      </c>
      <c r="AF1988" s="418">
        <f>IF(OR(AE1988="",AE1988="",AE1988=0),"",6.213/(AE1988*24))</f>
        <v/>
      </c>
      <c r="AG1988" s="251" t="n"/>
      <c r="AH1988" s="577" t="inlineStr"/>
      <c r="AI1988" s="418">
        <f>IF(OR(AH1988="",AH1988="",AH1988=0),"",6.213/(AH1988*24))</f>
        <v/>
      </c>
      <c r="AJ1988" s="175">
        <f>IF(AND(ISNUMBER(AB1988),ISNUMBER(AG1988)),AB1988-AG1988,"")</f>
        <v/>
      </c>
      <c r="AK1988" s="220" t="n"/>
      <c r="AL1988" s="220" t="n">
        <v>146</v>
      </c>
      <c r="AM1988" s="694" t="n">
        <v>0.265760775462963</v>
      </c>
      <c r="AN1988" s="671">
        <f>IF(OR(AL1988="",AM1988="",AM1988=0),"",AL1988*6.213/(AM1988*24))</f>
        <v/>
      </c>
      <c r="AO1988" s="477">
        <f>IF(AND(AL1988=AL1987,AM1988&lt;&gt;"",AM1987&lt;&gt;""),AM1988-AM1987,"")</f>
        <v/>
      </c>
      <c r="AP1988" s="220" t="n">
        <v>11</v>
      </c>
      <c r="AQ1988" s="577" t="inlineStr">
        <is>
          <t>2:21.1890</t>
        </is>
      </c>
      <c r="AR1988" s="439">
        <f>IF(OR(AQ1988="",AQ1988="",AQ1988=0),"",6.213/(AQ1988*24))</f>
        <v/>
      </c>
      <c r="AS1988" s="436">
        <f>IF(OR(NOT(ISNUMBER(C1988)),NOT(ISNUMBER(AB1988))),"",IF(AG1988&lt;&gt;"",AG1988,AB1988)-C1988)</f>
        <v/>
      </c>
      <c r="AT1988" s="217" t="n"/>
      <c r="AU1988" s="223">
        <f>IF($B1988="","",TEXT($A1988,"yyyymmdd")&amp;"_P"&amp;$C1988&amp;"_C"&amp;$F1988&amp;"_"&amp;TRIM(RIGHT(SUBSTITUTE(TRIM(SUBSTITUTE($L1988,CHAR(160)," "))," ",REPT(" ",60)),60))&amp;IF($P1988="","","-"&amp;TRIM(RIGHT(SUBSTITUTE(TRIM(SUBSTITUTE($P1988,CHAR(160)," "))," ",REPT(" ",60)),60)))&amp;IF($T1988="","","-"&amp;TRIM(RIGHT(SUBSTITUTE(TRIM(SUBSTITUTE($T1988,CHAR(160)," "))," ",REPT(" ",60)),60)))&amp;".jpg")</f>
        <v/>
      </c>
    </row>
    <row r="1989" ht="42" customHeight="1">
      <c r="A1989" s="173" t="n">
        <v>35722</v>
      </c>
      <c r="B1989" s="220" t="inlineStr">
        <is>
          <t>Primus 1000 Classic 19 October, 1997</t>
        </is>
      </c>
      <c r="C1989" s="220" t="n">
        <v>16</v>
      </c>
      <c r="D1989" s="220" t="n"/>
      <c r="E1989" s="220" t="n"/>
      <c r="F1989" s="220" t="n">
        <v>21</v>
      </c>
      <c r="G1989" s="220" t="inlineStr">
        <is>
          <t>Walden Motorsport</t>
        </is>
      </c>
      <c r="H1989" s="220" t="n"/>
      <c r="I1989" s="220" t="n"/>
      <c r="J1989" s="220" t="inlineStr">
        <is>
          <t>Holden Commodore VP</t>
        </is>
      </c>
      <c r="K1989" s="220" t="n"/>
      <c r="L1989" s="220" t="inlineStr">
        <is>
          <t>Brian Walden</t>
        </is>
      </c>
      <c r="M1989" s="220" t="inlineStr">
        <is>
          <t>AUS</t>
        </is>
      </c>
      <c r="N1989" s="687">
        <f>_xlfn.LET(_xlpm.d,_xlfn.XLOOKUP(L1989,'[1]Birth Dates'!$A:$A,'[1]Birth Dates'!$B:$B,"",0),IF(_xlpm.d=0,"",_xlpm.d))</f>
        <v/>
      </c>
      <c r="O1989" s="220">
        <f>IF(OR(N1989="",A1989="",NOT(ISNUMBER(N1989)),N1989&gt;A1989),"",DATEDIF(N1989,A1989,"Y")&amp;" years, "&amp;DATEDIF(N1989,A1989,"YM")&amp;" months, "&amp;DATEDIF(N1989,A1989,"MD")&amp;" days")</f>
        <v/>
      </c>
      <c r="P1989" s="220" t="inlineStr">
        <is>
          <t>Steve Williams</t>
        </is>
      </c>
      <c r="Q1989" s="220" t="inlineStr">
        <is>
          <t>AUS</t>
        </is>
      </c>
      <c r="R1989" s="687">
        <f>_xlfn.LET(_xlpm.d,_xlfn.XLOOKUP(P1989,'[1]Birth Dates'!$A:$A,'[1]Birth Dates'!$B:$B,"",0),IF(_xlpm.d=0,"",_xlpm.d))</f>
        <v/>
      </c>
      <c r="S1989" s="220">
        <f>IF(OR(R1989="",A1989="",NOT(ISNUMBER(R1989)),R1989&gt;A1989),"",DATEDIF(R1989,A1989,"Y")&amp;" years, "&amp;DATEDIF(R1989,A1989,"YM")&amp;" months, "&amp;DATEDIF(R1989,A1989,"MD")&amp;" days")</f>
        <v/>
      </c>
      <c r="T1989" s="220" t="n"/>
      <c r="U1989" s="220" t="n"/>
      <c r="V1989" s="687">
        <f>_xlfn.LET(_xlpm.d,_xlfn.XLOOKUP(T1989,'[1]Birth Dates'!$A:$A,'[1]Birth Dates'!$B:$B,"",0),IF(_xlpm.d=0,"",_xlpm.d))</f>
        <v/>
      </c>
      <c r="W1989" s="220">
        <f>IF(OR(V1989="",A1989="",NOT(ISNUMBER(V1989)),V1989&gt;A1989),"",DATEDIF(V1989,A1989,"Y")&amp;" years, "&amp;DATEDIF(V1989,A1989,"YM")&amp;" months, "&amp;DATEDIF(V1989,A1989,"MD")&amp;" days")</f>
        <v/>
      </c>
      <c r="X1989" s="220" t="n"/>
      <c r="Y1989" s="220" t="n"/>
      <c r="Z1989" s="220" t="n"/>
      <c r="AA1989" s="220" t="n"/>
      <c r="AB1989" s="220" t="n">
        <v>37</v>
      </c>
      <c r="AC1989" s="220" t="n"/>
      <c r="AD1989" s="220" t="n"/>
      <c r="AE1989" s="595" t="inlineStr">
        <is>
          <t>2:23.7930</t>
        </is>
      </c>
      <c r="AF1989" s="418">
        <f>IF(OR(AE1989="",AE1989="",AE1989=0),"",6.213/(AE1989*24))</f>
        <v/>
      </c>
      <c r="AG1989" s="251" t="n"/>
      <c r="AH1989" s="577" t="inlineStr"/>
      <c r="AI1989" s="418">
        <f>IF(OR(AH1989="",AH1989="",AH1989=0),"",6.213/(AH1989*24))</f>
        <v/>
      </c>
      <c r="AJ1989" s="175">
        <f>IF(AND(ISNUMBER(AB1989),ISNUMBER(AG1989)),AB1989-AG1989,"")</f>
        <v/>
      </c>
      <c r="AK1989" s="220" t="n"/>
      <c r="AL1989" s="220" t="n">
        <v>144</v>
      </c>
      <c r="AM1989" s="694" t="n">
        <v>0.2661952430555556</v>
      </c>
      <c r="AN1989" s="671">
        <f>IF(OR(AL1989="",AM1989="",AM1989=0),"",AL1989*6.213/(AM1989*24))</f>
        <v/>
      </c>
      <c r="AO1989" s="477">
        <f>IF(AND(AL1989=AL1988,AM1989&lt;&gt;"",AM1988&lt;&gt;""),AM1989-AM1988,"")</f>
        <v/>
      </c>
      <c r="AP1989" s="220" t="n">
        <v>19</v>
      </c>
      <c r="AQ1989" s="577" t="inlineStr">
        <is>
          <t>2:23.3850</t>
        </is>
      </c>
      <c r="AR1989" s="439">
        <f>IF(OR(AQ1989="",AQ1989="",AQ1989=0),"",6.213/(AQ1989*24))</f>
        <v/>
      </c>
      <c r="AS1989" s="436">
        <f>IF(OR(NOT(ISNUMBER(C1989)),NOT(ISNUMBER(AB1989))),"",IF(AG1989&lt;&gt;"",AG1989,AB1989)-C1989)</f>
        <v/>
      </c>
      <c r="AT1989" s="217" t="n"/>
      <c r="AU1989" s="223">
        <f>IF($B1989="","",TEXT($A1989,"yyyymmdd")&amp;"_P"&amp;$C1989&amp;"_C"&amp;$F1989&amp;"_"&amp;TRIM(RIGHT(SUBSTITUTE(TRIM(SUBSTITUTE($L1989,CHAR(160)," "))," ",REPT(" ",60)),60))&amp;IF($P1989="","","-"&amp;TRIM(RIGHT(SUBSTITUTE(TRIM(SUBSTITUTE($P1989,CHAR(160)," "))," ",REPT(" ",60)),60)))&amp;IF($T1989="","","-"&amp;TRIM(RIGHT(SUBSTITUTE(TRIM(SUBSTITUTE($T1989,CHAR(160)," "))," ",REPT(" ",60)),60)))&amp;".jpg")</f>
        <v/>
      </c>
    </row>
    <row r="1990" ht="42" customHeight="1">
      <c r="A1990" s="173" t="n">
        <v>35722</v>
      </c>
      <c r="B1990" s="220" t="inlineStr">
        <is>
          <t>Primus 1000 Classic 19 October, 1997</t>
        </is>
      </c>
      <c r="C1990" s="220" t="n">
        <v>17</v>
      </c>
      <c r="D1990" s="220" t="n"/>
      <c r="E1990" s="220" t="n"/>
      <c r="F1990" s="220" t="n">
        <v>39</v>
      </c>
      <c r="G1990" s="220" t="inlineStr">
        <is>
          <t>Challenge Motorsport</t>
        </is>
      </c>
      <c r="H1990" s="220" t="n"/>
      <c r="I1990" s="220" t="inlineStr">
        <is>
          <t>Vittoria Coffee</t>
        </is>
      </c>
      <c r="J1990" s="220" t="inlineStr">
        <is>
          <t>Holden Commodore VS</t>
        </is>
      </c>
      <c r="K1990" s="220" t="n"/>
      <c r="L1990" s="220" t="inlineStr">
        <is>
          <t>Chris Smerdon</t>
        </is>
      </c>
      <c r="M1990" s="220" t="inlineStr">
        <is>
          <t>AUS</t>
        </is>
      </c>
      <c r="N1990" s="687">
        <f>_xlfn.LET(_xlpm.d,_xlfn.XLOOKUP(L1990,'[1]Birth Dates'!$A:$A,'[1]Birth Dates'!$B:$B,"",0),IF(_xlpm.d=0,"",_xlpm.d))</f>
        <v/>
      </c>
      <c r="O1990" s="220">
        <f>IF(OR(N1990="",A1990="",NOT(ISNUMBER(N1990)),N1990&gt;A1990),"",DATEDIF(N1990,A1990,"Y")&amp;" years, "&amp;DATEDIF(N1990,A1990,"YM")&amp;" months, "&amp;DATEDIF(N1990,A1990,"MD")&amp;" days")</f>
        <v/>
      </c>
      <c r="P1990" s="220" t="inlineStr">
        <is>
          <t>Charlie Cox</t>
        </is>
      </c>
      <c r="Q1990" s="220" t="inlineStr">
        <is>
          <t>AUS</t>
        </is>
      </c>
      <c r="R1990" s="687">
        <f>_xlfn.LET(_xlpm.d,_xlfn.XLOOKUP(P1990,'[1]Birth Dates'!$A:$A,'[1]Birth Dates'!$B:$B,"",0),IF(_xlpm.d=0,"",_xlpm.d))</f>
        <v/>
      </c>
      <c r="S1990" s="220">
        <f>IF(OR(R1990="",A1990="",NOT(ISNUMBER(R1990)),R1990&gt;A1990),"",DATEDIF(R1990,A1990,"Y")&amp;" years, "&amp;DATEDIF(R1990,A1990,"YM")&amp;" months, "&amp;DATEDIF(R1990,A1990,"MD")&amp;" days")</f>
        <v/>
      </c>
      <c r="T1990" s="220" t="n"/>
      <c r="U1990" s="220" t="n"/>
      <c r="V1990" s="687">
        <f>_xlfn.LET(_xlpm.d,_xlfn.XLOOKUP(T1990,'[1]Birth Dates'!$A:$A,'[1]Birth Dates'!$B:$B,"",0),IF(_xlpm.d=0,"",_xlpm.d))</f>
        <v/>
      </c>
      <c r="W1990" s="220">
        <f>IF(OR(V1990="",A1990="",NOT(ISNUMBER(V1990)),V1990&gt;A1990),"",DATEDIF(V1990,A1990,"Y")&amp;" years, "&amp;DATEDIF(V1990,A1990,"YM")&amp;" months, "&amp;DATEDIF(V1990,A1990,"MD")&amp;" days")</f>
        <v/>
      </c>
      <c r="X1990" s="220" t="n"/>
      <c r="Y1990" s="220" t="n"/>
      <c r="Z1990" s="220" t="n"/>
      <c r="AA1990" s="220" t="n"/>
      <c r="AB1990" s="220" t="n">
        <v>25</v>
      </c>
      <c r="AC1990" s="220" t="n"/>
      <c r="AD1990" s="220" t="n"/>
      <c r="AE1990" s="595" t="inlineStr">
        <is>
          <t>2:17.8320</t>
        </is>
      </c>
      <c r="AF1990" s="418">
        <f>IF(OR(AE1990="",AE1990="",AE1990=0),"",6.213/(AE1990*24))</f>
        <v/>
      </c>
      <c r="AG1990" s="251" t="n"/>
      <c r="AH1990" s="577" t="inlineStr"/>
      <c r="AI1990" s="418">
        <f>IF(OR(AH1990="",AH1990="",AH1990=0),"",6.213/(AH1990*24))</f>
        <v/>
      </c>
      <c r="AJ1990" s="175">
        <f>IF(AND(ISNUMBER(AB1990),ISNUMBER(AG1990)),AB1990-AG1990,"")</f>
        <v/>
      </c>
      <c r="AK1990" s="220" t="n"/>
      <c r="AL1990" s="220" t="n">
        <v>143</v>
      </c>
      <c r="AM1990" s="694" t="n">
        <v>0.2657751157407408</v>
      </c>
      <c r="AN1990" s="671">
        <f>IF(OR(AL1990="",AM1990="",AM1990=0),"",AL1990*6.213/(AM1990*24))</f>
        <v/>
      </c>
      <c r="AO1990" s="477">
        <f>IF(AND(AL1990=AL1989,AM1990&lt;&gt;"",AM1989&lt;&gt;""),AM1990-AM1989,"")</f>
        <v/>
      </c>
      <c r="AP1990" s="220" t="n">
        <v>22</v>
      </c>
      <c r="AQ1990" s="577" t="inlineStr">
        <is>
          <t>2:17.7390</t>
        </is>
      </c>
      <c r="AR1990" s="439">
        <f>IF(OR(AQ1990="",AQ1990="",AQ1990=0),"",6.213/(AQ1990*24))</f>
        <v/>
      </c>
      <c r="AS1990" s="436">
        <f>IF(OR(NOT(ISNUMBER(C1990)),NOT(ISNUMBER(AB1990))),"",IF(AG1990&lt;&gt;"",AG1990,AB1990)-C1990)</f>
        <v/>
      </c>
      <c r="AT1990" s="217" t="n"/>
      <c r="AU1990" s="223">
        <f>IF($B1990="","",TEXT($A1990,"yyyymmdd")&amp;"_P"&amp;$C1990&amp;"_C"&amp;$F1990&amp;"_"&amp;TRIM(RIGHT(SUBSTITUTE(TRIM(SUBSTITUTE($L1990,CHAR(160)," "))," ",REPT(" ",60)),60))&amp;IF($P1990="","","-"&amp;TRIM(RIGHT(SUBSTITUTE(TRIM(SUBSTITUTE($P1990,CHAR(160)," "))," ",REPT(" ",60)),60)))&amp;IF($T1990="","","-"&amp;TRIM(RIGHT(SUBSTITUTE(TRIM(SUBSTITUTE($T1990,CHAR(160)," "))," ",REPT(" ",60)),60)))&amp;".jpg")</f>
        <v/>
      </c>
    </row>
    <row r="1991" ht="42" customHeight="1">
      <c r="A1991" s="173" t="n">
        <v>35722</v>
      </c>
      <c r="B1991" s="220" t="inlineStr">
        <is>
          <t>Primus 1000 Classic 19 October, 1997</t>
        </is>
      </c>
      <c r="C1991" s="220" t="n">
        <v>18</v>
      </c>
      <c r="D1991" s="220" t="n"/>
      <c r="E1991" s="220" t="n"/>
      <c r="F1991" s="220" t="n">
        <v>26</v>
      </c>
      <c r="G1991" s="220" t="inlineStr">
        <is>
          <t>Doulman Automotive</t>
        </is>
      </c>
      <c r="H1991" s="220" t="n"/>
      <c r="I1991" s="220" t="inlineStr">
        <is>
          <t>Allen's</t>
        </is>
      </c>
      <c r="J1991" s="220" t="inlineStr">
        <is>
          <t>Holden Commodore VP</t>
        </is>
      </c>
      <c r="K1991" s="220" t="n"/>
      <c r="L1991" s="220" t="inlineStr">
        <is>
          <t>John Cotter</t>
        </is>
      </c>
      <c r="M1991" s="220" t="inlineStr">
        <is>
          <t>AUS</t>
        </is>
      </c>
      <c r="N1991" s="687">
        <f>_xlfn.LET(_xlpm.d,_xlfn.XLOOKUP(L1991,'[1]Birth Dates'!$A:$A,'[1]Birth Dates'!$B:$B,"",0),IF(_xlpm.d=0,"",_xlpm.d))</f>
        <v/>
      </c>
      <c r="O1991" s="220">
        <f>IF(OR(N1991="",A1991="",NOT(ISNUMBER(N1991)),N1991&gt;A1991),"",DATEDIF(N1991,A1991,"Y")&amp;" years, "&amp;DATEDIF(N1991,A1991,"YM")&amp;" months, "&amp;DATEDIF(N1991,A1991,"MD")&amp;" days")</f>
        <v/>
      </c>
      <c r="P1991" s="220" t="inlineStr">
        <is>
          <t>Peter Doulman</t>
        </is>
      </c>
      <c r="Q1991" s="220" t="inlineStr">
        <is>
          <t>AUS</t>
        </is>
      </c>
      <c r="R1991" s="687">
        <f>_xlfn.LET(_xlpm.d,_xlfn.XLOOKUP(P1991,'[1]Birth Dates'!$A:$A,'[1]Birth Dates'!$B:$B,"",0),IF(_xlpm.d=0,"",_xlpm.d))</f>
        <v/>
      </c>
      <c r="S1991" s="220">
        <f>IF(OR(R1991="",A1991="",NOT(ISNUMBER(R1991)),R1991&gt;A1991),"",DATEDIF(R1991,A1991,"Y")&amp;" years, "&amp;DATEDIF(R1991,A1991,"YM")&amp;" months, "&amp;DATEDIF(R1991,A1991,"MD")&amp;" days")</f>
        <v/>
      </c>
      <c r="T1991" s="220" t="n"/>
      <c r="U1991" s="220" t="n"/>
      <c r="V1991" s="687">
        <f>_xlfn.LET(_xlpm.d,_xlfn.XLOOKUP(T1991,'[1]Birth Dates'!$A:$A,'[1]Birth Dates'!$B:$B,"",0),IF(_xlpm.d=0,"",_xlpm.d))</f>
        <v/>
      </c>
      <c r="W1991" s="220">
        <f>IF(OR(V1991="",A1991="",NOT(ISNUMBER(V1991)),V1991&gt;A1991),"",DATEDIF(V1991,A1991,"Y")&amp;" years, "&amp;DATEDIF(V1991,A1991,"YM")&amp;" months, "&amp;DATEDIF(V1991,A1991,"MD")&amp;" days")</f>
        <v/>
      </c>
      <c r="X1991" s="220" t="n"/>
      <c r="Y1991" s="220" t="n"/>
      <c r="Z1991" s="220" t="n"/>
      <c r="AA1991" s="220" t="n"/>
      <c r="AB1991" s="220" t="n">
        <v>21</v>
      </c>
      <c r="AC1991" s="220" t="n"/>
      <c r="AD1991" s="220" t="n"/>
      <c r="AE1991" s="595" t="inlineStr">
        <is>
          <t>2:15.4360</t>
        </is>
      </c>
      <c r="AF1991" s="418">
        <f>IF(OR(AE1991="",AE1991="",AE1991=0),"",6.213/(AE1991*24))</f>
        <v/>
      </c>
      <c r="AG1991" s="251" t="n"/>
      <c r="AH1991" s="577" t="inlineStr"/>
      <c r="AI1991" s="418">
        <f>IF(OR(AH1991="",AH1991="",AH1991=0),"",6.213/(AH1991*24))</f>
        <v/>
      </c>
      <c r="AJ1991" s="175">
        <f>IF(AND(ISNUMBER(AB1991),ISNUMBER(AG1991)),AB1991-AG1991,"")</f>
        <v/>
      </c>
      <c r="AK1991" s="220" t="n"/>
      <c r="AL1991" s="220" t="n">
        <v>139</v>
      </c>
      <c r="AM1991" s="694" t="n">
        <v>0.2658929629629629</v>
      </c>
      <c r="AN1991" s="671">
        <f>IF(OR(AL1991="",AM1991="",AM1991=0),"",AL1991*6.213/(AM1991*24))</f>
        <v/>
      </c>
      <c r="AO1991" s="477">
        <f>IF(AND(AL1991=AL1990,AM1991&lt;&gt;"",AM1990&lt;&gt;""),AM1991-AM1990,"")</f>
        <v/>
      </c>
      <c r="AP1991" s="220" t="n">
        <v>22</v>
      </c>
      <c r="AQ1991" s="577" t="inlineStr">
        <is>
          <t>2:17.5280</t>
        </is>
      </c>
      <c r="AR1991" s="439">
        <f>IF(OR(AQ1991="",AQ1991="",AQ1991=0),"",6.213/(AQ1991*24))</f>
        <v/>
      </c>
      <c r="AS1991" s="436">
        <f>IF(OR(NOT(ISNUMBER(C1991)),NOT(ISNUMBER(AB1991))),"",IF(AG1991&lt;&gt;"",AG1991,AB1991)-C1991)</f>
        <v/>
      </c>
      <c r="AT1991" s="217" t="n"/>
      <c r="AU1991" s="223">
        <f>IF($B1991="","",TEXT($A1991,"yyyymmdd")&amp;"_P"&amp;$C1991&amp;"_C"&amp;$F1991&amp;"_"&amp;TRIM(RIGHT(SUBSTITUTE(TRIM(SUBSTITUTE($L1991,CHAR(160)," "))," ",REPT(" ",60)),60))&amp;IF($P1991="","","-"&amp;TRIM(RIGHT(SUBSTITUTE(TRIM(SUBSTITUTE($P1991,CHAR(160)," "))," ",REPT(" ",60)),60)))&amp;IF($T1991="","","-"&amp;TRIM(RIGHT(SUBSTITUTE(TRIM(SUBSTITUTE($T1991,CHAR(160)," "))," ",REPT(" ",60)),60)))&amp;".jpg")</f>
        <v/>
      </c>
    </row>
    <row r="1992" ht="42" customHeight="1">
      <c r="A1992" s="173" t="n">
        <v>35722</v>
      </c>
      <c r="B1992" s="220" t="inlineStr">
        <is>
          <t>Primus 1000 Classic 19 October, 1997</t>
        </is>
      </c>
      <c r="C1992" s="220" t="n">
        <v>19</v>
      </c>
      <c r="D1992" s="220" t="n"/>
      <c r="E1992" s="220" t="n"/>
      <c r="F1992" s="220" t="n">
        <v>74</v>
      </c>
      <c r="G1992" s="220" t="inlineStr">
        <is>
          <t>Pace Racing</t>
        </is>
      </c>
      <c r="H1992" s="220" t="n"/>
      <c r="I1992" s="220" t="inlineStr">
        <is>
          <t>Price Attack, Colourscan Printing</t>
        </is>
      </c>
      <c r="J1992" s="220" t="inlineStr">
        <is>
          <t>Holden Commodore VS</t>
        </is>
      </c>
      <c r="K1992" s="220" t="n"/>
      <c r="L1992" s="220" t="inlineStr">
        <is>
          <t>Kevin Heffernan</t>
        </is>
      </c>
      <c r="M1992" s="220" t="inlineStr">
        <is>
          <t>AUS</t>
        </is>
      </c>
      <c r="N1992" s="687">
        <f>_xlfn.LET(_xlpm.d,_xlfn.XLOOKUP(L1992,'[1]Birth Dates'!$A:$A,'[1]Birth Dates'!$B:$B,"",0),IF(_xlpm.d=0,"",_xlpm.d))</f>
        <v/>
      </c>
      <c r="O1992" s="220">
        <f>IF(OR(N1992="",A1992="",NOT(ISNUMBER(N1992)),N1992&gt;A1992),"",DATEDIF(N1992,A1992,"Y")&amp;" years, "&amp;DATEDIF(N1992,A1992,"YM")&amp;" months, "&amp;DATEDIF(N1992,A1992,"MD")&amp;" days")</f>
        <v/>
      </c>
      <c r="P1992" s="220" t="inlineStr">
        <is>
          <t>Danny Osborne</t>
        </is>
      </c>
      <c r="Q1992" s="220" t="inlineStr">
        <is>
          <t>AUS</t>
        </is>
      </c>
      <c r="R1992" s="687">
        <f>_xlfn.LET(_xlpm.d,_xlfn.XLOOKUP(P1992,'[1]Birth Dates'!$A:$A,'[1]Birth Dates'!$B:$B,"",0),IF(_xlpm.d=0,"",_xlpm.d))</f>
        <v/>
      </c>
      <c r="S1992" s="220">
        <f>IF(OR(R1992="",A1992="",NOT(ISNUMBER(R1992)),R1992&gt;A1992),"",DATEDIF(R1992,A1992,"Y")&amp;" years, "&amp;DATEDIF(R1992,A1992,"YM")&amp;" months, "&amp;DATEDIF(R1992,A1992,"MD")&amp;" days")</f>
        <v/>
      </c>
      <c r="T1992" s="220" t="n"/>
      <c r="U1992" s="220" t="n"/>
      <c r="V1992" s="687">
        <f>_xlfn.LET(_xlpm.d,_xlfn.XLOOKUP(T1992,'[1]Birth Dates'!$A:$A,'[1]Birth Dates'!$B:$B,"",0),IF(_xlpm.d=0,"",_xlpm.d))</f>
        <v/>
      </c>
      <c r="W1992" s="220">
        <f>IF(OR(V1992="",A1992="",NOT(ISNUMBER(V1992)),V1992&gt;A1992),"",DATEDIF(V1992,A1992,"Y")&amp;" years, "&amp;DATEDIF(V1992,A1992,"YM")&amp;" months, "&amp;DATEDIF(V1992,A1992,"MD")&amp;" days")</f>
        <v/>
      </c>
      <c r="X1992" s="220" t="n"/>
      <c r="Y1992" s="220" t="n"/>
      <c r="Z1992" s="220" t="n"/>
      <c r="AA1992" s="220" t="n"/>
      <c r="AB1992" s="220" t="n">
        <v>24</v>
      </c>
      <c r="AC1992" s="220" t="n"/>
      <c r="AD1992" s="220" t="n"/>
      <c r="AE1992" s="595" t="inlineStr">
        <is>
          <t>2:27.2180</t>
        </is>
      </c>
      <c r="AF1992" s="418">
        <f>IF(OR(AE1992="",AE1992="",AE1992=0),"",6.213/(AE1992*24))</f>
        <v/>
      </c>
      <c r="AG1992" s="251" t="n"/>
      <c r="AH1992" s="577" t="inlineStr"/>
      <c r="AI1992" s="418">
        <f>IF(OR(AH1992="",AH1992="",AH1992=0),"",6.213/(AH1992*24))</f>
        <v/>
      </c>
      <c r="AJ1992" s="175">
        <f>IF(AND(ISNUMBER(AB1992),ISNUMBER(AG1992)),AB1992-AG1992,"")</f>
        <v/>
      </c>
      <c r="AK1992" s="220" t="n"/>
      <c r="AL1992" s="220" t="n">
        <v>135</v>
      </c>
      <c r="AM1992" s="694" t="n">
        <v>0.2658901851851852</v>
      </c>
      <c r="AN1992" s="671">
        <f>IF(OR(AL1992="",AM1992="",AM1992=0),"",AL1992*6.213/(AM1992*24))</f>
        <v/>
      </c>
      <c r="AO1992" s="477">
        <f>IF(AND(AL1992=AL1991,AM1992&lt;&gt;"",AM1991&lt;&gt;""),AM1992-AM1991,"")</f>
        <v/>
      </c>
      <c r="AP1992" s="220" t="n">
        <v>23</v>
      </c>
      <c r="AQ1992" s="577" t="inlineStr">
        <is>
          <t>2:17.7370</t>
        </is>
      </c>
      <c r="AR1992" s="439">
        <f>IF(OR(AQ1992="",AQ1992="",AQ1992=0),"",6.213/(AQ1992*24))</f>
        <v/>
      </c>
      <c r="AS1992" s="436">
        <f>IF(OR(NOT(ISNUMBER(C1992)),NOT(ISNUMBER(AB1992))),"",IF(AG1992&lt;&gt;"",AG1992,AB1992)-C1992)</f>
        <v/>
      </c>
      <c r="AT1992" s="217" t="n"/>
      <c r="AU1992" s="223">
        <f>IF($B1992="","",TEXT($A1992,"yyyymmdd")&amp;"_P"&amp;$C1992&amp;"_C"&amp;$F1992&amp;"_"&amp;TRIM(RIGHT(SUBSTITUTE(TRIM(SUBSTITUTE($L1992,CHAR(160)," "))," ",REPT(" ",60)),60))&amp;IF($P1992="","","-"&amp;TRIM(RIGHT(SUBSTITUTE(TRIM(SUBSTITUTE($P1992,CHAR(160)," "))," ",REPT(" ",60)),60)))&amp;IF($T1992="","","-"&amp;TRIM(RIGHT(SUBSTITUTE(TRIM(SUBSTITUTE($T1992,CHAR(160)," "))," ",REPT(" ",60)),60)))&amp;".jpg")</f>
        <v/>
      </c>
    </row>
    <row r="1993" ht="42" customHeight="1">
      <c r="A1993" s="173" t="n">
        <v>35722</v>
      </c>
      <c r="B1993" s="220" t="inlineStr">
        <is>
          <t>Primus 1000 Classic 19 October, 1997</t>
        </is>
      </c>
      <c r="C1993" s="220" t="inlineStr">
        <is>
          <t>DNF</t>
        </is>
      </c>
      <c r="D1993" s="220" t="n"/>
      <c r="E1993" s="220" t="n"/>
      <c r="F1993" s="220" t="n">
        <v>62</v>
      </c>
      <c r="G1993" s="220" t="inlineStr">
        <is>
          <t>Novocastrian Motorsport</t>
        </is>
      </c>
      <c r="H1993" s="220" t="n"/>
      <c r="I1993" s="220" t="inlineStr">
        <is>
          <t>Union Steel, Koala Clothing</t>
        </is>
      </c>
      <c r="J1993" s="220" t="inlineStr">
        <is>
          <t>Holden Commodore VS</t>
        </is>
      </c>
      <c r="K1993" s="220" t="n"/>
      <c r="L1993" s="220" t="inlineStr">
        <is>
          <t>Wayne Russell</t>
        </is>
      </c>
      <c r="M1993" s="220" t="inlineStr">
        <is>
          <t>AUS</t>
        </is>
      </c>
      <c r="N1993" s="687">
        <f>_xlfn.LET(_xlpm.d,_xlfn.XLOOKUP(L1993,'[1]Birth Dates'!$A:$A,'[1]Birth Dates'!$B:$B,"",0),IF(_xlpm.d=0,"",_xlpm.d))</f>
        <v/>
      </c>
      <c r="O1993" s="220">
        <f>IF(OR(N1993="",A1993="",NOT(ISNUMBER(N1993)),N1993&gt;A1993),"",DATEDIF(N1993,A1993,"Y")&amp;" years, "&amp;DATEDIF(N1993,A1993,"YM")&amp;" months, "&amp;DATEDIF(N1993,A1993,"MD")&amp;" days")</f>
        <v/>
      </c>
      <c r="P1993" s="220" t="inlineStr">
        <is>
          <t>Rick Shaw</t>
        </is>
      </c>
      <c r="Q1993" s="220" t="inlineStr">
        <is>
          <t>AUS</t>
        </is>
      </c>
      <c r="R1993" s="687">
        <f>_xlfn.LET(_xlpm.d,_xlfn.XLOOKUP(P1993,'[1]Birth Dates'!$A:$A,'[1]Birth Dates'!$B:$B,"",0),IF(_xlpm.d=0,"",_xlpm.d))</f>
        <v/>
      </c>
      <c r="S1993" s="220">
        <f>IF(OR(R1993="",A1993="",NOT(ISNUMBER(R1993)),R1993&gt;A1993),"",DATEDIF(R1993,A1993,"Y")&amp;" years, "&amp;DATEDIF(R1993,A1993,"YM")&amp;" months, "&amp;DATEDIF(R1993,A1993,"MD")&amp;" days")</f>
        <v/>
      </c>
      <c r="T1993" s="220" t="n"/>
      <c r="U1993" s="220" t="n"/>
      <c r="V1993" s="687">
        <f>_xlfn.LET(_xlpm.d,_xlfn.XLOOKUP(T1993,'[1]Birth Dates'!$A:$A,'[1]Birth Dates'!$B:$B,"",0),IF(_xlpm.d=0,"",_xlpm.d))</f>
        <v/>
      </c>
      <c r="W1993" s="220">
        <f>IF(OR(V1993="",A1993="",NOT(ISNUMBER(V1993)),V1993&gt;A1993),"",DATEDIF(V1993,A1993,"Y")&amp;" years, "&amp;DATEDIF(V1993,A1993,"YM")&amp;" months, "&amp;DATEDIF(V1993,A1993,"MD")&amp;" days")</f>
        <v/>
      </c>
      <c r="X1993" s="220" t="n"/>
      <c r="Y1993" s="220" t="n"/>
      <c r="Z1993" s="220" t="n"/>
      <c r="AA1993" s="220" t="n"/>
      <c r="AB1993" s="220" t="n">
        <v>34</v>
      </c>
      <c r="AC1993" s="220" t="n"/>
      <c r="AD1993" s="220" t="n"/>
      <c r="AE1993" s="595" t="inlineStr">
        <is>
          <t>2:20.4910</t>
        </is>
      </c>
      <c r="AF1993" s="418">
        <f>IF(OR(AE1993="",AE1993="",AE1993=0),"",6.213/(AE1993*24))</f>
        <v/>
      </c>
      <c r="AG1993" s="251" t="n"/>
      <c r="AH1993" s="577" t="inlineStr"/>
      <c r="AI1993" s="418">
        <f>IF(OR(AH1993="",AH1993="",AH1993=0),"",6.213/(AH1993*24))</f>
        <v/>
      </c>
      <c r="AJ1993" s="175">
        <f>IF(AND(ISNUMBER(AB1993),ISNUMBER(AG1993)),AB1993-AG1993,"")</f>
        <v/>
      </c>
      <c r="AK1993" s="220" t="inlineStr">
        <is>
          <t>Accident/diff</t>
        </is>
      </c>
      <c r="AL1993" s="220" t="n">
        <v>126</v>
      </c>
      <c r="AM1993" s="694" t="n">
        <v>0.2484091203703704</v>
      </c>
      <c r="AN1993" s="671">
        <f>IF(OR(AL1993="",AM1993="",AM1993=0),"",AL1993*6.213/(AM1993*24))</f>
        <v/>
      </c>
      <c r="AO1993" s="477">
        <f>IF(AND(AL1993=AL1992,AM1993&lt;&gt;"",AM1992&lt;&gt;""),AM1993-AM1992,"")</f>
        <v/>
      </c>
      <c r="AP1993" s="220" t="n">
        <v>29</v>
      </c>
      <c r="AQ1993" s="577" t="inlineStr">
        <is>
          <t>2:24.6450</t>
        </is>
      </c>
      <c r="AR1993" s="439">
        <f>IF(OR(AQ1993="",AQ1993="",AQ1993=0),"",6.213/(AQ1993*24))</f>
        <v/>
      </c>
      <c r="AS1993" s="436">
        <f>IF(OR(NOT(ISNUMBER(C1993)),NOT(ISNUMBER(AB1993))),"",IF(AG1993&lt;&gt;"",AG1993,AB1993)-C1993)</f>
        <v/>
      </c>
      <c r="AT1993" s="217" t="n"/>
      <c r="AU1993" s="223">
        <f>IF($B1993="","",TEXT($A1993,"yyyymmdd")&amp;"_P"&amp;$C1993&amp;"_C"&amp;$F1993&amp;"_"&amp;TRIM(RIGHT(SUBSTITUTE(TRIM(SUBSTITUTE($L1993,CHAR(160)," "))," ",REPT(" ",60)),60))&amp;IF($P1993="","","-"&amp;TRIM(RIGHT(SUBSTITUTE(TRIM(SUBSTITUTE($P1993,CHAR(160)," "))," ",REPT(" ",60)),60)))&amp;IF($T1993="","","-"&amp;TRIM(RIGHT(SUBSTITUTE(TRIM(SUBSTITUTE($T1993,CHAR(160)," "))," ",REPT(" ",60)),60)))&amp;".jpg")</f>
        <v/>
      </c>
    </row>
    <row r="1994" ht="42" customHeight="1">
      <c r="A1994" s="173" t="n">
        <v>35722</v>
      </c>
      <c r="B1994" s="220" t="inlineStr">
        <is>
          <t>Primus 1000 Classic 19 October, 1997</t>
        </is>
      </c>
      <c r="C1994" s="220" t="inlineStr">
        <is>
          <t>DNF</t>
        </is>
      </c>
      <c r="D1994" s="220" t="n"/>
      <c r="E1994" s="220" t="n"/>
      <c r="F1994" s="220" t="n">
        <v>1</v>
      </c>
      <c r="G1994" s="220" t="inlineStr">
        <is>
          <t>Glenn Seton Racing</t>
        </is>
      </c>
      <c r="H1994" s="220" t="n"/>
      <c r="I1994" s="220" t="inlineStr">
        <is>
          <t>Ford Credit</t>
        </is>
      </c>
      <c r="J1994" s="220" t="inlineStr">
        <is>
          <t>Ford Falcon EL</t>
        </is>
      </c>
      <c r="K1994" s="220" t="n"/>
      <c r="L1994" s="220" t="inlineStr">
        <is>
          <t>Glenn Seton</t>
        </is>
      </c>
      <c r="M1994" s="220" t="inlineStr">
        <is>
          <t>AUS</t>
        </is>
      </c>
      <c r="N1994" s="687">
        <f>_xlfn.LET(_xlpm.d,_xlfn.XLOOKUP(L1994,'[1]Birth Dates'!$A:$A,'[1]Birth Dates'!$B:$B,"",0),IF(_xlpm.d=0,"",_xlpm.d))</f>
        <v/>
      </c>
      <c r="O1994" s="220">
        <f>IF(OR(N1994="",A1994="",NOT(ISNUMBER(N1994)),N1994&gt;A1994),"",DATEDIF(N1994,A1994,"Y")&amp;" years, "&amp;DATEDIF(N1994,A1994,"YM")&amp;" months, "&amp;DATEDIF(N1994,A1994,"MD")&amp;" days")</f>
        <v/>
      </c>
      <c r="P1994" s="220" t="inlineStr">
        <is>
          <t>David Parsons</t>
        </is>
      </c>
      <c r="Q1994" s="220" t="inlineStr">
        <is>
          <t>AUS</t>
        </is>
      </c>
      <c r="R1994" s="687">
        <f>_xlfn.LET(_xlpm.d,_xlfn.XLOOKUP(P1994,'[1]Birth Dates'!$A:$A,'[1]Birth Dates'!$B:$B,"",0),IF(_xlpm.d=0,"",_xlpm.d))</f>
        <v/>
      </c>
      <c r="S1994" s="220">
        <f>IF(OR(R1994="",A1994="",NOT(ISNUMBER(R1994)),R1994&gt;A1994),"",DATEDIF(R1994,A1994,"Y")&amp;" years, "&amp;DATEDIF(R1994,A1994,"YM")&amp;" months, "&amp;DATEDIF(R1994,A1994,"MD")&amp;" days")</f>
        <v/>
      </c>
      <c r="T1994" s="220" t="n"/>
      <c r="U1994" s="220" t="n"/>
      <c r="V1994" s="687">
        <f>_xlfn.LET(_xlpm.d,_xlfn.XLOOKUP(T1994,'[1]Birth Dates'!$A:$A,'[1]Birth Dates'!$B:$B,"",0),IF(_xlpm.d=0,"",_xlpm.d))</f>
        <v/>
      </c>
      <c r="W1994" s="220">
        <f>IF(OR(V1994="",A1994="",NOT(ISNUMBER(V1994)),V1994&gt;A1994),"",DATEDIF(V1994,A1994,"Y")&amp;" years, "&amp;DATEDIF(V1994,A1994,"YM")&amp;" months, "&amp;DATEDIF(V1994,A1994,"MD")&amp;" days")</f>
        <v/>
      </c>
      <c r="X1994" s="220" t="n"/>
      <c r="Y1994" s="220" t="n"/>
      <c r="Z1994" s="220" t="n"/>
      <c r="AA1994" s="220" t="n"/>
      <c r="AB1994" s="220" t="n">
        <v>3</v>
      </c>
      <c r="AC1994" s="220" t="n"/>
      <c r="AD1994" s="220" t="n"/>
      <c r="AE1994" s="595" t="inlineStr">
        <is>
          <t>2:11.2140</t>
        </is>
      </c>
      <c r="AF1994" s="418">
        <f>IF(OR(AE1994="",AE1994="",AE1994=0),"",6.213/(AE1994*24))</f>
        <v/>
      </c>
      <c r="AG1994" s="251" t="n">
        <v>2</v>
      </c>
      <c r="AH1994" s="595" t="inlineStr">
        <is>
          <t>2:10.8120</t>
        </is>
      </c>
      <c r="AI1994" s="418">
        <f>IF(OR(AH1994="",AH1994="",AH1994=0),"",6.213/(AH1994*24))</f>
        <v/>
      </c>
      <c r="AJ1994" s="175">
        <f>IF(AND(ISNUMBER(AB1994),ISNUMBER(AG1994)),AB1994-AG1994,"")</f>
        <v/>
      </c>
      <c r="AK1994" s="220" t="inlineStr">
        <is>
          <t>Tailshaft</t>
        </is>
      </c>
      <c r="AL1994" s="220" t="n">
        <v>121</v>
      </c>
      <c r="AM1994" s="694" t="n">
        <v>0.2039864814814815</v>
      </c>
      <c r="AN1994" s="671">
        <f>IF(OR(AL1994="",AM1994="",AM1994=0),"",AL1994*6.213/(AM1994*24))</f>
        <v/>
      </c>
      <c r="AO1994" s="477">
        <f>IF(AND(AL1994=AL1993,AM1994&lt;&gt;"",AM1993&lt;&gt;""),AM1994-AM1993,"")</f>
        <v/>
      </c>
      <c r="AP1994" s="220" t="n">
        <v>7</v>
      </c>
      <c r="AQ1994" s="577" t="inlineStr">
        <is>
          <t>2:12.7280</t>
        </is>
      </c>
      <c r="AR1994" s="439">
        <f>IF(OR(AQ1994="",AQ1994="",AQ1994=0),"",6.213/(AQ1994*24))</f>
        <v/>
      </c>
      <c r="AS1994" s="436">
        <f>IF(OR(NOT(ISNUMBER(C1994)),NOT(ISNUMBER(AB1994))),"",IF(AG1994&lt;&gt;"",AG1994,AB1994)-C1994)</f>
        <v/>
      </c>
      <c r="AT1994" s="217" t="n"/>
      <c r="AU1994" s="223">
        <f>IF($B1994="","",TEXT($A1994,"yyyymmdd")&amp;"_P"&amp;$C1994&amp;"_C"&amp;$F1994&amp;"_"&amp;TRIM(RIGHT(SUBSTITUTE(TRIM(SUBSTITUTE($L1994,CHAR(160)," "))," ",REPT(" ",60)),60))&amp;IF($P1994="","","-"&amp;TRIM(RIGHT(SUBSTITUTE(TRIM(SUBSTITUTE($P1994,CHAR(160)," "))," ",REPT(" ",60)),60)))&amp;IF($T1994="","","-"&amp;TRIM(RIGHT(SUBSTITUTE(TRIM(SUBSTITUTE($T1994,CHAR(160)," "))," ",REPT(" ",60)),60)))&amp;".jpg")</f>
        <v/>
      </c>
    </row>
    <row r="1995" ht="42" customHeight="1">
      <c r="A1995" s="173" t="n">
        <v>35722</v>
      </c>
      <c r="B1995" s="220" t="inlineStr">
        <is>
          <t>Primus 1000 Classic 19 October, 1997</t>
        </is>
      </c>
      <c r="C1995" s="220" t="inlineStr">
        <is>
          <t>NC</t>
        </is>
      </c>
      <c r="D1995" s="220" t="n"/>
      <c r="E1995" s="220" t="n"/>
      <c r="F1995" s="220" t="n">
        <v>40</v>
      </c>
      <c r="G1995" s="220" t="inlineStr">
        <is>
          <t>Michael Hart Motorsport</t>
        </is>
      </c>
      <c r="H1995" s="220" t="n"/>
      <c r="I1995" s="220" t="inlineStr">
        <is>
          <t>SMC Pneumatics</t>
        </is>
      </c>
      <c r="J1995" s="220" t="inlineStr">
        <is>
          <t>Holden Commodore VR</t>
        </is>
      </c>
      <c r="K1995" s="220" t="n"/>
      <c r="L1995" s="220" t="inlineStr">
        <is>
          <t>Michael Hart</t>
        </is>
      </c>
      <c r="M1995" s="220" t="inlineStr">
        <is>
          <t>AUS</t>
        </is>
      </c>
      <c r="N1995" s="687">
        <f>_xlfn.LET(_xlpm.d,_xlfn.XLOOKUP(L1995,'[1]Birth Dates'!$A:$A,'[1]Birth Dates'!$B:$B,"",0),IF(_xlpm.d=0,"",_xlpm.d))</f>
        <v/>
      </c>
      <c r="O1995" s="220">
        <f>IF(OR(N1995="",A1995="",NOT(ISNUMBER(N1995)),N1995&gt;A1995),"",DATEDIF(N1995,A1995,"Y")&amp;" years, "&amp;DATEDIF(N1995,A1995,"YM")&amp;" months, "&amp;DATEDIF(N1995,A1995,"MD")&amp;" days")</f>
        <v/>
      </c>
      <c r="P1995" s="220" t="inlineStr">
        <is>
          <t>Peter Lawrence</t>
        </is>
      </c>
      <c r="Q1995" s="220" t="inlineStr">
        <is>
          <t>AUS</t>
        </is>
      </c>
      <c r="R1995" s="687">
        <f>_xlfn.LET(_xlpm.d,_xlfn.XLOOKUP(P1995,'[1]Birth Dates'!$A:$A,'[1]Birth Dates'!$B:$B,"",0),IF(_xlpm.d=0,"",_xlpm.d))</f>
        <v/>
      </c>
      <c r="S1995" s="220">
        <f>IF(OR(R1995="",A1995="",NOT(ISNUMBER(R1995)),R1995&gt;A1995),"",DATEDIF(R1995,A1995,"Y")&amp;" years, "&amp;DATEDIF(R1995,A1995,"YM")&amp;" months, "&amp;DATEDIF(R1995,A1995,"MD")&amp;" days")</f>
        <v/>
      </c>
      <c r="T1995" s="220" t="n"/>
      <c r="U1995" s="220" t="n"/>
      <c r="V1995" s="687">
        <f>_xlfn.LET(_xlpm.d,_xlfn.XLOOKUP(T1995,'[1]Birth Dates'!$A:$A,'[1]Birth Dates'!$B:$B,"",0),IF(_xlpm.d=0,"",_xlpm.d))</f>
        <v/>
      </c>
      <c r="W1995" s="220">
        <f>IF(OR(V1995="",A1995="",NOT(ISNUMBER(V1995)),V1995&gt;A1995),"",DATEDIF(V1995,A1995,"Y")&amp;" years, "&amp;DATEDIF(V1995,A1995,"YM")&amp;" months, "&amp;DATEDIF(V1995,A1995,"MD")&amp;" days")</f>
        <v/>
      </c>
      <c r="X1995" s="220" t="n"/>
      <c r="Y1995" s="220" t="n"/>
      <c r="Z1995" s="220" t="n"/>
      <c r="AA1995" s="220" t="n"/>
      <c r="AB1995" s="220" t="n">
        <v>40</v>
      </c>
      <c r="AC1995" s="220" t="n"/>
      <c r="AD1995" s="220" t="n"/>
      <c r="AE1995" s="595" t="inlineStr">
        <is>
          <t>2:35.4020</t>
        </is>
      </c>
      <c r="AF1995" s="418">
        <f>IF(OR(AE1995="",AE1995="",AE1995=0),"",6.213/(AE1995*24))</f>
        <v/>
      </c>
      <c r="AG1995" s="251" t="n"/>
      <c r="AH1995" s="577" t="inlineStr"/>
      <c r="AI1995" s="418">
        <f>IF(OR(AH1995="",AH1995="",AH1995=0),"",6.213/(AH1995*24))</f>
        <v/>
      </c>
      <c r="AJ1995" s="175">
        <f>IF(AND(ISNUMBER(AB1995),ISNUMBER(AG1995)),AB1995-AG1995,"")</f>
        <v/>
      </c>
      <c r="AK1995" s="220" t="inlineStr">
        <is>
          <t>Insufficent Laps</t>
        </is>
      </c>
      <c r="AL1995" s="220" t="n">
        <v>119</v>
      </c>
      <c r="AM1995" s="694" t="n">
        <v>0.2663659027777778</v>
      </c>
      <c r="AN1995" s="671">
        <f>IF(OR(AL1995="",AM1995="",AM1995=0),"",AL1995*6.213/(AM1995*24))</f>
        <v/>
      </c>
      <c r="AO1995" s="477">
        <f>IF(AND(AL1995=AL1994,AM1995&lt;&gt;"",AM1994&lt;&gt;""),AM1995-AM1994,"")</f>
        <v/>
      </c>
      <c r="AP1995" s="220" t="n">
        <v>48</v>
      </c>
      <c r="AQ1995" s="577" t="inlineStr">
        <is>
          <t>2:24.6770</t>
        </is>
      </c>
      <c r="AR1995" s="439">
        <f>IF(OR(AQ1995="",AQ1995="",AQ1995=0),"",6.213/(AQ1995*24))</f>
        <v/>
      </c>
      <c r="AS1995" s="436">
        <f>IF(OR(NOT(ISNUMBER(C1995)),NOT(ISNUMBER(AB1995))),"",IF(AG1995&lt;&gt;"",AG1995,AB1995)-C1995)</f>
        <v/>
      </c>
      <c r="AT1995" s="217" t="n"/>
      <c r="AU1995" s="223">
        <f>IF($B1995="","",TEXT($A1995,"yyyymmdd")&amp;"_P"&amp;$C1995&amp;"_C"&amp;$F1995&amp;"_"&amp;TRIM(RIGHT(SUBSTITUTE(TRIM(SUBSTITUTE($L1995,CHAR(160)," "))," ",REPT(" ",60)),60))&amp;IF($P1995="","","-"&amp;TRIM(RIGHT(SUBSTITUTE(TRIM(SUBSTITUTE($P1995,CHAR(160)," "))," ",REPT(" ",60)),60)))&amp;IF($T1995="","","-"&amp;TRIM(RIGHT(SUBSTITUTE(TRIM(SUBSTITUTE($T1995,CHAR(160)," "))," ",REPT(" ",60)),60)))&amp;".jpg")</f>
        <v/>
      </c>
    </row>
    <row r="1996" ht="42" customHeight="1">
      <c r="A1996" s="173" t="n">
        <v>35722</v>
      </c>
      <c r="B1996" s="220" t="inlineStr">
        <is>
          <t>Primus 1000 Classic 19 October, 1997</t>
        </is>
      </c>
      <c r="C1996" s="220" t="inlineStr">
        <is>
          <t>NC</t>
        </is>
      </c>
      <c r="D1996" s="220" t="n"/>
      <c r="E1996" s="220" t="n"/>
      <c r="F1996" s="220" t="n">
        <v>37</v>
      </c>
      <c r="G1996" s="220" t="inlineStr">
        <is>
          <t>Alan Taylor Racing</t>
        </is>
      </c>
      <c r="H1996" s="220" t="n"/>
      <c r="I1996" s="220" t="inlineStr">
        <is>
          <t>The Xerox Shop</t>
        </is>
      </c>
      <c r="J1996" s="220" t="inlineStr">
        <is>
          <t>Holden Commodore VP</t>
        </is>
      </c>
      <c r="K1996" s="220" t="n"/>
      <c r="L1996" s="220" t="inlineStr">
        <is>
          <t>Scotty Taylor</t>
        </is>
      </c>
      <c r="M1996" s="220" t="inlineStr">
        <is>
          <t>AUS</t>
        </is>
      </c>
      <c r="N1996" s="687">
        <f>_xlfn.LET(_xlpm.d,_xlfn.XLOOKUP(L1996,'[1]Birth Dates'!$A:$A,'[1]Birth Dates'!$B:$B,"",0),IF(_xlpm.d=0,"",_xlpm.d))</f>
        <v/>
      </c>
      <c r="O1996" s="220">
        <f>IF(OR(N1996="",A1996="",NOT(ISNUMBER(N1996)),N1996&gt;A1996),"",DATEDIF(N1996,A1996,"Y")&amp;" years, "&amp;DATEDIF(N1996,A1996,"YM")&amp;" months, "&amp;DATEDIF(N1996,A1996,"MD")&amp;" days")</f>
        <v/>
      </c>
      <c r="P1996" s="220" t="inlineStr">
        <is>
          <t>Bill Attard</t>
        </is>
      </c>
      <c r="Q1996" s="220" t="inlineStr">
        <is>
          <t>AUS</t>
        </is>
      </c>
      <c r="R1996" s="687">
        <f>_xlfn.LET(_xlpm.d,_xlfn.XLOOKUP(P1996,'[1]Birth Dates'!$A:$A,'[1]Birth Dates'!$B:$B,"",0),IF(_xlpm.d=0,"",_xlpm.d))</f>
        <v/>
      </c>
      <c r="S1996" s="220">
        <f>IF(OR(R1996="",A1996="",NOT(ISNUMBER(R1996)),R1996&gt;A1996),"",DATEDIF(R1996,A1996,"Y")&amp;" years, "&amp;DATEDIF(R1996,A1996,"YM")&amp;" months, "&amp;DATEDIF(R1996,A1996,"MD")&amp;" days")</f>
        <v/>
      </c>
      <c r="T1996" s="220" t="inlineStr">
        <is>
          <t>Stephen Bell</t>
        </is>
      </c>
      <c r="U1996" s="220" t="inlineStr">
        <is>
          <t>AUS</t>
        </is>
      </c>
      <c r="V1996" s="687">
        <f>_xlfn.LET(_xlpm.d,_xlfn.XLOOKUP(T1996,'[1]Birth Dates'!$A:$A,'[1]Birth Dates'!$B:$B,"",0),IF(_xlpm.d=0,"",_xlpm.d))</f>
        <v/>
      </c>
      <c r="W1996" s="220">
        <f>IF(OR(V1996="",A1996="",NOT(ISNUMBER(V1996)),V1996&gt;A1996),"",DATEDIF(V1996,A1996,"Y")&amp;" years, "&amp;DATEDIF(V1996,A1996,"YM")&amp;" months, "&amp;DATEDIF(V1996,A1996,"MD")&amp;" days")</f>
        <v/>
      </c>
      <c r="X1996" s="220" t="n"/>
      <c r="Y1996" s="220" t="n"/>
      <c r="Z1996" s="220" t="n"/>
      <c r="AA1996" s="220" t="n"/>
      <c r="AB1996" s="220" t="n">
        <v>38</v>
      </c>
      <c r="AC1996" s="220" t="n"/>
      <c r="AD1996" s="220" t="n"/>
      <c r="AE1996" s="595" t="inlineStr">
        <is>
          <t>2:24.5540</t>
        </is>
      </c>
      <c r="AF1996" s="418">
        <f>IF(OR(AE1996="",AE1996="",AE1996=0),"",6.213/(AE1996*24))</f>
        <v/>
      </c>
      <c r="AG1996" s="251" t="n"/>
      <c r="AH1996" s="577" t="inlineStr"/>
      <c r="AI1996" s="418">
        <f>IF(OR(AH1996="",AH1996="",AH1996=0),"",6.213/(AH1996*24))</f>
        <v/>
      </c>
      <c r="AJ1996" s="175">
        <f>IF(AND(ISNUMBER(AB1996),ISNUMBER(AG1996)),AB1996-AG1996,"")</f>
        <v/>
      </c>
      <c r="AK1996" s="220" t="inlineStr">
        <is>
          <t>Insufficent Laps</t>
        </is>
      </c>
      <c r="AL1996" s="220" t="n">
        <v>110</v>
      </c>
      <c r="AM1996" s="694" t="n">
        <v>0.2666189583333333</v>
      </c>
      <c r="AN1996" s="671">
        <f>IF(OR(AL1996="",AM1996="",AM1996=0),"",AL1996*6.213/(AM1996*24))</f>
        <v/>
      </c>
      <c r="AO1996" s="477">
        <f>IF(AND(AL1996=AL1995,AM1996&lt;&gt;"",AM1995&lt;&gt;""),AM1996-AM1995,"")</f>
        <v/>
      </c>
      <c r="AP1996" s="220" t="n">
        <v>73</v>
      </c>
      <c r="AQ1996" s="577" t="inlineStr">
        <is>
          <t>2:23.9700</t>
        </is>
      </c>
      <c r="AR1996" s="439">
        <f>IF(OR(AQ1996="",AQ1996="",AQ1996=0),"",6.213/(AQ1996*24))</f>
        <v/>
      </c>
      <c r="AS1996" s="436">
        <f>IF(OR(NOT(ISNUMBER(C1996)),NOT(ISNUMBER(AB1996))),"",IF(AG1996&lt;&gt;"",AG1996,AB1996)-C1996)</f>
        <v/>
      </c>
      <c r="AT1996" s="217" t="n"/>
      <c r="AU1996" s="223">
        <f>IF($B1996="","",TEXT($A1996,"yyyymmdd")&amp;"_P"&amp;$C1996&amp;"_C"&amp;$F1996&amp;"_"&amp;TRIM(RIGHT(SUBSTITUTE(TRIM(SUBSTITUTE($L1996,CHAR(160)," "))," ",REPT(" ",60)),60))&amp;IF($P1996="","","-"&amp;TRIM(RIGHT(SUBSTITUTE(TRIM(SUBSTITUTE($P1996,CHAR(160)," "))," ",REPT(" ",60)),60)))&amp;IF($T1996="","","-"&amp;TRIM(RIGHT(SUBSTITUTE(TRIM(SUBSTITUTE($T1996,CHAR(160)," "))," ",REPT(" ",60)),60)))&amp;".jpg")</f>
        <v/>
      </c>
    </row>
    <row r="1997" ht="42" customHeight="1">
      <c r="A1997" s="173" t="n">
        <v>35722</v>
      </c>
      <c r="B1997" s="220" t="inlineStr">
        <is>
          <t>Primus 1000 Classic 19 October, 1997</t>
        </is>
      </c>
      <c r="C1997" s="220" t="inlineStr">
        <is>
          <t>DNF</t>
        </is>
      </c>
      <c r="D1997" s="220" t="n"/>
      <c r="E1997" s="220" t="n"/>
      <c r="F1997" s="220" t="n">
        <v>25</v>
      </c>
      <c r="G1997" s="220" t="inlineStr">
        <is>
          <t>Longhurst Racing</t>
        </is>
      </c>
      <c r="H1997" s="220" t="n"/>
      <c r="I1997" s="220" t="inlineStr">
        <is>
          <t>Castrol</t>
        </is>
      </c>
      <c r="J1997" s="220" t="inlineStr">
        <is>
          <t>Ford Falcon EL</t>
        </is>
      </c>
      <c r="K1997" s="220" t="n"/>
      <c r="L1997" s="220" t="inlineStr">
        <is>
          <t>Tony Longhurst</t>
        </is>
      </c>
      <c r="M1997" s="220" t="inlineStr">
        <is>
          <t>AUS</t>
        </is>
      </c>
      <c r="N1997" s="687">
        <f>_xlfn.LET(_xlpm.d,_xlfn.XLOOKUP(L1997,'[1]Birth Dates'!$A:$A,'[1]Birth Dates'!$B:$B,"",0),IF(_xlpm.d=0,"",_xlpm.d))</f>
        <v/>
      </c>
      <c r="O1997" s="220">
        <f>IF(OR(N1997="",A1997="",NOT(ISNUMBER(N1997)),N1997&gt;A1997),"",DATEDIF(N1997,A1997,"Y")&amp;" years, "&amp;DATEDIF(N1997,A1997,"YM")&amp;" months, "&amp;DATEDIF(N1997,A1997,"MD")&amp;" days")</f>
        <v/>
      </c>
      <c r="P1997" s="220" t="inlineStr">
        <is>
          <t>Charlie O'Brien</t>
        </is>
      </c>
      <c r="Q1997" s="220" t="inlineStr">
        <is>
          <t>AUS</t>
        </is>
      </c>
      <c r="R1997" s="687">
        <f>_xlfn.LET(_xlpm.d,_xlfn.XLOOKUP(P1997,'[1]Birth Dates'!$A:$A,'[1]Birth Dates'!$B:$B,"",0),IF(_xlpm.d=0,"",_xlpm.d))</f>
        <v/>
      </c>
      <c r="S1997" s="220">
        <f>IF(OR(R1997="",A1997="",NOT(ISNUMBER(R1997)),R1997&gt;A1997),"",DATEDIF(R1997,A1997,"Y")&amp;" years, "&amp;DATEDIF(R1997,A1997,"YM")&amp;" months, "&amp;DATEDIF(R1997,A1997,"MD")&amp;" days")</f>
        <v/>
      </c>
      <c r="T1997" s="220" t="n"/>
      <c r="U1997" s="220" t="n"/>
      <c r="V1997" s="687">
        <f>_xlfn.LET(_xlpm.d,_xlfn.XLOOKUP(T1997,'[1]Birth Dates'!$A:$A,'[1]Birth Dates'!$B:$B,"",0),IF(_xlpm.d=0,"",_xlpm.d))</f>
        <v/>
      </c>
      <c r="W1997" s="220">
        <f>IF(OR(V1997="",A1997="",NOT(ISNUMBER(V1997)),V1997&gt;A1997),"",DATEDIF(V1997,A1997,"Y")&amp;" years, "&amp;DATEDIF(V1997,A1997,"YM")&amp;" months, "&amp;DATEDIF(V1997,A1997,"MD")&amp;" days")</f>
        <v/>
      </c>
      <c r="X1997" s="220" t="n"/>
      <c r="Y1997" s="220" t="n"/>
      <c r="Z1997" s="220" t="n"/>
      <c r="AA1997" s="220" t="n"/>
      <c r="AB1997" s="220" t="n">
        <v>39</v>
      </c>
      <c r="AC1997" s="220" t="n"/>
      <c r="AD1997" s="220" t="n"/>
      <c r="AE1997" s="595" t="inlineStr">
        <is>
          <t>2:26.7920</t>
        </is>
      </c>
      <c r="AF1997" s="418">
        <f>IF(OR(AE1997="",AE1997="",AE1997=0),"",6.213/(AE1997*24))</f>
        <v/>
      </c>
      <c r="AG1997" s="251" t="n"/>
      <c r="AH1997" s="577" t="inlineStr"/>
      <c r="AI1997" s="418">
        <f>IF(OR(AH1997="",AH1997="",AH1997=0),"",6.213/(AH1997*24))</f>
        <v/>
      </c>
      <c r="AJ1997" s="175">
        <f>IF(AND(ISNUMBER(AB1997),ISNUMBER(AG1997)),AB1997-AG1997,"")</f>
        <v/>
      </c>
      <c r="AK1997" s="220" t="inlineStr">
        <is>
          <t>Throttle Cable</t>
        </is>
      </c>
      <c r="AL1997" s="220" t="n">
        <v>110</v>
      </c>
      <c r="AM1997" s="694" t="n">
        <v>0.1846705092592593</v>
      </c>
      <c r="AN1997" s="671">
        <f>IF(OR(AL1997="",AM1997="",AM1997=0),"",AL1997*6.213/(AM1997*24))</f>
        <v/>
      </c>
      <c r="AO1997" s="477">
        <f>IF(AND(AL1997=AL1996,AM1997&lt;&gt;"",AM1996&lt;&gt;""),AM1997-AM1996,"")</f>
        <v/>
      </c>
      <c r="AP1997" s="220" t="n">
        <v>7</v>
      </c>
      <c r="AQ1997" s="577" t="inlineStr">
        <is>
          <t>2:12.8240</t>
        </is>
      </c>
      <c r="AR1997" s="439">
        <f>IF(OR(AQ1997="",AQ1997="",AQ1997=0),"",6.213/(AQ1997*24))</f>
        <v/>
      </c>
      <c r="AS1997" s="436">
        <f>IF(OR(NOT(ISNUMBER(C1997)),NOT(ISNUMBER(AB1997))),"",IF(AG1997&lt;&gt;"",AG1997,AB1997)-C1997)</f>
        <v/>
      </c>
      <c r="AT1997" s="217" t="n"/>
      <c r="AU1997" s="223">
        <f>IF($B1997="","",TEXT($A1997,"yyyymmdd")&amp;"_P"&amp;$C1997&amp;"_C"&amp;$F1997&amp;"_"&amp;TRIM(RIGHT(SUBSTITUTE(TRIM(SUBSTITUTE($L1997,CHAR(160)," "))," ",REPT(" ",60)),60))&amp;IF($P1997="","","-"&amp;TRIM(RIGHT(SUBSTITUTE(TRIM(SUBSTITUTE($P1997,CHAR(160)," "))," ",REPT(" ",60)),60)))&amp;IF($T1997="","","-"&amp;TRIM(RIGHT(SUBSTITUTE(TRIM(SUBSTITUTE($T1997,CHAR(160)," "))," ",REPT(" ",60)),60)))&amp;".jpg")</f>
        <v/>
      </c>
    </row>
    <row r="1998" ht="42" customHeight="1">
      <c r="A1998" s="173" t="n">
        <v>35722</v>
      </c>
      <c r="B1998" s="220" t="inlineStr">
        <is>
          <t>Primus 1000 Classic 19 October, 1997</t>
        </is>
      </c>
      <c r="C1998" s="220" t="inlineStr">
        <is>
          <t>DNF</t>
        </is>
      </c>
      <c r="D1998" s="220" t="n"/>
      <c r="E1998" s="220" t="n"/>
      <c r="F1998" s="220" t="n">
        <v>58</v>
      </c>
      <c r="G1998" s="220" t="inlineStr">
        <is>
          <t>O'Brien Automotive</t>
        </is>
      </c>
      <c r="H1998" s="220" t="n"/>
      <c r="I1998" s="220" t="inlineStr">
        <is>
          <t>Everlast Automotive</t>
        </is>
      </c>
      <c r="J1998" s="220" t="inlineStr">
        <is>
          <t>Holden Commodore VR</t>
        </is>
      </c>
      <c r="K1998" s="220" t="n"/>
      <c r="L1998" s="220" t="inlineStr">
        <is>
          <t>Bill O'Brien</t>
        </is>
      </c>
      <c r="M1998" s="220" t="inlineStr">
        <is>
          <t>AUS</t>
        </is>
      </c>
      <c r="N1998" s="687">
        <f>_xlfn.LET(_xlpm.d,_xlfn.XLOOKUP(L1998,'[1]Birth Dates'!$A:$A,'[1]Birth Dates'!$B:$B,"",0),IF(_xlpm.d=0,"",_xlpm.d))</f>
        <v/>
      </c>
      <c r="O1998" s="220">
        <f>IF(OR(N1998="",A1998="",NOT(ISNUMBER(N1998)),N1998&gt;A1998),"",DATEDIF(N1998,A1998,"Y")&amp;" years, "&amp;DATEDIF(N1998,A1998,"YM")&amp;" months, "&amp;DATEDIF(N1998,A1998,"MD")&amp;" days")</f>
        <v/>
      </c>
      <c r="P1998" s="220" t="inlineStr">
        <is>
          <t>Brian Callaghan</t>
        </is>
      </c>
      <c r="Q1998" s="220" t="inlineStr">
        <is>
          <t>AUS</t>
        </is>
      </c>
      <c r="R1998" s="687">
        <f>_xlfn.LET(_xlpm.d,_xlfn.XLOOKUP(P1998,'[1]Birth Dates'!$A:$A,'[1]Birth Dates'!$B:$B,"",0),IF(_xlpm.d=0,"",_xlpm.d))</f>
        <v/>
      </c>
      <c r="S1998" s="220">
        <f>IF(OR(R1998="",A1998="",NOT(ISNUMBER(R1998)),R1998&gt;A1998),"",DATEDIF(R1998,A1998,"Y")&amp;" years, "&amp;DATEDIF(R1998,A1998,"YM")&amp;" months, "&amp;DATEDIF(R1998,A1998,"MD")&amp;" days")</f>
        <v/>
      </c>
      <c r="T1998" s="220" t="inlineStr">
        <is>
          <t>Ron Barnacle</t>
        </is>
      </c>
      <c r="U1998" s="220" t="inlineStr">
        <is>
          <t>AUS</t>
        </is>
      </c>
      <c r="V1998" s="687">
        <f>_xlfn.LET(_xlpm.d,_xlfn.XLOOKUP(T1998,'[1]Birth Dates'!$A:$A,'[1]Birth Dates'!$B:$B,"",0),IF(_xlpm.d=0,"",_xlpm.d))</f>
        <v/>
      </c>
      <c r="W1998" s="220">
        <f>IF(OR(V1998="",A1998="",NOT(ISNUMBER(V1998)),V1998&gt;A1998),"",DATEDIF(V1998,A1998,"Y")&amp;" years, "&amp;DATEDIF(V1998,A1998,"YM")&amp;" months, "&amp;DATEDIF(V1998,A1998,"MD")&amp;" days")</f>
        <v/>
      </c>
      <c r="X1998" s="220" t="n"/>
      <c r="Y1998" s="220" t="n"/>
      <c r="Z1998" s="220" t="n"/>
      <c r="AA1998" s="220" t="n"/>
      <c r="AB1998" s="220" t="n">
        <v>35</v>
      </c>
      <c r="AC1998" s="220" t="n"/>
      <c r="AD1998" s="220" t="n"/>
      <c r="AE1998" s="595" t="inlineStr">
        <is>
          <t>2:20.6410</t>
        </is>
      </c>
      <c r="AF1998" s="418">
        <f>IF(OR(AE1998="",AE1998="",AE1998=0),"",6.213/(AE1998*24))</f>
        <v/>
      </c>
      <c r="AG1998" s="251" t="n"/>
      <c r="AH1998" s="577" t="inlineStr"/>
      <c r="AI1998" s="418">
        <f>IF(OR(AH1998="",AH1998="",AH1998=0),"",6.213/(AH1998*24))</f>
        <v/>
      </c>
      <c r="AJ1998" s="175">
        <f>IF(AND(ISNUMBER(AB1998),ISNUMBER(AG1998)),AB1998-AG1998,"")</f>
        <v/>
      </c>
      <c r="AK1998" s="220" t="inlineStr">
        <is>
          <t>Engine</t>
        </is>
      </c>
      <c r="AL1998" s="220" t="n">
        <v>109</v>
      </c>
      <c r="AM1998" s="694" t="n">
        <v>0.1975379050925926</v>
      </c>
      <c r="AN1998" s="671">
        <f>IF(OR(AL1998="",AM1998="",AM1998=0),"",AL1998*6.213/(AM1998*24))</f>
        <v/>
      </c>
      <c r="AO1998" s="477">
        <f>IF(AND(AL1998=AL1997,AM1998&lt;&gt;"",AM1997&lt;&gt;""),AM1998-AM1997,"")</f>
        <v/>
      </c>
      <c r="AP1998" s="220" t="n">
        <v>10</v>
      </c>
      <c r="AQ1998" s="577" t="inlineStr">
        <is>
          <t>2:20.2020</t>
        </is>
      </c>
      <c r="AR1998" s="439">
        <f>IF(OR(AQ1998="",AQ1998="",AQ1998=0),"",6.213/(AQ1998*24))</f>
        <v/>
      </c>
      <c r="AS1998" s="436">
        <f>IF(OR(NOT(ISNUMBER(C1998)),NOT(ISNUMBER(AB1998))),"",IF(AG1998&lt;&gt;"",AG1998,AB1998)-C1998)</f>
        <v/>
      </c>
      <c r="AT1998" s="217" t="n"/>
      <c r="AU1998" s="223">
        <f>IF($B1998="","",TEXT($A1998,"yyyymmdd")&amp;"_P"&amp;$C1998&amp;"_C"&amp;$F1998&amp;"_"&amp;TRIM(RIGHT(SUBSTITUTE(TRIM(SUBSTITUTE($L1998,CHAR(160)," "))," ",REPT(" ",60)),60))&amp;IF($P1998="","","-"&amp;TRIM(RIGHT(SUBSTITUTE(TRIM(SUBSTITUTE($P1998,CHAR(160)," "))," ",REPT(" ",60)),60)))&amp;IF($T1998="","","-"&amp;TRIM(RIGHT(SUBSTITUTE(TRIM(SUBSTITUTE($T1998,CHAR(160)," "))," ",REPT(" ",60)),60)))&amp;".jpg")</f>
        <v/>
      </c>
    </row>
    <row r="1999" ht="42" customHeight="1">
      <c r="A1999" s="173" t="n">
        <v>35722</v>
      </c>
      <c r="B1999" s="220" t="inlineStr">
        <is>
          <t>Primus 1000 Classic 19 October, 1997</t>
        </is>
      </c>
      <c r="C1999" s="220" t="inlineStr">
        <is>
          <t>DNF</t>
        </is>
      </c>
      <c r="D1999" s="220" t="n"/>
      <c r="E1999" s="220" t="n"/>
      <c r="F1999" s="220" t="n">
        <v>13</v>
      </c>
      <c r="G1999" s="220" t="inlineStr">
        <is>
          <t>John Faulkner Racing</t>
        </is>
      </c>
      <c r="H1999" s="220" t="n"/>
      <c r="I1999" s="220" t="inlineStr">
        <is>
          <t>Oamps Insurance, Bankwest</t>
        </is>
      </c>
      <c r="J1999" s="220" t="inlineStr">
        <is>
          <t>Holden Commodore VR</t>
        </is>
      </c>
      <c r="K1999" s="220" t="n"/>
      <c r="L1999" s="220" t="inlineStr">
        <is>
          <t>Ryan McLeod</t>
        </is>
      </c>
      <c r="M1999" s="220" t="inlineStr">
        <is>
          <t>AUS</t>
        </is>
      </c>
      <c r="N1999" s="687">
        <f>_xlfn.LET(_xlpm.d,_xlfn.XLOOKUP(L1999,'[1]Birth Dates'!$A:$A,'[1]Birth Dates'!$B:$B,"",0),IF(_xlpm.d=0,"",_xlpm.d))</f>
        <v/>
      </c>
      <c r="O1999" s="220">
        <f>IF(OR(N1999="",A1999="",NOT(ISNUMBER(N1999)),N1999&gt;A1999),"",DATEDIF(N1999,A1999,"Y")&amp;" years, "&amp;DATEDIF(N1999,A1999,"YM")&amp;" months, "&amp;DATEDIF(N1999,A1999,"MD")&amp;" days")</f>
        <v/>
      </c>
      <c r="P1999" s="220" t="inlineStr">
        <is>
          <t>Darren Pate</t>
        </is>
      </c>
      <c r="Q1999" s="220" t="inlineStr">
        <is>
          <t>AUS</t>
        </is>
      </c>
      <c r="R1999" s="687">
        <f>_xlfn.LET(_xlpm.d,_xlfn.XLOOKUP(P1999,'[1]Birth Dates'!$A:$A,'[1]Birth Dates'!$B:$B,"",0),IF(_xlpm.d=0,"",_xlpm.d))</f>
        <v/>
      </c>
      <c r="S1999" s="220">
        <f>IF(OR(R1999="",A1999="",NOT(ISNUMBER(R1999)),R1999&gt;A1999),"",DATEDIF(R1999,A1999,"Y")&amp;" years, "&amp;DATEDIF(R1999,A1999,"YM")&amp;" months, "&amp;DATEDIF(R1999,A1999,"MD")&amp;" days")</f>
        <v/>
      </c>
      <c r="T1999" s="220" t="n"/>
      <c r="U1999" s="220" t="n"/>
      <c r="V1999" s="687">
        <f>_xlfn.LET(_xlpm.d,_xlfn.XLOOKUP(T1999,'[1]Birth Dates'!$A:$A,'[1]Birth Dates'!$B:$B,"",0),IF(_xlpm.d=0,"",_xlpm.d))</f>
        <v/>
      </c>
      <c r="W1999" s="220">
        <f>IF(OR(V1999="",A1999="",NOT(ISNUMBER(V1999)),V1999&gt;A1999),"",DATEDIF(V1999,A1999,"Y")&amp;" years, "&amp;DATEDIF(V1999,A1999,"YM")&amp;" months, "&amp;DATEDIF(V1999,A1999,"MD")&amp;" days")</f>
        <v/>
      </c>
      <c r="X1999" s="220" t="n"/>
      <c r="Y1999" s="220" t="n"/>
      <c r="Z1999" s="220" t="n"/>
      <c r="AA1999" s="220" t="n"/>
      <c r="AB1999" s="220" t="n">
        <v>22</v>
      </c>
      <c r="AC1999" s="220" t="n"/>
      <c r="AD1999" s="220" t="n"/>
      <c r="AE1999" s="595" t="inlineStr">
        <is>
          <t>2:15.4580</t>
        </is>
      </c>
      <c r="AF1999" s="418">
        <f>IF(OR(AE1999="",AE1999="",AE1999=0),"",6.213/(AE1999*24))</f>
        <v/>
      </c>
      <c r="AG1999" s="251" t="n"/>
      <c r="AH1999" s="577" t="inlineStr"/>
      <c r="AI1999" s="418">
        <f>IF(OR(AH1999="",AH1999="",AH1999=0),"",6.213/(AH1999*24))</f>
        <v/>
      </c>
      <c r="AJ1999" s="175">
        <f>IF(AND(ISNUMBER(AB1999),ISNUMBER(AG1999)),AB1999-AG1999,"")</f>
        <v/>
      </c>
      <c r="AK1999" s="220" t="inlineStr">
        <is>
          <t>CV Joint</t>
        </is>
      </c>
      <c r="AL1999" s="220" t="n">
        <v>101</v>
      </c>
      <c r="AM1999" s="694" t="n">
        <v>0.2021209837962963</v>
      </c>
      <c r="AN1999" s="671">
        <f>IF(OR(AL1999="",AM1999="",AM1999=0),"",AL1999*6.213/(AM1999*24))</f>
        <v/>
      </c>
      <c r="AO1999" s="477">
        <f>IF(AND(AL1999=AL1998,AM1999&lt;&gt;"",AM1998&lt;&gt;""),AM1999-AM1998,"")</f>
        <v/>
      </c>
      <c r="AP1999" s="220" t="n">
        <v>89</v>
      </c>
      <c r="AQ1999" s="577" t="inlineStr">
        <is>
          <t>2:16.9890</t>
        </is>
      </c>
      <c r="AR1999" s="439">
        <f>IF(OR(AQ1999="",AQ1999="",AQ1999=0),"",6.213/(AQ1999*24))</f>
        <v/>
      </c>
      <c r="AS1999" s="436">
        <f>IF(OR(NOT(ISNUMBER(C1999)),NOT(ISNUMBER(AB1999))),"",IF(AG1999&lt;&gt;"",AG1999,AB1999)-C1999)</f>
        <v/>
      </c>
      <c r="AT1999" s="217" t="n"/>
      <c r="AU1999" s="223">
        <f>IF($B1999="","",TEXT($A1999,"yyyymmdd")&amp;"_P"&amp;$C1999&amp;"_C"&amp;$F1999&amp;"_"&amp;TRIM(RIGHT(SUBSTITUTE(TRIM(SUBSTITUTE($L1999,CHAR(160)," "))," ",REPT(" ",60)),60))&amp;IF($P1999="","","-"&amp;TRIM(RIGHT(SUBSTITUTE(TRIM(SUBSTITUTE($P1999,CHAR(160)," "))," ",REPT(" ",60)),60)))&amp;IF($T1999="","","-"&amp;TRIM(RIGHT(SUBSTITUTE(TRIM(SUBSTITUTE($T1999,CHAR(160)," "))," ",REPT(" ",60)),60)))&amp;".jpg")</f>
        <v/>
      </c>
    </row>
    <row r="2000" ht="42" customHeight="1">
      <c r="A2000" s="173" t="n">
        <v>35722</v>
      </c>
      <c r="B2000" s="220" t="inlineStr">
        <is>
          <t>Primus 1000 Classic 19 October, 1997</t>
        </is>
      </c>
      <c r="C2000" s="220" t="inlineStr">
        <is>
          <t>DNF</t>
        </is>
      </c>
      <c r="D2000" s="220" t="n"/>
      <c r="E2000" s="220" t="n"/>
      <c r="F2000" s="220" t="n">
        <v>28</v>
      </c>
      <c r="G2000" s="220" t="inlineStr">
        <is>
          <t>Playscape Racing</t>
        </is>
      </c>
      <c r="H2000" s="220" t="n"/>
      <c r="I2000" s="220" t="inlineStr">
        <is>
          <t>CBS Drill &amp; Blast</t>
        </is>
      </c>
      <c r="J2000" s="220" t="inlineStr">
        <is>
          <t>Ford Falcon EF</t>
        </is>
      </c>
      <c r="K2000" s="220" t="n"/>
      <c r="L2000" s="220" t="inlineStr">
        <is>
          <t>Kevin Waldock</t>
        </is>
      </c>
      <c r="M2000" s="220" t="inlineStr">
        <is>
          <t>AUS</t>
        </is>
      </c>
      <c r="N2000" s="687">
        <f>_xlfn.LET(_xlpm.d,_xlfn.XLOOKUP(L2000,'[1]Birth Dates'!$A:$A,'[1]Birth Dates'!$B:$B,"",0),IF(_xlpm.d=0,"",_xlpm.d))</f>
        <v/>
      </c>
      <c r="O2000" s="220">
        <f>IF(OR(N2000="",A2000="",NOT(ISNUMBER(N2000)),N2000&gt;A2000),"",DATEDIF(N2000,A2000,"Y")&amp;" years, "&amp;DATEDIF(N2000,A2000,"YM")&amp;" months, "&amp;DATEDIF(N2000,A2000,"MD")&amp;" days")</f>
        <v/>
      </c>
      <c r="P2000" s="220" t="inlineStr">
        <is>
          <t>John Smith</t>
        </is>
      </c>
      <c r="Q2000" s="220" t="inlineStr">
        <is>
          <t>AUS</t>
        </is>
      </c>
      <c r="R2000" s="687">
        <f>_xlfn.LET(_xlpm.d,_xlfn.XLOOKUP(P2000,'[1]Birth Dates'!$A:$A,'[1]Birth Dates'!$B:$B,"",0),IF(_xlpm.d=0,"",_xlpm.d))</f>
        <v/>
      </c>
      <c r="S2000" s="220">
        <f>IF(OR(R2000="",A2000="",NOT(ISNUMBER(R2000)),R2000&gt;A2000),"",DATEDIF(R2000,A2000,"Y")&amp;" years, "&amp;DATEDIF(R2000,A2000,"YM")&amp;" months, "&amp;DATEDIF(R2000,A2000,"MD")&amp;" days")</f>
        <v/>
      </c>
      <c r="T2000" s="220" t="n"/>
      <c r="U2000" s="220" t="n"/>
      <c r="V2000" s="687">
        <f>_xlfn.LET(_xlpm.d,_xlfn.XLOOKUP(T2000,'[1]Birth Dates'!$A:$A,'[1]Birth Dates'!$B:$B,"",0),IF(_xlpm.d=0,"",_xlpm.d))</f>
        <v/>
      </c>
      <c r="W2000" s="220">
        <f>IF(OR(V2000="",A2000="",NOT(ISNUMBER(V2000)),V2000&gt;A2000),"",DATEDIF(V2000,A2000,"Y")&amp;" years, "&amp;DATEDIF(V2000,A2000,"YM")&amp;" months, "&amp;DATEDIF(V2000,A2000,"MD")&amp;" days")</f>
        <v/>
      </c>
      <c r="X2000" s="220" t="n"/>
      <c r="Y2000" s="220" t="n"/>
      <c r="Z2000" s="220" t="n"/>
      <c r="AA2000" s="220" t="n"/>
      <c r="AB2000" s="220" t="n">
        <v>29</v>
      </c>
      <c r="AC2000" s="220" t="n"/>
      <c r="AD2000" s="220" t="n"/>
      <c r="AE2000" s="595" t="inlineStr">
        <is>
          <t>2:18.6130</t>
        </is>
      </c>
      <c r="AF2000" s="418">
        <f>IF(OR(AE2000="",AE2000="",AE2000=0),"",6.213/(AE2000*24))</f>
        <v/>
      </c>
      <c r="AG2000" s="251" t="n"/>
      <c r="AH2000" s="577" t="inlineStr"/>
      <c r="AI2000" s="418">
        <f>IF(OR(AH2000="",AH2000="",AH2000=0),"",6.213/(AH2000*24))</f>
        <v/>
      </c>
      <c r="AJ2000" s="175">
        <f>IF(AND(ISNUMBER(AB2000),ISNUMBER(AG2000)),AB2000-AG2000,"")</f>
        <v/>
      </c>
      <c r="AK2000" s="220" t="inlineStr">
        <is>
          <t>Loose Wheel</t>
        </is>
      </c>
      <c r="AL2000" s="220" t="n">
        <v>92</v>
      </c>
      <c r="AM2000" s="694" t="n">
        <v>0.172219537037037</v>
      </c>
      <c r="AN2000" s="671">
        <f>IF(OR(AL2000="",AM2000="",AM2000=0),"",AL2000*6.213/(AM2000*24))</f>
        <v/>
      </c>
      <c r="AO2000" s="477">
        <f>IF(AND(AL2000=AL1999,AM2000&lt;&gt;"",AM1999&lt;&gt;""),AM2000-AM1999,"")</f>
        <v/>
      </c>
      <c r="AP2000" s="220" t="n">
        <v>68</v>
      </c>
      <c r="AQ2000" s="577" t="inlineStr">
        <is>
          <t>2:16.9260</t>
        </is>
      </c>
      <c r="AR2000" s="439">
        <f>IF(OR(AQ2000="",AQ2000="",AQ2000=0),"",6.213/(AQ2000*24))</f>
        <v/>
      </c>
      <c r="AS2000" s="436">
        <f>IF(OR(NOT(ISNUMBER(C2000)),NOT(ISNUMBER(AB2000))),"",IF(AG2000&lt;&gt;"",AG2000,AB2000)-C2000)</f>
        <v/>
      </c>
      <c r="AT2000" s="217" t="n"/>
      <c r="AU2000" s="223">
        <f>IF($B2000="","",TEXT($A2000,"yyyymmdd")&amp;"_P"&amp;$C2000&amp;"_C"&amp;$F2000&amp;"_"&amp;TRIM(RIGHT(SUBSTITUTE(TRIM(SUBSTITUTE($L2000,CHAR(160)," "))," ",REPT(" ",60)),60))&amp;IF($P2000="","","-"&amp;TRIM(RIGHT(SUBSTITUTE(TRIM(SUBSTITUTE($P2000,CHAR(160)," "))," ",REPT(" ",60)),60)))&amp;IF($T2000="","","-"&amp;TRIM(RIGHT(SUBSTITUTE(TRIM(SUBSTITUTE($T2000,CHAR(160)," "))," ",REPT(" ",60)),60)))&amp;".jpg")</f>
        <v/>
      </c>
    </row>
    <row r="2001" ht="42" customHeight="1">
      <c r="A2001" s="173" t="n">
        <v>35722</v>
      </c>
      <c r="B2001" s="220" t="inlineStr">
        <is>
          <t>Primus 1000 Classic 19 October, 1997</t>
        </is>
      </c>
      <c r="C2001" s="220" t="inlineStr">
        <is>
          <t>DNF</t>
        </is>
      </c>
      <c r="D2001" s="220" t="n"/>
      <c r="E2001" s="220" t="n"/>
      <c r="F2001" s="220" t="n">
        <v>7</v>
      </c>
      <c r="G2001" s="220" t="inlineStr">
        <is>
          <t>Wayne Gardner Racing</t>
        </is>
      </c>
      <c r="H2001" s="220" t="n"/>
      <c r="I2001" s="220" t="inlineStr">
        <is>
          <t>Coca-Cola, Donut King</t>
        </is>
      </c>
      <c r="J2001" s="220" t="inlineStr">
        <is>
          <t>Holden Commodore VS</t>
        </is>
      </c>
      <c r="K2001" s="220" t="n"/>
      <c r="L2001" s="220" t="inlineStr">
        <is>
          <t>Wayne Gardner</t>
        </is>
      </c>
      <c r="M2001" s="220" t="inlineStr">
        <is>
          <t>AUS</t>
        </is>
      </c>
      <c r="N2001" s="687">
        <f>_xlfn.LET(_xlpm.d,_xlfn.XLOOKUP(L2001,'[1]Birth Dates'!$A:$A,'[1]Birth Dates'!$B:$B,"",0),IF(_xlpm.d=0,"",_xlpm.d))</f>
        <v/>
      </c>
      <c r="O2001" s="220">
        <f>IF(OR(N2001="",A2001="",NOT(ISNUMBER(N2001)),N2001&gt;A2001),"",DATEDIF(N2001,A2001,"Y")&amp;" years, "&amp;DATEDIF(N2001,A2001,"YM")&amp;" months, "&amp;DATEDIF(N2001,A2001,"MD")&amp;" days")</f>
        <v/>
      </c>
      <c r="P2001" s="220" t="inlineStr">
        <is>
          <t>Neil Crompton</t>
        </is>
      </c>
      <c r="Q2001" s="220" t="inlineStr">
        <is>
          <t>AUS</t>
        </is>
      </c>
      <c r="R2001" s="687">
        <f>_xlfn.LET(_xlpm.d,_xlfn.XLOOKUP(P2001,'[1]Birth Dates'!$A:$A,'[1]Birth Dates'!$B:$B,"",0),IF(_xlpm.d=0,"",_xlpm.d))</f>
        <v/>
      </c>
      <c r="S2001" s="220">
        <f>IF(OR(R2001="",A2001="",NOT(ISNUMBER(R2001)),R2001&gt;A2001),"",DATEDIF(R2001,A2001,"Y")&amp;" years, "&amp;DATEDIF(R2001,A2001,"YM")&amp;" months, "&amp;DATEDIF(R2001,A2001,"MD")&amp;" days")</f>
        <v/>
      </c>
      <c r="T2001" s="220" t="n"/>
      <c r="U2001" s="220" t="n"/>
      <c r="V2001" s="687">
        <f>_xlfn.LET(_xlpm.d,_xlfn.XLOOKUP(T2001,'[1]Birth Dates'!$A:$A,'[1]Birth Dates'!$B:$B,"",0),IF(_xlpm.d=0,"",_xlpm.d))</f>
        <v/>
      </c>
      <c r="W2001" s="220">
        <f>IF(OR(V2001="",A2001="",NOT(ISNUMBER(V2001)),V2001&gt;A2001),"",DATEDIF(V2001,A2001,"Y")&amp;" years, "&amp;DATEDIF(V2001,A2001,"YM")&amp;" months, "&amp;DATEDIF(V2001,A2001,"MD")&amp;" days")</f>
        <v/>
      </c>
      <c r="X2001" s="220" t="n"/>
      <c r="Y2001" s="220" t="n"/>
      <c r="Z2001" s="220" t="n"/>
      <c r="AA2001" s="220" t="n"/>
      <c r="AB2001" s="220" t="n">
        <v>4</v>
      </c>
      <c r="AC2001" s="220" t="n"/>
      <c r="AD2001" s="220" t="n"/>
      <c r="AE2001" s="595" t="inlineStr">
        <is>
          <t>2:11.3380</t>
        </is>
      </c>
      <c r="AF2001" s="418">
        <f>IF(OR(AE2001="",AE2001="",AE2001=0),"",6.213/(AE2001*24))</f>
        <v/>
      </c>
      <c r="AG2001" s="251" t="n">
        <v>10</v>
      </c>
      <c r="AH2001" s="595" t="inlineStr">
        <is>
          <t>2:12.8269</t>
        </is>
      </c>
      <c r="AI2001" s="418">
        <f>IF(OR(AH2001="",AH2001="",AH2001=0),"",6.213/(AH2001*24))</f>
        <v/>
      </c>
      <c r="AJ2001" s="175">
        <f>IF(AND(ISNUMBER(AB2001),ISNUMBER(AG2001)),AB2001-AG2001,"")</f>
        <v/>
      </c>
      <c r="AK2001" s="220" t="inlineStr">
        <is>
          <t>Engine</t>
        </is>
      </c>
      <c r="AL2001" s="220" t="n">
        <v>89</v>
      </c>
      <c r="AM2001" s="694" t="n">
        <v>0.1450279976851852</v>
      </c>
      <c r="AN2001" s="671">
        <f>IF(OR(AL2001="",AM2001="",AM2001=0),"",AL2001*6.213/(AM2001*24))</f>
        <v/>
      </c>
      <c r="AO2001" s="477">
        <f>IF(AND(AL2001=AL2000,AM2001&lt;&gt;"",AM2000&lt;&gt;""),AM2001-AM2000,"")</f>
        <v/>
      </c>
      <c r="AP2001" s="220" t="n">
        <v>76</v>
      </c>
      <c r="AQ2001" s="577" t="inlineStr">
        <is>
          <t>2:12.9060</t>
        </is>
      </c>
      <c r="AR2001" s="439">
        <f>IF(OR(AQ2001="",AQ2001="",AQ2001=0),"",6.213/(AQ2001*24))</f>
        <v/>
      </c>
      <c r="AS2001" s="436">
        <f>IF(OR(NOT(ISNUMBER(C2001)),NOT(ISNUMBER(AB2001))),"",IF(AG2001&lt;&gt;"",AG2001,AB2001)-C2001)</f>
        <v/>
      </c>
      <c r="AT2001" s="217" t="n"/>
      <c r="AU2001" s="223">
        <f>IF($B2001="","",TEXT($A2001,"yyyymmdd")&amp;"_P"&amp;$C2001&amp;"_C"&amp;$F2001&amp;"_"&amp;TRIM(RIGHT(SUBSTITUTE(TRIM(SUBSTITUTE($L2001,CHAR(160)," "))," ",REPT(" ",60)),60))&amp;IF($P2001="","","-"&amp;TRIM(RIGHT(SUBSTITUTE(TRIM(SUBSTITUTE($P2001,CHAR(160)," "))," ",REPT(" ",60)),60)))&amp;IF($T2001="","","-"&amp;TRIM(RIGHT(SUBSTITUTE(TRIM(SUBSTITUTE($T2001,CHAR(160)," "))," ",REPT(" ",60)),60)))&amp;".jpg")</f>
        <v/>
      </c>
    </row>
    <row r="2002" ht="42" customHeight="1">
      <c r="A2002" s="173" t="n">
        <v>35722</v>
      </c>
      <c r="B2002" s="220" t="inlineStr">
        <is>
          <t>Primus 1000 Classic 19 October, 1997</t>
        </is>
      </c>
      <c r="C2002" s="220" t="inlineStr">
        <is>
          <t>DNF</t>
        </is>
      </c>
      <c r="D2002" s="220" t="n"/>
      <c r="E2002" s="220" t="n"/>
      <c r="F2002" s="220" t="n">
        <v>79</v>
      </c>
      <c r="G2002" s="220" t="inlineStr">
        <is>
          <t>Conway Racing</t>
        </is>
      </c>
      <c r="H2002" s="220" t="n"/>
      <c r="I2002" s="220" t="inlineStr">
        <is>
          <t>Cadillac Film Productions</t>
        </is>
      </c>
      <c r="J2002" s="220" t="inlineStr">
        <is>
          <t>Ford Falcon EB</t>
        </is>
      </c>
      <c r="K2002" s="220" t="n"/>
      <c r="L2002" s="220" t="inlineStr">
        <is>
          <t>Mike Conway</t>
        </is>
      </c>
      <c r="M2002" s="220" t="inlineStr">
        <is>
          <t>AUS</t>
        </is>
      </c>
      <c r="N2002" s="687">
        <f>_xlfn.LET(_xlpm.d,_xlfn.XLOOKUP(L2002,'[1]Birth Dates'!$A:$A,'[1]Birth Dates'!$B:$B,"",0),IF(_xlpm.d=0,"",_xlpm.d))</f>
        <v/>
      </c>
      <c r="O2002" s="220">
        <f>IF(OR(N2002="",A2002="",NOT(ISNUMBER(N2002)),N2002&gt;A2002),"",DATEDIF(N2002,A2002,"Y")&amp;" years, "&amp;DATEDIF(N2002,A2002,"YM")&amp;" months, "&amp;DATEDIF(N2002,A2002,"MD")&amp;" days")</f>
        <v/>
      </c>
      <c r="P2002" s="220" t="inlineStr">
        <is>
          <t>Gavin Monaghan</t>
        </is>
      </c>
      <c r="Q2002" s="220" t="inlineStr">
        <is>
          <t>AUS</t>
        </is>
      </c>
      <c r="R2002" s="687">
        <f>_xlfn.LET(_xlpm.d,_xlfn.XLOOKUP(P2002,'[1]Birth Dates'!$A:$A,'[1]Birth Dates'!$B:$B,"",0),IF(_xlpm.d=0,"",_xlpm.d))</f>
        <v/>
      </c>
      <c r="S2002" s="220">
        <f>IF(OR(R2002="",A2002="",NOT(ISNUMBER(R2002)),R2002&gt;A2002),"",DATEDIF(R2002,A2002,"Y")&amp;" years, "&amp;DATEDIF(R2002,A2002,"YM")&amp;" months, "&amp;DATEDIF(R2002,A2002,"MD")&amp;" days")</f>
        <v/>
      </c>
      <c r="T2002" s="220" t="n"/>
      <c r="U2002" s="220" t="n"/>
      <c r="V2002" s="687">
        <f>_xlfn.LET(_xlpm.d,_xlfn.XLOOKUP(T2002,'[1]Birth Dates'!$A:$A,'[1]Birth Dates'!$B:$B,"",0),IF(_xlpm.d=0,"",_xlpm.d))</f>
        <v/>
      </c>
      <c r="W2002" s="220">
        <f>IF(OR(V2002="",A2002="",NOT(ISNUMBER(V2002)),V2002&gt;A2002),"",DATEDIF(V2002,A2002,"Y")&amp;" years, "&amp;DATEDIF(V2002,A2002,"YM")&amp;" months, "&amp;DATEDIF(V2002,A2002,"MD")&amp;" days")</f>
        <v/>
      </c>
      <c r="X2002" s="220" t="n"/>
      <c r="Y2002" s="220" t="n"/>
      <c r="Z2002" s="220" t="n"/>
      <c r="AA2002" s="220" t="n"/>
      <c r="AB2002" s="220" t="n">
        <v>28</v>
      </c>
      <c r="AC2002" s="220" t="n"/>
      <c r="AD2002" s="220" t="n"/>
      <c r="AE2002" s="595" t="inlineStr">
        <is>
          <t>2:18.3040</t>
        </is>
      </c>
      <c r="AF2002" s="418">
        <f>IF(OR(AE2002="",AE2002="",AE2002=0),"",6.213/(AE2002*24))</f>
        <v/>
      </c>
      <c r="AG2002" s="251" t="n"/>
      <c r="AH2002" s="577" t="inlineStr"/>
      <c r="AI2002" s="418">
        <f>IF(OR(AH2002="",AH2002="",AH2002=0),"",6.213/(AH2002*24))</f>
        <v/>
      </c>
      <c r="AJ2002" s="175">
        <f>IF(AND(ISNUMBER(AB2002),ISNUMBER(AG2002)),AB2002-AG2002,"")</f>
        <v/>
      </c>
      <c r="AK2002" s="220" t="inlineStr">
        <is>
          <t>Gearbox</t>
        </is>
      </c>
      <c r="AL2002" s="220" t="n">
        <v>84</v>
      </c>
      <c r="AM2002" s="694" t="n">
        <v>0.1452139930555555</v>
      </c>
      <c r="AN2002" s="671">
        <f>IF(OR(AL2002="",AM2002="",AM2002=0),"",AL2002*6.213/(AM2002*24))</f>
        <v/>
      </c>
      <c r="AO2002" s="477">
        <f>IF(AND(AL2002=AL2001,AM2002&lt;&gt;"",AM2001&lt;&gt;""),AM2002-AM2001,"")</f>
        <v/>
      </c>
      <c r="AP2002" s="220" t="n">
        <v>5</v>
      </c>
      <c r="AQ2002" s="577" t="inlineStr">
        <is>
          <t>2:18.5520</t>
        </is>
      </c>
      <c r="AR2002" s="439">
        <f>IF(OR(AQ2002="",AQ2002="",AQ2002=0),"",6.213/(AQ2002*24))</f>
        <v/>
      </c>
      <c r="AS2002" s="436">
        <f>IF(OR(NOT(ISNUMBER(C2002)),NOT(ISNUMBER(AB2002))),"",IF(AG2002&lt;&gt;"",AG2002,AB2002)-C2002)</f>
        <v/>
      </c>
      <c r="AT2002" s="217" t="n"/>
      <c r="AU2002" s="223">
        <f>IF($B2002="","",TEXT($A2002,"yyyymmdd")&amp;"_P"&amp;$C2002&amp;"_C"&amp;$F2002&amp;"_"&amp;TRIM(RIGHT(SUBSTITUTE(TRIM(SUBSTITUTE($L2002,CHAR(160)," "))," ",REPT(" ",60)),60))&amp;IF($P2002="","","-"&amp;TRIM(RIGHT(SUBSTITUTE(TRIM(SUBSTITUTE($P2002,CHAR(160)," "))," ",REPT(" ",60)),60)))&amp;IF($T2002="","","-"&amp;TRIM(RIGHT(SUBSTITUTE(TRIM(SUBSTITUTE($T2002,CHAR(160)," "))," ",REPT(" ",60)),60)))&amp;".jpg")</f>
        <v/>
      </c>
    </row>
    <row r="2003" ht="42" customHeight="1">
      <c r="A2003" s="173" t="n">
        <v>35722</v>
      </c>
      <c r="B2003" s="220" t="inlineStr">
        <is>
          <t>Primus 1000 Classic 19 October, 1997</t>
        </is>
      </c>
      <c r="C2003" s="220" t="inlineStr">
        <is>
          <t>DNF</t>
        </is>
      </c>
      <c r="D2003" s="220" t="n"/>
      <c r="E2003" s="220" t="n"/>
      <c r="F2003" s="220" t="n">
        <v>38</v>
      </c>
      <c r="G2003" s="220" t="inlineStr">
        <is>
          <t>James Rosenberg Racing</t>
        </is>
      </c>
      <c r="H2003" s="220" t="n"/>
      <c r="I2003" s="220" t="inlineStr">
        <is>
          <t>Gawler Farm Machinery, John Deere</t>
        </is>
      </c>
      <c r="J2003" s="220" t="inlineStr">
        <is>
          <t>Holden Commodore VS</t>
        </is>
      </c>
      <c r="K2003" s="220" t="n"/>
      <c r="L2003" s="220" t="inlineStr">
        <is>
          <t>Mark Poole</t>
        </is>
      </c>
      <c r="M2003" s="220" t="inlineStr">
        <is>
          <t>AUS</t>
        </is>
      </c>
      <c r="N2003" s="687">
        <f>_xlfn.LET(_xlpm.d,_xlfn.XLOOKUP(L2003,'[1]Birth Dates'!$A:$A,'[1]Birth Dates'!$B:$B,"",0),IF(_xlpm.d=0,"",_xlpm.d))</f>
        <v/>
      </c>
      <c r="O2003" s="220">
        <f>IF(OR(N2003="",A2003="",NOT(ISNUMBER(N2003)),N2003&gt;A2003),"",DATEDIF(N2003,A2003,"Y")&amp;" years, "&amp;DATEDIF(N2003,A2003,"YM")&amp;" months, "&amp;DATEDIF(N2003,A2003,"MD")&amp;" days")</f>
        <v/>
      </c>
      <c r="P2003" s="220" t="inlineStr">
        <is>
          <t>Tony Scott</t>
        </is>
      </c>
      <c r="Q2003" s="220" t="inlineStr">
        <is>
          <t>AUS</t>
        </is>
      </c>
      <c r="R2003" s="687">
        <f>_xlfn.LET(_xlpm.d,_xlfn.XLOOKUP(P2003,'[1]Birth Dates'!$A:$A,'[1]Birth Dates'!$B:$B,"",0),IF(_xlpm.d=0,"",_xlpm.d))</f>
        <v/>
      </c>
      <c r="S2003" s="220">
        <f>IF(OR(R2003="",A2003="",NOT(ISNUMBER(R2003)),R2003&gt;A2003),"",DATEDIF(R2003,A2003,"Y")&amp;" years, "&amp;DATEDIF(R2003,A2003,"YM")&amp;" months, "&amp;DATEDIF(R2003,A2003,"MD")&amp;" days")</f>
        <v/>
      </c>
      <c r="T2003" s="220" t="n"/>
      <c r="U2003" s="220" t="n"/>
      <c r="V2003" s="687">
        <f>_xlfn.LET(_xlpm.d,_xlfn.XLOOKUP(T2003,'[1]Birth Dates'!$A:$A,'[1]Birth Dates'!$B:$B,"",0),IF(_xlpm.d=0,"",_xlpm.d))</f>
        <v/>
      </c>
      <c r="W2003" s="220">
        <f>IF(OR(V2003="",A2003="",NOT(ISNUMBER(V2003)),V2003&gt;A2003),"",DATEDIF(V2003,A2003,"Y")&amp;" years, "&amp;DATEDIF(V2003,A2003,"YM")&amp;" months, "&amp;DATEDIF(V2003,A2003,"MD")&amp;" days")</f>
        <v/>
      </c>
      <c r="X2003" s="220" t="n"/>
      <c r="Y2003" s="220" t="n"/>
      <c r="Z2003" s="220" t="n"/>
      <c r="AA2003" s="220" t="n"/>
      <c r="AB2003" s="220" t="n">
        <v>19</v>
      </c>
      <c r="AC2003" s="220" t="n"/>
      <c r="AD2003" s="220" t="n"/>
      <c r="AE2003" s="595" t="inlineStr">
        <is>
          <t>2:15.0310</t>
        </is>
      </c>
      <c r="AF2003" s="418">
        <f>IF(OR(AE2003="",AE2003="",AE2003=0),"",6.213/(AE2003*24))</f>
        <v/>
      </c>
      <c r="AG2003" s="251" t="n"/>
      <c r="AH2003" s="577" t="inlineStr"/>
      <c r="AI2003" s="418">
        <f>IF(OR(AH2003="",AH2003="",AH2003=0),"",6.213/(AH2003*24))</f>
        <v/>
      </c>
      <c r="AJ2003" s="175">
        <f>IF(AND(ISNUMBER(AB2003),ISNUMBER(AG2003)),AB2003-AG2003,"")</f>
        <v/>
      </c>
      <c r="AK2003" s="220" t="inlineStr">
        <is>
          <t>Gearbox</t>
        </is>
      </c>
      <c r="AL2003" s="220" t="n">
        <v>74</v>
      </c>
      <c r="AM2003" s="694" t="n">
        <v>0.1238819675925926</v>
      </c>
      <c r="AN2003" s="671">
        <f>IF(OR(AL2003="",AM2003="",AM2003=0),"",AL2003*6.213/(AM2003*24))</f>
        <v/>
      </c>
      <c r="AO2003" s="477">
        <f>IF(AND(AL2003=AL2002,AM2003&lt;&gt;"",AM2002&lt;&gt;""),AM2003-AM2002,"")</f>
        <v/>
      </c>
      <c r="AP2003" s="220" t="n">
        <v>16</v>
      </c>
      <c r="AQ2003" s="577" t="inlineStr">
        <is>
          <t>2:14.8760</t>
        </is>
      </c>
      <c r="AR2003" s="439">
        <f>IF(OR(AQ2003="",AQ2003="",AQ2003=0),"",6.213/(AQ2003*24))</f>
        <v/>
      </c>
      <c r="AS2003" s="436">
        <f>IF(OR(NOT(ISNUMBER(C2003)),NOT(ISNUMBER(AB2003))),"",IF(AG2003&lt;&gt;"",AG2003,AB2003)-C2003)</f>
        <v/>
      </c>
      <c r="AT2003" s="217" t="n"/>
      <c r="AU2003" s="223">
        <f>IF($B2003="","",TEXT($A2003,"yyyymmdd")&amp;"_P"&amp;$C2003&amp;"_C"&amp;$F2003&amp;"_"&amp;TRIM(RIGHT(SUBSTITUTE(TRIM(SUBSTITUTE($L2003,CHAR(160)," "))," ",REPT(" ",60)),60))&amp;IF($P2003="","","-"&amp;TRIM(RIGHT(SUBSTITUTE(TRIM(SUBSTITUTE($P2003,CHAR(160)," "))," ",REPT(" ",60)),60)))&amp;IF($T2003="","","-"&amp;TRIM(RIGHT(SUBSTITUTE(TRIM(SUBSTITUTE($T2003,CHAR(160)," "))," ",REPT(" ",60)),60)))&amp;".jpg")</f>
        <v/>
      </c>
    </row>
    <row r="2004" ht="42" customHeight="1">
      <c r="A2004" s="173" t="n">
        <v>35722</v>
      </c>
      <c r="B2004" s="220" t="inlineStr">
        <is>
          <t>Primus 1000 Classic 19 October, 1997</t>
        </is>
      </c>
      <c r="C2004" s="220" t="inlineStr">
        <is>
          <t>DNF</t>
        </is>
      </c>
      <c r="D2004" s="220" t="n"/>
      <c r="E2004" s="220" t="n"/>
      <c r="F2004" s="220" t="n">
        <v>24</v>
      </c>
      <c r="G2004" s="220" t="inlineStr">
        <is>
          <t>Romano Racing</t>
        </is>
      </c>
      <c r="H2004" s="220" t="n"/>
      <c r="I2004" s="220" t="inlineStr">
        <is>
          <t>Bridgestone</t>
        </is>
      </c>
      <c r="J2004" s="220" t="inlineStr">
        <is>
          <t>Holden Commodore VS</t>
        </is>
      </c>
      <c r="K2004" s="220" t="n"/>
      <c r="L2004" s="220" t="inlineStr">
        <is>
          <t>Paul Romano</t>
        </is>
      </c>
      <c r="M2004" s="220" t="inlineStr">
        <is>
          <t>AUS</t>
        </is>
      </c>
      <c r="N2004" s="687">
        <f>_xlfn.LET(_xlpm.d,_xlfn.XLOOKUP(L2004,'[1]Birth Dates'!$A:$A,'[1]Birth Dates'!$B:$B,"",0),IF(_xlpm.d=0,"",_xlpm.d))</f>
        <v/>
      </c>
      <c r="O2004" s="220">
        <f>IF(OR(N2004="",A2004="",NOT(ISNUMBER(N2004)),N2004&gt;A2004),"",DATEDIF(N2004,A2004,"Y")&amp;" years, "&amp;DATEDIF(N2004,A2004,"YM")&amp;" months, "&amp;DATEDIF(N2004,A2004,"MD")&amp;" days")</f>
        <v/>
      </c>
      <c r="P2004" s="220" t="inlineStr">
        <is>
          <t>Allan Grice</t>
        </is>
      </c>
      <c r="Q2004" s="220" t="inlineStr">
        <is>
          <t>AUS</t>
        </is>
      </c>
      <c r="R2004" s="687">
        <f>_xlfn.LET(_xlpm.d,_xlfn.XLOOKUP(P2004,'[1]Birth Dates'!$A:$A,'[1]Birth Dates'!$B:$B,"",0),IF(_xlpm.d=0,"",_xlpm.d))</f>
        <v/>
      </c>
      <c r="S2004" s="220">
        <f>IF(OR(R2004="",A2004="",NOT(ISNUMBER(R2004)),R2004&gt;A2004),"",DATEDIF(R2004,A2004,"Y")&amp;" years, "&amp;DATEDIF(R2004,A2004,"YM")&amp;" months, "&amp;DATEDIF(R2004,A2004,"MD")&amp;" days")</f>
        <v/>
      </c>
      <c r="T2004" s="220" t="n"/>
      <c r="U2004" s="220" t="n"/>
      <c r="V2004" s="687">
        <f>_xlfn.LET(_xlpm.d,_xlfn.XLOOKUP(T2004,'[1]Birth Dates'!$A:$A,'[1]Birth Dates'!$B:$B,"",0),IF(_xlpm.d=0,"",_xlpm.d))</f>
        <v/>
      </c>
      <c r="W2004" s="220">
        <f>IF(OR(V2004="",A2004="",NOT(ISNUMBER(V2004)),V2004&gt;A2004),"",DATEDIF(V2004,A2004,"Y")&amp;" years, "&amp;DATEDIF(V2004,A2004,"YM")&amp;" months, "&amp;DATEDIF(V2004,A2004,"MD")&amp;" days")</f>
        <v/>
      </c>
      <c r="X2004" s="220" t="n"/>
      <c r="Y2004" s="220" t="n"/>
      <c r="Z2004" s="220" t="n"/>
      <c r="AA2004" s="220" t="n"/>
      <c r="AB2004" s="220" t="n">
        <v>20</v>
      </c>
      <c r="AC2004" s="220" t="n"/>
      <c r="AD2004" s="220" t="n"/>
      <c r="AE2004" s="595" t="inlineStr">
        <is>
          <t>2:15.1970</t>
        </is>
      </c>
      <c r="AF2004" s="418">
        <f>IF(OR(AE2004="",AE2004="",AE2004=0),"",6.213/(AE2004*24))</f>
        <v/>
      </c>
      <c r="AG2004" s="251" t="n"/>
      <c r="AH2004" s="577" t="inlineStr"/>
      <c r="AI2004" s="418">
        <f>IF(OR(AH2004="",AH2004="",AH2004=0),"",6.213/(AH2004*24))</f>
        <v/>
      </c>
      <c r="AJ2004" s="175">
        <f>IF(AND(ISNUMBER(AB2004),ISNUMBER(AG2004)),AB2004-AG2004,"")</f>
        <v/>
      </c>
      <c r="AK2004" s="220" t="inlineStr">
        <is>
          <t>Accident</t>
        </is>
      </c>
      <c r="AL2004" s="220" t="n">
        <v>69</v>
      </c>
      <c r="AM2004" s="694" t="n">
        <v>0.1162692708333333</v>
      </c>
      <c r="AN2004" s="671">
        <f>IF(OR(AL2004="",AM2004="",AM2004=0),"",AL2004*6.213/(AM2004*24))</f>
        <v/>
      </c>
      <c r="AO2004" s="477">
        <f>IF(AND(AL2004=AL2003,AM2004&lt;&gt;"",AM2003&lt;&gt;""),AM2004-AM2003,"")</f>
        <v/>
      </c>
      <c r="AP2004" s="220" t="n">
        <v>16</v>
      </c>
      <c r="AQ2004" s="577" t="inlineStr">
        <is>
          <t>2:14.9520</t>
        </is>
      </c>
      <c r="AR2004" s="439">
        <f>IF(OR(AQ2004="",AQ2004="",AQ2004=0),"",6.213/(AQ2004*24))</f>
        <v/>
      </c>
      <c r="AS2004" s="436">
        <f>IF(OR(NOT(ISNUMBER(C2004)),NOT(ISNUMBER(AB2004))),"",IF(AG2004&lt;&gt;"",AG2004,AB2004)-C2004)</f>
        <v/>
      </c>
      <c r="AT2004" s="217" t="n"/>
      <c r="AU2004" s="223">
        <f>IF($B2004="","",TEXT($A2004,"yyyymmdd")&amp;"_P"&amp;$C2004&amp;"_C"&amp;$F2004&amp;"_"&amp;TRIM(RIGHT(SUBSTITUTE(TRIM(SUBSTITUTE($L2004,CHAR(160)," "))," ",REPT(" ",60)),60))&amp;IF($P2004="","","-"&amp;TRIM(RIGHT(SUBSTITUTE(TRIM(SUBSTITUTE($P2004,CHAR(160)," "))," ",REPT(" ",60)),60)))&amp;IF($T2004="","","-"&amp;TRIM(RIGHT(SUBSTITUTE(TRIM(SUBSTITUTE($T2004,CHAR(160)," "))," ",REPT(" ",60)),60)))&amp;".jpg")</f>
        <v/>
      </c>
    </row>
    <row r="2005" ht="42" customHeight="1">
      <c r="A2005" s="173" t="n">
        <v>35722</v>
      </c>
      <c r="B2005" s="220" t="inlineStr">
        <is>
          <t>Primus 1000 Classic 19 October, 1997</t>
        </is>
      </c>
      <c r="C2005" s="220" t="inlineStr">
        <is>
          <t>DNF</t>
        </is>
      </c>
      <c r="D2005" s="220" t="n"/>
      <c r="E2005" s="220" t="n"/>
      <c r="F2005" s="220" t="n">
        <v>23</v>
      </c>
      <c r="G2005" s="220" t="inlineStr">
        <is>
          <t>Ray Hislop Motorsport</t>
        </is>
      </c>
      <c r="H2005" s="220" t="n"/>
      <c r="I2005" s="220" t="inlineStr">
        <is>
          <t>Skilled Group</t>
        </is>
      </c>
      <c r="J2005" s="220" t="inlineStr">
        <is>
          <t>Ford Falcon EF</t>
        </is>
      </c>
      <c r="K2005" s="220" t="n"/>
      <c r="L2005" s="220" t="inlineStr">
        <is>
          <t>Ray Hislop</t>
        </is>
      </c>
      <c r="M2005" s="220" t="inlineStr">
        <is>
          <t>AUS</t>
        </is>
      </c>
      <c r="N2005" s="687">
        <f>_xlfn.LET(_xlpm.d,_xlfn.XLOOKUP(L2005,'[1]Birth Dates'!$A:$A,'[1]Birth Dates'!$B:$B,"",0),IF(_xlpm.d=0,"",_xlpm.d))</f>
        <v/>
      </c>
      <c r="O2005" s="220">
        <f>IF(OR(N2005="",A2005="",NOT(ISNUMBER(N2005)),N2005&gt;A2005),"",DATEDIF(N2005,A2005,"Y")&amp;" years, "&amp;DATEDIF(N2005,A2005,"YM")&amp;" months, "&amp;DATEDIF(N2005,A2005,"MD")&amp;" days")</f>
        <v/>
      </c>
      <c r="P2005" s="220" t="inlineStr">
        <is>
          <t>Tim Briggs</t>
        </is>
      </c>
      <c r="Q2005" s="220" t="inlineStr">
        <is>
          <t>AUS</t>
        </is>
      </c>
      <c r="R2005" s="687">
        <f>_xlfn.LET(_xlpm.d,_xlfn.XLOOKUP(P2005,'[1]Birth Dates'!$A:$A,'[1]Birth Dates'!$B:$B,"",0),IF(_xlpm.d=0,"",_xlpm.d))</f>
        <v/>
      </c>
      <c r="S2005" s="220">
        <f>IF(OR(R2005="",A2005="",NOT(ISNUMBER(R2005)),R2005&gt;A2005),"",DATEDIF(R2005,A2005,"Y")&amp;" years, "&amp;DATEDIF(R2005,A2005,"YM")&amp;" months, "&amp;DATEDIF(R2005,A2005,"MD")&amp;" days")</f>
        <v/>
      </c>
      <c r="T2005" s="220" t="n"/>
      <c r="U2005" s="220" t="n"/>
      <c r="V2005" s="687">
        <f>_xlfn.LET(_xlpm.d,_xlfn.XLOOKUP(T2005,'[1]Birth Dates'!$A:$A,'[1]Birth Dates'!$B:$B,"",0),IF(_xlpm.d=0,"",_xlpm.d))</f>
        <v/>
      </c>
      <c r="W2005" s="220">
        <f>IF(OR(V2005="",A2005="",NOT(ISNUMBER(V2005)),V2005&gt;A2005),"",DATEDIF(V2005,A2005,"Y")&amp;" years, "&amp;DATEDIF(V2005,A2005,"YM")&amp;" months, "&amp;DATEDIF(V2005,A2005,"MD")&amp;" days")</f>
        <v/>
      </c>
      <c r="X2005" s="220" t="n"/>
      <c r="Y2005" s="220" t="n"/>
      <c r="Z2005" s="220" t="n"/>
      <c r="AA2005" s="220" t="n"/>
      <c r="AB2005" s="220" t="n">
        <v>26</v>
      </c>
      <c r="AC2005" s="220" t="n"/>
      <c r="AD2005" s="220" t="n"/>
      <c r="AE2005" s="595" t="inlineStr">
        <is>
          <t>2:17.8630</t>
        </is>
      </c>
      <c r="AF2005" s="418">
        <f>IF(OR(AE2005="",AE2005="",AE2005=0),"",6.213/(AE2005*24))</f>
        <v/>
      </c>
      <c r="AG2005" s="251" t="n"/>
      <c r="AH2005" s="577" t="inlineStr"/>
      <c r="AI2005" s="418">
        <f>IF(OR(AH2005="",AH2005="",AH2005=0),"",6.213/(AH2005*24))</f>
        <v/>
      </c>
      <c r="AJ2005" s="175">
        <f>IF(AND(ISNUMBER(AB2005),ISNUMBER(AG2005)),AB2005-AG2005,"")</f>
        <v/>
      </c>
      <c r="AK2005" s="220" t="inlineStr">
        <is>
          <t>Accident</t>
        </is>
      </c>
      <c r="AL2005" s="220" t="n">
        <v>62</v>
      </c>
      <c r="AM2005" s="694" t="n">
        <v>0.1049738888888889</v>
      </c>
      <c r="AN2005" s="671">
        <f>IF(OR(AL2005="",AM2005="",AM2005=0),"",AL2005*6.213/(AM2005*24))</f>
        <v/>
      </c>
      <c r="AO2005" s="477">
        <f>IF(AND(AL2005=AL2004,AM2005&lt;&gt;"",AM2004&lt;&gt;""),AM2005-AM2004,"")</f>
        <v/>
      </c>
      <c r="AP2005" s="220" t="n">
        <v>46</v>
      </c>
      <c r="AQ2005" s="577" t="inlineStr">
        <is>
          <t>2:17.8670</t>
        </is>
      </c>
      <c r="AR2005" s="439">
        <f>IF(OR(AQ2005="",AQ2005="",AQ2005=0),"",6.213/(AQ2005*24))</f>
        <v/>
      </c>
      <c r="AS2005" s="436">
        <f>IF(OR(NOT(ISNUMBER(C2005)),NOT(ISNUMBER(AB2005))),"",IF(AG2005&lt;&gt;"",AG2005,AB2005)-C2005)</f>
        <v/>
      </c>
      <c r="AT2005" s="217" t="n"/>
      <c r="AU2005" s="223">
        <f>IF($B2005="","",TEXT($A2005,"yyyymmdd")&amp;"_P"&amp;$C2005&amp;"_C"&amp;$F2005&amp;"_"&amp;TRIM(RIGHT(SUBSTITUTE(TRIM(SUBSTITUTE($L2005,CHAR(160)," "))," ",REPT(" ",60)),60))&amp;IF($P2005="","","-"&amp;TRIM(RIGHT(SUBSTITUTE(TRIM(SUBSTITUTE($P2005,CHAR(160)," "))," ",REPT(" ",60)),60)))&amp;IF($T2005="","","-"&amp;TRIM(RIGHT(SUBSTITUTE(TRIM(SUBSTITUTE($T2005,CHAR(160)," "))," ",REPT(" ",60)),60)))&amp;".jpg")</f>
        <v/>
      </c>
    </row>
    <row r="2006" ht="42" customHeight="1">
      <c r="A2006" s="173" t="n">
        <v>35722</v>
      </c>
      <c r="B2006" s="220" t="inlineStr">
        <is>
          <t>Primus 1000 Classic 19 October, 1997</t>
        </is>
      </c>
      <c r="C2006" s="220" t="inlineStr">
        <is>
          <t>DNF</t>
        </is>
      </c>
      <c r="D2006" s="220" t="n"/>
      <c r="E2006" s="220" t="n"/>
      <c r="F2006" s="220" t="n">
        <v>41</v>
      </c>
      <c r="G2006" s="220" t="inlineStr">
        <is>
          <t>Emerzidis Motorsport</t>
        </is>
      </c>
      <c r="H2006" s="220" t="n"/>
      <c r="I2006" s="220" t="inlineStr">
        <is>
          <t>Simon's Earthworks</t>
        </is>
      </c>
      <c r="J2006" s="220" t="inlineStr">
        <is>
          <t>Holden Commodore VR</t>
        </is>
      </c>
      <c r="K2006" s="220" t="n"/>
      <c r="L2006" s="220" t="inlineStr">
        <is>
          <t>Garry Willmington</t>
        </is>
      </c>
      <c r="M2006" s="220" t="inlineStr">
        <is>
          <t>AUS</t>
        </is>
      </c>
      <c r="N2006" s="687">
        <f>_xlfn.LET(_xlpm.d,_xlfn.XLOOKUP(L2006,'[1]Birth Dates'!$A:$A,'[1]Birth Dates'!$B:$B,"",0),IF(_xlpm.d=0,"",_xlpm.d))</f>
        <v/>
      </c>
      <c r="O2006" s="220">
        <f>IF(OR(N2006="",A2006="",NOT(ISNUMBER(N2006)),N2006&gt;A2006),"",DATEDIF(N2006,A2006,"Y")&amp;" years, "&amp;DATEDIF(N2006,A2006,"YM")&amp;" months, "&amp;DATEDIF(N2006,A2006,"MD")&amp;" days")</f>
        <v/>
      </c>
      <c r="P2006" s="220" t="inlineStr">
        <is>
          <t>Bill Seiders</t>
        </is>
      </c>
      <c r="Q2006" s="220" t="inlineStr">
        <is>
          <t>AUS</t>
        </is>
      </c>
      <c r="R2006" s="687">
        <f>_xlfn.LET(_xlpm.d,_xlfn.XLOOKUP(P2006,'[1]Birth Dates'!$A:$A,'[1]Birth Dates'!$B:$B,"",0),IF(_xlpm.d=0,"",_xlpm.d))</f>
        <v/>
      </c>
      <c r="S2006" s="220">
        <f>IF(OR(R2006="",A2006="",NOT(ISNUMBER(R2006)),R2006&gt;A2006),"",DATEDIF(R2006,A2006,"Y")&amp;" years, "&amp;DATEDIF(R2006,A2006,"YM")&amp;" months, "&amp;DATEDIF(R2006,A2006,"MD")&amp;" days")</f>
        <v/>
      </c>
      <c r="T2006" s="220" t="n"/>
      <c r="U2006" s="220" t="n"/>
      <c r="V2006" s="687">
        <f>_xlfn.LET(_xlpm.d,_xlfn.XLOOKUP(T2006,'[1]Birth Dates'!$A:$A,'[1]Birth Dates'!$B:$B,"",0),IF(_xlpm.d=0,"",_xlpm.d))</f>
        <v/>
      </c>
      <c r="W2006" s="220">
        <f>IF(OR(V2006="",A2006="",NOT(ISNUMBER(V2006)),V2006&gt;A2006),"",DATEDIF(V2006,A2006,"Y")&amp;" years, "&amp;DATEDIF(V2006,A2006,"YM")&amp;" months, "&amp;DATEDIF(V2006,A2006,"MD")&amp;" days")</f>
        <v/>
      </c>
      <c r="X2006" s="220" t="n"/>
      <c r="Y2006" s="220" t="n"/>
      <c r="Z2006" s="220" t="n"/>
      <c r="AA2006" s="220" t="n"/>
      <c r="AB2006" s="220" t="n">
        <v>32</v>
      </c>
      <c r="AC2006" s="220" t="n"/>
      <c r="AD2006" s="220" t="n"/>
      <c r="AE2006" s="595" t="inlineStr">
        <is>
          <t>2:19.6180</t>
        </is>
      </c>
      <c r="AF2006" s="418">
        <f>IF(OR(AE2006="",AE2006="",AE2006=0),"",6.213/(AE2006*24))</f>
        <v/>
      </c>
      <c r="AG2006" s="251" t="n"/>
      <c r="AH2006" s="577" t="inlineStr"/>
      <c r="AI2006" s="418">
        <f>IF(OR(AH2006="",AH2006="",AH2006=0),"",6.213/(AH2006*24))</f>
        <v/>
      </c>
      <c r="AJ2006" s="175">
        <f>IF(AND(ISNUMBER(AB2006),ISNUMBER(AG2006)),AB2006-AG2006,"")</f>
        <v/>
      </c>
      <c r="AK2006" s="220" t="inlineStr">
        <is>
          <t>Engine</t>
        </is>
      </c>
      <c r="AL2006" s="220" t="n">
        <v>61</v>
      </c>
      <c r="AM2006" s="694" t="n">
        <v>0.1431407523148148</v>
      </c>
      <c r="AN2006" s="671">
        <f>IF(OR(AL2006="",AM2006="",AM2006=0),"",AL2006*6.213/(AM2006*24))</f>
        <v/>
      </c>
      <c r="AO2006" s="477">
        <f>IF(AND(AL2006=AL2005,AM2006&lt;&gt;"",AM2005&lt;&gt;""),AM2006-AM2005,"")</f>
        <v/>
      </c>
      <c r="AP2006" s="220" t="n">
        <v>5</v>
      </c>
      <c r="AQ2006" s="577" t="inlineStr">
        <is>
          <t>2:22.3490</t>
        </is>
      </c>
      <c r="AR2006" s="439">
        <f>IF(OR(AQ2006="",AQ2006="",AQ2006=0),"",6.213/(AQ2006*24))</f>
        <v/>
      </c>
      <c r="AS2006" s="436">
        <f>IF(OR(NOT(ISNUMBER(C2006)),NOT(ISNUMBER(AB2006))),"",IF(AG2006&lt;&gt;"",AG2006,AB2006)-C2006)</f>
        <v/>
      </c>
      <c r="AT2006" s="217" t="n"/>
      <c r="AU2006" s="223">
        <f>IF($B2006="","",TEXT($A2006,"yyyymmdd")&amp;"_P"&amp;$C2006&amp;"_C"&amp;$F2006&amp;"_"&amp;TRIM(RIGHT(SUBSTITUTE(TRIM(SUBSTITUTE($L2006,CHAR(160)," "))," ",REPT(" ",60)),60))&amp;IF($P2006="","","-"&amp;TRIM(RIGHT(SUBSTITUTE(TRIM(SUBSTITUTE($P2006,CHAR(160)," "))," ",REPT(" ",60)),60)))&amp;IF($T2006="","","-"&amp;TRIM(RIGHT(SUBSTITUTE(TRIM(SUBSTITUTE($T2006,CHAR(160)," "))," ",REPT(" ",60)),60)))&amp;".jpg")</f>
        <v/>
      </c>
    </row>
    <row r="2007" ht="42" customHeight="1">
      <c r="A2007" s="173" t="n">
        <v>35722</v>
      </c>
      <c r="B2007" s="220" t="inlineStr">
        <is>
          <t>Primus 1000 Classic 19 October, 1997</t>
        </is>
      </c>
      <c r="C2007" s="220" t="inlineStr">
        <is>
          <t>DNF</t>
        </is>
      </c>
      <c r="D2007" s="220" t="n"/>
      <c r="E2007" s="220" t="n"/>
      <c r="F2007" s="542" t="inlineStr">
        <is>
          <t>05</t>
        </is>
      </c>
      <c r="G2007" s="220" t="inlineStr">
        <is>
          <t>Holden Racing Team</t>
        </is>
      </c>
      <c r="H2007" s="220" t="n"/>
      <c r="I2007" s="220" t="inlineStr">
        <is>
          <t>Holden, Mobil 1</t>
        </is>
      </c>
      <c r="J2007" s="220" t="inlineStr">
        <is>
          <t>Holden Commodore VS</t>
        </is>
      </c>
      <c r="K2007" s="220" t="n"/>
      <c r="L2007" s="220" t="inlineStr">
        <is>
          <t>Peter Brock</t>
        </is>
      </c>
      <c r="M2007" s="220" t="inlineStr">
        <is>
          <t>AUS</t>
        </is>
      </c>
      <c r="N2007" s="687">
        <f>_xlfn.LET(_xlpm.d,_xlfn.XLOOKUP(L2007,'[1]Birth Dates'!$A:$A,'[1]Birth Dates'!$B:$B,"",0),IF(_xlpm.d=0,"",_xlpm.d))</f>
        <v/>
      </c>
      <c r="O2007" s="220">
        <f>IF(OR(N2007="",A2007="",NOT(ISNUMBER(N2007)),N2007&gt;A2007),"",DATEDIF(N2007,A2007,"Y")&amp;" years, "&amp;DATEDIF(N2007,A2007,"YM")&amp;" months, "&amp;DATEDIF(N2007,A2007,"MD")&amp;" days")</f>
        <v/>
      </c>
      <c r="P2007" s="220" t="inlineStr">
        <is>
          <t>Mark Skaife</t>
        </is>
      </c>
      <c r="Q2007" s="220" t="inlineStr">
        <is>
          <t>AUS</t>
        </is>
      </c>
      <c r="R2007" s="687">
        <f>_xlfn.LET(_xlpm.d,_xlfn.XLOOKUP(P2007,'[1]Birth Dates'!$A:$A,'[1]Birth Dates'!$B:$B,"",0),IF(_xlpm.d=0,"",_xlpm.d))</f>
        <v/>
      </c>
      <c r="S2007" s="220">
        <f>IF(OR(R2007="",A2007="",NOT(ISNUMBER(R2007)),R2007&gt;A2007),"",DATEDIF(R2007,A2007,"Y")&amp;" years, "&amp;DATEDIF(R2007,A2007,"YM")&amp;" months, "&amp;DATEDIF(R2007,A2007,"MD")&amp;" days")</f>
        <v/>
      </c>
      <c r="T2007" s="220" t="n"/>
      <c r="U2007" s="220" t="n"/>
      <c r="V2007" s="687">
        <f>_xlfn.LET(_xlpm.d,_xlfn.XLOOKUP(T2007,'[1]Birth Dates'!$A:$A,'[1]Birth Dates'!$B:$B,"",0),IF(_xlpm.d=0,"",_xlpm.d))</f>
        <v/>
      </c>
      <c r="W2007" s="220">
        <f>IF(OR(V2007="",A2007="",NOT(ISNUMBER(V2007)),V2007&gt;A2007),"",DATEDIF(V2007,A2007,"Y")&amp;" years, "&amp;DATEDIF(V2007,A2007,"YM")&amp;" months, "&amp;DATEDIF(V2007,A2007,"MD")&amp;" days")</f>
        <v/>
      </c>
      <c r="X2007" s="220" t="n"/>
      <c r="Y2007" s="220" t="n"/>
      <c r="Z2007" s="220" t="n"/>
      <c r="AA2007" s="220" t="n"/>
      <c r="AB2007" s="220" t="n">
        <v>2</v>
      </c>
      <c r="AC2007" s="220" t="n"/>
      <c r="AD2007" s="220" t="n"/>
      <c r="AE2007" s="595" t="inlineStr">
        <is>
          <t>2:10.9940</t>
        </is>
      </c>
      <c r="AF2007" s="418">
        <f>IF(OR(AE2007="",AE2007="",AE2007=0),"",6.213/(AE2007*24))</f>
        <v/>
      </c>
      <c r="AG2007" s="251" t="n">
        <v>1</v>
      </c>
      <c r="AH2007" s="595" t="inlineStr">
        <is>
          <t>2:10.0397</t>
        </is>
      </c>
      <c r="AI2007" s="418">
        <f>IF(OR(AH2007="",AH2007="",AH2007=0),"",6.213/(AH2007*24))</f>
        <v/>
      </c>
      <c r="AJ2007" s="175">
        <f>IF(AND(ISNUMBER(AB2007),ISNUMBER(AG2007)),AB2007-AG2007,"")</f>
        <v/>
      </c>
      <c r="AK2007" s="220" t="inlineStr">
        <is>
          <t>Engine</t>
        </is>
      </c>
      <c r="AL2007" s="220" t="n">
        <v>52</v>
      </c>
      <c r="AM2007" s="694" t="n">
        <v>0.08159369212962962</v>
      </c>
      <c r="AN2007" s="671">
        <f>IF(OR(AL2007="",AM2007="",AM2007=0),"",AL2007*6.213/(AM2007*24))</f>
        <v/>
      </c>
      <c r="AO2007" s="477">
        <f>IF(AND(AL2007=AL2006,AM2007&lt;&gt;"",AM2006&lt;&gt;""),AM2007-AM2006,"")</f>
        <v/>
      </c>
      <c r="AP2007" s="220" t="n">
        <v>3</v>
      </c>
      <c r="AQ2007" s="577" t="inlineStr">
        <is>
          <t>2:12.4930</t>
        </is>
      </c>
      <c r="AR2007" s="439">
        <f>IF(OR(AQ2007="",AQ2007="",AQ2007=0),"",6.213/(AQ2007*24))</f>
        <v/>
      </c>
      <c r="AS2007" s="436">
        <f>IF(OR(NOT(ISNUMBER(C2007)),NOT(ISNUMBER(AB2007))),"",IF(AG2007&lt;&gt;"",AG2007,AB2007)-C2007)</f>
        <v/>
      </c>
      <c r="AT2007" s="217" t="n"/>
      <c r="AU2007" s="223">
        <f>IF($B2007="","",TEXT($A2007,"yyyymmdd")&amp;"_P"&amp;$C2007&amp;"_C"&amp;$F2007&amp;"_"&amp;TRIM(RIGHT(SUBSTITUTE(TRIM(SUBSTITUTE($L2007,CHAR(160)," "))," ",REPT(" ",60)),60))&amp;IF($P2007="","","-"&amp;TRIM(RIGHT(SUBSTITUTE(TRIM(SUBSTITUTE($P2007,CHAR(160)," "))," ",REPT(" ",60)),60)))&amp;IF($T2007="","","-"&amp;TRIM(RIGHT(SUBSTITUTE(TRIM(SUBSTITUTE($T2007,CHAR(160)," "))," ",REPT(" ",60)),60)))&amp;".jpg")</f>
        <v/>
      </c>
    </row>
    <row r="2008" ht="42" customHeight="1">
      <c r="A2008" s="173" t="n">
        <v>35722</v>
      </c>
      <c r="B2008" s="220" t="inlineStr">
        <is>
          <t>Primus 1000 Classic 19 October, 1997</t>
        </is>
      </c>
      <c r="C2008" s="220" t="inlineStr">
        <is>
          <t>DNF</t>
        </is>
      </c>
      <c r="D2008" s="220" t="n"/>
      <c r="E2008" s="220" t="n"/>
      <c r="F2008" s="220" t="n">
        <v>12</v>
      </c>
      <c r="G2008" s="220" t="inlineStr">
        <is>
          <t>Robert Smith Racing</t>
        </is>
      </c>
      <c r="H2008" s="220" t="n"/>
      <c r="I2008" s="220" t="inlineStr">
        <is>
          <t>Simoco Radio Communications</t>
        </is>
      </c>
      <c r="J2008" s="220" t="inlineStr">
        <is>
          <t>Holden Commodore VS</t>
        </is>
      </c>
      <c r="K2008" s="220" t="n"/>
      <c r="L2008" s="220" t="inlineStr">
        <is>
          <t>Bruce Williams</t>
        </is>
      </c>
      <c r="M2008" s="220" t="inlineStr">
        <is>
          <t>AUS</t>
        </is>
      </c>
      <c r="N2008" s="687">
        <f>_xlfn.LET(_xlpm.d,_xlfn.XLOOKUP(L2008,'[1]Birth Dates'!$A:$A,'[1]Birth Dates'!$B:$B,"",0),IF(_xlpm.d=0,"",_xlpm.d))</f>
        <v/>
      </c>
      <c r="O2008" s="220">
        <f>IF(OR(N2008="",A2008="",NOT(ISNUMBER(N2008)),N2008&gt;A2008),"",DATEDIF(N2008,A2008,"Y")&amp;" years, "&amp;DATEDIF(N2008,A2008,"YM")&amp;" months, "&amp;DATEDIF(N2008,A2008,"MD")&amp;" days")</f>
        <v/>
      </c>
      <c r="P2008" s="220" t="inlineStr">
        <is>
          <t>Paul Gover</t>
        </is>
      </c>
      <c r="Q2008" s="220" t="inlineStr">
        <is>
          <t>AUS</t>
        </is>
      </c>
      <c r="R2008" s="687">
        <f>_xlfn.LET(_xlpm.d,_xlfn.XLOOKUP(P2008,'[1]Birth Dates'!$A:$A,'[1]Birth Dates'!$B:$B,"",0),IF(_xlpm.d=0,"",_xlpm.d))</f>
        <v/>
      </c>
      <c r="S2008" s="220">
        <f>IF(OR(R2008="",A2008="",NOT(ISNUMBER(R2008)),R2008&gt;A2008),"",DATEDIF(R2008,A2008,"Y")&amp;" years, "&amp;DATEDIF(R2008,A2008,"YM")&amp;" months, "&amp;DATEDIF(R2008,A2008,"MD")&amp;" days")</f>
        <v/>
      </c>
      <c r="T2008" s="220" t="n"/>
      <c r="U2008" s="220" t="n"/>
      <c r="V2008" s="687">
        <f>_xlfn.LET(_xlpm.d,_xlfn.XLOOKUP(T2008,'[1]Birth Dates'!$A:$A,'[1]Birth Dates'!$B:$B,"",0),IF(_xlpm.d=0,"",_xlpm.d))</f>
        <v/>
      </c>
      <c r="W2008" s="220">
        <f>IF(OR(V2008="",A2008="",NOT(ISNUMBER(V2008)),V2008&gt;A2008),"",DATEDIF(V2008,A2008,"Y")&amp;" years, "&amp;DATEDIF(V2008,A2008,"YM")&amp;" months, "&amp;DATEDIF(V2008,A2008,"MD")&amp;" days")</f>
        <v/>
      </c>
      <c r="X2008" s="220" t="n"/>
      <c r="Y2008" s="220" t="n"/>
      <c r="Z2008" s="220" t="n"/>
      <c r="AA2008" s="220" t="n"/>
      <c r="AB2008" s="220" t="n">
        <v>31</v>
      </c>
      <c r="AC2008" s="220" t="n"/>
      <c r="AD2008" s="220" t="n"/>
      <c r="AE2008" s="595" t="inlineStr">
        <is>
          <t>2:19.5690</t>
        </is>
      </c>
      <c r="AF2008" s="418">
        <f>IF(OR(AE2008="",AE2008="",AE2008=0),"",6.213/(AE2008*24))</f>
        <v/>
      </c>
      <c r="AG2008" s="251" t="n"/>
      <c r="AH2008" s="577" t="inlineStr"/>
      <c r="AI2008" s="418">
        <f>IF(OR(AH2008="",AH2008="",AH2008=0),"",6.213/(AH2008*24))</f>
        <v/>
      </c>
      <c r="AJ2008" s="175">
        <f>IF(AND(ISNUMBER(AB2008),ISNUMBER(AG2008)),AB2008-AG2008,"")</f>
        <v/>
      </c>
      <c r="AK2008" s="220" t="inlineStr">
        <is>
          <t>Power Steering</t>
        </is>
      </c>
      <c r="AL2008" s="220" t="n">
        <v>46</v>
      </c>
      <c r="AM2008" s="694" t="n">
        <v>0.1018265162037037</v>
      </c>
      <c r="AN2008" s="671">
        <f>IF(OR(AL2008="",AM2008="",AM2008=0),"",AL2008*6.213/(AM2008*24))</f>
        <v/>
      </c>
      <c r="AO2008" s="477">
        <f>IF(AND(AL2008=AL2007,AM2008&lt;&gt;"",AM2007&lt;&gt;""),AM2008-AM2007,"")</f>
        <v/>
      </c>
      <c r="AP2008" s="220" t="n">
        <v>11</v>
      </c>
      <c r="AQ2008" s="577" t="inlineStr">
        <is>
          <t>2:19.8110</t>
        </is>
      </c>
      <c r="AR2008" s="439">
        <f>IF(OR(AQ2008="",AQ2008="",AQ2008=0),"",6.213/(AQ2008*24))</f>
        <v/>
      </c>
      <c r="AS2008" s="436">
        <f>IF(OR(NOT(ISNUMBER(C2008)),NOT(ISNUMBER(AB2008))),"",IF(AG2008&lt;&gt;"",AG2008,AB2008)-C2008)</f>
        <v/>
      </c>
      <c r="AT2008" s="217" t="n"/>
      <c r="AU2008" s="223">
        <f>IF($B2008="","",TEXT($A2008,"yyyymmdd")&amp;"_P"&amp;$C2008&amp;"_C"&amp;$F2008&amp;"_"&amp;TRIM(RIGHT(SUBSTITUTE(TRIM(SUBSTITUTE($L2008,CHAR(160)," "))," ",REPT(" ",60)),60))&amp;IF($P2008="","","-"&amp;TRIM(RIGHT(SUBSTITUTE(TRIM(SUBSTITUTE($P2008,CHAR(160)," "))," ",REPT(" ",60)),60)))&amp;IF($T2008="","","-"&amp;TRIM(RIGHT(SUBSTITUTE(TRIM(SUBSTITUTE($T2008,CHAR(160)," "))," ",REPT(" ",60)),60)))&amp;".jpg")</f>
        <v/>
      </c>
    </row>
    <row r="2009" ht="42" customHeight="1">
      <c r="A2009" s="173" t="n">
        <v>35722</v>
      </c>
      <c r="B2009" s="220" t="inlineStr">
        <is>
          <t>Primus 1000 Classic 19 October, 1997</t>
        </is>
      </c>
      <c r="C2009" s="220" t="inlineStr">
        <is>
          <t>DNF</t>
        </is>
      </c>
      <c r="D2009" s="220" t="n"/>
      <c r="E2009" s="220" t="n"/>
      <c r="F2009" s="220" t="n">
        <v>33</v>
      </c>
      <c r="G2009" s="220" t="inlineStr">
        <is>
          <t>Pro-Duct Motorsport</t>
        </is>
      </c>
      <c r="H2009" s="220" t="n"/>
      <c r="I2009" s="220" t="inlineStr">
        <is>
          <t>Pro-Duct Air Conditioning</t>
        </is>
      </c>
      <c r="J2009" s="220" t="inlineStr">
        <is>
          <t>Holden Commodore VS</t>
        </is>
      </c>
      <c r="K2009" s="220" t="n"/>
      <c r="L2009" s="220" t="inlineStr">
        <is>
          <t>Bob Pearson</t>
        </is>
      </c>
      <c r="M2009" s="220" t="inlineStr">
        <is>
          <t>AUS</t>
        </is>
      </c>
      <c r="N2009" s="687">
        <f>_xlfn.LET(_xlpm.d,_xlfn.XLOOKUP(L2009,'[1]Birth Dates'!$A:$A,'[1]Birth Dates'!$B:$B,"",0),IF(_xlpm.d=0,"",_xlpm.d))</f>
        <v/>
      </c>
      <c r="O2009" s="220">
        <f>IF(OR(N2009="",A2009="",NOT(ISNUMBER(N2009)),N2009&gt;A2009),"",DATEDIF(N2009,A2009,"Y")&amp;" years, "&amp;DATEDIF(N2009,A2009,"YM")&amp;" months, "&amp;DATEDIF(N2009,A2009,"MD")&amp;" days")</f>
        <v/>
      </c>
      <c r="P2009" s="220" t="inlineStr">
        <is>
          <t>Allan McCarthy</t>
        </is>
      </c>
      <c r="Q2009" s="220" t="inlineStr">
        <is>
          <t>AUS</t>
        </is>
      </c>
      <c r="R2009" s="687">
        <f>_xlfn.LET(_xlpm.d,_xlfn.XLOOKUP(P2009,'[1]Birth Dates'!$A:$A,'[1]Birth Dates'!$B:$B,"",0),IF(_xlpm.d=0,"",_xlpm.d))</f>
        <v/>
      </c>
      <c r="S2009" s="220">
        <f>IF(OR(R2009="",A2009="",NOT(ISNUMBER(R2009)),R2009&gt;A2009),"",DATEDIF(R2009,A2009,"Y")&amp;" years, "&amp;DATEDIF(R2009,A2009,"YM")&amp;" months, "&amp;DATEDIF(R2009,A2009,"MD")&amp;" days")</f>
        <v/>
      </c>
      <c r="T2009" s="220" t="n"/>
      <c r="U2009" s="220" t="n"/>
      <c r="V2009" s="687">
        <f>_xlfn.LET(_xlpm.d,_xlfn.XLOOKUP(T2009,'[1]Birth Dates'!$A:$A,'[1]Birth Dates'!$B:$B,"",0),IF(_xlpm.d=0,"",_xlpm.d))</f>
        <v/>
      </c>
      <c r="W2009" s="220">
        <f>IF(OR(V2009="",A2009="",NOT(ISNUMBER(V2009)),V2009&gt;A2009),"",DATEDIF(V2009,A2009,"Y")&amp;" years, "&amp;DATEDIF(V2009,A2009,"YM")&amp;" months, "&amp;DATEDIF(V2009,A2009,"MD")&amp;" days")</f>
        <v/>
      </c>
      <c r="X2009" s="220" t="n"/>
      <c r="Y2009" s="220" t="n"/>
      <c r="Z2009" s="220" t="n"/>
      <c r="AA2009" s="220" t="n"/>
      <c r="AB2009" s="220" t="n">
        <v>23</v>
      </c>
      <c r="AC2009" s="220" t="n"/>
      <c r="AD2009" s="220" t="n"/>
      <c r="AE2009" s="595" t="inlineStr">
        <is>
          <t>2:16.0770</t>
        </is>
      </c>
      <c r="AF2009" s="418">
        <f>IF(OR(AE2009="",AE2009="",AE2009=0),"",6.213/(AE2009*24))</f>
        <v/>
      </c>
      <c r="AG2009" s="251" t="n"/>
      <c r="AH2009" s="577" t="inlineStr"/>
      <c r="AI2009" s="418">
        <f>IF(OR(AH2009="",AH2009="",AH2009=0),"",6.213/(AH2009*24))</f>
        <v/>
      </c>
      <c r="AJ2009" s="175">
        <f>IF(AND(ISNUMBER(AB2009),ISNUMBER(AG2009)),AB2009-AG2009,"")</f>
        <v/>
      </c>
      <c r="AK2009" s="220" t="inlineStr">
        <is>
          <t>Drivetrain</t>
        </is>
      </c>
      <c r="AL2009" s="220" t="n">
        <v>43</v>
      </c>
      <c r="AM2009" s="694" t="n">
        <v>0.07099292824074074</v>
      </c>
      <c r="AN2009" s="671">
        <f>IF(OR(AL2009="",AM2009="",AM2009=0),"",AL2009*6.213/(AM2009*24))</f>
        <v/>
      </c>
      <c r="AO2009" s="477">
        <f>IF(AND(AL2009=AL2008,AM2009&lt;&gt;"",AM2008&lt;&gt;""),AM2009-AM2008,"")</f>
        <v/>
      </c>
      <c r="AP2009" s="220" t="n">
        <v>4</v>
      </c>
      <c r="AQ2009" s="577" t="inlineStr">
        <is>
          <t>2:16.6110</t>
        </is>
      </c>
      <c r="AR2009" s="439">
        <f>IF(OR(AQ2009="",AQ2009="",AQ2009=0),"",6.213/(AQ2009*24))</f>
        <v/>
      </c>
      <c r="AS2009" s="436">
        <f>IF(OR(NOT(ISNUMBER(C2009)),NOT(ISNUMBER(AB2009))),"",IF(AG2009&lt;&gt;"",AG2009,AB2009)-C2009)</f>
        <v/>
      </c>
      <c r="AT2009" s="217" t="n"/>
      <c r="AU2009" s="223">
        <f>IF($B2009="","",TEXT($A2009,"yyyymmdd")&amp;"_P"&amp;$C2009&amp;"_C"&amp;$F2009&amp;"_"&amp;TRIM(RIGHT(SUBSTITUTE(TRIM(SUBSTITUTE($L2009,CHAR(160)," "))," ",REPT(" ",60)),60))&amp;IF($P2009="","","-"&amp;TRIM(RIGHT(SUBSTITUTE(TRIM(SUBSTITUTE($P2009,CHAR(160)," "))," ",REPT(" ",60)),60)))&amp;IF($T2009="","","-"&amp;TRIM(RIGHT(SUBSTITUTE(TRIM(SUBSTITUTE($T2009,CHAR(160)," "))," ",REPT(" ",60)),60)))&amp;".jpg")</f>
        <v/>
      </c>
    </row>
    <row r="2010" ht="42" customHeight="1">
      <c r="A2010" s="173" t="n">
        <v>35722</v>
      </c>
      <c r="B2010" s="220" t="inlineStr">
        <is>
          <t>Primus 1000 Classic 19 October, 1997</t>
        </is>
      </c>
      <c r="C2010" s="220" t="inlineStr">
        <is>
          <t>DNF</t>
        </is>
      </c>
      <c r="D2010" s="220" t="n"/>
      <c r="E2010" s="220" t="n"/>
      <c r="F2010" s="220" t="n">
        <v>15</v>
      </c>
      <c r="G2010" s="220" t="inlineStr">
        <is>
          <t>Holden Racing Team</t>
        </is>
      </c>
      <c r="H2010" s="220" t="n"/>
      <c r="I2010" s="220" t="inlineStr">
        <is>
          <t>Holden, Mobil 1</t>
        </is>
      </c>
      <c r="J2010" s="220" t="inlineStr">
        <is>
          <t>Holden Commodore VS</t>
        </is>
      </c>
      <c r="K2010" s="220" t="n"/>
      <c r="L2010" s="220" t="inlineStr">
        <is>
          <t>Greg Murphy</t>
        </is>
      </c>
      <c r="M2010" s="220" t="inlineStr">
        <is>
          <t>NZL</t>
        </is>
      </c>
      <c r="N2010" s="687">
        <f>_xlfn.LET(_xlpm.d,_xlfn.XLOOKUP(L2010,'[1]Birth Dates'!$A:$A,'[1]Birth Dates'!$B:$B,"",0),IF(_xlpm.d=0,"",_xlpm.d))</f>
        <v/>
      </c>
      <c r="O2010" s="220">
        <f>IF(OR(N2010="",A2010="",NOT(ISNUMBER(N2010)),N2010&gt;A2010),"",DATEDIF(N2010,A2010,"Y")&amp;" years, "&amp;DATEDIF(N2010,A2010,"YM")&amp;" months, "&amp;DATEDIF(N2010,A2010,"MD")&amp;" days")</f>
        <v/>
      </c>
      <c r="P2010" s="220" t="inlineStr">
        <is>
          <t>Craig Lowndes</t>
        </is>
      </c>
      <c r="Q2010" s="220" t="inlineStr">
        <is>
          <t>AUS</t>
        </is>
      </c>
      <c r="R2010" s="687">
        <f>_xlfn.LET(_xlpm.d,_xlfn.XLOOKUP(P2010,'[1]Birth Dates'!$A:$A,'[1]Birth Dates'!$B:$B,"",0),IF(_xlpm.d=0,"",_xlpm.d))</f>
        <v/>
      </c>
      <c r="S2010" s="220">
        <f>IF(OR(R2010="",A2010="",NOT(ISNUMBER(R2010)),R2010&gt;A2010),"",DATEDIF(R2010,A2010,"Y")&amp;" years, "&amp;DATEDIF(R2010,A2010,"YM")&amp;" months, "&amp;DATEDIF(R2010,A2010,"MD")&amp;" days")</f>
        <v/>
      </c>
      <c r="T2010" s="220" t="n"/>
      <c r="U2010" s="220" t="n"/>
      <c r="V2010" s="687">
        <f>_xlfn.LET(_xlpm.d,_xlfn.XLOOKUP(T2010,'[1]Birth Dates'!$A:$A,'[1]Birth Dates'!$B:$B,"",0),IF(_xlpm.d=0,"",_xlpm.d))</f>
        <v/>
      </c>
      <c r="W2010" s="220">
        <f>IF(OR(V2010="",A2010="",NOT(ISNUMBER(V2010)),V2010&gt;A2010),"",DATEDIF(V2010,A2010,"Y")&amp;" years, "&amp;DATEDIF(V2010,A2010,"YM")&amp;" months, "&amp;DATEDIF(V2010,A2010,"MD")&amp;" days")</f>
        <v/>
      </c>
      <c r="X2010" s="220" t="n"/>
      <c r="Y2010" s="220" t="n"/>
      <c r="Z2010" s="220" t="n"/>
      <c r="AA2010" s="220" t="n"/>
      <c r="AB2010" s="220" t="n">
        <v>8</v>
      </c>
      <c r="AC2010" s="220" t="n"/>
      <c r="AD2010" s="220" t="n"/>
      <c r="AE2010" s="595" t="inlineStr">
        <is>
          <t>2:11.7290</t>
        </is>
      </c>
      <c r="AF2010" s="418">
        <f>IF(OR(AE2010="",AE2010="",AE2010=0),"",6.213/(AE2010*24))</f>
        <v/>
      </c>
      <c r="AG2010" s="251" t="n">
        <v>3</v>
      </c>
      <c r="AH2010" s="595" t="inlineStr">
        <is>
          <t>2:11.0270</t>
        </is>
      </c>
      <c r="AI2010" s="418">
        <f>IF(OR(AH2010="",AH2010="",AH2010=0),"",6.213/(AH2010*24))</f>
        <v/>
      </c>
      <c r="AJ2010" s="175">
        <f>IF(AND(ISNUMBER(AB2010),ISNUMBER(AG2010)),AB2010-AG2010,"")</f>
        <v/>
      </c>
      <c r="AK2010" s="220" t="inlineStr">
        <is>
          <t>Accident</t>
        </is>
      </c>
      <c r="AL2010" s="220" t="n">
        <v>38</v>
      </c>
      <c r="AM2010" s="694" t="n">
        <v>0.05944968750000001</v>
      </c>
      <c r="AN2010" s="671">
        <f>IF(OR(AL2010="",AM2010="",AM2010=0),"",AL2010*6.213/(AM2010*24))</f>
        <v/>
      </c>
      <c r="AO2010" s="477">
        <f>IF(AND(AL2010=AL2009,AM2010&lt;&gt;"",AM2009&lt;&gt;""),AM2010-AM2009,"")</f>
        <v/>
      </c>
      <c r="AP2010" s="220" t="n">
        <v>6</v>
      </c>
      <c r="AQ2010" s="577" t="inlineStr">
        <is>
          <t>2:12.6650</t>
        </is>
      </c>
      <c r="AR2010" s="439">
        <f>IF(OR(AQ2010="",AQ2010="",AQ2010=0),"",6.213/(AQ2010*24))</f>
        <v/>
      </c>
      <c r="AS2010" s="436">
        <f>IF(OR(NOT(ISNUMBER(C2010)),NOT(ISNUMBER(AB2010))),"",IF(AG2010&lt;&gt;"",AG2010,AB2010)-C2010)</f>
        <v/>
      </c>
      <c r="AT2010" s="217" t="n"/>
      <c r="AU2010" s="223">
        <f>IF($B2010="","",TEXT($A2010,"yyyymmdd")&amp;"_P"&amp;$C2010&amp;"_C"&amp;$F2010&amp;"_"&amp;TRIM(RIGHT(SUBSTITUTE(TRIM(SUBSTITUTE($L2010,CHAR(160)," "))," ",REPT(" ",60)),60))&amp;IF($P2010="","","-"&amp;TRIM(RIGHT(SUBSTITUTE(TRIM(SUBSTITUTE($P2010,CHAR(160)," "))," ",REPT(" ",60)),60)))&amp;IF($T2010="","","-"&amp;TRIM(RIGHT(SUBSTITUTE(TRIM(SUBSTITUTE($T2010,CHAR(160)," "))," ",REPT(" ",60)),60)))&amp;".jpg")</f>
        <v/>
      </c>
    </row>
    <row r="2011" ht="42" customHeight="1">
      <c r="A2011" s="173" t="n">
        <v>35722</v>
      </c>
      <c r="B2011" s="220" t="inlineStr">
        <is>
          <t>Primus 1000 Classic 19 October, 1997</t>
        </is>
      </c>
      <c r="C2011" s="220" t="inlineStr">
        <is>
          <t>DNF</t>
        </is>
      </c>
      <c r="D2011" s="220" t="n"/>
      <c r="E2011" s="220" t="n"/>
      <c r="F2011" s="220" t="n">
        <v>47</v>
      </c>
      <c r="G2011" s="220" t="inlineStr">
        <is>
          <t>Daily Planet Racing</t>
        </is>
      </c>
      <c r="H2011" s="220" t="n"/>
      <c r="I2011" s="220" t="inlineStr">
        <is>
          <t>Bottle Magic</t>
        </is>
      </c>
      <c r="J2011" s="220" t="inlineStr">
        <is>
          <t>Holden Commodore VS</t>
        </is>
      </c>
      <c r="K2011" s="220" t="n"/>
      <c r="L2011" s="220" t="inlineStr">
        <is>
          <t>John Trimbole</t>
        </is>
      </c>
      <c r="M2011" s="220" t="inlineStr">
        <is>
          <t>AUS</t>
        </is>
      </c>
      <c r="N2011" s="687">
        <f>_xlfn.LET(_xlpm.d,_xlfn.XLOOKUP(L2011,'[1]Birth Dates'!$A:$A,'[1]Birth Dates'!$B:$B,"",0),IF(_xlpm.d=0,"",_xlpm.d))</f>
        <v/>
      </c>
      <c r="O2011" s="220">
        <f>IF(OR(N2011="",A2011="",NOT(ISNUMBER(N2011)),N2011&gt;A2011),"",DATEDIF(N2011,A2011,"Y")&amp;" years, "&amp;DATEDIF(N2011,A2011,"YM")&amp;" months, "&amp;DATEDIF(N2011,A2011,"MD")&amp;" days")</f>
        <v/>
      </c>
      <c r="P2011" s="220" t="inlineStr">
        <is>
          <t>Tomas Mezera</t>
        </is>
      </c>
      <c r="Q2011" s="220" t="inlineStr">
        <is>
          <t>CZE</t>
        </is>
      </c>
      <c r="R2011" s="687">
        <f>_xlfn.LET(_xlpm.d,_xlfn.XLOOKUP(P2011,'[1]Birth Dates'!$A:$A,'[1]Birth Dates'!$B:$B,"",0),IF(_xlpm.d=0,"",_xlpm.d))</f>
        <v/>
      </c>
      <c r="S2011" s="220">
        <f>IF(OR(R2011="",A2011="",NOT(ISNUMBER(R2011)),R2011&gt;A2011),"",DATEDIF(R2011,A2011,"Y")&amp;" years, "&amp;DATEDIF(R2011,A2011,"YM")&amp;" months, "&amp;DATEDIF(R2011,A2011,"MD")&amp;" days")</f>
        <v/>
      </c>
      <c r="T2011" s="220" t="n"/>
      <c r="U2011" s="220" t="n"/>
      <c r="V2011" s="687">
        <f>_xlfn.LET(_xlpm.d,_xlfn.XLOOKUP(T2011,'[1]Birth Dates'!$A:$A,'[1]Birth Dates'!$B:$B,"",0),IF(_xlpm.d=0,"",_xlpm.d))</f>
        <v/>
      </c>
      <c r="W2011" s="220">
        <f>IF(OR(V2011="",A2011="",NOT(ISNUMBER(V2011)),V2011&gt;A2011),"",DATEDIF(V2011,A2011,"Y")&amp;" years, "&amp;DATEDIF(V2011,A2011,"YM")&amp;" months, "&amp;DATEDIF(V2011,A2011,"MD")&amp;" days")</f>
        <v/>
      </c>
      <c r="X2011" s="220" t="n"/>
      <c r="Y2011" s="220" t="n"/>
      <c r="Z2011" s="220" t="n"/>
      <c r="AA2011" s="220" t="n"/>
      <c r="AB2011" s="220" t="n">
        <v>13</v>
      </c>
      <c r="AC2011" s="220" t="n"/>
      <c r="AD2011" s="220" t="n"/>
      <c r="AE2011" s="595" t="inlineStr">
        <is>
          <t>2:14.1080</t>
        </is>
      </c>
      <c r="AF2011" s="418">
        <f>IF(OR(AE2011="",AE2011="",AE2011=0),"",6.213/(AE2011*24))</f>
        <v/>
      </c>
      <c r="AG2011" s="251" t="n"/>
      <c r="AH2011" s="577" t="inlineStr"/>
      <c r="AI2011" s="418">
        <f>IF(OR(AH2011="",AH2011="",AH2011=0),"",6.213/(AH2011*24))</f>
        <v/>
      </c>
      <c r="AJ2011" s="175">
        <f>IF(AND(ISNUMBER(AB2011),ISNUMBER(AG2011)),AB2011-AG2011,"")</f>
        <v/>
      </c>
      <c r="AK2011" s="220" t="inlineStr">
        <is>
          <t>Tyre/Accident</t>
        </is>
      </c>
      <c r="AL2011" s="220" t="n">
        <v>25</v>
      </c>
      <c r="AM2011" s="694" t="n">
        <v>0.03952528935185185</v>
      </c>
      <c r="AN2011" s="671">
        <f>IF(OR(AL2011="",AM2011="",AM2011=0),"",AL2011*6.213/(AM2011*24))</f>
        <v/>
      </c>
      <c r="AO2011" s="477">
        <f>IF(AND(AL2011=AL2010,AM2011&lt;&gt;"",AM2010&lt;&gt;""),AM2011-AM2010,"")</f>
        <v/>
      </c>
      <c r="AP2011" s="220" t="n">
        <v>8</v>
      </c>
      <c r="AQ2011" s="577" t="inlineStr">
        <is>
          <t>2:15.3910</t>
        </is>
      </c>
      <c r="AR2011" s="439">
        <f>IF(OR(AQ2011="",AQ2011="",AQ2011=0),"",6.213/(AQ2011*24))</f>
        <v/>
      </c>
      <c r="AS2011" s="436">
        <f>IF(OR(NOT(ISNUMBER(C2011)),NOT(ISNUMBER(AB2011))),"",IF(AG2011&lt;&gt;"",AG2011,AB2011)-C2011)</f>
        <v/>
      </c>
      <c r="AT2011" s="217" t="n"/>
      <c r="AU2011" s="223">
        <f>IF($B2011="","",TEXT($A2011,"yyyymmdd")&amp;"_P"&amp;$C2011&amp;"_C"&amp;$F2011&amp;"_"&amp;TRIM(RIGHT(SUBSTITUTE(TRIM(SUBSTITUTE($L2011,CHAR(160)," "))," ",REPT(" ",60)),60))&amp;IF($P2011="","","-"&amp;TRIM(RIGHT(SUBSTITUTE(TRIM(SUBSTITUTE($P2011,CHAR(160)," "))," ",REPT(" ",60)),60)))&amp;IF($T2011="","","-"&amp;TRIM(RIGHT(SUBSTITUTE(TRIM(SUBSTITUTE($T2011,CHAR(160)," "))," ",REPT(" ",60)),60)))&amp;".jpg")</f>
        <v/>
      </c>
    </row>
    <row r="2012" ht="42" customHeight="1">
      <c r="A2012" s="173" t="n">
        <v>35722</v>
      </c>
      <c r="B2012" s="220" t="inlineStr">
        <is>
          <t>Primus 1000 Classic 19 October, 1997</t>
        </is>
      </c>
      <c r="C2012" s="220" t="inlineStr">
        <is>
          <t>DNF</t>
        </is>
      </c>
      <c r="D2012" s="220" t="n"/>
      <c r="E2012" s="220" t="n"/>
      <c r="F2012" s="220" t="n">
        <v>17</v>
      </c>
      <c r="G2012" s="220" t="inlineStr">
        <is>
          <t>Dick Johnson Racing</t>
        </is>
      </c>
      <c r="H2012" s="220" t="n"/>
      <c r="I2012" s="220" t="inlineStr">
        <is>
          <t>Shell Helix</t>
        </is>
      </c>
      <c r="J2012" s="220" t="inlineStr">
        <is>
          <t>Ford Falcon EL</t>
        </is>
      </c>
      <c r="K2012" s="220" t="n"/>
      <c r="L2012" s="220" t="inlineStr">
        <is>
          <t>Dick Johnson</t>
        </is>
      </c>
      <c r="M2012" s="220" t="inlineStr">
        <is>
          <t>AUS</t>
        </is>
      </c>
      <c r="N2012" s="687">
        <f>_xlfn.LET(_xlpm.d,_xlfn.XLOOKUP(L2012,'[1]Birth Dates'!$A:$A,'[1]Birth Dates'!$B:$B,"",0),IF(_xlpm.d=0,"",_xlpm.d))</f>
        <v/>
      </c>
      <c r="O2012" s="220">
        <f>IF(OR(N2012="",A2012="",NOT(ISNUMBER(N2012)),N2012&gt;A2012),"",DATEDIF(N2012,A2012,"Y")&amp;" years, "&amp;DATEDIF(N2012,A2012,"YM")&amp;" months, "&amp;DATEDIF(N2012,A2012,"MD")&amp;" days")</f>
        <v/>
      </c>
      <c r="P2012" s="220" t="inlineStr">
        <is>
          <t>John Bowe</t>
        </is>
      </c>
      <c r="Q2012" s="220" t="inlineStr">
        <is>
          <t>AUS</t>
        </is>
      </c>
      <c r="R2012" s="687">
        <f>_xlfn.LET(_xlpm.d,_xlfn.XLOOKUP(P2012,'[1]Birth Dates'!$A:$A,'[1]Birth Dates'!$B:$B,"",0),IF(_xlpm.d=0,"",_xlpm.d))</f>
        <v/>
      </c>
      <c r="S2012" s="220">
        <f>IF(OR(R2012="",A2012="",NOT(ISNUMBER(R2012)),R2012&gt;A2012),"",DATEDIF(R2012,A2012,"Y")&amp;" years, "&amp;DATEDIF(R2012,A2012,"YM")&amp;" months, "&amp;DATEDIF(R2012,A2012,"MD")&amp;" days")</f>
        <v/>
      </c>
      <c r="T2012" s="220" t="n"/>
      <c r="U2012" s="220" t="n"/>
      <c r="V2012" s="687">
        <f>_xlfn.LET(_xlpm.d,_xlfn.XLOOKUP(T2012,'[1]Birth Dates'!$A:$A,'[1]Birth Dates'!$B:$B,"",0),IF(_xlpm.d=0,"",_xlpm.d))</f>
        <v/>
      </c>
      <c r="W2012" s="220">
        <f>IF(OR(V2012="",A2012="",NOT(ISNUMBER(V2012)),V2012&gt;A2012),"",DATEDIF(V2012,A2012,"Y")&amp;" years, "&amp;DATEDIF(V2012,A2012,"YM")&amp;" months, "&amp;DATEDIF(V2012,A2012,"MD")&amp;" days")</f>
        <v/>
      </c>
      <c r="X2012" s="220" t="n"/>
      <c r="Y2012" s="220" t="n"/>
      <c r="Z2012" s="220" t="n"/>
      <c r="AA2012" s="220" t="n"/>
      <c r="AB2012" s="220" t="n">
        <v>5</v>
      </c>
      <c r="AC2012" s="220" t="n"/>
      <c r="AD2012" s="220" t="n"/>
      <c r="AE2012" s="595" t="inlineStr">
        <is>
          <t>2:11.3860</t>
        </is>
      </c>
      <c r="AF2012" s="418">
        <f>IF(OR(AE2012="",AE2012="",AE2012=0),"",6.213/(AE2012*24))</f>
        <v/>
      </c>
      <c r="AG2012" s="251" t="n">
        <v>7</v>
      </c>
      <c r="AH2012" s="595" t="inlineStr">
        <is>
          <t>2:11.3336</t>
        </is>
      </c>
      <c r="AI2012" s="418">
        <f>IF(OR(AH2012="",AH2012="",AH2012=0),"",6.213/(AH2012*24))</f>
        <v/>
      </c>
      <c r="AJ2012" s="175">
        <f>IF(AND(ISNUMBER(AB2012),ISNUMBER(AG2012)),AB2012-AG2012,"")</f>
        <v/>
      </c>
      <c r="AK2012" s="220" t="inlineStr">
        <is>
          <t>Suspension</t>
        </is>
      </c>
      <c r="AL2012" s="220" t="n">
        <v>17</v>
      </c>
      <c r="AM2012" s="694" t="n">
        <v>0.02768696759259259</v>
      </c>
      <c r="AN2012" s="671">
        <f>IF(OR(AL2012="",AM2012="",AM2012=0),"",AL2012*6.213/(AM2012*24))</f>
        <v/>
      </c>
      <c r="AO2012" s="477">
        <f>IF(AND(AL2012=AL2011,AM2012&lt;&gt;"",AM2011&lt;&gt;""),AM2012-AM2011,"")</f>
        <v/>
      </c>
      <c r="AP2012" s="220" t="n">
        <v>6</v>
      </c>
      <c r="AQ2012" s="577" t="inlineStr">
        <is>
          <t>2:12.7780</t>
        </is>
      </c>
      <c r="AR2012" s="439">
        <f>IF(OR(AQ2012="",AQ2012="",AQ2012=0),"",6.213/(AQ2012*24))</f>
        <v/>
      </c>
      <c r="AS2012" s="436">
        <f>IF(OR(NOT(ISNUMBER(C2012)),NOT(ISNUMBER(AB2012))),"",IF(AG2012&lt;&gt;"",AG2012,AB2012)-C2012)</f>
        <v/>
      </c>
      <c r="AT2012" s="217" t="n"/>
      <c r="AU2012" s="223">
        <f>IF($B2012="","",TEXT($A2012,"yyyymmdd")&amp;"_P"&amp;$C2012&amp;"_C"&amp;$F2012&amp;"_"&amp;TRIM(RIGHT(SUBSTITUTE(TRIM(SUBSTITUTE($L2012,CHAR(160)," "))," ",REPT(" ",60)),60))&amp;IF($P2012="","","-"&amp;TRIM(RIGHT(SUBSTITUTE(TRIM(SUBSTITUTE($P2012,CHAR(160)," "))," ",REPT(" ",60)),60)))&amp;IF($T2012="","","-"&amp;TRIM(RIGHT(SUBSTITUTE(TRIM(SUBSTITUTE($T2012,CHAR(160)," "))," ",REPT(" ",60)),60)))&amp;".jpg")</f>
        <v/>
      </c>
    </row>
    <row r="2013" ht="42" customHeight="1">
      <c r="A2013" s="173" t="n">
        <v>35722</v>
      </c>
      <c r="B2013" s="220" t="inlineStr">
        <is>
          <t>Primus 1000 Classic 19 October, 1997</t>
        </is>
      </c>
      <c r="C2013" s="220" t="inlineStr">
        <is>
          <t>DNF</t>
        </is>
      </c>
      <c r="D2013" s="220" t="n"/>
      <c r="E2013" s="220" t="n"/>
      <c r="F2013" s="220" t="n">
        <v>54</v>
      </c>
      <c r="G2013" s="220" t="inlineStr">
        <is>
          <t>Wayne Gardner Racing</t>
        </is>
      </c>
      <c r="H2013" s="220" t="n"/>
      <c r="I2013" s="220" t="inlineStr">
        <is>
          <t>Toll, Coca-Cola</t>
        </is>
      </c>
      <c r="J2013" s="220" t="inlineStr">
        <is>
          <t>Holden Commodore VS</t>
        </is>
      </c>
      <c r="K2013" s="220" t="n"/>
      <c r="L2013" s="220" t="inlineStr">
        <is>
          <t>Paul Stokell</t>
        </is>
      </c>
      <c r="M2013" s="220" t="inlineStr">
        <is>
          <t>AUS</t>
        </is>
      </c>
      <c r="N2013" s="687">
        <f>_xlfn.LET(_xlpm.d,_xlfn.XLOOKUP(L2013,'[1]Birth Dates'!$A:$A,'[1]Birth Dates'!$B:$B,"",0),IF(_xlpm.d=0,"",_xlpm.d))</f>
        <v/>
      </c>
      <c r="O2013" s="220">
        <f>IF(OR(N2013="",A2013="",NOT(ISNUMBER(N2013)),N2013&gt;A2013),"",DATEDIF(N2013,A2013,"Y")&amp;" years, "&amp;DATEDIF(N2013,A2013,"YM")&amp;" months, "&amp;DATEDIF(N2013,A2013,"MD")&amp;" days")</f>
        <v/>
      </c>
      <c r="P2013" s="220" t="inlineStr">
        <is>
          <t>Anthony Tratt</t>
        </is>
      </c>
      <c r="Q2013" s="220" t="inlineStr">
        <is>
          <t>AUS</t>
        </is>
      </c>
      <c r="R2013" s="687">
        <f>_xlfn.LET(_xlpm.d,_xlfn.XLOOKUP(P2013,'[1]Birth Dates'!$A:$A,'[1]Birth Dates'!$B:$B,"",0),IF(_xlpm.d=0,"",_xlpm.d))</f>
        <v/>
      </c>
      <c r="S2013" s="220">
        <f>IF(OR(R2013="",A2013="",NOT(ISNUMBER(R2013)),R2013&gt;A2013),"",DATEDIF(R2013,A2013,"Y")&amp;" years, "&amp;DATEDIF(R2013,A2013,"YM")&amp;" months, "&amp;DATEDIF(R2013,A2013,"MD")&amp;" days")</f>
        <v/>
      </c>
      <c r="T2013" s="220" t="inlineStr">
        <is>
          <t>Peter Bradbury</t>
        </is>
      </c>
      <c r="U2013" s="220" t="inlineStr">
        <is>
          <t>AUS</t>
        </is>
      </c>
      <c r="V2013" s="687">
        <f>_xlfn.LET(_xlpm.d,_xlfn.XLOOKUP(T2013,'[1]Birth Dates'!$A:$A,'[1]Birth Dates'!$B:$B,"",0),IF(_xlpm.d=0,"",_xlpm.d))</f>
        <v/>
      </c>
      <c r="W2013" s="220">
        <f>IF(OR(V2013="",A2013="",NOT(ISNUMBER(V2013)),V2013&gt;A2013),"",DATEDIF(V2013,A2013,"Y")&amp;" years, "&amp;DATEDIF(V2013,A2013,"YM")&amp;" months, "&amp;DATEDIF(V2013,A2013,"MD")&amp;" days")</f>
        <v/>
      </c>
      <c r="X2013" s="220" t="n"/>
      <c r="Y2013" s="220" t="n"/>
      <c r="Z2013" s="220" t="n"/>
      <c r="AA2013" s="220" t="n"/>
      <c r="AB2013" s="220" t="n">
        <v>16</v>
      </c>
      <c r="AC2013" s="220" t="n"/>
      <c r="AD2013" s="220" t="n"/>
      <c r="AE2013" s="595" t="inlineStr">
        <is>
          <t>2:14.5230</t>
        </is>
      </c>
      <c r="AF2013" s="418">
        <f>IF(OR(AE2013="",AE2013="",AE2013=0),"",6.213/(AE2013*24))</f>
        <v/>
      </c>
      <c r="AG2013" s="251" t="n"/>
      <c r="AH2013" s="577" t="inlineStr"/>
      <c r="AI2013" s="418">
        <f>IF(OR(AH2013="",AH2013="",AH2013=0),"",6.213/(AH2013*24))</f>
        <v/>
      </c>
      <c r="AJ2013" s="175">
        <f>IF(AND(ISNUMBER(AB2013),ISNUMBER(AG2013)),AB2013-AG2013,"")</f>
        <v/>
      </c>
      <c r="AK2013" s="220" t="inlineStr">
        <is>
          <t>Engine</t>
        </is>
      </c>
      <c r="AL2013" s="220" t="n">
        <v>16</v>
      </c>
      <c r="AM2013" s="694" t="n">
        <v>0.0252725</v>
      </c>
      <c r="AN2013" s="671">
        <f>IF(OR(AL2013="",AM2013="",AM2013=0),"",AL2013*6.213/(AM2013*24))</f>
        <v/>
      </c>
      <c r="AO2013" s="477">
        <f>IF(AND(AL2013=AL2012,AM2013&lt;&gt;"",AM2012&lt;&gt;""),AM2013-AM2012,"")</f>
        <v/>
      </c>
      <c r="AP2013" s="220" t="n">
        <v>6</v>
      </c>
      <c r="AQ2013" s="577" t="inlineStr">
        <is>
          <t>2:14.7630</t>
        </is>
      </c>
      <c r="AR2013" s="439">
        <f>IF(OR(AQ2013="",AQ2013="",AQ2013=0),"",6.213/(AQ2013*24))</f>
        <v/>
      </c>
      <c r="AS2013" s="436">
        <f>IF(OR(NOT(ISNUMBER(C2013)),NOT(ISNUMBER(AB2013))),"",IF(AG2013&lt;&gt;"",AG2013,AB2013)-C2013)</f>
        <v/>
      </c>
      <c r="AT2013" s="217" t="n"/>
      <c r="AU2013" s="223">
        <f>IF($B2013="","",TEXT($A2013,"yyyymmdd")&amp;"_P"&amp;$C2013&amp;"_C"&amp;$F2013&amp;"_"&amp;TRIM(RIGHT(SUBSTITUTE(TRIM(SUBSTITUTE($L2013,CHAR(160)," "))," ",REPT(" ",60)),60))&amp;IF($P2013="","","-"&amp;TRIM(RIGHT(SUBSTITUTE(TRIM(SUBSTITUTE($P2013,CHAR(160)," "))," ",REPT(" ",60)),60)))&amp;IF($T2013="","","-"&amp;TRIM(RIGHT(SUBSTITUTE(TRIM(SUBSTITUTE($T2013,CHAR(160)," "))," ",REPT(" ",60)),60)))&amp;".jpg")</f>
        <v/>
      </c>
    </row>
    <row r="2014" ht="42" customHeight="1">
      <c r="A2014" s="173" t="n">
        <v>35722</v>
      </c>
      <c r="B2014" s="220" t="inlineStr">
        <is>
          <t>Primus 1000 Classic 19 October, 1997</t>
        </is>
      </c>
      <c r="C2014" s="220" t="inlineStr">
        <is>
          <t>DNS</t>
        </is>
      </c>
      <c r="D2014" s="220" t="n"/>
      <c r="E2014" s="220" t="n"/>
      <c r="F2014" s="220" t="n">
        <v>97</v>
      </c>
      <c r="G2014" s="220" t="inlineStr">
        <is>
          <t>Holden Young Lions</t>
        </is>
      </c>
      <c r="H2014" s="220" t="n"/>
      <c r="I2014" s="220" t="inlineStr">
        <is>
          <t>Holden</t>
        </is>
      </c>
      <c r="J2014" s="220" t="inlineStr">
        <is>
          <t>Holden Commodore VS</t>
        </is>
      </c>
      <c r="K2014" s="220" t="n"/>
      <c r="L2014" s="220" t="inlineStr">
        <is>
          <t>Jason Bargwanna</t>
        </is>
      </c>
      <c r="M2014" s="220" t="inlineStr">
        <is>
          <t>AUS</t>
        </is>
      </c>
      <c r="N2014" s="687">
        <f>_xlfn.LET(_xlpm.d,_xlfn.XLOOKUP(L2014,'[1]Birth Dates'!$A:$A,'[1]Birth Dates'!$B:$B,"",0),IF(_xlpm.d=0,"",_xlpm.d))</f>
        <v/>
      </c>
      <c r="O2014" s="220">
        <f>IF(OR(N2014="",A2014="",NOT(ISNUMBER(N2014)),N2014&gt;A2014),"",DATEDIF(N2014,A2014,"Y")&amp;" years, "&amp;DATEDIF(N2014,A2014,"YM")&amp;" months, "&amp;DATEDIF(N2014,A2014,"MD")&amp;" days")</f>
        <v/>
      </c>
      <c r="P2014" s="220" t="inlineStr">
        <is>
          <t>Mark Noske</t>
        </is>
      </c>
      <c r="Q2014" s="220" t="inlineStr">
        <is>
          <t>AUS</t>
        </is>
      </c>
      <c r="R2014" s="687">
        <f>_xlfn.LET(_xlpm.d,_xlfn.XLOOKUP(P2014,'[1]Birth Dates'!$A:$A,'[1]Birth Dates'!$B:$B,"",0),IF(_xlpm.d=0,"",_xlpm.d))</f>
        <v/>
      </c>
      <c r="S2014" s="220">
        <f>IF(OR(R2014="",A2014="",NOT(ISNUMBER(R2014)),R2014&gt;A2014),"",DATEDIF(R2014,A2014,"Y")&amp;" years, "&amp;DATEDIF(R2014,A2014,"YM")&amp;" months, "&amp;DATEDIF(R2014,A2014,"MD")&amp;" days")</f>
        <v/>
      </c>
      <c r="T2014" s="220" t="n"/>
      <c r="U2014" s="220" t="n"/>
      <c r="V2014" s="687">
        <f>_xlfn.LET(_xlpm.d,_xlfn.XLOOKUP(T2014,'[1]Birth Dates'!$A:$A,'[1]Birth Dates'!$B:$B,"",0),IF(_xlpm.d=0,"",_xlpm.d))</f>
        <v/>
      </c>
      <c r="W2014" s="220">
        <f>IF(OR(V2014="",A2014="",NOT(ISNUMBER(V2014)),V2014&gt;A2014),"",DATEDIF(V2014,A2014,"Y")&amp;" years, "&amp;DATEDIF(V2014,A2014,"YM")&amp;" months, "&amp;DATEDIF(V2014,A2014,"MD")&amp;" days")</f>
        <v/>
      </c>
      <c r="X2014" s="220" t="n"/>
      <c r="Y2014" s="220" t="n"/>
      <c r="Z2014" s="220" t="n"/>
      <c r="AA2014" s="220" t="n"/>
      <c r="AB2014" s="220" t="n">
        <v>1</v>
      </c>
      <c r="AC2014" s="220" t="n"/>
      <c r="AD2014" s="220" t="n"/>
      <c r="AE2014" s="595" t="inlineStr">
        <is>
          <t>2:10.9220</t>
        </is>
      </c>
      <c r="AF2014" s="418">
        <f>IF(OR(AE2014="",AE2014="",AE2014=0),"",6.213/(AE2014*24))</f>
        <v/>
      </c>
      <c r="AG2014" s="251" t="n">
        <v>5</v>
      </c>
      <c r="AH2014" s="577" t="inlineStr">
        <is>
          <t>2:11.0887</t>
        </is>
      </c>
      <c r="AI2014" s="418">
        <f>IF(OR(AH2014="",AH2014="",AH2014=0),"",6.213/(AH2014*24))</f>
        <v/>
      </c>
      <c r="AJ2014" s="175">
        <f>IF(AND(ISNUMBER(AB2014),ISNUMBER(AG2014)),AB2014-AG2014,"")</f>
        <v/>
      </c>
      <c r="AK2014" s="220" t="inlineStr">
        <is>
          <t>Did Not Start - Accident in Warm Up</t>
        </is>
      </c>
      <c r="AL2014" s="220" t="n"/>
      <c r="AM2014" s="694" t="n"/>
      <c r="AN2014" s="671">
        <f>IF(OR(AL2014="",AM2014="",AM2014=0),"",AL2014*6.213/(AM2014*24))</f>
        <v/>
      </c>
      <c r="AO2014" s="477">
        <f>IF(AND(AL2014=AL2013,AM2014&lt;&gt;"",AM2013&lt;&gt;""),AM2014-AM2013,"")</f>
        <v/>
      </c>
      <c r="AP2014" s="220" t="n"/>
      <c r="AQ2014" s="577" t="inlineStr"/>
      <c r="AR2014" s="439">
        <f>IF(OR(AQ2014="",AQ2014="",AQ2014=0),"",6.213/(AQ2014*24))</f>
        <v/>
      </c>
      <c r="AS2014" s="436">
        <f>IF(OR(NOT(ISNUMBER(C2014)),NOT(ISNUMBER(AB2014))),"",IF(AG2014&lt;&gt;"",AG2014,AB2014)-C2014)</f>
        <v/>
      </c>
      <c r="AT2014" s="217" t="n"/>
      <c r="AU2014" s="223">
        <f>IF($B2014="","",TEXT($A2014,"yyyymmdd")&amp;"_P"&amp;$C2014&amp;"_C"&amp;$F2014&amp;"_"&amp;TRIM(RIGHT(SUBSTITUTE(TRIM(SUBSTITUTE($L2014,CHAR(160)," "))," ",REPT(" ",60)),60))&amp;IF($P2014="","","-"&amp;TRIM(RIGHT(SUBSTITUTE(TRIM(SUBSTITUTE($P2014,CHAR(160)," "))," ",REPT(" ",60)),60)))&amp;IF($T2014="","","-"&amp;TRIM(RIGHT(SUBSTITUTE(TRIM(SUBSTITUTE($T2014,CHAR(160)," "))," ",REPT(" ",60)),60)))&amp;".jpg")</f>
        <v/>
      </c>
    </row>
    <row r="2015" ht="42" customFormat="1" customHeight="1" s="240">
      <c r="A2015" s="303" t="n">
        <v>36114</v>
      </c>
      <c r="B2015" s="253" t="inlineStr">
        <is>
          <t>FAI 1000 15 November, 1998</t>
        </is>
      </c>
      <c r="C2015" s="253" t="n">
        <v>1</v>
      </c>
      <c r="D2015" s="253" t="inlineStr">
        <is>
          <t>OC</t>
        </is>
      </c>
      <c r="E2015" s="253" t="n"/>
      <c r="F2015" s="253" t="n">
        <v>4</v>
      </c>
      <c r="G2015" s="253" t="inlineStr">
        <is>
          <t>Stone Brothers Racing</t>
        </is>
      </c>
      <c r="H2015" s="253" t="n"/>
      <c r="I2015" s="253" t="inlineStr">
        <is>
          <t>Pirtek</t>
        </is>
      </c>
      <c r="J2015" s="253" t="inlineStr">
        <is>
          <t>Ford Falcon EL</t>
        </is>
      </c>
      <c r="K2015" s="253" t="n"/>
      <c r="L2015" s="253" t="inlineStr">
        <is>
          <t>Jason Bright</t>
        </is>
      </c>
      <c r="M2015" s="253" t="inlineStr">
        <is>
          <t>AUS</t>
        </is>
      </c>
      <c r="N2015" s="695">
        <f>_xlfn.LET(_xlpm.d,_xlfn.XLOOKUP(L2015,'[1]Birth Dates'!$A:$A,'[1]Birth Dates'!$B:$B,"",0),IF(_xlpm.d=0,"",_xlpm.d))</f>
        <v/>
      </c>
      <c r="O2015" s="255">
        <f>IF(OR(N2015="",A2015="",NOT(ISNUMBER(N2015)),N2015&gt;A2015),"",DATEDIF(N2015,A2015,"Y")&amp;" years, "&amp;DATEDIF(N2015,A2015,"YM")&amp;" months, "&amp;DATEDIF(N2015,A2015,"MD")&amp;" days")</f>
        <v/>
      </c>
      <c r="P2015" s="253" t="inlineStr">
        <is>
          <t>Steven Richards</t>
        </is>
      </c>
      <c r="Q2015" s="253" t="inlineStr">
        <is>
          <t>NZL</t>
        </is>
      </c>
      <c r="R2015" s="695">
        <f>_xlfn.LET(_xlpm.d,_xlfn.XLOOKUP(P2015,'[1]Birth Dates'!$A:$A,'[1]Birth Dates'!$B:$B,"",0),IF(_xlpm.d=0,"",_xlpm.d))</f>
        <v/>
      </c>
      <c r="S2015" s="255">
        <f>IF(OR(R2015="",A2015="",NOT(ISNUMBER(R2015)),R2015&gt;A2015),"",DATEDIF(R2015,A2015,"Y")&amp;" years, "&amp;DATEDIF(R2015,A2015,"YM")&amp;" months, "&amp;DATEDIF(R2015,A2015,"MD")&amp;" days")</f>
        <v/>
      </c>
      <c r="T2015" s="253" t="n"/>
      <c r="U2015" s="253" t="n"/>
      <c r="V2015" s="695">
        <f>_xlfn.LET(_xlpm.d,_xlfn.XLOOKUP(T2015,'[1]Birth Dates'!$A:$A,'[1]Birth Dates'!$B:$B,"",0),IF(_xlpm.d=0,"",_xlpm.d))</f>
        <v/>
      </c>
      <c r="W2015" s="255">
        <f>IF(OR(V2015="",A2015="",NOT(ISNUMBER(V2015)),V2015&gt;A2015),"",DATEDIF(V2015,A2015,"Y")&amp;" years, "&amp;DATEDIF(V2015,A2015,"YM")&amp;" months, "&amp;DATEDIF(V2015,A2015,"MD")&amp;" days")</f>
        <v/>
      </c>
      <c r="X2015" s="255" t="n"/>
      <c r="Y2015" s="255" t="n"/>
      <c r="Z2015" s="255" t="n"/>
      <c r="AA2015" s="255" t="n"/>
      <c r="AB2015" s="253" t="n">
        <v>15</v>
      </c>
      <c r="AC2015" s="253" t="n">
        <v>5</v>
      </c>
      <c r="AD2015" s="253" t="n">
        <v>2</v>
      </c>
      <c r="AE2015" s="602" t="inlineStr">
        <is>
          <t>2:15.0170</t>
        </is>
      </c>
      <c r="AF2015" s="418">
        <f>IF(OR(AE2015="",AE2015="",AE2015=0),"",6.213/(AE2015*24))</f>
        <v/>
      </c>
      <c r="AG2015" s="256" t="n"/>
      <c r="AH2015" s="578" t="inlineStr"/>
      <c r="AI2015" s="418">
        <f>IF(OR(AH2015="",AH2015="",AH2015=0),"",6.213/(AH2015*24))</f>
        <v/>
      </c>
      <c r="AJ2015" s="175">
        <f>IF(AND(ISNUMBER(AB2015),ISNUMBER(AG2015)),AB2015-AG2015,"")</f>
        <v/>
      </c>
      <c r="AK2015" s="253" t="n"/>
      <c r="AL2015" s="253" t="n">
        <v>161</v>
      </c>
      <c r="AM2015" s="707" t="n">
        <v>0.2794433333333333</v>
      </c>
      <c r="AN2015" s="671">
        <f>IF(OR(AL2015="",AM2015="",AM2015=0),"",AL2015*6.213/(AM2015*24))</f>
        <v/>
      </c>
      <c r="AO2015" s="477">
        <f>IF(AND(AL2015=AL2014,AM2015&lt;&gt;"",AM2014&lt;&gt;""),AM2015-AM2014,"")</f>
        <v/>
      </c>
      <c r="AP2015" s="312" t="n">
        <v>75</v>
      </c>
      <c r="AQ2015" s="611" t="inlineStr">
        <is>
          <t>2:13.6580</t>
        </is>
      </c>
      <c r="AR2015" s="439">
        <f>IF(OR(AQ2015="",AQ2015="",AQ2015=0),"",6.213/(AQ2015*24))</f>
        <v/>
      </c>
      <c r="AS2015" s="436">
        <f>IF(OR(NOT(ISNUMBER(C2015)),NOT(ISNUMBER(AB2015))),"",IF(AG2015&lt;&gt;"",AG2015,AB2015)-C2015)</f>
        <v/>
      </c>
      <c r="AT2015" s="257" t="n"/>
      <c r="AU2015" s="258">
        <f>IF($B2015="","",TEXT($A2015,"yyyymmdd")&amp;"_P"&amp;$C2015&amp;"_C"&amp;$F2015&amp;"_"&amp;TRIM(RIGHT(SUBSTITUTE(TRIM(SUBSTITUTE($L2015,CHAR(160)," "))," ",REPT(" ",60)),60))&amp;IF($P2015="","","-"&amp;TRIM(RIGHT(SUBSTITUTE(TRIM(SUBSTITUTE($P2015,CHAR(160)," "))," ",REPT(" ",60)),60)))&amp;IF($T2015="","","-"&amp;TRIM(RIGHT(SUBSTITUTE(TRIM(SUBSTITUTE($T2015,CHAR(160)," "))," ",REPT(" ",60)),60)))&amp;".jpg")</f>
        <v/>
      </c>
    </row>
    <row r="2016" ht="42" customHeight="1">
      <c r="A2016" s="252" t="n">
        <v>36114</v>
      </c>
      <c r="B2016" s="255" t="inlineStr">
        <is>
          <t>FAI 1000 15 November, 1998</t>
        </is>
      </c>
      <c r="C2016" s="255" t="n">
        <v>2</v>
      </c>
      <c r="D2016" s="255" t="inlineStr">
        <is>
          <t>OC</t>
        </is>
      </c>
      <c r="E2016" s="255" t="n"/>
      <c r="F2016" s="255" t="n">
        <v>11</v>
      </c>
      <c r="G2016" s="255" t="inlineStr">
        <is>
          <t>Perkins Engineering</t>
        </is>
      </c>
      <c r="H2016" s="255" t="n"/>
      <c r="I2016" s="255" t="inlineStr">
        <is>
          <t>Castrol</t>
        </is>
      </c>
      <c r="J2016" s="255" t="inlineStr">
        <is>
          <t>Holden Commodore VT</t>
        </is>
      </c>
      <c r="K2016" s="255" t="n"/>
      <c r="L2016" s="255" t="inlineStr">
        <is>
          <t>Larry Perkins</t>
        </is>
      </c>
      <c r="M2016" s="255" t="inlineStr">
        <is>
          <t>AUS</t>
        </is>
      </c>
      <c r="N2016" s="695">
        <f>_xlfn.LET(_xlpm.d,_xlfn.XLOOKUP(L2016,'[1]Birth Dates'!$A:$A,'[1]Birth Dates'!$B:$B,"",0),IF(_xlpm.d=0,"",_xlpm.d))</f>
        <v/>
      </c>
      <c r="O2016" s="255">
        <f>IF(OR(N2016="",A2016="",NOT(ISNUMBER(N2016)),N2016&gt;A2016),"",DATEDIF(N2016,A2016,"Y")&amp;" years, "&amp;DATEDIF(N2016,A2016,"YM")&amp;" months, "&amp;DATEDIF(N2016,A2016,"MD")&amp;" days")</f>
        <v/>
      </c>
      <c r="P2016" s="255" t="inlineStr">
        <is>
          <t>Russell Ingall</t>
        </is>
      </c>
      <c r="Q2016" s="255" t="inlineStr">
        <is>
          <t>AUS</t>
        </is>
      </c>
      <c r="R2016" s="695">
        <f>_xlfn.LET(_xlpm.d,_xlfn.XLOOKUP(P2016,'[1]Birth Dates'!$A:$A,'[1]Birth Dates'!$B:$B,"",0),IF(_xlpm.d=0,"",_xlpm.d))</f>
        <v/>
      </c>
      <c r="S2016" s="255">
        <f>IF(OR(R2016="",A2016="",NOT(ISNUMBER(R2016)),R2016&gt;A2016),"",DATEDIF(R2016,A2016,"Y")&amp;" years, "&amp;DATEDIF(R2016,A2016,"YM")&amp;" months, "&amp;DATEDIF(R2016,A2016,"MD")&amp;" days")</f>
        <v/>
      </c>
      <c r="T2016" s="255" t="n"/>
      <c r="U2016" s="255" t="n"/>
      <c r="V2016" s="695">
        <f>_xlfn.LET(_xlpm.d,_xlfn.XLOOKUP(T2016,'[1]Birth Dates'!$A:$A,'[1]Birth Dates'!$B:$B,"",0),IF(_xlpm.d=0,"",_xlpm.d))</f>
        <v/>
      </c>
      <c r="W2016" s="255">
        <f>IF(OR(V2016="",A2016="",NOT(ISNUMBER(V2016)),V2016&gt;A2016),"",DATEDIF(V2016,A2016,"Y")&amp;" years, "&amp;DATEDIF(V2016,A2016,"YM")&amp;" months, "&amp;DATEDIF(V2016,A2016,"MD")&amp;" days")</f>
        <v/>
      </c>
      <c r="X2016" s="255" t="n"/>
      <c r="Y2016" s="255" t="n"/>
      <c r="Z2016" s="255" t="n"/>
      <c r="AA2016" s="255" t="n"/>
      <c r="AB2016" s="255" t="n">
        <v>9</v>
      </c>
      <c r="AC2016" s="255" t="n">
        <v>14</v>
      </c>
      <c r="AD2016" s="255" t="n">
        <v>13</v>
      </c>
      <c r="AE2016" s="591" t="inlineStr">
        <is>
          <t>2:13.4250</t>
        </is>
      </c>
      <c r="AF2016" s="418">
        <f>IF(OR(AE2016="",AE2016="",AE2016=0),"",6.213/(AE2016*24))</f>
        <v/>
      </c>
      <c r="AG2016" s="259" t="n">
        <v>9</v>
      </c>
      <c r="AH2016" s="591" t="inlineStr">
        <is>
          <t>2:13.0270</t>
        </is>
      </c>
      <c r="AI2016" s="418">
        <f>IF(OR(AH2016="",AH2016="",AH2016=0),"",6.213/(AH2016*24))</f>
        <v/>
      </c>
      <c r="AJ2016" s="175">
        <f>IF(AND(ISNUMBER(AB2016),ISNUMBER(AG2016)),AB2016-AG2016,"")</f>
        <v/>
      </c>
      <c r="AK2016" s="255" t="n"/>
      <c r="AL2016" s="255" t="n">
        <v>161</v>
      </c>
      <c r="AM2016" s="708" t="n">
        <v>0.2795627314814815</v>
      </c>
      <c r="AN2016" s="671">
        <f>IF(OR(AL2016="",AM2016="",AM2016=0),"",AL2016*6.213/(AM2016*24))</f>
        <v/>
      </c>
      <c r="AO2016" s="477">
        <f>IF(AND(AL2016=AL2015,AM2016&lt;&gt;"",AM2015&lt;&gt;""),AM2016-AM2015,"")</f>
        <v/>
      </c>
      <c r="AP2016" s="313" t="n">
        <v>38</v>
      </c>
      <c r="AQ2016" s="612" t="inlineStr">
        <is>
          <t>2:14.5090</t>
        </is>
      </c>
      <c r="AR2016" s="439">
        <f>IF(OR(AQ2016="",AQ2016="",AQ2016=0),"",6.213/(AQ2016*24))</f>
        <v/>
      </c>
      <c r="AS2016" s="436">
        <f>IF(OR(NOT(ISNUMBER(C2016)),NOT(ISNUMBER(AB2016))),"",IF(AG2016&lt;&gt;"",AG2016,AB2016)-C2016)</f>
        <v/>
      </c>
      <c r="AT2016" s="260" t="n"/>
      <c r="AU2016" s="261">
        <f>IF($B2016="","",TEXT($A2016,"yyyymmdd")&amp;"_P"&amp;$C2016&amp;"_C"&amp;$F2016&amp;"_"&amp;TRIM(RIGHT(SUBSTITUTE(TRIM(SUBSTITUTE($L2016,CHAR(160)," "))," ",REPT(" ",60)),60))&amp;IF($P2016="","","-"&amp;TRIM(RIGHT(SUBSTITUTE(TRIM(SUBSTITUTE($P2016,CHAR(160)," "))," ",REPT(" ",60)),60)))&amp;IF($T2016="","","-"&amp;TRIM(RIGHT(SUBSTITUTE(TRIM(SUBSTITUTE($T2016,CHAR(160)," "))," ",REPT(" ",60)),60)))&amp;".jpg")</f>
        <v/>
      </c>
    </row>
    <row r="2017" ht="42" customHeight="1">
      <c r="A2017" s="252" t="n">
        <v>36114</v>
      </c>
      <c r="B2017" s="255" t="inlineStr">
        <is>
          <t>FAI 1000 15 November, 1998</t>
        </is>
      </c>
      <c r="C2017" s="255" t="n">
        <v>3</v>
      </c>
      <c r="D2017" s="255" t="inlineStr">
        <is>
          <t>OC</t>
        </is>
      </c>
      <c r="E2017" s="255" t="n"/>
      <c r="F2017" s="255" t="n">
        <v>35</v>
      </c>
      <c r="G2017" s="255" t="inlineStr">
        <is>
          <t>Garry Rogers Motorsport</t>
        </is>
      </c>
      <c r="H2017" s="255" t="n"/>
      <c r="I2017" s="255" t="inlineStr">
        <is>
          <t>Valvoline, Cummins</t>
        </is>
      </c>
      <c r="J2017" s="255" t="inlineStr">
        <is>
          <t>Holden Commodore VS</t>
        </is>
      </c>
      <c r="K2017" s="255" t="n"/>
      <c r="L2017" s="255" t="inlineStr">
        <is>
          <t>Jason Bargwanna</t>
        </is>
      </c>
      <c r="M2017" s="255" t="inlineStr">
        <is>
          <t>AUS</t>
        </is>
      </c>
      <c r="N2017" s="695">
        <f>_xlfn.LET(_xlpm.d,_xlfn.XLOOKUP(L2017,'[1]Birth Dates'!$A:$A,'[1]Birth Dates'!$B:$B,"",0),IF(_xlpm.d=0,"",_xlpm.d))</f>
        <v/>
      </c>
      <c r="O2017" s="255">
        <f>IF(OR(N2017="",A2017="",NOT(ISNUMBER(N2017)),N2017&gt;A2017),"",DATEDIF(N2017,A2017,"Y")&amp;" years, "&amp;DATEDIF(N2017,A2017,"YM")&amp;" months, "&amp;DATEDIF(N2017,A2017,"MD")&amp;" days")</f>
        <v/>
      </c>
      <c r="P2017" s="255" t="inlineStr">
        <is>
          <t>Jim Richards</t>
        </is>
      </c>
      <c r="Q2017" s="255" t="inlineStr">
        <is>
          <t>NZL</t>
        </is>
      </c>
      <c r="R2017" s="695">
        <f>_xlfn.LET(_xlpm.d,_xlfn.XLOOKUP(P2017,'[1]Birth Dates'!$A:$A,'[1]Birth Dates'!$B:$B,"",0),IF(_xlpm.d=0,"",_xlpm.d))</f>
        <v/>
      </c>
      <c r="S2017" s="255">
        <f>IF(OR(R2017="",A2017="",NOT(ISNUMBER(R2017)),R2017&gt;A2017),"",DATEDIF(R2017,A2017,"Y")&amp;" years, "&amp;DATEDIF(R2017,A2017,"YM")&amp;" months, "&amp;DATEDIF(R2017,A2017,"MD")&amp;" days")</f>
        <v/>
      </c>
      <c r="T2017" s="255" t="n"/>
      <c r="U2017" s="255" t="n"/>
      <c r="V2017" s="695">
        <f>_xlfn.LET(_xlpm.d,_xlfn.XLOOKUP(T2017,'[1]Birth Dates'!$A:$A,'[1]Birth Dates'!$B:$B,"",0),IF(_xlpm.d=0,"",_xlpm.d))</f>
        <v/>
      </c>
      <c r="W2017" s="255">
        <f>IF(OR(V2017="",A2017="",NOT(ISNUMBER(V2017)),V2017&gt;A2017),"",DATEDIF(V2017,A2017,"Y")&amp;" years, "&amp;DATEDIF(V2017,A2017,"YM")&amp;" months, "&amp;DATEDIF(V2017,A2017,"MD")&amp;" days")</f>
        <v/>
      </c>
      <c r="X2017" s="255" t="n"/>
      <c r="Y2017" s="255" t="n"/>
      <c r="Z2017" s="255" t="n"/>
      <c r="AA2017" s="255" t="n"/>
      <c r="AB2017" s="255" t="n">
        <v>6</v>
      </c>
      <c r="AC2017" s="255" t="n">
        <v>14</v>
      </c>
      <c r="AD2017" s="255" t="n">
        <v>8</v>
      </c>
      <c r="AE2017" s="591" t="inlineStr">
        <is>
          <t>2:13.3240</t>
        </is>
      </c>
      <c r="AF2017" s="418">
        <f>IF(OR(AE2017="",AE2017="",AE2017=0),"",6.213/(AE2017*24))</f>
        <v/>
      </c>
      <c r="AG2017" s="259" t="n">
        <v>8</v>
      </c>
      <c r="AH2017" s="591" t="inlineStr">
        <is>
          <t>2:12.9770</t>
        </is>
      </c>
      <c r="AI2017" s="418">
        <f>IF(OR(AH2017="",AH2017="",AH2017=0),"",6.213/(AH2017*24))</f>
        <v/>
      </c>
      <c r="AJ2017" s="175">
        <f>IF(AND(ISNUMBER(AB2017),ISNUMBER(AG2017)),AB2017-AG2017,"")</f>
        <v/>
      </c>
      <c r="AK2017" s="255" t="n"/>
      <c r="AL2017" s="255" t="n">
        <v>161</v>
      </c>
      <c r="AM2017" s="708" t="n">
        <v>0.2795666550925926</v>
      </c>
      <c r="AN2017" s="671">
        <f>IF(OR(AL2017="",AM2017="",AM2017=0),"",AL2017*6.213/(AM2017*24))</f>
        <v/>
      </c>
      <c r="AO2017" s="477">
        <f>IF(AND(AL2017=AL2016,AM2017&lt;&gt;"",AM2016&lt;&gt;""),AM2017-AM2016,"")</f>
        <v/>
      </c>
      <c r="AP2017" s="313" t="n">
        <v>156</v>
      </c>
      <c r="AQ2017" s="612" t="inlineStr">
        <is>
          <t>2:14.1640</t>
        </is>
      </c>
      <c r="AR2017" s="439">
        <f>IF(OR(AQ2017="",AQ2017="",AQ2017=0),"",6.213/(AQ2017*24))</f>
        <v/>
      </c>
      <c r="AS2017" s="436">
        <f>IF(OR(NOT(ISNUMBER(C2017)),NOT(ISNUMBER(AB2017))),"",IF(AG2017&lt;&gt;"",AG2017,AB2017)-C2017)</f>
        <v/>
      </c>
      <c r="AT2017" s="260" t="n"/>
      <c r="AU2017" s="261">
        <f>IF($B2017="","",TEXT($A2017,"yyyymmdd")&amp;"_P"&amp;$C2017&amp;"_C"&amp;$F2017&amp;"_"&amp;TRIM(RIGHT(SUBSTITUTE(TRIM(SUBSTITUTE($L2017,CHAR(160)," "))," ",REPT(" ",60)),60))&amp;IF($P2017="","","-"&amp;TRIM(RIGHT(SUBSTITUTE(TRIM(SUBSTITUTE($P2017,CHAR(160)," "))," ",REPT(" ",60)),60)))&amp;IF($T2017="","","-"&amp;TRIM(RIGHT(SUBSTITUTE(TRIM(SUBSTITUTE($T2017,CHAR(160)," "))," ",REPT(" ",60)),60)))&amp;".jpg")</f>
        <v/>
      </c>
    </row>
    <row r="2018" ht="42" customHeight="1">
      <c r="A2018" s="252" t="n">
        <v>36114</v>
      </c>
      <c r="B2018" s="255" t="inlineStr">
        <is>
          <t>FAI 1000 15 November, 1998</t>
        </is>
      </c>
      <c r="C2018" s="255" t="n">
        <v>4</v>
      </c>
      <c r="D2018" s="255" t="inlineStr">
        <is>
          <t>OC</t>
        </is>
      </c>
      <c r="E2018" s="255" t="n"/>
      <c r="F2018" s="255" t="n">
        <v>10</v>
      </c>
      <c r="G2018" s="255" t="inlineStr">
        <is>
          <t>Larkham Motorsport</t>
        </is>
      </c>
      <c r="H2018" s="255" t="n"/>
      <c r="I2018" s="255" t="inlineStr">
        <is>
          <t>Mitre 10</t>
        </is>
      </c>
      <c r="J2018" s="255" t="inlineStr">
        <is>
          <t>Ford Falcon EL</t>
        </is>
      </c>
      <c r="K2018" s="255" t="n"/>
      <c r="L2018" s="255" t="inlineStr">
        <is>
          <t>Mark Larkham</t>
        </is>
      </c>
      <c r="M2018" s="255" t="inlineStr">
        <is>
          <t>AUS</t>
        </is>
      </c>
      <c r="N2018" s="695">
        <f>_xlfn.LET(_xlpm.d,_xlfn.XLOOKUP(L2018,'[1]Birth Dates'!$A:$A,'[1]Birth Dates'!$B:$B,"",0),IF(_xlpm.d=0,"",_xlpm.d))</f>
        <v/>
      </c>
      <c r="O2018" s="255">
        <f>IF(OR(N2018="",A2018="",NOT(ISNUMBER(N2018)),N2018&gt;A2018),"",DATEDIF(N2018,A2018,"Y")&amp;" years, "&amp;DATEDIF(N2018,A2018,"YM")&amp;" months, "&amp;DATEDIF(N2018,A2018,"MD")&amp;" days")</f>
        <v/>
      </c>
      <c r="P2018" s="284" t="inlineStr">
        <is>
          <t>Bradley Jones</t>
        </is>
      </c>
      <c r="Q2018" s="255" t="inlineStr">
        <is>
          <t>AUS</t>
        </is>
      </c>
      <c r="R2018" s="695">
        <f>_xlfn.LET(_xlpm.d,_xlfn.XLOOKUP(P2018,'[1]Birth Dates'!$A:$A,'[1]Birth Dates'!$B:$B,"",0),IF(_xlpm.d=0,"",_xlpm.d))</f>
        <v/>
      </c>
      <c r="S2018" s="255">
        <f>IF(OR(R2018="",A2018="",NOT(ISNUMBER(R2018)),R2018&gt;A2018),"",DATEDIF(R2018,A2018,"Y")&amp;" years, "&amp;DATEDIF(R2018,A2018,"YM")&amp;" months, "&amp;DATEDIF(R2018,A2018,"MD")&amp;" days")</f>
        <v/>
      </c>
      <c r="T2018" s="255" t="n"/>
      <c r="U2018" s="255" t="n"/>
      <c r="V2018" s="695">
        <f>_xlfn.LET(_xlpm.d,_xlfn.XLOOKUP(T2018,'[1]Birth Dates'!$A:$A,'[1]Birth Dates'!$B:$B,"",0),IF(_xlpm.d=0,"",_xlpm.d))</f>
        <v/>
      </c>
      <c r="W2018" s="255">
        <f>IF(OR(V2018="",A2018="",NOT(ISNUMBER(V2018)),V2018&gt;A2018),"",DATEDIF(V2018,A2018,"Y")&amp;" years, "&amp;DATEDIF(V2018,A2018,"YM")&amp;" months, "&amp;DATEDIF(V2018,A2018,"MD")&amp;" days")</f>
        <v/>
      </c>
      <c r="X2018" s="255" t="n"/>
      <c r="Y2018" s="255" t="n"/>
      <c r="Z2018" s="255" t="n"/>
      <c r="AA2018" s="255" t="n"/>
      <c r="AB2018" s="255" t="n">
        <v>4</v>
      </c>
      <c r="AC2018" s="255" t="n">
        <v>16</v>
      </c>
      <c r="AD2018" s="255" t="n">
        <v>13</v>
      </c>
      <c r="AE2018" s="591" t="inlineStr">
        <is>
          <t>2:11.9250</t>
        </is>
      </c>
      <c r="AF2018" s="418">
        <f>IF(OR(AE2018="",AE2018="",AE2018=0),"",6.213/(AE2018*24))</f>
        <v/>
      </c>
      <c r="AG2018" s="259" t="n">
        <v>4</v>
      </c>
      <c r="AH2018" s="591" t="inlineStr">
        <is>
          <t>2:10.9060</t>
        </is>
      </c>
      <c r="AI2018" s="418">
        <f>IF(OR(AH2018="",AH2018="",AH2018=0),"",6.213/(AH2018*24))</f>
        <v/>
      </c>
      <c r="AJ2018" s="175">
        <f>IF(AND(ISNUMBER(AB2018),ISNUMBER(AG2018)),AB2018-AG2018,"")</f>
        <v/>
      </c>
      <c r="AK2018" s="255" t="n"/>
      <c r="AL2018" s="255" t="n">
        <v>161</v>
      </c>
      <c r="AM2018" s="708" t="n">
        <v>0.2813347337962963</v>
      </c>
      <c r="AN2018" s="671">
        <f>IF(OR(AL2018="",AM2018="",AM2018=0),"",AL2018*6.213/(AM2018*24))</f>
        <v/>
      </c>
      <c r="AO2018" s="477">
        <f>IF(AND(AL2018=AL2017,AM2018&lt;&gt;"",AM2017&lt;&gt;""),AM2018-AM2017,"")</f>
        <v/>
      </c>
      <c r="AP2018" s="313" t="n">
        <v>2</v>
      </c>
      <c r="AQ2018" s="612" t="inlineStr">
        <is>
          <t>2:13.1960</t>
        </is>
      </c>
      <c r="AR2018" s="439">
        <f>IF(OR(AQ2018="",AQ2018="",AQ2018=0),"",6.213/(AQ2018*24))</f>
        <v/>
      </c>
      <c r="AS2018" s="436">
        <f>IF(OR(NOT(ISNUMBER(C2018)),NOT(ISNUMBER(AB2018))),"",IF(AG2018&lt;&gt;"",AG2018,AB2018)-C2018)</f>
        <v/>
      </c>
      <c r="AT2018" s="260" t="n"/>
      <c r="AU2018" s="261">
        <f>IF($B2018="","",TEXT($A2018,"yyyymmdd")&amp;"_P"&amp;$C2018&amp;"_C"&amp;$F2018&amp;"_"&amp;TRIM(RIGHT(SUBSTITUTE(TRIM(SUBSTITUTE($L2018,CHAR(160)," "))," ",REPT(" ",60)),60))&amp;IF($P2018="","","-"&amp;TRIM(RIGHT(SUBSTITUTE(TRIM(SUBSTITUTE($P2018,CHAR(160)," "))," ",REPT(" ",60)),60)))&amp;IF($T2018="","","-"&amp;TRIM(RIGHT(SUBSTITUTE(TRIM(SUBSTITUTE($T2018,CHAR(160)," "))," ",REPT(" ",60)),60)))&amp;".jpg")</f>
        <v/>
      </c>
    </row>
    <row r="2019" ht="42" customHeight="1">
      <c r="A2019" s="252" t="n">
        <v>36114</v>
      </c>
      <c r="B2019" s="255" t="inlineStr">
        <is>
          <t>FAI 1000 15 November, 1998</t>
        </is>
      </c>
      <c r="C2019" s="255" t="n">
        <v>5</v>
      </c>
      <c r="D2019" s="255" t="inlineStr">
        <is>
          <t>OC</t>
        </is>
      </c>
      <c r="E2019" s="255" t="n"/>
      <c r="F2019" s="255" t="n">
        <v>5</v>
      </c>
      <c r="G2019" s="255" t="inlineStr">
        <is>
          <t>Glenn Seton Racing</t>
        </is>
      </c>
      <c r="H2019" s="255" t="n"/>
      <c r="I2019" s="255" t="inlineStr">
        <is>
          <t>Ford Credit</t>
        </is>
      </c>
      <c r="J2019" s="255" t="inlineStr">
        <is>
          <t>Ford Falcon EL</t>
        </is>
      </c>
      <c r="K2019" s="255" t="n"/>
      <c r="L2019" s="255" t="inlineStr">
        <is>
          <t>Glenn Seton</t>
        </is>
      </c>
      <c r="M2019" s="255" t="inlineStr">
        <is>
          <t>AUS</t>
        </is>
      </c>
      <c r="N2019" s="695">
        <f>_xlfn.LET(_xlpm.d,_xlfn.XLOOKUP(L2019,'[1]Birth Dates'!$A:$A,'[1]Birth Dates'!$B:$B,"",0),IF(_xlpm.d=0,"",_xlpm.d))</f>
        <v/>
      </c>
      <c r="O2019" s="255">
        <f>IF(OR(N2019="",A2019="",NOT(ISNUMBER(N2019)),N2019&gt;A2019),"",DATEDIF(N2019,A2019,"Y")&amp;" years, "&amp;DATEDIF(N2019,A2019,"YM")&amp;" months, "&amp;DATEDIF(N2019,A2019,"MD")&amp;" days")</f>
        <v/>
      </c>
      <c r="P2019" s="255" t="inlineStr">
        <is>
          <t>Neil Crompton</t>
        </is>
      </c>
      <c r="Q2019" s="255" t="inlineStr">
        <is>
          <t>AUS</t>
        </is>
      </c>
      <c r="R2019" s="695">
        <f>_xlfn.LET(_xlpm.d,_xlfn.XLOOKUP(P2019,'[1]Birth Dates'!$A:$A,'[1]Birth Dates'!$B:$B,"",0),IF(_xlpm.d=0,"",_xlpm.d))</f>
        <v/>
      </c>
      <c r="S2019" s="255">
        <f>IF(OR(R2019="",A2019="",NOT(ISNUMBER(R2019)),R2019&gt;A2019),"",DATEDIF(R2019,A2019,"Y")&amp;" years, "&amp;DATEDIF(R2019,A2019,"YM")&amp;" months, "&amp;DATEDIF(R2019,A2019,"MD")&amp;" days")</f>
        <v/>
      </c>
      <c r="T2019" s="255" t="n"/>
      <c r="U2019" s="255" t="n"/>
      <c r="V2019" s="695">
        <f>_xlfn.LET(_xlpm.d,_xlfn.XLOOKUP(T2019,'[1]Birth Dates'!$A:$A,'[1]Birth Dates'!$B:$B,"",0),IF(_xlpm.d=0,"",_xlpm.d))</f>
        <v/>
      </c>
      <c r="W2019" s="255">
        <f>IF(OR(V2019="",A2019="",NOT(ISNUMBER(V2019)),V2019&gt;A2019),"",DATEDIF(V2019,A2019,"Y")&amp;" years, "&amp;DATEDIF(V2019,A2019,"YM")&amp;" months, "&amp;DATEDIF(V2019,A2019,"MD")&amp;" days")</f>
        <v/>
      </c>
      <c r="X2019" s="255" t="n"/>
      <c r="Y2019" s="255" t="n"/>
      <c r="Z2019" s="255" t="n"/>
      <c r="AA2019" s="255" t="n"/>
      <c r="AB2019" s="255" t="n">
        <v>3</v>
      </c>
      <c r="AC2019" s="255" t="n">
        <v>13</v>
      </c>
      <c r="AD2019" s="255" t="n">
        <v>7</v>
      </c>
      <c r="AE2019" s="591" t="inlineStr">
        <is>
          <t>2:11.6960</t>
        </is>
      </c>
      <c r="AF2019" s="418">
        <f>IF(OR(AE2019="",AE2019="",AE2019=0),"",6.213/(AE2019*24))</f>
        <v/>
      </c>
      <c r="AG2019" s="259" t="n">
        <v>3</v>
      </c>
      <c r="AH2019" s="591" t="inlineStr">
        <is>
          <t>2:10.8800</t>
        </is>
      </c>
      <c r="AI2019" s="418">
        <f>IF(OR(AH2019="",AH2019="",AH2019=0),"",6.213/(AH2019*24))</f>
        <v/>
      </c>
      <c r="AJ2019" s="175">
        <f>IF(AND(ISNUMBER(AB2019),ISNUMBER(AG2019)),AB2019-AG2019,"")</f>
        <v/>
      </c>
      <c r="AK2019" s="255" t="n"/>
      <c r="AL2019" s="255" t="n">
        <v>160</v>
      </c>
      <c r="AM2019" s="708" t="n">
        <v>0.2796916666666667</v>
      </c>
      <c r="AN2019" s="671">
        <f>IF(OR(AL2019="",AM2019="",AM2019=0),"",AL2019*6.213/(AM2019*24))</f>
        <v/>
      </c>
      <c r="AO2019" s="477">
        <f>IF(AND(AL2019=AL2018,AM2019&lt;&gt;"",AM2018&lt;&gt;""),AM2019-AM2018,"")</f>
        <v/>
      </c>
      <c r="AP2019" s="313" t="n">
        <v>146</v>
      </c>
      <c r="AQ2019" s="612" t="inlineStr">
        <is>
          <t>2:13.3430</t>
        </is>
      </c>
      <c r="AR2019" s="439">
        <f>IF(OR(AQ2019="",AQ2019="",AQ2019=0),"",6.213/(AQ2019*24))</f>
        <v/>
      </c>
      <c r="AS2019" s="436">
        <f>IF(OR(NOT(ISNUMBER(C2019)),NOT(ISNUMBER(AB2019))),"",IF(AG2019&lt;&gt;"",AG2019,AB2019)-C2019)</f>
        <v/>
      </c>
      <c r="AT2019" s="260" t="n"/>
      <c r="AU2019" s="261">
        <f>IF($B2019="","",TEXT($A2019,"yyyymmdd")&amp;"_P"&amp;$C2019&amp;"_C"&amp;$F2019&amp;"_"&amp;TRIM(RIGHT(SUBSTITUTE(TRIM(SUBSTITUTE($L2019,CHAR(160)," "))," ",REPT(" ",60)),60))&amp;IF($P2019="","","-"&amp;TRIM(RIGHT(SUBSTITUTE(TRIM(SUBSTITUTE($P2019,CHAR(160)," "))," ",REPT(" ",60)),60)))&amp;IF($T2019="","","-"&amp;TRIM(RIGHT(SUBSTITUTE(TRIM(SUBSTITUTE($T2019,CHAR(160)," "))," ",REPT(" ",60)),60)))&amp;".jpg")</f>
        <v/>
      </c>
    </row>
    <row r="2020" ht="42" customHeight="1">
      <c r="A2020" s="252" t="n">
        <v>36114</v>
      </c>
      <c r="B2020" s="255" t="inlineStr">
        <is>
          <t>FAI 1000 15 November, 1998</t>
        </is>
      </c>
      <c r="C2020" s="255" t="n">
        <v>6</v>
      </c>
      <c r="D2020" s="255" t="inlineStr">
        <is>
          <t>OC</t>
        </is>
      </c>
      <c r="E2020" s="255" t="n"/>
      <c r="F2020" s="255" t="n">
        <v>1</v>
      </c>
      <c r="G2020" s="255" t="inlineStr">
        <is>
          <t>Holden Race Team</t>
        </is>
      </c>
      <c r="H2020" s="255" t="n"/>
      <c r="I2020" s="255" t="inlineStr">
        <is>
          <t>Holden, Mobil 1</t>
        </is>
      </c>
      <c r="J2020" s="255" t="inlineStr">
        <is>
          <t>Holden Commodore VT</t>
        </is>
      </c>
      <c r="K2020" s="255" t="n"/>
      <c r="L2020" s="255" t="inlineStr">
        <is>
          <t>Craig Lowndes</t>
        </is>
      </c>
      <c r="M2020" s="255" t="inlineStr">
        <is>
          <t>AUS</t>
        </is>
      </c>
      <c r="N2020" s="695">
        <f>_xlfn.LET(_xlpm.d,_xlfn.XLOOKUP(L2020,'[1]Birth Dates'!$A:$A,'[1]Birth Dates'!$B:$B,"",0),IF(_xlpm.d=0,"",_xlpm.d))</f>
        <v/>
      </c>
      <c r="O2020" s="255">
        <f>IF(OR(N2020="",A2020="",NOT(ISNUMBER(N2020)),N2020&gt;A2020),"",DATEDIF(N2020,A2020,"Y")&amp;" years, "&amp;DATEDIF(N2020,A2020,"YM")&amp;" months, "&amp;DATEDIF(N2020,A2020,"MD")&amp;" days")</f>
        <v/>
      </c>
      <c r="P2020" s="255" t="inlineStr">
        <is>
          <t>Mark Skaife</t>
        </is>
      </c>
      <c r="Q2020" s="255" t="inlineStr">
        <is>
          <t>AUS</t>
        </is>
      </c>
      <c r="R2020" s="695">
        <f>_xlfn.LET(_xlpm.d,_xlfn.XLOOKUP(P2020,'[1]Birth Dates'!$A:$A,'[1]Birth Dates'!$B:$B,"",0),IF(_xlpm.d=0,"",_xlpm.d))</f>
        <v/>
      </c>
      <c r="S2020" s="255">
        <f>IF(OR(R2020="",A2020="",NOT(ISNUMBER(R2020)),R2020&gt;A2020),"",DATEDIF(R2020,A2020,"Y")&amp;" years, "&amp;DATEDIF(R2020,A2020,"YM")&amp;" months, "&amp;DATEDIF(R2020,A2020,"MD")&amp;" days")</f>
        <v/>
      </c>
      <c r="T2020" s="255" t="n"/>
      <c r="U2020" s="255" t="n"/>
      <c r="V2020" s="695">
        <f>_xlfn.LET(_xlpm.d,_xlfn.XLOOKUP(T2020,'[1]Birth Dates'!$A:$A,'[1]Birth Dates'!$B:$B,"",0),IF(_xlpm.d=0,"",_xlpm.d))</f>
        <v/>
      </c>
      <c r="W2020" s="255">
        <f>IF(OR(V2020="",A2020="",NOT(ISNUMBER(V2020)),V2020&gt;A2020),"",DATEDIF(V2020,A2020,"Y")&amp;" years, "&amp;DATEDIF(V2020,A2020,"YM")&amp;" months, "&amp;DATEDIF(V2020,A2020,"MD")&amp;" days")</f>
        <v/>
      </c>
      <c r="X2020" s="255" t="n"/>
      <c r="Y2020" s="255" t="n"/>
      <c r="Z2020" s="255" t="n"/>
      <c r="AA2020" s="255" t="n"/>
      <c r="AB2020" s="255" t="n">
        <v>1</v>
      </c>
      <c r="AC2020" s="255" t="n">
        <v>13</v>
      </c>
      <c r="AD2020" s="255" t="n">
        <v>3</v>
      </c>
      <c r="AE2020" s="591" t="inlineStr">
        <is>
          <t>2:11.4630</t>
        </is>
      </c>
      <c r="AF2020" s="418">
        <f>IF(OR(AE2020="",AE2020="",AE2020=0),"",6.213/(AE2020*24))</f>
        <v/>
      </c>
      <c r="AG2020" s="259" t="n">
        <v>1</v>
      </c>
      <c r="AH2020" s="591" t="inlineStr">
        <is>
          <t>2:09.8950</t>
        </is>
      </c>
      <c r="AI2020" s="418">
        <f>IF(OR(AH2020="",AH2020="",AH2020=0),"",6.213/(AH2020*24))</f>
        <v/>
      </c>
      <c r="AJ2020" s="175">
        <f>IF(AND(ISNUMBER(AB2020),ISNUMBER(AG2020)),AB2020-AG2020,"")</f>
        <v/>
      </c>
      <c r="AK2020" s="255" t="n"/>
      <c r="AL2020" s="255" t="n">
        <v>159</v>
      </c>
      <c r="AM2020" s="708" t="n">
        <v>0.2805709143518519</v>
      </c>
      <c r="AN2020" s="671">
        <f>IF(OR(AL2020="",AM2020="",AM2020=0),"",AL2020*6.213/(AM2020*24))</f>
        <v/>
      </c>
      <c r="AO2020" s="477">
        <f>IF(AND(AL2020=AL2019,AM2020&lt;&gt;"",AM2019&lt;&gt;""),AM2020-AM2019,"")</f>
        <v/>
      </c>
      <c r="AP2020" s="313" t="n">
        <v>3</v>
      </c>
      <c r="AQ2020" s="612" t="inlineStr">
        <is>
          <t>2:12.7770</t>
        </is>
      </c>
      <c r="AR2020" s="439">
        <f>IF(OR(AQ2020="",AQ2020="",AQ2020=0),"",6.213/(AQ2020*24))</f>
        <v/>
      </c>
      <c r="AS2020" s="436">
        <f>IF(OR(NOT(ISNUMBER(C2020)),NOT(ISNUMBER(AB2020))),"",IF(AG2020&lt;&gt;"",AG2020,AB2020)-C2020)</f>
        <v/>
      </c>
      <c r="AT2020" s="260" t="n"/>
      <c r="AU2020" s="261">
        <f>IF($B2020="","",TEXT($A2020,"yyyymmdd")&amp;"_P"&amp;$C2020&amp;"_C"&amp;$F2020&amp;"_"&amp;TRIM(RIGHT(SUBSTITUTE(TRIM(SUBSTITUTE($L2020,CHAR(160)," "))," ",REPT(" ",60)),60))&amp;IF($P2020="","","-"&amp;TRIM(RIGHT(SUBSTITUTE(TRIM(SUBSTITUTE($P2020,CHAR(160)," "))," ",REPT(" ",60)),60)))&amp;IF($T2020="","","-"&amp;TRIM(RIGHT(SUBSTITUTE(TRIM(SUBSTITUTE($T2020,CHAR(160)," "))," ",REPT(" ",60)),60)))&amp;".jpg")</f>
        <v/>
      </c>
    </row>
    <row r="2021" ht="42" customHeight="1">
      <c r="A2021" s="252" t="n">
        <v>36114</v>
      </c>
      <c r="B2021" s="255" t="inlineStr">
        <is>
          <t>FAI 1000 15 November, 1998</t>
        </is>
      </c>
      <c r="C2021" s="255" t="n">
        <v>7</v>
      </c>
      <c r="D2021" s="255" t="inlineStr">
        <is>
          <t>OC</t>
        </is>
      </c>
      <c r="E2021" s="255" t="n"/>
      <c r="F2021" s="255" t="n">
        <v>7</v>
      </c>
      <c r="G2021" s="255" t="inlineStr">
        <is>
          <t>Gibson Motorsport</t>
        </is>
      </c>
      <c r="H2021" s="255" t="n"/>
      <c r="I2021" s="255" t="inlineStr">
        <is>
          <t>Wynn's</t>
        </is>
      </c>
      <c r="J2021" s="255" t="inlineStr">
        <is>
          <t>Holden Commodore VS</t>
        </is>
      </c>
      <c r="K2021" s="255" t="n"/>
      <c r="L2021" s="255" t="inlineStr">
        <is>
          <t>Darren Hossack</t>
        </is>
      </c>
      <c r="M2021" s="255" t="inlineStr">
        <is>
          <t>AUS</t>
        </is>
      </c>
      <c r="N2021" s="695">
        <f>_xlfn.LET(_xlpm.d,_xlfn.XLOOKUP(L2021,'[1]Birth Dates'!$A:$A,'[1]Birth Dates'!$B:$B,"",0),IF(_xlpm.d=0,"",_xlpm.d))</f>
        <v/>
      </c>
      <c r="O2021" s="255">
        <f>IF(OR(N2021="",A2021="",NOT(ISNUMBER(N2021)),N2021&gt;A2021),"",DATEDIF(N2021,A2021,"Y")&amp;" years, "&amp;DATEDIF(N2021,A2021,"YM")&amp;" months, "&amp;DATEDIF(N2021,A2021,"MD")&amp;" days")</f>
        <v/>
      </c>
      <c r="P2021" s="255" t="inlineStr">
        <is>
          <t>Darren Pate</t>
        </is>
      </c>
      <c r="Q2021" s="255" t="inlineStr">
        <is>
          <t>AUS</t>
        </is>
      </c>
      <c r="R2021" s="695">
        <f>_xlfn.LET(_xlpm.d,_xlfn.XLOOKUP(P2021,'[1]Birth Dates'!$A:$A,'[1]Birth Dates'!$B:$B,"",0),IF(_xlpm.d=0,"",_xlpm.d))</f>
        <v/>
      </c>
      <c r="S2021" s="255">
        <f>IF(OR(R2021="",A2021="",NOT(ISNUMBER(R2021)),R2021&gt;A2021),"",DATEDIF(R2021,A2021,"Y")&amp;" years, "&amp;DATEDIF(R2021,A2021,"YM")&amp;" months, "&amp;DATEDIF(R2021,A2021,"MD")&amp;" days")</f>
        <v/>
      </c>
      <c r="T2021" s="255" t="n"/>
      <c r="U2021" s="255" t="n"/>
      <c r="V2021" s="695">
        <f>_xlfn.LET(_xlpm.d,_xlfn.XLOOKUP(T2021,'[1]Birth Dates'!$A:$A,'[1]Birth Dates'!$B:$B,"",0),IF(_xlpm.d=0,"",_xlpm.d))</f>
        <v/>
      </c>
      <c r="W2021" s="255">
        <f>IF(OR(V2021="",A2021="",NOT(ISNUMBER(V2021)),V2021&gt;A2021),"",DATEDIF(V2021,A2021,"Y")&amp;" years, "&amp;DATEDIF(V2021,A2021,"YM")&amp;" months, "&amp;DATEDIF(V2021,A2021,"MD")&amp;" days")</f>
        <v/>
      </c>
      <c r="X2021" s="255" t="n"/>
      <c r="Y2021" s="255" t="n"/>
      <c r="Z2021" s="255" t="n"/>
      <c r="AA2021" s="255" t="n"/>
      <c r="AB2021" s="255" t="n">
        <v>20</v>
      </c>
      <c r="AC2021" s="255" t="n">
        <v>17</v>
      </c>
      <c r="AD2021" s="255" t="n">
        <v>6</v>
      </c>
      <c r="AE2021" s="591" t="inlineStr">
        <is>
          <t>2:15.9540</t>
        </is>
      </c>
      <c r="AF2021" s="418">
        <f>IF(OR(AE2021="",AE2021="",AE2021=0),"",6.213/(AE2021*24))</f>
        <v/>
      </c>
      <c r="AG2021" s="259" t="n"/>
      <c r="AH2021" s="579" t="inlineStr"/>
      <c r="AI2021" s="418">
        <f>IF(OR(AH2021="",AH2021="",AH2021=0),"",6.213/(AH2021*24))</f>
        <v/>
      </c>
      <c r="AJ2021" s="175">
        <f>IF(AND(ISNUMBER(AB2021),ISNUMBER(AG2021)),AB2021-AG2021,"")</f>
        <v/>
      </c>
      <c r="AK2021" s="255" t="n"/>
      <c r="AL2021" s="255" t="n">
        <v>158</v>
      </c>
      <c r="AM2021" s="708" t="n">
        <v>0.280621412037037</v>
      </c>
      <c r="AN2021" s="671">
        <f>IF(OR(AL2021="",AM2021="",AM2021=0),"",AL2021*6.213/(AM2021*24))</f>
        <v/>
      </c>
      <c r="AO2021" s="477">
        <f>IF(AND(AL2021=AL2020,AM2021&lt;&gt;"",AM2020&lt;&gt;""),AM2021-AM2020,"")</f>
        <v/>
      </c>
      <c r="AP2021" s="313" t="n">
        <v>80</v>
      </c>
      <c r="AQ2021" s="612" t="inlineStr">
        <is>
          <t>2:16.7990</t>
        </is>
      </c>
      <c r="AR2021" s="439">
        <f>IF(OR(AQ2021="",AQ2021="",AQ2021=0),"",6.213/(AQ2021*24))</f>
        <v/>
      </c>
      <c r="AS2021" s="436">
        <f>IF(OR(NOT(ISNUMBER(C2021)),NOT(ISNUMBER(AB2021))),"",IF(AG2021&lt;&gt;"",AG2021,AB2021)-C2021)</f>
        <v/>
      </c>
      <c r="AT2021" s="260" t="n"/>
      <c r="AU2021" s="261">
        <f>IF($B2021="","",TEXT($A2021,"yyyymmdd")&amp;"_P"&amp;$C2021&amp;"_C"&amp;$F2021&amp;"_"&amp;TRIM(RIGHT(SUBSTITUTE(TRIM(SUBSTITUTE($L2021,CHAR(160)," "))," ",REPT(" ",60)),60))&amp;IF($P2021="","","-"&amp;TRIM(RIGHT(SUBSTITUTE(TRIM(SUBSTITUTE($P2021,CHAR(160)," "))," ",REPT(" ",60)),60)))&amp;IF($T2021="","","-"&amp;TRIM(RIGHT(SUBSTITUTE(TRIM(SUBSTITUTE($T2021,CHAR(160)," "))," ",REPT(" ",60)),60)))&amp;".jpg")</f>
        <v/>
      </c>
    </row>
    <row r="2022" ht="42" customHeight="1">
      <c r="A2022" s="252" t="n">
        <v>36114</v>
      </c>
      <c r="B2022" s="255" t="inlineStr">
        <is>
          <t>FAI 1000 15 November, 1998</t>
        </is>
      </c>
      <c r="C2022" s="255" t="n">
        <v>8</v>
      </c>
      <c r="D2022" s="255" t="inlineStr">
        <is>
          <t>OC</t>
        </is>
      </c>
      <c r="E2022" s="255" t="n"/>
      <c r="F2022" s="255" t="n">
        <v>25</v>
      </c>
      <c r="G2022" s="255" t="inlineStr">
        <is>
          <t>Longhurst Racing</t>
        </is>
      </c>
      <c r="H2022" s="255" t="n"/>
      <c r="I2022" s="255" t="inlineStr">
        <is>
          <t>Castrol</t>
        </is>
      </c>
      <c r="J2022" s="255" t="inlineStr">
        <is>
          <t>Ford Falcon EL</t>
        </is>
      </c>
      <c r="K2022" s="255" t="n"/>
      <c r="L2022" s="255" t="inlineStr">
        <is>
          <t>Tony Longhurst</t>
        </is>
      </c>
      <c r="M2022" s="255" t="inlineStr">
        <is>
          <t>AUS</t>
        </is>
      </c>
      <c r="N2022" s="695">
        <f>_xlfn.LET(_xlpm.d,_xlfn.XLOOKUP(L2022,'[1]Birth Dates'!$A:$A,'[1]Birth Dates'!$B:$B,"",0),IF(_xlpm.d=0,"",_xlpm.d))</f>
        <v/>
      </c>
      <c r="O2022" s="255">
        <f>IF(OR(N2022="",A2022="",NOT(ISNUMBER(N2022)),N2022&gt;A2022),"",DATEDIF(N2022,A2022,"Y")&amp;" years, "&amp;DATEDIF(N2022,A2022,"YM")&amp;" months, "&amp;DATEDIF(N2022,A2022,"MD")&amp;" days")</f>
        <v/>
      </c>
      <c r="P2022" s="255" t="inlineStr">
        <is>
          <t>Geoff Brabham</t>
        </is>
      </c>
      <c r="Q2022" s="255" t="inlineStr">
        <is>
          <t>AUS</t>
        </is>
      </c>
      <c r="R2022" s="695">
        <f>_xlfn.LET(_xlpm.d,_xlfn.XLOOKUP(P2022,'[1]Birth Dates'!$A:$A,'[1]Birth Dates'!$B:$B,"",0),IF(_xlpm.d=0,"",_xlpm.d))</f>
        <v/>
      </c>
      <c r="S2022" s="255">
        <f>IF(OR(R2022="",A2022="",NOT(ISNUMBER(R2022)),R2022&gt;A2022),"",DATEDIF(R2022,A2022,"Y")&amp;" years, "&amp;DATEDIF(R2022,A2022,"YM")&amp;" months, "&amp;DATEDIF(R2022,A2022,"MD")&amp;" days")</f>
        <v/>
      </c>
      <c r="T2022" s="255" t="n"/>
      <c r="U2022" s="255" t="n"/>
      <c r="V2022" s="695">
        <f>_xlfn.LET(_xlpm.d,_xlfn.XLOOKUP(T2022,'[1]Birth Dates'!$A:$A,'[1]Birth Dates'!$B:$B,"",0),IF(_xlpm.d=0,"",_xlpm.d))</f>
        <v/>
      </c>
      <c r="W2022" s="255">
        <f>IF(OR(V2022="",A2022="",NOT(ISNUMBER(V2022)),V2022&gt;A2022),"",DATEDIF(V2022,A2022,"Y")&amp;" years, "&amp;DATEDIF(V2022,A2022,"YM")&amp;" months, "&amp;DATEDIF(V2022,A2022,"MD")&amp;" days")</f>
        <v/>
      </c>
      <c r="X2022" s="255" t="n"/>
      <c r="Y2022" s="255" t="n"/>
      <c r="Z2022" s="255" t="n"/>
      <c r="AA2022" s="255" t="n"/>
      <c r="AB2022" s="255" t="n">
        <v>2</v>
      </c>
      <c r="AC2022" s="255" t="n">
        <v>12</v>
      </c>
      <c r="AD2022" s="255" t="n">
        <v>10</v>
      </c>
      <c r="AE2022" s="591" t="inlineStr">
        <is>
          <t>2:11.5450</t>
        </is>
      </c>
      <c r="AF2022" s="418">
        <f>IF(OR(AE2022="",AE2022="",AE2022=0),"",6.213/(AE2022*24))</f>
        <v/>
      </c>
      <c r="AG2022" s="259" t="n">
        <v>2</v>
      </c>
      <c r="AH2022" s="591" t="inlineStr">
        <is>
          <t>2:10.4490</t>
        </is>
      </c>
      <c r="AI2022" s="418">
        <f>IF(OR(AH2022="",AH2022="",AH2022=0),"",6.213/(AH2022*24))</f>
        <v/>
      </c>
      <c r="AJ2022" s="175">
        <f>IF(AND(ISNUMBER(AB2022),ISNUMBER(AG2022)),AB2022-AG2022,"")</f>
        <v/>
      </c>
      <c r="AK2022" s="255" t="n"/>
      <c r="AL2022" s="255" t="n">
        <v>157</v>
      </c>
      <c r="AM2022" s="708" t="n">
        <v>0.2803292708333334</v>
      </c>
      <c r="AN2022" s="671">
        <f>IF(OR(AL2022="",AM2022="",AM2022=0),"",AL2022*6.213/(AM2022*24))</f>
        <v/>
      </c>
      <c r="AO2022" s="477">
        <f>IF(AND(AL2022=AL2021,AM2022&lt;&gt;"",AM2021&lt;&gt;""),AM2022-AM2021,"")</f>
        <v/>
      </c>
      <c r="AP2022" s="313" t="n">
        <v>3</v>
      </c>
      <c r="AQ2022" s="612" t="inlineStr">
        <is>
          <t>2:13.8340</t>
        </is>
      </c>
      <c r="AR2022" s="439">
        <f>IF(OR(AQ2022="",AQ2022="",AQ2022=0),"",6.213/(AQ2022*24))</f>
        <v/>
      </c>
      <c r="AS2022" s="436">
        <f>IF(OR(NOT(ISNUMBER(C2022)),NOT(ISNUMBER(AB2022))),"",IF(AG2022&lt;&gt;"",AG2022,AB2022)-C2022)</f>
        <v/>
      </c>
      <c r="AT2022" s="260" t="n"/>
      <c r="AU2022" s="261">
        <f>IF($B2022="","",TEXT($A2022,"yyyymmdd")&amp;"_P"&amp;$C2022&amp;"_C"&amp;$F2022&amp;"_"&amp;TRIM(RIGHT(SUBSTITUTE(TRIM(SUBSTITUTE($L2022,CHAR(160)," "))," ",REPT(" ",60)),60))&amp;IF($P2022="","","-"&amp;TRIM(RIGHT(SUBSTITUTE(TRIM(SUBSTITUTE($P2022,CHAR(160)," "))," ",REPT(" ",60)),60)))&amp;IF($T2022="","","-"&amp;TRIM(RIGHT(SUBSTITUTE(TRIM(SUBSTITUTE($T2022,CHAR(160)," "))," ",REPT(" ",60)),60)))&amp;".jpg")</f>
        <v/>
      </c>
    </row>
    <row r="2023" ht="42" customHeight="1">
      <c r="A2023" s="252" t="n">
        <v>36114</v>
      </c>
      <c r="B2023" s="255" t="inlineStr">
        <is>
          <t>FAI 1000 15 November, 1998</t>
        </is>
      </c>
      <c r="C2023" s="255" t="n">
        <v>9</v>
      </c>
      <c r="D2023" s="255" t="inlineStr">
        <is>
          <t>OC</t>
        </is>
      </c>
      <c r="E2023" s="255" t="n"/>
      <c r="F2023" s="255" t="n">
        <v>43</v>
      </c>
      <c r="G2023" s="255" t="inlineStr">
        <is>
          <t>Paul Weel Racing</t>
        </is>
      </c>
      <c r="H2023" s="255" t="n"/>
      <c r="I2023" s="255" t="inlineStr">
        <is>
          <t>K &amp; J Thermal Products</t>
        </is>
      </c>
      <c r="J2023" s="255" t="inlineStr">
        <is>
          <t>Ford Falcon EL</t>
        </is>
      </c>
      <c r="K2023" s="255" t="n"/>
      <c r="L2023" s="255" t="inlineStr">
        <is>
          <t>Paul Weel</t>
        </is>
      </c>
      <c r="M2023" s="255" t="inlineStr">
        <is>
          <t>AUS</t>
        </is>
      </c>
      <c r="N2023" s="695">
        <f>_xlfn.LET(_xlpm.d,_xlfn.XLOOKUP(L2023,'[1]Birth Dates'!$A:$A,'[1]Birth Dates'!$B:$B,"",0),IF(_xlpm.d=0,"",_xlpm.d))</f>
        <v/>
      </c>
      <c r="O2023" s="255">
        <f>IF(OR(N2023="",A2023="",NOT(ISNUMBER(N2023)),N2023&gt;A2023),"",DATEDIF(N2023,A2023,"Y")&amp;" years, "&amp;DATEDIF(N2023,A2023,"YM")&amp;" months, "&amp;DATEDIF(N2023,A2023,"MD")&amp;" days")</f>
        <v/>
      </c>
      <c r="P2023" s="255" t="inlineStr">
        <is>
          <t>Neal Bates</t>
        </is>
      </c>
      <c r="Q2023" s="255" t="inlineStr">
        <is>
          <t>AUS</t>
        </is>
      </c>
      <c r="R2023" s="695">
        <f>_xlfn.LET(_xlpm.d,_xlfn.XLOOKUP(P2023,'[1]Birth Dates'!$A:$A,'[1]Birth Dates'!$B:$B,"",0),IF(_xlpm.d=0,"",_xlpm.d))</f>
        <v/>
      </c>
      <c r="S2023" s="255">
        <f>IF(OR(R2023="",A2023="",NOT(ISNUMBER(R2023)),R2023&gt;A2023),"",DATEDIF(R2023,A2023,"Y")&amp;" years, "&amp;DATEDIF(R2023,A2023,"YM")&amp;" months, "&amp;DATEDIF(R2023,A2023,"MD")&amp;" days")</f>
        <v/>
      </c>
      <c r="T2023" s="255" t="n"/>
      <c r="U2023" s="255" t="n"/>
      <c r="V2023" s="695">
        <f>_xlfn.LET(_xlpm.d,_xlfn.XLOOKUP(T2023,'[1]Birth Dates'!$A:$A,'[1]Birth Dates'!$B:$B,"",0),IF(_xlpm.d=0,"",_xlpm.d))</f>
        <v/>
      </c>
      <c r="W2023" s="255">
        <f>IF(OR(V2023="",A2023="",NOT(ISNUMBER(V2023)),V2023&gt;A2023),"",DATEDIF(V2023,A2023,"Y")&amp;" years, "&amp;DATEDIF(V2023,A2023,"YM")&amp;" months, "&amp;DATEDIF(V2023,A2023,"MD")&amp;" days")</f>
        <v/>
      </c>
      <c r="X2023" s="255" t="n"/>
      <c r="Y2023" s="255" t="n"/>
      <c r="Z2023" s="255" t="n"/>
      <c r="AA2023" s="255" t="n"/>
      <c r="AB2023" s="255" t="n">
        <v>22</v>
      </c>
      <c r="AC2023" s="255" t="n">
        <v>16</v>
      </c>
      <c r="AD2023" s="255" t="n">
        <v>3</v>
      </c>
      <c r="AE2023" s="591" t="inlineStr">
        <is>
          <t>2:16.4110</t>
        </is>
      </c>
      <c r="AF2023" s="418">
        <f>IF(OR(AE2023="",AE2023="",AE2023=0),"",6.213/(AE2023*24))</f>
        <v/>
      </c>
      <c r="AG2023" s="259" t="n"/>
      <c r="AH2023" s="579" t="inlineStr"/>
      <c r="AI2023" s="418">
        <f>IF(OR(AH2023="",AH2023="",AH2023=0),"",6.213/(AH2023*24))</f>
        <v/>
      </c>
      <c r="AJ2023" s="175">
        <f>IF(AND(ISNUMBER(AB2023),ISNUMBER(AG2023)),AB2023-AG2023,"")</f>
        <v/>
      </c>
      <c r="AK2023" s="255" t="n"/>
      <c r="AL2023" s="255" t="n">
        <v>155</v>
      </c>
      <c r="AM2023" s="708" t="n">
        <v>0.2805882407407407</v>
      </c>
      <c r="AN2023" s="671">
        <f>IF(OR(AL2023="",AM2023="",AM2023=0),"",AL2023*6.213/(AM2023*24))</f>
        <v/>
      </c>
      <c r="AO2023" s="477">
        <f>IF(AND(AL2023=AL2022,AM2023&lt;&gt;"",AM2022&lt;&gt;""),AM2023-AM2022,"")</f>
        <v/>
      </c>
      <c r="AP2023" s="313" t="n">
        <v>20</v>
      </c>
      <c r="AQ2023" s="612" t="inlineStr">
        <is>
          <t>2:17.5220</t>
        </is>
      </c>
      <c r="AR2023" s="439">
        <f>IF(OR(AQ2023="",AQ2023="",AQ2023=0),"",6.213/(AQ2023*24))</f>
        <v/>
      </c>
      <c r="AS2023" s="436">
        <f>IF(OR(NOT(ISNUMBER(C2023)),NOT(ISNUMBER(AB2023))),"",IF(AG2023&lt;&gt;"",AG2023,AB2023)-C2023)</f>
        <v/>
      </c>
      <c r="AT2023" s="260" t="n"/>
      <c r="AU2023" s="261">
        <f>IF($B2023="","",TEXT($A2023,"yyyymmdd")&amp;"_P"&amp;$C2023&amp;"_C"&amp;$F2023&amp;"_"&amp;TRIM(RIGHT(SUBSTITUTE(TRIM(SUBSTITUTE($L2023,CHAR(160)," "))," ",REPT(" ",60)),60))&amp;IF($P2023="","","-"&amp;TRIM(RIGHT(SUBSTITUTE(TRIM(SUBSTITUTE($P2023,CHAR(160)," "))," ",REPT(" ",60)),60)))&amp;IF($T2023="","","-"&amp;TRIM(RIGHT(SUBSTITUTE(TRIM(SUBSTITUTE($T2023,CHAR(160)," "))," ",REPT(" ",60)),60)))&amp;".jpg")</f>
        <v/>
      </c>
    </row>
    <row r="2024" ht="42" customHeight="1">
      <c r="A2024" s="252" t="n">
        <v>36114</v>
      </c>
      <c r="B2024" s="255" t="inlineStr">
        <is>
          <t>FAI 1000 15 November, 1998</t>
        </is>
      </c>
      <c r="C2024" s="255" t="n">
        <v>10</v>
      </c>
      <c r="D2024" s="255" t="inlineStr">
        <is>
          <t>CT</t>
        </is>
      </c>
      <c r="E2024" s="255" t="n"/>
      <c r="F2024" s="255" t="n">
        <v>44</v>
      </c>
      <c r="G2024" s="255" t="inlineStr">
        <is>
          <t>Mal Rose Racing</t>
        </is>
      </c>
      <c r="H2024" s="255" t="n"/>
      <c r="I2024" s="255" t="inlineStr">
        <is>
          <t>Ming, Steal Stopper</t>
        </is>
      </c>
      <c r="J2024" s="255" t="inlineStr">
        <is>
          <t>Holden Commodore VS</t>
        </is>
      </c>
      <c r="K2024" s="255" t="n"/>
      <c r="L2024" s="255" t="inlineStr">
        <is>
          <t>Mal Rose</t>
        </is>
      </c>
      <c r="M2024" s="255" t="inlineStr">
        <is>
          <t>AUS</t>
        </is>
      </c>
      <c r="N2024" s="695">
        <f>_xlfn.LET(_xlpm.d,_xlfn.XLOOKUP(L2024,'[1]Birth Dates'!$A:$A,'[1]Birth Dates'!$B:$B,"",0),IF(_xlpm.d=0,"",_xlpm.d))</f>
        <v/>
      </c>
      <c r="O2024" s="255">
        <f>IF(OR(N2024="",A2024="",NOT(ISNUMBER(N2024)),N2024&gt;A2024),"",DATEDIF(N2024,A2024,"Y")&amp;" years, "&amp;DATEDIF(N2024,A2024,"YM")&amp;" months, "&amp;DATEDIF(N2024,A2024,"MD")&amp;" days")</f>
        <v/>
      </c>
      <c r="P2024" s="255" t="inlineStr">
        <is>
          <t>Allan McCarthy</t>
        </is>
      </c>
      <c r="Q2024" s="255" t="inlineStr">
        <is>
          <t>AUS</t>
        </is>
      </c>
      <c r="R2024" s="695">
        <f>_xlfn.LET(_xlpm.d,_xlfn.XLOOKUP(P2024,'[1]Birth Dates'!$A:$A,'[1]Birth Dates'!$B:$B,"",0),IF(_xlpm.d=0,"",_xlpm.d))</f>
        <v/>
      </c>
      <c r="S2024" s="255">
        <f>IF(OR(R2024="",A2024="",NOT(ISNUMBER(R2024)),R2024&gt;A2024),"",DATEDIF(R2024,A2024,"Y")&amp;" years, "&amp;DATEDIF(R2024,A2024,"YM")&amp;" months, "&amp;DATEDIF(R2024,A2024,"MD")&amp;" days")</f>
        <v/>
      </c>
      <c r="T2024" s="255" t="n"/>
      <c r="U2024" s="255" t="n"/>
      <c r="V2024" s="695">
        <f>_xlfn.LET(_xlpm.d,_xlfn.XLOOKUP(T2024,'[1]Birth Dates'!$A:$A,'[1]Birth Dates'!$B:$B,"",0),IF(_xlpm.d=0,"",_xlpm.d))</f>
        <v/>
      </c>
      <c r="W2024" s="255">
        <f>IF(OR(V2024="",A2024="",NOT(ISNUMBER(V2024)),V2024&gt;A2024),"",DATEDIF(V2024,A2024,"Y")&amp;" years, "&amp;DATEDIF(V2024,A2024,"YM")&amp;" months, "&amp;DATEDIF(V2024,A2024,"MD")&amp;" days")</f>
        <v/>
      </c>
      <c r="X2024" s="255" t="n"/>
      <c r="Y2024" s="255" t="n"/>
      <c r="Z2024" s="255" t="n"/>
      <c r="AA2024" s="255" t="n"/>
      <c r="AB2024" s="255" t="n">
        <v>27</v>
      </c>
      <c r="AC2024" s="255" t="n">
        <v>16</v>
      </c>
      <c r="AD2024" s="255" t="n">
        <v>10</v>
      </c>
      <c r="AE2024" s="591" t="inlineStr">
        <is>
          <t>2:17.9460</t>
        </is>
      </c>
      <c r="AF2024" s="418">
        <f>IF(OR(AE2024="",AE2024="",AE2024=0),"",6.213/(AE2024*24))</f>
        <v/>
      </c>
      <c r="AG2024" s="259" t="n"/>
      <c r="AH2024" s="579" t="inlineStr"/>
      <c r="AI2024" s="418">
        <f>IF(OR(AH2024="",AH2024="",AH2024=0),"",6.213/(AH2024*24))</f>
        <v/>
      </c>
      <c r="AJ2024" s="175">
        <f>IF(AND(ISNUMBER(AB2024),ISNUMBER(AG2024)),AB2024-AG2024,"")</f>
        <v/>
      </c>
      <c r="AK2024" s="255" t="n"/>
      <c r="AL2024" s="255" t="n">
        <v>154</v>
      </c>
      <c r="AM2024" s="708" t="n">
        <v>0.2796736805555556</v>
      </c>
      <c r="AN2024" s="671">
        <f>IF(OR(AL2024="",AM2024="",AM2024=0),"",AL2024*6.213/(AM2024*24))</f>
        <v/>
      </c>
      <c r="AO2024" s="477">
        <f>IF(AND(AL2024=AL2023,AM2024&lt;&gt;"",AM2023&lt;&gt;""),AM2024-AM2023,"")</f>
        <v/>
      </c>
      <c r="AP2024" s="313" t="n">
        <v>74</v>
      </c>
      <c r="AQ2024" s="612" t="inlineStr">
        <is>
          <t>2:19.4470</t>
        </is>
      </c>
      <c r="AR2024" s="439">
        <f>IF(OR(AQ2024="",AQ2024="",AQ2024=0),"",6.213/(AQ2024*24))</f>
        <v/>
      </c>
      <c r="AS2024" s="436">
        <f>IF(OR(NOT(ISNUMBER(C2024)),NOT(ISNUMBER(AB2024))),"",IF(AG2024&lt;&gt;"",AG2024,AB2024)-C2024)</f>
        <v/>
      </c>
      <c r="AT2024" s="260" t="n"/>
      <c r="AU2024" s="261">
        <f>IF($B2024="","",TEXT($A2024,"yyyymmdd")&amp;"_P"&amp;$C2024&amp;"_C"&amp;$F2024&amp;"_"&amp;TRIM(RIGHT(SUBSTITUTE(TRIM(SUBSTITUTE($L2024,CHAR(160)," "))," ",REPT(" ",60)),60))&amp;IF($P2024="","","-"&amp;TRIM(RIGHT(SUBSTITUTE(TRIM(SUBSTITUTE($P2024,CHAR(160)," "))," ",REPT(" ",60)),60)))&amp;IF($T2024="","","-"&amp;TRIM(RIGHT(SUBSTITUTE(TRIM(SUBSTITUTE($T2024,CHAR(160)," "))," ",REPT(" ",60)),60)))&amp;".jpg")</f>
        <v/>
      </c>
    </row>
    <row r="2025" ht="42" customHeight="1">
      <c r="A2025" s="252" t="n">
        <v>36114</v>
      </c>
      <c r="B2025" s="255" t="inlineStr">
        <is>
          <t>FAI 1000 15 November, 1998</t>
        </is>
      </c>
      <c r="C2025" s="255" t="n">
        <v>11</v>
      </c>
      <c r="D2025" s="255" t="inlineStr">
        <is>
          <t>OC</t>
        </is>
      </c>
      <c r="E2025" s="255" t="n"/>
      <c r="F2025" s="255" t="n">
        <v>16</v>
      </c>
      <c r="G2025" s="255" t="inlineStr">
        <is>
          <t>Perkins Engineering</t>
        </is>
      </c>
      <c r="H2025" s="255" t="n"/>
      <c r="I2025" s="255" t="inlineStr">
        <is>
          <t>Castrol</t>
        </is>
      </c>
      <c r="J2025" s="255" t="inlineStr">
        <is>
          <t>Holden Commodore VS</t>
        </is>
      </c>
      <c r="K2025" s="255" t="n"/>
      <c r="L2025" s="255" t="inlineStr">
        <is>
          <t>Melinda Price</t>
        </is>
      </c>
      <c r="M2025" s="255" t="inlineStr">
        <is>
          <t>AUS</t>
        </is>
      </c>
      <c r="N2025" s="695">
        <f>_xlfn.LET(_xlpm.d,_xlfn.XLOOKUP(L2025,'[1]Birth Dates'!$A:$A,'[1]Birth Dates'!$B:$B,"",0),IF(_xlpm.d=0,"",_xlpm.d))</f>
        <v/>
      </c>
      <c r="O2025" s="255">
        <f>IF(OR(N2025="",A2025="",NOT(ISNUMBER(N2025)),N2025&gt;A2025),"",DATEDIF(N2025,A2025,"Y")&amp;" years, "&amp;DATEDIF(N2025,A2025,"YM")&amp;" months, "&amp;DATEDIF(N2025,A2025,"MD")&amp;" days")</f>
        <v/>
      </c>
      <c r="P2025" s="255" t="inlineStr">
        <is>
          <t>Kerryn Brewer</t>
        </is>
      </c>
      <c r="Q2025" s="255" t="inlineStr">
        <is>
          <t>AUS</t>
        </is>
      </c>
      <c r="R2025" s="695">
        <f>_xlfn.LET(_xlpm.d,_xlfn.XLOOKUP(P2025,'[1]Birth Dates'!$A:$A,'[1]Birth Dates'!$B:$B,"",0),IF(_xlpm.d=0,"",_xlpm.d))</f>
        <v/>
      </c>
      <c r="S2025" s="255">
        <f>IF(OR(R2025="",A2025="",NOT(ISNUMBER(R2025)),R2025&gt;A2025),"",DATEDIF(R2025,A2025,"Y")&amp;" years, "&amp;DATEDIF(R2025,A2025,"YM")&amp;" months, "&amp;DATEDIF(R2025,A2025,"MD")&amp;" days")</f>
        <v/>
      </c>
      <c r="T2025" s="255" t="n"/>
      <c r="U2025" s="255" t="n"/>
      <c r="V2025" s="695">
        <f>_xlfn.LET(_xlpm.d,_xlfn.XLOOKUP(T2025,'[1]Birth Dates'!$A:$A,'[1]Birth Dates'!$B:$B,"",0),IF(_xlpm.d=0,"",_xlpm.d))</f>
        <v/>
      </c>
      <c r="W2025" s="255">
        <f>IF(OR(V2025="",A2025="",NOT(ISNUMBER(V2025)),V2025&gt;A2025),"",DATEDIF(V2025,A2025,"Y")&amp;" years, "&amp;DATEDIF(V2025,A2025,"YM")&amp;" months, "&amp;DATEDIF(V2025,A2025,"MD")&amp;" days")</f>
        <v/>
      </c>
      <c r="X2025" s="255" t="n"/>
      <c r="Y2025" s="255" t="n"/>
      <c r="Z2025" s="255" t="n"/>
      <c r="AA2025" s="255" t="n"/>
      <c r="AB2025" s="255" t="n">
        <v>33</v>
      </c>
      <c r="AC2025" s="255" t="n">
        <v>19</v>
      </c>
      <c r="AD2025" s="255" t="n">
        <v>3</v>
      </c>
      <c r="AE2025" s="591" t="inlineStr">
        <is>
          <t>2:18.9160</t>
        </is>
      </c>
      <c r="AF2025" s="418">
        <f>IF(OR(AE2025="",AE2025="",AE2025=0),"",6.213/(AE2025*24))</f>
        <v/>
      </c>
      <c r="AG2025" s="259" t="n"/>
      <c r="AH2025" s="579" t="inlineStr"/>
      <c r="AI2025" s="418">
        <f>IF(OR(AH2025="",AH2025="",AH2025=0),"",6.213/(AH2025*24))</f>
        <v/>
      </c>
      <c r="AJ2025" s="175">
        <f>IF(AND(ISNUMBER(AB2025),ISNUMBER(AG2025)),AB2025-AG2025,"")</f>
        <v/>
      </c>
      <c r="AK2025" s="255" t="n"/>
      <c r="AL2025" s="255" t="n">
        <v>151</v>
      </c>
      <c r="AM2025" s="708" t="n">
        <v>0.2798990277777778</v>
      </c>
      <c r="AN2025" s="671">
        <f>IF(OR(AL2025="",AM2025="",AM2025=0),"",AL2025*6.213/(AM2025*24))</f>
        <v/>
      </c>
      <c r="AO2025" s="477">
        <f>IF(AND(AL2025=AL2024,AM2025&lt;&gt;"",AM2024&lt;&gt;""),AM2025-AM2024,"")</f>
        <v/>
      </c>
      <c r="AP2025" s="313" t="n">
        <v>8</v>
      </c>
      <c r="AQ2025" s="612" t="inlineStr">
        <is>
          <t>2:19.0240</t>
        </is>
      </c>
      <c r="AR2025" s="439">
        <f>IF(OR(AQ2025="",AQ2025="",AQ2025=0),"",6.213/(AQ2025*24))</f>
        <v/>
      </c>
      <c r="AS2025" s="436">
        <f>IF(OR(NOT(ISNUMBER(C2025)),NOT(ISNUMBER(AB2025))),"",IF(AG2025&lt;&gt;"",AG2025,AB2025)-C2025)</f>
        <v/>
      </c>
      <c r="AT2025" s="260" t="inlineStr">
        <is>
          <t>Castrol Cougers</t>
        </is>
      </c>
      <c r="AU2025" s="261">
        <f>IF($B2025="","",TEXT($A2025,"yyyymmdd")&amp;"_P"&amp;$C2025&amp;"_C"&amp;$F2025&amp;"_"&amp;TRIM(RIGHT(SUBSTITUTE(TRIM(SUBSTITUTE($L2025,CHAR(160)," "))," ",REPT(" ",60)),60))&amp;IF($P2025="","","-"&amp;TRIM(RIGHT(SUBSTITUTE(TRIM(SUBSTITUTE($P2025,CHAR(160)," "))," ",REPT(" ",60)),60)))&amp;IF($T2025="","","-"&amp;TRIM(RIGHT(SUBSTITUTE(TRIM(SUBSTITUTE($T2025,CHAR(160)," "))," ",REPT(" ",60)),60)))&amp;".jpg")</f>
        <v/>
      </c>
    </row>
    <row r="2026" ht="42" customHeight="1">
      <c r="A2026" s="252" t="n">
        <v>36114</v>
      </c>
      <c r="B2026" s="255" t="inlineStr">
        <is>
          <t>FAI 1000 15 November, 1998</t>
        </is>
      </c>
      <c r="C2026" s="255" t="n">
        <v>12</v>
      </c>
      <c r="D2026" s="255" t="inlineStr">
        <is>
          <t>OC</t>
        </is>
      </c>
      <c r="E2026" s="255" t="n"/>
      <c r="F2026" s="255" t="n">
        <v>24</v>
      </c>
      <c r="G2026" s="255" t="inlineStr">
        <is>
          <t>Romano Racing</t>
        </is>
      </c>
      <c r="H2026" s="255" t="n"/>
      <c r="I2026" s="255" t="inlineStr">
        <is>
          <t>Siemens Mobile</t>
        </is>
      </c>
      <c r="J2026" s="255" t="inlineStr">
        <is>
          <t>Holden Commodore VS</t>
        </is>
      </c>
      <c r="K2026" s="255" t="n"/>
      <c r="L2026" s="255" t="inlineStr">
        <is>
          <t>Paul Romano</t>
        </is>
      </c>
      <c r="M2026" s="255" t="inlineStr">
        <is>
          <t>AUS</t>
        </is>
      </c>
      <c r="N2026" s="695">
        <f>_xlfn.LET(_xlpm.d,_xlfn.XLOOKUP(L2026,'[1]Birth Dates'!$A:$A,'[1]Birth Dates'!$B:$B,"",0),IF(_xlpm.d=0,"",_xlpm.d))</f>
        <v/>
      </c>
      <c r="O2026" s="255">
        <f>IF(OR(N2026="",A2026="",NOT(ISNUMBER(N2026)),N2026&gt;A2026),"",DATEDIF(N2026,A2026,"Y")&amp;" years, "&amp;DATEDIF(N2026,A2026,"YM")&amp;" months, "&amp;DATEDIF(N2026,A2026,"MD")&amp;" days")</f>
        <v/>
      </c>
      <c r="P2026" s="255" t="inlineStr">
        <is>
          <t>Steve Ellery</t>
        </is>
      </c>
      <c r="Q2026" s="255" t="inlineStr">
        <is>
          <t>AUS</t>
        </is>
      </c>
      <c r="R2026" s="695">
        <f>_xlfn.LET(_xlpm.d,_xlfn.XLOOKUP(P2026,'[1]Birth Dates'!$A:$A,'[1]Birth Dates'!$B:$B,"",0),IF(_xlpm.d=0,"",_xlpm.d))</f>
        <v/>
      </c>
      <c r="S2026" s="255">
        <f>IF(OR(R2026="",A2026="",NOT(ISNUMBER(R2026)),R2026&gt;A2026),"",DATEDIF(R2026,A2026,"Y")&amp;" years, "&amp;DATEDIF(R2026,A2026,"YM")&amp;" months, "&amp;DATEDIF(R2026,A2026,"MD")&amp;" days")</f>
        <v/>
      </c>
      <c r="T2026" s="255" t="n"/>
      <c r="U2026" s="255" t="n"/>
      <c r="V2026" s="695">
        <f>_xlfn.LET(_xlpm.d,_xlfn.XLOOKUP(T2026,'[1]Birth Dates'!$A:$A,'[1]Birth Dates'!$B:$B,"",0),IF(_xlpm.d=0,"",_xlpm.d))</f>
        <v/>
      </c>
      <c r="W2026" s="255">
        <f>IF(OR(V2026="",A2026="",NOT(ISNUMBER(V2026)),V2026&gt;A2026),"",DATEDIF(V2026,A2026,"Y")&amp;" years, "&amp;DATEDIF(V2026,A2026,"YM")&amp;" months, "&amp;DATEDIF(V2026,A2026,"MD")&amp;" days")</f>
        <v/>
      </c>
      <c r="X2026" s="255" t="n"/>
      <c r="Y2026" s="255" t="n"/>
      <c r="Z2026" s="255" t="n"/>
      <c r="AA2026" s="255" t="n"/>
      <c r="AB2026" s="255" t="n">
        <v>17</v>
      </c>
      <c r="AC2026" s="255" t="n">
        <v>7</v>
      </c>
      <c r="AD2026" s="255" t="n">
        <v>5</v>
      </c>
      <c r="AE2026" s="591" t="inlineStr">
        <is>
          <t>2:15.2490</t>
        </is>
      </c>
      <c r="AF2026" s="418">
        <f>IF(OR(AE2026="",AE2026="",AE2026=0),"",6.213/(AE2026*24))</f>
        <v/>
      </c>
      <c r="AG2026" s="259" t="n"/>
      <c r="AH2026" s="579" t="inlineStr"/>
      <c r="AI2026" s="418">
        <f>IF(OR(AH2026="",AH2026="",AH2026=0),"",6.213/(AH2026*24))</f>
        <v/>
      </c>
      <c r="AJ2026" s="175">
        <f>IF(AND(ISNUMBER(AB2026),ISNUMBER(AG2026)),AB2026-AG2026,"")</f>
        <v/>
      </c>
      <c r="AK2026" s="255" t="n"/>
      <c r="AL2026" s="255" t="n">
        <v>151</v>
      </c>
      <c r="AM2026" s="708" t="n">
        <v>0.2803653472222222</v>
      </c>
      <c r="AN2026" s="671">
        <f>IF(OR(AL2026="",AM2026="",AM2026=0),"",AL2026*6.213/(AM2026*24))</f>
        <v/>
      </c>
      <c r="AO2026" s="477">
        <f>IF(AND(AL2026=AL2025,AM2026&lt;&gt;"",AM2025&lt;&gt;""),AM2026-AM2025,"")</f>
        <v/>
      </c>
      <c r="AP2026" s="313" t="n">
        <v>95</v>
      </c>
      <c r="AQ2026" s="612" t="inlineStr">
        <is>
          <t>2:15.1790</t>
        </is>
      </c>
      <c r="AR2026" s="439">
        <f>IF(OR(AQ2026="",AQ2026="",AQ2026=0),"",6.213/(AQ2026*24))</f>
        <v/>
      </c>
      <c r="AS2026" s="436">
        <f>IF(OR(NOT(ISNUMBER(C2026)),NOT(ISNUMBER(AB2026))),"",IF(AG2026&lt;&gt;"",AG2026,AB2026)-C2026)</f>
        <v/>
      </c>
      <c r="AT2026" s="260" t="n"/>
      <c r="AU2026" s="261">
        <f>IF($B2026="","",TEXT($A2026,"yyyymmdd")&amp;"_P"&amp;$C2026&amp;"_C"&amp;$F2026&amp;"_"&amp;TRIM(RIGHT(SUBSTITUTE(TRIM(SUBSTITUTE($L2026,CHAR(160)," "))," ",REPT(" ",60)),60))&amp;IF($P2026="","","-"&amp;TRIM(RIGHT(SUBSTITUTE(TRIM(SUBSTITUTE($P2026,CHAR(160)," "))," ",REPT(" ",60)),60)))&amp;IF($T2026="","","-"&amp;TRIM(RIGHT(SUBSTITUTE(TRIM(SUBSTITUTE($T2026,CHAR(160)," "))," ",REPT(" ",60)),60)))&amp;".jpg")</f>
        <v/>
      </c>
    </row>
    <row r="2027" ht="42" customHeight="1">
      <c r="A2027" s="252" t="n">
        <v>36114</v>
      </c>
      <c r="B2027" s="255" t="inlineStr">
        <is>
          <t>FAI 1000 15 November, 1998</t>
        </is>
      </c>
      <c r="C2027" s="255" t="n">
        <v>13</v>
      </c>
      <c r="D2027" s="255" t="inlineStr">
        <is>
          <t>OC</t>
        </is>
      </c>
      <c r="E2027" s="255" t="n"/>
      <c r="F2027" s="255" t="n">
        <v>96</v>
      </c>
      <c r="G2027" s="255" t="inlineStr">
        <is>
          <t>Wayne Gardner Racing</t>
        </is>
      </c>
      <c r="H2027" s="255" t="n"/>
      <c r="I2027" s="255" t="inlineStr">
        <is>
          <t>Coca-Cola, Donut King</t>
        </is>
      </c>
      <c r="J2027" s="255" t="inlineStr">
        <is>
          <t>Holden Commodore VS</t>
        </is>
      </c>
      <c r="K2027" s="255" t="n"/>
      <c r="L2027" s="255" t="inlineStr">
        <is>
          <t>Wayne Gardner</t>
        </is>
      </c>
      <c r="M2027" s="255" t="inlineStr">
        <is>
          <t>AUS</t>
        </is>
      </c>
      <c r="N2027" s="695">
        <f>_xlfn.LET(_xlpm.d,_xlfn.XLOOKUP(L2027,'[1]Birth Dates'!$A:$A,'[1]Birth Dates'!$B:$B,"",0),IF(_xlpm.d=0,"",_xlpm.d))</f>
        <v/>
      </c>
      <c r="O2027" s="255">
        <f>IF(OR(N2027="",A2027="",NOT(ISNUMBER(N2027)),N2027&gt;A2027),"",DATEDIF(N2027,A2027,"Y")&amp;" years, "&amp;DATEDIF(N2027,A2027,"YM")&amp;" months, "&amp;DATEDIF(N2027,A2027,"MD")&amp;" days")</f>
        <v/>
      </c>
      <c r="P2027" s="255" t="inlineStr">
        <is>
          <t>Paul Stokell</t>
        </is>
      </c>
      <c r="Q2027" s="255" t="inlineStr">
        <is>
          <t>AUS</t>
        </is>
      </c>
      <c r="R2027" s="695">
        <f>_xlfn.LET(_xlpm.d,_xlfn.XLOOKUP(P2027,'[1]Birth Dates'!$A:$A,'[1]Birth Dates'!$B:$B,"",0),IF(_xlpm.d=0,"",_xlpm.d))</f>
        <v/>
      </c>
      <c r="S2027" s="255">
        <f>IF(OR(R2027="",A2027="",NOT(ISNUMBER(R2027)),R2027&gt;A2027),"",DATEDIF(R2027,A2027,"Y")&amp;" years, "&amp;DATEDIF(R2027,A2027,"YM")&amp;" months, "&amp;DATEDIF(R2027,A2027,"MD")&amp;" days")</f>
        <v/>
      </c>
      <c r="T2027" s="255" t="n"/>
      <c r="U2027" s="255" t="n"/>
      <c r="V2027" s="695">
        <f>_xlfn.LET(_xlpm.d,_xlfn.XLOOKUP(T2027,'[1]Birth Dates'!$A:$A,'[1]Birth Dates'!$B:$B,"",0),IF(_xlpm.d=0,"",_xlpm.d))</f>
        <v/>
      </c>
      <c r="W2027" s="255">
        <f>IF(OR(V2027="",A2027="",NOT(ISNUMBER(V2027)),V2027&gt;A2027),"",DATEDIF(V2027,A2027,"Y")&amp;" years, "&amp;DATEDIF(V2027,A2027,"YM")&amp;" months, "&amp;DATEDIF(V2027,A2027,"MD")&amp;" days")</f>
        <v/>
      </c>
      <c r="X2027" s="255" t="n"/>
      <c r="Y2027" s="255" t="n"/>
      <c r="Z2027" s="255" t="n"/>
      <c r="AA2027" s="255" t="n"/>
      <c r="AB2027" s="255" t="n">
        <v>7</v>
      </c>
      <c r="AC2027" s="255" t="n">
        <v>19</v>
      </c>
      <c r="AD2027" s="255" t="n">
        <v>11</v>
      </c>
      <c r="AE2027" s="591" t="inlineStr">
        <is>
          <t>2:13.1590</t>
        </is>
      </c>
      <c r="AF2027" s="418">
        <f>IF(OR(AE2027="",AE2027="",AE2027=0),"",6.213/(AE2027*24))</f>
        <v/>
      </c>
      <c r="AG2027" s="259" t="n">
        <v>7</v>
      </c>
      <c r="AH2027" s="591" t="inlineStr">
        <is>
          <t>2:12.9220</t>
        </is>
      </c>
      <c r="AI2027" s="418">
        <f>IF(OR(AH2027="",AH2027="",AH2027=0),"",6.213/(AH2027*24))</f>
        <v/>
      </c>
      <c r="AJ2027" s="175">
        <f>IF(AND(ISNUMBER(AB2027),ISNUMBER(AG2027)),AB2027-AG2027,"")</f>
        <v/>
      </c>
      <c r="AK2027" s="255" t="n"/>
      <c r="AL2027" s="255" t="n">
        <v>149</v>
      </c>
      <c r="AM2027" s="708" t="n">
        <v>0.279870787037037</v>
      </c>
      <c r="AN2027" s="671">
        <f>IF(OR(AL2027="",AM2027="",AM2027=0),"",AL2027*6.213/(AM2027*24))</f>
        <v/>
      </c>
      <c r="AO2027" s="477">
        <f>IF(AND(AL2027=AL2026,AM2027&lt;&gt;"",AM2026&lt;&gt;""),AM2027-AM2026,"")</f>
        <v/>
      </c>
      <c r="AP2027" s="313" t="n">
        <v>75</v>
      </c>
      <c r="AQ2027" s="612" t="inlineStr">
        <is>
          <t>2:14.4600</t>
        </is>
      </c>
      <c r="AR2027" s="439">
        <f>IF(OR(AQ2027="",AQ2027="",AQ2027=0),"",6.213/(AQ2027*24))</f>
        <v/>
      </c>
      <c r="AS2027" s="436">
        <f>IF(OR(NOT(ISNUMBER(C2027)),NOT(ISNUMBER(AB2027))),"",IF(AG2027&lt;&gt;"",AG2027,AB2027)-C2027)</f>
        <v/>
      </c>
      <c r="AT2027" s="260" t="n"/>
      <c r="AU2027" s="261">
        <f>IF($B2027="","",TEXT($A2027,"yyyymmdd")&amp;"_P"&amp;$C2027&amp;"_C"&amp;$F2027&amp;"_"&amp;TRIM(RIGHT(SUBSTITUTE(TRIM(SUBSTITUTE($L2027,CHAR(160)," "))," ",REPT(" ",60)),60))&amp;IF($P2027="","","-"&amp;TRIM(RIGHT(SUBSTITUTE(TRIM(SUBSTITUTE($P2027,CHAR(160)," "))," ",REPT(" ",60)),60)))&amp;IF($T2027="","","-"&amp;TRIM(RIGHT(SUBSTITUTE(TRIM(SUBSTITUTE($T2027,CHAR(160)," "))," ",REPT(" ",60)),60)))&amp;".jpg")</f>
        <v/>
      </c>
    </row>
    <row r="2028" ht="42" customHeight="1">
      <c r="A2028" s="252" t="n">
        <v>36114</v>
      </c>
      <c r="B2028" s="255" t="inlineStr">
        <is>
          <t>FAI 1000 15 November, 1998</t>
        </is>
      </c>
      <c r="C2028" s="255" t="n">
        <v>14</v>
      </c>
      <c r="D2028" s="255" t="inlineStr">
        <is>
          <t>CT</t>
        </is>
      </c>
      <c r="E2028" s="255" t="n"/>
      <c r="F2028" s="255" t="n">
        <v>23</v>
      </c>
      <c r="G2028" s="255" t="inlineStr">
        <is>
          <t>Ray Hislop Racing</t>
        </is>
      </c>
      <c r="H2028" s="255" t="n"/>
      <c r="I2028" s="255" t="inlineStr">
        <is>
          <t>NHP Electrical Engineering</t>
        </is>
      </c>
      <c r="J2028" s="255" t="inlineStr">
        <is>
          <t>Ford Falcon EF</t>
        </is>
      </c>
      <c r="K2028" s="255" t="n"/>
      <c r="L2028" s="255" t="inlineStr">
        <is>
          <t>Ray Hislop</t>
        </is>
      </c>
      <c r="M2028" s="255" t="inlineStr">
        <is>
          <t>AUS</t>
        </is>
      </c>
      <c r="N2028" s="695">
        <f>_xlfn.LET(_xlpm.d,_xlfn.XLOOKUP(L2028,'[1]Birth Dates'!$A:$A,'[1]Birth Dates'!$B:$B,"",0),IF(_xlpm.d=0,"",_xlpm.d))</f>
        <v/>
      </c>
      <c r="O2028" s="255">
        <f>IF(OR(N2028="",A2028="",NOT(ISNUMBER(N2028)),N2028&gt;A2028),"",DATEDIF(N2028,A2028,"Y")&amp;" years, "&amp;DATEDIF(N2028,A2028,"YM")&amp;" months, "&amp;DATEDIF(N2028,A2028,"MD")&amp;" days")</f>
        <v/>
      </c>
      <c r="P2028" s="255" t="inlineStr">
        <is>
          <t>Tim Briggs</t>
        </is>
      </c>
      <c r="Q2028" s="255" t="inlineStr">
        <is>
          <t>AUS</t>
        </is>
      </c>
      <c r="R2028" s="695">
        <f>_xlfn.LET(_xlpm.d,_xlfn.XLOOKUP(P2028,'[1]Birth Dates'!$A:$A,'[1]Birth Dates'!$B:$B,"",0),IF(_xlpm.d=0,"",_xlpm.d))</f>
        <v/>
      </c>
      <c r="S2028" s="255">
        <f>IF(OR(R2028="",A2028="",NOT(ISNUMBER(R2028)),R2028&gt;A2028),"",DATEDIF(R2028,A2028,"Y")&amp;" years, "&amp;DATEDIF(R2028,A2028,"YM")&amp;" months, "&amp;DATEDIF(R2028,A2028,"MD")&amp;" days")</f>
        <v/>
      </c>
      <c r="T2028" s="255" t="n"/>
      <c r="U2028" s="255" t="n"/>
      <c r="V2028" s="695">
        <f>_xlfn.LET(_xlpm.d,_xlfn.XLOOKUP(T2028,'[1]Birth Dates'!$A:$A,'[1]Birth Dates'!$B:$B,"",0),IF(_xlpm.d=0,"",_xlpm.d))</f>
        <v/>
      </c>
      <c r="W2028" s="255">
        <f>IF(OR(V2028="",A2028="",NOT(ISNUMBER(V2028)),V2028&gt;A2028),"",DATEDIF(V2028,A2028,"Y")&amp;" years, "&amp;DATEDIF(V2028,A2028,"YM")&amp;" months, "&amp;DATEDIF(V2028,A2028,"MD")&amp;" days")</f>
        <v/>
      </c>
      <c r="X2028" s="255" t="n"/>
      <c r="Y2028" s="255" t="n"/>
      <c r="Z2028" s="255" t="n"/>
      <c r="AA2028" s="255" t="n"/>
      <c r="AB2028" s="255" t="n">
        <v>36</v>
      </c>
      <c r="AC2028" s="255" t="n">
        <v>13</v>
      </c>
      <c r="AD2028" s="255" t="n">
        <v>9</v>
      </c>
      <c r="AE2028" s="591" t="inlineStr">
        <is>
          <t>2:20.3240</t>
        </is>
      </c>
      <c r="AF2028" s="418">
        <f>IF(OR(AE2028="",AE2028="",AE2028=0),"",6.213/(AE2028*24))</f>
        <v/>
      </c>
      <c r="AG2028" s="259" t="n"/>
      <c r="AH2028" s="579" t="inlineStr"/>
      <c r="AI2028" s="418">
        <f>IF(OR(AH2028="",AH2028="",AH2028=0),"",6.213/(AH2028*24))</f>
        <v/>
      </c>
      <c r="AJ2028" s="175">
        <f>IF(AND(ISNUMBER(AB2028),ISNUMBER(AG2028)),AB2028-AG2028,"")</f>
        <v/>
      </c>
      <c r="AK2028" s="255" t="n"/>
      <c r="AL2028" s="255" t="n">
        <v>147</v>
      </c>
      <c r="AM2028" s="708" t="n">
        <v>0.2797178819444445</v>
      </c>
      <c r="AN2028" s="671">
        <f>IF(OR(AL2028="",AM2028="",AM2028=0),"",AL2028*6.213/(AM2028*24))</f>
        <v/>
      </c>
      <c r="AO2028" s="477">
        <f>IF(AND(AL2028=AL2027,AM2028&lt;&gt;"",AM2027&lt;&gt;""),AM2028-AM2027,"")</f>
        <v/>
      </c>
      <c r="AP2028" s="313" t="n">
        <v>41</v>
      </c>
      <c r="AQ2028" s="612" t="inlineStr">
        <is>
          <t>2:20.6520</t>
        </is>
      </c>
      <c r="AR2028" s="439">
        <f>IF(OR(AQ2028="",AQ2028="",AQ2028=0),"",6.213/(AQ2028*24))</f>
        <v/>
      </c>
      <c r="AS2028" s="436">
        <f>IF(OR(NOT(ISNUMBER(C2028)),NOT(ISNUMBER(AB2028))),"",IF(AG2028&lt;&gt;"",AG2028,AB2028)-C2028)</f>
        <v/>
      </c>
      <c r="AT2028" s="260" t="n"/>
      <c r="AU2028" s="261">
        <f>IF($B2028="","",TEXT($A2028,"yyyymmdd")&amp;"_P"&amp;$C2028&amp;"_C"&amp;$F2028&amp;"_"&amp;TRIM(RIGHT(SUBSTITUTE(TRIM(SUBSTITUTE($L2028,CHAR(160)," "))," ",REPT(" ",60)),60))&amp;IF($P2028="","","-"&amp;TRIM(RIGHT(SUBSTITUTE(TRIM(SUBSTITUTE($P2028,CHAR(160)," "))," ",REPT(" ",60)),60)))&amp;IF($T2028="","","-"&amp;TRIM(RIGHT(SUBSTITUTE(TRIM(SUBSTITUTE($T2028,CHAR(160)," "))," ",REPT(" ",60)),60)))&amp;".jpg")</f>
        <v/>
      </c>
    </row>
    <row r="2029" ht="42" customHeight="1">
      <c r="A2029" s="252" t="n">
        <v>36114</v>
      </c>
      <c r="B2029" s="255" t="inlineStr">
        <is>
          <t>FAI 1000 15 November, 1998</t>
        </is>
      </c>
      <c r="C2029" s="255" t="n">
        <v>15</v>
      </c>
      <c r="D2029" s="255" t="inlineStr">
        <is>
          <t>OC</t>
        </is>
      </c>
      <c r="E2029" s="255" t="n"/>
      <c r="F2029" s="255" t="n">
        <v>37</v>
      </c>
      <c r="G2029" s="255" t="inlineStr">
        <is>
          <t>Alan Taylor Racing</t>
        </is>
      </c>
      <c r="H2029" s="255" t="n"/>
      <c r="I2029" s="255" t="inlineStr">
        <is>
          <t>The Xerox Shop</t>
        </is>
      </c>
      <c r="J2029" s="255" t="inlineStr">
        <is>
          <t>Holden Commodore VS</t>
        </is>
      </c>
      <c r="K2029" s="255" t="n"/>
      <c r="L2029" s="255" t="inlineStr">
        <is>
          <t>Scotty Taylor</t>
        </is>
      </c>
      <c r="M2029" s="255" t="inlineStr">
        <is>
          <t>AUS</t>
        </is>
      </c>
      <c r="N2029" s="695">
        <f>_xlfn.LET(_xlpm.d,_xlfn.XLOOKUP(L2029,'[1]Birth Dates'!$A:$A,'[1]Birth Dates'!$B:$B,"",0),IF(_xlpm.d=0,"",_xlpm.d))</f>
        <v/>
      </c>
      <c r="O2029" s="255">
        <f>IF(OR(N2029="",A2029="",NOT(ISNUMBER(N2029)),N2029&gt;A2029),"",DATEDIF(N2029,A2029,"Y")&amp;" years, "&amp;DATEDIF(N2029,A2029,"YM")&amp;" months, "&amp;DATEDIF(N2029,A2029,"MD")&amp;" days")</f>
        <v/>
      </c>
      <c r="P2029" s="255" t="inlineStr">
        <is>
          <t>Bill Attard</t>
        </is>
      </c>
      <c r="Q2029" s="255" t="inlineStr">
        <is>
          <t>AUS</t>
        </is>
      </c>
      <c r="R2029" s="695">
        <f>_xlfn.LET(_xlpm.d,_xlfn.XLOOKUP(P2029,'[1]Birth Dates'!$A:$A,'[1]Birth Dates'!$B:$B,"",0),IF(_xlpm.d=0,"",_xlpm.d))</f>
        <v/>
      </c>
      <c r="S2029" s="255">
        <f>IF(OR(R2029="",A2029="",NOT(ISNUMBER(R2029)),R2029&gt;A2029),"",DATEDIF(R2029,A2029,"Y")&amp;" years, "&amp;DATEDIF(R2029,A2029,"YM")&amp;" months, "&amp;DATEDIF(R2029,A2029,"MD")&amp;" days")</f>
        <v/>
      </c>
      <c r="T2029" s="255" t="inlineStr">
        <is>
          <t>Stephen Bell</t>
        </is>
      </c>
      <c r="U2029" s="255" t="inlineStr">
        <is>
          <t>AUS</t>
        </is>
      </c>
      <c r="V2029" s="695">
        <f>_xlfn.LET(_xlpm.d,_xlfn.XLOOKUP(T2029,'[1]Birth Dates'!$A:$A,'[1]Birth Dates'!$B:$B,"",0),IF(_xlpm.d=0,"",_xlpm.d))</f>
        <v/>
      </c>
      <c r="W2029" s="255">
        <f>IF(OR(V2029="",A2029="",NOT(ISNUMBER(V2029)),V2029&gt;A2029),"",DATEDIF(V2029,A2029,"Y")&amp;" years, "&amp;DATEDIF(V2029,A2029,"YM")&amp;" months, "&amp;DATEDIF(V2029,A2029,"MD")&amp;" days")</f>
        <v/>
      </c>
      <c r="X2029" s="255" t="n"/>
      <c r="Y2029" s="255" t="n"/>
      <c r="Z2029" s="255" t="n"/>
      <c r="AA2029" s="255" t="n"/>
      <c r="AB2029" s="255" t="n">
        <v>42</v>
      </c>
      <c r="AC2029" s="255" t="n">
        <v>16</v>
      </c>
      <c r="AD2029" s="255" t="n">
        <v>11</v>
      </c>
      <c r="AE2029" s="591" t="inlineStr">
        <is>
          <t>2:27.5230</t>
        </is>
      </c>
      <c r="AF2029" s="418">
        <f>IF(OR(AE2029="",AE2029="",AE2029=0),"",6.213/(AE2029*24))</f>
        <v/>
      </c>
      <c r="AG2029" s="259" t="n"/>
      <c r="AH2029" s="579" t="inlineStr"/>
      <c r="AI2029" s="418">
        <f>IF(OR(AH2029="",AH2029="",AH2029=0),"",6.213/(AH2029*24))</f>
        <v/>
      </c>
      <c r="AJ2029" s="175">
        <f>IF(AND(ISNUMBER(AB2029),ISNUMBER(AG2029)),AB2029-AG2029,"")</f>
        <v/>
      </c>
      <c r="AK2029" s="255" t="n"/>
      <c r="AL2029" s="255" t="n">
        <v>146</v>
      </c>
      <c r="AM2029" s="708" t="n">
        <v>0.2810293402777778</v>
      </c>
      <c r="AN2029" s="671">
        <f>IF(OR(AL2029="",AM2029="",AM2029=0),"",AL2029*6.213/(AM2029*24))</f>
        <v/>
      </c>
      <c r="AO2029" s="477">
        <f>IF(AND(AL2029=AL2028,AM2029&lt;&gt;"",AM2028&lt;&gt;""),AM2029-AM2028,"")</f>
        <v/>
      </c>
      <c r="AP2029" s="313" t="n">
        <v>109</v>
      </c>
      <c r="AQ2029" s="612" t="inlineStr">
        <is>
          <t>2:26.4600</t>
        </is>
      </c>
      <c r="AR2029" s="439">
        <f>IF(OR(AQ2029="",AQ2029="",AQ2029=0),"",6.213/(AQ2029*24))</f>
        <v/>
      </c>
      <c r="AS2029" s="436">
        <f>IF(OR(NOT(ISNUMBER(C2029)),NOT(ISNUMBER(AB2029))),"",IF(AG2029&lt;&gt;"",AG2029,AB2029)-C2029)</f>
        <v/>
      </c>
      <c r="AT2029" s="260" t="n"/>
      <c r="AU2029" s="261">
        <f>IF($B2029="","",TEXT($A2029,"yyyymmdd")&amp;"_P"&amp;$C2029&amp;"_C"&amp;$F2029&amp;"_"&amp;TRIM(RIGHT(SUBSTITUTE(TRIM(SUBSTITUTE($L2029,CHAR(160)," "))," ",REPT(" ",60)),60))&amp;IF($P2029="","","-"&amp;TRIM(RIGHT(SUBSTITUTE(TRIM(SUBSTITUTE($P2029,CHAR(160)," "))," ",REPT(" ",60)),60)))&amp;IF($T2029="","","-"&amp;TRIM(RIGHT(SUBSTITUTE(TRIM(SUBSTITUTE($T2029,CHAR(160)," "))," ",REPT(" ",60)),60)))&amp;".jpg")</f>
        <v/>
      </c>
    </row>
    <row r="2030" ht="42" customHeight="1">
      <c r="A2030" s="252" t="n">
        <v>36114</v>
      </c>
      <c r="B2030" s="255" t="inlineStr">
        <is>
          <t>FAI 1000 15 November, 1998</t>
        </is>
      </c>
      <c r="C2030" s="255" t="n">
        <v>16</v>
      </c>
      <c r="D2030" s="255" t="inlineStr">
        <is>
          <t>CT</t>
        </is>
      </c>
      <c r="E2030" s="255" t="n"/>
      <c r="F2030" s="255" t="n">
        <v>48</v>
      </c>
      <c r="G2030" s="255" t="inlineStr">
        <is>
          <t>Rod Smith Racing</t>
        </is>
      </c>
      <c r="H2030" s="255" t="n"/>
      <c r="I2030" s="255" t="inlineStr">
        <is>
          <t>Playboy</t>
        </is>
      </c>
      <c r="J2030" s="255" t="inlineStr">
        <is>
          <t>Holden Commodore VR</t>
        </is>
      </c>
      <c r="K2030" s="255" t="n"/>
      <c r="L2030" s="255" t="inlineStr">
        <is>
          <t>D'arcy Russell</t>
        </is>
      </c>
      <c r="M2030" s="255" t="inlineStr">
        <is>
          <t>AUS</t>
        </is>
      </c>
      <c r="N2030" s="695">
        <f>_xlfn.LET(_xlpm.d,_xlfn.XLOOKUP(L2030,'[1]Birth Dates'!$A:$A,'[1]Birth Dates'!$B:$B,"",0),IF(_xlpm.d=0,"",_xlpm.d))</f>
        <v/>
      </c>
      <c r="O2030" s="255">
        <f>IF(OR(N2030="",A2030="",NOT(ISNUMBER(N2030)),N2030&gt;A2030),"",DATEDIF(N2030,A2030,"Y")&amp;" years, "&amp;DATEDIF(N2030,A2030,"YM")&amp;" months, "&amp;DATEDIF(N2030,A2030,"MD")&amp;" days")</f>
        <v/>
      </c>
      <c r="P2030" s="255" t="inlineStr">
        <is>
          <t>Rod Wilson</t>
        </is>
      </c>
      <c r="Q2030" s="255" t="inlineStr">
        <is>
          <t>AUS</t>
        </is>
      </c>
      <c r="R2030" s="695">
        <f>_xlfn.LET(_xlpm.d,_xlfn.XLOOKUP(P2030,'[1]Birth Dates'!$A:$A,'[1]Birth Dates'!$B:$B,"",0),IF(_xlpm.d=0,"",_xlpm.d))</f>
        <v/>
      </c>
      <c r="S2030" s="255">
        <f>IF(OR(R2030="",A2030="",NOT(ISNUMBER(R2030)),R2030&gt;A2030),"",DATEDIF(R2030,A2030,"Y")&amp;" years, "&amp;DATEDIF(R2030,A2030,"YM")&amp;" months, "&amp;DATEDIF(R2030,A2030,"MD")&amp;" days")</f>
        <v/>
      </c>
      <c r="T2030" s="255" t="n"/>
      <c r="U2030" s="255" t="n"/>
      <c r="V2030" s="695">
        <f>_xlfn.LET(_xlpm.d,_xlfn.XLOOKUP(T2030,'[1]Birth Dates'!$A:$A,'[1]Birth Dates'!$B:$B,"",0),IF(_xlpm.d=0,"",_xlpm.d))</f>
        <v/>
      </c>
      <c r="W2030" s="255">
        <f>IF(OR(V2030="",A2030="",NOT(ISNUMBER(V2030)),V2030&gt;A2030),"",DATEDIF(V2030,A2030,"Y")&amp;" years, "&amp;DATEDIF(V2030,A2030,"YM")&amp;" months, "&amp;DATEDIF(V2030,A2030,"MD")&amp;" days")</f>
        <v/>
      </c>
      <c r="X2030" s="255" t="n"/>
      <c r="Y2030" s="255" t="n"/>
      <c r="Z2030" s="255" t="n"/>
      <c r="AA2030" s="255" t="n"/>
      <c r="AB2030" s="255" t="n">
        <v>41</v>
      </c>
      <c r="AC2030" s="255" t="n">
        <v>17</v>
      </c>
      <c r="AD2030" s="255" t="n">
        <v>11</v>
      </c>
      <c r="AE2030" s="591" t="inlineStr">
        <is>
          <t>2:24.8340</t>
        </is>
      </c>
      <c r="AF2030" s="418">
        <f>IF(OR(AE2030="",AE2030="",AE2030=0),"",6.213/(AE2030*24))</f>
        <v/>
      </c>
      <c r="AG2030" s="259" t="n"/>
      <c r="AH2030" s="579" t="inlineStr"/>
      <c r="AI2030" s="418">
        <f>IF(OR(AH2030="",AH2030="",AH2030=0),"",6.213/(AH2030*24))</f>
        <v/>
      </c>
      <c r="AJ2030" s="175">
        <f>IF(AND(ISNUMBER(AB2030),ISNUMBER(AG2030)),AB2030-AG2030,"")</f>
        <v/>
      </c>
      <c r="AK2030" s="255" t="n"/>
      <c r="AL2030" s="255" t="n">
        <v>144</v>
      </c>
      <c r="AM2030" s="708" t="n">
        <v>0.2799775925925926</v>
      </c>
      <c r="AN2030" s="671">
        <f>IF(OR(AL2030="",AM2030="",AM2030=0),"",AL2030*6.213/(AM2030*24))</f>
        <v/>
      </c>
      <c r="AO2030" s="477">
        <f>IF(AND(AL2030=AL2029,AM2030&lt;&gt;"",AM2029&lt;&gt;""),AM2030-AM2029,"")</f>
        <v/>
      </c>
      <c r="AP2030" s="313" t="n">
        <v>17</v>
      </c>
      <c r="AQ2030" s="612" t="inlineStr">
        <is>
          <t>2:25.5820</t>
        </is>
      </c>
      <c r="AR2030" s="439">
        <f>IF(OR(AQ2030="",AQ2030="",AQ2030=0),"",6.213/(AQ2030*24))</f>
        <v/>
      </c>
      <c r="AS2030" s="436">
        <f>IF(OR(NOT(ISNUMBER(C2030)),NOT(ISNUMBER(AB2030))),"",IF(AG2030&lt;&gt;"",AG2030,AB2030)-C2030)</f>
        <v/>
      </c>
      <c r="AT2030" s="260" t="n"/>
      <c r="AU2030" s="261">
        <f>IF($B2030="","",TEXT($A2030,"yyyymmdd")&amp;"_P"&amp;$C2030&amp;"_C"&amp;$F2030&amp;"_"&amp;TRIM(RIGHT(SUBSTITUTE(TRIM(SUBSTITUTE($L2030,CHAR(160)," "))," ",REPT(" ",60)),60))&amp;IF($P2030="","","-"&amp;TRIM(RIGHT(SUBSTITUTE(TRIM(SUBSTITUTE($P2030,CHAR(160)," "))," ",REPT(" ",60)),60)))&amp;IF($T2030="","","-"&amp;TRIM(RIGHT(SUBSTITUTE(TRIM(SUBSTITUTE($T2030,CHAR(160)," "))," ",REPT(" ",60)),60)))&amp;".jpg")</f>
        <v/>
      </c>
    </row>
    <row r="2031" ht="42" customHeight="1">
      <c r="A2031" s="252" t="n">
        <v>36114</v>
      </c>
      <c r="B2031" s="255" t="inlineStr">
        <is>
          <t>FAI 1000 15 November, 1998</t>
        </is>
      </c>
      <c r="C2031" s="255" t="n">
        <v>17</v>
      </c>
      <c r="D2031" s="255" t="inlineStr">
        <is>
          <t>CT</t>
        </is>
      </c>
      <c r="E2031" s="255" t="n"/>
      <c r="F2031" s="255" t="n">
        <v>79</v>
      </c>
      <c r="G2031" s="255" t="inlineStr">
        <is>
          <t>Conway Racing</t>
        </is>
      </c>
      <c r="H2031" s="255" t="n"/>
      <c r="I2031" s="255" t="inlineStr">
        <is>
          <t>Oamps Insurance</t>
        </is>
      </c>
      <c r="J2031" s="255" t="inlineStr">
        <is>
          <t>Ford Falcon EL</t>
        </is>
      </c>
      <c r="K2031" s="255" t="n"/>
      <c r="L2031" s="255" t="inlineStr">
        <is>
          <t>Mike Conway</t>
        </is>
      </c>
      <c r="M2031" s="255" t="inlineStr">
        <is>
          <t>AUS</t>
        </is>
      </c>
      <c r="N2031" s="695">
        <f>_xlfn.LET(_xlpm.d,_xlfn.XLOOKUP(L2031,'[1]Birth Dates'!$A:$A,'[1]Birth Dates'!$B:$B,"",0),IF(_xlpm.d=0,"",_xlpm.d))</f>
        <v/>
      </c>
      <c r="O2031" s="255">
        <f>IF(OR(N2031="",A2031="",NOT(ISNUMBER(N2031)),N2031&gt;A2031),"",DATEDIF(N2031,A2031,"Y")&amp;" years, "&amp;DATEDIF(N2031,A2031,"YM")&amp;" months, "&amp;DATEDIF(N2031,A2031,"MD")&amp;" days")</f>
        <v/>
      </c>
      <c r="P2031" s="255" t="inlineStr">
        <is>
          <t>Chris Hones</t>
        </is>
      </c>
      <c r="Q2031" s="255" t="inlineStr">
        <is>
          <t>AUS</t>
        </is>
      </c>
      <c r="R2031" s="695">
        <f>_xlfn.LET(_xlpm.d,_xlfn.XLOOKUP(P2031,'[1]Birth Dates'!$A:$A,'[1]Birth Dates'!$B:$B,"",0),IF(_xlpm.d=0,"",_xlpm.d))</f>
        <v/>
      </c>
      <c r="S2031" s="255">
        <f>IF(OR(R2031="",A2031="",NOT(ISNUMBER(R2031)),R2031&gt;A2031),"",DATEDIF(R2031,A2031,"Y")&amp;" years, "&amp;DATEDIF(R2031,A2031,"YM")&amp;" months, "&amp;DATEDIF(R2031,A2031,"MD")&amp;" days")</f>
        <v/>
      </c>
      <c r="T2031" s="255" t="n"/>
      <c r="U2031" s="255" t="n"/>
      <c r="V2031" s="695">
        <f>_xlfn.LET(_xlpm.d,_xlfn.XLOOKUP(T2031,'[1]Birth Dates'!$A:$A,'[1]Birth Dates'!$B:$B,"",0),IF(_xlpm.d=0,"",_xlpm.d))</f>
        <v/>
      </c>
      <c r="W2031" s="255">
        <f>IF(OR(V2031="",A2031="",NOT(ISNUMBER(V2031)),V2031&gt;A2031),"",DATEDIF(V2031,A2031,"Y")&amp;" years, "&amp;DATEDIF(V2031,A2031,"YM")&amp;" months, "&amp;DATEDIF(V2031,A2031,"MD")&amp;" days")</f>
        <v/>
      </c>
      <c r="X2031" s="255" t="n"/>
      <c r="Y2031" s="255" t="n"/>
      <c r="Z2031" s="255" t="n"/>
      <c r="AA2031" s="255" t="n"/>
      <c r="AB2031" s="255" t="n">
        <v>32</v>
      </c>
      <c r="AC2031" s="255" t="n">
        <v>12</v>
      </c>
      <c r="AD2031" s="255" t="n">
        <v>9</v>
      </c>
      <c r="AE2031" s="591" t="inlineStr">
        <is>
          <t>2:18.9130</t>
        </is>
      </c>
      <c r="AF2031" s="418">
        <f>IF(OR(AE2031="",AE2031="",AE2031=0),"",6.213/(AE2031*24))</f>
        <v/>
      </c>
      <c r="AG2031" s="259" t="n"/>
      <c r="AH2031" s="579" t="inlineStr"/>
      <c r="AI2031" s="418">
        <f>IF(OR(AH2031="",AH2031="",AH2031=0),"",6.213/(AH2031*24))</f>
        <v/>
      </c>
      <c r="AJ2031" s="175">
        <f>IF(AND(ISNUMBER(AB2031),ISNUMBER(AG2031)),AB2031-AG2031,"")</f>
        <v/>
      </c>
      <c r="AK2031" s="255" t="n"/>
      <c r="AL2031" s="255" t="n">
        <v>144</v>
      </c>
      <c r="AM2031" s="708" t="n">
        <v>0.2806881365740741</v>
      </c>
      <c r="AN2031" s="671">
        <f>IF(OR(AL2031="",AM2031="",AM2031=0),"",AL2031*6.213/(AM2031*24))</f>
        <v/>
      </c>
      <c r="AO2031" s="477">
        <f>IF(AND(AL2031=AL2030,AM2031&lt;&gt;"",AM2030&lt;&gt;""),AM2031-AM2030,"")</f>
        <v/>
      </c>
      <c r="AP2031" s="313" t="n">
        <v>4</v>
      </c>
      <c r="AQ2031" s="612" t="inlineStr">
        <is>
          <t>2:21.2350</t>
        </is>
      </c>
      <c r="AR2031" s="439">
        <f>IF(OR(AQ2031="",AQ2031="",AQ2031=0),"",6.213/(AQ2031*24))</f>
        <v/>
      </c>
      <c r="AS2031" s="436">
        <f>IF(OR(NOT(ISNUMBER(C2031)),NOT(ISNUMBER(AB2031))),"",IF(AG2031&lt;&gt;"",AG2031,AB2031)-C2031)</f>
        <v/>
      </c>
      <c r="AT2031" s="260" t="n"/>
      <c r="AU2031" s="261">
        <f>IF($B2031="","",TEXT($A2031,"yyyymmdd")&amp;"_P"&amp;$C2031&amp;"_C"&amp;$F2031&amp;"_"&amp;TRIM(RIGHT(SUBSTITUTE(TRIM(SUBSTITUTE($L2031,CHAR(160)," "))," ",REPT(" ",60)),60))&amp;IF($P2031="","","-"&amp;TRIM(RIGHT(SUBSTITUTE(TRIM(SUBSTITUTE($P2031,CHAR(160)," "))," ",REPT(" ",60)),60)))&amp;IF($T2031="","","-"&amp;TRIM(RIGHT(SUBSTITUTE(TRIM(SUBSTITUTE($T2031,CHAR(160)," "))," ",REPT(" ",60)),60)))&amp;".jpg")</f>
        <v/>
      </c>
    </row>
    <row r="2032" ht="42" customHeight="1">
      <c r="A2032" s="252" t="n">
        <v>36114</v>
      </c>
      <c r="B2032" s="255" t="inlineStr">
        <is>
          <t>FAI 1000 15 November, 1998</t>
        </is>
      </c>
      <c r="C2032" s="255" t="n">
        <v>18</v>
      </c>
      <c r="D2032" s="255" t="inlineStr">
        <is>
          <t>CT</t>
        </is>
      </c>
      <c r="E2032" s="255" t="n"/>
      <c r="F2032" s="255" t="n">
        <v>26</v>
      </c>
      <c r="G2032" s="255" t="inlineStr">
        <is>
          <t>Doulman Automotive</t>
        </is>
      </c>
      <c r="H2032" s="255" t="n"/>
      <c r="I2032" s="255" t="inlineStr">
        <is>
          <t>Gatorade</t>
        </is>
      </c>
      <c r="J2032" s="255" t="inlineStr">
        <is>
          <t>Holden Commodore VS</t>
        </is>
      </c>
      <c r="K2032" s="255" t="n"/>
      <c r="L2032" s="255" t="inlineStr">
        <is>
          <t>John Cotter</t>
        </is>
      </c>
      <c r="M2032" s="255" t="inlineStr">
        <is>
          <t>AUS</t>
        </is>
      </c>
      <c r="N2032" s="695">
        <f>_xlfn.LET(_xlpm.d,_xlfn.XLOOKUP(L2032,'[1]Birth Dates'!$A:$A,'[1]Birth Dates'!$B:$B,"",0),IF(_xlpm.d=0,"",_xlpm.d))</f>
        <v/>
      </c>
      <c r="O2032" s="255">
        <f>IF(OR(N2032="",A2032="",NOT(ISNUMBER(N2032)),N2032&gt;A2032),"",DATEDIF(N2032,A2032,"Y")&amp;" years, "&amp;DATEDIF(N2032,A2032,"YM")&amp;" months, "&amp;DATEDIF(N2032,A2032,"MD")&amp;" days")</f>
        <v/>
      </c>
      <c r="P2032" s="255" t="inlineStr">
        <is>
          <t>Peter Doulman</t>
        </is>
      </c>
      <c r="Q2032" s="255" t="inlineStr">
        <is>
          <t>AUS</t>
        </is>
      </c>
      <c r="R2032" s="695">
        <f>_xlfn.LET(_xlpm.d,_xlfn.XLOOKUP(P2032,'[1]Birth Dates'!$A:$A,'[1]Birth Dates'!$B:$B,"",0),IF(_xlpm.d=0,"",_xlpm.d))</f>
        <v/>
      </c>
      <c r="S2032" s="255">
        <f>IF(OR(R2032="",A2032="",NOT(ISNUMBER(R2032)),R2032&gt;A2032),"",DATEDIF(R2032,A2032,"Y")&amp;" years, "&amp;DATEDIF(R2032,A2032,"YM")&amp;" months, "&amp;DATEDIF(R2032,A2032,"MD")&amp;" days")</f>
        <v/>
      </c>
      <c r="T2032" s="255" t="n"/>
      <c r="U2032" s="255" t="n"/>
      <c r="V2032" s="695">
        <f>_xlfn.LET(_xlpm.d,_xlfn.XLOOKUP(T2032,'[1]Birth Dates'!$A:$A,'[1]Birth Dates'!$B:$B,"",0),IF(_xlpm.d=0,"",_xlpm.d))</f>
        <v/>
      </c>
      <c r="W2032" s="255">
        <f>IF(OR(V2032="",A2032="",NOT(ISNUMBER(V2032)),V2032&gt;A2032),"",DATEDIF(V2032,A2032,"Y")&amp;" years, "&amp;DATEDIF(V2032,A2032,"YM")&amp;" months, "&amp;DATEDIF(V2032,A2032,"MD")&amp;" days")</f>
        <v/>
      </c>
      <c r="X2032" s="255" t="n"/>
      <c r="Y2032" s="255" t="n"/>
      <c r="Z2032" s="255" t="n"/>
      <c r="AA2032" s="255" t="n"/>
      <c r="AB2032" s="255" t="n">
        <v>24</v>
      </c>
      <c r="AC2032" s="255" t="n">
        <v>18</v>
      </c>
      <c r="AD2032" s="255" t="n">
        <v>16</v>
      </c>
      <c r="AE2032" s="591" t="inlineStr">
        <is>
          <t>2:17.2820</t>
        </is>
      </c>
      <c r="AF2032" s="418">
        <f>IF(OR(AE2032="",AE2032="",AE2032=0),"",6.213/(AE2032*24))</f>
        <v/>
      </c>
      <c r="AG2032" s="259" t="n"/>
      <c r="AH2032" s="579" t="inlineStr"/>
      <c r="AI2032" s="418">
        <f>IF(OR(AH2032="",AH2032="",AH2032=0),"",6.213/(AH2032*24))</f>
        <v/>
      </c>
      <c r="AJ2032" s="175">
        <f>IF(AND(ISNUMBER(AB2032),ISNUMBER(AG2032)),AB2032-AG2032,"")</f>
        <v/>
      </c>
      <c r="AK2032" s="255" t="n"/>
      <c r="AL2032" s="255" t="n">
        <v>141</v>
      </c>
      <c r="AM2032" s="708" t="n">
        <v>0.2801165972222222</v>
      </c>
      <c r="AN2032" s="671">
        <f>IF(OR(AL2032="",AM2032="",AM2032=0),"",AL2032*6.213/(AM2032*24))</f>
        <v/>
      </c>
      <c r="AO2032" s="477">
        <f>IF(AND(AL2032=AL2031,AM2032&lt;&gt;"",AM2031&lt;&gt;""),AM2032-AM2031,"")</f>
        <v/>
      </c>
      <c r="AP2032" s="313" t="n">
        <v>9</v>
      </c>
      <c r="AQ2032" s="612" t="inlineStr">
        <is>
          <t>2:18.8100</t>
        </is>
      </c>
      <c r="AR2032" s="439">
        <f>IF(OR(AQ2032="",AQ2032="",AQ2032=0),"",6.213/(AQ2032*24))</f>
        <v/>
      </c>
      <c r="AS2032" s="436">
        <f>IF(OR(NOT(ISNUMBER(C2032)),NOT(ISNUMBER(AB2032))),"",IF(AG2032&lt;&gt;"",AG2032,AB2032)-C2032)</f>
        <v/>
      </c>
      <c r="AT2032" s="260" t="n"/>
      <c r="AU2032" s="261">
        <f>IF($B2032="","",TEXT($A2032,"yyyymmdd")&amp;"_P"&amp;$C2032&amp;"_C"&amp;$F2032&amp;"_"&amp;TRIM(RIGHT(SUBSTITUTE(TRIM(SUBSTITUTE($L2032,CHAR(160)," "))," ",REPT(" ",60)),60))&amp;IF($P2032="","","-"&amp;TRIM(RIGHT(SUBSTITUTE(TRIM(SUBSTITUTE($P2032,CHAR(160)," "))," ",REPT(" ",60)),60)))&amp;IF($T2032="","","-"&amp;TRIM(RIGHT(SUBSTITUTE(TRIM(SUBSTITUTE($T2032,CHAR(160)," "))," ",REPT(" ",60)),60)))&amp;".jpg")</f>
        <v/>
      </c>
    </row>
    <row r="2033" ht="42" customHeight="1">
      <c r="A2033" s="252" t="n">
        <v>36114</v>
      </c>
      <c r="B2033" s="255" t="inlineStr">
        <is>
          <t>FAI 1000 15 November, 1998</t>
        </is>
      </c>
      <c r="C2033" s="255" t="n">
        <v>19</v>
      </c>
      <c r="D2033" s="255" t="inlineStr">
        <is>
          <t>CT</t>
        </is>
      </c>
      <c r="E2033" s="255" t="n"/>
      <c r="F2033" s="255" t="n">
        <v>45</v>
      </c>
      <c r="G2033" s="255" t="inlineStr">
        <is>
          <t>Shane Cruickshank Racing</t>
        </is>
      </c>
      <c r="H2033" s="255" t="n"/>
      <c r="I2033" s="255" t="inlineStr">
        <is>
          <t>V8 Supercars Board Game, Union Steel</t>
        </is>
      </c>
      <c r="J2033" s="255" t="inlineStr">
        <is>
          <t>Holden Commodore VS</t>
        </is>
      </c>
      <c r="K2033" s="255" t="n"/>
      <c r="L2033" s="255" t="inlineStr">
        <is>
          <t>Shane Beikoff</t>
        </is>
      </c>
      <c r="M2033" s="255" t="inlineStr">
        <is>
          <t>AUS</t>
        </is>
      </c>
      <c r="N2033" s="695">
        <f>_xlfn.LET(_xlpm.d,_xlfn.XLOOKUP(L2033,'[1]Birth Dates'!$A:$A,'[1]Birth Dates'!$B:$B,"",0),IF(_xlpm.d=0,"",_xlpm.d))</f>
        <v/>
      </c>
      <c r="O2033" s="255">
        <f>IF(OR(N2033="",A2033="",NOT(ISNUMBER(N2033)),N2033&gt;A2033),"",DATEDIF(N2033,A2033,"Y")&amp;" years, "&amp;DATEDIF(N2033,A2033,"YM")&amp;" months, "&amp;DATEDIF(N2033,A2033,"MD")&amp;" days")</f>
        <v/>
      </c>
      <c r="P2033" s="255" t="inlineStr">
        <is>
          <t>Shane Cruickshank</t>
        </is>
      </c>
      <c r="Q2033" s="255" t="inlineStr">
        <is>
          <t>AUS</t>
        </is>
      </c>
      <c r="R2033" s="695">
        <f>_xlfn.LET(_xlpm.d,_xlfn.XLOOKUP(P2033,'[1]Birth Dates'!$A:$A,'[1]Birth Dates'!$B:$B,"",0),IF(_xlpm.d=0,"",_xlpm.d))</f>
        <v/>
      </c>
      <c r="S2033" s="255">
        <f>IF(OR(R2033="",A2033="",NOT(ISNUMBER(R2033)),R2033&gt;A2033),"",DATEDIF(R2033,A2033,"Y")&amp;" years, "&amp;DATEDIF(R2033,A2033,"YM")&amp;" months, "&amp;DATEDIF(R2033,A2033,"MD")&amp;" days")</f>
        <v/>
      </c>
      <c r="T2033" s="255" t="inlineStr">
        <is>
          <t>Andrew Lloyd</t>
        </is>
      </c>
      <c r="U2033" s="255" t="inlineStr">
        <is>
          <t>AUS</t>
        </is>
      </c>
      <c r="V2033" s="695">
        <f>_xlfn.LET(_xlpm.d,_xlfn.XLOOKUP(T2033,'[1]Birth Dates'!$A:$A,'[1]Birth Dates'!$B:$B,"",0),IF(_xlpm.d=0,"",_xlpm.d))</f>
        <v/>
      </c>
      <c r="W2033" s="255">
        <f>IF(OR(V2033="",A2033="",NOT(ISNUMBER(V2033)),V2033&gt;A2033),"",DATEDIF(V2033,A2033,"Y")&amp;" years, "&amp;DATEDIF(V2033,A2033,"YM")&amp;" months, "&amp;DATEDIF(V2033,A2033,"MD")&amp;" days")</f>
        <v/>
      </c>
      <c r="X2033" s="255" t="n"/>
      <c r="Y2033" s="255" t="n"/>
      <c r="Z2033" s="255" t="n"/>
      <c r="AA2033" s="255" t="n"/>
      <c r="AB2033" s="255" t="n">
        <v>43</v>
      </c>
      <c r="AC2033" s="255" t="n"/>
      <c r="AD2033" s="255" t="n"/>
      <c r="AE2033" s="579" t="inlineStr">
        <is>
          <t>No TIme</t>
        </is>
      </c>
      <c r="AF2033" s="418">
        <f>IF(OR(AE2033="",AE2033="",AE2033=0),"",6.213/(AE2033*24))</f>
        <v/>
      </c>
      <c r="AG2033" s="259" t="n"/>
      <c r="AH2033" s="579" t="inlineStr"/>
      <c r="AI2033" s="418">
        <f>IF(OR(AH2033="",AH2033="",AH2033=0),"",6.213/(AH2033*24))</f>
        <v/>
      </c>
      <c r="AJ2033" s="175">
        <f>IF(AND(ISNUMBER(AB2033),ISNUMBER(AG2033)),AB2033-AG2033,"")</f>
        <v/>
      </c>
      <c r="AK2033" s="255" t="n"/>
      <c r="AL2033" s="255" t="n">
        <v>134</v>
      </c>
      <c r="AM2033" s="708" t="n">
        <v>0.2794761921296296</v>
      </c>
      <c r="AN2033" s="671">
        <f>IF(OR(AL2033="",AM2033="",AM2033=0),"",AL2033*6.213/(AM2033*24))</f>
        <v/>
      </c>
      <c r="AO2033" s="477">
        <f>IF(AND(AL2033=AL2032,AM2033&lt;&gt;"",AM2032&lt;&gt;""),AM2033-AM2032,"")</f>
        <v/>
      </c>
      <c r="AP2033" s="313" t="n">
        <v>5</v>
      </c>
      <c r="AQ2033" s="612" t="inlineStr">
        <is>
          <t>2:30.7350</t>
        </is>
      </c>
      <c r="AR2033" s="439">
        <f>IF(OR(AQ2033="",AQ2033="",AQ2033=0),"",6.213/(AQ2033*24))</f>
        <v/>
      </c>
      <c r="AS2033" s="436">
        <f>IF(OR(NOT(ISNUMBER(C2033)),NOT(ISNUMBER(AB2033))),"",IF(AG2033&lt;&gt;"",AG2033,AB2033)-C2033)</f>
        <v/>
      </c>
      <c r="AT2033" s="260" t="n"/>
      <c r="AU2033" s="261">
        <f>IF($B2033="","",TEXT($A2033,"yyyymmdd")&amp;"_P"&amp;$C2033&amp;"_C"&amp;$F2033&amp;"_"&amp;TRIM(RIGHT(SUBSTITUTE(TRIM(SUBSTITUTE($L2033,CHAR(160)," "))," ",REPT(" ",60)),60))&amp;IF($P2033="","","-"&amp;TRIM(RIGHT(SUBSTITUTE(TRIM(SUBSTITUTE($P2033,CHAR(160)," "))," ",REPT(" ",60)),60)))&amp;IF($T2033="","","-"&amp;TRIM(RIGHT(SUBSTITUTE(TRIM(SUBSTITUTE($T2033,CHAR(160)," "))," ",REPT(" ",60)),60)))&amp;".jpg")</f>
        <v/>
      </c>
    </row>
    <row r="2034" ht="42" customHeight="1">
      <c r="A2034" s="252" t="n">
        <v>36114</v>
      </c>
      <c r="B2034" s="255" t="inlineStr">
        <is>
          <t>FAI 1000 15 November, 1998</t>
        </is>
      </c>
      <c r="C2034" s="255" t="n">
        <v>20</v>
      </c>
      <c r="D2034" s="255" t="inlineStr">
        <is>
          <t>CT</t>
        </is>
      </c>
      <c r="E2034" s="255" t="n"/>
      <c r="F2034" s="255" t="n">
        <v>14</v>
      </c>
      <c r="G2034" s="255" t="inlineStr">
        <is>
          <t>Imrie Motorsport</t>
        </is>
      </c>
      <c r="H2034" s="255" t="n"/>
      <c r="I2034" s="255" t="inlineStr">
        <is>
          <t>Armor All, Saabwreck</t>
        </is>
      </c>
      <c r="J2034" s="255" t="inlineStr">
        <is>
          <t>Holden Commodore VS</t>
        </is>
      </c>
      <c r="K2034" s="255" t="n"/>
      <c r="L2034" s="255" t="inlineStr">
        <is>
          <t>Mike Imrie</t>
        </is>
      </c>
      <c r="M2034" s="255" t="inlineStr">
        <is>
          <t>AUS</t>
        </is>
      </c>
      <c r="N2034" s="695">
        <f>_xlfn.LET(_xlpm.d,_xlfn.XLOOKUP(L2034,'[1]Birth Dates'!$A:$A,'[1]Birth Dates'!$B:$B,"",0),IF(_xlpm.d=0,"",_xlpm.d))</f>
        <v/>
      </c>
      <c r="O2034" s="255">
        <f>IF(OR(N2034="",A2034="",NOT(ISNUMBER(N2034)),N2034&gt;A2034),"",DATEDIF(N2034,A2034,"Y")&amp;" years, "&amp;DATEDIF(N2034,A2034,"YM")&amp;" months, "&amp;DATEDIF(N2034,A2034,"MD")&amp;" days")</f>
        <v/>
      </c>
      <c r="P2034" s="255" t="inlineStr">
        <is>
          <t>Rodney Crick</t>
        </is>
      </c>
      <c r="Q2034" s="255" t="inlineStr">
        <is>
          <t>AUS</t>
        </is>
      </c>
      <c r="R2034" s="695">
        <f>_xlfn.LET(_xlpm.d,_xlfn.XLOOKUP(P2034,'[1]Birth Dates'!$A:$A,'[1]Birth Dates'!$B:$B,"",0),IF(_xlpm.d=0,"",_xlpm.d))</f>
        <v/>
      </c>
      <c r="S2034" s="255">
        <f>IF(OR(R2034="",A2034="",NOT(ISNUMBER(R2034)),R2034&gt;A2034),"",DATEDIF(R2034,A2034,"Y")&amp;" years, "&amp;DATEDIF(R2034,A2034,"YM")&amp;" months, "&amp;DATEDIF(R2034,A2034,"MD")&amp;" days")</f>
        <v/>
      </c>
      <c r="T2034" s="255" t="n"/>
      <c r="U2034" s="255" t="n"/>
      <c r="V2034" s="695">
        <f>_xlfn.LET(_xlpm.d,_xlfn.XLOOKUP(T2034,'[1]Birth Dates'!$A:$A,'[1]Birth Dates'!$B:$B,"",0),IF(_xlpm.d=0,"",_xlpm.d))</f>
        <v/>
      </c>
      <c r="W2034" s="255">
        <f>IF(OR(V2034="",A2034="",NOT(ISNUMBER(V2034)),V2034&gt;A2034),"",DATEDIF(V2034,A2034,"Y")&amp;" years, "&amp;DATEDIF(V2034,A2034,"YM")&amp;" months, "&amp;DATEDIF(V2034,A2034,"MD")&amp;" days")</f>
        <v/>
      </c>
      <c r="X2034" s="255" t="n"/>
      <c r="Y2034" s="255" t="n"/>
      <c r="Z2034" s="255" t="n"/>
      <c r="AA2034" s="255" t="n"/>
      <c r="AB2034" s="255" t="n">
        <v>29</v>
      </c>
      <c r="AC2034" s="255" t="n">
        <v>11</v>
      </c>
      <c r="AD2034" s="255" t="n">
        <v>9</v>
      </c>
      <c r="AE2034" s="591" t="inlineStr">
        <is>
          <t>2:18.4900</t>
        </is>
      </c>
      <c r="AF2034" s="418">
        <f>IF(OR(AE2034="",AE2034="",AE2034=0),"",6.213/(AE2034*24))</f>
        <v/>
      </c>
      <c r="AG2034" s="259" t="n"/>
      <c r="AH2034" s="579" t="inlineStr"/>
      <c r="AI2034" s="418">
        <f>IF(OR(AH2034="",AH2034="",AH2034=0),"",6.213/(AH2034*24))</f>
        <v/>
      </c>
      <c r="AJ2034" s="175">
        <f>IF(AND(ISNUMBER(AB2034),ISNUMBER(AG2034)),AB2034-AG2034,"")</f>
        <v/>
      </c>
      <c r="AK2034" s="255" t="n"/>
      <c r="AL2034" s="255" t="n">
        <v>122</v>
      </c>
      <c r="AM2034" s="708" t="n">
        <v>0.2796057291666667</v>
      </c>
      <c r="AN2034" s="671">
        <f>IF(OR(AL2034="",AM2034="",AM2034=0),"",AL2034*6.213/(AM2034*24))</f>
        <v/>
      </c>
      <c r="AO2034" s="477">
        <f>IF(AND(AL2034=AL2033,AM2034&lt;&gt;"",AM2033&lt;&gt;""),AM2034-AM2033,"")</f>
        <v/>
      </c>
      <c r="AP2034" s="313" t="n">
        <v>67</v>
      </c>
      <c r="AQ2034" s="612" t="inlineStr">
        <is>
          <t>2:22.6590</t>
        </is>
      </c>
      <c r="AR2034" s="439">
        <f>IF(OR(AQ2034="",AQ2034="",AQ2034=0),"",6.213/(AQ2034*24))</f>
        <v/>
      </c>
      <c r="AS2034" s="436">
        <f>IF(OR(NOT(ISNUMBER(C2034)),NOT(ISNUMBER(AB2034))),"",IF(AG2034&lt;&gt;"",AG2034,AB2034)-C2034)</f>
        <v/>
      </c>
      <c r="AT2034" s="260" t="n"/>
      <c r="AU2034" s="261">
        <f>IF($B2034="","",TEXT($A2034,"yyyymmdd")&amp;"_P"&amp;$C2034&amp;"_C"&amp;$F2034&amp;"_"&amp;TRIM(RIGHT(SUBSTITUTE(TRIM(SUBSTITUTE($L2034,CHAR(160)," "))," ",REPT(" ",60)),60))&amp;IF($P2034="","","-"&amp;TRIM(RIGHT(SUBSTITUTE(TRIM(SUBSTITUTE($P2034,CHAR(160)," "))," ",REPT(" ",60)),60)))&amp;IF($T2034="","","-"&amp;TRIM(RIGHT(SUBSTITUTE(TRIM(SUBSTITUTE($T2034,CHAR(160)," "))," ",REPT(" ",60)),60)))&amp;".jpg")</f>
        <v/>
      </c>
    </row>
    <row r="2035" ht="42" customHeight="1">
      <c r="A2035" s="252" t="n">
        <v>36114</v>
      </c>
      <c r="B2035" s="255" t="inlineStr">
        <is>
          <t>FAI 1000 15 November, 1998</t>
        </is>
      </c>
      <c r="C2035" s="255" t="inlineStr">
        <is>
          <t>DNF</t>
        </is>
      </c>
      <c r="D2035" s="255" t="inlineStr">
        <is>
          <t>OC</t>
        </is>
      </c>
      <c r="E2035" s="255" t="n"/>
      <c r="F2035" s="255" t="n">
        <v>27</v>
      </c>
      <c r="G2035" s="255" t="inlineStr">
        <is>
          <t>Terry Finnigan Racing Team</t>
        </is>
      </c>
      <c r="H2035" s="255" t="n"/>
      <c r="I2035" s="255" t="inlineStr">
        <is>
          <t>Sony Autosound</t>
        </is>
      </c>
      <c r="J2035" s="255" t="inlineStr">
        <is>
          <t>Holden Commodore VS</t>
        </is>
      </c>
      <c r="K2035" s="255" t="n"/>
      <c r="L2035" s="255" t="inlineStr">
        <is>
          <t>Terry Finnigan</t>
        </is>
      </c>
      <c r="M2035" s="255" t="inlineStr">
        <is>
          <t>AUS</t>
        </is>
      </c>
      <c r="N2035" s="695">
        <f>_xlfn.LET(_xlpm.d,_xlfn.XLOOKUP(L2035,'[1]Birth Dates'!$A:$A,'[1]Birth Dates'!$B:$B,"",0),IF(_xlpm.d=0,"",_xlpm.d))</f>
        <v/>
      </c>
      <c r="O2035" s="255">
        <f>IF(OR(N2035="",A2035="",NOT(ISNUMBER(N2035)),N2035&gt;A2035),"",DATEDIF(N2035,A2035,"Y")&amp;" years, "&amp;DATEDIF(N2035,A2035,"YM")&amp;" months, "&amp;DATEDIF(N2035,A2035,"MD")&amp;" days")</f>
        <v/>
      </c>
      <c r="P2035" s="255" t="inlineStr">
        <is>
          <t>Peter Gazzard</t>
        </is>
      </c>
      <c r="Q2035" s="255" t="inlineStr">
        <is>
          <t>AUS</t>
        </is>
      </c>
      <c r="R2035" s="695">
        <f>_xlfn.LET(_xlpm.d,_xlfn.XLOOKUP(P2035,'[1]Birth Dates'!$A:$A,'[1]Birth Dates'!$B:$B,"",0),IF(_xlpm.d=0,"",_xlpm.d))</f>
        <v/>
      </c>
      <c r="S2035" s="255">
        <f>IF(OR(R2035="",A2035="",NOT(ISNUMBER(R2035)),R2035&gt;A2035),"",DATEDIF(R2035,A2035,"Y")&amp;" years, "&amp;DATEDIF(R2035,A2035,"YM")&amp;" months, "&amp;DATEDIF(R2035,A2035,"MD")&amp;" days")</f>
        <v/>
      </c>
      <c r="T2035" s="255" t="n"/>
      <c r="U2035" s="255" t="n"/>
      <c r="V2035" s="695">
        <f>_xlfn.LET(_xlpm.d,_xlfn.XLOOKUP(T2035,'[1]Birth Dates'!$A:$A,'[1]Birth Dates'!$B:$B,"",0),IF(_xlpm.d=0,"",_xlpm.d))</f>
        <v/>
      </c>
      <c r="W2035" s="255">
        <f>IF(OR(V2035="",A2035="",NOT(ISNUMBER(V2035)),V2035&gt;A2035),"",DATEDIF(V2035,A2035,"Y")&amp;" years, "&amp;DATEDIF(V2035,A2035,"YM")&amp;" months, "&amp;DATEDIF(V2035,A2035,"MD")&amp;" days")</f>
        <v/>
      </c>
      <c r="X2035" s="255" t="n"/>
      <c r="Y2035" s="255" t="n"/>
      <c r="Z2035" s="255" t="n"/>
      <c r="AA2035" s="255" t="n"/>
      <c r="AB2035" s="255" t="n">
        <v>14</v>
      </c>
      <c r="AC2035" s="255" t="n">
        <v>15</v>
      </c>
      <c r="AD2035" s="255" t="n">
        <v>9</v>
      </c>
      <c r="AE2035" s="591" t="inlineStr">
        <is>
          <t>2:14.6300</t>
        </is>
      </c>
      <c r="AF2035" s="418">
        <f>IF(OR(AE2035="",AE2035="",AE2035=0),"",6.213/(AE2035*24))</f>
        <v/>
      </c>
      <c r="AG2035" s="259" t="n"/>
      <c r="AH2035" s="579" t="inlineStr"/>
      <c r="AI2035" s="418">
        <f>IF(OR(AH2035="",AH2035="",AH2035=0),"",6.213/(AH2035*24))</f>
        <v/>
      </c>
      <c r="AJ2035" s="175">
        <f>IF(AND(ISNUMBER(AB2035),ISNUMBER(AG2035)),AB2035-AG2035,"")</f>
        <v/>
      </c>
      <c r="AK2035" s="255" t="inlineStr">
        <is>
          <t>Engine</t>
        </is>
      </c>
      <c r="AL2035" s="255" t="n">
        <v>136</v>
      </c>
      <c r="AM2035" s="708" t="n">
        <v>0.2515285763888889</v>
      </c>
      <c r="AN2035" s="671">
        <f>IF(OR(AL2035="",AM2035="",AM2035=0),"",AL2035*6.213/(AM2035*24))</f>
        <v/>
      </c>
      <c r="AO2035" s="477">
        <f>IF(AND(AL2035=AL2034,AM2035&lt;&gt;"",AM2034&lt;&gt;""),AM2035-AM2034,"")</f>
        <v/>
      </c>
      <c r="AP2035" s="313" t="n">
        <v>74</v>
      </c>
      <c r="AQ2035" s="612" t="inlineStr">
        <is>
          <t>2:16.6100</t>
        </is>
      </c>
      <c r="AR2035" s="439">
        <f>IF(OR(AQ2035="",AQ2035="",AQ2035=0),"",6.213/(AQ2035*24))</f>
        <v/>
      </c>
      <c r="AS2035" s="436">
        <f>IF(OR(NOT(ISNUMBER(C2035)),NOT(ISNUMBER(AB2035))),"",IF(AG2035&lt;&gt;"",AG2035,AB2035)-C2035)</f>
        <v/>
      </c>
      <c r="AT2035" s="260" t="n"/>
      <c r="AU2035" s="261">
        <f>IF($B2035="","",TEXT($A2035,"yyyymmdd")&amp;"_P"&amp;$C2035&amp;"_C"&amp;$F2035&amp;"_"&amp;TRIM(RIGHT(SUBSTITUTE(TRIM(SUBSTITUTE($L2035,CHAR(160)," "))," ",REPT(" ",60)),60))&amp;IF($P2035="","","-"&amp;TRIM(RIGHT(SUBSTITUTE(TRIM(SUBSTITUTE($P2035,CHAR(160)," "))," ",REPT(" ",60)),60)))&amp;IF($T2035="","","-"&amp;TRIM(RIGHT(SUBSTITUTE(TRIM(SUBSTITUTE($T2035,CHAR(160)," "))," ",REPT(" ",60)),60)))&amp;".jpg")</f>
        <v/>
      </c>
    </row>
    <row r="2036" ht="42" customHeight="1">
      <c r="A2036" s="252" t="n">
        <v>36114</v>
      </c>
      <c r="B2036" s="255" t="inlineStr">
        <is>
          <t>FAI 1000 15 November, 1998</t>
        </is>
      </c>
      <c r="C2036" s="255" t="inlineStr">
        <is>
          <t>DNF</t>
        </is>
      </c>
      <c r="D2036" s="255" t="inlineStr">
        <is>
          <t>OC</t>
        </is>
      </c>
      <c r="E2036" s="255" t="n"/>
      <c r="F2036" s="255" t="n">
        <v>46</v>
      </c>
      <c r="G2036" s="255" t="inlineStr">
        <is>
          <t>John Faulkner Racing</t>
        </is>
      </c>
      <c r="H2036" s="255" t="n"/>
      <c r="I2036" s="255" t="inlineStr">
        <is>
          <t xml:space="preserve">Betta Electrical, Fisher &amp; Paykel </t>
        </is>
      </c>
      <c r="J2036" s="255" t="inlineStr">
        <is>
          <t>Holden Commodore VS</t>
        </is>
      </c>
      <c r="K2036" s="255" t="n"/>
      <c r="L2036" s="255" t="inlineStr">
        <is>
          <t>John Faulkner</t>
        </is>
      </c>
      <c r="M2036" s="255" t="inlineStr">
        <is>
          <t>AUS</t>
        </is>
      </c>
      <c r="N2036" s="695">
        <f>_xlfn.LET(_xlpm.d,_xlfn.XLOOKUP(L2036,'[1]Birth Dates'!$A:$A,'[1]Birth Dates'!$B:$B,"",0),IF(_xlpm.d=0,"",_xlpm.d))</f>
        <v/>
      </c>
      <c r="O2036" s="255">
        <f>IF(OR(N2036="",A2036="",NOT(ISNUMBER(N2036)),N2036&gt;A2036),"",DATEDIF(N2036,A2036,"Y")&amp;" years, "&amp;DATEDIF(N2036,A2036,"YM")&amp;" months, "&amp;DATEDIF(N2036,A2036,"MD")&amp;" days")</f>
        <v/>
      </c>
      <c r="P2036" s="255" t="inlineStr">
        <is>
          <t>Todd Kelly</t>
        </is>
      </c>
      <c r="Q2036" s="255" t="inlineStr">
        <is>
          <t>AUS</t>
        </is>
      </c>
      <c r="R2036" s="695">
        <f>_xlfn.LET(_xlpm.d,_xlfn.XLOOKUP(P2036,'[1]Birth Dates'!$A:$A,'[1]Birth Dates'!$B:$B,"",0),IF(_xlpm.d=0,"",_xlpm.d))</f>
        <v/>
      </c>
      <c r="S2036" s="255">
        <f>IF(OR(R2036="",A2036="",NOT(ISNUMBER(R2036)),R2036&gt;A2036),"",DATEDIF(R2036,A2036,"Y")&amp;" years, "&amp;DATEDIF(R2036,A2036,"YM")&amp;" months, "&amp;DATEDIF(R2036,A2036,"MD")&amp;" days")</f>
        <v/>
      </c>
      <c r="T2036" s="255" t="n"/>
      <c r="U2036" s="255" t="n"/>
      <c r="V2036" s="695">
        <f>_xlfn.LET(_xlpm.d,_xlfn.XLOOKUP(T2036,'[1]Birth Dates'!$A:$A,'[1]Birth Dates'!$B:$B,"",0),IF(_xlpm.d=0,"",_xlpm.d))</f>
        <v/>
      </c>
      <c r="W2036" s="255">
        <f>IF(OR(V2036="",A2036="",NOT(ISNUMBER(V2036)),V2036&gt;A2036),"",DATEDIF(V2036,A2036,"Y")&amp;" years, "&amp;DATEDIF(V2036,A2036,"YM")&amp;" months, "&amp;DATEDIF(V2036,A2036,"MD")&amp;" days")</f>
        <v/>
      </c>
      <c r="X2036" s="255" t="n"/>
      <c r="Y2036" s="255" t="n"/>
      <c r="Z2036" s="255" t="n"/>
      <c r="AA2036" s="255" t="n"/>
      <c r="AB2036" s="255" t="n">
        <v>8</v>
      </c>
      <c r="AC2036" s="255" t="n">
        <v>14</v>
      </c>
      <c r="AD2036" s="255" t="n">
        <v>8</v>
      </c>
      <c r="AE2036" s="591" t="inlineStr">
        <is>
          <t>2:13.3240</t>
        </is>
      </c>
      <c r="AF2036" s="418">
        <f>IF(OR(AE2036="",AE2036="",AE2036=0),"",6.213/(AE2036*24))</f>
        <v/>
      </c>
      <c r="AG2036" s="259" t="n">
        <v>5</v>
      </c>
      <c r="AH2036" s="591" t="inlineStr">
        <is>
          <t>2:12.2550</t>
        </is>
      </c>
      <c r="AI2036" s="418">
        <f>IF(OR(AH2036="",AH2036="",AH2036=0),"",6.213/(AH2036*24))</f>
        <v/>
      </c>
      <c r="AJ2036" s="175">
        <f>IF(AND(ISNUMBER(AB2036),ISNUMBER(AG2036)),AB2036-AG2036,"")</f>
        <v/>
      </c>
      <c r="AK2036" s="255" t="inlineStr">
        <is>
          <t>Engine</t>
        </is>
      </c>
      <c r="AL2036" s="255" t="n">
        <v>136</v>
      </c>
      <c r="AM2036" s="708" t="n">
        <v>0.2596293402777778</v>
      </c>
      <c r="AN2036" s="671">
        <f>IF(OR(AL2036="",AM2036="",AM2036=0),"",AL2036*6.213/(AM2036*24))</f>
        <v/>
      </c>
      <c r="AO2036" s="477">
        <f>IF(AND(AL2036=AL2035,AM2036&lt;&gt;"",AM2035&lt;&gt;""),AM2036-AM2035,"")</f>
        <v/>
      </c>
      <c r="AP2036" s="313" t="n">
        <v>64</v>
      </c>
      <c r="AQ2036" s="612" t="inlineStr">
        <is>
          <t>2:13.5850</t>
        </is>
      </c>
      <c r="AR2036" s="439">
        <f>IF(OR(AQ2036="",AQ2036="",AQ2036=0),"",6.213/(AQ2036*24))</f>
        <v/>
      </c>
      <c r="AS2036" s="436">
        <f>IF(OR(NOT(ISNUMBER(C2036)),NOT(ISNUMBER(AB2036))),"",IF(AG2036&lt;&gt;"",AG2036,AB2036)-C2036)</f>
        <v/>
      </c>
      <c r="AT2036" s="260" t="n"/>
      <c r="AU2036" s="261">
        <f>IF($B2036="","",TEXT($A2036,"yyyymmdd")&amp;"_P"&amp;$C2036&amp;"_C"&amp;$F2036&amp;"_"&amp;TRIM(RIGHT(SUBSTITUTE(TRIM(SUBSTITUTE($L2036,CHAR(160)," "))," ",REPT(" ",60)),60))&amp;IF($P2036="","","-"&amp;TRIM(RIGHT(SUBSTITUTE(TRIM(SUBSTITUTE($P2036,CHAR(160)," "))," ",REPT(" ",60)),60)))&amp;IF($T2036="","","-"&amp;TRIM(RIGHT(SUBSTITUTE(TRIM(SUBSTITUTE($T2036,CHAR(160)," "))," ",REPT(" ",60)),60)))&amp;".jpg")</f>
        <v/>
      </c>
    </row>
    <row r="2037" ht="42" customHeight="1">
      <c r="A2037" s="252" t="n">
        <v>36114</v>
      </c>
      <c r="B2037" s="255" t="inlineStr">
        <is>
          <t>FAI 1000 15 November, 1998</t>
        </is>
      </c>
      <c r="C2037" s="255" t="inlineStr">
        <is>
          <t>DNF</t>
        </is>
      </c>
      <c r="D2037" s="255" t="inlineStr">
        <is>
          <t>CT</t>
        </is>
      </c>
      <c r="E2037" s="255" t="n"/>
      <c r="F2037" s="255" t="n">
        <v>3</v>
      </c>
      <c r="G2037" s="255" t="inlineStr">
        <is>
          <t>Lansvale Smash Repairs</t>
        </is>
      </c>
      <c r="H2037" s="255" t="n"/>
      <c r="I2037" s="255" t="inlineStr">
        <is>
          <t>PPG</t>
        </is>
      </c>
      <c r="J2037" s="255" t="inlineStr">
        <is>
          <t>Holden Commodore VS</t>
        </is>
      </c>
      <c r="K2037" s="255" t="n"/>
      <c r="L2037" s="255" t="inlineStr">
        <is>
          <t>Steve Reed</t>
        </is>
      </c>
      <c r="M2037" s="255" t="inlineStr">
        <is>
          <t>AUS</t>
        </is>
      </c>
      <c r="N2037" s="695">
        <f>_xlfn.LET(_xlpm.d,_xlfn.XLOOKUP(L2037,'[1]Birth Dates'!$A:$A,'[1]Birth Dates'!$B:$B,"",0),IF(_xlpm.d=0,"",_xlpm.d))</f>
        <v/>
      </c>
      <c r="O2037" s="255">
        <f>IF(OR(N2037="",A2037="",NOT(ISNUMBER(N2037)),N2037&gt;A2037),"",DATEDIF(N2037,A2037,"Y")&amp;" years, "&amp;DATEDIF(N2037,A2037,"YM")&amp;" months, "&amp;DATEDIF(N2037,A2037,"MD")&amp;" days")</f>
        <v/>
      </c>
      <c r="P2037" s="255" t="inlineStr">
        <is>
          <t>Trevor Ashby</t>
        </is>
      </c>
      <c r="Q2037" s="255" t="inlineStr">
        <is>
          <t>AUS</t>
        </is>
      </c>
      <c r="R2037" s="695">
        <f>_xlfn.LET(_xlpm.d,_xlfn.XLOOKUP(P2037,'[1]Birth Dates'!$A:$A,'[1]Birth Dates'!$B:$B,"",0),IF(_xlpm.d=0,"",_xlpm.d))</f>
        <v/>
      </c>
      <c r="S2037" s="255">
        <f>IF(OR(R2037="",A2037="",NOT(ISNUMBER(R2037)),R2037&gt;A2037),"",DATEDIF(R2037,A2037,"Y")&amp;" years, "&amp;DATEDIF(R2037,A2037,"YM")&amp;" months, "&amp;DATEDIF(R2037,A2037,"MD")&amp;" days")</f>
        <v/>
      </c>
      <c r="T2037" s="255" t="n"/>
      <c r="U2037" s="255" t="n"/>
      <c r="V2037" s="695">
        <f>_xlfn.LET(_xlpm.d,_xlfn.XLOOKUP(T2037,'[1]Birth Dates'!$A:$A,'[1]Birth Dates'!$B:$B,"",0),IF(_xlpm.d=0,"",_xlpm.d))</f>
        <v/>
      </c>
      <c r="W2037" s="255">
        <f>IF(OR(V2037="",A2037="",NOT(ISNUMBER(V2037)),V2037&gt;A2037),"",DATEDIF(V2037,A2037,"Y")&amp;" years, "&amp;DATEDIF(V2037,A2037,"YM")&amp;" months, "&amp;DATEDIF(V2037,A2037,"MD")&amp;" days")</f>
        <v/>
      </c>
      <c r="X2037" s="255" t="n"/>
      <c r="Y2037" s="255" t="n"/>
      <c r="Z2037" s="255" t="n"/>
      <c r="AA2037" s="255" t="n"/>
      <c r="AB2037" s="255" t="n">
        <v>23</v>
      </c>
      <c r="AC2037" s="255" t="n">
        <v>19</v>
      </c>
      <c r="AD2037" s="255" t="n">
        <v>15</v>
      </c>
      <c r="AE2037" s="579" t="inlineStr">
        <is>
          <t>2:16.6450</t>
        </is>
      </c>
      <c r="AF2037" s="418">
        <f>IF(OR(AE2037="",AE2037="",AE2037=0),"",6.213/(AE2037*24))</f>
        <v/>
      </c>
      <c r="AG2037" s="259" t="n"/>
      <c r="AH2037" s="579" t="inlineStr"/>
      <c r="AI2037" s="418">
        <f>IF(OR(AH2037="",AH2037="",AH2037=0),"",6.213/(AH2037*24))</f>
        <v/>
      </c>
      <c r="AJ2037" s="175">
        <f>IF(AND(ISNUMBER(AB2037),ISNUMBER(AG2037)),AB2037-AG2037,"")</f>
        <v/>
      </c>
      <c r="AK2037" s="255" t="inlineStr">
        <is>
          <t>Electrical</t>
        </is>
      </c>
      <c r="AL2037" s="255" t="n">
        <v>131</v>
      </c>
      <c r="AM2037" s="708" t="n">
        <v>0.240303912037037</v>
      </c>
      <c r="AN2037" s="671">
        <f>IF(OR(AL2037="",AM2037="",AM2037=0),"",AL2037*6.213/(AM2037*24))</f>
        <v/>
      </c>
      <c r="AO2037" s="477">
        <f>IF(AND(AL2037=AL2036,AM2037&lt;&gt;"",AM2036&lt;&gt;""),AM2037-AM2036,"")</f>
        <v/>
      </c>
      <c r="AP2037" s="313" t="n">
        <v>9</v>
      </c>
      <c r="AQ2037" s="612" t="inlineStr">
        <is>
          <t>2:17.3020</t>
        </is>
      </c>
      <c r="AR2037" s="439">
        <f>IF(OR(AQ2037="",AQ2037="",AQ2037=0),"",6.213/(AQ2037*24))</f>
        <v/>
      </c>
      <c r="AS2037" s="436">
        <f>IF(OR(NOT(ISNUMBER(C2037)),NOT(ISNUMBER(AB2037))),"",IF(AG2037&lt;&gt;"",AG2037,AB2037)-C2037)</f>
        <v/>
      </c>
      <c r="AT2037" s="260" t="n"/>
      <c r="AU2037" s="261">
        <f>IF($B2037="","",TEXT($A2037,"yyyymmdd")&amp;"_P"&amp;$C2037&amp;"_C"&amp;$F2037&amp;"_"&amp;TRIM(RIGHT(SUBSTITUTE(TRIM(SUBSTITUTE($L2037,CHAR(160)," "))," ",REPT(" ",60)),60))&amp;IF($P2037="","","-"&amp;TRIM(RIGHT(SUBSTITUTE(TRIM(SUBSTITUTE($P2037,CHAR(160)," "))," ",REPT(" ",60)),60)))&amp;IF($T2037="","","-"&amp;TRIM(RIGHT(SUBSTITUTE(TRIM(SUBSTITUTE($T2037,CHAR(160)," "))," ",REPT(" ",60)),60)))&amp;".jpg")</f>
        <v/>
      </c>
    </row>
    <row r="2038" ht="42" customHeight="1">
      <c r="A2038" s="252" t="n">
        <v>36114</v>
      </c>
      <c r="B2038" s="255" t="inlineStr">
        <is>
          <t>FAI 1000 15 November, 1998</t>
        </is>
      </c>
      <c r="C2038" s="255" t="inlineStr">
        <is>
          <t>DNF</t>
        </is>
      </c>
      <c r="D2038" s="255" t="inlineStr">
        <is>
          <t>CT</t>
        </is>
      </c>
      <c r="E2038" s="255" t="n"/>
      <c r="F2038" s="255" t="n">
        <v>20</v>
      </c>
      <c r="G2038" s="255" t="inlineStr">
        <is>
          <t>Palmer Promotions</t>
        </is>
      </c>
      <c r="H2038" s="255" t="n"/>
      <c r="I2038" s="255" t="inlineStr">
        <is>
          <t>Hippies Underwear</t>
        </is>
      </c>
      <c r="J2038" s="255" t="inlineStr">
        <is>
          <t>Holden Commodore VS</t>
        </is>
      </c>
      <c r="K2038" s="255" t="n"/>
      <c r="L2038" s="255" t="inlineStr">
        <is>
          <t>Ian Palmer</t>
        </is>
      </c>
      <c r="M2038" s="255" t="inlineStr">
        <is>
          <t>AUS</t>
        </is>
      </c>
      <c r="N2038" s="695">
        <f>_xlfn.LET(_xlpm.d,_xlfn.XLOOKUP(L2038,'[1]Birth Dates'!$A:$A,'[1]Birth Dates'!$B:$B,"",0),IF(_xlpm.d=0,"",_xlpm.d))</f>
        <v/>
      </c>
      <c r="O2038" s="255">
        <f>IF(OR(N2038="",A2038="",NOT(ISNUMBER(N2038)),N2038&gt;A2038),"",DATEDIF(N2038,A2038,"Y")&amp;" years, "&amp;DATEDIF(N2038,A2038,"YM")&amp;" months, "&amp;DATEDIF(N2038,A2038,"MD")&amp;" days")</f>
        <v/>
      </c>
      <c r="P2038" s="255" t="inlineStr">
        <is>
          <t>Domenic Beninca</t>
        </is>
      </c>
      <c r="Q2038" s="255" t="inlineStr">
        <is>
          <t>AUS</t>
        </is>
      </c>
      <c r="R2038" s="695">
        <f>_xlfn.LET(_xlpm.d,_xlfn.XLOOKUP(P2038,'[1]Birth Dates'!$A:$A,'[1]Birth Dates'!$B:$B,"",0),IF(_xlpm.d=0,"",_xlpm.d))</f>
        <v/>
      </c>
      <c r="S2038" s="255">
        <f>IF(OR(R2038="",A2038="",NOT(ISNUMBER(R2038)),R2038&gt;A2038),"",DATEDIF(R2038,A2038,"Y")&amp;" years, "&amp;DATEDIF(R2038,A2038,"YM")&amp;" months, "&amp;DATEDIF(R2038,A2038,"MD")&amp;" days")</f>
        <v/>
      </c>
      <c r="T2038" s="255" t="n"/>
      <c r="U2038" s="255" t="n"/>
      <c r="V2038" s="695">
        <f>_xlfn.LET(_xlpm.d,_xlfn.XLOOKUP(T2038,'[1]Birth Dates'!$A:$A,'[1]Birth Dates'!$B:$B,"",0),IF(_xlpm.d=0,"",_xlpm.d))</f>
        <v/>
      </c>
      <c r="W2038" s="255">
        <f>IF(OR(V2038="",A2038="",NOT(ISNUMBER(V2038)),V2038&gt;A2038),"",DATEDIF(V2038,A2038,"Y")&amp;" years, "&amp;DATEDIF(V2038,A2038,"YM")&amp;" months, "&amp;DATEDIF(V2038,A2038,"MD")&amp;" days")</f>
        <v/>
      </c>
      <c r="X2038" s="255" t="n"/>
      <c r="Y2038" s="255" t="n"/>
      <c r="Z2038" s="255" t="n"/>
      <c r="AA2038" s="255" t="n"/>
      <c r="AB2038" s="255" t="n">
        <v>38</v>
      </c>
      <c r="AC2038" s="255" t="n">
        <v>15</v>
      </c>
      <c r="AD2038" s="255" t="n">
        <v>9</v>
      </c>
      <c r="AE2038" s="579" t="inlineStr">
        <is>
          <t>2:22.2660</t>
        </is>
      </c>
      <c r="AF2038" s="418">
        <f>IF(OR(AE2038="",AE2038="",AE2038=0),"",6.213/(AE2038*24))</f>
        <v/>
      </c>
      <c r="AG2038" s="259" t="n"/>
      <c r="AH2038" s="579" t="inlineStr"/>
      <c r="AI2038" s="418">
        <f>IF(OR(AH2038="",AH2038="",AH2038=0),"",6.213/(AH2038*24))</f>
        <v/>
      </c>
      <c r="AJ2038" s="175">
        <f>IF(AND(ISNUMBER(AB2038),ISNUMBER(AG2038)),AB2038-AG2038,"")</f>
        <v/>
      </c>
      <c r="AK2038" s="255" t="inlineStr">
        <is>
          <t>Accident</t>
        </is>
      </c>
      <c r="AL2038" s="255" t="n">
        <v>121</v>
      </c>
      <c r="AM2038" s="708" t="n">
        <v>0.2360628240740741</v>
      </c>
      <c r="AN2038" s="671">
        <f>IF(OR(AL2038="",AM2038="",AM2038=0),"",AL2038*6.213/(AM2038*24))</f>
        <v/>
      </c>
      <c r="AO2038" s="477">
        <f>IF(AND(AL2038=AL2037,AM2038&lt;&gt;"",AM2037&lt;&gt;""),AM2038-AM2037,"")</f>
        <v/>
      </c>
      <c r="AP2038" s="313" t="n">
        <v>22</v>
      </c>
      <c r="AQ2038" s="612" t="inlineStr">
        <is>
          <t>2:22.9820</t>
        </is>
      </c>
      <c r="AR2038" s="439">
        <f>IF(OR(AQ2038="",AQ2038="",AQ2038=0),"",6.213/(AQ2038*24))</f>
        <v/>
      </c>
      <c r="AS2038" s="436">
        <f>IF(OR(NOT(ISNUMBER(C2038)),NOT(ISNUMBER(AB2038))),"",IF(AG2038&lt;&gt;"",AG2038,AB2038)-C2038)</f>
        <v/>
      </c>
      <c r="AT2038" s="260" t="n"/>
      <c r="AU2038" s="261">
        <f>IF($B2038="","",TEXT($A2038,"yyyymmdd")&amp;"_P"&amp;$C2038&amp;"_C"&amp;$F2038&amp;"_"&amp;TRIM(RIGHT(SUBSTITUTE(TRIM(SUBSTITUTE($L2038,CHAR(160)," "))," ",REPT(" ",60)),60))&amp;IF($P2038="","","-"&amp;TRIM(RIGHT(SUBSTITUTE(TRIM(SUBSTITUTE($P2038,CHAR(160)," "))," ",REPT(" ",60)),60)))&amp;IF($T2038="","","-"&amp;TRIM(RIGHT(SUBSTITUTE(TRIM(SUBSTITUTE($T2038,CHAR(160)," "))," ",REPT(" ",60)),60)))&amp;".jpg")</f>
        <v/>
      </c>
    </row>
    <row r="2039" ht="42" customHeight="1">
      <c r="A2039" s="252" t="n">
        <v>36114</v>
      </c>
      <c r="B2039" s="255" t="inlineStr">
        <is>
          <t>FAI 1000 15 November, 1998</t>
        </is>
      </c>
      <c r="C2039" s="255" t="inlineStr">
        <is>
          <t>DNF</t>
        </is>
      </c>
      <c r="D2039" s="255" t="inlineStr">
        <is>
          <t>OC</t>
        </is>
      </c>
      <c r="E2039" s="255" t="n"/>
      <c r="F2039" s="255" t="n">
        <v>22</v>
      </c>
      <c r="G2039" s="255" t="inlineStr">
        <is>
          <t>Colourscan Motorsport</t>
        </is>
      </c>
      <c r="H2039" s="255" t="n"/>
      <c r="I2039" s="255" t="inlineStr">
        <is>
          <t>Colourscan Printing</t>
        </is>
      </c>
      <c r="J2039" s="255" t="inlineStr">
        <is>
          <t>Ford Falcon EL</t>
        </is>
      </c>
      <c r="K2039" s="255" t="n"/>
      <c r="L2039" s="255" t="inlineStr">
        <is>
          <t>Danny Osborne</t>
        </is>
      </c>
      <c r="M2039" s="255" t="inlineStr">
        <is>
          <t>AUS</t>
        </is>
      </c>
      <c r="N2039" s="695">
        <f>_xlfn.LET(_xlpm.d,_xlfn.XLOOKUP(L2039,'[1]Birth Dates'!$A:$A,'[1]Birth Dates'!$B:$B,"",0),IF(_xlpm.d=0,"",_xlpm.d))</f>
        <v/>
      </c>
      <c r="O2039" s="255">
        <f>IF(OR(N2039="",A2039="",NOT(ISNUMBER(N2039)),N2039&gt;A2039),"",DATEDIF(N2039,A2039,"Y")&amp;" years, "&amp;DATEDIF(N2039,A2039,"YM")&amp;" months, "&amp;DATEDIF(N2039,A2039,"MD")&amp;" days")</f>
        <v/>
      </c>
      <c r="P2039" s="255" t="inlineStr">
        <is>
          <t>Brett Peters</t>
        </is>
      </c>
      <c r="Q2039" s="255" t="inlineStr">
        <is>
          <t>AUS</t>
        </is>
      </c>
      <c r="R2039" s="695">
        <f>_xlfn.LET(_xlpm.d,_xlfn.XLOOKUP(P2039,'[1]Birth Dates'!$A:$A,'[1]Birth Dates'!$B:$B,"",0),IF(_xlpm.d=0,"",_xlpm.d))</f>
        <v/>
      </c>
      <c r="S2039" s="255">
        <f>IF(OR(R2039="",A2039="",NOT(ISNUMBER(R2039)),R2039&gt;A2039),"",DATEDIF(R2039,A2039,"Y")&amp;" years, "&amp;DATEDIF(R2039,A2039,"YM")&amp;" months, "&amp;DATEDIF(R2039,A2039,"MD")&amp;" days")</f>
        <v/>
      </c>
      <c r="T2039" s="255" t="n"/>
      <c r="U2039" s="255" t="n"/>
      <c r="V2039" s="695">
        <f>_xlfn.LET(_xlpm.d,_xlfn.XLOOKUP(T2039,'[1]Birth Dates'!$A:$A,'[1]Birth Dates'!$B:$B,"",0),IF(_xlpm.d=0,"",_xlpm.d))</f>
        <v/>
      </c>
      <c r="W2039" s="255">
        <f>IF(OR(V2039="",A2039="",NOT(ISNUMBER(V2039)),V2039&gt;A2039),"",DATEDIF(V2039,A2039,"Y")&amp;" years, "&amp;DATEDIF(V2039,A2039,"YM")&amp;" months, "&amp;DATEDIF(V2039,A2039,"MD")&amp;" days")</f>
        <v/>
      </c>
      <c r="X2039" s="255" t="n"/>
      <c r="Y2039" s="255" t="n"/>
      <c r="Z2039" s="255" t="n"/>
      <c r="AA2039" s="255" t="n"/>
      <c r="AB2039" s="255" t="n">
        <v>31</v>
      </c>
      <c r="AC2039" s="255" t="n">
        <v>16</v>
      </c>
      <c r="AD2039" s="255" t="n">
        <v>12</v>
      </c>
      <c r="AE2039" s="579" t="inlineStr">
        <is>
          <t>2:18.5930</t>
        </is>
      </c>
      <c r="AF2039" s="418">
        <f>IF(OR(AE2039="",AE2039="",AE2039=0),"",6.213/(AE2039*24))</f>
        <v/>
      </c>
      <c r="AG2039" s="259" t="n"/>
      <c r="AH2039" s="579" t="inlineStr"/>
      <c r="AI2039" s="418">
        <f>IF(OR(AH2039="",AH2039="",AH2039=0),"",6.213/(AH2039*24))</f>
        <v/>
      </c>
      <c r="AJ2039" s="175">
        <f>IF(AND(ISNUMBER(AB2039),ISNUMBER(AG2039)),AB2039-AG2039,"")</f>
        <v/>
      </c>
      <c r="AK2039" s="255" t="inlineStr">
        <is>
          <t>Differential</t>
        </is>
      </c>
      <c r="AL2039" s="255" t="n">
        <v>115</v>
      </c>
      <c r="AM2039" s="708" t="n">
        <v>0.2124938310185185</v>
      </c>
      <c r="AN2039" s="671">
        <f>IF(OR(AL2039="",AM2039="",AM2039=0),"",AL2039*6.213/(AM2039*24))</f>
        <v/>
      </c>
      <c r="AO2039" s="477">
        <f>IF(AND(AL2039=AL2038,AM2039&lt;&gt;"",AM2038&lt;&gt;""),AM2039-AM2038,"")</f>
        <v/>
      </c>
      <c r="AP2039" s="313" t="n">
        <v>6</v>
      </c>
      <c r="AQ2039" s="612" t="inlineStr">
        <is>
          <t>2:19.4540</t>
        </is>
      </c>
      <c r="AR2039" s="439">
        <f>IF(OR(AQ2039="",AQ2039="",AQ2039=0),"",6.213/(AQ2039*24))</f>
        <v/>
      </c>
      <c r="AS2039" s="436">
        <f>IF(OR(NOT(ISNUMBER(C2039)),NOT(ISNUMBER(AB2039))),"",IF(AG2039&lt;&gt;"",AG2039,AB2039)-C2039)</f>
        <v/>
      </c>
      <c r="AT2039" s="260" t="n"/>
      <c r="AU2039" s="261">
        <f>IF($B2039="","",TEXT($A2039,"yyyymmdd")&amp;"_P"&amp;$C2039&amp;"_C"&amp;$F2039&amp;"_"&amp;TRIM(RIGHT(SUBSTITUTE(TRIM(SUBSTITUTE($L2039,CHAR(160)," "))," ",REPT(" ",60)),60))&amp;IF($P2039="","","-"&amp;TRIM(RIGHT(SUBSTITUTE(TRIM(SUBSTITUTE($P2039,CHAR(160)," "))," ",REPT(" ",60)),60)))&amp;IF($T2039="","","-"&amp;TRIM(RIGHT(SUBSTITUTE(TRIM(SUBSTITUTE($T2039,CHAR(160)," "))," ",REPT(" ",60)),60)))&amp;".jpg")</f>
        <v/>
      </c>
    </row>
    <row r="2040" ht="42" customHeight="1">
      <c r="A2040" s="252" t="n">
        <v>36114</v>
      </c>
      <c r="B2040" s="255" t="inlineStr">
        <is>
          <t>FAI 1000 15 November, 1998</t>
        </is>
      </c>
      <c r="C2040" s="255" t="inlineStr">
        <is>
          <t>DNF</t>
        </is>
      </c>
      <c r="D2040" s="255" t="inlineStr">
        <is>
          <t>CT</t>
        </is>
      </c>
      <c r="E2040" s="255" t="n"/>
      <c r="F2040" s="255" t="n">
        <v>54</v>
      </c>
      <c r="G2040" s="255" t="inlineStr">
        <is>
          <t>Emerzidis Motorsport</t>
        </is>
      </c>
      <c r="H2040" s="255" t="n"/>
      <c r="I2040" s="255" t="inlineStr">
        <is>
          <t>Simon's Earthworks</t>
        </is>
      </c>
      <c r="J2040" s="255" t="inlineStr">
        <is>
          <t>Ford Falcon EL</t>
        </is>
      </c>
      <c r="K2040" s="255" t="n"/>
      <c r="L2040" s="255" t="inlineStr">
        <is>
          <t>Garry Willmington</t>
        </is>
      </c>
      <c r="M2040" s="255" t="inlineStr">
        <is>
          <t>AUS</t>
        </is>
      </c>
      <c r="N2040" s="695">
        <f>_xlfn.LET(_xlpm.d,_xlfn.XLOOKUP(L2040,'[1]Birth Dates'!$A:$A,'[1]Birth Dates'!$B:$B,"",0),IF(_xlpm.d=0,"",_xlpm.d))</f>
        <v/>
      </c>
      <c r="O2040" s="255">
        <f>IF(OR(N2040="",A2040="",NOT(ISNUMBER(N2040)),N2040&gt;A2040),"",DATEDIF(N2040,A2040,"Y")&amp;" years, "&amp;DATEDIF(N2040,A2040,"YM")&amp;" months, "&amp;DATEDIF(N2040,A2040,"MD")&amp;" days")</f>
        <v/>
      </c>
      <c r="P2040" s="255" t="inlineStr">
        <is>
          <t>Simon Emerzidis</t>
        </is>
      </c>
      <c r="Q2040" s="255" t="inlineStr">
        <is>
          <t>AUS</t>
        </is>
      </c>
      <c r="R2040" s="695">
        <f>_xlfn.LET(_xlpm.d,_xlfn.XLOOKUP(P2040,'[1]Birth Dates'!$A:$A,'[1]Birth Dates'!$B:$B,"",0),IF(_xlpm.d=0,"",_xlpm.d))</f>
        <v/>
      </c>
      <c r="S2040" s="255">
        <f>IF(OR(R2040="",A2040="",NOT(ISNUMBER(R2040)),R2040&gt;A2040),"",DATEDIF(R2040,A2040,"Y")&amp;" years, "&amp;DATEDIF(R2040,A2040,"YM")&amp;" months, "&amp;DATEDIF(R2040,A2040,"MD")&amp;" days")</f>
        <v/>
      </c>
      <c r="T2040" s="255" t="n"/>
      <c r="U2040" s="255" t="n"/>
      <c r="V2040" s="695">
        <f>_xlfn.LET(_xlpm.d,_xlfn.XLOOKUP(T2040,'[1]Birth Dates'!$A:$A,'[1]Birth Dates'!$B:$B,"",0),IF(_xlpm.d=0,"",_xlpm.d))</f>
        <v/>
      </c>
      <c r="W2040" s="255">
        <f>IF(OR(V2040="",A2040="",NOT(ISNUMBER(V2040)),V2040&gt;A2040),"",DATEDIF(V2040,A2040,"Y")&amp;" years, "&amp;DATEDIF(V2040,A2040,"YM")&amp;" months, "&amp;DATEDIF(V2040,A2040,"MD")&amp;" days")</f>
        <v/>
      </c>
      <c r="X2040" s="255" t="n"/>
      <c r="Y2040" s="255" t="n"/>
      <c r="Z2040" s="255" t="n"/>
      <c r="AA2040" s="255" t="n"/>
      <c r="AB2040" s="255" t="n">
        <v>26</v>
      </c>
      <c r="AC2040" s="255" t="n">
        <v>18</v>
      </c>
      <c r="AD2040" s="255" t="n">
        <v>11</v>
      </c>
      <c r="AE2040" s="579" t="inlineStr">
        <is>
          <t>2:17.6050</t>
        </is>
      </c>
      <c r="AF2040" s="418">
        <f>IF(OR(AE2040="",AE2040="",AE2040=0),"",6.213/(AE2040*24))</f>
        <v/>
      </c>
      <c r="AG2040" s="259" t="n"/>
      <c r="AH2040" s="579" t="inlineStr"/>
      <c r="AI2040" s="418">
        <f>IF(OR(AH2040="",AH2040="",AH2040=0),"",6.213/(AH2040*24))</f>
        <v/>
      </c>
      <c r="AJ2040" s="175">
        <f>IF(AND(ISNUMBER(AB2040),ISNUMBER(AG2040)),AB2040-AG2040,"")</f>
        <v/>
      </c>
      <c r="AK2040" s="255" t="inlineStr">
        <is>
          <t>Engine</t>
        </is>
      </c>
      <c r="AL2040" s="255" t="n">
        <v>101</v>
      </c>
      <c r="AM2040" s="708" t="inlineStr">
        <is>
          <t>04:40:40.3225</t>
        </is>
      </c>
      <c r="AN2040" s="671">
        <f>IF(OR(AL2040="",AM2040="",AM2040=0),"",AL2040*6.213/(AM2040*24))</f>
        <v/>
      </c>
      <c r="AO2040" s="477">
        <f>IF(AND(AL2040=AL2039,AM2040&lt;&gt;"",AM2039&lt;&gt;""),AM2040-AM2039,"")</f>
        <v/>
      </c>
      <c r="AP2040" s="313" t="n">
        <v>37</v>
      </c>
      <c r="AQ2040" s="612" t="inlineStr">
        <is>
          <t>2:19.7760</t>
        </is>
      </c>
      <c r="AR2040" s="439">
        <f>IF(OR(AQ2040="",AQ2040="",AQ2040=0),"",6.213/(AQ2040*24))</f>
        <v/>
      </c>
      <c r="AS2040" s="436">
        <f>IF(OR(NOT(ISNUMBER(C2040)),NOT(ISNUMBER(AB2040))),"",IF(AG2040&lt;&gt;"",AG2040,AB2040)-C2040)</f>
        <v/>
      </c>
      <c r="AT2040" s="260" t="n"/>
      <c r="AU2040" s="261">
        <f>IF($B2040="","",TEXT($A2040,"yyyymmdd")&amp;"_P"&amp;$C2040&amp;"_C"&amp;$F2040&amp;"_"&amp;TRIM(RIGHT(SUBSTITUTE(TRIM(SUBSTITUTE($L2040,CHAR(160)," "))," ",REPT(" ",60)),60))&amp;IF($P2040="","","-"&amp;TRIM(RIGHT(SUBSTITUTE(TRIM(SUBSTITUTE($P2040,CHAR(160)," "))," ",REPT(" ",60)),60)))&amp;IF($T2040="","","-"&amp;TRIM(RIGHT(SUBSTITUTE(TRIM(SUBSTITUTE($T2040,CHAR(160)," "))," ",REPT(" ",60)),60)))&amp;".jpg")</f>
        <v/>
      </c>
    </row>
    <row r="2041" ht="42" customHeight="1">
      <c r="A2041" s="252" t="n">
        <v>36114</v>
      </c>
      <c r="B2041" s="255" t="inlineStr">
        <is>
          <t>FAI 1000 15 November, 1998</t>
        </is>
      </c>
      <c r="C2041" s="255" t="inlineStr">
        <is>
          <t>DNF</t>
        </is>
      </c>
      <c r="D2041" s="255" t="inlineStr">
        <is>
          <t>CT</t>
        </is>
      </c>
      <c r="E2041" s="255" t="n"/>
      <c r="F2041" s="255" t="n">
        <v>36</v>
      </c>
      <c r="G2041" s="255" t="inlineStr">
        <is>
          <t>Schembri Motorsport</t>
        </is>
      </c>
      <c r="H2041" s="255" t="n"/>
      <c r="I2041" s="255" t="inlineStr">
        <is>
          <t>Gearbox Motorsport</t>
        </is>
      </c>
      <c r="J2041" s="255" t="inlineStr">
        <is>
          <t>Holden Commodore VS</t>
        </is>
      </c>
      <c r="K2041" s="255" t="n"/>
      <c r="L2041" s="255" t="inlineStr">
        <is>
          <t>Neil Schembri</t>
        </is>
      </c>
      <c r="M2041" s="255" t="inlineStr">
        <is>
          <t>AUS</t>
        </is>
      </c>
      <c r="N2041" s="695">
        <f>_xlfn.LET(_xlpm.d,_xlfn.XLOOKUP(L2041,'[1]Birth Dates'!$A:$A,'[1]Birth Dates'!$B:$B,"",0),IF(_xlpm.d=0,"",_xlpm.d))</f>
        <v/>
      </c>
      <c r="O2041" s="255">
        <f>IF(OR(N2041="",A2041="",NOT(ISNUMBER(N2041)),N2041&gt;A2041),"",DATEDIF(N2041,A2041,"Y")&amp;" years, "&amp;DATEDIF(N2041,A2041,"YM")&amp;" months, "&amp;DATEDIF(N2041,A2041,"MD")&amp;" days")</f>
        <v/>
      </c>
      <c r="P2041" s="255" t="inlineStr">
        <is>
          <t>Gary Quartly</t>
        </is>
      </c>
      <c r="Q2041" s="255" t="inlineStr">
        <is>
          <t>AUS</t>
        </is>
      </c>
      <c r="R2041" s="695">
        <f>_xlfn.LET(_xlpm.d,_xlfn.XLOOKUP(P2041,'[1]Birth Dates'!$A:$A,'[1]Birth Dates'!$B:$B,"",0),IF(_xlpm.d=0,"",_xlpm.d))</f>
        <v/>
      </c>
      <c r="S2041" s="255">
        <f>IF(OR(R2041="",A2041="",NOT(ISNUMBER(R2041)),R2041&gt;A2041),"",DATEDIF(R2041,A2041,"Y")&amp;" years, "&amp;DATEDIF(R2041,A2041,"YM")&amp;" months, "&amp;DATEDIF(R2041,A2041,"MD")&amp;" days")</f>
        <v/>
      </c>
      <c r="T2041" s="255" t="n"/>
      <c r="U2041" s="255" t="n"/>
      <c r="V2041" s="695">
        <f>_xlfn.LET(_xlpm.d,_xlfn.XLOOKUP(T2041,'[1]Birth Dates'!$A:$A,'[1]Birth Dates'!$B:$B,"",0),IF(_xlpm.d=0,"",_xlpm.d))</f>
        <v/>
      </c>
      <c r="W2041" s="255">
        <f>IF(OR(V2041="",A2041="",NOT(ISNUMBER(V2041)),V2041&gt;A2041),"",DATEDIF(V2041,A2041,"Y")&amp;" years, "&amp;DATEDIF(V2041,A2041,"YM")&amp;" months, "&amp;DATEDIF(V2041,A2041,"MD")&amp;" days")</f>
        <v/>
      </c>
      <c r="X2041" s="255" t="n"/>
      <c r="Y2041" s="255" t="n"/>
      <c r="Z2041" s="255" t="n"/>
      <c r="AA2041" s="255" t="n"/>
      <c r="AB2041" s="255" t="n">
        <v>40</v>
      </c>
      <c r="AC2041" s="255" t="n">
        <v>16</v>
      </c>
      <c r="AD2041" s="255" t="n">
        <v>7</v>
      </c>
      <c r="AE2041" s="579" t="inlineStr">
        <is>
          <t>2:23.7660</t>
        </is>
      </c>
      <c r="AF2041" s="418">
        <f>IF(OR(AE2041="",AE2041="",AE2041=0),"",6.213/(AE2041*24))</f>
        <v/>
      </c>
      <c r="AG2041" s="259" t="n"/>
      <c r="AH2041" s="579" t="inlineStr"/>
      <c r="AI2041" s="418">
        <f>IF(OR(AH2041="",AH2041="",AH2041=0),"",6.213/(AH2041*24))</f>
        <v/>
      </c>
      <c r="AJ2041" s="175">
        <f>IF(AND(ISNUMBER(AB2041),ISNUMBER(AG2041)),AB2041-AG2041,"")</f>
        <v/>
      </c>
      <c r="AK2041" s="255" t="inlineStr">
        <is>
          <t>Gearbox</t>
        </is>
      </c>
      <c r="AL2041" s="255" t="n">
        <v>100</v>
      </c>
      <c r="AM2041" s="708" t="inlineStr">
        <is>
          <t>05:11:38.4754</t>
        </is>
      </c>
      <c r="AN2041" s="671">
        <f>IF(OR(AL2041="",AM2041="",AM2041=0),"",AL2041*6.213/(AM2041*24))</f>
        <v/>
      </c>
      <c r="AO2041" s="477">
        <f>IF(AND(AL2041=AL2040,AM2041&lt;&gt;"",AM2040&lt;&gt;""),AM2041-AM2040,"")</f>
        <v/>
      </c>
      <c r="AP2041" s="313" t="n">
        <v>56</v>
      </c>
      <c r="AQ2041" s="612" t="inlineStr">
        <is>
          <t>2:23.1920</t>
        </is>
      </c>
      <c r="AR2041" s="439">
        <f>IF(OR(AQ2041="",AQ2041="",AQ2041=0),"",6.213/(AQ2041*24))</f>
        <v/>
      </c>
      <c r="AS2041" s="436">
        <f>IF(OR(NOT(ISNUMBER(C2041)),NOT(ISNUMBER(AB2041))),"",IF(AG2041&lt;&gt;"",AG2041,AB2041)-C2041)</f>
        <v/>
      </c>
      <c r="AT2041" s="260" t="n"/>
      <c r="AU2041" s="261">
        <f>IF($B2041="","",TEXT($A2041,"yyyymmdd")&amp;"_P"&amp;$C2041&amp;"_C"&amp;$F2041&amp;"_"&amp;TRIM(RIGHT(SUBSTITUTE(TRIM(SUBSTITUTE($L2041,CHAR(160)," "))," ",REPT(" ",60)),60))&amp;IF($P2041="","","-"&amp;TRIM(RIGHT(SUBSTITUTE(TRIM(SUBSTITUTE($P2041,CHAR(160)," "))," ",REPT(" ",60)),60)))&amp;IF($T2041="","","-"&amp;TRIM(RIGHT(SUBSTITUTE(TRIM(SUBSTITUTE($T2041,CHAR(160)," "))," ",REPT(" ",60)),60)))&amp;".jpg")</f>
        <v/>
      </c>
    </row>
    <row r="2042" ht="42" customHeight="1">
      <c r="A2042" s="252" t="n">
        <v>36114</v>
      </c>
      <c r="B2042" s="255" t="inlineStr">
        <is>
          <t>FAI 1000 15 November, 1998</t>
        </is>
      </c>
      <c r="C2042" s="255" t="inlineStr">
        <is>
          <t>DNF</t>
        </is>
      </c>
      <c r="D2042" s="255" t="inlineStr">
        <is>
          <t>OC</t>
        </is>
      </c>
      <c r="E2042" s="255" t="n"/>
      <c r="F2042" s="255" t="n">
        <v>50</v>
      </c>
      <c r="G2042" s="255" t="inlineStr">
        <is>
          <t>Holden Racing Team</t>
        </is>
      </c>
      <c r="H2042" s="255" t="n"/>
      <c r="I2042" s="255" t="inlineStr">
        <is>
          <t>Holden, Mobil 1</t>
        </is>
      </c>
      <c r="J2042" s="255" t="inlineStr">
        <is>
          <t>Holden Commodore VT</t>
        </is>
      </c>
      <c r="K2042" s="255" t="n"/>
      <c r="L2042" s="255" t="inlineStr">
        <is>
          <t>Greg Murphy</t>
        </is>
      </c>
      <c r="M2042" s="255" t="inlineStr">
        <is>
          <t>NZL</t>
        </is>
      </c>
      <c r="N2042" s="695">
        <f>_xlfn.LET(_xlpm.d,_xlfn.XLOOKUP(L2042,'[1]Birth Dates'!$A:$A,'[1]Birth Dates'!$B:$B,"",0),IF(_xlpm.d=0,"",_xlpm.d))</f>
        <v/>
      </c>
      <c r="O2042" s="255">
        <f>IF(OR(N2042="",A2042="",NOT(ISNUMBER(N2042)),N2042&gt;A2042),"",DATEDIF(N2042,A2042,"Y")&amp;" years, "&amp;DATEDIF(N2042,A2042,"YM")&amp;" months, "&amp;DATEDIF(N2042,A2042,"MD")&amp;" days")</f>
        <v/>
      </c>
      <c r="P2042" s="255" t="inlineStr">
        <is>
          <t>Mark Noske</t>
        </is>
      </c>
      <c r="Q2042" s="255" t="inlineStr">
        <is>
          <t>AUS</t>
        </is>
      </c>
      <c r="R2042" s="695">
        <f>_xlfn.LET(_xlpm.d,_xlfn.XLOOKUP(P2042,'[1]Birth Dates'!$A:$A,'[1]Birth Dates'!$B:$B,"",0),IF(_xlpm.d=0,"",_xlpm.d))</f>
        <v/>
      </c>
      <c r="S2042" s="255">
        <f>IF(OR(R2042="",A2042="",NOT(ISNUMBER(R2042)),R2042&gt;A2042),"",DATEDIF(R2042,A2042,"Y")&amp;" years, "&amp;DATEDIF(R2042,A2042,"YM")&amp;" months, "&amp;DATEDIF(R2042,A2042,"MD")&amp;" days")</f>
        <v/>
      </c>
      <c r="T2042" s="255" t="n"/>
      <c r="U2042" s="255" t="n"/>
      <c r="V2042" s="695">
        <f>_xlfn.LET(_xlpm.d,_xlfn.XLOOKUP(T2042,'[1]Birth Dates'!$A:$A,'[1]Birth Dates'!$B:$B,"",0),IF(_xlpm.d=0,"",_xlpm.d))</f>
        <v/>
      </c>
      <c r="W2042" s="255">
        <f>IF(OR(V2042="",A2042="",NOT(ISNUMBER(V2042)),V2042&gt;A2042),"",DATEDIF(V2042,A2042,"Y")&amp;" years, "&amp;DATEDIF(V2042,A2042,"YM")&amp;" months, "&amp;DATEDIF(V2042,A2042,"MD")&amp;" days")</f>
        <v/>
      </c>
      <c r="X2042" s="255" t="n"/>
      <c r="Y2042" s="255" t="n"/>
      <c r="Z2042" s="255" t="n"/>
      <c r="AA2042" s="255" t="n"/>
      <c r="AB2042" s="255" t="n">
        <v>5</v>
      </c>
      <c r="AC2042" s="255" t="n">
        <v>17</v>
      </c>
      <c r="AD2042" s="255" t="n">
        <v>17</v>
      </c>
      <c r="AE2042" s="591" t="inlineStr">
        <is>
          <t>2:12.4010</t>
        </is>
      </c>
      <c r="AF2042" s="418">
        <f>IF(OR(AE2042="",AE2042="",AE2042=0),"",6.213/(AE2042*24))</f>
        <v/>
      </c>
      <c r="AG2042" s="259" t="n">
        <v>10</v>
      </c>
      <c r="AH2042" s="579" t="inlineStr">
        <is>
          <t>No Time</t>
        </is>
      </c>
      <c r="AI2042" s="418">
        <f>IF(OR(AH2042="",AH2042="",AH2042=0),"",6.213/(AH2042*24))</f>
        <v/>
      </c>
      <c r="AJ2042" s="175">
        <f>IF(AND(ISNUMBER(AB2042),ISNUMBER(AG2042)),AB2042-AG2042,"")</f>
        <v/>
      </c>
      <c r="AK2042" s="255" t="inlineStr">
        <is>
          <t>Handling</t>
        </is>
      </c>
      <c r="AL2042" s="255" t="n">
        <v>86</v>
      </c>
      <c r="AM2042" s="708" t="inlineStr">
        <is>
          <t>03:54:33.0841</t>
        </is>
      </c>
      <c r="AN2042" s="671">
        <f>IF(OR(AL2042="",AM2042="",AM2042=0),"",AL2042*6.213/(AM2042*24))</f>
        <v/>
      </c>
      <c r="AO2042" s="477">
        <f>IF(AND(AL2042=AL2041,AM2042&lt;&gt;"",AM2041&lt;&gt;""),AM2042-AM2041,"")</f>
        <v/>
      </c>
      <c r="AP2042" s="313" t="n">
        <v>73</v>
      </c>
      <c r="AQ2042" s="612" t="inlineStr">
        <is>
          <t>2:13.9770</t>
        </is>
      </c>
      <c r="AR2042" s="439">
        <f>IF(OR(AQ2042="",AQ2042="",AQ2042=0),"",6.213/(AQ2042*24))</f>
        <v/>
      </c>
      <c r="AS2042" s="436">
        <f>IF(OR(NOT(ISNUMBER(C2042)),NOT(ISNUMBER(AB2042))),"",IF(AG2042&lt;&gt;"",AG2042,AB2042)-C2042)</f>
        <v/>
      </c>
      <c r="AT2042" s="260" t="n"/>
      <c r="AU2042" s="261">
        <f>IF($B2042="","",TEXT($A2042,"yyyymmdd")&amp;"_P"&amp;$C2042&amp;"_C"&amp;$F2042&amp;"_"&amp;TRIM(RIGHT(SUBSTITUTE(TRIM(SUBSTITUTE($L2042,CHAR(160)," "))," ",REPT(" ",60)),60))&amp;IF($P2042="","","-"&amp;TRIM(RIGHT(SUBSTITUTE(TRIM(SUBSTITUTE($P2042,CHAR(160)," "))," ",REPT(" ",60)),60)))&amp;IF($T2042="","","-"&amp;TRIM(RIGHT(SUBSTITUTE(TRIM(SUBSTITUTE($T2042,CHAR(160)," "))," ",REPT(" ",60)),60)))&amp;".jpg")</f>
        <v/>
      </c>
    </row>
    <row r="2043" ht="42" customHeight="1">
      <c r="A2043" s="252" t="n">
        <v>36114</v>
      </c>
      <c r="B2043" s="255" t="inlineStr">
        <is>
          <t>FAI 1000 15 November, 1998</t>
        </is>
      </c>
      <c r="C2043" s="255" t="inlineStr">
        <is>
          <t>DNF</t>
        </is>
      </c>
      <c r="D2043" s="255" t="inlineStr">
        <is>
          <t>CT</t>
        </is>
      </c>
      <c r="E2043" s="255" t="n"/>
      <c r="F2043" s="255" t="n">
        <v>60</v>
      </c>
      <c r="G2043" s="255" t="inlineStr">
        <is>
          <t>Pretty Motorsport</t>
        </is>
      </c>
      <c r="H2043" s="255" t="n"/>
      <c r="I2043" s="255" t="inlineStr">
        <is>
          <t>DeWalt</t>
        </is>
      </c>
      <c r="J2043" s="255" t="inlineStr">
        <is>
          <t>Holden Commodore VS</t>
        </is>
      </c>
      <c r="K2043" s="255" t="n"/>
      <c r="L2043" s="255" t="inlineStr">
        <is>
          <t>Nathan Pretty</t>
        </is>
      </c>
      <c r="M2043" s="255" t="inlineStr">
        <is>
          <t>AUS</t>
        </is>
      </c>
      <c r="N2043" s="695">
        <f>_xlfn.LET(_xlpm.d,_xlfn.XLOOKUP(L2043,'[1]Birth Dates'!$A:$A,'[1]Birth Dates'!$B:$B,"",0),IF(_xlpm.d=0,"",_xlpm.d))</f>
        <v/>
      </c>
      <c r="O2043" s="255">
        <f>IF(OR(N2043="",A2043="",NOT(ISNUMBER(N2043)),N2043&gt;A2043),"",DATEDIF(N2043,A2043,"Y")&amp;" years, "&amp;DATEDIF(N2043,A2043,"YM")&amp;" months, "&amp;DATEDIF(N2043,A2043,"MD")&amp;" days")</f>
        <v/>
      </c>
      <c r="P2043" s="255" t="inlineStr">
        <is>
          <t>Grant Johnson</t>
        </is>
      </c>
      <c r="Q2043" s="255" t="inlineStr">
        <is>
          <t>AUS</t>
        </is>
      </c>
      <c r="R2043" s="695">
        <f>_xlfn.LET(_xlpm.d,_xlfn.XLOOKUP(P2043,'[1]Birth Dates'!$A:$A,'[1]Birth Dates'!$B:$B,"",0),IF(_xlpm.d=0,"",_xlpm.d))</f>
        <v/>
      </c>
      <c r="S2043" s="255">
        <f>IF(OR(R2043="",A2043="",NOT(ISNUMBER(R2043)),R2043&gt;A2043),"",DATEDIF(R2043,A2043,"Y")&amp;" years, "&amp;DATEDIF(R2043,A2043,"YM")&amp;" months, "&amp;DATEDIF(R2043,A2043,"MD")&amp;" days")</f>
        <v/>
      </c>
      <c r="T2043" s="255" t="n"/>
      <c r="U2043" s="255" t="n"/>
      <c r="V2043" s="695">
        <f>_xlfn.LET(_xlpm.d,_xlfn.XLOOKUP(T2043,'[1]Birth Dates'!$A:$A,'[1]Birth Dates'!$B:$B,"",0),IF(_xlpm.d=0,"",_xlpm.d))</f>
        <v/>
      </c>
      <c r="W2043" s="255">
        <f>IF(OR(V2043="",A2043="",NOT(ISNUMBER(V2043)),V2043&gt;A2043),"",DATEDIF(V2043,A2043,"Y")&amp;" years, "&amp;DATEDIF(V2043,A2043,"YM")&amp;" months, "&amp;DATEDIF(V2043,A2043,"MD")&amp;" days")</f>
        <v/>
      </c>
      <c r="X2043" s="255" t="n"/>
      <c r="Y2043" s="255" t="n"/>
      <c r="Z2043" s="255" t="n"/>
      <c r="AA2043" s="255" t="n"/>
      <c r="AB2043" s="255" t="n">
        <v>39</v>
      </c>
      <c r="AC2043" s="255" t="n">
        <v>13</v>
      </c>
      <c r="AD2043" s="255" t="n">
        <v>9</v>
      </c>
      <c r="AE2043" s="579" t="inlineStr">
        <is>
          <t>2:23.0460</t>
        </is>
      </c>
      <c r="AF2043" s="418">
        <f>IF(OR(AE2043="",AE2043="",AE2043=0),"",6.213/(AE2043*24))</f>
        <v/>
      </c>
      <c r="AG2043" s="259" t="n"/>
      <c r="AH2043" s="579" t="inlineStr"/>
      <c r="AI2043" s="418">
        <f>IF(OR(AH2043="",AH2043="",AH2043=0),"",6.213/(AH2043*24))</f>
        <v/>
      </c>
      <c r="AJ2043" s="175">
        <f>IF(AND(ISNUMBER(AB2043),ISNUMBER(AG2043)),AB2043-AG2043,"")</f>
        <v/>
      </c>
      <c r="AK2043" s="255" t="inlineStr">
        <is>
          <t>Electrical</t>
        </is>
      </c>
      <c r="AL2043" s="255" t="n">
        <v>85</v>
      </c>
      <c r="AM2043" s="708" t="inlineStr">
        <is>
          <t>03:59:06.4015</t>
        </is>
      </c>
      <c r="AN2043" s="671">
        <f>IF(OR(AL2043="",AM2043="",AM2043=0),"",AL2043*6.213/(AM2043*24))</f>
        <v/>
      </c>
      <c r="AO2043" s="477">
        <f>IF(AND(AL2043=AL2042,AM2043&lt;&gt;"",AM2042&lt;&gt;""),AM2043-AM2042,"")</f>
        <v/>
      </c>
      <c r="AP2043" s="313" t="n">
        <v>72</v>
      </c>
      <c r="AQ2043" s="612" t="inlineStr">
        <is>
          <t>2:23.1210</t>
        </is>
      </c>
      <c r="AR2043" s="439">
        <f>IF(OR(AQ2043="",AQ2043="",AQ2043=0),"",6.213/(AQ2043*24))</f>
        <v/>
      </c>
      <c r="AS2043" s="436">
        <f>IF(OR(NOT(ISNUMBER(C2043)),NOT(ISNUMBER(AB2043))),"",IF(AG2043&lt;&gt;"",AG2043,AB2043)-C2043)</f>
        <v/>
      </c>
      <c r="AT2043" s="260" t="n"/>
      <c r="AU2043" s="261">
        <f>IF($B2043="","",TEXT($A2043,"yyyymmdd")&amp;"_P"&amp;$C2043&amp;"_C"&amp;$F2043&amp;"_"&amp;TRIM(RIGHT(SUBSTITUTE(TRIM(SUBSTITUTE($L2043,CHAR(160)," "))," ",REPT(" ",60)),60))&amp;IF($P2043="","","-"&amp;TRIM(RIGHT(SUBSTITUTE(TRIM(SUBSTITUTE($P2043,CHAR(160)," "))," ",REPT(" ",60)),60)))&amp;IF($T2043="","","-"&amp;TRIM(RIGHT(SUBSTITUTE(TRIM(SUBSTITUTE($T2043,CHAR(160)," "))," ",REPT(" ",60)),60)))&amp;".jpg")</f>
        <v/>
      </c>
    </row>
    <row r="2044" ht="42" customHeight="1">
      <c r="A2044" s="252" t="n">
        <v>36114</v>
      </c>
      <c r="B2044" s="255" t="inlineStr">
        <is>
          <t>FAI 1000 15 November, 1998</t>
        </is>
      </c>
      <c r="C2044" s="255" t="inlineStr">
        <is>
          <t>DNF</t>
        </is>
      </c>
      <c r="D2044" s="255" t="inlineStr">
        <is>
          <t>OC</t>
        </is>
      </c>
      <c r="E2044" s="255" t="n"/>
      <c r="F2044" s="255" t="n">
        <v>18</v>
      </c>
      <c r="G2044" s="255" t="inlineStr">
        <is>
          <t>Dick Johnson Racing</t>
        </is>
      </c>
      <c r="H2044" s="255" t="n"/>
      <c r="I2044" s="255" t="inlineStr">
        <is>
          <t>Shell Helix</t>
        </is>
      </c>
      <c r="J2044" s="255" t="inlineStr">
        <is>
          <t>Ford Falcon EL</t>
        </is>
      </c>
      <c r="K2044" s="255" t="n"/>
      <c r="L2044" s="255" t="inlineStr">
        <is>
          <t>John Bowe</t>
        </is>
      </c>
      <c r="M2044" s="255" t="inlineStr">
        <is>
          <t>AUS</t>
        </is>
      </c>
      <c r="N2044" s="695">
        <f>_xlfn.LET(_xlpm.d,_xlfn.XLOOKUP(L2044,'[1]Birth Dates'!$A:$A,'[1]Birth Dates'!$B:$B,"",0),IF(_xlpm.d=0,"",_xlpm.d))</f>
        <v/>
      </c>
      <c r="O2044" s="255">
        <f>IF(OR(N2044="",A2044="",NOT(ISNUMBER(N2044)),N2044&gt;A2044),"",DATEDIF(N2044,A2044,"Y")&amp;" years, "&amp;DATEDIF(N2044,A2044,"YM")&amp;" months, "&amp;DATEDIF(N2044,A2044,"MD")&amp;" days")</f>
        <v/>
      </c>
      <c r="P2044" s="255" t="inlineStr">
        <is>
          <t>Cameron McConville</t>
        </is>
      </c>
      <c r="Q2044" s="255" t="inlineStr">
        <is>
          <t>AUS</t>
        </is>
      </c>
      <c r="R2044" s="695">
        <f>_xlfn.LET(_xlpm.d,_xlfn.XLOOKUP(P2044,'[1]Birth Dates'!$A:$A,'[1]Birth Dates'!$B:$B,"",0),IF(_xlpm.d=0,"",_xlpm.d))</f>
        <v/>
      </c>
      <c r="S2044" s="255">
        <f>IF(OR(R2044="",A2044="",NOT(ISNUMBER(R2044)),R2044&gt;A2044),"",DATEDIF(R2044,A2044,"Y")&amp;" years, "&amp;DATEDIF(R2044,A2044,"YM")&amp;" months, "&amp;DATEDIF(R2044,A2044,"MD")&amp;" days")</f>
        <v/>
      </c>
      <c r="T2044" s="255" t="inlineStr">
        <is>
          <t>Dick Johnson</t>
        </is>
      </c>
      <c r="U2044" s="255" t="inlineStr">
        <is>
          <t>AUS</t>
        </is>
      </c>
      <c r="V2044" s="695">
        <f>_xlfn.LET(_xlpm.d,_xlfn.XLOOKUP(T2044,'[1]Birth Dates'!$A:$A,'[1]Birth Dates'!$B:$B,"",0),IF(_xlpm.d=0,"",_xlpm.d))</f>
        <v/>
      </c>
      <c r="W2044" s="255">
        <f>IF(OR(V2044="",A2044="",NOT(ISNUMBER(V2044)),V2044&gt;A2044),"",DATEDIF(V2044,A2044,"Y")&amp;" years, "&amp;DATEDIF(V2044,A2044,"YM")&amp;" months, "&amp;DATEDIF(V2044,A2044,"MD")&amp;" days")</f>
        <v/>
      </c>
      <c r="X2044" s="255" t="n"/>
      <c r="Y2044" s="255" t="n"/>
      <c r="Z2044" s="255" t="n"/>
      <c r="AA2044" s="255" t="n"/>
      <c r="AB2044" s="255" t="n">
        <v>10</v>
      </c>
      <c r="AC2044" s="255" t="n">
        <v>15</v>
      </c>
      <c r="AD2044" s="255" t="n">
        <v>9</v>
      </c>
      <c r="AE2044" s="579" t="inlineStr">
        <is>
          <t>2:13.5940</t>
        </is>
      </c>
      <c r="AF2044" s="418">
        <f>IF(OR(AE2044="",AE2044="",AE2044=0),"",6.213/(AE2044*24))</f>
        <v/>
      </c>
      <c r="AG2044" s="259" t="n">
        <v>6</v>
      </c>
      <c r="AH2044" s="591" t="inlineStr">
        <is>
          <t>2:12.3980</t>
        </is>
      </c>
      <c r="AI2044" s="418">
        <f>IF(OR(AH2044="",AH2044="",AH2044=0),"",6.213/(AH2044*24))</f>
        <v/>
      </c>
      <c r="AJ2044" s="175">
        <f>IF(AND(ISNUMBER(AB2044),ISNUMBER(AG2044)),AB2044-AG2044,"")</f>
        <v/>
      </c>
      <c r="AK2044" s="255" t="inlineStr">
        <is>
          <t>Engine</t>
        </is>
      </c>
      <c r="AL2044" s="255" t="n">
        <v>80</v>
      </c>
      <c r="AM2044" s="708" t="inlineStr">
        <is>
          <t>03:41:38.3972</t>
        </is>
      </c>
      <c r="AN2044" s="671">
        <f>IF(OR(AL2044="",AM2044="",AM2044=0),"",AL2044*6.213/(AM2044*24))</f>
        <v/>
      </c>
      <c r="AO2044" s="477">
        <f>IF(AND(AL2044=AL2043,AM2044&lt;&gt;"",AM2043&lt;&gt;""),AM2044-AM2043,"")</f>
        <v/>
      </c>
      <c r="AP2044" s="313" t="n">
        <v>68</v>
      </c>
      <c r="AQ2044" s="612" t="inlineStr">
        <is>
          <t>2:14.3120</t>
        </is>
      </c>
      <c r="AR2044" s="439">
        <f>IF(OR(AQ2044="",AQ2044="",AQ2044=0),"",6.213/(AQ2044*24))</f>
        <v/>
      </c>
      <c r="AS2044" s="436">
        <f>IF(OR(NOT(ISNUMBER(C2044)),NOT(ISNUMBER(AB2044))),"",IF(AG2044&lt;&gt;"",AG2044,AB2044)-C2044)</f>
        <v/>
      </c>
      <c r="AT2044" s="260" t="n"/>
      <c r="AU2044" s="261">
        <f>IF($B2044="","",TEXT($A2044,"yyyymmdd")&amp;"_P"&amp;$C2044&amp;"_C"&amp;$F2044&amp;"_"&amp;TRIM(RIGHT(SUBSTITUTE(TRIM(SUBSTITUTE($L2044,CHAR(160)," "))," ",REPT(" ",60)),60))&amp;IF($P2044="","","-"&amp;TRIM(RIGHT(SUBSTITUTE(TRIM(SUBSTITUTE($P2044,CHAR(160)," "))," ",REPT(" ",60)),60)))&amp;IF($T2044="","","-"&amp;TRIM(RIGHT(SUBSTITUTE(TRIM(SUBSTITUTE($T2044,CHAR(160)," "))," ",REPT(" ",60)),60)))&amp;".jpg")</f>
        <v/>
      </c>
    </row>
    <row r="2045" ht="42" customHeight="1">
      <c r="A2045" s="252" t="n">
        <v>36114</v>
      </c>
      <c r="B2045" s="255" t="inlineStr">
        <is>
          <t>FAI 1000 15 November, 1998</t>
        </is>
      </c>
      <c r="C2045" s="255" t="inlineStr">
        <is>
          <t>DNF</t>
        </is>
      </c>
      <c r="D2045" s="255" t="inlineStr">
        <is>
          <t>OC</t>
        </is>
      </c>
      <c r="E2045" s="255" t="n"/>
      <c r="F2045" s="255" t="n">
        <v>17</v>
      </c>
      <c r="G2045" s="255" t="inlineStr">
        <is>
          <t>Dick Johnson Racing</t>
        </is>
      </c>
      <c r="H2045" s="255" t="n"/>
      <c r="I2045" s="255" t="inlineStr">
        <is>
          <t>Shell Helix</t>
        </is>
      </c>
      <c r="J2045" s="255" t="inlineStr">
        <is>
          <t>Ford Falcon EL</t>
        </is>
      </c>
      <c r="K2045" s="255" t="n"/>
      <c r="L2045" s="255" t="inlineStr">
        <is>
          <t>Dick Johnson</t>
        </is>
      </c>
      <c r="M2045" s="255" t="inlineStr">
        <is>
          <t>AUS</t>
        </is>
      </c>
      <c r="N2045" s="695">
        <f>_xlfn.LET(_xlpm.d,_xlfn.XLOOKUP(L2045,'[1]Birth Dates'!$A:$A,'[1]Birth Dates'!$B:$B,"",0),IF(_xlpm.d=0,"",_xlpm.d))</f>
        <v/>
      </c>
      <c r="O2045" s="255">
        <f>IF(OR(N2045="",A2045="",NOT(ISNUMBER(N2045)),N2045&gt;A2045),"",DATEDIF(N2045,A2045,"Y")&amp;" years, "&amp;DATEDIF(N2045,A2045,"YM")&amp;" months, "&amp;DATEDIF(N2045,A2045,"MD")&amp;" days")</f>
        <v/>
      </c>
      <c r="P2045" s="255" t="inlineStr">
        <is>
          <t>Steven Johnson</t>
        </is>
      </c>
      <c r="Q2045" s="255" t="inlineStr">
        <is>
          <t>AUS</t>
        </is>
      </c>
      <c r="R2045" s="695">
        <f>_xlfn.LET(_xlpm.d,_xlfn.XLOOKUP(P2045,'[1]Birth Dates'!$A:$A,'[1]Birth Dates'!$B:$B,"",0),IF(_xlpm.d=0,"",_xlpm.d))</f>
        <v/>
      </c>
      <c r="S2045" s="255">
        <f>IF(OR(R2045="",A2045="",NOT(ISNUMBER(R2045)),R2045&gt;A2045),"",DATEDIF(R2045,A2045,"Y")&amp;" years, "&amp;DATEDIF(R2045,A2045,"YM")&amp;" months, "&amp;DATEDIF(R2045,A2045,"MD")&amp;" days")</f>
        <v/>
      </c>
      <c r="T2045" s="255" t="inlineStr">
        <is>
          <t>John Bowe</t>
        </is>
      </c>
      <c r="U2045" s="255" t="inlineStr">
        <is>
          <t>AUS</t>
        </is>
      </c>
      <c r="V2045" s="695">
        <f>_xlfn.LET(_xlpm.d,_xlfn.XLOOKUP(T2045,'[1]Birth Dates'!$A:$A,'[1]Birth Dates'!$B:$B,"",0),IF(_xlpm.d=0,"",_xlpm.d))</f>
        <v/>
      </c>
      <c r="W2045" s="255">
        <f>IF(OR(V2045="",A2045="",NOT(ISNUMBER(V2045)),V2045&gt;A2045),"",DATEDIF(V2045,A2045,"Y")&amp;" years, "&amp;DATEDIF(V2045,A2045,"YM")&amp;" months, "&amp;DATEDIF(V2045,A2045,"MD")&amp;" days")</f>
        <v/>
      </c>
      <c r="X2045" s="255" t="n"/>
      <c r="Y2045" s="255" t="n"/>
      <c r="Z2045" s="255" t="n"/>
      <c r="AA2045" s="255" t="n"/>
      <c r="AB2045" s="255" t="n">
        <v>12</v>
      </c>
      <c r="AC2045" s="255" t="n">
        <v>14</v>
      </c>
      <c r="AD2045" s="255" t="n">
        <v>4</v>
      </c>
      <c r="AE2045" s="579" t="inlineStr">
        <is>
          <t>2:14.1410</t>
        </is>
      </c>
      <c r="AF2045" s="418">
        <f>IF(OR(AE2045="",AE2045="",AE2045=0),"",6.213/(AE2045*24))</f>
        <v/>
      </c>
      <c r="AG2045" s="259" t="n"/>
      <c r="AH2045" s="579" t="inlineStr"/>
      <c r="AI2045" s="418">
        <f>IF(OR(AH2045="",AH2045="",AH2045=0),"",6.213/(AH2045*24))</f>
        <v/>
      </c>
      <c r="AJ2045" s="175">
        <f>IF(AND(ISNUMBER(AB2045),ISNUMBER(AG2045)),AB2045-AG2045,"")</f>
        <v/>
      </c>
      <c r="AK2045" s="255" t="inlineStr">
        <is>
          <t>Accident</t>
        </is>
      </c>
      <c r="AL2045" s="255" t="n">
        <v>60</v>
      </c>
      <c r="AM2045" s="708" t="inlineStr">
        <is>
          <t>02:23:29.3416</t>
        </is>
      </c>
      <c r="AN2045" s="671">
        <f>IF(OR(AL2045="",AM2045="",AM2045=0),"",AL2045*6.213/(AM2045*24))</f>
        <v/>
      </c>
      <c r="AO2045" s="477">
        <f>IF(AND(AL2045=AL2044,AM2045&lt;&gt;"",AM2044&lt;&gt;""),AM2045-AM2044,"")</f>
        <v/>
      </c>
      <c r="AP2045" s="313" t="n">
        <v>2</v>
      </c>
      <c r="AQ2045" s="612" t="inlineStr">
        <is>
          <t>2:14.6460</t>
        </is>
      </c>
      <c r="AR2045" s="439">
        <f>IF(OR(AQ2045="",AQ2045="",AQ2045=0),"",6.213/(AQ2045*24))</f>
        <v/>
      </c>
      <c r="AS2045" s="436">
        <f>IF(OR(NOT(ISNUMBER(C2045)),NOT(ISNUMBER(AB2045))),"",IF(AG2045&lt;&gt;"",AG2045,AB2045)-C2045)</f>
        <v/>
      </c>
      <c r="AT2045" s="260" t="n"/>
      <c r="AU2045" s="261">
        <f>IF($B2045="","",TEXT($A2045,"yyyymmdd")&amp;"_P"&amp;$C2045&amp;"_C"&amp;$F2045&amp;"_"&amp;TRIM(RIGHT(SUBSTITUTE(TRIM(SUBSTITUTE($L2045,CHAR(160)," "))," ",REPT(" ",60)),60))&amp;IF($P2045="","","-"&amp;TRIM(RIGHT(SUBSTITUTE(TRIM(SUBSTITUTE($P2045,CHAR(160)," "))," ",REPT(" ",60)),60)))&amp;IF($T2045="","","-"&amp;TRIM(RIGHT(SUBSTITUTE(TRIM(SUBSTITUTE($T2045,CHAR(160)," "))," ",REPT(" ",60)),60)))&amp;".jpg")</f>
        <v/>
      </c>
    </row>
    <row r="2046" ht="42" customHeight="1">
      <c r="A2046" s="252" t="n">
        <v>36114</v>
      </c>
      <c r="B2046" s="255" t="inlineStr">
        <is>
          <t>FAI 1000 15 November, 1998</t>
        </is>
      </c>
      <c r="C2046" s="255" t="inlineStr">
        <is>
          <t>DNF</t>
        </is>
      </c>
      <c r="D2046" s="255" t="inlineStr">
        <is>
          <t>CT</t>
        </is>
      </c>
      <c r="E2046" s="255" t="n"/>
      <c r="F2046" s="255" t="n">
        <v>39</v>
      </c>
      <c r="G2046" s="255" t="inlineStr">
        <is>
          <t>Challenge Motorsport</t>
        </is>
      </c>
      <c r="H2046" s="255" t="n"/>
      <c r="I2046" s="255" t="inlineStr">
        <is>
          <t>Vittoria Coffee</t>
        </is>
      </c>
      <c r="J2046" s="255" t="inlineStr">
        <is>
          <t>Holden Commodore VS</t>
        </is>
      </c>
      <c r="K2046" s="255" t="n"/>
      <c r="L2046" s="255" t="inlineStr">
        <is>
          <t>Chris Smerdon</t>
        </is>
      </c>
      <c r="M2046" s="255" t="inlineStr">
        <is>
          <t>AUS</t>
        </is>
      </c>
      <c r="N2046" s="695">
        <f>_xlfn.LET(_xlpm.d,_xlfn.XLOOKUP(L2046,'[1]Birth Dates'!$A:$A,'[1]Birth Dates'!$B:$B,"",0),IF(_xlpm.d=0,"",_xlpm.d))</f>
        <v/>
      </c>
      <c r="O2046" s="255">
        <f>IF(OR(N2046="",A2046="",NOT(ISNUMBER(N2046)),N2046&gt;A2046),"",DATEDIF(N2046,A2046,"Y")&amp;" years, "&amp;DATEDIF(N2046,A2046,"YM")&amp;" months, "&amp;DATEDIF(N2046,A2046,"MD")&amp;" days")</f>
        <v/>
      </c>
      <c r="P2046" s="255" t="inlineStr">
        <is>
          <t>Charlie Cox</t>
        </is>
      </c>
      <c r="Q2046" s="255" t="inlineStr">
        <is>
          <t>AUS</t>
        </is>
      </c>
      <c r="R2046" s="695">
        <f>_xlfn.LET(_xlpm.d,_xlfn.XLOOKUP(P2046,'[1]Birth Dates'!$A:$A,'[1]Birth Dates'!$B:$B,"",0),IF(_xlpm.d=0,"",_xlpm.d))</f>
        <v/>
      </c>
      <c r="S2046" s="255">
        <f>IF(OR(R2046="",A2046="",NOT(ISNUMBER(R2046)),R2046&gt;A2046),"",DATEDIF(R2046,A2046,"Y")&amp;" years, "&amp;DATEDIF(R2046,A2046,"YM")&amp;" months, "&amp;DATEDIF(R2046,A2046,"MD")&amp;" days")</f>
        <v/>
      </c>
      <c r="T2046" s="255" t="n"/>
      <c r="U2046" s="255" t="n"/>
      <c r="V2046" s="695">
        <f>_xlfn.LET(_xlpm.d,_xlfn.XLOOKUP(T2046,'[1]Birth Dates'!$A:$A,'[1]Birth Dates'!$B:$B,"",0),IF(_xlpm.d=0,"",_xlpm.d))</f>
        <v/>
      </c>
      <c r="W2046" s="255">
        <f>IF(OR(V2046="",A2046="",NOT(ISNUMBER(V2046)),V2046&gt;A2046),"",DATEDIF(V2046,A2046,"Y")&amp;" years, "&amp;DATEDIF(V2046,A2046,"YM")&amp;" months, "&amp;DATEDIF(V2046,A2046,"MD")&amp;" days")</f>
        <v/>
      </c>
      <c r="X2046" s="255" t="n"/>
      <c r="Y2046" s="255" t="n"/>
      <c r="Z2046" s="255" t="n"/>
      <c r="AA2046" s="255" t="n"/>
      <c r="AB2046" s="255" t="n">
        <v>30</v>
      </c>
      <c r="AC2046" s="255" t="n">
        <v>14</v>
      </c>
      <c r="AD2046" s="255" t="n">
        <v>13</v>
      </c>
      <c r="AE2046" s="579" t="inlineStr">
        <is>
          <t>2:18.5370</t>
        </is>
      </c>
      <c r="AF2046" s="418">
        <f>IF(OR(AE2046="",AE2046="",AE2046=0),"",6.213/(AE2046*24))</f>
        <v/>
      </c>
      <c r="AG2046" s="259" t="n"/>
      <c r="AH2046" s="579" t="inlineStr"/>
      <c r="AI2046" s="418">
        <f>IF(OR(AH2046="",AH2046="",AH2046=0),"",6.213/(AH2046*24))</f>
        <v/>
      </c>
      <c r="AJ2046" s="175">
        <f>IF(AND(ISNUMBER(AB2046),ISNUMBER(AG2046)),AB2046-AG2046,"")</f>
        <v/>
      </c>
      <c r="AK2046" s="255" t="inlineStr">
        <is>
          <t>Tailshaft</t>
        </is>
      </c>
      <c r="AL2046" s="255" t="n">
        <v>60</v>
      </c>
      <c r="AM2046" s="708" t="inlineStr">
        <is>
          <t>03:14:14.7610</t>
        </is>
      </c>
      <c r="AN2046" s="671">
        <f>IF(OR(AL2046="",AM2046="",AM2046=0),"",AL2046*6.213/(AM2046*24))</f>
        <v/>
      </c>
      <c r="AO2046" s="477">
        <f>IF(AND(AL2046=AL2045,AM2046&lt;&gt;"",AM2045&lt;&gt;""),AM2046-AM2045,"")</f>
        <v/>
      </c>
      <c r="AP2046" s="313" t="n">
        <v>8</v>
      </c>
      <c r="AQ2046" s="612" t="inlineStr">
        <is>
          <t>2:19.2940</t>
        </is>
      </c>
      <c r="AR2046" s="439">
        <f>IF(OR(AQ2046="",AQ2046="",AQ2046=0),"",6.213/(AQ2046*24))</f>
        <v/>
      </c>
      <c r="AS2046" s="436">
        <f>IF(OR(NOT(ISNUMBER(C2046)),NOT(ISNUMBER(AB2046))),"",IF(AG2046&lt;&gt;"",AG2046,AB2046)-C2046)</f>
        <v/>
      </c>
      <c r="AT2046" s="260" t="n"/>
      <c r="AU2046" s="261">
        <f>IF($B2046="","",TEXT($A2046,"yyyymmdd")&amp;"_P"&amp;$C2046&amp;"_C"&amp;$F2046&amp;"_"&amp;TRIM(RIGHT(SUBSTITUTE(TRIM(SUBSTITUTE($L2046,CHAR(160)," "))," ",REPT(" ",60)),60))&amp;IF($P2046="","","-"&amp;TRIM(RIGHT(SUBSTITUTE(TRIM(SUBSTITUTE($P2046,CHAR(160)," "))," ",REPT(" ",60)),60)))&amp;IF($T2046="","","-"&amp;TRIM(RIGHT(SUBSTITUTE(TRIM(SUBSTITUTE($T2046,CHAR(160)," "))," ",REPT(" ",60)),60)))&amp;".jpg")</f>
        <v/>
      </c>
    </row>
    <row r="2047" ht="42" customHeight="1">
      <c r="A2047" s="252" t="n">
        <v>36114</v>
      </c>
      <c r="B2047" s="255" t="inlineStr">
        <is>
          <t>FAI 1000 15 November, 1998</t>
        </is>
      </c>
      <c r="C2047" s="255" t="inlineStr">
        <is>
          <t>DNF</t>
        </is>
      </c>
      <c r="D2047" s="255" t="inlineStr">
        <is>
          <t>OC</t>
        </is>
      </c>
      <c r="E2047" s="255" t="n"/>
      <c r="F2047" s="255" t="n">
        <v>9</v>
      </c>
      <c r="G2047" s="255" t="inlineStr">
        <is>
          <t>Longhurst Racing</t>
        </is>
      </c>
      <c r="H2047" s="255" t="n"/>
      <c r="I2047" s="255" t="inlineStr">
        <is>
          <t>Komatsu</t>
        </is>
      </c>
      <c r="J2047" s="255" t="inlineStr">
        <is>
          <t>Ford Falcon EL</t>
        </is>
      </c>
      <c r="K2047" s="255" t="n"/>
      <c r="L2047" s="255" t="inlineStr">
        <is>
          <t>Alan Jones</t>
        </is>
      </c>
      <c r="M2047" s="255" t="inlineStr">
        <is>
          <t>AUS</t>
        </is>
      </c>
      <c r="N2047" s="695">
        <f>_xlfn.LET(_xlpm.d,_xlfn.XLOOKUP(L2047,'[1]Birth Dates'!$A:$A,'[1]Birth Dates'!$B:$B,"",0),IF(_xlpm.d=0,"",_xlpm.d))</f>
        <v/>
      </c>
      <c r="O2047" s="255">
        <f>IF(OR(N2047="",A2047="",NOT(ISNUMBER(N2047)),N2047&gt;A2047),"",DATEDIF(N2047,A2047,"Y")&amp;" years, "&amp;DATEDIF(N2047,A2047,"YM")&amp;" months, "&amp;DATEDIF(N2047,A2047,"MD")&amp;" days")</f>
        <v/>
      </c>
      <c r="P2047" s="255" t="inlineStr">
        <is>
          <t>Adam Macrow</t>
        </is>
      </c>
      <c r="Q2047" s="255" t="inlineStr">
        <is>
          <t>AUS</t>
        </is>
      </c>
      <c r="R2047" s="695">
        <f>_xlfn.LET(_xlpm.d,_xlfn.XLOOKUP(P2047,'[1]Birth Dates'!$A:$A,'[1]Birth Dates'!$B:$B,"",0),IF(_xlpm.d=0,"",_xlpm.d))</f>
        <v/>
      </c>
      <c r="S2047" s="255">
        <f>IF(OR(R2047="",A2047="",NOT(ISNUMBER(R2047)),R2047&gt;A2047),"",DATEDIF(R2047,A2047,"Y")&amp;" years, "&amp;DATEDIF(R2047,A2047,"YM")&amp;" months, "&amp;DATEDIF(R2047,A2047,"MD")&amp;" days")</f>
        <v/>
      </c>
      <c r="T2047" s="255" t="n"/>
      <c r="U2047" s="255" t="n"/>
      <c r="V2047" s="695">
        <f>_xlfn.LET(_xlpm.d,_xlfn.XLOOKUP(T2047,'[1]Birth Dates'!$A:$A,'[1]Birth Dates'!$B:$B,"",0),IF(_xlpm.d=0,"",_xlpm.d))</f>
        <v/>
      </c>
      <c r="W2047" s="255">
        <f>IF(OR(V2047="",A2047="",NOT(ISNUMBER(V2047)),V2047&gt;A2047),"",DATEDIF(V2047,A2047,"Y")&amp;" years, "&amp;DATEDIF(V2047,A2047,"YM")&amp;" months, "&amp;DATEDIF(V2047,A2047,"MD")&amp;" days")</f>
        <v/>
      </c>
      <c r="X2047" s="255" t="n"/>
      <c r="Y2047" s="255" t="n"/>
      <c r="Z2047" s="255" t="n"/>
      <c r="AA2047" s="255" t="n"/>
      <c r="AB2047" s="255" t="n">
        <v>11</v>
      </c>
      <c r="AC2047" s="255" t="n">
        <v>17</v>
      </c>
      <c r="AD2047" s="255" t="n">
        <v>5</v>
      </c>
      <c r="AE2047" s="579" t="inlineStr">
        <is>
          <t>2:13.9650</t>
        </is>
      </c>
      <c r="AF2047" s="418">
        <f>IF(OR(AE2047="",AE2047="",AE2047=0),"",6.213/(AE2047*24))</f>
        <v/>
      </c>
      <c r="AG2047" s="259" t="n"/>
      <c r="AH2047" s="579" t="inlineStr"/>
      <c r="AI2047" s="418">
        <f>IF(OR(AH2047="",AH2047="",AH2047=0),"",6.213/(AH2047*24))</f>
        <v/>
      </c>
      <c r="AJ2047" s="175">
        <f>IF(AND(ISNUMBER(AB2047),ISNUMBER(AG2047)),AB2047-AG2047,"")</f>
        <v/>
      </c>
      <c r="AK2047" s="255" t="inlineStr">
        <is>
          <t>Accident</t>
        </is>
      </c>
      <c r="AL2047" s="255" t="n">
        <v>58</v>
      </c>
      <c r="AM2047" s="708" t="inlineStr">
        <is>
          <t>02:20:39.8509</t>
        </is>
      </c>
      <c r="AN2047" s="671">
        <f>IF(OR(AL2047="",AM2047="",AM2047=0),"",AL2047*6.213/(AM2047*24))</f>
        <v/>
      </c>
      <c r="AO2047" s="477">
        <f>IF(AND(AL2047=AL2046,AM2047&lt;&gt;"",AM2046&lt;&gt;""),AM2047-AM2046,"")</f>
        <v/>
      </c>
      <c r="AP2047" s="313" t="n">
        <v>3</v>
      </c>
      <c r="AQ2047" s="612" t="inlineStr">
        <is>
          <t>2:15.7720</t>
        </is>
      </c>
      <c r="AR2047" s="439">
        <f>IF(OR(AQ2047="",AQ2047="",AQ2047=0),"",6.213/(AQ2047*24))</f>
        <v/>
      </c>
      <c r="AS2047" s="436">
        <f>IF(OR(NOT(ISNUMBER(C2047)),NOT(ISNUMBER(AB2047))),"",IF(AG2047&lt;&gt;"",AG2047,AB2047)-C2047)</f>
        <v/>
      </c>
      <c r="AT2047" s="260" t="n"/>
      <c r="AU2047" s="261">
        <f>IF($B2047="","",TEXT($A2047,"yyyymmdd")&amp;"_P"&amp;$C2047&amp;"_C"&amp;$F2047&amp;"_"&amp;TRIM(RIGHT(SUBSTITUTE(TRIM(SUBSTITUTE($L2047,CHAR(160)," "))," ",REPT(" ",60)),60))&amp;IF($P2047="","","-"&amp;TRIM(RIGHT(SUBSTITUTE(TRIM(SUBSTITUTE($P2047,CHAR(160)," "))," ",REPT(" ",60)),60)))&amp;IF($T2047="","","-"&amp;TRIM(RIGHT(SUBSTITUTE(TRIM(SUBSTITUTE($T2047,CHAR(160)," "))," ",REPT(" ",60)),60)))&amp;".jpg")</f>
        <v/>
      </c>
    </row>
    <row r="2048" ht="42" customHeight="1">
      <c r="A2048" s="252" t="n">
        <v>36114</v>
      </c>
      <c r="B2048" s="255" t="inlineStr">
        <is>
          <t>FAI 1000 15 November, 1998</t>
        </is>
      </c>
      <c r="C2048" s="255" t="inlineStr">
        <is>
          <t>DNF</t>
        </is>
      </c>
      <c r="D2048" s="255" t="inlineStr">
        <is>
          <t>OC</t>
        </is>
      </c>
      <c r="E2048" s="255" t="n"/>
      <c r="F2048" s="255" t="n">
        <v>2</v>
      </c>
      <c r="G2048" s="255" t="inlineStr">
        <is>
          <t>Gibson Motorsport</t>
        </is>
      </c>
      <c r="H2048" s="255" t="n"/>
      <c r="I2048" s="255" t="inlineStr">
        <is>
          <t>Wynn's</t>
        </is>
      </c>
      <c r="J2048" s="255" t="inlineStr">
        <is>
          <t>Holden Commodore VS</t>
        </is>
      </c>
      <c r="K2048" s="255" t="n"/>
      <c r="L2048" s="255" t="inlineStr">
        <is>
          <t>David Parsons</t>
        </is>
      </c>
      <c r="M2048" s="255" t="inlineStr">
        <is>
          <t>AUS</t>
        </is>
      </c>
      <c r="N2048" s="695">
        <f>_xlfn.LET(_xlpm.d,_xlfn.XLOOKUP(L2048,'[1]Birth Dates'!$A:$A,'[1]Birth Dates'!$B:$B,"",0),IF(_xlpm.d=0,"",_xlpm.d))</f>
        <v/>
      </c>
      <c r="O2048" s="255">
        <f>IF(OR(N2048="",A2048="",NOT(ISNUMBER(N2048)),N2048&gt;A2048),"",DATEDIF(N2048,A2048,"Y")&amp;" years, "&amp;DATEDIF(N2048,A2048,"YM")&amp;" months, "&amp;DATEDIF(N2048,A2048,"MD")&amp;" days")</f>
        <v/>
      </c>
      <c r="P2048" s="255" t="inlineStr">
        <is>
          <t>Simon Wills</t>
        </is>
      </c>
      <c r="Q2048" s="255" t="inlineStr">
        <is>
          <t>NZL</t>
        </is>
      </c>
      <c r="R2048" s="695">
        <f>_xlfn.LET(_xlpm.d,_xlfn.XLOOKUP(P2048,'[1]Birth Dates'!$A:$A,'[1]Birth Dates'!$B:$B,"",0),IF(_xlpm.d=0,"",_xlpm.d))</f>
        <v/>
      </c>
      <c r="S2048" s="255">
        <f>IF(OR(R2048="",A2048="",NOT(ISNUMBER(R2048)),R2048&gt;A2048),"",DATEDIF(R2048,A2048,"Y")&amp;" years, "&amp;DATEDIF(R2048,A2048,"YM")&amp;" months, "&amp;DATEDIF(R2048,A2048,"MD")&amp;" days")</f>
        <v/>
      </c>
      <c r="T2048" s="255" t="inlineStr">
        <is>
          <t>Darren Hossack</t>
        </is>
      </c>
      <c r="U2048" s="255" t="inlineStr">
        <is>
          <t>AUS</t>
        </is>
      </c>
      <c r="V2048" s="695">
        <f>_xlfn.LET(_xlpm.d,_xlfn.XLOOKUP(T2048,'[1]Birth Dates'!$A:$A,'[1]Birth Dates'!$B:$B,"",0),IF(_xlpm.d=0,"",_xlpm.d))</f>
        <v/>
      </c>
      <c r="W2048" s="255">
        <f>IF(OR(V2048="",A2048="",NOT(ISNUMBER(V2048)),V2048&gt;A2048),"",DATEDIF(V2048,A2048,"Y")&amp;" years, "&amp;DATEDIF(V2048,A2048,"YM")&amp;" months, "&amp;DATEDIF(V2048,A2048,"MD")&amp;" days")</f>
        <v/>
      </c>
      <c r="X2048" s="255" t="n"/>
      <c r="Y2048" s="255" t="n"/>
      <c r="Z2048" s="255" t="n"/>
      <c r="AA2048" s="255" t="n"/>
      <c r="AB2048" s="255" t="n">
        <v>18</v>
      </c>
      <c r="AC2048" s="255" t="n">
        <v>18</v>
      </c>
      <c r="AD2048" s="255" t="n">
        <v>11</v>
      </c>
      <c r="AE2048" s="579" t="inlineStr">
        <is>
          <t>2:15.3070</t>
        </is>
      </c>
      <c r="AF2048" s="418">
        <f>IF(OR(AE2048="",AE2048="",AE2048=0),"",6.213/(AE2048*24))</f>
        <v/>
      </c>
      <c r="AG2048" s="259" t="n"/>
      <c r="AH2048" s="579" t="inlineStr"/>
      <c r="AI2048" s="418">
        <f>IF(OR(AH2048="",AH2048="",AH2048=0),"",6.213/(AH2048*24))</f>
        <v/>
      </c>
      <c r="AJ2048" s="175">
        <f>IF(AND(ISNUMBER(AB2048),ISNUMBER(AG2048)),AB2048-AG2048,"")</f>
        <v/>
      </c>
      <c r="AK2048" s="255" t="inlineStr">
        <is>
          <t>Accident</t>
        </is>
      </c>
      <c r="AL2048" s="255" t="n">
        <v>57</v>
      </c>
      <c r="AM2048" s="708" t="inlineStr">
        <is>
          <t>02:20:39.3802</t>
        </is>
      </c>
      <c r="AN2048" s="671">
        <f>IF(OR(AL2048="",AM2048="",AM2048=0),"",AL2048*6.213/(AM2048*24))</f>
        <v/>
      </c>
      <c r="AO2048" s="477">
        <f>IF(AND(AL2048=AL2047,AM2048&lt;&gt;"",AM2047&lt;&gt;""),AM2048-AM2047,"")</f>
        <v/>
      </c>
      <c r="AP2048" s="313" t="n">
        <v>13</v>
      </c>
      <c r="AQ2048" s="612" t="inlineStr">
        <is>
          <t>2:17.2850</t>
        </is>
      </c>
      <c r="AR2048" s="439">
        <f>IF(OR(AQ2048="",AQ2048="",AQ2048=0),"",6.213/(AQ2048*24))</f>
        <v/>
      </c>
      <c r="AS2048" s="436">
        <f>IF(OR(NOT(ISNUMBER(C2048)),NOT(ISNUMBER(AB2048))),"",IF(AG2048&lt;&gt;"",AG2048,AB2048)-C2048)</f>
        <v/>
      </c>
      <c r="AT2048" s="260" t="n"/>
      <c r="AU2048" s="261">
        <f>IF($B2048="","",TEXT($A2048,"yyyymmdd")&amp;"_P"&amp;$C2048&amp;"_C"&amp;$F2048&amp;"_"&amp;TRIM(RIGHT(SUBSTITUTE(TRIM(SUBSTITUTE($L2048,CHAR(160)," "))," ",REPT(" ",60)),60))&amp;IF($P2048="","","-"&amp;TRIM(RIGHT(SUBSTITUTE(TRIM(SUBSTITUTE($P2048,CHAR(160)," "))," ",REPT(" ",60)),60)))&amp;IF($T2048="","","-"&amp;TRIM(RIGHT(SUBSTITUTE(TRIM(SUBSTITUTE($T2048,CHAR(160)," "))," ",REPT(" ",60)),60)))&amp;".jpg")</f>
        <v/>
      </c>
    </row>
    <row r="2049" ht="42" customHeight="1">
      <c r="A2049" s="252" t="n">
        <v>36114</v>
      </c>
      <c r="B2049" s="255" t="inlineStr">
        <is>
          <t>FAI 1000 15 November, 1998</t>
        </is>
      </c>
      <c r="C2049" s="255" t="inlineStr">
        <is>
          <t>DNF</t>
        </is>
      </c>
      <c r="D2049" s="255" t="inlineStr">
        <is>
          <t>CT</t>
        </is>
      </c>
      <c r="E2049" s="255" t="n"/>
      <c r="F2049" s="255" t="n">
        <v>72</v>
      </c>
      <c r="G2049" s="255" t="inlineStr">
        <is>
          <t>Robert Smith Racing</t>
        </is>
      </c>
      <c r="H2049" s="255" t="n"/>
      <c r="I2049" s="255" t="inlineStr">
        <is>
          <t>Smith's Truck Sales</t>
        </is>
      </c>
      <c r="J2049" s="255" t="inlineStr">
        <is>
          <t>Holden Commodore VS</t>
        </is>
      </c>
      <c r="K2049" s="255" t="n"/>
      <c r="L2049" s="255" t="inlineStr">
        <is>
          <t>Robert Smith</t>
        </is>
      </c>
      <c r="M2049" s="255" t="inlineStr">
        <is>
          <t>AUS</t>
        </is>
      </c>
      <c r="N2049" s="695">
        <f>_xlfn.LET(_xlpm.d,_xlfn.XLOOKUP(L2049,'[1]Birth Dates'!$A:$A,'[1]Birth Dates'!$B:$B,"",0),IF(_xlpm.d=0,"",_xlpm.d))</f>
        <v/>
      </c>
      <c r="O2049" s="255">
        <f>IF(OR(N2049="",A2049="",NOT(ISNUMBER(N2049)),N2049&gt;A2049),"",DATEDIF(N2049,A2049,"Y")&amp;" years, "&amp;DATEDIF(N2049,A2049,"YM")&amp;" months, "&amp;DATEDIF(N2049,A2049,"MD")&amp;" days")</f>
        <v/>
      </c>
      <c r="P2049" s="255" t="inlineStr">
        <is>
          <t>David Parsons</t>
        </is>
      </c>
      <c r="Q2049" s="255" t="inlineStr">
        <is>
          <t>AUS</t>
        </is>
      </c>
      <c r="R2049" s="695">
        <f>_xlfn.LET(_xlpm.d,_xlfn.XLOOKUP(P2049,'[1]Birth Dates'!$A:$A,'[1]Birth Dates'!$B:$B,"",0),IF(_xlpm.d=0,"",_xlpm.d))</f>
        <v/>
      </c>
      <c r="S2049" s="255">
        <f>IF(OR(R2049="",A2049="",NOT(ISNUMBER(R2049)),R2049&gt;A2049),"",DATEDIF(R2049,A2049,"Y")&amp;" years, "&amp;DATEDIF(R2049,A2049,"YM")&amp;" months, "&amp;DATEDIF(R2049,A2049,"MD")&amp;" days")</f>
        <v/>
      </c>
      <c r="T2049" s="255" t="n"/>
      <c r="U2049" s="255" t="n"/>
      <c r="V2049" s="695">
        <f>_xlfn.LET(_xlpm.d,_xlfn.XLOOKUP(T2049,'[1]Birth Dates'!$A:$A,'[1]Birth Dates'!$B:$B,"",0),IF(_xlpm.d=0,"",_xlpm.d))</f>
        <v/>
      </c>
      <c r="W2049" s="255">
        <f>IF(OR(V2049="",A2049="",NOT(ISNUMBER(V2049)),V2049&gt;A2049),"",DATEDIF(V2049,A2049,"Y")&amp;" years, "&amp;DATEDIF(V2049,A2049,"YM")&amp;" months, "&amp;DATEDIF(V2049,A2049,"MD")&amp;" days")</f>
        <v/>
      </c>
      <c r="X2049" s="255" t="n"/>
      <c r="Y2049" s="255" t="n"/>
      <c r="Z2049" s="255" t="n"/>
      <c r="AA2049" s="255" t="n"/>
      <c r="AB2049" s="255" t="n">
        <v>28</v>
      </c>
      <c r="AC2049" s="255" t="n">
        <v>10</v>
      </c>
      <c r="AD2049" s="255" t="n">
        <v>8</v>
      </c>
      <c r="AE2049" s="579" t="inlineStr">
        <is>
          <t>2:17.9810</t>
        </is>
      </c>
      <c r="AF2049" s="418">
        <f>IF(OR(AE2049="",AE2049="",AE2049=0),"",6.213/(AE2049*24))</f>
        <v/>
      </c>
      <c r="AG2049" s="259" t="n"/>
      <c r="AH2049" s="579" t="inlineStr"/>
      <c r="AI2049" s="418">
        <f>IF(OR(AH2049="",AH2049="",AH2049=0),"",6.213/(AH2049*24))</f>
        <v/>
      </c>
      <c r="AJ2049" s="175">
        <f>IF(AND(ISNUMBER(AB2049),ISNUMBER(AG2049)),AB2049-AG2049,"")</f>
        <v/>
      </c>
      <c r="AK2049" s="255" t="inlineStr">
        <is>
          <t>Accident</t>
        </is>
      </c>
      <c r="AL2049" s="255" t="n">
        <v>56</v>
      </c>
      <c r="AM2049" s="708" t="inlineStr">
        <is>
          <t>02:20:38.0414</t>
        </is>
      </c>
      <c r="AN2049" s="671">
        <f>IF(OR(AL2049="",AM2049="",AM2049=0),"",AL2049*6.213/(AM2049*24))</f>
        <v/>
      </c>
      <c r="AO2049" s="477">
        <f>IF(AND(AL2049=AL2048,AM2049&lt;&gt;"",AM2048&lt;&gt;""),AM2049-AM2048,"")</f>
        <v/>
      </c>
      <c r="AP2049" s="313" t="n">
        <v>10</v>
      </c>
      <c r="AQ2049" s="612" t="inlineStr">
        <is>
          <t>2:19.2660</t>
        </is>
      </c>
      <c r="AR2049" s="439">
        <f>IF(OR(AQ2049="",AQ2049="",AQ2049=0),"",6.213/(AQ2049*24))</f>
        <v/>
      </c>
      <c r="AS2049" s="436">
        <f>IF(OR(NOT(ISNUMBER(C2049)),NOT(ISNUMBER(AB2049))),"",IF(AG2049&lt;&gt;"",AG2049,AB2049)-C2049)</f>
        <v/>
      </c>
      <c r="AT2049" s="260" t="n"/>
      <c r="AU2049" s="261">
        <f>IF($B2049="","",TEXT($A2049,"yyyymmdd")&amp;"_P"&amp;$C2049&amp;"_C"&amp;$F2049&amp;"_"&amp;TRIM(RIGHT(SUBSTITUTE(TRIM(SUBSTITUTE($L2049,CHAR(160)," "))," ",REPT(" ",60)),60))&amp;IF($P2049="","","-"&amp;TRIM(RIGHT(SUBSTITUTE(TRIM(SUBSTITUTE($P2049,CHAR(160)," "))," ",REPT(" ",60)),60)))&amp;IF($T2049="","","-"&amp;TRIM(RIGHT(SUBSTITUTE(TRIM(SUBSTITUTE($T2049,CHAR(160)," "))," ",REPT(" ",60)),60)))&amp;".jpg")</f>
        <v/>
      </c>
    </row>
    <row r="2050" ht="42" customHeight="1">
      <c r="A2050" s="252" t="n">
        <v>36114</v>
      </c>
      <c r="B2050" s="255" t="inlineStr">
        <is>
          <t>FAI 1000 15 November, 1998</t>
        </is>
      </c>
      <c r="C2050" s="255" t="inlineStr">
        <is>
          <t>DNF</t>
        </is>
      </c>
      <c r="D2050" s="255" t="inlineStr">
        <is>
          <t>CT</t>
        </is>
      </c>
      <c r="E2050" s="255" t="n"/>
      <c r="F2050" s="255" t="n">
        <v>134</v>
      </c>
      <c r="G2050" s="255" t="inlineStr">
        <is>
          <t>Power Racing</t>
        </is>
      </c>
      <c r="H2050" s="255" t="n"/>
      <c r="I2050" s="255" t="inlineStr">
        <is>
          <t>West Terrace 4x4</t>
        </is>
      </c>
      <c r="J2050" s="255" t="inlineStr">
        <is>
          <t>Ford Falcon EL</t>
        </is>
      </c>
      <c r="K2050" s="255" t="n"/>
      <c r="L2050" s="255" t="inlineStr">
        <is>
          <t>Alan Heath</t>
        </is>
      </c>
      <c r="M2050" s="255" t="inlineStr">
        <is>
          <t>AUS</t>
        </is>
      </c>
      <c r="N2050" s="695">
        <f>_xlfn.LET(_xlpm.d,_xlfn.XLOOKUP(L2050,'[1]Birth Dates'!$A:$A,'[1]Birth Dates'!$B:$B,"",0),IF(_xlpm.d=0,"",_xlpm.d))</f>
        <v/>
      </c>
      <c r="O2050" s="255">
        <f>IF(OR(N2050="",A2050="",NOT(ISNUMBER(N2050)),N2050&gt;A2050),"",DATEDIF(N2050,A2050,"Y")&amp;" years, "&amp;DATEDIF(N2050,A2050,"YM")&amp;" months, "&amp;DATEDIF(N2050,A2050,"MD")&amp;" days")</f>
        <v/>
      </c>
      <c r="P2050" s="255" t="inlineStr">
        <is>
          <t>Ken Douglas</t>
        </is>
      </c>
      <c r="Q2050" s="255" t="inlineStr">
        <is>
          <t>AUS</t>
        </is>
      </c>
      <c r="R2050" s="695">
        <f>_xlfn.LET(_xlpm.d,_xlfn.XLOOKUP(P2050,'[1]Birth Dates'!$A:$A,'[1]Birth Dates'!$B:$B,"",0),IF(_xlpm.d=0,"",_xlpm.d))</f>
        <v/>
      </c>
      <c r="S2050" s="255">
        <f>IF(OR(R2050="",A2050="",NOT(ISNUMBER(R2050)),R2050&gt;A2050),"",DATEDIF(R2050,A2050,"Y")&amp;" years, "&amp;DATEDIF(R2050,A2050,"YM")&amp;" months, "&amp;DATEDIF(R2050,A2050,"MD")&amp;" days")</f>
        <v/>
      </c>
      <c r="T2050" s="255" t="n"/>
      <c r="U2050" s="255" t="n"/>
      <c r="V2050" s="695">
        <f>_xlfn.LET(_xlpm.d,_xlfn.XLOOKUP(T2050,'[1]Birth Dates'!$A:$A,'[1]Birth Dates'!$B:$B,"",0),IF(_xlpm.d=0,"",_xlpm.d))</f>
        <v/>
      </c>
      <c r="W2050" s="255">
        <f>IF(OR(V2050="",A2050="",NOT(ISNUMBER(V2050)),V2050&gt;A2050),"",DATEDIF(V2050,A2050,"Y")&amp;" years, "&amp;DATEDIF(V2050,A2050,"YM")&amp;" months, "&amp;DATEDIF(V2050,A2050,"MD")&amp;" days")</f>
        <v/>
      </c>
      <c r="X2050" s="255" t="n"/>
      <c r="Y2050" s="255" t="n"/>
      <c r="Z2050" s="255" t="n"/>
      <c r="AA2050" s="255" t="n"/>
      <c r="AB2050" s="255" t="n">
        <v>34</v>
      </c>
      <c r="AC2050" s="255" t="n">
        <v>15</v>
      </c>
      <c r="AD2050" s="255" t="n">
        <v>14</v>
      </c>
      <c r="AE2050" s="579" t="inlineStr">
        <is>
          <t>2:19.4480</t>
        </is>
      </c>
      <c r="AF2050" s="418">
        <f>IF(OR(AE2050="",AE2050="",AE2050=0),"",6.213/(AE2050*24))</f>
        <v/>
      </c>
      <c r="AG2050" s="259" t="n"/>
      <c r="AH2050" s="579" t="inlineStr"/>
      <c r="AI2050" s="418">
        <f>IF(OR(AH2050="",AH2050="",AH2050=0),"",6.213/(AH2050*24))</f>
        <v/>
      </c>
      <c r="AJ2050" s="175">
        <f>IF(AND(ISNUMBER(AB2050),ISNUMBER(AG2050)),AB2050-AG2050,"")</f>
        <v/>
      </c>
      <c r="AK2050" s="255" t="inlineStr">
        <is>
          <t>Accident</t>
        </is>
      </c>
      <c r="AL2050" s="255" t="n">
        <v>54</v>
      </c>
      <c r="AM2050" s="708" t="inlineStr">
        <is>
          <t>02:20:30.6262</t>
        </is>
      </c>
      <c r="AN2050" s="671">
        <f>IF(OR(AL2050="",AM2050="",AM2050=0),"",AL2050*6.213/(AM2050*24))</f>
        <v/>
      </c>
      <c r="AO2050" s="477">
        <f>IF(AND(AL2050=AL2049,AM2050&lt;&gt;"",AM2049&lt;&gt;""),AM2050-AM2049,"")</f>
        <v/>
      </c>
      <c r="AP2050" s="313" t="n">
        <v>16</v>
      </c>
      <c r="AQ2050" s="612" t="inlineStr">
        <is>
          <t>2:20.9950</t>
        </is>
      </c>
      <c r="AR2050" s="439">
        <f>IF(OR(AQ2050="",AQ2050="",AQ2050=0),"",6.213/(AQ2050*24))</f>
        <v/>
      </c>
      <c r="AS2050" s="436">
        <f>IF(OR(NOT(ISNUMBER(C2050)),NOT(ISNUMBER(AB2050))),"",IF(AG2050&lt;&gt;"",AG2050,AB2050)-C2050)</f>
        <v/>
      </c>
      <c r="AT2050" s="260" t="n"/>
      <c r="AU2050" s="261">
        <f>IF($B2050="","",TEXT($A2050,"yyyymmdd")&amp;"_P"&amp;$C2050&amp;"_C"&amp;$F2050&amp;"_"&amp;TRIM(RIGHT(SUBSTITUTE(TRIM(SUBSTITUTE($L2050,CHAR(160)," "))," ",REPT(" ",60)),60))&amp;IF($P2050="","","-"&amp;TRIM(RIGHT(SUBSTITUTE(TRIM(SUBSTITUTE($P2050,CHAR(160)," "))," ",REPT(" ",60)),60)))&amp;IF($T2050="","","-"&amp;TRIM(RIGHT(SUBSTITUTE(TRIM(SUBSTITUTE($T2050,CHAR(160)," "))," ",REPT(" ",60)),60)))&amp;".jpg")</f>
        <v/>
      </c>
    </row>
    <row r="2051" ht="42" customHeight="1">
      <c r="A2051" s="252" t="n">
        <v>36114</v>
      </c>
      <c r="B2051" s="255" t="inlineStr">
        <is>
          <t>FAI 1000 15 November, 1998</t>
        </is>
      </c>
      <c r="C2051" s="255" t="inlineStr">
        <is>
          <t>DNF</t>
        </is>
      </c>
      <c r="D2051" s="255" t="inlineStr">
        <is>
          <t>OC</t>
        </is>
      </c>
      <c r="E2051" s="255" t="n"/>
      <c r="F2051" s="255" t="n">
        <v>34</v>
      </c>
      <c r="G2051" s="255" t="inlineStr">
        <is>
          <t>Garry Rogers Motorsport</t>
        </is>
      </c>
      <c r="H2051" s="255" t="n"/>
      <c r="I2051" s="255" t="inlineStr">
        <is>
          <t>Valvoline, Cummins</t>
        </is>
      </c>
      <c r="J2051" s="255" t="inlineStr">
        <is>
          <t>Holden Commodore VS</t>
        </is>
      </c>
      <c r="K2051" s="255" t="n"/>
      <c r="L2051" s="255" t="inlineStr">
        <is>
          <t>Garth Tander</t>
        </is>
      </c>
      <c r="M2051" s="255" t="inlineStr">
        <is>
          <t>AUS</t>
        </is>
      </c>
      <c r="N2051" s="695">
        <f>_xlfn.LET(_xlpm.d,_xlfn.XLOOKUP(L2051,'[1]Birth Dates'!$A:$A,'[1]Birth Dates'!$B:$B,"",0),IF(_xlpm.d=0,"",_xlpm.d))</f>
        <v/>
      </c>
      <c r="O2051" s="255">
        <f>IF(OR(N2051="",A2051="",NOT(ISNUMBER(N2051)),N2051&gt;A2051),"",DATEDIF(N2051,A2051,"Y")&amp;" years, "&amp;DATEDIF(N2051,A2051,"YM")&amp;" months, "&amp;DATEDIF(N2051,A2051,"MD")&amp;" days")</f>
        <v/>
      </c>
      <c r="P2051" s="255" t="inlineStr">
        <is>
          <t>Cameron McLean</t>
        </is>
      </c>
      <c r="Q2051" s="255" t="inlineStr">
        <is>
          <t>AUS</t>
        </is>
      </c>
      <c r="R2051" s="695">
        <f>_xlfn.LET(_xlpm.d,_xlfn.XLOOKUP(P2051,'[1]Birth Dates'!$A:$A,'[1]Birth Dates'!$B:$B,"",0),IF(_xlpm.d=0,"",_xlpm.d))</f>
        <v/>
      </c>
      <c r="S2051" s="255">
        <f>IF(OR(R2051="",A2051="",NOT(ISNUMBER(R2051)),R2051&gt;A2051),"",DATEDIF(R2051,A2051,"Y")&amp;" years, "&amp;DATEDIF(R2051,A2051,"YM")&amp;" months, "&amp;DATEDIF(R2051,A2051,"MD")&amp;" days")</f>
        <v/>
      </c>
      <c r="T2051" s="255" t="n"/>
      <c r="U2051" s="255" t="n"/>
      <c r="V2051" s="695">
        <f>_xlfn.LET(_xlpm.d,_xlfn.XLOOKUP(T2051,'[1]Birth Dates'!$A:$A,'[1]Birth Dates'!$B:$B,"",0),IF(_xlpm.d=0,"",_xlpm.d))</f>
        <v/>
      </c>
      <c r="W2051" s="255">
        <f>IF(OR(V2051="",A2051="",NOT(ISNUMBER(V2051)),V2051&gt;A2051),"",DATEDIF(V2051,A2051,"Y")&amp;" years, "&amp;DATEDIF(V2051,A2051,"YM")&amp;" months, "&amp;DATEDIF(V2051,A2051,"MD")&amp;" days")</f>
        <v/>
      </c>
      <c r="X2051" s="255" t="n"/>
      <c r="Y2051" s="255" t="n"/>
      <c r="Z2051" s="255" t="n"/>
      <c r="AA2051" s="255" t="n"/>
      <c r="AB2051" s="255" t="n">
        <v>13</v>
      </c>
      <c r="AC2051" s="255" t="n">
        <v>19</v>
      </c>
      <c r="AD2051" s="255" t="n">
        <v>8</v>
      </c>
      <c r="AE2051" s="579" t="inlineStr">
        <is>
          <t>2:14.2130</t>
        </is>
      </c>
      <c r="AF2051" s="418">
        <f>IF(OR(AE2051="",AE2051="",AE2051=0),"",6.213/(AE2051*24))</f>
        <v/>
      </c>
      <c r="AG2051" s="259" t="n"/>
      <c r="AH2051" s="579" t="inlineStr"/>
      <c r="AI2051" s="418">
        <f>IF(OR(AH2051="",AH2051="",AH2051=0),"",6.213/(AH2051*24))</f>
        <v/>
      </c>
      <c r="AJ2051" s="175">
        <f>IF(AND(ISNUMBER(AB2051),ISNUMBER(AG2051)),AB2051-AG2051,"")</f>
        <v/>
      </c>
      <c r="AK2051" s="255" t="inlineStr">
        <is>
          <t>Suspension</t>
        </is>
      </c>
      <c r="AL2051" s="255" t="n">
        <v>49</v>
      </c>
      <c r="AM2051" s="708" t="inlineStr">
        <is>
          <t>01:58:18.4466</t>
        </is>
      </c>
      <c r="AN2051" s="671">
        <f>IF(OR(AL2051="",AM2051="",AM2051=0),"",AL2051*6.213/(AM2051*24))</f>
        <v/>
      </c>
      <c r="AO2051" s="477">
        <f>IF(AND(AL2051=AL2050,AM2051&lt;&gt;"",AM2050&lt;&gt;""),AM2051-AM2050,"")</f>
        <v/>
      </c>
      <c r="AP2051" s="313" t="n">
        <v>10</v>
      </c>
      <c r="AQ2051" s="612" t="inlineStr">
        <is>
          <t>2:15.3730</t>
        </is>
      </c>
      <c r="AR2051" s="439">
        <f>IF(OR(AQ2051="",AQ2051="",AQ2051=0),"",6.213/(AQ2051*24))</f>
        <v/>
      </c>
      <c r="AS2051" s="436">
        <f>IF(OR(NOT(ISNUMBER(C2051)),NOT(ISNUMBER(AB2051))),"",IF(AG2051&lt;&gt;"",AG2051,AB2051)-C2051)</f>
        <v/>
      </c>
      <c r="AT2051" s="260" t="n"/>
      <c r="AU2051" s="261">
        <f>IF($B2051="","",TEXT($A2051,"yyyymmdd")&amp;"_P"&amp;$C2051&amp;"_C"&amp;$F2051&amp;"_"&amp;TRIM(RIGHT(SUBSTITUTE(TRIM(SUBSTITUTE($L2051,CHAR(160)," "))," ",REPT(" ",60)),60))&amp;IF($P2051="","","-"&amp;TRIM(RIGHT(SUBSTITUTE(TRIM(SUBSTITUTE($P2051,CHAR(160)," "))," ",REPT(" ",60)),60)))&amp;IF($T2051="","","-"&amp;TRIM(RIGHT(SUBSTITUTE(TRIM(SUBSTITUTE($T2051,CHAR(160)," "))," ",REPT(" ",60)),60)))&amp;".jpg")</f>
        <v/>
      </c>
    </row>
    <row r="2052" ht="42" customHeight="1">
      <c r="A2052" s="252" t="n">
        <v>36114</v>
      </c>
      <c r="B2052" s="255" t="inlineStr">
        <is>
          <t>FAI 1000 15 November, 1998</t>
        </is>
      </c>
      <c r="C2052" s="255" t="inlineStr">
        <is>
          <t>DNF</t>
        </is>
      </c>
      <c r="D2052" s="255" t="inlineStr">
        <is>
          <t>CT</t>
        </is>
      </c>
      <c r="E2052" s="255" t="n"/>
      <c r="F2052" s="255" t="n">
        <v>77</v>
      </c>
      <c r="G2052" s="255" t="inlineStr">
        <is>
          <t>V8 Racing</t>
        </is>
      </c>
      <c r="H2052" s="255" t="n"/>
      <c r="I2052" s="255" t="inlineStr">
        <is>
          <t>V8racing.com, Careflight</t>
        </is>
      </c>
      <c r="J2052" s="255" t="inlineStr">
        <is>
          <t>Holden Commodore VS</t>
        </is>
      </c>
      <c r="K2052" s="255" t="n"/>
      <c r="L2052" s="255" t="inlineStr">
        <is>
          <t>Richard Mork</t>
        </is>
      </c>
      <c r="M2052" s="255" t="inlineStr">
        <is>
          <t>AUS</t>
        </is>
      </c>
      <c r="N2052" s="695">
        <f>_xlfn.LET(_xlpm.d,_xlfn.XLOOKUP(L2052,'[1]Birth Dates'!$A:$A,'[1]Birth Dates'!$B:$B,"",0),IF(_xlpm.d=0,"",_xlpm.d))</f>
        <v/>
      </c>
      <c r="O2052" s="255">
        <f>IF(OR(N2052="",A2052="",NOT(ISNUMBER(N2052)),N2052&gt;A2052),"",DATEDIF(N2052,A2052,"Y")&amp;" years, "&amp;DATEDIF(N2052,A2052,"YM")&amp;" months, "&amp;DATEDIF(N2052,A2052,"MD")&amp;" days")</f>
        <v/>
      </c>
      <c r="P2052" s="255" t="inlineStr">
        <is>
          <t>Bill Sieders</t>
        </is>
      </c>
      <c r="Q2052" s="255" t="inlineStr">
        <is>
          <t>AUS</t>
        </is>
      </c>
      <c r="R2052" s="695">
        <f>_xlfn.LET(_xlpm.d,_xlfn.XLOOKUP(P2052,'[1]Birth Dates'!$A:$A,'[1]Birth Dates'!$B:$B,"",0),IF(_xlpm.d=0,"",_xlpm.d))</f>
        <v/>
      </c>
      <c r="S2052" s="255">
        <f>IF(OR(R2052="",A2052="",NOT(ISNUMBER(R2052)),R2052&gt;A2052),"",DATEDIF(R2052,A2052,"Y")&amp;" years, "&amp;DATEDIF(R2052,A2052,"YM")&amp;" months, "&amp;DATEDIF(R2052,A2052,"MD")&amp;" days")</f>
        <v/>
      </c>
      <c r="T2052" s="255" t="n"/>
      <c r="U2052" s="255" t="n"/>
      <c r="V2052" s="695">
        <f>_xlfn.LET(_xlpm.d,_xlfn.XLOOKUP(T2052,'[1]Birth Dates'!$A:$A,'[1]Birth Dates'!$B:$B,"",0),IF(_xlpm.d=0,"",_xlpm.d))</f>
        <v/>
      </c>
      <c r="W2052" s="255">
        <f>IF(OR(V2052="",A2052="",NOT(ISNUMBER(V2052)),V2052&gt;A2052),"",DATEDIF(V2052,A2052,"Y")&amp;" years, "&amp;DATEDIF(V2052,A2052,"YM")&amp;" months, "&amp;DATEDIF(V2052,A2052,"MD")&amp;" days")</f>
        <v/>
      </c>
      <c r="X2052" s="255" t="n"/>
      <c r="Y2052" s="255" t="n"/>
      <c r="Z2052" s="255" t="n"/>
      <c r="AA2052" s="255" t="n"/>
      <c r="AB2052" s="255" t="n">
        <v>44</v>
      </c>
      <c r="AC2052" s="255" t="n"/>
      <c r="AD2052" s="255" t="n"/>
      <c r="AE2052" s="579" t="inlineStr">
        <is>
          <t>No Time</t>
        </is>
      </c>
      <c r="AF2052" s="418">
        <f>IF(OR(AE2052="",AE2052="",AE2052=0),"",6.213/(AE2052*24))</f>
        <v/>
      </c>
      <c r="AG2052" s="259" t="n"/>
      <c r="AH2052" s="579" t="inlineStr"/>
      <c r="AI2052" s="418">
        <f>IF(OR(AH2052="",AH2052="",AH2052=0),"",6.213/(AH2052*24))</f>
        <v/>
      </c>
      <c r="AJ2052" s="175">
        <f>IF(AND(ISNUMBER(AB2052),ISNUMBER(AG2052)),AB2052-AG2052,"")</f>
        <v/>
      </c>
      <c r="AK2052" s="255" t="inlineStr">
        <is>
          <t>Springs</t>
        </is>
      </c>
      <c r="AL2052" s="255" t="n">
        <v>48</v>
      </c>
      <c r="AM2052" s="708" t="inlineStr">
        <is>
          <t>02:03:08.7844</t>
        </is>
      </c>
      <c r="AN2052" s="671">
        <f>IF(OR(AL2052="",AM2052="",AM2052=0),"",AL2052*6.213/(AM2052*24))</f>
        <v/>
      </c>
      <c r="AO2052" s="477">
        <f>IF(AND(AL2052=AL2051,AM2052&lt;&gt;"",AM2051&lt;&gt;""),AM2052-AM2051,"")</f>
        <v/>
      </c>
      <c r="AP2052" s="313" t="n">
        <v>14</v>
      </c>
      <c r="AQ2052" s="612" t="inlineStr">
        <is>
          <t>2:27.8490</t>
        </is>
      </c>
      <c r="AR2052" s="439">
        <f>IF(OR(AQ2052="",AQ2052="",AQ2052=0),"",6.213/(AQ2052*24))</f>
        <v/>
      </c>
      <c r="AS2052" s="436">
        <f>IF(OR(NOT(ISNUMBER(C2052)),NOT(ISNUMBER(AB2052))),"",IF(AG2052&lt;&gt;"",AG2052,AB2052)-C2052)</f>
        <v/>
      </c>
      <c r="AT2052" s="260" t="n"/>
      <c r="AU2052" s="261">
        <f>IF($B2052="","",TEXT($A2052,"yyyymmdd")&amp;"_P"&amp;$C2052&amp;"_C"&amp;$F2052&amp;"_"&amp;TRIM(RIGHT(SUBSTITUTE(TRIM(SUBSTITUTE($L2052,CHAR(160)," "))," ",REPT(" ",60)),60))&amp;IF($P2052="","","-"&amp;TRIM(RIGHT(SUBSTITUTE(TRIM(SUBSTITUTE($P2052,CHAR(160)," "))," ",REPT(" ",60)),60)))&amp;IF($T2052="","","-"&amp;TRIM(RIGHT(SUBSTITUTE(TRIM(SUBSTITUTE($T2052,CHAR(160)," "))," ",REPT(" ",60)),60)))&amp;".jpg")</f>
        <v/>
      </c>
    </row>
    <row r="2053" ht="42" customHeight="1">
      <c r="A2053" s="252" t="n">
        <v>36114</v>
      </c>
      <c r="B2053" s="255" t="inlineStr">
        <is>
          <t>FAI 1000 15 November, 1998</t>
        </is>
      </c>
      <c r="C2053" s="255" t="inlineStr">
        <is>
          <t>DNF</t>
        </is>
      </c>
      <c r="D2053" s="255" t="inlineStr">
        <is>
          <t>OC</t>
        </is>
      </c>
      <c r="E2053" s="255" t="n"/>
      <c r="F2053" s="255" t="n">
        <v>75</v>
      </c>
      <c r="G2053" s="255" t="inlineStr">
        <is>
          <t>Paul Little Racing</t>
        </is>
      </c>
      <c r="H2053" s="255" t="n"/>
      <c r="I2053" s="255" t="inlineStr">
        <is>
          <t>Toll</t>
        </is>
      </c>
      <c r="J2053" s="255" t="inlineStr">
        <is>
          <t>Ford Falcon EL</t>
        </is>
      </c>
      <c r="K2053" s="255" t="n"/>
      <c r="L2053" s="255" t="inlineStr">
        <is>
          <t>Anthony Tratt</t>
        </is>
      </c>
      <c r="M2053" s="255" t="inlineStr">
        <is>
          <t>AUS</t>
        </is>
      </c>
      <c r="N2053" s="695">
        <f>_xlfn.LET(_xlpm.d,_xlfn.XLOOKUP(L2053,'[1]Birth Dates'!$A:$A,'[1]Birth Dates'!$B:$B,"",0),IF(_xlpm.d=0,"",_xlpm.d))</f>
        <v/>
      </c>
      <c r="O2053" s="255">
        <f>IF(OR(N2053="",A2053="",NOT(ISNUMBER(N2053)),N2053&gt;A2053),"",DATEDIF(N2053,A2053,"Y")&amp;" years, "&amp;DATEDIF(N2053,A2053,"YM")&amp;" months, "&amp;DATEDIF(N2053,A2053,"MD")&amp;" days")</f>
        <v/>
      </c>
      <c r="P2053" s="255" t="inlineStr">
        <is>
          <t>Robert Jones</t>
        </is>
      </c>
      <c r="Q2053" s="255" t="inlineStr">
        <is>
          <t>AUS</t>
        </is>
      </c>
      <c r="R2053" s="695">
        <f>_xlfn.LET(_xlpm.d,_xlfn.XLOOKUP(P2053,'[1]Birth Dates'!$A:$A,'[1]Birth Dates'!$B:$B,"",0),IF(_xlpm.d=0,"",_xlpm.d))</f>
        <v/>
      </c>
      <c r="S2053" s="255">
        <f>IF(OR(R2053="",A2053="",NOT(ISNUMBER(R2053)),R2053&gt;A2053),"",DATEDIF(R2053,A2053,"Y")&amp;" years, "&amp;DATEDIF(R2053,A2053,"YM")&amp;" months, "&amp;DATEDIF(R2053,A2053,"MD")&amp;" days")</f>
        <v/>
      </c>
      <c r="T2053" s="255" t="inlineStr">
        <is>
          <t>G. Waldon</t>
        </is>
      </c>
      <c r="U2053" s="255" t="n"/>
      <c r="V2053" s="695">
        <f>_xlfn.LET(_xlpm.d,_xlfn.XLOOKUP(T2053,'[1]Birth Dates'!$A:$A,'[1]Birth Dates'!$B:$B,"",0),IF(_xlpm.d=0,"",_xlpm.d))</f>
        <v/>
      </c>
      <c r="W2053" s="255">
        <f>IF(OR(V2053="",A2053="",NOT(ISNUMBER(V2053)),V2053&gt;A2053),"",DATEDIF(V2053,A2053,"Y")&amp;" years, "&amp;DATEDIF(V2053,A2053,"YM")&amp;" months, "&amp;DATEDIF(V2053,A2053,"MD")&amp;" days")</f>
        <v/>
      </c>
      <c r="X2053" s="255" t="n"/>
      <c r="Y2053" s="255" t="n"/>
      <c r="Z2053" s="255" t="n"/>
      <c r="AA2053" s="255" t="n"/>
      <c r="AB2053" s="255" t="n">
        <v>25</v>
      </c>
      <c r="AC2053" s="255" t="n">
        <v>17</v>
      </c>
      <c r="AD2053" s="255" t="n">
        <v>4</v>
      </c>
      <c r="AE2053" s="579" t="inlineStr">
        <is>
          <t>2:17.5230</t>
        </is>
      </c>
      <c r="AF2053" s="418">
        <f>IF(OR(AE2053="",AE2053="",AE2053=0),"",6.213/(AE2053*24))</f>
        <v/>
      </c>
      <c r="AG2053" s="259" t="n"/>
      <c r="AH2053" s="579" t="inlineStr"/>
      <c r="AI2053" s="418">
        <f>IF(OR(AH2053="",AH2053="",AH2053=0),"",6.213/(AH2053*24))</f>
        <v/>
      </c>
      <c r="AJ2053" s="175">
        <f>IF(AND(ISNUMBER(AB2053),ISNUMBER(AG2053)),AB2053-AG2053,"")</f>
        <v/>
      </c>
      <c r="AK2053" s="255" t="inlineStr">
        <is>
          <t>Overheating</t>
        </is>
      </c>
      <c r="AL2053" s="255" t="n">
        <v>47</v>
      </c>
      <c r="AM2053" s="708" t="inlineStr">
        <is>
          <t>01:51:58.7749</t>
        </is>
      </c>
      <c r="AN2053" s="671">
        <f>IF(OR(AL2053="",AM2053="",AM2053=0),"",AL2053*6.213/(AM2053*24))</f>
        <v/>
      </c>
      <c r="AO2053" s="477">
        <f>IF(AND(AL2053=AL2052,AM2053&lt;&gt;"",AM2052&lt;&gt;""),AM2053-AM2052,"")</f>
        <v/>
      </c>
      <c r="AP2053" s="313" t="n">
        <v>6</v>
      </c>
      <c r="AQ2053" s="612" t="inlineStr">
        <is>
          <t>2:18.5090</t>
        </is>
      </c>
      <c r="AR2053" s="439">
        <f>IF(OR(AQ2053="",AQ2053="",AQ2053=0),"",6.213/(AQ2053*24))</f>
        <v/>
      </c>
      <c r="AS2053" s="436">
        <f>IF(OR(NOT(ISNUMBER(C2053)),NOT(ISNUMBER(AB2053))),"",IF(AG2053&lt;&gt;"",AG2053,AB2053)-C2053)</f>
        <v/>
      </c>
      <c r="AT2053" s="260" t="n"/>
      <c r="AU2053" s="261">
        <f>IF($B2053="","",TEXT($A2053,"yyyymmdd")&amp;"_P"&amp;$C2053&amp;"_C"&amp;$F2053&amp;"_"&amp;TRIM(RIGHT(SUBSTITUTE(TRIM(SUBSTITUTE($L2053,CHAR(160)," "))," ",REPT(" ",60)),60))&amp;IF($P2053="","","-"&amp;TRIM(RIGHT(SUBSTITUTE(TRIM(SUBSTITUTE($P2053,CHAR(160)," "))," ",REPT(" ",60)),60)))&amp;IF($T2053="","","-"&amp;TRIM(RIGHT(SUBSTITUTE(TRIM(SUBSTITUTE($T2053,CHAR(160)," "))," ",REPT(" ",60)),60)))&amp;".jpg")</f>
        <v/>
      </c>
    </row>
    <row r="2054" ht="42" customHeight="1">
      <c r="A2054" s="252" t="n">
        <v>36114</v>
      </c>
      <c r="B2054" s="255" t="inlineStr">
        <is>
          <t>FAI 1000 15 November, 1998</t>
        </is>
      </c>
      <c r="C2054" s="255" t="inlineStr">
        <is>
          <t>DNF</t>
        </is>
      </c>
      <c r="D2054" s="255" t="inlineStr">
        <is>
          <t>OC</t>
        </is>
      </c>
      <c r="E2054" s="255" t="n"/>
      <c r="F2054" s="255" t="n">
        <v>28</v>
      </c>
      <c r="G2054" s="255" t="inlineStr">
        <is>
          <t>Playscape Racing</t>
        </is>
      </c>
      <c r="H2054" s="255" t="n"/>
      <c r="I2054" s="255" t="inlineStr">
        <is>
          <t>CBS Drill &amp; Blast</t>
        </is>
      </c>
      <c r="J2054" s="255" t="inlineStr">
        <is>
          <t>Ford Falcon EL</t>
        </is>
      </c>
      <c r="K2054" s="255" t="n"/>
      <c r="L2054" s="255" t="inlineStr">
        <is>
          <t>Mark McLaughlin</t>
        </is>
      </c>
      <c r="M2054" s="255" t="inlineStr">
        <is>
          <t>AUS</t>
        </is>
      </c>
      <c r="N2054" s="695">
        <f>_xlfn.LET(_xlpm.d,_xlfn.XLOOKUP(L2054,'[1]Birth Dates'!$A:$A,'[1]Birth Dates'!$B:$B,"",0),IF(_xlpm.d=0,"",_xlpm.d))</f>
        <v/>
      </c>
      <c r="O2054" s="255">
        <f>IF(OR(N2054="",A2054="",NOT(ISNUMBER(N2054)),N2054&gt;A2054),"",DATEDIF(N2054,A2054,"Y")&amp;" years, "&amp;DATEDIF(N2054,A2054,"YM")&amp;" months, "&amp;DATEDIF(N2054,A2054,"MD")&amp;" days")</f>
        <v/>
      </c>
      <c r="P2054" s="255" t="inlineStr">
        <is>
          <t>Ashley Stichbury</t>
        </is>
      </c>
      <c r="Q2054" s="255" t="inlineStr">
        <is>
          <t>AUS</t>
        </is>
      </c>
      <c r="R2054" s="695">
        <f>_xlfn.LET(_xlpm.d,_xlfn.XLOOKUP(P2054,'[1]Birth Dates'!$A:$A,'[1]Birth Dates'!$B:$B,"",0),IF(_xlpm.d=0,"",_xlpm.d))</f>
        <v/>
      </c>
      <c r="S2054" s="255">
        <f>IF(OR(R2054="",A2054="",NOT(ISNUMBER(R2054)),R2054&gt;A2054),"",DATEDIF(R2054,A2054,"Y")&amp;" years, "&amp;DATEDIF(R2054,A2054,"YM")&amp;" months, "&amp;DATEDIF(R2054,A2054,"MD")&amp;" days")</f>
        <v/>
      </c>
      <c r="T2054" s="255" t="n"/>
      <c r="U2054" s="255" t="n"/>
      <c r="V2054" s="695">
        <f>_xlfn.LET(_xlpm.d,_xlfn.XLOOKUP(T2054,'[1]Birth Dates'!$A:$A,'[1]Birth Dates'!$B:$B,"",0),IF(_xlpm.d=0,"",_xlpm.d))</f>
        <v/>
      </c>
      <c r="W2054" s="255">
        <f>IF(OR(V2054="",A2054="",NOT(ISNUMBER(V2054)),V2054&gt;A2054),"",DATEDIF(V2054,A2054,"Y")&amp;" years, "&amp;DATEDIF(V2054,A2054,"YM")&amp;" months, "&amp;DATEDIF(V2054,A2054,"MD")&amp;" days")</f>
        <v/>
      </c>
      <c r="X2054" s="255" t="n"/>
      <c r="Y2054" s="255" t="n"/>
      <c r="Z2054" s="255" t="n"/>
      <c r="AA2054" s="255" t="n"/>
      <c r="AB2054" s="255" t="n">
        <v>35</v>
      </c>
      <c r="AC2054" s="255" t="n">
        <v>14</v>
      </c>
      <c r="AD2054" s="255" t="n">
        <v>12</v>
      </c>
      <c r="AE2054" s="579" t="inlineStr">
        <is>
          <t>2:20.1460</t>
        </is>
      </c>
      <c r="AF2054" s="418">
        <f>IF(OR(AE2054="",AE2054="",AE2054=0),"",6.213/(AE2054*24))</f>
        <v/>
      </c>
      <c r="AG2054" s="259" t="n"/>
      <c r="AH2054" s="579" t="inlineStr"/>
      <c r="AI2054" s="418">
        <f>IF(OR(AH2054="",AH2054="",AH2054=0),"",6.213/(AH2054*24))</f>
        <v/>
      </c>
      <c r="AJ2054" s="175">
        <f>IF(AND(ISNUMBER(AB2054),ISNUMBER(AG2054)),AB2054-AG2054,"")</f>
        <v/>
      </c>
      <c r="AK2054" s="255" t="inlineStr">
        <is>
          <t>Electrical</t>
        </is>
      </c>
      <c r="AL2054" s="255" t="n">
        <v>40</v>
      </c>
      <c r="AM2054" s="708" t="inlineStr">
        <is>
          <t>01:39:26.2172</t>
        </is>
      </c>
      <c r="AN2054" s="671">
        <f>IF(OR(AL2054="",AM2054="",AM2054=0),"",AL2054*6.213/(AM2054*24))</f>
        <v/>
      </c>
      <c r="AO2054" s="477">
        <f>IF(AND(AL2054=AL2053,AM2054&lt;&gt;"",AM2053&lt;&gt;""),AM2054-AM2053,"")</f>
        <v/>
      </c>
      <c r="AP2054" s="313" t="n">
        <v>25</v>
      </c>
      <c r="AQ2054" s="612" t="inlineStr">
        <is>
          <t>2:20.5420</t>
        </is>
      </c>
      <c r="AR2054" s="439">
        <f>IF(OR(AQ2054="",AQ2054="",AQ2054=0),"",6.213/(AQ2054*24))</f>
        <v/>
      </c>
      <c r="AS2054" s="436">
        <f>IF(OR(NOT(ISNUMBER(C2054)),NOT(ISNUMBER(AB2054))),"",IF(AG2054&lt;&gt;"",AG2054,AB2054)-C2054)</f>
        <v/>
      </c>
      <c r="AT2054" s="260" t="n"/>
      <c r="AU2054" s="261">
        <f>IF($B2054="","",TEXT($A2054,"yyyymmdd")&amp;"_P"&amp;$C2054&amp;"_C"&amp;$F2054&amp;"_"&amp;TRIM(RIGHT(SUBSTITUTE(TRIM(SUBSTITUTE($L2054,CHAR(160)," "))," ",REPT(" ",60)),60))&amp;IF($P2054="","","-"&amp;TRIM(RIGHT(SUBSTITUTE(TRIM(SUBSTITUTE($P2054,CHAR(160)," "))," ",REPT(" ",60)),60)))&amp;IF($T2054="","","-"&amp;TRIM(RIGHT(SUBSTITUTE(TRIM(SUBSTITUTE($T2054,CHAR(160)," "))," ",REPT(" ",60)),60)))&amp;".jpg")</f>
        <v/>
      </c>
    </row>
    <row r="2055" ht="42" customHeight="1">
      <c r="A2055" s="252" t="n">
        <v>36114</v>
      </c>
      <c r="B2055" s="255" t="inlineStr">
        <is>
          <t>FAI 1000 15 November, 1998</t>
        </is>
      </c>
      <c r="C2055" s="255" t="inlineStr">
        <is>
          <t>DNF</t>
        </is>
      </c>
      <c r="D2055" s="255" t="inlineStr">
        <is>
          <t>OC</t>
        </is>
      </c>
      <c r="E2055" s="255" t="n"/>
      <c r="F2055" s="255" t="n">
        <v>38</v>
      </c>
      <c r="G2055" s="255" t="inlineStr">
        <is>
          <t>James Rosenberg Racing</t>
        </is>
      </c>
      <c r="H2055" s="255" t="n"/>
      <c r="I2055" s="255" t="inlineStr">
        <is>
          <t>Gawler Farm Machinery</t>
        </is>
      </c>
      <c r="J2055" s="255" t="inlineStr">
        <is>
          <t>Holden Commodore VS</t>
        </is>
      </c>
      <c r="K2055" s="255" t="n"/>
      <c r="L2055" s="255" t="inlineStr">
        <is>
          <t>Mark Poole</t>
        </is>
      </c>
      <c r="M2055" s="255" t="inlineStr">
        <is>
          <t>AUS</t>
        </is>
      </c>
      <c r="N2055" s="695">
        <f>_xlfn.LET(_xlpm.d,_xlfn.XLOOKUP(L2055,'[1]Birth Dates'!$A:$A,'[1]Birth Dates'!$B:$B,"",0),IF(_xlpm.d=0,"",_xlpm.d))</f>
        <v/>
      </c>
      <c r="O2055" s="255">
        <f>IF(OR(N2055="",A2055="",NOT(ISNUMBER(N2055)),N2055&gt;A2055),"",DATEDIF(N2055,A2055,"Y")&amp;" years, "&amp;DATEDIF(N2055,A2055,"YM")&amp;" months, "&amp;DATEDIF(N2055,A2055,"MD")&amp;" days")</f>
        <v/>
      </c>
      <c r="P2055" s="255" t="inlineStr">
        <is>
          <t>Tony Scott</t>
        </is>
      </c>
      <c r="Q2055" s="255" t="inlineStr">
        <is>
          <t>AUS</t>
        </is>
      </c>
      <c r="R2055" s="695">
        <f>_xlfn.LET(_xlpm.d,_xlfn.XLOOKUP(P2055,'[1]Birth Dates'!$A:$A,'[1]Birth Dates'!$B:$B,"",0),IF(_xlpm.d=0,"",_xlpm.d))</f>
        <v/>
      </c>
      <c r="S2055" s="255">
        <f>IF(OR(R2055="",A2055="",NOT(ISNUMBER(R2055)),R2055&gt;A2055),"",DATEDIF(R2055,A2055,"Y")&amp;" years, "&amp;DATEDIF(R2055,A2055,"YM")&amp;" months, "&amp;DATEDIF(R2055,A2055,"MD")&amp;" days")</f>
        <v/>
      </c>
      <c r="T2055" s="255" t="n"/>
      <c r="U2055" s="255" t="n"/>
      <c r="V2055" s="695">
        <f>_xlfn.LET(_xlpm.d,_xlfn.XLOOKUP(T2055,'[1]Birth Dates'!$A:$A,'[1]Birth Dates'!$B:$B,"",0),IF(_xlpm.d=0,"",_xlpm.d))</f>
        <v/>
      </c>
      <c r="W2055" s="255">
        <f>IF(OR(V2055="",A2055="",NOT(ISNUMBER(V2055)),V2055&gt;A2055),"",DATEDIF(V2055,A2055,"Y")&amp;" years, "&amp;DATEDIF(V2055,A2055,"YM")&amp;" months, "&amp;DATEDIF(V2055,A2055,"MD")&amp;" days")</f>
        <v/>
      </c>
      <c r="X2055" s="255" t="n"/>
      <c r="Y2055" s="255" t="n"/>
      <c r="Z2055" s="255" t="n"/>
      <c r="AA2055" s="255" t="n"/>
      <c r="AB2055" s="255" t="n">
        <v>21</v>
      </c>
      <c r="AC2055" s="255" t="n">
        <v>18</v>
      </c>
      <c r="AD2055" s="255" t="n">
        <v>15</v>
      </c>
      <c r="AE2055" s="579" t="inlineStr">
        <is>
          <t>2:16.3500</t>
        </is>
      </c>
      <c r="AF2055" s="418">
        <f>IF(OR(AE2055="",AE2055="",AE2055=0),"",6.213/(AE2055*24))</f>
        <v/>
      </c>
      <c r="AG2055" s="259" t="n"/>
      <c r="AH2055" s="579" t="inlineStr"/>
      <c r="AI2055" s="418">
        <f>IF(OR(AH2055="",AH2055="",AH2055=0),"",6.213/(AH2055*24))</f>
        <v/>
      </c>
      <c r="AJ2055" s="175">
        <f>IF(AND(ISNUMBER(AB2055),ISNUMBER(AG2055)),AB2055-AG2055,"")</f>
        <v/>
      </c>
      <c r="AK2055" s="255" t="inlineStr">
        <is>
          <t>CWP</t>
        </is>
      </c>
      <c r="AL2055" s="255" t="n">
        <v>34</v>
      </c>
      <c r="AM2055" s="708" t="inlineStr">
        <is>
          <t>01:21:27.6509</t>
        </is>
      </c>
      <c r="AN2055" s="671">
        <f>IF(OR(AL2055="",AM2055="",AM2055=0),"",AL2055*6.213/(AM2055*24))</f>
        <v/>
      </c>
      <c r="AO2055" s="477">
        <f>IF(AND(AL2055=AL2054,AM2055&lt;&gt;"",AM2054&lt;&gt;""),AM2055-AM2054,"")</f>
        <v/>
      </c>
      <c r="AP2055" s="313" t="n">
        <v>7</v>
      </c>
      <c r="AQ2055" s="612" t="inlineStr">
        <is>
          <t>2:17.8490</t>
        </is>
      </c>
      <c r="AR2055" s="439">
        <f>IF(OR(AQ2055="",AQ2055="",AQ2055=0),"",6.213/(AQ2055*24))</f>
        <v/>
      </c>
      <c r="AS2055" s="436">
        <f>IF(OR(NOT(ISNUMBER(C2055)),NOT(ISNUMBER(AB2055))),"",IF(AG2055&lt;&gt;"",AG2055,AB2055)-C2055)</f>
        <v/>
      </c>
      <c r="AT2055" s="260" t="n"/>
      <c r="AU2055" s="261">
        <f>IF($B2055="","",TEXT($A2055,"yyyymmdd")&amp;"_P"&amp;$C2055&amp;"_C"&amp;$F2055&amp;"_"&amp;TRIM(RIGHT(SUBSTITUTE(TRIM(SUBSTITUTE($L2055,CHAR(160)," "))," ",REPT(" ",60)),60))&amp;IF($P2055="","","-"&amp;TRIM(RIGHT(SUBSTITUTE(TRIM(SUBSTITUTE($P2055,CHAR(160)," "))," ",REPT(" ",60)),60)))&amp;IF($T2055="","","-"&amp;TRIM(RIGHT(SUBSTITUTE(TRIM(SUBSTITUTE($T2055,CHAR(160)," "))," ",REPT(" ",60)),60)))&amp;".jpg")</f>
        <v/>
      </c>
    </row>
    <row r="2056" ht="42" customHeight="1">
      <c r="A2056" s="252" t="n">
        <v>36114</v>
      </c>
      <c r="B2056" s="255" t="inlineStr">
        <is>
          <t>FAI 1000 15 November, 1998</t>
        </is>
      </c>
      <c r="C2056" s="255" t="inlineStr">
        <is>
          <t>DNF</t>
        </is>
      </c>
      <c r="D2056" s="255" t="inlineStr">
        <is>
          <t>CT</t>
        </is>
      </c>
      <c r="E2056" s="255" t="n"/>
      <c r="F2056" s="255" t="n">
        <v>55</v>
      </c>
      <c r="G2056" s="255" t="inlineStr">
        <is>
          <t>Rod Nash Racing</t>
        </is>
      </c>
      <c r="H2056" s="255" t="n"/>
      <c r="I2056" s="255" t="inlineStr">
        <is>
          <t>Auto Pro, Budweiser</t>
        </is>
      </c>
      <c r="J2056" s="255" t="inlineStr">
        <is>
          <t>Holden Commodore VS</t>
        </is>
      </c>
      <c r="K2056" s="255" t="n"/>
      <c r="L2056" s="255" t="inlineStr">
        <is>
          <t>Rod Nash</t>
        </is>
      </c>
      <c r="M2056" s="255" t="inlineStr">
        <is>
          <t>AUS</t>
        </is>
      </c>
      <c r="N2056" s="695">
        <f>_xlfn.LET(_xlpm.d,_xlfn.XLOOKUP(L2056,'[1]Birth Dates'!$A:$A,'[1]Birth Dates'!$B:$B,"",0),IF(_xlpm.d=0,"",_xlpm.d))</f>
        <v/>
      </c>
      <c r="O2056" s="255">
        <f>IF(OR(N2056="",A2056="",NOT(ISNUMBER(N2056)),N2056&gt;A2056),"",DATEDIF(N2056,A2056,"Y")&amp;" years, "&amp;DATEDIF(N2056,A2056,"YM")&amp;" months, "&amp;DATEDIF(N2056,A2056,"MD")&amp;" days")</f>
        <v/>
      </c>
      <c r="P2056" s="255" t="inlineStr">
        <is>
          <t>Darren Edwards</t>
        </is>
      </c>
      <c r="Q2056" s="255" t="inlineStr">
        <is>
          <t>AUS</t>
        </is>
      </c>
      <c r="R2056" s="695">
        <f>_xlfn.LET(_xlpm.d,_xlfn.XLOOKUP(P2056,'[1]Birth Dates'!$A:$A,'[1]Birth Dates'!$B:$B,"",0),IF(_xlpm.d=0,"",_xlpm.d))</f>
        <v/>
      </c>
      <c r="S2056" s="255">
        <f>IF(OR(R2056="",A2056="",NOT(ISNUMBER(R2056)),R2056&gt;A2056),"",DATEDIF(R2056,A2056,"Y")&amp;" years, "&amp;DATEDIF(R2056,A2056,"YM")&amp;" months, "&amp;DATEDIF(R2056,A2056,"MD")&amp;" days")</f>
        <v/>
      </c>
      <c r="T2056" s="255" t="n"/>
      <c r="U2056" s="255" t="n"/>
      <c r="V2056" s="695">
        <f>_xlfn.LET(_xlpm.d,_xlfn.XLOOKUP(T2056,'[1]Birth Dates'!$A:$A,'[1]Birth Dates'!$B:$B,"",0),IF(_xlpm.d=0,"",_xlpm.d))</f>
        <v/>
      </c>
      <c r="W2056" s="255">
        <f>IF(OR(V2056="",A2056="",NOT(ISNUMBER(V2056)),V2056&gt;A2056),"",DATEDIF(V2056,A2056,"Y")&amp;" years, "&amp;DATEDIF(V2056,A2056,"YM")&amp;" months, "&amp;DATEDIF(V2056,A2056,"MD")&amp;" days")</f>
        <v/>
      </c>
      <c r="X2056" s="255" t="n"/>
      <c r="Y2056" s="255" t="n"/>
      <c r="Z2056" s="255" t="n"/>
      <c r="AA2056" s="255" t="n"/>
      <c r="AB2056" s="255" t="n">
        <v>45</v>
      </c>
      <c r="AC2056" s="255" t="n"/>
      <c r="AD2056" s="255" t="n"/>
      <c r="AE2056" s="579" t="inlineStr">
        <is>
          <t>No TIme</t>
        </is>
      </c>
      <c r="AF2056" s="418">
        <f>IF(OR(AE2056="",AE2056="",AE2056=0),"",6.213/(AE2056*24))</f>
        <v/>
      </c>
      <c r="AG2056" s="259" t="n"/>
      <c r="AH2056" s="579" t="inlineStr"/>
      <c r="AI2056" s="418">
        <f>IF(OR(AH2056="",AH2056="",AH2056=0),"",6.213/(AH2056*24))</f>
        <v/>
      </c>
      <c r="AJ2056" s="175">
        <f>IF(AND(ISNUMBER(AB2056),ISNUMBER(AG2056)),AB2056-AG2056,"")</f>
        <v/>
      </c>
      <c r="AK2056" s="255" t="inlineStr">
        <is>
          <t>Driveline</t>
        </is>
      </c>
      <c r="AL2056" s="255" t="n">
        <v>9</v>
      </c>
      <c r="AM2056" s="708" t="n">
        <v>0.01551804398148148</v>
      </c>
      <c r="AN2056" s="671">
        <f>IF(OR(AL2056="",AM2056="",AM2056=0),"",AL2056*6.213/(AM2056*24))</f>
        <v/>
      </c>
      <c r="AO2056" s="477">
        <f>IF(AND(AL2056=AL2055,AM2056&lt;&gt;"",AM2055&lt;&gt;""),AM2056-AM2055,"")</f>
        <v/>
      </c>
      <c r="AP2056" s="313" t="n">
        <v>9</v>
      </c>
      <c r="AQ2056" s="612" t="inlineStr">
        <is>
          <t>2:24.1080</t>
        </is>
      </c>
      <c r="AR2056" s="439">
        <f>IF(OR(AQ2056="",AQ2056="",AQ2056=0),"",6.213/(AQ2056*24))</f>
        <v/>
      </c>
      <c r="AS2056" s="436">
        <f>IF(OR(NOT(ISNUMBER(C2056)),NOT(ISNUMBER(AB2056))),"",IF(AG2056&lt;&gt;"",AG2056,AB2056)-C2056)</f>
        <v/>
      </c>
      <c r="AT2056" s="260" t="n"/>
      <c r="AU2056" s="261">
        <f>IF($B2056="","",TEXT($A2056,"yyyymmdd")&amp;"_P"&amp;$C2056&amp;"_C"&amp;$F2056&amp;"_"&amp;TRIM(RIGHT(SUBSTITUTE(TRIM(SUBSTITUTE($L2056,CHAR(160)," "))," ",REPT(" ",60)),60))&amp;IF($P2056="","","-"&amp;TRIM(RIGHT(SUBSTITUTE(TRIM(SUBSTITUTE($P2056,CHAR(160)," "))," ",REPT(" ",60)),60)))&amp;IF($T2056="","","-"&amp;TRIM(RIGHT(SUBSTITUTE(TRIM(SUBSTITUTE($T2056,CHAR(160)," "))," ",REPT(" ",60)),60)))&amp;".jpg")</f>
        <v/>
      </c>
    </row>
    <row r="2057" ht="42" customHeight="1">
      <c r="A2057" s="252" t="n">
        <v>36114</v>
      </c>
      <c r="B2057" s="255" t="inlineStr">
        <is>
          <t>FAI 1000 15 November, 1998</t>
        </is>
      </c>
      <c r="C2057" s="255" t="inlineStr">
        <is>
          <t>DNF</t>
        </is>
      </c>
      <c r="D2057" s="255" t="inlineStr">
        <is>
          <t>OC</t>
        </is>
      </c>
      <c r="E2057" s="255" t="n"/>
      <c r="F2057" s="255" t="n">
        <v>32</v>
      </c>
      <c r="G2057" s="255" t="inlineStr">
        <is>
          <t>Tomas Mezera Motorsport</t>
        </is>
      </c>
      <c r="H2057" s="255" t="n"/>
      <c r="I2057" s="255" t="inlineStr">
        <is>
          <t>Densitron</t>
        </is>
      </c>
      <c r="J2057" s="255" t="inlineStr">
        <is>
          <t>Holden Commodore VT</t>
        </is>
      </c>
      <c r="K2057" s="255" t="n"/>
      <c r="L2057" s="255" t="inlineStr">
        <is>
          <t>Tomas Mezera</t>
        </is>
      </c>
      <c r="M2057" s="255" t="inlineStr">
        <is>
          <t>CZE</t>
        </is>
      </c>
      <c r="N2057" s="695">
        <f>_xlfn.LET(_xlpm.d,_xlfn.XLOOKUP(L2057,'[1]Birth Dates'!$A:$A,'[1]Birth Dates'!$B:$B,"",0),IF(_xlpm.d=0,"",_xlpm.d))</f>
        <v/>
      </c>
      <c r="O2057" s="255">
        <f>IF(OR(N2057="",A2057="",NOT(ISNUMBER(N2057)),N2057&gt;A2057),"",DATEDIF(N2057,A2057,"Y")&amp;" years, "&amp;DATEDIF(N2057,A2057,"YM")&amp;" months, "&amp;DATEDIF(N2057,A2057,"MD")&amp;" days")</f>
        <v/>
      </c>
      <c r="P2057" s="255" t="inlineStr">
        <is>
          <t>Alain Menu</t>
        </is>
      </c>
      <c r="Q2057" s="255" t="inlineStr">
        <is>
          <t>CHE</t>
        </is>
      </c>
      <c r="R2057" s="695">
        <f>_xlfn.LET(_xlpm.d,_xlfn.XLOOKUP(P2057,'[1]Birth Dates'!$A:$A,'[1]Birth Dates'!$B:$B,"",0),IF(_xlpm.d=0,"",_xlpm.d))</f>
        <v/>
      </c>
      <c r="S2057" s="255">
        <f>IF(OR(R2057="",A2057="",NOT(ISNUMBER(R2057)),R2057&gt;A2057),"",DATEDIF(R2057,A2057,"Y")&amp;" years, "&amp;DATEDIF(R2057,A2057,"YM")&amp;" months, "&amp;DATEDIF(R2057,A2057,"MD")&amp;" days")</f>
        <v/>
      </c>
      <c r="T2057" s="255" t="n"/>
      <c r="U2057" s="255" t="n"/>
      <c r="V2057" s="695">
        <f>_xlfn.LET(_xlpm.d,_xlfn.XLOOKUP(T2057,'[1]Birth Dates'!$A:$A,'[1]Birth Dates'!$B:$B,"",0),IF(_xlpm.d=0,"",_xlpm.d))</f>
        <v/>
      </c>
      <c r="W2057" s="255">
        <f>IF(OR(V2057="",A2057="",NOT(ISNUMBER(V2057)),V2057&gt;A2057),"",DATEDIF(V2057,A2057,"Y")&amp;" years, "&amp;DATEDIF(V2057,A2057,"YM")&amp;" months, "&amp;DATEDIF(V2057,A2057,"MD")&amp;" days")</f>
        <v/>
      </c>
      <c r="X2057" s="255" t="n"/>
      <c r="Y2057" s="255" t="n"/>
      <c r="Z2057" s="255" t="n"/>
      <c r="AA2057" s="255" t="n"/>
      <c r="AB2057" s="255" t="n">
        <v>19</v>
      </c>
      <c r="AC2057" s="255" t="n">
        <v>14</v>
      </c>
      <c r="AD2057" s="255" t="n">
        <v>11</v>
      </c>
      <c r="AE2057" s="579" t="inlineStr">
        <is>
          <t>2:15.3440</t>
        </is>
      </c>
      <c r="AF2057" s="418">
        <f>IF(OR(AE2057="",AE2057="",AE2057=0),"",6.213/(AE2057*24))</f>
        <v/>
      </c>
      <c r="AG2057" s="259" t="n"/>
      <c r="AH2057" s="579" t="inlineStr"/>
      <c r="AI2057" s="418">
        <f>IF(OR(AH2057="",AH2057="",AH2057=0),"",6.213/(AH2057*24))</f>
        <v/>
      </c>
      <c r="AJ2057" s="175">
        <f>IF(AND(ISNUMBER(AB2057),ISNUMBER(AG2057)),AB2057-AG2057,"")</f>
        <v/>
      </c>
      <c r="AK2057" s="255" t="inlineStr">
        <is>
          <t>Clutch</t>
        </is>
      </c>
      <c r="AL2057" s="255" t="n">
        <v>0</v>
      </c>
      <c r="AM2057" s="696" t="n"/>
      <c r="AN2057" s="671">
        <f>IF(OR(AL2057="",AM2057="",AM2057=0),"",AL2057*6.213/(AM2057*24))</f>
        <v/>
      </c>
      <c r="AO2057" s="477">
        <f>IF(AND(AL2057=AL2056,AM2057&lt;&gt;"",AM2056&lt;&gt;""),AM2057-AM2056,"")</f>
        <v/>
      </c>
      <c r="AP2057" s="255" t="n"/>
      <c r="AQ2057" s="579" t="inlineStr"/>
      <c r="AR2057" s="439">
        <f>IF(OR(AQ2057="",AQ2057="",AQ2057=0),"",6.213/(AQ2057*24))</f>
        <v/>
      </c>
      <c r="AS2057" s="436">
        <f>IF(OR(NOT(ISNUMBER(C2057)),NOT(ISNUMBER(AB2057))),"",IF(AG2057&lt;&gt;"",AG2057,AB2057)-C2057)</f>
        <v/>
      </c>
      <c r="AT2057" s="260" t="n"/>
      <c r="AU2057" s="261">
        <f>IF($B2057="","",TEXT($A2057,"yyyymmdd")&amp;"_P"&amp;$C2057&amp;"_C"&amp;$F2057&amp;"_"&amp;TRIM(RIGHT(SUBSTITUTE(TRIM(SUBSTITUTE($L2057,CHAR(160)," "))," ",REPT(" ",60)),60))&amp;IF($P2057="","","-"&amp;TRIM(RIGHT(SUBSTITUTE(TRIM(SUBSTITUTE($P2057,CHAR(160)," "))," ",REPT(" ",60)),60)))&amp;IF($T2057="","","-"&amp;TRIM(RIGHT(SUBSTITUTE(TRIM(SUBSTITUTE($T2057,CHAR(160)," "))," ",REPT(" ",60)),60)))&amp;".jpg")</f>
        <v/>
      </c>
    </row>
    <row r="2058" ht="42" customHeight="1">
      <c r="A2058" s="252" t="n">
        <v>36114</v>
      </c>
      <c r="B2058" s="255" t="inlineStr">
        <is>
          <t>FAI 1000 15 November, 1998</t>
        </is>
      </c>
      <c r="C2058" s="255" t="inlineStr">
        <is>
          <t>DSQ</t>
        </is>
      </c>
      <c r="D2058" s="255" t="inlineStr">
        <is>
          <t>OC</t>
        </is>
      </c>
      <c r="E2058" s="255" t="n"/>
      <c r="F2058" s="255" t="n">
        <v>49</v>
      </c>
      <c r="G2058" s="255" t="inlineStr">
        <is>
          <t>Greg Crick Motorsport</t>
        </is>
      </c>
      <c r="H2058" s="255" t="n"/>
      <c r="I2058" s="255" t="inlineStr">
        <is>
          <t>Ericsson, Trust Bank</t>
        </is>
      </c>
      <c r="J2058" s="255" t="inlineStr">
        <is>
          <t>Holden Commodore VS</t>
        </is>
      </c>
      <c r="K2058" s="255" t="n"/>
      <c r="L2058" s="255" t="inlineStr">
        <is>
          <t>Greg Crick</t>
        </is>
      </c>
      <c r="M2058" s="255" t="inlineStr">
        <is>
          <t>AUS</t>
        </is>
      </c>
      <c r="N2058" s="695">
        <f>_xlfn.LET(_xlpm.d,_xlfn.XLOOKUP(L2058,'[1]Birth Dates'!$A:$A,'[1]Birth Dates'!$B:$B,"",0),IF(_xlpm.d=0,"",_xlpm.d))</f>
        <v/>
      </c>
      <c r="O2058" s="255">
        <f>IF(OR(N2058="",A2058="",NOT(ISNUMBER(N2058)),N2058&gt;A2058),"",DATEDIF(N2058,A2058,"Y")&amp;" years, "&amp;DATEDIF(N2058,A2058,"YM")&amp;" months, "&amp;DATEDIF(N2058,A2058,"MD")&amp;" days")</f>
        <v/>
      </c>
      <c r="P2058" s="255" t="inlineStr">
        <is>
          <t>Dean Crosswell</t>
        </is>
      </c>
      <c r="Q2058" s="255" t="inlineStr">
        <is>
          <t>AUS</t>
        </is>
      </c>
      <c r="R2058" s="695">
        <f>_xlfn.LET(_xlpm.d,_xlfn.XLOOKUP(P2058,'[1]Birth Dates'!$A:$A,'[1]Birth Dates'!$B:$B,"",0),IF(_xlpm.d=0,"",_xlpm.d))</f>
        <v/>
      </c>
      <c r="S2058" s="255">
        <f>IF(OR(R2058="",A2058="",NOT(ISNUMBER(R2058)),R2058&gt;A2058),"",DATEDIF(R2058,A2058,"Y")&amp;" years, "&amp;DATEDIF(R2058,A2058,"YM")&amp;" months, "&amp;DATEDIF(R2058,A2058,"MD")&amp;" days")</f>
        <v/>
      </c>
      <c r="T2058" s="255" t="n"/>
      <c r="U2058" s="255" t="n"/>
      <c r="V2058" s="695">
        <f>_xlfn.LET(_xlpm.d,_xlfn.XLOOKUP(T2058,'[1]Birth Dates'!$A:$A,'[1]Birth Dates'!$B:$B,"",0),IF(_xlpm.d=0,"",_xlpm.d))</f>
        <v/>
      </c>
      <c r="W2058" s="255">
        <f>IF(OR(V2058="",A2058="",NOT(ISNUMBER(V2058)),V2058&gt;A2058),"",DATEDIF(V2058,A2058,"Y")&amp;" years, "&amp;DATEDIF(V2058,A2058,"YM")&amp;" months, "&amp;DATEDIF(V2058,A2058,"MD")&amp;" days")</f>
        <v/>
      </c>
      <c r="X2058" s="255" t="n"/>
      <c r="Y2058" s="255" t="n"/>
      <c r="Z2058" s="255" t="n"/>
      <c r="AA2058" s="255" t="n"/>
      <c r="AB2058" s="255" t="n">
        <v>16</v>
      </c>
      <c r="AC2058" s="255" t="n">
        <v>13</v>
      </c>
      <c r="AD2058" s="255" t="n">
        <v>8</v>
      </c>
      <c r="AE2058" s="579" t="inlineStr">
        <is>
          <t>2:15.2200</t>
        </is>
      </c>
      <c r="AF2058" s="418">
        <f>IF(OR(AE2058="",AE2058="",AE2058=0),"",6.213/(AE2058*24))</f>
        <v/>
      </c>
      <c r="AG2058" s="259" t="n"/>
      <c r="AH2058" s="579" t="inlineStr"/>
      <c r="AI2058" s="418">
        <f>IF(OR(AH2058="",AH2058="",AH2058=0),"",6.213/(AH2058*24))</f>
        <v/>
      </c>
      <c r="AJ2058" s="175">
        <f>IF(AND(ISNUMBER(AB2058),ISNUMBER(AG2058)),AB2058-AG2058,"")</f>
        <v/>
      </c>
      <c r="AK2058" s="255" t="inlineStr">
        <is>
          <t>Disqualified</t>
        </is>
      </c>
      <c r="AL2058" s="255" t="n">
        <v>151</v>
      </c>
      <c r="AM2058" s="696" t="n"/>
      <c r="AN2058" s="671">
        <f>IF(OR(AL2058="",AM2058="",AM2058=0),"",AL2058*6.213/(AM2058*24))</f>
        <v/>
      </c>
      <c r="AO2058" s="477">
        <f>IF(AND(AL2058=AL2057,AM2058&lt;&gt;"",AM2057&lt;&gt;""),AM2058-AM2057,"")</f>
        <v/>
      </c>
      <c r="AP2058" s="255" t="n"/>
      <c r="AQ2058" s="579" t="inlineStr"/>
      <c r="AR2058" s="439">
        <f>IF(OR(AQ2058="",AQ2058="",AQ2058=0),"",6.213/(AQ2058*24))</f>
        <v/>
      </c>
      <c r="AS2058" s="436">
        <f>IF(OR(NOT(ISNUMBER(C2058)),NOT(ISNUMBER(AB2058))),"",IF(AG2058&lt;&gt;"",AG2058,AB2058)-C2058)</f>
        <v/>
      </c>
      <c r="AT2058" s="260" t="n"/>
      <c r="AU2058" s="261">
        <f>IF($B2058="","",TEXT($A2058,"yyyymmdd")&amp;"_P"&amp;$C2058&amp;"_C"&amp;$F2058&amp;"_"&amp;TRIM(RIGHT(SUBSTITUTE(TRIM(SUBSTITUTE($L2058,CHAR(160)," "))," ",REPT(" ",60)),60))&amp;IF($P2058="","","-"&amp;TRIM(RIGHT(SUBSTITUTE(TRIM(SUBSTITUTE($P2058,CHAR(160)," "))," ",REPT(" ",60)),60)))&amp;IF($T2058="","","-"&amp;TRIM(RIGHT(SUBSTITUTE(TRIM(SUBSTITUTE($T2058,CHAR(160)," "))," ",REPT(" ",60)),60)))&amp;".jpg")</f>
        <v/>
      </c>
    </row>
    <row r="2059" ht="42" customHeight="1">
      <c r="A2059" s="252" t="n">
        <v>36114</v>
      </c>
      <c r="B2059" s="255" t="inlineStr">
        <is>
          <t>FAI 1000 15 November, 1998</t>
        </is>
      </c>
      <c r="C2059" s="255" t="inlineStr">
        <is>
          <t>DNF</t>
        </is>
      </c>
      <c r="D2059" s="255" t="inlineStr">
        <is>
          <t>CT</t>
        </is>
      </c>
      <c r="E2059" s="255" t="n"/>
      <c r="F2059" s="255" t="n">
        <v>99</v>
      </c>
      <c r="G2059" s="255" t="inlineStr">
        <is>
          <t>Clive Wideman Racing</t>
        </is>
      </c>
      <c r="H2059" s="255" t="n"/>
      <c r="I2059" s="255" t="inlineStr">
        <is>
          <t>Ultra Tune</t>
        </is>
      </c>
      <c r="J2059" s="255" t="inlineStr">
        <is>
          <t>Holden Commodore VS</t>
        </is>
      </c>
      <c r="K2059" s="255" t="n"/>
      <c r="L2059" s="255" t="inlineStr">
        <is>
          <t>Mick Donaher</t>
        </is>
      </c>
      <c r="M2059" s="255" t="inlineStr">
        <is>
          <t>AUS</t>
        </is>
      </c>
      <c r="N2059" s="695">
        <f>_xlfn.LET(_xlpm.d,_xlfn.XLOOKUP(L2059,'[1]Birth Dates'!$A:$A,'[1]Birth Dates'!$B:$B,"",0),IF(_xlpm.d=0,"",_xlpm.d))</f>
        <v/>
      </c>
      <c r="O2059" s="255">
        <f>IF(OR(N2059="",A2059="",NOT(ISNUMBER(N2059)),N2059&gt;A2059),"",DATEDIF(N2059,A2059,"Y")&amp;" years, "&amp;DATEDIF(N2059,A2059,"YM")&amp;" months, "&amp;DATEDIF(N2059,A2059,"MD")&amp;" days")</f>
        <v/>
      </c>
      <c r="P2059" s="255" t="inlineStr">
        <is>
          <t>Dean Lindstrom</t>
        </is>
      </c>
      <c r="Q2059" s="255" t="inlineStr">
        <is>
          <t>AUS</t>
        </is>
      </c>
      <c r="R2059" s="695">
        <f>_xlfn.LET(_xlpm.d,_xlfn.XLOOKUP(P2059,'[1]Birth Dates'!$A:$A,'[1]Birth Dates'!$B:$B,"",0),IF(_xlpm.d=0,"",_xlpm.d))</f>
        <v/>
      </c>
      <c r="S2059" s="255">
        <f>IF(OR(R2059="",A2059="",NOT(ISNUMBER(R2059)),R2059&gt;A2059),"",DATEDIF(R2059,A2059,"Y")&amp;" years, "&amp;DATEDIF(R2059,A2059,"YM")&amp;" months, "&amp;DATEDIF(R2059,A2059,"MD")&amp;" days")</f>
        <v/>
      </c>
      <c r="T2059" s="255" t="n"/>
      <c r="U2059" s="255" t="n"/>
      <c r="V2059" s="695">
        <f>_xlfn.LET(_xlpm.d,_xlfn.XLOOKUP(T2059,'[1]Birth Dates'!$A:$A,'[1]Birth Dates'!$B:$B,"",0),IF(_xlpm.d=0,"",_xlpm.d))</f>
        <v/>
      </c>
      <c r="W2059" s="255">
        <f>IF(OR(V2059="",A2059="",NOT(ISNUMBER(V2059)),V2059&gt;A2059),"",DATEDIF(V2059,A2059,"Y")&amp;" years, "&amp;DATEDIF(V2059,A2059,"YM")&amp;" months, "&amp;DATEDIF(V2059,A2059,"MD")&amp;" days")</f>
        <v/>
      </c>
      <c r="X2059" s="255" t="n"/>
      <c r="Y2059" s="255" t="n"/>
      <c r="Z2059" s="255" t="n"/>
      <c r="AA2059" s="255" t="n"/>
      <c r="AB2059" s="255" t="n">
        <v>37</v>
      </c>
      <c r="AC2059" s="255" t="n">
        <v>9</v>
      </c>
      <c r="AD2059" s="255" t="n">
        <v>2</v>
      </c>
      <c r="AE2059" s="591" t="inlineStr">
        <is>
          <t>2:20.6440</t>
        </is>
      </c>
      <c r="AF2059" s="418">
        <f>IF(OR(AE2059="",AE2059="",AE2059=0),"",6.213/(AE2059*24))</f>
        <v/>
      </c>
      <c r="AG2059" s="259" t="n"/>
      <c r="AH2059" s="579" t="inlineStr"/>
      <c r="AI2059" s="418">
        <f>IF(OR(AH2059="",AH2059="",AH2059=0),"",6.213/(AH2059*24))</f>
        <v/>
      </c>
      <c r="AJ2059" s="175">
        <f>IF(AND(ISNUMBER(AB2059),ISNUMBER(AG2059)),AB2059-AG2059,"")</f>
        <v/>
      </c>
      <c r="AK2059" s="255" t="n"/>
      <c r="AL2059" s="255" t="n"/>
      <c r="AM2059" s="696" t="n"/>
      <c r="AN2059" s="671">
        <f>IF(OR(AL2059="",AM2059="",AM2059=0),"",AL2059*6.213/(AM2059*24))</f>
        <v/>
      </c>
      <c r="AO2059" s="477">
        <f>IF(AND(AL2059=AL2058,AM2059&lt;&gt;"",AM2058&lt;&gt;""),AM2059-AM2058,"")</f>
        <v/>
      </c>
      <c r="AP2059" s="255" t="n"/>
      <c r="AQ2059" s="579" t="inlineStr"/>
      <c r="AR2059" s="439">
        <f>IF(OR(AQ2059="",AQ2059="",AQ2059=0),"",6.213/(AQ2059*24))</f>
        <v/>
      </c>
      <c r="AS2059" s="436">
        <f>IF(OR(NOT(ISNUMBER(C2059)),NOT(ISNUMBER(AB2059))),"",IF(AG2059&lt;&gt;"",AG2059,AB2059)-C2059)</f>
        <v/>
      </c>
      <c r="AT2059" s="260" t="n"/>
      <c r="AU2059" s="261">
        <f>IF($B2059="","",TEXT($A2059,"yyyymmdd")&amp;"_P"&amp;$C2059&amp;"_C"&amp;$F2059&amp;"_"&amp;TRIM(RIGHT(SUBSTITUTE(TRIM(SUBSTITUTE($L2059,CHAR(160)," "))," ",REPT(" ",60)),60))&amp;IF($P2059="","","-"&amp;TRIM(RIGHT(SUBSTITUTE(TRIM(SUBSTITUTE($P2059,CHAR(160)," "))," ",REPT(" ",60)),60)))&amp;IF($T2059="","","-"&amp;TRIM(RIGHT(SUBSTITUTE(TRIM(SUBSTITUTE($T2059,CHAR(160)," "))," ",REPT(" ",60)),60)))&amp;".jpg")</f>
        <v/>
      </c>
    </row>
    <row r="2060" ht="42" customFormat="1" customHeight="1" s="318">
      <c r="A2060" s="252" t="n">
        <v>36114</v>
      </c>
      <c r="B2060" s="314" t="inlineStr">
        <is>
          <t>FAI 1000 15 November, 1998</t>
        </is>
      </c>
      <c r="C2060" s="314" t="inlineStr">
        <is>
          <t>DNS</t>
        </is>
      </c>
      <c r="D2060" s="314" t="n"/>
      <c r="E2060" s="314" t="n"/>
      <c r="F2060" s="314" t="n">
        <v>95</v>
      </c>
      <c r="G2060" s="314" t="inlineStr">
        <is>
          <t>Roadcare Racing</t>
        </is>
      </c>
      <c r="H2060" s="314" t="n"/>
      <c r="I2060" s="314" t="n"/>
      <c r="J2060" s="314" t="inlineStr">
        <is>
          <t>Holden Commodore VP</t>
        </is>
      </c>
      <c r="K2060" s="314" t="n"/>
      <c r="L2060" s="314" t="inlineStr">
        <is>
          <t>Gary Baxter</t>
        </is>
      </c>
      <c r="M2060" s="314" t="inlineStr">
        <is>
          <t>AUS</t>
        </is>
      </c>
      <c r="N2060" s="695">
        <f>_xlfn.LET(_xlpm.d,_xlfn.XLOOKUP(L2060,'[1]Birth Dates'!$A:$A,'[1]Birth Dates'!$B:$B,"",0),IF(_xlpm.d=0,"",_xlpm.d))</f>
        <v/>
      </c>
      <c r="O2060" s="255">
        <f>IF(OR(N2060="",A2060="",NOT(ISNUMBER(N2060)),N2060&gt;A2060),"",DATEDIF(N2060,A2060,"Y")&amp;" years, "&amp;DATEDIF(N2060,A2060,"YM")&amp;" months, "&amp;DATEDIF(N2060,A2060,"MD")&amp;" days")</f>
        <v/>
      </c>
      <c r="P2060" s="314" t="inlineStr">
        <is>
          <t>Steven Cramp</t>
        </is>
      </c>
      <c r="Q2060" s="255" t="inlineStr">
        <is>
          <t>AUS</t>
        </is>
      </c>
      <c r="R2060" s="695">
        <f>_xlfn.LET(_xlpm.d,_xlfn.XLOOKUP(P2060,'[1]Birth Dates'!$A:$A,'[1]Birth Dates'!$B:$B,"",0),IF(_xlpm.d=0,"",_xlpm.d))</f>
        <v/>
      </c>
      <c r="S2060" s="255">
        <f>IF(OR(R2060="",A2060="",NOT(ISNUMBER(R2060)),R2060&gt;A2060),"",DATEDIF(R2060,A2060,"Y")&amp;" years, "&amp;DATEDIF(R2060,A2060,"YM")&amp;" months, "&amp;DATEDIF(R2060,A2060,"MD")&amp;" days")</f>
        <v/>
      </c>
      <c r="T2060" s="314" t="inlineStr">
        <is>
          <t>Todd Wanless</t>
        </is>
      </c>
      <c r="U2060" s="314" t="inlineStr">
        <is>
          <t>AUS</t>
        </is>
      </c>
      <c r="V2060" s="695">
        <f>_xlfn.LET(_xlpm.d,_xlfn.XLOOKUP(T2060,'[1]Birth Dates'!$A:$A,'[1]Birth Dates'!$B:$B,"",0),IF(_xlpm.d=0,"",_xlpm.d))</f>
        <v/>
      </c>
      <c r="W2060" s="255">
        <f>IF(OR(V2060="",A2060="",NOT(ISNUMBER(V2060)),V2060&gt;A2060),"",DATEDIF(V2060,A2060,"Y")&amp;" years, "&amp;DATEDIF(V2060,A2060,"YM")&amp;" months, "&amp;DATEDIF(V2060,A2060,"MD")&amp;" days")</f>
        <v/>
      </c>
      <c r="X2060" s="255" t="n"/>
      <c r="Y2060" s="255" t="n"/>
      <c r="Z2060" s="255" t="n"/>
      <c r="AA2060" s="255" t="n"/>
      <c r="AB2060" s="314" t="n"/>
      <c r="AC2060" s="314" t="n"/>
      <c r="AD2060" s="314" t="n"/>
      <c r="AE2060" s="603" t="inlineStr"/>
      <c r="AF2060" s="418">
        <f>IF(OR(AE2060="",AE2060="",AE2060=0),"",6.213/(AE2060*24))</f>
        <v/>
      </c>
      <c r="AG2060" s="315" t="n"/>
      <c r="AH2060" s="603" t="inlineStr"/>
      <c r="AI2060" s="418">
        <f>IF(OR(AH2060="",AH2060="",AH2060=0),"",6.213/(AH2060*24))</f>
        <v/>
      </c>
      <c r="AJ2060" s="175">
        <f>IF(AND(ISNUMBER(AB2060),ISNUMBER(AG2060)),AB2060-AG2060,"")</f>
        <v/>
      </c>
      <c r="AK2060" s="314" t="inlineStr">
        <is>
          <t>Did Not Start</t>
        </is>
      </c>
      <c r="AL2060" s="314" t="n"/>
      <c r="AM2060" s="709" t="n"/>
      <c r="AN2060" s="671">
        <f>IF(OR(AL2060="",AM2060="",AM2060=0),"",AL2060*6.213/(AM2060*24))</f>
        <v/>
      </c>
      <c r="AO2060" s="477">
        <f>IF(AND(AL2060=AL2059,AM2060&lt;&gt;"",AM2059&lt;&gt;""),AM2060-AM2059,"")</f>
        <v/>
      </c>
      <c r="AP2060" s="314" t="n"/>
      <c r="AQ2060" s="603" t="inlineStr"/>
      <c r="AR2060" s="439">
        <f>IF(OR(AQ2060="",AQ2060="",AQ2060=0),"",6.213/(AQ2060*24))</f>
        <v/>
      </c>
      <c r="AS2060" s="436">
        <f>IF(OR(NOT(ISNUMBER(C2060)),NOT(ISNUMBER(AB2060))),"",IF(AG2060&lt;&gt;"",AG2060,AB2060)-C2060)</f>
        <v/>
      </c>
      <c r="AT2060" s="316" t="n"/>
      <c r="AU2060" s="317">
        <f>IF($B2060="","",TEXT($A2060,"yyyymmdd")&amp;"_P"&amp;$C2060&amp;"_C"&amp;$F2060&amp;"_"&amp;TRIM(RIGHT(SUBSTITUTE(TRIM(SUBSTITUTE($L2060,CHAR(160)," "))," ",REPT(" ",60)),60))&amp;IF($P2060="","","-"&amp;TRIM(RIGHT(SUBSTITUTE(TRIM(SUBSTITUTE($P2060,CHAR(160)," "))," ",REPT(" ",60)),60)))&amp;IF($T2060="","","-"&amp;TRIM(RIGHT(SUBSTITUTE(TRIM(SUBSTITUTE($T2060,CHAR(160)," "))," ",REPT(" ",60)),60)))&amp;".jpg")</f>
        <v/>
      </c>
    </row>
    <row r="2061" ht="42" customFormat="1" customHeight="1" s="240">
      <c r="A2061" s="262" t="n">
        <v>36478</v>
      </c>
      <c r="B2061" s="263" t="inlineStr">
        <is>
          <t>FAI 1000 14 November, 1999</t>
        </is>
      </c>
      <c r="C2061" s="263" t="n">
        <v>1</v>
      </c>
      <c r="D2061" s="263" t="n"/>
      <c r="E2061" s="263" t="n"/>
      <c r="F2061" s="263" t="n">
        <v>7</v>
      </c>
      <c r="G2061" s="263" t="inlineStr">
        <is>
          <t>Gibson Motorsport</t>
        </is>
      </c>
      <c r="H2061" s="263" t="n"/>
      <c r="I2061" s="263" t="inlineStr">
        <is>
          <t>Wynn's</t>
        </is>
      </c>
      <c r="J2061" s="263" t="inlineStr">
        <is>
          <t>Holden Commodore VT</t>
        </is>
      </c>
      <c r="K2061" s="263" t="n"/>
      <c r="L2061" s="263" t="inlineStr">
        <is>
          <t>Steven Richards</t>
        </is>
      </c>
      <c r="M2061" s="263" t="inlineStr">
        <is>
          <t>NZL</t>
        </is>
      </c>
      <c r="N2061" s="697">
        <f>_xlfn.LET(_xlpm.d,_xlfn.XLOOKUP(L2061,'[1]Birth Dates'!$A:$A,'[1]Birth Dates'!$B:$B,"",0),IF(_xlpm.d=0,"",_xlpm.d))</f>
        <v/>
      </c>
      <c r="O2061" s="264">
        <f>IF(OR(N2061="",A2061="",NOT(ISNUMBER(N2061)),N2061&gt;A2061),"",DATEDIF(N2061,A2061,"Y")&amp;" years, "&amp;DATEDIF(N2061,A2061,"YM")&amp;" months, "&amp;DATEDIF(N2061,A2061,"MD")&amp;" days")</f>
        <v/>
      </c>
      <c r="P2061" s="263" t="inlineStr">
        <is>
          <t>Greg Murphy</t>
        </is>
      </c>
      <c r="Q2061" s="263" t="inlineStr">
        <is>
          <t>NZL</t>
        </is>
      </c>
      <c r="R2061" s="697">
        <f>_xlfn.LET(_xlpm.d,_xlfn.XLOOKUP(P2061,'[1]Birth Dates'!$A:$A,'[1]Birth Dates'!$B:$B,"",0),IF(_xlpm.d=0,"",_xlpm.d))</f>
        <v/>
      </c>
      <c r="S2061" s="264">
        <f>IF(OR(R2061="",A2061="",NOT(ISNUMBER(R2061)),R2061&gt;A2061),"",DATEDIF(R2061,A2061,"Y")&amp;" years, "&amp;DATEDIF(R2061,A2061,"YM")&amp;" months, "&amp;DATEDIF(R2061,A2061,"MD")&amp;" days")</f>
        <v/>
      </c>
      <c r="T2061" s="263" t="n"/>
      <c r="U2061" s="263" t="n"/>
      <c r="V2061" s="697">
        <f>_xlfn.LET(_xlpm.d,_xlfn.XLOOKUP(T2061,'[1]Birth Dates'!$A:$A,'[1]Birth Dates'!$B:$B,"",0),IF(_xlpm.d=0,"",_xlpm.d))</f>
        <v/>
      </c>
      <c r="W2061" s="264">
        <f>IF(OR(V2061="",A2061="",NOT(ISNUMBER(V2061)),V2061&gt;A2061),"",DATEDIF(V2061,A2061,"Y")&amp;" years, "&amp;DATEDIF(V2061,A2061,"YM")&amp;" months, "&amp;DATEDIF(V2061,A2061,"MD")&amp;" days")</f>
        <v/>
      </c>
      <c r="X2061" s="264" t="n"/>
      <c r="Y2061" s="264" t="n"/>
      <c r="Z2061" s="264" t="n"/>
      <c r="AA2061" s="264" t="n"/>
      <c r="AB2061" s="263" t="n">
        <v>12</v>
      </c>
      <c r="AC2061" s="263" t="n">
        <v>16</v>
      </c>
      <c r="AD2061" s="263" t="n">
        <v>14</v>
      </c>
      <c r="AE2061" s="580" t="inlineStr">
        <is>
          <t>2:11.4010</t>
        </is>
      </c>
      <c r="AF2061" s="418">
        <f>IF(OR(AE2061="",AE2061="",AE2061=0),"",6.213/(AE2061*24))</f>
        <v/>
      </c>
      <c r="AG2061" s="265" t="n"/>
      <c r="AH2061" s="580" t="inlineStr"/>
      <c r="AI2061" s="418">
        <f>IF(OR(AH2061="",AH2061="",AH2061=0),"",6.213/(AH2061*24))</f>
        <v/>
      </c>
      <c r="AJ2061" s="175">
        <f>IF(AND(ISNUMBER(AB2061),ISNUMBER(AG2061)),AB2061-AG2061,"")</f>
        <v/>
      </c>
      <c r="AK2061" s="263" t="n"/>
      <c r="AL2061" s="263" t="n">
        <v>161</v>
      </c>
      <c r="AM2061" s="710" t="n">
        <v>0.2859818865740741</v>
      </c>
      <c r="AN2061" s="671">
        <f>IF(OR(AL2061="",AM2061="",AM2061=0),"",AL2061*6.213/(AM2061*24))</f>
        <v/>
      </c>
      <c r="AO2061" s="477">
        <f>IF(AND(AL2061=AL2060,AM2061&lt;&gt;"",AM2060&lt;&gt;""),AM2061-AM2060,"")</f>
        <v/>
      </c>
      <c r="AP2061" s="175" t="n">
        <v>139</v>
      </c>
      <c r="AQ2061" s="613" t="inlineStr">
        <is>
          <t>2:13.1140</t>
        </is>
      </c>
      <c r="AR2061" s="439">
        <f>IF(OR(AQ2061="",AQ2061="",AQ2061=0),"",6.213/(AQ2061*24))</f>
        <v/>
      </c>
      <c r="AS2061" s="436">
        <f>IF(OR(NOT(ISNUMBER(C2061)),NOT(ISNUMBER(AB2061))),"",IF(AG2061&lt;&gt;"",AG2061,AB2061)-C2061)</f>
        <v/>
      </c>
      <c r="AT2061" s="266" t="n"/>
      <c r="AU2061" s="267">
        <f>IF($B2061="","",TEXT($A2061,"yyyymmdd")&amp;"_P"&amp;$C2061&amp;"_C"&amp;$F2061&amp;"_"&amp;TRIM(RIGHT(SUBSTITUTE(TRIM(SUBSTITUTE($L2061,CHAR(160)," "))," ",REPT(" ",60)),60))&amp;IF($P2061="","","-"&amp;TRIM(RIGHT(SUBSTITUTE(TRIM(SUBSTITUTE($P2061,CHAR(160)," "))," ",REPT(" ",60)),60)))&amp;IF($T2061="","","-"&amp;TRIM(RIGHT(SUBSTITUTE(TRIM(SUBSTITUTE($T2061,CHAR(160)," "))," ",REPT(" ",60)),60)))&amp;".jpg")</f>
        <v/>
      </c>
    </row>
    <row r="2062" ht="42" customHeight="1">
      <c r="A2062" s="268" t="n">
        <v>36478</v>
      </c>
      <c r="B2062" s="264" t="inlineStr">
        <is>
          <t>FAI 1000 14 November, 1999</t>
        </is>
      </c>
      <c r="C2062" s="264" t="n">
        <v>2</v>
      </c>
      <c r="D2062" s="264" t="n"/>
      <c r="E2062" s="264" t="n"/>
      <c r="F2062" s="264" t="n">
        <v>1</v>
      </c>
      <c r="G2062" s="264" t="inlineStr">
        <is>
          <t>Holden Racing Team</t>
        </is>
      </c>
      <c r="H2062" s="264" t="n"/>
      <c r="I2062" s="264" t="inlineStr">
        <is>
          <t>Holden, Mobil 1</t>
        </is>
      </c>
      <c r="J2062" s="264" t="inlineStr">
        <is>
          <t>Holden Commodore VT</t>
        </is>
      </c>
      <c r="K2062" s="264" t="n"/>
      <c r="L2062" s="264" t="inlineStr">
        <is>
          <t>Craig Lowndes</t>
        </is>
      </c>
      <c r="M2062" s="264" t="inlineStr">
        <is>
          <t>AUS</t>
        </is>
      </c>
      <c r="N2062" s="697">
        <f>_xlfn.LET(_xlpm.d,_xlfn.XLOOKUP(L2062,'[1]Birth Dates'!$A:$A,'[1]Birth Dates'!$B:$B,"",0),IF(_xlpm.d=0,"",_xlpm.d))</f>
        <v/>
      </c>
      <c r="O2062" s="264">
        <f>IF(OR(N2062="",A2062="",NOT(ISNUMBER(N2062)),N2062&gt;A2062),"",DATEDIF(N2062,A2062,"Y")&amp;" years, "&amp;DATEDIF(N2062,A2062,"YM")&amp;" months, "&amp;DATEDIF(N2062,A2062,"MD")&amp;" days")</f>
        <v/>
      </c>
      <c r="P2062" s="264" t="inlineStr">
        <is>
          <t>Cameron McConville</t>
        </is>
      </c>
      <c r="Q2062" s="264" t="inlineStr">
        <is>
          <t>AUS</t>
        </is>
      </c>
      <c r="R2062" s="697">
        <f>_xlfn.LET(_xlpm.d,_xlfn.XLOOKUP(P2062,'[1]Birth Dates'!$A:$A,'[1]Birth Dates'!$B:$B,"",0),IF(_xlpm.d=0,"",_xlpm.d))</f>
        <v/>
      </c>
      <c r="S2062" s="264">
        <f>IF(OR(R2062="",A2062="",NOT(ISNUMBER(R2062)),R2062&gt;A2062),"",DATEDIF(R2062,A2062,"Y")&amp;" years, "&amp;DATEDIF(R2062,A2062,"YM")&amp;" months, "&amp;DATEDIF(R2062,A2062,"MD")&amp;" days")</f>
        <v/>
      </c>
      <c r="T2062" s="264" t="n"/>
      <c r="U2062" s="264" t="n"/>
      <c r="V2062" s="697">
        <f>_xlfn.LET(_xlpm.d,_xlfn.XLOOKUP(T2062,'[1]Birth Dates'!$A:$A,'[1]Birth Dates'!$B:$B,"",0),IF(_xlpm.d=0,"",_xlpm.d))</f>
        <v/>
      </c>
      <c r="W2062" s="264">
        <f>IF(OR(V2062="",A2062="",NOT(ISNUMBER(V2062)),V2062&gt;A2062),"",DATEDIF(V2062,A2062,"Y")&amp;" years, "&amp;DATEDIF(V2062,A2062,"YM")&amp;" months, "&amp;DATEDIF(V2062,A2062,"MD")&amp;" days")</f>
        <v/>
      </c>
      <c r="X2062" s="264" t="n"/>
      <c r="Y2062" s="264" t="n"/>
      <c r="Z2062" s="264" t="n"/>
      <c r="AA2062" s="264" t="n"/>
      <c r="AB2062" s="264" t="n">
        <v>8</v>
      </c>
      <c r="AC2062" s="264" t="n">
        <v>7</v>
      </c>
      <c r="AD2062" s="264" t="n">
        <v>6</v>
      </c>
      <c r="AE2062" s="581" t="inlineStr">
        <is>
          <t>2:11.1930</t>
        </is>
      </c>
      <c r="AF2062" s="418">
        <f>IF(OR(AE2062="",AE2062="",AE2062=0),"",6.213/(AE2062*24))</f>
        <v/>
      </c>
      <c r="AG2062" s="269" t="n"/>
      <c r="AH2062" s="581" t="inlineStr">
        <is>
          <t>2:32.2010</t>
        </is>
      </c>
      <c r="AI2062" s="418">
        <f>IF(OR(AH2062="",AH2062="",AH2062=0),"",6.213/(AH2062*24))</f>
        <v/>
      </c>
      <c r="AJ2062" s="175">
        <f>IF(AND(ISNUMBER(AB2062),ISNUMBER(AG2062)),AB2062-AG2062,"")</f>
        <v/>
      </c>
      <c r="AK2062" s="264" t="n"/>
      <c r="AL2062" s="264" t="n">
        <v>161</v>
      </c>
      <c r="AM2062" s="710" t="n">
        <v>0.2862749652777778</v>
      </c>
      <c r="AN2062" s="671">
        <f>IF(OR(AL2062="",AM2062="",AM2062=0),"",AL2062*6.213/(AM2062*24))</f>
        <v/>
      </c>
      <c r="AO2062" s="477">
        <f>IF(AND(AL2062=AL2061,AM2062&lt;&gt;"",AM2061&lt;&gt;""),AM2062-AM2061,"")</f>
        <v/>
      </c>
      <c r="AP2062" s="175" t="n">
        <v>27</v>
      </c>
      <c r="AQ2062" s="613" t="inlineStr">
        <is>
          <t>2:12.6820</t>
        </is>
      </c>
      <c r="AR2062" s="439">
        <f>IF(OR(AQ2062="",AQ2062="",AQ2062=0),"",6.213/(AQ2062*24))</f>
        <v/>
      </c>
      <c r="AS2062" s="436">
        <f>IF(OR(NOT(ISNUMBER(C2062)),NOT(ISNUMBER(AB2062))),"",IF(AG2062&lt;&gt;"",AG2062,AB2062)-C2062)</f>
        <v/>
      </c>
      <c r="AT2062" s="270" t="n"/>
      <c r="AU2062" s="271">
        <f>IF($B2062="","",TEXT($A2062,"yyyymmdd")&amp;"_P"&amp;$C2062&amp;"_C"&amp;$F2062&amp;"_"&amp;TRIM(RIGHT(SUBSTITUTE(TRIM(SUBSTITUTE($L2062,CHAR(160)," "))," ",REPT(" ",60)),60))&amp;IF($P2062="","","-"&amp;TRIM(RIGHT(SUBSTITUTE(TRIM(SUBSTITUTE($P2062,CHAR(160)," "))," ",REPT(" ",60)),60)))&amp;IF($T2062="","","-"&amp;TRIM(RIGHT(SUBSTITUTE(TRIM(SUBSTITUTE($T2062,CHAR(160)," "))," ",REPT(" ",60)),60)))&amp;".jpg")</f>
        <v/>
      </c>
    </row>
    <row r="2063" ht="42" customHeight="1">
      <c r="A2063" s="268" t="n">
        <v>36478</v>
      </c>
      <c r="B2063" s="264" t="inlineStr">
        <is>
          <t>FAI 1000 14 November, 1999</t>
        </is>
      </c>
      <c r="C2063" s="264" t="n">
        <v>3</v>
      </c>
      <c r="D2063" s="264" t="n"/>
      <c r="E2063" s="264" t="n"/>
      <c r="F2063" s="264" t="n">
        <v>2</v>
      </c>
      <c r="G2063" s="264" t="inlineStr">
        <is>
          <t>Holden Racing Team</t>
        </is>
      </c>
      <c r="H2063" s="264" t="n"/>
      <c r="I2063" s="264" t="inlineStr">
        <is>
          <t>Holden, Mobil 1</t>
        </is>
      </c>
      <c r="J2063" s="264" t="inlineStr">
        <is>
          <t>Holden Commodore VT</t>
        </is>
      </c>
      <c r="K2063" s="264" t="n"/>
      <c r="L2063" s="264" t="inlineStr">
        <is>
          <t>Mark Skaife</t>
        </is>
      </c>
      <c r="M2063" s="264" t="inlineStr">
        <is>
          <t>AUS</t>
        </is>
      </c>
      <c r="N2063" s="697">
        <f>_xlfn.LET(_xlpm.d,_xlfn.XLOOKUP(L2063,'[1]Birth Dates'!$A:$A,'[1]Birth Dates'!$B:$B,"",0),IF(_xlpm.d=0,"",_xlpm.d))</f>
        <v/>
      </c>
      <c r="O2063" s="264">
        <f>IF(OR(N2063="",A2063="",NOT(ISNUMBER(N2063)),N2063&gt;A2063),"",DATEDIF(N2063,A2063,"Y")&amp;" years, "&amp;DATEDIF(N2063,A2063,"YM")&amp;" months, "&amp;DATEDIF(N2063,A2063,"MD")&amp;" days")</f>
        <v/>
      </c>
      <c r="P2063" s="264" t="inlineStr">
        <is>
          <t>Paul Morris</t>
        </is>
      </c>
      <c r="Q2063" s="264" t="inlineStr">
        <is>
          <t>AUS</t>
        </is>
      </c>
      <c r="R2063" s="697">
        <f>_xlfn.LET(_xlpm.d,_xlfn.XLOOKUP(P2063,'[1]Birth Dates'!$A:$A,'[1]Birth Dates'!$B:$B,"",0),IF(_xlpm.d=0,"",_xlpm.d))</f>
        <v/>
      </c>
      <c r="S2063" s="264">
        <f>IF(OR(R2063="",A2063="",NOT(ISNUMBER(R2063)),R2063&gt;A2063),"",DATEDIF(R2063,A2063,"Y")&amp;" years, "&amp;DATEDIF(R2063,A2063,"YM")&amp;" months, "&amp;DATEDIF(R2063,A2063,"MD")&amp;" days")</f>
        <v/>
      </c>
      <c r="T2063" s="264" t="n"/>
      <c r="U2063" s="264" t="n"/>
      <c r="V2063" s="697">
        <f>_xlfn.LET(_xlpm.d,_xlfn.XLOOKUP(T2063,'[1]Birth Dates'!$A:$A,'[1]Birth Dates'!$B:$B,"",0),IF(_xlpm.d=0,"",_xlpm.d))</f>
        <v/>
      </c>
      <c r="W2063" s="264">
        <f>IF(OR(V2063="",A2063="",NOT(ISNUMBER(V2063)),V2063&gt;A2063),"",DATEDIF(V2063,A2063,"Y")&amp;" years, "&amp;DATEDIF(V2063,A2063,"YM")&amp;" months, "&amp;DATEDIF(V2063,A2063,"MD")&amp;" days")</f>
        <v/>
      </c>
      <c r="X2063" s="264" t="n"/>
      <c r="Y2063" s="264" t="n"/>
      <c r="Z2063" s="264" t="n"/>
      <c r="AA2063" s="264" t="n"/>
      <c r="AB2063" s="264" t="n">
        <v>5</v>
      </c>
      <c r="AC2063" s="264" t="n">
        <v>19</v>
      </c>
      <c r="AD2063" s="264" t="n">
        <v>6</v>
      </c>
      <c r="AE2063" s="581" t="inlineStr">
        <is>
          <t>2:10.6540</t>
        </is>
      </c>
      <c r="AF2063" s="418">
        <f>IF(OR(AE2063="",AE2063="",AE2063=0),"",6.213/(AE2063*24))</f>
        <v/>
      </c>
      <c r="AG2063" s="269" t="n"/>
      <c r="AH2063" s="581" t="inlineStr">
        <is>
          <t>2:32.2010</t>
        </is>
      </c>
      <c r="AI2063" s="418">
        <f>IF(OR(AH2063="",AH2063="",AH2063=0),"",6.213/(AH2063*24))</f>
        <v/>
      </c>
      <c r="AJ2063" s="175">
        <f>IF(AND(ISNUMBER(AB2063),ISNUMBER(AG2063)),AB2063-AG2063,"")</f>
        <v/>
      </c>
      <c r="AK2063" s="264" t="n"/>
      <c r="AL2063" s="264" t="n">
        <v>161</v>
      </c>
      <c r="AM2063" s="710" t="n">
        <v>0.2862787962962963</v>
      </c>
      <c r="AN2063" s="671">
        <f>IF(OR(AL2063="",AM2063="",AM2063=0),"",AL2063*6.213/(AM2063*24))</f>
        <v/>
      </c>
      <c r="AO2063" s="477">
        <f>IF(AND(AL2063=AL2062,AM2063&lt;&gt;"",AM2062&lt;&gt;""),AM2063-AM2062,"")</f>
        <v/>
      </c>
      <c r="AP2063" s="175" t="n">
        <v>28</v>
      </c>
      <c r="AQ2063" s="613" t="inlineStr">
        <is>
          <t>2:12.7770</t>
        </is>
      </c>
      <c r="AR2063" s="439">
        <f>IF(OR(AQ2063="",AQ2063="",AQ2063=0),"",6.213/(AQ2063*24))</f>
        <v/>
      </c>
      <c r="AS2063" s="436">
        <f>IF(OR(NOT(ISNUMBER(C2063)),NOT(ISNUMBER(AB2063))),"",IF(AG2063&lt;&gt;"",AG2063,AB2063)-C2063)</f>
        <v/>
      </c>
      <c r="AT2063" s="270" t="n"/>
      <c r="AU2063" s="271">
        <f>IF($B2063="","",TEXT($A2063,"yyyymmdd")&amp;"_P"&amp;$C2063&amp;"_C"&amp;$F2063&amp;"_"&amp;TRIM(RIGHT(SUBSTITUTE(TRIM(SUBSTITUTE($L2063,CHAR(160)," "))," ",REPT(" ",60)),60))&amp;IF($P2063="","","-"&amp;TRIM(RIGHT(SUBSTITUTE(TRIM(SUBSTITUTE($P2063,CHAR(160)," "))," ",REPT(" ",60)),60)))&amp;IF($T2063="","","-"&amp;TRIM(RIGHT(SUBSTITUTE(TRIM(SUBSTITUTE($T2063,CHAR(160)," "))," ",REPT(" ",60)),60)))&amp;".jpg")</f>
        <v/>
      </c>
    </row>
    <row r="2064" ht="42" customHeight="1">
      <c r="A2064" s="268" t="n">
        <v>36478</v>
      </c>
      <c r="B2064" s="264" t="inlineStr">
        <is>
          <t>FAI 1000 14 November, 1999</t>
        </is>
      </c>
      <c r="C2064" s="264" t="n">
        <v>4</v>
      </c>
      <c r="D2064" s="264" t="n"/>
      <c r="E2064" s="264" t="n"/>
      <c r="F2064" s="264" t="n">
        <v>17</v>
      </c>
      <c r="G2064" s="264" t="inlineStr">
        <is>
          <t>Dick Johnson Racing</t>
        </is>
      </c>
      <c r="H2064" s="264" t="n"/>
      <c r="I2064" s="264" t="inlineStr">
        <is>
          <t>Shell Helix</t>
        </is>
      </c>
      <c r="J2064" s="264" t="inlineStr">
        <is>
          <t>Ford Falcon AU</t>
        </is>
      </c>
      <c r="K2064" s="264" t="n"/>
      <c r="L2064" s="264" t="inlineStr">
        <is>
          <t>Dick Johnson</t>
        </is>
      </c>
      <c r="M2064" s="264" t="inlineStr">
        <is>
          <t>AUS</t>
        </is>
      </c>
      <c r="N2064" s="697">
        <f>_xlfn.LET(_xlpm.d,_xlfn.XLOOKUP(L2064,'[1]Birth Dates'!$A:$A,'[1]Birth Dates'!$B:$B,"",0),IF(_xlpm.d=0,"",_xlpm.d))</f>
        <v/>
      </c>
      <c r="O2064" s="264">
        <f>IF(OR(N2064="",A2064="",NOT(ISNUMBER(N2064)),N2064&gt;A2064),"",DATEDIF(N2064,A2064,"Y")&amp;" years, "&amp;DATEDIF(N2064,A2064,"YM")&amp;" months, "&amp;DATEDIF(N2064,A2064,"MD")&amp;" days")</f>
        <v/>
      </c>
      <c r="P2064" s="264" t="inlineStr">
        <is>
          <t>Steven Johnson</t>
        </is>
      </c>
      <c r="Q2064" s="264" t="inlineStr">
        <is>
          <t>AUS</t>
        </is>
      </c>
      <c r="R2064" s="697">
        <f>_xlfn.LET(_xlpm.d,_xlfn.XLOOKUP(P2064,'[1]Birth Dates'!$A:$A,'[1]Birth Dates'!$B:$B,"",0),IF(_xlpm.d=0,"",_xlpm.d))</f>
        <v/>
      </c>
      <c r="S2064" s="264">
        <f>IF(OR(R2064="",A2064="",NOT(ISNUMBER(R2064)),R2064&gt;A2064),"",DATEDIF(R2064,A2064,"Y")&amp;" years, "&amp;DATEDIF(R2064,A2064,"YM")&amp;" months, "&amp;DATEDIF(R2064,A2064,"MD")&amp;" days")</f>
        <v/>
      </c>
      <c r="T2064" s="264" t="n"/>
      <c r="U2064" s="264" t="n"/>
      <c r="V2064" s="697">
        <f>_xlfn.LET(_xlpm.d,_xlfn.XLOOKUP(T2064,'[1]Birth Dates'!$A:$A,'[1]Birth Dates'!$B:$B,"",0),IF(_xlpm.d=0,"",_xlpm.d))</f>
        <v/>
      </c>
      <c r="W2064" s="264">
        <f>IF(OR(V2064="",A2064="",NOT(ISNUMBER(V2064)),V2064&gt;A2064),"",DATEDIF(V2064,A2064,"Y")&amp;" years, "&amp;DATEDIF(V2064,A2064,"YM")&amp;" months, "&amp;DATEDIF(V2064,A2064,"MD")&amp;" days")</f>
        <v/>
      </c>
      <c r="X2064" s="264" t="n"/>
      <c r="Y2064" s="264" t="n"/>
      <c r="Z2064" s="264" t="n"/>
      <c r="AA2064" s="264" t="n"/>
      <c r="AB2064" s="264" t="n">
        <v>10</v>
      </c>
      <c r="AC2064" s="264" t="n">
        <v>18</v>
      </c>
      <c r="AD2064" s="264" t="n">
        <v>8</v>
      </c>
      <c r="AE2064" s="581" t="inlineStr">
        <is>
          <t>2:11.2320</t>
        </is>
      </c>
      <c r="AF2064" s="418">
        <f>IF(OR(AE2064="",AE2064="",AE2064=0),"",6.213/(AE2064*24))</f>
        <v/>
      </c>
      <c r="AG2064" s="269" t="n"/>
      <c r="AH2064" s="581" t="inlineStr">
        <is>
          <t>2:32.2010</t>
        </is>
      </c>
      <c r="AI2064" s="418">
        <f>IF(OR(AH2064="",AH2064="",AH2064=0),"",6.213/(AH2064*24))</f>
        <v/>
      </c>
      <c r="AJ2064" s="175">
        <f>IF(AND(ISNUMBER(AB2064),ISNUMBER(AG2064)),AB2064-AG2064,"")</f>
        <v/>
      </c>
      <c r="AK2064" s="264" t="n"/>
      <c r="AL2064" s="264" t="n">
        <v>161</v>
      </c>
      <c r="AM2064" s="710" t="n">
        <v>0.2866810300925926</v>
      </c>
      <c r="AN2064" s="671">
        <f>IF(OR(AL2064="",AM2064="",AM2064=0),"",AL2064*6.213/(AM2064*24))</f>
        <v/>
      </c>
      <c r="AO2064" s="477">
        <f>IF(AND(AL2064=AL2063,AM2064&lt;&gt;"",AM2063&lt;&gt;""),AM2064-AM2063,"")</f>
        <v/>
      </c>
      <c r="AP2064" s="175" t="n">
        <v>4</v>
      </c>
      <c r="AQ2064" s="613" t="inlineStr">
        <is>
          <t>2:13.5730</t>
        </is>
      </c>
      <c r="AR2064" s="439">
        <f>IF(OR(AQ2064="",AQ2064="",AQ2064=0),"",6.213/(AQ2064*24))</f>
        <v/>
      </c>
      <c r="AS2064" s="436">
        <f>IF(OR(NOT(ISNUMBER(C2064)),NOT(ISNUMBER(AB2064))),"",IF(AG2064&lt;&gt;"",AG2064,AB2064)-C2064)</f>
        <v/>
      </c>
      <c r="AT2064" s="270" t="n"/>
      <c r="AU2064" s="271">
        <f>IF($B2064="","",TEXT($A2064,"yyyymmdd")&amp;"_P"&amp;$C2064&amp;"_C"&amp;$F2064&amp;"_"&amp;TRIM(RIGHT(SUBSTITUTE(TRIM(SUBSTITUTE($L2064,CHAR(160)," "))," ",REPT(" ",60)),60))&amp;IF($P2064="","","-"&amp;TRIM(RIGHT(SUBSTITUTE(TRIM(SUBSTITUTE($P2064,CHAR(160)," "))," ",REPT(" ",60)),60)))&amp;IF($T2064="","","-"&amp;TRIM(RIGHT(SUBSTITUTE(TRIM(SUBSTITUTE($T2064,CHAR(160)," "))," ",REPT(" ",60)),60)))&amp;".jpg")</f>
        <v/>
      </c>
    </row>
    <row r="2065" ht="42" customHeight="1">
      <c r="A2065" s="268" t="n">
        <v>36478</v>
      </c>
      <c r="B2065" s="264" t="inlineStr">
        <is>
          <t>FAI 1000 14 November, 1999</t>
        </is>
      </c>
      <c r="C2065" s="264" t="n">
        <v>5</v>
      </c>
      <c r="D2065" s="264" t="n"/>
      <c r="E2065" s="264" t="n"/>
      <c r="F2065" s="264" t="n">
        <v>5</v>
      </c>
      <c r="G2065" s="264" t="inlineStr">
        <is>
          <t>Glenn Seton Racing (Ford, Ford Credit)</t>
        </is>
      </c>
      <c r="H2065" s="264" t="n"/>
      <c r="I2065" s="264" t="inlineStr">
        <is>
          <t>Ford, Ford Credit</t>
        </is>
      </c>
      <c r="J2065" s="264" t="inlineStr">
        <is>
          <t>Ford Falcon AU</t>
        </is>
      </c>
      <c r="K2065" s="264" t="n"/>
      <c r="L2065" s="264" t="inlineStr">
        <is>
          <t>Glenn Seton</t>
        </is>
      </c>
      <c r="M2065" s="264" t="inlineStr">
        <is>
          <t>AUS</t>
        </is>
      </c>
      <c r="N2065" s="697">
        <f>_xlfn.LET(_xlpm.d,_xlfn.XLOOKUP(L2065,'[1]Birth Dates'!$A:$A,'[1]Birth Dates'!$B:$B,"",0),IF(_xlpm.d=0,"",_xlpm.d))</f>
        <v/>
      </c>
      <c r="O2065" s="264">
        <f>IF(OR(N2065="",A2065="",NOT(ISNUMBER(N2065)),N2065&gt;A2065),"",DATEDIF(N2065,A2065,"Y")&amp;" years, "&amp;DATEDIF(N2065,A2065,"YM")&amp;" months, "&amp;DATEDIF(N2065,A2065,"MD")&amp;" days")</f>
        <v/>
      </c>
      <c r="P2065" s="264" t="inlineStr">
        <is>
          <t>Neil Crompton</t>
        </is>
      </c>
      <c r="Q2065" s="264" t="inlineStr">
        <is>
          <t>AUS</t>
        </is>
      </c>
      <c r="R2065" s="697">
        <f>_xlfn.LET(_xlpm.d,_xlfn.XLOOKUP(P2065,'[1]Birth Dates'!$A:$A,'[1]Birth Dates'!$B:$B,"",0),IF(_xlpm.d=0,"",_xlpm.d))</f>
        <v/>
      </c>
      <c r="S2065" s="264">
        <f>IF(OR(R2065="",A2065="",NOT(ISNUMBER(R2065)),R2065&gt;A2065),"",DATEDIF(R2065,A2065,"Y")&amp;" years, "&amp;DATEDIF(R2065,A2065,"YM")&amp;" months, "&amp;DATEDIF(R2065,A2065,"MD")&amp;" days")</f>
        <v/>
      </c>
      <c r="T2065" s="264" t="n"/>
      <c r="U2065" s="264" t="n"/>
      <c r="V2065" s="697">
        <f>_xlfn.LET(_xlpm.d,_xlfn.XLOOKUP(T2065,'[1]Birth Dates'!$A:$A,'[1]Birth Dates'!$B:$B,"",0),IF(_xlpm.d=0,"",_xlpm.d))</f>
        <v/>
      </c>
      <c r="W2065" s="264">
        <f>IF(OR(V2065="",A2065="",NOT(ISNUMBER(V2065)),V2065&gt;A2065),"",DATEDIF(V2065,A2065,"Y")&amp;" years, "&amp;DATEDIF(V2065,A2065,"YM")&amp;" months, "&amp;DATEDIF(V2065,A2065,"MD")&amp;" days")</f>
        <v/>
      </c>
      <c r="X2065" s="264" t="n"/>
      <c r="Y2065" s="264" t="n"/>
      <c r="Z2065" s="264" t="n"/>
      <c r="AA2065" s="264" t="n"/>
      <c r="AB2065" s="264" t="n">
        <v>1</v>
      </c>
      <c r="AC2065" s="264" t="n">
        <v>14</v>
      </c>
      <c r="AD2065" s="264" t="n">
        <v>13</v>
      </c>
      <c r="AE2065" s="581" t="inlineStr">
        <is>
          <t>2:10.2560</t>
        </is>
      </c>
      <c r="AF2065" s="418">
        <f>IF(OR(AE2065="",AE2065="",AE2065=0),"",6.213/(AE2065*24))</f>
        <v/>
      </c>
      <c r="AG2065" s="269" t="n"/>
      <c r="AH2065" s="581" t="inlineStr">
        <is>
          <t>2:32.2010</t>
        </is>
      </c>
      <c r="AI2065" s="418">
        <f>IF(OR(AH2065="",AH2065="",AH2065=0),"",6.213/(AH2065*24))</f>
        <v/>
      </c>
      <c r="AJ2065" s="175">
        <f>IF(AND(ISNUMBER(AB2065),ISNUMBER(AG2065)),AB2065-AG2065,"")</f>
        <v/>
      </c>
      <c r="AK2065" s="264" t="n"/>
      <c r="AL2065" s="264" t="n">
        <v>161</v>
      </c>
      <c r="AM2065" s="710" t="n">
        <v>0.2867198726851852</v>
      </c>
      <c r="AN2065" s="671">
        <f>IF(OR(AL2065="",AM2065="",AM2065=0),"",AL2065*6.213/(AM2065*24))</f>
        <v/>
      </c>
      <c r="AO2065" s="477">
        <f>IF(AND(AL2065=AL2064,AM2065&lt;&gt;"",AM2064&lt;&gt;""),AM2065-AM2064,"")</f>
        <v/>
      </c>
      <c r="AP2065" s="175" t="n">
        <v>11</v>
      </c>
      <c r="AQ2065" s="613" t="inlineStr">
        <is>
          <t>2:13.2510</t>
        </is>
      </c>
      <c r="AR2065" s="439">
        <f>IF(OR(AQ2065="",AQ2065="",AQ2065=0),"",6.213/(AQ2065*24))</f>
        <v/>
      </c>
      <c r="AS2065" s="436">
        <f>IF(OR(NOT(ISNUMBER(C2065)),NOT(ISNUMBER(AB2065))),"",IF(AG2065&lt;&gt;"",AG2065,AB2065)-C2065)</f>
        <v/>
      </c>
      <c r="AT2065" s="270" t="n"/>
      <c r="AU2065" s="271">
        <f>IF($B2065="","",TEXT($A2065,"yyyymmdd")&amp;"_P"&amp;$C2065&amp;"_C"&amp;$F2065&amp;"_"&amp;TRIM(RIGHT(SUBSTITUTE(TRIM(SUBSTITUTE($L2065,CHAR(160)," "))," ",REPT(" ",60)),60))&amp;IF($P2065="","","-"&amp;TRIM(RIGHT(SUBSTITUTE(TRIM(SUBSTITUTE($P2065,CHAR(160)," "))," ",REPT(" ",60)),60)))&amp;IF($T2065="","","-"&amp;TRIM(RIGHT(SUBSTITUTE(TRIM(SUBSTITUTE($T2065,CHAR(160)," "))," ",REPT(" ",60)),60)))&amp;".jpg")</f>
        <v/>
      </c>
    </row>
    <row r="2066" ht="42" customHeight="1">
      <c r="A2066" s="268" t="n">
        <v>36478</v>
      </c>
      <c r="B2066" s="264" t="inlineStr">
        <is>
          <t>FAI 1000 14 November, 1999</t>
        </is>
      </c>
      <c r="C2066" s="264" t="n">
        <v>6</v>
      </c>
      <c r="D2066" s="264" t="n"/>
      <c r="E2066" s="264" t="n"/>
      <c r="F2066" s="264" t="n">
        <v>15</v>
      </c>
      <c r="G2066" s="264" t="inlineStr">
        <is>
          <t>Holden Young Lions</t>
        </is>
      </c>
      <c r="H2066" s="264" t="n"/>
      <c r="I2066" s="264" t="inlineStr">
        <is>
          <t>MyCar Automotive Store</t>
        </is>
      </c>
      <c r="J2066" s="264" t="inlineStr">
        <is>
          <t>Holden Commodore VT</t>
        </is>
      </c>
      <c r="K2066" s="264" t="n"/>
      <c r="L2066" s="264" t="inlineStr">
        <is>
          <t>Todd Kelly</t>
        </is>
      </c>
      <c r="M2066" s="264" t="inlineStr">
        <is>
          <t>AUS</t>
        </is>
      </c>
      <c r="N2066" s="697">
        <f>_xlfn.LET(_xlpm.d,_xlfn.XLOOKUP(L2066,'[1]Birth Dates'!$A:$A,'[1]Birth Dates'!$B:$B,"",0),IF(_xlpm.d=0,"",_xlpm.d))</f>
        <v/>
      </c>
      <c r="O2066" s="264">
        <f>IF(OR(N2066="",A2066="",NOT(ISNUMBER(N2066)),N2066&gt;A2066),"",DATEDIF(N2066,A2066,"Y")&amp;" years, "&amp;DATEDIF(N2066,A2066,"YM")&amp;" months, "&amp;DATEDIF(N2066,A2066,"MD")&amp;" days")</f>
        <v/>
      </c>
      <c r="P2066" s="264" t="inlineStr">
        <is>
          <t>Mark Noske</t>
        </is>
      </c>
      <c r="Q2066" s="264" t="inlineStr">
        <is>
          <t>AUS</t>
        </is>
      </c>
      <c r="R2066" s="697">
        <f>_xlfn.LET(_xlpm.d,_xlfn.XLOOKUP(P2066,'[1]Birth Dates'!$A:$A,'[1]Birth Dates'!$B:$B,"",0),IF(_xlpm.d=0,"",_xlpm.d))</f>
        <v/>
      </c>
      <c r="S2066" s="264">
        <f>IF(OR(R2066="",A2066="",NOT(ISNUMBER(R2066)),R2066&gt;A2066),"",DATEDIF(R2066,A2066,"Y")&amp;" years, "&amp;DATEDIF(R2066,A2066,"YM")&amp;" months, "&amp;DATEDIF(R2066,A2066,"MD")&amp;" days")</f>
        <v/>
      </c>
      <c r="T2066" s="264" t="n"/>
      <c r="U2066" s="264" t="n"/>
      <c r="V2066" s="697">
        <f>_xlfn.LET(_xlpm.d,_xlfn.XLOOKUP(T2066,'[1]Birth Dates'!$A:$A,'[1]Birth Dates'!$B:$B,"",0),IF(_xlpm.d=0,"",_xlpm.d))</f>
        <v/>
      </c>
      <c r="W2066" s="264">
        <f>IF(OR(V2066="",A2066="",NOT(ISNUMBER(V2066)),V2066&gt;A2066),"",DATEDIF(V2066,A2066,"Y")&amp;" years, "&amp;DATEDIF(V2066,A2066,"YM")&amp;" months, "&amp;DATEDIF(V2066,A2066,"MD")&amp;" days")</f>
        <v/>
      </c>
      <c r="X2066" s="264" t="n"/>
      <c r="Y2066" s="264" t="n"/>
      <c r="Z2066" s="264" t="n"/>
      <c r="AA2066" s="264" t="n"/>
      <c r="AB2066" s="264" t="n">
        <v>20</v>
      </c>
      <c r="AC2066" s="264" t="n">
        <v>15</v>
      </c>
      <c r="AD2066" s="264" t="n">
        <v>13</v>
      </c>
      <c r="AE2066" s="581" t="inlineStr">
        <is>
          <t>2:12.4370</t>
        </is>
      </c>
      <c r="AF2066" s="418">
        <f>IF(OR(AE2066="",AE2066="",AE2066=0),"",6.213/(AE2066*24))</f>
        <v/>
      </c>
      <c r="AG2066" s="269" t="n"/>
      <c r="AH2066" s="581" t="inlineStr"/>
      <c r="AI2066" s="418">
        <f>IF(OR(AH2066="",AH2066="",AH2066=0),"",6.213/(AH2066*24))</f>
        <v/>
      </c>
      <c r="AJ2066" s="175">
        <f>IF(AND(ISNUMBER(AB2066),ISNUMBER(AG2066)),AB2066-AG2066,"")</f>
        <v/>
      </c>
      <c r="AK2066" s="264" t="n"/>
      <c r="AL2066" s="264" t="n">
        <v>161</v>
      </c>
      <c r="AM2066" s="710" t="n">
        <v>0.2870811342592593</v>
      </c>
      <c r="AN2066" s="671">
        <f>IF(OR(AL2066="",AM2066="",AM2066=0),"",AL2066*6.213/(AM2066*24))</f>
        <v/>
      </c>
      <c r="AO2066" s="477">
        <f>IF(AND(AL2066=AL2065,AM2066&lt;&gt;"",AM2065&lt;&gt;""),AM2066-AM2065,"")</f>
        <v/>
      </c>
      <c r="AP2066" s="175" t="n">
        <v>81</v>
      </c>
      <c r="AQ2066" s="613" t="inlineStr">
        <is>
          <t>2:13.2880</t>
        </is>
      </c>
      <c r="AR2066" s="439">
        <f>IF(OR(AQ2066="",AQ2066="",AQ2066=0),"",6.213/(AQ2066*24))</f>
        <v/>
      </c>
      <c r="AS2066" s="436">
        <f>IF(OR(NOT(ISNUMBER(C2066)),NOT(ISNUMBER(AB2066))),"",IF(AG2066&lt;&gt;"",AG2066,AB2066)-C2066)</f>
        <v/>
      </c>
      <c r="AT2066" s="270" t="n"/>
      <c r="AU2066" s="271">
        <f>IF($B2066="","",TEXT($A2066,"yyyymmdd")&amp;"_P"&amp;$C2066&amp;"_C"&amp;$F2066&amp;"_"&amp;TRIM(RIGHT(SUBSTITUTE(TRIM(SUBSTITUTE($L2066,CHAR(160)," "))," ",REPT(" ",60)),60))&amp;IF($P2066="","","-"&amp;TRIM(RIGHT(SUBSTITUTE(TRIM(SUBSTITUTE($P2066,CHAR(160)," "))," ",REPT(" ",60)),60)))&amp;IF($T2066="","","-"&amp;TRIM(RIGHT(SUBSTITUTE(TRIM(SUBSTITUTE($T2066,CHAR(160)," "))," ",REPT(" ",60)),60)))&amp;".jpg")</f>
        <v/>
      </c>
    </row>
    <row r="2067" ht="42" customHeight="1">
      <c r="A2067" s="268" t="n">
        <v>36478</v>
      </c>
      <c r="B2067" s="264" t="inlineStr">
        <is>
          <t>FAI 1000 14 November, 1999</t>
        </is>
      </c>
      <c r="C2067" s="264" t="n">
        <v>7</v>
      </c>
      <c r="D2067" s="264" t="n"/>
      <c r="E2067" s="264" t="n"/>
      <c r="F2067" s="264" t="n">
        <v>11</v>
      </c>
      <c r="G2067" s="264" t="inlineStr">
        <is>
          <t>Perkins Engineering</t>
        </is>
      </c>
      <c r="H2067" s="264" t="n"/>
      <c r="I2067" s="264" t="inlineStr">
        <is>
          <t>Castrol</t>
        </is>
      </c>
      <c r="J2067" s="264" t="inlineStr">
        <is>
          <t>Holden Commodore VT</t>
        </is>
      </c>
      <c r="K2067" s="264" t="n"/>
      <c r="L2067" s="264" t="inlineStr">
        <is>
          <t>Larry Perkins</t>
        </is>
      </c>
      <c r="M2067" s="264" t="inlineStr">
        <is>
          <t>AUS</t>
        </is>
      </c>
      <c r="N2067" s="697">
        <f>_xlfn.LET(_xlpm.d,_xlfn.XLOOKUP(L2067,'[1]Birth Dates'!$A:$A,'[1]Birth Dates'!$B:$B,"",0),IF(_xlpm.d=0,"",_xlpm.d))</f>
        <v/>
      </c>
      <c r="O2067" s="264">
        <f>IF(OR(N2067="",A2067="",NOT(ISNUMBER(N2067)),N2067&gt;A2067),"",DATEDIF(N2067,A2067,"Y")&amp;" years, "&amp;DATEDIF(N2067,A2067,"YM")&amp;" months, "&amp;DATEDIF(N2067,A2067,"MD")&amp;" days")</f>
        <v/>
      </c>
      <c r="P2067" s="264" t="inlineStr">
        <is>
          <t>Russell Ingall</t>
        </is>
      </c>
      <c r="Q2067" s="264" t="inlineStr">
        <is>
          <t>AUS</t>
        </is>
      </c>
      <c r="R2067" s="697">
        <f>_xlfn.LET(_xlpm.d,_xlfn.XLOOKUP(P2067,'[1]Birth Dates'!$A:$A,'[1]Birth Dates'!$B:$B,"",0),IF(_xlpm.d=0,"",_xlpm.d))</f>
        <v/>
      </c>
      <c r="S2067" s="264">
        <f>IF(OR(R2067="",A2067="",NOT(ISNUMBER(R2067)),R2067&gt;A2067),"",DATEDIF(R2067,A2067,"Y")&amp;" years, "&amp;DATEDIF(R2067,A2067,"YM")&amp;" months, "&amp;DATEDIF(R2067,A2067,"MD")&amp;" days")</f>
        <v/>
      </c>
      <c r="T2067" s="264" t="n"/>
      <c r="U2067" s="264" t="n"/>
      <c r="V2067" s="697">
        <f>_xlfn.LET(_xlpm.d,_xlfn.XLOOKUP(T2067,'[1]Birth Dates'!$A:$A,'[1]Birth Dates'!$B:$B,"",0),IF(_xlpm.d=0,"",_xlpm.d))</f>
        <v/>
      </c>
      <c r="W2067" s="264">
        <f>IF(OR(V2067="",A2067="",NOT(ISNUMBER(V2067)),V2067&gt;A2067),"",DATEDIF(V2067,A2067,"Y")&amp;" years, "&amp;DATEDIF(V2067,A2067,"YM")&amp;" months, "&amp;DATEDIF(V2067,A2067,"MD")&amp;" days")</f>
        <v/>
      </c>
      <c r="X2067" s="264" t="n"/>
      <c r="Y2067" s="264" t="n"/>
      <c r="Z2067" s="264" t="n"/>
      <c r="AA2067" s="264" t="n"/>
      <c r="AB2067" s="264" t="n">
        <v>7</v>
      </c>
      <c r="AC2067" s="264" t="n">
        <v>15</v>
      </c>
      <c r="AD2067" s="264" t="n">
        <v>14</v>
      </c>
      <c r="AE2067" s="581" t="inlineStr">
        <is>
          <t>2:10.9890</t>
        </is>
      </c>
      <c r="AF2067" s="418">
        <f>IF(OR(AE2067="",AE2067="",AE2067=0),"",6.213/(AE2067*24))</f>
        <v/>
      </c>
      <c r="AG2067" s="269" t="n"/>
      <c r="AH2067" s="581" t="inlineStr">
        <is>
          <t>2:32.2010</t>
        </is>
      </c>
      <c r="AI2067" s="418">
        <f>IF(OR(AH2067="",AH2067="",AH2067=0),"",6.213/(AH2067*24))</f>
        <v/>
      </c>
      <c r="AJ2067" s="175">
        <f>IF(AND(ISNUMBER(AB2067),ISNUMBER(AG2067)),AB2067-AG2067,"")</f>
        <v/>
      </c>
      <c r="AK2067" s="264" t="n"/>
      <c r="AL2067" s="264" t="n">
        <v>161</v>
      </c>
      <c r="AM2067" s="710" t="n">
        <v>0.2872564236111111</v>
      </c>
      <c r="AN2067" s="671">
        <f>IF(OR(AL2067="",AM2067="",AM2067=0),"",AL2067*6.213/(AM2067*24))</f>
        <v/>
      </c>
      <c r="AO2067" s="477">
        <f>IF(AND(AL2067=AL2066,AM2067&lt;&gt;"",AM2066&lt;&gt;""),AM2067-AM2066,"")</f>
        <v/>
      </c>
      <c r="AP2067" s="175" t="n">
        <v>160</v>
      </c>
      <c r="AQ2067" s="613" t="inlineStr">
        <is>
          <t>2:13.0870</t>
        </is>
      </c>
      <c r="AR2067" s="439">
        <f>IF(OR(AQ2067="",AQ2067="",AQ2067=0),"",6.213/(AQ2067*24))</f>
        <v/>
      </c>
      <c r="AS2067" s="436">
        <f>IF(OR(NOT(ISNUMBER(C2067)),NOT(ISNUMBER(AB2067))),"",IF(AG2067&lt;&gt;"",AG2067,AB2067)-C2067)</f>
        <v/>
      </c>
      <c r="AT2067" s="270" t="n"/>
      <c r="AU2067" s="271">
        <f>IF($B2067="","",TEXT($A2067,"yyyymmdd")&amp;"_P"&amp;$C2067&amp;"_C"&amp;$F2067&amp;"_"&amp;TRIM(RIGHT(SUBSTITUTE(TRIM(SUBSTITUTE($L2067,CHAR(160)," "))," ",REPT(" ",60)),60))&amp;IF($P2067="","","-"&amp;TRIM(RIGHT(SUBSTITUTE(TRIM(SUBSTITUTE($P2067,CHAR(160)," "))," ",REPT(" ",60)),60)))&amp;IF($T2067="","","-"&amp;TRIM(RIGHT(SUBSTITUTE(TRIM(SUBSTITUTE($T2067,CHAR(160)," "))," ",REPT(" ",60)),60)))&amp;".jpg")</f>
        <v/>
      </c>
    </row>
    <row r="2068" ht="42" customHeight="1">
      <c r="A2068" s="268" t="n">
        <v>36478</v>
      </c>
      <c r="B2068" s="264" t="inlineStr">
        <is>
          <t>FAI 1000 14 November, 1999</t>
        </is>
      </c>
      <c r="C2068" s="264" t="n">
        <v>8</v>
      </c>
      <c r="D2068" s="264" t="n"/>
      <c r="E2068" s="264" t="n"/>
      <c r="F2068" s="264" t="n">
        <v>43</v>
      </c>
      <c r="G2068" s="264" t="inlineStr">
        <is>
          <t>Psul Weel Racing</t>
        </is>
      </c>
      <c r="H2068" s="264" t="n"/>
      <c r="I2068" s="264" t="inlineStr">
        <is>
          <t>K&amp;J Thermal Products</t>
        </is>
      </c>
      <c r="J2068" s="264" t="inlineStr">
        <is>
          <t>Ford Falcon AU</t>
        </is>
      </c>
      <c r="K2068" s="264" t="n"/>
      <c r="L2068" s="264" t="inlineStr">
        <is>
          <t>Paul Weel</t>
        </is>
      </c>
      <c r="M2068" s="264" t="inlineStr">
        <is>
          <t>AUS</t>
        </is>
      </c>
      <c r="N2068" s="697">
        <f>_xlfn.LET(_xlpm.d,_xlfn.XLOOKUP(L2068,'[1]Birth Dates'!$A:$A,'[1]Birth Dates'!$B:$B,"",0),IF(_xlpm.d=0,"",_xlpm.d))</f>
        <v/>
      </c>
      <c r="O2068" s="264">
        <f>IF(OR(N2068="",A2068="",NOT(ISNUMBER(N2068)),N2068&gt;A2068),"",DATEDIF(N2068,A2068,"Y")&amp;" years, "&amp;DATEDIF(N2068,A2068,"YM")&amp;" months, "&amp;DATEDIF(N2068,A2068,"MD")&amp;" days")</f>
        <v/>
      </c>
      <c r="P2068" s="264" t="inlineStr">
        <is>
          <t>Greg Crick</t>
        </is>
      </c>
      <c r="Q2068" s="264" t="inlineStr">
        <is>
          <t>AUS</t>
        </is>
      </c>
      <c r="R2068" s="697">
        <f>_xlfn.LET(_xlpm.d,_xlfn.XLOOKUP(P2068,'[1]Birth Dates'!$A:$A,'[1]Birth Dates'!$B:$B,"",0),IF(_xlpm.d=0,"",_xlpm.d))</f>
        <v/>
      </c>
      <c r="S2068" s="264">
        <f>IF(OR(R2068="",A2068="",NOT(ISNUMBER(R2068)),R2068&gt;A2068),"",DATEDIF(R2068,A2068,"Y")&amp;" years, "&amp;DATEDIF(R2068,A2068,"YM")&amp;" months, "&amp;DATEDIF(R2068,A2068,"MD")&amp;" days")</f>
        <v/>
      </c>
      <c r="T2068" s="264" t="n"/>
      <c r="U2068" s="264" t="n"/>
      <c r="V2068" s="697">
        <f>_xlfn.LET(_xlpm.d,_xlfn.XLOOKUP(T2068,'[1]Birth Dates'!$A:$A,'[1]Birth Dates'!$B:$B,"",0),IF(_xlpm.d=0,"",_xlpm.d))</f>
        <v/>
      </c>
      <c r="W2068" s="264">
        <f>IF(OR(V2068="",A2068="",NOT(ISNUMBER(V2068)),V2068&gt;A2068),"",DATEDIF(V2068,A2068,"Y")&amp;" years, "&amp;DATEDIF(V2068,A2068,"YM")&amp;" months, "&amp;DATEDIF(V2068,A2068,"MD")&amp;" days")</f>
        <v/>
      </c>
      <c r="X2068" s="264" t="n"/>
      <c r="Y2068" s="264" t="n"/>
      <c r="Z2068" s="264" t="n"/>
      <c r="AA2068" s="264" t="n"/>
      <c r="AB2068" s="264" t="n">
        <v>18</v>
      </c>
      <c r="AC2068" s="264" t="n">
        <v>15</v>
      </c>
      <c r="AD2068" s="264" t="n">
        <v>14</v>
      </c>
      <c r="AE2068" s="581" t="inlineStr">
        <is>
          <t>2:12.3800</t>
        </is>
      </c>
      <c r="AF2068" s="418">
        <f>IF(OR(AE2068="",AE2068="",AE2068=0),"",6.213/(AE2068*24))</f>
        <v/>
      </c>
      <c r="AG2068" s="269" t="n"/>
      <c r="AH2068" s="581" t="inlineStr"/>
      <c r="AI2068" s="418">
        <f>IF(OR(AH2068="",AH2068="",AH2068=0),"",6.213/(AH2068*24))</f>
        <v/>
      </c>
      <c r="AJ2068" s="175">
        <f>IF(AND(ISNUMBER(AB2068),ISNUMBER(AG2068)),AB2068-AG2068,"")</f>
        <v/>
      </c>
      <c r="AK2068" s="264" t="n"/>
      <c r="AL2068" s="264" t="n">
        <v>160</v>
      </c>
      <c r="AM2068" s="710" t="n">
        <v>0.2870601273148148</v>
      </c>
      <c r="AN2068" s="671">
        <f>IF(OR(AL2068="",AM2068="",AM2068=0),"",AL2068*6.213/(AM2068*24))</f>
        <v/>
      </c>
      <c r="AO2068" s="477">
        <f>IF(AND(AL2068=AL2067,AM2068&lt;&gt;"",AM2067&lt;&gt;""),AM2068-AM2067,"")</f>
        <v/>
      </c>
      <c r="AP2068" s="175" t="n">
        <v>87</v>
      </c>
      <c r="AQ2068" s="613" t="inlineStr">
        <is>
          <t>2:14.7380</t>
        </is>
      </c>
      <c r="AR2068" s="439">
        <f>IF(OR(AQ2068="",AQ2068="",AQ2068=0),"",6.213/(AQ2068*24))</f>
        <v/>
      </c>
      <c r="AS2068" s="436">
        <f>IF(OR(NOT(ISNUMBER(C2068)),NOT(ISNUMBER(AB2068))),"",IF(AG2068&lt;&gt;"",AG2068,AB2068)-C2068)</f>
        <v/>
      </c>
      <c r="AT2068" s="270" t="n"/>
      <c r="AU2068" s="271">
        <f>IF($B2068="","",TEXT($A2068,"yyyymmdd")&amp;"_P"&amp;$C2068&amp;"_C"&amp;$F2068&amp;"_"&amp;TRIM(RIGHT(SUBSTITUTE(TRIM(SUBSTITUTE($L2068,CHAR(160)," "))," ",REPT(" ",60)),60))&amp;IF($P2068="","","-"&amp;TRIM(RIGHT(SUBSTITUTE(TRIM(SUBSTITUTE($P2068,CHAR(160)," "))," ",REPT(" ",60)),60)))&amp;IF($T2068="","","-"&amp;TRIM(RIGHT(SUBSTITUTE(TRIM(SUBSTITUTE($T2068,CHAR(160)," "))," ",REPT(" ",60)),60)))&amp;".jpg")</f>
        <v/>
      </c>
    </row>
    <row r="2069" ht="42" customHeight="1">
      <c r="A2069" s="268" t="n">
        <v>36478</v>
      </c>
      <c r="B2069" s="264" t="inlineStr">
        <is>
          <t>FAI 1000 14 November, 1999</t>
        </is>
      </c>
      <c r="C2069" s="264" t="n">
        <v>9</v>
      </c>
      <c r="D2069" s="264" t="n"/>
      <c r="E2069" s="264" t="n"/>
      <c r="F2069" s="264" t="n">
        <v>35</v>
      </c>
      <c r="G2069" s="264" t="inlineStr">
        <is>
          <t>Garry Rogers Motorsport</t>
        </is>
      </c>
      <c r="H2069" s="264" t="n"/>
      <c r="I2069" s="264" t="inlineStr">
        <is>
          <t>Valvoline</t>
        </is>
      </c>
      <c r="J2069" s="264" t="inlineStr">
        <is>
          <t>Holden Commodore VT</t>
        </is>
      </c>
      <c r="K2069" s="264" t="n"/>
      <c r="L2069" s="264" t="inlineStr">
        <is>
          <t>Greg Ritter</t>
        </is>
      </c>
      <c r="M2069" s="264" t="inlineStr">
        <is>
          <t>AUS</t>
        </is>
      </c>
      <c r="N2069" s="697">
        <f>_xlfn.LET(_xlpm.d,_xlfn.XLOOKUP(L2069,'[1]Birth Dates'!$A:$A,'[1]Birth Dates'!$B:$B,"",0),IF(_xlpm.d=0,"",_xlpm.d))</f>
        <v/>
      </c>
      <c r="O2069" s="264">
        <f>IF(OR(N2069="",A2069="",NOT(ISNUMBER(N2069)),N2069&gt;A2069),"",DATEDIF(N2069,A2069,"Y")&amp;" years, "&amp;DATEDIF(N2069,A2069,"YM")&amp;" months, "&amp;DATEDIF(N2069,A2069,"MD")&amp;" days")</f>
        <v/>
      </c>
      <c r="P2069" s="264" t="inlineStr">
        <is>
          <t>Steve Owen</t>
        </is>
      </c>
      <c r="Q2069" s="264" t="inlineStr">
        <is>
          <t>AUS</t>
        </is>
      </c>
      <c r="R2069" s="697">
        <f>_xlfn.LET(_xlpm.d,_xlfn.XLOOKUP(P2069,'[1]Birth Dates'!$A:$A,'[1]Birth Dates'!$B:$B,"",0),IF(_xlpm.d=0,"",_xlpm.d))</f>
        <v/>
      </c>
      <c r="S2069" s="264">
        <f>IF(OR(R2069="",A2069="",NOT(ISNUMBER(R2069)),R2069&gt;A2069),"",DATEDIF(R2069,A2069,"Y")&amp;" years, "&amp;DATEDIF(R2069,A2069,"YM")&amp;" months, "&amp;DATEDIF(R2069,A2069,"MD")&amp;" days")</f>
        <v/>
      </c>
      <c r="T2069" s="264" t="n"/>
      <c r="U2069" s="264" t="n"/>
      <c r="V2069" s="697">
        <f>_xlfn.LET(_xlpm.d,_xlfn.XLOOKUP(T2069,'[1]Birth Dates'!$A:$A,'[1]Birth Dates'!$B:$B,"",0),IF(_xlpm.d=0,"",_xlpm.d))</f>
        <v/>
      </c>
      <c r="W2069" s="264">
        <f>IF(OR(V2069="",A2069="",NOT(ISNUMBER(V2069)),V2069&gt;A2069),"",DATEDIF(V2069,A2069,"Y")&amp;" years, "&amp;DATEDIF(V2069,A2069,"YM")&amp;" months, "&amp;DATEDIF(V2069,A2069,"MD")&amp;" days")</f>
        <v/>
      </c>
      <c r="X2069" s="264" t="n"/>
      <c r="Y2069" s="264" t="n"/>
      <c r="Z2069" s="264" t="n"/>
      <c r="AA2069" s="264" t="n"/>
      <c r="AB2069" s="264" t="n">
        <v>29</v>
      </c>
      <c r="AC2069" s="264" t="n">
        <v>16</v>
      </c>
      <c r="AD2069" s="264" t="n">
        <v>8</v>
      </c>
      <c r="AE2069" s="581" t="inlineStr">
        <is>
          <t>2:14.7600</t>
        </is>
      </c>
      <c r="AF2069" s="418">
        <f>IF(OR(AE2069="",AE2069="",AE2069=0),"",6.213/(AE2069*24))</f>
        <v/>
      </c>
      <c r="AG2069" s="269" t="n"/>
      <c r="AH2069" s="581" t="inlineStr"/>
      <c r="AI2069" s="418">
        <f>IF(OR(AH2069="",AH2069="",AH2069=0),"",6.213/(AH2069*24))</f>
        <v/>
      </c>
      <c r="AJ2069" s="175">
        <f>IF(AND(ISNUMBER(AB2069),ISNUMBER(AG2069)),AB2069-AG2069,"")</f>
        <v/>
      </c>
      <c r="AK2069" s="264" t="n"/>
      <c r="AL2069" s="264" t="n">
        <v>160</v>
      </c>
      <c r="AM2069" s="710" t="n">
        <v>0.2876245833333334</v>
      </c>
      <c r="AN2069" s="671">
        <f>IF(OR(AL2069="",AM2069="",AM2069=0),"",AL2069*6.213/(AM2069*24))</f>
        <v/>
      </c>
      <c r="AO2069" s="477">
        <f>IF(AND(AL2069=AL2068,AM2069&lt;&gt;"",AM2068&lt;&gt;""),AM2069-AM2068,"")</f>
        <v/>
      </c>
      <c r="AP2069" s="175" t="n">
        <v>28</v>
      </c>
      <c r="AQ2069" s="613" t="inlineStr">
        <is>
          <t>2:14.5220</t>
        </is>
      </c>
      <c r="AR2069" s="439">
        <f>IF(OR(AQ2069="",AQ2069="",AQ2069=0),"",6.213/(AQ2069*24))</f>
        <v/>
      </c>
      <c r="AS2069" s="436">
        <f>IF(OR(NOT(ISNUMBER(C2069)),NOT(ISNUMBER(AB2069))),"",IF(AG2069&lt;&gt;"",AG2069,AB2069)-C2069)</f>
        <v/>
      </c>
      <c r="AT2069" s="270" t="n"/>
      <c r="AU2069" s="271">
        <f>IF($B2069="","",TEXT($A2069,"yyyymmdd")&amp;"_P"&amp;$C2069&amp;"_C"&amp;$F2069&amp;"_"&amp;TRIM(RIGHT(SUBSTITUTE(TRIM(SUBSTITUTE($L2069,CHAR(160)," "))," ",REPT(" ",60)),60))&amp;IF($P2069="","","-"&amp;TRIM(RIGHT(SUBSTITUTE(TRIM(SUBSTITUTE($P2069,CHAR(160)," "))," ",REPT(" ",60)),60)))&amp;IF($T2069="","","-"&amp;TRIM(RIGHT(SUBSTITUTE(TRIM(SUBSTITUTE($T2069,CHAR(160)," "))," ",REPT(" ",60)),60)))&amp;".jpg")</f>
        <v/>
      </c>
    </row>
    <row r="2070" ht="42" customHeight="1">
      <c r="A2070" s="268" t="n">
        <v>36478</v>
      </c>
      <c r="B2070" s="264" t="inlineStr">
        <is>
          <t>FAI 1000 14 November, 1999</t>
        </is>
      </c>
      <c r="C2070" s="264" t="n">
        <v>10</v>
      </c>
      <c r="D2070" s="264" t="n"/>
      <c r="E2070" s="264" t="n"/>
      <c r="F2070" s="264" t="n">
        <v>6</v>
      </c>
      <c r="G2070" s="264" t="inlineStr">
        <is>
          <t>Glenn Seton Racing</t>
        </is>
      </c>
      <c r="H2070" s="264" t="n"/>
      <c r="I2070" s="264" t="inlineStr">
        <is>
          <t>Ford, Ford Credit</t>
        </is>
      </c>
      <c r="J2070" s="264" t="inlineStr">
        <is>
          <t>Ford Falcon AU</t>
        </is>
      </c>
      <c r="K2070" s="264" t="n"/>
      <c r="L2070" s="264" t="inlineStr">
        <is>
          <t>Geoff Brabham</t>
        </is>
      </c>
      <c r="M2070" s="264" t="inlineStr">
        <is>
          <t>AUS</t>
        </is>
      </c>
      <c r="N2070" s="697">
        <f>_xlfn.LET(_xlpm.d,_xlfn.XLOOKUP(L2070,'[1]Birth Dates'!$A:$A,'[1]Birth Dates'!$B:$B,"",0),IF(_xlpm.d=0,"",_xlpm.d))</f>
        <v/>
      </c>
      <c r="O2070" s="264">
        <f>IF(OR(N2070="",A2070="",NOT(ISNUMBER(N2070)),N2070&gt;A2070),"",DATEDIF(N2070,A2070,"Y")&amp;" years, "&amp;DATEDIF(N2070,A2070,"YM")&amp;" months, "&amp;DATEDIF(N2070,A2070,"MD")&amp;" days")</f>
        <v/>
      </c>
      <c r="P2070" s="264" t="inlineStr">
        <is>
          <t>Neal Bates</t>
        </is>
      </c>
      <c r="Q2070" s="264" t="inlineStr">
        <is>
          <t>AUS</t>
        </is>
      </c>
      <c r="R2070" s="697">
        <f>_xlfn.LET(_xlpm.d,_xlfn.XLOOKUP(P2070,'[1]Birth Dates'!$A:$A,'[1]Birth Dates'!$B:$B,"",0),IF(_xlpm.d=0,"",_xlpm.d))</f>
        <v/>
      </c>
      <c r="S2070" s="264">
        <f>IF(OR(R2070="",A2070="",NOT(ISNUMBER(R2070)),R2070&gt;A2070),"",DATEDIF(R2070,A2070,"Y")&amp;" years, "&amp;DATEDIF(R2070,A2070,"YM")&amp;" months, "&amp;DATEDIF(R2070,A2070,"MD")&amp;" days")</f>
        <v/>
      </c>
      <c r="T2070" s="264" t="n"/>
      <c r="U2070" s="264" t="n"/>
      <c r="V2070" s="697">
        <f>_xlfn.LET(_xlpm.d,_xlfn.XLOOKUP(T2070,'[1]Birth Dates'!$A:$A,'[1]Birth Dates'!$B:$B,"",0),IF(_xlpm.d=0,"",_xlpm.d))</f>
        <v/>
      </c>
      <c r="W2070" s="264">
        <f>IF(OR(V2070="",A2070="",NOT(ISNUMBER(V2070)),V2070&gt;A2070),"",DATEDIF(V2070,A2070,"Y")&amp;" years, "&amp;DATEDIF(V2070,A2070,"YM")&amp;" months, "&amp;DATEDIF(V2070,A2070,"MD")&amp;" days")</f>
        <v/>
      </c>
      <c r="X2070" s="264" t="n"/>
      <c r="Y2070" s="264" t="n"/>
      <c r="Z2070" s="264" t="n"/>
      <c r="AA2070" s="264" t="n"/>
      <c r="AB2070" s="264" t="n"/>
      <c r="AC2070" s="264" t="n"/>
      <c r="AD2070" s="264" t="n"/>
      <c r="AE2070" s="581" t="inlineStr">
        <is>
          <t>2:12.6670</t>
        </is>
      </c>
      <c r="AF2070" s="418">
        <f>IF(OR(AE2070="",AE2070="",AE2070=0),"",6.213/(AE2070*24))</f>
        <v/>
      </c>
      <c r="AG2070" s="269" t="n"/>
      <c r="AH2070" s="581" t="inlineStr"/>
      <c r="AI2070" s="418">
        <f>IF(OR(AH2070="",AH2070="",AH2070=0),"",6.213/(AH2070*24))</f>
        <v/>
      </c>
      <c r="AJ2070" s="175">
        <f>IF(AND(ISNUMBER(AB2070),ISNUMBER(AG2070)),AB2070-AG2070,"")</f>
        <v/>
      </c>
      <c r="AK2070" s="264" t="n"/>
      <c r="AL2070" s="264" t="n">
        <v>159</v>
      </c>
      <c r="AM2070" s="710" t="n">
        <v>0.2861164814814815</v>
      </c>
      <c r="AN2070" s="671">
        <f>IF(OR(AL2070="",AM2070="",AM2070=0),"",AL2070*6.213/(AM2070*24))</f>
        <v/>
      </c>
      <c r="AO2070" s="477">
        <f>IF(AND(AL2070=AL2069,AM2070&lt;&gt;"",AM2069&lt;&gt;""),AM2070-AM2069,"")</f>
        <v/>
      </c>
      <c r="AP2070" s="175" t="n">
        <v>80</v>
      </c>
      <c r="AQ2070" s="613" t="inlineStr">
        <is>
          <t>2:14.1280</t>
        </is>
      </c>
      <c r="AR2070" s="439">
        <f>IF(OR(AQ2070="",AQ2070="",AQ2070=0),"",6.213/(AQ2070*24))</f>
        <v/>
      </c>
      <c r="AS2070" s="436">
        <f>IF(OR(NOT(ISNUMBER(C2070)),NOT(ISNUMBER(AB2070))),"",IF(AG2070&lt;&gt;"",AG2070,AB2070)-C2070)</f>
        <v/>
      </c>
      <c r="AT2070" s="270" t="n"/>
      <c r="AU2070" s="271">
        <f>IF($B2070="","",TEXT($A2070,"yyyymmdd")&amp;"_P"&amp;$C2070&amp;"_C"&amp;$F2070&amp;"_"&amp;TRIM(RIGHT(SUBSTITUTE(TRIM(SUBSTITUTE($L2070,CHAR(160)," "))," ",REPT(" ",60)),60))&amp;IF($P2070="","","-"&amp;TRIM(RIGHT(SUBSTITUTE(TRIM(SUBSTITUTE($P2070,CHAR(160)," "))," ",REPT(" ",60)),60)))&amp;IF($T2070="","","-"&amp;TRIM(RIGHT(SUBSTITUTE(TRIM(SUBSTITUTE($T2070,CHAR(160)," "))," ",REPT(" ",60)),60)))&amp;".jpg")</f>
        <v/>
      </c>
    </row>
    <row r="2071" ht="42" customHeight="1">
      <c r="A2071" s="268" t="n">
        <v>36478</v>
      </c>
      <c r="B2071" s="264" t="inlineStr">
        <is>
          <t>FAI 1000 14 November, 1999</t>
        </is>
      </c>
      <c r="C2071" s="264" t="n">
        <v>11</v>
      </c>
      <c r="D2071" s="264" t="n"/>
      <c r="E2071" s="264" t="n"/>
      <c r="F2071" s="264" t="n">
        <v>73</v>
      </c>
      <c r="G2071" s="264" t="inlineStr">
        <is>
          <t>Gibson Motorsport</t>
        </is>
      </c>
      <c r="H2071" s="264" t="n"/>
      <c r="I2071" s="264" t="inlineStr">
        <is>
          <t>Challenge Recruitment</t>
        </is>
      </c>
      <c r="J2071" s="264" t="inlineStr">
        <is>
          <t>Holden Commodore VT</t>
        </is>
      </c>
      <c r="K2071" s="264" t="n"/>
      <c r="L2071" s="264" t="inlineStr">
        <is>
          <t>David Parsons</t>
        </is>
      </c>
      <c r="M2071" s="264" t="inlineStr">
        <is>
          <t>AUS</t>
        </is>
      </c>
      <c r="N2071" s="697">
        <f>_xlfn.LET(_xlpm.d,_xlfn.XLOOKUP(L2071,'[1]Birth Dates'!$A:$A,'[1]Birth Dates'!$B:$B,"",0),IF(_xlpm.d=0,"",_xlpm.d))</f>
        <v/>
      </c>
      <c r="O2071" s="264">
        <f>IF(OR(N2071="",A2071="",NOT(ISNUMBER(N2071)),N2071&gt;A2071),"",DATEDIF(N2071,A2071,"Y")&amp;" years, "&amp;DATEDIF(N2071,A2071,"YM")&amp;" months, "&amp;DATEDIF(N2071,A2071,"MD")&amp;" days")</f>
        <v/>
      </c>
      <c r="P2071" s="264" t="inlineStr">
        <is>
          <t>David Parsons</t>
        </is>
      </c>
      <c r="Q2071" s="264" t="inlineStr">
        <is>
          <t>AUS</t>
        </is>
      </c>
      <c r="R2071" s="697">
        <f>_xlfn.LET(_xlpm.d,_xlfn.XLOOKUP(P2071,'[1]Birth Dates'!$A:$A,'[1]Birth Dates'!$B:$B,"",0),IF(_xlpm.d=0,"",_xlpm.d))</f>
        <v/>
      </c>
      <c r="S2071" s="264">
        <f>IF(OR(R2071="",A2071="",NOT(ISNUMBER(R2071)),R2071&gt;A2071),"",DATEDIF(R2071,A2071,"Y")&amp;" years, "&amp;DATEDIF(R2071,A2071,"YM")&amp;" months, "&amp;DATEDIF(R2071,A2071,"MD")&amp;" days")</f>
        <v/>
      </c>
      <c r="T2071" s="264" t="n"/>
      <c r="U2071" s="264" t="n"/>
      <c r="V2071" s="697">
        <f>_xlfn.LET(_xlpm.d,_xlfn.XLOOKUP(T2071,'[1]Birth Dates'!$A:$A,'[1]Birth Dates'!$B:$B,"",0),IF(_xlpm.d=0,"",_xlpm.d))</f>
        <v/>
      </c>
      <c r="W2071" s="264">
        <f>IF(OR(V2071="",A2071="",NOT(ISNUMBER(V2071)),V2071&gt;A2071),"",DATEDIF(V2071,A2071,"Y")&amp;" years, "&amp;DATEDIF(V2071,A2071,"YM")&amp;" months, "&amp;DATEDIF(V2071,A2071,"MD")&amp;" days")</f>
        <v/>
      </c>
      <c r="X2071" s="264" t="n"/>
      <c r="Y2071" s="264" t="n"/>
      <c r="Z2071" s="264" t="n"/>
      <c r="AA2071" s="264" t="n"/>
      <c r="AB2071" s="264" t="n"/>
      <c r="AC2071" s="264" t="n"/>
      <c r="AD2071" s="264" t="n"/>
      <c r="AE2071" s="581" t="inlineStr">
        <is>
          <t>0:00.0000</t>
        </is>
      </c>
      <c r="AF2071" s="418">
        <f>IF(OR(AE2071="",AE2071="",AE2071=0),"",6.213/(AE2071*24))</f>
        <v/>
      </c>
      <c r="AG2071" s="269" t="n"/>
      <c r="AH2071" s="581" t="inlineStr"/>
      <c r="AI2071" s="418">
        <f>IF(OR(AH2071="",AH2071="",AH2071=0),"",6.213/(AH2071*24))</f>
        <v/>
      </c>
      <c r="AJ2071" s="175">
        <f>IF(AND(ISNUMBER(AB2071),ISNUMBER(AG2071)),AB2071-AG2071,"")</f>
        <v/>
      </c>
      <c r="AK2071" s="264" t="n"/>
      <c r="AL2071" s="264" t="n">
        <v>159</v>
      </c>
      <c r="AM2071" s="710" t="n">
        <v>0.2870744328703704</v>
      </c>
      <c r="AN2071" s="671">
        <f>IF(OR(AL2071="",AM2071="",AM2071=0),"",AL2071*6.213/(AM2071*24))</f>
        <v/>
      </c>
      <c r="AO2071" s="477">
        <f>IF(AND(AL2071=AL2070,AM2071&lt;&gt;"",AM2070&lt;&gt;""),AM2071-AM2070,"")</f>
        <v/>
      </c>
      <c r="AP2071" s="175" t="n">
        <v>10</v>
      </c>
      <c r="AQ2071" s="613" t="inlineStr">
        <is>
          <t>2:15.9510</t>
        </is>
      </c>
      <c r="AR2071" s="439">
        <f>IF(OR(AQ2071="",AQ2071="",AQ2071=0),"",6.213/(AQ2071*24))</f>
        <v/>
      </c>
      <c r="AS2071" s="436">
        <f>IF(OR(NOT(ISNUMBER(C2071)),NOT(ISNUMBER(AB2071))),"",IF(AG2071&lt;&gt;"",AG2071,AB2071)-C2071)</f>
        <v/>
      </c>
      <c r="AT2071" s="270" t="n"/>
      <c r="AU2071" s="271">
        <f>IF($B2071="","",TEXT($A2071,"yyyymmdd")&amp;"_P"&amp;$C2071&amp;"_C"&amp;$F2071&amp;"_"&amp;TRIM(RIGHT(SUBSTITUTE(TRIM(SUBSTITUTE($L2071,CHAR(160)," "))," ",REPT(" ",60)),60))&amp;IF($P2071="","","-"&amp;TRIM(RIGHT(SUBSTITUTE(TRIM(SUBSTITUTE($P2071,CHAR(160)," "))," ",REPT(" ",60)),60)))&amp;IF($T2071="","","-"&amp;TRIM(RIGHT(SUBSTITUTE(TRIM(SUBSTITUTE($T2071,CHAR(160)," "))," ",REPT(" ",60)),60)))&amp;".jpg")</f>
        <v/>
      </c>
    </row>
    <row r="2072" ht="42" customHeight="1">
      <c r="A2072" s="268" t="n">
        <v>36478</v>
      </c>
      <c r="B2072" s="264" t="inlineStr">
        <is>
          <t>FAI 1000 14 November, 1999</t>
        </is>
      </c>
      <c r="C2072" s="264" t="n">
        <v>12</v>
      </c>
      <c r="D2072" s="264" t="n"/>
      <c r="E2072" s="264" t="n"/>
      <c r="F2072" s="264" t="n">
        <v>28</v>
      </c>
      <c r="G2072" s="264" t="inlineStr">
        <is>
          <t>Bob Forbes Racing</t>
        </is>
      </c>
      <c r="H2072" s="264" t="n"/>
      <c r="I2072" s="264" t="inlineStr">
        <is>
          <t>DietShake, Harlequin</t>
        </is>
      </c>
      <c r="J2072" s="264" t="inlineStr">
        <is>
          <t>Holden Commodore VS</t>
        </is>
      </c>
      <c r="K2072" s="264" t="n"/>
      <c r="L2072" s="264" t="inlineStr">
        <is>
          <t>Rodney Forbes</t>
        </is>
      </c>
      <c r="M2072" s="264" t="inlineStr">
        <is>
          <t>AUS</t>
        </is>
      </c>
      <c r="N2072" s="697">
        <f>_xlfn.LET(_xlpm.d,_xlfn.XLOOKUP(L2072,'[1]Birth Dates'!$A:$A,'[1]Birth Dates'!$B:$B,"",0),IF(_xlpm.d=0,"",_xlpm.d))</f>
        <v/>
      </c>
      <c r="O2072" s="264">
        <f>IF(OR(N2072="",A2072="",NOT(ISNUMBER(N2072)),N2072&gt;A2072),"",DATEDIF(N2072,A2072,"Y")&amp;" years, "&amp;DATEDIF(N2072,A2072,"YM")&amp;" months, "&amp;DATEDIF(N2072,A2072,"MD")&amp;" days")</f>
        <v/>
      </c>
      <c r="P2072" s="264" t="inlineStr">
        <is>
          <t>Geoff Full</t>
        </is>
      </c>
      <c r="Q2072" s="264" t="inlineStr">
        <is>
          <t>AUS</t>
        </is>
      </c>
      <c r="R2072" s="697">
        <f>_xlfn.LET(_xlpm.d,_xlfn.XLOOKUP(P2072,'[1]Birth Dates'!$A:$A,'[1]Birth Dates'!$B:$B,"",0),IF(_xlpm.d=0,"",_xlpm.d))</f>
        <v/>
      </c>
      <c r="S2072" s="264">
        <f>IF(OR(R2072="",A2072="",NOT(ISNUMBER(R2072)),R2072&gt;A2072),"",DATEDIF(R2072,A2072,"Y")&amp;" years, "&amp;DATEDIF(R2072,A2072,"YM")&amp;" months, "&amp;DATEDIF(R2072,A2072,"MD")&amp;" days")</f>
        <v/>
      </c>
      <c r="T2072" s="264" t="n"/>
      <c r="U2072" s="264" t="n"/>
      <c r="V2072" s="697">
        <f>_xlfn.LET(_xlpm.d,_xlfn.XLOOKUP(T2072,'[1]Birth Dates'!$A:$A,'[1]Birth Dates'!$B:$B,"",0),IF(_xlpm.d=0,"",_xlpm.d))</f>
        <v/>
      </c>
      <c r="W2072" s="264">
        <f>IF(OR(V2072="",A2072="",NOT(ISNUMBER(V2072)),V2072&gt;A2072),"",DATEDIF(V2072,A2072,"Y")&amp;" years, "&amp;DATEDIF(V2072,A2072,"YM")&amp;" months, "&amp;DATEDIF(V2072,A2072,"MD")&amp;" days")</f>
        <v/>
      </c>
      <c r="X2072" s="264" t="n"/>
      <c r="Y2072" s="264" t="n"/>
      <c r="Z2072" s="264" t="n"/>
      <c r="AA2072" s="264" t="n"/>
      <c r="AB2072" s="264" t="n"/>
      <c r="AC2072" s="264" t="n"/>
      <c r="AD2072" s="264" t="n"/>
      <c r="AE2072" s="581" t="inlineStr">
        <is>
          <t>2:14.7410</t>
        </is>
      </c>
      <c r="AF2072" s="418">
        <f>IF(OR(AE2072="",AE2072="",AE2072=0),"",6.213/(AE2072*24))</f>
        <v/>
      </c>
      <c r="AG2072" s="269" t="n"/>
      <c r="AH2072" s="581" t="inlineStr"/>
      <c r="AI2072" s="418">
        <f>IF(OR(AH2072="",AH2072="",AH2072=0),"",6.213/(AH2072*24))</f>
        <v/>
      </c>
      <c r="AJ2072" s="175">
        <f>IF(AND(ISNUMBER(AB2072),ISNUMBER(AG2072)),AB2072-AG2072,"")</f>
        <v/>
      </c>
      <c r="AK2072" s="264" t="n"/>
      <c r="AL2072" s="264" t="n">
        <v>158</v>
      </c>
      <c r="AM2072" s="710" t="n">
        <v>0.2864563888888889</v>
      </c>
      <c r="AN2072" s="671">
        <f>IF(OR(AL2072="",AM2072="",AM2072=0),"",AL2072*6.213/(AM2072*24))</f>
        <v/>
      </c>
      <c r="AO2072" s="477">
        <f>IF(AND(AL2072=AL2071,AM2072&lt;&gt;"",AM2071&lt;&gt;""),AM2072-AM2071,"")</f>
        <v/>
      </c>
      <c r="AP2072" s="175" t="n">
        <v>27</v>
      </c>
      <c r="AQ2072" s="613" t="inlineStr">
        <is>
          <t>2:14.7080</t>
        </is>
      </c>
      <c r="AR2072" s="439">
        <f>IF(OR(AQ2072="",AQ2072="",AQ2072=0),"",6.213/(AQ2072*24))</f>
        <v/>
      </c>
      <c r="AS2072" s="436">
        <f>IF(OR(NOT(ISNUMBER(C2072)),NOT(ISNUMBER(AB2072))),"",IF(AG2072&lt;&gt;"",AG2072,AB2072)-C2072)</f>
        <v/>
      </c>
      <c r="AT2072" s="270" t="n"/>
      <c r="AU2072" s="271">
        <f>IF($B2072="","",TEXT($A2072,"yyyymmdd")&amp;"_P"&amp;$C2072&amp;"_C"&amp;$F2072&amp;"_"&amp;TRIM(RIGHT(SUBSTITUTE(TRIM(SUBSTITUTE($L2072,CHAR(160)," "))," ",REPT(" ",60)),60))&amp;IF($P2072="","","-"&amp;TRIM(RIGHT(SUBSTITUTE(TRIM(SUBSTITUTE($P2072,CHAR(160)," "))," ",REPT(" ",60)),60)))&amp;IF($T2072="","","-"&amp;TRIM(RIGHT(SUBSTITUTE(TRIM(SUBSTITUTE($T2072,CHAR(160)," "))," ",REPT(" ",60)),60)))&amp;".jpg")</f>
        <v/>
      </c>
    </row>
    <row r="2073" ht="42" customHeight="1">
      <c r="A2073" s="268" t="n">
        <v>36478</v>
      </c>
      <c r="B2073" s="264" t="inlineStr">
        <is>
          <t>FAI 1000 14 November, 1999</t>
        </is>
      </c>
      <c r="C2073" s="264" t="n">
        <v>13</v>
      </c>
      <c r="D2073" s="264" t="n"/>
      <c r="E2073" s="264" t="n"/>
      <c r="F2073" s="264" t="n">
        <v>24</v>
      </c>
      <c r="G2073" s="264" t="inlineStr">
        <is>
          <t>Romano Racing</t>
        </is>
      </c>
      <c r="H2073" s="264" t="n"/>
      <c r="I2073" s="264" t="inlineStr">
        <is>
          <t>Siemens Mobile</t>
        </is>
      </c>
      <c r="J2073" s="264" t="inlineStr">
        <is>
          <t>Holden Commodore VS</t>
        </is>
      </c>
      <c r="K2073" s="264" t="n"/>
      <c r="L2073" s="264" t="inlineStr">
        <is>
          <t>Paul Romano</t>
        </is>
      </c>
      <c r="M2073" s="264" t="inlineStr">
        <is>
          <t>AUS</t>
        </is>
      </c>
      <c r="N2073" s="697">
        <f>_xlfn.LET(_xlpm.d,_xlfn.XLOOKUP(L2073,'[1]Birth Dates'!$A:$A,'[1]Birth Dates'!$B:$B,"",0),IF(_xlpm.d=0,"",_xlpm.d))</f>
        <v/>
      </c>
      <c r="O2073" s="264">
        <f>IF(OR(N2073="",A2073="",NOT(ISNUMBER(N2073)),N2073&gt;A2073),"",DATEDIF(N2073,A2073,"Y")&amp;" years, "&amp;DATEDIF(N2073,A2073,"YM")&amp;" months, "&amp;DATEDIF(N2073,A2073,"MD")&amp;" days")</f>
        <v/>
      </c>
      <c r="P2073" s="264" t="inlineStr">
        <is>
          <t>Darren Hossack</t>
        </is>
      </c>
      <c r="Q2073" s="264" t="inlineStr">
        <is>
          <t>AUS</t>
        </is>
      </c>
      <c r="R2073" s="697">
        <f>_xlfn.LET(_xlpm.d,_xlfn.XLOOKUP(P2073,'[1]Birth Dates'!$A:$A,'[1]Birth Dates'!$B:$B,"",0),IF(_xlpm.d=0,"",_xlpm.d))</f>
        <v/>
      </c>
      <c r="S2073" s="264">
        <f>IF(OR(R2073="",A2073="",NOT(ISNUMBER(R2073)),R2073&gt;A2073),"",DATEDIF(R2073,A2073,"Y")&amp;" years, "&amp;DATEDIF(R2073,A2073,"YM")&amp;" months, "&amp;DATEDIF(R2073,A2073,"MD")&amp;" days")</f>
        <v/>
      </c>
      <c r="T2073" s="264" t="n"/>
      <c r="U2073" s="264" t="n"/>
      <c r="V2073" s="697">
        <f>_xlfn.LET(_xlpm.d,_xlfn.XLOOKUP(T2073,'[1]Birth Dates'!$A:$A,'[1]Birth Dates'!$B:$B,"",0),IF(_xlpm.d=0,"",_xlpm.d))</f>
        <v/>
      </c>
      <c r="W2073" s="264">
        <f>IF(OR(V2073="",A2073="",NOT(ISNUMBER(V2073)),V2073&gt;A2073),"",DATEDIF(V2073,A2073,"Y")&amp;" years, "&amp;DATEDIF(V2073,A2073,"YM")&amp;" months, "&amp;DATEDIF(V2073,A2073,"MD")&amp;" days")</f>
        <v/>
      </c>
      <c r="X2073" s="264" t="n"/>
      <c r="Y2073" s="264" t="n"/>
      <c r="Z2073" s="264" t="n"/>
      <c r="AA2073" s="264" t="n"/>
      <c r="AB2073" s="264" t="n"/>
      <c r="AC2073" s="264" t="n"/>
      <c r="AD2073" s="264" t="n"/>
      <c r="AE2073" s="581" t="inlineStr">
        <is>
          <t>2:13.1750</t>
        </is>
      </c>
      <c r="AF2073" s="418">
        <f>IF(OR(AE2073="",AE2073="",AE2073=0),"",6.213/(AE2073*24))</f>
        <v/>
      </c>
      <c r="AG2073" s="269" t="n"/>
      <c r="AH2073" s="581" t="inlineStr"/>
      <c r="AI2073" s="418">
        <f>IF(OR(AH2073="",AH2073="",AH2073=0),"",6.213/(AH2073*24))</f>
        <v/>
      </c>
      <c r="AJ2073" s="175">
        <f>IF(AND(ISNUMBER(AB2073),ISNUMBER(AG2073)),AB2073-AG2073,"")</f>
        <v/>
      </c>
      <c r="AK2073" s="264" t="n"/>
      <c r="AL2073" s="264" t="n">
        <v>158</v>
      </c>
      <c r="AM2073" s="710" t="n">
        <v>0.2868483564814815</v>
      </c>
      <c r="AN2073" s="671">
        <f>IF(OR(AL2073="",AM2073="",AM2073=0),"",AL2073*6.213/(AM2073*24))</f>
        <v/>
      </c>
      <c r="AO2073" s="477">
        <f>IF(AND(AL2073=AL2072,AM2073&lt;&gt;"",AM2072&lt;&gt;""),AM2073-AM2072,"")</f>
        <v/>
      </c>
      <c r="AP2073" s="175" t="n">
        <v>28</v>
      </c>
      <c r="AQ2073" s="613" t="inlineStr">
        <is>
          <t>2:14.7140</t>
        </is>
      </c>
      <c r="AR2073" s="439">
        <f>IF(OR(AQ2073="",AQ2073="",AQ2073=0),"",6.213/(AQ2073*24))</f>
        <v/>
      </c>
      <c r="AS2073" s="436">
        <f>IF(OR(NOT(ISNUMBER(C2073)),NOT(ISNUMBER(AB2073))),"",IF(AG2073&lt;&gt;"",AG2073,AB2073)-C2073)</f>
        <v/>
      </c>
      <c r="AT2073" s="270" t="n"/>
      <c r="AU2073" s="271">
        <f>IF($B2073="","",TEXT($A2073,"yyyymmdd")&amp;"_P"&amp;$C2073&amp;"_C"&amp;$F2073&amp;"_"&amp;TRIM(RIGHT(SUBSTITUTE(TRIM(SUBSTITUTE($L2073,CHAR(160)," "))," ",REPT(" ",60)),60))&amp;IF($P2073="","","-"&amp;TRIM(RIGHT(SUBSTITUTE(TRIM(SUBSTITUTE($P2073,CHAR(160)," "))," ",REPT(" ",60)),60)))&amp;IF($T2073="","","-"&amp;TRIM(RIGHT(SUBSTITUTE(TRIM(SUBSTITUTE($T2073,CHAR(160)," "))," ",REPT(" ",60)),60)))&amp;".jpg")</f>
        <v/>
      </c>
    </row>
    <row r="2074" ht="42" customHeight="1">
      <c r="A2074" s="268" t="n">
        <v>36478</v>
      </c>
      <c r="B2074" s="264" t="inlineStr">
        <is>
          <t>FAI 1000 14 November, 1999</t>
        </is>
      </c>
      <c r="C2074" s="264" t="n">
        <v>14</v>
      </c>
      <c r="D2074" s="264" t="n"/>
      <c r="E2074" s="264" t="n"/>
      <c r="F2074" s="264" t="n">
        <v>19</v>
      </c>
      <c r="G2074" s="264" t="inlineStr">
        <is>
          <t>Wayne Gardner Racing</t>
        </is>
      </c>
      <c r="H2074" s="264" t="n"/>
      <c r="I2074" s="264" t="inlineStr">
        <is>
          <t>Coca-Cola, McDonald's</t>
        </is>
      </c>
      <c r="J2074" s="264" t="inlineStr">
        <is>
          <t>Holden Commodore VT</t>
        </is>
      </c>
      <c r="K2074" s="264" t="n"/>
      <c r="L2074" s="264" t="inlineStr">
        <is>
          <t>Wayne Gardner</t>
        </is>
      </c>
      <c r="M2074" s="264" t="inlineStr">
        <is>
          <t>AUS</t>
        </is>
      </c>
      <c r="N2074" s="697">
        <f>_xlfn.LET(_xlpm.d,_xlfn.XLOOKUP(L2074,'[1]Birth Dates'!$A:$A,'[1]Birth Dates'!$B:$B,"",0),IF(_xlpm.d=0,"",_xlpm.d))</f>
        <v/>
      </c>
      <c r="O2074" s="264">
        <f>IF(OR(N2074="",A2074="",NOT(ISNUMBER(N2074)),N2074&gt;A2074),"",DATEDIF(N2074,A2074,"Y")&amp;" years, "&amp;DATEDIF(N2074,A2074,"YM")&amp;" months, "&amp;DATEDIF(N2074,A2074,"MD")&amp;" days")</f>
        <v/>
      </c>
      <c r="P2074" s="264" t="inlineStr">
        <is>
          <t>David Brabham</t>
        </is>
      </c>
      <c r="Q2074" s="264" t="inlineStr">
        <is>
          <t>AUS</t>
        </is>
      </c>
      <c r="R2074" s="697">
        <f>_xlfn.LET(_xlpm.d,_xlfn.XLOOKUP(P2074,'[1]Birth Dates'!$A:$A,'[1]Birth Dates'!$B:$B,"",0),IF(_xlpm.d=0,"",_xlpm.d))</f>
        <v/>
      </c>
      <c r="S2074" s="264">
        <f>IF(OR(R2074="",A2074="",NOT(ISNUMBER(R2074)),R2074&gt;A2074),"",DATEDIF(R2074,A2074,"Y")&amp;" years, "&amp;DATEDIF(R2074,A2074,"YM")&amp;" months, "&amp;DATEDIF(R2074,A2074,"MD")&amp;" days")</f>
        <v/>
      </c>
      <c r="T2074" s="264" t="n"/>
      <c r="U2074" s="264" t="n"/>
      <c r="V2074" s="697">
        <f>_xlfn.LET(_xlpm.d,_xlfn.XLOOKUP(T2074,'[1]Birth Dates'!$A:$A,'[1]Birth Dates'!$B:$B,"",0),IF(_xlpm.d=0,"",_xlpm.d))</f>
        <v/>
      </c>
      <c r="W2074" s="264">
        <f>IF(OR(V2074="",A2074="",NOT(ISNUMBER(V2074)),V2074&gt;A2074),"",DATEDIF(V2074,A2074,"Y")&amp;" years, "&amp;DATEDIF(V2074,A2074,"YM")&amp;" months, "&amp;DATEDIF(V2074,A2074,"MD")&amp;" days")</f>
        <v/>
      </c>
      <c r="X2074" s="264" t="n"/>
      <c r="Y2074" s="264" t="n"/>
      <c r="Z2074" s="264" t="n"/>
      <c r="AA2074" s="264" t="n"/>
      <c r="AB2074" s="264" t="n"/>
      <c r="AC2074" s="264" t="n"/>
      <c r="AD2074" s="264" t="n"/>
      <c r="AE2074" s="581" t="inlineStr">
        <is>
          <t>2:12.2780</t>
        </is>
      </c>
      <c r="AF2074" s="418">
        <f>IF(OR(AE2074="",AE2074="",AE2074=0),"",6.213/(AE2074*24))</f>
        <v/>
      </c>
      <c r="AG2074" s="269" t="n"/>
      <c r="AH2074" s="581" t="inlineStr"/>
      <c r="AI2074" s="418">
        <f>IF(OR(AH2074="",AH2074="",AH2074=0),"",6.213/(AH2074*24))</f>
        <v/>
      </c>
      <c r="AJ2074" s="175">
        <f>IF(AND(ISNUMBER(AB2074),ISNUMBER(AG2074)),AB2074-AG2074,"")</f>
        <v/>
      </c>
      <c r="AK2074" s="264" t="n"/>
      <c r="AL2074" s="264" t="n">
        <v>157</v>
      </c>
      <c r="AM2074" s="710" t="n">
        <v>0.2867998726851851</v>
      </c>
      <c r="AN2074" s="671">
        <f>IF(OR(AL2074="",AM2074="",AM2074=0),"",AL2074*6.213/(AM2074*24))</f>
        <v/>
      </c>
      <c r="AO2074" s="477">
        <f>IF(AND(AL2074=AL2073,AM2074&lt;&gt;"",AM2073&lt;&gt;""),AM2074-AM2073,"")</f>
        <v/>
      </c>
      <c r="AP2074" s="175" t="n">
        <v>27</v>
      </c>
      <c r="AQ2074" s="613" t="inlineStr">
        <is>
          <t>2:13.8910</t>
        </is>
      </c>
      <c r="AR2074" s="439">
        <f>IF(OR(AQ2074="",AQ2074="",AQ2074=0),"",6.213/(AQ2074*24))</f>
        <v/>
      </c>
      <c r="AS2074" s="436">
        <f>IF(OR(NOT(ISNUMBER(C2074)),NOT(ISNUMBER(AB2074))),"",IF(AG2074&lt;&gt;"",AG2074,AB2074)-C2074)</f>
        <v/>
      </c>
      <c r="AT2074" s="270" t="n"/>
      <c r="AU2074" s="271">
        <f>IF($B2074="","",TEXT($A2074,"yyyymmdd")&amp;"_P"&amp;$C2074&amp;"_C"&amp;$F2074&amp;"_"&amp;TRIM(RIGHT(SUBSTITUTE(TRIM(SUBSTITUTE($L2074,CHAR(160)," "))," ",REPT(" ",60)),60))&amp;IF($P2074="","","-"&amp;TRIM(RIGHT(SUBSTITUTE(TRIM(SUBSTITUTE($P2074,CHAR(160)," "))," ",REPT(" ",60)),60)))&amp;IF($T2074="","","-"&amp;TRIM(RIGHT(SUBSTITUTE(TRIM(SUBSTITUTE($T2074,CHAR(160)," "))," ",REPT(" ",60)),60)))&amp;".jpg")</f>
        <v/>
      </c>
    </row>
    <row r="2075" ht="42" customHeight="1">
      <c r="A2075" s="268" t="n">
        <v>36478</v>
      </c>
      <c r="B2075" s="264" t="inlineStr">
        <is>
          <t>FAI 1000 14 November, 1999</t>
        </is>
      </c>
      <c r="C2075" s="264" t="n">
        <v>15</v>
      </c>
      <c r="D2075" s="264" t="n"/>
      <c r="E2075" s="264" t="n"/>
      <c r="F2075" s="264" t="n">
        <v>66</v>
      </c>
      <c r="G2075" s="264" t="inlineStr">
        <is>
          <t>James Rosenberg Racing</t>
        </is>
      </c>
      <c r="H2075" s="264" t="n"/>
      <c r="I2075" s="264" t="inlineStr">
        <is>
          <t>John Deere</t>
        </is>
      </c>
      <c r="J2075" s="264" t="inlineStr">
        <is>
          <t>Holden Commodore VT</t>
        </is>
      </c>
      <c r="K2075" s="264" t="n"/>
      <c r="L2075" s="264" t="inlineStr">
        <is>
          <t>Mark Poole</t>
        </is>
      </c>
      <c r="M2075" s="264" t="inlineStr">
        <is>
          <t>AUS</t>
        </is>
      </c>
      <c r="N2075" s="697">
        <f>_xlfn.LET(_xlpm.d,_xlfn.XLOOKUP(L2075,'[1]Birth Dates'!$A:$A,'[1]Birth Dates'!$B:$B,"",0),IF(_xlpm.d=0,"",_xlpm.d))</f>
        <v/>
      </c>
      <c r="O2075" s="264">
        <f>IF(OR(N2075="",A2075="",NOT(ISNUMBER(N2075)),N2075&gt;A2075),"",DATEDIF(N2075,A2075,"Y")&amp;" years, "&amp;DATEDIF(N2075,A2075,"YM")&amp;" months, "&amp;DATEDIF(N2075,A2075,"MD")&amp;" days")</f>
        <v/>
      </c>
      <c r="P2075" s="264" t="inlineStr">
        <is>
          <t>Tony Scott</t>
        </is>
      </c>
      <c r="Q2075" s="264" t="inlineStr">
        <is>
          <t>AUS</t>
        </is>
      </c>
      <c r="R2075" s="697">
        <f>_xlfn.LET(_xlpm.d,_xlfn.XLOOKUP(P2075,'[1]Birth Dates'!$A:$A,'[1]Birth Dates'!$B:$B,"",0),IF(_xlpm.d=0,"",_xlpm.d))</f>
        <v/>
      </c>
      <c r="S2075" s="264">
        <f>IF(OR(R2075="",A2075="",NOT(ISNUMBER(R2075)),R2075&gt;A2075),"",DATEDIF(R2075,A2075,"Y")&amp;" years, "&amp;DATEDIF(R2075,A2075,"YM")&amp;" months, "&amp;DATEDIF(R2075,A2075,"MD")&amp;" days")</f>
        <v/>
      </c>
      <c r="T2075" s="264" t="n"/>
      <c r="U2075" s="264" t="n"/>
      <c r="V2075" s="697">
        <f>_xlfn.LET(_xlpm.d,_xlfn.XLOOKUP(T2075,'[1]Birth Dates'!$A:$A,'[1]Birth Dates'!$B:$B,"",0),IF(_xlpm.d=0,"",_xlpm.d))</f>
        <v/>
      </c>
      <c r="W2075" s="264">
        <f>IF(OR(V2075="",A2075="",NOT(ISNUMBER(V2075)),V2075&gt;A2075),"",DATEDIF(V2075,A2075,"Y")&amp;" years, "&amp;DATEDIF(V2075,A2075,"YM")&amp;" months, "&amp;DATEDIF(V2075,A2075,"MD")&amp;" days")</f>
        <v/>
      </c>
      <c r="X2075" s="264" t="n"/>
      <c r="Y2075" s="264" t="n"/>
      <c r="Z2075" s="264" t="n"/>
      <c r="AA2075" s="264" t="n"/>
      <c r="AB2075" s="264" t="n"/>
      <c r="AC2075" s="264" t="n"/>
      <c r="AD2075" s="264" t="n"/>
      <c r="AE2075" s="581" t="inlineStr">
        <is>
          <t>2:11.7590</t>
        </is>
      </c>
      <c r="AF2075" s="418">
        <f>IF(OR(AE2075="",AE2075="",AE2075=0),"",6.213/(AE2075*24))</f>
        <v/>
      </c>
      <c r="AG2075" s="269" t="n"/>
      <c r="AH2075" s="581" t="inlineStr"/>
      <c r="AI2075" s="418">
        <f>IF(OR(AH2075="",AH2075="",AH2075=0),"",6.213/(AH2075*24))</f>
        <v/>
      </c>
      <c r="AJ2075" s="175">
        <f>IF(AND(ISNUMBER(AB2075),ISNUMBER(AG2075)),AB2075-AG2075,"")</f>
        <v/>
      </c>
      <c r="AK2075" s="264" t="n"/>
      <c r="AL2075" s="264" t="n">
        <v>157</v>
      </c>
      <c r="AM2075" s="710" t="n">
        <v>0.2871007291666667</v>
      </c>
      <c r="AN2075" s="671">
        <f>IF(OR(AL2075="",AM2075="",AM2075=0),"",AL2075*6.213/(AM2075*24))</f>
        <v/>
      </c>
      <c r="AO2075" s="477">
        <f>IF(AND(AL2075=AL2074,AM2075&lt;&gt;"",AM2074&lt;&gt;""),AM2075-AM2074,"")</f>
        <v/>
      </c>
      <c r="AP2075" s="175" t="n">
        <v>59</v>
      </c>
      <c r="AQ2075" s="613" t="inlineStr">
        <is>
          <t>2:14.3100</t>
        </is>
      </c>
      <c r="AR2075" s="439">
        <f>IF(OR(AQ2075="",AQ2075="",AQ2075=0),"",6.213/(AQ2075*24))</f>
        <v/>
      </c>
      <c r="AS2075" s="436">
        <f>IF(OR(NOT(ISNUMBER(C2075)),NOT(ISNUMBER(AB2075))),"",IF(AG2075&lt;&gt;"",AG2075,AB2075)-C2075)</f>
        <v/>
      </c>
      <c r="AT2075" s="270" t="n"/>
      <c r="AU2075" s="271">
        <f>IF($B2075="","",TEXT($A2075,"yyyymmdd")&amp;"_P"&amp;$C2075&amp;"_C"&amp;$F2075&amp;"_"&amp;TRIM(RIGHT(SUBSTITUTE(TRIM(SUBSTITUTE($L2075,CHAR(160)," "))," ",REPT(" ",60)),60))&amp;IF($P2075="","","-"&amp;TRIM(RIGHT(SUBSTITUTE(TRIM(SUBSTITUTE($P2075,CHAR(160)," "))," ",REPT(" ",60)),60)))&amp;IF($T2075="","","-"&amp;TRIM(RIGHT(SUBSTITUTE(TRIM(SUBSTITUTE($T2075,CHAR(160)," "))," ",REPT(" ",60)),60)))&amp;".jpg")</f>
        <v/>
      </c>
    </row>
    <row r="2076" ht="42" customHeight="1">
      <c r="A2076" s="268" t="n">
        <v>36478</v>
      </c>
      <c r="B2076" s="264" t="inlineStr">
        <is>
          <t>FAI 1000 14 November, 1999</t>
        </is>
      </c>
      <c r="C2076" s="264" t="n">
        <v>16</v>
      </c>
      <c r="D2076" s="264" t="n"/>
      <c r="E2076" s="264" t="n"/>
      <c r="F2076" s="264" t="n">
        <v>3</v>
      </c>
      <c r="G2076" s="264" t="inlineStr">
        <is>
          <t>Lansvale Smash Repairs</t>
        </is>
      </c>
      <c r="H2076" s="264" t="n"/>
      <c r="I2076" s="264" t="inlineStr">
        <is>
          <t>Optus, PPG</t>
        </is>
      </c>
      <c r="J2076" s="264" t="inlineStr">
        <is>
          <t>Holden Commodore VS</t>
        </is>
      </c>
      <c r="K2076" s="264" t="n"/>
      <c r="L2076" s="264" t="inlineStr">
        <is>
          <t>Steve Reed</t>
        </is>
      </c>
      <c r="M2076" s="264" t="inlineStr">
        <is>
          <t>AUS</t>
        </is>
      </c>
      <c r="N2076" s="697">
        <f>_xlfn.LET(_xlpm.d,_xlfn.XLOOKUP(L2076,'[1]Birth Dates'!$A:$A,'[1]Birth Dates'!$B:$B,"",0),IF(_xlpm.d=0,"",_xlpm.d))</f>
        <v/>
      </c>
      <c r="O2076" s="264">
        <f>IF(OR(N2076="",A2076="",NOT(ISNUMBER(N2076)),N2076&gt;A2076),"",DATEDIF(N2076,A2076,"Y")&amp;" years, "&amp;DATEDIF(N2076,A2076,"YM")&amp;" months, "&amp;DATEDIF(N2076,A2076,"MD")&amp;" days")</f>
        <v/>
      </c>
      <c r="P2076" s="264" t="inlineStr">
        <is>
          <t>Trevor Ashby</t>
        </is>
      </c>
      <c r="Q2076" s="264" t="inlineStr">
        <is>
          <t>AUS</t>
        </is>
      </c>
      <c r="R2076" s="697">
        <f>_xlfn.LET(_xlpm.d,_xlfn.XLOOKUP(P2076,'[1]Birth Dates'!$A:$A,'[1]Birth Dates'!$B:$B,"",0),IF(_xlpm.d=0,"",_xlpm.d))</f>
        <v/>
      </c>
      <c r="S2076" s="264">
        <f>IF(OR(R2076="",A2076="",NOT(ISNUMBER(R2076)),R2076&gt;A2076),"",DATEDIF(R2076,A2076,"Y")&amp;" years, "&amp;DATEDIF(R2076,A2076,"YM")&amp;" months, "&amp;DATEDIF(R2076,A2076,"MD")&amp;" days")</f>
        <v/>
      </c>
      <c r="T2076" s="264" t="n"/>
      <c r="U2076" s="264" t="n"/>
      <c r="V2076" s="697">
        <f>_xlfn.LET(_xlpm.d,_xlfn.XLOOKUP(T2076,'[1]Birth Dates'!$A:$A,'[1]Birth Dates'!$B:$B,"",0),IF(_xlpm.d=0,"",_xlpm.d))</f>
        <v/>
      </c>
      <c r="W2076" s="264">
        <f>IF(OR(V2076="",A2076="",NOT(ISNUMBER(V2076)),V2076&gt;A2076),"",DATEDIF(V2076,A2076,"Y")&amp;" years, "&amp;DATEDIF(V2076,A2076,"YM")&amp;" months, "&amp;DATEDIF(V2076,A2076,"MD")&amp;" days")</f>
        <v/>
      </c>
      <c r="X2076" s="264" t="n"/>
      <c r="Y2076" s="264" t="n"/>
      <c r="Z2076" s="264" t="n"/>
      <c r="AA2076" s="264" t="n"/>
      <c r="AB2076" s="264" t="n"/>
      <c r="AC2076" s="264" t="n"/>
      <c r="AD2076" s="264" t="n"/>
      <c r="AE2076" s="581" t="inlineStr">
        <is>
          <t>2:13.7000</t>
        </is>
      </c>
      <c r="AF2076" s="418">
        <f>IF(OR(AE2076="",AE2076="",AE2076=0),"",6.213/(AE2076*24))</f>
        <v/>
      </c>
      <c r="AG2076" s="269" t="n"/>
      <c r="AH2076" s="581" t="inlineStr"/>
      <c r="AI2076" s="418">
        <f>IF(OR(AH2076="",AH2076="",AH2076=0),"",6.213/(AH2076*24))</f>
        <v/>
      </c>
      <c r="AJ2076" s="175">
        <f>IF(AND(ISNUMBER(AB2076),ISNUMBER(AG2076)),AB2076-AG2076,"")</f>
        <v/>
      </c>
      <c r="AK2076" s="264" t="n"/>
      <c r="AL2076" s="264" t="n">
        <v>152</v>
      </c>
      <c r="AM2076" s="710" t="n">
        <v>0.2868787037037037</v>
      </c>
      <c r="AN2076" s="671">
        <f>IF(OR(AL2076="",AM2076="",AM2076=0),"",AL2076*6.213/(AM2076*24))</f>
        <v/>
      </c>
      <c r="AO2076" s="477">
        <f>IF(AND(AL2076=AL2075,AM2076&lt;&gt;"",AM2075&lt;&gt;""),AM2076-AM2075,"")</f>
        <v/>
      </c>
      <c r="AP2076" s="175" t="n">
        <v>144</v>
      </c>
      <c r="AQ2076" s="613" t="inlineStr">
        <is>
          <t>2:14.2280</t>
        </is>
      </c>
      <c r="AR2076" s="439">
        <f>IF(OR(AQ2076="",AQ2076="",AQ2076=0),"",6.213/(AQ2076*24))</f>
        <v/>
      </c>
      <c r="AS2076" s="436">
        <f>IF(OR(NOT(ISNUMBER(C2076)),NOT(ISNUMBER(AB2076))),"",IF(AG2076&lt;&gt;"",AG2076,AB2076)-C2076)</f>
        <v/>
      </c>
      <c r="AT2076" s="270" t="n"/>
      <c r="AU2076" s="271">
        <f>IF($B2076="","",TEXT($A2076,"yyyymmdd")&amp;"_P"&amp;$C2076&amp;"_C"&amp;$F2076&amp;"_"&amp;TRIM(RIGHT(SUBSTITUTE(TRIM(SUBSTITUTE($L2076,CHAR(160)," "))," ",REPT(" ",60)),60))&amp;IF($P2076="","","-"&amp;TRIM(RIGHT(SUBSTITUTE(TRIM(SUBSTITUTE($P2076,CHAR(160)," "))," ",REPT(" ",60)),60)))&amp;IF($T2076="","","-"&amp;TRIM(RIGHT(SUBSTITUTE(TRIM(SUBSTITUTE($T2076,CHAR(160)," "))," ",REPT(" ",60)),60)))&amp;".jpg")</f>
        <v/>
      </c>
    </row>
    <row r="2077" ht="42" customHeight="1">
      <c r="A2077" s="268" t="n">
        <v>36478</v>
      </c>
      <c r="B2077" s="264" t="inlineStr">
        <is>
          <t>FAI 1000 14 November, 1999</t>
        </is>
      </c>
      <c r="C2077" s="264" t="n">
        <v>17</v>
      </c>
      <c r="D2077" s="264" t="n"/>
      <c r="E2077" s="264" t="n"/>
      <c r="F2077" s="264" t="n">
        <v>50</v>
      </c>
      <c r="G2077" s="264" t="inlineStr">
        <is>
          <t>Clive Wiseman Racing</t>
        </is>
      </c>
      <c r="H2077" s="264" t="n"/>
      <c r="I2077" s="264" t="inlineStr">
        <is>
          <t>Ultra Tune</t>
        </is>
      </c>
      <c r="J2077" s="264" t="inlineStr">
        <is>
          <t>Holden Commodore VS</t>
        </is>
      </c>
      <c r="K2077" s="264" t="n"/>
      <c r="L2077" s="264" t="inlineStr">
        <is>
          <t>Dean Lindstrom</t>
        </is>
      </c>
      <c r="M2077" s="264" t="inlineStr">
        <is>
          <t>AUS</t>
        </is>
      </c>
      <c r="N2077" s="697">
        <f>_xlfn.LET(_xlpm.d,_xlfn.XLOOKUP(L2077,'[1]Birth Dates'!$A:$A,'[1]Birth Dates'!$B:$B,"",0),IF(_xlpm.d=0,"",_xlpm.d))</f>
        <v/>
      </c>
      <c r="O2077" s="264">
        <f>IF(OR(N2077="",A2077="",NOT(ISNUMBER(N2077)),N2077&gt;A2077),"",DATEDIF(N2077,A2077,"Y")&amp;" years, "&amp;DATEDIF(N2077,A2077,"YM")&amp;" months, "&amp;DATEDIF(N2077,A2077,"MD")&amp;" days")</f>
        <v/>
      </c>
      <c r="P2077" s="264" t="inlineStr">
        <is>
          <t>Melinda Price</t>
        </is>
      </c>
      <c r="Q2077" s="264" t="inlineStr">
        <is>
          <t>AUS</t>
        </is>
      </c>
      <c r="R2077" s="697">
        <f>_xlfn.LET(_xlpm.d,_xlfn.XLOOKUP(P2077,'[1]Birth Dates'!$A:$A,'[1]Birth Dates'!$B:$B,"",0),IF(_xlpm.d=0,"",_xlpm.d))</f>
        <v/>
      </c>
      <c r="S2077" s="264">
        <f>IF(OR(R2077="",A2077="",NOT(ISNUMBER(R2077)),R2077&gt;A2077),"",DATEDIF(R2077,A2077,"Y")&amp;" years, "&amp;DATEDIF(R2077,A2077,"YM")&amp;" months, "&amp;DATEDIF(R2077,A2077,"MD")&amp;" days")</f>
        <v/>
      </c>
      <c r="T2077" s="264" t="n"/>
      <c r="U2077" s="264" t="n"/>
      <c r="V2077" s="697">
        <f>_xlfn.LET(_xlpm.d,_xlfn.XLOOKUP(T2077,'[1]Birth Dates'!$A:$A,'[1]Birth Dates'!$B:$B,"",0),IF(_xlpm.d=0,"",_xlpm.d))</f>
        <v/>
      </c>
      <c r="W2077" s="264">
        <f>IF(OR(V2077="",A2077="",NOT(ISNUMBER(V2077)),V2077&gt;A2077),"",DATEDIF(V2077,A2077,"Y")&amp;" years, "&amp;DATEDIF(V2077,A2077,"YM")&amp;" months, "&amp;DATEDIF(V2077,A2077,"MD")&amp;" days")</f>
        <v/>
      </c>
      <c r="X2077" s="264" t="n"/>
      <c r="Y2077" s="264" t="n"/>
      <c r="Z2077" s="264" t="n"/>
      <c r="AA2077" s="264" t="n"/>
      <c r="AB2077" s="264" t="n"/>
      <c r="AC2077" s="264" t="n"/>
      <c r="AD2077" s="264" t="n"/>
      <c r="AE2077" s="581" t="inlineStr">
        <is>
          <t>2:21.6840</t>
        </is>
      </c>
      <c r="AF2077" s="418">
        <f>IF(OR(AE2077="",AE2077="",AE2077=0),"",6.213/(AE2077*24))</f>
        <v/>
      </c>
      <c r="AG2077" s="269" t="n"/>
      <c r="AH2077" s="581" t="inlineStr"/>
      <c r="AI2077" s="418">
        <f>IF(OR(AH2077="",AH2077="",AH2077=0),"",6.213/(AH2077*24))</f>
        <v/>
      </c>
      <c r="AJ2077" s="175">
        <f>IF(AND(ISNUMBER(AB2077),ISNUMBER(AG2077)),AB2077-AG2077,"")</f>
        <v/>
      </c>
      <c r="AK2077" s="264" t="n"/>
      <c r="AL2077" s="264" t="n">
        <v>151</v>
      </c>
      <c r="AM2077" s="710" t="n">
        <v>0.2866342939814815</v>
      </c>
      <c r="AN2077" s="671">
        <f>IF(OR(AL2077="",AM2077="",AM2077=0),"",AL2077*6.213/(AM2077*24))</f>
        <v/>
      </c>
      <c r="AO2077" s="477">
        <f>IF(AND(AL2077=AL2076,AM2077&lt;&gt;"",AM2076&lt;&gt;""),AM2077-AM2076,"")</f>
        <v/>
      </c>
      <c r="AP2077" s="175" t="n">
        <v>6</v>
      </c>
      <c r="AQ2077" s="613" t="inlineStr">
        <is>
          <t>2:21.2410</t>
        </is>
      </c>
      <c r="AR2077" s="439">
        <f>IF(OR(AQ2077="",AQ2077="",AQ2077=0),"",6.213/(AQ2077*24))</f>
        <v/>
      </c>
      <c r="AS2077" s="436">
        <f>IF(OR(NOT(ISNUMBER(C2077)),NOT(ISNUMBER(AB2077))),"",IF(AG2077&lt;&gt;"",AG2077,AB2077)-C2077)</f>
        <v/>
      </c>
      <c r="AT2077" s="270" t="n"/>
      <c r="AU2077" s="271">
        <f>IF($B2077="","",TEXT($A2077,"yyyymmdd")&amp;"_P"&amp;$C2077&amp;"_C"&amp;$F2077&amp;"_"&amp;TRIM(RIGHT(SUBSTITUTE(TRIM(SUBSTITUTE($L2077,CHAR(160)," "))," ",REPT(" ",60)),60))&amp;IF($P2077="","","-"&amp;TRIM(RIGHT(SUBSTITUTE(TRIM(SUBSTITUTE($P2077,CHAR(160)," "))," ",REPT(" ",60)),60)))&amp;IF($T2077="","","-"&amp;TRIM(RIGHT(SUBSTITUTE(TRIM(SUBSTITUTE($T2077,CHAR(160)," "))," ",REPT(" ",60)),60)))&amp;".jpg")</f>
        <v/>
      </c>
    </row>
    <row r="2078" ht="42" customHeight="1">
      <c r="A2078" s="268" t="n">
        <v>36478</v>
      </c>
      <c r="B2078" s="264" t="inlineStr">
        <is>
          <t>FAI 1000 14 November, 1999</t>
        </is>
      </c>
      <c r="C2078" s="264" t="n">
        <v>18</v>
      </c>
      <c r="D2078" s="264" t="n"/>
      <c r="E2078" s="264" t="n"/>
      <c r="F2078" s="264" t="n">
        <v>36</v>
      </c>
      <c r="G2078" s="264" t="inlineStr">
        <is>
          <t>Schembri Motorsport</t>
        </is>
      </c>
      <c r="H2078" s="264" t="n"/>
      <c r="I2078" s="264" t="inlineStr">
        <is>
          <t>GearBox</t>
        </is>
      </c>
      <c r="J2078" s="264" t="inlineStr">
        <is>
          <t>Holden Commodore VS</t>
        </is>
      </c>
      <c r="K2078" s="264" t="n"/>
      <c r="L2078" s="264" t="inlineStr">
        <is>
          <t>Neil Schembri</t>
        </is>
      </c>
      <c r="M2078" s="264" t="inlineStr">
        <is>
          <t>AUS</t>
        </is>
      </c>
      <c r="N2078" s="697">
        <f>_xlfn.LET(_xlpm.d,_xlfn.XLOOKUP(L2078,'[1]Birth Dates'!$A:$A,'[1]Birth Dates'!$B:$B,"",0),IF(_xlpm.d=0,"",_xlpm.d))</f>
        <v/>
      </c>
      <c r="O2078" s="264">
        <f>IF(OR(N2078="",A2078="",NOT(ISNUMBER(N2078)),N2078&gt;A2078),"",DATEDIF(N2078,A2078,"Y")&amp;" years, "&amp;DATEDIF(N2078,A2078,"YM")&amp;" months, "&amp;DATEDIF(N2078,A2078,"MD")&amp;" days")</f>
        <v/>
      </c>
      <c r="P2078" s="264" t="inlineStr">
        <is>
          <t>Gary Quartly</t>
        </is>
      </c>
      <c r="Q2078" s="264" t="inlineStr">
        <is>
          <t>AUS</t>
        </is>
      </c>
      <c r="R2078" s="697">
        <f>_xlfn.LET(_xlpm.d,_xlfn.XLOOKUP(P2078,'[1]Birth Dates'!$A:$A,'[1]Birth Dates'!$B:$B,"",0),IF(_xlpm.d=0,"",_xlpm.d))</f>
        <v/>
      </c>
      <c r="S2078" s="264">
        <f>IF(OR(R2078="",A2078="",NOT(ISNUMBER(R2078)),R2078&gt;A2078),"",DATEDIF(R2078,A2078,"Y")&amp;" years, "&amp;DATEDIF(R2078,A2078,"YM")&amp;" months, "&amp;DATEDIF(R2078,A2078,"MD")&amp;" days")</f>
        <v/>
      </c>
      <c r="T2078" s="264" t="n"/>
      <c r="U2078" s="264" t="n"/>
      <c r="V2078" s="697">
        <f>_xlfn.LET(_xlpm.d,_xlfn.XLOOKUP(T2078,'[1]Birth Dates'!$A:$A,'[1]Birth Dates'!$B:$B,"",0),IF(_xlpm.d=0,"",_xlpm.d))</f>
        <v/>
      </c>
      <c r="W2078" s="264">
        <f>IF(OR(V2078="",A2078="",NOT(ISNUMBER(V2078)),V2078&gt;A2078),"",DATEDIF(V2078,A2078,"Y")&amp;" years, "&amp;DATEDIF(V2078,A2078,"YM")&amp;" months, "&amp;DATEDIF(V2078,A2078,"MD")&amp;" days")</f>
        <v/>
      </c>
      <c r="X2078" s="264" t="n"/>
      <c r="Y2078" s="264" t="n"/>
      <c r="Z2078" s="264" t="n"/>
      <c r="AA2078" s="264" t="n"/>
      <c r="AB2078" s="264" t="n"/>
      <c r="AC2078" s="264" t="n"/>
      <c r="AD2078" s="264" t="n"/>
      <c r="AE2078" s="581" t="inlineStr">
        <is>
          <t>2:18.1880</t>
        </is>
      </c>
      <c r="AF2078" s="418">
        <f>IF(OR(AE2078="",AE2078="",AE2078=0),"",6.213/(AE2078*24))</f>
        <v/>
      </c>
      <c r="AG2078" s="269" t="n"/>
      <c r="AH2078" s="581" t="inlineStr"/>
      <c r="AI2078" s="418">
        <f>IF(OR(AH2078="",AH2078="",AH2078=0),"",6.213/(AH2078*24))</f>
        <v/>
      </c>
      <c r="AJ2078" s="175">
        <f>IF(AND(ISNUMBER(AB2078),ISNUMBER(AG2078)),AB2078-AG2078,"")</f>
        <v/>
      </c>
      <c r="AK2078" s="264" t="n"/>
      <c r="AL2078" s="264" t="n">
        <v>146</v>
      </c>
      <c r="AM2078" s="710" t="n">
        <v>0.2864477430555555</v>
      </c>
      <c r="AN2078" s="671">
        <f>IF(OR(AL2078="",AM2078="",AM2078=0),"",AL2078*6.213/(AM2078*24))</f>
        <v/>
      </c>
      <c r="AO2078" s="477">
        <f>IF(AND(AL2078=AL2077,AM2078&lt;&gt;"",AM2077&lt;&gt;""),AM2078-AM2077,"")</f>
        <v/>
      </c>
      <c r="AP2078" s="175" t="n">
        <v>76</v>
      </c>
      <c r="AQ2078" s="613" t="inlineStr">
        <is>
          <t>2:22.2140</t>
        </is>
      </c>
      <c r="AR2078" s="439">
        <f>IF(OR(AQ2078="",AQ2078="",AQ2078=0),"",6.213/(AQ2078*24))</f>
        <v/>
      </c>
      <c r="AS2078" s="436">
        <f>IF(OR(NOT(ISNUMBER(C2078)),NOT(ISNUMBER(AB2078))),"",IF(AG2078&lt;&gt;"",AG2078,AB2078)-C2078)</f>
        <v/>
      </c>
      <c r="AT2078" s="270" t="n"/>
      <c r="AU2078" s="271">
        <f>IF($B2078="","",TEXT($A2078,"yyyymmdd")&amp;"_P"&amp;$C2078&amp;"_C"&amp;$F2078&amp;"_"&amp;TRIM(RIGHT(SUBSTITUTE(TRIM(SUBSTITUTE($L2078,CHAR(160)," "))," ",REPT(" ",60)),60))&amp;IF($P2078="","","-"&amp;TRIM(RIGHT(SUBSTITUTE(TRIM(SUBSTITUTE($P2078,CHAR(160)," "))," ",REPT(" ",60)),60)))&amp;IF($T2078="","","-"&amp;TRIM(RIGHT(SUBSTITUTE(TRIM(SUBSTITUTE($T2078,CHAR(160)," "))," ",REPT(" ",60)),60)))&amp;".jpg")</f>
        <v/>
      </c>
    </row>
    <row r="2079" ht="42" customHeight="1">
      <c r="A2079" s="268" t="n">
        <v>36478</v>
      </c>
      <c r="B2079" s="264" t="inlineStr">
        <is>
          <t>FAI 1000 14 November, 1999</t>
        </is>
      </c>
      <c r="C2079" s="264" t="n">
        <v>19</v>
      </c>
      <c r="D2079" s="264" t="n"/>
      <c r="E2079" s="264" t="n"/>
      <c r="F2079" s="264" t="n">
        <v>48</v>
      </c>
      <c r="G2079" s="264" t="inlineStr">
        <is>
          <t>Rod Smith Racing</t>
        </is>
      </c>
      <c r="H2079" s="264" t="n"/>
      <c r="I2079" s="264" t="inlineStr">
        <is>
          <t>Playboy, Company Solutions</t>
        </is>
      </c>
      <c r="J2079" s="264" t="inlineStr">
        <is>
          <t>Holden Commodore VS</t>
        </is>
      </c>
      <c r="K2079" s="264" t="n"/>
      <c r="L2079" s="264" t="inlineStr">
        <is>
          <t>D'arcy Russell</t>
        </is>
      </c>
      <c r="M2079" s="264" t="inlineStr">
        <is>
          <t>AUS</t>
        </is>
      </c>
      <c r="N2079" s="697">
        <f>_xlfn.LET(_xlpm.d,_xlfn.XLOOKUP(L2079,'[1]Birth Dates'!$A:$A,'[1]Birth Dates'!$B:$B,"",0),IF(_xlpm.d=0,"",_xlpm.d))</f>
        <v/>
      </c>
      <c r="O2079" s="264">
        <f>IF(OR(N2079="",A2079="",NOT(ISNUMBER(N2079)),N2079&gt;A2079),"",DATEDIF(N2079,A2079,"Y")&amp;" years, "&amp;DATEDIF(N2079,A2079,"YM")&amp;" months, "&amp;DATEDIF(N2079,A2079,"MD")&amp;" days")</f>
        <v/>
      </c>
      <c r="P2079" s="264" t="inlineStr">
        <is>
          <t>Grant Johnson</t>
        </is>
      </c>
      <c r="Q2079" s="264" t="inlineStr">
        <is>
          <t>AUS</t>
        </is>
      </c>
      <c r="R2079" s="697">
        <f>_xlfn.LET(_xlpm.d,_xlfn.XLOOKUP(P2079,'[1]Birth Dates'!$A:$A,'[1]Birth Dates'!$B:$B,"",0),IF(_xlpm.d=0,"",_xlpm.d))</f>
        <v/>
      </c>
      <c r="S2079" s="264">
        <f>IF(OR(R2079="",A2079="",NOT(ISNUMBER(R2079)),R2079&gt;A2079),"",DATEDIF(R2079,A2079,"Y")&amp;" years, "&amp;DATEDIF(R2079,A2079,"YM")&amp;" months, "&amp;DATEDIF(R2079,A2079,"MD")&amp;" days")</f>
        <v/>
      </c>
      <c r="T2079" s="264" t="n"/>
      <c r="U2079" s="264" t="n"/>
      <c r="V2079" s="697">
        <f>_xlfn.LET(_xlpm.d,_xlfn.XLOOKUP(T2079,'[1]Birth Dates'!$A:$A,'[1]Birth Dates'!$B:$B,"",0),IF(_xlpm.d=0,"",_xlpm.d))</f>
        <v/>
      </c>
      <c r="W2079" s="264">
        <f>IF(OR(V2079="",A2079="",NOT(ISNUMBER(V2079)),V2079&gt;A2079),"",DATEDIF(V2079,A2079,"Y")&amp;" years, "&amp;DATEDIF(V2079,A2079,"YM")&amp;" months, "&amp;DATEDIF(V2079,A2079,"MD")&amp;" days")</f>
        <v/>
      </c>
      <c r="X2079" s="264" t="n"/>
      <c r="Y2079" s="264" t="n"/>
      <c r="Z2079" s="264" t="n"/>
      <c r="AA2079" s="264" t="n"/>
      <c r="AB2079" s="264" t="n"/>
      <c r="AC2079" s="264" t="n"/>
      <c r="AD2079" s="264" t="n"/>
      <c r="AE2079" s="581" t="inlineStr">
        <is>
          <t>2:17.5600</t>
        </is>
      </c>
      <c r="AF2079" s="418">
        <f>IF(OR(AE2079="",AE2079="",AE2079=0),"",6.213/(AE2079*24))</f>
        <v/>
      </c>
      <c r="AG2079" s="269" t="n"/>
      <c r="AH2079" s="581" t="inlineStr"/>
      <c r="AI2079" s="418">
        <f>IF(OR(AH2079="",AH2079="",AH2079=0),"",6.213/(AH2079*24))</f>
        <v/>
      </c>
      <c r="AJ2079" s="175">
        <f>IF(AND(ISNUMBER(AB2079),ISNUMBER(AG2079)),AB2079-AG2079,"")</f>
        <v/>
      </c>
      <c r="AK2079" s="264" t="n"/>
      <c r="AL2079" s="264" t="n">
        <v>146</v>
      </c>
      <c r="AM2079" s="710" t="n">
        <v>0.2890438888888889</v>
      </c>
      <c r="AN2079" s="671">
        <f>IF(OR(AL2079="",AM2079="",AM2079=0),"",AL2079*6.213/(AM2079*24))</f>
        <v/>
      </c>
      <c r="AO2079" s="477">
        <f>IF(AND(AL2079=AL2078,AM2079&lt;&gt;"",AM2078&lt;&gt;""),AM2079-AM2078,"")</f>
        <v/>
      </c>
      <c r="AP2079" s="175" t="n">
        <v>37</v>
      </c>
      <c r="AQ2079" s="613" t="inlineStr">
        <is>
          <t>2:21.0280</t>
        </is>
      </c>
      <c r="AR2079" s="439">
        <f>IF(OR(AQ2079="",AQ2079="",AQ2079=0),"",6.213/(AQ2079*24))</f>
        <v/>
      </c>
      <c r="AS2079" s="436">
        <f>IF(OR(NOT(ISNUMBER(C2079)),NOT(ISNUMBER(AB2079))),"",IF(AG2079&lt;&gt;"",AG2079,AB2079)-C2079)</f>
        <v/>
      </c>
      <c r="AT2079" s="270" t="n"/>
      <c r="AU2079" s="271">
        <f>IF($B2079="","",TEXT($A2079,"yyyymmdd")&amp;"_P"&amp;$C2079&amp;"_C"&amp;$F2079&amp;"_"&amp;TRIM(RIGHT(SUBSTITUTE(TRIM(SUBSTITUTE($L2079,CHAR(160)," "))," ",REPT(" ",60)),60))&amp;IF($P2079="","","-"&amp;TRIM(RIGHT(SUBSTITUTE(TRIM(SUBSTITUTE($P2079,CHAR(160)," "))," ",REPT(" ",60)),60)))&amp;IF($T2079="","","-"&amp;TRIM(RIGHT(SUBSTITUTE(TRIM(SUBSTITUTE($T2079,CHAR(160)," "))," ",REPT(" ",60)),60)))&amp;".jpg")</f>
        <v/>
      </c>
    </row>
    <row r="2080" ht="42" customHeight="1">
      <c r="A2080" s="268" t="n">
        <v>36478</v>
      </c>
      <c r="B2080" s="264" t="inlineStr">
        <is>
          <t>FAI 1000 14 November, 1999</t>
        </is>
      </c>
      <c r="C2080" s="264" t="n">
        <v>20</v>
      </c>
      <c r="D2080" s="264" t="n"/>
      <c r="E2080" s="264" t="n"/>
      <c r="F2080" s="264" t="n">
        <v>16</v>
      </c>
      <c r="G2080" s="264" t="inlineStr">
        <is>
          <t>McDougall Motorsport</t>
        </is>
      </c>
      <c r="H2080" s="264" t="n"/>
      <c r="I2080" s="264" t="inlineStr">
        <is>
          <t>Aloe Quench</t>
        </is>
      </c>
      <c r="J2080" s="264" t="inlineStr">
        <is>
          <t>Holden Commodore VT</t>
        </is>
      </c>
      <c r="K2080" s="264" t="n"/>
      <c r="L2080" s="264" t="inlineStr">
        <is>
          <t>Dugal McDougall</t>
        </is>
      </c>
      <c r="M2080" s="264" t="inlineStr">
        <is>
          <t>AUS</t>
        </is>
      </c>
      <c r="N2080" s="697">
        <f>_xlfn.LET(_xlpm.d,_xlfn.XLOOKUP(L2080,'[1]Birth Dates'!$A:$A,'[1]Birth Dates'!$B:$B,"",0),IF(_xlpm.d=0,"",_xlpm.d))</f>
        <v/>
      </c>
      <c r="O2080" s="264">
        <f>IF(OR(N2080="",A2080="",NOT(ISNUMBER(N2080)),N2080&gt;A2080),"",DATEDIF(N2080,A2080,"Y")&amp;" years, "&amp;DATEDIF(N2080,A2080,"YM")&amp;" months, "&amp;DATEDIF(N2080,A2080,"MD")&amp;" days")</f>
        <v/>
      </c>
      <c r="P2080" s="264" t="inlineStr">
        <is>
          <t>Andrew Miedecke</t>
        </is>
      </c>
      <c r="Q2080" s="264" t="inlineStr">
        <is>
          <t>AUS</t>
        </is>
      </c>
      <c r="R2080" s="697">
        <f>_xlfn.LET(_xlpm.d,_xlfn.XLOOKUP(P2080,'[1]Birth Dates'!$A:$A,'[1]Birth Dates'!$B:$B,"",0),IF(_xlpm.d=0,"",_xlpm.d))</f>
        <v/>
      </c>
      <c r="S2080" s="264">
        <f>IF(OR(R2080="",A2080="",NOT(ISNUMBER(R2080)),R2080&gt;A2080),"",DATEDIF(R2080,A2080,"Y")&amp;" years, "&amp;DATEDIF(R2080,A2080,"YM")&amp;" months, "&amp;DATEDIF(R2080,A2080,"MD")&amp;" days")</f>
        <v/>
      </c>
      <c r="T2080" s="264" t="n"/>
      <c r="U2080" s="264" t="n"/>
      <c r="V2080" s="697">
        <f>_xlfn.LET(_xlpm.d,_xlfn.XLOOKUP(T2080,'[1]Birth Dates'!$A:$A,'[1]Birth Dates'!$B:$B,"",0),IF(_xlpm.d=0,"",_xlpm.d))</f>
        <v/>
      </c>
      <c r="W2080" s="264">
        <f>IF(OR(V2080="",A2080="",NOT(ISNUMBER(V2080)),V2080&gt;A2080),"",DATEDIF(V2080,A2080,"Y")&amp;" years, "&amp;DATEDIF(V2080,A2080,"YM")&amp;" months, "&amp;DATEDIF(V2080,A2080,"MD")&amp;" days")</f>
        <v/>
      </c>
      <c r="X2080" s="264" t="n"/>
      <c r="Y2080" s="264" t="n"/>
      <c r="Z2080" s="264" t="n"/>
      <c r="AA2080" s="264" t="n"/>
      <c r="AB2080" s="264" t="n"/>
      <c r="AC2080" s="264" t="n"/>
      <c r="AD2080" s="264" t="n"/>
      <c r="AE2080" s="581" t="inlineStr">
        <is>
          <t>2:13.8770</t>
        </is>
      </c>
      <c r="AF2080" s="418">
        <f>IF(OR(AE2080="",AE2080="",AE2080=0),"",6.213/(AE2080*24))</f>
        <v/>
      </c>
      <c r="AG2080" s="269" t="n"/>
      <c r="AH2080" s="581" t="inlineStr"/>
      <c r="AI2080" s="418">
        <f>IF(OR(AH2080="",AH2080="",AH2080=0),"",6.213/(AH2080*24))</f>
        <v/>
      </c>
      <c r="AJ2080" s="175">
        <f>IF(AND(ISNUMBER(AB2080),ISNUMBER(AG2080)),AB2080-AG2080,"")</f>
        <v/>
      </c>
      <c r="AK2080" s="264" t="n"/>
      <c r="AL2080" s="264" t="n">
        <v>141</v>
      </c>
      <c r="AM2080" s="710" t="n">
        <v>0.2871059490740741</v>
      </c>
      <c r="AN2080" s="671">
        <f>IF(OR(AL2080="",AM2080="",AM2080=0),"",AL2080*6.213/(AM2080*24))</f>
        <v/>
      </c>
      <c r="AO2080" s="477">
        <f>IF(AND(AL2080=AL2079,AM2080&lt;&gt;"",AM2079&lt;&gt;""),AM2080-AM2079,"")</f>
        <v/>
      </c>
      <c r="AP2080" s="175" t="n">
        <v>78</v>
      </c>
      <c r="AQ2080" s="613" t="inlineStr">
        <is>
          <t>2:15.0090</t>
        </is>
      </c>
      <c r="AR2080" s="439">
        <f>IF(OR(AQ2080="",AQ2080="",AQ2080=0),"",6.213/(AQ2080*24))</f>
        <v/>
      </c>
      <c r="AS2080" s="436">
        <f>IF(OR(NOT(ISNUMBER(C2080)),NOT(ISNUMBER(AB2080))),"",IF(AG2080&lt;&gt;"",AG2080,AB2080)-C2080)</f>
        <v/>
      </c>
      <c r="AT2080" s="270" t="n"/>
      <c r="AU2080" s="271">
        <f>IF($B2080="","",TEXT($A2080,"yyyymmdd")&amp;"_P"&amp;$C2080&amp;"_C"&amp;$F2080&amp;"_"&amp;TRIM(RIGHT(SUBSTITUTE(TRIM(SUBSTITUTE($L2080,CHAR(160)," "))," ",REPT(" ",60)),60))&amp;IF($P2080="","","-"&amp;TRIM(RIGHT(SUBSTITUTE(TRIM(SUBSTITUTE($P2080,CHAR(160)," "))," ",REPT(" ",60)),60)))&amp;IF($T2080="","","-"&amp;TRIM(RIGHT(SUBSTITUTE(TRIM(SUBSTITUTE($T2080,CHAR(160)," "))," ",REPT(" ",60)),60)))&amp;".jpg")</f>
        <v/>
      </c>
    </row>
    <row r="2081" ht="42" customHeight="1">
      <c r="A2081" s="268" t="n">
        <v>36478</v>
      </c>
      <c r="B2081" s="264" t="inlineStr">
        <is>
          <t>FAI 1000 14 November, 1999</t>
        </is>
      </c>
      <c r="C2081" s="264" t="n">
        <v>21</v>
      </c>
      <c r="D2081" s="264" t="n"/>
      <c r="E2081" s="264" t="n"/>
      <c r="F2081" s="264" t="n">
        <v>60</v>
      </c>
      <c r="G2081" s="264" t="inlineStr">
        <is>
          <t>Pretty Motorsport</t>
        </is>
      </c>
      <c r="H2081" s="264" t="n"/>
      <c r="I2081" s="264" t="inlineStr">
        <is>
          <t>Lewington's Transport</t>
        </is>
      </c>
      <c r="J2081" s="264" t="inlineStr">
        <is>
          <t>Holden Commodore VS</t>
        </is>
      </c>
      <c r="K2081" s="264" t="n"/>
      <c r="L2081" s="264" t="inlineStr">
        <is>
          <t>Nathan Pretty</t>
        </is>
      </c>
      <c r="M2081" s="264" t="inlineStr">
        <is>
          <t>AUS</t>
        </is>
      </c>
      <c r="N2081" s="697">
        <f>_xlfn.LET(_xlpm.d,_xlfn.XLOOKUP(L2081,'[1]Birth Dates'!$A:$A,'[1]Birth Dates'!$B:$B,"",0),IF(_xlpm.d=0,"",_xlpm.d))</f>
        <v/>
      </c>
      <c r="O2081" s="264">
        <f>IF(OR(N2081="",A2081="",NOT(ISNUMBER(N2081)),N2081&gt;A2081),"",DATEDIF(N2081,A2081,"Y")&amp;" years, "&amp;DATEDIF(N2081,A2081,"YM")&amp;" months, "&amp;DATEDIF(N2081,A2081,"MD")&amp;" days")</f>
        <v/>
      </c>
      <c r="P2081" s="264" t="inlineStr">
        <is>
          <t>Andrew Fawcet</t>
        </is>
      </c>
      <c r="Q2081" s="264" t="inlineStr">
        <is>
          <t>AUS</t>
        </is>
      </c>
      <c r="R2081" s="697">
        <f>_xlfn.LET(_xlpm.d,_xlfn.XLOOKUP(P2081,'[1]Birth Dates'!$A:$A,'[1]Birth Dates'!$B:$B,"",0),IF(_xlpm.d=0,"",_xlpm.d))</f>
        <v/>
      </c>
      <c r="S2081" s="264">
        <f>IF(OR(R2081="",A2081="",NOT(ISNUMBER(R2081)),R2081&gt;A2081),"",DATEDIF(R2081,A2081,"Y")&amp;" years, "&amp;DATEDIF(R2081,A2081,"YM")&amp;" months, "&amp;DATEDIF(R2081,A2081,"MD")&amp;" days")</f>
        <v/>
      </c>
      <c r="T2081" s="264" t="n"/>
      <c r="U2081" s="264" t="n"/>
      <c r="V2081" s="697">
        <f>_xlfn.LET(_xlpm.d,_xlfn.XLOOKUP(T2081,'[1]Birth Dates'!$A:$A,'[1]Birth Dates'!$B:$B,"",0),IF(_xlpm.d=0,"",_xlpm.d))</f>
        <v/>
      </c>
      <c r="W2081" s="264">
        <f>IF(OR(V2081="",A2081="",NOT(ISNUMBER(V2081)),V2081&gt;A2081),"",DATEDIF(V2081,A2081,"Y")&amp;" years, "&amp;DATEDIF(V2081,A2081,"YM")&amp;" months, "&amp;DATEDIF(V2081,A2081,"MD")&amp;" days")</f>
        <v/>
      </c>
      <c r="X2081" s="264" t="n"/>
      <c r="Y2081" s="264" t="n"/>
      <c r="Z2081" s="264" t="n"/>
      <c r="AA2081" s="264" t="n"/>
      <c r="AB2081" s="264" t="n"/>
      <c r="AC2081" s="264" t="n"/>
      <c r="AD2081" s="264" t="n"/>
      <c r="AE2081" s="581" t="inlineStr">
        <is>
          <t>2:44.9170</t>
        </is>
      </c>
      <c r="AF2081" s="418">
        <f>IF(OR(AE2081="",AE2081="",AE2081=0),"",6.213/(AE2081*24))</f>
        <v/>
      </c>
      <c r="AG2081" s="269" t="n"/>
      <c r="AH2081" s="581" t="inlineStr"/>
      <c r="AI2081" s="418">
        <f>IF(OR(AH2081="",AH2081="",AH2081=0),"",6.213/(AH2081*24))</f>
        <v/>
      </c>
      <c r="AJ2081" s="175">
        <f>IF(AND(ISNUMBER(AB2081),ISNUMBER(AG2081)),AB2081-AG2081,"")</f>
        <v/>
      </c>
      <c r="AK2081" s="264" t="n"/>
      <c r="AL2081" s="264" t="n">
        <v>134</v>
      </c>
      <c r="AM2081" s="710" t="n">
        <v>0.2866127083333334</v>
      </c>
      <c r="AN2081" s="671">
        <f>IF(OR(AL2081="",AM2081="",AM2081=0),"",AL2081*6.213/(AM2081*24))</f>
        <v/>
      </c>
      <c r="AO2081" s="477">
        <f>IF(AND(AL2081=AL2080,AM2081&lt;&gt;"",AM2080&lt;&gt;""),AM2081-AM2080,"")</f>
        <v/>
      </c>
      <c r="AP2081" s="175" t="n">
        <v>97</v>
      </c>
      <c r="AQ2081" s="613" t="inlineStr">
        <is>
          <t>2:19.8010</t>
        </is>
      </c>
      <c r="AR2081" s="439">
        <f>IF(OR(AQ2081="",AQ2081="",AQ2081=0),"",6.213/(AQ2081*24))</f>
        <v/>
      </c>
      <c r="AS2081" s="436">
        <f>IF(OR(NOT(ISNUMBER(C2081)),NOT(ISNUMBER(AB2081))),"",IF(AG2081&lt;&gt;"",AG2081,AB2081)-C2081)</f>
        <v/>
      </c>
      <c r="AT2081" s="270" t="n"/>
      <c r="AU2081" s="271">
        <f>IF($B2081="","",TEXT($A2081,"yyyymmdd")&amp;"_P"&amp;$C2081&amp;"_C"&amp;$F2081&amp;"_"&amp;TRIM(RIGHT(SUBSTITUTE(TRIM(SUBSTITUTE($L2081,CHAR(160)," "))," ",REPT(" ",60)),60))&amp;IF($P2081="","","-"&amp;TRIM(RIGHT(SUBSTITUTE(TRIM(SUBSTITUTE($P2081,CHAR(160)," "))," ",REPT(" ",60)),60)))&amp;IF($T2081="","","-"&amp;TRIM(RIGHT(SUBSTITUTE(TRIM(SUBSTITUTE($T2081,CHAR(160)," "))," ",REPT(" ",60)),60)))&amp;".jpg")</f>
        <v/>
      </c>
    </row>
    <row r="2082" ht="42" customHeight="1">
      <c r="A2082" s="268" t="n">
        <v>36478</v>
      </c>
      <c r="B2082" s="264" t="inlineStr">
        <is>
          <t>FAI 1000 14 November, 1999</t>
        </is>
      </c>
      <c r="C2082" s="264" t="n">
        <v>22</v>
      </c>
      <c r="D2082" s="264" t="n"/>
      <c r="E2082" s="264" t="n"/>
      <c r="F2082" s="264" t="n">
        <v>38</v>
      </c>
      <c r="G2082" s="264" t="inlineStr">
        <is>
          <t>South Pacific Motor Racing</t>
        </is>
      </c>
      <c r="H2082" s="264" t="n"/>
      <c r="I2082" s="264" t="inlineStr">
        <is>
          <t>Motul, Robbo's Spare Parts</t>
        </is>
      </c>
      <c r="J2082" s="264" t="inlineStr">
        <is>
          <t>Holden Commodore VS</t>
        </is>
      </c>
      <c r="K2082" s="264" t="n"/>
      <c r="L2082" s="264" t="inlineStr">
        <is>
          <t>Peter Field</t>
        </is>
      </c>
      <c r="M2082" s="264" t="inlineStr">
        <is>
          <t>AUS</t>
        </is>
      </c>
      <c r="N2082" s="697">
        <f>_xlfn.LET(_xlpm.d,_xlfn.XLOOKUP(L2082,'[1]Birth Dates'!$A:$A,'[1]Birth Dates'!$B:$B,"",0),IF(_xlpm.d=0,"",_xlpm.d))</f>
        <v/>
      </c>
      <c r="O2082" s="264">
        <f>IF(OR(N2082="",A2082="",NOT(ISNUMBER(N2082)),N2082&gt;A2082),"",DATEDIF(N2082,A2082,"Y")&amp;" years, "&amp;DATEDIF(N2082,A2082,"YM")&amp;" months, "&amp;DATEDIF(N2082,A2082,"MD")&amp;" days")</f>
        <v/>
      </c>
      <c r="P2082" s="264" t="inlineStr">
        <is>
          <t>Shane Howison</t>
        </is>
      </c>
      <c r="Q2082" s="264" t="inlineStr">
        <is>
          <t>AUS</t>
        </is>
      </c>
      <c r="R2082" s="697">
        <f>_xlfn.LET(_xlpm.d,_xlfn.XLOOKUP(P2082,'[1]Birth Dates'!$A:$A,'[1]Birth Dates'!$B:$B,"",0),IF(_xlpm.d=0,"",_xlpm.d))</f>
        <v/>
      </c>
      <c r="S2082" s="264">
        <f>IF(OR(R2082="",A2082="",NOT(ISNUMBER(R2082)),R2082&gt;A2082),"",DATEDIF(R2082,A2082,"Y")&amp;" years, "&amp;DATEDIF(R2082,A2082,"YM")&amp;" months, "&amp;DATEDIF(R2082,A2082,"MD")&amp;" days")</f>
        <v/>
      </c>
      <c r="T2082" s="264" t="n"/>
      <c r="U2082" s="264" t="n"/>
      <c r="V2082" s="697">
        <f>_xlfn.LET(_xlpm.d,_xlfn.XLOOKUP(T2082,'[1]Birth Dates'!$A:$A,'[1]Birth Dates'!$B:$B,"",0),IF(_xlpm.d=0,"",_xlpm.d))</f>
        <v/>
      </c>
      <c r="W2082" s="264">
        <f>IF(OR(V2082="",A2082="",NOT(ISNUMBER(V2082)),V2082&gt;A2082),"",DATEDIF(V2082,A2082,"Y")&amp;" years, "&amp;DATEDIF(V2082,A2082,"YM")&amp;" months, "&amp;DATEDIF(V2082,A2082,"MD")&amp;" days")</f>
        <v/>
      </c>
      <c r="X2082" s="264" t="n"/>
      <c r="Y2082" s="264" t="n"/>
      <c r="Z2082" s="264" t="n"/>
      <c r="AA2082" s="264" t="n"/>
      <c r="AB2082" s="264" t="n"/>
      <c r="AC2082" s="264" t="n"/>
      <c r="AD2082" s="264" t="n"/>
      <c r="AE2082" s="581" t="inlineStr">
        <is>
          <t>2:35.8070</t>
        </is>
      </c>
      <c r="AF2082" s="418">
        <f>IF(OR(AE2082="",AE2082="",AE2082=0),"",6.213/(AE2082*24))</f>
        <v/>
      </c>
      <c r="AG2082" s="269" t="n"/>
      <c r="AH2082" s="581" t="inlineStr"/>
      <c r="AI2082" s="418">
        <f>IF(OR(AH2082="",AH2082="",AH2082=0),"",6.213/(AH2082*24))</f>
        <v/>
      </c>
      <c r="AJ2082" s="175">
        <f>IF(AND(ISNUMBER(AB2082),ISNUMBER(AG2082)),AB2082-AG2082,"")</f>
        <v/>
      </c>
      <c r="AK2082" s="264" t="n"/>
      <c r="AL2082" s="264" t="n">
        <v>134</v>
      </c>
      <c r="AM2082" s="710" t="n">
        <v>0.2890438888888889</v>
      </c>
      <c r="AN2082" s="671">
        <f>IF(OR(AL2082="",AM2082="",AM2082=0),"",AL2082*6.213/(AM2082*24))</f>
        <v/>
      </c>
      <c r="AO2082" s="477">
        <f>IF(AND(AL2082=AL2081,AM2082&lt;&gt;"",AM2081&lt;&gt;""),AM2082-AM2081,"")</f>
        <v/>
      </c>
      <c r="AP2082" s="175" t="n">
        <v>36</v>
      </c>
      <c r="AQ2082" s="613" t="inlineStr">
        <is>
          <t>2:24.8050</t>
        </is>
      </c>
      <c r="AR2082" s="439">
        <f>IF(OR(AQ2082="",AQ2082="",AQ2082=0),"",6.213/(AQ2082*24))</f>
        <v/>
      </c>
      <c r="AS2082" s="436">
        <f>IF(OR(NOT(ISNUMBER(C2082)),NOT(ISNUMBER(AB2082))),"",IF(AG2082&lt;&gt;"",AG2082,AB2082)-C2082)</f>
        <v/>
      </c>
      <c r="AT2082" s="270" t="n"/>
      <c r="AU2082" s="271">
        <f>IF($B2082="","",TEXT($A2082,"yyyymmdd")&amp;"_P"&amp;$C2082&amp;"_C"&amp;$F2082&amp;"_"&amp;TRIM(RIGHT(SUBSTITUTE(TRIM(SUBSTITUTE($L2082,CHAR(160)," "))," ",REPT(" ",60)),60))&amp;IF($P2082="","","-"&amp;TRIM(RIGHT(SUBSTITUTE(TRIM(SUBSTITUTE($P2082,CHAR(160)," "))," ",REPT(" ",60)),60)))&amp;IF($T2082="","","-"&amp;TRIM(RIGHT(SUBSTITUTE(TRIM(SUBSTITUTE($T2082,CHAR(160)," "))," ",REPT(" ",60)),60)))&amp;".jpg")</f>
        <v/>
      </c>
    </row>
    <row r="2083" ht="42" customHeight="1">
      <c r="A2083" s="268" t="n">
        <v>36478</v>
      </c>
      <c r="B2083" s="264" t="inlineStr">
        <is>
          <t>FAI 1000 14 November, 1999</t>
        </is>
      </c>
      <c r="C2083" s="264" t="inlineStr">
        <is>
          <t>DNF</t>
        </is>
      </c>
      <c r="D2083" s="264" t="n"/>
      <c r="E2083" s="264" t="n"/>
      <c r="F2083" s="264" t="n">
        <v>25</v>
      </c>
      <c r="G2083" s="264" t="inlineStr">
        <is>
          <t>Longhurst Racing</t>
        </is>
      </c>
      <c r="H2083" s="264" t="n"/>
      <c r="I2083" s="264" t="inlineStr">
        <is>
          <t>Castrol</t>
        </is>
      </c>
      <c r="J2083" s="264" t="inlineStr">
        <is>
          <t>Ford Falcon AU</t>
        </is>
      </c>
      <c r="K2083" s="264" t="n"/>
      <c r="L2083" s="264" t="inlineStr">
        <is>
          <t>Tony Longhurst</t>
        </is>
      </c>
      <c r="M2083" s="264" t="inlineStr">
        <is>
          <t>AUS</t>
        </is>
      </c>
      <c r="N2083" s="697">
        <f>_xlfn.LET(_xlpm.d,_xlfn.XLOOKUP(L2083,'[1]Birth Dates'!$A:$A,'[1]Birth Dates'!$B:$B,"",0),IF(_xlpm.d=0,"",_xlpm.d))</f>
        <v/>
      </c>
      <c r="O2083" s="264">
        <f>IF(OR(N2083="",A2083="",NOT(ISNUMBER(N2083)),N2083&gt;A2083),"",DATEDIF(N2083,A2083,"Y")&amp;" years, "&amp;DATEDIF(N2083,A2083,"YM")&amp;" months, "&amp;DATEDIF(N2083,A2083,"MD")&amp;" days")</f>
        <v/>
      </c>
      <c r="P2083" s="264" t="inlineStr">
        <is>
          <t>Adam Macrow</t>
        </is>
      </c>
      <c r="Q2083" s="264" t="inlineStr">
        <is>
          <t>AUS</t>
        </is>
      </c>
      <c r="R2083" s="697">
        <f>_xlfn.LET(_xlpm.d,_xlfn.XLOOKUP(P2083,'[1]Birth Dates'!$A:$A,'[1]Birth Dates'!$B:$B,"",0),IF(_xlpm.d=0,"",_xlpm.d))</f>
        <v/>
      </c>
      <c r="S2083" s="264">
        <f>IF(OR(R2083="",A2083="",NOT(ISNUMBER(R2083)),R2083&gt;A2083),"",DATEDIF(R2083,A2083,"Y")&amp;" years, "&amp;DATEDIF(R2083,A2083,"YM")&amp;" months, "&amp;DATEDIF(R2083,A2083,"MD")&amp;" days")</f>
        <v/>
      </c>
      <c r="T2083" s="264" t="n"/>
      <c r="U2083" s="264" t="n"/>
      <c r="V2083" s="697">
        <f>_xlfn.LET(_xlpm.d,_xlfn.XLOOKUP(T2083,'[1]Birth Dates'!$A:$A,'[1]Birth Dates'!$B:$B,"",0),IF(_xlpm.d=0,"",_xlpm.d))</f>
        <v/>
      </c>
      <c r="W2083" s="264">
        <f>IF(OR(V2083="",A2083="",NOT(ISNUMBER(V2083)),V2083&gt;A2083),"",DATEDIF(V2083,A2083,"Y")&amp;" years, "&amp;DATEDIF(V2083,A2083,"YM")&amp;" months, "&amp;DATEDIF(V2083,A2083,"MD")&amp;" days")</f>
        <v/>
      </c>
      <c r="X2083" s="264" t="n"/>
      <c r="Y2083" s="264" t="n"/>
      <c r="Z2083" s="264" t="n"/>
      <c r="AA2083" s="264" t="n"/>
      <c r="AB2083" s="264" t="n">
        <v>14</v>
      </c>
      <c r="AC2083" s="264" t="n"/>
      <c r="AD2083" s="264" t="n"/>
      <c r="AE2083" s="581" t="inlineStr">
        <is>
          <t>2:11.4940</t>
        </is>
      </c>
      <c r="AF2083" s="418">
        <f>IF(OR(AE2083="",AE2083="",AE2083=0),"",6.213/(AE2083*24))</f>
        <v/>
      </c>
      <c r="AG2083" s="269" t="n"/>
      <c r="AH2083" s="581" t="inlineStr"/>
      <c r="AI2083" s="418">
        <f>IF(OR(AH2083="",AH2083="",AH2083=0),"",6.213/(AH2083*24))</f>
        <v/>
      </c>
      <c r="AJ2083" s="175">
        <f>IF(AND(ISNUMBER(AB2083),ISNUMBER(AG2083)),AB2083-AG2083,"")</f>
        <v/>
      </c>
      <c r="AK2083" s="264" t="inlineStr">
        <is>
          <t>CWP</t>
        </is>
      </c>
      <c r="AL2083" s="264" t="n">
        <v>150</v>
      </c>
      <c r="AM2083" s="710" t="n">
        <v>0.2712159027777778</v>
      </c>
      <c r="AN2083" s="671">
        <f>IF(OR(AL2083="",AM2083="",AM2083=0),"",AL2083*6.213/(AM2083*24))</f>
        <v/>
      </c>
      <c r="AO2083" s="477">
        <f>IF(AND(AL2083=AL2082,AM2083&lt;&gt;"",AM2082&lt;&gt;""),AM2083-AM2082,"")</f>
        <v/>
      </c>
      <c r="AP2083" s="175" t="n">
        <v>9</v>
      </c>
      <c r="AQ2083" s="613" t="inlineStr">
        <is>
          <t>2:13.7160</t>
        </is>
      </c>
      <c r="AR2083" s="439">
        <f>IF(OR(AQ2083="",AQ2083="",AQ2083=0),"",6.213/(AQ2083*24))</f>
        <v/>
      </c>
      <c r="AS2083" s="436">
        <f>IF(OR(NOT(ISNUMBER(C2083)),NOT(ISNUMBER(AB2083))),"",IF(AG2083&lt;&gt;"",AG2083,AB2083)-C2083)</f>
        <v/>
      </c>
      <c r="AT2083" s="270" t="n"/>
      <c r="AU2083" s="271">
        <f>IF($B2083="","",TEXT($A2083,"yyyymmdd")&amp;"_P"&amp;$C2083&amp;"_C"&amp;$F2083&amp;"_"&amp;TRIM(RIGHT(SUBSTITUTE(TRIM(SUBSTITUTE($L2083,CHAR(160)," "))," ",REPT(" ",60)),60))&amp;IF($P2083="","","-"&amp;TRIM(RIGHT(SUBSTITUTE(TRIM(SUBSTITUTE($P2083,CHAR(160)," "))," ",REPT(" ",60)),60)))&amp;IF($T2083="","","-"&amp;TRIM(RIGHT(SUBSTITUTE(TRIM(SUBSTITUTE($T2083,CHAR(160)," "))," ",REPT(" ",60)),60)))&amp;".jpg")</f>
        <v/>
      </c>
    </row>
    <row r="2084" ht="42" customHeight="1">
      <c r="A2084" s="268" t="n">
        <v>36478</v>
      </c>
      <c r="B2084" s="264" t="inlineStr">
        <is>
          <t>FAI 1000 14 November, 1999</t>
        </is>
      </c>
      <c r="C2084" s="264" t="inlineStr">
        <is>
          <t>DNF</t>
        </is>
      </c>
      <c r="D2084" s="264" t="n"/>
      <c r="E2084" s="264" t="n"/>
      <c r="F2084" s="264" t="n">
        <v>18</v>
      </c>
      <c r="G2084" s="264" t="inlineStr">
        <is>
          <t>Dick Johnson Racing</t>
        </is>
      </c>
      <c r="H2084" s="264" t="n"/>
      <c r="I2084" s="264" t="inlineStr">
        <is>
          <t>Shell Helix</t>
        </is>
      </c>
      <c r="J2084" s="264" t="inlineStr">
        <is>
          <t>Ford Falcon AU</t>
        </is>
      </c>
      <c r="K2084" s="264" t="n"/>
      <c r="L2084" s="264" t="inlineStr">
        <is>
          <t>Paul Radisich</t>
        </is>
      </c>
      <c r="M2084" s="264" t="inlineStr">
        <is>
          <t>AUS</t>
        </is>
      </c>
      <c r="N2084" s="697">
        <f>_xlfn.LET(_xlpm.d,_xlfn.XLOOKUP(L2084,'[1]Birth Dates'!$A:$A,'[1]Birth Dates'!$B:$B,"",0),IF(_xlpm.d=0,"",_xlpm.d))</f>
        <v/>
      </c>
      <c r="O2084" s="264">
        <f>IF(OR(N2084="",A2084="",NOT(ISNUMBER(N2084)),N2084&gt;A2084),"",DATEDIF(N2084,A2084,"Y")&amp;" years, "&amp;DATEDIF(N2084,A2084,"YM")&amp;" months, "&amp;DATEDIF(N2084,A2084,"MD")&amp;" days")</f>
        <v/>
      </c>
      <c r="P2084" s="264" t="inlineStr">
        <is>
          <t>Steven Ellery</t>
        </is>
      </c>
      <c r="Q2084" s="264" t="inlineStr">
        <is>
          <t>AUS</t>
        </is>
      </c>
      <c r="R2084" s="697">
        <f>_xlfn.LET(_xlpm.d,_xlfn.XLOOKUP(P2084,'[1]Birth Dates'!$A:$A,'[1]Birth Dates'!$B:$B,"",0),IF(_xlpm.d=0,"",_xlpm.d))</f>
        <v/>
      </c>
      <c r="S2084" s="264">
        <f>IF(OR(R2084="",A2084="",NOT(ISNUMBER(R2084)),R2084&gt;A2084),"",DATEDIF(R2084,A2084,"Y")&amp;" years, "&amp;DATEDIF(R2084,A2084,"YM")&amp;" months, "&amp;DATEDIF(R2084,A2084,"MD")&amp;" days")</f>
        <v/>
      </c>
      <c r="T2084" s="264" t="n"/>
      <c r="U2084" s="264" t="n"/>
      <c r="V2084" s="697">
        <f>_xlfn.LET(_xlpm.d,_xlfn.XLOOKUP(T2084,'[1]Birth Dates'!$A:$A,'[1]Birth Dates'!$B:$B,"",0),IF(_xlpm.d=0,"",_xlpm.d))</f>
        <v/>
      </c>
      <c r="W2084" s="264">
        <f>IF(OR(V2084="",A2084="",NOT(ISNUMBER(V2084)),V2084&gt;A2084),"",DATEDIF(V2084,A2084,"Y")&amp;" years, "&amp;DATEDIF(V2084,A2084,"YM")&amp;" months, "&amp;DATEDIF(V2084,A2084,"MD")&amp;" days")</f>
        <v/>
      </c>
      <c r="X2084" s="264" t="n"/>
      <c r="Y2084" s="264" t="n"/>
      <c r="Z2084" s="264" t="n"/>
      <c r="AA2084" s="264" t="n"/>
      <c r="AB2084" s="264" t="n">
        <v>4</v>
      </c>
      <c r="AC2084" s="264" t="n"/>
      <c r="AD2084" s="264" t="n"/>
      <c r="AE2084" s="581" t="inlineStr">
        <is>
          <t>2:10.0000</t>
        </is>
      </c>
      <c r="AF2084" s="418">
        <f>IF(OR(AE2084="",AE2084="",AE2084=0),"",6.213/(AE2084*24))</f>
        <v/>
      </c>
      <c r="AG2084" s="269" t="n"/>
      <c r="AH2084" s="581" t="inlineStr">
        <is>
          <t>2:32.2010</t>
        </is>
      </c>
      <c r="AI2084" s="418">
        <f>IF(OR(AH2084="",AH2084="",AH2084=0),"",6.213/(AH2084*24))</f>
        <v/>
      </c>
      <c r="AJ2084" s="175">
        <f>IF(AND(ISNUMBER(AB2084),ISNUMBER(AG2084)),AB2084-AG2084,"")</f>
        <v/>
      </c>
      <c r="AK2084" s="264" t="inlineStr">
        <is>
          <t>Engine</t>
        </is>
      </c>
      <c r="AL2084" s="264" t="n">
        <v>147</v>
      </c>
      <c r="AM2084" s="710" t="n">
        <v>0.2665851504629629</v>
      </c>
      <c r="AN2084" s="671">
        <f>IF(OR(AL2084="",AM2084="",AM2084=0),"",AL2084*6.213/(AM2084*24))</f>
        <v/>
      </c>
      <c r="AO2084" s="477">
        <f>IF(AND(AL2084=AL2083,AM2084&lt;&gt;"",AM2083&lt;&gt;""),AM2084-AM2083,"")</f>
        <v/>
      </c>
      <c r="AP2084" s="175" t="n">
        <v>27</v>
      </c>
      <c r="AQ2084" s="613" t="inlineStr">
        <is>
          <t>2:12.5624*</t>
        </is>
      </c>
      <c r="AR2084" s="439">
        <f>IF(OR(AQ2084="",AQ2084="",AQ2084=0),"",6.213/(AQ2084*24))</f>
        <v/>
      </c>
      <c r="AS2084" s="436">
        <f>IF(OR(NOT(ISNUMBER(C2084)),NOT(ISNUMBER(AB2084))),"",IF(AG2084&lt;&gt;"",AG2084,AB2084)-C2084)</f>
        <v/>
      </c>
      <c r="AT2084" s="270" t="n"/>
      <c r="AU2084" s="271">
        <f>IF($B2084="","",TEXT($A2084,"yyyymmdd")&amp;"_P"&amp;$C2084&amp;"_C"&amp;$F2084&amp;"_"&amp;TRIM(RIGHT(SUBSTITUTE(TRIM(SUBSTITUTE($L2084,CHAR(160)," "))," ",REPT(" ",60)),60))&amp;IF($P2084="","","-"&amp;TRIM(RIGHT(SUBSTITUTE(TRIM(SUBSTITUTE($P2084,CHAR(160)," "))," ",REPT(" ",60)),60)))&amp;IF($T2084="","","-"&amp;TRIM(RIGHT(SUBSTITUTE(TRIM(SUBSTITUTE($T2084,CHAR(160)," "))," ",REPT(" ",60)),60)))&amp;".jpg")</f>
        <v/>
      </c>
    </row>
    <row r="2085" ht="42" customHeight="1">
      <c r="A2085" s="268" t="n">
        <v>36478</v>
      </c>
      <c r="B2085" s="264" t="inlineStr">
        <is>
          <t>FAI 1000 14 November, 1999</t>
        </is>
      </c>
      <c r="C2085" s="264" t="inlineStr">
        <is>
          <t>DNF</t>
        </is>
      </c>
      <c r="D2085" s="264" t="n"/>
      <c r="E2085" s="264" t="n"/>
      <c r="F2085" s="264" t="n">
        <v>75</v>
      </c>
      <c r="G2085" s="264" t="inlineStr">
        <is>
          <t>Paul Little Racing</t>
        </is>
      </c>
      <c r="H2085" s="264" t="n"/>
      <c r="I2085" s="264" t="inlineStr">
        <is>
          <t>Toll</t>
        </is>
      </c>
      <c r="J2085" s="264" t="inlineStr">
        <is>
          <t>Ford Falcon AU</t>
        </is>
      </c>
      <c r="K2085" s="264" t="n"/>
      <c r="L2085" s="264" t="inlineStr">
        <is>
          <t>Anthony Tratt</t>
        </is>
      </c>
      <c r="M2085" s="264" t="inlineStr">
        <is>
          <t>AUS</t>
        </is>
      </c>
      <c r="N2085" s="697">
        <f>_xlfn.LET(_xlpm.d,_xlfn.XLOOKUP(L2085,'[1]Birth Dates'!$A:$A,'[1]Birth Dates'!$B:$B,"",0),IF(_xlpm.d=0,"",_xlpm.d))</f>
        <v/>
      </c>
      <c r="O2085" s="264">
        <f>IF(OR(N2085="",A2085="",NOT(ISNUMBER(N2085)),N2085&gt;A2085),"",DATEDIF(N2085,A2085,"Y")&amp;" years, "&amp;DATEDIF(N2085,A2085,"YM")&amp;" months, "&amp;DATEDIF(N2085,A2085,"MD")&amp;" days")</f>
        <v/>
      </c>
      <c r="P2085" s="264" t="inlineStr">
        <is>
          <t>Alan Jones</t>
        </is>
      </c>
      <c r="Q2085" s="264" t="inlineStr">
        <is>
          <t>AUS</t>
        </is>
      </c>
      <c r="R2085" s="697">
        <f>_xlfn.LET(_xlpm.d,_xlfn.XLOOKUP(P2085,'[1]Birth Dates'!$A:$A,'[1]Birth Dates'!$B:$B,"",0),IF(_xlpm.d=0,"",_xlpm.d))</f>
        <v/>
      </c>
      <c r="S2085" s="264">
        <f>IF(OR(R2085="",A2085="",NOT(ISNUMBER(R2085)),R2085&gt;A2085),"",DATEDIF(R2085,A2085,"Y")&amp;" years, "&amp;DATEDIF(R2085,A2085,"YM")&amp;" months, "&amp;DATEDIF(R2085,A2085,"MD")&amp;" days")</f>
        <v/>
      </c>
      <c r="T2085" s="264" t="n"/>
      <c r="U2085" s="264" t="n"/>
      <c r="V2085" s="697">
        <f>_xlfn.LET(_xlpm.d,_xlfn.XLOOKUP(T2085,'[1]Birth Dates'!$A:$A,'[1]Birth Dates'!$B:$B,"",0),IF(_xlpm.d=0,"",_xlpm.d))</f>
        <v/>
      </c>
      <c r="W2085" s="264">
        <f>IF(OR(V2085="",A2085="",NOT(ISNUMBER(V2085)),V2085&gt;A2085),"",DATEDIF(V2085,A2085,"Y")&amp;" years, "&amp;DATEDIF(V2085,A2085,"YM")&amp;" months, "&amp;DATEDIF(V2085,A2085,"MD")&amp;" days")</f>
        <v/>
      </c>
      <c r="X2085" s="264" t="n"/>
      <c r="Y2085" s="264" t="n"/>
      <c r="Z2085" s="264" t="n"/>
      <c r="AA2085" s="264" t="n"/>
      <c r="AB2085" s="264" t="n">
        <v>22</v>
      </c>
      <c r="AC2085" s="264" t="n"/>
      <c r="AD2085" s="264" t="n"/>
      <c r="AE2085" s="581" t="inlineStr">
        <is>
          <t>2:13.5650</t>
        </is>
      </c>
      <c r="AF2085" s="418">
        <f>IF(OR(AE2085="",AE2085="",AE2085=0),"",6.213/(AE2085*24))</f>
        <v/>
      </c>
      <c r="AG2085" s="269" t="n"/>
      <c r="AH2085" s="581" t="inlineStr"/>
      <c r="AI2085" s="418">
        <f>IF(OR(AH2085="",AH2085="",AH2085=0),"",6.213/(AH2085*24))</f>
        <v/>
      </c>
      <c r="AJ2085" s="175">
        <f>IF(AND(ISNUMBER(AB2085),ISNUMBER(AG2085)),AB2085-AG2085,"")</f>
        <v/>
      </c>
      <c r="AK2085" s="264" t="inlineStr">
        <is>
          <t>Gearbox</t>
        </is>
      </c>
      <c r="AL2085" s="264" t="n">
        <v>147</v>
      </c>
      <c r="AM2085" s="710" t="n">
        <v>0.2792052662037037</v>
      </c>
      <c r="AN2085" s="671">
        <f>IF(OR(AL2085="",AM2085="",AM2085=0),"",AL2085*6.213/(AM2085*24))</f>
        <v/>
      </c>
      <c r="AO2085" s="477">
        <f>IF(AND(AL2085=AL2084,AM2085&lt;&gt;"",AM2084&lt;&gt;""),AM2085-AM2084,"")</f>
        <v/>
      </c>
      <c r="AP2085" s="175" t="n">
        <v>19</v>
      </c>
      <c r="AQ2085" s="613" t="inlineStr">
        <is>
          <t>2:15.7310</t>
        </is>
      </c>
      <c r="AR2085" s="439">
        <f>IF(OR(AQ2085="",AQ2085="",AQ2085=0),"",6.213/(AQ2085*24))</f>
        <v/>
      </c>
      <c r="AS2085" s="436">
        <f>IF(OR(NOT(ISNUMBER(C2085)),NOT(ISNUMBER(AB2085))),"",IF(AG2085&lt;&gt;"",AG2085,AB2085)-C2085)</f>
        <v/>
      </c>
      <c r="AT2085" s="270" t="n"/>
      <c r="AU2085" s="271">
        <f>IF($B2085="","",TEXT($A2085,"yyyymmdd")&amp;"_P"&amp;$C2085&amp;"_C"&amp;$F2085&amp;"_"&amp;TRIM(RIGHT(SUBSTITUTE(TRIM(SUBSTITUTE($L2085,CHAR(160)," "))," ",REPT(" ",60)),60))&amp;IF($P2085="","","-"&amp;TRIM(RIGHT(SUBSTITUTE(TRIM(SUBSTITUTE($P2085,CHAR(160)," "))," ",REPT(" ",60)),60)))&amp;IF($T2085="","","-"&amp;TRIM(RIGHT(SUBSTITUTE(TRIM(SUBSTITUTE($T2085,CHAR(160)," "))," ",REPT(" ",60)),60)))&amp;".jpg")</f>
        <v/>
      </c>
    </row>
    <row r="2086" ht="42" customHeight="1">
      <c r="A2086" s="268" t="n">
        <v>36478</v>
      </c>
      <c r="B2086" s="264" t="inlineStr">
        <is>
          <t>FAI 1000 14 November, 1999</t>
        </is>
      </c>
      <c r="C2086" s="264" t="inlineStr">
        <is>
          <t>DNF</t>
        </is>
      </c>
      <c r="D2086" s="264" t="n"/>
      <c r="E2086" s="264" t="n"/>
      <c r="F2086" s="264" t="n">
        <v>4</v>
      </c>
      <c r="G2086" s="264" t="inlineStr">
        <is>
          <t>Stone Brothers Racing</t>
        </is>
      </c>
      <c r="H2086" s="264" t="n"/>
      <c r="I2086" s="264" t="inlineStr">
        <is>
          <t>Pirtek</t>
        </is>
      </c>
      <c r="J2086" s="264" t="inlineStr">
        <is>
          <t>Ford Falcon AU</t>
        </is>
      </c>
      <c r="K2086" s="264" t="n"/>
      <c r="L2086" s="264" t="inlineStr">
        <is>
          <t>Jason Bright</t>
        </is>
      </c>
      <c r="M2086" s="264" t="inlineStr">
        <is>
          <t>AUS</t>
        </is>
      </c>
      <c r="N2086" s="697">
        <f>_xlfn.LET(_xlpm.d,_xlfn.XLOOKUP(L2086,'[1]Birth Dates'!$A:$A,'[1]Birth Dates'!$B:$B,"",0),IF(_xlpm.d=0,"",_xlpm.d))</f>
        <v/>
      </c>
      <c r="O2086" s="264">
        <f>IF(OR(N2086="",A2086="",NOT(ISNUMBER(N2086)),N2086&gt;A2086),"",DATEDIF(N2086,A2086,"Y")&amp;" years, "&amp;DATEDIF(N2086,A2086,"YM")&amp;" months, "&amp;DATEDIF(N2086,A2086,"MD")&amp;" days")</f>
        <v/>
      </c>
      <c r="P2086" s="264" t="inlineStr">
        <is>
          <t>Craig Baird</t>
        </is>
      </c>
      <c r="Q2086" s="264" t="inlineStr">
        <is>
          <t>AUS</t>
        </is>
      </c>
      <c r="R2086" s="697">
        <f>_xlfn.LET(_xlpm.d,_xlfn.XLOOKUP(P2086,'[1]Birth Dates'!$A:$A,'[1]Birth Dates'!$B:$B,"",0),IF(_xlpm.d=0,"",_xlpm.d))</f>
        <v/>
      </c>
      <c r="S2086" s="264">
        <f>IF(OR(R2086="",A2086="",NOT(ISNUMBER(R2086)),R2086&gt;A2086),"",DATEDIF(R2086,A2086,"Y")&amp;" years, "&amp;DATEDIF(R2086,A2086,"YM")&amp;" months, "&amp;DATEDIF(R2086,A2086,"MD")&amp;" days")</f>
        <v/>
      </c>
      <c r="T2086" s="264" t="n"/>
      <c r="U2086" s="264" t="n"/>
      <c r="V2086" s="697">
        <f>_xlfn.LET(_xlpm.d,_xlfn.XLOOKUP(T2086,'[1]Birth Dates'!$A:$A,'[1]Birth Dates'!$B:$B,"",0),IF(_xlpm.d=0,"",_xlpm.d))</f>
        <v/>
      </c>
      <c r="W2086" s="264">
        <f>IF(OR(V2086="",A2086="",NOT(ISNUMBER(V2086)),V2086&gt;A2086),"",DATEDIF(V2086,A2086,"Y")&amp;" years, "&amp;DATEDIF(V2086,A2086,"YM")&amp;" months, "&amp;DATEDIF(V2086,A2086,"MD")&amp;" days")</f>
        <v/>
      </c>
      <c r="X2086" s="264" t="n"/>
      <c r="Y2086" s="264" t="n"/>
      <c r="Z2086" s="264" t="n"/>
      <c r="AA2086" s="264" t="n"/>
      <c r="AB2086" s="264" t="n">
        <v>6</v>
      </c>
      <c r="AC2086" s="264" t="n"/>
      <c r="AD2086" s="264" t="n"/>
      <c r="AE2086" s="581" t="inlineStr">
        <is>
          <t>2:10.4270</t>
        </is>
      </c>
      <c r="AF2086" s="418">
        <f>IF(OR(AE2086="",AE2086="",AE2086=0),"",6.213/(AE2086*24))</f>
        <v/>
      </c>
      <c r="AG2086" s="269" t="n"/>
      <c r="AH2086" s="581" t="inlineStr">
        <is>
          <t>2:32.2010</t>
        </is>
      </c>
      <c r="AI2086" s="418">
        <f>IF(OR(AH2086="",AH2086="",AH2086=0),"",6.213/(AH2086*24))</f>
        <v/>
      </c>
      <c r="AJ2086" s="175">
        <f>IF(AND(ISNUMBER(AB2086),ISNUMBER(AG2086)),AB2086-AG2086,"")</f>
        <v/>
      </c>
      <c r="AK2086" s="264" t="inlineStr">
        <is>
          <t>Rear Axle</t>
        </is>
      </c>
      <c r="AL2086" s="264" t="n">
        <v>145</v>
      </c>
      <c r="AM2086" s="710" t="n">
        <v>0.2712911458333334</v>
      </c>
      <c r="AN2086" s="671">
        <f>IF(OR(AL2086="",AM2086="",AM2086=0),"",AL2086*6.213/(AM2086*24))</f>
        <v/>
      </c>
      <c r="AO2086" s="477">
        <f>IF(AND(AL2086=AL2085,AM2086&lt;&gt;"",AM2085&lt;&gt;""),AM2086-AM2085,"")</f>
        <v/>
      </c>
      <c r="AP2086" s="175" t="n">
        <v>5</v>
      </c>
      <c r="AQ2086" s="613" t="inlineStr">
        <is>
          <t>2:12.9520</t>
        </is>
      </c>
      <c r="AR2086" s="439">
        <f>IF(OR(AQ2086="",AQ2086="",AQ2086=0),"",6.213/(AQ2086*24))</f>
        <v/>
      </c>
      <c r="AS2086" s="436">
        <f>IF(OR(NOT(ISNUMBER(C2086)),NOT(ISNUMBER(AB2086))),"",IF(AG2086&lt;&gt;"",AG2086,AB2086)-C2086)</f>
        <v/>
      </c>
      <c r="AT2086" s="270" t="n"/>
      <c r="AU2086" s="271">
        <f>IF($B2086="","",TEXT($A2086,"yyyymmdd")&amp;"_P"&amp;$C2086&amp;"_C"&amp;$F2086&amp;"_"&amp;TRIM(RIGHT(SUBSTITUTE(TRIM(SUBSTITUTE($L2086,CHAR(160)," "))," ",REPT(" ",60)),60))&amp;IF($P2086="","","-"&amp;TRIM(RIGHT(SUBSTITUTE(TRIM(SUBSTITUTE($P2086,CHAR(160)," "))," ",REPT(" ",60)),60)))&amp;IF($T2086="","","-"&amp;TRIM(RIGHT(SUBSTITUTE(TRIM(SUBSTITUTE($T2086,CHAR(160)," "))," ",REPT(" ",60)),60)))&amp;".jpg")</f>
        <v/>
      </c>
    </row>
    <row r="2087" ht="42" customHeight="1">
      <c r="A2087" s="268" t="n">
        <v>36478</v>
      </c>
      <c r="B2087" s="264" t="inlineStr">
        <is>
          <t>FAI 1000 14 November, 1999</t>
        </is>
      </c>
      <c r="C2087" s="264" t="inlineStr">
        <is>
          <t>DNF</t>
        </is>
      </c>
      <c r="D2087" s="264" t="n"/>
      <c r="E2087" s="264" t="n"/>
      <c r="F2087" s="264" t="n">
        <v>40</v>
      </c>
      <c r="G2087" s="264" t="inlineStr">
        <is>
          <t>Greenfield Mower Racing</t>
        </is>
      </c>
      <c r="H2087" s="264" t="n"/>
      <c r="I2087" s="264" t="inlineStr">
        <is>
          <t>Greenfield Mowers</t>
        </is>
      </c>
      <c r="J2087" s="264" t="inlineStr">
        <is>
          <t>Ford Falcon EL</t>
        </is>
      </c>
      <c r="K2087" s="264" t="n"/>
      <c r="L2087" s="264" t="inlineStr">
        <is>
          <t>Cameron McLean</t>
        </is>
      </c>
      <c r="M2087" s="264" t="inlineStr">
        <is>
          <t>AUS</t>
        </is>
      </c>
      <c r="N2087" s="697">
        <f>_xlfn.LET(_xlpm.d,_xlfn.XLOOKUP(L2087,'[1]Birth Dates'!$A:$A,'[1]Birth Dates'!$B:$B,"",0),IF(_xlpm.d=0,"",_xlpm.d))</f>
        <v/>
      </c>
      <c r="O2087" s="264">
        <f>IF(OR(N2087="",A2087="",NOT(ISNUMBER(N2087)),N2087&gt;A2087),"",DATEDIF(N2087,A2087,"Y")&amp;" years, "&amp;DATEDIF(N2087,A2087,"YM")&amp;" months, "&amp;DATEDIF(N2087,A2087,"MD")&amp;" days")</f>
        <v/>
      </c>
      <c r="P2087" s="264" t="inlineStr">
        <is>
          <t>John Cleland</t>
        </is>
      </c>
      <c r="Q2087" s="264" t="inlineStr">
        <is>
          <t>GBR</t>
        </is>
      </c>
      <c r="R2087" s="697">
        <f>_xlfn.LET(_xlpm.d,_xlfn.XLOOKUP(P2087,'[1]Birth Dates'!$A:$A,'[1]Birth Dates'!$B:$B,"",0),IF(_xlpm.d=0,"",_xlpm.d))</f>
        <v/>
      </c>
      <c r="S2087" s="264">
        <f>IF(OR(R2087="",A2087="",NOT(ISNUMBER(R2087)),R2087&gt;A2087),"",DATEDIF(R2087,A2087,"Y")&amp;" years, "&amp;DATEDIF(R2087,A2087,"YM")&amp;" months, "&amp;DATEDIF(R2087,A2087,"MD")&amp;" days")</f>
        <v/>
      </c>
      <c r="T2087" s="264" t="n"/>
      <c r="U2087" s="264" t="n"/>
      <c r="V2087" s="697">
        <f>_xlfn.LET(_xlpm.d,_xlfn.XLOOKUP(T2087,'[1]Birth Dates'!$A:$A,'[1]Birth Dates'!$B:$B,"",0),IF(_xlpm.d=0,"",_xlpm.d))</f>
        <v/>
      </c>
      <c r="W2087" s="264">
        <f>IF(OR(V2087="",A2087="",NOT(ISNUMBER(V2087)),V2087&gt;A2087),"",DATEDIF(V2087,A2087,"Y")&amp;" years, "&amp;DATEDIF(V2087,A2087,"YM")&amp;" months, "&amp;DATEDIF(V2087,A2087,"MD")&amp;" days")</f>
        <v/>
      </c>
      <c r="X2087" s="264" t="n"/>
      <c r="Y2087" s="264" t="n"/>
      <c r="Z2087" s="264" t="n"/>
      <c r="AA2087" s="264" t="n"/>
      <c r="AB2087" s="264" t="n">
        <v>15</v>
      </c>
      <c r="AC2087" s="264" t="n"/>
      <c r="AD2087" s="264" t="n"/>
      <c r="AE2087" s="581" t="inlineStr">
        <is>
          <t>2:11.6710</t>
        </is>
      </c>
      <c r="AF2087" s="418">
        <f>IF(OR(AE2087="",AE2087="",AE2087=0),"",6.213/(AE2087*24))</f>
        <v/>
      </c>
      <c r="AG2087" s="269" t="n"/>
      <c r="AH2087" s="581" t="inlineStr"/>
      <c r="AI2087" s="418">
        <f>IF(OR(AH2087="",AH2087="",AH2087=0),"",6.213/(AH2087*24))</f>
        <v/>
      </c>
      <c r="AJ2087" s="175">
        <f>IF(AND(ISNUMBER(AB2087),ISNUMBER(AG2087)),AB2087-AG2087,"")</f>
        <v/>
      </c>
      <c r="AK2087" s="264" t="inlineStr">
        <is>
          <t>Rear Axle</t>
        </is>
      </c>
      <c r="AL2087" s="264" t="n">
        <v>138</v>
      </c>
      <c r="AM2087" s="710" t="n">
        <v>0.2531897337962963</v>
      </c>
      <c r="AN2087" s="671">
        <f>IF(OR(AL2087="",AM2087="",AM2087=0),"",AL2087*6.213/(AM2087*24))</f>
        <v/>
      </c>
      <c r="AO2087" s="477">
        <f>IF(AND(AL2087=AL2086,AM2087&lt;&gt;"",AM2086&lt;&gt;""),AM2087-AM2086,"")</f>
        <v/>
      </c>
      <c r="AP2087" s="175" t="n">
        <v>80</v>
      </c>
      <c r="AQ2087" s="613" t="inlineStr">
        <is>
          <t>2:14.1220</t>
        </is>
      </c>
      <c r="AR2087" s="439">
        <f>IF(OR(AQ2087="",AQ2087="",AQ2087=0),"",6.213/(AQ2087*24))</f>
        <v/>
      </c>
      <c r="AS2087" s="436">
        <f>IF(OR(NOT(ISNUMBER(C2087)),NOT(ISNUMBER(AB2087))),"",IF(AG2087&lt;&gt;"",AG2087,AB2087)-C2087)</f>
        <v/>
      </c>
      <c r="AT2087" s="270" t="n"/>
      <c r="AU2087" s="271">
        <f>IF($B2087="","",TEXT($A2087,"yyyymmdd")&amp;"_P"&amp;$C2087&amp;"_C"&amp;$F2087&amp;"_"&amp;TRIM(RIGHT(SUBSTITUTE(TRIM(SUBSTITUTE($L2087,CHAR(160)," "))," ",REPT(" ",60)),60))&amp;IF($P2087="","","-"&amp;TRIM(RIGHT(SUBSTITUTE(TRIM(SUBSTITUTE($P2087,CHAR(160)," "))," ",REPT(" ",60)),60)))&amp;IF($T2087="","","-"&amp;TRIM(RIGHT(SUBSTITUTE(TRIM(SUBSTITUTE($T2087,CHAR(160)," "))," ",REPT(" ",60)),60)))&amp;".jpg")</f>
        <v/>
      </c>
    </row>
    <row r="2088" ht="42" customHeight="1">
      <c r="A2088" s="268" t="n">
        <v>36478</v>
      </c>
      <c r="B2088" s="264" t="inlineStr">
        <is>
          <t>FAI 1000 14 November, 1999</t>
        </is>
      </c>
      <c r="C2088" s="264" t="inlineStr">
        <is>
          <t>DNF</t>
        </is>
      </c>
      <c r="D2088" s="264" t="n"/>
      <c r="E2088" s="264" t="n"/>
      <c r="F2088" s="264" t="n">
        <v>39</v>
      </c>
      <c r="G2088" s="264" t="inlineStr">
        <is>
          <t>Challenge Motorsport</t>
        </is>
      </c>
      <c r="H2088" s="264" t="n"/>
      <c r="I2088" s="264" t="inlineStr">
        <is>
          <t>Vittoria Coffee, IT Services</t>
        </is>
      </c>
      <c r="J2088" s="264" t="inlineStr">
        <is>
          <t>Holden Commodore VS</t>
        </is>
      </c>
      <c r="K2088" s="264" t="n"/>
      <c r="L2088" s="264" t="inlineStr">
        <is>
          <t>Chris Smerdon</t>
        </is>
      </c>
      <c r="M2088" s="264" t="inlineStr">
        <is>
          <t>AUS</t>
        </is>
      </c>
      <c r="N2088" s="697">
        <f>_xlfn.LET(_xlpm.d,_xlfn.XLOOKUP(L2088,'[1]Birth Dates'!$A:$A,'[1]Birth Dates'!$B:$B,"",0),IF(_xlpm.d=0,"",_xlpm.d))</f>
        <v/>
      </c>
      <c r="O2088" s="264">
        <f>IF(OR(N2088="",A2088="",NOT(ISNUMBER(N2088)),N2088&gt;A2088),"",DATEDIF(N2088,A2088,"Y")&amp;" years, "&amp;DATEDIF(N2088,A2088,"YM")&amp;" months, "&amp;DATEDIF(N2088,A2088,"MD")&amp;" days")</f>
        <v/>
      </c>
      <c r="P2088" s="264" t="inlineStr">
        <is>
          <t>Charlie Cox</t>
        </is>
      </c>
      <c r="Q2088" s="264" t="inlineStr">
        <is>
          <t>AUS</t>
        </is>
      </c>
      <c r="R2088" s="697">
        <f>_xlfn.LET(_xlpm.d,_xlfn.XLOOKUP(P2088,'[1]Birth Dates'!$A:$A,'[1]Birth Dates'!$B:$B,"",0),IF(_xlpm.d=0,"",_xlpm.d))</f>
        <v/>
      </c>
      <c r="S2088" s="264">
        <f>IF(OR(R2088="",A2088="",NOT(ISNUMBER(R2088)),R2088&gt;A2088),"",DATEDIF(R2088,A2088,"Y")&amp;" years, "&amp;DATEDIF(R2088,A2088,"YM")&amp;" months, "&amp;DATEDIF(R2088,A2088,"MD")&amp;" days")</f>
        <v/>
      </c>
      <c r="T2088" s="264" t="n"/>
      <c r="U2088" s="264" t="n"/>
      <c r="V2088" s="697">
        <f>_xlfn.LET(_xlpm.d,_xlfn.XLOOKUP(T2088,'[1]Birth Dates'!$A:$A,'[1]Birth Dates'!$B:$B,"",0),IF(_xlpm.d=0,"",_xlpm.d))</f>
        <v/>
      </c>
      <c r="W2088" s="264">
        <f>IF(OR(V2088="",A2088="",NOT(ISNUMBER(V2088)),V2088&gt;A2088),"",DATEDIF(V2088,A2088,"Y")&amp;" years, "&amp;DATEDIF(V2088,A2088,"YM")&amp;" months, "&amp;DATEDIF(V2088,A2088,"MD")&amp;" days")</f>
        <v/>
      </c>
      <c r="X2088" s="264" t="n"/>
      <c r="Y2088" s="264" t="n"/>
      <c r="Z2088" s="264" t="n"/>
      <c r="AA2088" s="264" t="n"/>
      <c r="AB2088" s="264" t="n">
        <v>31</v>
      </c>
      <c r="AC2088" s="264" t="n"/>
      <c r="AD2088" s="264" t="n"/>
      <c r="AE2088" s="581" t="inlineStr">
        <is>
          <t>2:15.0590</t>
        </is>
      </c>
      <c r="AF2088" s="418">
        <f>IF(OR(AE2088="",AE2088="",AE2088=0),"",6.213/(AE2088*24))</f>
        <v/>
      </c>
      <c r="AG2088" s="269" t="n"/>
      <c r="AH2088" s="581" t="inlineStr"/>
      <c r="AI2088" s="418">
        <f>IF(OR(AH2088="",AH2088="",AH2088=0),"",6.213/(AH2088*24))</f>
        <v/>
      </c>
      <c r="AJ2088" s="175">
        <f>IF(AND(ISNUMBER(AB2088),ISNUMBER(AG2088)),AB2088-AG2088,"")</f>
        <v/>
      </c>
      <c r="AK2088" s="264" t="inlineStr">
        <is>
          <t>Differential</t>
        </is>
      </c>
      <c r="AL2088" s="264" t="n">
        <v>122</v>
      </c>
      <c r="AM2088" s="710" t="n">
        <v>0.23169875</v>
      </c>
      <c r="AN2088" s="671">
        <f>IF(OR(AL2088="",AM2088="",AM2088=0),"",AL2088*6.213/(AM2088*24))</f>
        <v/>
      </c>
      <c r="AO2088" s="477">
        <f>IF(AND(AL2088=AL2087,AM2088&lt;&gt;"",AM2087&lt;&gt;""),AM2088-AM2087,"")</f>
        <v/>
      </c>
      <c r="AP2088" s="175" t="n">
        <v>12</v>
      </c>
      <c r="AQ2088" s="613" t="inlineStr">
        <is>
          <t>2:16.4530</t>
        </is>
      </c>
      <c r="AR2088" s="439">
        <f>IF(OR(AQ2088="",AQ2088="",AQ2088=0),"",6.213/(AQ2088*24))</f>
        <v/>
      </c>
      <c r="AS2088" s="436">
        <f>IF(OR(NOT(ISNUMBER(C2088)),NOT(ISNUMBER(AB2088))),"",IF(AG2088&lt;&gt;"",AG2088,AB2088)-C2088)</f>
        <v/>
      </c>
      <c r="AT2088" s="270" t="n"/>
      <c r="AU2088" s="271">
        <f>IF($B2088="","",TEXT($A2088,"yyyymmdd")&amp;"_P"&amp;$C2088&amp;"_C"&amp;$F2088&amp;"_"&amp;TRIM(RIGHT(SUBSTITUTE(TRIM(SUBSTITUTE($L2088,CHAR(160)," "))," ",REPT(" ",60)),60))&amp;IF($P2088="","","-"&amp;TRIM(RIGHT(SUBSTITUTE(TRIM(SUBSTITUTE($P2088,CHAR(160)," "))," ",REPT(" ",60)),60)))&amp;IF($T2088="","","-"&amp;TRIM(RIGHT(SUBSTITUTE(TRIM(SUBSTITUTE($T2088,CHAR(160)," "))," ",REPT(" ",60)),60)))&amp;".jpg")</f>
        <v/>
      </c>
    </row>
    <row r="2089" ht="42" customHeight="1">
      <c r="A2089" s="268" t="n">
        <v>36478</v>
      </c>
      <c r="B2089" s="264" t="inlineStr">
        <is>
          <t>FAI 1000 14 November, 1999</t>
        </is>
      </c>
      <c r="C2089" s="264" t="inlineStr">
        <is>
          <t>DNF</t>
        </is>
      </c>
      <c r="D2089" s="264" t="n"/>
      <c r="E2089" s="264" t="n"/>
      <c r="F2089" s="264" t="n">
        <v>49</v>
      </c>
      <c r="G2089" s="264" t="inlineStr">
        <is>
          <t>Crambrook Racing</t>
        </is>
      </c>
      <c r="H2089" s="264" t="n"/>
      <c r="I2089" s="264" t="inlineStr">
        <is>
          <t>Hidden Valley, SolaHart</t>
        </is>
      </c>
      <c r="J2089" s="264" t="inlineStr">
        <is>
          <t>Holden Commodore VS</t>
        </is>
      </c>
      <c r="K2089" s="264" t="n"/>
      <c r="L2089" s="264" t="inlineStr">
        <is>
          <t>Layton Crambrook</t>
        </is>
      </c>
      <c r="M2089" s="264" t="inlineStr">
        <is>
          <t>AUS</t>
        </is>
      </c>
      <c r="N2089" s="697">
        <f>_xlfn.LET(_xlpm.d,_xlfn.XLOOKUP(L2089,'[1]Birth Dates'!$A:$A,'[1]Birth Dates'!$B:$B,"",0),IF(_xlpm.d=0,"",_xlpm.d))</f>
        <v/>
      </c>
      <c r="O2089" s="264">
        <f>IF(OR(N2089="",A2089="",NOT(ISNUMBER(N2089)),N2089&gt;A2089),"",DATEDIF(N2089,A2089,"Y")&amp;" years, "&amp;DATEDIF(N2089,A2089,"YM")&amp;" months, "&amp;DATEDIF(N2089,A2089,"MD")&amp;" days")</f>
        <v/>
      </c>
      <c r="P2089" s="264" t="inlineStr">
        <is>
          <t>Dean Crosswell</t>
        </is>
      </c>
      <c r="Q2089" s="264" t="inlineStr">
        <is>
          <t>AUS</t>
        </is>
      </c>
      <c r="R2089" s="697">
        <f>_xlfn.LET(_xlpm.d,_xlfn.XLOOKUP(P2089,'[1]Birth Dates'!$A:$A,'[1]Birth Dates'!$B:$B,"",0),IF(_xlpm.d=0,"",_xlpm.d))</f>
        <v/>
      </c>
      <c r="S2089" s="264">
        <f>IF(OR(R2089="",A2089="",NOT(ISNUMBER(R2089)),R2089&gt;A2089),"",DATEDIF(R2089,A2089,"Y")&amp;" years, "&amp;DATEDIF(R2089,A2089,"YM")&amp;" months, "&amp;DATEDIF(R2089,A2089,"MD")&amp;" days")</f>
        <v/>
      </c>
      <c r="T2089" s="264" t="n"/>
      <c r="U2089" s="264" t="n"/>
      <c r="V2089" s="697">
        <f>_xlfn.LET(_xlpm.d,_xlfn.XLOOKUP(T2089,'[1]Birth Dates'!$A:$A,'[1]Birth Dates'!$B:$B,"",0),IF(_xlpm.d=0,"",_xlpm.d))</f>
        <v/>
      </c>
      <c r="W2089" s="264">
        <f>IF(OR(V2089="",A2089="",NOT(ISNUMBER(V2089)),V2089&gt;A2089),"",DATEDIF(V2089,A2089,"Y")&amp;" years, "&amp;DATEDIF(V2089,A2089,"YM")&amp;" months, "&amp;DATEDIF(V2089,A2089,"MD")&amp;" days")</f>
        <v/>
      </c>
      <c r="X2089" s="264" t="n"/>
      <c r="Y2089" s="264" t="n"/>
      <c r="Z2089" s="264" t="n"/>
      <c r="AA2089" s="264" t="n"/>
      <c r="AB2089" s="264" t="n">
        <v>55</v>
      </c>
      <c r="AC2089" s="264" t="n"/>
      <c r="AD2089" s="264" t="n"/>
      <c r="AE2089" s="581" t="inlineStr">
        <is>
          <t>0:00.0000</t>
        </is>
      </c>
      <c r="AF2089" s="418">
        <f>IF(OR(AE2089="",AE2089="",AE2089=0),"",6.213/(AE2089*24))</f>
        <v/>
      </c>
      <c r="AG2089" s="269" t="n"/>
      <c r="AH2089" s="581" t="inlineStr"/>
      <c r="AI2089" s="418">
        <f>IF(OR(AH2089="",AH2089="",AH2089=0),"",6.213/(AH2089*24))</f>
        <v/>
      </c>
      <c r="AJ2089" s="175">
        <f>IF(AND(ISNUMBER(AB2089),ISNUMBER(AG2089)),AB2089-AG2089,"")</f>
        <v/>
      </c>
      <c r="AK2089" s="264" t="inlineStr">
        <is>
          <t>CV Joint</t>
        </is>
      </c>
      <c r="AL2089" s="264" t="n">
        <v>119</v>
      </c>
      <c r="AM2089" s="710" t="n">
        <v>0.2294555555555556</v>
      </c>
      <c r="AN2089" s="671">
        <f>IF(OR(AL2089="",AM2089="",AM2089=0),"",AL2089*6.213/(AM2089*24))</f>
        <v/>
      </c>
      <c r="AO2089" s="477">
        <f>IF(AND(AL2089=AL2088,AM2089&lt;&gt;"",AM2088&lt;&gt;""),AM2089-AM2088,"")</f>
        <v/>
      </c>
      <c r="AP2089" s="175" t="n">
        <v>76</v>
      </c>
      <c r="AQ2089" s="613" t="inlineStr">
        <is>
          <t>2:16.9210</t>
        </is>
      </c>
      <c r="AR2089" s="439">
        <f>IF(OR(AQ2089="",AQ2089="",AQ2089=0),"",6.213/(AQ2089*24))</f>
        <v/>
      </c>
      <c r="AS2089" s="436">
        <f>IF(OR(NOT(ISNUMBER(C2089)),NOT(ISNUMBER(AB2089))),"",IF(AG2089&lt;&gt;"",AG2089,AB2089)-C2089)</f>
        <v/>
      </c>
      <c r="AT2089" s="270" t="n"/>
      <c r="AU2089" s="271">
        <f>IF($B2089="","",TEXT($A2089,"yyyymmdd")&amp;"_P"&amp;$C2089&amp;"_C"&amp;$F2089&amp;"_"&amp;TRIM(RIGHT(SUBSTITUTE(TRIM(SUBSTITUTE($L2089,CHAR(160)," "))," ",REPT(" ",60)),60))&amp;IF($P2089="","","-"&amp;TRIM(RIGHT(SUBSTITUTE(TRIM(SUBSTITUTE($P2089,CHAR(160)," "))," ",REPT(" ",60)),60)))&amp;IF($T2089="","","-"&amp;TRIM(RIGHT(SUBSTITUTE(TRIM(SUBSTITUTE($T2089,CHAR(160)," "))," ",REPT(" ",60)),60)))&amp;".jpg")</f>
        <v/>
      </c>
    </row>
    <row r="2090" ht="42" customHeight="1">
      <c r="A2090" s="268" t="n">
        <v>36478</v>
      </c>
      <c r="B2090" s="264" t="inlineStr">
        <is>
          <t>FAI 1000 14 November, 1999</t>
        </is>
      </c>
      <c r="C2090" s="264" t="inlineStr">
        <is>
          <t>DNF</t>
        </is>
      </c>
      <c r="D2090" s="264" t="n"/>
      <c r="E2090" s="264" t="n"/>
      <c r="F2090" s="264" t="n">
        <v>70</v>
      </c>
      <c r="G2090" s="264" t="inlineStr">
        <is>
          <t>Briggs Motor Sport</t>
        </is>
      </c>
      <c r="H2090" s="264" t="n"/>
      <c r="I2090" s="264" t="inlineStr">
        <is>
          <t>Supercheap Auto</t>
        </is>
      </c>
      <c r="J2090" s="264" t="inlineStr">
        <is>
          <t>Ford Falcon AU</t>
        </is>
      </c>
      <c r="K2090" s="264" t="n"/>
      <c r="L2090" s="264" t="inlineStr">
        <is>
          <t>John Briggs</t>
        </is>
      </c>
      <c r="M2090" s="264" t="inlineStr">
        <is>
          <t>AUS</t>
        </is>
      </c>
      <c r="N2090" s="697">
        <f>_xlfn.LET(_xlpm.d,_xlfn.XLOOKUP(L2090,'[1]Birth Dates'!$A:$A,'[1]Birth Dates'!$B:$B,"",0),IF(_xlpm.d=0,"",_xlpm.d))</f>
        <v/>
      </c>
      <c r="O2090" s="264">
        <f>IF(OR(N2090="",A2090="",NOT(ISNUMBER(N2090)),N2090&gt;A2090),"",DATEDIF(N2090,A2090,"Y")&amp;" years, "&amp;DATEDIF(N2090,A2090,"YM")&amp;" months, "&amp;DATEDIF(N2090,A2090,"MD")&amp;" days")</f>
        <v/>
      </c>
      <c r="P2090" s="264" t="inlineStr">
        <is>
          <t>Tim Leahey</t>
        </is>
      </c>
      <c r="Q2090" s="264" t="inlineStr">
        <is>
          <t>AUS</t>
        </is>
      </c>
      <c r="R2090" s="697">
        <f>_xlfn.LET(_xlpm.d,_xlfn.XLOOKUP(P2090,'[1]Birth Dates'!$A:$A,'[1]Birth Dates'!$B:$B,"",0),IF(_xlpm.d=0,"",_xlpm.d))</f>
        <v/>
      </c>
      <c r="S2090" s="264">
        <f>IF(OR(R2090="",A2090="",NOT(ISNUMBER(R2090)),R2090&gt;A2090),"",DATEDIF(R2090,A2090,"Y")&amp;" years, "&amp;DATEDIF(R2090,A2090,"YM")&amp;" months, "&amp;DATEDIF(R2090,A2090,"MD")&amp;" days")</f>
        <v/>
      </c>
      <c r="T2090" s="264" t="n"/>
      <c r="U2090" s="264" t="n"/>
      <c r="V2090" s="697">
        <f>_xlfn.LET(_xlpm.d,_xlfn.XLOOKUP(T2090,'[1]Birth Dates'!$A:$A,'[1]Birth Dates'!$B:$B,"",0),IF(_xlpm.d=0,"",_xlpm.d))</f>
        <v/>
      </c>
      <c r="W2090" s="264">
        <f>IF(OR(V2090="",A2090="",NOT(ISNUMBER(V2090)),V2090&gt;A2090),"",DATEDIF(V2090,A2090,"Y")&amp;" years, "&amp;DATEDIF(V2090,A2090,"YM")&amp;" months, "&amp;DATEDIF(V2090,A2090,"MD")&amp;" days")</f>
        <v/>
      </c>
      <c r="X2090" s="264" t="n"/>
      <c r="Y2090" s="264" t="n"/>
      <c r="Z2090" s="264" t="n"/>
      <c r="AA2090" s="264" t="n"/>
      <c r="AB2090" s="264" t="n">
        <v>39</v>
      </c>
      <c r="AC2090" s="264" t="n"/>
      <c r="AD2090" s="264" t="n"/>
      <c r="AE2090" s="581" t="inlineStr">
        <is>
          <t>2:17.2680</t>
        </is>
      </c>
      <c r="AF2090" s="418">
        <f>IF(OR(AE2090="",AE2090="",AE2090=0),"",6.213/(AE2090*24))</f>
        <v/>
      </c>
      <c r="AG2090" s="269" t="n"/>
      <c r="AH2090" s="581" t="inlineStr"/>
      <c r="AI2090" s="418">
        <f>IF(OR(AH2090="",AH2090="",AH2090=0),"",6.213/(AH2090*24))</f>
        <v/>
      </c>
      <c r="AJ2090" s="175">
        <f>IF(AND(ISNUMBER(AB2090),ISNUMBER(AG2090)),AB2090-AG2090,"")</f>
        <v/>
      </c>
      <c r="AK2090" s="264" t="inlineStr">
        <is>
          <t>Watts Linkage</t>
        </is>
      </c>
      <c r="AL2090" s="264" t="n">
        <v>116</v>
      </c>
      <c r="AM2090" s="710" t="n">
        <v>0.2377635532407407</v>
      </c>
      <c r="AN2090" s="671">
        <f>IF(OR(AL2090="",AM2090="",AM2090=0),"",AL2090*6.213/(AM2090*24))</f>
        <v/>
      </c>
      <c r="AO2090" s="477">
        <f>IF(AND(AL2090=AL2089,AM2090&lt;&gt;"",AM2089&lt;&gt;""),AM2090-AM2089,"")</f>
        <v/>
      </c>
      <c r="AP2090" s="175" t="n">
        <v>78</v>
      </c>
      <c r="AQ2090" s="613" t="inlineStr">
        <is>
          <t>2:16.3060</t>
        </is>
      </c>
      <c r="AR2090" s="439">
        <f>IF(OR(AQ2090="",AQ2090="",AQ2090=0),"",6.213/(AQ2090*24))</f>
        <v/>
      </c>
      <c r="AS2090" s="436">
        <f>IF(OR(NOT(ISNUMBER(C2090)),NOT(ISNUMBER(AB2090))),"",IF(AG2090&lt;&gt;"",AG2090,AB2090)-C2090)</f>
        <v/>
      </c>
      <c r="AT2090" s="270" t="n"/>
      <c r="AU2090" s="271">
        <f>IF($B2090="","",TEXT($A2090,"yyyymmdd")&amp;"_P"&amp;$C2090&amp;"_C"&amp;$F2090&amp;"_"&amp;TRIM(RIGHT(SUBSTITUTE(TRIM(SUBSTITUTE($L2090,CHAR(160)," "))," ",REPT(" ",60)),60))&amp;IF($P2090="","","-"&amp;TRIM(RIGHT(SUBSTITUTE(TRIM(SUBSTITUTE($P2090,CHAR(160)," "))," ",REPT(" ",60)),60)))&amp;IF($T2090="","","-"&amp;TRIM(RIGHT(SUBSTITUTE(TRIM(SUBSTITUTE($T2090,CHAR(160)," "))," ",REPT(" ",60)),60)))&amp;".jpg")</f>
        <v/>
      </c>
    </row>
    <row r="2091" ht="42" customHeight="1">
      <c r="A2091" s="268" t="n">
        <v>36478</v>
      </c>
      <c r="B2091" s="264" t="inlineStr">
        <is>
          <t>FAI 1000 14 November, 1999</t>
        </is>
      </c>
      <c r="C2091" s="264" t="inlineStr">
        <is>
          <t>DNF</t>
        </is>
      </c>
      <c r="D2091" s="264" t="n"/>
      <c r="E2091" s="264" t="n"/>
      <c r="F2091" s="264" t="n">
        <v>77</v>
      </c>
      <c r="G2091" s="264" t="inlineStr">
        <is>
          <t>V8 Racing</t>
        </is>
      </c>
      <c r="H2091" s="264" t="n"/>
      <c r="I2091" s="264" t="inlineStr">
        <is>
          <t>V8racing.com, Lamattina &amp; Sons</t>
        </is>
      </c>
      <c r="J2091" s="264" t="inlineStr">
        <is>
          <t>Holden Commodore VS</t>
        </is>
      </c>
      <c r="K2091" s="264" t="n"/>
      <c r="L2091" s="264" t="inlineStr">
        <is>
          <t>Richard Mork</t>
        </is>
      </c>
      <c r="M2091" s="264" t="inlineStr">
        <is>
          <t>AUS</t>
        </is>
      </c>
      <c r="N2091" s="697">
        <f>_xlfn.LET(_xlpm.d,_xlfn.XLOOKUP(L2091,'[1]Birth Dates'!$A:$A,'[1]Birth Dates'!$B:$B,"",0),IF(_xlpm.d=0,"",_xlpm.d))</f>
        <v/>
      </c>
      <c r="O2091" s="264">
        <f>IF(OR(N2091="",A2091="",NOT(ISNUMBER(N2091)),N2091&gt;A2091),"",DATEDIF(N2091,A2091,"Y")&amp;" years, "&amp;DATEDIF(N2091,A2091,"YM")&amp;" months, "&amp;DATEDIF(N2091,A2091,"MD")&amp;" days")</f>
        <v/>
      </c>
      <c r="P2091" s="264" t="inlineStr">
        <is>
          <t>Christian D'Agostin</t>
        </is>
      </c>
      <c r="Q2091" s="264" t="inlineStr">
        <is>
          <t>AUS</t>
        </is>
      </c>
      <c r="R2091" s="697">
        <f>_xlfn.LET(_xlpm.d,_xlfn.XLOOKUP(P2091,'[1]Birth Dates'!$A:$A,'[1]Birth Dates'!$B:$B,"",0),IF(_xlpm.d=0,"",_xlpm.d))</f>
        <v/>
      </c>
      <c r="S2091" s="264">
        <f>IF(OR(R2091="",A2091="",NOT(ISNUMBER(R2091)),R2091&gt;A2091),"",DATEDIF(R2091,A2091,"Y")&amp;" years, "&amp;DATEDIF(R2091,A2091,"YM")&amp;" months, "&amp;DATEDIF(R2091,A2091,"MD")&amp;" days")</f>
        <v/>
      </c>
      <c r="T2091" s="264" t="n"/>
      <c r="U2091" s="264" t="n"/>
      <c r="V2091" s="697">
        <f>_xlfn.LET(_xlpm.d,_xlfn.XLOOKUP(T2091,'[1]Birth Dates'!$A:$A,'[1]Birth Dates'!$B:$B,"",0),IF(_xlpm.d=0,"",_xlpm.d))</f>
        <v/>
      </c>
      <c r="W2091" s="264">
        <f>IF(OR(V2091="",A2091="",NOT(ISNUMBER(V2091)),V2091&gt;A2091),"",DATEDIF(V2091,A2091,"Y")&amp;" years, "&amp;DATEDIF(V2091,A2091,"YM")&amp;" months, "&amp;DATEDIF(V2091,A2091,"MD")&amp;" days")</f>
        <v/>
      </c>
      <c r="X2091" s="264" t="n"/>
      <c r="Y2091" s="264" t="n"/>
      <c r="Z2091" s="264" t="n"/>
      <c r="AA2091" s="264" t="n"/>
      <c r="AB2091" s="264" t="n">
        <v>51</v>
      </c>
      <c r="AC2091" s="264" t="n"/>
      <c r="AD2091" s="264" t="n"/>
      <c r="AE2091" s="581" t="inlineStr">
        <is>
          <t>179:08.0000</t>
        </is>
      </c>
      <c r="AF2091" s="418">
        <f>IF(OR(AE2091="",AE2091="",AE2091=0),"",6.213/(AE2091*24))</f>
        <v/>
      </c>
      <c r="AG2091" s="269" t="n"/>
      <c r="AH2091" s="581" t="inlineStr"/>
      <c r="AI2091" s="418">
        <f>IF(OR(AH2091="",AH2091="",AH2091=0),"",6.213/(AH2091*24))</f>
        <v/>
      </c>
      <c r="AJ2091" s="175">
        <f>IF(AND(ISNUMBER(AB2091),ISNUMBER(AG2091)),AB2091-AG2091,"")</f>
        <v/>
      </c>
      <c r="AK2091" s="264" t="inlineStr">
        <is>
          <t>Engine</t>
        </is>
      </c>
      <c r="AL2091" s="264" t="n">
        <v>115</v>
      </c>
      <c r="AM2091" s="710" t="n">
        <v>0.2284181828703704</v>
      </c>
      <c r="AN2091" s="671">
        <f>IF(OR(AL2091="",AM2091="",AM2091=0),"",AL2091*6.213/(AM2091*24))</f>
        <v/>
      </c>
      <c r="AO2091" s="477">
        <f>IF(AND(AL2091=AL2090,AM2091&lt;&gt;"",AM2090&lt;&gt;""),AM2091-AM2090,"")</f>
        <v/>
      </c>
      <c r="AP2091" s="175" t="n">
        <v>19</v>
      </c>
      <c r="AQ2091" s="613" t="inlineStr">
        <is>
          <t>2:21.7870</t>
        </is>
      </c>
      <c r="AR2091" s="439">
        <f>IF(OR(AQ2091="",AQ2091="",AQ2091=0),"",6.213/(AQ2091*24))</f>
        <v/>
      </c>
      <c r="AS2091" s="436">
        <f>IF(OR(NOT(ISNUMBER(C2091)),NOT(ISNUMBER(AB2091))),"",IF(AG2091&lt;&gt;"",AG2091,AB2091)-C2091)</f>
        <v/>
      </c>
      <c r="AT2091" s="270" t="n"/>
      <c r="AU2091" s="271">
        <f>IF($B2091="","",TEXT($A2091,"yyyymmdd")&amp;"_P"&amp;$C2091&amp;"_C"&amp;$F2091&amp;"_"&amp;TRIM(RIGHT(SUBSTITUTE(TRIM(SUBSTITUTE($L2091,CHAR(160)," "))," ",REPT(" ",60)),60))&amp;IF($P2091="","","-"&amp;TRIM(RIGHT(SUBSTITUTE(TRIM(SUBSTITUTE($P2091,CHAR(160)," "))," ",REPT(" ",60)),60)))&amp;IF($T2091="","","-"&amp;TRIM(RIGHT(SUBSTITUTE(TRIM(SUBSTITUTE($T2091,CHAR(160)," "))," ",REPT(" ",60)),60)))&amp;".jpg")</f>
        <v/>
      </c>
    </row>
    <row r="2092" ht="42" customHeight="1">
      <c r="A2092" s="268" t="n">
        <v>36478</v>
      </c>
      <c r="B2092" s="264" t="inlineStr">
        <is>
          <t>FAI 1000 14 November, 1999</t>
        </is>
      </c>
      <c r="C2092" s="264" t="inlineStr">
        <is>
          <t>DNF</t>
        </is>
      </c>
      <c r="D2092" s="264" t="n"/>
      <c r="E2092" s="264" t="n"/>
      <c r="F2092" s="264" t="n">
        <v>30</v>
      </c>
      <c r="G2092" s="264" t="inlineStr">
        <is>
          <t>Harris Racing</t>
        </is>
      </c>
      <c r="H2092" s="264" t="n"/>
      <c r="I2092" s="264" t="inlineStr">
        <is>
          <t>Brisbane City Auto Group</t>
        </is>
      </c>
      <c r="J2092" s="264" t="inlineStr">
        <is>
          <t>Ford Falcon</t>
        </is>
      </c>
      <c r="K2092" s="264" t="n"/>
      <c r="L2092" s="264" t="inlineStr">
        <is>
          <t>Craig Harris</t>
        </is>
      </c>
      <c r="M2092" s="264" t="inlineStr">
        <is>
          <t>AUS</t>
        </is>
      </c>
      <c r="N2092" s="697">
        <f>_xlfn.LET(_xlpm.d,_xlfn.XLOOKUP(L2092,'[1]Birth Dates'!$A:$A,'[1]Birth Dates'!$B:$B,"",0),IF(_xlpm.d=0,"",_xlpm.d))</f>
        <v/>
      </c>
      <c r="O2092" s="264">
        <f>IF(OR(N2092="",A2092="",NOT(ISNUMBER(N2092)),N2092&gt;A2092),"",DATEDIF(N2092,A2092,"Y")&amp;" years, "&amp;DATEDIF(N2092,A2092,"YM")&amp;" months, "&amp;DATEDIF(N2092,A2092,"MD")&amp;" days")</f>
        <v/>
      </c>
      <c r="P2092" s="264" t="inlineStr">
        <is>
          <t>Tim Shaw</t>
        </is>
      </c>
      <c r="Q2092" s="264" t="inlineStr">
        <is>
          <t>AUS</t>
        </is>
      </c>
      <c r="R2092" s="697">
        <f>_xlfn.LET(_xlpm.d,_xlfn.XLOOKUP(P2092,'[1]Birth Dates'!$A:$A,'[1]Birth Dates'!$B:$B,"",0),IF(_xlpm.d=0,"",_xlpm.d))</f>
        <v/>
      </c>
      <c r="S2092" s="264">
        <f>IF(OR(R2092="",A2092="",NOT(ISNUMBER(R2092)),R2092&gt;A2092),"",DATEDIF(R2092,A2092,"Y")&amp;" years, "&amp;DATEDIF(R2092,A2092,"YM")&amp;" months, "&amp;DATEDIF(R2092,A2092,"MD")&amp;" days")</f>
        <v/>
      </c>
      <c r="T2092" s="264" t="n"/>
      <c r="U2092" s="264" t="n"/>
      <c r="V2092" s="697">
        <f>_xlfn.LET(_xlpm.d,_xlfn.XLOOKUP(T2092,'[1]Birth Dates'!$A:$A,'[1]Birth Dates'!$B:$B,"",0),IF(_xlpm.d=0,"",_xlpm.d))</f>
        <v/>
      </c>
      <c r="W2092" s="264">
        <f>IF(OR(V2092="",A2092="",NOT(ISNUMBER(V2092)),V2092&gt;A2092),"",DATEDIF(V2092,A2092,"Y")&amp;" years, "&amp;DATEDIF(V2092,A2092,"YM")&amp;" months, "&amp;DATEDIF(V2092,A2092,"MD")&amp;" days")</f>
        <v/>
      </c>
      <c r="X2092" s="264" t="n"/>
      <c r="Y2092" s="264" t="n"/>
      <c r="Z2092" s="264" t="n"/>
      <c r="AA2092" s="264" t="n"/>
      <c r="AB2092" s="264" t="n">
        <v>32</v>
      </c>
      <c r="AC2092" s="264" t="n"/>
      <c r="AD2092" s="264" t="n"/>
      <c r="AE2092" s="581" t="inlineStr">
        <is>
          <t>2:15.2350</t>
        </is>
      </c>
      <c r="AF2092" s="418">
        <f>IF(OR(AE2092="",AE2092="",AE2092=0),"",6.213/(AE2092*24))</f>
        <v/>
      </c>
      <c r="AG2092" s="269" t="n"/>
      <c r="AH2092" s="581" t="inlineStr"/>
      <c r="AI2092" s="418">
        <f>IF(OR(AH2092="",AH2092="",AH2092=0),"",6.213/(AH2092*24))</f>
        <v/>
      </c>
      <c r="AJ2092" s="175">
        <f>IF(AND(ISNUMBER(AB2092),ISNUMBER(AG2092)),AB2092-AG2092,"")</f>
        <v/>
      </c>
      <c r="AK2092" s="264" t="inlineStr">
        <is>
          <t>Gearbox</t>
        </is>
      </c>
      <c r="AL2092" s="264" t="n">
        <v>108</v>
      </c>
      <c r="AM2092" s="710" t="n">
        <v>0.2092789699074074</v>
      </c>
      <c r="AN2092" s="671">
        <f>IF(OR(AL2092="",AM2092="",AM2092=0),"",AL2092*6.213/(AM2092*24))</f>
        <v/>
      </c>
      <c r="AO2092" s="477">
        <f>IF(AND(AL2092=AL2091,AM2092&lt;&gt;"",AM2091&lt;&gt;""),AM2092-AM2091,"")</f>
        <v/>
      </c>
      <c r="AP2092" s="175" t="n">
        <v>12</v>
      </c>
      <c r="AQ2092" s="613" t="inlineStr">
        <is>
          <t>2:16.6200</t>
        </is>
      </c>
      <c r="AR2092" s="439">
        <f>IF(OR(AQ2092="",AQ2092="",AQ2092=0),"",6.213/(AQ2092*24))</f>
        <v/>
      </c>
      <c r="AS2092" s="436">
        <f>IF(OR(NOT(ISNUMBER(C2092)),NOT(ISNUMBER(AB2092))),"",IF(AG2092&lt;&gt;"",AG2092,AB2092)-C2092)</f>
        <v/>
      </c>
      <c r="AT2092" s="270" t="n"/>
      <c r="AU2092" s="271">
        <f>IF($B2092="","",TEXT($A2092,"yyyymmdd")&amp;"_P"&amp;$C2092&amp;"_C"&amp;$F2092&amp;"_"&amp;TRIM(RIGHT(SUBSTITUTE(TRIM(SUBSTITUTE($L2092,CHAR(160)," "))," ",REPT(" ",60)),60))&amp;IF($P2092="","","-"&amp;TRIM(RIGHT(SUBSTITUTE(TRIM(SUBSTITUTE($P2092,CHAR(160)," "))," ",REPT(" ",60)),60)))&amp;IF($T2092="","","-"&amp;TRIM(RIGHT(SUBSTITUTE(TRIM(SUBSTITUTE($T2092,CHAR(160)," "))," ",REPT(" ",60)),60)))&amp;".jpg")</f>
        <v/>
      </c>
    </row>
    <row r="2093" ht="42" customHeight="1">
      <c r="A2093" s="268" t="n">
        <v>36478</v>
      </c>
      <c r="B2093" s="264" t="inlineStr">
        <is>
          <t>FAI 1000 14 November, 1999</t>
        </is>
      </c>
      <c r="C2093" s="264" t="inlineStr">
        <is>
          <t>DNF</t>
        </is>
      </c>
      <c r="D2093" s="264" t="n"/>
      <c r="E2093" s="264" t="n"/>
      <c r="F2093" s="264" t="n">
        <v>134</v>
      </c>
      <c r="G2093" s="264" t="inlineStr">
        <is>
          <t>Power Racing</t>
        </is>
      </c>
      <c r="H2093" s="264" t="n"/>
      <c r="I2093" s="264" t="inlineStr">
        <is>
          <t>West Terrace 4x4</t>
        </is>
      </c>
      <c r="J2093" s="264" t="inlineStr">
        <is>
          <t>Ford Falcon EL</t>
        </is>
      </c>
      <c r="K2093" s="264" t="n"/>
      <c r="L2093" s="264" t="inlineStr">
        <is>
          <t>Alan Heath</t>
        </is>
      </c>
      <c r="M2093" s="264" t="inlineStr">
        <is>
          <t>AUS</t>
        </is>
      </c>
      <c r="N2093" s="697">
        <f>_xlfn.LET(_xlpm.d,_xlfn.XLOOKUP(L2093,'[1]Birth Dates'!$A:$A,'[1]Birth Dates'!$B:$B,"",0),IF(_xlpm.d=0,"",_xlpm.d))</f>
        <v/>
      </c>
      <c r="O2093" s="264">
        <f>IF(OR(N2093="",A2093="",NOT(ISNUMBER(N2093)),N2093&gt;A2093),"",DATEDIF(N2093,A2093,"Y")&amp;" years, "&amp;DATEDIF(N2093,A2093,"YM")&amp;" months, "&amp;DATEDIF(N2093,A2093,"MD")&amp;" days")</f>
        <v/>
      </c>
      <c r="P2093" s="264" t="inlineStr">
        <is>
          <t>Mick Donaher</t>
        </is>
      </c>
      <c r="Q2093" s="264" t="inlineStr">
        <is>
          <t>AUS</t>
        </is>
      </c>
      <c r="R2093" s="697">
        <f>_xlfn.LET(_xlpm.d,_xlfn.XLOOKUP(P2093,'[1]Birth Dates'!$A:$A,'[1]Birth Dates'!$B:$B,"",0),IF(_xlpm.d=0,"",_xlpm.d))</f>
        <v/>
      </c>
      <c r="S2093" s="264">
        <f>IF(OR(R2093="",A2093="",NOT(ISNUMBER(R2093)),R2093&gt;A2093),"",DATEDIF(R2093,A2093,"Y")&amp;" years, "&amp;DATEDIF(R2093,A2093,"YM")&amp;" months, "&amp;DATEDIF(R2093,A2093,"MD")&amp;" days")</f>
        <v/>
      </c>
      <c r="T2093" s="264" t="n"/>
      <c r="U2093" s="264" t="n"/>
      <c r="V2093" s="697">
        <f>_xlfn.LET(_xlpm.d,_xlfn.XLOOKUP(T2093,'[1]Birth Dates'!$A:$A,'[1]Birth Dates'!$B:$B,"",0),IF(_xlpm.d=0,"",_xlpm.d))</f>
        <v/>
      </c>
      <c r="W2093" s="264">
        <f>IF(OR(V2093="",A2093="",NOT(ISNUMBER(V2093)),V2093&gt;A2093),"",DATEDIF(V2093,A2093,"Y")&amp;" years, "&amp;DATEDIF(V2093,A2093,"YM")&amp;" months, "&amp;DATEDIF(V2093,A2093,"MD")&amp;" days")</f>
        <v/>
      </c>
      <c r="X2093" s="264" t="n"/>
      <c r="Y2093" s="264" t="n"/>
      <c r="Z2093" s="264" t="n"/>
      <c r="AA2093" s="264" t="n"/>
      <c r="AB2093" s="264" t="n">
        <v>30</v>
      </c>
      <c r="AC2093" s="264" t="n"/>
      <c r="AD2093" s="264" t="n"/>
      <c r="AE2093" s="581" t="inlineStr">
        <is>
          <t>2:14.8460</t>
        </is>
      </c>
      <c r="AF2093" s="418">
        <f>IF(OR(AE2093="",AE2093="",AE2093=0),"",6.213/(AE2093*24))</f>
        <v/>
      </c>
      <c r="AG2093" s="269" t="n"/>
      <c r="AH2093" s="581" t="inlineStr"/>
      <c r="AI2093" s="418">
        <f>IF(OR(AH2093="",AH2093="",AH2093=0),"",6.213/(AH2093*24))</f>
        <v/>
      </c>
      <c r="AJ2093" s="175">
        <f>IF(AND(ISNUMBER(AB2093),ISNUMBER(AG2093)),AB2093-AG2093,"")</f>
        <v/>
      </c>
      <c r="AK2093" s="264" t="inlineStr">
        <is>
          <t>Overheating</t>
        </is>
      </c>
      <c r="AL2093" s="264" t="n">
        <v>101</v>
      </c>
      <c r="AM2093" s="710" t="n">
        <v>0.2282203587962963</v>
      </c>
      <c r="AN2093" s="671">
        <f>IF(OR(AL2093="",AM2093="",AM2093=0),"",AL2093*6.213/(AM2093*24))</f>
        <v/>
      </c>
      <c r="AO2093" s="477">
        <f>IF(AND(AL2093=AL2092,AM2093&lt;&gt;"",AM2092&lt;&gt;""),AM2093-AM2092,"")</f>
        <v/>
      </c>
      <c r="AP2093" s="175" t="n">
        <v>59</v>
      </c>
      <c r="AQ2093" s="613" t="inlineStr">
        <is>
          <t>2:16.4960</t>
        </is>
      </c>
      <c r="AR2093" s="439">
        <f>IF(OR(AQ2093="",AQ2093="",AQ2093=0),"",6.213/(AQ2093*24))</f>
        <v/>
      </c>
      <c r="AS2093" s="436">
        <f>IF(OR(NOT(ISNUMBER(C2093)),NOT(ISNUMBER(AB2093))),"",IF(AG2093&lt;&gt;"",AG2093,AB2093)-C2093)</f>
        <v/>
      </c>
      <c r="AT2093" s="270" t="n"/>
      <c r="AU2093" s="271">
        <f>IF($B2093="","",TEXT($A2093,"yyyymmdd")&amp;"_P"&amp;$C2093&amp;"_C"&amp;$F2093&amp;"_"&amp;TRIM(RIGHT(SUBSTITUTE(TRIM(SUBSTITUTE($L2093,CHAR(160)," "))," ",REPT(" ",60)),60))&amp;IF($P2093="","","-"&amp;TRIM(RIGHT(SUBSTITUTE(TRIM(SUBSTITUTE($P2093,CHAR(160)," "))," ",REPT(" ",60)),60)))&amp;IF($T2093="","","-"&amp;TRIM(RIGHT(SUBSTITUTE(TRIM(SUBSTITUTE($T2093,CHAR(160)," "))," ",REPT(" ",60)),60)))&amp;".jpg")</f>
        <v/>
      </c>
    </row>
    <row r="2094" ht="42" customHeight="1">
      <c r="A2094" s="268" t="n">
        <v>36478</v>
      </c>
      <c r="B2094" s="264" t="inlineStr">
        <is>
          <t>FAI 1000 14 November, 1999</t>
        </is>
      </c>
      <c r="C2094" s="264" t="inlineStr">
        <is>
          <t>DNF</t>
        </is>
      </c>
      <c r="D2094" s="264" t="n"/>
      <c r="E2094" s="264" t="n"/>
      <c r="F2094" s="264" t="n">
        <v>47</v>
      </c>
      <c r="G2094" s="264" t="inlineStr">
        <is>
          <t>Daily Planet Racing</t>
        </is>
      </c>
      <c r="H2094" s="264" t="n"/>
      <c r="I2094" s="264" t="inlineStr">
        <is>
          <t>Daily Planet</t>
        </is>
      </c>
      <c r="J2094" s="264" t="inlineStr">
        <is>
          <t>Holden Commodore VS</t>
        </is>
      </c>
      <c r="K2094" s="264" t="n"/>
      <c r="L2094" s="264" t="inlineStr">
        <is>
          <t>John Trimbole</t>
        </is>
      </c>
      <c r="M2094" s="264" t="inlineStr">
        <is>
          <t>AUS</t>
        </is>
      </c>
      <c r="N2094" s="697">
        <f>_xlfn.LET(_xlpm.d,_xlfn.XLOOKUP(L2094,'[1]Birth Dates'!$A:$A,'[1]Birth Dates'!$B:$B,"",0),IF(_xlpm.d=0,"",_xlpm.d))</f>
        <v/>
      </c>
      <c r="O2094" s="264">
        <f>IF(OR(N2094="",A2094="",NOT(ISNUMBER(N2094)),N2094&gt;A2094),"",DATEDIF(N2094,A2094,"Y")&amp;" years, "&amp;DATEDIF(N2094,A2094,"YM")&amp;" months, "&amp;DATEDIF(N2094,A2094,"MD")&amp;" days")</f>
        <v/>
      </c>
      <c r="P2094" s="264" t="inlineStr">
        <is>
          <t>Kevin Heffernan</t>
        </is>
      </c>
      <c r="Q2094" s="264" t="inlineStr">
        <is>
          <t>AUS</t>
        </is>
      </c>
      <c r="R2094" s="697">
        <f>_xlfn.LET(_xlpm.d,_xlfn.XLOOKUP(P2094,'[1]Birth Dates'!$A:$A,'[1]Birth Dates'!$B:$B,"",0),IF(_xlpm.d=0,"",_xlpm.d))</f>
        <v/>
      </c>
      <c r="S2094" s="264">
        <f>IF(OR(R2094="",A2094="",NOT(ISNUMBER(R2094)),R2094&gt;A2094),"",DATEDIF(R2094,A2094,"Y")&amp;" years, "&amp;DATEDIF(R2094,A2094,"YM")&amp;" months, "&amp;DATEDIF(R2094,A2094,"MD")&amp;" days")</f>
        <v/>
      </c>
      <c r="T2094" s="264" t="n"/>
      <c r="U2094" s="264" t="n"/>
      <c r="V2094" s="697">
        <f>_xlfn.LET(_xlpm.d,_xlfn.XLOOKUP(T2094,'[1]Birth Dates'!$A:$A,'[1]Birth Dates'!$B:$B,"",0),IF(_xlpm.d=0,"",_xlpm.d))</f>
        <v/>
      </c>
      <c r="W2094" s="264">
        <f>IF(OR(V2094="",A2094="",NOT(ISNUMBER(V2094)),V2094&gt;A2094),"",DATEDIF(V2094,A2094,"Y")&amp;" years, "&amp;DATEDIF(V2094,A2094,"YM")&amp;" months, "&amp;DATEDIF(V2094,A2094,"MD")&amp;" days")</f>
        <v/>
      </c>
      <c r="X2094" s="264" t="n"/>
      <c r="Y2094" s="264" t="n"/>
      <c r="Z2094" s="264" t="n"/>
      <c r="AA2094" s="264" t="n"/>
      <c r="AB2094" s="264" t="n">
        <v>38</v>
      </c>
      <c r="AC2094" s="264" t="n"/>
      <c r="AD2094" s="264" t="n"/>
      <c r="AE2094" s="581" t="inlineStr">
        <is>
          <t>2:17.0060</t>
        </is>
      </c>
      <c r="AF2094" s="418">
        <f>IF(OR(AE2094="",AE2094="",AE2094=0),"",6.213/(AE2094*24))</f>
        <v/>
      </c>
      <c r="AG2094" s="269" t="n"/>
      <c r="AH2094" s="581" t="inlineStr"/>
      <c r="AI2094" s="418">
        <f>IF(OR(AH2094="",AH2094="",AH2094=0),"",6.213/(AH2094*24))</f>
        <v/>
      </c>
      <c r="AJ2094" s="175">
        <f>IF(AND(ISNUMBER(AB2094),ISNUMBER(AG2094)),AB2094-AG2094,"")</f>
        <v/>
      </c>
      <c r="AK2094" s="264" t="inlineStr">
        <is>
          <t>Wheel Bearing</t>
        </is>
      </c>
      <c r="AL2094" s="264" t="n">
        <v>90</v>
      </c>
      <c r="AM2094" s="710" t="n">
        <v>0.177687037037037</v>
      </c>
      <c r="AN2094" s="671">
        <f>IF(OR(AL2094="",AM2094="",AM2094=0),"",AL2094*6.213/(AM2094*24))</f>
        <v/>
      </c>
      <c r="AO2094" s="477">
        <f>IF(AND(AL2094=AL2093,AM2094&lt;&gt;"",AM2093&lt;&gt;""),AM2094-AM2093,"")</f>
        <v/>
      </c>
      <c r="AP2094" s="175" t="n">
        <v>58</v>
      </c>
      <c r="AQ2094" s="613" t="inlineStr">
        <is>
          <t>2:18.4800</t>
        </is>
      </c>
      <c r="AR2094" s="439">
        <f>IF(OR(AQ2094="",AQ2094="",AQ2094=0),"",6.213/(AQ2094*24))</f>
        <v/>
      </c>
      <c r="AS2094" s="436">
        <f>IF(OR(NOT(ISNUMBER(C2094)),NOT(ISNUMBER(AB2094))),"",IF(AG2094&lt;&gt;"",AG2094,AB2094)-C2094)</f>
        <v/>
      </c>
      <c r="AT2094" s="270" t="n"/>
      <c r="AU2094" s="271">
        <f>IF($B2094="","",TEXT($A2094,"yyyymmdd")&amp;"_P"&amp;$C2094&amp;"_C"&amp;$F2094&amp;"_"&amp;TRIM(RIGHT(SUBSTITUTE(TRIM(SUBSTITUTE($L2094,CHAR(160)," "))," ",REPT(" ",60)),60))&amp;IF($P2094="","","-"&amp;TRIM(RIGHT(SUBSTITUTE(TRIM(SUBSTITUTE($P2094,CHAR(160)," "))," ",REPT(" ",60)),60)))&amp;IF($T2094="","","-"&amp;TRIM(RIGHT(SUBSTITUTE(TRIM(SUBSTITUTE($T2094,CHAR(160)," "))," ",REPT(" ",60)),60)))&amp;".jpg")</f>
        <v/>
      </c>
    </row>
    <row r="2095" ht="42" customHeight="1">
      <c r="A2095" s="268" t="n">
        <v>36478</v>
      </c>
      <c r="B2095" s="264" t="inlineStr">
        <is>
          <t>FAI 1000 14 November, 1999</t>
        </is>
      </c>
      <c r="C2095" s="264" t="inlineStr">
        <is>
          <t>DNF</t>
        </is>
      </c>
      <c r="D2095" s="264" t="n"/>
      <c r="E2095" s="264" t="n"/>
      <c r="F2095" s="264" t="n">
        <v>87</v>
      </c>
      <c r="G2095" s="264" t="inlineStr">
        <is>
          <t>Rod Salmon Racing</t>
        </is>
      </c>
      <c r="H2095" s="264" t="n"/>
      <c r="I2095" s="264" t="inlineStr">
        <is>
          <t>OneWorld Hotel</t>
        </is>
      </c>
      <c r="J2095" s="264" t="inlineStr">
        <is>
          <t>Holden Commodore VS</t>
        </is>
      </c>
      <c r="K2095" s="264" t="n"/>
      <c r="L2095" s="264" t="inlineStr">
        <is>
          <t>Damien White</t>
        </is>
      </c>
      <c r="M2095" s="264" t="inlineStr">
        <is>
          <t>AUS</t>
        </is>
      </c>
      <c r="N2095" s="697">
        <f>_xlfn.LET(_xlpm.d,_xlfn.XLOOKUP(L2095,'[1]Birth Dates'!$A:$A,'[1]Birth Dates'!$B:$B,"",0),IF(_xlpm.d=0,"",_xlpm.d))</f>
        <v/>
      </c>
      <c r="O2095" s="264">
        <f>IF(OR(N2095="",A2095="",NOT(ISNUMBER(N2095)),N2095&gt;A2095),"",DATEDIF(N2095,A2095,"Y")&amp;" years, "&amp;DATEDIF(N2095,A2095,"YM")&amp;" months, "&amp;DATEDIF(N2095,A2095,"MD")&amp;" days")</f>
        <v/>
      </c>
      <c r="P2095" s="264" t="inlineStr">
        <is>
          <t>Rod Salmon</t>
        </is>
      </c>
      <c r="Q2095" s="264" t="inlineStr">
        <is>
          <t>AUS</t>
        </is>
      </c>
      <c r="R2095" s="697">
        <f>_xlfn.LET(_xlpm.d,_xlfn.XLOOKUP(P2095,'[1]Birth Dates'!$A:$A,'[1]Birth Dates'!$B:$B,"",0),IF(_xlpm.d=0,"",_xlpm.d))</f>
        <v/>
      </c>
      <c r="S2095" s="264">
        <f>IF(OR(R2095="",A2095="",NOT(ISNUMBER(R2095)),R2095&gt;A2095),"",DATEDIF(R2095,A2095,"Y")&amp;" years, "&amp;DATEDIF(R2095,A2095,"YM")&amp;" months, "&amp;DATEDIF(R2095,A2095,"MD")&amp;" days")</f>
        <v/>
      </c>
      <c r="T2095" s="264" t="n"/>
      <c r="U2095" s="264" t="n"/>
      <c r="V2095" s="697">
        <f>_xlfn.LET(_xlpm.d,_xlfn.XLOOKUP(T2095,'[1]Birth Dates'!$A:$A,'[1]Birth Dates'!$B:$B,"",0),IF(_xlpm.d=0,"",_xlpm.d))</f>
        <v/>
      </c>
      <c r="W2095" s="264">
        <f>IF(OR(V2095="",A2095="",NOT(ISNUMBER(V2095)),V2095&gt;A2095),"",DATEDIF(V2095,A2095,"Y")&amp;" years, "&amp;DATEDIF(V2095,A2095,"YM")&amp;" months, "&amp;DATEDIF(V2095,A2095,"MD")&amp;" days")</f>
        <v/>
      </c>
      <c r="X2095" s="264" t="n"/>
      <c r="Y2095" s="264" t="n"/>
      <c r="Z2095" s="264" t="n"/>
      <c r="AA2095" s="264" t="n"/>
      <c r="AB2095" s="264" t="n">
        <v>35</v>
      </c>
      <c r="AC2095" s="264" t="n"/>
      <c r="AD2095" s="264" t="n"/>
      <c r="AE2095" s="581" t="inlineStr">
        <is>
          <t>2:16.2010</t>
        </is>
      </c>
      <c r="AF2095" s="418">
        <f>IF(OR(AE2095="",AE2095="",AE2095=0),"",6.213/(AE2095*24))</f>
        <v/>
      </c>
      <c r="AG2095" s="269" t="n"/>
      <c r="AH2095" s="581" t="inlineStr"/>
      <c r="AI2095" s="418">
        <f>IF(OR(AH2095="",AH2095="",AH2095=0),"",6.213/(AH2095*24))</f>
        <v/>
      </c>
      <c r="AJ2095" s="175">
        <f>IF(AND(ISNUMBER(AB2095),ISNUMBER(AG2095)),AB2095-AG2095,"")</f>
        <v/>
      </c>
      <c r="AK2095" s="264" t="inlineStr">
        <is>
          <t>Gearbox</t>
        </is>
      </c>
      <c r="AL2095" s="264" t="n">
        <v>83</v>
      </c>
      <c r="AM2095" s="710" t="n">
        <v>0.2047334722222222</v>
      </c>
      <c r="AN2095" s="671">
        <f>IF(OR(AL2095="",AM2095="",AM2095=0),"",AL2095*6.213/(AM2095*24))</f>
        <v/>
      </c>
      <c r="AO2095" s="477">
        <f>IF(AND(AL2095=AL2094,AM2095&lt;&gt;"",AM2094&lt;&gt;""),AM2095-AM2094,"")</f>
        <v/>
      </c>
      <c r="AP2095" s="175" t="n">
        <v>5</v>
      </c>
      <c r="AQ2095" s="613" t="inlineStr">
        <is>
          <t>2:18.3790</t>
        </is>
      </c>
      <c r="AR2095" s="439">
        <f>IF(OR(AQ2095="",AQ2095="",AQ2095=0),"",6.213/(AQ2095*24))</f>
        <v/>
      </c>
      <c r="AS2095" s="436">
        <f>IF(OR(NOT(ISNUMBER(C2095)),NOT(ISNUMBER(AB2095))),"",IF(AG2095&lt;&gt;"",AG2095,AB2095)-C2095)</f>
        <v/>
      </c>
      <c r="AT2095" s="270" t="n"/>
      <c r="AU2095" s="271">
        <f>IF($B2095="","",TEXT($A2095,"yyyymmdd")&amp;"_P"&amp;$C2095&amp;"_C"&amp;$F2095&amp;"_"&amp;TRIM(RIGHT(SUBSTITUTE(TRIM(SUBSTITUTE($L2095,CHAR(160)," "))," ",REPT(" ",60)),60))&amp;IF($P2095="","","-"&amp;TRIM(RIGHT(SUBSTITUTE(TRIM(SUBSTITUTE($P2095,CHAR(160)," "))," ",REPT(" ",60)),60)))&amp;IF($T2095="","","-"&amp;TRIM(RIGHT(SUBSTITUTE(TRIM(SUBSTITUTE($T2095,CHAR(160)," "))," ",REPT(" ",60)),60)))&amp;".jpg")</f>
        <v/>
      </c>
    </row>
    <row r="2096" ht="42" customHeight="1">
      <c r="A2096" s="268" t="n">
        <v>36478</v>
      </c>
      <c r="B2096" s="264" t="inlineStr">
        <is>
          <t>FAI 1000 14 November, 1999</t>
        </is>
      </c>
      <c r="C2096" s="264" t="inlineStr">
        <is>
          <t>DNF</t>
        </is>
      </c>
      <c r="D2096" s="264" t="n"/>
      <c r="E2096" s="264" t="n"/>
      <c r="F2096" s="264" t="n">
        <v>600</v>
      </c>
      <c r="G2096" s="264" t="inlineStr">
        <is>
          <t>PAE Motorsport</t>
        </is>
      </c>
      <c r="H2096" s="264" t="n"/>
      <c r="I2096" s="264" t="inlineStr">
        <is>
          <t>Caterpillar</t>
        </is>
      </c>
      <c r="J2096" s="264" t="inlineStr">
        <is>
          <t>Ford Falcon AU</t>
        </is>
      </c>
      <c r="K2096" s="264" t="n"/>
      <c r="L2096" s="264" t="inlineStr">
        <is>
          <t>John Bowe</t>
        </is>
      </c>
      <c r="M2096" s="264" t="inlineStr">
        <is>
          <t>AUS</t>
        </is>
      </c>
      <c r="N2096" s="697">
        <f>_xlfn.LET(_xlpm.d,_xlfn.XLOOKUP(L2096,'[1]Birth Dates'!$A:$A,'[1]Birth Dates'!$B:$B,"",0),IF(_xlpm.d=0,"",_xlpm.d))</f>
        <v/>
      </c>
      <c r="O2096" s="264">
        <f>IF(OR(N2096="",A2096="",NOT(ISNUMBER(N2096)),N2096&gt;A2096),"",DATEDIF(N2096,A2096,"Y")&amp;" years, "&amp;DATEDIF(N2096,A2096,"YM")&amp;" months, "&amp;DATEDIF(N2096,A2096,"MD")&amp;" days")</f>
        <v/>
      </c>
      <c r="P2096" s="264" t="inlineStr">
        <is>
          <t>Jim Richards</t>
        </is>
      </c>
      <c r="Q2096" s="264" t="inlineStr">
        <is>
          <t>NZL</t>
        </is>
      </c>
      <c r="R2096" s="697">
        <f>_xlfn.LET(_xlpm.d,_xlfn.XLOOKUP(P2096,'[1]Birth Dates'!$A:$A,'[1]Birth Dates'!$B:$B,"",0),IF(_xlpm.d=0,"",_xlpm.d))</f>
        <v/>
      </c>
      <c r="S2096" s="264">
        <f>IF(OR(R2096="",A2096="",NOT(ISNUMBER(R2096)),R2096&gt;A2096),"",DATEDIF(R2096,A2096,"Y")&amp;" years, "&amp;DATEDIF(R2096,A2096,"YM")&amp;" months, "&amp;DATEDIF(R2096,A2096,"MD")&amp;" days")</f>
        <v/>
      </c>
      <c r="T2096" s="264" t="n"/>
      <c r="U2096" s="264" t="n"/>
      <c r="V2096" s="697">
        <f>_xlfn.LET(_xlpm.d,_xlfn.XLOOKUP(T2096,'[1]Birth Dates'!$A:$A,'[1]Birth Dates'!$B:$B,"",0),IF(_xlpm.d=0,"",_xlpm.d))</f>
        <v/>
      </c>
      <c r="W2096" s="264">
        <f>IF(OR(V2096="",A2096="",NOT(ISNUMBER(V2096)),V2096&gt;A2096),"",DATEDIF(V2096,A2096,"Y")&amp;" years, "&amp;DATEDIF(V2096,A2096,"YM")&amp;" months, "&amp;DATEDIF(V2096,A2096,"MD")&amp;" days")</f>
        <v/>
      </c>
      <c r="X2096" s="264" t="n"/>
      <c r="Y2096" s="264" t="n"/>
      <c r="Z2096" s="264" t="n"/>
      <c r="AA2096" s="264" t="n"/>
      <c r="AB2096" s="264" t="n">
        <v>3</v>
      </c>
      <c r="AC2096" s="264" t="n"/>
      <c r="AD2096" s="264" t="n"/>
      <c r="AE2096" s="581" t="inlineStr">
        <is>
          <t>2:10.4370</t>
        </is>
      </c>
      <c r="AF2096" s="418">
        <f>IF(OR(AE2096="",AE2096="",AE2096=0),"",6.213/(AE2096*24))</f>
        <v/>
      </c>
      <c r="AG2096" s="269" t="n"/>
      <c r="AH2096" s="581" t="inlineStr">
        <is>
          <t>2:32.2010</t>
        </is>
      </c>
      <c r="AI2096" s="418">
        <f>IF(OR(AH2096="",AH2096="",AH2096=0),"",6.213/(AH2096*24))</f>
        <v/>
      </c>
      <c r="AJ2096" s="175">
        <f>IF(AND(ISNUMBER(AB2096),ISNUMBER(AG2096)),AB2096-AG2096,"")</f>
        <v/>
      </c>
      <c r="AK2096" s="264" t="inlineStr">
        <is>
          <t>Engine</t>
        </is>
      </c>
      <c r="AL2096" s="264" t="n">
        <v>82</v>
      </c>
      <c r="AM2096" s="710" t="n">
        <v>0.1618537037037037</v>
      </c>
      <c r="AN2096" s="671">
        <f>IF(OR(AL2096="",AM2096="",AM2096=0),"",AL2096*6.213/(AM2096*24))</f>
        <v/>
      </c>
      <c r="AO2096" s="477">
        <f>IF(AND(AL2096=AL2095,AM2096&lt;&gt;"",AM2095&lt;&gt;""),AM2096-AM2095,"")</f>
        <v/>
      </c>
      <c r="AP2096" s="175" t="n">
        <v>28</v>
      </c>
      <c r="AQ2096" s="613" t="inlineStr">
        <is>
          <t>2:13.5740</t>
        </is>
      </c>
      <c r="AR2096" s="439">
        <f>IF(OR(AQ2096="",AQ2096="",AQ2096=0),"",6.213/(AQ2096*24))</f>
        <v/>
      </c>
      <c r="AS2096" s="436">
        <f>IF(OR(NOT(ISNUMBER(C2096)),NOT(ISNUMBER(AB2096))),"",IF(AG2096&lt;&gt;"",AG2096,AB2096)-C2096)</f>
        <v/>
      </c>
      <c r="AT2096" s="270" t="n"/>
      <c r="AU2096" s="271">
        <f>IF($B2096="","",TEXT($A2096,"yyyymmdd")&amp;"_P"&amp;$C2096&amp;"_C"&amp;$F2096&amp;"_"&amp;TRIM(RIGHT(SUBSTITUTE(TRIM(SUBSTITUTE($L2096,CHAR(160)," "))," ",REPT(" ",60)),60))&amp;IF($P2096="","","-"&amp;TRIM(RIGHT(SUBSTITUTE(TRIM(SUBSTITUTE($P2096,CHAR(160)," "))," ",REPT(" ",60)),60)))&amp;IF($T2096="","","-"&amp;TRIM(RIGHT(SUBSTITUTE(TRIM(SUBSTITUTE($T2096,CHAR(160)," "))," ",REPT(" ",60)),60)))&amp;".jpg")</f>
        <v/>
      </c>
    </row>
    <row r="2097" ht="42" customHeight="1">
      <c r="A2097" s="268" t="n">
        <v>36478</v>
      </c>
      <c r="B2097" s="264" t="inlineStr">
        <is>
          <t>FAI 1000 14 November, 1999</t>
        </is>
      </c>
      <c r="C2097" s="264" t="inlineStr">
        <is>
          <t>DNF</t>
        </is>
      </c>
      <c r="D2097" s="264" t="n"/>
      <c r="E2097" s="264" t="n"/>
      <c r="F2097" s="264" t="n">
        <v>42</v>
      </c>
      <c r="G2097" s="264" t="inlineStr">
        <is>
          <t>Colourscan Racing</t>
        </is>
      </c>
      <c r="H2097" s="264" t="n"/>
      <c r="I2097" s="264" t="inlineStr">
        <is>
          <t>OzEmail</t>
        </is>
      </c>
      <c r="J2097" s="264" t="inlineStr">
        <is>
          <t>Ford Falcon EL</t>
        </is>
      </c>
      <c r="K2097" s="264" t="n"/>
      <c r="L2097" s="264" t="inlineStr">
        <is>
          <t>Mark Williams</t>
        </is>
      </c>
      <c r="M2097" s="264" t="inlineStr">
        <is>
          <t>AUS</t>
        </is>
      </c>
      <c r="N2097" s="697">
        <f>_xlfn.LET(_xlpm.d,_xlfn.XLOOKUP(L2097,'[1]Birth Dates'!$A:$A,'[1]Birth Dates'!$B:$B,"",0),IF(_xlpm.d=0,"",_xlpm.d))</f>
        <v/>
      </c>
      <c r="O2097" s="264">
        <f>IF(OR(N2097="",A2097="",NOT(ISNUMBER(N2097)),N2097&gt;A2097),"",DATEDIF(N2097,A2097,"Y")&amp;" years, "&amp;DATEDIF(N2097,A2097,"YM")&amp;" months, "&amp;DATEDIF(N2097,A2097,"MD")&amp;" days")</f>
        <v/>
      </c>
      <c r="P2097" s="264" t="inlineStr">
        <is>
          <t>Scott Fleming</t>
        </is>
      </c>
      <c r="Q2097" s="264" t="inlineStr">
        <is>
          <t>AUS</t>
        </is>
      </c>
      <c r="R2097" s="697">
        <f>_xlfn.LET(_xlpm.d,_xlfn.XLOOKUP(P2097,'[1]Birth Dates'!$A:$A,'[1]Birth Dates'!$B:$B,"",0),IF(_xlpm.d=0,"",_xlpm.d))</f>
        <v/>
      </c>
      <c r="S2097" s="264">
        <f>IF(OR(R2097="",A2097="",NOT(ISNUMBER(R2097)),R2097&gt;A2097),"",DATEDIF(R2097,A2097,"Y")&amp;" years, "&amp;DATEDIF(R2097,A2097,"YM")&amp;" months, "&amp;DATEDIF(R2097,A2097,"MD")&amp;" days")</f>
        <v/>
      </c>
      <c r="T2097" s="264" t="n"/>
      <c r="U2097" s="264" t="n"/>
      <c r="V2097" s="697">
        <f>_xlfn.LET(_xlpm.d,_xlfn.XLOOKUP(T2097,'[1]Birth Dates'!$A:$A,'[1]Birth Dates'!$B:$B,"",0),IF(_xlpm.d=0,"",_xlpm.d))</f>
        <v/>
      </c>
      <c r="W2097" s="264">
        <f>IF(OR(V2097="",A2097="",NOT(ISNUMBER(V2097)),V2097&gt;A2097),"",DATEDIF(V2097,A2097,"Y")&amp;" years, "&amp;DATEDIF(V2097,A2097,"YM")&amp;" months, "&amp;DATEDIF(V2097,A2097,"MD")&amp;" days")</f>
        <v/>
      </c>
      <c r="X2097" s="264" t="n"/>
      <c r="Y2097" s="264" t="n"/>
      <c r="Z2097" s="264" t="n"/>
      <c r="AA2097" s="264" t="n"/>
      <c r="AB2097" s="264" t="n">
        <v>47</v>
      </c>
      <c r="AC2097" s="264" t="n"/>
      <c r="AD2097" s="264" t="n"/>
      <c r="AE2097" s="581" t="inlineStr">
        <is>
          <t>2:21.5130</t>
        </is>
      </c>
      <c r="AF2097" s="418">
        <f>IF(OR(AE2097="",AE2097="",AE2097=0),"",6.213/(AE2097*24))</f>
        <v/>
      </c>
      <c r="AG2097" s="269" t="n"/>
      <c r="AH2097" s="581" t="inlineStr"/>
      <c r="AI2097" s="418">
        <f>IF(OR(AH2097="",AH2097="",AH2097=0),"",6.213/(AH2097*24))</f>
        <v/>
      </c>
      <c r="AJ2097" s="175">
        <f>IF(AND(ISNUMBER(AB2097),ISNUMBER(AG2097)),AB2097-AG2097,"")</f>
        <v/>
      </c>
      <c r="AK2097" s="264" t="inlineStr">
        <is>
          <t>Steering</t>
        </is>
      </c>
      <c r="AL2097" s="264" t="n">
        <v>78</v>
      </c>
      <c r="AM2097" s="710" t="n">
        <v>0.167942974537037</v>
      </c>
      <c r="AN2097" s="671">
        <f>IF(OR(AL2097="",AM2097="",AM2097=0),"",AL2097*6.213/(AM2097*24))</f>
        <v/>
      </c>
      <c r="AO2097" s="477">
        <f>IF(AND(AL2097=AL2096,AM2097&lt;&gt;"",AM2096&lt;&gt;""),AM2097-AM2096,"")</f>
        <v/>
      </c>
      <c r="AP2097" s="175" t="n">
        <v>37</v>
      </c>
      <c r="AQ2097" s="613" t="inlineStr">
        <is>
          <t>2:21.8540</t>
        </is>
      </c>
      <c r="AR2097" s="439">
        <f>IF(OR(AQ2097="",AQ2097="",AQ2097=0),"",6.213/(AQ2097*24))</f>
        <v/>
      </c>
      <c r="AS2097" s="436">
        <f>IF(OR(NOT(ISNUMBER(C2097)),NOT(ISNUMBER(AB2097))),"",IF(AG2097&lt;&gt;"",AG2097,AB2097)-C2097)</f>
        <v/>
      </c>
      <c r="AT2097" s="270" t="n"/>
      <c r="AU2097" s="271">
        <f>IF($B2097="","",TEXT($A2097,"yyyymmdd")&amp;"_P"&amp;$C2097&amp;"_C"&amp;$F2097&amp;"_"&amp;TRIM(RIGHT(SUBSTITUTE(TRIM(SUBSTITUTE($L2097,CHAR(160)," "))," ",REPT(" ",60)),60))&amp;IF($P2097="","","-"&amp;TRIM(RIGHT(SUBSTITUTE(TRIM(SUBSTITUTE($P2097,CHAR(160)," "))," ",REPT(" ",60)),60)))&amp;IF($T2097="","","-"&amp;TRIM(RIGHT(SUBSTITUTE(TRIM(SUBSTITUTE($T2097,CHAR(160)," "))," ",REPT(" ",60)),60)))&amp;".jpg")</f>
        <v/>
      </c>
    </row>
    <row r="2098" ht="42" customHeight="1">
      <c r="A2098" s="268" t="n">
        <v>36478</v>
      </c>
      <c r="B2098" s="264" t="inlineStr">
        <is>
          <t>FAI 1000 14 November, 1999</t>
        </is>
      </c>
      <c r="C2098" s="264" t="inlineStr">
        <is>
          <t>DNF</t>
        </is>
      </c>
      <c r="D2098" s="264" t="n"/>
      <c r="E2098" s="264" t="n"/>
      <c r="F2098" s="264" t="n">
        <v>22</v>
      </c>
      <c r="G2098" s="264" t="inlineStr">
        <is>
          <t>Colourscan Racing</t>
        </is>
      </c>
      <c r="H2098" s="264" t="n"/>
      <c r="I2098" s="264" t="inlineStr">
        <is>
          <t>Colourscan Printing</t>
        </is>
      </c>
      <c r="J2098" s="264" t="inlineStr">
        <is>
          <t>Ford Falcon EL</t>
        </is>
      </c>
      <c r="K2098" s="264" t="n"/>
      <c r="L2098" s="264" t="inlineStr">
        <is>
          <t>Danny Osborne</t>
        </is>
      </c>
      <c r="M2098" s="264" t="inlineStr">
        <is>
          <t>AUS</t>
        </is>
      </c>
      <c r="N2098" s="697">
        <f>_xlfn.LET(_xlpm.d,_xlfn.XLOOKUP(L2098,'[1]Birth Dates'!$A:$A,'[1]Birth Dates'!$B:$B,"",0),IF(_xlpm.d=0,"",_xlpm.d))</f>
        <v/>
      </c>
      <c r="O2098" s="264">
        <f>IF(OR(N2098="",A2098="",NOT(ISNUMBER(N2098)),N2098&gt;A2098),"",DATEDIF(N2098,A2098,"Y")&amp;" years, "&amp;DATEDIF(N2098,A2098,"YM")&amp;" months, "&amp;DATEDIF(N2098,A2098,"MD")&amp;" days")</f>
        <v/>
      </c>
      <c r="P2098" s="264" t="inlineStr">
        <is>
          <t>Brett Peters</t>
        </is>
      </c>
      <c r="Q2098" s="264" t="inlineStr">
        <is>
          <t>AUS</t>
        </is>
      </c>
      <c r="R2098" s="697">
        <f>_xlfn.LET(_xlpm.d,_xlfn.XLOOKUP(P2098,'[1]Birth Dates'!$A:$A,'[1]Birth Dates'!$B:$B,"",0),IF(_xlpm.d=0,"",_xlpm.d))</f>
        <v/>
      </c>
      <c r="S2098" s="264">
        <f>IF(OR(R2098="",A2098="",NOT(ISNUMBER(R2098)),R2098&gt;A2098),"",DATEDIF(R2098,A2098,"Y")&amp;" years, "&amp;DATEDIF(R2098,A2098,"YM")&amp;" months, "&amp;DATEDIF(R2098,A2098,"MD")&amp;" days")</f>
        <v/>
      </c>
      <c r="T2098" s="264" t="n"/>
      <c r="U2098" s="264" t="n"/>
      <c r="V2098" s="697">
        <f>_xlfn.LET(_xlpm.d,_xlfn.XLOOKUP(T2098,'[1]Birth Dates'!$A:$A,'[1]Birth Dates'!$B:$B,"",0),IF(_xlpm.d=0,"",_xlpm.d))</f>
        <v/>
      </c>
      <c r="W2098" s="264">
        <f>IF(OR(V2098="",A2098="",NOT(ISNUMBER(V2098)),V2098&gt;A2098),"",DATEDIF(V2098,A2098,"Y")&amp;" years, "&amp;DATEDIF(V2098,A2098,"YM")&amp;" months, "&amp;DATEDIF(V2098,A2098,"MD")&amp;" days")</f>
        <v/>
      </c>
      <c r="X2098" s="264" t="n"/>
      <c r="Y2098" s="264" t="n"/>
      <c r="Z2098" s="264" t="n"/>
      <c r="AA2098" s="264" t="n"/>
      <c r="AB2098" s="264" t="n">
        <v>22</v>
      </c>
      <c r="AC2098" s="264" t="n"/>
      <c r="AD2098" s="264" t="n"/>
      <c r="AE2098" s="581" t="inlineStr">
        <is>
          <t>2:17.4490</t>
        </is>
      </c>
      <c r="AF2098" s="418">
        <f>IF(OR(AE2098="",AE2098="",AE2098=0),"",6.213/(AE2098*24))</f>
        <v/>
      </c>
      <c r="AG2098" s="269" t="n"/>
      <c r="AH2098" s="581" t="inlineStr"/>
      <c r="AI2098" s="418">
        <f>IF(OR(AH2098="",AH2098="",AH2098=0),"",6.213/(AH2098*24))</f>
        <v/>
      </c>
      <c r="AJ2098" s="175">
        <f>IF(AND(ISNUMBER(AB2098),ISNUMBER(AG2098)),AB2098-AG2098,"")</f>
        <v/>
      </c>
      <c r="AK2098" s="264" t="inlineStr">
        <is>
          <t>Accident</t>
        </is>
      </c>
      <c r="AL2098" s="264" t="n">
        <v>70</v>
      </c>
      <c r="AM2098" s="710" t="n">
        <v>0.1412627430555556</v>
      </c>
      <c r="AN2098" s="671">
        <f>IF(OR(AL2098="",AM2098="",AM2098=0),"",AL2098*6.213/(AM2098*24))</f>
        <v/>
      </c>
      <c r="AO2098" s="477">
        <f>IF(AND(AL2098=AL2097,AM2098&lt;&gt;"",AM2097&lt;&gt;""),AM2098-AM2097,"")</f>
        <v/>
      </c>
      <c r="AP2098" s="175" t="n">
        <v>58</v>
      </c>
      <c r="AQ2098" s="613" t="inlineStr">
        <is>
          <t>2:16.7620</t>
        </is>
      </c>
      <c r="AR2098" s="439">
        <f>IF(OR(AQ2098="",AQ2098="",AQ2098=0),"",6.213/(AQ2098*24))</f>
        <v/>
      </c>
      <c r="AS2098" s="436">
        <f>IF(OR(NOT(ISNUMBER(C2098)),NOT(ISNUMBER(AB2098))),"",IF(AG2098&lt;&gt;"",AG2098,AB2098)-C2098)</f>
        <v/>
      </c>
      <c r="AT2098" s="270" t="n"/>
      <c r="AU2098" s="271">
        <f>IF($B2098="","",TEXT($A2098,"yyyymmdd")&amp;"_P"&amp;$C2098&amp;"_C"&amp;$F2098&amp;"_"&amp;TRIM(RIGHT(SUBSTITUTE(TRIM(SUBSTITUTE($L2098,CHAR(160)," "))," ",REPT(" ",60)),60))&amp;IF($P2098="","","-"&amp;TRIM(RIGHT(SUBSTITUTE(TRIM(SUBSTITUTE($P2098,CHAR(160)," "))," ",REPT(" ",60)),60)))&amp;IF($T2098="","","-"&amp;TRIM(RIGHT(SUBSTITUTE(TRIM(SUBSTITUTE($T2098,CHAR(160)," "))," ",REPT(" ",60)),60)))&amp;".jpg")</f>
        <v/>
      </c>
    </row>
    <row r="2099" ht="42" customHeight="1">
      <c r="A2099" s="268" t="n">
        <v>36478</v>
      </c>
      <c r="B2099" s="264" t="inlineStr">
        <is>
          <t>FAI 1000 14 November, 1999</t>
        </is>
      </c>
      <c r="C2099" s="264" t="inlineStr">
        <is>
          <t>DNF</t>
        </is>
      </c>
      <c r="D2099" s="264" t="n"/>
      <c r="E2099" s="264" t="n"/>
      <c r="F2099" s="264" t="n">
        <v>46</v>
      </c>
      <c r="G2099" s="264" t="inlineStr">
        <is>
          <t>John Faulkner Racing</t>
        </is>
      </c>
      <c r="H2099" s="264" t="n"/>
      <c r="I2099" s="264" t="inlineStr">
        <is>
          <t>Wynn's</t>
        </is>
      </c>
      <c r="J2099" s="264" t="inlineStr">
        <is>
          <t>Holden Commodore VT</t>
        </is>
      </c>
      <c r="K2099" s="264" t="n"/>
      <c r="L2099" s="264" t="inlineStr">
        <is>
          <t>John Faulkner</t>
        </is>
      </c>
      <c r="M2099" s="264" t="inlineStr">
        <is>
          <t>AUS</t>
        </is>
      </c>
      <c r="N2099" s="697">
        <f>_xlfn.LET(_xlpm.d,_xlfn.XLOOKUP(L2099,'[1]Birth Dates'!$A:$A,'[1]Birth Dates'!$B:$B,"",0),IF(_xlpm.d=0,"",_xlpm.d))</f>
        <v/>
      </c>
      <c r="O2099" s="264">
        <f>IF(OR(N2099="",A2099="",NOT(ISNUMBER(N2099)),N2099&gt;A2099),"",DATEDIF(N2099,A2099,"Y")&amp;" years, "&amp;DATEDIF(N2099,A2099,"YM")&amp;" months, "&amp;DATEDIF(N2099,A2099,"MD")&amp;" days")</f>
        <v/>
      </c>
      <c r="P2099" s="264" t="inlineStr">
        <is>
          <t>Simon Wills</t>
        </is>
      </c>
      <c r="Q2099" s="264" t="inlineStr">
        <is>
          <t>AUS</t>
        </is>
      </c>
      <c r="R2099" s="697">
        <f>_xlfn.LET(_xlpm.d,_xlfn.XLOOKUP(P2099,'[1]Birth Dates'!$A:$A,'[1]Birth Dates'!$B:$B,"",0),IF(_xlpm.d=0,"",_xlpm.d))</f>
        <v/>
      </c>
      <c r="S2099" s="264">
        <f>IF(OR(R2099="",A2099="",NOT(ISNUMBER(R2099)),R2099&gt;A2099),"",DATEDIF(R2099,A2099,"Y")&amp;" years, "&amp;DATEDIF(R2099,A2099,"YM")&amp;" months, "&amp;DATEDIF(R2099,A2099,"MD")&amp;" days")</f>
        <v/>
      </c>
      <c r="T2099" s="264" t="n"/>
      <c r="U2099" s="264" t="n"/>
      <c r="V2099" s="697">
        <f>_xlfn.LET(_xlpm.d,_xlfn.XLOOKUP(T2099,'[1]Birth Dates'!$A:$A,'[1]Birth Dates'!$B:$B,"",0),IF(_xlpm.d=0,"",_xlpm.d))</f>
        <v/>
      </c>
      <c r="W2099" s="264">
        <f>IF(OR(V2099="",A2099="",NOT(ISNUMBER(V2099)),V2099&gt;A2099),"",DATEDIF(V2099,A2099,"Y")&amp;" years, "&amp;DATEDIF(V2099,A2099,"YM")&amp;" months, "&amp;DATEDIF(V2099,A2099,"MD")&amp;" days")</f>
        <v/>
      </c>
      <c r="X2099" s="264" t="n"/>
      <c r="Y2099" s="264" t="n"/>
      <c r="Z2099" s="264" t="n"/>
      <c r="AA2099" s="264" t="n"/>
      <c r="AB2099" s="264" t="n">
        <v>11</v>
      </c>
      <c r="AC2099" s="264" t="n"/>
      <c r="AD2099" s="264" t="n"/>
      <c r="AE2099" s="581" t="inlineStr">
        <is>
          <t>2:11.2500</t>
        </is>
      </c>
      <c r="AF2099" s="418">
        <f>IF(OR(AE2099="",AE2099="",AE2099=0),"",6.213/(AE2099*24))</f>
        <v/>
      </c>
      <c r="AG2099" s="269" t="n"/>
      <c r="AH2099" s="581" t="inlineStr"/>
      <c r="AI2099" s="418">
        <f>IF(OR(AH2099="",AH2099="",AH2099=0),"",6.213/(AH2099*24))</f>
        <v/>
      </c>
      <c r="AJ2099" s="175">
        <f>IF(AND(ISNUMBER(AB2099),ISNUMBER(AG2099)),AB2099-AG2099,"")</f>
        <v/>
      </c>
      <c r="AK2099" s="264" t="inlineStr">
        <is>
          <t>Accident</t>
        </is>
      </c>
      <c r="AL2099" s="264" t="n">
        <v>65</v>
      </c>
      <c r="AM2099" s="710" t="n">
        <v>0.1269419907407408</v>
      </c>
      <c r="AN2099" s="671">
        <f>IF(OR(AL2099="",AM2099="",AM2099=0),"",AL2099*6.213/(AM2099*24))</f>
        <v/>
      </c>
      <c r="AO2099" s="477">
        <f>IF(AND(AL2099=AL2098,AM2099&lt;&gt;"",AM2098&lt;&gt;""),AM2099-AM2098,"")</f>
        <v/>
      </c>
      <c r="AP2099" s="175" t="n">
        <v>28</v>
      </c>
      <c r="AQ2099" s="613" t="inlineStr">
        <is>
          <t>2:13.2350</t>
        </is>
      </c>
      <c r="AR2099" s="439">
        <f>IF(OR(AQ2099="",AQ2099="",AQ2099=0),"",6.213/(AQ2099*24))</f>
        <v/>
      </c>
      <c r="AS2099" s="436">
        <f>IF(OR(NOT(ISNUMBER(C2099)),NOT(ISNUMBER(AB2099))),"",IF(AG2099&lt;&gt;"",AG2099,AB2099)-C2099)</f>
        <v/>
      </c>
      <c r="AT2099" s="270" t="n"/>
      <c r="AU2099" s="271">
        <f>IF($B2099="","",TEXT($A2099,"yyyymmdd")&amp;"_P"&amp;$C2099&amp;"_C"&amp;$F2099&amp;"_"&amp;TRIM(RIGHT(SUBSTITUTE(TRIM(SUBSTITUTE($L2099,CHAR(160)," "))," ",REPT(" ",60)),60))&amp;IF($P2099="","","-"&amp;TRIM(RIGHT(SUBSTITUTE(TRIM(SUBSTITUTE($P2099,CHAR(160)," "))," ",REPT(" ",60)),60)))&amp;IF($T2099="","","-"&amp;TRIM(RIGHT(SUBSTITUTE(TRIM(SUBSTITUTE($T2099,CHAR(160)," "))," ",REPT(" ",60)),60)))&amp;".jpg")</f>
        <v/>
      </c>
    </row>
    <row r="2100" ht="42" customHeight="1">
      <c r="A2100" s="268" t="n">
        <v>36478</v>
      </c>
      <c r="B2100" s="264" t="inlineStr">
        <is>
          <t>FAI 1000 14 November, 1999</t>
        </is>
      </c>
      <c r="C2100" s="264" t="inlineStr">
        <is>
          <t>DNF</t>
        </is>
      </c>
      <c r="D2100" s="264" t="n"/>
      <c r="E2100" s="264" t="n"/>
      <c r="F2100" s="264" t="n">
        <v>10</v>
      </c>
      <c r="G2100" s="264" t="inlineStr">
        <is>
          <t>Larkham Motorsport</t>
        </is>
      </c>
      <c r="H2100" s="264" t="n"/>
      <c r="I2100" s="264" t="inlineStr">
        <is>
          <t>Mitre 10</t>
        </is>
      </c>
      <c r="J2100" s="264" t="inlineStr">
        <is>
          <t>Ford Falcon AU</t>
        </is>
      </c>
      <c r="K2100" s="264" t="n"/>
      <c r="L2100" s="264" t="inlineStr">
        <is>
          <t>Mark Larkham</t>
        </is>
      </c>
      <c r="M2100" s="264" t="inlineStr">
        <is>
          <t>AUS</t>
        </is>
      </c>
      <c r="N2100" s="697">
        <f>_xlfn.LET(_xlpm.d,_xlfn.XLOOKUP(L2100,'[1]Birth Dates'!$A:$A,'[1]Birth Dates'!$B:$B,"",0),IF(_xlpm.d=0,"",_xlpm.d))</f>
        <v/>
      </c>
      <c r="O2100" s="264">
        <f>IF(OR(N2100="",A2100="",NOT(ISNUMBER(N2100)),N2100&gt;A2100),"",DATEDIF(N2100,A2100,"Y")&amp;" years, "&amp;DATEDIF(N2100,A2100,"YM")&amp;" months, "&amp;DATEDIF(N2100,A2100,"MD")&amp;" days")</f>
        <v/>
      </c>
      <c r="P2100" s="284" t="inlineStr">
        <is>
          <t>Bradley Jones</t>
        </is>
      </c>
      <c r="Q2100" s="264" t="inlineStr">
        <is>
          <t>AUS</t>
        </is>
      </c>
      <c r="R2100" s="697">
        <f>_xlfn.LET(_xlpm.d,_xlfn.XLOOKUP(P2100,'[1]Birth Dates'!$A:$A,'[1]Birth Dates'!$B:$B,"",0),IF(_xlpm.d=0,"",_xlpm.d))</f>
        <v/>
      </c>
      <c r="S2100" s="264">
        <f>IF(OR(R2100="",A2100="",NOT(ISNUMBER(R2100)),R2100&gt;A2100),"",DATEDIF(R2100,A2100,"Y")&amp;" years, "&amp;DATEDIF(R2100,A2100,"YM")&amp;" months, "&amp;DATEDIF(R2100,A2100,"MD")&amp;" days")</f>
        <v/>
      </c>
      <c r="T2100" s="264" t="n"/>
      <c r="U2100" s="264" t="n"/>
      <c r="V2100" s="697">
        <f>_xlfn.LET(_xlpm.d,_xlfn.XLOOKUP(T2100,'[1]Birth Dates'!$A:$A,'[1]Birth Dates'!$B:$B,"",0),IF(_xlpm.d=0,"",_xlpm.d))</f>
        <v/>
      </c>
      <c r="W2100" s="264">
        <f>IF(OR(V2100="",A2100="",NOT(ISNUMBER(V2100)),V2100&gt;A2100),"",DATEDIF(V2100,A2100,"Y")&amp;" years, "&amp;DATEDIF(V2100,A2100,"YM")&amp;" months, "&amp;DATEDIF(V2100,A2100,"MD")&amp;" days")</f>
        <v/>
      </c>
      <c r="X2100" s="264" t="n"/>
      <c r="Y2100" s="264" t="n"/>
      <c r="Z2100" s="264" t="n"/>
      <c r="AA2100" s="264" t="n"/>
      <c r="AB2100" s="264" t="n">
        <v>4</v>
      </c>
      <c r="AC2100" s="264" t="n"/>
      <c r="AD2100" s="264" t="n"/>
      <c r="AE2100" s="581" t="inlineStr">
        <is>
          <t>2:10.5930</t>
        </is>
      </c>
      <c r="AF2100" s="418">
        <f>IF(OR(AE2100="",AE2100="",AE2100=0),"",6.213/(AE2100*24))</f>
        <v/>
      </c>
      <c r="AG2100" s="269" t="n"/>
      <c r="AH2100" s="581" t="inlineStr">
        <is>
          <t>2:32.2010</t>
        </is>
      </c>
      <c r="AI2100" s="418">
        <f>IF(OR(AH2100="",AH2100="",AH2100=0),"",6.213/(AH2100*24))</f>
        <v/>
      </c>
      <c r="AJ2100" s="175">
        <f>IF(AND(ISNUMBER(AB2100),ISNUMBER(AG2100)),AB2100-AG2100,"")</f>
        <v/>
      </c>
      <c r="AK2100" s="264" t="inlineStr">
        <is>
          <t>Clutch</t>
        </is>
      </c>
      <c r="AL2100" s="264" t="n">
        <v>62</v>
      </c>
      <c r="AM2100" s="710" t="n">
        <v>0.2384127314814815</v>
      </c>
      <c r="AN2100" s="671">
        <f>IF(OR(AL2100="",AM2100="",AM2100=0),"",AL2100*6.213/(AM2100*24))</f>
        <v/>
      </c>
      <c r="AO2100" s="477">
        <f>IF(AND(AL2100=AL2099,AM2100&lt;&gt;"",AM2099&lt;&gt;""),AM2100-AM2099,"")</f>
        <v/>
      </c>
      <c r="AP2100" s="175" t="n">
        <v>18</v>
      </c>
      <c r="AQ2100" s="613" t="inlineStr">
        <is>
          <t>2:13.1550</t>
        </is>
      </c>
      <c r="AR2100" s="439">
        <f>IF(OR(AQ2100="",AQ2100="",AQ2100=0),"",6.213/(AQ2100*24))</f>
        <v/>
      </c>
      <c r="AS2100" s="436">
        <f>IF(OR(NOT(ISNUMBER(C2100)),NOT(ISNUMBER(AB2100))),"",IF(AG2100&lt;&gt;"",AG2100,AB2100)-C2100)</f>
        <v/>
      </c>
      <c r="AT2100" s="270" t="n"/>
      <c r="AU2100" s="271">
        <f>IF($B2100="","",TEXT($A2100,"yyyymmdd")&amp;"_P"&amp;$C2100&amp;"_C"&amp;$F2100&amp;"_"&amp;TRIM(RIGHT(SUBSTITUTE(TRIM(SUBSTITUTE($L2100,CHAR(160)," "))," ",REPT(" ",60)),60))&amp;IF($P2100="","","-"&amp;TRIM(RIGHT(SUBSTITUTE(TRIM(SUBSTITUTE($P2100,CHAR(160)," "))," ",REPT(" ",60)),60)))&amp;IF($T2100="","","-"&amp;TRIM(RIGHT(SUBSTITUTE(TRIM(SUBSTITUTE($T2100,CHAR(160)," "))," ",REPT(" ",60)),60)))&amp;".jpg")</f>
        <v/>
      </c>
    </row>
    <row r="2101" ht="42" customHeight="1">
      <c r="A2101" s="268" t="n">
        <v>36478</v>
      </c>
      <c r="B2101" s="264" t="inlineStr">
        <is>
          <t>FAI 1000 14 November, 1999</t>
        </is>
      </c>
      <c r="C2101" s="264" t="inlineStr">
        <is>
          <t>DNF</t>
        </is>
      </c>
      <c r="D2101" s="264" t="n"/>
      <c r="E2101" s="264" t="n"/>
      <c r="F2101" s="264" t="n">
        <v>55</v>
      </c>
      <c r="G2101" s="264" t="inlineStr">
        <is>
          <t>Rod Nash Racing</t>
        </is>
      </c>
      <c r="H2101" s="264" t="n"/>
      <c r="I2101" s="264" t="inlineStr">
        <is>
          <t>AutoPro</t>
        </is>
      </c>
      <c r="J2101" s="264" t="inlineStr">
        <is>
          <t>Holden Commodore VT</t>
        </is>
      </c>
      <c r="K2101" s="264" t="n"/>
      <c r="L2101" s="264" t="inlineStr">
        <is>
          <t>Rod Nash</t>
        </is>
      </c>
      <c r="M2101" s="264" t="inlineStr">
        <is>
          <t>AUS</t>
        </is>
      </c>
      <c r="N2101" s="697">
        <f>_xlfn.LET(_xlpm.d,_xlfn.XLOOKUP(L2101,'[1]Birth Dates'!$A:$A,'[1]Birth Dates'!$B:$B,"",0),IF(_xlpm.d=0,"",_xlpm.d))</f>
        <v/>
      </c>
      <c r="O2101" s="264">
        <f>IF(OR(N2101="",A2101="",NOT(ISNUMBER(N2101)),N2101&gt;A2101),"",DATEDIF(N2101,A2101,"Y")&amp;" years, "&amp;DATEDIF(N2101,A2101,"YM")&amp;" months, "&amp;DATEDIF(N2101,A2101,"MD")&amp;" days")</f>
        <v/>
      </c>
      <c r="P2101" s="264" t="inlineStr">
        <is>
          <t>Dean Wanless</t>
        </is>
      </c>
      <c r="Q2101" s="264" t="inlineStr">
        <is>
          <t>AUS</t>
        </is>
      </c>
      <c r="R2101" s="697">
        <f>_xlfn.LET(_xlpm.d,_xlfn.XLOOKUP(P2101,'[1]Birth Dates'!$A:$A,'[1]Birth Dates'!$B:$B,"",0),IF(_xlpm.d=0,"",_xlpm.d))</f>
        <v/>
      </c>
      <c r="S2101" s="264">
        <f>IF(OR(R2101="",A2101="",NOT(ISNUMBER(R2101)),R2101&gt;A2101),"",DATEDIF(R2101,A2101,"Y")&amp;" years, "&amp;DATEDIF(R2101,A2101,"YM")&amp;" months, "&amp;DATEDIF(R2101,A2101,"MD")&amp;" days")</f>
        <v/>
      </c>
      <c r="T2101" s="264" t="n"/>
      <c r="U2101" s="264" t="n"/>
      <c r="V2101" s="697">
        <f>_xlfn.LET(_xlpm.d,_xlfn.XLOOKUP(T2101,'[1]Birth Dates'!$A:$A,'[1]Birth Dates'!$B:$B,"",0),IF(_xlpm.d=0,"",_xlpm.d))</f>
        <v/>
      </c>
      <c r="W2101" s="264">
        <f>IF(OR(V2101="",A2101="",NOT(ISNUMBER(V2101)),V2101&gt;A2101),"",DATEDIF(V2101,A2101,"Y")&amp;" years, "&amp;DATEDIF(V2101,A2101,"YM")&amp;" months, "&amp;DATEDIF(V2101,A2101,"MD")&amp;" days")</f>
        <v/>
      </c>
      <c r="X2101" s="264" t="n"/>
      <c r="Y2101" s="264" t="n"/>
      <c r="Z2101" s="264" t="n"/>
      <c r="AA2101" s="264" t="n"/>
      <c r="AB2101" s="264" t="n">
        <v>42</v>
      </c>
      <c r="AC2101" s="264" t="n"/>
      <c r="AD2101" s="264" t="n"/>
      <c r="AE2101" s="581" t="inlineStr">
        <is>
          <t>2:17.4700</t>
        </is>
      </c>
      <c r="AF2101" s="418">
        <f>IF(OR(AE2101="",AE2101="",AE2101=0),"",6.213/(AE2101*24))</f>
        <v/>
      </c>
      <c r="AG2101" s="269" t="n"/>
      <c r="AH2101" s="581" t="inlineStr"/>
      <c r="AI2101" s="418">
        <f>IF(OR(AH2101="",AH2101="",AH2101=0),"",6.213/(AH2101*24))</f>
        <v/>
      </c>
      <c r="AJ2101" s="175">
        <f>IF(AND(ISNUMBER(AB2101),ISNUMBER(AG2101)),AB2101-AG2101,"")</f>
        <v/>
      </c>
      <c r="AK2101" s="264" t="inlineStr">
        <is>
          <t>Accident</t>
        </is>
      </c>
      <c r="AL2101" s="264" t="n">
        <v>61</v>
      </c>
      <c r="AM2101" s="710" t="n">
        <v>0.1170498842592593</v>
      </c>
      <c r="AN2101" s="671">
        <f>IF(OR(AL2101="",AM2101="",AM2101=0),"",AL2101*6.213/(AM2101*24))</f>
        <v/>
      </c>
      <c r="AO2101" s="477">
        <f>IF(AND(AL2101=AL2100,AM2101&lt;&gt;"",AM2100&lt;&gt;""),AM2101-AM2100,"")</f>
        <v/>
      </c>
      <c r="AP2101" s="175" t="n">
        <v>58</v>
      </c>
      <c r="AQ2101" s="613" t="inlineStr">
        <is>
          <t>2:17.3520</t>
        </is>
      </c>
      <c r="AR2101" s="439">
        <f>IF(OR(AQ2101="",AQ2101="",AQ2101=0),"",6.213/(AQ2101*24))</f>
        <v/>
      </c>
      <c r="AS2101" s="436">
        <f>IF(OR(NOT(ISNUMBER(C2101)),NOT(ISNUMBER(AB2101))),"",IF(AG2101&lt;&gt;"",AG2101,AB2101)-C2101)</f>
        <v/>
      </c>
      <c r="AT2101" s="270" t="n"/>
      <c r="AU2101" s="271">
        <f>IF($B2101="","",TEXT($A2101,"yyyymmdd")&amp;"_P"&amp;$C2101&amp;"_C"&amp;$F2101&amp;"_"&amp;TRIM(RIGHT(SUBSTITUTE(TRIM(SUBSTITUTE($L2101,CHAR(160)," "))," ",REPT(" ",60)),60))&amp;IF($P2101="","","-"&amp;TRIM(RIGHT(SUBSTITUTE(TRIM(SUBSTITUTE($P2101,CHAR(160)," "))," ",REPT(" ",60)),60)))&amp;IF($T2101="","","-"&amp;TRIM(RIGHT(SUBSTITUTE(TRIM(SUBSTITUTE($T2101,CHAR(160)," "))," ",REPT(" ",60)),60)))&amp;".jpg")</f>
        <v/>
      </c>
    </row>
    <row r="2102" ht="42" customHeight="1">
      <c r="A2102" s="268" t="n">
        <v>36478</v>
      </c>
      <c r="B2102" s="264" t="inlineStr">
        <is>
          <t>FAI 1000 14 November, 1999</t>
        </is>
      </c>
      <c r="C2102" s="264" t="inlineStr">
        <is>
          <t>DNF</t>
        </is>
      </c>
      <c r="D2102" s="264" t="n"/>
      <c r="E2102" s="264" t="n"/>
      <c r="F2102" s="264" t="n">
        <v>14</v>
      </c>
      <c r="G2102" s="264" t="inlineStr">
        <is>
          <t>Imrie Motorsport</t>
        </is>
      </c>
      <c r="H2102" s="264" t="n"/>
      <c r="I2102" s="264" t="inlineStr">
        <is>
          <t>STP, Narellan Town Centre</t>
        </is>
      </c>
      <c r="J2102" s="264" t="inlineStr">
        <is>
          <t>Holden Commodore VS</t>
        </is>
      </c>
      <c r="K2102" s="264" t="n"/>
      <c r="L2102" s="264" t="inlineStr">
        <is>
          <t>Mike Imrie</t>
        </is>
      </c>
      <c r="M2102" s="264" t="inlineStr">
        <is>
          <t>AUS</t>
        </is>
      </c>
      <c r="N2102" s="697">
        <f>_xlfn.LET(_xlpm.d,_xlfn.XLOOKUP(L2102,'[1]Birth Dates'!$A:$A,'[1]Birth Dates'!$B:$B,"",0),IF(_xlpm.d=0,"",_xlpm.d))</f>
        <v/>
      </c>
      <c r="O2102" s="264">
        <f>IF(OR(N2102="",A2102="",NOT(ISNUMBER(N2102)),N2102&gt;A2102),"",DATEDIF(N2102,A2102,"Y")&amp;" years, "&amp;DATEDIF(N2102,A2102,"YM")&amp;" months, "&amp;DATEDIF(N2102,A2102,"MD")&amp;" days")</f>
        <v/>
      </c>
      <c r="P2102" s="264" t="inlineStr">
        <is>
          <t>Rodney Crick</t>
        </is>
      </c>
      <c r="Q2102" s="264" t="inlineStr">
        <is>
          <t>AUS</t>
        </is>
      </c>
      <c r="R2102" s="697">
        <f>_xlfn.LET(_xlpm.d,_xlfn.XLOOKUP(P2102,'[1]Birth Dates'!$A:$A,'[1]Birth Dates'!$B:$B,"",0),IF(_xlpm.d=0,"",_xlpm.d))</f>
        <v/>
      </c>
      <c r="S2102" s="264">
        <f>IF(OR(R2102="",A2102="",NOT(ISNUMBER(R2102)),R2102&gt;A2102),"",DATEDIF(R2102,A2102,"Y")&amp;" years, "&amp;DATEDIF(R2102,A2102,"YM")&amp;" months, "&amp;DATEDIF(R2102,A2102,"MD")&amp;" days")</f>
        <v/>
      </c>
      <c r="T2102" s="264" t="n"/>
      <c r="U2102" s="264" t="n"/>
      <c r="V2102" s="697">
        <f>_xlfn.LET(_xlpm.d,_xlfn.XLOOKUP(T2102,'[1]Birth Dates'!$A:$A,'[1]Birth Dates'!$B:$B,"",0),IF(_xlpm.d=0,"",_xlpm.d))</f>
        <v/>
      </c>
      <c r="W2102" s="264">
        <f>IF(OR(V2102="",A2102="",NOT(ISNUMBER(V2102)),V2102&gt;A2102),"",DATEDIF(V2102,A2102,"Y")&amp;" years, "&amp;DATEDIF(V2102,A2102,"YM")&amp;" months, "&amp;DATEDIF(V2102,A2102,"MD")&amp;" days")</f>
        <v/>
      </c>
      <c r="X2102" s="264" t="n"/>
      <c r="Y2102" s="264" t="n"/>
      <c r="Z2102" s="264" t="n"/>
      <c r="AA2102" s="264" t="n"/>
      <c r="AB2102" s="264" t="n">
        <v>37</v>
      </c>
      <c r="AC2102" s="264" t="n"/>
      <c r="AD2102" s="264" t="n"/>
      <c r="AE2102" s="581" t="inlineStr">
        <is>
          <t>2:16.9780</t>
        </is>
      </c>
      <c r="AF2102" s="418">
        <f>IF(OR(AE2102="",AE2102="",AE2102=0),"",6.213/(AE2102*24))</f>
        <v/>
      </c>
      <c r="AG2102" s="269" t="n"/>
      <c r="AH2102" s="581" t="inlineStr"/>
      <c r="AI2102" s="418">
        <f>IF(OR(AH2102="",AH2102="",AH2102=0),"",6.213/(AH2102*24))</f>
        <v/>
      </c>
      <c r="AJ2102" s="175">
        <f>IF(AND(ISNUMBER(AB2102),ISNUMBER(AG2102)),AB2102-AG2102,"")</f>
        <v/>
      </c>
      <c r="AK2102" s="264" t="inlineStr">
        <is>
          <t>Electrics</t>
        </is>
      </c>
      <c r="AL2102" s="264" t="n">
        <v>53</v>
      </c>
      <c r="AM2102" s="710" t="n">
        <v>0.1034940972222222</v>
      </c>
      <c r="AN2102" s="671">
        <f>IF(OR(AL2102="",AM2102="",AM2102=0),"",AL2102*6.213/(AM2102*24))</f>
        <v/>
      </c>
      <c r="AO2102" s="477">
        <f>IF(AND(AL2102=AL2101,AM2102&lt;&gt;"",AM2101&lt;&gt;""),AM2102-AM2101,"")</f>
        <v/>
      </c>
      <c r="AP2102" s="175" t="n">
        <v>39</v>
      </c>
      <c r="AQ2102" s="613" t="inlineStr">
        <is>
          <t>2:18.5860</t>
        </is>
      </c>
      <c r="AR2102" s="439">
        <f>IF(OR(AQ2102="",AQ2102="",AQ2102=0),"",6.213/(AQ2102*24))</f>
        <v/>
      </c>
      <c r="AS2102" s="436">
        <f>IF(OR(NOT(ISNUMBER(C2102)),NOT(ISNUMBER(AB2102))),"",IF(AG2102&lt;&gt;"",AG2102,AB2102)-C2102)</f>
        <v/>
      </c>
      <c r="AT2102" s="270" t="n"/>
      <c r="AU2102" s="271">
        <f>IF($B2102="","",TEXT($A2102,"yyyymmdd")&amp;"_P"&amp;$C2102&amp;"_C"&amp;$F2102&amp;"_"&amp;TRIM(RIGHT(SUBSTITUTE(TRIM(SUBSTITUTE($L2102,CHAR(160)," "))," ",REPT(" ",60)),60))&amp;IF($P2102="","","-"&amp;TRIM(RIGHT(SUBSTITUTE(TRIM(SUBSTITUTE($P2102,CHAR(160)," "))," ",REPT(" ",60)),60)))&amp;IF($T2102="","","-"&amp;TRIM(RIGHT(SUBSTITUTE(TRIM(SUBSTITUTE($T2102,CHAR(160)," "))," ",REPT(" ",60)),60)))&amp;".jpg")</f>
        <v/>
      </c>
    </row>
    <row r="2103" ht="42" customHeight="1">
      <c r="A2103" s="268" t="n">
        <v>36478</v>
      </c>
      <c r="B2103" s="264" t="inlineStr">
        <is>
          <t>FAI 1000 14 November, 1999</t>
        </is>
      </c>
      <c r="C2103" s="264" t="inlineStr">
        <is>
          <t>DNF</t>
        </is>
      </c>
      <c r="D2103" s="264" t="n"/>
      <c r="E2103" s="264" t="n"/>
      <c r="F2103" s="264" t="n">
        <v>97</v>
      </c>
      <c r="G2103" s="264" t="inlineStr">
        <is>
          <t>Graphic Skills Racing</t>
        </is>
      </c>
      <c r="H2103" s="264" t="n"/>
      <c r="I2103" s="264" t="inlineStr">
        <is>
          <t>Graphic Skills</t>
        </is>
      </c>
      <c r="J2103" s="264" t="inlineStr">
        <is>
          <t>Holden Commodore VS</t>
        </is>
      </c>
      <c r="K2103" s="264" t="n"/>
      <c r="L2103" s="264" t="inlineStr">
        <is>
          <t>Wayne Wakefield</t>
        </is>
      </c>
      <c r="M2103" s="264" t="inlineStr">
        <is>
          <t>AUS</t>
        </is>
      </c>
      <c r="N2103" s="697">
        <f>_xlfn.LET(_xlpm.d,_xlfn.XLOOKUP(L2103,'[1]Birth Dates'!$A:$A,'[1]Birth Dates'!$B:$B,"",0),IF(_xlpm.d=0,"",_xlpm.d))</f>
        <v/>
      </c>
      <c r="O2103" s="264">
        <f>IF(OR(N2103="",A2103="",NOT(ISNUMBER(N2103)),N2103&gt;A2103),"",DATEDIF(N2103,A2103,"Y")&amp;" years, "&amp;DATEDIF(N2103,A2103,"YM")&amp;" months, "&amp;DATEDIF(N2103,A2103,"MD")&amp;" days")</f>
        <v/>
      </c>
      <c r="P2103" s="264" t="inlineStr">
        <is>
          <t>Dean Canto</t>
        </is>
      </c>
      <c r="Q2103" s="264" t="inlineStr">
        <is>
          <t>AUS</t>
        </is>
      </c>
      <c r="R2103" s="697">
        <f>_xlfn.LET(_xlpm.d,_xlfn.XLOOKUP(P2103,'[1]Birth Dates'!$A:$A,'[1]Birth Dates'!$B:$B,"",0),IF(_xlpm.d=0,"",_xlpm.d))</f>
        <v/>
      </c>
      <c r="S2103" s="264">
        <f>IF(OR(R2103="",A2103="",NOT(ISNUMBER(R2103)),R2103&gt;A2103),"",DATEDIF(R2103,A2103,"Y")&amp;" years, "&amp;DATEDIF(R2103,A2103,"YM")&amp;" months, "&amp;DATEDIF(R2103,A2103,"MD")&amp;" days")</f>
        <v/>
      </c>
      <c r="T2103" s="264" t="n"/>
      <c r="U2103" s="264" t="n"/>
      <c r="V2103" s="697">
        <f>_xlfn.LET(_xlpm.d,_xlfn.XLOOKUP(T2103,'[1]Birth Dates'!$A:$A,'[1]Birth Dates'!$B:$B,"",0),IF(_xlpm.d=0,"",_xlpm.d))</f>
        <v/>
      </c>
      <c r="W2103" s="264">
        <f>IF(OR(V2103="",A2103="",NOT(ISNUMBER(V2103)),V2103&gt;A2103),"",DATEDIF(V2103,A2103,"Y")&amp;" years, "&amp;DATEDIF(V2103,A2103,"YM")&amp;" months, "&amp;DATEDIF(V2103,A2103,"MD")&amp;" days")</f>
        <v/>
      </c>
      <c r="X2103" s="264" t="n"/>
      <c r="Y2103" s="264" t="n"/>
      <c r="Z2103" s="264" t="n"/>
      <c r="AA2103" s="264" t="n"/>
      <c r="AB2103" s="264" t="n">
        <v>33</v>
      </c>
      <c r="AC2103" s="264" t="n">
        <v>3</v>
      </c>
      <c r="AD2103" s="264" t="n">
        <v>1</v>
      </c>
      <c r="AE2103" s="581" t="inlineStr">
        <is>
          <t>2:15.3280</t>
        </is>
      </c>
      <c r="AF2103" s="418">
        <f>IF(OR(AE2103="",AE2103="",AE2103=0),"",6.213/(AE2103*24))</f>
        <v/>
      </c>
      <c r="AG2103" s="269" t="n"/>
      <c r="AH2103" s="581" t="inlineStr"/>
      <c r="AI2103" s="418">
        <f>IF(OR(AH2103="",AH2103="",AH2103=0),"",6.213/(AH2103*24))</f>
        <v/>
      </c>
      <c r="AJ2103" s="175">
        <f>IF(AND(ISNUMBER(AB2103),ISNUMBER(AG2103)),AB2103-AG2103,"")</f>
        <v/>
      </c>
      <c r="AK2103" s="264" t="inlineStr">
        <is>
          <t>Accident</t>
        </is>
      </c>
      <c r="AL2103" s="264" t="n">
        <v>46</v>
      </c>
      <c r="AM2103" s="710" t="n">
        <v>0.08957513888888889</v>
      </c>
      <c r="AN2103" s="671">
        <f>IF(OR(AL2103="",AM2103="",AM2103=0),"",AL2103*6.213/(AM2103*24))</f>
        <v/>
      </c>
      <c r="AO2103" s="477">
        <f>IF(AND(AL2103=AL2102,AM2103&lt;&gt;"",AM2102&lt;&gt;""),AM2103-AM2102,"")</f>
        <v/>
      </c>
      <c r="AP2103" s="175" t="n">
        <v>17</v>
      </c>
      <c r="AQ2103" s="613" t="inlineStr">
        <is>
          <t>2:16.9170</t>
        </is>
      </c>
      <c r="AR2103" s="439">
        <f>IF(OR(AQ2103="",AQ2103="",AQ2103=0),"",6.213/(AQ2103*24))</f>
        <v/>
      </c>
      <c r="AS2103" s="436">
        <f>IF(OR(NOT(ISNUMBER(C2103)),NOT(ISNUMBER(AB2103))),"",IF(AG2103&lt;&gt;"",AG2103,AB2103)-C2103)</f>
        <v/>
      </c>
      <c r="AT2103" s="270" t="n"/>
      <c r="AU2103" s="271">
        <f>IF($B2103="","",TEXT($A2103,"yyyymmdd")&amp;"_P"&amp;$C2103&amp;"_C"&amp;$F2103&amp;"_"&amp;TRIM(RIGHT(SUBSTITUTE(TRIM(SUBSTITUTE($L2103,CHAR(160)," "))," ",REPT(" ",60)),60))&amp;IF($P2103="","","-"&amp;TRIM(RIGHT(SUBSTITUTE(TRIM(SUBSTITUTE($P2103,CHAR(160)," "))," ",REPT(" ",60)),60)))&amp;IF($T2103="","","-"&amp;TRIM(RIGHT(SUBSTITUTE(TRIM(SUBSTITUTE($T2103,CHAR(160)," "))," ",REPT(" ",60)),60)))&amp;".jpg")</f>
        <v/>
      </c>
    </row>
    <row r="2104" ht="42" customHeight="1">
      <c r="A2104" s="268" t="n">
        <v>36478</v>
      </c>
      <c r="B2104" s="264" t="inlineStr">
        <is>
          <t>FAI 1000 14 November, 1999</t>
        </is>
      </c>
      <c r="C2104" s="264" t="inlineStr">
        <is>
          <t>DNF</t>
        </is>
      </c>
      <c r="D2104" s="264" t="n"/>
      <c r="E2104" s="264" t="n"/>
      <c r="F2104" s="264" t="n">
        <v>27</v>
      </c>
      <c r="G2104" s="264" t="inlineStr">
        <is>
          <t>Finnigan Racing</t>
        </is>
      </c>
      <c r="H2104" s="264" t="n"/>
      <c r="I2104" s="264" t="inlineStr">
        <is>
          <t>carsales.com.au, DWS</t>
        </is>
      </c>
      <c r="J2104" s="264" t="inlineStr">
        <is>
          <t>Holden Commodore VS</t>
        </is>
      </c>
      <c r="K2104" s="264" t="n"/>
      <c r="L2104" s="264" t="inlineStr">
        <is>
          <t>Terry Finnigan</t>
        </is>
      </c>
      <c r="M2104" s="264" t="inlineStr">
        <is>
          <t>AUS</t>
        </is>
      </c>
      <c r="N2104" s="697">
        <f>_xlfn.LET(_xlpm.d,_xlfn.XLOOKUP(L2104,'[1]Birth Dates'!$A:$A,'[1]Birth Dates'!$B:$B,"",0),IF(_xlpm.d=0,"",_xlpm.d))</f>
        <v/>
      </c>
      <c r="O2104" s="264">
        <f>IF(OR(N2104="",A2104="",NOT(ISNUMBER(N2104)),N2104&gt;A2104),"",DATEDIF(N2104,A2104,"Y")&amp;" years, "&amp;DATEDIF(N2104,A2104,"YM")&amp;" months, "&amp;DATEDIF(N2104,A2104,"MD")&amp;" days")</f>
        <v/>
      </c>
      <c r="P2104" s="264" t="inlineStr">
        <is>
          <t>Darren Pate</t>
        </is>
      </c>
      <c r="Q2104" s="264" t="inlineStr">
        <is>
          <t>AUS</t>
        </is>
      </c>
      <c r="R2104" s="697">
        <f>_xlfn.LET(_xlpm.d,_xlfn.XLOOKUP(P2104,'[1]Birth Dates'!$A:$A,'[1]Birth Dates'!$B:$B,"",0),IF(_xlpm.d=0,"",_xlpm.d))</f>
        <v/>
      </c>
      <c r="S2104" s="264">
        <f>IF(OR(R2104="",A2104="",NOT(ISNUMBER(R2104)),R2104&gt;A2104),"",DATEDIF(R2104,A2104,"Y")&amp;" years, "&amp;DATEDIF(R2104,A2104,"YM")&amp;" months, "&amp;DATEDIF(R2104,A2104,"MD")&amp;" days")</f>
        <v/>
      </c>
      <c r="T2104" s="264" t="n"/>
      <c r="U2104" s="264" t="n"/>
      <c r="V2104" s="697">
        <f>_xlfn.LET(_xlpm.d,_xlfn.XLOOKUP(T2104,'[1]Birth Dates'!$A:$A,'[1]Birth Dates'!$B:$B,"",0),IF(_xlpm.d=0,"",_xlpm.d))</f>
        <v/>
      </c>
      <c r="W2104" s="264">
        <f>IF(OR(V2104="",A2104="",NOT(ISNUMBER(V2104)),V2104&gt;A2104),"",DATEDIF(V2104,A2104,"Y")&amp;" years, "&amp;DATEDIF(V2104,A2104,"YM")&amp;" months, "&amp;DATEDIF(V2104,A2104,"MD")&amp;" days")</f>
        <v/>
      </c>
      <c r="X2104" s="264" t="n"/>
      <c r="Y2104" s="264" t="n"/>
      <c r="Z2104" s="264" t="n"/>
      <c r="AA2104" s="264" t="n"/>
      <c r="AB2104" s="264" t="n">
        <v>26</v>
      </c>
      <c r="AC2104" s="264" t="n">
        <v>14</v>
      </c>
      <c r="AD2104" s="264" t="n">
        <v>9</v>
      </c>
      <c r="AE2104" s="581" t="inlineStr">
        <is>
          <t>2:14.5390</t>
        </is>
      </c>
      <c r="AF2104" s="418">
        <f>IF(OR(AE2104="",AE2104="",AE2104=0),"",6.213/(AE2104*24))</f>
        <v/>
      </c>
      <c r="AG2104" s="269" t="n"/>
      <c r="AH2104" s="581" t="inlineStr"/>
      <c r="AI2104" s="418">
        <f>IF(OR(AH2104="",AH2104="",AH2104=0),"",6.213/(AH2104*24))</f>
        <v/>
      </c>
      <c r="AJ2104" s="175">
        <f>IF(AND(ISNUMBER(AB2104),ISNUMBER(AG2104)),AB2104-AG2104,"")</f>
        <v/>
      </c>
      <c r="AK2104" s="264" t="inlineStr">
        <is>
          <t>Wheel Bearing</t>
        </is>
      </c>
      <c r="AL2104" s="264" t="n">
        <v>46</v>
      </c>
      <c r="AM2104" s="710" t="n">
        <v>0.09754381944444444</v>
      </c>
      <c r="AN2104" s="671">
        <f>IF(OR(AL2104="",AM2104="",AM2104=0),"",AL2104*6.213/(AM2104*24))</f>
        <v/>
      </c>
      <c r="AO2104" s="477">
        <f>IF(AND(AL2104=AL2103,AM2104&lt;&gt;"",AM2103&lt;&gt;""),AM2104-AM2103,"")</f>
        <v/>
      </c>
      <c r="AP2104" s="175" t="n">
        <v>10</v>
      </c>
      <c r="AQ2104" s="613" t="inlineStr">
        <is>
          <t>2:16.5220</t>
        </is>
      </c>
      <c r="AR2104" s="439">
        <f>IF(OR(AQ2104="",AQ2104="",AQ2104=0),"",6.213/(AQ2104*24))</f>
        <v/>
      </c>
      <c r="AS2104" s="436">
        <f>IF(OR(NOT(ISNUMBER(C2104)),NOT(ISNUMBER(AB2104))),"",IF(AG2104&lt;&gt;"",AG2104,AB2104)-C2104)</f>
        <v/>
      </c>
      <c r="AT2104" s="270" t="n"/>
      <c r="AU2104" s="271">
        <f>IF($B2104="","",TEXT($A2104,"yyyymmdd")&amp;"_P"&amp;$C2104&amp;"_C"&amp;$F2104&amp;"_"&amp;TRIM(RIGHT(SUBSTITUTE(TRIM(SUBSTITUTE($L2104,CHAR(160)," "))," ",REPT(" ",60)),60))&amp;IF($P2104="","","-"&amp;TRIM(RIGHT(SUBSTITUTE(TRIM(SUBSTITUTE($P2104,CHAR(160)," "))," ",REPT(" ",60)),60)))&amp;IF($T2104="","","-"&amp;TRIM(RIGHT(SUBSTITUTE(TRIM(SUBSTITUTE($T2104,CHAR(160)," "))," ",REPT(" ",60)),60)))&amp;".jpg")</f>
        <v/>
      </c>
    </row>
    <row r="2105" ht="42" customHeight="1">
      <c r="A2105" s="268" t="n">
        <v>36478</v>
      </c>
      <c r="B2105" s="264" t="inlineStr">
        <is>
          <t>FAI 1000 14 November, 1999</t>
        </is>
      </c>
      <c r="C2105" s="264" t="inlineStr">
        <is>
          <t>DNF</t>
        </is>
      </c>
      <c r="D2105" s="264" t="n"/>
      <c r="E2105" s="264" t="n"/>
      <c r="F2105" s="264" t="n">
        <v>32</v>
      </c>
      <c r="G2105" s="264" t="inlineStr">
        <is>
          <t>Thomas Mezera Motorsport</t>
        </is>
      </c>
      <c r="H2105" s="264" t="n"/>
      <c r="I2105" s="264" t="inlineStr">
        <is>
          <t>Densitron</t>
        </is>
      </c>
      <c r="J2105" s="264" t="inlineStr">
        <is>
          <t>Holden Commodore VS</t>
        </is>
      </c>
      <c r="K2105" s="264" t="n"/>
      <c r="L2105" s="264" t="inlineStr">
        <is>
          <t>Tomas Mezera</t>
        </is>
      </c>
      <c r="M2105" s="264" t="inlineStr">
        <is>
          <t>CZE</t>
        </is>
      </c>
      <c r="N2105" s="697">
        <f>_xlfn.LET(_xlpm.d,_xlfn.XLOOKUP(L2105,'[1]Birth Dates'!$A:$A,'[1]Birth Dates'!$B:$B,"",0),IF(_xlpm.d=0,"",_xlpm.d))</f>
        <v/>
      </c>
      <c r="O2105" s="264">
        <f>IF(OR(N2105="",A2105="",NOT(ISNUMBER(N2105)),N2105&gt;A2105),"",DATEDIF(N2105,A2105,"Y")&amp;" years, "&amp;DATEDIF(N2105,A2105,"YM")&amp;" months, "&amp;DATEDIF(N2105,A2105,"MD")&amp;" days")</f>
        <v/>
      </c>
      <c r="P2105" s="264" t="inlineStr">
        <is>
          <t>Tony Ricciardello</t>
        </is>
      </c>
      <c r="Q2105" s="264" t="inlineStr">
        <is>
          <t>AUS</t>
        </is>
      </c>
      <c r="R2105" s="697">
        <f>_xlfn.LET(_xlpm.d,_xlfn.XLOOKUP(P2105,'[1]Birth Dates'!$A:$A,'[1]Birth Dates'!$B:$B,"",0),IF(_xlpm.d=0,"",_xlpm.d))</f>
        <v/>
      </c>
      <c r="S2105" s="264">
        <f>IF(OR(R2105="",A2105="",NOT(ISNUMBER(R2105)),R2105&gt;A2105),"",DATEDIF(R2105,A2105,"Y")&amp;" years, "&amp;DATEDIF(R2105,A2105,"YM")&amp;" months, "&amp;DATEDIF(R2105,A2105,"MD")&amp;" days")</f>
        <v/>
      </c>
      <c r="T2105" s="264" t="n"/>
      <c r="U2105" s="264" t="n"/>
      <c r="V2105" s="697">
        <f>_xlfn.LET(_xlpm.d,_xlfn.XLOOKUP(T2105,'[1]Birth Dates'!$A:$A,'[1]Birth Dates'!$B:$B,"",0),IF(_xlpm.d=0,"",_xlpm.d))</f>
        <v/>
      </c>
      <c r="W2105" s="264">
        <f>IF(OR(V2105="",A2105="",NOT(ISNUMBER(V2105)),V2105&gt;A2105),"",DATEDIF(V2105,A2105,"Y")&amp;" years, "&amp;DATEDIF(V2105,A2105,"YM")&amp;" months, "&amp;DATEDIF(V2105,A2105,"MD")&amp;" days")</f>
        <v/>
      </c>
      <c r="X2105" s="264" t="n"/>
      <c r="Y2105" s="264" t="n"/>
      <c r="Z2105" s="264" t="n"/>
      <c r="AA2105" s="264" t="n"/>
      <c r="AB2105" s="264" t="n">
        <v>13</v>
      </c>
      <c r="AC2105" s="264" t="n">
        <v>14</v>
      </c>
      <c r="AD2105" s="264" t="n">
        <v>8</v>
      </c>
      <c r="AE2105" s="581" t="inlineStr">
        <is>
          <t>2:11.4790</t>
        </is>
      </c>
      <c r="AF2105" s="418">
        <f>IF(OR(AE2105="",AE2105="",AE2105=0),"",6.213/(AE2105*24))</f>
        <v/>
      </c>
      <c r="AG2105" s="269" t="n"/>
      <c r="AH2105" s="581" t="inlineStr"/>
      <c r="AI2105" s="418">
        <f>IF(OR(AH2105="",AH2105="",AH2105=0),"",6.213/(AH2105*24))</f>
        <v/>
      </c>
      <c r="AJ2105" s="175">
        <f>IF(AND(ISNUMBER(AB2105),ISNUMBER(AG2105)),AB2105-AG2105,"")</f>
        <v/>
      </c>
      <c r="AK2105" s="264" t="inlineStr">
        <is>
          <t>Accident</t>
        </is>
      </c>
      <c r="AL2105" s="264" t="n">
        <v>41</v>
      </c>
      <c r="AM2105" s="710" t="n">
        <v>0.07410989583333334</v>
      </c>
      <c r="AN2105" s="671">
        <f>IF(OR(AL2105="",AM2105="",AM2105=0),"",AL2105*6.213/(AM2105*24))</f>
        <v/>
      </c>
      <c r="AO2105" s="477">
        <f>IF(AND(AL2105=AL2104,AM2105&lt;&gt;"",AM2104&lt;&gt;""),AM2105-AM2104,"")</f>
        <v/>
      </c>
      <c r="AP2105" s="175" t="n">
        <v>38</v>
      </c>
      <c r="AQ2105" s="613" t="inlineStr">
        <is>
          <t>2:14.5880</t>
        </is>
      </c>
      <c r="AR2105" s="439">
        <f>IF(OR(AQ2105="",AQ2105="",AQ2105=0),"",6.213/(AQ2105*24))</f>
        <v/>
      </c>
      <c r="AS2105" s="436">
        <f>IF(OR(NOT(ISNUMBER(C2105)),NOT(ISNUMBER(AB2105))),"",IF(AG2105&lt;&gt;"",AG2105,AB2105)-C2105)</f>
        <v/>
      </c>
      <c r="AT2105" s="270" t="n"/>
      <c r="AU2105" s="271">
        <f>IF($B2105="","",TEXT($A2105,"yyyymmdd")&amp;"_P"&amp;$C2105&amp;"_C"&amp;$F2105&amp;"_"&amp;TRIM(RIGHT(SUBSTITUTE(TRIM(SUBSTITUTE($L2105,CHAR(160)," "))," ",REPT(" ",60)),60))&amp;IF($P2105="","","-"&amp;TRIM(RIGHT(SUBSTITUTE(TRIM(SUBSTITUTE($P2105,CHAR(160)," "))," ",REPT(" ",60)),60)))&amp;IF($T2105="","","-"&amp;TRIM(RIGHT(SUBSTITUTE(TRIM(SUBSTITUTE($T2105,CHAR(160)," "))," ",REPT(" ",60)),60)))&amp;".jpg")</f>
        <v/>
      </c>
    </row>
    <row r="2106" ht="42" customHeight="1">
      <c r="A2106" s="268" t="n">
        <v>36478</v>
      </c>
      <c r="B2106" s="264" t="inlineStr">
        <is>
          <t>FAI 1000 14 November, 1999</t>
        </is>
      </c>
      <c r="C2106" s="264" t="inlineStr">
        <is>
          <t>DNF</t>
        </is>
      </c>
      <c r="D2106" s="264" t="n"/>
      <c r="E2106" s="264" t="n"/>
      <c r="F2106" s="264" t="n">
        <v>34</v>
      </c>
      <c r="G2106" s="264" t="inlineStr">
        <is>
          <t>Garry Rogers Motorsport</t>
        </is>
      </c>
      <c r="H2106" s="264" t="n"/>
      <c r="I2106" s="264" t="inlineStr">
        <is>
          <t>Valvoline</t>
        </is>
      </c>
      <c r="J2106" s="264" t="inlineStr">
        <is>
          <t>Holden Commodore VT</t>
        </is>
      </c>
      <c r="K2106" s="264" t="n"/>
      <c r="L2106" s="264" t="inlineStr">
        <is>
          <t>Garth Tander</t>
        </is>
      </c>
      <c r="M2106" s="264" t="inlineStr">
        <is>
          <t>AUS</t>
        </is>
      </c>
      <c r="N2106" s="697">
        <f>_xlfn.LET(_xlpm.d,_xlfn.XLOOKUP(L2106,'[1]Birth Dates'!$A:$A,'[1]Birth Dates'!$B:$B,"",0),IF(_xlpm.d=0,"",_xlpm.d))</f>
        <v/>
      </c>
      <c r="O2106" s="264">
        <f>IF(OR(N2106="",A2106="",NOT(ISNUMBER(N2106)),N2106&gt;A2106),"",DATEDIF(N2106,A2106,"Y")&amp;" years, "&amp;DATEDIF(N2106,A2106,"YM")&amp;" months, "&amp;DATEDIF(N2106,A2106,"MD")&amp;" days")</f>
        <v/>
      </c>
      <c r="P2106" s="264" t="inlineStr">
        <is>
          <t>Jason Bargwanna</t>
        </is>
      </c>
      <c r="Q2106" s="264" t="inlineStr">
        <is>
          <t>AUS</t>
        </is>
      </c>
      <c r="R2106" s="697">
        <f>_xlfn.LET(_xlpm.d,_xlfn.XLOOKUP(P2106,'[1]Birth Dates'!$A:$A,'[1]Birth Dates'!$B:$B,"",0),IF(_xlpm.d=0,"",_xlpm.d))</f>
        <v/>
      </c>
      <c r="S2106" s="264">
        <f>IF(OR(R2106="",A2106="",NOT(ISNUMBER(R2106)),R2106&gt;A2106),"",DATEDIF(R2106,A2106,"Y")&amp;" years, "&amp;DATEDIF(R2106,A2106,"YM")&amp;" months, "&amp;DATEDIF(R2106,A2106,"MD")&amp;" days")</f>
        <v/>
      </c>
      <c r="T2106" s="264" t="n"/>
      <c r="U2106" s="264" t="n"/>
      <c r="V2106" s="697">
        <f>_xlfn.LET(_xlpm.d,_xlfn.XLOOKUP(T2106,'[1]Birth Dates'!$A:$A,'[1]Birth Dates'!$B:$B,"",0),IF(_xlpm.d=0,"",_xlpm.d))</f>
        <v/>
      </c>
      <c r="W2106" s="264">
        <f>IF(OR(V2106="",A2106="",NOT(ISNUMBER(V2106)),V2106&gt;A2106),"",DATEDIF(V2106,A2106,"Y")&amp;" years, "&amp;DATEDIF(V2106,A2106,"YM")&amp;" months, "&amp;DATEDIF(V2106,A2106,"MD")&amp;" days")</f>
        <v/>
      </c>
      <c r="X2106" s="264" t="n"/>
      <c r="Y2106" s="264" t="n"/>
      <c r="Z2106" s="264" t="n"/>
      <c r="AA2106" s="264" t="n"/>
      <c r="AB2106" s="264" t="n">
        <v>6</v>
      </c>
      <c r="AC2106" s="264" t="n">
        <v>13</v>
      </c>
      <c r="AD2106" s="264" t="n">
        <v>7</v>
      </c>
      <c r="AE2106" s="581" t="inlineStr">
        <is>
          <t>2:10.9810</t>
        </is>
      </c>
      <c r="AF2106" s="418">
        <f>IF(OR(AE2106="",AE2106="",AE2106=0),"",6.213/(AE2106*24))</f>
        <v/>
      </c>
      <c r="AG2106" s="269" t="n"/>
      <c r="AH2106" s="581" t="inlineStr">
        <is>
          <t>2:32.2010</t>
        </is>
      </c>
      <c r="AI2106" s="418">
        <f>IF(OR(AH2106="",AH2106="",AH2106=0),"",6.213/(AH2106*24))</f>
        <v/>
      </c>
      <c r="AJ2106" s="175">
        <f>IF(AND(ISNUMBER(AB2106),ISNUMBER(AG2106)),AB2106-AG2106,"")</f>
        <v/>
      </c>
      <c r="AK2106" s="264" t="inlineStr">
        <is>
          <t>Accident</t>
        </is>
      </c>
      <c r="AL2106" s="264" t="n">
        <v>41</v>
      </c>
      <c r="AM2106" s="710" t="n">
        <v>0.07413866898148148</v>
      </c>
      <c r="AN2106" s="671">
        <f>IF(OR(AL2106="",AM2106="",AM2106=0),"",AL2106*6.213/(AM2106*24))</f>
        <v/>
      </c>
      <c r="AO2106" s="477">
        <f>IF(AND(AL2106=AL2105,AM2106&lt;&gt;"",AM2105&lt;&gt;""),AM2106-AM2105,"")</f>
        <v/>
      </c>
      <c r="AP2106" s="175" t="n">
        <v>27</v>
      </c>
      <c r="AQ2106" s="613" t="inlineStr">
        <is>
          <t>2:13.0540</t>
        </is>
      </c>
      <c r="AR2106" s="439">
        <f>IF(OR(AQ2106="",AQ2106="",AQ2106=0),"",6.213/(AQ2106*24))</f>
        <v/>
      </c>
      <c r="AS2106" s="436">
        <f>IF(OR(NOT(ISNUMBER(C2106)),NOT(ISNUMBER(AB2106))),"",IF(AG2106&lt;&gt;"",AG2106,AB2106)-C2106)</f>
        <v/>
      </c>
      <c r="AT2106" s="270" t="n"/>
      <c r="AU2106" s="271">
        <f>IF($B2106="","",TEXT($A2106,"yyyymmdd")&amp;"_P"&amp;$C2106&amp;"_C"&amp;$F2106&amp;"_"&amp;TRIM(RIGHT(SUBSTITUTE(TRIM(SUBSTITUTE($L2106,CHAR(160)," "))," ",REPT(" ",60)),60))&amp;IF($P2106="","","-"&amp;TRIM(RIGHT(SUBSTITUTE(TRIM(SUBSTITUTE($P2106,CHAR(160)," "))," ",REPT(" ",60)),60)))&amp;IF($T2106="","","-"&amp;TRIM(RIGHT(SUBSTITUTE(TRIM(SUBSTITUTE($T2106,CHAR(160)," "))," ",REPT(" ",60)),60)))&amp;".jpg")</f>
        <v/>
      </c>
    </row>
    <row r="2107" ht="42" customHeight="1">
      <c r="A2107" s="268" t="n">
        <v>36478</v>
      </c>
      <c r="B2107" s="264" t="inlineStr">
        <is>
          <t>FAI 1000 14 November, 1999</t>
        </is>
      </c>
      <c r="C2107" s="264" t="inlineStr">
        <is>
          <t>DNF</t>
        </is>
      </c>
      <c r="D2107" s="264" t="n"/>
      <c r="E2107" s="264" t="n"/>
      <c r="F2107" s="264" t="n">
        <v>79</v>
      </c>
      <c r="G2107" s="264" t="inlineStr">
        <is>
          <t>Cadillac Productions</t>
        </is>
      </c>
      <c r="H2107" s="264" t="n"/>
      <c r="I2107" s="264" t="inlineStr">
        <is>
          <t>SMS Consulting</t>
        </is>
      </c>
      <c r="J2107" s="264" t="inlineStr">
        <is>
          <t>Ford Falcon EL</t>
        </is>
      </c>
      <c r="K2107" s="264" t="n"/>
      <c r="L2107" s="264" t="inlineStr">
        <is>
          <t>Mike Conway</t>
        </is>
      </c>
      <c r="M2107" s="264" t="inlineStr">
        <is>
          <t>AUS</t>
        </is>
      </c>
      <c r="N2107" s="697">
        <f>_xlfn.LET(_xlpm.d,_xlfn.XLOOKUP(L2107,'[1]Birth Dates'!$A:$A,'[1]Birth Dates'!$B:$B,"",0),IF(_xlpm.d=0,"",_xlpm.d))</f>
        <v/>
      </c>
      <c r="O2107" s="264">
        <f>IF(OR(N2107="",A2107="",NOT(ISNUMBER(N2107)),N2107&gt;A2107),"",DATEDIF(N2107,A2107,"Y")&amp;" years, "&amp;DATEDIF(N2107,A2107,"YM")&amp;" months, "&amp;DATEDIF(N2107,A2107,"MD")&amp;" days")</f>
        <v/>
      </c>
      <c r="P2107" s="264" t="inlineStr">
        <is>
          <t>Ric Shaw</t>
        </is>
      </c>
      <c r="Q2107" s="264" t="inlineStr">
        <is>
          <t>AUS</t>
        </is>
      </c>
      <c r="R2107" s="697">
        <f>_xlfn.LET(_xlpm.d,_xlfn.XLOOKUP(P2107,'[1]Birth Dates'!$A:$A,'[1]Birth Dates'!$B:$B,"",0),IF(_xlpm.d=0,"",_xlpm.d))</f>
        <v/>
      </c>
      <c r="S2107" s="264">
        <f>IF(OR(R2107="",A2107="",NOT(ISNUMBER(R2107)),R2107&gt;A2107),"",DATEDIF(R2107,A2107,"Y")&amp;" years, "&amp;DATEDIF(R2107,A2107,"YM")&amp;" months, "&amp;DATEDIF(R2107,A2107,"MD")&amp;" days")</f>
        <v/>
      </c>
      <c r="T2107" s="264" t="n"/>
      <c r="U2107" s="264" t="n"/>
      <c r="V2107" s="697">
        <f>_xlfn.LET(_xlpm.d,_xlfn.XLOOKUP(T2107,'[1]Birth Dates'!$A:$A,'[1]Birth Dates'!$B:$B,"",0),IF(_xlpm.d=0,"",_xlpm.d))</f>
        <v/>
      </c>
      <c r="W2107" s="264">
        <f>IF(OR(V2107="",A2107="",NOT(ISNUMBER(V2107)),V2107&gt;A2107),"",DATEDIF(V2107,A2107,"Y")&amp;" years, "&amp;DATEDIF(V2107,A2107,"YM")&amp;" months, "&amp;DATEDIF(V2107,A2107,"MD")&amp;" days")</f>
        <v/>
      </c>
      <c r="X2107" s="264" t="n"/>
      <c r="Y2107" s="264" t="n"/>
      <c r="Z2107" s="264" t="n"/>
      <c r="AA2107" s="264" t="n"/>
      <c r="AB2107" s="264" t="n">
        <v>44</v>
      </c>
      <c r="AC2107" s="264" t="n">
        <v>11</v>
      </c>
      <c r="AD2107" s="264" t="n">
        <v>3</v>
      </c>
      <c r="AE2107" s="581" t="inlineStr">
        <is>
          <t>2:18.1570</t>
        </is>
      </c>
      <c r="AF2107" s="418">
        <f>IF(OR(AE2107="",AE2107="",AE2107=0),"",6.213/(AE2107*24))</f>
        <v/>
      </c>
      <c r="AG2107" s="269" t="n"/>
      <c r="AH2107" s="581" t="inlineStr"/>
      <c r="AI2107" s="418">
        <f>IF(OR(AH2107="",AH2107="",AH2107=0),"",6.213/(AH2107*24))</f>
        <v/>
      </c>
      <c r="AJ2107" s="175">
        <f>IF(AND(ISNUMBER(AB2107),ISNUMBER(AG2107)),AB2107-AG2107,"")</f>
        <v/>
      </c>
      <c r="AK2107" s="264" t="inlineStr">
        <is>
          <t>Engine</t>
        </is>
      </c>
      <c r="AL2107" s="264" t="n">
        <v>33</v>
      </c>
      <c r="AM2107" s="710" t="n">
        <v>0.0619702662037037</v>
      </c>
      <c r="AN2107" s="671">
        <f>IF(OR(AL2107="",AM2107="",AM2107=0),"",AL2107*6.213/(AM2107*24))</f>
        <v/>
      </c>
      <c r="AO2107" s="477">
        <f>IF(AND(AL2107=AL2106,AM2107&lt;&gt;"",AM2106&lt;&gt;""),AM2107-AM2106,"")</f>
        <v/>
      </c>
      <c r="AP2107" s="175" t="n">
        <v>11</v>
      </c>
      <c r="AQ2107" s="613" t="inlineStr">
        <is>
          <t>2:19.6680</t>
        </is>
      </c>
      <c r="AR2107" s="439">
        <f>IF(OR(AQ2107="",AQ2107="",AQ2107=0),"",6.213/(AQ2107*24))</f>
        <v/>
      </c>
      <c r="AS2107" s="436">
        <f>IF(OR(NOT(ISNUMBER(C2107)),NOT(ISNUMBER(AB2107))),"",IF(AG2107&lt;&gt;"",AG2107,AB2107)-C2107)</f>
        <v/>
      </c>
      <c r="AT2107" s="270" t="n"/>
      <c r="AU2107" s="271">
        <f>IF($B2107="","",TEXT($A2107,"yyyymmdd")&amp;"_P"&amp;$C2107&amp;"_C"&amp;$F2107&amp;"_"&amp;TRIM(RIGHT(SUBSTITUTE(TRIM(SUBSTITUTE($L2107,CHAR(160)," "))," ",REPT(" ",60)),60))&amp;IF($P2107="","","-"&amp;TRIM(RIGHT(SUBSTITUTE(TRIM(SUBSTITUTE($P2107,CHAR(160)," "))," ",REPT(" ",60)),60)))&amp;IF($T2107="","","-"&amp;TRIM(RIGHT(SUBSTITUTE(TRIM(SUBSTITUTE($T2107,CHAR(160)," "))," ",REPT(" ",60)),60)))&amp;".jpg")</f>
        <v/>
      </c>
    </row>
    <row r="2108" ht="42" customHeight="1">
      <c r="A2108" s="268" t="n">
        <v>36478</v>
      </c>
      <c r="B2108" s="264" t="inlineStr">
        <is>
          <t>FAI 1000 14 November, 1999</t>
        </is>
      </c>
      <c r="C2108" s="264" t="inlineStr">
        <is>
          <t>DNF</t>
        </is>
      </c>
      <c r="D2108" s="264" t="n"/>
      <c r="E2108" s="264" t="n"/>
      <c r="F2108" s="264" t="n">
        <v>84</v>
      </c>
      <c r="G2108" s="264" t="inlineStr">
        <is>
          <t>Miller Racing</t>
        </is>
      </c>
      <c r="H2108" s="264" t="n"/>
      <c r="I2108" s="264" t="inlineStr">
        <is>
          <t>92.9 PMFM</t>
        </is>
      </c>
      <c r="J2108" s="264" t="inlineStr">
        <is>
          <t>Holden Commodore VS</t>
        </is>
      </c>
      <c r="K2108" s="264" t="n"/>
      <c r="L2108" s="264" t="inlineStr">
        <is>
          <t>Daniel Miller</t>
        </is>
      </c>
      <c r="M2108" s="264" t="inlineStr">
        <is>
          <t>AUS</t>
        </is>
      </c>
      <c r="N2108" s="697">
        <f>_xlfn.LET(_xlpm.d,_xlfn.XLOOKUP(L2108,'[1]Birth Dates'!$A:$A,'[1]Birth Dates'!$B:$B,"",0),IF(_xlpm.d=0,"",_xlpm.d))</f>
        <v/>
      </c>
      <c r="O2108" s="264">
        <f>IF(OR(N2108="",A2108="",NOT(ISNUMBER(N2108)),N2108&gt;A2108),"",DATEDIF(N2108,A2108,"Y")&amp;" years, "&amp;DATEDIF(N2108,A2108,"YM")&amp;" months, "&amp;DATEDIF(N2108,A2108,"MD")&amp;" days")</f>
        <v/>
      </c>
      <c r="P2108" s="264" t="inlineStr">
        <is>
          <t>Geoff Kendrick</t>
        </is>
      </c>
      <c r="Q2108" s="264" t="inlineStr">
        <is>
          <t>AUS</t>
        </is>
      </c>
      <c r="R2108" s="697">
        <f>_xlfn.LET(_xlpm.d,_xlfn.XLOOKUP(P2108,'[1]Birth Dates'!$A:$A,'[1]Birth Dates'!$B:$B,"",0),IF(_xlpm.d=0,"",_xlpm.d))</f>
        <v/>
      </c>
      <c r="S2108" s="264">
        <f>IF(OR(R2108="",A2108="",NOT(ISNUMBER(R2108)),R2108&gt;A2108),"",DATEDIF(R2108,A2108,"Y")&amp;" years, "&amp;DATEDIF(R2108,A2108,"YM")&amp;" months, "&amp;DATEDIF(R2108,A2108,"MD")&amp;" days")</f>
        <v/>
      </c>
      <c r="T2108" s="264" t="n"/>
      <c r="U2108" s="264" t="n"/>
      <c r="V2108" s="697">
        <f>_xlfn.LET(_xlpm.d,_xlfn.XLOOKUP(T2108,'[1]Birth Dates'!$A:$A,'[1]Birth Dates'!$B:$B,"",0),IF(_xlpm.d=0,"",_xlpm.d))</f>
        <v/>
      </c>
      <c r="W2108" s="264">
        <f>IF(OR(V2108="",A2108="",NOT(ISNUMBER(V2108)),V2108&gt;A2108),"",DATEDIF(V2108,A2108,"Y")&amp;" years, "&amp;DATEDIF(V2108,A2108,"YM")&amp;" months, "&amp;DATEDIF(V2108,A2108,"MD")&amp;" days")</f>
        <v/>
      </c>
      <c r="X2108" s="264" t="n"/>
      <c r="Y2108" s="264" t="n"/>
      <c r="Z2108" s="264" t="n"/>
      <c r="AA2108" s="264" t="n"/>
      <c r="AB2108" s="264" t="n">
        <v>46</v>
      </c>
      <c r="AC2108" s="264" t="n">
        <v>13</v>
      </c>
      <c r="AD2108" s="264" t="n">
        <v>5</v>
      </c>
      <c r="AE2108" s="581" t="inlineStr">
        <is>
          <t>2:20.0790</t>
        </is>
      </c>
      <c r="AF2108" s="418">
        <f>IF(OR(AE2108="",AE2108="",AE2108=0),"",6.213/(AE2108*24))</f>
        <v/>
      </c>
      <c r="AG2108" s="269" t="n"/>
      <c r="AH2108" s="581" t="inlineStr"/>
      <c r="AI2108" s="418">
        <f>IF(OR(AH2108="",AH2108="",AH2108=0),"",6.213/(AH2108*24))</f>
        <v/>
      </c>
      <c r="AJ2108" s="175">
        <f>IF(AND(ISNUMBER(AB2108),ISNUMBER(AG2108)),AB2108-AG2108,"")</f>
        <v/>
      </c>
      <c r="AK2108" s="264" t="inlineStr">
        <is>
          <t>Accident</t>
        </is>
      </c>
      <c r="AL2108" s="264" t="n">
        <v>27</v>
      </c>
      <c r="AM2108" s="710" t="n">
        <v>0.05317488425925927</v>
      </c>
      <c r="AN2108" s="671">
        <f>IF(OR(AL2108="",AM2108="",AM2108=0),"",AL2108*6.213/(AM2108*24))</f>
        <v/>
      </c>
      <c r="AO2108" s="477">
        <f>IF(AND(AL2108=AL2107,AM2108&lt;&gt;"",AM2107&lt;&gt;""),AM2108-AM2107,"")</f>
        <v/>
      </c>
      <c r="AP2108" s="175" t="n">
        <v>26</v>
      </c>
      <c r="AQ2108" s="613" t="inlineStr">
        <is>
          <t>2:20.5790</t>
        </is>
      </c>
      <c r="AR2108" s="439">
        <f>IF(OR(AQ2108="",AQ2108="",AQ2108=0),"",6.213/(AQ2108*24))</f>
        <v/>
      </c>
      <c r="AS2108" s="436">
        <f>IF(OR(NOT(ISNUMBER(C2108)),NOT(ISNUMBER(AB2108))),"",IF(AG2108&lt;&gt;"",AG2108,AB2108)-C2108)</f>
        <v/>
      </c>
      <c r="AT2108" s="270" t="n"/>
      <c r="AU2108" s="271">
        <f>IF($B2108="","",TEXT($A2108,"yyyymmdd")&amp;"_P"&amp;$C2108&amp;"_C"&amp;$F2108&amp;"_"&amp;TRIM(RIGHT(SUBSTITUTE(TRIM(SUBSTITUTE($L2108,CHAR(160)," "))," ",REPT(" ",60)),60))&amp;IF($P2108="","","-"&amp;TRIM(RIGHT(SUBSTITUTE(TRIM(SUBSTITUTE($P2108,CHAR(160)," "))," ",REPT(" ",60)),60)))&amp;IF($T2108="","","-"&amp;TRIM(RIGHT(SUBSTITUTE(TRIM(SUBSTITUTE($T2108,CHAR(160)," "))," ",REPT(" ",60)),60)))&amp;".jpg")</f>
        <v/>
      </c>
    </row>
    <row r="2109" ht="42" customHeight="1">
      <c r="A2109" s="268" t="n">
        <v>36478</v>
      </c>
      <c r="B2109" s="264" t="inlineStr">
        <is>
          <t>FAI 1000 14 November, 1999</t>
        </is>
      </c>
      <c r="C2109" s="264" t="inlineStr">
        <is>
          <t>DNF</t>
        </is>
      </c>
      <c r="D2109" s="264" t="n"/>
      <c r="E2109" s="264" t="n"/>
      <c r="F2109" s="264" t="n">
        <v>80</v>
      </c>
      <c r="G2109" s="264" t="inlineStr">
        <is>
          <t>Briggs Motor Sport</t>
        </is>
      </c>
      <c r="H2109" s="264" t="n"/>
      <c r="I2109" s="264" t="inlineStr">
        <is>
          <t>Supercheap Auto</t>
        </is>
      </c>
      <c r="J2109" s="264" t="inlineStr">
        <is>
          <t>Ford Falcon EL</t>
        </is>
      </c>
      <c r="K2109" s="264" t="n"/>
      <c r="L2109" s="264" t="inlineStr">
        <is>
          <t>Bob Thorn</t>
        </is>
      </c>
      <c r="M2109" s="264" t="inlineStr">
        <is>
          <t>AUS</t>
        </is>
      </c>
      <c r="N2109" s="697">
        <f>_xlfn.LET(_xlpm.d,_xlfn.XLOOKUP(L2109,'[1]Birth Dates'!$A:$A,'[1]Birth Dates'!$B:$B,"",0),IF(_xlpm.d=0,"",_xlpm.d))</f>
        <v/>
      </c>
      <c r="O2109" s="264">
        <f>IF(OR(N2109="",A2109="",NOT(ISNUMBER(N2109)),N2109&gt;A2109),"",DATEDIF(N2109,A2109,"Y")&amp;" years, "&amp;DATEDIF(N2109,A2109,"YM")&amp;" months, "&amp;DATEDIF(N2109,A2109,"MD")&amp;" days")</f>
        <v/>
      </c>
      <c r="P2109" s="264" t="inlineStr">
        <is>
          <t>Todd Wanless</t>
        </is>
      </c>
      <c r="Q2109" s="264" t="inlineStr">
        <is>
          <t>AUS</t>
        </is>
      </c>
      <c r="R2109" s="697">
        <f>_xlfn.LET(_xlpm.d,_xlfn.XLOOKUP(P2109,'[1]Birth Dates'!$A:$A,'[1]Birth Dates'!$B:$B,"",0),IF(_xlpm.d=0,"",_xlpm.d))</f>
        <v/>
      </c>
      <c r="S2109" s="264">
        <f>IF(OR(R2109="",A2109="",NOT(ISNUMBER(R2109)),R2109&gt;A2109),"",DATEDIF(R2109,A2109,"Y")&amp;" years, "&amp;DATEDIF(R2109,A2109,"YM")&amp;" months, "&amp;DATEDIF(R2109,A2109,"MD")&amp;" days")</f>
        <v/>
      </c>
      <c r="T2109" s="264" t="n"/>
      <c r="U2109" s="264" t="n"/>
      <c r="V2109" s="697">
        <f>_xlfn.LET(_xlpm.d,_xlfn.XLOOKUP(T2109,'[1]Birth Dates'!$A:$A,'[1]Birth Dates'!$B:$B,"",0),IF(_xlpm.d=0,"",_xlpm.d))</f>
        <v/>
      </c>
      <c r="W2109" s="264">
        <f>IF(OR(V2109="",A2109="",NOT(ISNUMBER(V2109)),V2109&gt;A2109),"",DATEDIF(V2109,A2109,"Y")&amp;" years, "&amp;DATEDIF(V2109,A2109,"YM")&amp;" months, "&amp;DATEDIF(V2109,A2109,"MD")&amp;" days")</f>
        <v/>
      </c>
      <c r="X2109" s="264" t="n"/>
      <c r="Y2109" s="264" t="n"/>
      <c r="Z2109" s="264" t="n"/>
      <c r="AA2109" s="264" t="n"/>
      <c r="AB2109" s="264" t="n">
        <v>36</v>
      </c>
      <c r="AC2109" s="264" t="n">
        <v>15</v>
      </c>
      <c r="AD2109" s="264" t="n">
        <v>8</v>
      </c>
      <c r="AE2109" s="581" t="inlineStr">
        <is>
          <t>2:16.8580</t>
        </is>
      </c>
      <c r="AF2109" s="418">
        <f>IF(OR(AE2109="",AE2109="",AE2109=0),"",6.213/(AE2109*24))</f>
        <v/>
      </c>
      <c r="AG2109" s="269" t="n"/>
      <c r="AH2109" s="581" t="inlineStr"/>
      <c r="AI2109" s="418">
        <f>IF(OR(AH2109="",AH2109="",AH2109=0),"",6.213/(AH2109*24))</f>
        <v/>
      </c>
      <c r="AJ2109" s="175">
        <f>IF(AND(ISNUMBER(AB2109),ISNUMBER(AG2109)),AB2109-AG2109,"")</f>
        <v/>
      </c>
      <c r="AK2109" s="264" t="inlineStr">
        <is>
          <t>Accident</t>
        </is>
      </c>
      <c r="AL2109" s="264" t="n">
        <v>19</v>
      </c>
      <c r="AM2109" s="710" t="n">
        <v>0.03296055555555556</v>
      </c>
      <c r="AN2109" s="671">
        <f>IF(OR(AL2109="",AM2109="",AM2109=0),"",AL2109*6.213/(AM2109*24))</f>
        <v/>
      </c>
      <c r="AO2109" s="477">
        <f>IF(AND(AL2109=AL2108,AM2109&lt;&gt;"",AM2108&lt;&gt;""),AM2109-AM2108,"")</f>
        <v/>
      </c>
      <c r="AP2109" s="175" t="n">
        <v>12</v>
      </c>
      <c r="AQ2109" s="613" t="inlineStr">
        <is>
          <t>2:18.7660</t>
        </is>
      </c>
      <c r="AR2109" s="439">
        <f>IF(OR(AQ2109="",AQ2109="",AQ2109=0),"",6.213/(AQ2109*24))</f>
        <v/>
      </c>
      <c r="AS2109" s="436">
        <f>IF(OR(NOT(ISNUMBER(C2109)),NOT(ISNUMBER(AB2109))),"",IF(AG2109&lt;&gt;"",AG2109,AB2109)-C2109)</f>
        <v/>
      </c>
      <c r="AT2109" s="270" t="n"/>
      <c r="AU2109" s="271">
        <f>IF($B2109="","",TEXT($A2109,"yyyymmdd")&amp;"_P"&amp;$C2109&amp;"_C"&amp;$F2109&amp;"_"&amp;TRIM(RIGHT(SUBSTITUTE(TRIM(SUBSTITUTE($L2109,CHAR(160)," "))," ",REPT(" ",60)),60))&amp;IF($P2109="","","-"&amp;TRIM(RIGHT(SUBSTITUTE(TRIM(SUBSTITUTE($P2109,CHAR(160)," "))," ",REPT(" ",60)),60)))&amp;IF($T2109="","","-"&amp;TRIM(RIGHT(SUBSTITUTE(TRIM(SUBSTITUTE($T2109,CHAR(160)," "))," ",REPT(" ",60)),60)))&amp;".jpg")</f>
        <v/>
      </c>
    </row>
    <row r="2110" ht="42" customHeight="1">
      <c r="A2110" s="268" t="n">
        <v>36478</v>
      </c>
      <c r="B2110" s="264" t="inlineStr">
        <is>
          <t>FAI 1000 14 November, 1999</t>
        </is>
      </c>
      <c r="C2110" s="264" t="inlineStr">
        <is>
          <t>DNF</t>
        </is>
      </c>
      <c r="D2110" s="264" t="n"/>
      <c r="E2110" s="264" t="n"/>
      <c r="F2110" s="264" t="n">
        <v>81</v>
      </c>
      <c r="G2110" s="264" t="inlineStr">
        <is>
          <t>Rowse Motorsport</t>
        </is>
      </c>
      <c r="H2110" s="264" t="n"/>
      <c r="I2110" s="264" t="inlineStr">
        <is>
          <t>Rowse Motors</t>
        </is>
      </c>
      <c r="J2110" s="264" t="inlineStr">
        <is>
          <t>Holden Commodore VP</t>
        </is>
      </c>
      <c r="K2110" s="264" t="n"/>
      <c r="L2110" s="264" t="inlineStr">
        <is>
          <t>Tim Rowse</t>
        </is>
      </c>
      <c r="M2110" s="264" t="inlineStr">
        <is>
          <t>AUS</t>
        </is>
      </c>
      <c r="N2110" s="697">
        <f>_xlfn.LET(_xlpm.d,_xlfn.XLOOKUP(L2110,'[1]Birth Dates'!$A:$A,'[1]Birth Dates'!$B:$B,"",0),IF(_xlpm.d=0,"",_xlpm.d))</f>
        <v/>
      </c>
      <c r="O2110" s="264">
        <f>IF(OR(N2110="",A2110="",NOT(ISNUMBER(N2110)),N2110&gt;A2110),"",DATEDIF(N2110,A2110,"Y")&amp;" years, "&amp;DATEDIF(N2110,A2110,"YM")&amp;" months, "&amp;DATEDIF(N2110,A2110,"MD")&amp;" days")</f>
        <v/>
      </c>
      <c r="P2110" s="264" t="inlineStr">
        <is>
          <t>Ron Barnacle</t>
        </is>
      </c>
      <c r="Q2110" s="264" t="inlineStr">
        <is>
          <t>AUS</t>
        </is>
      </c>
      <c r="R2110" s="697">
        <f>_xlfn.LET(_xlpm.d,_xlfn.XLOOKUP(P2110,'[1]Birth Dates'!$A:$A,'[1]Birth Dates'!$B:$B,"",0),IF(_xlpm.d=0,"",_xlpm.d))</f>
        <v/>
      </c>
      <c r="S2110" s="264">
        <f>IF(OR(R2110="",A2110="",NOT(ISNUMBER(R2110)),R2110&gt;A2110),"",DATEDIF(R2110,A2110,"Y")&amp;" years, "&amp;DATEDIF(R2110,A2110,"YM")&amp;" months, "&amp;DATEDIF(R2110,A2110,"MD")&amp;" days")</f>
        <v/>
      </c>
      <c r="T2110" s="264" t="n"/>
      <c r="U2110" s="264" t="n"/>
      <c r="V2110" s="697">
        <f>_xlfn.LET(_xlpm.d,_xlfn.XLOOKUP(T2110,'[1]Birth Dates'!$A:$A,'[1]Birth Dates'!$B:$B,"",0),IF(_xlpm.d=0,"",_xlpm.d))</f>
        <v/>
      </c>
      <c r="W2110" s="264">
        <f>IF(OR(V2110="",A2110="",NOT(ISNUMBER(V2110)),V2110&gt;A2110),"",DATEDIF(V2110,A2110,"Y")&amp;" years, "&amp;DATEDIF(V2110,A2110,"YM")&amp;" months, "&amp;DATEDIF(V2110,A2110,"MD")&amp;" days")</f>
        <v/>
      </c>
      <c r="X2110" s="264" t="n"/>
      <c r="Y2110" s="264" t="n"/>
      <c r="Z2110" s="264" t="n"/>
      <c r="AA2110" s="264" t="n"/>
      <c r="AB2110" s="264" t="n">
        <v>50</v>
      </c>
      <c r="AC2110" s="264" t="n">
        <v>13</v>
      </c>
      <c r="AD2110" s="264" t="n">
        <v>13</v>
      </c>
      <c r="AE2110" s="581" t="inlineStr">
        <is>
          <t>2:24.4070</t>
        </is>
      </c>
      <c r="AF2110" s="418">
        <f>IF(OR(AE2110="",AE2110="",AE2110=0),"",6.213/(AE2110*24))</f>
        <v/>
      </c>
      <c r="AG2110" s="269" t="n"/>
      <c r="AH2110" s="581" t="inlineStr"/>
      <c r="AI2110" s="418">
        <f>IF(OR(AH2110="",AH2110="",AH2110=0),"",6.213/(AH2110*24))</f>
        <v/>
      </c>
      <c r="AJ2110" s="175">
        <f>IF(AND(ISNUMBER(AB2110),ISNUMBER(AG2110)),AB2110-AG2110,"")</f>
        <v/>
      </c>
      <c r="AK2110" s="264" t="inlineStr">
        <is>
          <t>Differential</t>
        </is>
      </c>
      <c r="AL2110" s="264" t="n">
        <v>14</v>
      </c>
      <c r="AM2110" s="710" t="n">
        <v>0.07112462962962962</v>
      </c>
      <c r="AN2110" s="671">
        <f>IF(OR(AL2110="",AM2110="",AM2110=0),"",AL2110*6.213/(AM2110*24))</f>
        <v/>
      </c>
      <c r="AO2110" s="477">
        <f>IF(AND(AL2110=AL2109,AM2110&lt;&gt;"",AM2109&lt;&gt;""),AM2110-AM2109,"")</f>
        <v/>
      </c>
      <c r="AP2110" s="175" t="n">
        <v>7</v>
      </c>
      <c r="AQ2110" s="613" t="inlineStr">
        <is>
          <t>2:27.3830</t>
        </is>
      </c>
      <c r="AR2110" s="439">
        <f>IF(OR(AQ2110="",AQ2110="",AQ2110=0),"",6.213/(AQ2110*24))</f>
        <v/>
      </c>
      <c r="AS2110" s="436">
        <f>IF(OR(NOT(ISNUMBER(C2110)),NOT(ISNUMBER(AB2110))),"",IF(AG2110&lt;&gt;"",AG2110,AB2110)-C2110)</f>
        <v/>
      </c>
      <c r="AT2110" s="270" t="n"/>
      <c r="AU2110" s="271">
        <f>IF($B2110="","",TEXT($A2110,"yyyymmdd")&amp;"_P"&amp;$C2110&amp;"_C"&amp;$F2110&amp;"_"&amp;TRIM(RIGHT(SUBSTITUTE(TRIM(SUBSTITUTE($L2110,CHAR(160)," "))," ",REPT(" ",60)),60))&amp;IF($P2110="","","-"&amp;TRIM(RIGHT(SUBSTITUTE(TRIM(SUBSTITUTE($P2110,CHAR(160)," "))," ",REPT(" ",60)),60)))&amp;IF($T2110="","","-"&amp;TRIM(RIGHT(SUBSTITUTE(TRIM(SUBSTITUTE($T2110,CHAR(160)," "))," ",REPT(" ",60)),60)))&amp;".jpg")</f>
        <v/>
      </c>
    </row>
    <row r="2111" ht="42" customHeight="1">
      <c r="A2111" s="268" t="n">
        <v>36478</v>
      </c>
      <c r="B2111" s="264" t="inlineStr">
        <is>
          <t>FAI 1000 14 November, 1999</t>
        </is>
      </c>
      <c r="C2111" s="264" t="inlineStr">
        <is>
          <t>DNF</t>
        </is>
      </c>
      <c r="D2111" s="264" t="n"/>
      <c r="E2111" s="264" t="n"/>
      <c r="F2111" s="264" t="n">
        <v>41</v>
      </c>
      <c r="G2111" s="264" t="inlineStr">
        <is>
          <t>Emerzidis Motorsport</t>
        </is>
      </c>
      <c r="H2111" s="264" t="n"/>
      <c r="I2111" s="264" t="inlineStr">
        <is>
          <t>Eastern Creek Karting</t>
        </is>
      </c>
      <c r="J2111" s="264" t="inlineStr">
        <is>
          <t>Ford Falcon EL</t>
        </is>
      </c>
      <c r="K2111" s="264" t="n"/>
      <c r="L2111" s="264" t="inlineStr">
        <is>
          <t>Bill Sieders</t>
        </is>
      </c>
      <c r="M2111" s="264" t="inlineStr">
        <is>
          <t>AUS</t>
        </is>
      </c>
      <c r="N2111" s="697">
        <f>_xlfn.LET(_xlpm.d,_xlfn.XLOOKUP(L2111,'[1]Birth Dates'!$A:$A,'[1]Birth Dates'!$B:$B,"",0),IF(_xlpm.d=0,"",_xlpm.d))</f>
        <v/>
      </c>
      <c r="O2111" s="264">
        <f>IF(OR(N2111="",A2111="",NOT(ISNUMBER(N2111)),N2111&gt;A2111),"",DATEDIF(N2111,A2111,"Y")&amp;" years, "&amp;DATEDIF(N2111,A2111,"YM")&amp;" months, "&amp;DATEDIF(N2111,A2111,"MD")&amp;" days")</f>
        <v/>
      </c>
      <c r="P2111" s="264" t="inlineStr">
        <is>
          <t>Garry Holt</t>
        </is>
      </c>
      <c r="Q2111" s="264" t="inlineStr">
        <is>
          <t>AUS</t>
        </is>
      </c>
      <c r="R2111" s="697">
        <f>_xlfn.LET(_xlpm.d,_xlfn.XLOOKUP(P2111,'[1]Birth Dates'!$A:$A,'[1]Birth Dates'!$B:$B,"",0),IF(_xlpm.d=0,"",_xlpm.d))</f>
        <v/>
      </c>
      <c r="S2111" s="264">
        <f>IF(OR(R2111="",A2111="",NOT(ISNUMBER(R2111)),R2111&gt;A2111),"",DATEDIF(R2111,A2111,"Y")&amp;" years, "&amp;DATEDIF(R2111,A2111,"YM")&amp;" months, "&amp;DATEDIF(R2111,A2111,"MD")&amp;" days")</f>
        <v/>
      </c>
      <c r="T2111" s="264" t="n"/>
      <c r="U2111" s="264" t="n"/>
      <c r="V2111" s="697">
        <f>_xlfn.LET(_xlpm.d,_xlfn.XLOOKUP(T2111,'[1]Birth Dates'!$A:$A,'[1]Birth Dates'!$B:$B,"",0),IF(_xlpm.d=0,"",_xlpm.d))</f>
        <v/>
      </c>
      <c r="W2111" s="264">
        <f>IF(OR(V2111="",A2111="",NOT(ISNUMBER(V2111)),V2111&gt;A2111),"",DATEDIF(V2111,A2111,"Y")&amp;" years, "&amp;DATEDIF(V2111,A2111,"YM")&amp;" months, "&amp;DATEDIF(V2111,A2111,"MD")&amp;" days")</f>
        <v/>
      </c>
      <c r="X2111" s="264" t="n"/>
      <c r="Y2111" s="264" t="n"/>
      <c r="Z2111" s="264" t="n"/>
      <c r="AA2111" s="264" t="n"/>
      <c r="AB2111" s="264" t="n">
        <v>40</v>
      </c>
      <c r="AC2111" s="264" t="n">
        <v>14</v>
      </c>
      <c r="AD2111" s="264" t="n">
        <v>3</v>
      </c>
      <c r="AE2111" s="581" t="inlineStr">
        <is>
          <t>2:17.2900</t>
        </is>
      </c>
      <c r="AF2111" s="418">
        <f>IF(OR(AE2111="",AE2111="",AE2111=0),"",6.213/(AE2111*24))</f>
        <v/>
      </c>
      <c r="AG2111" s="269" t="n"/>
      <c r="AH2111" s="581" t="inlineStr"/>
      <c r="AI2111" s="418">
        <f>IF(OR(AH2111="",AH2111="",AH2111=0),"",6.213/(AH2111*24))</f>
        <v/>
      </c>
      <c r="AJ2111" s="175">
        <f>IF(AND(ISNUMBER(AB2111),ISNUMBER(AG2111)),AB2111-AG2111,"")</f>
        <v/>
      </c>
      <c r="AK2111" s="264" t="inlineStr">
        <is>
          <t>Rocker</t>
        </is>
      </c>
      <c r="AL2111" s="264" t="n">
        <v>11</v>
      </c>
      <c r="AM2111" s="710" t="n">
        <v>0.01870655092592593</v>
      </c>
      <c r="AN2111" s="671">
        <f>IF(OR(AL2111="",AM2111="",AM2111=0),"",AL2111*6.213/(AM2111*24))</f>
        <v/>
      </c>
      <c r="AO2111" s="477">
        <f>IF(AND(AL2111=AL2110,AM2111&lt;&gt;"",AM2110&lt;&gt;""),AM2111-AM2110,"")</f>
        <v/>
      </c>
      <c r="AP2111" s="175" t="n">
        <v>10</v>
      </c>
      <c r="AQ2111" s="613" t="inlineStr">
        <is>
          <t>2:20.6110</t>
        </is>
      </c>
      <c r="AR2111" s="439">
        <f>IF(OR(AQ2111="",AQ2111="",AQ2111=0),"",6.213/(AQ2111*24))</f>
        <v/>
      </c>
      <c r="AS2111" s="436">
        <f>IF(OR(NOT(ISNUMBER(C2111)),NOT(ISNUMBER(AB2111))),"",IF(AG2111&lt;&gt;"",AG2111,AB2111)-C2111)</f>
        <v/>
      </c>
      <c r="AT2111" s="270" t="n"/>
      <c r="AU2111" s="271">
        <f>IF($B2111="","",TEXT($A2111,"yyyymmdd")&amp;"_P"&amp;$C2111&amp;"_C"&amp;$F2111&amp;"_"&amp;TRIM(RIGHT(SUBSTITUTE(TRIM(SUBSTITUTE($L2111,CHAR(160)," "))," ",REPT(" ",60)),60))&amp;IF($P2111="","","-"&amp;TRIM(RIGHT(SUBSTITUTE(TRIM(SUBSTITUTE($P2111,CHAR(160)," "))," ",REPT(" ",60)),60)))&amp;IF($T2111="","","-"&amp;TRIM(RIGHT(SUBSTITUTE(TRIM(SUBSTITUTE($T2111,CHAR(160)," "))," ",REPT(" ",60)),60)))&amp;".jpg")</f>
        <v/>
      </c>
    </row>
    <row r="2112" ht="42" customHeight="1">
      <c r="A2112" s="268" t="n">
        <v>36478</v>
      </c>
      <c r="B2112" s="264" t="inlineStr">
        <is>
          <t>FAI 1000 14 November, 1999</t>
        </is>
      </c>
      <c r="C2112" s="264" t="inlineStr">
        <is>
          <t>DNF</t>
        </is>
      </c>
      <c r="D2112" s="264" t="n"/>
      <c r="E2112" s="264" t="n"/>
      <c r="F2112" s="264" t="n">
        <v>96</v>
      </c>
      <c r="G2112" s="264" t="inlineStr">
        <is>
          <t>John Faulkner Racing</t>
        </is>
      </c>
      <c r="H2112" s="264" t="n"/>
      <c r="I2112" s="264" t="inlineStr">
        <is>
          <t>Wynn's</t>
        </is>
      </c>
      <c r="J2112" s="264" t="inlineStr">
        <is>
          <t>Holden Commodore VS</t>
        </is>
      </c>
      <c r="K2112" s="264" t="n"/>
      <c r="L2112" s="264" t="inlineStr">
        <is>
          <t>Paul Dumbrell</t>
        </is>
      </c>
      <c r="M2112" s="264" t="inlineStr">
        <is>
          <t>AUS</t>
        </is>
      </c>
      <c r="N2112" s="697">
        <f>_xlfn.LET(_xlpm.d,_xlfn.XLOOKUP(L2112,'[1]Birth Dates'!$A:$A,'[1]Birth Dates'!$B:$B,"",0),IF(_xlpm.d=0,"",_xlpm.d))</f>
        <v/>
      </c>
      <c r="O2112" s="264">
        <f>IF(OR(N2112="",A2112="",NOT(ISNUMBER(N2112)),N2112&gt;A2112),"",DATEDIF(N2112,A2112,"Y")&amp;" years, "&amp;DATEDIF(N2112,A2112,"YM")&amp;" months, "&amp;DATEDIF(N2112,A2112,"MD")&amp;" days")</f>
        <v/>
      </c>
      <c r="P2112" s="264" t="inlineStr">
        <is>
          <t>Matthew White</t>
        </is>
      </c>
      <c r="Q2112" s="264" t="inlineStr">
        <is>
          <t>AUS</t>
        </is>
      </c>
      <c r="R2112" s="697">
        <f>_xlfn.LET(_xlpm.d,_xlfn.XLOOKUP(P2112,'[1]Birth Dates'!$A:$A,'[1]Birth Dates'!$B:$B,"",0),IF(_xlpm.d=0,"",_xlpm.d))</f>
        <v/>
      </c>
      <c r="S2112" s="264">
        <f>IF(OR(R2112="",A2112="",NOT(ISNUMBER(R2112)),R2112&gt;A2112),"",DATEDIF(R2112,A2112,"Y")&amp;" years, "&amp;DATEDIF(R2112,A2112,"YM")&amp;" months, "&amp;DATEDIF(R2112,A2112,"MD")&amp;" days")</f>
        <v/>
      </c>
      <c r="T2112" s="264" t="n"/>
      <c r="U2112" s="264" t="n"/>
      <c r="V2112" s="697">
        <f>_xlfn.LET(_xlpm.d,_xlfn.XLOOKUP(T2112,'[1]Birth Dates'!$A:$A,'[1]Birth Dates'!$B:$B,"",0),IF(_xlpm.d=0,"",_xlpm.d))</f>
        <v/>
      </c>
      <c r="W2112" s="264">
        <f>IF(OR(V2112="",A2112="",NOT(ISNUMBER(V2112)),V2112&gt;A2112),"",DATEDIF(V2112,A2112,"Y")&amp;" years, "&amp;DATEDIF(V2112,A2112,"YM")&amp;" months, "&amp;DATEDIF(V2112,A2112,"MD")&amp;" days")</f>
        <v/>
      </c>
      <c r="X2112" s="264" t="n"/>
      <c r="Y2112" s="264" t="n"/>
      <c r="Z2112" s="264" t="n"/>
      <c r="AA2112" s="264" t="n"/>
      <c r="AB2112" s="264" t="n">
        <v>34</v>
      </c>
      <c r="AC2112" s="264" t="n">
        <v>14</v>
      </c>
      <c r="AD2112" s="264" t="n">
        <v>11</v>
      </c>
      <c r="AE2112" s="581" t="inlineStr">
        <is>
          <t>2:16.1420</t>
        </is>
      </c>
      <c r="AF2112" s="418">
        <f>IF(OR(AE2112="",AE2112="",AE2112=0),"",6.213/(AE2112*24))</f>
        <v/>
      </c>
      <c r="AG2112" s="269" t="n"/>
      <c r="AH2112" s="581" t="inlineStr"/>
      <c r="AI2112" s="418">
        <f>IF(OR(AH2112="",AH2112="",AH2112=0),"",6.213/(AH2112*24))</f>
        <v/>
      </c>
      <c r="AJ2112" s="175">
        <f>IF(AND(ISNUMBER(AB2112),ISNUMBER(AG2112)),AB2112-AG2112,"")</f>
        <v/>
      </c>
      <c r="AK2112" s="264" t="inlineStr">
        <is>
          <t>Accident</t>
        </is>
      </c>
      <c r="AL2112" s="264" t="n">
        <v>11</v>
      </c>
      <c r="AM2112" s="710" t="n">
        <v>0.01935783564814815</v>
      </c>
      <c r="AN2112" s="671">
        <f>IF(OR(AL2112="",AM2112="",AM2112=0),"",AL2112*6.213/(AM2112*24))</f>
        <v/>
      </c>
      <c r="AO2112" s="477">
        <f>IF(AND(AL2112=AL2111,AM2112&lt;&gt;"",AM2111&lt;&gt;""),AM2112-AM2111,"")</f>
        <v/>
      </c>
      <c r="AP2112" s="175" t="n">
        <v>5</v>
      </c>
      <c r="AQ2112" s="613" t="inlineStr">
        <is>
          <t>2:17.3080</t>
        </is>
      </c>
      <c r="AR2112" s="439">
        <f>IF(OR(AQ2112="",AQ2112="",AQ2112=0),"",6.213/(AQ2112*24))</f>
        <v/>
      </c>
      <c r="AS2112" s="436">
        <f>IF(OR(NOT(ISNUMBER(C2112)),NOT(ISNUMBER(AB2112))),"",IF(AG2112&lt;&gt;"",AG2112,AB2112)-C2112)</f>
        <v/>
      </c>
      <c r="AT2112" s="270" t="n"/>
      <c r="AU2112" s="271">
        <f>IF($B2112="","",TEXT($A2112,"yyyymmdd")&amp;"_P"&amp;$C2112&amp;"_C"&amp;$F2112&amp;"_"&amp;TRIM(RIGHT(SUBSTITUTE(TRIM(SUBSTITUTE($L2112,CHAR(160)," "))," ",REPT(" ",60)),60))&amp;IF($P2112="","","-"&amp;TRIM(RIGHT(SUBSTITUTE(TRIM(SUBSTITUTE($P2112,CHAR(160)," "))," ",REPT(" ",60)),60)))&amp;IF($T2112="","","-"&amp;TRIM(RIGHT(SUBSTITUTE(TRIM(SUBSTITUTE($T2112,CHAR(160)," "))," ",REPT(" ",60)),60)))&amp;".jpg")</f>
        <v/>
      </c>
    </row>
    <row r="2113" ht="42" customHeight="1">
      <c r="A2113" s="268" t="n">
        <v>36478</v>
      </c>
      <c r="B2113" s="264" t="inlineStr">
        <is>
          <t>FAI 1000 14 November, 1999</t>
        </is>
      </c>
      <c r="C2113" s="264" t="inlineStr">
        <is>
          <t>DNF</t>
        </is>
      </c>
      <c r="D2113" s="264" t="n"/>
      <c r="E2113" s="264" t="n"/>
      <c r="F2113" s="264" t="n">
        <v>54</v>
      </c>
      <c r="G2113" s="264" t="inlineStr">
        <is>
          <t>Emerzidis Motorsport</t>
        </is>
      </c>
      <c r="H2113" s="264" t="n"/>
      <c r="I2113" s="264" t="inlineStr">
        <is>
          <t>Simon's Earthworks &amp; Waste</t>
        </is>
      </c>
      <c r="J2113" s="264" t="inlineStr">
        <is>
          <t>Ford Falcon EL</t>
        </is>
      </c>
      <c r="K2113" s="264" t="n"/>
      <c r="L2113" s="264" t="inlineStr">
        <is>
          <t>Simon Emerzidis</t>
        </is>
      </c>
      <c r="M2113" s="264" t="inlineStr">
        <is>
          <t>AUS</t>
        </is>
      </c>
      <c r="N2113" s="697">
        <f>_xlfn.LET(_xlpm.d,_xlfn.XLOOKUP(L2113,'[1]Birth Dates'!$A:$A,'[1]Birth Dates'!$B:$B,"",0),IF(_xlpm.d=0,"",_xlpm.d))</f>
        <v/>
      </c>
      <c r="O2113" s="264">
        <f>IF(OR(N2113="",A2113="",NOT(ISNUMBER(N2113)),N2113&gt;A2113),"",DATEDIF(N2113,A2113,"Y")&amp;" years, "&amp;DATEDIF(N2113,A2113,"YM")&amp;" months, "&amp;DATEDIF(N2113,A2113,"MD")&amp;" days")</f>
        <v/>
      </c>
      <c r="P2113" s="264" t="inlineStr">
        <is>
          <t>Garry Willmington</t>
        </is>
      </c>
      <c r="Q2113" s="264" t="inlineStr">
        <is>
          <t>AUS</t>
        </is>
      </c>
      <c r="R2113" s="697">
        <f>_xlfn.LET(_xlpm.d,_xlfn.XLOOKUP(P2113,'[1]Birth Dates'!$A:$A,'[1]Birth Dates'!$B:$B,"",0),IF(_xlpm.d=0,"",_xlpm.d))</f>
        <v/>
      </c>
      <c r="S2113" s="264">
        <f>IF(OR(R2113="",A2113="",NOT(ISNUMBER(R2113)),R2113&gt;A2113),"",DATEDIF(R2113,A2113,"Y")&amp;" years, "&amp;DATEDIF(R2113,A2113,"YM")&amp;" months, "&amp;DATEDIF(R2113,A2113,"MD")&amp;" days")</f>
        <v/>
      </c>
      <c r="T2113" s="264" t="n"/>
      <c r="U2113" s="264" t="n"/>
      <c r="V2113" s="697">
        <f>_xlfn.LET(_xlpm.d,_xlfn.XLOOKUP(T2113,'[1]Birth Dates'!$A:$A,'[1]Birth Dates'!$B:$B,"",0),IF(_xlpm.d=0,"",_xlpm.d))</f>
        <v/>
      </c>
      <c r="W2113" s="264">
        <f>IF(OR(V2113="",A2113="",NOT(ISNUMBER(V2113)),V2113&gt;A2113),"",DATEDIF(V2113,A2113,"Y")&amp;" years, "&amp;DATEDIF(V2113,A2113,"YM")&amp;" months, "&amp;DATEDIF(V2113,A2113,"MD")&amp;" days")</f>
        <v/>
      </c>
      <c r="X2113" s="264" t="n"/>
      <c r="Y2113" s="264" t="n"/>
      <c r="Z2113" s="264" t="n"/>
      <c r="AA2113" s="264" t="n"/>
      <c r="AB2113" s="264" t="n">
        <v>27</v>
      </c>
      <c r="AC2113" s="264" t="n">
        <v>18</v>
      </c>
      <c r="AD2113" s="264" t="n">
        <v>15</v>
      </c>
      <c r="AE2113" s="581" t="inlineStr">
        <is>
          <t>2:14.6470</t>
        </is>
      </c>
      <c r="AF2113" s="418">
        <f>IF(OR(AE2113="",AE2113="",AE2113=0),"",6.213/(AE2113*24))</f>
        <v/>
      </c>
      <c r="AG2113" s="269" t="n"/>
      <c r="AH2113" s="581" t="inlineStr"/>
      <c r="AI2113" s="418">
        <f>IF(OR(AH2113="",AH2113="",AH2113=0),"",6.213/(AH2113*24))</f>
        <v/>
      </c>
      <c r="AJ2113" s="175">
        <f>IF(AND(ISNUMBER(AB2113),ISNUMBER(AG2113)),AB2113-AG2113,"")</f>
        <v/>
      </c>
      <c r="AK2113" s="264" t="inlineStr">
        <is>
          <t>Spun Off</t>
        </is>
      </c>
      <c r="AL2113" s="264" t="n">
        <v>8</v>
      </c>
      <c r="AM2113" s="711" t="n">
        <v>0.03337390046296296</v>
      </c>
      <c r="AN2113" s="671">
        <f>IF(OR(AL2113="",AM2113="",AM2113=0),"",AL2113*6.213/(AM2113*24))</f>
        <v/>
      </c>
      <c r="AO2113" s="477">
        <f>IF(AND(AL2113=AL2112,AM2113&lt;&gt;"",AM2112&lt;&gt;""),AM2113-AM2112,"")</f>
        <v/>
      </c>
      <c r="AP2113" s="264" t="n">
        <v>5</v>
      </c>
      <c r="AQ2113" s="581" t="inlineStr">
        <is>
          <t>2:16.8090</t>
        </is>
      </c>
      <c r="AR2113" s="439">
        <f>IF(OR(AQ2113="",AQ2113="",AQ2113=0),"",6.213/(AQ2113*24))</f>
        <v/>
      </c>
      <c r="AS2113" s="436">
        <f>IF(OR(NOT(ISNUMBER(C2113)),NOT(ISNUMBER(AB2113))),"",IF(AG2113&lt;&gt;"",AG2113,AB2113)-C2113)</f>
        <v/>
      </c>
      <c r="AT2113" s="270" t="n"/>
      <c r="AU2113" s="271">
        <f>IF($B2113="","",TEXT($A2113,"yyyymmdd")&amp;"_P"&amp;$C2113&amp;"_C"&amp;$F2113&amp;"_"&amp;TRIM(RIGHT(SUBSTITUTE(TRIM(SUBSTITUTE($L2113,CHAR(160)," "))," ",REPT(" ",60)),60))&amp;IF($P2113="","","-"&amp;TRIM(RIGHT(SUBSTITUTE(TRIM(SUBSTITUTE($P2113,CHAR(160)," "))," ",REPT(" ",60)),60)))&amp;IF($T2113="","","-"&amp;TRIM(RIGHT(SUBSTITUTE(TRIM(SUBSTITUTE($T2113,CHAR(160)," "))," ",REPT(" ",60)),60)))&amp;".jpg")</f>
        <v/>
      </c>
    </row>
    <row r="2114" ht="42" customHeight="1">
      <c r="A2114" s="268" t="n">
        <v>36478</v>
      </c>
      <c r="B2114" s="264" t="inlineStr">
        <is>
          <t>FAI 1000 14 November, 1999</t>
        </is>
      </c>
      <c r="C2114" s="264" t="inlineStr">
        <is>
          <t>DNF</t>
        </is>
      </c>
      <c r="D2114" s="264" t="n"/>
      <c r="E2114" s="264" t="n"/>
      <c r="F2114" s="264" t="n">
        <v>37</v>
      </c>
      <c r="G2114" s="264" t="inlineStr">
        <is>
          <t>Alan Taylor Racing</t>
        </is>
      </c>
      <c r="H2114" s="264" t="n"/>
      <c r="I2114" s="264" t="inlineStr">
        <is>
          <t>The Xerox Shop</t>
        </is>
      </c>
      <c r="J2114" s="264" t="inlineStr">
        <is>
          <t>Holden Commodore VS</t>
        </is>
      </c>
      <c r="K2114" s="264" t="n"/>
      <c r="L2114" s="264" t="inlineStr">
        <is>
          <t>Scotty Taylor</t>
        </is>
      </c>
      <c r="M2114" s="264" t="inlineStr">
        <is>
          <t>AUS</t>
        </is>
      </c>
      <c r="N2114" s="697">
        <f>_xlfn.LET(_xlpm.d,_xlfn.XLOOKUP(L2114,'[1]Birth Dates'!$A:$A,'[1]Birth Dates'!$B:$B,"",0),IF(_xlpm.d=0,"",_xlpm.d))</f>
        <v/>
      </c>
      <c r="O2114" s="264">
        <f>IF(OR(N2114="",A2114="",NOT(ISNUMBER(N2114)),N2114&gt;A2114),"",DATEDIF(N2114,A2114,"Y")&amp;" years, "&amp;DATEDIF(N2114,A2114,"YM")&amp;" months, "&amp;DATEDIF(N2114,A2114,"MD")&amp;" days")</f>
        <v/>
      </c>
      <c r="P2114" s="264" t="inlineStr">
        <is>
          <t>Bill Attard</t>
        </is>
      </c>
      <c r="Q2114" s="264" t="inlineStr">
        <is>
          <t>AUS</t>
        </is>
      </c>
      <c r="R2114" s="697">
        <f>_xlfn.LET(_xlpm.d,_xlfn.XLOOKUP(P2114,'[1]Birth Dates'!$A:$A,'[1]Birth Dates'!$B:$B,"",0),IF(_xlpm.d=0,"",_xlpm.d))</f>
        <v/>
      </c>
      <c r="S2114" s="264">
        <f>IF(OR(R2114="",A2114="",NOT(ISNUMBER(R2114)),R2114&gt;A2114),"",DATEDIF(R2114,A2114,"Y")&amp;" years, "&amp;DATEDIF(R2114,A2114,"YM")&amp;" months, "&amp;DATEDIF(R2114,A2114,"MD")&amp;" days")</f>
        <v/>
      </c>
      <c r="T2114" s="264" t="n"/>
      <c r="U2114" s="264" t="n"/>
      <c r="V2114" s="697">
        <f>_xlfn.LET(_xlpm.d,_xlfn.XLOOKUP(T2114,'[1]Birth Dates'!$A:$A,'[1]Birth Dates'!$B:$B,"",0),IF(_xlpm.d=0,"",_xlpm.d))</f>
        <v/>
      </c>
      <c r="W2114" s="264">
        <f>IF(OR(V2114="",A2114="",NOT(ISNUMBER(V2114)),V2114&gt;A2114),"",DATEDIF(V2114,A2114,"Y")&amp;" years, "&amp;DATEDIF(V2114,A2114,"YM")&amp;" months, "&amp;DATEDIF(V2114,A2114,"MD")&amp;" days")</f>
        <v/>
      </c>
      <c r="X2114" s="264" t="n"/>
      <c r="Y2114" s="264" t="n"/>
      <c r="Z2114" s="264" t="n"/>
      <c r="AA2114" s="264" t="n"/>
      <c r="AB2114" s="264" t="n">
        <v>49</v>
      </c>
      <c r="AC2114" s="264" t="n">
        <v>13</v>
      </c>
      <c r="AD2114" s="264" t="n">
        <v>7</v>
      </c>
      <c r="AE2114" s="581" t="inlineStr">
        <is>
          <t>2:23.6370</t>
        </is>
      </c>
      <c r="AF2114" s="418">
        <f>IF(OR(AE2114="",AE2114="",AE2114=0),"",6.213/(AE2114*24))</f>
        <v/>
      </c>
      <c r="AG2114" s="269" t="n"/>
      <c r="AH2114" s="581" t="inlineStr"/>
      <c r="AI2114" s="418">
        <f>IF(OR(AH2114="",AH2114="",AH2114=0),"",6.213/(AH2114*24))</f>
        <v/>
      </c>
      <c r="AJ2114" s="175">
        <f>IF(AND(ISNUMBER(AB2114),ISNUMBER(AG2114)),AB2114-AG2114,"")</f>
        <v/>
      </c>
      <c r="AK2114" s="264" t="inlineStr">
        <is>
          <t>Engine</t>
        </is>
      </c>
      <c r="AL2114" s="264" t="n">
        <v>6</v>
      </c>
      <c r="AM2114" s="710" t="n">
        <v>0.01172052083333333</v>
      </c>
      <c r="AN2114" s="671">
        <f>IF(OR(AL2114="",AM2114="",AM2114=0),"",AL2114*6.213/(AM2114*24))</f>
        <v/>
      </c>
      <c r="AO2114" s="477">
        <f>IF(AND(AL2114=AL2113,AM2114&lt;&gt;"",AM2113&lt;&gt;""),AM2114-AM2113,"")</f>
        <v/>
      </c>
      <c r="AP2114" s="175" t="n">
        <v>5</v>
      </c>
      <c r="AQ2114" s="613" t="inlineStr">
        <is>
          <t>2:29.0150</t>
        </is>
      </c>
      <c r="AR2114" s="439">
        <f>IF(OR(AQ2114="",AQ2114="",AQ2114=0),"",6.213/(AQ2114*24))</f>
        <v/>
      </c>
      <c r="AS2114" s="436">
        <f>IF(OR(NOT(ISNUMBER(C2114)),NOT(ISNUMBER(AB2114))),"",IF(AG2114&lt;&gt;"",AG2114,AB2114)-C2114)</f>
        <v/>
      </c>
      <c r="AT2114" s="270" t="n"/>
      <c r="AU2114" s="271">
        <f>IF($B2114="","",TEXT($A2114,"yyyymmdd")&amp;"_P"&amp;$C2114&amp;"_C"&amp;$F2114&amp;"_"&amp;TRIM(RIGHT(SUBSTITUTE(TRIM(SUBSTITUTE($L2114,CHAR(160)," "))," ",REPT(" ",60)),60))&amp;IF($P2114="","","-"&amp;TRIM(RIGHT(SUBSTITUTE(TRIM(SUBSTITUTE($P2114,CHAR(160)," "))," ",REPT(" ",60)),60)))&amp;IF($T2114="","","-"&amp;TRIM(RIGHT(SUBSTITUTE(TRIM(SUBSTITUTE($T2114,CHAR(160)," "))," ",REPT(" ",60)),60)))&amp;".jpg")</f>
        <v/>
      </c>
    </row>
    <row r="2115" ht="42" customHeight="1">
      <c r="A2115" s="268" t="n">
        <v>36478</v>
      </c>
      <c r="B2115" s="264" t="inlineStr">
        <is>
          <t>FAI 1000 14 November, 1999</t>
        </is>
      </c>
      <c r="C2115" s="264" t="inlineStr">
        <is>
          <t>DNF</t>
        </is>
      </c>
      <c r="D2115" s="264" t="n"/>
      <c r="E2115" s="264" t="n"/>
      <c r="F2115" s="264" t="n">
        <v>26</v>
      </c>
      <c r="G2115" s="264" t="inlineStr">
        <is>
          <t>Doulman Automotive</t>
        </is>
      </c>
      <c r="H2115" s="264" t="n"/>
      <c r="I2115" s="264" t="inlineStr">
        <is>
          <t>Gatorade</t>
        </is>
      </c>
      <c r="J2115" s="264" t="inlineStr">
        <is>
          <t>Holden Commodore VT</t>
        </is>
      </c>
      <c r="K2115" s="264" t="n"/>
      <c r="L2115" s="264" t="inlineStr">
        <is>
          <t>John Cotter</t>
        </is>
      </c>
      <c r="M2115" s="264" t="inlineStr">
        <is>
          <t>AUS</t>
        </is>
      </c>
      <c r="N2115" s="697">
        <f>_xlfn.LET(_xlpm.d,_xlfn.XLOOKUP(L2115,'[1]Birth Dates'!$A:$A,'[1]Birth Dates'!$B:$B,"",0),IF(_xlpm.d=0,"",_xlpm.d))</f>
        <v/>
      </c>
      <c r="O2115" s="264">
        <f>IF(OR(N2115="",A2115="",NOT(ISNUMBER(N2115)),N2115&gt;A2115),"",DATEDIF(N2115,A2115,"Y")&amp;" years, "&amp;DATEDIF(N2115,A2115,"YM")&amp;" months, "&amp;DATEDIF(N2115,A2115,"MD")&amp;" days")</f>
        <v/>
      </c>
      <c r="P2115" s="264" t="inlineStr">
        <is>
          <t>Peter Doulman</t>
        </is>
      </c>
      <c r="Q2115" s="264" t="inlineStr">
        <is>
          <t>AUS</t>
        </is>
      </c>
      <c r="R2115" s="697">
        <f>_xlfn.LET(_xlpm.d,_xlfn.XLOOKUP(P2115,'[1]Birth Dates'!$A:$A,'[1]Birth Dates'!$B:$B,"",0),IF(_xlpm.d=0,"",_xlpm.d))</f>
        <v/>
      </c>
      <c r="S2115" s="264">
        <f>IF(OR(R2115="",A2115="",NOT(ISNUMBER(R2115)),R2115&gt;A2115),"",DATEDIF(R2115,A2115,"Y")&amp;" years, "&amp;DATEDIF(R2115,A2115,"YM")&amp;" months, "&amp;DATEDIF(R2115,A2115,"MD")&amp;" days")</f>
        <v/>
      </c>
      <c r="T2115" s="264" t="n"/>
      <c r="U2115" s="264" t="n"/>
      <c r="V2115" s="697">
        <f>_xlfn.LET(_xlpm.d,_xlfn.XLOOKUP(T2115,'[1]Birth Dates'!$A:$A,'[1]Birth Dates'!$B:$B,"",0),IF(_xlpm.d=0,"",_xlpm.d))</f>
        <v/>
      </c>
      <c r="W2115" s="264">
        <f>IF(OR(V2115="",A2115="",NOT(ISNUMBER(V2115)),V2115&gt;A2115),"",DATEDIF(V2115,A2115,"Y")&amp;" years, "&amp;DATEDIF(V2115,A2115,"YM")&amp;" months, "&amp;DATEDIF(V2115,A2115,"MD")&amp;" days")</f>
        <v/>
      </c>
      <c r="X2115" s="264" t="n"/>
      <c r="Y2115" s="264" t="n"/>
      <c r="Z2115" s="264" t="n"/>
      <c r="AA2115" s="264" t="n"/>
      <c r="AB2115" s="264" t="n">
        <v>25</v>
      </c>
      <c r="AC2115" s="264" t="n">
        <v>15</v>
      </c>
      <c r="AD2115" s="264" t="n">
        <v>7</v>
      </c>
      <c r="AE2115" s="581" t="inlineStr">
        <is>
          <t>2:14.1120</t>
        </is>
      </c>
      <c r="AF2115" s="418">
        <f>IF(OR(AE2115="",AE2115="",AE2115=0),"",6.213/(AE2115*24))</f>
        <v/>
      </c>
      <c r="AG2115" s="269" t="n"/>
      <c r="AH2115" s="581" t="inlineStr"/>
      <c r="AI2115" s="418">
        <f>IF(OR(AH2115="",AH2115="",AH2115=0),"",6.213/(AH2115*24))</f>
        <v/>
      </c>
      <c r="AJ2115" s="175">
        <f>IF(AND(ISNUMBER(AB2115),ISNUMBER(AG2115)),AB2115-AG2115,"")</f>
        <v/>
      </c>
      <c r="AK2115" s="264" t="inlineStr">
        <is>
          <t>Engine</t>
        </is>
      </c>
      <c r="AL2115" s="264" t="n">
        <v>4</v>
      </c>
      <c r="AM2115" s="710" t="n">
        <v>0.006718877314814815</v>
      </c>
      <c r="AN2115" s="671">
        <f>IF(OR(AL2115="",AM2115="",AM2115=0),"",AL2115*6.213/(AM2115*24))</f>
        <v/>
      </c>
      <c r="AO2115" s="477">
        <f>IF(AND(AL2115=AL2114,AM2115&lt;&gt;"",AM2114&lt;&gt;""),AM2115-AM2114,"")</f>
        <v/>
      </c>
      <c r="AP2115" s="175" t="n">
        <v>3</v>
      </c>
      <c r="AQ2115" s="613" t="inlineStr">
        <is>
          <t>2:19.0610</t>
        </is>
      </c>
      <c r="AR2115" s="439">
        <f>IF(OR(AQ2115="",AQ2115="",AQ2115=0),"",6.213/(AQ2115*24))</f>
        <v/>
      </c>
      <c r="AS2115" s="436">
        <f>IF(OR(NOT(ISNUMBER(C2115)),NOT(ISNUMBER(AB2115))),"",IF(AG2115&lt;&gt;"",AG2115,AB2115)-C2115)</f>
        <v/>
      </c>
      <c r="AT2115" s="270" t="n"/>
      <c r="AU2115" s="271">
        <f>IF($B2115="","",TEXT($A2115,"yyyymmdd")&amp;"_P"&amp;$C2115&amp;"_C"&amp;$F2115&amp;"_"&amp;TRIM(RIGHT(SUBSTITUTE(TRIM(SUBSTITUTE($L2115,CHAR(160)," "))," ",REPT(" ",60)),60))&amp;IF($P2115="","","-"&amp;TRIM(RIGHT(SUBSTITUTE(TRIM(SUBSTITUTE($P2115,CHAR(160)," "))," ",REPT(" ",60)),60)))&amp;IF($T2115="","","-"&amp;TRIM(RIGHT(SUBSTITUTE(TRIM(SUBSTITUTE($T2115,CHAR(160)," "))," ",REPT(" ",60)),60)))&amp;".jpg")</f>
        <v/>
      </c>
    </row>
    <row r="2116" ht="42" customFormat="1" customHeight="1" s="240">
      <c r="A2116" s="272" t="n">
        <v>36849</v>
      </c>
      <c r="B2116" s="273" t="inlineStr">
        <is>
          <t>FAI 1000 19 November, 2000</t>
        </is>
      </c>
      <c r="C2116" s="273" t="n">
        <v>1</v>
      </c>
      <c r="D2116" s="273" t="n"/>
      <c r="E2116" s="273" t="n"/>
      <c r="F2116" s="273" t="n">
        <v>34</v>
      </c>
      <c r="G2116" s="273" t="inlineStr">
        <is>
          <t>Garry Rogers Motorsport</t>
        </is>
      </c>
      <c r="H2116" s="273" t="n"/>
      <c r="I2116" s="273" t="inlineStr">
        <is>
          <t>Valvoline</t>
        </is>
      </c>
      <c r="J2116" s="273" t="inlineStr">
        <is>
          <t>Holden Commodore VT</t>
        </is>
      </c>
      <c r="K2116" s="273" t="n"/>
      <c r="L2116" s="273" t="inlineStr">
        <is>
          <t>Garth Tander</t>
        </is>
      </c>
      <c r="M2116" s="273" t="inlineStr">
        <is>
          <t>AUS</t>
        </is>
      </c>
      <c r="N2116" s="698">
        <f>_xlfn.LET(_xlpm.d,_xlfn.XLOOKUP(L2116,'[1]Birth Dates'!$A:$A,'[1]Birth Dates'!$B:$B,"",0),IF(_xlpm.d=0,"",_xlpm.d))</f>
        <v/>
      </c>
      <c r="O2116" s="274">
        <f>IF(OR(N2116="",A2116="",NOT(ISNUMBER(N2116)),N2116&gt;A2116),"",DATEDIF(N2116,A2116,"Y")&amp;" years, "&amp;DATEDIF(N2116,A2116,"YM")&amp;" months, "&amp;DATEDIF(N2116,A2116,"MD")&amp;" days")</f>
        <v/>
      </c>
      <c r="P2116" s="273" t="inlineStr">
        <is>
          <t>Jason Bargwanna</t>
        </is>
      </c>
      <c r="Q2116" s="273" t="inlineStr">
        <is>
          <t>AUS</t>
        </is>
      </c>
      <c r="R2116" s="698">
        <f>_xlfn.LET(_xlpm.d,_xlfn.XLOOKUP(P2116,'[1]Birth Dates'!$A:$A,'[1]Birth Dates'!$B:$B,"",0),IF(_xlpm.d=0,"",_xlpm.d))</f>
        <v/>
      </c>
      <c r="S2116" s="274">
        <f>IF(OR(R2116="",A2116="",NOT(ISNUMBER(R2116)),R2116&gt;A2116),"",DATEDIF(R2116,A2116,"Y")&amp;" years, "&amp;DATEDIF(R2116,A2116,"YM")&amp;" months, "&amp;DATEDIF(R2116,A2116,"MD")&amp;" days")</f>
        <v/>
      </c>
      <c r="T2116" s="273" t="n"/>
      <c r="U2116" s="273" t="n"/>
      <c r="V2116" s="698">
        <f>_xlfn.LET(_xlpm.d,_xlfn.XLOOKUP(T2116,'[1]Birth Dates'!$A:$A,'[1]Birth Dates'!$B:$B,"",0),IF(_xlpm.d=0,"",_xlpm.d))</f>
        <v/>
      </c>
      <c r="W2116" s="274">
        <f>IF(OR(V2116="",A2116="",NOT(ISNUMBER(V2116)),V2116&gt;A2116),"",DATEDIF(V2116,A2116,"Y")&amp;" years, "&amp;DATEDIF(V2116,A2116,"YM")&amp;" months, "&amp;DATEDIF(V2116,A2116,"MD")&amp;" days")</f>
        <v/>
      </c>
      <c r="X2116" s="274" t="n"/>
      <c r="Y2116" s="274" t="n"/>
      <c r="Z2116" s="274" t="n"/>
      <c r="AA2116" s="274" t="n"/>
      <c r="AB2116" s="273" t="n">
        <v>6</v>
      </c>
      <c r="AC2116" s="273" t="n">
        <v>22</v>
      </c>
      <c r="AD2116" s="273" t="n">
        <v>11</v>
      </c>
      <c r="AE2116" s="597" t="inlineStr">
        <is>
          <t>2:13.1180</t>
        </is>
      </c>
      <c r="AF2116" s="418">
        <f>IF(OR(AE2116="",AE2116="",AE2116=0),"",6.213/(AE2116*24))</f>
        <v/>
      </c>
      <c r="AG2116" s="275" t="n">
        <v>10</v>
      </c>
      <c r="AH2116" s="582" t="inlineStr">
        <is>
          <t>2:55.7290</t>
        </is>
      </c>
      <c r="AI2116" s="418">
        <f>IF(OR(AH2116="",AH2116="",AH2116=0),"",6.213/(AH2116*24))</f>
        <v/>
      </c>
      <c r="AJ2116" s="175">
        <f>IF(AND(ISNUMBER(AB2116),ISNUMBER(AG2116)),AB2116-AG2116,"")</f>
        <v/>
      </c>
      <c r="AK2116" s="273" t="n"/>
      <c r="AL2116" s="273" t="n">
        <v>161</v>
      </c>
      <c r="AM2116" s="712" t="n">
        <v>0.3079888310185185</v>
      </c>
      <c r="AN2116" s="671">
        <f>IF(OR(AL2116="",AM2116="",AM2116=0),"",AL2116*6.213/(AM2116*24))</f>
        <v/>
      </c>
      <c r="AO2116" s="477">
        <f>IF(AND(AL2116=AL2115,AM2116&lt;&gt;"",AM2115&lt;&gt;""),AM2116-AM2115,"")</f>
        <v/>
      </c>
      <c r="AP2116" s="273" t="n"/>
      <c r="AQ2116" s="582" t="inlineStr"/>
      <c r="AR2116" s="439">
        <f>IF(OR(AQ2116="",AQ2116="",AQ2116=0),"",6.213/(AQ2116*24))</f>
        <v/>
      </c>
      <c r="AS2116" s="436">
        <f>IF(OR(NOT(ISNUMBER(C2116)),NOT(ISNUMBER(AB2116))),"",IF(AG2116&lt;&gt;"",AG2116,AB2116)-C2116)</f>
        <v/>
      </c>
      <c r="AT2116" s="276" t="n"/>
      <c r="AU2116" s="277">
        <f>IF($B2116="","",TEXT($A2116,"yyyymmdd")&amp;"_P"&amp;$C2116&amp;"_C"&amp;$F2116&amp;"_"&amp;TRIM(RIGHT(SUBSTITUTE(TRIM(SUBSTITUTE($L2116,CHAR(160)," "))," ",REPT(" ",60)),60))&amp;IF($P2116="","","-"&amp;TRIM(RIGHT(SUBSTITUTE(TRIM(SUBSTITUTE($P2116,CHAR(160)," "))," ",REPT(" ",60)),60)))&amp;IF($T2116="","","-"&amp;TRIM(RIGHT(SUBSTITUTE(TRIM(SUBSTITUTE($T2116,CHAR(160)," "))," ",REPT(" ",60)),60)))&amp;".jpg")</f>
        <v/>
      </c>
    </row>
    <row r="2117" ht="42" customHeight="1">
      <c r="A2117" s="278" t="n">
        <v>36849</v>
      </c>
      <c r="B2117" s="274" t="inlineStr">
        <is>
          <t>FAI 1000 19 November, 2000</t>
        </is>
      </c>
      <c r="C2117" s="274" t="n">
        <v>2</v>
      </c>
      <c r="D2117" s="274" t="n"/>
      <c r="E2117" s="274" t="n"/>
      <c r="F2117" s="274" t="n">
        <v>18</v>
      </c>
      <c r="G2117" s="274" t="inlineStr">
        <is>
          <t>Dick Johnson Racing</t>
        </is>
      </c>
      <c r="H2117" s="274" t="n"/>
      <c r="I2117" s="274" t="inlineStr">
        <is>
          <t>Shell Helix</t>
        </is>
      </c>
      <c r="J2117" s="274" t="inlineStr">
        <is>
          <t>Ford Falcon AU</t>
        </is>
      </c>
      <c r="K2117" s="274" t="n"/>
      <c r="L2117" s="274" t="inlineStr">
        <is>
          <t>Paul Radisich</t>
        </is>
      </c>
      <c r="M2117" s="274" t="inlineStr">
        <is>
          <t>NZL</t>
        </is>
      </c>
      <c r="N2117" s="698">
        <f>_xlfn.LET(_xlpm.d,_xlfn.XLOOKUP(L2117,'[1]Birth Dates'!$A:$A,'[1]Birth Dates'!$B:$B,"",0),IF(_xlpm.d=0,"",_xlpm.d))</f>
        <v/>
      </c>
      <c r="O2117" s="274">
        <f>IF(OR(N2117="",A2117="",NOT(ISNUMBER(N2117)),N2117&gt;A2117),"",DATEDIF(N2117,A2117,"Y")&amp;" years, "&amp;DATEDIF(N2117,A2117,"YM")&amp;" months, "&amp;DATEDIF(N2117,A2117,"MD")&amp;" days")</f>
        <v/>
      </c>
      <c r="P2117" s="274" t="inlineStr">
        <is>
          <t>Jason Bright</t>
        </is>
      </c>
      <c r="Q2117" s="274" t="inlineStr">
        <is>
          <t>AUS</t>
        </is>
      </c>
      <c r="R2117" s="698">
        <f>_xlfn.LET(_xlpm.d,_xlfn.XLOOKUP(P2117,'[1]Birth Dates'!$A:$A,'[1]Birth Dates'!$B:$B,"",0),IF(_xlpm.d=0,"",_xlpm.d))</f>
        <v/>
      </c>
      <c r="S2117" s="274">
        <f>IF(OR(R2117="",A2117="",NOT(ISNUMBER(R2117)),R2117&gt;A2117),"",DATEDIF(R2117,A2117,"Y")&amp;" years, "&amp;DATEDIF(R2117,A2117,"YM")&amp;" months, "&amp;DATEDIF(R2117,A2117,"MD")&amp;" days")</f>
        <v/>
      </c>
      <c r="T2117" s="274" t="n"/>
      <c r="U2117" s="274" t="n"/>
      <c r="V2117" s="698">
        <f>_xlfn.LET(_xlpm.d,_xlfn.XLOOKUP(T2117,'[1]Birth Dates'!$A:$A,'[1]Birth Dates'!$B:$B,"",0),IF(_xlpm.d=0,"",_xlpm.d))</f>
        <v/>
      </c>
      <c r="W2117" s="274">
        <f>IF(OR(V2117="",A2117="",NOT(ISNUMBER(V2117)),V2117&gt;A2117),"",DATEDIF(V2117,A2117,"Y")&amp;" years, "&amp;DATEDIF(V2117,A2117,"YM")&amp;" months, "&amp;DATEDIF(V2117,A2117,"MD")&amp;" days")</f>
        <v/>
      </c>
      <c r="X2117" s="274" t="n"/>
      <c r="Y2117" s="274" t="n"/>
      <c r="Z2117" s="274" t="n"/>
      <c r="AA2117" s="274" t="n"/>
      <c r="AB2117" s="274" t="n">
        <v>2</v>
      </c>
      <c r="AC2117" s="274" t="n">
        <v>20</v>
      </c>
      <c r="AD2117" s="274" t="n">
        <v>16</v>
      </c>
      <c r="AE2117" s="598" t="inlineStr">
        <is>
          <t>2:12.0200</t>
        </is>
      </c>
      <c r="AF2117" s="418">
        <f>IF(OR(AE2117="",AE2117="",AE2117=0),"",6.213/(AE2117*24))</f>
        <v/>
      </c>
      <c r="AG2117" s="279" t="n">
        <v>5</v>
      </c>
      <c r="AH2117" s="583" t="inlineStr">
        <is>
          <t>2:32.2010</t>
        </is>
      </c>
      <c r="AI2117" s="418">
        <f>IF(OR(AH2117="",AH2117="",AH2117=0),"",6.213/(AH2117*24))</f>
        <v/>
      </c>
      <c r="AJ2117" s="175">
        <f>IF(AND(ISNUMBER(AB2117),ISNUMBER(AG2117)),AB2117-AG2117,"")</f>
        <v/>
      </c>
      <c r="AK2117" s="274" t="n"/>
      <c r="AL2117" s="274" t="n">
        <v>161</v>
      </c>
      <c r="AM2117" s="713" t="n">
        <v>0.3080167361111111</v>
      </c>
      <c r="AN2117" s="671">
        <f>IF(OR(AL2117="",AM2117="",AM2117=0),"",AL2117*6.213/(AM2117*24))</f>
        <v/>
      </c>
      <c r="AO2117" s="477">
        <f>IF(AND(AL2117=AL2116,AM2117&lt;&gt;"",AM2116&lt;&gt;""),AM2117-AM2116,"")</f>
        <v/>
      </c>
      <c r="AP2117" s="274" t="n"/>
      <c r="AQ2117" s="583" t="inlineStr"/>
      <c r="AR2117" s="439">
        <f>IF(OR(AQ2117="",AQ2117="",AQ2117=0),"",6.213/(AQ2117*24))</f>
        <v/>
      </c>
      <c r="AS2117" s="436">
        <f>IF(OR(NOT(ISNUMBER(C2117)),NOT(ISNUMBER(AB2117))),"",IF(AG2117&lt;&gt;"",AG2117,AB2117)-C2117)</f>
        <v/>
      </c>
      <c r="AT2117" s="280" t="n"/>
      <c r="AU2117" s="281">
        <f>IF($B2117="","",TEXT($A2117,"yyyymmdd")&amp;"_P"&amp;$C2117&amp;"_C"&amp;$F2117&amp;"_"&amp;TRIM(RIGHT(SUBSTITUTE(TRIM(SUBSTITUTE($L2117,CHAR(160)," "))," ",REPT(" ",60)),60))&amp;IF($P2117="","","-"&amp;TRIM(RIGHT(SUBSTITUTE(TRIM(SUBSTITUTE($P2117,CHAR(160)," "))," ",REPT(" ",60)),60)))&amp;IF($T2117="","","-"&amp;TRIM(RIGHT(SUBSTITUTE(TRIM(SUBSTITUTE($T2117,CHAR(160)," "))," ",REPT(" ",60)),60)))&amp;".jpg")</f>
        <v/>
      </c>
    </row>
    <row r="2118" ht="42" customHeight="1">
      <c r="A2118" s="278" t="n">
        <v>36849</v>
      </c>
      <c r="B2118" s="274" t="inlineStr">
        <is>
          <t>FAI 1000 19 November, 2000</t>
        </is>
      </c>
      <c r="C2118" s="274" t="n">
        <v>3</v>
      </c>
      <c r="D2118" s="274" t="n"/>
      <c r="E2118" s="274" t="n"/>
      <c r="F2118" s="274" t="n">
        <v>7</v>
      </c>
      <c r="G2118" s="274" t="inlineStr">
        <is>
          <t>Gibson Motorsport</t>
        </is>
      </c>
      <c r="H2118" s="274" t="n"/>
      <c r="I2118" s="274" t="inlineStr">
        <is>
          <t>Kmart</t>
        </is>
      </c>
      <c r="J2118" s="274" t="inlineStr">
        <is>
          <t>Holden Commodore VT</t>
        </is>
      </c>
      <c r="K2118" s="274" t="n"/>
      <c r="L2118" s="274" t="inlineStr">
        <is>
          <t>Steven Richards</t>
        </is>
      </c>
      <c r="M2118" s="274" t="inlineStr">
        <is>
          <t>NZL</t>
        </is>
      </c>
      <c r="N2118" s="698">
        <f>_xlfn.LET(_xlpm.d,_xlfn.XLOOKUP(L2118,'[1]Birth Dates'!$A:$A,'[1]Birth Dates'!$B:$B,"",0),IF(_xlpm.d=0,"",_xlpm.d))</f>
        <v/>
      </c>
      <c r="O2118" s="274">
        <f>IF(OR(N2118="",A2118="",NOT(ISNUMBER(N2118)),N2118&gt;A2118),"",DATEDIF(N2118,A2118,"Y")&amp;" years, "&amp;DATEDIF(N2118,A2118,"YM")&amp;" months, "&amp;DATEDIF(N2118,A2118,"MD")&amp;" days")</f>
        <v/>
      </c>
      <c r="P2118" s="274" t="inlineStr">
        <is>
          <t>Greg Murphy</t>
        </is>
      </c>
      <c r="Q2118" s="274" t="inlineStr">
        <is>
          <t>NZL</t>
        </is>
      </c>
      <c r="R2118" s="698">
        <f>_xlfn.LET(_xlpm.d,_xlfn.XLOOKUP(P2118,'[1]Birth Dates'!$A:$A,'[1]Birth Dates'!$B:$B,"",0),IF(_xlpm.d=0,"",_xlpm.d))</f>
        <v/>
      </c>
      <c r="S2118" s="274">
        <f>IF(OR(R2118="",A2118="",NOT(ISNUMBER(R2118)),R2118&gt;A2118),"",DATEDIF(R2118,A2118,"Y")&amp;" years, "&amp;DATEDIF(R2118,A2118,"YM")&amp;" months, "&amp;DATEDIF(R2118,A2118,"MD")&amp;" days")</f>
        <v/>
      </c>
      <c r="T2118" s="274" t="n"/>
      <c r="U2118" s="274" t="n"/>
      <c r="V2118" s="698">
        <f>_xlfn.LET(_xlpm.d,_xlfn.XLOOKUP(T2118,'[1]Birth Dates'!$A:$A,'[1]Birth Dates'!$B:$B,"",0),IF(_xlpm.d=0,"",_xlpm.d))</f>
        <v/>
      </c>
      <c r="W2118" s="274">
        <f>IF(OR(V2118="",A2118="",NOT(ISNUMBER(V2118)),V2118&gt;A2118),"",DATEDIF(V2118,A2118,"Y")&amp;" years, "&amp;DATEDIF(V2118,A2118,"YM")&amp;" months, "&amp;DATEDIF(V2118,A2118,"MD")&amp;" days")</f>
        <v/>
      </c>
      <c r="X2118" s="274" t="n"/>
      <c r="Y2118" s="274" t="n"/>
      <c r="Z2118" s="274" t="n"/>
      <c r="AA2118" s="274" t="n"/>
      <c r="AB2118" s="274" t="n">
        <v>11</v>
      </c>
      <c r="AC2118" s="274" t="n">
        <v>25</v>
      </c>
      <c r="AD2118" s="274" t="n">
        <v>18</v>
      </c>
      <c r="AE2118" s="583" t="inlineStr">
        <is>
          <t>2:13.7710</t>
        </is>
      </c>
      <c r="AF2118" s="418">
        <f>IF(OR(AE2118="",AE2118="",AE2118=0),"",6.213/(AE2118*24))</f>
        <v/>
      </c>
      <c r="AG2118" s="279" t="n"/>
      <c r="AH2118" s="583" t="inlineStr"/>
      <c r="AI2118" s="418">
        <f>IF(OR(AH2118="",AH2118="",AH2118=0),"",6.213/(AH2118*24))</f>
        <v/>
      </c>
      <c r="AJ2118" s="175">
        <f>IF(AND(ISNUMBER(AB2118),ISNUMBER(AG2118)),AB2118-AG2118,"")</f>
        <v/>
      </c>
      <c r="AK2118" s="274" t="n"/>
      <c r="AL2118" s="274" t="n">
        <v>161</v>
      </c>
      <c r="AM2118" s="713" t="n">
        <v>0.3080479050925926</v>
      </c>
      <c r="AN2118" s="671">
        <f>IF(OR(AL2118="",AM2118="",AM2118=0),"",AL2118*6.213/(AM2118*24))</f>
        <v/>
      </c>
      <c r="AO2118" s="477">
        <f>IF(AND(AL2118=AL2117,AM2118&lt;&gt;"",AM2117&lt;&gt;""),AM2118-AM2117,"")</f>
        <v/>
      </c>
      <c r="AP2118" s="274" t="n"/>
      <c r="AQ2118" s="583" t="inlineStr"/>
      <c r="AR2118" s="439">
        <f>IF(OR(AQ2118="",AQ2118="",AQ2118=0),"",6.213/(AQ2118*24))</f>
        <v/>
      </c>
      <c r="AS2118" s="436">
        <f>IF(OR(NOT(ISNUMBER(C2118)),NOT(ISNUMBER(AB2118))),"",IF(AG2118&lt;&gt;"",AG2118,AB2118)-C2118)</f>
        <v/>
      </c>
      <c r="AT2118" s="280" t="n"/>
      <c r="AU2118" s="281">
        <f>IF($B2118="","",TEXT($A2118,"yyyymmdd")&amp;"_P"&amp;$C2118&amp;"_C"&amp;$F2118&amp;"_"&amp;TRIM(RIGHT(SUBSTITUTE(TRIM(SUBSTITUTE($L2118,CHAR(160)," "))," ",REPT(" ",60)),60))&amp;IF($P2118="","","-"&amp;TRIM(RIGHT(SUBSTITUTE(TRIM(SUBSTITUTE($P2118,CHAR(160)," "))," ",REPT(" ",60)),60)))&amp;IF($T2118="","","-"&amp;TRIM(RIGHT(SUBSTITUTE(TRIM(SUBSTITUTE($T2118,CHAR(160)," "))," ",REPT(" ",60)),60)))&amp;".jpg")</f>
        <v/>
      </c>
    </row>
    <row r="2119" ht="42" customHeight="1">
      <c r="A2119" s="278" t="n">
        <v>36849</v>
      </c>
      <c r="B2119" s="274" t="inlineStr">
        <is>
          <t>FAI 1000 19 November, 2000</t>
        </is>
      </c>
      <c r="C2119" s="274" t="n">
        <v>4</v>
      </c>
      <c r="D2119" s="274" t="n"/>
      <c r="E2119" s="274" t="n"/>
      <c r="F2119" s="274" t="n">
        <v>17</v>
      </c>
      <c r="G2119" s="274" t="inlineStr">
        <is>
          <t>Dick Johnson Racing</t>
        </is>
      </c>
      <c r="H2119" s="274" t="n"/>
      <c r="I2119" s="274" t="inlineStr">
        <is>
          <t>Shell Helix</t>
        </is>
      </c>
      <c r="J2119" s="274" t="inlineStr">
        <is>
          <t>Ford Falcon AU</t>
        </is>
      </c>
      <c r="K2119" s="274" t="n"/>
      <c r="L2119" s="274" t="inlineStr">
        <is>
          <t>Steven Johnson</t>
        </is>
      </c>
      <c r="M2119" s="274" t="inlineStr">
        <is>
          <t>AUS</t>
        </is>
      </c>
      <c r="N2119" s="698">
        <f>_xlfn.LET(_xlpm.d,_xlfn.XLOOKUP(L2119,'[1]Birth Dates'!$A:$A,'[1]Birth Dates'!$B:$B,"",0),IF(_xlpm.d=0,"",_xlpm.d))</f>
        <v/>
      </c>
      <c r="O2119" s="274">
        <f>IF(OR(N2119="",A2119="",NOT(ISNUMBER(N2119)),N2119&gt;A2119),"",DATEDIF(N2119,A2119,"Y")&amp;" years, "&amp;DATEDIF(N2119,A2119,"YM")&amp;" months, "&amp;DATEDIF(N2119,A2119,"MD")&amp;" days")</f>
        <v/>
      </c>
      <c r="P2119" s="274" t="inlineStr">
        <is>
          <t>Cameron McLean</t>
        </is>
      </c>
      <c r="Q2119" s="274" t="inlineStr">
        <is>
          <t>AUS</t>
        </is>
      </c>
      <c r="R2119" s="698">
        <f>_xlfn.LET(_xlpm.d,_xlfn.XLOOKUP(P2119,'[1]Birth Dates'!$A:$A,'[1]Birth Dates'!$B:$B,"",0),IF(_xlpm.d=0,"",_xlpm.d))</f>
        <v/>
      </c>
      <c r="S2119" s="274">
        <f>IF(OR(R2119="",A2119="",NOT(ISNUMBER(R2119)),R2119&gt;A2119),"",DATEDIF(R2119,A2119,"Y")&amp;" years, "&amp;DATEDIF(R2119,A2119,"YM")&amp;" months, "&amp;DATEDIF(R2119,A2119,"MD")&amp;" days")</f>
        <v/>
      </c>
      <c r="T2119" s="274" t="n"/>
      <c r="U2119" s="274" t="n"/>
      <c r="V2119" s="698">
        <f>_xlfn.LET(_xlpm.d,_xlfn.XLOOKUP(T2119,'[1]Birth Dates'!$A:$A,'[1]Birth Dates'!$B:$B,"",0),IF(_xlpm.d=0,"",_xlpm.d))</f>
        <v/>
      </c>
      <c r="W2119" s="274">
        <f>IF(OR(V2119="",A2119="",NOT(ISNUMBER(V2119)),V2119&gt;A2119),"",DATEDIF(V2119,A2119,"Y")&amp;" years, "&amp;DATEDIF(V2119,A2119,"YM")&amp;" months, "&amp;DATEDIF(V2119,A2119,"MD")&amp;" days")</f>
        <v/>
      </c>
      <c r="X2119" s="274" t="n"/>
      <c r="Y2119" s="274" t="n"/>
      <c r="Z2119" s="274" t="n"/>
      <c r="AA2119" s="274" t="n"/>
      <c r="AB2119" s="274" t="n">
        <v>10</v>
      </c>
      <c r="AC2119" s="274" t="n">
        <v>21</v>
      </c>
      <c r="AD2119" s="274" t="n">
        <v>16</v>
      </c>
      <c r="AE2119" s="598" t="inlineStr">
        <is>
          <t>2:13.7000</t>
        </is>
      </c>
      <c r="AF2119" s="418">
        <f>IF(OR(AE2119="",AE2119="",AE2119=0),"",6.213/(AE2119*24))</f>
        <v/>
      </c>
      <c r="AG2119" s="319" t="n">
        <v>2</v>
      </c>
      <c r="AH2119" s="583" t="inlineStr">
        <is>
          <t>2:29.6150</t>
        </is>
      </c>
      <c r="AI2119" s="418">
        <f>IF(OR(AH2119="",AH2119="",AH2119=0),"",6.213/(AH2119*24))</f>
        <v/>
      </c>
      <c r="AJ2119" s="175">
        <f>IF(AND(ISNUMBER(AB2119),ISNUMBER(AG2119)),AB2119-AG2119,"")</f>
        <v/>
      </c>
      <c r="AK2119" s="274" t="n"/>
      <c r="AL2119" s="274" t="n">
        <v>161</v>
      </c>
      <c r="AM2119" s="713" t="n">
        <v>0.3080556365740741</v>
      </c>
      <c r="AN2119" s="671">
        <f>IF(OR(AL2119="",AM2119="",AM2119=0),"",AL2119*6.213/(AM2119*24))</f>
        <v/>
      </c>
      <c r="AO2119" s="477">
        <f>IF(AND(AL2119=AL2118,AM2119&lt;&gt;"",AM2118&lt;&gt;""),AM2119-AM2118,"")</f>
        <v/>
      </c>
      <c r="AP2119" s="274" t="n"/>
      <c r="AQ2119" s="583" t="inlineStr"/>
      <c r="AR2119" s="439">
        <f>IF(OR(AQ2119="",AQ2119="",AQ2119=0),"",6.213/(AQ2119*24))</f>
        <v/>
      </c>
      <c r="AS2119" s="436">
        <f>IF(OR(NOT(ISNUMBER(C2119)),NOT(ISNUMBER(AB2119))),"",IF(AG2119&lt;&gt;"",AG2119,AB2119)-C2119)</f>
        <v/>
      </c>
      <c r="AT2119" s="280" t="n"/>
      <c r="AU2119" s="281">
        <f>IF($B2119="","",TEXT($A2119,"yyyymmdd")&amp;"_P"&amp;$C2119&amp;"_C"&amp;$F2119&amp;"_"&amp;TRIM(RIGHT(SUBSTITUTE(TRIM(SUBSTITUTE($L2119,CHAR(160)," "))," ",REPT(" ",60)),60))&amp;IF($P2119="","","-"&amp;TRIM(RIGHT(SUBSTITUTE(TRIM(SUBSTITUTE($P2119,CHAR(160)," "))," ",REPT(" ",60)),60)))&amp;IF($T2119="","","-"&amp;TRIM(RIGHT(SUBSTITUTE(TRIM(SUBSTITUTE($T2119,CHAR(160)," "))," ",REPT(" ",60)),60)))&amp;".jpg")</f>
        <v/>
      </c>
    </row>
    <row r="2120" ht="42" customHeight="1">
      <c r="A2120" s="278" t="n">
        <v>36849</v>
      </c>
      <c r="B2120" s="274" t="inlineStr">
        <is>
          <t>FAI 1000 19 November, 2000</t>
        </is>
      </c>
      <c r="C2120" s="274" t="n">
        <v>5</v>
      </c>
      <c r="D2120" s="274" t="n"/>
      <c r="E2120" s="274" t="n"/>
      <c r="F2120" s="274" t="n">
        <v>15</v>
      </c>
      <c r="G2120" s="274" t="inlineStr">
        <is>
          <t>Holden Young Lions</t>
        </is>
      </c>
      <c r="H2120" s="274" t="n"/>
      <c r="I2120" s="274" t="inlineStr">
        <is>
          <t>MyCar Automotive Store</t>
        </is>
      </c>
      <c r="J2120" s="274" t="inlineStr">
        <is>
          <t>Holden Commodore VT</t>
        </is>
      </c>
      <c r="K2120" s="274" t="n"/>
      <c r="L2120" s="274" t="inlineStr">
        <is>
          <t>Todd Kelly</t>
        </is>
      </c>
      <c r="M2120" s="274" t="inlineStr">
        <is>
          <t>AUS</t>
        </is>
      </c>
      <c r="N2120" s="698">
        <f>_xlfn.LET(_xlpm.d,_xlfn.XLOOKUP(L2120,'[1]Birth Dates'!$A:$A,'[1]Birth Dates'!$B:$B,"",0),IF(_xlpm.d=0,"",_xlpm.d))</f>
        <v/>
      </c>
      <c r="O2120" s="274">
        <f>IF(OR(N2120="",A2120="",NOT(ISNUMBER(N2120)),N2120&gt;A2120),"",DATEDIF(N2120,A2120,"Y")&amp;" years, "&amp;DATEDIF(N2120,A2120,"YM")&amp;" months, "&amp;DATEDIF(N2120,A2120,"MD")&amp;" days")</f>
        <v/>
      </c>
      <c r="P2120" s="274" t="inlineStr">
        <is>
          <t>Nathan Pretty</t>
        </is>
      </c>
      <c r="Q2120" s="274" t="inlineStr">
        <is>
          <t>AUS</t>
        </is>
      </c>
      <c r="R2120" s="698">
        <f>_xlfn.LET(_xlpm.d,_xlfn.XLOOKUP(P2120,'[1]Birth Dates'!$A:$A,'[1]Birth Dates'!$B:$B,"",0),IF(_xlpm.d=0,"",_xlpm.d))</f>
        <v/>
      </c>
      <c r="S2120" s="274">
        <f>IF(OR(R2120="",A2120="",NOT(ISNUMBER(R2120)),R2120&gt;A2120),"",DATEDIF(R2120,A2120,"Y")&amp;" years, "&amp;DATEDIF(R2120,A2120,"YM")&amp;" months, "&amp;DATEDIF(R2120,A2120,"MD")&amp;" days")</f>
        <v/>
      </c>
      <c r="T2120" s="274" t="n"/>
      <c r="U2120" s="274" t="n"/>
      <c r="V2120" s="698">
        <f>_xlfn.LET(_xlpm.d,_xlfn.XLOOKUP(T2120,'[1]Birth Dates'!$A:$A,'[1]Birth Dates'!$B:$B,"",0),IF(_xlpm.d=0,"",_xlpm.d))</f>
        <v/>
      </c>
      <c r="W2120" s="274">
        <f>IF(OR(V2120="",A2120="",NOT(ISNUMBER(V2120)),V2120&gt;A2120),"",DATEDIF(V2120,A2120,"Y")&amp;" years, "&amp;DATEDIF(V2120,A2120,"YM")&amp;" months, "&amp;DATEDIF(V2120,A2120,"MD")&amp;" days")</f>
        <v/>
      </c>
      <c r="X2120" s="274" t="n"/>
      <c r="Y2120" s="274" t="n"/>
      <c r="Z2120" s="274" t="n"/>
      <c r="AA2120" s="274" t="n"/>
      <c r="AB2120" s="274" t="n">
        <v>9</v>
      </c>
      <c r="AC2120" s="274" t="n">
        <v>21</v>
      </c>
      <c r="AD2120" s="274" t="n">
        <v>19</v>
      </c>
      <c r="AE2120" s="598" t="inlineStr">
        <is>
          <t>2:13.6970</t>
        </is>
      </c>
      <c r="AF2120" s="418">
        <f>IF(OR(AE2120="",AE2120="",AE2120=0),"",6.213/(AE2120*24))</f>
        <v/>
      </c>
      <c r="AG2120" s="279" t="n">
        <v>8</v>
      </c>
      <c r="AH2120" s="583" t="inlineStr">
        <is>
          <t>2:37.3280</t>
        </is>
      </c>
      <c r="AI2120" s="418">
        <f>IF(OR(AH2120="",AH2120="",AH2120=0),"",6.213/(AH2120*24))</f>
        <v/>
      </c>
      <c r="AJ2120" s="175">
        <f>IF(AND(ISNUMBER(AB2120),ISNUMBER(AG2120)),AB2120-AG2120,"")</f>
        <v/>
      </c>
      <c r="AK2120" s="274" t="n"/>
      <c r="AL2120" s="274" t="n">
        <v>161</v>
      </c>
      <c r="AM2120" s="713" t="n">
        <v>0.3082859837962963</v>
      </c>
      <c r="AN2120" s="671">
        <f>IF(OR(AL2120="",AM2120="",AM2120=0),"",AL2120*6.213/(AM2120*24))</f>
        <v/>
      </c>
      <c r="AO2120" s="477">
        <f>IF(AND(AL2120=AL2119,AM2120&lt;&gt;"",AM2119&lt;&gt;""),AM2120-AM2119,"")</f>
        <v/>
      </c>
      <c r="AP2120" s="274" t="n"/>
      <c r="AQ2120" s="583" t="inlineStr"/>
      <c r="AR2120" s="439">
        <f>IF(OR(AQ2120="",AQ2120="",AQ2120=0),"",6.213/(AQ2120*24))</f>
        <v/>
      </c>
      <c r="AS2120" s="436">
        <f>IF(OR(NOT(ISNUMBER(C2120)),NOT(ISNUMBER(AB2120))),"",IF(AG2120&lt;&gt;"",AG2120,AB2120)-C2120)</f>
        <v/>
      </c>
      <c r="AT2120" s="280" t="n"/>
      <c r="AU2120" s="281">
        <f>IF($B2120="","",TEXT($A2120,"yyyymmdd")&amp;"_P"&amp;$C2120&amp;"_C"&amp;$F2120&amp;"_"&amp;TRIM(RIGHT(SUBSTITUTE(TRIM(SUBSTITUTE($L2120,CHAR(160)," "))," ",REPT(" ",60)),60))&amp;IF($P2120="","","-"&amp;TRIM(RIGHT(SUBSTITUTE(TRIM(SUBSTITUTE($P2120,CHAR(160)," "))," ",REPT(" ",60)),60)))&amp;IF($T2120="","","-"&amp;TRIM(RIGHT(SUBSTITUTE(TRIM(SUBSTITUTE($T2120,CHAR(160)," "))," ",REPT(" ",60)),60)))&amp;".jpg")</f>
        <v/>
      </c>
    </row>
    <row r="2121" ht="42" customHeight="1">
      <c r="A2121" s="278" t="n">
        <v>36849</v>
      </c>
      <c r="B2121" s="274" t="inlineStr">
        <is>
          <t>FAI 1000 19 November, 2000</t>
        </is>
      </c>
      <c r="C2121" s="274" t="n">
        <v>6</v>
      </c>
      <c r="D2121" s="274" t="n"/>
      <c r="E2121" s="274" t="n"/>
      <c r="F2121" s="274" t="n">
        <v>1</v>
      </c>
      <c r="G2121" s="274" t="inlineStr">
        <is>
          <t>Holden Racing Team</t>
        </is>
      </c>
      <c r="H2121" s="274" t="n"/>
      <c r="I2121" s="274" t="inlineStr">
        <is>
          <t>Holden, Mobil 1</t>
        </is>
      </c>
      <c r="J2121" s="274" t="inlineStr">
        <is>
          <t>Holden Commodore VT</t>
        </is>
      </c>
      <c r="K2121" s="274" t="n"/>
      <c r="L2121" s="274" t="inlineStr">
        <is>
          <t>Mark Skaife</t>
        </is>
      </c>
      <c r="M2121" s="274" t="inlineStr">
        <is>
          <t>AUS</t>
        </is>
      </c>
      <c r="N2121" s="698">
        <f>_xlfn.LET(_xlpm.d,_xlfn.XLOOKUP(L2121,'[1]Birth Dates'!$A:$A,'[1]Birth Dates'!$B:$B,"",0),IF(_xlpm.d=0,"",_xlpm.d))</f>
        <v/>
      </c>
      <c r="O2121" s="274">
        <f>IF(OR(N2121="",A2121="",NOT(ISNUMBER(N2121)),N2121&gt;A2121),"",DATEDIF(N2121,A2121,"Y")&amp;" years, "&amp;DATEDIF(N2121,A2121,"YM")&amp;" months, "&amp;DATEDIF(N2121,A2121,"MD")&amp;" days")</f>
        <v/>
      </c>
      <c r="P2121" s="274" t="inlineStr">
        <is>
          <t>Craig Lowndes</t>
        </is>
      </c>
      <c r="Q2121" s="274" t="inlineStr">
        <is>
          <t>AUS</t>
        </is>
      </c>
      <c r="R2121" s="698">
        <f>_xlfn.LET(_xlpm.d,_xlfn.XLOOKUP(P2121,'[1]Birth Dates'!$A:$A,'[1]Birth Dates'!$B:$B,"",0),IF(_xlpm.d=0,"",_xlpm.d))</f>
        <v/>
      </c>
      <c r="S2121" s="274">
        <f>IF(OR(R2121="",A2121="",NOT(ISNUMBER(R2121)),R2121&gt;A2121),"",DATEDIF(R2121,A2121,"Y")&amp;" years, "&amp;DATEDIF(R2121,A2121,"YM")&amp;" months, "&amp;DATEDIF(R2121,A2121,"MD")&amp;" days")</f>
        <v/>
      </c>
      <c r="T2121" s="274" t="n"/>
      <c r="U2121" s="274" t="n"/>
      <c r="V2121" s="698">
        <f>_xlfn.LET(_xlpm.d,_xlfn.XLOOKUP(T2121,'[1]Birth Dates'!$A:$A,'[1]Birth Dates'!$B:$B,"",0),IF(_xlpm.d=0,"",_xlpm.d))</f>
        <v/>
      </c>
      <c r="W2121" s="274">
        <f>IF(OR(V2121="",A2121="",NOT(ISNUMBER(V2121)),V2121&gt;A2121),"",DATEDIF(V2121,A2121,"Y")&amp;" years, "&amp;DATEDIF(V2121,A2121,"YM")&amp;" months, "&amp;DATEDIF(V2121,A2121,"MD")&amp;" days")</f>
        <v/>
      </c>
      <c r="X2121" s="274" t="n"/>
      <c r="Y2121" s="274" t="n"/>
      <c r="Z2121" s="274" t="n"/>
      <c r="AA2121" s="274" t="n"/>
      <c r="AB2121" s="274" t="n">
        <v>1</v>
      </c>
      <c r="AC2121" s="274" t="n">
        <v>19</v>
      </c>
      <c r="AD2121" s="274" t="n">
        <v>9</v>
      </c>
      <c r="AE2121" s="598" t="inlineStr">
        <is>
          <t>2:11.8880</t>
        </is>
      </c>
      <c r="AF2121" s="418">
        <f>IF(OR(AE2121="",AE2121="",AE2121=0),"",6.213/(AE2121*24))</f>
        <v/>
      </c>
      <c r="AG2121" s="279" t="n">
        <v>3</v>
      </c>
      <c r="AH2121" s="583" t="inlineStr">
        <is>
          <t>2:30.6720</t>
        </is>
      </c>
      <c r="AI2121" s="418">
        <f>IF(OR(AH2121="",AH2121="",AH2121=0),"",6.213/(AH2121*24))</f>
        <v/>
      </c>
      <c r="AJ2121" s="175">
        <f>IF(AND(ISNUMBER(AB2121),ISNUMBER(AG2121)),AB2121-AG2121,"")</f>
        <v/>
      </c>
      <c r="AK2121" s="274" t="n"/>
      <c r="AL2121" s="274" t="n">
        <v>161</v>
      </c>
      <c r="AM2121" s="713" t="n">
        <v>0.3086772222222222</v>
      </c>
      <c r="AN2121" s="671">
        <f>IF(OR(AL2121="",AM2121="",AM2121=0),"",AL2121*6.213/(AM2121*24))</f>
        <v/>
      </c>
      <c r="AO2121" s="477">
        <f>IF(AND(AL2121=AL2120,AM2121&lt;&gt;"",AM2120&lt;&gt;""),AM2121-AM2120,"")</f>
        <v/>
      </c>
      <c r="AP2121" s="274" t="n">
        <v>83</v>
      </c>
      <c r="AQ2121" s="583" t="inlineStr">
        <is>
          <t>2:14.2600</t>
        </is>
      </c>
      <c r="AR2121" s="439">
        <f>IF(OR(AQ2121="",AQ2121="",AQ2121=0),"",6.213/(AQ2121*24))</f>
        <v/>
      </c>
      <c r="AS2121" s="436">
        <f>IF(OR(NOT(ISNUMBER(C2121)),NOT(ISNUMBER(AB2121))),"",IF(AG2121&lt;&gt;"",AG2121,AB2121)-C2121)</f>
        <v/>
      </c>
      <c r="AT2121" s="280" t="n"/>
      <c r="AU2121" s="281">
        <f>IF($B2121="","",TEXT($A2121,"yyyymmdd")&amp;"_P"&amp;$C2121&amp;"_C"&amp;$F2121&amp;"_"&amp;TRIM(RIGHT(SUBSTITUTE(TRIM(SUBSTITUTE($L2121,CHAR(160)," "))," ",REPT(" ",60)),60))&amp;IF($P2121="","","-"&amp;TRIM(RIGHT(SUBSTITUTE(TRIM(SUBSTITUTE($P2121,CHAR(160)," "))," ",REPT(" ",60)),60)))&amp;IF($T2121="","","-"&amp;TRIM(RIGHT(SUBSTITUTE(TRIM(SUBSTITUTE($T2121,CHAR(160)," "))," ",REPT(" ",60)),60)))&amp;".jpg")</f>
        <v/>
      </c>
    </row>
    <row r="2122" ht="42" customHeight="1">
      <c r="A2122" s="278" t="n">
        <v>36849</v>
      </c>
      <c r="B2122" s="274" t="inlineStr">
        <is>
          <t>FAI 1000 19 November, 2000</t>
        </is>
      </c>
      <c r="C2122" s="274" t="n">
        <v>7</v>
      </c>
      <c r="D2122" s="274" t="n"/>
      <c r="E2122" s="274" t="n"/>
      <c r="F2122" s="274" t="n">
        <v>4</v>
      </c>
      <c r="G2122" s="274" t="inlineStr">
        <is>
          <t>Stone Brothers Racing</t>
        </is>
      </c>
      <c r="H2122" s="274" t="n"/>
      <c r="I2122" s="274" t="inlineStr">
        <is>
          <t>Pirtek</t>
        </is>
      </c>
      <c r="J2122" s="274" t="inlineStr">
        <is>
          <t>Ford Falcon AU</t>
        </is>
      </c>
      <c r="K2122" s="274" t="n"/>
      <c r="L2122" s="274" t="inlineStr">
        <is>
          <t>Craig Baird</t>
        </is>
      </c>
      <c r="M2122" s="274" t="inlineStr">
        <is>
          <t>NZL</t>
        </is>
      </c>
      <c r="N2122" s="698">
        <f>_xlfn.LET(_xlpm.d,_xlfn.XLOOKUP(L2122,'[1]Birth Dates'!$A:$A,'[1]Birth Dates'!$B:$B,"",0),IF(_xlpm.d=0,"",_xlpm.d))</f>
        <v/>
      </c>
      <c r="O2122" s="274">
        <f>IF(OR(N2122="",A2122="",NOT(ISNUMBER(N2122)),N2122&gt;A2122),"",DATEDIF(N2122,A2122,"Y")&amp;" years, "&amp;DATEDIF(N2122,A2122,"YM")&amp;" months, "&amp;DATEDIF(N2122,A2122,"MD")&amp;" days")</f>
        <v/>
      </c>
      <c r="P2122" s="274" t="inlineStr">
        <is>
          <t>Simon Wills</t>
        </is>
      </c>
      <c r="Q2122" s="274" t="inlineStr">
        <is>
          <t>NZL</t>
        </is>
      </c>
      <c r="R2122" s="698">
        <f>_xlfn.LET(_xlpm.d,_xlfn.XLOOKUP(P2122,'[1]Birth Dates'!$A:$A,'[1]Birth Dates'!$B:$B,"",0),IF(_xlpm.d=0,"",_xlpm.d))</f>
        <v/>
      </c>
      <c r="S2122" s="274">
        <f>IF(OR(R2122="",A2122="",NOT(ISNUMBER(R2122)),R2122&gt;A2122),"",DATEDIF(R2122,A2122,"Y")&amp;" years, "&amp;DATEDIF(R2122,A2122,"YM")&amp;" months, "&amp;DATEDIF(R2122,A2122,"MD")&amp;" days")</f>
        <v/>
      </c>
      <c r="T2122" s="274" t="n"/>
      <c r="U2122" s="274" t="n"/>
      <c r="V2122" s="698">
        <f>_xlfn.LET(_xlpm.d,_xlfn.XLOOKUP(T2122,'[1]Birth Dates'!$A:$A,'[1]Birth Dates'!$B:$B,"",0),IF(_xlpm.d=0,"",_xlpm.d))</f>
        <v/>
      </c>
      <c r="W2122" s="274">
        <f>IF(OR(V2122="",A2122="",NOT(ISNUMBER(V2122)),V2122&gt;A2122),"",DATEDIF(V2122,A2122,"Y")&amp;" years, "&amp;DATEDIF(V2122,A2122,"YM")&amp;" months, "&amp;DATEDIF(V2122,A2122,"MD")&amp;" days")</f>
        <v/>
      </c>
      <c r="X2122" s="274" t="n"/>
      <c r="Y2122" s="274" t="n"/>
      <c r="Z2122" s="274" t="n"/>
      <c r="AA2122" s="274" t="n"/>
      <c r="AB2122" s="274" t="n">
        <v>21</v>
      </c>
      <c r="AC2122" s="274" t="n">
        <v>25</v>
      </c>
      <c r="AD2122" s="274" t="n">
        <v>18</v>
      </c>
      <c r="AE2122" s="583" t="inlineStr">
        <is>
          <t>2:15.5720</t>
        </is>
      </c>
      <c r="AF2122" s="418">
        <f>IF(OR(AE2122="",AE2122="",AE2122=0),"",6.213/(AE2122*24))</f>
        <v/>
      </c>
      <c r="AG2122" s="279" t="n"/>
      <c r="AH2122" s="583" t="inlineStr"/>
      <c r="AI2122" s="418">
        <f>IF(OR(AH2122="",AH2122="",AH2122=0),"",6.213/(AH2122*24))</f>
        <v/>
      </c>
      <c r="AJ2122" s="175">
        <f>IF(AND(ISNUMBER(AB2122),ISNUMBER(AG2122)),AB2122-AG2122,"")</f>
        <v/>
      </c>
      <c r="AK2122" s="274" t="n"/>
      <c r="AL2122" s="274" t="n">
        <v>161</v>
      </c>
      <c r="AM2122" s="713" t="n">
        <v>0.3088659490740741</v>
      </c>
      <c r="AN2122" s="671">
        <f>IF(OR(AL2122="",AM2122="",AM2122=0),"",AL2122*6.213/(AM2122*24))</f>
        <v/>
      </c>
      <c r="AO2122" s="477">
        <f>IF(AND(AL2122=AL2121,AM2122&lt;&gt;"",AM2121&lt;&gt;""),AM2122-AM2121,"")</f>
        <v/>
      </c>
      <c r="AP2122" s="274" t="n"/>
      <c r="AQ2122" s="583" t="inlineStr"/>
      <c r="AR2122" s="439">
        <f>IF(OR(AQ2122="",AQ2122="",AQ2122=0),"",6.213/(AQ2122*24))</f>
        <v/>
      </c>
      <c r="AS2122" s="436">
        <f>IF(OR(NOT(ISNUMBER(C2122)),NOT(ISNUMBER(AB2122))),"",IF(AG2122&lt;&gt;"",AG2122,AB2122)-C2122)</f>
        <v/>
      </c>
      <c r="AT2122" s="280" t="n"/>
      <c r="AU2122" s="281">
        <f>IF($B2122="","",TEXT($A2122,"yyyymmdd")&amp;"_P"&amp;$C2122&amp;"_C"&amp;$F2122&amp;"_"&amp;TRIM(RIGHT(SUBSTITUTE(TRIM(SUBSTITUTE($L2122,CHAR(160)," "))," ",REPT(" ",60)),60))&amp;IF($P2122="","","-"&amp;TRIM(RIGHT(SUBSTITUTE(TRIM(SUBSTITUTE($P2122,CHAR(160)," "))," ",REPT(" ",60)),60)))&amp;IF($T2122="","","-"&amp;TRIM(RIGHT(SUBSTITUTE(TRIM(SUBSTITUTE($T2122,CHAR(160)," "))," ",REPT(" ",60)),60)))&amp;".jpg")</f>
        <v/>
      </c>
    </row>
    <row r="2123" ht="42" customHeight="1">
      <c r="A2123" s="278" t="n">
        <v>36849</v>
      </c>
      <c r="B2123" s="274" t="inlineStr">
        <is>
          <t>FAI 1000 19 November, 2000</t>
        </is>
      </c>
      <c r="C2123" s="274" t="n">
        <v>8</v>
      </c>
      <c r="D2123" s="274" t="n"/>
      <c r="E2123" s="274" t="n"/>
      <c r="F2123" s="274" t="n">
        <v>16</v>
      </c>
      <c r="G2123" s="274" t="inlineStr">
        <is>
          <t>McDougall Motorsport</t>
        </is>
      </c>
      <c r="H2123" s="274" t="n"/>
      <c r="I2123" s="274" t="inlineStr">
        <is>
          <t>Pepsi</t>
        </is>
      </c>
      <c r="J2123" s="274" t="inlineStr">
        <is>
          <t>Holden Commodore VT</t>
        </is>
      </c>
      <c r="K2123" s="274" t="n"/>
      <c r="L2123" s="274" t="inlineStr">
        <is>
          <t>Dugal McDougall</t>
        </is>
      </c>
      <c r="M2123" s="274" t="inlineStr">
        <is>
          <t>AUS</t>
        </is>
      </c>
      <c r="N2123" s="698">
        <f>_xlfn.LET(_xlpm.d,_xlfn.XLOOKUP(L2123,'[1]Birth Dates'!$A:$A,'[1]Birth Dates'!$B:$B,"",0),IF(_xlpm.d=0,"",_xlpm.d))</f>
        <v/>
      </c>
      <c r="O2123" s="274">
        <f>IF(OR(N2123="",A2123="",NOT(ISNUMBER(N2123)),N2123&gt;A2123),"",DATEDIF(N2123,A2123,"Y")&amp;" years, "&amp;DATEDIF(N2123,A2123,"YM")&amp;" months, "&amp;DATEDIF(N2123,A2123,"MD")&amp;" days")</f>
        <v/>
      </c>
      <c r="P2123" s="274" t="inlineStr">
        <is>
          <t>Andrew Miedecke</t>
        </is>
      </c>
      <c r="Q2123" s="274" t="inlineStr">
        <is>
          <t>AUS</t>
        </is>
      </c>
      <c r="R2123" s="698">
        <f>_xlfn.LET(_xlpm.d,_xlfn.XLOOKUP(P2123,'[1]Birth Dates'!$A:$A,'[1]Birth Dates'!$B:$B,"",0),IF(_xlpm.d=0,"",_xlpm.d))</f>
        <v/>
      </c>
      <c r="S2123" s="274">
        <f>IF(OR(R2123="",A2123="",NOT(ISNUMBER(R2123)),R2123&gt;A2123),"",DATEDIF(R2123,A2123,"Y")&amp;" years, "&amp;DATEDIF(R2123,A2123,"YM")&amp;" months, "&amp;DATEDIF(R2123,A2123,"MD")&amp;" days")</f>
        <v/>
      </c>
      <c r="T2123" s="274" t="n"/>
      <c r="U2123" s="274" t="n"/>
      <c r="V2123" s="698">
        <f>_xlfn.LET(_xlpm.d,_xlfn.XLOOKUP(T2123,'[1]Birth Dates'!$A:$A,'[1]Birth Dates'!$B:$B,"",0),IF(_xlpm.d=0,"",_xlpm.d))</f>
        <v/>
      </c>
      <c r="W2123" s="274">
        <f>IF(OR(V2123="",A2123="",NOT(ISNUMBER(V2123)),V2123&gt;A2123),"",DATEDIF(V2123,A2123,"Y")&amp;" years, "&amp;DATEDIF(V2123,A2123,"YM")&amp;" months, "&amp;DATEDIF(V2123,A2123,"MD")&amp;" days")</f>
        <v/>
      </c>
      <c r="X2123" s="274" t="n"/>
      <c r="Y2123" s="274" t="n"/>
      <c r="Z2123" s="274" t="n"/>
      <c r="AA2123" s="274" t="n"/>
      <c r="AB2123" s="274" t="n">
        <v>25</v>
      </c>
      <c r="AC2123" s="274" t="n">
        <v>25</v>
      </c>
      <c r="AD2123" s="274" t="n">
        <v>18</v>
      </c>
      <c r="AE2123" s="583" t="inlineStr">
        <is>
          <t>2:16.0420</t>
        </is>
      </c>
      <c r="AF2123" s="418">
        <f>IF(OR(AE2123="",AE2123="",AE2123=0),"",6.213/(AE2123*24))</f>
        <v/>
      </c>
      <c r="AG2123" s="279" t="n"/>
      <c r="AH2123" s="583" t="inlineStr"/>
      <c r="AI2123" s="418">
        <f>IF(OR(AH2123="",AH2123="",AH2123=0),"",6.213/(AH2123*24))</f>
        <v/>
      </c>
      <c r="AJ2123" s="175">
        <f>IF(AND(ISNUMBER(AB2123),ISNUMBER(AG2123)),AB2123-AG2123,"")</f>
        <v/>
      </c>
      <c r="AK2123" s="274" t="n"/>
      <c r="AL2123" s="274" t="n">
        <v>161</v>
      </c>
      <c r="AM2123" s="713" t="n">
        <v>0.3094497337962963</v>
      </c>
      <c r="AN2123" s="671">
        <f>IF(OR(AL2123="",AM2123="",AM2123=0),"",AL2123*6.213/(AM2123*24))</f>
        <v/>
      </c>
      <c r="AO2123" s="477">
        <f>IF(AND(AL2123=AL2122,AM2123&lt;&gt;"",AM2122&lt;&gt;""),AM2123-AM2122,"")</f>
        <v/>
      </c>
      <c r="AP2123" s="274" t="n"/>
      <c r="AQ2123" s="583" t="inlineStr"/>
      <c r="AR2123" s="439">
        <f>IF(OR(AQ2123="",AQ2123="",AQ2123=0),"",6.213/(AQ2123*24))</f>
        <v/>
      </c>
      <c r="AS2123" s="436">
        <f>IF(OR(NOT(ISNUMBER(C2123)),NOT(ISNUMBER(AB2123))),"",IF(AG2123&lt;&gt;"",AG2123,AB2123)-C2123)</f>
        <v/>
      </c>
      <c r="AT2123" s="280" t="n"/>
      <c r="AU2123" s="281">
        <f>IF($B2123="","",TEXT($A2123,"yyyymmdd")&amp;"_P"&amp;$C2123&amp;"_C"&amp;$F2123&amp;"_"&amp;TRIM(RIGHT(SUBSTITUTE(TRIM(SUBSTITUTE($L2123,CHAR(160)," "))," ",REPT(" ",60)),60))&amp;IF($P2123="","","-"&amp;TRIM(RIGHT(SUBSTITUTE(TRIM(SUBSTITUTE($P2123,CHAR(160)," "))," ",REPT(" ",60)),60)))&amp;IF($T2123="","","-"&amp;TRIM(RIGHT(SUBSTITUTE(TRIM(SUBSTITUTE($T2123,CHAR(160)," "))," ",REPT(" ",60)),60)))&amp;".jpg")</f>
        <v/>
      </c>
    </row>
    <row r="2124" ht="42" customHeight="1">
      <c r="A2124" s="278" t="n">
        <v>36849</v>
      </c>
      <c r="B2124" s="274" t="inlineStr">
        <is>
          <t>FAI 1000 19 November, 2000</t>
        </is>
      </c>
      <c r="C2124" s="274" t="n">
        <v>9</v>
      </c>
      <c r="D2124" s="274" t="n"/>
      <c r="E2124" s="274" t="n"/>
      <c r="F2124" s="274" t="n">
        <v>12</v>
      </c>
      <c r="G2124" s="274" t="inlineStr">
        <is>
          <t>Gibson Motorsport</t>
        </is>
      </c>
      <c r="H2124" s="274" t="n"/>
      <c r="I2124" s="274" t="inlineStr">
        <is>
          <t>Kmart</t>
        </is>
      </c>
      <c r="J2124" s="274" t="inlineStr">
        <is>
          <t>Holden Commodore VT</t>
        </is>
      </c>
      <c r="K2124" s="274" t="n"/>
      <c r="L2124" s="274" t="inlineStr">
        <is>
          <t>David 'T' Parsons</t>
        </is>
      </c>
      <c r="M2124" s="274" t="inlineStr">
        <is>
          <t>AUS</t>
        </is>
      </c>
      <c r="N2124" s="698">
        <f>_xlfn.LET(_xlpm.d,_xlfn.XLOOKUP(L2124,'[1]Birth Dates'!$A:$A,'[1]Birth Dates'!$B:$B,"",0),IF(_xlpm.d=0,"",_xlpm.d))</f>
        <v/>
      </c>
      <c r="O2124" s="274">
        <f>IF(OR(N2124="",A2124="",NOT(ISNUMBER(N2124)),N2124&gt;A2124),"",DATEDIF(N2124,A2124,"Y")&amp;" years, "&amp;DATEDIF(N2124,A2124,"YM")&amp;" months, "&amp;DATEDIF(N2124,A2124,"MD")&amp;" days")</f>
        <v/>
      </c>
      <c r="P2124" s="274" t="inlineStr">
        <is>
          <t>Darren Hossack</t>
        </is>
      </c>
      <c r="Q2124" s="274" t="inlineStr">
        <is>
          <t>AUS</t>
        </is>
      </c>
      <c r="R2124" s="698">
        <f>_xlfn.LET(_xlpm.d,_xlfn.XLOOKUP(P2124,'[1]Birth Dates'!$A:$A,'[1]Birth Dates'!$B:$B,"",0),IF(_xlpm.d=0,"",_xlpm.d))</f>
        <v/>
      </c>
      <c r="S2124" s="274">
        <f>IF(OR(R2124="",A2124="",NOT(ISNUMBER(R2124)),R2124&gt;A2124),"",DATEDIF(R2124,A2124,"Y")&amp;" years, "&amp;DATEDIF(R2124,A2124,"YM")&amp;" months, "&amp;DATEDIF(R2124,A2124,"MD")&amp;" days")</f>
        <v/>
      </c>
      <c r="T2124" s="274" t="n"/>
      <c r="U2124" s="274" t="n"/>
      <c r="V2124" s="698">
        <f>_xlfn.LET(_xlpm.d,_xlfn.XLOOKUP(T2124,'[1]Birth Dates'!$A:$A,'[1]Birth Dates'!$B:$B,"",0),IF(_xlpm.d=0,"",_xlpm.d))</f>
        <v/>
      </c>
      <c r="W2124" s="274">
        <f>IF(OR(V2124="",A2124="",NOT(ISNUMBER(V2124)),V2124&gt;A2124),"",DATEDIF(V2124,A2124,"Y")&amp;" years, "&amp;DATEDIF(V2124,A2124,"YM")&amp;" months, "&amp;DATEDIF(V2124,A2124,"MD")&amp;" days")</f>
        <v/>
      </c>
      <c r="X2124" s="274" t="n"/>
      <c r="Y2124" s="274" t="n"/>
      <c r="Z2124" s="274" t="n"/>
      <c r="AA2124" s="274" t="n"/>
      <c r="AB2124" s="274" t="n">
        <v>27</v>
      </c>
      <c r="AC2124" s="274" t="n">
        <v>26</v>
      </c>
      <c r="AD2124" s="274" t="n">
        <v>13</v>
      </c>
      <c r="AE2124" s="583" t="inlineStr">
        <is>
          <t>2:16.4260</t>
        </is>
      </c>
      <c r="AF2124" s="418">
        <f>IF(OR(AE2124="",AE2124="",AE2124=0),"",6.213/(AE2124*24))</f>
        <v/>
      </c>
      <c r="AG2124" s="279" t="n"/>
      <c r="AH2124" s="583" t="inlineStr"/>
      <c r="AI2124" s="418">
        <f>IF(OR(AH2124="",AH2124="",AH2124=0),"",6.213/(AH2124*24))</f>
        <v/>
      </c>
      <c r="AJ2124" s="175">
        <f>IF(AND(ISNUMBER(AB2124),ISNUMBER(AG2124)),AB2124-AG2124,"")</f>
        <v/>
      </c>
      <c r="AK2124" s="274" t="n"/>
      <c r="AL2124" s="274" t="n">
        <v>161</v>
      </c>
      <c r="AM2124" s="713" t="n">
        <v>0.3095671990740741</v>
      </c>
      <c r="AN2124" s="671">
        <f>IF(OR(AL2124="",AM2124="",AM2124=0),"",AL2124*6.213/(AM2124*24))</f>
        <v/>
      </c>
      <c r="AO2124" s="477">
        <f>IF(AND(AL2124=AL2123,AM2124&lt;&gt;"",AM2123&lt;&gt;""),AM2124-AM2123,"")</f>
        <v/>
      </c>
      <c r="AP2124" s="274" t="n"/>
      <c r="AQ2124" s="583" t="inlineStr"/>
      <c r="AR2124" s="439">
        <f>IF(OR(AQ2124="",AQ2124="",AQ2124=0),"",6.213/(AQ2124*24))</f>
        <v/>
      </c>
      <c r="AS2124" s="436">
        <f>IF(OR(NOT(ISNUMBER(C2124)),NOT(ISNUMBER(AB2124))),"",IF(AG2124&lt;&gt;"",AG2124,AB2124)-C2124)</f>
        <v/>
      </c>
      <c r="AT2124" s="280" t="n"/>
      <c r="AU2124" s="281">
        <f>IF($B2124="","",TEXT($A2124,"yyyymmdd")&amp;"_P"&amp;$C2124&amp;"_C"&amp;$F2124&amp;"_"&amp;TRIM(RIGHT(SUBSTITUTE(TRIM(SUBSTITUTE($L2124,CHAR(160)," "))," ",REPT(" ",60)),60))&amp;IF($P2124="","","-"&amp;TRIM(RIGHT(SUBSTITUTE(TRIM(SUBSTITUTE($P2124,CHAR(160)," "))," ",REPT(" ",60)),60)))&amp;IF($T2124="","","-"&amp;TRIM(RIGHT(SUBSTITUTE(TRIM(SUBSTITUTE($T2124,CHAR(160)," "))," ",REPT(" ",60)),60)))&amp;".jpg")</f>
        <v/>
      </c>
    </row>
    <row r="2125" ht="42" customHeight="1">
      <c r="A2125" s="278" t="n">
        <v>36849</v>
      </c>
      <c r="B2125" s="274" t="inlineStr">
        <is>
          <t>FAI 1000 19 November, 2000</t>
        </is>
      </c>
      <c r="C2125" s="274" t="n">
        <v>10</v>
      </c>
      <c r="D2125" s="274" t="n"/>
      <c r="E2125" s="274" t="n"/>
      <c r="F2125" s="274" t="n">
        <v>2</v>
      </c>
      <c r="G2125" s="274" t="inlineStr">
        <is>
          <t>Holden Racing Team</t>
        </is>
      </c>
      <c r="H2125" s="274" t="n"/>
      <c r="I2125" s="274" t="inlineStr">
        <is>
          <t>Holden, Mobil 1</t>
        </is>
      </c>
      <c r="J2125" s="274" t="inlineStr">
        <is>
          <t>Holden Commodore VT</t>
        </is>
      </c>
      <c r="K2125" s="274" t="n"/>
      <c r="L2125" s="274" t="inlineStr">
        <is>
          <t>Jason Plato</t>
        </is>
      </c>
      <c r="M2125" s="274" t="inlineStr">
        <is>
          <t>GBR</t>
        </is>
      </c>
      <c r="N2125" s="698">
        <f>_xlfn.LET(_xlpm.d,_xlfn.XLOOKUP(L2125,'[1]Birth Dates'!$A:$A,'[1]Birth Dates'!$B:$B,"",0),IF(_xlpm.d=0,"",_xlpm.d))</f>
        <v/>
      </c>
      <c r="O2125" s="274">
        <f>IF(OR(N2125="",A2125="",NOT(ISNUMBER(N2125)),N2125&gt;A2125),"",DATEDIF(N2125,A2125,"Y")&amp;" years, "&amp;DATEDIF(N2125,A2125,"YM")&amp;" months, "&amp;DATEDIF(N2125,A2125,"MD")&amp;" days")</f>
        <v/>
      </c>
      <c r="P2125" s="274" t="inlineStr">
        <is>
          <t>Yvan Muller</t>
        </is>
      </c>
      <c r="Q2125" s="274" t="inlineStr">
        <is>
          <t>FRA</t>
        </is>
      </c>
      <c r="R2125" s="698">
        <f>_xlfn.LET(_xlpm.d,_xlfn.XLOOKUP(P2125,'[1]Birth Dates'!$A:$A,'[1]Birth Dates'!$B:$B,"",0),IF(_xlpm.d=0,"",_xlpm.d))</f>
        <v/>
      </c>
      <c r="S2125" s="274">
        <f>IF(OR(R2125="",A2125="",NOT(ISNUMBER(R2125)),R2125&gt;A2125),"",DATEDIF(R2125,A2125,"Y")&amp;" years, "&amp;DATEDIF(R2125,A2125,"YM")&amp;" months, "&amp;DATEDIF(R2125,A2125,"MD")&amp;" days")</f>
        <v/>
      </c>
      <c r="T2125" s="274" t="n"/>
      <c r="U2125" s="274" t="n"/>
      <c r="V2125" s="698">
        <f>_xlfn.LET(_xlpm.d,_xlfn.XLOOKUP(T2125,'[1]Birth Dates'!$A:$A,'[1]Birth Dates'!$B:$B,"",0),IF(_xlpm.d=0,"",_xlpm.d))</f>
        <v/>
      </c>
      <c r="W2125" s="274">
        <f>IF(OR(V2125="",A2125="",NOT(ISNUMBER(V2125)),V2125&gt;A2125),"",DATEDIF(V2125,A2125,"Y")&amp;" years, "&amp;DATEDIF(V2125,A2125,"YM")&amp;" months, "&amp;DATEDIF(V2125,A2125,"MD")&amp;" days")</f>
        <v/>
      </c>
      <c r="X2125" s="274" t="n"/>
      <c r="Y2125" s="274" t="n"/>
      <c r="Z2125" s="274" t="n"/>
      <c r="AA2125" s="274" t="n"/>
      <c r="AB2125" s="274" t="n">
        <v>19</v>
      </c>
      <c r="AC2125" s="274" t="n">
        <v>20</v>
      </c>
      <c r="AD2125" s="274" t="n">
        <v>9</v>
      </c>
      <c r="AE2125" s="583" t="inlineStr">
        <is>
          <t>2:15.4350</t>
        </is>
      </c>
      <c r="AF2125" s="418">
        <f>IF(OR(AE2125="",AE2125="",AE2125=0),"",6.213/(AE2125*24))</f>
        <v/>
      </c>
      <c r="AG2125" s="279" t="n"/>
      <c r="AH2125" s="583" t="inlineStr"/>
      <c r="AI2125" s="418">
        <f>IF(OR(AH2125="",AH2125="",AH2125=0),"",6.213/(AH2125*24))</f>
        <v/>
      </c>
      <c r="AJ2125" s="175">
        <f>IF(AND(ISNUMBER(AB2125),ISNUMBER(AG2125)),AB2125-AG2125,"")</f>
        <v/>
      </c>
      <c r="AK2125" s="274" t="n"/>
      <c r="AL2125" s="274" t="n">
        <v>159</v>
      </c>
      <c r="AM2125" s="713" t="n">
        <v>0.3082961805555556</v>
      </c>
      <c r="AN2125" s="671">
        <f>IF(OR(AL2125="",AM2125="",AM2125=0),"",AL2125*6.213/(AM2125*24))</f>
        <v/>
      </c>
      <c r="AO2125" s="477">
        <f>IF(AND(AL2125=AL2124,AM2125&lt;&gt;"",AM2124&lt;&gt;""),AM2125-AM2124,"")</f>
        <v/>
      </c>
      <c r="AP2125" s="274" t="n"/>
      <c r="AQ2125" s="583" t="inlineStr"/>
      <c r="AR2125" s="439">
        <f>IF(OR(AQ2125="",AQ2125="",AQ2125=0),"",6.213/(AQ2125*24))</f>
        <v/>
      </c>
      <c r="AS2125" s="436">
        <f>IF(OR(NOT(ISNUMBER(C2125)),NOT(ISNUMBER(AB2125))),"",IF(AG2125&lt;&gt;"",AG2125,AB2125)-C2125)</f>
        <v/>
      </c>
      <c r="AT2125" s="280" t="n"/>
      <c r="AU2125" s="281">
        <f>IF($B2125="","",TEXT($A2125,"yyyymmdd")&amp;"_P"&amp;$C2125&amp;"_C"&amp;$F2125&amp;"_"&amp;TRIM(RIGHT(SUBSTITUTE(TRIM(SUBSTITUTE($L2125,CHAR(160)," "))," ",REPT(" ",60)),60))&amp;IF($P2125="","","-"&amp;TRIM(RIGHT(SUBSTITUTE(TRIM(SUBSTITUTE($P2125,CHAR(160)," "))," ",REPT(" ",60)),60)))&amp;IF($T2125="","","-"&amp;TRIM(RIGHT(SUBSTITUTE(TRIM(SUBSTITUTE($T2125,CHAR(160)," "))," ",REPT(" ",60)),60)))&amp;".jpg")</f>
        <v/>
      </c>
    </row>
    <row r="2126" ht="42" customHeight="1">
      <c r="A2126" s="278" t="n">
        <v>36849</v>
      </c>
      <c r="B2126" s="274" t="inlineStr">
        <is>
          <t>FAI 1000 19 November, 2000</t>
        </is>
      </c>
      <c r="C2126" s="274" t="n">
        <v>11</v>
      </c>
      <c r="D2126" s="274" t="n"/>
      <c r="E2126" s="274" t="n"/>
      <c r="F2126" s="274" t="n">
        <v>11</v>
      </c>
      <c r="G2126" s="274" t="inlineStr">
        <is>
          <t>Perkins Engineering</t>
        </is>
      </c>
      <c r="H2126" s="274" t="n"/>
      <c r="I2126" s="274" t="inlineStr">
        <is>
          <t>Castrol</t>
        </is>
      </c>
      <c r="J2126" s="274" t="inlineStr">
        <is>
          <t>Holden Commodore VT</t>
        </is>
      </c>
      <c r="K2126" s="274" t="n"/>
      <c r="L2126" s="274" t="inlineStr">
        <is>
          <t>Larry Perkins</t>
        </is>
      </c>
      <c r="M2126" s="274" t="inlineStr">
        <is>
          <t>AUS</t>
        </is>
      </c>
      <c r="N2126" s="698">
        <f>_xlfn.LET(_xlpm.d,_xlfn.XLOOKUP(L2126,'[1]Birth Dates'!$A:$A,'[1]Birth Dates'!$B:$B,"",0),IF(_xlpm.d=0,"",_xlpm.d))</f>
        <v/>
      </c>
      <c r="O2126" s="274">
        <f>IF(OR(N2126="",A2126="",NOT(ISNUMBER(N2126)),N2126&gt;A2126),"",DATEDIF(N2126,A2126,"Y")&amp;" years, "&amp;DATEDIF(N2126,A2126,"YM")&amp;" months, "&amp;DATEDIF(N2126,A2126,"MD")&amp;" days")</f>
        <v/>
      </c>
      <c r="P2126" s="274" t="inlineStr">
        <is>
          <t>Russell Ingall</t>
        </is>
      </c>
      <c r="Q2126" s="274" t="inlineStr">
        <is>
          <t>AUS</t>
        </is>
      </c>
      <c r="R2126" s="698">
        <f>_xlfn.LET(_xlpm.d,_xlfn.XLOOKUP(P2126,'[1]Birth Dates'!$A:$A,'[1]Birth Dates'!$B:$B,"",0),IF(_xlpm.d=0,"",_xlpm.d))</f>
        <v/>
      </c>
      <c r="S2126" s="274">
        <f>IF(OR(R2126="",A2126="",NOT(ISNUMBER(R2126)),R2126&gt;A2126),"",DATEDIF(R2126,A2126,"Y")&amp;" years, "&amp;DATEDIF(R2126,A2126,"YM")&amp;" months, "&amp;DATEDIF(R2126,A2126,"MD")&amp;" days")</f>
        <v/>
      </c>
      <c r="T2126" s="274" t="n"/>
      <c r="U2126" s="274" t="n"/>
      <c r="V2126" s="698">
        <f>_xlfn.LET(_xlpm.d,_xlfn.XLOOKUP(T2126,'[1]Birth Dates'!$A:$A,'[1]Birth Dates'!$B:$B,"",0),IF(_xlpm.d=0,"",_xlpm.d))</f>
        <v/>
      </c>
      <c r="W2126" s="274">
        <f>IF(OR(V2126="",A2126="",NOT(ISNUMBER(V2126)),V2126&gt;A2126),"",DATEDIF(V2126,A2126,"Y")&amp;" years, "&amp;DATEDIF(V2126,A2126,"YM")&amp;" months, "&amp;DATEDIF(V2126,A2126,"MD")&amp;" days")</f>
        <v/>
      </c>
      <c r="X2126" s="274" t="n"/>
      <c r="Y2126" s="274" t="n"/>
      <c r="Z2126" s="274" t="n"/>
      <c r="AA2126" s="274" t="n"/>
      <c r="AB2126" s="274" t="n">
        <v>4</v>
      </c>
      <c r="AC2126" s="274" t="n">
        <v>25</v>
      </c>
      <c r="AD2126" s="274" t="n">
        <v>17</v>
      </c>
      <c r="AE2126" s="598" t="inlineStr">
        <is>
          <t>2:12.4850</t>
        </is>
      </c>
      <c r="AF2126" s="418">
        <f>IF(OR(AE2126="",AE2126="",AE2126=0),"",6.213/(AE2126*24))</f>
        <v/>
      </c>
      <c r="AG2126" s="279" t="n">
        <v>9</v>
      </c>
      <c r="AH2126" s="583" t="inlineStr">
        <is>
          <t>2:43.5520</t>
        </is>
      </c>
      <c r="AI2126" s="418">
        <f>IF(OR(AH2126="",AH2126="",AH2126=0),"",6.213/(AH2126*24))</f>
        <v/>
      </c>
      <c r="AJ2126" s="175">
        <f>IF(AND(ISNUMBER(AB2126),ISNUMBER(AG2126)),AB2126-AG2126,"")</f>
        <v/>
      </c>
      <c r="AK2126" s="274" t="n"/>
      <c r="AL2126" s="274" t="n">
        <v>159</v>
      </c>
      <c r="AM2126" s="713" t="n">
        <v>0.3084698263888889</v>
      </c>
      <c r="AN2126" s="671">
        <f>IF(OR(AL2126="",AM2126="",AM2126=0),"",AL2126*6.213/(AM2126*24))</f>
        <v/>
      </c>
      <c r="AO2126" s="477">
        <f>IF(AND(AL2126=AL2125,AM2126&lt;&gt;"",AM2125&lt;&gt;""),AM2126-AM2125,"")</f>
        <v/>
      </c>
      <c r="AP2126" s="274" t="n"/>
      <c r="AQ2126" s="583" t="inlineStr"/>
      <c r="AR2126" s="439">
        <f>IF(OR(AQ2126="",AQ2126="",AQ2126=0),"",6.213/(AQ2126*24))</f>
        <v/>
      </c>
      <c r="AS2126" s="436">
        <f>IF(OR(NOT(ISNUMBER(C2126)),NOT(ISNUMBER(AB2126))),"",IF(AG2126&lt;&gt;"",AG2126,AB2126)-C2126)</f>
        <v/>
      </c>
      <c r="AT2126" s="280" t="n"/>
      <c r="AU2126" s="281">
        <f>IF($B2126="","",TEXT($A2126,"yyyymmdd")&amp;"_P"&amp;$C2126&amp;"_C"&amp;$F2126&amp;"_"&amp;TRIM(RIGHT(SUBSTITUTE(TRIM(SUBSTITUTE($L2126,CHAR(160)," "))," ",REPT(" ",60)),60))&amp;IF($P2126="","","-"&amp;TRIM(RIGHT(SUBSTITUTE(TRIM(SUBSTITUTE($P2126,CHAR(160)," "))," ",REPT(" ",60)),60)))&amp;IF($T2126="","","-"&amp;TRIM(RIGHT(SUBSTITUTE(TRIM(SUBSTITUTE($T2126,CHAR(160)," "))," ",REPT(" ",60)),60)))&amp;".jpg")</f>
        <v/>
      </c>
    </row>
    <row r="2127" ht="42" customHeight="1">
      <c r="A2127" s="278" t="n">
        <v>36849</v>
      </c>
      <c r="B2127" s="274" t="inlineStr">
        <is>
          <t>FAI 1000 19 November, 2000</t>
        </is>
      </c>
      <c r="C2127" s="274" t="n">
        <v>12</v>
      </c>
      <c r="D2127" s="274" t="n"/>
      <c r="E2127" s="274" t="n"/>
      <c r="F2127" s="274" t="n">
        <v>29</v>
      </c>
      <c r="G2127" s="274" t="inlineStr">
        <is>
          <t>Paul Morris Motorsport</t>
        </is>
      </c>
      <c r="H2127" s="274" t="n"/>
      <c r="I2127" s="274" t="inlineStr">
        <is>
          <t>Big Kev</t>
        </is>
      </c>
      <c r="J2127" s="274" t="inlineStr">
        <is>
          <t>Holden Commodore VT</t>
        </is>
      </c>
      <c r="K2127" s="274" t="n"/>
      <c r="L2127" s="274" t="inlineStr">
        <is>
          <t>Paul Morris</t>
        </is>
      </c>
      <c r="M2127" s="274" t="inlineStr">
        <is>
          <t>AUS</t>
        </is>
      </c>
      <c r="N2127" s="698">
        <f>_xlfn.LET(_xlpm.d,_xlfn.XLOOKUP(L2127,'[1]Birth Dates'!$A:$A,'[1]Birth Dates'!$B:$B,"",0),IF(_xlpm.d=0,"",_xlpm.d))</f>
        <v/>
      </c>
      <c r="O2127" s="274">
        <f>IF(OR(N2127="",A2127="",NOT(ISNUMBER(N2127)),N2127&gt;A2127),"",DATEDIF(N2127,A2127,"Y")&amp;" years, "&amp;DATEDIF(N2127,A2127,"YM")&amp;" months, "&amp;DATEDIF(N2127,A2127,"MD")&amp;" days")</f>
        <v/>
      </c>
      <c r="P2127" s="274" t="inlineStr">
        <is>
          <t>Matt Neal</t>
        </is>
      </c>
      <c r="Q2127" s="274" t="inlineStr">
        <is>
          <t>GBR</t>
        </is>
      </c>
      <c r="R2127" s="698">
        <f>_xlfn.LET(_xlpm.d,_xlfn.XLOOKUP(P2127,'[1]Birth Dates'!$A:$A,'[1]Birth Dates'!$B:$B,"",0),IF(_xlpm.d=0,"",_xlpm.d))</f>
        <v/>
      </c>
      <c r="S2127" s="274">
        <f>IF(OR(R2127="",A2127="",NOT(ISNUMBER(R2127)),R2127&gt;A2127),"",DATEDIF(R2127,A2127,"Y")&amp;" years, "&amp;DATEDIF(R2127,A2127,"YM")&amp;" months, "&amp;DATEDIF(R2127,A2127,"MD")&amp;" days")</f>
        <v/>
      </c>
      <c r="T2127" s="274" t="n"/>
      <c r="U2127" s="274" t="n"/>
      <c r="V2127" s="698">
        <f>_xlfn.LET(_xlpm.d,_xlfn.XLOOKUP(T2127,'[1]Birth Dates'!$A:$A,'[1]Birth Dates'!$B:$B,"",0),IF(_xlpm.d=0,"",_xlpm.d))</f>
        <v/>
      </c>
      <c r="W2127" s="274">
        <f>IF(OR(V2127="",A2127="",NOT(ISNUMBER(V2127)),V2127&gt;A2127),"",DATEDIF(V2127,A2127,"Y")&amp;" years, "&amp;DATEDIF(V2127,A2127,"YM")&amp;" months, "&amp;DATEDIF(V2127,A2127,"MD")&amp;" days")</f>
        <v/>
      </c>
      <c r="X2127" s="274" t="n"/>
      <c r="Y2127" s="274" t="n"/>
      <c r="Z2127" s="274" t="n"/>
      <c r="AA2127" s="274" t="n"/>
      <c r="AB2127" s="274" t="n">
        <v>18</v>
      </c>
      <c r="AC2127" s="274" t="n">
        <v>20</v>
      </c>
      <c r="AD2127" s="274" t="n">
        <v>13</v>
      </c>
      <c r="AE2127" s="598" t="inlineStr">
        <is>
          <t>2:15.4030</t>
        </is>
      </c>
      <c r="AF2127" s="418">
        <f>IF(OR(AE2127="",AE2127="",AE2127=0),"",6.213/(AE2127*24))</f>
        <v/>
      </c>
      <c r="AG2127" s="279" t="n"/>
      <c r="AH2127" s="583" t="inlineStr"/>
      <c r="AI2127" s="418">
        <f>IF(OR(AH2127="",AH2127="",AH2127=0),"",6.213/(AH2127*24))</f>
        <v/>
      </c>
      <c r="AJ2127" s="175">
        <f>IF(AND(ISNUMBER(AB2127),ISNUMBER(AG2127)),AB2127-AG2127,"")</f>
        <v/>
      </c>
      <c r="AK2127" s="274" t="n"/>
      <c r="AL2127" s="274" t="n">
        <v>158</v>
      </c>
      <c r="AM2127" s="713" t="n">
        <v>0.3079950115740741</v>
      </c>
      <c r="AN2127" s="671">
        <f>IF(OR(AL2127="",AM2127="",AM2127=0),"",AL2127*6.213/(AM2127*24))</f>
        <v/>
      </c>
      <c r="AO2127" s="477">
        <f>IF(AND(AL2127=AL2126,AM2127&lt;&gt;"",AM2126&lt;&gt;""),AM2127-AM2126,"")</f>
        <v/>
      </c>
      <c r="AP2127" s="274" t="n"/>
      <c r="AQ2127" s="583" t="inlineStr"/>
      <c r="AR2127" s="439">
        <f>IF(OR(AQ2127="",AQ2127="",AQ2127=0),"",6.213/(AQ2127*24))</f>
        <v/>
      </c>
      <c r="AS2127" s="436">
        <f>IF(OR(NOT(ISNUMBER(C2127)),NOT(ISNUMBER(AB2127))),"",IF(AG2127&lt;&gt;"",AG2127,AB2127)-C2127)</f>
        <v/>
      </c>
      <c r="AT2127" s="280" t="n"/>
      <c r="AU2127" s="281">
        <f>IF($B2127="","",TEXT($A2127,"yyyymmdd")&amp;"_P"&amp;$C2127&amp;"_C"&amp;$F2127&amp;"_"&amp;TRIM(RIGHT(SUBSTITUTE(TRIM(SUBSTITUTE($L2127,CHAR(160)," "))," ",REPT(" ",60)),60))&amp;IF($P2127="","","-"&amp;TRIM(RIGHT(SUBSTITUTE(TRIM(SUBSTITUTE($P2127,CHAR(160)," "))," ",REPT(" ",60)),60)))&amp;IF($T2127="","","-"&amp;TRIM(RIGHT(SUBSTITUTE(TRIM(SUBSTITUTE($T2127,CHAR(160)," "))," ",REPT(" ",60)),60)))&amp;".jpg")</f>
        <v/>
      </c>
    </row>
    <row r="2128" ht="42" customHeight="1">
      <c r="A2128" s="278" t="n">
        <v>36849</v>
      </c>
      <c r="B2128" s="274" t="inlineStr">
        <is>
          <t>FAI 1000 19 November, 2000</t>
        </is>
      </c>
      <c r="C2128" s="274" t="n">
        <v>13</v>
      </c>
      <c r="D2128" s="274" t="n"/>
      <c r="E2128" s="274" t="n"/>
      <c r="F2128" s="274" t="n">
        <v>5</v>
      </c>
      <c r="G2128" s="274" t="inlineStr">
        <is>
          <t>Glenn Seton Racing</t>
        </is>
      </c>
      <c r="H2128" s="274" t="n"/>
      <c r="I2128" s="274" t="inlineStr">
        <is>
          <t>Ford, Ford Credit</t>
        </is>
      </c>
      <c r="J2128" s="274" t="inlineStr">
        <is>
          <t>Ford Falcon AU</t>
        </is>
      </c>
      <c r="K2128" s="274" t="n"/>
      <c r="L2128" s="274" t="inlineStr">
        <is>
          <t>Glenn Seton</t>
        </is>
      </c>
      <c r="M2128" s="274" t="inlineStr">
        <is>
          <t>AUS</t>
        </is>
      </c>
      <c r="N2128" s="698">
        <f>_xlfn.LET(_xlpm.d,_xlfn.XLOOKUP(L2128,'[1]Birth Dates'!$A:$A,'[1]Birth Dates'!$B:$B,"",0),IF(_xlpm.d=0,"",_xlpm.d))</f>
        <v/>
      </c>
      <c r="O2128" s="274">
        <f>IF(OR(N2128="",A2128="",NOT(ISNUMBER(N2128)),N2128&gt;A2128),"",DATEDIF(N2128,A2128,"Y")&amp;" years, "&amp;DATEDIF(N2128,A2128,"YM")&amp;" months, "&amp;DATEDIF(N2128,A2128,"MD")&amp;" days")</f>
        <v/>
      </c>
      <c r="P2128" s="274" t="inlineStr">
        <is>
          <t>Neil Crompton</t>
        </is>
      </c>
      <c r="Q2128" s="274" t="inlineStr">
        <is>
          <t>AUS</t>
        </is>
      </c>
      <c r="R2128" s="698">
        <f>_xlfn.LET(_xlpm.d,_xlfn.XLOOKUP(P2128,'[1]Birth Dates'!$A:$A,'[1]Birth Dates'!$B:$B,"",0),IF(_xlpm.d=0,"",_xlpm.d))</f>
        <v/>
      </c>
      <c r="S2128" s="274">
        <f>IF(OR(R2128="",A2128="",NOT(ISNUMBER(R2128)),R2128&gt;A2128),"",DATEDIF(R2128,A2128,"Y")&amp;" years, "&amp;DATEDIF(R2128,A2128,"YM")&amp;" months, "&amp;DATEDIF(R2128,A2128,"MD")&amp;" days")</f>
        <v/>
      </c>
      <c r="T2128" s="274" t="n"/>
      <c r="U2128" s="274" t="n"/>
      <c r="V2128" s="698">
        <f>_xlfn.LET(_xlpm.d,_xlfn.XLOOKUP(T2128,'[1]Birth Dates'!$A:$A,'[1]Birth Dates'!$B:$B,"",0),IF(_xlpm.d=0,"",_xlpm.d))</f>
        <v/>
      </c>
      <c r="W2128" s="274">
        <f>IF(OR(V2128="",A2128="",NOT(ISNUMBER(V2128)),V2128&gt;A2128),"",DATEDIF(V2128,A2128,"Y")&amp;" years, "&amp;DATEDIF(V2128,A2128,"YM")&amp;" months, "&amp;DATEDIF(V2128,A2128,"MD")&amp;" days")</f>
        <v/>
      </c>
      <c r="X2128" s="274" t="n"/>
      <c r="Y2128" s="274" t="n"/>
      <c r="Z2128" s="274" t="n"/>
      <c r="AA2128" s="274" t="n"/>
      <c r="AB2128" s="274" t="n">
        <v>3</v>
      </c>
      <c r="AC2128" s="274" t="n">
        <v>19</v>
      </c>
      <c r="AD2128" s="274" t="n">
        <v>17</v>
      </c>
      <c r="AE2128" s="598" t="inlineStr">
        <is>
          <t>2:12.3620</t>
        </is>
      </c>
      <c r="AF2128" s="418">
        <f>IF(OR(AE2128="",AE2128="",AE2128=0),"",6.213/(AE2128*24))</f>
        <v/>
      </c>
      <c r="AG2128" s="279" t="n">
        <v>6</v>
      </c>
      <c r="AH2128" s="583" t="inlineStr">
        <is>
          <t>2:32.8570</t>
        </is>
      </c>
      <c r="AI2128" s="418">
        <f>IF(OR(AH2128="",AH2128="",AH2128=0),"",6.213/(AH2128*24))</f>
        <v/>
      </c>
      <c r="AJ2128" s="175">
        <f>IF(AND(ISNUMBER(AB2128),ISNUMBER(AG2128)),AB2128-AG2128,"")</f>
        <v/>
      </c>
      <c r="AK2128" s="274" t="n"/>
      <c r="AL2128" s="274" t="n">
        <v>158</v>
      </c>
      <c r="AM2128" s="713" t="n">
        <v>0.3087994097222223</v>
      </c>
      <c r="AN2128" s="671">
        <f>IF(OR(AL2128="",AM2128="",AM2128=0),"",AL2128*6.213/(AM2128*24))</f>
        <v/>
      </c>
      <c r="AO2128" s="477">
        <f>IF(AND(AL2128=AL2127,AM2128&lt;&gt;"",AM2127&lt;&gt;""),AM2128-AM2127,"")</f>
        <v/>
      </c>
      <c r="AP2128" s="274" t="n"/>
      <c r="AQ2128" s="583" t="inlineStr"/>
      <c r="AR2128" s="439">
        <f>IF(OR(AQ2128="",AQ2128="",AQ2128=0),"",6.213/(AQ2128*24))</f>
        <v/>
      </c>
      <c r="AS2128" s="436">
        <f>IF(OR(NOT(ISNUMBER(C2128)),NOT(ISNUMBER(AB2128))),"",IF(AG2128&lt;&gt;"",AG2128,AB2128)-C2128)</f>
        <v/>
      </c>
      <c r="AT2128" s="280" t="n"/>
      <c r="AU2128" s="281">
        <f>IF($B2128="","",TEXT($A2128,"yyyymmdd")&amp;"_P"&amp;$C2128&amp;"_C"&amp;$F2128&amp;"_"&amp;TRIM(RIGHT(SUBSTITUTE(TRIM(SUBSTITUTE($L2128,CHAR(160)," "))," ",REPT(" ",60)),60))&amp;IF($P2128="","","-"&amp;TRIM(RIGHT(SUBSTITUTE(TRIM(SUBSTITUTE($P2128,CHAR(160)," "))," ",REPT(" ",60)),60)))&amp;IF($T2128="","","-"&amp;TRIM(RIGHT(SUBSTITUTE(TRIM(SUBSTITUTE($T2128,CHAR(160)," "))," ",REPT(" ",60)),60)))&amp;".jpg")</f>
        <v/>
      </c>
    </row>
    <row r="2129" ht="42" customHeight="1">
      <c r="A2129" s="278" t="n">
        <v>36849</v>
      </c>
      <c r="B2129" s="274" t="inlineStr">
        <is>
          <t>FAI 1000 19 November, 2000</t>
        </is>
      </c>
      <c r="C2129" s="274" t="n">
        <v>14</v>
      </c>
      <c r="D2129" s="274" t="n"/>
      <c r="E2129" s="274" t="n"/>
      <c r="F2129" s="274" t="n">
        <v>43</v>
      </c>
      <c r="G2129" s="274" t="inlineStr">
        <is>
          <t>Paul Weel Racing</t>
        </is>
      </c>
      <c r="H2129" s="274" t="n"/>
      <c r="I2129" s="274" t="inlineStr">
        <is>
          <t>K &amp; J Thermal Products</t>
        </is>
      </c>
      <c r="J2129" s="274" t="inlineStr">
        <is>
          <t>Ford Falcon AU</t>
        </is>
      </c>
      <c r="K2129" s="274" t="n"/>
      <c r="L2129" s="274" t="inlineStr">
        <is>
          <t>Paul Weel</t>
        </is>
      </c>
      <c r="M2129" s="274" t="inlineStr">
        <is>
          <t>AUS</t>
        </is>
      </c>
      <c r="N2129" s="698">
        <f>_xlfn.LET(_xlpm.d,_xlfn.XLOOKUP(L2129,'[1]Birth Dates'!$A:$A,'[1]Birth Dates'!$B:$B,"",0),IF(_xlpm.d=0,"",_xlpm.d))</f>
        <v/>
      </c>
      <c r="O2129" s="274">
        <f>IF(OR(N2129="",A2129="",NOT(ISNUMBER(N2129)),N2129&gt;A2129),"",DATEDIF(N2129,A2129,"Y")&amp;" years, "&amp;DATEDIF(N2129,A2129,"YM")&amp;" months, "&amp;DATEDIF(N2129,A2129,"MD")&amp;" days")</f>
        <v/>
      </c>
      <c r="P2129" s="274" t="inlineStr">
        <is>
          <t>Greg Crick</t>
        </is>
      </c>
      <c r="Q2129" s="274" t="inlineStr">
        <is>
          <t>AUS</t>
        </is>
      </c>
      <c r="R2129" s="698">
        <f>_xlfn.LET(_xlpm.d,_xlfn.XLOOKUP(P2129,'[1]Birth Dates'!$A:$A,'[1]Birth Dates'!$B:$B,"",0),IF(_xlpm.d=0,"",_xlpm.d))</f>
        <v/>
      </c>
      <c r="S2129" s="274">
        <f>IF(OR(R2129="",A2129="",NOT(ISNUMBER(R2129)),R2129&gt;A2129),"",DATEDIF(R2129,A2129,"Y")&amp;" years, "&amp;DATEDIF(R2129,A2129,"YM")&amp;" months, "&amp;DATEDIF(R2129,A2129,"MD")&amp;" days")</f>
        <v/>
      </c>
      <c r="T2129" s="274" t="n"/>
      <c r="U2129" s="274" t="n"/>
      <c r="V2129" s="698">
        <f>_xlfn.LET(_xlpm.d,_xlfn.XLOOKUP(T2129,'[1]Birth Dates'!$A:$A,'[1]Birth Dates'!$B:$B,"",0),IF(_xlpm.d=0,"",_xlpm.d))</f>
        <v/>
      </c>
      <c r="W2129" s="274">
        <f>IF(OR(V2129="",A2129="",NOT(ISNUMBER(V2129)),V2129&gt;A2129),"",DATEDIF(V2129,A2129,"Y")&amp;" years, "&amp;DATEDIF(V2129,A2129,"YM")&amp;" months, "&amp;DATEDIF(V2129,A2129,"MD")&amp;" days")</f>
        <v/>
      </c>
      <c r="X2129" s="274" t="n"/>
      <c r="Y2129" s="274" t="n"/>
      <c r="Z2129" s="274" t="n"/>
      <c r="AA2129" s="274" t="n"/>
      <c r="AB2129" s="274" t="n">
        <v>15</v>
      </c>
      <c r="AC2129" s="274" t="n">
        <v>23</v>
      </c>
      <c r="AD2129" s="274" t="n">
        <v>15</v>
      </c>
      <c r="AE2129" s="598" t="inlineStr">
        <is>
          <t>2:14.8720</t>
        </is>
      </c>
      <c r="AF2129" s="418">
        <f>IF(OR(AE2129="",AE2129="",AE2129=0),"",6.213/(AE2129*24))</f>
        <v/>
      </c>
      <c r="AG2129" s="279" t="n"/>
      <c r="AH2129" s="583" t="inlineStr"/>
      <c r="AI2129" s="418">
        <f>IF(OR(AH2129="",AH2129="",AH2129=0),"",6.213/(AH2129*24))</f>
        <v/>
      </c>
      <c r="AJ2129" s="175">
        <f>IF(AND(ISNUMBER(AB2129),ISNUMBER(AG2129)),AB2129-AG2129,"")</f>
        <v/>
      </c>
      <c r="AK2129" s="274" t="n"/>
      <c r="AL2129" s="274" t="n">
        <v>157</v>
      </c>
      <c r="AM2129" s="713" t="n">
        <v>0.3082068402777778</v>
      </c>
      <c r="AN2129" s="671">
        <f>IF(OR(AL2129="",AM2129="",AM2129=0),"",AL2129*6.213/(AM2129*24))</f>
        <v/>
      </c>
      <c r="AO2129" s="477">
        <f>IF(AND(AL2129=AL2128,AM2129&lt;&gt;"",AM2128&lt;&gt;""),AM2129-AM2128,"")</f>
        <v/>
      </c>
      <c r="AP2129" s="274" t="n"/>
      <c r="AQ2129" s="583" t="inlineStr"/>
      <c r="AR2129" s="439">
        <f>IF(OR(AQ2129="",AQ2129="",AQ2129=0),"",6.213/(AQ2129*24))</f>
        <v/>
      </c>
      <c r="AS2129" s="436">
        <f>IF(OR(NOT(ISNUMBER(C2129)),NOT(ISNUMBER(AB2129))),"",IF(AG2129&lt;&gt;"",AG2129,AB2129)-C2129)</f>
        <v/>
      </c>
      <c r="AT2129" s="280" t="n"/>
      <c r="AU2129" s="281">
        <f>IF($B2129="","",TEXT($A2129,"yyyymmdd")&amp;"_P"&amp;$C2129&amp;"_C"&amp;$F2129&amp;"_"&amp;TRIM(RIGHT(SUBSTITUTE(TRIM(SUBSTITUTE($L2129,CHAR(160)," "))," ",REPT(" ",60)),60))&amp;IF($P2129="","","-"&amp;TRIM(RIGHT(SUBSTITUTE(TRIM(SUBSTITUTE($P2129,CHAR(160)," "))," ",REPT(" ",60)),60)))&amp;IF($T2129="","","-"&amp;TRIM(RIGHT(SUBSTITUTE(TRIM(SUBSTITUTE($T2129,CHAR(160)," "))," ",REPT(" ",60)),60)))&amp;".jpg")</f>
        <v/>
      </c>
    </row>
    <row r="2130" ht="42" customHeight="1">
      <c r="A2130" s="278" t="n">
        <v>36849</v>
      </c>
      <c r="B2130" s="274" t="inlineStr">
        <is>
          <t>FAI 1000 19 November, 2000</t>
        </is>
      </c>
      <c r="C2130" s="274" t="n">
        <v>15</v>
      </c>
      <c r="D2130" s="274" t="n"/>
      <c r="E2130" s="274" t="n"/>
      <c r="F2130" s="274" t="n">
        <v>22</v>
      </c>
      <c r="G2130" s="274" t="inlineStr">
        <is>
          <t>Colourscan Racing</t>
        </is>
      </c>
      <c r="H2130" s="274" t="n"/>
      <c r="I2130" s="274" t="inlineStr">
        <is>
          <t>Colourscan Printing</t>
        </is>
      </c>
      <c r="J2130" s="274" t="inlineStr">
        <is>
          <t>Ford Falcon AU</t>
        </is>
      </c>
      <c r="K2130" s="274" t="n"/>
      <c r="L2130" s="274" t="inlineStr">
        <is>
          <t>Rick Bates</t>
        </is>
      </c>
      <c r="M2130" s="274" t="inlineStr">
        <is>
          <t>AUS</t>
        </is>
      </c>
      <c r="N2130" s="698">
        <f>_xlfn.LET(_xlpm.d,_xlfn.XLOOKUP(L2130,'[1]Birth Dates'!$A:$A,'[1]Birth Dates'!$B:$B,"",0),IF(_xlpm.d=0,"",_xlpm.d))</f>
        <v/>
      </c>
      <c r="O2130" s="274">
        <f>IF(OR(N2130="",A2130="",NOT(ISNUMBER(N2130)),N2130&gt;A2130),"",DATEDIF(N2130,A2130,"Y")&amp;" years, "&amp;DATEDIF(N2130,A2130,"YM")&amp;" months, "&amp;DATEDIF(N2130,A2130,"MD")&amp;" days")</f>
        <v/>
      </c>
      <c r="P2130" s="274" t="inlineStr">
        <is>
          <t>Brett Peters</t>
        </is>
      </c>
      <c r="Q2130" s="274" t="inlineStr">
        <is>
          <t>AUS</t>
        </is>
      </c>
      <c r="R2130" s="698">
        <f>_xlfn.LET(_xlpm.d,_xlfn.XLOOKUP(P2130,'[1]Birth Dates'!$A:$A,'[1]Birth Dates'!$B:$B,"",0),IF(_xlpm.d=0,"",_xlpm.d))</f>
        <v/>
      </c>
      <c r="S2130" s="274">
        <f>IF(OR(R2130="",A2130="",NOT(ISNUMBER(R2130)),R2130&gt;A2130),"",DATEDIF(R2130,A2130,"Y")&amp;" years, "&amp;DATEDIF(R2130,A2130,"YM")&amp;" months, "&amp;DATEDIF(R2130,A2130,"MD")&amp;" days")</f>
        <v/>
      </c>
      <c r="T2130" s="274" t="n"/>
      <c r="U2130" s="274" t="n"/>
      <c r="V2130" s="698">
        <f>_xlfn.LET(_xlpm.d,_xlfn.XLOOKUP(T2130,'[1]Birth Dates'!$A:$A,'[1]Birth Dates'!$B:$B,"",0),IF(_xlpm.d=0,"",_xlpm.d))</f>
        <v/>
      </c>
      <c r="W2130" s="274">
        <f>IF(OR(V2130="",A2130="",NOT(ISNUMBER(V2130)),V2130&gt;A2130),"",DATEDIF(V2130,A2130,"Y")&amp;" years, "&amp;DATEDIF(V2130,A2130,"YM")&amp;" months, "&amp;DATEDIF(V2130,A2130,"MD")&amp;" days")</f>
        <v/>
      </c>
      <c r="X2130" s="274" t="n"/>
      <c r="Y2130" s="274" t="n"/>
      <c r="Z2130" s="274" t="n"/>
      <c r="AA2130" s="274" t="n"/>
      <c r="AB2130" s="274" t="n">
        <v>26</v>
      </c>
      <c r="AC2130" s="274" t="n">
        <v>22</v>
      </c>
      <c r="AD2130" s="274" t="n">
        <v>14</v>
      </c>
      <c r="AE2130" s="583" t="inlineStr">
        <is>
          <t>2:16.4070</t>
        </is>
      </c>
      <c r="AF2130" s="418">
        <f>IF(OR(AE2130="",AE2130="",AE2130=0),"",6.213/(AE2130*24))</f>
        <v/>
      </c>
      <c r="AG2130" s="279" t="n"/>
      <c r="AH2130" s="583" t="inlineStr"/>
      <c r="AI2130" s="418">
        <f>IF(OR(AH2130="",AH2130="",AH2130=0),"",6.213/(AH2130*24))</f>
        <v/>
      </c>
      <c r="AJ2130" s="175">
        <f>IF(AND(ISNUMBER(AB2130),ISNUMBER(AG2130)),AB2130-AG2130,"")</f>
        <v/>
      </c>
      <c r="AK2130" s="274" t="n"/>
      <c r="AL2130" s="274" t="n">
        <v>157</v>
      </c>
      <c r="AM2130" s="713" t="n">
        <v>0.3083926967592593</v>
      </c>
      <c r="AN2130" s="671">
        <f>IF(OR(AL2130="",AM2130="",AM2130=0),"",AL2130*6.213/(AM2130*24))</f>
        <v/>
      </c>
      <c r="AO2130" s="477">
        <f>IF(AND(AL2130=AL2129,AM2130&lt;&gt;"",AM2129&lt;&gt;""),AM2130-AM2129,"")</f>
        <v/>
      </c>
      <c r="AP2130" s="274" t="n"/>
      <c r="AQ2130" s="583" t="inlineStr"/>
      <c r="AR2130" s="439">
        <f>IF(OR(AQ2130="",AQ2130="",AQ2130=0),"",6.213/(AQ2130*24))</f>
        <v/>
      </c>
      <c r="AS2130" s="436">
        <f>IF(OR(NOT(ISNUMBER(C2130)),NOT(ISNUMBER(AB2130))),"",IF(AG2130&lt;&gt;"",AG2130,AB2130)-C2130)</f>
        <v/>
      </c>
      <c r="AT2130" s="280" t="n"/>
      <c r="AU2130" s="281">
        <f>IF($B2130="","",TEXT($A2130,"yyyymmdd")&amp;"_P"&amp;$C2130&amp;"_C"&amp;$F2130&amp;"_"&amp;TRIM(RIGHT(SUBSTITUTE(TRIM(SUBSTITUTE($L2130,CHAR(160)," "))," ",REPT(" ",60)),60))&amp;IF($P2130="","","-"&amp;TRIM(RIGHT(SUBSTITUTE(TRIM(SUBSTITUTE($P2130,CHAR(160)," "))," ",REPT(" ",60)),60)))&amp;IF($T2130="","","-"&amp;TRIM(RIGHT(SUBSTITUTE(TRIM(SUBSTITUTE($T2130,CHAR(160)," "))," ",REPT(" ",60)),60)))&amp;".jpg")</f>
        <v/>
      </c>
    </row>
    <row r="2131" ht="42" customHeight="1">
      <c r="A2131" s="278" t="n">
        <v>36849</v>
      </c>
      <c r="B2131" s="274" t="inlineStr">
        <is>
          <t>FAI 1000 19 November, 2000</t>
        </is>
      </c>
      <c r="C2131" s="274" t="n">
        <v>16</v>
      </c>
      <c r="D2131" s="274" t="n"/>
      <c r="E2131" s="274" t="n"/>
      <c r="F2131" s="274" t="n">
        <v>777</v>
      </c>
      <c r="G2131" s="274" t="inlineStr">
        <is>
          <t>Team Kiwi Racing</t>
        </is>
      </c>
      <c r="H2131" s="274" t="n"/>
      <c r="I2131" s="274" t="inlineStr">
        <is>
          <t>Vodafone</t>
        </is>
      </c>
      <c r="J2131" s="274" t="inlineStr">
        <is>
          <t>Holden Commodore VT</t>
        </is>
      </c>
      <c r="K2131" s="274" t="n"/>
      <c r="L2131" s="274" t="inlineStr">
        <is>
          <t>Jason Richards</t>
        </is>
      </c>
      <c r="M2131" s="274" t="inlineStr">
        <is>
          <t>NZL</t>
        </is>
      </c>
      <c r="N2131" s="698">
        <f>_xlfn.LET(_xlpm.d,_xlfn.XLOOKUP(L2131,'[1]Birth Dates'!$A:$A,'[1]Birth Dates'!$B:$B,"",0),IF(_xlpm.d=0,"",_xlpm.d))</f>
        <v/>
      </c>
      <c r="O2131" s="274">
        <f>IF(OR(N2131="",A2131="",NOT(ISNUMBER(N2131)),N2131&gt;A2131),"",DATEDIF(N2131,A2131,"Y")&amp;" years, "&amp;DATEDIF(N2131,A2131,"YM")&amp;" months, "&amp;DATEDIF(N2131,A2131,"MD")&amp;" days")</f>
        <v/>
      </c>
      <c r="P2131" s="274" t="inlineStr">
        <is>
          <t>Angus Fogg</t>
        </is>
      </c>
      <c r="Q2131" s="274" t="inlineStr">
        <is>
          <t>NZL</t>
        </is>
      </c>
      <c r="R2131" s="698">
        <f>_xlfn.LET(_xlpm.d,_xlfn.XLOOKUP(P2131,'[1]Birth Dates'!$A:$A,'[1]Birth Dates'!$B:$B,"",0),IF(_xlpm.d=0,"",_xlpm.d))</f>
        <v/>
      </c>
      <c r="S2131" s="274">
        <f>IF(OR(R2131="",A2131="",NOT(ISNUMBER(R2131)),R2131&gt;A2131),"",DATEDIF(R2131,A2131,"Y")&amp;" years, "&amp;DATEDIF(R2131,A2131,"YM")&amp;" months, "&amp;DATEDIF(R2131,A2131,"MD")&amp;" days")</f>
        <v/>
      </c>
      <c r="T2131" s="274" t="n"/>
      <c r="U2131" s="274" t="n"/>
      <c r="V2131" s="698">
        <f>_xlfn.LET(_xlpm.d,_xlfn.XLOOKUP(T2131,'[1]Birth Dates'!$A:$A,'[1]Birth Dates'!$B:$B,"",0),IF(_xlpm.d=0,"",_xlpm.d))</f>
        <v/>
      </c>
      <c r="W2131" s="274">
        <f>IF(OR(V2131="",A2131="",NOT(ISNUMBER(V2131)),V2131&gt;A2131),"",DATEDIF(V2131,A2131,"Y")&amp;" years, "&amp;DATEDIF(V2131,A2131,"YM")&amp;" months, "&amp;DATEDIF(V2131,A2131,"MD")&amp;" days")</f>
        <v/>
      </c>
      <c r="X2131" s="274" t="n"/>
      <c r="Y2131" s="274" t="n"/>
      <c r="Z2131" s="274" t="n"/>
      <c r="AA2131" s="274" t="n"/>
      <c r="AB2131" s="274" t="n">
        <v>23</v>
      </c>
      <c r="AC2131" s="274" t="n">
        <v>18</v>
      </c>
      <c r="AD2131" s="274" t="n">
        <v>17</v>
      </c>
      <c r="AE2131" s="583" t="inlineStr">
        <is>
          <t>2:15.6160</t>
        </is>
      </c>
      <c r="AF2131" s="418">
        <f>IF(OR(AE2131="",AE2131="",AE2131=0),"",6.213/(AE2131*24))</f>
        <v/>
      </c>
      <c r="AG2131" s="279" t="n"/>
      <c r="AH2131" s="583" t="inlineStr"/>
      <c r="AI2131" s="418">
        <f>IF(OR(AH2131="",AH2131="",AH2131=0),"",6.213/(AH2131*24))</f>
        <v/>
      </c>
      <c r="AJ2131" s="175">
        <f>IF(AND(ISNUMBER(AB2131),ISNUMBER(AG2131)),AB2131-AG2131,"")</f>
        <v/>
      </c>
      <c r="AK2131" s="274" t="n"/>
      <c r="AL2131" s="274" t="n">
        <v>157</v>
      </c>
      <c r="AM2131" s="713" t="n">
        <v>0.308583900462963</v>
      </c>
      <c r="AN2131" s="671">
        <f>IF(OR(AL2131="",AM2131="",AM2131=0),"",AL2131*6.213/(AM2131*24))</f>
        <v/>
      </c>
      <c r="AO2131" s="477">
        <f>IF(AND(AL2131=AL2130,AM2131&lt;&gt;"",AM2130&lt;&gt;""),AM2131-AM2130,"")</f>
        <v/>
      </c>
      <c r="AP2131" s="274" t="n"/>
      <c r="AQ2131" s="583" t="inlineStr"/>
      <c r="AR2131" s="439">
        <f>IF(OR(AQ2131="",AQ2131="",AQ2131=0),"",6.213/(AQ2131*24))</f>
        <v/>
      </c>
      <c r="AS2131" s="436">
        <f>IF(OR(NOT(ISNUMBER(C2131)),NOT(ISNUMBER(AB2131))),"",IF(AG2131&lt;&gt;"",AG2131,AB2131)-C2131)</f>
        <v/>
      </c>
      <c r="AT2131" s="280" t="n"/>
      <c r="AU2131" s="281">
        <f>IF($B2131="","",TEXT($A2131,"yyyymmdd")&amp;"_P"&amp;$C2131&amp;"_C"&amp;$F2131&amp;"_"&amp;TRIM(RIGHT(SUBSTITUTE(TRIM(SUBSTITUTE($L2131,CHAR(160)," "))," ",REPT(" ",60)),60))&amp;IF($P2131="","","-"&amp;TRIM(RIGHT(SUBSTITUTE(TRIM(SUBSTITUTE($P2131,CHAR(160)," "))," ",REPT(" ",60)),60)))&amp;IF($T2131="","","-"&amp;TRIM(RIGHT(SUBSTITUTE(TRIM(SUBSTITUTE($T2131,CHAR(160)," "))," ",REPT(" ",60)),60)))&amp;".jpg")</f>
        <v/>
      </c>
    </row>
    <row r="2132" ht="42" customHeight="1">
      <c r="A2132" s="278" t="n">
        <v>36849</v>
      </c>
      <c r="B2132" s="274" t="inlineStr">
        <is>
          <t>FAI 1000 19 November, 2000</t>
        </is>
      </c>
      <c r="C2132" s="274" t="n">
        <v>17</v>
      </c>
      <c r="D2132" s="274" t="n"/>
      <c r="E2132" s="274" t="n"/>
      <c r="F2132" s="274" t="n">
        <v>87</v>
      </c>
      <c r="G2132" s="274" t="inlineStr">
        <is>
          <t xml:space="preserve">Rod Salmon Racing </t>
        </is>
      </c>
      <c r="H2132" s="274" t="n"/>
      <c r="I2132" s="274" t="inlineStr">
        <is>
          <t>Oneworld Sports Bar</t>
        </is>
      </c>
      <c r="J2132" s="274" t="inlineStr">
        <is>
          <t>Ford Falcon AU</t>
        </is>
      </c>
      <c r="K2132" s="274" t="n"/>
      <c r="L2132" s="274" t="inlineStr">
        <is>
          <t>Rod Salmon</t>
        </is>
      </c>
      <c r="M2132" s="274" t="inlineStr">
        <is>
          <t>AUS</t>
        </is>
      </c>
      <c r="N2132" s="698">
        <f>_xlfn.LET(_xlpm.d,_xlfn.XLOOKUP(L2132,'[1]Birth Dates'!$A:$A,'[1]Birth Dates'!$B:$B,"",0),IF(_xlpm.d=0,"",_xlpm.d))</f>
        <v/>
      </c>
      <c r="O2132" s="274">
        <f>IF(OR(N2132="",A2132="",NOT(ISNUMBER(N2132)),N2132&gt;A2132),"",DATEDIF(N2132,A2132,"Y")&amp;" years, "&amp;DATEDIF(N2132,A2132,"YM")&amp;" months, "&amp;DATEDIF(N2132,A2132,"MD")&amp;" days")</f>
        <v/>
      </c>
      <c r="P2132" s="274" t="inlineStr">
        <is>
          <t>Damien White</t>
        </is>
      </c>
      <c r="Q2132" s="274" t="inlineStr">
        <is>
          <t>AUS</t>
        </is>
      </c>
      <c r="R2132" s="698">
        <f>_xlfn.LET(_xlpm.d,_xlfn.XLOOKUP(P2132,'[1]Birth Dates'!$A:$A,'[1]Birth Dates'!$B:$B,"",0),IF(_xlpm.d=0,"",_xlpm.d))</f>
        <v/>
      </c>
      <c r="S2132" s="274">
        <f>IF(OR(R2132="",A2132="",NOT(ISNUMBER(R2132)),R2132&gt;A2132),"",DATEDIF(R2132,A2132,"Y")&amp;" years, "&amp;DATEDIF(R2132,A2132,"YM")&amp;" months, "&amp;DATEDIF(R2132,A2132,"MD")&amp;" days")</f>
        <v/>
      </c>
      <c r="T2132" s="274" t="n"/>
      <c r="U2132" s="274" t="n"/>
      <c r="V2132" s="698">
        <f>_xlfn.LET(_xlpm.d,_xlfn.XLOOKUP(T2132,'[1]Birth Dates'!$A:$A,'[1]Birth Dates'!$B:$B,"",0),IF(_xlpm.d=0,"",_xlpm.d))</f>
        <v/>
      </c>
      <c r="W2132" s="274">
        <f>IF(OR(V2132="",A2132="",NOT(ISNUMBER(V2132)),V2132&gt;A2132),"",DATEDIF(V2132,A2132,"Y")&amp;" years, "&amp;DATEDIF(V2132,A2132,"YM")&amp;" months, "&amp;DATEDIF(V2132,A2132,"MD")&amp;" days")</f>
        <v/>
      </c>
      <c r="X2132" s="274" t="n"/>
      <c r="Y2132" s="274" t="n"/>
      <c r="Z2132" s="274" t="n"/>
      <c r="AA2132" s="274" t="n"/>
      <c r="AB2132" s="274" t="n">
        <v>41</v>
      </c>
      <c r="AC2132" s="274" t="n">
        <v>23</v>
      </c>
      <c r="AD2132" s="274" t="n">
        <v>14</v>
      </c>
      <c r="AE2132" s="583" t="inlineStr">
        <is>
          <t>2:20.4180</t>
        </is>
      </c>
      <c r="AF2132" s="418">
        <f>IF(OR(AE2132="",AE2132="",AE2132=0),"",6.213/(AE2132*24))</f>
        <v/>
      </c>
      <c r="AG2132" s="279" t="n"/>
      <c r="AH2132" s="583" t="inlineStr"/>
      <c r="AI2132" s="418">
        <f>IF(OR(AH2132="",AH2132="",AH2132=0),"",6.213/(AH2132*24))</f>
        <v/>
      </c>
      <c r="AJ2132" s="175">
        <f>IF(AND(ISNUMBER(AB2132),ISNUMBER(AG2132)),AB2132-AG2132,"")</f>
        <v/>
      </c>
      <c r="AK2132" s="274" t="n"/>
      <c r="AL2132" s="274" t="n">
        <v>155</v>
      </c>
      <c r="AM2132" s="713" t="n">
        <v>0.3086245949074074</v>
      </c>
      <c r="AN2132" s="671">
        <f>IF(OR(AL2132="",AM2132="",AM2132=0),"",AL2132*6.213/(AM2132*24))</f>
        <v/>
      </c>
      <c r="AO2132" s="477">
        <f>IF(AND(AL2132=AL2131,AM2132&lt;&gt;"",AM2131&lt;&gt;""),AM2132-AM2131,"")</f>
        <v/>
      </c>
      <c r="AP2132" s="274" t="n"/>
      <c r="AQ2132" s="583" t="inlineStr"/>
      <c r="AR2132" s="439">
        <f>IF(OR(AQ2132="",AQ2132="",AQ2132=0),"",6.213/(AQ2132*24))</f>
        <v/>
      </c>
      <c r="AS2132" s="436">
        <f>IF(OR(NOT(ISNUMBER(C2132)),NOT(ISNUMBER(AB2132))),"",IF(AG2132&lt;&gt;"",AG2132,AB2132)-C2132)</f>
        <v/>
      </c>
      <c r="AT2132" s="280" t="n"/>
      <c r="AU2132" s="281">
        <f>IF($B2132="","",TEXT($A2132,"yyyymmdd")&amp;"_P"&amp;$C2132&amp;"_C"&amp;$F2132&amp;"_"&amp;TRIM(RIGHT(SUBSTITUTE(TRIM(SUBSTITUTE($L2132,CHAR(160)," "))," ",REPT(" ",60)),60))&amp;IF($P2132="","","-"&amp;TRIM(RIGHT(SUBSTITUTE(TRIM(SUBSTITUTE($P2132,CHAR(160)," "))," ",REPT(" ",60)),60)))&amp;IF($T2132="","","-"&amp;TRIM(RIGHT(SUBSTITUTE(TRIM(SUBSTITUTE($T2132,CHAR(160)," "))," ",REPT(" ",60)),60)))&amp;".jpg")</f>
        <v/>
      </c>
    </row>
    <row r="2133" ht="42" customHeight="1">
      <c r="A2133" s="278" t="n">
        <v>36849</v>
      </c>
      <c r="B2133" s="274" t="inlineStr">
        <is>
          <t>FAI 1000 19 November, 2000</t>
        </is>
      </c>
      <c r="C2133" s="274" t="n">
        <v>18</v>
      </c>
      <c r="D2133" s="274" t="n"/>
      <c r="E2133" s="274" t="n"/>
      <c r="F2133" s="274" t="n">
        <v>10</v>
      </c>
      <c r="G2133" s="274" t="inlineStr">
        <is>
          <t>Larkham Motorsport</t>
        </is>
      </c>
      <c r="H2133" s="274" t="n"/>
      <c r="I2133" s="274" t="inlineStr">
        <is>
          <t>Mitre 10</t>
        </is>
      </c>
      <c r="J2133" s="274" t="inlineStr">
        <is>
          <t>Ford Falcon AU</t>
        </is>
      </c>
      <c r="K2133" s="274" t="n"/>
      <c r="L2133" s="274" t="inlineStr">
        <is>
          <t>Mark Larkham</t>
        </is>
      </c>
      <c r="M2133" s="274" t="inlineStr">
        <is>
          <t>AUS</t>
        </is>
      </c>
      <c r="N2133" s="698">
        <f>_xlfn.LET(_xlpm.d,_xlfn.XLOOKUP(L2133,'[1]Birth Dates'!$A:$A,'[1]Birth Dates'!$B:$B,"",0),IF(_xlpm.d=0,"",_xlpm.d))</f>
        <v/>
      </c>
      <c r="O2133" s="274">
        <f>IF(OR(N2133="",A2133="",NOT(ISNUMBER(N2133)),N2133&gt;A2133),"",DATEDIF(N2133,A2133,"Y")&amp;" years, "&amp;DATEDIF(N2133,A2133,"YM")&amp;" months, "&amp;DATEDIF(N2133,A2133,"MD")&amp;" days")</f>
        <v/>
      </c>
      <c r="P2133" s="274" t="inlineStr">
        <is>
          <t>Alain Menu</t>
        </is>
      </c>
      <c r="Q2133" s="274" t="inlineStr">
        <is>
          <t>CHE</t>
        </is>
      </c>
      <c r="R2133" s="698">
        <f>_xlfn.LET(_xlpm.d,_xlfn.XLOOKUP(P2133,'[1]Birth Dates'!$A:$A,'[1]Birth Dates'!$B:$B,"",0),IF(_xlpm.d=0,"",_xlpm.d))</f>
        <v/>
      </c>
      <c r="S2133" s="274">
        <f>IF(OR(R2133="",A2133="",NOT(ISNUMBER(R2133)),R2133&gt;A2133),"",DATEDIF(R2133,A2133,"Y")&amp;" years, "&amp;DATEDIF(R2133,A2133,"YM")&amp;" months, "&amp;DATEDIF(R2133,A2133,"MD")&amp;" days")</f>
        <v/>
      </c>
      <c r="T2133" s="274" t="n"/>
      <c r="U2133" s="274" t="n"/>
      <c r="V2133" s="698">
        <f>_xlfn.LET(_xlpm.d,_xlfn.XLOOKUP(T2133,'[1]Birth Dates'!$A:$A,'[1]Birth Dates'!$B:$B,"",0),IF(_xlpm.d=0,"",_xlpm.d))</f>
        <v/>
      </c>
      <c r="W2133" s="274">
        <f>IF(OR(V2133="",A2133="",NOT(ISNUMBER(V2133)),V2133&gt;A2133),"",DATEDIF(V2133,A2133,"Y")&amp;" years, "&amp;DATEDIF(V2133,A2133,"YM")&amp;" months, "&amp;DATEDIF(V2133,A2133,"MD")&amp;" days")</f>
        <v/>
      </c>
      <c r="X2133" s="274" t="n"/>
      <c r="Y2133" s="274" t="n"/>
      <c r="Z2133" s="274" t="n"/>
      <c r="AA2133" s="274" t="n"/>
      <c r="AB2133" s="274" t="n">
        <v>5</v>
      </c>
      <c r="AC2133" s="274" t="n">
        <v>22</v>
      </c>
      <c r="AD2133" s="274" t="n">
        <v>15</v>
      </c>
      <c r="AE2133" s="598" t="inlineStr">
        <is>
          <t>2:12.7630</t>
        </is>
      </c>
      <c r="AF2133" s="418">
        <f>IF(OR(AE2133="",AE2133="",AE2133=0),"",6.213/(AE2133*24))</f>
        <v/>
      </c>
      <c r="AG2133" s="279" t="n">
        <v>4</v>
      </c>
      <c r="AH2133" s="583" t="inlineStr">
        <is>
          <t>2:31.6160</t>
        </is>
      </c>
      <c r="AI2133" s="418">
        <f>IF(OR(AH2133="",AH2133="",AH2133=0),"",6.213/(AH2133*24))</f>
        <v/>
      </c>
      <c r="AJ2133" s="175">
        <f>IF(AND(ISNUMBER(AB2133),ISNUMBER(AG2133)),AB2133-AG2133,"")</f>
        <v/>
      </c>
      <c r="AK2133" s="274" t="n"/>
      <c r="AL2133" s="274" t="n">
        <v>154</v>
      </c>
      <c r="AM2133" s="713" t="n">
        <v>0.3084590393518519</v>
      </c>
      <c r="AN2133" s="671">
        <f>IF(OR(AL2133="",AM2133="",AM2133=0),"",AL2133*6.213/(AM2133*24))</f>
        <v/>
      </c>
      <c r="AO2133" s="477">
        <f>IF(AND(AL2133=AL2132,AM2133&lt;&gt;"",AM2132&lt;&gt;""),AM2133-AM2132,"")</f>
        <v/>
      </c>
      <c r="AP2133" s="274" t="n"/>
      <c r="AQ2133" s="583" t="inlineStr"/>
      <c r="AR2133" s="439">
        <f>IF(OR(AQ2133="",AQ2133="",AQ2133=0),"",6.213/(AQ2133*24))</f>
        <v/>
      </c>
      <c r="AS2133" s="436">
        <f>IF(OR(NOT(ISNUMBER(C2133)),NOT(ISNUMBER(AB2133))),"",IF(AG2133&lt;&gt;"",AG2133,AB2133)-C2133)</f>
        <v/>
      </c>
      <c r="AT2133" s="280" t="n"/>
      <c r="AU2133" s="281">
        <f>IF($B2133="","",TEXT($A2133,"yyyymmdd")&amp;"_P"&amp;$C2133&amp;"_C"&amp;$F2133&amp;"_"&amp;TRIM(RIGHT(SUBSTITUTE(TRIM(SUBSTITUTE($L2133,CHAR(160)," "))," ",REPT(" ",60)),60))&amp;IF($P2133="","","-"&amp;TRIM(RIGHT(SUBSTITUTE(TRIM(SUBSTITUTE($P2133,CHAR(160)," "))," ",REPT(" ",60)),60)))&amp;IF($T2133="","","-"&amp;TRIM(RIGHT(SUBSTITUTE(TRIM(SUBSTITUTE($T2133,CHAR(160)," "))," ",REPT(" ",60)),60)))&amp;".jpg")</f>
        <v/>
      </c>
    </row>
    <row r="2134" ht="42" customHeight="1">
      <c r="A2134" s="278" t="n">
        <v>36849</v>
      </c>
      <c r="B2134" s="274" t="inlineStr">
        <is>
          <t>FAI 1000 19 November, 2000</t>
        </is>
      </c>
      <c r="C2134" s="274" t="n">
        <v>19</v>
      </c>
      <c r="D2134" s="274" t="n"/>
      <c r="E2134" s="274" t="n"/>
      <c r="F2134" s="274" t="n">
        <v>97</v>
      </c>
      <c r="G2134" s="274" t="inlineStr">
        <is>
          <t>Graphic Skills Racing</t>
        </is>
      </c>
      <c r="H2134" s="274" t="n"/>
      <c r="I2134" s="274" t="inlineStr">
        <is>
          <t>Ultimate Patios, Graphic Skills</t>
        </is>
      </c>
      <c r="J2134" s="274" t="inlineStr">
        <is>
          <t>Holden Commodore VS</t>
        </is>
      </c>
      <c r="K2134" s="274" t="n"/>
      <c r="L2134" s="274" t="inlineStr">
        <is>
          <t>Tim Sipp</t>
        </is>
      </c>
      <c r="M2134" s="274" t="inlineStr">
        <is>
          <t>AUS</t>
        </is>
      </c>
      <c r="N2134" s="698">
        <f>_xlfn.LET(_xlpm.d,_xlfn.XLOOKUP(L2134,'[1]Birth Dates'!$A:$A,'[1]Birth Dates'!$B:$B,"",0),IF(_xlpm.d=0,"",_xlpm.d))</f>
        <v/>
      </c>
      <c r="O2134" s="274">
        <f>IF(OR(N2134="",A2134="",NOT(ISNUMBER(N2134)),N2134&gt;A2134),"",DATEDIF(N2134,A2134,"Y")&amp;" years, "&amp;DATEDIF(N2134,A2134,"YM")&amp;" months, "&amp;DATEDIF(N2134,A2134,"MD")&amp;" days")</f>
        <v/>
      </c>
      <c r="P2134" s="274" t="inlineStr">
        <is>
          <t>Shane Beikoff</t>
        </is>
      </c>
      <c r="Q2134" s="274" t="inlineStr">
        <is>
          <t>AUS</t>
        </is>
      </c>
      <c r="R2134" s="698">
        <f>_xlfn.LET(_xlpm.d,_xlfn.XLOOKUP(P2134,'[1]Birth Dates'!$A:$A,'[1]Birth Dates'!$B:$B,"",0),IF(_xlpm.d=0,"",_xlpm.d))</f>
        <v/>
      </c>
      <c r="S2134" s="274">
        <f>IF(OR(R2134="",A2134="",NOT(ISNUMBER(R2134)),R2134&gt;A2134),"",DATEDIF(R2134,A2134,"Y")&amp;" years, "&amp;DATEDIF(R2134,A2134,"YM")&amp;" months, "&amp;DATEDIF(R2134,A2134,"MD")&amp;" days")</f>
        <v/>
      </c>
      <c r="T2134" s="274" t="n"/>
      <c r="U2134" s="274" t="n"/>
      <c r="V2134" s="698">
        <f>_xlfn.LET(_xlpm.d,_xlfn.XLOOKUP(T2134,'[1]Birth Dates'!$A:$A,'[1]Birth Dates'!$B:$B,"",0),IF(_xlpm.d=0,"",_xlpm.d))</f>
        <v/>
      </c>
      <c r="W2134" s="274">
        <f>IF(OR(V2134="",A2134="",NOT(ISNUMBER(V2134)),V2134&gt;A2134),"",DATEDIF(V2134,A2134,"Y")&amp;" years, "&amp;DATEDIF(V2134,A2134,"YM")&amp;" months, "&amp;DATEDIF(V2134,A2134,"MD")&amp;" days")</f>
        <v/>
      </c>
      <c r="X2134" s="274" t="n"/>
      <c r="Y2134" s="274" t="n"/>
      <c r="Z2134" s="274" t="n"/>
      <c r="AA2134" s="274" t="n"/>
      <c r="AB2134" s="274" t="n">
        <v>45</v>
      </c>
      <c r="AC2134" s="274" t="n">
        <v>26</v>
      </c>
      <c r="AD2134" s="274" t="n">
        <v>9</v>
      </c>
      <c r="AE2134" s="583" t="inlineStr">
        <is>
          <t>2:21.4620</t>
        </is>
      </c>
      <c r="AF2134" s="418">
        <f>IF(OR(AE2134="",AE2134="",AE2134=0),"",6.213/(AE2134*24))</f>
        <v/>
      </c>
      <c r="AG2134" s="279" t="n"/>
      <c r="AH2134" s="583" t="inlineStr"/>
      <c r="AI2134" s="418">
        <f>IF(OR(AH2134="",AH2134="",AH2134=0),"",6.213/(AH2134*24))</f>
        <v/>
      </c>
      <c r="AJ2134" s="175">
        <f>IF(AND(ISNUMBER(AB2134),ISNUMBER(AG2134)),AB2134-AG2134,"")</f>
        <v/>
      </c>
      <c r="AK2134" s="274" t="n"/>
      <c r="AL2134" s="274" t="n">
        <v>153</v>
      </c>
      <c r="AM2134" s="713" t="n">
        <v>0.3091161574074074</v>
      </c>
      <c r="AN2134" s="671">
        <f>IF(OR(AL2134="",AM2134="",AM2134=0),"",AL2134*6.213/(AM2134*24))</f>
        <v/>
      </c>
      <c r="AO2134" s="477">
        <f>IF(AND(AL2134=AL2133,AM2134&lt;&gt;"",AM2133&lt;&gt;""),AM2134-AM2133,"")</f>
        <v/>
      </c>
      <c r="AP2134" s="274" t="n"/>
      <c r="AQ2134" s="583" t="inlineStr"/>
      <c r="AR2134" s="439">
        <f>IF(OR(AQ2134="",AQ2134="",AQ2134=0),"",6.213/(AQ2134*24))</f>
        <v/>
      </c>
      <c r="AS2134" s="436">
        <f>IF(OR(NOT(ISNUMBER(C2134)),NOT(ISNUMBER(AB2134))),"",IF(AG2134&lt;&gt;"",AG2134,AB2134)-C2134)</f>
        <v/>
      </c>
      <c r="AT2134" s="280" t="n"/>
      <c r="AU2134" s="281">
        <f>IF($B2134="","",TEXT($A2134,"yyyymmdd")&amp;"_P"&amp;$C2134&amp;"_C"&amp;$F2134&amp;"_"&amp;TRIM(RIGHT(SUBSTITUTE(TRIM(SUBSTITUTE($L2134,CHAR(160)," "))," ",REPT(" ",60)),60))&amp;IF($P2134="","","-"&amp;TRIM(RIGHT(SUBSTITUTE(TRIM(SUBSTITUTE($P2134,CHAR(160)," "))," ",REPT(" ",60)),60)))&amp;IF($T2134="","","-"&amp;TRIM(RIGHT(SUBSTITUTE(TRIM(SUBSTITUTE($T2134,CHAR(160)," "))," ",REPT(" ",60)),60)))&amp;".jpg")</f>
        <v/>
      </c>
    </row>
    <row r="2135" ht="42" customHeight="1">
      <c r="A2135" s="278" t="n">
        <v>36849</v>
      </c>
      <c r="B2135" s="274" t="inlineStr">
        <is>
          <t>FAI 1000 19 November, 2000</t>
        </is>
      </c>
      <c r="C2135" s="274" t="n">
        <v>20</v>
      </c>
      <c r="D2135" s="274" t="n"/>
      <c r="E2135" s="274" t="n"/>
      <c r="F2135" s="274" t="n">
        <v>150</v>
      </c>
      <c r="G2135" s="274" t="inlineStr">
        <is>
          <t>Clive Wiseman Racing</t>
        </is>
      </c>
      <c r="H2135" s="274" t="n"/>
      <c r="I2135" s="274" t="inlineStr">
        <is>
          <t>Ultra Tune, TDK</t>
        </is>
      </c>
      <c r="J2135" s="274" t="inlineStr">
        <is>
          <t>Holden Commodore VS</t>
        </is>
      </c>
      <c r="K2135" s="274" t="n"/>
      <c r="L2135" s="274" t="inlineStr">
        <is>
          <t>Dean Lindstrom</t>
        </is>
      </c>
      <c r="M2135" s="274" t="inlineStr">
        <is>
          <t>AUS</t>
        </is>
      </c>
      <c r="N2135" s="698">
        <f>_xlfn.LET(_xlpm.d,_xlfn.XLOOKUP(L2135,'[1]Birth Dates'!$A:$A,'[1]Birth Dates'!$B:$B,"",0),IF(_xlpm.d=0,"",_xlpm.d))</f>
        <v/>
      </c>
      <c r="O2135" s="274">
        <f>IF(OR(N2135="",A2135="",NOT(ISNUMBER(N2135)),N2135&gt;A2135),"",DATEDIF(N2135,A2135,"Y")&amp;" years, "&amp;DATEDIF(N2135,A2135,"YM")&amp;" months, "&amp;DATEDIF(N2135,A2135,"MD")&amp;" days")</f>
        <v/>
      </c>
      <c r="P2135" s="274" t="inlineStr">
        <is>
          <t>Melinda Price</t>
        </is>
      </c>
      <c r="Q2135" s="274" t="inlineStr">
        <is>
          <t>AUS</t>
        </is>
      </c>
      <c r="R2135" s="698">
        <f>_xlfn.LET(_xlpm.d,_xlfn.XLOOKUP(P2135,'[1]Birth Dates'!$A:$A,'[1]Birth Dates'!$B:$B,"",0),IF(_xlpm.d=0,"",_xlpm.d))</f>
        <v/>
      </c>
      <c r="S2135" s="274">
        <f>IF(OR(R2135="",A2135="",NOT(ISNUMBER(R2135)),R2135&gt;A2135),"",DATEDIF(R2135,A2135,"Y")&amp;" years, "&amp;DATEDIF(R2135,A2135,"YM")&amp;" months, "&amp;DATEDIF(R2135,A2135,"MD")&amp;" days")</f>
        <v/>
      </c>
      <c r="T2135" s="274" t="n"/>
      <c r="U2135" s="274" t="n"/>
      <c r="V2135" s="698">
        <f>_xlfn.LET(_xlpm.d,_xlfn.XLOOKUP(T2135,'[1]Birth Dates'!$A:$A,'[1]Birth Dates'!$B:$B,"",0),IF(_xlpm.d=0,"",_xlpm.d))</f>
        <v/>
      </c>
      <c r="W2135" s="274">
        <f>IF(OR(V2135="",A2135="",NOT(ISNUMBER(V2135)),V2135&gt;A2135),"",DATEDIF(V2135,A2135,"Y")&amp;" years, "&amp;DATEDIF(V2135,A2135,"YM")&amp;" months, "&amp;DATEDIF(V2135,A2135,"MD")&amp;" days")</f>
        <v/>
      </c>
      <c r="X2135" s="274" t="n"/>
      <c r="Y2135" s="274" t="n"/>
      <c r="Z2135" s="274" t="n"/>
      <c r="AA2135" s="274" t="n"/>
      <c r="AB2135" s="274" t="n">
        <v>55</v>
      </c>
      <c r="AC2135" s="305" t="inlineStr">
        <is>
          <t>-</t>
        </is>
      </c>
      <c r="AD2135" s="305" t="inlineStr">
        <is>
          <t>-</t>
        </is>
      </c>
      <c r="AE2135" s="583" t="inlineStr">
        <is>
          <t>No Time</t>
        </is>
      </c>
      <c r="AF2135" s="418">
        <f>IF(OR(AE2135="",AE2135="",AE2135=0),"",6.213/(AE2135*24))</f>
        <v/>
      </c>
      <c r="AG2135" s="279" t="n"/>
      <c r="AH2135" s="583" t="inlineStr"/>
      <c r="AI2135" s="418">
        <f>IF(OR(AH2135="",AH2135="",AH2135=0),"",6.213/(AH2135*24))</f>
        <v/>
      </c>
      <c r="AJ2135" s="175">
        <f>IF(AND(ISNUMBER(AB2135),ISNUMBER(AG2135)),AB2135-AG2135,"")</f>
        <v/>
      </c>
      <c r="AK2135" s="274" t="n"/>
      <c r="AL2135" s="274" t="n">
        <v>150</v>
      </c>
      <c r="AM2135" s="713" t="n">
        <v>0.3082586689814815</v>
      </c>
      <c r="AN2135" s="671">
        <f>IF(OR(AL2135="",AM2135="",AM2135=0),"",AL2135*6.213/(AM2135*24))</f>
        <v/>
      </c>
      <c r="AO2135" s="477">
        <f>IF(AND(AL2135=AL2134,AM2135&lt;&gt;"",AM2134&lt;&gt;""),AM2135-AM2134,"")</f>
        <v/>
      </c>
      <c r="AP2135" s="274" t="n"/>
      <c r="AQ2135" s="583" t="inlineStr"/>
      <c r="AR2135" s="439">
        <f>IF(OR(AQ2135="",AQ2135="",AQ2135=0),"",6.213/(AQ2135*24))</f>
        <v/>
      </c>
      <c r="AS2135" s="436">
        <f>IF(OR(NOT(ISNUMBER(C2135)),NOT(ISNUMBER(AB2135))),"",IF(AG2135&lt;&gt;"",AG2135,AB2135)-C2135)</f>
        <v/>
      </c>
      <c r="AT2135" s="280" t="n"/>
      <c r="AU2135" s="281">
        <f>IF($B2135="","",TEXT($A2135,"yyyymmdd")&amp;"_P"&amp;$C2135&amp;"_C"&amp;$F2135&amp;"_"&amp;TRIM(RIGHT(SUBSTITUTE(TRIM(SUBSTITUTE($L2135,CHAR(160)," "))," ",REPT(" ",60)),60))&amp;IF($P2135="","","-"&amp;TRIM(RIGHT(SUBSTITUTE(TRIM(SUBSTITUTE($P2135,CHAR(160)," "))," ",REPT(" ",60)),60)))&amp;IF($T2135="","","-"&amp;TRIM(RIGHT(SUBSTITUTE(TRIM(SUBSTITUTE($T2135,CHAR(160)," "))," ",REPT(" ",60)),60)))&amp;".jpg")</f>
        <v/>
      </c>
    </row>
    <row r="2136" ht="42" customHeight="1">
      <c r="A2136" s="278" t="n">
        <v>36849</v>
      </c>
      <c r="B2136" s="274" t="inlineStr">
        <is>
          <t>FAI 1000 19 November, 2000</t>
        </is>
      </c>
      <c r="C2136" s="274" t="n">
        <v>21</v>
      </c>
      <c r="D2136" s="274" t="n"/>
      <c r="E2136" s="274" t="n"/>
      <c r="F2136" s="274" t="n">
        <v>38</v>
      </c>
      <c r="G2136" s="274" t="inlineStr">
        <is>
          <t>South Pacific Motor Racing</t>
        </is>
      </c>
      <c r="H2136" s="274" t="n"/>
      <c r="I2136" s="274" t="inlineStr">
        <is>
          <t>Robbo's Spare Parts</t>
        </is>
      </c>
      <c r="J2136" s="274" t="inlineStr">
        <is>
          <t>Holden Commodore VS</t>
        </is>
      </c>
      <c r="K2136" s="274" t="n"/>
      <c r="L2136" s="274" t="inlineStr">
        <is>
          <t>Peter Field</t>
        </is>
      </c>
      <c r="M2136" s="274" t="inlineStr">
        <is>
          <t>AUS</t>
        </is>
      </c>
      <c r="N2136" s="698">
        <f>_xlfn.LET(_xlpm.d,_xlfn.XLOOKUP(L2136,'[1]Birth Dates'!$A:$A,'[1]Birth Dates'!$B:$B,"",0),IF(_xlpm.d=0,"",_xlpm.d))</f>
        <v/>
      </c>
      <c r="O2136" s="274">
        <f>IF(OR(N2136="",A2136="",NOT(ISNUMBER(N2136)),N2136&gt;A2136),"",DATEDIF(N2136,A2136,"Y")&amp;" years, "&amp;DATEDIF(N2136,A2136,"YM")&amp;" months, "&amp;DATEDIF(N2136,A2136,"MD")&amp;" days")</f>
        <v/>
      </c>
      <c r="P2136" s="274" t="inlineStr">
        <is>
          <t>Shane Howison</t>
        </is>
      </c>
      <c r="Q2136" s="274" t="inlineStr">
        <is>
          <t>AUS</t>
        </is>
      </c>
      <c r="R2136" s="698">
        <f>_xlfn.LET(_xlpm.d,_xlfn.XLOOKUP(P2136,'[1]Birth Dates'!$A:$A,'[1]Birth Dates'!$B:$B,"",0),IF(_xlpm.d=0,"",_xlpm.d))</f>
        <v/>
      </c>
      <c r="S2136" s="274">
        <f>IF(OR(R2136="",A2136="",NOT(ISNUMBER(R2136)),R2136&gt;A2136),"",DATEDIF(R2136,A2136,"Y")&amp;" years, "&amp;DATEDIF(R2136,A2136,"YM")&amp;" months, "&amp;DATEDIF(R2136,A2136,"MD")&amp;" days")</f>
        <v/>
      </c>
      <c r="T2136" s="274" t="n"/>
      <c r="U2136" s="274" t="n"/>
      <c r="V2136" s="698">
        <f>_xlfn.LET(_xlpm.d,_xlfn.XLOOKUP(T2136,'[1]Birth Dates'!$A:$A,'[1]Birth Dates'!$B:$B,"",0),IF(_xlpm.d=0,"",_xlpm.d))</f>
        <v/>
      </c>
      <c r="W2136" s="274">
        <f>IF(OR(V2136="",A2136="",NOT(ISNUMBER(V2136)),V2136&gt;A2136),"",DATEDIF(V2136,A2136,"Y")&amp;" years, "&amp;DATEDIF(V2136,A2136,"YM")&amp;" months, "&amp;DATEDIF(V2136,A2136,"MD")&amp;" days")</f>
        <v/>
      </c>
      <c r="X2136" s="274" t="n"/>
      <c r="Y2136" s="274" t="n"/>
      <c r="Z2136" s="274" t="n"/>
      <c r="AA2136" s="274" t="n"/>
      <c r="AB2136" s="274" t="n">
        <v>54</v>
      </c>
      <c r="AC2136" s="274" t="inlineStr">
        <is>
          <t>DSQ</t>
        </is>
      </c>
      <c r="AD2136" s="305" t="inlineStr">
        <is>
          <t>-</t>
        </is>
      </c>
      <c r="AE2136" s="583" t="inlineStr">
        <is>
          <t>2:34.4820</t>
        </is>
      </c>
      <c r="AF2136" s="418">
        <f>IF(OR(AE2136="",AE2136="",AE2136=0),"",6.213/(AE2136*24))</f>
        <v/>
      </c>
      <c r="AG2136" s="279" t="n"/>
      <c r="AH2136" s="583" t="inlineStr"/>
      <c r="AI2136" s="418">
        <f>IF(OR(AH2136="",AH2136="",AH2136=0),"",6.213/(AH2136*24))</f>
        <v/>
      </c>
      <c r="AJ2136" s="175">
        <f>IF(AND(ISNUMBER(AB2136),ISNUMBER(AG2136)),AB2136-AG2136,"")</f>
        <v/>
      </c>
      <c r="AK2136" s="274" t="n"/>
      <c r="AL2136" s="274" t="n">
        <v>149</v>
      </c>
      <c r="AM2136" s="713" t="n">
        <v>0.308136099537037</v>
      </c>
      <c r="AN2136" s="671">
        <f>IF(OR(AL2136="",AM2136="",AM2136=0),"",AL2136*6.213/(AM2136*24))</f>
        <v/>
      </c>
      <c r="AO2136" s="477">
        <f>IF(AND(AL2136=AL2135,AM2136&lt;&gt;"",AM2135&lt;&gt;""),AM2136-AM2135,"")</f>
        <v/>
      </c>
      <c r="AP2136" s="274" t="n"/>
      <c r="AQ2136" s="583" t="inlineStr"/>
      <c r="AR2136" s="439">
        <f>IF(OR(AQ2136="",AQ2136="",AQ2136=0),"",6.213/(AQ2136*24))</f>
        <v/>
      </c>
      <c r="AS2136" s="436">
        <f>IF(OR(NOT(ISNUMBER(C2136)),NOT(ISNUMBER(AB2136))),"",IF(AG2136&lt;&gt;"",AG2136,AB2136)-C2136)</f>
        <v/>
      </c>
      <c r="AT2136" s="280" t="n"/>
      <c r="AU2136" s="281">
        <f>IF($B2136="","",TEXT($A2136,"yyyymmdd")&amp;"_P"&amp;$C2136&amp;"_C"&amp;$F2136&amp;"_"&amp;TRIM(RIGHT(SUBSTITUTE(TRIM(SUBSTITUTE($L2136,CHAR(160)," "))," ",REPT(" ",60)),60))&amp;IF($P2136="","","-"&amp;TRIM(RIGHT(SUBSTITUTE(TRIM(SUBSTITUTE($P2136,CHAR(160)," "))," ",REPT(" ",60)),60)))&amp;IF($T2136="","","-"&amp;TRIM(RIGHT(SUBSTITUTE(TRIM(SUBSTITUTE($T2136,CHAR(160)," "))," ",REPT(" ",60)),60)))&amp;".jpg")</f>
        <v/>
      </c>
    </row>
    <row r="2137" ht="42" customHeight="1">
      <c r="A2137" s="278" t="n">
        <v>36849</v>
      </c>
      <c r="B2137" s="274" t="inlineStr">
        <is>
          <t>FAI 1000 19 November, 2000</t>
        </is>
      </c>
      <c r="C2137" s="274" t="n">
        <v>22</v>
      </c>
      <c r="D2137" s="274" t="n"/>
      <c r="E2137" s="274" t="n"/>
      <c r="F2137" s="274" t="n">
        <v>36</v>
      </c>
      <c r="G2137" s="274" t="inlineStr">
        <is>
          <t>Schembri Motorsport</t>
        </is>
      </c>
      <c r="H2137" s="274" t="n"/>
      <c r="I2137" s="274" t="inlineStr">
        <is>
          <t>BetterGrow</t>
        </is>
      </c>
      <c r="J2137" s="274" t="inlineStr">
        <is>
          <t>Ford Falcon EL</t>
        </is>
      </c>
      <c r="K2137" s="274" t="n"/>
      <c r="L2137" s="274" t="inlineStr">
        <is>
          <t>Neil Schembri</t>
        </is>
      </c>
      <c r="M2137" s="274" t="inlineStr">
        <is>
          <t>AUS</t>
        </is>
      </c>
      <c r="N2137" s="698">
        <f>_xlfn.LET(_xlpm.d,_xlfn.XLOOKUP(L2137,'[1]Birth Dates'!$A:$A,'[1]Birth Dates'!$B:$B,"",0),IF(_xlpm.d=0,"",_xlpm.d))</f>
        <v/>
      </c>
      <c r="O2137" s="274">
        <f>IF(OR(N2137="",A2137="",NOT(ISNUMBER(N2137)),N2137&gt;A2137),"",DATEDIF(N2137,A2137,"Y")&amp;" years, "&amp;DATEDIF(N2137,A2137,"YM")&amp;" months, "&amp;DATEDIF(N2137,A2137,"MD")&amp;" days")</f>
        <v/>
      </c>
      <c r="P2137" s="274" t="inlineStr">
        <is>
          <t>Gary Quartly</t>
        </is>
      </c>
      <c r="Q2137" s="274" t="inlineStr">
        <is>
          <t>AUS</t>
        </is>
      </c>
      <c r="R2137" s="698">
        <f>_xlfn.LET(_xlpm.d,_xlfn.XLOOKUP(P2137,'[1]Birth Dates'!$A:$A,'[1]Birth Dates'!$B:$B,"",0),IF(_xlpm.d=0,"",_xlpm.d))</f>
        <v/>
      </c>
      <c r="S2137" s="274">
        <f>IF(OR(R2137="",A2137="",NOT(ISNUMBER(R2137)),R2137&gt;A2137),"",DATEDIF(R2137,A2137,"Y")&amp;" years, "&amp;DATEDIF(R2137,A2137,"YM")&amp;" months, "&amp;DATEDIF(R2137,A2137,"MD")&amp;" days")</f>
        <v/>
      </c>
      <c r="T2137" s="274" t="n"/>
      <c r="U2137" s="274" t="n"/>
      <c r="V2137" s="698">
        <f>_xlfn.LET(_xlpm.d,_xlfn.XLOOKUP(T2137,'[1]Birth Dates'!$A:$A,'[1]Birth Dates'!$B:$B,"",0),IF(_xlpm.d=0,"",_xlpm.d))</f>
        <v/>
      </c>
      <c r="W2137" s="274">
        <f>IF(OR(V2137="",A2137="",NOT(ISNUMBER(V2137)),V2137&gt;A2137),"",DATEDIF(V2137,A2137,"Y")&amp;" years, "&amp;DATEDIF(V2137,A2137,"YM")&amp;" months, "&amp;DATEDIF(V2137,A2137,"MD")&amp;" days")</f>
        <v/>
      </c>
      <c r="X2137" s="274" t="n"/>
      <c r="Y2137" s="274" t="n"/>
      <c r="Z2137" s="274" t="n"/>
      <c r="AA2137" s="274" t="n"/>
      <c r="AB2137" s="274" t="n">
        <v>46</v>
      </c>
      <c r="AC2137" s="274" t="n">
        <v>13</v>
      </c>
      <c r="AD2137" s="274" t="n">
        <v>12</v>
      </c>
      <c r="AE2137" s="583" t="inlineStr">
        <is>
          <t>2:21.7020</t>
        </is>
      </c>
      <c r="AF2137" s="418">
        <f>IF(OR(AE2137="",AE2137="",AE2137=0),"",6.213/(AE2137*24))</f>
        <v/>
      </c>
      <c r="AG2137" s="279" t="n"/>
      <c r="AH2137" s="583" t="inlineStr"/>
      <c r="AI2137" s="418">
        <f>IF(OR(AH2137="",AH2137="",AH2137=0),"",6.213/(AH2137*24))</f>
        <v/>
      </c>
      <c r="AJ2137" s="175">
        <f>IF(AND(ISNUMBER(AB2137),ISNUMBER(AG2137)),AB2137-AG2137,"")</f>
        <v/>
      </c>
      <c r="AK2137" s="274" t="n"/>
      <c r="AL2137" s="274" t="n">
        <v>147</v>
      </c>
      <c r="AM2137" s="713" t="n">
        <v>0.309725150462963</v>
      </c>
      <c r="AN2137" s="671">
        <f>IF(OR(AL2137="",AM2137="",AM2137=0),"",AL2137*6.213/(AM2137*24))</f>
        <v/>
      </c>
      <c r="AO2137" s="477">
        <f>IF(AND(AL2137=AL2136,AM2137&lt;&gt;"",AM2136&lt;&gt;""),AM2137-AM2136,"")</f>
        <v/>
      </c>
      <c r="AP2137" s="274" t="n"/>
      <c r="AQ2137" s="583" t="inlineStr"/>
      <c r="AR2137" s="439">
        <f>IF(OR(AQ2137="",AQ2137="",AQ2137=0),"",6.213/(AQ2137*24))</f>
        <v/>
      </c>
      <c r="AS2137" s="436">
        <f>IF(OR(NOT(ISNUMBER(C2137)),NOT(ISNUMBER(AB2137))),"",IF(AG2137&lt;&gt;"",AG2137,AB2137)-C2137)</f>
        <v/>
      </c>
      <c r="AT2137" s="280" t="n"/>
      <c r="AU2137" s="281">
        <f>IF($B2137="","",TEXT($A2137,"yyyymmdd")&amp;"_P"&amp;$C2137&amp;"_C"&amp;$F2137&amp;"_"&amp;TRIM(RIGHT(SUBSTITUTE(TRIM(SUBSTITUTE($L2137,CHAR(160)," "))," ",REPT(" ",60)),60))&amp;IF($P2137="","","-"&amp;TRIM(RIGHT(SUBSTITUTE(TRIM(SUBSTITUTE($P2137,CHAR(160)," "))," ",REPT(" ",60)),60)))&amp;IF($T2137="","","-"&amp;TRIM(RIGHT(SUBSTITUTE(TRIM(SUBSTITUTE($T2137,CHAR(160)," "))," ",REPT(" ",60)),60)))&amp;".jpg")</f>
        <v/>
      </c>
    </row>
    <row r="2138" ht="42" customHeight="1">
      <c r="A2138" s="278" t="n">
        <v>36849</v>
      </c>
      <c r="B2138" s="274" t="inlineStr">
        <is>
          <t>FAI 1000 19 November, 2000</t>
        </is>
      </c>
      <c r="C2138" s="274" t="n">
        <v>23</v>
      </c>
      <c r="D2138" s="274" t="n"/>
      <c r="E2138" s="274" t="n"/>
      <c r="F2138" s="274" t="n">
        <v>56</v>
      </c>
      <c r="G2138" s="274" t="inlineStr">
        <is>
          <t>Sieders Racing Team</t>
        </is>
      </c>
      <c r="H2138" s="274" t="n"/>
      <c r="I2138" s="274" t="inlineStr">
        <is>
          <t>All Trans Truck &amp; Spares</t>
        </is>
      </c>
      <c r="J2138" s="274" t="inlineStr">
        <is>
          <t>Ford Falcon EL</t>
        </is>
      </c>
      <c r="K2138" s="274" t="n"/>
      <c r="L2138" s="274" t="inlineStr">
        <is>
          <t>Rob Russell</t>
        </is>
      </c>
      <c r="M2138" s="274" t="inlineStr">
        <is>
          <t>AUS</t>
        </is>
      </c>
      <c r="N2138" s="698">
        <f>_xlfn.LET(_xlpm.d,_xlfn.XLOOKUP(L2138,'[1]Birth Dates'!$A:$A,'[1]Birth Dates'!$B:$B,"",0),IF(_xlpm.d=0,"",_xlpm.d))</f>
        <v/>
      </c>
      <c r="O2138" s="274">
        <f>IF(OR(N2138="",A2138="",NOT(ISNUMBER(N2138)),N2138&gt;A2138),"",DATEDIF(N2138,A2138,"Y")&amp;" years, "&amp;DATEDIF(N2138,A2138,"YM")&amp;" months, "&amp;DATEDIF(N2138,A2138,"MD")&amp;" days")</f>
        <v/>
      </c>
      <c r="P2138" s="274" t="inlineStr">
        <is>
          <t>Steve Coulter</t>
        </is>
      </c>
      <c r="Q2138" s="274" t="inlineStr">
        <is>
          <t>AUS</t>
        </is>
      </c>
      <c r="R2138" s="698">
        <f>_xlfn.LET(_xlpm.d,_xlfn.XLOOKUP(P2138,'[1]Birth Dates'!$A:$A,'[1]Birth Dates'!$B:$B,"",0),IF(_xlpm.d=0,"",_xlpm.d))</f>
        <v/>
      </c>
      <c r="S2138" s="274">
        <f>IF(OR(R2138="",A2138="",NOT(ISNUMBER(R2138)),R2138&gt;A2138),"",DATEDIF(R2138,A2138,"Y")&amp;" years, "&amp;DATEDIF(R2138,A2138,"YM")&amp;" months, "&amp;DATEDIF(R2138,A2138,"MD")&amp;" days")</f>
        <v/>
      </c>
      <c r="T2138" s="274" t="n"/>
      <c r="U2138" s="274" t="n"/>
      <c r="V2138" s="698">
        <f>_xlfn.LET(_xlpm.d,_xlfn.XLOOKUP(T2138,'[1]Birth Dates'!$A:$A,'[1]Birth Dates'!$B:$B,"",0),IF(_xlpm.d=0,"",_xlpm.d))</f>
        <v/>
      </c>
      <c r="W2138" s="274">
        <f>IF(OR(V2138="",A2138="",NOT(ISNUMBER(V2138)),V2138&gt;A2138),"",DATEDIF(V2138,A2138,"Y")&amp;" years, "&amp;DATEDIF(V2138,A2138,"YM")&amp;" months, "&amp;DATEDIF(V2138,A2138,"MD")&amp;" days")</f>
        <v/>
      </c>
      <c r="X2138" s="274" t="n"/>
      <c r="Y2138" s="274" t="n"/>
      <c r="Z2138" s="274" t="n"/>
      <c r="AA2138" s="274" t="n"/>
      <c r="AB2138" s="274" t="n">
        <v>53</v>
      </c>
      <c r="AC2138" s="274" t="n">
        <v>24</v>
      </c>
      <c r="AD2138" s="274" t="n">
        <v>17</v>
      </c>
      <c r="AE2138" s="583" t="inlineStr">
        <is>
          <t>2:31.3480</t>
        </is>
      </c>
      <c r="AF2138" s="418">
        <f>IF(OR(AE2138="",AE2138="",AE2138=0),"",6.213/(AE2138*24))</f>
        <v/>
      </c>
      <c r="AG2138" s="279" t="n"/>
      <c r="AH2138" s="583" t="inlineStr"/>
      <c r="AI2138" s="418">
        <f>IF(OR(AH2138="",AH2138="",AH2138=0),"",6.213/(AH2138*24))</f>
        <v/>
      </c>
      <c r="AJ2138" s="175">
        <f>IF(AND(ISNUMBER(AB2138),ISNUMBER(AG2138)),AB2138-AG2138,"")</f>
        <v/>
      </c>
      <c r="AK2138" s="274" t="n"/>
      <c r="AL2138" s="274" t="n">
        <v>144</v>
      </c>
      <c r="AM2138" s="713" t="n">
        <v>0.3093437384259259</v>
      </c>
      <c r="AN2138" s="671">
        <f>IF(OR(AL2138="",AM2138="",AM2138=0),"",AL2138*6.213/(AM2138*24))</f>
        <v/>
      </c>
      <c r="AO2138" s="477">
        <f>IF(AND(AL2138=AL2137,AM2138&lt;&gt;"",AM2137&lt;&gt;""),AM2138-AM2137,"")</f>
        <v/>
      </c>
      <c r="AP2138" s="274" t="n"/>
      <c r="AQ2138" s="583" t="inlineStr"/>
      <c r="AR2138" s="439">
        <f>IF(OR(AQ2138="",AQ2138="",AQ2138=0),"",6.213/(AQ2138*24))</f>
        <v/>
      </c>
      <c r="AS2138" s="436">
        <f>IF(OR(NOT(ISNUMBER(C2138)),NOT(ISNUMBER(AB2138))),"",IF(AG2138&lt;&gt;"",AG2138,AB2138)-C2138)</f>
        <v/>
      </c>
      <c r="AT2138" s="280" t="n"/>
      <c r="AU2138" s="281">
        <f>IF($B2138="","",TEXT($A2138,"yyyymmdd")&amp;"_P"&amp;$C2138&amp;"_C"&amp;$F2138&amp;"_"&amp;TRIM(RIGHT(SUBSTITUTE(TRIM(SUBSTITUTE($L2138,CHAR(160)," "))," ",REPT(" ",60)),60))&amp;IF($P2138="","","-"&amp;TRIM(RIGHT(SUBSTITUTE(TRIM(SUBSTITUTE($P2138,CHAR(160)," "))," ",REPT(" ",60)),60)))&amp;IF($T2138="","","-"&amp;TRIM(RIGHT(SUBSTITUTE(TRIM(SUBSTITUTE($T2138,CHAR(160)," "))," ",REPT(" ",60)),60)))&amp;".jpg")</f>
        <v/>
      </c>
    </row>
    <row r="2139" ht="42" customHeight="1">
      <c r="A2139" s="278" t="n">
        <v>36849</v>
      </c>
      <c r="B2139" s="274" t="inlineStr">
        <is>
          <t>FAI 1000 19 November, 2000</t>
        </is>
      </c>
      <c r="C2139" s="274" t="n">
        <v>24</v>
      </c>
      <c r="D2139" s="274" t="n"/>
      <c r="E2139" s="274" t="n"/>
      <c r="F2139" s="274" t="n">
        <v>76</v>
      </c>
      <c r="G2139" s="274" t="inlineStr">
        <is>
          <t>MW Motorsport</t>
        </is>
      </c>
      <c r="H2139" s="274" t="n"/>
      <c r="I2139" s="274" t="inlineStr">
        <is>
          <t>Challenge Recruitment</t>
        </is>
      </c>
      <c r="J2139" s="274" t="inlineStr">
        <is>
          <t>Holden Commodore VS</t>
        </is>
      </c>
      <c r="K2139" s="274" t="n"/>
      <c r="L2139" s="274" t="inlineStr">
        <is>
          <t>Matthew White</t>
        </is>
      </c>
      <c r="M2139" s="274" t="inlineStr">
        <is>
          <t>AUS</t>
        </is>
      </c>
      <c r="N2139" s="698">
        <f>_xlfn.LET(_xlpm.d,_xlfn.XLOOKUP(L2139,'[1]Birth Dates'!$A:$A,'[1]Birth Dates'!$B:$B,"",0),IF(_xlpm.d=0,"",_xlpm.d))</f>
        <v/>
      </c>
      <c r="O2139" s="274">
        <f>IF(OR(N2139="",A2139="",NOT(ISNUMBER(N2139)),N2139&gt;A2139),"",DATEDIF(N2139,A2139,"Y")&amp;" years, "&amp;DATEDIF(N2139,A2139,"YM")&amp;" months, "&amp;DATEDIF(N2139,A2139,"MD")&amp;" days")</f>
        <v/>
      </c>
      <c r="P2139" s="274" t="inlineStr">
        <is>
          <t>Steve Owen</t>
        </is>
      </c>
      <c r="Q2139" s="274" t="inlineStr">
        <is>
          <t>AUS</t>
        </is>
      </c>
      <c r="R2139" s="698">
        <f>_xlfn.LET(_xlpm.d,_xlfn.XLOOKUP(P2139,'[1]Birth Dates'!$A:$A,'[1]Birth Dates'!$B:$B,"",0),IF(_xlpm.d=0,"",_xlpm.d))</f>
        <v/>
      </c>
      <c r="S2139" s="274">
        <f>IF(OR(R2139="",A2139="",NOT(ISNUMBER(R2139)),R2139&gt;A2139),"",DATEDIF(R2139,A2139,"Y")&amp;" years, "&amp;DATEDIF(R2139,A2139,"YM")&amp;" months, "&amp;DATEDIF(R2139,A2139,"MD")&amp;" days")</f>
        <v/>
      </c>
      <c r="T2139" s="274" t="n"/>
      <c r="U2139" s="274" t="n"/>
      <c r="V2139" s="698">
        <f>_xlfn.LET(_xlpm.d,_xlfn.XLOOKUP(T2139,'[1]Birth Dates'!$A:$A,'[1]Birth Dates'!$B:$B,"",0),IF(_xlpm.d=0,"",_xlpm.d))</f>
        <v/>
      </c>
      <c r="W2139" s="274">
        <f>IF(OR(V2139="",A2139="",NOT(ISNUMBER(V2139)),V2139&gt;A2139),"",DATEDIF(V2139,A2139,"Y")&amp;" years, "&amp;DATEDIF(V2139,A2139,"YM")&amp;" months, "&amp;DATEDIF(V2139,A2139,"MD")&amp;" days")</f>
        <v/>
      </c>
      <c r="X2139" s="274" t="n"/>
      <c r="Y2139" s="274" t="n"/>
      <c r="Z2139" s="274" t="n"/>
      <c r="AA2139" s="274" t="n"/>
      <c r="AB2139" s="274" t="n">
        <v>28</v>
      </c>
      <c r="AC2139" s="274" t="n">
        <v>20</v>
      </c>
      <c r="AD2139" s="274" t="n">
        <v>12</v>
      </c>
      <c r="AE2139" s="583" t="inlineStr">
        <is>
          <t>2:16.8060</t>
        </is>
      </c>
      <c r="AF2139" s="418">
        <f>IF(OR(AE2139="",AE2139="",AE2139=0),"",6.213/(AE2139*24))</f>
        <v/>
      </c>
      <c r="AG2139" s="279" t="n"/>
      <c r="AH2139" s="583" t="inlineStr"/>
      <c r="AI2139" s="418">
        <f>IF(OR(AH2139="",AH2139="",AH2139=0),"",6.213/(AH2139*24))</f>
        <v/>
      </c>
      <c r="AJ2139" s="175">
        <f>IF(AND(ISNUMBER(AB2139),ISNUMBER(AG2139)),AB2139-AG2139,"")</f>
        <v/>
      </c>
      <c r="AK2139" s="274" t="n"/>
      <c r="AL2139" s="274" t="n">
        <v>143</v>
      </c>
      <c r="AM2139" s="713" t="n">
        <v>0.3092604976851852</v>
      </c>
      <c r="AN2139" s="671">
        <f>IF(OR(AL2139="",AM2139="",AM2139=0),"",AL2139*6.213/(AM2139*24))</f>
        <v/>
      </c>
      <c r="AO2139" s="477">
        <f>IF(AND(AL2139=AL2138,AM2139&lt;&gt;"",AM2138&lt;&gt;""),AM2139-AM2138,"")</f>
        <v/>
      </c>
      <c r="AP2139" s="274" t="n"/>
      <c r="AQ2139" s="583" t="inlineStr"/>
      <c r="AR2139" s="439">
        <f>IF(OR(AQ2139="",AQ2139="",AQ2139=0),"",6.213/(AQ2139*24))</f>
        <v/>
      </c>
      <c r="AS2139" s="436">
        <f>IF(OR(NOT(ISNUMBER(C2139)),NOT(ISNUMBER(AB2139))),"",IF(AG2139&lt;&gt;"",AG2139,AB2139)-C2139)</f>
        <v/>
      </c>
      <c r="AT2139" s="280" t="n"/>
      <c r="AU2139" s="281">
        <f>IF($B2139="","",TEXT($A2139,"yyyymmdd")&amp;"_P"&amp;$C2139&amp;"_C"&amp;$F2139&amp;"_"&amp;TRIM(RIGHT(SUBSTITUTE(TRIM(SUBSTITUTE($L2139,CHAR(160)," "))," ",REPT(" ",60)),60))&amp;IF($P2139="","","-"&amp;TRIM(RIGHT(SUBSTITUTE(TRIM(SUBSTITUTE($P2139,CHAR(160)," "))," ",REPT(" ",60)),60)))&amp;IF($T2139="","","-"&amp;TRIM(RIGHT(SUBSTITUTE(TRIM(SUBSTITUTE($T2139,CHAR(160)," "))," ",REPT(" ",60)),60)))&amp;".jpg")</f>
        <v/>
      </c>
    </row>
    <row r="2140" ht="42" customHeight="1">
      <c r="A2140" s="278" t="n">
        <v>36849</v>
      </c>
      <c r="B2140" s="274" t="inlineStr">
        <is>
          <t>FAI 1000 19 November, 2000</t>
        </is>
      </c>
      <c r="C2140" s="274" t="n">
        <v>25</v>
      </c>
      <c r="D2140" s="274" t="n"/>
      <c r="E2140" s="274" t="n"/>
      <c r="F2140" s="274" t="n">
        <v>44</v>
      </c>
      <c r="G2140" s="274" t="inlineStr">
        <is>
          <t>Mal Rose Racing</t>
        </is>
      </c>
      <c r="H2140" s="274" t="n"/>
      <c r="I2140" s="274" t="inlineStr">
        <is>
          <t>Logical Business</t>
        </is>
      </c>
      <c r="J2140" s="274" t="inlineStr">
        <is>
          <t>Holden Commodore VS</t>
        </is>
      </c>
      <c r="K2140" s="274" t="n"/>
      <c r="L2140" s="274" t="inlineStr">
        <is>
          <t>Mal Rose</t>
        </is>
      </c>
      <c r="M2140" s="274" t="inlineStr">
        <is>
          <t>AUS</t>
        </is>
      </c>
      <c r="N2140" s="698">
        <f>_xlfn.LET(_xlpm.d,_xlfn.XLOOKUP(L2140,'[1]Birth Dates'!$A:$A,'[1]Birth Dates'!$B:$B,"",0),IF(_xlpm.d=0,"",_xlpm.d))</f>
        <v/>
      </c>
      <c r="O2140" s="274">
        <f>IF(OR(N2140="",A2140="",NOT(ISNUMBER(N2140)),N2140&gt;A2140),"",DATEDIF(N2140,A2140,"Y")&amp;" years, "&amp;DATEDIF(N2140,A2140,"YM")&amp;" months, "&amp;DATEDIF(N2140,A2140,"MD")&amp;" days")</f>
        <v/>
      </c>
      <c r="P2140" s="274" t="inlineStr">
        <is>
          <t>Christian D'Agostin</t>
        </is>
      </c>
      <c r="Q2140" s="274" t="inlineStr">
        <is>
          <t>AUS</t>
        </is>
      </c>
      <c r="R2140" s="698">
        <f>_xlfn.LET(_xlpm.d,_xlfn.XLOOKUP(P2140,'[1]Birth Dates'!$A:$A,'[1]Birth Dates'!$B:$B,"",0),IF(_xlpm.d=0,"",_xlpm.d))</f>
        <v/>
      </c>
      <c r="S2140" s="274">
        <f>IF(OR(R2140="",A2140="",NOT(ISNUMBER(R2140)),R2140&gt;A2140),"",DATEDIF(R2140,A2140,"Y")&amp;" years, "&amp;DATEDIF(R2140,A2140,"YM")&amp;" months, "&amp;DATEDIF(R2140,A2140,"MD")&amp;" days")</f>
        <v/>
      </c>
      <c r="T2140" s="274" t="n"/>
      <c r="U2140" s="274" t="n"/>
      <c r="V2140" s="698">
        <f>_xlfn.LET(_xlpm.d,_xlfn.XLOOKUP(T2140,'[1]Birth Dates'!$A:$A,'[1]Birth Dates'!$B:$B,"",0),IF(_xlpm.d=0,"",_xlpm.d))</f>
        <v/>
      </c>
      <c r="W2140" s="274">
        <f>IF(OR(V2140="",A2140="",NOT(ISNUMBER(V2140)),V2140&gt;A2140),"",DATEDIF(V2140,A2140,"Y")&amp;" years, "&amp;DATEDIF(V2140,A2140,"YM")&amp;" months, "&amp;DATEDIF(V2140,A2140,"MD")&amp;" days")</f>
        <v/>
      </c>
      <c r="X2140" s="274" t="n"/>
      <c r="Y2140" s="274" t="n"/>
      <c r="Z2140" s="274" t="n"/>
      <c r="AA2140" s="274" t="n"/>
      <c r="AB2140" s="274" t="n">
        <v>36</v>
      </c>
      <c r="AC2140" s="274" t="n">
        <v>18</v>
      </c>
      <c r="AD2140" s="274" t="n">
        <v>8</v>
      </c>
      <c r="AE2140" s="583" t="inlineStr">
        <is>
          <t>2:19.6270</t>
        </is>
      </c>
      <c r="AF2140" s="418">
        <f>IF(OR(AE2140="",AE2140="",AE2140=0),"",6.213/(AE2140*24))</f>
        <v/>
      </c>
      <c r="AG2140" s="279" t="n"/>
      <c r="AH2140" s="583" t="inlineStr"/>
      <c r="AI2140" s="418">
        <f>IF(OR(AH2140="",AH2140="",AH2140=0),"",6.213/(AH2140*24))</f>
        <v/>
      </c>
      <c r="AJ2140" s="175">
        <f>IF(AND(ISNUMBER(AB2140),ISNUMBER(AG2140)),AB2140-AG2140,"")</f>
        <v/>
      </c>
      <c r="AK2140" s="274" t="n"/>
      <c r="AL2140" s="274" t="n">
        <v>141</v>
      </c>
      <c r="AM2140" s="713" t="n">
        <v>0.3082343402777778</v>
      </c>
      <c r="AN2140" s="671">
        <f>IF(OR(AL2140="",AM2140="",AM2140=0),"",AL2140*6.213/(AM2140*24))</f>
        <v/>
      </c>
      <c r="AO2140" s="477">
        <f>IF(AND(AL2140=AL2139,AM2140&lt;&gt;"",AM2139&lt;&gt;""),AM2140-AM2139,"")</f>
        <v/>
      </c>
      <c r="AP2140" s="274" t="n"/>
      <c r="AQ2140" s="583" t="inlineStr"/>
      <c r="AR2140" s="439">
        <f>IF(OR(AQ2140="",AQ2140="",AQ2140=0),"",6.213/(AQ2140*24))</f>
        <v/>
      </c>
      <c r="AS2140" s="436">
        <f>IF(OR(NOT(ISNUMBER(C2140)),NOT(ISNUMBER(AB2140))),"",IF(AG2140&lt;&gt;"",AG2140,AB2140)-C2140)</f>
        <v/>
      </c>
      <c r="AT2140" s="280" t="n"/>
      <c r="AU2140" s="281">
        <f>IF($B2140="","",TEXT($A2140,"yyyymmdd")&amp;"_P"&amp;$C2140&amp;"_C"&amp;$F2140&amp;"_"&amp;TRIM(RIGHT(SUBSTITUTE(TRIM(SUBSTITUTE($L2140,CHAR(160)," "))," ",REPT(" ",60)),60))&amp;IF($P2140="","","-"&amp;TRIM(RIGHT(SUBSTITUTE(TRIM(SUBSTITUTE($P2140,CHAR(160)," "))," ",REPT(" ",60)),60)))&amp;IF($T2140="","","-"&amp;TRIM(RIGHT(SUBSTITUTE(TRIM(SUBSTITUTE($T2140,CHAR(160)," "))," ",REPT(" ",60)),60)))&amp;".jpg")</f>
        <v/>
      </c>
    </row>
    <row r="2141" ht="42" customHeight="1">
      <c r="A2141" s="278" t="n">
        <v>36849</v>
      </c>
      <c r="B2141" s="274" t="inlineStr">
        <is>
          <t>FAI 1000 19 November, 2000</t>
        </is>
      </c>
      <c r="C2141" s="274" t="n">
        <v>26</v>
      </c>
      <c r="D2141" s="274" t="n"/>
      <c r="E2141" s="274" t="n"/>
      <c r="F2141" s="274" t="n">
        <v>42</v>
      </c>
      <c r="G2141" s="274" t="inlineStr">
        <is>
          <t>Sieders Racing Team</t>
        </is>
      </c>
      <c r="H2141" s="274" t="n"/>
      <c r="I2141" s="274" t="inlineStr">
        <is>
          <t>All Trans Truck &amp; Spares</t>
        </is>
      </c>
      <c r="J2141" s="274" t="inlineStr">
        <is>
          <t>Ford Falcon EL</t>
        </is>
      </c>
      <c r="K2141" s="274" t="n"/>
      <c r="L2141" s="274" t="inlineStr">
        <is>
          <t>Bill Sieders</t>
        </is>
      </c>
      <c r="M2141" s="274" t="inlineStr">
        <is>
          <t>AUS</t>
        </is>
      </c>
      <c r="N2141" s="698">
        <f>_xlfn.LET(_xlpm.d,_xlfn.XLOOKUP(L2141,'[1]Birth Dates'!$A:$A,'[1]Birth Dates'!$B:$B,"",0),IF(_xlpm.d=0,"",_xlpm.d))</f>
        <v/>
      </c>
      <c r="O2141" s="274">
        <f>IF(OR(N2141="",A2141="",NOT(ISNUMBER(N2141)),N2141&gt;A2141),"",DATEDIF(N2141,A2141,"Y")&amp;" years, "&amp;DATEDIF(N2141,A2141,"YM")&amp;" months, "&amp;DATEDIF(N2141,A2141,"MD")&amp;" days")</f>
        <v/>
      </c>
      <c r="P2141" s="274" t="inlineStr">
        <is>
          <t>Luke Sieders</t>
        </is>
      </c>
      <c r="Q2141" s="274" t="inlineStr">
        <is>
          <t>AUS</t>
        </is>
      </c>
      <c r="R2141" s="698">
        <f>_xlfn.LET(_xlpm.d,_xlfn.XLOOKUP(P2141,'[1]Birth Dates'!$A:$A,'[1]Birth Dates'!$B:$B,"",0),IF(_xlpm.d=0,"",_xlpm.d))</f>
        <v/>
      </c>
      <c r="S2141" s="274">
        <f>IF(OR(R2141="",A2141="",NOT(ISNUMBER(R2141)),R2141&gt;A2141),"",DATEDIF(R2141,A2141,"Y")&amp;" years, "&amp;DATEDIF(R2141,A2141,"YM")&amp;" months, "&amp;DATEDIF(R2141,A2141,"MD")&amp;" days")</f>
        <v/>
      </c>
      <c r="T2141" s="274" t="n"/>
      <c r="U2141" s="274" t="n"/>
      <c r="V2141" s="698">
        <f>_xlfn.LET(_xlpm.d,_xlfn.XLOOKUP(T2141,'[1]Birth Dates'!$A:$A,'[1]Birth Dates'!$B:$B,"",0),IF(_xlpm.d=0,"",_xlpm.d))</f>
        <v/>
      </c>
      <c r="W2141" s="274">
        <f>IF(OR(V2141="",A2141="",NOT(ISNUMBER(V2141)),V2141&gt;A2141),"",DATEDIF(V2141,A2141,"Y")&amp;" years, "&amp;DATEDIF(V2141,A2141,"YM")&amp;" months, "&amp;DATEDIF(V2141,A2141,"MD")&amp;" days")</f>
        <v/>
      </c>
      <c r="X2141" s="274" t="n"/>
      <c r="Y2141" s="274" t="n"/>
      <c r="Z2141" s="274" t="n"/>
      <c r="AA2141" s="274" t="n"/>
      <c r="AB2141" s="274" t="n">
        <v>47</v>
      </c>
      <c r="AC2141" s="274" t="n">
        <v>24</v>
      </c>
      <c r="AD2141" s="274" t="n">
        <v>8</v>
      </c>
      <c r="AE2141" s="583" t="inlineStr">
        <is>
          <t>2:21.7930</t>
        </is>
      </c>
      <c r="AF2141" s="418">
        <f>IF(OR(AE2141="",AE2141="",AE2141=0),"",6.213/(AE2141*24))</f>
        <v/>
      </c>
      <c r="AG2141" s="279" t="n"/>
      <c r="AH2141" s="583" t="inlineStr"/>
      <c r="AI2141" s="418">
        <f>IF(OR(AH2141="",AH2141="",AH2141=0),"",6.213/(AH2141*24))</f>
        <v/>
      </c>
      <c r="AJ2141" s="175">
        <f>IF(AND(ISNUMBER(AB2141),ISNUMBER(AG2141)),AB2141-AG2141,"")</f>
        <v/>
      </c>
      <c r="AK2141" s="274" t="n"/>
      <c r="AL2141" s="274" t="n">
        <v>137</v>
      </c>
      <c r="AM2141" s="713" t="n">
        <v>0.3082300578703704</v>
      </c>
      <c r="AN2141" s="671">
        <f>IF(OR(AL2141="",AM2141="",AM2141=0),"",AL2141*6.213/(AM2141*24))</f>
        <v/>
      </c>
      <c r="AO2141" s="477">
        <f>IF(AND(AL2141=AL2140,AM2141&lt;&gt;"",AM2140&lt;&gt;""),AM2141-AM2140,"")</f>
        <v/>
      </c>
      <c r="AP2141" s="274" t="n"/>
      <c r="AQ2141" s="583" t="inlineStr"/>
      <c r="AR2141" s="439">
        <f>IF(OR(AQ2141="",AQ2141="",AQ2141=0),"",6.213/(AQ2141*24))</f>
        <v/>
      </c>
      <c r="AS2141" s="436">
        <f>IF(OR(NOT(ISNUMBER(C2141)),NOT(ISNUMBER(AB2141))),"",IF(AG2141&lt;&gt;"",AG2141,AB2141)-C2141)</f>
        <v/>
      </c>
      <c r="AT2141" s="280" t="n"/>
      <c r="AU2141" s="281">
        <f>IF($B2141="","",TEXT($A2141,"yyyymmdd")&amp;"_P"&amp;$C2141&amp;"_C"&amp;$F2141&amp;"_"&amp;TRIM(RIGHT(SUBSTITUTE(TRIM(SUBSTITUTE($L2141,CHAR(160)," "))," ",REPT(" ",60)),60))&amp;IF($P2141="","","-"&amp;TRIM(RIGHT(SUBSTITUTE(TRIM(SUBSTITUTE($P2141,CHAR(160)," "))," ",REPT(" ",60)),60)))&amp;IF($T2141="","","-"&amp;TRIM(RIGHT(SUBSTITUTE(TRIM(SUBSTITUTE($T2141,CHAR(160)," "))," ",REPT(" ",60)),60)))&amp;".jpg")</f>
        <v/>
      </c>
    </row>
    <row r="2142" ht="42" customHeight="1">
      <c r="A2142" s="278" t="n">
        <v>36849</v>
      </c>
      <c r="B2142" s="274" t="inlineStr">
        <is>
          <t>FAI 1000 19 November, 2000</t>
        </is>
      </c>
      <c r="C2142" s="274" t="n">
        <v>27</v>
      </c>
      <c r="D2142" s="274" t="n"/>
      <c r="E2142" s="274" t="n"/>
      <c r="F2142" s="274" t="n">
        <v>14</v>
      </c>
      <c r="G2142" s="274" t="inlineStr">
        <is>
          <t>Imrie Motorsport</t>
        </is>
      </c>
      <c r="H2142" s="274" t="n"/>
      <c r="I2142" s="274" t="inlineStr">
        <is>
          <t>CarPlan, Saabwreck</t>
        </is>
      </c>
      <c r="J2142" s="274" t="inlineStr">
        <is>
          <t>Holden Commodore VT</t>
        </is>
      </c>
      <c r="K2142" s="274" t="n"/>
      <c r="L2142" s="274" t="inlineStr">
        <is>
          <t>Rodney Crick</t>
        </is>
      </c>
      <c r="M2142" s="274" t="inlineStr">
        <is>
          <t>AUS</t>
        </is>
      </c>
      <c r="N2142" s="698">
        <f>_xlfn.LET(_xlpm.d,_xlfn.XLOOKUP(L2142,'[1]Birth Dates'!$A:$A,'[1]Birth Dates'!$B:$B,"",0),IF(_xlpm.d=0,"",_xlpm.d))</f>
        <v/>
      </c>
      <c r="O2142" s="274">
        <f>IF(OR(N2142="",A2142="",NOT(ISNUMBER(N2142)),N2142&gt;A2142),"",DATEDIF(N2142,A2142,"Y")&amp;" years, "&amp;DATEDIF(N2142,A2142,"YM")&amp;" months, "&amp;DATEDIF(N2142,A2142,"MD")&amp;" days")</f>
        <v/>
      </c>
      <c r="P2142" s="274" t="inlineStr">
        <is>
          <t>Peter Gazzard</t>
        </is>
      </c>
      <c r="Q2142" s="274" t="inlineStr">
        <is>
          <t>AUS</t>
        </is>
      </c>
      <c r="R2142" s="698">
        <f>_xlfn.LET(_xlpm.d,_xlfn.XLOOKUP(P2142,'[1]Birth Dates'!$A:$A,'[1]Birth Dates'!$B:$B,"",0),IF(_xlpm.d=0,"",_xlpm.d))</f>
        <v/>
      </c>
      <c r="S2142" s="274">
        <f>IF(OR(R2142="",A2142="",NOT(ISNUMBER(R2142)),R2142&gt;A2142),"",DATEDIF(R2142,A2142,"Y")&amp;" years, "&amp;DATEDIF(R2142,A2142,"YM")&amp;" months, "&amp;DATEDIF(R2142,A2142,"MD")&amp;" days")</f>
        <v/>
      </c>
      <c r="T2142" s="274" t="n"/>
      <c r="U2142" s="274" t="n"/>
      <c r="V2142" s="698">
        <f>_xlfn.LET(_xlpm.d,_xlfn.XLOOKUP(T2142,'[1]Birth Dates'!$A:$A,'[1]Birth Dates'!$B:$B,"",0),IF(_xlpm.d=0,"",_xlpm.d))</f>
        <v/>
      </c>
      <c r="W2142" s="274">
        <f>IF(OR(V2142="",A2142="",NOT(ISNUMBER(V2142)),V2142&gt;A2142),"",DATEDIF(V2142,A2142,"Y")&amp;" years, "&amp;DATEDIF(V2142,A2142,"YM")&amp;" months, "&amp;DATEDIF(V2142,A2142,"MD")&amp;" days")</f>
        <v/>
      </c>
      <c r="X2142" s="274" t="n"/>
      <c r="Y2142" s="274" t="n"/>
      <c r="Z2142" s="274" t="n"/>
      <c r="AA2142" s="274" t="n"/>
      <c r="AB2142" s="274" t="n">
        <v>34</v>
      </c>
      <c r="AC2142" s="274" t="n">
        <v>9</v>
      </c>
      <c r="AD2142" s="274" t="n">
        <v>8</v>
      </c>
      <c r="AE2142" s="583" t="inlineStr">
        <is>
          <t>2:19.5260</t>
        </is>
      </c>
      <c r="AF2142" s="418">
        <f>IF(OR(AE2142="",AE2142="",AE2142=0),"",6.213/(AE2142*24))</f>
        <v/>
      </c>
      <c r="AG2142" s="279" t="n"/>
      <c r="AH2142" s="583" t="inlineStr"/>
      <c r="AI2142" s="418">
        <f>IF(OR(AH2142="",AH2142="",AH2142=0),"",6.213/(AH2142*24))</f>
        <v/>
      </c>
      <c r="AJ2142" s="175">
        <f>IF(AND(ISNUMBER(AB2142),ISNUMBER(AG2142)),AB2142-AG2142,"")</f>
        <v/>
      </c>
      <c r="AK2142" s="274" t="n"/>
      <c r="AL2142" s="274" t="n">
        <v>137</v>
      </c>
      <c r="AM2142" s="713" t="n">
        <v>0.3093182175925926</v>
      </c>
      <c r="AN2142" s="671">
        <f>IF(OR(AL2142="",AM2142="",AM2142=0),"",AL2142*6.213/(AM2142*24))</f>
        <v/>
      </c>
      <c r="AO2142" s="477">
        <f>IF(AND(AL2142=AL2141,AM2142&lt;&gt;"",AM2141&lt;&gt;""),AM2142-AM2141,"")</f>
        <v/>
      </c>
      <c r="AP2142" s="274" t="n"/>
      <c r="AQ2142" s="583" t="inlineStr"/>
      <c r="AR2142" s="439">
        <f>IF(OR(AQ2142="",AQ2142="",AQ2142=0),"",6.213/(AQ2142*24))</f>
        <v/>
      </c>
      <c r="AS2142" s="436">
        <f>IF(OR(NOT(ISNUMBER(C2142)),NOT(ISNUMBER(AB2142))),"",IF(AG2142&lt;&gt;"",AG2142,AB2142)-C2142)</f>
        <v/>
      </c>
      <c r="AT2142" s="280" t="n"/>
      <c r="AU2142" s="281">
        <f>IF($B2142="","",TEXT($A2142,"yyyymmdd")&amp;"_P"&amp;$C2142&amp;"_C"&amp;$F2142&amp;"_"&amp;TRIM(RIGHT(SUBSTITUTE(TRIM(SUBSTITUTE($L2142,CHAR(160)," "))," ",REPT(" ",60)),60))&amp;IF($P2142="","","-"&amp;TRIM(RIGHT(SUBSTITUTE(TRIM(SUBSTITUTE($P2142,CHAR(160)," "))," ",REPT(" ",60)),60)))&amp;IF($T2142="","","-"&amp;TRIM(RIGHT(SUBSTITUTE(TRIM(SUBSTITUTE($T2142,CHAR(160)," "))," ",REPT(" ",60)),60)))&amp;".jpg")</f>
        <v/>
      </c>
    </row>
    <row r="2143" ht="42" customHeight="1">
      <c r="A2143" s="278" t="n">
        <v>36849</v>
      </c>
      <c r="B2143" s="274" t="inlineStr">
        <is>
          <t>FAI 1000 19 November, 2000</t>
        </is>
      </c>
      <c r="C2143" s="274" t="n">
        <v>28</v>
      </c>
      <c r="D2143" s="274" t="n"/>
      <c r="E2143" s="274" t="n"/>
      <c r="F2143" s="274" t="n">
        <v>59</v>
      </c>
      <c r="G2143" s="274" t="inlineStr">
        <is>
          <t>John Scotcher Motorsport</t>
        </is>
      </c>
      <c r="H2143" s="274" t="n"/>
      <c r="I2143" s="274" t="inlineStr">
        <is>
          <t>Prime Security Systems, BP</t>
        </is>
      </c>
      <c r="J2143" s="274" t="inlineStr">
        <is>
          <t>Ford Falcon EL</t>
        </is>
      </c>
      <c r="K2143" s="274" t="n"/>
      <c r="L2143" s="274" t="inlineStr">
        <is>
          <t>Layton Crambrook</t>
        </is>
      </c>
      <c r="M2143" s="274" t="inlineStr">
        <is>
          <t>AUS</t>
        </is>
      </c>
      <c r="N2143" s="698">
        <f>_xlfn.LET(_xlpm.d,_xlfn.XLOOKUP(L2143,'[1]Birth Dates'!$A:$A,'[1]Birth Dates'!$B:$B,"",0),IF(_xlpm.d=0,"",_xlpm.d))</f>
        <v/>
      </c>
      <c r="O2143" s="274">
        <f>IF(OR(N2143="",A2143="",NOT(ISNUMBER(N2143)),N2143&gt;A2143),"",DATEDIF(N2143,A2143,"Y")&amp;" years, "&amp;DATEDIF(N2143,A2143,"YM")&amp;" months, "&amp;DATEDIF(N2143,A2143,"MD")&amp;" days")</f>
        <v/>
      </c>
      <c r="P2143" s="274" t="inlineStr">
        <is>
          <t>Gary Baxter</t>
        </is>
      </c>
      <c r="Q2143" s="274" t="inlineStr">
        <is>
          <t>AUS</t>
        </is>
      </c>
      <c r="R2143" s="698">
        <f>_xlfn.LET(_xlpm.d,_xlfn.XLOOKUP(P2143,'[1]Birth Dates'!$A:$A,'[1]Birth Dates'!$B:$B,"",0),IF(_xlpm.d=0,"",_xlpm.d))</f>
        <v/>
      </c>
      <c r="S2143" s="274">
        <f>IF(OR(R2143="",A2143="",NOT(ISNUMBER(R2143)),R2143&gt;A2143),"",DATEDIF(R2143,A2143,"Y")&amp;" years, "&amp;DATEDIF(R2143,A2143,"YM")&amp;" months, "&amp;DATEDIF(R2143,A2143,"MD")&amp;" days")</f>
        <v/>
      </c>
      <c r="T2143" s="274" t="n"/>
      <c r="U2143" s="274" t="n"/>
      <c r="V2143" s="698">
        <f>_xlfn.LET(_xlpm.d,_xlfn.XLOOKUP(T2143,'[1]Birth Dates'!$A:$A,'[1]Birth Dates'!$B:$B,"",0),IF(_xlpm.d=0,"",_xlpm.d))</f>
        <v/>
      </c>
      <c r="W2143" s="274">
        <f>IF(OR(V2143="",A2143="",NOT(ISNUMBER(V2143)),V2143&gt;A2143),"",DATEDIF(V2143,A2143,"Y")&amp;" years, "&amp;DATEDIF(V2143,A2143,"YM")&amp;" months, "&amp;DATEDIF(V2143,A2143,"MD")&amp;" days")</f>
        <v/>
      </c>
      <c r="X2143" s="274" t="n"/>
      <c r="Y2143" s="274" t="n"/>
      <c r="Z2143" s="274" t="n"/>
      <c r="AA2143" s="274" t="n"/>
      <c r="AB2143" s="274" t="n">
        <v>39</v>
      </c>
      <c r="AC2143" s="274" t="n">
        <v>26</v>
      </c>
      <c r="AD2143" s="274" t="n">
        <v>18</v>
      </c>
      <c r="AE2143" s="583" t="inlineStr">
        <is>
          <t>2:19.8410</t>
        </is>
      </c>
      <c r="AF2143" s="418">
        <f>IF(OR(AE2143="",AE2143="",AE2143=0),"",6.213/(AE2143*24))</f>
        <v/>
      </c>
      <c r="AG2143" s="279" t="n"/>
      <c r="AH2143" s="583" t="inlineStr"/>
      <c r="AI2143" s="418">
        <f>IF(OR(AH2143="",AH2143="",AH2143=0),"",6.213/(AH2143*24))</f>
        <v/>
      </c>
      <c r="AJ2143" s="175">
        <f>IF(AND(ISNUMBER(AB2143),ISNUMBER(AG2143)),AB2143-AG2143,"")</f>
        <v/>
      </c>
      <c r="AK2143" s="274" t="n"/>
      <c r="AL2143" s="274" t="n">
        <v>133</v>
      </c>
      <c r="AM2143" s="713" t="n">
        <v>0.3089446296296296</v>
      </c>
      <c r="AN2143" s="671">
        <f>IF(OR(AL2143="",AM2143="",AM2143=0),"",AL2143*6.213/(AM2143*24))</f>
        <v/>
      </c>
      <c r="AO2143" s="477">
        <f>IF(AND(AL2143=AL2142,AM2143&lt;&gt;"",AM2142&lt;&gt;""),AM2143-AM2142,"")</f>
        <v/>
      </c>
      <c r="AP2143" s="274" t="n"/>
      <c r="AQ2143" s="583" t="inlineStr"/>
      <c r="AR2143" s="439">
        <f>IF(OR(AQ2143="",AQ2143="",AQ2143=0),"",6.213/(AQ2143*24))</f>
        <v/>
      </c>
      <c r="AS2143" s="436">
        <f>IF(OR(NOT(ISNUMBER(C2143)),NOT(ISNUMBER(AB2143))),"",IF(AG2143&lt;&gt;"",AG2143,AB2143)-C2143)</f>
        <v/>
      </c>
      <c r="AT2143" s="280" t="n"/>
      <c r="AU2143" s="281">
        <f>IF($B2143="","",TEXT($A2143,"yyyymmdd")&amp;"_P"&amp;$C2143&amp;"_C"&amp;$F2143&amp;"_"&amp;TRIM(RIGHT(SUBSTITUTE(TRIM(SUBSTITUTE($L2143,CHAR(160)," "))," ",REPT(" ",60)),60))&amp;IF($P2143="","","-"&amp;TRIM(RIGHT(SUBSTITUTE(TRIM(SUBSTITUTE($P2143,CHAR(160)," "))," ",REPT(" ",60)),60)))&amp;IF($T2143="","","-"&amp;TRIM(RIGHT(SUBSTITUTE(TRIM(SUBSTITUTE($T2143,CHAR(160)," "))," ",REPT(" ",60)),60)))&amp;".jpg")</f>
        <v/>
      </c>
    </row>
    <row r="2144" ht="42" customHeight="1">
      <c r="A2144" s="278" t="n">
        <v>36849</v>
      </c>
      <c r="B2144" s="274" t="inlineStr">
        <is>
          <t>FAI 1000 19 November, 2000</t>
        </is>
      </c>
      <c r="C2144" s="274" t="n">
        <v>29</v>
      </c>
      <c r="D2144" s="274" t="n"/>
      <c r="E2144" s="274" t="n"/>
      <c r="F2144" s="274" t="n">
        <v>77</v>
      </c>
      <c r="G2144" s="274" t="inlineStr">
        <is>
          <t>V8 Racing</t>
        </is>
      </c>
      <c r="H2144" s="274" t="n"/>
      <c r="I2144" s="274" t="inlineStr">
        <is>
          <t>Cromer Exhaust Centre</t>
        </is>
      </c>
      <c r="J2144" s="274" t="inlineStr">
        <is>
          <t>Holden Commodore VS</t>
        </is>
      </c>
      <c r="K2144" s="274" t="n"/>
      <c r="L2144" s="274" t="inlineStr">
        <is>
          <t>Richard Mork</t>
        </is>
      </c>
      <c r="M2144" s="274" t="inlineStr">
        <is>
          <t>AUS</t>
        </is>
      </c>
      <c r="N2144" s="698">
        <f>_xlfn.LET(_xlpm.d,_xlfn.XLOOKUP(L2144,'[1]Birth Dates'!$A:$A,'[1]Birth Dates'!$B:$B,"",0),IF(_xlpm.d=0,"",_xlpm.d))</f>
        <v/>
      </c>
      <c r="O2144" s="274">
        <f>IF(OR(N2144="",A2144="",NOT(ISNUMBER(N2144)),N2144&gt;A2144),"",DATEDIF(N2144,A2144,"Y")&amp;" years, "&amp;DATEDIF(N2144,A2144,"YM")&amp;" months, "&amp;DATEDIF(N2144,A2144,"MD")&amp;" days")</f>
        <v/>
      </c>
      <c r="P2144" s="274" t="inlineStr">
        <is>
          <t>Steve Williams</t>
        </is>
      </c>
      <c r="Q2144" s="274" t="inlineStr">
        <is>
          <t>AUS</t>
        </is>
      </c>
      <c r="R2144" s="698">
        <f>_xlfn.LET(_xlpm.d,_xlfn.XLOOKUP(P2144,'[1]Birth Dates'!$A:$A,'[1]Birth Dates'!$B:$B,"",0),IF(_xlpm.d=0,"",_xlpm.d))</f>
        <v/>
      </c>
      <c r="S2144" s="274">
        <f>IF(OR(R2144="",A2144="",NOT(ISNUMBER(R2144)),R2144&gt;A2144),"",DATEDIF(R2144,A2144,"Y")&amp;" years, "&amp;DATEDIF(R2144,A2144,"YM")&amp;" months, "&amp;DATEDIF(R2144,A2144,"MD")&amp;" days")</f>
        <v/>
      </c>
      <c r="T2144" s="274" t="n"/>
      <c r="U2144" s="274" t="n"/>
      <c r="V2144" s="698">
        <f>_xlfn.LET(_xlpm.d,_xlfn.XLOOKUP(T2144,'[1]Birth Dates'!$A:$A,'[1]Birth Dates'!$B:$B,"",0),IF(_xlpm.d=0,"",_xlpm.d))</f>
        <v/>
      </c>
      <c r="W2144" s="274">
        <f>IF(OR(V2144="",A2144="",NOT(ISNUMBER(V2144)),V2144&gt;A2144),"",DATEDIF(V2144,A2144,"Y")&amp;" years, "&amp;DATEDIF(V2144,A2144,"YM")&amp;" months, "&amp;DATEDIF(V2144,A2144,"MD")&amp;" days")</f>
        <v/>
      </c>
      <c r="X2144" s="274" t="n"/>
      <c r="Y2144" s="274" t="n"/>
      <c r="Z2144" s="274" t="n"/>
      <c r="AA2144" s="274" t="n"/>
      <c r="AB2144" s="274" t="n">
        <v>48</v>
      </c>
      <c r="AC2144" s="274" t="n">
        <v>21</v>
      </c>
      <c r="AD2144" s="274" t="n">
        <v>17</v>
      </c>
      <c r="AE2144" s="583" t="inlineStr">
        <is>
          <t>2:22.1070</t>
        </is>
      </c>
      <c r="AF2144" s="418">
        <f>IF(OR(AE2144="",AE2144="",AE2144=0),"",6.213/(AE2144*24))</f>
        <v/>
      </c>
      <c r="AG2144" s="279" t="n"/>
      <c r="AH2144" s="583" t="inlineStr"/>
      <c r="AI2144" s="418">
        <f>IF(OR(AH2144="",AH2144="",AH2144=0),"",6.213/(AH2144*24))</f>
        <v/>
      </c>
      <c r="AJ2144" s="175">
        <f>IF(AND(ISNUMBER(AB2144),ISNUMBER(AG2144)),AB2144-AG2144,"")</f>
        <v/>
      </c>
      <c r="AK2144" s="274" t="n"/>
      <c r="AL2144" s="274" t="n">
        <v>127</v>
      </c>
      <c r="AM2144" s="713" t="n">
        <v>0.309632337962963</v>
      </c>
      <c r="AN2144" s="671">
        <f>IF(OR(AL2144="",AM2144="",AM2144=0),"",AL2144*6.213/(AM2144*24))</f>
        <v/>
      </c>
      <c r="AO2144" s="477">
        <f>IF(AND(AL2144=AL2143,AM2144&lt;&gt;"",AM2143&lt;&gt;""),AM2144-AM2143,"")</f>
        <v/>
      </c>
      <c r="AP2144" s="274" t="n"/>
      <c r="AQ2144" s="583" t="inlineStr"/>
      <c r="AR2144" s="439">
        <f>IF(OR(AQ2144="",AQ2144="",AQ2144=0),"",6.213/(AQ2144*24))</f>
        <v/>
      </c>
      <c r="AS2144" s="436">
        <f>IF(OR(NOT(ISNUMBER(C2144)),NOT(ISNUMBER(AB2144))),"",IF(AG2144&lt;&gt;"",AG2144,AB2144)-C2144)</f>
        <v/>
      </c>
      <c r="AT2144" s="280" t="n"/>
      <c r="AU2144" s="281">
        <f>IF($B2144="","",TEXT($A2144,"yyyymmdd")&amp;"_P"&amp;$C2144&amp;"_C"&amp;$F2144&amp;"_"&amp;TRIM(RIGHT(SUBSTITUTE(TRIM(SUBSTITUTE($L2144,CHAR(160)," "))," ",REPT(" ",60)),60))&amp;IF($P2144="","","-"&amp;TRIM(RIGHT(SUBSTITUTE(TRIM(SUBSTITUTE($P2144,CHAR(160)," "))," ",REPT(" ",60)),60)))&amp;IF($T2144="","","-"&amp;TRIM(RIGHT(SUBSTITUTE(TRIM(SUBSTITUTE($T2144,CHAR(160)," "))," ",REPT(" ",60)),60)))&amp;".jpg")</f>
        <v/>
      </c>
    </row>
    <row r="2145" ht="42" customHeight="1">
      <c r="A2145" s="278" t="n">
        <v>36849</v>
      </c>
      <c r="B2145" s="274" t="inlineStr">
        <is>
          <t>FAI 1000 19 November, 2000</t>
        </is>
      </c>
      <c r="C2145" s="274" t="inlineStr">
        <is>
          <t>DNF</t>
        </is>
      </c>
      <c r="D2145" s="274" t="n"/>
      <c r="E2145" s="274" t="n"/>
      <c r="F2145" s="274" t="n">
        <v>21</v>
      </c>
      <c r="G2145" s="274" t="inlineStr">
        <is>
          <t>Brad Jones Racing</t>
        </is>
      </c>
      <c r="H2145" s="274" t="n"/>
      <c r="I2145" s="274" t="inlineStr">
        <is>
          <t>OzEmail</t>
        </is>
      </c>
      <c r="J2145" s="274" t="inlineStr">
        <is>
          <t>Ford Falcon AU</t>
        </is>
      </c>
      <c r="K2145" s="274" t="n"/>
      <c r="L2145" s="294" t="inlineStr">
        <is>
          <t>Bradley Jones</t>
        </is>
      </c>
      <c r="M2145" s="274" t="inlineStr">
        <is>
          <t>AUS</t>
        </is>
      </c>
      <c r="N2145" s="698">
        <f>_xlfn.LET(_xlpm.d,_xlfn.XLOOKUP(L2145,'[1]Birth Dates'!$A:$A,'[1]Birth Dates'!$B:$B,"",0),IF(_xlpm.d=0,"",_xlpm.d))</f>
        <v/>
      </c>
      <c r="O2145" s="274">
        <f>IF(OR(N2145="",A2145="",NOT(ISNUMBER(N2145)),N2145&gt;A2145),"",DATEDIF(N2145,A2145,"Y")&amp;" years, "&amp;DATEDIF(N2145,A2145,"YM")&amp;" months, "&amp;DATEDIF(N2145,A2145,"MD")&amp;" days")</f>
        <v/>
      </c>
      <c r="P2145" s="274" t="inlineStr">
        <is>
          <t>Tomas Mezera</t>
        </is>
      </c>
      <c r="Q2145" s="274" t="inlineStr">
        <is>
          <t>AUS</t>
        </is>
      </c>
      <c r="R2145" s="698">
        <f>_xlfn.LET(_xlpm.d,_xlfn.XLOOKUP(P2145,'[1]Birth Dates'!$A:$A,'[1]Birth Dates'!$B:$B,"",0),IF(_xlpm.d=0,"",_xlpm.d))</f>
        <v/>
      </c>
      <c r="S2145" s="274">
        <f>IF(OR(R2145="",A2145="",NOT(ISNUMBER(R2145)),R2145&gt;A2145),"",DATEDIF(R2145,A2145,"Y")&amp;" years, "&amp;DATEDIF(R2145,A2145,"YM")&amp;" months, "&amp;DATEDIF(R2145,A2145,"MD")&amp;" days")</f>
        <v/>
      </c>
      <c r="T2145" s="274" t="n"/>
      <c r="U2145" s="274" t="n"/>
      <c r="V2145" s="698">
        <f>_xlfn.LET(_xlpm.d,_xlfn.XLOOKUP(T2145,'[1]Birth Dates'!$A:$A,'[1]Birth Dates'!$B:$B,"",0),IF(_xlpm.d=0,"",_xlpm.d))</f>
        <v/>
      </c>
      <c r="W2145" s="274">
        <f>IF(OR(V2145="",A2145="",NOT(ISNUMBER(V2145)),V2145&gt;A2145),"",DATEDIF(V2145,A2145,"Y")&amp;" years, "&amp;DATEDIF(V2145,A2145,"YM")&amp;" months, "&amp;DATEDIF(V2145,A2145,"MD")&amp;" days")</f>
        <v/>
      </c>
      <c r="X2145" s="274" t="n"/>
      <c r="Y2145" s="274" t="n"/>
      <c r="Z2145" s="274" t="n"/>
      <c r="AA2145" s="274" t="n"/>
      <c r="AB2145" s="274" t="n">
        <v>20</v>
      </c>
      <c r="AC2145" s="274" t="n">
        <v>23</v>
      </c>
      <c r="AD2145" s="274" t="n">
        <v>10</v>
      </c>
      <c r="AE2145" s="583" t="inlineStr">
        <is>
          <t>2:15.4490</t>
        </is>
      </c>
      <c r="AF2145" s="418">
        <f>IF(OR(AE2145="",AE2145="",AE2145=0),"",6.213/(AE2145*24))</f>
        <v/>
      </c>
      <c r="AG2145" s="279" t="n"/>
      <c r="AH2145" s="583" t="inlineStr"/>
      <c r="AI2145" s="418">
        <f>IF(OR(AH2145="",AH2145="",AH2145=0),"",6.213/(AH2145*24))</f>
        <v/>
      </c>
      <c r="AJ2145" s="175">
        <f>IF(AND(ISNUMBER(AB2145),ISNUMBER(AG2145)),AB2145-AG2145,"")</f>
        <v/>
      </c>
      <c r="AK2145" s="274" t="inlineStr">
        <is>
          <t>Hub</t>
        </is>
      </c>
      <c r="AL2145" s="274" t="n">
        <v>158</v>
      </c>
      <c r="AM2145" s="713" t="n"/>
      <c r="AN2145" s="671">
        <f>IF(OR(AL2145="",AM2145="",AM2145=0),"",AL2145*6.213/(AM2145*24))</f>
        <v/>
      </c>
      <c r="AO2145" s="477">
        <f>IF(AND(AL2145=AL2144,AM2145&lt;&gt;"",AM2144&lt;&gt;""),AM2145-AM2144,"")</f>
        <v/>
      </c>
      <c r="AP2145" s="274" t="n"/>
      <c r="AQ2145" s="583" t="inlineStr"/>
      <c r="AR2145" s="439">
        <f>IF(OR(AQ2145="",AQ2145="",AQ2145=0),"",6.213/(AQ2145*24))</f>
        <v/>
      </c>
      <c r="AS2145" s="436">
        <f>IF(OR(NOT(ISNUMBER(C2145)),NOT(ISNUMBER(AB2145))),"",IF(AG2145&lt;&gt;"",AG2145,AB2145)-C2145)</f>
        <v/>
      </c>
      <c r="AT2145" s="280" t="n"/>
      <c r="AU2145" s="281">
        <f>IF($B2145="","",TEXT($A2145,"yyyymmdd")&amp;"_P"&amp;$C2145&amp;"_C"&amp;$F2145&amp;"_"&amp;TRIM(RIGHT(SUBSTITUTE(TRIM(SUBSTITUTE($L2145,CHAR(160)," "))," ",REPT(" ",60)),60))&amp;IF($P2145="","","-"&amp;TRIM(RIGHT(SUBSTITUTE(TRIM(SUBSTITUTE($P2145,CHAR(160)," "))," ",REPT(" ",60)),60)))&amp;IF($T2145="","","-"&amp;TRIM(RIGHT(SUBSTITUTE(TRIM(SUBSTITUTE($T2145,CHAR(160)," "))," ",REPT(" ",60)),60)))&amp;".jpg")</f>
        <v/>
      </c>
    </row>
    <row r="2146" ht="42" customHeight="1">
      <c r="A2146" s="278" t="n">
        <v>36849</v>
      </c>
      <c r="B2146" s="274" t="inlineStr">
        <is>
          <t>FAI 1000 19 November, 2000</t>
        </is>
      </c>
      <c r="C2146" s="274" t="inlineStr">
        <is>
          <t>DNF</t>
        </is>
      </c>
      <c r="D2146" s="274" t="n"/>
      <c r="E2146" s="274" t="n"/>
      <c r="F2146" s="274" t="n">
        <v>46</v>
      </c>
      <c r="G2146" s="274" t="inlineStr">
        <is>
          <t>John Faulkner Racing</t>
        </is>
      </c>
      <c r="H2146" s="274" t="n"/>
      <c r="I2146" s="274" t="inlineStr">
        <is>
          <t>AsiaOnline</t>
        </is>
      </c>
      <c r="J2146" s="274" t="inlineStr">
        <is>
          <t>Holden Commodore VT</t>
        </is>
      </c>
      <c r="K2146" s="274" t="n"/>
      <c r="L2146" s="274" t="inlineStr">
        <is>
          <t>John Faulkner</t>
        </is>
      </c>
      <c r="M2146" s="274" t="inlineStr">
        <is>
          <t>NZL</t>
        </is>
      </c>
      <c r="N2146" s="698">
        <f>_xlfn.LET(_xlpm.d,_xlfn.XLOOKUP(L2146,'[1]Birth Dates'!$A:$A,'[1]Birth Dates'!$B:$B,"",0),IF(_xlpm.d=0,"",_xlpm.d))</f>
        <v/>
      </c>
      <c r="O2146" s="274">
        <f>IF(OR(N2146="",A2146="",NOT(ISNUMBER(N2146)),N2146&gt;A2146),"",DATEDIF(N2146,A2146,"Y")&amp;" years, "&amp;DATEDIF(N2146,A2146,"YM")&amp;" months, "&amp;DATEDIF(N2146,A2146,"MD")&amp;" days")</f>
        <v/>
      </c>
      <c r="P2146" s="274" t="inlineStr">
        <is>
          <t>Adam Macrow</t>
        </is>
      </c>
      <c r="Q2146" s="274" t="inlineStr">
        <is>
          <t>AUS</t>
        </is>
      </c>
      <c r="R2146" s="698">
        <f>_xlfn.LET(_xlpm.d,_xlfn.XLOOKUP(P2146,'[1]Birth Dates'!$A:$A,'[1]Birth Dates'!$B:$B,"",0),IF(_xlpm.d=0,"",_xlpm.d))</f>
        <v/>
      </c>
      <c r="S2146" s="274">
        <f>IF(OR(R2146="",A2146="",NOT(ISNUMBER(R2146)),R2146&gt;A2146),"",DATEDIF(R2146,A2146,"Y")&amp;" years, "&amp;DATEDIF(R2146,A2146,"YM")&amp;" months, "&amp;DATEDIF(R2146,A2146,"MD")&amp;" days")</f>
        <v/>
      </c>
      <c r="T2146" s="274" t="n"/>
      <c r="U2146" s="274" t="n"/>
      <c r="V2146" s="698">
        <f>_xlfn.LET(_xlpm.d,_xlfn.XLOOKUP(T2146,'[1]Birth Dates'!$A:$A,'[1]Birth Dates'!$B:$B,"",0),IF(_xlpm.d=0,"",_xlpm.d))</f>
        <v/>
      </c>
      <c r="W2146" s="274">
        <f>IF(OR(V2146="",A2146="",NOT(ISNUMBER(V2146)),V2146&gt;A2146),"",DATEDIF(V2146,A2146,"Y")&amp;" years, "&amp;DATEDIF(V2146,A2146,"YM")&amp;" months, "&amp;DATEDIF(V2146,A2146,"MD")&amp;" days")</f>
        <v/>
      </c>
      <c r="X2146" s="274" t="n"/>
      <c r="Y2146" s="274" t="n"/>
      <c r="Z2146" s="274" t="n"/>
      <c r="AA2146" s="274" t="n"/>
      <c r="AB2146" s="274" t="n">
        <v>16</v>
      </c>
      <c r="AC2146" s="274" t="n">
        <v>17</v>
      </c>
      <c r="AD2146" s="274" t="n">
        <v>9</v>
      </c>
      <c r="AE2146" s="583" t="inlineStr">
        <is>
          <t>2:15.1440</t>
        </is>
      </c>
      <c r="AF2146" s="418">
        <f>IF(OR(AE2146="",AE2146="",AE2146=0),"",6.213/(AE2146*24))</f>
        <v/>
      </c>
      <c r="AG2146" s="279" t="n"/>
      <c r="AH2146" s="583" t="inlineStr"/>
      <c r="AI2146" s="418">
        <f>IF(OR(AH2146="",AH2146="",AH2146=0),"",6.213/(AH2146*24))</f>
        <v/>
      </c>
      <c r="AJ2146" s="175">
        <f>IF(AND(ISNUMBER(AB2146),ISNUMBER(AG2146)),AB2146-AG2146,"")</f>
        <v/>
      </c>
      <c r="AK2146" s="274" t="inlineStr">
        <is>
          <t>Accident</t>
        </is>
      </c>
      <c r="AL2146" s="274" t="n">
        <v>154</v>
      </c>
      <c r="AM2146" s="713" t="n"/>
      <c r="AN2146" s="671">
        <f>IF(OR(AL2146="",AM2146="",AM2146=0),"",AL2146*6.213/(AM2146*24))</f>
        <v/>
      </c>
      <c r="AO2146" s="477">
        <f>IF(AND(AL2146=AL2145,AM2146&lt;&gt;"",AM2145&lt;&gt;""),AM2146-AM2145,"")</f>
        <v/>
      </c>
      <c r="AP2146" s="274" t="n"/>
      <c r="AQ2146" s="583" t="inlineStr"/>
      <c r="AR2146" s="439">
        <f>IF(OR(AQ2146="",AQ2146="",AQ2146=0),"",6.213/(AQ2146*24))</f>
        <v/>
      </c>
      <c r="AS2146" s="436">
        <f>IF(OR(NOT(ISNUMBER(C2146)),NOT(ISNUMBER(AB2146))),"",IF(AG2146&lt;&gt;"",AG2146,AB2146)-C2146)</f>
        <v/>
      </c>
      <c r="AT2146" s="280" t="n"/>
      <c r="AU2146" s="281">
        <f>IF($B2146="","",TEXT($A2146,"yyyymmdd")&amp;"_P"&amp;$C2146&amp;"_C"&amp;$F2146&amp;"_"&amp;TRIM(RIGHT(SUBSTITUTE(TRIM(SUBSTITUTE($L2146,CHAR(160)," "))," ",REPT(" ",60)),60))&amp;IF($P2146="","","-"&amp;TRIM(RIGHT(SUBSTITUTE(TRIM(SUBSTITUTE($P2146,CHAR(160)," "))," ",REPT(" ",60)),60)))&amp;IF($T2146="","","-"&amp;TRIM(RIGHT(SUBSTITUTE(TRIM(SUBSTITUTE($T2146,CHAR(160)," "))," ",REPT(" ",60)),60)))&amp;".jpg")</f>
        <v/>
      </c>
    </row>
    <row r="2147" ht="42" customHeight="1">
      <c r="A2147" s="278" t="n">
        <v>36849</v>
      </c>
      <c r="B2147" s="274" t="inlineStr">
        <is>
          <t>FAI 1000 19 November, 2000</t>
        </is>
      </c>
      <c r="C2147" s="274" t="inlineStr">
        <is>
          <t>DNF</t>
        </is>
      </c>
      <c r="D2147" s="274" t="n"/>
      <c r="E2147" s="274" t="n"/>
      <c r="F2147" s="274" t="n">
        <v>9</v>
      </c>
      <c r="G2147" s="274" t="inlineStr">
        <is>
          <t>Stone Brothers Racing</t>
        </is>
      </c>
      <c r="H2147" s="274" t="n"/>
      <c r="I2147" s="274" t="inlineStr">
        <is>
          <t>Caltex Havoline</t>
        </is>
      </c>
      <c r="J2147" s="274" t="inlineStr">
        <is>
          <t>Ford Falcon AU</t>
        </is>
      </c>
      <c r="K2147" s="274" t="n"/>
      <c r="L2147" s="274" t="inlineStr">
        <is>
          <t>Tony Longhurst</t>
        </is>
      </c>
      <c r="M2147" s="274" t="inlineStr">
        <is>
          <t>AUS</t>
        </is>
      </c>
      <c r="N2147" s="698">
        <f>_xlfn.LET(_xlpm.d,_xlfn.XLOOKUP(L2147,'[1]Birth Dates'!$A:$A,'[1]Birth Dates'!$B:$B,"",0),IF(_xlpm.d=0,"",_xlpm.d))</f>
        <v/>
      </c>
      <c r="O2147" s="274">
        <f>IF(OR(N2147="",A2147="",NOT(ISNUMBER(N2147)),N2147&gt;A2147),"",DATEDIF(N2147,A2147,"Y")&amp;" years, "&amp;DATEDIF(N2147,A2147,"YM")&amp;" months, "&amp;DATEDIF(N2147,A2147,"MD")&amp;" days")</f>
        <v/>
      </c>
      <c r="P2147" s="274" t="inlineStr">
        <is>
          <t>David Besnard</t>
        </is>
      </c>
      <c r="Q2147" s="274" t="inlineStr">
        <is>
          <t>AUS</t>
        </is>
      </c>
      <c r="R2147" s="698">
        <f>_xlfn.LET(_xlpm.d,_xlfn.XLOOKUP(P2147,'[1]Birth Dates'!$A:$A,'[1]Birth Dates'!$B:$B,"",0),IF(_xlpm.d=0,"",_xlpm.d))</f>
        <v/>
      </c>
      <c r="S2147" s="274">
        <f>IF(OR(R2147="",A2147="",NOT(ISNUMBER(R2147)),R2147&gt;A2147),"",DATEDIF(R2147,A2147,"Y")&amp;" years, "&amp;DATEDIF(R2147,A2147,"YM")&amp;" months, "&amp;DATEDIF(R2147,A2147,"MD")&amp;" days")</f>
        <v/>
      </c>
      <c r="T2147" s="274" t="n"/>
      <c r="U2147" s="274" t="n"/>
      <c r="V2147" s="698">
        <f>_xlfn.LET(_xlpm.d,_xlfn.XLOOKUP(T2147,'[1]Birth Dates'!$A:$A,'[1]Birth Dates'!$B:$B,"",0),IF(_xlpm.d=0,"",_xlpm.d))</f>
        <v/>
      </c>
      <c r="W2147" s="274">
        <f>IF(OR(V2147="",A2147="",NOT(ISNUMBER(V2147)),V2147&gt;A2147),"",DATEDIF(V2147,A2147,"Y")&amp;" years, "&amp;DATEDIF(V2147,A2147,"YM")&amp;" months, "&amp;DATEDIF(V2147,A2147,"MD")&amp;" days")</f>
        <v/>
      </c>
      <c r="X2147" s="274" t="n"/>
      <c r="Y2147" s="274" t="n"/>
      <c r="Z2147" s="274" t="n"/>
      <c r="AA2147" s="274" t="n"/>
      <c r="AB2147" s="274" t="n">
        <v>7</v>
      </c>
      <c r="AC2147" s="274" t="n">
        <v>18</v>
      </c>
      <c r="AD2147" s="274" t="n">
        <v>12</v>
      </c>
      <c r="AE2147" s="598" t="inlineStr">
        <is>
          <t>2:13.3640</t>
        </is>
      </c>
      <c r="AF2147" s="418">
        <f>IF(OR(AE2147="",AE2147="",AE2147=0),"",6.213/(AE2147*24))</f>
        <v/>
      </c>
      <c r="AG2147" s="279" t="n">
        <v>7</v>
      </c>
      <c r="AH2147" s="583" t="inlineStr">
        <is>
          <t>2:33.3620</t>
        </is>
      </c>
      <c r="AI2147" s="418">
        <f>IF(OR(AH2147="",AH2147="",AH2147=0),"",6.213/(AH2147*24))</f>
        <v/>
      </c>
      <c r="AJ2147" s="175">
        <f>IF(AND(ISNUMBER(AB2147),ISNUMBER(AG2147)),AB2147-AG2147,"")</f>
        <v/>
      </c>
      <c r="AK2147" s="274" t="inlineStr">
        <is>
          <t>Accident</t>
        </is>
      </c>
      <c r="AL2147" s="274" t="n">
        <v>151</v>
      </c>
      <c r="AM2147" s="713" t="n"/>
      <c r="AN2147" s="671">
        <f>IF(OR(AL2147="",AM2147="",AM2147=0),"",AL2147*6.213/(AM2147*24))</f>
        <v/>
      </c>
      <c r="AO2147" s="477">
        <f>IF(AND(AL2147=AL2146,AM2147&lt;&gt;"",AM2146&lt;&gt;""),AM2147-AM2146,"")</f>
        <v/>
      </c>
      <c r="AP2147" s="274" t="n"/>
      <c r="AQ2147" s="583" t="inlineStr"/>
      <c r="AR2147" s="439">
        <f>IF(OR(AQ2147="",AQ2147="",AQ2147=0),"",6.213/(AQ2147*24))</f>
        <v/>
      </c>
      <c r="AS2147" s="436">
        <f>IF(OR(NOT(ISNUMBER(C2147)),NOT(ISNUMBER(AB2147))),"",IF(AG2147&lt;&gt;"",AG2147,AB2147)-C2147)</f>
        <v/>
      </c>
      <c r="AT2147" s="280" t="n"/>
      <c r="AU2147" s="281">
        <f>IF($B2147="","",TEXT($A2147,"yyyymmdd")&amp;"_P"&amp;$C2147&amp;"_C"&amp;$F2147&amp;"_"&amp;TRIM(RIGHT(SUBSTITUTE(TRIM(SUBSTITUTE($L2147,CHAR(160)," "))," ",REPT(" ",60)),60))&amp;IF($P2147="","","-"&amp;TRIM(RIGHT(SUBSTITUTE(TRIM(SUBSTITUTE($P2147,CHAR(160)," "))," ",REPT(" ",60)),60)))&amp;IF($T2147="","","-"&amp;TRIM(RIGHT(SUBSTITUTE(TRIM(SUBSTITUTE($T2147,CHAR(160)," "))," ",REPT(" ",60)),60)))&amp;".jpg")</f>
        <v/>
      </c>
    </row>
    <row r="2148" ht="42" customHeight="1">
      <c r="A2148" s="278" t="n">
        <v>36849</v>
      </c>
      <c r="B2148" s="274" t="inlineStr">
        <is>
          <t>FAI 1000 19 November, 2000</t>
        </is>
      </c>
      <c r="C2148" s="274" t="inlineStr">
        <is>
          <t>DNF</t>
        </is>
      </c>
      <c r="D2148" s="274" t="n"/>
      <c r="E2148" s="274" t="n"/>
      <c r="F2148" s="274" t="n">
        <v>75</v>
      </c>
      <c r="G2148" s="274" t="inlineStr">
        <is>
          <t>Paul Little Racing</t>
        </is>
      </c>
      <c r="H2148" s="274" t="n"/>
      <c r="I2148" s="274" t="inlineStr">
        <is>
          <t>Toll</t>
        </is>
      </c>
      <c r="J2148" s="274" t="inlineStr">
        <is>
          <t>Ford Falcon AU</t>
        </is>
      </c>
      <c r="K2148" s="274" t="n"/>
      <c r="L2148" s="274" t="inlineStr">
        <is>
          <t>Anthony Tratt</t>
        </is>
      </c>
      <c r="M2148" s="274" t="inlineStr">
        <is>
          <t>AUS</t>
        </is>
      </c>
      <c r="N2148" s="698">
        <f>_xlfn.LET(_xlpm.d,_xlfn.XLOOKUP(L2148,'[1]Birth Dates'!$A:$A,'[1]Birth Dates'!$B:$B,"",0),IF(_xlpm.d=0,"",_xlpm.d))</f>
        <v/>
      </c>
      <c r="O2148" s="274">
        <f>IF(OR(N2148="",A2148="",NOT(ISNUMBER(N2148)),N2148&gt;A2148),"",DATEDIF(N2148,A2148,"Y")&amp;" years, "&amp;DATEDIF(N2148,A2148,"YM")&amp;" months, "&amp;DATEDIF(N2148,A2148,"MD")&amp;" days")</f>
        <v/>
      </c>
      <c r="P2148" s="274" t="inlineStr">
        <is>
          <t>Alan Jones</t>
        </is>
      </c>
      <c r="Q2148" s="274" t="inlineStr">
        <is>
          <t>AUS</t>
        </is>
      </c>
      <c r="R2148" s="698">
        <f>_xlfn.LET(_xlpm.d,_xlfn.XLOOKUP(P2148,'[1]Birth Dates'!$A:$A,'[1]Birth Dates'!$B:$B,"",0),IF(_xlpm.d=0,"",_xlpm.d))</f>
        <v/>
      </c>
      <c r="S2148" s="274">
        <f>IF(OR(R2148="",A2148="",NOT(ISNUMBER(R2148)),R2148&gt;A2148),"",DATEDIF(R2148,A2148,"Y")&amp;" years, "&amp;DATEDIF(R2148,A2148,"YM")&amp;" months, "&amp;DATEDIF(R2148,A2148,"MD")&amp;" days")</f>
        <v/>
      </c>
      <c r="T2148" s="274" t="n"/>
      <c r="U2148" s="274" t="n"/>
      <c r="V2148" s="698">
        <f>_xlfn.LET(_xlpm.d,_xlfn.XLOOKUP(T2148,'[1]Birth Dates'!$A:$A,'[1]Birth Dates'!$B:$B,"",0),IF(_xlpm.d=0,"",_xlpm.d))</f>
        <v/>
      </c>
      <c r="W2148" s="274">
        <f>IF(OR(V2148="",A2148="",NOT(ISNUMBER(V2148)),V2148&gt;A2148),"",DATEDIF(V2148,A2148,"Y")&amp;" years, "&amp;DATEDIF(V2148,A2148,"YM")&amp;" months, "&amp;DATEDIF(V2148,A2148,"MD")&amp;" days")</f>
        <v/>
      </c>
      <c r="X2148" s="274" t="n"/>
      <c r="Y2148" s="274" t="n"/>
      <c r="Z2148" s="274" t="n"/>
      <c r="AA2148" s="274" t="n"/>
      <c r="AB2148" s="274" t="n">
        <v>17</v>
      </c>
      <c r="AC2148" s="274" t="n">
        <v>21</v>
      </c>
      <c r="AD2148" s="274" t="n">
        <v>18</v>
      </c>
      <c r="AE2148" s="583" t="inlineStr">
        <is>
          <t>2:15.2050</t>
        </is>
      </c>
      <c r="AF2148" s="418">
        <f>IF(OR(AE2148="",AE2148="",AE2148=0),"",6.213/(AE2148*24))</f>
        <v/>
      </c>
      <c r="AG2148" s="279" t="n"/>
      <c r="AH2148" s="583" t="inlineStr"/>
      <c r="AI2148" s="418">
        <f>IF(OR(AH2148="",AH2148="",AH2148=0),"",6.213/(AH2148*24))</f>
        <v/>
      </c>
      <c r="AJ2148" s="175">
        <f>IF(AND(ISNUMBER(AB2148),ISNUMBER(AG2148)),AB2148-AG2148,"")</f>
        <v/>
      </c>
      <c r="AK2148" s="274" t="inlineStr">
        <is>
          <t>Throttle</t>
        </is>
      </c>
      <c r="AL2148" s="274" t="n">
        <v>150</v>
      </c>
      <c r="AM2148" s="713" t="n"/>
      <c r="AN2148" s="671">
        <f>IF(OR(AL2148="",AM2148="",AM2148=0),"",AL2148*6.213/(AM2148*24))</f>
        <v/>
      </c>
      <c r="AO2148" s="477">
        <f>IF(AND(AL2148=AL2147,AM2148&lt;&gt;"",AM2147&lt;&gt;""),AM2148-AM2147,"")</f>
        <v/>
      </c>
      <c r="AP2148" s="274" t="n"/>
      <c r="AQ2148" s="583" t="inlineStr"/>
      <c r="AR2148" s="439">
        <f>IF(OR(AQ2148="",AQ2148="",AQ2148=0),"",6.213/(AQ2148*24))</f>
        <v/>
      </c>
      <c r="AS2148" s="436">
        <f>IF(OR(NOT(ISNUMBER(C2148)),NOT(ISNUMBER(AB2148))),"",IF(AG2148&lt;&gt;"",AG2148,AB2148)-C2148)</f>
        <v/>
      </c>
      <c r="AT2148" s="280" t="n"/>
      <c r="AU2148" s="281">
        <f>IF($B2148="","",TEXT($A2148,"yyyymmdd")&amp;"_P"&amp;$C2148&amp;"_C"&amp;$F2148&amp;"_"&amp;TRIM(RIGHT(SUBSTITUTE(TRIM(SUBSTITUTE($L2148,CHAR(160)," "))," ",REPT(" ",60)),60))&amp;IF($P2148="","","-"&amp;TRIM(RIGHT(SUBSTITUTE(TRIM(SUBSTITUTE($P2148,CHAR(160)," "))," ",REPT(" ",60)),60)))&amp;IF($T2148="","","-"&amp;TRIM(RIGHT(SUBSTITUTE(TRIM(SUBSTITUTE($T2148,CHAR(160)," "))," ",REPT(" ",60)),60)))&amp;".jpg")</f>
        <v/>
      </c>
    </row>
    <row r="2149" ht="42" customHeight="1">
      <c r="A2149" s="278" t="n">
        <v>36849</v>
      </c>
      <c r="B2149" s="274" t="inlineStr">
        <is>
          <t>FAI 1000 19 November, 2000</t>
        </is>
      </c>
      <c r="C2149" s="274" t="inlineStr">
        <is>
          <t>DNF</t>
        </is>
      </c>
      <c r="D2149" s="274" t="n"/>
      <c r="E2149" s="274" t="n"/>
      <c r="F2149" s="274" t="n">
        <v>600</v>
      </c>
      <c r="G2149" s="274" t="inlineStr">
        <is>
          <t>Briggs Motor Sport</t>
        </is>
      </c>
      <c r="H2149" s="274" t="n"/>
      <c r="I2149" s="274" t="inlineStr">
        <is>
          <t>Caterpillar</t>
        </is>
      </c>
      <c r="J2149" s="274" t="inlineStr">
        <is>
          <t>Ford Falcon AU</t>
        </is>
      </c>
      <c r="K2149" s="274" t="n"/>
      <c r="L2149" s="274" t="inlineStr">
        <is>
          <t>John Bowe</t>
        </is>
      </c>
      <c r="M2149" s="274" t="inlineStr">
        <is>
          <t>AUS</t>
        </is>
      </c>
      <c r="N2149" s="698">
        <f>_xlfn.LET(_xlpm.d,_xlfn.XLOOKUP(L2149,'[1]Birth Dates'!$A:$A,'[1]Birth Dates'!$B:$B,"",0),IF(_xlpm.d=0,"",_xlpm.d))</f>
        <v/>
      </c>
      <c r="O2149" s="274">
        <f>IF(OR(N2149="",A2149="",NOT(ISNUMBER(N2149)),N2149&gt;A2149),"",DATEDIF(N2149,A2149,"Y")&amp;" years, "&amp;DATEDIF(N2149,A2149,"YM")&amp;" months, "&amp;DATEDIF(N2149,A2149,"MD")&amp;" days")</f>
        <v/>
      </c>
      <c r="P2149" s="274" t="inlineStr">
        <is>
          <t>Jim Richards</t>
        </is>
      </c>
      <c r="Q2149" s="274" t="inlineStr">
        <is>
          <t>NZL</t>
        </is>
      </c>
      <c r="R2149" s="698">
        <f>_xlfn.LET(_xlpm.d,_xlfn.XLOOKUP(P2149,'[1]Birth Dates'!$A:$A,'[1]Birth Dates'!$B:$B,"",0),IF(_xlpm.d=0,"",_xlpm.d))</f>
        <v/>
      </c>
      <c r="S2149" s="274">
        <f>IF(OR(R2149="",A2149="",NOT(ISNUMBER(R2149)),R2149&gt;A2149),"",DATEDIF(R2149,A2149,"Y")&amp;" years, "&amp;DATEDIF(R2149,A2149,"YM")&amp;" months, "&amp;DATEDIF(R2149,A2149,"MD")&amp;" days")</f>
        <v/>
      </c>
      <c r="T2149" s="274" t="n"/>
      <c r="U2149" s="274" t="n"/>
      <c r="V2149" s="698">
        <f>_xlfn.LET(_xlpm.d,_xlfn.XLOOKUP(T2149,'[1]Birth Dates'!$A:$A,'[1]Birth Dates'!$B:$B,"",0),IF(_xlpm.d=0,"",_xlpm.d))</f>
        <v/>
      </c>
      <c r="W2149" s="274">
        <f>IF(OR(V2149="",A2149="",NOT(ISNUMBER(V2149)),V2149&gt;A2149),"",DATEDIF(V2149,A2149,"Y")&amp;" years, "&amp;DATEDIF(V2149,A2149,"YM")&amp;" months, "&amp;DATEDIF(V2149,A2149,"MD")&amp;" days")</f>
        <v/>
      </c>
      <c r="X2149" s="274" t="n"/>
      <c r="Y2149" s="274" t="n"/>
      <c r="Z2149" s="274" t="n"/>
      <c r="AA2149" s="274" t="n"/>
      <c r="AB2149" s="274" t="n">
        <v>13</v>
      </c>
      <c r="AC2149" s="274" t="n">
        <v>24</v>
      </c>
      <c r="AD2149" s="274" t="n">
        <v>10</v>
      </c>
      <c r="AE2149" s="583" t="inlineStr">
        <is>
          <t>2:14.5710</t>
        </is>
      </c>
      <c r="AF2149" s="418">
        <f>IF(OR(AE2149="",AE2149="",AE2149=0),"",6.213/(AE2149*24))</f>
        <v/>
      </c>
      <c r="AG2149" s="279" t="n"/>
      <c r="AH2149" s="583" t="inlineStr"/>
      <c r="AI2149" s="418">
        <f>IF(OR(AH2149="",AH2149="",AH2149=0),"",6.213/(AH2149*24))</f>
        <v/>
      </c>
      <c r="AJ2149" s="175">
        <f>IF(AND(ISNUMBER(AB2149),ISNUMBER(AG2149)),AB2149-AG2149,"")</f>
        <v/>
      </c>
      <c r="AK2149" s="274" t="inlineStr">
        <is>
          <t>Wheel Nut</t>
        </is>
      </c>
      <c r="AL2149" s="274" t="n">
        <v>147</v>
      </c>
      <c r="AM2149" s="713" t="n"/>
      <c r="AN2149" s="671">
        <f>IF(OR(AL2149="",AM2149="",AM2149=0),"",AL2149*6.213/(AM2149*24))</f>
        <v/>
      </c>
      <c r="AO2149" s="477">
        <f>IF(AND(AL2149=AL2148,AM2149&lt;&gt;"",AM2148&lt;&gt;""),AM2149-AM2148,"")</f>
        <v/>
      </c>
      <c r="AP2149" s="274" t="n"/>
      <c r="AQ2149" s="583" t="inlineStr"/>
      <c r="AR2149" s="439">
        <f>IF(OR(AQ2149="",AQ2149="",AQ2149=0),"",6.213/(AQ2149*24))</f>
        <v/>
      </c>
      <c r="AS2149" s="436">
        <f>IF(OR(NOT(ISNUMBER(C2149)),NOT(ISNUMBER(AB2149))),"",IF(AG2149&lt;&gt;"",AG2149,AB2149)-C2149)</f>
        <v/>
      </c>
      <c r="AT2149" s="280" t="n"/>
      <c r="AU2149" s="281">
        <f>IF($B2149="","",TEXT($A2149,"yyyymmdd")&amp;"_P"&amp;$C2149&amp;"_C"&amp;$F2149&amp;"_"&amp;TRIM(RIGHT(SUBSTITUTE(TRIM(SUBSTITUTE($L2149,CHAR(160)," "))," ",REPT(" ",60)),60))&amp;IF($P2149="","","-"&amp;TRIM(RIGHT(SUBSTITUTE(TRIM(SUBSTITUTE($P2149,CHAR(160)," "))," ",REPT(" ",60)),60)))&amp;IF($T2149="","","-"&amp;TRIM(RIGHT(SUBSTITUTE(TRIM(SUBSTITUTE($T2149,CHAR(160)," "))," ",REPT(" ",60)),60)))&amp;".jpg")</f>
        <v/>
      </c>
    </row>
    <row r="2150" ht="42" customHeight="1">
      <c r="A2150" s="278" t="n">
        <v>36849</v>
      </c>
      <c r="B2150" s="274" t="inlineStr">
        <is>
          <t>FAI 1000 19 November, 2000</t>
        </is>
      </c>
      <c r="C2150" s="274" t="inlineStr">
        <is>
          <t>DNF</t>
        </is>
      </c>
      <c r="D2150" s="274" t="n"/>
      <c r="E2150" s="274" t="n"/>
      <c r="F2150" s="274" t="n">
        <v>30</v>
      </c>
      <c r="G2150" s="274" t="inlineStr">
        <is>
          <t>Harris Racing</t>
        </is>
      </c>
      <c r="H2150" s="274" t="n"/>
      <c r="I2150" s="274" t="inlineStr">
        <is>
          <t>carsales.com</t>
        </is>
      </c>
      <c r="J2150" s="274" t="inlineStr">
        <is>
          <t>Ford Falcon AU</t>
        </is>
      </c>
      <c r="K2150" s="274" t="n"/>
      <c r="L2150" s="274" t="inlineStr">
        <is>
          <t>Craig Harris</t>
        </is>
      </c>
      <c r="M2150" s="274" t="inlineStr">
        <is>
          <t>AUS</t>
        </is>
      </c>
      <c r="N2150" s="698">
        <f>_xlfn.LET(_xlpm.d,_xlfn.XLOOKUP(L2150,'[1]Birth Dates'!$A:$A,'[1]Birth Dates'!$B:$B,"",0),IF(_xlpm.d=0,"",_xlpm.d))</f>
        <v/>
      </c>
      <c r="O2150" s="274">
        <f>IF(OR(N2150="",A2150="",NOT(ISNUMBER(N2150)),N2150&gt;A2150),"",DATEDIF(N2150,A2150,"Y")&amp;" years, "&amp;DATEDIF(N2150,A2150,"YM")&amp;" months, "&amp;DATEDIF(N2150,A2150,"MD")&amp;" days")</f>
        <v/>
      </c>
      <c r="P2150" s="274" t="inlineStr">
        <is>
          <t>Stephen Voight</t>
        </is>
      </c>
      <c r="Q2150" s="274" t="inlineStr">
        <is>
          <t>AUS</t>
        </is>
      </c>
      <c r="R2150" s="698">
        <f>_xlfn.LET(_xlpm.d,_xlfn.XLOOKUP(P2150,'[1]Birth Dates'!$A:$A,'[1]Birth Dates'!$B:$B,"",0),IF(_xlpm.d=0,"",_xlpm.d))</f>
        <v/>
      </c>
      <c r="S2150" s="274">
        <f>IF(OR(R2150="",A2150="",NOT(ISNUMBER(R2150)),R2150&gt;A2150),"",DATEDIF(R2150,A2150,"Y")&amp;" years, "&amp;DATEDIF(R2150,A2150,"YM")&amp;" months, "&amp;DATEDIF(R2150,A2150,"MD")&amp;" days")</f>
        <v/>
      </c>
      <c r="T2150" s="274" t="n"/>
      <c r="U2150" s="274" t="n"/>
      <c r="V2150" s="698">
        <f>_xlfn.LET(_xlpm.d,_xlfn.XLOOKUP(T2150,'[1]Birth Dates'!$A:$A,'[1]Birth Dates'!$B:$B,"",0),IF(_xlpm.d=0,"",_xlpm.d))</f>
        <v/>
      </c>
      <c r="W2150" s="274">
        <f>IF(OR(V2150="",A2150="",NOT(ISNUMBER(V2150)),V2150&gt;A2150),"",DATEDIF(V2150,A2150,"Y")&amp;" years, "&amp;DATEDIF(V2150,A2150,"YM")&amp;" months, "&amp;DATEDIF(V2150,A2150,"MD")&amp;" days")</f>
        <v/>
      </c>
      <c r="X2150" s="274" t="n"/>
      <c r="Y2150" s="274" t="n"/>
      <c r="Z2150" s="274" t="n"/>
      <c r="AA2150" s="274" t="n"/>
      <c r="AB2150" s="274" t="n">
        <v>42</v>
      </c>
      <c r="AC2150" s="274" t="n">
        <v>25</v>
      </c>
      <c r="AD2150" s="274" t="n">
        <v>9</v>
      </c>
      <c r="AE2150" s="583" t="inlineStr">
        <is>
          <t>2:20.6860</t>
        </is>
      </c>
      <c r="AF2150" s="418">
        <f>IF(OR(AE2150="",AE2150="",AE2150=0),"",6.213/(AE2150*24))</f>
        <v/>
      </c>
      <c r="AG2150" s="279" t="n"/>
      <c r="AH2150" s="583" t="inlineStr"/>
      <c r="AI2150" s="418">
        <f>IF(OR(AH2150="",AH2150="",AH2150=0),"",6.213/(AH2150*24))</f>
        <v/>
      </c>
      <c r="AJ2150" s="175">
        <f>IF(AND(ISNUMBER(AB2150),ISNUMBER(AG2150)),AB2150-AG2150,"")</f>
        <v/>
      </c>
      <c r="AK2150" s="274" t="inlineStr">
        <is>
          <t>Engine</t>
        </is>
      </c>
      <c r="AL2150" s="274" t="n">
        <v>141</v>
      </c>
      <c r="AM2150" s="713" t="n"/>
      <c r="AN2150" s="671">
        <f>IF(OR(AL2150="",AM2150="",AM2150=0),"",AL2150*6.213/(AM2150*24))</f>
        <v/>
      </c>
      <c r="AO2150" s="477">
        <f>IF(AND(AL2150=AL2149,AM2150&lt;&gt;"",AM2149&lt;&gt;""),AM2150-AM2149,"")</f>
        <v/>
      </c>
      <c r="AP2150" s="274" t="n"/>
      <c r="AQ2150" s="583" t="inlineStr"/>
      <c r="AR2150" s="439">
        <f>IF(OR(AQ2150="",AQ2150="",AQ2150=0),"",6.213/(AQ2150*24))</f>
        <v/>
      </c>
      <c r="AS2150" s="436">
        <f>IF(OR(NOT(ISNUMBER(C2150)),NOT(ISNUMBER(AB2150))),"",IF(AG2150&lt;&gt;"",AG2150,AB2150)-C2150)</f>
        <v/>
      </c>
      <c r="AT2150" s="280" t="n"/>
      <c r="AU2150" s="281">
        <f>IF($B2150="","",TEXT($A2150,"yyyymmdd")&amp;"_P"&amp;$C2150&amp;"_C"&amp;$F2150&amp;"_"&amp;TRIM(RIGHT(SUBSTITUTE(TRIM(SUBSTITUTE($L2150,CHAR(160)," "))," ",REPT(" ",60)),60))&amp;IF($P2150="","","-"&amp;TRIM(RIGHT(SUBSTITUTE(TRIM(SUBSTITUTE($P2150,CHAR(160)," "))," ",REPT(" ",60)),60)))&amp;IF($T2150="","","-"&amp;TRIM(RIGHT(SUBSTITUTE(TRIM(SUBSTITUTE($T2150,CHAR(160)," "))," ",REPT(" ",60)),60)))&amp;".jpg")</f>
        <v/>
      </c>
    </row>
    <row r="2151" ht="42" customHeight="1">
      <c r="A2151" s="278" t="n">
        <v>36849</v>
      </c>
      <c r="B2151" s="274" t="inlineStr">
        <is>
          <t>FAI 1000 19 November, 2000</t>
        </is>
      </c>
      <c r="C2151" s="274" t="inlineStr">
        <is>
          <t>DNF</t>
        </is>
      </c>
      <c r="D2151" s="274" t="n"/>
      <c r="E2151" s="274" t="n"/>
      <c r="F2151" s="274" t="n">
        <v>8</v>
      </c>
      <c r="G2151" s="274" t="inlineStr">
        <is>
          <t>Perkins Engineering</t>
        </is>
      </c>
      <c r="H2151" s="274" t="n"/>
      <c r="I2151" s="274" t="inlineStr">
        <is>
          <t>Castrol</t>
        </is>
      </c>
      <c r="J2151" s="274" t="inlineStr">
        <is>
          <t>Holden Commodore VT</t>
        </is>
      </c>
      <c r="K2151" s="274" t="n"/>
      <c r="L2151" s="274" t="inlineStr">
        <is>
          <t>Luke Youlden</t>
        </is>
      </c>
      <c r="M2151" s="274" t="inlineStr">
        <is>
          <t>AUS</t>
        </is>
      </c>
      <c r="N2151" s="698">
        <f>_xlfn.LET(_xlpm.d,_xlfn.XLOOKUP(L2151,'[1]Birth Dates'!$A:$A,'[1]Birth Dates'!$B:$B,"",0),IF(_xlpm.d=0,"",_xlpm.d))</f>
        <v/>
      </c>
      <c r="O2151" s="274">
        <f>IF(OR(N2151="",A2151="",NOT(ISNUMBER(N2151)),N2151&gt;A2151),"",DATEDIF(N2151,A2151,"Y")&amp;" years, "&amp;DATEDIF(N2151,A2151,"YM")&amp;" months, "&amp;DATEDIF(N2151,A2151,"MD")&amp;" days")</f>
        <v/>
      </c>
      <c r="P2151" s="274" t="inlineStr">
        <is>
          <t>Christian Murchison</t>
        </is>
      </c>
      <c r="Q2151" s="274" t="inlineStr">
        <is>
          <t>SGP</t>
        </is>
      </c>
      <c r="R2151" s="698">
        <f>_xlfn.LET(_xlpm.d,_xlfn.XLOOKUP(P2151,'[1]Birth Dates'!$A:$A,'[1]Birth Dates'!$B:$B,"",0),IF(_xlpm.d=0,"",_xlpm.d))</f>
        <v/>
      </c>
      <c r="S2151" s="274">
        <f>IF(OR(R2151="",A2151="",NOT(ISNUMBER(R2151)),R2151&gt;A2151),"",DATEDIF(R2151,A2151,"Y")&amp;" years, "&amp;DATEDIF(R2151,A2151,"YM")&amp;" months, "&amp;DATEDIF(R2151,A2151,"MD")&amp;" days")</f>
        <v/>
      </c>
      <c r="T2151" s="274" t="n"/>
      <c r="U2151" s="274" t="n"/>
      <c r="V2151" s="698">
        <f>_xlfn.LET(_xlpm.d,_xlfn.XLOOKUP(T2151,'[1]Birth Dates'!$A:$A,'[1]Birth Dates'!$B:$B,"",0),IF(_xlpm.d=0,"",_xlpm.d))</f>
        <v/>
      </c>
      <c r="W2151" s="274">
        <f>IF(OR(V2151="",A2151="",NOT(ISNUMBER(V2151)),V2151&gt;A2151),"",DATEDIF(V2151,A2151,"Y")&amp;" years, "&amp;DATEDIF(V2151,A2151,"YM")&amp;" months, "&amp;DATEDIF(V2151,A2151,"MD")&amp;" days")</f>
        <v/>
      </c>
      <c r="X2151" s="274" t="n"/>
      <c r="Y2151" s="274" t="n"/>
      <c r="Z2151" s="274" t="n"/>
      <c r="AA2151" s="274" t="n"/>
      <c r="AB2151" s="274" t="n">
        <v>40</v>
      </c>
      <c r="AC2151" s="274" t="n">
        <v>22</v>
      </c>
      <c r="AD2151" s="274" t="n">
        <v>10</v>
      </c>
      <c r="AE2151" s="583" t="inlineStr">
        <is>
          <t>2:19.9280</t>
        </is>
      </c>
      <c r="AF2151" s="418">
        <f>IF(OR(AE2151="",AE2151="",AE2151=0),"",6.213/(AE2151*24))</f>
        <v/>
      </c>
      <c r="AG2151" s="279" t="n"/>
      <c r="AH2151" s="583" t="inlineStr"/>
      <c r="AI2151" s="418">
        <f>IF(OR(AH2151="",AH2151="",AH2151=0),"",6.213/(AH2151*24))</f>
        <v/>
      </c>
      <c r="AJ2151" s="175">
        <f>IF(AND(ISNUMBER(AB2151),ISNUMBER(AG2151)),AB2151-AG2151,"")</f>
        <v/>
      </c>
      <c r="AK2151" s="274" t="inlineStr">
        <is>
          <t>Engine</t>
        </is>
      </c>
      <c r="AL2151" s="274" t="n">
        <v>128</v>
      </c>
      <c r="AM2151" s="713" t="n"/>
      <c r="AN2151" s="671">
        <f>IF(OR(AL2151="",AM2151="",AM2151=0),"",AL2151*6.213/(AM2151*24))</f>
        <v/>
      </c>
      <c r="AO2151" s="477">
        <f>IF(AND(AL2151=AL2150,AM2151&lt;&gt;"",AM2150&lt;&gt;""),AM2151-AM2150,"")</f>
        <v/>
      </c>
      <c r="AP2151" s="274" t="n"/>
      <c r="AQ2151" s="583" t="inlineStr"/>
      <c r="AR2151" s="439">
        <f>IF(OR(AQ2151="",AQ2151="",AQ2151=0),"",6.213/(AQ2151*24))</f>
        <v/>
      </c>
      <c r="AS2151" s="436">
        <f>IF(OR(NOT(ISNUMBER(C2151)),NOT(ISNUMBER(AB2151))),"",IF(AG2151&lt;&gt;"",AG2151,AB2151)-C2151)</f>
        <v/>
      </c>
      <c r="AT2151" s="280" t="n"/>
      <c r="AU2151" s="281">
        <f>IF($B2151="","",TEXT($A2151,"yyyymmdd")&amp;"_P"&amp;$C2151&amp;"_C"&amp;$F2151&amp;"_"&amp;TRIM(RIGHT(SUBSTITUTE(TRIM(SUBSTITUTE($L2151,CHAR(160)," "))," ",REPT(" ",60)),60))&amp;IF($P2151="","","-"&amp;TRIM(RIGHT(SUBSTITUTE(TRIM(SUBSTITUTE($P2151,CHAR(160)," "))," ",REPT(" ",60)),60)))&amp;IF($T2151="","","-"&amp;TRIM(RIGHT(SUBSTITUTE(TRIM(SUBSTITUTE($T2151,CHAR(160)," "))," ",REPT(" ",60)),60)))&amp;".jpg")</f>
        <v/>
      </c>
    </row>
    <row r="2152" ht="42" customHeight="1">
      <c r="A2152" s="278" t="n">
        <v>36849</v>
      </c>
      <c r="B2152" s="274" t="inlineStr">
        <is>
          <t>FAI 1000 19 November, 2000</t>
        </is>
      </c>
      <c r="C2152" s="274" t="inlineStr">
        <is>
          <t>DNF</t>
        </is>
      </c>
      <c r="D2152" s="274" t="n"/>
      <c r="E2152" s="274" t="n"/>
      <c r="F2152" s="274" t="n">
        <v>20</v>
      </c>
      <c r="G2152" s="274" t="inlineStr">
        <is>
          <t>Emerzidis Motorsport</t>
        </is>
      </c>
      <c r="H2152" s="274" t="n"/>
      <c r="I2152" s="274" t="inlineStr">
        <is>
          <t>Eastern Creek Karting</t>
        </is>
      </c>
      <c r="J2152" s="274" t="inlineStr">
        <is>
          <t>Ford Falcon EL</t>
        </is>
      </c>
      <c r="K2152" s="274" t="n"/>
      <c r="L2152" s="274" t="inlineStr">
        <is>
          <t>Garry Holt</t>
        </is>
      </c>
      <c r="M2152" s="274" t="inlineStr">
        <is>
          <t>AUS</t>
        </is>
      </c>
      <c r="N2152" s="698">
        <f>_xlfn.LET(_xlpm.d,_xlfn.XLOOKUP(L2152,'[1]Birth Dates'!$A:$A,'[1]Birth Dates'!$B:$B,"",0),IF(_xlpm.d=0,"",_xlpm.d))</f>
        <v/>
      </c>
      <c r="O2152" s="274">
        <f>IF(OR(N2152="",A2152="",NOT(ISNUMBER(N2152)),N2152&gt;A2152),"",DATEDIF(N2152,A2152,"Y")&amp;" years, "&amp;DATEDIF(N2152,A2152,"YM")&amp;" months, "&amp;DATEDIF(N2152,A2152,"MD")&amp;" days")</f>
        <v/>
      </c>
      <c r="P2152" s="274" t="inlineStr">
        <is>
          <t>Garry Willmington</t>
        </is>
      </c>
      <c r="Q2152" s="274" t="inlineStr">
        <is>
          <t>AUS</t>
        </is>
      </c>
      <c r="R2152" s="698">
        <f>_xlfn.LET(_xlpm.d,_xlfn.XLOOKUP(P2152,'[1]Birth Dates'!$A:$A,'[1]Birth Dates'!$B:$B,"",0),IF(_xlpm.d=0,"",_xlpm.d))</f>
        <v/>
      </c>
      <c r="S2152" s="274">
        <f>IF(OR(R2152="",A2152="",NOT(ISNUMBER(R2152)),R2152&gt;A2152),"",DATEDIF(R2152,A2152,"Y")&amp;" years, "&amp;DATEDIF(R2152,A2152,"YM")&amp;" months, "&amp;DATEDIF(R2152,A2152,"MD")&amp;" days")</f>
        <v/>
      </c>
      <c r="T2152" s="274" t="n"/>
      <c r="U2152" s="274" t="n"/>
      <c r="V2152" s="698">
        <f>_xlfn.LET(_xlpm.d,_xlfn.XLOOKUP(T2152,'[1]Birth Dates'!$A:$A,'[1]Birth Dates'!$B:$B,"",0),IF(_xlpm.d=0,"",_xlpm.d))</f>
        <v/>
      </c>
      <c r="W2152" s="274">
        <f>IF(OR(V2152="",A2152="",NOT(ISNUMBER(V2152)),V2152&gt;A2152),"",DATEDIF(V2152,A2152,"Y")&amp;" years, "&amp;DATEDIF(V2152,A2152,"YM")&amp;" months, "&amp;DATEDIF(V2152,A2152,"MD")&amp;" days")</f>
        <v/>
      </c>
      <c r="X2152" s="274" t="n"/>
      <c r="Y2152" s="274" t="n"/>
      <c r="Z2152" s="274" t="n"/>
      <c r="AA2152" s="274" t="n"/>
      <c r="AB2152" s="274" t="n">
        <v>35</v>
      </c>
      <c r="AC2152" s="274" t="n">
        <v>21</v>
      </c>
      <c r="AD2152" s="274" t="n">
        <v>10</v>
      </c>
      <c r="AE2152" s="583" t="inlineStr">
        <is>
          <t>2:19.6250</t>
        </is>
      </c>
      <c r="AF2152" s="418">
        <f>IF(OR(AE2152="",AE2152="",AE2152=0),"",6.213/(AE2152*24))</f>
        <v/>
      </c>
      <c r="AG2152" s="279" t="n"/>
      <c r="AH2152" s="583" t="inlineStr"/>
      <c r="AI2152" s="418">
        <f>IF(OR(AH2152="",AH2152="",AH2152=0),"",6.213/(AH2152*24))</f>
        <v/>
      </c>
      <c r="AJ2152" s="175">
        <f>IF(AND(ISNUMBER(AB2152),ISNUMBER(AG2152)),AB2152-AG2152,"")</f>
        <v/>
      </c>
      <c r="AK2152" s="274" t="inlineStr">
        <is>
          <t>Insufficent Laps</t>
        </is>
      </c>
      <c r="AL2152" s="274" t="n">
        <v>116</v>
      </c>
      <c r="AM2152" s="713" t="n"/>
      <c r="AN2152" s="671">
        <f>IF(OR(AL2152="",AM2152="",AM2152=0),"",AL2152*6.213/(AM2152*24))</f>
        <v/>
      </c>
      <c r="AO2152" s="477">
        <f>IF(AND(AL2152=AL2151,AM2152&lt;&gt;"",AM2151&lt;&gt;""),AM2152-AM2151,"")</f>
        <v/>
      </c>
      <c r="AP2152" s="274" t="n"/>
      <c r="AQ2152" s="583" t="inlineStr"/>
      <c r="AR2152" s="439">
        <f>IF(OR(AQ2152="",AQ2152="",AQ2152=0),"",6.213/(AQ2152*24))</f>
        <v/>
      </c>
      <c r="AS2152" s="436">
        <f>IF(OR(NOT(ISNUMBER(C2152)),NOT(ISNUMBER(AB2152))),"",IF(AG2152&lt;&gt;"",AG2152,AB2152)-C2152)</f>
        <v/>
      </c>
      <c r="AT2152" s="280" t="n"/>
      <c r="AU2152" s="281">
        <f>IF($B2152="","",TEXT($A2152,"yyyymmdd")&amp;"_P"&amp;$C2152&amp;"_C"&amp;$F2152&amp;"_"&amp;TRIM(RIGHT(SUBSTITUTE(TRIM(SUBSTITUTE($L2152,CHAR(160)," "))," ",REPT(" ",60)),60))&amp;IF($P2152="","","-"&amp;TRIM(RIGHT(SUBSTITUTE(TRIM(SUBSTITUTE($P2152,CHAR(160)," "))," ",REPT(" ",60)),60)))&amp;IF($T2152="","","-"&amp;TRIM(RIGHT(SUBSTITUTE(TRIM(SUBSTITUTE($T2152,CHAR(160)," "))," ",REPT(" ",60)),60)))&amp;".jpg")</f>
        <v/>
      </c>
    </row>
    <row r="2153" ht="42" customHeight="1">
      <c r="A2153" s="278" t="n">
        <v>36849</v>
      </c>
      <c r="B2153" s="274" t="inlineStr">
        <is>
          <t>FAI 1000 19 November, 2000</t>
        </is>
      </c>
      <c r="C2153" s="274" t="inlineStr">
        <is>
          <t>DNF</t>
        </is>
      </c>
      <c r="D2153" s="274" t="n"/>
      <c r="E2153" s="274" t="n"/>
      <c r="F2153" s="274" t="n">
        <v>54</v>
      </c>
      <c r="G2153" s="274" t="inlineStr">
        <is>
          <t>Rod Nash Racing</t>
        </is>
      </c>
      <c r="H2153" s="274" t="n"/>
      <c r="I2153" s="274" t="inlineStr">
        <is>
          <t>Delphi, Wynns</t>
        </is>
      </c>
      <c r="J2153" s="274" t="inlineStr">
        <is>
          <t>Holden Commodore VT</t>
        </is>
      </c>
      <c r="K2153" s="274" t="n"/>
      <c r="L2153" s="274" t="inlineStr">
        <is>
          <t>Cameron McConville</t>
        </is>
      </c>
      <c r="M2153" s="274" t="inlineStr">
        <is>
          <t>AUS</t>
        </is>
      </c>
      <c r="N2153" s="698">
        <f>_xlfn.LET(_xlpm.d,_xlfn.XLOOKUP(L2153,'[1]Birth Dates'!$A:$A,'[1]Birth Dates'!$B:$B,"",0),IF(_xlpm.d=0,"",_xlpm.d))</f>
        <v/>
      </c>
      <c r="O2153" s="274">
        <f>IF(OR(N2153="",A2153="",NOT(ISNUMBER(N2153)),N2153&gt;A2153),"",DATEDIF(N2153,A2153,"Y")&amp;" years, "&amp;DATEDIF(N2153,A2153,"YM")&amp;" months, "&amp;DATEDIF(N2153,A2153,"MD")&amp;" days")</f>
        <v/>
      </c>
      <c r="P2153" s="274" t="inlineStr">
        <is>
          <t>Geoff Brabham</t>
        </is>
      </c>
      <c r="Q2153" s="274" t="inlineStr">
        <is>
          <t>AUS</t>
        </is>
      </c>
      <c r="R2153" s="698">
        <f>_xlfn.LET(_xlpm.d,_xlfn.XLOOKUP(P2153,'[1]Birth Dates'!$A:$A,'[1]Birth Dates'!$B:$B,"",0),IF(_xlpm.d=0,"",_xlpm.d))</f>
        <v/>
      </c>
      <c r="S2153" s="274">
        <f>IF(OR(R2153="",A2153="",NOT(ISNUMBER(R2153)),R2153&gt;A2153),"",DATEDIF(R2153,A2153,"Y")&amp;" years, "&amp;DATEDIF(R2153,A2153,"YM")&amp;" months, "&amp;DATEDIF(R2153,A2153,"MD")&amp;" days")</f>
        <v/>
      </c>
      <c r="T2153" s="274" t="n"/>
      <c r="U2153" s="274" t="n"/>
      <c r="V2153" s="698">
        <f>_xlfn.LET(_xlpm.d,_xlfn.XLOOKUP(T2153,'[1]Birth Dates'!$A:$A,'[1]Birth Dates'!$B:$B,"",0),IF(_xlpm.d=0,"",_xlpm.d))</f>
        <v/>
      </c>
      <c r="W2153" s="274">
        <f>IF(OR(V2153="",A2153="",NOT(ISNUMBER(V2153)),V2153&gt;A2153),"",DATEDIF(V2153,A2153,"Y")&amp;" years, "&amp;DATEDIF(V2153,A2153,"YM")&amp;" months, "&amp;DATEDIF(V2153,A2153,"MD")&amp;" days")</f>
        <v/>
      </c>
      <c r="X2153" s="274" t="n"/>
      <c r="Y2153" s="274" t="n"/>
      <c r="Z2153" s="274" t="n"/>
      <c r="AA2153" s="274" t="n"/>
      <c r="AB2153" s="274" t="n">
        <v>52</v>
      </c>
      <c r="AC2153" s="274" t="n">
        <v>4</v>
      </c>
      <c r="AD2153" s="274" t="n">
        <v>3</v>
      </c>
      <c r="AE2153" s="583" t="inlineStr">
        <is>
          <t>2:26.7720</t>
        </is>
      </c>
      <c r="AF2153" s="418">
        <f>IF(OR(AE2153="",AE2153="",AE2153=0),"",6.213/(AE2153*24))</f>
        <v/>
      </c>
      <c r="AG2153" s="279" t="n"/>
      <c r="AH2153" s="583" t="inlineStr"/>
      <c r="AI2153" s="418">
        <f>IF(OR(AH2153="",AH2153="",AH2153=0),"",6.213/(AH2153*24))</f>
        <v/>
      </c>
      <c r="AJ2153" s="175">
        <f>IF(AND(ISNUMBER(AB2153),ISNUMBER(AG2153)),AB2153-AG2153,"")</f>
        <v/>
      </c>
      <c r="AK2153" s="274" t="inlineStr">
        <is>
          <t>Engine</t>
        </is>
      </c>
      <c r="AL2153" s="274" t="n">
        <v>105</v>
      </c>
      <c r="AM2153" s="713" t="n"/>
      <c r="AN2153" s="671">
        <f>IF(OR(AL2153="",AM2153="",AM2153=0),"",AL2153*6.213/(AM2153*24))</f>
        <v/>
      </c>
      <c r="AO2153" s="477">
        <f>IF(AND(AL2153=AL2152,AM2153&lt;&gt;"",AM2152&lt;&gt;""),AM2153-AM2152,"")</f>
        <v/>
      </c>
      <c r="AP2153" s="274" t="n"/>
      <c r="AQ2153" s="583" t="inlineStr"/>
      <c r="AR2153" s="439">
        <f>IF(OR(AQ2153="",AQ2153="",AQ2153=0),"",6.213/(AQ2153*24))</f>
        <v/>
      </c>
      <c r="AS2153" s="436">
        <f>IF(OR(NOT(ISNUMBER(C2153)),NOT(ISNUMBER(AB2153))),"",IF(AG2153&lt;&gt;"",AG2153,AB2153)-C2153)</f>
        <v/>
      </c>
      <c r="AT2153" s="280" t="n"/>
      <c r="AU2153" s="281">
        <f>IF($B2153="","",TEXT($A2153,"yyyymmdd")&amp;"_P"&amp;$C2153&amp;"_C"&amp;$F2153&amp;"_"&amp;TRIM(RIGHT(SUBSTITUTE(TRIM(SUBSTITUTE($L2153,CHAR(160)," "))," ",REPT(" ",60)),60))&amp;IF($P2153="","","-"&amp;TRIM(RIGHT(SUBSTITUTE(TRIM(SUBSTITUTE($P2153,CHAR(160)," "))," ",REPT(" ",60)),60)))&amp;IF($T2153="","","-"&amp;TRIM(RIGHT(SUBSTITUTE(TRIM(SUBSTITUTE($T2153,CHAR(160)," "))," ",REPT(" ",60)),60)))&amp;".jpg")</f>
        <v/>
      </c>
    </row>
    <row r="2154" ht="42" customHeight="1">
      <c r="A2154" s="278" t="n">
        <v>36849</v>
      </c>
      <c r="B2154" s="274" t="inlineStr">
        <is>
          <t>FAI 1000 19 November, 2000</t>
        </is>
      </c>
      <c r="C2154" s="274" t="inlineStr">
        <is>
          <t>DNF</t>
        </is>
      </c>
      <c r="D2154" s="274" t="n"/>
      <c r="E2154" s="274" t="n"/>
      <c r="F2154" s="274" t="n">
        <v>50</v>
      </c>
      <c r="G2154" s="274" t="inlineStr">
        <is>
          <t>Clive Wiseman Racing</t>
        </is>
      </c>
      <c r="H2154" s="274" t="n"/>
      <c r="I2154" s="274" t="inlineStr">
        <is>
          <t>Ultra Tune, TDK</t>
        </is>
      </c>
      <c r="J2154" s="274" t="inlineStr">
        <is>
          <t>Holden Commodore VT</t>
        </is>
      </c>
      <c r="K2154" s="274" t="n"/>
      <c r="L2154" s="274" t="inlineStr">
        <is>
          <t>Mick Donaher</t>
        </is>
      </c>
      <c r="M2154" s="274" t="inlineStr">
        <is>
          <t>AUS</t>
        </is>
      </c>
      <c r="N2154" s="698">
        <f>_xlfn.LET(_xlpm.d,_xlfn.XLOOKUP(L2154,'[1]Birth Dates'!$A:$A,'[1]Birth Dates'!$B:$B,"",0),IF(_xlpm.d=0,"",_xlpm.d))</f>
        <v/>
      </c>
      <c r="O2154" s="274">
        <f>IF(OR(N2154="",A2154="",NOT(ISNUMBER(N2154)),N2154&gt;A2154),"",DATEDIF(N2154,A2154,"Y")&amp;" years, "&amp;DATEDIF(N2154,A2154,"YM")&amp;" months, "&amp;DATEDIF(N2154,A2154,"MD")&amp;" days")</f>
        <v/>
      </c>
      <c r="P2154" s="274" t="inlineStr">
        <is>
          <t>Tyler Mecklem</t>
        </is>
      </c>
      <c r="Q2154" s="274" t="inlineStr">
        <is>
          <t>AUS</t>
        </is>
      </c>
      <c r="R2154" s="698">
        <f>_xlfn.LET(_xlpm.d,_xlfn.XLOOKUP(P2154,'[1]Birth Dates'!$A:$A,'[1]Birth Dates'!$B:$B,"",0),IF(_xlpm.d=0,"",_xlpm.d))</f>
        <v/>
      </c>
      <c r="S2154" s="274">
        <f>IF(OR(R2154="",A2154="",NOT(ISNUMBER(R2154)),R2154&gt;A2154),"",DATEDIF(R2154,A2154,"Y")&amp;" years, "&amp;DATEDIF(R2154,A2154,"YM")&amp;" months, "&amp;DATEDIF(R2154,A2154,"MD")&amp;" days")</f>
        <v/>
      </c>
      <c r="T2154" s="274" t="n"/>
      <c r="U2154" s="274" t="n"/>
      <c r="V2154" s="698">
        <f>_xlfn.LET(_xlpm.d,_xlfn.XLOOKUP(T2154,'[1]Birth Dates'!$A:$A,'[1]Birth Dates'!$B:$B,"",0),IF(_xlpm.d=0,"",_xlpm.d))</f>
        <v/>
      </c>
      <c r="W2154" s="274">
        <f>IF(OR(V2154="",A2154="",NOT(ISNUMBER(V2154)),V2154&gt;A2154),"",DATEDIF(V2154,A2154,"Y")&amp;" years, "&amp;DATEDIF(V2154,A2154,"YM")&amp;" months, "&amp;DATEDIF(V2154,A2154,"MD")&amp;" days")</f>
        <v/>
      </c>
      <c r="X2154" s="274" t="n"/>
      <c r="Y2154" s="274" t="n"/>
      <c r="Z2154" s="274" t="n"/>
      <c r="AA2154" s="274" t="n"/>
      <c r="AB2154" s="274" t="n">
        <v>14</v>
      </c>
      <c r="AC2154" s="274" t="n">
        <v>22</v>
      </c>
      <c r="AD2154" s="274" t="n">
        <v>19</v>
      </c>
      <c r="AE2154" s="583" t="inlineStr">
        <is>
          <t>2:14.7440</t>
        </is>
      </c>
      <c r="AF2154" s="418">
        <f>IF(OR(AE2154="",AE2154="",AE2154=0),"",6.213/(AE2154*24))</f>
        <v/>
      </c>
      <c r="AG2154" s="279" t="n"/>
      <c r="AH2154" s="583" t="inlineStr"/>
      <c r="AI2154" s="418">
        <f>IF(OR(AH2154="",AH2154="",AH2154=0),"",6.213/(AH2154*24))</f>
        <v/>
      </c>
      <c r="AJ2154" s="175">
        <f>IF(AND(ISNUMBER(AB2154),ISNUMBER(AG2154)),AB2154-AG2154,"")</f>
        <v/>
      </c>
      <c r="AK2154" s="274" t="inlineStr">
        <is>
          <t>Engine</t>
        </is>
      </c>
      <c r="AL2154" s="274" t="n">
        <v>105</v>
      </c>
      <c r="AM2154" s="713" t="n"/>
      <c r="AN2154" s="671">
        <f>IF(OR(AL2154="",AM2154="",AM2154=0),"",AL2154*6.213/(AM2154*24))</f>
        <v/>
      </c>
      <c r="AO2154" s="477">
        <f>IF(AND(AL2154=AL2153,AM2154&lt;&gt;"",AM2153&lt;&gt;""),AM2154-AM2153,"")</f>
        <v/>
      </c>
      <c r="AP2154" s="274" t="n"/>
      <c r="AQ2154" s="583" t="inlineStr"/>
      <c r="AR2154" s="439">
        <f>IF(OR(AQ2154="",AQ2154="",AQ2154=0),"",6.213/(AQ2154*24))</f>
        <v/>
      </c>
      <c r="AS2154" s="436">
        <f>IF(OR(NOT(ISNUMBER(C2154)),NOT(ISNUMBER(AB2154))),"",IF(AG2154&lt;&gt;"",AG2154,AB2154)-C2154)</f>
        <v/>
      </c>
      <c r="AT2154" s="280" t="n"/>
      <c r="AU2154" s="281">
        <f>IF($B2154="","",TEXT($A2154,"yyyymmdd")&amp;"_P"&amp;$C2154&amp;"_C"&amp;$F2154&amp;"_"&amp;TRIM(RIGHT(SUBSTITUTE(TRIM(SUBSTITUTE($L2154,CHAR(160)," "))," ",REPT(" ",60)),60))&amp;IF($P2154="","","-"&amp;TRIM(RIGHT(SUBSTITUTE(TRIM(SUBSTITUTE($P2154,CHAR(160)," "))," ",REPT(" ",60)),60)))&amp;IF($T2154="","","-"&amp;TRIM(RIGHT(SUBSTITUTE(TRIM(SUBSTITUTE($T2154,CHAR(160)," "))," ",REPT(" ",60)),60)))&amp;".jpg")</f>
        <v/>
      </c>
    </row>
    <row r="2155" ht="42" customHeight="1">
      <c r="A2155" s="278" t="n">
        <v>36849</v>
      </c>
      <c r="B2155" s="274" t="inlineStr">
        <is>
          <t>FAI 1000 19 November, 2000</t>
        </is>
      </c>
      <c r="C2155" s="274" t="inlineStr">
        <is>
          <t>DNF</t>
        </is>
      </c>
      <c r="D2155" s="274" t="n"/>
      <c r="E2155" s="274" t="n"/>
      <c r="F2155" s="274" t="n">
        <v>23</v>
      </c>
      <c r="G2155" s="274" t="inlineStr">
        <is>
          <t>Lansvale Smash Repairs</t>
        </is>
      </c>
      <c r="H2155" s="274" t="n"/>
      <c r="I2155" s="274" t="inlineStr">
        <is>
          <t>Optus</t>
        </is>
      </c>
      <c r="J2155" s="274" t="inlineStr">
        <is>
          <t>Holden Commodore VS</t>
        </is>
      </c>
      <c r="K2155" s="274" t="n"/>
      <c r="L2155" s="274" t="inlineStr">
        <is>
          <t>Geoff Full</t>
        </is>
      </c>
      <c r="M2155" s="274" t="inlineStr">
        <is>
          <t>AUS</t>
        </is>
      </c>
      <c r="N2155" s="698">
        <f>_xlfn.LET(_xlpm.d,_xlfn.XLOOKUP(L2155,'[1]Birth Dates'!$A:$A,'[1]Birth Dates'!$B:$B,"",0),IF(_xlpm.d=0,"",_xlpm.d))</f>
        <v/>
      </c>
      <c r="O2155" s="274">
        <f>IF(OR(N2155="",A2155="",NOT(ISNUMBER(N2155)),N2155&gt;A2155),"",DATEDIF(N2155,A2155,"Y")&amp;" years, "&amp;DATEDIF(N2155,A2155,"YM")&amp;" months, "&amp;DATEDIF(N2155,A2155,"MD")&amp;" days")</f>
        <v/>
      </c>
      <c r="P2155" s="274" t="inlineStr">
        <is>
          <t>Phillip Scifleet</t>
        </is>
      </c>
      <c r="Q2155" s="274" t="inlineStr">
        <is>
          <t>AUS</t>
        </is>
      </c>
      <c r="R2155" s="698">
        <f>_xlfn.LET(_xlpm.d,_xlfn.XLOOKUP(P2155,'[1]Birth Dates'!$A:$A,'[1]Birth Dates'!$B:$B,"",0),IF(_xlpm.d=0,"",_xlpm.d))</f>
        <v/>
      </c>
      <c r="S2155" s="274">
        <f>IF(OR(R2155="",A2155="",NOT(ISNUMBER(R2155)),R2155&gt;A2155),"",DATEDIF(R2155,A2155,"Y")&amp;" years, "&amp;DATEDIF(R2155,A2155,"YM")&amp;" months, "&amp;DATEDIF(R2155,A2155,"MD")&amp;" days")</f>
        <v/>
      </c>
      <c r="T2155" s="274" t="n"/>
      <c r="U2155" s="274" t="n"/>
      <c r="V2155" s="698">
        <f>_xlfn.LET(_xlpm.d,_xlfn.XLOOKUP(T2155,'[1]Birth Dates'!$A:$A,'[1]Birth Dates'!$B:$B,"",0),IF(_xlpm.d=0,"",_xlpm.d))</f>
        <v/>
      </c>
      <c r="W2155" s="274">
        <f>IF(OR(V2155="",A2155="",NOT(ISNUMBER(V2155)),V2155&gt;A2155),"",DATEDIF(V2155,A2155,"Y")&amp;" years, "&amp;DATEDIF(V2155,A2155,"YM")&amp;" months, "&amp;DATEDIF(V2155,A2155,"MD")&amp;" days")</f>
        <v/>
      </c>
      <c r="X2155" s="274" t="n"/>
      <c r="Y2155" s="274" t="n"/>
      <c r="Z2155" s="274" t="n"/>
      <c r="AA2155" s="274" t="n"/>
      <c r="AB2155" s="274" t="n">
        <v>38</v>
      </c>
      <c r="AC2155" s="274" t="n">
        <v>27</v>
      </c>
      <c r="AD2155" s="274" t="n">
        <v>9</v>
      </c>
      <c r="AE2155" s="583" t="inlineStr">
        <is>
          <t>2:19.8350</t>
        </is>
      </c>
      <c r="AF2155" s="418">
        <f>IF(OR(AE2155="",AE2155="",AE2155=0),"",6.213/(AE2155*24))</f>
        <v/>
      </c>
      <c r="AG2155" s="279" t="n"/>
      <c r="AH2155" s="583" t="inlineStr"/>
      <c r="AI2155" s="418">
        <f>IF(OR(AH2155="",AH2155="",AH2155=0),"",6.213/(AH2155*24))</f>
        <v/>
      </c>
      <c r="AJ2155" s="175">
        <f>IF(AND(ISNUMBER(AB2155),ISNUMBER(AG2155)),AB2155-AG2155,"")</f>
        <v/>
      </c>
      <c r="AK2155" s="274" t="inlineStr">
        <is>
          <t>Overheating</t>
        </is>
      </c>
      <c r="AL2155" s="274" t="n">
        <v>89</v>
      </c>
      <c r="AM2155" s="713" t="n"/>
      <c r="AN2155" s="671">
        <f>IF(OR(AL2155="",AM2155="",AM2155=0),"",AL2155*6.213/(AM2155*24))</f>
        <v/>
      </c>
      <c r="AO2155" s="477">
        <f>IF(AND(AL2155=AL2154,AM2155&lt;&gt;"",AM2154&lt;&gt;""),AM2155-AM2154,"")</f>
        <v/>
      </c>
      <c r="AP2155" s="274" t="n"/>
      <c r="AQ2155" s="583" t="inlineStr"/>
      <c r="AR2155" s="439">
        <f>IF(OR(AQ2155="",AQ2155="",AQ2155=0),"",6.213/(AQ2155*24))</f>
        <v/>
      </c>
      <c r="AS2155" s="436">
        <f>IF(OR(NOT(ISNUMBER(C2155)),NOT(ISNUMBER(AB2155))),"",IF(AG2155&lt;&gt;"",AG2155,AB2155)-C2155)</f>
        <v/>
      </c>
      <c r="AT2155" s="280" t="n"/>
      <c r="AU2155" s="281">
        <f>IF($B2155="","",TEXT($A2155,"yyyymmdd")&amp;"_P"&amp;$C2155&amp;"_C"&amp;$F2155&amp;"_"&amp;TRIM(RIGHT(SUBSTITUTE(TRIM(SUBSTITUTE($L2155,CHAR(160)," "))," ",REPT(" ",60)),60))&amp;IF($P2155="","","-"&amp;TRIM(RIGHT(SUBSTITUTE(TRIM(SUBSTITUTE($P2155,CHAR(160)," "))," ",REPT(" ",60)),60)))&amp;IF($T2155="","","-"&amp;TRIM(RIGHT(SUBSTITUTE(TRIM(SUBSTITUTE($T2155,CHAR(160)," "))," ",REPT(" ",60)),60)))&amp;".jpg")</f>
        <v/>
      </c>
    </row>
    <row r="2156" ht="42" customHeight="1">
      <c r="A2156" s="278" t="n">
        <v>36849</v>
      </c>
      <c r="B2156" s="274" t="inlineStr">
        <is>
          <t>FAI 1000 19 November, 2000</t>
        </is>
      </c>
      <c r="C2156" s="274" t="inlineStr">
        <is>
          <t>DNF</t>
        </is>
      </c>
      <c r="D2156" s="274" t="n"/>
      <c r="E2156" s="274" t="n"/>
      <c r="F2156" s="274" t="n">
        <v>26</v>
      </c>
      <c r="G2156" s="274" t="inlineStr">
        <is>
          <t>Doulman Automotive</t>
        </is>
      </c>
      <c r="H2156" s="274" t="n"/>
      <c r="I2156" s="274" t="inlineStr">
        <is>
          <t>Gatorade</t>
        </is>
      </c>
      <c r="J2156" s="274" t="inlineStr">
        <is>
          <t>Holden Commodore VT</t>
        </is>
      </c>
      <c r="K2156" s="274" t="n"/>
      <c r="L2156" s="274" t="inlineStr">
        <is>
          <t>John Cotter</t>
        </is>
      </c>
      <c r="M2156" s="274" t="inlineStr">
        <is>
          <t>AUS</t>
        </is>
      </c>
      <c r="N2156" s="698">
        <f>_xlfn.LET(_xlpm.d,_xlfn.XLOOKUP(L2156,'[1]Birth Dates'!$A:$A,'[1]Birth Dates'!$B:$B,"",0),IF(_xlpm.d=0,"",_xlpm.d))</f>
        <v/>
      </c>
      <c r="O2156" s="274">
        <f>IF(OR(N2156="",A2156="",NOT(ISNUMBER(N2156)),N2156&gt;A2156),"",DATEDIF(N2156,A2156,"Y")&amp;" years, "&amp;DATEDIF(N2156,A2156,"YM")&amp;" months, "&amp;DATEDIF(N2156,A2156,"MD")&amp;" days")</f>
        <v/>
      </c>
      <c r="P2156" s="274" t="inlineStr">
        <is>
          <t>Peter Doulman</t>
        </is>
      </c>
      <c r="Q2156" s="274" t="inlineStr">
        <is>
          <t>AUS</t>
        </is>
      </c>
      <c r="R2156" s="698">
        <f>_xlfn.LET(_xlpm.d,_xlfn.XLOOKUP(P2156,'[1]Birth Dates'!$A:$A,'[1]Birth Dates'!$B:$B,"",0),IF(_xlpm.d=0,"",_xlpm.d))</f>
        <v/>
      </c>
      <c r="S2156" s="274">
        <f>IF(OR(R2156="",A2156="",NOT(ISNUMBER(R2156)),R2156&gt;A2156),"",DATEDIF(R2156,A2156,"Y")&amp;" years, "&amp;DATEDIF(R2156,A2156,"YM")&amp;" months, "&amp;DATEDIF(R2156,A2156,"MD")&amp;" days")</f>
        <v/>
      </c>
      <c r="T2156" s="274" t="n"/>
      <c r="U2156" s="274" t="n"/>
      <c r="V2156" s="698">
        <f>_xlfn.LET(_xlpm.d,_xlfn.XLOOKUP(T2156,'[1]Birth Dates'!$A:$A,'[1]Birth Dates'!$B:$B,"",0),IF(_xlpm.d=0,"",_xlpm.d))</f>
        <v/>
      </c>
      <c r="W2156" s="274">
        <f>IF(OR(V2156="",A2156="",NOT(ISNUMBER(V2156)),V2156&gt;A2156),"",DATEDIF(V2156,A2156,"Y")&amp;" years, "&amp;DATEDIF(V2156,A2156,"YM")&amp;" months, "&amp;DATEDIF(V2156,A2156,"MD")&amp;" days")</f>
        <v/>
      </c>
      <c r="X2156" s="274" t="n"/>
      <c r="Y2156" s="274" t="n"/>
      <c r="Z2156" s="274" t="n"/>
      <c r="AA2156" s="274" t="n"/>
      <c r="AB2156" s="274" t="n">
        <v>37</v>
      </c>
      <c r="AC2156" s="274" t="n">
        <v>24</v>
      </c>
      <c r="AD2156" s="274" t="n">
        <v>8</v>
      </c>
      <c r="AE2156" s="583" t="inlineStr">
        <is>
          <t>2:19.6560</t>
        </is>
      </c>
      <c r="AF2156" s="418">
        <f>IF(OR(AE2156="",AE2156="",AE2156=0),"",6.213/(AE2156*24))</f>
        <v/>
      </c>
      <c r="AG2156" s="279" t="n"/>
      <c r="AH2156" s="583" t="inlineStr"/>
      <c r="AI2156" s="418">
        <f>IF(OR(AH2156="",AH2156="",AH2156=0),"",6.213/(AH2156*24))</f>
        <v/>
      </c>
      <c r="AJ2156" s="175">
        <f>IF(AND(ISNUMBER(AB2156),ISNUMBER(AG2156)),AB2156-AG2156,"")</f>
        <v/>
      </c>
      <c r="AK2156" s="274" t="inlineStr">
        <is>
          <t>Accident</t>
        </is>
      </c>
      <c r="AL2156" s="274" t="n">
        <v>87</v>
      </c>
      <c r="AM2156" s="713" t="n"/>
      <c r="AN2156" s="671">
        <f>IF(OR(AL2156="",AM2156="",AM2156=0),"",AL2156*6.213/(AM2156*24))</f>
        <v/>
      </c>
      <c r="AO2156" s="477">
        <f>IF(AND(AL2156=AL2155,AM2156&lt;&gt;"",AM2155&lt;&gt;""),AM2156-AM2155,"")</f>
        <v/>
      </c>
      <c r="AP2156" s="274" t="n"/>
      <c r="AQ2156" s="583" t="inlineStr"/>
      <c r="AR2156" s="439">
        <f>IF(OR(AQ2156="",AQ2156="",AQ2156=0),"",6.213/(AQ2156*24))</f>
        <v/>
      </c>
      <c r="AS2156" s="436">
        <f>IF(OR(NOT(ISNUMBER(C2156)),NOT(ISNUMBER(AB2156))),"",IF(AG2156&lt;&gt;"",AG2156,AB2156)-C2156)</f>
        <v/>
      </c>
      <c r="AT2156" s="280" t="n"/>
      <c r="AU2156" s="281">
        <f>IF($B2156="","",TEXT($A2156,"yyyymmdd")&amp;"_P"&amp;$C2156&amp;"_C"&amp;$F2156&amp;"_"&amp;TRIM(RIGHT(SUBSTITUTE(TRIM(SUBSTITUTE($L2156,CHAR(160)," "))," ",REPT(" ",60)),60))&amp;IF($P2156="","","-"&amp;TRIM(RIGHT(SUBSTITUTE(TRIM(SUBSTITUTE($P2156,CHAR(160)," "))," ",REPT(" ",60)),60)))&amp;IF($T2156="","","-"&amp;TRIM(RIGHT(SUBSTITUTE(TRIM(SUBSTITUTE($T2156,CHAR(160)," "))," ",REPT(" ",60)),60)))&amp;".jpg")</f>
        <v/>
      </c>
    </row>
    <row r="2157" ht="42" customHeight="1">
      <c r="A2157" s="278" t="n">
        <v>36849</v>
      </c>
      <c r="B2157" s="274" t="inlineStr">
        <is>
          <t>FAI 1000 19 November, 2000</t>
        </is>
      </c>
      <c r="C2157" s="274" t="inlineStr">
        <is>
          <t>DNF</t>
        </is>
      </c>
      <c r="D2157" s="274" t="n"/>
      <c r="E2157" s="274" t="n"/>
      <c r="F2157" s="274" t="n">
        <v>31</v>
      </c>
      <c r="G2157" s="274" t="inlineStr">
        <is>
          <t>Steven Ellery Racing</t>
        </is>
      </c>
      <c r="H2157" s="274" t="n"/>
      <c r="I2157" s="274" t="inlineStr">
        <is>
          <t>Supercheap Auto</t>
        </is>
      </c>
      <c r="J2157" s="274" t="inlineStr">
        <is>
          <t>Ford Falcon AU</t>
        </is>
      </c>
      <c r="K2157" s="274" t="n"/>
      <c r="L2157" s="274" t="inlineStr">
        <is>
          <t>Steve Ellery</t>
        </is>
      </c>
      <c r="M2157" s="274" t="inlineStr">
        <is>
          <t>AUS</t>
        </is>
      </c>
      <c r="N2157" s="698">
        <f>_xlfn.LET(_xlpm.d,_xlfn.XLOOKUP(L2157,'[1]Birth Dates'!$A:$A,'[1]Birth Dates'!$B:$B,"",0),IF(_xlpm.d=0,"",_xlpm.d))</f>
        <v/>
      </c>
      <c r="O2157" s="274">
        <f>IF(OR(N2157="",A2157="",NOT(ISNUMBER(N2157)),N2157&gt;A2157),"",DATEDIF(N2157,A2157,"Y")&amp;" years, "&amp;DATEDIF(N2157,A2157,"YM")&amp;" months, "&amp;DATEDIF(N2157,A2157,"MD")&amp;" days")</f>
        <v/>
      </c>
      <c r="P2157" s="274" t="inlineStr">
        <is>
          <t>Paul Stokell</t>
        </is>
      </c>
      <c r="Q2157" s="274" t="inlineStr">
        <is>
          <t>AUS</t>
        </is>
      </c>
      <c r="R2157" s="698">
        <f>_xlfn.LET(_xlpm.d,_xlfn.XLOOKUP(P2157,'[1]Birth Dates'!$A:$A,'[1]Birth Dates'!$B:$B,"",0),IF(_xlpm.d=0,"",_xlpm.d))</f>
        <v/>
      </c>
      <c r="S2157" s="274">
        <f>IF(OR(R2157="",A2157="",NOT(ISNUMBER(R2157)),R2157&gt;A2157),"",DATEDIF(R2157,A2157,"Y")&amp;" years, "&amp;DATEDIF(R2157,A2157,"YM")&amp;" months, "&amp;DATEDIF(R2157,A2157,"MD")&amp;" days")</f>
        <v/>
      </c>
      <c r="T2157" s="274" t="n"/>
      <c r="U2157" s="274" t="n"/>
      <c r="V2157" s="698">
        <f>_xlfn.LET(_xlpm.d,_xlfn.XLOOKUP(T2157,'[1]Birth Dates'!$A:$A,'[1]Birth Dates'!$B:$B,"",0),IF(_xlpm.d=0,"",_xlpm.d))</f>
        <v/>
      </c>
      <c r="W2157" s="274">
        <f>IF(OR(V2157="",A2157="",NOT(ISNUMBER(V2157)),V2157&gt;A2157),"",DATEDIF(V2157,A2157,"Y")&amp;" years, "&amp;DATEDIF(V2157,A2157,"YM")&amp;" months, "&amp;DATEDIF(V2157,A2157,"MD")&amp;" days")</f>
        <v/>
      </c>
      <c r="X2157" s="274" t="n"/>
      <c r="Y2157" s="274" t="n"/>
      <c r="Z2157" s="274" t="n"/>
      <c r="AA2157" s="274" t="n"/>
      <c r="AB2157" s="274" t="n">
        <v>12</v>
      </c>
      <c r="AC2157" s="274" t="n">
        <v>25</v>
      </c>
      <c r="AD2157" s="274" t="n">
        <v>12</v>
      </c>
      <c r="AE2157" s="583" t="inlineStr">
        <is>
          <t>2:14.1240</t>
        </is>
      </c>
      <c r="AF2157" s="418">
        <f>IF(OR(AE2157="",AE2157="",AE2157=0),"",6.213/(AE2157*24))</f>
        <v/>
      </c>
      <c r="AG2157" s="279" t="n"/>
      <c r="AH2157" s="583" t="inlineStr"/>
      <c r="AI2157" s="418">
        <f>IF(OR(AH2157="",AH2157="",AH2157=0),"",6.213/(AH2157*24))</f>
        <v/>
      </c>
      <c r="AJ2157" s="175">
        <f>IF(AND(ISNUMBER(AB2157),ISNUMBER(AG2157)),AB2157-AG2157,"")</f>
        <v/>
      </c>
      <c r="AK2157" s="274" t="inlineStr">
        <is>
          <t>Overheating</t>
        </is>
      </c>
      <c r="AL2157" s="274" t="n">
        <v>82</v>
      </c>
      <c r="AM2157" s="713" t="n"/>
      <c r="AN2157" s="671">
        <f>IF(OR(AL2157="",AM2157="",AM2157=0),"",AL2157*6.213/(AM2157*24))</f>
        <v/>
      </c>
      <c r="AO2157" s="477">
        <f>IF(AND(AL2157=AL2156,AM2157&lt;&gt;"",AM2156&lt;&gt;""),AM2157-AM2156,"")</f>
        <v/>
      </c>
      <c r="AP2157" s="274" t="n"/>
      <c r="AQ2157" s="583" t="inlineStr"/>
      <c r="AR2157" s="439">
        <f>IF(OR(AQ2157="",AQ2157="",AQ2157=0),"",6.213/(AQ2157*24))</f>
        <v/>
      </c>
      <c r="AS2157" s="436">
        <f>IF(OR(NOT(ISNUMBER(C2157)),NOT(ISNUMBER(AB2157))),"",IF(AG2157&lt;&gt;"",AG2157,AB2157)-C2157)</f>
        <v/>
      </c>
      <c r="AT2157" s="280" t="n"/>
      <c r="AU2157" s="281">
        <f>IF($B2157="","",TEXT($A2157,"yyyymmdd")&amp;"_P"&amp;$C2157&amp;"_C"&amp;$F2157&amp;"_"&amp;TRIM(RIGHT(SUBSTITUTE(TRIM(SUBSTITUTE($L2157,CHAR(160)," "))," ",REPT(" ",60)),60))&amp;IF($P2157="","","-"&amp;TRIM(RIGHT(SUBSTITUTE(TRIM(SUBSTITUTE($P2157,CHAR(160)," "))," ",REPT(" ",60)),60)))&amp;IF($T2157="","","-"&amp;TRIM(RIGHT(SUBSTITUTE(TRIM(SUBSTITUTE($T2157,CHAR(160)," "))," ",REPT(" ",60)),60)))&amp;".jpg")</f>
        <v/>
      </c>
    </row>
    <row r="2158" ht="42" customHeight="1">
      <c r="A2158" s="278" t="n">
        <v>36849</v>
      </c>
      <c r="B2158" s="274" t="inlineStr">
        <is>
          <t>FAI 1000 19 November, 2000</t>
        </is>
      </c>
      <c r="C2158" s="274" t="inlineStr">
        <is>
          <t>DNF</t>
        </is>
      </c>
      <c r="D2158" s="274" t="n"/>
      <c r="E2158" s="274" t="n"/>
      <c r="F2158" s="274" t="n">
        <v>37</v>
      </c>
      <c r="G2158" s="274" t="inlineStr">
        <is>
          <t>Alan Taylor Racing</t>
        </is>
      </c>
      <c r="H2158" s="274" t="n"/>
      <c r="I2158" s="274" t="inlineStr">
        <is>
          <t>The Xerox Shop</t>
        </is>
      </c>
      <c r="J2158" s="274" t="inlineStr">
        <is>
          <t>Holden Commodore VS</t>
        </is>
      </c>
      <c r="K2158" s="274" t="n"/>
      <c r="L2158" s="274" t="inlineStr">
        <is>
          <t>Bill Attard</t>
        </is>
      </c>
      <c r="M2158" s="274" t="inlineStr">
        <is>
          <t>AUS</t>
        </is>
      </c>
      <c r="N2158" s="698">
        <f>_xlfn.LET(_xlpm.d,_xlfn.XLOOKUP(L2158,'[1]Birth Dates'!$A:$A,'[1]Birth Dates'!$B:$B,"",0),IF(_xlpm.d=0,"",_xlpm.d))</f>
        <v/>
      </c>
      <c r="O2158" s="274">
        <f>IF(OR(N2158="",A2158="",NOT(ISNUMBER(N2158)),N2158&gt;A2158),"",DATEDIF(N2158,A2158,"Y")&amp;" years, "&amp;DATEDIF(N2158,A2158,"YM")&amp;" months, "&amp;DATEDIF(N2158,A2158,"MD")&amp;" days")</f>
        <v/>
      </c>
      <c r="P2158" s="274" t="inlineStr">
        <is>
          <t>Roger Hurd</t>
        </is>
      </c>
      <c r="Q2158" s="274" t="inlineStr">
        <is>
          <t>AUS</t>
        </is>
      </c>
      <c r="R2158" s="698">
        <f>_xlfn.LET(_xlpm.d,_xlfn.XLOOKUP(P2158,'[1]Birth Dates'!$A:$A,'[1]Birth Dates'!$B:$B,"",0),IF(_xlpm.d=0,"",_xlpm.d))</f>
        <v/>
      </c>
      <c r="S2158" s="274">
        <f>IF(OR(R2158="",A2158="",NOT(ISNUMBER(R2158)),R2158&gt;A2158),"",DATEDIF(R2158,A2158,"Y")&amp;" years, "&amp;DATEDIF(R2158,A2158,"YM")&amp;" months, "&amp;DATEDIF(R2158,A2158,"MD")&amp;" days")</f>
        <v/>
      </c>
      <c r="T2158" s="274" t="n"/>
      <c r="U2158" s="274" t="n"/>
      <c r="V2158" s="698">
        <f>_xlfn.LET(_xlpm.d,_xlfn.XLOOKUP(T2158,'[1]Birth Dates'!$A:$A,'[1]Birth Dates'!$B:$B,"",0),IF(_xlpm.d=0,"",_xlpm.d))</f>
        <v/>
      </c>
      <c r="W2158" s="274">
        <f>IF(OR(V2158="",A2158="",NOT(ISNUMBER(V2158)),V2158&gt;A2158),"",DATEDIF(V2158,A2158,"Y")&amp;" years, "&amp;DATEDIF(V2158,A2158,"YM")&amp;" months, "&amp;DATEDIF(V2158,A2158,"MD")&amp;" days")</f>
        <v/>
      </c>
      <c r="X2158" s="274" t="n"/>
      <c r="Y2158" s="274" t="n"/>
      <c r="Z2158" s="274" t="n"/>
      <c r="AA2158" s="274" t="n"/>
      <c r="AB2158" s="274" t="n">
        <v>50</v>
      </c>
      <c r="AC2158" s="274" t="n">
        <v>26</v>
      </c>
      <c r="AD2158" s="274" t="n">
        <v>13</v>
      </c>
      <c r="AE2158" s="583" t="inlineStr">
        <is>
          <t>2:24.0180</t>
        </is>
      </c>
      <c r="AF2158" s="418">
        <f>IF(OR(AE2158="",AE2158="",AE2158=0),"",6.213/(AE2158*24))</f>
        <v/>
      </c>
      <c r="AG2158" s="279" t="n"/>
      <c r="AH2158" s="583" t="inlineStr"/>
      <c r="AI2158" s="418">
        <f>IF(OR(AH2158="",AH2158="",AH2158=0),"",6.213/(AH2158*24))</f>
        <v/>
      </c>
      <c r="AJ2158" s="175">
        <f>IF(AND(ISNUMBER(AB2158),ISNUMBER(AG2158)),AB2158-AG2158,"")</f>
        <v/>
      </c>
      <c r="AK2158" s="274" t="inlineStr">
        <is>
          <t>Head Gasket</t>
        </is>
      </c>
      <c r="AL2158" s="274" t="n">
        <v>81</v>
      </c>
      <c r="AM2158" s="713" t="n"/>
      <c r="AN2158" s="671">
        <f>IF(OR(AL2158="",AM2158="",AM2158=0),"",AL2158*6.213/(AM2158*24))</f>
        <v/>
      </c>
      <c r="AO2158" s="477">
        <f>IF(AND(AL2158=AL2157,AM2158&lt;&gt;"",AM2157&lt;&gt;""),AM2158-AM2157,"")</f>
        <v/>
      </c>
      <c r="AP2158" s="274" t="n"/>
      <c r="AQ2158" s="583" t="inlineStr"/>
      <c r="AR2158" s="439">
        <f>IF(OR(AQ2158="",AQ2158="",AQ2158=0),"",6.213/(AQ2158*24))</f>
        <v/>
      </c>
      <c r="AS2158" s="436">
        <f>IF(OR(NOT(ISNUMBER(C2158)),NOT(ISNUMBER(AB2158))),"",IF(AG2158&lt;&gt;"",AG2158,AB2158)-C2158)</f>
        <v/>
      </c>
      <c r="AT2158" s="280" t="n"/>
      <c r="AU2158" s="281">
        <f>IF($B2158="","",TEXT($A2158,"yyyymmdd")&amp;"_P"&amp;$C2158&amp;"_C"&amp;$F2158&amp;"_"&amp;TRIM(RIGHT(SUBSTITUTE(TRIM(SUBSTITUTE($L2158,CHAR(160)," "))," ",REPT(" ",60)),60))&amp;IF($P2158="","","-"&amp;TRIM(RIGHT(SUBSTITUTE(TRIM(SUBSTITUTE($P2158,CHAR(160)," "))," ",REPT(" ",60)),60)))&amp;IF($T2158="","","-"&amp;TRIM(RIGHT(SUBSTITUTE(TRIM(SUBSTITUTE($T2158,CHAR(160)," "))," ",REPT(" ",60)),60)))&amp;".jpg")</f>
        <v/>
      </c>
    </row>
    <row r="2159" ht="42" customHeight="1">
      <c r="A2159" s="278" t="n">
        <v>36849</v>
      </c>
      <c r="B2159" s="274" t="inlineStr">
        <is>
          <t>FAI 1000 19 November, 2000</t>
        </is>
      </c>
      <c r="C2159" s="274" t="inlineStr">
        <is>
          <t>DNF</t>
        </is>
      </c>
      <c r="D2159" s="274" t="n"/>
      <c r="E2159" s="274" t="n"/>
      <c r="F2159" s="274" t="n">
        <v>28</v>
      </c>
      <c r="G2159" s="274" t="inlineStr">
        <is>
          <t>Gibson Motorsport</t>
        </is>
      </c>
      <c r="H2159" s="274" t="n"/>
      <c r="I2159" s="274" t="inlineStr">
        <is>
          <t>Wynn's</t>
        </is>
      </c>
      <c r="J2159" s="274" t="inlineStr">
        <is>
          <t>Holden Commodore VT</t>
        </is>
      </c>
      <c r="K2159" s="274" t="n"/>
      <c r="L2159" s="274" t="inlineStr">
        <is>
          <t>Rodney Forbes</t>
        </is>
      </c>
      <c r="M2159" s="274" t="inlineStr">
        <is>
          <t>AUS</t>
        </is>
      </c>
      <c r="N2159" s="698">
        <f>_xlfn.LET(_xlpm.d,_xlfn.XLOOKUP(L2159,'[1]Birth Dates'!$A:$A,'[1]Birth Dates'!$B:$B,"",0),IF(_xlpm.d=0,"",_xlpm.d))</f>
        <v/>
      </c>
      <c r="O2159" s="274">
        <f>IF(OR(N2159="",A2159="",NOT(ISNUMBER(N2159)),N2159&gt;A2159),"",DATEDIF(N2159,A2159,"Y")&amp;" years, "&amp;DATEDIF(N2159,A2159,"YM")&amp;" months, "&amp;DATEDIF(N2159,A2159,"MD")&amp;" days")</f>
        <v/>
      </c>
      <c r="P2159" s="274" t="inlineStr">
        <is>
          <t>John Cleland</t>
        </is>
      </c>
      <c r="Q2159" s="274" t="inlineStr">
        <is>
          <t>GBR</t>
        </is>
      </c>
      <c r="R2159" s="698">
        <f>_xlfn.LET(_xlpm.d,_xlfn.XLOOKUP(P2159,'[1]Birth Dates'!$A:$A,'[1]Birth Dates'!$B:$B,"",0),IF(_xlpm.d=0,"",_xlpm.d))</f>
        <v/>
      </c>
      <c r="S2159" s="274">
        <f>IF(OR(R2159="",A2159="",NOT(ISNUMBER(R2159)),R2159&gt;A2159),"",DATEDIF(R2159,A2159,"Y")&amp;" years, "&amp;DATEDIF(R2159,A2159,"YM")&amp;" months, "&amp;DATEDIF(R2159,A2159,"MD")&amp;" days")</f>
        <v/>
      </c>
      <c r="T2159" s="274" t="n"/>
      <c r="U2159" s="274" t="n"/>
      <c r="V2159" s="698">
        <f>_xlfn.LET(_xlpm.d,_xlfn.XLOOKUP(T2159,'[1]Birth Dates'!$A:$A,'[1]Birth Dates'!$B:$B,"",0),IF(_xlpm.d=0,"",_xlpm.d))</f>
        <v/>
      </c>
      <c r="W2159" s="274">
        <f>IF(OR(V2159="",A2159="",NOT(ISNUMBER(V2159)),V2159&gt;A2159),"",DATEDIF(V2159,A2159,"Y")&amp;" years, "&amp;DATEDIF(V2159,A2159,"YM")&amp;" months, "&amp;DATEDIF(V2159,A2159,"MD")&amp;" days")</f>
        <v/>
      </c>
      <c r="X2159" s="274" t="n"/>
      <c r="Y2159" s="274" t="n"/>
      <c r="Z2159" s="274" t="n"/>
      <c r="AA2159" s="274" t="n"/>
      <c r="AB2159" s="274" t="n">
        <v>22</v>
      </c>
      <c r="AC2159" s="274" t="n">
        <v>17</v>
      </c>
      <c r="AD2159" s="274" t="n">
        <v>9</v>
      </c>
      <c r="AE2159" s="583" t="inlineStr">
        <is>
          <t>2:15.5880</t>
        </is>
      </c>
      <c r="AF2159" s="418">
        <f>IF(OR(AE2159="",AE2159="",AE2159=0),"",6.213/(AE2159*24))</f>
        <v/>
      </c>
      <c r="AG2159" s="279" t="n"/>
      <c r="AH2159" s="583" t="inlineStr"/>
      <c r="AI2159" s="418">
        <f>IF(OR(AH2159="",AH2159="",AH2159=0),"",6.213/(AH2159*24))</f>
        <v/>
      </c>
      <c r="AJ2159" s="175">
        <f>IF(AND(ISNUMBER(AB2159),ISNUMBER(AG2159)),AB2159-AG2159,"")</f>
        <v/>
      </c>
      <c r="AK2159" s="274" t="inlineStr">
        <is>
          <t>Accident</t>
        </is>
      </c>
      <c r="AL2159" s="274" t="n">
        <v>78</v>
      </c>
      <c r="AM2159" s="713" t="n"/>
      <c r="AN2159" s="671">
        <f>IF(OR(AL2159="",AM2159="",AM2159=0),"",AL2159*6.213/(AM2159*24))</f>
        <v/>
      </c>
      <c r="AO2159" s="477">
        <f>IF(AND(AL2159=AL2158,AM2159&lt;&gt;"",AM2158&lt;&gt;""),AM2159-AM2158,"")</f>
        <v/>
      </c>
      <c r="AP2159" s="274" t="n"/>
      <c r="AQ2159" s="583" t="inlineStr"/>
      <c r="AR2159" s="439">
        <f>IF(OR(AQ2159="",AQ2159="",AQ2159=0),"",6.213/(AQ2159*24))</f>
        <v/>
      </c>
      <c r="AS2159" s="436">
        <f>IF(OR(NOT(ISNUMBER(C2159)),NOT(ISNUMBER(AB2159))),"",IF(AG2159&lt;&gt;"",AG2159,AB2159)-C2159)</f>
        <v/>
      </c>
      <c r="AT2159" s="280" t="n"/>
      <c r="AU2159" s="281">
        <f>IF($B2159="","",TEXT($A2159,"yyyymmdd")&amp;"_P"&amp;$C2159&amp;"_C"&amp;$F2159&amp;"_"&amp;TRIM(RIGHT(SUBSTITUTE(TRIM(SUBSTITUTE($L2159,CHAR(160)," "))," ",REPT(" ",60)),60))&amp;IF($P2159="","","-"&amp;TRIM(RIGHT(SUBSTITUTE(TRIM(SUBSTITUTE($P2159,CHAR(160)," "))," ",REPT(" ",60)),60)))&amp;IF($T2159="","","-"&amp;TRIM(RIGHT(SUBSTITUTE(TRIM(SUBSTITUTE($T2159,CHAR(160)," "))," ",REPT(" ",60)),60)))&amp;".jpg")</f>
        <v/>
      </c>
    </row>
    <row r="2160" ht="42" customHeight="1">
      <c r="A2160" s="278" t="n">
        <v>36849</v>
      </c>
      <c r="B2160" s="274" t="inlineStr">
        <is>
          <t>FAI 1000 19 November, 2000</t>
        </is>
      </c>
      <c r="C2160" s="274" t="inlineStr">
        <is>
          <t>DNF</t>
        </is>
      </c>
      <c r="D2160" s="274" t="n"/>
      <c r="E2160" s="274" t="n"/>
      <c r="F2160" s="274" t="n">
        <v>25</v>
      </c>
      <c r="G2160" s="274" t="inlineStr">
        <is>
          <t>Terry Wyhoon Racing</t>
        </is>
      </c>
      <c r="H2160" s="274" t="n"/>
      <c r="I2160" s="274" t="inlineStr">
        <is>
          <t>Biante Model Cars</t>
        </is>
      </c>
      <c r="J2160" s="274" t="inlineStr">
        <is>
          <t>Holden Commodore VS</t>
        </is>
      </c>
      <c r="K2160" s="274" t="n"/>
      <c r="L2160" s="274" t="inlineStr">
        <is>
          <t>Terry Wyhoon</t>
        </is>
      </c>
      <c r="M2160" s="274" t="inlineStr">
        <is>
          <t>AUS</t>
        </is>
      </c>
      <c r="N2160" s="698">
        <f>_xlfn.LET(_xlpm.d,_xlfn.XLOOKUP(L2160,'[1]Birth Dates'!$A:$A,'[1]Birth Dates'!$B:$B,"",0),IF(_xlpm.d=0,"",_xlpm.d))</f>
        <v/>
      </c>
      <c r="O2160" s="274">
        <f>IF(OR(N2160="",A2160="",NOT(ISNUMBER(N2160)),N2160&gt;A2160),"",DATEDIF(N2160,A2160,"Y")&amp;" years, "&amp;DATEDIF(N2160,A2160,"YM")&amp;" months, "&amp;DATEDIF(N2160,A2160,"MD")&amp;" days")</f>
        <v/>
      </c>
      <c r="P2160" s="274" t="inlineStr">
        <is>
          <t>James Brock</t>
        </is>
      </c>
      <c r="Q2160" s="274" t="inlineStr">
        <is>
          <t>AUS</t>
        </is>
      </c>
      <c r="R2160" s="698">
        <f>_xlfn.LET(_xlpm.d,_xlfn.XLOOKUP(P2160,'[1]Birth Dates'!$A:$A,'[1]Birth Dates'!$B:$B,"",0),IF(_xlpm.d=0,"",_xlpm.d))</f>
        <v/>
      </c>
      <c r="S2160" s="274">
        <f>IF(OR(R2160="",A2160="",NOT(ISNUMBER(R2160)),R2160&gt;A2160),"",DATEDIF(R2160,A2160,"Y")&amp;" years, "&amp;DATEDIF(R2160,A2160,"YM")&amp;" months, "&amp;DATEDIF(R2160,A2160,"MD")&amp;" days")</f>
        <v/>
      </c>
      <c r="T2160" s="274" t="n"/>
      <c r="U2160" s="274" t="n"/>
      <c r="V2160" s="698">
        <f>_xlfn.LET(_xlpm.d,_xlfn.XLOOKUP(T2160,'[1]Birth Dates'!$A:$A,'[1]Birth Dates'!$B:$B,"",0),IF(_xlpm.d=0,"",_xlpm.d))</f>
        <v/>
      </c>
      <c r="W2160" s="274">
        <f>IF(OR(V2160="",A2160="",NOT(ISNUMBER(V2160)),V2160&gt;A2160),"",DATEDIF(V2160,A2160,"Y")&amp;" years, "&amp;DATEDIF(V2160,A2160,"YM")&amp;" months, "&amp;DATEDIF(V2160,A2160,"MD")&amp;" days")</f>
        <v/>
      </c>
      <c r="X2160" s="274" t="n"/>
      <c r="Y2160" s="274" t="n"/>
      <c r="Z2160" s="274" t="n"/>
      <c r="AA2160" s="274" t="n"/>
      <c r="AB2160" s="274" t="n">
        <v>43</v>
      </c>
      <c r="AC2160" s="274" t="n">
        <v>18</v>
      </c>
      <c r="AD2160" s="274" t="n">
        <v>9</v>
      </c>
      <c r="AE2160" s="583" t="inlineStr">
        <is>
          <t>2:21.4220</t>
        </is>
      </c>
      <c r="AF2160" s="418">
        <f>IF(OR(AE2160="",AE2160="",AE2160=0),"",6.213/(AE2160*24))</f>
        <v/>
      </c>
      <c r="AG2160" s="279" t="n"/>
      <c r="AH2160" s="583" t="inlineStr"/>
      <c r="AI2160" s="418">
        <f>IF(OR(AH2160="",AH2160="",AH2160=0),"",6.213/(AH2160*24))</f>
        <v/>
      </c>
      <c r="AJ2160" s="175">
        <f>IF(AND(ISNUMBER(AB2160),ISNUMBER(AG2160)),AB2160-AG2160,"")</f>
        <v/>
      </c>
      <c r="AK2160" s="274" t="inlineStr">
        <is>
          <t>Accident</t>
        </is>
      </c>
      <c r="AL2160" s="274" t="n">
        <v>72</v>
      </c>
      <c r="AM2160" s="713" t="n"/>
      <c r="AN2160" s="671">
        <f>IF(OR(AL2160="",AM2160="",AM2160=0),"",AL2160*6.213/(AM2160*24))</f>
        <v/>
      </c>
      <c r="AO2160" s="477">
        <f>IF(AND(AL2160=AL2159,AM2160&lt;&gt;"",AM2159&lt;&gt;""),AM2160-AM2159,"")</f>
        <v/>
      </c>
      <c r="AP2160" s="274" t="n"/>
      <c r="AQ2160" s="583" t="inlineStr"/>
      <c r="AR2160" s="439">
        <f>IF(OR(AQ2160="",AQ2160="",AQ2160=0),"",6.213/(AQ2160*24))</f>
        <v/>
      </c>
      <c r="AS2160" s="436">
        <f>IF(OR(NOT(ISNUMBER(C2160)),NOT(ISNUMBER(AB2160))),"",IF(AG2160&lt;&gt;"",AG2160,AB2160)-C2160)</f>
        <v/>
      </c>
      <c r="AT2160" s="280" t="n"/>
      <c r="AU2160" s="281">
        <f>IF($B2160="","",TEXT($A2160,"yyyymmdd")&amp;"_P"&amp;$C2160&amp;"_C"&amp;$F2160&amp;"_"&amp;TRIM(RIGHT(SUBSTITUTE(TRIM(SUBSTITUTE($L2160,CHAR(160)," "))," ",REPT(" ",60)),60))&amp;IF($P2160="","","-"&amp;TRIM(RIGHT(SUBSTITUTE(TRIM(SUBSTITUTE($P2160,CHAR(160)," "))," ",REPT(" ",60)),60)))&amp;IF($T2160="","","-"&amp;TRIM(RIGHT(SUBSTITUTE(TRIM(SUBSTITUTE($T2160,CHAR(160)," "))," ",REPT(" ",60)),60)))&amp;".jpg")</f>
        <v/>
      </c>
    </row>
    <row r="2161" ht="42" customHeight="1">
      <c r="A2161" s="278" t="n">
        <v>36849</v>
      </c>
      <c r="B2161" s="274" t="inlineStr">
        <is>
          <t>FAI 1000 19 November, 2000</t>
        </is>
      </c>
      <c r="C2161" s="274" t="inlineStr">
        <is>
          <t>DNF</t>
        </is>
      </c>
      <c r="D2161" s="274" t="n"/>
      <c r="E2161" s="274" t="n"/>
      <c r="F2161" s="274" t="n">
        <v>45</v>
      </c>
      <c r="G2161" s="274" t="inlineStr">
        <is>
          <t>Dean Canto Racing</t>
        </is>
      </c>
      <c r="H2161" s="274" t="n"/>
      <c r="I2161" s="274" t="inlineStr">
        <is>
          <t>BMC Software</t>
        </is>
      </c>
      <c r="J2161" s="274" t="inlineStr">
        <is>
          <t>Ford Falcon AU</t>
        </is>
      </c>
      <c r="K2161" s="274" t="n"/>
      <c r="L2161" s="274" t="inlineStr">
        <is>
          <t>Dean Canto</t>
        </is>
      </c>
      <c r="M2161" s="274" t="inlineStr">
        <is>
          <t>AUS</t>
        </is>
      </c>
      <c r="N2161" s="698">
        <f>_xlfn.LET(_xlpm.d,_xlfn.XLOOKUP(L2161,'[1]Birth Dates'!$A:$A,'[1]Birth Dates'!$B:$B,"",0),IF(_xlpm.d=0,"",_xlpm.d))</f>
        <v/>
      </c>
      <c r="O2161" s="274">
        <f>IF(OR(N2161="",A2161="",NOT(ISNUMBER(N2161)),N2161&gt;A2161),"",DATEDIF(N2161,A2161,"Y")&amp;" years, "&amp;DATEDIF(N2161,A2161,"YM")&amp;" months, "&amp;DATEDIF(N2161,A2161,"MD")&amp;" days")</f>
        <v/>
      </c>
      <c r="P2161" s="274" t="inlineStr">
        <is>
          <t>Ian Moncrieff</t>
        </is>
      </c>
      <c r="Q2161" s="274" t="inlineStr">
        <is>
          <t>AUS</t>
        </is>
      </c>
      <c r="R2161" s="698">
        <f>_xlfn.LET(_xlpm.d,_xlfn.XLOOKUP(P2161,'[1]Birth Dates'!$A:$A,'[1]Birth Dates'!$B:$B,"",0),IF(_xlpm.d=0,"",_xlpm.d))</f>
        <v/>
      </c>
      <c r="S2161" s="274">
        <f>IF(OR(R2161="",A2161="",NOT(ISNUMBER(R2161)),R2161&gt;A2161),"",DATEDIF(R2161,A2161,"Y")&amp;" years, "&amp;DATEDIF(R2161,A2161,"YM")&amp;" months, "&amp;DATEDIF(R2161,A2161,"MD")&amp;" days")</f>
        <v/>
      </c>
      <c r="T2161" s="274" t="n"/>
      <c r="U2161" s="274" t="n"/>
      <c r="V2161" s="698">
        <f>_xlfn.LET(_xlpm.d,_xlfn.XLOOKUP(T2161,'[1]Birth Dates'!$A:$A,'[1]Birth Dates'!$B:$B,"",0),IF(_xlpm.d=0,"",_xlpm.d))</f>
        <v/>
      </c>
      <c r="W2161" s="274">
        <f>IF(OR(V2161="",A2161="",NOT(ISNUMBER(V2161)),V2161&gt;A2161),"",DATEDIF(V2161,A2161,"Y")&amp;" years, "&amp;DATEDIF(V2161,A2161,"YM")&amp;" months, "&amp;DATEDIF(V2161,A2161,"MD")&amp;" days")</f>
        <v/>
      </c>
      <c r="X2161" s="274" t="n"/>
      <c r="Y2161" s="274" t="n"/>
      <c r="Z2161" s="274" t="n"/>
      <c r="AA2161" s="274" t="n"/>
      <c r="AB2161" s="274" t="n">
        <v>31</v>
      </c>
      <c r="AC2161" s="274" t="n">
        <v>23</v>
      </c>
      <c r="AD2161" s="274" t="n">
        <v>8</v>
      </c>
      <c r="AE2161" s="583" t="inlineStr">
        <is>
          <t>2:17.6960</t>
        </is>
      </c>
      <c r="AF2161" s="418">
        <f>IF(OR(AE2161="",AE2161="",AE2161=0),"",6.213/(AE2161*24))</f>
        <v/>
      </c>
      <c r="AG2161" s="279" t="n"/>
      <c r="AH2161" s="583" t="inlineStr"/>
      <c r="AI2161" s="418">
        <f>IF(OR(AH2161="",AH2161="",AH2161=0),"",6.213/(AH2161*24))</f>
        <v/>
      </c>
      <c r="AJ2161" s="175">
        <f>IF(AND(ISNUMBER(AB2161),ISNUMBER(AG2161)),AB2161-AG2161,"")</f>
        <v/>
      </c>
      <c r="AK2161" s="274" t="inlineStr">
        <is>
          <t>Accident</t>
        </is>
      </c>
      <c r="AL2161" s="274" t="n">
        <v>56</v>
      </c>
      <c r="AM2161" s="713" t="n"/>
      <c r="AN2161" s="671">
        <f>IF(OR(AL2161="",AM2161="",AM2161=0),"",AL2161*6.213/(AM2161*24))</f>
        <v/>
      </c>
      <c r="AO2161" s="477">
        <f>IF(AND(AL2161=AL2160,AM2161&lt;&gt;"",AM2160&lt;&gt;""),AM2161-AM2160,"")</f>
        <v/>
      </c>
      <c r="AP2161" s="274" t="n"/>
      <c r="AQ2161" s="583" t="inlineStr"/>
      <c r="AR2161" s="439">
        <f>IF(OR(AQ2161="",AQ2161="",AQ2161=0),"",6.213/(AQ2161*24))</f>
        <v/>
      </c>
      <c r="AS2161" s="436">
        <f>IF(OR(NOT(ISNUMBER(C2161)),NOT(ISNUMBER(AB2161))),"",IF(AG2161&lt;&gt;"",AG2161,AB2161)-C2161)</f>
        <v/>
      </c>
      <c r="AT2161" s="280" t="n"/>
      <c r="AU2161" s="281">
        <f>IF($B2161="","",TEXT($A2161,"yyyymmdd")&amp;"_P"&amp;$C2161&amp;"_C"&amp;$F2161&amp;"_"&amp;TRIM(RIGHT(SUBSTITUTE(TRIM(SUBSTITUTE($L2161,CHAR(160)," "))," ",REPT(" ",60)),60))&amp;IF($P2161="","","-"&amp;TRIM(RIGHT(SUBSTITUTE(TRIM(SUBSTITUTE($P2161,CHAR(160)," "))," ",REPT(" ",60)),60)))&amp;IF($T2161="","","-"&amp;TRIM(RIGHT(SUBSTITUTE(TRIM(SUBSTITUTE($T2161,CHAR(160)," "))," ",REPT(" ",60)),60)))&amp;".jpg")</f>
        <v/>
      </c>
    </row>
    <row r="2162" ht="42" customHeight="1">
      <c r="A2162" s="278" t="n">
        <v>36849</v>
      </c>
      <c r="B2162" s="274" t="inlineStr">
        <is>
          <t>FAI 1000 19 November, 2000</t>
        </is>
      </c>
      <c r="C2162" s="274" t="inlineStr">
        <is>
          <t>DNF</t>
        </is>
      </c>
      <c r="D2162" s="274" t="n"/>
      <c r="E2162" s="274" t="n"/>
      <c r="F2162" s="274" t="n">
        <v>6</v>
      </c>
      <c r="G2162" s="274" t="inlineStr">
        <is>
          <t>Glenn Seton Racing</t>
        </is>
      </c>
      <c r="H2162" s="274" t="n"/>
      <c r="I2162" s="274" t="inlineStr">
        <is>
          <t xml:space="preserve"> Ford, Ford Credit</t>
        </is>
      </c>
      <c r="J2162" s="274" t="inlineStr">
        <is>
          <t>Ford Falcon AU</t>
        </is>
      </c>
      <c r="K2162" s="274" t="n"/>
      <c r="L2162" s="274" t="inlineStr">
        <is>
          <t>Wayne Gardner</t>
        </is>
      </c>
      <c r="M2162" s="274" t="inlineStr">
        <is>
          <t>AUS</t>
        </is>
      </c>
      <c r="N2162" s="698">
        <f>_xlfn.LET(_xlpm.d,_xlfn.XLOOKUP(L2162,'[1]Birth Dates'!$A:$A,'[1]Birth Dates'!$B:$B,"",0),IF(_xlpm.d=0,"",_xlpm.d))</f>
        <v/>
      </c>
      <c r="O2162" s="274">
        <f>IF(OR(N2162="",A2162="",NOT(ISNUMBER(N2162)),N2162&gt;A2162),"",DATEDIF(N2162,A2162,"Y")&amp;" years, "&amp;DATEDIF(N2162,A2162,"YM")&amp;" months, "&amp;DATEDIF(N2162,A2162,"MD")&amp;" days")</f>
        <v/>
      </c>
      <c r="P2162" s="274" t="inlineStr">
        <is>
          <t>Neal Bates</t>
        </is>
      </c>
      <c r="Q2162" s="274" t="inlineStr">
        <is>
          <t>AUS</t>
        </is>
      </c>
      <c r="R2162" s="698">
        <f>_xlfn.LET(_xlpm.d,_xlfn.XLOOKUP(P2162,'[1]Birth Dates'!$A:$A,'[1]Birth Dates'!$B:$B,"",0),IF(_xlpm.d=0,"",_xlpm.d))</f>
        <v/>
      </c>
      <c r="S2162" s="274">
        <f>IF(OR(R2162="",A2162="",NOT(ISNUMBER(R2162)),R2162&gt;A2162),"",DATEDIF(R2162,A2162,"Y")&amp;" years, "&amp;DATEDIF(R2162,A2162,"YM")&amp;" months, "&amp;DATEDIF(R2162,A2162,"MD")&amp;" days")</f>
        <v/>
      </c>
      <c r="T2162" s="274" t="n"/>
      <c r="U2162" s="274" t="n"/>
      <c r="V2162" s="698">
        <f>_xlfn.LET(_xlpm.d,_xlfn.XLOOKUP(T2162,'[1]Birth Dates'!$A:$A,'[1]Birth Dates'!$B:$B,"",0),IF(_xlpm.d=0,"",_xlpm.d))</f>
        <v/>
      </c>
      <c r="W2162" s="274">
        <f>IF(OR(V2162="",A2162="",NOT(ISNUMBER(V2162)),V2162&gt;A2162),"",DATEDIF(V2162,A2162,"Y")&amp;" years, "&amp;DATEDIF(V2162,A2162,"YM")&amp;" months, "&amp;DATEDIF(V2162,A2162,"MD")&amp;" days")</f>
        <v/>
      </c>
      <c r="X2162" s="274" t="n"/>
      <c r="Y2162" s="274" t="n"/>
      <c r="Z2162" s="274" t="n"/>
      <c r="AA2162" s="274" t="n"/>
      <c r="AB2162" s="274" t="n">
        <v>8</v>
      </c>
      <c r="AC2162" s="274" t="n">
        <v>21</v>
      </c>
      <c r="AD2162" s="274" t="n">
        <v>9</v>
      </c>
      <c r="AE2162" s="598" t="inlineStr">
        <is>
          <t>2:13.4910</t>
        </is>
      </c>
      <c r="AF2162" s="418">
        <f>IF(OR(AE2162="",AE2162="",AE2162=0),"",6.213/(AE2162*24))</f>
        <v/>
      </c>
      <c r="AG2162" s="279" t="n">
        <v>1</v>
      </c>
      <c r="AH2162" s="583" t="inlineStr">
        <is>
          <t>2:28.3840</t>
        </is>
      </c>
      <c r="AI2162" s="418">
        <f>IF(OR(AH2162="",AH2162="",AH2162=0),"",6.213/(AH2162*24))</f>
        <v/>
      </c>
      <c r="AJ2162" s="175">
        <f>IF(AND(ISNUMBER(AB2162),ISNUMBER(AG2162)),AB2162-AG2162,"")</f>
        <v/>
      </c>
      <c r="AK2162" s="274" t="inlineStr">
        <is>
          <t>Clutch</t>
        </is>
      </c>
      <c r="AL2162" s="274" t="n">
        <v>45</v>
      </c>
      <c r="AM2162" s="713" t="n"/>
      <c r="AN2162" s="671">
        <f>IF(OR(AL2162="",AM2162="",AM2162=0),"",AL2162*6.213/(AM2162*24))</f>
        <v/>
      </c>
      <c r="AO2162" s="477">
        <f>IF(AND(AL2162=AL2161,AM2162&lt;&gt;"",AM2161&lt;&gt;""),AM2162-AM2161,"")</f>
        <v/>
      </c>
      <c r="AP2162" s="274" t="n"/>
      <c r="AQ2162" s="583" t="inlineStr"/>
      <c r="AR2162" s="439">
        <f>IF(OR(AQ2162="",AQ2162="",AQ2162=0),"",6.213/(AQ2162*24))</f>
        <v/>
      </c>
      <c r="AS2162" s="436">
        <f>IF(OR(NOT(ISNUMBER(C2162)),NOT(ISNUMBER(AB2162))),"",IF(AG2162&lt;&gt;"",AG2162,AB2162)-C2162)</f>
        <v/>
      </c>
      <c r="AT2162" s="280" t="n"/>
      <c r="AU2162" s="281">
        <f>IF($B2162="","",TEXT($A2162,"yyyymmdd")&amp;"_P"&amp;$C2162&amp;"_C"&amp;$F2162&amp;"_"&amp;TRIM(RIGHT(SUBSTITUTE(TRIM(SUBSTITUTE($L2162,CHAR(160)," "))," ",REPT(" ",60)),60))&amp;IF($P2162="","","-"&amp;TRIM(RIGHT(SUBSTITUTE(TRIM(SUBSTITUTE($P2162,CHAR(160)," "))," ",REPT(" ",60)),60)))&amp;IF($T2162="","","-"&amp;TRIM(RIGHT(SUBSTITUTE(TRIM(SUBSTITUTE($T2162,CHAR(160)," "))," ",REPT(" ",60)),60)))&amp;".jpg")</f>
        <v/>
      </c>
    </row>
    <row r="2163" ht="42" customHeight="1">
      <c r="A2163" s="278" t="n">
        <v>36849</v>
      </c>
      <c r="B2163" s="274" t="inlineStr">
        <is>
          <t>FAI 1000 19 November, 2000</t>
        </is>
      </c>
      <c r="C2163" s="274" t="inlineStr">
        <is>
          <t>DNF</t>
        </is>
      </c>
      <c r="D2163" s="274" t="n"/>
      <c r="E2163" s="274" t="n"/>
      <c r="F2163" s="274" t="n">
        <v>96</v>
      </c>
      <c r="G2163" s="274" t="inlineStr">
        <is>
          <t>John Faulkner Racing</t>
        </is>
      </c>
      <c r="H2163" s="274" t="n"/>
      <c r="I2163" s="274" t="inlineStr">
        <is>
          <t>Chicko Roll</t>
        </is>
      </c>
      <c r="J2163" s="274" t="inlineStr">
        <is>
          <t>Holden Commodore VS</t>
        </is>
      </c>
      <c r="K2163" s="274" t="n"/>
      <c r="L2163" s="274" t="inlineStr">
        <is>
          <t>Ryan McLeod</t>
        </is>
      </c>
      <c r="M2163" s="274" t="inlineStr">
        <is>
          <t>AUS</t>
        </is>
      </c>
      <c r="N2163" s="698">
        <f>_xlfn.LET(_xlpm.d,_xlfn.XLOOKUP(L2163,'[1]Birth Dates'!$A:$A,'[1]Birth Dates'!$B:$B,"",0),IF(_xlpm.d=0,"",_xlpm.d))</f>
        <v/>
      </c>
      <c r="O2163" s="274">
        <f>IF(OR(N2163="",A2163="",NOT(ISNUMBER(N2163)),N2163&gt;A2163),"",DATEDIF(N2163,A2163,"Y")&amp;" years, "&amp;DATEDIF(N2163,A2163,"YM")&amp;" months, "&amp;DATEDIF(N2163,A2163,"MD")&amp;" days")</f>
        <v/>
      </c>
      <c r="P2163" s="274" t="inlineStr">
        <is>
          <t>Wayne Wakefield</t>
        </is>
      </c>
      <c r="Q2163" s="274" t="inlineStr">
        <is>
          <t>AUS</t>
        </is>
      </c>
      <c r="R2163" s="698">
        <f>_xlfn.LET(_xlpm.d,_xlfn.XLOOKUP(P2163,'[1]Birth Dates'!$A:$A,'[1]Birth Dates'!$B:$B,"",0),IF(_xlpm.d=0,"",_xlpm.d))</f>
        <v/>
      </c>
      <c r="S2163" s="274">
        <f>IF(OR(R2163="",A2163="",NOT(ISNUMBER(R2163)),R2163&gt;A2163),"",DATEDIF(R2163,A2163,"Y")&amp;" years, "&amp;DATEDIF(R2163,A2163,"YM")&amp;" months, "&amp;DATEDIF(R2163,A2163,"MD")&amp;" days")</f>
        <v/>
      </c>
      <c r="T2163" s="274" t="n"/>
      <c r="U2163" s="274" t="n"/>
      <c r="V2163" s="698">
        <f>_xlfn.LET(_xlpm.d,_xlfn.XLOOKUP(T2163,'[1]Birth Dates'!$A:$A,'[1]Birth Dates'!$B:$B,"",0),IF(_xlpm.d=0,"",_xlpm.d))</f>
        <v/>
      </c>
      <c r="W2163" s="274">
        <f>IF(OR(V2163="",A2163="",NOT(ISNUMBER(V2163)),V2163&gt;A2163),"",DATEDIF(V2163,A2163,"Y")&amp;" years, "&amp;DATEDIF(V2163,A2163,"YM")&amp;" months, "&amp;DATEDIF(V2163,A2163,"MD")&amp;" days")</f>
        <v/>
      </c>
      <c r="X2163" s="274" t="n"/>
      <c r="Y2163" s="274" t="n"/>
      <c r="Z2163" s="274" t="n"/>
      <c r="AA2163" s="274" t="n"/>
      <c r="AB2163" s="274" t="n">
        <v>32</v>
      </c>
      <c r="AC2163" s="274" t="n">
        <v>20</v>
      </c>
      <c r="AD2163" s="274" t="n">
        <v>8</v>
      </c>
      <c r="AE2163" s="583" t="inlineStr">
        <is>
          <t>2:18.2600</t>
        </is>
      </c>
      <c r="AF2163" s="418">
        <f>IF(OR(AE2163="",AE2163="",AE2163=0),"",6.213/(AE2163*24))</f>
        <v/>
      </c>
      <c r="AG2163" s="279" t="n"/>
      <c r="AH2163" s="583" t="inlineStr"/>
      <c r="AI2163" s="418">
        <f>IF(OR(AH2163="",AH2163="",AH2163=0),"",6.213/(AH2163*24))</f>
        <v/>
      </c>
      <c r="AJ2163" s="175">
        <f>IF(AND(ISNUMBER(AB2163),ISNUMBER(AG2163)),AB2163-AG2163,"")</f>
        <v/>
      </c>
      <c r="AK2163" s="274" t="inlineStr">
        <is>
          <t>Accident</t>
        </is>
      </c>
      <c r="AL2163" s="274" t="n">
        <v>42</v>
      </c>
      <c r="AM2163" s="713" t="n"/>
      <c r="AN2163" s="671">
        <f>IF(OR(AL2163="",AM2163="",AM2163=0),"",AL2163*6.213/(AM2163*24))</f>
        <v/>
      </c>
      <c r="AO2163" s="477">
        <f>IF(AND(AL2163=AL2162,AM2163&lt;&gt;"",AM2162&lt;&gt;""),AM2163-AM2162,"")</f>
        <v/>
      </c>
      <c r="AP2163" s="274" t="n"/>
      <c r="AQ2163" s="583" t="inlineStr"/>
      <c r="AR2163" s="439">
        <f>IF(OR(AQ2163="",AQ2163="",AQ2163=0),"",6.213/(AQ2163*24))</f>
        <v/>
      </c>
      <c r="AS2163" s="436">
        <f>IF(OR(NOT(ISNUMBER(C2163)),NOT(ISNUMBER(AB2163))),"",IF(AG2163&lt;&gt;"",AG2163,AB2163)-C2163)</f>
        <v/>
      </c>
      <c r="AT2163" s="280" t="n"/>
      <c r="AU2163" s="281">
        <f>IF($B2163="","",TEXT($A2163,"yyyymmdd")&amp;"_P"&amp;$C2163&amp;"_C"&amp;$F2163&amp;"_"&amp;TRIM(RIGHT(SUBSTITUTE(TRIM(SUBSTITUTE($L2163,CHAR(160)," "))," ",REPT(" ",60)),60))&amp;IF($P2163="","","-"&amp;TRIM(RIGHT(SUBSTITUTE(TRIM(SUBSTITUTE($P2163,CHAR(160)," "))," ",REPT(" ",60)),60)))&amp;IF($T2163="","","-"&amp;TRIM(RIGHT(SUBSTITUTE(TRIM(SUBSTITUTE($T2163,CHAR(160)," "))," ",REPT(" ",60)),60)))&amp;".jpg")</f>
        <v/>
      </c>
    </row>
    <row r="2164" ht="42" customHeight="1">
      <c r="A2164" s="278" t="n">
        <v>36849</v>
      </c>
      <c r="B2164" s="274" t="inlineStr">
        <is>
          <t>FAI 1000 19 November, 2000</t>
        </is>
      </c>
      <c r="C2164" s="274" t="inlineStr">
        <is>
          <t>DNF</t>
        </is>
      </c>
      <c r="D2164" s="274" t="n"/>
      <c r="E2164" s="274" t="n"/>
      <c r="F2164" s="274" t="n">
        <v>35</v>
      </c>
      <c r="G2164" s="274" t="inlineStr">
        <is>
          <t>Garry Rogers Motorsport</t>
        </is>
      </c>
      <c r="H2164" s="274" t="n"/>
      <c r="I2164" s="274" t="inlineStr">
        <is>
          <t>Valvoline</t>
        </is>
      </c>
      <c r="J2164" s="274" t="inlineStr">
        <is>
          <t>Holden Commodore VT</t>
        </is>
      </c>
      <c r="K2164" s="274" t="n"/>
      <c r="L2164" s="274" t="inlineStr">
        <is>
          <t>Greg Ritter</t>
        </is>
      </c>
      <c r="M2164" s="274" t="inlineStr">
        <is>
          <t>AUS</t>
        </is>
      </c>
      <c r="N2164" s="698">
        <f>_xlfn.LET(_xlpm.d,_xlfn.XLOOKUP(L2164,'[1]Birth Dates'!$A:$A,'[1]Birth Dates'!$B:$B,"",0),IF(_xlpm.d=0,"",_xlpm.d))</f>
        <v/>
      </c>
      <c r="O2164" s="274">
        <f>IF(OR(N2164="",A2164="",NOT(ISNUMBER(N2164)),N2164&gt;A2164),"",DATEDIF(N2164,A2164,"Y")&amp;" years, "&amp;DATEDIF(N2164,A2164,"YM")&amp;" months, "&amp;DATEDIF(N2164,A2164,"MD")&amp;" days")</f>
        <v/>
      </c>
      <c r="P2164" s="274" t="inlineStr">
        <is>
          <t>Tim Leahey</t>
        </is>
      </c>
      <c r="Q2164" s="274" t="inlineStr">
        <is>
          <t>AUS</t>
        </is>
      </c>
      <c r="R2164" s="698">
        <f>_xlfn.LET(_xlpm.d,_xlfn.XLOOKUP(P2164,'[1]Birth Dates'!$A:$A,'[1]Birth Dates'!$B:$B,"",0),IF(_xlpm.d=0,"",_xlpm.d))</f>
        <v/>
      </c>
      <c r="S2164" s="274">
        <f>IF(OR(R2164="",A2164="",NOT(ISNUMBER(R2164)),R2164&gt;A2164),"",DATEDIF(R2164,A2164,"Y")&amp;" years, "&amp;DATEDIF(R2164,A2164,"YM")&amp;" months, "&amp;DATEDIF(R2164,A2164,"MD")&amp;" days")</f>
        <v/>
      </c>
      <c r="T2164" s="274" t="n"/>
      <c r="U2164" s="274" t="n"/>
      <c r="V2164" s="698">
        <f>_xlfn.LET(_xlpm.d,_xlfn.XLOOKUP(T2164,'[1]Birth Dates'!$A:$A,'[1]Birth Dates'!$B:$B,"",0),IF(_xlpm.d=0,"",_xlpm.d))</f>
        <v/>
      </c>
      <c r="W2164" s="274">
        <f>IF(OR(V2164="",A2164="",NOT(ISNUMBER(V2164)),V2164&gt;A2164),"",DATEDIF(V2164,A2164,"Y")&amp;" years, "&amp;DATEDIF(V2164,A2164,"YM")&amp;" months, "&amp;DATEDIF(V2164,A2164,"MD")&amp;" days")</f>
        <v/>
      </c>
      <c r="X2164" s="274" t="n"/>
      <c r="Y2164" s="274" t="n"/>
      <c r="Z2164" s="274" t="n"/>
      <c r="AA2164" s="274" t="n"/>
      <c r="AB2164" s="274" t="n">
        <v>30</v>
      </c>
      <c r="AC2164" s="274" t="n">
        <v>21</v>
      </c>
      <c r="AD2164" s="274" t="n">
        <v>7</v>
      </c>
      <c r="AE2164" s="583" t="inlineStr">
        <is>
          <t>2:17.2490</t>
        </is>
      </c>
      <c r="AF2164" s="418">
        <f>IF(OR(AE2164="",AE2164="",AE2164=0),"",6.213/(AE2164*24))</f>
        <v/>
      </c>
      <c r="AG2164" s="279" t="n"/>
      <c r="AH2164" s="583" t="inlineStr"/>
      <c r="AI2164" s="418">
        <f>IF(OR(AH2164="",AH2164="",AH2164=0),"",6.213/(AH2164*24))</f>
        <v/>
      </c>
      <c r="AJ2164" s="175">
        <f>IF(AND(ISNUMBER(AB2164),ISNUMBER(AG2164)),AB2164-AG2164,"")</f>
        <v/>
      </c>
      <c r="AK2164" s="274" t="inlineStr">
        <is>
          <t>Overheating</t>
        </is>
      </c>
      <c r="AL2164" s="274" t="n">
        <v>40</v>
      </c>
      <c r="AM2164" s="713" t="n"/>
      <c r="AN2164" s="671">
        <f>IF(OR(AL2164="",AM2164="",AM2164=0),"",AL2164*6.213/(AM2164*24))</f>
        <v/>
      </c>
      <c r="AO2164" s="477">
        <f>IF(AND(AL2164=AL2163,AM2164&lt;&gt;"",AM2163&lt;&gt;""),AM2164-AM2163,"")</f>
        <v/>
      </c>
      <c r="AP2164" s="274" t="n"/>
      <c r="AQ2164" s="583" t="inlineStr"/>
      <c r="AR2164" s="439">
        <f>IF(OR(AQ2164="",AQ2164="",AQ2164=0),"",6.213/(AQ2164*24))</f>
        <v/>
      </c>
      <c r="AS2164" s="436">
        <f>IF(OR(NOT(ISNUMBER(C2164)),NOT(ISNUMBER(AB2164))),"",IF(AG2164&lt;&gt;"",AG2164,AB2164)-C2164)</f>
        <v/>
      </c>
      <c r="AT2164" s="280" t="n"/>
      <c r="AU2164" s="281">
        <f>IF($B2164="","",TEXT($A2164,"yyyymmdd")&amp;"_P"&amp;$C2164&amp;"_C"&amp;$F2164&amp;"_"&amp;TRIM(RIGHT(SUBSTITUTE(TRIM(SUBSTITUTE($L2164,CHAR(160)," "))," ",REPT(" ",60)),60))&amp;IF($P2164="","","-"&amp;TRIM(RIGHT(SUBSTITUTE(TRIM(SUBSTITUTE($P2164,CHAR(160)," "))," ",REPT(" ",60)),60)))&amp;IF($T2164="","","-"&amp;TRIM(RIGHT(SUBSTITUTE(TRIM(SUBSTITUTE($T2164,CHAR(160)," "))," ",REPT(" ",60)),60)))&amp;".jpg")</f>
        <v/>
      </c>
    </row>
    <row r="2165" ht="42" customHeight="1">
      <c r="A2165" s="278" t="n">
        <v>36849</v>
      </c>
      <c r="B2165" s="274" t="inlineStr">
        <is>
          <t>FAI 1000 19 November, 2000</t>
        </is>
      </c>
      <c r="C2165" s="274" t="inlineStr">
        <is>
          <t>DNF</t>
        </is>
      </c>
      <c r="D2165" s="274" t="n"/>
      <c r="E2165" s="274" t="n"/>
      <c r="F2165" s="274" t="n">
        <v>3</v>
      </c>
      <c r="G2165" s="274" t="inlineStr">
        <is>
          <t>Lansvale Smash Repairs</t>
        </is>
      </c>
      <c r="H2165" s="274" t="n"/>
      <c r="I2165" s="274" t="inlineStr">
        <is>
          <t>Optus</t>
        </is>
      </c>
      <c r="J2165" s="274" t="inlineStr">
        <is>
          <t>Holden Commodore VS</t>
        </is>
      </c>
      <c r="K2165" s="274" t="n"/>
      <c r="L2165" s="274" t="inlineStr">
        <is>
          <t>Steve Reed</t>
        </is>
      </c>
      <c r="M2165" s="274" t="inlineStr">
        <is>
          <t>AUS</t>
        </is>
      </c>
      <c r="N2165" s="698">
        <f>_xlfn.LET(_xlpm.d,_xlfn.XLOOKUP(L2165,'[1]Birth Dates'!$A:$A,'[1]Birth Dates'!$B:$B,"",0),IF(_xlpm.d=0,"",_xlpm.d))</f>
        <v/>
      </c>
      <c r="O2165" s="274">
        <f>IF(OR(N2165="",A2165="",NOT(ISNUMBER(N2165)),N2165&gt;A2165),"",DATEDIF(N2165,A2165,"Y")&amp;" years, "&amp;DATEDIF(N2165,A2165,"YM")&amp;" months, "&amp;DATEDIF(N2165,A2165,"MD")&amp;" days")</f>
        <v/>
      </c>
      <c r="P2165" s="274" t="inlineStr">
        <is>
          <t>Trevor Ashby</t>
        </is>
      </c>
      <c r="Q2165" s="274" t="inlineStr">
        <is>
          <t>AUS</t>
        </is>
      </c>
      <c r="R2165" s="698">
        <f>_xlfn.LET(_xlpm.d,_xlfn.XLOOKUP(P2165,'[1]Birth Dates'!$A:$A,'[1]Birth Dates'!$B:$B,"",0),IF(_xlpm.d=0,"",_xlpm.d))</f>
        <v/>
      </c>
      <c r="S2165" s="274">
        <f>IF(OR(R2165="",A2165="",NOT(ISNUMBER(R2165)),R2165&gt;A2165),"",DATEDIF(R2165,A2165,"Y")&amp;" years, "&amp;DATEDIF(R2165,A2165,"YM")&amp;" months, "&amp;DATEDIF(R2165,A2165,"MD")&amp;" days")</f>
        <v/>
      </c>
      <c r="T2165" s="274" t="n"/>
      <c r="U2165" s="274" t="n"/>
      <c r="V2165" s="698">
        <f>_xlfn.LET(_xlpm.d,_xlfn.XLOOKUP(T2165,'[1]Birth Dates'!$A:$A,'[1]Birth Dates'!$B:$B,"",0),IF(_xlpm.d=0,"",_xlpm.d))</f>
        <v/>
      </c>
      <c r="W2165" s="274">
        <f>IF(OR(V2165="",A2165="",NOT(ISNUMBER(V2165)),V2165&gt;A2165),"",DATEDIF(V2165,A2165,"Y")&amp;" years, "&amp;DATEDIF(V2165,A2165,"YM")&amp;" months, "&amp;DATEDIF(V2165,A2165,"MD")&amp;" days")</f>
        <v/>
      </c>
      <c r="X2165" s="274" t="n"/>
      <c r="Y2165" s="274" t="n"/>
      <c r="Z2165" s="274" t="n"/>
      <c r="AA2165" s="274" t="n"/>
      <c r="AB2165" s="274" t="n">
        <v>29</v>
      </c>
      <c r="AC2165" s="274" t="n">
        <v>26</v>
      </c>
      <c r="AD2165" s="274" t="n">
        <v>18</v>
      </c>
      <c r="AE2165" s="583" t="inlineStr">
        <is>
          <t>2:17.1170</t>
        </is>
      </c>
      <c r="AF2165" s="418">
        <f>IF(OR(AE2165="",AE2165="",AE2165=0),"",6.213/(AE2165*24))</f>
        <v/>
      </c>
      <c r="AG2165" s="279" t="n"/>
      <c r="AH2165" s="583" t="inlineStr"/>
      <c r="AI2165" s="418">
        <f>IF(OR(AH2165="",AH2165="",AH2165=0),"",6.213/(AH2165*24))</f>
        <v/>
      </c>
      <c r="AJ2165" s="175">
        <f>IF(AND(ISNUMBER(AB2165),ISNUMBER(AG2165)),AB2165-AG2165,"")</f>
        <v/>
      </c>
      <c r="AK2165" s="274" t="inlineStr">
        <is>
          <t>Radiator</t>
        </is>
      </c>
      <c r="AL2165" s="274" t="n">
        <v>39</v>
      </c>
      <c r="AM2165" s="713" t="n"/>
      <c r="AN2165" s="671">
        <f>IF(OR(AL2165="",AM2165="",AM2165=0),"",AL2165*6.213/(AM2165*24))</f>
        <v/>
      </c>
      <c r="AO2165" s="477">
        <f>IF(AND(AL2165=AL2164,AM2165&lt;&gt;"",AM2164&lt;&gt;""),AM2165-AM2164,"")</f>
        <v/>
      </c>
      <c r="AP2165" s="274" t="n"/>
      <c r="AQ2165" s="583" t="inlineStr"/>
      <c r="AR2165" s="439">
        <f>IF(OR(AQ2165="",AQ2165="",AQ2165=0),"",6.213/(AQ2165*24))</f>
        <v/>
      </c>
      <c r="AS2165" s="436">
        <f>IF(OR(NOT(ISNUMBER(C2165)),NOT(ISNUMBER(AB2165))),"",IF(AG2165&lt;&gt;"",AG2165,AB2165)-C2165)</f>
        <v/>
      </c>
      <c r="AT2165" s="280" t="n"/>
      <c r="AU2165" s="281">
        <f>IF($B2165="","",TEXT($A2165,"yyyymmdd")&amp;"_P"&amp;$C2165&amp;"_C"&amp;$F2165&amp;"_"&amp;TRIM(RIGHT(SUBSTITUTE(TRIM(SUBSTITUTE($L2165,CHAR(160)," "))," ",REPT(" ",60)),60))&amp;IF($P2165="","","-"&amp;TRIM(RIGHT(SUBSTITUTE(TRIM(SUBSTITUTE($P2165,CHAR(160)," "))," ",REPT(" ",60)),60)))&amp;IF($T2165="","","-"&amp;TRIM(RIGHT(SUBSTITUTE(TRIM(SUBSTITUTE($T2165,CHAR(160)," "))," ",REPT(" ",60)),60)))&amp;".jpg")</f>
        <v/>
      </c>
    </row>
    <row r="2166" ht="42" customHeight="1">
      <c r="A2166" s="278" t="n">
        <v>36849</v>
      </c>
      <c r="B2166" s="274" t="inlineStr">
        <is>
          <t>FAI 1000 19 November, 2000</t>
        </is>
      </c>
      <c r="C2166" s="274" t="inlineStr">
        <is>
          <t>DNF</t>
        </is>
      </c>
      <c r="D2166" s="274" t="n"/>
      <c r="E2166" s="274" t="n"/>
      <c r="F2166" s="274" t="n">
        <v>61</v>
      </c>
      <c r="G2166" s="274" t="inlineStr">
        <is>
          <t>Halliday Motorsport</t>
        </is>
      </c>
      <c r="H2166" s="274" t="n"/>
      <c r="I2166" s="274" t="inlineStr">
        <is>
          <t>3M</t>
        </is>
      </c>
      <c r="J2166" s="274" t="inlineStr">
        <is>
          <t>Ford Falcon EL</t>
        </is>
      </c>
      <c r="K2166" s="274" t="n"/>
      <c r="L2166" s="274" t="inlineStr">
        <is>
          <t>Ross Halliday</t>
        </is>
      </c>
      <c r="M2166" s="274" t="inlineStr">
        <is>
          <t>AUS</t>
        </is>
      </c>
      <c r="N2166" s="698">
        <f>_xlfn.LET(_xlpm.d,_xlfn.XLOOKUP(L2166,'[1]Birth Dates'!$A:$A,'[1]Birth Dates'!$B:$B,"",0),IF(_xlpm.d=0,"",_xlpm.d))</f>
        <v/>
      </c>
      <c r="O2166" s="274">
        <f>IF(OR(N2166="",A2166="",NOT(ISNUMBER(N2166)),N2166&gt;A2166),"",DATEDIF(N2166,A2166,"Y")&amp;" years, "&amp;DATEDIF(N2166,A2166,"YM")&amp;" months, "&amp;DATEDIF(N2166,A2166,"MD")&amp;" days")</f>
        <v/>
      </c>
      <c r="P2166" s="274" t="inlineStr">
        <is>
          <t>Adam Wallis</t>
        </is>
      </c>
      <c r="Q2166" s="274" t="inlineStr">
        <is>
          <t>AUS</t>
        </is>
      </c>
      <c r="R2166" s="698">
        <f>_xlfn.LET(_xlpm.d,_xlfn.XLOOKUP(P2166,'[1]Birth Dates'!$A:$A,'[1]Birth Dates'!$B:$B,"",0),IF(_xlpm.d=0,"",_xlpm.d))</f>
        <v/>
      </c>
      <c r="S2166" s="274">
        <f>IF(OR(R2166="",A2166="",NOT(ISNUMBER(R2166)),R2166&gt;A2166),"",DATEDIF(R2166,A2166,"Y")&amp;" years, "&amp;DATEDIF(R2166,A2166,"YM")&amp;" months, "&amp;DATEDIF(R2166,A2166,"MD")&amp;" days")</f>
        <v/>
      </c>
      <c r="T2166" s="274" t="n"/>
      <c r="U2166" s="274" t="n"/>
      <c r="V2166" s="698">
        <f>_xlfn.LET(_xlpm.d,_xlfn.XLOOKUP(T2166,'[1]Birth Dates'!$A:$A,'[1]Birth Dates'!$B:$B,"",0),IF(_xlpm.d=0,"",_xlpm.d))</f>
        <v/>
      </c>
      <c r="W2166" s="274">
        <f>IF(OR(V2166="",A2166="",NOT(ISNUMBER(V2166)),V2166&gt;A2166),"",DATEDIF(V2166,A2166,"Y")&amp;" years, "&amp;DATEDIF(V2166,A2166,"YM")&amp;" months, "&amp;DATEDIF(V2166,A2166,"MD")&amp;" days")</f>
        <v/>
      </c>
      <c r="X2166" s="274" t="n"/>
      <c r="Y2166" s="274" t="n"/>
      <c r="Z2166" s="274" t="n"/>
      <c r="AA2166" s="274" t="n"/>
      <c r="AB2166" s="274" t="n">
        <v>49</v>
      </c>
      <c r="AC2166" s="274" t="n">
        <v>22</v>
      </c>
      <c r="AD2166" s="274" t="n">
        <v>12</v>
      </c>
      <c r="AE2166" s="583" t="inlineStr">
        <is>
          <t>2:23.1510</t>
        </is>
      </c>
      <c r="AF2166" s="418">
        <f>IF(OR(AE2166="",AE2166="",AE2166=0),"",6.213/(AE2166*24))</f>
        <v/>
      </c>
      <c r="AG2166" s="279" t="n"/>
      <c r="AH2166" s="583" t="inlineStr"/>
      <c r="AI2166" s="418">
        <f>IF(OR(AH2166="",AH2166="",AH2166=0),"",6.213/(AH2166*24))</f>
        <v/>
      </c>
      <c r="AJ2166" s="175">
        <f>IF(AND(ISNUMBER(AB2166),ISNUMBER(AG2166)),AB2166-AG2166,"")</f>
        <v/>
      </c>
      <c r="AK2166" s="274" t="inlineStr">
        <is>
          <t>Accident</t>
        </is>
      </c>
      <c r="AL2166" s="274" t="n">
        <v>38</v>
      </c>
      <c r="AM2166" s="713" t="n"/>
      <c r="AN2166" s="671">
        <f>IF(OR(AL2166="",AM2166="",AM2166=0),"",AL2166*6.213/(AM2166*24))</f>
        <v/>
      </c>
      <c r="AO2166" s="477">
        <f>IF(AND(AL2166=AL2165,AM2166&lt;&gt;"",AM2165&lt;&gt;""),AM2166-AM2165,"")</f>
        <v/>
      </c>
      <c r="AP2166" s="274" t="n"/>
      <c r="AQ2166" s="583" t="inlineStr"/>
      <c r="AR2166" s="439">
        <f>IF(OR(AQ2166="",AQ2166="",AQ2166=0),"",6.213/(AQ2166*24))</f>
        <v/>
      </c>
      <c r="AS2166" s="436">
        <f>IF(OR(NOT(ISNUMBER(C2166)),NOT(ISNUMBER(AB2166))),"",IF(AG2166&lt;&gt;"",AG2166,AB2166)-C2166)</f>
        <v/>
      </c>
      <c r="AT2166" s="280" t="n"/>
      <c r="AU2166" s="281">
        <f>IF($B2166="","",TEXT($A2166,"yyyymmdd")&amp;"_P"&amp;$C2166&amp;"_C"&amp;$F2166&amp;"_"&amp;TRIM(RIGHT(SUBSTITUTE(TRIM(SUBSTITUTE($L2166,CHAR(160)," "))," ",REPT(" ",60)),60))&amp;IF($P2166="","","-"&amp;TRIM(RIGHT(SUBSTITUTE(TRIM(SUBSTITUTE($P2166,CHAR(160)," "))," ",REPT(" ",60)),60)))&amp;IF($T2166="","","-"&amp;TRIM(RIGHT(SUBSTITUTE(TRIM(SUBSTITUTE($T2166,CHAR(160)," "))," ",REPT(" ",60)),60)))&amp;".jpg")</f>
        <v/>
      </c>
    </row>
    <row r="2167" ht="42" customHeight="1">
      <c r="A2167" s="278" t="n">
        <v>36849</v>
      </c>
      <c r="B2167" s="274" t="inlineStr">
        <is>
          <t>FAI 1000 19 November, 2000</t>
        </is>
      </c>
      <c r="C2167" s="274" t="inlineStr">
        <is>
          <t>DNF</t>
        </is>
      </c>
      <c r="D2167" s="274" t="n"/>
      <c r="E2167" s="274" t="n"/>
      <c r="F2167" s="274" t="n">
        <v>24</v>
      </c>
      <c r="G2167" s="274" t="inlineStr">
        <is>
          <t>Romano Racing</t>
        </is>
      </c>
      <c r="H2167" s="274" t="n"/>
      <c r="I2167" s="274" t="inlineStr">
        <is>
          <t>Forsyth &amp; Romano Timber Merchants</t>
        </is>
      </c>
      <c r="J2167" s="274" t="inlineStr">
        <is>
          <t>Holden Commodore VS</t>
        </is>
      </c>
      <c r="K2167" s="274" t="n"/>
      <c r="L2167" s="274" t="inlineStr">
        <is>
          <t>Paul Romano</t>
        </is>
      </c>
      <c r="M2167" s="274" t="inlineStr">
        <is>
          <t>AUS</t>
        </is>
      </c>
      <c r="N2167" s="698">
        <f>_xlfn.LET(_xlpm.d,_xlfn.XLOOKUP(L2167,'[1]Birth Dates'!$A:$A,'[1]Birth Dates'!$B:$B,"",0),IF(_xlpm.d=0,"",_xlpm.d))</f>
        <v/>
      </c>
      <c r="O2167" s="274">
        <f>IF(OR(N2167="",A2167="",NOT(ISNUMBER(N2167)),N2167&gt;A2167),"",DATEDIF(N2167,A2167,"Y")&amp;" years, "&amp;DATEDIF(N2167,A2167,"YM")&amp;" months, "&amp;DATEDIF(N2167,A2167,"MD")&amp;" days")</f>
        <v/>
      </c>
      <c r="P2167" s="274" t="inlineStr">
        <is>
          <t>David 'S' Parsons</t>
        </is>
      </c>
      <c r="Q2167" s="274" t="inlineStr">
        <is>
          <t>AUS</t>
        </is>
      </c>
      <c r="R2167" s="698">
        <f>_xlfn.LET(_xlpm.d,_xlfn.XLOOKUP(P2167,'[1]Birth Dates'!$A:$A,'[1]Birth Dates'!$B:$B,"",0),IF(_xlpm.d=0,"",_xlpm.d))</f>
        <v/>
      </c>
      <c r="S2167" s="274">
        <f>IF(OR(R2167="",A2167="",NOT(ISNUMBER(R2167)),R2167&gt;A2167),"",DATEDIF(R2167,A2167,"Y")&amp;" years, "&amp;DATEDIF(R2167,A2167,"YM")&amp;" months, "&amp;DATEDIF(R2167,A2167,"MD")&amp;" days")</f>
        <v/>
      </c>
      <c r="T2167" s="274" t="n"/>
      <c r="U2167" s="274" t="n"/>
      <c r="V2167" s="698">
        <f>_xlfn.LET(_xlpm.d,_xlfn.XLOOKUP(T2167,'[1]Birth Dates'!$A:$A,'[1]Birth Dates'!$B:$B,"",0),IF(_xlpm.d=0,"",_xlpm.d))</f>
        <v/>
      </c>
      <c r="W2167" s="274">
        <f>IF(OR(V2167="",A2167="",NOT(ISNUMBER(V2167)),V2167&gt;A2167),"",DATEDIF(V2167,A2167,"Y")&amp;" years, "&amp;DATEDIF(V2167,A2167,"YM")&amp;" months, "&amp;DATEDIF(V2167,A2167,"MD")&amp;" days")</f>
        <v/>
      </c>
      <c r="X2167" s="274" t="n"/>
      <c r="Y2167" s="274" t="n"/>
      <c r="Z2167" s="274" t="n"/>
      <c r="AA2167" s="274" t="n"/>
      <c r="AB2167" s="274" t="n">
        <v>33</v>
      </c>
      <c r="AC2167" s="274" t="n">
        <v>18</v>
      </c>
      <c r="AD2167" s="274" t="n">
        <v>8</v>
      </c>
      <c r="AE2167" s="583" t="inlineStr">
        <is>
          <t>2:18.3530</t>
        </is>
      </c>
      <c r="AF2167" s="418">
        <f>IF(OR(AE2167="",AE2167="",AE2167=0),"",6.213/(AE2167*24))</f>
        <v/>
      </c>
      <c r="AG2167" s="279" t="n"/>
      <c r="AH2167" s="583" t="inlineStr"/>
      <c r="AI2167" s="418">
        <f>IF(OR(AH2167="",AH2167="",AH2167=0),"",6.213/(AH2167*24))</f>
        <v/>
      </c>
      <c r="AJ2167" s="175">
        <f>IF(AND(ISNUMBER(AB2167),ISNUMBER(AG2167)),AB2167-AG2167,"")</f>
        <v/>
      </c>
      <c r="AK2167" s="274" t="inlineStr">
        <is>
          <t>Gearbox</t>
        </is>
      </c>
      <c r="AL2167" s="274" t="n">
        <v>23</v>
      </c>
      <c r="AM2167" s="713" t="n"/>
      <c r="AN2167" s="671">
        <f>IF(OR(AL2167="",AM2167="",AM2167=0),"",AL2167*6.213/(AM2167*24))</f>
        <v/>
      </c>
      <c r="AO2167" s="477">
        <f>IF(AND(AL2167=AL2166,AM2167&lt;&gt;"",AM2166&lt;&gt;""),AM2167-AM2166,"")</f>
        <v/>
      </c>
      <c r="AP2167" s="274" t="n"/>
      <c r="AQ2167" s="583" t="inlineStr"/>
      <c r="AR2167" s="439">
        <f>IF(OR(AQ2167="",AQ2167="",AQ2167=0),"",6.213/(AQ2167*24))</f>
        <v/>
      </c>
      <c r="AS2167" s="436">
        <f>IF(OR(NOT(ISNUMBER(C2167)),NOT(ISNUMBER(AB2167))),"",IF(AG2167&lt;&gt;"",AG2167,AB2167)-C2167)</f>
        <v/>
      </c>
      <c r="AT2167" s="280" t="n"/>
      <c r="AU2167" s="281">
        <f>IF($B2167="","",TEXT($A2167,"yyyymmdd")&amp;"_P"&amp;$C2167&amp;"_C"&amp;$F2167&amp;"_"&amp;TRIM(RIGHT(SUBSTITUTE(TRIM(SUBSTITUTE($L2167,CHAR(160)," "))," ",REPT(" ",60)),60))&amp;IF($P2167="","","-"&amp;TRIM(RIGHT(SUBSTITUTE(TRIM(SUBSTITUTE($P2167,CHAR(160)," "))," ",REPT(" ",60)),60)))&amp;IF($T2167="","","-"&amp;TRIM(RIGHT(SUBSTITUTE(TRIM(SUBSTITUTE($T2167,CHAR(160)," "))," ",REPT(" ",60)),60)))&amp;".jpg")</f>
        <v/>
      </c>
    </row>
    <row r="2168" ht="42" customHeight="1">
      <c r="A2168" s="278" t="n">
        <v>36849</v>
      </c>
      <c r="B2168" s="274" t="inlineStr">
        <is>
          <t>FAI 1000 19 November, 2000</t>
        </is>
      </c>
      <c r="C2168" s="274" t="inlineStr">
        <is>
          <t>DNF</t>
        </is>
      </c>
      <c r="D2168" s="274" t="n"/>
      <c r="E2168" s="274" t="n"/>
      <c r="F2168" s="274" t="n">
        <v>55</v>
      </c>
      <c r="G2168" s="274" t="inlineStr">
        <is>
          <t>Rod Nash Racing</t>
        </is>
      </c>
      <c r="H2168" s="274" t="n"/>
      <c r="I2168" s="274" t="inlineStr">
        <is>
          <t>AutoPro</t>
        </is>
      </c>
      <c r="J2168" s="274" t="inlineStr">
        <is>
          <t>Holden Commodore VT</t>
        </is>
      </c>
      <c r="K2168" s="274" t="n"/>
      <c r="L2168" s="274" t="inlineStr">
        <is>
          <t>Rod Nash</t>
        </is>
      </c>
      <c r="M2168" s="274" t="inlineStr">
        <is>
          <t>AUS</t>
        </is>
      </c>
      <c r="N2168" s="698">
        <f>_xlfn.LET(_xlpm.d,_xlfn.XLOOKUP(L2168,'[1]Birth Dates'!$A:$A,'[1]Birth Dates'!$B:$B,"",0),IF(_xlpm.d=0,"",_xlpm.d))</f>
        <v/>
      </c>
      <c r="O2168" s="274">
        <f>IF(OR(N2168="",A2168="",NOT(ISNUMBER(N2168)),N2168&gt;A2168),"",DATEDIF(N2168,A2168,"Y")&amp;" years, "&amp;DATEDIF(N2168,A2168,"YM")&amp;" months, "&amp;DATEDIF(N2168,A2168,"MD")&amp;" days")</f>
        <v/>
      </c>
      <c r="P2168" s="274" t="inlineStr">
        <is>
          <t>Paul Dumbrell</t>
        </is>
      </c>
      <c r="Q2168" s="274" t="inlineStr">
        <is>
          <t>AUS</t>
        </is>
      </c>
      <c r="R2168" s="698">
        <f>_xlfn.LET(_xlpm.d,_xlfn.XLOOKUP(P2168,'[1]Birth Dates'!$A:$A,'[1]Birth Dates'!$B:$B,"",0),IF(_xlpm.d=0,"",_xlpm.d))</f>
        <v/>
      </c>
      <c r="S2168" s="274">
        <f>IF(OR(R2168="",A2168="",NOT(ISNUMBER(R2168)),R2168&gt;A2168),"",DATEDIF(R2168,A2168,"Y")&amp;" years, "&amp;DATEDIF(R2168,A2168,"YM")&amp;" months, "&amp;DATEDIF(R2168,A2168,"MD")&amp;" days")</f>
        <v/>
      </c>
      <c r="T2168" s="274" t="n"/>
      <c r="U2168" s="274" t="n"/>
      <c r="V2168" s="698">
        <f>_xlfn.LET(_xlpm.d,_xlfn.XLOOKUP(T2168,'[1]Birth Dates'!$A:$A,'[1]Birth Dates'!$B:$B,"",0),IF(_xlpm.d=0,"",_xlpm.d))</f>
        <v/>
      </c>
      <c r="W2168" s="274">
        <f>IF(OR(V2168="",A2168="",NOT(ISNUMBER(V2168)),V2168&gt;A2168),"",DATEDIF(V2168,A2168,"Y")&amp;" years, "&amp;DATEDIF(V2168,A2168,"YM")&amp;" months, "&amp;DATEDIF(V2168,A2168,"MD")&amp;" days")</f>
        <v/>
      </c>
      <c r="X2168" s="274" t="n"/>
      <c r="Y2168" s="274" t="n"/>
      <c r="Z2168" s="274" t="n"/>
      <c r="AA2168" s="274" t="n"/>
      <c r="AB2168" s="274" t="n">
        <v>44</v>
      </c>
      <c r="AC2168" s="274" t="n">
        <v>22</v>
      </c>
      <c r="AD2168" s="274" t="n">
        <v>8</v>
      </c>
      <c r="AE2168" s="583" t="inlineStr">
        <is>
          <t>2:21.4280</t>
        </is>
      </c>
      <c r="AF2168" s="418">
        <f>IF(OR(AE2168="",AE2168="",AE2168=0),"",6.213/(AE2168*24))</f>
        <v/>
      </c>
      <c r="AG2168" s="279" t="n"/>
      <c r="AH2168" s="583" t="inlineStr"/>
      <c r="AI2168" s="418">
        <f>IF(OR(AH2168="",AH2168="",AH2168=0),"",6.213/(AH2168*24))</f>
        <v/>
      </c>
      <c r="AJ2168" s="175">
        <f>IF(AND(ISNUMBER(AB2168),ISNUMBER(AG2168)),AB2168-AG2168,"")</f>
        <v/>
      </c>
      <c r="AK2168" s="274" t="inlineStr">
        <is>
          <t>Clutch</t>
        </is>
      </c>
      <c r="AL2168" s="274" t="n">
        <v>13</v>
      </c>
      <c r="AM2168" s="713" t="n"/>
      <c r="AN2168" s="671">
        <f>IF(OR(AL2168="",AM2168="",AM2168=0),"",AL2168*6.213/(AM2168*24))</f>
        <v/>
      </c>
      <c r="AO2168" s="477">
        <f>IF(AND(AL2168=AL2167,AM2168&lt;&gt;"",AM2167&lt;&gt;""),AM2168-AM2167,"")</f>
        <v/>
      </c>
      <c r="AP2168" s="274" t="n"/>
      <c r="AQ2168" s="583" t="inlineStr"/>
      <c r="AR2168" s="439">
        <f>IF(OR(AQ2168="",AQ2168="",AQ2168=0),"",6.213/(AQ2168*24))</f>
        <v/>
      </c>
      <c r="AS2168" s="436">
        <f>IF(OR(NOT(ISNUMBER(C2168)),NOT(ISNUMBER(AB2168))),"",IF(AG2168&lt;&gt;"",AG2168,AB2168)-C2168)</f>
        <v/>
      </c>
      <c r="AT2168" s="280" t="n"/>
      <c r="AU2168" s="281">
        <f>IF($B2168="","",TEXT($A2168,"yyyymmdd")&amp;"_P"&amp;$C2168&amp;"_C"&amp;$F2168&amp;"_"&amp;TRIM(RIGHT(SUBSTITUTE(TRIM(SUBSTITUTE($L2168,CHAR(160)," "))," ",REPT(" ",60)),60))&amp;IF($P2168="","","-"&amp;TRIM(RIGHT(SUBSTITUTE(TRIM(SUBSTITUTE($P2168,CHAR(160)," "))," ",REPT(" ",60)),60)))&amp;IF($T2168="","","-"&amp;TRIM(RIGHT(SUBSTITUTE(TRIM(SUBSTITUTE($T2168,CHAR(160)," "))," ",REPT(" ",60)),60)))&amp;".jpg")</f>
        <v/>
      </c>
    </row>
    <row r="2169" ht="42" customHeight="1">
      <c r="A2169" s="278" t="n">
        <v>36849</v>
      </c>
      <c r="B2169" s="274" t="inlineStr">
        <is>
          <t>FAI 1000 19 November, 2000</t>
        </is>
      </c>
      <c r="C2169" s="274" t="inlineStr">
        <is>
          <t>DNF</t>
        </is>
      </c>
      <c r="D2169" s="274" t="n"/>
      <c r="E2169" s="274" t="n"/>
      <c r="F2169" s="274" t="n">
        <v>67</v>
      </c>
      <c r="G2169" s="274" t="inlineStr">
        <is>
          <t>Paul Morris Motorsport</t>
        </is>
      </c>
      <c r="H2169" s="274" t="n"/>
      <c r="I2169" s="274" t="inlineStr">
        <is>
          <t>Big Kev</t>
        </is>
      </c>
      <c r="J2169" s="274" t="inlineStr">
        <is>
          <t>Holden Commodore VS</t>
        </is>
      </c>
      <c r="K2169" s="274" t="n"/>
      <c r="L2169" s="274" t="inlineStr">
        <is>
          <t>Owen Kelly</t>
        </is>
      </c>
      <c r="M2169" s="274" t="inlineStr">
        <is>
          <t>AUS</t>
        </is>
      </c>
      <c r="N2169" s="698">
        <f>_xlfn.LET(_xlpm.d,_xlfn.XLOOKUP(L2169,'[1]Birth Dates'!$A:$A,'[1]Birth Dates'!$B:$B,"",0),IF(_xlpm.d=0,"",_xlpm.d))</f>
        <v/>
      </c>
      <c r="O2169" s="274">
        <f>IF(OR(N2169="",A2169="",NOT(ISNUMBER(N2169)),N2169&gt;A2169),"",DATEDIF(N2169,A2169,"Y")&amp;" years, "&amp;DATEDIF(N2169,A2169,"YM")&amp;" months, "&amp;DATEDIF(N2169,A2169,"MD")&amp;" days")</f>
        <v/>
      </c>
      <c r="P2169" s="274" t="inlineStr">
        <is>
          <t>Aaron McGill</t>
        </is>
      </c>
      <c r="Q2169" s="274" t="inlineStr">
        <is>
          <t>AUS</t>
        </is>
      </c>
      <c r="R2169" s="698">
        <f>_xlfn.LET(_xlpm.d,_xlfn.XLOOKUP(P2169,'[1]Birth Dates'!$A:$A,'[1]Birth Dates'!$B:$B,"",0),IF(_xlpm.d=0,"",_xlpm.d))</f>
        <v/>
      </c>
      <c r="S2169" s="274">
        <f>IF(OR(R2169="",A2169="",NOT(ISNUMBER(R2169)),R2169&gt;A2169),"",DATEDIF(R2169,A2169,"Y")&amp;" years, "&amp;DATEDIF(R2169,A2169,"YM")&amp;" months, "&amp;DATEDIF(R2169,A2169,"MD")&amp;" days")</f>
        <v/>
      </c>
      <c r="T2169" s="274" t="n"/>
      <c r="U2169" s="274" t="n"/>
      <c r="V2169" s="698">
        <f>_xlfn.LET(_xlpm.d,_xlfn.XLOOKUP(T2169,'[1]Birth Dates'!$A:$A,'[1]Birth Dates'!$B:$B,"",0),IF(_xlpm.d=0,"",_xlpm.d))</f>
        <v/>
      </c>
      <c r="W2169" s="274">
        <f>IF(OR(V2169="",A2169="",NOT(ISNUMBER(V2169)),V2169&gt;A2169),"",DATEDIF(V2169,A2169,"Y")&amp;" years, "&amp;DATEDIF(V2169,A2169,"YM")&amp;" months, "&amp;DATEDIF(V2169,A2169,"MD")&amp;" days")</f>
        <v/>
      </c>
      <c r="X2169" s="274" t="n"/>
      <c r="Y2169" s="274" t="n"/>
      <c r="Z2169" s="274" t="n"/>
      <c r="AA2169" s="274" t="n"/>
      <c r="AB2169" s="274" t="n">
        <v>51</v>
      </c>
      <c r="AC2169" s="274" t="n">
        <v>17</v>
      </c>
      <c r="AD2169" s="274" t="n">
        <v>13</v>
      </c>
      <c r="AE2169" s="583" t="inlineStr">
        <is>
          <t>2:24.4420</t>
        </is>
      </c>
      <c r="AF2169" s="418">
        <f>IF(OR(AE2169="",AE2169="",AE2169=0),"",6.213/(AE2169*24))</f>
        <v/>
      </c>
      <c r="AG2169" s="279" t="n"/>
      <c r="AH2169" s="583" t="inlineStr"/>
      <c r="AI2169" s="418">
        <f>IF(OR(AH2169="",AH2169="",AH2169=0),"",6.213/(AH2169*24))</f>
        <v/>
      </c>
      <c r="AJ2169" s="175">
        <f>IF(AND(ISNUMBER(AB2169),ISNUMBER(AG2169)),AB2169-AG2169,"")</f>
        <v/>
      </c>
      <c r="AK2169" s="274" t="inlineStr">
        <is>
          <t>Vibration</t>
        </is>
      </c>
      <c r="AL2169" s="274" t="n">
        <v>2</v>
      </c>
      <c r="AM2169" s="713" t="n"/>
      <c r="AN2169" s="671">
        <f>IF(OR(AL2169="",AM2169="",AM2169=0),"",AL2169*6.213/(AM2169*24))</f>
        <v/>
      </c>
      <c r="AO2169" s="477">
        <f>IF(AND(AL2169=AL2168,AM2169&lt;&gt;"",AM2168&lt;&gt;""),AM2169-AM2168,"")</f>
        <v/>
      </c>
      <c r="AP2169" s="274" t="n"/>
      <c r="AQ2169" s="583" t="inlineStr"/>
      <c r="AR2169" s="439">
        <f>IF(OR(AQ2169="",AQ2169="",AQ2169=0),"",6.213/(AQ2169*24))</f>
        <v/>
      </c>
      <c r="AS2169" s="436">
        <f>IF(OR(NOT(ISNUMBER(C2169)),NOT(ISNUMBER(AB2169))),"",IF(AG2169&lt;&gt;"",AG2169,AB2169)-C2169)</f>
        <v/>
      </c>
      <c r="AT2169" s="280" t="n"/>
      <c r="AU2169" s="281">
        <f>IF($B2169="","",TEXT($A2169,"yyyymmdd")&amp;"_P"&amp;$C2169&amp;"_C"&amp;$F2169&amp;"_"&amp;TRIM(RIGHT(SUBSTITUTE(TRIM(SUBSTITUTE($L2169,CHAR(160)," "))," ",REPT(" ",60)),60))&amp;IF($P2169="","","-"&amp;TRIM(RIGHT(SUBSTITUTE(TRIM(SUBSTITUTE($P2169,CHAR(160)," "))," ",REPT(" ",60)),60)))&amp;IF($T2169="","","-"&amp;TRIM(RIGHT(SUBSTITUTE(TRIM(SUBSTITUTE($T2169,CHAR(160)," "))," ",REPT(" ",60)),60)))&amp;".jpg")</f>
        <v/>
      </c>
    </row>
    <row r="2170" ht="42" customHeight="1">
      <c r="A2170" s="278" t="n">
        <v>36849</v>
      </c>
      <c r="B2170" s="274" t="inlineStr">
        <is>
          <t>FAI 1000 19 November, 2000</t>
        </is>
      </c>
      <c r="C2170" s="274" t="inlineStr">
        <is>
          <t>DNS</t>
        </is>
      </c>
      <c r="D2170" s="274" t="n"/>
      <c r="E2170" s="274" t="n"/>
      <c r="F2170" s="274" t="n">
        <v>500</v>
      </c>
      <c r="G2170" s="274" t="inlineStr">
        <is>
          <t>Power Racing</t>
        </is>
      </c>
      <c r="H2170" s="274" t="n"/>
      <c r="I2170" s="274" t="inlineStr">
        <is>
          <t>Coopers Pale Ale</t>
        </is>
      </c>
      <c r="J2170" s="274" t="inlineStr">
        <is>
          <t>Ford Falcon AU</t>
        </is>
      </c>
      <c r="K2170" s="274" t="n"/>
      <c r="L2170" s="274" t="inlineStr">
        <is>
          <t>Alan Heath</t>
        </is>
      </c>
      <c r="M2170" s="274" t="inlineStr">
        <is>
          <t>AUS</t>
        </is>
      </c>
      <c r="N2170" s="698">
        <f>_xlfn.LET(_xlpm.d,_xlfn.XLOOKUP(L2170,'[1]Birth Dates'!$A:$A,'[1]Birth Dates'!$B:$B,"",0),IF(_xlpm.d=0,"",_xlpm.d))</f>
        <v/>
      </c>
      <c r="O2170" s="274">
        <f>IF(OR(N2170="",A2170="",NOT(ISNUMBER(N2170)),N2170&gt;A2170),"",DATEDIF(N2170,A2170,"Y")&amp;" years, "&amp;DATEDIF(N2170,A2170,"YM")&amp;" months, "&amp;DATEDIF(N2170,A2170,"MD")&amp;" days")</f>
        <v/>
      </c>
      <c r="P2170" s="274" t="inlineStr">
        <is>
          <t>Terry Finnigan</t>
        </is>
      </c>
      <c r="Q2170" s="274" t="inlineStr">
        <is>
          <t>AUS</t>
        </is>
      </c>
      <c r="R2170" s="698">
        <f>_xlfn.LET(_xlpm.d,_xlfn.XLOOKUP(P2170,'[1]Birth Dates'!$A:$A,'[1]Birth Dates'!$B:$B,"",0),IF(_xlpm.d=0,"",_xlpm.d))</f>
        <v/>
      </c>
      <c r="S2170" s="274">
        <f>IF(OR(R2170="",A2170="",NOT(ISNUMBER(R2170)),R2170&gt;A2170),"",DATEDIF(R2170,A2170,"Y")&amp;" years, "&amp;DATEDIF(R2170,A2170,"YM")&amp;" months, "&amp;DATEDIF(R2170,A2170,"MD")&amp;" days")</f>
        <v/>
      </c>
      <c r="T2170" s="274" t="n"/>
      <c r="U2170" s="274" t="n"/>
      <c r="V2170" s="698">
        <f>_xlfn.LET(_xlpm.d,_xlfn.XLOOKUP(T2170,'[1]Birth Dates'!$A:$A,'[1]Birth Dates'!$B:$B,"",0),IF(_xlpm.d=0,"",_xlpm.d))</f>
        <v/>
      </c>
      <c r="W2170" s="274">
        <f>IF(OR(V2170="",A2170="",NOT(ISNUMBER(V2170)),V2170&gt;A2170),"",DATEDIF(V2170,A2170,"Y")&amp;" years, "&amp;DATEDIF(V2170,A2170,"YM")&amp;" months, "&amp;DATEDIF(V2170,A2170,"MD")&amp;" days")</f>
        <v/>
      </c>
      <c r="X2170" s="274" t="n"/>
      <c r="Y2170" s="274" t="n"/>
      <c r="Z2170" s="274" t="n"/>
      <c r="AA2170" s="274" t="n"/>
      <c r="AB2170" s="274" t="n">
        <v>24</v>
      </c>
      <c r="AC2170" s="274" t="n">
        <v>13</v>
      </c>
      <c r="AD2170" s="274" t="n">
        <v>4</v>
      </c>
      <c r="AE2170" s="583" t="inlineStr">
        <is>
          <t>2:15.8340</t>
        </is>
      </c>
      <c r="AF2170" s="418">
        <f>IF(OR(AE2170="",AE2170="",AE2170=0),"",6.213/(AE2170*24))</f>
        <v/>
      </c>
      <c r="AG2170" s="279" t="n"/>
      <c r="AH2170" s="583" t="inlineStr"/>
      <c r="AI2170" s="418">
        <f>IF(OR(AH2170="",AH2170="",AH2170=0),"",6.213/(AH2170*24))</f>
        <v/>
      </c>
      <c r="AJ2170" s="175">
        <f>IF(AND(ISNUMBER(AB2170),ISNUMBER(AG2170)),AB2170-AG2170,"")</f>
        <v/>
      </c>
      <c r="AK2170" s="274" t="inlineStr">
        <is>
          <t>DNS</t>
        </is>
      </c>
      <c r="AL2170" s="274" t="inlineStr">
        <is>
          <t>-</t>
        </is>
      </c>
      <c r="AM2170" s="713" t="n"/>
      <c r="AN2170" s="671">
        <f>IF(OR(AL2170="",AM2170="",AM2170=0),"",AL2170*6.213/(AM2170*24))</f>
        <v/>
      </c>
      <c r="AO2170" s="477">
        <f>IF(AND(AL2170=AL2169,AM2170&lt;&gt;"",AM2169&lt;&gt;""),AM2170-AM2169,"")</f>
        <v/>
      </c>
      <c r="AP2170" s="274" t="n"/>
      <c r="AQ2170" s="583" t="inlineStr"/>
      <c r="AR2170" s="439">
        <f>IF(OR(AQ2170="",AQ2170="",AQ2170=0),"",6.213/(AQ2170*24))</f>
        <v/>
      </c>
      <c r="AS2170" s="436">
        <f>IF(OR(NOT(ISNUMBER(C2170)),NOT(ISNUMBER(AB2170))),"",IF(AG2170&lt;&gt;"",AG2170,AB2170)-C2170)</f>
        <v/>
      </c>
      <c r="AT2170" s="280" t="n"/>
      <c r="AU2170" s="281">
        <f>IF($B2170="","",TEXT($A2170,"yyyymmdd")&amp;"_P"&amp;$C2170&amp;"_C"&amp;$F2170&amp;"_"&amp;TRIM(RIGHT(SUBSTITUTE(TRIM(SUBSTITUTE($L2170,CHAR(160)," "))," ",REPT(" ",60)),60))&amp;IF($P2170="","","-"&amp;TRIM(RIGHT(SUBSTITUTE(TRIM(SUBSTITUTE($P2170,CHAR(160)," "))," ",REPT(" ",60)),60)))&amp;IF($T2170="","","-"&amp;TRIM(RIGHT(SUBSTITUTE(TRIM(SUBSTITUTE($T2170,CHAR(160)," "))," ",REPT(" ",60)),60)))&amp;".jpg")</f>
        <v/>
      </c>
    </row>
    <row r="2171" ht="42" customHeight="1">
      <c r="A2171" s="278" t="n">
        <v>36849</v>
      </c>
      <c r="B2171" s="274" t="inlineStr">
        <is>
          <t>FAI 1000 19 November, 2000</t>
        </is>
      </c>
      <c r="C2171" s="274" t="inlineStr">
        <is>
          <t>DNQ</t>
        </is>
      </c>
      <c r="D2171" s="274" t="n"/>
      <c r="E2171" s="274" t="n"/>
      <c r="F2171" s="274" t="n">
        <v>57</v>
      </c>
      <c r="G2171" s="274" t="inlineStr">
        <is>
          <t>Trevor Crittenden Motorsport</t>
        </is>
      </c>
      <c r="H2171" s="274" t="n"/>
      <c r="I2171" s="274" t="inlineStr">
        <is>
          <t>Shire of Caboolture</t>
        </is>
      </c>
      <c r="J2171" s="274" t="inlineStr">
        <is>
          <t>Holden Commodore</t>
        </is>
      </c>
      <c r="K2171" s="274" t="n"/>
      <c r="L2171" s="274" t="inlineStr">
        <is>
          <t>Chris Butler</t>
        </is>
      </c>
      <c r="M2171" s="274" t="inlineStr">
        <is>
          <t>NZL</t>
        </is>
      </c>
      <c r="N2171" s="698">
        <f>_xlfn.LET(_xlpm.d,_xlfn.XLOOKUP(L2171,'[1]Birth Dates'!$A:$A,'[1]Birth Dates'!$B:$B,"",0),IF(_xlpm.d=0,"",_xlpm.d))</f>
        <v/>
      </c>
      <c r="O2171" s="274">
        <f>IF(OR(N2171="",A2171="",NOT(ISNUMBER(N2171)),N2171&gt;A2171),"",DATEDIF(N2171,A2171,"Y")&amp;" years, "&amp;DATEDIF(N2171,A2171,"YM")&amp;" months, "&amp;DATEDIF(N2171,A2171,"MD")&amp;" days")</f>
        <v/>
      </c>
      <c r="P2171" s="274" t="inlineStr">
        <is>
          <t>Miles Pope</t>
        </is>
      </c>
      <c r="Q2171" s="274" t="inlineStr">
        <is>
          <t>NZL</t>
        </is>
      </c>
      <c r="R2171" s="698">
        <f>_xlfn.LET(_xlpm.d,_xlfn.XLOOKUP(P2171,'[1]Birth Dates'!$A:$A,'[1]Birth Dates'!$B:$B,"",0),IF(_xlpm.d=0,"",_xlpm.d))</f>
        <v/>
      </c>
      <c r="S2171" s="274">
        <f>IF(OR(R2171="",A2171="",NOT(ISNUMBER(R2171)),R2171&gt;A2171),"",DATEDIF(R2171,A2171,"Y")&amp;" years, "&amp;DATEDIF(R2171,A2171,"YM")&amp;" months, "&amp;DATEDIF(R2171,A2171,"MD")&amp;" days")</f>
        <v/>
      </c>
      <c r="T2171" s="274" t="n"/>
      <c r="U2171" s="274" t="n"/>
      <c r="V2171" s="698">
        <f>_xlfn.LET(_xlpm.d,_xlfn.XLOOKUP(T2171,'[1]Birth Dates'!$A:$A,'[1]Birth Dates'!$B:$B,"",0),IF(_xlpm.d=0,"",_xlpm.d))</f>
        <v/>
      </c>
      <c r="W2171" s="274">
        <f>IF(OR(V2171="",A2171="",NOT(ISNUMBER(V2171)),V2171&gt;A2171),"",DATEDIF(V2171,A2171,"Y")&amp;" years, "&amp;DATEDIF(V2171,A2171,"YM")&amp;" months, "&amp;DATEDIF(V2171,A2171,"MD")&amp;" days")</f>
        <v/>
      </c>
      <c r="X2171" s="274" t="n"/>
      <c r="Y2171" s="274" t="n"/>
      <c r="Z2171" s="274" t="n"/>
      <c r="AA2171" s="274" t="n"/>
      <c r="AB2171" s="274" t="n"/>
      <c r="AC2171" s="274" t="n"/>
      <c r="AD2171" s="274" t="n"/>
      <c r="AE2171" s="583" t="inlineStr"/>
      <c r="AF2171" s="418">
        <f>IF(OR(AE2171="",AE2171="",AE2171=0),"",6.213/(AE2171*24))</f>
        <v/>
      </c>
      <c r="AG2171" s="279" t="n"/>
      <c r="AH2171" s="583" t="inlineStr"/>
      <c r="AI2171" s="418">
        <f>IF(OR(AH2171="",AH2171="",AH2171=0),"",6.213/(AH2171*24))</f>
        <v/>
      </c>
      <c r="AJ2171" s="175">
        <f>IF(AND(ISNUMBER(AB2171),ISNUMBER(AG2171)),AB2171-AG2171,"")</f>
        <v/>
      </c>
      <c r="AK2171" s="274" t="inlineStr">
        <is>
          <t>DNQ</t>
        </is>
      </c>
      <c r="AL2171" s="274" t="inlineStr">
        <is>
          <t>-</t>
        </is>
      </c>
      <c r="AM2171" s="713" t="n"/>
      <c r="AN2171" s="671">
        <f>IF(OR(AL2171="",AM2171="",AM2171=0),"",AL2171*6.213/(AM2171*24))</f>
        <v/>
      </c>
      <c r="AO2171" s="477">
        <f>IF(AND(AL2171=AL2170,AM2171&lt;&gt;"",AM2170&lt;&gt;""),AM2171-AM2170,"")</f>
        <v/>
      </c>
      <c r="AP2171" s="274" t="n"/>
      <c r="AQ2171" s="583" t="inlineStr"/>
      <c r="AR2171" s="439">
        <f>IF(OR(AQ2171="",AQ2171="",AQ2171=0),"",6.213/(AQ2171*24))</f>
        <v/>
      </c>
      <c r="AS2171" s="436">
        <f>IF(OR(NOT(ISNUMBER(C2171)),NOT(ISNUMBER(AB2171))),"",IF(AG2171&lt;&gt;"",AG2171,AB2171)-C2171)</f>
        <v/>
      </c>
      <c r="AT2171" s="280" t="n"/>
      <c r="AU2171" s="281">
        <f>IF($B2171="","",TEXT($A2171,"yyyymmdd")&amp;"_P"&amp;$C2171&amp;"_C"&amp;$F2171&amp;"_"&amp;TRIM(RIGHT(SUBSTITUTE(TRIM(SUBSTITUTE($L2171,CHAR(160)," "))," ",REPT(" ",60)),60))&amp;IF($P2171="","","-"&amp;TRIM(RIGHT(SUBSTITUTE(TRIM(SUBSTITUTE($P2171,CHAR(160)," "))," ",REPT(" ",60)),60)))&amp;IF($T2171="","","-"&amp;TRIM(RIGHT(SUBSTITUTE(TRIM(SUBSTITUTE($T2171,CHAR(160)," "))," ",REPT(" ",60)),60)))&amp;".jpg")</f>
        <v/>
      </c>
    </row>
    <row r="2172" ht="42" customFormat="1" customHeight="1" s="240">
      <c r="A2172" s="282" t="n">
        <v>37171</v>
      </c>
      <c r="B2172" s="283" t="inlineStr">
        <is>
          <t>V8 Supercar 1000, 7 October, 2001</t>
        </is>
      </c>
      <c r="C2172" s="283" t="n">
        <v>1</v>
      </c>
      <c r="D2172" s="283" t="n"/>
      <c r="E2172" s="283" t="n"/>
      <c r="F2172" s="283" t="n">
        <v>1</v>
      </c>
      <c r="G2172" s="283" t="inlineStr">
        <is>
          <t>Holden Racing Team</t>
        </is>
      </c>
      <c r="H2172" s="283" t="n"/>
      <c r="I2172" s="283" t="inlineStr">
        <is>
          <t>Holden, Mobil 1</t>
        </is>
      </c>
      <c r="J2172" s="283" t="inlineStr">
        <is>
          <t>Holden Commodore VX</t>
        </is>
      </c>
      <c r="K2172" s="283" t="n"/>
      <c r="L2172" s="283" t="inlineStr">
        <is>
          <t>Mark Skaife</t>
        </is>
      </c>
      <c r="M2172" s="283" t="inlineStr">
        <is>
          <t>AUS</t>
        </is>
      </c>
      <c r="N2172" s="699">
        <f>_xlfn.LET(_xlpm.d,_xlfn.XLOOKUP(L2172,'[1]Birth Dates'!$A:$A,'[1]Birth Dates'!$B:$B,"",0),IF(_xlpm.d=0,"",_xlpm.d))</f>
        <v/>
      </c>
      <c r="O2172" s="284">
        <f>IF(OR(N2172="",A2172="",NOT(ISNUMBER(N2172)),N2172&gt;A2172),"",DATEDIF(N2172,A2172,"Y")&amp;" years, "&amp;DATEDIF(N2172,A2172,"YM")&amp;" months, "&amp;DATEDIF(N2172,A2172,"MD")&amp;" days")</f>
        <v/>
      </c>
      <c r="P2172" s="283" t="inlineStr">
        <is>
          <t>Tony Longhurst</t>
        </is>
      </c>
      <c r="Q2172" s="283" t="inlineStr">
        <is>
          <t>AUS</t>
        </is>
      </c>
      <c r="R2172" s="699">
        <f>_xlfn.LET(_xlpm.d,_xlfn.XLOOKUP(P2172,'[1]Birth Dates'!$A:$A,'[1]Birth Dates'!$B:$B,"",0),IF(_xlpm.d=0,"",_xlpm.d))</f>
        <v/>
      </c>
      <c r="S2172" s="284">
        <f>IF(OR(R2172="",A2172="",NOT(ISNUMBER(R2172)),R2172&gt;A2172),"",DATEDIF(R2172,A2172,"Y")&amp;" years, "&amp;DATEDIF(R2172,A2172,"YM")&amp;" months, "&amp;DATEDIF(R2172,A2172,"MD")&amp;" days")</f>
        <v/>
      </c>
      <c r="T2172" s="283" t="n"/>
      <c r="U2172" s="283" t="n"/>
      <c r="V2172" s="699">
        <f>_xlfn.LET(_xlpm.d,_xlfn.XLOOKUP(T2172,'[1]Birth Dates'!$A:$A,'[1]Birth Dates'!$B:$B,"",0),IF(_xlpm.d=0,"",_xlpm.d))</f>
        <v/>
      </c>
      <c r="W2172" s="284">
        <f>IF(OR(V2172="",A2172="",NOT(ISNUMBER(V2172)),V2172&gt;A2172),"",DATEDIF(V2172,A2172,"Y")&amp;" years, "&amp;DATEDIF(V2172,A2172,"YM")&amp;" months, "&amp;DATEDIF(V2172,A2172,"MD")&amp;" days")</f>
        <v/>
      </c>
      <c r="X2172" s="284" t="n"/>
      <c r="Y2172" s="284" t="n"/>
      <c r="Z2172" s="284" t="n"/>
      <c r="AA2172" s="284" t="n"/>
      <c r="AB2172" s="283" t="n">
        <v>3</v>
      </c>
      <c r="AC2172" s="283" t="n">
        <v>13</v>
      </c>
      <c r="AD2172" s="283" t="n">
        <v>8</v>
      </c>
      <c r="AE2172" s="599" t="inlineStr">
        <is>
          <t>2:09.9620</t>
        </is>
      </c>
      <c r="AF2172" s="418">
        <f>IF(OR(AE2172="",AE2172="",AE2172=0),"",6.213/(AE2172*24))</f>
        <v/>
      </c>
      <c r="AG2172" s="285" t="n">
        <v>5</v>
      </c>
      <c r="AH2172" s="599" t="inlineStr">
        <is>
          <t>2:10.1600</t>
        </is>
      </c>
      <c r="AI2172" s="418">
        <f>IF(OR(AH2172="",AH2172="",AH2172=0),"",6.213/(AH2172*24))</f>
        <v/>
      </c>
      <c r="AJ2172" s="175">
        <f>IF(AND(ISNUMBER(AB2172),ISNUMBER(AG2172)),AB2172-AG2172,"")</f>
        <v/>
      </c>
      <c r="AK2172" s="283" t="n"/>
      <c r="AL2172" s="283" t="n">
        <v>161</v>
      </c>
      <c r="AM2172" s="714" t="inlineStr">
        <is>
          <t>161::</t>
        </is>
      </c>
      <c r="AN2172" s="671">
        <f>IF(OR(AL2172="",AM2172="",AM2172=0),"",AL2172*6.213/(AM2172*24))</f>
        <v/>
      </c>
      <c r="AO2172" s="477">
        <f>IF(AND(AL2172=AL2171,AM2172&lt;&gt;"",AM2171&lt;&gt;""),AM2172-AM2171,"")</f>
        <v/>
      </c>
      <c r="AP2172" s="283" t="n"/>
      <c r="AQ2172" s="584" t="inlineStr"/>
      <c r="AR2172" s="439">
        <f>IF(OR(AQ2172="",AQ2172="",AQ2172=0),"",6.213/(AQ2172*24))</f>
        <v/>
      </c>
      <c r="AS2172" s="436">
        <f>IF(OR(NOT(ISNUMBER(C2172)),NOT(ISNUMBER(AB2172))),"",IF(AG2172&lt;&gt;"",AG2172,AB2172)-C2172)</f>
        <v/>
      </c>
      <c r="AT2172" s="286" t="n"/>
      <c r="AU2172" s="287">
        <f>IF($B2172="","",TEXT($A2172,"yyyymmdd")&amp;"_P"&amp;$C2172&amp;"_C"&amp;$F2172&amp;"_"&amp;TRIM(RIGHT(SUBSTITUTE(TRIM(SUBSTITUTE($L2172,CHAR(160)," "))," ",REPT(" ",60)),60))&amp;IF($P2172="","","-"&amp;TRIM(RIGHT(SUBSTITUTE(TRIM(SUBSTITUTE($P2172,CHAR(160)," "))," ",REPT(" ",60)),60)))&amp;IF($T2172="","","-"&amp;TRIM(RIGHT(SUBSTITUTE(TRIM(SUBSTITUTE($T2172,CHAR(160)," "))," ",REPT(" ",60)),60)))&amp;".jpg")</f>
        <v/>
      </c>
    </row>
    <row r="2173" ht="42" customHeight="1">
      <c r="A2173" s="288" t="n">
        <v>37171</v>
      </c>
      <c r="B2173" s="284" t="inlineStr">
        <is>
          <t>V8 Supercar 1000, 7 October, 2001</t>
        </is>
      </c>
      <c r="C2173" s="284" t="n">
        <v>2</v>
      </c>
      <c r="D2173" s="284" t="n"/>
      <c r="E2173" s="284" t="n"/>
      <c r="F2173" s="284" t="n">
        <v>21</v>
      </c>
      <c r="G2173" s="284" t="inlineStr">
        <is>
          <t>Brad Jones Racing</t>
        </is>
      </c>
      <c r="H2173" s="284" t="n"/>
      <c r="I2173" s="284" t="inlineStr">
        <is>
          <t>OzEmail</t>
        </is>
      </c>
      <c r="J2173" s="284" t="inlineStr">
        <is>
          <t>Ford Falcon AU</t>
        </is>
      </c>
      <c r="K2173" s="284" t="n"/>
      <c r="L2173" s="294" t="inlineStr">
        <is>
          <t>Bradley Jones</t>
        </is>
      </c>
      <c r="M2173" s="284" t="inlineStr">
        <is>
          <t>AUS</t>
        </is>
      </c>
      <c r="N2173" s="699">
        <f>_xlfn.LET(_xlpm.d,_xlfn.XLOOKUP(L2173,'[1]Birth Dates'!$A:$A,'[1]Birth Dates'!$B:$B,"",0),IF(_xlpm.d=0,"",_xlpm.d))</f>
        <v/>
      </c>
      <c r="O2173" s="284">
        <f>IF(OR(N2173="",A2173="",NOT(ISNUMBER(N2173)),N2173&gt;A2173),"",DATEDIF(N2173,A2173,"Y")&amp;" years, "&amp;DATEDIF(N2173,A2173,"YM")&amp;" months, "&amp;DATEDIF(N2173,A2173,"MD")&amp;" days")</f>
        <v/>
      </c>
      <c r="P2173" s="284" t="inlineStr">
        <is>
          <t>John Cleland</t>
        </is>
      </c>
      <c r="Q2173" s="284" t="inlineStr">
        <is>
          <t>GBR</t>
        </is>
      </c>
      <c r="R2173" s="699">
        <f>_xlfn.LET(_xlpm.d,_xlfn.XLOOKUP(P2173,'[1]Birth Dates'!$A:$A,'[1]Birth Dates'!$B:$B,"",0),IF(_xlpm.d=0,"",_xlpm.d))</f>
        <v/>
      </c>
      <c r="S2173" s="284">
        <f>IF(OR(R2173="",A2173="",NOT(ISNUMBER(R2173)),R2173&gt;A2173),"",DATEDIF(R2173,A2173,"Y")&amp;" years, "&amp;DATEDIF(R2173,A2173,"YM")&amp;" months, "&amp;DATEDIF(R2173,A2173,"MD")&amp;" days")</f>
        <v/>
      </c>
      <c r="T2173" s="284" t="n"/>
      <c r="U2173" s="284" t="n"/>
      <c r="V2173" s="699">
        <f>_xlfn.LET(_xlpm.d,_xlfn.XLOOKUP(T2173,'[1]Birth Dates'!$A:$A,'[1]Birth Dates'!$B:$B,"",0),IF(_xlpm.d=0,"",_xlpm.d))</f>
        <v/>
      </c>
      <c r="W2173" s="284">
        <f>IF(OR(V2173="",A2173="",NOT(ISNUMBER(V2173)),V2173&gt;A2173),"",DATEDIF(V2173,A2173,"Y")&amp;" years, "&amp;DATEDIF(V2173,A2173,"YM")&amp;" months, "&amp;DATEDIF(V2173,A2173,"MD")&amp;" days")</f>
        <v/>
      </c>
      <c r="X2173" s="284" t="n"/>
      <c r="Y2173" s="284" t="n"/>
      <c r="Z2173" s="284" t="n"/>
      <c r="AA2173" s="284" t="n"/>
      <c r="AB2173" s="284" t="n">
        <v>22</v>
      </c>
      <c r="AC2173" s="284" t="n">
        <v>16</v>
      </c>
      <c r="AD2173" s="284" t="n">
        <v>15</v>
      </c>
      <c r="AE2173" s="600" t="inlineStr">
        <is>
          <t>2:12.2940</t>
        </is>
      </c>
      <c r="AF2173" s="418">
        <f>IF(OR(AE2173="",AE2173="",AE2173=0),"",6.213/(AE2173*24))</f>
        <v/>
      </c>
      <c r="AG2173" s="289" t="n"/>
      <c r="AH2173" s="585" t="inlineStr"/>
      <c r="AI2173" s="418">
        <f>IF(OR(AH2173="",AH2173="",AH2173=0),"",6.213/(AH2173*24))</f>
        <v/>
      </c>
      <c r="AJ2173" s="175">
        <f>IF(AND(ISNUMBER(AB2173),ISNUMBER(AG2173)),AB2173-AG2173,"")</f>
        <v/>
      </c>
      <c r="AK2173" s="284" t="n"/>
      <c r="AL2173" s="284" t="n">
        <v>161</v>
      </c>
      <c r="AM2173" s="715" t="inlineStr">
        <is>
          <t>161::</t>
        </is>
      </c>
      <c r="AN2173" s="671">
        <f>IF(OR(AL2173="",AM2173="",AM2173=0),"",AL2173*6.213/(AM2173*24))</f>
        <v/>
      </c>
      <c r="AO2173" s="477">
        <f>IF(AND(AL2173=AL2172,AM2173&lt;&gt;"",AM2172&lt;&gt;""),AM2173-AM2172,"")</f>
        <v/>
      </c>
      <c r="AP2173" s="284" t="n"/>
      <c r="AQ2173" s="585" t="inlineStr"/>
      <c r="AR2173" s="439">
        <f>IF(OR(AQ2173="",AQ2173="",AQ2173=0),"",6.213/(AQ2173*24))</f>
        <v/>
      </c>
      <c r="AS2173" s="436">
        <f>IF(OR(NOT(ISNUMBER(C2173)),NOT(ISNUMBER(AB2173))),"",IF(AG2173&lt;&gt;"",AG2173,AB2173)-C2173)</f>
        <v/>
      </c>
      <c r="AT2173" s="290" t="n"/>
      <c r="AU2173" s="291">
        <f>IF($B2173="","",TEXT($A2173,"yyyymmdd")&amp;"_P"&amp;$C2173&amp;"_C"&amp;$F2173&amp;"_"&amp;TRIM(RIGHT(SUBSTITUTE(TRIM(SUBSTITUTE($L2173,CHAR(160)," "))," ",REPT(" ",60)),60))&amp;IF($P2173="","","-"&amp;TRIM(RIGHT(SUBSTITUTE(TRIM(SUBSTITUTE($P2173,CHAR(160)," "))," ",REPT(" ",60)),60)))&amp;IF($T2173="","","-"&amp;TRIM(RIGHT(SUBSTITUTE(TRIM(SUBSTITUTE($T2173,CHAR(160)," "))," ",REPT(" ",60)),60)))&amp;".jpg")</f>
        <v/>
      </c>
    </row>
    <row r="2174" ht="42" customHeight="1">
      <c r="A2174" s="288" t="n">
        <v>37171</v>
      </c>
      <c r="B2174" s="284" t="inlineStr">
        <is>
          <t>V8 Supercar 1000, 7 October, 2001</t>
        </is>
      </c>
      <c r="C2174" s="284" t="n">
        <v>3</v>
      </c>
      <c r="D2174" s="284" t="n"/>
      <c r="E2174" s="284" t="n"/>
      <c r="F2174" s="284" t="n">
        <v>15</v>
      </c>
      <c r="G2174" s="284" t="inlineStr">
        <is>
          <t>Kmart Racing Team</t>
        </is>
      </c>
      <c r="H2174" s="284" t="n"/>
      <c r="I2174" s="284" t="inlineStr">
        <is>
          <t>Kmart</t>
        </is>
      </c>
      <c r="J2174" s="284" t="inlineStr">
        <is>
          <t>Holden Commodore VX</t>
        </is>
      </c>
      <c r="K2174" s="284" t="n"/>
      <c r="L2174" s="284" t="inlineStr">
        <is>
          <t>Todd Kelly</t>
        </is>
      </c>
      <c r="M2174" s="284" t="inlineStr">
        <is>
          <t>AUS</t>
        </is>
      </c>
      <c r="N2174" s="699">
        <f>_xlfn.LET(_xlpm.d,_xlfn.XLOOKUP(L2174,'[1]Birth Dates'!$A:$A,'[1]Birth Dates'!$B:$B,"",0),IF(_xlpm.d=0,"",_xlpm.d))</f>
        <v/>
      </c>
      <c r="O2174" s="284">
        <f>IF(OR(N2174="",A2174="",NOT(ISNUMBER(N2174)),N2174&gt;A2174),"",DATEDIF(N2174,A2174,"Y")&amp;" years, "&amp;DATEDIF(N2174,A2174,"YM")&amp;" months, "&amp;DATEDIF(N2174,A2174,"MD")&amp;" days")</f>
        <v/>
      </c>
      <c r="P2174" s="284" t="inlineStr">
        <is>
          <t>Greg Murphy</t>
        </is>
      </c>
      <c r="Q2174" s="284" t="inlineStr">
        <is>
          <t>NZL</t>
        </is>
      </c>
      <c r="R2174" s="699">
        <f>_xlfn.LET(_xlpm.d,_xlfn.XLOOKUP(P2174,'[1]Birth Dates'!$A:$A,'[1]Birth Dates'!$B:$B,"",0),IF(_xlpm.d=0,"",_xlpm.d))</f>
        <v/>
      </c>
      <c r="S2174" s="284">
        <f>IF(OR(R2174="",A2174="",NOT(ISNUMBER(R2174)),R2174&gt;A2174),"",DATEDIF(R2174,A2174,"Y")&amp;" years, "&amp;DATEDIF(R2174,A2174,"YM")&amp;" months, "&amp;DATEDIF(R2174,A2174,"MD")&amp;" days")</f>
        <v/>
      </c>
      <c r="T2174" s="284" t="n"/>
      <c r="U2174" s="284" t="n"/>
      <c r="V2174" s="699">
        <f>_xlfn.LET(_xlpm.d,_xlfn.XLOOKUP(T2174,'[1]Birth Dates'!$A:$A,'[1]Birth Dates'!$B:$B,"",0),IF(_xlpm.d=0,"",_xlpm.d))</f>
        <v/>
      </c>
      <c r="W2174" s="284">
        <f>IF(OR(V2174="",A2174="",NOT(ISNUMBER(V2174)),V2174&gt;A2174),"",DATEDIF(V2174,A2174,"Y")&amp;" years, "&amp;DATEDIF(V2174,A2174,"YM")&amp;" months, "&amp;DATEDIF(V2174,A2174,"MD")&amp;" days")</f>
        <v/>
      </c>
      <c r="X2174" s="284" t="n"/>
      <c r="Y2174" s="284" t="n"/>
      <c r="Z2174" s="284" t="n"/>
      <c r="AA2174" s="284" t="n"/>
      <c r="AB2174" s="284" t="n">
        <v>8</v>
      </c>
      <c r="AC2174" s="284" t="n">
        <v>16</v>
      </c>
      <c r="AD2174" s="284" t="n">
        <v>6</v>
      </c>
      <c r="AE2174" s="600" t="inlineStr">
        <is>
          <t>2:10.6840</t>
        </is>
      </c>
      <c r="AF2174" s="418">
        <f>IF(OR(AE2174="",AE2174="",AE2174=0),"",6.213/(AE2174*24))</f>
        <v/>
      </c>
      <c r="AG2174" s="289" t="n">
        <v>11</v>
      </c>
      <c r="AH2174" s="600" t="inlineStr">
        <is>
          <t>2:10.8650</t>
        </is>
      </c>
      <c r="AI2174" s="418">
        <f>IF(OR(AH2174="",AH2174="",AH2174=0),"",6.213/(AH2174*24))</f>
        <v/>
      </c>
      <c r="AJ2174" s="175">
        <f>IF(AND(ISNUMBER(AB2174),ISNUMBER(AG2174)),AB2174-AG2174,"")</f>
        <v/>
      </c>
      <c r="AK2174" s="284" t="n"/>
      <c r="AL2174" s="284" t="n">
        <v>161</v>
      </c>
      <c r="AM2174" s="715" t="inlineStr">
        <is>
          <t>161::</t>
        </is>
      </c>
      <c r="AN2174" s="671">
        <f>IF(OR(AL2174="",AM2174="",AM2174=0),"",AL2174*6.213/(AM2174*24))</f>
        <v/>
      </c>
      <c r="AO2174" s="477">
        <f>IF(AND(AL2174=AL2173,AM2174&lt;&gt;"",AM2173&lt;&gt;""),AM2174-AM2173,"")</f>
        <v/>
      </c>
      <c r="AP2174" s="284" t="n"/>
      <c r="AQ2174" s="585" t="inlineStr"/>
      <c r="AR2174" s="439">
        <f>IF(OR(AQ2174="",AQ2174="",AQ2174=0),"",6.213/(AQ2174*24))</f>
        <v/>
      </c>
      <c r="AS2174" s="436">
        <f>IF(OR(NOT(ISNUMBER(C2174)),NOT(ISNUMBER(AB2174))),"",IF(AG2174&lt;&gt;"",AG2174,AB2174)-C2174)</f>
        <v/>
      </c>
      <c r="AT2174" s="290" t="n"/>
      <c r="AU2174" s="291">
        <f>IF($B2174="","",TEXT($A2174,"yyyymmdd")&amp;"_P"&amp;$C2174&amp;"_C"&amp;$F2174&amp;"_"&amp;TRIM(RIGHT(SUBSTITUTE(TRIM(SUBSTITUTE($L2174,CHAR(160)," "))," ",REPT(" ",60)),60))&amp;IF($P2174="","","-"&amp;TRIM(RIGHT(SUBSTITUTE(TRIM(SUBSTITUTE($P2174,CHAR(160)," "))," ",REPT(" ",60)),60)))&amp;IF($T2174="","","-"&amp;TRIM(RIGHT(SUBSTITUTE(TRIM(SUBSTITUTE($T2174,CHAR(160)," "))," ",REPT(" ",60)),60)))&amp;".jpg")</f>
        <v/>
      </c>
    </row>
    <row r="2175" ht="42" customHeight="1">
      <c r="A2175" s="288" t="n">
        <v>37171</v>
      </c>
      <c r="B2175" s="284" t="inlineStr">
        <is>
          <t>V8 Supercar 1000, 7 October, 2001</t>
        </is>
      </c>
      <c r="C2175" s="284" t="n">
        <v>4</v>
      </c>
      <c r="D2175" s="284" t="n"/>
      <c r="E2175" s="284" t="n"/>
      <c r="F2175" s="284" t="n">
        <v>18</v>
      </c>
      <c r="G2175" s="284" t="inlineStr">
        <is>
          <t>Dick Johnson Racing</t>
        </is>
      </c>
      <c r="H2175" s="284" t="n"/>
      <c r="I2175" s="284" t="inlineStr">
        <is>
          <t>Shell Helix</t>
        </is>
      </c>
      <c r="J2175" s="284" t="inlineStr">
        <is>
          <t>Ford Falcon AU</t>
        </is>
      </c>
      <c r="K2175" s="284" t="n"/>
      <c r="L2175" s="284" t="inlineStr">
        <is>
          <t>Cameron McLean</t>
        </is>
      </c>
      <c r="M2175" s="284" t="inlineStr">
        <is>
          <t>AUS</t>
        </is>
      </c>
      <c r="N2175" s="699">
        <f>_xlfn.LET(_xlpm.d,_xlfn.XLOOKUP(L2175,'[1]Birth Dates'!$A:$A,'[1]Birth Dates'!$B:$B,"",0),IF(_xlpm.d=0,"",_xlpm.d))</f>
        <v/>
      </c>
      <c r="O2175" s="284">
        <f>IF(OR(N2175="",A2175="",NOT(ISNUMBER(N2175)),N2175&gt;A2175),"",DATEDIF(N2175,A2175,"Y")&amp;" years, "&amp;DATEDIF(N2175,A2175,"YM")&amp;" months, "&amp;DATEDIF(N2175,A2175,"MD")&amp;" days")</f>
        <v/>
      </c>
      <c r="P2175" s="284" t="inlineStr">
        <is>
          <t>Greg Ritter</t>
        </is>
      </c>
      <c r="Q2175" s="284" t="inlineStr">
        <is>
          <t>AUS</t>
        </is>
      </c>
      <c r="R2175" s="699">
        <f>_xlfn.LET(_xlpm.d,_xlfn.XLOOKUP(P2175,'[1]Birth Dates'!$A:$A,'[1]Birth Dates'!$B:$B,"",0),IF(_xlpm.d=0,"",_xlpm.d))</f>
        <v/>
      </c>
      <c r="S2175" s="284">
        <f>IF(OR(R2175="",A2175="",NOT(ISNUMBER(R2175)),R2175&gt;A2175),"",DATEDIF(R2175,A2175,"Y")&amp;" years, "&amp;DATEDIF(R2175,A2175,"YM")&amp;" months, "&amp;DATEDIF(R2175,A2175,"MD")&amp;" days")</f>
        <v/>
      </c>
      <c r="T2175" s="284" t="n"/>
      <c r="U2175" s="284" t="n"/>
      <c r="V2175" s="699">
        <f>_xlfn.LET(_xlpm.d,_xlfn.XLOOKUP(T2175,'[1]Birth Dates'!$A:$A,'[1]Birth Dates'!$B:$B,"",0),IF(_xlpm.d=0,"",_xlpm.d))</f>
        <v/>
      </c>
      <c r="W2175" s="284">
        <f>IF(OR(V2175="",A2175="",NOT(ISNUMBER(V2175)),V2175&gt;A2175),"",DATEDIF(V2175,A2175,"Y")&amp;" years, "&amp;DATEDIF(V2175,A2175,"YM")&amp;" months, "&amp;DATEDIF(V2175,A2175,"MD")&amp;" days")</f>
        <v/>
      </c>
      <c r="X2175" s="284" t="n"/>
      <c r="Y2175" s="284" t="n"/>
      <c r="Z2175" s="284" t="n"/>
      <c r="AA2175" s="284" t="n"/>
      <c r="AB2175" s="284" t="n">
        <v>10</v>
      </c>
      <c r="AC2175" s="284" t="n">
        <v>16</v>
      </c>
      <c r="AD2175" s="284" t="n">
        <v>16</v>
      </c>
      <c r="AE2175" s="600" t="inlineStr">
        <is>
          <t>2:10.8960</t>
        </is>
      </c>
      <c r="AF2175" s="418">
        <f>IF(OR(AE2175="",AE2175="",AE2175=0),"",6.213/(AE2175*24))</f>
        <v/>
      </c>
      <c r="AG2175" s="289" t="n">
        <v>13</v>
      </c>
      <c r="AH2175" s="600" t="inlineStr">
        <is>
          <t>2:11.2320</t>
        </is>
      </c>
      <c r="AI2175" s="418">
        <f>IF(OR(AH2175="",AH2175="",AH2175=0),"",6.213/(AH2175*24))</f>
        <v/>
      </c>
      <c r="AJ2175" s="175">
        <f>IF(AND(ISNUMBER(AB2175),ISNUMBER(AG2175)),AB2175-AG2175,"")</f>
        <v/>
      </c>
      <c r="AK2175" s="284" t="n"/>
      <c r="AL2175" s="284" t="n">
        <v>161</v>
      </c>
      <c r="AM2175" s="715" t="inlineStr">
        <is>
          <t>161::</t>
        </is>
      </c>
      <c r="AN2175" s="671">
        <f>IF(OR(AL2175="",AM2175="",AM2175=0),"",AL2175*6.213/(AM2175*24))</f>
        <v/>
      </c>
      <c r="AO2175" s="477">
        <f>IF(AND(AL2175=AL2174,AM2175&lt;&gt;"",AM2174&lt;&gt;""),AM2175-AM2174,"")</f>
        <v/>
      </c>
      <c r="AP2175" s="284" t="n"/>
      <c r="AQ2175" s="585" t="inlineStr"/>
      <c r="AR2175" s="439">
        <f>IF(OR(AQ2175="",AQ2175="",AQ2175=0),"",6.213/(AQ2175*24))</f>
        <v/>
      </c>
      <c r="AS2175" s="436">
        <f>IF(OR(NOT(ISNUMBER(C2175)),NOT(ISNUMBER(AB2175))),"",IF(AG2175&lt;&gt;"",AG2175,AB2175)-C2175)</f>
        <v/>
      </c>
      <c r="AT2175" s="290" t="n"/>
      <c r="AU2175" s="291">
        <f>IF($B2175="","",TEXT($A2175,"yyyymmdd")&amp;"_P"&amp;$C2175&amp;"_C"&amp;$F2175&amp;"_"&amp;TRIM(RIGHT(SUBSTITUTE(TRIM(SUBSTITUTE($L2175,CHAR(160)," "))," ",REPT(" ",60)),60))&amp;IF($P2175="","","-"&amp;TRIM(RIGHT(SUBSTITUTE(TRIM(SUBSTITUTE($P2175,CHAR(160)," "))," ",REPT(" ",60)),60)))&amp;IF($T2175="","","-"&amp;TRIM(RIGHT(SUBSTITUTE(TRIM(SUBSTITUTE($T2175,CHAR(160)," "))," ",REPT(" ",60)),60)))&amp;".jpg")</f>
        <v/>
      </c>
    </row>
    <row r="2176" ht="42" customHeight="1">
      <c r="A2176" s="288" t="n">
        <v>37171</v>
      </c>
      <c r="B2176" s="284" t="inlineStr">
        <is>
          <t>V8 Supercar 1000, 7 October, 2001</t>
        </is>
      </c>
      <c r="C2176" s="284" t="n">
        <v>5</v>
      </c>
      <c r="D2176" s="284" t="n"/>
      <c r="E2176" s="284" t="n"/>
      <c r="F2176" s="284" t="n">
        <v>6</v>
      </c>
      <c r="G2176" s="284" t="inlineStr">
        <is>
          <t>Glenn Seton Racing</t>
        </is>
      </c>
      <c r="H2176" s="284" t="n"/>
      <c r="I2176" s="284" t="inlineStr">
        <is>
          <t>Ford, Ford Credit</t>
        </is>
      </c>
      <c r="J2176" s="284" t="inlineStr">
        <is>
          <t>Ford Falcon AU</t>
        </is>
      </c>
      <c r="K2176" s="284" t="n"/>
      <c r="L2176" s="284" t="inlineStr">
        <is>
          <t>Jim Richards</t>
        </is>
      </c>
      <c r="M2176" s="284" t="inlineStr">
        <is>
          <t>NZL</t>
        </is>
      </c>
      <c r="N2176" s="699">
        <f>_xlfn.LET(_xlpm.d,_xlfn.XLOOKUP(L2176,'[1]Birth Dates'!$A:$A,'[1]Birth Dates'!$B:$B,"",0),IF(_xlpm.d=0,"",_xlpm.d))</f>
        <v/>
      </c>
      <c r="O2176" s="284">
        <f>IF(OR(N2176="",A2176="",NOT(ISNUMBER(N2176)),N2176&gt;A2176),"",DATEDIF(N2176,A2176,"Y")&amp;" years, "&amp;DATEDIF(N2176,A2176,"YM")&amp;" months, "&amp;DATEDIF(N2176,A2176,"MD")&amp;" days")</f>
        <v/>
      </c>
      <c r="P2176" s="284" t="inlineStr">
        <is>
          <t>Dean Canto</t>
        </is>
      </c>
      <c r="Q2176" s="284" t="inlineStr">
        <is>
          <t>AUS</t>
        </is>
      </c>
      <c r="R2176" s="699">
        <f>_xlfn.LET(_xlpm.d,_xlfn.XLOOKUP(P2176,'[1]Birth Dates'!$A:$A,'[1]Birth Dates'!$B:$B,"",0),IF(_xlpm.d=0,"",_xlpm.d))</f>
        <v/>
      </c>
      <c r="S2176" s="284">
        <f>IF(OR(R2176="",A2176="",NOT(ISNUMBER(R2176)),R2176&gt;A2176),"",DATEDIF(R2176,A2176,"Y")&amp;" years, "&amp;DATEDIF(R2176,A2176,"YM")&amp;" months, "&amp;DATEDIF(R2176,A2176,"MD")&amp;" days")</f>
        <v/>
      </c>
      <c r="T2176" s="284" t="n"/>
      <c r="U2176" s="284" t="n"/>
      <c r="V2176" s="699">
        <f>_xlfn.LET(_xlpm.d,_xlfn.XLOOKUP(T2176,'[1]Birth Dates'!$A:$A,'[1]Birth Dates'!$B:$B,"",0),IF(_xlpm.d=0,"",_xlpm.d))</f>
        <v/>
      </c>
      <c r="W2176" s="284">
        <f>IF(OR(V2176="",A2176="",NOT(ISNUMBER(V2176)),V2176&gt;A2176),"",DATEDIF(V2176,A2176,"Y")&amp;" years, "&amp;DATEDIF(V2176,A2176,"YM")&amp;" months, "&amp;DATEDIF(V2176,A2176,"MD")&amp;" days")</f>
        <v/>
      </c>
      <c r="X2176" s="284" t="n"/>
      <c r="Y2176" s="284" t="n"/>
      <c r="Z2176" s="284" t="n"/>
      <c r="AA2176" s="284" t="n"/>
      <c r="AB2176" s="284" t="n">
        <v>13</v>
      </c>
      <c r="AC2176" s="284" t="n">
        <v>16</v>
      </c>
      <c r="AD2176" s="284" t="n">
        <v>11</v>
      </c>
      <c r="AE2176" s="600" t="inlineStr">
        <is>
          <t>2:11.3020</t>
        </is>
      </c>
      <c r="AF2176" s="418">
        <f>IF(OR(AE2176="",AE2176="",AE2176=0),"",6.213/(AE2176*24))</f>
        <v/>
      </c>
      <c r="AG2176" s="289" t="n">
        <v>10</v>
      </c>
      <c r="AH2176" s="600" t="inlineStr">
        <is>
          <t>2:10.5180</t>
        </is>
      </c>
      <c r="AI2176" s="418">
        <f>IF(OR(AH2176="",AH2176="",AH2176=0),"",6.213/(AH2176*24))</f>
        <v/>
      </c>
      <c r="AJ2176" s="175">
        <f>IF(AND(ISNUMBER(AB2176),ISNUMBER(AG2176)),AB2176-AG2176,"")</f>
        <v/>
      </c>
      <c r="AK2176" s="284" t="n"/>
      <c r="AL2176" s="284" t="n">
        <v>161</v>
      </c>
      <c r="AM2176" s="715" t="inlineStr">
        <is>
          <t>161::</t>
        </is>
      </c>
      <c r="AN2176" s="671">
        <f>IF(OR(AL2176="",AM2176="",AM2176=0),"",AL2176*6.213/(AM2176*24))</f>
        <v/>
      </c>
      <c r="AO2176" s="477">
        <f>IF(AND(AL2176=AL2175,AM2176&lt;&gt;"",AM2175&lt;&gt;""),AM2176-AM2175,"")</f>
        <v/>
      </c>
      <c r="AP2176" s="284" t="n"/>
      <c r="AQ2176" s="585" t="inlineStr"/>
      <c r="AR2176" s="439">
        <f>IF(OR(AQ2176="",AQ2176="",AQ2176=0),"",6.213/(AQ2176*24))</f>
        <v/>
      </c>
      <c r="AS2176" s="436">
        <f>IF(OR(NOT(ISNUMBER(C2176)),NOT(ISNUMBER(AB2176))),"",IF(AG2176&lt;&gt;"",AG2176,AB2176)-C2176)</f>
        <v/>
      </c>
      <c r="AT2176" s="290" t="n"/>
      <c r="AU2176" s="291">
        <f>IF($B2176="","",TEXT($A2176,"yyyymmdd")&amp;"_P"&amp;$C2176&amp;"_C"&amp;$F2176&amp;"_"&amp;TRIM(RIGHT(SUBSTITUTE(TRIM(SUBSTITUTE($L2176,CHAR(160)," "))," ",REPT(" ",60)),60))&amp;IF($P2176="","","-"&amp;TRIM(RIGHT(SUBSTITUTE(TRIM(SUBSTITUTE($P2176,CHAR(160)," "))," ",REPT(" ",60)),60)))&amp;IF($T2176="","","-"&amp;TRIM(RIGHT(SUBSTITUTE(TRIM(SUBSTITUTE($T2176,CHAR(160)," "))," ",REPT(" ",60)),60)))&amp;".jpg")</f>
        <v/>
      </c>
    </row>
    <row r="2177" ht="42" customHeight="1">
      <c r="A2177" s="288" t="n">
        <v>37171</v>
      </c>
      <c r="B2177" s="284" t="inlineStr">
        <is>
          <t>V8 Supercar 1000, 7 October, 2001</t>
        </is>
      </c>
      <c r="C2177" s="284" t="n">
        <v>6</v>
      </c>
      <c r="D2177" s="284" t="n"/>
      <c r="E2177" s="284" t="n"/>
      <c r="F2177" s="284" t="n">
        <v>34</v>
      </c>
      <c r="G2177" s="284" t="inlineStr">
        <is>
          <t>Gary Rogers Motorsports</t>
        </is>
      </c>
      <c r="H2177" s="284" t="n"/>
      <c r="I2177" s="284" t="inlineStr">
        <is>
          <t>Valvoline, Repco</t>
        </is>
      </c>
      <c r="J2177" s="284" t="inlineStr">
        <is>
          <t>Holden Commodore VX</t>
        </is>
      </c>
      <c r="K2177" s="284" t="n"/>
      <c r="L2177" s="284" t="inlineStr">
        <is>
          <t>Garth Tander</t>
        </is>
      </c>
      <c r="M2177" s="284" t="inlineStr">
        <is>
          <t>AUS</t>
        </is>
      </c>
      <c r="N2177" s="699">
        <f>_xlfn.LET(_xlpm.d,_xlfn.XLOOKUP(L2177,'[1]Birth Dates'!$A:$A,'[1]Birth Dates'!$B:$B,"",0),IF(_xlpm.d=0,"",_xlpm.d))</f>
        <v/>
      </c>
      <c r="O2177" s="284">
        <f>IF(OR(N2177="",A2177="",NOT(ISNUMBER(N2177)),N2177&gt;A2177),"",DATEDIF(N2177,A2177,"Y")&amp;" years, "&amp;DATEDIF(N2177,A2177,"YM")&amp;" months, "&amp;DATEDIF(N2177,A2177,"MD")&amp;" days")</f>
        <v/>
      </c>
      <c r="P2177" s="284" t="inlineStr">
        <is>
          <t>Jason Bargwanna</t>
        </is>
      </c>
      <c r="Q2177" s="284" t="inlineStr">
        <is>
          <t>AUS</t>
        </is>
      </c>
      <c r="R2177" s="699">
        <f>_xlfn.LET(_xlpm.d,_xlfn.XLOOKUP(P2177,'[1]Birth Dates'!$A:$A,'[1]Birth Dates'!$B:$B,"",0),IF(_xlpm.d=0,"",_xlpm.d))</f>
        <v/>
      </c>
      <c r="S2177" s="284">
        <f>IF(OR(R2177="",A2177="",NOT(ISNUMBER(R2177)),R2177&gt;A2177),"",DATEDIF(R2177,A2177,"Y")&amp;" years, "&amp;DATEDIF(R2177,A2177,"YM")&amp;" months, "&amp;DATEDIF(R2177,A2177,"MD")&amp;" days")</f>
        <v/>
      </c>
      <c r="T2177" s="284" t="n"/>
      <c r="U2177" s="284" t="n"/>
      <c r="V2177" s="699">
        <f>_xlfn.LET(_xlpm.d,_xlfn.XLOOKUP(T2177,'[1]Birth Dates'!$A:$A,'[1]Birth Dates'!$B:$B,"",0),IF(_xlpm.d=0,"",_xlpm.d))</f>
        <v/>
      </c>
      <c r="W2177" s="284">
        <f>IF(OR(V2177="",A2177="",NOT(ISNUMBER(V2177)),V2177&gt;A2177),"",DATEDIF(V2177,A2177,"Y")&amp;" years, "&amp;DATEDIF(V2177,A2177,"YM")&amp;" months, "&amp;DATEDIF(V2177,A2177,"MD")&amp;" days")</f>
        <v/>
      </c>
      <c r="X2177" s="284" t="n"/>
      <c r="Y2177" s="284" t="n"/>
      <c r="Z2177" s="284" t="n"/>
      <c r="AA2177" s="284" t="n"/>
      <c r="AB2177" s="284" t="n">
        <v>9</v>
      </c>
      <c r="AC2177" s="284" t="n">
        <v>17</v>
      </c>
      <c r="AD2177" s="284" t="n">
        <v>17</v>
      </c>
      <c r="AE2177" s="600" t="inlineStr">
        <is>
          <t>2:10.6840</t>
        </is>
      </c>
      <c r="AF2177" s="418">
        <f>IF(OR(AE2177="",AE2177="",AE2177=0),"",6.213/(AE2177*24))</f>
        <v/>
      </c>
      <c r="AG2177" s="289" t="n">
        <v>9</v>
      </c>
      <c r="AH2177" s="600" t="inlineStr">
        <is>
          <t>2:10.5000</t>
        </is>
      </c>
      <c r="AI2177" s="418">
        <f>IF(OR(AH2177="",AH2177="",AH2177=0),"",6.213/(AH2177*24))</f>
        <v/>
      </c>
      <c r="AJ2177" s="175">
        <f>IF(AND(ISNUMBER(AB2177),ISNUMBER(AG2177)),AB2177-AG2177,"")</f>
        <v/>
      </c>
      <c r="AK2177" s="284" t="n"/>
      <c r="AL2177" s="284" t="n">
        <v>161</v>
      </c>
      <c r="AM2177" s="715" t="inlineStr">
        <is>
          <t>161::</t>
        </is>
      </c>
      <c r="AN2177" s="671">
        <f>IF(OR(AL2177="",AM2177="",AM2177=0),"",AL2177*6.213/(AM2177*24))</f>
        <v/>
      </c>
      <c r="AO2177" s="477">
        <f>IF(AND(AL2177=AL2176,AM2177&lt;&gt;"",AM2176&lt;&gt;""),AM2177-AM2176,"")</f>
        <v/>
      </c>
      <c r="AP2177" s="284" t="n"/>
      <c r="AQ2177" s="585" t="inlineStr"/>
      <c r="AR2177" s="439">
        <f>IF(OR(AQ2177="",AQ2177="",AQ2177=0),"",6.213/(AQ2177*24))</f>
        <v/>
      </c>
      <c r="AS2177" s="436">
        <f>IF(OR(NOT(ISNUMBER(C2177)),NOT(ISNUMBER(AB2177))),"",IF(AG2177&lt;&gt;"",AG2177,AB2177)-C2177)</f>
        <v/>
      </c>
      <c r="AT2177" s="290" t="n"/>
      <c r="AU2177" s="291">
        <f>IF($B2177="","",TEXT($A2177,"yyyymmdd")&amp;"_P"&amp;$C2177&amp;"_C"&amp;$F2177&amp;"_"&amp;TRIM(RIGHT(SUBSTITUTE(TRIM(SUBSTITUTE($L2177,CHAR(160)," "))," ",REPT(" ",60)),60))&amp;IF($P2177="","","-"&amp;TRIM(RIGHT(SUBSTITUTE(TRIM(SUBSTITUTE($P2177,CHAR(160)," "))," ",REPT(" ",60)),60)))&amp;IF($T2177="","","-"&amp;TRIM(RIGHT(SUBSTITUTE(TRIM(SUBSTITUTE($T2177,CHAR(160)," "))," ",REPT(" ",60)),60)))&amp;".jpg")</f>
        <v/>
      </c>
    </row>
    <row r="2178" ht="42" customHeight="1">
      <c r="A2178" s="288" t="n">
        <v>37171</v>
      </c>
      <c r="B2178" s="284" t="inlineStr">
        <is>
          <t>V8 Supercar 1000, 7 October, 2001</t>
        </is>
      </c>
      <c r="C2178" s="284" t="n">
        <v>7</v>
      </c>
      <c r="D2178" s="284" t="n"/>
      <c r="E2178" s="284" t="n"/>
      <c r="F2178" s="284" t="n">
        <v>31</v>
      </c>
      <c r="G2178" s="284" t="inlineStr">
        <is>
          <t>Steven Ellery Racing</t>
        </is>
      </c>
      <c r="H2178" s="284" t="n"/>
      <c r="I2178" s="284" t="inlineStr">
        <is>
          <t>Supercheap Auto</t>
        </is>
      </c>
      <c r="J2178" s="284" t="inlineStr">
        <is>
          <t>Ford Falcon AU</t>
        </is>
      </c>
      <c r="K2178" s="284" t="n"/>
      <c r="L2178" s="284" t="inlineStr">
        <is>
          <t>Steve Ellery</t>
        </is>
      </c>
      <c r="M2178" s="284" t="inlineStr">
        <is>
          <t>AUS</t>
        </is>
      </c>
      <c r="N2178" s="699">
        <f>_xlfn.LET(_xlpm.d,_xlfn.XLOOKUP(L2178,'[1]Birth Dates'!$A:$A,'[1]Birth Dates'!$B:$B,"",0),IF(_xlpm.d=0,"",_xlpm.d))</f>
        <v/>
      </c>
      <c r="O2178" s="284">
        <f>IF(OR(N2178="",A2178="",NOT(ISNUMBER(N2178)),N2178&gt;A2178),"",DATEDIF(N2178,A2178,"Y")&amp;" years, "&amp;DATEDIF(N2178,A2178,"YM")&amp;" months, "&amp;DATEDIF(N2178,A2178,"MD")&amp;" days")</f>
        <v/>
      </c>
      <c r="P2178" s="284" t="inlineStr">
        <is>
          <t>Geoff Brabham</t>
        </is>
      </c>
      <c r="Q2178" s="284" t="inlineStr">
        <is>
          <t>AUS</t>
        </is>
      </c>
      <c r="R2178" s="699">
        <f>_xlfn.LET(_xlpm.d,_xlfn.XLOOKUP(P2178,'[1]Birth Dates'!$A:$A,'[1]Birth Dates'!$B:$B,"",0),IF(_xlpm.d=0,"",_xlpm.d))</f>
        <v/>
      </c>
      <c r="S2178" s="284">
        <f>IF(OR(R2178="",A2178="",NOT(ISNUMBER(R2178)),R2178&gt;A2178),"",DATEDIF(R2178,A2178,"Y")&amp;" years, "&amp;DATEDIF(R2178,A2178,"YM")&amp;" months, "&amp;DATEDIF(R2178,A2178,"MD")&amp;" days")</f>
        <v/>
      </c>
      <c r="T2178" s="284" t="n"/>
      <c r="U2178" s="284" t="n"/>
      <c r="V2178" s="699">
        <f>_xlfn.LET(_xlpm.d,_xlfn.XLOOKUP(T2178,'[1]Birth Dates'!$A:$A,'[1]Birth Dates'!$B:$B,"",0),IF(_xlpm.d=0,"",_xlpm.d))</f>
        <v/>
      </c>
      <c r="W2178" s="284">
        <f>IF(OR(V2178="",A2178="",NOT(ISNUMBER(V2178)),V2178&gt;A2178),"",DATEDIF(V2178,A2178,"Y")&amp;" years, "&amp;DATEDIF(V2178,A2178,"YM")&amp;" months, "&amp;DATEDIF(V2178,A2178,"MD")&amp;" days")</f>
        <v/>
      </c>
      <c r="X2178" s="284" t="n"/>
      <c r="Y2178" s="284" t="n"/>
      <c r="Z2178" s="284" t="n"/>
      <c r="AA2178" s="284" t="n"/>
      <c r="AB2178" s="284" t="n">
        <v>7</v>
      </c>
      <c r="AC2178" s="284" t="n">
        <v>16</v>
      </c>
      <c r="AD2178" s="284" t="n">
        <v>11</v>
      </c>
      <c r="AE2178" s="600" t="inlineStr">
        <is>
          <t>2:10.6660</t>
        </is>
      </c>
      <c r="AF2178" s="418">
        <f>IF(OR(AE2178="",AE2178="",AE2178=0),"",6.213/(AE2178*24))</f>
        <v/>
      </c>
      <c r="AG2178" s="289" t="n">
        <v>8</v>
      </c>
      <c r="AH2178" s="600" t="inlineStr">
        <is>
          <t>2:10.4740</t>
        </is>
      </c>
      <c r="AI2178" s="418">
        <f>IF(OR(AH2178="",AH2178="",AH2178=0),"",6.213/(AH2178*24))</f>
        <v/>
      </c>
      <c r="AJ2178" s="175">
        <f>IF(AND(ISNUMBER(AB2178),ISNUMBER(AG2178)),AB2178-AG2178,"")</f>
        <v/>
      </c>
      <c r="AK2178" s="284" t="n"/>
      <c r="AL2178" s="284" t="n">
        <v>161</v>
      </c>
      <c r="AM2178" s="715" t="inlineStr">
        <is>
          <t>161::</t>
        </is>
      </c>
      <c r="AN2178" s="671">
        <f>IF(OR(AL2178="",AM2178="",AM2178=0),"",AL2178*6.213/(AM2178*24))</f>
        <v/>
      </c>
      <c r="AO2178" s="477">
        <f>IF(AND(AL2178=AL2177,AM2178&lt;&gt;"",AM2177&lt;&gt;""),AM2178-AM2177,"")</f>
        <v/>
      </c>
      <c r="AP2178" s="284" t="n"/>
      <c r="AQ2178" s="585" t="inlineStr"/>
      <c r="AR2178" s="439">
        <f>IF(OR(AQ2178="",AQ2178="",AQ2178=0),"",6.213/(AQ2178*24))</f>
        <v/>
      </c>
      <c r="AS2178" s="436">
        <f>IF(OR(NOT(ISNUMBER(C2178)),NOT(ISNUMBER(AB2178))),"",IF(AG2178&lt;&gt;"",AG2178,AB2178)-C2178)</f>
        <v/>
      </c>
      <c r="AT2178" s="290" t="n"/>
      <c r="AU2178" s="291">
        <f>IF($B2178="","",TEXT($A2178,"yyyymmdd")&amp;"_P"&amp;$C2178&amp;"_C"&amp;$F2178&amp;"_"&amp;TRIM(RIGHT(SUBSTITUTE(TRIM(SUBSTITUTE($L2178,CHAR(160)," "))," ",REPT(" ",60)),60))&amp;IF($P2178="","","-"&amp;TRIM(RIGHT(SUBSTITUTE(TRIM(SUBSTITUTE($P2178,CHAR(160)," "))," ",REPT(" ",60)),60)))&amp;IF($T2178="","","-"&amp;TRIM(RIGHT(SUBSTITUTE(TRIM(SUBSTITUTE($T2178,CHAR(160)," "))," ",REPT(" ",60)),60)))&amp;".jpg")</f>
        <v/>
      </c>
    </row>
    <row r="2179" ht="42" customHeight="1">
      <c r="A2179" s="288" t="n">
        <v>37171</v>
      </c>
      <c r="B2179" s="284" t="inlineStr">
        <is>
          <t>V8 Supercar 1000, 7 October, 2001</t>
        </is>
      </c>
      <c r="C2179" s="284" t="n">
        <v>8</v>
      </c>
      <c r="D2179" s="284" t="n"/>
      <c r="E2179" s="284" t="n"/>
      <c r="F2179" s="284" t="n">
        <v>11</v>
      </c>
      <c r="G2179" s="284" t="inlineStr">
        <is>
          <t>Perkins Engineering</t>
        </is>
      </c>
      <c r="H2179" s="284" t="n"/>
      <c r="I2179" s="284" t="inlineStr">
        <is>
          <t>Castrol</t>
        </is>
      </c>
      <c r="J2179" s="284" t="inlineStr">
        <is>
          <t>Holden Commodore VX</t>
        </is>
      </c>
      <c r="K2179" s="284" t="n"/>
      <c r="L2179" s="284" t="inlineStr">
        <is>
          <t>Larry Perkins</t>
        </is>
      </c>
      <c r="M2179" s="284" t="inlineStr">
        <is>
          <t>AUS</t>
        </is>
      </c>
      <c r="N2179" s="699">
        <f>_xlfn.LET(_xlpm.d,_xlfn.XLOOKUP(L2179,'[1]Birth Dates'!$A:$A,'[1]Birth Dates'!$B:$B,"",0),IF(_xlpm.d=0,"",_xlpm.d))</f>
        <v/>
      </c>
      <c r="O2179" s="284">
        <f>IF(OR(N2179="",A2179="",NOT(ISNUMBER(N2179)),N2179&gt;A2179),"",DATEDIF(N2179,A2179,"Y")&amp;" years, "&amp;DATEDIF(N2179,A2179,"YM")&amp;" months, "&amp;DATEDIF(N2179,A2179,"MD")&amp;" days")</f>
        <v/>
      </c>
      <c r="P2179" s="284" t="inlineStr">
        <is>
          <t>Russell Ingall</t>
        </is>
      </c>
      <c r="Q2179" s="284" t="inlineStr">
        <is>
          <t>AUS</t>
        </is>
      </c>
      <c r="R2179" s="699">
        <f>_xlfn.LET(_xlpm.d,_xlfn.XLOOKUP(P2179,'[1]Birth Dates'!$A:$A,'[1]Birth Dates'!$B:$B,"",0),IF(_xlpm.d=0,"",_xlpm.d))</f>
        <v/>
      </c>
      <c r="S2179" s="284">
        <f>IF(OR(R2179="",A2179="",NOT(ISNUMBER(R2179)),R2179&gt;A2179),"",DATEDIF(R2179,A2179,"Y")&amp;" years, "&amp;DATEDIF(R2179,A2179,"YM")&amp;" months, "&amp;DATEDIF(R2179,A2179,"MD")&amp;" days")</f>
        <v/>
      </c>
      <c r="T2179" s="284" t="n"/>
      <c r="U2179" s="284" t="n"/>
      <c r="V2179" s="699">
        <f>_xlfn.LET(_xlpm.d,_xlfn.XLOOKUP(T2179,'[1]Birth Dates'!$A:$A,'[1]Birth Dates'!$B:$B,"",0),IF(_xlpm.d=0,"",_xlpm.d))</f>
        <v/>
      </c>
      <c r="W2179" s="284">
        <f>IF(OR(V2179="",A2179="",NOT(ISNUMBER(V2179)),V2179&gt;A2179),"",DATEDIF(V2179,A2179,"Y")&amp;" years, "&amp;DATEDIF(V2179,A2179,"YM")&amp;" months, "&amp;DATEDIF(V2179,A2179,"MD")&amp;" days")</f>
        <v/>
      </c>
      <c r="X2179" s="284" t="n"/>
      <c r="Y2179" s="284" t="n"/>
      <c r="Z2179" s="284" t="n"/>
      <c r="AA2179" s="284" t="n"/>
      <c r="AB2179" s="284" t="n">
        <v>6</v>
      </c>
      <c r="AC2179" s="284" t="n">
        <v>16</v>
      </c>
      <c r="AD2179" s="284" t="n">
        <v>15</v>
      </c>
      <c r="AE2179" s="600" t="inlineStr">
        <is>
          <t>2:10.4870</t>
        </is>
      </c>
      <c r="AF2179" s="418">
        <f>IF(OR(AE2179="",AE2179="",AE2179=0),"",6.213/(AE2179*24))</f>
        <v/>
      </c>
      <c r="AG2179" s="289" t="n">
        <v>3</v>
      </c>
      <c r="AH2179" s="600" t="inlineStr">
        <is>
          <t>2:09.9910</t>
        </is>
      </c>
      <c r="AI2179" s="418">
        <f>IF(OR(AH2179="",AH2179="",AH2179=0),"",6.213/(AH2179*24))</f>
        <v/>
      </c>
      <c r="AJ2179" s="175">
        <f>IF(AND(ISNUMBER(AB2179),ISNUMBER(AG2179)),AB2179-AG2179,"")</f>
        <v/>
      </c>
      <c r="AK2179" s="284" t="n"/>
      <c r="AL2179" s="284" t="n">
        <v>161</v>
      </c>
      <c r="AM2179" s="715" t="inlineStr">
        <is>
          <t>161::</t>
        </is>
      </c>
      <c r="AN2179" s="671">
        <f>IF(OR(AL2179="",AM2179="",AM2179=0),"",AL2179*6.213/(AM2179*24))</f>
        <v/>
      </c>
      <c r="AO2179" s="477">
        <f>IF(AND(AL2179=AL2178,AM2179&lt;&gt;"",AM2178&lt;&gt;""),AM2179-AM2178,"")</f>
        <v/>
      </c>
      <c r="AP2179" s="284" t="n"/>
      <c r="AQ2179" s="585" t="inlineStr"/>
      <c r="AR2179" s="439">
        <f>IF(OR(AQ2179="",AQ2179="",AQ2179=0),"",6.213/(AQ2179*24))</f>
        <v/>
      </c>
      <c r="AS2179" s="436">
        <f>IF(OR(NOT(ISNUMBER(C2179)),NOT(ISNUMBER(AB2179))),"",IF(AG2179&lt;&gt;"",AG2179,AB2179)-C2179)</f>
        <v/>
      </c>
      <c r="AT2179" s="290" t="n"/>
      <c r="AU2179" s="291">
        <f>IF($B2179="","",TEXT($A2179,"yyyymmdd")&amp;"_P"&amp;$C2179&amp;"_C"&amp;$F2179&amp;"_"&amp;TRIM(RIGHT(SUBSTITUTE(TRIM(SUBSTITUTE($L2179,CHAR(160)," "))," ",REPT(" ",60)),60))&amp;IF($P2179="","","-"&amp;TRIM(RIGHT(SUBSTITUTE(TRIM(SUBSTITUTE($P2179,CHAR(160)," "))," ",REPT(" ",60)),60)))&amp;IF($T2179="","","-"&amp;TRIM(RIGHT(SUBSTITUTE(TRIM(SUBSTITUTE($T2179,CHAR(160)," "))," ",REPT(" ",60)),60)))&amp;".jpg")</f>
        <v/>
      </c>
    </row>
    <row r="2180" ht="42" customHeight="1">
      <c r="A2180" s="288" t="n">
        <v>37171</v>
      </c>
      <c r="B2180" s="284" t="inlineStr">
        <is>
          <t>V8 Supercar 1000, 7 October, 2001</t>
        </is>
      </c>
      <c r="C2180" s="284" t="n">
        <v>9</v>
      </c>
      <c r="D2180" s="284" t="n"/>
      <c r="E2180" s="284" t="n"/>
      <c r="F2180" s="284" t="n">
        <v>5</v>
      </c>
      <c r="G2180" s="284" t="inlineStr">
        <is>
          <t>Glenn Seton Racing</t>
        </is>
      </c>
      <c r="H2180" s="284" t="n"/>
      <c r="I2180" s="284" t="inlineStr">
        <is>
          <t>Ford, Ford Credit</t>
        </is>
      </c>
      <c r="J2180" s="284" t="inlineStr">
        <is>
          <t>Ford Falcon AU</t>
        </is>
      </c>
      <c r="K2180" s="284" t="n"/>
      <c r="L2180" s="284" t="inlineStr">
        <is>
          <t>Glenn Seton</t>
        </is>
      </c>
      <c r="M2180" s="284" t="inlineStr">
        <is>
          <t>AUS</t>
        </is>
      </c>
      <c r="N2180" s="699">
        <f>_xlfn.LET(_xlpm.d,_xlfn.XLOOKUP(L2180,'[1]Birth Dates'!$A:$A,'[1]Birth Dates'!$B:$B,"",0),IF(_xlpm.d=0,"",_xlpm.d))</f>
        <v/>
      </c>
      <c r="O2180" s="284">
        <f>IF(OR(N2180="",A2180="",NOT(ISNUMBER(N2180)),N2180&gt;A2180),"",DATEDIF(N2180,A2180,"Y")&amp;" years, "&amp;DATEDIF(N2180,A2180,"YM")&amp;" months, "&amp;DATEDIF(N2180,A2180,"MD")&amp;" days")</f>
        <v/>
      </c>
      <c r="P2180" s="284" t="inlineStr">
        <is>
          <t>Steven Richards</t>
        </is>
      </c>
      <c r="Q2180" s="284" t="inlineStr">
        <is>
          <t>NZL</t>
        </is>
      </c>
      <c r="R2180" s="699">
        <f>_xlfn.LET(_xlpm.d,_xlfn.XLOOKUP(P2180,'[1]Birth Dates'!$A:$A,'[1]Birth Dates'!$B:$B,"",0),IF(_xlpm.d=0,"",_xlpm.d))</f>
        <v/>
      </c>
      <c r="S2180" s="284">
        <f>IF(OR(R2180="",A2180="",NOT(ISNUMBER(R2180)),R2180&gt;A2180),"",DATEDIF(R2180,A2180,"Y")&amp;" years, "&amp;DATEDIF(R2180,A2180,"YM")&amp;" months, "&amp;DATEDIF(R2180,A2180,"MD")&amp;" days")</f>
        <v/>
      </c>
      <c r="T2180" s="284" t="n"/>
      <c r="U2180" s="284" t="n"/>
      <c r="V2180" s="699">
        <f>_xlfn.LET(_xlpm.d,_xlfn.XLOOKUP(T2180,'[1]Birth Dates'!$A:$A,'[1]Birth Dates'!$B:$B,"",0),IF(_xlpm.d=0,"",_xlpm.d))</f>
        <v/>
      </c>
      <c r="W2180" s="284">
        <f>IF(OR(V2180="",A2180="",NOT(ISNUMBER(V2180)),V2180&gt;A2180),"",DATEDIF(V2180,A2180,"Y")&amp;" years, "&amp;DATEDIF(V2180,A2180,"YM")&amp;" months, "&amp;DATEDIF(V2180,A2180,"MD")&amp;" days")</f>
        <v/>
      </c>
      <c r="X2180" s="284" t="n"/>
      <c r="Y2180" s="284" t="n"/>
      <c r="Z2180" s="284" t="n"/>
      <c r="AA2180" s="284" t="n"/>
      <c r="AB2180" s="284" t="n">
        <v>1</v>
      </c>
      <c r="AC2180" s="284" t="n">
        <v>16</v>
      </c>
      <c r="AD2180" s="284" t="n">
        <v>8</v>
      </c>
      <c r="AE2180" s="600" t="inlineStr">
        <is>
          <t>2:09.6770</t>
        </is>
      </c>
      <c r="AF2180" s="418">
        <f>IF(OR(AE2180="",AE2180="",AE2180=0),"",6.213/(AE2180*24))</f>
        <v/>
      </c>
      <c r="AG2180" s="289" t="n">
        <v>2</v>
      </c>
      <c r="AH2180" s="600" t="inlineStr">
        <is>
          <t>2:09.6770</t>
        </is>
      </c>
      <c r="AI2180" s="418">
        <f>IF(OR(AH2180="",AH2180="",AH2180=0),"",6.213/(AH2180*24))</f>
        <v/>
      </c>
      <c r="AJ2180" s="175">
        <f>IF(AND(ISNUMBER(AB2180),ISNUMBER(AG2180)),AB2180-AG2180,"")</f>
        <v/>
      </c>
      <c r="AK2180" s="284" t="n"/>
      <c r="AL2180" s="284" t="n">
        <v>161</v>
      </c>
      <c r="AM2180" s="715" t="inlineStr">
        <is>
          <t>161::</t>
        </is>
      </c>
      <c r="AN2180" s="671">
        <f>IF(OR(AL2180="",AM2180="",AM2180=0),"",AL2180*6.213/(AM2180*24))</f>
        <v/>
      </c>
      <c r="AO2180" s="477">
        <f>IF(AND(AL2180=AL2179,AM2180&lt;&gt;"",AM2179&lt;&gt;""),AM2180-AM2179,"")</f>
        <v/>
      </c>
      <c r="AP2180" s="284" t="n"/>
      <c r="AQ2180" s="585" t="inlineStr"/>
      <c r="AR2180" s="439">
        <f>IF(OR(AQ2180="",AQ2180="",AQ2180=0),"",6.213/(AQ2180*24))</f>
        <v/>
      </c>
      <c r="AS2180" s="436">
        <f>IF(OR(NOT(ISNUMBER(C2180)),NOT(ISNUMBER(AB2180))),"",IF(AG2180&lt;&gt;"",AG2180,AB2180)-C2180)</f>
        <v/>
      </c>
      <c r="AT2180" s="290" t="n"/>
      <c r="AU2180" s="291">
        <f>IF($B2180="","",TEXT($A2180,"yyyymmdd")&amp;"_P"&amp;$C2180&amp;"_C"&amp;$F2180&amp;"_"&amp;TRIM(RIGHT(SUBSTITUTE(TRIM(SUBSTITUTE($L2180,CHAR(160)," "))," ",REPT(" ",60)),60))&amp;IF($P2180="","","-"&amp;TRIM(RIGHT(SUBSTITUTE(TRIM(SUBSTITUTE($P2180,CHAR(160)," "))," ",REPT(" ",60)),60)))&amp;IF($T2180="","","-"&amp;TRIM(RIGHT(SUBSTITUTE(TRIM(SUBSTITUTE($T2180,CHAR(160)," "))," ",REPT(" ",60)),60)))&amp;".jpg")</f>
        <v/>
      </c>
    </row>
    <row r="2181" ht="42" customHeight="1">
      <c r="A2181" s="288" t="n">
        <v>37171</v>
      </c>
      <c r="B2181" s="284" t="inlineStr">
        <is>
          <t>V8 Supercar 1000, 7 October, 2001</t>
        </is>
      </c>
      <c r="C2181" s="284" t="n">
        <v>10</v>
      </c>
      <c r="D2181" s="284" t="n"/>
      <c r="E2181" s="284" t="n"/>
      <c r="F2181" s="284" t="n">
        <v>3</v>
      </c>
      <c r="G2181" s="284" t="inlineStr">
        <is>
          <t>Lansvale Smash Repairs</t>
        </is>
      </c>
      <c r="H2181" s="284" t="n"/>
      <c r="I2181" s="284" t="inlineStr">
        <is>
          <t>Lansvale Smash Repairs</t>
        </is>
      </c>
      <c r="J2181" s="284" t="inlineStr">
        <is>
          <t>Holden Commodore VX</t>
        </is>
      </c>
      <c r="K2181" s="284" t="n"/>
      <c r="L2181" s="284" t="inlineStr">
        <is>
          <t>Cameron McConville</t>
        </is>
      </c>
      <c r="M2181" s="284" t="inlineStr">
        <is>
          <t>AUS</t>
        </is>
      </c>
      <c r="N2181" s="699">
        <f>_xlfn.LET(_xlpm.d,_xlfn.XLOOKUP(L2181,'[1]Birth Dates'!$A:$A,'[1]Birth Dates'!$B:$B,"",0),IF(_xlpm.d=0,"",_xlpm.d))</f>
        <v/>
      </c>
      <c r="O2181" s="284">
        <f>IF(OR(N2181="",A2181="",NOT(ISNUMBER(N2181)),N2181&gt;A2181),"",DATEDIF(N2181,A2181,"Y")&amp;" years, "&amp;DATEDIF(N2181,A2181,"YM")&amp;" months, "&amp;DATEDIF(N2181,A2181,"MD")&amp;" days")</f>
        <v/>
      </c>
      <c r="P2181" s="284" t="inlineStr">
        <is>
          <t>Rick Bates</t>
        </is>
      </c>
      <c r="Q2181" s="284" t="inlineStr">
        <is>
          <t>AUS</t>
        </is>
      </c>
      <c r="R2181" s="699">
        <f>_xlfn.LET(_xlpm.d,_xlfn.XLOOKUP(P2181,'[1]Birth Dates'!$A:$A,'[1]Birth Dates'!$B:$B,"",0),IF(_xlpm.d=0,"",_xlpm.d))</f>
        <v/>
      </c>
      <c r="S2181" s="284">
        <f>IF(OR(R2181="",A2181="",NOT(ISNUMBER(R2181)),R2181&gt;A2181),"",DATEDIF(R2181,A2181,"Y")&amp;" years, "&amp;DATEDIF(R2181,A2181,"YM")&amp;" months, "&amp;DATEDIF(R2181,A2181,"MD")&amp;" days")</f>
        <v/>
      </c>
      <c r="T2181" s="284" t="n"/>
      <c r="U2181" s="284" t="n"/>
      <c r="V2181" s="699">
        <f>_xlfn.LET(_xlpm.d,_xlfn.XLOOKUP(T2181,'[1]Birth Dates'!$A:$A,'[1]Birth Dates'!$B:$B,"",0),IF(_xlpm.d=0,"",_xlpm.d))</f>
        <v/>
      </c>
      <c r="W2181" s="284">
        <f>IF(OR(V2181="",A2181="",NOT(ISNUMBER(V2181)),V2181&gt;A2181),"",DATEDIF(V2181,A2181,"Y")&amp;" years, "&amp;DATEDIF(V2181,A2181,"YM")&amp;" months, "&amp;DATEDIF(V2181,A2181,"MD")&amp;" days")</f>
        <v/>
      </c>
      <c r="X2181" s="284" t="n"/>
      <c r="Y2181" s="284" t="n"/>
      <c r="Z2181" s="284" t="n"/>
      <c r="AA2181" s="284" t="n"/>
      <c r="AB2181" s="284" t="n">
        <v>21</v>
      </c>
      <c r="AC2181" s="284" t="n">
        <v>17</v>
      </c>
      <c r="AD2181" s="284" t="n">
        <v>7</v>
      </c>
      <c r="AE2181" s="600" t="inlineStr">
        <is>
          <t>2:12.1410</t>
        </is>
      </c>
      <c r="AF2181" s="418">
        <f>IF(OR(AE2181="",AE2181="",AE2181=0),"",6.213/(AE2181*24))</f>
        <v/>
      </c>
      <c r="AG2181" s="289" t="n"/>
      <c r="AH2181" s="585" t="inlineStr"/>
      <c r="AI2181" s="418">
        <f>IF(OR(AH2181="",AH2181="",AH2181=0),"",6.213/(AH2181*24))</f>
        <v/>
      </c>
      <c r="AJ2181" s="175">
        <f>IF(AND(ISNUMBER(AB2181),ISNUMBER(AG2181)),AB2181-AG2181,"")</f>
        <v/>
      </c>
      <c r="AK2181" s="284" t="n"/>
      <c r="AL2181" s="284" t="n">
        <v>160</v>
      </c>
      <c r="AM2181" s="715" t="inlineStr">
        <is>
          <t>160::</t>
        </is>
      </c>
      <c r="AN2181" s="671">
        <f>IF(OR(AL2181="",AM2181="",AM2181=0),"",AL2181*6.213/(AM2181*24))</f>
        <v/>
      </c>
      <c r="AO2181" s="477">
        <f>IF(AND(AL2181=AL2180,AM2181&lt;&gt;"",AM2180&lt;&gt;""),AM2181-AM2180,"")</f>
        <v/>
      </c>
      <c r="AP2181" s="284" t="n"/>
      <c r="AQ2181" s="585" t="inlineStr"/>
      <c r="AR2181" s="439">
        <f>IF(OR(AQ2181="",AQ2181="",AQ2181=0),"",6.213/(AQ2181*24))</f>
        <v/>
      </c>
      <c r="AS2181" s="436">
        <f>IF(OR(NOT(ISNUMBER(C2181)),NOT(ISNUMBER(AB2181))),"",IF(AG2181&lt;&gt;"",AG2181,AB2181)-C2181)</f>
        <v/>
      </c>
      <c r="AT2181" s="290" t="n"/>
      <c r="AU2181" s="291">
        <f>IF($B2181="","",TEXT($A2181,"yyyymmdd")&amp;"_P"&amp;$C2181&amp;"_C"&amp;$F2181&amp;"_"&amp;TRIM(RIGHT(SUBSTITUTE(TRIM(SUBSTITUTE($L2181,CHAR(160)," "))," ",REPT(" ",60)),60))&amp;IF($P2181="","","-"&amp;TRIM(RIGHT(SUBSTITUTE(TRIM(SUBSTITUTE($P2181,CHAR(160)," "))," ",REPT(" ",60)),60)))&amp;IF($T2181="","","-"&amp;TRIM(RIGHT(SUBSTITUTE(TRIM(SUBSTITUTE($T2181,CHAR(160)," "))," ",REPT(" ",60)),60)))&amp;".jpg")</f>
        <v/>
      </c>
    </row>
    <row r="2182" ht="42" customHeight="1">
      <c r="A2182" s="288" t="n">
        <v>37171</v>
      </c>
      <c r="B2182" s="284" t="inlineStr">
        <is>
          <t>V8 Supercar 1000, 7 October, 2001</t>
        </is>
      </c>
      <c r="C2182" s="284" t="n">
        <v>11</v>
      </c>
      <c r="D2182" s="284" t="n"/>
      <c r="E2182" s="284" t="n"/>
      <c r="F2182" s="284" t="n">
        <v>23</v>
      </c>
      <c r="G2182" s="284" t="inlineStr">
        <is>
          <t>Lansvale Smash Repairs</t>
        </is>
      </c>
      <c r="H2182" s="284" t="n"/>
      <c r="I2182" s="284" t="inlineStr">
        <is>
          <t>Lansvale Smash Repairs</t>
        </is>
      </c>
      <c r="J2182" s="284" t="inlineStr">
        <is>
          <t>Holden Commodore VX</t>
        </is>
      </c>
      <c r="K2182" s="284" t="n"/>
      <c r="L2182" s="284" t="inlineStr">
        <is>
          <t>Steve Reed</t>
        </is>
      </c>
      <c r="M2182" s="284" t="inlineStr">
        <is>
          <t>AUS</t>
        </is>
      </c>
      <c r="N2182" s="699">
        <f>_xlfn.LET(_xlpm.d,_xlfn.XLOOKUP(L2182,'[1]Birth Dates'!$A:$A,'[1]Birth Dates'!$B:$B,"",0),IF(_xlpm.d=0,"",_xlpm.d))</f>
        <v/>
      </c>
      <c r="O2182" s="284">
        <f>IF(OR(N2182="",A2182="",NOT(ISNUMBER(N2182)),N2182&gt;A2182),"",DATEDIF(N2182,A2182,"Y")&amp;" years, "&amp;DATEDIF(N2182,A2182,"YM")&amp;" months, "&amp;DATEDIF(N2182,A2182,"MD")&amp;" days")</f>
        <v/>
      </c>
      <c r="P2182" s="284" t="inlineStr">
        <is>
          <t>Trevor Ashby</t>
        </is>
      </c>
      <c r="Q2182" s="284" t="inlineStr">
        <is>
          <t>AUS</t>
        </is>
      </c>
      <c r="R2182" s="699">
        <f>_xlfn.LET(_xlpm.d,_xlfn.XLOOKUP(P2182,'[1]Birth Dates'!$A:$A,'[1]Birth Dates'!$B:$B,"",0),IF(_xlpm.d=0,"",_xlpm.d))</f>
        <v/>
      </c>
      <c r="S2182" s="284">
        <f>IF(OR(R2182="",A2182="",NOT(ISNUMBER(R2182)),R2182&gt;A2182),"",DATEDIF(R2182,A2182,"Y")&amp;" years, "&amp;DATEDIF(R2182,A2182,"YM")&amp;" months, "&amp;DATEDIF(R2182,A2182,"MD")&amp;" days")</f>
        <v/>
      </c>
      <c r="T2182" s="284" t="n"/>
      <c r="U2182" s="284" t="n"/>
      <c r="V2182" s="699">
        <f>_xlfn.LET(_xlpm.d,_xlfn.XLOOKUP(T2182,'[1]Birth Dates'!$A:$A,'[1]Birth Dates'!$B:$B,"",0),IF(_xlpm.d=0,"",_xlpm.d))</f>
        <v/>
      </c>
      <c r="W2182" s="284">
        <f>IF(OR(V2182="",A2182="",NOT(ISNUMBER(V2182)),V2182&gt;A2182),"",DATEDIF(V2182,A2182,"Y")&amp;" years, "&amp;DATEDIF(V2182,A2182,"YM")&amp;" months, "&amp;DATEDIF(V2182,A2182,"MD")&amp;" days")</f>
        <v/>
      </c>
      <c r="X2182" s="284" t="n"/>
      <c r="Y2182" s="284" t="n"/>
      <c r="Z2182" s="284" t="n"/>
      <c r="AA2182" s="284" t="n"/>
      <c r="AB2182" s="284" t="n">
        <v>31</v>
      </c>
      <c r="AC2182" s="284" t="n">
        <v>18</v>
      </c>
      <c r="AD2182" s="284" t="n">
        <v>15</v>
      </c>
      <c r="AE2182" s="600" t="inlineStr">
        <is>
          <t>2:14.4360</t>
        </is>
      </c>
      <c r="AF2182" s="418">
        <f>IF(OR(AE2182="",AE2182="",AE2182=0),"",6.213/(AE2182*24))</f>
        <v/>
      </c>
      <c r="AG2182" s="289" t="n"/>
      <c r="AH2182" s="585" t="inlineStr"/>
      <c r="AI2182" s="418">
        <f>IF(OR(AH2182="",AH2182="",AH2182=0),"",6.213/(AH2182*24))</f>
        <v/>
      </c>
      <c r="AJ2182" s="175">
        <f>IF(AND(ISNUMBER(AB2182),ISNUMBER(AG2182)),AB2182-AG2182,"")</f>
        <v/>
      </c>
      <c r="AK2182" s="284" t="n"/>
      <c r="AL2182" s="284" t="n">
        <v>159</v>
      </c>
      <c r="AM2182" s="715" t="inlineStr">
        <is>
          <t>159::</t>
        </is>
      </c>
      <c r="AN2182" s="671">
        <f>IF(OR(AL2182="",AM2182="",AM2182=0),"",AL2182*6.213/(AM2182*24))</f>
        <v/>
      </c>
      <c r="AO2182" s="477">
        <f>IF(AND(AL2182=AL2181,AM2182&lt;&gt;"",AM2181&lt;&gt;""),AM2182-AM2181,"")</f>
        <v/>
      </c>
      <c r="AP2182" s="284" t="n"/>
      <c r="AQ2182" s="585" t="inlineStr"/>
      <c r="AR2182" s="439">
        <f>IF(OR(AQ2182="",AQ2182="",AQ2182=0),"",6.213/(AQ2182*24))</f>
        <v/>
      </c>
      <c r="AS2182" s="436">
        <f>IF(OR(NOT(ISNUMBER(C2182)),NOT(ISNUMBER(AB2182))),"",IF(AG2182&lt;&gt;"",AG2182,AB2182)-C2182)</f>
        <v/>
      </c>
      <c r="AT2182" s="290" t="n"/>
      <c r="AU2182" s="291">
        <f>IF($B2182="","",TEXT($A2182,"yyyymmdd")&amp;"_P"&amp;$C2182&amp;"_C"&amp;$F2182&amp;"_"&amp;TRIM(RIGHT(SUBSTITUTE(TRIM(SUBSTITUTE($L2182,CHAR(160)," "))," ",REPT(" ",60)),60))&amp;IF($P2182="","","-"&amp;TRIM(RIGHT(SUBSTITUTE(TRIM(SUBSTITUTE($P2182,CHAR(160)," "))," ",REPT(" ",60)),60)))&amp;IF($T2182="","","-"&amp;TRIM(RIGHT(SUBSTITUTE(TRIM(SUBSTITUTE($T2182,CHAR(160)," "))," ",REPT(" ",60)),60)))&amp;".jpg")</f>
        <v/>
      </c>
    </row>
    <row r="2183" ht="42" customHeight="1">
      <c r="A2183" s="288" t="n">
        <v>37171</v>
      </c>
      <c r="B2183" s="284" t="inlineStr">
        <is>
          <t>V8 Supercar 1000, 7 October, 2001</t>
        </is>
      </c>
      <c r="C2183" s="284" t="n">
        <v>12</v>
      </c>
      <c r="D2183" s="284" t="n"/>
      <c r="E2183" s="284" t="n"/>
      <c r="F2183" s="284" t="n">
        <v>29</v>
      </c>
      <c r="G2183" s="284" t="inlineStr">
        <is>
          <t>Paul Morris Motorsport</t>
        </is>
      </c>
      <c r="H2183" s="284" t="n"/>
      <c r="I2183" s="284" t="inlineStr">
        <is>
          <t>Sirromet Wines, Big Kev</t>
        </is>
      </c>
      <c r="J2183" s="284" t="inlineStr">
        <is>
          <t>Holden Commodore VT</t>
        </is>
      </c>
      <c r="K2183" s="284" t="n"/>
      <c r="L2183" s="284" t="inlineStr">
        <is>
          <t>Paul Morris</t>
        </is>
      </c>
      <c r="M2183" s="284" t="inlineStr">
        <is>
          <t>AUS</t>
        </is>
      </c>
      <c r="N2183" s="699">
        <f>_xlfn.LET(_xlpm.d,_xlfn.XLOOKUP(L2183,'[1]Birth Dates'!$A:$A,'[1]Birth Dates'!$B:$B,"",0),IF(_xlpm.d=0,"",_xlpm.d))</f>
        <v/>
      </c>
      <c r="O2183" s="284">
        <f>IF(OR(N2183="",A2183="",NOT(ISNUMBER(N2183)),N2183&gt;A2183),"",DATEDIF(N2183,A2183,"Y")&amp;" years, "&amp;DATEDIF(N2183,A2183,"YM")&amp;" months, "&amp;DATEDIF(N2183,A2183,"MD")&amp;" days")</f>
        <v/>
      </c>
      <c r="P2183" s="284" t="inlineStr">
        <is>
          <t>Ashley Stichbury</t>
        </is>
      </c>
      <c r="Q2183" s="284" t="inlineStr">
        <is>
          <t>NZL</t>
        </is>
      </c>
      <c r="R2183" s="699">
        <f>_xlfn.LET(_xlpm.d,_xlfn.XLOOKUP(P2183,'[1]Birth Dates'!$A:$A,'[1]Birth Dates'!$B:$B,"",0),IF(_xlpm.d=0,"",_xlpm.d))</f>
        <v/>
      </c>
      <c r="S2183" s="284">
        <f>IF(OR(R2183="",A2183="",NOT(ISNUMBER(R2183)),R2183&gt;A2183),"",DATEDIF(R2183,A2183,"Y")&amp;" years, "&amp;DATEDIF(R2183,A2183,"YM")&amp;" months, "&amp;DATEDIF(R2183,A2183,"MD")&amp;" days")</f>
        <v/>
      </c>
      <c r="T2183" s="284" t="n"/>
      <c r="U2183" s="284" t="n"/>
      <c r="V2183" s="699">
        <f>_xlfn.LET(_xlpm.d,_xlfn.XLOOKUP(T2183,'[1]Birth Dates'!$A:$A,'[1]Birth Dates'!$B:$B,"",0),IF(_xlpm.d=0,"",_xlpm.d))</f>
        <v/>
      </c>
      <c r="W2183" s="284">
        <f>IF(OR(V2183="",A2183="",NOT(ISNUMBER(V2183)),V2183&gt;A2183),"",DATEDIF(V2183,A2183,"Y")&amp;" years, "&amp;DATEDIF(V2183,A2183,"YM")&amp;" months, "&amp;DATEDIF(V2183,A2183,"MD")&amp;" days")</f>
        <v/>
      </c>
      <c r="X2183" s="284" t="n"/>
      <c r="Y2183" s="284" t="n"/>
      <c r="Z2183" s="284" t="n"/>
      <c r="AA2183" s="284" t="n"/>
      <c r="AB2183" s="284" t="n">
        <v>15</v>
      </c>
      <c r="AC2183" s="284" t="n">
        <v>14</v>
      </c>
      <c r="AD2183" s="284" t="n">
        <v>11</v>
      </c>
      <c r="AE2183" s="600" t="inlineStr">
        <is>
          <t>2:11.4560</t>
        </is>
      </c>
      <c r="AF2183" s="418">
        <f>IF(OR(AE2183="",AE2183="",AE2183=0),"",6.213/(AE2183*24))</f>
        <v/>
      </c>
      <c r="AG2183" s="289" t="n">
        <v>14</v>
      </c>
      <c r="AH2183" s="600" t="inlineStr">
        <is>
          <t>2:11.3740</t>
        </is>
      </c>
      <c r="AI2183" s="418">
        <f>IF(OR(AH2183="",AH2183="",AH2183=0),"",6.213/(AH2183*24))</f>
        <v/>
      </c>
      <c r="AJ2183" s="175">
        <f>IF(AND(ISNUMBER(AB2183),ISNUMBER(AG2183)),AB2183-AG2183,"")</f>
        <v/>
      </c>
      <c r="AK2183" s="284" t="n"/>
      <c r="AL2183" s="284" t="n">
        <v>159</v>
      </c>
      <c r="AM2183" s="715" t="inlineStr">
        <is>
          <t>159::</t>
        </is>
      </c>
      <c r="AN2183" s="671">
        <f>IF(OR(AL2183="",AM2183="",AM2183=0),"",AL2183*6.213/(AM2183*24))</f>
        <v/>
      </c>
      <c r="AO2183" s="477">
        <f>IF(AND(AL2183=AL2182,AM2183&lt;&gt;"",AM2182&lt;&gt;""),AM2183-AM2182,"")</f>
        <v/>
      </c>
      <c r="AP2183" s="284" t="n"/>
      <c r="AQ2183" s="585" t="inlineStr"/>
      <c r="AR2183" s="439">
        <f>IF(OR(AQ2183="",AQ2183="",AQ2183=0),"",6.213/(AQ2183*24))</f>
        <v/>
      </c>
      <c r="AS2183" s="436">
        <f>IF(OR(NOT(ISNUMBER(C2183)),NOT(ISNUMBER(AB2183))),"",IF(AG2183&lt;&gt;"",AG2183,AB2183)-C2183)</f>
        <v/>
      </c>
      <c r="AT2183" s="290" t="n"/>
      <c r="AU2183" s="291">
        <f>IF($B2183="","",TEXT($A2183,"yyyymmdd")&amp;"_P"&amp;$C2183&amp;"_C"&amp;$F2183&amp;"_"&amp;TRIM(RIGHT(SUBSTITUTE(TRIM(SUBSTITUTE($L2183,CHAR(160)," "))," ",REPT(" ",60)),60))&amp;IF($P2183="","","-"&amp;TRIM(RIGHT(SUBSTITUTE(TRIM(SUBSTITUTE($P2183,CHAR(160)," "))," ",REPT(" ",60)),60)))&amp;IF($T2183="","","-"&amp;TRIM(RIGHT(SUBSTITUTE(TRIM(SUBSTITUTE($T2183,CHAR(160)," "))," ",REPT(" ",60)),60)))&amp;".jpg")</f>
        <v/>
      </c>
    </row>
    <row r="2184" ht="42" customHeight="1">
      <c r="A2184" s="288" t="n">
        <v>37171</v>
      </c>
      <c r="B2184" s="284" t="inlineStr">
        <is>
          <t>V8 Supercar 1000, 7 October, 2001</t>
        </is>
      </c>
      <c r="C2184" s="284" t="n">
        <v>13</v>
      </c>
      <c r="D2184" s="284" t="n"/>
      <c r="E2184" s="284" t="n"/>
      <c r="F2184" s="284" t="n">
        <v>24</v>
      </c>
      <c r="G2184" s="284" t="inlineStr">
        <is>
          <t>Holden Young Lions</t>
        </is>
      </c>
      <c r="H2184" s="284" t="n"/>
      <c r="I2184" s="284" t="inlineStr">
        <is>
          <t>EA Sports</t>
        </is>
      </c>
      <c r="J2184" s="284" t="inlineStr">
        <is>
          <t>Holden Commodore VX</t>
        </is>
      </c>
      <c r="K2184" s="284" t="n"/>
      <c r="L2184" s="284" t="inlineStr">
        <is>
          <t>Paul Romano</t>
        </is>
      </c>
      <c r="M2184" s="284" t="inlineStr">
        <is>
          <t>AUS</t>
        </is>
      </c>
      <c r="N2184" s="699">
        <f>_xlfn.LET(_xlpm.d,_xlfn.XLOOKUP(L2184,'[1]Birth Dates'!$A:$A,'[1]Birth Dates'!$B:$B,"",0),IF(_xlpm.d=0,"",_xlpm.d))</f>
        <v/>
      </c>
      <c r="O2184" s="284">
        <f>IF(OR(N2184="",A2184="",NOT(ISNUMBER(N2184)),N2184&gt;A2184),"",DATEDIF(N2184,A2184,"Y")&amp;" years, "&amp;DATEDIF(N2184,A2184,"YM")&amp;" months, "&amp;DATEDIF(N2184,A2184,"MD")&amp;" days")</f>
        <v/>
      </c>
      <c r="P2184" s="284" t="inlineStr">
        <is>
          <t>Owen Kelly</t>
        </is>
      </c>
      <c r="Q2184" s="284" t="inlineStr">
        <is>
          <t>AUS</t>
        </is>
      </c>
      <c r="R2184" s="699">
        <f>_xlfn.LET(_xlpm.d,_xlfn.XLOOKUP(P2184,'[1]Birth Dates'!$A:$A,'[1]Birth Dates'!$B:$B,"",0),IF(_xlpm.d=0,"",_xlpm.d))</f>
        <v/>
      </c>
      <c r="S2184" s="284">
        <f>IF(OR(R2184="",A2184="",NOT(ISNUMBER(R2184)),R2184&gt;A2184),"",DATEDIF(R2184,A2184,"Y")&amp;" years, "&amp;DATEDIF(R2184,A2184,"YM")&amp;" months, "&amp;DATEDIF(R2184,A2184,"MD")&amp;" days")</f>
        <v/>
      </c>
      <c r="T2184" s="284" t="n"/>
      <c r="U2184" s="284" t="n"/>
      <c r="V2184" s="699">
        <f>_xlfn.LET(_xlpm.d,_xlfn.XLOOKUP(T2184,'[1]Birth Dates'!$A:$A,'[1]Birth Dates'!$B:$B,"",0),IF(_xlpm.d=0,"",_xlpm.d))</f>
        <v/>
      </c>
      <c r="W2184" s="284">
        <f>IF(OR(V2184="",A2184="",NOT(ISNUMBER(V2184)),V2184&gt;A2184),"",DATEDIF(V2184,A2184,"Y")&amp;" years, "&amp;DATEDIF(V2184,A2184,"YM")&amp;" months, "&amp;DATEDIF(V2184,A2184,"MD")&amp;" days")</f>
        <v/>
      </c>
      <c r="X2184" s="284" t="n"/>
      <c r="Y2184" s="284" t="n"/>
      <c r="Z2184" s="284" t="n"/>
      <c r="AA2184" s="284" t="n"/>
      <c r="AB2184" s="284" t="n">
        <v>29</v>
      </c>
      <c r="AC2184" s="284" t="n">
        <v>19</v>
      </c>
      <c r="AD2184" s="284" t="n">
        <v>15</v>
      </c>
      <c r="AE2184" s="600" t="inlineStr">
        <is>
          <t>2:13.7190</t>
        </is>
      </c>
      <c r="AF2184" s="418">
        <f>IF(OR(AE2184="",AE2184="",AE2184=0),"",6.213/(AE2184*24))</f>
        <v/>
      </c>
      <c r="AG2184" s="289" t="n"/>
      <c r="AH2184" s="585" t="inlineStr"/>
      <c r="AI2184" s="418">
        <f>IF(OR(AH2184="",AH2184="",AH2184=0),"",6.213/(AH2184*24))</f>
        <v/>
      </c>
      <c r="AJ2184" s="175">
        <f>IF(AND(ISNUMBER(AB2184),ISNUMBER(AG2184)),AB2184-AG2184,"")</f>
        <v/>
      </c>
      <c r="AK2184" s="284" t="n"/>
      <c r="AL2184" s="284" t="n">
        <v>159</v>
      </c>
      <c r="AM2184" s="715" t="inlineStr">
        <is>
          <t>159::</t>
        </is>
      </c>
      <c r="AN2184" s="671">
        <f>IF(OR(AL2184="",AM2184="",AM2184=0),"",AL2184*6.213/(AM2184*24))</f>
        <v/>
      </c>
      <c r="AO2184" s="477">
        <f>IF(AND(AL2184=AL2183,AM2184&lt;&gt;"",AM2183&lt;&gt;""),AM2184-AM2183,"")</f>
        <v/>
      </c>
      <c r="AP2184" s="284" t="n"/>
      <c r="AQ2184" s="585" t="inlineStr"/>
      <c r="AR2184" s="439">
        <f>IF(OR(AQ2184="",AQ2184="",AQ2184=0),"",6.213/(AQ2184*24))</f>
        <v/>
      </c>
      <c r="AS2184" s="436">
        <f>IF(OR(NOT(ISNUMBER(C2184)),NOT(ISNUMBER(AB2184))),"",IF(AG2184&lt;&gt;"",AG2184,AB2184)-C2184)</f>
        <v/>
      </c>
      <c r="AT2184" s="290" t="n"/>
      <c r="AU2184" s="291">
        <f>IF($B2184="","",TEXT($A2184,"yyyymmdd")&amp;"_P"&amp;$C2184&amp;"_C"&amp;$F2184&amp;"_"&amp;TRIM(RIGHT(SUBSTITUTE(TRIM(SUBSTITUTE($L2184,CHAR(160)," "))," ",REPT(" ",60)),60))&amp;IF($P2184="","","-"&amp;TRIM(RIGHT(SUBSTITUTE(TRIM(SUBSTITUTE($P2184,CHAR(160)," "))," ",REPT(" ",60)),60)))&amp;IF($T2184="","","-"&amp;TRIM(RIGHT(SUBSTITUTE(TRIM(SUBSTITUTE($T2184,CHAR(160)," "))," ",REPT(" ",60)),60)))&amp;".jpg")</f>
        <v/>
      </c>
    </row>
    <row r="2185" ht="42" customHeight="1">
      <c r="A2185" s="288" t="n">
        <v>37171</v>
      </c>
      <c r="B2185" s="284" t="inlineStr">
        <is>
          <t>V8 Supercar 1000, 7 October, 2001</t>
        </is>
      </c>
      <c r="C2185" s="284" t="n">
        <v>14</v>
      </c>
      <c r="D2185" s="284" t="n"/>
      <c r="E2185" s="284" t="n"/>
      <c r="F2185" s="284" t="n">
        <v>51</v>
      </c>
      <c r="G2185" s="284" t="inlineStr">
        <is>
          <t>Kmart Racing Team</t>
        </is>
      </c>
      <c r="H2185" s="284" t="n"/>
      <c r="I2185" s="284" t="inlineStr">
        <is>
          <t>Kmart</t>
        </is>
      </c>
      <c r="J2185" s="284" t="inlineStr">
        <is>
          <t>Holden Commodore VX</t>
        </is>
      </c>
      <c r="K2185" s="284" t="n"/>
      <c r="L2185" s="284" t="inlineStr">
        <is>
          <t>Nathan Pretty</t>
        </is>
      </c>
      <c r="M2185" s="284" t="inlineStr">
        <is>
          <t>AUS</t>
        </is>
      </c>
      <c r="N2185" s="699">
        <f>_xlfn.LET(_xlpm.d,_xlfn.XLOOKUP(L2185,'[1]Birth Dates'!$A:$A,'[1]Birth Dates'!$B:$B,"",0),IF(_xlpm.d=0,"",_xlpm.d))</f>
        <v/>
      </c>
      <c r="O2185" s="284">
        <f>IF(OR(N2185="",A2185="",NOT(ISNUMBER(N2185)),N2185&gt;A2185),"",DATEDIF(N2185,A2185,"Y")&amp;" years, "&amp;DATEDIF(N2185,A2185,"YM")&amp;" months, "&amp;DATEDIF(N2185,A2185,"MD")&amp;" days")</f>
        <v/>
      </c>
      <c r="P2185" s="284" t="inlineStr">
        <is>
          <t>Rick Kelly</t>
        </is>
      </c>
      <c r="Q2185" s="284" t="inlineStr">
        <is>
          <t>AUS</t>
        </is>
      </c>
      <c r="R2185" s="699">
        <f>_xlfn.LET(_xlpm.d,_xlfn.XLOOKUP(P2185,'[1]Birth Dates'!$A:$A,'[1]Birth Dates'!$B:$B,"",0),IF(_xlpm.d=0,"",_xlpm.d))</f>
        <v/>
      </c>
      <c r="S2185" s="284">
        <f>IF(OR(R2185="",A2185="",NOT(ISNUMBER(R2185)),R2185&gt;A2185),"",DATEDIF(R2185,A2185,"Y")&amp;" years, "&amp;DATEDIF(R2185,A2185,"YM")&amp;" months, "&amp;DATEDIF(R2185,A2185,"MD")&amp;" days")</f>
        <v/>
      </c>
      <c r="T2185" s="284" t="n"/>
      <c r="U2185" s="284" t="n"/>
      <c r="V2185" s="699">
        <f>_xlfn.LET(_xlpm.d,_xlfn.XLOOKUP(T2185,'[1]Birth Dates'!$A:$A,'[1]Birth Dates'!$B:$B,"",0),IF(_xlpm.d=0,"",_xlpm.d))</f>
        <v/>
      </c>
      <c r="W2185" s="284">
        <f>IF(OR(V2185="",A2185="",NOT(ISNUMBER(V2185)),V2185&gt;A2185),"",DATEDIF(V2185,A2185,"Y")&amp;" years, "&amp;DATEDIF(V2185,A2185,"YM")&amp;" months, "&amp;DATEDIF(V2185,A2185,"MD")&amp;" days")</f>
        <v/>
      </c>
      <c r="X2185" s="284" t="n"/>
      <c r="Y2185" s="284" t="n"/>
      <c r="Z2185" s="284" t="n"/>
      <c r="AA2185" s="284" t="n"/>
      <c r="AB2185" s="284" t="n">
        <v>19</v>
      </c>
      <c r="AC2185" s="284" t="n">
        <v>18</v>
      </c>
      <c r="AD2185" s="284" t="n">
        <v>6</v>
      </c>
      <c r="AE2185" s="600" t="inlineStr">
        <is>
          <t>2:12.0240</t>
        </is>
      </c>
      <c r="AF2185" s="418">
        <f>IF(OR(AE2185="",AE2185="",AE2185=0),"",6.213/(AE2185*24))</f>
        <v/>
      </c>
      <c r="AG2185" s="289" t="n"/>
      <c r="AH2185" s="585" t="inlineStr"/>
      <c r="AI2185" s="418">
        <f>IF(OR(AH2185="",AH2185="",AH2185=0),"",6.213/(AH2185*24))</f>
        <v/>
      </c>
      <c r="AJ2185" s="175">
        <f>IF(AND(ISNUMBER(AB2185),ISNUMBER(AG2185)),AB2185-AG2185,"")</f>
        <v/>
      </c>
      <c r="AK2185" s="284" t="n"/>
      <c r="AL2185" s="284" t="n">
        <v>158</v>
      </c>
      <c r="AM2185" s="715" t="inlineStr">
        <is>
          <t>158::</t>
        </is>
      </c>
      <c r="AN2185" s="671">
        <f>IF(OR(AL2185="",AM2185="",AM2185=0),"",AL2185*6.213/(AM2185*24))</f>
        <v/>
      </c>
      <c r="AO2185" s="477">
        <f>IF(AND(AL2185=AL2184,AM2185&lt;&gt;"",AM2184&lt;&gt;""),AM2185-AM2184,"")</f>
        <v/>
      </c>
      <c r="AP2185" s="284" t="n"/>
      <c r="AQ2185" s="585" t="inlineStr"/>
      <c r="AR2185" s="439">
        <f>IF(OR(AQ2185="",AQ2185="",AQ2185=0),"",6.213/(AQ2185*24))</f>
        <v/>
      </c>
      <c r="AS2185" s="436">
        <f>IF(OR(NOT(ISNUMBER(C2185)),NOT(ISNUMBER(AB2185))),"",IF(AG2185&lt;&gt;"",AG2185,AB2185)-C2185)</f>
        <v/>
      </c>
      <c r="AT2185" s="290" t="n"/>
      <c r="AU2185" s="291">
        <f>IF($B2185="","",TEXT($A2185,"yyyymmdd")&amp;"_P"&amp;$C2185&amp;"_C"&amp;$F2185&amp;"_"&amp;TRIM(RIGHT(SUBSTITUTE(TRIM(SUBSTITUTE($L2185,CHAR(160)," "))," ",REPT(" ",60)),60))&amp;IF($P2185="","","-"&amp;TRIM(RIGHT(SUBSTITUTE(TRIM(SUBSTITUTE($P2185,CHAR(160)," "))," ",REPT(" ",60)),60)))&amp;IF($T2185="","","-"&amp;TRIM(RIGHT(SUBSTITUTE(TRIM(SUBSTITUTE($T2185,CHAR(160)," "))," ",REPT(" ",60)),60)))&amp;".jpg")</f>
        <v/>
      </c>
    </row>
    <row r="2186" ht="42" customHeight="1">
      <c r="A2186" s="288" t="n">
        <v>37171</v>
      </c>
      <c r="B2186" s="284" t="inlineStr">
        <is>
          <t>V8 Supercar 1000, 7 October, 2001</t>
        </is>
      </c>
      <c r="C2186" s="284" t="n">
        <v>15</v>
      </c>
      <c r="D2186" s="284" t="n"/>
      <c r="E2186" s="284" t="n"/>
      <c r="F2186" s="284" t="n">
        <v>75</v>
      </c>
      <c r="G2186" s="284" t="inlineStr">
        <is>
          <t>Paul Little Racing</t>
        </is>
      </c>
      <c r="H2186" s="284" t="n"/>
      <c r="I2186" s="284" t="inlineStr">
        <is>
          <t>Toll Ipec</t>
        </is>
      </c>
      <c r="J2186" s="284" t="inlineStr">
        <is>
          <t>Ford Falcon AU</t>
        </is>
      </c>
      <c r="K2186" s="284" t="n"/>
      <c r="L2186" s="284" t="inlineStr">
        <is>
          <t>Anthony Tratt</t>
        </is>
      </c>
      <c r="M2186" s="284" t="inlineStr">
        <is>
          <t>AUS</t>
        </is>
      </c>
      <c r="N2186" s="699">
        <f>_xlfn.LET(_xlpm.d,_xlfn.XLOOKUP(L2186,'[1]Birth Dates'!$A:$A,'[1]Birth Dates'!$B:$B,"",0),IF(_xlpm.d=0,"",_xlpm.d))</f>
        <v/>
      </c>
      <c r="O2186" s="284">
        <f>IF(OR(N2186="",A2186="",NOT(ISNUMBER(N2186)),N2186&gt;A2186),"",DATEDIF(N2186,A2186,"Y")&amp;" years, "&amp;DATEDIF(N2186,A2186,"YM")&amp;" months, "&amp;DATEDIF(N2186,A2186,"MD")&amp;" days")</f>
        <v/>
      </c>
      <c r="P2186" s="284" t="inlineStr">
        <is>
          <t>Alan Jones</t>
        </is>
      </c>
      <c r="Q2186" s="284" t="inlineStr">
        <is>
          <t>AUS</t>
        </is>
      </c>
      <c r="R2186" s="699">
        <f>_xlfn.LET(_xlpm.d,_xlfn.XLOOKUP(P2186,'[1]Birth Dates'!$A:$A,'[1]Birth Dates'!$B:$B,"",0),IF(_xlpm.d=0,"",_xlpm.d))</f>
        <v/>
      </c>
      <c r="S2186" s="284">
        <f>IF(OR(R2186="",A2186="",NOT(ISNUMBER(R2186)),R2186&gt;A2186),"",DATEDIF(R2186,A2186,"Y")&amp;" years, "&amp;DATEDIF(R2186,A2186,"YM")&amp;" months, "&amp;DATEDIF(R2186,A2186,"MD")&amp;" days")</f>
        <v/>
      </c>
      <c r="T2186" s="284" t="n"/>
      <c r="U2186" s="284" t="n"/>
      <c r="V2186" s="699">
        <f>_xlfn.LET(_xlpm.d,_xlfn.XLOOKUP(T2186,'[1]Birth Dates'!$A:$A,'[1]Birth Dates'!$B:$B,"",0),IF(_xlpm.d=0,"",_xlpm.d))</f>
        <v/>
      </c>
      <c r="W2186" s="284">
        <f>IF(OR(V2186="",A2186="",NOT(ISNUMBER(V2186)),V2186&gt;A2186),"",DATEDIF(V2186,A2186,"Y")&amp;" years, "&amp;DATEDIF(V2186,A2186,"YM")&amp;" months, "&amp;DATEDIF(V2186,A2186,"MD")&amp;" days")</f>
        <v/>
      </c>
      <c r="X2186" s="284" t="n"/>
      <c r="Y2186" s="284" t="n"/>
      <c r="Z2186" s="284" t="n"/>
      <c r="AA2186" s="284" t="n"/>
      <c r="AB2186" s="284" t="n">
        <v>25</v>
      </c>
      <c r="AC2186" s="284" t="n">
        <v>17</v>
      </c>
      <c r="AD2186" s="284" t="n">
        <v>11</v>
      </c>
      <c r="AE2186" s="600" t="inlineStr">
        <is>
          <t>2:12.9820</t>
        </is>
      </c>
      <c r="AF2186" s="418">
        <f>IF(OR(AE2186="",AE2186="",AE2186=0),"",6.213/(AE2186*24))</f>
        <v/>
      </c>
      <c r="AG2186" s="289" t="n"/>
      <c r="AH2186" s="585" t="inlineStr"/>
      <c r="AI2186" s="418">
        <f>IF(OR(AH2186="",AH2186="",AH2186=0),"",6.213/(AH2186*24))</f>
        <v/>
      </c>
      <c r="AJ2186" s="175">
        <f>IF(AND(ISNUMBER(AB2186),ISNUMBER(AG2186)),AB2186-AG2186,"")</f>
        <v/>
      </c>
      <c r="AK2186" s="284" t="n"/>
      <c r="AL2186" s="284" t="n">
        <v>158</v>
      </c>
      <c r="AM2186" s="715" t="inlineStr">
        <is>
          <t>158::</t>
        </is>
      </c>
      <c r="AN2186" s="671">
        <f>IF(OR(AL2186="",AM2186="",AM2186=0),"",AL2186*6.213/(AM2186*24))</f>
        <v/>
      </c>
      <c r="AO2186" s="477">
        <f>IF(AND(AL2186=AL2185,AM2186&lt;&gt;"",AM2185&lt;&gt;""),AM2186-AM2185,"")</f>
        <v/>
      </c>
      <c r="AP2186" s="284" t="n"/>
      <c r="AQ2186" s="585" t="inlineStr"/>
      <c r="AR2186" s="439">
        <f>IF(OR(AQ2186="",AQ2186="",AQ2186=0),"",6.213/(AQ2186*24))</f>
        <v/>
      </c>
      <c r="AS2186" s="436">
        <f>IF(OR(NOT(ISNUMBER(C2186)),NOT(ISNUMBER(AB2186))),"",IF(AG2186&lt;&gt;"",AG2186,AB2186)-C2186)</f>
        <v/>
      </c>
      <c r="AT2186" s="290" t="n"/>
      <c r="AU2186" s="291">
        <f>IF($B2186="","",TEXT($A2186,"yyyymmdd")&amp;"_P"&amp;$C2186&amp;"_C"&amp;$F2186&amp;"_"&amp;TRIM(RIGHT(SUBSTITUTE(TRIM(SUBSTITUTE($L2186,CHAR(160)," "))," ",REPT(" ",60)),60))&amp;IF($P2186="","","-"&amp;TRIM(RIGHT(SUBSTITUTE(TRIM(SUBSTITUTE($P2186,CHAR(160)," "))," ",REPT(" ",60)),60)))&amp;IF($T2186="","","-"&amp;TRIM(RIGHT(SUBSTITUTE(TRIM(SUBSTITUTE($T2186,CHAR(160)," "))," ",REPT(" ",60)),60)))&amp;".jpg")</f>
        <v/>
      </c>
    </row>
    <row r="2187" ht="42" customHeight="1">
      <c r="A2187" s="288" t="n">
        <v>37171</v>
      </c>
      <c r="B2187" s="284" t="inlineStr">
        <is>
          <t>V8 Supercar 1000, 7 October, 2001</t>
        </is>
      </c>
      <c r="C2187" s="284" t="n">
        <v>16</v>
      </c>
      <c r="D2187" s="284" t="n"/>
      <c r="E2187" s="284" t="n"/>
      <c r="F2187" s="307" t="inlineStr">
        <is>
          <t>021</t>
        </is>
      </c>
      <c r="G2187" s="284" t="inlineStr">
        <is>
          <t>Team Kiwi Racing</t>
        </is>
      </c>
      <c r="H2187" s="284" t="n"/>
      <c r="I2187" s="284" t="inlineStr">
        <is>
          <t>Vodafone</t>
        </is>
      </c>
      <c r="J2187" s="284" t="inlineStr">
        <is>
          <t>Holden Commodore VX</t>
        </is>
      </c>
      <c r="K2187" s="284" t="n"/>
      <c r="L2187" s="284" t="inlineStr">
        <is>
          <t>Jason Richards</t>
        </is>
      </c>
      <c r="M2187" s="284" t="inlineStr">
        <is>
          <t>AUS</t>
        </is>
      </c>
      <c r="N2187" s="699">
        <f>_xlfn.LET(_xlpm.d,_xlfn.XLOOKUP(L2187,'[1]Birth Dates'!$A:$A,'[1]Birth Dates'!$B:$B,"",0),IF(_xlpm.d=0,"",_xlpm.d))</f>
        <v/>
      </c>
      <c r="O2187" s="284">
        <f>IF(OR(N2187="",A2187="",NOT(ISNUMBER(N2187)),N2187&gt;A2187),"",DATEDIF(N2187,A2187,"Y")&amp;" years, "&amp;DATEDIF(N2187,A2187,"YM")&amp;" months, "&amp;DATEDIF(N2187,A2187,"MD")&amp;" days")</f>
        <v/>
      </c>
      <c r="P2187" s="284" t="inlineStr">
        <is>
          <t>Angus Fogg</t>
        </is>
      </c>
      <c r="Q2187" s="284" t="inlineStr">
        <is>
          <t>NZL</t>
        </is>
      </c>
      <c r="R2187" s="699">
        <f>_xlfn.LET(_xlpm.d,_xlfn.XLOOKUP(P2187,'[1]Birth Dates'!$A:$A,'[1]Birth Dates'!$B:$B,"",0),IF(_xlpm.d=0,"",_xlpm.d))</f>
        <v/>
      </c>
      <c r="S2187" s="284">
        <f>IF(OR(R2187="",A2187="",NOT(ISNUMBER(R2187)),R2187&gt;A2187),"",DATEDIF(R2187,A2187,"Y")&amp;" years, "&amp;DATEDIF(R2187,A2187,"YM")&amp;" months, "&amp;DATEDIF(R2187,A2187,"MD")&amp;" days")</f>
        <v/>
      </c>
      <c r="T2187" s="284" t="n"/>
      <c r="U2187" s="284" t="n"/>
      <c r="V2187" s="699">
        <f>_xlfn.LET(_xlpm.d,_xlfn.XLOOKUP(T2187,'[1]Birth Dates'!$A:$A,'[1]Birth Dates'!$B:$B,"",0),IF(_xlpm.d=0,"",_xlpm.d))</f>
        <v/>
      </c>
      <c r="W2187" s="284">
        <f>IF(OR(V2187="",A2187="",NOT(ISNUMBER(V2187)),V2187&gt;A2187),"",DATEDIF(V2187,A2187,"Y")&amp;" years, "&amp;DATEDIF(V2187,A2187,"YM")&amp;" months, "&amp;DATEDIF(V2187,A2187,"MD")&amp;" days")</f>
        <v/>
      </c>
      <c r="X2187" s="284" t="n"/>
      <c r="Y2187" s="284" t="n"/>
      <c r="Z2187" s="284" t="n"/>
      <c r="AA2187" s="284" t="n"/>
      <c r="AB2187" s="284" t="n">
        <v>20</v>
      </c>
      <c r="AC2187" s="284" t="n">
        <v>15</v>
      </c>
      <c r="AD2187" s="284" t="n">
        <v>8</v>
      </c>
      <c r="AE2187" s="600" t="inlineStr">
        <is>
          <t>2:12.0680</t>
        </is>
      </c>
      <c r="AF2187" s="418">
        <f>IF(OR(AE2187="",AE2187="",AE2187=0),"",6.213/(AE2187*24))</f>
        <v/>
      </c>
      <c r="AG2187" s="289" t="n"/>
      <c r="AH2187" s="585" t="inlineStr"/>
      <c r="AI2187" s="418">
        <f>IF(OR(AH2187="",AH2187="",AH2187=0),"",6.213/(AH2187*24))</f>
        <v/>
      </c>
      <c r="AJ2187" s="175">
        <f>IF(AND(ISNUMBER(AB2187),ISNUMBER(AG2187)),AB2187-AG2187,"")</f>
        <v/>
      </c>
      <c r="AK2187" s="284" t="n"/>
      <c r="AL2187" s="284" t="n">
        <v>157</v>
      </c>
      <c r="AM2187" s="715" t="inlineStr">
        <is>
          <t>157::</t>
        </is>
      </c>
      <c r="AN2187" s="671">
        <f>IF(OR(AL2187="",AM2187="",AM2187=0),"",AL2187*6.213/(AM2187*24))</f>
        <v/>
      </c>
      <c r="AO2187" s="477">
        <f>IF(AND(AL2187=AL2186,AM2187&lt;&gt;"",AM2186&lt;&gt;""),AM2187-AM2186,"")</f>
        <v/>
      </c>
      <c r="AP2187" s="284" t="n"/>
      <c r="AQ2187" s="585" t="inlineStr"/>
      <c r="AR2187" s="439">
        <f>IF(OR(AQ2187="",AQ2187="",AQ2187=0),"",6.213/(AQ2187*24))</f>
        <v/>
      </c>
      <c r="AS2187" s="436">
        <f>IF(OR(NOT(ISNUMBER(C2187)),NOT(ISNUMBER(AB2187))),"",IF(AG2187&lt;&gt;"",AG2187,AB2187)-C2187)</f>
        <v/>
      </c>
      <c r="AT2187" s="290" t="n"/>
      <c r="AU2187" s="291">
        <f>IF($B2187="","",TEXT($A2187,"yyyymmdd")&amp;"_P"&amp;$C2187&amp;"_C"&amp;$F2187&amp;"_"&amp;TRIM(RIGHT(SUBSTITUTE(TRIM(SUBSTITUTE($L2187,CHAR(160)," "))," ",REPT(" ",60)),60))&amp;IF($P2187="","","-"&amp;TRIM(RIGHT(SUBSTITUTE(TRIM(SUBSTITUTE($P2187,CHAR(160)," "))," ",REPT(" ",60)),60)))&amp;IF($T2187="","","-"&amp;TRIM(RIGHT(SUBSTITUTE(TRIM(SUBSTITUTE($T2187,CHAR(160)," "))," ",REPT(" ",60)),60)))&amp;".jpg")</f>
        <v/>
      </c>
    </row>
    <row r="2188" ht="42" customHeight="1">
      <c r="A2188" s="288" t="n">
        <v>37171</v>
      </c>
      <c r="B2188" s="284" t="inlineStr">
        <is>
          <t>V8 Supercar 1000, 7 October, 2001</t>
        </is>
      </c>
      <c r="C2188" s="284" t="n">
        <v>17</v>
      </c>
      <c r="D2188" s="284" t="n"/>
      <c r="E2188" s="284" t="n"/>
      <c r="F2188" s="307" t="inlineStr">
        <is>
          <t>00</t>
        </is>
      </c>
      <c r="G2188" s="284" t="inlineStr">
        <is>
          <t>Gibson Motorsport</t>
        </is>
      </c>
      <c r="H2188" s="284" t="n"/>
      <c r="I2188" s="284" t="inlineStr">
        <is>
          <t>Ford</t>
        </is>
      </c>
      <c r="J2188" s="284" t="inlineStr">
        <is>
          <t>Ford Falcon AU</t>
        </is>
      </c>
      <c r="K2188" s="284" t="n"/>
      <c r="L2188" s="284" t="inlineStr">
        <is>
          <t>Craig Lowndes</t>
        </is>
      </c>
      <c r="M2188" s="284" t="inlineStr">
        <is>
          <t>AUS</t>
        </is>
      </c>
      <c r="N2188" s="699">
        <f>_xlfn.LET(_xlpm.d,_xlfn.XLOOKUP(L2188,'[1]Birth Dates'!$A:$A,'[1]Birth Dates'!$B:$B,"",0),IF(_xlpm.d=0,"",_xlpm.d))</f>
        <v/>
      </c>
      <c r="O2188" s="284">
        <f>IF(OR(N2188="",A2188="",NOT(ISNUMBER(N2188)),N2188&gt;A2188),"",DATEDIF(N2188,A2188,"Y")&amp;" years, "&amp;DATEDIF(N2188,A2188,"YM")&amp;" months, "&amp;DATEDIF(N2188,A2188,"MD")&amp;" days")</f>
        <v/>
      </c>
      <c r="P2188" s="284" t="inlineStr">
        <is>
          <t>Neil Crompton</t>
        </is>
      </c>
      <c r="Q2188" s="284" t="inlineStr">
        <is>
          <t>AUS</t>
        </is>
      </c>
      <c r="R2188" s="699">
        <f>_xlfn.LET(_xlpm.d,_xlfn.XLOOKUP(P2188,'[1]Birth Dates'!$A:$A,'[1]Birth Dates'!$B:$B,"",0),IF(_xlpm.d=0,"",_xlpm.d))</f>
        <v/>
      </c>
      <c r="S2188" s="284">
        <f>IF(OR(R2188="",A2188="",NOT(ISNUMBER(R2188)),R2188&gt;A2188),"",DATEDIF(R2188,A2188,"Y")&amp;" years, "&amp;DATEDIF(R2188,A2188,"YM")&amp;" months, "&amp;DATEDIF(R2188,A2188,"MD")&amp;" days")</f>
        <v/>
      </c>
      <c r="T2188" s="284" t="n"/>
      <c r="U2188" s="284" t="n"/>
      <c r="V2188" s="699">
        <f>_xlfn.LET(_xlpm.d,_xlfn.XLOOKUP(T2188,'[1]Birth Dates'!$A:$A,'[1]Birth Dates'!$B:$B,"",0),IF(_xlpm.d=0,"",_xlpm.d))</f>
        <v/>
      </c>
      <c r="W2188" s="284">
        <f>IF(OR(V2188="",A2188="",NOT(ISNUMBER(V2188)),V2188&gt;A2188),"",DATEDIF(V2188,A2188,"Y")&amp;" years, "&amp;DATEDIF(V2188,A2188,"YM")&amp;" months, "&amp;DATEDIF(V2188,A2188,"MD")&amp;" days")</f>
        <v/>
      </c>
      <c r="X2188" s="284" t="n"/>
      <c r="Y2188" s="284" t="n"/>
      <c r="Z2188" s="284" t="n"/>
      <c r="AA2188" s="284" t="n"/>
      <c r="AB2188" s="284" t="n">
        <v>2</v>
      </c>
      <c r="AC2188" s="284" t="n">
        <v>14</v>
      </c>
      <c r="AD2188" s="284" t="n">
        <v>13</v>
      </c>
      <c r="AE2188" s="600" t="inlineStr">
        <is>
          <t>2:09.8530</t>
        </is>
      </c>
      <c r="AF2188" s="418">
        <f>IF(OR(AE2188="",AE2188="",AE2188=0),"",6.213/(AE2188*24))</f>
        <v/>
      </c>
      <c r="AG2188" s="289" t="n">
        <v>12</v>
      </c>
      <c r="AH2188" s="600" t="inlineStr">
        <is>
          <t>2:11.0140</t>
        </is>
      </c>
      <c r="AI2188" s="418">
        <f>IF(OR(AH2188="",AH2188="",AH2188=0),"",6.213/(AH2188*24))</f>
        <v/>
      </c>
      <c r="AJ2188" s="175">
        <f>IF(AND(ISNUMBER(AB2188),ISNUMBER(AG2188)),AB2188-AG2188,"")</f>
        <v/>
      </c>
      <c r="AK2188" s="284" t="n"/>
      <c r="AL2188" s="284" t="n">
        <v>156</v>
      </c>
      <c r="AM2188" s="715" t="inlineStr">
        <is>
          <t>156::</t>
        </is>
      </c>
      <c r="AN2188" s="671">
        <f>IF(OR(AL2188="",AM2188="",AM2188=0),"",AL2188*6.213/(AM2188*24))</f>
        <v/>
      </c>
      <c r="AO2188" s="477">
        <f>IF(AND(AL2188=AL2187,AM2188&lt;&gt;"",AM2187&lt;&gt;""),AM2188-AM2187,"")</f>
        <v/>
      </c>
      <c r="AP2188" s="284" t="n"/>
      <c r="AQ2188" s="585" t="inlineStr"/>
      <c r="AR2188" s="439">
        <f>IF(OR(AQ2188="",AQ2188="",AQ2188=0),"",6.213/(AQ2188*24))</f>
        <v/>
      </c>
      <c r="AS2188" s="436">
        <f>IF(OR(NOT(ISNUMBER(C2188)),NOT(ISNUMBER(AB2188))),"",IF(AG2188&lt;&gt;"",AG2188,AB2188)-C2188)</f>
        <v/>
      </c>
      <c r="AT2188" s="290" t="n"/>
      <c r="AU2188" s="291">
        <f>IF($B2188="","",TEXT($A2188,"yyyymmdd")&amp;"_P"&amp;$C2188&amp;"_C"&amp;$F2188&amp;"_"&amp;TRIM(RIGHT(SUBSTITUTE(TRIM(SUBSTITUTE($L2188,CHAR(160)," "))," ",REPT(" ",60)),60))&amp;IF($P2188="","","-"&amp;TRIM(RIGHT(SUBSTITUTE(TRIM(SUBSTITUTE($P2188,CHAR(160)," "))," ",REPT(" ",60)),60)))&amp;IF($T2188="","","-"&amp;TRIM(RIGHT(SUBSTITUTE(TRIM(SUBSTITUTE($T2188,CHAR(160)," "))," ",REPT(" ",60)),60)))&amp;".jpg")</f>
        <v/>
      </c>
    </row>
    <row r="2189" ht="42" customHeight="1">
      <c r="A2189" s="288" t="n">
        <v>37171</v>
      </c>
      <c r="B2189" s="284" t="inlineStr">
        <is>
          <t>V8 Supercar 1000, 7 October, 2001</t>
        </is>
      </c>
      <c r="C2189" s="284" t="n">
        <v>18</v>
      </c>
      <c r="D2189" s="284" t="n"/>
      <c r="E2189" s="284" t="n"/>
      <c r="F2189" s="284" t="n">
        <v>500</v>
      </c>
      <c r="G2189" s="284" t="inlineStr">
        <is>
          <t>Power Racing</t>
        </is>
      </c>
      <c r="H2189" s="284" t="n"/>
      <c r="I2189" s="284" t="inlineStr">
        <is>
          <t>Coopers Pale Ale</t>
        </is>
      </c>
      <c r="J2189" s="284" t="inlineStr">
        <is>
          <t>Ford Falcon AU</t>
        </is>
      </c>
      <c r="K2189" s="284" t="n"/>
      <c r="L2189" s="284" t="inlineStr">
        <is>
          <t>Alan Heath</t>
        </is>
      </c>
      <c r="M2189" s="284" t="inlineStr">
        <is>
          <t>AUS</t>
        </is>
      </c>
      <c r="N2189" s="699">
        <f>_xlfn.LET(_xlpm.d,_xlfn.XLOOKUP(L2189,'[1]Birth Dates'!$A:$A,'[1]Birth Dates'!$B:$B,"",0),IF(_xlpm.d=0,"",_xlpm.d))</f>
        <v/>
      </c>
      <c r="O2189" s="284">
        <f>IF(OR(N2189="",A2189="",NOT(ISNUMBER(N2189)),N2189&gt;A2189),"",DATEDIF(N2189,A2189,"Y")&amp;" years, "&amp;DATEDIF(N2189,A2189,"YM")&amp;" months, "&amp;DATEDIF(N2189,A2189,"MD")&amp;" days")</f>
        <v/>
      </c>
      <c r="P2189" s="284" t="inlineStr">
        <is>
          <t>Dale Brede</t>
        </is>
      </c>
      <c r="Q2189" s="284" t="inlineStr">
        <is>
          <t>AUS</t>
        </is>
      </c>
      <c r="R2189" s="699">
        <f>_xlfn.LET(_xlpm.d,_xlfn.XLOOKUP(P2189,'[1]Birth Dates'!$A:$A,'[1]Birth Dates'!$B:$B,"",0),IF(_xlpm.d=0,"",_xlpm.d))</f>
        <v/>
      </c>
      <c r="S2189" s="284">
        <f>IF(OR(R2189="",A2189="",NOT(ISNUMBER(R2189)),R2189&gt;A2189),"",DATEDIF(R2189,A2189,"Y")&amp;" years, "&amp;DATEDIF(R2189,A2189,"YM")&amp;" months, "&amp;DATEDIF(R2189,A2189,"MD")&amp;" days")</f>
        <v/>
      </c>
      <c r="T2189" s="284" t="n"/>
      <c r="U2189" s="284" t="n"/>
      <c r="V2189" s="699">
        <f>_xlfn.LET(_xlpm.d,_xlfn.XLOOKUP(T2189,'[1]Birth Dates'!$A:$A,'[1]Birth Dates'!$B:$B,"",0),IF(_xlpm.d=0,"",_xlpm.d))</f>
        <v/>
      </c>
      <c r="W2189" s="284">
        <f>IF(OR(V2189="",A2189="",NOT(ISNUMBER(V2189)),V2189&gt;A2189),"",DATEDIF(V2189,A2189,"Y")&amp;" years, "&amp;DATEDIF(V2189,A2189,"YM")&amp;" months, "&amp;DATEDIF(V2189,A2189,"MD")&amp;" days")</f>
        <v/>
      </c>
      <c r="X2189" s="284" t="n"/>
      <c r="Y2189" s="284" t="n"/>
      <c r="Z2189" s="284" t="n"/>
      <c r="AA2189" s="284" t="n"/>
      <c r="AB2189" s="284" t="n">
        <v>36</v>
      </c>
      <c r="AC2189" s="284" t="n">
        <v>15</v>
      </c>
      <c r="AD2189" s="284" t="n">
        <v>6</v>
      </c>
      <c r="AE2189" s="600" t="inlineStr">
        <is>
          <t>2:15.9640</t>
        </is>
      </c>
      <c r="AF2189" s="418">
        <f>IF(OR(AE2189="",AE2189="",AE2189=0),"",6.213/(AE2189*24))</f>
        <v/>
      </c>
      <c r="AG2189" s="289" t="n"/>
      <c r="AH2189" s="585" t="inlineStr"/>
      <c r="AI2189" s="418">
        <f>IF(OR(AH2189="",AH2189="",AH2189=0),"",6.213/(AH2189*24))</f>
        <v/>
      </c>
      <c r="AJ2189" s="175">
        <f>IF(AND(ISNUMBER(AB2189),ISNUMBER(AG2189)),AB2189-AG2189,"")</f>
        <v/>
      </c>
      <c r="AK2189" s="284" t="n"/>
      <c r="AL2189" s="284" t="n">
        <v>155</v>
      </c>
      <c r="AM2189" s="715" t="inlineStr">
        <is>
          <t>155::</t>
        </is>
      </c>
      <c r="AN2189" s="671">
        <f>IF(OR(AL2189="",AM2189="",AM2189=0),"",AL2189*6.213/(AM2189*24))</f>
        <v/>
      </c>
      <c r="AO2189" s="477">
        <f>IF(AND(AL2189=AL2188,AM2189&lt;&gt;"",AM2188&lt;&gt;""),AM2189-AM2188,"")</f>
        <v/>
      </c>
      <c r="AP2189" s="284" t="n"/>
      <c r="AQ2189" s="585" t="inlineStr"/>
      <c r="AR2189" s="439">
        <f>IF(OR(AQ2189="",AQ2189="",AQ2189=0),"",6.213/(AQ2189*24))</f>
        <v/>
      </c>
      <c r="AS2189" s="436">
        <f>IF(OR(NOT(ISNUMBER(C2189)),NOT(ISNUMBER(AB2189))),"",IF(AG2189&lt;&gt;"",AG2189,AB2189)-C2189)</f>
        <v/>
      </c>
      <c r="AT2189" s="290" t="n"/>
      <c r="AU2189" s="291">
        <f>IF($B2189="","",TEXT($A2189,"yyyymmdd")&amp;"_P"&amp;$C2189&amp;"_C"&amp;$F2189&amp;"_"&amp;TRIM(RIGHT(SUBSTITUTE(TRIM(SUBSTITUTE($L2189,CHAR(160)," "))," ",REPT(" ",60)),60))&amp;IF($P2189="","","-"&amp;TRIM(RIGHT(SUBSTITUTE(TRIM(SUBSTITUTE($P2189,CHAR(160)," "))," ",REPT(" ",60)),60)))&amp;IF($T2189="","","-"&amp;TRIM(RIGHT(SUBSTITUTE(TRIM(SUBSTITUTE($T2189,CHAR(160)," "))," ",REPT(" ",60)),60)))&amp;".jpg")</f>
        <v/>
      </c>
    </row>
    <row r="2190" ht="42" customHeight="1">
      <c r="A2190" s="288" t="n">
        <v>37171</v>
      </c>
      <c r="B2190" s="284" t="inlineStr">
        <is>
          <t>V8 Supercar 1000, 7 October, 2001</t>
        </is>
      </c>
      <c r="C2190" s="284" t="n">
        <v>19</v>
      </c>
      <c r="D2190" s="284" t="n"/>
      <c r="E2190" s="284" t="n"/>
      <c r="F2190" s="284" t="n">
        <v>45</v>
      </c>
      <c r="G2190" s="284" t="inlineStr">
        <is>
          <t>RPM International Racing</t>
        </is>
      </c>
      <c r="H2190" s="284" t="n"/>
      <c r="I2190" s="284" t="inlineStr">
        <is>
          <t>Fujifilm</t>
        </is>
      </c>
      <c r="J2190" s="284" t="inlineStr">
        <is>
          <t>Ford Falcon AU</t>
        </is>
      </c>
      <c r="K2190" s="284" t="n"/>
      <c r="L2190" s="284" t="inlineStr">
        <is>
          <t>Phillip Scifleet</t>
        </is>
      </c>
      <c r="M2190" s="284" t="inlineStr">
        <is>
          <t>AUS</t>
        </is>
      </c>
      <c r="N2190" s="699">
        <f>_xlfn.LET(_xlpm.d,_xlfn.XLOOKUP(L2190,'[1]Birth Dates'!$A:$A,'[1]Birth Dates'!$B:$B,"",0),IF(_xlpm.d=0,"",_xlpm.d))</f>
        <v/>
      </c>
      <c r="O2190" s="284">
        <f>IF(OR(N2190="",A2190="",NOT(ISNUMBER(N2190)),N2190&gt;A2190),"",DATEDIF(N2190,A2190,"Y")&amp;" years, "&amp;DATEDIF(N2190,A2190,"YM")&amp;" months, "&amp;DATEDIF(N2190,A2190,"MD")&amp;" days")</f>
        <v/>
      </c>
      <c r="P2190" s="284" t="inlineStr">
        <is>
          <t>Christian D'Agostin</t>
        </is>
      </c>
      <c r="Q2190" s="284" t="inlineStr">
        <is>
          <t>AUS</t>
        </is>
      </c>
      <c r="R2190" s="699">
        <f>_xlfn.LET(_xlpm.d,_xlfn.XLOOKUP(P2190,'[1]Birth Dates'!$A:$A,'[1]Birth Dates'!$B:$B,"",0),IF(_xlpm.d=0,"",_xlpm.d))</f>
        <v/>
      </c>
      <c r="S2190" s="284">
        <f>IF(OR(R2190="",A2190="",NOT(ISNUMBER(R2190)),R2190&gt;A2190),"",DATEDIF(R2190,A2190,"Y")&amp;" years, "&amp;DATEDIF(R2190,A2190,"YM")&amp;" months, "&amp;DATEDIF(R2190,A2190,"MD")&amp;" days")</f>
        <v/>
      </c>
      <c r="T2190" s="284" t="n"/>
      <c r="U2190" s="284" t="n"/>
      <c r="V2190" s="699">
        <f>_xlfn.LET(_xlpm.d,_xlfn.XLOOKUP(T2190,'[1]Birth Dates'!$A:$A,'[1]Birth Dates'!$B:$B,"",0),IF(_xlpm.d=0,"",_xlpm.d))</f>
        <v/>
      </c>
      <c r="W2190" s="284">
        <f>IF(OR(V2190="",A2190="",NOT(ISNUMBER(V2190)),V2190&gt;A2190),"",DATEDIF(V2190,A2190,"Y")&amp;" years, "&amp;DATEDIF(V2190,A2190,"YM")&amp;" months, "&amp;DATEDIF(V2190,A2190,"MD")&amp;" days")</f>
        <v/>
      </c>
      <c r="X2190" s="284" t="n"/>
      <c r="Y2190" s="284" t="n"/>
      <c r="Z2190" s="284" t="n"/>
      <c r="AA2190" s="284" t="n"/>
      <c r="AB2190" s="284" t="n">
        <v>34</v>
      </c>
      <c r="AC2190" s="284" t="n">
        <v>3</v>
      </c>
      <c r="AD2190" s="284" t="n">
        <v>3</v>
      </c>
      <c r="AE2190" s="600" t="inlineStr">
        <is>
          <t>2:14.7740</t>
        </is>
      </c>
      <c r="AF2190" s="418">
        <f>IF(OR(AE2190="",AE2190="",AE2190=0),"",6.213/(AE2190*24))</f>
        <v/>
      </c>
      <c r="AG2190" s="289" t="n"/>
      <c r="AH2190" s="585" t="inlineStr"/>
      <c r="AI2190" s="418">
        <f>IF(OR(AH2190="",AH2190="",AH2190=0),"",6.213/(AH2190*24))</f>
        <v/>
      </c>
      <c r="AJ2190" s="175">
        <f>IF(AND(ISNUMBER(AB2190),ISNUMBER(AG2190)),AB2190-AG2190,"")</f>
        <v/>
      </c>
      <c r="AK2190" s="284" t="n"/>
      <c r="AL2190" s="284" t="n">
        <v>147</v>
      </c>
      <c r="AM2190" s="715" t="inlineStr">
        <is>
          <t>147::</t>
        </is>
      </c>
      <c r="AN2190" s="671">
        <f>IF(OR(AL2190="",AM2190="",AM2190=0),"",AL2190*6.213/(AM2190*24))</f>
        <v/>
      </c>
      <c r="AO2190" s="477">
        <f>IF(AND(AL2190=AL2189,AM2190&lt;&gt;"",AM2189&lt;&gt;""),AM2190-AM2189,"")</f>
        <v/>
      </c>
      <c r="AP2190" s="284" t="n"/>
      <c r="AQ2190" s="585" t="inlineStr"/>
      <c r="AR2190" s="439">
        <f>IF(OR(AQ2190="",AQ2190="",AQ2190=0),"",6.213/(AQ2190*24))</f>
        <v/>
      </c>
      <c r="AS2190" s="436">
        <f>IF(OR(NOT(ISNUMBER(C2190)),NOT(ISNUMBER(AB2190))),"",IF(AG2190&lt;&gt;"",AG2190,AB2190)-C2190)</f>
        <v/>
      </c>
      <c r="AT2190" s="290" t="n"/>
      <c r="AU2190" s="291">
        <f>IF($B2190="","",TEXT($A2190,"yyyymmdd")&amp;"_P"&amp;$C2190&amp;"_C"&amp;$F2190&amp;"_"&amp;TRIM(RIGHT(SUBSTITUTE(TRIM(SUBSTITUTE($L2190,CHAR(160)," "))," ",REPT(" ",60)),60))&amp;IF($P2190="","","-"&amp;TRIM(RIGHT(SUBSTITUTE(TRIM(SUBSTITUTE($P2190,CHAR(160)," "))," ",REPT(" ",60)),60)))&amp;IF($T2190="","","-"&amp;TRIM(RIGHT(SUBSTITUTE(TRIM(SUBSTITUTE($T2190,CHAR(160)," "))," ",REPT(" ",60)),60)))&amp;".jpg")</f>
        <v/>
      </c>
    </row>
    <row r="2191" ht="42" customHeight="1">
      <c r="A2191" s="288" t="n">
        <v>37171</v>
      </c>
      <c r="B2191" s="284" t="inlineStr">
        <is>
          <t>V8 Supercar 1000, 7 October, 2001</t>
        </is>
      </c>
      <c r="C2191" s="284" t="n">
        <v>20</v>
      </c>
      <c r="D2191" s="284" t="n"/>
      <c r="E2191" s="284" t="n"/>
      <c r="F2191" s="284" t="n">
        <v>16</v>
      </c>
      <c r="G2191" s="284" t="inlineStr">
        <is>
          <t>McDougall Motorsport</t>
        </is>
      </c>
      <c r="H2191" s="284" t="n"/>
      <c r="I2191" s="284" t="inlineStr">
        <is>
          <t>Pepsi</t>
        </is>
      </c>
      <c r="J2191" s="284" t="inlineStr">
        <is>
          <t>Holden Commodore VX</t>
        </is>
      </c>
      <c r="K2191" s="284" t="n"/>
      <c r="L2191" s="284" t="inlineStr">
        <is>
          <t>Dugal McDougall</t>
        </is>
      </c>
      <c r="M2191" s="284" t="inlineStr">
        <is>
          <t>AUS</t>
        </is>
      </c>
      <c r="N2191" s="699">
        <f>_xlfn.LET(_xlpm.d,_xlfn.XLOOKUP(L2191,'[1]Birth Dates'!$A:$A,'[1]Birth Dates'!$B:$B,"",0),IF(_xlpm.d=0,"",_xlpm.d))</f>
        <v/>
      </c>
      <c r="O2191" s="284">
        <f>IF(OR(N2191="",A2191="",NOT(ISNUMBER(N2191)),N2191&gt;A2191),"",DATEDIF(N2191,A2191,"Y")&amp;" years, "&amp;DATEDIF(N2191,A2191,"YM")&amp;" months, "&amp;DATEDIF(N2191,A2191,"MD")&amp;" days")</f>
        <v/>
      </c>
      <c r="P2191" s="284" t="inlineStr">
        <is>
          <t>Andrew Miedecke</t>
        </is>
      </c>
      <c r="Q2191" s="284" t="inlineStr">
        <is>
          <t>AUS</t>
        </is>
      </c>
      <c r="R2191" s="699">
        <f>_xlfn.LET(_xlpm.d,_xlfn.XLOOKUP(P2191,'[1]Birth Dates'!$A:$A,'[1]Birth Dates'!$B:$B,"",0),IF(_xlpm.d=0,"",_xlpm.d))</f>
        <v/>
      </c>
      <c r="S2191" s="284">
        <f>IF(OR(R2191="",A2191="",NOT(ISNUMBER(R2191)),R2191&gt;A2191),"",DATEDIF(R2191,A2191,"Y")&amp;" years, "&amp;DATEDIF(R2191,A2191,"YM")&amp;" months, "&amp;DATEDIF(R2191,A2191,"MD")&amp;" days")</f>
        <v/>
      </c>
      <c r="T2191" s="284" t="n"/>
      <c r="U2191" s="284" t="n"/>
      <c r="V2191" s="699">
        <f>_xlfn.LET(_xlpm.d,_xlfn.XLOOKUP(T2191,'[1]Birth Dates'!$A:$A,'[1]Birth Dates'!$B:$B,"",0),IF(_xlpm.d=0,"",_xlpm.d))</f>
        <v/>
      </c>
      <c r="W2191" s="284">
        <f>IF(OR(V2191="",A2191="",NOT(ISNUMBER(V2191)),V2191&gt;A2191),"",DATEDIF(V2191,A2191,"Y")&amp;" years, "&amp;DATEDIF(V2191,A2191,"YM")&amp;" months, "&amp;DATEDIF(V2191,A2191,"MD")&amp;" days")</f>
        <v/>
      </c>
      <c r="X2191" s="284" t="n"/>
      <c r="Y2191" s="284" t="n"/>
      <c r="Z2191" s="284" t="n"/>
      <c r="AA2191" s="284" t="n"/>
      <c r="AB2191" s="284" t="n">
        <v>23</v>
      </c>
      <c r="AC2191" s="284" t="n">
        <v>15</v>
      </c>
      <c r="AD2191" s="284" t="n">
        <v>11</v>
      </c>
      <c r="AE2191" s="600" t="inlineStr">
        <is>
          <t>2:12.5180</t>
        </is>
      </c>
      <c r="AF2191" s="418">
        <f>IF(OR(AE2191="",AE2191="",AE2191=0),"",6.213/(AE2191*24))</f>
        <v/>
      </c>
      <c r="AG2191" s="289" t="n"/>
      <c r="AH2191" s="585" t="inlineStr"/>
      <c r="AI2191" s="418">
        <f>IF(OR(AH2191="",AH2191="",AH2191=0),"",6.213/(AH2191*24))</f>
        <v/>
      </c>
      <c r="AJ2191" s="175">
        <f>IF(AND(ISNUMBER(AB2191),ISNUMBER(AG2191)),AB2191-AG2191,"")</f>
        <v/>
      </c>
      <c r="AK2191" s="284" t="n"/>
      <c r="AL2191" s="284" t="n">
        <v>144</v>
      </c>
      <c r="AM2191" s="715" t="inlineStr">
        <is>
          <t>144::</t>
        </is>
      </c>
      <c r="AN2191" s="671">
        <f>IF(OR(AL2191="",AM2191="",AM2191=0),"",AL2191*6.213/(AM2191*24))</f>
        <v/>
      </c>
      <c r="AO2191" s="477">
        <f>IF(AND(AL2191=AL2190,AM2191&lt;&gt;"",AM2190&lt;&gt;""),AM2191-AM2190,"")</f>
        <v/>
      </c>
      <c r="AP2191" s="284" t="n"/>
      <c r="AQ2191" s="585" t="inlineStr"/>
      <c r="AR2191" s="439">
        <f>IF(OR(AQ2191="",AQ2191="",AQ2191=0),"",6.213/(AQ2191*24))</f>
        <v/>
      </c>
      <c r="AS2191" s="436">
        <f>IF(OR(NOT(ISNUMBER(C2191)),NOT(ISNUMBER(AB2191))),"",IF(AG2191&lt;&gt;"",AG2191,AB2191)-C2191)</f>
        <v/>
      </c>
      <c r="AT2191" s="290" t="n"/>
      <c r="AU2191" s="291">
        <f>IF($B2191="","",TEXT($A2191,"yyyymmdd")&amp;"_P"&amp;$C2191&amp;"_C"&amp;$F2191&amp;"_"&amp;TRIM(RIGHT(SUBSTITUTE(TRIM(SUBSTITUTE($L2191,CHAR(160)," "))," ",REPT(" ",60)),60))&amp;IF($P2191="","","-"&amp;TRIM(RIGHT(SUBSTITUTE(TRIM(SUBSTITUTE($P2191,CHAR(160)," "))," ",REPT(" ",60)),60)))&amp;IF($T2191="","","-"&amp;TRIM(RIGHT(SUBSTITUTE(TRIM(SUBSTITUTE($T2191,CHAR(160)," "))," ",REPT(" ",60)),60)))&amp;".jpg")</f>
        <v/>
      </c>
    </row>
    <row r="2192" ht="42" customHeight="1">
      <c r="A2192" s="288" t="n">
        <v>37171</v>
      </c>
      <c r="B2192" s="284" t="inlineStr">
        <is>
          <t>V8 Supercar 1000, 7 October, 2001</t>
        </is>
      </c>
      <c r="C2192" s="284" t="n">
        <v>21</v>
      </c>
      <c r="D2192" s="284" t="n"/>
      <c r="E2192" s="284" t="n"/>
      <c r="F2192" s="284" t="n">
        <v>7</v>
      </c>
      <c r="G2192" s="284" t="inlineStr">
        <is>
          <t>Gibson Motorsport</t>
        </is>
      </c>
      <c r="H2192" s="284" t="n"/>
      <c r="I2192" s="284" t="inlineStr">
        <is>
          <t>Data Dot</t>
        </is>
      </c>
      <c r="J2192" s="284" t="inlineStr">
        <is>
          <t>Ford Falcon AU</t>
        </is>
      </c>
      <c r="K2192" s="284" t="n"/>
      <c r="L2192" s="284" t="inlineStr">
        <is>
          <t>Rodney Forbes</t>
        </is>
      </c>
      <c r="M2192" s="284" t="inlineStr">
        <is>
          <t>AUS</t>
        </is>
      </c>
      <c r="N2192" s="699">
        <f>_xlfn.LET(_xlpm.d,_xlfn.XLOOKUP(L2192,'[1]Birth Dates'!$A:$A,'[1]Birth Dates'!$B:$B,"",0),IF(_xlpm.d=0,"",_xlpm.d))</f>
        <v/>
      </c>
      <c r="O2192" s="284">
        <f>IF(OR(N2192="",A2192="",NOT(ISNUMBER(N2192)),N2192&gt;A2192),"",DATEDIF(N2192,A2192,"Y")&amp;" years, "&amp;DATEDIF(N2192,A2192,"YM")&amp;" months, "&amp;DATEDIF(N2192,A2192,"MD")&amp;" days")</f>
        <v/>
      </c>
      <c r="P2192" s="284" t="inlineStr">
        <is>
          <t>David Parsons</t>
        </is>
      </c>
      <c r="Q2192" s="284" t="inlineStr">
        <is>
          <t>AUS</t>
        </is>
      </c>
      <c r="R2192" s="699">
        <f>_xlfn.LET(_xlpm.d,_xlfn.XLOOKUP(P2192,'[1]Birth Dates'!$A:$A,'[1]Birth Dates'!$B:$B,"",0),IF(_xlpm.d=0,"",_xlpm.d))</f>
        <v/>
      </c>
      <c r="S2192" s="284">
        <f>IF(OR(R2192="",A2192="",NOT(ISNUMBER(R2192)),R2192&gt;A2192),"",DATEDIF(R2192,A2192,"Y")&amp;" years, "&amp;DATEDIF(R2192,A2192,"YM")&amp;" months, "&amp;DATEDIF(R2192,A2192,"MD")&amp;" days")</f>
        <v/>
      </c>
      <c r="T2192" s="284" t="n"/>
      <c r="U2192" s="284" t="n"/>
      <c r="V2192" s="699">
        <f>_xlfn.LET(_xlpm.d,_xlfn.XLOOKUP(T2192,'[1]Birth Dates'!$A:$A,'[1]Birth Dates'!$B:$B,"",0),IF(_xlpm.d=0,"",_xlpm.d))</f>
        <v/>
      </c>
      <c r="W2192" s="284">
        <f>IF(OR(V2192="",A2192="",NOT(ISNUMBER(V2192)),V2192&gt;A2192),"",DATEDIF(V2192,A2192,"Y")&amp;" years, "&amp;DATEDIF(V2192,A2192,"YM")&amp;" months, "&amp;DATEDIF(V2192,A2192,"MD")&amp;" days")</f>
        <v/>
      </c>
      <c r="X2192" s="284" t="n"/>
      <c r="Y2192" s="284" t="n"/>
      <c r="Z2192" s="284" t="n"/>
      <c r="AA2192" s="284" t="n"/>
      <c r="AB2192" s="284" t="n">
        <v>30</v>
      </c>
      <c r="AC2192" s="284" t="n">
        <v>6</v>
      </c>
      <c r="AD2192" s="284" t="n">
        <v>6</v>
      </c>
      <c r="AE2192" s="600" t="inlineStr">
        <is>
          <t>2:13.9110</t>
        </is>
      </c>
      <c r="AF2192" s="418">
        <f>IF(OR(AE2192="",AE2192="",AE2192=0),"",6.213/(AE2192*24))</f>
        <v/>
      </c>
      <c r="AG2192" s="289" t="n"/>
      <c r="AH2192" s="585" t="inlineStr"/>
      <c r="AI2192" s="418">
        <f>IF(OR(AH2192="",AH2192="",AH2192=0),"",6.213/(AH2192*24))</f>
        <v/>
      </c>
      <c r="AJ2192" s="175">
        <f>IF(AND(ISNUMBER(AB2192),ISNUMBER(AG2192)),AB2192-AG2192,"")</f>
        <v/>
      </c>
      <c r="AK2192" s="284" t="n"/>
      <c r="AL2192" s="284" t="n">
        <v>132</v>
      </c>
      <c r="AM2192" s="715" t="inlineStr">
        <is>
          <t>132::</t>
        </is>
      </c>
      <c r="AN2192" s="671">
        <f>IF(OR(AL2192="",AM2192="",AM2192=0),"",AL2192*6.213/(AM2192*24))</f>
        <v/>
      </c>
      <c r="AO2192" s="477">
        <f>IF(AND(AL2192=AL2191,AM2192&lt;&gt;"",AM2191&lt;&gt;""),AM2192-AM2191,"")</f>
        <v/>
      </c>
      <c r="AP2192" s="284" t="n"/>
      <c r="AQ2192" s="585" t="inlineStr"/>
      <c r="AR2192" s="439">
        <f>IF(OR(AQ2192="",AQ2192="",AQ2192=0),"",6.213/(AQ2192*24))</f>
        <v/>
      </c>
      <c r="AS2192" s="436">
        <f>IF(OR(NOT(ISNUMBER(C2192)),NOT(ISNUMBER(AB2192))),"",IF(AG2192&lt;&gt;"",AG2192,AB2192)-C2192)</f>
        <v/>
      </c>
      <c r="AT2192" s="290" t="n"/>
      <c r="AU2192" s="291">
        <f>IF($B2192="","",TEXT($A2192,"yyyymmdd")&amp;"_P"&amp;$C2192&amp;"_C"&amp;$F2192&amp;"_"&amp;TRIM(RIGHT(SUBSTITUTE(TRIM(SUBSTITUTE($L2192,CHAR(160)," "))," ",REPT(" ",60)),60))&amp;IF($P2192="","","-"&amp;TRIM(RIGHT(SUBSTITUTE(TRIM(SUBSTITUTE($P2192,CHAR(160)," "))," ",REPT(" ",60)),60)))&amp;IF($T2192="","","-"&amp;TRIM(RIGHT(SUBSTITUTE(TRIM(SUBSTITUTE($T2192,CHAR(160)," "))," ",REPT(" ",60)),60)))&amp;".jpg")</f>
        <v/>
      </c>
    </row>
    <row r="2193" ht="42" customHeight="1">
      <c r="A2193" s="288" t="n">
        <v>37171</v>
      </c>
      <c r="B2193" s="284" t="inlineStr">
        <is>
          <t>V8 Supercar 1000, 7 October, 2001</t>
        </is>
      </c>
      <c r="C2193" s="284" t="inlineStr">
        <is>
          <t>DNF</t>
        </is>
      </c>
      <c r="D2193" s="284" t="n"/>
      <c r="E2193" s="284" t="n"/>
      <c r="F2193" s="284" t="n">
        <v>43</v>
      </c>
      <c r="G2193" s="284" t="inlineStr">
        <is>
          <t>Paul Weel Racing</t>
        </is>
      </c>
      <c r="H2193" s="284" t="n"/>
      <c r="I2193" s="284" t="inlineStr">
        <is>
          <t>K&amp;J Thermal Products</t>
        </is>
      </c>
      <c r="J2193" s="284" t="inlineStr">
        <is>
          <t>Ford Falcon AU</t>
        </is>
      </c>
      <c r="K2193" s="284" t="n"/>
      <c r="L2193" s="284" t="inlineStr">
        <is>
          <t>Paul Weel</t>
        </is>
      </c>
      <c r="M2193" s="284" t="inlineStr">
        <is>
          <t>AUS</t>
        </is>
      </c>
      <c r="N2193" s="699">
        <f>_xlfn.LET(_xlpm.d,_xlfn.XLOOKUP(L2193,'[1]Birth Dates'!$A:$A,'[1]Birth Dates'!$B:$B,"",0),IF(_xlpm.d=0,"",_xlpm.d))</f>
        <v/>
      </c>
      <c r="O2193" s="284">
        <f>IF(OR(N2193="",A2193="",NOT(ISNUMBER(N2193)),N2193&gt;A2193),"",DATEDIF(N2193,A2193,"Y")&amp;" years, "&amp;DATEDIF(N2193,A2193,"YM")&amp;" months, "&amp;DATEDIF(N2193,A2193,"MD")&amp;" days")</f>
        <v/>
      </c>
      <c r="P2193" s="284" t="inlineStr">
        <is>
          <t>Tim Leahey</t>
        </is>
      </c>
      <c r="Q2193" s="284" t="inlineStr">
        <is>
          <t>AUS</t>
        </is>
      </c>
      <c r="R2193" s="699">
        <f>_xlfn.LET(_xlpm.d,_xlfn.XLOOKUP(P2193,'[1]Birth Dates'!$A:$A,'[1]Birth Dates'!$B:$B,"",0),IF(_xlpm.d=0,"",_xlpm.d))</f>
        <v/>
      </c>
      <c r="S2193" s="284">
        <f>IF(OR(R2193="",A2193="",NOT(ISNUMBER(R2193)),R2193&gt;A2193),"",DATEDIF(R2193,A2193,"Y")&amp;" years, "&amp;DATEDIF(R2193,A2193,"YM")&amp;" months, "&amp;DATEDIF(R2193,A2193,"MD")&amp;" days")</f>
        <v/>
      </c>
      <c r="T2193" s="284" t="n"/>
      <c r="U2193" s="284" t="n"/>
      <c r="V2193" s="699">
        <f>_xlfn.LET(_xlpm.d,_xlfn.XLOOKUP(T2193,'[1]Birth Dates'!$A:$A,'[1]Birth Dates'!$B:$B,"",0),IF(_xlpm.d=0,"",_xlpm.d))</f>
        <v/>
      </c>
      <c r="W2193" s="284">
        <f>IF(OR(V2193="",A2193="",NOT(ISNUMBER(V2193)),V2193&gt;A2193),"",DATEDIF(V2193,A2193,"Y")&amp;" years, "&amp;DATEDIF(V2193,A2193,"YM")&amp;" months, "&amp;DATEDIF(V2193,A2193,"MD")&amp;" days")</f>
        <v/>
      </c>
      <c r="X2193" s="284" t="n"/>
      <c r="Y2193" s="284" t="n"/>
      <c r="Z2193" s="284" t="n"/>
      <c r="AA2193" s="284" t="n"/>
      <c r="AB2193" s="284" t="n">
        <v>14</v>
      </c>
      <c r="AC2193" s="284" t="n">
        <v>16</v>
      </c>
      <c r="AD2193" s="284" t="n">
        <v>11</v>
      </c>
      <c r="AE2193" s="600" t="inlineStr">
        <is>
          <t>2:11.3390</t>
        </is>
      </c>
      <c r="AF2193" s="418">
        <f>IF(OR(AE2193="",AE2193="",AE2193=0),"",6.213/(AE2193*24))</f>
        <v/>
      </c>
      <c r="AG2193" s="289" t="n">
        <v>15</v>
      </c>
      <c r="AH2193" s="600" t="inlineStr">
        <is>
          <t>2:11.5770</t>
        </is>
      </c>
      <c r="AI2193" s="418">
        <f>IF(OR(AH2193="",AH2193="",AH2193=0),"",6.213/(AH2193*24))</f>
        <v/>
      </c>
      <c r="AJ2193" s="175">
        <f>IF(AND(ISNUMBER(AB2193),ISNUMBER(AG2193)),AB2193-AG2193,"")</f>
        <v/>
      </c>
      <c r="AK2193" s="284" t="inlineStr">
        <is>
          <t>Overheating</t>
        </is>
      </c>
      <c r="AL2193" s="284" t="n">
        <v>127</v>
      </c>
      <c r="AM2193" s="715" t="n"/>
      <c r="AN2193" s="671">
        <f>IF(OR(AL2193="",AM2193="",AM2193=0),"",AL2193*6.213/(AM2193*24))</f>
        <v/>
      </c>
      <c r="AO2193" s="477">
        <f>IF(AND(AL2193=AL2192,AM2193&lt;&gt;"",AM2192&lt;&gt;""),AM2193-AM2192,"")</f>
        <v/>
      </c>
      <c r="AP2193" s="284" t="n"/>
      <c r="AQ2193" s="585" t="inlineStr"/>
      <c r="AR2193" s="439">
        <f>IF(OR(AQ2193="",AQ2193="",AQ2193=0),"",6.213/(AQ2193*24))</f>
        <v/>
      </c>
      <c r="AS2193" s="436">
        <f>IF(OR(NOT(ISNUMBER(C2193)),NOT(ISNUMBER(AB2193))),"",IF(AG2193&lt;&gt;"",AG2193,AB2193)-C2193)</f>
        <v/>
      </c>
      <c r="AT2193" s="290" t="n"/>
      <c r="AU2193" s="291">
        <f>IF($B2193="","",TEXT($A2193,"yyyymmdd")&amp;"_P"&amp;$C2193&amp;"_C"&amp;$F2193&amp;"_"&amp;TRIM(RIGHT(SUBSTITUTE(TRIM(SUBSTITUTE($L2193,CHAR(160)," "))," ",REPT(" ",60)),60))&amp;IF($P2193="","","-"&amp;TRIM(RIGHT(SUBSTITUTE(TRIM(SUBSTITUTE($P2193,CHAR(160)," "))," ",REPT(" ",60)),60)))&amp;IF($T2193="","","-"&amp;TRIM(RIGHT(SUBSTITUTE(TRIM(SUBSTITUTE($T2193,CHAR(160)," "))," ",REPT(" ",60)),60)))&amp;".jpg")</f>
        <v/>
      </c>
    </row>
    <row r="2194" ht="42" customHeight="1">
      <c r="A2194" s="288" t="n">
        <v>37171</v>
      </c>
      <c r="B2194" s="284" t="inlineStr">
        <is>
          <t>V8 Supercar 1000, 7 October, 2001</t>
        </is>
      </c>
      <c r="C2194" s="284" t="inlineStr">
        <is>
          <t>DNF</t>
        </is>
      </c>
      <c r="D2194" s="284" t="n"/>
      <c r="E2194" s="284" t="n"/>
      <c r="F2194" s="284" t="n">
        <v>2</v>
      </c>
      <c r="G2194" s="284" t="inlineStr">
        <is>
          <t>Holden Racing Team</t>
        </is>
      </c>
      <c r="H2194" s="284" t="n"/>
      <c r="I2194" s="284" t="inlineStr">
        <is>
          <t>Holden, Mobil 1</t>
        </is>
      </c>
      <c r="J2194" s="284" t="inlineStr">
        <is>
          <t>Holden Commodore VX</t>
        </is>
      </c>
      <c r="K2194" s="284" t="n"/>
      <c r="L2194" s="284" t="inlineStr">
        <is>
          <t>Jason Bright</t>
        </is>
      </c>
      <c r="M2194" s="284" t="inlineStr">
        <is>
          <t>AUS</t>
        </is>
      </c>
      <c r="N2194" s="699">
        <f>_xlfn.LET(_xlpm.d,_xlfn.XLOOKUP(L2194,'[1]Birth Dates'!$A:$A,'[1]Birth Dates'!$B:$B,"",0),IF(_xlpm.d=0,"",_xlpm.d))</f>
        <v/>
      </c>
      <c r="O2194" s="284">
        <f>IF(OR(N2194="",A2194="",NOT(ISNUMBER(N2194)),N2194&gt;A2194),"",DATEDIF(N2194,A2194,"Y")&amp;" years, "&amp;DATEDIF(N2194,A2194,"YM")&amp;" months, "&amp;DATEDIF(N2194,A2194,"MD")&amp;" days")</f>
        <v/>
      </c>
      <c r="P2194" s="284" t="inlineStr">
        <is>
          <t>Tomas Mezera</t>
        </is>
      </c>
      <c r="Q2194" s="284" t="inlineStr">
        <is>
          <t>CZE</t>
        </is>
      </c>
      <c r="R2194" s="699">
        <f>_xlfn.LET(_xlpm.d,_xlfn.XLOOKUP(P2194,'[1]Birth Dates'!$A:$A,'[1]Birth Dates'!$B:$B,"",0),IF(_xlpm.d=0,"",_xlpm.d))</f>
        <v/>
      </c>
      <c r="S2194" s="284">
        <f>IF(OR(R2194="",A2194="",NOT(ISNUMBER(R2194)),R2194&gt;A2194),"",DATEDIF(R2194,A2194,"Y")&amp;" years, "&amp;DATEDIF(R2194,A2194,"YM")&amp;" months, "&amp;DATEDIF(R2194,A2194,"MD")&amp;" days")</f>
        <v/>
      </c>
      <c r="T2194" s="284" t="n"/>
      <c r="U2194" s="284" t="n"/>
      <c r="V2194" s="699">
        <f>_xlfn.LET(_xlpm.d,_xlfn.XLOOKUP(T2194,'[1]Birth Dates'!$A:$A,'[1]Birth Dates'!$B:$B,"",0),IF(_xlpm.d=0,"",_xlpm.d))</f>
        <v/>
      </c>
      <c r="W2194" s="284">
        <f>IF(OR(V2194="",A2194="",NOT(ISNUMBER(V2194)),V2194&gt;A2194),"",DATEDIF(V2194,A2194,"Y")&amp;" years, "&amp;DATEDIF(V2194,A2194,"YM")&amp;" months, "&amp;DATEDIF(V2194,A2194,"MD")&amp;" days")</f>
        <v/>
      </c>
      <c r="X2194" s="284" t="n"/>
      <c r="Y2194" s="284" t="n"/>
      <c r="Z2194" s="284" t="n"/>
      <c r="AA2194" s="284" t="n"/>
      <c r="AB2194" s="284" t="n">
        <v>4</v>
      </c>
      <c r="AC2194" s="284" t="n">
        <v>12</v>
      </c>
      <c r="AD2194" s="284" t="n">
        <v>6</v>
      </c>
      <c r="AE2194" s="600" t="inlineStr">
        <is>
          <t>2:10.2290</t>
        </is>
      </c>
      <c r="AF2194" s="418">
        <f>IF(OR(AE2194="",AE2194="",AE2194=0),"",6.213/(AE2194*24))</f>
        <v/>
      </c>
      <c r="AG2194" s="289" t="n">
        <v>2</v>
      </c>
      <c r="AH2194" s="600" t="inlineStr">
        <is>
          <t>2:10.1180</t>
        </is>
      </c>
      <c r="AI2194" s="418">
        <f>IF(OR(AH2194="",AH2194="",AH2194=0),"",6.213/(AH2194*24))</f>
        <v/>
      </c>
      <c r="AJ2194" s="175">
        <f>IF(AND(ISNUMBER(AB2194),ISNUMBER(AG2194)),AB2194-AG2194,"")</f>
        <v/>
      </c>
      <c r="AK2194" s="284" t="inlineStr">
        <is>
          <t>Accident</t>
        </is>
      </c>
      <c r="AL2194" s="284" t="n">
        <v>126</v>
      </c>
      <c r="AM2194" s="715" t="n"/>
      <c r="AN2194" s="671">
        <f>IF(OR(AL2194="",AM2194="",AM2194=0),"",AL2194*6.213/(AM2194*24))</f>
        <v/>
      </c>
      <c r="AO2194" s="477">
        <f>IF(AND(AL2194=AL2193,AM2194&lt;&gt;"",AM2193&lt;&gt;""),AM2194-AM2193,"")</f>
        <v/>
      </c>
      <c r="AP2194" s="284" t="n"/>
      <c r="AQ2194" s="585" t="inlineStr"/>
      <c r="AR2194" s="439">
        <f>IF(OR(AQ2194="",AQ2194="",AQ2194=0),"",6.213/(AQ2194*24))</f>
        <v/>
      </c>
      <c r="AS2194" s="436">
        <f>IF(OR(NOT(ISNUMBER(C2194)),NOT(ISNUMBER(AB2194))),"",IF(AG2194&lt;&gt;"",AG2194,AB2194)-C2194)</f>
        <v/>
      </c>
      <c r="AT2194" s="290" t="n"/>
      <c r="AU2194" s="291">
        <f>IF($B2194="","",TEXT($A2194,"yyyymmdd")&amp;"_P"&amp;$C2194&amp;"_C"&amp;$F2194&amp;"_"&amp;TRIM(RIGHT(SUBSTITUTE(TRIM(SUBSTITUTE($L2194,CHAR(160)," "))," ",REPT(" ",60)),60))&amp;IF($P2194="","","-"&amp;TRIM(RIGHT(SUBSTITUTE(TRIM(SUBSTITUTE($P2194,CHAR(160)," "))," ",REPT(" ",60)),60)))&amp;IF($T2194="","","-"&amp;TRIM(RIGHT(SUBSTITUTE(TRIM(SUBSTITUTE($T2194,CHAR(160)," "))," ",REPT(" ",60)),60)))&amp;".jpg")</f>
        <v/>
      </c>
    </row>
    <row r="2195" ht="42" customHeight="1">
      <c r="A2195" s="288" t="n">
        <v>37171</v>
      </c>
      <c r="B2195" s="284" t="inlineStr">
        <is>
          <t>V8 Supercar 1000, 7 October, 2001</t>
        </is>
      </c>
      <c r="C2195" s="284" t="inlineStr">
        <is>
          <t>DNF</t>
        </is>
      </c>
      <c r="D2195" s="284" t="n"/>
      <c r="E2195" s="284" t="n"/>
      <c r="F2195" s="284" t="n">
        <v>600</v>
      </c>
      <c r="G2195" s="284" t="inlineStr">
        <is>
          <t>Briggs Motor Sport</t>
        </is>
      </c>
      <c r="H2195" s="284" t="n"/>
      <c r="I2195" s="284" t="inlineStr">
        <is>
          <t>Caterpillar</t>
        </is>
      </c>
      <c r="J2195" s="284" t="inlineStr">
        <is>
          <t>Ford Falcon AU</t>
        </is>
      </c>
      <c r="K2195" s="284" t="n"/>
      <c r="L2195" s="284" t="inlineStr">
        <is>
          <t>John Bowe</t>
        </is>
      </c>
      <c r="M2195" s="284" t="inlineStr">
        <is>
          <t>AUS</t>
        </is>
      </c>
      <c r="N2195" s="699">
        <f>_xlfn.LET(_xlpm.d,_xlfn.XLOOKUP(L2195,'[1]Birth Dates'!$A:$A,'[1]Birth Dates'!$B:$B,"",0),IF(_xlpm.d=0,"",_xlpm.d))</f>
        <v/>
      </c>
      <c r="O2195" s="284">
        <f>IF(OR(N2195="",A2195="",NOT(ISNUMBER(N2195)),N2195&gt;A2195),"",DATEDIF(N2195,A2195,"Y")&amp;" years, "&amp;DATEDIF(N2195,A2195,"YM")&amp;" months, "&amp;DATEDIF(N2195,A2195,"MD")&amp;" days")</f>
        <v/>
      </c>
      <c r="P2195" s="284" t="inlineStr">
        <is>
          <t>Simon Wills</t>
        </is>
      </c>
      <c r="Q2195" s="284" t="inlineStr">
        <is>
          <t>AUS</t>
        </is>
      </c>
      <c r="R2195" s="699">
        <f>_xlfn.LET(_xlpm.d,_xlfn.XLOOKUP(P2195,'[1]Birth Dates'!$A:$A,'[1]Birth Dates'!$B:$B,"",0),IF(_xlpm.d=0,"",_xlpm.d))</f>
        <v/>
      </c>
      <c r="S2195" s="284">
        <f>IF(OR(R2195="",A2195="",NOT(ISNUMBER(R2195)),R2195&gt;A2195),"",DATEDIF(R2195,A2195,"Y")&amp;" years, "&amp;DATEDIF(R2195,A2195,"YM")&amp;" months, "&amp;DATEDIF(R2195,A2195,"MD")&amp;" days")</f>
        <v/>
      </c>
      <c r="T2195" s="284" t="n"/>
      <c r="U2195" s="284" t="n"/>
      <c r="V2195" s="699">
        <f>_xlfn.LET(_xlpm.d,_xlfn.XLOOKUP(T2195,'[1]Birth Dates'!$A:$A,'[1]Birth Dates'!$B:$B,"",0),IF(_xlpm.d=0,"",_xlpm.d))</f>
        <v/>
      </c>
      <c r="W2195" s="284">
        <f>IF(OR(V2195="",A2195="",NOT(ISNUMBER(V2195)),V2195&gt;A2195),"",DATEDIF(V2195,A2195,"Y")&amp;" years, "&amp;DATEDIF(V2195,A2195,"YM")&amp;" months, "&amp;DATEDIF(V2195,A2195,"MD")&amp;" days")</f>
        <v/>
      </c>
      <c r="X2195" s="284" t="n"/>
      <c r="Y2195" s="284" t="n"/>
      <c r="Z2195" s="284" t="n"/>
      <c r="AA2195" s="284" t="n"/>
      <c r="AB2195" s="284" t="n">
        <v>5</v>
      </c>
      <c r="AC2195" s="284" t="n">
        <v>14</v>
      </c>
      <c r="AD2195" s="284" t="n">
        <v>5</v>
      </c>
      <c r="AE2195" s="600" t="inlineStr">
        <is>
          <t>2:10.2440</t>
        </is>
      </c>
      <c r="AF2195" s="418">
        <f>IF(OR(AE2195="",AE2195="",AE2195=0),"",6.213/(AE2195*24))</f>
        <v/>
      </c>
      <c r="AG2195" s="289" t="n">
        <v>7</v>
      </c>
      <c r="AH2195" s="600" t="inlineStr">
        <is>
          <t>2:10.4340</t>
        </is>
      </c>
      <c r="AI2195" s="418">
        <f>IF(OR(AH2195="",AH2195="",AH2195=0),"",6.213/(AH2195*24))</f>
        <v/>
      </c>
      <c r="AJ2195" s="175">
        <f>IF(AND(ISNUMBER(AB2195),ISNUMBER(AG2195)),AB2195-AG2195,"")</f>
        <v/>
      </c>
      <c r="AK2195" s="284" t="inlineStr">
        <is>
          <t>Accident</t>
        </is>
      </c>
      <c r="AL2195" s="284" t="n">
        <v>124</v>
      </c>
      <c r="AM2195" s="715" t="n"/>
      <c r="AN2195" s="671">
        <f>IF(OR(AL2195="",AM2195="",AM2195=0),"",AL2195*6.213/(AM2195*24))</f>
        <v/>
      </c>
      <c r="AO2195" s="477">
        <f>IF(AND(AL2195=AL2194,AM2195&lt;&gt;"",AM2194&lt;&gt;""),AM2195-AM2194,"")</f>
        <v/>
      </c>
      <c r="AP2195" s="284" t="n">
        <v>59</v>
      </c>
      <c r="AQ2195" s="585" t="inlineStr">
        <is>
          <t>2:10.2010</t>
        </is>
      </c>
      <c r="AR2195" s="439">
        <f>IF(OR(AQ2195="",AQ2195="",AQ2195=0),"",6.213/(AQ2195*24))</f>
        <v/>
      </c>
      <c r="AS2195" s="436">
        <f>IF(OR(NOT(ISNUMBER(C2195)),NOT(ISNUMBER(AB2195))),"",IF(AG2195&lt;&gt;"",AG2195,AB2195)-C2195)</f>
        <v/>
      </c>
      <c r="AT2195" s="290" t="n"/>
      <c r="AU2195" s="291">
        <f>IF($B2195="","",TEXT($A2195,"yyyymmdd")&amp;"_P"&amp;$C2195&amp;"_C"&amp;$F2195&amp;"_"&amp;TRIM(RIGHT(SUBSTITUTE(TRIM(SUBSTITUTE($L2195,CHAR(160)," "))," ",REPT(" ",60)),60))&amp;IF($P2195="","","-"&amp;TRIM(RIGHT(SUBSTITUTE(TRIM(SUBSTITUTE($P2195,CHAR(160)," "))," ",REPT(" ",60)),60)))&amp;IF($T2195="","","-"&amp;TRIM(RIGHT(SUBSTITUTE(TRIM(SUBSTITUTE($T2195,CHAR(160)," "))," ",REPT(" ",60)),60)))&amp;".jpg")</f>
        <v/>
      </c>
    </row>
    <row r="2196" ht="42" customHeight="1">
      <c r="A2196" s="288" t="n">
        <v>37171</v>
      </c>
      <c r="B2196" s="284" t="inlineStr">
        <is>
          <t>V8 Supercar 1000, 7 October, 2001</t>
        </is>
      </c>
      <c r="C2196" s="284" t="inlineStr">
        <is>
          <t>DNF</t>
        </is>
      </c>
      <c r="D2196" s="284" t="n"/>
      <c r="E2196" s="284" t="n"/>
      <c r="F2196" s="284" t="n">
        <v>88</v>
      </c>
      <c r="G2196" s="284" t="inlineStr">
        <is>
          <t>Harris Racing</t>
        </is>
      </c>
      <c r="H2196" s="284" t="n"/>
      <c r="I2196" s="284" t="inlineStr">
        <is>
          <t>Castrol</t>
        </is>
      </c>
      <c r="J2196" s="284" t="inlineStr">
        <is>
          <t>Ford Falcon AU</t>
        </is>
      </c>
      <c r="K2196" s="284" t="n"/>
      <c r="L2196" s="284" t="inlineStr">
        <is>
          <t>Craig Harris</t>
        </is>
      </c>
      <c r="M2196" s="284" t="inlineStr">
        <is>
          <t>AUS</t>
        </is>
      </c>
      <c r="N2196" s="699">
        <f>_xlfn.LET(_xlpm.d,_xlfn.XLOOKUP(L2196,'[1]Birth Dates'!$A:$A,'[1]Birth Dates'!$B:$B,"",0),IF(_xlpm.d=0,"",_xlpm.d))</f>
        <v/>
      </c>
      <c r="O2196" s="284">
        <f>IF(OR(N2196="",A2196="",NOT(ISNUMBER(N2196)),N2196&gt;A2196),"",DATEDIF(N2196,A2196,"Y")&amp;" years, "&amp;DATEDIF(N2196,A2196,"YM")&amp;" months, "&amp;DATEDIF(N2196,A2196,"MD")&amp;" days")</f>
        <v/>
      </c>
      <c r="P2196" s="284" t="inlineStr">
        <is>
          <t>Michael Simpson</t>
        </is>
      </c>
      <c r="Q2196" s="284" t="inlineStr">
        <is>
          <t>AUS</t>
        </is>
      </c>
      <c r="R2196" s="699">
        <f>_xlfn.LET(_xlpm.d,_xlfn.XLOOKUP(P2196,'[1]Birth Dates'!$A:$A,'[1]Birth Dates'!$B:$B,"",0),IF(_xlpm.d=0,"",_xlpm.d))</f>
        <v/>
      </c>
      <c r="S2196" s="284">
        <f>IF(OR(R2196="",A2196="",NOT(ISNUMBER(R2196)),R2196&gt;A2196),"",DATEDIF(R2196,A2196,"Y")&amp;" years, "&amp;DATEDIF(R2196,A2196,"YM")&amp;" months, "&amp;DATEDIF(R2196,A2196,"MD")&amp;" days")</f>
        <v/>
      </c>
      <c r="T2196" s="284" t="n"/>
      <c r="U2196" s="284" t="n"/>
      <c r="V2196" s="699">
        <f>_xlfn.LET(_xlpm.d,_xlfn.XLOOKUP(T2196,'[1]Birth Dates'!$A:$A,'[1]Birth Dates'!$B:$B,"",0),IF(_xlpm.d=0,"",_xlpm.d))</f>
        <v/>
      </c>
      <c r="W2196" s="284">
        <f>IF(OR(V2196="",A2196="",NOT(ISNUMBER(V2196)),V2196&gt;A2196),"",DATEDIF(V2196,A2196,"Y")&amp;" years, "&amp;DATEDIF(V2196,A2196,"YM")&amp;" months, "&amp;DATEDIF(V2196,A2196,"MD")&amp;" days")</f>
        <v/>
      </c>
      <c r="X2196" s="284" t="n"/>
      <c r="Y2196" s="284" t="n"/>
      <c r="Z2196" s="284" t="n"/>
      <c r="AA2196" s="284" t="n"/>
      <c r="AB2196" s="284" t="n">
        <v>35</v>
      </c>
      <c r="AC2196" s="284" t="n">
        <v>17</v>
      </c>
      <c r="AD2196" s="284" t="n">
        <v>17</v>
      </c>
      <c r="AE2196" s="600" t="inlineStr">
        <is>
          <t>2:15.6150</t>
        </is>
      </c>
      <c r="AF2196" s="418">
        <f>IF(OR(AE2196="",AE2196="",AE2196=0),"",6.213/(AE2196*24))</f>
        <v/>
      </c>
      <c r="AG2196" s="289" t="n"/>
      <c r="AH2196" s="585" t="inlineStr"/>
      <c r="AI2196" s="418">
        <f>IF(OR(AH2196="",AH2196="",AH2196=0),"",6.213/(AH2196*24))</f>
        <v/>
      </c>
      <c r="AJ2196" s="175">
        <f>IF(AND(ISNUMBER(AB2196),ISNUMBER(AG2196)),AB2196-AG2196,"")</f>
        <v/>
      </c>
      <c r="AK2196" s="284" t="inlineStr">
        <is>
          <t>Accident</t>
        </is>
      </c>
      <c r="AL2196" s="284" t="n">
        <v>114</v>
      </c>
      <c r="AM2196" s="715" t="n"/>
      <c r="AN2196" s="671">
        <f>IF(OR(AL2196="",AM2196="",AM2196=0),"",AL2196*6.213/(AM2196*24))</f>
        <v/>
      </c>
      <c r="AO2196" s="477">
        <f>IF(AND(AL2196=AL2195,AM2196&lt;&gt;"",AM2195&lt;&gt;""),AM2196-AM2195,"")</f>
        <v/>
      </c>
      <c r="AP2196" s="284" t="n"/>
      <c r="AQ2196" s="585" t="inlineStr"/>
      <c r="AR2196" s="439">
        <f>IF(OR(AQ2196="",AQ2196="",AQ2196=0),"",6.213/(AQ2196*24))</f>
        <v/>
      </c>
      <c r="AS2196" s="436">
        <f>IF(OR(NOT(ISNUMBER(C2196)),NOT(ISNUMBER(AB2196))),"",IF(AG2196&lt;&gt;"",AG2196,AB2196)-C2196)</f>
        <v/>
      </c>
      <c r="AT2196" s="290" t="n"/>
      <c r="AU2196" s="291">
        <f>IF($B2196="","",TEXT($A2196,"yyyymmdd")&amp;"_P"&amp;$C2196&amp;"_C"&amp;$F2196&amp;"_"&amp;TRIM(RIGHT(SUBSTITUTE(TRIM(SUBSTITUTE($L2196,CHAR(160)," "))," ",REPT(" ",60)),60))&amp;IF($P2196="","","-"&amp;TRIM(RIGHT(SUBSTITUTE(TRIM(SUBSTITUTE($P2196,CHAR(160)," "))," ",REPT(" ",60)),60)))&amp;IF($T2196="","","-"&amp;TRIM(RIGHT(SUBSTITUTE(TRIM(SUBSTITUTE($T2196,CHAR(160)," "))," ",REPT(" ",60)),60)))&amp;".jpg")</f>
        <v/>
      </c>
    </row>
    <row r="2197" ht="42" customHeight="1">
      <c r="A2197" s="288" t="n">
        <v>37171</v>
      </c>
      <c r="B2197" s="284" t="inlineStr">
        <is>
          <t>V8 Supercar 1000, 7 October, 2001</t>
        </is>
      </c>
      <c r="C2197" s="284" t="inlineStr">
        <is>
          <t>DNF</t>
        </is>
      </c>
      <c r="D2197" s="284" t="n"/>
      <c r="E2197" s="284" t="n"/>
      <c r="F2197" s="284" t="n">
        <v>10</v>
      </c>
      <c r="G2197" s="284" t="inlineStr">
        <is>
          <t>Larkham Motorsport</t>
        </is>
      </c>
      <c r="H2197" s="284" t="n"/>
      <c r="I2197" s="284" t="inlineStr">
        <is>
          <t>DecoRug, VIP Petfoods</t>
        </is>
      </c>
      <c r="J2197" s="284" t="inlineStr">
        <is>
          <t>Ford Falcon AU</t>
        </is>
      </c>
      <c r="K2197" s="284" t="n"/>
      <c r="L2197" s="284" t="inlineStr">
        <is>
          <t>Mark Larkham</t>
        </is>
      </c>
      <c r="M2197" s="284" t="inlineStr">
        <is>
          <t>AUS</t>
        </is>
      </c>
      <c r="N2197" s="699">
        <f>_xlfn.LET(_xlpm.d,_xlfn.XLOOKUP(L2197,'[1]Birth Dates'!$A:$A,'[1]Birth Dates'!$B:$B,"",0),IF(_xlpm.d=0,"",_xlpm.d))</f>
        <v/>
      </c>
      <c r="O2197" s="284">
        <f>IF(OR(N2197="",A2197="",NOT(ISNUMBER(N2197)),N2197&gt;A2197),"",DATEDIF(N2197,A2197,"Y")&amp;" years, "&amp;DATEDIF(N2197,A2197,"YM")&amp;" months, "&amp;DATEDIF(N2197,A2197,"MD")&amp;" days")</f>
        <v/>
      </c>
      <c r="P2197" s="284" t="inlineStr">
        <is>
          <t>Wayne Gardner</t>
        </is>
      </c>
      <c r="Q2197" s="284" t="inlineStr">
        <is>
          <t>AUS</t>
        </is>
      </c>
      <c r="R2197" s="699">
        <f>_xlfn.LET(_xlpm.d,_xlfn.XLOOKUP(P2197,'[1]Birth Dates'!$A:$A,'[1]Birth Dates'!$B:$B,"",0),IF(_xlpm.d=0,"",_xlpm.d))</f>
        <v/>
      </c>
      <c r="S2197" s="284">
        <f>IF(OR(R2197="",A2197="",NOT(ISNUMBER(R2197)),R2197&gt;A2197),"",DATEDIF(R2197,A2197,"Y")&amp;" years, "&amp;DATEDIF(R2197,A2197,"YM")&amp;" months, "&amp;DATEDIF(R2197,A2197,"MD")&amp;" days")</f>
        <v/>
      </c>
      <c r="T2197" s="284" t="n"/>
      <c r="U2197" s="284" t="n"/>
      <c r="V2197" s="699">
        <f>_xlfn.LET(_xlpm.d,_xlfn.XLOOKUP(T2197,'[1]Birth Dates'!$A:$A,'[1]Birth Dates'!$B:$B,"",0),IF(_xlpm.d=0,"",_xlpm.d))</f>
        <v/>
      </c>
      <c r="W2197" s="284">
        <f>IF(OR(V2197="",A2197="",NOT(ISNUMBER(V2197)),V2197&gt;A2197),"",DATEDIF(V2197,A2197,"Y")&amp;" years, "&amp;DATEDIF(V2197,A2197,"YM")&amp;" months, "&amp;DATEDIF(V2197,A2197,"MD")&amp;" days")</f>
        <v/>
      </c>
      <c r="X2197" s="284" t="n"/>
      <c r="Y2197" s="284" t="n"/>
      <c r="Z2197" s="284" t="n"/>
      <c r="AA2197" s="284" t="n"/>
      <c r="AB2197" s="284" t="n">
        <v>18</v>
      </c>
      <c r="AC2197" s="284" t="n">
        <v>5</v>
      </c>
      <c r="AD2197" s="284" t="n">
        <v>5</v>
      </c>
      <c r="AE2197" s="600" t="inlineStr">
        <is>
          <t>2:11.9040</t>
        </is>
      </c>
      <c r="AF2197" s="418">
        <f>IF(OR(AE2197="",AE2197="",AE2197=0),"",6.213/(AE2197*24))</f>
        <v/>
      </c>
      <c r="AG2197" s="289" t="n"/>
      <c r="AH2197" s="585" t="inlineStr"/>
      <c r="AI2197" s="418">
        <f>IF(OR(AH2197="",AH2197="",AH2197=0),"",6.213/(AH2197*24))</f>
        <v/>
      </c>
      <c r="AJ2197" s="175">
        <f>IF(AND(ISNUMBER(AB2197),ISNUMBER(AG2197)),AB2197-AG2197,"")</f>
        <v/>
      </c>
      <c r="AK2197" s="284" t="inlineStr">
        <is>
          <t>Suspension</t>
        </is>
      </c>
      <c r="AL2197" s="284" t="n">
        <v>106</v>
      </c>
      <c r="AM2197" s="715" t="n"/>
      <c r="AN2197" s="671">
        <f>IF(OR(AL2197="",AM2197="",AM2197=0),"",AL2197*6.213/(AM2197*24))</f>
        <v/>
      </c>
      <c r="AO2197" s="477">
        <f>IF(AND(AL2197=AL2196,AM2197&lt;&gt;"",AM2196&lt;&gt;""),AM2197-AM2196,"")</f>
        <v/>
      </c>
      <c r="AP2197" s="284" t="n"/>
      <c r="AQ2197" s="585" t="inlineStr"/>
      <c r="AR2197" s="439">
        <f>IF(OR(AQ2197="",AQ2197="",AQ2197=0),"",6.213/(AQ2197*24))</f>
        <v/>
      </c>
      <c r="AS2197" s="436">
        <f>IF(OR(NOT(ISNUMBER(C2197)),NOT(ISNUMBER(AB2197))),"",IF(AG2197&lt;&gt;"",AG2197,AB2197)-C2197)</f>
        <v/>
      </c>
      <c r="AT2197" s="290" t="n"/>
      <c r="AU2197" s="291">
        <f>IF($B2197="","",TEXT($A2197,"yyyymmdd")&amp;"_P"&amp;$C2197&amp;"_C"&amp;$F2197&amp;"_"&amp;TRIM(RIGHT(SUBSTITUTE(TRIM(SUBSTITUTE($L2197,CHAR(160)," "))," ",REPT(" ",60)),60))&amp;IF($P2197="","","-"&amp;TRIM(RIGHT(SUBSTITUTE(TRIM(SUBSTITUTE($P2197,CHAR(160)," "))," ",REPT(" ",60)),60)))&amp;IF($T2197="","","-"&amp;TRIM(RIGHT(SUBSTITUTE(TRIM(SUBSTITUTE($T2197,CHAR(160)," "))," ",REPT(" ",60)),60)))&amp;".jpg")</f>
        <v/>
      </c>
    </row>
    <row r="2198" ht="42" customHeight="1">
      <c r="A2198" s="288" t="n">
        <v>37171</v>
      </c>
      <c r="B2198" s="284" t="inlineStr">
        <is>
          <t>V8 Supercar 1000, 7 October, 2001</t>
        </is>
      </c>
      <c r="C2198" s="284" t="inlineStr">
        <is>
          <t>DNF</t>
        </is>
      </c>
      <c r="D2198" s="284" t="n"/>
      <c r="E2198" s="284" t="n"/>
      <c r="F2198" s="284" t="n">
        <v>8</v>
      </c>
      <c r="G2198" s="284" t="inlineStr">
        <is>
          <t>Perkins Engineering</t>
        </is>
      </c>
      <c r="H2198" s="284" t="n"/>
      <c r="I2198" s="284" t="inlineStr">
        <is>
          <t>Castrol</t>
        </is>
      </c>
      <c r="J2198" s="284" t="inlineStr">
        <is>
          <t>Holden Commodore VX</t>
        </is>
      </c>
      <c r="K2198" s="284" t="n"/>
      <c r="L2198" s="284" t="inlineStr">
        <is>
          <t>Luke Youlden</t>
        </is>
      </c>
      <c r="M2198" s="284" t="inlineStr">
        <is>
          <t>AUS</t>
        </is>
      </c>
      <c r="N2198" s="699">
        <f>_xlfn.LET(_xlpm.d,_xlfn.XLOOKUP(L2198,'[1]Birth Dates'!$A:$A,'[1]Birth Dates'!$B:$B,"",0),IF(_xlpm.d=0,"",_xlpm.d))</f>
        <v/>
      </c>
      <c r="O2198" s="284">
        <f>IF(OR(N2198="",A2198="",NOT(ISNUMBER(N2198)),N2198&gt;A2198),"",DATEDIF(N2198,A2198,"Y")&amp;" years, "&amp;DATEDIF(N2198,A2198,"YM")&amp;" months, "&amp;DATEDIF(N2198,A2198,"MD")&amp;" days")</f>
        <v/>
      </c>
      <c r="P2198" s="284" t="inlineStr">
        <is>
          <t>Adam Macrow</t>
        </is>
      </c>
      <c r="Q2198" s="284" t="inlineStr">
        <is>
          <t>AUS</t>
        </is>
      </c>
      <c r="R2198" s="699">
        <f>_xlfn.LET(_xlpm.d,_xlfn.XLOOKUP(P2198,'[1]Birth Dates'!$A:$A,'[1]Birth Dates'!$B:$B,"",0),IF(_xlpm.d=0,"",_xlpm.d))</f>
        <v/>
      </c>
      <c r="S2198" s="284">
        <f>IF(OR(R2198="",A2198="",NOT(ISNUMBER(R2198)),R2198&gt;A2198),"",DATEDIF(R2198,A2198,"Y")&amp;" years, "&amp;DATEDIF(R2198,A2198,"YM")&amp;" months, "&amp;DATEDIF(R2198,A2198,"MD")&amp;" days")</f>
        <v/>
      </c>
      <c r="T2198" s="284" t="n"/>
      <c r="U2198" s="284" t="n"/>
      <c r="V2198" s="699">
        <f>_xlfn.LET(_xlpm.d,_xlfn.XLOOKUP(T2198,'[1]Birth Dates'!$A:$A,'[1]Birth Dates'!$B:$B,"",0),IF(_xlpm.d=0,"",_xlpm.d))</f>
        <v/>
      </c>
      <c r="W2198" s="284">
        <f>IF(OR(V2198="",A2198="",NOT(ISNUMBER(V2198)),V2198&gt;A2198),"",DATEDIF(V2198,A2198,"Y")&amp;" years, "&amp;DATEDIF(V2198,A2198,"YM")&amp;" months, "&amp;DATEDIF(V2198,A2198,"MD")&amp;" days")</f>
        <v/>
      </c>
      <c r="X2198" s="284" t="n"/>
      <c r="Y2198" s="284" t="n"/>
      <c r="Z2198" s="284" t="n"/>
      <c r="AA2198" s="284" t="n"/>
      <c r="AB2198" s="284" t="n">
        <v>24</v>
      </c>
      <c r="AC2198" s="284" t="n">
        <v>17</v>
      </c>
      <c r="AD2198" s="284" t="n">
        <v>8</v>
      </c>
      <c r="AE2198" s="600" t="inlineStr">
        <is>
          <t>2:12.6300</t>
        </is>
      </c>
      <c r="AF2198" s="418">
        <f>IF(OR(AE2198="",AE2198="",AE2198=0),"",6.213/(AE2198*24))</f>
        <v/>
      </c>
      <c r="AG2198" s="289" t="n"/>
      <c r="AH2198" s="585" t="inlineStr"/>
      <c r="AI2198" s="418">
        <f>IF(OR(AH2198="",AH2198="",AH2198=0),"",6.213/(AH2198*24))</f>
        <v/>
      </c>
      <c r="AJ2198" s="175">
        <f>IF(AND(ISNUMBER(AB2198),ISNUMBER(AG2198)),AB2198-AG2198,"")</f>
        <v/>
      </c>
      <c r="AK2198" s="284" t="inlineStr">
        <is>
          <t>Accident</t>
        </is>
      </c>
      <c r="AL2198" s="284" t="n">
        <v>85</v>
      </c>
      <c r="AM2198" s="715" t="n"/>
      <c r="AN2198" s="671">
        <f>IF(OR(AL2198="",AM2198="",AM2198=0),"",AL2198*6.213/(AM2198*24))</f>
        <v/>
      </c>
      <c r="AO2198" s="477">
        <f>IF(AND(AL2198=AL2197,AM2198&lt;&gt;"",AM2197&lt;&gt;""),AM2198-AM2197,"")</f>
        <v/>
      </c>
      <c r="AP2198" s="284" t="n"/>
      <c r="AQ2198" s="585" t="inlineStr"/>
      <c r="AR2198" s="439">
        <f>IF(OR(AQ2198="",AQ2198="",AQ2198=0),"",6.213/(AQ2198*24))</f>
        <v/>
      </c>
      <c r="AS2198" s="436">
        <f>IF(OR(NOT(ISNUMBER(C2198)),NOT(ISNUMBER(AB2198))),"",IF(AG2198&lt;&gt;"",AG2198,AB2198)-C2198)</f>
        <v/>
      </c>
      <c r="AT2198" s="290" t="n"/>
      <c r="AU2198" s="291">
        <f>IF($B2198="","",TEXT($A2198,"yyyymmdd")&amp;"_P"&amp;$C2198&amp;"_C"&amp;$F2198&amp;"_"&amp;TRIM(RIGHT(SUBSTITUTE(TRIM(SUBSTITUTE($L2198,CHAR(160)," "))," ",REPT(" ",60)),60))&amp;IF($P2198="","","-"&amp;TRIM(RIGHT(SUBSTITUTE(TRIM(SUBSTITUTE($P2198,CHAR(160)," "))," ",REPT(" ",60)),60)))&amp;IF($T2198="","","-"&amp;TRIM(RIGHT(SUBSTITUTE(TRIM(SUBSTITUTE($T2198,CHAR(160)," "))," ",REPT(" ",60)),60)))&amp;".jpg")</f>
        <v/>
      </c>
    </row>
    <row r="2199" ht="42" customHeight="1">
      <c r="A2199" s="288" t="n">
        <v>37171</v>
      </c>
      <c r="B2199" s="284" t="inlineStr">
        <is>
          <t>V8 Supercar 1000, 7 October, 2001</t>
        </is>
      </c>
      <c r="C2199" s="284" t="inlineStr">
        <is>
          <t>DNF</t>
        </is>
      </c>
      <c r="D2199" s="284" t="n"/>
      <c r="E2199" s="284" t="n"/>
      <c r="F2199" s="284" t="n">
        <v>9</v>
      </c>
      <c r="G2199" s="284" t="inlineStr">
        <is>
          <t>Stone Brothers Racing</t>
        </is>
      </c>
      <c r="H2199" s="284" t="n"/>
      <c r="I2199" s="284" t="inlineStr">
        <is>
          <t>Caltex Havoline</t>
        </is>
      </c>
      <c r="J2199" s="284" t="inlineStr">
        <is>
          <t>Ford Falcon AU</t>
        </is>
      </c>
      <c r="K2199" s="284" t="n"/>
      <c r="L2199" s="284" t="inlineStr">
        <is>
          <t>David Besnard</t>
        </is>
      </c>
      <c r="M2199" s="284" t="inlineStr">
        <is>
          <t>AUS</t>
        </is>
      </c>
      <c r="N2199" s="699">
        <f>_xlfn.LET(_xlpm.d,_xlfn.XLOOKUP(L2199,'[1]Birth Dates'!$A:$A,'[1]Birth Dates'!$B:$B,"",0),IF(_xlpm.d=0,"",_xlpm.d))</f>
        <v/>
      </c>
      <c r="O2199" s="284">
        <f>IF(OR(N2199="",A2199="",NOT(ISNUMBER(N2199)),N2199&gt;A2199),"",DATEDIF(N2199,A2199,"Y")&amp;" years, "&amp;DATEDIF(N2199,A2199,"YM")&amp;" months, "&amp;DATEDIF(N2199,A2199,"MD")&amp;" days")</f>
        <v/>
      </c>
      <c r="P2199" s="284" t="inlineStr">
        <is>
          <t>Mathew White</t>
        </is>
      </c>
      <c r="Q2199" s="284" t="inlineStr">
        <is>
          <t>AUS</t>
        </is>
      </c>
      <c r="R2199" s="699">
        <f>_xlfn.LET(_xlpm.d,_xlfn.XLOOKUP(P2199,'[1]Birth Dates'!$A:$A,'[1]Birth Dates'!$B:$B,"",0),IF(_xlpm.d=0,"",_xlpm.d))</f>
        <v/>
      </c>
      <c r="S2199" s="284">
        <f>IF(OR(R2199="",A2199="",NOT(ISNUMBER(R2199)),R2199&gt;A2199),"",DATEDIF(R2199,A2199,"Y")&amp;" years, "&amp;DATEDIF(R2199,A2199,"YM")&amp;" months, "&amp;DATEDIF(R2199,A2199,"MD")&amp;" days")</f>
        <v/>
      </c>
      <c r="T2199" s="284" t="n"/>
      <c r="U2199" s="284" t="n"/>
      <c r="V2199" s="699">
        <f>_xlfn.LET(_xlpm.d,_xlfn.XLOOKUP(T2199,'[1]Birth Dates'!$A:$A,'[1]Birth Dates'!$B:$B,"",0),IF(_xlpm.d=0,"",_xlpm.d))</f>
        <v/>
      </c>
      <c r="W2199" s="284">
        <f>IF(OR(V2199="",A2199="",NOT(ISNUMBER(V2199)),V2199&gt;A2199),"",DATEDIF(V2199,A2199,"Y")&amp;" years, "&amp;DATEDIF(V2199,A2199,"YM")&amp;" months, "&amp;DATEDIF(V2199,A2199,"MD")&amp;" days")</f>
        <v/>
      </c>
      <c r="X2199" s="284" t="n"/>
      <c r="Y2199" s="284" t="n"/>
      <c r="Z2199" s="284" t="n"/>
      <c r="AA2199" s="284" t="n"/>
      <c r="AB2199" s="284" t="n">
        <v>16</v>
      </c>
      <c r="AC2199" s="284" t="n">
        <v>17</v>
      </c>
      <c r="AD2199" s="284" t="n">
        <v>6</v>
      </c>
      <c r="AE2199" s="600" t="inlineStr">
        <is>
          <t>2:11.6540</t>
        </is>
      </c>
      <c r="AF2199" s="418">
        <f>IF(OR(AE2199="",AE2199="",AE2199=0),"",6.213/(AE2199*24))</f>
        <v/>
      </c>
      <c r="AG2199" s="289" t="n"/>
      <c r="AH2199" s="585" t="inlineStr"/>
      <c r="AI2199" s="418">
        <f>IF(OR(AH2199="",AH2199="",AH2199=0),"",6.213/(AH2199*24))</f>
        <v/>
      </c>
      <c r="AJ2199" s="175">
        <f>IF(AND(ISNUMBER(AB2199),ISNUMBER(AG2199)),AB2199-AG2199,"")</f>
        <v/>
      </c>
      <c r="AK2199" s="284" t="inlineStr">
        <is>
          <t>Accident</t>
        </is>
      </c>
      <c r="AL2199" s="284" t="n">
        <v>84</v>
      </c>
      <c r="AM2199" s="715" t="n"/>
      <c r="AN2199" s="671">
        <f>IF(OR(AL2199="",AM2199="",AM2199=0),"",AL2199*6.213/(AM2199*24))</f>
        <v/>
      </c>
      <c r="AO2199" s="477">
        <f>IF(AND(AL2199=AL2198,AM2199&lt;&gt;"",AM2198&lt;&gt;""),AM2199-AM2198,"")</f>
        <v/>
      </c>
      <c r="AP2199" s="284" t="n"/>
      <c r="AQ2199" s="585" t="inlineStr"/>
      <c r="AR2199" s="439">
        <f>IF(OR(AQ2199="",AQ2199="",AQ2199=0),"",6.213/(AQ2199*24))</f>
        <v/>
      </c>
      <c r="AS2199" s="436">
        <f>IF(OR(NOT(ISNUMBER(C2199)),NOT(ISNUMBER(AB2199))),"",IF(AG2199&lt;&gt;"",AG2199,AB2199)-C2199)</f>
        <v/>
      </c>
      <c r="AT2199" s="290" t="n"/>
      <c r="AU2199" s="291">
        <f>IF($B2199="","",TEXT($A2199,"yyyymmdd")&amp;"_P"&amp;$C2199&amp;"_C"&amp;$F2199&amp;"_"&amp;TRIM(RIGHT(SUBSTITUTE(TRIM(SUBSTITUTE($L2199,CHAR(160)," "))," ",REPT(" ",60)),60))&amp;IF($P2199="","","-"&amp;TRIM(RIGHT(SUBSTITUTE(TRIM(SUBSTITUTE($P2199,CHAR(160)," "))," ",REPT(" ",60)),60)))&amp;IF($T2199="","","-"&amp;TRIM(RIGHT(SUBSTITUTE(TRIM(SUBSTITUTE($T2199,CHAR(160)," "))," ",REPT(" ",60)),60)))&amp;".jpg")</f>
        <v/>
      </c>
    </row>
    <row r="2200" ht="42" customHeight="1">
      <c r="A2200" s="288" t="n">
        <v>37171</v>
      </c>
      <c r="B2200" s="284" t="inlineStr">
        <is>
          <t>V8 Supercar 1000, 7 October, 2001</t>
        </is>
      </c>
      <c r="C2200" s="284" t="inlineStr">
        <is>
          <t>DNF</t>
        </is>
      </c>
      <c r="D2200" s="284" t="n"/>
      <c r="E2200" s="284" t="n"/>
      <c r="F2200" s="284" t="n">
        <v>17</v>
      </c>
      <c r="G2200" s="284" t="inlineStr">
        <is>
          <t>Dick Johnson Racing</t>
        </is>
      </c>
      <c r="H2200" s="284" t="n"/>
      <c r="I2200" s="284" t="inlineStr">
        <is>
          <t>Shell Helix</t>
        </is>
      </c>
      <c r="J2200" s="284" t="inlineStr">
        <is>
          <t>Ford Falcon AU</t>
        </is>
      </c>
      <c r="K2200" s="284" t="n"/>
      <c r="L2200" s="284" t="inlineStr">
        <is>
          <t>Steven Johnson</t>
        </is>
      </c>
      <c r="M2200" s="284" t="inlineStr">
        <is>
          <t>AUS</t>
        </is>
      </c>
      <c r="N2200" s="699">
        <f>_xlfn.LET(_xlpm.d,_xlfn.XLOOKUP(L2200,'[1]Birth Dates'!$A:$A,'[1]Birth Dates'!$B:$B,"",0),IF(_xlpm.d=0,"",_xlpm.d))</f>
        <v/>
      </c>
      <c r="O2200" s="284">
        <f>IF(OR(N2200="",A2200="",NOT(ISNUMBER(N2200)),N2200&gt;A2200),"",DATEDIF(N2200,A2200,"Y")&amp;" years, "&amp;DATEDIF(N2200,A2200,"YM")&amp;" months, "&amp;DATEDIF(N2200,A2200,"MD")&amp;" days")</f>
        <v/>
      </c>
      <c r="P2200" s="284" t="inlineStr">
        <is>
          <t>Paul Radisich</t>
        </is>
      </c>
      <c r="Q2200" s="284" t="inlineStr">
        <is>
          <t>AUS</t>
        </is>
      </c>
      <c r="R2200" s="699">
        <f>_xlfn.LET(_xlpm.d,_xlfn.XLOOKUP(P2200,'[1]Birth Dates'!$A:$A,'[1]Birth Dates'!$B:$B,"",0),IF(_xlpm.d=0,"",_xlpm.d))</f>
        <v/>
      </c>
      <c r="S2200" s="284">
        <f>IF(OR(R2200="",A2200="",NOT(ISNUMBER(R2200)),R2200&gt;A2200),"",DATEDIF(R2200,A2200,"Y")&amp;" years, "&amp;DATEDIF(R2200,A2200,"YM")&amp;" months, "&amp;DATEDIF(R2200,A2200,"MD")&amp;" days")</f>
        <v/>
      </c>
      <c r="T2200" s="284" t="n"/>
      <c r="U2200" s="284" t="n"/>
      <c r="V2200" s="699">
        <f>_xlfn.LET(_xlpm.d,_xlfn.XLOOKUP(T2200,'[1]Birth Dates'!$A:$A,'[1]Birth Dates'!$B:$B,"",0),IF(_xlpm.d=0,"",_xlpm.d))</f>
        <v/>
      </c>
      <c r="W2200" s="284">
        <f>IF(OR(V2200="",A2200="",NOT(ISNUMBER(V2200)),V2200&gt;A2200),"",DATEDIF(V2200,A2200,"Y")&amp;" years, "&amp;DATEDIF(V2200,A2200,"YM")&amp;" months, "&amp;DATEDIF(V2200,A2200,"MD")&amp;" days")</f>
        <v/>
      </c>
      <c r="X2200" s="284" t="n"/>
      <c r="Y2200" s="284" t="n"/>
      <c r="Z2200" s="284" t="n"/>
      <c r="AA2200" s="284" t="n"/>
      <c r="AB2200" s="284" t="n">
        <v>12</v>
      </c>
      <c r="AC2200" s="284" t="n">
        <v>13</v>
      </c>
      <c r="AD2200" s="284" t="n">
        <v>5</v>
      </c>
      <c r="AE2200" s="600" t="inlineStr">
        <is>
          <t>2:10.9700</t>
        </is>
      </c>
      <c r="AF2200" s="418">
        <f>IF(OR(AE2200="",AE2200="",AE2200=0),"",6.213/(AE2200*24))</f>
        <v/>
      </c>
      <c r="AG2200" s="289" t="n">
        <v>6</v>
      </c>
      <c r="AH2200" s="600" t="inlineStr">
        <is>
          <t>2:10.3540</t>
        </is>
      </c>
      <c r="AI2200" s="418">
        <f>IF(OR(AH2200="",AH2200="",AH2200=0),"",6.213/(AH2200*24))</f>
        <v/>
      </c>
      <c r="AJ2200" s="175">
        <f>IF(AND(ISNUMBER(AB2200),ISNUMBER(AG2200)),AB2200-AG2200,"")</f>
        <v/>
      </c>
      <c r="AK2200" s="284" t="inlineStr">
        <is>
          <t>Engine</t>
        </is>
      </c>
      <c r="AL2200" s="284" t="n">
        <v>63</v>
      </c>
      <c r="AM2200" s="715" t="n"/>
      <c r="AN2200" s="671">
        <f>IF(OR(AL2200="",AM2200="",AM2200=0),"",AL2200*6.213/(AM2200*24))</f>
        <v/>
      </c>
      <c r="AO2200" s="477">
        <f>IF(AND(AL2200=AL2199,AM2200&lt;&gt;"",AM2199&lt;&gt;""),AM2200-AM2199,"")</f>
        <v/>
      </c>
      <c r="AP2200" s="284" t="n"/>
      <c r="AQ2200" s="585" t="inlineStr"/>
      <c r="AR2200" s="439">
        <f>IF(OR(AQ2200="",AQ2200="",AQ2200=0),"",6.213/(AQ2200*24))</f>
        <v/>
      </c>
      <c r="AS2200" s="436">
        <f>IF(OR(NOT(ISNUMBER(C2200)),NOT(ISNUMBER(AB2200))),"",IF(AG2200&lt;&gt;"",AG2200,AB2200)-C2200)</f>
        <v/>
      </c>
      <c r="AT2200" s="290" t="n"/>
      <c r="AU2200" s="291">
        <f>IF($B2200="","",TEXT($A2200,"yyyymmdd")&amp;"_P"&amp;$C2200&amp;"_C"&amp;$F2200&amp;"_"&amp;TRIM(RIGHT(SUBSTITUTE(TRIM(SUBSTITUTE($L2200,CHAR(160)," "))," ",REPT(" ",60)),60))&amp;IF($P2200="","","-"&amp;TRIM(RIGHT(SUBSTITUTE(TRIM(SUBSTITUTE($P2200,CHAR(160)," "))," ",REPT(" ",60)),60)))&amp;IF($T2200="","","-"&amp;TRIM(RIGHT(SUBSTITUTE(TRIM(SUBSTITUTE($T2200,CHAR(160)," "))," ",REPT(" ",60)),60)))&amp;".jpg")</f>
        <v/>
      </c>
    </row>
    <row r="2201" ht="42" customHeight="1">
      <c r="A2201" s="288" t="n">
        <v>37171</v>
      </c>
      <c r="B2201" s="284" t="inlineStr">
        <is>
          <t>V8 Supercar 1000, 7 October, 2001</t>
        </is>
      </c>
      <c r="C2201" s="284" t="inlineStr">
        <is>
          <t>DNF</t>
        </is>
      </c>
      <c r="D2201" s="284" t="n"/>
      <c r="E2201" s="284" t="n"/>
      <c r="F2201" s="284" t="n">
        <v>54</v>
      </c>
      <c r="G2201" s="284" t="inlineStr">
        <is>
          <t>Rod Nash Racing</t>
        </is>
      </c>
      <c r="H2201" s="284" t="n"/>
      <c r="I2201" s="284" t="inlineStr">
        <is>
          <t>Ranex Rusybuster</t>
        </is>
      </c>
      <c r="J2201" s="284" t="inlineStr">
        <is>
          <t>Holden Commodore VX</t>
        </is>
      </c>
      <c r="K2201" s="284" t="n"/>
      <c r="L2201" s="284" t="inlineStr">
        <is>
          <t>Rod Nash</t>
        </is>
      </c>
      <c r="M2201" s="284" t="inlineStr">
        <is>
          <t>AUS</t>
        </is>
      </c>
      <c r="N2201" s="699">
        <f>_xlfn.LET(_xlpm.d,_xlfn.XLOOKUP(L2201,'[1]Birth Dates'!$A:$A,'[1]Birth Dates'!$B:$B,"",0),IF(_xlpm.d=0,"",_xlpm.d))</f>
        <v/>
      </c>
      <c r="O2201" s="284">
        <f>IF(OR(N2201="",A2201="",NOT(ISNUMBER(N2201)),N2201&gt;A2201),"",DATEDIF(N2201,A2201,"Y")&amp;" years, "&amp;DATEDIF(N2201,A2201,"YM")&amp;" months, "&amp;DATEDIF(N2201,A2201,"MD")&amp;" days")</f>
        <v/>
      </c>
      <c r="P2201" s="284" t="inlineStr">
        <is>
          <t>Tony Ricciardello</t>
        </is>
      </c>
      <c r="Q2201" s="284" t="inlineStr">
        <is>
          <t>AUS</t>
        </is>
      </c>
      <c r="R2201" s="699">
        <f>_xlfn.LET(_xlpm.d,_xlfn.XLOOKUP(P2201,'[1]Birth Dates'!$A:$A,'[1]Birth Dates'!$B:$B,"",0),IF(_xlpm.d=0,"",_xlpm.d))</f>
        <v/>
      </c>
      <c r="S2201" s="284">
        <f>IF(OR(R2201="",A2201="",NOT(ISNUMBER(R2201)),R2201&gt;A2201),"",DATEDIF(R2201,A2201,"Y")&amp;" years, "&amp;DATEDIF(R2201,A2201,"YM")&amp;" months, "&amp;DATEDIF(R2201,A2201,"MD")&amp;" days")</f>
        <v/>
      </c>
      <c r="T2201" s="284" t="n"/>
      <c r="U2201" s="284" t="n"/>
      <c r="V2201" s="699">
        <f>_xlfn.LET(_xlpm.d,_xlfn.XLOOKUP(T2201,'[1]Birth Dates'!$A:$A,'[1]Birth Dates'!$B:$B,"",0),IF(_xlpm.d=0,"",_xlpm.d))</f>
        <v/>
      </c>
      <c r="W2201" s="284">
        <f>IF(OR(V2201="",A2201="",NOT(ISNUMBER(V2201)),V2201&gt;A2201),"",DATEDIF(V2201,A2201,"Y")&amp;" years, "&amp;DATEDIF(V2201,A2201,"YM")&amp;" months, "&amp;DATEDIF(V2201,A2201,"MD")&amp;" days")</f>
        <v/>
      </c>
      <c r="X2201" s="284" t="n"/>
      <c r="Y2201" s="284" t="n"/>
      <c r="Z2201" s="284" t="n"/>
      <c r="AA2201" s="284" t="n"/>
      <c r="AB2201" s="284" t="n">
        <v>28</v>
      </c>
      <c r="AC2201" s="284" t="n">
        <v>17</v>
      </c>
      <c r="AD2201" s="284" t="n">
        <v>15</v>
      </c>
      <c r="AE2201" s="600" t="inlineStr">
        <is>
          <t>2:13.6990</t>
        </is>
      </c>
      <c r="AF2201" s="418">
        <f>IF(OR(AE2201="",AE2201="",AE2201=0),"",6.213/(AE2201*24))</f>
        <v/>
      </c>
      <c r="AG2201" s="289" t="n"/>
      <c r="AH2201" s="585" t="inlineStr"/>
      <c r="AI2201" s="418">
        <f>IF(OR(AH2201="",AH2201="",AH2201=0),"",6.213/(AH2201*24))</f>
        <v/>
      </c>
      <c r="AJ2201" s="175">
        <f>IF(AND(ISNUMBER(AB2201),ISNUMBER(AG2201)),AB2201-AG2201,"")</f>
        <v/>
      </c>
      <c r="AK2201" s="284" t="inlineStr">
        <is>
          <t>Accident</t>
        </is>
      </c>
      <c r="AL2201" s="284" t="n">
        <v>62</v>
      </c>
      <c r="AM2201" s="715" t="n"/>
      <c r="AN2201" s="671">
        <f>IF(OR(AL2201="",AM2201="",AM2201=0),"",AL2201*6.213/(AM2201*24))</f>
        <v/>
      </c>
      <c r="AO2201" s="477">
        <f>IF(AND(AL2201=AL2200,AM2201&lt;&gt;"",AM2200&lt;&gt;""),AM2201-AM2200,"")</f>
        <v/>
      </c>
      <c r="AP2201" s="284" t="n"/>
      <c r="AQ2201" s="585" t="inlineStr"/>
      <c r="AR2201" s="439">
        <f>IF(OR(AQ2201="",AQ2201="",AQ2201=0),"",6.213/(AQ2201*24))</f>
        <v/>
      </c>
      <c r="AS2201" s="436">
        <f>IF(OR(NOT(ISNUMBER(C2201)),NOT(ISNUMBER(AB2201))),"",IF(AG2201&lt;&gt;"",AG2201,AB2201)-C2201)</f>
        <v/>
      </c>
      <c r="AT2201" s="290" t="n"/>
      <c r="AU2201" s="291">
        <f>IF($B2201="","",TEXT($A2201,"yyyymmdd")&amp;"_P"&amp;$C2201&amp;"_C"&amp;$F2201&amp;"_"&amp;TRIM(RIGHT(SUBSTITUTE(TRIM(SUBSTITUTE($L2201,CHAR(160)," "))," ",REPT(" ",60)),60))&amp;IF($P2201="","","-"&amp;TRIM(RIGHT(SUBSTITUTE(TRIM(SUBSTITUTE($P2201,CHAR(160)," "))," ",REPT(" ",60)),60)))&amp;IF($T2201="","","-"&amp;TRIM(RIGHT(SUBSTITUTE(TRIM(SUBSTITUTE($T2201,CHAR(160)," "))," ",REPT(" ",60)),60)))&amp;".jpg")</f>
        <v/>
      </c>
    </row>
    <row r="2202" ht="42" customHeight="1">
      <c r="A2202" s="288" t="n">
        <v>37171</v>
      </c>
      <c r="B2202" s="284" t="inlineStr">
        <is>
          <t>V8 Supercar 1000, 7 October, 2001</t>
        </is>
      </c>
      <c r="C2202" s="284" t="inlineStr">
        <is>
          <t>DNF</t>
        </is>
      </c>
      <c r="D2202" s="284" t="n"/>
      <c r="E2202" s="284" t="n"/>
      <c r="F2202" s="284" t="n">
        <v>25</v>
      </c>
      <c r="G2202" s="284" t="inlineStr">
        <is>
          <t>Terry Wyhoon Racing</t>
        </is>
      </c>
      <c r="H2202" s="284" t="n"/>
      <c r="I2202" s="284" t="inlineStr">
        <is>
          <t>Lubrimaxx</t>
        </is>
      </c>
      <c r="J2202" s="284" t="inlineStr">
        <is>
          <t>Ford Falcon AU</t>
        </is>
      </c>
      <c r="K2202" s="284" t="n"/>
      <c r="L2202" s="284" t="inlineStr">
        <is>
          <t>Terry Wyhoon</t>
        </is>
      </c>
      <c r="M2202" s="284" t="inlineStr">
        <is>
          <t>AUS</t>
        </is>
      </c>
      <c r="N2202" s="699">
        <f>_xlfn.LET(_xlpm.d,_xlfn.XLOOKUP(L2202,'[1]Birth Dates'!$A:$A,'[1]Birth Dates'!$B:$B,"",0),IF(_xlpm.d=0,"",_xlpm.d))</f>
        <v/>
      </c>
      <c r="O2202" s="284">
        <f>IF(OR(N2202="",A2202="",NOT(ISNUMBER(N2202)),N2202&gt;A2202),"",DATEDIF(N2202,A2202,"Y")&amp;" years, "&amp;DATEDIF(N2202,A2202,"YM")&amp;" months, "&amp;DATEDIF(N2202,A2202,"MD")&amp;" days")</f>
        <v/>
      </c>
      <c r="P2202" s="284" t="inlineStr">
        <is>
          <t>Rod Salmon</t>
        </is>
      </c>
      <c r="Q2202" s="284" t="inlineStr">
        <is>
          <t>AUS</t>
        </is>
      </c>
      <c r="R2202" s="699">
        <f>_xlfn.LET(_xlpm.d,_xlfn.XLOOKUP(P2202,'[1]Birth Dates'!$A:$A,'[1]Birth Dates'!$B:$B,"",0),IF(_xlpm.d=0,"",_xlpm.d))</f>
        <v/>
      </c>
      <c r="S2202" s="284">
        <f>IF(OR(R2202="",A2202="",NOT(ISNUMBER(R2202)),R2202&gt;A2202),"",DATEDIF(R2202,A2202,"Y")&amp;" years, "&amp;DATEDIF(R2202,A2202,"YM")&amp;" months, "&amp;DATEDIF(R2202,A2202,"MD")&amp;" days")</f>
        <v/>
      </c>
      <c r="T2202" s="284" t="n"/>
      <c r="U2202" s="284" t="n"/>
      <c r="V2202" s="699">
        <f>_xlfn.LET(_xlpm.d,_xlfn.XLOOKUP(T2202,'[1]Birth Dates'!$A:$A,'[1]Birth Dates'!$B:$B,"",0),IF(_xlpm.d=0,"",_xlpm.d))</f>
        <v/>
      </c>
      <c r="W2202" s="284">
        <f>IF(OR(V2202="",A2202="",NOT(ISNUMBER(V2202)),V2202&gt;A2202),"",DATEDIF(V2202,A2202,"Y")&amp;" years, "&amp;DATEDIF(V2202,A2202,"YM")&amp;" months, "&amp;DATEDIF(V2202,A2202,"MD")&amp;" days")</f>
        <v/>
      </c>
      <c r="X2202" s="284" t="n"/>
      <c r="Y2202" s="284" t="n"/>
      <c r="Z2202" s="284" t="n"/>
      <c r="AA2202" s="284" t="n"/>
      <c r="AB2202" s="284" t="n">
        <v>33</v>
      </c>
      <c r="AC2202" s="284" t="n">
        <v>15</v>
      </c>
      <c r="AD2202" s="284" t="n">
        <v>13</v>
      </c>
      <c r="AE2202" s="600" t="inlineStr">
        <is>
          <t>2:14.5740</t>
        </is>
      </c>
      <c r="AF2202" s="418">
        <f>IF(OR(AE2202="",AE2202="",AE2202=0),"",6.213/(AE2202*24))</f>
        <v/>
      </c>
      <c r="AG2202" s="289" t="n"/>
      <c r="AH2202" s="585" t="inlineStr"/>
      <c r="AI2202" s="418">
        <f>IF(OR(AH2202="",AH2202="",AH2202=0),"",6.213/(AH2202*24))</f>
        <v/>
      </c>
      <c r="AJ2202" s="175">
        <f>IF(AND(ISNUMBER(AB2202),ISNUMBER(AG2202)),AB2202-AG2202,"")</f>
        <v/>
      </c>
      <c r="AK2202" s="284" t="inlineStr">
        <is>
          <t>Accident</t>
        </is>
      </c>
      <c r="AL2202" s="284" t="n">
        <v>46</v>
      </c>
      <c r="AM2202" s="715" t="n"/>
      <c r="AN2202" s="671">
        <f>IF(OR(AL2202="",AM2202="",AM2202=0),"",AL2202*6.213/(AM2202*24))</f>
        <v/>
      </c>
      <c r="AO2202" s="477">
        <f>IF(AND(AL2202=AL2201,AM2202&lt;&gt;"",AM2201&lt;&gt;""),AM2202-AM2201,"")</f>
        <v/>
      </c>
      <c r="AP2202" s="284" t="n"/>
      <c r="AQ2202" s="585" t="inlineStr"/>
      <c r="AR2202" s="439">
        <f>IF(OR(AQ2202="",AQ2202="",AQ2202=0),"",6.213/(AQ2202*24))</f>
        <v/>
      </c>
      <c r="AS2202" s="436">
        <f>IF(OR(NOT(ISNUMBER(C2202)),NOT(ISNUMBER(AB2202))),"",IF(AG2202&lt;&gt;"",AG2202,AB2202)-C2202)</f>
        <v/>
      </c>
      <c r="AT2202" s="290" t="n"/>
      <c r="AU2202" s="291">
        <f>IF($B2202="","",TEXT($A2202,"yyyymmdd")&amp;"_P"&amp;$C2202&amp;"_C"&amp;$F2202&amp;"_"&amp;TRIM(RIGHT(SUBSTITUTE(TRIM(SUBSTITUTE($L2202,CHAR(160)," "))," ",REPT(" ",60)),60))&amp;IF($P2202="","","-"&amp;TRIM(RIGHT(SUBSTITUTE(TRIM(SUBSTITUTE($P2202,CHAR(160)," "))," ",REPT(" ",60)),60)))&amp;IF($T2202="","","-"&amp;TRIM(RIGHT(SUBSTITUTE(TRIM(SUBSTITUTE($T2202,CHAR(160)," "))," ",REPT(" ",60)),60)))&amp;".jpg")</f>
        <v/>
      </c>
    </row>
    <row r="2203" ht="42" customHeight="1">
      <c r="A2203" s="288" t="n">
        <v>37171</v>
      </c>
      <c r="B2203" s="284" t="inlineStr">
        <is>
          <t>V8 Supercar 1000, 7 October, 2001</t>
        </is>
      </c>
      <c r="C2203" s="284" t="inlineStr">
        <is>
          <t>DNF</t>
        </is>
      </c>
      <c r="D2203" s="284" t="n"/>
      <c r="E2203" s="284" t="n"/>
      <c r="F2203" s="284" t="n">
        <v>4</v>
      </c>
      <c r="G2203" s="284" t="inlineStr">
        <is>
          <t>Stone Brothers Racing</t>
        </is>
      </c>
      <c r="H2203" s="284" t="n"/>
      <c r="I2203" s="284" t="inlineStr">
        <is>
          <t>Pirtek</t>
        </is>
      </c>
      <c r="J2203" s="284" t="inlineStr">
        <is>
          <t>Ford Falcon AU</t>
        </is>
      </c>
      <c r="K2203" s="284" t="n"/>
      <c r="L2203" s="284" t="inlineStr">
        <is>
          <t>Marcos Ambrose</t>
        </is>
      </c>
      <c r="M2203" s="284" t="inlineStr">
        <is>
          <t>AUS</t>
        </is>
      </c>
      <c r="N2203" s="699">
        <f>_xlfn.LET(_xlpm.d,_xlfn.XLOOKUP(L2203,'[1]Birth Dates'!$A:$A,'[1]Birth Dates'!$B:$B,"",0),IF(_xlpm.d=0,"",_xlpm.d))</f>
        <v/>
      </c>
      <c r="O2203" s="284">
        <f>IF(OR(N2203="",A2203="",NOT(ISNUMBER(N2203)),N2203&gt;A2203),"",DATEDIF(N2203,A2203,"Y")&amp;" years, "&amp;DATEDIF(N2203,A2203,"YM")&amp;" months, "&amp;DATEDIF(N2203,A2203,"MD")&amp;" days")</f>
        <v/>
      </c>
      <c r="P2203" s="284" t="inlineStr">
        <is>
          <t>Wayne Wakefield</t>
        </is>
      </c>
      <c r="Q2203" s="284" t="inlineStr">
        <is>
          <t>AUS</t>
        </is>
      </c>
      <c r="R2203" s="699">
        <f>_xlfn.LET(_xlpm.d,_xlfn.XLOOKUP(P2203,'[1]Birth Dates'!$A:$A,'[1]Birth Dates'!$B:$B,"",0),IF(_xlpm.d=0,"",_xlpm.d))</f>
        <v/>
      </c>
      <c r="S2203" s="284">
        <f>IF(OR(R2203="",A2203="",NOT(ISNUMBER(R2203)),R2203&gt;A2203),"",DATEDIF(R2203,A2203,"Y")&amp;" years, "&amp;DATEDIF(R2203,A2203,"YM")&amp;" months, "&amp;DATEDIF(R2203,A2203,"MD")&amp;" days")</f>
        <v/>
      </c>
      <c r="T2203" s="284" t="n"/>
      <c r="U2203" s="284" t="n"/>
      <c r="V2203" s="699">
        <f>_xlfn.LET(_xlpm.d,_xlfn.XLOOKUP(T2203,'[1]Birth Dates'!$A:$A,'[1]Birth Dates'!$B:$B,"",0),IF(_xlpm.d=0,"",_xlpm.d))</f>
        <v/>
      </c>
      <c r="W2203" s="284">
        <f>IF(OR(V2203="",A2203="",NOT(ISNUMBER(V2203)),V2203&gt;A2203),"",DATEDIF(V2203,A2203,"Y")&amp;" years, "&amp;DATEDIF(V2203,A2203,"YM")&amp;" months, "&amp;DATEDIF(V2203,A2203,"MD")&amp;" days")</f>
        <v/>
      </c>
      <c r="X2203" s="284" t="n"/>
      <c r="Y2203" s="284" t="n"/>
      <c r="Z2203" s="284" t="n"/>
      <c r="AA2203" s="284" t="n"/>
      <c r="AB2203" s="284" t="n">
        <v>11</v>
      </c>
      <c r="AC2203" s="284" t="n">
        <v>11</v>
      </c>
      <c r="AD2203" s="284" t="n">
        <v>10</v>
      </c>
      <c r="AE2203" s="600" t="inlineStr">
        <is>
          <t>2:10.9040</t>
        </is>
      </c>
      <c r="AF2203" s="418">
        <f>IF(OR(AE2203="",AE2203="",AE2203=0),"",6.213/(AE2203*24))</f>
        <v/>
      </c>
      <c r="AG2203" s="289" t="n">
        <v>1</v>
      </c>
      <c r="AH2203" s="600" t="inlineStr">
        <is>
          <t>2:09.7790</t>
        </is>
      </c>
      <c r="AI2203" s="418">
        <f>IF(OR(AH2203="",AH2203="",AH2203=0),"",6.213/(AH2203*24))</f>
        <v/>
      </c>
      <c r="AJ2203" s="175">
        <f>IF(AND(ISNUMBER(AB2203),ISNUMBER(AG2203)),AB2203-AG2203,"")</f>
        <v/>
      </c>
      <c r="AK2203" s="284" t="inlineStr">
        <is>
          <t>Engine</t>
        </is>
      </c>
      <c r="AL2203" s="284" t="n">
        <v>42</v>
      </c>
      <c r="AM2203" s="715" t="n"/>
      <c r="AN2203" s="671">
        <f>IF(OR(AL2203="",AM2203="",AM2203=0),"",AL2203*6.213/(AM2203*24))</f>
        <v/>
      </c>
      <c r="AO2203" s="477">
        <f>IF(AND(AL2203=AL2202,AM2203&lt;&gt;"",AM2202&lt;&gt;""),AM2203-AM2202,"")</f>
        <v/>
      </c>
      <c r="AP2203" s="284" t="n"/>
      <c r="AQ2203" s="585" t="inlineStr"/>
      <c r="AR2203" s="439">
        <f>IF(OR(AQ2203="",AQ2203="",AQ2203=0),"",6.213/(AQ2203*24))</f>
        <v/>
      </c>
      <c r="AS2203" s="436">
        <f>IF(OR(NOT(ISNUMBER(C2203)),NOT(ISNUMBER(AB2203))),"",IF(AG2203&lt;&gt;"",AG2203,AB2203)-C2203)</f>
        <v/>
      </c>
      <c r="AT2203" s="290" t="n"/>
      <c r="AU2203" s="291">
        <f>IF($B2203="","",TEXT($A2203,"yyyymmdd")&amp;"_P"&amp;$C2203&amp;"_C"&amp;$F2203&amp;"_"&amp;TRIM(RIGHT(SUBSTITUTE(TRIM(SUBSTITUTE($L2203,CHAR(160)," "))," ",REPT(" ",60)),60))&amp;IF($P2203="","","-"&amp;TRIM(RIGHT(SUBSTITUTE(TRIM(SUBSTITUTE($P2203,CHAR(160)," "))," ",REPT(" ",60)),60)))&amp;IF($T2203="","","-"&amp;TRIM(RIGHT(SUBSTITUTE(TRIM(SUBSTITUTE($T2203,CHAR(160)," "))," ",REPT(" ",60)),60)))&amp;".jpg")</f>
        <v/>
      </c>
    </row>
    <row r="2204" ht="42" customHeight="1">
      <c r="A2204" s="288" t="n">
        <v>37171</v>
      </c>
      <c r="B2204" s="284" t="inlineStr">
        <is>
          <t>V8 Supercar 1000, 7 October, 2001</t>
        </is>
      </c>
      <c r="C2204" s="284" t="inlineStr">
        <is>
          <t>DNF</t>
        </is>
      </c>
      <c r="D2204" s="284" t="n"/>
      <c r="E2204" s="284" t="n"/>
      <c r="F2204" s="284" t="n">
        <v>35</v>
      </c>
      <c r="G2204" s="284" t="inlineStr">
        <is>
          <t>Gary Rogers Motorsports</t>
        </is>
      </c>
      <c r="H2204" s="284" t="n"/>
      <c r="I2204" s="284" t="inlineStr">
        <is>
          <t>Valvoline, Repco</t>
        </is>
      </c>
      <c r="J2204" s="284" t="inlineStr">
        <is>
          <t>Holden Commodore VX</t>
        </is>
      </c>
      <c r="K2204" s="284" t="n"/>
      <c r="L2204" s="284" t="inlineStr">
        <is>
          <t>Leanne Ferrier</t>
        </is>
      </c>
      <c r="M2204" s="284" t="inlineStr">
        <is>
          <t>AUS</t>
        </is>
      </c>
      <c r="N2204" s="699">
        <f>_xlfn.LET(_xlpm.d,_xlfn.XLOOKUP(L2204,'[1]Birth Dates'!$A:$A,'[1]Birth Dates'!$B:$B,"",0),IF(_xlpm.d=0,"",_xlpm.d))</f>
        <v/>
      </c>
      <c r="O2204" s="284">
        <f>IF(OR(N2204="",A2204="",NOT(ISNUMBER(N2204)),N2204&gt;A2204),"",DATEDIF(N2204,A2204,"Y")&amp;" years, "&amp;DATEDIF(N2204,A2204,"YM")&amp;" months, "&amp;DATEDIF(N2204,A2204,"MD")&amp;" days")</f>
        <v/>
      </c>
      <c r="P2204" s="284" t="inlineStr">
        <is>
          <t>Paul Dumbrell</t>
        </is>
      </c>
      <c r="Q2204" s="284" t="inlineStr">
        <is>
          <t>AUS</t>
        </is>
      </c>
      <c r="R2204" s="699">
        <f>_xlfn.LET(_xlpm.d,_xlfn.XLOOKUP(P2204,'[1]Birth Dates'!$A:$A,'[1]Birth Dates'!$B:$B,"",0),IF(_xlpm.d=0,"",_xlpm.d))</f>
        <v/>
      </c>
      <c r="S2204" s="284">
        <f>IF(OR(R2204="",A2204="",NOT(ISNUMBER(R2204)),R2204&gt;A2204),"",DATEDIF(R2204,A2204,"Y")&amp;" years, "&amp;DATEDIF(R2204,A2204,"YM")&amp;" months, "&amp;DATEDIF(R2204,A2204,"MD")&amp;" days")</f>
        <v/>
      </c>
      <c r="T2204" s="284" t="n"/>
      <c r="U2204" s="284" t="n"/>
      <c r="V2204" s="699">
        <f>_xlfn.LET(_xlpm.d,_xlfn.XLOOKUP(T2204,'[1]Birth Dates'!$A:$A,'[1]Birth Dates'!$B:$B,"",0),IF(_xlpm.d=0,"",_xlpm.d))</f>
        <v/>
      </c>
      <c r="W2204" s="284">
        <f>IF(OR(V2204="",A2204="",NOT(ISNUMBER(V2204)),V2204&gt;A2204),"",DATEDIF(V2204,A2204,"Y")&amp;" years, "&amp;DATEDIF(V2204,A2204,"YM")&amp;" months, "&amp;DATEDIF(V2204,A2204,"MD")&amp;" days")</f>
        <v/>
      </c>
      <c r="X2204" s="284" t="n"/>
      <c r="Y2204" s="284" t="n"/>
      <c r="Z2204" s="284" t="n"/>
      <c r="AA2204" s="284" t="n"/>
      <c r="AB2204" s="284" t="n">
        <v>26</v>
      </c>
      <c r="AC2204" s="284" t="n">
        <v>18</v>
      </c>
      <c r="AD2204" s="284" t="n">
        <v>17</v>
      </c>
      <c r="AE2204" s="600" t="inlineStr">
        <is>
          <t>2:12.9840</t>
        </is>
      </c>
      <c r="AF2204" s="418">
        <f>IF(OR(AE2204="",AE2204="",AE2204=0),"",6.213/(AE2204*24))</f>
        <v/>
      </c>
      <c r="AG2204" s="289" t="n"/>
      <c r="AH2204" s="585" t="inlineStr"/>
      <c r="AI2204" s="418">
        <f>IF(OR(AH2204="",AH2204="",AH2204=0),"",6.213/(AH2204*24))</f>
        <v/>
      </c>
      <c r="AJ2204" s="175">
        <f>IF(AND(ISNUMBER(AB2204),ISNUMBER(AG2204)),AB2204-AG2204,"")</f>
        <v/>
      </c>
      <c r="AK2204" s="284" t="inlineStr">
        <is>
          <t>Accident</t>
        </is>
      </c>
      <c r="AL2204" s="284" t="n">
        <v>41</v>
      </c>
      <c r="AM2204" s="715" t="n"/>
      <c r="AN2204" s="671">
        <f>IF(OR(AL2204="",AM2204="",AM2204=0),"",AL2204*6.213/(AM2204*24))</f>
        <v/>
      </c>
      <c r="AO2204" s="477">
        <f>IF(AND(AL2204=AL2203,AM2204&lt;&gt;"",AM2203&lt;&gt;""),AM2204-AM2203,"")</f>
        <v/>
      </c>
      <c r="AP2204" s="284" t="n"/>
      <c r="AQ2204" s="585" t="inlineStr"/>
      <c r="AR2204" s="439">
        <f>IF(OR(AQ2204="",AQ2204="",AQ2204=0),"",6.213/(AQ2204*24))</f>
        <v/>
      </c>
      <c r="AS2204" s="436">
        <f>IF(OR(NOT(ISNUMBER(C2204)),NOT(ISNUMBER(AB2204))),"",IF(AG2204&lt;&gt;"",AG2204,AB2204)-C2204)</f>
        <v/>
      </c>
      <c r="AT2204" s="290" t="n"/>
      <c r="AU2204" s="291">
        <f>IF($B2204="","",TEXT($A2204,"yyyymmdd")&amp;"_P"&amp;$C2204&amp;"_C"&amp;$F2204&amp;"_"&amp;TRIM(RIGHT(SUBSTITUTE(TRIM(SUBSTITUTE($L2204,CHAR(160)," "))," ",REPT(" ",60)),60))&amp;IF($P2204="","","-"&amp;TRIM(RIGHT(SUBSTITUTE(TRIM(SUBSTITUTE($P2204,CHAR(160)," "))," ",REPT(" ",60)),60)))&amp;IF($T2204="","","-"&amp;TRIM(RIGHT(SUBSTITUTE(TRIM(SUBSTITUTE($T2204,CHAR(160)," "))," ",REPT(" ",60)),60)))&amp;".jpg")</f>
        <v/>
      </c>
    </row>
    <row r="2205" ht="42" customHeight="1">
      <c r="A2205" s="288" t="n">
        <v>37171</v>
      </c>
      <c r="B2205" s="284" t="inlineStr">
        <is>
          <t>V8 Supercar 1000, 7 October, 2001</t>
        </is>
      </c>
      <c r="C2205" s="284" t="inlineStr">
        <is>
          <t>DNF</t>
        </is>
      </c>
      <c r="D2205" s="284" t="n"/>
      <c r="E2205" s="284" t="n"/>
      <c r="F2205" s="284" t="n">
        <v>46</v>
      </c>
      <c r="G2205" s="284" t="inlineStr">
        <is>
          <t>John Faulkner Racing</t>
        </is>
      </c>
      <c r="H2205" s="284" t="n"/>
      <c r="I2205" s="284" t="inlineStr">
        <is>
          <t>Dynapack</t>
        </is>
      </c>
      <c r="J2205" s="284" t="inlineStr">
        <is>
          <t>Holden Commodore VX</t>
        </is>
      </c>
      <c r="K2205" s="284" t="n"/>
      <c r="L2205" s="284" t="inlineStr">
        <is>
          <t>John Faulkner</t>
        </is>
      </c>
      <c r="M2205" s="284" t="inlineStr">
        <is>
          <t>AUS</t>
        </is>
      </c>
      <c r="N2205" s="699">
        <f>_xlfn.LET(_xlpm.d,_xlfn.XLOOKUP(L2205,'[1]Birth Dates'!$A:$A,'[1]Birth Dates'!$B:$B,"",0),IF(_xlpm.d=0,"",_xlpm.d))</f>
        <v/>
      </c>
      <c r="O2205" s="284">
        <f>IF(OR(N2205="",A2205="",NOT(ISNUMBER(N2205)),N2205&gt;A2205),"",DATEDIF(N2205,A2205,"Y")&amp;" years, "&amp;DATEDIF(N2205,A2205,"YM")&amp;" months, "&amp;DATEDIF(N2205,A2205,"MD")&amp;" days")</f>
        <v/>
      </c>
      <c r="P2205" s="284" t="inlineStr">
        <is>
          <t>Peter Doulman</t>
        </is>
      </c>
      <c r="Q2205" s="284" t="inlineStr">
        <is>
          <t>AUS</t>
        </is>
      </c>
      <c r="R2205" s="699">
        <f>_xlfn.LET(_xlpm.d,_xlfn.XLOOKUP(P2205,'[1]Birth Dates'!$A:$A,'[1]Birth Dates'!$B:$B,"",0),IF(_xlpm.d=0,"",_xlpm.d))</f>
        <v/>
      </c>
      <c r="S2205" s="284">
        <f>IF(OR(R2205="",A2205="",NOT(ISNUMBER(R2205)),R2205&gt;A2205),"",DATEDIF(R2205,A2205,"Y")&amp;" years, "&amp;DATEDIF(R2205,A2205,"YM")&amp;" months, "&amp;DATEDIF(R2205,A2205,"MD")&amp;" days")</f>
        <v/>
      </c>
      <c r="T2205" s="284" t="n"/>
      <c r="U2205" s="284" t="n"/>
      <c r="V2205" s="699">
        <f>_xlfn.LET(_xlpm.d,_xlfn.XLOOKUP(T2205,'[1]Birth Dates'!$A:$A,'[1]Birth Dates'!$B:$B,"",0),IF(_xlpm.d=0,"",_xlpm.d))</f>
        <v/>
      </c>
      <c r="W2205" s="284">
        <f>IF(OR(V2205="",A2205="",NOT(ISNUMBER(V2205)),V2205&gt;A2205),"",DATEDIF(V2205,A2205,"Y")&amp;" years, "&amp;DATEDIF(V2205,A2205,"YM")&amp;" months, "&amp;DATEDIF(V2205,A2205,"MD")&amp;" days")</f>
        <v/>
      </c>
      <c r="X2205" s="284" t="n"/>
      <c r="Y2205" s="284" t="n"/>
      <c r="Z2205" s="284" t="n"/>
      <c r="AA2205" s="284" t="n"/>
      <c r="AB2205" s="284" t="n">
        <v>17</v>
      </c>
      <c r="AC2205" s="284" t="n">
        <v>17</v>
      </c>
      <c r="AD2205" s="284" t="n">
        <v>6</v>
      </c>
      <c r="AE2205" s="600" t="inlineStr">
        <is>
          <t>2:11.8800</t>
        </is>
      </c>
      <c r="AF2205" s="418">
        <f>IF(OR(AE2205="",AE2205="",AE2205=0),"",6.213/(AE2205*24))</f>
        <v/>
      </c>
      <c r="AG2205" s="289" t="n"/>
      <c r="AH2205" s="585" t="inlineStr"/>
      <c r="AI2205" s="418">
        <f>IF(OR(AH2205="",AH2205="",AH2205=0),"",6.213/(AH2205*24))</f>
        <v/>
      </c>
      <c r="AJ2205" s="175">
        <f>IF(AND(ISNUMBER(AB2205),ISNUMBER(AG2205)),AB2205-AG2205,"")</f>
        <v/>
      </c>
      <c r="AK2205" s="284" t="inlineStr">
        <is>
          <t>Accident</t>
        </is>
      </c>
      <c r="AL2205" s="284" t="n">
        <v>33</v>
      </c>
      <c r="AM2205" s="715" t="n"/>
      <c r="AN2205" s="671">
        <f>IF(OR(AL2205="",AM2205="",AM2205=0),"",AL2205*6.213/(AM2205*24))</f>
        <v/>
      </c>
      <c r="AO2205" s="477">
        <f>IF(AND(AL2205=AL2204,AM2205&lt;&gt;"",AM2204&lt;&gt;""),AM2205-AM2204,"")</f>
        <v/>
      </c>
      <c r="AP2205" s="284" t="n"/>
      <c r="AQ2205" s="585" t="inlineStr"/>
      <c r="AR2205" s="439">
        <f>IF(OR(AQ2205="",AQ2205="",AQ2205=0),"",6.213/(AQ2205*24))</f>
        <v/>
      </c>
      <c r="AS2205" s="436">
        <f>IF(OR(NOT(ISNUMBER(C2205)),NOT(ISNUMBER(AB2205))),"",IF(AG2205&lt;&gt;"",AG2205,AB2205)-C2205)</f>
        <v/>
      </c>
      <c r="AT2205" s="290" t="n"/>
      <c r="AU2205" s="291">
        <f>IF($B2205="","",TEXT($A2205,"yyyymmdd")&amp;"_P"&amp;$C2205&amp;"_C"&amp;$F2205&amp;"_"&amp;TRIM(RIGHT(SUBSTITUTE(TRIM(SUBSTITUTE($L2205,CHAR(160)," "))," ",REPT(" ",60)),60))&amp;IF($P2205="","","-"&amp;TRIM(RIGHT(SUBSTITUTE(TRIM(SUBSTITUTE($P2205,CHAR(160)," "))," ",REPT(" ",60)),60)))&amp;IF($T2205="","","-"&amp;TRIM(RIGHT(SUBSTITUTE(TRIM(SUBSTITUTE($T2205,CHAR(160)," "))," ",REPT(" ",60)),60)))&amp;".jpg")</f>
        <v/>
      </c>
    </row>
    <row r="2206" ht="42" customHeight="1">
      <c r="A2206" s="288" t="n">
        <v>37171</v>
      </c>
      <c r="B2206" s="284" t="inlineStr">
        <is>
          <t>V8 Supercar 1000, 7 October, 2001</t>
        </is>
      </c>
      <c r="C2206" s="284" t="inlineStr">
        <is>
          <t>DNF</t>
        </is>
      </c>
      <c r="D2206" s="284" t="n"/>
      <c r="E2206" s="284" t="n"/>
      <c r="F2206" s="284" t="n">
        <v>50</v>
      </c>
      <c r="G2206" s="284" t="inlineStr">
        <is>
          <t>Clive Wiseman Racing</t>
        </is>
      </c>
      <c r="H2206" s="284" t="n"/>
      <c r="I2206" s="284" t="inlineStr">
        <is>
          <t>Ultra Tune</t>
        </is>
      </c>
      <c r="J2206" s="284" t="inlineStr">
        <is>
          <t>Holden Commodore VX</t>
        </is>
      </c>
      <c r="K2206" s="284" t="n"/>
      <c r="L2206" s="284" t="inlineStr">
        <is>
          <t>Mick Donaher</t>
        </is>
      </c>
      <c r="M2206" s="284" t="inlineStr">
        <is>
          <t>AUS</t>
        </is>
      </c>
      <c r="N2206" s="699">
        <f>_xlfn.LET(_xlpm.d,_xlfn.XLOOKUP(L2206,'[1]Birth Dates'!$A:$A,'[1]Birth Dates'!$B:$B,"",0),IF(_xlpm.d=0,"",_xlpm.d))</f>
        <v/>
      </c>
      <c r="O2206" s="284">
        <f>IF(OR(N2206="",A2206="",NOT(ISNUMBER(N2206)),N2206&gt;A2206),"",DATEDIF(N2206,A2206,"Y")&amp;" years, "&amp;DATEDIF(N2206,A2206,"YM")&amp;" months, "&amp;DATEDIF(N2206,A2206,"MD")&amp;" days")</f>
        <v/>
      </c>
      <c r="P2206" s="284" t="inlineStr">
        <is>
          <t>Layton Crambrook</t>
        </is>
      </c>
      <c r="Q2206" s="284" t="inlineStr">
        <is>
          <t>AUS</t>
        </is>
      </c>
      <c r="R2206" s="699">
        <f>_xlfn.LET(_xlpm.d,_xlfn.XLOOKUP(P2206,'[1]Birth Dates'!$A:$A,'[1]Birth Dates'!$B:$B,"",0),IF(_xlpm.d=0,"",_xlpm.d))</f>
        <v/>
      </c>
      <c r="S2206" s="284">
        <f>IF(OR(R2206="",A2206="",NOT(ISNUMBER(R2206)),R2206&gt;A2206),"",DATEDIF(R2206,A2206,"Y")&amp;" years, "&amp;DATEDIF(R2206,A2206,"YM")&amp;" months, "&amp;DATEDIF(R2206,A2206,"MD")&amp;" days")</f>
        <v/>
      </c>
      <c r="T2206" s="284" t="n"/>
      <c r="U2206" s="284" t="n"/>
      <c r="V2206" s="699">
        <f>_xlfn.LET(_xlpm.d,_xlfn.XLOOKUP(T2206,'[1]Birth Dates'!$A:$A,'[1]Birth Dates'!$B:$B,"",0),IF(_xlpm.d=0,"",_xlpm.d))</f>
        <v/>
      </c>
      <c r="W2206" s="284">
        <f>IF(OR(V2206="",A2206="",NOT(ISNUMBER(V2206)),V2206&gt;A2206),"",DATEDIF(V2206,A2206,"Y")&amp;" years, "&amp;DATEDIF(V2206,A2206,"YM")&amp;" months, "&amp;DATEDIF(V2206,A2206,"MD")&amp;" days")</f>
        <v/>
      </c>
      <c r="X2206" s="284" t="n"/>
      <c r="Y2206" s="284" t="n"/>
      <c r="Z2206" s="284" t="n"/>
      <c r="AA2206" s="284" t="n"/>
      <c r="AB2206" s="284" t="inlineStr">
        <is>
          <t>DNS</t>
        </is>
      </c>
      <c r="AC2206" s="284" t="n"/>
      <c r="AD2206" s="284" t="n"/>
      <c r="AE2206" s="585" t="inlineStr">
        <is>
          <t>2:10.1600</t>
        </is>
      </c>
      <c r="AF2206" s="418">
        <f>IF(OR(AE2206="",AE2206="",AE2206=0),"",6.213/(AE2206*24))</f>
        <v/>
      </c>
      <c r="AG2206" s="289" t="n"/>
      <c r="AH2206" s="585" t="inlineStr"/>
      <c r="AI2206" s="418">
        <f>IF(OR(AH2206="",AH2206="",AH2206=0),"",6.213/(AH2206*24))</f>
        <v/>
      </c>
      <c r="AJ2206" s="175">
        <f>IF(AND(ISNUMBER(AB2206),ISNUMBER(AG2206)),AB2206-AG2206,"")</f>
        <v/>
      </c>
      <c r="AK2206" s="284" t="inlineStr">
        <is>
          <t>Accident</t>
        </is>
      </c>
      <c r="AL2206" s="284" t="n">
        <v>32</v>
      </c>
      <c r="AM2206" s="715" t="n"/>
      <c r="AN2206" s="671">
        <f>IF(OR(AL2206="",AM2206="",AM2206=0),"",AL2206*6.213/(AM2206*24))</f>
        <v/>
      </c>
      <c r="AO2206" s="477">
        <f>IF(AND(AL2206=AL2205,AM2206&lt;&gt;"",AM2205&lt;&gt;""),AM2206-AM2205,"")</f>
        <v/>
      </c>
      <c r="AP2206" s="284" t="n"/>
      <c r="AQ2206" s="585" t="inlineStr"/>
      <c r="AR2206" s="439">
        <f>IF(OR(AQ2206="",AQ2206="",AQ2206=0),"",6.213/(AQ2206*24))</f>
        <v/>
      </c>
      <c r="AS2206" s="436">
        <f>IF(OR(NOT(ISNUMBER(C2206)),NOT(ISNUMBER(AB2206))),"",IF(AG2206&lt;&gt;"",AG2206,AB2206)-C2206)</f>
        <v/>
      </c>
      <c r="AT2206" s="290" t="n"/>
      <c r="AU2206" s="291">
        <f>IF($B2206="","",TEXT($A2206,"yyyymmdd")&amp;"_P"&amp;$C2206&amp;"_C"&amp;$F2206&amp;"_"&amp;TRIM(RIGHT(SUBSTITUTE(TRIM(SUBSTITUTE($L2206,CHAR(160)," "))," ",REPT(" ",60)),60))&amp;IF($P2206="","","-"&amp;TRIM(RIGHT(SUBSTITUTE(TRIM(SUBSTITUTE($P2206,CHAR(160)," "))," ",REPT(" ",60)),60)))&amp;IF($T2206="","","-"&amp;TRIM(RIGHT(SUBSTITUTE(TRIM(SUBSTITUTE($T2206,CHAR(160)," "))," ",REPT(" ",60)),60)))&amp;".jpg")</f>
        <v/>
      </c>
    </row>
    <row r="2207" ht="42" customHeight="1">
      <c r="A2207" s="288" t="n">
        <v>37171</v>
      </c>
      <c r="B2207" s="284" t="inlineStr">
        <is>
          <t>V8 Supercar 1000, 7 October, 2001</t>
        </is>
      </c>
      <c r="C2207" s="284" t="inlineStr">
        <is>
          <t>DNF</t>
        </is>
      </c>
      <c r="D2207" s="284" t="n"/>
      <c r="E2207" s="284" t="n"/>
      <c r="F2207" s="284" t="n">
        <v>61</v>
      </c>
      <c r="G2207" s="284" t="inlineStr">
        <is>
          <t>Halliday Motorsport</t>
        </is>
      </c>
      <c r="H2207" s="284" t="n"/>
      <c r="I2207" s="284" t="inlineStr">
        <is>
          <t>3M</t>
        </is>
      </c>
      <c r="J2207" s="284" t="inlineStr">
        <is>
          <t>Ford Falcon AU</t>
        </is>
      </c>
      <c r="K2207" s="284" t="n"/>
      <c r="L2207" s="284" t="inlineStr">
        <is>
          <t>Ross Halliday</t>
        </is>
      </c>
      <c r="M2207" s="284" t="inlineStr">
        <is>
          <t>AUS</t>
        </is>
      </c>
      <c r="N2207" s="699">
        <f>_xlfn.LET(_xlpm.d,_xlfn.XLOOKUP(L2207,'[1]Birth Dates'!$A:$A,'[1]Birth Dates'!$B:$B,"",0),IF(_xlpm.d=0,"",_xlpm.d))</f>
        <v/>
      </c>
      <c r="O2207" s="284">
        <f>IF(OR(N2207="",A2207="",NOT(ISNUMBER(N2207)),N2207&gt;A2207),"",DATEDIF(N2207,A2207,"Y")&amp;" years, "&amp;DATEDIF(N2207,A2207,"YM")&amp;" months, "&amp;DATEDIF(N2207,A2207,"MD")&amp;" days")</f>
        <v/>
      </c>
      <c r="P2207" s="284" t="inlineStr">
        <is>
          <t>Greg Crick</t>
        </is>
      </c>
      <c r="Q2207" s="284" t="inlineStr">
        <is>
          <t>AUS</t>
        </is>
      </c>
      <c r="R2207" s="699">
        <f>_xlfn.LET(_xlpm.d,_xlfn.XLOOKUP(P2207,'[1]Birth Dates'!$A:$A,'[1]Birth Dates'!$B:$B,"",0),IF(_xlpm.d=0,"",_xlpm.d))</f>
        <v/>
      </c>
      <c r="S2207" s="284">
        <f>IF(OR(R2207="",A2207="",NOT(ISNUMBER(R2207)),R2207&gt;A2207),"",DATEDIF(R2207,A2207,"Y")&amp;" years, "&amp;DATEDIF(R2207,A2207,"YM")&amp;" months, "&amp;DATEDIF(R2207,A2207,"MD")&amp;" days")</f>
        <v/>
      </c>
      <c r="T2207" s="284" t="n"/>
      <c r="U2207" s="284" t="n"/>
      <c r="V2207" s="699">
        <f>_xlfn.LET(_xlpm.d,_xlfn.XLOOKUP(T2207,'[1]Birth Dates'!$A:$A,'[1]Birth Dates'!$B:$B,"",0),IF(_xlpm.d=0,"",_xlpm.d))</f>
        <v/>
      </c>
      <c r="W2207" s="284">
        <f>IF(OR(V2207="",A2207="",NOT(ISNUMBER(V2207)),V2207&gt;A2207),"",DATEDIF(V2207,A2207,"Y")&amp;" years, "&amp;DATEDIF(V2207,A2207,"YM")&amp;" months, "&amp;DATEDIF(V2207,A2207,"MD")&amp;" days")</f>
        <v/>
      </c>
      <c r="X2207" s="284" t="n"/>
      <c r="Y2207" s="284" t="n"/>
      <c r="Z2207" s="284" t="n"/>
      <c r="AA2207" s="284" t="n"/>
      <c r="AB2207" s="284" t="n">
        <v>32</v>
      </c>
      <c r="AC2207" s="284" t="n">
        <v>18</v>
      </c>
      <c r="AD2207" s="284" t="n">
        <v>6</v>
      </c>
      <c r="AE2207" s="600" t="inlineStr">
        <is>
          <t>2:14.5410</t>
        </is>
      </c>
      <c r="AF2207" s="418">
        <f>IF(OR(AE2207="",AE2207="",AE2207=0),"",6.213/(AE2207*24))</f>
        <v/>
      </c>
      <c r="AG2207" s="289" t="n"/>
      <c r="AH2207" s="585" t="inlineStr"/>
      <c r="AI2207" s="418">
        <f>IF(OR(AH2207="",AH2207="",AH2207=0),"",6.213/(AH2207*24))</f>
        <v/>
      </c>
      <c r="AJ2207" s="175">
        <f>IF(AND(ISNUMBER(AB2207),ISNUMBER(AG2207)),AB2207-AG2207,"")</f>
        <v/>
      </c>
      <c r="AK2207" s="284" t="inlineStr">
        <is>
          <t>Engine</t>
        </is>
      </c>
      <c r="AL2207" s="284" t="n">
        <v>31</v>
      </c>
      <c r="AM2207" s="715" t="n"/>
      <c r="AN2207" s="671">
        <f>IF(OR(AL2207="",AM2207="",AM2207=0),"",AL2207*6.213/(AM2207*24))</f>
        <v/>
      </c>
      <c r="AO2207" s="477">
        <f>IF(AND(AL2207=AL2206,AM2207&lt;&gt;"",AM2206&lt;&gt;""),AM2207-AM2206,"")</f>
        <v/>
      </c>
      <c r="AP2207" s="284" t="n"/>
      <c r="AQ2207" s="585" t="inlineStr"/>
      <c r="AR2207" s="439">
        <f>IF(OR(AQ2207="",AQ2207="",AQ2207=0),"",6.213/(AQ2207*24))</f>
        <v/>
      </c>
      <c r="AS2207" s="436">
        <f>IF(OR(NOT(ISNUMBER(C2207)),NOT(ISNUMBER(AB2207))),"",IF(AG2207&lt;&gt;"",AG2207,AB2207)-C2207)</f>
        <v/>
      </c>
      <c r="AT2207" s="290" t="n"/>
      <c r="AU2207" s="291">
        <f>IF($B2207="","",TEXT($A2207,"yyyymmdd")&amp;"_P"&amp;$C2207&amp;"_C"&amp;$F2207&amp;"_"&amp;TRIM(RIGHT(SUBSTITUTE(TRIM(SUBSTITUTE($L2207,CHAR(160)," "))," ",REPT(" ",60)),60))&amp;IF($P2207="","","-"&amp;TRIM(RIGHT(SUBSTITUTE(TRIM(SUBSTITUTE($P2207,CHAR(160)," "))," ",REPT(" ",60)),60)))&amp;IF($T2207="","","-"&amp;TRIM(RIGHT(SUBSTITUTE(TRIM(SUBSTITUTE($T2207,CHAR(160)," "))," ",REPT(" ",60)),60)))&amp;".jpg")</f>
        <v/>
      </c>
    </row>
    <row r="2208" ht="42" customHeight="1">
      <c r="A2208" s="288" t="n">
        <v>37171</v>
      </c>
      <c r="B2208" s="284" t="inlineStr">
        <is>
          <t>V8 Supercar 1000, 7 October, 2001</t>
        </is>
      </c>
      <c r="C2208" s="284" t="inlineStr">
        <is>
          <t>DNF</t>
        </is>
      </c>
      <c r="D2208" s="284" t="n"/>
      <c r="E2208" s="284" t="n"/>
      <c r="F2208" s="284" t="n">
        <v>888</v>
      </c>
      <c r="G2208" s="284" t="inlineStr">
        <is>
          <t>Prancing Horse Racing</t>
        </is>
      </c>
      <c r="H2208" s="284" t="n"/>
      <c r="I2208" s="284" t="inlineStr">
        <is>
          <t>Budweiser</t>
        </is>
      </c>
      <c r="J2208" s="284" t="inlineStr">
        <is>
          <t>Ford Falcon AU</t>
        </is>
      </c>
      <c r="K2208" s="284" t="n"/>
      <c r="L2208" s="284" t="inlineStr">
        <is>
          <t>Mark Noske</t>
        </is>
      </c>
      <c r="M2208" s="284" t="inlineStr">
        <is>
          <t>AUS</t>
        </is>
      </c>
      <c r="N2208" s="699">
        <f>_xlfn.LET(_xlpm.d,_xlfn.XLOOKUP(L2208,'[1]Birth Dates'!$A:$A,'[1]Birth Dates'!$B:$B,"",0),IF(_xlpm.d=0,"",_xlpm.d))</f>
        <v/>
      </c>
      <c r="O2208" s="284">
        <f>IF(OR(N2208="",A2208="",NOT(ISNUMBER(N2208)),N2208&gt;A2208),"",DATEDIF(N2208,A2208,"Y")&amp;" years, "&amp;DATEDIF(N2208,A2208,"YM")&amp;" months, "&amp;DATEDIF(N2208,A2208,"MD")&amp;" days")</f>
        <v/>
      </c>
      <c r="P2208" s="284" t="inlineStr">
        <is>
          <t>Craig Baird</t>
        </is>
      </c>
      <c r="Q2208" s="284" t="inlineStr">
        <is>
          <t>AUS</t>
        </is>
      </c>
      <c r="R2208" s="699">
        <f>_xlfn.LET(_xlpm.d,_xlfn.XLOOKUP(P2208,'[1]Birth Dates'!$A:$A,'[1]Birth Dates'!$B:$B,"",0),IF(_xlpm.d=0,"",_xlpm.d))</f>
        <v/>
      </c>
      <c r="S2208" s="284">
        <f>IF(OR(R2208="",A2208="",NOT(ISNUMBER(R2208)),R2208&gt;A2208),"",DATEDIF(R2208,A2208,"Y")&amp;" years, "&amp;DATEDIF(R2208,A2208,"YM")&amp;" months, "&amp;DATEDIF(R2208,A2208,"MD")&amp;" days")</f>
        <v/>
      </c>
      <c r="T2208" s="284" t="n"/>
      <c r="U2208" s="284" t="n"/>
      <c r="V2208" s="699">
        <f>_xlfn.LET(_xlpm.d,_xlfn.XLOOKUP(T2208,'[1]Birth Dates'!$A:$A,'[1]Birth Dates'!$B:$B,"",0),IF(_xlpm.d=0,"",_xlpm.d))</f>
        <v/>
      </c>
      <c r="W2208" s="284">
        <f>IF(OR(V2208="",A2208="",NOT(ISNUMBER(V2208)),V2208&gt;A2208),"",DATEDIF(V2208,A2208,"Y")&amp;" years, "&amp;DATEDIF(V2208,A2208,"YM")&amp;" months, "&amp;DATEDIF(V2208,A2208,"MD")&amp;" days")</f>
        <v/>
      </c>
      <c r="X2208" s="284" t="n"/>
      <c r="Y2208" s="284" t="n"/>
      <c r="Z2208" s="284" t="n"/>
      <c r="AA2208" s="284" t="n"/>
      <c r="AB2208" s="284" t="n">
        <v>27</v>
      </c>
      <c r="AC2208" s="284" t="n">
        <v>16</v>
      </c>
      <c r="AD2208" s="284" t="n">
        <v>16</v>
      </c>
      <c r="AE2208" s="600" t="inlineStr">
        <is>
          <t>2:13.3300</t>
        </is>
      </c>
      <c r="AF2208" s="418">
        <f>IF(OR(AE2208="",AE2208="",AE2208=0),"",6.213/(AE2208*24))</f>
        <v/>
      </c>
      <c r="AG2208" s="289" t="n"/>
      <c r="AH2208" s="585" t="inlineStr"/>
      <c r="AI2208" s="418">
        <f>IF(OR(AH2208="",AH2208="",AH2208=0),"",6.213/(AH2208*24))</f>
        <v/>
      </c>
      <c r="AJ2208" s="175">
        <f>IF(AND(ISNUMBER(AB2208),ISNUMBER(AG2208)),AB2208-AG2208,"")</f>
        <v/>
      </c>
      <c r="AK2208" s="284" t="inlineStr">
        <is>
          <t>Accident</t>
        </is>
      </c>
      <c r="AL2208" s="284" t="n">
        <v>27</v>
      </c>
      <c r="AM2208" s="715" t="n"/>
      <c r="AN2208" s="671">
        <f>IF(OR(AL2208="",AM2208="",AM2208=0),"",AL2208*6.213/(AM2208*24))</f>
        <v/>
      </c>
      <c r="AO2208" s="477">
        <f>IF(AND(AL2208=AL2207,AM2208&lt;&gt;"",AM2207&lt;&gt;""),AM2208-AM2207,"")</f>
        <v/>
      </c>
      <c r="AP2208" s="284" t="n"/>
      <c r="AQ2208" s="585" t="inlineStr"/>
      <c r="AR2208" s="439">
        <f>IF(OR(AQ2208="",AQ2208="",AQ2208=0),"",6.213/(AQ2208*24))</f>
        <v/>
      </c>
      <c r="AS2208" s="436">
        <f>IF(OR(NOT(ISNUMBER(C2208)),NOT(ISNUMBER(AB2208))),"",IF(AG2208&lt;&gt;"",AG2208,AB2208)-C2208)</f>
        <v/>
      </c>
      <c r="AT2208" s="290" t="n"/>
      <c r="AU2208" s="291">
        <f>IF($B2208="","",TEXT($A2208,"yyyymmdd")&amp;"_P"&amp;$C2208&amp;"_C"&amp;$F2208&amp;"_"&amp;TRIM(RIGHT(SUBSTITUTE(TRIM(SUBSTITUTE($L2208,CHAR(160)," "))," ",REPT(" ",60)),60))&amp;IF($P2208="","","-"&amp;TRIM(RIGHT(SUBSTITUTE(TRIM(SUBSTITUTE($P2208,CHAR(160)," "))," ",REPT(" ",60)),60)))&amp;IF($T2208="","","-"&amp;TRIM(RIGHT(SUBSTITUTE(TRIM(SUBSTITUTE($T2208,CHAR(160)," "))," ",REPT(" ",60)),60)))&amp;".jpg")</f>
        <v/>
      </c>
    </row>
    <row r="2209" ht="42" customHeight="1">
      <c r="A2209" s="288" t="n">
        <v>37171</v>
      </c>
      <c r="B2209" s="284" t="inlineStr">
        <is>
          <t>V8 Supercar 1000, 7 October, 2001</t>
        </is>
      </c>
      <c r="C2209" s="284" t="inlineStr">
        <is>
          <t>DNF</t>
        </is>
      </c>
      <c r="D2209" s="284" t="n"/>
      <c r="E2209" s="284" t="n"/>
      <c r="F2209" s="284" t="n">
        <v>20</v>
      </c>
      <c r="G2209" s="284" t="inlineStr">
        <is>
          <t>Garry Holt Racing</t>
        </is>
      </c>
      <c r="H2209" s="284" t="n"/>
      <c r="I2209" s="284" t="inlineStr">
        <is>
          <t>Eastern Creek Karting</t>
        </is>
      </c>
      <c r="J2209" s="284" t="inlineStr">
        <is>
          <t>Ford Falcon EL</t>
        </is>
      </c>
      <c r="K2209" s="284" t="n"/>
      <c r="L2209" s="284" t="inlineStr">
        <is>
          <t>Garry Holt</t>
        </is>
      </c>
      <c r="M2209" s="284" t="inlineStr">
        <is>
          <t>AUS</t>
        </is>
      </c>
      <c r="N2209" s="699">
        <f>_xlfn.LET(_xlpm.d,_xlfn.XLOOKUP(L2209,'[1]Birth Dates'!$A:$A,'[1]Birth Dates'!$B:$B,"",0),IF(_xlpm.d=0,"",_xlpm.d))</f>
        <v/>
      </c>
      <c r="O2209" s="284">
        <f>IF(OR(N2209="",A2209="",NOT(ISNUMBER(N2209)),N2209&gt;A2209),"",DATEDIF(N2209,A2209,"Y")&amp;" years, "&amp;DATEDIF(N2209,A2209,"YM")&amp;" months, "&amp;DATEDIF(N2209,A2209,"MD")&amp;" days")</f>
        <v/>
      </c>
      <c r="P2209" s="284" t="inlineStr">
        <is>
          <t>Kevin Mundy</t>
        </is>
      </c>
      <c r="Q2209" s="284" t="inlineStr">
        <is>
          <t>AUS</t>
        </is>
      </c>
      <c r="R2209" s="699">
        <f>_xlfn.LET(_xlpm.d,_xlfn.XLOOKUP(P2209,'[1]Birth Dates'!$A:$A,'[1]Birth Dates'!$B:$B,"",0),IF(_xlpm.d=0,"",_xlpm.d))</f>
        <v/>
      </c>
      <c r="S2209" s="284">
        <f>IF(OR(R2209="",A2209="",NOT(ISNUMBER(R2209)),R2209&gt;A2209),"",DATEDIF(R2209,A2209,"Y")&amp;" years, "&amp;DATEDIF(R2209,A2209,"YM")&amp;" months, "&amp;DATEDIF(R2209,A2209,"MD")&amp;" days")</f>
        <v/>
      </c>
      <c r="T2209" s="284" t="n"/>
      <c r="U2209" s="284" t="n"/>
      <c r="V2209" s="699">
        <f>_xlfn.LET(_xlpm.d,_xlfn.XLOOKUP(T2209,'[1]Birth Dates'!$A:$A,'[1]Birth Dates'!$B:$B,"",0),IF(_xlpm.d=0,"",_xlpm.d))</f>
        <v/>
      </c>
      <c r="W2209" s="284">
        <f>IF(OR(V2209="",A2209="",NOT(ISNUMBER(V2209)),V2209&gt;A2209),"",DATEDIF(V2209,A2209,"Y")&amp;" years, "&amp;DATEDIF(V2209,A2209,"YM")&amp;" months, "&amp;DATEDIF(V2209,A2209,"MD")&amp;" days")</f>
        <v/>
      </c>
      <c r="X2209" s="284" t="n"/>
      <c r="Y2209" s="284" t="n"/>
      <c r="Z2209" s="284" t="n"/>
      <c r="AA2209" s="284" t="n"/>
      <c r="AB2209" s="284" t="n">
        <v>38</v>
      </c>
      <c r="AC2209" s="284" t="n">
        <v>17</v>
      </c>
      <c r="AD2209" s="284" t="n">
        <v>15</v>
      </c>
      <c r="AE2209" s="600" t="inlineStr">
        <is>
          <t>2:17.5860</t>
        </is>
      </c>
      <c r="AF2209" s="418">
        <f>IF(OR(AE2209="",AE2209="",AE2209=0),"",6.213/(AE2209*24))</f>
        <v/>
      </c>
      <c r="AG2209" s="289" t="n"/>
      <c r="AH2209" s="585" t="inlineStr"/>
      <c r="AI2209" s="418">
        <f>IF(OR(AH2209="",AH2209="",AH2209=0),"",6.213/(AH2209*24))</f>
        <v/>
      </c>
      <c r="AJ2209" s="175">
        <f>IF(AND(ISNUMBER(AB2209),ISNUMBER(AG2209)),AB2209-AG2209,"")</f>
        <v/>
      </c>
      <c r="AK2209" s="284" t="inlineStr">
        <is>
          <t>Accident</t>
        </is>
      </c>
      <c r="AL2209" s="284" t="n">
        <v>26</v>
      </c>
      <c r="AM2209" s="715" t="n"/>
      <c r="AN2209" s="671">
        <f>IF(OR(AL2209="",AM2209="",AM2209=0),"",AL2209*6.213/(AM2209*24))</f>
        <v/>
      </c>
      <c r="AO2209" s="477">
        <f>IF(AND(AL2209=AL2208,AM2209&lt;&gt;"",AM2208&lt;&gt;""),AM2209-AM2208,"")</f>
        <v/>
      </c>
      <c r="AP2209" s="284" t="n"/>
      <c r="AQ2209" s="585" t="inlineStr"/>
      <c r="AR2209" s="439">
        <f>IF(OR(AQ2209="",AQ2209="",AQ2209=0),"",6.213/(AQ2209*24))</f>
        <v/>
      </c>
      <c r="AS2209" s="436">
        <f>IF(OR(NOT(ISNUMBER(C2209)),NOT(ISNUMBER(AB2209))),"",IF(AG2209&lt;&gt;"",AG2209,AB2209)-C2209)</f>
        <v/>
      </c>
      <c r="AT2209" s="290" t="n"/>
      <c r="AU2209" s="291">
        <f>IF($B2209="","",TEXT($A2209,"yyyymmdd")&amp;"_P"&amp;$C2209&amp;"_C"&amp;$F2209&amp;"_"&amp;TRIM(RIGHT(SUBSTITUTE(TRIM(SUBSTITUTE($L2209,CHAR(160)," "))," ",REPT(" ",60)),60))&amp;IF($P2209="","","-"&amp;TRIM(RIGHT(SUBSTITUTE(TRIM(SUBSTITUTE($P2209,CHAR(160)," "))," ",REPT(" ",60)),60)))&amp;IF($T2209="","","-"&amp;TRIM(RIGHT(SUBSTITUTE(TRIM(SUBSTITUTE($T2209,CHAR(160)," "))," ",REPT(" ",60)),60)))&amp;".jpg")</f>
        <v/>
      </c>
    </row>
    <row r="2210" ht="42" customHeight="1">
      <c r="A2210" s="288" t="n">
        <v>37171</v>
      </c>
      <c r="B2210" s="284" t="inlineStr">
        <is>
          <t>V8 Supercar 1000, 7 October, 2001</t>
        </is>
      </c>
      <c r="C2210" s="284" t="inlineStr">
        <is>
          <t>DNF</t>
        </is>
      </c>
      <c r="D2210" s="284" t="n"/>
      <c r="E2210" s="284" t="n"/>
      <c r="F2210" s="284" t="n">
        <v>14</v>
      </c>
      <c r="G2210" s="284" t="inlineStr">
        <is>
          <t>Imrie Motorsport</t>
        </is>
      </c>
      <c r="H2210" s="284" t="n"/>
      <c r="I2210" s="284" t="inlineStr">
        <is>
          <t>Europcar</t>
        </is>
      </c>
      <c r="J2210" s="284" t="inlineStr">
        <is>
          <t>Holden Commodore VX</t>
        </is>
      </c>
      <c r="K2210" s="284" t="n"/>
      <c r="L2210" s="284" t="inlineStr">
        <is>
          <t>James Brock</t>
        </is>
      </c>
      <c r="M2210" s="284" t="inlineStr">
        <is>
          <t>AUS</t>
        </is>
      </c>
      <c r="N2210" s="699">
        <f>_xlfn.LET(_xlpm.d,_xlfn.XLOOKUP(L2210,'[1]Birth Dates'!$A:$A,'[1]Birth Dates'!$B:$B,"",0),IF(_xlpm.d=0,"",_xlpm.d))</f>
        <v/>
      </c>
      <c r="O2210" s="284">
        <f>IF(OR(N2210="",A2210="",NOT(ISNUMBER(N2210)),N2210&gt;A2210),"",DATEDIF(N2210,A2210,"Y")&amp;" years, "&amp;DATEDIF(N2210,A2210,"YM")&amp;" months, "&amp;DATEDIF(N2210,A2210,"MD")&amp;" days")</f>
        <v/>
      </c>
      <c r="P2210" s="284" t="inlineStr">
        <is>
          <t>Steve Owen</t>
        </is>
      </c>
      <c r="Q2210" s="284" t="inlineStr">
        <is>
          <t>AUS</t>
        </is>
      </c>
      <c r="R2210" s="699">
        <f>_xlfn.LET(_xlpm.d,_xlfn.XLOOKUP(P2210,'[1]Birth Dates'!$A:$A,'[1]Birth Dates'!$B:$B,"",0),IF(_xlpm.d=0,"",_xlpm.d))</f>
        <v/>
      </c>
      <c r="S2210" s="284">
        <f>IF(OR(R2210="",A2210="",NOT(ISNUMBER(R2210)),R2210&gt;A2210),"",DATEDIF(R2210,A2210,"Y")&amp;" years, "&amp;DATEDIF(R2210,A2210,"YM")&amp;" months, "&amp;DATEDIF(R2210,A2210,"MD")&amp;" days")</f>
        <v/>
      </c>
      <c r="T2210" s="284" t="n"/>
      <c r="U2210" s="284" t="n"/>
      <c r="V2210" s="699">
        <f>_xlfn.LET(_xlpm.d,_xlfn.XLOOKUP(T2210,'[1]Birth Dates'!$A:$A,'[1]Birth Dates'!$B:$B,"",0),IF(_xlpm.d=0,"",_xlpm.d))</f>
        <v/>
      </c>
      <c r="W2210" s="284">
        <f>IF(OR(V2210="",A2210="",NOT(ISNUMBER(V2210)),V2210&gt;A2210),"",DATEDIF(V2210,A2210,"Y")&amp;" years, "&amp;DATEDIF(V2210,A2210,"YM")&amp;" months, "&amp;DATEDIF(V2210,A2210,"MD")&amp;" days")</f>
        <v/>
      </c>
      <c r="X2210" s="284" t="n"/>
      <c r="Y2210" s="284" t="n"/>
      <c r="Z2210" s="284" t="n"/>
      <c r="AA2210" s="284" t="n"/>
      <c r="AB2210" s="284" t="n">
        <v>37</v>
      </c>
      <c r="AC2210" s="284" t="n">
        <v>16</v>
      </c>
      <c r="AD2210" s="284" t="n">
        <v>14</v>
      </c>
      <c r="AE2210" s="600" t="inlineStr">
        <is>
          <t>2:16.7470</t>
        </is>
      </c>
      <c r="AF2210" s="418">
        <f>IF(OR(AE2210="",AE2210="",AE2210=0),"",6.213/(AE2210*24))</f>
        <v/>
      </c>
      <c r="AG2210" s="289" t="n"/>
      <c r="AH2210" s="585" t="inlineStr"/>
      <c r="AI2210" s="418">
        <f>IF(OR(AH2210="",AH2210="",AH2210=0),"",6.213/(AH2210*24))</f>
        <v/>
      </c>
      <c r="AJ2210" s="175">
        <f>IF(AND(ISNUMBER(AB2210),ISNUMBER(AG2210)),AB2210-AG2210,"")</f>
        <v/>
      </c>
      <c r="AK2210" s="284" t="inlineStr">
        <is>
          <t>Tyre Failure</t>
        </is>
      </c>
      <c r="AL2210" s="284" t="n">
        <v>12</v>
      </c>
      <c r="AM2210" s="715" t="n"/>
      <c r="AN2210" s="671">
        <f>IF(OR(AL2210="",AM2210="",AM2210=0),"",AL2210*6.213/(AM2210*24))</f>
        <v/>
      </c>
      <c r="AO2210" s="477">
        <f>IF(AND(AL2210=AL2209,AM2210&lt;&gt;"",AM2209&lt;&gt;""),AM2210-AM2209,"")</f>
        <v/>
      </c>
      <c r="AP2210" s="284" t="n"/>
      <c r="AQ2210" s="585" t="inlineStr"/>
      <c r="AR2210" s="439">
        <f>IF(OR(AQ2210="",AQ2210="",AQ2210=0),"",6.213/(AQ2210*24))</f>
        <v/>
      </c>
      <c r="AS2210" s="436">
        <f>IF(OR(NOT(ISNUMBER(C2210)),NOT(ISNUMBER(AB2210))),"",IF(AG2210&lt;&gt;"",AG2210,AB2210)-C2210)</f>
        <v/>
      </c>
      <c r="AT2210" s="290" t="n"/>
      <c r="AU2210" s="291">
        <f>IF($B2210="","",TEXT($A2210,"yyyymmdd")&amp;"_P"&amp;$C2210&amp;"_C"&amp;$F2210&amp;"_"&amp;TRIM(RIGHT(SUBSTITUTE(TRIM(SUBSTITUTE($L2210,CHAR(160)," "))," ",REPT(" ",60)),60))&amp;IF($P2210="","","-"&amp;TRIM(RIGHT(SUBSTITUTE(TRIM(SUBSTITUTE($P2210,CHAR(160)," "))," ",REPT(" ",60)),60)))&amp;IF($T2210="","","-"&amp;TRIM(RIGHT(SUBSTITUTE(TRIM(SUBSTITUTE($T2210,CHAR(160)," "))," ",REPT(" ",60)),60)))&amp;".jpg")</f>
        <v/>
      </c>
    </row>
    <row r="2211" ht="56" customFormat="1" customHeight="1" s="240">
      <c r="A2211" s="302" t="n">
        <v>37542</v>
      </c>
      <c r="B2211" s="293" t="inlineStr">
        <is>
          <t>Bob Jane T-Marts 1000, 13 October, 2002</t>
        </is>
      </c>
      <c r="C2211" s="293" t="n">
        <v>1</v>
      </c>
      <c r="D2211" s="293" t="n"/>
      <c r="E2211" s="293" t="n"/>
      <c r="F2211" s="293" t="n">
        <v>1</v>
      </c>
      <c r="G2211" s="293" t="inlineStr">
        <is>
          <t>Holden Racing Team</t>
        </is>
      </c>
      <c r="H2211" s="293" t="n"/>
      <c r="I2211" s="293" t="inlineStr">
        <is>
          <t>Holden, Mobil 1</t>
        </is>
      </c>
      <c r="J2211" s="293" t="inlineStr">
        <is>
          <t>Holden Commodore VX</t>
        </is>
      </c>
      <c r="K2211" s="293" t="n"/>
      <c r="L2211" s="293" t="inlineStr">
        <is>
          <t>Mark Skaife</t>
        </is>
      </c>
      <c r="M2211" s="293" t="inlineStr">
        <is>
          <t>AUS</t>
        </is>
      </c>
      <c r="N2211" s="700">
        <f>_xlfn.LET(_xlpm.d,_xlfn.XLOOKUP(L2211,'[1]Birth Dates'!$A:$A,'[1]Birth Dates'!$B:$B,"",0),IF(_xlpm.d=0,"",_xlpm.d))</f>
        <v/>
      </c>
      <c r="O2211" s="294">
        <f>IF(OR(N2211="",A2211="",NOT(ISNUMBER(N2211)),N2211&gt;A2211),"",DATEDIF(N2211,A2211,"Y")&amp;" years, "&amp;DATEDIF(N2211,A2211,"YM")&amp;" months, "&amp;DATEDIF(N2211,A2211,"MD")&amp;" days")</f>
        <v/>
      </c>
      <c r="P2211" s="293" t="inlineStr">
        <is>
          <t>Jim Richards</t>
        </is>
      </c>
      <c r="Q2211" s="293" t="inlineStr">
        <is>
          <t>NZL</t>
        </is>
      </c>
      <c r="R2211" s="700">
        <f>_xlfn.LET(_xlpm.d,_xlfn.XLOOKUP(P2211,'[1]Birth Dates'!$A:$A,'[1]Birth Dates'!$B:$B,"",0),IF(_xlpm.d=0,"",_xlpm.d))</f>
        <v/>
      </c>
      <c r="S2211" s="294">
        <f>IF(OR(R2211="",A2211="",NOT(ISNUMBER(R2211)),R2211&gt;A2211),"",DATEDIF(R2211,A2211,"Y")&amp;" years, "&amp;DATEDIF(R2211,A2211,"YM")&amp;" months, "&amp;DATEDIF(R2211,A2211,"MD")&amp;" days")</f>
        <v/>
      </c>
      <c r="T2211" s="293" t="n"/>
      <c r="U2211" s="293" t="n"/>
      <c r="V2211" s="700">
        <f>_xlfn.LET(_xlpm.d,_xlfn.XLOOKUP(T2211,'[1]Birth Dates'!$A:$A,'[1]Birth Dates'!$B:$B,"",0),IF(_xlpm.d=0,"",_xlpm.d))</f>
        <v/>
      </c>
      <c r="W2211" s="294">
        <f>IF(OR(V2211="",A2211="",NOT(ISNUMBER(V2211)),V2211&gt;A2211),"",DATEDIF(V2211,A2211,"Y")&amp;" years, "&amp;DATEDIF(V2211,A2211,"YM")&amp;" months, "&amp;DATEDIF(V2211,A2211,"MD")&amp;" days")</f>
        <v/>
      </c>
      <c r="X2211" s="294" t="n"/>
      <c r="Y2211" s="294" t="n"/>
      <c r="Z2211" s="294" t="n"/>
      <c r="AA2211" s="294" t="n"/>
      <c r="AB2211" s="293" t="n">
        <v>2</v>
      </c>
      <c r="AC2211" s="293" t="n">
        <v>8</v>
      </c>
      <c r="AD2211" s="293" t="n">
        <v>4</v>
      </c>
      <c r="AE2211" s="592" t="inlineStr">
        <is>
          <t>2:08.4050</t>
        </is>
      </c>
      <c r="AF2211" s="418">
        <f>IF(OR(AE2211="",AE2211="",AE2211=0),"",6.213/(AE2211*24))</f>
        <v/>
      </c>
      <c r="AG2211" s="295" t="n">
        <v>1</v>
      </c>
      <c r="AH2211" s="592" t="inlineStr">
        <is>
          <t>2:08.8280</t>
        </is>
      </c>
      <c r="AI2211" s="418">
        <f>IF(OR(AH2211="",AH2211="",AH2211=0),"",6.213/(AH2211*24))</f>
        <v/>
      </c>
      <c r="AJ2211" s="175">
        <f>IF(AND(ISNUMBER(AB2211),ISNUMBER(AG2211)),AB2211-AG2211,"")</f>
        <v/>
      </c>
      <c r="AK2211" s="293" t="n"/>
      <c r="AL2211" s="293" t="n">
        <v>161</v>
      </c>
      <c r="AM2211" s="716" t="n">
        <v>0.2907526157407407</v>
      </c>
      <c r="AN2211" s="671">
        <f>IF(OR(AL2211="",AM2211="",AM2211=0),"",AL2211*6.213/(AM2211*24))</f>
        <v/>
      </c>
      <c r="AO2211" s="477">
        <f>IF(AND(AL2211=AL2210,AM2211&lt;&gt;"",AM2210&lt;&gt;""),AM2211-AM2210,"")</f>
        <v/>
      </c>
      <c r="AP2211" s="293" t="n">
        <v>26</v>
      </c>
      <c r="AQ2211" s="592" t="inlineStr">
        <is>
          <t>2:09.8050</t>
        </is>
      </c>
      <c r="AR2211" s="439">
        <f>IF(OR(AQ2211="",AQ2211="",AQ2211=0),"",6.213/(AQ2211*24))</f>
        <v/>
      </c>
      <c r="AS2211" s="436">
        <f>IF(OR(NOT(ISNUMBER(C2211)),NOT(ISNUMBER(AB2211))),"",IF(AG2211&lt;&gt;"",AG2211,AB2211)-C2211)</f>
        <v/>
      </c>
      <c r="AT2211" s="296" t="n"/>
      <c r="AU2211" s="297">
        <f>IF($B2211="","",TEXT($A2211,"yyyymmdd")&amp;"_P"&amp;$C2211&amp;"_C"&amp;$F2211&amp;"_"&amp;TRIM(RIGHT(SUBSTITUTE(TRIM(SUBSTITUTE($L2211,CHAR(160)," "))," ",REPT(" ",60)),60))&amp;IF($P2211="","","-"&amp;TRIM(RIGHT(SUBSTITUTE(TRIM(SUBSTITUTE($P2211,CHAR(160)," "))," ",REPT(" ",60)),60)))&amp;IF($T2211="","","-"&amp;TRIM(RIGHT(SUBSTITUTE(TRIM(SUBSTITUTE($T2211,CHAR(160)," "))," ",REPT(" ",60)),60)))&amp;".jpg")</f>
        <v/>
      </c>
    </row>
    <row r="2212" ht="56" customHeight="1">
      <c r="A2212" s="292" t="n">
        <v>37542</v>
      </c>
      <c r="B2212" s="294" t="inlineStr">
        <is>
          <t>Bob Jane T-Marts 1000, 13 October, 2002</t>
        </is>
      </c>
      <c r="C2212" s="294" t="n">
        <v>2</v>
      </c>
      <c r="D2212" s="294" t="n"/>
      <c r="E2212" s="294" t="n"/>
      <c r="F2212" s="294" t="n">
        <v>16</v>
      </c>
      <c r="G2212" s="294" t="inlineStr">
        <is>
          <t>Perkins Engineering</t>
        </is>
      </c>
      <c r="H2212" s="294" t="n"/>
      <c r="I2212" s="294" t="inlineStr">
        <is>
          <t>Castrol</t>
        </is>
      </c>
      <c r="J2212" s="294" t="inlineStr">
        <is>
          <t>Holden Commodore VX</t>
        </is>
      </c>
      <c r="K2212" s="294" t="n"/>
      <c r="L2212" s="294" t="inlineStr">
        <is>
          <t>Russell Ingall</t>
        </is>
      </c>
      <c r="M2212" s="294" t="inlineStr">
        <is>
          <t>AUS</t>
        </is>
      </c>
      <c r="N2212" s="700">
        <f>_xlfn.LET(_xlpm.d,_xlfn.XLOOKUP(L2212,'[1]Birth Dates'!$A:$A,'[1]Birth Dates'!$B:$B,"",0),IF(_xlpm.d=0,"",_xlpm.d))</f>
        <v/>
      </c>
      <c r="O2212" s="294">
        <f>IF(OR(N2212="",A2212="",NOT(ISNUMBER(N2212)),N2212&gt;A2212),"",DATEDIF(N2212,A2212,"Y")&amp;" years, "&amp;DATEDIF(N2212,A2212,"YM")&amp;" months, "&amp;DATEDIF(N2212,A2212,"MD")&amp;" days")</f>
        <v/>
      </c>
      <c r="P2212" s="294" t="inlineStr">
        <is>
          <t>Steven Richards</t>
        </is>
      </c>
      <c r="Q2212" s="294" t="inlineStr">
        <is>
          <t>NZL</t>
        </is>
      </c>
      <c r="R2212" s="700">
        <f>_xlfn.LET(_xlpm.d,_xlfn.XLOOKUP(P2212,'[1]Birth Dates'!$A:$A,'[1]Birth Dates'!$B:$B,"",0),IF(_xlpm.d=0,"",_xlpm.d))</f>
        <v/>
      </c>
      <c r="S2212" s="294">
        <f>IF(OR(R2212="",A2212="",NOT(ISNUMBER(R2212)),R2212&gt;A2212),"",DATEDIF(R2212,A2212,"Y")&amp;" years, "&amp;DATEDIF(R2212,A2212,"YM")&amp;" months, "&amp;DATEDIF(R2212,A2212,"MD")&amp;" days")</f>
        <v/>
      </c>
      <c r="T2212" s="294" t="n"/>
      <c r="U2212" s="294" t="n"/>
      <c r="V2212" s="700">
        <f>_xlfn.LET(_xlpm.d,_xlfn.XLOOKUP(T2212,'[1]Birth Dates'!$A:$A,'[1]Birth Dates'!$B:$B,"",0),IF(_xlpm.d=0,"",_xlpm.d))</f>
        <v/>
      </c>
      <c r="W2212" s="294">
        <f>IF(OR(V2212="",A2212="",NOT(ISNUMBER(V2212)),V2212&gt;A2212),"",DATEDIF(V2212,A2212,"Y")&amp;" years, "&amp;DATEDIF(V2212,A2212,"YM")&amp;" months, "&amp;DATEDIF(V2212,A2212,"MD")&amp;" days")</f>
        <v/>
      </c>
      <c r="X2212" s="294" t="n"/>
      <c r="Y2212" s="294" t="n"/>
      <c r="Z2212" s="294" t="n"/>
      <c r="AA2212" s="294" t="n"/>
      <c r="AB2212" s="294" t="n">
        <v>4</v>
      </c>
      <c r="AC2212" s="294" t="n">
        <v>14</v>
      </c>
      <c r="AD2212" s="294" t="n">
        <v>13</v>
      </c>
      <c r="AE2212" s="593" t="inlineStr">
        <is>
          <t>2:09.1410</t>
        </is>
      </c>
      <c r="AF2212" s="418">
        <f>IF(OR(AE2212="",AE2212="",AE2212=0),"",6.213/(AE2212*24))</f>
        <v/>
      </c>
      <c r="AG2212" s="298" t="n">
        <v>4</v>
      </c>
      <c r="AH2212" s="593" t="inlineStr">
        <is>
          <t>2:09.9790</t>
        </is>
      </c>
      <c r="AI2212" s="418">
        <f>IF(OR(AH2212="",AH2212="",AH2212=0),"",6.213/(AH2212*24))</f>
        <v/>
      </c>
      <c r="AJ2212" s="175">
        <f>IF(AND(ISNUMBER(AB2212),ISNUMBER(AG2212)),AB2212-AG2212,"")</f>
        <v/>
      </c>
      <c r="AK2212" s="294" t="n"/>
      <c r="AL2212" s="294" t="n">
        <v>161</v>
      </c>
      <c r="AM2212" s="717" t="n">
        <v>0.2907866087962963</v>
      </c>
      <c r="AN2212" s="671">
        <f>IF(OR(AL2212="",AM2212="",AM2212=0),"",AL2212*6.213/(AM2212*24))</f>
        <v/>
      </c>
      <c r="AO2212" s="477">
        <f>IF(AND(AL2212=AL2211,AM2212&lt;&gt;"",AM2211&lt;&gt;""),AM2212-AM2211,"")</f>
        <v/>
      </c>
      <c r="AP2212" s="294" t="n">
        <v>21</v>
      </c>
      <c r="AQ2212" s="593" t="inlineStr">
        <is>
          <t>2:10.0560</t>
        </is>
      </c>
      <c r="AR2212" s="439">
        <f>IF(OR(AQ2212="",AQ2212="",AQ2212=0),"",6.213/(AQ2212*24))</f>
        <v/>
      </c>
      <c r="AS2212" s="436">
        <f>IF(OR(NOT(ISNUMBER(C2212)),NOT(ISNUMBER(AB2212))),"",IF(AG2212&lt;&gt;"",AG2212,AB2212)-C2212)</f>
        <v/>
      </c>
      <c r="AT2212" s="299" t="n"/>
      <c r="AU2212" s="300">
        <f>IF($B2212="","",TEXT($A2212,"yyyymmdd")&amp;"_P"&amp;$C2212&amp;"_C"&amp;$F2212&amp;"_"&amp;TRIM(RIGHT(SUBSTITUTE(TRIM(SUBSTITUTE($L2212,CHAR(160)," "))," ",REPT(" ",60)),60))&amp;IF($P2212="","","-"&amp;TRIM(RIGHT(SUBSTITUTE(TRIM(SUBSTITUTE($P2212,CHAR(160)," "))," ",REPT(" ",60)),60)))&amp;IF($T2212="","","-"&amp;TRIM(RIGHT(SUBSTITUTE(TRIM(SUBSTITUTE($T2212,CHAR(160)," "))," ",REPT(" ",60)),60)))&amp;".jpg")</f>
        <v/>
      </c>
    </row>
    <row r="2213" ht="56" customHeight="1">
      <c r="A2213" s="292" t="n">
        <v>37542</v>
      </c>
      <c r="B2213" s="294" t="inlineStr">
        <is>
          <t>Bob Jane T-Marts 1000, 13 October, 2002</t>
        </is>
      </c>
      <c r="C2213" s="294" t="n">
        <v>3</v>
      </c>
      <c r="D2213" s="294" t="n"/>
      <c r="E2213" s="294" t="n"/>
      <c r="F2213" s="294" t="n">
        <v>2</v>
      </c>
      <c r="G2213" s="294" t="inlineStr">
        <is>
          <t>Holden Racing Team</t>
        </is>
      </c>
      <c r="H2213" s="294" t="n"/>
      <c r="I2213" s="294" t="inlineStr">
        <is>
          <t>Holden, Mobil 1</t>
        </is>
      </c>
      <c r="J2213" s="294" t="inlineStr">
        <is>
          <t>Holden Commodore VX</t>
        </is>
      </c>
      <c r="K2213" s="294" t="n"/>
      <c r="L2213" s="294" t="inlineStr">
        <is>
          <t>Jason Bright</t>
        </is>
      </c>
      <c r="M2213" s="294" t="inlineStr">
        <is>
          <t>AUS</t>
        </is>
      </c>
      <c r="N2213" s="700">
        <f>_xlfn.LET(_xlpm.d,_xlfn.XLOOKUP(L2213,'[1]Birth Dates'!$A:$A,'[1]Birth Dates'!$B:$B,"",0),IF(_xlpm.d=0,"",_xlpm.d))</f>
        <v/>
      </c>
      <c r="O2213" s="294">
        <f>IF(OR(N2213="",A2213="",NOT(ISNUMBER(N2213)),N2213&gt;A2213),"",DATEDIF(N2213,A2213,"Y")&amp;" years, "&amp;DATEDIF(N2213,A2213,"YM")&amp;" months, "&amp;DATEDIF(N2213,A2213,"MD")&amp;" days")</f>
        <v/>
      </c>
      <c r="P2213" s="294" t="inlineStr">
        <is>
          <t>Tomas Mezera</t>
        </is>
      </c>
      <c r="Q2213" s="294" t="inlineStr">
        <is>
          <t>CZE</t>
        </is>
      </c>
      <c r="R2213" s="700">
        <f>_xlfn.LET(_xlpm.d,_xlfn.XLOOKUP(P2213,'[1]Birth Dates'!$A:$A,'[1]Birth Dates'!$B:$B,"",0),IF(_xlpm.d=0,"",_xlpm.d))</f>
        <v/>
      </c>
      <c r="S2213" s="294">
        <f>IF(OR(R2213="",A2213="",NOT(ISNUMBER(R2213)),R2213&gt;A2213),"",DATEDIF(R2213,A2213,"Y")&amp;" years, "&amp;DATEDIF(R2213,A2213,"YM")&amp;" months, "&amp;DATEDIF(R2213,A2213,"MD")&amp;" days")</f>
        <v/>
      </c>
      <c r="T2213" s="294" t="n"/>
      <c r="U2213" s="294" t="n"/>
      <c r="V2213" s="700">
        <f>_xlfn.LET(_xlpm.d,_xlfn.XLOOKUP(T2213,'[1]Birth Dates'!$A:$A,'[1]Birth Dates'!$B:$B,"",0),IF(_xlpm.d=0,"",_xlpm.d))</f>
        <v/>
      </c>
      <c r="W2213" s="294">
        <f>IF(OR(V2213="",A2213="",NOT(ISNUMBER(V2213)),V2213&gt;A2213),"",DATEDIF(V2213,A2213,"Y")&amp;" years, "&amp;DATEDIF(V2213,A2213,"YM")&amp;" months, "&amp;DATEDIF(V2213,A2213,"MD")&amp;" days")</f>
        <v/>
      </c>
      <c r="X2213" s="294" t="n"/>
      <c r="Y2213" s="294" t="n"/>
      <c r="Z2213" s="294" t="n"/>
      <c r="AA2213" s="294" t="n"/>
      <c r="AB2213" s="294" t="n">
        <v>3</v>
      </c>
      <c r="AC2213" s="294" t="n">
        <v>13</v>
      </c>
      <c r="AD2213" s="294" t="n">
        <v>7</v>
      </c>
      <c r="AE2213" s="593" t="inlineStr">
        <is>
          <t>2:09.0170</t>
        </is>
      </c>
      <c r="AF2213" s="418">
        <f>IF(OR(AE2213="",AE2213="",AE2213=0),"",6.213/(AE2213*24))</f>
        <v/>
      </c>
      <c r="AG2213" s="298" t="n">
        <v>3</v>
      </c>
      <c r="AH2213" s="593" t="inlineStr">
        <is>
          <t>2:09.2950</t>
        </is>
      </c>
      <c r="AI2213" s="418">
        <f>IF(OR(AH2213="",AH2213="",AH2213=0),"",6.213/(AH2213*24))</f>
        <v/>
      </c>
      <c r="AJ2213" s="175">
        <f>IF(AND(ISNUMBER(AB2213),ISNUMBER(AG2213)),AB2213-AG2213,"")</f>
        <v/>
      </c>
      <c r="AK2213" s="294" t="n"/>
      <c r="AL2213" s="294" t="n">
        <v>161</v>
      </c>
      <c r="AM2213" s="717" t="n">
        <v>0.2908445717592593</v>
      </c>
      <c r="AN2213" s="671">
        <f>IF(OR(AL2213="",AM2213="",AM2213=0),"",AL2213*6.213/(AM2213*24))</f>
        <v/>
      </c>
      <c r="AO2213" s="477">
        <f>IF(AND(AL2213=AL2212,AM2213&lt;&gt;"",AM2212&lt;&gt;""),AM2213-AM2212,"")</f>
        <v/>
      </c>
      <c r="AP2213" s="294" t="n">
        <v>25</v>
      </c>
      <c r="AQ2213" s="593" t="inlineStr">
        <is>
          <t>2:09.9160</t>
        </is>
      </c>
      <c r="AR2213" s="439">
        <f>IF(OR(AQ2213="",AQ2213="",AQ2213=0),"",6.213/(AQ2213*24))</f>
        <v/>
      </c>
      <c r="AS2213" s="436">
        <f>IF(OR(NOT(ISNUMBER(C2213)),NOT(ISNUMBER(AB2213))),"",IF(AG2213&lt;&gt;"",AG2213,AB2213)-C2213)</f>
        <v/>
      </c>
      <c r="AT2213" s="299" t="n"/>
      <c r="AU2213" s="300">
        <f>IF($B2213="","",TEXT($A2213,"yyyymmdd")&amp;"_P"&amp;$C2213&amp;"_C"&amp;$F2213&amp;"_"&amp;TRIM(RIGHT(SUBSTITUTE(TRIM(SUBSTITUTE($L2213,CHAR(160)," "))," ",REPT(" ",60)),60))&amp;IF($P2213="","","-"&amp;TRIM(RIGHT(SUBSTITUTE(TRIM(SUBSTITUTE($P2213,CHAR(160)," "))," ",REPT(" ",60)),60)))&amp;IF($T2213="","","-"&amp;TRIM(RIGHT(SUBSTITUTE(TRIM(SUBSTITUTE($T2213,CHAR(160)," "))," ",REPT(" ",60)),60)))&amp;".jpg")</f>
        <v/>
      </c>
    </row>
    <row r="2214" ht="56" customHeight="1">
      <c r="A2214" s="292" t="n">
        <v>37542</v>
      </c>
      <c r="B2214" s="294" t="inlineStr">
        <is>
          <t>Bob Jane T-Marts 1000, 13 October, 2002</t>
        </is>
      </c>
      <c r="C2214" s="294" t="n">
        <v>4</v>
      </c>
      <c r="D2214" s="294" t="n"/>
      <c r="E2214" s="294" t="n"/>
      <c r="F2214" s="541" t="inlineStr">
        <is>
          <t>02</t>
        </is>
      </c>
      <c r="G2214" s="294" t="inlineStr">
        <is>
          <t>Holden Young Lions</t>
        </is>
      </c>
      <c r="H2214" s="294" t="n"/>
      <c r="I2214" s="294" t="inlineStr">
        <is>
          <t>EA Sports</t>
        </is>
      </c>
      <c r="J2214" s="294" t="inlineStr">
        <is>
          <t>Holden Commodore VX</t>
        </is>
      </c>
      <c r="K2214" s="294" t="n"/>
      <c r="L2214" s="294" t="inlineStr">
        <is>
          <t>Rick Kelly</t>
        </is>
      </c>
      <c r="M2214" s="294" t="inlineStr">
        <is>
          <t>AUS</t>
        </is>
      </c>
      <c r="N2214" s="700">
        <f>_xlfn.LET(_xlpm.d,_xlfn.XLOOKUP(L2214,'[1]Birth Dates'!$A:$A,'[1]Birth Dates'!$B:$B,"",0),IF(_xlpm.d=0,"",_xlpm.d))</f>
        <v/>
      </c>
      <c r="O2214" s="294">
        <f>IF(OR(N2214="",A2214="",NOT(ISNUMBER(N2214)),N2214&gt;A2214),"",DATEDIF(N2214,A2214,"Y")&amp;" years, "&amp;DATEDIF(N2214,A2214,"YM")&amp;" months, "&amp;DATEDIF(N2214,A2214,"MD")&amp;" days")</f>
        <v/>
      </c>
      <c r="P2214" s="294" t="inlineStr">
        <is>
          <t>Nathan Pretty</t>
        </is>
      </c>
      <c r="Q2214" s="294" t="inlineStr">
        <is>
          <t>AUS</t>
        </is>
      </c>
      <c r="R2214" s="700">
        <f>_xlfn.LET(_xlpm.d,_xlfn.XLOOKUP(P2214,'[1]Birth Dates'!$A:$A,'[1]Birth Dates'!$B:$B,"",0),IF(_xlpm.d=0,"",_xlpm.d))</f>
        <v/>
      </c>
      <c r="S2214" s="294">
        <f>IF(OR(R2214="",A2214="",NOT(ISNUMBER(R2214)),R2214&gt;A2214),"",DATEDIF(R2214,A2214,"Y")&amp;" years, "&amp;DATEDIF(R2214,A2214,"YM")&amp;" months, "&amp;DATEDIF(R2214,A2214,"MD")&amp;" days")</f>
        <v/>
      </c>
      <c r="T2214" s="294" t="n"/>
      <c r="U2214" s="294" t="n"/>
      <c r="V2214" s="700">
        <f>_xlfn.LET(_xlpm.d,_xlfn.XLOOKUP(T2214,'[1]Birth Dates'!$A:$A,'[1]Birth Dates'!$B:$B,"",0),IF(_xlpm.d=0,"",_xlpm.d))</f>
        <v/>
      </c>
      <c r="W2214" s="294">
        <f>IF(OR(V2214="",A2214="",NOT(ISNUMBER(V2214)),V2214&gt;A2214),"",DATEDIF(V2214,A2214,"Y")&amp;" years, "&amp;DATEDIF(V2214,A2214,"YM")&amp;" months, "&amp;DATEDIF(V2214,A2214,"MD")&amp;" days")</f>
        <v/>
      </c>
      <c r="X2214" s="294" t="n"/>
      <c r="Y2214" s="294" t="n"/>
      <c r="Z2214" s="294" t="n"/>
      <c r="AA2214" s="294" t="n"/>
      <c r="AB2214" s="294" t="n">
        <v>13</v>
      </c>
      <c r="AC2214" s="294" t="n">
        <v>19</v>
      </c>
      <c r="AD2214" s="294" t="n">
        <v>12</v>
      </c>
      <c r="AE2214" s="593" t="inlineStr">
        <is>
          <t>2:10.0980</t>
        </is>
      </c>
      <c r="AF2214" s="418">
        <f>IF(OR(AE2214="",AE2214="",AE2214=0),"",6.213/(AE2214*24))</f>
        <v/>
      </c>
      <c r="AG2214" s="298" t="n">
        <v>6</v>
      </c>
      <c r="AH2214" s="593" t="inlineStr">
        <is>
          <t>2:10.0400</t>
        </is>
      </c>
      <c r="AI2214" s="418">
        <f>IF(OR(AH2214="",AH2214="",AH2214=0),"",6.213/(AH2214*24))</f>
        <v/>
      </c>
      <c r="AJ2214" s="175">
        <f>IF(AND(ISNUMBER(AB2214),ISNUMBER(AG2214)),AB2214-AG2214,"")</f>
        <v/>
      </c>
      <c r="AK2214" s="294" t="n"/>
      <c r="AL2214" s="294" t="n">
        <v>161</v>
      </c>
      <c r="AM2214" s="717" t="n">
        <v>0.2909002083333333</v>
      </c>
      <c r="AN2214" s="671">
        <f>IF(OR(AL2214="",AM2214="",AM2214=0),"",AL2214*6.213/(AM2214*24))</f>
        <v/>
      </c>
      <c r="AO2214" s="477">
        <f>IF(AND(AL2214=AL2213,AM2214&lt;&gt;"",AM2213&lt;&gt;""),AM2214-AM2213,"")</f>
        <v/>
      </c>
      <c r="AP2214" s="294" t="n">
        <v>26</v>
      </c>
      <c r="AQ2214" s="593" t="inlineStr">
        <is>
          <t>2:10.2150</t>
        </is>
      </c>
      <c r="AR2214" s="439">
        <f>IF(OR(AQ2214="",AQ2214="",AQ2214=0),"",6.213/(AQ2214*24))</f>
        <v/>
      </c>
      <c r="AS2214" s="436">
        <f>IF(OR(NOT(ISNUMBER(C2214)),NOT(ISNUMBER(AB2214))),"",IF(AG2214&lt;&gt;"",AG2214,AB2214)-C2214)</f>
        <v/>
      </c>
      <c r="AT2214" s="299" t="n"/>
      <c r="AU2214" s="300">
        <f>IF($B2214="","",TEXT($A2214,"yyyymmdd")&amp;"_P"&amp;$C2214&amp;"_C"&amp;$F2214&amp;"_"&amp;TRIM(RIGHT(SUBSTITUTE(TRIM(SUBSTITUTE($L2214,CHAR(160)," "))," ",REPT(" ",60)),60))&amp;IF($P2214="","","-"&amp;TRIM(RIGHT(SUBSTITUTE(TRIM(SUBSTITUTE($P2214,CHAR(160)," "))," ",REPT(" ",60)),60)))&amp;IF($T2214="","","-"&amp;TRIM(RIGHT(SUBSTITUTE(TRIM(SUBSTITUTE($T2214,CHAR(160)," "))," ",REPT(" ",60)),60)))&amp;".jpg")</f>
        <v/>
      </c>
    </row>
    <row r="2215" ht="56" customHeight="1">
      <c r="A2215" s="292" t="n">
        <v>37542</v>
      </c>
      <c r="B2215" s="294" t="inlineStr">
        <is>
          <t>Bob Jane T-Marts 1000, 13 October, 2002</t>
        </is>
      </c>
      <c r="C2215" s="294" t="n">
        <v>5</v>
      </c>
      <c r="D2215" s="294" t="n"/>
      <c r="E2215" s="294" t="n"/>
      <c r="F2215" s="294" t="n">
        <v>11</v>
      </c>
      <c r="G2215" s="294" t="inlineStr">
        <is>
          <t>Perkins Engineering</t>
        </is>
      </c>
      <c r="H2215" s="294" t="n"/>
      <c r="I2215" s="294" t="inlineStr">
        <is>
          <t>Castrol</t>
        </is>
      </c>
      <c r="J2215" s="294" t="inlineStr">
        <is>
          <t>Holden Commodore VX</t>
        </is>
      </c>
      <c r="K2215" s="294" t="n"/>
      <c r="L2215" s="294" t="inlineStr">
        <is>
          <t>Larry Perkins</t>
        </is>
      </c>
      <c r="M2215" s="294" t="inlineStr">
        <is>
          <t>AUS</t>
        </is>
      </c>
      <c r="N2215" s="700">
        <f>_xlfn.LET(_xlpm.d,_xlfn.XLOOKUP(L2215,'[1]Birth Dates'!$A:$A,'[1]Birth Dates'!$B:$B,"",0),IF(_xlpm.d=0,"",_xlpm.d))</f>
        <v/>
      </c>
      <c r="O2215" s="294">
        <f>IF(OR(N2215="",A2215="",NOT(ISNUMBER(N2215)),N2215&gt;A2215),"",DATEDIF(N2215,A2215,"Y")&amp;" years, "&amp;DATEDIF(N2215,A2215,"YM")&amp;" months, "&amp;DATEDIF(N2215,A2215,"MD")&amp;" days")</f>
        <v/>
      </c>
      <c r="P2215" s="294" t="inlineStr">
        <is>
          <t>Paul Dumbrell</t>
        </is>
      </c>
      <c r="Q2215" s="294" t="inlineStr">
        <is>
          <t>AUS</t>
        </is>
      </c>
      <c r="R2215" s="700">
        <f>_xlfn.LET(_xlpm.d,_xlfn.XLOOKUP(P2215,'[1]Birth Dates'!$A:$A,'[1]Birth Dates'!$B:$B,"",0),IF(_xlpm.d=0,"",_xlpm.d))</f>
        <v/>
      </c>
      <c r="S2215" s="294">
        <f>IF(OR(R2215="",A2215="",NOT(ISNUMBER(R2215)),R2215&gt;A2215),"",DATEDIF(R2215,A2215,"Y")&amp;" years, "&amp;DATEDIF(R2215,A2215,"YM")&amp;" months, "&amp;DATEDIF(R2215,A2215,"MD")&amp;" days")</f>
        <v/>
      </c>
      <c r="T2215" s="294" t="n"/>
      <c r="U2215" s="294" t="n"/>
      <c r="V2215" s="700">
        <f>_xlfn.LET(_xlpm.d,_xlfn.XLOOKUP(T2215,'[1]Birth Dates'!$A:$A,'[1]Birth Dates'!$B:$B,"",0),IF(_xlpm.d=0,"",_xlpm.d))</f>
        <v/>
      </c>
      <c r="W2215" s="294">
        <f>IF(OR(V2215="",A2215="",NOT(ISNUMBER(V2215)),V2215&gt;A2215),"",DATEDIF(V2215,A2215,"Y")&amp;" years, "&amp;DATEDIF(V2215,A2215,"YM")&amp;" months, "&amp;DATEDIF(V2215,A2215,"MD")&amp;" days")</f>
        <v/>
      </c>
      <c r="X2215" s="294" t="n"/>
      <c r="Y2215" s="294" t="n"/>
      <c r="Z2215" s="294" t="n"/>
      <c r="AA2215" s="294" t="n"/>
      <c r="AB2215" s="294" t="n">
        <v>9</v>
      </c>
      <c r="AC2215" s="294" t="n">
        <v>17</v>
      </c>
      <c r="AD2215" s="294" t="n">
        <v>16</v>
      </c>
      <c r="AE2215" s="593" t="inlineStr">
        <is>
          <t>2:09.6930</t>
        </is>
      </c>
      <c r="AF2215" s="418">
        <f>IF(OR(AE2215="",AE2215="",AE2215=0),"",6.213/(AE2215*24))</f>
        <v/>
      </c>
      <c r="AG2215" s="298" t="n">
        <v>13</v>
      </c>
      <c r="AH2215" s="593" t="inlineStr">
        <is>
          <t>2:10.8570</t>
        </is>
      </c>
      <c r="AI2215" s="418">
        <f>IF(OR(AH2215="",AH2215="",AH2215=0),"",6.213/(AH2215*24))</f>
        <v/>
      </c>
      <c r="AJ2215" s="175">
        <f>IF(AND(ISNUMBER(AB2215),ISNUMBER(AG2215)),AB2215-AG2215,"")</f>
        <v/>
      </c>
      <c r="AK2215" s="294" t="n"/>
      <c r="AL2215" s="294" t="n">
        <v>161</v>
      </c>
      <c r="AM2215" s="717" t="n">
        <v>0.2909861689814815</v>
      </c>
      <c r="AN2215" s="671">
        <f>IF(OR(AL2215="",AM2215="",AM2215=0),"",AL2215*6.213/(AM2215*24))</f>
        <v/>
      </c>
      <c r="AO2215" s="477">
        <f>IF(AND(AL2215=AL2214,AM2215&lt;&gt;"",AM2214&lt;&gt;""),AM2215-AM2214,"")</f>
        <v/>
      </c>
      <c r="AP2215" s="294" t="n">
        <v>22</v>
      </c>
      <c r="AQ2215" s="593" t="inlineStr">
        <is>
          <t>2:10.3490</t>
        </is>
      </c>
      <c r="AR2215" s="439">
        <f>IF(OR(AQ2215="",AQ2215="",AQ2215=0),"",6.213/(AQ2215*24))</f>
        <v/>
      </c>
      <c r="AS2215" s="436">
        <f>IF(OR(NOT(ISNUMBER(C2215)),NOT(ISNUMBER(AB2215))),"",IF(AG2215&lt;&gt;"",AG2215,AB2215)-C2215)</f>
        <v/>
      </c>
      <c r="AT2215" s="299" t="n"/>
      <c r="AU2215" s="300">
        <f>IF($B2215="","",TEXT($A2215,"yyyymmdd")&amp;"_P"&amp;$C2215&amp;"_C"&amp;$F2215&amp;"_"&amp;TRIM(RIGHT(SUBSTITUTE(TRIM(SUBSTITUTE($L2215,CHAR(160)," "))," ",REPT(" ",60)),60))&amp;IF($P2215="","","-"&amp;TRIM(RIGHT(SUBSTITUTE(TRIM(SUBSTITUTE($P2215,CHAR(160)," "))," ",REPT(" ",60)),60)))&amp;IF($T2215="","","-"&amp;TRIM(RIGHT(SUBSTITUTE(TRIM(SUBSTITUTE($T2215,CHAR(160)," "))," ",REPT(" ",60)),60)))&amp;".jpg")</f>
        <v/>
      </c>
    </row>
    <row r="2216" ht="56" customHeight="1">
      <c r="A2216" s="292" t="n">
        <v>37542</v>
      </c>
      <c r="B2216" s="294" t="inlineStr">
        <is>
          <t>Bob Jane T-Marts 1000, 13 October, 2002</t>
        </is>
      </c>
      <c r="C2216" s="294" t="n">
        <v>6</v>
      </c>
      <c r="D2216" s="294" t="n"/>
      <c r="E2216" s="294" t="n"/>
      <c r="F2216" s="294" t="n">
        <v>66</v>
      </c>
      <c r="G2216" s="294" t="inlineStr">
        <is>
          <t>Briggs Motor Sport</t>
        </is>
      </c>
      <c r="H2216" s="294" t="n"/>
      <c r="I2216" s="294" t="inlineStr">
        <is>
          <t>Betta Electrical</t>
        </is>
      </c>
      <c r="J2216" s="294" t="inlineStr">
        <is>
          <t>Ford Falcon AU</t>
        </is>
      </c>
      <c r="K2216" s="294" t="n"/>
      <c r="L2216" s="294" t="inlineStr">
        <is>
          <t>Tony Longhurst</t>
        </is>
      </c>
      <c r="M2216" s="294" t="inlineStr">
        <is>
          <t>AUS</t>
        </is>
      </c>
      <c r="N2216" s="700">
        <f>_xlfn.LET(_xlpm.d,_xlfn.XLOOKUP(L2216,'[1]Birth Dates'!$A:$A,'[1]Birth Dates'!$B:$B,"",0),IF(_xlpm.d=0,"",_xlpm.d))</f>
        <v/>
      </c>
      <c r="O2216" s="294">
        <f>IF(OR(N2216="",A2216="",NOT(ISNUMBER(N2216)),N2216&gt;A2216),"",DATEDIF(N2216,A2216,"Y")&amp;" years, "&amp;DATEDIF(N2216,A2216,"YM")&amp;" months, "&amp;DATEDIF(N2216,A2216,"MD")&amp;" days")</f>
        <v/>
      </c>
      <c r="P2216" s="294" t="inlineStr">
        <is>
          <t>Mathew White</t>
        </is>
      </c>
      <c r="Q2216" s="294" t="inlineStr">
        <is>
          <t>AUS</t>
        </is>
      </c>
      <c r="R2216" s="700">
        <f>_xlfn.LET(_xlpm.d,_xlfn.XLOOKUP(P2216,'[1]Birth Dates'!$A:$A,'[1]Birth Dates'!$B:$B,"",0),IF(_xlpm.d=0,"",_xlpm.d))</f>
        <v/>
      </c>
      <c r="S2216" s="294">
        <f>IF(OR(R2216="",A2216="",NOT(ISNUMBER(R2216)),R2216&gt;A2216),"",DATEDIF(R2216,A2216,"Y")&amp;" years, "&amp;DATEDIF(R2216,A2216,"YM")&amp;" months, "&amp;DATEDIF(R2216,A2216,"MD")&amp;" days")</f>
        <v/>
      </c>
      <c r="T2216" s="294" t="n"/>
      <c r="U2216" s="294" t="n"/>
      <c r="V2216" s="700">
        <f>_xlfn.LET(_xlpm.d,_xlfn.XLOOKUP(T2216,'[1]Birth Dates'!$A:$A,'[1]Birth Dates'!$B:$B,"",0),IF(_xlpm.d=0,"",_xlpm.d))</f>
        <v/>
      </c>
      <c r="W2216" s="294">
        <f>IF(OR(V2216="",A2216="",NOT(ISNUMBER(V2216)),V2216&gt;A2216),"",DATEDIF(V2216,A2216,"Y")&amp;" years, "&amp;DATEDIF(V2216,A2216,"YM")&amp;" months, "&amp;DATEDIF(V2216,A2216,"MD")&amp;" days")</f>
        <v/>
      </c>
      <c r="X2216" s="294" t="n"/>
      <c r="Y2216" s="294" t="n"/>
      <c r="Z2216" s="294" t="n"/>
      <c r="AA2216" s="294" t="n"/>
      <c r="AB2216" s="294" t="n">
        <v>21</v>
      </c>
      <c r="AC2216" s="294" t="n">
        <v>15</v>
      </c>
      <c r="AD2216" s="294" t="n">
        <v>4</v>
      </c>
      <c r="AE2216" s="593" t="inlineStr">
        <is>
          <t>2:10.5700</t>
        </is>
      </c>
      <c r="AF2216" s="418">
        <f>IF(OR(AE2216="",AE2216="",AE2216=0),"",6.213/(AE2216*24))</f>
        <v/>
      </c>
      <c r="AG2216" s="298" t="n"/>
      <c r="AH2216" s="587" t="inlineStr"/>
      <c r="AI2216" s="418">
        <f>IF(OR(AH2216="",AH2216="",AH2216=0),"",6.213/(AH2216*24))</f>
        <v/>
      </c>
      <c r="AJ2216" s="175">
        <f>IF(AND(ISNUMBER(AB2216),ISNUMBER(AG2216)),AB2216-AG2216,"")</f>
        <v/>
      </c>
      <c r="AK2216" s="294" t="n"/>
      <c r="AL2216" s="294" t="n">
        <v>161</v>
      </c>
      <c r="AM2216" s="717" t="n">
        <v>0.2910482291666667</v>
      </c>
      <c r="AN2216" s="671">
        <f>IF(OR(AL2216="",AM2216="",AM2216=0),"",AL2216*6.213/(AM2216*24))</f>
        <v/>
      </c>
      <c r="AO2216" s="477">
        <f>IF(AND(AL2216=AL2215,AM2216&lt;&gt;"",AM2215&lt;&gt;""),AM2216-AM2215,"")</f>
        <v/>
      </c>
      <c r="AP2216" s="294" t="n">
        <v>28</v>
      </c>
      <c r="AQ2216" s="593" t="inlineStr">
        <is>
          <t>2:11.1400</t>
        </is>
      </c>
      <c r="AR2216" s="439">
        <f>IF(OR(AQ2216="",AQ2216="",AQ2216=0),"",6.213/(AQ2216*24))</f>
        <v/>
      </c>
      <c r="AS2216" s="436">
        <f>IF(OR(NOT(ISNUMBER(C2216)),NOT(ISNUMBER(AB2216))),"",IF(AG2216&lt;&gt;"",AG2216,AB2216)-C2216)</f>
        <v/>
      </c>
      <c r="AT2216" s="299" t="n"/>
      <c r="AU2216" s="300">
        <f>IF($B2216="","",TEXT($A2216,"yyyymmdd")&amp;"_P"&amp;$C2216&amp;"_C"&amp;$F2216&amp;"_"&amp;TRIM(RIGHT(SUBSTITUTE(TRIM(SUBSTITUTE($L2216,CHAR(160)," "))," ",REPT(" ",60)),60))&amp;IF($P2216="","","-"&amp;TRIM(RIGHT(SUBSTITUTE(TRIM(SUBSTITUTE($P2216,CHAR(160)," "))," ",REPT(" ",60)),60)))&amp;IF($T2216="","","-"&amp;TRIM(RIGHT(SUBSTITUTE(TRIM(SUBSTITUTE($T2216,CHAR(160)," "))," ",REPT(" ",60)),60)))&amp;".jpg")</f>
        <v/>
      </c>
    </row>
    <row r="2217" ht="56" customHeight="1">
      <c r="A2217" s="292" t="n">
        <v>37542</v>
      </c>
      <c r="B2217" s="294" t="inlineStr">
        <is>
          <t>Bob Jane T-Marts 1000, 13 October, 2002</t>
        </is>
      </c>
      <c r="C2217" s="294" t="n">
        <v>7</v>
      </c>
      <c r="D2217" s="294" t="n"/>
      <c r="E2217" s="294" t="n"/>
      <c r="F2217" s="294" t="n">
        <v>18</v>
      </c>
      <c r="G2217" s="294" t="inlineStr">
        <is>
          <t>Dick Johnson Racing</t>
        </is>
      </c>
      <c r="H2217" s="294" t="n"/>
      <c r="I2217" s="294" t="inlineStr">
        <is>
          <t>Shell Helix</t>
        </is>
      </c>
      <c r="J2217" s="294" t="inlineStr">
        <is>
          <t>Ford Falcon AU</t>
        </is>
      </c>
      <c r="K2217" s="294" t="n"/>
      <c r="L2217" s="294" t="inlineStr">
        <is>
          <t>Greg Ritter</t>
        </is>
      </c>
      <c r="M2217" s="294" t="inlineStr">
        <is>
          <t>AUS</t>
        </is>
      </c>
      <c r="N2217" s="700">
        <f>_xlfn.LET(_xlpm.d,_xlfn.XLOOKUP(L2217,'[1]Birth Dates'!$A:$A,'[1]Birth Dates'!$B:$B,"",0),IF(_xlpm.d=0,"",_xlpm.d))</f>
        <v/>
      </c>
      <c r="O2217" s="294">
        <f>IF(OR(N2217="",A2217="",NOT(ISNUMBER(N2217)),N2217&gt;A2217),"",DATEDIF(N2217,A2217,"Y")&amp;" years, "&amp;DATEDIF(N2217,A2217,"YM")&amp;" months, "&amp;DATEDIF(N2217,A2217,"MD")&amp;" days")</f>
        <v/>
      </c>
      <c r="P2217" s="294" t="inlineStr">
        <is>
          <t>Alan Jones</t>
        </is>
      </c>
      <c r="Q2217" s="294" t="inlineStr">
        <is>
          <t>AUS</t>
        </is>
      </c>
      <c r="R2217" s="700">
        <f>_xlfn.LET(_xlpm.d,_xlfn.XLOOKUP(P2217,'[1]Birth Dates'!$A:$A,'[1]Birth Dates'!$B:$B,"",0),IF(_xlpm.d=0,"",_xlpm.d))</f>
        <v/>
      </c>
      <c r="S2217" s="294">
        <f>IF(OR(R2217="",A2217="",NOT(ISNUMBER(R2217)),R2217&gt;A2217),"",DATEDIF(R2217,A2217,"Y")&amp;" years, "&amp;DATEDIF(R2217,A2217,"YM")&amp;" months, "&amp;DATEDIF(R2217,A2217,"MD")&amp;" days")</f>
        <v/>
      </c>
      <c r="T2217" s="294" t="n"/>
      <c r="U2217" s="294" t="n"/>
      <c r="V2217" s="700">
        <f>_xlfn.LET(_xlpm.d,_xlfn.XLOOKUP(T2217,'[1]Birth Dates'!$A:$A,'[1]Birth Dates'!$B:$B,"",0),IF(_xlpm.d=0,"",_xlpm.d))</f>
        <v/>
      </c>
      <c r="W2217" s="294">
        <f>IF(OR(V2217="",A2217="",NOT(ISNUMBER(V2217)),V2217&gt;A2217),"",DATEDIF(V2217,A2217,"Y")&amp;" years, "&amp;DATEDIF(V2217,A2217,"YM")&amp;" months, "&amp;DATEDIF(V2217,A2217,"MD")&amp;" days")</f>
        <v/>
      </c>
      <c r="X2217" s="294" t="n"/>
      <c r="Y2217" s="294" t="n"/>
      <c r="Z2217" s="294" t="n"/>
      <c r="AA2217" s="294" t="n"/>
      <c r="AB2217" s="294" t="n">
        <v>15</v>
      </c>
      <c r="AC2217" s="294" t="n">
        <v>14</v>
      </c>
      <c r="AD2217" s="294" t="n">
        <v>11</v>
      </c>
      <c r="AE2217" s="593" t="inlineStr">
        <is>
          <t>2:10.1570</t>
        </is>
      </c>
      <c r="AF2217" s="418">
        <f>IF(OR(AE2217="",AE2217="",AE2217=0),"",6.213/(AE2217*24))</f>
        <v/>
      </c>
      <c r="AG2217" s="298" t="n">
        <v>7</v>
      </c>
      <c r="AH2217" s="593" t="inlineStr">
        <is>
          <t>2:10.0650</t>
        </is>
      </c>
      <c r="AI2217" s="418">
        <f>IF(OR(AH2217="",AH2217="",AH2217=0),"",6.213/(AH2217*24))</f>
        <v/>
      </c>
      <c r="AJ2217" s="175">
        <f>IF(AND(ISNUMBER(AB2217),ISNUMBER(AG2217)),AB2217-AG2217,"")</f>
        <v/>
      </c>
      <c r="AK2217" s="294" t="n"/>
      <c r="AL2217" s="294" t="n">
        <v>161</v>
      </c>
      <c r="AM2217" s="717" t="n">
        <v>0.2913487847222222</v>
      </c>
      <c r="AN2217" s="671">
        <f>IF(OR(AL2217="",AM2217="",AM2217=0),"",AL2217*6.213/(AM2217*24))</f>
        <v/>
      </c>
      <c r="AO2217" s="477">
        <f>IF(AND(AL2217=AL2216,AM2217&lt;&gt;"",AM2216&lt;&gt;""),AM2217-AM2216,"")</f>
        <v/>
      </c>
      <c r="AP2217" s="294" t="n">
        <v>24</v>
      </c>
      <c r="AQ2217" s="593" t="inlineStr">
        <is>
          <t>2:10.9710</t>
        </is>
      </c>
      <c r="AR2217" s="439">
        <f>IF(OR(AQ2217="",AQ2217="",AQ2217=0),"",6.213/(AQ2217*24))</f>
        <v/>
      </c>
      <c r="AS2217" s="436">
        <f>IF(OR(NOT(ISNUMBER(C2217)),NOT(ISNUMBER(AB2217))),"",IF(AG2217&lt;&gt;"",AG2217,AB2217)-C2217)</f>
        <v/>
      </c>
      <c r="AT2217" s="299" t="n"/>
      <c r="AU2217" s="300">
        <f>IF($B2217="","",TEXT($A2217,"yyyymmdd")&amp;"_P"&amp;$C2217&amp;"_C"&amp;$F2217&amp;"_"&amp;TRIM(RIGHT(SUBSTITUTE(TRIM(SUBSTITUTE($L2217,CHAR(160)," "))," ",REPT(" ",60)),60))&amp;IF($P2217="","","-"&amp;TRIM(RIGHT(SUBSTITUTE(TRIM(SUBSTITUTE($P2217,CHAR(160)," "))," ",REPT(" ",60)),60)))&amp;IF($T2217="","","-"&amp;TRIM(RIGHT(SUBSTITUTE(TRIM(SUBSTITUTE($T2217,CHAR(160)," "))," ",REPT(" ",60)),60)))&amp;".jpg")</f>
        <v/>
      </c>
    </row>
    <row r="2218" ht="56" customHeight="1">
      <c r="A2218" s="292" t="n">
        <v>37542</v>
      </c>
      <c r="B2218" s="294" t="inlineStr">
        <is>
          <t>Bob Jane T-Marts 1000, 13 October, 2002</t>
        </is>
      </c>
      <c r="C2218" s="294" t="n">
        <v>8</v>
      </c>
      <c r="D2218" s="294" t="n"/>
      <c r="E2218" s="294" t="n"/>
      <c r="F2218" s="294" t="n">
        <v>40</v>
      </c>
      <c r="G2218" s="294" t="inlineStr">
        <is>
          <t>Paragon Motorsport</t>
        </is>
      </c>
      <c r="H2218" s="294" t="n"/>
      <c r="I2218" s="294" t="inlineStr">
        <is>
          <t>VIP Petfoods</t>
        </is>
      </c>
      <c r="J2218" s="294" t="inlineStr">
        <is>
          <t>Ford Falcon AU</t>
        </is>
      </c>
      <c r="K2218" s="294" t="n"/>
      <c r="L2218" s="294" t="inlineStr">
        <is>
          <t>Cameron McLean</t>
        </is>
      </c>
      <c r="M2218" s="294" t="inlineStr">
        <is>
          <t>AUS</t>
        </is>
      </c>
      <c r="N2218" s="700">
        <f>_xlfn.LET(_xlpm.d,_xlfn.XLOOKUP(L2218,'[1]Birth Dates'!$A:$A,'[1]Birth Dates'!$B:$B,"",0),IF(_xlpm.d=0,"",_xlpm.d))</f>
        <v/>
      </c>
      <c r="O2218" s="294">
        <f>IF(OR(N2218="",A2218="",NOT(ISNUMBER(N2218)),N2218&gt;A2218),"",DATEDIF(N2218,A2218,"Y")&amp;" years, "&amp;DATEDIF(N2218,A2218,"YM")&amp;" months, "&amp;DATEDIF(N2218,A2218,"MD")&amp;" days")</f>
        <v/>
      </c>
      <c r="P2218" s="294" t="inlineStr">
        <is>
          <t>Tony Scott</t>
        </is>
      </c>
      <c r="Q2218" s="294" t="inlineStr">
        <is>
          <t>AUS</t>
        </is>
      </c>
      <c r="R2218" s="700">
        <f>_xlfn.LET(_xlpm.d,_xlfn.XLOOKUP(P2218,'[1]Birth Dates'!$A:$A,'[1]Birth Dates'!$B:$B,"",0),IF(_xlpm.d=0,"",_xlpm.d))</f>
        <v/>
      </c>
      <c r="S2218" s="294">
        <f>IF(OR(R2218="",A2218="",NOT(ISNUMBER(R2218)),R2218&gt;A2218),"",DATEDIF(R2218,A2218,"Y")&amp;" years, "&amp;DATEDIF(R2218,A2218,"YM")&amp;" months, "&amp;DATEDIF(R2218,A2218,"MD")&amp;" days")</f>
        <v/>
      </c>
      <c r="T2218" s="294" t="n"/>
      <c r="U2218" s="294" t="n"/>
      <c r="V2218" s="700">
        <f>_xlfn.LET(_xlpm.d,_xlfn.XLOOKUP(T2218,'[1]Birth Dates'!$A:$A,'[1]Birth Dates'!$B:$B,"",0),IF(_xlpm.d=0,"",_xlpm.d))</f>
        <v/>
      </c>
      <c r="W2218" s="294">
        <f>IF(OR(V2218="",A2218="",NOT(ISNUMBER(V2218)),V2218&gt;A2218),"",DATEDIF(V2218,A2218,"Y")&amp;" years, "&amp;DATEDIF(V2218,A2218,"YM")&amp;" months, "&amp;DATEDIF(V2218,A2218,"MD")&amp;" days")</f>
        <v/>
      </c>
      <c r="X2218" s="294" t="n"/>
      <c r="Y2218" s="294" t="n"/>
      <c r="Z2218" s="294" t="n"/>
      <c r="AA2218" s="294" t="n"/>
      <c r="AB2218" s="294" t="n">
        <v>19</v>
      </c>
      <c r="AC2218" s="294" t="n">
        <v>17</v>
      </c>
      <c r="AD2218" s="294" t="n">
        <v>13</v>
      </c>
      <c r="AE2218" s="593" t="inlineStr">
        <is>
          <t>2:10.4260</t>
        </is>
      </c>
      <c r="AF2218" s="418">
        <f>IF(OR(AE2218="",AE2218="",AE2218=0),"",6.213/(AE2218*24))</f>
        <v/>
      </c>
      <c r="AG2218" s="298" t="n"/>
      <c r="AH2218" s="587" t="inlineStr"/>
      <c r="AI2218" s="418">
        <f>IF(OR(AH2218="",AH2218="",AH2218=0),"",6.213/(AH2218*24))</f>
        <v/>
      </c>
      <c r="AJ2218" s="175">
        <f>IF(AND(ISNUMBER(AB2218),ISNUMBER(AG2218)),AB2218-AG2218,"")</f>
        <v/>
      </c>
      <c r="AK2218" s="294" t="n"/>
      <c r="AL2218" s="294" t="n">
        <v>161</v>
      </c>
      <c r="AM2218" s="717" t="n">
        <v>0.2913978587962963</v>
      </c>
      <c r="AN2218" s="671">
        <f>IF(OR(AL2218="",AM2218="",AM2218=0),"",AL2218*6.213/(AM2218*24))</f>
        <v/>
      </c>
      <c r="AO2218" s="477">
        <f>IF(AND(AL2218=AL2217,AM2218&lt;&gt;"",AM2217&lt;&gt;""),AM2218-AM2217,"")</f>
        <v/>
      </c>
      <c r="AP2218" s="294" t="n">
        <v>18</v>
      </c>
      <c r="AQ2218" s="593" t="inlineStr">
        <is>
          <t>2:11.8380</t>
        </is>
      </c>
      <c r="AR2218" s="439">
        <f>IF(OR(AQ2218="",AQ2218="",AQ2218=0),"",6.213/(AQ2218*24))</f>
        <v/>
      </c>
      <c r="AS2218" s="436">
        <f>IF(OR(NOT(ISNUMBER(C2218)),NOT(ISNUMBER(AB2218))),"",IF(AG2218&lt;&gt;"",AG2218,AB2218)-C2218)</f>
        <v/>
      </c>
      <c r="AT2218" s="299" t="n"/>
      <c r="AU2218" s="300">
        <f>IF($B2218="","",TEXT($A2218,"yyyymmdd")&amp;"_P"&amp;$C2218&amp;"_C"&amp;$F2218&amp;"_"&amp;TRIM(RIGHT(SUBSTITUTE(TRIM(SUBSTITUTE($L2218,CHAR(160)," "))," ",REPT(" ",60)),60))&amp;IF($P2218="","","-"&amp;TRIM(RIGHT(SUBSTITUTE(TRIM(SUBSTITUTE($P2218,CHAR(160)," "))," ",REPT(" ",60)),60)))&amp;IF($T2218="","","-"&amp;TRIM(RIGHT(SUBSTITUTE(TRIM(SUBSTITUTE($T2218,CHAR(160)," "))," ",REPT(" ",60)),60)))&amp;".jpg")</f>
        <v/>
      </c>
    </row>
    <row r="2219" ht="56" customHeight="1">
      <c r="A2219" s="292" t="n">
        <v>37542</v>
      </c>
      <c r="B2219" s="294" t="inlineStr">
        <is>
          <t>Bob Jane T-Marts 1000, 13 October, 2002</t>
        </is>
      </c>
      <c r="C2219" s="294" t="n">
        <v>9</v>
      </c>
      <c r="D2219" s="294" t="n"/>
      <c r="E2219" s="294" t="n"/>
      <c r="F2219" s="294" t="n">
        <v>31</v>
      </c>
      <c r="G2219" s="294" t="inlineStr">
        <is>
          <t>Steven Ellery Racing</t>
        </is>
      </c>
      <c r="H2219" s="294" t="n"/>
      <c r="I2219" s="294" t="inlineStr">
        <is>
          <t>Supercheap Auto</t>
        </is>
      </c>
      <c r="J2219" s="294" t="inlineStr">
        <is>
          <t>Ford Falcon AU</t>
        </is>
      </c>
      <c r="K2219" s="294" t="n"/>
      <c r="L2219" s="294" t="inlineStr">
        <is>
          <t>Steve Ellery</t>
        </is>
      </c>
      <c r="M2219" s="294" t="inlineStr">
        <is>
          <t>AUS</t>
        </is>
      </c>
      <c r="N2219" s="700">
        <f>_xlfn.LET(_xlpm.d,_xlfn.XLOOKUP(L2219,'[1]Birth Dates'!$A:$A,'[1]Birth Dates'!$B:$B,"",0),IF(_xlpm.d=0,"",_xlpm.d))</f>
        <v/>
      </c>
      <c r="O2219" s="294">
        <f>IF(OR(N2219="",A2219="",NOT(ISNUMBER(N2219)),N2219&gt;A2219),"",DATEDIF(N2219,A2219,"Y")&amp;" years, "&amp;DATEDIF(N2219,A2219,"YM")&amp;" months, "&amp;DATEDIF(N2219,A2219,"MD")&amp;" days")</f>
        <v/>
      </c>
      <c r="P2219" s="294" t="inlineStr">
        <is>
          <t>Luke Youlden</t>
        </is>
      </c>
      <c r="Q2219" s="294" t="inlineStr">
        <is>
          <t>AUS</t>
        </is>
      </c>
      <c r="R2219" s="700">
        <f>_xlfn.LET(_xlpm.d,_xlfn.XLOOKUP(P2219,'[1]Birth Dates'!$A:$A,'[1]Birth Dates'!$B:$B,"",0),IF(_xlpm.d=0,"",_xlpm.d))</f>
        <v/>
      </c>
      <c r="S2219" s="294">
        <f>IF(OR(R2219="",A2219="",NOT(ISNUMBER(R2219)),R2219&gt;A2219),"",DATEDIF(R2219,A2219,"Y")&amp;" years, "&amp;DATEDIF(R2219,A2219,"YM")&amp;" months, "&amp;DATEDIF(R2219,A2219,"MD")&amp;" days")</f>
        <v/>
      </c>
      <c r="T2219" s="294" t="n"/>
      <c r="U2219" s="294" t="n"/>
      <c r="V2219" s="700">
        <f>_xlfn.LET(_xlpm.d,_xlfn.XLOOKUP(T2219,'[1]Birth Dates'!$A:$A,'[1]Birth Dates'!$B:$B,"",0),IF(_xlpm.d=0,"",_xlpm.d))</f>
        <v/>
      </c>
      <c r="W2219" s="294">
        <f>IF(OR(V2219="",A2219="",NOT(ISNUMBER(V2219)),V2219&gt;A2219),"",DATEDIF(V2219,A2219,"Y")&amp;" years, "&amp;DATEDIF(V2219,A2219,"YM")&amp;" months, "&amp;DATEDIF(V2219,A2219,"MD")&amp;" days")</f>
        <v/>
      </c>
      <c r="X2219" s="294" t="n"/>
      <c r="Y2219" s="294" t="n"/>
      <c r="Z2219" s="294" t="n"/>
      <c r="AA2219" s="294" t="n"/>
      <c r="AB2219" s="294" t="n">
        <v>7</v>
      </c>
      <c r="AC2219" s="294" t="n">
        <v>14</v>
      </c>
      <c r="AD2219" s="294" t="n">
        <v>10</v>
      </c>
      <c r="AE2219" s="593" t="inlineStr">
        <is>
          <t>2:09.6380</t>
        </is>
      </c>
      <c r="AF2219" s="418">
        <f>IF(OR(AE2219="",AE2219="",AE2219=0),"",6.213/(AE2219*24))</f>
        <v/>
      </c>
      <c r="AG2219" s="298" t="n">
        <v>12</v>
      </c>
      <c r="AH2219" s="593" t="inlineStr">
        <is>
          <t>2:10.6720</t>
        </is>
      </c>
      <c r="AI2219" s="418">
        <f>IF(OR(AH2219="",AH2219="",AH2219=0),"",6.213/(AH2219*24))</f>
        <v/>
      </c>
      <c r="AJ2219" s="175">
        <f>IF(AND(ISNUMBER(AB2219),ISNUMBER(AG2219)),AB2219-AG2219,"")</f>
        <v/>
      </c>
      <c r="AK2219" s="294" t="n"/>
      <c r="AL2219" s="294" t="n">
        <v>160</v>
      </c>
      <c r="AM2219" s="717" t="n">
        <v>0.2910883449074074</v>
      </c>
      <c r="AN2219" s="671">
        <f>IF(OR(AL2219="",AM2219="",AM2219=0),"",AL2219*6.213/(AM2219*24))</f>
        <v/>
      </c>
      <c r="AO2219" s="477">
        <f>IF(AND(AL2219=AL2218,AM2219&lt;&gt;"",AM2218&lt;&gt;""),AM2219-AM2218,"")</f>
        <v/>
      </c>
      <c r="AP2219" s="294" t="n">
        <v>11</v>
      </c>
      <c r="AQ2219" s="593" t="inlineStr">
        <is>
          <t>2:11.4110</t>
        </is>
      </c>
      <c r="AR2219" s="439">
        <f>IF(OR(AQ2219="",AQ2219="",AQ2219=0),"",6.213/(AQ2219*24))</f>
        <v/>
      </c>
      <c r="AS2219" s="436">
        <f>IF(OR(NOT(ISNUMBER(C2219)),NOT(ISNUMBER(AB2219))),"",IF(AG2219&lt;&gt;"",AG2219,AB2219)-C2219)</f>
        <v/>
      </c>
      <c r="AT2219" s="299" t="n"/>
      <c r="AU2219" s="300">
        <f>IF($B2219="","",TEXT($A2219,"yyyymmdd")&amp;"_P"&amp;$C2219&amp;"_C"&amp;$F2219&amp;"_"&amp;TRIM(RIGHT(SUBSTITUTE(TRIM(SUBSTITUTE($L2219,CHAR(160)," "))," ",REPT(" ",60)),60))&amp;IF($P2219="","","-"&amp;TRIM(RIGHT(SUBSTITUTE(TRIM(SUBSTITUTE($P2219,CHAR(160)," "))," ",REPT(" ",60)),60)))&amp;IF($T2219="","","-"&amp;TRIM(RIGHT(SUBSTITUTE(TRIM(SUBSTITUTE($T2219,CHAR(160)," "))," ",REPT(" ",60)),60)))&amp;".jpg")</f>
        <v/>
      </c>
    </row>
    <row r="2220" ht="56" customHeight="1">
      <c r="A2220" s="292" t="n">
        <v>37542</v>
      </c>
      <c r="B2220" s="294" t="inlineStr">
        <is>
          <t>Bob Jane T-Marts 1000, 13 October, 2002</t>
        </is>
      </c>
      <c r="C2220" s="294" t="n">
        <v>10</v>
      </c>
      <c r="D2220" s="294" t="n"/>
      <c r="E2220" s="294" t="n"/>
      <c r="F2220" s="294" t="n">
        <v>46</v>
      </c>
      <c r="G2220" s="294" t="inlineStr">
        <is>
          <t>John Faulkner Racing</t>
        </is>
      </c>
      <c r="H2220" s="294" t="n"/>
      <c r="I2220" s="294" t="inlineStr">
        <is>
          <t>Dynapack</t>
        </is>
      </c>
      <c r="J2220" s="294" t="inlineStr">
        <is>
          <t>Holden Commodore VX</t>
        </is>
      </c>
      <c r="K2220" s="294" t="n"/>
      <c r="L2220" s="294" t="inlineStr">
        <is>
          <t>John Faulkner</t>
        </is>
      </c>
      <c r="M2220" s="294" t="inlineStr">
        <is>
          <t>AUS</t>
        </is>
      </c>
      <c r="N2220" s="700">
        <f>_xlfn.LET(_xlpm.d,_xlfn.XLOOKUP(L2220,'[1]Birth Dates'!$A:$A,'[1]Birth Dates'!$B:$B,"",0),IF(_xlpm.d=0,"",_xlpm.d))</f>
        <v/>
      </c>
      <c r="O2220" s="294">
        <f>IF(OR(N2220="",A2220="",NOT(ISNUMBER(N2220)),N2220&gt;A2220),"",DATEDIF(N2220,A2220,"Y")&amp;" years, "&amp;DATEDIF(N2220,A2220,"YM")&amp;" months, "&amp;DATEDIF(N2220,A2220,"MD")&amp;" days")</f>
        <v/>
      </c>
      <c r="P2220" s="294" t="inlineStr">
        <is>
          <t>Rick Bates</t>
        </is>
      </c>
      <c r="Q2220" s="294" t="inlineStr">
        <is>
          <t>AUS</t>
        </is>
      </c>
      <c r="R2220" s="700">
        <f>_xlfn.LET(_xlpm.d,_xlfn.XLOOKUP(P2220,'[1]Birth Dates'!$A:$A,'[1]Birth Dates'!$B:$B,"",0),IF(_xlpm.d=0,"",_xlpm.d))</f>
        <v/>
      </c>
      <c r="S2220" s="294">
        <f>IF(OR(R2220="",A2220="",NOT(ISNUMBER(R2220)),R2220&gt;A2220),"",DATEDIF(R2220,A2220,"Y")&amp;" years, "&amp;DATEDIF(R2220,A2220,"YM")&amp;" months, "&amp;DATEDIF(R2220,A2220,"MD")&amp;" days")</f>
        <v/>
      </c>
      <c r="T2220" s="294" t="n"/>
      <c r="U2220" s="294" t="n"/>
      <c r="V2220" s="700">
        <f>_xlfn.LET(_xlpm.d,_xlfn.XLOOKUP(T2220,'[1]Birth Dates'!$A:$A,'[1]Birth Dates'!$B:$B,"",0),IF(_xlpm.d=0,"",_xlpm.d))</f>
        <v/>
      </c>
      <c r="W2220" s="294">
        <f>IF(OR(V2220="",A2220="",NOT(ISNUMBER(V2220)),V2220&gt;A2220),"",DATEDIF(V2220,A2220,"Y")&amp;" years, "&amp;DATEDIF(V2220,A2220,"YM")&amp;" months, "&amp;DATEDIF(V2220,A2220,"MD")&amp;" days")</f>
        <v/>
      </c>
      <c r="X2220" s="294" t="n"/>
      <c r="Y2220" s="294" t="n"/>
      <c r="Z2220" s="294" t="n"/>
      <c r="AA2220" s="294" t="n"/>
      <c r="AB2220" s="294" t="n">
        <v>25</v>
      </c>
      <c r="AC2220" s="294" t="n">
        <v>18</v>
      </c>
      <c r="AD2220" s="294" t="n">
        <v>17</v>
      </c>
      <c r="AE2220" s="593" t="inlineStr">
        <is>
          <t>2:10.8770</t>
        </is>
      </c>
      <c r="AF2220" s="418">
        <f>IF(OR(AE2220="",AE2220="",AE2220=0),"",6.213/(AE2220*24))</f>
        <v/>
      </c>
      <c r="AG2220" s="298" t="n"/>
      <c r="AH2220" s="587" t="inlineStr"/>
      <c r="AI2220" s="418">
        <f>IF(OR(AH2220="",AH2220="",AH2220=0),"",6.213/(AH2220*24))</f>
        <v/>
      </c>
      <c r="AJ2220" s="175">
        <f>IF(AND(ISNUMBER(AB2220),ISNUMBER(AG2220)),AB2220-AG2220,"")</f>
        <v/>
      </c>
      <c r="AK2220" s="294" t="n"/>
      <c r="AL2220" s="294" t="n">
        <v>160</v>
      </c>
      <c r="AM2220" s="717" t="n">
        <v>0.2911287037037037</v>
      </c>
      <c r="AN2220" s="671">
        <f>IF(OR(AL2220="",AM2220="",AM2220=0),"",AL2220*6.213/(AM2220*24))</f>
        <v/>
      </c>
      <c r="AO2220" s="477">
        <f>IF(AND(AL2220=AL2219,AM2220&lt;&gt;"",AM2219&lt;&gt;""),AM2220-AM2219,"")</f>
        <v/>
      </c>
      <c r="AP2220" s="294" t="n">
        <v>24</v>
      </c>
      <c r="AQ2220" s="593" t="inlineStr">
        <is>
          <t>2:11.2700</t>
        </is>
      </c>
      <c r="AR2220" s="439">
        <f>IF(OR(AQ2220="",AQ2220="",AQ2220=0),"",6.213/(AQ2220*24))</f>
        <v/>
      </c>
      <c r="AS2220" s="436">
        <f>IF(OR(NOT(ISNUMBER(C2220)),NOT(ISNUMBER(AB2220))),"",IF(AG2220&lt;&gt;"",AG2220,AB2220)-C2220)</f>
        <v/>
      </c>
      <c r="AT2220" s="299" t="n"/>
      <c r="AU2220" s="300">
        <f>IF($B2220="","",TEXT($A2220,"yyyymmdd")&amp;"_P"&amp;$C2220&amp;"_C"&amp;$F2220&amp;"_"&amp;TRIM(RIGHT(SUBSTITUTE(TRIM(SUBSTITUTE($L2220,CHAR(160)," "))," ",REPT(" ",60)),60))&amp;IF($P2220="","","-"&amp;TRIM(RIGHT(SUBSTITUTE(TRIM(SUBSTITUTE($P2220,CHAR(160)," "))," ",REPT(" ",60)),60)))&amp;IF($T2220="","","-"&amp;TRIM(RIGHT(SUBSTITUTE(TRIM(SUBSTITUTE($T2220,CHAR(160)," "))," ",REPT(" ",60)),60)))&amp;".jpg")</f>
        <v/>
      </c>
    </row>
    <row r="2221" ht="56" customHeight="1">
      <c r="A2221" s="292" t="n">
        <v>37542</v>
      </c>
      <c r="B2221" s="294" t="inlineStr">
        <is>
          <t>Bob Jane T-Marts 1000, 13 October, 2002</t>
        </is>
      </c>
      <c r="C2221" s="294" t="n">
        <v>11</v>
      </c>
      <c r="D2221" s="294" t="n"/>
      <c r="E2221" s="294" t="n"/>
      <c r="F2221" s="541" t="inlineStr">
        <is>
          <t>021</t>
        </is>
      </c>
      <c r="G2221" s="294" t="inlineStr">
        <is>
          <t>Team Kiwi Racing</t>
        </is>
      </c>
      <c r="H2221" s="294" t="n"/>
      <c r="I2221" s="294" t="inlineStr">
        <is>
          <t>Vodafone</t>
        </is>
      </c>
      <c r="J2221" s="294" t="inlineStr">
        <is>
          <t>Holden Commodore VX</t>
        </is>
      </c>
      <c r="K2221" s="294" t="n"/>
      <c r="L2221" s="294" t="inlineStr">
        <is>
          <t>Jason Richards</t>
        </is>
      </c>
      <c r="M2221" s="294" t="inlineStr">
        <is>
          <t>NZL</t>
        </is>
      </c>
      <c r="N2221" s="700">
        <f>_xlfn.LET(_xlpm.d,_xlfn.XLOOKUP(L2221,'[1]Birth Dates'!$A:$A,'[1]Birth Dates'!$B:$B,"",0),IF(_xlpm.d=0,"",_xlpm.d))</f>
        <v/>
      </c>
      <c r="O2221" s="294">
        <f>IF(OR(N2221="",A2221="",NOT(ISNUMBER(N2221)),N2221&gt;A2221),"",DATEDIF(N2221,A2221,"Y")&amp;" years, "&amp;DATEDIF(N2221,A2221,"YM")&amp;" months, "&amp;DATEDIF(N2221,A2221,"MD")&amp;" days")</f>
        <v/>
      </c>
      <c r="P2221" s="294" t="inlineStr">
        <is>
          <t>Simon Wills</t>
        </is>
      </c>
      <c r="Q2221" s="294" t="inlineStr">
        <is>
          <t>NZL</t>
        </is>
      </c>
      <c r="R2221" s="700">
        <f>_xlfn.LET(_xlpm.d,_xlfn.XLOOKUP(P2221,'[1]Birth Dates'!$A:$A,'[1]Birth Dates'!$B:$B,"",0),IF(_xlpm.d=0,"",_xlpm.d))</f>
        <v/>
      </c>
      <c r="S2221" s="294">
        <f>IF(OR(R2221="",A2221="",NOT(ISNUMBER(R2221)),R2221&gt;A2221),"",DATEDIF(R2221,A2221,"Y")&amp;" years, "&amp;DATEDIF(R2221,A2221,"YM")&amp;" months, "&amp;DATEDIF(R2221,A2221,"MD")&amp;" days")</f>
        <v/>
      </c>
      <c r="T2221" s="294" t="n"/>
      <c r="U2221" s="294" t="n"/>
      <c r="V2221" s="700">
        <f>_xlfn.LET(_xlpm.d,_xlfn.XLOOKUP(T2221,'[1]Birth Dates'!$A:$A,'[1]Birth Dates'!$B:$B,"",0),IF(_xlpm.d=0,"",_xlpm.d))</f>
        <v/>
      </c>
      <c r="W2221" s="294">
        <f>IF(OR(V2221="",A2221="",NOT(ISNUMBER(V2221)),V2221&gt;A2221),"",DATEDIF(V2221,A2221,"Y")&amp;" years, "&amp;DATEDIF(V2221,A2221,"YM")&amp;" months, "&amp;DATEDIF(V2221,A2221,"MD")&amp;" days")</f>
        <v/>
      </c>
      <c r="X2221" s="294" t="n"/>
      <c r="Y2221" s="294" t="n"/>
      <c r="Z2221" s="294" t="n"/>
      <c r="AA2221" s="294" t="n"/>
      <c r="AB2221" s="294" t="n">
        <v>38</v>
      </c>
      <c r="AC2221" s="294" t="n"/>
      <c r="AD2221" s="294" t="n"/>
      <c r="AE2221" s="587" t="inlineStr">
        <is>
          <t>No Time</t>
        </is>
      </c>
      <c r="AF2221" s="418">
        <f>IF(OR(AE2221="",AE2221="",AE2221=0),"",6.213/(AE2221*24))</f>
        <v/>
      </c>
      <c r="AG2221" s="298" t="n"/>
      <c r="AH2221" s="587" t="inlineStr"/>
      <c r="AI2221" s="418">
        <f>IF(OR(AH2221="",AH2221="",AH2221=0),"",6.213/(AH2221*24))</f>
        <v/>
      </c>
      <c r="AJ2221" s="175">
        <f>IF(AND(ISNUMBER(AB2221),ISNUMBER(AG2221)),AB2221-AG2221,"")</f>
        <v/>
      </c>
      <c r="AK2221" s="294" t="n"/>
      <c r="AL2221" s="294" t="n">
        <v>160</v>
      </c>
      <c r="AM2221" s="717" t="n">
        <v>0.2911613078703704</v>
      </c>
      <c r="AN2221" s="671">
        <f>IF(OR(AL2221="",AM2221="",AM2221=0),"",AL2221*6.213/(AM2221*24))</f>
        <v/>
      </c>
      <c r="AO2221" s="477">
        <f>IF(AND(AL2221=AL2220,AM2221&lt;&gt;"",AM2220&lt;&gt;""),AM2221-AM2220,"")</f>
        <v/>
      </c>
      <c r="AP2221" s="294" t="n">
        <v>28</v>
      </c>
      <c r="AQ2221" s="593" t="inlineStr">
        <is>
          <t>2:10.8970</t>
        </is>
      </c>
      <c r="AR2221" s="439">
        <f>IF(OR(AQ2221="",AQ2221="",AQ2221=0),"",6.213/(AQ2221*24))</f>
        <v/>
      </c>
      <c r="AS2221" s="436">
        <f>IF(OR(NOT(ISNUMBER(C2221)),NOT(ISNUMBER(AB2221))),"",IF(AG2221&lt;&gt;"",AG2221,AB2221)-C2221)</f>
        <v/>
      </c>
      <c r="AT2221" s="299" t="n"/>
      <c r="AU2221" s="300">
        <f>IF($B2221="","",TEXT($A2221,"yyyymmdd")&amp;"_P"&amp;$C2221&amp;"_C"&amp;$F2221&amp;"_"&amp;TRIM(RIGHT(SUBSTITUTE(TRIM(SUBSTITUTE($L2221,CHAR(160)," "))," ",REPT(" ",60)),60))&amp;IF($P2221="","","-"&amp;TRIM(RIGHT(SUBSTITUTE(TRIM(SUBSTITUTE($P2221,CHAR(160)," "))," ",REPT(" ",60)),60)))&amp;IF($T2221="","","-"&amp;TRIM(RIGHT(SUBSTITUTE(TRIM(SUBSTITUTE($T2221,CHAR(160)," "))," ",REPT(" ",60)),60)))&amp;".jpg")</f>
        <v/>
      </c>
    </row>
    <row r="2222" ht="56" customHeight="1">
      <c r="A2222" s="292" t="n">
        <v>37542</v>
      </c>
      <c r="B2222" s="294" t="inlineStr">
        <is>
          <t>Bob Jane T-Marts 1000, 13 October, 2002</t>
        </is>
      </c>
      <c r="C2222" s="294" t="n">
        <v>12</v>
      </c>
      <c r="D2222" s="294" t="n"/>
      <c r="E2222" s="294" t="n"/>
      <c r="F2222" s="294" t="n">
        <v>75</v>
      </c>
      <c r="G2222" s="294" t="inlineStr">
        <is>
          <t>Paul Little Racing</t>
        </is>
      </c>
      <c r="H2222" s="294" t="n"/>
      <c r="I2222" s="294" t="inlineStr">
        <is>
          <t>Toll Ipec</t>
        </is>
      </c>
      <c r="J2222" s="294" t="inlineStr">
        <is>
          <t>Ford Falcon AU</t>
        </is>
      </c>
      <c r="K2222" s="294" t="n"/>
      <c r="L2222" s="294" t="inlineStr">
        <is>
          <t>Anthony Tratt</t>
        </is>
      </c>
      <c r="M2222" s="294" t="inlineStr">
        <is>
          <t>AUS</t>
        </is>
      </c>
      <c r="N2222" s="700">
        <f>_xlfn.LET(_xlpm.d,_xlfn.XLOOKUP(L2222,'[1]Birth Dates'!$A:$A,'[1]Birth Dates'!$B:$B,"",0),IF(_xlpm.d=0,"",_xlpm.d))</f>
        <v/>
      </c>
      <c r="O2222" s="294">
        <f>IF(OR(N2222="",A2222="",NOT(ISNUMBER(N2222)),N2222&gt;A2222),"",DATEDIF(N2222,A2222,"Y")&amp;" years, "&amp;DATEDIF(N2222,A2222,"YM")&amp;" months, "&amp;DATEDIF(N2222,A2222,"MD")&amp;" days")</f>
        <v/>
      </c>
      <c r="P2222" s="294" t="inlineStr">
        <is>
          <t>Paul Stokell</t>
        </is>
      </c>
      <c r="Q2222" s="294" t="inlineStr">
        <is>
          <t>AUS</t>
        </is>
      </c>
      <c r="R2222" s="700">
        <f>_xlfn.LET(_xlpm.d,_xlfn.XLOOKUP(P2222,'[1]Birth Dates'!$A:$A,'[1]Birth Dates'!$B:$B,"",0),IF(_xlpm.d=0,"",_xlpm.d))</f>
        <v/>
      </c>
      <c r="S2222" s="294">
        <f>IF(OR(R2222="",A2222="",NOT(ISNUMBER(R2222)),R2222&gt;A2222),"",DATEDIF(R2222,A2222,"Y")&amp;" years, "&amp;DATEDIF(R2222,A2222,"YM")&amp;" months, "&amp;DATEDIF(R2222,A2222,"MD")&amp;" days")</f>
        <v/>
      </c>
      <c r="T2222" s="294" t="n"/>
      <c r="U2222" s="294" t="n"/>
      <c r="V2222" s="700">
        <f>_xlfn.LET(_xlpm.d,_xlfn.XLOOKUP(T2222,'[1]Birth Dates'!$A:$A,'[1]Birth Dates'!$B:$B,"",0),IF(_xlpm.d=0,"",_xlpm.d))</f>
        <v/>
      </c>
      <c r="W2222" s="294">
        <f>IF(OR(V2222="",A2222="",NOT(ISNUMBER(V2222)),V2222&gt;A2222),"",DATEDIF(V2222,A2222,"Y")&amp;" years, "&amp;DATEDIF(V2222,A2222,"YM")&amp;" months, "&amp;DATEDIF(V2222,A2222,"MD")&amp;" days")</f>
        <v/>
      </c>
      <c r="X2222" s="294" t="n"/>
      <c r="Y2222" s="294" t="n"/>
      <c r="Z2222" s="294" t="n"/>
      <c r="AA2222" s="294" t="n"/>
      <c r="AB2222" s="294" t="n">
        <v>33</v>
      </c>
      <c r="AC2222" s="294" t="n">
        <v>2</v>
      </c>
      <c r="AD2222" s="294" t="n">
        <v>1</v>
      </c>
      <c r="AE2222" s="593" t="inlineStr">
        <is>
          <t>2:14.7130</t>
        </is>
      </c>
      <c r="AF2222" s="418">
        <f>IF(OR(AE2222="",AE2222="",AE2222=0),"",6.213/(AE2222*24))</f>
        <v/>
      </c>
      <c r="AG2222" s="298" t="n"/>
      <c r="AH2222" s="587" t="inlineStr"/>
      <c r="AI2222" s="418">
        <f>IF(OR(AH2222="",AH2222="",AH2222=0),"",6.213/(AH2222*24))</f>
        <v/>
      </c>
      <c r="AJ2222" s="175">
        <f>IF(AND(ISNUMBER(AB2222),ISNUMBER(AG2222)),AB2222-AG2222,"")</f>
        <v/>
      </c>
      <c r="AK2222" s="294" t="n"/>
      <c r="AL2222" s="294" t="n">
        <v>160</v>
      </c>
      <c r="AM2222" s="717" t="n">
        <v>0.2915950347222223</v>
      </c>
      <c r="AN2222" s="671">
        <f>IF(OR(AL2222="",AM2222="",AM2222=0),"",AL2222*6.213/(AM2222*24))</f>
        <v/>
      </c>
      <c r="AO2222" s="477">
        <f>IF(AND(AL2222=AL2221,AM2222&lt;&gt;"",AM2221&lt;&gt;""),AM2222-AM2221,"")</f>
        <v/>
      </c>
      <c r="AP2222" s="294" t="n">
        <v>29</v>
      </c>
      <c r="AQ2222" s="593" t="inlineStr">
        <is>
          <t>2:12.1700</t>
        </is>
      </c>
      <c r="AR2222" s="439">
        <f>IF(OR(AQ2222="",AQ2222="",AQ2222=0),"",6.213/(AQ2222*24))</f>
        <v/>
      </c>
      <c r="AS2222" s="436">
        <f>IF(OR(NOT(ISNUMBER(C2222)),NOT(ISNUMBER(AB2222))),"",IF(AG2222&lt;&gt;"",AG2222,AB2222)-C2222)</f>
        <v/>
      </c>
      <c r="AT2222" s="299" t="n"/>
      <c r="AU2222" s="300">
        <f>IF($B2222="","",TEXT($A2222,"yyyymmdd")&amp;"_P"&amp;$C2222&amp;"_C"&amp;$F2222&amp;"_"&amp;TRIM(RIGHT(SUBSTITUTE(TRIM(SUBSTITUTE($L2222,CHAR(160)," "))," ",REPT(" ",60)),60))&amp;IF($P2222="","","-"&amp;TRIM(RIGHT(SUBSTITUTE(TRIM(SUBSTITUTE($P2222,CHAR(160)," "))," ",REPT(" ",60)),60)))&amp;IF($T2222="","","-"&amp;TRIM(RIGHT(SUBSTITUTE(TRIM(SUBSTITUTE($T2222,CHAR(160)," "))," ",REPT(" ",60)),60)))&amp;".jpg")</f>
        <v/>
      </c>
    </row>
    <row r="2223" ht="56" customHeight="1">
      <c r="A2223" s="292" t="n">
        <v>37542</v>
      </c>
      <c r="B2223" s="294" t="inlineStr">
        <is>
          <t>Bob Jane T-Marts 1000, 13 October, 2002</t>
        </is>
      </c>
      <c r="C2223" s="294" t="n">
        <v>13</v>
      </c>
      <c r="D2223" s="294" t="n"/>
      <c r="E2223" s="294" t="n"/>
      <c r="F2223" s="294" t="n">
        <v>51</v>
      </c>
      <c r="G2223" s="294" t="inlineStr">
        <is>
          <t>Kmart Racing Team</t>
        </is>
      </c>
      <c r="H2223" s="294" t="n"/>
      <c r="I2223" s="294" t="inlineStr">
        <is>
          <t>Kmart</t>
        </is>
      </c>
      <c r="J2223" s="294" t="inlineStr">
        <is>
          <t>Holden Commodore VX</t>
        </is>
      </c>
      <c r="K2223" s="294" t="n"/>
      <c r="L2223" s="294" t="inlineStr">
        <is>
          <t>Todd Kelly</t>
        </is>
      </c>
      <c r="M2223" s="294" t="inlineStr">
        <is>
          <t>AUS</t>
        </is>
      </c>
      <c r="N2223" s="700">
        <f>_xlfn.LET(_xlpm.d,_xlfn.XLOOKUP(L2223,'[1]Birth Dates'!$A:$A,'[1]Birth Dates'!$B:$B,"",0),IF(_xlpm.d=0,"",_xlpm.d))</f>
        <v/>
      </c>
      <c r="O2223" s="294">
        <f>IF(OR(N2223="",A2223="",NOT(ISNUMBER(N2223)),N2223&gt;A2223),"",DATEDIF(N2223,A2223,"Y")&amp;" years, "&amp;DATEDIF(N2223,A2223,"YM")&amp;" months, "&amp;DATEDIF(N2223,A2223,"MD")&amp;" days")</f>
        <v/>
      </c>
      <c r="P2223" s="294" t="inlineStr">
        <is>
          <t>Greg Murphy</t>
        </is>
      </c>
      <c r="Q2223" s="294" t="inlineStr">
        <is>
          <t>NZL</t>
        </is>
      </c>
      <c r="R2223" s="700">
        <f>_xlfn.LET(_xlpm.d,_xlfn.XLOOKUP(P2223,'[1]Birth Dates'!$A:$A,'[1]Birth Dates'!$B:$B,"",0),IF(_xlpm.d=0,"",_xlpm.d))</f>
        <v/>
      </c>
      <c r="S2223" s="294">
        <f>IF(OR(R2223="",A2223="",NOT(ISNUMBER(R2223)),R2223&gt;A2223),"",DATEDIF(R2223,A2223,"Y")&amp;" years, "&amp;DATEDIF(R2223,A2223,"YM")&amp;" months, "&amp;DATEDIF(R2223,A2223,"MD")&amp;" days")</f>
        <v/>
      </c>
      <c r="T2223" s="294" t="n"/>
      <c r="U2223" s="294" t="n"/>
      <c r="V2223" s="700">
        <f>_xlfn.LET(_xlpm.d,_xlfn.XLOOKUP(T2223,'[1]Birth Dates'!$A:$A,'[1]Birth Dates'!$B:$B,"",0),IF(_xlpm.d=0,"",_xlpm.d))</f>
        <v/>
      </c>
      <c r="W2223" s="294">
        <f>IF(OR(V2223="",A2223="",NOT(ISNUMBER(V2223)),V2223&gt;A2223),"",DATEDIF(V2223,A2223,"Y")&amp;" years, "&amp;DATEDIF(V2223,A2223,"YM")&amp;" months, "&amp;DATEDIF(V2223,A2223,"MD")&amp;" days")</f>
        <v/>
      </c>
      <c r="X2223" s="294" t="n"/>
      <c r="Y2223" s="294" t="n"/>
      <c r="Z2223" s="294" t="n"/>
      <c r="AA2223" s="294" t="n"/>
      <c r="AB2223" s="294" t="n">
        <v>10</v>
      </c>
      <c r="AC2223" s="294" t="n">
        <v>13</v>
      </c>
      <c r="AD2223" s="294" t="n">
        <v>6</v>
      </c>
      <c r="AE2223" s="593" t="inlineStr">
        <is>
          <t>2:09.7460</t>
        </is>
      </c>
      <c r="AF2223" s="418">
        <f>IF(OR(AE2223="",AE2223="",AE2223=0),"",6.213/(AE2223*24))</f>
        <v/>
      </c>
      <c r="AG2223" s="298" t="n">
        <v>5</v>
      </c>
      <c r="AH2223" s="593" t="inlineStr">
        <is>
          <t>2:10.0140</t>
        </is>
      </c>
      <c r="AI2223" s="418">
        <f>IF(OR(AH2223="",AH2223="",AH2223=0),"",6.213/(AH2223*24))</f>
        <v/>
      </c>
      <c r="AJ2223" s="175">
        <f>IF(AND(ISNUMBER(AB2223),ISNUMBER(AG2223)),AB2223-AG2223,"")</f>
        <v/>
      </c>
      <c r="AK2223" s="294" t="n"/>
      <c r="AL2223" s="294" t="n">
        <v>159</v>
      </c>
      <c r="AM2223" s="717" t="n">
        <v>0.2909132175925926</v>
      </c>
      <c r="AN2223" s="671">
        <f>IF(OR(AL2223="",AM2223="",AM2223=0),"",AL2223*6.213/(AM2223*24))</f>
        <v/>
      </c>
      <c r="AO2223" s="477">
        <f>IF(AND(AL2223=AL2222,AM2223&lt;&gt;"",AM2222&lt;&gt;""),AM2223-AM2222,"")</f>
        <v/>
      </c>
      <c r="AP2223" s="294" t="n">
        <v>26</v>
      </c>
      <c r="AQ2223" s="593" t="inlineStr">
        <is>
          <t>2:09.6470</t>
        </is>
      </c>
      <c r="AR2223" s="439">
        <f>IF(OR(AQ2223="",AQ2223="",AQ2223=0),"",6.213/(AQ2223*24))</f>
        <v/>
      </c>
      <c r="AS2223" s="436">
        <f>IF(OR(NOT(ISNUMBER(C2223)),NOT(ISNUMBER(AB2223))),"",IF(AG2223&lt;&gt;"",AG2223,AB2223)-C2223)</f>
        <v/>
      </c>
      <c r="AT2223" s="299" t="n"/>
      <c r="AU2223" s="300">
        <f>IF($B2223="","",TEXT($A2223,"yyyymmdd")&amp;"_P"&amp;$C2223&amp;"_C"&amp;$F2223&amp;"_"&amp;TRIM(RIGHT(SUBSTITUTE(TRIM(SUBSTITUTE($L2223,CHAR(160)," "))," ",REPT(" ",60)),60))&amp;IF($P2223="","","-"&amp;TRIM(RIGHT(SUBSTITUTE(TRIM(SUBSTITUTE($P2223,CHAR(160)," "))," ",REPT(" ",60)),60)))&amp;IF($T2223="","","-"&amp;TRIM(RIGHT(SUBSTITUTE(TRIM(SUBSTITUTE($T2223,CHAR(160)," "))," ",REPT(" ",60)),60)))&amp;".jpg")</f>
        <v/>
      </c>
    </row>
    <row r="2224" ht="56" customHeight="1">
      <c r="A2224" s="292" t="n">
        <v>37542</v>
      </c>
      <c r="B2224" s="294" t="inlineStr">
        <is>
          <t>Bob Jane T-Marts 1000, 13 October, 2002</t>
        </is>
      </c>
      <c r="C2224" s="294" t="n">
        <v>14</v>
      </c>
      <c r="D2224" s="294" t="n"/>
      <c r="E2224" s="294" t="n"/>
      <c r="F2224" s="294" t="n">
        <v>7</v>
      </c>
      <c r="G2224" s="294" t="inlineStr">
        <is>
          <t>00 Motorsport</t>
        </is>
      </c>
      <c r="H2224" s="294" t="n"/>
      <c r="I2224" s="294" t="inlineStr">
        <is>
          <t>Milk</t>
        </is>
      </c>
      <c r="J2224" s="294" t="inlineStr">
        <is>
          <t>Ford Falcon AU</t>
        </is>
      </c>
      <c r="K2224" s="294" t="inlineStr">
        <is>
          <t>Ford 5.0</t>
        </is>
      </c>
      <c r="L2224" s="294" t="inlineStr">
        <is>
          <t>Rodney Forbes</t>
        </is>
      </c>
      <c r="M2224" s="294" t="inlineStr">
        <is>
          <t>AUS</t>
        </is>
      </c>
      <c r="N2224" s="700">
        <f>_xlfn.LET(_xlpm.d,_xlfn.XLOOKUP(L2224,'[1]Birth Dates'!$A:$A,'[1]Birth Dates'!$B:$B,"",0),IF(_xlpm.d=0,"",_xlpm.d))</f>
        <v/>
      </c>
      <c r="O2224" s="294">
        <f>IF(OR(N2224="",A2224="",NOT(ISNUMBER(N2224)),N2224&gt;A2224),"",DATEDIF(N2224,A2224,"Y")&amp;" years, "&amp;DATEDIF(N2224,A2224,"YM")&amp;" months, "&amp;DATEDIF(N2224,A2224,"MD")&amp;" days")</f>
        <v/>
      </c>
      <c r="P2224" s="294" t="inlineStr">
        <is>
          <t>Neal Bates</t>
        </is>
      </c>
      <c r="Q2224" s="294" t="inlineStr">
        <is>
          <t>AUS</t>
        </is>
      </c>
      <c r="R2224" s="700">
        <f>_xlfn.LET(_xlpm.d,_xlfn.XLOOKUP(P2224,'[1]Birth Dates'!$A:$A,'[1]Birth Dates'!$B:$B,"",0),IF(_xlpm.d=0,"",_xlpm.d))</f>
        <v/>
      </c>
      <c r="S2224" s="294">
        <f>IF(OR(R2224="",A2224="",NOT(ISNUMBER(R2224)),R2224&gt;A2224),"",DATEDIF(R2224,A2224,"Y")&amp;" years, "&amp;DATEDIF(R2224,A2224,"YM")&amp;" months, "&amp;DATEDIF(R2224,A2224,"MD")&amp;" days")</f>
        <v/>
      </c>
      <c r="T2224" s="294" t="n"/>
      <c r="U2224" s="294" t="n"/>
      <c r="V2224" s="700">
        <f>_xlfn.LET(_xlpm.d,_xlfn.XLOOKUP(T2224,'[1]Birth Dates'!$A:$A,'[1]Birth Dates'!$B:$B,"",0),IF(_xlpm.d=0,"",_xlpm.d))</f>
        <v/>
      </c>
      <c r="W2224" s="294">
        <f>IF(OR(V2224="",A2224="",NOT(ISNUMBER(V2224)),V2224&gt;A2224),"",DATEDIF(V2224,A2224,"Y")&amp;" years, "&amp;DATEDIF(V2224,A2224,"YM")&amp;" months, "&amp;DATEDIF(V2224,A2224,"MD")&amp;" days")</f>
        <v/>
      </c>
      <c r="X2224" s="294" t="n"/>
      <c r="Y2224" s="294" t="n"/>
      <c r="Z2224" s="294" t="n"/>
      <c r="AA2224" s="294" t="n"/>
      <c r="AB2224" s="294" t="n">
        <v>29</v>
      </c>
      <c r="AC2224" s="294" t="n">
        <v>10</v>
      </c>
      <c r="AD2224" s="294" t="n">
        <v>8</v>
      </c>
      <c r="AE2224" s="593" t="inlineStr">
        <is>
          <t>2:12.2730</t>
        </is>
      </c>
      <c r="AF2224" s="418">
        <f>IF(OR(AE2224="",AE2224="",AE2224=0),"",6.213/(AE2224*24))</f>
        <v/>
      </c>
      <c r="AG2224" s="298" t="n"/>
      <c r="AH2224" s="587" t="inlineStr"/>
      <c r="AI2224" s="418">
        <f>IF(OR(AH2224="",AH2224="",AH2224=0),"",6.213/(AH2224*24))</f>
        <v/>
      </c>
      <c r="AJ2224" s="175">
        <f>IF(AND(ISNUMBER(AB2224),ISNUMBER(AG2224)),AB2224-AG2224,"")</f>
        <v/>
      </c>
      <c r="AK2224" s="294" t="n"/>
      <c r="AL2224" s="294" t="n">
        <v>159</v>
      </c>
      <c r="AM2224" s="717" t="n">
        <v>0.2915326041666667</v>
      </c>
      <c r="AN2224" s="671">
        <f>IF(OR(AL2224="",AM2224="",AM2224=0),"",AL2224*6.213/(AM2224*24))</f>
        <v/>
      </c>
      <c r="AO2224" s="477">
        <f>IF(AND(AL2224=AL2223,AM2224&lt;&gt;"",AM2223&lt;&gt;""),AM2224-AM2223,"")</f>
        <v/>
      </c>
      <c r="AP2224" s="294" t="n">
        <v>27</v>
      </c>
      <c r="AQ2224" s="593" t="inlineStr">
        <is>
          <t>2:13.0880</t>
        </is>
      </c>
      <c r="AR2224" s="439">
        <f>IF(OR(AQ2224="",AQ2224="",AQ2224=0),"",6.213/(AQ2224*24))</f>
        <v/>
      </c>
      <c r="AS2224" s="436">
        <f>IF(OR(NOT(ISNUMBER(C2224)),NOT(ISNUMBER(AB2224))),"",IF(AG2224&lt;&gt;"",AG2224,AB2224)-C2224)</f>
        <v/>
      </c>
      <c r="AT2224" s="299" t="n"/>
      <c r="AU2224" s="300">
        <f>IF($B2224="","",TEXT($A2224,"yyyymmdd")&amp;"_P"&amp;$C2224&amp;"_C"&amp;$F2224&amp;"_"&amp;TRIM(RIGHT(SUBSTITUTE(TRIM(SUBSTITUTE($L2224,CHAR(160)," "))," ",REPT(" ",60)),60))&amp;IF($P2224="","","-"&amp;TRIM(RIGHT(SUBSTITUTE(TRIM(SUBSTITUTE($P2224,CHAR(160)," "))," ",REPT(" ",60)),60)))&amp;IF($T2224="","","-"&amp;TRIM(RIGHT(SUBSTITUTE(TRIM(SUBSTITUTE($T2224,CHAR(160)," "))," ",REPT(" ",60)),60)))&amp;".jpg")</f>
        <v/>
      </c>
    </row>
    <row r="2225" ht="56" customHeight="1">
      <c r="A2225" s="292" t="n">
        <v>37542</v>
      </c>
      <c r="B2225" s="294" t="inlineStr">
        <is>
          <t>Bob Jane T-Marts 1000, 13 October, 2002</t>
        </is>
      </c>
      <c r="C2225" s="294" t="n">
        <v>15</v>
      </c>
      <c r="D2225" s="294" t="n"/>
      <c r="E2225" s="294" t="n"/>
      <c r="F2225" s="294" t="n">
        <v>3</v>
      </c>
      <c r="G2225" s="294" t="inlineStr">
        <is>
          <t>Lansvale Smash Repairs</t>
        </is>
      </c>
      <c r="H2225" s="294" t="n"/>
      <c r="I2225" s="294" t="inlineStr">
        <is>
          <t>Lansvale Smash Repairs</t>
        </is>
      </c>
      <c r="J2225" s="294" t="inlineStr">
        <is>
          <t>Holden Commodore VX</t>
        </is>
      </c>
      <c r="K2225" s="294" t="n"/>
      <c r="L2225" s="294" t="inlineStr">
        <is>
          <t>Cameron McConville</t>
        </is>
      </c>
      <c r="M2225" s="294" t="inlineStr">
        <is>
          <t>AUS</t>
        </is>
      </c>
      <c r="N2225" s="700">
        <f>_xlfn.LET(_xlpm.d,_xlfn.XLOOKUP(L2225,'[1]Birth Dates'!$A:$A,'[1]Birth Dates'!$B:$B,"",0),IF(_xlpm.d=0,"",_xlpm.d))</f>
        <v/>
      </c>
      <c r="O2225" s="294">
        <f>IF(OR(N2225="",A2225="",NOT(ISNUMBER(N2225)),N2225&gt;A2225),"",DATEDIF(N2225,A2225,"Y")&amp;" years, "&amp;DATEDIF(N2225,A2225,"YM")&amp;" months, "&amp;DATEDIF(N2225,A2225,"MD")&amp;" days")</f>
        <v/>
      </c>
      <c r="P2225" s="294" t="inlineStr">
        <is>
          <t>Warren Luff</t>
        </is>
      </c>
      <c r="Q2225" s="294" t="inlineStr">
        <is>
          <t>AUS</t>
        </is>
      </c>
      <c r="R2225" s="700">
        <f>_xlfn.LET(_xlpm.d,_xlfn.XLOOKUP(P2225,'[1]Birth Dates'!$A:$A,'[1]Birth Dates'!$B:$B,"",0),IF(_xlpm.d=0,"",_xlpm.d))</f>
        <v/>
      </c>
      <c r="S2225" s="294">
        <f>IF(OR(R2225="",A2225="",NOT(ISNUMBER(R2225)),R2225&gt;A2225),"",DATEDIF(R2225,A2225,"Y")&amp;" years, "&amp;DATEDIF(R2225,A2225,"YM")&amp;" months, "&amp;DATEDIF(R2225,A2225,"MD")&amp;" days")</f>
        <v/>
      </c>
      <c r="T2225" s="294" t="n"/>
      <c r="U2225" s="294" t="n"/>
      <c r="V2225" s="700">
        <f>_xlfn.LET(_xlpm.d,_xlfn.XLOOKUP(T2225,'[1]Birth Dates'!$A:$A,'[1]Birth Dates'!$B:$B,"",0),IF(_xlpm.d=0,"",_xlpm.d))</f>
        <v/>
      </c>
      <c r="W2225" s="294">
        <f>IF(OR(V2225="",A2225="",NOT(ISNUMBER(V2225)),V2225&gt;A2225),"",DATEDIF(V2225,A2225,"Y")&amp;" years, "&amp;DATEDIF(V2225,A2225,"YM")&amp;" months, "&amp;DATEDIF(V2225,A2225,"MD")&amp;" days")</f>
        <v/>
      </c>
      <c r="X2225" s="294" t="n"/>
      <c r="Y2225" s="294" t="n"/>
      <c r="Z2225" s="294" t="n"/>
      <c r="AA2225" s="294" t="n"/>
      <c r="AB2225" s="294" t="n">
        <v>20</v>
      </c>
      <c r="AC2225" s="294" t="n">
        <v>16</v>
      </c>
      <c r="AD2225" s="294" t="n">
        <v>16</v>
      </c>
      <c r="AE2225" s="593" t="inlineStr">
        <is>
          <t>2:10.5120</t>
        </is>
      </c>
      <c r="AF2225" s="418">
        <f>IF(OR(AE2225="",AE2225="",AE2225=0),"",6.213/(AE2225*24))</f>
        <v/>
      </c>
      <c r="AG2225" s="298" t="n"/>
      <c r="AH2225" s="587" t="inlineStr"/>
      <c r="AI2225" s="418">
        <f>IF(OR(AH2225="",AH2225="",AH2225=0),"",6.213/(AH2225*24))</f>
        <v/>
      </c>
      <c r="AJ2225" s="175">
        <f>IF(AND(ISNUMBER(AB2225),ISNUMBER(AG2225)),AB2225-AG2225,"")</f>
        <v/>
      </c>
      <c r="AK2225" s="294" t="n"/>
      <c r="AL2225" s="294" t="n">
        <v>159</v>
      </c>
      <c r="AM2225" s="717" t="n">
        <v>0.2918511921296296</v>
      </c>
      <c r="AN2225" s="671">
        <f>IF(OR(AL2225="",AM2225="",AM2225=0),"",AL2225*6.213/(AM2225*24))</f>
        <v/>
      </c>
      <c r="AO2225" s="477">
        <f>IF(AND(AL2225=AL2224,AM2225&lt;&gt;"",AM2224&lt;&gt;""),AM2225-AM2224,"")</f>
        <v/>
      </c>
      <c r="AP2225" s="294" t="n">
        <v>94</v>
      </c>
      <c r="AQ2225" s="593" t="inlineStr">
        <is>
          <t>2:11.6000</t>
        </is>
      </c>
      <c r="AR2225" s="439">
        <f>IF(OR(AQ2225="",AQ2225="",AQ2225=0),"",6.213/(AQ2225*24))</f>
        <v/>
      </c>
      <c r="AS2225" s="436">
        <f>IF(OR(NOT(ISNUMBER(C2225)),NOT(ISNUMBER(AB2225))),"",IF(AG2225&lt;&gt;"",AG2225,AB2225)-C2225)</f>
        <v/>
      </c>
      <c r="AT2225" s="299" t="n"/>
      <c r="AU2225" s="300">
        <f>IF($B2225="","",TEXT($A2225,"yyyymmdd")&amp;"_P"&amp;$C2225&amp;"_C"&amp;$F2225&amp;"_"&amp;TRIM(RIGHT(SUBSTITUTE(TRIM(SUBSTITUTE($L2225,CHAR(160)," "))," ",REPT(" ",60)),60))&amp;IF($P2225="","","-"&amp;TRIM(RIGHT(SUBSTITUTE(TRIM(SUBSTITUTE($P2225,CHAR(160)," "))," ",REPT(" ",60)),60)))&amp;IF($T2225="","","-"&amp;TRIM(RIGHT(SUBSTITUTE(TRIM(SUBSTITUTE($T2225,CHAR(160)," "))," ",REPT(" ",60)),60)))&amp;".jpg")</f>
        <v/>
      </c>
    </row>
    <row r="2226" ht="56" customHeight="1">
      <c r="A2226" s="292" t="n">
        <v>37542</v>
      </c>
      <c r="B2226" s="294" t="inlineStr">
        <is>
          <t>Bob Jane T-Marts 1000, 13 October, 2002</t>
        </is>
      </c>
      <c r="C2226" s="294" t="n">
        <v>16</v>
      </c>
      <c r="D2226" s="294" t="n"/>
      <c r="E2226" s="294" t="n"/>
      <c r="F2226" s="294" t="n">
        <v>21</v>
      </c>
      <c r="G2226" s="294" t="inlineStr">
        <is>
          <t>Brad Jones Racing</t>
        </is>
      </c>
      <c r="H2226" s="294" t="n"/>
      <c r="I2226" s="294" t="inlineStr">
        <is>
          <t>OzEmail</t>
        </is>
      </c>
      <c r="J2226" s="294" t="inlineStr">
        <is>
          <t>Ford Falcon AU</t>
        </is>
      </c>
      <c r="K2226" s="294" t="n"/>
      <c r="L2226" s="294" t="inlineStr">
        <is>
          <t>Bradley Jones</t>
        </is>
      </c>
      <c r="M2226" s="294" t="inlineStr">
        <is>
          <t>AUS</t>
        </is>
      </c>
      <c r="N2226" s="700">
        <f>_xlfn.LET(_xlpm.d,_xlfn.XLOOKUP(L2226,'[1]Birth Dates'!$A:$A,'[1]Birth Dates'!$B:$B,"",0),IF(_xlpm.d=0,"",_xlpm.d))</f>
        <v/>
      </c>
      <c r="O2226" s="294">
        <f>IF(OR(N2226="",A2226="",NOT(ISNUMBER(N2226)),N2226&gt;A2226),"",DATEDIF(N2226,A2226,"Y")&amp;" years, "&amp;DATEDIF(N2226,A2226,"YM")&amp;" months, "&amp;DATEDIF(N2226,A2226,"MD")&amp;" days")</f>
        <v/>
      </c>
      <c r="P2226" s="294" t="inlineStr">
        <is>
          <t>John Bowe</t>
        </is>
      </c>
      <c r="Q2226" s="294" t="inlineStr">
        <is>
          <t>AUS</t>
        </is>
      </c>
      <c r="R2226" s="700">
        <f>_xlfn.LET(_xlpm.d,_xlfn.XLOOKUP(P2226,'[1]Birth Dates'!$A:$A,'[1]Birth Dates'!$B:$B,"",0),IF(_xlpm.d=0,"",_xlpm.d))</f>
        <v/>
      </c>
      <c r="S2226" s="294">
        <f>IF(OR(R2226="",A2226="",NOT(ISNUMBER(R2226)),R2226&gt;A2226),"",DATEDIF(R2226,A2226,"Y")&amp;" years, "&amp;DATEDIF(R2226,A2226,"YM")&amp;" months, "&amp;DATEDIF(R2226,A2226,"MD")&amp;" days")</f>
        <v/>
      </c>
      <c r="T2226" s="294" t="n"/>
      <c r="U2226" s="294" t="n"/>
      <c r="V2226" s="700">
        <f>_xlfn.LET(_xlpm.d,_xlfn.XLOOKUP(T2226,'[1]Birth Dates'!$A:$A,'[1]Birth Dates'!$B:$B,"",0),IF(_xlpm.d=0,"",_xlpm.d))</f>
        <v/>
      </c>
      <c r="W2226" s="294">
        <f>IF(OR(V2226="",A2226="",NOT(ISNUMBER(V2226)),V2226&gt;A2226),"",DATEDIF(V2226,A2226,"Y")&amp;" years, "&amp;DATEDIF(V2226,A2226,"YM")&amp;" months, "&amp;DATEDIF(V2226,A2226,"MD")&amp;" days")</f>
        <v/>
      </c>
      <c r="X2226" s="294" t="n"/>
      <c r="Y2226" s="294" t="n"/>
      <c r="Z2226" s="294" t="n"/>
      <c r="AA2226" s="294" t="n"/>
      <c r="AB2226" s="294" t="n">
        <v>1</v>
      </c>
      <c r="AC2226" s="294" t="n">
        <v>15</v>
      </c>
      <c r="AD2226" s="294" t="n">
        <v>14</v>
      </c>
      <c r="AE2226" s="593" t="inlineStr">
        <is>
          <t>2:08.3870</t>
        </is>
      </c>
      <c r="AF2226" s="418">
        <f>IF(OR(AE2226="",AE2226="",AE2226=0),"",6.213/(AE2226*24))</f>
        <v/>
      </c>
      <c r="AG2226" s="298" t="n">
        <v>2</v>
      </c>
      <c r="AH2226" s="593" t="inlineStr">
        <is>
          <t>2:09.0990</t>
        </is>
      </c>
      <c r="AI2226" s="418">
        <f>IF(OR(AH2226="",AH2226="",AH2226=0),"",6.213/(AH2226*24))</f>
        <v/>
      </c>
      <c r="AJ2226" s="175">
        <f>IF(AND(ISNUMBER(AB2226),ISNUMBER(AG2226)),AB2226-AG2226,"")</f>
        <v/>
      </c>
      <c r="AK2226" s="294" t="n"/>
      <c r="AL2226" s="294" t="n">
        <v>158</v>
      </c>
      <c r="AM2226" s="717" t="n">
        <v>0.290933136574074</v>
      </c>
      <c r="AN2226" s="671">
        <f>IF(OR(AL2226="",AM2226="",AM2226=0),"",AL2226*6.213/(AM2226*24))</f>
        <v/>
      </c>
      <c r="AO2226" s="477">
        <f>IF(AND(AL2226=AL2225,AM2226&lt;&gt;"",AM2225&lt;&gt;""),AM2226-AM2225,"")</f>
        <v/>
      </c>
      <c r="AP2226" s="294" t="n">
        <v>29</v>
      </c>
      <c r="AQ2226" s="587" t="inlineStr">
        <is>
          <t>2:09.5710</t>
        </is>
      </c>
      <c r="AR2226" s="439">
        <f>IF(OR(AQ2226="",AQ2226="",AQ2226=0),"",6.213/(AQ2226*24))</f>
        <v/>
      </c>
      <c r="AS2226" s="436">
        <f>IF(OR(NOT(ISNUMBER(C2226)),NOT(ISNUMBER(AB2226))),"",IF(AG2226&lt;&gt;"",AG2226,AB2226)-C2226)</f>
        <v/>
      </c>
      <c r="AT2226" s="299" t="n"/>
      <c r="AU2226" s="300">
        <f>IF($B2226="","",TEXT($A2226,"yyyymmdd")&amp;"_P"&amp;$C2226&amp;"_C"&amp;$F2226&amp;"_"&amp;TRIM(RIGHT(SUBSTITUTE(TRIM(SUBSTITUTE($L2226,CHAR(160)," "))," ",REPT(" ",60)),60))&amp;IF($P2226="","","-"&amp;TRIM(RIGHT(SUBSTITUTE(TRIM(SUBSTITUTE($P2226,CHAR(160)," "))," ",REPT(" ",60)),60)))&amp;IF($T2226="","","-"&amp;TRIM(RIGHT(SUBSTITUTE(TRIM(SUBSTITUTE($T2226,CHAR(160)," "))," ",REPT(" ",60)),60)))&amp;".jpg")</f>
        <v/>
      </c>
    </row>
    <row r="2227" ht="56" customHeight="1">
      <c r="A2227" s="292" t="n">
        <v>37542</v>
      </c>
      <c r="B2227" s="294" t="inlineStr">
        <is>
          <t>Bob Jane T-Marts 1000, 13 October, 2002</t>
        </is>
      </c>
      <c r="C2227" s="294" t="n">
        <v>17</v>
      </c>
      <c r="D2227" s="294" t="n"/>
      <c r="E2227" s="294" t="n"/>
      <c r="F2227" s="294" t="n">
        <v>600</v>
      </c>
      <c r="G2227" s="294" t="inlineStr">
        <is>
          <t>Briggs Motor Sport</t>
        </is>
      </c>
      <c r="H2227" s="294" t="n"/>
      <c r="I2227" s="294" t="inlineStr">
        <is>
          <t>Caterpillar</t>
        </is>
      </c>
      <c r="J2227" s="294" t="inlineStr">
        <is>
          <t>Ford Falcon AU</t>
        </is>
      </c>
      <c r="K2227" s="294" t="n"/>
      <c r="L2227" s="294" t="inlineStr">
        <is>
          <t>Steve Owen</t>
        </is>
      </c>
      <c r="M2227" s="294" t="inlineStr">
        <is>
          <t>AUS</t>
        </is>
      </c>
      <c r="N2227" s="700">
        <f>_xlfn.LET(_xlpm.d,_xlfn.XLOOKUP(L2227,'[1]Birth Dates'!$A:$A,'[1]Birth Dates'!$B:$B,"",0),IF(_xlpm.d=0,"",_xlpm.d))</f>
        <v/>
      </c>
      <c r="O2227" s="294">
        <f>IF(OR(N2227="",A2227="",NOT(ISNUMBER(N2227)),N2227&gt;A2227),"",DATEDIF(N2227,A2227,"Y")&amp;" years, "&amp;DATEDIF(N2227,A2227,"YM")&amp;" months, "&amp;DATEDIF(N2227,A2227,"MD")&amp;" days")</f>
        <v/>
      </c>
      <c r="P2227" s="294" t="inlineStr">
        <is>
          <t>Dale Brede</t>
        </is>
      </c>
      <c r="Q2227" s="294" t="inlineStr">
        <is>
          <t>AUS</t>
        </is>
      </c>
      <c r="R2227" s="700">
        <f>_xlfn.LET(_xlpm.d,_xlfn.XLOOKUP(P2227,'[1]Birth Dates'!$A:$A,'[1]Birth Dates'!$B:$B,"",0),IF(_xlpm.d=0,"",_xlpm.d))</f>
        <v/>
      </c>
      <c r="S2227" s="294">
        <f>IF(OR(R2227="",A2227="",NOT(ISNUMBER(R2227)),R2227&gt;A2227),"",DATEDIF(R2227,A2227,"Y")&amp;" years, "&amp;DATEDIF(R2227,A2227,"YM")&amp;" months, "&amp;DATEDIF(R2227,A2227,"MD")&amp;" days")</f>
        <v/>
      </c>
      <c r="T2227" s="294" t="n"/>
      <c r="U2227" s="294" t="n"/>
      <c r="V2227" s="700">
        <f>_xlfn.LET(_xlpm.d,_xlfn.XLOOKUP(T2227,'[1]Birth Dates'!$A:$A,'[1]Birth Dates'!$B:$B,"",0),IF(_xlpm.d=0,"",_xlpm.d))</f>
        <v/>
      </c>
      <c r="W2227" s="294">
        <f>IF(OR(V2227="",A2227="",NOT(ISNUMBER(V2227)),V2227&gt;A2227),"",DATEDIF(V2227,A2227,"Y")&amp;" years, "&amp;DATEDIF(V2227,A2227,"YM")&amp;" months, "&amp;DATEDIF(V2227,A2227,"MD")&amp;" days")</f>
        <v/>
      </c>
      <c r="X2227" s="294" t="n"/>
      <c r="Y2227" s="294" t="n"/>
      <c r="Z2227" s="294" t="n"/>
      <c r="AA2227" s="294" t="n"/>
      <c r="AB2227" s="294" t="n">
        <v>23</v>
      </c>
      <c r="AC2227" s="294" t="n">
        <v>14</v>
      </c>
      <c r="AD2227" s="294" t="n">
        <v>5</v>
      </c>
      <c r="AE2227" s="593" t="inlineStr">
        <is>
          <t>2:10.6550</t>
        </is>
      </c>
      <c r="AF2227" s="418">
        <f>IF(OR(AE2227="",AE2227="",AE2227=0),"",6.213/(AE2227*24))</f>
        <v/>
      </c>
      <c r="AG2227" s="298" t="n"/>
      <c r="AH2227" s="587" t="inlineStr"/>
      <c r="AI2227" s="418">
        <f>IF(OR(AH2227="",AH2227="",AH2227=0),"",6.213/(AH2227*24))</f>
        <v/>
      </c>
      <c r="AJ2227" s="175">
        <f>IF(AND(ISNUMBER(AB2227),ISNUMBER(AG2227)),AB2227-AG2227,"")</f>
        <v/>
      </c>
      <c r="AK2227" s="294" t="n"/>
      <c r="AL2227" s="294" t="n">
        <v>158</v>
      </c>
      <c r="AM2227" s="717" t="n">
        <v>0.2919388541666667</v>
      </c>
      <c r="AN2227" s="671">
        <f>IF(OR(AL2227="",AM2227="",AM2227=0),"",AL2227*6.213/(AM2227*24))</f>
        <v/>
      </c>
      <c r="AO2227" s="477">
        <f>IF(AND(AL2227=AL2226,AM2227&lt;&gt;"",AM2226&lt;&gt;""),AM2227-AM2226,"")</f>
        <v/>
      </c>
      <c r="AP2227" s="294" t="n">
        <v>8</v>
      </c>
      <c r="AQ2227" s="593" t="inlineStr">
        <is>
          <t>2:11.3670</t>
        </is>
      </c>
      <c r="AR2227" s="439">
        <f>IF(OR(AQ2227="",AQ2227="",AQ2227=0),"",6.213/(AQ2227*24))</f>
        <v/>
      </c>
      <c r="AS2227" s="436">
        <f>IF(OR(NOT(ISNUMBER(C2227)),NOT(ISNUMBER(AB2227))),"",IF(AG2227&lt;&gt;"",AG2227,AB2227)-C2227)</f>
        <v/>
      </c>
      <c r="AT2227" s="299" t="n"/>
      <c r="AU2227" s="300">
        <f>IF($B2227="","",TEXT($A2227,"yyyymmdd")&amp;"_P"&amp;$C2227&amp;"_C"&amp;$F2227&amp;"_"&amp;TRIM(RIGHT(SUBSTITUTE(TRIM(SUBSTITUTE($L2227,CHAR(160)," "))," ",REPT(" ",60)),60))&amp;IF($P2227="","","-"&amp;TRIM(RIGHT(SUBSTITUTE(TRIM(SUBSTITUTE($P2227,CHAR(160)," "))," ",REPT(" ",60)),60)))&amp;IF($T2227="","","-"&amp;TRIM(RIGHT(SUBSTITUTE(TRIM(SUBSTITUTE($T2227,CHAR(160)," "))," ",REPT(" ",60)),60)))&amp;".jpg")</f>
        <v/>
      </c>
    </row>
    <row r="2228" ht="56" customHeight="1">
      <c r="A2228" s="292" t="n">
        <v>37542</v>
      </c>
      <c r="B2228" s="294" t="inlineStr">
        <is>
          <t>Bob Jane T-Marts 1000, 13 October, 2002</t>
        </is>
      </c>
      <c r="C2228" s="294" t="n">
        <v>18</v>
      </c>
      <c r="D2228" s="294" t="n"/>
      <c r="E2228" s="294" t="n"/>
      <c r="F2228" s="294" t="n">
        <v>10</v>
      </c>
      <c r="G2228" s="294" t="inlineStr">
        <is>
          <t>Larkham Motorsport</t>
        </is>
      </c>
      <c r="H2228" s="294" t="n"/>
      <c r="I2228" s="294" t="inlineStr">
        <is>
          <t>Orrcon Steel</t>
        </is>
      </c>
      <c r="J2228" s="294" t="inlineStr">
        <is>
          <t>Ford Falcon AU</t>
        </is>
      </c>
      <c r="K2228" s="294" t="n"/>
      <c r="L2228" s="294" t="inlineStr">
        <is>
          <t>Mark Larkham</t>
        </is>
      </c>
      <c r="M2228" s="294" t="inlineStr">
        <is>
          <t>AUS</t>
        </is>
      </c>
      <c r="N2228" s="700">
        <f>_xlfn.LET(_xlpm.d,_xlfn.XLOOKUP(L2228,'[1]Birth Dates'!$A:$A,'[1]Birth Dates'!$B:$B,"",0),IF(_xlpm.d=0,"",_xlpm.d))</f>
        <v/>
      </c>
      <c r="O2228" s="294">
        <f>IF(OR(N2228="",A2228="",NOT(ISNUMBER(N2228)),N2228&gt;A2228),"",DATEDIF(N2228,A2228,"Y")&amp;" years, "&amp;DATEDIF(N2228,A2228,"YM")&amp;" months, "&amp;DATEDIF(N2228,A2228,"MD")&amp;" days")</f>
        <v/>
      </c>
      <c r="P2228" s="294" t="inlineStr">
        <is>
          <t>Will Power</t>
        </is>
      </c>
      <c r="Q2228" s="294" t="inlineStr">
        <is>
          <t>AUS</t>
        </is>
      </c>
      <c r="R2228" s="700">
        <f>_xlfn.LET(_xlpm.d,_xlfn.XLOOKUP(P2228,'[1]Birth Dates'!$A:$A,'[1]Birth Dates'!$B:$B,"",0),IF(_xlpm.d=0,"",_xlpm.d))</f>
        <v/>
      </c>
      <c r="S2228" s="294">
        <f>IF(OR(R2228="",A2228="",NOT(ISNUMBER(R2228)),R2228&gt;A2228),"",DATEDIF(R2228,A2228,"Y")&amp;" years, "&amp;DATEDIF(R2228,A2228,"YM")&amp;" months, "&amp;DATEDIF(R2228,A2228,"MD")&amp;" days")</f>
        <v/>
      </c>
      <c r="T2228" s="294" t="n"/>
      <c r="U2228" s="294" t="n"/>
      <c r="V2228" s="700">
        <f>_xlfn.LET(_xlpm.d,_xlfn.XLOOKUP(T2228,'[1]Birth Dates'!$A:$A,'[1]Birth Dates'!$B:$B,"",0),IF(_xlpm.d=0,"",_xlpm.d))</f>
        <v/>
      </c>
      <c r="W2228" s="294">
        <f>IF(OR(V2228="",A2228="",NOT(ISNUMBER(V2228)),V2228&gt;A2228),"",DATEDIF(V2228,A2228,"Y")&amp;" years, "&amp;DATEDIF(V2228,A2228,"YM")&amp;" months, "&amp;DATEDIF(V2228,A2228,"MD")&amp;" days")</f>
        <v/>
      </c>
      <c r="X2228" s="294" t="n"/>
      <c r="Y2228" s="294" t="n"/>
      <c r="Z2228" s="294" t="n"/>
      <c r="AA2228" s="294" t="n"/>
      <c r="AB2228" s="294" t="n">
        <v>16</v>
      </c>
      <c r="AC2228" s="294" t="n">
        <v>14</v>
      </c>
      <c r="AD2228" s="294" t="n">
        <v>5</v>
      </c>
      <c r="AE2228" s="593" t="inlineStr">
        <is>
          <t>2:10.2220</t>
        </is>
      </c>
      <c r="AF2228" s="418">
        <f>IF(OR(AE2228="",AE2228="",AE2228=0),"",6.213/(AE2228*24))</f>
        <v/>
      </c>
      <c r="AG2228" s="298" t="n"/>
      <c r="AH2228" s="587" t="inlineStr"/>
      <c r="AI2228" s="418">
        <f>IF(OR(AH2228="",AH2228="",AH2228=0),"",6.213/(AH2228*24))</f>
        <v/>
      </c>
      <c r="AJ2228" s="175">
        <f>IF(AND(ISNUMBER(AB2228),ISNUMBER(AG2228)),AB2228-AG2228,"")</f>
        <v/>
      </c>
      <c r="AK2228" s="294" t="n"/>
      <c r="AL2228" s="294" t="n">
        <v>157</v>
      </c>
      <c r="AM2228" s="717" t="n">
        <v>0.2914018287037037</v>
      </c>
      <c r="AN2228" s="671">
        <f>IF(OR(AL2228="",AM2228="",AM2228=0),"",AL2228*6.213/(AM2228*24))</f>
        <v/>
      </c>
      <c r="AO2228" s="477">
        <f>IF(AND(AL2228=AL2227,AM2228&lt;&gt;"",AM2227&lt;&gt;""),AM2228-AM2227,"")</f>
        <v/>
      </c>
      <c r="AP2228" s="294" t="n">
        <v>97</v>
      </c>
      <c r="AQ2228" s="593" t="inlineStr">
        <is>
          <t>2:12.3160</t>
        </is>
      </c>
      <c r="AR2228" s="439">
        <f>IF(OR(AQ2228="",AQ2228="",AQ2228=0),"",6.213/(AQ2228*24))</f>
        <v/>
      </c>
      <c r="AS2228" s="436">
        <f>IF(OR(NOT(ISNUMBER(C2228)),NOT(ISNUMBER(AB2228))),"",IF(AG2228&lt;&gt;"",AG2228,AB2228)-C2228)</f>
        <v/>
      </c>
      <c r="AT2228" s="299" t="n"/>
      <c r="AU2228" s="300">
        <f>IF($B2228="","",TEXT($A2228,"yyyymmdd")&amp;"_P"&amp;$C2228&amp;"_C"&amp;$F2228&amp;"_"&amp;TRIM(RIGHT(SUBSTITUTE(TRIM(SUBSTITUTE($L2228,CHAR(160)," "))," ",REPT(" ",60)),60))&amp;IF($P2228="","","-"&amp;TRIM(RIGHT(SUBSTITUTE(TRIM(SUBSTITUTE($P2228,CHAR(160)," "))," ",REPT(" ",60)),60)))&amp;IF($T2228="","","-"&amp;TRIM(RIGHT(SUBSTITUTE(TRIM(SUBSTITUTE($T2228,CHAR(160)," "))," ",REPT(" ",60)),60)))&amp;".jpg")</f>
        <v/>
      </c>
    </row>
    <row r="2229" ht="56" customHeight="1">
      <c r="A2229" s="292" t="n">
        <v>37542</v>
      </c>
      <c r="B2229" s="294" t="inlineStr">
        <is>
          <t>Bob Jane T-Marts 1000, 13 October, 2002</t>
        </is>
      </c>
      <c r="C2229" s="294" t="n">
        <v>19</v>
      </c>
      <c r="D2229" s="294" t="n"/>
      <c r="E2229" s="294" t="n"/>
      <c r="F2229" s="294" t="n">
        <v>888</v>
      </c>
      <c r="G2229" s="294" t="inlineStr">
        <is>
          <t>Brad Jones Racing</t>
        </is>
      </c>
      <c r="H2229" s="294" t="n"/>
      <c r="I2229" s="294" t="inlineStr">
        <is>
          <t>OzEmail</t>
        </is>
      </c>
      <c r="J2229" s="294" t="inlineStr">
        <is>
          <t>Ford Falcon AU</t>
        </is>
      </c>
      <c r="K2229" s="294" t="n"/>
      <c r="L2229" s="294" t="inlineStr">
        <is>
          <t>John Cleland</t>
        </is>
      </c>
      <c r="M2229" s="294" t="inlineStr">
        <is>
          <t>AUS</t>
        </is>
      </c>
      <c r="N2229" s="700">
        <f>_xlfn.LET(_xlpm.d,_xlfn.XLOOKUP(L2229,'[1]Birth Dates'!$A:$A,'[1]Birth Dates'!$B:$B,"",0),IF(_xlpm.d=0,"",_xlpm.d))</f>
        <v/>
      </c>
      <c r="O2229" s="294">
        <f>IF(OR(N2229="",A2229="",NOT(ISNUMBER(N2229)),N2229&gt;A2229),"",DATEDIF(N2229,A2229,"Y")&amp;" years, "&amp;DATEDIF(N2229,A2229,"YM")&amp;" months, "&amp;DATEDIF(N2229,A2229,"MD")&amp;" days")</f>
        <v/>
      </c>
      <c r="P2229" s="294" t="inlineStr">
        <is>
          <t>Tim Leahey</t>
        </is>
      </c>
      <c r="Q2229" s="294" t="inlineStr">
        <is>
          <t>AUS</t>
        </is>
      </c>
      <c r="R2229" s="700">
        <f>_xlfn.LET(_xlpm.d,_xlfn.XLOOKUP(P2229,'[1]Birth Dates'!$A:$A,'[1]Birth Dates'!$B:$B,"",0),IF(_xlpm.d=0,"",_xlpm.d))</f>
        <v/>
      </c>
      <c r="S2229" s="294">
        <f>IF(OR(R2229="",A2229="",NOT(ISNUMBER(R2229)),R2229&gt;A2229),"",DATEDIF(R2229,A2229,"Y")&amp;" years, "&amp;DATEDIF(R2229,A2229,"YM")&amp;" months, "&amp;DATEDIF(R2229,A2229,"MD")&amp;" days")</f>
        <v/>
      </c>
      <c r="T2229" s="294" t="n"/>
      <c r="U2229" s="294" t="n"/>
      <c r="V2229" s="700">
        <f>_xlfn.LET(_xlpm.d,_xlfn.XLOOKUP(T2229,'[1]Birth Dates'!$A:$A,'[1]Birth Dates'!$B:$B,"",0),IF(_xlpm.d=0,"",_xlpm.d))</f>
        <v/>
      </c>
      <c r="W2229" s="294">
        <f>IF(OR(V2229="",A2229="",NOT(ISNUMBER(V2229)),V2229&gt;A2229),"",DATEDIF(V2229,A2229,"Y")&amp;" years, "&amp;DATEDIF(V2229,A2229,"YM")&amp;" months, "&amp;DATEDIF(V2229,A2229,"MD")&amp;" days")</f>
        <v/>
      </c>
      <c r="X2229" s="294" t="n"/>
      <c r="Y2229" s="294" t="n"/>
      <c r="Z2229" s="294" t="n"/>
      <c r="AA2229" s="294" t="n"/>
      <c r="AB2229" s="294" t="n">
        <v>17</v>
      </c>
      <c r="AC2229" s="294" t="n">
        <v>13</v>
      </c>
      <c r="AD2229" s="294" t="n">
        <v>12</v>
      </c>
      <c r="AE2229" s="593" t="inlineStr">
        <is>
          <t>2:10.2430</t>
        </is>
      </c>
      <c r="AF2229" s="418">
        <f>IF(OR(AE2229="",AE2229="",AE2229=0),"",6.213/(AE2229*24))</f>
        <v/>
      </c>
      <c r="AG2229" s="298" t="n"/>
      <c r="AH2229" s="587" t="inlineStr"/>
      <c r="AI2229" s="418">
        <f>IF(OR(AH2229="",AH2229="",AH2229=0),"",6.213/(AH2229*24))</f>
        <v/>
      </c>
      <c r="AJ2229" s="175">
        <f>IF(AND(ISNUMBER(AB2229),ISNUMBER(AG2229)),AB2229-AG2229,"")</f>
        <v/>
      </c>
      <c r="AK2229" s="294" t="n"/>
      <c r="AL2229" s="294" t="n">
        <v>157</v>
      </c>
      <c r="AM2229" s="717" t="n">
        <v>0.2915379513888889</v>
      </c>
      <c r="AN2229" s="671">
        <f>IF(OR(AL2229="",AM2229="",AM2229=0),"",AL2229*6.213/(AM2229*24))</f>
        <v/>
      </c>
      <c r="AO2229" s="477">
        <f>IF(AND(AL2229=AL2228,AM2229&lt;&gt;"",AM2228&lt;&gt;""),AM2229-AM2228,"")</f>
        <v/>
      </c>
      <c r="AP2229" s="294" t="n">
        <v>19</v>
      </c>
      <c r="AQ2229" s="593" t="inlineStr">
        <is>
          <t>2:11.5000</t>
        </is>
      </c>
      <c r="AR2229" s="439">
        <f>IF(OR(AQ2229="",AQ2229="",AQ2229=0),"",6.213/(AQ2229*24))</f>
        <v/>
      </c>
      <c r="AS2229" s="436">
        <f>IF(OR(NOT(ISNUMBER(C2229)),NOT(ISNUMBER(AB2229))),"",IF(AG2229&lt;&gt;"",AG2229,AB2229)-C2229)</f>
        <v/>
      </c>
      <c r="AT2229" s="299" t="n"/>
      <c r="AU2229" s="300">
        <f>IF($B2229="","",TEXT($A2229,"yyyymmdd")&amp;"_P"&amp;$C2229&amp;"_C"&amp;$F2229&amp;"_"&amp;TRIM(RIGHT(SUBSTITUTE(TRIM(SUBSTITUTE($L2229,CHAR(160)," "))," ",REPT(" ",60)),60))&amp;IF($P2229="","","-"&amp;TRIM(RIGHT(SUBSTITUTE(TRIM(SUBSTITUTE($P2229,CHAR(160)," "))," ",REPT(" ",60)),60)))&amp;IF($T2229="","","-"&amp;TRIM(RIGHT(SUBSTITUTE(TRIM(SUBSTITUTE($T2229,CHAR(160)," "))," ",REPT(" ",60)),60)))&amp;".jpg")</f>
        <v/>
      </c>
    </row>
    <row r="2230" ht="56" customHeight="1">
      <c r="A2230" s="292" t="n">
        <v>37542</v>
      </c>
      <c r="B2230" s="294" t="inlineStr">
        <is>
          <t>Bob Jane T-Marts 1000, 13 October, 2002</t>
        </is>
      </c>
      <c r="C2230" s="294" t="n">
        <v>20</v>
      </c>
      <c r="D2230" s="294" t="n"/>
      <c r="E2230" s="294" t="n"/>
      <c r="F2230" s="294" t="n">
        <v>59</v>
      </c>
      <c r="G2230" s="294" t="inlineStr">
        <is>
          <t>Phoenix Motorsport</t>
        </is>
      </c>
      <c r="H2230" s="294" t="n"/>
      <c r="I2230" s="294" t="inlineStr">
        <is>
          <t>Transtar Express</t>
        </is>
      </c>
      <c r="J2230" s="294" t="inlineStr">
        <is>
          <t>Holden Commodore VT</t>
        </is>
      </c>
      <c r="K2230" s="294" t="n"/>
      <c r="L2230" s="294" t="inlineStr">
        <is>
          <t>Ron Searle</t>
        </is>
      </c>
      <c r="M2230" s="294" t="inlineStr">
        <is>
          <t>AUS</t>
        </is>
      </c>
      <c r="N2230" s="700">
        <f>_xlfn.LET(_xlpm.d,_xlfn.XLOOKUP(L2230,'[1]Birth Dates'!$A:$A,'[1]Birth Dates'!$B:$B,"",0),IF(_xlpm.d=0,"",_xlpm.d))</f>
        <v/>
      </c>
      <c r="O2230" s="294">
        <f>IF(OR(N2230="",A2230="",NOT(ISNUMBER(N2230)),N2230&gt;A2230),"",DATEDIF(N2230,A2230,"Y")&amp;" years, "&amp;DATEDIF(N2230,A2230,"YM")&amp;" months, "&amp;DATEDIF(N2230,A2230,"MD")&amp;" days")</f>
        <v/>
      </c>
      <c r="P2230" s="294" t="inlineStr">
        <is>
          <t>Jamie Miller</t>
        </is>
      </c>
      <c r="Q2230" s="294" t="inlineStr">
        <is>
          <t>AUS</t>
        </is>
      </c>
      <c r="R2230" s="700">
        <f>_xlfn.LET(_xlpm.d,_xlfn.XLOOKUP(P2230,'[1]Birth Dates'!$A:$A,'[1]Birth Dates'!$B:$B,"",0),IF(_xlpm.d=0,"",_xlpm.d))</f>
        <v/>
      </c>
      <c r="S2230" s="294">
        <f>IF(OR(R2230="",A2230="",NOT(ISNUMBER(R2230)),R2230&gt;A2230),"",DATEDIF(R2230,A2230,"Y")&amp;" years, "&amp;DATEDIF(R2230,A2230,"YM")&amp;" months, "&amp;DATEDIF(R2230,A2230,"MD")&amp;" days")</f>
        <v/>
      </c>
      <c r="T2230" s="294" t="n"/>
      <c r="U2230" s="294" t="n"/>
      <c r="V2230" s="700">
        <f>_xlfn.LET(_xlpm.d,_xlfn.XLOOKUP(T2230,'[1]Birth Dates'!$A:$A,'[1]Birth Dates'!$B:$B,"",0),IF(_xlpm.d=0,"",_xlpm.d))</f>
        <v/>
      </c>
      <c r="W2230" s="294">
        <f>IF(OR(V2230="",A2230="",NOT(ISNUMBER(V2230)),V2230&gt;A2230),"",DATEDIF(V2230,A2230,"Y")&amp;" years, "&amp;DATEDIF(V2230,A2230,"YM")&amp;" months, "&amp;DATEDIF(V2230,A2230,"MD")&amp;" days")</f>
        <v/>
      </c>
      <c r="X2230" s="294" t="n"/>
      <c r="Y2230" s="294" t="n"/>
      <c r="Z2230" s="294" t="n"/>
      <c r="AA2230" s="294" t="n"/>
      <c r="AB2230" s="294" t="n">
        <v>39</v>
      </c>
      <c r="AC2230" s="294" t="n"/>
      <c r="AD2230" s="294" t="n"/>
      <c r="AE2230" s="587" t="inlineStr">
        <is>
          <t>No Time</t>
        </is>
      </c>
      <c r="AF2230" s="418">
        <f>IF(OR(AE2230="",AE2230="",AE2230=0),"",6.213/(AE2230*24))</f>
        <v/>
      </c>
      <c r="AG2230" s="298" t="n"/>
      <c r="AH2230" s="587" t="inlineStr"/>
      <c r="AI2230" s="418">
        <f>IF(OR(AH2230="",AH2230="",AH2230=0),"",6.213/(AH2230*24))</f>
        <v/>
      </c>
      <c r="AJ2230" s="175">
        <f>IF(AND(ISNUMBER(AB2230),ISNUMBER(AG2230)),AB2230-AG2230,"")</f>
        <v/>
      </c>
      <c r="AK2230" s="294" t="n"/>
      <c r="AL2230" s="294" t="n">
        <v>155</v>
      </c>
      <c r="AM2230" s="717" t="n">
        <v>0.2915205555555556</v>
      </c>
      <c r="AN2230" s="671">
        <f>IF(OR(AL2230="",AM2230="",AM2230=0),"",AL2230*6.213/(AM2230*24))</f>
        <v/>
      </c>
      <c r="AO2230" s="477">
        <f>IF(AND(AL2230=AL2229,AM2230&lt;&gt;"",AM2229&lt;&gt;""),AM2230-AM2229,"")</f>
        <v/>
      </c>
      <c r="AP2230" s="294" t="n">
        <v>8</v>
      </c>
      <c r="AQ2230" s="593" t="inlineStr">
        <is>
          <t>2:17.0800</t>
        </is>
      </c>
      <c r="AR2230" s="439">
        <f>IF(OR(AQ2230="",AQ2230="",AQ2230=0),"",6.213/(AQ2230*24))</f>
        <v/>
      </c>
      <c r="AS2230" s="436">
        <f>IF(OR(NOT(ISNUMBER(C2230)),NOT(ISNUMBER(AB2230))),"",IF(AG2230&lt;&gt;"",AG2230,AB2230)-C2230)</f>
        <v/>
      </c>
      <c r="AT2230" s="299" t="n"/>
      <c r="AU2230" s="300">
        <f>IF($B2230="","",TEXT($A2230,"yyyymmdd")&amp;"_P"&amp;$C2230&amp;"_C"&amp;$F2230&amp;"_"&amp;TRIM(RIGHT(SUBSTITUTE(TRIM(SUBSTITUTE($L2230,CHAR(160)," "))," ",REPT(" ",60)),60))&amp;IF($P2230="","","-"&amp;TRIM(RIGHT(SUBSTITUTE(TRIM(SUBSTITUTE($P2230,CHAR(160)," "))," ",REPT(" ",60)),60)))&amp;IF($T2230="","","-"&amp;TRIM(RIGHT(SUBSTITUTE(TRIM(SUBSTITUTE($T2230,CHAR(160)," "))," ",REPT(" ",60)),60)))&amp;".jpg")</f>
        <v/>
      </c>
    </row>
    <row r="2231" ht="56" customHeight="1">
      <c r="A2231" s="292" t="n">
        <v>37542</v>
      </c>
      <c r="B2231" s="294" t="inlineStr">
        <is>
          <t>Bob Jane T-Marts 1000, 13 October, 2002</t>
        </is>
      </c>
      <c r="C2231" s="294" t="n">
        <v>21</v>
      </c>
      <c r="D2231" s="294" t="n"/>
      <c r="E2231" s="294" t="n"/>
      <c r="F2231" s="294" t="n">
        <v>4</v>
      </c>
      <c r="G2231" s="294" t="inlineStr">
        <is>
          <t>Stone Brothers Racing</t>
        </is>
      </c>
      <c r="H2231" s="294" t="n"/>
      <c r="I2231" s="294" t="inlineStr">
        <is>
          <t>Pirtek</t>
        </is>
      </c>
      <c r="J2231" s="294" t="inlineStr">
        <is>
          <t>Ford Falcon AU</t>
        </is>
      </c>
      <c r="K2231" s="294" t="n"/>
      <c r="L2231" s="294" t="inlineStr">
        <is>
          <t>Marcos Ambrose</t>
        </is>
      </c>
      <c r="M2231" s="294" t="inlineStr">
        <is>
          <t>AUS</t>
        </is>
      </c>
      <c r="N2231" s="700">
        <f>_xlfn.LET(_xlpm.d,_xlfn.XLOOKUP(L2231,'[1]Birth Dates'!$A:$A,'[1]Birth Dates'!$B:$B,"",0),IF(_xlpm.d=0,"",_xlpm.d))</f>
        <v/>
      </c>
      <c r="O2231" s="294">
        <f>IF(OR(N2231="",A2231="",NOT(ISNUMBER(N2231)),N2231&gt;A2231),"",DATEDIF(N2231,A2231,"Y")&amp;" years, "&amp;DATEDIF(N2231,A2231,"YM")&amp;" months, "&amp;DATEDIF(N2231,A2231,"MD")&amp;" days")</f>
        <v/>
      </c>
      <c r="P2231" s="294" t="inlineStr">
        <is>
          <t>Paul Weel</t>
        </is>
      </c>
      <c r="Q2231" s="294" t="inlineStr">
        <is>
          <t>AUS</t>
        </is>
      </c>
      <c r="R2231" s="700">
        <f>_xlfn.LET(_xlpm.d,_xlfn.XLOOKUP(P2231,'[1]Birth Dates'!$A:$A,'[1]Birth Dates'!$B:$B,"",0),IF(_xlpm.d=0,"",_xlpm.d))</f>
        <v/>
      </c>
      <c r="S2231" s="294">
        <f>IF(OR(R2231="",A2231="",NOT(ISNUMBER(R2231)),R2231&gt;A2231),"",DATEDIF(R2231,A2231,"Y")&amp;" years, "&amp;DATEDIF(R2231,A2231,"YM")&amp;" months, "&amp;DATEDIF(R2231,A2231,"MD")&amp;" days")</f>
        <v/>
      </c>
      <c r="T2231" s="294" t="n"/>
      <c r="U2231" s="294" t="n"/>
      <c r="V2231" s="700">
        <f>_xlfn.LET(_xlpm.d,_xlfn.XLOOKUP(T2231,'[1]Birth Dates'!$A:$A,'[1]Birth Dates'!$B:$B,"",0),IF(_xlpm.d=0,"",_xlpm.d))</f>
        <v/>
      </c>
      <c r="W2231" s="294">
        <f>IF(OR(V2231="",A2231="",NOT(ISNUMBER(V2231)),V2231&gt;A2231),"",DATEDIF(V2231,A2231,"Y")&amp;" years, "&amp;DATEDIF(V2231,A2231,"YM")&amp;" months, "&amp;DATEDIF(V2231,A2231,"MD")&amp;" days")</f>
        <v/>
      </c>
      <c r="X2231" s="294" t="n"/>
      <c r="Y2231" s="294" t="n"/>
      <c r="Z2231" s="294" t="n"/>
      <c r="AA2231" s="294" t="n"/>
      <c r="AB2231" s="294" t="n">
        <v>11</v>
      </c>
      <c r="AC2231" s="294" t="n">
        <v>14</v>
      </c>
      <c r="AD2231" s="294" t="n">
        <v>13</v>
      </c>
      <c r="AE2231" s="593" t="inlineStr">
        <is>
          <t>2:09.8100</t>
        </is>
      </c>
      <c r="AF2231" s="418">
        <f>IF(OR(AE2231="",AE2231="",AE2231=0),"",6.213/(AE2231*24))</f>
        <v/>
      </c>
      <c r="AG2231" s="298" t="n">
        <v>8</v>
      </c>
      <c r="AH2231" s="593" t="inlineStr">
        <is>
          <t>2:10.1010</t>
        </is>
      </c>
      <c r="AI2231" s="418">
        <f>IF(OR(AH2231="",AH2231="",AH2231=0),"",6.213/(AH2231*24))</f>
        <v/>
      </c>
      <c r="AJ2231" s="175">
        <f>IF(AND(ISNUMBER(AB2231),ISNUMBER(AG2231)),AB2231-AG2231,"")</f>
        <v/>
      </c>
      <c r="AK2231" s="294" t="n"/>
      <c r="AL2231" s="294" t="n">
        <v>154</v>
      </c>
      <c r="AM2231" s="717" t="n">
        <v>0.2920911805555556</v>
      </c>
      <c r="AN2231" s="671">
        <f>IF(OR(AL2231="",AM2231="",AM2231=0),"",AL2231*6.213/(AM2231*24))</f>
        <v/>
      </c>
      <c r="AO2231" s="477">
        <f>IF(AND(AL2231=AL2230,AM2231&lt;&gt;"",AM2230&lt;&gt;""),AM2231-AM2230,"")</f>
        <v/>
      </c>
      <c r="AP2231" s="294" t="n">
        <v>45</v>
      </c>
      <c r="AQ2231" s="593" t="inlineStr">
        <is>
          <t>2:10.2240</t>
        </is>
      </c>
      <c r="AR2231" s="439">
        <f>IF(OR(AQ2231="",AQ2231="",AQ2231=0),"",6.213/(AQ2231*24))</f>
        <v/>
      </c>
      <c r="AS2231" s="436">
        <f>IF(OR(NOT(ISNUMBER(C2231)),NOT(ISNUMBER(AB2231))),"",IF(AG2231&lt;&gt;"",AG2231,AB2231)-C2231)</f>
        <v/>
      </c>
      <c r="AT2231" s="299" t="n"/>
      <c r="AU2231" s="300">
        <f>IF($B2231="","",TEXT($A2231,"yyyymmdd")&amp;"_P"&amp;$C2231&amp;"_C"&amp;$F2231&amp;"_"&amp;TRIM(RIGHT(SUBSTITUTE(TRIM(SUBSTITUTE($L2231,CHAR(160)," "))," ",REPT(" ",60)),60))&amp;IF($P2231="","","-"&amp;TRIM(RIGHT(SUBSTITUTE(TRIM(SUBSTITUTE($P2231,CHAR(160)," "))," ",REPT(" ",60)),60)))&amp;IF($T2231="","","-"&amp;TRIM(RIGHT(SUBSTITUTE(TRIM(SUBSTITUTE($T2231,CHAR(160)," "))," ",REPT(" ",60)),60)))&amp;".jpg")</f>
        <v/>
      </c>
    </row>
    <row r="2232" ht="56" customHeight="1">
      <c r="A2232" s="292" t="n">
        <v>37542</v>
      </c>
      <c r="B2232" s="294" t="inlineStr">
        <is>
          <t>Bob Jane T-Marts 1000, 13 October, 2002</t>
        </is>
      </c>
      <c r="C2232" s="294" t="n">
        <v>22</v>
      </c>
      <c r="D2232" s="294" t="n"/>
      <c r="E2232" s="294" t="n"/>
      <c r="F2232" s="294" t="n">
        <v>13</v>
      </c>
      <c r="G2232" s="294" t="inlineStr">
        <is>
          <t>Imrie Motorsport</t>
        </is>
      </c>
      <c r="H2232" s="294" t="n"/>
      <c r="I2232" s="294" t="inlineStr">
        <is>
          <t>Saabwreck</t>
        </is>
      </c>
      <c r="J2232" s="294" t="inlineStr">
        <is>
          <t>Holden Commodore VX</t>
        </is>
      </c>
      <c r="K2232" s="294" t="n"/>
      <c r="L2232" s="294" t="inlineStr">
        <is>
          <t>Christian D'Agostin</t>
        </is>
      </c>
      <c r="M2232" s="294" t="inlineStr">
        <is>
          <t>AUS</t>
        </is>
      </c>
      <c r="N2232" s="700">
        <f>_xlfn.LET(_xlpm.d,_xlfn.XLOOKUP(L2232,'[1]Birth Dates'!$A:$A,'[1]Birth Dates'!$B:$B,"",0),IF(_xlpm.d=0,"",_xlpm.d))</f>
        <v/>
      </c>
      <c r="O2232" s="294">
        <f>IF(OR(N2232="",A2232="",NOT(ISNUMBER(N2232)),N2232&gt;A2232),"",DATEDIF(N2232,A2232,"Y")&amp;" years, "&amp;DATEDIF(N2232,A2232,"YM")&amp;" months, "&amp;DATEDIF(N2232,A2232,"MD")&amp;" days")</f>
        <v/>
      </c>
      <c r="P2232" s="294" t="inlineStr">
        <is>
          <t>David Krause</t>
        </is>
      </c>
      <c r="Q2232" s="294" t="inlineStr">
        <is>
          <t>AUS</t>
        </is>
      </c>
      <c r="R2232" s="700">
        <f>_xlfn.LET(_xlpm.d,_xlfn.XLOOKUP(P2232,'[1]Birth Dates'!$A:$A,'[1]Birth Dates'!$B:$B,"",0),IF(_xlpm.d=0,"",_xlpm.d))</f>
        <v/>
      </c>
      <c r="S2232" s="294">
        <f>IF(OR(R2232="",A2232="",NOT(ISNUMBER(R2232)),R2232&gt;A2232),"",DATEDIF(R2232,A2232,"Y")&amp;" years, "&amp;DATEDIF(R2232,A2232,"YM")&amp;" months, "&amp;DATEDIF(R2232,A2232,"MD")&amp;" days")</f>
        <v/>
      </c>
      <c r="T2232" s="294" t="n"/>
      <c r="U2232" s="294" t="n"/>
      <c r="V2232" s="700">
        <f>_xlfn.LET(_xlpm.d,_xlfn.XLOOKUP(T2232,'[1]Birth Dates'!$A:$A,'[1]Birth Dates'!$B:$B,"",0),IF(_xlpm.d=0,"",_xlpm.d))</f>
        <v/>
      </c>
      <c r="W2232" s="294">
        <f>IF(OR(V2232="",A2232="",NOT(ISNUMBER(V2232)),V2232&gt;A2232),"",DATEDIF(V2232,A2232,"Y")&amp;" years, "&amp;DATEDIF(V2232,A2232,"YM")&amp;" months, "&amp;DATEDIF(V2232,A2232,"MD")&amp;" days")</f>
        <v/>
      </c>
      <c r="X2232" s="294" t="n"/>
      <c r="Y2232" s="294" t="n"/>
      <c r="Z2232" s="294" t="n"/>
      <c r="AA2232" s="294" t="n"/>
      <c r="AB2232" s="294" t="n">
        <v>35</v>
      </c>
      <c r="AC2232" s="294" t="n">
        <v>18</v>
      </c>
      <c r="AD2232" s="294" t="n">
        <v>8</v>
      </c>
      <c r="AE2232" s="593" t="inlineStr">
        <is>
          <t>2:14.9580</t>
        </is>
      </c>
      <c r="AF2232" s="418">
        <f>IF(OR(AE2232="",AE2232="",AE2232=0),"",6.213/(AE2232*24))</f>
        <v/>
      </c>
      <c r="AG2232" s="298" t="n"/>
      <c r="AH2232" s="587" t="inlineStr"/>
      <c r="AI2232" s="418">
        <f>IF(OR(AH2232="",AH2232="",AH2232=0),"",6.213/(AH2232*24))</f>
        <v/>
      </c>
      <c r="AJ2232" s="175">
        <f>IF(AND(ISNUMBER(AB2232),ISNUMBER(AG2232)),AB2232-AG2232,"")</f>
        <v/>
      </c>
      <c r="AK2232" s="294" t="n"/>
      <c r="AL2232" s="294" t="n">
        <v>145</v>
      </c>
      <c r="AM2232" s="717" t="n">
        <v>0.2921045833333333</v>
      </c>
      <c r="AN2232" s="671">
        <f>IF(OR(AL2232="",AM2232="",AM2232=0),"",AL2232*6.213/(AM2232*24))</f>
        <v/>
      </c>
      <c r="AO2232" s="477">
        <f>IF(AND(AL2232=AL2231,AM2232&lt;&gt;"",AM2231&lt;&gt;""),AM2232-AM2231,"")</f>
        <v/>
      </c>
      <c r="AP2232" s="294" t="n">
        <v>37</v>
      </c>
      <c r="AQ2232" s="593" t="inlineStr">
        <is>
          <t>2:16.1140</t>
        </is>
      </c>
      <c r="AR2232" s="439">
        <f>IF(OR(AQ2232="",AQ2232="",AQ2232=0),"",6.213/(AQ2232*24))</f>
        <v/>
      </c>
      <c r="AS2232" s="436">
        <f>IF(OR(NOT(ISNUMBER(C2232)),NOT(ISNUMBER(AB2232))),"",IF(AG2232&lt;&gt;"",AG2232,AB2232)-C2232)</f>
        <v/>
      </c>
      <c r="AT2232" s="299" t="n"/>
      <c r="AU2232" s="300">
        <f>IF($B2232="","",TEXT($A2232,"yyyymmdd")&amp;"_P"&amp;$C2232&amp;"_C"&amp;$F2232&amp;"_"&amp;TRIM(RIGHT(SUBSTITUTE(TRIM(SUBSTITUTE($L2232,CHAR(160)," "))," ",REPT(" ",60)),60))&amp;IF($P2232="","","-"&amp;TRIM(RIGHT(SUBSTITUTE(TRIM(SUBSTITUTE($P2232,CHAR(160)," "))," ",REPT(" ",60)),60)))&amp;IF($T2232="","","-"&amp;TRIM(RIGHT(SUBSTITUTE(TRIM(SUBSTITUTE($T2232,CHAR(160)," "))," ",REPT(" ",60)),60)))&amp;".jpg")</f>
        <v/>
      </c>
    </row>
    <row r="2233" ht="56" customHeight="1">
      <c r="A2233" s="292" t="n">
        <v>37542</v>
      </c>
      <c r="B2233" s="294" t="inlineStr">
        <is>
          <t>Bob Jane T-Marts 1000, 13 October, 2002</t>
        </is>
      </c>
      <c r="C2233" s="294" t="n">
        <v>23</v>
      </c>
      <c r="D2233" s="294" t="n"/>
      <c r="E2233" s="294" t="n"/>
      <c r="F2233" s="541" t="inlineStr">
        <is>
          <t>05</t>
        </is>
      </c>
      <c r="G2233" s="294" t="inlineStr">
        <is>
          <t>Rod Nash Racing</t>
        </is>
      </c>
      <c r="H2233" s="294" t="n"/>
      <c r="I2233" s="294" t="inlineStr">
        <is>
          <t>AutoArt, Motorola</t>
        </is>
      </c>
      <c r="J2233" s="294" t="inlineStr">
        <is>
          <t>Holden Commodore VX</t>
        </is>
      </c>
      <c r="K2233" s="294" t="n"/>
      <c r="L2233" s="294" t="inlineStr">
        <is>
          <t>Craig Baird</t>
        </is>
      </c>
      <c r="M2233" s="294" t="inlineStr">
        <is>
          <t>AUS</t>
        </is>
      </c>
      <c r="N2233" s="700">
        <f>_xlfn.LET(_xlpm.d,_xlfn.XLOOKUP(L2233,'[1]Birth Dates'!$A:$A,'[1]Birth Dates'!$B:$B,"",0),IF(_xlpm.d=0,"",_xlpm.d))</f>
        <v/>
      </c>
      <c r="O2233" s="294">
        <f>IF(OR(N2233="",A2233="",NOT(ISNUMBER(N2233)),N2233&gt;A2233),"",DATEDIF(N2233,A2233,"Y")&amp;" years, "&amp;DATEDIF(N2233,A2233,"YM")&amp;" months, "&amp;DATEDIF(N2233,A2233,"MD")&amp;" days")</f>
        <v/>
      </c>
      <c r="P2233" s="294" t="inlineStr">
        <is>
          <t>Peter Brock</t>
        </is>
      </c>
      <c r="Q2233" s="294" t="inlineStr">
        <is>
          <t>AUS</t>
        </is>
      </c>
      <c r="R2233" s="700">
        <f>_xlfn.LET(_xlpm.d,_xlfn.XLOOKUP(P2233,'[1]Birth Dates'!$A:$A,'[1]Birth Dates'!$B:$B,"",0),IF(_xlpm.d=0,"",_xlpm.d))</f>
        <v/>
      </c>
      <c r="S2233" s="294">
        <f>IF(OR(R2233="",A2233="",NOT(ISNUMBER(R2233)),R2233&gt;A2233),"",DATEDIF(R2233,A2233,"Y")&amp;" years, "&amp;DATEDIF(R2233,A2233,"YM")&amp;" months, "&amp;DATEDIF(R2233,A2233,"MD")&amp;" days")</f>
        <v/>
      </c>
      <c r="T2233" s="294" t="n"/>
      <c r="U2233" s="294" t="n"/>
      <c r="V2233" s="700">
        <f>_xlfn.LET(_xlpm.d,_xlfn.XLOOKUP(T2233,'[1]Birth Dates'!$A:$A,'[1]Birth Dates'!$B:$B,"",0),IF(_xlpm.d=0,"",_xlpm.d))</f>
        <v/>
      </c>
      <c r="W2233" s="294">
        <f>IF(OR(V2233="",A2233="",NOT(ISNUMBER(V2233)),V2233&gt;A2233),"",DATEDIF(V2233,A2233,"Y")&amp;" years, "&amp;DATEDIF(V2233,A2233,"YM")&amp;" months, "&amp;DATEDIF(V2233,A2233,"MD")&amp;" days")</f>
        <v/>
      </c>
      <c r="X2233" s="294" t="n"/>
      <c r="Y2233" s="294" t="n"/>
      <c r="Z2233" s="294" t="n"/>
      <c r="AA2233" s="294" t="n"/>
      <c r="AB2233" s="294" t="n">
        <v>26</v>
      </c>
      <c r="AC2233" s="294" t="n">
        <v>15</v>
      </c>
      <c r="AD2233" s="294" t="n">
        <v>11</v>
      </c>
      <c r="AE2233" s="593" t="inlineStr">
        <is>
          <t>2:10.9690</t>
        </is>
      </c>
      <c r="AF2233" s="418">
        <f>IF(OR(AE2233="",AE2233="",AE2233=0),"",6.213/(AE2233*24))</f>
        <v/>
      </c>
      <c r="AG2233" s="298" t="n"/>
      <c r="AH2233" s="587" t="inlineStr"/>
      <c r="AI2233" s="418">
        <f>IF(OR(AH2233="",AH2233="",AH2233=0),"",6.213/(AH2233*24))</f>
        <v/>
      </c>
      <c r="AJ2233" s="175">
        <f>IF(AND(ISNUMBER(AB2233),ISNUMBER(AG2233)),AB2233-AG2233,"")</f>
        <v/>
      </c>
      <c r="AK2233" s="294" t="n"/>
      <c r="AL2233" s="294" t="n">
        <v>136</v>
      </c>
      <c r="AM2233" s="717" t="n">
        <v>0.2907599305555555</v>
      </c>
      <c r="AN2233" s="671">
        <f>IF(OR(AL2233="",AM2233="",AM2233=0),"",AL2233*6.213/(AM2233*24))</f>
        <v/>
      </c>
      <c r="AO2233" s="477">
        <f>IF(AND(AL2233=AL2232,AM2233&lt;&gt;"",AM2232&lt;&gt;""),AM2233-AM2232,"")</f>
        <v/>
      </c>
      <c r="AP2233" s="294" t="n">
        <v>61</v>
      </c>
      <c r="AQ2233" s="593" t="inlineStr">
        <is>
          <t>2:11.4270</t>
        </is>
      </c>
      <c r="AR2233" s="439">
        <f>IF(OR(AQ2233="",AQ2233="",AQ2233=0),"",6.213/(AQ2233*24))</f>
        <v/>
      </c>
      <c r="AS2233" s="436">
        <f>IF(OR(NOT(ISNUMBER(C2233)),NOT(ISNUMBER(AB2233))),"",IF(AG2233&lt;&gt;"",AG2233,AB2233)-C2233)</f>
        <v/>
      </c>
      <c r="AT2233" s="299" t="n"/>
      <c r="AU2233" s="300">
        <f>IF($B2233="","",TEXT($A2233,"yyyymmdd")&amp;"_P"&amp;$C2233&amp;"_C"&amp;$F2233&amp;"_"&amp;TRIM(RIGHT(SUBSTITUTE(TRIM(SUBSTITUTE($L2233,CHAR(160)," "))," ",REPT(" ",60)),60))&amp;IF($P2233="","","-"&amp;TRIM(RIGHT(SUBSTITUTE(TRIM(SUBSTITUTE($P2233,CHAR(160)," "))," ",REPT(" ",60)),60)))&amp;IF($T2233="","","-"&amp;TRIM(RIGHT(SUBSTITUTE(TRIM(SUBSTITUTE($T2233,CHAR(160)," "))," ",REPT(" ",60)),60)))&amp;".jpg")</f>
        <v/>
      </c>
    </row>
    <row r="2234" ht="56" customHeight="1">
      <c r="A2234" s="292" t="n">
        <v>37542</v>
      </c>
      <c r="B2234" s="294" t="inlineStr">
        <is>
          <t>Bob Jane T-Marts 1000, 13 October, 2002</t>
        </is>
      </c>
      <c r="C2234" s="294" t="n">
        <v>24</v>
      </c>
      <c r="D2234" s="294" t="n"/>
      <c r="E2234" s="294" t="n"/>
      <c r="F2234" s="294" t="n">
        <v>56</v>
      </c>
      <c r="G2234" s="294" t="inlineStr">
        <is>
          <t>Michael Simpson Racing</t>
        </is>
      </c>
      <c r="H2234" s="294" t="n"/>
      <c r="I2234" s="294" t="inlineStr">
        <is>
          <t>Actron Air</t>
        </is>
      </c>
      <c r="J2234" s="294" t="inlineStr">
        <is>
          <t>Ford Falcon AU</t>
        </is>
      </c>
      <c r="K2234" s="294" t="n"/>
      <c r="L2234" s="294" t="inlineStr">
        <is>
          <t>Kevin Mundy</t>
        </is>
      </c>
      <c r="M2234" s="294" t="inlineStr">
        <is>
          <t>NZL</t>
        </is>
      </c>
      <c r="N2234" s="700">
        <f>_xlfn.LET(_xlpm.d,_xlfn.XLOOKUP(L2234,'[1]Birth Dates'!$A:$A,'[1]Birth Dates'!$B:$B,"",0),IF(_xlpm.d=0,"",_xlpm.d))</f>
        <v/>
      </c>
      <c r="O2234" s="294">
        <f>IF(OR(N2234="",A2234="",NOT(ISNUMBER(N2234)),N2234&gt;A2234),"",DATEDIF(N2234,A2234,"Y")&amp;" years, "&amp;DATEDIF(N2234,A2234,"YM")&amp;" months, "&amp;DATEDIF(N2234,A2234,"MD")&amp;" days")</f>
        <v/>
      </c>
      <c r="P2234" s="294" t="inlineStr">
        <is>
          <t>Michael Simpson</t>
        </is>
      </c>
      <c r="Q2234" s="294" t="inlineStr">
        <is>
          <t>AUS</t>
        </is>
      </c>
      <c r="R2234" s="700">
        <f>_xlfn.LET(_xlpm.d,_xlfn.XLOOKUP(P2234,'[1]Birth Dates'!$A:$A,'[1]Birth Dates'!$B:$B,"",0),IF(_xlpm.d=0,"",_xlpm.d))</f>
        <v/>
      </c>
      <c r="S2234" s="294">
        <f>IF(OR(R2234="",A2234="",NOT(ISNUMBER(R2234)),R2234&gt;A2234),"",DATEDIF(R2234,A2234,"Y")&amp;" years, "&amp;DATEDIF(R2234,A2234,"YM")&amp;" months, "&amp;DATEDIF(R2234,A2234,"MD")&amp;" days")</f>
        <v/>
      </c>
      <c r="T2234" s="294" t="n"/>
      <c r="U2234" s="294" t="n"/>
      <c r="V2234" s="700">
        <f>_xlfn.LET(_xlpm.d,_xlfn.XLOOKUP(T2234,'[1]Birth Dates'!$A:$A,'[1]Birth Dates'!$B:$B,"",0),IF(_xlpm.d=0,"",_xlpm.d))</f>
        <v/>
      </c>
      <c r="W2234" s="294">
        <f>IF(OR(V2234="",A2234="",NOT(ISNUMBER(V2234)),V2234&gt;A2234),"",DATEDIF(V2234,A2234,"Y")&amp;" years, "&amp;DATEDIF(V2234,A2234,"YM")&amp;" months, "&amp;DATEDIF(V2234,A2234,"MD")&amp;" days")</f>
        <v/>
      </c>
      <c r="X2234" s="294" t="n"/>
      <c r="Y2234" s="294" t="n"/>
      <c r="Z2234" s="294" t="n"/>
      <c r="AA2234" s="294" t="n"/>
      <c r="AB2234" s="294" t="n">
        <v>34</v>
      </c>
      <c r="AC2234" s="294" t="n">
        <v>10</v>
      </c>
      <c r="AD2234" s="294" t="n">
        <v>2</v>
      </c>
      <c r="AE2234" s="593" t="inlineStr">
        <is>
          <t>2:14.8410</t>
        </is>
      </c>
      <c r="AF2234" s="418">
        <f>IF(OR(AE2234="",AE2234="",AE2234=0),"",6.213/(AE2234*24))</f>
        <v/>
      </c>
      <c r="AG2234" s="298" t="n"/>
      <c r="AH2234" s="587" t="inlineStr"/>
      <c r="AI2234" s="418">
        <f>IF(OR(AH2234="",AH2234="",AH2234=0),"",6.213/(AH2234*24))</f>
        <v/>
      </c>
      <c r="AJ2234" s="175">
        <f>IF(AND(ISNUMBER(AB2234),ISNUMBER(AG2234)),AB2234-AG2234,"")</f>
        <v/>
      </c>
      <c r="AK2234" s="294" t="n"/>
      <c r="AL2234" s="294" t="n">
        <v>129</v>
      </c>
      <c r="AM2234" s="717" t="n">
        <v>0.2912235532407407</v>
      </c>
      <c r="AN2234" s="671">
        <f>IF(OR(AL2234="",AM2234="",AM2234=0),"",AL2234*6.213/(AM2234*24))</f>
        <v/>
      </c>
      <c r="AO2234" s="477">
        <f>IF(AND(AL2234=AL2233,AM2234&lt;&gt;"",AM2233&lt;&gt;""),AM2234-AM2233,"")</f>
        <v/>
      </c>
      <c r="AP2234" s="294" t="n">
        <v>41</v>
      </c>
      <c r="AQ2234" s="593" t="inlineStr">
        <is>
          <t>2:16.2370</t>
        </is>
      </c>
      <c r="AR2234" s="439">
        <f>IF(OR(AQ2234="",AQ2234="",AQ2234=0),"",6.213/(AQ2234*24))</f>
        <v/>
      </c>
      <c r="AS2234" s="436">
        <f>IF(OR(NOT(ISNUMBER(C2234)),NOT(ISNUMBER(AB2234))),"",IF(AG2234&lt;&gt;"",AG2234,AB2234)-C2234)</f>
        <v/>
      </c>
      <c r="AT2234" s="299" t="n"/>
      <c r="AU2234" s="300">
        <f>IF($B2234="","",TEXT($A2234,"yyyymmdd")&amp;"_P"&amp;$C2234&amp;"_C"&amp;$F2234&amp;"_"&amp;TRIM(RIGHT(SUBSTITUTE(TRIM(SUBSTITUTE($L2234,CHAR(160)," "))," ",REPT(" ",60)),60))&amp;IF($P2234="","","-"&amp;TRIM(RIGHT(SUBSTITUTE(TRIM(SUBSTITUTE($P2234,CHAR(160)," "))," ",REPT(" ",60)),60)))&amp;IF($T2234="","","-"&amp;TRIM(RIGHT(SUBSTITUTE(TRIM(SUBSTITUTE($T2234,CHAR(160)," "))," ",REPT(" ",60)),60)))&amp;".jpg")</f>
        <v/>
      </c>
    </row>
    <row r="2235" ht="56" customHeight="1">
      <c r="A2235" s="292" t="n">
        <v>37542</v>
      </c>
      <c r="B2235" s="294" t="inlineStr">
        <is>
          <t>Bob Jane T-Marts 1000, 13 October, 2002</t>
        </is>
      </c>
      <c r="C2235" s="294" t="inlineStr">
        <is>
          <t>DNF</t>
        </is>
      </c>
      <c r="D2235" s="294" t="n"/>
      <c r="E2235" s="294" t="n"/>
      <c r="F2235" s="294" t="n">
        <v>29</v>
      </c>
      <c r="G2235" s="294" t="inlineStr">
        <is>
          <t>Paul Morris Motorsport</t>
        </is>
      </c>
      <c r="H2235" s="294" t="n"/>
      <c r="I2235" s="294" t="inlineStr">
        <is>
          <t>Sirromet Wines</t>
        </is>
      </c>
      <c r="J2235" s="294" t="inlineStr">
        <is>
          <t>Holden Commodore VX</t>
        </is>
      </c>
      <c r="K2235" s="294" t="n"/>
      <c r="L2235" s="294" t="inlineStr">
        <is>
          <t>Paul Morris</t>
        </is>
      </c>
      <c r="M2235" s="294" t="inlineStr">
        <is>
          <t>AUS</t>
        </is>
      </c>
      <c r="N2235" s="700">
        <f>_xlfn.LET(_xlpm.d,_xlfn.XLOOKUP(L2235,'[1]Birth Dates'!$A:$A,'[1]Birth Dates'!$B:$B,"",0),IF(_xlpm.d=0,"",_xlpm.d))</f>
        <v/>
      </c>
      <c r="O2235" s="294">
        <f>IF(OR(N2235="",A2235="",NOT(ISNUMBER(N2235)),N2235&gt;A2235),"",DATEDIF(N2235,A2235,"Y")&amp;" years, "&amp;DATEDIF(N2235,A2235,"YM")&amp;" months, "&amp;DATEDIF(N2235,A2235,"MD")&amp;" days")</f>
        <v/>
      </c>
      <c r="P2235" s="294" t="inlineStr">
        <is>
          <t>Wayne Wakefield</t>
        </is>
      </c>
      <c r="Q2235" s="294" t="inlineStr">
        <is>
          <t>AUS</t>
        </is>
      </c>
      <c r="R2235" s="700">
        <f>_xlfn.LET(_xlpm.d,_xlfn.XLOOKUP(P2235,'[1]Birth Dates'!$A:$A,'[1]Birth Dates'!$B:$B,"",0),IF(_xlpm.d=0,"",_xlpm.d))</f>
        <v/>
      </c>
      <c r="S2235" s="294">
        <f>IF(OR(R2235="",A2235="",NOT(ISNUMBER(R2235)),R2235&gt;A2235),"",DATEDIF(R2235,A2235,"Y")&amp;" years, "&amp;DATEDIF(R2235,A2235,"YM")&amp;" months, "&amp;DATEDIF(R2235,A2235,"MD")&amp;" days")</f>
        <v/>
      </c>
      <c r="T2235" s="294" t="n"/>
      <c r="U2235" s="294" t="n"/>
      <c r="V2235" s="700">
        <f>_xlfn.LET(_xlpm.d,_xlfn.XLOOKUP(T2235,'[1]Birth Dates'!$A:$A,'[1]Birth Dates'!$B:$B,"",0),IF(_xlpm.d=0,"",_xlpm.d))</f>
        <v/>
      </c>
      <c r="W2235" s="294">
        <f>IF(OR(V2235="",A2235="",NOT(ISNUMBER(V2235)),V2235&gt;A2235),"",DATEDIF(V2235,A2235,"Y")&amp;" years, "&amp;DATEDIF(V2235,A2235,"YM")&amp;" months, "&amp;DATEDIF(V2235,A2235,"MD")&amp;" days")</f>
        <v/>
      </c>
      <c r="X2235" s="294" t="n"/>
      <c r="Y2235" s="294" t="n"/>
      <c r="Z2235" s="294" t="n"/>
      <c r="AA2235" s="294" t="n"/>
      <c r="AB2235" s="294" t="n">
        <v>14</v>
      </c>
      <c r="AC2235" s="294" t="n">
        <v>15</v>
      </c>
      <c r="AD2235" s="294" t="n">
        <v>13</v>
      </c>
      <c r="AE2235" s="593" t="inlineStr">
        <is>
          <t>2:10.1490</t>
        </is>
      </c>
      <c r="AF2235" s="418">
        <f>IF(OR(AE2235="",AE2235="",AE2235=0),"",6.213/(AE2235*24))</f>
        <v/>
      </c>
      <c r="AG2235" s="298" t="n">
        <v>11</v>
      </c>
      <c r="AH2235" s="593" t="inlineStr">
        <is>
          <t>2:10.5610</t>
        </is>
      </c>
      <c r="AI2235" s="418">
        <f>IF(OR(AH2235="",AH2235="",AH2235=0),"",6.213/(AH2235*24))</f>
        <v/>
      </c>
      <c r="AJ2235" s="175">
        <f>IF(AND(ISNUMBER(AB2235),ISNUMBER(AG2235)),AB2235-AG2235,"")</f>
        <v/>
      </c>
      <c r="AK2235" s="294" t="inlineStr">
        <is>
          <t>Accident</t>
        </is>
      </c>
      <c r="AL2235" s="294" t="n">
        <v>135</v>
      </c>
      <c r="AM2235" s="717" t="n">
        <v>0.2441755671296296</v>
      </c>
      <c r="AN2235" s="671">
        <f>IF(OR(AL2235="",AM2235="",AM2235=0),"",AL2235*6.213/(AM2235*24))</f>
        <v/>
      </c>
      <c r="AO2235" s="477">
        <f>IF(AND(AL2235=AL2234,AM2235&lt;&gt;"",AM2234&lt;&gt;""),AM2235-AM2234,"")</f>
        <v/>
      </c>
      <c r="AP2235" s="294" t="n">
        <v>18</v>
      </c>
      <c r="AQ2235" s="593" t="inlineStr">
        <is>
          <t>2:11.4780</t>
        </is>
      </c>
      <c r="AR2235" s="439">
        <f>IF(OR(AQ2235="",AQ2235="",AQ2235=0),"",6.213/(AQ2235*24))</f>
        <v/>
      </c>
      <c r="AS2235" s="436">
        <f>IF(OR(NOT(ISNUMBER(C2235)),NOT(ISNUMBER(AB2235))),"",IF(AG2235&lt;&gt;"",AG2235,AB2235)-C2235)</f>
        <v/>
      </c>
      <c r="AT2235" s="299" t="n"/>
      <c r="AU2235" s="300">
        <f>IF($B2235="","",TEXT($A2235,"yyyymmdd")&amp;"_P"&amp;$C2235&amp;"_C"&amp;$F2235&amp;"_"&amp;TRIM(RIGHT(SUBSTITUTE(TRIM(SUBSTITUTE($L2235,CHAR(160)," "))," ",REPT(" ",60)),60))&amp;IF($P2235="","","-"&amp;TRIM(RIGHT(SUBSTITUTE(TRIM(SUBSTITUTE($P2235,CHAR(160)," "))," ",REPT(" ",60)),60)))&amp;IF($T2235="","","-"&amp;TRIM(RIGHT(SUBSTITUTE(TRIM(SUBSTITUTE($T2235,CHAR(160)," "))," ",REPT(" ",60)),60)))&amp;".jpg")</f>
        <v/>
      </c>
    </row>
    <row r="2236" ht="56" customHeight="1">
      <c r="A2236" s="292" t="n">
        <v>37542</v>
      </c>
      <c r="B2236" s="294" t="inlineStr">
        <is>
          <t>Bob Jane T-Marts 1000, 13 October, 2002</t>
        </is>
      </c>
      <c r="C2236" s="294" t="inlineStr">
        <is>
          <t>DNF</t>
        </is>
      </c>
      <c r="D2236" s="294" t="n"/>
      <c r="E2236" s="294" t="n"/>
      <c r="F2236" s="541" t="inlineStr">
        <is>
          <t>00</t>
        </is>
      </c>
      <c r="G2236" s="294" t="inlineStr">
        <is>
          <t>00 Motorsport</t>
        </is>
      </c>
      <c r="H2236" s="294" t="n"/>
      <c r="I2236" s="294" t="inlineStr">
        <is>
          <t>Ford</t>
        </is>
      </c>
      <c r="J2236" s="294" t="inlineStr">
        <is>
          <t>Ford Falcon AU</t>
        </is>
      </c>
      <c r="K2236" s="294" t="n"/>
      <c r="L2236" s="294" t="inlineStr">
        <is>
          <t>Craig Lowndes</t>
        </is>
      </c>
      <c r="M2236" s="294" t="inlineStr">
        <is>
          <t>AUS</t>
        </is>
      </c>
      <c r="N2236" s="700">
        <f>_xlfn.LET(_xlpm.d,_xlfn.XLOOKUP(L2236,'[1]Birth Dates'!$A:$A,'[1]Birth Dates'!$B:$B,"",0),IF(_xlpm.d=0,"",_xlpm.d))</f>
        <v/>
      </c>
      <c r="O2236" s="294">
        <f>IF(OR(N2236="",A2236="",NOT(ISNUMBER(N2236)),N2236&gt;A2236),"",DATEDIF(N2236,A2236,"Y")&amp;" years, "&amp;DATEDIF(N2236,A2236,"YM")&amp;" months, "&amp;DATEDIF(N2236,A2236,"MD")&amp;" days")</f>
        <v/>
      </c>
      <c r="P2236" s="294" t="inlineStr">
        <is>
          <t>Neil Crompton</t>
        </is>
      </c>
      <c r="Q2236" s="294" t="inlineStr">
        <is>
          <t>AUS</t>
        </is>
      </c>
      <c r="R2236" s="700">
        <f>_xlfn.LET(_xlpm.d,_xlfn.XLOOKUP(P2236,'[1]Birth Dates'!$A:$A,'[1]Birth Dates'!$B:$B,"",0),IF(_xlpm.d=0,"",_xlpm.d))</f>
        <v/>
      </c>
      <c r="S2236" s="294">
        <f>IF(OR(R2236="",A2236="",NOT(ISNUMBER(R2236)),R2236&gt;A2236),"",DATEDIF(R2236,A2236,"Y")&amp;" years, "&amp;DATEDIF(R2236,A2236,"YM")&amp;" months, "&amp;DATEDIF(R2236,A2236,"MD")&amp;" days")</f>
        <v/>
      </c>
      <c r="T2236" s="294" t="n"/>
      <c r="U2236" s="294" t="n"/>
      <c r="V2236" s="700">
        <f>_xlfn.LET(_xlpm.d,_xlfn.XLOOKUP(T2236,'[1]Birth Dates'!$A:$A,'[1]Birth Dates'!$B:$B,"",0),IF(_xlpm.d=0,"",_xlpm.d))</f>
        <v/>
      </c>
      <c r="W2236" s="294">
        <f>IF(OR(V2236="",A2236="",NOT(ISNUMBER(V2236)),V2236&gt;A2236),"",DATEDIF(V2236,A2236,"Y")&amp;" years, "&amp;DATEDIF(V2236,A2236,"YM")&amp;" months, "&amp;DATEDIF(V2236,A2236,"MD")&amp;" days")</f>
        <v/>
      </c>
      <c r="X2236" s="294" t="n"/>
      <c r="Y2236" s="294" t="n"/>
      <c r="Z2236" s="294" t="n"/>
      <c r="AA2236" s="294" t="n"/>
      <c r="AB2236" s="294" t="n">
        <v>5</v>
      </c>
      <c r="AC2236" s="294" t="n">
        <v>9</v>
      </c>
      <c r="AD2236" s="294" t="n">
        <v>5</v>
      </c>
      <c r="AE2236" s="593" t="inlineStr">
        <is>
          <t>2:09.3560</t>
        </is>
      </c>
      <c r="AF2236" s="418">
        <f>IF(OR(AE2236="",AE2236="",AE2236=0),"",6.213/(AE2236*24))</f>
        <v/>
      </c>
      <c r="AG2236" s="298" t="n">
        <v>9</v>
      </c>
      <c r="AH2236" s="593" t="inlineStr">
        <is>
          <t>2:10.2380</t>
        </is>
      </c>
      <c r="AI2236" s="418">
        <f>IF(OR(AH2236="",AH2236="",AH2236=0),"",6.213/(AH2236*24))</f>
        <v/>
      </c>
      <c r="AJ2236" s="175">
        <f>IF(AND(ISNUMBER(AB2236),ISNUMBER(AG2236)),AB2236-AG2236,"")</f>
        <v/>
      </c>
      <c r="AK2236" s="294" t="inlineStr">
        <is>
          <t>Overheating</t>
        </is>
      </c>
      <c r="AL2236" s="294" t="n">
        <v>127</v>
      </c>
      <c r="AM2236" s="717" t="n">
        <v>0.2302979398148148</v>
      </c>
      <c r="AN2236" s="671">
        <f>IF(OR(AL2236="",AM2236="",AM2236=0),"",AL2236*6.213/(AM2236*24))</f>
        <v/>
      </c>
      <c r="AO2236" s="477">
        <f>IF(AND(AL2236=AL2235,AM2236&lt;&gt;"",AM2235&lt;&gt;""),AM2236-AM2235,"")</f>
        <v/>
      </c>
      <c r="AP2236" s="294" t="n">
        <v>29</v>
      </c>
      <c r="AQ2236" s="593" t="inlineStr">
        <is>
          <t>2:10.8530</t>
        </is>
      </c>
      <c r="AR2236" s="439">
        <f>IF(OR(AQ2236="",AQ2236="",AQ2236=0),"",6.213/(AQ2236*24))</f>
        <v/>
      </c>
      <c r="AS2236" s="436">
        <f>IF(OR(NOT(ISNUMBER(C2236)),NOT(ISNUMBER(AB2236))),"",IF(AG2236&lt;&gt;"",AG2236,AB2236)-C2236)</f>
        <v/>
      </c>
      <c r="AT2236" s="299" t="n"/>
      <c r="AU2236" s="300">
        <f>IF($B2236="","",TEXT($A2236,"yyyymmdd")&amp;"_P"&amp;$C2236&amp;"_C"&amp;$F2236&amp;"_"&amp;TRIM(RIGHT(SUBSTITUTE(TRIM(SUBSTITUTE($L2236,CHAR(160)," "))," ",REPT(" ",60)),60))&amp;IF($P2236="","","-"&amp;TRIM(RIGHT(SUBSTITUTE(TRIM(SUBSTITUTE($P2236,CHAR(160)," "))," ",REPT(" ",60)),60)))&amp;IF($T2236="","","-"&amp;TRIM(RIGHT(SUBSTITUTE(TRIM(SUBSTITUTE($T2236,CHAR(160)," "))," ",REPT(" ",60)),60)))&amp;".jpg")</f>
        <v/>
      </c>
    </row>
    <row r="2237" ht="56" customHeight="1">
      <c r="A2237" s="292" t="n">
        <v>37542</v>
      </c>
      <c r="B2237" s="294" t="inlineStr">
        <is>
          <t>Bob Jane T-Marts 1000, 13 October, 2002</t>
        </is>
      </c>
      <c r="C2237" s="294" t="inlineStr">
        <is>
          <t>DNF</t>
        </is>
      </c>
      <c r="D2237" s="294" t="n"/>
      <c r="E2237" s="294" t="n"/>
      <c r="F2237" s="294" t="n">
        <v>15</v>
      </c>
      <c r="G2237" s="294" t="inlineStr">
        <is>
          <t>Kmart Racing Team</t>
        </is>
      </c>
      <c r="H2237" s="294" t="n"/>
      <c r="I2237" s="294" t="inlineStr">
        <is>
          <t>Kmart</t>
        </is>
      </c>
      <c r="J2237" s="294" t="inlineStr">
        <is>
          <t>Holden Commodore VX</t>
        </is>
      </c>
      <c r="K2237" s="294" t="n"/>
      <c r="L2237" s="294" t="inlineStr">
        <is>
          <t>Andy Priaulx</t>
        </is>
      </c>
      <c r="M2237" s="294" t="inlineStr">
        <is>
          <t>GBR</t>
        </is>
      </c>
      <c r="N2237" s="700">
        <f>_xlfn.LET(_xlpm.d,_xlfn.XLOOKUP(L2237,'[1]Birth Dates'!$A:$A,'[1]Birth Dates'!$B:$B,"",0),IF(_xlpm.d=0,"",_xlpm.d))</f>
        <v/>
      </c>
      <c r="O2237" s="294">
        <f>IF(OR(N2237="",A2237="",NOT(ISNUMBER(N2237)),N2237&gt;A2237),"",DATEDIF(N2237,A2237,"Y")&amp;" years, "&amp;DATEDIF(N2237,A2237,"YM")&amp;" months, "&amp;DATEDIF(N2237,A2237,"MD")&amp;" days")</f>
        <v/>
      </c>
      <c r="P2237" s="294" t="inlineStr">
        <is>
          <t>Yvan Muller</t>
        </is>
      </c>
      <c r="Q2237" s="294" t="inlineStr">
        <is>
          <t>FRA</t>
        </is>
      </c>
      <c r="R2237" s="700">
        <f>_xlfn.LET(_xlpm.d,_xlfn.XLOOKUP(P2237,'[1]Birth Dates'!$A:$A,'[1]Birth Dates'!$B:$B,"",0),IF(_xlpm.d=0,"",_xlpm.d))</f>
        <v/>
      </c>
      <c r="S2237" s="294">
        <f>IF(OR(R2237="",A2237="",NOT(ISNUMBER(R2237)),R2237&gt;A2237),"",DATEDIF(R2237,A2237,"Y")&amp;" years, "&amp;DATEDIF(R2237,A2237,"YM")&amp;" months, "&amp;DATEDIF(R2237,A2237,"MD")&amp;" days")</f>
        <v/>
      </c>
      <c r="T2237" s="294" t="n"/>
      <c r="U2237" s="294" t="n"/>
      <c r="V2237" s="700">
        <f>_xlfn.LET(_xlpm.d,_xlfn.XLOOKUP(T2237,'[1]Birth Dates'!$A:$A,'[1]Birth Dates'!$B:$B,"",0),IF(_xlpm.d=0,"",_xlpm.d))</f>
        <v/>
      </c>
      <c r="W2237" s="294">
        <f>IF(OR(V2237="",A2237="",NOT(ISNUMBER(V2237)),V2237&gt;A2237),"",DATEDIF(V2237,A2237,"Y")&amp;" years, "&amp;DATEDIF(V2237,A2237,"YM")&amp;" months, "&amp;DATEDIF(V2237,A2237,"MD")&amp;" days")</f>
        <v/>
      </c>
      <c r="X2237" s="294" t="n"/>
      <c r="Y2237" s="294" t="n"/>
      <c r="Z2237" s="294" t="n"/>
      <c r="AA2237" s="294" t="n"/>
      <c r="AB2237" s="294" t="n">
        <v>18</v>
      </c>
      <c r="AC2237" s="294" t="n">
        <v>16</v>
      </c>
      <c r="AD2237" s="294" t="n">
        <v>9</v>
      </c>
      <c r="AE2237" s="593" t="inlineStr">
        <is>
          <t>2:10.3220</t>
        </is>
      </c>
      <c r="AF2237" s="418">
        <f>IF(OR(AE2237="",AE2237="",AE2237=0),"",6.213/(AE2237*24))</f>
        <v/>
      </c>
      <c r="AG2237" s="298" t="n"/>
      <c r="AH2237" s="587" t="inlineStr"/>
      <c r="AI2237" s="418">
        <f>IF(OR(AH2237="",AH2237="",AH2237=0),"",6.213/(AH2237*24))</f>
        <v/>
      </c>
      <c r="AJ2237" s="175">
        <f>IF(AND(ISNUMBER(AB2237),ISNUMBER(AG2237)),AB2237-AG2237,"")</f>
        <v/>
      </c>
      <c r="AK2237" s="294" t="inlineStr">
        <is>
          <t>Engine</t>
        </is>
      </c>
      <c r="AL2237" s="294" t="n">
        <v>122</v>
      </c>
      <c r="AM2237" s="717" t="n">
        <v>0.2237424768518518</v>
      </c>
      <c r="AN2237" s="671">
        <f>IF(OR(AL2237="",AM2237="",AM2237=0),"",AL2237*6.213/(AM2237*24))</f>
        <v/>
      </c>
      <c r="AO2237" s="477">
        <f>IF(AND(AL2237=AL2236,AM2237&lt;&gt;"",AM2236&lt;&gt;""),AM2237-AM2236,"")</f>
        <v/>
      </c>
      <c r="AP2237" s="294" t="n">
        <v>85</v>
      </c>
      <c r="AQ2237" s="593" t="inlineStr">
        <is>
          <t>2:12.0920</t>
        </is>
      </c>
      <c r="AR2237" s="439">
        <f>IF(OR(AQ2237="",AQ2237="",AQ2237=0),"",6.213/(AQ2237*24))</f>
        <v/>
      </c>
      <c r="AS2237" s="436">
        <f>IF(OR(NOT(ISNUMBER(C2237)),NOT(ISNUMBER(AB2237))),"",IF(AG2237&lt;&gt;"",AG2237,AB2237)-C2237)</f>
        <v/>
      </c>
      <c r="AT2237" s="299" t="n"/>
      <c r="AU2237" s="300">
        <f>IF($B2237="","",TEXT($A2237,"yyyymmdd")&amp;"_P"&amp;$C2237&amp;"_C"&amp;$F2237&amp;"_"&amp;TRIM(RIGHT(SUBSTITUTE(TRIM(SUBSTITUTE($L2237,CHAR(160)," "))," ",REPT(" ",60)),60))&amp;IF($P2237="","","-"&amp;TRIM(RIGHT(SUBSTITUTE(TRIM(SUBSTITUTE($P2237,CHAR(160)," "))," ",REPT(" ",60)),60)))&amp;IF($T2237="","","-"&amp;TRIM(RIGHT(SUBSTITUTE(TRIM(SUBSTITUTE($T2237,CHAR(160)," "))," ",REPT(" ",60)),60)))&amp;".jpg")</f>
        <v/>
      </c>
    </row>
    <row r="2238" ht="56" customHeight="1">
      <c r="A2238" s="292" t="n">
        <v>37542</v>
      </c>
      <c r="B2238" s="294" t="inlineStr">
        <is>
          <t>Bob Jane T-Marts 1000, 13 October, 2002</t>
        </is>
      </c>
      <c r="C2238" s="294" t="inlineStr">
        <is>
          <t>DNF</t>
        </is>
      </c>
      <c r="D2238" s="294" t="n"/>
      <c r="E2238" s="294" t="n"/>
      <c r="F2238" s="294" t="n">
        <v>65</v>
      </c>
      <c r="G2238" s="294" t="inlineStr">
        <is>
          <t>Briggs Motor Sport</t>
        </is>
      </c>
      <c r="H2238" s="294" t="n"/>
      <c r="I2238" s="294" t="inlineStr">
        <is>
          <t>Betta Electrical</t>
        </is>
      </c>
      <c r="J2238" s="294" t="inlineStr">
        <is>
          <t>Ford Falcon AU</t>
        </is>
      </c>
      <c r="K2238" s="294" t="n"/>
      <c r="L2238" s="294" t="inlineStr">
        <is>
          <t>Max Wilson</t>
        </is>
      </c>
      <c r="M2238" s="294" t="inlineStr">
        <is>
          <t>BRA</t>
        </is>
      </c>
      <c r="N2238" s="700">
        <f>_xlfn.LET(_xlpm.d,_xlfn.XLOOKUP(L2238,'[1]Birth Dates'!$A:$A,'[1]Birth Dates'!$B:$B,"",0),IF(_xlpm.d=0,"",_xlpm.d))</f>
        <v/>
      </c>
      <c r="O2238" s="294">
        <f>IF(OR(N2238="",A2238="",NOT(ISNUMBER(N2238)),N2238&gt;A2238),"",DATEDIF(N2238,A2238,"Y")&amp;" years, "&amp;DATEDIF(N2238,A2238,"YM")&amp;" months, "&amp;DATEDIF(N2238,A2238,"MD")&amp;" days")</f>
        <v/>
      </c>
      <c r="P2238" s="294" t="inlineStr">
        <is>
          <t>Dean Canto</t>
        </is>
      </c>
      <c r="Q2238" s="294" t="inlineStr">
        <is>
          <t>AUS</t>
        </is>
      </c>
      <c r="R2238" s="700">
        <f>_xlfn.LET(_xlpm.d,_xlfn.XLOOKUP(P2238,'[1]Birth Dates'!$A:$A,'[1]Birth Dates'!$B:$B,"",0),IF(_xlpm.d=0,"",_xlpm.d))</f>
        <v/>
      </c>
      <c r="S2238" s="294">
        <f>IF(OR(R2238="",A2238="",NOT(ISNUMBER(R2238)),R2238&gt;A2238),"",DATEDIF(R2238,A2238,"Y")&amp;" years, "&amp;DATEDIF(R2238,A2238,"YM")&amp;" months, "&amp;DATEDIF(R2238,A2238,"MD")&amp;" days")</f>
        <v/>
      </c>
      <c r="T2238" s="294" t="n"/>
      <c r="U2238" s="294" t="n"/>
      <c r="V2238" s="700">
        <f>_xlfn.LET(_xlpm.d,_xlfn.XLOOKUP(T2238,'[1]Birth Dates'!$A:$A,'[1]Birth Dates'!$B:$B,"",0),IF(_xlpm.d=0,"",_xlpm.d))</f>
        <v/>
      </c>
      <c r="W2238" s="294">
        <f>IF(OR(V2238="",A2238="",NOT(ISNUMBER(V2238)),V2238&gt;A2238),"",DATEDIF(V2238,A2238,"Y")&amp;" years, "&amp;DATEDIF(V2238,A2238,"YM")&amp;" months, "&amp;DATEDIF(V2238,A2238,"MD")&amp;" days")</f>
        <v/>
      </c>
      <c r="X2238" s="294" t="n"/>
      <c r="Y2238" s="294" t="n"/>
      <c r="Z2238" s="294" t="n"/>
      <c r="AA2238" s="294" t="n"/>
      <c r="AB2238" s="294" t="n">
        <v>6</v>
      </c>
      <c r="AC2238" s="294" t="n">
        <v>8</v>
      </c>
      <c r="AD2238" s="294" t="n">
        <v>6</v>
      </c>
      <c r="AE2238" s="593" t="inlineStr">
        <is>
          <t>2:09.4660</t>
        </is>
      </c>
      <c r="AF2238" s="418">
        <f>IF(OR(AE2238="",AE2238="",AE2238=0),"",6.213/(AE2238*24))</f>
        <v/>
      </c>
      <c r="AG2238" s="294" t="n">
        <v>14</v>
      </c>
      <c r="AH2238" s="593" t="inlineStr">
        <is>
          <t>2:11.1270</t>
        </is>
      </c>
      <c r="AI2238" s="418">
        <f>IF(OR(AH2238="",AH2238="",AH2238=0),"",6.213/(AH2238*24))</f>
        <v/>
      </c>
      <c r="AJ2238" s="175">
        <f>IF(AND(ISNUMBER(AB2238),ISNUMBER(AG2238)),AB2238-AG2238,"")</f>
        <v/>
      </c>
      <c r="AK2238" s="294" t="inlineStr">
        <is>
          <t>Accident</t>
        </is>
      </c>
      <c r="AL2238" s="294" t="n">
        <v>108</v>
      </c>
      <c r="AM2238" s="717" t="n">
        <v>0.1953593055555556</v>
      </c>
      <c r="AN2238" s="671">
        <f>IF(OR(AL2238="",AM2238="",AM2238=0),"",AL2238*6.213/(AM2238*24))</f>
        <v/>
      </c>
      <c r="AO2238" s="477">
        <f>IF(AND(AL2238=AL2237,AM2238&lt;&gt;"",AM2237&lt;&gt;""),AM2238-AM2237,"")</f>
        <v/>
      </c>
      <c r="AP2238" s="294" t="n">
        <v>26</v>
      </c>
      <c r="AQ2238" s="593" t="inlineStr">
        <is>
          <t>2:10.4420</t>
        </is>
      </c>
      <c r="AR2238" s="439">
        <f>IF(OR(AQ2238="",AQ2238="",AQ2238=0),"",6.213/(AQ2238*24))</f>
        <v/>
      </c>
      <c r="AS2238" s="436">
        <f>IF(OR(NOT(ISNUMBER(C2238)),NOT(ISNUMBER(AB2238))),"",IF(AG2238&lt;&gt;"",AG2238,AB2238)-C2238)</f>
        <v/>
      </c>
      <c r="AT2238" s="299" t="n"/>
      <c r="AU2238" s="300">
        <f>IF($B2238="","",TEXT($A2238,"yyyymmdd")&amp;"_P"&amp;$C2238&amp;"_C"&amp;$F2238&amp;"_"&amp;TRIM(RIGHT(SUBSTITUTE(TRIM(SUBSTITUTE($L2238,CHAR(160)," "))," ",REPT(" ",60)),60))&amp;IF($P2238="","","-"&amp;TRIM(RIGHT(SUBSTITUTE(TRIM(SUBSTITUTE($P2238,CHAR(160)," "))," ",REPT(" ",60)),60)))&amp;IF($T2238="","","-"&amp;TRIM(RIGHT(SUBSTITUTE(TRIM(SUBSTITUTE($T2238,CHAR(160)," "))," ",REPT(" ",60)),60)))&amp;".jpg")</f>
        <v/>
      </c>
    </row>
    <row r="2239" ht="56" customHeight="1">
      <c r="A2239" s="292" t="n">
        <v>37542</v>
      </c>
      <c r="B2239" s="294" t="inlineStr">
        <is>
          <t>Bob Jane T-Marts 1000, 13 October, 2002</t>
        </is>
      </c>
      <c r="C2239" s="294" t="inlineStr">
        <is>
          <t>DNF</t>
        </is>
      </c>
      <c r="D2239" s="294" t="n"/>
      <c r="E2239" s="294" t="n"/>
      <c r="F2239" s="294" t="n">
        <v>5</v>
      </c>
      <c r="G2239" s="294" t="inlineStr">
        <is>
          <t>Glenn Seton Racing</t>
        </is>
      </c>
      <c r="H2239" s="294" t="n"/>
      <c r="I2239" s="294" t="inlineStr">
        <is>
          <t>Ford Credit</t>
        </is>
      </c>
      <c r="J2239" s="294" t="inlineStr">
        <is>
          <t>Ford Falcon AU</t>
        </is>
      </c>
      <c r="K2239" s="294" t="n"/>
      <c r="L2239" s="294" t="inlineStr">
        <is>
          <t>Glenn Seton</t>
        </is>
      </c>
      <c r="M2239" s="294" t="inlineStr">
        <is>
          <t>AUS</t>
        </is>
      </c>
      <c r="N2239" s="700">
        <f>_xlfn.LET(_xlpm.d,_xlfn.XLOOKUP(L2239,'[1]Birth Dates'!$A:$A,'[1]Birth Dates'!$B:$B,"",0),IF(_xlpm.d=0,"",_xlpm.d))</f>
        <v/>
      </c>
      <c r="O2239" s="294">
        <f>IF(OR(N2239="",A2239="",NOT(ISNUMBER(N2239)),N2239&gt;A2239),"",DATEDIF(N2239,A2239,"Y")&amp;" years, "&amp;DATEDIF(N2239,A2239,"YM")&amp;" months, "&amp;DATEDIF(N2239,A2239,"MD")&amp;" days")</f>
        <v/>
      </c>
      <c r="P2239" s="294" t="inlineStr">
        <is>
          <t>David Besnard</t>
        </is>
      </c>
      <c r="Q2239" s="294" t="inlineStr">
        <is>
          <t>AUS</t>
        </is>
      </c>
      <c r="R2239" s="700">
        <f>_xlfn.LET(_xlpm.d,_xlfn.XLOOKUP(P2239,'[1]Birth Dates'!$A:$A,'[1]Birth Dates'!$B:$B,"",0),IF(_xlpm.d=0,"",_xlpm.d))</f>
        <v/>
      </c>
      <c r="S2239" s="294">
        <f>IF(OR(R2239="",A2239="",NOT(ISNUMBER(R2239)),R2239&gt;A2239),"",DATEDIF(R2239,A2239,"Y")&amp;" years, "&amp;DATEDIF(R2239,A2239,"YM")&amp;" months, "&amp;DATEDIF(R2239,A2239,"MD")&amp;" days")</f>
        <v/>
      </c>
      <c r="T2239" s="294" t="n"/>
      <c r="U2239" s="294" t="n"/>
      <c r="V2239" s="700">
        <f>_xlfn.LET(_xlpm.d,_xlfn.XLOOKUP(T2239,'[1]Birth Dates'!$A:$A,'[1]Birth Dates'!$B:$B,"",0),IF(_xlpm.d=0,"",_xlpm.d))</f>
        <v/>
      </c>
      <c r="W2239" s="294">
        <f>IF(OR(V2239="",A2239="",NOT(ISNUMBER(V2239)),V2239&gt;A2239),"",DATEDIF(V2239,A2239,"Y")&amp;" years, "&amp;DATEDIF(V2239,A2239,"YM")&amp;" months, "&amp;DATEDIF(V2239,A2239,"MD")&amp;" days")</f>
        <v/>
      </c>
      <c r="X2239" s="294" t="n"/>
      <c r="Y2239" s="294" t="n"/>
      <c r="Z2239" s="294" t="n"/>
      <c r="AA2239" s="294" t="n"/>
      <c r="AB2239" s="294" t="n">
        <v>12</v>
      </c>
      <c r="AC2239" s="294" t="n">
        <v>17</v>
      </c>
      <c r="AD2239" s="294" t="n">
        <v>17</v>
      </c>
      <c r="AE2239" s="593" t="inlineStr">
        <is>
          <t>2:10.0470</t>
        </is>
      </c>
      <c r="AF2239" s="418">
        <f>IF(OR(AE2239="",AE2239="",AE2239=0),"",6.213/(AE2239*24))</f>
        <v/>
      </c>
      <c r="AG2239" s="294" t="n">
        <v>15</v>
      </c>
      <c r="AH2239" s="593" t="inlineStr">
        <is>
          <t>No Time</t>
        </is>
      </c>
      <c r="AI2239" s="418">
        <f>IF(OR(AH2239="",AH2239="",AH2239=0),"",6.213/(AH2239*24))</f>
        <v/>
      </c>
      <c r="AJ2239" s="175">
        <f>IF(AND(ISNUMBER(AB2239),ISNUMBER(AG2239)),AB2239-AG2239,"")</f>
        <v/>
      </c>
      <c r="AK2239" s="294" t="inlineStr">
        <is>
          <t>Gearbox</t>
        </is>
      </c>
      <c r="AL2239" s="294" t="n">
        <v>102</v>
      </c>
      <c r="AM2239" s="717" t="n">
        <v>0.1868166898148148</v>
      </c>
      <c r="AN2239" s="671">
        <f>IF(OR(AL2239="",AM2239="",AM2239=0),"",AL2239*6.213/(AM2239*24))</f>
        <v/>
      </c>
      <c r="AO2239" s="477">
        <f>IF(AND(AL2239=AL2238,AM2239&lt;&gt;"",AM2238&lt;&gt;""),AM2239-AM2238,"")</f>
        <v/>
      </c>
      <c r="AP2239" s="294" t="n">
        <v>21</v>
      </c>
      <c r="AQ2239" s="593" t="inlineStr">
        <is>
          <t>2:11.8000</t>
        </is>
      </c>
      <c r="AR2239" s="439">
        <f>IF(OR(AQ2239="",AQ2239="",AQ2239=0),"",6.213/(AQ2239*24))</f>
        <v/>
      </c>
      <c r="AS2239" s="436">
        <f>IF(OR(NOT(ISNUMBER(C2239)),NOT(ISNUMBER(AB2239))),"",IF(AG2239&lt;&gt;"",AG2239,AB2239)-C2239)</f>
        <v/>
      </c>
      <c r="AT2239" s="299" t="n"/>
      <c r="AU2239" s="300">
        <f>IF($B2239="","",TEXT($A2239,"yyyymmdd")&amp;"_P"&amp;$C2239&amp;"_C"&amp;$F2239&amp;"_"&amp;TRIM(RIGHT(SUBSTITUTE(TRIM(SUBSTITUTE($L2239,CHAR(160)," "))," ",REPT(" ",60)),60))&amp;IF($P2239="","","-"&amp;TRIM(RIGHT(SUBSTITUTE(TRIM(SUBSTITUTE($P2239,CHAR(160)," "))," ",REPT(" ",60)),60)))&amp;IF($T2239="","","-"&amp;TRIM(RIGHT(SUBSTITUTE(TRIM(SUBSTITUTE($T2239,CHAR(160)," "))," ",REPT(" ",60)),60)))&amp;".jpg")</f>
        <v/>
      </c>
    </row>
    <row r="2240" ht="56" customHeight="1">
      <c r="A2240" s="292" t="n">
        <v>37542</v>
      </c>
      <c r="B2240" s="294" t="inlineStr">
        <is>
          <t>Bob Jane T-Marts 1000, 13 October, 2002</t>
        </is>
      </c>
      <c r="C2240" s="294" t="inlineStr">
        <is>
          <t>DNF</t>
        </is>
      </c>
      <c r="D2240" s="294" t="n"/>
      <c r="E2240" s="294" t="n"/>
      <c r="F2240" s="294" t="n">
        <v>161</v>
      </c>
      <c r="G2240" s="294" t="inlineStr">
        <is>
          <t>Halliday Motorsport</t>
        </is>
      </c>
      <c r="H2240" s="294" t="n"/>
      <c r="I2240" s="294" t="inlineStr">
        <is>
          <t>Coopers, 3M</t>
        </is>
      </c>
      <c r="J2240" s="294" t="inlineStr">
        <is>
          <t>Ford Falcon AU</t>
        </is>
      </c>
      <c r="K2240" s="294" t="n"/>
      <c r="L2240" s="294" t="inlineStr">
        <is>
          <t>Greg Crick</t>
        </is>
      </c>
      <c r="M2240" s="294" t="inlineStr">
        <is>
          <t>AUS</t>
        </is>
      </c>
      <c r="N2240" s="700">
        <f>_xlfn.LET(_xlpm.d,_xlfn.XLOOKUP(L2240,'[1]Birth Dates'!$A:$A,'[1]Birth Dates'!$B:$B,"",0),IF(_xlpm.d=0,"",_xlpm.d))</f>
        <v/>
      </c>
      <c r="O2240" s="294">
        <f>IF(OR(N2240="",A2240="",NOT(ISNUMBER(N2240)),N2240&gt;A2240),"",DATEDIF(N2240,A2240,"Y")&amp;" years, "&amp;DATEDIF(N2240,A2240,"YM")&amp;" months, "&amp;DATEDIF(N2240,A2240,"MD")&amp;" days")</f>
        <v/>
      </c>
      <c r="P2240" s="294" t="inlineStr">
        <is>
          <t>Phillip Scifleet</t>
        </is>
      </c>
      <c r="Q2240" s="294" t="inlineStr">
        <is>
          <t>AUS</t>
        </is>
      </c>
      <c r="R2240" s="700">
        <f>_xlfn.LET(_xlpm.d,_xlfn.XLOOKUP(P2240,'[1]Birth Dates'!$A:$A,'[1]Birth Dates'!$B:$B,"",0),IF(_xlpm.d=0,"",_xlpm.d))</f>
        <v/>
      </c>
      <c r="S2240" s="294">
        <f>IF(OR(R2240="",A2240="",NOT(ISNUMBER(R2240)),R2240&gt;A2240),"",DATEDIF(R2240,A2240,"Y")&amp;" years, "&amp;DATEDIF(R2240,A2240,"YM")&amp;" months, "&amp;DATEDIF(R2240,A2240,"MD")&amp;" days")</f>
        <v/>
      </c>
      <c r="T2240" s="294" t="n"/>
      <c r="U2240" s="294" t="n"/>
      <c r="V2240" s="700">
        <f>_xlfn.LET(_xlpm.d,_xlfn.XLOOKUP(T2240,'[1]Birth Dates'!$A:$A,'[1]Birth Dates'!$B:$B,"",0),IF(_xlpm.d=0,"",_xlpm.d))</f>
        <v/>
      </c>
      <c r="W2240" s="294">
        <f>IF(OR(V2240="",A2240="",NOT(ISNUMBER(V2240)),V2240&gt;A2240),"",DATEDIF(V2240,A2240,"Y")&amp;" years, "&amp;DATEDIF(V2240,A2240,"YM")&amp;" months, "&amp;DATEDIF(V2240,A2240,"MD")&amp;" days")</f>
        <v/>
      </c>
      <c r="X2240" s="294" t="n"/>
      <c r="Y2240" s="294" t="n"/>
      <c r="Z2240" s="294" t="n"/>
      <c r="AA2240" s="294" t="n"/>
      <c r="AB2240" s="294" t="n">
        <v>24</v>
      </c>
      <c r="AC2240" s="294" t="n">
        <v>16</v>
      </c>
      <c r="AD2240" s="294" t="n">
        <v>12</v>
      </c>
      <c r="AE2240" s="593" t="inlineStr">
        <is>
          <t>2:10.7540</t>
        </is>
      </c>
      <c r="AF2240" s="418">
        <f>IF(OR(AE2240="",AE2240="",AE2240=0),"",6.213/(AE2240*24))</f>
        <v/>
      </c>
      <c r="AG2240" s="298" t="n"/>
      <c r="AH2240" s="587" t="inlineStr"/>
      <c r="AI2240" s="418">
        <f>IF(OR(AH2240="",AH2240="",AH2240=0),"",6.213/(AH2240*24))</f>
        <v/>
      </c>
      <c r="AJ2240" s="175">
        <f>IF(AND(ISNUMBER(AB2240),ISNUMBER(AG2240)),AB2240-AG2240,"")</f>
        <v/>
      </c>
      <c r="AK2240" s="294" t="inlineStr">
        <is>
          <t>Gearbox</t>
        </is>
      </c>
      <c r="AL2240" s="294" t="n">
        <v>94</v>
      </c>
      <c r="AM2240" s="717" t="n">
        <v>0.1722649768518519</v>
      </c>
      <c r="AN2240" s="671">
        <f>IF(OR(AL2240="",AM2240="",AM2240=0),"",AL2240*6.213/(AM2240*24))</f>
        <v/>
      </c>
      <c r="AO2240" s="477">
        <f>IF(AND(AL2240=AL2239,AM2240&lt;&gt;"",AM2239&lt;&gt;""),AM2240-AM2239,"")</f>
        <v/>
      </c>
      <c r="AP2240" s="294" t="n">
        <v>21</v>
      </c>
      <c r="AQ2240" s="593" t="inlineStr">
        <is>
          <t>2:12.1180</t>
        </is>
      </c>
      <c r="AR2240" s="439">
        <f>IF(OR(AQ2240="",AQ2240="",AQ2240=0),"",6.213/(AQ2240*24))</f>
        <v/>
      </c>
      <c r="AS2240" s="436">
        <f>IF(OR(NOT(ISNUMBER(C2240)),NOT(ISNUMBER(AB2240))),"",IF(AG2240&lt;&gt;"",AG2240,AB2240)-C2240)</f>
        <v/>
      </c>
      <c r="AT2240" s="299" t="n"/>
      <c r="AU2240" s="300">
        <f>IF($B2240="","",TEXT($A2240,"yyyymmdd")&amp;"_P"&amp;$C2240&amp;"_C"&amp;$F2240&amp;"_"&amp;TRIM(RIGHT(SUBSTITUTE(TRIM(SUBSTITUTE($L2240,CHAR(160)," "))," ",REPT(" ",60)),60))&amp;IF($P2240="","","-"&amp;TRIM(RIGHT(SUBSTITUTE(TRIM(SUBSTITUTE($P2240,CHAR(160)," "))," ",REPT(" ",60)),60)))&amp;IF($T2240="","","-"&amp;TRIM(RIGHT(SUBSTITUTE(TRIM(SUBSTITUTE($T2240,CHAR(160)," "))," ",REPT(" ",60)),60)))&amp;".jpg")</f>
        <v/>
      </c>
    </row>
    <row r="2241" ht="56" customHeight="1">
      <c r="A2241" s="292" t="n">
        <v>37542</v>
      </c>
      <c r="B2241" s="294" t="inlineStr">
        <is>
          <t>Bob Jane T-Marts 1000, 13 October, 2002</t>
        </is>
      </c>
      <c r="C2241" s="294" t="inlineStr">
        <is>
          <t>DNF</t>
        </is>
      </c>
      <c r="D2241" s="294" t="n"/>
      <c r="E2241" s="294" t="n"/>
      <c r="F2241" s="294" t="n">
        <v>43</v>
      </c>
      <c r="G2241" s="294" t="inlineStr">
        <is>
          <t>Paul Weel Racing</t>
        </is>
      </c>
      <c r="H2241" s="294" t="n"/>
      <c r="I2241" s="294" t="inlineStr">
        <is>
          <t>Hydraulink</t>
        </is>
      </c>
      <c r="J2241" s="294" t="inlineStr">
        <is>
          <t>Ford Falcon AU</t>
        </is>
      </c>
      <c r="K2241" s="294" t="n"/>
      <c r="L2241" s="294" t="inlineStr">
        <is>
          <t>Mark Porter</t>
        </is>
      </c>
      <c r="M2241" s="294" t="inlineStr">
        <is>
          <t>AUS</t>
        </is>
      </c>
      <c r="N2241" s="700">
        <f>_xlfn.LET(_xlpm.d,_xlfn.XLOOKUP(L2241,'[1]Birth Dates'!$A:$A,'[1]Birth Dates'!$B:$B,"",0),IF(_xlpm.d=0,"",_xlpm.d))</f>
        <v/>
      </c>
      <c r="O2241" s="294">
        <f>IF(OR(N2241="",A2241="",NOT(ISNUMBER(N2241)),N2241&gt;A2241),"",DATEDIF(N2241,A2241,"Y")&amp;" years, "&amp;DATEDIF(N2241,A2241,"YM")&amp;" months, "&amp;DATEDIF(N2241,A2241,"MD")&amp;" days")</f>
        <v/>
      </c>
      <c r="P2241" s="294" t="inlineStr">
        <is>
          <t>Geoff Full</t>
        </is>
      </c>
      <c r="Q2241" s="294" t="inlineStr">
        <is>
          <t>AUS</t>
        </is>
      </c>
      <c r="R2241" s="700">
        <f>_xlfn.LET(_xlpm.d,_xlfn.XLOOKUP(P2241,'[1]Birth Dates'!$A:$A,'[1]Birth Dates'!$B:$B,"",0),IF(_xlpm.d=0,"",_xlpm.d))</f>
        <v/>
      </c>
      <c r="S2241" s="294">
        <f>IF(OR(R2241="",A2241="",NOT(ISNUMBER(R2241)),R2241&gt;A2241),"",DATEDIF(R2241,A2241,"Y")&amp;" years, "&amp;DATEDIF(R2241,A2241,"YM")&amp;" months, "&amp;DATEDIF(R2241,A2241,"MD")&amp;" days")</f>
        <v/>
      </c>
      <c r="T2241" s="294" t="n"/>
      <c r="U2241" s="294" t="n"/>
      <c r="V2241" s="700">
        <f>_xlfn.LET(_xlpm.d,_xlfn.XLOOKUP(T2241,'[1]Birth Dates'!$A:$A,'[1]Birth Dates'!$B:$B,"",0),IF(_xlpm.d=0,"",_xlpm.d))</f>
        <v/>
      </c>
      <c r="W2241" s="294">
        <f>IF(OR(V2241="",A2241="",NOT(ISNUMBER(V2241)),V2241&gt;A2241),"",DATEDIF(V2241,A2241,"Y")&amp;" years, "&amp;DATEDIF(V2241,A2241,"YM")&amp;" months, "&amp;DATEDIF(V2241,A2241,"MD")&amp;" days")</f>
        <v/>
      </c>
      <c r="X2241" s="294" t="n"/>
      <c r="Y2241" s="294" t="n"/>
      <c r="Z2241" s="294" t="n"/>
      <c r="AA2241" s="294" t="n"/>
      <c r="AB2241" s="294" t="n">
        <v>27</v>
      </c>
      <c r="AC2241" s="294" t="n">
        <v>19</v>
      </c>
      <c r="AD2241" s="294" t="n">
        <v>17</v>
      </c>
      <c r="AE2241" s="593" t="inlineStr">
        <is>
          <t>2:11.0930</t>
        </is>
      </c>
      <c r="AF2241" s="418">
        <f>IF(OR(AE2241="",AE2241="",AE2241=0),"",6.213/(AE2241*24))</f>
        <v/>
      </c>
      <c r="AG2241" s="298" t="n"/>
      <c r="AH2241" s="587" t="inlineStr"/>
      <c r="AI2241" s="418">
        <f>IF(OR(AH2241="",AH2241="",AH2241=0),"",6.213/(AH2241*24))</f>
        <v/>
      </c>
      <c r="AJ2241" s="175">
        <f>IF(AND(ISNUMBER(AB2241),ISNUMBER(AG2241)),AB2241-AG2241,"")</f>
        <v/>
      </c>
      <c r="AK2241" s="294" t="inlineStr">
        <is>
          <t>Accident</t>
        </is>
      </c>
      <c r="AL2241" s="294" t="n">
        <v>93</v>
      </c>
      <c r="AM2241" s="717" t="n">
        <v>0.170551412037037</v>
      </c>
      <c r="AN2241" s="671">
        <f>IF(OR(AL2241="",AM2241="",AM2241=0),"",AL2241*6.213/(AM2241*24))</f>
        <v/>
      </c>
      <c r="AO2241" s="477">
        <f>IF(AND(AL2241=AL2240,AM2241&lt;&gt;"",AM2240&lt;&gt;""),AM2241-AM2240,"")</f>
        <v/>
      </c>
      <c r="AP2241" s="294" t="n">
        <v>14</v>
      </c>
      <c r="AQ2241" s="593" t="inlineStr">
        <is>
          <t>2:11.8510</t>
        </is>
      </c>
      <c r="AR2241" s="439">
        <f>IF(OR(AQ2241="",AQ2241="",AQ2241=0),"",6.213/(AQ2241*24))</f>
        <v/>
      </c>
      <c r="AS2241" s="436">
        <f>IF(OR(NOT(ISNUMBER(C2241)),NOT(ISNUMBER(AB2241))),"",IF(AG2241&lt;&gt;"",AG2241,AB2241)-C2241)</f>
        <v/>
      </c>
      <c r="AT2241" s="299" t="n"/>
      <c r="AU2241" s="300">
        <f>IF($B2241="","",TEXT($A2241,"yyyymmdd")&amp;"_P"&amp;$C2241&amp;"_C"&amp;$F2241&amp;"_"&amp;TRIM(RIGHT(SUBSTITUTE(TRIM(SUBSTITUTE($L2241,CHAR(160)," "))," ",REPT(" ",60)),60))&amp;IF($P2241="","","-"&amp;TRIM(RIGHT(SUBSTITUTE(TRIM(SUBSTITUTE($P2241,CHAR(160)," "))," ",REPT(" ",60)),60)))&amp;IF($T2241="","","-"&amp;TRIM(RIGHT(SUBSTITUTE(TRIM(SUBSTITUTE($T2241,CHAR(160)," "))," ",REPT(" ",60)),60)))&amp;".jpg")</f>
        <v/>
      </c>
    </row>
    <row r="2242" ht="56" customHeight="1">
      <c r="A2242" s="292" t="n">
        <v>37542</v>
      </c>
      <c r="B2242" s="294" t="inlineStr">
        <is>
          <t>Bob Jane T-Marts 1000, 13 October, 2002</t>
        </is>
      </c>
      <c r="C2242" s="294" t="inlineStr">
        <is>
          <t>DNF</t>
        </is>
      </c>
      <c r="D2242" s="294" t="n"/>
      <c r="E2242" s="294" t="n"/>
      <c r="F2242" s="294" t="n">
        <v>14</v>
      </c>
      <c r="G2242" s="294" t="inlineStr">
        <is>
          <t>Imrie Motorsport</t>
        </is>
      </c>
      <c r="H2242" s="294" t="n"/>
      <c r="I2242" s="294" t="inlineStr">
        <is>
          <t>Saabwreck</t>
        </is>
      </c>
      <c r="J2242" s="294" t="inlineStr">
        <is>
          <t>Holden Commodore VX</t>
        </is>
      </c>
      <c r="K2242" s="294" t="n"/>
      <c r="L2242" s="294" t="inlineStr">
        <is>
          <t>Tyler Mecklem</t>
        </is>
      </c>
      <c r="M2242" s="294" t="inlineStr">
        <is>
          <t>AUS</t>
        </is>
      </c>
      <c r="N2242" s="700">
        <f>_xlfn.LET(_xlpm.d,_xlfn.XLOOKUP(L2242,'[1]Birth Dates'!$A:$A,'[1]Birth Dates'!$B:$B,"",0),IF(_xlpm.d=0,"",_xlpm.d))</f>
        <v/>
      </c>
      <c r="O2242" s="294">
        <f>IF(OR(N2242="",A2242="",NOT(ISNUMBER(N2242)),N2242&gt;A2242),"",DATEDIF(N2242,A2242,"Y")&amp;" years, "&amp;DATEDIF(N2242,A2242,"YM")&amp;" months, "&amp;DATEDIF(N2242,A2242,"MD")&amp;" days")</f>
        <v/>
      </c>
      <c r="P2242" s="294" t="inlineStr">
        <is>
          <t>Daryl Beattie</t>
        </is>
      </c>
      <c r="Q2242" s="294" t="inlineStr">
        <is>
          <t>AUS</t>
        </is>
      </c>
      <c r="R2242" s="700">
        <f>_xlfn.LET(_xlpm.d,_xlfn.XLOOKUP(P2242,'[1]Birth Dates'!$A:$A,'[1]Birth Dates'!$B:$B,"",0),IF(_xlpm.d=0,"",_xlpm.d))</f>
        <v/>
      </c>
      <c r="S2242" s="294">
        <f>IF(OR(R2242="",A2242="",NOT(ISNUMBER(R2242)),R2242&gt;A2242),"",DATEDIF(R2242,A2242,"Y")&amp;" years, "&amp;DATEDIF(R2242,A2242,"YM")&amp;" months, "&amp;DATEDIF(R2242,A2242,"MD")&amp;" days")</f>
        <v/>
      </c>
      <c r="T2242" s="294" t="n"/>
      <c r="U2242" s="294" t="n"/>
      <c r="V2242" s="700">
        <f>_xlfn.LET(_xlpm.d,_xlfn.XLOOKUP(T2242,'[1]Birth Dates'!$A:$A,'[1]Birth Dates'!$B:$B,"",0),IF(_xlpm.d=0,"",_xlpm.d))</f>
        <v/>
      </c>
      <c r="W2242" s="294">
        <f>IF(OR(V2242="",A2242="",NOT(ISNUMBER(V2242)),V2242&gt;A2242),"",DATEDIF(V2242,A2242,"Y")&amp;" years, "&amp;DATEDIF(V2242,A2242,"YM")&amp;" months, "&amp;DATEDIF(V2242,A2242,"MD")&amp;" days")</f>
        <v/>
      </c>
      <c r="X2242" s="294" t="n"/>
      <c r="Y2242" s="294" t="n"/>
      <c r="Z2242" s="294" t="n"/>
      <c r="AA2242" s="294" t="n"/>
      <c r="AB2242" s="294" t="n">
        <v>32</v>
      </c>
      <c r="AC2242" s="294" t="n">
        <v>16</v>
      </c>
      <c r="AD2242" s="294" t="n">
        <v>16</v>
      </c>
      <c r="AE2242" s="593" t="inlineStr">
        <is>
          <t>2:14.1440</t>
        </is>
      </c>
      <c r="AF2242" s="418">
        <f>IF(OR(AE2242="",AE2242="",AE2242=0),"",6.213/(AE2242*24))</f>
        <v/>
      </c>
      <c r="AG2242" s="298" t="n"/>
      <c r="AH2242" s="587" t="inlineStr"/>
      <c r="AI2242" s="418">
        <f>IF(OR(AH2242="",AH2242="",AH2242=0),"",6.213/(AH2242*24))</f>
        <v/>
      </c>
      <c r="AJ2242" s="175">
        <f>IF(AND(ISNUMBER(AB2242),ISNUMBER(AG2242)),AB2242-AG2242,"")</f>
        <v/>
      </c>
      <c r="AK2242" s="294" t="inlineStr">
        <is>
          <t>Accident</t>
        </is>
      </c>
      <c r="AL2242" s="294" t="n">
        <v>84</v>
      </c>
      <c r="AM2242" s="717" t="n">
        <v>0.1533404513888889</v>
      </c>
      <c r="AN2242" s="671">
        <f>IF(OR(AL2242="",AM2242="",AM2242=0),"",AL2242*6.213/(AM2242*24))</f>
        <v/>
      </c>
      <c r="AO2242" s="477">
        <f>IF(AND(AL2242=AL2241,AM2242&lt;&gt;"",AM2241&lt;&gt;""),AM2242-AM2241,"")</f>
        <v/>
      </c>
      <c r="AP2242" s="294" t="n">
        <v>22</v>
      </c>
      <c r="AQ2242" s="593" t="inlineStr">
        <is>
          <t>2:14.2780</t>
        </is>
      </c>
      <c r="AR2242" s="439">
        <f>IF(OR(AQ2242="",AQ2242="",AQ2242=0),"",6.213/(AQ2242*24))</f>
        <v/>
      </c>
      <c r="AS2242" s="436">
        <f>IF(OR(NOT(ISNUMBER(C2242)),NOT(ISNUMBER(AB2242))),"",IF(AG2242&lt;&gt;"",AG2242,AB2242)-C2242)</f>
        <v/>
      </c>
      <c r="AT2242" s="299" t="n"/>
      <c r="AU2242" s="300">
        <f>IF($B2242="","",TEXT($A2242,"yyyymmdd")&amp;"_P"&amp;$C2242&amp;"_C"&amp;$F2242&amp;"_"&amp;TRIM(RIGHT(SUBSTITUTE(TRIM(SUBSTITUTE($L2242,CHAR(160)," "))," ",REPT(" ",60)),60))&amp;IF($P2242="","","-"&amp;TRIM(RIGHT(SUBSTITUTE(TRIM(SUBSTITUTE($P2242,CHAR(160)," "))," ",REPT(" ",60)),60)))&amp;IF($T2242="","","-"&amp;TRIM(RIGHT(SUBSTITUTE(TRIM(SUBSTITUTE($T2242,CHAR(160)," "))," ",REPT(" ",60)),60)))&amp;".jpg")</f>
        <v/>
      </c>
    </row>
    <row r="2243" ht="56" customHeight="1">
      <c r="A2243" s="292" t="n">
        <v>37542</v>
      </c>
      <c r="B2243" s="294" t="inlineStr">
        <is>
          <t>Bob Jane T-Marts 1000, 13 October, 2002</t>
        </is>
      </c>
      <c r="C2243" s="294" t="inlineStr">
        <is>
          <t>DNF</t>
        </is>
      </c>
      <c r="D2243" s="294" t="n"/>
      <c r="E2243" s="294" t="n"/>
      <c r="F2243" s="294" t="n">
        <v>22</v>
      </c>
      <c r="G2243" s="294" t="inlineStr">
        <is>
          <t>McDougall Motorsport</t>
        </is>
      </c>
      <c r="H2243" s="294" t="n"/>
      <c r="I2243" s="294" t="inlineStr">
        <is>
          <t>Pepsi</t>
        </is>
      </c>
      <c r="J2243" s="294" t="inlineStr">
        <is>
          <t>Holden Commodore VX</t>
        </is>
      </c>
      <c r="K2243" s="294" t="inlineStr">
        <is>
          <t>5.0 V8</t>
        </is>
      </c>
      <c r="L2243" s="294" t="inlineStr">
        <is>
          <t>Dugal McDougall</t>
        </is>
      </c>
      <c r="M2243" s="294" t="inlineStr">
        <is>
          <t>AUS</t>
        </is>
      </c>
      <c r="N2243" s="700">
        <f>_xlfn.LET(_xlpm.d,_xlfn.XLOOKUP(L2243,'[1]Birth Dates'!$A:$A,'[1]Birth Dates'!$B:$B,"",0),IF(_xlpm.d=0,"",_xlpm.d))</f>
        <v/>
      </c>
      <c r="O2243" s="294">
        <f>IF(OR(N2243="",A2243="",NOT(ISNUMBER(N2243)),N2243&gt;A2243),"",DATEDIF(N2243,A2243,"Y")&amp;" years, "&amp;DATEDIF(N2243,A2243,"YM")&amp;" months, "&amp;DATEDIF(N2243,A2243,"MD")&amp;" days")</f>
        <v/>
      </c>
      <c r="P2243" s="294" t="inlineStr">
        <is>
          <t>Alan Gurr</t>
        </is>
      </c>
      <c r="Q2243" s="294" t="inlineStr">
        <is>
          <t>AUS</t>
        </is>
      </c>
      <c r="R2243" s="700">
        <f>_xlfn.LET(_xlpm.d,_xlfn.XLOOKUP(P2243,'[1]Birth Dates'!$A:$A,'[1]Birth Dates'!$B:$B,"",0),IF(_xlpm.d=0,"",_xlpm.d))</f>
        <v/>
      </c>
      <c r="S2243" s="294">
        <f>IF(OR(R2243="",A2243="",NOT(ISNUMBER(R2243)),R2243&gt;A2243),"",DATEDIF(R2243,A2243,"Y")&amp;" years, "&amp;DATEDIF(R2243,A2243,"YM")&amp;" months, "&amp;DATEDIF(R2243,A2243,"MD")&amp;" days")</f>
        <v/>
      </c>
      <c r="T2243" s="294" t="n"/>
      <c r="U2243" s="294" t="n"/>
      <c r="V2243" s="700">
        <f>_xlfn.LET(_xlpm.d,_xlfn.XLOOKUP(T2243,'[1]Birth Dates'!$A:$A,'[1]Birth Dates'!$B:$B,"",0),IF(_xlpm.d=0,"",_xlpm.d))</f>
        <v/>
      </c>
      <c r="W2243" s="294">
        <f>IF(OR(V2243="",A2243="",NOT(ISNUMBER(V2243)),V2243&gt;A2243),"",DATEDIF(V2243,A2243,"Y")&amp;" years, "&amp;DATEDIF(V2243,A2243,"YM")&amp;" months, "&amp;DATEDIF(V2243,A2243,"MD")&amp;" days")</f>
        <v/>
      </c>
      <c r="X2243" s="294" t="n"/>
      <c r="Y2243" s="294" t="n"/>
      <c r="Z2243" s="294" t="n"/>
      <c r="AA2243" s="294" t="n"/>
      <c r="AB2243" s="294" t="n">
        <v>30</v>
      </c>
      <c r="AC2243" s="294" t="n">
        <v>19</v>
      </c>
      <c r="AD2243" s="294" t="n">
        <v>3</v>
      </c>
      <c r="AE2243" s="593" t="inlineStr">
        <is>
          <t>2:13.2920</t>
        </is>
      </c>
      <c r="AF2243" s="418">
        <f>IF(OR(AE2243="",AE2243="",AE2243=0),"",6.213/(AE2243*24))</f>
        <v/>
      </c>
      <c r="AG2243" s="298" t="n"/>
      <c r="AH2243" s="587" t="inlineStr"/>
      <c r="AI2243" s="418">
        <f>IF(OR(AH2243="",AH2243="",AH2243=0),"",6.213/(AH2243*24))</f>
        <v/>
      </c>
      <c r="AJ2243" s="175">
        <f>IF(AND(ISNUMBER(AB2243),ISNUMBER(AG2243)),AB2243-AG2243,"")</f>
        <v/>
      </c>
      <c r="AK2243" s="294" t="inlineStr">
        <is>
          <t>Electronics</t>
        </is>
      </c>
      <c r="AL2243" s="294" t="n">
        <v>82</v>
      </c>
      <c r="AM2243" s="717" t="n">
        <v>0.1538853356481481</v>
      </c>
      <c r="AN2243" s="671">
        <f>IF(OR(AL2243="",AM2243="",AM2243=0),"",AL2243*6.213/(AM2243*24))</f>
        <v/>
      </c>
      <c r="AO2243" s="477">
        <f>IF(AND(AL2243=AL2242,AM2243&lt;&gt;"",AM2242&lt;&gt;""),AM2243-AM2242,"")</f>
        <v/>
      </c>
      <c r="AP2243" s="294" t="n">
        <v>4</v>
      </c>
      <c r="AQ2243" s="593" t="inlineStr">
        <is>
          <t>2:14.0700</t>
        </is>
      </c>
      <c r="AR2243" s="439">
        <f>IF(OR(AQ2243="",AQ2243="",AQ2243=0),"",6.213/(AQ2243*24))</f>
        <v/>
      </c>
      <c r="AS2243" s="436">
        <f>IF(OR(NOT(ISNUMBER(C2243)),NOT(ISNUMBER(AB2243))),"",IF(AG2243&lt;&gt;"",AG2243,AB2243)-C2243)</f>
        <v/>
      </c>
      <c r="AT2243" s="299" t="n"/>
      <c r="AU2243" s="300">
        <f>IF($B2243="","",TEXT($A2243,"yyyymmdd")&amp;"_P"&amp;$C2243&amp;"_C"&amp;$F2243&amp;"_"&amp;TRIM(RIGHT(SUBSTITUTE(TRIM(SUBSTITUTE($L2243,CHAR(160)," "))," ",REPT(" ",60)),60))&amp;IF($P2243="","","-"&amp;TRIM(RIGHT(SUBSTITUTE(TRIM(SUBSTITUTE($P2243,CHAR(160)," "))," ",REPT(" ",60)),60)))&amp;IF($T2243="","","-"&amp;TRIM(RIGHT(SUBSTITUTE(TRIM(SUBSTITUTE($T2243,CHAR(160)," "))," ",REPT(" ",60)),60)))&amp;".jpg")</f>
        <v/>
      </c>
    </row>
    <row r="2244" ht="56" customHeight="1">
      <c r="A2244" s="292" t="n">
        <v>37542</v>
      </c>
      <c r="B2244" s="294" t="inlineStr">
        <is>
          <t>Bob Jane T-Marts 1000, 13 October, 2002</t>
        </is>
      </c>
      <c r="C2244" s="294" t="inlineStr">
        <is>
          <t>DNF</t>
        </is>
      </c>
      <c r="D2244" s="294" t="n"/>
      <c r="E2244" s="294" t="n"/>
      <c r="F2244" s="294" t="n">
        <v>35</v>
      </c>
      <c r="G2244" s="294" t="inlineStr">
        <is>
          <t>Garry Rogers Motorsport</t>
        </is>
      </c>
      <c r="H2244" s="294" t="n"/>
      <c r="I2244" s="294" t="inlineStr">
        <is>
          <t>Valvoline, Repco</t>
        </is>
      </c>
      <c r="J2244" s="294" t="inlineStr">
        <is>
          <t>Holden Commodore VX</t>
        </is>
      </c>
      <c r="K2244" s="294" t="n"/>
      <c r="L2244" s="294" t="inlineStr">
        <is>
          <t>Jamie Whincup</t>
        </is>
      </c>
      <c r="M2244" s="294" t="inlineStr">
        <is>
          <t>AUS</t>
        </is>
      </c>
      <c r="N2244" s="700">
        <f>_xlfn.LET(_xlpm.d,_xlfn.XLOOKUP(L2244,'[1]Birth Dates'!$A:$A,'[1]Birth Dates'!$B:$B,"",0),IF(_xlpm.d=0,"",_xlpm.d))</f>
        <v/>
      </c>
      <c r="O2244" s="294">
        <f>IF(OR(N2244="",A2244="",NOT(ISNUMBER(N2244)),N2244&gt;A2244),"",DATEDIF(N2244,A2244,"Y")&amp;" years, "&amp;DATEDIF(N2244,A2244,"YM")&amp;" months, "&amp;DATEDIF(N2244,A2244,"MD")&amp;" days")</f>
        <v/>
      </c>
      <c r="P2244" s="294" t="inlineStr">
        <is>
          <t>Mark Noske</t>
        </is>
      </c>
      <c r="Q2244" s="294" t="inlineStr">
        <is>
          <t>AUS</t>
        </is>
      </c>
      <c r="R2244" s="700">
        <f>_xlfn.LET(_xlpm.d,_xlfn.XLOOKUP(P2244,'[1]Birth Dates'!$A:$A,'[1]Birth Dates'!$B:$B,"",0),IF(_xlpm.d=0,"",_xlpm.d))</f>
        <v/>
      </c>
      <c r="S2244" s="294">
        <f>IF(OR(R2244="",A2244="",NOT(ISNUMBER(R2244)),R2244&gt;A2244),"",DATEDIF(R2244,A2244,"Y")&amp;" years, "&amp;DATEDIF(R2244,A2244,"YM")&amp;" months, "&amp;DATEDIF(R2244,A2244,"MD")&amp;" days")</f>
        <v/>
      </c>
      <c r="T2244" s="294" t="n"/>
      <c r="U2244" s="294" t="n"/>
      <c r="V2244" s="700">
        <f>_xlfn.LET(_xlpm.d,_xlfn.XLOOKUP(T2244,'[1]Birth Dates'!$A:$A,'[1]Birth Dates'!$B:$B,"",0),IF(_xlpm.d=0,"",_xlpm.d))</f>
        <v/>
      </c>
      <c r="W2244" s="294">
        <f>IF(OR(V2244="",A2244="",NOT(ISNUMBER(V2244)),V2244&gt;A2244),"",DATEDIF(V2244,A2244,"Y")&amp;" years, "&amp;DATEDIF(V2244,A2244,"YM")&amp;" months, "&amp;DATEDIF(V2244,A2244,"MD")&amp;" days")</f>
        <v/>
      </c>
      <c r="X2244" s="294" t="n"/>
      <c r="Y2244" s="294" t="n"/>
      <c r="Z2244" s="294" t="n"/>
      <c r="AA2244" s="294" t="n"/>
      <c r="AB2244" s="294" t="n">
        <v>28</v>
      </c>
      <c r="AC2244" s="294" t="n">
        <v>18</v>
      </c>
      <c r="AD2244" s="294" t="n">
        <v>18</v>
      </c>
      <c r="AE2244" s="593" t="inlineStr">
        <is>
          <t>2:11.5330</t>
        </is>
      </c>
      <c r="AF2244" s="418">
        <f>IF(OR(AE2244="",AE2244="",AE2244=0),"",6.213/(AE2244*24))</f>
        <v/>
      </c>
      <c r="AG2244" s="298" t="n"/>
      <c r="AH2244" s="587" t="inlineStr"/>
      <c r="AI2244" s="418">
        <f>IF(OR(AH2244="",AH2244="",AH2244=0),"",6.213/(AH2244*24))</f>
        <v/>
      </c>
      <c r="AJ2244" s="175">
        <f>IF(AND(ISNUMBER(AB2244),ISNUMBER(AG2244)),AB2244-AG2244,"")</f>
        <v/>
      </c>
      <c r="AK2244" s="294" t="inlineStr">
        <is>
          <t>Accident</t>
        </is>
      </c>
      <c r="AL2244" s="294" t="n">
        <v>72</v>
      </c>
      <c r="AM2244" s="717" t="n">
        <v>0.1247965509259259</v>
      </c>
      <c r="AN2244" s="671">
        <f>IF(OR(AL2244="",AM2244="",AM2244=0),"",AL2244*6.213/(AM2244*24))</f>
        <v/>
      </c>
      <c r="AO2244" s="477">
        <f>IF(AND(AL2244=AL2243,AM2244&lt;&gt;"",AM2243&lt;&gt;""),AM2244-AM2243,"")</f>
        <v/>
      </c>
      <c r="AP2244" s="294" t="n">
        <v>22</v>
      </c>
      <c r="AQ2244" s="593" t="inlineStr">
        <is>
          <t>2:12.4730</t>
        </is>
      </c>
      <c r="AR2244" s="439">
        <f>IF(OR(AQ2244="",AQ2244="",AQ2244=0),"",6.213/(AQ2244*24))</f>
        <v/>
      </c>
      <c r="AS2244" s="436">
        <f>IF(OR(NOT(ISNUMBER(C2244)),NOT(ISNUMBER(AB2244))),"",IF(AG2244&lt;&gt;"",AG2244,AB2244)-C2244)</f>
        <v/>
      </c>
      <c r="AT2244" s="299" t="n"/>
      <c r="AU2244" s="300">
        <f>IF($B2244="","",TEXT($A2244,"yyyymmdd")&amp;"_P"&amp;$C2244&amp;"_C"&amp;$F2244&amp;"_"&amp;TRIM(RIGHT(SUBSTITUTE(TRIM(SUBSTITUTE($L2244,CHAR(160)," "))," ",REPT(" ",60)),60))&amp;IF($P2244="","","-"&amp;TRIM(RIGHT(SUBSTITUTE(TRIM(SUBSTITUTE($P2244,CHAR(160)," "))," ",REPT(" ",60)),60)))&amp;IF($T2244="","","-"&amp;TRIM(RIGHT(SUBSTITUTE(TRIM(SUBSTITUTE($T2244,CHAR(160)," "))," ",REPT(" ",60)),60)))&amp;".jpg")</f>
        <v/>
      </c>
    </row>
    <row r="2245" ht="56" customHeight="1">
      <c r="A2245" s="292" t="n">
        <v>37542</v>
      </c>
      <c r="B2245" s="294" t="inlineStr">
        <is>
          <t>Bob Jane T-Marts 1000, 13 October, 2002</t>
        </is>
      </c>
      <c r="C2245" s="294" t="inlineStr">
        <is>
          <t>DNF</t>
        </is>
      </c>
      <c r="D2245" s="294" t="n"/>
      <c r="E2245" s="294" t="n"/>
      <c r="F2245" s="294" t="n">
        <v>34</v>
      </c>
      <c r="G2245" s="294" t="inlineStr">
        <is>
          <t>Garry Rogers Motorsport</t>
        </is>
      </c>
      <c r="H2245" s="294" t="n"/>
      <c r="I2245" s="294" t="inlineStr">
        <is>
          <t>Valvoline, Repco</t>
        </is>
      </c>
      <c r="J2245" s="294" t="inlineStr">
        <is>
          <t>Holden Commodore VX</t>
        </is>
      </c>
      <c r="K2245" s="294" t="n"/>
      <c r="L2245" s="294" t="inlineStr">
        <is>
          <t>Jason Bargwanna</t>
        </is>
      </c>
      <c r="M2245" s="294" t="inlineStr">
        <is>
          <t>AUS</t>
        </is>
      </c>
      <c r="N2245" s="700">
        <f>_xlfn.LET(_xlpm.d,_xlfn.XLOOKUP(L2245,'[1]Birth Dates'!$A:$A,'[1]Birth Dates'!$B:$B,"",0),IF(_xlpm.d=0,"",_xlpm.d))</f>
        <v/>
      </c>
      <c r="O2245" s="294">
        <f>IF(OR(N2245="",A2245="",NOT(ISNUMBER(N2245)),N2245&gt;A2245),"",DATEDIF(N2245,A2245,"Y")&amp;" years, "&amp;DATEDIF(N2245,A2245,"YM")&amp;" months, "&amp;DATEDIF(N2245,A2245,"MD")&amp;" days")</f>
        <v/>
      </c>
      <c r="P2245" s="294" t="inlineStr">
        <is>
          <t>Garth Tander</t>
        </is>
      </c>
      <c r="Q2245" s="294" t="inlineStr">
        <is>
          <t>AUS</t>
        </is>
      </c>
      <c r="R2245" s="700">
        <f>_xlfn.LET(_xlpm.d,_xlfn.XLOOKUP(P2245,'[1]Birth Dates'!$A:$A,'[1]Birth Dates'!$B:$B,"",0),IF(_xlpm.d=0,"",_xlpm.d))</f>
        <v/>
      </c>
      <c r="S2245" s="294">
        <f>IF(OR(R2245="",A2245="",NOT(ISNUMBER(R2245)),R2245&gt;A2245),"",DATEDIF(R2245,A2245,"Y")&amp;" years, "&amp;DATEDIF(R2245,A2245,"YM")&amp;" months, "&amp;DATEDIF(R2245,A2245,"MD")&amp;" days")</f>
        <v/>
      </c>
      <c r="T2245" s="294" t="n"/>
      <c r="U2245" s="294" t="n"/>
      <c r="V2245" s="700">
        <f>_xlfn.LET(_xlpm.d,_xlfn.XLOOKUP(T2245,'[1]Birth Dates'!$A:$A,'[1]Birth Dates'!$B:$B,"",0),IF(_xlpm.d=0,"",_xlpm.d))</f>
        <v/>
      </c>
      <c r="W2245" s="294">
        <f>IF(OR(V2245="",A2245="",NOT(ISNUMBER(V2245)),V2245&gt;A2245),"",DATEDIF(V2245,A2245,"Y")&amp;" years, "&amp;DATEDIF(V2245,A2245,"YM")&amp;" months, "&amp;DATEDIF(V2245,A2245,"MD")&amp;" days")</f>
        <v/>
      </c>
      <c r="X2245" s="294" t="n"/>
      <c r="Y2245" s="294" t="n"/>
      <c r="Z2245" s="294" t="n"/>
      <c r="AA2245" s="294" t="n"/>
      <c r="AB2245" s="294" t="n">
        <v>8</v>
      </c>
      <c r="AC2245" s="294" t="n">
        <v>17</v>
      </c>
      <c r="AD2245" s="294" t="n">
        <v>15</v>
      </c>
      <c r="AE2245" s="593" t="inlineStr">
        <is>
          <t>2:09.6630</t>
        </is>
      </c>
      <c r="AF2245" s="418">
        <f>IF(OR(AE2245="",AE2245="",AE2245=0),"",6.213/(AE2245*24))</f>
        <v/>
      </c>
      <c r="AG2245" s="298" t="n"/>
      <c r="AH2245" s="587" t="inlineStr"/>
      <c r="AI2245" s="418">
        <f>IF(OR(AH2245="",AH2245="",AH2245=0),"",6.213/(AH2245*24))</f>
        <v/>
      </c>
      <c r="AJ2245" s="175">
        <f>IF(AND(ISNUMBER(AB2245),ISNUMBER(AG2245)),AB2245-AG2245,"")</f>
        <v/>
      </c>
      <c r="AK2245" s="294" t="inlineStr">
        <is>
          <t>Accident</t>
        </is>
      </c>
      <c r="AL2245" s="294" t="n">
        <v>51</v>
      </c>
      <c r="AM2245" s="717" t="n">
        <v>0.08702862268518519</v>
      </c>
      <c r="AN2245" s="671">
        <f>IF(OR(AL2245="",AM2245="",AM2245=0),"",AL2245*6.213/(AM2245*24))</f>
        <v/>
      </c>
      <c r="AO2245" s="477">
        <f>IF(AND(AL2245=AL2244,AM2245&lt;&gt;"",AM2244&lt;&gt;""),AM2245-AM2244,"")</f>
        <v/>
      </c>
      <c r="AP2245" s="294" t="n">
        <v>26</v>
      </c>
      <c r="AQ2245" s="593" t="inlineStr">
        <is>
          <t>2:11.1400</t>
        </is>
      </c>
      <c r="AR2245" s="439">
        <f>IF(OR(AQ2245="",AQ2245="",AQ2245=0),"",6.213/(AQ2245*24))</f>
        <v/>
      </c>
      <c r="AS2245" s="436">
        <f>IF(OR(NOT(ISNUMBER(C2245)),NOT(ISNUMBER(AB2245))),"",IF(AG2245&lt;&gt;"",AG2245,AB2245)-C2245)</f>
        <v/>
      </c>
      <c r="AT2245" s="299" t="n"/>
      <c r="AU2245" s="300">
        <f>IF($B2245="","",TEXT($A2245,"yyyymmdd")&amp;"_P"&amp;$C2245&amp;"_C"&amp;$F2245&amp;"_"&amp;TRIM(RIGHT(SUBSTITUTE(TRIM(SUBSTITUTE($L2245,CHAR(160)," "))," ",REPT(" ",60)),60))&amp;IF($P2245="","","-"&amp;TRIM(RIGHT(SUBSTITUTE(TRIM(SUBSTITUTE($P2245,CHAR(160)," "))," ",REPT(" ",60)),60)))&amp;IF($T2245="","","-"&amp;TRIM(RIGHT(SUBSTITUTE(TRIM(SUBSTITUTE($T2245,CHAR(160)," "))," ",REPT(" ",60)),60)))&amp;".jpg")</f>
        <v/>
      </c>
    </row>
    <row r="2246" ht="56" customHeight="1">
      <c r="A2246" s="292" t="n">
        <v>37542</v>
      </c>
      <c r="B2246" s="294" t="inlineStr">
        <is>
          <t>Bob Jane T-Marts 1000, 13 October, 2002</t>
        </is>
      </c>
      <c r="C2246" s="294" t="inlineStr">
        <is>
          <t>DNF</t>
        </is>
      </c>
      <c r="D2246" s="294" t="n"/>
      <c r="E2246" s="294" t="n"/>
      <c r="F2246" s="294" t="n">
        <v>17</v>
      </c>
      <c r="G2246" s="294" t="inlineStr">
        <is>
          <t>Dick Johnson Racing</t>
        </is>
      </c>
      <c r="H2246" s="294" t="n"/>
      <c r="I2246" s="294" t="inlineStr">
        <is>
          <t>Shell Helix</t>
        </is>
      </c>
      <c r="J2246" s="294" t="inlineStr">
        <is>
          <t>Ford Falcon Au</t>
        </is>
      </c>
      <c r="K2246" s="294" t="n"/>
      <c r="L2246" s="294" t="inlineStr">
        <is>
          <t>Paul Radisich</t>
        </is>
      </c>
      <c r="M2246" s="294" t="inlineStr">
        <is>
          <t>NZL</t>
        </is>
      </c>
      <c r="N2246" s="700">
        <f>_xlfn.LET(_xlpm.d,_xlfn.XLOOKUP(L2246,'[1]Birth Dates'!$A:$A,'[1]Birth Dates'!$B:$B,"",0),IF(_xlpm.d=0,"",_xlpm.d))</f>
        <v/>
      </c>
      <c r="O2246" s="294">
        <f>IF(OR(N2246="",A2246="",NOT(ISNUMBER(N2246)),N2246&gt;A2246),"",DATEDIF(N2246,A2246,"Y")&amp;" years, "&amp;DATEDIF(N2246,A2246,"YM")&amp;" months, "&amp;DATEDIF(N2246,A2246,"MD")&amp;" days")</f>
        <v/>
      </c>
      <c r="P2246" s="294" t="inlineStr">
        <is>
          <t>Steven Johnson</t>
        </is>
      </c>
      <c r="Q2246" s="294" t="inlineStr">
        <is>
          <t>AUS</t>
        </is>
      </c>
      <c r="R2246" s="700">
        <f>_xlfn.LET(_xlpm.d,_xlfn.XLOOKUP(P2246,'[1]Birth Dates'!$A:$A,'[1]Birth Dates'!$B:$B,"",0),IF(_xlpm.d=0,"",_xlpm.d))</f>
        <v/>
      </c>
      <c r="S2246" s="294">
        <f>IF(OR(R2246="",A2246="",NOT(ISNUMBER(R2246)),R2246&gt;A2246),"",DATEDIF(R2246,A2246,"Y")&amp;" years, "&amp;DATEDIF(R2246,A2246,"YM")&amp;" months, "&amp;DATEDIF(R2246,A2246,"MD")&amp;" days")</f>
        <v/>
      </c>
      <c r="T2246" s="294" t="n"/>
      <c r="U2246" s="294" t="n"/>
      <c r="V2246" s="700">
        <f>_xlfn.LET(_xlpm.d,_xlfn.XLOOKUP(T2246,'[1]Birth Dates'!$A:$A,'[1]Birth Dates'!$B:$B,"",0),IF(_xlpm.d=0,"",_xlpm.d))</f>
        <v/>
      </c>
      <c r="W2246" s="294">
        <f>IF(OR(V2246="",A2246="",NOT(ISNUMBER(V2246)),V2246&gt;A2246),"",DATEDIF(V2246,A2246,"Y")&amp;" years, "&amp;DATEDIF(V2246,A2246,"YM")&amp;" months, "&amp;DATEDIF(V2246,A2246,"MD")&amp;" days")</f>
        <v/>
      </c>
      <c r="X2246" s="294" t="n"/>
      <c r="Y2246" s="294" t="n"/>
      <c r="Z2246" s="294" t="n"/>
      <c r="AA2246" s="294" t="n"/>
      <c r="AB2246" s="294" t="n">
        <v>22</v>
      </c>
      <c r="AC2246" s="294" t="n">
        <v>13</v>
      </c>
      <c r="AD2246" s="294" t="n">
        <v>5</v>
      </c>
      <c r="AE2246" s="593" t="inlineStr">
        <is>
          <t>2:10.5910</t>
        </is>
      </c>
      <c r="AF2246" s="418">
        <f>IF(OR(AE2246="",AE2246="",AE2246=0),"",6.213/(AE2246*24))</f>
        <v/>
      </c>
      <c r="AG2246" s="298" t="n"/>
      <c r="AH2246" s="587" t="inlineStr"/>
      <c r="AI2246" s="418">
        <f>IF(OR(AH2246="",AH2246="",AH2246=0),"",6.213/(AH2246*24))</f>
        <v/>
      </c>
      <c r="AJ2246" s="175">
        <f>IF(AND(ISNUMBER(AB2246),ISNUMBER(AG2246)),AB2246-AG2246,"")</f>
        <v/>
      </c>
      <c r="AK2246" s="294" t="inlineStr">
        <is>
          <t>Accident</t>
        </is>
      </c>
      <c r="AL2246" s="294" t="n">
        <v>29</v>
      </c>
      <c r="AM2246" s="717" t="n">
        <v>0.04468534722222222</v>
      </c>
      <c r="AN2246" s="671">
        <f>IF(OR(AL2246="",AM2246="",AM2246=0),"",AL2246*6.213/(AM2246*24))</f>
        <v/>
      </c>
      <c r="AO2246" s="477">
        <f>IF(AND(AL2246=AL2245,AM2246&lt;&gt;"",AM2245&lt;&gt;""),AM2246-AM2245,"")</f>
        <v/>
      </c>
      <c r="AP2246" s="294" t="n">
        <v>27</v>
      </c>
      <c r="AQ2246" s="593" t="inlineStr">
        <is>
          <t>2:15.1050</t>
        </is>
      </c>
      <c r="AR2246" s="439">
        <f>IF(OR(AQ2246="",AQ2246="",AQ2246=0),"",6.213/(AQ2246*24))</f>
        <v/>
      </c>
      <c r="AS2246" s="436">
        <f>IF(OR(NOT(ISNUMBER(C2246)),NOT(ISNUMBER(AB2246))),"",IF(AG2246&lt;&gt;"",AG2246,AB2246)-C2246)</f>
        <v/>
      </c>
      <c r="AT2246" s="299" t="n"/>
      <c r="AU2246" s="300">
        <f>IF($B2246="","",TEXT($A2246,"yyyymmdd")&amp;"_P"&amp;$C2246&amp;"_C"&amp;$F2246&amp;"_"&amp;TRIM(RIGHT(SUBSTITUTE(TRIM(SUBSTITUTE($L2246,CHAR(160)," "))," ",REPT(" ",60)),60))&amp;IF($P2246="","","-"&amp;TRIM(RIGHT(SUBSTITUTE(TRIM(SUBSTITUTE($P2246,CHAR(160)," "))," ",REPT(" ",60)),60)))&amp;IF($T2246="","","-"&amp;TRIM(RIGHT(SUBSTITUTE(TRIM(SUBSTITUTE($T2246,CHAR(160)," "))," ",REPT(" ",60)),60)))&amp;".jpg")</f>
        <v/>
      </c>
    </row>
    <row r="2247" ht="56" customHeight="1">
      <c r="A2247" s="292" t="n">
        <v>37542</v>
      </c>
      <c r="B2247" s="294" t="inlineStr">
        <is>
          <t>Bob Jane T-Marts 1000, 13 October, 2002</t>
        </is>
      </c>
      <c r="C2247" s="294" t="inlineStr">
        <is>
          <t>DNF</t>
        </is>
      </c>
      <c r="D2247" s="294" t="n"/>
      <c r="E2247" s="294" t="n"/>
      <c r="F2247" s="294" t="n">
        <v>20</v>
      </c>
      <c r="G2247" s="294" t="inlineStr">
        <is>
          <t>Brad Jones Racing</t>
        </is>
      </c>
      <c r="H2247" s="294" t="n"/>
      <c r="I2247" s="294" t="inlineStr">
        <is>
          <t>Natrad Radiators</t>
        </is>
      </c>
      <c r="J2247" s="294" t="inlineStr">
        <is>
          <t>Ford Falcon AU</t>
        </is>
      </c>
      <c r="K2247" s="294" t="n"/>
      <c r="L2247" s="294" t="inlineStr">
        <is>
          <t>Andrew Jones</t>
        </is>
      </c>
      <c r="M2247" s="294" t="inlineStr">
        <is>
          <t>AUS</t>
        </is>
      </c>
      <c r="N2247" s="700">
        <f>_xlfn.LET(_xlpm.d,_xlfn.XLOOKUP(L2247,'[1]Birth Dates'!$A:$A,'[1]Birth Dates'!$B:$B,"",0),IF(_xlpm.d=0,"",_xlpm.d))</f>
        <v/>
      </c>
      <c r="O2247" s="294">
        <f>IF(OR(N2247="",A2247="",NOT(ISNUMBER(N2247)),N2247&gt;A2247),"",DATEDIF(N2247,A2247,"Y")&amp;" years, "&amp;DATEDIF(N2247,A2247,"YM")&amp;" months, "&amp;DATEDIF(N2247,A2247,"MD")&amp;" days")</f>
        <v/>
      </c>
      <c r="P2247" s="294" t="inlineStr">
        <is>
          <t>Matthew Coleman</t>
        </is>
      </c>
      <c r="Q2247" s="294" t="inlineStr">
        <is>
          <t>AUS</t>
        </is>
      </c>
      <c r="R2247" s="700">
        <f>_xlfn.LET(_xlpm.d,_xlfn.XLOOKUP(P2247,'[1]Birth Dates'!$A:$A,'[1]Birth Dates'!$B:$B,"",0),IF(_xlpm.d=0,"",_xlpm.d))</f>
        <v/>
      </c>
      <c r="S2247" s="294">
        <f>IF(OR(R2247="",A2247="",NOT(ISNUMBER(R2247)),R2247&gt;A2247),"",DATEDIF(R2247,A2247,"Y")&amp;" years, "&amp;DATEDIF(R2247,A2247,"YM")&amp;" months, "&amp;DATEDIF(R2247,A2247,"MD")&amp;" days")</f>
        <v/>
      </c>
      <c r="T2247" s="294" t="n"/>
      <c r="U2247" s="294" t="n"/>
      <c r="V2247" s="700">
        <f>_xlfn.LET(_xlpm.d,_xlfn.XLOOKUP(T2247,'[1]Birth Dates'!$A:$A,'[1]Birth Dates'!$B:$B,"",0),IF(_xlpm.d=0,"",_xlpm.d))</f>
        <v/>
      </c>
      <c r="W2247" s="294">
        <f>IF(OR(V2247="",A2247="",NOT(ISNUMBER(V2247)),V2247&gt;A2247),"",DATEDIF(V2247,A2247,"Y")&amp;" years, "&amp;DATEDIF(V2247,A2247,"YM")&amp;" months, "&amp;DATEDIF(V2247,A2247,"MD")&amp;" days")</f>
        <v/>
      </c>
      <c r="X2247" s="294" t="n"/>
      <c r="Y2247" s="294" t="n"/>
      <c r="Z2247" s="294" t="n"/>
      <c r="AA2247" s="294" t="n"/>
      <c r="AB2247" s="294" t="n">
        <v>31</v>
      </c>
      <c r="AC2247" s="294" t="n">
        <v>14</v>
      </c>
      <c r="AD2247" s="294" t="n">
        <v>14</v>
      </c>
      <c r="AE2247" s="593" t="inlineStr">
        <is>
          <t>2:13.5750</t>
        </is>
      </c>
      <c r="AF2247" s="418">
        <f>IF(OR(AE2247="",AE2247="",AE2247=0),"",6.213/(AE2247*24))</f>
        <v/>
      </c>
      <c r="AG2247" s="298" t="n"/>
      <c r="AH2247" s="587" t="inlineStr"/>
      <c r="AI2247" s="418">
        <f>IF(OR(AH2247="",AH2247="",AH2247=0),"",6.213/(AH2247*24))</f>
        <v/>
      </c>
      <c r="AJ2247" s="175">
        <f>IF(AND(ISNUMBER(AB2247),ISNUMBER(AG2247)),AB2247-AG2247,"")</f>
        <v/>
      </c>
      <c r="AK2247" s="294" t="inlineStr">
        <is>
          <t>Clutch</t>
        </is>
      </c>
      <c r="AL2247" s="294" t="n">
        <v>14</v>
      </c>
      <c r="AM2247" s="717" t="n">
        <v>0.02244113425925926</v>
      </c>
      <c r="AN2247" s="671">
        <f>IF(OR(AL2247="",AM2247="",AM2247=0),"",AL2247*6.213/(AM2247*24))</f>
        <v/>
      </c>
      <c r="AO2247" s="477">
        <f>IF(AND(AL2247=AL2246,AM2247&lt;&gt;"",AM2246&lt;&gt;""),AM2247-AM2246,"")</f>
        <v/>
      </c>
      <c r="AP2247" s="294" t="n">
        <v>13</v>
      </c>
      <c r="AQ2247" s="593" t="inlineStr">
        <is>
          <t>2:15.1050</t>
        </is>
      </c>
      <c r="AR2247" s="439">
        <f>IF(OR(AQ2247="",AQ2247="",AQ2247=0),"",6.213/(AQ2247*24))</f>
        <v/>
      </c>
      <c r="AS2247" s="436">
        <f>IF(OR(NOT(ISNUMBER(C2247)),NOT(ISNUMBER(AB2247))),"",IF(AG2247&lt;&gt;"",AG2247,AB2247)-C2247)</f>
        <v/>
      </c>
      <c r="AT2247" s="299" t="n"/>
      <c r="AU2247" s="300">
        <f>IF($B2247="","",TEXT($A2247,"yyyymmdd")&amp;"_P"&amp;$C2247&amp;"_C"&amp;$F2247&amp;"_"&amp;TRIM(RIGHT(SUBSTITUTE(TRIM(SUBSTITUTE($L2247,CHAR(160)," "))," ",REPT(" ",60)),60))&amp;IF($P2247="","","-"&amp;TRIM(RIGHT(SUBSTITUTE(TRIM(SUBSTITUTE($P2247,CHAR(160)," "))," ",REPT(" ",60)),60)))&amp;IF($T2247="","","-"&amp;TRIM(RIGHT(SUBSTITUTE(TRIM(SUBSTITUTE($T2247,CHAR(160)," "))," ",REPT(" ",60)),60)))&amp;".jpg")</f>
        <v/>
      </c>
    </row>
    <row r="2248" ht="56" customHeight="1">
      <c r="A2248" s="292" t="n">
        <v>37542</v>
      </c>
      <c r="B2248" s="294" t="inlineStr">
        <is>
          <t>Bob Jane T-Marts 1000, 13 October, 2002</t>
        </is>
      </c>
      <c r="C2248" s="294" t="inlineStr">
        <is>
          <t>DNF</t>
        </is>
      </c>
      <c r="D2248" s="294" t="n"/>
      <c r="E2248" s="294" t="n"/>
      <c r="F2248" s="294" t="n">
        <v>87</v>
      </c>
      <c r="G2248" s="294" t="inlineStr">
        <is>
          <t>Nilsson Motorsport</t>
        </is>
      </c>
      <c r="H2248" s="294" t="n"/>
      <c r="I2248" s="294" t="inlineStr">
        <is>
          <t>Gulf Western Oil</t>
        </is>
      </c>
      <c r="J2248" s="294" t="inlineStr">
        <is>
          <t>Ford Falcon AU</t>
        </is>
      </c>
      <c r="K2248" s="294" t="n"/>
      <c r="L2248" s="294" t="inlineStr">
        <is>
          <t>Allan Grice</t>
        </is>
      </c>
      <c r="M2248" s="294" t="inlineStr">
        <is>
          <t>AUS</t>
        </is>
      </c>
      <c r="N2248" s="700">
        <f>_xlfn.LET(_xlpm.d,_xlfn.XLOOKUP(L2248,'[1]Birth Dates'!$A:$A,'[1]Birth Dates'!$B:$B,"",0),IF(_xlpm.d=0,"",_xlpm.d))</f>
        <v/>
      </c>
      <c r="O2248" s="294">
        <f>IF(OR(N2248="",A2248="",NOT(ISNUMBER(N2248)),N2248&gt;A2248),"",DATEDIF(N2248,A2248,"Y")&amp;" years, "&amp;DATEDIF(N2248,A2248,"YM")&amp;" months, "&amp;DATEDIF(N2248,A2248,"MD")&amp;" days")</f>
        <v/>
      </c>
      <c r="P2248" s="294" t="inlineStr">
        <is>
          <t>Peter Doulman</t>
        </is>
      </c>
      <c r="Q2248" s="294" t="inlineStr">
        <is>
          <t>AUS</t>
        </is>
      </c>
      <c r="R2248" s="700">
        <f>_xlfn.LET(_xlpm.d,_xlfn.XLOOKUP(P2248,'[1]Birth Dates'!$A:$A,'[1]Birth Dates'!$B:$B,"",0),IF(_xlpm.d=0,"",_xlpm.d))</f>
        <v/>
      </c>
      <c r="S2248" s="294">
        <f>IF(OR(R2248="",A2248="",NOT(ISNUMBER(R2248)),R2248&gt;A2248),"",DATEDIF(R2248,A2248,"Y")&amp;" years, "&amp;DATEDIF(R2248,A2248,"YM")&amp;" months, "&amp;DATEDIF(R2248,A2248,"MD")&amp;" days")</f>
        <v/>
      </c>
      <c r="T2248" s="294" t="n"/>
      <c r="U2248" s="294" t="n"/>
      <c r="V2248" s="700">
        <f>_xlfn.LET(_xlpm.d,_xlfn.XLOOKUP(T2248,'[1]Birth Dates'!$A:$A,'[1]Birth Dates'!$B:$B,"",0),IF(_xlpm.d=0,"",_xlpm.d))</f>
        <v/>
      </c>
      <c r="W2248" s="294">
        <f>IF(OR(V2248="",A2248="",NOT(ISNUMBER(V2248)),V2248&gt;A2248),"",DATEDIF(V2248,A2248,"Y")&amp;" years, "&amp;DATEDIF(V2248,A2248,"YM")&amp;" months, "&amp;DATEDIF(V2248,A2248,"MD")&amp;" days")</f>
        <v/>
      </c>
      <c r="X2248" s="294" t="n"/>
      <c r="Y2248" s="294" t="n"/>
      <c r="Z2248" s="294" t="n"/>
      <c r="AA2248" s="294" t="n"/>
      <c r="AB2248" s="294" t="n">
        <v>37</v>
      </c>
      <c r="AC2248" s="294" t="n">
        <v>2</v>
      </c>
      <c r="AD2248" s="294" t="n">
        <v>2</v>
      </c>
      <c r="AE2248" s="593" t="inlineStr">
        <is>
          <t>2:20.6180</t>
        </is>
      </c>
      <c r="AF2248" s="418">
        <f>IF(OR(AE2248="",AE2248="",AE2248=0),"",6.213/(AE2248*24))</f>
        <v/>
      </c>
      <c r="AG2248" s="298" t="n"/>
      <c r="AH2248" s="587" t="inlineStr"/>
      <c r="AI2248" s="418">
        <f>IF(OR(AH2248="",AH2248="",AH2248=0),"",6.213/(AH2248*24))</f>
        <v/>
      </c>
      <c r="AJ2248" s="175">
        <f>IF(AND(ISNUMBER(AB2248),ISNUMBER(AG2248)),AB2248-AG2248,"")</f>
        <v/>
      </c>
      <c r="AK2248" s="294" t="inlineStr">
        <is>
          <t>Engine</t>
        </is>
      </c>
      <c r="AL2248" s="294" t="n">
        <v>1</v>
      </c>
      <c r="AM2248" s="717" t="n">
        <v>0.005057881944444444</v>
      </c>
      <c r="AN2248" s="671">
        <f>IF(OR(AL2248="",AM2248="",AM2248=0),"",AL2248*6.213/(AM2248*24))</f>
        <v/>
      </c>
      <c r="AO2248" s="477">
        <f>IF(AND(AL2248=AL2247,AM2248&lt;&gt;"",AM2247&lt;&gt;""),AM2248-AM2247,"")</f>
        <v/>
      </c>
      <c r="AP2248" s="294" t="n">
        <v>1</v>
      </c>
      <c r="AQ2248" s="593" t="inlineStr">
        <is>
          <t>7:17.0010</t>
        </is>
      </c>
      <c r="AR2248" s="439">
        <f>IF(OR(AQ2248="",AQ2248="",AQ2248=0),"",6.213/(AQ2248*24))</f>
        <v/>
      </c>
      <c r="AS2248" s="436">
        <f>IF(OR(NOT(ISNUMBER(C2248)),NOT(ISNUMBER(AB2248))),"",IF(AG2248&lt;&gt;"",AG2248,AB2248)-C2248)</f>
        <v/>
      </c>
      <c r="AT2248" s="299" t="n"/>
      <c r="AU2248" s="300">
        <f>IF($B2248="","",TEXT($A2248,"yyyymmdd")&amp;"_P"&amp;$C2248&amp;"_C"&amp;$F2248&amp;"_"&amp;TRIM(RIGHT(SUBSTITUTE(TRIM(SUBSTITUTE($L2248,CHAR(160)," "))," ",REPT(" ",60)),60))&amp;IF($P2248="","","-"&amp;TRIM(RIGHT(SUBSTITUTE(TRIM(SUBSTITUTE($P2248,CHAR(160)," "))," ",REPT(" ",60)),60)))&amp;IF($T2248="","","-"&amp;TRIM(RIGHT(SUBSTITUTE(TRIM(SUBSTITUTE($T2248,CHAR(160)," "))," ",REPT(" ",60)),60)))&amp;".jpg")</f>
        <v/>
      </c>
    </row>
    <row r="2249" ht="56" customFormat="1" customHeight="1" s="240">
      <c r="A2249" s="237" t="n">
        <v>37906</v>
      </c>
      <c r="B2249" s="238" t="inlineStr">
        <is>
          <t>Bob Jane T-Marts 1000, 12 October, 2003</t>
        </is>
      </c>
      <c r="C2249" s="238" t="n">
        <v>1</v>
      </c>
      <c r="D2249" s="238" t="n"/>
      <c r="E2249" s="238" t="n"/>
      <c r="F2249" s="238" t="n">
        <v>51</v>
      </c>
      <c r="G2249" s="238" t="inlineStr">
        <is>
          <t>K-Mart Racing Team</t>
        </is>
      </c>
      <c r="H2249" s="238" t="n"/>
      <c r="I2249" s="238" t="inlineStr">
        <is>
          <t>Kmart</t>
        </is>
      </c>
      <c r="J2249" s="238" t="inlineStr">
        <is>
          <t>Holden Commodore VY</t>
        </is>
      </c>
      <c r="K2249" s="238" t="n"/>
      <c r="L2249" s="238" t="inlineStr">
        <is>
          <t>Greg Murphy</t>
        </is>
      </c>
      <c r="M2249" s="238" t="inlineStr">
        <is>
          <t>NZL</t>
        </is>
      </c>
      <c r="N2249" s="690">
        <f>_xlfn.LET(_xlpm.d,_xlfn.XLOOKUP(L2249,'[1]Birth Dates'!$A:$A,'[1]Birth Dates'!$B:$B,"",0),IF(_xlpm.d=0,"",_xlpm.d))</f>
        <v/>
      </c>
      <c r="O2249" s="171">
        <f>IF(OR(N2249="",A2249="",NOT(ISNUMBER(N2249)),N2249&gt;A2249),"",DATEDIF(N2249,A2249,"Y")&amp;" years, "&amp;DATEDIF(N2249,A2249,"YM")&amp;" months, "&amp;DATEDIF(N2249,A2249,"MD")&amp;" days")</f>
        <v/>
      </c>
      <c r="P2249" s="238" t="inlineStr">
        <is>
          <t>Rick Kelly</t>
        </is>
      </c>
      <c r="Q2249" s="238" t="inlineStr">
        <is>
          <t>AUS</t>
        </is>
      </c>
      <c r="R2249" s="690">
        <f>_xlfn.LET(_xlpm.d,_xlfn.XLOOKUP(P2249,'[1]Birth Dates'!$A:$A,'[1]Birth Dates'!$B:$B,"",0),IF(_xlpm.d=0,"",_xlpm.d))</f>
        <v/>
      </c>
      <c r="S2249" s="171">
        <f>IF(OR(R2249="",A2249="",NOT(ISNUMBER(R2249)),R2249&gt;A2249),"",DATEDIF(R2249,A2249,"Y")&amp;" years, "&amp;DATEDIF(R2249,A2249,"YM")&amp;" months, "&amp;DATEDIF(R2249,A2249,"MD")&amp;" days")</f>
        <v/>
      </c>
      <c r="T2249" s="238" t="n"/>
      <c r="U2249" s="238" t="n"/>
      <c r="V2249" s="690">
        <f>_xlfn.LET(_xlpm.d,_xlfn.XLOOKUP(T2249,'[1]Birth Dates'!$A:$A,'[1]Birth Dates'!$B:$B,"",0),IF(_xlpm.d=0,"",_xlpm.d))</f>
        <v/>
      </c>
      <c r="W2249" s="171">
        <f>IF(OR(V2249="",A2249="",NOT(ISNUMBER(V2249)),V2249&gt;A2249),"",DATEDIF(V2249,A2249,"Y")&amp;" years, "&amp;DATEDIF(V2249,A2249,"YM")&amp;" months, "&amp;DATEDIF(V2249,A2249,"MD")&amp;" days")</f>
        <v/>
      </c>
      <c r="X2249" s="171" t="n"/>
      <c r="Y2249" s="171" t="n"/>
      <c r="Z2249" s="171" t="n"/>
      <c r="AA2249" s="171" t="n"/>
      <c r="AB2249" s="238" t="n">
        <v>1</v>
      </c>
      <c r="AC2249" s="238" t="n"/>
      <c r="AD2249" s="238" t="n"/>
      <c r="AE2249" s="573" t="inlineStr"/>
      <c r="AF2249" s="418">
        <f>IF(OR(AE2249="",AE2249="",AE2249=0),"",6.213/(AE2249*24))</f>
        <v/>
      </c>
      <c r="AG2249" s="239" t="n"/>
      <c r="AH2249" s="573" t="inlineStr"/>
      <c r="AI2249" s="418">
        <f>IF(OR(AH2249="",AH2249="",AH2249=0),"",6.213/(AH2249*24))</f>
        <v/>
      </c>
      <c r="AJ2249" s="175">
        <f>IF(AND(ISNUMBER(AB2249),ISNUMBER(AG2249)),AB2249-AG2249,"")</f>
        <v/>
      </c>
      <c r="AK2249" s="238" t="n"/>
      <c r="AL2249" s="238" t="n">
        <v>161</v>
      </c>
      <c r="AM2249" s="718" t="n">
        <v>0.2728634722222222</v>
      </c>
      <c r="AN2249" s="671">
        <f>IF(OR(AL2249="",AM2249="",AM2249=0),"",AL2249*6.213/(AM2249*24))</f>
        <v/>
      </c>
      <c r="AO2249" s="477">
        <f>IF(AND(AL2249=AL2248,AM2249&lt;&gt;"",AM2248&lt;&gt;""),AM2249-AM2248,"")</f>
        <v/>
      </c>
      <c r="AP2249" s="238" t="n"/>
      <c r="AQ2249" s="573" t="inlineStr"/>
      <c r="AR2249" s="439">
        <f>IF(OR(AQ2249="",AQ2249="",AQ2249=0),"",6.213/(AQ2249*24))</f>
        <v/>
      </c>
      <c r="AS2249" s="436">
        <f>IF(OR(NOT(ISNUMBER(C2249)),NOT(ISNUMBER(AB2249))),"",IF(AG2249&lt;&gt;"",AG2249,AB2249)-C2249)</f>
        <v/>
      </c>
      <c r="AT2249" s="185" t="n"/>
      <c r="AU2249" s="187">
        <f>IF($B2249="","",TEXT($A2249,"yyyymmdd")&amp;"_P"&amp;$C2249&amp;"_C"&amp;$F2249&amp;"_"&amp;TRIM(RIGHT(SUBSTITUTE(TRIM(SUBSTITUTE($L2249,CHAR(160)," "))," ",REPT(" ",60)),60))&amp;IF($P2249="","","-"&amp;TRIM(RIGHT(SUBSTITUTE(TRIM(SUBSTITUTE($P2249,CHAR(160)," "))," ",REPT(" ",60)),60)))&amp;IF($T2249="","","-"&amp;TRIM(RIGHT(SUBSTITUTE(TRIM(SUBSTITUTE($T2249,CHAR(160)," "))," ",REPT(" ",60)),60)))&amp;".jpg")</f>
        <v/>
      </c>
    </row>
    <row r="2250" ht="56" customHeight="1">
      <c r="A2250" s="169" t="n">
        <v>37906</v>
      </c>
      <c r="B2250" s="171" t="inlineStr">
        <is>
          <t>Bob Jane T-Marts 1000, 12 October, 2003</t>
        </is>
      </c>
      <c r="C2250" s="171" t="n">
        <v>2</v>
      </c>
      <c r="D2250" s="171" t="n"/>
      <c r="E2250" s="171" t="n"/>
      <c r="F2250" s="171" t="n">
        <v>6</v>
      </c>
      <c r="G2250" s="171" t="inlineStr">
        <is>
          <t>Ford Performance Racing</t>
        </is>
      </c>
      <c r="H2250" s="171" t="n"/>
      <c r="I2250" s="171" t="inlineStr">
        <is>
          <t>Caterpillar</t>
        </is>
      </c>
      <c r="J2250" s="171" t="inlineStr">
        <is>
          <t>Ford Falcon BA</t>
        </is>
      </c>
      <c r="K2250" s="171" t="n"/>
      <c r="L2250" s="171" t="inlineStr">
        <is>
          <t>Craig Lowndes</t>
        </is>
      </c>
      <c r="M2250" s="171" t="inlineStr">
        <is>
          <t>AUS</t>
        </is>
      </c>
      <c r="N2250" s="690">
        <f>_xlfn.LET(_xlpm.d,_xlfn.XLOOKUP(L2250,'[1]Birth Dates'!$A:$A,'[1]Birth Dates'!$B:$B,"",0),IF(_xlpm.d=0,"",_xlpm.d))</f>
        <v/>
      </c>
      <c r="O2250" s="171">
        <f>IF(OR(N2250="",A2250="",NOT(ISNUMBER(N2250)),N2250&gt;A2250),"",DATEDIF(N2250,A2250,"Y")&amp;" years, "&amp;DATEDIF(N2250,A2250,"YM")&amp;" months, "&amp;DATEDIF(N2250,A2250,"MD")&amp;" days")</f>
        <v/>
      </c>
      <c r="P2250" s="171" t="inlineStr">
        <is>
          <t>Glenn Seton</t>
        </is>
      </c>
      <c r="Q2250" s="171" t="inlineStr">
        <is>
          <t>AUS</t>
        </is>
      </c>
      <c r="R2250" s="690">
        <f>_xlfn.LET(_xlpm.d,_xlfn.XLOOKUP(P2250,'[1]Birth Dates'!$A:$A,'[1]Birth Dates'!$B:$B,"",0),IF(_xlpm.d=0,"",_xlpm.d))</f>
        <v/>
      </c>
      <c r="S2250" s="171">
        <f>IF(OR(R2250="",A2250="",NOT(ISNUMBER(R2250)),R2250&gt;A2250),"",DATEDIF(R2250,A2250,"Y")&amp;" years, "&amp;DATEDIF(R2250,A2250,"YM")&amp;" months, "&amp;DATEDIF(R2250,A2250,"MD")&amp;" days")</f>
        <v/>
      </c>
      <c r="T2250" s="171" t="n"/>
      <c r="U2250" s="171" t="n"/>
      <c r="V2250" s="690">
        <f>_xlfn.LET(_xlpm.d,_xlfn.XLOOKUP(T2250,'[1]Birth Dates'!$A:$A,'[1]Birth Dates'!$B:$B,"",0),IF(_xlpm.d=0,"",_xlpm.d))</f>
        <v/>
      </c>
      <c r="W2250" s="171">
        <f>IF(OR(V2250="",A2250="",NOT(ISNUMBER(V2250)),V2250&gt;A2250),"",DATEDIF(V2250,A2250,"Y")&amp;" years, "&amp;DATEDIF(V2250,A2250,"YM")&amp;" months, "&amp;DATEDIF(V2250,A2250,"MD")&amp;" days")</f>
        <v/>
      </c>
      <c r="X2250" s="171" t="n"/>
      <c r="Y2250" s="171" t="n"/>
      <c r="Z2250" s="171" t="n"/>
      <c r="AA2250" s="171" t="n"/>
      <c r="AB2250" s="171" t="n">
        <v>6</v>
      </c>
      <c r="AC2250" s="171" t="n"/>
      <c r="AD2250" s="171" t="n"/>
      <c r="AE2250" s="574" t="inlineStr"/>
      <c r="AF2250" s="418">
        <f>IF(OR(AE2250="",AE2250="",AE2250=0),"",6.213/(AE2250*24))</f>
        <v/>
      </c>
      <c r="AG2250" s="241" t="n"/>
      <c r="AH2250" s="574" t="inlineStr"/>
      <c r="AI2250" s="418">
        <f>IF(OR(AH2250="",AH2250="",AH2250=0),"",6.213/(AH2250*24))</f>
        <v/>
      </c>
      <c r="AJ2250" s="175">
        <f>IF(AND(ISNUMBER(AB2250),ISNUMBER(AG2250)),AB2250-AG2250,"")</f>
        <v/>
      </c>
      <c r="AK2250" s="171" t="n"/>
      <c r="AL2250" s="171" t="n">
        <v>161</v>
      </c>
      <c r="AM2250" s="691" t="n">
        <v>4.9377</v>
      </c>
      <c r="AN2250" s="671">
        <f>IF(OR(AL2250="",AM2250="",AM2250=0),"",AL2250*6.213/(AM2250*24))</f>
        <v/>
      </c>
      <c r="AO2250" s="477">
        <f>IF(AND(AL2250=AL2249,AM2250&lt;&gt;"",AM2249&lt;&gt;""),AM2250-AM2249,"")</f>
        <v/>
      </c>
      <c r="AP2250" s="171" t="n"/>
      <c r="AQ2250" s="574" t="inlineStr"/>
      <c r="AR2250" s="439">
        <f>IF(OR(AQ2250="",AQ2250="",AQ2250=0),"",6.213/(AQ2250*24))</f>
        <v/>
      </c>
      <c r="AS2250" s="436">
        <f>IF(OR(NOT(ISNUMBER(C2250)),NOT(ISNUMBER(AB2250))),"",IF(AG2250&lt;&gt;"",AG2250,AB2250)-C2250)</f>
        <v/>
      </c>
      <c r="AT2250" s="191" t="n"/>
      <c r="AU2250" s="195">
        <f>IF($B2250="","",TEXT($A2250,"yyyymmdd")&amp;"_P"&amp;$C2250&amp;"_C"&amp;$F2250&amp;"_"&amp;TRIM(RIGHT(SUBSTITUTE(TRIM(SUBSTITUTE($L2250,CHAR(160)," "))," ",REPT(" ",60)),60))&amp;IF($P2250="","","-"&amp;TRIM(RIGHT(SUBSTITUTE(TRIM(SUBSTITUTE($P2250,CHAR(160)," "))," ",REPT(" ",60)),60)))&amp;IF($T2250="","","-"&amp;TRIM(RIGHT(SUBSTITUTE(TRIM(SUBSTITUTE($T2250,CHAR(160)," "))," ",REPT(" ",60)),60)))&amp;".jpg")</f>
        <v/>
      </c>
    </row>
    <row r="2251" ht="56" customHeight="1">
      <c r="A2251" s="169" t="n">
        <v>37906</v>
      </c>
      <c r="B2251" s="171" t="inlineStr">
        <is>
          <t>Bob Jane T-Marts 1000, 12 October, 2003</t>
        </is>
      </c>
      <c r="C2251" s="171" t="n">
        <v>3</v>
      </c>
      <c r="D2251" s="171" t="n"/>
      <c r="E2251" s="171" t="n"/>
      <c r="F2251" s="171" t="n">
        <v>31</v>
      </c>
      <c r="G2251" s="171" t="inlineStr">
        <is>
          <t>Steven Ellery Racing</t>
        </is>
      </c>
      <c r="H2251" s="171" t="n"/>
      <c r="I2251" s="171" t="inlineStr">
        <is>
          <t>Supercheap Auto</t>
        </is>
      </c>
      <c r="J2251" s="171" t="inlineStr">
        <is>
          <t>Ford Falcon BA</t>
        </is>
      </c>
      <c r="K2251" s="171" t="n"/>
      <c r="L2251" s="171" t="inlineStr">
        <is>
          <t>Steven Ellery</t>
        </is>
      </c>
      <c r="M2251" s="171" t="inlineStr">
        <is>
          <t>AUS</t>
        </is>
      </c>
      <c r="N2251" s="690">
        <f>_xlfn.LET(_xlpm.d,_xlfn.XLOOKUP(L2251,'[1]Birth Dates'!$A:$A,'[1]Birth Dates'!$B:$B,"",0),IF(_xlpm.d=0,"",_xlpm.d))</f>
        <v/>
      </c>
      <c r="O2251" s="171">
        <f>IF(OR(N2251="",A2251="",NOT(ISNUMBER(N2251)),N2251&gt;A2251),"",DATEDIF(N2251,A2251,"Y")&amp;" years, "&amp;DATEDIF(N2251,A2251,"YM")&amp;" months, "&amp;DATEDIF(N2251,A2251,"MD")&amp;" days")</f>
        <v/>
      </c>
      <c r="P2251" s="171" t="inlineStr">
        <is>
          <t>Luke Youlden</t>
        </is>
      </c>
      <c r="Q2251" s="171" t="inlineStr">
        <is>
          <t>AUS</t>
        </is>
      </c>
      <c r="R2251" s="690">
        <f>_xlfn.LET(_xlpm.d,_xlfn.XLOOKUP(P2251,'[1]Birth Dates'!$A:$A,'[1]Birth Dates'!$B:$B,"",0),IF(_xlpm.d=0,"",_xlpm.d))</f>
        <v/>
      </c>
      <c r="S2251" s="171">
        <f>IF(OR(R2251="",A2251="",NOT(ISNUMBER(R2251)),R2251&gt;A2251),"",DATEDIF(R2251,A2251,"Y")&amp;" years, "&amp;DATEDIF(R2251,A2251,"YM")&amp;" months, "&amp;DATEDIF(R2251,A2251,"MD")&amp;" days")</f>
        <v/>
      </c>
      <c r="T2251" s="171" t="n"/>
      <c r="U2251" s="171" t="n"/>
      <c r="V2251" s="690">
        <f>_xlfn.LET(_xlpm.d,_xlfn.XLOOKUP(T2251,'[1]Birth Dates'!$A:$A,'[1]Birth Dates'!$B:$B,"",0),IF(_xlpm.d=0,"",_xlpm.d))</f>
        <v/>
      </c>
      <c r="W2251" s="171">
        <f>IF(OR(V2251="",A2251="",NOT(ISNUMBER(V2251)),V2251&gt;A2251),"",DATEDIF(V2251,A2251,"Y")&amp;" years, "&amp;DATEDIF(V2251,A2251,"YM")&amp;" months, "&amp;DATEDIF(V2251,A2251,"MD")&amp;" days")</f>
        <v/>
      </c>
      <c r="X2251" s="171" t="n"/>
      <c r="Y2251" s="171" t="n"/>
      <c r="Z2251" s="171" t="n"/>
      <c r="AA2251" s="171" t="n"/>
      <c r="AB2251" s="171" t="n">
        <v>11</v>
      </c>
      <c r="AC2251" s="171" t="n"/>
      <c r="AD2251" s="171" t="n"/>
      <c r="AE2251" s="574" t="inlineStr"/>
      <c r="AF2251" s="418">
        <f>IF(OR(AE2251="",AE2251="",AE2251=0),"",6.213/(AE2251*24))</f>
        <v/>
      </c>
      <c r="AG2251" s="241" t="n"/>
      <c r="AH2251" s="574" t="inlineStr"/>
      <c r="AI2251" s="418">
        <f>IF(OR(AH2251="",AH2251="",AH2251=0),"",6.213/(AH2251*24))</f>
        <v/>
      </c>
      <c r="AJ2251" s="175">
        <f>IF(AND(ISNUMBER(AB2251),ISNUMBER(AG2251)),AB2251-AG2251,"")</f>
        <v/>
      </c>
      <c r="AK2251" s="171" t="n"/>
      <c r="AL2251" s="171" t="n">
        <v>161</v>
      </c>
      <c r="AM2251" s="691" t="n">
        <v>8.491</v>
      </c>
      <c r="AN2251" s="671">
        <f>IF(OR(AL2251="",AM2251="",AM2251=0),"",AL2251*6.213/(AM2251*24))</f>
        <v/>
      </c>
      <c r="AO2251" s="477">
        <f>IF(AND(AL2251=AL2250,AM2251&lt;&gt;"",AM2250&lt;&gt;""),AM2251-AM2250,"")</f>
        <v/>
      </c>
      <c r="AP2251" s="171" t="n"/>
      <c r="AQ2251" s="574" t="inlineStr"/>
      <c r="AR2251" s="439">
        <f>IF(OR(AQ2251="",AQ2251="",AQ2251=0),"",6.213/(AQ2251*24))</f>
        <v/>
      </c>
      <c r="AS2251" s="436">
        <f>IF(OR(NOT(ISNUMBER(C2251)),NOT(ISNUMBER(AB2251))),"",IF(AG2251&lt;&gt;"",AG2251,AB2251)-C2251)</f>
        <v/>
      </c>
      <c r="AT2251" s="191" t="n"/>
      <c r="AU2251" s="195">
        <f>IF($B2251="","",TEXT($A2251,"yyyymmdd")&amp;"_P"&amp;$C2251&amp;"_C"&amp;$F2251&amp;"_"&amp;TRIM(RIGHT(SUBSTITUTE(TRIM(SUBSTITUTE($L2251,CHAR(160)," "))," ",REPT(" ",60)),60))&amp;IF($P2251="","","-"&amp;TRIM(RIGHT(SUBSTITUTE(TRIM(SUBSTITUTE($P2251,CHAR(160)," "))," ",REPT(" ",60)),60)))&amp;IF($T2251="","","-"&amp;TRIM(RIGHT(SUBSTITUTE(TRIM(SUBSTITUTE($T2251,CHAR(160)," "))," ",REPT(" ",60)),60)))&amp;".jpg")</f>
        <v/>
      </c>
    </row>
    <row r="2252" ht="56" customHeight="1">
      <c r="A2252" s="169" t="n">
        <v>37906</v>
      </c>
      <c r="B2252" s="171" t="inlineStr">
        <is>
          <t>Bob Jane T-Marts 1000, 12 October, 2003</t>
        </is>
      </c>
      <c r="C2252" s="171" t="n">
        <v>4</v>
      </c>
      <c r="D2252" s="171" t="n"/>
      <c r="E2252" s="171" t="n"/>
      <c r="F2252" s="171" t="n">
        <v>11</v>
      </c>
      <c r="G2252" s="171" t="inlineStr">
        <is>
          <t>Perkins Engineering</t>
        </is>
      </c>
      <c r="H2252" s="171" t="n"/>
      <c r="I2252" s="171" t="inlineStr">
        <is>
          <t>Castrol</t>
        </is>
      </c>
      <c r="J2252" s="171" t="inlineStr">
        <is>
          <t>Holden Commodore VY</t>
        </is>
      </c>
      <c r="K2252" s="171" t="n"/>
      <c r="L2252" s="171" t="inlineStr">
        <is>
          <t>Steven Richards</t>
        </is>
      </c>
      <c r="M2252" s="171" t="inlineStr">
        <is>
          <t>NZL</t>
        </is>
      </c>
      <c r="N2252" s="690">
        <f>_xlfn.LET(_xlpm.d,_xlfn.XLOOKUP(L2252,'[1]Birth Dates'!$A:$A,'[1]Birth Dates'!$B:$B,"",0),IF(_xlpm.d=0,"",_xlpm.d))</f>
        <v/>
      </c>
      <c r="O2252" s="171">
        <f>IF(OR(N2252="",A2252="",NOT(ISNUMBER(N2252)),N2252&gt;A2252),"",DATEDIF(N2252,A2252,"Y")&amp;" years, "&amp;DATEDIF(N2252,A2252,"YM")&amp;" months, "&amp;DATEDIF(N2252,A2252,"MD")&amp;" days")</f>
        <v/>
      </c>
      <c r="P2252" s="171" t="inlineStr">
        <is>
          <t>Larry Perkins</t>
        </is>
      </c>
      <c r="Q2252" s="171" t="inlineStr">
        <is>
          <t>AUS</t>
        </is>
      </c>
      <c r="R2252" s="690">
        <f>_xlfn.LET(_xlpm.d,_xlfn.XLOOKUP(P2252,'[1]Birth Dates'!$A:$A,'[1]Birth Dates'!$B:$B,"",0),IF(_xlpm.d=0,"",_xlpm.d))</f>
        <v/>
      </c>
      <c r="S2252" s="171">
        <f>IF(OR(R2252="",A2252="",NOT(ISNUMBER(R2252)),R2252&gt;A2252),"",DATEDIF(R2252,A2252,"Y")&amp;" years, "&amp;DATEDIF(R2252,A2252,"YM")&amp;" months, "&amp;DATEDIF(R2252,A2252,"MD")&amp;" days")</f>
        <v/>
      </c>
      <c r="T2252" s="171" t="n"/>
      <c r="U2252" s="171" t="n"/>
      <c r="V2252" s="690">
        <f>_xlfn.LET(_xlpm.d,_xlfn.XLOOKUP(T2252,'[1]Birth Dates'!$A:$A,'[1]Birth Dates'!$B:$B,"",0),IF(_xlpm.d=0,"",_xlpm.d))</f>
        <v/>
      </c>
      <c r="W2252" s="171">
        <f>IF(OR(V2252="",A2252="",NOT(ISNUMBER(V2252)),V2252&gt;A2252),"",DATEDIF(V2252,A2252,"Y")&amp;" years, "&amp;DATEDIF(V2252,A2252,"YM")&amp;" months, "&amp;DATEDIF(V2252,A2252,"MD")&amp;" days")</f>
        <v/>
      </c>
      <c r="X2252" s="171" t="n"/>
      <c r="Y2252" s="171" t="n"/>
      <c r="Z2252" s="171" t="n"/>
      <c r="AA2252" s="171" t="n"/>
      <c r="AB2252" s="171" t="n">
        <v>10</v>
      </c>
      <c r="AC2252" s="171" t="n"/>
      <c r="AD2252" s="171" t="n"/>
      <c r="AE2252" s="574" t="inlineStr"/>
      <c r="AF2252" s="418">
        <f>IF(OR(AE2252="",AE2252="",AE2252=0),"",6.213/(AE2252*24))</f>
        <v/>
      </c>
      <c r="AG2252" s="241" t="n"/>
      <c r="AH2252" s="574" t="inlineStr"/>
      <c r="AI2252" s="418">
        <f>IF(OR(AH2252="",AH2252="",AH2252=0),"",6.213/(AH2252*24))</f>
        <v/>
      </c>
      <c r="AJ2252" s="175">
        <f>IF(AND(ISNUMBER(AB2252),ISNUMBER(AG2252)),AB2252-AG2252,"")</f>
        <v/>
      </c>
      <c r="AK2252" s="171" t="n"/>
      <c r="AL2252" s="171" t="n">
        <v>161</v>
      </c>
      <c r="AM2252" s="691" t="n">
        <v>9.361499999999999</v>
      </c>
      <c r="AN2252" s="671">
        <f>IF(OR(AL2252="",AM2252="",AM2252=0),"",AL2252*6.213/(AM2252*24))</f>
        <v/>
      </c>
      <c r="AO2252" s="477">
        <f>IF(AND(AL2252=AL2251,AM2252&lt;&gt;"",AM2251&lt;&gt;""),AM2252-AM2251,"")</f>
        <v/>
      </c>
      <c r="AP2252" s="171" t="n"/>
      <c r="AQ2252" s="574" t="inlineStr"/>
      <c r="AR2252" s="439">
        <f>IF(OR(AQ2252="",AQ2252="",AQ2252=0),"",6.213/(AQ2252*24))</f>
        <v/>
      </c>
      <c r="AS2252" s="436">
        <f>IF(OR(NOT(ISNUMBER(C2252)),NOT(ISNUMBER(AB2252))),"",IF(AG2252&lt;&gt;"",AG2252,AB2252)-C2252)</f>
        <v/>
      </c>
      <c r="AT2252" s="191" t="n"/>
      <c r="AU2252" s="195">
        <f>IF($B2252="","",TEXT($A2252,"yyyymmdd")&amp;"_P"&amp;$C2252&amp;"_C"&amp;$F2252&amp;"_"&amp;TRIM(RIGHT(SUBSTITUTE(TRIM(SUBSTITUTE($L2252,CHAR(160)," "))," ",REPT(" ",60)),60))&amp;IF($P2252="","","-"&amp;TRIM(RIGHT(SUBSTITUTE(TRIM(SUBSTITUTE($P2252,CHAR(160)," "))," ",REPT(" ",60)),60)))&amp;IF($T2252="","","-"&amp;TRIM(RIGHT(SUBSTITUTE(TRIM(SUBSTITUTE($T2252,CHAR(160)," "))," ",REPT(" ",60)),60)))&amp;".jpg")</f>
        <v/>
      </c>
    </row>
    <row r="2253" ht="56" customHeight="1">
      <c r="A2253" s="169" t="n">
        <v>37906</v>
      </c>
      <c r="B2253" s="171" t="inlineStr">
        <is>
          <t>Bob Jane T-Marts 1000, 12 October, 2003</t>
        </is>
      </c>
      <c r="C2253" s="171" t="n">
        <v>5</v>
      </c>
      <c r="D2253" s="171" t="n"/>
      <c r="E2253" s="171" t="n"/>
      <c r="F2253" s="171" t="n">
        <v>2</v>
      </c>
      <c r="G2253" s="171" t="inlineStr">
        <is>
          <t>Holden Racing Team</t>
        </is>
      </c>
      <c r="H2253" s="171" t="n"/>
      <c r="I2253" s="171" t="inlineStr">
        <is>
          <t>Holden, Mobil 1</t>
        </is>
      </c>
      <c r="J2253" s="171" t="inlineStr">
        <is>
          <t>Holden Commodore VY</t>
        </is>
      </c>
      <c r="K2253" s="171" t="n"/>
      <c r="L2253" s="171" t="inlineStr">
        <is>
          <t>Jim Richards</t>
        </is>
      </c>
      <c r="M2253" s="171" t="inlineStr">
        <is>
          <t>NZL</t>
        </is>
      </c>
      <c r="N2253" s="690">
        <f>_xlfn.LET(_xlpm.d,_xlfn.XLOOKUP(L2253,'[1]Birth Dates'!$A:$A,'[1]Birth Dates'!$B:$B,"",0),IF(_xlpm.d=0,"",_xlpm.d))</f>
        <v/>
      </c>
      <c r="O2253" s="171">
        <f>IF(OR(N2253="",A2253="",NOT(ISNUMBER(N2253)),N2253&gt;A2253),"",DATEDIF(N2253,A2253,"Y")&amp;" years, "&amp;DATEDIF(N2253,A2253,"YM")&amp;" months, "&amp;DATEDIF(N2253,A2253,"MD")&amp;" days")</f>
        <v/>
      </c>
      <c r="P2253" s="171" t="inlineStr">
        <is>
          <t>Tony Longhurst</t>
        </is>
      </c>
      <c r="Q2253" s="171" t="inlineStr">
        <is>
          <t>AUS</t>
        </is>
      </c>
      <c r="R2253" s="690">
        <f>_xlfn.LET(_xlpm.d,_xlfn.XLOOKUP(P2253,'[1]Birth Dates'!$A:$A,'[1]Birth Dates'!$B:$B,"",0),IF(_xlpm.d=0,"",_xlpm.d))</f>
        <v/>
      </c>
      <c r="S2253" s="171">
        <f>IF(OR(R2253="",A2253="",NOT(ISNUMBER(R2253)),R2253&gt;A2253),"",DATEDIF(R2253,A2253,"Y")&amp;" years, "&amp;DATEDIF(R2253,A2253,"YM")&amp;" months, "&amp;DATEDIF(R2253,A2253,"MD")&amp;" days")</f>
        <v/>
      </c>
      <c r="T2253" s="171" t="n"/>
      <c r="U2253" s="171" t="n"/>
      <c r="V2253" s="690">
        <f>_xlfn.LET(_xlpm.d,_xlfn.XLOOKUP(T2253,'[1]Birth Dates'!$A:$A,'[1]Birth Dates'!$B:$B,"",0),IF(_xlpm.d=0,"",_xlpm.d))</f>
        <v/>
      </c>
      <c r="W2253" s="171">
        <f>IF(OR(V2253="",A2253="",NOT(ISNUMBER(V2253)),V2253&gt;A2253),"",DATEDIF(V2253,A2253,"Y")&amp;" years, "&amp;DATEDIF(V2253,A2253,"YM")&amp;" months, "&amp;DATEDIF(V2253,A2253,"MD")&amp;" days")</f>
        <v/>
      </c>
      <c r="X2253" s="171" t="n"/>
      <c r="Y2253" s="171" t="n"/>
      <c r="Z2253" s="171" t="n"/>
      <c r="AA2253" s="171" t="n"/>
      <c r="AB2253" s="171" t="n">
        <v>3</v>
      </c>
      <c r="AC2253" s="171" t="n"/>
      <c r="AD2253" s="171" t="n"/>
      <c r="AE2253" s="574" t="inlineStr"/>
      <c r="AF2253" s="418">
        <f>IF(OR(AE2253="",AE2253="",AE2253=0),"",6.213/(AE2253*24))</f>
        <v/>
      </c>
      <c r="AG2253" s="241" t="n"/>
      <c r="AH2253" s="574" t="inlineStr"/>
      <c r="AI2253" s="418">
        <f>IF(OR(AH2253="",AH2253="",AH2253=0),"",6.213/(AH2253*24))</f>
        <v/>
      </c>
      <c r="AJ2253" s="175">
        <f>IF(AND(ISNUMBER(AB2253),ISNUMBER(AG2253)),AB2253-AG2253,"")</f>
        <v/>
      </c>
      <c r="AK2253" s="171" t="n"/>
      <c r="AL2253" s="171" t="n">
        <v>161</v>
      </c>
      <c r="AM2253" s="691" t="n">
        <v>9.8725</v>
      </c>
      <c r="AN2253" s="671">
        <f>IF(OR(AL2253="",AM2253="",AM2253=0),"",AL2253*6.213/(AM2253*24))</f>
        <v/>
      </c>
      <c r="AO2253" s="477">
        <f>IF(AND(AL2253=AL2252,AM2253&lt;&gt;"",AM2252&lt;&gt;""),AM2253-AM2252,"")</f>
        <v/>
      </c>
      <c r="AP2253" s="171" t="n"/>
      <c r="AQ2253" s="574" t="inlineStr"/>
      <c r="AR2253" s="439">
        <f>IF(OR(AQ2253="",AQ2253="",AQ2253=0),"",6.213/(AQ2253*24))</f>
        <v/>
      </c>
      <c r="AS2253" s="436">
        <f>IF(OR(NOT(ISNUMBER(C2253)),NOT(ISNUMBER(AB2253))),"",IF(AG2253&lt;&gt;"",AG2253,AB2253)-C2253)</f>
        <v/>
      </c>
      <c r="AT2253" s="191" t="n"/>
      <c r="AU2253" s="195">
        <f>IF($B2253="","",TEXT($A2253,"yyyymmdd")&amp;"_P"&amp;$C2253&amp;"_C"&amp;$F2253&amp;"_"&amp;TRIM(RIGHT(SUBSTITUTE(TRIM(SUBSTITUTE($L2253,CHAR(160)," "))," ",REPT(" ",60)),60))&amp;IF($P2253="","","-"&amp;TRIM(RIGHT(SUBSTITUTE(TRIM(SUBSTITUTE($P2253,CHAR(160)," "))," ",REPT(" ",60)),60)))&amp;IF($T2253="","","-"&amp;TRIM(RIGHT(SUBSTITUTE(TRIM(SUBSTITUTE($T2253,CHAR(160)," "))," ",REPT(" ",60)),60)))&amp;".jpg")</f>
        <v/>
      </c>
    </row>
    <row r="2254" ht="56" customHeight="1">
      <c r="A2254" s="169" t="n">
        <v>37906</v>
      </c>
      <c r="B2254" s="171" t="inlineStr">
        <is>
          <t>Bob Jane T-Marts 1000, 12 October, 2003</t>
        </is>
      </c>
      <c r="C2254" s="171" t="n">
        <v>6</v>
      </c>
      <c r="D2254" s="171" t="n"/>
      <c r="E2254" s="171" t="n"/>
      <c r="F2254" s="171" t="n">
        <v>4</v>
      </c>
      <c r="G2254" s="171" t="inlineStr">
        <is>
          <t>Stone Brothers Racing</t>
        </is>
      </c>
      <c r="H2254" s="171" t="n"/>
      <c r="I2254" s="171" t="inlineStr">
        <is>
          <t>Pirtek, Caltex Havoline</t>
        </is>
      </c>
      <c r="J2254" s="171" t="inlineStr">
        <is>
          <t>Ford Falcon BA</t>
        </is>
      </c>
      <c r="K2254" s="171" t="n"/>
      <c r="L2254" s="171" t="inlineStr">
        <is>
          <t>Marcos Ambrose</t>
        </is>
      </c>
      <c r="M2254" s="171" t="inlineStr">
        <is>
          <t>AUS</t>
        </is>
      </c>
      <c r="N2254" s="690">
        <f>_xlfn.LET(_xlpm.d,_xlfn.XLOOKUP(L2254,'[1]Birth Dates'!$A:$A,'[1]Birth Dates'!$B:$B,"",0),IF(_xlpm.d=0,"",_xlpm.d))</f>
        <v/>
      </c>
      <c r="O2254" s="171">
        <f>IF(OR(N2254="",A2254="",NOT(ISNUMBER(N2254)),N2254&gt;A2254),"",DATEDIF(N2254,A2254,"Y")&amp;" years, "&amp;DATEDIF(N2254,A2254,"YM")&amp;" months, "&amp;DATEDIF(N2254,A2254,"MD")&amp;" days")</f>
        <v/>
      </c>
      <c r="P2254" s="171" t="inlineStr">
        <is>
          <t>Russell Ingall</t>
        </is>
      </c>
      <c r="Q2254" s="171" t="inlineStr">
        <is>
          <t>AUS</t>
        </is>
      </c>
      <c r="R2254" s="690">
        <f>_xlfn.LET(_xlpm.d,_xlfn.XLOOKUP(P2254,'[1]Birth Dates'!$A:$A,'[1]Birth Dates'!$B:$B,"",0),IF(_xlpm.d=0,"",_xlpm.d))</f>
        <v/>
      </c>
      <c r="S2254" s="171">
        <f>IF(OR(R2254="",A2254="",NOT(ISNUMBER(R2254)),R2254&gt;A2254),"",DATEDIF(R2254,A2254,"Y")&amp;" years, "&amp;DATEDIF(R2254,A2254,"YM")&amp;" months, "&amp;DATEDIF(R2254,A2254,"MD")&amp;" days")</f>
        <v/>
      </c>
      <c r="T2254" s="171" t="n"/>
      <c r="U2254" s="171" t="n"/>
      <c r="V2254" s="690">
        <f>_xlfn.LET(_xlpm.d,_xlfn.XLOOKUP(T2254,'[1]Birth Dates'!$A:$A,'[1]Birth Dates'!$B:$B,"",0),IF(_xlpm.d=0,"",_xlpm.d))</f>
        <v/>
      </c>
      <c r="W2254" s="171">
        <f>IF(OR(V2254="",A2254="",NOT(ISNUMBER(V2254)),V2254&gt;A2254),"",DATEDIF(V2254,A2254,"Y")&amp;" years, "&amp;DATEDIF(V2254,A2254,"YM")&amp;" months, "&amp;DATEDIF(V2254,A2254,"MD")&amp;" days")</f>
        <v/>
      </c>
      <c r="X2254" s="171" t="n"/>
      <c r="Y2254" s="171" t="n"/>
      <c r="Z2254" s="171" t="n"/>
      <c r="AA2254" s="171" t="n"/>
      <c r="AB2254" s="171" t="n">
        <v>5</v>
      </c>
      <c r="AC2254" s="171" t="n"/>
      <c r="AD2254" s="171" t="n"/>
      <c r="AE2254" s="574" t="inlineStr"/>
      <c r="AF2254" s="418">
        <f>IF(OR(AE2254="",AE2254="",AE2254=0),"",6.213/(AE2254*24))</f>
        <v/>
      </c>
      <c r="AG2254" s="241" t="n"/>
      <c r="AH2254" s="574" t="inlineStr"/>
      <c r="AI2254" s="418">
        <f>IF(OR(AH2254="",AH2254="",AH2254=0),"",6.213/(AH2254*24))</f>
        <v/>
      </c>
      <c r="AJ2254" s="175">
        <f>IF(AND(ISNUMBER(AB2254),ISNUMBER(AG2254)),AB2254-AG2254,"")</f>
        <v/>
      </c>
      <c r="AK2254" s="171" t="n"/>
      <c r="AL2254" s="171" t="n">
        <v>161</v>
      </c>
      <c r="AM2254" s="691" t="n">
        <v>20.5635</v>
      </c>
      <c r="AN2254" s="671">
        <f>IF(OR(AL2254="",AM2254="",AM2254=0),"",AL2254*6.213/(AM2254*24))</f>
        <v/>
      </c>
      <c r="AO2254" s="477">
        <f>IF(AND(AL2254=AL2253,AM2254&lt;&gt;"",AM2253&lt;&gt;""),AM2254-AM2253,"")</f>
        <v/>
      </c>
      <c r="AP2254" s="171" t="n"/>
      <c r="AQ2254" s="574" t="inlineStr"/>
      <c r="AR2254" s="439">
        <f>IF(OR(AQ2254="",AQ2254="",AQ2254=0),"",6.213/(AQ2254*24))</f>
        <v/>
      </c>
      <c r="AS2254" s="436">
        <f>IF(OR(NOT(ISNUMBER(C2254)),NOT(ISNUMBER(AB2254))),"",IF(AG2254&lt;&gt;"",AG2254,AB2254)-C2254)</f>
        <v/>
      </c>
      <c r="AT2254" s="191" t="n"/>
      <c r="AU2254" s="195">
        <f>IF($B2254="","",TEXT($A2254,"yyyymmdd")&amp;"_P"&amp;$C2254&amp;"_C"&amp;$F2254&amp;"_"&amp;TRIM(RIGHT(SUBSTITUTE(TRIM(SUBSTITUTE($L2254,CHAR(160)," "))," ",REPT(" ",60)),60))&amp;IF($P2254="","","-"&amp;TRIM(RIGHT(SUBSTITUTE(TRIM(SUBSTITUTE($P2254,CHAR(160)," "))," ",REPT(" ",60)),60)))&amp;IF($T2254="","","-"&amp;TRIM(RIGHT(SUBSTITUTE(TRIM(SUBSTITUTE($T2254,CHAR(160)," "))," ",REPT(" ",60)),60)))&amp;".jpg")</f>
        <v/>
      </c>
    </row>
    <row r="2255" ht="56" customHeight="1">
      <c r="A2255" s="169" t="n">
        <v>37906</v>
      </c>
      <c r="B2255" s="171" t="inlineStr">
        <is>
          <t>Bob Jane T-Marts 1000, 12 October, 2003</t>
        </is>
      </c>
      <c r="C2255" s="171" t="n">
        <v>7</v>
      </c>
      <c r="D2255" s="171" t="n"/>
      <c r="E2255" s="171" t="n"/>
      <c r="F2255" s="171" t="n">
        <v>65</v>
      </c>
      <c r="G2255" s="171" t="inlineStr">
        <is>
          <t>Triple Eight Race Engineering</t>
        </is>
      </c>
      <c r="H2255" s="171" t="n"/>
      <c r="I2255" s="171" t="inlineStr">
        <is>
          <t>Betta Electrical</t>
        </is>
      </c>
      <c r="J2255" s="171" t="inlineStr">
        <is>
          <t>Ford Falcon BA</t>
        </is>
      </c>
      <c r="K2255" s="171" t="n"/>
      <c r="L2255" s="171" t="inlineStr">
        <is>
          <t>Paul Radisich</t>
        </is>
      </c>
      <c r="M2255" s="171" t="inlineStr">
        <is>
          <t>AUS</t>
        </is>
      </c>
      <c r="N2255" s="690">
        <f>_xlfn.LET(_xlpm.d,_xlfn.XLOOKUP(L2255,'[1]Birth Dates'!$A:$A,'[1]Birth Dates'!$B:$B,"",0),IF(_xlpm.d=0,"",_xlpm.d))</f>
        <v/>
      </c>
      <c r="O2255" s="171">
        <f>IF(OR(N2255="",A2255="",NOT(ISNUMBER(N2255)),N2255&gt;A2255),"",DATEDIF(N2255,A2255,"Y")&amp;" years, "&amp;DATEDIF(N2255,A2255,"YM")&amp;" months, "&amp;DATEDIF(N2255,A2255,"MD")&amp;" days")</f>
        <v/>
      </c>
      <c r="P2255" s="171" t="inlineStr">
        <is>
          <t>Rickard Rydell</t>
        </is>
      </c>
      <c r="Q2255" s="171" t="inlineStr">
        <is>
          <t>SWE</t>
        </is>
      </c>
      <c r="R2255" s="690">
        <f>_xlfn.LET(_xlpm.d,_xlfn.XLOOKUP(P2255,'[1]Birth Dates'!$A:$A,'[1]Birth Dates'!$B:$B,"",0),IF(_xlpm.d=0,"",_xlpm.d))</f>
        <v/>
      </c>
      <c r="S2255" s="171">
        <f>IF(OR(R2255="",A2255="",NOT(ISNUMBER(R2255)),R2255&gt;A2255),"",DATEDIF(R2255,A2255,"Y")&amp;" years, "&amp;DATEDIF(R2255,A2255,"YM")&amp;" months, "&amp;DATEDIF(R2255,A2255,"MD")&amp;" days")</f>
        <v/>
      </c>
      <c r="T2255" s="171" t="n"/>
      <c r="U2255" s="171" t="n"/>
      <c r="V2255" s="690">
        <f>_xlfn.LET(_xlpm.d,_xlfn.XLOOKUP(T2255,'[1]Birth Dates'!$A:$A,'[1]Birth Dates'!$B:$B,"",0),IF(_xlpm.d=0,"",_xlpm.d))</f>
        <v/>
      </c>
      <c r="W2255" s="171">
        <f>IF(OR(V2255="",A2255="",NOT(ISNUMBER(V2255)),V2255&gt;A2255),"",DATEDIF(V2255,A2255,"Y")&amp;" years, "&amp;DATEDIF(V2255,A2255,"YM")&amp;" months, "&amp;DATEDIF(V2255,A2255,"MD")&amp;" days")</f>
        <v/>
      </c>
      <c r="X2255" s="171" t="n"/>
      <c r="Y2255" s="171" t="n"/>
      <c r="Z2255" s="171" t="n"/>
      <c r="AA2255" s="171" t="n"/>
      <c r="AB2255" s="171" t="n">
        <v>9</v>
      </c>
      <c r="AC2255" s="171" t="n"/>
      <c r="AD2255" s="171" t="n"/>
      <c r="AE2255" s="574" t="inlineStr"/>
      <c r="AF2255" s="418">
        <f>IF(OR(AE2255="",AE2255="",AE2255=0),"",6.213/(AE2255*24))</f>
        <v/>
      </c>
      <c r="AG2255" s="241" t="n"/>
      <c r="AH2255" s="574" t="inlineStr"/>
      <c r="AI2255" s="418">
        <f>IF(OR(AH2255="",AH2255="",AH2255=0),"",6.213/(AH2255*24))</f>
        <v/>
      </c>
      <c r="AJ2255" s="175">
        <f>IF(AND(ISNUMBER(AB2255),ISNUMBER(AG2255)),AB2255-AG2255,"")</f>
        <v/>
      </c>
      <c r="AK2255" s="171" t="n"/>
      <c r="AL2255" s="171" t="n">
        <v>161</v>
      </c>
      <c r="AM2255" s="691" t="n">
        <v>28.6114</v>
      </c>
      <c r="AN2255" s="671">
        <f>IF(OR(AL2255="",AM2255="",AM2255=0),"",AL2255*6.213/(AM2255*24))</f>
        <v/>
      </c>
      <c r="AO2255" s="477">
        <f>IF(AND(AL2255=AL2254,AM2255&lt;&gt;"",AM2254&lt;&gt;""),AM2255-AM2254,"")</f>
        <v/>
      </c>
      <c r="AP2255" s="171" t="n"/>
      <c r="AQ2255" s="574" t="inlineStr"/>
      <c r="AR2255" s="439">
        <f>IF(OR(AQ2255="",AQ2255="",AQ2255=0),"",6.213/(AQ2255*24))</f>
        <v/>
      </c>
      <c r="AS2255" s="436">
        <f>IF(OR(NOT(ISNUMBER(C2255)),NOT(ISNUMBER(AB2255))),"",IF(AG2255&lt;&gt;"",AG2255,AB2255)-C2255)</f>
        <v/>
      </c>
      <c r="AT2255" s="191" t="n"/>
      <c r="AU2255" s="195">
        <f>IF($B2255="","",TEXT($A2255,"yyyymmdd")&amp;"_P"&amp;$C2255&amp;"_C"&amp;$F2255&amp;"_"&amp;TRIM(RIGHT(SUBSTITUTE(TRIM(SUBSTITUTE($L2255,CHAR(160)," "))," ",REPT(" ",60)),60))&amp;IF($P2255="","","-"&amp;TRIM(RIGHT(SUBSTITUTE(TRIM(SUBSTITUTE($P2255,CHAR(160)," "))," ",REPT(" ",60)),60)))&amp;IF($T2255="","","-"&amp;TRIM(RIGHT(SUBSTITUTE(TRIM(SUBSTITUTE($T2255,CHAR(160)," "))," ",REPT(" ",60)),60)))&amp;".jpg")</f>
        <v/>
      </c>
    </row>
    <row r="2256" ht="56" customHeight="1">
      <c r="A2256" s="169" t="n">
        <v>37906</v>
      </c>
      <c r="B2256" s="171" t="inlineStr">
        <is>
          <t>Bob Jane T-Marts 1000, 12 October, 2003</t>
        </is>
      </c>
      <c r="C2256" s="171" t="n">
        <v>8</v>
      </c>
      <c r="D2256" s="171" t="n"/>
      <c r="E2256" s="171" t="n"/>
      <c r="F2256" s="171" t="n">
        <v>1</v>
      </c>
      <c r="G2256" s="171" t="inlineStr">
        <is>
          <t>Holden Racing Team</t>
        </is>
      </c>
      <c r="H2256" s="171" t="n"/>
      <c r="I2256" s="171" t="inlineStr">
        <is>
          <t>Holden, Mobil 1</t>
        </is>
      </c>
      <c r="J2256" s="171" t="inlineStr">
        <is>
          <t>Holden Commodore VY</t>
        </is>
      </c>
      <c r="K2256" s="171" t="n"/>
      <c r="L2256" s="171" t="inlineStr">
        <is>
          <t>Mark Skaife</t>
        </is>
      </c>
      <c r="M2256" s="171" t="inlineStr">
        <is>
          <t>AUS</t>
        </is>
      </c>
      <c r="N2256" s="690">
        <f>_xlfn.LET(_xlpm.d,_xlfn.XLOOKUP(L2256,'[1]Birth Dates'!$A:$A,'[1]Birth Dates'!$B:$B,"",0),IF(_xlpm.d=0,"",_xlpm.d))</f>
        <v/>
      </c>
      <c r="O2256" s="171">
        <f>IF(OR(N2256="",A2256="",NOT(ISNUMBER(N2256)),N2256&gt;A2256),"",DATEDIF(N2256,A2256,"Y")&amp;" years, "&amp;DATEDIF(N2256,A2256,"YM")&amp;" months, "&amp;DATEDIF(N2256,A2256,"MD")&amp;" days")</f>
        <v/>
      </c>
      <c r="P2256" s="171" t="inlineStr">
        <is>
          <t>Todd Kelly</t>
        </is>
      </c>
      <c r="Q2256" s="171" t="inlineStr">
        <is>
          <t>AUS</t>
        </is>
      </c>
      <c r="R2256" s="690">
        <f>_xlfn.LET(_xlpm.d,_xlfn.XLOOKUP(P2256,'[1]Birth Dates'!$A:$A,'[1]Birth Dates'!$B:$B,"",0),IF(_xlpm.d=0,"",_xlpm.d))</f>
        <v/>
      </c>
      <c r="S2256" s="171">
        <f>IF(OR(R2256="",A2256="",NOT(ISNUMBER(R2256)),R2256&gt;A2256),"",DATEDIF(R2256,A2256,"Y")&amp;" years, "&amp;DATEDIF(R2256,A2256,"YM")&amp;" months, "&amp;DATEDIF(R2256,A2256,"MD")&amp;" days")</f>
        <v/>
      </c>
      <c r="T2256" s="171" t="n"/>
      <c r="U2256" s="171" t="n"/>
      <c r="V2256" s="690">
        <f>_xlfn.LET(_xlpm.d,_xlfn.XLOOKUP(T2256,'[1]Birth Dates'!$A:$A,'[1]Birth Dates'!$B:$B,"",0),IF(_xlpm.d=0,"",_xlpm.d))</f>
        <v/>
      </c>
      <c r="W2256" s="171">
        <f>IF(OR(V2256="",A2256="",NOT(ISNUMBER(V2256)),V2256&gt;A2256),"",DATEDIF(V2256,A2256,"Y")&amp;" years, "&amp;DATEDIF(V2256,A2256,"YM")&amp;" months, "&amp;DATEDIF(V2256,A2256,"MD")&amp;" days")</f>
        <v/>
      </c>
      <c r="X2256" s="171" t="n"/>
      <c r="Y2256" s="171" t="n"/>
      <c r="Z2256" s="171" t="n"/>
      <c r="AA2256" s="171" t="n"/>
      <c r="AB2256" s="171" t="n">
        <v>7</v>
      </c>
      <c r="AC2256" s="171" t="n"/>
      <c r="AD2256" s="171" t="n"/>
      <c r="AE2256" s="574" t="inlineStr"/>
      <c r="AF2256" s="418">
        <f>IF(OR(AE2256="",AE2256="",AE2256=0),"",6.213/(AE2256*24))</f>
        <v/>
      </c>
      <c r="AG2256" s="241" t="n"/>
      <c r="AH2256" s="574" t="inlineStr"/>
      <c r="AI2256" s="418">
        <f>IF(OR(AH2256="",AH2256="",AH2256=0),"",6.213/(AH2256*24))</f>
        <v/>
      </c>
      <c r="AJ2256" s="175">
        <f>IF(AND(ISNUMBER(AB2256),ISNUMBER(AG2256)),AB2256-AG2256,"")</f>
        <v/>
      </c>
      <c r="AK2256" s="171" t="n"/>
      <c r="AL2256" s="171" t="n">
        <v>161</v>
      </c>
      <c r="AM2256" s="691" t="n">
        <v>32.4087</v>
      </c>
      <c r="AN2256" s="671">
        <f>IF(OR(AL2256="",AM2256="",AM2256=0),"",AL2256*6.213/(AM2256*24))</f>
        <v/>
      </c>
      <c r="AO2256" s="477">
        <f>IF(AND(AL2256=AL2255,AM2256&lt;&gt;"",AM2255&lt;&gt;""),AM2256-AM2255,"")</f>
        <v/>
      </c>
      <c r="AP2256" s="171" t="n"/>
      <c r="AQ2256" s="574" t="inlineStr"/>
      <c r="AR2256" s="439">
        <f>IF(OR(AQ2256="",AQ2256="",AQ2256=0),"",6.213/(AQ2256*24))</f>
        <v/>
      </c>
      <c r="AS2256" s="436">
        <f>IF(OR(NOT(ISNUMBER(C2256)),NOT(ISNUMBER(AB2256))),"",IF(AG2256&lt;&gt;"",AG2256,AB2256)-C2256)</f>
        <v/>
      </c>
      <c r="AT2256" s="191" t="n"/>
      <c r="AU2256" s="195">
        <f>IF($B2256="","",TEXT($A2256,"yyyymmdd")&amp;"_P"&amp;$C2256&amp;"_C"&amp;$F2256&amp;"_"&amp;TRIM(RIGHT(SUBSTITUTE(TRIM(SUBSTITUTE($L2256,CHAR(160)," "))," ",REPT(" ",60)),60))&amp;IF($P2256="","","-"&amp;TRIM(RIGHT(SUBSTITUTE(TRIM(SUBSTITUTE($P2256,CHAR(160)," "))," ",REPT(" ",60)),60)))&amp;IF($T2256="","","-"&amp;TRIM(RIGHT(SUBSTITUTE(TRIM(SUBSTITUTE($T2256,CHAR(160)," "))," ",REPT(" ",60)),60)))&amp;".jpg")</f>
        <v/>
      </c>
    </row>
    <row r="2257" ht="56" customHeight="1">
      <c r="A2257" s="169" t="n">
        <v>37906</v>
      </c>
      <c r="B2257" s="171" t="inlineStr">
        <is>
          <t>Bob Jane T-Marts 1000, 12 October, 2003</t>
        </is>
      </c>
      <c r="C2257" s="171" t="n">
        <v>9</v>
      </c>
      <c r="D2257" s="171" t="n"/>
      <c r="E2257" s="171" t="n"/>
      <c r="F2257" s="171" t="n">
        <v>888</v>
      </c>
      <c r="G2257" s="171" t="inlineStr">
        <is>
          <t>Brad Jones Racing</t>
        </is>
      </c>
      <c r="H2257" s="171" t="n"/>
      <c r="I2257" s="171" t="inlineStr">
        <is>
          <t>OzEmail</t>
        </is>
      </c>
      <c r="J2257" s="171" t="inlineStr">
        <is>
          <t>Ford Falcon BA</t>
        </is>
      </c>
      <c r="K2257" s="171" t="n"/>
      <c r="L2257" s="171" t="inlineStr">
        <is>
          <t>John Cleland</t>
        </is>
      </c>
      <c r="M2257" s="171" t="inlineStr">
        <is>
          <t>GBR</t>
        </is>
      </c>
      <c r="N2257" s="690">
        <f>_xlfn.LET(_xlpm.d,_xlfn.XLOOKUP(L2257,'[1]Birth Dates'!$A:$A,'[1]Birth Dates'!$B:$B,"",0),IF(_xlpm.d=0,"",_xlpm.d))</f>
        <v/>
      </c>
      <c r="O2257" s="171">
        <f>IF(OR(N2257="",A2257="",NOT(ISNUMBER(N2257)),N2257&gt;A2257),"",DATEDIF(N2257,A2257,"Y")&amp;" years, "&amp;DATEDIF(N2257,A2257,"YM")&amp;" months, "&amp;DATEDIF(N2257,A2257,"MD")&amp;" days")</f>
        <v/>
      </c>
      <c r="P2257" s="171" t="inlineStr">
        <is>
          <t>Andrew Jones</t>
        </is>
      </c>
      <c r="Q2257" s="171" t="inlineStr">
        <is>
          <t>AUS</t>
        </is>
      </c>
      <c r="R2257" s="690">
        <f>_xlfn.LET(_xlpm.d,_xlfn.XLOOKUP(P2257,'[1]Birth Dates'!$A:$A,'[1]Birth Dates'!$B:$B,"",0),IF(_xlpm.d=0,"",_xlpm.d))</f>
        <v/>
      </c>
      <c r="S2257" s="171">
        <f>IF(OR(R2257="",A2257="",NOT(ISNUMBER(R2257)),R2257&gt;A2257),"",DATEDIF(R2257,A2257,"Y")&amp;" years, "&amp;DATEDIF(R2257,A2257,"YM")&amp;" months, "&amp;DATEDIF(R2257,A2257,"MD")&amp;" days")</f>
        <v/>
      </c>
      <c r="T2257" s="171" t="n"/>
      <c r="U2257" s="171" t="n"/>
      <c r="V2257" s="690">
        <f>_xlfn.LET(_xlpm.d,_xlfn.XLOOKUP(T2257,'[1]Birth Dates'!$A:$A,'[1]Birth Dates'!$B:$B,"",0),IF(_xlpm.d=0,"",_xlpm.d))</f>
        <v/>
      </c>
      <c r="W2257" s="171">
        <f>IF(OR(V2257="",A2257="",NOT(ISNUMBER(V2257)),V2257&gt;A2257),"",DATEDIF(V2257,A2257,"Y")&amp;" years, "&amp;DATEDIF(V2257,A2257,"YM")&amp;" months, "&amp;DATEDIF(V2257,A2257,"MD")&amp;" days")</f>
        <v/>
      </c>
      <c r="X2257" s="171" t="n"/>
      <c r="Y2257" s="171" t="n"/>
      <c r="Z2257" s="171" t="n"/>
      <c r="AA2257" s="171" t="n"/>
      <c r="AB2257" s="171" t="n">
        <v>19</v>
      </c>
      <c r="AC2257" s="171" t="n"/>
      <c r="AD2257" s="171" t="n"/>
      <c r="AE2257" s="574" t="inlineStr"/>
      <c r="AF2257" s="418">
        <f>IF(OR(AE2257="",AE2257="",AE2257=0),"",6.213/(AE2257*24))</f>
        <v/>
      </c>
      <c r="AG2257" s="241" t="n"/>
      <c r="AH2257" s="574" t="inlineStr"/>
      <c r="AI2257" s="418">
        <f>IF(OR(AH2257="",AH2257="",AH2257=0),"",6.213/(AH2257*24))</f>
        <v/>
      </c>
      <c r="AJ2257" s="175">
        <f>IF(AND(ISNUMBER(AB2257),ISNUMBER(AG2257)),AB2257-AG2257,"")</f>
        <v/>
      </c>
      <c r="AK2257" s="171" t="n"/>
      <c r="AL2257" s="171" t="n">
        <v>160</v>
      </c>
      <c r="AM2257" s="691" t="inlineStr">
        <is>
          <t>+1 lap</t>
        </is>
      </c>
      <c r="AN2257" s="671">
        <f>IF(OR(AL2257="",AM2257="",AM2257=0),"",AL2257*6.213/(AM2257*24))</f>
        <v/>
      </c>
      <c r="AO2257" s="477">
        <f>IF(AND(AL2257=AL2256,AM2257&lt;&gt;"",AM2256&lt;&gt;""),AM2257-AM2256,"")</f>
        <v/>
      </c>
      <c r="AP2257" s="171" t="n"/>
      <c r="AQ2257" s="574" t="inlineStr"/>
      <c r="AR2257" s="439">
        <f>IF(OR(AQ2257="",AQ2257="",AQ2257=0),"",6.213/(AQ2257*24))</f>
        <v/>
      </c>
      <c r="AS2257" s="436">
        <f>IF(OR(NOT(ISNUMBER(C2257)),NOT(ISNUMBER(AB2257))),"",IF(AG2257&lt;&gt;"",AG2257,AB2257)-C2257)</f>
        <v/>
      </c>
      <c r="AT2257" s="191" t="n"/>
      <c r="AU2257" s="195">
        <f>IF($B2257="","",TEXT($A2257,"yyyymmdd")&amp;"_P"&amp;$C2257&amp;"_C"&amp;$F2257&amp;"_"&amp;TRIM(RIGHT(SUBSTITUTE(TRIM(SUBSTITUTE($L2257,CHAR(160)," "))," ",REPT(" ",60)),60))&amp;IF($P2257="","","-"&amp;TRIM(RIGHT(SUBSTITUTE(TRIM(SUBSTITUTE($P2257,CHAR(160)," "))," ",REPT(" ",60)),60)))&amp;IF($T2257="","","-"&amp;TRIM(RIGHT(SUBSTITUTE(TRIM(SUBSTITUTE($T2257,CHAR(160)," "))," ",REPT(" ",60)),60)))&amp;".jpg")</f>
        <v/>
      </c>
    </row>
    <row r="2258" ht="56" customHeight="1">
      <c r="A2258" s="169" t="n">
        <v>37906</v>
      </c>
      <c r="B2258" s="171" t="inlineStr">
        <is>
          <t>Bob Jane T-Marts 1000, 12 October, 2003</t>
        </is>
      </c>
      <c r="C2258" s="171" t="n">
        <v>10</v>
      </c>
      <c r="D2258" s="171" t="n"/>
      <c r="E2258" s="171" t="n"/>
      <c r="F2258" s="171" t="n">
        <v>21</v>
      </c>
      <c r="G2258" s="171" t="inlineStr">
        <is>
          <t>Brad Jones Racing</t>
        </is>
      </c>
      <c r="H2258" s="171" t="n"/>
      <c r="I2258" s="171" t="inlineStr">
        <is>
          <t>OzEmail</t>
        </is>
      </c>
      <c r="J2258" s="171" t="inlineStr">
        <is>
          <t>Ford Falcon BA</t>
        </is>
      </c>
      <c r="K2258" s="171" t="n"/>
      <c r="L2258" s="171" t="inlineStr">
        <is>
          <t>John Bowe</t>
        </is>
      </c>
      <c r="M2258" s="171" t="inlineStr">
        <is>
          <t>AUS</t>
        </is>
      </c>
      <c r="N2258" s="690">
        <f>_xlfn.LET(_xlpm.d,_xlfn.XLOOKUP(L2258,'[1]Birth Dates'!$A:$A,'[1]Birth Dates'!$B:$B,"",0),IF(_xlpm.d=0,"",_xlpm.d))</f>
        <v/>
      </c>
      <c r="O2258" s="171">
        <f>IF(OR(N2258="",A2258="",NOT(ISNUMBER(N2258)),N2258&gt;A2258),"",DATEDIF(N2258,A2258,"Y")&amp;" years, "&amp;DATEDIF(N2258,A2258,"YM")&amp;" months, "&amp;DATEDIF(N2258,A2258,"MD")&amp;" days")</f>
        <v/>
      </c>
      <c r="P2258" s="284" t="inlineStr">
        <is>
          <t>Bradley Jones</t>
        </is>
      </c>
      <c r="Q2258" s="171" t="inlineStr">
        <is>
          <t>AUS</t>
        </is>
      </c>
      <c r="R2258" s="690">
        <f>_xlfn.LET(_xlpm.d,_xlfn.XLOOKUP(P2258,'[1]Birth Dates'!$A:$A,'[1]Birth Dates'!$B:$B,"",0),IF(_xlpm.d=0,"",_xlpm.d))</f>
        <v/>
      </c>
      <c r="S2258" s="171">
        <f>IF(OR(R2258="",A2258="",NOT(ISNUMBER(R2258)),R2258&gt;A2258),"",DATEDIF(R2258,A2258,"Y")&amp;" years, "&amp;DATEDIF(R2258,A2258,"YM")&amp;" months, "&amp;DATEDIF(R2258,A2258,"MD")&amp;" days")</f>
        <v/>
      </c>
      <c r="T2258" s="171" t="n"/>
      <c r="U2258" s="171" t="n"/>
      <c r="V2258" s="690">
        <f>_xlfn.LET(_xlpm.d,_xlfn.XLOOKUP(T2258,'[1]Birth Dates'!$A:$A,'[1]Birth Dates'!$B:$B,"",0),IF(_xlpm.d=0,"",_xlpm.d))</f>
        <v/>
      </c>
      <c r="W2258" s="171">
        <f>IF(OR(V2258="",A2258="",NOT(ISNUMBER(V2258)),V2258&gt;A2258),"",DATEDIF(V2258,A2258,"Y")&amp;" years, "&amp;DATEDIF(V2258,A2258,"YM")&amp;" months, "&amp;DATEDIF(V2258,A2258,"MD")&amp;" days")</f>
        <v/>
      </c>
      <c r="X2258" s="171" t="n"/>
      <c r="Y2258" s="171" t="n"/>
      <c r="Z2258" s="171" t="n"/>
      <c r="AA2258" s="171" t="n"/>
      <c r="AB2258" s="171" t="n">
        <v>2</v>
      </c>
      <c r="AC2258" s="171" t="n"/>
      <c r="AD2258" s="171" t="n"/>
      <c r="AE2258" s="574" t="inlineStr"/>
      <c r="AF2258" s="418">
        <f>IF(OR(AE2258="",AE2258="",AE2258=0),"",6.213/(AE2258*24))</f>
        <v/>
      </c>
      <c r="AG2258" s="241" t="n"/>
      <c r="AH2258" s="574" t="inlineStr"/>
      <c r="AI2258" s="418">
        <f>IF(OR(AH2258="",AH2258="",AH2258=0),"",6.213/(AH2258*24))</f>
        <v/>
      </c>
      <c r="AJ2258" s="175">
        <f>IF(AND(ISNUMBER(AB2258),ISNUMBER(AG2258)),AB2258-AG2258,"")</f>
        <v/>
      </c>
      <c r="AK2258" s="171" t="n"/>
      <c r="AL2258" s="171" t="n">
        <v>159</v>
      </c>
      <c r="AM2258" s="691" t="inlineStr">
        <is>
          <t>+2 laps</t>
        </is>
      </c>
      <c r="AN2258" s="671">
        <f>IF(OR(AL2258="",AM2258="",AM2258=0),"",AL2258*6.213/(AM2258*24))</f>
        <v/>
      </c>
      <c r="AO2258" s="477">
        <f>IF(AND(AL2258=AL2257,AM2258&lt;&gt;"",AM2257&lt;&gt;""),AM2258-AM2257,"")</f>
        <v/>
      </c>
      <c r="AP2258" s="171" t="n"/>
      <c r="AQ2258" s="574" t="inlineStr"/>
      <c r="AR2258" s="439">
        <f>IF(OR(AQ2258="",AQ2258="",AQ2258=0),"",6.213/(AQ2258*24))</f>
        <v/>
      </c>
      <c r="AS2258" s="436">
        <f>IF(OR(NOT(ISNUMBER(C2258)),NOT(ISNUMBER(AB2258))),"",IF(AG2258&lt;&gt;"",AG2258,AB2258)-C2258)</f>
        <v/>
      </c>
      <c r="AT2258" s="191" t="n"/>
      <c r="AU2258" s="195">
        <f>IF($B2258="","",TEXT($A2258,"yyyymmdd")&amp;"_P"&amp;$C2258&amp;"_C"&amp;$F2258&amp;"_"&amp;TRIM(RIGHT(SUBSTITUTE(TRIM(SUBSTITUTE($L2258,CHAR(160)," "))," ",REPT(" ",60)),60))&amp;IF($P2258="","","-"&amp;TRIM(RIGHT(SUBSTITUTE(TRIM(SUBSTITUTE($P2258,CHAR(160)," "))," ",REPT(" ",60)),60)))&amp;IF($T2258="","","-"&amp;TRIM(RIGHT(SUBSTITUTE(TRIM(SUBSTITUTE($T2258,CHAR(160)," "))," ",REPT(" ",60)),60)))&amp;".jpg")</f>
        <v/>
      </c>
    </row>
    <row r="2259" ht="56" customHeight="1">
      <c r="A2259" s="169" t="n">
        <v>37906</v>
      </c>
      <c r="B2259" s="171" t="inlineStr">
        <is>
          <t>Bob Jane T-Marts 1000, 12 October, 2003</t>
        </is>
      </c>
      <c r="C2259" s="171" t="n">
        <v>11</v>
      </c>
      <c r="D2259" s="171" t="n"/>
      <c r="E2259" s="171" t="n"/>
      <c r="F2259" s="171" t="n">
        <v>45</v>
      </c>
      <c r="G2259" s="171" t="inlineStr">
        <is>
          <t>Team Dynamik</t>
        </is>
      </c>
      <c r="H2259" s="171" t="n"/>
      <c r="I2259" s="171" t="inlineStr">
        <is>
          <t>World Industries</t>
        </is>
      </c>
      <c r="J2259" s="171" t="inlineStr">
        <is>
          <t>Holden Commodore VY</t>
        </is>
      </c>
      <c r="K2259" s="171" t="n"/>
      <c r="L2259" s="171" t="inlineStr">
        <is>
          <t>Nicolas Minassian</t>
        </is>
      </c>
      <c r="M2259" s="171" t="inlineStr">
        <is>
          <t>FRA</t>
        </is>
      </c>
      <c r="N2259" s="690">
        <f>_xlfn.LET(_xlpm.d,_xlfn.XLOOKUP(L2259,'[1]Birth Dates'!$A:$A,'[1]Birth Dates'!$B:$B,"",0),IF(_xlpm.d=0,"",_xlpm.d))</f>
        <v/>
      </c>
      <c r="O2259" s="171">
        <f>IF(OR(N2259="",A2259="",NOT(ISNUMBER(N2259)),N2259&gt;A2259),"",DATEDIF(N2259,A2259,"Y")&amp;" years, "&amp;DATEDIF(N2259,A2259,"YM")&amp;" months, "&amp;DATEDIF(N2259,A2259,"MD")&amp;" days")</f>
        <v/>
      </c>
      <c r="P2259" s="171" t="inlineStr">
        <is>
          <t>Jan Magnussen</t>
        </is>
      </c>
      <c r="Q2259" s="171" t="inlineStr">
        <is>
          <t>DEN</t>
        </is>
      </c>
      <c r="R2259" s="690">
        <f>_xlfn.LET(_xlpm.d,_xlfn.XLOOKUP(P2259,'[1]Birth Dates'!$A:$A,'[1]Birth Dates'!$B:$B,"",0),IF(_xlpm.d=0,"",_xlpm.d))</f>
        <v/>
      </c>
      <c r="S2259" s="171">
        <f>IF(OR(R2259="",A2259="",NOT(ISNUMBER(R2259)),R2259&gt;A2259),"",DATEDIF(R2259,A2259,"Y")&amp;" years, "&amp;DATEDIF(R2259,A2259,"YM")&amp;" months, "&amp;DATEDIF(R2259,A2259,"MD")&amp;" days")</f>
        <v/>
      </c>
      <c r="T2259" s="171" t="n"/>
      <c r="U2259" s="171" t="n"/>
      <c r="V2259" s="690">
        <f>_xlfn.LET(_xlpm.d,_xlfn.XLOOKUP(T2259,'[1]Birth Dates'!$A:$A,'[1]Birth Dates'!$B:$B,"",0),IF(_xlpm.d=0,"",_xlpm.d))</f>
        <v/>
      </c>
      <c r="W2259" s="171">
        <f>IF(OR(V2259="",A2259="",NOT(ISNUMBER(V2259)),V2259&gt;A2259),"",DATEDIF(V2259,A2259,"Y")&amp;" years, "&amp;DATEDIF(V2259,A2259,"YM")&amp;" months, "&amp;DATEDIF(V2259,A2259,"MD")&amp;" days")</f>
        <v/>
      </c>
      <c r="X2259" s="171" t="n"/>
      <c r="Y2259" s="171" t="n"/>
      <c r="Z2259" s="171" t="n"/>
      <c r="AA2259" s="171" t="n"/>
      <c r="AB2259" s="171" t="n">
        <v>27</v>
      </c>
      <c r="AC2259" s="171" t="n"/>
      <c r="AD2259" s="171" t="n"/>
      <c r="AE2259" s="574" t="inlineStr"/>
      <c r="AF2259" s="418">
        <f>IF(OR(AE2259="",AE2259="",AE2259=0),"",6.213/(AE2259*24))</f>
        <v/>
      </c>
      <c r="AG2259" s="241" t="n"/>
      <c r="AH2259" s="574" t="inlineStr"/>
      <c r="AI2259" s="418">
        <f>IF(OR(AH2259="",AH2259="",AH2259=0),"",6.213/(AH2259*24))</f>
        <v/>
      </c>
      <c r="AJ2259" s="175">
        <f>IF(AND(ISNUMBER(AB2259),ISNUMBER(AG2259)),AB2259-AG2259,"")</f>
        <v/>
      </c>
      <c r="AK2259" s="171" t="n"/>
      <c r="AL2259" s="171" t="n">
        <v>158</v>
      </c>
      <c r="AM2259" s="691" t="inlineStr">
        <is>
          <t>+3 laps</t>
        </is>
      </c>
      <c r="AN2259" s="671">
        <f>IF(OR(AL2259="",AM2259="",AM2259=0),"",AL2259*6.213/(AM2259*24))</f>
        <v/>
      </c>
      <c r="AO2259" s="477">
        <f>IF(AND(AL2259=AL2258,AM2259&lt;&gt;"",AM2258&lt;&gt;""),AM2259-AM2258,"")</f>
        <v/>
      </c>
      <c r="AP2259" s="171" t="n"/>
      <c r="AQ2259" s="574" t="inlineStr"/>
      <c r="AR2259" s="439">
        <f>IF(OR(AQ2259="",AQ2259="",AQ2259=0),"",6.213/(AQ2259*24))</f>
        <v/>
      </c>
      <c r="AS2259" s="436">
        <f>IF(OR(NOT(ISNUMBER(C2259)),NOT(ISNUMBER(AB2259))),"",IF(AG2259&lt;&gt;"",AG2259,AB2259)-C2259)</f>
        <v/>
      </c>
      <c r="AT2259" s="191" t="n"/>
      <c r="AU2259" s="195">
        <f>IF($B2259="","",TEXT($A2259,"yyyymmdd")&amp;"_P"&amp;$C2259&amp;"_C"&amp;$F2259&amp;"_"&amp;TRIM(RIGHT(SUBSTITUTE(TRIM(SUBSTITUTE($L2259,CHAR(160)," "))," ",REPT(" ",60)),60))&amp;IF($P2259="","","-"&amp;TRIM(RIGHT(SUBSTITUTE(TRIM(SUBSTITUTE($P2259,CHAR(160)," "))," ",REPT(" ",60)),60)))&amp;IF($T2259="","","-"&amp;TRIM(RIGHT(SUBSTITUTE(TRIM(SUBSTITUTE($T2259,CHAR(160)," "))," ",REPT(" ",60)),60)))&amp;".jpg")</f>
        <v/>
      </c>
    </row>
    <row r="2260" ht="56" customHeight="1">
      <c r="A2260" s="169" t="n">
        <v>37906</v>
      </c>
      <c r="B2260" s="171" t="inlineStr">
        <is>
          <t>Bob Jane T-Marts 1000, 12 October, 2003</t>
        </is>
      </c>
      <c r="C2260" s="171" t="n">
        <v>12</v>
      </c>
      <c r="D2260" s="171" t="n"/>
      <c r="E2260" s="171" t="n"/>
      <c r="F2260" s="171" t="n">
        <v>18</v>
      </c>
      <c r="G2260" s="171" t="inlineStr">
        <is>
          <t>Dick Johnson Racing</t>
        </is>
      </c>
      <c r="H2260" s="171" t="n"/>
      <c r="I2260" s="171" t="inlineStr">
        <is>
          <t>Shell Helix</t>
        </is>
      </c>
      <c r="J2260" s="171" t="inlineStr">
        <is>
          <t>Ford Falcon BA</t>
        </is>
      </c>
      <c r="K2260" s="171" t="n"/>
      <c r="L2260" s="171" t="inlineStr">
        <is>
          <t>Max Wilson</t>
        </is>
      </c>
      <c r="M2260" s="171" t="inlineStr">
        <is>
          <t>BRA</t>
        </is>
      </c>
      <c r="N2260" s="690">
        <f>_xlfn.LET(_xlpm.d,_xlfn.XLOOKUP(L2260,'[1]Birth Dates'!$A:$A,'[1]Birth Dates'!$B:$B,"",0),IF(_xlpm.d=0,"",_xlpm.d))</f>
        <v/>
      </c>
      <c r="O2260" s="171">
        <f>IF(OR(N2260="",A2260="",NOT(ISNUMBER(N2260)),N2260&gt;A2260),"",DATEDIF(N2260,A2260,"Y")&amp;" years, "&amp;DATEDIF(N2260,A2260,"YM")&amp;" months, "&amp;DATEDIF(N2260,A2260,"MD")&amp;" days")</f>
        <v/>
      </c>
      <c r="P2260" s="171" t="inlineStr">
        <is>
          <t>David Brabham</t>
        </is>
      </c>
      <c r="Q2260" s="171" t="inlineStr">
        <is>
          <t>AUS</t>
        </is>
      </c>
      <c r="R2260" s="690">
        <f>_xlfn.LET(_xlpm.d,_xlfn.XLOOKUP(P2260,'[1]Birth Dates'!$A:$A,'[1]Birth Dates'!$B:$B,"",0),IF(_xlpm.d=0,"",_xlpm.d))</f>
        <v/>
      </c>
      <c r="S2260" s="171">
        <f>IF(OR(R2260="",A2260="",NOT(ISNUMBER(R2260)),R2260&gt;A2260),"",DATEDIF(R2260,A2260,"Y")&amp;" years, "&amp;DATEDIF(R2260,A2260,"YM")&amp;" months, "&amp;DATEDIF(R2260,A2260,"MD")&amp;" days")</f>
        <v/>
      </c>
      <c r="T2260" s="171" t="n"/>
      <c r="U2260" s="171" t="n"/>
      <c r="V2260" s="690">
        <f>_xlfn.LET(_xlpm.d,_xlfn.XLOOKUP(T2260,'[1]Birth Dates'!$A:$A,'[1]Birth Dates'!$B:$B,"",0),IF(_xlpm.d=0,"",_xlpm.d))</f>
        <v/>
      </c>
      <c r="W2260" s="171">
        <f>IF(OR(V2260="",A2260="",NOT(ISNUMBER(V2260)),V2260&gt;A2260),"",DATEDIF(V2260,A2260,"Y")&amp;" years, "&amp;DATEDIF(V2260,A2260,"YM")&amp;" months, "&amp;DATEDIF(V2260,A2260,"MD")&amp;" days")</f>
        <v/>
      </c>
      <c r="X2260" s="171" t="n"/>
      <c r="Y2260" s="171" t="n"/>
      <c r="Z2260" s="171" t="n"/>
      <c r="AA2260" s="171" t="n"/>
      <c r="AB2260" s="171" t="n">
        <v>14</v>
      </c>
      <c r="AC2260" s="171" t="n"/>
      <c r="AD2260" s="171" t="n"/>
      <c r="AE2260" s="574" t="inlineStr"/>
      <c r="AF2260" s="418">
        <f>IF(OR(AE2260="",AE2260="",AE2260=0),"",6.213/(AE2260*24))</f>
        <v/>
      </c>
      <c r="AG2260" s="241" t="n"/>
      <c r="AH2260" s="574" t="inlineStr"/>
      <c r="AI2260" s="418">
        <f>IF(OR(AH2260="",AH2260="",AH2260=0),"",6.213/(AH2260*24))</f>
        <v/>
      </c>
      <c r="AJ2260" s="175">
        <f>IF(AND(ISNUMBER(AB2260),ISNUMBER(AG2260)),AB2260-AG2260,"")</f>
        <v/>
      </c>
      <c r="AK2260" s="171" t="n"/>
      <c r="AL2260" s="171" t="n">
        <v>158</v>
      </c>
      <c r="AM2260" s="691" t="inlineStr">
        <is>
          <t>+3 laps</t>
        </is>
      </c>
      <c r="AN2260" s="671">
        <f>IF(OR(AL2260="",AM2260="",AM2260=0),"",AL2260*6.213/(AM2260*24))</f>
        <v/>
      </c>
      <c r="AO2260" s="477">
        <f>IF(AND(AL2260=AL2259,AM2260&lt;&gt;"",AM2259&lt;&gt;""),AM2260-AM2259,"")</f>
        <v/>
      </c>
      <c r="AP2260" s="171" t="n"/>
      <c r="AQ2260" s="574" t="inlineStr"/>
      <c r="AR2260" s="439">
        <f>IF(OR(AQ2260="",AQ2260="",AQ2260=0),"",6.213/(AQ2260*24))</f>
        <v/>
      </c>
      <c r="AS2260" s="436">
        <f>IF(OR(NOT(ISNUMBER(C2260)),NOT(ISNUMBER(AB2260))),"",IF(AG2260&lt;&gt;"",AG2260,AB2260)-C2260)</f>
        <v/>
      </c>
      <c r="AT2260" s="191" t="n"/>
      <c r="AU2260" s="195">
        <f>IF($B2260="","",TEXT($A2260,"yyyymmdd")&amp;"_P"&amp;$C2260&amp;"_C"&amp;$F2260&amp;"_"&amp;TRIM(RIGHT(SUBSTITUTE(TRIM(SUBSTITUTE($L2260,CHAR(160)," "))," ",REPT(" ",60)),60))&amp;IF($P2260="","","-"&amp;TRIM(RIGHT(SUBSTITUTE(TRIM(SUBSTITUTE($P2260,CHAR(160)," "))," ",REPT(" ",60)),60)))&amp;IF($T2260="","","-"&amp;TRIM(RIGHT(SUBSTITUTE(TRIM(SUBSTITUTE($T2260,CHAR(160)," "))," ",REPT(" ",60)),60)))&amp;".jpg")</f>
        <v/>
      </c>
    </row>
    <row r="2261" ht="56" customHeight="1">
      <c r="A2261" s="169" t="n">
        <v>37906</v>
      </c>
      <c r="B2261" s="171" t="inlineStr">
        <is>
          <t>Bob Jane T-Marts 1000, 12 October, 2003</t>
        </is>
      </c>
      <c r="C2261" s="171" t="n">
        <v>13</v>
      </c>
      <c r="D2261" s="171" t="n"/>
      <c r="E2261" s="171" t="n"/>
      <c r="F2261" s="171" t="n">
        <v>17</v>
      </c>
      <c r="G2261" s="171" t="inlineStr">
        <is>
          <t>Dick Johnson Racing</t>
        </is>
      </c>
      <c r="H2261" s="171" t="n"/>
      <c r="I2261" s="171" t="inlineStr">
        <is>
          <t>Shell Helix</t>
        </is>
      </c>
      <c r="J2261" s="171" t="inlineStr">
        <is>
          <t>Ford Falcon BA</t>
        </is>
      </c>
      <c r="K2261" s="171" t="n"/>
      <c r="L2261" s="171" t="inlineStr">
        <is>
          <t>Steven Johnson</t>
        </is>
      </c>
      <c r="M2261" s="171" t="inlineStr">
        <is>
          <t>AUS</t>
        </is>
      </c>
      <c r="N2261" s="690">
        <f>_xlfn.LET(_xlpm.d,_xlfn.XLOOKUP(L2261,'[1]Birth Dates'!$A:$A,'[1]Birth Dates'!$B:$B,"",0),IF(_xlpm.d=0,"",_xlpm.d))</f>
        <v/>
      </c>
      <c r="O2261" s="171">
        <f>IF(OR(N2261="",A2261="",NOT(ISNUMBER(N2261)),N2261&gt;A2261),"",DATEDIF(N2261,A2261,"Y")&amp;" years, "&amp;DATEDIF(N2261,A2261,"YM")&amp;" months, "&amp;DATEDIF(N2261,A2261,"MD")&amp;" days")</f>
        <v/>
      </c>
      <c r="P2261" s="171" t="inlineStr">
        <is>
          <t>Warren Luff</t>
        </is>
      </c>
      <c r="Q2261" s="171" t="inlineStr">
        <is>
          <t>AUS</t>
        </is>
      </c>
      <c r="R2261" s="690">
        <f>_xlfn.LET(_xlpm.d,_xlfn.XLOOKUP(P2261,'[1]Birth Dates'!$A:$A,'[1]Birth Dates'!$B:$B,"",0),IF(_xlpm.d=0,"",_xlpm.d))</f>
        <v/>
      </c>
      <c r="S2261" s="171">
        <f>IF(OR(R2261="",A2261="",NOT(ISNUMBER(R2261)),R2261&gt;A2261),"",DATEDIF(R2261,A2261,"Y")&amp;" years, "&amp;DATEDIF(R2261,A2261,"YM")&amp;" months, "&amp;DATEDIF(R2261,A2261,"MD")&amp;" days")</f>
        <v/>
      </c>
      <c r="T2261" s="171" t="n"/>
      <c r="U2261" s="171" t="n"/>
      <c r="V2261" s="690">
        <f>_xlfn.LET(_xlpm.d,_xlfn.XLOOKUP(T2261,'[1]Birth Dates'!$A:$A,'[1]Birth Dates'!$B:$B,"",0),IF(_xlpm.d=0,"",_xlpm.d))</f>
        <v/>
      </c>
      <c r="W2261" s="171">
        <f>IF(OR(V2261="",A2261="",NOT(ISNUMBER(V2261)),V2261&gt;A2261),"",DATEDIF(V2261,A2261,"Y")&amp;" years, "&amp;DATEDIF(V2261,A2261,"YM")&amp;" months, "&amp;DATEDIF(V2261,A2261,"MD")&amp;" days")</f>
        <v/>
      </c>
      <c r="X2261" s="171" t="n"/>
      <c r="Y2261" s="171" t="n"/>
      <c r="Z2261" s="171" t="n"/>
      <c r="AA2261" s="171" t="n"/>
      <c r="AB2261" s="171" t="n">
        <v>8</v>
      </c>
      <c r="AC2261" s="171" t="n"/>
      <c r="AD2261" s="171" t="n"/>
      <c r="AE2261" s="574" t="inlineStr"/>
      <c r="AF2261" s="418">
        <f>IF(OR(AE2261="",AE2261="",AE2261=0),"",6.213/(AE2261*24))</f>
        <v/>
      </c>
      <c r="AG2261" s="241" t="n"/>
      <c r="AH2261" s="574" t="inlineStr"/>
      <c r="AI2261" s="418">
        <f>IF(OR(AH2261="",AH2261="",AH2261=0),"",6.213/(AH2261*24))</f>
        <v/>
      </c>
      <c r="AJ2261" s="175">
        <f>IF(AND(ISNUMBER(AB2261),ISNUMBER(AG2261)),AB2261-AG2261,"")</f>
        <v/>
      </c>
      <c r="AK2261" s="171" t="n"/>
      <c r="AL2261" s="171" t="n">
        <v>156</v>
      </c>
      <c r="AM2261" s="691" t="inlineStr">
        <is>
          <t>+5 laps</t>
        </is>
      </c>
      <c r="AN2261" s="671">
        <f>IF(OR(AL2261="",AM2261="",AM2261=0),"",AL2261*6.213/(AM2261*24))</f>
        <v/>
      </c>
      <c r="AO2261" s="477">
        <f>IF(AND(AL2261=AL2260,AM2261&lt;&gt;"",AM2260&lt;&gt;""),AM2261-AM2260,"")</f>
        <v/>
      </c>
      <c r="AP2261" s="171" t="n"/>
      <c r="AQ2261" s="574" t="inlineStr"/>
      <c r="AR2261" s="439">
        <f>IF(OR(AQ2261="",AQ2261="",AQ2261=0),"",6.213/(AQ2261*24))</f>
        <v/>
      </c>
      <c r="AS2261" s="436">
        <f>IF(OR(NOT(ISNUMBER(C2261)),NOT(ISNUMBER(AB2261))),"",IF(AG2261&lt;&gt;"",AG2261,AB2261)-C2261)</f>
        <v/>
      </c>
      <c r="AT2261" s="191" t="n"/>
      <c r="AU2261" s="195">
        <f>IF($B2261="","",TEXT($A2261,"yyyymmdd")&amp;"_P"&amp;$C2261&amp;"_C"&amp;$F2261&amp;"_"&amp;TRIM(RIGHT(SUBSTITUTE(TRIM(SUBSTITUTE($L2261,CHAR(160)," "))," ",REPT(" ",60)),60))&amp;IF($P2261="","","-"&amp;TRIM(RIGHT(SUBSTITUTE(TRIM(SUBSTITUTE($P2261,CHAR(160)," "))," ",REPT(" ",60)),60)))&amp;IF($T2261="","","-"&amp;TRIM(RIGHT(SUBSTITUTE(TRIM(SUBSTITUTE($T2261,CHAR(160)," "))," ",REPT(" ",60)),60)))&amp;".jpg")</f>
        <v/>
      </c>
    </row>
    <row r="2262" ht="56" customHeight="1">
      <c r="A2262" s="169" t="n">
        <v>37906</v>
      </c>
      <c r="B2262" s="171" t="inlineStr">
        <is>
          <t>Bob Jane T-Marts 1000, 12 October, 2003</t>
        </is>
      </c>
      <c r="C2262" s="171" t="n">
        <v>14</v>
      </c>
      <c r="D2262" s="171" t="n"/>
      <c r="E2262" s="171" t="n"/>
      <c r="F2262" s="171" t="n">
        <v>8</v>
      </c>
      <c r="G2262" s="171" t="inlineStr">
        <is>
          <t>Perkins Engineering</t>
        </is>
      </c>
      <c r="H2262" s="171" t="n"/>
      <c r="I2262" s="171" t="inlineStr">
        <is>
          <t>Castrol</t>
        </is>
      </c>
      <c r="J2262" s="171" t="inlineStr">
        <is>
          <t>Holden Commodore VX</t>
        </is>
      </c>
      <c r="K2262" s="171" t="n"/>
      <c r="L2262" s="171" t="inlineStr">
        <is>
          <t>Paul Dumbrell</t>
        </is>
      </c>
      <c r="M2262" s="171" t="inlineStr">
        <is>
          <t>AUS</t>
        </is>
      </c>
      <c r="N2262" s="690">
        <f>_xlfn.LET(_xlpm.d,_xlfn.XLOOKUP(L2262,'[1]Birth Dates'!$A:$A,'[1]Birth Dates'!$B:$B,"",0),IF(_xlpm.d=0,"",_xlpm.d))</f>
        <v/>
      </c>
      <c r="O2262" s="171">
        <f>IF(OR(N2262="",A2262="",NOT(ISNUMBER(N2262)),N2262&gt;A2262),"",DATEDIF(N2262,A2262,"Y")&amp;" years, "&amp;DATEDIF(N2262,A2262,"YM")&amp;" months, "&amp;DATEDIF(N2262,A2262,"MD")&amp;" days")</f>
        <v/>
      </c>
      <c r="P2262" s="171" t="inlineStr">
        <is>
          <t>Tomas Mezera</t>
        </is>
      </c>
      <c r="Q2262" s="171" t="inlineStr">
        <is>
          <t>AUS</t>
        </is>
      </c>
      <c r="R2262" s="690">
        <f>_xlfn.LET(_xlpm.d,_xlfn.XLOOKUP(P2262,'[1]Birth Dates'!$A:$A,'[1]Birth Dates'!$B:$B,"",0),IF(_xlpm.d=0,"",_xlpm.d))</f>
        <v/>
      </c>
      <c r="S2262" s="171">
        <f>IF(OR(R2262="",A2262="",NOT(ISNUMBER(R2262)),R2262&gt;A2262),"",DATEDIF(R2262,A2262,"Y")&amp;" years, "&amp;DATEDIF(R2262,A2262,"YM")&amp;" months, "&amp;DATEDIF(R2262,A2262,"MD")&amp;" days")</f>
        <v/>
      </c>
      <c r="T2262" s="171" t="n"/>
      <c r="U2262" s="171" t="n"/>
      <c r="V2262" s="690">
        <f>_xlfn.LET(_xlpm.d,_xlfn.XLOOKUP(T2262,'[1]Birth Dates'!$A:$A,'[1]Birth Dates'!$B:$B,"",0),IF(_xlpm.d=0,"",_xlpm.d))</f>
        <v/>
      </c>
      <c r="W2262" s="171">
        <f>IF(OR(V2262="",A2262="",NOT(ISNUMBER(V2262)),V2262&gt;A2262),"",DATEDIF(V2262,A2262,"Y")&amp;" years, "&amp;DATEDIF(V2262,A2262,"YM")&amp;" months, "&amp;DATEDIF(V2262,A2262,"MD")&amp;" days")</f>
        <v/>
      </c>
      <c r="X2262" s="171" t="n"/>
      <c r="Y2262" s="171" t="n"/>
      <c r="Z2262" s="171" t="n"/>
      <c r="AA2262" s="171" t="n"/>
      <c r="AB2262" s="171" t="n">
        <v>16</v>
      </c>
      <c r="AC2262" s="171" t="n"/>
      <c r="AD2262" s="171" t="n"/>
      <c r="AE2262" s="574" t="inlineStr"/>
      <c r="AF2262" s="418">
        <f>IF(OR(AE2262="",AE2262="",AE2262=0),"",6.213/(AE2262*24))</f>
        <v/>
      </c>
      <c r="AG2262" s="241" t="n"/>
      <c r="AH2262" s="574" t="inlineStr"/>
      <c r="AI2262" s="418">
        <f>IF(OR(AH2262="",AH2262="",AH2262=0),"",6.213/(AH2262*24))</f>
        <v/>
      </c>
      <c r="AJ2262" s="175">
        <f>IF(AND(ISNUMBER(AB2262),ISNUMBER(AG2262)),AB2262-AG2262,"")</f>
        <v/>
      </c>
      <c r="AK2262" s="171" t="n"/>
      <c r="AL2262" s="171" t="n">
        <v>155</v>
      </c>
      <c r="AM2262" s="691" t="inlineStr">
        <is>
          <t>+6 laps</t>
        </is>
      </c>
      <c r="AN2262" s="671">
        <f>IF(OR(AL2262="",AM2262="",AM2262=0),"",AL2262*6.213/(AM2262*24))</f>
        <v/>
      </c>
      <c r="AO2262" s="477">
        <f>IF(AND(AL2262=AL2261,AM2262&lt;&gt;"",AM2261&lt;&gt;""),AM2262-AM2261,"")</f>
        <v/>
      </c>
      <c r="AP2262" s="171" t="n"/>
      <c r="AQ2262" s="574" t="inlineStr"/>
      <c r="AR2262" s="439">
        <f>IF(OR(AQ2262="",AQ2262="",AQ2262=0),"",6.213/(AQ2262*24))</f>
        <v/>
      </c>
      <c r="AS2262" s="436">
        <f>IF(OR(NOT(ISNUMBER(C2262)),NOT(ISNUMBER(AB2262))),"",IF(AG2262&lt;&gt;"",AG2262,AB2262)-C2262)</f>
        <v/>
      </c>
      <c r="AT2262" s="191" t="n"/>
      <c r="AU2262" s="195">
        <f>IF($B2262="","",TEXT($A2262,"yyyymmdd")&amp;"_P"&amp;$C2262&amp;"_C"&amp;$F2262&amp;"_"&amp;TRIM(RIGHT(SUBSTITUTE(TRIM(SUBSTITUTE($L2262,CHAR(160)," "))," ",REPT(" ",60)),60))&amp;IF($P2262="","","-"&amp;TRIM(RIGHT(SUBSTITUTE(TRIM(SUBSTITUTE($P2262,CHAR(160)," "))," ",REPT(" ",60)),60)))&amp;IF($T2262="","","-"&amp;TRIM(RIGHT(SUBSTITUTE(TRIM(SUBSTITUTE($T2262,CHAR(160)," "))," ",REPT(" ",60)),60)))&amp;".jpg")</f>
        <v/>
      </c>
    </row>
    <row r="2263" ht="56" customHeight="1">
      <c r="A2263" s="169" t="n">
        <v>37906</v>
      </c>
      <c r="B2263" s="171" t="inlineStr">
        <is>
          <t>Bob Jane T-Marts 1000, 12 October, 2003</t>
        </is>
      </c>
      <c r="C2263" s="171" t="n">
        <v>15</v>
      </c>
      <c r="D2263" s="171" t="n"/>
      <c r="E2263" s="171" t="n"/>
      <c r="F2263" s="171" t="n">
        <v>59</v>
      </c>
      <c r="G2263" s="171" t="inlineStr">
        <is>
          <t>Phoenix Motorsport</t>
        </is>
      </c>
      <c r="H2263" s="171" t="n"/>
      <c r="I2263" s="171" t="inlineStr">
        <is>
          <t>Transtar Express</t>
        </is>
      </c>
      <c r="J2263" s="171" t="inlineStr">
        <is>
          <t>Holden Commodore VX[4]</t>
        </is>
      </c>
      <c r="K2263" s="171" t="n"/>
      <c r="L2263" s="171" t="inlineStr">
        <is>
          <t>Jamie Miller</t>
        </is>
      </c>
      <c r="M2263" s="171" t="inlineStr">
        <is>
          <t>AUS</t>
        </is>
      </c>
      <c r="N2263" s="690">
        <f>_xlfn.LET(_xlpm.d,_xlfn.XLOOKUP(L2263,'[1]Birth Dates'!$A:$A,'[1]Birth Dates'!$B:$B,"",0),IF(_xlpm.d=0,"",_xlpm.d))</f>
        <v/>
      </c>
      <c r="O2263" s="171">
        <f>IF(OR(N2263="",A2263="",NOT(ISNUMBER(N2263)),N2263&gt;A2263),"",DATEDIF(N2263,A2263,"Y")&amp;" years, "&amp;DATEDIF(N2263,A2263,"YM")&amp;" months, "&amp;DATEDIF(N2263,A2263,"MD")&amp;" days")</f>
        <v/>
      </c>
      <c r="P2263" s="171" t="inlineStr">
        <is>
          <t>Ron Searle</t>
        </is>
      </c>
      <c r="Q2263" s="171" t="inlineStr">
        <is>
          <t>AUS</t>
        </is>
      </c>
      <c r="R2263" s="690">
        <f>_xlfn.LET(_xlpm.d,_xlfn.XLOOKUP(P2263,'[1]Birth Dates'!$A:$A,'[1]Birth Dates'!$B:$B,"",0),IF(_xlpm.d=0,"",_xlpm.d))</f>
        <v/>
      </c>
      <c r="S2263" s="171">
        <f>IF(OR(R2263="",A2263="",NOT(ISNUMBER(R2263)),R2263&gt;A2263),"",DATEDIF(R2263,A2263,"Y")&amp;" years, "&amp;DATEDIF(R2263,A2263,"YM")&amp;" months, "&amp;DATEDIF(R2263,A2263,"MD")&amp;" days")</f>
        <v/>
      </c>
      <c r="T2263" s="171" t="n"/>
      <c r="U2263" s="171" t="n"/>
      <c r="V2263" s="690">
        <f>_xlfn.LET(_xlpm.d,_xlfn.XLOOKUP(T2263,'[1]Birth Dates'!$A:$A,'[1]Birth Dates'!$B:$B,"",0),IF(_xlpm.d=0,"",_xlpm.d))</f>
        <v/>
      </c>
      <c r="W2263" s="171">
        <f>IF(OR(V2263="",A2263="",NOT(ISNUMBER(V2263)),V2263&gt;A2263),"",DATEDIF(V2263,A2263,"Y")&amp;" years, "&amp;DATEDIF(V2263,A2263,"YM")&amp;" months, "&amp;DATEDIF(V2263,A2263,"MD")&amp;" days")</f>
        <v/>
      </c>
      <c r="X2263" s="171" t="n"/>
      <c r="Y2263" s="171" t="n"/>
      <c r="Z2263" s="171" t="n"/>
      <c r="AA2263" s="171" t="n"/>
      <c r="AB2263" s="171" t="n">
        <v>36</v>
      </c>
      <c r="AC2263" s="171" t="n"/>
      <c r="AD2263" s="171" t="n"/>
      <c r="AE2263" s="574" t="inlineStr"/>
      <c r="AF2263" s="418">
        <f>IF(OR(AE2263="",AE2263="",AE2263=0),"",6.213/(AE2263*24))</f>
        <v/>
      </c>
      <c r="AG2263" s="241" t="n"/>
      <c r="AH2263" s="574" t="inlineStr"/>
      <c r="AI2263" s="418">
        <f>IF(OR(AH2263="",AH2263="",AH2263=0),"",6.213/(AH2263*24))</f>
        <v/>
      </c>
      <c r="AJ2263" s="175">
        <f>IF(AND(ISNUMBER(AB2263),ISNUMBER(AG2263)),AB2263-AG2263,"")</f>
        <v/>
      </c>
      <c r="AK2263" s="171" t="n"/>
      <c r="AL2263" s="171" t="n">
        <v>155</v>
      </c>
      <c r="AM2263" s="691" t="inlineStr">
        <is>
          <t>+6 laps</t>
        </is>
      </c>
      <c r="AN2263" s="671">
        <f>IF(OR(AL2263="",AM2263="",AM2263=0),"",AL2263*6.213/(AM2263*24))</f>
        <v/>
      </c>
      <c r="AO2263" s="477">
        <f>IF(AND(AL2263=AL2262,AM2263&lt;&gt;"",AM2262&lt;&gt;""),AM2263-AM2262,"")</f>
        <v/>
      </c>
      <c r="AP2263" s="171" t="n"/>
      <c r="AQ2263" s="574" t="inlineStr"/>
      <c r="AR2263" s="439">
        <f>IF(OR(AQ2263="",AQ2263="",AQ2263=0),"",6.213/(AQ2263*24))</f>
        <v/>
      </c>
      <c r="AS2263" s="436">
        <f>IF(OR(NOT(ISNUMBER(C2263)),NOT(ISNUMBER(AB2263))),"",IF(AG2263&lt;&gt;"",AG2263,AB2263)-C2263)</f>
        <v/>
      </c>
      <c r="AT2263" s="191" t="n"/>
      <c r="AU2263" s="195">
        <f>IF($B2263="","",TEXT($A2263,"yyyymmdd")&amp;"_P"&amp;$C2263&amp;"_C"&amp;$F2263&amp;"_"&amp;TRIM(RIGHT(SUBSTITUTE(TRIM(SUBSTITUTE($L2263,CHAR(160)," "))," ",REPT(" ",60)),60))&amp;IF($P2263="","","-"&amp;TRIM(RIGHT(SUBSTITUTE(TRIM(SUBSTITUTE($P2263,CHAR(160)," "))," ",REPT(" ",60)),60)))&amp;IF($T2263="","","-"&amp;TRIM(RIGHT(SUBSTITUTE(TRIM(SUBSTITUTE($T2263,CHAR(160)," "))," ",REPT(" ",60)),60)))&amp;".jpg")</f>
        <v/>
      </c>
    </row>
    <row r="2264" ht="56" customHeight="1">
      <c r="A2264" s="169" t="n">
        <v>37906</v>
      </c>
      <c r="B2264" s="171" t="inlineStr">
        <is>
          <t>Bob Jane T-Marts 1000, 12 October, 2003</t>
        </is>
      </c>
      <c r="C2264" s="171" t="n">
        <v>16</v>
      </c>
      <c r="D2264" s="171" t="n"/>
      <c r="E2264" s="171" t="n"/>
      <c r="F2264" s="171" t="n">
        <v>99</v>
      </c>
      <c r="G2264" s="171" t="inlineStr">
        <is>
          <t>Thexton Motor Racing</t>
        </is>
      </c>
      <c r="H2264" s="171" t="n"/>
      <c r="I2264" s="171" t="inlineStr">
        <is>
          <t>Thexton Health &amp; Nutrition</t>
        </is>
      </c>
      <c r="J2264" s="171" t="inlineStr">
        <is>
          <t>Ford Falcon AU</t>
        </is>
      </c>
      <c r="K2264" s="171" t="n"/>
      <c r="L2264" s="171" t="inlineStr">
        <is>
          <t>David Thexton</t>
        </is>
      </c>
      <c r="M2264" s="171" t="inlineStr">
        <is>
          <t>NZL</t>
        </is>
      </c>
      <c r="N2264" s="690">
        <f>_xlfn.LET(_xlpm.d,_xlfn.XLOOKUP(L2264,'[1]Birth Dates'!$A:$A,'[1]Birth Dates'!$B:$B,"",0),IF(_xlpm.d=0,"",_xlpm.d))</f>
        <v/>
      </c>
      <c r="O2264" s="171">
        <f>IF(OR(N2264="",A2264="",NOT(ISNUMBER(N2264)),N2264&gt;A2264),"",DATEDIF(N2264,A2264,"Y")&amp;" years, "&amp;DATEDIF(N2264,A2264,"YM")&amp;" months, "&amp;DATEDIF(N2264,A2264,"MD")&amp;" days")</f>
        <v/>
      </c>
      <c r="P2264" s="171" t="inlineStr">
        <is>
          <t>Stephen Voight</t>
        </is>
      </c>
      <c r="Q2264" s="171" t="inlineStr">
        <is>
          <t>AUS</t>
        </is>
      </c>
      <c r="R2264" s="690">
        <f>_xlfn.LET(_xlpm.d,_xlfn.XLOOKUP(P2264,'[1]Birth Dates'!$A:$A,'[1]Birth Dates'!$B:$B,"",0),IF(_xlpm.d=0,"",_xlpm.d))</f>
        <v/>
      </c>
      <c r="S2264" s="171">
        <f>IF(OR(R2264="",A2264="",NOT(ISNUMBER(R2264)),R2264&gt;A2264),"",DATEDIF(R2264,A2264,"Y")&amp;" years, "&amp;DATEDIF(R2264,A2264,"YM")&amp;" months, "&amp;DATEDIF(R2264,A2264,"MD")&amp;" days")</f>
        <v/>
      </c>
      <c r="T2264" s="171" t="n"/>
      <c r="U2264" s="171" t="n"/>
      <c r="V2264" s="690">
        <f>_xlfn.LET(_xlpm.d,_xlfn.XLOOKUP(T2264,'[1]Birth Dates'!$A:$A,'[1]Birth Dates'!$B:$B,"",0),IF(_xlpm.d=0,"",_xlpm.d))</f>
        <v/>
      </c>
      <c r="W2264" s="171">
        <f>IF(OR(V2264="",A2264="",NOT(ISNUMBER(V2264)),V2264&gt;A2264),"",DATEDIF(V2264,A2264,"Y")&amp;" years, "&amp;DATEDIF(V2264,A2264,"YM")&amp;" months, "&amp;DATEDIF(V2264,A2264,"MD")&amp;" days")</f>
        <v/>
      </c>
      <c r="X2264" s="171" t="n"/>
      <c r="Y2264" s="171" t="n"/>
      <c r="Z2264" s="171" t="n"/>
      <c r="AA2264" s="171" t="n"/>
      <c r="AB2264" s="171" t="n">
        <v>39</v>
      </c>
      <c r="AC2264" s="171" t="n"/>
      <c r="AD2264" s="171" t="n"/>
      <c r="AE2264" s="574" t="inlineStr"/>
      <c r="AF2264" s="418">
        <f>IF(OR(AE2264="",AE2264="",AE2264=0),"",6.213/(AE2264*24))</f>
        <v/>
      </c>
      <c r="AG2264" s="241" t="n"/>
      <c r="AH2264" s="574" t="inlineStr"/>
      <c r="AI2264" s="418">
        <f>IF(OR(AH2264="",AH2264="",AH2264=0),"",6.213/(AH2264*24))</f>
        <v/>
      </c>
      <c r="AJ2264" s="175">
        <f>IF(AND(ISNUMBER(AB2264),ISNUMBER(AG2264)),AB2264-AG2264,"")</f>
        <v/>
      </c>
      <c r="AK2264" s="171" t="n"/>
      <c r="AL2264" s="171" t="n">
        <v>153</v>
      </c>
      <c r="AM2264" s="691" t="inlineStr">
        <is>
          <t>+8 laps</t>
        </is>
      </c>
      <c r="AN2264" s="671">
        <f>IF(OR(AL2264="",AM2264="",AM2264=0),"",AL2264*6.213/(AM2264*24))</f>
        <v/>
      </c>
      <c r="AO2264" s="477">
        <f>IF(AND(AL2264=AL2263,AM2264&lt;&gt;"",AM2263&lt;&gt;""),AM2264-AM2263,"")</f>
        <v/>
      </c>
      <c r="AP2264" s="171" t="n"/>
      <c r="AQ2264" s="574" t="inlineStr"/>
      <c r="AR2264" s="439">
        <f>IF(OR(AQ2264="",AQ2264="",AQ2264=0),"",6.213/(AQ2264*24))</f>
        <v/>
      </c>
      <c r="AS2264" s="436">
        <f>IF(OR(NOT(ISNUMBER(C2264)),NOT(ISNUMBER(AB2264))),"",IF(AG2264&lt;&gt;"",AG2264,AB2264)-C2264)</f>
        <v/>
      </c>
      <c r="AT2264" s="191" t="n"/>
      <c r="AU2264" s="195">
        <f>IF($B2264="","",TEXT($A2264,"yyyymmdd")&amp;"_P"&amp;$C2264&amp;"_C"&amp;$F2264&amp;"_"&amp;TRIM(RIGHT(SUBSTITUTE(TRIM(SUBSTITUTE($L2264,CHAR(160)," "))," ",REPT(" ",60)),60))&amp;IF($P2264="","","-"&amp;TRIM(RIGHT(SUBSTITUTE(TRIM(SUBSTITUTE($P2264,CHAR(160)," "))," ",REPT(" ",60)),60)))&amp;IF($T2264="","","-"&amp;TRIM(RIGHT(SUBSTITUTE(TRIM(SUBSTITUTE($T2264,CHAR(160)," "))," ",REPT(" ",60)),60)))&amp;".jpg")</f>
        <v/>
      </c>
    </row>
    <row r="2265" ht="56" customHeight="1">
      <c r="A2265" s="169" t="n">
        <v>37906</v>
      </c>
      <c r="B2265" s="171" t="inlineStr">
        <is>
          <t>Bob Jane T-Marts 1000, 12 October, 2003</t>
        </is>
      </c>
      <c r="C2265" s="171" t="n">
        <v>17</v>
      </c>
      <c r="D2265" s="171" t="n"/>
      <c r="E2265" s="171" t="n"/>
      <c r="F2265" s="543" t="inlineStr">
        <is>
          <t>021</t>
        </is>
      </c>
      <c r="G2265" s="171" t="inlineStr">
        <is>
          <t>Team Kiwi Racing</t>
        </is>
      </c>
      <c r="H2265" s="171" t="n"/>
      <c r="I2265" s="171" t="inlineStr">
        <is>
          <t>Vodafone</t>
        </is>
      </c>
      <c r="J2265" s="171" t="inlineStr">
        <is>
          <t>Holden Commodore VX</t>
        </is>
      </c>
      <c r="K2265" s="171" t="n"/>
      <c r="L2265" s="171" t="inlineStr">
        <is>
          <t>Craig Baird</t>
        </is>
      </c>
      <c r="M2265" s="171" t="inlineStr">
        <is>
          <t>NZL</t>
        </is>
      </c>
      <c r="N2265" s="690">
        <f>_xlfn.LET(_xlpm.d,_xlfn.XLOOKUP(L2265,'[1]Birth Dates'!$A:$A,'[1]Birth Dates'!$B:$B,"",0),IF(_xlpm.d=0,"",_xlpm.d))</f>
        <v/>
      </c>
      <c r="O2265" s="171">
        <f>IF(OR(N2265="",A2265="",NOT(ISNUMBER(N2265)),N2265&gt;A2265),"",DATEDIF(N2265,A2265,"Y")&amp;" years, "&amp;DATEDIF(N2265,A2265,"YM")&amp;" months, "&amp;DATEDIF(N2265,A2265,"MD")&amp;" days")</f>
        <v/>
      </c>
      <c r="P2265" s="171" t="inlineStr">
        <is>
          <t>Mark Porter</t>
        </is>
      </c>
      <c r="Q2265" s="171" t="inlineStr">
        <is>
          <t>NZL</t>
        </is>
      </c>
      <c r="R2265" s="690">
        <f>_xlfn.LET(_xlpm.d,_xlfn.XLOOKUP(P2265,'[1]Birth Dates'!$A:$A,'[1]Birth Dates'!$B:$B,"",0),IF(_xlpm.d=0,"",_xlpm.d))</f>
        <v/>
      </c>
      <c r="S2265" s="171">
        <f>IF(OR(R2265="",A2265="",NOT(ISNUMBER(R2265)),R2265&gt;A2265),"",DATEDIF(R2265,A2265,"Y")&amp;" years, "&amp;DATEDIF(R2265,A2265,"YM")&amp;" months, "&amp;DATEDIF(R2265,A2265,"MD")&amp;" days")</f>
        <v/>
      </c>
      <c r="T2265" s="171" t="n"/>
      <c r="U2265" s="171" t="n"/>
      <c r="V2265" s="690">
        <f>_xlfn.LET(_xlpm.d,_xlfn.XLOOKUP(T2265,'[1]Birth Dates'!$A:$A,'[1]Birth Dates'!$B:$B,"",0),IF(_xlpm.d=0,"",_xlpm.d))</f>
        <v/>
      </c>
      <c r="W2265" s="171">
        <f>IF(OR(V2265="",A2265="",NOT(ISNUMBER(V2265)),V2265&gt;A2265),"",DATEDIF(V2265,A2265,"Y")&amp;" years, "&amp;DATEDIF(V2265,A2265,"YM")&amp;" months, "&amp;DATEDIF(V2265,A2265,"MD")&amp;" days")</f>
        <v/>
      </c>
      <c r="X2265" s="171" t="n"/>
      <c r="Y2265" s="171" t="n"/>
      <c r="Z2265" s="171" t="n"/>
      <c r="AA2265" s="171" t="n"/>
      <c r="AB2265" s="171" t="n">
        <v>26</v>
      </c>
      <c r="AC2265" s="171" t="n"/>
      <c r="AD2265" s="171" t="n"/>
      <c r="AE2265" s="574" t="inlineStr"/>
      <c r="AF2265" s="418">
        <f>IF(OR(AE2265="",AE2265="",AE2265=0),"",6.213/(AE2265*24))</f>
        <v/>
      </c>
      <c r="AG2265" s="241" t="n"/>
      <c r="AH2265" s="574" t="inlineStr"/>
      <c r="AI2265" s="418">
        <f>IF(OR(AH2265="",AH2265="",AH2265=0),"",6.213/(AH2265*24))</f>
        <v/>
      </c>
      <c r="AJ2265" s="175">
        <f>IF(AND(ISNUMBER(AB2265),ISNUMBER(AG2265)),AB2265-AG2265,"")</f>
        <v/>
      </c>
      <c r="AK2265" s="171" t="n"/>
      <c r="AL2265" s="171" t="n">
        <v>149</v>
      </c>
      <c r="AM2265" s="691" t="inlineStr">
        <is>
          <t>+12 laps</t>
        </is>
      </c>
      <c r="AN2265" s="671">
        <f>IF(OR(AL2265="",AM2265="",AM2265=0),"",AL2265*6.213/(AM2265*24))</f>
        <v/>
      </c>
      <c r="AO2265" s="477">
        <f>IF(AND(AL2265=AL2264,AM2265&lt;&gt;"",AM2264&lt;&gt;""),AM2265-AM2264,"")</f>
        <v/>
      </c>
      <c r="AP2265" s="171" t="n"/>
      <c r="AQ2265" s="574" t="inlineStr"/>
      <c r="AR2265" s="439">
        <f>IF(OR(AQ2265="",AQ2265="",AQ2265=0),"",6.213/(AQ2265*24))</f>
        <v/>
      </c>
      <c r="AS2265" s="436">
        <f>IF(OR(NOT(ISNUMBER(C2265)),NOT(ISNUMBER(AB2265))),"",IF(AG2265&lt;&gt;"",AG2265,AB2265)-C2265)</f>
        <v/>
      </c>
      <c r="AT2265" s="191" t="n"/>
      <c r="AU2265" s="195">
        <f>IF($B2265="","",TEXT($A2265,"yyyymmdd")&amp;"_P"&amp;$C2265&amp;"_C"&amp;$F2265&amp;"_"&amp;TRIM(RIGHT(SUBSTITUTE(TRIM(SUBSTITUTE($L2265,CHAR(160)," "))," ",REPT(" ",60)),60))&amp;IF($P2265="","","-"&amp;TRIM(RIGHT(SUBSTITUTE(TRIM(SUBSTITUTE($P2265,CHAR(160)," "))," ",REPT(" ",60)),60)))&amp;IF($T2265="","","-"&amp;TRIM(RIGHT(SUBSTITUTE(TRIM(SUBSTITUTE($T2265,CHAR(160)," "))," ",REPT(" ",60)),60)))&amp;".jpg")</f>
        <v/>
      </c>
    </row>
    <row r="2266" ht="56" customHeight="1">
      <c r="A2266" s="169" t="n">
        <v>37906</v>
      </c>
      <c r="B2266" s="171" t="inlineStr">
        <is>
          <t>Bob Jane T-Marts 1000, 12 October, 2003</t>
        </is>
      </c>
      <c r="C2266" s="171" t="n">
        <v>18</v>
      </c>
      <c r="D2266" s="171" t="n"/>
      <c r="E2266" s="171" t="n"/>
      <c r="F2266" s="171" t="n">
        <v>20</v>
      </c>
      <c r="G2266" s="171" t="inlineStr">
        <is>
          <t>Larkham Motor Sport</t>
        </is>
      </c>
      <c r="H2266" s="171" t="n"/>
      <c r="I2266" s="171" t="inlineStr">
        <is>
          <t>Orrcon Steel</t>
        </is>
      </c>
      <c r="J2266" s="171" t="inlineStr">
        <is>
          <t>Ford Falcon AU</t>
        </is>
      </c>
      <c r="K2266" s="171" t="n"/>
      <c r="L2266" s="171" t="inlineStr">
        <is>
          <t>Grant Johnson</t>
        </is>
      </c>
      <c r="M2266" s="171" t="inlineStr">
        <is>
          <t>AUS</t>
        </is>
      </c>
      <c r="N2266" s="690">
        <f>_xlfn.LET(_xlpm.d,_xlfn.XLOOKUP(L2266,'[1]Birth Dates'!$A:$A,'[1]Birth Dates'!$B:$B,"",0),IF(_xlpm.d=0,"",_xlpm.d))</f>
        <v/>
      </c>
      <c r="O2266" s="171">
        <f>IF(OR(N2266="",A2266="",NOT(ISNUMBER(N2266)),N2266&gt;A2266),"",DATEDIF(N2266,A2266,"Y")&amp;" years, "&amp;DATEDIF(N2266,A2266,"YM")&amp;" months, "&amp;DATEDIF(N2266,A2266,"MD")&amp;" days")</f>
        <v/>
      </c>
      <c r="P2266" s="171" t="inlineStr">
        <is>
          <t>Kerry Wade</t>
        </is>
      </c>
      <c r="Q2266" s="171" t="inlineStr">
        <is>
          <t>AUS</t>
        </is>
      </c>
      <c r="R2266" s="690">
        <f>_xlfn.LET(_xlpm.d,_xlfn.XLOOKUP(P2266,'[1]Birth Dates'!$A:$A,'[1]Birth Dates'!$B:$B,"",0),IF(_xlpm.d=0,"",_xlpm.d))</f>
        <v/>
      </c>
      <c r="S2266" s="171">
        <f>IF(OR(R2266="",A2266="",NOT(ISNUMBER(R2266)),R2266&gt;A2266),"",DATEDIF(R2266,A2266,"Y")&amp;" years, "&amp;DATEDIF(R2266,A2266,"YM")&amp;" months, "&amp;DATEDIF(R2266,A2266,"MD")&amp;" days")</f>
        <v/>
      </c>
      <c r="T2266" s="171" t="n"/>
      <c r="U2266" s="171" t="n"/>
      <c r="V2266" s="690">
        <f>_xlfn.LET(_xlpm.d,_xlfn.XLOOKUP(T2266,'[1]Birth Dates'!$A:$A,'[1]Birth Dates'!$B:$B,"",0),IF(_xlpm.d=0,"",_xlpm.d))</f>
        <v/>
      </c>
      <c r="W2266" s="171">
        <f>IF(OR(V2266="",A2266="",NOT(ISNUMBER(V2266)),V2266&gt;A2266),"",DATEDIF(V2266,A2266,"Y")&amp;" years, "&amp;DATEDIF(V2266,A2266,"YM")&amp;" months, "&amp;DATEDIF(V2266,A2266,"MD")&amp;" days")</f>
        <v/>
      </c>
      <c r="X2266" s="171" t="n"/>
      <c r="Y2266" s="171" t="n"/>
      <c r="Z2266" s="171" t="n"/>
      <c r="AA2266" s="171" t="n"/>
      <c r="AB2266" s="171" t="n">
        <v>33</v>
      </c>
      <c r="AC2266" s="171" t="n"/>
      <c r="AD2266" s="171" t="n"/>
      <c r="AE2266" s="574" t="inlineStr"/>
      <c r="AF2266" s="418">
        <f>IF(OR(AE2266="",AE2266="",AE2266=0),"",6.213/(AE2266*24))</f>
        <v/>
      </c>
      <c r="AG2266" s="241" t="n"/>
      <c r="AH2266" s="574" t="inlineStr"/>
      <c r="AI2266" s="418">
        <f>IF(OR(AH2266="",AH2266="",AH2266=0),"",6.213/(AH2266*24))</f>
        <v/>
      </c>
      <c r="AJ2266" s="175">
        <f>IF(AND(ISNUMBER(AB2266),ISNUMBER(AG2266)),AB2266-AG2266,"")</f>
        <v/>
      </c>
      <c r="AK2266" s="171" t="n"/>
      <c r="AL2266" s="171" t="n">
        <v>148</v>
      </c>
      <c r="AM2266" s="691" t="inlineStr">
        <is>
          <t>+13 laps</t>
        </is>
      </c>
      <c r="AN2266" s="671">
        <f>IF(OR(AL2266="",AM2266="",AM2266=0),"",AL2266*6.213/(AM2266*24))</f>
        <v/>
      </c>
      <c r="AO2266" s="477">
        <f>IF(AND(AL2266=AL2265,AM2266&lt;&gt;"",AM2265&lt;&gt;""),AM2266-AM2265,"")</f>
        <v/>
      </c>
      <c r="AP2266" s="171" t="n"/>
      <c r="AQ2266" s="574" t="inlineStr"/>
      <c r="AR2266" s="439">
        <f>IF(OR(AQ2266="",AQ2266="",AQ2266=0),"",6.213/(AQ2266*24))</f>
        <v/>
      </c>
      <c r="AS2266" s="436">
        <f>IF(OR(NOT(ISNUMBER(C2266)),NOT(ISNUMBER(AB2266))),"",IF(AG2266&lt;&gt;"",AG2266,AB2266)-C2266)</f>
        <v/>
      </c>
      <c r="AT2266" s="191" t="n"/>
      <c r="AU2266" s="195">
        <f>IF($B2266="","",TEXT($A2266,"yyyymmdd")&amp;"_P"&amp;$C2266&amp;"_C"&amp;$F2266&amp;"_"&amp;TRIM(RIGHT(SUBSTITUTE(TRIM(SUBSTITUTE($L2266,CHAR(160)," "))," ",REPT(" ",60)),60))&amp;IF($P2266="","","-"&amp;TRIM(RIGHT(SUBSTITUTE(TRIM(SUBSTITUTE($P2266,CHAR(160)," "))," ",REPT(" ",60)),60)))&amp;IF($T2266="","","-"&amp;TRIM(RIGHT(SUBSTITUTE(TRIM(SUBSTITUTE($T2266,CHAR(160)," "))," ",REPT(" ",60)),60)))&amp;".jpg")</f>
        <v/>
      </c>
    </row>
    <row r="2267" ht="56" customHeight="1">
      <c r="A2267" s="169" t="n">
        <v>37906</v>
      </c>
      <c r="B2267" s="171" t="inlineStr">
        <is>
          <t>Bob Jane T-Marts 1000, 12 October, 2003</t>
        </is>
      </c>
      <c r="C2267" s="171" t="n">
        <v>19</v>
      </c>
      <c r="D2267" s="171" t="n"/>
      <c r="E2267" s="171" t="n"/>
      <c r="F2267" s="171" t="n">
        <v>34</v>
      </c>
      <c r="G2267" s="171" t="inlineStr">
        <is>
          <t>Garry Rogers Motorsport</t>
        </is>
      </c>
      <c r="H2267" s="171" t="n"/>
      <c r="I2267" s="171" t="inlineStr">
        <is>
          <t>Valvoline, Repco</t>
        </is>
      </c>
      <c r="J2267" s="171" t="inlineStr">
        <is>
          <t>Holden Commodore VY</t>
        </is>
      </c>
      <c r="K2267" s="171" t="n"/>
      <c r="L2267" s="171" t="inlineStr">
        <is>
          <t>Garth Tander</t>
        </is>
      </c>
      <c r="M2267" s="171" t="inlineStr">
        <is>
          <t>AUS</t>
        </is>
      </c>
      <c r="N2267" s="690">
        <f>_xlfn.LET(_xlpm.d,_xlfn.XLOOKUP(L2267,'[1]Birth Dates'!$A:$A,'[1]Birth Dates'!$B:$B,"",0),IF(_xlpm.d=0,"",_xlpm.d))</f>
        <v/>
      </c>
      <c r="O2267" s="171">
        <f>IF(OR(N2267="",A2267="",NOT(ISNUMBER(N2267)),N2267&gt;A2267),"",DATEDIF(N2267,A2267,"Y")&amp;" years, "&amp;DATEDIF(N2267,A2267,"YM")&amp;" months, "&amp;DATEDIF(N2267,A2267,"MD")&amp;" days")</f>
        <v/>
      </c>
      <c r="P2267" s="171" t="inlineStr">
        <is>
          <t>Jamie Whincup</t>
        </is>
      </c>
      <c r="Q2267" s="171" t="inlineStr">
        <is>
          <t>AUS</t>
        </is>
      </c>
      <c r="R2267" s="690">
        <f>_xlfn.LET(_xlpm.d,_xlfn.XLOOKUP(P2267,'[1]Birth Dates'!$A:$A,'[1]Birth Dates'!$B:$B,"",0),IF(_xlpm.d=0,"",_xlpm.d))</f>
        <v/>
      </c>
      <c r="S2267" s="171">
        <f>IF(OR(R2267="",A2267="",NOT(ISNUMBER(R2267)),R2267&gt;A2267),"",DATEDIF(R2267,A2267,"Y")&amp;" years, "&amp;DATEDIF(R2267,A2267,"YM")&amp;" months, "&amp;DATEDIF(R2267,A2267,"MD")&amp;" days")</f>
        <v/>
      </c>
      <c r="T2267" s="171" t="n"/>
      <c r="U2267" s="171" t="n"/>
      <c r="V2267" s="690">
        <f>_xlfn.LET(_xlpm.d,_xlfn.XLOOKUP(T2267,'[1]Birth Dates'!$A:$A,'[1]Birth Dates'!$B:$B,"",0),IF(_xlpm.d=0,"",_xlpm.d))</f>
        <v/>
      </c>
      <c r="W2267" s="171">
        <f>IF(OR(V2267="",A2267="",NOT(ISNUMBER(V2267)),V2267&gt;A2267),"",DATEDIF(V2267,A2267,"Y")&amp;" years, "&amp;DATEDIF(V2267,A2267,"YM")&amp;" months, "&amp;DATEDIF(V2267,A2267,"MD")&amp;" days")</f>
        <v/>
      </c>
      <c r="X2267" s="171" t="n"/>
      <c r="Y2267" s="171" t="n"/>
      <c r="Z2267" s="171" t="n"/>
      <c r="AA2267" s="171" t="n"/>
      <c r="AB2267" s="171" t="n">
        <v>4</v>
      </c>
      <c r="AC2267" s="171" t="n"/>
      <c r="AD2267" s="171" t="n"/>
      <c r="AE2267" s="574" t="inlineStr"/>
      <c r="AF2267" s="418">
        <f>IF(OR(AE2267="",AE2267="",AE2267=0),"",6.213/(AE2267*24))</f>
        <v/>
      </c>
      <c r="AG2267" s="241" t="n"/>
      <c r="AH2267" s="574" t="inlineStr"/>
      <c r="AI2267" s="418">
        <f>IF(OR(AH2267="",AH2267="",AH2267=0),"",6.213/(AH2267*24))</f>
        <v/>
      </c>
      <c r="AJ2267" s="175">
        <f>IF(AND(ISNUMBER(AB2267),ISNUMBER(AG2267)),AB2267-AG2267,"")</f>
        <v/>
      </c>
      <c r="AK2267" s="171" t="n"/>
      <c r="AL2267" s="171" t="n">
        <v>146</v>
      </c>
      <c r="AM2267" s="691" t="inlineStr">
        <is>
          <t>+15 laps</t>
        </is>
      </c>
      <c r="AN2267" s="671">
        <f>IF(OR(AL2267="",AM2267="",AM2267=0),"",AL2267*6.213/(AM2267*24))</f>
        <v/>
      </c>
      <c r="AO2267" s="477">
        <f>IF(AND(AL2267=AL2266,AM2267&lt;&gt;"",AM2266&lt;&gt;""),AM2267-AM2266,"")</f>
        <v/>
      </c>
      <c r="AP2267" s="171" t="n">
        <v>90</v>
      </c>
      <c r="AQ2267" s="574" t="inlineStr">
        <is>
          <t>2:08.6730</t>
        </is>
      </c>
      <c r="AR2267" s="439">
        <f>IF(OR(AQ2267="",AQ2267="",AQ2267=0),"",6.213/(AQ2267*24))</f>
        <v/>
      </c>
      <c r="AS2267" s="436">
        <f>IF(OR(NOT(ISNUMBER(C2267)),NOT(ISNUMBER(AB2267))),"",IF(AG2267&lt;&gt;"",AG2267,AB2267)-C2267)</f>
        <v/>
      </c>
      <c r="AT2267" s="191" t="n"/>
      <c r="AU2267" s="195">
        <f>IF($B2267="","",TEXT($A2267,"yyyymmdd")&amp;"_P"&amp;$C2267&amp;"_C"&amp;$F2267&amp;"_"&amp;TRIM(RIGHT(SUBSTITUTE(TRIM(SUBSTITUTE($L2267,CHAR(160)," "))," ",REPT(" ",60)),60))&amp;IF($P2267="","","-"&amp;TRIM(RIGHT(SUBSTITUTE(TRIM(SUBSTITUTE($P2267,CHAR(160)," "))," ",REPT(" ",60)),60)))&amp;IF($T2267="","","-"&amp;TRIM(RIGHT(SUBSTITUTE(TRIM(SUBSTITUTE($T2267,CHAR(160)," "))," ",REPT(" ",60)),60)))&amp;".jpg")</f>
        <v/>
      </c>
    </row>
    <row r="2268" ht="56" customHeight="1">
      <c r="A2268" s="169" t="n">
        <v>37906</v>
      </c>
      <c r="B2268" s="171" t="inlineStr">
        <is>
          <t>Bob Jane T-Marts 1000, 12 October, 2003</t>
        </is>
      </c>
      <c r="C2268" s="171" t="n">
        <v>20</v>
      </c>
      <c r="D2268" s="171" t="n"/>
      <c r="E2268" s="171" t="n"/>
      <c r="F2268" s="171" t="n">
        <v>3</v>
      </c>
      <c r="G2268" s="171" t="inlineStr">
        <is>
          <t>Lansvale Smash Repairs</t>
        </is>
      </c>
      <c r="H2268" s="171" t="n"/>
      <c r="I2268" s="171" t="inlineStr">
        <is>
          <t>Sime Tyres</t>
        </is>
      </c>
      <c r="J2268" s="171" t="inlineStr">
        <is>
          <t>Holden Commodore VX</t>
        </is>
      </c>
      <c r="K2268" s="171" t="n"/>
      <c r="L2268" s="171" t="inlineStr">
        <is>
          <t>Cameron McConville</t>
        </is>
      </c>
      <c r="M2268" s="171" t="inlineStr">
        <is>
          <t>AUS</t>
        </is>
      </c>
      <c r="N2268" s="690">
        <f>_xlfn.LET(_xlpm.d,_xlfn.XLOOKUP(L2268,'[1]Birth Dates'!$A:$A,'[1]Birth Dates'!$B:$B,"",0),IF(_xlpm.d=0,"",_xlpm.d))</f>
        <v/>
      </c>
      <c r="O2268" s="171">
        <f>IF(OR(N2268="",A2268="",NOT(ISNUMBER(N2268)),N2268&gt;A2268),"",DATEDIF(N2268,A2268,"Y")&amp;" years, "&amp;DATEDIF(N2268,A2268,"YM")&amp;" months, "&amp;DATEDIF(N2268,A2268,"MD")&amp;" days")</f>
        <v/>
      </c>
      <c r="P2268" s="171" t="inlineStr">
        <is>
          <t>Tim Leahey</t>
        </is>
      </c>
      <c r="Q2268" s="171" t="inlineStr">
        <is>
          <t>AUS</t>
        </is>
      </c>
      <c r="R2268" s="690">
        <f>_xlfn.LET(_xlpm.d,_xlfn.XLOOKUP(P2268,'[1]Birth Dates'!$A:$A,'[1]Birth Dates'!$B:$B,"",0),IF(_xlpm.d=0,"",_xlpm.d))</f>
        <v/>
      </c>
      <c r="S2268" s="171">
        <f>IF(OR(R2268="",A2268="",NOT(ISNUMBER(R2268)),R2268&gt;A2268),"",DATEDIF(R2268,A2268,"Y")&amp;" years, "&amp;DATEDIF(R2268,A2268,"YM")&amp;" months, "&amp;DATEDIF(R2268,A2268,"MD")&amp;" days")</f>
        <v/>
      </c>
      <c r="T2268" s="171" t="n"/>
      <c r="U2268" s="171" t="n"/>
      <c r="V2268" s="690">
        <f>_xlfn.LET(_xlpm.d,_xlfn.XLOOKUP(T2268,'[1]Birth Dates'!$A:$A,'[1]Birth Dates'!$B:$B,"",0),IF(_xlpm.d=0,"",_xlpm.d))</f>
        <v/>
      </c>
      <c r="W2268" s="171">
        <f>IF(OR(V2268="",A2268="",NOT(ISNUMBER(V2268)),V2268&gt;A2268),"",DATEDIF(V2268,A2268,"Y")&amp;" years, "&amp;DATEDIF(V2268,A2268,"YM")&amp;" months, "&amp;DATEDIF(V2268,A2268,"MD")&amp;" days")</f>
        <v/>
      </c>
      <c r="X2268" s="171" t="n"/>
      <c r="Y2268" s="171" t="n"/>
      <c r="Z2268" s="171" t="n"/>
      <c r="AA2268" s="171" t="n"/>
      <c r="AB2268" s="171" t="n">
        <v>28</v>
      </c>
      <c r="AC2268" s="171" t="n"/>
      <c r="AD2268" s="171" t="n"/>
      <c r="AE2268" s="574" t="inlineStr"/>
      <c r="AF2268" s="418">
        <f>IF(OR(AE2268="",AE2268="",AE2268=0),"",6.213/(AE2268*24))</f>
        <v/>
      </c>
      <c r="AG2268" s="241" t="n"/>
      <c r="AH2268" s="574" t="inlineStr"/>
      <c r="AI2268" s="418">
        <f>IF(OR(AH2268="",AH2268="",AH2268=0),"",6.213/(AH2268*24))</f>
        <v/>
      </c>
      <c r="AJ2268" s="175">
        <f>IF(AND(ISNUMBER(AB2268),ISNUMBER(AG2268)),AB2268-AG2268,"")</f>
        <v/>
      </c>
      <c r="AK2268" s="171" t="n"/>
      <c r="AL2268" s="171" t="n">
        <v>144</v>
      </c>
      <c r="AM2268" s="691" t="inlineStr">
        <is>
          <t>+17 laps</t>
        </is>
      </c>
      <c r="AN2268" s="671">
        <f>IF(OR(AL2268="",AM2268="",AM2268=0),"",AL2268*6.213/(AM2268*24))</f>
        <v/>
      </c>
      <c r="AO2268" s="477">
        <f>IF(AND(AL2268=AL2267,AM2268&lt;&gt;"",AM2267&lt;&gt;""),AM2268-AM2267,"")</f>
        <v/>
      </c>
      <c r="AP2268" s="171" t="n"/>
      <c r="AQ2268" s="574" t="inlineStr"/>
      <c r="AR2268" s="439">
        <f>IF(OR(AQ2268="",AQ2268="",AQ2268=0),"",6.213/(AQ2268*24))</f>
        <v/>
      </c>
      <c r="AS2268" s="436">
        <f>IF(OR(NOT(ISNUMBER(C2268)),NOT(ISNUMBER(AB2268))),"",IF(AG2268&lt;&gt;"",AG2268,AB2268)-C2268)</f>
        <v/>
      </c>
      <c r="AT2268" s="191" t="n"/>
      <c r="AU2268" s="195">
        <f>IF($B2268="","",TEXT($A2268,"yyyymmdd")&amp;"_P"&amp;$C2268&amp;"_C"&amp;$F2268&amp;"_"&amp;TRIM(RIGHT(SUBSTITUTE(TRIM(SUBSTITUTE($L2268,CHAR(160)," "))," ",REPT(" ",60)),60))&amp;IF($P2268="","","-"&amp;TRIM(RIGHT(SUBSTITUTE(TRIM(SUBSTITUTE($P2268,CHAR(160)," "))," ",REPT(" ",60)),60)))&amp;IF($T2268="","","-"&amp;TRIM(RIGHT(SUBSTITUTE(TRIM(SUBSTITUTE($T2268,CHAR(160)," "))," ",REPT(" ",60)),60)))&amp;".jpg")</f>
        <v/>
      </c>
    </row>
    <row r="2269" ht="56" customHeight="1">
      <c r="A2269" s="169" t="n">
        <v>37906</v>
      </c>
      <c r="B2269" s="171" t="inlineStr">
        <is>
          <t>Bob Jane T-Marts 1000, 12 October, 2003</t>
        </is>
      </c>
      <c r="C2269" s="171" t="n">
        <v>21</v>
      </c>
      <c r="D2269" s="171" t="n"/>
      <c r="E2269" s="171" t="n"/>
      <c r="F2269" s="171" t="n">
        <v>13</v>
      </c>
      <c r="G2269" s="171" t="inlineStr">
        <is>
          <t>Robert Smith Racing</t>
        </is>
      </c>
      <c r="H2269" s="171" t="n"/>
      <c r="I2269" s="171" t="inlineStr">
        <is>
          <t>Smiths Trucks</t>
        </is>
      </c>
      <c r="J2269" s="171" t="inlineStr">
        <is>
          <t>Holden Commodore VX[5]</t>
        </is>
      </c>
      <c r="K2269" s="171" t="n"/>
      <c r="L2269" s="171" t="inlineStr">
        <is>
          <t>Steve Owen</t>
        </is>
      </c>
      <c r="M2269" s="171" t="inlineStr">
        <is>
          <t>AUS</t>
        </is>
      </c>
      <c r="N2269" s="690">
        <f>_xlfn.LET(_xlpm.d,_xlfn.XLOOKUP(L2269,'[1]Birth Dates'!$A:$A,'[1]Birth Dates'!$B:$B,"",0),IF(_xlpm.d=0,"",_xlpm.d))</f>
        <v/>
      </c>
      <c r="O2269" s="171">
        <f>IF(OR(N2269="",A2269="",NOT(ISNUMBER(N2269)),N2269&gt;A2269),"",DATEDIF(N2269,A2269,"Y")&amp;" years, "&amp;DATEDIF(N2269,A2269,"YM")&amp;" months, "&amp;DATEDIF(N2269,A2269,"MD")&amp;" days")</f>
        <v/>
      </c>
      <c r="P2269" s="171" t="inlineStr">
        <is>
          <t>Phillip Scifleet</t>
        </is>
      </c>
      <c r="Q2269" s="171" t="inlineStr">
        <is>
          <t>AUS</t>
        </is>
      </c>
      <c r="R2269" s="690">
        <f>_xlfn.LET(_xlpm.d,_xlfn.XLOOKUP(P2269,'[1]Birth Dates'!$A:$A,'[1]Birth Dates'!$B:$B,"",0),IF(_xlpm.d=0,"",_xlpm.d))</f>
        <v/>
      </c>
      <c r="S2269" s="171">
        <f>IF(OR(R2269="",A2269="",NOT(ISNUMBER(R2269)),R2269&gt;A2269),"",DATEDIF(R2269,A2269,"Y")&amp;" years, "&amp;DATEDIF(R2269,A2269,"YM")&amp;" months, "&amp;DATEDIF(R2269,A2269,"MD")&amp;" days")</f>
        <v/>
      </c>
      <c r="T2269" s="171" t="n"/>
      <c r="U2269" s="171" t="n"/>
      <c r="V2269" s="690">
        <f>_xlfn.LET(_xlpm.d,_xlfn.XLOOKUP(T2269,'[1]Birth Dates'!$A:$A,'[1]Birth Dates'!$B:$B,"",0),IF(_xlpm.d=0,"",_xlpm.d))</f>
        <v/>
      </c>
      <c r="W2269" s="171">
        <f>IF(OR(V2269="",A2269="",NOT(ISNUMBER(V2269)),V2269&gt;A2269),"",DATEDIF(V2269,A2269,"Y")&amp;" years, "&amp;DATEDIF(V2269,A2269,"YM")&amp;" months, "&amp;DATEDIF(V2269,A2269,"MD")&amp;" days")</f>
        <v/>
      </c>
      <c r="X2269" s="171" t="n"/>
      <c r="Y2269" s="171" t="n"/>
      <c r="Z2269" s="171" t="n"/>
      <c r="AA2269" s="171" t="n"/>
      <c r="AB2269" s="171" t="n">
        <v>23</v>
      </c>
      <c r="AC2269" s="171" t="n"/>
      <c r="AD2269" s="171" t="n"/>
      <c r="AE2269" s="574" t="inlineStr"/>
      <c r="AF2269" s="418">
        <f>IF(OR(AE2269="",AE2269="",AE2269=0),"",6.213/(AE2269*24))</f>
        <v/>
      </c>
      <c r="AG2269" s="241" t="n"/>
      <c r="AH2269" s="574" t="inlineStr"/>
      <c r="AI2269" s="418">
        <f>IF(OR(AH2269="",AH2269="",AH2269=0),"",6.213/(AH2269*24))</f>
        <v/>
      </c>
      <c r="AJ2269" s="175">
        <f>IF(AND(ISNUMBER(AB2269),ISNUMBER(AG2269)),AB2269-AG2269,"")</f>
        <v/>
      </c>
      <c r="AK2269" s="171" t="n"/>
      <c r="AL2269" s="171" t="n">
        <v>141</v>
      </c>
      <c r="AM2269" s="691" t="inlineStr">
        <is>
          <t>+20 laps</t>
        </is>
      </c>
      <c r="AN2269" s="671">
        <f>IF(OR(AL2269="",AM2269="",AM2269=0),"",AL2269*6.213/(AM2269*24))</f>
        <v/>
      </c>
      <c r="AO2269" s="477">
        <f>IF(AND(AL2269=AL2268,AM2269&lt;&gt;"",AM2268&lt;&gt;""),AM2269-AM2268,"")</f>
        <v/>
      </c>
      <c r="AP2269" s="171" t="n"/>
      <c r="AQ2269" s="574" t="inlineStr"/>
      <c r="AR2269" s="439">
        <f>IF(OR(AQ2269="",AQ2269="",AQ2269=0),"",6.213/(AQ2269*24))</f>
        <v/>
      </c>
      <c r="AS2269" s="436">
        <f>IF(OR(NOT(ISNUMBER(C2269)),NOT(ISNUMBER(AB2269))),"",IF(AG2269&lt;&gt;"",AG2269,AB2269)-C2269)</f>
        <v/>
      </c>
      <c r="AT2269" s="191" t="n"/>
      <c r="AU2269" s="195">
        <f>IF($B2269="","",TEXT($A2269,"yyyymmdd")&amp;"_P"&amp;$C2269&amp;"_C"&amp;$F2269&amp;"_"&amp;TRIM(RIGHT(SUBSTITUTE(TRIM(SUBSTITUTE($L2269,CHAR(160)," "))," ",REPT(" ",60)),60))&amp;IF($P2269="","","-"&amp;TRIM(RIGHT(SUBSTITUTE(TRIM(SUBSTITUTE($P2269,CHAR(160)," "))," ",REPT(" ",60)),60)))&amp;IF($T2269="","","-"&amp;TRIM(RIGHT(SUBSTITUTE(TRIM(SUBSTITUTE($T2269,CHAR(160)," "))," ",REPT(" ",60)),60)))&amp;".jpg")</f>
        <v/>
      </c>
    </row>
    <row r="2270" ht="56" customHeight="1">
      <c r="A2270" s="169" t="n">
        <v>37906</v>
      </c>
      <c r="B2270" s="171" t="inlineStr">
        <is>
          <t>Bob Jane T-Marts 1000, 12 October, 2003</t>
        </is>
      </c>
      <c r="C2270" s="171" t="n">
        <v>22</v>
      </c>
      <c r="D2270" s="171" t="n"/>
      <c r="E2270" s="171" t="n"/>
      <c r="F2270" s="171" t="n">
        <v>44</v>
      </c>
      <c r="G2270" s="171" t="inlineStr">
        <is>
          <t>Team Dynamik</t>
        </is>
      </c>
      <c r="H2270" s="171" t="n"/>
      <c r="I2270" s="171" t="inlineStr">
        <is>
          <t>World Industries</t>
        </is>
      </c>
      <c r="J2270" s="171" t="inlineStr">
        <is>
          <t>Holden Commodore VY</t>
        </is>
      </c>
      <c r="K2270" s="171" t="n"/>
      <c r="L2270" s="171" t="inlineStr">
        <is>
          <t>Simon Wills</t>
        </is>
      </c>
      <c r="M2270" s="171" t="inlineStr">
        <is>
          <t>NZL</t>
        </is>
      </c>
      <c r="N2270" s="690">
        <f>_xlfn.LET(_xlpm.d,_xlfn.XLOOKUP(L2270,'[1]Birth Dates'!$A:$A,'[1]Birth Dates'!$B:$B,"",0),IF(_xlpm.d=0,"",_xlpm.d))</f>
        <v/>
      </c>
      <c r="O2270" s="171">
        <f>IF(OR(N2270="",A2270="",NOT(ISNUMBER(N2270)),N2270&gt;A2270),"",DATEDIF(N2270,A2270,"Y")&amp;" years, "&amp;DATEDIF(N2270,A2270,"YM")&amp;" months, "&amp;DATEDIF(N2270,A2270,"MD")&amp;" days")</f>
        <v/>
      </c>
      <c r="P2270" s="171" t="inlineStr">
        <is>
          <t>Jason Richards</t>
        </is>
      </c>
      <c r="Q2270" s="171" t="inlineStr">
        <is>
          <t>NZL</t>
        </is>
      </c>
      <c r="R2270" s="690">
        <f>_xlfn.LET(_xlpm.d,_xlfn.XLOOKUP(P2270,'[1]Birth Dates'!$A:$A,'[1]Birth Dates'!$B:$B,"",0),IF(_xlpm.d=0,"",_xlpm.d))</f>
        <v/>
      </c>
      <c r="S2270" s="171">
        <f>IF(OR(R2270="",A2270="",NOT(ISNUMBER(R2270)),R2270&gt;A2270),"",DATEDIF(R2270,A2270,"Y")&amp;" years, "&amp;DATEDIF(R2270,A2270,"YM")&amp;" months, "&amp;DATEDIF(R2270,A2270,"MD")&amp;" days")</f>
        <v/>
      </c>
      <c r="T2270" s="171" t="n"/>
      <c r="U2270" s="171" t="n"/>
      <c r="V2270" s="690">
        <f>_xlfn.LET(_xlpm.d,_xlfn.XLOOKUP(T2270,'[1]Birth Dates'!$A:$A,'[1]Birth Dates'!$B:$B,"",0),IF(_xlpm.d=0,"",_xlpm.d))</f>
        <v/>
      </c>
      <c r="W2270" s="171">
        <f>IF(OR(V2270="",A2270="",NOT(ISNUMBER(V2270)),V2270&gt;A2270),"",DATEDIF(V2270,A2270,"Y")&amp;" years, "&amp;DATEDIF(V2270,A2270,"YM")&amp;" months, "&amp;DATEDIF(V2270,A2270,"MD")&amp;" days")</f>
        <v/>
      </c>
      <c r="X2270" s="171" t="n"/>
      <c r="Y2270" s="171" t="n"/>
      <c r="Z2270" s="171" t="n"/>
      <c r="AA2270" s="171" t="n"/>
      <c r="AB2270" s="171" t="n">
        <v>20</v>
      </c>
      <c r="AC2270" s="171" t="n"/>
      <c r="AD2270" s="171" t="n"/>
      <c r="AE2270" s="574" t="inlineStr"/>
      <c r="AF2270" s="418">
        <f>IF(OR(AE2270="",AE2270="",AE2270=0),"",6.213/(AE2270*24))</f>
        <v/>
      </c>
      <c r="AG2270" s="241" t="n"/>
      <c r="AH2270" s="574" t="inlineStr"/>
      <c r="AI2270" s="418">
        <f>IF(OR(AH2270="",AH2270="",AH2270=0),"",6.213/(AH2270*24))</f>
        <v/>
      </c>
      <c r="AJ2270" s="175">
        <f>IF(AND(ISNUMBER(AB2270),ISNUMBER(AG2270)),AB2270-AG2270,"")</f>
        <v/>
      </c>
      <c r="AK2270" s="171" t="n"/>
      <c r="AL2270" s="171" t="n">
        <v>139</v>
      </c>
      <c r="AM2270" s="691" t="inlineStr">
        <is>
          <t>+22 laps</t>
        </is>
      </c>
      <c r="AN2270" s="671">
        <f>IF(OR(AL2270="",AM2270="",AM2270=0),"",AL2270*6.213/(AM2270*24))</f>
        <v/>
      </c>
      <c r="AO2270" s="477">
        <f>IF(AND(AL2270=AL2269,AM2270&lt;&gt;"",AM2269&lt;&gt;""),AM2270-AM2269,"")</f>
        <v/>
      </c>
      <c r="AP2270" s="171" t="n"/>
      <c r="AQ2270" s="574" t="inlineStr"/>
      <c r="AR2270" s="439">
        <f>IF(OR(AQ2270="",AQ2270="",AQ2270=0),"",6.213/(AQ2270*24))</f>
        <v/>
      </c>
      <c r="AS2270" s="436">
        <f>IF(OR(NOT(ISNUMBER(C2270)),NOT(ISNUMBER(AB2270))),"",IF(AG2270&lt;&gt;"",AG2270,AB2270)-C2270)</f>
        <v/>
      </c>
      <c r="AT2270" s="191" t="n"/>
      <c r="AU2270" s="195">
        <f>IF($B2270="","",TEXT($A2270,"yyyymmdd")&amp;"_P"&amp;$C2270&amp;"_C"&amp;$F2270&amp;"_"&amp;TRIM(RIGHT(SUBSTITUTE(TRIM(SUBSTITUTE($L2270,CHAR(160)," "))," ",REPT(" ",60)),60))&amp;IF($P2270="","","-"&amp;TRIM(RIGHT(SUBSTITUTE(TRIM(SUBSTITUTE($P2270,CHAR(160)," "))," ",REPT(" ",60)),60)))&amp;IF($T2270="","","-"&amp;TRIM(RIGHT(SUBSTITUTE(TRIM(SUBSTITUTE($T2270,CHAR(160)," "))," ",REPT(" ",60)),60)))&amp;".jpg")</f>
        <v/>
      </c>
    </row>
    <row r="2271" ht="56" customHeight="1">
      <c r="A2271" s="169" t="n">
        <v>37906</v>
      </c>
      <c r="B2271" s="171" t="inlineStr">
        <is>
          <t>Bob Jane T-Marts 1000, 12 October, 2003</t>
        </is>
      </c>
      <c r="C2271" s="171" t="n">
        <v>23</v>
      </c>
      <c r="D2271" s="171" t="n"/>
      <c r="E2271" s="171" t="n"/>
      <c r="F2271" s="171" t="n">
        <v>89</v>
      </c>
      <c r="G2271" s="171" t="inlineStr">
        <is>
          <t>Sydney Star Racing</t>
        </is>
      </c>
      <c r="H2271" s="171" t="n"/>
      <c r="I2271" s="171" t="inlineStr">
        <is>
          <t>Gulf Western Oil</t>
        </is>
      </c>
      <c r="J2271" s="171" t="inlineStr">
        <is>
          <t>Ford Falcon AU</t>
        </is>
      </c>
      <c r="K2271" s="171" t="n"/>
      <c r="L2271" s="171" t="inlineStr">
        <is>
          <t>Mal Rose</t>
        </is>
      </c>
      <c r="M2271" s="171" t="inlineStr">
        <is>
          <t>AUS</t>
        </is>
      </c>
      <c r="N2271" s="690">
        <f>_xlfn.LET(_xlpm.d,_xlfn.XLOOKUP(L2271,'[1]Birth Dates'!$A:$A,'[1]Birth Dates'!$B:$B,"",0),IF(_xlpm.d=0,"",_xlpm.d))</f>
        <v/>
      </c>
      <c r="O2271" s="171">
        <f>IF(OR(N2271="",A2271="",NOT(ISNUMBER(N2271)),N2271&gt;A2271),"",DATEDIF(N2271,A2271,"Y")&amp;" years, "&amp;DATEDIF(N2271,A2271,"YM")&amp;" months, "&amp;DATEDIF(N2271,A2271,"MD")&amp;" days")</f>
        <v/>
      </c>
      <c r="P2271" s="171" t="inlineStr">
        <is>
          <t>Grant Elliott</t>
        </is>
      </c>
      <c r="Q2271" s="171" t="inlineStr">
        <is>
          <t>AUS</t>
        </is>
      </c>
      <c r="R2271" s="690">
        <f>_xlfn.LET(_xlpm.d,_xlfn.XLOOKUP(P2271,'[1]Birth Dates'!$A:$A,'[1]Birth Dates'!$B:$B,"",0),IF(_xlpm.d=0,"",_xlpm.d))</f>
        <v/>
      </c>
      <c r="S2271" s="171">
        <f>IF(OR(R2271="",A2271="",NOT(ISNUMBER(R2271)),R2271&gt;A2271),"",DATEDIF(R2271,A2271,"Y")&amp;" years, "&amp;DATEDIF(R2271,A2271,"YM")&amp;" months, "&amp;DATEDIF(R2271,A2271,"MD")&amp;" days")</f>
        <v/>
      </c>
      <c r="T2271" s="171" t="n"/>
      <c r="U2271" s="171" t="n"/>
      <c r="V2271" s="690">
        <f>_xlfn.LET(_xlpm.d,_xlfn.XLOOKUP(T2271,'[1]Birth Dates'!$A:$A,'[1]Birth Dates'!$B:$B,"",0),IF(_xlpm.d=0,"",_xlpm.d))</f>
        <v/>
      </c>
      <c r="W2271" s="171">
        <f>IF(OR(V2271="",A2271="",NOT(ISNUMBER(V2271)),V2271&gt;A2271),"",DATEDIF(V2271,A2271,"Y")&amp;" years, "&amp;DATEDIF(V2271,A2271,"YM")&amp;" months, "&amp;DATEDIF(V2271,A2271,"MD")&amp;" days")</f>
        <v/>
      </c>
      <c r="X2271" s="171" t="n"/>
      <c r="Y2271" s="171" t="n"/>
      <c r="Z2271" s="171" t="n"/>
      <c r="AA2271" s="171" t="n"/>
      <c r="AB2271" s="171" t="n">
        <v>37</v>
      </c>
      <c r="AC2271" s="171" t="n"/>
      <c r="AD2271" s="171" t="n"/>
      <c r="AE2271" s="574" t="inlineStr"/>
      <c r="AF2271" s="418">
        <f>IF(OR(AE2271="",AE2271="",AE2271=0),"",6.213/(AE2271*24))</f>
        <v/>
      </c>
      <c r="AG2271" s="241" t="n"/>
      <c r="AH2271" s="574" t="inlineStr"/>
      <c r="AI2271" s="418">
        <f>IF(OR(AH2271="",AH2271="",AH2271=0),"",6.213/(AH2271*24))</f>
        <v/>
      </c>
      <c r="AJ2271" s="175">
        <f>IF(AND(ISNUMBER(AB2271),ISNUMBER(AG2271)),AB2271-AG2271,"")</f>
        <v/>
      </c>
      <c r="AK2271" s="171" t="n"/>
      <c r="AL2271" s="171" t="n">
        <v>126</v>
      </c>
      <c r="AM2271" s="691" t="inlineStr">
        <is>
          <t>+35 laps</t>
        </is>
      </c>
      <c r="AN2271" s="671">
        <f>IF(OR(AL2271="",AM2271="",AM2271=0),"",AL2271*6.213/(AM2271*24))</f>
        <v/>
      </c>
      <c r="AO2271" s="477">
        <f>IF(AND(AL2271=AL2270,AM2271&lt;&gt;"",AM2270&lt;&gt;""),AM2271-AM2270,"")</f>
        <v/>
      </c>
      <c r="AP2271" s="171" t="n"/>
      <c r="AQ2271" s="574" t="inlineStr"/>
      <c r="AR2271" s="439">
        <f>IF(OR(AQ2271="",AQ2271="",AQ2271=0),"",6.213/(AQ2271*24))</f>
        <v/>
      </c>
      <c r="AS2271" s="436">
        <f>IF(OR(NOT(ISNUMBER(C2271)),NOT(ISNUMBER(AB2271))),"",IF(AG2271&lt;&gt;"",AG2271,AB2271)-C2271)</f>
        <v/>
      </c>
      <c r="AT2271" s="191" t="n"/>
      <c r="AU2271" s="195">
        <f>IF($B2271="","",TEXT($A2271,"yyyymmdd")&amp;"_P"&amp;$C2271&amp;"_C"&amp;$F2271&amp;"_"&amp;TRIM(RIGHT(SUBSTITUTE(TRIM(SUBSTITUTE($L2271,CHAR(160)," "))," ",REPT(" ",60)),60))&amp;IF($P2271="","","-"&amp;TRIM(RIGHT(SUBSTITUTE(TRIM(SUBSTITUTE($P2271,CHAR(160)," "))," ",REPT(" ",60)),60)))&amp;IF($T2271="","","-"&amp;TRIM(RIGHT(SUBSTITUTE(TRIM(SUBSTITUTE($T2271,CHAR(160)," "))," ",REPT(" ",60)),60)))&amp;".jpg")</f>
        <v/>
      </c>
    </row>
    <row r="2272" ht="56" customHeight="1">
      <c r="A2272" s="169" t="n">
        <v>37906</v>
      </c>
      <c r="B2272" s="171" t="inlineStr">
        <is>
          <t>Bob Jane T-Marts 1000, 12 October, 2003</t>
        </is>
      </c>
      <c r="C2272" s="171" t="inlineStr">
        <is>
          <t>DNF</t>
        </is>
      </c>
      <c r="D2272" s="171" t="n"/>
      <c r="E2272" s="171" t="n"/>
      <c r="F2272" s="171" t="n">
        <v>16</v>
      </c>
      <c r="G2272" s="171" t="inlineStr">
        <is>
          <t>Paul Weel Racing</t>
        </is>
      </c>
      <c r="H2272" s="171" t="n"/>
      <c r="I2272" s="171" t="inlineStr">
        <is>
          <t>Betta Electrical</t>
        </is>
      </c>
      <c r="J2272" s="171" t="inlineStr">
        <is>
          <t>Holden Commodore VX</t>
        </is>
      </c>
      <c r="K2272" s="171" t="n"/>
      <c r="L2272" s="171" t="inlineStr">
        <is>
          <t>Greg Ritter</t>
        </is>
      </c>
      <c r="M2272" s="171" t="inlineStr">
        <is>
          <t>AUS</t>
        </is>
      </c>
      <c r="N2272" s="690">
        <f>_xlfn.LET(_xlpm.d,_xlfn.XLOOKUP(L2272,'[1]Birth Dates'!$A:$A,'[1]Birth Dates'!$B:$B,"",0),IF(_xlpm.d=0,"",_xlpm.d))</f>
        <v/>
      </c>
      <c r="O2272" s="171">
        <f>IF(OR(N2272="",A2272="",NOT(ISNUMBER(N2272)),N2272&gt;A2272),"",DATEDIF(N2272,A2272,"Y")&amp;" years, "&amp;DATEDIF(N2272,A2272,"YM")&amp;" months, "&amp;DATEDIF(N2272,A2272,"MD")&amp;" days")</f>
        <v/>
      </c>
      <c r="P2272" s="171" t="inlineStr">
        <is>
          <t>Marcus Marshall</t>
        </is>
      </c>
      <c r="Q2272" s="171" t="inlineStr">
        <is>
          <t>AUS</t>
        </is>
      </c>
      <c r="R2272" s="690">
        <f>_xlfn.LET(_xlpm.d,_xlfn.XLOOKUP(P2272,'[1]Birth Dates'!$A:$A,'[1]Birth Dates'!$B:$B,"",0),IF(_xlpm.d=0,"",_xlpm.d))</f>
        <v/>
      </c>
      <c r="S2272" s="171">
        <f>IF(OR(R2272="",A2272="",NOT(ISNUMBER(R2272)),R2272&gt;A2272),"",DATEDIF(R2272,A2272,"Y")&amp;" years, "&amp;DATEDIF(R2272,A2272,"YM")&amp;" months, "&amp;DATEDIF(R2272,A2272,"MD")&amp;" days")</f>
        <v/>
      </c>
      <c r="T2272" s="171" t="n"/>
      <c r="U2272" s="171" t="n"/>
      <c r="V2272" s="690">
        <f>_xlfn.LET(_xlpm.d,_xlfn.XLOOKUP(T2272,'[1]Birth Dates'!$A:$A,'[1]Birth Dates'!$B:$B,"",0),IF(_xlpm.d=0,"",_xlpm.d))</f>
        <v/>
      </c>
      <c r="W2272" s="171">
        <f>IF(OR(V2272="",A2272="",NOT(ISNUMBER(V2272)),V2272&gt;A2272),"",DATEDIF(V2272,A2272,"Y")&amp;" years, "&amp;DATEDIF(V2272,A2272,"YM")&amp;" months, "&amp;DATEDIF(V2272,A2272,"MD")&amp;" days")</f>
        <v/>
      </c>
      <c r="X2272" s="171" t="n"/>
      <c r="Y2272" s="171" t="n"/>
      <c r="Z2272" s="171" t="n"/>
      <c r="AA2272" s="171" t="n"/>
      <c r="AB2272" s="171" t="n">
        <v>12</v>
      </c>
      <c r="AC2272" s="171" t="n"/>
      <c r="AD2272" s="171" t="n"/>
      <c r="AE2272" s="574" t="inlineStr"/>
      <c r="AF2272" s="418">
        <f>IF(OR(AE2272="",AE2272="",AE2272=0),"",6.213/(AE2272*24))</f>
        <v/>
      </c>
      <c r="AG2272" s="241" t="n"/>
      <c r="AH2272" s="574" t="inlineStr"/>
      <c r="AI2272" s="418">
        <f>IF(OR(AH2272="",AH2272="",AH2272=0),"",6.213/(AH2272*24))</f>
        <v/>
      </c>
      <c r="AJ2272" s="175">
        <f>IF(AND(ISNUMBER(AB2272),ISNUMBER(AG2272)),AB2272-AG2272,"")</f>
        <v/>
      </c>
      <c r="AK2272" s="171" t="inlineStr">
        <is>
          <t>Radiator damage</t>
        </is>
      </c>
      <c r="AL2272" s="171" t="n">
        <v>159</v>
      </c>
      <c r="AM2272" s="691" t="n"/>
      <c r="AN2272" s="671">
        <f>IF(OR(AL2272="",AM2272="",AM2272=0),"",AL2272*6.213/(AM2272*24))</f>
        <v/>
      </c>
      <c r="AO2272" s="477">
        <f>IF(AND(AL2272=AL2271,AM2272&lt;&gt;"",AM2271&lt;&gt;""),AM2272-AM2271,"")</f>
        <v/>
      </c>
      <c r="AP2272" s="171" t="n"/>
      <c r="AQ2272" s="574" t="inlineStr"/>
      <c r="AR2272" s="439">
        <f>IF(OR(AQ2272="",AQ2272="",AQ2272=0),"",6.213/(AQ2272*24))</f>
        <v/>
      </c>
      <c r="AS2272" s="436">
        <f>IF(OR(NOT(ISNUMBER(C2272)),NOT(ISNUMBER(AB2272))),"",IF(AG2272&lt;&gt;"",AG2272,AB2272)-C2272)</f>
        <v/>
      </c>
      <c r="AT2272" s="191" t="n"/>
      <c r="AU2272" s="195">
        <f>IF($B2272="","",TEXT($A2272,"yyyymmdd")&amp;"_P"&amp;$C2272&amp;"_C"&amp;$F2272&amp;"_"&amp;TRIM(RIGHT(SUBSTITUTE(TRIM(SUBSTITUTE($L2272,CHAR(160)," "))," ",REPT(" ",60)),60))&amp;IF($P2272="","","-"&amp;TRIM(RIGHT(SUBSTITUTE(TRIM(SUBSTITUTE($P2272,CHAR(160)," "))," ",REPT(" ",60)),60)))&amp;IF($T2272="","","-"&amp;TRIM(RIGHT(SUBSTITUTE(TRIM(SUBSTITUTE($T2272,CHAR(160)," "))," ",REPT(" ",60)),60)))&amp;".jpg")</f>
        <v/>
      </c>
    </row>
    <row r="2273" ht="56" customHeight="1">
      <c r="A2273" s="169" t="n">
        <v>37906</v>
      </c>
      <c r="B2273" s="171" t="inlineStr">
        <is>
          <t>Bob Jane T-Marts 1000, 12 October, 2003</t>
        </is>
      </c>
      <c r="C2273" s="171" t="inlineStr">
        <is>
          <t>DNF</t>
        </is>
      </c>
      <c r="D2273" s="171" t="n"/>
      <c r="E2273" s="171" t="n"/>
      <c r="F2273" s="171" t="n">
        <v>66</v>
      </c>
      <c r="G2273" s="171" t="inlineStr">
        <is>
          <t>Triple Eight Race Engineering</t>
        </is>
      </c>
      <c r="H2273" s="171" t="n"/>
      <c r="I2273" s="171" t="inlineStr">
        <is>
          <t>Betta Electrical</t>
        </is>
      </c>
      <c r="J2273" s="171" t="inlineStr">
        <is>
          <t>Ford Falcon BA</t>
        </is>
      </c>
      <c r="K2273" s="171" t="n"/>
      <c r="L2273" s="171" t="inlineStr">
        <is>
          <t>Dean Canto</t>
        </is>
      </c>
      <c r="M2273" s="171" t="inlineStr">
        <is>
          <t>AUS</t>
        </is>
      </c>
      <c r="N2273" s="690">
        <f>_xlfn.LET(_xlpm.d,_xlfn.XLOOKUP(L2273,'[1]Birth Dates'!$A:$A,'[1]Birth Dates'!$B:$B,"",0),IF(_xlpm.d=0,"",_xlpm.d))</f>
        <v/>
      </c>
      <c r="O2273" s="171">
        <f>IF(OR(N2273="",A2273="",NOT(ISNUMBER(N2273)),N2273&gt;A2273),"",DATEDIF(N2273,A2273,"Y")&amp;" years, "&amp;DATEDIF(N2273,A2273,"YM")&amp;" months, "&amp;DATEDIF(N2273,A2273,"MD")&amp;" days")</f>
        <v/>
      </c>
      <c r="P2273" s="171" t="inlineStr">
        <is>
          <t>Matthew White</t>
        </is>
      </c>
      <c r="Q2273" s="171" t="inlineStr">
        <is>
          <t>AUS</t>
        </is>
      </c>
      <c r="R2273" s="690">
        <f>_xlfn.LET(_xlpm.d,_xlfn.XLOOKUP(P2273,'[1]Birth Dates'!$A:$A,'[1]Birth Dates'!$B:$B,"",0),IF(_xlpm.d=0,"",_xlpm.d))</f>
        <v/>
      </c>
      <c r="S2273" s="171">
        <f>IF(OR(R2273="",A2273="",NOT(ISNUMBER(R2273)),R2273&gt;A2273),"",DATEDIF(R2273,A2273,"Y")&amp;" years, "&amp;DATEDIF(R2273,A2273,"YM")&amp;" months, "&amp;DATEDIF(R2273,A2273,"MD")&amp;" days")</f>
        <v/>
      </c>
      <c r="T2273" s="171" t="n"/>
      <c r="U2273" s="171" t="n"/>
      <c r="V2273" s="690">
        <f>_xlfn.LET(_xlpm.d,_xlfn.XLOOKUP(T2273,'[1]Birth Dates'!$A:$A,'[1]Birth Dates'!$B:$B,"",0),IF(_xlpm.d=0,"",_xlpm.d))</f>
        <v/>
      </c>
      <c r="W2273" s="171">
        <f>IF(OR(V2273="",A2273="",NOT(ISNUMBER(V2273)),V2273&gt;A2273),"",DATEDIF(V2273,A2273,"Y")&amp;" years, "&amp;DATEDIF(V2273,A2273,"YM")&amp;" months, "&amp;DATEDIF(V2273,A2273,"MD")&amp;" days")</f>
        <v/>
      </c>
      <c r="X2273" s="171" t="n"/>
      <c r="Y2273" s="171" t="n"/>
      <c r="Z2273" s="171" t="n"/>
      <c r="AA2273" s="171" t="n"/>
      <c r="AB2273" s="171" t="n">
        <v>17</v>
      </c>
      <c r="AC2273" s="171" t="n"/>
      <c r="AD2273" s="171" t="n"/>
      <c r="AE2273" s="574" t="inlineStr"/>
      <c r="AF2273" s="418">
        <f>IF(OR(AE2273="",AE2273="",AE2273=0),"",6.213/(AE2273*24))</f>
        <v/>
      </c>
      <c r="AG2273" s="241" t="n"/>
      <c r="AH2273" s="574" t="inlineStr"/>
      <c r="AI2273" s="418">
        <f>IF(OR(AH2273="",AH2273="",AH2273=0),"",6.213/(AH2273*24))</f>
        <v/>
      </c>
      <c r="AJ2273" s="175">
        <f>IF(AND(ISNUMBER(AB2273),ISNUMBER(AG2273)),AB2273-AG2273,"")</f>
        <v/>
      </c>
      <c r="AK2273" s="171" t="inlineStr">
        <is>
          <t>Engine</t>
        </is>
      </c>
      <c r="AL2273" s="171" t="n">
        <v>147</v>
      </c>
      <c r="AM2273" s="691" t="n"/>
      <c r="AN2273" s="671">
        <f>IF(OR(AL2273="",AM2273="",AM2273=0),"",AL2273*6.213/(AM2273*24))</f>
        <v/>
      </c>
      <c r="AO2273" s="477">
        <f>IF(AND(AL2273=AL2272,AM2273&lt;&gt;"",AM2272&lt;&gt;""),AM2273-AM2272,"")</f>
        <v/>
      </c>
      <c r="AP2273" s="171" t="n"/>
      <c r="AQ2273" s="574" t="inlineStr"/>
      <c r="AR2273" s="439">
        <f>IF(OR(AQ2273="",AQ2273="",AQ2273=0),"",6.213/(AQ2273*24))</f>
        <v/>
      </c>
      <c r="AS2273" s="436">
        <f>IF(OR(NOT(ISNUMBER(C2273)),NOT(ISNUMBER(AB2273))),"",IF(AG2273&lt;&gt;"",AG2273,AB2273)-C2273)</f>
        <v/>
      </c>
      <c r="AT2273" s="191" t="n"/>
      <c r="AU2273" s="195">
        <f>IF($B2273="","",TEXT($A2273,"yyyymmdd")&amp;"_P"&amp;$C2273&amp;"_C"&amp;$F2273&amp;"_"&amp;TRIM(RIGHT(SUBSTITUTE(TRIM(SUBSTITUTE($L2273,CHAR(160)," "))," ",REPT(" ",60)),60))&amp;IF($P2273="","","-"&amp;TRIM(RIGHT(SUBSTITUTE(TRIM(SUBSTITUTE($P2273,CHAR(160)," "))," ",REPT(" ",60)),60)))&amp;IF($T2273="","","-"&amp;TRIM(RIGHT(SUBSTITUTE(TRIM(SUBSTITUTE($T2273,CHAR(160)," "))," ",REPT(" ",60)),60)))&amp;".jpg")</f>
        <v/>
      </c>
    </row>
    <row r="2274" ht="56" customHeight="1">
      <c r="A2274" s="169" t="n">
        <v>37906</v>
      </c>
      <c r="B2274" s="171" t="inlineStr">
        <is>
          <t>Bob Jane T-Marts 1000, 12 October, 2003</t>
        </is>
      </c>
      <c r="C2274" s="171" t="inlineStr">
        <is>
          <t>DNF</t>
        </is>
      </c>
      <c r="D2274" s="171" t="n"/>
      <c r="E2274" s="171" t="n"/>
      <c r="F2274" s="171" t="n">
        <v>10</v>
      </c>
      <c r="G2274" s="171" t="inlineStr">
        <is>
          <t>Larkham Motor Sport</t>
        </is>
      </c>
      <c r="H2274" s="171" t="n"/>
      <c r="I2274" s="171" t="inlineStr">
        <is>
          <t>Orrcon Steel</t>
        </is>
      </c>
      <c r="J2274" s="171" t="inlineStr">
        <is>
          <t>Ford Falcon BA</t>
        </is>
      </c>
      <c r="K2274" s="171" t="n"/>
      <c r="L2274" s="171" t="inlineStr">
        <is>
          <t>Jason Bargwanna</t>
        </is>
      </c>
      <c r="M2274" s="171" t="inlineStr">
        <is>
          <t>AUS</t>
        </is>
      </c>
      <c r="N2274" s="690">
        <f>_xlfn.LET(_xlpm.d,_xlfn.XLOOKUP(L2274,'[1]Birth Dates'!$A:$A,'[1]Birth Dates'!$B:$B,"",0),IF(_xlpm.d=0,"",_xlpm.d))</f>
        <v/>
      </c>
      <c r="O2274" s="171">
        <f>IF(OR(N2274="",A2274="",NOT(ISNUMBER(N2274)),N2274&gt;A2274),"",DATEDIF(N2274,A2274,"Y")&amp;" years, "&amp;DATEDIF(N2274,A2274,"YM")&amp;" months, "&amp;DATEDIF(N2274,A2274,"MD")&amp;" days")</f>
        <v/>
      </c>
      <c r="P2274" s="171" t="inlineStr">
        <is>
          <t>Mark Larkham</t>
        </is>
      </c>
      <c r="Q2274" s="171" t="inlineStr">
        <is>
          <t>AUS</t>
        </is>
      </c>
      <c r="R2274" s="690">
        <f>_xlfn.LET(_xlpm.d,_xlfn.XLOOKUP(P2274,'[1]Birth Dates'!$A:$A,'[1]Birth Dates'!$B:$B,"",0),IF(_xlpm.d=0,"",_xlpm.d))</f>
        <v/>
      </c>
      <c r="S2274" s="171">
        <f>IF(OR(R2274="",A2274="",NOT(ISNUMBER(R2274)),R2274&gt;A2274),"",DATEDIF(R2274,A2274,"Y")&amp;" years, "&amp;DATEDIF(R2274,A2274,"YM")&amp;" months, "&amp;DATEDIF(R2274,A2274,"MD")&amp;" days")</f>
        <v/>
      </c>
      <c r="T2274" s="171" t="n"/>
      <c r="U2274" s="171" t="n"/>
      <c r="V2274" s="690">
        <f>_xlfn.LET(_xlpm.d,_xlfn.XLOOKUP(T2274,'[1]Birth Dates'!$A:$A,'[1]Birth Dates'!$B:$B,"",0),IF(_xlpm.d=0,"",_xlpm.d))</f>
        <v/>
      </c>
      <c r="W2274" s="171">
        <f>IF(OR(V2274="",A2274="",NOT(ISNUMBER(V2274)),V2274&gt;A2274),"",DATEDIF(V2274,A2274,"Y")&amp;" years, "&amp;DATEDIF(V2274,A2274,"YM")&amp;" months, "&amp;DATEDIF(V2274,A2274,"MD")&amp;" days")</f>
        <v/>
      </c>
      <c r="X2274" s="171" t="n"/>
      <c r="Y2274" s="171" t="n"/>
      <c r="Z2274" s="171" t="n"/>
      <c r="AA2274" s="171" t="n"/>
      <c r="AB2274" s="171" t="n">
        <v>21</v>
      </c>
      <c r="AC2274" s="171" t="n"/>
      <c r="AD2274" s="171" t="n"/>
      <c r="AE2274" s="574" t="inlineStr"/>
      <c r="AF2274" s="418">
        <f>IF(OR(AE2274="",AE2274="",AE2274=0),"",6.213/(AE2274*24))</f>
        <v/>
      </c>
      <c r="AG2274" s="241" t="n"/>
      <c r="AH2274" s="574" t="inlineStr"/>
      <c r="AI2274" s="418">
        <f>IF(OR(AH2274="",AH2274="",AH2274=0),"",6.213/(AH2274*24))</f>
        <v/>
      </c>
      <c r="AJ2274" s="175">
        <f>IF(AND(ISNUMBER(AB2274),ISNUMBER(AG2274)),AB2274-AG2274,"")</f>
        <v/>
      </c>
      <c r="AK2274" s="171" t="n"/>
      <c r="AL2274" s="171" t="n">
        <v>118</v>
      </c>
      <c r="AM2274" s="691" t="n"/>
      <c r="AN2274" s="671">
        <f>IF(OR(AL2274="",AM2274="",AM2274=0),"",AL2274*6.213/(AM2274*24))</f>
        <v/>
      </c>
      <c r="AO2274" s="477">
        <f>IF(AND(AL2274=AL2273,AM2274&lt;&gt;"",AM2273&lt;&gt;""),AM2274-AM2273,"")</f>
        <v/>
      </c>
      <c r="AP2274" s="171" t="n"/>
      <c r="AQ2274" s="574" t="inlineStr"/>
      <c r="AR2274" s="439">
        <f>IF(OR(AQ2274="",AQ2274="",AQ2274=0),"",6.213/(AQ2274*24))</f>
        <v/>
      </c>
      <c r="AS2274" s="436">
        <f>IF(OR(NOT(ISNUMBER(C2274)),NOT(ISNUMBER(AB2274))),"",IF(AG2274&lt;&gt;"",AG2274,AB2274)-C2274)</f>
        <v/>
      </c>
      <c r="AT2274" s="191" t="n"/>
      <c r="AU2274" s="195">
        <f>IF($B2274="","",TEXT($A2274,"yyyymmdd")&amp;"_P"&amp;$C2274&amp;"_C"&amp;$F2274&amp;"_"&amp;TRIM(RIGHT(SUBSTITUTE(TRIM(SUBSTITUTE($L2274,CHAR(160)," "))," ",REPT(" ",60)),60))&amp;IF($P2274="","","-"&amp;TRIM(RIGHT(SUBSTITUTE(TRIM(SUBSTITUTE($P2274,CHAR(160)," "))," ",REPT(" ",60)),60)))&amp;IF($T2274="","","-"&amp;TRIM(RIGHT(SUBSTITUTE(TRIM(SUBSTITUTE($T2274,CHAR(160)," "))," ",REPT(" ",60)),60)))&amp;".jpg")</f>
        <v/>
      </c>
    </row>
    <row r="2275" ht="56" customHeight="1">
      <c r="A2275" s="169" t="n">
        <v>37906</v>
      </c>
      <c r="B2275" s="171" t="inlineStr">
        <is>
          <t>Bob Jane T-Marts 1000, 12 October, 2003</t>
        </is>
      </c>
      <c r="C2275" s="171" t="inlineStr">
        <is>
          <t>DNF</t>
        </is>
      </c>
      <c r="D2275" s="171" t="n"/>
      <c r="E2275" s="171" t="n"/>
      <c r="F2275" s="171" t="n">
        <v>19</v>
      </c>
      <c r="G2275" s="171" t="inlineStr">
        <is>
          <t>Ford Performance Racing</t>
        </is>
      </c>
      <c r="H2275" s="171" t="n"/>
      <c r="I2275" s="171" t="inlineStr">
        <is>
          <t>Ford Credit</t>
        </is>
      </c>
      <c r="J2275" s="171" t="inlineStr">
        <is>
          <t>Ford Falcon BA</t>
        </is>
      </c>
      <c r="K2275" s="171" t="n"/>
      <c r="L2275" s="171" t="inlineStr">
        <is>
          <t>David Besnard</t>
        </is>
      </c>
      <c r="M2275" s="171" t="inlineStr">
        <is>
          <t>AUS</t>
        </is>
      </c>
      <c r="N2275" s="690">
        <f>_xlfn.LET(_xlpm.d,_xlfn.XLOOKUP(L2275,'[1]Birth Dates'!$A:$A,'[1]Birth Dates'!$B:$B,"",0),IF(_xlpm.d=0,"",_xlpm.d))</f>
        <v/>
      </c>
      <c r="O2275" s="171">
        <f>IF(OR(N2275="",A2275="",NOT(ISNUMBER(N2275)),N2275&gt;A2275),"",DATEDIF(N2275,A2275,"Y")&amp;" years, "&amp;DATEDIF(N2275,A2275,"YM")&amp;" months, "&amp;DATEDIF(N2275,A2275,"MD")&amp;" days")</f>
        <v/>
      </c>
      <c r="P2275" s="171" t="inlineStr">
        <is>
          <t>Owen Kelly</t>
        </is>
      </c>
      <c r="Q2275" s="171" t="inlineStr">
        <is>
          <t>AUS</t>
        </is>
      </c>
      <c r="R2275" s="690">
        <f>_xlfn.LET(_xlpm.d,_xlfn.XLOOKUP(P2275,'[1]Birth Dates'!$A:$A,'[1]Birth Dates'!$B:$B,"",0),IF(_xlpm.d=0,"",_xlpm.d))</f>
        <v/>
      </c>
      <c r="S2275" s="171">
        <f>IF(OR(R2275="",A2275="",NOT(ISNUMBER(R2275)),R2275&gt;A2275),"",DATEDIF(R2275,A2275,"Y")&amp;" years, "&amp;DATEDIF(R2275,A2275,"YM")&amp;" months, "&amp;DATEDIF(R2275,A2275,"MD")&amp;" days")</f>
        <v/>
      </c>
      <c r="T2275" s="171" t="n"/>
      <c r="U2275" s="171" t="n"/>
      <c r="V2275" s="690">
        <f>_xlfn.LET(_xlpm.d,_xlfn.XLOOKUP(T2275,'[1]Birth Dates'!$A:$A,'[1]Birth Dates'!$B:$B,"",0),IF(_xlpm.d=0,"",_xlpm.d))</f>
        <v/>
      </c>
      <c r="W2275" s="171">
        <f>IF(OR(V2275="",A2275="",NOT(ISNUMBER(V2275)),V2275&gt;A2275),"",DATEDIF(V2275,A2275,"Y")&amp;" years, "&amp;DATEDIF(V2275,A2275,"YM")&amp;" months, "&amp;DATEDIF(V2275,A2275,"MD")&amp;" days")</f>
        <v/>
      </c>
      <c r="X2275" s="171" t="n"/>
      <c r="Y2275" s="171" t="n"/>
      <c r="Z2275" s="171" t="n"/>
      <c r="AA2275" s="171" t="n"/>
      <c r="AB2275" s="171" t="n">
        <v>22</v>
      </c>
      <c r="AC2275" s="171" t="n"/>
      <c r="AD2275" s="171" t="n"/>
      <c r="AE2275" s="574" t="inlineStr"/>
      <c r="AF2275" s="418">
        <f>IF(OR(AE2275="",AE2275="",AE2275=0),"",6.213/(AE2275*24))</f>
        <v/>
      </c>
      <c r="AG2275" s="241" t="n"/>
      <c r="AH2275" s="574" t="inlineStr"/>
      <c r="AI2275" s="418">
        <f>IF(OR(AH2275="",AH2275="",AH2275=0),"",6.213/(AH2275*24))</f>
        <v/>
      </c>
      <c r="AJ2275" s="175">
        <f>IF(AND(ISNUMBER(AB2275),ISNUMBER(AG2275)),AB2275-AG2275,"")</f>
        <v/>
      </c>
      <c r="AK2275" s="171" t="inlineStr">
        <is>
          <t>Suspension</t>
        </is>
      </c>
      <c r="AL2275" s="171" t="n">
        <v>115</v>
      </c>
      <c r="AM2275" s="691" t="n"/>
      <c r="AN2275" s="671">
        <f>IF(OR(AL2275="",AM2275="",AM2275=0),"",AL2275*6.213/(AM2275*24))</f>
        <v/>
      </c>
      <c r="AO2275" s="477">
        <f>IF(AND(AL2275=AL2274,AM2275&lt;&gt;"",AM2274&lt;&gt;""),AM2275-AM2274,"")</f>
        <v/>
      </c>
      <c r="AP2275" s="171" t="n"/>
      <c r="AQ2275" s="574" t="inlineStr"/>
      <c r="AR2275" s="439">
        <f>IF(OR(AQ2275="",AQ2275="",AQ2275=0),"",6.213/(AQ2275*24))</f>
        <v/>
      </c>
      <c r="AS2275" s="436">
        <f>IF(OR(NOT(ISNUMBER(C2275)),NOT(ISNUMBER(AB2275))),"",IF(AG2275&lt;&gt;"",AG2275,AB2275)-C2275)</f>
        <v/>
      </c>
      <c r="AT2275" s="191" t="n"/>
      <c r="AU2275" s="195">
        <f>IF($B2275="","",TEXT($A2275,"yyyymmdd")&amp;"_P"&amp;$C2275&amp;"_C"&amp;$F2275&amp;"_"&amp;TRIM(RIGHT(SUBSTITUTE(TRIM(SUBSTITUTE($L2275,CHAR(160)," "))," ",REPT(" ",60)),60))&amp;IF($P2275="","","-"&amp;TRIM(RIGHT(SUBSTITUTE(TRIM(SUBSTITUTE($P2275,CHAR(160)," "))," ",REPT(" ",60)),60)))&amp;IF($T2275="","","-"&amp;TRIM(RIGHT(SUBSTITUTE(TRIM(SUBSTITUTE($T2275,CHAR(160)," "))," ",REPT(" ",60)),60)))&amp;".jpg")</f>
        <v/>
      </c>
    </row>
    <row r="2276" ht="56" customHeight="1">
      <c r="A2276" s="169" t="n">
        <v>37906</v>
      </c>
      <c r="B2276" s="171" t="inlineStr">
        <is>
          <t>Bob Jane T-Marts 1000, 12 October, 2003</t>
        </is>
      </c>
      <c r="C2276" s="171" t="inlineStr">
        <is>
          <t>DNF</t>
        </is>
      </c>
      <c r="D2276" s="171" t="n"/>
      <c r="E2276" s="171" t="n"/>
      <c r="F2276" s="171" t="n">
        <v>55</v>
      </c>
      <c r="G2276" s="171" t="inlineStr">
        <is>
          <t>Fernández Racing</t>
        </is>
      </c>
      <c r="H2276" s="171" t="n"/>
      <c r="I2276" s="171" t="inlineStr">
        <is>
          <t>Fujitsu</t>
        </is>
      </c>
      <c r="J2276" s="171" t="inlineStr">
        <is>
          <t>Ford Falcon AU</t>
        </is>
      </c>
      <c r="K2276" s="171" t="n"/>
      <c r="L2276" s="171" t="inlineStr">
        <is>
          <t>José Fernández</t>
        </is>
      </c>
      <c r="M2276" s="171" t="inlineStr">
        <is>
          <t>AUS</t>
        </is>
      </c>
      <c r="N2276" s="690">
        <f>_xlfn.LET(_xlpm.d,_xlfn.XLOOKUP(L2276,'[1]Birth Dates'!$A:$A,'[1]Birth Dates'!$B:$B,"",0),IF(_xlpm.d=0,"",_xlpm.d))</f>
        <v/>
      </c>
      <c r="O2276" s="171">
        <f>IF(OR(N2276="",A2276="",NOT(ISNUMBER(N2276)),N2276&gt;A2276),"",DATEDIF(N2276,A2276,"Y")&amp;" years, "&amp;DATEDIF(N2276,A2276,"YM")&amp;" months, "&amp;DATEDIF(N2276,A2276,"MD")&amp;" days")</f>
        <v/>
      </c>
      <c r="P2276" s="171" t="inlineStr">
        <is>
          <t>David Russell</t>
        </is>
      </c>
      <c r="Q2276" s="171" t="inlineStr">
        <is>
          <t>AUS</t>
        </is>
      </c>
      <c r="R2276" s="690">
        <f>_xlfn.LET(_xlpm.d,_xlfn.XLOOKUP(P2276,'[1]Birth Dates'!$A:$A,'[1]Birth Dates'!$B:$B,"",0),IF(_xlpm.d=0,"",_xlpm.d))</f>
        <v/>
      </c>
      <c r="S2276" s="171">
        <f>IF(OR(R2276="",A2276="",NOT(ISNUMBER(R2276)),R2276&gt;A2276),"",DATEDIF(R2276,A2276,"Y")&amp;" years, "&amp;DATEDIF(R2276,A2276,"YM")&amp;" months, "&amp;DATEDIF(R2276,A2276,"MD")&amp;" days")</f>
        <v/>
      </c>
      <c r="T2276" s="171" t="n"/>
      <c r="U2276" s="171" t="n"/>
      <c r="V2276" s="690">
        <f>_xlfn.LET(_xlpm.d,_xlfn.XLOOKUP(T2276,'[1]Birth Dates'!$A:$A,'[1]Birth Dates'!$B:$B,"",0),IF(_xlpm.d=0,"",_xlpm.d))</f>
        <v/>
      </c>
      <c r="W2276" s="171">
        <f>IF(OR(V2276="",A2276="",NOT(ISNUMBER(V2276)),V2276&gt;A2276),"",DATEDIF(V2276,A2276,"Y")&amp;" years, "&amp;DATEDIF(V2276,A2276,"YM")&amp;" months, "&amp;DATEDIF(V2276,A2276,"MD")&amp;" days")</f>
        <v/>
      </c>
      <c r="X2276" s="171" t="n"/>
      <c r="Y2276" s="171" t="n"/>
      <c r="Z2276" s="171" t="n"/>
      <c r="AA2276" s="171" t="n"/>
      <c r="AB2276" s="171" t="n">
        <v>35</v>
      </c>
      <c r="AC2276" s="171" t="n"/>
      <c r="AD2276" s="171" t="n"/>
      <c r="AE2276" s="574" t="inlineStr"/>
      <c r="AF2276" s="418">
        <f>IF(OR(AE2276="",AE2276="",AE2276=0),"",6.213/(AE2276*24))</f>
        <v/>
      </c>
      <c r="AG2276" s="241" t="n"/>
      <c r="AH2276" s="574" t="inlineStr"/>
      <c r="AI2276" s="418">
        <f>IF(OR(AH2276="",AH2276="",AH2276=0),"",6.213/(AH2276*24))</f>
        <v/>
      </c>
      <c r="AJ2276" s="175">
        <f>IF(AND(ISNUMBER(AB2276),ISNUMBER(AG2276)),AB2276-AG2276,"")</f>
        <v/>
      </c>
      <c r="AK2276" s="171" t="inlineStr">
        <is>
          <t>Not Classified</t>
        </is>
      </c>
      <c r="AL2276" s="171" t="n">
        <v>113</v>
      </c>
      <c r="AM2276" s="691" t="n"/>
      <c r="AN2276" s="671">
        <f>IF(OR(AL2276="",AM2276="",AM2276=0),"",AL2276*6.213/(AM2276*24))</f>
        <v/>
      </c>
      <c r="AO2276" s="477">
        <f>IF(AND(AL2276=AL2275,AM2276&lt;&gt;"",AM2275&lt;&gt;""),AM2276-AM2275,"")</f>
        <v/>
      </c>
      <c r="AP2276" s="171" t="n"/>
      <c r="AQ2276" s="574" t="inlineStr"/>
      <c r="AR2276" s="439">
        <f>IF(OR(AQ2276="",AQ2276="",AQ2276=0),"",6.213/(AQ2276*24))</f>
        <v/>
      </c>
      <c r="AS2276" s="436">
        <f>IF(OR(NOT(ISNUMBER(C2276)),NOT(ISNUMBER(AB2276))),"",IF(AG2276&lt;&gt;"",AG2276,AB2276)-C2276)</f>
        <v/>
      </c>
      <c r="AT2276" s="191" t="n"/>
      <c r="AU2276" s="195">
        <f>IF($B2276="","",TEXT($A2276,"yyyymmdd")&amp;"_P"&amp;$C2276&amp;"_C"&amp;$F2276&amp;"_"&amp;TRIM(RIGHT(SUBSTITUTE(TRIM(SUBSTITUTE($L2276,CHAR(160)," "))," ",REPT(" ",60)),60))&amp;IF($P2276="","","-"&amp;TRIM(RIGHT(SUBSTITUTE(TRIM(SUBSTITUTE($P2276,CHAR(160)," "))," ",REPT(" ",60)),60)))&amp;IF($T2276="","","-"&amp;TRIM(RIGHT(SUBSTITUTE(TRIM(SUBSTITUTE($T2276,CHAR(160)," "))," ",REPT(" ",60)),60)))&amp;".jpg")</f>
        <v/>
      </c>
    </row>
    <row r="2277" ht="56" customHeight="1">
      <c r="A2277" s="169" t="n">
        <v>37906</v>
      </c>
      <c r="B2277" s="171" t="inlineStr">
        <is>
          <t>Bob Jane T-Marts 1000, 12 October, 2003</t>
        </is>
      </c>
      <c r="C2277" s="171" t="inlineStr">
        <is>
          <t>DNF</t>
        </is>
      </c>
      <c r="D2277" s="171" t="n"/>
      <c r="E2277" s="171" t="n"/>
      <c r="F2277" s="171" t="n">
        <v>75</v>
      </c>
      <c r="G2277" s="171" t="inlineStr">
        <is>
          <t>Paul Little Racing</t>
        </is>
      </c>
      <c r="H2277" s="171" t="n"/>
      <c r="I2277" s="171" t="inlineStr">
        <is>
          <t>Toll Ipec</t>
        </is>
      </c>
      <c r="J2277" s="171" t="inlineStr">
        <is>
          <t>Ford Falcon BA</t>
        </is>
      </c>
      <c r="K2277" s="171" t="n"/>
      <c r="L2277" s="171" t="inlineStr">
        <is>
          <t>Anthony Tratt</t>
        </is>
      </c>
      <c r="M2277" s="171" t="inlineStr">
        <is>
          <t>AUS</t>
        </is>
      </c>
      <c r="N2277" s="690">
        <f>_xlfn.LET(_xlpm.d,_xlfn.XLOOKUP(L2277,'[1]Birth Dates'!$A:$A,'[1]Birth Dates'!$B:$B,"",0),IF(_xlpm.d=0,"",_xlpm.d))</f>
        <v/>
      </c>
      <c r="O2277" s="171">
        <f>IF(OR(N2277="",A2277="",NOT(ISNUMBER(N2277)),N2277&gt;A2277),"",DATEDIF(N2277,A2277,"Y")&amp;" years, "&amp;DATEDIF(N2277,A2277,"YM")&amp;" months, "&amp;DATEDIF(N2277,A2277,"MD")&amp;" days")</f>
        <v/>
      </c>
      <c r="P2277" s="171" t="inlineStr">
        <is>
          <t>Paul Stokell</t>
        </is>
      </c>
      <c r="Q2277" s="171" t="inlineStr">
        <is>
          <t>AUS</t>
        </is>
      </c>
      <c r="R2277" s="690">
        <f>_xlfn.LET(_xlpm.d,_xlfn.XLOOKUP(P2277,'[1]Birth Dates'!$A:$A,'[1]Birth Dates'!$B:$B,"",0),IF(_xlpm.d=0,"",_xlpm.d))</f>
        <v/>
      </c>
      <c r="S2277" s="171">
        <f>IF(OR(R2277="",A2277="",NOT(ISNUMBER(R2277)),R2277&gt;A2277),"",DATEDIF(R2277,A2277,"Y")&amp;" years, "&amp;DATEDIF(R2277,A2277,"YM")&amp;" months, "&amp;DATEDIF(R2277,A2277,"MD")&amp;" days")</f>
        <v/>
      </c>
      <c r="T2277" s="171" t="n"/>
      <c r="U2277" s="171" t="n"/>
      <c r="V2277" s="690">
        <f>_xlfn.LET(_xlpm.d,_xlfn.XLOOKUP(T2277,'[1]Birth Dates'!$A:$A,'[1]Birth Dates'!$B:$B,"",0),IF(_xlpm.d=0,"",_xlpm.d))</f>
        <v/>
      </c>
      <c r="W2277" s="171">
        <f>IF(OR(V2277="",A2277="",NOT(ISNUMBER(V2277)),V2277&gt;A2277),"",DATEDIF(V2277,A2277,"Y")&amp;" years, "&amp;DATEDIF(V2277,A2277,"YM")&amp;" months, "&amp;DATEDIF(V2277,A2277,"MD")&amp;" days")</f>
        <v/>
      </c>
      <c r="X2277" s="171" t="n"/>
      <c r="Y2277" s="171" t="n"/>
      <c r="Z2277" s="171" t="n"/>
      <c r="AA2277" s="171" t="n"/>
      <c r="AB2277" s="171" t="n">
        <v>30</v>
      </c>
      <c r="AC2277" s="171" t="n"/>
      <c r="AD2277" s="171" t="n"/>
      <c r="AE2277" s="574" t="inlineStr"/>
      <c r="AF2277" s="418">
        <f>IF(OR(AE2277="",AE2277="",AE2277=0),"",6.213/(AE2277*24))</f>
        <v/>
      </c>
      <c r="AG2277" s="241" t="n"/>
      <c r="AH2277" s="574" t="inlineStr"/>
      <c r="AI2277" s="418">
        <f>IF(OR(AH2277="",AH2277="",AH2277=0),"",6.213/(AH2277*24))</f>
        <v/>
      </c>
      <c r="AJ2277" s="175">
        <f>IF(AND(ISNUMBER(AB2277),ISNUMBER(AG2277)),AB2277-AG2277,"")</f>
        <v/>
      </c>
      <c r="AK2277" s="171" t="n"/>
      <c r="AL2277" s="171" t="n">
        <v>106</v>
      </c>
      <c r="AM2277" s="691" t="n"/>
      <c r="AN2277" s="671">
        <f>IF(OR(AL2277="",AM2277="",AM2277=0),"",AL2277*6.213/(AM2277*24))</f>
        <v/>
      </c>
      <c r="AO2277" s="477">
        <f>IF(AND(AL2277=AL2276,AM2277&lt;&gt;"",AM2276&lt;&gt;""),AM2277-AM2276,"")</f>
        <v/>
      </c>
      <c r="AP2277" s="171" t="n"/>
      <c r="AQ2277" s="574" t="inlineStr"/>
      <c r="AR2277" s="439">
        <f>IF(OR(AQ2277="",AQ2277="",AQ2277=0),"",6.213/(AQ2277*24))</f>
        <v/>
      </c>
      <c r="AS2277" s="436">
        <f>IF(OR(NOT(ISNUMBER(C2277)),NOT(ISNUMBER(AB2277))),"",IF(AG2277&lt;&gt;"",AG2277,AB2277)-C2277)</f>
        <v/>
      </c>
      <c r="AT2277" s="191" t="n"/>
      <c r="AU2277" s="195">
        <f>IF($B2277="","",TEXT($A2277,"yyyymmdd")&amp;"_P"&amp;$C2277&amp;"_C"&amp;$F2277&amp;"_"&amp;TRIM(RIGHT(SUBSTITUTE(TRIM(SUBSTITUTE($L2277,CHAR(160)," "))," ",REPT(" ",60)),60))&amp;IF($P2277="","","-"&amp;TRIM(RIGHT(SUBSTITUTE(TRIM(SUBSTITUTE($P2277,CHAR(160)," "))," ",REPT(" ",60)),60)))&amp;IF($T2277="","","-"&amp;TRIM(RIGHT(SUBSTITUTE(TRIM(SUBSTITUTE($T2277,CHAR(160)," "))," ",REPT(" ",60)),60)))&amp;".jpg")</f>
        <v/>
      </c>
    </row>
    <row r="2278" ht="56" customHeight="1">
      <c r="A2278" s="169" t="n">
        <v>37906</v>
      </c>
      <c r="B2278" s="171" t="inlineStr">
        <is>
          <t>Bob Jane T-Marts 1000, 12 October, 2003</t>
        </is>
      </c>
      <c r="C2278" s="171" t="inlineStr">
        <is>
          <t>DNF</t>
        </is>
      </c>
      <c r="D2278" s="171" t="n"/>
      <c r="E2278" s="171" t="n"/>
      <c r="F2278" s="171" t="n">
        <v>9</v>
      </c>
      <c r="G2278" s="171" t="inlineStr">
        <is>
          <t>Stone Brothers Racing</t>
        </is>
      </c>
      <c r="H2278" s="171" t="n"/>
      <c r="I2278" s="171" t="inlineStr">
        <is>
          <t>Pirtek, Caltex Havoline</t>
        </is>
      </c>
      <c r="J2278" s="171" t="inlineStr">
        <is>
          <t>Ford Falcon BA</t>
        </is>
      </c>
      <c r="K2278" s="171" t="n"/>
      <c r="L2278" s="171" t="inlineStr">
        <is>
          <t>Mark Winterbottom</t>
        </is>
      </c>
      <c r="M2278" s="171" t="inlineStr">
        <is>
          <t>AUS</t>
        </is>
      </c>
      <c r="N2278" s="690">
        <f>_xlfn.LET(_xlpm.d,_xlfn.XLOOKUP(L2278,'[1]Birth Dates'!$A:$A,'[1]Birth Dates'!$B:$B,"",0),IF(_xlpm.d=0,"",_xlpm.d))</f>
        <v/>
      </c>
      <c r="O2278" s="171">
        <f>IF(OR(N2278="",A2278="",NOT(ISNUMBER(N2278)),N2278&gt;A2278),"",DATEDIF(N2278,A2278,"Y")&amp;" years, "&amp;DATEDIF(N2278,A2278,"YM")&amp;" months, "&amp;DATEDIF(N2278,A2278,"MD")&amp;" days")</f>
        <v/>
      </c>
      <c r="P2278" s="171" t="inlineStr">
        <is>
          <t>Mark Noske</t>
        </is>
      </c>
      <c r="Q2278" s="171" t="inlineStr">
        <is>
          <t>AUS</t>
        </is>
      </c>
      <c r="R2278" s="690">
        <f>_xlfn.LET(_xlpm.d,_xlfn.XLOOKUP(P2278,'[1]Birth Dates'!$A:$A,'[1]Birth Dates'!$B:$B,"",0),IF(_xlpm.d=0,"",_xlpm.d))</f>
        <v/>
      </c>
      <c r="S2278" s="171">
        <f>IF(OR(R2278="",A2278="",NOT(ISNUMBER(R2278)),R2278&gt;A2278),"",DATEDIF(R2278,A2278,"Y")&amp;" years, "&amp;DATEDIF(R2278,A2278,"YM")&amp;" months, "&amp;DATEDIF(R2278,A2278,"MD")&amp;" days")</f>
        <v/>
      </c>
      <c r="T2278" s="171" t="n"/>
      <c r="U2278" s="171" t="n"/>
      <c r="V2278" s="690">
        <f>_xlfn.LET(_xlpm.d,_xlfn.XLOOKUP(T2278,'[1]Birth Dates'!$A:$A,'[1]Birth Dates'!$B:$B,"",0),IF(_xlpm.d=0,"",_xlpm.d))</f>
        <v/>
      </c>
      <c r="W2278" s="171">
        <f>IF(OR(V2278="",A2278="",NOT(ISNUMBER(V2278)),V2278&gt;A2278),"",DATEDIF(V2278,A2278,"Y")&amp;" years, "&amp;DATEDIF(V2278,A2278,"YM")&amp;" months, "&amp;DATEDIF(V2278,A2278,"MD")&amp;" days")</f>
        <v/>
      </c>
      <c r="X2278" s="171" t="n"/>
      <c r="Y2278" s="171" t="n"/>
      <c r="Z2278" s="171" t="n"/>
      <c r="AA2278" s="171" t="n"/>
      <c r="AB2278" s="171" t="n">
        <v>18</v>
      </c>
      <c r="AC2278" s="171" t="n"/>
      <c r="AD2278" s="171" t="n"/>
      <c r="AE2278" s="574" t="inlineStr"/>
      <c r="AF2278" s="418">
        <f>IF(OR(AE2278="",AE2278="",AE2278=0),"",6.213/(AE2278*24))</f>
        <v/>
      </c>
      <c r="AG2278" s="241" t="n"/>
      <c r="AH2278" s="574" t="inlineStr"/>
      <c r="AI2278" s="418">
        <f>IF(OR(AH2278="",AH2278="",AH2278=0),"",6.213/(AH2278*24))</f>
        <v/>
      </c>
      <c r="AJ2278" s="175">
        <f>IF(AND(ISNUMBER(AB2278),ISNUMBER(AG2278)),AB2278-AG2278,"")</f>
        <v/>
      </c>
      <c r="AK2278" s="171" t="inlineStr">
        <is>
          <t>Engine</t>
        </is>
      </c>
      <c r="AL2278" s="171" t="n">
        <v>102</v>
      </c>
      <c r="AM2278" s="691" t="n"/>
      <c r="AN2278" s="671">
        <f>IF(OR(AL2278="",AM2278="",AM2278=0),"",AL2278*6.213/(AM2278*24))</f>
        <v/>
      </c>
      <c r="AO2278" s="477">
        <f>IF(AND(AL2278=AL2277,AM2278&lt;&gt;"",AM2277&lt;&gt;""),AM2278-AM2277,"")</f>
        <v/>
      </c>
      <c r="AP2278" s="171" t="n"/>
      <c r="AQ2278" s="574" t="inlineStr"/>
      <c r="AR2278" s="439">
        <f>IF(OR(AQ2278="",AQ2278="",AQ2278=0),"",6.213/(AQ2278*24))</f>
        <v/>
      </c>
      <c r="AS2278" s="436">
        <f>IF(OR(NOT(ISNUMBER(C2278)),NOT(ISNUMBER(AB2278))),"",IF(AG2278&lt;&gt;"",AG2278,AB2278)-C2278)</f>
        <v/>
      </c>
      <c r="AT2278" s="191" t="n"/>
      <c r="AU2278" s="195">
        <f>IF($B2278="","",TEXT($A2278,"yyyymmdd")&amp;"_P"&amp;$C2278&amp;"_C"&amp;$F2278&amp;"_"&amp;TRIM(RIGHT(SUBSTITUTE(TRIM(SUBSTITUTE($L2278,CHAR(160)," "))," ",REPT(" ",60)),60))&amp;IF($P2278="","","-"&amp;TRIM(RIGHT(SUBSTITUTE(TRIM(SUBSTITUTE($P2278,CHAR(160)," "))," ",REPT(" ",60)),60)))&amp;IF($T2278="","","-"&amp;TRIM(RIGHT(SUBSTITUTE(TRIM(SUBSTITUTE($T2278,CHAR(160)," "))," ",REPT(" ",60)),60)))&amp;".jpg")</f>
        <v/>
      </c>
    </row>
    <row r="2279" ht="56" customHeight="1">
      <c r="A2279" s="169" t="n">
        <v>37906</v>
      </c>
      <c r="B2279" s="171" t="inlineStr">
        <is>
          <t>Bob Jane T-Marts 1000, 12 October, 2003</t>
        </is>
      </c>
      <c r="C2279" s="171" t="inlineStr">
        <is>
          <t>DNF</t>
        </is>
      </c>
      <c r="D2279" s="171" t="n"/>
      <c r="E2279" s="171" t="n"/>
      <c r="F2279" s="171" t="n">
        <v>46</v>
      </c>
      <c r="G2279" s="171" t="inlineStr">
        <is>
          <t>John Faulkner Racing</t>
        </is>
      </c>
      <c r="H2279" s="171" t="n"/>
      <c r="I2279" s="171" t="inlineStr">
        <is>
          <t>Holden Young Lions</t>
        </is>
      </c>
      <c r="J2279" s="171" t="inlineStr">
        <is>
          <t>Holden Commodore VX</t>
        </is>
      </c>
      <c r="K2279" s="171" t="n"/>
      <c r="L2279" s="171" t="inlineStr">
        <is>
          <t>Dale Brede</t>
        </is>
      </c>
      <c r="M2279" s="171" t="inlineStr">
        <is>
          <t>AUS</t>
        </is>
      </c>
      <c r="N2279" s="690">
        <f>_xlfn.LET(_xlpm.d,_xlfn.XLOOKUP(L2279,'[1]Birth Dates'!$A:$A,'[1]Birth Dates'!$B:$B,"",0),IF(_xlpm.d=0,"",_xlpm.d))</f>
        <v/>
      </c>
      <c r="O2279" s="171">
        <f>IF(OR(N2279="",A2279="",NOT(ISNUMBER(N2279)),N2279&gt;A2279),"",DATEDIF(N2279,A2279,"Y")&amp;" years, "&amp;DATEDIF(N2279,A2279,"YM")&amp;" months, "&amp;DATEDIF(N2279,A2279,"MD")&amp;" days")</f>
        <v/>
      </c>
      <c r="P2279" s="171" t="inlineStr">
        <is>
          <t>Tony Ricciardello</t>
        </is>
      </c>
      <c r="Q2279" s="171" t="inlineStr">
        <is>
          <t>AUS</t>
        </is>
      </c>
      <c r="R2279" s="690">
        <f>_xlfn.LET(_xlpm.d,_xlfn.XLOOKUP(P2279,'[1]Birth Dates'!$A:$A,'[1]Birth Dates'!$B:$B,"",0),IF(_xlpm.d=0,"",_xlpm.d))</f>
        <v/>
      </c>
      <c r="S2279" s="171">
        <f>IF(OR(R2279="",A2279="",NOT(ISNUMBER(R2279)),R2279&gt;A2279),"",DATEDIF(R2279,A2279,"Y")&amp;" years, "&amp;DATEDIF(R2279,A2279,"YM")&amp;" months, "&amp;DATEDIF(R2279,A2279,"MD")&amp;" days")</f>
        <v/>
      </c>
      <c r="T2279" s="171" t="n"/>
      <c r="U2279" s="171" t="n"/>
      <c r="V2279" s="690">
        <f>_xlfn.LET(_xlpm.d,_xlfn.XLOOKUP(T2279,'[1]Birth Dates'!$A:$A,'[1]Birth Dates'!$B:$B,"",0),IF(_xlpm.d=0,"",_xlpm.d))</f>
        <v/>
      </c>
      <c r="W2279" s="171">
        <f>IF(OR(V2279="",A2279="",NOT(ISNUMBER(V2279)),V2279&gt;A2279),"",DATEDIF(V2279,A2279,"Y")&amp;" years, "&amp;DATEDIF(V2279,A2279,"YM")&amp;" months, "&amp;DATEDIF(V2279,A2279,"MD")&amp;" days")</f>
        <v/>
      </c>
      <c r="X2279" s="171" t="n"/>
      <c r="Y2279" s="171" t="n"/>
      <c r="Z2279" s="171" t="n"/>
      <c r="AA2279" s="171" t="n"/>
      <c r="AB2279" s="171" t="n">
        <v>34</v>
      </c>
      <c r="AC2279" s="171" t="n"/>
      <c r="AD2279" s="171" t="n"/>
      <c r="AE2279" s="574" t="inlineStr"/>
      <c r="AF2279" s="418">
        <f>IF(OR(AE2279="",AE2279="",AE2279=0),"",6.213/(AE2279*24))</f>
        <v/>
      </c>
      <c r="AG2279" s="241" t="n"/>
      <c r="AH2279" s="574" t="inlineStr"/>
      <c r="AI2279" s="418">
        <f>IF(OR(AH2279="",AH2279="",AH2279=0),"",6.213/(AH2279*24))</f>
        <v/>
      </c>
      <c r="AJ2279" s="175">
        <f>IF(AND(ISNUMBER(AB2279),ISNUMBER(AG2279)),AB2279-AG2279,"")</f>
        <v/>
      </c>
      <c r="AK2279" s="171" t="inlineStr">
        <is>
          <t>Accident</t>
        </is>
      </c>
      <c r="AL2279" s="171" t="n">
        <v>72</v>
      </c>
      <c r="AM2279" s="691" t="n"/>
      <c r="AN2279" s="671">
        <f>IF(OR(AL2279="",AM2279="",AM2279=0),"",AL2279*6.213/(AM2279*24))</f>
        <v/>
      </c>
      <c r="AO2279" s="477">
        <f>IF(AND(AL2279=AL2278,AM2279&lt;&gt;"",AM2278&lt;&gt;""),AM2279-AM2278,"")</f>
        <v/>
      </c>
      <c r="AP2279" s="171" t="n"/>
      <c r="AQ2279" s="574" t="inlineStr"/>
      <c r="AR2279" s="439">
        <f>IF(OR(AQ2279="",AQ2279="",AQ2279=0),"",6.213/(AQ2279*24))</f>
        <v/>
      </c>
      <c r="AS2279" s="436">
        <f>IF(OR(NOT(ISNUMBER(C2279)),NOT(ISNUMBER(AB2279))),"",IF(AG2279&lt;&gt;"",AG2279,AB2279)-C2279)</f>
        <v/>
      </c>
      <c r="AT2279" s="191" t="n"/>
      <c r="AU2279" s="195">
        <f>IF($B2279="","",TEXT($A2279,"yyyymmdd")&amp;"_P"&amp;$C2279&amp;"_C"&amp;$F2279&amp;"_"&amp;TRIM(RIGHT(SUBSTITUTE(TRIM(SUBSTITUTE($L2279,CHAR(160)," "))," ",REPT(" ",60)),60))&amp;IF($P2279="","","-"&amp;TRIM(RIGHT(SUBSTITUTE(TRIM(SUBSTITUTE($P2279,CHAR(160)," "))," ",REPT(" ",60)),60)))&amp;IF($T2279="","","-"&amp;TRIM(RIGHT(SUBSTITUTE(TRIM(SUBSTITUTE($T2279,CHAR(160)," "))," ",REPT(" ",60)),60)))&amp;".jpg")</f>
        <v/>
      </c>
    </row>
    <row r="2280" ht="56" customHeight="1">
      <c r="A2280" s="169" t="n">
        <v>37906</v>
      </c>
      <c r="B2280" s="171" t="inlineStr">
        <is>
          <t>Bob Jane T-Marts 1000, 12 October, 2003</t>
        </is>
      </c>
      <c r="C2280" s="171" t="inlineStr">
        <is>
          <t>DNF</t>
        </is>
      </c>
      <c r="D2280" s="171" t="n"/>
      <c r="E2280" s="171" t="n"/>
      <c r="F2280" s="171" t="n">
        <v>5</v>
      </c>
      <c r="G2280" s="171" t="inlineStr">
        <is>
          <t>Ford Performance Racing</t>
        </is>
      </c>
      <c r="H2280" s="171" t="n"/>
      <c r="I2280" s="171" t="inlineStr">
        <is>
          <t>FPV</t>
        </is>
      </c>
      <c r="J2280" s="171" t="inlineStr">
        <is>
          <t>Ford Falcon BA</t>
        </is>
      </c>
      <c r="K2280" s="171" t="n"/>
      <c r="L2280" s="171" t="inlineStr">
        <is>
          <t>Darren Hossack</t>
        </is>
      </c>
      <c r="M2280" s="171" t="inlineStr">
        <is>
          <t>AUS</t>
        </is>
      </c>
      <c r="N2280" s="690">
        <f>_xlfn.LET(_xlpm.d,_xlfn.XLOOKUP(L2280,'[1]Birth Dates'!$A:$A,'[1]Birth Dates'!$B:$B,"",0),IF(_xlpm.d=0,"",_xlpm.d))</f>
        <v/>
      </c>
      <c r="O2280" s="171">
        <f>IF(OR(N2280="",A2280="",NOT(ISNUMBER(N2280)),N2280&gt;A2280),"",DATEDIF(N2280,A2280,"Y")&amp;" years, "&amp;DATEDIF(N2280,A2280,"YM")&amp;" months, "&amp;DATEDIF(N2280,A2280,"MD")&amp;" days")</f>
        <v/>
      </c>
      <c r="P2280" s="171" t="inlineStr">
        <is>
          <t>Adam Macrow</t>
        </is>
      </c>
      <c r="Q2280" s="171" t="inlineStr">
        <is>
          <t>AUS</t>
        </is>
      </c>
      <c r="R2280" s="690">
        <f>_xlfn.LET(_xlpm.d,_xlfn.XLOOKUP(P2280,'[1]Birth Dates'!$A:$A,'[1]Birth Dates'!$B:$B,"",0),IF(_xlpm.d=0,"",_xlpm.d))</f>
        <v/>
      </c>
      <c r="S2280" s="171">
        <f>IF(OR(R2280="",A2280="",NOT(ISNUMBER(R2280)),R2280&gt;A2280),"",DATEDIF(R2280,A2280,"Y")&amp;" years, "&amp;DATEDIF(R2280,A2280,"YM")&amp;" months, "&amp;DATEDIF(R2280,A2280,"MD")&amp;" days")</f>
        <v/>
      </c>
      <c r="T2280" s="171" t="n"/>
      <c r="U2280" s="171" t="n"/>
      <c r="V2280" s="690">
        <f>_xlfn.LET(_xlpm.d,_xlfn.XLOOKUP(T2280,'[1]Birth Dates'!$A:$A,'[1]Birth Dates'!$B:$B,"",0),IF(_xlpm.d=0,"",_xlpm.d))</f>
        <v/>
      </c>
      <c r="W2280" s="171">
        <f>IF(OR(V2280="",A2280="",NOT(ISNUMBER(V2280)),V2280&gt;A2280),"",DATEDIF(V2280,A2280,"Y")&amp;" years, "&amp;DATEDIF(V2280,A2280,"YM")&amp;" months, "&amp;DATEDIF(V2280,A2280,"MD")&amp;" days")</f>
        <v/>
      </c>
      <c r="X2280" s="171" t="n"/>
      <c r="Y2280" s="171" t="n"/>
      <c r="Z2280" s="171" t="n"/>
      <c r="AA2280" s="171" t="n"/>
      <c r="AB2280" s="171" t="n">
        <v>25</v>
      </c>
      <c r="AC2280" s="171" t="n"/>
      <c r="AD2280" s="171" t="n"/>
      <c r="AE2280" s="574" t="inlineStr"/>
      <c r="AF2280" s="418">
        <f>IF(OR(AE2280="",AE2280="",AE2280=0),"",6.213/(AE2280*24))</f>
        <v/>
      </c>
      <c r="AG2280" s="241" t="n"/>
      <c r="AH2280" s="574" t="inlineStr"/>
      <c r="AI2280" s="418">
        <f>IF(OR(AH2280="",AH2280="",AH2280=0),"",6.213/(AH2280*24))</f>
        <v/>
      </c>
      <c r="AJ2280" s="175">
        <f>IF(AND(ISNUMBER(AB2280),ISNUMBER(AG2280)),AB2280-AG2280,"")</f>
        <v/>
      </c>
      <c r="AK2280" s="171" t="inlineStr">
        <is>
          <t>Accident</t>
        </is>
      </c>
      <c r="AL2280" s="171" t="n">
        <v>63</v>
      </c>
      <c r="AM2280" s="691" t="n"/>
      <c r="AN2280" s="671">
        <f>IF(OR(AL2280="",AM2280="",AM2280=0),"",AL2280*6.213/(AM2280*24))</f>
        <v/>
      </c>
      <c r="AO2280" s="477">
        <f>IF(AND(AL2280=AL2279,AM2280&lt;&gt;"",AM2279&lt;&gt;""),AM2280-AM2279,"")</f>
        <v/>
      </c>
      <c r="AP2280" s="171" t="n"/>
      <c r="AQ2280" s="574" t="inlineStr"/>
      <c r="AR2280" s="439">
        <f>IF(OR(AQ2280="",AQ2280="",AQ2280=0),"",6.213/(AQ2280*24))</f>
        <v/>
      </c>
      <c r="AS2280" s="436">
        <f>IF(OR(NOT(ISNUMBER(C2280)),NOT(ISNUMBER(AB2280))),"",IF(AG2280&lt;&gt;"",AG2280,AB2280)-C2280)</f>
        <v/>
      </c>
      <c r="AT2280" s="191" t="n"/>
      <c r="AU2280" s="195">
        <f>IF($B2280="","",TEXT($A2280,"yyyymmdd")&amp;"_P"&amp;$C2280&amp;"_C"&amp;$F2280&amp;"_"&amp;TRIM(RIGHT(SUBSTITUTE(TRIM(SUBSTITUTE($L2280,CHAR(160)," "))," ",REPT(" ",60)),60))&amp;IF($P2280="","","-"&amp;TRIM(RIGHT(SUBSTITUTE(TRIM(SUBSTITUTE($P2280,CHAR(160)," "))," ",REPT(" ",60)),60)))&amp;IF($T2280="","","-"&amp;TRIM(RIGHT(SUBSTITUTE(TRIM(SUBSTITUTE($T2280,CHAR(160)," "))," ",REPT(" ",60)),60)))&amp;".jpg")</f>
        <v/>
      </c>
    </row>
    <row r="2281" ht="56" customHeight="1">
      <c r="A2281" s="169" t="n">
        <v>37906</v>
      </c>
      <c r="B2281" s="171" t="inlineStr">
        <is>
          <t>Bob Jane T-Marts 1000, 12 October, 2003</t>
        </is>
      </c>
      <c r="C2281" s="171" t="inlineStr">
        <is>
          <t>DNF</t>
        </is>
      </c>
      <c r="D2281" s="171" t="n"/>
      <c r="E2281" s="171" t="n"/>
      <c r="F2281" s="171" t="n">
        <v>23</v>
      </c>
      <c r="G2281" s="171" t="inlineStr">
        <is>
          <t>Noske Motorsport</t>
        </is>
      </c>
      <c r="H2281" s="171" t="n"/>
      <c r="I2281" s="171" t="inlineStr">
        <is>
          <t>Safety Razor, INXS</t>
        </is>
      </c>
      <c r="J2281" s="171" t="inlineStr">
        <is>
          <t>Ford Falcon AU</t>
        </is>
      </c>
      <c r="K2281" s="171" t="n"/>
      <c r="L2281" s="171" t="inlineStr">
        <is>
          <t>Rick Bates</t>
        </is>
      </c>
      <c r="M2281" s="171" t="inlineStr">
        <is>
          <t>AUS</t>
        </is>
      </c>
      <c r="N2281" s="690">
        <f>_xlfn.LET(_xlpm.d,_xlfn.XLOOKUP(L2281,'[1]Birth Dates'!$A:$A,'[1]Birth Dates'!$B:$B,"",0),IF(_xlpm.d=0,"",_xlpm.d))</f>
        <v/>
      </c>
      <c r="O2281" s="171">
        <f>IF(OR(N2281="",A2281="",NOT(ISNUMBER(N2281)),N2281&gt;A2281),"",DATEDIF(N2281,A2281,"Y")&amp;" years, "&amp;DATEDIF(N2281,A2281,"YM")&amp;" months, "&amp;DATEDIF(N2281,A2281,"MD")&amp;" days")</f>
        <v/>
      </c>
      <c r="P2281" s="171" t="inlineStr">
        <is>
          <t>Neal Bates</t>
        </is>
      </c>
      <c r="Q2281" s="171" t="inlineStr">
        <is>
          <t>AUS</t>
        </is>
      </c>
      <c r="R2281" s="690">
        <f>_xlfn.LET(_xlpm.d,_xlfn.XLOOKUP(P2281,'[1]Birth Dates'!$A:$A,'[1]Birth Dates'!$B:$B,"",0),IF(_xlpm.d=0,"",_xlpm.d))</f>
        <v/>
      </c>
      <c r="S2281" s="171">
        <f>IF(OR(R2281="",A2281="",NOT(ISNUMBER(R2281)),R2281&gt;A2281),"",DATEDIF(R2281,A2281,"Y")&amp;" years, "&amp;DATEDIF(R2281,A2281,"YM")&amp;" months, "&amp;DATEDIF(R2281,A2281,"MD")&amp;" days")</f>
        <v/>
      </c>
      <c r="T2281" s="171" t="n"/>
      <c r="U2281" s="171" t="n"/>
      <c r="V2281" s="690">
        <f>_xlfn.LET(_xlpm.d,_xlfn.XLOOKUP(T2281,'[1]Birth Dates'!$A:$A,'[1]Birth Dates'!$B:$B,"",0),IF(_xlpm.d=0,"",_xlpm.d))</f>
        <v/>
      </c>
      <c r="W2281" s="171">
        <f>IF(OR(V2281="",A2281="",NOT(ISNUMBER(V2281)),V2281&gt;A2281),"",DATEDIF(V2281,A2281,"Y")&amp;" years, "&amp;DATEDIF(V2281,A2281,"YM")&amp;" months, "&amp;DATEDIF(V2281,A2281,"MD")&amp;" days")</f>
        <v/>
      </c>
      <c r="X2281" s="171" t="n"/>
      <c r="Y2281" s="171" t="n"/>
      <c r="Z2281" s="171" t="n"/>
      <c r="AA2281" s="171" t="n"/>
      <c r="AB2281" s="171" t="n">
        <v>29</v>
      </c>
      <c r="AC2281" s="171" t="n"/>
      <c r="AD2281" s="171" t="n"/>
      <c r="AE2281" s="574" t="inlineStr"/>
      <c r="AF2281" s="418">
        <f>IF(OR(AE2281="",AE2281="",AE2281=0),"",6.213/(AE2281*24))</f>
        <v/>
      </c>
      <c r="AG2281" s="241" t="n"/>
      <c r="AH2281" s="574" t="inlineStr"/>
      <c r="AI2281" s="418">
        <f>IF(OR(AH2281="",AH2281="",AH2281=0),"",6.213/(AH2281*24))</f>
        <v/>
      </c>
      <c r="AJ2281" s="175">
        <f>IF(AND(ISNUMBER(AB2281),ISNUMBER(AG2281)),AB2281-AG2281,"")</f>
        <v/>
      </c>
      <c r="AK2281" s="171" t="inlineStr">
        <is>
          <t>Engine</t>
        </is>
      </c>
      <c r="AL2281" s="171" t="n">
        <v>62</v>
      </c>
      <c r="AM2281" s="691" t="n"/>
      <c r="AN2281" s="671">
        <f>IF(OR(AL2281="",AM2281="",AM2281=0),"",AL2281*6.213/(AM2281*24))</f>
        <v/>
      </c>
      <c r="AO2281" s="477">
        <f>IF(AND(AL2281=AL2280,AM2281&lt;&gt;"",AM2280&lt;&gt;""),AM2281-AM2280,"")</f>
        <v/>
      </c>
      <c r="AP2281" s="171" t="n"/>
      <c r="AQ2281" s="574" t="inlineStr"/>
      <c r="AR2281" s="439">
        <f>IF(OR(AQ2281="",AQ2281="",AQ2281=0),"",6.213/(AQ2281*24))</f>
        <v/>
      </c>
      <c r="AS2281" s="436">
        <f>IF(OR(NOT(ISNUMBER(C2281)),NOT(ISNUMBER(AB2281))),"",IF(AG2281&lt;&gt;"",AG2281,AB2281)-C2281)</f>
        <v/>
      </c>
      <c r="AT2281" s="191" t="n"/>
      <c r="AU2281" s="195">
        <f>IF($B2281="","",TEXT($A2281,"yyyymmdd")&amp;"_P"&amp;$C2281&amp;"_C"&amp;$F2281&amp;"_"&amp;TRIM(RIGHT(SUBSTITUTE(TRIM(SUBSTITUTE($L2281,CHAR(160)," "))," ",REPT(" ",60)),60))&amp;IF($P2281="","","-"&amp;TRIM(RIGHT(SUBSTITUTE(TRIM(SUBSTITUTE($P2281,CHAR(160)," "))," ",REPT(" ",60)),60)))&amp;IF($T2281="","","-"&amp;TRIM(RIGHT(SUBSTITUTE(TRIM(SUBSTITUTE($T2281,CHAR(160)," "))," ",REPT(" ",60)),60)))&amp;".jpg")</f>
        <v/>
      </c>
    </row>
    <row r="2282" ht="56" customHeight="1">
      <c r="A2282" s="169" t="n">
        <v>37906</v>
      </c>
      <c r="B2282" s="171" t="inlineStr">
        <is>
          <t>Bob Jane T-Marts 1000, 12 October, 2003</t>
        </is>
      </c>
      <c r="C2282" s="171" t="inlineStr">
        <is>
          <t>DNF</t>
        </is>
      </c>
      <c r="D2282" s="171" t="n"/>
      <c r="E2282" s="171" t="n"/>
      <c r="F2282" s="171" t="n">
        <v>50</v>
      </c>
      <c r="G2282" s="171" t="inlineStr">
        <is>
          <t>Paul Weel Racing</t>
        </is>
      </c>
      <c r="H2282" s="171" t="n"/>
      <c r="I2282" s="171" t="inlineStr">
        <is>
          <t>Betta Electrical</t>
        </is>
      </c>
      <c r="J2282" s="171" t="inlineStr">
        <is>
          <t>Holden Commodore VX</t>
        </is>
      </c>
      <c r="K2282" s="171" t="n"/>
      <c r="L2282" s="171" t="inlineStr">
        <is>
          <t>Jason Bright</t>
        </is>
      </c>
      <c r="M2282" s="171" t="inlineStr">
        <is>
          <t>AUS</t>
        </is>
      </c>
      <c r="N2282" s="690">
        <f>_xlfn.LET(_xlpm.d,_xlfn.XLOOKUP(L2282,'[1]Birth Dates'!$A:$A,'[1]Birth Dates'!$B:$B,"",0),IF(_xlpm.d=0,"",_xlpm.d))</f>
        <v/>
      </c>
      <c r="O2282" s="171">
        <f>IF(OR(N2282="",A2282="",NOT(ISNUMBER(N2282)),N2282&gt;A2282),"",DATEDIF(N2282,A2282,"Y")&amp;" years, "&amp;DATEDIF(N2282,A2282,"YM")&amp;" months, "&amp;DATEDIF(N2282,A2282,"MD")&amp;" days")</f>
        <v/>
      </c>
      <c r="P2282" s="171" t="inlineStr">
        <is>
          <t>Paul Weel</t>
        </is>
      </c>
      <c r="Q2282" s="171" t="inlineStr">
        <is>
          <t>AUS</t>
        </is>
      </c>
      <c r="R2282" s="690">
        <f>_xlfn.LET(_xlpm.d,_xlfn.XLOOKUP(P2282,'[1]Birth Dates'!$A:$A,'[1]Birth Dates'!$B:$B,"",0),IF(_xlpm.d=0,"",_xlpm.d))</f>
        <v/>
      </c>
      <c r="S2282" s="171">
        <f>IF(OR(R2282="",A2282="",NOT(ISNUMBER(R2282)),R2282&gt;A2282),"",DATEDIF(R2282,A2282,"Y")&amp;" years, "&amp;DATEDIF(R2282,A2282,"YM")&amp;" months, "&amp;DATEDIF(R2282,A2282,"MD")&amp;" days")</f>
        <v/>
      </c>
      <c r="T2282" s="171" t="n"/>
      <c r="U2282" s="171" t="n"/>
      <c r="V2282" s="690">
        <f>_xlfn.LET(_xlpm.d,_xlfn.XLOOKUP(T2282,'[1]Birth Dates'!$A:$A,'[1]Birth Dates'!$B:$B,"",0),IF(_xlpm.d=0,"",_xlpm.d))</f>
        <v/>
      </c>
      <c r="W2282" s="171">
        <f>IF(OR(V2282="",A2282="",NOT(ISNUMBER(V2282)),V2282&gt;A2282),"",DATEDIF(V2282,A2282,"Y")&amp;" years, "&amp;DATEDIF(V2282,A2282,"YM")&amp;" months, "&amp;DATEDIF(V2282,A2282,"MD")&amp;" days")</f>
        <v/>
      </c>
      <c r="X2282" s="171" t="n"/>
      <c r="Y2282" s="171" t="n"/>
      <c r="Z2282" s="171" t="n"/>
      <c r="AA2282" s="171" t="n"/>
      <c r="AB2282" s="171" t="n">
        <v>15</v>
      </c>
      <c r="AC2282" s="171" t="n"/>
      <c r="AD2282" s="171" t="n"/>
      <c r="AE2282" s="574" t="inlineStr"/>
      <c r="AF2282" s="418">
        <f>IF(OR(AE2282="",AE2282="",AE2282=0),"",6.213/(AE2282*24))</f>
        <v/>
      </c>
      <c r="AG2282" s="241" t="n"/>
      <c r="AH2282" s="574" t="inlineStr"/>
      <c r="AI2282" s="418">
        <f>IF(OR(AH2282="",AH2282="",AH2282=0),"",6.213/(AH2282*24))</f>
        <v/>
      </c>
      <c r="AJ2282" s="175">
        <f>IF(AND(ISNUMBER(AB2282),ISNUMBER(AG2282)),AB2282-AG2282,"")</f>
        <v/>
      </c>
      <c r="AK2282" s="171" t="inlineStr">
        <is>
          <t>Accident</t>
        </is>
      </c>
      <c r="AL2282" s="171" t="n">
        <v>44</v>
      </c>
      <c r="AM2282" s="691" t="n"/>
      <c r="AN2282" s="671">
        <f>IF(OR(AL2282="",AM2282="",AM2282=0),"",AL2282*6.213/(AM2282*24))</f>
        <v/>
      </c>
      <c r="AO2282" s="477">
        <f>IF(AND(AL2282=AL2281,AM2282&lt;&gt;"",AM2281&lt;&gt;""),AM2282-AM2281,"")</f>
        <v/>
      </c>
      <c r="AP2282" s="171" t="n"/>
      <c r="AQ2282" s="574" t="inlineStr"/>
      <c r="AR2282" s="439">
        <f>IF(OR(AQ2282="",AQ2282="",AQ2282=0),"",6.213/(AQ2282*24))</f>
        <v/>
      </c>
      <c r="AS2282" s="436">
        <f>IF(OR(NOT(ISNUMBER(C2282)),NOT(ISNUMBER(AB2282))),"",IF(AG2282&lt;&gt;"",AG2282,AB2282)-C2282)</f>
        <v/>
      </c>
      <c r="AT2282" s="191" t="n"/>
      <c r="AU2282" s="195">
        <f>IF($B2282="","",TEXT($A2282,"yyyymmdd")&amp;"_P"&amp;$C2282&amp;"_C"&amp;$F2282&amp;"_"&amp;TRIM(RIGHT(SUBSTITUTE(TRIM(SUBSTITUTE($L2282,CHAR(160)," "))," ",REPT(" ",60)),60))&amp;IF($P2282="","","-"&amp;TRIM(RIGHT(SUBSTITUTE(TRIM(SUBSTITUTE($P2282,CHAR(160)," "))," ",REPT(" ",60)),60)))&amp;IF($T2282="","","-"&amp;TRIM(RIGHT(SUBSTITUTE(TRIM(SUBSTITUTE($T2282,CHAR(160)," "))," ",REPT(" ",60)),60)))&amp;".jpg")</f>
        <v/>
      </c>
    </row>
    <row r="2283" ht="56" customHeight="1">
      <c r="A2283" s="169" t="n">
        <v>37906</v>
      </c>
      <c r="B2283" s="171" t="inlineStr">
        <is>
          <t>Bob Jane T-Marts 1000, 12 October, 2003</t>
        </is>
      </c>
      <c r="C2283" s="171" t="inlineStr">
        <is>
          <t>DNF</t>
        </is>
      </c>
      <c r="D2283" s="171" t="n"/>
      <c r="E2283" s="171" t="n"/>
      <c r="F2283" s="171" t="n">
        <v>33</v>
      </c>
      <c r="G2283" s="171" t="inlineStr">
        <is>
          <t>Garry Rogers Motorsport</t>
        </is>
      </c>
      <c r="H2283" s="171" t="n"/>
      <c r="I2283" s="171" t="inlineStr">
        <is>
          <t>Valvoline, Repco</t>
        </is>
      </c>
      <c r="J2283" s="171" t="inlineStr">
        <is>
          <t>Holden Commodore VX</t>
        </is>
      </c>
      <c r="K2283" s="171" t="n"/>
      <c r="L2283" s="171" t="inlineStr">
        <is>
          <t>Nathan Pretty</t>
        </is>
      </c>
      <c r="M2283" s="171" t="inlineStr">
        <is>
          <t>AUS</t>
        </is>
      </c>
      <c r="N2283" s="690">
        <f>_xlfn.LET(_xlpm.d,_xlfn.XLOOKUP(L2283,'[1]Birth Dates'!$A:$A,'[1]Birth Dates'!$B:$B,"",0),IF(_xlpm.d=0,"",_xlpm.d))</f>
        <v/>
      </c>
      <c r="O2283" s="171">
        <f>IF(OR(N2283="",A2283="",NOT(ISNUMBER(N2283)),N2283&gt;A2283),"",DATEDIF(N2283,A2283,"Y")&amp;" years, "&amp;DATEDIF(N2283,A2283,"YM")&amp;" months, "&amp;DATEDIF(N2283,A2283,"MD")&amp;" days")</f>
        <v/>
      </c>
      <c r="P2283" s="171" t="inlineStr">
        <is>
          <t>Allan Simonsen</t>
        </is>
      </c>
      <c r="Q2283" s="171" t="inlineStr">
        <is>
          <t>DEN</t>
        </is>
      </c>
      <c r="R2283" s="690">
        <f>_xlfn.LET(_xlpm.d,_xlfn.XLOOKUP(P2283,'[1]Birth Dates'!$A:$A,'[1]Birth Dates'!$B:$B,"",0),IF(_xlpm.d=0,"",_xlpm.d))</f>
        <v/>
      </c>
      <c r="S2283" s="171">
        <f>IF(OR(R2283="",A2283="",NOT(ISNUMBER(R2283)),R2283&gt;A2283),"",DATEDIF(R2283,A2283,"Y")&amp;" years, "&amp;DATEDIF(R2283,A2283,"YM")&amp;" months, "&amp;DATEDIF(R2283,A2283,"MD")&amp;" days")</f>
        <v/>
      </c>
      <c r="T2283" s="171" t="n"/>
      <c r="U2283" s="171" t="n"/>
      <c r="V2283" s="690">
        <f>_xlfn.LET(_xlpm.d,_xlfn.XLOOKUP(T2283,'[1]Birth Dates'!$A:$A,'[1]Birth Dates'!$B:$B,"",0),IF(_xlpm.d=0,"",_xlpm.d))</f>
        <v/>
      </c>
      <c r="W2283" s="171">
        <f>IF(OR(V2283="",A2283="",NOT(ISNUMBER(V2283)),V2283&gt;A2283),"",DATEDIF(V2283,A2283,"Y")&amp;" years, "&amp;DATEDIF(V2283,A2283,"YM")&amp;" months, "&amp;DATEDIF(V2283,A2283,"MD")&amp;" days")</f>
        <v/>
      </c>
      <c r="X2283" s="171" t="n"/>
      <c r="Y2283" s="171" t="n"/>
      <c r="Z2283" s="171" t="n"/>
      <c r="AA2283" s="171" t="n"/>
      <c r="AB2283" s="171" t="n">
        <v>32</v>
      </c>
      <c r="AC2283" s="171" t="n"/>
      <c r="AD2283" s="171" t="n"/>
      <c r="AE2283" s="574" t="inlineStr"/>
      <c r="AF2283" s="418">
        <f>IF(OR(AE2283="",AE2283="",AE2283=0),"",6.213/(AE2283*24))</f>
        <v/>
      </c>
      <c r="AG2283" s="241" t="n"/>
      <c r="AH2283" s="574" t="inlineStr"/>
      <c r="AI2283" s="418">
        <f>IF(OR(AH2283="",AH2283="",AH2283=0),"",6.213/(AH2283*24))</f>
        <v/>
      </c>
      <c r="AJ2283" s="175">
        <f>IF(AND(ISNUMBER(AB2283),ISNUMBER(AG2283)),AB2283-AG2283,"")</f>
        <v/>
      </c>
      <c r="AK2283" s="171" t="inlineStr">
        <is>
          <t>Accident</t>
        </is>
      </c>
      <c r="AL2283" s="171" t="n">
        <v>42</v>
      </c>
      <c r="AM2283" s="691" t="n"/>
      <c r="AN2283" s="671">
        <f>IF(OR(AL2283="",AM2283="",AM2283=0),"",AL2283*6.213/(AM2283*24))</f>
        <v/>
      </c>
      <c r="AO2283" s="477">
        <f>IF(AND(AL2283=AL2282,AM2283&lt;&gt;"",AM2282&lt;&gt;""),AM2283-AM2282,"")</f>
        <v/>
      </c>
      <c r="AP2283" s="171" t="n"/>
      <c r="AQ2283" s="574" t="inlineStr"/>
      <c r="AR2283" s="439">
        <f>IF(OR(AQ2283="",AQ2283="",AQ2283=0),"",6.213/(AQ2283*24))</f>
        <v/>
      </c>
      <c r="AS2283" s="436">
        <f>IF(OR(NOT(ISNUMBER(C2283)),NOT(ISNUMBER(AB2283))),"",IF(AG2283&lt;&gt;"",AG2283,AB2283)-C2283)</f>
        <v/>
      </c>
      <c r="AT2283" s="191" t="n"/>
      <c r="AU2283" s="195">
        <f>IF($B2283="","",TEXT($A2283,"yyyymmdd")&amp;"_P"&amp;$C2283&amp;"_C"&amp;$F2283&amp;"_"&amp;TRIM(RIGHT(SUBSTITUTE(TRIM(SUBSTITUTE($L2283,CHAR(160)," "))," ",REPT(" ",60)),60))&amp;IF($P2283="","","-"&amp;TRIM(RIGHT(SUBSTITUTE(TRIM(SUBSTITUTE($P2283,CHAR(160)," "))," ",REPT(" ",60)),60)))&amp;IF($T2283="","","-"&amp;TRIM(RIGHT(SUBSTITUTE(TRIM(SUBSTITUTE($T2283,CHAR(160)," "))," ",REPT(" ",60)),60)))&amp;".jpg")</f>
        <v/>
      </c>
    </row>
    <row r="2284" ht="56" customHeight="1">
      <c r="A2284" s="169" t="n">
        <v>37906</v>
      </c>
      <c r="B2284" s="171" t="inlineStr">
        <is>
          <t>Bob Jane T-Marts 1000, 12 October, 2003</t>
        </is>
      </c>
      <c r="C2284" s="171" t="inlineStr">
        <is>
          <t>DNF</t>
        </is>
      </c>
      <c r="D2284" s="171" t="n"/>
      <c r="E2284" s="171" t="n"/>
      <c r="F2284" s="171" t="n">
        <v>15</v>
      </c>
      <c r="G2284" s="171" t="inlineStr">
        <is>
          <t>K-Mart Racing Team</t>
        </is>
      </c>
      <c r="H2284" s="171" t="n"/>
      <c r="I2284" s="171" t="inlineStr">
        <is>
          <t>Kmart</t>
        </is>
      </c>
      <c r="J2284" s="171" t="inlineStr">
        <is>
          <t>Holden Commodore VX</t>
        </is>
      </c>
      <c r="K2284" s="171" t="n"/>
      <c r="L2284" s="171" t="inlineStr">
        <is>
          <t>Andy Priaulx</t>
        </is>
      </c>
      <c r="M2284" s="171" t="inlineStr">
        <is>
          <t>GBR</t>
        </is>
      </c>
      <c r="N2284" s="690">
        <f>_xlfn.LET(_xlpm.d,_xlfn.XLOOKUP(L2284,'[1]Birth Dates'!$A:$A,'[1]Birth Dates'!$B:$B,"",0),IF(_xlpm.d=0,"",_xlpm.d))</f>
        <v/>
      </c>
      <c r="O2284" s="171">
        <f>IF(OR(N2284="",A2284="",NOT(ISNUMBER(N2284)),N2284&gt;A2284),"",DATEDIF(N2284,A2284,"Y")&amp;" years, "&amp;DATEDIF(N2284,A2284,"YM")&amp;" months, "&amp;DATEDIF(N2284,A2284,"MD")&amp;" days")</f>
        <v/>
      </c>
      <c r="P2284" s="171" t="inlineStr">
        <is>
          <t>Cameron McLean</t>
        </is>
      </c>
      <c r="Q2284" s="171" t="inlineStr">
        <is>
          <t>AUS</t>
        </is>
      </c>
      <c r="R2284" s="690">
        <f>_xlfn.LET(_xlpm.d,_xlfn.XLOOKUP(P2284,'[1]Birth Dates'!$A:$A,'[1]Birth Dates'!$B:$B,"",0),IF(_xlpm.d=0,"",_xlpm.d))</f>
        <v/>
      </c>
      <c r="S2284" s="171">
        <f>IF(OR(R2284="",A2284="",NOT(ISNUMBER(R2284)),R2284&gt;A2284),"",DATEDIF(R2284,A2284,"Y")&amp;" years, "&amp;DATEDIF(R2284,A2284,"YM")&amp;" months, "&amp;DATEDIF(R2284,A2284,"MD")&amp;" days")</f>
        <v/>
      </c>
      <c r="T2284" s="171" t="n"/>
      <c r="U2284" s="171" t="n"/>
      <c r="V2284" s="690">
        <f>_xlfn.LET(_xlpm.d,_xlfn.XLOOKUP(T2284,'[1]Birth Dates'!$A:$A,'[1]Birth Dates'!$B:$B,"",0),IF(_xlpm.d=0,"",_xlpm.d))</f>
        <v/>
      </c>
      <c r="W2284" s="171">
        <f>IF(OR(V2284="",A2284="",NOT(ISNUMBER(V2284)),V2284&gt;A2284),"",DATEDIF(V2284,A2284,"Y")&amp;" years, "&amp;DATEDIF(V2284,A2284,"YM")&amp;" months, "&amp;DATEDIF(V2284,A2284,"MD")&amp;" days")</f>
        <v/>
      </c>
      <c r="X2284" s="171" t="n"/>
      <c r="Y2284" s="171" t="n"/>
      <c r="Z2284" s="171" t="n"/>
      <c r="AA2284" s="171" t="n"/>
      <c r="AB2284" s="171" t="n">
        <v>24</v>
      </c>
      <c r="AC2284" s="171" t="n"/>
      <c r="AD2284" s="171" t="n"/>
      <c r="AE2284" s="574" t="inlineStr"/>
      <c r="AF2284" s="418">
        <f>IF(OR(AE2284="",AE2284="",AE2284=0),"",6.213/(AE2284*24))</f>
        <v/>
      </c>
      <c r="AG2284" s="241" t="n"/>
      <c r="AH2284" s="574" t="inlineStr"/>
      <c r="AI2284" s="418">
        <f>IF(OR(AH2284="",AH2284="",AH2284=0),"",6.213/(AH2284*24))</f>
        <v/>
      </c>
      <c r="AJ2284" s="175">
        <f>IF(AND(ISNUMBER(AB2284),ISNUMBER(AG2284)),AB2284-AG2284,"")</f>
        <v/>
      </c>
      <c r="AK2284" s="171" t="inlineStr">
        <is>
          <t>Accident</t>
        </is>
      </c>
      <c r="AL2284" s="171" t="n">
        <v>33</v>
      </c>
      <c r="AM2284" s="691" t="n"/>
      <c r="AN2284" s="671">
        <f>IF(OR(AL2284="",AM2284="",AM2284=0),"",AL2284*6.213/(AM2284*24))</f>
        <v/>
      </c>
      <c r="AO2284" s="477">
        <f>IF(AND(AL2284=AL2283,AM2284&lt;&gt;"",AM2283&lt;&gt;""),AM2284-AM2283,"")</f>
        <v/>
      </c>
      <c r="AP2284" s="171" t="n"/>
      <c r="AQ2284" s="574" t="inlineStr"/>
      <c r="AR2284" s="439">
        <f>IF(OR(AQ2284="",AQ2284="",AQ2284=0),"",6.213/(AQ2284*24))</f>
        <v/>
      </c>
      <c r="AS2284" s="436">
        <f>IF(OR(NOT(ISNUMBER(C2284)),NOT(ISNUMBER(AB2284))),"",IF(AG2284&lt;&gt;"",AG2284,AB2284)-C2284)</f>
        <v/>
      </c>
      <c r="AT2284" s="191" t="n"/>
      <c r="AU2284" s="195">
        <f>IF($B2284="","",TEXT($A2284,"yyyymmdd")&amp;"_P"&amp;$C2284&amp;"_C"&amp;$F2284&amp;"_"&amp;TRIM(RIGHT(SUBSTITUTE(TRIM(SUBSTITUTE($L2284,CHAR(160)," "))," ",REPT(" ",60)),60))&amp;IF($P2284="","","-"&amp;TRIM(RIGHT(SUBSTITUTE(TRIM(SUBSTITUTE($P2284,CHAR(160)," "))," ",REPT(" ",60)),60)))&amp;IF($T2284="","","-"&amp;TRIM(RIGHT(SUBSTITUTE(TRIM(SUBSTITUTE($T2284,CHAR(160)," "))," ",REPT(" ",60)),60)))&amp;".jpg")</f>
        <v/>
      </c>
    </row>
    <row r="2285" ht="56" customHeight="1">
      <c r="A2285" s="169" t="n">
        <v>37906</v>
      </c>
      <c r="B2285" s="171" t="inlineStr">
        <is>
          <t>Bob Jane T-Marts 1000, 12 October, 2003</t>
        </is>
      </c>
      <c r="C2285" s="171" t="inlineStr">
        <is>
          <t>DNF</t>
        </is>
      </c>
      <c r="D2285" s="171" t="n"/>
      <c r="E2285" s="171" t="n"/>
      <c r="F2285" s="171" t="n">
        <v>69</v>
      </c>
      <c r="G2285" s="171" t="inlineStr">
        <is>
          <t>Doulman Automotive</t>
        </is>
      </c>
      <c r="H2285" s="171" t="n"/>
      <c r="I2285" s="171" t="inlineStr">
        <is>
          <t>Spies Hecker</t>
        </is>
      </c>
      <c r="J2285" s="171" t="inlineStr">
        <is>
          <t>Holden Commodore VX</t>
        </is>
      </c>
      <c r="K2285" s="171" t="n"/>
      <c r="L2285" s="171" t="inlineStr">
        <is>
          <t>Robert Jones</t>
        </is>
      </c>
      <c r="M2285" s="171" t="inlineStr">
        <is>
          <t>AUS</t>
        </is>
      </c>
      <c r="N2285" s="690">
        <f>_xlfn.LET(_xlpm.d,_xlfn.XLOOKUP(L2285,'[1]Birth Dates'!$A:$A,'[1]Birth Dates'!$B:$B,"",0),IF(_xlpm.d=0,"",_xlpm.d))</f>
        <v/>
      </c>
      <c r="O2285" s="171">
        <f>IF(OR(N2285="",A2285="",NOT(ISNUMBER(N2285)),N2285&gt;A2285),"",DATEDIF(N2285,A2285,"Y")&amp;" years, "&amp;DATEDIF(N2285,A2285,"YM")&amp;" months, "&amp;DATEDIF(N2285,A2285,"MD")&amp;" days")</f>
        <v/>
      </c>
      <c r="P2285" s="171" t="inlineStr">
        <is>
          <t>Peter Doulman</t>
        </is>
      </c>
      <c r="Q2285" s="171" t="inlineStr">
        <is>
          <t>AUS</t>
        </is>
      </c>
      <c r="R2285" s="690">
        <f>_xlfn.LET(_xlpm.d,_xlfn.XLOOKUP(P2285,'[1]Birth Dates'!$A:$A,'[1]Birth Dates'!$B:$B,"",0),IF(_xlpm.d=0,"",_xlpm.d))</f>
        <v/>
      </c>
      <c r="S2285" s="171">
        <f>IF(OR(R2285="",A2285="",NOT(ISNUMBER(R2285)),R2285&gt;A2285),"",DATEDIF(R2285,A2285,"Y")&amp;" years, "&amp;DATEDIF(R2285,A2285,"YM")&amp;" months, "&amp;DATEDIF(R2285,A2285,"MD")&amp;" days")</f>
        <v/>
      </c>
      <c r="T2285" s="171" t="n"/>
      <c r="U2285" s="171" t="n"/>
      <c r="V2285" s="690">
        <f>_xlfn.LET(_xlpm.d,_xlfn.XLOOKUP(T2285,'[1]Birth Dates'!$A:$A,'[1]Birth Dates'!$B:$B,"",0),IF(_xlpm.d=0,"",_xlpm.d))</f>
        <v/>
      </c>
      <c r="W2285" s="171">
        <f>IF(OR(V2285="",A2285="",NOT(ISNUMBER(V2285)),V2285&gt;A2285),"",DATEDIF(V2285,A2285,"Y")&amp;" years, "&amp;DATEDIF(V2285,A2285,"YM")&amp;" months, "&amp;DATEDIF(V2285,A2285,"MD")&amp;" days")</f>
        <v/>
      </c>
      <c r="X2285" s="171" t="n"/>
      <c r="Y2285" s="171" t="n"/>
      <c r="Z2285" s="171" t="n"/>
      <c r="AA2285" s="171" t="n"/>
      <c r="AB2285" s="171" t="n">
        <v>38</v>
      </c>
      <c r="AC2285" s="171" t="n"/>
      <c r="AD2285" s="171" t="n"/>
      <c r="AE2285" s="574" t="inlineStr"/>
      <c r="AF2285" s="418">
        <f>IF(OR(AE2285="",AE2285="",AE2285=0),"",6.213/(AE2285*24))</f>
        <v/>
      </c>
      <c r="AG2285" s="241" t="n"/>
      <c r="AH2285" s="574" t="inlineStr"/>
      <c r="AI2285" s="418">
        <f>IF(OR(AH2285="",AH2285="",AH2285=0),"",6.213/(AH2285*24))</f>
        <v/>
      </c>
      <c r="AJ2285" s="175">
        <f>IF(AND(ISNUMBER(AB2285),ISNUMBER(AG2285)),AB2285-AG2285,"")</f>
        <v/>
      </c>
      <c r="AK2285" s="171" t="inlineStr">
        <is>
          <t>Accident</t>
        </is>
      </c>
      <c r="AL2285" s="171" t="n">
        <v>32</v>
      </c>
      <c r="AM2285" s="691" t="n"/>
      <c r="AN2285" s="671">
        <f>IF(OR(AL2285="",AM2285="",AM2285=0),"",AL2285*6.213/(AM2285*24))</f>
        <v/>
      </c>
      <c r="AO2285" s="477">
        <f>IF(AND(AL2285=AL2284,AM2285&lt;&gt;"",AM2284&lt;&gt;""),AM2285-AM2284,"")</f>
        <v/>
      </c>
      <c r="AP2285" s="171" t="n"/>
      <c r="AQ2285" s="574" t="inlineStr"/>
      <c r="AR2285" s="439">
        <f>IF(OR(AQ2285="",AQ2285="",AQ2285=0),"",6.213/(AQ2285*24))</f>
        <v/>
      </c>
      <c r="AS2285" s="436">
        <f>IF(OR(NOT(ISNUMBER(C2285)),NOT(ISNUMBER(AB2285))),"",IF(AG2285&lt;&gt;"",AG2285,AB2285)-C2285)</f>
        <v/>
      </c>
      <c r="AT2285" s="191" t="n"/>
      <c r="AU2285" s="195">
        <f>IF($B2285="","",TEXT($A2285,"yyyymmdd")&amp;"_P"&amp;$C2285&amp;"_C"&amp;$F2285&amp;"_"&amp;TRIM(RIGHT(SUBSTITUTE(TRIM(SUBSTITUTE($L2285,CHAR(160)," "))," ",REPT(" ",60)),60))&amp;IF($P2285="","","-"&amp;TRIM(RIGHT(SUBSTITUTE(TRIM(SUBSTITUTE($P2285,CHAR(160)," "))," ",REPT(" ",60)),60)))&amp;IF($T2285="","","-"&amp;TRIM(RIGHT(SUBSTITUTE(TRIM(SUBSTITUTE($T2285,CHAR(160)," "))," ",REPT(" ",60)),60)))&amp;".jpg")</f>
        <v/>
      </c>
    </row>
    <row r="2286" ht="56" customHeight="1">
      <c r="A2286" s="169" t="n">
        <v>37906</v>
      </c>
      <c r="B2286" s="171" t="inlineStr">
        <is>
          <t>Bob Jane T-Marts 1000, 12 October, 2003</t>
        </is>
      </c>
      <c r="C2286" s="171" t="inlineStr">
        <is>
          <t>DNF</t>
        </is>
      </c>
      <c r="D2286" s="171" t="n"/>
      <c r="E2286" s="171" t="n"/>
      <c r="F2286" s="171" t="n">
        <v>29</v>
      </c>
      <c r="G2286" s="171" t="inlineStr">
        <is>
          <t>Paul Morris Motorsport</t>
        </is>
      </c>
      <c r="H2286" s="171" t="n"/>
      <c r="I2286" s="171" t="inlineStr">
        <is>
          <t>Sirromet Wines</t>
        </is>
      </c>
      <c r="J2286" s="171" t="inlineStr">
        <is>
          <t>Holden Commodore VY</t>
        </is>
      </c>
      <c r="K2286" s="171" t="n"/>
      <c r="L2286" s="171" t="inlineStr">
        <is>
          <t>Paul Morris</t>
        </is>
      </c>
      <c r="M2286" s="171" t="inlineStr">
        <is>
          <t>AUS</t>
        </is>
      </c>
      <c r="N2286" s="690">
        <f>_xlfn.LET(_xlpm.d,_xlfn.XLOOKUP(L2286,'[1]Birth Dates'!$A:$A,'[1]Birth Dates'!$B:$B,"",0),IF(_xlpm.d=0,"",_xlpm.d))</f>
        <v/>
      </c>
      <c r="O2286" s="171">
        <f>IF(OR(N2286="",A2286="",NOT(ISNUMBER(N2286)),N2286&gt;A2286),"",DATEDIF(N2286,A2286,"Y")&amp;" years, "&amp;DATEDIF(N2286,A2286,"YM")&amp;" months, "&amp;DATEDIF(N2286,A2286,"MD")&amp;" days")</f>
        <v/>
      </c>
      <c r="P2286" s="171" t="inlineStr">
        <is>
          <t>John Faulkner</t>
        </is>
      </c>
      <c r="Q2286" s="171" t="inlineStr">
        <is>
          <t>NZL</t>
        </is>
      </c>
      <c r="R2286" s="690">
        <f>_xlfn.LET(_xlpm.d,_xlfn.XLOOKUP(P2286,'[1]Birth Dates'!$A:$A,'[1]Birth Dates'!$B:$B,"",0),IF(_xlpm.d=0,"",_xlpm.d))</f>
        <v/>
      </c>
      <c r="S2286" s="171">
        <f>IF(OR(R2286="",A2286="",NOT(ISNUMBER(R2286)),R2286&gt;A2286),"",DATEDIF(R2286,A2286,"Y")&amp;" years, "&amp;DATEDIF(R2286,A2286,"YM")&amp;" months, "&amp;DATEDIF(R2286,A2286,"MD")&amp;" days")</f>
        <v/>
      </c>
      <c r="T2286" s="171" t="n"/>
      <c r="U2286" s="171" t="n"/>
      <c r="V2286" s="690">
        <f>_xlfn.LET(_xlpm.d,_xlfn.XLOOKUP(T2286,'[1]Birth Dates'!$A:$A,'[1]Birth Dates'!$B:$B,"",0),IF(_xlpm.d=0,"",_xlpm.d))</f>
        <v/>
      </c>
      <c r="W2286" s="171">
        <f>IF(OR(V2286="",A2286="",NOT(ISNUMBER(V2286)),V2286&gt;A2286),"",DATEDIF(V2286,A2286,"Y")&amp;" years, "&amp;DATEDIF(V2286,A2286,"YM")&amp;" months, "&amp;DATEDIF(V2286,A2286,"MD")&amp;" days")</f>
        <v/>
      </c>
      <c r="X2286" s="171" t="n"/>
      <c r="Y2286" s="171" t="n"/>
      <c r="Z2286" s="171" t="n"/>
      <c r="AA2286" s="171" t="n"/>
      <c r="AB2286" s="171" t="n">
        <v>13</v>
      </c>
      <c r="AC2286" s="171" t="n"/>
      <c r="AD2286" s="171" t="n"/>
      <c r="AE2286" s="574" t="inlineStr"/>
      <c r="AF2286" s="418">
        <f>IF(OR(AE2286="",AE2286="",AE2286=0),"",6.213/(AE2286*24))</f>
        <v/>
      </c>
      <c r="AG2286" s="241" t="n"/>
      <c r="AH2286" s="574" t="inlineStr"/>
      <c r="AI2286" s="418">
        <f>IF(OR(AH2286="",AH2286="",AH2286=0),"",6.213/(AH2286*24))</f>
        <v/>
      </c>
      <c r="AJ2286" s="175">
        <f>IF(AND(ISNUMBER(AB2286),ISNUMBER(AG2286)),AB2286-AG2286,"")</f>
        <v/>
      </c>
      <c r="AK2286" s="171" t="inlineStr">
        <is>
          <t>Gearbox</t>
        </is>
      </c>
      <c r="AL2286" s="171" t="n">
        <v>5</v>
      </c>
      <c r="AM2286" s="691" t="n"/>
      <c r="AN2286" s="671">
        <f>IF(OR(AL2286="",AM2286="",AM2286=0),"",AL2286*6.213/(AM2286*24))</f>
        <v/>
      </c>
      <c r="AO2286" s="477">
        <f>IF(AND(AL2286=AL2285,AM2286&lt;&gt;"",AM2285&lt;&gt;""),AM2286-AM2285,"")</f>
        <v/>
      </c>
      <c r="AP2286" s="171" t="n"/>
      <c r="AQ2286" s="574" t="inlineStr"/>
      <c r="AR2286" s="439">
        <f>IF(OR(AQ2286="",AQ2286="",AQ2286=0),"",6.213/(AQ2286*24))</f>
        <v/>
      </c>
      <c r="AS2286" s="436">
        <f>IF(OR(NOT(ISNUMBER(C2286)),NOT(ISNUMBER(AB2286))),"",IF(AG2286&lt;&gt;"",AG2286,AB2286)-C2286)</f>
        <v/>
      </c>
      <c r="AT2286" s="191" t="n"/>
      <c r="AU2286" s="195">
        <f>IF($B2286="","",TEXT($A2286,"yyyymmdd")&amp;"_P"&amp;$C2286&amp;"_C"&amp;$F2286&amp;"_"&amp;TRIM(RIGHT(SUBSTITUTE(TRIM(SUBSTITUTE($L2286,CHAR(160)," "))," ",REPT(" ",60)),60))&amp;IF($P2286="","","-"&amp;TRIM(RIGHT(SUBSTITUTE(TRIM(SUBSTITUTE($P2286,CHAR(160)," "))," ",REPT(" ",60)),60)))&amp;IF($T2286="","","-"&amp;TRIM(RIGHT(SUBSTITUTE(TRIM(SUBSTITUTE($T2286,CHAR(160)," "))," ",REPT(" ",60)),60)))&amp;".jpg")</f>
        <v/>
      </c>
    </row>
    <row r="2287" ht="56" customHeight="1">
      <c r="A2287" s="169" t="n">
        <v>37906</v>
      </c>
      <c r="B2287" s="171" t="inlineStr">
        <is>
          <t>Bob Jane T-Marts 1000, 12 October, 2003</t>
        </is>
      </c>
      <c r="C2287" s="171" t="inlineStr">
        <is>
          <t>DNF</t>
        </is>
      </c>
      <c r="D2287" s="171" t="n"/>
      <c r="E2287" s="171" t="n"/>
      <c r="F2287" s="171" t="n">
        <v>72</v>
      </c>
      <c r="G2287" s="171" t="inlineStr">
        <is>
          <t>Robert Smith Racing</t>
        </is>
      </c>
      <c r="H2287" s="171" t="n"/>
      <c r="I2287" s="171" t="inlineStr">
        <is>
          <t>Smiths Trucks</t>
        </is>
      </c>
      <c r="J2287" s="171" t="inlineStr">
        <is>
          <t>Holden Commodore VX</t>
        </is>
      </c>
      <c r="K2287" s="171" t="n"/>
      <c r="L2287" s="171" t="inlineStr">
        <is>
          <t>Alan Gurr</t>
        </is>
      </c>
      <c r="M2287" s="171" t="inlineStr">
        <is>
          <t>AUS</t>
        </is>
      </c>
      <c r="N2287" s="690">
        <f>_xlfn.LET(_xlpm.d,_xlfn.XLOOKUP(L2287,'[1]Birth Dates'!$A:$A,'[1]Birth Dates'!$B:$B,"",0),IF(_xlpm.d=0,"",_xlpm.d))</f>
        <v/>
      </c>
      <c r="O2287" s="171">
        <f>IF(OR(N2287="",A2287="",NOT(ISNUMBER(N2287)),N2287&gt;A2287),"",DATEDIF(N2287,A2287,"Y")&amp;" years, "&amp;DATEDIF(N2287,A2287,"YM")&amp;" months, "&amp;DATEDIF(N2287,A2287,"MD")&amp;" days")</f>
        <v/>
      </c>
      <c r="P2287" s="171" t="inlineStr">
        <is>
          <t>Jonny Reid</t>
        </is>
      </c>
      <c r="Q2287" s="171" t="inlineStr">
        <is>
          <t>NZL</t>
        </is>
      </c>
      <c r="R2287" s="690">
        <f>_xlfn.LET(_xlpm.d,_xlfn.XLOOKUP(P2287,'[1]Birth Dates'!$A:$A,'[1]Birth Dates'!$B:$B,"",0),IF(_xlpm.d=0,"",_xlpm.d))</f>
        <v/>
      </c>
      <c r="S2287" s="171">
        <f>IF(OR(R2287="",A2287="",NOT(ISNUMBER(R2287)),R2287&gt;A2287),"",DATEDIF(R2287,A2287,"Y")&amp;" years, "&amp;DATEDIF(R2287,A2287,"YM")&amp;" months, "&amp;DATEDIF(R2287,A2287,"MD")&amp;" days")</f>
        <v/>
      </c>
      <c r="T2287" s="171" t="n"/>
      <c r="U2287" s="171" t="n"/>
      <c r="V2287" s="690">
        <f>_xlfn.LET(_xlpm.d,_xlfn.XLOOKUP(T2287,'[1]Birth Dates'!$A:$A,'[1]Birth Dates'!$B:$B,"",0),IF(_xlpm.d=0,"",_xlpm.d))</f>
        <v/>
      </c>
      <c r="W2287" s="171">
        <f>IF(OR(V2287="",A2287="",NOT(ISNUMBER(V2287)),V2287&gt;A2287),"",DATEDIF(V2287,A2287,"Y")&amp;" years, "&amp;DATEDIF(V2287,A2287,"YM")&amp;" months, "&amp;DATEDIF(V2287,A2287,"MD")&amp;" days")</f>
        <v/>
      </c>
      <c r="X2287" s="171" t="n"/>
      <c r="Y2287" s="171" t="n"/>
      <c r="Z2287" s="171" t="n"/>
      <c r="AA2287" s="171" t="n"/>
      <c r="AB2287" s="171" t="n">
        <v>31</v>
      </c>
      <c r="AC2287" s="171" t="n"/>
      <c r="AD2287" s="171" t="n"/>
      <c r="AE2287" s="574" t="inlineStr"/>
      <c r="AF2287" s="418">
        <f>IF(OR(AE2287="",AE2287="",AE2287=0),"",6.213/(AE2287*24))</f>
        <v/>
      </c>
      <c r="AG2287" s="241" t="n"/>
      <c r="AH2287" s="574" t="inlineStr"/>
      <c r="AI2287" s="418">
        <f>IF(OR(AH2287="",AH2287="",AH2287=0),"",6.213/(AH2287*24))</f>
        <v/>
      </c>
      <c r="AJ2287" s="175">
        <f>IF(AND(ISNUMBER(AB2287),ISNUMBER(AG2287)),AB2287-AG2287,"")</f>
        <v/>
      </c>
      <c r="AK2287" s="171" t="inlineStr">
        <is>
          <t>Engine</t>
        </is>
      </c>
      <c r="AL2287" s="171" t="n">
        <v>4</v>
      </c>
      <c r="AM2287" s="691" t="n"/>
      <c r="AN2287" s="671">
        <f>IF(OR(AL2287="",AM2287="",AM2287=0),"",AL2287*6.213/(AM2287*24))</f>
        <v/>
      </c>
      <c r="AO2287" s="477">
        <f>IF(AND(AL2287=AL2286,AM2287&lt;&gt;"",AM2286&lt;&gt;""),AM2287-AM2286,"")</f>
        <v/>
      </c>
      <c r="AP2287" s="171" t="n"/>
      <c r="AQ2287" s="574" t="inlineStr"/>
      <c r="AR2287" s="439">
        <f>IF(OR(AQ2287="",AQ2287="",AQ2287=0),"",6.213/(AQ2287*24))</f>
        <v/>
      </c>
      <c r="AS2287" s="436">
        <f>IF(OR(NOT(ISNUMBER(C2287)),NOT(ISNUMBER(AB2287))),"",IF(AG2287&lt;&gt;"",AG2287,AB2287)-C2287)</f>
        <v/>
      </c>
      <c r="AT2287" s="191" t="n"/>
      <c r="AU2287" s="195">
        <f>IF($B2287="","",TEXT($A2287,"yyyymmdd")&amp;"_P"&amp;$C2287&amp;"_C"&amp;$F2287&amp;"_"&amp;TRIM(RIGHT(SUBSTITUTE(TRIM(SUBSTITUTE($L2287,CHAR(160)," "))," ",REPT(" ",60)),60))&amp;IF($P2287="","","-"&amp;TRIM(RIGHT(SUBSTITUTE(TRIM(SUBSTITUTE($P2287,CHAR(160)," "))," ",REPT(" ",60)),60)))&amp;IF($T2287="","","-"&amp;TRIM(RIGHT(SUBSTITUTE(TRIM(SUBSTITUTE($T2287,CHAR(160)," "))," ",REPT(" ",60)),60)))&amp;".jpg")</f>
        <v/>
      </c>
    </row>
    <row r="2288" ht="56" customHeight="1">
      <c r="A2288" s="169" t="n">
        <v>37906</v>
      </c>
      <c r="B2288" s="171" t="inlineStr">
        <is>
          <t>Bob Jane T-Marts 1000, 12 October, 2003</t>
        </is>
      </c>
      <c r="C2288" s="171" t="inlineStr">
        <is>
          <t>DNQ</t>
        </is>
      </c>
      <c r="D2288" s="171" t="n"/>
      <c r="E2288" s="171" t="n"/>
      <c r="F2288" s="171" t="n">
        <v>24</v>
      </c>
      <c r="G2288" s="171" t="inlineStr">
        <is>
          <t>Paul Morris Motorsport</t>
        </is>
      </c>
      <c r="H2288" s="171" t="n"/>
      <c r="I2288" s="171" t="inlineStr">
        <is>
          <t>Charter Trucks Christchurch</t>
        </is>
      </c>
      <c r="J2288" s="171" t="inlineStr">
        <is>
          <t>Holden Commodore VX[7]</t>
        </is>
      </c>
      <c r="K2288" s="171" t="n"/>
      <c r="L2288" s="171" t="inlineStr">
        <is>
          <t>Wayne Wakefield</t>
        </is>
      </c>
      <c r="M2288" s="171" t="inlineStr">
        <is>
          <t>AUS</t>
        </is>
      </c>
      <c r="N2288" s="690">
        <f>_xlfn.LET(_xlpm.d,_xlfn.XLOOKUP(L2288,'[1]Birth Dates'!$A:$A,'[1]Birth Dates'!$B:$B,"",0),IF(_xlpm.d=0,"",_xlpm.d))</f>
        <v/>
      </c>
      <c r="O2288" s="171">
        <f>IF(OR(N2288="",A2288="",NOT(ISNUMBER(N2288)),N2288&gt;A2288),"",DATEDIF(N2288,A2288,"Y")&amp;" years, "&amp;DATEDIF(N2288,A2288,"YM")&amp;" months, "&amp;DATEDIF(N2288,A2288,"MD")&amp;" days")</f>
        <v/>
      </c>
      <c r="P2288" s="171" t="inlineStr">
        <is>
          <t>Andy McElrea</t>
        </is>
      </c>
      <c r="Q2288" s="171" t="inlineStr">
        <is>
          <t>NZL</t>
        </is>
      </c>
      <c r="R2288" s="690">
        <f>_xlfn.LET(_xlpm.d,_xlfn.XLOOKUP(P2288,'[1]Birth Dates'!$A:$A,'[1]Birth Dates'!$B:$B,"",0),IF(_xlpm.d=0,"",_xlpm.d))</f>
        <v/>
      </c>
      <c r="S2288" s="171">
        <f>IF(OR(R2288="",A2288="",NOT(ISNUMBER(R2288)),R2288&gt;A2288),"",DATEDIF(R2288,A2288,"Y")&amp;" years, "&amp;DATEDIF(R2288,A2288,"YM")&amp;" months, "&amp;DATEDIF(R2288,A2288,"MD")&amp;" days")</f>
        <v/>
      </c>
      <c r="T2288" s="171" t="n"/>
      <c r="U2288" s="171" t="n"/>
      <c r="V2288" s="690">
        <f>_xlfn.LET(_xlpm.d,_xlfn.XLOOKUP(T2288,'[1]Birth Dates'!$A:$A,'[1]Birth Dates'!$B:$B,"",0),IF(_xlpm.d=0,"",_xlpm.d))</f>
        <v/>
      </c>
      <c r="W2288" s="171">
        <f>IF(OR(V2288="",A2288="",NOT(ISNUMBER(V2288)),V2288&gt;A2288),"",DATEDIF(V2288,A2288,"Y")&amp;" years, "&amp;DATEDIF(V2288,A2288,"YM")&amp;" months, "&amp;DATEDIF(V2288,A2288,"MD")&amp;" days")</f>
        <v/>
      </c>
      <c r="X2288" s="171" t="n"/>
      <c r="Y2288" s="171" t="n"/>
      <c r="Z2288" s="171" t="n"/>
      <c r="AA2288" s="171" t="n"/>
      <c r="AB2288" s="171" t="n"/>
      <c r="AC2288" s="171" t="n"/>
      <c r="AD2288" s="171" t="n"/>
      <c r="AE2288" s="574" t="inlineStr"/>
      <c r="AF2288" s="418">
        <f>IF(OR(AE2288="",AE2288="",AE2288=0),"",6.213/(AE2288*24))</f>
        <v/>
      </c>
      <c r="AG2288" s="241" t="n"/>
      <c r="AH2288" s="574" t="inlineStr"/>
      <c r="AI2288" s="418">
        <f>IF(OR(AH2288="",AH2288="",AH2288=0),"",6.213/(AH2288*24))</f>
        <v/>
      </c>
      <c r="AJ2288" s="175">
        <f>IF(AND(ISNUMBER(AB2288),ISNUMBER(AG2288)),AB2288-AG2288,"")</f>
        <v/>
      </c>
      <c r="AK2288" s="171" t="n"/>
      <c r="AL2288" s="171" t="n">
        <v>0</v>
      </c>
      <c r="AM2288" s="691" t="n"/>
      <c r="AN2288" s="671">
        <f>IF(OR(AL2288="",AM2288="",AM2288=0),"",AL2288*6.213/(AM2288*24))</f>
        <v/>
      </c>
      <c r="AO2288" s="477">
        <f>IF(AND(AL2288=AL2287,AM2288&lt;&gt;"",AM2287&lt;&gt;""),AM2288-AM2287,"")</f>
        <v/>
      </c>
      <c r="AP2288" s="171" t="n"/>
      <c r="AQ2288" s="574" t="inlineStr"/>
      <c r="AR2288" s="439">
        <f>IF(OR(AQ2288="",AQ2288="",AQ2288=0),"",6.213/(AQ2288*24))</f>
        <v/>
      </c>
      <c r="AS2288" s="436">
        <f>IF(OR(NOT(ISNUMBER(C2288)),NOT(ISNUMBER(AB2288))),"",IF(AG2288&lt;&gt;"",AG2288,AB2288)-C2288)</f>
        <v/>
      </c>
      <c r="AT2288" s="191" t="n"/>
      <c r="AU2288" s="195">
        <f>IF($B2288="","",TEXT($A2288,"yyyymmdd")&amp;"_P"&amp;$C2288&amp;"_C"&amp;$F2288&amp;"_"&amp;TRIM(RIGHT(SUBSTITUTE(TRIM(SUBSTITUTE($L2288,CHAR(160)," "))," ",REPT(" ",60)),60))&amp;IF($P2288="","","-"&amp;TRIM(RIGHT(SUBSTITUTE(TRIM(SUBSTITUTE($P2288,CHAR(160)," "))," ",REPT(" ",60)),60)))&amp;IF($T2288="","","-"&amp;TRIM(RIGHT(SUBSTITUTE(TRIM(SUBSTITUTE($T2288,CHAR(160)," "))," ",REPT(" ",60)),60)))&amp;".jpg")</f>
        <v/>
      </c>
    </row>
    <row r="2289" ht="56" customFormat="1" customHeight="1" s="240">
      <c r="A2289" s="243" t="n">
        <v>38270</v>
      </c>
      <c r="B2289" s="244" t="inlineStr">
        <is>
          <t>Bob Jane T-Marts 1000, 10 October, 2004</t>
        </is>
      </c>
      <c r="C2289" s="244" t="n">
        <v>1</v>
      </c>
      <c r="D2289" s="244" t="n"/>
      <c r="E2289" s="244" t="n"/>
      <c r="F2289" s="244" t="n">
        <v>15</v>
      </c>
      <c r="G2289" s="244" t="inlineStr">
        <is>
          <t>K-Mart Racing Team</t>
        </is>
      </c>
      <c r="H2289" s="244" t="n"/>
      <c r="I2289" s="244" t="inlineStr">
        <is>
          <t>Kmart</t>
        </is>
      </c>
      <c r="J2289" s="244" t="inlineStr">
        <is>
          <t>Holden Commodore VY</t>
        </is>
      </c>
      <c r="K2289" s="244" t="n"/>
      <c r="L2289" s="244" t="inlineStr">
        <is>
          <t>Greg Murphy</t>
        </is>
      </c>
      <c r="M2289" s="244" t="inlineStr">
        <is>
          <t>NZL</t>
        </is>
      </c>
      <c r="N2289" s="692">
        <f>_xlfn.LET(_xlpm.d,_xlfn.XLOOKUP(L2289,'[1]Birth Dates'!$A:$A,'[1]Birth Dates'!$B:$B,"",0),IF(_xlpm.d=0,"",_xlpm.d))</f>
        <v/>
      </c>
      <c r="O2289" s="203">
        <f>IF(OR(N2289="",A2289="",NOT(ISNUMBER(N2289)),N2289&gt;A2289),"",DATEDIF(N2289,A2289,"Y")&amp;" years, "&amp;DATEDIF(N2289,A2289,"YM")&amp;" months, "&amp;DATEDIF(N2289,A2289,"MD")&amp;" days")</f>
        <v/>
      </c>
      <c r="P2289" s="244" t="inlineStr">
        <is>
          <t>Rick Kelly</t>
        </is>
      </c>
      <c r="Q2289" s="244" t="inlineStr">
        <is>
          <t>AUS</t>
        </is>
      </c>
      <c r="R2289" s="692">
        <f>_xlfn.LET(_xlpm.d,_xlfn.XLOOKUP(P2289,'[1]Birth Dates'!$A:$A,'[1]Birth Dates'!$B:$B,"",0),IF(_xlpm.d=0,"",_xlpm.d))</f>
        <v/>
      </c>
      <c r="S2289" s="203">
        <f>IF(OR(R2289="",A2289="",NOT(ISNUMBER(R2289)),R2289&gt;A2289),"",DATEDIF(R2289,A2289,"Y")&amp;" years, "&amp;DATEDIF(R2289,A2289,"YM")&amp;" months, "&amp;DATEDIF(R2289,A2289,"MD")&amp;" days")</f>
        <v/>
      </c>
      <c r="T2289" s="244" t="n"/>
      <c r="U2289" s="244" t="n"/>
      <c r="V2289" s="692">
        <f>_xlfn.LET(_xlpm.d,_xlfn.XLOOKUP(T2289,'[1]Birth Dates'!$A:$A,'[1]Birth Dates'!$B:$B,"",0),IF(_xlpm.d=0,"",_xlpm.d))</f>
        <v/>
      </c>
      <c r="W2289" s="203">
        <f>IF(OR(V2289="",A2289="",NOT(ISNUMBER(V2289)),V2289&gt;A2289),"",DATEDIF(V2289,A2289,"Y")&amp;" years, "&amp;DATEDIF(V2289,A2289,"YM")&amp;" months, "&amp;DATEDIF(V2289,A2289,"MD")&amp;" days")</f>
        <v/>
      </c>
      <c r="X2289" s="203" t="n"/>
      <c r="Y2289" s="203" t="n"/>
      <c r="Z2289" s="203" t="n"/>
      <c r="AA2289" s="203" t="n"/>
      <c r="AB2289" s="244" t="n">
        <v>4</v>
      </c>
      <c r="AC2289" s="244" t="n"/>
      <c r="AD2289" s="244" t="n"/>
      <c r="AE2289" s="575" t="inlineStr"/>
      <c r="AF2289" s="418">
        <f>IF(OR(AE2289="",AE2289="",AE2289=0),"",6.213/(AE2289*24))</f>
        <v/>
      </c>
      <c r="AG2289" s="245" t="n"/>
      <c r="AH2289" s="575" t="inlineStr"/>
      <c r="AI2289" s="418">
        <f>IF(OR(AH2289="",AH2289="",AH2289=0),"",6.213/(AH2289*24))</f>
        <v/>
      </c>
      <c r="AJ2289" s="175">
        <f>IF(AND(ISNUMBER(AB2289),ISNUMBER(AG2289)),AB2289-AG2289,"")</f>
        <v/>
      </c>
      <c r="AK2289" s="244" t="n"/>
      <c r="AL2289" s="244" t="n">
        <v>161</v>
      </c>
      <c r="AM2289" s="674" t="n">
        <v>0.2705579398148148</v>
      </c>
      <c r="AN2289" s="671">
        <f>IF(OR(AL2289="",AM2289="",AM2289=0),"",AL2289*6.213/(AM2289*24))</f>
        <v/>
      </c>
      <c r="AO2289" s="477">
        <f>IF(AND(AL2289=AL2288,AM2289&lt;&gt;"",AM2288&lt;&gt;""),AM2289-AM2288,"")</f>
        <v/>
      </c>
      <c r="AP2289" s="244" t="n"/>
      <c r="AQ2289" s="575" t="inlineStr"/>
      <c r="AR2289" s="439">
        <f>IF(OR(AQ2289="",AQ2289="",AQ2289=0),"",6.213/(AQ2289*24))</f>
        <v/>
      </c>
      <c r="AS2289" s="436">
        <f>IF(OR(NOT(ISNUMBER(C2289)),NOT(ISNUMBER(AB2289))),"",IF(AG2289&lt;&gt;"",AG2289,AB2289)-C2289)</f>
        <v/>
      </c>
      <c r="AT2289" s="201" t="n"/>
      <c r="AU2289" s="213">
        <f>IF($B2289="","",TEXT($A2289,"yyyymmdd")&amp;"_P"&amp;$C2289&amp;"_C"&amp;$F2289&amp;"_"&amp;TRIM(RIGHT(SUBSTITUTE(TRIM(SUBSTITUTE($L2289,CHAR(160)," "))," ",REPT(" ",60)),60))&amp;IF($P2289="","","-"&amp;TRIM(RIGHT(SUBSTITUTE(TRIM(SUBSTITUTE($P2289,CHAR(160)," "))," ",REPT(" ",60)),60)))&amp;IF($T2289="","","-"&amp;TRIM(RIGHT(SUBSTITUTE(TRIM(SUBSTITUTE($T2289,CHAR(160)," "))," ",REPT(" ",60)),60)))&amp;".jpg")</f>
        <v/>
      </c>
    </row>
    <row r="2290" ht="56" customHeight="1">
      <c r="A2290" s="172" t="n">
        <v>38270</v>
      </c>
      <c r="B2290" s="203" t="inlineStr">
        <is>
          <t>Bob Jane T-Marts 1000, 10 October, 2004</t>
        </is>
      </c>
      <c r="C2290" s="203" t="n">
        <v>2</v>
      </c>
      <c r="D2290" s="203" t="n"/>
      <c r="E2290" s="203" t="n"/>
      <c r="F2290" s="203" t="n">
        <v>6</v>
      </c>
      <c r="G2290" s="203" t="inlineStr">
        <is>
          <t>Ford Performance Racing</t>
        </is>
      </c>
      <c r="H2290" s="203" t="n"/>
      <c r="I2290" s="203" t="inlineStr">
        <is>
          <t>Caterpillar</t>
        </is>
      </c>
      <c r="J2290" s="203" t="inlineStr">
        <is>
          <t>Ford Falcon BA</t>
        </is>
      </c>
      <c r="K2290" s="203" t="n"/>
      <c r="L2290" s="203" t="inlineStr">
        <is>
          <t>Craig Lowndes</t>
        </is>
      </c>
      <c r="M2290" s="203" t="inlineStr">
        <is>
          <t>AUS</t>
        </is>
      </c>
      <c r="N2290" s="692">
        <f>_xlfn.LET(_xlpm.d,_xlfn.XLOOKUP(L2290,'[1]Birth Dates'!$A:$A,'[1]Birth Dates'!$B:$B,"",0),IF(_xlpm.d=0,"",_xlpm.d))</f>
        <v/>
      </c>
      <c r="O2290" s="203">
        <f>IF(OR(N2290="",A2290="",NOT(ISNUMBER(N2290)),N2290&gt;A2290),"",DATEDIF(N2290,A2290,"Y")&amp;" years, "&amp;DATEDIF(N2290,A2290,"YM")&amp;" months, "&amp;DATEDIF(N2290,A2290,"MD")&amp;" days")</f>
        <v/>
      </c>
      <c r="P2290" s="203" t="inlineStr">
        <is>
          <t>Glenn Seton</t>
        </is>
      </c>
      <c r="Q2290" s="203" t="inlineStr">
        <is>
          <t>AUS</t>
        </is>
      </c>
      <c r="R2290" s="692">
        <f>_xlfn.LET(_xlpm.d,_xlfn.XLOOKUP(P2290,'[1]Birth Dates'!$A:$A,'[1]Birth Dates'!$B:$B,"",0),IF(_xlpm.d=0,"",_xlpm.d))</f>
        <v/>
      </c>
      <c r="S2290" s="203">
        <f>IF(OR(R2290="",A2290="",NOT(ISNUMBER(R2290)),R2290&gt;A2290),"",DATEDIF(R2290,A2290,"Y")&amp;" years, "&amp;DATEDIF(R2290,A2290,"YM")&amp;" months, "&amp;DATEDIF(R2290,A2290,"MD")&amp;" days")</f>
        <v/>
      </c>
      <c r="T2290" s="203" t="n"/>
      <c r="U2290" s="203" t="n"/>
      <c r="V2290" s="692">
        <f>_xlfn.LET(_xlpm.d,_xlfn.XLOOKUP(T2290,'[1]Birth Dates'!$A:$A,'[1]Birth Dates'!$B:$B,"",0),IF(_xlpm.d=0,"",_xlpm.d))</f>
        <v/>
      </c>
      <c r="W2290" s="203">
        <f>IF(OR(V2290="",A2290="",NOT(ISNUMBER(V2290)),V2290&gt;A2290),"",DATEDIF(V2290,A2290,"Y")&amp;" years, "&amp;DATEDIF(V2290,A2290,"YM")&amp;" months, "&amp;DATEDIF(V2290,A2290,"MD")&amp;" days")</f>
        <v/>
      </c>
      <c r="X2290" s="203" t="n"/>
      <c r="Y2290" s="203" t="n"/>
      <c r="Z2290" s="203" t="n"/>
      <c r="AA2290" s="203" t="n"/>
      <c r="AB2290" s="203" t="n">
        <v>9</v>
      </c>
      <c r="AC2290" s="203" t="n"/>
      <c r="AD2290" s="203" t="n"/>
      <c r="AE2290" s="476" t="inlineStr"/>
      <c r="AF2290" s="418">
        <f>IF(OR(AE2290="",AE2290="",AE2290=0),"",6.213/(AE2290*24))</f>
        <v/>
      </c>
      <c r="AG2290" s="246" t="n"/>
      <c r="AH2290" s="476" t="inlineStr"/>
      <c r="AI2290" s="418">
        <f>IF(OR(AH2290="",AH2290="",AH2290=0),"",6.213/(AH2290*24))</f>
        <v/>
      </c>
      <c r="AJ2290" s="175">
        <f>IF(AND(ISNUMBER(AB2290),ISNUMBER(AG2290)),AB2290-AG2290,"")</f>
        <v/>
      </c>
      <c r="AK2290" s="203" t="n"/>
      <c r="AL2290" s="203" t="n">
        <v>161</v>
      </c>
      <c r="AM2290" s="693" t="n">
        <v>9.5738</v>
      </c>
      <c r="AN2290" s="671">
        <f>IF(OR(AL2290="",AM2290="",AM2290=0),"",AL2290*6.213/(AM2290*24))</f>
        <v/>
      </c>
      <c r="AO2290" s="477">
        <f>IF(AND(AL2290=AL2289,AM2290&lt;&gt;"",AM2289&lt;&gt;""),AM2290-AM2289,"")</f>
        <v/>
      </c>
      <c r="AP2290" s="203" t="n"/>
      <c r="AQ2290" s="476" t="inlineStr"/>
      <c r="AR2290" s="439">
        <f>IF(OR(AQ2290="",AQ2290="",AQ2290=0),"",6.213/(AQ2290*24))</f>
        <v/>
      </c>
      <c r="AS2290" s="436">
        <f>IF(OR(NOT(ISNUMBER(C2290)),NOT(ISNUMBER(AB2290))),"",IF(AG2290&lt;&gt;"",AG2290,AB2290)-C2290)</f>
        <v/>
      </c>
      <c r="AT2290" s="210" t="n"/>
      <c r="AU2290" s="206">
        <f>IF($B2290="","",TEXT($A2290,"yyyymmdd")&amp;"_P"&amp;$C2290&amp;"_C"&amp;$F2290&amp;"_"&amp;TRIM(RIGHT(SUBSTITUTE(TRIM(SUBSTITUTE($L2290,CHAR(160)," "))," ",REPT(" ",60)),60))&amp;IF($P2290="","","-"&amp;TRIM(RIGHT(SUBSTITUTE(TRIM(SUBSTITUTE($P2290,CHAR(160)," "))," ",REPT(" ",60)),60)))&amp;IF($T2290="","","-"&amp;TRIM(RIGHT(SUBSTITUTE(TRIM(SUBSTITUTE($T2290,CHAR(160)," "))," ",REPT(" ",60)),60)))&amp;".jpg")</f>
        <v/>
      </c>
    </row>
    <row r="2291" ht="56" customHeight="1">
      <c r="A2291" s="172" t="n">
        <v>38270</v>
      </c>
      <c r="B2291" s="203" t="inlineStr">
        <is>
          <t>Bob Jane T-Marts 1000, 10 October, 2004</t>
        </is>
      </c>
      <c r="C2291" s="203" t="n">
        <v>3</v>
      </c>
      <c r="D2291" s="203" t="n"/>
      <c r="E2291" s="203" t="n"/>
      <c r="F2291" s="203" t="n">
        <v>12</v>
      </c>
      <c r="G2291" s="203" t="inlineStr">
        <is>
          <t>Brad Jones Racing</t>
        </is>
      </c>
      <c r="H2291" s="203" t="n"/>
      <c r="I2291" s="203" t="inlineStr">
        <is>
          <t>OzEmail</t>
        </is>
      </c>
      <c r="J2291" s="203" t="inlineStr">
        <is>
          <t>Ford Falcon BA</t>
        </is>
      </c>
      <c r="K2291" s="203" t="n"/>
      <c r="L2291" s="203" t="inlineStr">
        <is>
          <t>John Bowe</t>
        </is>
      </c>
      <c r="M2291" s="203" t="inlineStr">
        <is>
          <t>AUS</t>
        </is>
      </c>
      <c r="N2291" s="692">
        <f>_xlfn.LET(_xlpm.d,_xlfn.XLOOKUP(L2291,'[1]Birth Dates'!$A:$A,'[1]Birth Dates'!$B:$B,"",0),IF(_xlpm.d=0,"",_xlpm.d))</f>
        <v/>
      </c>
      <c r="O2291" s="203">
        <f>IF(OR(N2291="",A2291="",NOT(ISNUMBER(N2291)),N2291&gt;A2291),"",DATEDIF(N2291,A2291,"Y")&amp;" years, "&amp;DATEDIF(N2291,A2291,"YM")&amp;" months, "&amp;DATEDIF(N2291,A2291,"MD")&amp;" days")</f>
        <v/>
      </c>
      <c r="P2291" s="284" t="inlineStr">
        <is>
          <t>Bradley Jones</t>
        </is>
      </c>
      <c r="Q2291" s="203" t="inlineStr">
        <is>
          <t>AUS</t>
        </is>
      </c>
      <c r="R2291" s="692">
        <f>_xlfn.LET(_xlpm.d,_xlfn.XLOOKUP(P2291,'[1]Birth Dates'!$A:$A,'[1]Birth Dates'!$B:$B,"",0),IF(_xlpm.d=0,"",_xlpm.d))</f>
        <v/>
      </c>
      <c r="S2291" s="203">
        <f>IF(OR(R2291="",A2291="",NOT(ISNUMBER(R2291)),R2291&gt;A2291),"",DATEDIF(R2291,A2291,"Y")&amp;" years, "&amp;DATEDIF(R2291,A2291,"YM")&amp;" months, "&amp;DATEDIF(R2291,A2291,"MD")&amp;" days")</f>
        <v/>
      </c>
      <c r="T2291" s="203" t="n"/>
      <c r="U2291" s="203" t="n"/>
      <c r="V2291" s="692">
        <f>_xlfn.LET(_xlpm.d,_xlfn.XLOOKUP(T2291,'[1]Birth Dates'!$A:$A,'[1]Birth Dates'!$B:$B,"",0),IF(_xlpm.d=0,"",_xlpm.d))</f>
        <v/>
      </c>
      <c r="W2291" s="203">
        <f>IF(OR(V2291="",A2291="",NOT(ISNUMBER(V2291)),V2291&gt;A2291),"",DATEDIF(V2291,A2291,"Y")&amp;" years, "&amp;DATEDIF(V2291,A2291,"YM")&amp;" months, "&amp;DATEDIF(V2291,A2291,"MD")&amp;" days")</f>
        <v/>
      </c>
      <c r="X2291" s="203" t="n"/>
      <c r="Y2291" s="203" t="n"/>
      <c r="Z2291" s="203" t="n"/>
      <c r="AA2291" s="203" t="n"/>
      <c r="AB2291" s="203" t="n">
        <v>6</v>
      </c>
      <c r="AC2291" s="203" t="n"/>
      <c r="AD2291" s="203" t="n"/>
      <c r="AE2291" s="476" t="inlineStr"/>
      <c r="AF2291" s="418">
        <f>IF(OR(AE2291="",AE2291="",AE2291=0),"",6.213/(AE2291*24))</f>
        <v/>
      </c>
      <c r="AG2291" s="246" t="n"/>
      <c r="AH2291" s="476" t="inlineStr"/>
      <c r="AI2291" s="418">
        <f>IF(OR(AH2291="",AH2291="",AH2291=0),"",6.213/(AH2291*24))</f>
        <v/>
      </c>
      <c r="AJ2291" s="175">
        <f>IF(AND(ISNUMBER(AB2291),ISNUMBER(AG2291)),AB2291-AG2291,"")</f>
        <v/>
      </c>
      <c r="AK2291" s="203" t="n"/>
      <c r="AL2291" s="203" t="n">
        <v>161</v>
      </c>
      <c r="AM2291" s="693" t="n">
        <v>20.2199</v>
      </c>
      <c r="AN2291" s="671">
        <f>IF(OR(AL2291="",AM2291="",AM2291=0),"",AL2291*6.213/(AM2291*24))</f>
        <v/>
      </c>
      <c r="AO2291" s="477">
        <f>IF(AND(AL2291=AL2290,AM2291&lt;&gt;"",AM2290&lt;&gt;""),AM2291-AM2290,"")</f>
        <v/>
      </c>
      <c r="AP2291" s="203" t="n"/>
      <c r="AQ2291" s="476" t="inlineStr"/>
      <c r="AR2291" s="439">
        <f>IF(OR(AQ2291="",AQ2291="",AQ2291=0),"",6.213/(AQ2291*24))</f>
        <v/>
      </c>
      <c r="AS2291" s="436">
        <f>IF(OR(NOT(ISNUMBER(C2291)),NOT(ISNUMBER(AB2291))),"",IF(AG2291&lt;&gt;"",AG2291,AB2291)-C2291)</f>
        <v/>
      </c>
      <c r="AT2291" s="210" t="n"/>
      <c r="AU2291" s="206">
        <f>IF($B2291="","",TEXT($A2291,"yyyymmdd")&amp;"_P"&amp;$C2291&amp;"_C"&amp;$F2291&amp;"_"&amp;TRIM(RIGHT(SUBSTITUTE(TRIM(SUBSTITUTE($L2291,CHAR(160)," "))," ",REPT(" ",60)),60))&amp;IF($P2291="","","-"&amp;TRIM(RIGHT(SUBSTITUTE(TRIM(SUBSTITUTE($P2291,CHAR(160)," "))," ",REPT(" ",60)),60)))&amp;IF($T2291="","","-"&amp;TRIM(RIGHT(SUBSTITUTE(TRIM(SUBSTITUTE($T2291,CHAR(160)," "))," ",REPT(" ",60)),60)))&amp;".jpg")</f>
        <v/>
      </c>
    </row>
    <row r="2292" ht="56" customHeight="1">
      <c r="A2292" s="172" t="n">
        <v>38270</v>
      </c>
      <c r="B2292" s="203" t="inlineStr">
        <is>
          <t>Bob Jane T-Marts 1000, 10 October, 2004</t>
        </is>
      </c>
      <c r="C2292" s="203" t="n">
        <v>4</v>
      </c>
      <c r="D2292" s="203" t="n"/>
      <c r="E2292" s="203" t="n"/>
      <c r="F2292" s="203" t="n">
        <v>1</v>
      </c>
      <c r="G2292" s="203" t="inlineStr">
        <is>
          <t>Stone Brothers Racing</t>
        </is>
      </c>
      <c r="H2292" s="203" t="n"/>
      <c r="I2292" s="203" t="inlineStr">
        <is>
          <t>Pirtek</t>
        </is>
      </c>
      <c r="J2292" s="203" t="inlineStr">
        <is>
          <t>Ford Falcon BA</t>
        </is>
      </c>
      <c r="K2292" s="203" t="n"/>
      <c r="L2292" s="203" t="inlineStr">
        <is>
          <t>Marcos Ambrose</t>
        </is>
      </c>
      <c r="M2292" s="203" t="inlineStr">
        <is>
          <t>AUS</t>
        </is>
      </c>
      <c r="N2292" s="692">
        <f>_xlfn.LET(_xlpm.d,_xlfn.XLOOKUP(L2292,'[1]Birth Dates'!$A:$A,'[1]Birth Dates'!$B:$B,"",0),IF(_xlpm.d=0,"",_xlpm.d))</f>
        <v/>
      </c>
      <c r="O2292" s="203">
        <f>IF(OR(N2292="",A2292="",NOT(ISNUMBER(N2292)),N2292&gt;A2292),"",DATEDIF(N2292,A2292,"Y")&amp;" years, "&amp;DATEDIF(N2292,A2292,"YM")&amp;" months, "&amp;DATEDIF(N2292,A2292,"MD")&amp;" days")</f>
        <v/>
      </c>
      <c r="P2292" s="203" t="inlineStr">
        <is>
          <t>Greg Ritter</t>
        </is>
      </c>
      <c r="Q2292" s="203" t="inlineStr">
        <is>
          <t>AUS</t>
        </is>
      </c>
      <c r="R2292" s="692">
        <f>_xlfn.LET(_xlpm.d,_xlfn.XLOOKUP(P2292,'[1]Birth Dates'!$A:$A,'[1]Birth Dates'!$B:$B,"",0),IF(_xlpm.d=0,"",_xlpm.d))</f>
        <v/>
      </c>
      <c r="S2292" s="203">
        <f>IF(OR(R2292="",A2292="",NOT(ISNUMBER(R2292)),R2292&gt;A2292),"",DATEDIF(R2292,A2292,"Y")&amp;" years, "&amp;DATEDIF(R2292,A2292,"YM")&amp;" months, "&amp;DATEDIF(R2292,A2292,"MD")&amp;" days")</f>
        <v/>
      </c>
      <c r="T2292" s="203" t="n"/>
      <c r="U2292" s="203" t="n"/>
      <c r="V2292" s="692">
        <f>_xlfn.LET(_xlpm.d,_xlfn.XLOOKUP(T2292,'[1]Birth Dates'!$A:$A,'[1]Birth Dates'!$B:$B,"",0),IF(_xlpm.d=0,"",_xlpm.d))</f>
        <v/>
      </c>
      <c r="W2292" s="203">
        <f>IF(OR(V2292="",A2292="",NOT(ISNUMBER(V2292)),V2292&gt;A2292),"",DATEDIF(V2292,A2292,"Y")&amp;" years, "&amp;DATEDIF(V2292,A2292,"YM")&amp;" months, "&amp;DATEDIF(V2292,A2292,"MD")&amp;" days")</f>
        <v/>
      </c>
      <c r="X2292" s="203" t="n"/>
      <c r="Y2292" s="203" t="n"/>
      <c r="Z2292" s="203" t="n"/>
      <c r="AA2292" s="203" t="n"/>
      <c r="AB2292" s="203" t="n">
        <v>5</v>
      </c>
      <c r="AC2292" s="203" t="n"/>
      <c r="AD2292" s="203" t="n"/>
      <c r="AE2292" s="476" t="inlineStr"/>
      <c r="AF2292" s="418">
        <f>IF(OR(AE2292="",AE2292="",AE2292=0),"",6.213/(AE2292*24))</f>
        <v/>
      </c>
      <c r="AG2292" s="246" t="n"/>
      <c r="AH2292" s="476" t="inlineStr"/>
      <c r="AI2292" s="418">
        <f>IF(OR(AH2292="",AH2292="",AH2292=0),"",6.213/(AH2292*24))</f>
        <v/>
      </c>
      <c r="AJ2292" s="175">
        <f>IF(AND(ISNUMBER(AB2292),ISNUMBER(AG2292)),AB2292-AG2292,"")</f>
        <v/>
      </c>
      <c r="AK2292" s="203" t="n"/>
      <c r="AL2292" s="203" t="n">
        <v>161</v>
      </c>
      <c r="AM2292" s="693" t="n">
        <v>30.6895</v>
      </c>
      <c r="AN2292" s="671">
        <f>IF(OR(AL2292="",AM2292="",AM2292=0),"",AL2292*6.213/(AM2292*24))</f>
        <v/>
      </c>
      <c r="AO2292" s="477">
        <f>IF(AND(AL2292=AL2291,AM2292&lt;&gt;"",AM2291&lt;&gt;""),AM2292-AM2291,"")</f>
        <v/>
      </c>
      <c r="AP2292" s="203" t="n"/>
      <c r="AQ2292" s="476" t="inlineStr"/>
      <c r="AR2292" s="439">
        <f>IF(OR(AQ2292="",AQ2292="",AQ2292=0),"",6.213/(AQ2292*24))</f>
        <v/>
      </c>
      <c r="AS2292" s="436">
        <f>IF(OR(NOT(ISNUMBER(C2292)),NOT(ISNUMBER(AB2292))),"",IF(AG2292&lt;&gt;"",AG2292,AB2292)-C2292)</f>
        <v/>
      </c>
      <c r="AT2292" s="210" t="n"/>
      <c r="AU2292" s="206">
        <f>IF($B2292="","",TEXT($A2292,"yyyymmdd")&amp;"_P"&amp;$C2292&amp;"_C"&amp;$F2292&amp;"_"&amp;TRIM(RIGHT(SUBSTITUTE(TRIM(SUBSTITUTE($L2292,CHAR(160)," "))," ",REPT(" ",60)),60))&amp;IF($P2292="","","-"&amp;TRIM(RIGHT(SUBSTITUTE(TRIM(SUBSTITUTE($P2292,CHAR(160)," "))," ",REPT(" ",60)),60)))&amp;IF($T2292="","","-"&amp;TRIM(RIGHT(SUBSTITUTE(TRIM(SUBSTITUTE($T2292,CHAR(160)," "))," ",REPT(" ",60)),60)))&amp;".jpg")</f>
        <v/>
      </c>
    </row>
    <row r="2293" ht="56" customHeight="1">
      <c r="A2293" s="172" t="n">
        <v>38270</v>
      </c>
      <c r="B2293" s="203" t="inlineStr">
        <is>
          <t>Bob Jane T-Marts 1000, 10 October, 2004</t>
        </is>
      </c>
      <c r="C2293" s="203" t="n">
        <v>5</v>
      </c>
      <c r="D2293" s="203" t="n"/>
      <c r="E2293" s="203" t="n"/>
      <c r="F2293" s="203" t="n">
        <v>10</v>
      </c>
      <c r="G2293" s="203" t="inlineStr">
        <is>
          <t>Larkham Motor Sport</t>
        </is>
      </c>
      <c r="H2293" s="203" t="n"/>
      <c r="I2293" s="203" t="inlineStr">
        <is>
          <t>Orrcon Steel</t>
        </is>
      </c>
      <c r="J2293" s="203" t="inlineStr">
        <is>
          <t>Ford Falcon BA</t>
        </is>
      </c>
      <c r="K2293" s="203" t="n"/>
      <c r="L2293" s="203" t="inlineStr">
        <is>
          <t>Jason Bargwanna</t>
        </is>
      </c>
      <c r="M2293" s="203" t="inlineStr">
        <is>
          <t>AUS</t>
        </is>
      </c>
      <c r="N2293" s="692">
        <f>_xlfn.LET(_xlpm.d,_xlfn.XLOOKUP(L2293,'[1]Birth Dates'!$A:$A,'[1]Birth Dates'!$B:$B,"",0),IF(_xlpm.d=0,"",_xlpm.d))</f>
        <v/>
      </c>
      <c r="O2293" s="203">
        <f>IF(OR(N2293="",A2293="",NOT(ISNUMBER(N2293)),N2293&gt;A2293),"",DATEDIF(N2293,A2293,"Y")&amp;" years, "&amp;DATEDIF(N2293,A2293,"YM")&amp;" months, "&amp;DATEDIF(N2293,A2293,"MD")&amp;" days")</f>
        <v/>
      </c>
      <c r="P2293" s="203" t="inlineStr">
        <is>
          <t>Mark Winterbottom</t>
        </is>
      </c>
      <c r="Q2293" s="203" t="inlineStr">
        <is>
          <t>AUS</t>
        </is>
      </c>
      <c r="R2293" s="692">
        <f>_xlfn.LET(_xlpm.d,_xlfn.XLOOKUP(P2293,'[1]Birth Dates'!$A:$A,'[1]Birth Dates'!$B:$B,"",0),IF(_xlpm.d=0,"",_xlpm.d))</f>
        <v/>
      </c>
      <c r="S2293" s="203">
        <f>IF(OR(R2293="",A2293="",NOT(ISNUMBER(R2293)),R2293&gt;A2293),"",DATEDIF(R2293,A2293,"Y")&amp;" years, "&amp;DATEDIF(R2293,A2293,"YM")&amp;" months, "&amp;DATEDIF(R2293,A2293,"MD")&amp;" days")</f>
        <v/>
      </c>
      <c r="T2293" s="203" t="n"/>
      <c r="U2293" s="203" t="n"/>
      <c r="V2293" s="692">
        <f>_xlfn.LET(_xlpm.d,_xlfn.XLOOKUP(T2293,'[1]Birth Dates'!$A:$A,'[1]Birth Dates'!$B:$B,"",0),IF(_xlpm.d=0,"",_xlpm.d))</f>
        <v/>
      </c>
      <c r="W2293" s="203">
        <f>IF(OR(V2293="",A2293="",NOT(ISNUMBER(V2293)),V2293&gt;A2293),"",DATEDIF(V2293,A2293,"Y")&amp;" years, "&amp;DATEDIF(V2293,A2293,"YM")&amp;" months, "&amp;DATEDIF(V2293,A2293,"MD")&amp;" days")</f>
        <v/>
      </c>
      <c r="X2293" s="203" t="n"/>
      <c r="Y2293" s="203" t="n"/>
      <c r="Z2293" s="203" t="n"/>
      <c r="AA2293" s="203" t="n"/>
      <c r="AB2293" s="203" t="n">
        <v>10</v>
      </c>
      <c r="AC2293" s="203" t="n"/>
      <c r="AD2293" s="203" t="n"/>
      <c r="AE2293" s="476" t="inlineStr"/>
      <c r="AF2293" s="418">
        <f>IF(OR(AE2293="",AE2293="",AE2293=0),"",6.213/(AE2293*24))</f>
        <v/>
      </c>
      <c r="AG2293" s="246" t="n"/>
      <c r="AH2293" s="476" t="inlineStr"/>
      <c r="AI2293" s="418">
        <f>IF(OR(AH2293="",AH2293="",AH2293=0),"",6.213/(AH2293*24))</f>
        <v/>
      </c>
      <c r="AJ2293" s="175">
        <f>IF(AND(ISNUMBER(AB2293),ISNUMBER(AG2293)),AB2293-AG2293,"")</f>
        <v/>
      </c>
      <c r="AK2293" s="203" t="n"/>
      <c r="AL2293" s="203" t="n">
        <v>161</v>
      </c>
      <c r="AM2293" s="693" t="n">
        <v>32.204</v>
      </c>
      <c r="AN2293" s="671">
        <f>IF(OR(AL2293="",AM2293="",AM2293=0),"",AL2293*6.213/(AM2293*24))</f>
        <v/>
      </c>
      <c r="AO2293" s="477">
        <f>IF(AND(AL2293=AL2292,AM2293&lt;&gt;"",AM2292&lt;&gt;""),AM2293-AM2292,"")</f>
        <v/>
      </c>
      <c r="AP2293" s="203" t="n"/>
      <c r="AQ2293" s="476" t="inlineStr"/>
      <c r="AR2293" s="439">
        <f>IF(OR(AQ2293="",AQ2293="",AQ2293=0),"",6.213/(AQ2293*24))</f>
        <v/>
      </c>
      <c r="AS2293" s="436">
        <f>IF(OR(NOT(ISNUMBER(C2293)),NOT(ISNUMBER(AB2293))),"",IF(AG2293&lt;&gt;"",AG2293,AB2293)-C2293)</f>
        <v/>
      </c>
      <c r="AT2293" s="210" t="n"/>
      <c r="AU2293" s="206">
        <f>IF($B2293="","",TEXT($A2293,"yyyymmdd")&amp;"_P"&amp;$C2293&amp;"_C"&amp;$F2293&amp;"_"&amp;TRIM(RIGHT(SUBSTITUTE(TRIM(SUBSTITUTE($L2293,CHAR(160)," "))," ",REPT(" ",60)),60))&amp;IF($P2293="","","-"&amp;TRIM(RIGHT(SUBSTITUTE(TRIM(SUBSTITUTE($P2293,CHAR(160)," "))," ",REPT(" ",60)),60)))&amp;IF($T2293="","","-"&amp;TRIM(RIGHT(SUBSTITUTE(TRIM(SUBSTITUTE($T2293,CHAR(160)," "))," ",REPT(" ",60)),60)))&amp;".jpg")</f>
        <v/>
      </c>
    </row>
    <row r="2294" ht="56" customHeight="1">
      <c r="A2294" s="172" t="n">
        <v>38270</v>
      </c>
      <c r="B2294" s="203" t="inlineStr">
        <is>
          <t>Bob Jane T-Marts 1000, 10 October, 2004</t>
        </is>
      </c>
      <c r="C2294" s="203" t="n">
        <v>6</v>
      </c>
      <c r="D2294" s="203" t="n"/>
      <c r="E2294" s="203" t="n"/>
      <c r="F2294" s="203" t="n">
        <v>9</v>
      </c>
      <c r="G2294" s="203" t="inlineStr">
        <is>
          <t>Stone Brothers Racing</t>
        </is>
      </c>
      <c r="H2294" s="203" t="n"/>
      <c r="I2294" s="203" t="inlineStr">
        <is>
          <t>Caltex</t>
        </is>
      </c>
      <c r="J2294" s="203" t="inlineStr">
        <is>
          <t>Ford Falcon BA</t>
        </is>
      </c>
      <c r="K2294" s="203" t="n"/>
      <c r="L2294" s="203" t="inlineStr">
        <is>
          <t>Russell Ingall</t>
        </is>
      </c>
      <c r="M2294" s="203" t="inlineStr">
        <is>
          <t>AUS</t>
        </is>
      </c>
      <c r="N2294" s="692">
        <f>_xlfn.LET(_xlpm.d,_xlfn.XLOOKUP(L2294,'[1]Birth Dates'!$A:$A,'[1]Birth Dates'!$B:$B,"",0),IF(_xlpm.d=0,"",_xlpm.d))</f>
        <v/>
      </c>
      <c r="O2294" s="203">
        <f>IF(OR(N2294="",A2294="",NOT(ISNUMBER(N2294)),N2294&gt;A2294),"",DATEDIF(N2294,A2294,"Y")&amp;" years, "&amp;DATEDIF(N2294,A2294,"YM")&amp;" months, "&amp;DATEDIF(N2294,A2294,"MD")&amp;" days")</f>
        <v/>
      </c>
      <c r="P2294" s="203" t="inlineStr">
        <is>
          <t>Cameron McLean</t>
        </is>
      </c>
      <c r="Q2294" s="203" t="inlineStr">
        <is>
          <t>AUS</t>
        </is>
      </c>
      <c r="R2294" s="692">
        <f>_xlfn.LET(_xlpm.d,_xlfn.XLOOKUP(P2294,'[1]Birth Dates'!$A:$A,'[1]Birth Dates'!$B:$B,"",0),IF(_xlpm.d=0,"",_xlpm.d))</f>
        <v/>
      </c>
      <c r="S2294" s="203">
        <f>IF(OR(R2294="",A2294="",NOT(ISNUMBER(R2294)),R2294&gt;A2294),"",DATEDIF(R2294,A2294,"Y")&amp;" years, "&amp;DATEDIF(R2294,A2294,"YM")&amp;" months, "&amp;DATEDIF(R2294,A2294,"MD")&amp;" days")</f>
        <v/>
      </c>
      <c r="T2294" s="203" t="n"/>
      <c r="U2294" s="203" t="n"/>
      <c r="V2294" s="692">
        <f>_xlfn.LET(_xlpm.d,_xlfn.XLOOKUP(T2294,'[1]Birth Dates'!$A:$A,'[1]Birth Dates'!$B:$B,"",0),IF(_xlpm.d=0,"",_xlpm.d))</f>
        <v/>
      </c>
      <c r="W2294" s="203">
        <f>IF(OR(V2294="",A2294="",NOT(ISNUMBER(V2294)),V2294&gt;A2294),"",DATEDIF(V2294,A2294,"Y")&amp;" years, "&amp;DATEDIF(V2294,A2294,"YM")&amp;" months, "&amp;DATEDIF(V2294,A2294,"MD")&amp;" days")</f>
        <v/>
      </c>
      <c r="X2294" s="203" t="n"/>
      <c r="Y2294" s="203" t="n"/>
      <c r="Z2294" s="203" t="n"/>
      <c r="AA2294" s="203" t="n"/>
      <c r="AB2294" s="203" t="n">
        <v>8</v>
      </c>
      <c r="AC2294" s="203" t="n"/>
      <c r="AD2294" s="203" t="n"/>
      <c r="AE2294" s="476" t="inlineStr"/>
      <c r="AF2294" s="418">
        <f>IF(OR(AE2294="",AE2294="",AE2294=0),"",6.213/(AE2294*24))</f>
        <v/>
      </c>
      <c r="AG2294" s="246" t="n"/>
      <c r="AH2294" s="476" t="inlineStr"/>
      <c r="AI2294" s="418">
        <f>IF(OR(AH2294="",AH2294="",AH2294=0),"",6.213/(AH2294*24))</f>
        <v/>
      </c>
      <c r="AJ2294" s="175">
        <f>IF(AND(ISNUMBER(AB2294),ISNUMBER(AG2294)),AB2294-AG2294,"")</f>
        <v/>
      </c>
      <c r="AK2294" s="203" t="n"/>
      <c r="AL2294" s="203" t="n">
        <v>161</v>
      </c>
      <c r="AM2294" s="693" t="n">
        <v>48.8422</v>
      </c>
      <c r="AN2294" s="671">
        <f>IF(OR(AL2294="",AM2294="",AM2294=0),"",AL2294*6.213/(AM2294*24))</f>
        <v/>
      </c>
      <c r="AO2294" s="477">
        <f>IF(AND(AL2294=AL2293,AM2294&lt;&gt;"",AM2293&lt;&gt;""),AM2294-AM2293,"")</f>
        <v/>
      </c>
      <c r="AP2294" s="203" t="n"/>
      <c r="AQ2294" s="476" t="inlineStr"/>
      <c r="AR2294" s="439">
        <f>IF(OR(AQ2294="",AQ2294="",AQ2294=0),"",6.213/(AQ2294*24))</f>
        <v/>
      </c>
      <c r="AS2294" s="436">
        <f>IF(OR(NOT(ISNUMBER(C2294)),NOT(ISNUMBER(AB2294))),"",IF(AG2294&lt;&gt;"",AG2294,AB2294)-C2294)</f>
        <v/>
      </c>
      <c r="AT2294" s="210" t="n"/>
      <c r="AU2294" s="206">
        <f>IF($B2294="","",TEXT($A2294,"yyyymmdd")&amp;"_P"&amp;$C2294&amp;"_C"&amp;$F2294&amp;"_"&amp;TRIM(RIGHT(SUBSTITUTE(TRIM(SUBSTITUTE($L2294,CHAR(160)," "))," ",REPT(" ",60)),60))&amp;IF($P2294="","","-"&amp;TRIM(RIGHT(SUBSTITUTE(TRIM(SUBSTITUTE($P2294,CHAR(160)," "))," ",REPT(" ",60)),60)))&amp;IF($T2294="","","-"&amp;TRIM(RIGHT(SUBSTITUTE(TRIM(SUBSTITUTE($T2294,CHAR(160)," "))," ",REPT(" ",60)),60)))&amp;".jpg")</f>
        <v/>
      </c>
    </row>
    <row r="2295" ht="56" customHeight="1">
      <c r="A2295" s="172" t="n">
        <v>38270</v>
      </c>
      <c r="B2295" s="203" t="inlineStr">
        <is>
          <t>Bob Jane T-Marts 1000, 10 October, 2004</t>
        </is>
      </c>
      <c r="C2295" s="203" t="n">
        <v>7</v>
      </c>
      <c r="D2295" s="203" t="n"/>
      <c r="E2295" s="203" t="n"/>
      <c r="F2295" s="203" t="n">
        <v>17</v>
      </c>
      <c r="G2295" s="203" t="inlineStr">
        <is>
          <t>Dick Johnson Racing</t>
        </is>
      </c>
      <c r="H2295" s="203" t="n"/>
      <c r="I2295" s="203" t="inlineStr">
        <is>
          <t>Shell Helix</t>
        </is>
      </c>
      <c r="J2295" s="203" t="inlineStr">
        <is>
          <t>Ford Falcon BA</t>
        </is>
      </c>
      <c r="K2295" s="203" t="n"/>
      <c r="L2295" s="203" t="inlineStr">
        <is>
          <t>Steven Johnson</t>
        </is>
      </c>
      <c r="M2295" s="203" t="inlineStr">
        <is>
          <t>AUS</t>
        </is>
      </c>
      <c r="N2295" s="692">
        <f>_xlfn.LET(_xlpm.d,_xlfn.XLOOKUP(L2295,'[1]Birth Dates'!$A:$A,'[1]Birth Dates'!$B:$B,"",0),IF(_xlpm.d=0,"",_xlpm.d))</f>
        <v/>
      </c>
      <c r="O2295" s="203">
        <f>IF(OR(N2295="",A2295="",NOT(ISNUMBER(N2295)),N2295&gt;A2295),"",DATEDIF(N2295,A2295,"Y")&amp;" years, "&amp;DATEDIF(N2295,A2295,"YM")&amp;" months, "&amp;DATEDIF(N2295,A2295,"MD")&amp;" days")</f>
        <v/>
      </c>
      <c r="P2295" s="203" t="inlineStr">
        <is>
          <t>Warren Luff</t>
        </is>
      </c>
      <c r="Q2295" s="203" t="inlineStr">
        <is>
          <t>AUS</t>
        </is>
      </c>
      <c r="R2295" s="692">
        <f>_xlfn.LET(_xlpm.d,_xlfn.XLOOKUP(P2295,'[1]Birth Dates'!$A:$A,'[1]Birth Dates'!$B:$B,"",0),IF(_xlpm.d=0,"",_xlpm.d))</f>
        <v/>
      </c>
      <c r="S2295" s="203">
        <f>IF(OR(R2295="",A2295="",NOT(ISNUMBER(R2295)),R2295&gt;A2295),"",DATEDIF(R2295,A2295,"Y")&amp;" years, "&amp;DATEDIF(R2295,A2295,"YM")&amp;" months, "&amp;DATEDIF(R2295,A2295,"MD")&amp;" days")</f>
        <v/>
      </c>
      <c r="T2295" s="203" t="n"/>
      <c r="U2295" s="203" t="n"/>
      <c r="V2295" s="692">
        <f>_xlfn.LET(_xlpm.d,_xlfn.XLOOKUP(T2295,'[1]Birth Dates'!$A:$A,'[1]Birth Dates'!$B:$B,"",0),IF(_xlpm.d=0,"",_xlpm.d))</f>
        <v/>
      </c>
      <c r="W2295" s="203">
        <f>IF(OR(V2295="",A2295="",NOT(ISNUMBER(V2295)),V2295&gt;A2295),"",DATEDIF(V2295,A2295,"Y")&amp;" years, "&amp;DATEDIF(V2295,A2295,"YM")&amp;" months, "&amp;DATEDIF(V2295,A2295,"MD")&amp;" days")</f>
        <v/>
      </c>
      <c r="X2295" s="203" t="n"/>
      <c r="Y2295" s="203" t="n"/>
      <c r="Z2295" s="203" t="n"/>
      <c r="AA2295" s="203" t="n"/>
      <c r="AB2295" s="203" t="n">
        <v>13</v>
      </c>
      <c r="AC2295" s="203" t="n"/>
      <c r="AD2295" s="203" t="n"/>
      <c r="AE2295" s="476" t="inlineStr"/>
      <c r="AF2295" s="418">
        <f>IF(OR(AE2295="",AE2295="",AE2295=0),"",6.213/(AE2295*24))</f>
        <v/>
      </c>
      <c r="AG2295" s="246" t="n"/>
      <c r="AH2295" s="476" t="inlineStr"/>
      <c r="AI2295" s="418">
        <f>IF(OR(AH2295="",AH2295="",AH2295=0),"",6.213/(AH2295*24))</f>
        <v/>
      </c>
      <c r="AJ2295" s="175">
        <f>IF(AND(ISNUMBER(AB2295),ISNUMBER(AG2295)),AB2295-AG2295,"")</f>
        <v/>
      </c>
      <c r="AK2295" s="203" t="n"/>
      <c r="AL2295" s="203" t="n">
        <v>161</v>
      </c>
      <c r="AM2295" s="693" t="n">
        <v>56.4477</v>
      </c>
      <c r="AN2295" s="671">
        <f>IF(OR(AL2295="",AM2295="",AM2295=0),"",AL2295*6.213/(AM2295*24))</f>
        <v/>
      </c>
      <c r="AO2295" s="477">
        <f>IF(AND(AL2295=AL2294,AM2295&lt;&gt;"",AM2294&lt;&gt;""),AM2295-AM2294,"")</f>
        <v/>
      </c>
      <c r="AP2295" s="203" t="n"/>
      <c r="AQ2295" s="476" t="inlineStr"/>
      <c r="AR2295" s="439">
        <f>IF(OR(AQ2295="",AQ2295="",AQ2295=0),"",6.213/(AQ2295*24))</f>
        <v/>
      </c>
      <c r="AS2295" s="436">
        <f>IF(OR(NOT(ISNUMBER(C2295)),NOT(ISNUMBER(AB2295))),"",IF(AG2295&lt;&gt;"",AG2295,AB2295)-C2295)</f>
        <v/>
      </c>
      <c r="AT2295" s="210" t="n"/>
      <c r="AU2295" s="206">
        <f>IF($B2295="","",TEXT($A2295,"yyyymmdd")&amp;"_P"&amp;$C2295&amp;"_C"&amp;$F2295&amp;"_"&amp;TRIM(RIGHT(SUBSTITUTE(TRIM(SUBSTITUTE($L2295,CHAR(160)," "))," ",REPT(" ",60)),60))&amp;IF($P2295="","","-"&amp;TRIM(RIGHT(SUBSTITUTE(TRIM(SUBSTITUTE($P2295,CHAR(160)," "))," ",REPT(" ",60)),60)))&amp;IF($T2295="","","-"&amp;TRIM(RIGHT(SUBSTITUTE(TRIM(SUBSTITUTE($T2295,CHAR(160)," "))," ",REPT(" ",60)),60)))&amp;".jpg")</f>
        <v/>
      </c>
    </row>
    <row r="2296" ht="56" customHeight="1">
      <c r="A2296" s="172" t="n">
        <v>38270</v>
      </c>
      <c r="B2296" s="203" t="inlineStr">
        <is>
          <t>Bob Jane T-Marts 1000, 10 October, 2004</t>
        </is>
      </c>
      <c r="C2296" s="203" t="n">
        <v>8</v>
      </c>
      <c r="D2296" s="203" t="n"/>
      <c r="E2296" s="203" t="n"/>
      <c r="F2296" s="203" t="n">
        <v>51</v>
      </c>
      <c r="G2296" s="203" t="inlineStr">
        <is>
          <t>K-Mart Racing Team</t>
        </is>
      </c>
      <c r="H2296" s="203" t="n"/>
      <c r="I2296" s="203" t="inlineStr">
        <is>
          <t>Kmart</t>
        </is>
      </c>
      <c r="J2296" s="203" t="inlineStr">
        <is>
          <t>Holden Commodore VY</t>
        </is>
      </c>
      <c r="K2296" s="203" t="n"/>
      <c r="L2296" s="203" t="inlineStr">
        <is>
          <t>Steve Owen</t>
        </is>
      </c>
      <c r="M2296" s="203" t="inlineStr">
        <is>
          <t>AUS</t>
        </is>
      </c>
      <c r="N2296" s="692">
        <f>_xlfn.LET(_xlpm.d,_xlfn.XLOOKUP(L2296,'[1]Birth Dates'!$A:$A,'[1]Birth Dates'!$B:$B,"",0),IF(_xlpm.d=0,"",_xlpm.d))</f>
        <v/>
      </c>
      <c r="O2296" s="203">
        <f>IF(OR(N2296="",A2296="",NOT(ISNUMBER(N2296)),N2296&gt;A2296),"",DATEDIF(N2296,A2296,"Y")&amp;" years, "&amp;DATEDIF(N2296,A2296,"YM")&amp;" months, "&amp;DATEDIF(N2296,A2296,"MD")&amp;" days")</f>
        <v/>
      </c>
      <c r="P2296" s="203" t="inlineStr">
        <is>
          <t>Tim Leahey</t>
        </is>
      </c>
      <c r="Q2296" s="203" t="inlineStr">
        <is>
          <t>AUS</t>
        </is>
      </c>
      <c r="R2296" s="692">
        <f>_xlfn.LET(_xlpm.d,_xlfn.XLOOKUP(P2296,'[1]Birth Dates'!$A:$A,'[1]Birth Dates'!$B:$B,"",0),IF(_xlpm.d=0,"",_xlpm.d))</f>
        <v/>
      </c>
      <c r="S2296" s="203">
        <f>IF(OR(R2296="",A2296="",NOT(ISNUMBER(R2296)),R2296&gt;A2296),"",DATEDIF(R2296,A2296,"Y")&amp;" years, "&amp;DATEDIF(R2296,A2296,"YM")&amp;" months, "&amp;DATEDIF(R2296,A2296,"MD")&amp;" days")</f>
        <v/>
      </c>
      <c r="T2296" s="203" t="n"/>
      <c r="U2296" s="203" t="n"/>
      <c r="V2296" s="692">
        <f>_xlfn.LET(_xlpm.d,_xlfn.XLOOKUP(T2296,'[1]Birth Dates'!$A:$A,'[1]Birth Dates'!$B:$B,"",0),IF(_xlpm.d=0,"",_xlpm.d))</f>
        <v/>
      </c>
      <c r="W2296" s="203">
        <f>IF(OR(V2296="",A2296="",NOT(ISNUMBER(V2296)),V2296&gt;A2296),"",DATEDIF(V2296,A2296,"Y")&amp;" years, "&amp;DATEDIF(V2296,A2296,"YM")&amp;" months, "&amp;DATEDIF(V2296,A2296,"MD")&amp;" days")</f>
        <v/>
      </c>
      <c r="X2296" s="203" t="n"/>
      <c r="Y2296" s="203" t="n"/>
      <c r="Z2296" s="203" t="n"/>
      <c r="AA2296" s="203" t="n"/>
      <c r="AB2296" s="203" t="n">
        <v>12</v>
      </c>
      <c r="AC2296" s="203" t="n"/>
      <c r="AD2296" s="203" t="n"/>
      <c r="AE2296" s="476" t="inlineStr"/>
      <c r="AF2296" s="418">
        <f>IF(OR(AE2296="",AE2296="",AE2296=0),"",6.213/(AE2296*24))</f>
        <v/>
      </c>
      <c r="AG2296" s="246" t="n"/>
      <c r="AH2296" s="476" t="inlineStr"/>
      <c r="AI2296" s="418">
        <f>IF(OR(AH2296="",AH2296="",AH2296=0),"",6.213/(AH2296*24))</f>
        <v/>
      </c>
      <c r="AJ2296" s="175">
        <f>IF(AND(ISNUMBER(AB2296),ISNUMBER(AG2296)),AB2296-AG2296,"")</f>
        <v/>
      </c>
      <c r="AK2296" s="203" t="n"/>
      <c r="AL2296" s="203" t="n">
        <v>160</v>
      </c>
      <c r="AM2296" s="693" t="inlineStr">
        <is>
          <t>+1 lap</t>
        </is>
      </c>
      <c r="AN2296" s="671">
        <f>IF(OR(AL2296="",AM2296="",AM2296=0),"",AL2296*6.213/(AM2296*24))</f>
        <v/>
      </c>
      <c r="AO2296" s="477">
        <f>IF(AND(AL2296=AL2295,AM2296&lt;&gt;"",AM2295&lt;&gt;""),AM2296-AM2295,"")</f>
        <v/>
      </c>
      <c r="AP2296" s="203" t="n"/>
      <c r="AQ2296" s="476" t="inlineStr"/>
      <c r="AR2296" s="439">
        <f>IF(OR(AQ2296="",AQ2296="",AQ2296=0),"",6.213/(AQ2296*24))</f>
        <v/>
      </c>
      <c r="AS2296" s="436">
        <f>IF(OR(NOT(ISNUMBER(C2296)),NOT(ISNUMBER(AB2296))),"",IF(AG2296&lt;&gt;"",AG2296,AB2296)-C2296)</f>
        <v/>
      </c>
      <c r="AT2296" s="210" t="n"/>
      <c r="AU2296" s="206">
        <f>IF($B2296="","",TEXT($A2296,"yyyymmdd")&amp;"_P"&amp;$C2296&amp;"_C"&amp;$F2296&amp;"_"&amp;TRIM(RIGHT(SUBSTITUTE(TRIM(SUBSTITUTE($L2296,CHAR(160)," "))," ",REPT(" ",60)),60))&amp;IF($P2296="","","-"&amp;TRIM(RIGHT(SUBSTITUTE(TRIM(SUBSTITUTE($P2296,CHAR(160)," "))," ",REPT(" ",60)),60)))&amp;IF($T2296="","","-"&amp;TRIM(RIGHT(SUBSTITUTE(TRIM(SUBSTITUTE($T2296,CHAR(160)," "))," ",REPT(" ",60)),60)))&amp;".jpg")</f>
        <v/>
      </c>
    </row>
    <row r="2297" ht="56" customHeight="1">
      <c r="A2297" s="172" t="n">
        <v>38270</v>
      </c>
      <c r="B2297" s="203" t="inlineStr">
        <is>
          <t>Bob Jane T-Marts 1000, 10 October, 2004</t>
        </is>
      </c>
      <c r="C2297" s="203" t="n">
        <v>9</v>
      </c>
      <c r="D2297" s="203" t="n"/>
      <c r="E2297" s="203" t="n"/>
      <c r="F2297" s="203" t="n">
        <v>7</v>
      </c>
      <c r="G2297" s="203" t="inlineStr">
        <is>
          <t>Perkins Engineering</t>
        </is>
      </c>
      <c r="H2297" s="203" t="n"/>
      <c r="I2297" s="203" t="inlineStr">
        <is>
          <t>Castrol Formula R</t>
        </is>
      </c>
      <c r="J2297" s="203" t="inlineStr">
        <is>
          <t>Holden Commodore VX</t>
        </is>
      </c>
      <c r="K2297" s="203" t="n"/>
      <c r="L2297" s="203" t="inlineStr">
        <is>
          <t>Alex Davison</t>
        </is>
      </c>
      <c r="M2297" s="203" t="inlineStr">
        <is>
          <t>AUS</t>
        </is>
      </c>
      <c r="N2297" s="692">
        <f>_xlfn.LET(_xlpm.d,_xlfn.XLOOKUP(L2297,'[1]Birth Dates'!$A:$A,'[1]Birth Dates'!$B:$B,"",0),IF(_xlpm.d=0,"",_xlpm.d))</f>
        <v/>
      </c>
      <c r="O2297" s="203">
        <f>IF(OR(N2297="",A2297="",NOT(ISNUMBER(N2297)),N2297&gt;A2297),"",DATEDIF(N2297,A2297,"Y")&amp;" years, "&amp;DATEDIF(N2297,A2297,"YM")&amp;" months, "&amp;DATEDIF(N2297,A2297,"MD")&amp;" days")</f>
        <v/>
      </c>
      <c r="P2297" s="203" t="inlineStr">
        <is>
          <t>Jamie Whincup</t>
        </is>
      </c>
      <c r="Q2297" s="203" t="inlineStr">
        <is>
          <t>AUS</t>
        </is>
      </c>
      <c r="R2297" s="692">
        <f>_xlfn.LET(_xlpm.d,_xlfn.XLOOKUP(P2297,'[1]Birth Dates'!$A:$A,'[1]Birth Dates'!$B:$B,"",0),IF(_xlpm.d=0,"",_xlpm.d))</f>
        <v/>
      </c>
      <c r="S2297" s="203">
        <f>IF(OR(R2297="",A2297="",NOT(ISNUMBER(R2297)),R2297&gt;A2297),"",DATEDIF(R2297,A2297,"Y")&amp;" years, "&amp;DATEDIF(R2297,A2297,"YM")&amp;" months, "&amp;DATEDIF(R2297,A2297,"MD")&amp;" days")</f>
        <v/>
      </c>
      <c r="T2297" s="203" t="n"/>
      <c r="U2297" s="203" t="n"/>
      <c r="V2297" s="692">
        <f>_xlfn.LET(_xlpm.d,_xlfn.XLOOKUP(T2297,'[1]Birth Dates'!$A:$A,'[1]Birth Dates'!$B:$B,"",0),IF(_xlpm.d=0,"",_xlpm.d))</f>
        <v/>
      </c>
      <c r="W2297" s="203">
        <f>IF(OR(V2297="",A2297="",NOT(ISNUMBER(V2297)),V2297&gt;A2297),"",DATEDIF(V2297,A2297,"Y")&amp;" years, "&amp;DATEDIF(V2297,A2297,"YM")&amp;" months, "&amp;DATEDIF(V2297,A2297,"MD")&amp;" days")</f>
        <v/>
      </c>
      <c r="X2297" s="203" t="n"/>
      <c r="Y2297" s="203" t="n"/>
      <c r="Z2297" s="203" t="n"/>
      <c r="AA2297" s="203" t="n"/>
      <c r="AB2297" s="203" t="n">
        <v>29</v>
      </c>
      <c r="AC2297" s="203" t="n"/>
      <c r="AD2297" s="203" t="n"/>
      <c r="AE2297" s="476" t="inlineStr"/>
      <c r="AF2297" s="418">
        <f>IF(OR(AE2297="",AE2297="",AE2297=0),"",6.213/(AE2297*24))</f>
        <v/>
      </c>
      <c r="AG2297" s="246" t="n"/>
      <c r="AH2297" s="476" t="inlineStr"/>
      <c r="AI2297" s="418">
        <f>IF(OR(AH2297="",AH2297="",AH2297=0),"",6.213/(AH2297*24))</f>
        <v/>
      </c>
      <c r="AJ2297" s="175">
        <f>IF(AND(ISNUMBER(AB2297),ISNUMBER(AG2297)),AB2297-AG2297,"")</f>
        <v/>
      </c>
      <c r="AK2297" s="203" t="n"/>
      <c r="AL2297" s="203" t="n">
        <v>160</v>
      </c>
      <c r="AM2297" s="693" t="inlineStr">
        <is>
          <t>+1 lap</t>
        </is>
      </c>
      <c r="AN2297" s="671">
        <f>IF(OR(AL2297="",AM2297="",AM2297=0),"",AL2297*6.213/(AM2297*24))</f>
        <v/>
      </c>
      <c r="AO2297" s="477">
        <f>IF(AND(AL2297=AL2296,AM2297&lt;&gt;"",AM2296&lt;&gt;""),AM2297-AM2296,"")</f>
        <v/>
      </c>
      <c r="AP2297" s="203" t="n"/>
      <c r="AQ2297" s="476" t="inlineStr"/>
      <c r="AR2297" s="439">
        <f>IF(OR(AQ2297="",AQ2297="",AQ2297=0),"",6.213/(AQ2297*24))</f>
        <v/>
      </c>
      <c r="AS2297" s="436">
        <f>IF(OR(NOT(ISNUMBER(C2297)),NOT(ISNUMBER(AB2297))),"",IF(AG2297&lt;&gt;"",AG2297,AB2297)-C2297)</f>
        <v/>
      </c>
      <c r="AT2297" s="210" t="n"/>
      <c r="AU2297" s="206">
        <f>IF($B2297="","",TEXT($A2297,"yyyymmdd")&amp;"_P"&amp;$C2297&amp;"_C"&amp;$F2297&amp;"_"&amp;TRIM(RIGHT(SUBSTITUTE(TRIM(SUBSTITUTE($L2297,CHAR(160)," "))," ",REPT(" ",60)),60))&amp;IF($P2297="","","-"&amp;TRIM(RIGHT(SUBSTITUTE(TRIM(SUBSTITUTE($P2297,CHAR(160)," "))," ",REPT(" ",60)),60)))&amp;IF($T2297="","","-"&amp;TRIM(RIGHT(SUBSTITUTE(TRIM(SUBSTITUTE($T2297,CHAR(160)," "))," ",REPT(" ",60)),60)))&amp;".jpg")</f>
        <v/>
      </c>
    </row>
    <row r="2298" ht="56" customHeight="1">
      <c r="A2298" s="172" t="n">
        <v>38270</v>
      </c>
      <c r="B2298" s="203" t="inlineStr">
        <is>
          <t>Bob Jane T-Marts 1000, 10 October, 2004</t>
        </is>
      </c>
      <c r="C2298" s="203" t="n">
        <v>10</v>
      </c>
      <c r="D2298" s="203" t="n"/>
      <c r="E2298" s="203" t="n"/>
      <c r="F2298" s="203" t="n">
        <v>33</v>
      </c>
      <c r="G2298" s="203" t="inlineStr">
        <is>
          <t>Garry Rogers Motorsport</t>
        </is>
      </c>
      <c r="H2298" s="203" t="n"/>
      <c r="I2298" s="203" t="inlineStr">
        <is>
          <t>Valvoline, Repco</t>
        </is>
      </c>
      <c r="J2298" s="203" t="inlineStr">
        <is>
          <t>Holden Commodore VY</t>
        </is>
      </c>
      <c r="K2298" s="203" t="n"/>
      <c r="L2298" s="203" t="inlineStr">
        <is>
          <t>Nathan Pretty</t>
        </is>
      </c>
      <c r="M2298" s="203" t="inlineStr">
        <is>
          <t>AUS</t>
        </is>
      </c>
      <c r="N2298" s="692">
        <f>_xlfn.LET(_xlpm.d,_xlfn.XLOOKUP(L2298,'[1]Birth Dates'!$A:$A,'[1]Birth Dates'!$B:$B,"",0),IF(_xlpm.d=0,"",_xlpm.d))</f>
        <v/>
      </c>
      <c r="O2298" s="203">
        <f>IF(OR(N2298="",A2298="",NOT(ISNUMBER(N2298)),N2298&gt;A2298),"",DATEDIF(N2298,A2298,"Y")&amp;" years, "&amp;DATEDIF(N2298,A2298,"YM")&amp;" months, "&amp;DATEDIF(N2298,A2298,"MD")&amp;" days")</f>
        <v/>
      </c>
      <c r="P2298" s="203" t="inlineStr">
        <is>
          <t>Allan Simonsen</t>
        </is>
      </c>
      <c r="Q2298" s="203" t="inlineStr">
        <is>
          <t>DEN</t>
        </is>
      </c>
      <c r="R2298" s="692">
        <f>_xlfn.LET(_xlpm.d,_xlfn.XLOOKUP(P2298,'[1]Birth Dates'!$A:$A,'[1]Birth Dates'!$B:$B,"",0),IF(_xlpm.d=0,"",_xlpm.d))</f>
        <v/>
      </c>
      <c r="S2298" s="203">
        <f>IF(OR(R2298="",A2298="",NOT(ISNUMBER(R2298)),R2298&gt;A2298),"",DATEDIF(R2298,A2298,"Y")&amp;" years, "&amp;DATEDIF(R2298,A2298,"YM")&amp;" months, "&amp;DATEDIF(R2298,A2298,"MD")&amp;" days")</f>
        <v/>
      </c>
      <c r="T2298" s="203" t="n"/>
      <c r="U2298" s="203" t="n"/>
      <c r="V2298" s="692">
        <f>_xlfn.LET(_xlpm.d,_xlfn.XLOOKUP(T2298,'[1]Birth Dates'!$A:$A,'[1]Birth Dates'!$B:$B,"",0),IF(_xlpm.d=0,"",_xlpm.d))</f>
        <v/>
      </c>
      <c r="W2298" s="203">
        <f>IF(OR(V2298="",A2298="",NOT(ISNUMBER(V2298)),V2298&gt;A2298),"",DATEDIF(V2298,A2298,"Y")&amp;" years, "&amp;DATEDIF(V2298,A2298,"YM")&amp;" months, "&amp;DATEDIF(V2298,A2298,"MD")&amp;" days")</f>
        <v/>
      </c>
      <c r="X2298" s="203" t="n"/>
      <c r="Y2298" s="203" t="n"/>
      <c r="Z2298" s="203" t="n"/>
      <c r="AA2298" s="203" t="n"/>
      <c r="AB2298" s="203" t="n">
        <v>30</v>
      </c>
      <c r="AC2298" s="203" t="n"/>
      <c r="AD2298" s="203" t="n"/>
      <c r="AE2298" s="476" t="inlineStr"/>
      <c r="AF2298" s="418">
        <f>IF(OR(AE2298="",AE2298="",AE2298=0),"",6.213/(AE2298*24))</f>
        <v/>
      </c>
      <c r="AG2298" s="246" t="n"/>
      <c r="AH2298" s="476" t="inlineStr"/>
      <c r="AI2298" s="418">
        <f>IF(OR(AH2298="",AH2298="",AH2298=0),"",6.213/(AH2298*24))</f>
        <v/>
      </c>
      <c r="AJ2298" s="175">
        <f>IF(AND(ISNUMBER(AB2298),ISNUMBER(AG2298)),AB2298-AG2298,"")</f>
        <v/>
      </c>
      <c r="AK2298" s="203" t="n"/>
      <c r="AL2298" s="203" t="n">
        <v>160</v>
      </c>
      <c r="AM2298" s="693" t="inlineStr">
        <is>
          <t>+1 lap</t>
        </is>
      </c>
      <c r="AN2298" s="671">
        <f>IF(OR(AL2298="",AM2298="",AM2298=0),"",AL2298*6.213/(AM2298*24))</f>
        <v/>
      </c>
      <c r="AO2298" s="477">
        <f>IF(AND(AL2298=AL2297,AM2298&lt;&gt;"",AM2297&lt;&gt;""),AM2298-AM2297,"")</f>
        <v/>
      </c>
      <c r="AP2298" s="203" t="n"/>
      <c r="AQ2298" s="476" t="inlineStr"/>
      <c r="AR2298" s="439">
        <f>IF(OR(AQ2298="",AQ2298="",AQ2298=0),"",6.213/(AQ2298*24))</f>
        <v/>
      </c>
      <c r="AS2298" s="436">
        <f>IF(OR(NOT(ISNUMBER(C2298)),NOT(ISNUMBER(AB2298))),"",IF(AG2298&lt;&gt;"",AG2298,AB2298)-C2298)</f>
        <v/>
      </c>
      <c r="AT2298" s="210" t="n"/>
      <c r="AU2298" s="206">
        <f>IF($B2298="","",TEXT($A2298,"yyyymmdd")&amp;"_P"&amp;$C2298&amp;"_C"&amp;$F2298&amp;"_"&amp;TRIM(RIGHT(SUBSTITUTE(TRIM(SUBSTITUTE($L2298,CHAR(160)," "))," ",REPT(" ",60)),60))&amp;IF($P2298="","","-"&amp;TRIM(RIGHT(SUBSTITUTE(TRIM(SUBSTITUTE($P2298,CHAR(160)," "))," ",REPT(" ",60)),60)))&amp;IF($T2298="","","-"&amp;TRIM(RIGHT(SUBSTITUTE(TRIM(SUBSTITUTE($T2298,CHAR(160)," "))," ",REPT(" ",60)),60)))&amp;".jpg")</f>
        <v/>
      </c>
    </row>
    <row r="2299" ht="56" customHeight="1">
      <c r="A2299" s="172" t="n">
        <v>38270</v>
      </c>
      <c r="B2299" s="203" t="inlineStr">
        <is>
          <t>Bob Jane T-Marts 1000, 10 October, 2004</t>
        </is>
      </c>
      <c r="C2299" s="203" t="n">
        <v>11</v>
      </c>
      <c r="D2299" s="203" t="n"/>
      <c r="E2299" s="203" t="n"/>
      <c r="F2299" s="203" t="n">
        <v>20</v>
      </c>
      <c r="G2299" s="203" t="inlineStr">
        <is>
          <t>Larkham Motor Sport</t>
        </is>
      </c>
      <c r="H2299" s="203" t="n"/>
      <c r="I2299" s="203" t="inlineStr">
        <is>
          <t>Orrcon Steel</t>
        </is>
      </c>
      <c r="J2299" s="203" t="inlineStr">
        <is>
          <t>Ford Falcon BA</t>
        </is>
      </c>
      <c r="K2299" s="203" t="n"/>
      <c r="L2299" s="203" t="inlineStr">
        <is>
          <t>Mark Larkham</t>
        </is>
      </c>
      <c r="M2299" s="203" t="inlineStr">
        <is>
          <t>AUS</t>
        </is>
      </c>
      <c r="N2299" s="692">
        <f>_xlfn.LET(_xlpm.d,_xlfn.XLOOKUP(L2299,'[1]Birth Dates'!$A:$A,'[1]Birth Dates'!$B:$B,"",0),IF(_xlpm.d=0,"",_xlpm.d))</f>
        <v/>
      </c>
      <c r="O2299" s="203">
        <f>IF(OR(N2299="",A2299="",NOT(ISNUMBER(N2299)),N2299&gt;A2299),"",DATEDIF(N2299,A2299,"Y")&amp;" years, "&amp;DATEDIF(N2299,A2299,"YM")&amp;" months, "&amp;DATEDIF(N2299,A2299,"MD")&amp;" days")</f>
        <v/>
      </c>
      <c r="P2299" s="203" t="inlineStr">
        <is>
          <t>Matt Halliday</t>
        </is>
      </c>
      <c r="Q2299" s="203" t="inlineStr">
        <is>
          <t>NZL</t>
        </is>
      </c>
      <c r="R2299" s="692">
        <f>_xlfn.LET(_xlpm.d,_xlfn.XLOOKUP(P2299,'[1]Birth Dates'!$A:$A,'[1]Birth Dates'!$B:$B,"",0),IF(_xlpm.d=0,"",_xlpm.d))</f>
        <v/>
      </c>
      <c r="S2299" s="203">
        <f>IF(OR(R2299="",A2299="",NOT(ISNUMBER(R2299)),R2299&gt;A2299),"",DATEDIF(R2299,A2299,"Y")&amp;" years, "&amp;DATEDIF(R2299,A2299,"YM")&amp;" months, "&amp;DATEDIF(R2299,A2299,"MD")&amp;" days")</f>
        <v/>
      </c>
      <c r="T2299" s="203" t="n"/>
      <c r="U2299" s="203" t="n"/>
      <c r="V2299" s="692">
        <f>_xlfn.LET(_xlpm.d,_xlfn.XLOOKUP(T2299,'[1]Birth Dates'!$A:$A,'[1]Birth Dates'!$B:$B,"",0),IF(_xlpm.d=0,"",_xlpm.d))</f>
        <v/>
      </c>
      <c r="W2299" s="203">
        <f>IF(OR(V2299="",A2299="",NOT(ISNUMBER(V2299)),V2299&gt;A2299),"",DATEDIF(V2299,A2299,"Y")&amp;" years, "&amp;DATEDIF(V2299,A2299,"YM")&amp;" months, "&amp;DATEDIF(V2299,A2299,"MD")&amp;" days")</f>
        <v/>
      </c>
      <c r="X2299" s="203" t="n"/>
      <c r="Y2299" s="203" t="n"/>
      <c r="Z2299" s="203" t="n"/>
      <c r="AA2299" s="203" t="n"/>
      <c r="AB2299" s="203" t="n">
        <v>28</v>
      </c>
      <c r="AC2299" s="203" t="n"/>
      <c r="AD2299" s="203" t="n"/>
      <c r="AE2299" s="476" t="inlineStr"/>
      <c r="AF2299" s="418">
        <f>IF(OR(AE2299="",AE2299="",AE2299=0),"",6.213/(AE2299*24))</f>
        <v/>
      </c>
      <c r="AG2299" s="246" t="n"/>
      <c r="AH2299" s="476" t="inlineStr"/>
      <c r="AI2299" s="418">
        <f>IF(OR(AH2299="",AH2299="",AH2299=0),"",6.213/(AH2299*24))</f>
        <v/>
      </c>
      <c r="AJ2299" s="175">
        <f>IF(AND(ISNUMBER(AB2299),ISNUMBER(AG2299)),AB2299-AG2299,"")</f>
        <v/>
      </c>
      <c r="AK2299" s="203" t="n"/>
      <c r="AL2299" s="203" t="n">
        <v>160</v>
      </c>
      <c r="AM2299" s="693" t="inlineStr">
        <is>
          <t>+1 lap</t>
        </is>
      </c>
      <c r="AN2299" s="671">
        <f>IF(OR(AL2299="",AM2299="",AM2299=0),"",AL2299*6.213/(AM2299*24))</f>
        <v/>
      </c>
      <c r="AO2299" s="477">
        <f>IF(AND(AL2299=AL2298,AM2299&lt;&gt;"",AM2298&lt;&gt;""),AM2299-AM2298,"")</f>
        <v/>
      </c>
      <c r="AP2299" s="203" t="n"/>
      <c r="AQ2299" s="476" t="inlineStr"/>
      <c r="AR2299" s="439">
        <f>IF(OR(AQ2299="",AQ2299="",AQ2299=0),"",6.213/(AQ2299*24))</f>
        <v/>
      </c>
      <c r="AS2299" s="436">
        <f>IF(OR(NOT(ISNUMBER(C2299)),NOT(ISNUMBER(AB2299))),"",IF(AG2299&lt;&gt;"",AG2299,AB2299)-C2299)</f>
        <v/>
      </c>
      <c r="AT2299" s="210" t="n"/>
      <c r="AU2299" s="206">
        <f>IF($B2299="","",TEXT($A2299,"yyyymmdd")&amp;"_P"&amp;$C2299&amp;"_C"&amp;$F2299&amp;"_"&amp;TRIM(RIGHT(SUBSTITUTE(TRIM(SUBSTITUTE($L2299,CHAR(160)," "))," ",REPT(" ",60)),60))&amp;IF($P2299="","","-"&amp;TRIM(RIGHT(SUBSTITUTE(TRIM(SUBSTITUTE($P2299,CHAR(160)," "))," ",REPT(" ",60)),60)))&amp;IF($T2299="","","-"&amp;TRIM(RIGHT(SUBSTITUTE(TRIM(SUBSTITUTE($T2299,CHAR(160)," "))," ",REPT(" ",60)),60)))&amp;".jpg")</f>
        <v/>
      </c>
    </row>
    <row r="2300" ht="56" customHeight="1">
      <c r="A2300" s="172" t="n">
        <v>38270</v>
      </c>
      <c r="B2300" s="203" t="inlineStr">
        <is>
          <t>Bob Jane T-Marts 1000, 10 October, 2004</t>
        </is>
      </c>
      <c r="C2300" s="203" t="n">
        <v>12</v>
      </c>
      <c r="D2300" s="203" t="n"/>
      <c r="E2300" s="203" t="n"/>
      <c r="F2300" s="203" t="n">
        <v>50</v>
      </c>
      <c r="G2300" s="203" t="inlineStr">
        <is>
          <t>Paul Weel Racing</t>
        </is>
      </c>
      <c r="H2300" s="203" t="n"/>
      <c r="I2300" s="203" t="inlineStr">
        <is>
          <t>PWR Performance Products</t>
        </is>
      </c>
      <c r="J2300" s="203" t="inlineStr">
        <is>
          <t>Holden Commodore VY</t>
        </is>
      </c>
      <c r="K2300" s="203" t="n"/>
      <c r="L2300" s="203" t="inlineStr">
        <is>
          <t>Jason Bright</t>
        </is>
      </c>
      <c r="M2300" s="203" t="inlineStr">
        <is>
          <t>AUS</t>
        </is>
      </c>
      <c r="N2300" s="692">
        <f>_xlfn.LET(_xlpm.d,_xlfn.XLOOKUP(L2300,'[1]Birth Dates'!$A:$A,'[1]Birth Dates'!$B:$B,"",0),IF(_xlpm.d=0,"",_xlpm.d))</f>
        <v/>
      </c>
      <c r="O2300" s="203">
        <f>IF(OR(N2300="",A2300="",NOT(ISNUMBER(N2300)),N2300&gt;A2300),"",DATEDIF(N2300,A2300,"Y")&amp;" years, "&amp;DATEDIF(N2300,A2300,"YM")&amp;" months, "&amp;DATEDIF(N2300,A2300,"MD")&amp;" days")</f>
        <v/>
      </c>
      <c r="P2300" s="203" t="inlineStr">
        <is>
          <t>Paul Weel</t>
        </is>
      </c>
      <c r="Q2300" s="203" t="inlineStr">
        <is>
          <t>AUS</t>
        </is>
      </c>
      <c r="R2300" s="692">
        <f>_xlfn.LET(_xlpm.d,_xlfn.XLOOKUP(P2300,'[1]Birth Dates'!$A:$A,'[1]Birth Dates'!$B:$B,"",0),IF(_xlpm.d=0,"",_xlpm.d))</f>
        <v/>
      </c>
      <c r="S2300" s="203">
        <f>IF(OR(R2300="",A2300="",NOT(ISNUMBER(R2300)),R2300&gt;A2300),"",DATEDIF(R2300,A2300,"Y")&amp;" years, "&amp;DATEDIF(R2300,A2300,"YM")&amp;" months, "&amp;DATEDIF(R2300,A2300,"MD")&amp;" days")</f>
        <v/>
      </c>
      <c r="T2300" s="203" t="n"/>
      <c r="U2300" s="203" t="n"/>
      <c r="V2300" s="692">
        <f>_xlfn.LET(_xlpm.d,_xlfn.XLOOKUP(T2300,'[1]Birth Dates'!$A:$A,'[1]Birth Dates'!$B:$B,"",0),IF(_xlpm.d=0,"",_xlpm.d))</f>
        <v/>
      </c>
      <c r="W2300" s="203">
        <f>IF(OR(V2300="",A2300="",NOT(ISNUMBER(V2300)),V2300&gt;A2300),"",DATEDIF(V2300,A2300,"Y")&amp;" years, "&amp;DATEDIF(V2300,A2300,"YM")&amp;" months, "&amp;DATEDIF(V2300,A2300,"MD")&amp;" days")</f>
        <v/>
      </c>
      <c r="X2300" s="203" t="n"/>
      <c r="Y2300" s="203" t="n"/>
      <c r="Z2300" s="203" t="n"/>
      <c r="AA2300" s="203" t="n"/>
      <c r="AB2300" s="203" t="n">
        <v>2</v>
      </c>
      <c r="AC2300" s="203" t="n"/>
      <c r="AD2300" s="203" t="n"/>
      <c r="AE2300" s="476" t="inlineStr"/>
      <c r="AF2300" s="418">
        <f>IF(OR(AE2300="",AE2300="",AE2300=0),"",6.213/(AE2300*24))</f>
        <v/>
      </c>
      <c r="AG2300" s="246" t="n"/>
      <c r="AH2300" s="476" t="inlineStr"/>
      <c r="AI2300" s="418">
        <f>IF(OR(AH2300="",AH2300="",AH2300=0),"",6.213/(AH2300*24))</f>
        <v/>
      </c>
      <c r="AJ2300" s="175">
        <f>IF(AND(ISNUMBER(AB2300),ISNUMBER(AG2300)),AB2300-AG2300,"")</f>
        <v/>
      </c>
      <c r="AK2300" s="203" t="n"/>
      <c r="AL2300" s="203" t="n">
        <v>159</v>
      </c>
      <c r="AM2300" s="693" t="inlineStr">
        <is>
          <t>+2 laps</t>
        </is>
      </c>
      <c r="AN2300" s="671">
        <f>IF(OR(AL2300="",AM2300="",AM2300=0),"",AL2300*6.213/(AM2300*24))</f>
        <v/>
      </c>
      <c r="AO2300" s="477">
        <f>IF(AND(AL2300=AL2299,AM2300&lt;&gt;"",AM2299&lt;&gt;""),AM2300-AM2299,"")</f>
        <v/>
      </c>
      <c r="AP2300" s="203" t="n">
        <v>94</v>
      </c>
      <c r="AQ2300" s="476" t="inlineStr">
        <is>
          <t>2:08.8970</t>
        </is>
      </c>
      <c r="AR2300" s="439">
        <f>IF(OR(AQ2300="",AQ2300="",AQ2300=0),"",6.213/(AQ2300*24))</f>
        <v/>
      </c>
      <c r="AS2300" s="436">
        <f>IF(OR(NOT(ISNUMBER(C2300)),NOT(ISNUMBER(AB2300))),"",IF(AG2300&lt;&gt;"",AG2300,AB2300)-C2300)</f>
        <v/>
      </c>
      <c r="AT2300" s="210" t="n"/>
      <c r="AU2300" s="206">
        <f>IF($B2300="","",TEXT($A2300,"yyyymmdd")&amp;"_P"&amp;$C2300&amp;"_C"&amp;$F2300&amp;"_"&amp;TRIM(RIGHT(SUBSTITUTE(TRIM(SUBSTITUTE($L2300,CHAR(160)," "))," ",REPT(" ",60)),60))&amp;IF($P2300="","","-"&amp;TRIM(RIGHT(SUBSTITUTE(TRIM(SUBSTITUTE($P2300,CHAR(160)," "))," ",REPT(" ",60)),60)))&amp;IF($T2300="","","-"&amp;TRIM(RIGHT(SUBSTITUTE(TRIM(SUBSTITUTE($T2300,CHAR(160)," "))," ",REPT(" ",60)),60)))&amp;".jpg")</f>
        <v/>
      </c>
    </row>
    <row r="2301" ht="56" customHeight="1">
      <c r="A2301" s="172" t="n">
        <v>38270</v>
      </c>
      <c r="B2301" s="203" t="inlineStr">
        <is>
          <t>Bob Jane T-Marts 1000, 10 October, 2004</t>
        </is>
      </c>
      <c r="C2301" s="203" t="n">
        <v>13</v>
      </c>
      <c r="D2301" s="203" t="n"/>
      <c r="E2301" s="203" t="n"/>
      <c r="F2301" s="203" t="n">
        <v>44</v>
      </c>
      <c r="G2301" s="203" t="inlineStr">
        <is>
          <t>Team Dynamik</t>
        </is>
      </c>
      <c r="H2301" s="203" t="n"/>
      <c r="I2301" s="203" t="inlineStr">
        <is>
          <t>Dodo</t>
        </is>
      </c>
      <c r="J2301" s="203" t="inlineStr">
        <is>
          <t>Holden Commodore VY</t>
        </is>
      </c>
      <c r="K2301" s="203" t="n"/>
      <c r="L2301" s="203" t="inlineStr">
        <is>
          <t>Simon Wills</t>
        </is>
      </c>
      <c r="M2301" s="203" t="inlineStr">
        <is>
          <t>NZL</t>
        </is>
      </c>
      <c r="N2301" s="692">
        <f>_xlfn.LET(_xlpm.d,_xlfn.XLOOKUP(L2301,'[1]Birth Dates'!$A:$A,'[1]Birth Dates'!$B:$B,"",0),IF(_xlpm.d=0,"",_xlpm.d))</f>
        <v/>
      </c>
      <c r="O2301" s="203">
        <f>IF(OR(N2301="",A2301="",NOT(ISNUMBER(N2301)),N2301&gt;A2301),"",DATEDIF(N2301,A2301,"Y")&amp;" years, "&amp;DATEDIF(N2301,A2301,"YM")&amp;" months, "&amp;DATEDIF(N2301,A2301,"MD")&amp;" days")</f>
        <v/>
      </c>
      <c r="P2301" s="203" t="inlineStr">
        <is>
          <t>Paul Stokell</t>
        </is>
      </c>
      <c r="Q2301" s="203" t="inlineStr">
        <is>
          <t>AUS</t>
        </is>
      </c>
      <c r="R2301" s="692">
        <f>_xlfn.LET(_xlpm.d,_xlfn.XLOOKUP(P2301,'[1]Birth Dates'!$A:$A,'[1]Birth Dates'!$B:$B,"",0),IF(_xlpm.d=0,"",_xlpm.d))</f>
        <v/>
      </c>
      <c r="S2301" s="203">
        <f>IF(OR(R2301="",A2301="",NOT(ISNUMBER(R2301)),R2301&gt;A2301),"",DATEDIF(R2301,A2301,"Y")&amp;" years, "&amp;DATEDIF(R2301,A2301,"YM")&amp;" months, "&amp;DATEDIF(R2301,A2301,"MD")&amp;" days")</f>
        <v/>
      </c>
      <c r="T2301" s="203" t="n"/>
      <c r="U2301" s="203" t="n"/>
      <c r="V2301" s="692">
        <f>_xlfn.LET(_xlpm.d,_xlfn.XLOOKUP(T2301,'[1]Birth Dates'!$A:$A,'[1]Birth Dates'!$B:$B,"",0),IF(_xlpm.d=0,"",_xlpm.d))</f>
        <v/>
      </c>
      <c r="W2301" s="203">
        <f>IF(OR(V2301="",A2301="",NOT(ISNUMBER(V2301)),V2301&gt;A2301),"",DATEDIF(V2301,A2301,"Y")&amp;" years, "&amp;DATEDIF(V2301,A2301,"YM")&amp;" months, "&amp;DATEDIF(V2301,A2301,"MD")&amp;" days")</f>
        <v/>
      </c>
      <c r="X2301" s="203" t="n"/>
      <c r="Y2301" s="203" t="n"/>
      <c r="Z2301" s="203" t="n"/>
      <c r="AA2301" s="203" t="n"/>
      <c r="AB2301" s="203" t="n">
        <v>19</v>
      </c>
      <c r="AC2301" s="203" t="n"/>
      <c r="AD2301" s="203" t="n"/>
      <c r="AE2301" s="476" t="inlineStr"/>
      <c r="AF2301" s="418">
        <f>IF(OR(AE2301="",AE2301="",AE2301=0),"",6.213/(AE2301*24))</f>
        <v/>
      </c>
      <c r="AG2301" s="246" t="n"/>
      <c r="AH2301" s="476" t="inlineStr"/>
      <c r="AI2301" s="418">
        <f>IF(OR(AH2301="",AH2301="",AH2301=0),"",6.213/(AH2301*24))</f>
        <v/>
      </c>
      <c r="AJ2301" s="175">
        <f>IF(AND(ISNUMBER(AB2301),ISNUMBER(AG2301)),AB2301-AG2301,"")</f>
        <v/>
      </c>
      <c r="AK2301" s="203" t="n"/>
      <c r="AL2301" s="203" t="n">
        <v>159</v>
      </c>
      <c r="AM2301" s="693" t="inlineStr">
        <is>
          <t>+2 laps</t>
        </is>
      </c>
      <c r="AN2301" s="671">
        <f>IF(OR(AL2301="",AM2301="",AM2301=0),"",AL2301*6.213/(AM2301*24))</f>
        <v/>
      </c>
      <c r="AO2301" s="477">
        <f>IF(AND(AL2301=AL2300,AM2301&lt;&gt;"",AM2300&lt;&gt;""),AM2301-AM2300,"")</f>
        <v/>
      </c>
      <c r="AP2301" s="203" t="n"/>
      <c r="AQ2301" s="476" t="inlineStr"/>
      <c r="AR2301" s="439">
        <f>IF(OR(AQ2301="",AQ2301="",AQ2301=0),"",6.213/(AQ2301*24))</f>
        <v/>
      </c>
      <c r="AS2301" s="436">
        <f>IF(OR(NOT(ISNUMBER(C2301)),NOT(ISNUMBER(AB2301))),"",IF(AG2301&lt;&gt;"",AG2301,AB2301)-C2301)</f>
        <v/>
      </c>
      <c r="AT2301" s="210" t="n"/>
      <c r="AU2301" s="206">
        <f>IF($B2301="","",TEXT($A2301,"yyyymmdd")&amp;"_P"&amp;$C2301&amp;"_C"&amp;$F2301&amp;"_"&amp;TRIM(RIGHT(SUBSTITUTE(TRIM(SUBSTITUTE($L2301,CHAR(160)," "))," ",REPT(" ",60)),60))&amp;IF($P2301="","","-"&amp;TRIM(RIGHT(SUBSTITUTE(TRIM(SUBSTITUTE($P2301,CHAR(160)," "))," ",REPT(" ",60)),60)))&amp;IF($T2301="","","-"&amp;TRIM(RIGHT(SUBSTITUTE(TRIM(SUBSTITUTE($T2301,CHAR(160)," "))," ",REPT(" ",60)),60)))&amp;".jpg")</f>
        <v/>
      </c>
    </row>
    <row r="2302" ht="56" customHeight="1">
      <c r="A2302" s="172" t="n">
        <v>38270</v>
      </c>
      <c r="B2302" s="203" t="inlineStr">
        <is>
          <t>Bob Jane T-Marts 1000, 10 October, 2004</t>
        </is>
      </c>
      <c r="C2302" s="203" t="n">
        <v>14</v>
      </c>
      <c r="D2302" s="203" t="n"/>
      <c r="E2302" s="203" t="n"/>
      <c r="F2302" s="203" t="n">
        <v>2</v>
      </c>
      <c r="G2302" s="203" t="inlineStr">
        <is>
          <t>Holden Racing Team</t>
        </is>
      </c>
      <c r="H2302" s="203" t="n"/>
      <c r="I2302" s="203" t="inlineStr">
        <is>
          <t>Holden, Mobil 1</t>
        </is>
      </c>
      <c r="J2302" s="203" t="inlineStr">
        <is>
          <t>Holden Commodore VY</t>
        </is>
      </c>
      <c r="K2302" s="203" t="n"/>
      <c r="L2302" s="203" t="inlineStr">
        <is>
          <t>Mark Skaife</t>
        </is>
      </c>
      <c r="M2302" s="203" t="inlineStr">
        <is>
          <t>AUS</t>
        </is>
      </c>
      <c r="N2302" s="692">
        <f>_xlfn.LET(_xlpm.d,_xlfn.XLOOKUP(L2302,'[1]Birth Dates'!$A:$A,'[1]Birth Dates'!$B:$B,"",0),IF(_xlpm.d=0,"",_xlpm.d))</f>
        <v/>
      </c>
      <c r="O2302" s="203">
        <f>IF(OR(N2302="",A2302="",NOT(ISNUMBER(N2302)),N2302&gt;A2302),"",DATEDIF(N2302,A2302,"Y")&amp;" years, "&amp;DATEDIF(N2302,A2302,"YM")&amp;" months, "&amp;DATEDIF(N2302,A2302,"MD")&amp;" days")</f>
        <v/>
      </c>
      <c r="P2302" s="203" t="inlineStr">
        <is>
          <t>Todd Kelly</t>
        </is>
      </c>
      <c r="Q2302" s="203" t="inlineStr">
        <is>
          <t>AUS</t>
        </is>
      </c>
      <c r="R2302" s="692">
        <f>_xlfn.LET(_xlpm.d,_xlfn.XLOOKUP(P2302,'[1]Birth Dates'!$A:$A,'[1]Birth Dates'!$B:$B,"",0),IF(_xlpm.d=0,"",_xlpm.d))</f>
        <v/>
      </c>
      <c r="S2302" s="203">
        <f>IF(OR(R2302="",A2302="",NOT(ISNUMBER(R2302)),R2302&gt;A2302),"",DATEDIF(R2302,A2302,"Y")&amp;" years, "&amp;DATEDIF(R2302,A2302,"YM")&amp;" months, "&amp;DATEDIF(R2302,A2302,"MD")&amp;" days")</f>
        <v/>
      </c>
      <c r="T2302" s="203" t="n"/>
      <c r="U2302" s="203" t="n"/>
      <c r="V2302" s="692">
        <f>_xlfn.LET(_xlpm.d,_xlfn.XLOOKUP(T2302,'[1]Birth Dates'!$A:$A,'[1]Birth Dates'!$B:$B,"",0),IF(_xlpm.d=0,"",_xlpm.d))</f>
        <v/>
      </c>
      <c r="W2302" s="203">
        <f>IF(OR(V2302="",A2302="",NOT(ISNUMBER(V2302)),V2302&gt;A2302),"",DATEDIF(V2302,A2302,"Y")&amp;" years, "&amp;DATEDIF(V2302,A2302,"YM")&amp;" months, "&amp;DATEDIF(V2302,A2302,"MD")&amp;" days")</f>
        <v/>
      </c>
      <c r="X2302" s="203" t="n"/>
      <c r="Y2302" s="203" t="n"/>
      <c r="Z2302" s="203" t="n"/>
      <c r="AA2302" s="203" t="n"/>
      <c r="AB2302" s="203" t="n">
        <v>18</v>
      </c>
      <c r="AC2302" s="203" t="n"/>
      <c r="AD2302" s="203" t="n"/>
      <c r="AE2302" s="476" t="inlineStr"/>
      <c r="AF2302" s="418">
        <f>IF(OR(AE2302="",AE2302="",AE2302=0),"",6.213/(AE2302*24))</f>
        <v/>
      </c>
      <c r="AG2302" s="246" t="n"/>
      <c r="AH2302" s="476" t="inlineStr"/>
      <c r="AI2302" s="418">
        <f>IF(OR(AH2302="",AH2302="",AH2302=0),"",6.213/(AH2302*24))</f>
        <v/>
      </c>
      <c r="AJ2302" s="175">
        <f>IF(AND(ISNUMBER(AB2302),ISNUMBER(AG2302)),AB2302-AG2302,"")</f>
        <v/>
      </c>
      <c r="AK2302" s="203" t="n"/>
      <c r="AL2302" s="203" t="n">
        <v>159</v>
      </c>
      <c r="AM2302" s="693" t="inlineStr">
        <is>
          <t>+2 laps</t>
        </is>
      </c>
      <c r="AN2302" s="671">
        <f>IF(OR(AL2302="",AM2302="",AM2302=0),"",AL2302*6.213/(AM2302*24))</f>
        <v/>
      </c>
      <c r="AO2302" s="477">
        <f>IF(AND(AL2302=AL2301,AM2302&lt;&gt;"",AM2301&lt;&gt;""),AM2302-AM2301,"")</f>
        <v/>
      </c>
      <c r="AP2302" s="203" t="n"/>
      <c r="AQ2302" s="476" t="inlineStr"/>
      <c r="AR2302" s="439">
        <f>IF(OR(AQ2302="",AQ2302="",AQ2302=0),"",6.213/(AQ2302*24))</f>
        <v/>
      </c>
      <c r="AS2302" s="436">
        <f>IF(OR(NOT(ISNUMBER(C2302)),NOT(ISNUMBER(AB2302))),"",IF(AG2302&lt;&gt;"",AG2302,AB2302)-C2302)</f>
        <v/>
      </c>
      <c r="AT2302" s="210" t="n"/>
      <c r="AU2302" s="206">
        <f>IF($B2302="","",TEXT($A2302,"yyyymmdd")&amp;"_P"&amp;$C2302&amp;"_C"&amp;$F2302&amp;"_"&amp;TRIM(RIGHT(SUBSTITUTE(TRIM(SUBSTITUTE($L2302,CHAR(160)," "))," ",REPT(" ",60)),60))&amp;IF($P2302="","","-"&amp;TRIM(RIGHT(SUBSTITUTE(TRIM(SUBSTITUTE($P2302,CHAR(160)," "))," ",REPT(" ",60)),60)))&amp;IF($T2302="","","-"&amp;TRIM(RIGHT(SUBSTITUTE(TRIM(SUBSTITUTE($T2302,CHAR(160)," "))," ",REPT(" ",60)),60)))&amp;".jpg")</f>
        <v/>
      </c>
    </row>
    <row r="2303" ht="56" customHeight="1">
      <c r="A2303" s="172" t="n">
        <v>38270</v>
      </c>
      <c r="B2303" s="203" t="inlineStr">
        <is>
          <t>Bob Jane T-Marts 1000, 10 October, 2004</t>
        </is>
      </c>
      <c r="C2303" s="203" t="n">
        <v>15</v>
      </c>
      <c r="D2303" s="203" t="n"/>
      <c r="E2303" s="203" t="n"/>
      <c r="F2303" s="203" t="n">
        <v>48</v>
      </c>
      <c r="G2303" s="203" t="inlineStr">
        <is>
          <t>WPS Racing</t>
        </is>
      </c>
      <c r="H2303" s="203" t="n"/>
      <c r="I2303" s="203" t="inlineStr">
        <is>
          <t>WPS Financial Services</t>
        </is>
      </c>
      <c r="J2303" s="203" t="inlineStr">
        <is>
          <t>Ford Falcon BA</t>
        </is>
      </c>
      <c r="K2303" s="203" t="n"/>
      <c r="L2303" s="203" t="inlineStr">
        <is>
          <t>Neil McFadyen</t>
        </is>
      </c>
      <c r="M2303" s="203" t="inlineStr">
        <is>
          <t>AUS</t>
        </is>
      </c>
      <c r="N2303" s="692">
        <f>_xlfn.LET(_xlpm.d,_xlfn.XLOOKUP(L2303,'[1]Birth Dates'!$A:$A,'[1]Birth Dates'!$B:$B,"",0),IF(_xlpm.d=0,"",_xlpm.d))</f>
        <v/>
      </c>
      <c r="O2303" s="203">
        <f>IF(OR(N2303="",A2303="",NOT(ISNUMBER(N2303)),N2303&gt;A2303),"",DATEDIF(N2303,A2303,"Y")&amp;" years, "&amp;DATEDIF(N2303,A2303,"YM")&amp;" months, "&amp;DATEDIF(N2303,A2303,"MD")&amp;" days")</f>
        <v/>
      </c>
      <c r="P2303" s="203" t="inlineStr">
        <is>
          <t>Alex Yoong</t>
        </is>
      </c>
      <c r="Q2303" s="203" t="inlineStr">
        <is>
          <t>MAL</t>
        </is>
      </c>
      <c r="R2303" s="692">
        <f>_xlfn.LET(_xlpm.d,_xlfn.XLOOKUP(P2303,'[1]Birth Dates'!$A:$A,'[1]Birth Dates'!$B:$B,"",0),IF(_xlpm.d=0,"",_xlpm.d))</f>
        <v/>
      </c>
      <c r="S2303" s="203">
        <f>IF(OR(R2303="",A2303="",NOT(ISNUMBER(R2303)),R2303&gt;A2303),"",DATEDIF(R2303,A2303,"Y")&amp;" years, "&amp;DATEDIF(R2303,A2303,"YM")&amp;" months, "&amp;DATEDIF(R2303,A2303,"MD")&amp;" days")</f>
        <v/>
      </c>
      <c r="T2303" s="203" t="n"/>
      <c r="U2303" s="203" t="n"/>
      <c r="V2303" s="692">
        <f>_xlfn.LET(_xlpm.d,_xlfn.XLOOKUP(T2303,'[1]Birth Dates'!$A:$A,'[1]Birth Dates'!$B:$B,"",0),IF(_xlpm.d=0,"",_xlpm.d))</f>
        <v/>
      </c>
      <c r="W2303" s="203">
        <f>IF(OR(V2303="",A2303="",NOT(ISNUMBER(V2303)),V2303&gt;A2303),"",DATEDIF(V2303,A2303,"Y")&amp;" years, "&amp;DATEDIF(V2303,A2303,"YM")&amp;" months, "&amp;DATEDIF(V2303,A2303,"MD")&amp;" days")</f>
        <v/>
      </c>
      <c r="X2303" s="203" t="n"/>
      <c r="Y2303" s="203" t="n"/>
      <c r="Z2303" s="203" t="n"/>
      <c r="AA2303" s="203" t="n"/>
      <c r="AB2303" s="203" t="n">
        <v>32</v>
      </c>
      <c r="AC2303" s="203" t="n"/>
      <c r="AD2303" s="203" t="n"/>
      <c r="AE2303" s="476" t="inlineStr"/>
      <c r="AF2303" s="418">
        <f>IF(OR(AE2303="",AE2303="",AE2303=0),"",6.213/(AE2303*24))</f>
        <v/>
      </c>
      <c r="AG2303" s="246" t="n"/>
      <c r="AH2303" s="476" t="inlineStr"/>
      <c r="AI2303" s="418">
        <f>IF(OR(AH2303="",AH2303="",AH2303=0),"",6.213/(AH2303*24))</f>
        <v/>
      </c>
      <c r="AJ2303" s="175">
        <f>IF(AND(ISNUMBER(AB2303),ISNUMBER(AG2303)),AB2303-AG2303,"")</f>
        <v/>
      </c>
      <c r="AK2303" s="203" t="n"/>
      <c r="AL2303" s="203" t="n">
        <v>159</v>
      </c>
      <c r="AM2303" s="693" t="inlineStr">
        <is>
          <t>+2 laps</t>
        </is>
      </c>
      <c r="AN2303" s="671">
        <f>IF(OR(AL2303="",AM2303="",AM2303=0),"",AL2303*6.213/(AM2303*24))</f>
        <v/>
      </c>
      <c r="AO2303" s="477">
        <f>IF(AND(AL2303=AL2302,AM2303&lt;&gt;"",AM2302&lt;&gt;""),AM2303-AM2302,"")</f>
        <v/>
      </c>
      <c r="AP2303" s="203" t="n"/>
      <c r="AQ2303" s="476" t="inlineStr"/>
      <c r="AR2303" s="439">
        <f>IF(OR(AQ2303="",AQ2303="",AQ2303=0),"",6.213/(AQ2303*24))</f>
        <v/>
      </c>
      <c r="AS2303" s="436">
        <f>IF(OR(NOT(ISNUMBER(C2303)),NOT(ISNUMBER(AB2303))),"",IF(AG2303&lt;&gt;"",AG2303,AB2303)-C2303)</f>
        <v/>
      </c>
      <c r="AT2303" s="210" t="n"/>
      <c r="AU2303" s="206">
        <f>IF($B2303="","",TEXT($A2303,"yyyymmdd")&amp;"_P"&amp;$C2303&amp;"_C"&amp;$F2303&amp;"_"&amp;TRIM(RIGHT(SUBSTITUTE(TRIM(SUBSTITUTE($L2303,CHAR(160)," "))," ",REPT(" ",60)),60))&amp;IF($P2303="","","-"&amp;TRIM(RIGHT(SUBSTITUTE(TRIM(SUBSTITUTE($P2303,CHAR(160)," "))," ",REPT(" ",60)),60)))&amp;IF($T2303="","","-"&amp;TRIM(RIGHT(SUBSTITUTE(TRIM(SUBSTITUTE($T2303,CHAR(160)," "))," ",REPT(" ",60)),60)))&amp;".jpg")</f>
        <v/>
      </c>
    </row>
    <row r="2304" ht="56" customHeight="1">
      <c r="A2304" s="172" t="n">
        <v>38270</v>
      </c>
      <c r="B2304" s="203" t="inlineStr">
        <is>
          <t>Bob Jane T-Marts 1000, 10 October, 2004</t>
        </is>
      </c>
      <c r="C2304" s="203" t="n">
        <v>16</v>
      </c>
      <c r="D2304" s="203" t="n"/>
      <c r="E2304" s="203" t="n"/>
      <c r="F2304" s="203" t="n">
        <v>31</v>
      </c>
      <c r="G2304" s="203" t="inlineStr">
        <is>
          <t>Steven Ellery Racing</t>
        </is>
      </c>
      <c r="H2304" s="203" t="n"/>
      <c r="I2304" s="203" t="inlineStr">
        <is>
          <t>Supercheap Auto</t>
        </is>
      </c>
      <c r="J2304" s="203" t="inlineStr">
        <is>
          <t>Ford Falcon BA</t>
        </is>
      </c>
      <c r="K2304" s="203" t="n"/>
      <c r="L2304" s="203" t="inlineStr">
        <is>
          <t>Steven Ellery</t>
        </is>
      </c>
      <c r="M2304" s="203" t="inlineStr">
        <is>
          <t>AUS</t>
        </is>
      </c>
      <c r="N2304" s="692">
        <f>_xlfn.LET(_xlpm.d,_xlfn.XLOOKUP(L2304,'[1]Birth Dates'!$A:$A,'[1]Birth Dates'!$B:$B,"",0),IF(_xlpm.d=0,"",_xlpm.d))</f>
        <v/>
      </c>
      <c r="O2304" s="203">
        <f>IF(OR(N2304="",A2304="",NOT(ISNUMBER(N2304)),N2304&gt;A2304),"",DATEDIF(N2304,A2304,"Y")&amp;" years, "&amp;DATEDIF(N2304,A2304,"YM")&amp;" months, "&amp;DATEDIF(N2304,A2304,"MD")&amp;" days")</f>
        <v/>
      </c>
      <c r="P2304" s="203" t="inlineStr">
        <is>
          <t>Luke Youlden</t>
        </is>
      </c>
      <c r="Q2304" s="203" t="inlineStr">
        <is>
          <t>AUS</t>
        </is>
      </c>
      <c r="R2304" s="692">
        <f>_xlfn.LET(_xlpm.d,_xlfn.XLOOKUP(P2304,'[1]Birth Dates'!$A:$A,'[1]Birth Dates'!$B:$B,"",0),IF(_xlpm.d=0,"",_xlpm.d))</f>
        <v/>
      </c>
      <c r="S2304" s="203">
        <f>IF(OR(R2304="",A2304="",NOT(ISNUMBER(R2304)),R2304&gt;A2304),"",DATEDIF(R2304,A2304,"Y")&amp;" years, "&amp;DATEDIF(R2304,A2304,"YM")&amp;" months, "&amp;DATEDIF(R2304,A2304,"MD")&amp;" days")</f>
        <v/>
      </c>
      <c r="T2304" s="203" t="n"/>
      <c r="U2304" s="203" t="n"/>
      <c r="V2304" s="692">
        <f>_xlfn.LET(_xlpm.d,_xlfn.XLOOKUP(T2304,'[1]Birth Dates'!$A:$A,'[1]Birth Dates'!$B:$B,"",0),IF(_xlpm.d=0,"",_xlpm.d))</f>
        <v/>
      </c>
      <c r="W2304" s="203">
        <f>IF(OR(V2304="",A2304="",NOT(ISNUMBER(V2304)),V2304&gt;A2304),"",DATEDIF(V2304,A2304,"Y")&amp;" years, "&amp;DATEDIF(V2304,A2304,"YM")&amp;" months, "&amp;DATEDIF(V2304,A2304,"MD")&amp;" days")</f>
        <v/>
      </c>
      <c r="X2304" s="203" t="n"/>
      <c r="Y2304" s="203" t="n"/>
      <c r="Z2304" s="203" t="n"/>
      <c r="AA2304" s="203" t="n"/>
      <c r="AB2304" s="203" t="n">
        <v>14</v>
      </c>
      <c r="AC2304" s="203" t="n"/>
      <c r="AD2304" s="203" t="n"/>
      <c r="AE2304" s="476" t="inlineStr"/>
      <c r="AF2304" s="418">
        <f>IF(OR(AE2304="",AE2304="",AE2304=0),"",6.213/(AE2304*24))</f>
        <v/>
      </c>
      <c r="AG2304" s="246" t="n"/>
      <c r="AH2304" s="476" t="inlineStr"/>
      <c r="AI2304" s="418">
        <f>IF(OR(AH2304="",AH2304="",AH2304=0),"",6.213/(AH2304*24))</f>
        <v/>
      </c>
      <c r="AJ2304" s="175">
        <f>IF(AND(ISNUMBER(AB2304),ISNUMBER(AG2304)),AB2304-AG2304,"")</f>
        <v/>
      </c>
      <c r="AK2304" s="203" t="n"/>
      <c r="AL2304" s="203" t="n">
        <v>158</v>
      </c>
      <c r="AM2304" s="693" t="inlineStr">
        <is>
          <t>+3 laps</t>
        </is>
      </c>
      <c r="AN2304" s="671">
        <f>IF(OR(AL2304="",AM2304="",AM2304=0),"",AL2304*6.213/(AM2304*24))</f>
        <v/>
      </c>
      <c r="AO2304" s="477">
        <f>IF(AND(AL2304=AL2303,AM2304&lt;&gt;"",AM2303&lt;&gt;""),AM2304-AM2303,"")</f>
        <v/>
      </c>
      <c r="AP2304" s="203" t="n"/>
      <c r="AQ2304" s="476" t="inlineStr"/>
      <c r="AR2304" s="439">
        <f>IF(OR(AQ2304="",AQ2304="",AQ2304=0),"",6.213/(AQ2304*24))</f>
        <v/>
      </c>
      <c r="AS2304" s="436">
        <f>IF(OR(NOT(ISNUMBER(C2304)),NOT(ISNUMBER(AB2304))),"",IF(AG2304&lt;&gt;"",AG2304,AB2304)-C2304)</f>
        <v/>
      </c>
      <c r="AT2304" s="210" t="n"/>
      <c r="AU2304" s="206">
        <f>IF($B2304="","",TEXT($A2304,"yyyymmdd")&amp;"_P"&amp;$C2304&amp;"_C"&amp;$F2304&amp;"_"&amp;TRIM(RIGHT(SUBSTITUTE(TRIM(SUBSTITUTE($L2304,CHAR(160)," "))," ",REPT(" ",60)),60))&amp;IF($P2304="","","-"&amp;TRIM(RIGHT(SUBSTITUTE(TRIM(SUBSTITUTE($P2304,CHAR(160)," "))," ",REPT(" ",60)),60)))&amp;IF($T2304="","","-"&amp;TRIM(RIGHT(SUBSTITUTE(TRIM(SUBSTITUTE($T2304,CHAR(160)," "))," ",REPT(" ",60)),60)))&amp;".jpg")</f>
        <v/>
      </c>
    </row>
    <row r="2305" ht="56" customHeight="1">
      <c r="A2305" s="172" t="n">
        <v>38270</v>
      </c>
      <c r="B2305" s="203" t="inlineStr">
        <is>
          <t>Bob Jane T-Marts 1000, 10 October, 2004</t>
        </is>
      </c>
      <c r="C2305" s="203" t="n">
        <v>17</v>
      </c>
      <c r="D2305" s="203" t="n"/>
      <c r="E2305" s="203" t="n"/>
      <c r="F2305" s="203" t="n">
        <v>18</v>
      </c>
      <c r="G2305" s="203" t="inlineStr">
        <is>
          <t>Dick Johnson Racing</t>
        </is>
      </c>
      <c r="H2305" s="203" t="n"/>
      <c r="I2305" s="203" t="inlineStr">
        <is>
          <t>Shell Helix</t>
        </is>
      </c>
      <c r="J2305" s="203" t="inlineStr">
        <is>
          <t>Ford Falcon BA</t>
        </is>
      </c>
      <c r="K2305" s="203" t="n"/>
      <c r="L2305" s="203" t="inlineStr">
        <is>
          <t>Owen Kelly</t>
        </is>
      </c>
      <c r="M2305" s="203" t="inlineStr">
        <is>
          <t>AUS</t>
        </is>
      </c>
      <c r="N2305" s="692">
        <f>_xlfn.LET(_xlpm.d,_xlfn.XLOOKUP(L2305,'[1]Birth Dates'!$A:$A,'[1]Birth Dates'!$B:$B,"",0),IF(_xlpm.d=0,"",_xlpm.d))</f>
        <v/>
      </c>
      <c r="O2305" s="203">
        <f>IF(OR(N2305="",A2305="",NOT(ISNUMBER(N2305)),N2305&gt;A2305),"",DATEDIF(N2305,A2305,"Y")&amp;" years, "&amp;DATEDIF(N2305,A2305,"YM")&amp;" months, "&amp;DATEDIF(N2305,A2305,"MD")&amp;" days")</f>
        <v/>
      </c>
      <c r="P2305" s="203" t="inlineStr">
        <is>
          <t>David Brabham</t>
        </is>
      </c>
      <c r="Q2305" s="203" t="inlineStr">
        <is>
          <t>AUS</t>
        </is>
      </c>
      <c r="R2305" s="692">
        <f>_xlfn.LET(_xlpm.d,_xlfn.XLOOKUP(P2305,'[1]Birth Dates'!$A:$A,'[1]Birth Dates'!$B:$B,"",0),IF(_xlpm.d=0,"",_xlpm.d))</f>
        <v/>
      </c>
      <c r="S2305" s="203">
        <f>IF(OR(R2305="",A2305="",NOT(ISNUMBER(R2305)),R2305&gt;A2305),"",DATEDIF(R2305,A2305,"Y")&amp;" years, "&amp;DATEDIF(R2305,A2305,"YM")&amp;" months, "&amp;DATEDIF(R2305,A2305,"MD")&amp;" days")</f>
        <v/>
      </c>
      <c r="T2305" s="203" t="n"/>
      <c r="U2305" s="203" t="n"/>
      <c r="V2305" s="692">
        <f>_xlfn.LET(_xlpm.d,_xlfn.XLOOKUP(T2305,'[1]Birth Dates'!$A:$A,'[1]Birth Dates'!$B:$B,"",0),IF(_xlpm.d=0,"",_xlpm.d))</f>
        <v/>
      </c>
      <c r="W2305" s="203">
        <f>IF(OR(V2305="",A2305="",NOT(ISNUMBER(V2305)),V2305&gt;A2305),"",DATEDIF(V2305,A2305,"Y")&amp;" years, "&amp;DATEDIF(V2305,A2305,"YM")&amp;" months, "&amp;DATEDIF(V2305,A2305,"MD")&amp;" days")</f>
        <v/>
      </c>
      <c r="X2305" s="203" t="n"/>
      <c r="Y2305" s="203" t="n"/>
      <c r="Z2305" s="203" t="n"/>
      <c r="AA2305" s="203" t="n"/>
      <c r="AB2305" s="203" t="n">
        <v>24</v>
      </c>
      <c r="AC2305" s="203" t="n"/>
      <c r="AD2305" s="203" t="n"/>
      <c r="AE2305" s="476" t="inlineStr"/>
      <c r="AF2305" s="418">
        <f>IF(OR(AE2305="",AE2305="",AE2305=0),"",6.213/(AE2305*24))</f>
        <v/>
      </c>
      <c r="AG2305" s="246" t="n"/>
      <c r="AH2305" s="476" t="inlineStr"/>
      <c r="AI2305" s="418">
        <f>IF(OR(AH2305="",AH2305="",AH2305=0),"",6.213/(AH2305*24))</f>
        <v/>
      </c>
      <c r="AJ2305" s="175">
        <f>IF(AND(ISNUMBER(AB2305),ISNUMBER(AG2305)),AB2305-AG2305,"")</f>
        <v/>
      </c>
      <c r="AK2305" s="203" t="n"/>
      <c r="AL2305" s="203" t="n">
        <v>157</v>
      </c>
      <c r="AM2305" s="693" t="inlineStr">
        <is>
          <t>+4 laps</t>
        </is>
      </c>
      <c r="AN2305" s="671">
        <f>IF(OR(AL2305="",AM2305="",AM2305=0),"",AL2305*6.213/(AM2305*24))</f>
        <v/>
      </c>
      <c r="AO2305" s="477">
        <f>IF(AND(AL2305=AL2304,AM2305&lt;&gt;"",AM2304&lt;&gt;""),AM2305-AM2304,"")</f>
        <v/>
      </c>
      <c r="AP2305" s="203" t="n"/>
      <c r="AQ2305" s="476" t="inlineStr"/>
      <c r="AR2305" s="439">
        <f>IF(OR(AQ2305="",AQ2305="",AQ2305=0),"",6.213/(AQ2305*24))</f>
        <v/>
      </c>
      <c r="AS2305" s="436">
        <f>IF(OR(NOT(ISNUMBER(C2305)),NOT(ISNUMBER(AB2305))),"",IF(AG2305&lt;&gt;"",AG2305,AB2305)-C2305)</f>
        <v/>
      </c>
      <c r="AT2305" s="210" t="n"/>
      <c r="AU2305" s="206">
        <f>IF($B2305="","",TEXT($A2305,"yyyymmdd")&amp;"_P"&amp;$C2305&amp;"_C"&amp;$F2305&amp;"_"&amp;TRIM(RIGHT(SUBSTITUTE(TRIM(SUBSTITUTE($L2305,CHAR(160)," "))," ",REPT(" ",60)),60))&amp;IF($P2305="","","-"&amp;TRIM(RIGHT(SUBSTITUTE(TRIM(SUBSTITUTE($P2305,CHAR(160)," "))," ",REPT(" ",60)),60)))&amp;IF($T2305="","","-"&amp;TRIM(RIGHT(SUBSTITUTE(TRIM(SUBSTITUTE($T2305,CHAR(160)," "))," ",REPT(" ",60)),60)))&amp;".jpg")</f>
        <v/>
      </c>
    </row>
    <row r="2306" ht="56" customHeight="1">
      <c r="A2306" s="172" t="n">
        <v>38270</v>
      </c>
      <c r="B2306" s="203" t="inlineStr">
        <is>
          <t>Bob Jane T-Marts 1000, 10 October, 2004</t>
        </is>
      </c>
      <c r="C2306" s="203" t="n">
        <v>18</v>
      </c>
      <c r="D2306" s="203" t="n"/>
      <c r="E2306" s="203" t="n"/>
      <c r="F2306" s="203" t="n">
        <v>75</v>
      </c>
      <c r="G2306" s="203" t="inlineStr">
        <is>
          <t>Paul Little Racing</t>
        </is>
      </c>
      <c r="H2306" s="203" t="n"/>
      <c r="I2306" s="203" t="inlineStr">
        <is>
          <t>Toll Ipec</t>
        </is>
      </c>
      <c r="J2306" s="203" t="inlineStr">
        <is>
          <t>Holden Commodore VY</t>
        </is>
      </c>
      <c r="K2306" s="203" t="n"/>
      <c r="L2306" s="203" t="inlineStr">
        <is>
          <t>Anthony Tratt</t>
        </is>
      </c>
      <c r="M2306" s="203" t="inlineStr">
        <is>
          <t>AUS</t>
        </is>
      </c>
      <c r="N2306" s="692">
        <f>_xlfn.LET(_xlpm.d,_xlfn.XLOOKUP(L2306,'[1]Birth Dates'!$A:$A,'[1]Birth Dates'!$B:$B,"",0),IF(_xlpm.d=0,"",_xlpm.d))</f>
        <v/>
      </c>
      <c r="O2306" s="203">
        <f>IF(OR(N2306="",A2306="",NOT(ISNUMBER(N2306)),N2306&gt;A2306),"",DATEDIF(N2306,A2306,"Y")&amp;" years, "&amp;DATEDIF(N2306,A2306,"YM")&amp;" months, "&amp;DATEDIF(N2306,A2306,"MD")&amp;" days")</f>
        <v/>
      </c>
      <c r="P2306" s="203" t="inlineStr">
        <is>
          <t>Tomas Mezera</t>
        </is>
      </c>
      <c r="Q2306" s="203" t="inlineStr">
        <is>
          <t>AUS</t>
        </is>
      </c>
      <c r="R2306" s="692">
        <f>_xlfn.LET(_xlpm.d,_xlfn.XLOOKUP(P2306,'[1]Birth Dates'!$A:$A,'[1]Birth Dates'!$B:$B,"",0),IF(_xlpm.d=0,"",_xlpm.d))</f>
        <v/>
      </c>
      <c r="S2306" s="203">
        <f>IF(OR(R2306="",A2306="",NOT(ISNUMBER(R2306)),R2306&gt;A2306),"",DATEDIF(R2306,A2306,"Y")&amp;" years, "&amp;DATEDIF(R2306,A2306,"YM")&amp;" months, "&amp;DATEDIF(R2306,A2306,"MD")&amp;" days")</f>
        <v/>
      </c>
      <c r="T2306" s="203" t="n"/>
      <c r="U2306" s="203" t="n"/>
      <c r="V2306" s="692">
        <f>_xlfn.LET(_xlpm.d,_xlfn.XLOOKUP(T2306,'[1]Birth Dates'!$A:$A,'[1]Birth Dates'!$B:$B,"",0),IF(_xlpm.d=0,"",_xlpm.d))</f>
        <v/>
      </c>
      <c r="W2306" s="203">
        <f>IF(OR(V2306="",A2306="",NOT(ISNUMBER(V2306)),V2306&gt;A2306),"",DATEDIF(V2306,A2306,"Y")&amp;" years, "&amp;DATEDIF(V2306,A2306,"YM")&amp;" months, "&amp;DATEDIF(V2306,A2306,"MD")&amp;" days")</f>
        <v/>
      </c>
      <c r="X2306" s="203" t="n"/>
      <c r="Y2306" s="203" t="n"/>
      <c r="Z2306" s="203" t="n"/>
      <c r="AA2306" s="203" t="n"/>
      <c r="AB2306" s="203" t="n">
        <v>27</v>
      </c>
      <c r="AC2306" s="203" t="n"/>
      <c r="AD2306" s="203" t="n"/>
      <c r="AE2306" s="476" t="inlineStr"/>
      <c r="AF2306" s="418">
        <f>IF(OR(AE2306="",AE2306="",AE2306=0),"",6.213/(AE2306*24))</f>
        <v/>
      </c>
      <c r="AG2306" s="246" t="n"/>
      <c r="AH2306" s="476" t="inlineStr"/>
      <c r="AI2306" s="418">
        <f>IF(OR(AH2306="",AH2306="",AH2306=0),"",6.213/(AH2306*24))</f>
        <v/>
      </c>
      <c r="AJ2306" s="175">
        <f>IF(AND(ISNUMBER(AB2306),ISNUMBER(AG2306)),AB2306-AG2306,"")</f>
        <v/>
      </c>
      <c r="AK2306" s="203" t="n"/>
      <c r="AL2306" s="203" t="n">
        <v>157</v>
      </c>
      <c r="AM2306" s="693" t="inlineStr">
        <is>
          <t>+4 laps</t>
        </is>
      </c>
      <c r="AN2306" s="671">
        <f>IF(OR(AL2306="",AM2306="",AM2306=0),"",AL2306*6.213/(AM2306*24))</f>
        <v/>
      </c>
      <c r="AO2306" s="477">
        <f>IF(AND(AL2306=AL2305,AM2306&lt;&gt;"",AM2305&lt;&gt;""),AM2306-AM2305,"")</f>
        <v/>
      </c>
      <c r="AP2306" s="203" t="n"/>
      <c r="AQ2306" s="476" t="inlineStr"/>
      <c r="AR2306" s="439">
        <f>IF(OR(AQ2306="",AQ2306="",AQ2306=0),"",6.213/(AQ2306*24))</f>
        <v/>
      </c>
      <c r="AS2306" s="436">
        <f>IF(OR(NOT(ISNUMBER(C2306)),NOT(ISNUMBER(AB2306))),"",IF(AG2306&lt;&gt;"",AG2306,AB2306)-C2306)</f>
        <v/>
      </c>
      <c r="AT2306" s="210" t="n"/>
      <c r="AU2306" s="206">
        <f>IF($B2306="","",TEXT($A2306,"yyyymmdd")&amp;"_P"&amp;$C2306&amp;"_C"&amp;$F2306&amp;"_"&amp;TRIM(RIGHT(SUBSTITUTE(TRIM(SUBSTITUTE($L2306,CHAR(160)," "))," ",REPT(" ",60)),60))&amp;IF($P2306="","","-"&amp;TRIM(RIGHT(SUBSTITUTE(TRIM(SUBSTITUTE($P2306,CHAR(160)," "))," ",REPT(" ",60)),60)))&amp;IF($T2306="","","-"&amp;TRIM(RIGHT(SUBSTITUTE(TRIM(SUBSTITUTE($T2306,CHAR(160)," "))," ",REPT(" ",60)),60)))&amp;".jpg")</f>
        <v/>
      </c>
    </row>
    <row r="2307" ht="56" customHeight="1">
      <c r="A2307" s="172" t="n">
        <v>38270</v>
      </c>
      <c r="B2307" s="203" t="inlineStr">
        <is>
          <t>Bob Jane T-Marts 1000, 10 October, 2004</t>
        </is>
      </c>
      <c r="C2307" s="203" t="n">
        <v>19</v>
      </c>
      <c r="D2307" s="203" t="n"/>
      <c r="E2307" s="203" t="n"/>
      <c r="F2307" s="203" t="n">
        <v>43</v>
      </c>
      <c r="G2307" s="203" t="inlineStr">
        <is>
          <t>John Faulkner Racing</t>
        </is>
      </c>
      <c r="H2307" s="203" t="n"/>
      <c r="I2307" s="203" t="inlineStr">
        <is>
          <t>Holden Young Lions</t>
        </is>
      </c>
      <c r="J2307" s="203" t="inlineStr">
        <is>
          <t>Holden Commodore VX</t>
        </is>
      </c>
      <c r="K2307" s="203" t="n"/>
      <c r="L2307" s="203" t="inlineStr">
        <is>
          <t>Christian D'Agostin</t>
        </is>
      </c>
      <c r="M2307" s="203" t="inlineStr">
        <is>
          <t>AUS</t>
        </is>
      </c>
      <c r="N2307" s="692">
        <f>_xlfn.LET(_xlpm.d,_xlfn.XLOOKUP(L2307,'[1]Birth Dates'!$A:$A,'[1]Birth Dates'!$B:$B,"",0),IF(_xlpm.d=0,"",_xlpm.d))</f>
        <v/>
      </c>
      <c r="O2307" s="203">
        <f>IF(OR(N2307="",A2307="",NOT(ISNUMBER(N2307)),N2307&gt;A2307),"",DATEDIF(N2307,A2307,"Y")&amp;" years, "&amp;DATEDIF(N2307,A2307,"YM")&amp;" months, "&amp;DATEDIF(N2307,A2307,"MD")&amp;" days")</f>
        <v/>
      </c>
      <c r="P2307" s="203" t="inlineStr">
        <is>
          <t>Kurt Wimmer</t>
        </is>
      </c>
      <c r="Q2307" s="203" t="inlineStr">
        <is>
          <t>AUS</t>
        </is>
      </c>
      <c r="R2307" s="692">
        <f>_xlfn.LET(_xlpm.d,_xlfn.XLOOKUP(P2307,'[1]Birth Dates'!$A:$A,'[1]Birth Dates'!$B:$B,"",0),IF(_xlpm.d=0,"",_xlpm.d))</f>
        <v/>
      </c>
      <c r="S2307" s="203">
        <f>IF(OR(R2307="",A2307="",NOT(ISNUMBER(R2307)),R2307&gt;A2307),"",DATEDIF(R2307,A2307,"Y")&amp;" years, "&amp;DATEDIF(R2307,A2307,"YM")&amp;" months, "&amp;DATEDIF(R2307,A2307,"MD")&amp;" days")</f>
        <v/>
      </c>
      <c r="T2307" s="203" t="n"/>
      <c r="U2307" s="203" t="n"/>
      <c r="V2307" s="692">
        <f>_xlfn.LET(_xlpm.d,_xlfn.XLOOKUP(T2307,'[1]Birth Dates'!$A:$A,'[1]Birth Dates'!$B:$B,"",0),IF(_xlpm.d=0,"",_xlpm.d))</f>
        <v/>
      </c>
      <c r="W2307" s="203">
        <f>IF(OR(V2307="",A2307="",NOT(ISNUMBER(V2307)),V2307&gt;A2307),"",DATEDIF(V2307,A2307,"Y")&amp;" years, "&amp;DATEDIF(V2307,A2307,"YM")&amp;" months, "&amp;DATEDIF(V2307,A2307,"MD")&amp;" days")</f>
        <v/>
      </c>
      <c r="X2307" s="203" t="n"/>
      <c r="Y2307" s="203" t="n"/>
      <c r="Z2307" s="203" t="n"/>
      <c r="AA2307" s="203" t="n"/>
      <c r="AB2307" s="203" t="n">
        <v>34</v>
      </c>
      <c r="AC2307" s="203" t="n"/>
      <c r="AD2307" s="203" t="n"/>
      <c r="AE2307" s="476" t="inlineStr"/>
      <c r="AF2307" s="418">
        <f>IF(OR(AE2307="",AE2307="",AE2307=0),"",6.213/(AE2307*24))</f>
        <v/>
      </c>
      <c r="AG2307" s="246" t="n"/>
      <c r="AH2307" s="476" t="inlineStr"/>
      <c r="AI2307" s="418">
        <f>IF(OR(AH2307="",AH2307="",AH2307=0),"",6.213/(AH2307*24))</f>
        <v/>
      </c>
      <c r="AJ2307" s="175">
        <f>IF(AND(ISNUMBER(AB2307),ISNUMBER(AG2307)),AB2307-AG2307,"")</f>
        <v/>
      </c>
      <c r="AK2307" s="203" t="n"/>
      <c r="AL2307" s="203" t="n">
        <v>157</v>
      </c>
      <c r="AM2307" s="693" t="inlineStr">
        <is>
          <t>+4 laps</t>
        </is>
      </c>
      <c r="AN2307" s="671">
        <f>IF(OR(AL2307="",AM2307="",AM2307=0),"",AL2307*6.213/(AM2307*24))</f>
        <v/>
      </c>
      <c r="AO2307" s="477">
        <f>IF(AND(AL2307=AL2306,AM2307&lt;&gt;"",AM2306&lt;&gt;""),AM2307-AM2306,"")</f>
        <v/>
      </c>
      <c r="AP2307" s="203" t="n"/>
      <c r="AQ2307" s="476" t="inlineStr"/>
      <c r="AR2307" s="439">
        <f>IF(OR(AQ2307="",AQ2307="",AQ2307=0),"",6.213/(AQ2307*24))</f>
        <v/>
      </c>
      <c r="AS2307" s="436">
        <f>IF(OR(NOT(ISNUMBER(C2307)),NOT(ISNUMBER(AB2307))),"",IF(AG2307&lt;&gt;"",AG2307,AB2307)-C2307)</f>
        <v/>
      </c>
      <c r="AT2307" s="210" t="n"/>
      <c r="AU2307" s="206">
        <f>IF($B2307="","",TEXT($A2307,"yyyymmdd")&amp;"_P"&amp;$C2307&amp;"_C"&amp;$F2307&amp;"_"&amp;TRIM(RIGHT(SUBSTITUTE(TRIM(SUBSTITUTE($L2307,CHAR(160)," "))," ",REPT(" ",60)),60))&amp;IF($P2307="","","-"&amp;TRIM(RIGHT(SUBSTITUTE(TRIM(SUBSTITUTE($P2307,CHAR(160)," "))," ",REPT(" ",60)),60)))&amp;IF($T2307="","","-"&amp;TRIM(RIGHT(SUBSTITUTE(TRIM(SUBSTITUTE($T2307,CHAR(160)," "))," ",REPT(" ",60)),60)))&amp;".jpg")</f>
        <v/>
      </c>
    </row>
    <row r="2308" ht="56" customHeight="1">
      <c r="A2308" s="172" t="n">
        <v>38270</v>
      </c>
      <c r="B2308" s="203" t="inlineStr">
        <is>
          <t>Bob Jane T-Marts 1000, 10 October, 2004</t>
        </is>
      </c>
      <c r="C2308" s="203" t="n">
        <v>20</v>
      </c>
      <c r="D2308" s="203" t="n"/>
      <c r="E2308" s="203" t="n"/>
      <c r="F2308" s="203" t="n">
        <v>3</v>
      </c>
      <c r="G2308" s="203" t="inlineStr">
        <is>
          <t>Tasman Motorsport</t>
        </is>
      </c>
      <c r="H2308" s="203" t="n"/>
      <c r="I2308" s="203" t="inlineStr">
        <is>
          <t>Inner Circle Rum</t>
        </is>
      </c>
      <c r="J2308" s="203" t="inlineStr">
        <is>
          <t>Holden Commodore VY</t>
        </is>
      </c>
      <c r="K2308" s="203" t="n"/>
      <c r="L2308" s="203" t="inlineStr">
        <is>
          <t>Jason Richards</t>
        </is>
      </c>
      <c r="M2308" s="203" t="inlineStr">
        <is>
          <t>NZL</t>
        </is>
      </c>
      <c r="N2308" s="692">
        <f>_xlfn.LET(_xlpm.d,_xlfn.XLOOKUP(L2308,'[1]Birth Dates'!$A:$A,'[1]Birth Dates'!$B:$B,"",0),IF(_xlpm.d=0,"",_xlpm.d))</f>
        <v/>
      </c>
      <c r="O2308" s="203">
        <f>IF(OR(N2308="",A2308="",NOT(ISNUMBER(N2308)),N2308&gt;A2308),"",DATEDIF(N2308,A2308,"Y")&amp;" years, "&amp;DATEDIF(N2308,A2308,"YM")&amp;" months, "&amp;DATEDIF(N2308,A2308,"MD")&amp;" days")</f>
        <v/>
      </c>
      <c r="P2308" s="203" t="inlineStr">
        <is>
          <t>Fabian Coulthard</t>
        </is>
      </c>
      <c r="Q2308" s="203" t="inlineStr">
        <is>
          <t>NZL</t>
        </is>
      </c>
      <c r="R2308" s="692">
        <f>_xlfn.LET(_xlpm.d,_xlfn.XLOOKUP(P2308,'[1]Birth Dates'!$A:$A,'[1]Birth Dates'!$B:$B,"",0),IF(_xlpm.d=0,"",_xlpm.d))</f>
        <v/>
      </c>
      <c r="S2308" s="203">
        <f>IF(OR(R2308="",A2308="",NOT(ISNUMBER(R2308)),R2308&gt;A2308),"",DATEDIF(R2308,A2308,"Y")&amp;" years, "&amp;DATEDIF(R2308,A2308,"YM")&amp;" months, "&amp;DATEDIF(R2308,A2308,"MD")&amp;" days")</f>
        <v/>
      </c>
      <c r="T2308" s="203" t="n"/>
      <c r="U2308" s="203" t="n"/>
      <c r="V2308" s="692">
        <f>_xlfn.LET(_xlpm.d,_xlfn.XLOOKUP(T2308,'[1]Birth Dates'!$A:$A,'[1]Birth Dates'!$B:$B,"",0),IF(_xlpm.d=0,"",_xlpm.d))</f>
        <v/>
      </c>
      <c r="W2308" s="203">
        <f>IF(OR(V2308="",A2308="",NOT(ISNUMBER(V2308)),V2308&gt;A2308),"",DATEDIF(V2308,A2308,"Y")&amp;" years, "&amp;DATEDIF(V2308,A2308,"YM")&amp;" months, "&amp;DATEDIF(V2308,A2308,"MD")&amp;" days")</f>
        <v/>
      </c>
      <c r="X2308" s="203" t="n"/>
      <c r="Y2308" s="203" t="n"/>
      <c r="Z2308" s="203" t="n"/>
      <c r="AA2308" s="203" t="n"/>
      <c r="AB2308" s="203" t="n">
        <v>16</v>
      </c>
      <c r="AC2308" s="203" t="n"/>
      <c r="AD2308" s="203" t="n"/>
      <c r="AE2308" s="476" t="inlineStr"/>
      <c r="AF2308" s="418">
        <f>IF(OR(AE2308="",AE2308="",AE2308=0),"",6.213/(AE2308*24))</f>
        <v/>
      </c>
      <c r="AG2308" s="246" t="n"/>
      <c r="AH2308" s="476" t="inlineStr"/>
      <c r="AI2308" s="418">
        <f>IF(OR(AH2308="",AH2308="",AH2308=0),"",6.213/(AH2308*24))</f>
        <v/>
      </c>
      <c r="AJ2308" s="175">
        <f>IF(AND(ISNUMBER(AB2308),ISNUMBER(AG2308)),AB2308-AG2308,"")</f>
        <v/>
      </c>
      <c r="AK2308" s="203" t="n"/>
      <c r="AL2308" s="203" t="n">
        <v>152</v>
      </c>
      <c r="AM2308" s="693" t="inlineStr">
        <is>
          <t>+9 laps</t>
        </is>
      </c>
      <c r="AN2308" s="671">
        <f>IF(OR(AL2308="",AM2308="",AM2308=0),"",AL2308*6.213/(AM2308*24))</f>
        <v/>
      </c>
      <c r="AO2308" s="477">
        <f>IF(AND(AL2308=AL2307,AM2308&lt;&gt;"",AM2307&lt;&gt;""),AM2308-AM2307,"")</f>
        <v/>
      </c>
      <c r="AP2308" s="203" t="n"/>
      <c r="AQ2308" s="476" t="inlineStr"/>
      <c r="AR2308" s="439">
        <f>IF(OR(AQ2308="",AQ2308="",AQ2308=0),"",6.213/(AQ2308*24))</f>
        <v/>
      </c>
      <c r="AS2308" s="436">
        <f>IF(OR(NOT(ISNUMBER(C2308)),NOT(ISNUMBER(AB2308))),"",IF(AG2308&lt;&gt;"",AG2308,AB2308)-C2308)</f>
        <v/>
      </c>
      <c r="AT2308" s="210" t="n"/>
      <c r="AU2308" s="206">
        <f>IF($B2308="","",TEXT($A2308,"yyyymmdd")&amp;"_P"&amp;$C2308&amp;"_C"&amp;$F2308&amp;"_"&amp;TRIM(RIGHT(SUBSTITUTE(TRIM(SUBSTITUTE($L2308,CHAR(160)," "))," ",REPT(" ",60)),60))&amp;IF($P2308="","","-"&amp;TRIM(RIGHT(SUBSTITUTE(TRIM(SUBSTITUTE($P2308,CHAR(160)," "))," ",REPT(" ",60)),60)))&amp;IF($T2308="","","-"&amp;TRIM(RIGHT(SUBSTITUTE(TRIM(SUBSTITUTE($T2308,CHAR(160)," "))," ",REPT(" ",60)),60)))&amp;".jpg")</f>
        <v/>
      </c>
    </row>
    <row r="2309" ht="56" customHeight="1">
      <c r="A2309" s="172" t="n">
        <v>38270</v>
      </c>
      <c r="B2309" s="203" t="inlineStr">
        <is>
          <t>Bob Jane T-Marts 1000, 10 October, 2004</t>
        </is>
      </c>
      <c r="C2309" s="203" t="n">
        <v>21</v>
      </c>
      <c r="D2309" s="203" t="n"/>
      <c r="E2309" s="203" t="n"/>
      <c r="F2309" s="203" t="n">
        <v>11</v>
      </c>
      <c r="G2309" s="203" t="inlineStr">
        <is>
          <t>Perkins Engineering</t>
        </is>
      </c>
      <c r="H2309" s="203" t="n"/>
      <c r="I2309" s="203" t="inlineStr">
        <is>
          <t>Castrol Formula R</t>
        </is>
      </c>
      <c r="J2309" s="203" t="inlineStr">
        <is>
          <t>Holden Commodore VY</t>
        </is>
      </c>
      <c r="K2309" s="203" t="n"/>
      <c r="L2309" s="203" t="inlineStr">
        <is>
          <t>Steven Richards</t>
        </is>
      </c>
      <c r="M2309" s="203" t="inlineStr">
        <is>
          <t>NZL</t>
        </is>
      </c>
      <c r="N2309" s="692">
        <f>_xlfn.LET(_xlpm.d,_xlfn.XLOOKUP(L2309,'[1]Birth Dates'!$A:$A,'[1]Birth Dates'!$B:$B,"",0),IF(_xlpm.d=0,"",_xlpm.d))</f>
        <v/>
      </c>
      <c r="O2309" s="203">
        <f>IF(OR(N2309="",A2309="",NOT(ISNUMBER(N2309)),N2309&gt;A2309),"",DATEDIF(N2309,A2309,"Y")&amp;" years, "&amp;DATEDIF(N2309,A2309,"YM")&amp;" months, "&amp;DATEDIF(N2309,A2309,"MD")&amp;" days")</f>
        <v/>
      </c>
      <c r="P2309" s="203" t="inlineStr">
        <is>
          <t>Jim Richards</t>
        </is>
      </c>
      <c r="Q2309" s="203" t="inlineStr">
        <is>
          <t>NZL</t>
        </is>
      </c>
      <c r="R2309" s="692">
        <f>_xlfn.LET(_xlpm.d,_xlfn.XLOOKUP(P2309,'[1]Birth Dates'!$A:$A,'[1]Birth Dates'!$B:$B,"",0),IF(_xlpm.d=0,"",_xlpm.d))</f>
        <v/>
      </c>
      <c r="S2309" s="203">
        <f>IF(OR(R2309="",A2309="",NOT(ISNUMBER(R2309)),R2309&gt;A2309),"",DATEDIF(R2309,A2309,"Y")&amp;" years, "&amp;DATEDIF(R2309,A2309,"YM")&amp;" months, "&amp;DATEDIF(R2309,A2309,"MD")&amp;" days")</f>
        <v/>
      </c>
      <c r="T2309" s="203" t="n"/>
      <c r="U2309" s="203" t="n"/>
      <c r="V2309" s="692">
        <f>_xlfn.LET(_xlpm.d,_xlfn.XLOOKUP(T2309,'[1]Birth Dates'!$A:$A,'[1]Birth Dates'!$B:$B,"",0),IF(_xlpm.d=0,"",_xlpm.d))</f>
        <v/>
      </c>
      <c r="W2309" s="203">
        <f>IF(OR(V2309="",A2309="",NOT(ISNUMBER(V2309)),V2309&gt;A2309),"",DATEDIF(V2309,A2309,"Y")&amp;" years, "&amp;DATEDIF(V2309,A2309,"YM")&amp;" months, "&amp;DATEDIF(V2309,A2309,"MD")&amp;" days")</f>
        <v/>
      </c>
      <c r="X2309" s="203" t="n"/>
      <c r="Y2309" s="203" t="n"/>
      <c r="Z2309" s="203" t="n"/>
      <c r="AA2309" s="203" t="n"/>
      <c r="AB2309" s="203" t="n">
        <v>1</v>
      </c>
      <c r="AC2309" s="203" t="n"/>
      <c r="AD2309" s="203" t="n"/>
      <c r="AE2309" s="476" t="inlineStr"/>
      <c r="AF2309" s="418">
        <f>IF(OR(AE2309="",AE2309="",AE2309=0),"",6.213/(AE2309*24))</f>
        <v/>
      </c>
      <c r="AG2309" s="246" t="n"/>
      <c r="AH2309" s="476" t="inlineStr"/>
      <c r="AI2309" s="418">
        <f>IF(OR(AH2309="",AH2309="",AH2309=0),"",6.213/(AH2309*24))</f>
        <v/>
      </c>
      <c r="AJ2309" s="175">
        <f>IF(AND(ISNUMBER(AB2309),ISNUMBER(AG2309)),AB2309-AG2309,"")</f>
        <v/>
      </c>
      <c r="AK2309" s="203" t="n"/>
      <c r="AL2309" s="203" t="n">
        <v>148</v>
      </c>
      <c r="AM2309" s="693" t="inlineStr">
        <is>
          <t>+13 laps</t>
        </is>
      </c>
      <c r="AN2309" s="671">
        <f>IF(OR(AL2309="",AM2309="",AM2309=0),"",AL2309*6.213/(AM2309*24))</f>
        <v/>
      </c>
      <c r="AO2309" s="477">
        <f>IF(AND(AL2309=AL2308,AM2309&lt;&gt;"",AM2308&lt;&gt;""),AM2309-AM2308,"")</f>
        <v/>
      </c>
      <c r="AP2309" s="203" t="n"/>
      <c r="AQ2309" s="476" t="inlineStr"/>
      <c r="AR2309" s="439">
        <f>IF(OR(AQ2309="",AQ2309="",AQ2309=0),"",6.213/(AQ2309*24))</f>
        <v/>
      </c>
      <c r="AS2309" s="436">
        <f>IF(OR(NOT(ISNUMBER(C2309)),NOT(ISNUMBER(AB2309))),"",IF(AG2309&lt;&gt;"",AG2309,AB2309)-C2309)</f>
        <v/>
      </c>
      <c r="AT2309" s="210" t="n"/>
      <c r="AU2309" s="206">
        <f>IF($B2309="","",TEXT($A2309,"yyyymmdd")&amp;"_P"&amp;$C2309&amp;"_C"&amp;$F2309&amp;"_"&amp;TRIM(RIGHT(SUBSTITUTE(TRIM(SUBSTITUTE($L2309,CHAR(160)," "))," ",REPT(" ",60)),60))&amp;IF($P2309="","","-"&amp;TRIM(RIGHT(SUBSTITUTE(TRIM(SUBSTITUTE($P2309,CHAR(160)," "))," ",REPT(" ",60)),60)))&amp;IF($T2309="","","-"&amp;TRIM(RIGHT(SUBSTITUTE(TRIM(SUBSTITUTE($T2309,CHAR(160)," "))," ",REPT(" ",60)),60)))&amp;".jpg")</f>
        <v/>
      </c>
    </row>
    <row r="2310" ht="56" customHeight="1">
      <c r="A2310" s="172" t="n">
        <v>38270</v>
      </c>
      <c r="B2310" s="203" t="inlineStr">
        <is>
          <t>Bob Jane T-Marts 1000, 10 October, 2004</t>
        </is>
      </c>
      <c r="C2310" s="203" t="inlineStr">
        <is>
          <t>DNF</t>
        </is>
      </c>
      <c r="D2310" s="203" t="n"/>
      <c r="E2310" s="203" t="n"/>
      <c r="F2310" s="203" t="n">
        <v>888</v>
      </c>
      <c r="G2310" s="203" t="inlineStr">
        <is>
          <t>Triple Eight Race Engineering</t>
        </is>
      </c>
      <c r="H2310" s="203" t="n"/>
      <c r="I2310" s="203" t="inlineStr">
        <is>
          <t>Betta Electrical</t>
        </is>
      </c>
      <c r="J2310" s="203" t="inlineStr">
        <is>
          <t>Ford Falcon BA</t>
        </is>
      </c>
      <c r="K2310" s="203" t="n"/>
      <c r="L2310" s="203" t="inlineStr">
        <is>
          <t>Dean Canto</t>
        </is>
      </c>
      <c r="M2310" s="203" t="inlineStr">
        <is>
          <t>AUS</t>
        </is>
      </c>
      <c r="N2310" s="692">
        <f>_xlfn.LET(_xlpm.d,_xlfn.XLOOKUP(L2310,'[1]Birth Dates'!$A:$A,'[1]Birth Dates'!$B:$B,"",0),IF(_xlpm.d=0,"",_xlpm.d))</f>
        <v/>
      </c>
      <c r="O2310" s="203">
        <f>IF(OR(N2310="",A2310="",NOT(ISNUMBER(N2310)),N2310&gt;A2310),"",DATEDIF(N2310,A2310,"Y")&amp;" years, "&amp;DATEDIF(N2310,A2310,"YM")&amp;" months, "&amp;DATEDIF(N2310,A2310,"MD")&amp;" days")</f>
        <v/>
      </c>
      <c r="P2310" s="203" t="inlineStr">
        <is>
          <t>Yvan Muller</t>
        </is>
      </c>
      <c r="Q2310" s="203" t="inlineStr">
        <is>
          <t>FRA</t>
        </is>
      </c>
      <c r="R2310" s="692">
        <f>_xlfn.LET(_xlpm.d,_xlfn.XLOOKUP(P2310,'[1]Birth Dates'!$A:$A,'[1]Birth Dates'!$B:$B,"",0),IF(_xlpm.d=0,"",_xlpm.d))</f>
        <v/>
      </c>
      <c r="S2310" s="203">
        <f>IF(OR(R2310="",A2310="",NOT(ISNUMBER(R2310)),R2310&gt;A2310),"",DATEDIF(R2310,A2310,"Y")&amp;" years, "&amp;DATEDIF(R2310,A2310,"YM")&amp;" months, "&amp;DATEDIF(R2310,A2310,"MD")&amp;" days")</f>
        <v/>
      </c>
      <c r="T2310" s="203" t="n"/>
      <c r="U2310" s="203" t="n"/>
      <c r="V2310" s="692">
        <f>_xlfn.LET(_xlpm.d,_xlfn.XLOOKUP(T2310,'[1]Birth Dates'!$A:$A,'[1]Birth Dates'!$B:$B,"",0),IF(_xlpm.d=0,"",_xlpm.d))</f>
        <v/>
      </c>
      <c r="W2310" s="203">
        <f>IF(OR(V2310="",A2310="",NOT(ISNUMBER(V2310)),V2310&gt;A2310),"",DATEDIF(V2310,A2310,"Y")&amp;" years, "&amp;DATEDIF(V2310,A2310,"YM")&amp;" months, "&amp;DATEDIF(V2310,A2310,"MD")&amp;" days")</f>
        <v/>
      </c>
      <c r="X2310" s="203" t="n"/>
      <c r="Y2310" s="203" t="n"/>
      <c r="Z2310" s="203" t="n"/>
      <c r="AA2310" s="203" t="n"/>
      <c r="AB2310" s="203" t="n">
        <v>17</v>
      </c>
      <c r="AC2310" s="203" t="n"/>
      <c r="AD2310" s="203" t="n"/>
      <c r="AE2310" s="476" t="inlineStr"/>
      <c r="AF2310" s="418">
        <f>IF(OR(AE2310="",AE2310="",AE2310=0),"",6.213/(AE2310*24))</f>
        <v/>
      </c>
      <c r="AG2310" s="246" t="n"/>
      <c r="AH2310" s="476" t="inlineStr"/>
      <c r="AI2310" s="418">
        <f>IF(OR(AH2310="",AH2310="",AH2310=0),"",6.213/(AH2310*24))</f>
        <v/>
      </c>
      <c r="AJ2310" s="175">
        <f>IF(AND(ISNUMBER(AB2310),ISNUMBER(AG2310)),AB2310-AG2310,"")</f>
        <v/>
      </c>
      <c r="AK2310" s="203" t="inlineStr">
        <is>
          <t>Accident</t>
        </is>
      </c>
      <c r="AL2310" s="203" t="n">
        <v>138</v>
      </c>
      <c r="AM2310" s="693" t="n"/>
      <c r="AN2310" s="671">
        <f>IF(OR(AL2310="",AM2310="",AM2310=0),"",AL2310*6.213/(AM2310*24))</f>
        <v/>
      </c>
      <c r="AO2310" s="477">
        <f>IF(AND(AL2310=AL2309,AM2310&lt;&gt;"",AM2309&lt;&gt;""),AM2310-AM2309,"")</f>
        <v/>
      </c>
      <c r="AP2310" s="203" t="n"/>
      <c r="AQ2310" s="476" t="inlineStr"/>
      <c r="AR2310" s="439">
        <f>IF(OR(AQ2310="",AQ2310="",AQ2310=0),"",6.213/(AQ2310*24))</f>
        <v/>
      </c>
      <c r="AS2310" s="436">
        <f>IF(OR(NOT(ISNUMBER(C2310)),NOT(ISNUMBER(AB2310))),"",IF(AG2310&lt;&gt;"",AG2310,AB2310)-C2310)</f>
        <v/>
      </c>
      <c r="AT2310" s="210" t="n"/>
      <c r="AU2310" s="206">
        <f>IF($B2310="","",TEXT($A2310,"yyyymmdd")&amp;"_P"&amp;$C2310&amp;"_C"&amp;$F2310&amp;"_"&amp;TRIM(RIGHT(SUBSTITUTE(TRIM(SUBSTITUTE($L2310,CHAR(160)," "))," ",REPT(" ",60)),60))&amp;IF($P2310="","","-"&amp;TRIM(RIGHT(SUBSTITUTE(TRIM(SUBSTITUTE($P2310,CHAR(160)," "))," ",REPT(" ",60)),60)))&amp;IF($T2310="","","-"&amp;TRIM(RIGHT(SUBSTITUTE(TRIM(SUBSTITUTE($T2310,CHAR(160)," "))," ",REPT(" ",60)),60)))&amp;".jpg")</f>
        <v/>
      </c>
    </row>
    <row r="2311" ht="56" customHeight="1">
      <c r="A2311" s="172" t="n">
        <v>38270</v>
      </c>
      <c r="B2311" s="203" t="inlineStr">
        <is>
          <t>Bob Jane T-Marts 1000, 10 October, 2004</t>
        </is>
      </c>
      <c r="C2311" s="203" t="inlineStr">
        <is>
          <t>DNF</t>
        </is>
      </c>
      <c r="D2311" s="203" t="n"/>
      <c r="E2311" s="203" t="n"/>
      <c r="F2311" s="203" t="n">
        <v>34</v>
      </c>
      <c r="G2311" s="203" t="inlineStr">
        <is>
          <t>Garry Rogers Motorsport</t>
        </is>
      </c>
      <c r="H2311" s="203" t="n"/>
      <c r="I2311" s="203" t="inlineStr">
        <is>
          <t>Valvoline, Repco</t>
        </is>
      </c>
      <c r="J2311" s="203" t="inlineStr">
        <is>
          <t>Holden Commodore VY</t>
        </is>
      </c>
      <c r="K2311" s="203" t="n"/>
      <c r="L2311" s="203" t="inlineStr">
        <is>
          <t>Garth Tander</t>
        </is>
      </c>
      <c r="M2311" s="203" t="inlineStr">
        <is>
          <t>AUS</t>
        </is>
      </c>
      <c r="N2311" s="692">
        <f>_xlfn.LET(_xlpm.d,_xlfn.XLOOKUP(L2311,'[1]Birth Dates'!$A:$A,'[1]Birth Dates'!$B:$B,"",0),IF(_xlpm.d=0,"",_xlpm.d))</f>
        <v/>
      </c>
      <c r="O2311" s="203">
        <f>IF(OR(N2311="",A2311="",NOT(ISNUMBER(N2311)),N2311&gt;A2311),"",DATEDIF(N2311,A2311,"Y")&amp;" years, "&amp;DATEDIF(N2311,A2311,"YM")&amp;" months, "&amp;DATEDIF(N2311,A2311,"MD")&amp;" days")</f>
        <v/>
      </c>
      <c r="P2311" s="203" t="inlineStr">
        <is>
          <t>Cameron McConville</t>
        </is>
      </c>
      <c r="Q2311" s="203" t="inlineStr">
        <is>
          <t>AUS</t>
        </is>
      </c>
      <c r="R2311" s="692">
        <f>_xlfn.LET(_xlpm.d,_xlfn.XLOOKUP(P2311,'[1]Birth Dates'!$A:$A,'[1]Birth Dates'!$B:$B,"",0),IF(_xlpm.d=0,"",_xlpm.d))</f>
        <v/>
      </c>
      <c r="S2311" s="203">
        <f>IF(OR(R2311="",A2311="",NOT(ISNUMBER(R2311)),R2311&gt;A2311),"",DATEDIF(R2311,A2311,"Y")&amp;" years, "&amp;DATEDIF(R2311,A2311,"YM")&amp;" months, "&amp;DATEDIF(R2311,A2311,"MD")&amp;" days")</f>
        <v/>
      </c>
      <c r="T2311" s="203" t="n"/>
      <c r="U2311" s="203" t="n"/>
      <c r="V2311" s="692">
        <f>_xlfn.LET(_xlpm.d,_xlfn.XLOOKUP(T2311,'[1]Birth Dates'!$A:$A,'[1]Birth Dates'!$B:$B,"",0),IF(_xlpm.d=0,"",_xlpm.d))</f>
        <v/>
      </c>
      <c r="W2311" s="203">
        <f>IF(OR(V2311="",A2311="",NOT(ISNUMBER(V2311)),V2311&gt;A2311),"",DATEDIF(V2311,A2311,"Y")&amp;" years, "&amp;DATEDIF(V2311,A2311,"YM")&amp;" months, "&amp;DATEDIF(V2311,A2311,"MD")&amp;" days")</f>
        <v/>
      </c>
      <c r="X2311" s="203" t="n"/>
      <c r="Y2311" s="203" t="n"/>
      <c r="Z2311" s="203" t="n"/>
      <c r="AA2311" s="203" t="n"/>
      <c r="AB2311" s="203" t="n">
        <v>11</v>
      </c>
      <c r="AC2311" s="203" t="n"/>
      <c r="AD2311" s="203" t="n"/>
      <c r="AE2311" s="476" t="inlineStr"/>
      <c r="AF2311" s="418">
        <f>IF(OR(AE2311="",AE2311="",AE2311=0),"",6.213/(AE2311*24))</f>
        <v/>
      </c>
      <c r="AG2311" s="246" t="n"/>
      <c r="AH2311" s="476" t="inlineStr"/>
      <c r="AI2311" s="418">
        <f>IF(OR(AH2311="",AH2311="",AH2311=0),"",6.213/(AH2311*24))</f>
        <v/>
      </c>
      <c r="AJ2311" s="175">
        <f>IF(AND(ISNUMBER(AB2311),ISNUMBER(AG2311)),AB2311-AG2311,"")</f>
        <v/>
      </c>
      <c r="AK2311" s="203" t="inlineStr">
        <is>
          <t>Accident</t>
        </is>
      </c>
      <c r="AL2311" s="203" t="n">
        <v>133</v>
      </c>
      <c r="AM2311" s="693" t="n"/>
      <c r="AN2311" s="671">
        <f>IF(OR(AL2311="",AM2311="",AM2311=0),"",AL2311*6.213/(AM2311*24))</f>
        <v/>
      </c>
      <c r="AO2311" s="477">
        <f>IF(AND(AL2311=AL2310,AM2311&lt;&gt;"",AM2310&lt;&gt;""),AM2311-AM2310,"")</f>
        <v/>
      </c>
      <c r="AP2311" s="203" t="n"/>
      <c r="AQ2311" s="476" t="inlineStr"/>
      <c r="AR2311" s="439">
        <f>IF(OR(AQ2311="",AQ2311="",AQ2311=0),"",6.213/(AQ2311*24))</f>
        <v/>
      </c>
      <c r="AS2311" s="436">
        <f>IF(OR(NOT(ISNUMBER(C2311)),NOT(ISNUMBER(AB2311))),"",IF(AG2311&lt;&gt;"",AG2311,AB2311)-C2311)</f>
        <v/>
      </c>
      <c r="AT2311" s="210" t="n"/>
      <c r="AU2311" s="206">
        <f>IF($B2311="","",TEXT($A2311,"yyyymmdd")&amp;"_P"&amp;$C2311&amp;"_C"&amp;$F2311&amp;"_"&amp;TRIM(RIGHT(SUBSTITUTE(TRIM(SUBSTITUTE($L2311,CHAR(160)," "))," ",REPT(" ",60)),60))&amp;IF($P2311="","","-"&amp;TRIM(RIGHT(SUBSTITUTE(TRIM(SUBSTITUTE($P2311,CHAR(160)," "))," ",REPT(" ",60)),60)))&amp;IF($T2311="","","-"&amp;TRIM(RIGHT(SUBSTITUTE(TRIM(SUBSTITUTE($T2311,CHAR(160)," "))," ",REPT(" ",60)),60)))&amp;".jpg")</f>
        <v/>
      </c>
    </row>
    <row r="2312" ht="56" customHeight="1">
      <c r="A2312" s="172" t="n">
        <v>38270</v>
      </c>
      <c r="B2312" s="203" t="inlineStr">
        <is>
          <t>Bob Jane T-Marts 1000, 10 October, 2004</t>
        </is>
      </c>
      <c r="C2312" s="203" t="inlineStr">
        <is>
          <t>DNF</t>
        </is>
      </c>
      <c r="D2312" s="203" t="n"/>
      <c r="E2312" s="203" t="n"/>
      <c r="F2312" s="203" t="n">
        <v>8</v>
      </c>
      <c r="G2312" s="203" t="inlineStr">
        <is>
          <t>Perkins Engineering</t>
        </is>
      </c>
      <c r="H2312" s="203" t="n"/>
      <c r="I2312" s="203" t="inlineStr">
        <is>
          <t>Castrol Formula R</t>
        </is>
      </c>
      <c r="J2312" s="203" t="inlineStr">
        <is>
          <t>Holden Commodore VY</t>
        </is>
      </c>
      <c r="K2312" s="203" t="n"/>
      <c r="L2312" s="203" t="inlineStr">
        <is>
          <t>Paul Dumbrell</t>
        </is>
      </c>
      <c r="M2312" s="203" t="inlineStr">
        <is>
          <t>AUS</t>
        </is>
      </c>
      <c r="N2312" s="692">
        <f>_xlfn.LET(_xlpm.d,_xlfn.XLOOKUP(L2312,'[1]Birth Dates'!$A:$A,'[1]Birth Dates'!$B:$B,"",0),IF(_xlpm.d=0,"",_xlpm.d))</f>
        <v/>
      </c>
      <c r="O2312" s="203">
        <f>IF(OR(N2312="",A2312="",NOT(ISNUMBER(N2312)),N2312&gt;A2312),"",DATEDIF(N2312,A2312,"Y")&amp;" years, "&amp;DATEDIF(N2312,A2312,"YM")&amp;" months, "&amp;DATEDIF(N2312,A2312,"MD")&amp;" days")</f>
        <v/>
      </c>
      <c r="P2312" s="203" t="inlineStr">
        <is>
          <t>Tony Longhurst</t>
        </is>
      </c>
      <c r="Q2312" s="203" t="inlineStr">
        <is>
          <t>AUS</t>
        </is>
      </c>
      <c r="R2312" s="692">
        <f>_xlfn.LET(_xlpm.d,_xlfn.XLOOKUP(P2312,'[1]Birth Dates'!$A:$A,'[1]Birth Dates'!$B:$B,"",0),IF(_xlpm.d=0,"",_xlpm.d))</f>
        <v/>
      </c>
      <c r="S2312" s="203">
        <f>IF(OR(R2312="",A2312="",NOT(ISNUMBER(R2312)),R2312&gt;A2312),"",DATEDIF(R2312,A2312,"Y")&amp;" years, "&amp;DATEDIF(R2312,A2312,"YM")&amp;" months, "&amp;DATEDIF(R2312,A2312,"MD")&amp;" days")</f>
        <v/>
      </c>
      <c r="T2312" s="203" t="n"/>
      <c r="U2312" s="203" t="n"/>
      <c r="V2312" s="692">
        <f>_xlfn.LET(_xlpm.d,_xlfn.XLOOKUP(T2312,'[1]Birth Dates'!$A:$A,'[1]Birth Dates'!$B:$B,"",0),IF(_xlpm.d=0,"",_xlpm.d))</f>
        <v/>
      </c>
      <c r="W2312" s="203">
        <f>IF(OR(V2312="",A2312="",NOT(ISNUMBER(V2312)),V2312&gt;A2312),"",DATEDIF(V2312,A2312,"Y")&amp;" years, "&amp;DATEDIF(V2312,A2312,"YM")&amp;" months, "&amp;DATEDIF(V2312,A2312,"MD")&amp;" days")</f>
        <v/>
      </c>
      <c r="X2312" s="203" t="n"/>
      <c r="Y2312" s="203" t="n"/>
      <c r="Z2312" s="203" t="n"/>
      <c r="AA2312" s="203" t="n"/>
      <c r="AB2312" s="203" t="n">
        <v>3</v>
      </c>
      <c r="AC2312" s="203" t="n"/>
      <c r="AD2312" s="203" t="n"/>
      <c r="AE2312" s="476" t="inlineStr"/>
      <c r="AF2312" s="418">
        <f>IF(OR(AE2312="",AE2312="",AE2312=0),"",6.213/(AE2312*24))</f>
        <v/>
      </c>
      <c r="AG2312" s="246" t="n"/>
      <c r="AH2312" s="476" t="inlineStr"/>
      <c r="AI2312" s="418">
        <f>IF(OR(AH2312="",AH2312="",AH2312=0),"",6.213/(AH2312*24))</f>
        <v/>
      </c>
      <c r="AJ2312" s="175">
        <f>IF(AND(ISNUMBER(AB2312),ISNUMBER(AG2312)),AB2312-AG2312,"")</f>
        <v/>
      </c>
      <c r="AK2312" s="203" t="inlineStr">
        <is>
          <t>Accident</t>
        </is>
      </c>
      <c r="AL2312" s="203" t="n">
        <v>129</v>
      </c>
      <c r="AM2312" s="693" t="n"/>
      <c r="AN2312" s="671">
        <f>IF(OR(AL2312="",AM2312="",AM2312=0),"",AL2312*6.213/(AM2312*24))</f>
        <v/>
      </c>
      <c r="AO2312" s="477">
        <f>IF(AND(AL2312=AL2311,AM2312&lt;&gt;"",AM2311&lt;&gt;""),AM2312-AM2311,"")</f>
        <v/>
      </c>
      <c r="AP2312" s="203" t="n"/>
      <c r="AQ2312" s="476" t="inlineStr"/>
      <c r="AR2312" s="439">
        <f>IF(OR(AQ2312="",AQ2312="",AQ2312=0),"",6.213/(AQ2312*24))</f>
        <v/>
      </c>
      <c r="AS2312" s="436">
        <f>IF(OR(NOT(ISNUMBER(C2312)),NOT(ISNUMBER(AB2312))),"",IF(AG2312&lt;&gt;"",AG2312,AB2312)-C2312)</f>
        <v/>
      </c>
      <c r="AT2312" s="210" t="n"/>
      <c r="AU2312" s="206">
        <f>IF($B2312="","",TEXT($A2312,"yyyymmdd")&amp;"_P"&amp;$C2312&amp;"_C"&amp;$F2312&amp;"_"&amp;TRIM(RIGHT(SUBSTITUTE(TRIM(SUBSTITUTE($L2312,CHAR(160)," "))," ",REPT(" ",60)),60))&amp;IF($P2312="","","-"&amp;TRIM(RIGHT(SUBSTITUTE(TRIM(SUBSTITUTE($P2312,CHAR(160)," "))," ",REPT(" ",60)),60)))&amp;IF($T2312="","","-"&amp;TRIM(RIGHT(SUBSTITUTE(TRIM(SUBSTITUTE($T2312,CHAR(160)," "))," ",REPT(" ",60)),60)))&amp;".jpg")</f>
        <v/>
      </c>
    </row>
    <row r="2313" ht="56" customHeight="1">
      <c r="A2313" s="172" t="n">
        <v>38270</v>
      </c>
      <c r="B2313" s="203" t="inlineStr">
        <is>
          <t>Bob Jane T-Marts 1000, 10 October, 2004</t>
        </is>
      </c>
      <c r="C2313" s="203" t="inlineStr">
        <is>
          <t>DNF</t>
        </is>
      </c>
      <c r="D2313" s="203" t="n"/>
      <c r="E2313" s="203" t="n"/>
      <c r="F2313" s="301" t="inlineStr">
        <is>
          <t>021</t>
        </is>
      </c>
      <c r="G2313" s="203" t="inlineStr">
        <is>
          <t>Team Kiwi Racing</t>
        </is>
      </c>
      <c r="H2313" s="203" t="n"/>
      <c r="I2313" s="203" t="inlineStr">
        <is>
          <t>Hyundai Construction</t>
        </is>
      </c>
      <c r="J2313" s="203" t="inlineStr">
        <is>
          <t>Holden Commodore VY</t>
        </is>
      </c>
      <c r="K2313" s="203" t="n"/>
      <c r="L2313" s="203" t="inlineStr">
        <is>
          <t>Craig Baird</t>
        </is>
      </c>
      <c r="M2313" s="203" t="inlineStr">
        <is>
          <t>NZL</t>
        </is>
      </c>
      <c r="N2313" s="692">
        <f>_xlfn.LET(_xlpm.d,_xlfn.XLOOKUP(L2313,'[1]Birth Dates'!$A:$A,'[1]Birth Dates'!$B:$B,"",0),IF(_xlpm.d=0,"",_xlpm.d))</f>
        <v/>
      </c>
      <c r="O2313" s="203">
        <f>IF(OR(N2313="",A2313="",NOT(ISNUMBER(N2313)),N2313&gt;A2313),"",DATEDIF(N2313,A2313,"Y")&amp;" years, "&amp;DATEDIF(N2313,A2313,"YM")&amp;" months, "&amp;DATEDIF(N2313,A2313,"MD")&amp;" days")</f>
        <v/>
      </c>
      <c r="P2313" s="203" t="inlineStr">
        <is>
          <t>Mark Porter</t>
        </is>
      </c>
      <c r="Q2313" s="203" t="inlineStr">
        <is>
          <t>NZL</t>
        </is>
      </c>
      <c r="R2313" s="692">
        <f>_xlfn.LET(_xlpm.d,_xlfn.XLOOKUP(P2313,'[1]Birth Dates'!$A:$A,'[1]Birth Dates'!$B:$B,"",0),IF(_xlpm.d=0,"",_xlpm.d))</f>
        <v/>
      </c>
      <c r="S2313" s="203">
        <f>IF(OR(R2313="",A2313="",NOT(ISNUMBER(R2313)),R2313&gt;A2313),"",DATEDIF(R2313,A2313,"Y")&amp;" years, "&amp;DATEDIF(R2313,A2313,"YM")&amp;" months, "&amp;DATEDIF(R2313,A2313,"MD")&amp;" days")</f>
        <v/>
      </c>
      <c r="T2313" s="203" t="n"/>
      <c r="U2313" s="203" t="n"/>
      <c r="V2313" s="692">
        <f>_xlfn.LET(_xlpm.d,_xlfn.XLOOKUP(T2313,'[1]Birth Dates'!$A:$A,'[1]Birth Dates'!$B:$B,"",0),IF(_xlpm.d=0,"",_xlpm.d))</f>
        <v/>
      </c>
      <c r="W2313" s="203">
        <f>IF(OR(V2313="",A2313="",NOT(ISNUMBER(V2313)),V2313&gt;A2313),"",DATEDIF(V2313,A2313,"Y")&amp;" years, "&amp;DATEDIF(V2313,A2313,"YM")&amp;" months, "&amp;DATEDIF(V2313,A2313,"MD")&amp;" days")</f>
        <v/>
      </c>
      <c r="X2313" s="203" t="n"/>
      <c r="Y2313" s="203" t="n"/>
      <c r="Z2313" s="203" t="n"/>
      <c r="AA2313" s="203" t="n"/>
      <c r="AB2313" s="203" t="n">
        <v>23</v>
      </c>
      <c r="AC2313" s="203" t="n"/>
      <c r="AD2313" s="203" t="n"/>
      <c r="AE2313" s="476" t="inlineStr"/>
      <c r="AF2313" s="418">
        <f>IF(OR(AE2313="",AE2313="",AE2313=0),"",6.213/(AE2313*24))</f>
        <v/>
      </c>
      <c r="AG2313" s="246" t="n"/>
      <c r="AH2313" s="476" t="inlineStr"/>
      <c r="AI2313" s="418">
        <f>IF(OR(AH2313="",AH2313="",AH2313=0),"",6.213/(AH2313*24))</f>
        <v/>
      </c>
      <c r="AJ2313" s="175">
        <f>IF(AND(ISNUMBER(AB2313),ISNUMBER(AG2313)),AB2313-AG2313,"")</f>
        <v/>
      </c>
      <c r="AK2313" s="203" t="inlineStr">
        <is>
          <t>Slow Last Lap Time Limit</t>
        </is>
      </c>
      <c r="AL2313" s="203" t="n">
        <v>129</v>
      </c>
      <c r="AM2313" s="693" t="n"/>
      <c r="AN2313" s="671">
        <f>IF(OR(AL2313="",AM2313="",AM2313=0),"",AL2313*6.213/(AM2313*24))</f>
        <v/>
      </c>
      <c r="AO2313" s="477">
        <f>IF(AND(AL2313=AL2312,AM2313&lt;&gt;"",AM2312&lt;&gt;""),AM2313-AM2312,"")</f>
        <v/>
      </c>
      <c r="AP2313" s="203" t="n"/>
      <c r="AQ2313" s="476" t="inlineStr"/>
      <c r="AR2313" s="439">
        <f>IF(OR(AQ2313="",AQ2313="",AQ2313=0),"",6.213/(AQ2313*24))</f>
        <v/>
      </c>
      <c r="AS2313" s="436">
        <f>IF(OR(NOT(ISNUMBER(C2313)),NOT(ISNUMBER(AB2313))),"",IF(AG2313&lt;&gt;"",AG2313,AB2313)-C2313)</f>
        <v/>
      </c>
      <c r="AT2313" s="210" t="n"/>
      <c r="AU2313" s="206">
        <f>IF($B2313="","",TEXT($A2313,"yyyymmdd")&amp;"_P"&amp;$C2313&amp;"_C"&amp;$F2313&amp;"_"&amp;TRIM(RIGHT(SUBSTITUTE(TRIM(SUBSTITUTE($L2313,CHAR(160)," "))," ",REPT(" ",60)),60))&amp;IF($P2313="","","-"&amp;TRIM(RIGHT(SUBSTITUTE(TRIM(SUBSTITUTE($P2313,CHAR(160)," "))," ",REPT(" ",60)),60)))&amp;IF($T2313="","","-"&amp;TRIM(RIGHT(SUBSTITUTE(TRIM(SUBSTITUTE($T2313,CHAR(160)," "))," ",REPT(" ",60)),60)))&amp;".jpg")</f>
        <v/>
      </c>
    </row>
    <row r="2314" ht="56" customHeight="1">
      <c r="A2314" s="172" t="n">
        <v>38270</v>
      </c>
      <c r="B2314" s="203" t="inlineStr">
        <is>
          <t>Bob Jane T-Marts 1000, 10 October, 2004</t>
        </is>
      </c>
      <c r="C2314" s="203" t="inlineStr">
        <is>
          <t>DNF</t>
        </is>
      </c>
      <c r="D2314" s="203" t="n"/>
      <c r="E2314" s="203" t="n"/>
      <c r="F2314" s="203" t="n">
        <v>88</v>
      </c>
      <c r="G2314" s="203" t="inlineStr">
        <is>
          <t>Triple Eight Race Engineering</t>
        </is>
      </c>
      <c r="H2314" s="203" t="n"/>
      <c r="I2314" s="203" t="inlineStr">
        <is>
          <t>Betta Electrical</t>
        </is>
      </c>
      <c r="J2314" s="203" t="inlineStr">
        <is>
          <t>Ford Falcon BA</t>
        </is>
      </c>
      <c r="K2314" s="203" t="n"/>
      <c r="L2314" s="203" t="inlineStr">
        <is>
          <t>Paul Radisich</t>
        </is>
      </c>
      <c r="M2314" s="203" t="inlineStr">
        <is>
          <t>NZL</t>
        </is>
      </c>
      <c r="N2314" s="692">
        <f>_xlfn.LET(_xlpm.d,_xlfn.XLOOKUP(L2314,'[1]Birth Dates'!$A:$A,'[1]Birth Dates'!$B:$B,"",0),IF(_xlpm.d=0,"",_xlpm.d))</f>
        <v/>
      </c>
      <c r="O2314" s="203">
        <f>IF(OR(N2314="",A2314="",NOT(ISNUMBER(N2314)),N2314&gt;A2314),"",DATEDIF(N2314,A2314,"Y")&amp;" years, "&amp;DATEDIF(N2314,A2314,"YM")&amp;" months, "&amp;DATEDIF(N2314,A2314,"MD")&amp;" days")</f>
        <v/>
      </c>
      <c r="P2314" s="203" t="inlineStr">
        <is>
          <t>Max Wilson</t>
        </is>
      </c>
      <c r="Q2314" s="203" t="inlineStr">
        <is>
          <t>BRA</t>
        </is>
      </c>
      <c r="R2314" s="692">
        <f>_xlfn.LET(_xlpm.d,_xlfn.XLOOKUP(P2314,'[1]Birth Dates'!$A:$A,'[1]Birth Dates'!$B:$B,"",0),IF(_xlpm.d=0,"",_xlpm.d))</f>
        <v/>
      </c>
      <c r="S2314" s="203">
        <f>IF(OR(R2314="",A2314="",NOT(ISNUMBER(R2314)),R2314&gt;A2314),"",DATEDIF(R2314,A2314,"Y")&amp;" years, "&amp;DATEDIF(R2314,A2314,"YM")&amp;" months, "&amp;DATEDIF(R2314,A2314,"MD")&amp;" days")</f>
        <v/>
      </c>
      <c r="T2314" s="203" t="n"/>
      <c r="U2314" s="203" t="n"/>
      <c r="V2314" s="692">
        <f>_xlfn.LET(_xlpm.d,_xlfn.XLOOKUP(T2314,'[1]Birth Dates'!$A:$A,'[1]Birth Dates'!$B:$B,"",0),IF(_xlpm.d=0,"",_xlpm.d))</f>
        <v/>
      </c>
      <c r="W2314" s="203">
        <f>IF(OR(V2314="",A2314="",NOT(ISNUMBER(V2314)),V2314&gt;A2314),"",DATEDIF(V2314,A2314,"Y")&amp;" years, "&amp;DATEDIF(V2314,A2314,"YM")&amp;" months, "&amp;DATEDIF(V2314,A2314,"MD")&amp;" days")</f>
        <v/>
      </c>
      <c r="X2314" s="203" t="n"/>
      <c r="Y2314" s="203" t="n"/>
      <c r="Z2314" s="203" t="n"/>
      <c r="AA2314" s="203" t="n"/>
      <c r="AB2314" s="203" t="n">
        <v>22</v>
      </c>
      <c r="AC2314" s="203" t="n"/>
      <c r="AD2314" s="203" t="n"/>
      <c r="AE2314" s="476" t="inlineStr"/>
      <c r="AF2314" s="418">
        <f>IF(OR(AE2314="",AE2314="",AE2314=0),"",6.213/(AE2314*24))</f>
        <v/>
      </c>
      <c r="AG2314" s="246" t="n"/>
      <c r="AH2314" s="476" t="inlineStr"/>
      <c r="AI2314" s="418">
        <f>IF(OR(AH2314="",AH2314="",AH2314=0),"",6.213/(AH2314*24))</f>
        <v/>
      </c>
      <c r="AJ2314" s="175">
        <f>IF(AND(ISNUMBER(AB2314),ISNUMBER(AG2314)),AB2314-AG2314,"")</f>
        <v/>
      </c>
      <c r="AK2314" s="203" t="inlineStr">
        <is>
          <t>Suspension</t>
        </is>
      </c>
      <c r="AL2314" s="203" t="n">
        <v>116</v>
      </c>
      <c r="AM2314" s="693" t="n"/>
      <c r="AN2314" s="671">
        <f>IF(OR(AL2314="",AM2314="",AM2314=0),"",AL2314*6.213/(AM2314*24))</f>
        <v/>
      </c>
      <c r="AO2314" s="477">
        <f>IF(AND(AL2314=AL2313,AM2314&lt;&gt;"",AM2313&lt;&gt;""),AM2314-AM2313,"")</f>
        <v/>
      </c>
      <c r="AP2314" s="203" t="n"/>
      <c r="AQ2314" s="476" t="inlineStr"/>
      <c r="AR2314" s="439">
        <f>IF(OR(AQ2314="",AQ2314="",AQ2314=0),"",6.213/(AQ2314*24))</f>
        <v/>
      </c>
      <c r="AS2314" s="436">
        <f>IF(OR(NOT(ISNUMBER(C2314)),NOT(ISNUMBER(AB2314))),"",IF(AG2314&lt;&gt;"",AG2314,AB2314)-C2314)</f>
        <v/>
      </c>
      <c r="AT2314" s="210" t="n"/>
      <c r="AU2314" s="206">
        <f>IF($B2314="","",TEXT($A2314,"yyyymmdd")&amp;"_P"&amp;$C2314&amp;"_C"&amp;$F2314&amp;"_"&amp;TRIM(RIGHT(SUBSTITUTE(TRIM(SUBSTITUTE($L2314,CHAR(160)," "))," ",REPT(" ",60)),60))&amp;IF($P2314="","","-"&amp;TRIM(RIGHT(SUBSTITUTE(TRIM(SUBSTITUTE($P2314,CHAR(160)," "))," ",REPT(" ",60)),60)))&amp;IF($T2314="","","-"&amp;TRIM(RIGHT(SUBSTITUTE(TRIM(SUBSTITUTE($T2314,CHAR(160)," "))," ",REPT(" ",60)),60)))&amp;".jpg")</f>
        <v/>
      </c>
    </row>
    <row r="2315" ht="56" customHeight="1">
      <c r="A2315" s="172" t="n">
        <v>38270</v>
      </c>
      <c r="B2315" s="203" t="inlineStr">
        <is>
          <t>Bob Jane T-Marts 1000, 10 October, 2004</t>
        </is>
      </c>
      <c r="C2315" s="203" t="inlineStr">
        <is>
          <t>DNF</t>
        </is>
      </c>
      <c r="D2315" s="203" t="n"/>
      <c r="E2315" s="203" t="n"/>
      <c r="F2315" s="203" t="n">
        <v>23</v>
      </c>
      <c r="G2315" s="203" t="inlineStr">
        <is>
          <t>WPS Racing</t>
        </is>
      </c>
      <c r="H2315" s="203" t="n"/>
      <c r="I2315" s="203" t="inlineStr">
        <is>
          <t>WPS Financial Services</t>
        </is>
      </c>
      <c r="J2315" s="203" t="inlineStr">
        <is>
          <t>Ford Falcon BA</t>
        </is>
      </c>
      <c r="K2315" s="203" t="n"/>
      <c r="L2315" s="203" t="inlineStr">
        <is>
          <t>David Besnard</t>
        </is>
      </c>
      <c r="M2315" s="203" t="inlineStr">
        <is>
          <t>AUS</t>
        </is>
      </c>
      <c r="N2315" s="692">
        <f>_xlfn.LET(_xlpm.d,_xlfn.XLOOKUP(L2315,'[1]Birth Dates'!$A:$A,'[1]Birth Dates'!$B:$B,"",0),IF(_xlpm.d=0,"",_xlpm.d))</f>
        <v/>
      </c>
      <c r="O2315" s="203">
        <f>IF(OR(N2315="",A2315="",NOT(ISNUMBER(N2315)),N2315&gt;A2315),"",DATEDIF(N2315,A2315,"Y")&amp;" years, "&amp;DATEDIF(N2315,A2315,"YM")&amp;" months, "&amp;DATEDIF(N2315,A2315,"MD")&amp;" days")</f>
        <v/>
      </c>
      <c r="P2315" s="203" t="inlineStr">
        <is>
          <t>John McIntyre</t>
        </is>
      </c>
      <c r="Q2315" s="203" t="inlineStr">
        <is>
          <t>NZL</t>
        </is>
      </c>
      <c r="R2315" s="692">
        <f>_xlfn.LET(_xlpm.d,_xlfn.XLOOKUP(P2315,'[1]Birth Dates'!$A:$A,'[1]Birth Dates'!$B:$B,"",0),IF(_xlpm.d=0,"",_xlpm.d))</f>
        <v/>
      </c>
      <c r="S2315" s="203">
        <f>IF(OR(R2315="",A2315="",NOT(ISNUMBER(R2315)),R2315&gt;A2315),"",DATEDIF(R2315,A2315,"Y")&amp;" years, "&amp;DATEDIF(R2315,A2315,"YM")&amp;" months, "&amp;DATEDIF(R2315,A2315,"MD")&amp;" days")</f>
        <v/>
      </c>
      <c r="T2315" s="203" t="n"/>
      <c r="U2315" s="203" t="n"/>
      <c r="V2315" s="692">
        <f>_xlfn.LET(_xlpm.d,_xlfn.XLOOKUP(T2315,'[1]Birth Dates'!$A:$A,'[1]Birth Dates'!$B:$B,"",0),IF(_xlpm.d=0,"",_xlpm.d))</f>
        <v/>
      </c>
      <c r="W2315" s="203">
        <f>IF(OR(V2315="",A2315="",NOT(ISNUMBER(V2315)),V2315&gt;A2315),"",DATEDIF(V2315,A2315,"Y")&amp;" years, "&amp;DATEDIF(V2315,A2315,"YM")&amp;" months, "&amp;DATEDIF(V2315,A2315,"MD")&amp;" days")</f>
        <v/>
      </c>
      <c r="X2315" s="203" t="n"/>
      <c r="Y2315" s="203" t="n"/>
      <c r="Z2315" s="203" t="n"/>
      <c r="AA2315" s="203" t="n"/>
      <c r="AB2315" s="203" t="n">
        <v>21</v>
      </c>
      <c r="AC2315" s="203" t="n"/>
      <c r="AD2315" s="203" t="n"/>
      <c r="AE2315" s="476" t="inlineStr"/>
      <c r="AF2315" s="418">
        <f>IF(OR(AE2315="",AE2315="",AE2315=0),"",6.213/(AE2315*24))</f>
        <v/>
      </c>
      <c r="AG2315" s="246" t="n"/>
      <c r="AH2315" s="476" t="inlineStr"/>
      <c r="AI2315" s="418">
        <f>IF(OR(AH2315="",AH2315="",AH2315=0),"",6.213/(AH2315*24))</f>
        <v/>
      </c>
      <c r="AJ2315" s="175">
        <f>IF(AND(ISNUMBER(AB2315),ISNUMBER(AG2315)),AB2315-AG2315,"")</f>
        <v/>
      </c>
      <c r="AK2315" s="203" t="inlineStr">
        <is>
          <t>Engine</t>
        </is>
      </c>
      <c r="AL2315" s="203" t="n">
        <v>99</v>
      </c>
      <c r="AM2315" s="693" t="n"/>
      <c r="AN2315" s="671">
        <f>IF(OR(AL2315="",AM2315="",AM2315=0),"",AL2315*6.213/(AM2315*24))</f>
        <v/>
      </c>
      <c r="AO2315" s="477">
        <f>IF(AND(AL2315=AL2314,AM2315&lt;&gt;"",AM2314&lt;&gt;""),AM2315-AM2314,"")</f>
        <v/>
      </c>
      <c r="AP2315" s="203" t="n"/>
      <c r="AQ2315" s="476" t="inlineStr"/>
      <c r="AR2315" s="439">
        <f>IF(OR(AQ2315="",AQ2315="",AQ2315=0),"",6.213/(AQ2315*24))</f>
        <v/>
      </c>
      <c r="AS2315" s="436">
        <f>IF(OR(NOT(ISNUMBER(C2315)),NOT(ISNUMBER(AB2315))),"",IF(AG2315&lt;&gt;"",AG2315,AB2315)-C2315)</f>
        <v/>
      </c>
      <c r="AT2315" s="210" t="n"/>
      <c r="AU2315" s="206">
        <f>IF($B2315="","",TEXT($A2315,"yyyymmdd")&amp;"_P"&amp;$C2315&amp;"_C"&amp;$F2315&amp;"_"&amp;TRIM(RIGHT(SUBSTITUTE(TRIM(SUBSTITUTE($L2315,CHAR(160)," "))," ",REPT(" ",60)),60))&amp;IF($P2315="","","-"&amp;TRIM(RIGHT(SUBSTITUTE(TRIM(SUBSTITUTE($P2315,CHAR(160)," "))," ",REPT(" ",60)),60)))&amp;IF($T2315="","","-"&amp;TRIM(RIGHT(SUBSTITUTE(TRIM(SUBSTITUTE($T2315,CHAR(160)," "))," ",REPT(" ",60)),60)))&amp;".jpg")</f>
        <v/>
      </c>
    </row>
    <row r="2316" ht="56" customHeight="1">
      <c r="A2316" s="172" t="n">
        <v>38270</v>
      </c>
      <c r="B2316" s="203" t="inlineStr">
        <is>
          <t>Bob Jane T-Marts 1000, 10 October, 2004</t>
        </is>
      </c>
      <c r="C2316" s="203" t="inlineStr">
        <is>
          <t>DNF</t>
        </is>
      </c>
      <c r="D2316" s="203" t="n"/>
      <c r="E2316" s="203" t="n"/>
      <c r="F2316" s="203" t="n">
        <v>14</v>
      </c>
      <c r="G2316" s="203" t="inlineStr">
        <is>
          <t>Robert Smith Racing</t>
        </is>
      </c>
      <c r="H2316" s="203" t="n"/>
      <c r="I2316" s="203" t="inlineStr">
        <is>
          <t>Smiths Trucks</t>
        </is>
      </c>
      <c r="J2316" s="203" t="inlineStr">
        <is>
          <t>Holden Commodore VY</t>
        </is>
      </c>
      <c r="K2316" s="203" t="n"/>
      <c r="L2316" s="203" t="inlineStr">
        <is>
          <t>Mark Noske</t>
        </is>
      </c>
      <c r="M2316" s="203" t="inlineStr">
        <is>
          <t>AUS</t>
        </is>
      </c>
      <c r="N2316" s="692">
        <f>_xlfn.LET(_xlpm.d,_xlfn.XLOOKUP(L2316,'[1]Birth Dates'!$A:$A,'[1]Birth Dates'!$B:$B,"",0),IF(_xlpm.d=0,"",_xlpm.d))</f>
        <v/>
      </c>
      <c r="O2316" s="203">
        <f>IF(OR(N2316="",A2316="",NOT(ISNUMBER(N2316)),N2316&gt;A2316),"",DATEDIF(N2316,A2316,"Y")&amp;" years, "&amp;DATEDIF(N2316,A2316,"YM")&amp;" months, "&amp;DATEDIF(N2316,A2316,"MD")&amp;" days")</f>
        <v/>
      </c>
      <c r="P2316" s="203" t="inlineStr">
        <is>
          <t>Lee Holdsworth</t>
        </is>
      </c>
      <c r="Q2316" s="203" t="inlineStr">
        <is>
          <t>AUS</t>
        </is>
      </c>
      <c r="R2316" s="692">
        <f>_xlfn.LET(_xlpm.d,_xlfn.XLOOKUP(P2316,'[1]Birth Dates'!$A:$A,'[1]Birth Dates'!$B:$B,"",0),IF(_xlpm.d=0,"",_xlpm.d))</f>
        <v/>
      </c>
      <c r="S2316" s="203">
        <f>IF(OR(R2316="",A2316="",NOT(ISNUMBER(R2316)),R2316&gt;A2316),"",DATEDIF(R2316,A2316,"Y")&amp;" years, "&amp;DATEDIF(R2316,A2316,"YM")&amp;" months, "&amp;DATEDIF(R2316,A2316,"MD")&amp;" days")</f>
        <v/>
      </c>
      <c r="T2316" s="203" t="n"/>
      <c r="U2316" s="203" t="n"/>
      <c r="V2316" s="692">
        <f>_xlfn.LET(_xlpm.d,_xlfn.XLOOKUP(T2316,'[1]Birth Dates'!$A:$A,'[1]Birth Dates'!$B:$B,"",0),IF(_xlpm.d=0,"",_xlpm.d))</f>
        <v/>
      </c>
      <c r="W2316" s="203">
        <f>IF(OR(V2316="",A2316="",NOT(ISNUMBER(V2316)),V2316&gt;A2316),"",DATEDIF(V2316,A2316,"Y")&amp;" years, "&amp;DATEDIF(V2316,A2316,"YM")&amp;" months, "&amp;DATEDIF(V2316,A2316,"MD")&amp;" days")</f>
        <v/>
      </c>
      <c r="X2316" s="203" t="n"/>
      <c r="Y2316" s="203" t="n"/>
      <c r="Z2316" s="203" t="n"/>
      <c r="AA2316" s="203" t="n"/>
      <c r="AB2316" s="203" t="n">
        <v>31</v>
      </c>
      <c r="AC2316" s="203" t="n"/>
      <c r="AD2316" s="203" t="n"/>
      <c r="AE2316" s="476" t="inlineStr"/>
      <c r="AF2316" s="418">
        <f>IF(OR(AE2316="",AE2316="",AE2316=0),"",6.213/(AE2316*24))</f>
        <v/>
      </c>
      <c r="AG2316" s="246" t="n"/>
      <c r="AH2316" s="476" t="inlineStr"/>
      <c r="AI2316" s="418">
        <f>IF(OR(AH2316="",AH2316="",AH2316=0),"",6.213/(AH2316*24))</f>
        <v/>
      </c>
      <c r="AJ2316" s="175">
        <f>IF(AND(ISNUMBER(AB2316),ISNUMBER(AG2316)),AB2316-AG2316,"")</f>
        <v/>
      </c>
      <c r="AK2316" s="203" t="inlineStr">
        <is>
          <t>Accident</t>
        </is>
      </c>
      <c r="AL2316" s="203" t="n">
        <v>59</v>
      </c>
      <c r="AM2316" s="693" t="n"/>
      <c r="AN2316" s="671">
        <f>IF(OR(AL2316="",AM2316="",AM2316=0),"",AL2316*6.213/(AM2316*24))</f>
        <v/>
      </c>
      <c r="AO2316" s="477">
        <f>IF(AND(AL2316=AL2315,AM2316&lt;&gt;"",AM2315&lt;&gt;""),AM2316-AM2315,"")</f>
        <v/>
      </c>
      <c r="AP2316" s="203" t="n"/>
      <c r="AQ2316" s="476" t="inlineStr"/>
      <c r="AR2316" s="439">
        <f>IF(OR(AQ2316="",AQ2316="",AQ2316=0),"",6.213/(AQ2316*24))</f>
        <v/>
      </c>
      <c r="AS2316" s="436">
        <f>IF(OR(NOT(ISNUMBER(C2316)),NOT(ISNUMBER(AB2316))),"",IF(AG2316&lt;&gt;"",AG2316,AB2316)-C2316)</f>
        <v/>
      </c>
      <c r="AT2316" s="210" t="n"/>
      <c r="AU2316" s="206">
        <f>IF($B2316="","",TEXT($A2316,"yyyymmdd")&amp;"_P"&amp;$C2316&amp;"_C"&amp;$F2316&amp;"_"&amp;TRIM(RIGHT(SUBSTITUTE(TRIM(SUBSTITUTE($L2316,CHAR(160)," "))," ",REPT(" ",60)),60))&amp;IF($P2316="","","-"&amp;TRIM(RIGHT(SUBSTITUTE(TRIM(SUBSTITUTE($P2316,CHAR(160)," "))," ",REPT(" ",60)),60)))&amp;IF($T2316="","","-"&amp;TRIM(RIGHT(SUBSTITUTE(TRIM(SUBSTITUTE($T2316,CHAR(160)," "))," ",REPT(" ",60)),60)))&amp;".jpg")</f>
        <v/>
      </c>
    </row>
    <row r="2317" ht="56" customHeight="1">
      <c r="A2317" s="172" t="n">
        <v>38270</v>
      </c>
      <c r="B2317" s="203" t="inlineStr">
        <is>
          <t>Bob Jane T-Marts 1000, 10 October, 2004</t>
        </is>
      </c>
      <c r="C2317" s="203" t="inlineStr">
        <is>
          <t>DNF</t>
        </is>
      </c>
      <c r="D2317" s="203" t="n"/>
      <c r="E2317" s="203" t="n"/>
      <c r="F2317" s="203" t="n">
        <v>29</v>
      </c>
      <c r="G2317" s="203" t="inlineStr">
        <is>
          <t>Paul Morris Motorsport</t>
        </is>
      </c>
      <c r="H2317" s="203" t="n"/>
      <c r="I2317" s="203" t="inlineStr">
        <is>
          <t>Sirromet Wines</t>
        </is>
      </c>
      <c r="J2317" s="203" t="inlineStr">
        <is>
          <t>Holden Commodore VY</t>
        </is>
      </c>
      <c r="K2317" s="203" t="n"/>
      <c r="L2317" s="203" t="inlineStr">
        <is>
          <t>Paul Morris</t>
        </is>
      </c>
      <c r="M2317" s="203" t="inlineStr">
        <is>
          <t>AUS</t>
        </is>
      </c>
      <c r="N2317" s="692">
        <f>_xlfn.LET(_xlpm.d,_xlfn.XLOOKUP(L2317,'[1]Birth Dates'!$A:$A,'[1]Birth Dates'!$B:$B,"",0),IF(_xlpm.d=0,"",_xlpm.d))</f>
        <v/>
      </c>
      <c r="O2317" s="203">
        <f>IF(OR(N2317="",A2317="",NOT(ISNUMBER(N2317)),N2317&gt;A2317),"",DATEDIF(N2317,A2317,"Y")&amp;" years, "&amp;DATEDIF(N2317,A2317,"YM")&amp;" months, "&amp;DATEDIF(N2317,A2317,"MD")&amp;" days")</f>
        <v/>
      </c>
      <c r="P2317" s="203" t="inlineStr">
        <is>
          <t>Alan Gurr</t>
        </is>
      </c>
      <c r="Q2317" s="203" t="inlineStr">
        <is>
          <t>AUS</t>
        </is>
      </c>
      <c r="R2317" s="692">
        <f>_xlfn.LET(_xlpm.d,_xlfn.XLOOKUP(P2317,'[1]Birth Dates'!$A:$A,'[1]Birth Dates'!$B:$B,"",0),IF(_xlpm.d=0,"",_xlpm.d))</f>
        <v/>
      </c>
      <c r="S2317" s="203">
        <f>IF(OR(R2317="",A2317="",NOT(ISNUMBER(R2317)),R2317&gt;A2317),"",DATEDIF(R2317,A2317,"Y")&amp;" years, "&amp;DATEDIF(R2317,A2317,"YM")&amp;" months, "&amp;DATEDIF(R2317,A2317,"MD")&amp;" days")</f>
        <v/>
      </c>
      <c r="T2317" s="203" t="n"/>
      <c r="U2317" s="203" t="n"/>
      <c r="V2317" s="692">
        <f>_xlfn.LET(_xlpm.d,_xlfn.XLOOKUP(T2317,'[1]Birth Dates'!$A:$A,'[1]Birth Dates'!$B:$B,"",0),IF(_xlpm.d=0,"",_xlpm.d))</f>
        <v/>
      </c>
      <c r="W2317" s="203">
        <f>IF(OR(V2317="",A2317="",NOT(ISNUMBER(V2317)),V2317&gt;A2317),"",DATEDIF(V2317,A2317,"Y")&amp;" years, "&amp;DATEDIF(V2317,A2317,"YM")&amp;" months, "&amp;DATEDIF(V2317,A2317,"MD")&amp;" days")</f>
        <v/>
      </c>
      <c r="X2317" s="203" t="n"/>
      <c r="Y2317" s="203" t="n"/>
      <c r="Z2317" s="203" t="n"/>
      <c r="AA2317" s="203" t="n"/>
      <c r="AB2317" s="203" t="n">
        <v>7</v>
      </c>
      <c r="AC2317" s="203" t="n"/>
      <c r="AD2317" s="203" t="n"/>
      <c r="AE2317" s="476" t="inlineStr"/>
      <c r="AF2317" s="418">
        <f>IF(OR(AE2317="",AE2317="",AE2317=0),"",6.213/(AE2317*24))</f>
        <v/>
      </c>
      <c r="AG2317" s="246" t="n"/>
      <c r="AH2317" s="476" t="inlineStr"/>
      <c r="AI2317" s="418">
        <f>IF(OR(AH2317="",AH2317="",AH2317=0),"",6.213/(AH2317*24))</f>
        <v/>
      </c>
      <c r="AJ2317" s="175">
        <f>IF(AND(ISNUMBER(AB2317),ISNUMBER(AG2317)),AB2317-AG2317,"")</f>
        <v/>
      </c>
      <c r="AK2317" s="203" t="inlineStr">
        <is>
          <t>Accident</t>
        </is>
      </c>
      <c r="AL2317" s="203" t="n">
        <v>50</v>
      </c>
      <c r="AM2317" s="693" t="n"/>
      <c r="AN2317" s="671">
        <f>IF(OR(AL2317="",AM2317="",AM2317=0),"",AL2317*6.213/(AM2317*24))</f>
        <v/>
      </c>
      <c r="AO2317" s="477">
        <f>IF(AND(AL2317=AL2316,AM2317&lt;&gt;"",AM2316&lt;&gt;""),AM2317-AM2316,"")</f>
        <v/>
      </c>
      <c r="AP2317" s="203" t="n"/>
      <c r="AQ2317" s="476" t="inlineStr"/>
      <c r="AR2317" s="439">
        <f>IF(OR(AQ2317="",AQ2317="",AQ2317=0),"",6.213/(AQ2317*24))</f>
        <v/>
      </c>
      <c r="AS2317" s="436">
        <f>IF(OR(NOT(ISNUMBER(C2317)),NOT(ISNUMBER(AB2317))),"",IF(AG2317&lt;&gt;"",AG2317,AB2317)-C2317)</f>
        <v/>
      </c>
      <c r="AT2317" s="210" t="n"/>
      <c r="AU2317" s="206">
        <f>IF($B2317="","",TEXT($A2317,"yyyymmdd")&amp;"_P"&amp;$C2317&amp;"_C"&amp;$F2317&amp;"_"&amp;TRIM(RIGHT(SUBSTITUTE(TRIM(SUBSTITUTE($L2317,CHAR(160)," "))," ",REPT(" ",60)),60))&amp;IF($P2317="","","-"&amp;TRIM(RIGHT(SUBSTITUTE(TRIM(SUBSTITUTE($P2317,CHAR(160)," "))," ",REPT(" ",60)),60)))&amp;IF($T2317="","","-"&amp;TRIM(RIGHT(SUBSTITUTE(TRIM(SUBSTITUTE($T2317,CHAR(160)," "))," ",REPT(" ",60)),60)))&amp;".jpg")</f>
        <v/>
      </c>
    </row>
    <row r="2318" ht="56" customHeight="1">
      <c r="A2318" s="172" t="n">
        <v>38270</v>
      </c>
      <c r="B2318" s="203" t="inlineStr">
        <is>
          <t>Bob Jane T-Marts 1000, 10 October, 2004</t>
        </is>
      </c>
      <c r="C2318" s="203" t="inlineStr">
        <is>
          <t>DNF</t>
        </is>
      </c>
      <c r="D2318" s="203" t="n"/>
      <c r="E2318" s="203" t="n"/>
      <c r="F2318" s="203" t="n">
        <v>45</v>
      </c>
      <c r="G2318" s="203" t="inlineStr">
        <is>
          <t>Team Dynamik</t>
        </is>
      </c>
      <c r="H2318" s="203" t="n"/>
      <c r="I2318" s="203" t="inlineStr">
        <is>
          <t>Dodo</t>
        </is>
      </c>
      <c r="J2318" s="203" t="inlineStr">
        <is>
          <t>Holden Commodore VY</t>
        </is>
      </c>
      <c r="K2318" s="203" t="n"/>
      <c r="L2318" s="203" t="inlineStr">
        <is>
          <t>Dale Brede</t>
        </is>
      </c>
      <c r="M2318" s="203" t="inlineStr">
        <is>
          <t>AUS</t>
        </is>
      </c>
      <c r="N2318" s="692">
        <f>_xlfn.LET(_xlpm.d,_xlfn.XLOOKUP(L2318,'[1]Birth Dates'!$A:$A,'[1]Birth Dates'!$B:$B,"",0),IF(_xlpm.d=0,"",_xlpm.d))</f>
        <v/>
      </c>
      <c r="O2318" s="203">
        <f>IF(OR(N2318="",A2318="",NOT(ISNUMBER(N2318)),N2318&gt;A2318),"",DATEDIF(N2318,A2318,"Y")&amp;" years, "&amp;DATEDIF(N2318,A2318,"YM")&amp;" months, "&amp;DATEDIF(N2318,A2318,"MD")&amp;" days")</f>
        <v/>
      </c>
      <c r="P2318" s="203" t="inlineStr">
        <is>
          <t>Will Davison</t>
        </is>
      </c>
      <c r="Q2318" s="203" t="inlineStr">
        <is>
          <t>AUS</t>
        </is>
      </c>
      <c r="R2318" s="692">
        <f>_xlfn.LET(_xlpm.d,_xlfn.XLOOKUP(P2318,'[1]Birth Dates'!$A:$A,'[1]Birth Dates'!$B:$B,"",0),IF(_xlpm.d=0,"",_xlpm.d))</f>
        <v/>
      </c>
      <c r="S2318" s="203">
        <f>IF(OR(R2318="",A2318="",NOT(ISNUMBER(R2318)),R2318&gt;A2318),"",DATEDIF(R2318,A2318,"Y")&amp;" years, "&amp;DATEDIF(R2318,A2318,"YM")&amp;" months, "&amp;DATEDIF(R2318,A2318,"MD")&amp;" days")</f>
        <v/>
      </c>
      <c r="T2318" s="203" t="n"/>
      <c r="U2318" s="203" t="n"/>
      <c r="V2318" s="692">
        <f>_xlfn.LET(_xlpm.d,_xlfn.XLOOKUP(T2318,'[1]Birth Dates'!$A:$A,'[1]Birth Dates'!$B:$B,"",0),IF(_xlpm.d=0,"",_xlpm.d))</f>
        <v/>
      </c>
      <c r="W2318" s="203">
        <f>IF(OR(V2318="",A2318="",NOT(ISNUMBER(V2318)),V2318&gt;A2318),"",DATEDIF(V2318,A2318,"Y")&amp;" years, "&amp;DATEDIF(V2318,A2318,"YM")&amp;" months, "&amp;DATEDIF(V2318,A2318,"MD")&amp;" days")</f>
        <v/>
      </c>
      <c r="X2318" s="203" t="n"/>
      <c r="Y2318" s="203" t="n"/>
      <c r="Z2318" s="203" t="n"/>
      <c r="AA2318" s="203" t="n"/>
      <c r="AB2318" s="203" t="n">
        <v>25</v>
      </c>
      <c r="AC2318" s="203" t="n"/>
      <c r="AD2318" s="203" t="n"/>
      <c r="AE2318" s="476" t="inlineStr"/>
      <c r="AF2318" s="418">
        <f>IF(OR(AE2318="",AE2318="",AE2318=0),"",6.213/(AE2318*24))</f>
        <v/>
      </c>
      <c r="AG2318" s="246" t="n"/>
      <c r="AH2318" s="476" t="inlineStr"/>
      <c r="AI2318" s="418">
        <f>IF(OR(AH2318="",AH2318="",AH2318=0),"",6.213/(AH2318*24))</f>
        <v/>
      </c>
      <c r="AJ2318" s="175">
        <f>IF(AND(ISNUMBER(AB2318),ISNUMBER(AG2318)),AB2318-AG2318,"")</f>
        <v/>
      </c>
      <c r="AK2318" s="203" t="inlineStr">
        <is>
          <t>Overheating</t>
        </is>
      </c>
      <c r="AL2318" s="203" t="n">
        <v>49</v>
      </c>
      <c r="AM2318" s="693" t="n"/>
      <c r="AN2318" s="671">
        <f>IF(OR(AL2318="",AM2318="",AM2318=0),"",AL2318*6.213/(AM2318*24))</f>
        <v/>
      </c>
      <c r="AO2318" s="477">
        <f>IF(AND(AL2318=AL2317,AM2318&lt;&gt;"",AM2317&lt;&gt;""),AM2318-AM2317,"")</f>
        <v/>
      </c>
      <c r="AP2318" s="203" t="n"/>
      <c r="AQ2318" s="476" t="inlineStr"/>
      <c r="AR2318" s="439">
        <f>IF(OR(AQ2318="",AQ2318="",AQ2318=0),"",6.213/(AQ2318*24))</f>
        <v/>
      </c>
      <c r="AS2318" s="436">
        <f>IF(OR(NOT(ISNUMBER(C2318)),NOT(ISNUMBER(AB2318))),"",IF(AG2318&lt;&gt;"",AG2318,AB2318)-C2318)</f>
        <v/>
      </c>
      <c r="AT2318" s="210" t="n"/>
      <c r="AU2318" s="206">
        <f>IF($B2318="","",TEXT($A2318,"yyyymmdd")&amp;"_P"&amp;$C2318&amp;"_C"&amp;$F2318&amp;"_"&amp;TRIM(RIGHT(SUBSTITUTE(TRIM(SUBSTITUTE($L2318,CHAR(160)," "))," ",REPT(" ",60)),60))&amp;IF($P2318="","","-"&amp;TRIM(RIGHT(SUBSTITUTE(TRIM(SUBSTITUTE($P2318,CHAR(160)," "))," ",REPT(" ",60)),60)))&amp;IF($T2318="","","-"&amp;TRIM(RIGHT(SUBSTITUTE(TRIM(SUBSTITUTE($T2318,CHAR(160)," "))," ",REPT(" ",60)),60)))&amp;".jpg")</f>
        <v/>
      </c>
    </row>
    <row r="2319" ht="56" customHeight="1">
      <c r="A2319" s="172" t="n">
        <v>38270</v>
      </c>
      <c r="B2319" s="203" t="inlineStr">
        <is>
          <t>Bob Jane T-Marts 1000, 10 October, 2004</t>
        </is>
      </c>
      <c r="C2319" s="203" t="inlineStr">
        <is>
          <t>DNF</t>
        </is>
      </c>
      <c r="D2319" s="203" t="n"/>
      <c r="E2319" s="203" t="n"/>
      <c r="F2319" s="203" t="n">
        <v>5</v>
      </c>
      <c r="G2319" s="203" t="inlineStr">
        <is>
          <t>Ford Performance Racing</t>
        </is>
      </c>
      <c r="H2319" s="203" t="n"/>
      <c r="I2319" s="203" t="inlineStr">
        <is>
          <t>FPV, Ford Credit</t>
        </is>
      </c>
      <c r="J2319" s="203" t="inlineStr">
        <is>
          <t>Ford Falcon BA</t>
        </is>
      </c>
      <c r="K2319" s="203" t="n"/>
      <c r="L2319" s="203" t="inlineStr">
        <is>
          <t>Alain Menu</t>
        </is>
      </c>
      <c r="M2319" s="203" t="inlineStr">
        <is>
          <t>CHE</t>
        </is>
      </c>
      <c r="N2319" s="692">
        <f>_xlfn.LET(_xlpm.d,_xlfn.XLOOKUP(L2319,'[1]Birth Dates'!$A:$A,'[1]Birth Dates'!$B:$B,"",0),IF(_xlpm.d=0,"",_xlpm.d))</f>
        <v/>
      </c>
      <c r="O2319" s="203">
        <f>IF(OR(N2319="",A2319="",NOT(ISNUMBER(N2319)),N2319&gt;A2319),"",DATEDIF(N2319,A2319,"Y")&amp;" years, "&amp;DATEDIF(N2319,A2319,"YM")&amp;" months, "&amp;DATEDIF(N2319,A2319,"MD")&amp;" days")</f>
        <v/>
      </c>
      <c r="P2319" s="203" t="inlineStr">
        <is>
          <t>Adam Macrow</t>
        </is>
      </c>
      <c r="Q2319" s="203" t="inlineStr">
        <is>
          <t>AUS</t>
        </is>
      </c>
      <c r="R2319" s="692">
        <f>_xlfn.LET(_xlpm.d,_xlfn.XLOOKUP(P2319,'[1]Birth Dates'!$A:$A,'[1]Birth Dates'!$B:$B,"",0),IF(_xlpm.d=0,"",_xlpm.d))</f>
        <v/>
      </c>
      <c r="S2319" s="203">
        <f>IF(OR(R2319="",A2319="",NOT(ISNUMBER(R2319)),R2319&gt;A2319),"",DATEDIF(R2319,A2319,"Y")&amp;" years, "&amp;DATEDIF(R2319,A2319,"YM")&amp;" months, "&amp;DATEDIF(R2319,A2319,"MD")&amp;" days")</f>
        <v/>
      </c>
      <c r="T2319" s="203" t="n"/>
      <c r="U2319" s="203" t="n"/>
      <c r="V2319" s="692">
        <f>_xlfn.LET(_xlpm.d,_xlfn.XLOOKUP(T2319,'[1]Birth Dates'!$A:$A,'[1]Birth Dates'!$B:$B,"",0),IF(_xlpm.d=0,"",_xlpm.d))</f>
        <v/>
      </c>
      <c r="W2319" s="203">
        <f>IF(OR(V2319="",A2319="",NOT(ISNUMBER(V2319)),V2319&gt;A2319),"",DATEDIF(V2319,A2319,"Y")&amp;" years, "&amp;DATEDIF(V2319,A2319,"YM")&amp;" months, "&amp;DATEDIF(V2319,A2319,"MD")&amp;" days")</f>
        <v/>
      </c>
      <c r="X2319" s="203" t="n"/>
      <c r="Y2319" s="203" t="n"/>
      <c r="Z2319" s="203" t="n"/>
      <c r="AA2319" s="203" t="n"/>
      <c r="AB2319" s="203" t="n">
        <v>35</v>
      </c>
      <c r="AC2319" s="203" t="n"/>
      <c r="AD2319" s="203" t="n"/>
      <c r="AE2319" s="476" t="inlineStr"/>
      <c r="AF2319" s="418">
        <f>IF(OR(AE2319="",AE2319="",AE2319=0),"",6.213/(AE2319*24))</f>
        <v/>
      </c>
      <c r="AG2319" s="246" t="n"/>
      <c r="AH2319" s="476" t="inlineStr"/>
      <c r="AI2319" s="418">
        <f>IF(OR(AH2319="",AH2319="",AH2319=0),"",6.213/(AH2319*24))</f>
        <v/>
      </c>
      <c r="AJ2319" s="175">
        <f>IF(AND(ISNUMBER(AB2319),ISNUMBER(AG2319)),AB2319-AG2319,"")</f>
        <v/>
      </c>
      <c r="AK2319" s="203" t="inlineStr">
        <is>
          <t>Accident Damage</t>
        </is>
      </c>
      <c r="AL2319" s="203" t="n">
        <v>43</v>
      </c>
      <c r="AM2319" s="693" t="n"/>
      <c r="AN2319" s="671">
        <f>IF(OR(AL2319="",AM2319="",AM2319=0),"",AL2319*6.213/(AM2319*24))</f>
        <v/>
      </c>
      <c r="AO2319" s="477">
        <f>IF(AND(AL2319=AL2318,AM2319&lt;&gt;"",AM2318&lt;&gt;""),AM2319-AM2318,"")</f>
        <v/>
      </c>
      <c r="AP2319" s="203" t="n"/>
      <c r="AQ2319" s="476" t="inlineStr"/>
      <c r="AR2319" s="439">
        <f>IF(OR(AQ2319="",AQ2319="",AQ2319=0),"",6.213/(AQ2319*24))</f>
        <v/>
      </c>
      <c r="AS2319" s="436">
        <f>IF(OR(NOT(ISNUMBER(C2319)),NOT(ISNUMBER(AB2319))),"",IF(AG2319&lt;&gt;"",AG2319,AB2319)-C2319)</f>
        <v/>
      </c>
      <c r="AT2319" s="210" t="n"/>
      <c r="AU2319" s="206">
        <f>IF($B2319="","",TEXT($A2319,"yyyymmdd")&amp;"_P"&amp;$C2319&amp;"_C"&amp;$F2319&amp;"_"&amp;TRIM(RIGHT(SUBSTITUTE(TRIM(SUBSTITUTE($L2319,CHAR(160)," "))," ",REPT(" ",60)),60))&amp;IF($P2319="","","-"&amp;TRIM(RIGHT(SUBSTITUTE(TRIM(SUBSTITUTE($P2319,CHAR(160)," "))," ",REPT(" ",60)),60)))&amp;IF($T2319="","","-"&amp;TRIM(RIGHT(SUBSTITUTE(TRIM(SUBSTITUTE($T2319,CHAR(160)," "))," ",REPT(" ",60)),60)))&amp;".jpg")</f>
        <v/>
      </c>
    </row>
    <row r="2320" ht="56" customHeight="1">
      <c r="A2320" s="172" t="n">
        <v>38270</v>
      </c>
      <c r="B2320" s="203" t="inlineStr">
        <is>
          <t>Bob Jane T-Marts 1000, 10 October, 2004</t>
        </is>
      </c>
      <c r="C2320" s="203" t="inlineStr">
        <is>
          <t>DNF</t>
        </is>
      </c>
      <c r="D2320" s="203" t="n"/>
      <c r="E2320" s="203" t="n"/>
      <c r="F2320" s="203" t="n">
        <v>21</v>
      </c>
      <c r="G2320" s="203" t="inlineStr">
        <is>
          <t>Brad Jones Racing</t>
        </is>
      </c>
      <c r="H2320" s="203" t="n"/>
      <c r="I2320" s="203" t="inlineStr">
        <is>
          <t>OzEmail</t>
        </is>
      </c>
      <c r="J2320" s="203" t="inlineStr">
        <is>
          <t>Ford Falcon BA</t>
        </is>
      </c>
      <c r="K2320" s="203" t="n"/>
      <c r="L2320" s="203" t="inlineStr">
        <is>
          <t>Andrew Jones</t>
        </is>
      </c>
      <c r="M2320" s="203" t="inlineStr">
        <is>
          <t>AUS</t>
        </is>
      </c>
      <c r="N2320" s="692">
        <f>_xlfn.LET(_xlpm.d,_xlfn.XLOOKUP(L2320,'[1]Birth Dates'!$A:$A,'[1]Birth Dates'!$B:$B,"",0),IF(_xlpm.d=0,"",_xlpm.d))</f>
        <v/>
      </c>
      <c r="O2320" s="203">
        <f>IF(OR(N2320="",A2320="",NOT(ISNUMBER(N2320)),N2320&gt;A2320),"",DATEDIF(N2320,A2320,"Y")&amp;" years, "&amp;DATEDIF(N2320,A2320,"YM")&amp;" months, "&amp;DATEDIF(N2320,A2320,"MD")&amp;" days")</f>
        <v/>
      </c>
      <c r="P2320" s="203" t="inlineStr">
        <is>
          <t>John Cleland</t>
        </is>
      </c>
      <c r="Q2320" s="203" t="inlineStr">
        <is>
          <t>GBR</t>
        </is>
      </c>
      <c r="R2320" s="692">
        <f>_xlfn.LET(_xlpm.d,_xlfn.XLOOKUP(P2320,'[1]Birth Dates'!$A:$A,'[1]Birth Dates'!$B:$B,"",0),IF(_xlpm.d=0,"",_xlpm.d))</f>
        <v/>
      </c>
      <c r="S2320" s="203">
        <f>IF(OR(R2320="",A2320="",NOT(ISNUMBER(R2320)),R2320&gt;A2320),"",DATEDIF(R2320,A2320,"Y")&amp;" years, "&amp;DATEDIF(R2320,A2320,"YM")&amp;" months, "&amp;DATEDIF(R2320,A2320,"MD")&amp;" days")</f>
        <v/>
      </c>
      <c r="T2320" s="203" t="n"/>
      <c r="U2320" s="203" t="n"/>
      <c r="V2320" s="692">
        <f>_xlfn.LET(_xlpm.d,_xlfn.XLOOKUP(T2320,'[1]Birth Dates'!$A:$A,'[1]Birth Dates'!$B:$B,"",0),IF(_xlpm.d=0,"",_xlpm.d))</f>
        <v/>
      </c>
      <c r="W2320" s="203">
        <f>IF(OR(V2320="",A2320="",NOT(ISNUMBER(V2320)),V2320&gt;A2320),"",DATEDIF(V2320,A2320,"Y")&amp;" years, "&amp;DATEDIF(V2320,A2320,"YM")&amp;" months, "&amp;DATEDIF(V2320,A2320,"MD")&amp;" days")</f>
        <v/>
      </c>
      <c r="X2320" s="203" t="n"/>
      <c r="Y2320" s="203" t="n"/>
      <c r="Z2320" s="203" t="n"/>
      <c r="AA2320" s="203" t="n"/>
      <c r="AB2320" s="203" t="n">
        <v>15</v>
      </c>
      <c r="AC2320" s="203" t="n"/>
      <c r="AD2320" s="203" t="n"/>
      <c r="AE2320" s="476" t="inlineStr"/>
      <c r="AF2320" s="418">
        <f>IF(OR(AE2320="",AE2320="",AE2320=0),"",6.213/(AE2320*24))</f>
        <v/>
      </c>
      <c r="AG2320" s="246" t="n"/>
      <c r="AH2320" s="476" t="inlineStr"/>
      <c r="AI2320" s="418">
        <f>IF(OR(AH2320="",AH2320="",AH2320=0),"",6.213/(AH2320*24))</f>
        <v/>
      </c>
      <c r="AJ2320" s="175">
        <f>IF(AND(ISNUMBER(AB2320),ISNUMBER(AG2320)),AB2320-AG2320,"")</f>
        <v/>
      </c>
      <c r="AK2320" s="203" t="inlineStr">
        <is>
          <t>Accident</t>
        </is>
      </c>
      <c r="AL2320" s="203" t="n">
        <v>29</v>
      </c>
      <c r="AM2320" s="693" t="n"/>
      <c r="AN2320" s="671">
        <f>IF(OR(AL2320="",AM2320="",AM2320=0),"",AL2320*6.213/(AM2320*24))</f>
        <v/>
      </c>
      <c r="AO2320" s="477">
        <f>IF(AND(AL2320=AL2319,AM2320&lt;&gt;"",AM2319&lt;&gt;""),AM2320-AM2319,"")</f>
        <v/>
      </c>
      <c r="AP2320" s="203" t="n"/>
      <c r="AQ2320" s="476" t="inlineStr"/>
      <c r="AR2320" s="439">
        <f>IF(OR(AQ2320="",AQ2320="",AQ2320=0),"",6.213/(AQ2320*24))</f>
        <v/>
      </c>
      <c r="AS2320" s="436">
        <f>IF(OR(NOT(ISNUMBER(C2320)),NOT(ISNUMBER(AB2320))),"",IF(AG2320&lt;&gt;"",AG2320,AB2320)-C2320)</f>
        <v/>
      </c>
      <c r="AT2320" s="210" t="n"/>
      <c r="AU2320" s="206">
        <f>IF($B2320="","",TEXT($A2320,"yyyymmdd")&amp;"_P"&amp;$C2320&amp;"_C"&amp;$F2320&amp;"_"&amp;TRIM(RIGHT(SUBSTITUTE(TRIM(SUBSTITUTE($L2320,CHAR(160)," "))," ",REPT(" ",60)),60))&amp;IF($P2320="","","-"&amp;TRIM(RIGHT(SUBSTITUTE(TRIM(SUBSTITUTE($P2320,CHAR(160)," "))," ",REPT(" ",60)),60)))&amp;IF($T2320="","","-"&amp;TRIM(RIGHT(SUBSTITUTE(TRIM(SUBSTITUTE($T2320,CHAR(160)," "))," ",REPT(" ",60)),60)))&amp;".jpg")</f>
        <v/>
      </c>
    </row>
    <row r="2321" ht="56" customHeight="1">
      <c r="A2321" s="172" t="n">
        <v>38270</v>
      </c>
      <c r="B2321" s="203" t="inlineStr">
        <is>
          <t>Bob Jane T-Marts 1000, 10 October, 2004</t>
        </is>
      </c>
      <c r="C2321" s="203" t="inlineStr">
        <is>
          <t>DNF</t>
        </is>
      </c>
      <c r="D2321" s="203" t="n"/>
      <c r="E2321" s="203" t="n"/>
      <c r="F2321" s="301" t="inlineStr">
        <is>
          <t>05</t>
        </is>
      </c>
      <c r="G2321" s="203" t="inlineStr">
        <is>
          <t>Holden Racing Team</t>
        </is>
      </c>
      <c r="H2321" s="203" t="n"/>
      <c r="I2321" s="203" t="inlineStr">
        <is>
          <t>Holden, Mobil 1</t>
        </is>
      </c>
      <c r="J2321" s="203" t="inlineStr">
        <is>
          <t>Holden Commodore VY</t>
        </is>
      </c>
      <c r="K2321" s="203" t="n"/>
      <c r="L2321" s="203" t="inlineStr">
        <is>
          <t>Peter Brock</t>
        </is>
      </c>
      <c r="M2321" s="203" t="inlineStr">
        <is>
          <t>AUS</t>
        </is>
      </c>
      <c r="N2321" s="692">
        <f>_xlfn.LET(_xlpm.d,_xlfn.XLOOKUP(L2321,'[1]Birth Dates'!$A:$A,'[1]Birth Dates'!$B:$B,"",0),IF(_xlpm.d=0,"",_xlpm.d))</f>
        <v/>
      </c>
      <c r="O2321" s="203">
        <f>IF(OR(N2321="",A2321="",NOT(ISNUMBER(N2321)),N2321&gt;A2321),"",DATEDIF(N2321,A2321,"Y")&amp;" years, "&amp;DATEDIF(N2321,A2321,"YM")&amp;" months, "&amp;DATEDIF(N2321,A2321,"MD")&amp;" days")</f>
        <v/>
      </c>
      <c r="P2321" s="203" t="inlineStr">
        <is>
          <t>Jason Plato</t>
        </is>
      </c>
      <c r="Q2321" s="203" t="inlineStr">
        <is>
          <t>GBR</t>
        </is>
      </c>
      <c r="R2321" s="692">
        <f>_xlfn.LET(_xlpm.d,_xlfn.XLOOKUP(P2321,'[1]Birth Dates'!$A:$A,'[1]Birth Dates'!$B:$B,"",0),IF(_xlpm.d=0,"",_xlpm.d))</f>
        <v/>
      </c>
      <c r="S2321" s="203">
        <f>IF(OR(R2321="",A2321="",NOT(ISNUMBER(R2321)),R2321&gt;A2321),"",DATEDIF(R2321,A2321,"Y")&amp;" years, "&amp;DATEDIF(R2321,A2321,"YM")&amp;" months, "&amp;DATEDIF(R2321,A2321,"MD")&amp;" days")</f>
        <v/>
      </c>
      <c r="T2321" s="203" t="n"/>
      <c r="U2321" s="203" t="n"/>
      <c r="V2321" s="692">
        <f>_xlfn.LET(_xlpm.d,_xlfn.XLOOKUP(T2321,'[1]Birth Dates'!$A:$A,'[1]Birth Dates'!$B:$B,"",0),IF(_xlpm.d=0,"",_xlpm.d))</f>
        <v/>
      </c>
      <c r="W2321" s="203">
        <f>IF(OR(V2321="",A2321="",NOT(ISNUMBER(V2321)),V2321&gt;A2321),"",DATEDIF(V2321,A2321,"Y")&amp;" years, "&amp;DATEDIF(V2321,A2321,"YM")&amp;" months, "&amp;DATEDIF(V2321,A2321,"MD")&amp;" days")</f>
        <v/>
      </c>
      <c r="X2321" s="203" t="n"/>
      <c r="Y2321" s="203" t="n"/>
      <c r="Z2321" s="203" t="n"/>
      <c r="AA2321" s="203" t="n"/>
      <c r="AB2321" s="203" t="n">
        <v>26</v>
      </c>
      <c r="AC2321" s="203" t="n"/>
      <c r="AD2321" s="203" t="n"/>
      <c r="AE2321" s="476" t="inlineStr"/>
      <c r="AF2321" s="418">
        <f>IF(OR(AE2321="",AE2321="",AE2321=0),"",6.213/(AE2321*24))</f>
        <v/>
      </c>
      <c r="AG2321" s="246" t="n"/>
      <c r="AH2321" s="476" t="inlineStr"/>
      <c r="AI2321" s="418">
        <f>IF(OR(AH2321="",AH2321="",AH2321=0),"",6.213/(AH2321*24))</f>
        <v/>
      </c>
      <c r="AJ2321" s="175">
        <f>IF(AND(ISNUMBER(AB2321),ISNUMBER(AG2321)),AB2321-AG2321,"")</f>
        <v/>
      </c>
      <c r="AK2321" s="203" t="inlineStr">
        <is>
          <t>Accident</t>
        </is>
      </c>
      <c r="AL2321" s="203" t="n">
        <v>27</v>
      </c>
      <c r="AM2321" s="693" t="n"/>
      <c r="AN2321" s="671">
        <f>IF(OR(AL2321="",AM2321="",AM2321=0),"",AL2321*6.213/(AM2321*24))</f>
        <v/>
      </c>
      <c r="AO2321" s="477">
        <f>IF(AND(AL2321=AL2320,AM2321&lt;&gt;"",AM2320&lt;&gt;""),AM2321-AM2320,"")</f>
        <v/>
      </c>
      <c r="AP2321" s="203" t="n"/>
      <c r="AQ2321" s="476" t="inlineStr"/>
      <c r="AR2321" s="439">
        <f>IF(OR(AQ2321="",AQ2321="",AQ2321=0),"",6.213/(AQ2321*24))</f>
        <v/>
      </c>
      <c r="AS2321" s="436">
        <f>IF(OR(NOT(ISNUMBER(C2321)),NOT(ISNUMBER(AB2321))),"",IF(AG2321&lt;&gt;"",AG2321,AB2321)-C2321)</f>
        <v/>
      </c>
      <c r="AT2321" s="210" t="n"/>
      <c r="AU2321" s="206">
        <f>IF($B2321="","",TEXT($A2321,"yyyymmdd")&amp;"_P"&amp;$C2321&amp;"_C"&amp;$F2321&amp;"_"&amp;TRIM(RIGHT(SUBSTITUTE(TRIM(SUBSTITUTE($L2321,CHAR(160)," "))," ",REPT(" ",60)),60))&amp;IF($P2321="","","-"&amp;TRIM(RIGHT(SUBSTITUTE(TRIM(SUBSTITUTE($P2321,CHAR(160)," "))," ",REPT(" ",60)),60)))&amp;IF($T2321="","","-"&amp;TRIM(RIGHT(SUBSTITUTE(TRIM(SUBSTITUTE($T2321,CHAR(160)," "))," ",REPT(" ",60)),60)))&amp;".jpg")</f>
        <v/>
      </c>
    </row>
    <row r="2322" ht="56" customHeight="1">
      <c r="A2322" s="172" t="n">
        <v>38270</v>
      </c>
      <c r="B2322" s="203" t="inlineStr">
        <is>
          <t>Bob Jane T-Marts 1000, 10 October, 2004</t>
        </is>
      </c>
      <c r="C2322" s="203" t="inlineStr">
        <is>
          <t>DNF</t>
        </is>
      </c>
      <c r="D2322" s="203" t="n"/>
      <c r="E2322" s="203" t="n"/>
      <c r="F2322" s="203" t="n">
        <v>24</v>
      </c>
      <c r="G2322" s="203" t="inlineStr">
        <is>
          <t>Walden Motorsport</t>
        </is>
      </c>
      <c r="H2322" s="203" t="n"/>
      <c r="I2322" s="203" t="inlineStr">
        <is>
          <t>Clubs NSW</t>
        </is>
      </c>
      <c r="J2322" s="203" t="inlineStr">
        <is>
          <t>Ford Falcon AU</t>
        </is>
      </c>
      <c r="K2322" s="203" t="n"/>
      <c r="L2322" s="203" t="inlineStr">
        <is>
          <t>Garth Walden</t>
        </is>
      </c>
      <c r="M2322" s="203" t="inlineStr">
        <is>
          <t>AUS</t>
        </is>
      </c>
      <c r="N2322" s="692">
        <f>_xlfn.LET(_xlpm.d,_xlfn.XLOOKUP(L2322,'[1]Birth Dates'!$A:$A,'[1]Birth Dates'!$B:$B,"",0),IF(_xlpm.d=0,"",_xlpm.d))</f>
        <v/>
      </c>
      <c r="O2322" s="203">
        <f>IF(OR(N2322="",A2322="",NOT(ISNUMBER(N2322)),N2322&gt;A2322),"",DATEDIF(N2322,A2322,"Y")&amp;" years, "&amp;DATEDIF(N2322,A2322,"YM")&amp;" months, "&amp;DATEDIF(N2322,A2322,"MD")&amp;" days")</f>
        <v/>
      </c>
      <c r="P2322" s="203" t="inlineStr">
        <is>
          <t>Grant Elliott</t>
        </is>
      </c>
      <c r="Q2322" s="203" t="inlineStr">
        <is>
          <t>AUS</t>
        </is>
      </c>
      <c r="R2322" s="692">
        <f>_xlfn.LET(_xlpm.d,_xlfn.XLOOKUP(P2322,'[1]Birth Dates'!$A:$A,'[1]Birth Dates'!$B:$B,"",0),IF(_xlpm.d=0,"",_xlpm.d))</f>
        <v/>
      </c>
      <c r="S2322" s="203">
        <f>IF(OR(R2322="",A2322="",NOT(ISNUMBER(R2322)),R2322&gt;A2322),"",DATEDIF(R2322,A2322,"Y")&amp;" years, "&amp;DATEDIF(R2322,A2322,"YM")&amp;" months, "&amp;DATEDIF(R2322,A2322,"MD")&amp;" days")</f>
        <v/>
      </c>
      <c r="T2322" s="203" t="n"/>
      <c r="U2322" s="203" t="n"/>
      <c r="V2322" s="692">
        <f>_xlfn.LET(_xlpm.d,_xlfn.XLOOKUP(T2322,'[1]Birth Dates'!$A:$A,'[1]Birth Dates'!$B:$B,"",0),IF(_xlpm.d=0,"",_xlpm.d))</f>
        <v/>
      </c>
      <c r="W2322" s="203">
        <f>IF(OR(V2322="",A2322="",NOT(ISNUMBER(V2322)),V2322&gt;A2322),"",DATEDIF(V2322,A2322,"Y")&amp;" years, "&amp;DATEDIF(V2322,A2322,"YM")&amp;" months, "&amp;DATEDIF(V2322,A2322,"MD")&amp;" days")</f>
        <v/>
      </c>
      <c r="X2322" s="203" t="n"/>
      <c r="Y2322" s="203" t="n"/>
      <c r="Z2322" s="203" t="n"/>
      <c r="AA2322" s="203" t="n"/>
      <c r="AB2322" s="203" t="n">
        <v>33</v>
      </c>
      <c r="AC2322" s="203" t="n"/>
      <c r="AD2322" s="203" t="n"/>
      <c r="AE2322" s="476" t="inlineStr"/>
      <c r="AF2322" s="418">
        <f>IF(OR(AE2322="",AE2322="",AE2322=0),"",6.213/(AE2322*24))</f>
        <v/>
      </c>
      <c r="AG2322" s="246" t="n"/>
      <c r="AH2322" s="476" t="inlineStr"/>
      <c r="AI2322" s="418">
        <f>IF(OR(AH2322="",AH2322="",AH2322=0),"",6.213/(AH2322*24))</f>
        <v/>
      </c>
      <c r="AJ2322" s="175">
        <f>IF(AND(ISNUMBER(AB2322),ISNUMBER(AG2322)),AB2322-AG2322,"")</f>
        <v/>
      </c>
      <c r="AK2322" s="203" t="inlineStr">
        <is>
          <t>Accident</t>
        </is>
      </c>
      <c r="AL2322" s="203" t="n">
        <v>18</v>
      </c>
      <c r="AM2322" s="693" t="n"/>
      <c r="AN2322" s="671">
        <f>IF(OR(AL2322="",AM2322="",AM2322=0),"",AL2322*6.213/(AM2322*24))</f>
        <v/>
      </c>
      <c r="AO2322" s="477">
        <f>IF(AND(AL2322=AL2321,AM2322&lt;&gt;"",AM2321&lt;&gt;""),AM2322-AM2321,"")</f>
        <v/>
      </c>
      <c r="AP2322" s="203" t="n"/>
      <c r="AQ2322" s="476" t="inlineStr"/>
      <c r="AR2322" s="439">
        <f>IF(OR(AQ2322="",AQ2322="",AQ2322=0),"",6.213/(AQ2322*24))</f>
        <v/>
      </c>
      <c r="AS2322" s="436">
        <f>IF(OR(NOT(ISNUMBER(C2322)),NOT(ISNUMBER(AB2322))),"",IF(AG2322&lt;&gt;"",AG2322,AB2322)-C2322)</f>
        <v/>
      </c>
      <c r="AT2322" s="210" t="n"/>
      <c r="AU2322" s="206">
        <f>IF($B2322="","",TEXT($A2322,"yyyymmdd")&amp;"_P"&amp;$C2322&amp;"_C"&amp;$F2322&amp;"_"&amp;TRIM(RIGHT(SUBSTITUTE(TRIM(SUBSTITUTE($L2322,CHAR(160)," "))," ",REPT(" ",60)),60))&amp;IF($P2322="","","-"&amp;TRIM(RIGHT(SUBSTITUTE(TRIM(SUBSTITUTE($P2322,CHAR(160)," "))," ",REPT(" ",60)),60)))&amp;IF($T2322="","","-"&amp;TRIM(RIGHT(SUBSTITUTE(TRIM(SUBSTITUTE($T2322,CHAR(160)," "))," ",REPT(" ",60)),60)))&amp;".jpg")</f>
        <v/>
      </c>
    </row>
    <row r="2323" ht="56" customHeight="1">
      <c r="A2323" s="172" t="n">
        <v>38270</v>
      </c>
      <c r="B2323" s="203" t="inlineStr">
        <is>
          <t>Bob Jane T-Marts 1000, 10 October, 2004</t>
        </is>
      </c>
      <c r="C2323" s="203" t="inlineStr">
        <is>
          <t>DNS</t>
        </is>
      </c>
      <c r="D2323" s="203" t="n"/>
      <c r="E2323" s="203" t="n"/>
      <c r="F2323" s="203" t="n">
        <v>16</v>
      </c>
      <c r="G2323" s="203" t="inlineStr">
        <is>
          <t>Paul Weel Racing</t>
        </is>
      </c>
      <c r="H2323" s="203" t="n"/>
      <c r="I2323" s="203" t="inlineStr">
        <is>
          <t>PWR Performance Products</t>
        </is>
      </c>
      <c r="J2323" s="203" t="inlineStr">
        <is>
          <t>Holden Commodore VY</t>
        </is>
      </c>
      <c r="K2323" s="203" t="n"/>
      <c r="L2323" s="203" t="inlineStr">
        <is>
          <t>Matthew White</t>
        </is>
      </c>
      <c r="M2323" s="203" t="inlineStr">
        <is>
          <t>AUS</t>
        </is>
      </c>
      <c r="N2323" s="692">
        <f>_xlfn.LET(_xlpm.d,_xlfn.XLOOKUP(L2323,'[1]Birth Dates'!$A:$A,'[1]Birth Dates'!$B:$B,"",0),IF(_xlpm.d=0,"",_xlpm.d))</f>
        <v/>
      </c>
      <c r="O2323" s="203">
        <f>IF(OR(N2323="",A2323="",NOT(ISNUMBER(N2323)),N2323&gt;A2323),"",DATEDIF(N2323,A2323,"Y")&amp;" years, "&amp;DATEDIF(N2323,A2323,"YM")&amp;" months, "&amp;DATEDIF(N2323,A2323,"MD")&amp;" days")</f>
        <v/>
      </c>
      <c r="P2323" s="203" t="inlineStr">
        <is>
          <t>Marcus Marshall</t>
        </is>
      </c>
      <c r="Q2323" s="203" t="inlineStr">
        <is>
          <t>AUS</t>
        </is>
      </c>
      <c r="R2323" s="692">
        <f>_xlfn.LET(_xlpm.d,_xlfn.XLOOKUP(P2323,'[1]Birth Dates'!$A:$A,'[1]Birth Dates'!$B:$B,"",0),IF(_xlpm.d=0,"",_xlpm.d))</f>
        <v/>
      </c>
      <c r="S2323" s="203">
        <f>IF(OR(R2323="",A2323="",NOT(ISNUMBER(R2323)),R2323&gt;A2323),"",DATEDIF(R2323,A2323,"Y")&amp;" years, "&amp;DATEDIF(R2323,A2323,"YM")&amp;" months, "&amp;DATEDIF(R2323,A2323,"MD")&amp;" days")</f>
        <v/>
      </c>
      <c r="T2323" s="203" t="n"/>
      <c r="U2323" s="203" t="n"/>
      <c r="V2323" s="692">
        <f>_xlfn.LET(_xlpm.d,_xlfn.XLOOKUP(T2323,'[1]Birth Dates'!$A:$A,'[1]Birth Dates'!$B:$B,"",0),IF(_xlpm.d=0,"",_xlpm.d))</f>
        <v/>
      </c>
      <c r="W2323" s="203">
        <f>IF(OR(V2323="",A2323="",NOT(ISNUMBER(V2323)),V2323&gt;A2323),"",DATEDIF(V2323,A2323,"Y")&amp;" years, "&amp;DATEDIF(V2323,A2323,"YM")&amp;" months, "&amp;DATEDIF(V2323,A2323,"MD")&amp;" days")</f>
        <v/>
      </c>
      <c r="X2323" s="203" t="n"/>
      <c r="Y2323" s="203" t="n"/>
      <c r="Z2323" s="203" t="n"/>
      <c r="AA2323" s="203" t="n"/>
      <c r="AB2323" s="203" t="n"/>
      <c r="AC2323" s="203" t="n"/>
      <c r="AD2323" s="203" t="n"/>
      <c r="AE2323" s="476" t="inlineStr"/>
      <c r="AF2323" s="418">
        <f>IF(OR(AE2323="",AE2323="",AE2323=0),"",6.213/(AE2323*24))</f>
        <v/>
      </c>
      <c r="AG2323" s="246" t="n"/>
      <c r="AH2323" s="476" t="inlineStr"/>
      <c r="AI2323" s="418">
        <f>IF(OR(AH2323="",AH2323="",AH2323=0),"",6.213/(AH2323*24))</f>
        <v/>
      </c>
      <c r="AJ2323" s="175">
        <f>IF(AND(ISNUMBER(AB2323),ISNUMBER(AG2323)),AB2323-AG2323,"")</f>
        <v/>
      </c>
      <c r="AK2323" s="203" t="inlineStr">
        <is>
          <t>Accident in Friday Qualifying</t>
        </is>
      </c>
      <c r="AL2323" s="203" t="n">
        <v>0</v>
      </c>
      <c r="AM2323" s="693" t="n"/>
      <c r="AN2323" s="671">
        <f>IF(OR(AL2323="",AM2323="",AM2323=0),"",AL2323*6.213/(AM2323*24))</f>
        <v/>
      </c>
      <c r="AO2323" s="477">
        <f>IF(AND(AL2323=AL2322,AM2323&lt;&gt;"",AM2322&lt;&gt;""),AM2323-AM2322,"")</f>
        <v/>
      </c>
      <c r="AP2323" s="203" t="n"/>
      <c r="AQ2323" s="476" t="inlineStr"/>
      <c r="AR2323" s="439">
        <f>IF(OR(AQ2323="",AQ2323="",AQ2323=0),"",6.213/(AQ2323*24))</f>
        <v/>
      </c>
      <c r="AS2323" s="436">
        <f>IF(OR(NOT(ISNUMBER(C2323)),NOT(ISNUMBER(AB2323))),"",IF(AG2323&lt;&gt;"",AG2323,AB2323)-C2323)</f>
        <v/>
      </c>
      <c r="AT2323" s="210" t="n"/>
      <c r="AU2323" s="206">
        <f>IF($B2323="","",TEXT($A2323,"yyyymmdd")&amp;"_P"&amp;$C2323&amp;"_C"&amp;$F2323&amp;"_"&amp;TRIM(RIGHT(SUBSTITUTE(TRIM(SUBSTITUTE($L2323,CHAR(160)," "))," ",REPT(" ",60)),60))&amp;IF($P2323="","","-"&amp;TRIM(RIGHT(SUBSTITUTE(TRIM(SUBSTITUTE($P2323,CHAR(160)," "))," ",REPT(" ",60)),60)))&amp;IF($T2323="","","-"&amp;TRIM(RIGHT(SUBSTITUTE(TRIM(SUBSTITUTE($T2323,CHAR(160)," "))," ",REPT(" ",60)),60)))&amp;".jpg")</f>
        <v/>
      </c>
    </row>
    <row r="2324" ht="42" customFormat="1" customHeight="1" s="240">
      <c r="A2324" s="247" t="n">
        <v>38634</v>
      </c>
      <c r="B2324" s="248" t="inlineStr">
        <is>
          <t>Supercheap Auto 1000, 9 October, 2005</t>
        </is>
      </c>
      <c r="C2324" s="248" t="n">
        <v>1</v>
      </c>
      <c r="D2324" s="248" t="n"/>
      <c r="E2324" s="248" t="n"/>
      <c r="F2324" s="248" t="n">
        <v>2</v>
      </c>
      <c r="G2324" s="248" t="inlineStr">
        <is>
          <t>Holden Racing Team</t>
        </is>
      </c>
      <c r="H2324" s="248" t="n"/>
      <c r="I2324" s="248" t="inlineStr">
        <is>
          <t>Holden, Mobil 1</t>
        </is>
      </c>
      <c r="J2324" s="248" t="inlineStr">
        <is>
          <t>Holden Commodore VZ</t>
        </is>
      </c>
      <c r="K2324" s="248" t="n"/>
      <c r="L2324" s="248" t="inlineStr">
        <is>
          <t>Mark Skaife</t>
        </is>
      </c>
      <c r="M2324" s="248" t="inlineStr">
        <is>
          <t>AUS</t>
        </is>
      </c>
      <c r="N2324" s="687">
        <f>_xlfn.LET(_xlpm.d,_xlfn.XLOOKUP(L2324,'[1]Birth Dates'!$A:$A,'[1]Birth Dates'!$B:$B,"",0),IF(_xlpm.d=0,"",_xlpm.d))</f>
        <v/>
      </c>
      <c r="O2324" s="220">
        <f>IF(OR(N2324="",A2324="",NOT(ISNUMBER(N2324)),N2324&gt;A2324),"",DATEDIF(N2324,A2324,"Y")&amp;" years, "&amp;DATEDIF(N2324,A2324,"YM")&amp;" months, "&amp;DATEDIF(N2324,A2324,"MD")&amp;" days")</f>
        <v/>
      </c>
      <c r="P2324" s="248" t="inlineStr">
        <is>
          <t>Todd Kelly</t>
        </is>
      </c>
      <c r="Q2324" s="248" t="inlineStr">
        <is>
          <t>AUS</t>
        </is>
      </c>
      <c r="R2324" s="687">
        <f>_xlfn.LET(_xlpm.d,_xlfn.XLOOKUP(P2324,'[1]Birth Dates'!$A:$A,'[1]Birth Dates'!$B:$B,"",0),IF(_xlpm.d=0,"",_xlpm.d))</f>
        <v/>
      </c>
      <c r="S2324" s="220">
        <f>IF(OR(R2324="",A2324="",NOT(ISNUMBER(R2324)),R2324&gt;A2324),"",DATEDIF(R2324,A2324,"Y")&amp;" years, "&amp;DATEDIF(R2324,A2324,"YM")&amp;" months, "&amp;DATEDIF(R2324,A2324,"MD")&amp;" days")</f>
        <v/>
      </c>
      <c r="T2324" s="248" t="n"/>
      <c r="U2324" s="248" t="n"/>
      <c r="V2324" s="687">
        <f>_xlfn.LET(_xlpm.d,_xlfn.XLOOKUP(T2324,'[1]Birth Dates'!$A:$A,'[1]Birth Dates'!$B:$B,"",0),IF(_xlpm.d=0,"",_xlpm.d))</f>
        <v/>
      </c>
      <c r="W2324" s="220">
        <f>IF(OR(V2324="",A2324="",NOT(ISNUMBER(V2324)),V2324&gt;A2324),"",DATEDIF(V2324,A2324,"Y")&amp;" years, "&amp;DATEDIF(V2324,A2324,"YM")&amp;" months, "&amp;DATEDIF(V2324,A2324,"MD")&amp;" days")</f>
        <v/>
      </c>
      <c r="X2324" s="220" t="n"/>
      <c r="Y2324" s="220" t="n"/>
      <c r="Z2324" s="220" t="n"/>
      <c r="AA2324" s="220" t="n"/>
      <c r="AB2324" s="248" t="n">
        <v>4</v>
      </c>
      <c r="AC2324" s="248" t="n"/>
      <c r="AD2324" s="248" t="n"/>
      <c r="AE2324" s="576" t="inlineStr"/>
      <c r="AF2324" s="418">
        <f>IF(OR(AE2324="",AE2324="",AE2324=0),"",6.213/(AE2324*24))</f>
        <v/>
      </c>
      <c r="AG2324" s="249" t="n"/>
      <c r="AH2324" s="576" t="inlineStr"/>
      <c r="AI2324" s="418">
        <f>IF(OR(AH2324="",AH2324="",AH2324=0),"",6.213/(AH2324*24))</f>
        <v/>
      </c>
      <c r="AJ2324" s="175">
        <f>IF(AND(ISNUMBER(AB2324),ISNUMBER(AG2324)),AB2324-AG2324,"")</f>
        <v/>
      </c>
      <c r="AK2324" s="248" t="n"/>
      <c r="AL2324" s="248" t="n">
        <v>161</v>
      </c>
      <c r="AM2324" s="719" t="n">
        <v>0.2758912152777778</v>
      </c>
      <c r="AN2324" s="671">
        <f>IF(OR(AL2324="",AM2324="",AM2324=0),"",AL2324*6.213/(AM2324*24))</f>
        <v/>
      </c>
      <c r="AO2324" s="477">
        <f>IF(AND(AL2324=AL2323,AM2324&lt;&gt;"",AM2323&lt;&gt;""),AM2324-AM2323,"")</f>
        <v/>
      </c>
      <c r="AP2324" s="248" t="n">
        <v>95</v>
      </c>
      <c r="AQ2324" s="576" t="inlineStr">
        <is>
          <t>2:08.6520</t>
        </is>
      </c>
      <c r="AR2324" s="439">
        <f>IF(OR(AQ2324="",AQ2324="",AQ2324=0),"",6.213/(AQ2324*24))</f>
        <v/>
      </c>
      <c r="AS2324" s="436">
        <f>IF(OR(NOT(ISNUMBER(C2324)),NOT(ISNUMBER(AB2324))),"",IF(AG2324&lt;&gt;"",AG2324,AB2324)-C2324)</f>
        <v/>
      </c>
      <c r="AT2324" s="216" t="n"/>
      <c r="AU2324" s="250">
        <f>IF($B2324="","",TEXT($A2324,"yyyymmdd")&amp;"_P"&amp;$C2324&amp;"_C"&amp;$F2324&amp;"_"&amp;TRIM(RIGHT(SUBSTITUTE(TRIM(SUBSTITUTE($L2324,CHAR(160)," "))," ",REPT(" ",60)),60))&amp;IF($P2324="","","-"&amp;TRIM(RIGHT(SUBSTITUTE(TRIM(SUBSTITUTE($P2324,CHAR(160)," "))," ",REPT(" ",60)),60)))&amp;IF($T2324="","","-"&amp;TRIM(RIGHT(SUBSTITUTE(TRIM(SUBSTITUTE($T2324,CHAR(160)," "))," ",REPT(" ",60)),60)))&amp;".jpg")</f>
        <v/>
      </c>
    </row>
    <row r="2325" ht="42" customHeight="1">
      <c r="A2325" s="173" t="n">
        <v>38634</v>
      </c>
      <c r="B2325" s="220" t="inlineStr">
        <is>
          <t>Supercheap Auto 1000, 9 October, 2005</t>
        </is>
      </c>
      <c r="C2325" s="220" t="n">
        <v>2</v>
      </c>
      <c r="D2325" s="220" t="n"/>
      <c r="E2325" s="220" t="n"/>
      <c r="F2325" s="220" t="n">
        <v>3</v>
      </c>
      <c r="G2325" s="220" t="inlineStr">
        <is>
          <t>Tasman Motorsport</t>
        </is>
      </c>
      <c r="H2325" s="220" t="n"/>
      <c r="I2325" s="220" t="inlineStr">
        <is>
          <t>Dodo</t>
        </is>
      </c>
      <c r="J2325" s="220" t="inlineStr">
        <is>
          <t>Holden Commodore VZ</t>
        </is>
      </c>
      <c r="K2325" s="220" t="n"/>
      <c r="L2325" s="220" t="inlineStr">
        <is>
          <t>Jason Richards</t>
        </is>
      </c>
      <c r="M2325" s="220" t="inlineStr">
        <is>
          <t>NZL</t>
        </is>
      </c>
      <c r="N2325" s="687">
        <f>_xlfn.LET(_xlpm.d,_xlfn.XLOOKUP(L2325,'[1]Birth Dates'!$A:$A,'[1]Birth Dates'!$B:$B,"",0),IF(_xlpm.d=0,"",_xlpm.d))</f>
        <v/>
      </c>
      <c r="O2325" s="220">
        <f>IF(OR(N2325="",A2325="",NOT(ISNUMBER(N2325)),N2325&gt;A2325),"",DATEDIF(N2325,A2325,"Y")&amp;" years, "&amp;DATEDIF(N2325,A2325,"YM")&amp;" months, "&amp;DATEDIF(N2325,A2325,"MD")&amp;" days")</f>
        <v/>
      </c>
      <c r="P2325" s="220" t="inlineStr">
        <is>
          <t>Jamie Whincup</t>
        </is>
      </c>
      <c r="Q2325" s="220" t="inlineStr">
        <is>
          <t>AUS</t>
        </is>
      </c>
      <c r="R2325" s="687">
        <f>_xlfn.LET(_xlpm.d,_xlfn.XLOOKUP(P2325,'[1]Birth Dates'!$A:$A,'[1]Birth Dates'!$B:$B,"",0),IF(_xlpm.d=0,"",_xlpm.d))</f>
        <v/>
      </c>
      <c r="S2325" s="220">
        <f>IF(OR(R2325="",A2325="",NOT(ISNUMBER(R2325)),R2325&gt;A2325),"",DATEDIF(R2325,A2325,"Y")&amp;" years, "&amp;DATEDIF(R2325,A2325,"YM")&amp;" months, "&amp;DATEDIF(R2325,A2325,"MD")&amp;" days")</f>
        <v/>
      </c>
      <c r="T2325" s="220" t="n"/>
      <c r="U2325" s="220" t="n"/>
      <c r="V2325" s="687">
        <f>_xlfn.LET(_xlpm.d,_xlfn.XLOOKUP(T2325,'[1]Birth Dates'!$A:$A,'[1]Birth Dates'!$B:$B,"",0),IF(_xlpm.d=0,"",_xlpm.d))</f>
        <v/>
      </c>
      <c r="W2325" s="220">
        <f>IF(OR(V2325="",A2325="",NOT(ISNUMBER(V2325)),V2325&gt;A2325),"",DATEDIF(V2325,A2325,"Y")&amp;" years, "&amp;DATEDIF(V2325,A2325,"YM")&amp;" months, "&amp;DATEDIF(V2325,A2325,"MD")&amp;" days")</f>
        <v/>
      </c>
      <c r="X2325" s="220" t="n"/>
      <c r="Y2325" s="220" t="n"/>
      <c r="Z2325" s="220" t="n"/>
      <c r="AA2325" s="220" t="n"/>
      <c r="AB2325" s="220" t="n">
        <v>7</v>
      </c>
      <c r="AC2325" s="220" t="n"/>
      <c r="AD2325" s="220" t="n"/>
      <c r="AE2325" s="577" t="inlineStr"/>
      <c r="AF2325" s="418">
        <f>IF(OR(AE2325="",AE2325="",AE2325=0),"",6.213/(AE2325*24))</f>
        <v/>
      </c>
      <c r="AG2325" s="251" t="n"/>
      <c r="AH2325" s="577" t="inlineStr"/>
      <c r="AI2325" s="418">
        <f>IF(OR(AH2325="",AH2325="",AH2325=0),"",6.213/(AH2325*24))</f>
        <v/>
      </c>
      <c r="AJ2325" s="175">
        <f>IF(AND(ISNUMBER(AB2325),ISNUMBER(AG2325)),AB2325-AG2325,"")</f>
        <v/>
      </c>
      <c r="AK2325" s="220" t="n"/>
      <c r="AL2325" s="220" t="n">
        <v>161</v>
      </c>
      <c r="AM2325" s="694" t="n">
        <v>2.4877</v>
      </c>
      <c r="AN2325" s="671">
        <f>IF(OR(AL2325="",AM2325="",AM2325=0),"",AL2325*6.213/(AM2325*24))</f>
        <v/>
      </c>
      <c r="AO2325" s="477">
        <f>IF(AND(AL2325=AL2324,AM2325&lt;&gt;"",AM2324&lt;&gt;""),AM2325-AM2324,"")</f>
        <v/>
      </c>
      <c r="AP2325" s="220" t="n"/>
      <c r="AQ2325" s="577" t="inlineStr"/>
      <c r="AR2325" s="439">
        <f>IF(OR(AQ2325="",AQ2325="",AQ2325=0),"",6.213/(AQ2325*24))</f>
        <v/>
      </c>
      <c r="AS2325" s="436">
        <f>IF(OR(NOT(ISNUMBER(C2325)),NOT(ISNUMBER(AB2325))),"",IF(AG2325&lt;&gt;"",AG2325,AB2325)-C2325)</f>
        <v/>
      </c>
      <c r="AT2325" s="217" t="n"/>
      <c r="AU2325" s="223">
        <f>IF($B2325="","",TEXT($A2325,"yyyymmdd")&amp;"_P"&amp;$C2325&amp;"_C"&amp;$F2325&amp;"_"&amp;TRIM(RIGHT(SUBSTITUTE(TRIM(SUBSTITUTE($L2325,CHAR(160)," "))," ",REPT(" ",60)),60))&amp;IF($P2325="","","-"&amp;TRIM(RIGHT(SUBSTITUTE(TRIM(SUBSTITUTE($P2325,CHAR(160)," "))," ",REPT(" ",60)),60)))&amp;IF($T2325="","","-"&amp;TRIM(RIGHT(SUBSTITUTE(TRIM(SUBSTITUTE($T2325,CHAR(160)," "))," ",REPT(" ",60)),60)))&amp;".jpg")</f>
        <v/>
      </c>
    </row>
    <row r="2326" ht="42" customHeight="1">
      <c r="A2326" s="173" t="n">
        <v>38634</v>
      </c>
      <c r="B2326" s="220" t="inlineStr">
        <is>
          <t>Supercheap Auto 1000, 9 October, 2005</t>
        </is>
      </c>
      <c r="C2326" s="220" t="n">
        <v>3</v>
      </c>
      <c r="D2326" s="220" t="n"/>
      <c r="E2326" s="220" t="n"/>
      <c r="F2326" s="220" t="n">
        <v>88</v>
      </c>
      <c r="G2326" s="220" t="inlineStr">
        <is>
          <t>Triple Eight Race Engineering</t>
        </is>
      </c>
      <c r="H2326" s="220" t="n"/>
      <c r="I2326" s="220" t="inlineStr">
        <is>
          <t>Betta Electrical</t>
        </is>
      </c>
      <c r="J2326" s="220" t="inlineStr">
        <is>
          <t>Ford Falcon BA</t>
        </is>
      </c>
      <c r="K2326" s="220" t="n"/>
      <c r="L2326" s="220" t="inlineStr">
        <is>
          <t>Steve Ellery</t>
        </is>
      </c>
      <c r="M2326" s="220" t="inlineStr">
        <is>
          <t>AUS</t>
        </is>
      </c>
      <c r="N2326" s="687">
        <f>_xlfn.LET(_xlpm.d,_xlfn.XLOOKUP(L2326,'[1]Birth Dates'!$A:$A,'[1]Birth Dates'!$B:$B,"",0),IF(_xlpm.d=0,"",_xlpm.d))</f>
        <v/>
      </c>
      <c r="O2326" s="220">
        <f>IF(OR(N2326="",A2326="",NOT(ISNUMBER(N2326)),N2326&gt;A2326),"",DATEDIF(N2326,A2326,"Y")&amp;" years, "&amp;DATEDIF(N2326,A2326,"YM")&amp;" months, "&amp;DATEDIF(N2326,A2326,"MD")&amp;" days")</f>
        <v/>
      </c>
      <c r="P2326" s="220" t="inlineStr">
        <is>
          <t>Adam Macrow</t>
        </is>
      </c>
      <c r="Q2326" s="220" t="inlineStr">
        <is>
          <t>AUS</t>
        </is>
      </c>
      <c r="R2326" s="687">
        <f>_xlfn.LET(_xlpm.d,_xlfn.XLOOKUP(P2326,'[1]Birth Dates'!$A:$A,'[1]Birth Dates'!$B:$B,"",0),IF(_xlpm.d=0,"",_xlpm.d))</f>
        <v/>
      </c>
      <c r="S2326" s="220">
        <f>IF(OR(R2326="",A2326="",NOT(ISNUMBER(R2326)),R2326&gt;A2326),"",DATEDIF(R2326,A2326,"Y")&amp;" years, "&amp;DATEDIF(R2326,A2326,"YM")&amp;" months, "&amp;DATEDIF(R2326,A2326,"MD")&amp;" days")</f>
        <v/>
      </c>
      <c r="T2326" s="220" t="n"/>
      <c r="U2326" s="220" t="n"/>
      <c r="V2326" s="687">
        <f>_xlfn.LET(_xlpm.d,_xlfn.XLOOKUP(T2326,'[1]Birth Dates'!$A:$A,'[1]Birth Dates'!$B:$B,"",0),IF(_xlpm.d=0,"",_xlpm.d))</f>
        <v/>
      </c>
      <c r="W2326" s="220">
        <f>IF(OR(V2326="",A2326="",NOT(ISNUMBER(V2326)),V2326&gt;A2326),"",DATEDIF(V2326,A2326,"Y")&amp;" years, "&amp;DATEDIF(V2326,A2326,"YM")&amp;" months, "&amp;DATEDIF(V2326,A2326,"MD")&amp;" days")</f>
        <v/>
      </c>
      <c r="X2326" s="220" t="n"/>
      <c r="Y2326" s="220" t="n"/>
      <c r="Z2326" s="220" t="n"/>
      <c r="AA2326" s="220" t="n"/>
      <c r="AB2326" s="220" t="n">
        <v>16</v>
      </c>
      <c r="AC2326" s="220" t="n"/>
      <c r="AD2326" s="220" t="n"/>
      <c r="AE2326" s="577" t="inlineStr"/>
      <c r="AF2326" s="418">
        <f>IF(OR(AE2326="",AE2326="",AE2326=0),"",6.213/(AE2326*24))</f>
        <v/>
      </c>
      <c r="AG2326" s="251" t="n"/>
      <c r="AH2326" s="577" t="inlineStr"/>
      <c r="AI2326" s="418">
        <f>IF(OR(AH2326="",AH2326="",AH2326=0),"",6.213/(AH2326*24))</f>
        <v/>
      </c>
      <c r="AJ2326" s="175">
        <f>IF(AND(ISNUMBER(AB2326),ISNUMBER(AG2326)),AB2326-AG2326,"")</f>
        <v/>
      </c>
      <c r="AK2326" s="220" t="n"/>
      <c r="AL2326" s="220" t="n">
        <v>161</v>
      </c>
      <c r="AM2326" s="694" t="n">
        <v>15.8041</v>
      </c>
      <c r="AN2326" s="671">
        <f>IF(OR(AL2326="",AM2326="",AM2326=0),"",AL2326*6.213/(AM2326*24))</f>
        <v/>
      </c>
      <c r="AO2326" s="477">
        <f>IF(AND(AL2326=AL2325,AM2326&lt;&gt;"",AM2325&lt;&gt;""),AM2326-AM2325,"")</f>
        <v/>
      </c>
      <c r="AP2326" s="220" t="n"/>
      <c r="AQ2326" s="577" t="inlineStr"/>
      <c r="AR2326" s="439">
        <f>IF(OR(AQ2326="",AQ2326="",AQ2326=0),"",6.213/(AQ2326*24))</f>
        <v/>
      </c>
      <c r="AS2326" s="436">
        <f>IF(OR(NOT(ISNUMBER(C2326)),NOT(ISNUMBER(AB2326))),"",IF(AG2326&lt;&gt;"",AG2326,AB2326)-C2326)</f>
        <v/>
      </c>
      <c r="AT2326" s="217" t="n"/>
      <c r="AU2326" s="223">
        <f>IF($B2326="","",TEXT($A2326,"yyyymmdd")&amp;"_P"&amp;$C2326&amp;"_C"&amp;$F2326&amp;"_"&amp;TRIM(RIGHT(SUBSTITUTE(TRIM(SUBSTITUTE($L2326,CHAR(160)," "))," ",REPT(" ",60)),60))&amp;IF($P2326="","","-"&amp;TRIM(RIGHT(SUBSTITUTE(TRIM(SUBSTITUTE($P2326,CHAR(160)," "))," ",REPT(" ",60)),60)))&amp;IF($T2326="","","-"&amp;TRIM(RIGHT(SUBSTITUTE(TRIM(SUBSTITUTE($T2326,CHAR(160)," "))," ",REPT(" ",60)),60)))&amp;".jpg")</f>
        <v/>
      </c>
    </row>
    <row r="2327" ht="42" customHeight="1">
      <c r="A2327" s="173" t="n">
        <v>38634</v>
      </c>
      <c r="B2327" s="220" t="inlineStr">
        <is>
          <t>Supercheap Auto 1000, 9 October, 2005</t>
        </is>
      </c>
      <c r="C2327" s="220" t="n">
        <v>4</v>
      </c>
      <c r="D2327" s="220" t="n"/>
      <c r="E2327" s="220" t="n"/>
      <c r="F2327" s="220" t="n">
        <v>34</v>
      </c>
      <c r="G2327" s="220" t="inlineStr">
        <is>
          <t>Garry Rogers Motorsport</t>
        </is>
      </c>
      <c r="H2327" s="220" t="n"/>
      <c r="I2327" s="220" t="inlineStr">
        <is>
          <t>Valvoline, Repco</t>
        </is>
      </c>
      <c r="J2327" s="220" t="inlineStr">
        <is>
          <t>Holden Commodore VZ</t>
        </is>
      </c>
      <c r="K2327" s="220" t="n"/>
      <c r="L2327" s="220" t="inlineStr">
        <is>
          <t>Cameron McConville</t>
        </is>
      </c>
      <c r="M2327" s="220" t="inlineStr">
        <is>
          <t>AUS</t>
        </is>
      </c>
      <c r="N2327" s="687">
        <f>_xlfn.LET(_xlpm.d,_xlfn.XLOOKUP(L2327,'[1]Birth Dates'!$A:$A,'[1]Birth Dates'!$B:$B,"",0),IF(_xlpm.d=0,"",_xlpm.d))</f>
        <v/>
      </c>
      <c r="O2327" s="220">
        <f>IF(OR(N2327="",A2327="",NOT(ISNUMBER(N2327)),N2327&gt;A2327),"",DATEDIF(N2327,A2327,"Y")&amp;" years, "&amp;DATEDIF(N2327,A2327,"YM")&amp;" months, "&amp;DATEDIF(N2327,A2327,"MD")&amp;" days")</f>
        <v/>
      </c>
      <c r="P2327" s="220" t="inlineStr">
        <is>
          <t>Andrew Jones</t>
        </is>
      </c>
      <c r="Q2327" s="220" t="inlineStr">
        <is>
          <t>AUS</t>
        </is>
      </c>
      <c r="R2327" s="687">
        <f>_xlfn.LET(_xlpm.d,_xlfn.XLOOKUP(P2327,'[1]Birth Dates'!$A:$A,'[1]Birth Dates'!$B:$B,"",0),IF(_xlpm.d=0,"",_xlpm.d))</f>
        <v/>
      </c>
      <c r="S2327" s="220">
        <f>IF(OR(R2327="",A2327="",NOT(ISNUMBER(R2327)),R2327&gt;A2327),"",DATEDIF(R2327,A2327,"Y")&amp;" years, "&amp;DATEDIF(R2327,A2327,"YM")&amp;" months, "&amp;DATEDIF(R2327,A2327,"MD")&amp;" days")</f>
        <v/>
      </c>
      <c r="T2327" s="220" t="n"/>
      <c r="U2327" s="220" t="n"/>
      <c r="V2327" s="687">
        <f>_xlfn.LET(_xlpm.d,_xlfn.XLOOKUP(T2327,'[1]Birth Dates'!$A:$A,'[1]Birth Dates'!$B:$B,"",0),IF(_xlpm.d=0,"",_xlpm.d))</f>
        <v/>
      </c>
      <c r="W2327" s="220">
        <f>IF(OR(V2327="",A2327="",NOT(ISNUMBER(V2327)),V2327&gt;A2327),"",DATEDIF(V2327,A2327,"Y")&amp;" years, "&amp;DATEDIF(V2327,A2327,"YM")&amp;" months, "&amp;DATEDIF(V2327,A2327,"MD")&amp;" days")</f>
        <v/>
      </c>
      <c r="X2327" s="220" t="n"/>
      <c r="Y2327" s="220" t="n"/>
      <c r="Z2327" s="220" t="n"/>
      <c r="AA2327" s="220" t="n"/>
      <c r="AB2327" s="220" t="n">
        <v>11</v>
      </c>
      <c r="AC2327" s="220" t="n"/>
      <c r="AD2327" s="220" t="n"/>
      <c r="AE2327" s="577" t="inlineStr"/>
      <c r="AF2327" s="418">
        <f>IF(OR(AE2327="",AE2327="",AE2327=0),"",6.213/(AE2327*24))</f>
        <v/>
      </c>
      <c r="AG2327" s="251" t="n"/>
      <c r="AH2327" s="577" t="inlineStr"/>
      <c r="AI2327" s="418">
        <f>IF(OR(AH2327="",AH2327="",AH2327=0),"",6.213/(AH2327*24))</f>
        <v/>
      </c>
      <c r="AJ2327" s="175">
        <f>IF(AND(ISNUMBER(AB2327),ISNUMBER(AG2327)),AB2327-AG2327,"")</f>
        <v/>
      </c>
      <c r="AK2327" s="220" t="n"/>
      <c r="AL2327" s="220" t="n">
        <v>161</v>
      </c>
      <c r="AM2327" s="694" t="n">
        <v>19.5755</v>
      </c>
      <c r="AN2327" s="671">
        <f>IF(OR(AL2327="",AM2327="",AM2327=0),"",AL2327*6.213/(AM2327*24))</f>
        <v/>
      </c>
      <c r="AO2327" s="477">
        <f>IF(AND(AL2327=AL2326,AM2327&lt;&gt;"",AM2326&lt;&gt;""),AM2327-AM2326,"")</f>
        <v/>
      </c>
      <c r="AP2327" s="220" t="n"/>
      <c r="AQ2327" s="577" t="inlineStr"/>
      <c r="AR2327" s="439">
        <f>IF(OR(AQ2327="",AQ2327="",AQ2327=0),"",6.213/(AQ2327*24))</f>
        <v/>
      </c>
      <c r="AS2327" s="436">
        <f>IF(OR(NOT(ISNUMBER(C2327)),NOT(ISNUMBER(AB2327))),"",IF(AG2327&lt;&gt;"",AG2327,AB2327)-C2327)</f>
        <v/>
      </c>
      <c r="AT2327" s="217" t="n"/>
      <c r="AU2327" s="223">
        <f>IF($B2327="","",TEXT($A2327,"yyyymmdd")&amp;"_P"&amp;$C2327&amp;"_C"&amp;$F2327&amp;"_"&amp;TRIM(RIGHT(SUBSTITUTE(TRIM(SUBSTITUTE($L2327,CHAR(160)," "))," ",REPT(" ",60)),60))&amp;IF($P2327="","","-"&amp;TRIM(RIGHT(SUBSTITUTE(TRIM(SUBSTITUTE($P2327,CHAR(160)," "))," ",REPT(" ",60)),60)))&amp;IF($T2327="","","-"&amp;TRIM(RIGHT(SUBSTITUTE(TRIM(SUBSTITUTE($T2327,CHAR(160)," "))," ",REPT(" ",60)),60)))&amp;".jpg")</f>
        <v/>
      </c>
    </row>
    <row r="2328" ht="42" customHeight="1">
      <c r="A2328" s="173" t="n">
        <v>38634</v>
      </c>
      <c r="B2328" s="220" t="inlineStr">
        <is>
          <t>Supercheap Auto 1000, 9 October, 2005</t>
        </is>
      </c>
      <c r="C2328" s="220" t="n">
        <v>5</v>
      </c>
      <c r="D2328" s="220" t="n"/>
      <c r="E2328" s="220" t="n"/>
      <c r="F2328" s="220" t="n">
        <v>9</v>
      </c>
      <c r="G2328" s="220" t="inlineStr">
        <is>
          <t>Stone Brothers Racing</t>
        </is>
      </c>
      <c r="H2328" s="220" t="n"/>
      <c r="I2328" s="220" t="inlineStr">
        <is>
          <t>Caltex</t>
        </is>
      </c>
      <c r="J2328" s="220" t="inlineStr">
        <is>
          <t>Ford Falcon BA</t>
        </is>
      </c>
      <c r="K2328" s="220" t="n"/>
      <c r="L2328" s="220" t="inlineStr">
        <is>
          <t>Russell Ingall</t>
        </is>
      </c>
      <c r="M2328" s="220" t="inlineStr">
        <is>
          <t>AUS</t>
        </is>
      </c>
      <c r="N2328" s="687">
        <f>_xlfn.LET(_xlpm.d,_xlfn.XLOOKUP(L2328,'[1]Birth Dates'!$A:$A,'[1]Birth Dates'!$B:$B,"",0),IF(_xlpm.d=0,"",_xlpm.d))</f>
        <v/>
      </c>
      <c r="O2328" s="220">
        <f>IF(OR(N2328="",A2328="",NOT(ISNUMBER(N2328)),N2328&gt;A2328),"",DATEDIF(N2328,A2328,"Y")&amp;" years, "&amp;DATEDIF(N2328,A2328,"YM")&amp;" months, "&amp;DATEDIF(N2328,A2328,"MD")&amp;" days")</f>
        <v/>
      </c>
      <c r="P2328" s="220" t="inlineStr">
        <is>
          <t>Luke Youlden</t>
        </is>
      </c>
      <c r="Q2328" s="220" t="inlineStr">
        <is>
          <t>AUS</t>
        </is>
      </c>
      <c r="R2328" s="687">
        <f>_xlfn.LET(_xlpm.d,_xlfn.XLOOKUP(P2328,'[1]Birth Dates'!$A:$A,'[1]Birth Dates'!$B:$B,"",0),IF(_xlpm.d=0,"",_xlpm.d))</f>
        <v/>
      </c>
      <c r="S2328" s="220">
        <f>IF(OR(R2328="",A2328="",NOT(ISNUMBER(R2328)),R2328&gt;A2328),"",DATEDIF(R2328,A2328,"Y")&amp;" years, "&amp;DATEDIF(R2328,A2328,"YM")&amp;" months, "&amp;DATEDIF(R2328,A2328,"MD")&amp;" days")</f>
        <v/>
      </c>
      <c r="T2328" s="220" t="n"/>
      <c r="U2328" s="220" t="n"/>
      <c r="V2328" s="687">
        <f>_xlfn.LET(_xlpm.d,_xlfn.XLOOKUP(T2328,'[1]Birth Dates'!$A:$A,'[1]Birth Dates'!$B:$B,"",0),IF(_xlpm.d=0,"",_xlpm.d))</f>
        <v/>
      </c>
      <c r="W2328" s="220">
        <f>IF(OR(V2328="",A2328="",NOT(ISNUMBER(V2328)),V2328&gt;A2328),"",DATEDIF(V2328,A2328,"Y")&amp;" years, "&amp;DATEDIF(V2328,A2328,"YM")&amp;" months, "&amp;DATEDIF(V2328,A2328,"MD")&amp;" days")</f>
        <v/>
      </c>
      <c r="X2328" s="220" t="n"/>
      <c r="Y2328" s="220" t="n"/>
      <c r="Z2328" s="220" t="n"/>
      <c r="AA2328" s="220" t="n"/>
      <c r="AB2328" s="220" t="n">
        <v>10</v>
      </c>
      <c r="AC2328" s="220" t="n"/>
      <c r="AD2328" s="220" t="n"/>
      <c r="AE2328" s="577" t="inlineStr"/>
      <c r="AF2328" s="418">
        <f>IF(OR(AE2328="",AE2328="",AE2328=0),"",6.213/(AE2328*24))</f>
        <v/>
      </c>
      <c r="AG2328" s="251" t="n"/>
      <c r="AH2328" s="577" t="inlineStr"/>
      <c r="AI2328" s="418">
        <f>IF(OR(AH2328="",AH2328="",AH2328=0),"",6.213/(AH2328*24))</f>
        <v/>
      </c>
      <c r="AJ2328" s="175">
        <f>IF(AND(ISNUMBER(AB2328),ISNUMBER(AG2328)),AB2328-AG2328,"")</f>
        <v/>
      </c>
      <c r="AK2328" s="220" t="n"/>
      <c r="AL2328" s="220" t="n">
        <v>161</v>
      </c>
      <c r="AM2328" s="694" t="n">
        <v>20.7574</v>
      </c>
      <c r="AN2328" s="671">
        <f>IF(OR(AL2328="",AM2328="",AM2328=0),"",AL2328*6.213/(AM2328*24))</f>
        <v/>
      </c>
      <c r="AO2328" s="477">
        <f>IF(AND(AL2328=AL2327,AM2328&lt;&gt;"",AM2327&lt;&gt;""),AM2328-AM2327,"")</f>
        <v/>
      </c>
      <c r="AP2328" s="220" t="n"/>
      <c r="AQ2328" s="577" t="inlineStr"/>
      <c r="AR2328" s="439">
        <f>IF(OR(AQ2328="",AQ2328="",AQ2328=0),"",6.213/(AQ2328*24))</f>
        <v/>
      </c>
      <c r="AS2328" s="436">
        <f>IF(OR(NOT(ISNUMBER(C2328)),NOT(ISNUMBER(AB2328))),"",IF(AG2328&lt;&gt;"",AG2328,AB2328)-C2328)</f>
        <v/>
      </c>
      <c r="AT2328" s="217" t="n"/>
      <c r="AU2328" s="223">
        <f>IF($B2328="","",TEXT($A2328,"yyyymmdd")&amp;"_P"&amp;$C2328&amp;"_C"&amp;$F2328&amp;"_"&amp;TRIM(RIGHT(SUBSTITUTE(TRIM(SUBSTITUTE($L2328,CHAR(160)," "))," ",REPT(" ",60)),60))&amp;IF($P2328="","","-"&amp;TRIM(RIGHT(SUBSTITUTE(TRIM(SUBSTITUTE($P2328,CHAR(160)," "))," ",REPT(" ",60)),60)))&amp;IF($T2328="","","-"&amp;TRIM(RIGHT(SUBSTITUTE(TRIM(SUBSTITUTE($T2328,CHAR(160)," "))," ",REPT(" ",60)),60)))&amp;".jpg")</f>
        <v/>
      </c>
    </row>
    <row r="2329" ht="42" customHeight="1">
      <c r="A2329" s="173" t="n">
        <v>38634</v>
      </c>
      <c r="B2329" s="220" t="inlineStr">
        <is>
          <t>Supercheap Auto 1000, 9 October, 2005</t>
        </is>
      </c>
      <c r="C2329" s="220" t="n">
        <v>6</v>
      </c>
      <c r="D2329" s="220" t="n"/>
      <c r="E2329" s="220" t="n"/>
      <c r="F2329" s="220" t="n">
        <v>50</v>
      </c>
      <c r="G2329" s="220" t="inlineStr">
        <is>
          <t>Paul Weel Racing</t>
        </is>
      </c>
      <c r="H2329" s="220" t="n"/>
      <c r="I2329" s="220" t="inlineStr">
        <is>
          <t>Supercheap Auto</t>
        </is>
      </c>
      <c r="J2329" s="220" t="inlineStr">
        <is>
          <t>Holden Commodore VZ</t>
        </is>
      </c>
      <c r="K2329" s="220" t="n"/>
      <c r="L2329" s="220" t="inlineStr">
        <is>
          <t>Owen Kelly</t>
        </is>
      </c>
      <c r="M2329" s="220" t="inlineStr">
        <is>
          <t>AUS</t>
        </is>
      </c>
      <c r="N2329" s="687">
        <f>_xlfn.LET(_xlpm.d,_xlfn.XLOOKUP(L2329,'[1]Birth Dates'!$A:$A,'[1]Birth Dates'!$B:$B,"",0),IF(_xlpm.d=0,"",_xlpm.d))</f>
        <v/>
      </c>
      <c r="O2329" s="220">
        <f>IF(OR(N2329="",A2329="",NOT(ISNUMBER(N2329)),N2329&gt;A2329),"",DATEDIF(N2329,A2329,"Y")&amp;" years, "&amp;DATEDIF(N2329,A2329,"YM")&amp;" months, "&amp;DATEDIF(N2329,A2329,"MD")&amp;" days")</f>
        <v/>
      </c>
      <c r="P2329" s="220" t="inlineStr">
        <is>
          <t>Nathan Pretty</t>
        </is>
      </c>
      <c r="Q2329" s="220" t="inlineStr">
        <is>
          <t>AUS</t>
        </is>
      </c>
      <c r="R2329" s="687">
        <f>_xlfn.LET(_xlpm.d,_xlfn.XLOOKUP(P2329,'[1]Birth Dates'!$A:$A,'[1]Birth Dates'!$B:$B,"",0),IF(_xlpm.d=0,"",_xlpm.d))</f>
        <v/>
      </c>
      <c r="S2329" s="220">
        <f>IF(OR(R2329="",A2329="",NOT(ISNUMBER(R2329)),R2329&gt;A2329),"",DATEDIF(R2329,A2329,"Y")&amp;" years, "&amp;DATEDIF(R2329,A2329,"YM")&amp;" months, "&amp;DATEDIF(R2329,A2329,"MD")&amp;" days")</f>
        <v/>
      </c>
      <c r="T2329" s="220" t="n"/>
      <c r="U2329" s="220" t="n"/>
      <c r="V2329" s="687">
        <f>_xlfn.LET(_xlpm.d,_xlfn.XLOOKUP(T2329,'[1]Birth Dates'!$A:$A,'[1]Birth Dates'!$B:$B,"",0),IF(_xlpm.d=0,"",_xlpm.d))</f>
        <v/>
      </c>
      <c r="W2329" s="220">
        <f>IF(OR(V2329="",A2329="",NOT(ISNUMBER(V2329)),V2329&gt;A2329),"",DATEDIF(V2329,A2329,"Y")&amp;" years, "&amp;DATEDIF(V2329,A2329,"YM")&amp;" months, "&amp;DATEDIF(V2329,A2329,"MD")&amp;" days")</f>
        <v/>
      </c>
      <c r="X2329" s="220" t="n"/>
      <c r="Y2329" s="220" t="n"/>
      <c r="Z2329" s="220" t="n"/>
      <c r="AA2329" s="220" t="n"/>
      <c r="AB2329" s="220" t="n">
        <v>33</v>
      </c>
      <c r="AC2329" s="220" t="n"/>
      <c r="AD2329" s="220" t="n"/>
      <c r="AE2329" s="577" t="inlineStr"/>
      <c r="AF2329" s="418">
        <f>IF(OR(AE2329="",AE2329="",AE2329=0),"",6.213/(AE2329*24))</f>
        <v/>
      </c>
      <c r="AG2329" s="251" t="n"/>
      <c r="AH2329" s="577" t="inlineStr"/>
      <c r="AI2329" s="418">
        <f>IF(OR(AH2329="",AH2329="",AH2329=0),"",6.213/(AH2329*24))</f>
        <v/>
      </c>
      <c r="AJ2329" s="175">
        <f>IF(AND(ISNUMBER(AB2329),ISNUMBER(AG2329)),AB2329-AG2329,"")</f>
        <v/>
      </c>
      <c r="AK2329" s="220" t="n"/>
      <c r="AL2329" s="220" t="n">
        <v>161</v>
      </c>
      <c r="AM2329" s="694" t="n">
        <v>51.0579</v>
      </c>
      <c r="AN2329" s="671">
        <f>IF(OR(AL2329="",AM2329="",AM2329=0),"",AL2329*6.213/(AM2329*24))</f>
        <v/>
      </c>
      <c r="AO2329" s="477">
        <f>IF(AND(AL2329=AL2328,AM2329&lt;&gt;"",AM2328&lt;&gt;""),AM2329-AM2328,"")</f>
        <v/>
      </c>
      <c r="AP2329" s="220" t="n"/>
      <c r="AQ2329" s="577" t="inlineStr"/>
      <c r="AR2329" s="439">
        <f>IF(OR(AQ2329="",AQ2329="",AQ2329=0),"",6.213/(AQ2329*24))</f>
        <v/>
      </c>
      <c r="AS2329" s="436">
        <f>IF(OR(NOT(ISNUMBER(C2329)),NOT(ISNUMBER(AB2329))),"",IF(AG2329&lt;&gt;"",AG2329,AB2329)-C2329)</f>
        <v/>
      </c>
      <c r="AT2329" s="217" t="n"/>
      <c r="AU2329" s="223">
        <f>IF($B2329="","",TEXT($A2329,"yyyymmdd")&amp;"_P"&amp;$C2329&amp;"_C"&amp;$F2329&amp;"_"&amp;TRIM(RIGHT(SUBSTITUTE(TRIM(SUBSTITUTE($L2329,CHAR(160)," "))," ",REPT(" ",60)),60))&amp;IF($P2329="","","-"&amp;TRIM(RIGHT(SUBSTITUTE(TRIM(SUBSTITUTE($P2329,CHAR(160)," "))," ",REPT(" ",60)),60)))&amp;IF($T2329="","","-"&amp;TRIM(RIGHT(SUBSTITUTE(TRIM(SUBSTITUTE($T2329,CHAR(160)," "))," ",REPT(" ",60)),60)))&amp;".jpg")</f>
        <v/>
      </c>
    </row>
    <row r="2330" ht="42" customHeight="1">
      <c r="A2330" s="173" t="n">
        <v>38634</v>
      </c>
      <c r="B2330" s="220" t="inlineStr">
        <is>
          <t>Supercheap Auto 1000, 9 October, 2005</t>
        </is>
      </c>
      <c r="C2330" s="220" t="n">
        <v>7</v>
      </c>
      <c r="D2330" s="220" t="n"/>
      <c r="E2330" s="220" t="n"/>
      <c r="F2330" s="220" t="n">
        <v>12</v>
      </c>
      <c r="G2330" s="220" t="inlineStr">
        <is>
          <t>Brad Jones Racing</t>
        </is>
      </c>
      <c r="H2330" s="220" t="n"/>
      <c r="I2330" s="220" t="inlineStr">
        <is>
          <t>BOC Gas and Gear</t>
        </is>
      </c>
      <c r="J2330" s="220" t="inlineStr">
        <is>
          <t>Ford Falcon BA</t>
        </is>
      </c>
      <c r="K2330" s="220" t="n"/>
      <c r="L2330" s="220" t="inlineStr">
        <is>
          <t>John Cleland</t>
        </is>
      </c>
      <c r="M2330" s="220" t="inlineStr">
        <is>
          <t>GBR</t>
        </is>
      </c>
      <c r="N2330" s="687">
        <f>_xlfn.LET(_xlpm.d,_xlfn.XLOOKUP(L2330,'[1]Birth Dates'!$A:$A,'[1]Birth Dates'!$B:$B,"",0),IF(_xlpm.d=0,"",_xlpm.d))</f>
        <v/>
      </c>
      <c r="O2330" s="220">
        <f>IF(OR(N2330="",A2330="",NOT(ISNUMBER(N2330)),N2330&gt;A2330),"",DATEDIF(N2330,A2330,"Y")&amp;" years, "&amp;DATEDIF(N2330,A2330,"YM")&amp;" months, "&amp;DATEDIF(N2330,A2330,"MD")&amp;" days")</f>
        <v/>
      </c>
      <c r="P2330" s="220" t="inlineStr">
        <is>
          <t>Dale Brede</t>
        </is>
      </c>
      <c r="Q2330" s="220" t="inlineStr">
        <is>
          <t>AUS</t>
        </is>
      </c>
      <c r="R2330" s="687">
        <f>_xlfn.LET(_xlpm.d,_xlfn.XLOOKUP(P2330,'[1]Birth Dates'!$A:$A,'[1]Birth Dates'!$B:$B,"",0),IF(_xlpm.d=0,"",_xlpm.d))</f>
        <v/>
      </c>
      <c r="S2330" s="220">
        <f>IF(OR(R2330="",A2330="",NOT(ISNUMBER(R2330)),R2330&gt;A2330),"",DATEDIF(R2330,A2330,"Y")&amp;" years, "&amp;DATEDIF(R2330,A2330,"YM")&amp;" months, "&amp;DATEDIF(R2330,A2330,"MD")&amp;" days")</f>
        <v/>
      </c>
      <c r="T2330" s="220" t="n"/>
      <c r="U2330" s="220" t="n"/>
      <c r="V2330" s="687">
        <f>_xlfn.LET(_xlpm.d,_xlfn.XLOOKUP(T2330,'[1]Birth Dates'!$A:$A,'[1]Birth Dates'!$B:$B,"",0),IF(_xlpm.d=0,"",_xlpm.d))</f>
        <v/>
      </c>
      <c r="W2330" s="220">
        <f>IF(OR(V2330="",A2330="",NOT(ISNUMBER(V2330)),V2330&gt;A2330),"",DATEDIF(V2330,A2330,"Y")&amp;" years, "&amp;DATEDIF(V2330,A2330,"YM")&amp;" months, "&amp;DATEDIF(V2330,A2330,"MD")&amp;" days")</f>
        <v/>
      </c>
      <c r="X2330" s="220" t="n"/>
      <c r="Y2330" s="220" t="n"/>
      <c r="Z2330" s="220" t="n"/>
      <c r="AA2330" s="220" t="n"/>
      <c r="AB2330" s="220" t="n">
        <v>29</v>
      </c>
      <c r="AC2330" s="220" t="n"/>
      <c r="AD2330" s="220" t="n"/>
      <c r="AE2330" s="577" t="inlineStr"/>
      <c r="AF2330" s="418">
        <f>IF(OR(AE2330="",AE2330="",AE2330=0),"",6.213/(AE2330*24))</f>
        <v/>
      </c>
      <c r="AG2330" s="251" t="n"/>
      <c r="AH2330" s="577" t="inlineStr"/>
      <c r="AI2330" s="418">
        <f>IF(OR(AH2330="",AH2330="",AH2330=0),"",6.213/(AH2330*24))</f>
        <v/>
      </c>
      <c r="AJ2330" s="175">
        <f>IF(AND(ISNUMBER(AB2330),ISNUMBER(AG2330)),AB2330-AG2330,"")</f>
        <v/>
      </c>
      <c r="AK2330" s="220" t="n"/>
      <c r="AL2330" s="220" t="n">
        <v>159</v>
      </c>
      <c r="AM2330" s="694" t="inlineStr">
        <is>
          <t>+2 laps</t>
        </is>
      </c>
      <c r="AN2330" s="671">
        <f>IF(OR(AL2330="",AM2330="",AM2330=0),"",AL2330*6.213/(AM2330*24))</f>
        <v/>
      </c>
      <c r="AO2330" s="477">
        <f>IF(AND(AL2330=AL2329,AM2330&lt;&gt;"",AM2329&lt;&gt;""),AM2330-AM2329,"")</f>
        <v/>
      </c>
      <c r="AP2330" s="220" t="n"/>
      <c r="AQ2330" s="577" t="inlineStr"/>
      <c r="AR2330" s="439">
        <f>IF(OR(AQ2330="",AQ2330="",AQ2330=0),"",6.213/(AQ2330*24))</f>
        <v/>
      </c>
      <c r="AS2330" s="436">
        <f>IF(OR(NOT(ISNUMBER(C2330)),NOT(ISNUMBER(AB2330))),"",IF(AG2330&lt;&gt;"",AG2330,AB2330)-C2330)</f>
        <v/>
      </c>
      <c r="AT2330" s="217" t="n"/>
      <c r="AU2330" s="223">
        <f>IF($B2330="","",TEXT($A2330,"yyyymmdd")&amp;"_P"&amp;$C2330&amp;"_C"&amp;$F2330&amp;"_"&amp;TRIM(RIGHT(SUBSTITUTE(TRIM(SUBSTITUTE($L2330,CHAR(160)," "))," ",REPT(" ",60)),60))&amp;IF($P2330="","","-"&amp;TRIM(RIGHT(SUBSTITUTE(TRIM(SUBSTITUTE($P2330,CHAR(160)," "))," ",REPT(" ",60)),60)))&amp;IF($T2330="","","-"&amp;TRIM(RIGHT(SUBSTITUTE(TRIM(SUBSTITUTE($T2330,CHAR(160)," "))," ",REPT(" ",60)),60)))&amp;".jpg")</f>
        <v/>
      </c>
    </row>
    <row r="2331" ht="42" customHeight="1">
      <c r="A2331" s="173" t="n">
        <v>38634</v>
      </c>
      <c r="B2331" s="220" t="inlineStr">
        <is>
          <t>Supercheap Auto 1000, 9 October, 2005</t>
        </is>
      </c>
      <c r="C2331" s="220" t="n">
        <v>8</v>
      </c>
      <c r="D2331" s="220" t="n"/>
      <c r="E2331" s="220" t="n"/>
      <c r="F2331" s="220" t="n">
        <v>48</v>
      </c>
      <c r="G2331" s="220" t="inlineStr">
        <is>
          <t>WPS Racing</t>
        </is>
      </c>
      <c r="H2331" s="220" t="n"/>
      <c r="I2331" s="220" t="inlineStr">
        <is>
          <t>WPS Financial Services</t>
        </is>
      </c>
      <c r="J2331" s="220" t="inlineStr">
        <is>
          <t>Ford Falcon BA</t>
        </is>
      </c>
      <c r="K2331" s="220" t="n"/>
      <c r="L2331" s="220" t="inlineStr">
        <is>
          <t>Craig Baird</t>
        </is>
      </c>
      <c r="M2331" s="220" t="inlineStr">
        <is>
          <t>NZL</t>
        </is>
      </c>
      <c r="N2331" s="687">
        <f>_xlfn.LET(_xlpm.d,_xlfn.XLOOKUP(L2331,'[1]Birth Dates'!$A:$A,'[1]Birth Dates'!$B:$B,"",0),IF(_xlpm.d=0,"",_xlpm.d))</f>
        <v/>
      </c>
      <c r="O2331" s="220">
        <f>IF(OR(N2331="",A2331="",NOT(ISNUMBER(N2331)),N2331&gt;A2331),"",DATEDIF(N2331,A2331,"Y")&amp;" years, "&amp;DATEDIF(N2331,A2331,"YM")&amp;" months, "&amp;DATEDIF(N2331,A2331,"MD")&amp;" days")</f>
        <v/>
      </c>
      <c r="P2331" s="220" t="inlineStr">
        <is>
          <t>David Besnard</t>
        </is>
      </c>
      <c r="Q2331" s="220" t="inlineStr">
        <is>
          <t>AUS</t>
        </is>
      </c>
      <c r="R2331" s="687">
        <f>_xlfn.LET(_xlpm.d,_xlfn.XLOOKUP(P2331,'[1]Birth Dates'!$A:$A,'[1]Birth Dates'!$B:$B,"",0),IF(_xlpm.d=0,"",_xlpm.d))</f>
        <v/>
      </c>
      <c r="S2331" s="220">
        <f>IF(OR(R2331="",A2331="",NOT(ISNUMBER(R2331)),R2331&gt;A2331),"",DATEDIF(R2331,A2331,"Y")&amp;" years, "&amp;DATEDIF(R2331,A2331,"YM")&amp;" months, "&amp;DATEDIF(R2331,A2331,"MD")&amp;" days")</f>
        <v/>
      </c>
      <c r="T2331" s="220" t="n"/>
      <c r="U2331" s="220" t="n"/>
      <c r="V2331" s="687">
        <f>_xlfn.LET(_xlpm.d,_xlfn.XLOOKUP(T2331,'[1]Birth Dates'!$A:$A,'[1]Birth Dates'!$B:$B,"",0),IF(_xlpm.d=0,"",_xlpm.d))</f>
        <v/>
      </c>
      <c r="W2331" s="220">
        <f>IF(OR(V2331="",A2331="",NOT(ISNUMBER(V2331)),V2331&gt;A2331),"",DATEDIF(V2331,A2331,"Y")&amp;" years, "&amp;DATEDIF(V2331,A2331,"YM")&amp;" months, "&amp;DATEDIF(V2331,A2331,"MD")&amp;" days")</f>
        <v/>
      </c>
      <c r="X2331" s="220" t="n"/>
      <c r="Y2331" s="220" t="n"/>
      <c r="Z2331" s="220" t="n"/>
      <c r="AA2331" s="220" t="n"/>
      <c r="AB2331" s="220" t="n">
        <v>19</v>
      </c>
      <c r="AC2331" s="220" t="n"/>
      <c r="AD2331" s="220" t="n"/>
      <c r="AE2331" s="577" t="inlineStr"/>
      <c r="AF2331" s="418">
        <f>IF(OR(AE2331="",AE2331="",AE2331=0),"",6.213/(AE2331*24))</f>
        <v/>
      </c>
      <c r="AG2331" s="251" t="n"/>
      <c r="AH2331" s="577" t="inlineStr"/>
      <c r="AI2331" s="418">
        <f>IF(OR(AH2331="",AH2331="",AH2331=0),"",6.213/(AH2331*24))</f>
        <v/>
      </c>
      <c r="AJ2331" s="175">
        <f>IF(AND(ISNUMBER(AB2331),ISNUMBER(AG2331)),AB2331-AG2331,"")</f>
        <v/>
      </c>
      <c r="AK2331" s="220" t="n"/>
      <c r="AL2331" s="220" t="n">
        <v>158</v>
      </c>
      <c r="AM2331" s="694" t="inlineStr">
        <is>
          <t>+3 laps</t>
        </is>
      </c>
      <c r="AN2331" s="671">
        <f>IF(OR(AL2331="",AM2331="",AM2331=0),"",AL2331*6.213/(AM2331*24))</f>
        <v/>
      </c>
      <c r="AO2331" s="477">
        <f>IF(AND(AL2331=AL2330,AM2331&lt;&gt;"",AM2330&lt;&gt;""),AM2331-AM2330,"")</f>
        <v/>
      </c>
      <c r="AP2331" s="220" t="n"/>
      <c r="AQ2331" s="577" t="inlineStr"/>
      <c r="AR2331" s="439">
        <f>IF(OR(AQ2331="",AQ2331="",AQ2331=0),"",6.213/(AQ2331*24))</f>
        <v/>
      </c>
      <c r="AS2331" s="436">
        <f>IF(OR(NOT(ISNUMBER(C2331)),NOT(ISNUMBER(AB2331))),"",IF(AG2331&lt;&gt;"",AG2331,AB2331)-C2331)</f>
        <v/>
      </c>
      <c r="AT2331" s="217" t="n"/>
      <c r="AU2331" s="223">
        <f>IF($B2331="","",TEXT($A2331,"yyyymmdd")&amp;"_P"&amp;$C2331&amp;"_C"&amp;$F2331&amp;"_"&amp;TRIM(RIGHT(SUBSTITUTE(TRIM(SUBSTITUTE($L2331,CHAR(160)," "))," ",REPT(" ",60)),60))&amp;IF($P2331="","","-"&amp;TRIM(RIGHT(SUBSTITUTE(TRIM(SUBSTITUTE($P2331,CHAR(160)," "))," ",REPT(" ",60)),60)))&amp;IF($T2331="","","-"&amp;TRIM(RIGHT(SUBSTITUTE(TRIM(SUBSTITUTE($T2331,CHAR(160)," "))," ",REPT(" ",60)),60)))&amp;".jpg")</f>
        <v/>
      </c>
    </row>
    <row r="2332" ht="42" customHeight="1">
      <c r="A2332" s="173" t="n">
        <v>38634</v>
      </c>
      <c r="B2332" s="220" t="inlineStr">
        <is>
          <t>Supercheap Auto 1000, 9 October, 2005</t>
        </is>
      </c>
      <c r="C2332" s="220" t="n">
        <v>9</v>
      </c>
      <c r="D2332" s="220" t="n"/>
      <c r="E2332" s="220" t="n"/>
      <c r="F2332" s="220" t="n">
        <v>18</v>
      </c>
      <c r="G2332" s="220" t="inlineStr">
        <is>
          <t>Dick Johnson Racing</t>
        </is>
      </c>
      <c r="H2332" s="220" t="n"/>
      <c r="I2332" s="220" t="inlineStr">
        <is>
          <t>Westpoint</t>
        </is>
      </c>
      <c r="J2332" s="220" t="inlineStr">
        <is>
          <t>Ford Falcon BA</t>
        </is>
      </c>
      <c r="K2332" s="220" t="n"/>
      <c r="L2332" s="220" t="inlineStr">
        <is>
          <t>Glenn Seton</t>
        </is>
      </c>
      <c r="M2332" s="220" t="inlineStr">
        <is>
          <t>AUS</t>
        </is>
      </c>
      <c r="N2332" s="687">
        <f>_xlfn.LET(_xlpm.d,_xlfn.XLOOKUP(L2332,'[1]Birth Dates'!$A:$A,'[1]Birth Dates'!$B:$B,"",0),IF(_xlpm.d=0,"",_xlpm.d))</f>
        <v/>
      </c>
      <c r="O2332" s="220">
        <f>IF(OR(N2332="",A2332="",NOT(ISNUMBER(N2332)),N2332&gt;A2332),"",DATEDIF(N2332,A2332,"Y")&amp;" years, "&amp;DATEDIF(N2332,A2332,"YM")&amp;" months, "&amp;DATEDIF(N2332,A2332,"MD")&amp;" days")</f>
        <v/>
      </c>
      <c r="P2332" s="220" t="inlineStr">
        <is>
          <t>Dean Canto</t>
        </is>
      </c>
      <c r="Q2332" s="220" t="inlineStr">
        <is>
          <t>AUS</t>
        </is>
      </c>
      <c r="R2332" s="687">
        <f>_xlfn.LET(_xlpm.d,_xlfn.XLOOKUP(P2332,'[1]Birth Dates'!$A:$A,'[1]Birth Dates'!$B:$B,"",0),IF(_xlpm.d=0,"",_xlpm.d))</f>
        <v/>
      </c>
      <c r="S2332" s="220">
        <f>IF(OR(R2332="",A2332="",NOT(ISNUMBER(R2332)),R2332&gt;A2332),"",DATEDIF(R2332,A2332,"Y")&amp;" years, "&amp;DATEDIF(R2332,A2332,"YM")&amp;" months, "&amp;DATEDIF(R2332,A2332,"MD")&amp;" days")</f>
        <v/>
      </c>
      <c r="T2332" s="220" t="n"/>
      <c r="U2332" s="220" t="n"/>
      <c r="V2332" s="687">
        <f>_xlfn.LET(_xlpm.d,_xlfn.XLOOKUP(T2332,'[1]Birth Dates'!$A:$A,'[1]Birth Dates'!$B:$B,"",0),IF(_xlpm.d=0,"",_xlpm.d))</f>
        <v/>
      </c>
      <c r="W2332" s="220">
        <f>IF(OR(V2332="",A2332="",NOT(ISNUMBER(V2332)),V2332&gt;A2332),"",DATEDIF(V2332,A2332,"Y")&amp;" years, "&amp;DATEDIF(V2332,A2332,"YM")&amp;" months, "&amp;DATEDIF(V2332,A2332,"MD")&amp;" days")</f>
        <v/>
      </c>
      <c r="X2332" s="220" t="n"/>
      <c r="Y2332" s="220" t="n"/>
      <c r="Z2332" s="220" t="n"/>
      <c r="AA2332" s="220" t="n"/>
      <c r="AB2332" s="220" t="n">
        <v>8</v>
      </c>
      <c r="AC2332" s="220" t="n"/>
      <c r="AD2332" s="220" t="n"/>
      <c r="AE2332" s="577" t="inlineStr"/>
      <c r="AF2332" s="418">
        <f>IF(OR(AE2332="",AE2332="",AE2332=0),"",6.213/(AE2332*24))</f>
        <v/>
      </c>
      <c r="AG2332" s="251" t="n"/>
      <c r="AH2332" s="577" t="inlineStr"/>
      <c r="AI2332" s="418">
        <f>IF(OR(AH2332="",AH2332="",AH2332=0),"",6.213/(AH2332*24))</f>
        <v/>
      </c>
      <c r="AJ2332" s="175">
        <f>IF(AND(ISNUMBER(AB2332),ISNUMBER(AG2332)),AB2332-AG2332,"")</f>
        <v/>
      </c>
      <c r="AK2332" s="220" t="n"/>
      <c r="AL2332" s="220" t="n">
        <v>158</v>
      </c>
      <c r="AM2332" s="694" t="inlineStr">
        <is>
          <t>+3 laps</t>
        </is>
      </c>
      <c r="AN2332" s="671">
        <f>IF(OR(AL2332="",AM2332="",AM2332=0),"",AL2332*6.213/(AM2332*24))</f>
        <v/>
      </c>
      <c r="AO2332" s="477">
        <f>IF(AND(AL2332=AL2331,AM2332&lt;&gt;"",AM2331&lt;&gt;""),AM2332-AM2331,"")</f>
        <v/>
      </c>
      <c r="AP2332" s="220" t="n"/>
      <c r="AQ2332" s="577" t="inlineStr"/>
      <c r="AR2332" s="439">
        <f>IF(OR(AQ2332="",AQ2332="",AQ2332=0),"",6.213/(AQ2332*24))</f>
        <v/>
      </c>
      <c r="AS2332" s="436">
        <f>IF(OR(NOT(ISNUMBER(C2332)),NOT(ISNUMBER(AB2332))),"",IF(AG2332&lt;&gt;"",AG2332,AB2332)-C2332)</f>
        <v/>
      </c>
      <c r="AT2332" s="217" t="n"/>
      <c r="AU2332" s="223">
        <f>IF($B2332="","",TEXT($A2332,"yyyymmdd")&amp;"_P"&amp;$C2332&amp;"_C"&amp;$F2332&amp;"_"&amp;TRIM(RIGHT(SUBSTITUTE(TRIM(SUBSTITUTE($L2332,CHAR(160)," "))," ",REPT(" ",60)),60))&amp;IF($P2332="","","-"&amp;TRIM(RIGHT(SUBSTITUTE(TRIM(SUBSTITUTE($P2332,CHAR(160)," "))," ",REPT(" ",60)),60)))&amp;IF($T2332="","","-"&amp;TRIM(RIGHT(SUBSTITUTE(TRIM(SUBSTITUTE($T2332,CHAR(160)," "))," ",REPT(" ",60)),60)))&amp;".jpg")</f>
        <v/>
      </c>
    </row>
    <row r="2333" ht="42" customHeight="1">
      <c r="A2333" s="173" t="n">
        <v>38634</v>
      </c>
      <c r="B2333" s="220" t="inlineStr">
        <is>
          <t>Supercheap Auto 1000, 9 October, 2005</t>
        </is>
      </c>
      <c r="C2333" s="220" t="n">
        <v>10</v>
      </c>
      <c r="D2333" s="220" t="n"/>
      <c r="E2333" s="220" t="n"/>
      <c r="F2333" s="542" t="inlineStr">
        <is>
          <t>021</t>
        </is>
      </c>
      <c r="G2333" s="220" t="inlineStr">
        <is>
          <t>Team Kiwi Racing</t>
        </is>
      </c>
      <c r="H2333" s="220" t="n"/>
      <c r="I2333" s="220" t="inlineStr">
        <is>
          <t>Team Kiwi Racing, Sirromet Wines</t>
        </is>
      </c>
      <c r="J2333" s="220" t="inlineStr">
        <is>
          <t>Holden Commodore VZ</t>
        </is>
      </c>
      <c r="K2333" s="220" t="n"/>
      <c r="L2333" s="220" t="inlineStr">
        <is>
          <t>John Faulkner</t>
        </is>
      </c>
      <c r="M2333" s="220" t="inlineStr">
        <is>
          <t>NZL</t>
        </is>
      </c>
      <c r="N2333" s="687">
        <f>_xlfn.LET(_xlpm.d,_xlfn.XLOOKUP(L2333,'[1]Birth Dates'!$A:$A,'[1]Birth Dates'!$B:$B,"",0),IF(_xlpm.d=0,"",_xlpm.d))</f>
        <v/>
      </c>
      <c r="O2333" s="220">
        <f>IF(OR(N2333="",A2333="",NOT(ISNUMBER(N2333)),N2333&gt;A2333),"",DATEDIF(N2333,A2333,"Y")&amp;" years, "&amp;DATEDIF(N2333,A2333,"YM")&amp;" months, "&amp;DATEDIF(N2333,A2333,"MD")&amp;" days")</f>
        <v/>
      </c>
      <c r="P2333" s="220" t="inlineStr">
        <is>
          <t>Alan Gurr</t>
        </is>
      </c>
      <c r="Q2333" s="220" t="inlineStr">
        <is>
          <t>AUS</t>
        </is>
      </c>
      <c r="R2333" s="687">
        <f>_xlfn.LET(_xlpm.d,_xlfn.XLOOKUP(P2333,'[1]Birth Dates'!$A:$A,'[1]Birth Dates'!$B:$B,"",0),IF(_xlpm.d=0,"",_xlpm.d))</f>
        <v/>
      </c>
      <c r="S2333" s="220">
        <f>IF(OR(R2333="",A2333="",NOT(ISNUMBER(R2333)),R2333&gt;A2333),"",DATEDIF(R2333,A2333,"Y")&amp;" years, "&amp;DATEDIF(R2333,A2333,"YM")&amp;" months, "&amp;DATEDIF(R2333,A2333,"MD")&amp;" days")</f>
        <v/>
      </c>
      <c r="T2333" s="220" t="n"/>
      <c r="U2333" s="220" t="n"/>
      <c r="V2333" s="687">
        <f>_xlfn.LET(_xlpm.d,_xlfn.XLOOKUP(T2333,'[1]Birth Dates'!$A:$A,'[1]Birth Dates'!$B:$B,"",0),IF(_xlpm.d=0,"",_xlpm.d))</f>
        <v/>
      </c>
      <c r="W2333" s="220">
        <f>IF(OR(V2333="",A2333="",NOT(ISNUMBER(V2333)),V2333&gt;A2333),"",DATEDIF(V2333,A2333,"Y")&amp;" years, "&amp;DATEDIF(V2333,A2333,"YM")&amp;" months, "&amp;DATEDIF(V2333,A2333,"MD")&amp;" days")</f>
        <v/>
      </c>
      <c r="X2333" s="220" t="n"/>
      <c r="Y2333" s="220" t="n"/>
      <c r="Z2333" s="220" t="n"/>
      <c r="AA2333" s="220" t="n"/>
      <c r="AB2333" s="220" t="n">
        <v>27</v>
      </c>
      <c r="AC2333" s="220" t="n"/>
      <c r="AD2333" s="220" t="n"/>
      <c r="AE2333" s="577" t="inlineStr"/>
      <c r="AF2333" s="418">
        <f>IF(OR(AE2333="",AE2333="",AE2333=0),"",6.213/(AE2333*24))</f>
        <v/>
      </c>
      <c r="AG2333" s="251" t="n"/>
      <c r="AH2333" s="577" t="inlineStr"/>
      <c r="AI2333" s="418">
        <f>IF(OR(AH2333="",AH2333="",AH2333=0),"",6.213/(AH2333*24))</f>
        <v/>
      </c>
      <c r="AJ2333" s="175">
        <f>IF(AND(ISNUMBER(AB2333),ISNUMBER(AG2333)),AB2333-AG2333,"")</f>
        <v/>
      </c>
      <c r="AK2333" s="220" t="n"/>
      <c r="AL2333" s="220" t="n">
        <v>158</v>
      </c>
      <c r="AM2333" s="694" t="inlineStr">
        <is>
          <t>+3 laps</t>
        </is>
      </c>
      <c r="AN2333" s="671">
        <f>IF(OR(AL2333="",AM2333="",AM2333=0),"",AL2333*6.213/(AM2333*24))</f>
        <v/>
      </c>
      <c r="AO2333" s="477">
        <f>IF(AND(AL2333=AL2332,AM2333&lt;&gt;"",AM2332&lt;&gt;""),AM2333-AM2332,"")</f>
        <v/>
      </c>
      <c r="AP2333" s="220" t="n"/>
      <c r="AQ2333" s="577" t="inlineStr"/>
      <c r="AR2333" s="439">
        <f>IF(OR(AQ2333="",AQ2333="",AQ2333=0),"",6.213/(AQ2333*24))</f>
        <v/>
      </c>
      <c r="AS2333" s="436">
        <f>IF(OR(NOT(ISNUMBER(C2333)),NOT(ISNUMBER(AB2333))),"",IF(AG2333&lt;&gt;"",AG2333,AB2333)-C2333)</f>
        <v/>
      </c>
      <c r="AT2333" s="217" t="n"/>
      <c r="AU2333" s="223">
        <f>IF($B2333="","",TEXT($A2333,"yyyymmdd")&amp;"_P"&amp;$C2333&amp;"_C"&amp;$F2333&amp;"_"&amp;TRIM(RIGHT(SUBSTITUTE(TRIM(SUBSTITUTE($L2333,CHAR(160)," "))," ",REPT(" ",60)),60))&amp;IF($P2333="","","-"&amp;TRIM(RIGHT(SUBSTITUTE(TRIM(SUBSTITUTE($P2333,CHAR(160)," "))," ",REPT(" ",60)),60)))&amp;IF($T2333="","","-"&amp;TRIM(RIGHT(SUBSTITUTE(TRIM(SUBSTITUTE($T2333,CHAR(160)," "))," ",REPT(" ",60)),60)))&amp;".jpg")</f>
        <v/>
      </c>
    </row>
    <row r="2334" ht="42" customHeight="1">
      <c r="A2334" s="173" t="n">
        <v>38634</v>
      </c>
      <c r="B2334" s="220" t="inlineStr">
        <is>
          <t>Supercheap Auto 1000, 9 October, 2005</t>
        </is>
      </c>
      <c r="C2334" s="220" t="n">
        <v>11</v>
      </c>
      <c r="D2334" s="220" t="n"/>
      <c r="E2334" s="220" t="n"/>
      <c r="F2334" s="220" t="n">
        <v>45</v>
      </c>
      <c r="G2334" s="220" t="inlineStr">
        <is>
          <t>Team Dynamik</t>
        </is>
      </c>
      <c r="H2334" s="220" t="n"/>
      <c r="I2334" s="220" t="inlineStr">
        <is>
          <t>WOW Sight &amp; Sound</t>
        </is>
      </c>
      <c r="J2334" s="220" t="inlineStr">
        <is>
          <t>Holden Commodore VZ</t>
        </is>
      </c>
      <c r="K2334" s="220" t="n"/>
      <c r="L2334" s="220" t="inlineStr">
        <is>
          <t>Mark Porter</t>
        </is>
      </c>
      <c r="M2334" s="220" t="inlineStr">
        <is>
          <t>NZL</t>
        </is>
      </c>
      <c r="N2334" s="687">
        <f>_xlfn.LET(_xlpm.d,_xlfn.XLOOKUP(L2334,'[1]Birth Dates'!$A:$A,'[1]Birth Dates'!$B:$B,"",0),IF(_xlpm.d=0,"",_xlpm.d))</f>
        <v/>
      </c>
      <c r="O2334" s="220">
        <f>IF(OR(N2334="",A2334="",NOT(ISNUMBER(N2334)),N2334&gt;A2334),"",DATEDIF(N2334,A2334,"Y")&amp;" years, "&amp;DATEDIF(N2334,A2334,"YM")&amp;" months, "&amp;DATEDIF(N2334,A2334,"MD")&amp;" days")</f>
        <v/>
      </c>
      <c r="P2334" s="220" t="inlineStr">
        <is>
          <t>Kayne Scott</t>
        </is>
      </c>
      <c r="Q2334" s="220" t="inlineStr">
        <is>
          <t>NZL</t>
        </is>
      </c>
      <c r="R2334" s="687">
        <f>_xlfn.LET(_xlpm.d,_xlfn.XLOOKUP(P2334,'[1]Birth Dates'!$A:$A,'[1]Birth Dates'!$B:$B,"",0),IF(_xlpm.d=0,"",_xlpm.d))</f>
        <v/>
      </c>
      <c r="S2334" s="220">
        <f>IF(OR(R2334="",A2334="",NOT(ISNUMBER(R2334)),R2334&gt;A2334),"",DATEDIF(R2334,A2334,"Y")&amp;" years, "&amp;DATEDIF(R2334,A2334,"YM")&amp;" months, "&amp;DATEDIF(R2334,A2334,"MD")&amp;" days")</f>
        <v/>
      </c>
      <c r="T2334" s="220" t="n"/>
      <c r="U2334" s="220" t="n"/>
      <c r="V2334" s="687">
        <f>_xlfn.LET(_xlpm.d,_xlfn.XLOOKUP(T2334,'[1]Birth Dates'!$A:$A,'[1]Birth Dates'!$B:$B,"",0),IF(_xlpm.d=0,"",_xlpm.d))</f>
        <v/>
      </c>
      <c r="W2334" s="220">
        <f>IF(OR(V2334="",A2334="",NOT(ISNUMBER(V2334)),V2334&gt;A2334),"",DATEDIF(V2334,A2334,"Y")&amp;" years, "&amp;DATEDIF(V2334,A2334,"YM")&amp;" months, "&amp;DATEDIF(V2334,A2334,"MD")&amp;" days")</f>
        <v/>
      </c>
      <c r="X2334" s="220" t="n"/>
      <c r="Y2334" s="220" t="n"/>
      <c r="Z2334" s="220" t="n"/>
      <c r="AA2334" s="220" t="n"/>
      <c r="AB2334" s="220" t="n">
        <v>30</v>
      </c>
      <c r="AC2334" s="220" t="n"/>
      <c r="AD2334" s="220" t="n"/>
      <c r="AE2334" s="577" t="inlineStr"/>
      <c r="AF2334" s="418">
        <f>IF(OR(AE2334="",AE2334="",AE2334=0),"",6.213/(AE2334*24))</f>
        <v/>
      </c>
      <c r="AG2334" s="251" t="n"/>
      <c r="AH2334" s="577" t="inlineStr"/>
      <c r="AI2334" s="418">
        <f>IF(OR(AH2334="",AH2334="",AH2334=0),"",6.213/(AH2334*24))</f>
        <v/>
      </c>
      <c r="AJ2334" s="175">
        <f>IF(AND(ISNUMBER(AB2334),ISNUMBER(AG2334)),AB2334-AG2334,"")</f>
        <v/>
      </c>
      <c r="AK2334" s="220" t="n"/>
      <c r="AL2334" s="220" t="n">
        <v>158</v>
      </c>
      <c r="AM2334" s="694" t="inlineStr">
        <is>
          <t>+3 laps</t>
        </is>
      </c>
      <c r="AN2334" s="671">
        <f>IF(OR(AL2334="",AM2334="",AM2334=0),"",AL2334*6.213/(AM2334*24))</f>
        <v/>
      </c>
      <c r="AO2334" s="477">
        <f>IF(AND(AL2334=AL2333,AM2334&lt;&gt;"",AM2333&lt;&gt;""),AM2334-AM2333,"")</f>
        <v/>
      </c>
      <c r="AP2334" s="220" t="n"/>
      <c r="AQ2334" s="577" t="inlineStr"/>
      <c r="AR2334" s="439">
        <f>IF(OR(AQ2334="",AQ2334="",AQ2334=0),"",6.213/(AQ2334*24))</f>
        <v/>
      </c>
      <c r="AS2334" s="436">
        <f>IF(OR(NOT(ISNUMBER(C2334)),NOT(ISNUMBER(AB2334))),"",IF(AG2334&lt;&gt;"",AG2334,AB2334)-C2334)</f>
        <v/>
      </c>
      <c r="AT2334" s="217" t="n"/>
      <c r="AU2334" s="223">
        <f>IF($B2334="","",TEXT($A2334,"yyyymmdd")&amp;"_P"&amp;$C2334&amp;"_C"&amp;$F2334&amp;"_"&amp;TRIM(RIGHT(SUBSTITUTE(TRIM(SUBSTITUTE($L2334,CHAR(160)," "))," ",REPT(" ",60)),60))&amp;IF($P2334="","","-"&amp;TRIM(RIGHT(SUBSTITUTE(TRIM(SUBSTITUTE($P2334,CHAR(160)," "))," ",REPT(" ",60)),60)))&amp;IF($T2334="","","-"&amp;TRIM(RIGHT(SUBSTITUTE(TRIM(SUBSTITUTE($T2334,CHAR(160)," "))," ",REPT(" ",60)),60)))&amp;".jpg")</f>
        <v/>
      </c>
    </row>
    <row r="2335" ht="42" customHeight="1">
      <c r="A2335" s="173" t="n">
        <v>38634</v>
      </c>
      <c r="B2335" s="220" t="inlineStr">
        <is>
          <t>Supercheap Auto 1000, 9 October, 2005</t>
        </is>
      </c>
      <c r="C2335" s="220" t="n">
        <v>12</v>
      </c>
      <c r="D2335" s="220" t="n"/>
      <c r="E2335" s="220" t="n"/>
      <c r="F2335" s="220" t="n">
        <v>10</v>
      </c>
      <c r="G2335" s="220" t="inlineStr">
        <is>
          <t>Larkham Motor Sport</t>
        </is>
      </c>
      <c r="H2335" s="220" t="n"/>
      <c r="I2335" s="220" t="inlineStr">
        <is>
          <t>Orrcon Steel</t>
        </is>
      </c>
      <c r="J2335" s="220" t="inlineStr">
        <is>
          <t>Ford Falcon BA</t>
        </is>
      </c>
      <c r="K2335" s="220" t="n"/>
      <c r="L2335" s="220" t="inlineStr">
        <is>
          <t>Alain Menu</t>
        </is>
      </c>
      <c r="M2335" s="220" t="inlineStr">
        <is>
          <t>CHE</t>
        </is>
      </c>
      <c r="N2335" s="687">
        <f>_xlfn.LET(_xlpm.d,_xlfn.XLOOKUP(L2335,'[1]Birth Dates'!$A:$A,'[1]Birth Dates'!$B:$B,"",0),IF(_xlpm.d=0,"",_xlpm.d))</f>
        <v/>
      </c>
      <c r="O2335" s="220">
        <f>IF(OR(N2335="",A2335="",NOT(ISNUMBER(N2335)),N2335&gt;A2335),"",DATEDIF(N2335,A2335,"Y")&amp;" years, "&amp;DATEDIF(N2335,A2335,"YM")&amp;" months, "&amp;DATEDIF(N2335,A2335,"MD")&amp;" days")</f>
        <v/>
      </c>
      <c r="P2335" s="220" t="inlineStr">
        <is>
          <t>Matt Halliday</t>
        </is>
      </c>
      <c r="Q2335" s="220" t="inlineStr">
        <is>
          <t>NZL</t>
        </is>
      </c>
      <c r="R2335" s="687">
        <f>_xlfn.LET(_xlpm.d,_xlfn.XLOOKUP(P2335,'[1]Birth Dates'!$A:$A,'[1]Birth Dates'!$B:$B,"",0),IF(_xlpm.d=0,"",_xlpm.d))</f>
        <v/>
      </c>
      <c r="S2335" s="220">
        <f>IF(OR(R2335="",A2335="",NOT(ISNUMBER(R2335)),R2335&gt;A2335),"",DATEDIF(R2335,A2335,"Y")&amp;" years, "&amp;DATEDIF(R2335,A2335,"YM")&amp;" months, "&amp;DATEDIF(R2335,A2335,"MD")&amp;" days")</f>
        <v/>
      </c>
      <c r="T2335" s="220" t="n"/>
      <c r="U2335" s="220" t="n"/>
      <c r="V2335" s="687">
        <f>_xlfn.LET(_xlpm.d,_xlfn.XLOOKUP(T2335,'[1]Birth Dates'!$A:$A,'[1]Birth Dates'!$B:$B,"",0),IF(_xlpm.d=0,"",_xlpm.d))</f>
        <v/>
      </c>
      <c r="W2335" s="220">
        <f>IF(OR(V2335="",A2335="",NOT(ISNUMBER(V2335)),V2335&gt;A2335),"",DATEDIF(V2335,A2335,"Y")&amp;" years, "&amp;DATEDIF(V2335,A2335,"YM")&amp;" months, "&amp;DATEDIF(V2335,A2335,"MD")&amp;" days")</f>
        <v/>
      </c>
      <c r="X2335" s="220" t="n"/>
      <c r="Y2335" s="220" t="n"/>
      <c r="Z2335" s="220" t="n"/>
      <c r="AA2335" s="220" t="n"/>
      <c r="AB2335" s="220" t="n">
        <v>22</v>
      </c>
      <c r="AC2335" s="220" t="n"/>
      <c r="AD2335" s="220" t="n"/>
      <c r="AE2335" s="577" t="inlineStr"/>
      <c r="AF2335" s="418">
        <f>IF(OR(AE2335="",AE2335="",AE2335=0),"",6.213/(AE2335*24))</f>
        <v/>
      </c>
      <c r="AG2335" s="251" t="n"/>
      <c r="AH2335" s="577" t="inlineStr"/>
      <c r="AI2335" s="418">
        <f>IF(OR(AH2335="",AH2335="",AH2335=0),"",6.213/(AH2335*24))</f>
        <v/>
      </c>
      <c r="AJ2335" s="175">
        <f>IF(AND(ISNUMBER(AB2335),ISNUMBER(AG2335)),AB2335-AG2335,"")</f>
        <v/>
      </c>
      <c r="AK2335" s="220" t="n"/>
      <c r="AL2335" s="220" t="n">
        <v>157</v>
      </c>
      <c r="AM2335" s="694" t="inlineStr">
        <is>
          <t>+4 laps</t>
        </is>
      </c>
      <c r="AN2335" s="671">
        <f>IF(OR(AL2335="",AM2335="",AM2335=0),"",AL2335*6.213/(AM2335*24))</f>
        <v/>
      </c>
      <c r="AO2335" s="477">
        <f>IF(AND(AL2335=AL2334,AM2335&lt;&gt;"",AM2334&lt;&gt;""),AM2335-AM2334,"")</f>
        <v/>
      </c>
      <c r="AP2335" s="220" t="n"/>
      <c r="AQ2335" s="577" t="inlineStr"/>
      <c r="AR2335" s="439">
        <f>IF(OR(AQ2335="",AQ2335="",AQ2335=0),"",6.213/(AQ2335*24))</f>
        <v/>
      </c>
      <c r="AS2335" s="436">
        <f>IF(OR(NOT(ISNUMBER(C2335)),NOT(ISNUMBER(AB2335))),"",IF(AG2335&lt;&gt;"",AG2335,AB2335)-C2335)</f>
        <v/>
      </c>
      <c r="AT2335" s="217" t="n"/>
      <c r="AU2335" s="223">
        <f>IF($B2335="","",TEXT($A2335,"yyyymmdd")&amp;"_P"&amp;$C2335&amp;"_C"&amp;$F2335&amp;"_"&amp;TRIM(RIGHT(SUBSTITUTE(TRIM(SUBSTITUTE($L2335,CHAR(160)," "))," ",REPT(" ",60)),60))&amp;IF($P2335="","","-"&amp;TRIM(RIGHT(SUBSTITUTE(TRIM(SUBSTITUTE($P2335,CHAR(160)," "))," ",REPT(" ",60)),60)))&amp;IF($T2335="","","-"&amp;TRIM(RIGHT(SUBSTITUTE(TRIM(SUBSTITUTE($T2335,CHAR(160)," "))," ",REPT(" ",60)),60)))&amp;".jpg")</f>
        <v/>
      </c>
    </row>
    <row r="2336" ht="42" customHeight="1">
      <c r="A2336" s="173" t="n">
        <v>38634</v>
      </c>
      <c r="B2336" s="220" t="inlineStr">
        <is>
          <t>Supercheap Auto 1000, 9 October, 2005</t>
        </is>
      </c>
      <c r="C2336" s="220" t="n">
        <v>13</v>
      </c>
      <c r="D2336" s="220" t="n"/>
      <c r="E2336" s="220" t="n"/>
      <c r="F2336" s="220" t="n">
        <v>8</v>
      </c>
      <c r="G2336" s="220" t="inlineStr">
        <is>
          <t>WPS Racing</t>
        </is>
      </c>
      <c r="H2336" s="220" t="n"/>
      <c r="I2336" s="220" t="inlineStr">
        <is>
          <t>Team Australia</t>
        </is>
      </c>
      <c r="J2336" s="220" t="inlineStr">
        <is>
          <t>Ford Falcon BA</t>
        </is>
      </c>
      <c r="K2336" s="220" t="n"/>
      <c r="L2336" s="220" t="inlineStr">
        <is>
          <t>Marcus Marshall</t>
        </is>
      </c>
      <c r="M2336" s="220" t="inlineStr">
        <is>
          <t>AUS</t>
        </is>
      </c>
      <c r="N2336" s="687">
        <f>_xlfn.LET(_xlpm.d,_xlfn.XLOOKUP(L2336,'[1]Birth Dates'!$A:$A,'[1]Birth Dates'!$B:$B,"",0),IF(_xlpm.d=0,"",_xlpm.d))</f>
        <v/>
      </c>
      <c r="O2336" s="220">
        <f>IF(OR(N2336="",A2336="",NOT(ISNUMBER(N2336)),N2336&gt;A2336),"",DATEDIF(N2336,A2336,"Y")&amp;" years, "&amp;DATEDIF(N2336,A2336,"YM")&amp;" months, "&amp;DATEDIF(N2336,A2336,"MD")&amp;" days")</f>
        <v/>
      </c>
      <c r="P2336" s="220" t="inlineStr">
        <is>
          <t>Alex Tagliani</t>
        </is>
      </c>
      <c r="Q2336" s="220" t="inlineStr">
        <is>
          <t>CAN</t>
        </is>
      </c>
      <c r="R2336" s="687">
        <f>_xlfn.LET(_xlpm.d,_xlfn.XLOOKUP(P2336,'[1]Birth Dates'!$A:$A,'[1]Birth Dates'!$B:$B,"",0),IF(_xlpm.d=0,"",_xlpm.d))</f>
        <v/>
      </c>
      <c r="S2336" s="220">
        <f>IF(OR(R2336="",A2336="",NOT(ISNUMBER(R2336)),R2336&gt;A2336),"",DATEDIF(R2336,A2336,"Y")&amp;" years, "&amp;DATEDIF(R2336,A2336,"YM")&amp;" months, "&amp;DATEDIF(R2336,A2336,"MD")&amp;" days")</f>
        <v/>
      </c>
      <c r="T2336" s="220" t="n"/>
      <c r="U2336" s="220" t="n"/>
      <c r="V2336" s="687">
        <f>_xlfn.LET(_xlpm.d,_xlfn.XLOOKUP(T2336,'[1]Birth Dates'!$A:$A,'[1]Birth Dates'!$B:$B,"",0),IF(_xlpm.d=0,"",_xlpm.d))</f>
        <v/>
      </c>
      <c r="W2336" s="220">
        <f>IF(OR(V2336="",A2336="",NOT(ISNUMBER(V2336)),V2336&gt;A2336),"",DATEDIF(V2336,A2336,"Y")&amp;" years, "&amp;DATEDIF(V2336,A2336,"YM")&amp;" months, "&amp;DATEDIF(V2336,A2336,"MD")&amp;" days")</f>
        <v/>
      </c>
      <c r="X2336" s="220" t="n"/>
      <c r="Y2336" s="220" t="n"/>
      <c r="Z2336" s="220" t="n"/>
      <c r="AA2336" s="220" t="n"/>
      <c r="AB2336" s="220" t="n">
        <v>34</v>
      </c>
      <c r="AC2336" s="220" t="n"/>
      <c r="AD2336" s="220" t="n"/>
      <c r="AE2336" s="577" t="inlineStr"/>
      <c r="AF2336" s="418">
        <f>IF(OR(AE2336="",AE2336="",AE2336=0),"",6.213/(AE2336*24))</f>
        <v/>
      </c>
      <c r="AG2336" s="251" t="n"/>
      <c r="AH2336" s="577" t="inlineStr"/>
      <c r="AI2336" s="418">
        <f>IF(OR(AH2336="",AH2336="",AH2336=0),"",6.213/(AH2336*24))</f>
        <v/>
      </c>
      <c r="AJ2336" s="175">
        <f>IF(AND(ISNUMBER(AB2336),ISNUMBER(AG2336)),AB2336-AG2336,"")</f>
        <v/>
      </c>
      <c r="AK2336" s="220" t="n"/>
      <c r="AL2336" s="220" t="n">
        <v>155</v>
      </c>
      <c r="AM2336" s="694" t="inlineStr">
        <is>
          <t>+6 laps</t>
        </is>
      </c>
      <c r="AN2336" s="671">
        <f>IF(OR(AL2336="",AM2336="",AM2336=0),"",AL2336*6.213/(AM2336*24))</f>
        <v/>
      </c>
      <c r="AO2336" s="477">
        <f>IF(AND(AL2336=AL2335,AM2336&lt;&gt;"",AM2335&lt;&gt;""),AM2336-AM2335,"")</f>
        <v/>
      </c>
      <c r="AP2336" s="220" t="n"/>
      <c r="AQ2336" s="577" t="inlineStr"/>
      <c r="AR2336" s="439">
        <f>IF(OR(AQ2336="",AQ2336="",AQ2336=0),"",6.213/(AQ2336*24))</f>
        <v/>
      </c>
      <c r="AS2336" s="436">
        <f>IF(OR(NOT(ISNUMBER(C2336)),NOT(ISNUMBER(AB2336))),"",IF(AG2336&lt;&gt;"",AG2336,AB2336)-C2336)</f>
        <v/>
      </c>
      <c r="AT2336" s="217" t="n"/>
      <c r="AU2336" s="223">
        <f>IF($B2336="","",TEXT($A2336,"yyyymmdd")&amp;"_P"&amp;$C2336&amp;"_C"&amp;$F2336&amp;"_"&amp;TRIM(RIGHT(SUBSTITUTE(TRIM(SUBSTITUTE($L2336,CHAR(160)," "))," ",REPT(" ",60)),60))&amp;IF($P2336="","","-"&amp;TRIM(RIGHT(SUBSTITUTE(TRIM(SUBSTITUTE($P2336,CHAR(160)," "))," ",REPT(" ",60)),60)))&amp;IF($T2336="","","-"&amp;TRIM(RIGHT(SUBSTITUTE(TRIM(SUBSTITUTE($T2336,CHAR(160)," "))," ",REPT(" ",60)),60)))&amp;".jpg")</f>
        <v/>
      </c>
    </row>
    <row r="2337" ht="42" customHeight="1">
      <c r="A2337" s="173" t="n">
        <v>38634</v>
      </c>
      <c r="B2337" s="220" t="inlineStr">
        <is>
          <t>Supercheap Auto 1000, 9 October, 2005</t>
        </is>
      </c>
      <c r="C2337" s="220" t="n">
        <v>14</v>
      </c>
      <c r="D2337" s="220" t="n"/>
      <c r="E2337" s="220" t="n"/>
      <c r="F2337" s="220" t="n">
        <v>6</v>
      </c>
      <c r="G2337" s="220" t="inlineStr">
        <is>
          <t>Ford Performance Racing</t>
        </is>
      </c>
      <c r="H2337" s="220" t="n"/>
      <c r="I2337" s="220" t="inlineStr">
        <is>
          <t>Caterpillar</t>
        </is>
      </c>
      <c r="J2337" s="220" t="inlineStr">
        <is>
          <t>Ford Falcon BA</t>
        </is>
      </c>
      <c r="K2337" s="220" t="n"/>
      <c r="L2337" s="220" t="inlineStr">
        <is>
          <t>Jason Bright</t>
        </is>
      </c>
      <c r="M2337" s="220" t="inlineStr">
        <is>
          <t>AUS</t>
        </is>
      </c>
      <c r="N2337" s="687">
        <f>_xlfn.LET(_xlpm.d,_xlfn.XLOOKUP(L2337,'[1]Birth Dates'!$A:$A,'[1]Birth Dates'!$B:$B,"",0),IF(_xlpm.d=0,"",_xlpm.d))</f>
        <v/>
      </c>
      <c r="O2337" s="220">
        <f>IF(OR(N2337="",A2337="",NOT(ISNUMBER(N2337)),N2337&gt;A2337),"",DATEDIF(N2337,A2337,"Y")&amp;" years, "&amp;DATEDIF(N2337,A2337,"YM")&amp;" months, "&amp;DATEDIF(N2337,A2337,"MD")&amp;" days")</f>
        <v/>
      </c>
      <c r="P2337" s="220" t="inlineStr">
        <is>
          <t>David Brabham</t>
        </is>
      </c>
      <c r="Q2337" s="220" t="inlineStr">
        <is>
          <t>AUS</t>
        </is>
      </c>
      <c r="R2337" s="687">
        <f>_xlfn.LET(_xlpm.d,_xlfn.XLOOKUP(P2337,'[1]Birth Dates'!$A:$A,'[1]Birth Dates'!$B:$B,"",0),IF(_xlpm.d=0,"",_xlpm.d))</f>
        <v/>
      </c>
      <c r="S2337" s="220">
        <f>IF(OR(R2337="",A2337="",NOT(ISNUMBER(R2337)),R2337&gt;A2337),"",DATEDIF(R2337,A2337,"Y")&amp;" years, "&amp;DATEDIF(R2337,A2337,"YM")&amp;" months, "&amp;DATEDIF(R2337,A2337,"MD")&amp;" days")</f>
        <v/>
      </c>
      <c r="T2337" s="220" t="n"/>
      <c r="U2337" s="220" t="n"/>
      <c r="V2337" s="687">
        <f>_xlfn.LET(_xlpm.d,_xlfn.XLOOKUP(T2337,'[1]Birth Dates'!$A:$A,'[1]Birth Dates'!$B:$B,"",0),IF(_xlpm.d=0,"",_xlpm.d))</f>
        <v/>
      </c>
      <c r="W2337" s="220">
        <f>IF(OR(V2337="",A2337="",NOT(ISNUMBER(V2337)),V2337&gt;A2337),"",DATEDIF(V2337,A2337,"Y")&amp;" years, "&amp;DATEDIF(V2337,A2337,"YM")&amp;" months, "&amp;DATEDIF(V2337,A2337,"MD")&amp;" days")</f>
        <v/>
      </c>
      <c r="X2337" s="220" t="n"/>
      <c r="Y2337" s="220" t="n"/>
      <c r="Z2337" s="220" t="n"/>
      <c r="AA2337" s="220" t="n"/>
      <c r="AB2337" s="220" t="n">
        <v>12</v>
      </c>
      <c r="AC2337" s="220" t="n"/>
      <c r="AD2337" s="220" t="n"/>
      <c r="AE2337" s="577" t="inlineStr"/>
      <c r="AF2337" s="418">
        <f>IF(OR(AE2337="",AE2337="",AE2337=0),"",6.213/(AE2337*24))</f>
        <v/>
      </c>
      <c r="AG2337" s="251" t="n"/>
      <c r="AH2337" s="577" t="inlineStr"/>
      <c r="AI2337" s="418">
        <f>IF(OR(AH2337="",AH2337="",AH2337=0),"",6.213/(AH2337*24))</f>
        <v/>
      </c>
      <c r="AJ2337" s="175">
        <f>IF(AND(ISNUMBER(AB2337),ISNUMBER(AG2337)),AB2337-AG2337,"")</f>
        <v/>
      </c>
      <c r="AK2337" s="220" t="n"/>
      <c r="AL2337" s="220" t="n">
        <v>152</v>
      </c>
      <c r="AM2337" s="694" t="inlineStr">
        <is>
          <t>+9 laps</t>
        </is>
      </c>
      <c r="AN2337" s="671">
        <f>IF(OR(AL2337="",AM2337="",AM2337=0),"",AL2337*6.213/(AM2337*24))</f>
        <v/>
      </c>
      <c r="AO2337" s="477">
        <f>IF(AND(AL2337=AL2336,AM2337&lt;&gt;"",AM2336&lt;&gt;""),AM2337-AM2336,"")</f>
        <v/>
      </c>
      <c r="AP2337" s="220" t="n"/>
      <c r="AQ2337" s="577" t="inlineStr"/>
      <c r="AR2337" s="439">
        <f>IF(OR(AQ2337="",AQ2337="",AQ2337=0),"",6.213/(AQ2337*24))</f>
        <v/>
      </c>
      <c r="AS2337" s="436">
        <f>IF(OR(NOT(ISNUMBER(C2337)),NOT(ISNUMBER(AB2337))),"",IF(AG2337&lt;&gt;"",AG2337,AB2337)-C2337)</f>
        <v/>
      </c>
      <c r="AT2337" s="217" t="n"/>
      <c r="AU2337" s="223">
        <f>IF($B2337="","",TEXT($A2337,"yyyymmdd")&amp;"_P"&amp;$C2337&amp;"_C"&amp;$F2337&amp;"_"&amp;TRIM(RIGHT(SUBSTITUTE(TRIM(SUBSTITUTE($L2337,CHAR(160)," "))," ",REPT(" ",60)),60))&amp;IF($P2337="","","-"&amp;TRIM(RIGHT(SUBSTITUTE(TRIM(SUBSTITUTE($P2337,CHAR(160)," "))," ",REPT(" ",60)),60)))&amp;IF($T2337="","","-"&amp;TRIM(RIGHT(SUBSTITUTE(TRIM(SUBSTITUTE($T2337,CHAR(160)," "))," ",REPT(" ",60)),60)))&amp;".jpg")</f>
        <v/>
      </c>
    </row>
    <row r="2338" ht="42" customHeight="1">
      <c r="A2338" s="173" t="n">
        <v>38634</v>
      </c>
      <c r="B2338" s="220" t="inlineStr">
        <is>
          <t>Supercheap Auto 1000, 9 October, 2005</t>
        </is>
      </c>
      <c r="C2338" s="220" t="n">
        <v>15</v>
      </c>
      <c r="D2338" s="220" t="n"/>
      <c r="E2338" s="220" t="n"/>
      <c r="F2338" s="220" t="n">
        <v>888</v>
      </c>
      <c r="G2338" s="220" t="inlineStr">
        <is>
          <t>Triple Eight Race Engineering</t>
        </is>
      </c>
      <c r="H2338" s="220" t="n"/>
      <c r="I2338" s="220" t="inlineStr">
        <is>
          <t>Betta Electrical</t>
        </is>
      </c>
      <c r="J2338" s="220" t="inlineStr">
        <is>
          <t>Ford Falcon BA</t>
        </is>
      </c>
      <c r="K2338" s="220" t="n"/>
      <c r="L2338" s="220" t="inlineStr">
        <is>
          <t>Craig Lowndes</t>
        </is>
      </c>
      <c r="M2338" s="220" t="inlineStr">
        <is>
          <t>AUS</t>
        </is>
      </c>
      <c r="N2338" s="687">
        <f>_xlfn.LET(_xlpm.d,_xlfn.XLOOKUP(L2338,'[1]Birth Dates'!$A:$A,'[1]Birth Dates'!$B:$B,"",0),IF(_xlpm.d=0,"",_xlpm.d))</f>
        <v/>
      </c>
      <c r="O2338" s="220">
        <f>IF(OR(N2338="",A2338="",NOT(ISNUMBER(N2338)),N2338&gt;A2338),"",DATEDIF(N2338,A2338,"Y")&amp;" years, "&amp;DATEDIF(N2338,A2338,"YM")&amp;" months, "&amp;DATEDIF(N2338,A2338,"MD")&amp;" days")</f>
        <v/>
      </c>
      <c r="P2338" s="220" t="inlineStr">
        <is>
          <t>Yvan Muller</t>
        </is>
      </c>
      <c r="Q2338" s="220" t="inlineStr">
        <is>
          <t>FRA</t>
        </is>
      </c>
      <c r="R2338" s="687">
        <f>_xlfn.LET(_xlpm.d,_xlfn.XLOOKUP(P2338,'[1]Birth Dates'!$A:$A,'[1]Birth Dates'!$B:$B,"",0),IF(_xlpm.d=0,"",_xlpm.d))</f>
        <v/>
      </c>
      <c r="S2338" s="220">
        <f>IF(OR(R2338="",A2338="",NOT(ISNUMBER(R2338)),R2338&gt;A2338),"",DATEDIF(R2338,A2338,"Y")&amp;" years, "&amp;DATEDIF(R2338,A2338,"YM")&amp;" months, "&amp;DATEDIF(R2338,A2338,"MD")&amp;" days")</f>
        <v/>
      </c>
      <c r="T2338" s="220" t="n"/>
      <c r="U2338" s="220" t="n"/>
      <c r="V2338" s="687">
        <f>_xlfn.LET(_xlpm.d,_xlfn.XLOOKUP(T2338,'[1]Birth Dates'!$A:$A,'[1]Birth Dates'!$B:$B,"",0),IF(_xlpm.d=0,"",_xlpm.d))</f>
        <v/>
      </c>
      <c r="W2338" s="220">
        <f>IF(OR(V2338="",A2338="",NOT(ISNUMBER(V2338)),V2338&gt;A2338),"",DATEDIF(V2338,A2338,"Y")&amp;" years, "&amp;DATEDIF(V2338,A2338,"YM")&amp;" months, "&amp;DATEDIF(V2338,A2338,"MD")&amp;" days")</f>
        <v/>
      </c>
      <c r="X2338" s="220" t="n"/>
      <c r="Y2338" s="220" t="n"/>
      <c r="Z2338" s="220" t="n"/>
      <c r="AA2338" s="220" t="n"/>
      <c r="AB2338" s="220" t="n">
        <v>1</v>
      </c>
      <c r="AC2338" s="220" t="n"/>
      <c r="AD2338" s="220" t="n"/>
      <c r="AE2338" s="577" t="inlineStr"/>
      <c r="AF2338" s="418">
        <f>IF(OR(AE2338="",AE2338="",AE2338=0),"",6.213/(AE2338*24))</f>
        <v/>
      </c>
      <c r="AG2338" s="251" t="n"/>
      <c r="AH2338" s="577" t="inlineStr"/>
      <c r="AI2338" s="418">
        <f>IF(OR(AH2338="",AH2338="",AH2338=0),"",6.213/(AH2338*24))</f>
        <v/>
      </c>
      <c r="AJ2338" s="175">
        <f>IF(AND(ISNUMBER(AB2338),ISNUMBER(AG2338)),AB2338-AG2338,"")</f>
        <v/>
      </c>
      <c r="AK2338" s="220" t="n"/>
      <c r="AL2338" s="220" t="n">
        <v>151</v>
      </c>
      <c r="AM2338" s="694" t="inlineStr">
        <is>
          <t>+10 laps</t>
        </is>
      </c>
      <c r="AN2338" s="671">
        <f>IF(OR(AL2338="",AM2338="",AM2338=0),"",AL2338*6.213/(AM2338*24))</f>
        <v/>
      </c>
      <c r="AO2338" s="477">
        <f>IF(AND(AL2338=AL2337,AM2338&lt;&gt;"",AM2337&lt;&gt;""),AM2338-AM2337,"")</f>
        <v/>
      </c>
      <c r="AP2338" s="220" t="n"/>
      <c r="AQ2338" s="577" t="inlineStr"/>
      <c r="AR2338" s="439">
        <f>IF(OR(AQ2338="",AQ2338="",AQ2338=0),"",6.213/(AQ2338*24))</f>
        <v/>
      </c>
      <c r="AS2338" s="436">
        <f>IF(OR(NOT(ISNUMBER(C2338)),NOT(ISNUMBER(AB2338))),"",IF(AG2338&lt;&gt;"",AG2338,AB2338)-C2338)</f>
        <v/>
      </c>
      <c r="AT2338" s="217" t="n"/>
      <c r="AU2338" s="223">
        <f>IF($B2338="","",TEXT($A2338,"yyyymmdd")&amp;"_P"&amp;$C2338&amp;"_C"&amp;$F2338&amp;"_"&amp;TRIM(RIGHT(SUBSTITUTE(TRIM(SUBSTITUTE($L2338,CHAR(160)," "))," ",REPT(" ",60)),60))&amp;IF($P2338="","","-"&amp;TRIM(RIGHT(SUBSTITUTE(TRIM(SUBSTITUTE($P2338,CHAR(160)," "))," ",REPT(" ",60)),60)))&amp;IF($T2338="","","-"&amp;TRIM(RIGHT(SUBSTITUTE(TRIM(SUBSTITUTE($T2338,CHAR(160)," "))," ",REPT(" ",60)),60)))&amp;".jpg")</f>
        <v/>
      </c>
    </row>
    <row r="2339" ht="42" customHeight="1">
      <c r="A2339" s="173" t="n">
        <v>38634</v>
      </c>
      <c r="B2339" s="220" t="inlineStr">
        <is>
          <t>Supercheap Auto 1000, 9 October, 2005</t>
        </is>
      </c>
      <c r="C2339" s="220" t="n">
        <v>16</v>
      </c>
      <c r="D2339" s="220" t="n"/>
      <c r="E2339" s="220" t="n"/>
      <c r="F2339" s="220" t="n">
        <v>16</v>
      </c>
      <c r="G2339" s="220" t="inlineStr">
        <is>
          <t>HSV Dealer Team</t>
        </is>
      </c>
      <c r="H2339" s="220" t="n"/>
      <c r="I2339" s="220" t="inlineStr">
        <is>
          <t>Holden Special Vehicles</t>
        </is>
      </c>
      <c r="J2339" s="220" t="inlineStr">
        <is>
          <t>Holden Commodore VZ</t>
        </is>
      </c>
      <c r="K2339" s="220" t="n"/>
      <c r="L2339" s="220" t="inlineStr">
        <is>
          <t>Garth Tander</t>
        </is>
      </c>
      <c r="M2339" s="220" t="inlineStr">
        <is>
          <t>AUS</t>
        </is>
      </c>
      <c r="N2339" s="687">
        <f>_xlfn.LET(_xlpm.d,_xlfn.XLOOKUP(L2339,'[1]Birth Dates'!$A:$A,'[1]Birth Dates'!$B:$B,"",0),IF(_xlpm.d=0,"",_xlpm.d))</f>
        <v/>
      </c>
      <c r="O2339" s="220">
        <f>IF(OR(N2339="",A2339="",NOT(ISNUMBER(N2339)),N2339&gt;A2339),"",DATEDIF(N2339,A2339,"Y")&amp;" years, "&amp;DATEDIF(N2339,A2339,"YM")&amp;" months, "&amp;DATEDIF(N2339,A2339,"MD")&amp;" days")</f>
        <v/>
      </c>
      <c r="P2339" s="220" t="inlineStr">
        <is>
          <t>Rick Kelly</t>
        </is>
      </c>
      <c r="Q2339" s="220" t="inlineStr">
        <is>
          <t>AUS</t>
        </is>
      </c>
      <c r="R2339" s="687">
        <f>_xlfn.LET(_xlpm.d,_xlfn.XLOOKUP(P2339,'[1]Birth Dates'!$A:$A,'[1]Birth Dates'!$B:$B,"",0),IF(_xlpm.d=0,"",_xlpm.d))</f>
        <v/>
      </c>
      <c r="S2339" s="220">
        <f>IF(OR(R2339="",A2339="",NOT(ISNUMBER(R2339)),R2339&gt;A2339),"",DATEDIF(R2339,A2339,"Y")&amp;" years, "&amp;DATEDIF(R2339,A2339,"YM")&amp;" months, "&amp;DATEDIF(R2339,A2339,"MD")&amp;" days")</f>
        <v/>
      </c>
      <c r="T2339" s="220" t="n"/>
      <c r="U2339" s="220" t="n"/>
      <c r="V2339" s="687">
        <f>_xlfn.LET(_xlpm.d,_xlfn.XLOOKUP(T2339,'[1]Birth Dates'!$A:$A,'[1]Birth Dates'!$B:$B,"",0),IF(_xlpm.d=0,"",_xlpm.d))</f>
        <v/>
      </c>
      <c r="W2339" s="220">
        <f>IF(OR(V2339="",A2339="",NOT(ISNUMBER(V2339)),V2339&gt;A2339),"",DATEDIF(V2339,A2339,"Y")&amp;" years, "&amp;DATEDIF(V2339,A2339,"YM")&amp;" months, "&amp;DATEDIF(V2339,A2339,"MD")&amp;" days")</f>
        <v/>
      </c>
      <c r="X2339" s="220" t="n"/>
      <c r="Y2339" s="220" t="n"/>
      <c r="Z2339" s="220" t="n"/>
      <c r="AA2339" s="220" t="n"/>
      <c r="AB2339" s="220" t="n">
        <v>5</v>
      </c>
      <c r="AC2339" s="220" t="n"/>
      <c r="AD2339" s="220" t="n"/>
      <c r="AE2339" s="577" t="inlineStr"/>
      <c r="AF2339" s="418">
        <f>IF(OR(AE2339="",AE2339="",AE2339=0),"",6.213/(AE2339*24))</f>
        <v/>
      </c>
      <c r="AG2339" s="251" t="n"/>
      <c r="AH2339" s="577" t="inlineStr"/>
      <c r="AI2339" s="418">
        <f>IF(OR(AH2339="",AH2339="",AH2339=0),"",6.213/(AH2339*24))</f>
        <v/>
      </c>
      <c r="AJ2339" s="175">
        <f>IF(AND(ISNUMBER(AB2339),ISNUMBER(AG2339)),AB2339-AG2339,"")</f>
        <v/>
      </c>
      <c r="AK2339" s="220" t="n"/>
      <c r="AL2339" s="220" t="n">
        <v>149</v>
      </c>
      <c r="AM2339" s="694" t="inlineStr">
        <is>
          <t>+12 laps</t>
        </is>
      </c>
      <c r="AN2339" s="671">
        <f>IF(OR(AL2339="",AM2339="",AM2339=0),"",AL2339*6.213/(AM2339*24))</f>
        <v/>
      </c>
      <c r="AO2339" s="477">
        <f>IF(AND(AL2339=AL2338,AM2339&lt;&gt;"",AM2338&lt;&gt;""),AM2339-AM2338,"")</f>
        <v/>
      </c>
      <c r="AP2339" s="220" t="n"/>
      <c r="AQ2339" s="577" t="inlineStr"/>
      <c r="AR2339" s="439">
        <f>IF(OR(AQ2339="",AQ2339="",AQ2339=0),"",6.213/(AQ2339*24))</f>
        <v/>
      </c>
      <c r="AS2339" s="436">
        <f>IF(OR(NOT(ISNUMBER(C2339)),NOT(ISNUMBER(AB2339))),"",IF(AG2339&lt;&gt;"",AG2339,AB2339)-C2339)</f>
        <v/>
      </c>
      <c r="AT2339" s="217" t="n"/>
      <c r="AU2339" s="223">
        <f>IF($B2339="","",TEXT($A2339,"yyyymmdd")&amp;"_P"&amp;$C2339&amp;"_C"&amp;$F2339&amp;"_"&amp;TRIM(RIGHT(SUBSTITUTE(TRIM(SUBSTITUTE($L2339,CHAR(160)," "))," ",REPT(" ",60)),60))&amp;IF($P2339="","","-"&amp;TRIM(RIGHT(SUBSTITUTE(TRIM(SUBSTITUTE($P2339,CHAR(160)," "))," ",REPT(" ",60)),60)))&amp;IF($T2339="","","-"&amp;TRIM(RIGHT(SUBSTITUTE(TRIM(SUBSTITUTE($T2339,CHAR(160)," "))," ",REPT(" ",60)),60)))&amp;".jpg")</f>
        <v/>
      </c>
    </row>
    <row r="2340" ht="42" customHeight="1">
      <c r="A2340" s="173" t="n">
        <v>38634</v>
      </c>
      <c r="B2340" s="220" t="inlineStr">
        <is>
          <t>Supercheap Auto 1000, 9 October, 2005</t>
        </is>
      </c>
      <c r="C2340" s="220" t="n">
        <v>17</v>
      </c>
      <c r="D2340" s="220" t="n"/>
      <c r="E2340" s="220" t="n"/>
      <c r="F2340" s="220" t="n">
        <v>52</v>
      </c>
      <c r="G2340" s="220" t="inlineStr">
        <is>
          <t>Britek Motorsport</t>
        </is>
      </c>
      <c r="H2340" s="220" t="n"/>
      <c r="I2340" s="220" t="inlineStr">
        <is>
          <t>Fujitsu</t>
        </is>
      </c>
      <c r="J2340" s="220" t="inlineStr">
        <is>
          <t>Ford Falcon BA</t>
        </is>
      </c>
      <c r="K2340" s="220" t="n"/>
      <c r="L2340" s="220" t="inlineStr">
        <is>
          <t>José Fernández</t>
        </is>
      </c>
      <c r="M2340" s="220" t="inlineStr">
        <is>
          <t>AUS</t>
        </is>
      </c>
      <c r="N2340" s="687">
        <f>_xlfn.LET(_xlpm.d,_xlfn.XLOOKUP(L2340,'[1]Birth Dates'!$A:$A,'[1]Birth Dates'!$B:$B,"",0),IF(_xlpm.d=0,"",_xlpm.d))</f>
        <v/>
      </c>
      <c r="O2340" s="220">
        <f>IF(OR(N2340="",A2340="",NOT(ISNUMBER(N2340)),N2340&gt;A2340),"",DATEDIF(N2340,A2340,"Y")&amp;" years, "&amp;DATEDIF(N2340,A2340,"YM")&amp;" months, "&amp;DATEDIF(N2340,A2340,"MD")&amp;" days")</f>
        <v/>
      </c>
      <c r="P2340" s="220" t="inlineStr">
        <is>
          <t>Damien White</t>
        </is>
      </c>
      <c r="Q2340" s="220" t="inlineStr">
        <is>
          <t>AUS</t>
        </is>
      </c>
      <c r="R2340" s="687">
        <f>_xlfn.LET(_xlpm.d,_xlfn.XLOOKUP(P2340,'[1]Birth Dates'!$A:$A,'[1]Birth Dates'!$B:$B,"",0),IF(_xlpm.d=0,"",_xlpm.d))</f>
        <v/>
      </c>
      <c r="S2340" s="220">
        <f>IF(OR(R2340="",A2340="",NOT(ISNUMBER(R2340)),R2340&gt;A2340),"",DATEDIF(R2340,A2340,"Y")&amp;" years, "&amp;DATEDIF(R2340,A2340,"YM")&amp;" months, "&amp;DATEDIF(R2340,A2340,"MD")&amp;" days")</f>
        <v/>
      </c>
      <c r="T2340" s="220" t="n"/>
      <c r="U2340" s="220" t="n"/>
      <c r="V2340" s="687">
        <f>_xlfn.LET(_xlpm.d,_xlfn.XLOOKUP(T2340,'[1]Birth Dates'!$A:$A,'[1]Birth Dates'!$B:$B,"",0),IF(_xlpm.d=0,"",_xlpm.d))</f>
        <v/>
      </c>
      <c r="W2340" s="220">
        <f>IF(OR(V2340="",A2340="",NOT(ISNUMBER(V2340)),V2340&gt;A2340),"",DATEDIF(V2340,A2340,"Y")&amp;" years, "&amp;DATEDIF(V2340,A2340,"YM")&amp;" months, "&amp;DATEDIF(V2340,A2340,"MD")&amp;" days")</f>
        <v/>
      </c>
      <c r="X2340" s="220" t="n"/>
      <c r="Y2340" s="220" t="n"/>
      <c r="Z2340" s="220" t="n"/>
      <c r="AA2340" s="220" t="n"/>
      <c r="AB2340" s="220" t="n">
        <v>32</v>
      </c>
      <c r="AC2340" s="220" t="n"/>
      <c r="AD2340" s="220" t="n"/>
      <c r="AE2340" s="577" t="inlineStr"/>
      <c r="AF2340" s="418">
        <f>IF(OR(AE2340="",AE2340="",AE2340=0),"",6.213/(AE2340*24))</f>
        <v/>
      </c>
      <c r="AG2340" s="251" t="n"/>
      <c r="AH2340" s="577" t="inlineStr"/>
      <c r="AI2340" s="418">
        <f>IF(OR(AH2340="",AH2340="",AH2340=0),"",6.213/(AH2340*24))</f>
        <v/>
      </c>
      <c r="AJ2340" s="175">
        <f>IF(AND(ISNUMBER(AB2340),ISNUMBER(AG2340)),AB2340-AG2340,"")</f>
        <v/>
      </c>
      <c r="AK2340" s="220" t="n"/>
      <c r="AL2340" s="220" t="n">
        <v>148</v>
      </c>
      <c r="AM2340" s="694" t="inlineStr">
        <is>
          <t>+13 laps</t>
        </is>
      </c>
      <c r="AN2340" s="671">
        <f>IF(OR(AL2340="",AM2340="",AM2340=0),"",AL2340*6.213/(AM2340*24))</f>
        <v/>
      </c>
      <c r="AO2340" s="477">
        <f>IF(AND(AL2340=AL2339,AM2340&lt;&gt;"",AM2339&lt;&gt;""),AM2340-AM2339,"")</f>
        <v/>
      </c>
      <c r="AP2340" s="220" t="n"/>
      <c r="AQ2340" s="577" t="inlineStr"/>
      <c r="AR2340" s="439">
        <f>IF(OR(AQ2340="",AQ2340="",AQ2340=0),"",6.213/(AQ2340*24))</f>
        <v/>
      </c>
      <c r="AS2340" s="436">
        <f>IF(OR(NOT(ISNUMBER(C2340)),NOT(ISNUMBER(AB2340))),"",IF(AG2340&lt;&gt;"",AG2340,AB2340)-C2340)</f>
        <v/>
      </c>
      <c r="AT2340" s="217" t="n"/>
      <c r="AU2340" s="223">
        <f>IF($B2340="","",TEXT($A2340,"yyyymmdd")&amp;"_P"&amp;$C2340&amp;"_C"&amp;$F2340&amp;"_"&amp;TRIM(RIGHT(SUBSTITUTE(TRIM(SUBSTITUTE($L2340,CHAR(160)," "))," ",REPT(" ",60)),60))&amp;IF($P2340="","","-"&amp;TRIM(RIGHT(SUBSTITUTE(TRIM(SUBSTITUTE($P2340,CHAR(160)," "))," ",REPT(" ",60)),60)))&amp;IF($T2340="","","-"&amp;TRIM(RIGHT(SUBSTITUTE(TRIM(SUBSTITUTE($T2340,CHAR(160)," "))," ",REPT(" ",60)),60)))&amp;".jpg")</f>
        <v/>
      </c>
    </row>
    <row r="2341" ht="42" customHeight="1">
      <c r="A2341" s="173" t="n">
        <v>38634</v>
      </c>
      <c r="B2341" s="220" t="inlineStr">
        <is>
          <t>Supercheap Auto 1000, 9 October, 2005</t>
        </is>
      </c>
      <c r="C2341" s="220" t="n">
        <v>18</v>
      </c>
      <c r="D2341" s="220" t="n"/>
      <c r="E2341" s="220" t="n"/>
      <c r="F2341" s="220" t="n">
        <v>5</v>
      </c>
      <c r="G2341" s="220" t="inlineStr">
        <is>
          <t>Ford Performance Racing</t>
        </is>
      </c>
      <c r="H2341" s="220" t="n"/>
      <c r="I2341" s="220" t="inlineStr">
        <is>
          <t>OzJet, FPV, Ford Credit</t>
        </is>
      </c>
      <c r="J2341" s="220" t="inlineStr">
        <is>
          <t>Ford Falcon BA</t>
        </is>
      </c>
      <c r="K2341" s="220" t="n"/>
      <c r="L2341" s="220" t="inlineStr">
        <is>
          <t>Greg Ritter</t>
        </is>
      </c>
      <c r="M2341" s="220" t="inlineStr">
        <is>
          <t>AUS</t>
        </is>
      </c>
      <c r="N2341" s="687">
        <f>_xlfn.LET(_xlpm.d,_xlfn.XLOOKUP(L2341,'[1]Birth Dates'!$A:$A,'[1]Birth Dates'!$B:$B,"",0),IF(_xlpm.d=0,"",_xlpm.d))</f>
        <v/>
      </c>
      <c r="O2341" s="220">
        <f>IF(OR(N2341="",A2341="",NOT(ISNUMBER(N2341)),N2341&gt;A2341),"",DATEDIF(N2341,A2341,"Y")&amp;" years, "&amp;DATEDIF(N2341,A2341,"YM")&amp;" months, "&amp;DATEDIF(N2341,A2341,"MD")&amp;" days")</f>
        <v/>
      </c>
      <c r="P2341" s="220" t="inlineStr">
        <is>
          <t>Cameron McLean</t>
        </is>
      </c>
      <c r="Q2341" s="220" t="inlineStr">
        <is>
          <t>AUS</t>
        </is>
      </c>
      <c r="R2341" s="687">
        <f>_xlfn.LET(_xlpm.d,_xlfn.XLOOKUP(P2341,'[1]Birth Dates'!$A:$A,'[1]Birth Dates'!$B:$B,"",0),IF(_xlpm.d=0,"",_xlpm.d))</f>
        <v/>
      </c>
      <c r="S2341" s="220">
        <f>IF(OR(R2341="",A2341="",NOT(ISNUMBER(R2341)),R2341&gt;A2341),"",DATEDIF(R2341,A2341,"Y")&amp;" years, "&amp;DATEDIF(R2341,A2341,"YM")&amp;" months, "&amp;DATEDIF(R2341,A2341,"MD")&amp;" days")</f>
        <v/>
      </c>
      <c r="T2341" s="220" t="n"/>
      <c r="U2341" s="220" t="n"/>
      <c r="V2341" s="687">
        <f>_xlfn.LET(_xlpm.d,_xlfn.XLOOKUP(T2341,'[1]Birth Dates'!$A:$A,'[1]Birth Dates'!$B:$B,"",0),IF(_xlpm.d=0,"",_xlpm.d))</f>
        <v/>
      </c>
      <c r="W2341" s="220">
        <f>IF(OR(V2341="",A2341="",NOT(ISNUMBER(V2341)),V2341&gt;A2341),"",DATEDIF(V2341,A2341,"Y")&amp;" years, "&amp;DATEDIF(V2341,A2341,"YM")&amp;" months, "&amp;DATEDIF(V2341,A2341,"MD")&amp;" days")</f>
        <v/>
      </c>
      <c r="X2341" s="220" t="n"/>
      <c r="Y2341" s="220" t="n"/>
      <c r="Z2341" s="220" t="n"/>
      <c r="AA2341" s="220" t="n"/>
      <c r="AB2341" s="220" t="n">
        <v>13</v>
      </c>
      <c r="AC2341" s="220" t="n"/>
      <c r="AD2341" s="220" t="n"/>
      <c r="AE2341" s="577" t="inlineStr"/>
      <c r="AF2341" s="418">
        <f>IF(OR(AE2341="",AE2341="",AE2341=0),"",6.213/(AE2341*24))</f>
        <v/>
      </c>
      <c r="AG2341" s="251" t="n"/>
      <c r="AH2341" s="577" t="inlineStr"/>
      <c r="AI2341" s="418">
        <f>IF(OR(AH2341="",AH2341="",AH2341=0),"",6.213/(AH2341*24))</f>
        <v/>
      </c>
      <c r="AJ2341" s="175">
        <f>IF(AND(ISNUMBER(AB2341),ISNUMBER(AG2341)),AB2341-AG2341,"")</f>
        <v/>
      </c>
      <c r="AK2341" s="220" t="n"/>
      <c r="AL2341" s="220" t="n">
        <v>138</v>
      </c>
      <c r="AM2341" s="694" t="inlineStr">
        <is>
          <t>+23 laps</t>
        </is>
      </c>
      <c r="AN2341" s="671">
        <f>IF(OR(AL2341="",AM2341="",AM2341=0),"",AL2341*6.213/(AM2341*24))</f>
        <v/>
      </c>
      <c r="AO2341" s="477">
        <f>IF(AND(AL2341=AL2340,AM2341&lt;&gt;"",AM2340&lt;&gt;""),AM2341-AM2340,"")</f>
        <v/>
      </c>
      <c r="AP2341" s="220" t="n"/>
      <c r="AQ2341" s="577" t="inlineStr"/>
      <c r="AR2341" s="439">
        <f>IF(OR(AQ2341="",AQ2341="",AQ2341=0),"",6.213/(AQ2341*24))</f>
        <v/>
      </c>
      <c r="AS2341" s="436">
        <f>IF(OR(NOT(ISNUMBER(C2341)),NOT(ISNUMBER(AB2341))),"",IF(AG2341&lt;&gt;"",AG2341,AB2341)-C2341)</f>
        <v/>
      </c>
      <c r="AT2341" s="217" t="n"/>
      <c r="AU2341" s="223">
        <f>IF($B2341="","",TEXT($A2341,"yyyymmdd")&amp;"_P"&amp;$C2341&amp;"_C"&amp;$F2341&amp;"_"&amp;TRIM(RIGHT(SUBSTITUTE(TRIM(SUBSTITUTE($L2341,CHAR(160)," "))," ",REPT(" ",60)),60))&amp;IF($P2341="","","-"&amp;TRIM(RIGHT(SUBSTITUTE(TRIM(SUBSTITUTE($P2341,CHAR(160)," "))," ",REPT(" ",60)),60)))&amp;IF($T2341="","","-"&amp;TRIM(RIGHT(SUBSTITUTE(TRIM(SUBSTITUTE($T2341,CHAR(160)," "))," ",REPT(" ",60)),60)))&amp;".jpg")</f>
        <v/>
      </c>
    </row>
    <row r="2342" ht="42" customHeight="1">
      <c r="A2342" s="173" t="n">
        <v>38634</v>
      </c>
      <c r="B2342" s="220" t="inlineStr">
        <is>
          <t>Supercheap Auto 1000, 9 October, 2005</t>
        </is>
      </c>
      <c r="C2342" s="220" t="n">
        <v>19</v>
      </c>
      <c r="D2342" s="220" t="n"/>
      <c r="E2342" s="220" t="n"/>
      <c r="F2342" s="220" t="n">
        <v>17</v>
      </c>
      <c r="G2342" s="220" t="inlineStr">
        <is>
          <t>Dick Johnson Racing</t>
        </is>
      </c>
      <c r="H2342" s="220" t="n"/>
      <c r="I2342" s="220" t="inlineStr">
        <is>
          <t>Westpoint</t>
        </is>
      </c>
      <c r="J2342" s="220" t="inlineStr">
        <is>
          <t>Ford Falcon BA</t>
        </is>
      </c>
      <c r="K2342" s="220" t="n"/>
      <c r="L2342" s="220" t="inlineStr">
        <is>
          <t>Steven Johnson</t>
        </is>
      </c>
      <c r="M2342" s="220" t="inlineStr">
        <is>
          <t>AUS</t>
        </is>
      </c>
      <c r="N2342" s="687">
        <f>_xlfn.LET(_xlpm.d,_xlfn.XLOOKUP(L2342,'[1]Birth Dates'!$A:$A,'[1]Birth Dates'!$B:$B,"",0),IF(_xlpm.d=0,"",_xlpm.d))</f>
        <v/>
      </c>
      <c r="O2342" s="220">
        <f>IF(OR(N2342="",A2342="",NOT(ISNUMBER(N2342)),N2342&gt;A2342),"",DATEDIF(N2342,A2342,"Y")&amp;" years, "&amp;DATEDIF(N2342,A2342,"YM")&amp;" months, "&amp;DATEDIF(N2342,A2342,"MD")&amp;" days")</f>
        <v/>
      </c>
      <c r="P2342" s="220" t="inlineStr">
        <is>
          <t>Will Davison</t>
        </is>
      </c>
      <c r="Q2342" s="220" t="inlineStr">
        <is>
          <t>AUS</t>
        </is>
      </c>
      <c r="R2342" s="687">
        <f>_xlfn.LET(_xlpm.d,_xlfn.XLOOKUP(P2342,'[1]Birth Dates'!$A:$A,'[1]Birth Dates'!$B:$B,"",0),IF(_xlpm.d=0,"",_xlpm.d))</f>
        <v/>
      </c>
      <c r="S2342" s="220">
        <f>IF(OR(R2342="",A2342="",NOT(ISNUMBER(R2342)),R2342&gt;A2342),"",DATEDIF(R2342,A2342,"Y")&amp;" years, "&amp;DATEDIF(R2342,A2342,"YM")&amp;" months, "&amp;DATEDIF(R2342,A2342,"MD")&amp;" days")</f>
        <v/>
      </c>
      <c r="T2342" s="220" t="n"/>
      <c r="U2342" s="220" t="n"/>
      <c r="V2342" s="687">
        <f>_xlfn.LET(_xlpm.d,_xlfn.XLOOKUP(T2342,'[1]Birth Dates'!$A:$A,'[1]Birth Dates'!$B:$B,"",0),IF(_xlpm.d=0,"",_xlpm.d))</f>
        <v/>
      </c>
      <c r="W2342" s="220">
        <f>IF(OR(V2342="",A2342="",NOT(ISNUMBER(V2342)),V2342&gt;A2342),"",DATEDIF(V2342,A2342,"Y")&amp;" years, "&amp;DATEDIF(V2342,A2342,"YM")&amp;" months, "&amp;DATEDIF(V2342,A2342,"MD")&amp;" days")</f>
        <v/>
      </c>
      <c r="X2342" s="220" t="n"/>
      <c r="Y2342" s="220" t="n"/>
      <c r="Z2342" s="220" t="n"/>
      <c r="AA2342" s="220" t="n"/>
      <c r="AB2342" s="220" t="n">
        <v>15</v>
      </c>
      <c r="AC2342" s="220" t="n"/>
      <c r="AD2342" s="220" t="n"/>
      <c r="AE2342" s="577" t="inlineStr"/>
      <c r="AF2342" s="418">
        <f>IF(OR(AE2342="",AE2342="",AE2342=0),"",6.213/(AE2342*24))</f>
        <v/>
      </c>
      <c r="AG2342" s="251" t="n"/>
      <c r="AH2342" s="577" t="inlineStr"/>
      <c r="AI2342" s="418">
        <f>IF(OR(AH2342="",AH2342="",AH2342=0),"",6.213/(AH2342*24))</f>
        <v/>
      </c>
      <c r="AJ2342" s="175">
        <f>IF(AND(ISNUMBER(AB2342),ISNUMBER(AG2342)),AB2342-AG2342,"")</f>
        <v/>
      </c>
      <c r="AK2342" s="220" t="n"/>
      <c r="AL2342" s="220" t="n">
        <v>133</v>
      </c>
      <c r="AM2342" s="694" t="inlineStr">
        <is>
          <t>+28 laps</t>
        </is>
      </c>
      <c r="AN2342" s="671">
        <f>IF(OR(AL2342="",AM2342="",AM2342=0),"",AL2342*6.213/(AM2342*24))</f>
        <v/>
      </c>
      <c r="AO2342" s="477">
        <f>IF(AND(AL2342=AL2341,AM2342&lt;&gt;"",AM2341&lt;&gt;""),AM2342-AM2341,"")</f>
        <v/>
      </c>
      <c r="AP2342" s="220" t="n"/>
      <c r="AQ2342" s="577" t="inlineStr"/>
      <c r="AR2342" s="439">
        <f>IF(OR(AQ2342="",AQ2342="",AQ2342=0),"",6.213/(AQ2342*24))</f>
        <v/>
      </c>
      <c r="AS2342" s="436">
        <f>IF(OR(NOT(ISNUMBER(C2342)),NOT(ISNUMBER(AB2342))),"",IF(AG2342&lt;&gt;"",AG2342,AB2342)-C2342)</f>
        <v/>
      </c>
      <c r="AT2342" s="217" t="n"/>
      <c r="AU2342" s="223">
        <f>IF($B2342="","",TEXT($A2342,"yyyymmdd")&amp;"_P"&amp;$C2342&amp;"_C"&amp;$F2342&amp;"_"&amp;TRIM(RIGHT(SUBSTITUTE(TRIM(SUBSTITUTE($L2342,CHAR(160)," "))," ",REPT(" ",60)),60))&amp;IF($P2342="","","-"&amp;TRIM(RIGHT(SUBSTITUTE(TRIM(SUBSTITUTE($P2342,CHAR(160)," "))," ",REPT(" ",60)),60)))&amp;IF($T2342="","","-"&amp;TRIM(RIGHT(SUBSTITUTE(TRIM(SUBSTITUTE($T2342,CHAR(160)," "))," ",REPT(" ",60)),60)))&amp;".jpg")</f>
        <v/>
      </c>
    </row>
    <row r="2343" ht="42" customHeight="1">
      <c r="A2343" s="173" t="n">
        <v>38634</v>
      </c>
      <c r="B2343" s="220" t="inlineStr">
        <is>
          <t>Supercheap Auto 1000, 9 October, 2005</t>
        </is>
      </c>
      <c r="C2343" s="220" t="n">
        <v>20</v>
      </c>
      <c r="D2343" s="220" t="n"/>
      <c r="E2343" s="220" t="n"/>
      <c r="F2343" s="220" t="n">
        <v>7</v>
      </c>
      <c r="G2343" s="220" t="inlineStr">
        <is>
          <t>Rod Nash Racing</t>
        </is>
      </c>
      <c r="H2343" s="220" t="n"/>
      <c r="I2343" s="220" t="inlineStr">
        <is>
          <t>Autobarn</t>
        </is>
      </c>
      <c r="J2343" s="220" t="inlineStr">
        <is>
          <t>Holden Commodore VZ</t>
        </is>
      </c>
      <c r="K2343" s="220" t="n"/>
      <c r="L2343" s="220" t="inlineStr">
        <is>
          <t>Alex Davison</t>
        </is>
      </c>
      <c r="M2343" s="220" t="inlineStr">
        <is>
          <t>AUS</t>
        </is>
      </c>
      <c r="N2343" s="687">
        <f>_xlfn.LET(_xlpm.d,_xlfn.XLOOKUP(L2343,'[1]Birth Dates'!$A:$A,'[1]Birth Dates'!$B:$B,"",0),IF(_xlpm.d=0,"",_xlpm.d))</f>
        <v/>
      </c>
      <c r="O2343" s="220">
        <f>IF(OR(N2343="",A2343="",NOT(ISNUMBER(N2343)),N2343&gt;A2343),"",DATEDIF(N2343,A2343,"Y")&amp;" years, "&amp;DATEDIF(N2343,A2343,"YM")&amp;" months, "&amp;DATEDIF(N2343,A2343,"MD")&amp;" days")</f>
        <v/>
      </c>
      <c r="P2343" s="220" t="inlineStr">
        <is>
          <t>Allan Simonsen</t>
        </is>
      </c>
      <c r="Q2343" s="220" t="inlineStr">
        <is>
          <t>DEN</t>
        </is>
      </c>
      <c r="R2343" s="687">
        <f>_xlfn.LET(_xlpm.d,_xlfn.XLOOKUP(P2343,'[1]Birth Dates'!$A:$A,'[1]Birth Dates'!$B:$B,"",0),IF(_xlpm.d=0,"",_xlpm.d))</f>
        <v/>
      </c>
      <c r="S2343" s="220">
        <f>IF(OR(R2343="",A2343="",NOT(ISNUMBER(R2343)),R2343&gt;A2343),"",DATEDIF(R2343,A2343,"Y")&amp;" years, "&amp;DATEDIF(R2343,A2343,"YM")&amp;" months, "&amp;DATEDIF(R2343,A2343,"MD")&amp;" days")</f>
        <v/>
      </c>
      <c r="T2343" s="220" t="n"/>
      <c r="U2343" s="220" t="n"/>
      <c r="V2343" s="687">
        <f>_xlfn.LET(_xlpm.d,_xlfn.XLOOKUP(T2343,'[1]Birth Dates'!$A:$A,'[1]Birth Dates'!$B:$B,"",0),IF(_xlpm.d=0,"",_xlpm.d))</f>
        <v/>
      </c>
      <c r="W2343" s="220">
        <f>IF(OR(V2343="",A2343="",NOT(ISNUMBER(V2343)),V2343&gt;A2343),"",DATEDIF(V2343,A2343,"Y")&amp;" years, "&amp;DATEDIF(V2343,A2343,"YM")&amp;" months, "&amp;DATEDIF(V2343,A2343,"MD")&amp;" days")</f>
        <v/>
      </c>
      <c r="X2343" s="220" t="n"/>
      <c r="Y2343" s="220" t="n"/>
      <c r="Z2343" s="220" t="n"/>
      <c r="AA2343" s="220" t="n"/>
      <c r="AB2343" s="220" t="n">
        <v>23</v>
      </c>
      <c r="AC2343" s="220" t="n"/>
      <c r="AD2343" s="220" t="n"/>
      <c r="AE2343" s="577" t="inlineStr"/>
      <c r="AF2343" s="418">
        <f>IF(OR(AE2343="",AE2343="",AE2343=0),"",6.213/(AE2343*24))</f>
        <v/>
      </c>
      <c r="AG2343" s="251" t="n"/>
      <c r="AH2343" s="577" t="inlineStr"/>
      <c r="AI2343" s="418">
        <f>IF(OR(AH2343="",AH2343="",AH2343=0),"",6.213/(AH2343*24))</f>
        <v/>
      </c>
      <c r="AJ2343" s="175">
        <f>IF(AND(ISNUMBER(AB2343),ISNUMBER(AG2343)),AB2343-AG2343,"")</f>
        <v/>
      </c>
      <c r="AK2343" s="220" t="n"/>
      <c r="AL2343" s="220" t="n">
        <v>129</v>
      </c>
      <c r="AM2343" s="694" t="inlineStr">
        <is>
          <t>+32 laps</t>
        </is>
      </c>
      <c r="AN2343" s="671">
        <f>IF(OR(AL2343="",AM2343="",AM2343=0),"",AL2343*6.213/(AM2343*24))</f>
        <v/>
      </c>
      <c r="AO2343" s="477">
        <f>IF(AND(AL2343=AL2342,AM2343&lt;&gt;"",AM2342&lt;&gt;""),AM2343-AM2342,"")</f>
        <v/>
      </c>
      <c r="AP2343" s="220" t="n"/>
      <c r="AQ2343" s="577" t="inlineStr"/>
      <c r="AR2343" s="439">
        <f>IF(OR(AQ2343="",AQ2343="",AQ2343=0),"",6.213/(AQ2343*24))</f>
        <v/>
      </c>
      <c r="AS2343" s="436">
        <f>IF(OR(NOT(ISNUMBER(C2343)),NOT(ISNUMBER(AB2343))),"",IF(AG2343&lt;&gt;"",AG2343,AB2343)-C2343)</f>
        <v/>
      </c>
      <c r="AT2343" s="217" t="n"/>
      <c r="AU2343" s="223">
        <f>IF($B2343="","",TEXT($A2343,"yyyymmdd")&amp;"_P"&amp;$C2343&amp;"_C"&amp;$F2343&amp;"_"&amp;TRIM(RIGHT(SUBSTITUTE(TRIM(SUBSTITUTE($L2343,CHAR(160)," "))," ",REPT(" ",60)),60))&amp;IF($P2343="","","-"&amp;TRIM(RIGHT(SUBSTITUTE(TRIM(SUBSTITUTE($P2343,CHAR(160)," "))," ",REPT(" ",60)),60)))&amp;IF($T2343="","","-"&amp;TRIM(RIGHT(SUBSTITUTE(TRIM(SUBSTITUTE($T2343,CHAR(160)," "))," ",REPT(" ",60)),60)))&amp;".jpg")</f>
        <v/>
      </c>
    </row>
    <row r="2344" ht="42" customHeight="1">
      <c r="A2344" s="173" t="n">
        <v>38634</v>
      </c>
      <c r="B2344" s="220" t="inlineStr">
        <is>
          <t>Supercheap Auto 1000, 9 October, 2005</t>
        </is>
      </c>
      <c r="C2344" s="220" t="n">
        <v>21</v>
      </c>
      <c r="D2344" s="220" t="n"/>
      <c r="E2344" s="220" t="n"/>
      <c r="F2344" s="220" t="n">
        <v>21</v>
      </c>
      <c r="G2344" s="220" t="inlineStr">
        <is>
          <t>Brad Jones Racing</t>
        </is>
      </c>
      <c r="H2344" s="220" t="n"/>
      <c r="I2344" s="220" t="inlineStr">
        <is>
          <t>BOC Gas and Gear</t>
        </is>
      </c>
      <c r="J2344" s="220" t="inlineStr">
        <is>
          <t>Ford Falcon BA</t>
        </is>
      </c>
      <c r="K2344" s="220" t="n"/>
      <c r="L2344" s="220" t="inlineStr">
        <is>
          <t>John Bowe</t>
        </is>
      </c>
      <c r="M2344" s="220" t="inlineStr">
        <is>
          <t>AUS</t>
        </is>
      </c>
      <c r="N2344" s="687">
        <f>_xlfn.LET(_xlpm.d,_xlfn.XLOOKUP(L2344,'[1]Birth Dates'!$A:$A,'[1]Birth Dates'!$B:$B,"",0),IF(_xlpm.d=0,"",_xlpm.d))</f>
        <v/>
      </c>
      <c r="O2344" s="220">
        <f>IF(OR(N2344="",A2344="",NOT(ISNUMBER(N2344)),N2344&gt;A2344),"",DATEDIF(N2344,A2344,"Y")&amp;" years, "&amp;DATEDIF(N2344,A2344,"YM")&amp;" months, "&amp;DATEDIF(N2344,A2344,"MD")&amp;" days")</f>
        <v/>
      </c>
      <c r="P2344" s="284" t="inlineStr">
        <is>
          <t>Bradley Jones</t>
        </is>
      </c>
      <c r="Q2344" s="220" t="inlineStr">
        <is>
          <t>AUS</t>
        </is>
      </c>
      <c r="R2344" s="687">
        <f>_xlfn.LET(_xlpm.d,_xlfn.XLOOKUP(P2344,'[1]Birth Dates'!$A:$A,'[1]Birth Dates'!$B:$B,"",0),IF(_xlpm.d=0,"",_xlpm.d))</f>
        <v/>
      </c>
      <c r="S2344" s="220">
        <f>IF(OR(R2344="",A2344="",NOT(ISNUMBER(R2344)),R2344&gt;A2344),"",DATEDIF(R2344,A2344,"Y")&amp;" years, "&amp;DATEDIF(R2344,A2344,"YM")&amp;" months, "&amp;DATEDIF(R2344,A2344,"MD")&amp;" days")</f>
        <v/>
      </c>
      <c r="T2344" s="220" t="n"/>
      <c r="U2344" s="220" t="n"/>
      <c r="V2344" s="687">
        <f>_xlfn.LET(_xlpm.d,_xlfn.XLOOKUP(T2344,'[1]Birth Dates'!$A:$A,'[1]Birth Dates'!$B:$B,"",0),IF(_xlpm.d=0,"",_xlpm.d))</f>
        <v/>
      </c>
      <c r="W2344" s="220">
        <f>IF(OR(V2344="",A2344="",NOT(ISNUMBER(V2344)),V2344&gt;A2344),"",DATEDIF(V2344,A2344,"Y")&amp;" years, "&amp;DATEDIF(V2344,A2344,"YM")&amp;" months, "&amp;DATEDIF(V2344,A2344,"MD")&amp;" days")</f>
        <v/>
      </c>
      <c r="X2344" s="220" t="n"/>
      <c r="Y2344" s="220" t="n"/>
      <c r="Z2344" s="220" t="n"/>
      <c r="AA2344" s="220" t="n"/>
      <c r="AB2344" s="220" t="n">
        <v>26</v>
      </c>
      <c r="AC2344" s="220" t="n"/>
      <c r="AD2344" s="220" t="n"/>
      <c r="AE2344" s="577" t="inlineStr"/>
      <c r="AF2344" s="418">
        <f>IF(OR(AE2344="",AE2344="",AE2344=0),"",6.213/(AE2344*24))</f>
        <v/>
      </c>
      <c r="AG2344" s="251" t="n"/>
      <c r="AH2344" s="577" t="inlineStr"/>
      <c r="AI2344" s="418">
        <f>IF(OR(AH2344="",AH2344="",AH2344=0),"",6.213/(AH2344*24))</f>
        <v/>
      </c>
      <c r="AJ2344" s="175">
        <f>IF(AND(ISNUMBER(AB2344),ISNUMBER(AG2344)),AB2344-AG2344,"")</f>
        <v/>
      </c>
      <c r="AK2344" s="220" t="n"/>
      <c r="AL2344" s="220" t="n">
        <v>125</v>
      </c>
      <c r="AM2344" s="694" t="inlineStr">
        <is>
          <t>+36 laps</t>
        </is>
      </c>
      <c r="AN2344" s="671">
        <f>IF(OR(AL2344="",AM2344="",AM2344=0),"",AL2344*6.213/(AM2344*24))</f>
        <v/>
      </c>
      <c r="AO2344" s="477">
        <f>IF(AND(AL2344=AL2343,AM2344&lt;&gt;"",AM2343&lt;&gt;""),AM2344-AM2343,"")</f>
        <v/>
      </c>
      <c r="AP2344" s="220" t="n"/>
      <c r="AQ2344" s="577" t="inlineStr"/>
      <c r="AR2344" s="439">
        <f>IF(OR(AQ2344="",AQ2344="",AQ2344=0),"",6.213/(AQ2344*24))</f>
        <v/>
      </c>
      <c r="AS2344" s="436">
        <f>IF(OR(NOT(ISNUMBER(C2344)),NOT(ISNUMBER(AB2344))),"",IF(AG2344&lt;&gt;"",AG2344,AB2344)-C2344)</f>
        <v/>
      </c>
      <c r="AT2344" s="217" t="n"/>
      <c r="AU2344" s="223">
        <f>IF($B2344="","",TEXT($A2344,"yyyymmdd")&amp;"_P"&amp;$C2344&amp;"_C"&amp;$F2344&amp;"_"&amp;TRIM(RIGHT(SUBSTITUTE(TRIM(SUBSTITUTE($L2344,CHAR(160)," "))," ",REPT(" ",60)),60))&amp;IF($P2344="","","-"&amp;TRIM(RIGHT(SUBSTITUTE(TRIM(SUBSTITUTE($P2344,CHAR(160)," "))," ",REPT(" ",60)),60)))&amp;IF($T2344="","","-"&amp;TRIM(RIGHT(SUBSTITUTE(TRIM(SUBSTITUTE($T2344,CHAR(160)," "))," ",REPT(" ",60)),60)))&amp;".jpg")</f>
        <v/>
      </c>
    </row>
    <row r="2345" ht="42" customHeight="1">
      <c r="A2345" s="173" t="n">
        <v>38634</v>
      </c>
      <c r="B2345" s="220" t="inlineStr">
        <is>
          <t>Supercheap Auto 1000, 9 October, 2005</t>
        </is>
      </c>
      <c r="C2345" s="220" t="inlineStr">
        <is>
          <t>DNF</t>
        </is>
      </c>
      <c r="D2345" s="220" t="n"/>
      <c r="E2345" s="220" t="n"/>
      <c r="F2345" s="220" t="n">
        <v>51</v>
      </c>
      <c r="G2345" s="220" t="inlineStr">
        <is>
          <t>Paul Weel Racing</t>
        </is>
      </c>
      <c r="H2345" s="220" t="n"/>
      <c r="I2345" s="220" t="inlineStr">
        <is>
          <t>Supercheap Auto</t>
        </is>
      </c>
      <c r="J2345" s="220" t="inlineStr">
        <is>
          <t>Holden Commodore VZ</t>
        </is>
      </c>
      <c r="K2345" s="220" t="n"/>
      <c r="L2345" s="220" t="inlineStr">
        <is>
          <t>Greg Murphy</t>
        </is>
      </c>
      <c r="M2345" s="220" t="inlineStr">
        <is>
          <t>NZL</t>
        </is>
      </c>
      <c r="N2345" s="687">
        <f>_xlfn.LET(_xlpm.d,_xlfn.XLOOKUP(L2345,'[1]Birth Dates'!$A:$A,'[1]Birth Dates'!$B:$B,"",0),IF(_xlpm.d=0,"",_xlpm.d))</f>
        <v/>
      </c>
      <c r="O2345" s="220">
        <f>IF(OR(N2345="",A2345="",NOT(ISNUMBER(N2345)),N2345&gt;A2345),"",DATEDIF(N2345,A2345,"Y")&amp;" years, "&amp;DATEDIF(N2345,A2345,"YM")&amp;" months, "&amp;DATEDIF(N2345,A2345,"MD")&amp;" days")</f>
        <v/>
      </c>
      <c r="P2345" s="220" t="inlineStr">
        <is>
          <t>Paul Weel</t>
        </is>
      </c>
      <c r="Q2345" s="220" t="inlineStr">
        <is>
          <t>AUS</t>
        </is>
      </c>
      <c r="R2345" s="687">
        <f>_xlfn.LET(_xlpm.d,_xlfn.XLOOKUP(P2345,'[1]Birth Dates'!$A:$A,'[1]Birth Dates'!$B:$B,"",0),IF(_xlpm.d=0,"",_xlpm.d))</f>
        <v/>
      </c>
      <c r="S2345" s="220">
        <f>IF(OR(R2345="",A2345="",NOT(ISNUMBER(R2345)),R2345&gt;A2345),"",DATEDIF(R2345,A2345,"Y")&amp;" years, "&amp;DATEDIF(R2345,A2345,"YM")&amp;" months, "&amp;DATEDIF(R2345,A2345,"MD")&amp;" days")</f>
        <v/>
      </c>
      <c r="T2345" s="220" t="n"/>
      <c r="U2345" s="220" t="n"/>
      <c r="V2345" s="687">
        <f>_xlfn.LET(_xlpm.d,_xlfn.XLOOKUP(T2345,'[1]Birth Dates'!$A:$A,'[1]Birth Dates'!$B:$B,"",0),IF(_xlpm.d=0,"",_xlpm.d))</f>
        <v/>
      </c>
      <c r="W2345" s="220">
        <f>IF(OR(V2345="",A2345="",NOT(ISNUMBER(V2345)),V2345&gt;A2345),"",DATEDIF(V2345,A2345,"Y")&amp;" years, "&amp;DATEDIF(V2345,A2345,"YM")&amp;" months, "&amp;DATEDIF(V2345,A2345,"MD")&amp;" days")</f>
        <v/>
      </c>
      <c r="X2345" s="220" t="n"/>
      <c r="Y2345" s="220" t="n"/>
      <c r="Z2345" s="220" t="n"/>
      <c r="AA2345" s="220" t="n"/>
      <c r="AB2345" s="220" t="n">
        <v>3</v>
      </c>
      <c r="AC2345" s="220" t="n"/>
      <c r="AD2345" s="220" t="n"/>
      <c r="AE2345" s="577" t="inlineStr"/>
      <c r="AF2345" s="418">
        <f>IF(OR(AE2345="",AE2345="",AE2345=0),"",6.213/(AE2345*24))</f>
        <v/>
      </c>
      <c r="AG2345" s="251" t="n"/>
      <c r="AH2345" s="577" t="inlineStr"/>
      <c r="AI2345" s="418">
        <f>IF(OR(AH2345="",AH2345="",AH2345=0),"",6.213/(AH2345*24))</f>
        <v/>
      </c>
      <c r="AJ2345" s="175">
        <f>IF(AND(ISNUMBER(AB2345),ISNUMBER(AG2345)),AB2345-AG2345,"")</f>
        <v/>
      </c>
      <c r="AK2345" s="220" t="inlineStr">
        <is>
          <t>Accident</t>
        </is>
      </c>
      <c r="AL2345" s="220" t="n">
        <v>144</v>
      </c>
      <c r="AM2345" s="694" t="n"/>
      <c r="AN2345" s="671">
        <f>IF(OR(AL2345="",AM2345="",AM2345=0),"",AL2345*6.213/(AM2345*24))</f>
        <v/>
      </c>
      <c r="AO2345" s="477">
        <f>IF(AND(AL2345=AL2344,AM2345&lt;&gt;"",AM2344&lt;&gt;""),AM2345-AM2344,"")</f>
        <v/>
      </c>
      <c r="AP2345" s="220" t="n"/>
      <c r="AQ2345" s="577" t="inlineStr"/>
      <c r="AR2345" s="439">
        <f>IF(OR(AQ2345="",AQ2345="",AQ2345=0),"",6.213/(AQ2345*24))</f>
        <v/>
      </c>
      <c r="AS2345" s="436">
        <f>IF(OR(NOT(ISNUMBER(C2345)),NOT(ISNUMBER(AB2345))),"",IF(AG2345&lt;&gt;"",AG2345,AB2345)-C2345)</f>
        <v/>
      </c>
      <c r="AT2345" s="217" t="n"/>
      <c r="AU2345" s="223">
        <f>IF($B2345="","",TEXT($A2345,"yyyymmdd")&amp;"_P"&amp;$C2345&amp;"_C"&amp;$F2345&amp;"_"&amp;TRIM(RIGHT(SUBSTITUTE(TRIM(SUBSTITUTE($L2345,CHAR(160)," "))," ",REPT(" ",60)),60))&amp;IF($P2345="","","-"&amp;TRIM(RIGHT(SUBSTITUTE(TRIM(SUBSTITUTE($P2345,CHAR(160)," "))," ",REPT(" ",60)),60)))&amp;IF($T2345="","","-"&amp;TRIM(RIGHT(SUBSTITUTE(TRIM(SUBSTITUTE($T2345,CHAR(160)," "))," ",REPT(" ",60)),60)))&amp;".jpg")</f>
        <v/>
      </c>
    </row>
    <row r="2346" ht="42" customHeight="1">
      <c r="A2346" s="173" t="n">
        <v>38634</v>
      </c>
      <c r="B2346" s="220" t="inlineStr">
        <is>
          <t>Supercheap Auto 1000, 9 October, 2005</t>
        </is>
      </c>
      <c r="C2346" s="220" t="inlineStr">
        <is>
          <t>DNF</t>
        </is>
      </c>
      <c r="D2346" s="220" t="n"/>
      <c r="E2346" s="220" t="n"/>
      <c r="F2346" s="220" t="n">
        <v>1</v>
      </c>
      <c r="G2346" s="220" t="inlineStr">
        <is>
          <t>Stone Brothers Racing</t>
        </is>
      </c>
      <c r="H2346" s="220" t="n"/>
      <c r="I2346" s="220" t="inlineStr">
        <is>
          <t>Pirtek</t>
        </is>
      </c>
      <c r="J2346" s="220" t="inlineStr">
        <is>
          <t>Ford Falcon BA</t>
        </is>
      </c>
      <c r="K2346" s="220" t="n"/>
      <c r="L2346" s="220" t="inlineStr">
        <is>
          <t>Marcos Ambrose</t>
        </is>
      </c>
      <c r="M2346" s="220" t="inlineStr">
        <is>
          <t>AUS</t>
        </is>
      </c>
      <c r="N2346" s="687">
        <f>_xlfn.LET(_xlpm.d,_xlfn.XLOOKUP(L2346,'[1]Birth Dates'!$A:$A,'[1]Birth Dates'!$B:$B,"",0),IF(_xlpm.d=0,"",_xlpm.d))</f>
        <v/>
      </c>
      <c r="O2346" s="220">
        <f>IF(OR(N2346="",A2346="",NOT(ISNUMBER(N2346)),N2346&gt;A2346),"",DATEDIF(N2346,A2346,"Y")&amp;" years, "&amp;DATEDIF(N2346,A2346,"YM")&amp;" months, "&amp;DATEDIF(N2346,A2346,"MD")&amp;" days")</f>
        <v/>
      </c>
      <c r="P2346" s="220" t="inlineStr">
        <is>
          <t>Warren Luff</t>
        </is>
      </c>
      <c r="Q2346" s="220" t="inlineStr">
        <is>
          <t>AUS</t>
        </is>
      </c>
      <c r="R2346" s="687">
        <f>_xlfn.LET(_xlpm.d,_xlfn.XLOOKUP(P2346,'[1]Birth Dates'!$A:$A,'[1]Birth Dates'!$B:$B,"",0),IF(_xlpm.d=0,"",_xlpm.d))</f>
        <v/>
      </c>
      <c r="S2346" s="220">
        <f>IF(OR(R2346="",A2346="",NOT(ISNUMBER(R2346)),R2346&gt;A2346),"",DATEDIF(R2346,A2346,"Y")&amp;" years, "&amp;DATEDIF(R2346,A2346,"YM")&amp;" months, "&amp;DATEDIF(R2346,A2346,"MD")&amp;" days")</f>
        <v/>
      </c>
      <c r="T2346" s="220" t="n"/>
      <c r="U2346" s="220" t="n"/>
      <c r="V2346" s="687">
        <f>_xlfn.LET(_xlpm.d,_xlfn.XLOOKUP(T2346,'[1]Birth Dates'!$A:$A,'[1]Birth Dates'!$B:$B,"",0),IF(_xlpm.d=0,"",_xlpm.d))</f>
        <v/>
      </c>
      <c r="W2346" s="220">
        <f>IF(OR(V2346="",A2346="",NOT(ISNUMBER(V2346)),V2346&gt;A2346),"",DATEDIF(V2346,A2346,"Y")&amp;" years, "&amp;DATEDIF(V2346,A2346,"YM")&amp;" months, "&amp;DATEDIF(V2346,A2346,"MD")&amp;" days")</f>
        <v/>
      </c>
      <c r="X2346" s="220" t="n"/>
      <c r="Y2346" s="220" t="n"/>
      <c r="Z2346" s="220" t="n"/>
      <c r="AA2346" s="220" t="n"/>
      <c r="AB2346" s="220" t="n">
        <v>2</v>
      </c>
      <c r="AC2346" s="220" t="n"/>
      <c r="AD2346" s="220" t="n"/>
      <c r="AE2346" s="577" t="inlineStr"/>
      <c r="AF2346" s="418">
        <f>IF(OR(AE2346="",AE2346="",AE2346=0),"",6.213/(AE2346*24))</f>
        <v/>
      </c>
      <c r="AG2346" s="251" t="n"/>
      <c r="AH2346" s="577" t="inlineStr"/>
      <c r="AI2346" s="418">
        <f>IF(OR(AH2346="",AH2346="",AH2346=0),"",6.213/(AH2346*24))</f>
        <v/>
      </c>
      <c r="AJ2346" s="175">
        <f>IF(AND(ISNUMBER(AB2346),ISNUMBER(AG2346)),AB2346-AG2346,"")</f>
        <v/>
      </c>
      <c r="AK2346" s="220" t="inlineStr">
        <is>
          <t>Accident</t>
        </is>
      </c>
      <c r="AL2346" s="220" t="n">
        <v>144</v>
      </c>
      <c r="AM2346" s="694" t="n"/>
      <c r="AN2346" s="671">
        <f>IF(OR(AL2346="",AM2346="",AM2346=0),"",AL2346*6.213/(AM2346*24))</f>
        <v/>
      </c>
      <c r="AO2346" s="477">
        <f>IF(AND(AL2346=AL2345,AM2346&lt;&gt;"",AM2345&lt;&gt;""),AM2346-AM2345,"")</f>
        <v/>
      </c>
      <c r="AP2346" s="220" t="n"/>
      <c r="AQ2346" s="577" t="inlineStr"/>
      <c r="AR2346" s="439">
        <f>IF(OR(AQ2346="",AQ2346="",AQ2346=0),"",6.213/(AQ2346*24))</f>
        <v/>
      </c>
      <c r="AS2346" s="436">
        <f>IF(OR(NOT(ISNUMBER(C2346)),NOT(ISNUMBER(AB2346))),"",IF(AG2346&lt;&gt;"",AG2346,AB2346)-C2346)</f>
        <v/>
      </c>
      <c r="AT2346" s="217" t="n"/>
      <c r="AU2346" s="223">
        <f>IF($B2346="","",TEXT($A2346,"yyyymmdd")&amp;"_P"&amp;$C2346&amp;"_C"&amp;$F2346&amp;"_"&amp;TRIM(RIGHT(SUBSTITUTE(TRIM(SUBSTITUTE($L2346,CHAR(160)," "))," ",REPT(" ",60)),60))&amp;IF($P2346="","","-"&amp;TRIM(RIGHT(SUBSTITUTE(TRIM(SUBSTITUTE($P2346,CHAR(160)," "))," ",REPT(" ",60)),60)))&amp;IF($T2346="","","-"&amp;TRIM(RIGHT(SUBSTITUTE(TRIM(SUBSTITUTE($T2346,CHAR(160)," "))," ",REPT(" ",60)),60)))&amp;".jpg")</f>
        <v/>
      </c>
    </row>
    <row r="2347" ht="42" customHeight="1">
      <c r="A2347" s="173" t="n">
        <v>38634</v>
      </c>
      <c r="B2347" s="220" t="inlineStr">
        <is>
          <t>Supercheap Auto 1000, 9 October, 2005</t>
        </is>
      </c>
      <c r="C2347" s="220" t="inlineStr">
        <is>
          <t>DNF</t>
        </is>
      </c>
      <c r="D2347" s="220" t="n"/>
      <c r="E2347" s="220" t="n"/>
      <c r="F2347" s="220" t="n">
        <v>25</v>
      </c>
      <c r="G2347" s="220" t="inlineStr">
        <is>
          <t>Britek Motorsport</t>
        </is>
      </c>
      <c r="H2347" s="220" t="n"/>
      <c r="I2347" s="220" t="inlineStr">
        <is>
          <t>Fujitsu</t>
        </is>
      </c>
      <c r="J2347" s="220" t="inlineStr">
        <is>
          <t>Ford Falcon BA</t>
        </is>
      </c>
      <c r="K2347" s="220" t="n"/>
      <c r="L2347" s="220" t="inlineStr">
        <is>
          <t>Steve Owen</t>
        </is>
      </c>
      <c r="M2347" s="220" t="inlineStr">
        <is>
          <t>AUS</t>
        </is>
      </c>
      <c r="N2347" s="687">
        <f>_xlfn.LET(_xlpm.d,_xlfn.XLOOKUP(L2347,'[1]Birth Dates'!$A:$A,'[1]Birth Dates'!$B:$B,"",0),IF(_xlpm.d=0,"",_xlpm.d))</f>
        <v/>
      </c>
      <c r="O2347" s="220">
        <f>IF(OR(N2347="",A2347="",NOT(ISNUMBER(N2347)),N2347&gt;A2347),"",DATEDIF(N2347,A2347,"Y")&amp;" years, "&amp;DATEDIF(N2347,A2347,"YM")&amp;" months, "&amp;DATEDIF(N2347,A2347,"MD")&amp;" days")</f>
        <v/>
      </c>
      <c r="P2347" s="220" t="inlineStr">
        <is>
          <t>Matthew White</t>
        </is>
      </c>
      <c r="Q2347" s="220" t="inlineStr">
        <is>
          <t>AUS</t>
        </is>
      </c>
      <c r="R2347" s="687">
        <f>_xlfn.LET(_xlpm.d,_xlfn.XLOOKUP(P2347,'[1]Birth Dates'!$A:$A,'[1]Birth Dates'!$B:$B,"",0),IF(_xlpm.d=0,"",_xlpm.d))</f>
        <v/>
      </c>
      <c r="S2347" s="220">
        <f>IF(OR(R2347="",A2347="",NOT(ISNUMBER(R2347)),R2347&gt;A2347),"",DATEDIF(R2347,A2347,"Y")&amp;" years, "&amp;DATEDIF(R2347,A2347,"YM")&amp;" months, "&amp;DATEDIF(R2347,A2347,"MD")&amp;" days")</f>
        <v/>
      </c>
      <c r="T2347" s="220" t="n"/>
      <c r="U2347" s="220" t="n"/>
      <c r="V2347" s="687">
        <f>_xlfn.LET(_xlpm.d,_xlfn.XLOOKUP(T2347,'[1]Birth Dates'!$A:$A,'[1]Birth Dates'!$B:$B,"",0),IF(_xlpm.d=0,"",_xlpm.d))</f>
        <v/>
      </c>
      <c r="W2347" s="220">
        <f>IF(OR(V2347="",A2347="",NOT(ISNUMBER(V2347)),V2347&gt;A2347),"",DATEDIF(V2347,A2347,"Y")&amp;" years, "&amp;DATEDIF(V2347,A2347,"YM")&amp;" months, "&amp;DATEDIF(V2347,A2347,"MD")&amp;" days")</f>
        <v/>
      </c>
      <c r="X2347" s="220" t="n"/>
      <c r="Y2347" s="220" t="n"/>
      <c r="Z2347" s="220" t="n"/>
      <c r="AA2347" s="220" t="n"/>
      <c r="AB2347" s="220" t="n">
        <v>14</v>
      </c>
      <c r="AC2347" s="220" t="n"/>
      <c r="AD2347" s="220" t="n"/>
      <c r="AE2347" s="577" t="inlineStr"/>
      <c r="AF2347" s="418">
        <f>IF(OR(AE2347="",AE2347="",AE2347=0),"",6.213/(AE2347*24))</f>
        <v/>
      </c>
      <c r="AG2347" s="251" t="n"/>
      <c r="AH2347" s="577" t="inlineStr"/>
      <c r="AI2347" s="418">
        <f>IF(OR(AH2347="",AH2347="",AH2347=0),"",6.213/(AH2347*24))</f>
        <v/>
      </c>
      <c r="AJ2347" s="175">
        <f>IF(AND(ISNUMBER(AB2347),ISNUMBER(AG2347)),AB2347-AG2347,"")</f>
        <v/>
      </c>
      <c r="AK2347" s="220" t="inlineStr">
        <is>
          <t>Engine</t>
        </is>
      </c>
      <c r="AL2347" s="220" t="n">
        <v>136</v>
      </c>
      <c r="AM2347" s="694" t="n"/>
      <c r="AN2347" s="671">
        <f>IF(OR(AL2347="",AM2347="",AM2347=0),"",AL2347*6.213/(AM2347*24))</f>
        <v/>
      </c>
      <c r="AO2347" s="477">
        <f>IF(AND(AL2347=AL2346,AM2347&lt;&gt;"",AM2346&lt;&gt;""),AM2347-AM2346,"")</f>
        <v/>
      </c>
      <c r="AP2347" s="220" t="n"/>
      <c r="AQ2347" s="577" t="inlineStr"/>
      <c r="AR2347" s="439">
        <f>IF(OR(AQ2347="",AQ2347="",AQ2347=0),"",6.213/(AQ2347*24))</f>
        <v/>
      </c>
      <c r="AS2347" s="436">
        <f>IF(OR(NOT(ISNUMBER(C2347)),NOT(ISNUMBER(AB2347))),"",IF(AG2347&lt;&gt;"",AG2347,AB2347)-C2347)</f>
        <v/>
      </c>
      <c r="AT2347" s="217" t="n"/>
      <c r="AU2347" s="223">
        <f>IF($B2347="","",TEXT($A2347,"yyyymmdd")&amp;"_P"&amp;$C2347&amp;"_C"&amp;$F2347&amp;"_"&amp;TRIM(RIGHT(SUBSTITUTE(TRIM(SUBSTITUTE($L2347,CHAR(160)," "))," ",REPT(" ",60)),60))&amp;IF($P2347="","","-"&amp;TRIM(RIGHT(SUBSTITUTE(TRIM(SUBSTITUTE($P2347,CHAR(160)," "))," ",REPT(" ",60)),60)))&amp;IF($T2347="","","-"&amp;TRIM(RIGHT(SUBSTITUTE(TRIM(SUBSTITUTE($T2347,CHAR(160)," "))," ",REPT(" ",60)),60)))&amp;".jpg")</f>
        <v/>
      </c>
    </row>
    <row r="2348" ht="42" customHeight="1">
      <c r="A2348" s="173" t="n">
        <v>38634</v>
      </c>
      <c r="B2348" s="220" t="inlineStr">
        <is>
          <t>Supercheap Auto 1000, 9 October, 2005</t>
        </is>
      </c>
      <c r="C2348" s="220" t="inlineStr">
        <is>
          <t>DNF</t>
        </is>
      </c>
      <c r="D2348" s="220" t="n"/>
      <c r="E2348" s="220" t="n"/>
      <c r="F2348" s="220" t="n">
        <v>33</v>
      </c>
      <c r="G2348" s="220" t="inlineStr">
        <is>
          <t>Garry Rogers Motorsport</t>
        </is>
      </c>
      <c r="H2348" s="220" t="n"/>
      <c r="I2348" s="220" t="inlineStr">
        <is>
          <t>Valvoline, Repco</t>
        </is>
      </c>
      <c r="J2348" s="220" t="inlineStr">
        <is>
          <t>Holden Commodore VZ</t>
        </is>
      </c>
      <c r="K2348" s="220" t="n"/>
      <c r="L2348" s="220" t="inlineStr">
        <is>
          <t>Phillip Scifleet</t>
        </is>
      </c>
      <c r="M2348" s="220" t="inlineStr">
        <is>
          <t>AUS</t>
        </is>
      </c>
      <c r="N2348" s="687">
        <f>_xlfn.LET(_xlpm.d,_xlfn.XLOOKUP(L2348,'[1]Birth Dates'!$A:$A,'[1]Birth Dates'!$B:$B,"",0),IF(_xlpm.d=0,"",_xlpm.d))</f>
        <v/>
      </c>
      <c r="O2348" s="220">
        <f>IF(OR(N2348="",A2348="",NOT(ISNUMBER(N2348)),N2348&gt;A2348),"",DATEDIF(N2348,A2348,"Y")&amp;" years, "&amp;DATEDIF(N2348,A2348,"YM")&amp;" months, "&amp;DATEDIF(N2348,A2348,"MD")&amp;" days")</f>
        <v/>
      </c>
      <c r="P2348" s="220" t="inlineStr">
        <is>
          <t>Lee Holdsworth</t>
        </is>
      </c>
      <c r="Q2348" s="220" t="inlineStr">
        <is>
          <t>AUS</t>
        </is>
      </c>
      <c r="R2348" s="687">
        <f>_xlfn.LET(_xlpm.d,_xlfn.XLOOKUP(P2348,'[1]Birth Dates'!$A:$A,'[1]Birth Dates'!$B:$B,"",0),IF(_xlpm.d=0,"",_xlpm.d))</f>
        <v/>
      </c>
      <c r="S2348" s="220">
        <f>IF(OR(R2348="",A2348="",NOT(ISNUMBER(R2348)),R2348&gt;A2348),"",DATEDIF(R2348,A2348,"Y")&amp;" years, "&amp;DATEDIF(R2348,A2348,"YM")&amp;" months, "&amp;DATEDIF(R2348,A2348,"MD")&amp;" days")</f>
        <v/>
      </c>
      <c r="T2348" s="220" t="n"/>
      <c r="U2348" s="220" t="n"/>
      <c r="V2348" s="687">
        <f>_xlfn.LET(_xlpm.d,_xlfn.XLOOKUP(T2348,'[1]Birth Dates'!$A:$A,'[1]Birth Dates'!$B:$B,"",0),IF(_xlpm.d=0,"",_xlpm.d))</f>
        <v/>
      </c>
      <c r="W2348" s="220">
        <f>IF(OR(V2348="",A2348="",NOT(ISNUMBER(V2348)),V2348&gt;A2348),"",DATEDIF(V2348,A2348,"Y")&amp;" years, "&amp;DATEDIF(V2348,A2348,"YM")&amp;" months, "&amp;DATEDIF(V2348,A2348,"MD")&amp;" days")</f>
        <v/>
      </c>
      <c r="X2348" s="220" t="n"/>
      <c r="Y2348" s="220" t="n"/>
      <c r="Z2348" s="220" t="n"/>
      <c r="AA2348" s="220" t="n"/>
      <c r="AB2348" s="220" t="n">
        <v>28</v>
      </c>
      <c r="AC2348" s="220" t="n"/>
      <c r="AD2348" s="220" t="n"/>
      <c r="AE2348" s="577" t="inlineStr"/>
      <c r="AF2348" s="418">
        <f>IF(OR(AE2348="",AE2348="",AE2348=0),"",6.213/(AE2348*24))</f>
        <v/>
      </c>
      <c r="AG2348" s="251" t="n"/>
      <c r="AH2348" s="577" t="inlineStr"/>
      <c r="AI2348" s="418">
        <f>IF(OR(AH2348="",AH2348="",AH2348=0),"",6.213/(AH2348*24))</f>
        <v/>
      </c>
      <c r="AJ2348" s="175">
        <f>IF(AND(ISNUMBER(AB2348),ISNUMBER(AG2348)),AB2348-AG2348,"")</f>
        <v/>
      </c>
      <c r="AK2348" s="220" t="inlineStr">
        <is>
          <t>Accident</t>
        </is>
      </c>
      <c r="AL2348" s="220" t="n">
        <v>136</v>
      </c>
      <c r="AM2348" s="694" t="n"/>
      <c r="AN2348" s="671">
        <f>IF(OR(AL2348="",AM2348="",AM2348=0),"",AL2348*6.213/(AM2348*24))</f>
        <v/>
      </c>
      <c r="AO2348" s="477">
        <f>IF(AND(AL2348=AL2347,AM2348&lt;&gt;"",AM2347&lt;&gt;""),AM2348-AM2347,"")</f>
        <v/>
      </c>
      <c r="AP2348" s="220" t="n"/>
      <c r="AQ2348" s="577" t="inlineStr"/>
      <c r="AR2348" s="439">
        <f>IF(OR(AQ2348="",AQ2348="",AQ2348=0),"",6.213/(AQ2348*24))</f>
        <v/>
      </c>
      <c r="AS2348" s="436">
        <f>IF(OR(NOT(ISNUMBER(C2348)),NOT(ISNUMBER(AB2348))),"",IF(AG2348&lt;&gt;"",AG2348,AB2348)-C2348)</f>
        <v/>
      </c>
      <c r="AT2348" s="217" t="n"/>
      <c r="AU2348" s="223">
        <f>IF($B2348="","",TEXT($A2348,"yyyymmdd")&amp;"_P"&amp;$C2348&amp;"_C"&amp;$F2348&amp;"_"&amp;TRIM(RIGHT(SUBSTITUTE(TRIM(SUBSTITUTE($L2348,CHAR(160)," "))," ",REPT(" ",60)),60))&amp;IF($P2348="","","-"&amp;TRIM(RIGHT(SUBSTITUTE(TRIM(SUBSTITUTE($P2348,CHAR(160)," "))," ",REPT(" ",60)),60)))&amp;IF($T2348="","","-"&amp;TRIM(RIGHT(SUBSTITUTE(TRIM(SUBSTITUTE($T2348,CHAR(160)," "))," ",REPT(" ",60)),60)))&amp;".jpg")</f>
        <v/>
      </c>
    </row>
    <row r="2349" ht="42" customHeight="1">
      <c r="A2349" s="173" t="n">
        <v>38634</v>
      </c>
      <c r="B2349" s="220" t="inlineStr">
        <is>
          <t>Supercheap Auto 1000, 9 October, 2005</t>
        </is>
      </c>
      <c r="C2349" s="220" t="inlineStr">
        <is>
          <t>DNF</t>
        </is>
      </c>
      <c r="D2349" s="220" t="n"/>
      <c r="E2349" s="220" t="n"/>
      <c r="F2349" s="220" t="n">
        <v>11</v>
      </c>
      <c r="G2349" s="220" t="inlineStr">
        <is>
          <t>Perkins Engineering</t>
        </is>
      </c>
      <c r="H2349" s="220" t="n"/>
      <c r="I2349" s="220" t="inlineStr">
        <is>
          <t>Castrol Formula R</t>
        </is>
      </c>
      <c r="J2349" s="220" t="inlineStr">
        <is>
          <t>Holden Commodore VZ [7][8]</t>
        </is>
      </c>
      <c r="K2349" s="220" t="n"/>
      <c r="L2349" s="220" t="inlineStr">
        <is>
          <t>Matthew Coleman</t>
        </is>
      </c>
      <c r="M2349" s="220" t="inlineStr">
        <is>
          <t>AUS</t>
        </is>
      </c>
      <c r="N2349" s="687">
        <f>_xlfn.LET(_xlpm.d,_xlfn.XLOOKUP(L2349,'[1]Birth Dates'!$A:$A,'[1]Birth Dates'!$B:$B,"",0),IF(_xlpm.d=0,"",_xlpm.d))</f>
        <v/>
      </c>
      <c r="O2349" s="220">
        <f>IF(OR(N2349="",A2349="",NOT(ISNUMBER(N2349)),N2349&gt;A2349),"",DATEDIF(N2349,A2349,"Y")&amp;" years, "&amp;DATEDIF(N2349,A2349,"YM")&amp;" months, "&amp;DATEDIF(N2349,A2349,"MD")&amp;" days")</f>
        <v/>
      </c>
      <c r="P2349" s="220" t="inlineStr">
        <is>
          <t>Christian D'Agostin</t>
        </is>
      </c>
      <c r="Q2349" s="220" t="inlineStr">
        <is>
          <t>AUS</t>
        </is>
      </c>
      <c r="R2349" s="687">
        <f>_xlfn.LET(_xlpm.d,_xlfn.XLOOKUP(P2349,'[1]Birth Dates'!$A:$A,'[1]Birth Dates'!$B:$B,"",0),IF(_xlpm.d=0,"",_xlpm.d))</f>
        <v/>
      </c>
      <c r="S2349" s="220">
        <f>IF(OR(R2349="",A2349="",NOT(ISNUMBER(R2349)),R2349&gt;A2349),"",DATEDIF(R2349,A2349,"Y")&amp;" years, "&amp;DATEDIF(R2349,A2349,"YM")&amp;" months, "&amp;DATEDIF(R2349,A2349,"MD")&amp;" days")</f>
        <v/>
      </c>
      <c r="T2349" s="220" t="n"/>
      <c r="U2349" s="220" t="n"/>
      <c r="V2349" s="687">
        <f>_xlfn.LET(_xlpm.d,_xlfn.XLOOKUP(T2349,'[1]Birth Dates'!$A:$A,'[1]Birth Dates'!$B:$B,"",0),IF(_xlpm.d=0,"",_xlpm.d))</f>
        <v/>
      </c>
      <c r="W2349" s="220">
        <f>IF(OR(V2349="",A2349="",NOT(ISNUMBER(V2349)),V2349&gt;A2349),"",DATEDIF(V2349,A2349,"Y")&amp;" years, "&amp;DATEDIF(V2349,A2349,"YM")&amp;" months, "&amp;DATEDIF(V2349,A2349,"MD")&amp;" days")</f>
        <v/>
      </c>
      <c r="X2349" s="220" t="n"/>
      <c r="Y2349" s="220" t="n"/>
      <c r="Z2349" s="220" t="n"/>
      <c r="AA2349" s="220" t="n"/>
      <c r="AB2349" s="220" t="n">
        <v>31</v>
      </c>
      <c r="AC2349" s="220" t="n"/>
      <c r="AD2349" s="220" t="n"/>
      <c r="AE2349" s="577" t="inlineStr"/>
      <c r="AF2349" s="418">
        <f>IF(OR(AE2349="",AE2349="",AE2349=0),"",6.213/(AE2349*24))</f>
        <v/>
      </c>
      <c r="AG2349" s="251" t="n"/>
      <c r="AH2349" s="577" t="inlineStr"/>
      <c r="AI2349" s="418">
        <f>IF(OR(AH2349="",AH2349="",AH2349=0),"",6.213/(AH2349*24))</f>
        <v/>
      </c>
      <c r="AJ2349" s="175">
        <f>IF(AND(ISNUMBER(AB2349),ISNUMBER(AG2349)),AB2349-AG2349,"")</f>
        <v/>
      </c>
      <c r="AK2349" s="220" t="inlineStr">
        <is>
          <t>Engine</t>
        </is>
      </c>
      <c r="AL2349" s="220" t="n">
        <v>135</v>
      </c>
      <c r="AM2349" s="694" t="n"/>
      <c r="AN2349" s="671">
        <f>IF(OR(AL2349="",AM2349="",AM2349=0),"",AL2349*6.213/(AM2349*24))</f>
        <v/>
      </c>
      <c r="AO2349" s="477">
        <f>IF(AND(AL2349=AL2348,AM2349&lt;&gt;"",AM2348&lt;&gt;""),AM2349-AM2348,"")</f>
        <v/>
      </c>
      <c r="AP2349" s="220" t="n"/>
      <c r="AQ2349" s="577" t="inlineStr"/>
      <c r="AR2349" s="439">
        <f>IF(OR(AQ2349="",AQ2349="",AQ2349=0),"",6.213/(AQ2349*24))</f>
        <v/>
      </c>
      <c r="AS2349" s="436">
        <f>IF(OR(NOT(ISNUMBER(C2349)),NOT(ISNUMBER(AB2349))),"",IF(AG2349&lt;&gt;"",AG2349,AB2349)-C2349)</f>
        <v/>
      </c>
      <c r="AT2349" s="217" t="n"/>
      <c r="AU2349" s="223">
        <f>IF($B2349="","",TEXT($A2349,"yyyymmdd")&amp;"_P"&amp;$C2349&amp;"_C"&amp;$F2349&amp;"_"&amp;TRIM(RIGHT(SUBSTITUTE(TRIM(SUBSTITUTE($L2349,CHAR(160)," "))," ",REPT(" ",60)),60))&amp;IF($P2349="","","-"&amp;TRIM(RIGHT(SUBSTITUTE(TRIM(SUBSTITUTE($P2349,CHAR(160)," "))," ",REPT(" ",60)),60)))&amp;IF($T2349="","","-"&amp;TRIM(RIGHT(SUBSTITUTE(TRIM(SUBSTITUTE($T2349,CHAR(160)," "))," ",REPT(" ",60)),60)))&amp;".jpg")</f>
        <v/>
      </c>
    </row>
    <row r="2350" ht="42" customHeight="1">
      <c r="A2350" s="173" t="n">
        <v>38634</v>
      </c>
      <c r="B2350" s="220" t="inlineStr">
        <is>
          <t>Supercheap Auto 1000, 9 October, 2005</t>
        </is>
      </c>
      <c r="C2350" s="220" t="inlineStr">
        <is>
          <t>DNF</t>
        </is>
      </c>
      <c r="D2350" s="220" t="n"/>
      <c r="E2350" s="220" t="n"/>
      <c r="F2350" s="220" t="n">
        <v>20</v>
      </c>
      <c r="G2350" s="220" t="inlineStr">
        <is>
          <t>Larkham Motor Sport</t>
        </is>
      </c>
      <c r="H2350" s="220" t="n"/>
      <c r="I2350" s="220" t="inlineStr">
        <is>
          <t>Orrcon Steel</t>
        </is>
      </c>
      <c r="J2350" s="220" t="inlineStr">
        <is>
          <t>Ford Falcon BA</t>
        </is>
      </c>
      <c r="K2350" s="220" t="n"/>
      <c r="L2350" s="220" t="inlineStr">
        <is>
          <t>Jason Bargwanna</t>
        </is>
      </c>
      <c r="M2350" s="220" t="inlineStr">
        <is>
          <t>AUS</t>
        </is>
      </c>
      <c r="N2350" s="687">
        <f>_xlfn.LET(_xlpm.d,_xlfn.XLOOKUP(L2350,'[1]Birth Dates'!$A:$A,'[1]Birth Dates'!$B:$B,"",0),IF(_xlpm.d=0,"",_xlpm.d))</f>
        <v/>
      </c>
      <c r="O2350" s="220">
        <f>IF(OR(N2350="",A2350="",NOT(ISNUMBER(N2350)),N2350&gt;A2350),"",DATEDIF(N2350,A2350,"Y")&amp;" years, "&amp;DATEDIF(N2350,A2350,"YM")&amp;" months, "&amp;DATEDIF(N2350,A2350,"MD")&amp;" days")</f>
        <v/>
      </c>
      <c r="P2350" s="220" t="inlineStr">
        <is>
          <t>Mark Winterbottom</t>
        </is>
      </c>
      <c r="Q2350" s="220" t="inlineStr">
        <is>
          <t>AUS</t>
        </is>
      </c>
      <c r="R2350" s="687">
        <f>_xlfn.LET(_xlpm.d,_xlfn.XLOOKUP(P2350,'[1]Birth Dates'!$A:$A,'[1]Birth Dates'!$B:$B,"",0),IF(_xlpm.d=0,"",_xlpm.d))</f>
        <v/>
      </c>
      <c r="S2350" s="220">
        <f>IF(OR(R2350="",A2350="",NOT(ISNUMBER(R2350)),R2350&gt;A2350),"",DATEDIF(R2350,A2350,"Y")&amp;" years, "&amp;DATEDIF(R2350,A2350,"YM")&amp;" months, "&amp;DATEDIF(R2350,A2350,"MD")&amp;" days")</f>
        <v/>
      </c>
      <c r="T2350" s="220" t="n"/>
      <c r="U2350" s="220" t="n"/>
      <c r="V2350" s="687">
        <f>_xlfn.LET(_xlpm.d,_xlfn.XLOOKUP(T2350,'[1]Birth Dates'!$A:$A,'[1]Birth Dates'!$B:$B,"",0),IF(_xlpm.d=0,"",_xlpm.d))</f>
        <v/>
      </c>
      <c r="W2350" s="220">
        <f>IF(OR(V2350="",A2350="",NOT(ISNUMBER(V2350)),V2350&gt;A2350),"",DATEDIF(V2350,A2350,"Y")&amp;" years, "&amp;DATEDIF(V2350,A2350,"YM")&amp;" months, "&amp;DATEDIF(V2350,A2350,"MD")&amp;" days")</f>
        <v/>
      </c>
      <c r="X2350" s="220" t="n"/>
      <c r="Y2350" s="220" t="n"/>
      <c r="Z2350" s="220" t="n"/>
      <c r="AA2350" s="220" t="n"/>
      <c r="AB2350" s="220" t="n">
        <v>17</v>
      </c>
      <c r="AC2350" s="220" t="n"/>
      <c r="AD2350" s="220" t="n"/>
      <c r="AE2350" s="577" t="inlineStr"/>
      <c r="AF2350" s="418">
        <f>IF(OR(AE2350="",AE2350="",AE2350=0),"",6.213/(AE2350*24))</f>
        <v/>
      </c>
      <c r="AG2350" s="251" t="n"/>
      <c r="AH2350" s="577" t="inlineStr"/>
      <c r="AI2350" s="418">
        <f>IF(OR(AH2350="",AH2350="",AH2350=0),"",6.213/(AH2350*24))</f>
        <v/>
      </c>
      <c r="AJ2350" s="175">
        <f>IF(AND(ISNUMBER(AB2350),ISNUMBER(AG2350)),AB2350-AG2350,"")</f>
        <v/>
      </c>
      <c r="AK2350" s="220" t="inlineStr">
        <is>
          <t>Accident</t>
        </is>
      </c>
      <c r="AL2350" s="220" t="n">
        <v>122</v>
      </c>
      <c r="AM2350" s="694" t="n"/>
      <c r="AN2350" s="671">
        <f>IF(OR(AL2350="",AM2350="",AM2350=0),"",AL2350*6.213/(AM2350*24))</f>
        <v/>
      </c>
      <c r="AO2350" s="477">
        <f>IF(AND(AL2350=AL2349,AM2350&lt;&gt;"",AM2349&lt;&gt;""),AM2350-AM2349,"")</f>
        <v/>
      </c>
      <c r="AP2350" s="220" t="n"/>
      <c r="AQ2350" s="577" t="inlineStr"/>
      <c r="AR2350" s="439">
        <f>IF(OR(AQ2350="",AQ2350="",AQ2350=0),"",6.213/(AQ2350*24))</f>
        <v/>
      </c>
      <c r="AS2350" s="436">
        <f>IF(OR(NOT(ISNUMBER(C2350)),NOT(ISNUMBER(AB2350))),"",IF(AG2350&lt;&gt;"",AG2350,AB2350)-C2350)</f>
        <v/>
      </c>
      <c r="AT2350" s="217" t="n"/>
      <c r="AU2350" s="223">
        <f>IF($B2350="","",TEXT($A2350,"yyyymmdd")&amp;"_P"&amp;$C2350&amp;"_C"&amp;$F2350&amp;"_"&amp;TRIM(RIGHT(SUBSTITUTE(TRIM(SUBSTITUTE($L2350,CHAR(160)," "))," ",REPT(" ",60)),60))&amp;IF($P2350="","","-"&amp;TRIM(RIGHT(SUBSTITUTE(TRIM(SUBSTITUTE($P2350,CHAR(160)," "))," ",REPT(" ",60)),60)))&amp;IF($T2350="","","-"&amp;TRIM(RIGHT(SUBSTITUTE(TRIM(SUBSTITUTE($T2350,CHAR(160)," "))," ",REPT(" ",60)),60)))&amp;".jpg")</f>
        <v/>
      </c>
    </row>
    <row r="2351" ht="42" customHeight="1">
      <c r="A2351" s="173" t="n">
        <v>38634</v>
      </c>
      <c r="B2351" s="220" t="inlineStr">
        <is>
          <t>Supercheap Auto 1000, 9 October, 2005</t>
        </is>
      </c>
      <c r="C2351" s="220" t="inlineStr">
        <is>
          <t>DNF</t>
        </is>
      </c>
      <c r="D2351" s="220" t="n"/>
      <c r="E2351" s="220" t="n"/>
      <c r="F2351" s="220" t="n">
        <v>23</v>
      </c>
      <c r="G2351" s="220" t="inlineStr">
        <is>
          <t>Tasman Motorsport</t>
        </is>
      </c>
      <c r="H2351" s="220" t="n"/>
      <c r="I2351" s="220" t="inlineStr">
        <is>
          <t>Dodo</t>
        </is>
      </c>
      <c r="J2351" s="220" t="inlineStr">
        <is>
          <t>Holden Commodore VZ</t>
        </is>
      </c>
      <c r="K2351" s="220" t="n"/>
      <c r="L2351" s="220" t="inlineStr">
        <is>
          <t>Fabian Coulthard</t>
        </is>
      </c>
      <c r="M2351" s="220" t="inlineStr">
        <is>
          <t>NZL</t>
        </is>
      </c>
      <c r="N2351" s="687">
        <f>_xlfn.LET(_xlpm.d,_xlfn.XLOOKUP(L2351,'[1]Birth Dates'!$A:$A,'[1]Birth Dates'!$B:$B,"",0),IF(_xlpm.d=0,"",_xlpm.d))</f>
        <v/>
      </c>
      <c r="O2351" s="220">
        <f>IF(OR(N2351="",A2351="",NOT(ISNUMBER(N2351)),N2351&gt;A2351),"",DATEDIF(N2351,A2351,"Y")&amp;" years, "&amp;DATEDIF(N2351,A2351,"YM")&amp;" months, "&amp;DATEDIF(N2351,A2351,"MD")&amp;" days")</f>
        <v/>
      </c>
      <c r="P2351" s="220" t="inlineStr">
        <is>
          <t>Tony D'Alberto</t>
        </is>
      </c>
      <c r="Q2351" s="220" t="inlineStr">
        <is>
          <t>AUS</t>
        </is>
      </c>
      <c r="R2351" s="687">
        <f>_xlfn.LET(_xlpm.d,_xlfn.XLOOKUP(P2351,'[1]Birth Dates'!$A:$A,'[1]Birth Dates'!$B:$B,"",0),IF(_xlpm.d=0,"",_xlpm.d))</f>
        <v/>
      </c>
      <c r="S2351" s="220">
        <f>IF(OR(R2351="",A2351="",NOT(ISNUMBER(R2351)),R2351&gt;A2351),"",DATEDIF(R2351,A2351,"Y")&amp;" years, "&amp;DATEDIF(R2351,A2351,"YM")&amp;" months, "&amp;DATEDIF(R2351,A2351,"MD")&amp;" days")</f>
        <v/>
      </c>
      <c r="T2351" s="220" t="n"/>
      <c r="U2351" s="220" t="n"/>
      <c r="V2351" s="687">
        <f>_xlfn.LET(_xlpm.d,_xlfn.XLOOKUP(T2351,'[1]Birth Dates'!$A:$A,'[1]Birth Dates'!$B:$B,"",0),IF(_xlpm.d=0,"",_xlpm.d))</f>
        <v/>
      </c>
      <c r="W2351" s="220">
        <f>IF(OR(V2351="",A2351="",NOT(ISNUMBER(V2351)),V2351&gt;A2351),"",DATEDIF(V2351,A2351,"Y")&amp;" years, "&amp;DATEDIF(V2351,A2351,"YM")&amp;" months, "&amp;DATEDIF(V2351,A2351,"MD")&amp;" days")</f>
        <v/>
      </c>
      <c r="X2351" s="220" t="n"/>
      <c r="Y2351" s="220" t="n"/>
      <c r="Z2351" s="220" t="n"/>
      <c r="AA2351" s="220" t="n"/>
      <c r="AB2351" s="220" t="n">
        <v>25</v>
      </c>
      <c r="AC2351" s="220" t="n"/>
      <c r="AD2351" s="220" t="n"/>
      <c r="AE2351" s="577" t="inlineStr"/>
      <c r="AF2351" s="418">
        <f>IF(OR(AE2351="",AE2351="",AE2351=0),"",6.213/(AE2351*24))</f>
        <v/>
      </c>
      <c r="AG2351" s="251" t="n"/>
      <c r="AH2351" s="577" t="inlineStr"/>
      <c r="AI2351" s="418">
        <f>IF(OR(AH2351="",AH2351="",AH2351=0),"",6.213/(AH2351*24))</f>
        <v/>
      </c>
      <c r="AJ2351" s="175">
        <f>IF(AND(ISNUMBER(AB2351),ISNUMBER(AG2351)),AB2351-AG2351,"")</f>
        <v/>
      </c>
      <c r="AK2351" s="220" t="inlineStr">
        <is>
          <t>Accident</t>
        </is>
      </c>
      <c r="AL2351" s="220" t="n">
        <v>108</v>
      </c>
      <c r="AM2351" s="694" t="n"/>
      <c r="AN2351" s="671">
        <f>IF(OR(AL2351="",AM2351="",AM2351=0),"",AL2351*6.213/(AM2351*24))</f>
        <v/>
      </c>
      <c r="AO2351" s="477">
        <f>IF(AND(AL2351=AL2350,AM2351&lt;&gt;"",AM2350&lt;&gt;""),AM2351-AM2350,"")</f>
        <v/>
      </c>
      <c r="AP2351" s="220" t="n"/>
      <c r="AQ2351" s="577" t="inlineStr"/>
      <c r="AR2351" s="439">
        <f>IF(OR(AQ2351="",AQ2351="",AQ2351=0),"",6.213/(AQ2351*24))</f>
        <v/>
      </c>
      <c r="AS2351" s="436">
        <f>IF(OR(NOT(ISNUMBER(C2351)),NOT(ISNUMBER(AB2351))),"",IF(AG2351&lt;&gt;"",AG2351,AB2351)-C2351)</f>
        <v/>
      </c>
      <c r="AT2351" s="217" t="n"/>
      <c r="AU2351" s="223">
        <f>IF($B2351="","",TEXT($A2351,"yyyymmdd")&amp;"_P"&amp;$C2351&amp;"_C"&amp;$F2351&amp;"_"&amp;TRIM(RIGHT(SUBSTITUTE(TRIM(SUBSTITUTE($L2351,CHAR(160)," "))," ",REPT(" ",60)),60))&amp;IF($P2351="","","-"&amp;TRIM(RIGHT(SUBSTITUTE(TRIM(SUBSTITUTE($P2351,CHAR(160)," "))," ",REPT(" ",60)),60)))&amp;IF($T2351="","","-"&amp;TRIM(RIGHT(SUBSTITUTE(TRIM(SUBSTITUTE($T2351,CHAR(160)," "))," ",REPT(" ",60)),60)))&amp;".jpg")</f>
        <v/>
      </c>
    </row>
    <row r="2352" ht="42" customHeight="1">
      <c r="A2352" s="173" t="n">
        <v>38634</v>
      </c>
      <c r="B2352" s="220" t="inlineStr">
        <is>
          <t>Supercheap Auto 1000, 9 October, 2005</t>
        </is>
      </c>
      <c r="C2352" s="220" t="inlineStr">
        <is>
          <t>DNF</t>
        </is>
      </c>
      <c r="D2352" s="220" t="n"/>
      <c r="E2352" s="220" t="n"/>
      <c r="F2352" s="220" t="n">
        <v>75</v>
      </c>
      <c r="G2352" s="220" t="inlineStr">
        <is>
          <t>Paul Little Racing</t>
        </is>
      </c>
      <c r="H2352" s="220" t="n"/>
      <c r="I2352" s="220" t="inlineStr">
        <is>
          <t>Toll</t>
        </is>
      </c>
      <c r="J2352" s="220" t="inlineStr">
        <is>
          <t>Holden Commodore VY</t>
        </is>
      </c>
      <c r="K2352" s="220" t="n"/>
      <c r="L2352" s="220" t="inlineStr">
        <is>
          <t>Anthony Tratt</t>
        </is>
      </c>
      <c r="M2352" s="220" t="inlineStr">
        <is>
          <t>AUS</t>
        </is>
      </c>
      <c r="N2352" s="687">
        <f>_xlfn.LET(_xlpm.d,_xlfn.XLOOKUP(L2352,'[1]Birth Dates'!$A:$A,'[1]Birth Dates'!$B:$B,"",0),IF(_xlpm.d=0,"",_xlpm.d))</f>
        <v/>
      </c>
      <c r="O2352" s="220">
        <f>IF(OR(N2352="",A2352="",NOT(ISNUMBER(N2352)),N2352&gt;A2352),"",DATEDIF(N2352,A2352,"Y")&amp;" years, "&amp;DATEDIF(N2352,A2352,"YM")&amp;" months, "&amp;DATEDIF(N2352,A2352,"MD")&amp;" days")</f>
        <v/>
      </c>
      <c r="P2352" s="220" t="inlineStr">
        <is>
          <t>Tony Evangelou</t>
        </is>
      </c>
      <c r="Q2352" s="220" t="inlineStr">
        <is>
          <t>AUS</t>
        </is>
      </c>
      <c r="R2352" s="687">
        <f>_xlfn.LET(_xlpm.d,_xlfn.XLOOKUP(P2352,'[1]Birth Dates'!$A:$A,'[1]Birth Dates'!$B:$B,"",0),IF(_xlpm.d=0,"",_xlpm.d))</f>
        <v/>
      </c>
      <c r="S2352" s="220">
        <f>IF(OR(R2352="",A2352="",NOT(ISNUMBER(R2352)),R2352&gt;A2352),"",DATEDIF(R2352,A2352,"Y")&amp;" years, "&amp;DATEDIF(R2352,A2352,"YM")&amp;" months, "&amp;DATEDIF(R2352,A2352,"MD")&amp;" days")</f>
        <v/>
      </c>
      <c r="T2352" s="220" t="n"/>
      <c r="U2352" s="220" t="n"/>
      <c r="V2352" s="687">
        <f>_xlfn.LET(_xlpm.d,_xlfn.XLOOKUP(T2352,'[1]Birth Dates'!$A:$A,'[1]Birth Dates'!$B:$B,"",0),IF(_xlpm.d=0,"",_xlpm.d))</f>
        <v/>
      </c>
      <c r="W2352" s="220">
        <f>IF(OR(V2352="",A2352="",NOT(ISNUMBER(V2352)),V2352&gt;A2352),"",DATEDIF(V2352,A2352,"Y")&amp;" years, "&amp;DATEDIF(V2352,A2352,"YM")&amp;" months, "&amp;DATEDIF(V2352,A2352,"MD")&amp;" days")</f>
        <v/>
      </c>
      <c r="X2352" s="220" t="n"/>
      <c r="Y2352" s="220" t="n"/>
      <c r="Z2352" s="220" t="n"/>
      <c r="AA2352" s="220" t="n"/>
      <c r="AB2352" s="220" t="n">
        <v>24</v>
      </c>
      <c r="AC2352" s="220" t="n"/>
      <c r="AD2352" s="220" t="n"/>
      <c r="AE2352" s="577" t="inlineStr"/>
      <c r="AF2352" s="418">
        <f>IF(OR(AE2352="",AE2352="",AE2352=0),"",6.213/(AE2352*24))</f>
        <v/>
      </c>
      <c r="AG2352" s="251" t="n"/>
      <c r="AH2352" s="577" t="inlineStr"/>
      <c r="AI2352" s="418">
        <f>IF(OR(AH2352="",AH2352="",AH2352=0),"",6.213/(AH2352*24))</f>
        <v/>
      </c>
      <c r="AJ2352" s="175">
        <f>IF(AND(ISNUMBER(AB2352),ISNUMBER(AG2352)),AB2352-AG2352,"")</f>
        <v/>
      </c>
      <c r="AK2352" s="220" t="inlineStr">
        <is>
          <t>Engine</t>
        </is>
      </c>
      <c r="AL2352" s="220" t="n">
        <v>92</v>
      </c>
      <c r="AM2352" s="694" t="n"/>
      <c r="AN2352" s="671">
        <f>IF(OR(AL2352="",AM2352="",AM2352=0),"",AL2352*6.213/(AM2352*24))</f>
        <v/>
      </c>
      <c r="AO2352" s="477">
        <f>IF(AND(AL2352=AL2351,AM2352&lt;&gt;"",AM2351&lt;&gt;""),AM2352-AM2351,"")</f>
        <v/>
      </c>
      <c r="AP2352" s="220" t="n"/>
      <c r="AQ2352" s="577" t="inlineStr"/>
      <c r="AR2352" s="439">
        <f>IF(OR(AQ2352="",AQ2352="",AQ2352=0),"",6.213/(AQ2352*24))</f>
        <v/>
      </c>
      <c r="AS2352" s="436">
        <f>IF(OR(NOT(ISNUMBER(C2352)),NOT(ISNUMBER(AB2352))),"",IF(AG2352&lt;&gt;"",AG2352,AB2352)-C2352)</f>
        <v/>
      </c>
      <c r="AT2352" s="217" t="n"/>
      <c r="AU2352" s="223">
        <f>IF($B2352="","",TEXT($A2352,"yyyymmdd")&amp;"_P"&amp;$C2352&amp;"_C"&amp;$F2352&amp;"_"&amp;TRIM(RIGHT(SUBSTITUTE(TRIM(SUBSTITUTE($L2352,CHAR(160)," "))," ",REPT(" ",60)),60))&amp;IF($P2352="","","-"&amp;TRIM(RIGHT(SUBSTITUTE(TRIM(SUBSTITUTE($P2352,CHAR(160)," "))," ",REPT(" ",60)),60)))&amp;IF($T2352="","","-"&amp;TRIM(RIGHT(SUBSTITUTE(TRIM(SUBSTITUTE($T2352,CHAR(160)," "))," ",REPT(" ",60)),60)))&amp;".jpg")</f>
        <v/>
      </c>
    </row>
    <row r="2353" ht="42" customHeight="1">
      <c r="A2353" s="173" t="n">
        <v>38634</v>
      </c>
      <c r="B2353" s="220" t="inlineStr">
        <is>
          <t>Supercheap Auto 1000, 9 October, 2005</t>
        </is>
      </c>
      <c r="C2353" s="220" t="inlineStr">
        <is>
          <t>DNF</t>
        </is>
      </c>
      <c r="D2353" s="220" t="n"/>
      <c r="E2353" s="220" t="n"/>
      <c r="F2353" s="220" t="n">
        <v>15</v>
      </c>
      <c r="G2353" s="220" t="inlineStr">
        <is>
          <t>HSV Dealer Team</t>
        </is>
      </c>
      <c r="H2353" s="220" t="n"/>
      <c r="I2353" s="220" t="inlineStr">
        <is>
          <t>Holden Special Vehicles</t>
        </is>
      </c>
      <c r="J2353" s="220" t="inlineStr">
        <is>
          <t>Holden Commodore VZ</t>
        </is>
      </c>
      <c r="K2353" s="220" t="n"/>
      <c r="L2353" s="220" t="inlineStr">
        <is>
          <t>Tim Leahey</t>
        </is>
      </c>
      <c r="M2353" s="220" t="inlineStr">
        <is>
          <t>AUS</t>
        </is>
      </c>
      <c r="N2353" s="687">
        <f>_xlfn.LET(_xlpm.d,_xlfn.XLOOKUP(L2353,'[1]Birth Dates'!$A:$A,'[1]Birth Dates'!$B:$B,"",0),IF(_xlpm.d=0,"",_xlpm.d))</f>
        <v/>
      </c>
      <c r="O2353" s="220">
        <f>IF(OR(N2353="",A2353="",NOT(ISNUMBER(N2353)),N2353&gt;A2353),"",DATEDIF(N2353,A2353,"Y")&amp;" years, "&amp;DATEDIF(N2353,A2353,"YM")&amp;" months, "&amp;DATEDIF(N2353,A2353,"MD")&amp;" days")</f>
        <v/>
      </c>
      <c r="P2353" s="220" t="inlineStr">
        <is>
          <t>Mark Noske</t>
        </is>
      </c>
      <c r="Q2353" s="220" t="inlineStr">
        <is>
          <t>AUS</t>
        </is>
      </c>
      <c r="R2353" s="687">
        <f>_xlfn.LET(_xlpm.d,_xlfn.XLOOKUP(P2353,'[1]Birth Dates'!$A:$A,'[1]Birth Dates'!$B:$B,"",0),IF(_xlpm.d=0,"",_xlpm.d))</f>
        <v/>
      </c>
      <c r="S2353" s="220">
        <f>IF(OR(R2353="",A2353="",NOT(ISNUMBER(R2353)),R2353&gt;A2353),"",DATEDIF(R2353,A2353,"Y")&amp;" years, "&amp;DATEDIF(R2353,A2353,"YM")&amp;" months, "&amp;DATEDIF(R2353,A2353,"MD")&amp;" days")</f>
        <v/>
      </c>
      <c r="T2353" s="220" t="n"/>
      <c r="U2353" s="220" t="n"/>
      <c r="V2353" s="687">
        <f>_xlfn.LET(_xlpm.d,_xlfn.XLOOKUP(T2353,'[1]Birth Dates'!$A:$A,'[1]Birth Dates'!$B:$B,"",0),IF(_xlpm.d=0,"",_xlpm.d))</f>
        <v/>
      </c>
      <c r="W2353" s="220">
        <f>IF(OR(V2353="",A2353="",NOT(ISNUMBER(V2353)),V2353&gt;A2353),"",DATEDIF(V2353,A2353,"Y")&amp;" years, "&amp;DATEDIF(V2353,A2353,"YM")&amp;" months, "&amp;DATEDIF(V2353,A2353,"MD")&amp;" days")</f>
        <v/>
      </c>
      <c r="X2353" s="220" t="n"/>
      <c r="Y2353" s="220" t="n"/>
      <c r="Z2353" s="220" t="n"/>
      <c r="AA2353" s="220" t="n"/>
      <c r="AB2353" s="220" t="n">
        <v>21</v>
      </c>
      <c r="AC2353" s="220" t="n"/>
      <c r="AD2353" s="220" t="n"/>
      <c r="AE2353" s="577" t="inlineStr"/>
      <c r="AF2353" s="418">
        <f>IF(OR(AE2353="",AE2353="",AE2353=0),"",6.213/(AE2353*24))</f>
        <v/>
      </c>
      <c r="AG2353" s="251" t="n"/>
      <c r="AH2353" s="577" t="inlineStr"/>
      <c r="AI2353" s="418">
        <f>IF(OR(AH2353="",AH2353="",AH2353=0),"",6.213/(AH2353*24))</f>
        <v/>
      </c>
      <c r="AJ2353" s="175">
        <f>IF(AND(ISNUMBER(AB2353),ISNUMBER(AG2353)),AB2353-AG2353,"")</f>
        <v/>
      </c>
      <c r="AK2353" s="220" t="inlineStr">
        <is>
          <t>Accident</t>
        </is>
      </c>
      <c r="AL2353" s="220" t="n">
        <v>32</v>
      </c>
      <c r="AM2353" s="694" t="n"/>
      <c r="AN2353" s="671">
        <f>IF(OR(AL2353="",AM2353="",AM2353=0),"",AL2353*6.213/(AM2353*24))</f>
        <v/>
      </c>
      <c r="AO2353" s="477">
        <f>IF(AND(AL2353=AL2352,AM2353&lt;&gt;"",AM2352&lt;&gt;""),AM2353-AM2352,"")</f>
        <v/>
      </c>
      <c r="AP2353" s="220" t="n"/>
      <c r="AQ2353" s="577" t="inlineStr"/>
      <c r="AR2353" s="439">
        <f>IF(OR(AQ2353="",AQ2353="",AQ2353=0),"",6.213/(AQ2353*24))</f>
        <v/>
      </c>
      <c r="AS2353" s="436">
        <f>IF(OR(NOT(ISNUMBER(C2353)),NOT(ISNUMBER(AB2353))),"",IF(AG2353&lt;&gt;"",AG2353,AB2353)-C2353)</f>
        <v/>
      </c>
      <c r="AT2353" s="217" t="n"/>
      <c r="AU2353" s="223">
        <f>IF($B2353="","",TEXT($A2353,"yyyymmdd")&amp;"_P"&amp;$C2353&amp;"_C"&amp;$F2353&amp;"_"&amp;TRIM(RIGHT(SUBSTITUTE(TRIM(SUBSTITUTE($L2353,CHAR(160)," "))," ",REPT(" ",60)),60))&amp;IF($P2353="","","-"&amp;TRIM(RIGHT(SUBSTITUTE(TRIM(SUBSTITUTE($P2353,CHAR(160)," "))," ",REPT(" ",60)),60)))&amp;IF($T2353="","","-"&amp;TRIM(RIGHT(SUBSTITUTE(TRIM(SUBSTITUTE($T2353,CHAR(160)," "))," ",REPT(" ",60)),60)))&amp;".jpg")</f>
        <v/>
      </c>
    </row>
    <row r="2354" ht="42" customHeight="1">
      <c r="A2354" s="173" t="n">
        <v>38634</v>
      </c>
      <c r="B2354" s="220" t="inlineStr">
        <is>
          <t>Supercheap Auto 1000, 9 October, 2005</t>
        </is>
      </c>
      <c r="C2354" s="220" t="inlineStr">
        <is>
          <t>DNF</t>
        </is>
      </c>
      <c r="D2354" s="220" t="n"/>
      <c r="E2354" s="220" t="n"/>
      <c r="F2354" s="220" t="n">
        <v>44</v>
      </c>
      <c r="G2354" s="220" t="inlineStr">
        <is>
          <t>Team Dynamik</t>
        </is>
      </c>
      <c r="H2354" s="220" t="n"/>
      <c r="I2354" s="220" t="inlineStr">
        <is>
          <t>WOW Sight &amp; Sound</t>
        </is>
      </c>
      <c r="J2354" s="220" t="inlineStr">
        <is>
          <t>Holden Commodore VZ</t>
        </is>
      </c>
      <c r="K2354" s="220" t="n"/>
      <c r="L2354" s="220" t="inlineStr">
        <is>
          <t>Max Wilson</t>
        </is>
      </c>
      <c r="M2354" s="220" t="inlineStr">
        <is>
          <t>BRA</t>
        </is>
      </c>
      <c r="N2354" s="687">
        <f>_xlfn.LET(_xlpm.d,_xlfn.XLOOKUP(L2354,'[1]Birth Dates'!$A:$A,'[1]Birth Dates'!$B:$B,"",0),IF(_xlpm.d=0,"",_xlpm.d))</f>
        <v/>
      </c>
      <c r="O2354" s="220">
        <f>IF(OR(N2354="",A2354="",NOT(ISNUMBER(N2354)),N2354&gt;A2354),"",DATEDIF(N2354,A2354,"Y")&amp;" years, "&amp;DATEDIF(N2354,A2354,"YM")&amp;" months, "&amp;DATEDIF(N2354,A2354,"MD")&amp;" days")</f>
        <v/>
      </c>
      <c r="P2354" s="220" t="inlineStr">
        <is>
          <t>Tony Longhurst</t>
        </is>
      </c>
      <c r="Q2354" s="220" t="inlineStr">
        <is>
          <t>AUS</t>
        </is>
      </c>
      <c r="R2354" s="687">
        <f>_xlfn.LET(_xlpm.d,_xlfn.XLOOKUP(P2354,'[1]Birth Dates'!$A:$A,'[1]Birth Dates'!$B:$B,"",0),IF(_xlpm.d=0,"",_xlpm.d))</f>
        <v/>
      </c>
      <c r="S2354" s="220">
        <f>IF(OR(R2354="",A2354="",NOT(ISNUMBER(R2354)),R2354&gt;A2354),"",DATEDIF(R2354,A2354,"Y")&amp;" years, "&amp;DATEDIF(R2354,A2354,"YM")&amp;" months, "&amp;DATEDIF(R2354,A2354,"MD")&amp;" days")</f>
        <v/>
      </c>
      <c r="T2354" s="220" t="n"/>
      <c r="U2354" s="220" t="n"/>
      <c r="V2354" s="687">
        <f>_xlfn.LET(_xlpm.d,_xlfn.XLOOKUP(T2354,'[1]Birth Dates'!$A:$A,'[1]Birth Dates'!$B:$B,"",0),IF(_xlpm.d=0,"",_xlpm.d))</f>
        <v/>
      </c>
      <c r="W2354" s="220">
        <f>IF(OR(V2354="",A2354="",NOT(ISNUMBER(V2354)),V2354&gt;A2354),"",DATEDIF(V2354,A2354,"Y")&amp;" years, "&amp;DATEDIF(V2354,A2354,"YM")&amp;" months, "&amp;DATEDIF(V2354,A2354,"MD")&amp;" days")</f>
        <v/>
      </c>
      <c r="X2354" s="220" t="n"/>
      <c r="Y2354" s="220" t="n"/>
      <c r="Z2354" s="220" t="n"/>
      <c r="AA2354" s="220" t="n"/>
      <c r="AB2354" s="220" t="n">
        <v>18</v>
      </c>
      <c r="AC2354" s="220" t="n"/>
      <c r="AD2354" s="220" t="n"/>
      <c r="AE2354" s="577" t="inlineStr"/>
      <c r="AF2354" s="418">
        <f>IF(OR(AE2354="",AE2354="",AE2354=0),"",6.213/(AE2354*24))</f>
        <v/>
      </c>
      <c r="AG2354" s="251" t="n"/>
      <c r="AH2354" s="577" t="inlineStr"/>
      <c r="AI2354" s="418">
        <f>IF(OR(AH2354="",AH2354="",AH2354=0),"",6.213/(AH2354*24))</f>
        <v/>
      </c>
      <c r="AJ2354" s="175">
        <f>IF(AND(ISNUMBER(AB2354),ISNUMBER(AG2354)),AB2354-AG2354,"")</f>
        <v/>
      </c>
      <c r="AK2354" s="220" t="inlineStr">
        <is>
          <t>Accident</t>
        </is>
      </c>
      <c r="AL2354" s="220" t="n">
        <v>32</v>
      </c>
      <c r="AM2354" s="694" t="n"/>
      <c r="AN2354" s="671">
        <f>IF(OR(AL2354="",AM2354="",AM2354=0),"",AL2354*6.213/(AM2354*24))</f>
        <v/>
      </c>
      <c r="AO2354" s="477">
        <f>IF(AND(AL2354=AL2353,AM2354&lt;&gt;"",AM2353&lt;&gt;""),AM2354-AM2353,"")</f>
        <v/>
      </c>
      <c r="AP2354" s="220" t="n"/>
      <c r="AQ2354" s="577" t="inlineStr"/>
      <c r="AR2354" s="439">
        <f>IF(OR(AQ2354="",AQ2354="",AQ2354=0),"",6.213/(AQ2354*24))</f>
        <v/>
      </c>
      <c r="AS2354" s="436">
        <f>IF(OR(NOT(ISNUMBER(C2354)),NOT(ISNUMBER(AB2354))),"",IF(AG2354&lt;&gt;"",AG2354,AB2354)-C2354)</f>
        <v/>
      </c>
      <c r="AT2354" s="217" t="n"/>
      <c r="AU2354" s="223">
        <f>IF($B2354="","",TEXT($A2354,"yyyymmdd")&amp;"_P"&amp;$C2354&amp;"_C"&amp;$F2354&amp;"_"&amp;TRIM(RIGHT(SUBSTITUTE(TRIM(SUBSTITUTE($L2354,CHAR(160)," "))," ",REPT(" ",60)),60))&amp;IF($P2354="","","-"&amp;TRIM(RIGHT(SUBSTITUTE(TRIM(SUBSTITUTE($P2354,CHAR(160)," "))," ",REPT(" ",60)),60)))&amp;IF($T2354="","","-"&amp;TRIM(RIGHT(SUBSTITUTE(TRIM(SUBSTITUTE($T2354,CHAR(160)," "))," ",REPT(" ",60)),60)))&amp;".jpg")</f>
        <v/>
      </c>
    </row>
    <row r="2355" ht="42" customHeight="1">
      <c r="A2355" s="173" t="n">
        <v>38634</v>
      </c>
      <c r="B2355" s="220" t="inlineStr">
        <is>
          <t>Supercheap Auto 1000, 9 October, 2005</t>
        </is>
      </c>
      <c r="C2355" s="220" t="inlineStr">
        <is>
          <t>DNF</t>
        </is>
      </c>
      <c r="D2355" s="220" t="n"/>
      <c r="E2355" s="220" t="n"/>
      <c r="F2355" s="220" t="n">
        <v>24</v>
      </c>
      <c r="G2355" s="220" t="inlineStr">
        <is>
          <t>Perkins Engineering</t>
        </is>
      </c>
      <c r="H2355" s="220" t="n"/>
      <c r="I2355" s="220" t="inlineStr">
        <is>
          <t>Castrol Formula R</t>
        </is>
      </c>
      <c r="J2355" s="220" t="inlineStr">
        <is>
          <t>Holden Commodore VZ [7][9]</t>
        </is>
      </c>
      <c r="K2355" s="220" t="n"/>
      <c r="L2355" s="220" t="inlineStr">
        <is>
          <t>Steven Richards</t>
        </is>
      </c>
      <c r="M2355" s="220" t="inlineStr">
        <is>
          <t>NZL</t>
        </is>
      </c>
      <c r="N2355" s="687">
        <f>_xlfn.LET(_xlpm.d,_xlfn.XLOOKUP(L2355,'[1]Birth Dates'!$A:$A,'[1]Birth Dates'!$B:$B,"",0),IF(_xlpm.d=0,"",_xlpm.d))</f>
        <v/>
      </c>
      <c r="O2355" s="220">
        <f>IF(OR(N2355="",A2355="",NOT(ISNUMBER(N2355)),N2355&gt;A2355),"",DATEDIF(N2355,A2355,"Y")&amp;" years, "&amp;DATEDIF(N2355,A2355,"YM")&amp;" months, "&amp;DATEDIF(N2355,A2355,"MD")&amp;" days")</f>
        <v/>
      </c>
      <c r="P2355" s="220" t="inlineStr">
        <is>
          <t>Paul Dumbrell</t>
        </is>
      </c>
      <c r="Q2355" s="220" t="inlineStr">
        <is>
          <t>AUS</t>
        </is>
      </c>
      <c r="R2355" s="687">
        <f>_xlfn.LET(_xlpm.d,_xlfn.XLOOKUP(P2355,'[1]Birth Dates'!$A:$A,'[1]Birth Dates'!$B:$B,"",0),IF(_xlpm.d=0,"",_xlpm.d))</f>
        <v/>
      </c>
      <c r="S2355" s="220">
        <f>IF(OR(R2355="",A2355="",NOT(ISNUMBER(R2355)),R2355&gt;A2355),"",DATEDIF(R2355,A2355,"Y")&amp;" years, "&amp;DATEDIF(R2355,A2355,"YM")&amp;" months, "&amp;DATEDIF(R2355,A2355,"MD")&amp;" days")</f>
        <v/>
      </c>
      <c r="T2355" s="220" t="n"/>
      <c r="U2355" s="220" t="n"/>
      <c r="V2355" s="687">
        <f>_xlfn.LET(_xlpm.d,_xlfn.XLOOKUP(T2355,'[1]Birth Dates'!$A:$A,'[1]Birth Dates'!$B:$B,"",0),IF(_xlpm.d=0,"",_xlpm.d))</f>
        <v/>
      </c>
      <c r="W2355" s="220">
        <f>IF(OR(V2355="",A2355="",NOT(ISNUMBER(V2355)),V2355&gt;A2355),"",DATEDIF(V2355,A2355,"Y")&amp;" years, "&amp;DATEDIF(V2355,A2355,"YM")&amp;" months, "&amp;DATEDIF(V2355,A2355,"MD")&amp;" days")</f>
        <v/>
      </c>
      <c r="X2355" s="220" t="n"/>
      <c r="Y2355" s="220" t="n"/>
      <c r="Z2355" s="220" t="n"/>
      <c r="AA2355" s="220" t="n"/>
      <c r="AB2355" s="220" t="n">
        <v>6</v>
      </c>
      <c r="AC2355" s="220" t="n"/>
      <c r="AD2355" s="220" t="n"/>
      <c r="AE2355" s="577" t="inlineStr"/>
      <c r="AF2355" s="418">
        <f>IF(OR(AE2355="",AE2355="",AE2355=0),"",6.213/(AE2355*24))</f>
        <v/>
      </c>
      <c r="AG2355" s="251" t="n"/>
      <c r="AH2355" s="577" t="inlineStr"/>
      <c r="AI2355" s="418">
        <f>IF(OR(AH2355="",AH2355="",AH2355=0),"",6.213/(AH2355*24))</f>
        <v/>
      </c>
      <c r="AJ2355" s="175">
        <f>IF(AND(ISNUMBER(AB2355),ISNUMBER(AG2355)),AB2355-AG2355,"")</f>
        <v/>
      </c>
      <c r="AK2355" s="220" t="inlineStr">
        <is>
          <t>Accident</t>
        </is>
      </c>
      <c r="AL2355" s="220" t="n">
        <v>28</v>
      </c>
      <c r="AM2355" s="694" t="n"/>
      <c r="AN2355" s="671">
        <f>IF(OR(AL2355="",AM2355="",AM2355=0),"",AL2355*6.213/(AM2355*24))</f>
        <v/>
      </c>
      <c r="AO2355" s="477">
        <f>IF(AND(AL2355=AL2354,AM2355&lt;&gt;"",AM2354&lt;&gt;""),AM2355-AM2354,"")</f>
        <v/>
      </c>
      <c r="AP2355" s="220" t="n"/>
      <c r="AQ2355" s="577" t="inlineStr"/>
      <c r="AR2355" s="439">
        <f>IF(OR(AQ2355="",AQ2355="",AQ2355=0),"",6.213/(AQ2355*24))</f>
        <v/>
      </c>
      <c r="AS2355" s="436">
        <f>IF(OR(NOT(ISNUMBER(C2355)),NOT(ISNUMBER(AB2355))),"",IF(AG2355&lt;&gt;"",AG2355,AB2355)-C2355)</f>
        <v/>
      </c>
      <c r="AT2355" s="217" t="n"/>
      <c r="AU2355" s="223">
        <f>IF($B2355="","",TEXT($A2355,"yyyymmdd")&amp;"_P"&amp;$C2355&amp;"_C"&amp;$F2355&amp;"_"&amp;TRIM(RIGHT(SUBSTITUTE(TRIM(SUBSTITUTE($L2355,CHAR(160)," "))," ",REPT(" ",60)),60))&amp;IF($P2355="","","-"&amp;TRIM(RIGHT(SUBSTITUTE(TRIM(SUBSTITUTE($P2355,CHAR(160)," "))," ",REPT(" ",60)),60)))&amp;IF($T2355="","","-"&amp;TRIM(RIGHT(SUBSTITUTE(TRIM(SUBSTITUTE($T2355,CHAR(160)," "))," ",REPT(" ",60)),60)))&amp;".jpg")</f>
        <v/>
      </c>
    </row>
    <row r="2356" ht="42" customHeight="1">
      <c r="A2356" s="173" t="n">
        <v>38634</v>
      </c>
      <c r="B2356" s="220" t="inlineStr">
        <is>
          <t>Supercheap Auto 1000, 9 October, 2005</t>
        </is>
      </c>
      <c r="C2356" s="220" t="inlineStr">
        <is>
          <t>DNF</t>
        </is>
      </c>
      <c r="D2356" s="220" t="n"/>
      <c r="E2356" s="220" t="n"/>
      <c r="F2356" s="220" t="n">
        <v>67</v>
      </c>
      <c r="G2356" s="220" t="inlineStr">
        <is>
          <t>Paul Morris Motorsport</t>
        </is>
      </c>
      <c r="H2356" s="220" t="n"/>
      <c r="I2356" s="220" t="inlineStr">
        <is>
          <t>Sirromet Wines, TKR</t>
        </is>
      </c>
      <c r="J2356" s="220" t="inlineStr">
        <is>
          <t>Holden Commodore VZ</t>
        </is>
      </c>
      <c r="K2356" s="220" t="n"/>
      <c r="L2356" s="220" t="inlineStr">
        <is>
          <t>Paul Morris</t>
        </is>
      </c>
      <c r="M2356" s="220" t="inlineStr">
        <is>
          <t>AUS</t>
        </is>
      </c>
      <c r="N2356" s="687">
        <f>_xlfn.LET(_xlpm.d,_xlfn.XLOOKUP(L2356,'[1]Birth Dates'!$A:$A,'[1]Birth Dates'!$B:$B,"",0),IF(_xlpm.d=0,"",_xlpm.d))</f>
        <v/>
      </c>
      <c r="O2356" s="220">
        <f>IF(OR(N2356="",A2356="",NOT(ISNUMBER(N2356)),N2356&gt;A2356),"",DATEDIF(N2356,A2356,"Y")&amp;" years, "&amp;DATEDIF(N2356,A2356,"YM")&amp;" months, "&amp;DATEDIF(N2356,A2356,"MD")&amp;" days")</f>
        <v/>
      </c>
      <c r="P2356" s="220" t="inlineStr">
        <is>
          <t>Paul Radisich</t>
        </is>
      </c>
      <c r="Q2356" s="220" t="inlineStr">
        <is>
          <t>NZL</t>
        </is>
      </c>
      <c r="R2356" s="687">
        <f>_xlfn.LET(_xlpm.d,_xlfn.XLOOKUP(P2356,'[1]Birth Dates'!$A:$A,'[1]Birth Dates'!$B:$B,"",0),IF(_xlpm.d=0,"",_xlpm.d))</f>
        <v/>
      </c>
      <c r="S2356" s="220">
        <f>IF(OR(R2356="",A2356="",NOT(ISNUMBER(R2356)),R2356&gt;A2356),"",DATEDIF(R2356,A2356,"Y")&amp;" years, "&amp;DATEDIF(R2356,A2356,"YM")&amp;" months, "&amp;DATEDIF(R2356,A2356,"MD")&amp;" days")</f>
        <v/>
      </c>
      <c r="T2356" s="220" t="n"/>
      <c r="U2356" s="220" t="n"/>
      <c r="V2356" s="687">
        <f>_xlfn.LET(_xlpm.d,_xlfn.XLOOKUP(T2356,'[1]Birth Dates'!$A:$A,'[1]Birth Dates'!$B:$B,"",0),IF(_xlpm.d=0,"",_xlpm.d))</f>
        <v/>
      </c>
      <c r="W2356" s="220">
        <f>IF(OR(V2356="",A2356="",NOT(ISNUMBER(V2356)),V2356&gt;A2356),"",DATEDIF(V2356,A2356,"Y")&amp;" years, "&amp;DATEDIF(V2356,A2356,"YM")&amp;" months, "&amp;DATEDIF(V2356,A2356,"MD")&amp;" days")</f>
        <v/>
      </c>
      <c r="X2356" s="220" t="n"/>
      <c r="Y2356" s="220" t="n"/>
      <c r="Z2356" s="220" t="n"/>
      <c r="AA2356" s="220" t="n"/>
      <c r="AB2356" s="220" t="n">
        <v>20</v>
      </c>
      <c r="AC2356" s="220" t="n"/>
      <c r="AD2356" s="220" t="n"/>
      <c r="AE2356" s="577" t="inlineStr"/>
      <c r="AF2356" s="418">
        <f>IF(OR(AE2356="",AE2356="",AE2356=0),"",6.213/(AE2356*24))</f>
        <v/>
      </c>
      <c r="AG2356" s="251" t="n"/>
      <c r="AH2356" s="577" t="inlineStr"/>
      <c r="AI2356" s="418">
        <f>IF(OR(AH2356="",AH2356="",AH2356=0),"",6.213/(AH2356*24))</f>
        <v/>
      </c>
      <c r="AJ2356" s="175">
        <f>IF(AND(ISNUMBER(AB2356),ISNUMBER(AG2356)),AB2356-AG2356,"")</f>
        <v/>
      </c>
      <c r="AK2356" s="220" t="inlineStr">
        <is>
          <t>Suspension</t>
        </is>
      </c>
      <c r="AL2356" s="220" t="n">
        <v>26</v>
      </c>
      <c r="AM2356" s="694" t="n"/>
      <c r="AN2356" s="671">
        <f>IF(OR(AL2356="",AM2356="",AM2356=0),"",AL2356*6.213/(AM2356*24))</f>
        <v/>
      </c>
      <c r="AO2356" s="477">
        <f>IF(AND(AL2356=AL2355,AM2356&lt;&gt;"",AM2355&lt;&gt;""),AM2356-AM2355,"")</f>
        <v/>
      </c>
      <c r="AP2356" s="220" t="n"/>
      <c r="AQ2356" s="577" t="inlineStr"/>
      <c r="AR2356" s="439">
        <f>IF(OR(AQ2356="",AQ2356="",AQ2356=0),"",6.213/(AQ2356*24))</f>
        <v/>
      </c>
      <c r="AS2356" s="436">
        <f>IF(OR(NOT(ISNUMBER(C2356)),NOT(ISNUMBER(AB2356))),"",IF(AG2356&lt;&gt;"",AG2356,AB2356)-C2356)</f>
        <v/>
      </c>
      <c r="AT2356" s="217" t="n"/>
      <c r="AU2356" s="223">
        <f>IF($B2356="","",TEXT($A2356,"yyyymmdd")&amp;"_P"&amp;$C2356&amp;"_C"&amp;$F2356&amp;"_"&amp;TRIM(RIGHT(SUBSTITUTE(TRIM(SUBSTITUTE($L2356,CHAR(160)," "))," ",REPT(" ",60)),60))&amp;IF($P2356="","","-"&amp;TRIM(RIGHT(SUBSTITUTE(TRIM(SUBSTITUTE($P2356,CHAR(160)," "))," ",REPT(" ",60)),60)))&amp;IF($T2356="","","-"&amp;TRIM(RIGHT(SUBSTITUTE(TRIM(SUBSTITUTE($T2356,CHAR(160)," "))," ",REPT(" ",60)),60)))&amp;".jpg")</f>
        <v/>
      </c>
    </row>
    <row r="2357" ht="42" customHeight="1">
      <c r="A2357" s="173" t="n">
        <v>38634</v>
      </c>
      <c r="B2357" s="220" t="inlineStr">
        <is>
          <t>Supercheap Auto 1000, 9 October, 2005</t>
        </is>
      </c>
      <c r="C2357" s="220" t="inlineStr">
        <is>
          <t>DNF</t>
        </is>
      </c>
      <c r="D2357" s="220" t="n"/>
      <c r="E2357" s="220" t="n"/>
      <c r="F2357" s="220" t="n">
        <v>22</v>
      </c>
      <c r="G2357" s="220" t="inlineStr">
        <is>
          <t>Holden Racing Team</t>
        </is>
      </c>
      <c r="H2357" s="220" t="n"/>
      <c r="I2357" s="220" t="inlineStr">
        <is>
          <t>Holden, Mobil 1</t>
        </is>
      </c>
      <c r="J2357" s="220" t="inlineStr">
        <is>
          <t>Holden Commodore VZ</t>
        </is>
      </c>
      <c r="K2357" s="220" t="n"/>
      <c r="L2357" s="220" t="inlineStr">
        <is>
          <t>Jim Richards</t>
        </is>
      </c>
      <c r="M2357" s="220" t="inlineStr">
        <is>
          <t>NZL</t>
        </is>
      </c>
      <c r="N2357" s="687">
        <f>_xlfn.LET(_xlpm.d,_xlfn.XLOOKUP(L2357,'[1]Birth Dates'!$A:$A,'[1]Birth Dates'!$B:$B,"",0),IF(_xlpm.d=0,"",_xlpm.d))</f>
        <v/>
      </c>
      <c r="O2357" s="220">
        <f>IF(OR(N2357="",A2357="",NOT(ISNUMBER(N2357)),N2357&gt;A2357),"",DATEDIF(N2357,A2357,"Y")&amp;" years, "&amp;DATEDIF(N2357,A2357,"YM")&amp;" months, "&amp;DATEDIF(N2357,A2357,"MD")&amp;" days")</f>
        <v/>
      </c>
      <c r="P2357" s="220" t="inlineStr">
        <is>
          <t>James Courtney</t>
        </is>
      </c>
      <c r="Q2357" s="220" t="inlineStr">
        <is>
          <t>AUS</t>
        </is>
      </c>
      <c r="R2357" s="687">
        <f>_xlfn.LET(_xlpm.d,_xlfn.XLOOKUP(P2357,'[1]Birth Dates'!$A:$A,'[1]Birth Dates'!$B:$B,"",0),IF(_xlpm.d=0,"",_xlpm.d))</f>
        <v/>
      </c>
      <c r="S2357" s="220">
        <f>IF(OR(R2357="",A2357="",NOT(ISNUMBER(R2357)),R2357&gt;A2357),"",DATEDIF(R2357,A2357,"Y")&amp;" years, "&amp;DATEDIF(R2357,A2357,"YM")&amp;" months, "&amp;DATEDIF(R2357,A2357,"MD")&amp;" days")</f>
        <v/>
      </c>
      <c r="T2357" s="220" t="n"/>
      <c r="U2357" s="220" t="n"/>
      <c r="V2357" s="687">
        <f>_xlfn.LET(_xlpm.d,_xlfn.XLOOKUP(T2357,'[1]Birth Dates'!$A:$A,'[1]Birth Dates'!$B:$B,"",0),IF(_xlpm.d=0,"",_xlpm.d))</f>
        <v/>
      </c>
      <c r="W2357" s="220">
        <f>IF(OR(V2357="",A2357="",NOT(ISNUMBER(V2357)),V2357&gt;A2357),"",DATEDIF(V2357,A2357,"Y")&amp;" years, "&amp;DATEDIF(V2357,A2357,"YM")&amp;" months, "&amp;DATEDIF(V2357,A2357,"MD")&amp;" days")</f>
        <v/>
      </c>
      <c r="X2357" s="220" t="n"/>
      <c r="Y2357" s="220" t="n"/>
      <c r="Z2357" s="220" t="n"/>
      <c r="AA2357" s="220" t="n"/>
      <c r="AB2357" s="220" t="n">
        <v>9</v>
      </c>
      <c r="AC2357" s="220" t="n"/>
      <c r="AD2357" s="220" t="n"/>
      <c r="AE2357" s="577" t="inlineStr"/>
      <c r="AF2357" s="418">
        <f>IF(OR(AE2357="",AE2357="",AE2357=0),"",6.213/(AE2357*24))</f>
        <v/>
      </c>
      <c r="AG2357" s="251" t="n"/>
      <c r="AH2357" s="577" t="inlineStr"/>
      <c r="AI2357" s="418">
        <f>IF(OR(AH2357="",AH2357="",AH2357=0),"",6.213/(AH2357*24))</f>
        <v/>
      </c>
      <c r="AJ2357" s="175">
        <f>IF(AND(ISNUMBER(AB2357),ISNUMBER(AG2357)),AB2357-AG2357,"")</f>
        <v/>
      </c>
      <c r="AK2357" s="220" t="inlineStr">
        <is>
          <t>Accident</t>
        </is>
      </c>
      <c r="AL2357" s="220" t="n">
        <v>7</v>
      </c>
      <c r="AM2357" s="694" t="n"/>
      <c r="AN2357" s="671">
        <f>IF(OR(AL2357="",AM2357="",AM2357=0),"",AL2357*6.213/(AM2357*24))</f>
        <v/>
      </c>
      <c r="AO2357" s="477">
        <f>IF(AND(AL2357=AL2356,AM2357&lt;&gt;"",AM2356&lt;&gt;""),AM2357-AM2356,"")</f>
        <v/>
      </c>
      <c r="AP2357" s="220" t="n"/>
      <c r="AQ2357" s="577" t="inlineStr"/>
      <c r="AR2357" s="439">
        <f>IF(OR(AQ2357="",AQ2357="",AQ2357=0),"",6.213/(AQ2357*24))</f>
        <v/>
      </c>
      <c r="AS2357" s="436">
        <f>IF(OR(NOT(ISNUMBER(C2357)),NOT(ISNUMBER(AB2357))),"",IF(AG2357&lt;&gt;"",AG2357,AB2357)-C2357)</f>
        <v/>
      </c>
      <c r="AT2357" s="217" t="n"/>
      <c r="AU2357" s="223">
        <f>IF($B2357="","",TEXT($A2357,"yyyymmdd")&amp;"_P"&amp;$C2357&amp;"_C"&amp;$F2357&amp;"_"&amp;TRIM(RIGHT(SUBSTITUTE(TRIM(SUBSTITUTE($L2357,CHAR(160)," "))," ",REPT(" ",60)),60))&amp;IF($P2357="","","-"&amp;TRIM(RIGHT(SUBSTITUTE(TRIM(SUBSTITUTE($P2357,CHAR(160)," "))," ",REPT(" ",60)),60)))&amp;IF($T2357="","","-"&amp;TRIM(RIGHT(SUBSTITUTE(TRIM(SUBSTITUTE($T2357,CHAR(160)," "))," ",REPT(" ",60)),60)))&amp;".jpg")</f>
        <v/>
      </c>
    </row>
    <row r="2358" ht="42" customFormat="1" customHeight="1" s="240">
      <c r="A2358" s="303" t="n">
        <v>38998</v>
      </c>
      <c r="B2358" s="253" t="inlineStr">
        <is>
          <t>Supercheap Auto 1000, 8 October, 2006</t>
        </is>
      </c>
      <c r="C2358" s="253" t="n">
        <v>1</v>
      </c>
      <c r="D2358" s="253" t="n"/>
      <c r="E2358" s="253" t="n"/>
      <c r="F2358" s="253" t="n">
        <v>888</v>
      </c>
      <c r="G2358" s="253" t="inlineStr">
        <is>
          <t>Triple Eight Race Engineering</t>
        </is>
      </c>
      <c r="H2358" s="253" t="n"/>
      <c r="I2358" s="253" t="inlineStr">
        <is>
          <t>Betta Electrical</t>
        </is>
      </c>
      <c r="J2358" s="253" t="inlineStr">
        <is>
          <t>Ford Falcon BA</t>
        </is>
      </c>
      <c r="K2358" s="253" t="n"/>
      <c r="L2358" s="253" t="inlineStr">
        <is>
          <t>Craig Lowndes</t>
        </is>
      </c>
      <c r="M2358" s="253" t="inlineStr">
        <is>
          <t>AUS</t>
        </is>
      </c>
      <c r="N2358" s="695">
        <f>_xlfn.LET(_xlpm.d,_xlfn.XLOOKUP(L2358,'[1]Birth Dates'!$A:$A,'[1]Birth Dates'!$B:$B,"",0),IF(_xlpm.d=0,"",_xlpm.d))</f>
        <v/>
      </c>
      <c r="O2358" s="255">
        <f>IF(OR(N2358="",A2358="",NOT(ISNUMBER(N2358)),N2358&gt;A2358),"",DATEDIF(N2358,A2358,"Y")&amp;" years, "&amp;DATEDIF(N2358,A2358,"YM")&amp;" months, "&amp;DATEDIF(N2358,A2358,"MD")&amp;" days")</f>
        <v/>
      </c>
      <c r="P2358" s="253" t="inlineStr">
        <is>
          <t>Jamie Whincup</t>
        </is>
      </c>
      <c r="Q2358" s="253" t="inlineStr">
        <is>
          <t>AUS</t>
        </is>
      </c>
      <c r="R2358" s="695">
        <f>_xlfn.LET(_xlpm.d,_xlfn.XLOOKUP(P2358,'[1]Birth Dates'!$A:$A,'[1]Birth Dates'!$B:$B,"",0),IF(_xlpm.d=0,"",_xlpm.d))</f>
        <v/>
      </c>
      <c r="S2358" s="255">
        <f>IF(OR(R2358="",A2358="",NOT(ISNUMBER(R2358)),R2358&gt;A2358),"",DATEDIF(R2358,A2358,"Y")&amp;" years, "&amp;DATEDIF(R2358,A2358,"YM")&amp;" months, "&amp;DATEDIF(R2358,A2358,"MD")&amp;" days")</f>
        <v/>
      </c>
      <c r="T2358" s="253" t="n"/>
      <c r="U2358" s="253" t="n"/>
      <c r="V2358" s="695">
        <f>_xlfn.LET(_xlpm.d,_xlfn.XLOOKUP(T2358,'[1]Birth Dates'!$A:$A,'[1]Birth Dates'!$B:$B,"",0),IF(_xlpm.d=0,"",_xlpm.d))</f>
        <v/>
      </c>
      <c r="W2358" s="255">
        <f>IF(OR(V2358="",A2358="",NOT(ISNUMBER(V2358)),V2358&gt;A2358),"",DATEDIF(V2358,A2358,"Y")&amp;" years, "&amp;DATEDIF(V2358,A2358,"YM")&amp;" months, "&amp;DATEDIF(V2358,A2358,"MD")&amp;" days")</f>
        <v/>
      </c>
      <c r="X2358" s="255" t="n"/>
      <c r="Y2358" s="255" t="n"/>
      <c r="Z2358" s="255" t="n"/>
      <c r="AA2358" s="255" t="n"/>
      <c r="AB2358" s="253" t="n">
        <v>6</v>
      </c>
      <c r="AC2358" s="253" t="n"/>
      <c r="AD2358" s="253" t="n"/>
      <c r="AE2358" s="578" t="inlineStr"/>
      <c r="AF2358" s="418">
        <f>IF(OR(AE2358="",AE2358="",AE2358=0),"",6.213/(AE2358*24))</f>
        <v/>
      </c>
      <c r="AG2358" s="256" t="n"/>
      <c r="AH2358" s="578" t="inlineStr"/>
      <c r="AI2358" s="418">
        <f>IF(OR(AH2358="",AH2358="",AH2358=0),"",6.213/(AH2358*24))</f>
        <v/>
      </c>
      <c r="AJ2358" s="175">
        <f>IF(AND(ISNUMBER(AB2358),ISNUMBER(AG2358)),AB2358-AG2358,"")</f>
        <v/>
      </c>
      <c r="AK2358" s="253" t="n"/>
      <c r="AL2358" s="253" t="n">
        <v>161</v>
      </c>
      <c r="AM2358" s="720" t="n">
        <v>0.2915924189814815</v>
      </c>
      <c r="AN2358" s="671">
        <f>IF(OR(AL2358="",AM2358="",AM2358=0),"",AL2358*6.213/(AM2358*24))</f>
        <v/>
      </c>
      <c r="AO2358" s="477">
        <f>IF(AND(AL2358=AL2357,AM2358&lt;&gt;"",AM2357&lt;&gt;""),AM2358-AM2357,"")</f>
        <v/>
      </c>
      <c r="AP2358" s="253" t="n">
        <v>158</v>
      </c>
      <c r="AQ2358" s="578" t="inlineStr">
        <is>
          <t>2:08.6570</t>
        </is>
      </c>
      <c r="AR2358" s="439">
        <f>IF(OR(AQ2358="",AQ2358="",AQ2358=0),"",6.213/(AQ2358*24))</f>
        <v/>
      </c>
      <c r="AS2358" s="436">
        <f>IF(OR(NOT(ISNUMBER(C2358)),NOT(ISNUMBER(AB2358))),"",IF(AG2358&lt;&gt;"",AG2358,AB2358)-C2358)</f>
        <v/>
      </c>
      <c r="AT2358" s="257" t="n"/>
      <c r="AU2358" s="258">
        <f>IF($B2358="","",TEXT($A2358,"yyyymmdd")&amp;"_P"&amp;$C2358&amp;"_C"&amp;$F2358&amp;"_"&amp;TRIM(RIGHT(SUBSTITUTE(TRIM(SUBSTITUTE($L2358,CHAR(160)," "))," ",REPT(" ",60)),60))&amp;IF($P2358="","","-"&amp;TRIM(RIGHT(SUBSTITUTE(TRIM(SUBSTITUTE($P2358,CHAR(160)," "))," ",REPT(" ",60)),60)))&amp;IF($T2358="","","-"&amp;TRIM(RIGHT(SUBSTITUTE(TRIM(SUBSTITUTE($T2358,CHAR(160)," "))," ",REPT(" ",60)),60)))&amp;".jpg")</f>
        <v/>
      </c>
    </row>
    <row r="2359" ht="42" customHeight="1">
      <c r="A2359" s="252" t="n">
        <v>38998</v>
      </c>
      <c r="B2359" s="255" t="inlineStr">
        <is>
          <t>Supercheap Auto 1000, 8 October, 2006</t>
        </is>
      </c>
      <c r="C2359" s="255" t="n">
        <v>2</v>
      </c>
      <c r="D2359" s="255" t="n"/>
      <c r="E2359" s="255" t="n"/>
      <c r="F2359" s="255" t="n">
        <v>15</v>
      </c>
      <c r="G2359" s="255" t="inlineStr">
        <is>
          <t>HSV Dealer Team</t>
        </is>
      </c>
      <c r="H2359" s="255" t="n"/>
      <c r="I2359" s="255" t="inlineStr">
        <is>
          <t>HSV, Toll</t>
        </is>
      </c>
      <c r="J2359" s="255" t="inlineStr">
        <is>
          <t>Holden Commodore VZ</t>
        </is>
      </c>
      <c r="K2359" s="255" t="n"/>
      <c r="L2359" s="255" t="inlineStr">
        <is>
          <t>Rick Kelly</t>
        </is>
      </c>
      <c r="M2359" s="255" t="inlineStr">
        <is>
          <t>AUS</t>
        </is>
      </c>
      <c r="N2359" s="695">
        <f>_xlfn.LET(_xlpm.d,_xlfn.XLOOKUP(L2359,'[1]Birth Dates'!$A:$A,'[1]Birth Dates'!$B:$B,"",0),IF(_xlpm.d=0,"",_xlpm.d))</f>
        <v/>
      </c>
      <c r="O2359" s="255">
        <f>IF(OR(N2359="",A2359="",NOT(ISNUMBER(N2359)),N2359&gt;A2359),"",DATEDIF(N2359,A2359,"Y")&amp;" years, "&amp;DATEDIF(N2359,A2359,"YM")&amp;" months, "&amp;DATEDIF(N2359,A2359,"MD")&amp;" days")</f>
        <v/>
      </c>
      <c r="P2359" s="255" t="inlineStr">
        <is>
          <t>Todd Kelly</t>
        </is>
      </c>
      <c r="Q2359" s="255" t="inlineStr">
        <is>
          <t>AUS</t>
        </is>
      </c>
      <c r="R2359" s="695">
        <f>_xlfn.LET(_xlpm.d,_xlfn.XLOOKUP(P2359,'[1]Birth Dates'!$A:$A,'[1]Birth Dates'!$B:$B,"",0),IF(_xlpm.d=0,"",_xlpm.d))</f>
        <v/>
      </c>
      <c r="S2359" s="255">
        <f>IF(OR(R2359="",A2359="",NOT(ISNUMBER(R2359)),R2359&gt;A2359),"",DATEDIF(R2359,A2359,"Y")&amp;" years, "&amp;DATEDIF(R2359,A2359,"YM")&amp;" months, "&amp;DATEDIF(R2359,A2359,"MD")&amp;" days")</f>
        <v/>
      </c>
      <c r="T2359" s="255" t="n"/>
      <c r="U2359" s="255" t="n"/>
      <c r="V2359" s="695">
        <f>_xlfn.LET(_xlpm.d,_xlfn.XLOOKUP(T2359,'[1]Birth Dates'!$A:$A,'[1]Birth Dates'!$B:$B,"",0),IF(_xlpm.d=0,"",_xlpm.d))</f>
        <v/>
      </c>
      <c r="W2359" s="255">
        <f>IF(OR(V2359="",A2359="",NOT(ISNUMBER(V2359)),V2359&gt;A2359),"",DATEDIF(V2359,A2359,"Y")&amp;" years, "&amp;DATEDIF(V2359,A2359,"YM")&amp;" months, "&amp;DATEDIF(V2359,A2359,"MD")&amp;" days")</f>
        <v/>
      </c>
      <c r="X2359" s="255" t="n"/>
      <c r="Y2359" s="255" t="n"/>
      <c r="Z2359" s="255" t="n"/>
      <c r="AA2359" s="255" t="n"/>
      <c r="AB2359" s="255" t="n">
        <v>3</v>
      </c>
      <c r="AC2359" s="255" t="n"/>
      <c r="AD2359" s="255" t="n"/>
      <c r="AE2359" s="579" t="inlineStr"/>
      <c r="AF2359" s="418">
        <f>IF(OR(AE2359="",AE2359="",AE2359=0),"",6.213/(AE2359*24))</f>
        <v/>
      </c>
      <c r="AG2359" s="259" t="n"/>
      <c r="AH2359" s="579" t="inlineStr"/>
      <c r="AI2359" s="418">
        <f>IF(OR(AH2359="",AH2359="",AH2359=0),"",6.213/(AH2359*24))</f>
        <v/>
      </c>
      <c r="AJ2359" s="175">
        <f>IF(AND(ISNUMBER(AB2359),ISNUMBER(AG2359)),AB2359-AG2359,"")</f>
        <v/>
      </c>
      <c r="AK2359" s="255" t="n"/>
      <c r="AL2359" s="255" t="n">
        <v>161</v>
      </c>
      <c r="AM2359" s="696" t="n">
        <v>0.5868</v>
      </c>
      <c r="AN2359" s="671">
        <f>IF(OR(AL2359="",AM2359="",AM2359=0),"",AL2359*6.213/(AM2359*24))</f>
        <v/>
      </c>
      <c r="AO2359" s="477">
        <f>IF(AND(AL2359=AL2358,AM2359&lt;&gt;"",AM2358&lt;&gt;""),AM2359-AM2358,"")</f>
        <v/>
      </c>
      <c r="AP2359" s="255" t="n"/>
      <c r="AQ2359" s="579" t="inlineStr"/>
      <c r="AR2359" s="439">
        <f>IF(OR(AQ2359="",AQ2359="",AQ2359=0),"",6.213/(AQ2359*24))</f>
        <v/>
      </c>
      <c r="AS2359" s="436">
        <f>IF(OR(NOT(ISNUMBER(C2359)),NOT(ISNUMBER(AB2359))),"",IF(AG2359&lt;&gt;"",AG2359,AB2359)-C2359)</f>
        <v/>
      </c>
      <c r="AT2359" s="260" t="n"/>
      <c r="AU2359" s="261">
        <f>IF($B2359="","",TEXT($A2359,"yyyymmdd")&amp;"_P"&amp;$C2359&amp;"_C"&amp;$F2359&amp;"_"&amp;TRIM(RIGHT(SUBSTITUTE(TRIM(SUBSTITUTE($L2359,CHAR(160)," "))," ",REPT(" ",60)),60))&amp;IF($P2359="","","-"&amp;TRIM(RIGHT(SUBSTITUTE(TRIM(SUBSTITUTE($P2359,CHAR(160)," "))," ",REPT(" ",60)),60)))&amp;IF($T2359="","","-"&amp;TRIM(RIGHT(SUBSTITUTE(TRIM(SUBSTITUTE($T2359,CHAR(160)," "))," ",REPT(" ",60)),60)))&amp;".jpg")</f>
        <v/>
      </c>
    </row>
    <row r="2360" ht="42" customHeight="1">
      <c r="A2360" s="252" t="n">
        <v>38998</v>
      </c>
      <c r="B2360" s="255" t="inlineStr">
        <is>
          <t>Supercheap Auto 1000, 8 October, 2006</t>
        </is>
      </c>
      <c r="C2360" s="255" t="n">
        <v>3</v>
      </c>
      <c r="D2360" s="255" t="n"/>
      <c r="E2360" s="255" t="n"/>
      <c r="F2360" s="255" t="n">
        <v>4</v>
      </c>
      <c r="G2360" s="255" t="inlineStr">
        <is>
          <t>Stone Brothers Racing</t>
        </is>
      </c>
      <c r="H2360" s="255" t="n"/>
      <c r="I2360" s="255" t="inlineStr">
        <is>
          <t>Jeld-Wen</t>
        </is>
      </c>
      <c r="J2360" s="255" t="inlineStr">
        <is>
          <t>Ford Falcon BA</t>
        </is>
      </c>
      <c r="K2360" s="255" t="n"/>
      <c r="L2360" s="255" t="inlineStr">
        <is>
          <t>James Courtney</t>
        </is>
      </c>
      <c r="M2360" s="255" t="inlineStr">
        <is>
          <t>AUS</t>
        </is>
      </c>
      <c r="N2360" s="695">
        <f>_xlfn.LET(_xlpm.d,_xlfn.XLOOKUP(L2360,'[1]Birth Dates'!$A:$A,'[1]Birth Dates'!$B:$B,"",0),IF(_xlpm.d=0,"",_xlpm.d))</f>
        <v/>
      </c>
      <c r="O2360" s="255">
        <f>IF(OR(N2360="",A2360="",NOT(ISNUMBER(N2360)),N2360&gt;A2360),"",DATEDIF(N2360,A2360,"Y")&amp;" years, "&amp;DATEDIF(N2360,A2360,"YM")&amp;" months, "&amp;DATEDIF(N2360,A2360,"MD")&amp;" days")</f>
        <v/>
      </c>
      <c r="P2360" s="255" t="inlineStr">
        <is>
          <t>Glenn Seton</t>
        </is>
      </c>
      <c r="Q2360" s="255" t="inlineStr">
        <is>
          <t>AUS</t>
        </is>
      </c>
      <c r="R2360" s="695">
        <f>_xlfn.LET(_xlpm.d,_xlfn.XLOOKUP(P2360,'[1]Birth Dates'!$A:$A,'[1]Birth Dates'!$B:$B,"",0),IF(_xlpm.d=0,"",_xlpm.d))</f>
        <v/>
      </c>
      <c r="S2360" s="255">
        <f>IF(OR(R2360="",A2360="",NOT(ISNUMBER(R2360)),R2360&gt;A2360),"",DATEDIF(R2360,A2360,"Y")&amp;" years, "&amp;DATEDIF(R2360,A2360,"YM")&amp;" months, "&amp;DATEDIF(R2360,A2360,"MD")&amp;" days")</f>
        <v/>
      </c>
      <c r="T2360" s="255" t="n"/>
      <c r="U2360" s="255" t="n"/>
      <c r="V2360" s="695">
        <f>_xlfn.LET(_xlpm.d,_xlfn.XLOOKUP(T2360,'[1]Birth Dates'!$A:$A,'[1]Birth Dates'!$B:$B,"",0),IF(_xlpm.d=0,"",_xlpm.d))</f>
        <v/>
      </c>
      <c r="W2360" s="255">
        <f>IF(OR(V2360="",A2360="",NOT(ISNUMBER(V2360)),V2360&gt;A2360),"",DATEDIF(V2360,A2360,"Y")&amp;" years, "&amp;DATEDIF(V2360,A2360,"YM")&amp;" months, "&amp;DATEDIF(V2360,A2360,"MD")&amp;" days")</f>
        <v/>
      </c>
      <c r="X2360" s="255" t="n"/>
      <c r="Y2360" s="255" t="n"/>
      <c r="Z2360" s="255" t="n"/>
      <c r="AA2360" s="255" t="n"/>
      <c r="AB2360" s="255" t="n">
        <v>11</v>
      </c>
      <c r="AC2360" s="255" t="n"/>
      <c r="AD2360" s="255" t="n"/>
      <c r="AE2360" s="579" t="inlineStr"/>
      <c r="AF2360" s="418">
        <f>IF(OR(AE2360="",AE2360="",AE2360=0),"",6.213/(AE2360*24))</f>
        <v/>
      </c>
      <c r="AG2360" s="259" t="n"/>
      <c r="AH2360" s="579" t="inlineStr"/>
      <c r="AI2360" s="418">
        <f>IF(OR(AH2360="",AH2360="",AH2360=0),"",6.213/(AH2360*24))</f>
        <v/>
      </c>
      <c r="AJ2360" s="175">
        <f>IF(AND(ISNUMBER(AB2360),ISNUMBER(AG2360)),AB2360-AG2360,"")</f>
        <v/>
      </c>
      <c r="AK2360" s="255" t="n"/>
      <c r="AL2360" s="255" t="n">
        <v>161</v>
      </c>
      <c r="AM2360" s="696" t="n">
        <v>9.5404</v>
      </c>
      <c r="AN2360" s="671">
        <f>IF(OR(AL2360="",AM2360="",AM2360=0),"",AL2360*6.213/(AM2360*24))</f>
        <v/>
      </c>
      <c r="AO2360" s="477">
        <f>IF(AND(AL2360=AL2359,AM2360&lt;&gt;"",AM2359&lt;&gt;""),AM2360-AM2359,"")</f>
        <v/>
      </c>
      <c r="AP2360" s="255" t="n"/>
      <c r="AQ2360" s="579" t="inlineStr"/>
      <c r="AR2360" s="439">
        <f>IF(OR(AQ2360="",AQ2360="",AQ2360=0),"",6.213/(AQ2360*24))</f>
        <v/>
      </c>
      <c r="AS2360" s="436">
        <f>IF(OR(NOT(ISNUMBER(C2360)),NOT(ISNUMBER(AB2360))),"",IF(AG2360&lt;&gt;"",AG2360,AB2360)-C2360)</f>
        <v/>
      </c>
      <c r="AT2360" s="260" t="n"/>
      <c r="AU2360" s="261">
        <f>IF($B2360="","",TEXT($A2360,"yyyymmdd")&amp;"_P"&amp;$C2360&amp;"_C"&amp;$F2360&amp;"_"&amp;TRIM(RIGHT(SUBSTITUTE(TRIM(SUBSTITUTE($L2360,CHAR(160)," "))," ",REPT(" ",60)),60))&amp;IF($P2360="","","-"&amp;TRIM(RIGHT(SUBSTITUTE(TRIM(SUBSTITUTE($P2360,CHAR(160)," "))," ",REPT(" ",60)),60)))&amp;IF($T2360="","","-"&amp;TRIM(RIGHT(SUBSTITUTE(TRIM(SUBSTITUTE($T2360,CHAR(160)," "))," ",REPT(" ",60)),60)))&amp;".jpg")</f>
        <v/>
      </c>
    </row>
    <row r="2361" ht="42" customHeight="1">
      <c r="A2361" s="252" t="n">
        <v>38998</v>
      </c>
      <c r="B2361" s="255" t="inlineStr">
        <is>
          <t>Supercheap Auto 1000, 8 October, 2006</t>
        </is>
      </c>
      <c r="C2361" s="255" t="n">
        <v>4</v>
      </c>
      <c r="D2361" s="255" t="n"/>
      <c r="E2361" s="255" t="n"/>
      <c r="F2361" s="255" t="n">
        <v>1</v>
      </c>
      <c r="G2361" s="255" t="inlineStr">
        <is>
          <t>Stone Brothers Racing</t>
        </is>
      </c>
      <c r="H2361" s="255" t="n"/>
      <c r="I2361" s="255" t="inlineStr">
        <is>
          <t>Caltex</t>
        </is>
      </c>
      <c r="J2361" s="255" t="inlineStr">
        <is>
          <t>Ford Falcon BA</t>
        </is>
      </c>
      <c r="K2361" s="255" t="n"/>
      <c r="L2361" s="255" t="inlineStr">
        <is>
          <t>Russell Ingall</t>
        </is>
      </c>
      <c r="M2361" s="255" t="inlineStr">
        <is>
          <t>AUS</t>
        </is>
      </c>
      <c r="N2361" s="695">
        <f>_xlfn.LET(_xlpm.d,_xlfn.XLOOKUP(L2361,'[1]Birth Dates'!$A:$A,'[1]Birth Dates'!$B:$B,"",0),IF(_xlpm.d=0,"",_xlpm.d))</f>
        <v/>
      </c>
      <c r="O2361" s="255">
        <f>IF(OR(N2361="",A2361="",NOT(ISNUMBER(N2361)),N2361&gt;A2361),"",DATEDIF(N2361,A2361,"Y")&amp;" years, "&amp;DATEDIF(N2361,A2361,"YM")&amp;" months, "&amp;DATEDIF(N2361,A2361,"MD")&amp;" days")</f>
        <v/>
      </c>
      <c r="P2361" s="255" t="inlineStr">
        <is>
          <t>Luke Youlden</t>
        </is>
      </c>
      <c r="Q2361" s="255" t="inlineStr">
        <is>
          <t>AUS</t>
        </is>
      </c>
      <c r="R2361" s="695">
        <f>_xlfn.LET(_xlpm.d,_xlfn.XLOOKUP(P2361,'[1]Birth Dates'!$A:$A,'[1]Birth Dates'!$B:$B,"",0),IF(_xlpm.d=0,"",_xlpm.d))</f>
        <v/>
      </c>
      <c r="S2361" s="255">
        <f>IF(OR(R2361="",A2361="",NOT(ISNUMBER(R2361)),R2361&gt;A2361),"",DATEDIF(R2361,A2361,"Y")&amp;" years, "&amp;DATEDIF(R2361,A2361,"YM")&amp;" months, "&amp;DATEDIF(R2361,A2361,"MD")&amp;" days")</f>
        <v/>
      </c>
      <c r="T2361" s="255" t="n"/>
      <c r="U2361" s="255" t="n"/>
      <c r="V2361" s="695">
        <f>_xlfn.LET(_xlpm.d,_xlfn.XLOOKUP(T2361,'[1]Birth Dates'!$A:$A,'[1]Birth Dates'!$B:$B,"",0),IF(_xlpm.d=0,"",_xlpm.d))</f>
        <v/>
      </c>
      <c r="W2361" s="255">
        <f>IF(OR(V2361="",A2361="",NOT(ISNUMBER(V2361)),V2361&gt;A2361),"",DATEDIF(V2361,A2361,"Y")&amp;" years, "&amp;DATEDIF(V2361,A2361,"YM")&amp;" months, "&amp;DATEDIF(V2361,A2361,"MD")&amp;" days")</f>
        <v/>
      </c>
      <c r="X2361" s="255" t="n"/>
      <c r="Y2361" s="255" t="n"/>
      <c r="Z2361" s="255" t="n"/>
      <c r="AA2361" s="255" t="n"/>
      <c r="AB2361" s="255" t="n">
        <v>9</v>
      </c>
      <c r="AC2361" s="255" t="n"/>
      <c r="AD2361" s="255" t="n"/>
      <c r="AE2361" s="579" t="inlineStr"/>
      <c r="AF2361" s="418">
        <f>IF(OR(AE2361="",AE2361="",AE2361=0),"",6.213/(AE2361*24))</f>
        <v/>
      </c>
      <c r="AG2361" s="259" t="n"/>
      <c r="AH2361" s="579" t="inlineStr"/>
      <c r="AI2361" s="418">
        <f>IF(OR(AH2361="",AH2361="",AH2361=0),"",6.213/(AH2361*24))</f>
        <v/>
      </c>
      <c r="AJ2361" s="175">
        <f>IF(AND(ISNUMBER(AB2361),ISNUMBER(AG2361)),AB2361-AG2361,"")</f>
        <v/>
      </c>
      <c r="AK2361" s="255" t="n"/>
      <c r="AL2361" s="255" t="n">
        <v>161</v>
      </c>
      <c r="AM2361" s="696" t="n">
        <v>9.545999999999999</v>
      </c>
      <c r="AN2361" s="671">
        <f>IF(OR(AL2361="",AM2361="",AM2361=0),"",AL2361*6.213/(AM2361*24))</f>
        <v/>
      </c>
      <c r="AO2361" s="477">
        <f>IF(AND(AL2361=AL2360,AM2361&lt;&gt;"",AM2360&lt;&gt;""),AM2361-AM2360,"")</f>
        <v/>
      </c>
      <c r="AP2361" s="255" t="n"/>
      <c r="AQ2361" s="579" t="inlineStr"/>
      <c r="AR2361" s="439">
        <f>IF(OR(AQ2361="",AQ2361="",AQ2361=0),"",6.213/(AQ2361*24))</f>
        <v/>
      </c>
      <c r="AS2361" s="436">
        <f>IF(OR(NOT(ISNUMBER(C2361)),NOT(ISNUMBER(AB2361))),"",IF(AG2361&lt;&gt;"",AG2361,AB2361)-C2361)</f>
        <v/>
      </c>
      <c r="AT2361" s="260" t="n"/>
      <c r="AU2361" s="261">
        <f>IF($B2361="","",TEXT($A2361,"yyyymmdd")&amp;"_P"&amp;$C2361&amp;"_C"&amp;$F2361&amp;"_"&amp;TRIM(RIGHT(SUBSTITUTE(TRIM(SUBSTITUTE($L2361,CHAR(160)," "))," ",REPT(" ",60)),60))&amp;IF($P2361="","","-"&amp;TRIM(RIGHT(SUBSTITUTE(TRIM(SUBSTITUTE($P2361,CHAR(160)," "))," ",REPT(" ",60)),60)))&amp;IF($T2361="","","-"&amp;TRIM(RIGHT(SUBSTITUTE(TRIM(SUBSTITUTE($T2361,CHAR(160)," "))," ",REPT(" ",60)),60)))&amp;".jpg")</f>
        <v/>
      </c>
    </row>
    <row r="2362" ht="42" customHeight="1">
      <c r="A2362" s="252" t="n">
        <v>38998</v>
      </c>
      <c r="B2362" s="255" t="inlineStr">
        <is>
          <t>Supercheap Auto 1000, 8 October, 2006</t>
        </is>
      </c>
      <c r="C2362" s="255" t="n">
        <v>5</v>
      </c>
      <c r="D2362" s="255" t="n"/>
      <c r="E2362" s="255" t="n"/>
      <c r="F2362" s="255" t="n">
        <v>7</v>
      </c>
      <c r="G2362" s="255" t="inlineStr">
        <is>
          <t>Perkins Engineering</t>
        </is>
      </c>
      <c r="H2362" s="255" t="n"/>
      <c r="I2362" s="255" t="inlineStr">
        <is>
          <t>Jack Daniel's</t>
        </is>
      </c>
      <c r="J2362" s="255" t="inlineStr">
        <is>
          <t>Holden Commodore VZ</t>
        </is>
      </c>
      <c r="K2362" s="255" t="n"/>
      <c r="L2362" s="255" t="inlineStr">
        <is>
          <t>Steven Richards</t>
        </is>
      </c>
      <c r="M2362" s="255" t="inlineStr">
        <is>
          <t>NZL</t>
        </is>
      </c>
      <c r="N2362" s="695">
        <f>_xlfn.LET(_xlpm.d,_xlfn.XLOOKUP(L2362,'[1]Birth Dates'!$A:$A,'[1]Birth Dates'!$B:$B,"",0),IF(_xlpm.d=0,"",_xlpm.d))</f>
        <v/>
      </c>
      <c r="O2362" s="255">
        <f>IF(OR(N2362="",A2362="",NOT(ISNUMBER(N2362)),N2362&gt;A2362),"",DATEDIF(N2362,A2362,"Y")&amp;" years, "&amp;DATEDIF(N2362,A2362,"YM")&amp;" months, "&amp;DATEDIF(N2362,A2362,"MD")&amp;" days")</f>
        <v/>
      </c>
      <c r="P2362" s="255" t="inlineStr">
        <is>
          <t>Paul Dumbrell</t>
        </is>
      </c>
      <c r="Q2362" s="255" t="inlineStr">
        <is>
          <t>AUS</t>
        </is>
      </c>
      <c r="R2362" s="695">
        <f>_xlfn.LET(_xlpm.d,_xlfn.XLOOKUP(P2362,'[1]Birth Dates'!$A:$A,'[1]Birth Dates'!$B:$B,"",0),IF(_xlpm.d=0,"",_xlpm.d))</f>
        <v/>
      </c>
      <c r="S2362" s="255">
        <f>IF(OR(R2362="",A2362="",NOT(ISNUMBER(R2362)),R2362&gt;A2362),"",DATEDIF(R2362,A2362,"Y")&amp;" years, "&amp;DATEDIF(R2362,A2362,"YM")&amp;" months, "&amp;DATEDIF(R2362,A2362,"MD")&amp;" days")</f>
        <v/>
      </c>
      <c r="T2362" s="255" t="n"/>
      <c r="U2362" s="255" t="n"/>
      <c r="V2362" s="695">
        <f>_xlfn.LET(_xlpm.d,_xlfn.XLOOKUP(T2362,'[1]Birth Dates'!$A:$A,'[1]Birth Dates'!$B:$B,"",0),IF(_xlpm.d=0,"",_xlpm.d))</f>
        <v/>
      </c>
      <c r="W2362" s="255">
        <f>IF(OR(V2362="",A2362="",NOT(ISNUMBER(V2362)),V2362&gt;A2362),"",DATEDIF(V2362,A2362,"Y")&amp;" years, "&amp;DATEDIF(V2362,A2362,"YM")&amp;" months, "&amp;DATEDIF(V2362,A2362,"MD")&amp;" days")</f>
        <v/>
      </c>
      <c r="X2362" s="255" t="n"/>
      <c r="Y2362" s="255" t="n"/>
      <c r="Z2362" s="255" t="n"/>
      <c r="AA2362" s="255" t="n"/>
      <c r="AB2362" s="255" t="n">
        <v>5</v>
      </c>
      <c r="AC2362" s="255" t="n"/>
      <c r="AD2362" s="255" t="n"/>
      <c r="AE2362" s="579" t="inlineStr"/>
      <c r="AF2362" s="418">
        <f>IF(OR(AE2362="",AE2362="",AE2362=0),"",6.213/(AE2362*24))</f>
        <v/>
      </c>
      <c r="AG2362" s="259" t="n"/>
      <c r="AH2362" s="579" t="inlineStr"/>
      <c r="AI2362" s="418">
        <f>IF(OR(AH2362="",AH2362="",AH2362=0),"",6.213/(AH2362*24))</f>
        <v/>
      </c>
      <c r="AJ2362" s="175">
        <f>IF(AND(ISNUMBER(AB2362),ISNUMBER(AG2362)),AB2362-AG2362,"")</f>
        <v/>
      </c>
      <c r="AK2362" s="255" t="n"/>
      <c r="AL2362" s="255" t="n">
        <v>161</v>
      </c>
      <c r="AM2362" s="696" t="n">
        <v>10.7907</v>
      </c>
      <c r="AN2362" s="671">
        <f>IF(OR(AL2362="",AM2362="",AM2362=0),"",AL2362*6.213/(AM2362*24))</f>
        <v/>
      </c>
      <c r="AO2362" s="477">
        <f>IF(AND(AL2362=AL2361,AM2362&lt;&gt;"",AM2361&lt;&gt;""),AM2362-AM2361,"")</f>
        <v/>
      </c>
      <c r="AP2362" s="255" t="n"/>
      <c r="AQ2362" s="579" t="inlineStr"/>
      <c r="AR2362" s="439">
        <f>IF(OR(AQ2362="",AQ2362="",AQ2362=0),"",6.213/(AQ2362*24))</f>
        <v/>
      </c>
      <c r="AS2362" s="436">
        <f>IF(OR(NOT(ISNUMBER(C2362)),NOT(ISNUMBER(AB2362))),"",IF(AG2362&lt;&gt;"",AG2362,AB2362)-C2362)</f>
        <v/>
      </c>
      <c r="AT2362" s="260" t="n"/>
      <c r="AU2362" s="261">
        <f>IF($B2362="","",TEXT($A2362,"yyyymmdd")&amp;"_P"&amp;$C2362&amp;"_C"&amp;$F2362&amp;"_"&amp;TRIM(RIGHT(SUBSTITUTE(TRIM(SUBSTITUTE($L2362,CHAR(160)," "))," ",REPT(" ",60)),60))&amp;IF($P2362="","","-"&amp;TRIM(RIGHT(SUBSTITUTE(TRIM(SUBSTITUTE($P2362,CHAR(160)," "))," ",REPT(" ",60)),60)))&amp;IF($T2362="","","-"&amp;TRIM(RIGHT(SUBSTITUTE(TRIM(SUBSTITUTE($T2362,CHAR(160)," "))," ",REPT(" ",60)),60)))&amp;".jpg")</f>
        <v/>
      </c>
    </row>
    <row r="2363" ht="42" customHeight="1">
      <c r="A2363" s="252" t="n">
        <v>38998</v>
      </c>
      <c r="B2363" s="255" t="inlineStr">
        <is>
          <t>Supercheap Auto 1000, 8 October, 2006</t>
        </is>
      </c>
      <c r="C2363" s="255" t="n">
        <v>6</v>
      </c>
      <c r="D2363" s="255" t="n"/>
      <c r="E2363" s="255" t="n"/>
      <c r="F2363" s="255" t="n">
        <v>67</v>
      </c>
      <c r="G2363" s="255" t="inlineStr">
        <is>
          <t>Paul Morris Motorsport</t>
        </is>
      </c>
      <c r="H2363" s="255" t="n"/>
      <c r="I2363" s="255" t="inlineStr">
        <is>
          <t>Sirromet Wines</t>
        </is>
      </c>
      <c r="J2363" s="255" t="inlineStr">
        <is>
          <t>Holden Commodore VZ</t>
        </is>
      </c>
      <c r="K2363" s="255" t="n"/>
      <c r="L2363" s="255" t="inlineStr">
        <is>
          <t>Paul Morris</t>
        </is>
      </c>
      <c r="M2363" s="255" t="inlineStr">
        <is>
          <t>AUS</t>
        </is>
      </c>
      <c r="N2363" s="695">
        <f>_xlfn.LET(_xlpm.d,_xlfn.XLOOKUP(L2363,'[1]Birth Dates'!$A:$A,'[1]Birth Dates'!$B:$B,"",0),IF(_xlpm.d=0,"",_xlpm.d))</f>
        <v/>
      </c>
      <c r="O2363" s="255">
        <f>IF(OR(N2363="",A2363="",NOT(ISNUMBER(N2363)),N2363&gt;A2363),"",DATEDIF(N2363,A2363,"Y")&amp;" years, "&amp;DATEDIF(N2363,A2363,"YM")&amp;" months, "&amp;DATEDIF(N2363,A2363,"MD")&amp;" days")</f>
        <v/>
      </c>
      <c r="P2363" s="255" t="inlineStr">
        <is>
          <t>Steve Ellery</t>
        </is>
      </c>
      <c r="Q2363" s="255" t="inlineStr">
        <is>
          <t>AUS</t>
        </is>
      </c>
      <c r="R2363" s="695">
        <f>_xlfn.LET(_xlpm.d,_xlfn.XLOOKUP(P2363,'[1]Birth Dates'!$A:$A,'[1]Birth Dates'!$B:$B,"",0),IF(_xlpm.d=0,"",_xlpm.d))</f>
        <v/>
      </c>
      <c r="S2363" s="255">
        <f>IF(OR(R2363="",A2363="",NOT(ISNUMBER(R2363)),R2363&gt;A2363),"",DATEDIF(R2363,A2363,"Y")&amp;" years, "&amp;DATEDIF(R2363,A2363,"YM")&amp;" months, "&amp;DATEDIF(R2363,A2363,"MD")&amp;" days")</f>
        <v/>
      </c>
      <c r="T2363" s="255" t="n"/>
      <c r="U2363" s="255" t="n"/>
      <c r="V2363" s="695">
        <f>_xlfn.LET(_xlpm.d,_xlfn.XLOOKUP(T2363,'[1]Birth Dates'!$A:$A,'[1]Birth Dates'!$B:$B,"",0),IF(_xlpm.d=0,"",_xlpm.d))</f>
        <v/>
      </c>
      <c r="W2363" s="255">
        <f>IF(OR(V2363="",A2363="",NOT(ISNUMBER(V2363)),V2363&gt;A2363),"",DATEDIF(V2363,A2363,"Y")&amp;" years, "&amp;DATEDIF(V2363,A2363,"YM")&amp;" months, "&amp;DATEDIF(V2363,A2363,"MD")&amp;" days")</f>
        <v/>
      </c>
      <c r="X2363" s="255" t="n"/>
      <c r="Y2363" s="255" t="n"/>
      <c r="Z2363" s="255" t="n"/>
      <c r="AA2363" s="255" t="n"/>
      <c r="AB2363" s="255" t="n">
        <v>15</v>
      </c>
      <c r="AC2363" s="255" t="n"/>
      <c r="AD2363" s="255" t="n"/>
      <c r="AE2363" s="579" t="inlineStr"/>
      <c r="AF2363" s="418">
        <f>IF(OR(AE2363="",AE2363="",AE2363=0),"",6.213/(AE2363*24))</f>
        <v/>
      </c>
      <c r="AG2363" s="259" t="n"/>
      <c r="AH2363" s="579" t="inlineStr"/>
      <c r="AI2363" s="418">
        <f>IF(OR(AH2363="",AH2363="",AH2363=0),"",6.213/(AH2363*24))</f>
        <v/>
      </c>
      <c r="AJ2363" s="175">
        <f>IF(AND(ISNUMBER(AB2363),ISNUMBER(AG2363)),AB2363-AG2363,"")</f>
        <v/>
      </c>
      <c r="AK2363" s="255" t="n"/>
      <c r="AL2363" s="255" t="n">
        <v>161</v>
      </c>
      <c r="AM2363" s="696" t="n">
        <v>14.3898</v>
      </c>
      <c r="AN2363" s="671">
        <f>IF(OR(AL2363="",AM2363="",AM2363=0),"",AL2363*6.213/(AM2363*24))</f>
        <v/>
      </c>
      <c r="AO2363" s="477">
        <f>IF(AND(AL2363=AL2362,AM2363&lt;&gt;"",AM2362&lt;&gt;""),AM2363-AM2362,"")</f>
        <v/>
      </c>
      <c r="AP2363" s="255" t="n"/>
      <c r="AQ2363" s="579" t="inlineStr"/>
      <c r="AR2363" s="439">
        <f>IF(OR(AQ2363="",AQ2363="",AQ2363=0),"",6.213/(AQ2363*24))</f>
        <v/>
      </c>
      <c r="AS2363" s="436">
        <f>IF(OR(NOT(ISNUMBER(C2363)),NOT(ISNUMBER(AB2363))),"",IF(AG2363&lt;&gt;"",AG2363,AB2363)-C2363)</f>
        <v/>
      </c>
      <c r="AT2363" s="260" t="n"/>
      <c r="AU2363" s="261">
        <f>IF($B2363="","",TEXT($A2363,"yyyymmdd")&amp;"_P"&amp;$C2363&amp;"_C"&amp;$F2363&amp;"_"&amp;TRIM(RIGHT(SUBSTITUTE(TRIM(SUBSTITUTE($L2363,CHAR(160)," "))," ",REPT(" ",60)),60))&amp;IF($P2363="","","-"&amp;TRIM(RIGHT(SUBSTITUTE(TRIM(SUBSTITUTE($P2363,CHAR(160)," "))," ",REPT(" ",60)),60)))&amp;IF($T2363="","","-"&amp;TRIM(RIGHT(SUBSTITUTE(TRIM(SUBSTITUTE($T2363,CHAR(160)," "))," ",REPT(" ",60)),60)))&amp;".jpg")</f>
        <v/>
      </c>
    </row>
    <row r="2364" ht="42" customHeight="1">
      <c r="A2364" s="252" t="n">
        <v>38998</v>
      </c>
      <c r="B2364" s="255" t="inlineStr">
        <is>
          <t>Supercheap Auto 1000, 8 October, 2006</t>
        </is>
      </c>
      <c r="C2364" s="255" t="n">
        <v>7</v>
      </c>
      <c r="D2364" s="255" t="n"/>
      <c r="E2364" s="255" t="n"/>
      <c r="F2364" s="255" t="n">
        <v>55</v>
      </c>
      <c r="G2364" s="255" t="inlineStr">
        <is>
          <t>Rod Nash Racing</t>
        </is>
      </c>
      <c r="H2364" s="255" t="n"/>
      <c r="I2364" s="255" t="inlineStr">
        <is>
          <t>Autobarn</t>
        </is>
      </c>
      <c r="J2364" s="255" t="inlineStr">
        <is>
          <t>Holden Commodore VZ</t>
        </is>
      </c>
      <c r="K2364" s="255" t="n"/>
      <c r="L2364" s="255" t="inlineStr">
        <is>
          <t>Steve Owen</t>
        </is>
      </c>
      <c r="M2364" s="255" t="inlineStr">
        <is>
          <t>AUS</t>
        </is>
      </c>
      <c r="N2364" s="695">
        <f>_xlfn.LET(_xlpm.d,_xlfn.XLOOKUP(L2364,'[1]Birth Dates'!$A:$A,'[1]Birth Dates'!$B:$B,"",0),IF(_xlpm.d=0,"",_xlpm.d))</f>
        <v/>
      </c>
      <c r="O2364" s="255">
        <f>IF(OR(N2364="",A2364="",NOT(ISNUMBER(N2364)),N2364&gt;A2364),"",DATEDIF(N2364,A2364,"Y")&amp;" years, "&amp;DATEDIF(N2364,A2364,"YM")&amp;" months, "&amp;DATEDIF(N2364,A2364,"MD")&amp;" days")</f>
        <v/>
      </c>
      <c r="P2364" s="255" t="inlineStr">
        <is>
          <t>Tony Longhurst</t>
        </is>
      </c>
      <c r="Q2364" s="255" t="inlineStr">
        <is>
          <t>AUS</t>
        </is>
      </c>
      <c r="R2364" s="695">
        <f>_xlfn.LET(_xlpm.d,_xlfn.XLOOKUP(P2364,'[1]Birth Dates'!$A:$A,'[1]Birth Dates'!$B:$B,"",0),IF(_xlpm.d=0,"",_xlpm.d))</f>
        <v/>
      </c>
      <c r="S2364" s="255">
        <f>IF(OR(R2364="",A2364="",NOT(ISNUMBER(R2364)),R2364&gt;A2364),"",DATEDIF(R2364,A2364,"Y")&amp;" years, "&amp;DATEDIF(R2364,A2364,"YM")&amp;" months, "&amp;DATEDIF(R2364,A2364,"MD")&amp;" days")</f>
        <v/>
      </c>
      <c r="T2364" s="255" t="n"/>
      <c r="U2364" s="255" t="n"/>
      <c r="V2364" s="695">
        <f>_xlfn.LET(_xlpm.d,_xlfn.XLOOKUP(T2364,'[1]Birth Dates'!$A:$A,'[1]Birth Dates'!$B:$B,"",0),IF(_xlpm.d=0,"",_xlpm.d))</f>
        <v/>
      </c>
      <c r="W2364" s="255">
        <f>IF(OR(V2364="",A2364="",NOT(ISNUMBER(V2364)),V2364&gt;A2364),"",DATEDIF(V2364,A2364,"Y")&amp;" years, "&amp;DATEDIF(V2364,A2364,"YM")&amp;" months, "&amp;DATEDIF(V2364,A2364,"MD")&amp;" days")</f>
        <v/>
      </c>
      <c r="X2364" s="255" t="n"/>
      <c r="Y2364" s="255" t="n"/>
      <c r="Z2364" s="255" t="n"/>
      <c r="AA2364" s="255" t="n"/>
      <c r="AB2364" s="255" t="n">
        <v>19</v>
      </c>
      <c r="AC2364" s="255" t="n"/>
      <c r="AD2364" s="255" t="n"/>
      <c r="AE2364" s="579" t="inlineStr"/>
      <c r="AF2364" s="418">
        <f>IF(OR(AE2364="",AE2364="",AE2364=0),"",6.213/(AE2364*24))</f>
        <v/>
      </c>
      <c r="AG2364" s="259" t="n"/>
      <c r="AH2364" s="579" t="inlineStr"/>
      <c r="AI2364" s="418">
        <f>IF(OR(AH2364="",AH2364="",AH2364=0),"",6.213/(AH2364*24))</f>
        <v/>
      </c>
      <c r="AJ2364" s="175">
        <f>IF(AND(ISNUMBER(AB2364),ISNUMBER(AG2364)),AB2364-AG2364,"")</f>
        <v/>
      </c>
      <c r="AK2364" s="255" t="n"/>
      <c r="AL2364" s="255" t="n">
        <v>161</v>
      </c>
      <c r="AM2364" s="696" t="n">
        <v>17.7381</v>
      </c>
      <c r="AN2364" s="671">
        <f>IF(OR(AL2364="",AM2364="",AM2364=0),"",AL2364*6.213/(AM2364*24))</f>
        <v/>
      </c>
      <c r="AO2364" s="477">
        <f>IF(AND(AL2364=AL2363,AM2364&lt;&gt;"",AM2363&lt;&gt;""),AM2364-AM2363,"")</f>
        <v/>
      </c>
      <c r="AP2364" s="255" t="n"/>
      <c r="AQ2364" s="579" t="inlineStr"/>
      <c r="AR2364" s="439">
        <f>IF(OR(AQ2364="",AQ2364="",AQ2364=0),"",6.213/(AQ2364*24))</f>
        <v/>
      </c>
      <c r="AS2364" s="436">
        <f>IF(OR(NOT(ISNUMBER(C2364)),NOT(ISNUMBER(AB2364))),"",IF(AG2364&lt;&gt;"",AG2364,AB2364)-C2364)</f>
        <v/>
      </c>
      <c r="AT2364" s="260" t="n"/>
      <c r="AU2364" s="261">
        <f>IF($B2364="","",TEXT($A2364,"yyyymmdd")&amp;"_P"&amp;$C2364&amp;"_C"&amp;$F2364&amp;"_"&amp;TRIM(RIGHT(SUBSTITUTE(TRIM(SUBSTITUTE($L2364,CHAR(160)," "))," ",REPT(" ",60)),60))&amp;IF($P2364="","","-"&amp;TRIM(RIGHT(SUBSTITUTE(TRIM(SUBSTITUTE($P2364,CHAR(160)," "))," ",REPT(" ",60)),60)))&amp;IF($T2364="","","-"&amp;TRIM(RIGHT(SUBSTITUTE(TRIM(SUBSTITUTE($T2364,CHAR(160)," "))," ",REPT(" ",60)),60)))&amp;".jpg")</f>
        <v/>
      </c>
    </row>
    <row r="2365" ht="42" customHeight="1">
      <c r="A2365" s="252" t="n">
        <v>38998</v>
      </c>
      <c r="B2365" s="255" t="inlineStr">
        <is>
          <t>Supercheap Auto 1000, 8 October, 2006</t>
        </is>
      </c>
      <c r="C2365" s="255" t="n">
        <v>8</v>
      </c>
      <c r="D2365" s="255" t="n"/>
      <c r="E2365" s="255" t="n"/>
      <c r="F2365" s="255" t="n">
        <v>50</v>
      </c>
      <c r="G2365" s="255" t="inlineStr">
        <is>
          <t>Paul Weel Racing</t>
        </is>
      </c>
      <c r="H2365" s="255" t="n"/>
      <c r="I2365" s="255" t="inlineStr">
        <is>
          <t>Supercheap Auto</t>
        </is>
      </c>
      <c r="J2365" s="255" t="inlineStr">
        <is>
          <t>Holden Commodore VZ</t>
        </is>
      </c>
      <c r="K2365" s="255" t="n"/>
      <c r="L2365" s="255" t="inlineStr">
        <is>
          <t>Nathan Pretty</t>
        </is>
      </c>
      <c r="M2365" s="255" t="inlineStr">
        <is>
          <t>AUS</t>
        </is>
      </c>
      <c r="N2365" s="695">
        <f>_xlfn.LET(_xlpm.d,_xlfn.XLOOKUP(L2365,'[1]Birth Dates'!$A:$A,'[1]Birth Dates'!$B:$B,"",0),IF(_xlpm.d=0,"",_xlpm.d))</f>
        <v/>
      </c>
      <c r="O2365" s="255">
        <f>IF(OR(N2365="",A2365="",NOT(ISNUMBER(N2365)),N2365&gt;A2365),"",DATEDIF(N2365,A2365,"Y")&amp;" years, "&amp;DATEDIF(N2365,A2365,"YM")&amp;" months, "&amp;DATEDIF(N2365,A2365,"MD")&amp;" days")</f>
        <v/>
      </c>
      <c r="P2365" s="255" t="inlineStr">
        <is>
          <t>Paul Weel</t>
        </is>
      </c>
      <c r="Q2365" s="255" t="inlineStr">
        <is>
          <t>AUS</t>
        </is>
      </c>
      <c r="R2365" s="695">
        <f>_xlfn.LET(_xlpm.d,_xlfn.XLOOKUP(P2365,'[1]Birth Dates'!$A:$A,'[1]Birth Dates'!$B:$B,"",0),IF(_xlpm.d=0,"",_xlpm.d))</f>
        <v/>
      </c>
      <c r="S2365" s="255">
        <f>IF(OR(R2365="",A2365="",NOT(ISNUMBER(R2365)),R2365&gt;A2365),"",DATEDIF(R2365,A2365,"Y")&amp;" years, "&amp;DATEDIF(R2365,A2365,"YM")&amp;" months, "&amp;DATEDIF(R2365,A2365,"MD")&amp;" days")</f>
        <v/>
      </c>
      <c r="T2365" s="255" t="n"/>
      <c r="U2365" s="255" t="n"/>
      <c r="V2365" s="695">
        <f>_xlfn.LET(_xlpm.d,_xlfn.XLOOKUP(T2365,'[1]Birth Dates'!$A:$A,'[1]Birth Dates'!$B:$B,"",0),IF(_xlpm.d=0,"",_xlpm.d))</f>
        <v/>
      </c>
      <c r="W2365" s="255">
        <f>IF(OR(V2365="",A2365="",NOT(ISNUMBER(V2365)),V2365&gt;A2365),"",DATEDIF(V2365,A2365,"Y")&amp;" years, "&amp;DATEDIF(V2365,A2365,"YM")&amp;" months, "&amp;DATEDIF(V2365,A2365,"MD")&amp;" days")</f>
        <v/>
      </c>
      <c r="X2365" s="255" t="n"/>
      <c r="Y2365" s="255" t="n"/>
      <c r="Z2365" s="255" t="n"/>
      <c r="AA2365" s="255" t="n"/>
      <c r="AB2365" s="255" t="n">
        <v>30</v>
      </c>
      <c r="AC2365" s="255" t="n"/>
      <c r="AD2365" s="255" t="n"/>
      <c r="AE2365" s="579" t="inlineStr"/>
      <c r="AF2365" s="418">
        <f>IF(OR(AE2365="",AE2365="",AE2365=0),"",6.213/(AE2365*24))</f>
        <v/>
      </c>
      <c r="AG2365" s="259" t="n"/>
      <c r="AH2365" s="579" t="inlineStr"/>
      <c r="AI2365" s="418">
        <f>IF(OR(AH2365="",AH2365="",AH2365=0),"",6.213/(AH2365*24))</f>
        <v/>
      </c>
      <c r="AJ2365" s="175">
        <f>IF(AND(ISNUMBER(AB2365),ISNUMBER(AG2365)),AB2365-AG2365,"")</f>
        <v/>
      </c>
      <c r="AK2365" s="255" t="n"/>
      <c r="AL2365" s="255" t="n">
        <v>161</v>
      </c>
      <c r="AM2365" s="696" t="n">
        <v>19.5688</v>
      </c>
      <c r="AN2365" s="671">
        <f>IF(OR(AL2365="",AM2365="",AM2365=0),"",AL2365*6.213/(AM2365*24))</f>
        <v/>
      </c>
      <c r="AO2365" s="477">
        <f>IF(AND(AL2365=AL2364,AM2365&lt;&gt;"",AM2364&lt;&gt;""),AM2365-AM2364,"")</f>
        <v/>
      </c>
      <c r="AP2365" s="255" t="n"/>
      <c r="AQ2365" s="579" t="inlineStr"/>
      <c r="AR2365" s="439">
        <f>IF(OR(AQ2365="",AQ2365="",AQ2365=0),"",6.213/(AQ2365*24))</f>
        <v/>
      </c>
      <c r="AS2365" s="436">
        <f>IF(OR(NOT(ISNUMBER(C2365)),NOT(ISNUMBER(AB2365))),"",IF(AG2365&lt;&gt;"",AG2365,AB2365)-C2365)</f>
        <v/>
      </c>
      <c r="AT2365" s="260" t="n"/>
      <c r="AU2365" s="261">
        <f>IF($B2365="","",TEXT($A2365,"yyyymmdd")&amp;"_P"&amp;$C2365&amp;"_C"&amp;$F2365&amp;"_"&amp;TRIM(RIGHT(SUBSTITUTE(TRIM(SUBSTITUTE($L2365,CHAR(160)," "))," ",REPT(" ",60)),60))&amp;IF($P2365="","","-"&amp;TRIM(RIGHT(SUBSTITUTE(TRIM(SUBSTITUTE($P2365,CHAR(160)," "))," ",REPT(" ",60)),60)))&amp;IF($T2365="","","-"&amp;TRIM(RIGHT(SUBSTITUTE(TRIM(SUBSTITUTE($T2365,CHAR(160)," "))," ",REPT(" ",60)),60)))&amp;".jpg")</f>
        <v/>
      </c>
    </row>
    <row r="2366" ht="42" customHeight="1">
      <c r="A2366" s="252" t="n">
        <v>38998</v>
      </c>
      <c r="B2366" s="255" t="inlineStr">
        <is>
          <t>Supercheap Auto 1000, 8 October, 2006</t>
        </is>
      </c>
      <c r="C2366" s="255" t="n">
        <v>9</v>
      </c>
      <c r="D2366" s="255" t="n"/>
      <c r="E2366" s="255" t="n"/>
      <c r="F2366" s="255" t="n">
        <v>18</v>
      </c>
      <c r="G2366" s="255" t="inlineStr">
        <is>
          <t>Dick Johnson Racing</t>
        </is>
      </c>
      <c r="H2366" s="255" t="n"/>
      <c r="I2366" s="255" t="inlineStr">
        <is>
          <t>Accor Premiere Vacation Club</t>
        </is>
      </c>
      <c r="J2366" s="255" t="inlineStr">
        <is>
          <t>Ford Falcon BA</t>
        </is>
      </c>
      <c r="K2366" s="255" t="n"/>
      <c r="L2366" s="255" t="inlineStr">
        <is>
          <t>Alex Davison</t>
        </is>
      </c>
      <c r="M2366" s="255" t="inlineStr">
        <is>
          <t>AUS</t>
        </is>
      </c>
      <c r="N2366" s="695">
        <f>_xlfn.LET(_xlpm.d,_xlfn.XLOOKUP(L2366,'[1]Birth Dates'!$A:$A,'[1]Birth Dates'!$B:$B,"",0),IF(_xlpm.d=0,"",_xlpm.d))</f>
        <v/>
      </c>
      <c r="O2366" s="255">
        <f>IF(OR(N2366="",A2366="",NOT(ISNUMBER(N2366)),N2366&gt;A2366),"",DATEDIF(N2366,A2366,"Y")&amp;" years, "&amp;DATEDIF(N2366,A2366,"YM")&amp;" months, "&amp;DATEDIF(N2366,A2366,"MD")&amp;" days")</f>
        <v/>
      </c>
      <c r="P2366" s="255" t="inlineStr">
        <is>
          <t>Grant Denyer</t>
        </is>
      </c>
      <c r="Q2366" s="255" t="inlineStr">
        <is>
          <t>AUS</t>
        </is>
      </c>
      <c r="R2366" s="695">
        <f>_xlfn.LET(_xlpm.d,_xlfn.XLOOKUP(P2366,'[1]Birth Dates'!$A:$A,'[1]Birth Dates'!$B:$B,"",0),IF(_xlpm.d=0,"",_xlpm.d))</f>
        <v/>
      </c>
      <c r="S2366" s="255">
        <f>IF(OR(R2366="",A2366="",NOT(ISNUMBER(R2366)),R2366&gt;A2366),"",DATEDIF(R2366,A2366,"Y")&amp;" years, "&amp;DATEDIF(R2366,A2366,"YM")&amp;" months, "&amp;DATEDIF(R2366,A2366,"MD")&amp;" days")</f>
        <v/>
      </c>
      <c r="T2366" s="255" t="n"/>
      <c r="U2366" s="255" t="n"/>
      <c r="V2366" s="695">
        <f>_xlfn.LET(_xlpm.d,_xlfn.XLOOKUP(T2366,'[1]Birth Dates'!$A:$A,'[1]Birth Dates'!$B:$B,"",0),IF(_xlpm.d=0,"",_xlpm.d))</f>
        <v/>
      </c>
      <c r="W2366" s="255">
        <f>IF(OR(V2366="",A2366="",NOT(ISNUMBER(V2366)),V2366&gt;A2366),"",DATEDIF(V2366,A2366,"Y")&amp;" years, "&amp;DATEDIF(V2366,A2366,"YM")&amp;" months, "&amp;DATEDIF(V2366,A2366,"MD")&amp;" days")</f>
        <v/>
      </c>
      <c r="X2366" s="255" t="n"/>
      <c r="Y2366" s="255" t="n"/>
      <c r="Z2366" s="255" t="n"/>
      <c r="AA2366" s="255" t="n"/>
      <c r="AB2366" s="255" t="n">
        <v>13</v>
      </c>
      <c r="AC2366" s="255" t="n"/>
      <c r="AD2366" s="255" t="n"/>
      <c r="AE2366" s="579" t="inlineStr"/>
      <c r="AF2366" s="418">
        <f>IF(OR(AE2366="",AE2366="",AE2366=0),"",6.213/(AE2366*24))</f>
        <v/>
      </c>
      <c r="AG2366" s="259" t="n"/>
      <c r="AH2366" s="579" t="inlineStr"/>
      <c r="AI2366" s="418">
        <f>IF(OR(AH2366="",AH2366="",AH2366=0),"",6.213/(AH2366*24))</f>
        <v/>
      </c>
      <c r="AJ2366" s="175">
        <f>IF(AND(ISNUMBER(AB2366),ISNUMBER(AG2366)),AB2366-AG2366,"")</f>
        <v/>
      </c>
      <c r="AK2366" s="255" t="n"/>
      <c r="AL2366" s="255" t="n">
        <v>161</v>
      </c>
      <c r="AM2366" s="696" t="n">
        <v>20.0446</v>
      </c>
      <c r="AN2366" s="671">
        <f>IF(OR(AL2366="",AM2366="",AM2366=0),"",AL2366*6.213/(AM2366*24))</f>
        <v/>
      </c>
      <c r="AO2366" s="477">
        <f>IF(AND(AL2366=AL2365,AM2366&lt;&gt;"",AM2365&lt;&gt;""),AM2366-AM2365,"")</f>
        <v/>
      </c>
      <c r="AP2366" s="255" t="n"/>
      <c r="AQ2366" s="579" t="inlineStr"/>
      <c r="AR2366" s="439">
        <f>IF(OR(AQ2366="",AQ2366="",AQ2366=0),"",6.213/(AQ2366*24))</f>
        <v/>
      </c>
      <c r="AS2366" s="436">
        <f>IF(OR(NOT(ISNUMBER(C2366)),NOT(ISNUMBER(AB2366))),"",IF(AG2366&lt;&gt;"",AG2366,AB2366)-C2366)</f>
        <v/>
      </c>
      <c r="AT2366" s="260" t="n"/>
      <c r="AU2366" s="261">
        <f>IF($B2366="","",TEXT($A2366,"yyyymmdd")&amp;"_P"&amp;$C2366&amp;"_C"&amp;$F2366&amp;"_"&amp;TRIM(RIGHT(SUBSTITUTE(TRIM(SUBSTITUTE($L2366,CHAR(160)," "))," ",REPT(" ",60)),60))&amp;IF($P2366="","","-"&amp;TRIM(RIGHT(SUBSTITUTE(TRIM(SUBSTITUTE($P2366,CHAR(160)," "))," ",REPT(" ",60)),60)))&amp;IF($T2366="","","-"&amp;TRIM(RIGHT(SUBSTITUTE(TRIM(SUBSTITUTE($T2366,CHAR(160)," "))," ",REPT(" ",60)),60)))&amp;".jpg")</f>
        <v/>
      </c>
    </row>
    <row r="2367" ht="42" customHeight="1">
      <c r="A2367" s="252" t="n">
        <v>38998</v>
      </c>
      <c r="B2367" s="255" t="inlineStr">
        <is>
          <t>Supercheap Auto 1000, 8 October, 2006</t>
        </is>
      </c>
      <c r="C2367" s="255" t="n">
        <v>10</v>
      </c>
      <c r="D2367" s="255" t="n"/>
      <c r="E2367" s="255" t="n"/>
      <c r="F2367" s="255" t="n">
        <v>10</v>
      </c>
      <c r="G2367" s="255" t="inlineStr">
        <is>
          <t>WPS Racing</t>
        </is>
      </c>
      <c r="H2367" s="255" t="n"/>
      <c r="I2367" s="255" t="inlineStr">
        <is>
          <t>WPS Financial Services</t>
        </is>
      </c>
      <c r="J2367" s="255" t="inlineStr">
        <is>
          <t>Ford Falcon BA</t>
        </is>
      </c>
      <c r="K2367" s="255" t="n"/>
      <c r="L2367" s="255" t="inlineStr">
        <is>
          <t>Jason Bargwanna</t>
        </is>
      </c>
      <c r="M2367" s="255" t="inlineStr">
        <is>
          <t>AUS</t>
        </is>
      </c>
      <c r="N2367" s="695">
        <f>_xlfn.LET(_xlpm.d,_xlfn.XLOOKUP(L2367,'[1]Birth Dates'!$A:$A,'[1]Birth Dates'!$B:$B,"",0),IF(_xlpm.d=0,"",_xlpm.d))</f>
        <v/>
      </c>
      <c r="O2367" s="255">
        <f>IF(OR(N2367="",A2367="",NOT(ISNUMBER(N2367)),N2367&gt;A2367),"",DATEDIF(N2367,A2367,"Y")&amp;" years, "&amp;DATEDIF(N2367,A2367,"YM")&amp;" months, "&amp;DATEDIF(N2367,A2367,"MD")&amp;" days")</f>
        <v/>
      </c>
      <c r="P2367" s="255" t="inlineStr">
        <is>
          <t>Craig Baird</t>
        </is>
      </c>
      <c r="Q2367" s="255" t="inlineStr">
        <is>
          <t>NZL</t>
        </is>
      </c>
      <c r="R2367" s="695">
        <f>_xlfn.LET(_xlpm.d,_xlfn.XLOOKUP(P2367,'[1]Birth Dates'!$A:$A,'[1]Birth Dates'!$B:$B,"",0),IF(_xlpm.d=0,"",_xlpm.d))</f>
        <v/>
      </c>
      <c r="S2367" s="255">
        <f>IF(OR(R2367="",A2367="",NOT(ISNUMBER(R2367)),R2367&gt;A2367),"",DATEDIF(R2367,A2367,"Y")&amp;" years, "&amp;DATEDIF(R2367,A2367,"YM")&amp;" months, "&amp;DATEDIF(R2367,A2367,"MD")&amp;" days")</f>
        <v/>
      </c>
      <c r="T2367" s="255" t="n"/>
      <c r="U2367" s="255" t="n"/>
      <c r="V2367" s="695">
        <f>_xlfn.LET(_xlpm.d,_xlfn.XLOOKUP(T2367,'[1]Birth Dates'!$A:$A,'[1]Birth Dates'!$B:$B,"",0),IF(_xlpm.d=0,"",_xlpm.d))</f>
        <v/>
      </c>
      <c r="W2367" s="255">
        <f>IF(OR(V2367="",A2367="",NOT(ISNUMBER(V2367)),V2367&gt;A2367),"",DATEDIF(V2367,A2367,"Y")&amp;" years, "&amp;DATEDIF(V2367,A2367,"YM")&amp;" months, "&amp;DATEDIF(V2367,A2367,"MD")&amp;" days")</f>
        <v/>
      </c>
      <c r="X2367" s="255" t="n"/>
      <c r="Y2367" s="255" t="n"/>
      <c r="Z2367" s="255" t="n"/>
      <c r="AA2367" s="255" t="n"/>
      <c r="AB2367" s="255" t="n">
        <v>17</v>
      </c>
      <c r="AC2367" s="255" t="n"/>
      <c r="AD2367" s="255" t="n"/>
      <c r="AE2367" s="579" t="inlineStr"/>
      <c r="AF2367" s="418">
        <f>IF(OR(AE2367="",AE2367="",AE2367=0),"",6.213/(AE2367*24))</f>
        <v/>
      </c>
      <c r="AG2367" s="259" t="n"/>
      <c r="AH2367" s="579" t="inlineStr"/>
      <c r="AI2367" s="418">
        <f>IF(OR(AH2367="",AH2367="",AH2367=0),"",6.213/(AH2367*24))</f>
        <v/>
      </c>
      <c r="AJ2367" s="175">
        <f>IF(AND(ISNUMBER(AB2367),ISNUMBER(AG2367)),AB2367-AG2367,"")</f>
        <v/>
      </c>
      <c r="AK2367" s="255" t="n"/>
      <c r="AL2367" s="255" t="n">
        <v>161</v>
      </c>
      <c r="AM2367" s="696" t="n">
        <v>22.4515</v>
      </c>
      <c r="AN2367" s="671">
        <f>IF(OR(AL2367="",AM2367="",AM2367=0),"",AL2367*6.213/(AM2367*24))</f>
        <v/>
      </c>
      <c r="AO2367" s="477">
        <f>IF(AND(AL2367=AL2366,AM2367&lt;&gt;"",AM2366&lt;&gt;""),AM2367-AM2366,"")</f>
        <v/>
      </c>
      <c r="AP2367" s="255" t="n"/>
      <c r="AQ2367" s="579" t="inlineStr"/>
      <c r="AR2367" s="439">
        <f>IF(OR(AQ2367="",AQ2367="",AQ2367=0),"",6.213/(AQ2367*24))</f>
        <v/>
      </c>
      <c r="AS2367" s="436">
        <f>IF(OR(NOT(ISNUMBER(C2367)),NOT(ISNUMBER(AB2367))),"",IF(AG2367&lt;&gt;"",AG2367,AB2367)-C2367)</f>
        <v/>
      </c>
      <c r="AT2367" s="260" t="n"/>
      <c r="AU2367" s="261">
        <f>IF($B2367="","",TEXT($A2367,"yyyymmdd")&amp;"_P"&amp;$C2367&amp;"_C"&amp;$F2367&amp;"_"&amp;TRIM(RIGHT(SUBSTITUTE(TRIM(SUBSTITUTE($L2367,CHAR(160)," "))," ",REPT(" ",60)),60))&amp;IF($P2367="","","-"&amp;TRIM(RIGHT(SUBSTITUTE(TRIM(SUBSTITUTE($P2367,CHAR(160)," "))," ",REPT(" ",60)),60)))&amp;IF($T2367="","","-"&amp;TRIM(RIGHT(SUBSTITUTE(TRIM(SUBSTITUTE($T2367,CHAR(160)," "))," ",REPT(" ",60)),60)))&amp;".jpg")</f>
        <v/>
      </c>
    </row>
    <row r="2368" ht="42" customHeight="1">
      <c r="A2368" s="252" t="n">
        <v>38998</v>
      </c>
      <c r="B2368" s="255" t="inlineStr">
        <is>
          <t>Supercheap Auto 1000, 8 October, 2006</t>
        </is>
      </c>
      <c r="C2368" s="255" t="n">
        <v>11</v>
      </c>
      <c r="D2368" s="255" t="n"/>
      <c r="E2368" s="255" t="n"/>
      <c r="F2368" s="255" t="n">
        <v>14</v>
      </c>
      <c r="G2368" s="255" t="inlineStr">
        <is>
          <t>Brad Jones Racing</t>
        </is>
      </c>
      <c r="H2368" s="255" t="n"/>
      <c r="I2368" s="255" t="inlineStr">
        <is>
          <t>BOC Gas and Gear</t>
        </is>
      </c>
      <c r="J2368" s="255" t="inlineStr">
        <is>
          <t>Ford Falcon BA</t>
        </is>
      </c>
      <c r="K2368" s="255" t="n"/>
      <c r="L2368" s="255" t="inlineStr">
        <is>
          <t>John Bowe</t>
        </is>
      </c>
      <c r="M2368" s="255" t="inlineStr">
        <is>
          <t>AUS</t>
        </is>
      </c>
      <c r="N2368" s="695">
        <f>_xlfn.LET(_xlpm.d,_xlfn.XLOOKUP(L2368,'[1]Birth Dates'!$A:$A,'[1]Birth Dates'!$B:$B,"",0),IF(_xlpm.d=0,"",_xlpm.d))</f>
        <v/>
      </c>
      <c r="O2368" s="255">
        <f>IF(OR(N2368="",A2368="",NOT(ISNUMBER(N2368)),N2368&gt;A2368),"",DATEDIF(N2368,A2368,"Y")&amp;" years, "&amp;DATEDIF(N2368,A2368,"YM")&amp;" months, "&amp;DATEDIF(N2368,A2368,"MD")&amp;" days")</f>
        <v/>
      </c>
      <c r="P2368" s="284" t="inlineStr">
        <is>
          <t>Bradley Jones</t>
        </is>
      </c>
      <c r="Q2368" s="255" t="inlineStr">
        <is>
          <t>AUS</t>
        </is>
      </c>
      <c r="R2368" s="695">
        <f>_xlfn.LET(_xlpm.d,_xlfn.XLOOKUP(P2368,'[1]Birth Dates'!$A:$A,'[1]Birth Dates'!$B:$B,"",0),IF(_xlpm.d=0,"",_xlpm.d))</f>
        <v/>
      </c>
      <c r="S2368" s="255">
        <f>IF(OR(R2368="",A2368="",NOT(ISNUMBER(R2368)),R2368&gt;A2368),"",DATEDIF(R2368,A2368,"Y")&amp;" years, "&amp;DATEDIF(R2368,A2368,"YM")&amp;" months, "&amp;DATEDIF(R2368,A2368,"MD")&amp;" days")</f>
        <v/>
      </c>
      <c r="T2368" s="255" t="n"/>
      <c r="U2368" s="255" t="n"/>
      <c r="V2368" s="695">
        <f>_xlfn.LET(_xlpm.d,_xlfn.XLOOKUP(T2368,'[1]Birth Dates'!$A:$A,'[1]Birth Dates'!$B:$B,"",0),IF(_xlpm.d=0,"",_xlpm.d))</f>
        <v/>
      </c>
      <c r="W2368" s="255">
        <f>IF(OR(V2368="",A2368="",NOT(ISNUMBER(V2368)),V2368&gt;A2368),"",DATEDIF(V2368,A2368,"Y")&amp;" years, "&amp;DATEDIF(V2368,A2368,"YM")&amp;" months, "&amp;DATEDIF(V2368,A2368,"MD")&amp;" days")</f>
        <v/>
      </c>
      <c r="X2368" s="255" t="n"/>
      <c r="Y2368" s="255" t="n"/>
      <c r="Z2368" s="255" t="n"/>
      <c r="AA2368" s="255" t="n"/>
      <c r="AB2368" s="255" t="n">
        <v>18</v>
      </c>
      <c r="AC2368" s="255" t="n"/>
      <c r="AD2368" s="255" t="n"/>
      <c r="AE2368" s="579" t="inlineStr"/>
      <c r="AF2368" s="418">
        <f>IF(OR(AE2368="",AE2368="",AE2368=0),"",6.213/(AE2368*24))</f>
        <v/>
      </c>
      <c r="AG2368" s="259" t="n"/>
      <c r="AH2368" s="579" t="inlineStr"/>
      <c r="AI2368" s="418">
        <f>IF(OR(AH2368="",AH2368="",AH2368=0),"",6.213/(AH2368*24))</f>
        <v/>
      </c>
      <c r="AJ2368" s="175">
        <f>IF(AND(ISNUMBER(AB2368),ISNUMBER(AG2368)),AB2368-AG2368,"")</f>
        <v/>
      </c>
      <c r="AK2368" s="255" t="n"/>
      <c r="AL2368" s="255" t="n">
        <v>161</v>
      </c>
      <c r="AM2368" s="696" t="n">
        <v>24.8674</v>
      </c>
      <c r="AN2368" s="671">
        <f>IF(OR(AL2368="",AM2368="",AM2368=0),"",AL2368*6.213/(AM2368*24))</f>
        <v/>
      </c>
      <c r="AO2368" s="477">
        <f>IF(AND(AL2368=AL2367,AM2368&lt;&gt;"",AM2367&lt;&gt;""),AM2368-AM2367,"")</f>
        <v/>
      </c>
      <c r="AP2368" s="255" t="n"/>
      <c r="AQ2368" s="579" t="inlineStr"/>
      <c r="AR2368" s="439">
        <f>IF(OR(AQ2368="",AQ2368="",AQ2368=0),"",6.213/(AQ2368*24))</f>
        <v/>
      </c>
      <c r="AS2368" s="436">
        <f>IF(OR(NOT(ISNUMBER(C2368)),NOT(ISNUMBER(AB2368))),"",IF(AG2368&lt;&gt;"",AG2368,AB2368)-C2368)</f>
        <v/>
      </c>
      <c r="AT2368" s="260" t="n"/>
      <c r="AU2368" s="261">
        <f>IF($B2368="","",TEXT($A2368,"yyyymmdd")&amp;"_P"&amp;$C2368&amp;"_C"&amp;$F2368&amp;"_"&amp;TRIM(RIGHT(SUBSTITUTE(TRIM(SUBSTITUTE($L2368,CHAR(160)," "))," ",REPT(" ",60)),60))&amp;IF($P2368="","","-"&amp;TRIM(RIGHT(SUBSTITUTE(TRIM(SUBSTITUTE($P2368,CHAR(160)," "))," ",REPT(" ",60)),60)))&amp;IF($T2368="","","-"&amp;TRIM(RIGHT(SUBSTITUTE(TRIM(SUBSTITUTE($T2368,CHAR(160)," "))," ",REPT(" ",60)),60)))&amp;".jpg")</f>
        <v/>
      </c>
    </row>
    <row r="2369" ht="42" customHeight="1">
      <c r="A2369" s="252" t="n">
        <v>38998</v>
      </c>
      <c r="B2369" s="255" t="inlineStr">
        <is>
          <t>Supercheap Auto 1000, 8 October, 2006</t>
        </is>
      </c>
      <c r="C2369" s="255" t="n">
        <v>12</v>
      </c>
      <c r="D2369" s="255" t="n"/>
      <c r="E2369" s="255" t="n"/>
      <c r="F2369" s="255" t="n">
        <v>88</v>
      </c>
      <c r="G2369" s="255" t="inlineStr">
        <is>
          <t>Triple Eight Race Engineering</t>
        </is>
      </c>
      <c r="H2369" s="255" t="n"/>
      <c r="I2369" s="255" t="inlineStr">
        <is>
          <t>Betta Electrical</t>
        </is>
      </c>
      <c r="J2369" s="255" t="inlineStr">
        <is>
          <t>Ford Falcon BA</t>
        </is>
      </c>
      <c r="K2369" s="255" t="n"/>
      <c r="L2369" s="255" t="inlineStr">
        <is>
          <t>Richard Lyons</t>
        </is>
      </c>
      <c r="M2369" s="255" t="inlineStr">
        <is>
          <t>GBR</t>
        </is>
      </c>
      <c r="N2369" s="695">
        <f>_xlfn.LET(_xlpm.d,_xlfn.XLOOKUP(L2369,'[1]Birth Dates'!$A:$A,'[1]Birth Dates'!$B:$B,"",0),IF(_xlpm.d=0,"",_xlpm.d))</f>
        <v/>
      </c>
      <c r="O2369" s="255">
        <f>IF(OR(N2369="",A2369="",NOT(ISNUMBER(N2369)),N2369&gt;A2369),"",DATEDIF(N2369,A2369,"Y")&amp;" years, "&amp;DATEDIF(N2369,A2369,"YM")&amp;" months, "&amp;DATEDIF(N2369,A2369,"MD")&amp;" days")</f>
        <v/>
      </c>
      <c r="P2369" s="255" t="inlineStr">
        <is>
          <t>Allan Simonsen</t>
        </is>
      </c>
      <c r="Q2369" s="255" t="inlineStr">
        <is>
          <t>DNK</t>
        </is>
      </c>
      <c r="R2369" s="695">
        <f>_xlfn.LET(_xlpm.d,_xlfn.XLOOKUP(P2369,'[1]Birth Dates'!$A:$A,'[1]Birth Dates'!$B:$B,"",0),IF(_xlpm.d=0,"",_xlpm.d))</f>
        <v/>
      </c>
      <c r="S2369" s="255">
        <f>IF(OR(R2369="",A2369="",NOT(ISNUMBER(R2369)),R2369&gt;A2369),"",DATEDIF(R2369,A2369,"Y")&amp;" years, "&amp;DATEDIF(R2369,A2369,"YM")&amp;" months, "&amp;DATEDIF(R2369,A2369,"MD")&amp;" days")</f>
        <v/>
      </c>
      <c r="T2369" s="255" t="n"/>
      <c r="U2369" s="255" t="n"/>
      <c r="V2369" s="695">
        <f>_xlfn.LET(_xlpm.d,_xlfn.XLOOKUP(T2369,'[1]Birth Dates'!$A:$A,'[1]Birth Dates'!$B:$B,"",0),IF(_xlpm.d=0,"",_xlpm.d))</f>
        <v/>
      </c>
      <c r="W2369" s="255">
        <f>IF(OR(V2369="",A2369="",NOT(ISNUMBER(V2369)),V2369&gt;A2369),"",DATEDIF(V2369,A2369,"Y")&amp;" years, "&amp;DATEDIF(V2369,A2369,"YM")&amp;" months, "&amp;DATEDIF(V2369,A2369,"MD")&amp;" days")</f>
        <v/>
      </c>
      <c r="X2369" s="255" t="n"/>
      <c r="Y2369" s="255" t="n"/>
      <c r="Z2369" s="255" t="n"/>
      <c r="AA2369" s="255" t="n"/>
      <c r="AB2369" s="255" t="n">
        <v>20</v>
      </c>
      <c r="AC2369" s="255" t="n"/>
      <c r="AD2369" s="255" t="n"/>
      <c r="AE2369" s="579" t="inlineStr"/>
      <c r="AF2369" s="418">
        <f>IF(OR(AE2369="",AE2369="",AE2369=0),"",6.213/(AE2369*24))</f>
        <v/>
      </c>
      <c r="AG2369" s="259" t="n"/>
      <c r="AH2369" s="579" t="inlineStr"/>
      <c r="AI2369" s="418">
        <f>IF(OR(AH2369="",AH2369="",AH2369=0),"",6.213/(AH2369*24))</f>
        <v/>
      </c>
      <c r="AJ2369" s="175">
        <f>IF(AND(ISNUMBER(AB2369),ISNUMBER(AG2369)),AB2369-AG2369,"")</f>
        <v/>
      </c>
      <c r="AK2369" s="255" t="n"/>
      <c r="AL2369" s="255" t="n">
        <v>161</v>
      </c>
      <c r="AM2369" s="696" t="n">
        <v>29.9987</v>
      </c>
      <c r="AN2369" s="671">
        <f>IF(OR(AL2369="",AM2369="",AM2369=0),"",AL2369*6.213/(AM2369*24))</f>
        <v/>
      </c>
      <c r="AO2369" s="477">
        <f>IF(AND(AL2369=AL2368,AM2369&lt;&gt;"",AM2368&lt;&gt;""),AM2369-AM2368,"")</f>
        <v/>
      </c>
      <c r="AP2369" s="255" t="n"/>
      <c r="AQ2369" s="579" t="inlineStr"/>
      <c r="AR2369" s="439">
        <f>IF(OR(AQ2369="",AQ2369="",AQ2369=0),"",6.213/(AQ2369*24))</f>
        <v/>
      </c>
      <c r="AS2369" s="436">
        <f>IF(OR(NOT(ISNUMBER(C2369)),NOT(ISNUMBER(AB2369))),"",IF(AG2369&lt;&gt;"",AG2369,AB2369)-C2369)</f>
        <v/>
      </c>
      <c r="AT2369" s="260" t="n"/>
      <c r="AU2369" s="261">
        <f>IF($B2369="","",TEXT($A2369,"yyyymmdd")&amp;"_P"&amp;$C2369&amp;"_C"&amp;$F2369&amp;"_"&amp;TRIM(RIGHT(SUBSTITUTE(TRIM(SUBSTITUTE($L2369,CHAR(160)," "))," ",REPT(" ",60)),60))&amp;IF($P2369="","","-"&amp;TRIM(RIGHT(SUBSTITUTE(TRIM(SUBSTITUTE($P2369,CHAR(160)," "))," ",REPT(" ",60)),60)))&amp;IF($T2369="","","-"&amp;TRIM(RIGHT(SUBSTITUTE(TRIM(SUBSTITUTE($T2369,CHAR(160)," "))," ",REPT(" ",60)),60)))&amp;".jpg")</f>
        <v/>
      </c>
    </row>
    <row r="2370" ht="42" customHeight="1">
      <c r="A2370" s="252" t="n">
        <v>38998</v>
      </c>
      <c r="B2370" s="255" t="inlineStr">
        <is>
          <t>Supercheap Auto 1000, 8 October, 2006</t>
        </is>
      </c>
      <c r="C2370" s="255" t="n">
        <v>13</v>
      </c>
      <c r="D2370" s="255" t="n"/>
      <c r="E2370" s="255" t="n"/>
      <c r="F2370" s="255" t="n">
        <v>33</v>
      </c>
      <c r="G2370" s="255" t="inlineStr">
        <is>
          <t>Garry Rogers Motorsport</t>
        </is>
      </c>
      <c r="H2370" s="255" t="n"/>
      <c r="I2370" s="255" t="inlineStr">
        <is>
          <t>Valvoline, Repco</t>
        </is>
      </c>
      <c r="J2370" s="255" t="inlineStr">
        <is>
          <t>Holden Commodore VZ</t>
        </is>
      </c>
      <c r="K2370" s="255" t="n"/>
      <c r="L2370" s="255" t="inlineStr">
        <is>
          <t>Greg Ritter</t>
        </is>
      </c>
      <c r="M2370" s="255" t="inlineStr">
        <is>
          <t>AUS</t>
        </is>
      </c>
      <c r="N2370" s="695">
        <f>_xlfn.LET(_xlpm.d,_xlfn.XLOOKUP(L2370,'[1]Birth Dates'!$A:$A,'[1]Birth Dates'!$B:$B,"",0),IF(_xlpm.d=0,"",_xlpm.d))</f>
        <v/>
      </c>
      <c r="O2370" s="255">
        <f>IF(OR(N2370="",A2370="",NOT(ISNUMBER(N2370)),N2370&gt;A2370),"",DATEDIF(N2370,A2370,"Y")&amp;" years, "&amp;DATEDIF(N2370,A2370,"YM")&amp;" months, "&amp;DATEDIF(N2370,A2370,"MD")&amp;" days")</f>
        <v/>
      </c>
      <c r="P2370" s="255" t="inlineStr">
        <is>
          <t>Cameron McLean</t>
        </is>
      </c>
      <c r="Q2370" s="255" t="inlineStr">
        <is>
          <t>AUS</t>
        </is>
      </c>
      <c r="R2370" s="695">
        <f>_xlfn.LET(_xlpm.d,_xlfn.XLOOKUP(P2370,'[1]Birth Dates'!$A:$A,'[1]Birth Dates'!$B:$B,"",0),IF(_xlpm.d=0,"",_xlpm.d))</f>
        <v/>
      </c>
      <c r="S2370" s="255">
        <f>IF(OR(R2370="",A2370="",NOT(ISNUMBER(R2370)),R2370&gt;A2370),"",DATEDIF(R2370,A2370,"Y")&amp;" years, "&amp;DATEDIF(R2370,A2370,"YM")&amp;" months, "&amp;DATEDIF(R2370,A2370,"MD")&amp;" days")</f>
        <v/>
      </c>
      <c r="T2370" s="255" t="n"/>
      <c r="U2370" s="255" t="n"/>
      <c r="V2370" s="695">
        <f>_xlfn.LET(_xlpm.d,_xlfn.XLOOKUP(T2370,'[1]Birth Dates'!$A:$A,'[1]Birth Dates'!$B:$B,"",0),IF(_xlpm.d=0,"",_xlpm.d))</f>
        <v/>
      </c>
      <c r="W2370" s="255">
        <f>IF(OR(V2370="",A2370="",NOT(ISNUMBER(V2370)),V2370&gt;A2370),"",DATEDIF(V2370,A2370,"Y")&amp;" years, "&amp;DATEDIF(V2370,A2370,"YM")&amp;" months, "&amp;DATEDIF(V2370,A2370,"MD")&amp;" days")</f>
        <v/>
      </c>
      <c r="X2370" s="255" t="n"/>
      <c r="Y2370" s="255" t="n"/>
      <c r="Z2370" s="255" t="n"/>
      <c r="AA2370" s="255" t="n"/>
      <c r="AB2370" s="255" t="n">
        <v>16</v>
      </c>
      <c r="AC2370" s="255" t="n"/>
      <c r="AD2370" s="255" t="n"/>
      <c r="AE2370" s="579" t="inlineStr"/>
      <c r="AF2370" s="418">
        <f>IF(OR(AE2370="",AE2370="",AE2370=0),"",6.213/(AE2370*24))</f>
        <v/>
      </c>
      <c r="AG2370" s="259" t="n"/>
      <c r="AH2370" s="579" t="inlineStr"/>
      <c r="AI2370" s="418">
        <f>IF(OR(AH2370="",AH2370="",AH2370=0),"",6.213/(AH2370*24))</f>
        <v/>
      </c>
      <c r="AJ2370" s="175">
        <f>IF(AND(ISNUMBER(AB2370),ISNUMBER(AG2370)),AB2370-AG2370,"")</f>
        <v/>
      </c>
      <c r="AK2370" s="255" t="n"/>
      <c r="AL2370" s="255" t="n">
        <v>160</v>
      </c>
      <c r="AM2370" s="696" t="inlineStr">
        <is>
          <t>+1 lap</t>
        </is>
      </c>
      <c r="AN2370" s="671">
        <f>IF(OR(AL2370="",AM2370="",AM2370=0),"",AL2370*6.213/(AM2370*24))</f>
        <v/>
      </c>
      <c r="AO2370" s="477">
        <f>IF(AND(AL2370=AL2369,AM2370&lt;&gt;"",AM2369&lt;&gt;""),AM2370-AM2369,"")</f>
        <v/>
      </c>
      <c r="AP2370" s="255" t="n"/>
      <c r="AQ2370" s="579" t="inlineStr"/>
      <c r="AR2370" s="439">
        <f>IF(OR(AQ2370="",AQ2370="",AQ2370=0),"",6.213/(AQ2370*24))</f>
        <v/>
      </c>
      <c r="AS2370" s="436">
        <f>IF(OR(NOT(ISNUMBER(C2370)),NOT(ISNUMBER(AB2370))),"",IF(AG2370&lt;&gt;"",AG2370,AB2370)-C2370)</f>
        <v/>
      </c>
      <c r="AT2370" s="260" t="n"/>
      <c r="AU2370" s="261">
        <f>IF($B2370="","",TEXT($A2370,"yyyymmdd")&amp;"_P"&amp;$C2370&amp;"_C"&amp;$F2370&amp;"_"&amp;TRIM(RIGHT(SUBSTITUTE(TRIM(SUBSTITUTE($L2370,CHAR(160)," "))," ",REPT(" ",60)),60))&amp;IF($P2370="","","-"&amp;TRIM(RIGHT(SUBSTITUTE(TRIM(SUBSTITUTE($P2370,CHAR(160)," "))," ",REPT(" ",60)),60)))&amp;IF($T2370="","","-"&amp;TRIM(RIGHT(SUBSTITUTE(TRIM(SUBSTITUTE($T2370,CHAR(160)," "))," ",REPT(" ",60)),60)))&amp;".jpg")</f>
        <v/>
      </c>
    </row>
    <row r="2371" ht="42" customHeight="1">
      <c r="A2371" s="252" t="n">
        <v>38998</v>
      </c>
      <c r="B2371" s="255" t="inlineStr">
        <is>
          <t>Supercheap Auto 1000, 8 October, 2006</t>
        </is>
      </c>
      <c r="C2371" s="255" t="n">
        <v>14</v>
      </c>
      <c r="D2371" s="255" t="n"/>
      <c r="E2371" s="255" t="n"/>
      <c r="F2371" s="255" t="n">
        <v>8</v>
      </c>
      <c r="G2371" s="255" t="inlineStr">
        <is>
          <t>WPS Racing</t>
        </is>
      </c>
      <c r="H2371" s="255" t="n"/>
      <c r="I2371" s="255" t="inlineStr">
        <is>
          <t>WPS Financial Services</t>
        </is>
      </c>
      <c r="J2371" s="255" t="inlineStr">
        <is>
          <t>Ford Falcon BA</t>
        </is>
      </c>
      <c r="K2371" s="255" t="n"/>
      <c r="L2371" s="255" t="inlineStr">
        <is>
          <t>Max Wilson</t>
        </is>
      </c>
      <c r="M2371" s="255" t="inlineStr">
        <is>
          <t>BRA</t>
        </is>
      </c>
      <c r="N2371" s="695">
        <f>_xlfn.LET(_xlpm.d,_xlfn.XLOOKUP(L2371,'[1]Birth Dates'!$A:$A,'[1]Birth Dates'!$B:$B,"",0),IF(_xlpm.d=0,"",_xlpm.d))</f>
        <v/>
      </c>
      <c r="O2371" s="255">
        <f>IF(OR(N2371="",A2371="",NOT(ISNUMBER(N2371)),N2371&gt;A2371),"",DATEDIF(N2371,A2371,"Y")&amp;" years, "&amp;DATEDIF(N2371,A2371,"YM")&amp;" months, "&amp;DATEDIF(N2371,A2371,"MD")&amp;" days")</f>
        <v/>
      </c>
      <c r="P2371" s="255" t="inlineStr">
        <is>
          <t>David Besnard</t>
        </is>
      </c>
      <c r="Q2371" s="255" t="inlineStr">
        <is>
          <t>AUS</t>
        </is>
      </c>
      <c r="R2371" s="695">
        <f>_xlfn.LET(_xlpm.d,_xlfn.XLOOKUP(P2371,'[1]Birth Dates'!$A:$A,'[1]Birth Dates'!$B:$B,"",0),IF(_xlpm.d=0,"",_xlpm.d))</f>
        <v/>
      </c>
      <c r="S2371" s="255">
        <f>IF(OR(R2371="",A2371="",NOT(ISNUMBER(R2371)),R2371&gt;A2371),"",DATEDIF(R2371,A2371,"Y")&amp;" years, "&amp;DATEDIF(R2371,A2371,"YM")&amp;" months, "&amp;DATEDIF(R2371,A2371,"MD")&amp;" days")</f>
        <v/>
      </c>
      <c r="T2371" s="255" t="n"/>
      <c r="U2371" s="255" t="n"/>
      <c r="V2371" s="695">
        <f>_xlfn.LET(_xlpm.d,_xlfn.XLOOKUP(T2371,'[1]Birth Dates'!$A:$A,'[1]Birth Dates'!$B:$B,"",0),IF(_xlpm.d=0,"",_xlpm.d))</f>
        <v/>
      </c>
      <c r="W2371" s="255">
        <f>IF(OR(V2371="",A2371="",NOT(ISNUMBER(V2371)),V2371&gt;A2371),"",DATEDIF(V2371,A2371,"Y")&amp;" years, "&amp;DATEDIF(V2371,A2371,"YM")&amp;" months, "&amp;DATEDIF(V2371,A2371,"MD")&amp;" days")</f>
        <v/>
      </c>
      <c r="X2371" s="255" t="n"/>
      <c r="Y2371" s="255" t="n"/>
      <c r="Z2371" s="255" t="n"/>
      <c r="AA2371" s="255" t="n"/>
      <c r="AB2371" s="255" t="n">
        <v>22</v>
      </c>
      <c r="AC2371" s="255" t="n"/>
      <c r="AD2371" s="255" t="n"/>
      <c r="AE2371" s="579" t="inlineStr"/>
      <c r="AF2371" s="418">
        <f>IF(OR(AE2371="",AE2371="",AE2371=0),"",6.213/(AE2371*24))</f>
        <v/>
      </c>
      <c r="AG2371" s="259" t="n"/>
      <c r="AH2371" s="579" t="inlineStr"/>
      <c r="AI2371" s="418">
        <f>IF(OR(AH2371="",AH2371="",AH2371=0),"",6.213/(AH2371*24))</f>
        <v/>
      </c>
      <c r="AJ2371" s="175">
        <f>IF(AND(ISNUMBER(AB2371),ISNUMBER(AG2371)),AB2371-AG2371,"")</f>
        <v/>
      </c>
      <c r="AK2371" s="255" t="n"/>
      <c r="AL2371" s="255" t="n">
        <v>160</v>
      </c>
      <c r="AM2371" s="696" t="inlineStr">
        <is>
          <t>+1 lap</t>
        </is>
      </c>
      <c r="AN2371" s="671">
        <f>IF(OR(AL2371="",AM2371="",AM2371=0),"",AL2371*6.213/(AM2371*24))</f>
        <v/>
      </c>
      <c r="AO2371" s="477">
        <f>IF(AND(AL2371=AL2370,AM2371&lt;&gt;"",AM2370&lt;&gt;""),AM2371-AM2370,"")</f>
        <v/>
      </c>
      <c r="AP2371" s="255" t="n"/>
      <c r="AQ2371" s="579" t="inlineStr"/>
      <c r="AR2371" s="439">
        <f>IF(OR(AQ2371="",AQ2371="",AQ2371=0),"",6.213/(AQ2371*24))</f>
        <v/>
      </c>
      <c r="AS2371" s="436">
        <f>IF(OR(NOT(ISNUMBER(C2371)),NOT(ISNUMBER(AB2371))),"",IF(AG2371&lt;&gt;"",AG2371,AB2371)-C2371)</f>
        <v/>
      </c>
      <c r="AT2371" s="260" t="n"/>
      <c r="AU2371" s="261">
        <f>IF($B2371="","",TEXT($A2371,"yyyymmdd")&amp;"_P"&amp;$C2371&amp;"_C"&amp;$F2371&amp;"_"&amp;TRIM(RIGHT(SUBSTITUTE(TRIM(SUBSTITUTE($L2371,CHAR(160)," "))," ",REPT(" ",60)),60))&amp;IF($P2371="","","-"&amp;TRIM(RIGHT(SUBSTITUTE(TRIM(SUBSTITUTE($P2371,CHAR(160)," "))," ",REPT(" ",60)),60)))&amp;IF($T2371="","","-"&amp;TRIM(RIGHT(SUBSTITUTE(TRIM(SUBSTITUTE($T2371,CHAR(160)," "))," ",REPT(" ",60)),60)))&amp;".jpg")</f>
        <v/>
      </c>
    </row>
    <row r="2372" ht="42" customHeight="1">
      <c r="A2372" s="252" t="n">
        <v>38998</v>
      </c>
      <c r="B2372" s="255" t="inlineStr">
        <is>
          <t>Supercheap Auto 1000, 8 October, 2006</t>
        </is>
      </c>
      <c r="C2372" s="255" t="n">
        <v>15</v>
      </c>
      <c r="D2372" s="255" t="n"/>
      <c r="E2372" s="255" t="n"/>
      <c r="F2372" s="255" t="n">
        <v>23</v>
      </c>
      <c r="G2372" s="255" t="inlineStr">
        <is>
          <t>Tasman Motorsport</t>
        </is>
      </c>
      <c r="H2372" s="255" t="n"/>
      <c r="I2372" s="255" t="inlineStr">
        <is>
          <t>Firepower</t>
        </is>
      </c>
      <c r="J2372" s="255" t="inlineStr">
        <is>
          <t>Holden Commodore VZ</t>
        </is>
      </c>
      <c r="K2372" s="255" t="n"/>
      <c r="L2372" s="255" t="inlineStr">
        <is>
          <t>Owen Kelly</t>
        </is>
      </c>
      <c r="M2372" s="255" t="inlineStr">
        <is>
          <t>AUS</t>
        </is>
      </c>
      <c r="N2372" s="695">
        <f>_xlfn.LET(_xlpm.d,_xlfn.XLOOKUP(L2372,'[1]Birth Dates'!$A:$A,'[1]Birth Dates'!$B:$B,"",0),IF(_xlpm.d=0,"",_xlpm.d))</f>
        <v/>
      </c>
      <c r="O2372" s="255">
        <f>IF(OR(N2372="",A2372="",NOT(ISNUMBER(N2372)),N2372&gt;A2372),"",DATEDIF(N2372,A2372,"Y")&amp;" years, "&amp;DATEDIF(N2372,A2372,"YM")&amp;" months, "&amp;DATEDIF(N2372,A2372,"MD")&amp;" days")</f>
        <v/>
      </c>
      <c r="P2372" s="255" t="inlineStr">
        <is>
          <t>Mark Noske</t>
        </is>
      </c>
      <c r="Q2372" s="255" t="inlineStr">
        <is>
          <t>AUS</t>
        </is>
      </c>
      <c r="R2372" s="695">
        <f>_xlfn.LET(_xlpm.d,_xlfn.XLOOKUP(P2372,'[1]Birth Dates'!$A:$A,'[1]Birth Dates'!$B:$B,"",0),IF(_xlpm.d=0,"",_xlpm.d))</f>
        <v/>
      </c>
      <c r="S2372" s="255">
        <f>IF(OR(R2372="",A2372="",NOT(ISNUMBER(R2372)),R2372&gt;A2372),"",DATEDIF(R2372,A2372,"Y")&amp;" years, "&amp;DATEDIF(R2372,A2372,"YM")&amp;" months, "&amp;DATEDIF(R2372,A2372,"MD")&amp;" days")</f>
        <v/>
      </c>
      <c r="T2372" s="255" t="n"/>
      <c r="U2372" s="255" t="n"/>
      <c r="V2372" s="695">
        <f>_xlfn.LET(_xlpm.d,_xlfn.XLOOKUP(T2372,'[1]Birth Dates'!$A:$A,'[1]Birth Dates'!$B:$B,"",0),IF(_xlpm.d=0,"",_xlpm.d))</f>
        <v/>
      </c>
      <c r="W2372" s="255">
        <f>IF(OR(V2372="",A2372="",NOT(ISNUMBER(V2372)),V2372&gt;A2372),"",DATEDIF(V2372,A2372,"Y")&amp;" years, "&amp;DATEDIF(V2372,A2372,"YM")&amp;" months, "&amp;DATEDIF(V2372,A2372,"MD")&amp;" days")</f>
        <v/>
      </c>
      <c r="X2372" s="255" t="n"/>
      <c r="Y2372" s="255" t="n"/>
      <c r="Z2372" s="255" t="n"/>
      <c r="AA2372" s="255" t="n"/>
      <c r="AB2372" s="255" t="n">
        <v>24</v>
      </c>
      <c r="AC2372" s="255" t="n"/>
      <c r="AD2372" s="255" t="n"/>
      <c r="AE2372" s="579" t="inlineStr"/>
      <c r="AF2372" s="418">
        <f>IF(OR(AE2372="",AE2372="",AE2372=0),"",6.213/(AE2372*24))</f>
        <v/>
      </c>
      <c r="AG2372" s="259" t="n"/>
      <c r="AH2372" s="579" t="inlineStr"/>
      <c r="AI2372" s="418">
        <f>IF(OR(AH2372="",AH2372="",AH2372=0),"",6.213/(AH2372*24))</f>
        <v/>
      </c>
      <c r="AJ2372" s="175">
        <f>IF(AND(ISNUMBER(AB2372),ISNUMBER(AG2372)),AB2372-AG2372,"")</f>
        <v/>
      </c>
      <c r="AK2372" s="255" t="n"/>
      <c r="AL2372" s="255" t="n">
        <v>159</v>
      </c>
      <c r="AM2372" s="696" t="inlineStr">
        <is>
          <t>+2 laps</t>
        </is>
      </c>
      <c r="AN2372" s="671">
        <f>IF(OR(AL2372="",AM2372="",AM2372=0),"",AL2372*6.213/(AM2372*24))</f>
        <v/>
      </c>
      <c r="AO2372" s="477">
        <f>IF(AND(AL2372=AL2371,AM2372&lt;&gt;"",AM2371&lt;&gt;""),AM2372-AM2371,"")</f>
        <v/>
      </c>
      <c r="AP2372" s="255" t="n"/>
      <c r="AQ2372" s="579" t="inlineStr"/>
      <c r="AR2372" s="439">
        <f>IF(OR(AQ2372="",AQ2372="",AQ2372=0),"",6.213/(AQ2372*24))</f>
        <v/>
      </c>
      <c r="AS2372" s="436">
        <f>IF(OR(NOT(ISNUMBER(C2372)),NOT(ISNUMBER(AB2372))),"",IF(AG2372&lt;&gt;"",AG2372,AB2372)-C2372)</f>
        <v/>
      </c>
      <c r="AT2372" s="260" t="n"/>
      <c r="AU2372" s="261">
        <f>IF($B2372="","",TEXT($A2372,"yyyymmdd")&amp;"_P"&amp;$C2372&amp;"_C"&amp;$F2372&amp;"_"&amp;TRIM(RIGHT(SUBSTITUTE(TRIM(SUBSTITUTE($L2372,CHAR(160)," "))," ",REPT(" ",60)),60))&amp;IF($P2372="","","-"&amp;TRIM(RIGHT(SUBSTITUTE(TRIM(SUBSTITUTE($P2372,CHAR(160)," "))," ",REPT(" ",60)),60)))&amp;IF($T2372="","","-"&amp;TRIM(RIGHT(SUBSTITUTE(TRIM(SUBSTITUTE($T2372,CHAR(160)," "))," ",REPT(" ",60)),60)))&amp;".jpg")</f>
        <v/>
      </c>
    </row>
    <row r="2373" ht="42" customHeight="1">
      <c r="A2373" s="252" t="n">
        <v>38998</v>
      </c>
      <c r="B2373" s="255" t="inlineStr">
        <is>
          <t>Supercheap Auto 1000, 8 October, 2006</t>
        </is>
      </c>
      <c r="C2373" s="255" t="n">
        <v>16</v>
      </c>
      <c r="D2373" s="255" t="n"/>
      <c r="E2373" s="255" t="n"/>
      <c r="F2373" s="255" t="n">
        <v>26</v>
      </c>
      <c r="G2373" s="255" t="inlineStr">
        <is>
          <t>Britek Motorsport</t>
        </is>
      </c>
      <c r="H2373" s="255" t="n"/>
      <c r="I2373" s="255" t="inlineStr">
        <is>
          <t>Fujitsu, Talladega Nights</t>
        </is>
      </c>
      <c r="J2373" s="255" t="inlineStr">
        <is>
          <t>Ford Falcon BA</t>
        </is>
      </c>
      <c r="K2373" s="255" t="n"/>
      <c r="L2373" s="255" t="inlineStr">
        <is>
          <t>José Fernández</t>
        </is>
      </c>
      <c r="M2373" s="255" t="inlineStr">
        <is>
          <t>AUS</t>
        </is>
      </c>
      <c r="N2373" s="695">
        <f>_xlfn.LET(_xlpm.d,_xlfn.XLOOKUP(L2373,'[1]Birth Dates'!$A:$A,'[1]Birth Dates'!$B:$B,"",0),IF(_xlpm.d=0,"",_xlpm.d))</f>
        <v/>
      </c>
      <c r="O2373" s="255">
        <f>IF(OR(N2373="",A2373="",NOT(ISNUMBER(N2373)),N2373&gt;A2373),"",DATEDIF(N2373,A2373,"Y")&amp;" years, "&amp;DATEDIF(N2373,A2373,"YM")&amp;" months, "&amp;DATEDIF(N2373,A2373,"MD")&amp;" days")</f>
        <v/>
      </c>
      <c r="P2373" s="255" t="inlineStr">
        <is>
          <t>Tony Ricciardello</t>
        </is>
      </c>
      <c r="Q2373" s="255" t="inlineStr">
        <is>
          <t>AUS</t>
        </is>
      </c>
      <c r="R2373" s="695">
        <f>_xlfn.LET(_xlpm.d,_xlfn.XLOOKUP(P2373,'[1]Birth Dates'!$A:$A,'[1]Birth Dates'!$B:$B,"",0),IF(_xlpm.d=0,"",_xlpm.d))</f>
        <v/>
      </c>
      <c r="S2373" s="255">
        <f>IF(OR(R2373="",A2373="",NOT(ISNUMBER(R2373)),R2373&gt;A2373),"",DATEDIF(R2373,A2373,"Y")&amp;" years, "&amp;DATEDIF(R2373,A2373,"YM")&amp;" months, "&amp;DATEDIF(R2373,A2373,"MD")&amp;" days")</f>
        <v/>
      </c>
      <c r="T2373" s="255" t="n"/>
      <c r="U2373" s="255" t="n"/>
      <c r="V2373" s="695">
        <f>_xlfn.LET(_xlpm.d,_xlfn.XLOOKUP(T2373,'[1]Birth Dates'!$A:$A,'[1]Birth Dates'!$B:$B,"",0),IF(_xlpm.d=0,"",_xlpm.d))</f>
        <v/>
      </c>
      <c r="W2373" s="255">
        <f>IF(OR(V2373="",A2373="",NOT(ISNUMBER(V2373)),V2373&gt;A2373),"",DATEDIF(V2373,A2373,"Y")&amp;" years, "&amp;DATEDIF(V2373,A2373,"YM")&amp;" months, "&amp;DATEDIF(V2373,A2373,"MD")&amp;" days")</f>
        <v/>
      </c>
      <c r="X2373" s="255" t="n"/>
      <c r="Y2373" s="255" t="n"/>
      <c r="Z2373" s="255" t="n"/>
      <c r="AA2373" s="255" t="n"/>
      <c r="AB2373" s="255" t="n">
        <v>29</v>
      </c>
      <c r="AC2373" s="255" t="n"/>
      <c r="AD2373" s="255" t="n"/>
      <c r="AE2373" s="579" t="inlineStr"/>
      <c r="AF2373" s="418">
        <f>IF(OR(AE2373="",AE2373="",AE2373=0),"",6.213/(AE2373*24))</f>
        <v/>
      </c>
      <c r="AG2373" s="259" t="n"/>
      <c r="AH2373" s="579" t="inlineStr"/>
      <c r="AI2373" s="418">
        <f>IF(OR(AH2373="",AH2373="",AH2373=0),"",6.213/(AH2373*24))</f>
        <v/>
      </c>
      <c r="AJ2373" s="175">
        <f>IF(AND(ISNUMBER(AB2373),ISNUMBER(AG2373)),AB2373-AG2373,"")</f>
        <v/>
      </c>
      <c r="AK2373" s="255" t="n"/>
      <c r="AL2373" s="255" t="n">
        <v>159</v>
      </c>
      <c r="AM2373" s="696" t="inlineStr">
        <is>
          <t>+2 laps</t>
        </is>
      </c>
      <c r="AN2373" s="671">
        <f>IF(OR(AL2373="",AM2373="",AM2373=0),"",AL2373*6.213/(AM2373*24))</f>
        <v/>
      </c>
      <c r="AO2373" s="477">
        <f>IF(AND(AL2373=AL2372,AM2373&lt;&gt;"",AM2372&lt;&gt;""),AM2373-AM2372,"")</f>
        <v/>
      </c>
      <c r="AP2373" s="255" t="n"/>
      <c r="AQ2373" s="579" t="inlineStr"/>
      <c r="AR2373" s="439">
        <f>IF(OR(AQ2373="",AQ2373="",AQ2373=0),"",6.213/(AQ2373*24))</f>
        <v/>
      </c>
      <c r="AS2373" s="436">
        <f>IF(OR(NOT(ISNUMBER(C2373)),NOT(ISNUMBER(AB2373))),"",IF(AG2373&lt;&gt;"",AG2373,AB2373)-C2373)</f>
        <v/>
      </c>
      <c r="AT2373" s="260" t="n"/>
      <c r="AU2373" s="261">
        <f>IF($B2373="","",TEXT($A2373,"yyyymmdd")&amp;"_P"&amp;$C2373&amp;"_C"&amp;$F2373&amp;"_"&amp;TRIM(RIGHT(SUBSTITUTE(TRIM(SUBSTITUTE($L2373,CHAR(160)," "))," ",REPT(" ",60)),60))&amp;IF($P2373="","","-"&amp;TRIM(RIGHT(SUBSTITUTE(TRIM(SUBSTITUTE($P2373,CHAR(160)," "))," ",REPT(" ",60)),60)))&amp;IF($T2373="","","-"&amp;TRIM(RIGHT(SUBSTITUTE(TRIM(SUBSTITUTE($T2373,CHAR(160)," "))," ",REPT(" ",60)),60)))&amp;".jpg")</f>
        <v/>
      </c>
    </row>
    <row r="2374" ht="42" customHeight="1">
      <c r="A2374" s="252" t="n">
        <v>38998</v>
      </c>
      <c r="B2374" s="255" t="inlineStr">
        <is>
          <t>Supercheap Auto 1000, 8 October, 2006</t>
        </is>
      </c>
      <c r="C2374" s="255" t="n">
        <v>17</v>
      </c>
      <c r="D2374" s="255" t="n"/>
      <c r="E2374" s="255" t="n"/>
      <c r="F2374" s="255" t="n">
        <v>34</v>
      </c>
      <c r="G2374" s="255" t="inlineStr">
        <is>
          <t>Garry Rogers Motorsport</t>
        </is>
      </c>
      <c r="H2374" s="255" t="n"/>
      <c r="I2374" s="255" t="inlineStr">
        <is>
          <t>Valvoline, Repco</t>
        </is>
      </c>
      <c r="J2374" s="255" t="inlineStr">
        <is>
          <t>Holden Commodore VZ</t>
        </is>
      </c>
      <c r="K2374" s="255" t="n"/>
      <c r="L2374" s="255" t="inlineStr">
        <is>
          <t>Dean Canto</t>
        </is>
      </c>
      <c r="M2374" s="255" t="inlineStr">
        <is>
          <t>AUS</t>
        </is>
      </c>
      <c r="N2374" s="695">
        <f>_xlfn.LET(_xlpm.d,_xlfn.XLOOKUP(L2374,'[1]Birth Dates'!$A:$A,'[1]Birth Dates'!$B:$B,"",0),IF(_xlpm.d=0,"",_xlpm.d))</f>
        <v/>
      </c>
      <c r="O2374" s="255">
        <f>IF(OR(N2374="",A2374="",NOT(ISNUMBER(N2374)),N2374&gt;A2374),"",DATEDIF(N2374,A2374,"Y")&amp;" years, "&amp;DATEDIF(N2374,A2374,"YM")&amp;" months, "&amp;DATEDIF(N2374,A2374,"MD")&amp;" days")</f>
        <v/>
      </c>
      <c r="P2374" s="255" t="inlineStr">
        <is>
          <t>Lee Holdsworth</t>
        </is>
      </c>
      <c r="Q2374" s="255" t="inlineStr">
        <is>
          <t>AUS</t>
        </is>
      </c>
      <c r="R2374" s="695">
        <f>_xlfn.LET(_xlpm.d,_xlfn.XLOOKUP(P2374,'[1]Birth Dates'!$A:$A,'[1]Birth Dates'!$B:$B,"",0),IF(_xlpm.d=0,"",_xlpm.d))</f>
        <v/>
      </c>
      <c r="S2374" s="255">
        <f>IF(OR(R2374="",A2374="",NOT(ISNUMBER(R2374)),R2374&gt;A2374),"",DATEDIF(R2374,A2374,"Y")&amp;" years, "&amp;DATEDIF(R2374,A2374,"YM")&amp;" months, "&amp;DATEDIF(R2374,A2374,"MD")&amp;" days")</f>
        <v/>
      </c>
      <c r="T2374" s="255" t="n"/>
      <c r="U2374" s="255" t="n"/>
      <c r="V2374" s="695">
        <f>_xlfn.LET(_xlpm.d,_xlfn.XLOOKUP(T2374,'[1]Birth Dates'!$A:$A,'[1]Birth Dates'!$B:$B,"",0),IF(_xlpm.d=0,"",_xlpm.d))</f>
        <v/>
      </c>
      <c r="W2374" s="255">
        <f>IF(OR(V2374="",A2374="",NOT(ISNUMBER(V2374)),V2374&gt;A2374),"",DATEDIF(V2374,A2374,"Y")&amp;" years, "&amp;DATEDIF(V2374,A2374,"YM")&amp;" months, "&amp;DATEDIF(V2374,A2374,"MD")&amp;" days")</f>
        <v/>
      </c>
      <c r="X2374" s="255" t="n"/>
      <c r="Y2374" s="255" t="n"/>
      <c r="Z2374" s="255" t="n"/>
      <c r="AA2374" s="255" t="n"/>
      <c r="AB2374" s="255" t="n">
        <v>7</v>
      </c>
      <c r="AC2374" s="255" t="n"/>
      <c r="AD2374" s="255" t="n"/>
      <c r="AE2374" s="579" t="inlineStr"/>
      <c r="AF2374" s="418">
        <f>IF(OR(AE2374="",AE2374="",AE2374=0),"",6.213/(AE2374*24))</f>
        <v/>
      </c>
      <c r="AG2374" s="259" t="n"/>
      <c r="AH2374" s="579" t="inlineStr"/>
      <c r="AI2374" s="418">
        <f>IF(OR(AH2374="",AH2374="",AH2374=0),"",6.213/(AH2374*24))</f>
        <v/>
      </c>
      <c r="AJ2374" s="175">
        <f>IF(AND(ISNUMBER(AB2374),ISNUMBER(AG2374)),AB2374-AG2374,"")</f>
        <v/>
      </c>
      <c r="AK2374" s="255" t="n"/>
      <c r="AL2374" s="255" t="n">
        <v>129</v>
      </c>
      <c r="AM2374" s="696" t="inlineStr">
        <is>
          <t>+32 laps</t>
        </is>
      </c>
      <c r="AN2374" s="671">
        <f>IF(OR(AL2374="",AM2374="",AM2374=0),"",AL2374*6.213/(AM2374*24))</f>
        <v/>
      </c>
      <c r="AO2374" s="477">
        <f>IF(AND(AL2374=AL2373,AM2374&lt;&gt;"",AM2373&lt;&gt;""),AM2374-AM2373,"")</f>
        <v/>
      </c>
      <c r="AP2374" s="255" t="n"/>
      <c r="AQ2374" s="579" t="inlineStr"/>
      <c r="AR2374" s="439">
        <f>IF(OR(AQ2374="",AQ2374="",AQ2374=0),"",6.213/(AQ2374*24))</f>
        <v/>
      </c>
      <c r="AS2374" s="436">
        <f>IF(OR(NOT(ISNUMBER(C2374)),NOT(ISNUMBER(AB2374))),"",IF(AG2374&lt;&gt;"",AG2374,AB2374)-C2374)</f>
        <v/>
      </c>
      <c r="AT2374" s="260" t="n"/>
      <c r="AU2374" s="261">
        <f>IF($B2374="","",TEXT($A2374,"yyyymmdd")&amp;"_P"&amp;$C2374&amp;"_C"&amp;$F2374&amp;"_"&amp;TRIM(RIGHT(SUBSTITUTE(TRIM(SUBSTITUTE($L2374,CHAR(160)," "))," ",REPT(" ",60)),60))&amp;IF($P2374="","","-"&amp;TRIM(RIGHT(SUBSTITUTE(TRIM(SUBSTITUTE($P2374,CHAR(160)," "))," ",REPT(" ",60)),60)))&amp;IF($T2374="","","-"&amp;TRIM(RIGHT(SUBSTITUTE(TRIM(SUBSTITUTE($T2374,CHAR(160)," "))," ",REPT(" ",60)),60)))&amp;".jpg")</f>
        <v/>
      </c>
    </row>
    <row r="2375" ht="42" customHeight="1">
      <c r="A2375" s="252" t="n">
        <v>38998</v>
      </c>
      <c r="B2375" s="255" t="inlineStr">
        <is>
          <t>Supercheap Auto 1000, 8 October, 2006</t>
        </is>
      </c>
      <c r="C2375" s="255" t="inlineStr">
        <is>
          <t>DNF</t>
        </is>
      </c>
      <c r="D2375" s="255" t="n"/>
      <c r="E2375" s="255" t="n"/>
      <c r="F2375" s="255" t="n">
        <v>3</v>
      </c>
      <c r="G2375" s="255" t="inlineStr">
        <is>
          <t>Tasman Motorsport</t>
        </is>
      </c>
      <c r="H2375" s="255" t="n"/>
      <c r="I2375" s="255" t="inlineStr">
        <is>
          <t>Firepower</t>
        </is>
      </c>
      <c r="J2375" s="255" t="inlineStr">
        <is>
          <t>Holden Commodore VZ</t>
        </is>
      </c>
      <c r="K2375" s="255" t="n"/>
      <c r="L2375" s="255" t="inlineStr">
        <is>
          <t>Jason Richards</t>
        </is>
      </c>
      <c r="M2375" s="255" t="inlineStr">
        <is>
          <t>NZL</t>
        </is>
      </c>
      <c r="N2375" s="695">
        <f>_xlfn.LET(_xlpm.d,_xlfn.XLOOKUP(L2375,'[1]Birth Dates'!$A:$A,'[1]Birth Dates'!$B:$B,"",0),IF(_xlpm.d=0,"",_xlpm.d))</f>
        <v/>
      </c>
      <c r="O2375" s="255">
        <f>IF(OR(N2375="",A2375="",NOT(ISNUMBER(N2375)),N2375&gt;A2375),"",DATEDIF(N2375,A2375,"Y")&amp;" years, "&amp;DATEDIF(N2375,A2375,"YM")&amp;" months, "&amp;DATEDIF(N2375,A2375,"MD")&amp;" days")</f>
        <v/>
      </c>
      <c r="P2375" s="255" t="inlineStr">
        <is>
          <t>Andrew Jones</t>
        </is>
      </c>
      <c r="Q2375" s="255" t="inlineStr">
        <is>
          <t>AUS</t>
        </is>
      </c>
      <c r="R2375" s="695">
        <f>_xlfn.LET(_xlpm.d,_xlfn.XLOOKUP(P2375,'[1]Birth Dates'!$A:$A,'[1]Birth Dates'!$B:$B,"",0),IF(_xlpm.d=0,"",_xlpm.d))</f>
        <v/>
      </c>
      <c r="S2375" s="255">
        <f>IF(OR(R2375="",A2375="",NOT(ISNUMBER(R2375)),R2375&gt;A2375),"",DATEDIF(R2375,A2375,"Y")&amp;" years, "&amp;DATEDIF(R2375,A2375,"YM")&amp;" months, "&amp;DATEDIF(R2375,A2375,"MD")&amp;" days")</f>
        <v/>
      </c>
      <c r="T2375" s="255" t="n"/>
      <c r="U2375" s="255" t="n"/>
      <c r="V2375" s="695">
        <f>_xlfn.LET(_xlpm.d,_xlfn.XLOOKUP(T2375,'[1]Birth Dates'!$A:$A,'[1]Birth Dates'!$B:$B,"",0),IF(_xlpm.d=0,"",_xlpm.d))</f>
        <v/>
      </c>
      <c r="W2375" s="255">
        <f>IF(OR(V2375="",A2375="",NOT(ISNUMBER(V2375)),V2375&gt;A2375),"",DATEDIF(V2375,A2375,"Y")&amp;" years, "&amp;DATEDIF(V2375,A2375,"YM")&amp;" months, "&amp;DATEDIF(V2375,A2375,"MD")&amp;" days")</f>
        <v/>
      </c>
      <c r="X2375" s="255" t="n"/>
      <c r="Y2375" s="255" t="n"/>
      <c r="Z2375" s="255" t="n"/>
      <c r="AA2375" s="255" t="n"/>
      <c r="AB2375" s="255" t="n">
        <v>4</v>
      </c>
      <c r="AC2375" s="255" t="n"/>
      <c r="AD2375" s="255" t="n"/>
      <c r="AE2375" s="579" t="inlineStr"/>
      <c r="AF2375" s="418">
        <f>IF(OR(AE2375="",AE2375="",AE2375=0),"",6.213/(AE2375*24))</f>
        <v/>
      </c>
      <c r="AG2375" s="259" t="n"/>
      <c r="AH2375" s="579" t="inlineStr"/>
      <c r="AI2375" s="418">
        <f>IF(OR(AH2375="",AH2375="",AH2375=0),"",6.213/(AH2375*24))</f>
        <v/>
      </c>
      <c r="AJ2375" s="175">
        <f>IF(AND(ISNUMBER(AB2375),ISNUMBER(AG2375)),AB2375-AG2375,"")</f>
        <v/>
      </c>
      <c r="AK2375" s="255" t="inlineStr">
        <is>
          <t>Accident</t>
        </is>
      </c>
      <c r="AL2375" s="255" t="n">
        <v>151</v>
      </c>
      <c r="AM2375" s="696" t="n"/>
      <c r="AN2375" s="671">
        <f>IF(OR(AL2375="",AM2375="",AM2375=0),"",AL2375*6.213/(AM2375*24))</f>
        <v/>
      </c>
      <c r="AO2375" s="477">
        <f>IF(AND(AL2375=AL2374,AM2375&lt;&gt;"",AM2374&lt;&gt;""),AM2375-AM2374,"")</f>
        <v/>
      </c>
      <c r="AP2375" s="255" t="n"/>
      <c r="AQ2375" s="579" t="inlineStr"/>
      <c r="AR2375" s="439">
        <f>IF(OR(AQ2375="",AQ2375="",AQ2375=0),"",6.213/(AQ2375*24))</f>
        <v/>
      </c>
      <c r="AS2375" s="436">
        <f>IF(OR(NOT(ISNUMBER(C2375)),NOT(ISNUMBER(AB2375))),"",IF(AG2375&lt;&gt;"",AG2375,AB2375)-C2375)</f>
        <v/>
      </c>
      <c r="AT2375" s="260" t="n"/>
      <c r="AU2375" s="261">
        <f>IF($B2375="","",TEXT($A2375,"yyyymmdd")&amp;"_P"&amp;$C2375&amp;"_C"&amp;$F2375&amp;"_"&amp;TRIM(RIGHT(SUBSTITUTE(TRIM(SUBSTITUTE($L2375,CHAR(160)," "))," ",REPT(" ",60)),60))&amp;IF($P2375="","","-"&amp;TRIM(RIGHT(SUBSTITUTE(TRIM(SUBSTITUTE($P2375,CHAR(160)," "))," ",REPT(" ",60)),60)))&amp;IF($T2375="","","-"&amp;TRIM(RIGHT(SUBSTITUTE(TRIM(SUBSTITUTE($T2375,CHAR(160)," "))," ",REPT(" ",60)),60)))&amp;".jpg")</f>
        <v/>
      </c>
    </row>
    <row r="2376" ht="42" customHeight="1">
      <c r="A2376" s="252" t="n">
        <v>38998</v>
      </c>
      <c r="B2376" s="255" t="inlineStr">
        <is>
          <t>Supercheap Auto 1000, 8 October, 2006</t>
        </is>
      </c>
      <c r="C2376" s="255" t="inlineStr">
        <is>
          <t>DNF</t>
        </is>
      </c>
      <c r="D2376" s="255" t="n"/>
      <c r="E2376" s="255" t="n"/>
      <c r="F2376" s="255" t="n">
        <v>51</v>
      </c>
      <c r="G2376" s="255" t="inlineStr">
        <is>
          <t>Paul Weel Racing</t>
        </is>
      </c>
      <c r="H2376" s="255" t="n"/>
      <c r="I2376" s="255" t="inlineStr">
        <is>
          <t>Supercheap Auto</t>
        </is>
      </c>
      <c r="J2376" s="255" t="inlineStr">
        <is>
          <t>Holden Commodore VZ</t>
        </is>
      </c>
      <c r="K2376" s="255" t="n"/>
      <c r="L2376" s="255" t="inlineStr">
        <is>
          <t>Greg Murphy</t>
        </is>
      </c>
      <c r="M2376" s="255" t="inlineStr">
        <is>
          <t>NZL</t>
        </is>
      </c>
      <c r="N2376" s="695">
        <f>_xlfn.LET(_xlpm.d,_xlfn.XLOOKUP(L2376,'[1]Birth Dates'!$A:$A,'[1]Birth Dates'!$B:$B,"",0),IF(_xlpm.d=0,"",_xlpm.d))</f>
        <v/>
      </c>
      <c r="O2376" s="255">
        <f>IF(OR(N2376="",A2376="",NOT(ISNUMBER(N2376)),N2376&gt;A2376),"",DATEDIF(N2376,A2376,"Y")&amp;" years, "&amp;DATEDIF(N2376,A2376,"YM")&amp;" months, "&amp;DATEDIF(N2376,A2376,"MD")&amp;" days")</f>
        <v/>
      </c>
      <c r="P2376" s="255" t="inlineStr">
        <is>
          <t>Cameron McConville</t>
        </is>
      </c>
      <c r="Q2376" s="255" t="inlineStr">
        <is>
          <t>AUS</t>
        </is>
      </c>
      <c r="R2376" s="695">
        <f>_xlfn.LET(_xlpm.d,_xlfn.XLOOKUP(P2376,'[1]Birth Dates'!$A:$A,'[1]Birth Dates'!$B:$B,"",0),IF(_xlpm.d=0,"",_xlpm.d))</f>
        <v/>
      </c>
      <c r="S2376" s="255">
        <f>IF(OR(R2376="",A2376="",NOT(ISNUMBER(R2376)),R2376&gt;A2376),"",DATEDIF(R2376,A2376,"Y")&amp;" years, "&amp;DATEDIF(R2376,A2376,"YM")&amp;" months, "&amp;DATEDIF(R2376,A2376,"MD")&amp;" days")</f>
        <v/>
      </c>
      <c r="T2376" s="255" t="n"/>
      <c r="U2376" s="255" t="n"/>
      <c r="V2376" s="695">
        <f>_xlfn.LET(_xlpm.d,_xlfn.XLOOKUP(T2376,'[1]Birth Dates'!$A:$A,'[1]Birth Dates'!$B:$B,"",0),IF(_xlpm.d=0,"",_xlpm.d))</f>
        <v/>
      </c>
      <c r="W2376" s="255">
        <f>IF(OR(V2376="",A2376="",NOT(ISNUMBER(V2376)),V2376&gt;A2376),"",DATEDIF(V2376,A2376,"Y")&amp;" years, "&amp;DATEDIF(V2376,A2376,"YM")&amp;" months, "&amp;DATEDIF(V2376,A2376,"MD")&amp;" days")</f>
        <v/>
      </c>
      <c r="X2376" s="255" t="n"/>
      <c r="Y2376" s="255" t="n"/>
      <c r="Z2376" s="255" t="n"/>
      <c r="AA2376" s="255" t="n"/>
      <c r="AB2376" s="255" t="n">
        <v>8</v>
      </c>
      <c r="AC2376" s="255" t="n"/>
      <c r="AD2376" s="255" t="n"/>
      <c r="AE2376" s="579" t="inlineStr"/>
      <c r="AF2376" s="418">
        <f>IF(OR(AE2376="",AE2376="",AE2376=0),"",6.213/(AE2376*24))</f>
        <v/>
      </c>
      <c r="AG2376" s="259" t="n"/>
      <c r="AH2376" s="579" t="inlineStr"/>
      <c r="AI2376" s="418">
        <f>IF(OR(AH2376="",AH2376="",AH2376=0),"",6.213/(AH2376*24))</f>
        <v/>
      </c>
      <c r="AJ2376" s="175">
        <f>IF(AND(ISNUMBER(AB2376),ISNUMBER(AG2376)),AB2376-AG2376,"")</f>
        <v/>
      </c>
      <c r="AK2376" s="255" t="inlineStr">
        <is>
          <t>Accident</t>
        </is>
      </c>
      <c r="AL2376" s="255" t="n">
        <v>104</v>
      </c>
      <c r="AM2376" s="696" t="n"/>
      <c r="AN2376" s="671">
        <f>IF(OR(AL2376="",AM2376="",AM2376=0),"",AL2376*6.213/(AM2376*24))</f>
        <v/>
      </c>
      <c r="AO2376" s="477">
        <f>IF(AND(AL2376=AL2375,AM2376&lt;&gt;"",AM2375&lt;&gt;""),AM2376-AM2375,"")</f>
        <v/>
      </c>
      <c r="AP2376" s="255" t="n"/>
      <c r="AQ2376" s="579" t="inlineStr"/>
      <c r="AR2376" s="439">
        <f>IF(OR(AQ2376="",AQ2376="",AQ2376=0),"",6.213/(AQ2376*24))</f>
        <v/>
      </c>
      <c r="AS2376" s="436">
        <f>IF(OR(NOT(ISNUMBER(C2376)),NOT(ISNUMBER(AB2376))),"",IF(AG2376&lt;&gt;"",AG2376,AB2376)-C2376)</f>
        <v/>
      </c>
      <c r="AT2376" s="260" t="n"/>
      <c r="AU2376" s="261">
        <f>IF($B2376="","",TEXT($A2376,"yyyymmdd")&amp;"_P"&amp;$C2376&amp;"_C"&amp;$F2376&amp;"_"&amp;TRIM(RIGHT(SUBSTITUTE(TRIM(SUBSTITUTE($L2376,CHAR(160)," "))," ",REPT(" ",60)),60))&amp;IF($P2376="","","-"&amp;TRIM(RIGHT(SUBSTITUTE(TRIM(SUBSTITUTE($P2376,CHAR(160)," "))," ",REPT(" ",60)),60)))&amp;IF($T2376="","","-"&amp;TRIM(RIGHT(SUBSTITUTE(TRIM(SUBSTITUTE($T2376,CHAR(160)," "))," ",REPT(" ",60)),60)))&amp;".jpg")</f>
        <v/>
      </c>
    </row>
    <row r="2377" ht="42" customHeight="1">
      <c r="A2377" s="252" t="n">
        <v>38998</v>
      </c>
      <c r="B2377" s="255" t="inlineStr">
        <is>
          <t>Supercheap Auto 1000, 8 October, 2006</t>
        </is>
      </c>
      <c r="C2377" s="255" t="inlineStr">
        <is>
          <t>DNF</t>
        </is>
      </c>
      <c r="D2377" s="255" t="n"/>
      <c r="E2377" s="255" t="n"/>
      <c r="F2377" s="255" t="n">
        <v>25</v>
      </c>
      <c r="G2377" s="255" t="inlineStr">
        <is>
          <t>Britek Motorsport</t>
        </is>
      </c>
      <c r="H2377" s="255" t="n"/>
      <c r="I2377" s="255" t="inlineStr">
        <is>
          <t>Fujitsu, Talladega Nights</t>
        </is>
      </c>
      <c r="J2377" s="255" t="inlineStr">
        <is>
          <t>Ford Falcon BA</t>
        </is>
      </c>
      <c r="K2377" s="255" t="n"/>
      <c r="L2377" s="255" t="inlineStr">
        <is>
          <t>Warren Luff</t>
        </is>
      </c>
      <c r="M2377" s="255" t="inlineStr">
        <is>
          <t>AUS</t>
        </is>
      </c>
      <c r="N2377" s="695">
        <f>_xlfn.LET(_xlpm.d,_xlfn.XLOOKUP(L2377,'[1]Birth Dates'!$A:$A,'[1]Birth Dates'!$B:$B,"",0),IF(_xlpm.d=0,"",_xlpm.d))</f>
        <v/>
      </c>
      <c r="O2377" s="255">
        <f>IF(OR(N2377="",A2377="",NOT(ISNUMBER(N2377)),N2377&gt;A2377),"",DATEDIF(N2377,A2377,"Y")&amp;" years, "&amp;DATEDIF(N2377,A2377,"YM")&amp;" months, "&amp;DATEDIF(N2377,A2377,"MD")&amp;" days")</f>
        <v/>
      </c>
      <c r="P2377" s="255" t="inlineStr">
        <is>
          <t>Adam Macrow</t>
        </is>
      </c>
      <c r="Q2377" s="255" t="inlineStr">
        <is>
          <t>AUS</t>
        </is>
      </c>
      <c r="R2377" s="695">
        <f>_xlfn.LET(_xlpm.d,_xlfn.XLOOKUP(P2377,'[1]Birth Dates'!$A:$A,'[1]Birth Dates'!$B:$B,"",0),IF(_xlpm.d=0,"",_xlpm.d))</f>
        <v/>
      </c>
      <c r="S2377" s="255">
        <f>IF(OR(R2377="",A2377="",NOT(ISNUMBER(R2377)),R2377&gt;A2377),"",DATEDIF(R2377,A2377,"Y")&amp;" years, "&amp;DATEDIF(R2377,A2377,"YM")&amp;" months, "&amp;DATEDIF(R2377,A2377,"MD")&amp;" days")</f>
        <v/>
      </c>
      <c r="T2377" s="255" t="n"/>
      <c r="U2377" s="255" t="n"/>
      <c r="V2377" s="695">
        <f>_xlfn.LET(_xlpm.d,_xlfn.XLOOKUP(T2377,'[1]Birth Dates'!$A:$A,'[1]Birth Dates'!$B:$B,"",0),IF(_xlpm.d=0,"",_xlpm.d))</f>
        <v/>
      </c>
      <c r="W2377" s="255">
        <f>IF(OR(V2377="",A2377="",NOT(ISNUMBER(V2377)),V2377&gt;A2377),"",DATEDIF(V2377,A2377,"Y")&amp;" years, "&amp;DATEDIF(V2377,A2377,"YM")&amp;" months, "&amp;DATEDIF(V2377,A2377,"MD")&amp;" days")</f>
        <v/>
      </c>
      <c r="X2377" s="255" t="n"/>
      <c r="Y2377" s="255" t="n"/>
      <c r="Z2377" s="255" t="n"/>
      <c r="AA2377" s="255" t="n"/>
      <c r="AB2377" s="255" t="n">
        <v>21</v>
      </c>
      <c r="AC2377" s="255" t="n"/>
      <c r="AD2377" s="255" t="n"/>
      <c r="AE2377" s="579" t="inlineStr"/>
      <c r="AF2377" s="418">
        <f>IF(OR(AE2377="",AE2377="",AE2377=0),"",6.213/(AE2377*24))</f>
        <v/>
      </c>
      <c r="AG2377" s="259" t="n"/>
      <c r="AH2377" s="579" t="inlineStr"/>
      <c r="AI2377" s="418">
        <f>IF(OR(AH2377="",AH2377="",AH2377=0),"",6.213/(AH2377*24))</f>
        <v/>
      </c>
      <c r="AJ2377" s="175">
        <f>IF(AND(ISNUMBER(AB2377),ISNUMBER(AG2377)),AB2377-AG2377,"")</f>
        <v/>
      </c>
      <c r="AK2377" s="255" t="inlineStr">
        <is>
          <t>Accident</t>
        </is>
      </c>
      <c r="AL2377" s="255" t="n">
        <v>102</v>
      </c>
      <c r="AM2377" s="696" t="n"/>
      <c r="AN2377" s="671">
        <f>IF(OR(AL2377="",AM2377="",AM2377=0),"",AL2377*6.213/(AM2377*24))</f>
        <v/>
      </c>
      <c r="AO2377" s="477">
        <f>IF(AND(AL2377=AL2376,AM2377&lt;&gt;"",AM2376&lt;&gt;""),AM2377-AM2376,"")</f>
        <v/>
      </c>
      <c r="AP2377" s="255" t="n"/>
      <c r="AQ2377" s="579" t="inlineStr"/>
      <c r="AR2377" s="439">
        <f>IF(OR(AQ2377="",AQ2377="",AQ2377=0),"",6.213/(AQ2377*24))</f>
        <v/>
      </c>
      <c r="AS2377" s="436">
        <f>IF(OR(NOT(ISNUMBER(C2377)),NOT(ISNUMBER(AB2377))),"",IF(AG2377&lt;&gt;"",AG2377,AB2377)-C2377)</f>
        <v/>
      </c>
      <c r="AT2377" s="260" t="n"/>
      <c r="AU2377" s="261">
        <f>IF($B2377="","",TEXT($A2377,"yyyymmdd")&amp;"_P"&amp;$C2377&amp;"_C"&amp;$F2377&amp;"_"&amp;TRIM(RIGHT(SUBSTITUTE(TRIM(SUBSTITUTE($L2377,CHAR(160)," "))," ",REPT(" ",60)),60))&amp;IF($P2377="","","-"&amp;TRIM(RIGHT(SUBSTITUTE(TRIM(SUBSTITUTE($P2377,CHAR(160)," "))," ",REPT(" ",60)),60)))&amp;IF($T2377="","","-"&amp;TRIM(RIGHT(SUBSTITUTE(TRIM(SUBSTITUTE($T2377,CHAR(160)," "))," ",REPT(" ",60)),60)))&amp;".jpg")</f>
        <v/>
      </c>
    </row>
    <row r="2378" ht="42" customHeight="1">
      <c r="A2378" s="252" t="n">
        <v>38998</v>
      </c>
      <c r="B2378" s="255" t="inlineStr">
        <is>
          <t>Supercheap Auto 1000, 8 October, 2006</t>
        </is>
      </c>
      <c r="C2378" s="255" t="inlineStr">
        <is>
          <t>DNF</t>
        </is>
      </c>
      <c r="D2378" s="255" t="n"/>
      <c r="E2378" s="255" t="n"/>
      <c r="F2378" s="255" t="n">
        <v>16</v>
      </c>
      <c r="G2378" s="255" t="inlineStr">
        <is>
          <t>HSV Dealer Team</t>
        </is>
      </c>
      <c r="H2378" s="255" t="n"/>
      <c r="I2378" s="255" t="inlineStr">
        <is>
          <t>HSV, Toll</t>
        </is>
      </c>
      <c r="J2378" s="255" t="inlineStr">
        <is>
          <t>Holden Commodore VZ</t>
        </is>
      </c>
      <c r="K2378" s="255" t="n"/>
      <c r="L2378" s="255" t="inlineStr">
        <is>
          <t>Anthony Tratt</t>
        </is>
      </c>
      <c r="M2378" s="255" t="inlineStr">
        <is>
          <t>AUS</t>
        </is>
      </c>
      <c r="N2378" s="695">
        <f>_xlfn.LET(_xlpm.d,_xlfn.XLOOKUP(L2378,'[1]Birth Dates'!$A:$A,'[1]Birth Dates'!$B:$B,"",0),IF(_xlpm.d=0,"",_xlpm.d))</f>
        <v/>
      </c>
      <c r="O2378" s="255">
        <f>IF(OR(N2378="",A2378="",NOT(ISNUMBER(N2378)),N2378&gt;A2378),"",DATEDIF(N2378,A2378,"Y")&amp;" years, "&amp;DATEDIF(N2378,A2378,"YM")&amp;" months, "&amp;DATEDIF(N2378,A2378,"MD")&amp;" days")</f>
        <v/>
      </c>
      <c r="P2378" s="255" t="inlineStr">
        <is>
          <t>Tony D'Alberto</t>
        </is>
      </c>
      <c r="Q2378" s="255" t="inlineStr">
        <is>
          <t>AUS</t>
        </is>
      </c>
      <c r="R2378" s="695">
        <f>_xlfn.LET(_xlpm.d,_xlfn.XLOOKUP(P2378,'[1]Birth Dates'!$A:$A,'[1]Birth Dates'!$B:$B,"",0),IF(_xlpm.d=0,"",_xlpm.d))</f>
        <v/>
      </c>
      <c r="S2378" s="255">
        <f>IF(OR(R2378="",A2378="",NOT(ISNUMBER(R2378)),R2378&gt;A2378),"",DATEDIF(R2378,A2378,"Y")&amp;" years, "&amp;DATEDIF(R2378,A2378,"YM")&amp;" months, "&amp;DATEDIF(R2378,A2378,"MD")&amp;" days")</f>
        <v/>
      </c>
      <c r="T2378" s="255" t="n"/>
      <c r="U2378" s="255" t="n"/>
      <c r="V2378" s="695">
        <f>_xlfn.LET(_xlpm.d,_xlfn.XLOOKUP(T2378,'[1]Birth Dates'!$A:$A,'[1]Birth Dates'!$B:$B,"",0),IF(_xlpm.d=0,"",_xlpm.d))</f>
        <v/>
      </c>
      <c r="W2378" s="255">
        <f>IF(OR(V2378="",A2378="",NOT(ISNUMBER(V2378)),V2378&gt;A2378),"",DATEDIF(V2378,A2378,"Y")&amp;" years, "&amp;DATEDIF(V2378,A2378,"YM")&amp;" months, "&amp;DATEDIF(V2378,A2378,"MD")&amp;" days")</f>
        <v/>
      </c>
      <c r="X2378" s="255" t="n"/>
      <c r="Y2378" s="255" t="n"/>
      <c r="Z2378" s="255" t="n"/>
      <c r="AA2378" s="255" t="n"/>
      <c r="AB2378" s="255" t="n">
        <v>26</v>
      </c>
      <c r="AC2378" s="255" t="n"/>
      <c r="AD2378" s="255" t="n"/>
      <c r="AE2378" s="579" t="inlineStr"/>
      <c r="AF2378" s="418">
        <f>IF(OR(AE2378="",AE2378="",AE2378=0),"",6.213/(AE2378*24))</f>
        <v/>
      </c>
      <c r="AG2378" s="259" t="n"/>
      <c r="AH2378" s="579" t="inlineStr"/>
      <c r="AI2378" s="418">
        <f>IF(OR(AH2378="",AH2378="",AH2378=0),"",6.213/(AH2378*24))</f>
        <v/>
      </c>
      <c r="AJ2378" s="175">
        <f>IF(AND(ISNUMBER(AB2378),ISNUMBER(AG2378)),AB2378-AG2378,"")</f>
        <v/>
      </c>
      <c r="AK2378" s="255" t="inlineStr">
        <is>
          <t>Accident</t>
        </is>
      </c>
      <c r="AL2378" s="255" t="n">
        <v>93</v>
      </c>
      <c r="AM2378" s="696" t="n"/>
      <c r="AN2378" s="671">
        <f>IF(OR(AL2378="",AM2378="",AM2378=0),"",AL2378*6.213/(AM2378*24))</f>
        <v/>
      </c>
      <c r="AO2378" s="477">
        <f>IF(AND(AL2378=AL2377,AM2378&lt;&gt;"",AM2377&lt;&gt;""),AM2378-AM2377,"")</f>
        <v/>
      </c>
      <c r="AP2378" s="255" t="n"/>
      <c r="AQ2378" s="579" t="inlineStr"/>
      <c r="AR2378" s="439">
        <f>IF(OR(AQ2378="",AQ2378="",AQ2378=0),"",6.213/(AQ2378*24))</f>
        <v/>
      </c>
      <c r="AS2378" s="436">
        <f>IF(OR(NOT(ISNUMBER(C2378)),NOT(ISNUMBER(AB2378))),"",IF(AG2378&lt;&gt;"",AG2378,AB2378)-C2378)</f>
        <v/>
      </c>
      <c r="AT2378" s="260" t="n"/>
      <c r="AU2378" s="261">
        <f>IF($B2378="","",TEXT($A2378,"yyyymmdd")&amp;"_P"&amp;$C2378&amp;"_C"&amp;$F2378&amp;"_"&amp;TRIM(RIGHT(SUBSTITUTE(TRIM(SUBSTITUTE($L2378,CHAR(160)," "))," ",REPT(" ",60)),60))&amp;IF($P2378="","","-"&amp;TRIM(RIGHT(SUBSTITUTE(TRIM(SUBSTITUTE($P2378,CHAR(160)," "))," ",REPT(" ",60)),60)))&amp;IF($T2378="","","-"&amp;TRIM(RIGHT(SUBSTITUTE(TRIM(SUBSTITUTE($T2378,CHAR(160)," "))," ",REPT(" ",60)),60)))&amp;".jpg")</f>
        <v/>
      </c>
    </row>
    <row r="2379" ht="42" customHeight="1">
      <c r="A2379" s="252" t="n">
        <v>38998</v>
      </c>
      <c r="B2379" s="255" t="inlineStr">
        <is>
          <t>Supercheap Auto 1000, 8 October, 2006</t>
        </is>
      </c>
      <c r="C2379" s="255" t="inlineStr">
        <is>
          <t>DNF</t>
        </is>
      </c>
      <c r="D2379" s="255" t="n"/>
      <c r="E2379" s="255" t="n"/>
      <c r="F2379" s="255" t="n">
        <v>20</v>
      </c>
      <c r="G2379" s="255" t="inlineStr">
        <is>
          <t>Paul Cruickshank Racing</t>
        </is>
      </c>
      <c r="H2379" s="255" t="n"/>
      <c r="I2379" s="255" t="inlineStr">
        <is>
          <t>Glenfords Tools</t>
        </is>
      </c>
      <c r="J2379" s="255" t="inlineStr">
        <is>
          <t>Ford Falcon BA</t>
        </is>
      </c>
      <c r="K2379" s="255" t="n"/>
      <c r="L2379" s="255" t="inlineStr">
        <is>
          <t>Marcus Marshall</t>
        </is>
      </c>
      <c r="M2379" s="255" t="inlineStr">
        <is>
          <t>AUS</t>
        </is>
      </c>
      <c r="N2379" s="695">
        <f>_xlfn.LET(_xlpm.d,_xlfn.XLOOKUP(L2379,'[1]Birth Dates'!$A:$A,'[1]Birth Dates'!$B:$B,"",0),IF(_xlpm.d=0,"",_xlpm.d))</f>
        <v/>
      </c>
      <c r="O2379" s="255">
        <f>IF(OR(N2379="",A2379="",NOT(ISNUMBER(N2379)),N2379&gt;A2379),"",DATEDIF(N2379,A2379,"Y")&amp;" years, "&amp;DATEDIF(N2379,A2379,"YM")&amp;" months, "&amp;DATEDIF(N2379,A2379,"MD")&amp;" days")</f>
        <v/>
      </c>
      <c r="P2379" s="255" t="inlineStr">
        <is>
          <t>Jonathon Webb</t>
        </is>
      </c>
      <c r="Q2379" s="255" t="inlineStr">
        <is>
          <t>AUS</t>
        </is>
      </c>
      <c r="R2379" s="695">
        <f>_xlfn.LET(_xlpm.d,_xlfn.XLOOKUP(P2379,'[1]Birth Dates'!$A:$A,'[1]Birth Dates'!$B:$B,"",0),IF(_xlpm.d=0,"",_xlpm.d))</f>
        <v/>
      </c>
      <c r="S2379" s="255">
        <f>IF(OR(R2379="",A2379="",NOT(ISNUMBER(R2379)),R2379&gt;A2379),"",DATEDIF(R2379,A2379,"Y")&amp;" years, "&amp;DATEDIF(R2379,A2379,"YM")&amp;" months, "&amp;DATEDIF(R2379,A2379,"MD")&amp;" days")</f>
        <v/>
      </c>
      <c r="T2379" s="255" t="n"/>
      <c r="U2379" s="255" t="n"/>
      <c r="V2379" s="695">
        <f>_xlfn.LET(_xlpm.d,_xlfn.XLOOKUP(T2379,'[1]Birth Dates'!$A:$A,'[1]Birth Dates'!$B:$B,"",0),IF(_xlpm.d=0,"",_xlpm.d))</f>
        <v/>
      </c>
      <c r="W2379" s="255">
        <f>IF(OR(V2379="",A2379="",NOT(ISNUMBER(V2379)),V2379&gt;A2379),"",DATEDIF(V2379,A2379,"Y")&amp;" years, "&amp;DATEDIF(V2379,A2379,"YM")&amp;" months, "&amp;DATEDIF(V2379,A2379,"MD")&amp;" days")</f>
        <v/>
      </c>
      <c r="X2379" s="255" t="n"/>
      <c r="Y2379" s="255" t="n"/>
      <c r="Z2379" s="255" t="n"/>
      <c r="AA2379" s="255" t="n"/>
      <c r="AB2379" s="255" t="n">
        <v>28</v>
      </c>
      <c r="AC2379" s="255" t="n"/>
      <c r="AD2379" s="255" t="n"/>
      <c r="AE2379" s="579" t="inlineStr"/>
      <c r="AF2379" s="418">
        <f>IF(OR(AE2379="",AE2379="",AE2379=0),"",6.213/(AE2379*24))</f>
        <v/>
      </c>
      <c r="AG2379" s="259" t="n"/>
      <c r="AH2379" s="579" t="inlineStr"/>
      <c r="AI2379" s="418">
        <f>IF(OR(AH2379="",AH2379="",AH2379=0),"",6.213/(AH2379*24))</f>
        <v/>
      </c>
      <c r="AJ2379" s="175">
        <f>IF(AND(ISNUMBER(AB2379),ISNUMBER(AG2379)),AB2379-AG2379,"")</f>
        <v/>
      </c>
      <c r="AK2379" s="255" t="inlineStr">
        <is>
          <t>Accident</t>
        </is>
      </c>
      <c r="AL2379" s="255" t="n">
        <v>90</v>
      </c>
      <c r="AM2379" s="696" t="n"/>
      <c r="AN2379" s="671">
        <f>IF(OR(AL2379="",AM2379="",AM2379=0),"",AL2379*6.213/(AM2379*24))</f>
        <v/>
      </c>
      <c r="AO2379" s="477">
        <f>IF(AND(AL2379=AL2378,AM2379&lt;&gt;"",AM2378&lt;&gt;""),AM2379-AM2378,"")</f>
        <v/>
      </c>
      <c r="AP2379" s="255" t="n"/>
      <c r="AQ2379" s="579" t="inlineStr"/>
      <c r="AR2379" s="439">
        <f>IF(OR(AQ2379="",AQ2379="",AQ2379=0),"",6.213/(AQ2379*24))</f>
        <v/>
      </c>
      <c r="AS2379" s="436">
        <f>IF(OR(NOT(ISNUMBER(C2379)),NOT(ISNUMBER(AB2379))),"",IF(AG2379&lt;&gt;"",AG2379,AB2379)-C2379)</f>
        <v/>
      </c>
      <c r="AT2379" s="260" t="n"/>
      <c r="AU2379" s="261">
        <f>IF($B2379="","",TEXT($A2379,"yyyymmdd")&amp;"_P"&amp;$C2379&amp;"_C"&amp;$F2379&amp;"_"&amp;TRIM(RIGHT(SUBSTITUTE(TRIM(SUBSTITUTE($L2379,CHAR(160)," "))," ",REPT(" ",60)),60))&amp;IF($P2379="","","-"&amp;TRIM(RIGHT(SUBSTITUTE(TRIM(SUBSTITUTE($P2379,CHAR(160)," "))," ",REPT(" ",60)),60)))&amp;IF($T2379="","","-"&amp;TRIM(RIGHT(SUBSTITUTE(TRIM(SUBSTITUTE($T2379,CHAR(160)," "))," ",REPT(" ",60)),60)))&amp;".jpg")</f>
        <v/>
      </c>
    </row>
    <row r="2380" ht="42" customHeight="1">
      <c r="A2380" s="252" t="n">
        <v>38998</v>
      </c>
      <c r="B2380" s="255" t="inlineStr">
        <is>
          <t>Supercheap Auto 1000, 8 October, 2006</t>
        </is>
      </c>
      <c r="C2380" s="255" t="inlineStr">
        <is>
          <t>DNF</t>
        </is>
      </c>
      <c r="D2380" s="255" t="n"/>
      <c r="E2380" s="255" t="n"/>
      <c r="F2380" s="549" t="inlineStr">
        <is>
          <t>021</t>
        </is>
      </c>
      <c r="G2380" s="255" t="inlineStr">
        <is>
          <t>Team Kiwi Racing</t>
        </is>
      </c>
      <c r="H2380" s="255" t="n"/>
      <c r="I2380" s="255" t="inlineStr">
        <is>
          <t>Makita</t>
        </is>
      </c>
      <c r="J2380" s="255" t="inlineStr">
        <is>
          <t>Holden Commodore VZ</t>
        </is>
      </c>
      <c r="K2380" s="255" t="n"/>
      <c r="L2380" s="255" t="inlineStr">
        <is>
          <t>Paul Radisich</t>
        </is>
      </c>
      <c r="M2380" s="255" t="inlineStr">
        <is>
          <t>NZL</t>
        </is>
      </c>
      <c r="N2380" s="695">
        <f>_xlfn.LET(_xlpm.d,_xlfn.XLOOKUP(L2380,'[1]Birth Dates'!$A:$A,'[1]Birth Dates'!$B:$B,"",0),IF(_xlpm.d=0,"",_xlpm.d))</f>
        <v/>
      </c>
      <c r="O2380" s="255">
        <f>IF(OR(N2380="",A2380="",NOT(ISNUMBER(N2380)),N2380&gt;A2380),"",DATEDIF(N2380,A2380,"Y")&amp;" years, "&amp;DATEDIF(N2380,A2380,"YM")&amp;" months, "&amp;DATEDIF(N2380,A2380,"MD")&amp;" days")</f>
        <v/>
      </c>
      <c r="P2380" s="255" t="inlineStr">
        <is>
          <t>Fabian Coulthard</t>
        </is>
      </c>
      <c r="Q2380" s="255" t="inlineStr">
        <is>
          <t>NZL</t>
        </is>
      </c>
      <c r="R2380" s="695">
        <f>_xlfn.LET(_xlpm.d,_xlfn.XLOOKUP(P2380,'[1]Birth Dates'!$A:$A,'[1]Birth Dates'!$B:$B,"",0),IF(_xlpm.d=0,"",_xlpm.d))</f>
        <v/>
      </c>
      <c r="S2380" s="255">
        <f>IF(OR(R2380="",A2380="",NOT(ISNUMBER(R2380)),R2380&gt;A2380),"",DATEDIF(R2380,A2380,"Y")&amp;" years, "&amp;DATEDIF(R2380,A2380,"YM")&amp;" months, "&amp;DATEDIF(R2380,A2380,"MD")&amp;" days")</f>
        <v/>
      </c>
      <c r="T2380" s="255" t="n"/>
      <c r="U2380" s="255" t="n"/>
      <c r="V2380" s="695">
        <f>_xlfn.LET(_xlpm.d,_xlfn.XLOOKUP(T2380,'[1]Birth Dates'!$A:$A,'[1]Birth Dates'!$B:$B,"",0),IF(_xlpm.d=0,"",_xlpm.d))</f>
        <v/>
      </c>
      <c r="W2380" s="255">
        <f>IF(OR(V2380="",A2380="",NOT(ISNUMBER(V2380)),V2380&gt;A2380),"",DATEDIF(V2380,A2380,"Y")&amp;" years, "&amp;DATEDIF(V2380,A2380,"YM")&amp;" months, "&amp;DATEDIF(V2380,A2380,"MD")&amp;" days")</f>
        <v/>
      </c>
      <c r="X2380" s="255" t="n"/>
      <c r="Y2380" s="255" t="n"/>
      <c r="Z2380" s="255" t="n"/>
      <c r="AA2380" s="255" t="n"/>
      <c r="AB2380" s="255" t="n">
        <v>23</v>
      </c>
      <c r="AC2380" s="255" t="n"/>
      <c r="AD2380" s="255" t="n"/>
      <c r="AE2380" s="579" t="inlineStr"/>
      <c r="AF2380" s="418">
        <f>IF(OR(AE2380="",AE2380="",AE2380=0),"",6.213/(AE2380*24))</f>
        <v/>
      </c>
      <c r="AG2380" s="259" t="n"/>
      <c r="AH2380" s="579" t="inlineStr"/>
      <c r="AI2380" s="418">
        <f>IF(OR(AH2380="",AH2380="",AH2380=0),"",6.213/(AH2380*24))</f>
        <v/>
      </c>
      <c r="AJ2380" s="175">
        <f>IF(AND(ISNUMBER(AB2380),ISNUMBER(AG2380)),AB2380-AG2380,"")</f>
        <v/>
      </c>
      <c r="AK2380" s="255" t="inlineStr">
        <is>
          <t>Accident</t>
        </is>
      </c>
      <c r="AL2380" s="255" t="n">
        <v>71</v>
      </c>
      <c r="AM2380" s="696" t="n"/>
      <c r="AN2380" s="671">
        <f>IF(OR(AL2380="",AM2380="",AM2380=0),"",AL2380*6.213/(AM2380*24))</f>
        <v/>
      </c>
      <c r="AO2380" s="477">
        <f>IF(AND(AL2380=AL2379,AM2380&lt;&gt;"",AM2379&lt;&gt;""),AM2380-AM2379,"")</f>
        <v/>
      </c>
      <c r="AP2380" s="255" t="n"/>
      <c r="AQ2380" s="579" t="inlineStr"/>
      <c r="AR2380" s="439">
        <f>IF(OR(AQ2380="",AQ2380="",AQ2380=0),"",6.213/(AQ2380*24))</f>
        <v/>
      </c>
      <c r="AS2380" s="436">
        <f>IF(OR(NOT(ISNUMBER(C2380)),NOT(ISNUMBER(AB2380))),"",IF(AG2380&lt;&gt;"",AG2380,AB2380)-C2380)</f>
        <v/>
      </c>
      <c r="AT2380" s="260" t="n"/>
      <c r="AU2380" s="261">
        <f>IF($B2380="","",TEXT($A2380,"yyyymmdd")&amp;"_P"&amp;$C2380&amp;"_C"&amp;$F2380&amp;"_"&amp;TRIM(RIGHT(SUBSTITUTE(TRIM(SUBSTITUTE($L2380,CHAR(160)," "))," ",REPT(" ",60)),60))&amp;IF($P2380="","","-"&amp;TRIM(RIGHT(SUBSTITUTE(TRIM(SUBSTITUTE($P2380,CHAR(160)," "))," ",REPT(" ",60)),60)))&amp;IF($T2380="","","-"&amp;TRIM(RIGHT(SUBSTITUTE(TRIM(SUBSTITUTE($T2380,CHAR(160)," "))," ",REPT(" ",60)),60)))&amp;".jpg")</f>
        <v/>
      </c>
    </row>
    <row r="2381" ht="42" customHeight="1">
      <c r="A2381" s="252" t="n">
        <v>38998</v>
      </c>
      <c r="B2381" s="255" t="inlineStr">
        <is>
          <t>Supercheap Auto 1000, 8 October, 2006</t>
        </is>
      </c>
      <c r="C2381" s="255" t="inlineStr">
        <is>
          <t>DNF</t>
        </is>
      </c>
      <c r="D2381" s="255" t="n"/>
      <c r="E2381" s="255" t="n"/>
      <c r="F2381" s="255" t="n">
        <v>12</v>
      </c>
      <c r="G2381" s="255" t="inlineStr">
        <is>
          <t>Team BOC - Brad Jones Racing</t>
        </is>
      </c>
      <c r="H2381" s="255" t="n"/>
      <c r="I2381" s="255" t="inlineStr">
        <is>
          <t>BOC Gas and Gear</t>
        </is>
      </c>
      <c r="J2381" s="255" t="inlineStr">
        <is>
          <t>Ford Falcon BA</t>
        </is>
      </c>
      <c r="K2381" s="255" t="n"/>
      <c r="L2381" s="255" t="inlineStr">
        <is>
          <t>Dale Brede</t>
        </is>
      </c>
      <c r="M2381" s="255" t="inlineStr">
        <is>
          <t>AUS</t>
        </is>
      </c>
      <c r="N2381" s="695">
        <f>_xlfn.LET(_xlpm.d,_xlfn.XLOOKUP(L2381,'[1]Birth Dates'!$A:$A,'[1]Birth Dates'!$B:$B,"",0),IF(_xlpm.d=0,"",_xlpm.d))</f>
        <v/>
      </c>
      <c r="O2381" s="255">
        <f>IF(OR(N2381="",A2381="",NOT(ISNUMBER(N2381)),N2381&gt;A2381),"",DATEDIF(N2381,A2381,"Y")&amp;" years, "&amp;DATEDIF(N2381,A2381,"YM")&amp;" months, "&amp;DATEDIF(N2381,A2381,"MD")&amp;" days")</f>
        <v/>
      </c>
      <c r="P2381" s="255" t="inlineStr">
        <is>
          <t>Michael Caruso</t>
        </is>
      </c>
      <c r="Q2381" s="255" t="inlineStr">
        <is>
          <t>AUS</t>
        </is>
      </c>
      <c r="R2381" s="695">
        <f>_xlfn.LET(_xlpm.d,_xlfn.XLOOKUP(P2381,'[1]Birth Dates'!$A:$A,'[1]Birth Dates'!$B:$B,"",0),IF(_xlpm.d=0,"",_xlpm.d))</f>
        <v/>
      </c>
      <c r="S2381" s="255">
        <f>IF(OR(R2381="",A2381="",NOT(ISNUMBER(R2381)),R2381&gt;A2381),"",DATEDIF(R2381,A2381,"Y")&amp;" years, "&amp;DATEDIF(R2381,A2381,"YM")&amp;" months, "&amp;DATEDIF(R2381,A2381,"MD")&amp;" days")</f>
        <v/>
      </c>
      <c r="T2381" s="255" t="inlineStr">
        <is>
          <t>Mark Porter</t>
        </is>
      </c>
      <c r="U2381" s="255" t="inlineStr">
        <is>
          <t>NZL</t>
        </is>
      </c>
      <c r="V2381" s="695">
        <f>_xlfn.LET(_xlpm.d,_xlfn.XLOOKUP(T2381,'[1]Birth Dates'!$A:$A,'[1]Birth Dates'!$B:$B,"",0),IF(_xlpm.d=0,"",_xlpm.d))</f>
        <v/>
      </c>
      <c r="W2381" s="255">
        <f>IF(OR(V2381="",A2381="",NOT(ISNUMBER(V2381)),V2381&gt;A2381),"",DATEDIF(V2381,A2381,"Y")&amp;" years, "&amp;DATEDIF(V2381,A2381,"YM")&amp;" months, "&amp;DATEDIF(V2381,A2381,"MD")&amp;" days")</f>
        <v/>
      </c>
      <c r="X2381" s="255" t="n"/>
      <c r="Y2381" s="255" t="n"/>
      <c r="Z2381" s="255" t="n"/>
      <c r="AA2381" s="255" t="n"/>
      <c r="AB2381" s="255" t="n">
        <v>25</v>
      </c>
      <c r="AC2381" s="255" t="n"/>
      <c r="AD2381" s="255" t="n"/>
      <c r="AE2381" s="579" t="inlineStr"/>
      <c r="AF2381" s="418">
        <f>IF(OR(AE2381="",AE2381="",AE2381=0),"",6.213/(AE2381*24))</f>
        <v/>
      </c>
      <c r="AG2381" s="259" t="n"/>
      <c r="AH2381" s="579" t="inlineStr"/>
      <c r="AI2381" s="418">
        <f>IF(OR(AH2381="",AH2381="",AH2381=0),"",6.213/(AH2381*24))</f>
        <v/>
      </c>
      <c r="AJ2381" s="175">
        <f>IF(AND(ISNUMBER(AB2381),ISNUMBER(AG2381)),AB2381-AG2381,"")</f>
        <v/>
      </c>
      <c r="AK2381" s="255" t="inlineStr">
        <is>
          <t>Accident</t>
        </is>
      </c>
      <c r="AL2381" s="255" t="n">
        <v>59</v>
      </c>
      <c r="AM2381" s="696" t="n"/>
      <c r="AN2381" s="671">
        <f>IF(OR(AL2381="",AM2381="",AM2381=0),"",AL2381*6.213/(AM2381*24))</f>
        <v/>
      </c>
      <c r="AO2381" s="477">
        <f>IF(AND(AL2381=AL2380,AM2381&lt;&gt;"",AM2380&lt;&gt;""),AM2381-AM2380,"")</f>
        <v/>
      </c>
      <c r="AP2381" s="255" t="n"/>
      <c r="AQ2381" s="579" t="inlineStr"/>
      <c r="AR2381" s="439">
        <f>IF(OR(AQ2381="",AQ2381="",AQ2381=0),"",6.213/(AQ2381*24))</f>
        <v/>
      </c>
      <c r="AS2381" s="436">
        <f>IF(OR(NOT(ISNUMBER(C2381)),NOT(ISNUMBER(AB2381))),"",IF(AG2381&lt;&gt;"",AG2381,AB2381)-C2381)</f>
        <v/>
      </c>
      <c r="AT2381" s="260" t="n"/>
      <c r="AU2381" s="261">
        <f>IF($B2381="","",TEXT($A2381,"yyyymmdd")&amp;"_P"&amp;$C2381&amp;"_C"&amp;$F2381&amp;"_"&amp;TRIM(RIGHT(SUBSTITUTE(TRIM(SUBSTITUTE($L2381,CHAR(160)," "))," ",REPT(" ",60)),60))&amp;IF($P2381="","","-"&amp;TRIM(RIGHT(SUBSTITUTE(TRIM(SUBSTITUTE($P2381,CHAR(160)," "))," ",REPT(" ",60)),60)))&amp;IF($T2381="","","-"&amp;TRIM(RIGHT(SUBSTITUTE(TRIM(SUBSTITUTE($T2381,CHAR(160)," "))," ",REPT(" ",60)),60)))&amp;".jpg")</f>
        <v/>
      </c>
    </row>
    <row r="2382" ht="42" customHeight="1">
      <c r="A2382" s="252" t="n">
        <v>38998</v>
      </c>
      <c r="B2382" s="255" t="inlineStr">
        <is>
          <t>Supercheap Auto 1000, 8 October, 2006</t>
        </is>
      </c>
      <c r="C2382" s="255" t="inlineStr">
        <is>
          <t>DNF</t>
        </is>
      </c>
      <c r="D2382" s="255" t="n"/>
      <c r="E2382" s="255" t="n"/>
      <c r="F2382" s="255" t="n">
        <v>5</v>
      </c>
      <c r="G2382" s="255" t="inlineStr">
        <is>
          <t>Ford Performance Racing</t>
        </is>
      </c>
      <c r="H2382" s="255" t="n"/>
      <c r="I2382" s="255" t="inlineStr">
        <is>
          <t>Ford Credit</t>
        </is>
      </c>
      <c r="J2382" s="255" t="inlineStr">
        <is>
          <t>Ford Falcon BA</t>
        </is>
      </c>
      <c r="K2382" s="255" t="n"/>
      <c r="L2382" s="255" t="inlineStr">
        <is>
          <t>David Brabham</t>
        </is>
      </c>
      <c r="M2382" s="255" t="inlineStr">
        <is>
          <t>AUS</t>
        </is>
      </c>
      <c r="N2382" s="695">
        <f>_xlfn.LET(_xlpm.d,_xlfn.XLOOKUP(L2382,'[1]Birth Dates'!$A:$A,'[1]Birth Dates'!$B:$B,"",0),IF(_xlpm.d=0,"",_xlpm.d))</f>
        <v/>
      </c>
      <c r="O2382" s="255">
        <f>IF(OR(N2382="",A2382="",NOT(ISNUMBER(N2382)),N2382&gt;A2382),"",DATEDIF(N2382,A2382,"Y")&amp;" years, "&amp;DATEDIF(N2382,A2382,"YM")&amp;" months, "&amp;DATEDIF(N2382,A2382,"MD")&amp;" days")</f>
        <v/>
      </c>
      <c r="P2382" s="255" t="inlineStr">
        <is>
          <t>Matt Halliday</t>
        </is>
      </c>
      <c r="Q2382" s="255" t="inlineStr">
        <is>
          <t>NZL</t>
        </is>
      </c>
      <c r="R2382" s="695">
        <f>_xlfn.LET(_xlpm.d,_xlfn.XLOOKUP(P2382,'[1]Birth Dates'!$A:$A,'[1]Birth Dates'!$B:$B,"",0),IF(_xlpm.d=0,"",_xlpm.d))</f>
        <v/>
      </c>
      <c r="S2382" s="255">
        <f>IF(OR(R2382="",A2382="",NOT(ISNUMBER(R2382)),R2382&gt;A2382),"",DATEDIF(R2382,A2382,"Y")&amp;" years, "&amp;DATEDIF(R2382,A2382,"YM")&amp;" months, "&amp;DATEDIF(R2382,A2382,"MD")&amp;" days")</f>
        <v/>
      </c>
      <c r="T2382" s="255" t="n"/>
      <c r="U2382" s="255" t="n"/>
      <c r="V2382" s="695">
        <f>_xlfn.LET(_xlpm.d,_xlfn.XLOOKUP(T2382,'[1]Birth Dates'!$A:$A,'[1]Birth Dates'!$B:$B,"",0),IF(_xlpm.d=0,"",_xlpm.d))</f>
        <v/>
      </c>
      <c r="W2382" s="255">
        <f>IF(OR(V2382="",A2382="",NOT(ISNUMBER(V2382)),V2382&gt;A2382),"",DATEDIF(V2382,A2382,"Y")&amp;" years, "&amp;DATEDIF(V2382,A2382,"YM")&amp;" months, "&amp;DATEDIF(V2382,A2382,"MD")&amp;" days")</f>
        <v/>
      </c>
      <c r="X2382" s="255" t="n"/>
      <c r="Y2382" s="255" t="n"/>
      <c r="Z2382" s="255" t="n"/>
      <c r="AA2382" s="255" t="n"/>
      <c r="AB2382" s="255" t="n">
        <v>14</v>
      </c>
      <c r="AC2382" s="255" t="n"/>
      <c r="AD2382" s="255" t="n"/>
      <c r="AE2382" s="579" t="inlineStr"/>
      <c r="AF2382" s="418">
        <f>IF(OR(AE2382="",AE2382="",AE2382=0),"",6.213/(AE2382*24))</f>
        <v/>
      </c>
      <c r="AG2382" s="259" t="n"/>
      <c r="AH2382" s="579" t="inlineStr"/>
      <c r="AI2382" s="418">
        <f>IF(OR(AH2382="",AH2382="",AH2382=0),"",6.213/(AH2382*24))</f>
        <v/>
      </c>
      <c r="AJ2382" s="175">
        <f>IF(AND(ISNUMBER(AB2382),ISNUMBER(AG2382)),AB2382-AG2382,"")</f>
        <v/>
      </c>
      <c r="AK2382" s="255" t="inlineStr">
        <is>
          <t>Accident</t>
        </is>
      </c>
      <c r="AL2382" s="255" t="n">
        <v>56</v>
      </c>
      <c r="AM2382" s="696" t="n"/>
      <c r="AN2382" s="671">
        <f>IF(OR(AL2382="",AM2382="",AM2382=0),"",AL2382*6.213/(AM2382*24))</f>
        <v/>
      </c>
      <c r="AO2382" s="477">
        <f>IF(AND(AL2382=AL2381,AM2382&lt;&gt;"",AM2381&lt;&gt;""),AM2382-AM2381,"")</f>
        <v/>
      </c>
      <c r="AP2382" s="255" t="n"/>
      <c r="AQ2382" s="579" t="inlineStr"/>
      <c r="AR2382" s="439">
        <f>IF(OR(AQ2382="",AQ2382="",AQ2382=0),"",6.213/(AQ2382*24))</f>
        <v/>
      </c>
      <c r="AS2382" s="436">
        <f>IF(OR(NOT(ISNUMBER(C2382)),NOT(ISNUMBER(AB2382))),"",IF(AG2382&lt;&gt;"",AG2382,AB2382)-C2382)</f>
        <v/>
      </c>
      <c r="AT2382" s="260" t="n"/>
      <c r="AU2382" s="261">
        <f>IF($B2382="","",TEXT($A2382,"yyyymmdd")&amp;"_P"&amp;$C2382&amp;"_C"&amp;$F2382&amp;"_"&amp;TRIM(RIGHT(SUBSTITUTE(TRIM(SUBSTITUTE($L2382,CHAR(160)," "))," ",REPT(" ",60)),60))&amp;IF($P2382="","","-"&amp;TRIM(RIGHT(SUBSTITUTE(TRIM(SUBSTITUTE($P2382,CHAR(160)," "))," ",REPT(" ",60)),60)))&amp;IF($T2382="","","-"&amp;TRIM(RIGHT(SUBSTITUTE(TRIM(SUBSTITUTE($T2382,CHAR(160)," "))," ",REPT(" ",60)),60)))&amp;".jpg")</f>
        <v/>
      </c>
    </row>
    <row r="2383" ht="42" customHeight="1">
      <c r="A2383" s="252" t="n">
        <v>38998</v>
      </c>
      <c r="B2383" s="255" t="inlineStr">
        <is>
          <t>Supercheap Auto 1000, 8 October, 2006</t>
        </is>
      </c>
      <c r="C2383" s="255" t="inlineStr">
        <is>
          <t>DNF</t>
        </is>
      </c>
      <c r="D2383" s="255" t="n"/>
      <c r="E2383" s="255" t="n"/>
      <c r="F2383" s="255" t="n">
        <v>6</v>
      </c>
      <c r="G2383" s="255" t="inlineStr">
        <is>
          <t>Ford Performance Racing</t>
        </is>
      </c>
      <c r="H2383" s="255" t="n"/>
      <c r="I2383" s="255" t="inlineStr">
        <is>
          <t>Caterpillar</t>
        </is>
      </c>
      <c r="J2383" s="255" t="inlineStr">
        <is>
          <t>Ford Falcon BA</t>
        </is>
      </c>
      <c r="K2383" s="255" t="n"/>
      <c r="L2383" s="255" t="inlineStr">
        <is>
          <t>Jason Bright</t>
        </is>
      </c>
      <c r="M2383" s="255" t="inlineStr">
        <is>
          <t>AUS</t>
        </is>
      </c>
      <c r="N2383" s="695">
        <f>_xlfn.LET(_xlpm.d,_xlfn.XLOOKUP(L2383,'[1]Birth Dates'!$A:$A,'[1]Birth Dates'!$B:$B,"",0),IF(_xlpm.d=0,"",_xlpm.d))</f>
        <v/>
      </c>
      <c r="O2383" s="255">
        <f>IF(OR(N2383="",A2383="",NOT(ISNUMBER(N2383)),N2383&gt;A2383),"",DATEDIF(N2383,A2383,"Y")&amp;" years, "&amp;DATEDIF(N2383,A2383,"YM")&amp;" months, "&amp;DATEDIF(N2383,A2383,"MD")&amp;" days")</f>
        <v/>
      </c>
      <c r="P2383" s="255" t="inlineStr">
        <is>
          <t>Mark Winterbottom</t>
        </is>
      </c>
      <c r="Q2383" s="255" t="inlineStr">
        <is>
          <t>AUS</t>
        </is>
      </c>
      <c r="R2383" s="695">
        <f>_xlfn.LET(_xlpm.d,_xlfn.XLOOKUP(P2383,'[1]Birth Dates'!$A:$A,'[1]Birth Dates'!$B:$B,"",0),IF(_xlpm.d=0,"",_xlpm.d))</f>
        <v/>
      </c>
      <c r="S2383" s="255">
        <f>IF(OR(R2383="",A2383="",NOT(ISNUMBER(R2383)),R2383&gt;A2383),"",DATEDIF(R2383,A2383,"Y")&amp;" years, "&amp;DATEDIF(R2383,A2383,"YM")&amp;" months, "&amp;DATEDIF(R2383,A2383,"MD")&amp;" days")</f>
        <v/>
      </c>
      <c r="T2383" s="255" t="n"/>
      <c r="U2383" s="255" t="n"/>
      <c r="V2383" s="695">
        <f>_xlfn.LET(_xlpm.d,_xlfn.XLOOKUP(T2383,'[1]Birth Dates'!$A:$A,'[1]Birth Dates'!$B:$B,"",0),IF(_xlpm.d=0,"",_xlpm.d))</f>
        <v/>
      </c>
      <c r="W2383" s="255">
        <f>IF(OR(V2383="",A2383="",NOT(ISNUMBER(V2383)),V2383&gt;A2383),"",DATEDIF(V2383,A2383,"Y")&amp;" years, "&amp;DATEDIF(V2383,A2383,"YM")&amp;" months, "&amp;DATEDIF(V2383,A2383,"MD")&amp;" days")</f>
        <v/>
      </c>
      <c r="X2383" s="255" t="n"/>
      <c r="Y2383" s="255" t="n"/>
      <c r="Z2383" s="255" t="n"/>
      <c r="AA2383" s="255" t="n"/>
      <c r="AB2383" s="255" t="n">
        <v>2</v>
      </c>
      <c r="AC2383" s="255" t="n"/>
      <c r="AD2383" s="255" t="n"/>
      <c r="AE2383" s="579" t="inlineStr"/>
      <c r="AF2383" s="418">
        <f>IF(OR(AE2383="",AE2383="",AE2383=0),"",6.213/(AE2383*24))</f>
        <v/>
      </c>
      <c r="AG2383" s="259" t="n"/>
      <c r="AH2383" s="579" t="inlineStr"/>
      <c r="AI2383" s="418">
        <f>IF(OR(AH2383="",AH2383="",AH2383=0),"",6.213/(AH2383*24))</f>
        <v/>
      </c>
      <c r="AJ2383" s="175">
        <f>IF(AND(ISNUMBER(AB2383),ISNUMBER(AG2383)),AB2383-AG2383,"")</f>
        <v/>
      </c>
      <c r="AK2383" s="255" t="inlineStr">
        <is>
          <t>Engine</t>
        </is>
      </c>
      <c r="AL2383" s="255" t="n">
        <v>28</v>
      </c>
      <c r="AM2383" s="696" t="n"/>
      <c r="AN2383" s="671">
        <f>IF(OR(AL2383="",AM2383="",AM2383=0),"",AL2383*6.213/(AM2383*24))</f>
        <v/>
      </c>
      <c r="AO2383" s="477">
        <f>IF(AND(AL2383=AL2382,AM2383&lt;&gt;"",AM2382&lt;&gt;""),AM2383-AM2382,"")</f>
        <v/>
      </c>
      <c r="AP2383" s="255" t="n"/>
      <c r="AQ2383" s="579" t="inlineStr"/>
      <c r="AR2383" s="439">
        <f>IF(OR(AQ2383="",AQ2383="",AQ2383=0),"",6.213/(AQ2383*24))</f>
        <v/>
      </c>
      <c r="AS2383" s="436">
        <f>IF(OR(NOT(ISNUMBER(C2383)),NOT(ISNUMBER(AB2383))),"",IF(AG2383&lt;&gt;"",AG2383,AB2383)-C2383)</f>
        <v/>
      </c>
      <c r="AT2383" s="260" t="n"/>
      <c r="AU2383" s="261">
        <f>IF($B2383="","",TEXT($A2383,"yyyymmdd")&amp;"_P"&amp;$C2383&amp;"_C"&amp;$F2383&amp;"_"&amp;TRIM(RIGHT(SUBSTITUTE(TRIM(SUBSTITUTE($L2383,CHAR(160)," "))," ",REPT(" ",60)),60))&amp;IF($P2383="","","-"&amp;TRIM(RIGHT(SUBSTITUTE(TRIM(SUBSTITUTE($P2383,CHAR(160)," "))," ",REPT(" ",60)),60)))&amp;IF($T2383="","","-"&amp;TRIM(RIGHT(SUBSTITUTE(TRIM(SUBSTITUTE($T2383,CHAR(160)," "))," ",REPT(" ",60)),60)))&amp;".jpg")</f>
        <v/>
      </c>
    </row>
    <row r="2384" ht="42" customHeight="1">
      <c r="A2384" s="252" t="n">
        <v>38998</v>
      </c>
      <c r="B2384" s="255" t="inlineStr">
        <is>
          <t>Supercheap Auto 1000, 8 October, 2006</t>
        </is>
      </c>
      <c r="C2384" s="255" t="inlineStr">
        <is>
          <t>DNF</t>
        </is>
      </c>
      <c r="D2384" s="255" t="n"/>
      <c r="E2384" s="255" t="n"/>
      <c r="F2384" s="255" t="n">
        <v>17</v>
      </c>
      <c r="G2384" s="255" t="inlineStr">
        <is>
          <t>Dick Johnson Racing</t>
        </is>
      </c>
      <c r="H2384" s="255" t="n"/>
      <c r="I2384" s="255" t="inlineStr">
        <is>
          <t>FirstRock Home Loans</t>
        </is>
      </c>
      <c r="J2384" s="255" t="inlineStr">
        <is>
          <t>Ford Falcon BA</t>
        </is>
      </c>
      <c r="K2384" s="255" t="n"/>
      <c r="L2384" s="255" t="inlineStr">
        <is>
          <t>Steven Johnson</t>
        </is>
      </c>
      <c r="M2384" s="255" t="inlineStr">
        <is>
          <t>AUS</t>
        </is>
      </c>
      <c r="N2384" s="695">
        <f>_xlfn.LET(_xlpm.d,_xlfn.XLOOKUP(L2384,'[1]Birth Dates'!$A:$A,'[1]Birth Dates'!$B:$B,"",0),IF(_xlpm.d=0,"",_xlpm.d))</f>
        <v/>
      </c>
      <c r="O2384" s="255">
        <f>IF(OR(N2384="",A2384="",NOT(ISNUMBER(N2384)),N2384&gt;A2384),"",DATEDIF(N2384,A2384,"Y")&amp;" years, "&amp;DATEDIF(N2384,A2384,"YM")&amp;" months, "&amp;DATEDIF(N2384,A2384,"MD")&amp;" days")</f>
        <v/>
      </c>
      <c r="P2384" s="255" t="inlineStr">
        <is>
          <t>Will Davison</t>
        </is>
      </c>
      <c r="Q2384" s="255" t="inlineStr">
        <is>
          <t>AUS</t>
        </is>
      </c>
      <c r="R2384" s="695">
        <f>_xlfn.LET(_xlpm.d,_xlfn.XLOOKUP(P2384,'[1]Birth Dates'!$A:$A,'[1]Birth Dates'!$B:$B,"",0),IF(_xlpm.d=0,"",_xlpm.d))</f>
        <v/>
      </c>
      <c r="S2384" s="255">
        <f>IF(OR(R2384="",A2384="",NOT(ISNUMBER(R2384)),R2384&gt;A2384),"",DATEDIF(R2384,A2384,"Y")&amp;" years, "&amp;DATEDIF(R2384,A2384,"YM")&amp;" months, "&amp;DATEDIF(R2384,A2384,"MD")&amp;" days")</f>
        <v/>
      </c>
      <c r="T2384" s="255" t="n"/>
      <c r="U2384" s="255" t="n"/>
      <c r="V2384" s="695">
        <f>_xlfn.LET(_xlpm.d,_xlfn.XLOOKUP(T2384,'[1]Birth Dates'!$A:$A,'[1]Birth Dates'!$B:$B,"",0),IF(_xlpm.d=0,"",_xlpm.d))</f>
        <v/>
      </c>
      <c r="W2384" s="255">
        <f>IF(OR(V2384="",A2384="",NOT(ISNUMBER(V2384)),V2384&gt;A2384),"",DATEDIF(V2384,A2384,"Y")&amp;" years, "&amp;DATEDIF(V2384,A2384,"YM")&amp;" months, "&amp;DATEDIF(V2384,A2384,"MD")&amp;" days")</f>
        <v/>
      </c>
      <c r="X2384" s="255" t="n"/>
      <c r="Y2384" s="255" t="n"/>
      <c r="Z2384" s="255" t="n"/>
      <c r="AA2384" s="255" t="n"/>
      <c r="AB2384" s="255" t="n">
        <v>10</v>
      </c>
      <c r="AC2384" s="255" t="n"/>
      <c r="AD2384" s="255" t="n"/>
      <c r="AE2384" s="579" t="inlineStr"/>
      <c r="AF2384" s="418">
        <f>IF(OR(AE2384="",AE2384="",AE2384=0),"",6.213/(AE2384*24))</f>
        <v/>
      </c>
      <c r="AG2384" s="259" t="n"/>
      <c r="AH2384" s="579" t="inlineStr"/>
      <c r="AI2384" s="418">
        <f>IF(OR(AH2384="",AH2384="",AH2384=0),"",6.213/(AH2384*24))</f>
        <v/>
      </c>
      <c r="AJ2384" s="175">
        <f>IF(AND(ISNUMBER(AB2384),ISNUMBER(AG2384)),AB2384-AG2384,"")</f>
        <v/>
      </c>
      <c r="AK2384" s="255" t="inlineStr">
        <is>
          <t>Accident</t>
        </is>
      </c>
      <c r="AL2384" s="255" t="n">
        <v>27</v>
      </c>
      <c r="AM2384" s="696" t="n"/>
      <c r="AN2384" s="671">
        <f>IF(OR(AL2384="",AM2384="",AM2384=0),"",AL2384*6.213/(AM2384*24))</f>
        <v/>
      </c>
      <c r="AO2384" s="477">
        <f>IF(AND(AL2384=AL2383,AM2384&lt;&gt;"",AM2383&lt;&gt;""),AM2384-AM2383,"")</f>
        <v/>
      </c>
      <c r="AP2384" s="255" t="n"/>
      <c r="AQ2384" s="579" t="inlineStr"/>
      <c r="AR2384" s="439">
        <f>IF(OR(AQ2384="",AQ2384="",AQ2384=0),"",6.213/(AQ2384*24))</f>
        <v/>
      </c>
      <c r="AS2384" s="436">
        <f>IF(OR(NOT(ISNUMBER(C2384)),NOT(ISNUMBER(AB2384))),"",IF(AG2384&lt;&gt;"",AG2384,AB2384)-C2384)</f>
        <v/>
      </c>
      <c r="AT2384" s="260" t="n"/>
      <c r="AU2384" s="261">
        <f>IF($B2384="","",TEXT($A2384,"yyyymmdd")&amp;"_P"&amp;$C2384&amp;"_C"&amp;$F2384&amp;"_"&amp;TRIM(RIGHT(SUBSTITUTE(TRIM(SUBSTITUTE($L2384,CHAR(160)," "))," ",REPT(" ",60)),60))&amp;IF($P2384="","","-"&amp;TRIM(RIGHT(SUBSTITUTE(TRIM(SUBSTITUTE($P2384,CHAR(160)," "))," ",REPT(" ",60)),60)))&amp;IF($T2384="","","-"&amp;TRIM(RIGHT(SUBSTITUTE(TRIM(SUBSTITUTE($T2384,CHAR(160)," "))," ",REPT(" ",60)),60)))&amp;".jpg")</f>
        <v/>
      </c>
    </row>
    <row r="2385" ht="42" customHeight="1">
      <c r="A2385" s="252" t="n">
        <v>38998</v>
      </c>
      <c r="B2385" s="255" t="inlineStr">
        <is>
          <t>Supercheap Auto 1000, 8 October, 2006</t>
        </is>
      </c>
      <c r="C2385" s="255" t="inlineStr">
        <is>
          <t>DNF</t>
        </is>
      </c>
      <c r="D2385" s="255" t="n"/>
      <c r="E2385" s="255" t="n"/>
      <c r="F2385" s="255" t="n">
        <v>22</v>
      </c>
      <c r="G2385" s="255" t="inlineStr">
        <is>
          <t>Holden Racing Team</t>
        </is>
      </c>
      <c r="H2385" s="255" t="n"/>
      <c r="I2385" s="255" t="inlineStr">
        <is>
          <t>Holden, Mobil 1</t>
        </is>
      </c>
      <c r="J2385" s="255" t="inlineStr">
        <is>
          <t>Holden Commodore VZ</t>
        </is>
      </c>
      <c r="K2385" s="255" t="n"/>
      <c r="L2385" s="255" t="inlineStr">
        <is>
          <t>Jim Richards</t>
        </is>
      </c>
      <c r="M2385" s="255" t="inlineStr">
        <is>
          <t>NZL</t>
        </is>
      </c>
      <c r="N2385" s="695">
        <f>_xlfn.LET(_xlpm.d,_xlfn.XLOOKUP(L2385,'[1]Birth Dates'!$A:$A,'[1]Birth Dates'!$B:$B,"",0),IF(_xlpm.d=0,"",_xlpm.d))</f>
        <v/>
      </c>
      <c r="O2385" s="255">
        <f>IF(OR(N2385="",A2385="",NOT(ISNUMBER(N2385)),N2385&gt;A2385),"",DATEDIF(N2385,A2385,"Y")&amp;" years, "&amp;DATEDIF(N2385,A2385,"YM")&amp;" months, "&amp;DATEDIF(N2385,A2385,"MD")&amp;" days")</f>
        <v/>
      </c>
      <c r="P2385" s="255" t="inlineStr">
        <is>
          <t>Ryan Briscoe</t>
        </is>
      </c>
      <c r="Q2385" s="255" t="inlineStr">
        <is>
          <t>AUS</t>
        </is>
      </c>
      <c r="R2385" s="695">
        <f>_xlfn.LET(_xlpm.d,_xlfn.XLOOKUP(P2385,'[1]Birth Dates'!$A:$A,'[1]Birth Dates'!$B:$B,"",0),IF(_xlpm.d=0,"",_xlpm.d))</f>
        <v/>
      </c>
      <c r="S2385" s="255">
        <f>IF(OR(R2385="",A2385="",NOT(ISNUMBER(R2385)),R2385&gt;A2385),"",DATEDIF(R2385,A2385,"Y")&amp;" years, "&amp;DATEDIF(R2385,A2385,"YM")&amp;" months, "&amp;DATEDIF(R2385,A2385,"MD")&amp;" days")</f>
        <v/>
      </c>
      <c r="T2385" s="255" t="n"/>
      <c r="U2385" s="255" t="n"/>
      <c r="V2385" s="695">
        <f>_xlfn.LET(_xlpm.d,_xlfn.XLOOKUP(T2385,'[1]Birth Dates'!$A:$A,'[1]Birth Dates'!$B:$B,"",0),IF(_xlpm.d=0,"",_xlpm.d))</f>
        <v/>
      </c>
      <c r="W2385" s="255">
        <f>IF(OR(V2385="",A2385="",NOT(ISNUMBER(V2385)),V2385&gt;A2385),"",DATEDIF(V2385,A2385,"Y")&amp;" years, "&amp;DATEDIF(V2385,A2385,"YM")&amp;" months, "&amp;DATEDIF(V2385,A2385,"MD")&amp;" days")</f>
        <v/>
      </c>
      <c r="X2385" s="255" t="n"/>
      <c r="Y2385" s="255" t="n"/>
      <c r="Z2385" s="255" t="n"/>
      <c r="AA2385" s="255" t="n"/>
      <c r="AB2385" s="255" t="n">
        <v>12</v>
      </c>
      <c r="AC2385" s="255" t="n"/>
      <c r="AD2385" s="255" t="n"/>
      <c r="AE2385" s="579" t="inlineStr"/>
      <c r="AF2385" s="418">
        <f>IF(OR(AE2385="",AE2385="",AE2385=0),"",6.213/(AE2385*24))</f>
        <v/>
      </c>
      <c r="AG2385" s="259" t="n"/>
      <c r="AH2385" s="579" t="inlineStr"/>
      <c r="AI2385" s="418">
        <f>IF(OR(AH2385="",AH2385="",AH2385=0),"",6.213/(AH2385*24))</f>
        <v/>
      </c>
      <c r="AJ2385" s="175">
        <f>IF(AND(ISNUMBER(AB2385),ISNUMBER(AG2385)),AB2385-AG2385,"")</f>
        <v/>
      </c>
      <c r="AK2385" s="255" t="inlineStr">
        <is>
          <t>Accident</t>
        </is>
      </c>
      <c r="AL2385" s="255" t="n">
        <v>24</v>
      </c>
      <c r="AM2385" s="696" t="n"/>
      <c r="AN2385" s="671">
        <f>IF(OR(AL2385="",AM2385="",AM2385=0),"",AL2385*6.213/(AM2385*24))</f>
        <v/>
      </c>
      <c r="AO2385" s="477">
        <f>IF(AND(AL2385=AL2384,AM2385&lt;&gt;"",AM2384&lt;&gt;""),AM2385-AM2384,"")</f>
        <v/>
      </c>
      <c r="AP2385" s="255" t="n"/>
      <c r="AQ2385" s="579" t="inlineStr"/>
      <c r="AR2385" s="439">
        <f>IF(OR(AQ2385="",AQ2385="",AQ2385=0),"",6.213/(AQ2385*24))</f>
        <v/>
      </c>
      <c r="AS2385" s="436">
        <f>IF(OR(NOT(ISNUMBER(C2385)),NOT(ISNUMBER(AB2385))),"",IF(AG2385&lt;&gt;"",AG2385,AB2385)-C2385)</f>
        <v/>
      </c>
      <c r="AT2385" s="260" t="n"/>
      <c r="AU2385" s="261">
        <f>IF($B2385="","",TEXT($A2385,"yyyymmdd")&amp;"_P"&amp;$C2385&amp;"_C"&amp;$F2385&amp;"_"&amp;TRIM(RIGHT(SUBSTITUTE(TRIM(SUBSTITUTE($L2385,CHAR(160)," "))," ",REPT(" ",60)),60))&amp;IF($P2385="","","-"&amp;TRIM(RIGHT(SUBSTITUTE(TRIM(SUBSTITUTE($P2385,CHAR(160)," "))," ",REPT(" ",60)),60)))&amp;IF($T2385="","","-"&amp;TRIM(RIGHT(SUBSTITUTE(TRIM(SUBSTITUTE($T2385,CHAR(160)," "))," ",REPT(" ",60)),60)))&amp;".jpg")</f>
        <v/>
      </c>
    </row>
    <row r="2386" ht="42" customHeight="1">
      <c r="A2386" s="252" t="n">
        <v>38998</v>
      </c>
      <c r="B2386" s="255" t="inlineStr">
        <is>
          <t>Supercheap Auto 1000, 8 October, 2006</t>
        </is>
      </c>
      <c r="C2386" s="255" t="inlineStr">
        <is>
          <t>DNF</t>
        </is>
      </c>
      <c r="D2386" s="255" t="n"/>
      <c r="E2386" s="255" t="n"/>
      <c r="F2386" s="255" t="n">
        <v>39</v>
      </c>
      <c r="G2386" s="255" t="inlineStr">
        <is>
          <t>Paul Morris Motorsport</t>
        </is>
      </c>
      <c r="H2386" s="255" t="n"/>
      <c r="I2386" s="255" t="inlineStr">
        <is>
          <t>Sirromet Wines</t>
        </is>
      </c>
      <c r="J2386" s="255" t="inlineStr">
        <is>
          <t>Holden Commodore VZ</t>
        </is>
      </c>
      <c r="K2386" s="255" t="n"/>
      <c r="L2386" s="255" t="inlineStr">
        <is>
          <t>Alan Gurr</t>
        </is>
      </c>
      <c r="M2386" s="255" t="inlineStr">
        <is>
          <t>AUS</t>
        </is>
      </c>
      <c r="N2386" s="695">
        <f>_xlfn.LET(_xlpm.d,_xlfn.XLOOKUP(L2386,'[1]Birth Dates'!$A:$A,'[1]Birth Dates'!$B:$B,"",0),IF(_xlpm.d=0,"",_xlpm.d))</f>
        <v/>
      </c>
      <c r="O2386" s="255">
        <f>IF(OR(N2386="",A2386="",NOT(ISNUMBER(N2386)),N2386&gt;A2386),"",DATEDIF(N2386,A2386,"Y")&amp;" years, "&amp;DATEDIF(N2386,A2386,"YM")&amp;" months, "&amp;DATEDIF(N2386,A2386,"MD")&amp;" days")</f>
        <v/>
      </c>
      <c r="P2386" s="255" t="inlineStr">
        <is>
          <t>Kayne Scott</t>
        </is>
      </c>
      <c r="Q2386" s="255" t="inlineStr">
        <is>
          <t>NZL</t>
        </is>
      </c>
      <c r="R2386" s="695">
        <f>_xlfn.LET(_xlpm.d,_xlfn.XLOOKUP(P2386,'[1]Birth Dates'!$A:$A,'[1]Birth Dates'!$B:$B,"",0),IF(_xlpm.d=0,"",_xlpm.d))</f>
        <v/>
      </c>
      <c r="S2386" s="255">
        <f>IF(OR(R2386="",A2386="",NOT(ISNUMBER(R2386)),R2386&gt;A2386),"",DATEDIF(R2386,A2386,"Y")&amp;" years, "&amp;DATEDIF(R2386,A2386,"YM")&amp;" months, "&amp;DATEDIF(R2386,A2386,"MD")&amp;" days")</f>
        <v/>
      </c>
      <c r="T2386" s="255" t="n"/>
      <c r="U2386" s="255" t="n"/>
      <c r="V2386" s="695">
        <f>_xlfn.LET(_xlpm.d,_xlfn.XLOOKUP(T2386,'[1]Birth Dates'!$A:$A,'[1]Birth Dates'!$B:$B,"",0),IF(_xlpm.d=0,"",_xlpm.d))</f>
        <v/>
      </c>
      <c r="W2386" s="255">
        <f>IF(OR(V2386="",A2386="",NOT(ISNUMBER(V2386)),V2386&gt;A2386),"",DATEDIF(V2386,A2386,"Y")&amp;" years, "&amp;DATEDIF(V2386,A2386,"YM")&amp;" months, "&amp;DATEDIF(V2386,A2386,"MD")&amp;" days")</f>
        <v/>
      </c>
      <c r="X2386" s="255" t="n"/>
      <c r="Y2386" s="255" t="n"/>
      <c r="Z2386" s="255" t="n"/>
      <c r="AA2386" s="255" t="n"/>
      <c r="AB2386" s="255" t="n">
        <v>31</v>
      </c>
      <c r="AC2386" s="255" t="n"/>
      <c r="AD2386" s="255" t="n"/>
      <c r="AE2386" s="579" t="inlineStr"/>
      <c r="AF2386" s="418">
        <f>IF(OR(AE2386="",AE2386="",AE2386=0),"",6.213/(AE2386*24))</f>
        <v/>
      </c>
      <c r="AG2386" s="259" t="n"/>
      <c r="AH2386" s="579" t="inlineStr"/>
      <c r="AI2386" s="418">
        <f>IF(OR(AH2386="",AH2386="",AH2386=0),"",6.213/(AH2386*24))</f>
        <v/>
      </c>
      <c r="AJ2386" s="175">
        <f>IF(AND(ISNUMBER(AB2386),ISNUMBER(AG2386)),AB2386-AG2386,"")</f>
        <v/>
      </c>
      <c r="AK2386" s="255" t="inlineStr">
        <is>
          <t>Overheating</t>
        </is>
      </c>
      <c r="AL2386" s="255" t="n">
        <v>24</v>
      </c>
      <c r="AM2386" s="696" t="n"/>
      <c r="AN2386" s="671">
        <f>IF(OR(AL2386="",AM2386="",AM2386=0),"",AL2386*6.213/(AM2386*24))</f>
        <v/>
      </c>
      <c r="AO2386" s="477">
        <f>IF(AND(AL2386=AL2385,AM2386&lt;&gt;"",AM2385&lt;&gt;""),AM2386-AM2385,"")</f>
        <v/>
      </c>
      <c r="AP2386" s="255" t="n"/>
      <c r="AQ2386" s="579" t="inlineStr"/>
      <c r="AR2386" s="439">
        <f>IF(OR(AQ2386="",AQ2386="",AQ2386=0),"",6.213/(AQ2386*24))</f>
        <v/>
      </c>
      <c r="AS2386" s="436">
        <f>IF(OR(NOT(ISNUMBER(C2386)),NOT(ISNUMBER(AB2386))),"",IF(AG2386&lt;&gt;"",AG2386,AB2386)-C2386)</f>
        <v/>
      </c>
      <c r="AT2386" s="260" t="n"/>
      <c r="AU2386" s="261">
        <f>IF($B2386="","",TEXT($A2386,"yyyymmdd")&amp;"_P"&amp;$C2386&amp;"_C"&amp;$F2386&amp;"_"&amp;TRIM(RIGHT(SUBSTITUTE(TRIM(SUBSTITUTE($L2386,CHAR(160)," "))," ",REPT(" ",60)),60))&amp;IF($P2386="","","-"&amp;TRIM(RIGHT(SUBSTITUTE(TRIM(SUBSTITUTE($P2386,CHAR(160)," "))," ",REPT(" ",60)),60)))&amp;IF($T2386="","","-"&amp;TRIM(RIGHT(SUBSTITUTE(TRIM(SUBSTITUTE($T2386,CHAR(160)," "))," ",REPT(" ",60)),60)))&amp;".jpg")</f>
        <v/>
      </c>
    </row>
    <row r="2387" ht="42" customHeight="1">
      <c r="A2387" s="252" t="n">
        <v>38998</v>
      </c>
      <c r="B2387" s="255" t="inlineStr">
        <is>
          <t>Supercheap Auto 1000, 8 October, 2006</t>
        </is>
      </c>
      <c r="C2387" s="255" t="inlineStr">
        <is>
          <t>DNF</t>
        </is>
      </c>
      <c r="D2387" s="255" t="n"/>
      <c r="E2387" s="255" t="n"/>
      <c r="F2387" s="255" t="n">
        <v>11</v>
      </c>
      <c r="G2387" s="255" t="inlineStr">
        <is>
          <t>Perkins Engineering</t>
        </is>
      </c>
      <c r="H2387" s="255" t="n"/>
      <c r="I2387" s="255" t="inlineStr">
        <is>
          <t>Jack Daniel's</t>
        </is>
      </c>
      <c r="J2387" s="255" t="inlineStr">
        <is>
          <t>Holden Commodore VZ</t>
        </is>
      </c>
      <c r="K2387" s="255" t="n"/>
      <c r="L2387" s="255" t="inlineStr">
        <is>
          <t>Jack Perkins</t>
        </is>
      </c>
      <c r="M2387" s="255" t="inlineStr">
        <is>
          <t>AUS</t>
        </is>
      </c>
      <c r="N2387" s="695">
        <f>_xlfn.LET(_xlpm.d,_xlfn.XLOOKUP(L2387,'[1]Birth Dates'!$A:$A,'[1]Birth Dates'!$B:$B,"",0),IF(_xlpm.d=0,"",_xlpm.d))</f>
        <v/>
      </c>
      <c r="O2387" s="255">
        <f>IF(OR(N2387="",A2387="",NOT(ISNUMBER(N2387)),N2387&gt;A2387),"",DATEDIF(N2387,A2387,"Y")&amp;" years, "&amp;DATEDIF(N2387,A2387,"YM")&amp;" months, "&amp;DATEDIF(N2387,A2387,"MD")&amp;" days")</f>
        <v/>
      </c>
      <c r="P2387" s="255" t="inlineStr">
        <is>
          <t>Shane Price</t>
        </is>
      </c>
      <c r="Q2387" s="255" t="inlineStr">
        <is>
          <t>AUS</t>
        </is>
      </c>
      <c r="R2387" s="695">
        <f>_xlfn.LET(_xlpm.d,_xlfn.XLOOKUP(P2387,'[1]Birth Dates'!$A:$A,'[1]Birth Dates'!$B:$B,"",0),IF(_xlpm.d=0,"",_xlpm.d))</f>
        <v/>
      </c>
      <c r="S2387" s="255">
        <f>IF(OR(R2387="",A2387="",NOT(ISNUMBER(R2387)),R2387&gt;A2387),"",DATEDIF(R2387,A2387,"Y")&amp;" years, "&amp;DATEDIF(R2387,A2387,"YM")&amp;" months, "&amp;DATEDIF(R2387,A2387,"MD")&amp;" days")</f>
        <v/>
      </c>
      <c r="T2387" s="255" t="n"/>
      <c r="U2387" s="255" t="n"/>
      <c r="V2387" s="695">
        <f>_xlfn.LET(_xlpm.d,_xlfn.XLOOKUP(T2387,'[1]Birth Dates'!$A:$A,'[1]Birth Dates'!$B:$B,"",0),IF(_xlpm.d=0,"",_xlpm.d))</f>
        <v/>
      </c>
      <c r="W2387" s="255">
        <f>IF(OR(V2387="",A2387="",NOT(ISNUMBER(V2387)),V2387&gt;A2387),"",DATEDIF(V2387,A2387,"Y")&amp;" years, "&amp;DATEDIF(V2387,A2387,"YM")&amp;" months, "&amp;DATEDIF(V2387,A2387,"MD")&amp;" days")</f>
        <v/>
      </c>
      <c r="X2387" s="255" t="n"/>
      <c r="Y2387" s="255" t="n"/>
      <c r="Z2387" s="255" t="n"/>
      <c r="AA2387" s="255" t="n"/>
      <c r="AB2387" s="255" t="n">
        <v>27</v>
      </c>
      <c r="AC2387" s="255" t="n"/>
      <c r="AD2387" s="255" t="n"/>
      <c r="AE2387" s="579" t="inlineStr"/>
      <c r="AF2387" s="418">
        <f>IF(OR(AE2387="",AE2387="",AE2387=0),"",6.213/(AE2387*24))</f>
        <v/>
      </c>
      <c r="AG2387" s="259" t="n"/>
      <c r="AH2387" s="579" t="inlineStr"/>
      <c r="AI2387" s="418">
        <f>IF(OR(AH2387="",AH2387="",AH2387=0),"",6.213/(AH2387*24))</f>
        <v/>
      </c>
      <c r="AJ2387" s="175">
        <f>IF(AND(ISNUMBER(AB2387),ISNUMBER(AG2387)),AB2387-AG2387,"")</f>
        <v/>
      </c>
      <c r="AK2387" s="255" t="inlineStr">
        <is>
          <t>Accident</t>
        </is>
      </c>
      <c r="AL2387" s="255" t="n">
        <v>1</v>
      </c>
      <c r="AM2387" s="696" t="n"/>
      <c r="AN2387" s="671">
        <f>IF(OR(AL2387="",AM2387="",AM2387=0),"",AL2387*6.213/(AM2387*24))</f>
        <v/>
      </c>
      <c r="AO2387" s="477">
        <f>IF(AND(AL2387=AL2386,AM2387&lt;&gt;"",AM2386&lt;&gt;""),AM2387-AM2386,"")</f>
        <v/>
      </c>
      <c r="AP2387" s="255" t="n"/>
      <c r="AQ2387" s="579" t="inlineStr"/>
      <c r="AR2387" s="439">
        <f>IF(OR(AQ2387="",AQ2387="",AQ2387=0),"",6.213/(AQ2387*24))</f>
        <v/>
      </c>
      <c r="AS2387" s="436">
        <f>IF(OR(NOT(ISNUMBER(C2387)),NOT(ISNUMBER(AB2387))),"",IF(AG2387&lt;&gt;"",AG2387,AB2387)-C2387)</f>
        <v/>
      </c>
      <c r="AT2387" s="260" t="n"/>
      <c r="AU2387" s="261">
        <f>IF($B2387="","",TEXT($A2387,"yyyymmdd")&amp;"_P"&amp;$C2387&amp;"_C"&amp;$F2387&amp;"_"&amp;TRIM(RIGHT(SUBSTITUTE(TRIM(SUBSTITUTE($L2387,CHAR(160)," "))," ",REPT(" ",60)),60))&amp;IF($P2387="","","-"&amp;TRIM(RIGHT(SUBSTITUTE(TRIM(SUBSTITUTE($P2387,CHAR(160)," "))," ",REPT(" ",60)),60)))&amp;IF($T2387="","","-"&amp;TRIM(RIGHT(SUBSTITUTE(TRIM(SUBSTITUTE($T2387,CHAR(160)," "))," ",REPT(" ",60)),60)))&amp;".jpg")</f>
        <v/>
      </c>
    </row>
    <row r="2388" ht="42" customHeight="1">
      <c r="A2388" s="252" t="n">
        <v>38998</v>
      </c>
      <c r="B2388" s="255" t="inlineStr">
        <is>
          <t>Supercheap Auto 1000, 8 October, 2006</t>
        </is>
      </c>
      <c r="C2388" s="255" t="inlineStr">
        <is>
          <t>DNF</t>
        </is>
      </c>
      <c r="D2388" s="255" t="n"/>
      <c r="E2388" s="255" t="n"/>
      <c r="F2388" s="255" t="n">
        <v>2</v>
      </c>
      <c r="G2388" s="255" t="inlineStr">
        <is>
          <t>Holden Racing Team</t>
        </is>
      </c>
      <c r="H2388" s="255" t="n"/>
      <c r="I2388" s="255" t="inlineStr">
        <is>
          <t>Holden, Mobil 1</t>
        </is>
      </c>
      <c r="J2388" s="255" t="inlineStr">
        <is>
          <t>Holden Commodore VZ</t>
        </is>
      </c>
      <c r="K2388" s="255" t="n"/>
      <c r="L2388" s="255" t="inlineStr">
        <is>
          <t>Mark Skaife</t>
        </is>
      </c>
      <c r="M2388" s="255" t="inlineStr">
        <is>
          <t>AUS</t>
        </is>
      </c>
      <c r="N2388" s="695">
        <f>_xlfn.LET(_xlpm.d,_xlfn.XLOOKUP(L2388,'[1]Birth Dates'!$A:$A,'[1]Birth Dates'!$B:$B,"",0),IF(_xlpm.d=0,"",_xlpm.d))</f>
        <v/>
      </c>
      <c r="O2388" s="255">
        <f>IF(OR(N2388="",A2388="",NOT(ISNUMBER(N2388)),N2388&gt;A2388),"",DATEDIF(N2388,A2388,"Y")&amp;" years, "&amp;DATEDIF(N2388,A2388,"YM")&amp;" months, "&amp;DATEDIF(N2388,A2388,"MD")&amp;" days")</f>
        <v/>
      </c>
      <c r="P2388" s="255" t="inlineStr">
        <is>
          <t>Garth Tander</t>
        </is>
      </c>
      <c r="Q2388" s="255" t="inlineStr">
        <is>
          <t>AUS</t>
        </is>
      </c>
      <c r="R2388" s="695">
        <f>_xlfn.LET(_xlpm.d,_xlfn.XLOOKUP(P2388,'[1]Birth Dates'!$A:$A,'[1]Birth Dates'!$B:$B,"",0),IF(_xlpm.d=0,"",_xlpm.d))</f>
        <v/>
      </c>
      <c r="S2388" s="255">
        <f>IF(OR(R2388="",A2388="",NOT(ISNUMBER(R2388)),R2388&gt;A2388),"",DATEDIF(R2388,A2388,"Y")&amp;" years, "&amp;DATEDIF(R2388,A2388,"YM")&amp;" months, "&amp;DATEDIF(R2388,A2388,"MD")&amp;" days")</f>
        <v/>
      </c>
      <c r="T2388" s="255" t="n"/>
      <c r="U2388" s="255" t="n"/>
      <c r="V2388" s="695">
        <f>_xlfn.LET(_xlpm.d,_xlfn.XLOOKUP(T2388,'[1]Birth Dates'!$A:$A,'[1]Birth Dates'!$B:$B,"",0),IF(_xlpm.d=0,"",_xlpm.d))</f>
        <v/>
      </c>
      <c r="W2388" s="255">
        <f>IF(OR(V2388="",A2388="",NOT(ISNUMBER(V2388)),V2388&gt;A2388),"",DATEDIF(V2388,A2388,"Y")&amp;" years, "&amp;DATEDIF(V2388,A2388,"YM")&amp;" months, "&amp;DATEDIF(V2388,A2388,"MD")&amp;" days")</f>
        <v/>
      </c>
      <c r="X2388" s="255" t="n"/>
      <c r="Y2388" s="255" t="n"/>
      <c r="Z2388" s="255" t="n"/>
      <c r="AA2388" s="255" t="n"/>
      <c r="AB2388" s="255" t="n">
        <v>1</v>
      </c>
      <c r="AC2388" s="255" t="n"/>
      <c r="AD2388" s="255" t="n"/>
      <c r="AE2388" s="579" t="inlineStr"/>
      <c r="AF2388" s="418">
        <f>IF(OR(AE2388="",AE2388="",AE2388=0),"",6.213/(AE2388*24))</f>
        <v/>
      </c>
      <c r="AG2388" s="259" t="n"/>
      <c r="AH2388" s="579" t="inlineStr"/>
      <c r="AI2388" s="418">
        <f>IF(OR(AH2388="",AH2388="",AH2388=0),"",6.213/(AH2388*24))</f>
        <v/>
      </c>
      <c r="AJ2388" s="175">
        <f>IF(AND(ISNUMBER(AB2388),ISNUMBER(AG2388)),AB2388-AG2388,"")</f>
        <v/>
      </c>
      <c r="AK2388" s="255" t="inlineStr">
        <is>
          <t>Accident</t>
        </is>
      </c>
      <c r="AL2388" s="255" t="n">
        <v>0</v>
      </c>
      <c r="AM2388" s="696" t="n"/>
      <c r="AN2388" s="671">
        <f>IF(OR(AL2388="",AM2388="",AM2388=0),"",AL2388*6.213/(AM2388*24))</f>
        <v/>
      </c>
      <c r="AO2388" s="477">
        <f>IF(AND(AL2388=AL2387,AM2388&lt;&gt;"",AM2387&lt;&gt;""),AM2388-AM2387,"")</f>
        <v/>
      </c>
      <c r="AP2388" s="255" t="n"/>
      <c r="AQ2388" s="579" t="inlineStr"/>
      <c r="AR2388" s="439">
        <f>IF(OR(AQ2388="",AQ2388="",AQ2388=0),"",6.213/(AQ2388*24))</f>
        <v/>
      </c>
      <c r="AS2388" s="436">
        <f>IF(OR(NOT(ISNUMBER(C2388)),NOT(ISNUMBER(AB2388))),"",IF(AG2388&lt;&gt;"",AG2388,AB2388)-C2388)</f>
        <v/>
      </c>
      <c r="AT2388" s="260" t="n"/>
      <c r="AU2388" s="261">
        <f>IF($B2388="","",TEXT($A2388,"yyyymmdd")&amp;"_P"&amp;$C2388&amp;"_C"&amp;$F2388&amp;"_"&amp;TRIM(RIGHT(SUBSTITUTE(TRIM(SUBSTITUTE($L2388,CHAR(160)," "))," ",REPT(" ",60)),60))&amp;IF($P2388="","","-"&amp;TRIM(RIGHT(SUBSTITUTE(TRIM(SUBSTITUTE($P2388,CHAR(160)," "))," ",REPT(" ",60)),60)))&amp;IF($T2388="","","-"&amp;TRIM(RIGHT(SUBSTITUTE(TRIM(SUBSTITUTE($T2388,CHAR(160)," "))," ",REPT(" ",60)),60)))&amp;".jpg")</f>
        <v/>
      </c>
    </row>
    <row r="2389" ht="42" customFormat="1" customHeight="1" s="240">
      <c r="A2389" s="262" t="n">
        <v>39362</v>
      </c>
      <c r="B2389" s="263" t="inlineStr">
        <is>
          <t>Supercheap Auto 1000, 7 October, 2007</t>
        </is>
      </c>
      <c r="C2389" s="263" t="n">
        <v>1</v>
      </c>
      <c r="D2389" s="263" t="n"/>
      <c r="E2389" s="263" t="n"/>
      <c r="F2389" s="263" t="n">
        <v>888</v>
      </c>
      <c r="G2389" s="263" t="inlineStr">
        <is>
          <t>Triple Eight Race Engineering</t>
        </is>
      </c>
      <c r="H2389" s="263" t="n"/>
      <c r="I2389" s="263" t="inlineStr">
        <is>
          <t>Vodafone</t>
        </is>
      </c>
      <c r="J2389" s="263" t="inlineStr">
        <is>
          <t>Ford Falcon BF</t>
        </is>
      </c>
      <c r="K2389" s="263" t="n"/>
      <c r="L2389" s="263" t="inlineStr">
        <is>
          <t>Craig Lowndes</t>
        </is>
      </c>
      <c r="M2389" s="263" t="inlineStr">
        <is>
          <t>AUS</t>
        </is>
      </c>
      <c r="N2389" s="697">
        <f>_xlfn.LET(_xlpm.d,_xlfn.XLOOKUP(L2389,'[1]Birth Dates'!$A:$A,'[1]Birth Dates'!$B:$B,"",0),IF(_xlpm.d=0,"",_xlpm.d))</f>
        <v/>
      </c>
      <c r="O2389" s="264">
        <f>IF(OR(N2389="",A2389="",NOT(ISNUMBER(N2389)),N2389&gt;A2389),"",DATEDIF(N2389,A2389,"Y")&amp;" years, "&amp;DATEDIF(N2389,A2389,"YM")&amp;" months, "&amp;DATEDIF(N2389,A2389,"MD")&amp;" days")</f>
        <v/>
      </c>
      <c r="P2389" s="263" t="inlineStr">
        <is>
          <t>Jamie Whincup</t>
        </is>
      </c>
      <c r="Q2389" s="263" t="inlineStr">
        <is>
          <t>AUS</t>
        </is>
      </c>
      <c r="R2389" s="697">
        <f>_xlfn.LET(_xlpm.d,_xlfn.XLOOKUP(P2389,'[1]Birth Dates'!$A:$A,'[1]Birth Dates'!$B:$B,"",0),IF(_xlpm.d=0,"",_xlpm.d))</f>
        <v/>
      </c>
      <c r="S2389" s="264">
        <f>IF(OR(R2389="",A2389="",NOT(ISNUMBER(R2389)),R2389&gt;A2389),"",DATEDIF(R2389,A2389,"Y")&amp;" years, "&amp;DATEDIF(R2389,A2389,"YM")&amp;" months, "&amp;DATEDIF(R2389,A2389,"MD")&amp;" days")</f>
        <v/>
      </c>
      <c r="T2389" s="263" t="n"/>
      <c r="U2389" s="263" t="n"/>
      <c r="V2389" s="697">
        <f>_xlfn.LET(_xlpm.d,_xlfn.XLOOKUP(T2389,'[1]Birth Dates'!$A:$A,'[1]Birth Dates'!$B:$B,"",0),IF(_xlpm.d=0,"",_xlpm.d))</f>
        <v/>
      </c>
      <c r="W2389" s="264">
        <f>IF(OR(V2389="",A2389="",NOT(ISNUMBER(V2389)),V2389&gt;A2389),"",DATEDIF(V2389,A2389,"Y")&amp;" years, "&amp;DATEDIF(V2389,A2389,"YM")&amp;" months, "&amp;DATEDIF(V2389,A2389,"MD")&amp;" days")</f>
        <v/>
      </c>
      <c r="X2389" s="264" t="n"/>
      <c r="Y2389" s="264" t="n"/>
      <c r="Z2389" s="264" t="n"/>
      <c r="AA2389" s="264" t="n"/>
      <c r="AB2389" s="263" t="n">
        <v>4</v>
      </c>
      <c r="AC2389" s="263" t="n">
        <v>19</v>
      </c>
      <c r="AD2389" s="263" t="n">
        <v>18</v>
      </c>
      <c r="AE2389" s="580" t="inlineStr">
        <is>
          <t>2:07.6210</t>
        </is>
      </c>
      <c r="AF2389" s="418">
        <f>IF(OR(AE2389="",AE2389="",AE2389=0),"",6.213/(AE2389*24))</f>
        <v/>
      </c>
      <c r="AG2389" s="265" t="n">
        <v>6</v>
      </c>
      <c r="AH2389" s="580" t="inlineStr">
        <is>
          <t>2:08.2450</t>
        </is>
      </c>
      <c r="AI2389" s="418">
        <f>IF(OR(AH2389="",AH2389="",AH2389=0),"",6.213/(AH2389*24))</f>
        <v/>
      </c>
      <c r="AJ2389" s="175">
        <f>IF(AND(ISNUMBER(AB2389),ISNUMBER(AG2389)),AB2389-AG2389,"")</f>
        <v/>
      </c>
      <c r="AK2389" s="263" t="n"/>
      <c r="AL2389" s="263" t="n">
        <v>161</v>
      </c>
      <c r="AM2389" s="721" t="n">
        <v>0.2702569328703704</v>
      </c>
      <c r="AN2389" s="671">
        <f>IF(OR(AL2389="",AM2389="",AM2389=0),"",AL2389*6.213/(AM2389*24))</f>
        <v/>
      </c>
      <c r="AO2389" s="477">
        <f>IF(AND(AL2389=AL2388,AM2389&lt;&gt;"",AM2388&lt;&gt;""),AM2389-AM2388,"")</f>
        <v/>
      </c>
      <c r="AP2389" s="263" t="n">
        <v>128</v>
      </c>
      <c r="AQ2389" s="580" t="inlineStr">
        <is>
          <t>2:08.4651</t>
        </is>
      </c>
      <c r="AR2389" s="439">
        <f>IF(OR(AQ2389="",AQ2389="",AQ2389=0),"",6.213/(AQ2389*24))</f>
        <v/>
      </c>
      <c r="AS2389" s="436">
        <f>IF(OR(NOT(ISNUMBER(C2389)),NOT(ISNUMBER(AB2389))),"",IF(AG2389&lt;&gt;"",AG2389,AB2389)-C2389)</f>
        <v/>
      </c>
      <c r="AT2389" s="266" t="n"/>
      <c r="AU2389" s="267">
        <f>IF($B2389="","",TEXT($A2389,"yyyymmdd")&amp;"_P"&amp;$C2389&amp;"_C"&amp;$F2389&amp;"_"&amp;TRIM(RIGHT(SUBSTITUTE(TRIM(SUBSTITUTE($L2389,CHAR(160)," "))," ",REPT(" ",60)),60))&amp;IF($P2389="","","-"&amp;TRIM(RIGHT(SUBSTITUTE(TRIM(SUBSTITUTE($P2389,CHAR(160)," "))," ",REPT(" ",60)),60)))&amp;IF($T2389="","","-"&amp;TRIM(RIGHT(SUBSTITUTE(TRIM(SUBSTITUTE($T2389,CHAR(160)," "))," ",REPT(" ",60)),60)))&amp;".jpg")</f>
        <v/>
      </c>
    </row>
    <row r="2390" ht="42" customFormat="1" customHeight="1" s="240">
      <c r="A2390" s="268" t="n">
        <v>39362</v>
      </c>
      <c r="B2390" s="264" t="inlineStr">
        <is>
          <t>Supercheap Auto 1000, 7 October, 2007</t>
        </is>
      </c>
      <c r="C2390" s="264" t="n">
        <v>2</v>
      </c>
      <c r="D2390" s="264" t="n"/>
      <c r="E2390" s="264" t="n"/>
      <c r="F2390" s="264" t="n">
        <v>4</v>
      </c>
      <c r="G2390" s="264" t="inlineStr">
        <is>
          <t>Stone Brothers Racing</t>
        </is>
      </c>
      <c r="H2390" s="264" t="n"/>
      <c r="I2390" s="264" t="inlineStr">
        <is>
          <t>Jeld-Wen</t>
        </is>
      </c>
      <c r="J2390" s="264" t="inlineStr">
        <is>
          <t>Ford Falcon BF</t>
        </is>
      </c>
      <c r="K2390" s="264" t="n"/>
      <c r="L2390" s="264" t="inlineStr">
        <is>
          <t>James Courtney</t>
        </is>
      </c>
      <c r="M2390" s="264" t="inlineStr">
        <is>
          <t>AUS</t>
        </is>
      </c>
      <c r="N2390" s="697">
        <f>_xlfn.LET(_xlpm.d,_xlfn.XLOOKUP(L2390,'[1]Birth Dates'!$A:$A,'[1]Birth Dates'!$B:$B,"",0),IF(_xlpm.d=0,"",_xlpm.d))</f>
        <v/>
      </c>
      <c r="O2390" s="264">
        <f>IF(OR(N2390="",A2390="",NOT(ISNUMBER(N2390)),N2390&gt;A2390),"",DATEDIF(N2390,A2390,"Y")&amp;" years, "&amp;DATEDIF(N2390,A2390,"YM")&amp;" months, "&amp;DATEDIF(N2390,A2390,"MD")&amp;" days")</f>
        <v/>
      </c>
      <c r="P2390" s="264" t="inlineStr">
        <is>
          <t>David Besnard</t>
        </is>
      </c>
      <c r="Q2390" s="264" t="inlineStr">
        <is>
          <t>AUS</t>
        </is>
      </c>
      <c r="R2390" s="697">
        <f>_xlfn.LET(_xlpm.d,_xlfn.XLOOKUP(P2390,'[1]Birth Dates'!$A:$A,'[1]Birth Dates'!$B:$B,"",0),IF(_xlpm.d=0,"",_xlpm.d))</f>
        <v/>
      </c>
      <c r="S2390" s="264">
        <f>IF(OR(R2390="",A2390="",NOT(ISNUMBER(R2390)),R2390&gt;A2390),"",DATEDIF(R2390,A2390,"Y")&amp;" years, "&amp;DATEDIF(R2390,A2390,"YM")&amp;" months, "&amp;DATEDIF(R2390,A2390,"MD")&amp;" days")</f>
        <v/>
      </c>
      <c r="T2390" s="264" t="n"/>
      <c r="U2390" s="264" t="n"/>
      <c r="V2390" s="697">
        <f>_xlfn.LET(_xlpm.d,_xlfn.XLOOKUP(T2390,'[1]Birth Dates'!$A:$A,'[1]Birth Dates'!$B:$B,"",0),IF(_xlpm.d=0,"",_xlpm.d))</f>
        <v/>
      </c>
      <c r="W2390" s="264">
        <f>IF(OR(V2390="",A2390="",NOT(ISNUMBER(V2390)),V2390&gt;A2390),"",DATEDIF(V2390,A2390,"Y")&amp;" years, "&amp;DATEDIF(V2390,A2390,"YM")&amp;" months, "&amp;DATEDIF(V2390,A2390,"MD")&amp;" days")</f>
        <v/>
      </c>
      <c r="X2390" s="264" t="n"/>
      <c r="Y2390" s="264" t="n"/>
      <c r="Z2390" s="264" t="n"/>
      <c r="AA2390" s="264" t="n"/>
      <c r="AB2390" s="264" t="n">
        <v>5</v>
      </c>
      <c r="AC2390" s="264" t="n">
        <v>13</v>
      </c>
      <c r="AD2390" s="264" t="n">
        <v>12</v>
      </c>
      <c r="AE2390" s="581" t="inlineStr">
        <is>
          <t>2:07.9040</t>
        </is>
      </c>
      <c r="AF2390" s="418">
        <f>IF(OR(AE2390="",AE2390="",AE2390=0),"",6.213/(AE2390*24))</f>
        <v/>
      </c>
      <c r="AG2390" s="269" t="n">
        <v>8</v>
      </c>
      <c r="AH2390" s="581" t="inlineStr">
        <is>
          <t>2:08.3910</t>
        </is>
      </c>
      <c r="AI2390" s="418">
        <f>IF(OR(AH2390="",AH2390="",AH2390=0),"",6.213/(AH2390*24))</f>
        <v/>
      </c>
      <c r="AJ2390" s="175">
        <f>IF(AND(ISNUMBER(AB2390),ISNUMBER(AG2390)),AB2390-AG2390,"")</f>
        <v/>
      </c>
      <c r="AK2390" s="264" t="n"/>
      <c r="AL2390" s="264" t="n">
        <v>161</v>
      </c>
      <c r="AM2390" s="722" t="n">
        <v>0.2702641435185185</v>
      </c>
      <c r="AN2390" s="671">
        <f>IF(OR(AL2390="",AM2390="",AM2390=0),"",AL2390*6.213/(AM2390*24))</f>
        <v/>
      </c>
      <c r="AO2390" s="477">
        <f>IF(AND(AL2390=AL2389,AM2390&lt;&gt;"",AM2389&lt;&gt;""),AM2390-AM2389,"")</f>
        <v/>
      </c>
      <c r="AP2390" s="264" t="n">
        <v>140</v>
      </c>
      <c r="AQ2390" s="581" t="inlineStr">
        <is>
          <t>2:08.9730</t>
        </is>
      </c>
      <c r="AR2390" s="439">
        <f>IF(OR(AQ2390="",AQ2390="",AQ2390=0),"",6.213/(AQ2390*24))</f>
        <v/>
      </c>
      <c r="AS2390" s="436">
        <f>IF(OR(NOT(ISNUMBER(C2390)),NOT(ISNUMBER(AB2390))),"",IF(AG2390&lt;&gt;"",AG2390,AB2390)-C2390)</f>
        <v/>
      </c>
      <c r="AT2390" s="266" t="n"/>
      <c r="AU2390" s="267">
        <f>IF($B2390="","",TEXT($A2390,"yyyymmdd")&amp;"_P"&amp;$C2390&amp;"_C"&amp;$F2390&amp;"_"&amp;TRIM(RIGHT(SUBSTITUTE(TRIM(SUBSTITUTE($L2390,CHAR(160)," "))," ",REPT(" ",60)),60))&amp;IF($P2390="","","-"&amp;TRIM(RIGHT(SUBSTITUTE(TRIM(SUBSTITUTE($P2390,CHAR(160)," "))," ",REPT(" ",60)),60)))&amp;IF($T2390="","","-"&amp;TRIM(RIGHT(SUBSTITUTE(TRIM(SUBSTITUTE($T2390,CHAR(160)," "))," ",REPT(" ",60)),60)))&amp;".jpg")</f>
        <v/>
      </c>
    </row>
    <row r="2391" ht="42" customHeight="1">
      <c r="A2391" s="268" t="n">
        <v>39362</v>
      </c>
      <c r="B2391" s="264" t="inlineStr">
        <is>
          <t>Supercheap Auto 1000, 7 October, 2007</t>
        </is>
      </c>
      <c r="C2391" s="264" t="n">
        <v>3</v>
      </c>
      <c r="D2391" s="264" t="n"/>
      <c r="E2391" s="264" t="n"/>
      <c r="F2391" s="264" t="n">
        <v>17</v>
      </c>
      <c r="G2391" s="264" t="inlineStr">
        <is>
          <t>Dick Johnson Racing</t>
        </is>
      </c>
      <c r="H2391" s="264" t="n"/>
      <c r="I2391" s="264" t="inlineStr">
        <is>
          <t>Jim Beam Cola</t>
        </is>
      </c>
      <c r="J2391" s="264" t="inlineStr">
        <is>
          <t>Ford Falcon BF</t>
        </is>
      </c>
      <c r="K2391" s="264" t="n"/>
      <c r="L2391" s="264" t="inlineStr">
        <is>
          <t>Steven Johnson</t>
        </is>
      </c>
      <c r="M2391" s="264" t="inlineStr">
        <is>
          <t>AUS</t>
        </is>
      </c>
      <c r="N2391" s="697">
        <f>_xlfn.LET(_xlpm.d,_xlfn.XLOOKUP(L2391,'[1]Birth Dates'!$A:$A,'[1]Birth Dates'!$B:$B,"",0),IF(_xlpm.d=0,"",_xlpm.d))</f>
        <v/>
      </c>
      <c r="O2391" s="264">
        <f>IF(OR(N2391="",A2391="",NOT(ISNUMBER(N2391)),N2391&gt;A2391),"",DATEDIF(N2391,A2391,"Y")&amp;" years, "&amp;DATEDIF(N2391,A2391,"YM")&amp;" months, "&amp;DATEDIF(N2391,A2391,"MD")&amp;" days")</f>
        <v/>
      </c>
      <c r="P2391" s="264" t="inlineStr">
        <is>
          <t>Will Davison</t>
        </is>
      </c>
      <c r="Q2391" s="264" t="inlineStr">
        <is>
          <t>AUS</t>
        </is>
      </c>
      <c r="R2391" s="697">
        <f>_xlfn.LET(_xlpm.d,_xlfn.XLOOKUP(P2391,'[1]Birth Dates'!$A:$A,'[1]Birth Dates'!$B:$B,"",0),IF(_xlpm.d=0,"",_xlpm.d))</f>
        <v/>
      </c>
      <c r="S2391" s="264">
        <f>IF(OR(R2391="",A2391="",NOT(ISNUMBER(R2391)),R2391&gt;A2391),"",DATEDIF(R2391,A2391,"Y")&amp;" years, "&amp;DATEDIF(R2391,A2391,"YM")&amp;" months, "&amp;DATEDIF(R2391,A2391,"MD")&amp;" days")</f>
        <v/>
      </c>
      <c r="T2391" s="264" t="n"/>
      <c r="U2391" s="264" t="n"/>
      <c r="V2391" s="697">
        <f>_xlfn.LET(_xlpm.d,_xlfn.XLOOKUP(T2391,'[1]Birth Dates'!$A:$A,'[1]Birth Dates'!$B:$B,"",0),IF(_xlpm.d=0,"",_xlpm.d))</f>
        <v/>
      </c>
      <c r="W2391" s="264">
        <f>IF(OR(V2391="",A2391="",NOT(ISNUMBER(V2391)),V2391&gt;A2391),"",DATEDIF(V2391,A2391,"Y")&amp;" years, "&amp;DATEDIF(V2391,A2391,"YM")&amp;" months, "&amp;DATEDIF(V2391,A2391,"MD")&amp;" days")</f>
        <v/>
      </c>
      <c r="X2391" s="264" t="n"/>
      <c r="Y2391" s="264" t="n"/>
      <c r="Z2391" s="264" t="n"/>
      <c r="AA2391" s="264" t="n"/>
      <c r="AB2391" s="264" t="n">
        <v>8</v>
      </c>
      <c r="AC2391" s="264" t="n">
        <v>14</v>
      </c>
      <c r="AD2391" s="264" t="n">
        <v>8</v>
      </c>
      <c r="AE2391" s="581" t="inlineStr">
        <is>
          <t>2:08.0880</t>
        </is>
      </c>
      <c r="AF2391" s="418">
        <f>IF(OR(AE2391="",AE2391="",AE2391=0),"",6.213/(AE2391*24))</f>
        <v/>
      </c>
      <c r="AG2391" s="269" t="n">
        <v>4</v>
      </c>
      <c r="AH2391" s="581" t="inlineStr">
        <is>
          <t>2:08.0780</t>
        </is>
      </c>
      <c r="AI2391" s="418">
        <f>IF(OR(AH2391="",AH2391="",AH2391=0),"",6.213/(AH2391*24))</f>
        <v/>
      </c>
      <c r="AJ2391" s="175">
        <f>IF(AND(ISNUMBER(AB2391),ISNUMBER(AG2391)),AB2391-AG2391,"")</f>
        <v/>
      </c>
      <c r="AK2391" s="264" t="n"/>
      <c r="AL2391" s="264" t="n">
        <v>161</v>
      </c>
      <c r="AM2391" s="722" t="n">
        <v>0.2702663773148148</v>
      </c>
      <c r="AN2391" s="671">
        <f>IF(OR(AL2391="",AM2391="",AM2391=0),"",AL2391*6.213/(AM2391*24))</f>
        <v/>
      </c>
      <c r="AO2391" s="477">
        <f>IF(AND(AL2391=AL2390,AM2391&lt;&gt;"",AM2390&lt;&gt;""),AM2391-AM2390,"")</f>
        <v/>
      </c>
      <c r="AP2391" s="264" t="n">
        <v>129</v>
      </c>
      <c r="AQ2391" s="581" t="inlineStr">
        <is>
          <t>2:08.6613</t>
        </is>
      </c>
      <c r="AR2391" s="439">
        <f>IF(OR(AQ2391="",AQ2391="",AQ2391=0),"",6.213/(AQ2391*24))</f>
        <v/>
      </c>
      <c r="AS2391" s="436">
        <f>IF(OR(NOT(ISNUMBER(C2391)),NOT(ISNUMBER(AB2391))),"",IF(AG2391&lt;&gt;"",AG2391,AB2391)-C2391)</f>
        <v/>
      </c>
      <c r="AT2391" s="270" t="n"/>
      <c r="AU2391" s="271">
        <f>IF($B2391="","",TEXT($A2391,"yyyymmdd")&amp;"_P"&amp;$C2391&amp;"_C"&amp;$F2391&amp;"_"&amp;TRIM(RIGHT(SUBSTITUTE(TRIM(SUBSTITUTE($L2391,CHAR(160)," "))," ",REPT(" ",60)),60))&amp;IF($P2391="","","-"&amp;TRIM(RIGHT(SUBSTITUTE(TRIM(SUBSTITUTE($P2391,CHAR(160)," "))," ",REPT(" ",60)),60)))&amp;IF($T2391="","","-"&amp;TRIM(RIGHT(SUBSTITUTE(TRIM(SUBSTITUTE($T2391,CHAR(160)," "))," ",REPT(" ",60)),60)))&amp;".jpg")</f>
        <v/>
      </c>
    </row>
    <row r="2392" ht="42" customHeight="1">
      <c r="A2392" s="268" t="n">
        <v>39362</v>
      </c>
      <c r="B2392" s="264" t="inlineStr">
        <is>
          <t>Supercheap Auto 1000, 7 October, 2007</t>
        </is>
      </c>
      <c r="C2392" s="264" t="n">
        <v>4</v>
      </c>
      <c r="D2392" s="264" t="n"/>
      <c r="E2392" s="264" t="n"/>
      <c r="F2392" s="264" t="n">
        <v>51</v>
      </c>
      <c r="G2392" s="264" t="inlineStr">
        <is>
          <t>Tasman Motorsport</t>
        </is>
      </c>
      <c r="H2392" s="264" t="n"/>
      <c r="I2392" s="264" t="inlineStr">
        <is>
          <t>Firepower</t>
        </is>
      </c>
      <c r="J2392" s="264" t="inlineStr">
        <is>
          <t>Holden Commodore VE</t>
        </is>
      </c>
      <c r="K2392" s="264" t="n"/>
      <c r="L2392" s="264" t="inlineStr">
        <is>
          <t>Greg Murphy</t>
        </is>
      </c>
      <c r="M2392" s="264" t="inlineStr">
        <is>
          <t>NZL</t>
        </is>
      </c>
      <c r="N2392" s="697">
        <f>_xlfn.LET(_xlpm.d,_xlfn.XLOOKUP(L2392,'[1]Birth Dates'!$A:$A,'[1]Birth Dates'!$B:$B,"",0),IF(_xlpm.d=0,"",_xlpm.d))</f>
        <v/>
      </c>
      <c r="O2392" s="264">
        <f>IF(OR(N2392="",A2392="",NOT(ISNUMBER(N2392)),N2392&gt;A2392),"",DATEDIF(N2392,A2392,"Y")&amp;" years, "&amp;DATEDIF(N2392,A2392,"YM")&amp;" months, "&amp;DATEDIF(N2392,A2392,"MD")&amp;" days")</f>
        <v/>
      </c>
      <c r="P2392" s="264" t="inlineStr">
        <is>
          <t>Jason Richards</t>
        </is>
      </c>
      <c r="Q2392" s="264" t="inlineStr">
        <is>
          <t>NZL</t>
        </is>
      </c>
      <c r="R2392" s="697">
        <f>_xlfn.LET(_xlpm.d,_xlfn.XLOOKUP(P2392,'[1]Birth Dates'!$A:$A,'[1]Birth Dates'!$B:$B,"",0),IF(_xlpm.d=0,"",_xlpm.d))</f>
        <v/>
      </c>
      <c r="S2392" s="264">
        <f>IF(OR(R2392="",A2392="",NOT(ISNUMBER(R2392)),R2392&gt;A2392),"",DATEDIF(R2392,A2392,"Y")&amp;" years, "&amp;DATEDIF(R2392,A2392,"YM")&amp;" months, "&amp;DATEDIF(R2392,A2392,"MD")&amp;" days")</f>
        <v/>
      </c>
      <c r="T2392" s="264" t="n"/>
      <c r="U2392" s="264" t="n"/>
      <c r="V2392" s="697">
        <f>_xlfn.LET(_xlpm.d,_xlfn.XLOOKUP(T2392,'[1]Birth Dates'!$A:$A,'[1]Birth Dates'!$B:$B,"",0),IF(_xlpm.d=0,"",_xlpm.d))</f>
        <v/>
      </c>
      <c r="W2392" s="264">
        <f>IF(OR(V2392="",A2392="",NOT(ISNUMBER(V2392)),V2392&gt;A2392),"",DATEDIF(V2392,A2392,"Y")&amp;" years, "&amp;DATEDIF(V2392,A2392,"YM")&amp;" months, "&amp;DATEDIF(V2392,A2392,"MD")&amp;" days")</f>
        <v/>
      </c>
      <c r="X2392" s="264" t="n"/>
      <c r="Y2392" s="264" t="n"/>
      <c r="Z2392" s="264" t="n"/>
      <c r="AA2392" s="264" t="n"/>
      <c r="AB2392" s="264" t="n">
        <v>7</v>
      </c>
      <c r="AC2392" s="264" t="n">
        <v>18</v>
      </c>
      <c r="AD2392" s="264" t="n">
        <v>15</v>
      </c>
      <c r="AE2392" s="581" t="inlineStr">
        <is>
          <t>2:08.0330</t>
        </is>
      </c>
      <c r="AF2392" s="418">
        <f>IF(OR(AE2392="",AE2392="",AE2392=0),"",6.213/(AE2392*24))</f>
        <v/>
      </c>
      <c r="AG2392" s="269" t="n">
        <v>7</v>
      </c>
      <c r="AH2392" s="581" t="inlineStr">
        <is>
          <t>2:08.3670</t>
        </is>
      </c>
      <c r="AI2392" s="418">
        <f>IF(OR(AH2392="",AH2392="",AH2392=0),"",6.213/(AH2392*24))</f>
        <v/>
      </c>
      <c r="AJ2392" s="175">
        <f>IF(AND(ISNUMBER(AB2392),ISNUMBER(AG2392)),AB2392-AG2392,"")</f>
        <v/>
      </c>
      <c r="AK2392" s="264" t="n"/>
      <c r="AL2392" s="264" t="n">
        <v>161</v>
      </c>
      <c r="AM2392" s="722" t="n">
        <v>0.2702704861111111</v>
      </c>
      <c r="AN2392" s="671">
        <f>IF(OR(AL2392="",AM2392="",AM2392=0),"",AL2392*6.213/(AM2392*24))</f>
        <v/>
      </c>
      <c r="AO2392" s="477">
        <f>IF(AND(AL2392=AL2391,AM2392&lt;&gt;"",AM2391&lt;&gt;""),AM2392-AM2391,"")</f>
        <v/>
      </c>
      <c r="AP2392" s="264" t="n">
        <v>127</v>
      </c>
      <c r="AQ2392" s="581" t="inlineStr">
        <is>
          <t>2:09.0211</t>
        </is>
      </c>
      <c r="AR2392" s="439">
        <f>IF(OR(AQ2392="",AQ2392="",AQ2392=0),"",6.213/(AQ2392*24))</f>
        <v/>
      </c>
      <c r="AS2392" s="436">
        <f>IF(OR(NOT(ISNUMBER(C2392)),NOT(ISNUMBER(AB2392))),"",IF(AG2392&lt;&gt;"",AG2392,AB2392)-C2392)</f>
        <v/>
      </c>
      <c r="AT2392" s="270" t="n"/>
      <c r="AU2392" s="271">
        <f>IF($B2392="","",TEXT($A2392,"yyyymmdd")&amp;"_P"&amp;$C2392&amp;"_C"&amp;$F2392&amp;"_"&amp;TRIM(RIGHT(SUBSTITUTE(TRIM(SUBSTITUTE($L2392,CHAR(160)," "))," ",REPT(" ",60)),60))&amp;IF($P2392="","","-"&amp;TRIM(RIGHT(SUBSTITUTE(TRIM(SUBSTITUTE($P2392,CHAR(160)," "))," ",REPT(" ",60)),60)))&amp;IF($T2392="","","-"&amp;TRIM(RIGHT(SUBSTITUTE(TRIM(SUBSTITUTE($T2392,CHAR(160)," "))," ",REPT(" ",60)),60)))&amp;".jpg")</f>
        <v/>
      </c>
    </row>
    <row r="2393" ht="42" customHeight="1">
      <c r="A2393" s="268" t="n">
        <v>39362</v>
      </c>
      <c r="B2393" s="264" t="inlineStr">
        <is>
          <t>Supercheap Auto 1000, 7 October, 2007</t>
        </is>
      </c>
      <c r="C2393" s="264" t="n">
        <v>5</v>
      </c>
      <c r="D2393" s="264" t="n"/>
      <c r="E2393" s="264" t="n"/>
      <c r="F2393" s="264" t="n">
        <v>88</v>
      </c>
      <c r="G2393" s="264" t="inlineStr">
        <is>
          <t>Triple Eight Race Engineering</t>
        </is>
      </c>
      <c r="H2393" s="264" t="n"/>
      <c r="I2393" s="264" t="inlineStr">
        <is>
          <t>Vodafone</t>
        </is>
      </c>
      <c r="J2393" s="264" t="inlineStr">
        <is>
          <t>Ford Falcon BF</t>
        </is>
      </c>
      <c r="K2393" s="264" t="n"/>
      <c r="L2393" s="264" t="inlineStr">
        <is>
          <t>Richard Lyons</t>
        </is>
      </c>
      <c r="M2393" s="264" t="inlineStr">
        <is>
          <t>GBR</t>
        </is>
      </c>
      <c r="N2393" s="697">
        <f>_xlfn.LET(_xlpm.d,_xlfn.XLOOKUP(L2393,'[1]Birth Dates'!$A:$A,'[1]Birth Dates'!$B:$B,"",0),IF(_xlpm.d=0,"",_xlpm.d))</f>
        <v/>
      </c>
      <c r="O2393" s="264">
        <f>IF(OR(N2393="",A2393="",NOT(ISNUMBER(N2393)),N2393&gt;A2393),"",DATEDIF(N2393,A2393,"Y")&amp;" years, "&amp;DATEDIF(N2393,A2393,"YM")&amp;" months, "&amp;DATEDIF(N2393,A2393,"MD")&amp;" days")</f>
        <v/>
      </c>
      <c r="P2393" s="264" t="inlineStr">
        <is>
          <t>Allan Simonsen</t>
        </is>
      </c>
      <c r="Q2393" s="264" t="inlineStr">
        <is>
          <t>DNK</t>
        </is>
      </c>
      <c r="R2393" s="697">
        <f>_xlfn.LET(_xlpm.d,_xlfn.XLOOKUP(P2393,'[1]Birth Dates'!$A:$A,'[1]Birth Dates'!$B:$B,"",0),IF(_xlpm.d=0,"",_xlpm.d))</f>
        <v/>
      </c>
      <c r="S2393" s="264">
        <f>IF(OR(R2393="",A2393="",NOT(ISNUMBER(R2393)),R2393&gt;A2393),"",DATEDIF(R2393,A2393,"Y")&amp;" years, "&amp;DATEDIF(R2393,A2393,"YM")&amp;" months, "&amp;DATEDIF(R2393,A2393,"MD")&amp;" days")</f>
        <v/>
      </c>
      <c r="T2393" s="264" t="n"/>
      <c r="U2393" s="264" t="n"/>
      <c r="V2393" s="697">
        <f>_xlfn.LET(_xlpm.d,_xlfn.XLOOKUP(T2393,'[1]Birth Dates'!$A:$A,'[1]Birth Dates'!$B:$B,"",0),IF(_xlpm.d=0,"",_xlpm.d))</f>
        <v/>
      </c>
      <c r="W2393" s="264">
        <f>IF(OR(V2393="",A2393="",NOT(ISNUMBER(V2393)),V2393&gt;A2393),"",DATEDIF(V2393,A2393,"Y")&amp;" years, "&amp;DATEDIF(V2393,A2393,"YM")&amp;" months, "&amp;DATEDIF(V2393,A2393,"MD")&amp;" days")</f>
        <v/>
      </c>
      <c r="X2393" s="264" t="n"/>
      <c r="Y2393" s="264" t="n"/>
      <c r="Z2393" s="264" t="n"/>
      <c r="AA2393" s="264" t="n"/>
      <c r="AB2393" s="264" t="n">
        <v>16</v>
      </c>
      <c r="AC2393" s="264" t="n">
        <v>18</v>
      </c>
      <c r="AD2393" s="264" t="n">
        <v>14</v>
      </c>
      <c r="AE2393" s="581" t="inlineStr">
        <is>
          <t>2:08.9720</t>
        </is>
      </c>
      <c r="AF2393" s="418">
        <f>IF(OR(AE2393="",AE2393="",AE2393=0),"",6.213/(AE2393*24))</f>
        <v/>
      </c>
      <c r="AG2393" s="269" t="n"/>
      <c r="AH2393" s="581" t="inlineStr"/>
      <c r="AI2393" s="418">
        <f>IF(OR(AH2393="",AH2393="",AH2393=0),"",6.213/(AH2393*24))</f>
        <v/>
      </c>
      <c r="AJ2393" s="175">
        <f>IF(AND(ISNUMBER(AB2393),ISNUMBER(AG2393)),AB2393-AG2393,"")</f>
        <v/>
      </c>
      <c r="AK2393" s="264" t="n"/>
      <c r="AL2393" s="264" t="n">
        <v>161</v>
      </c>
      <c r="AM2393" s="722" t="n">
        <v>0.2703531365740741</v>
      </c>
      <c r="AN2393" s="671">
        <f>IF(OR(AL2393="",AM2393="",AM2393=0),"",AL2393*6.213/(AM2393*24))</f>
        <v/>
      </c>
      <c r="AO2393" s="477">
        <f>IF(AND(AL2393=AL2392,AM2393&lt;&gt;"",AM2392&lt;&gt;""),AM2393-AM2392,"")</f>
        <v/>
      </c>
      <c r="AP2393" s="264" t="n">
        <v>141</v>
      </c>
      <c r="AQ2393" s="581" t="inlineStr">
        <is>
          <t>2:08.8859</t>
        </is>
      </c>
      <c r="AR2393" s="439">
        <f>IF(OR(AQ2393="",AQ2393="",AQ2393=0),"",6.213/(AQ2393*24))</f>
        <v/>
      </c>
      <c r="AS2393" s="436">
        <f>IF(OR(NOT(ISNUMBER(C2393)),NOT(ISNUMBER(AB2393))),"",IF(AG2393&lt;&gt;"",AG2393,AB2393)-C2393)</f>
        <v/>
      </c>
      <c r="AT2393" s="270" t="n"/>
      <c r="AU2393" s="271">
        <f>IF($B2393="","",TEXT($A2393,"yyyymmdd")&amp;"_P"&amp;$C2393&amp;"_C"&amp;$F2393&amp;"_"&amp;TRIM(RIGHT(SUBSTITUTE(TRIM(SUBSTITUTE($L2393,CHAR(160)," "))," ",REPT(" ",60)),60))&amp;IF($P2393="","","-"&amp;TRIM(RIGHT(SUBSTITUTE(TRIM(SUBSTITUTE($P2393,CHAR(160)," "))," ",REPT(" ",60)),60)))&amp;IF($T2393="","","-"&amp;TRIM(RIGHT(SUBSTITUTE(TRIM(SUBSTITUTE($T2393,CHAR(160)," "))," ",REPT(" ",60)),60)))&amp;".jpg")</f>
        <v/>
      </c>
    </row>
    <row r="2394" ht="42" customHeight="1">
      <c r="A2394" s="268" t="n">
        <v>39362</v>
      </c>
      <c r="B2394" s="264" t="inlineStr">
        <is>
          <t>Supercheap Auto 1000, 7 October, 2007</t>
        </is>
      </c>
      <c r="C2394" s="264" t="n">
        <v>6</v>
      </c>
      <c r="D2394" s="264" t="n"/>
      <c r="E2394" s="264" t="n"/>
      <c r="F2394" s="264" t="n">
        <v>55</v>
      </c>
      <c r="G2394" s="264" t="inlineStr">
        <is>
          <t>Rod Nash Racing</t>
        </is>
      </c>
      <c r="H2394" s="264" t="n"/>
      <c r="I2394" s="264" t="inlineStr">
        <is>
          <t>Autobarn Garage Tuff</t>
        </is>
      </c>
      <c r="J2394" s="264" t="inlineStr">
        <is>
          <t>Holden Commodore VZ</t>
        </is>
      </c>
      <c r="K2394" s="264" t="n"/>
      <c r="L2394" s="264" t="inlineStr">
        <is>
          <t>Steve Owen</t>
        </is>
      </c>
      <c r="M2394" s="264" t="inlineStr">
        <is>
          <t>AUS</t>
        </is>
      </c>
      <c r="N2394" s="697">
        <f>_xlfn.LET(_xlpm.d,_xlfn.XLOOKUP(L2394,'[1]Birth Dates'!$A:$A,'[1]Birth Dates'!$B:$B,"",0),IF(_xlpm.d=0,"",_xlpm.d))</f>
        <v/>
      </c>
      <c r="O2394" s="264">
        <f>IF(OR(N2394="",A2394="",NOT(ISNUMBER(N2394)),N2394&gt;A2394),"",DATEDIF(N2394,A2394,"Y")&amp;" years, "&amp;DATEDIF(N2394,A2394,"YM")&amp;" months, "&amp;DATEDIF(N2394,A2394,"MD")&amp;" days")</f>
        <v/>
      </c>
      <c r="P2394" s="264" t="inlineStr">
        <is>
          <t>Tony D'Alberto</t>
        </is>
      </c>
      <c r="Q2394" s="264" t="inlineStr">
        <is>
          <t>AUS</t>
        </is>
      </c>
      <c r="R2394" s="697">
        <f>_xlfn.LET(_xlpm.d,_xlfn.XLOOKUP(P2394,'[1]Birth Dates'!$A:$A,'[1]Birth Dates'!$B:$B,"",0),IF(_xlpm.d=0,"",_xlpm.d))</f>
        <v/>
      </c>
      <c r="S2394" s="264">
        <f>IF(OR(R2394="",A2394="",NOT(ISNUMBER(R2394)),R2394&gt;A2394),"",DATEDIF(R2394,A2394,"Y")&amp;" years, "&amp;DATEDIF(R2394,A2394,"YM")&amp;" months, "&amp;DATEDIF(R2394,A2394,"MD")&amp;" days")</f>
        <v/>
      </c>
      <c r="T2394" s="264" t="n"/>
      <c r="U2394" s="264" t="n"/>
      <c r="V2394" s="697">
        <f>_xlfn.LET(_xlpm.d,_xlfn.XLOOKUP(T2394,'[1]Birth Dates'!$A:$A,'[1]Birth Dates'!$B:$B,"",0),IF(_xlpm.d=0,"",_xlpm.d))</f>
        <v/>
      </c>
      <c r="W2394" s="264">
        <f>IF(OR(V2394="",A2394="",NOT(ISNUMBER(V2394)),V2394&gt;A2394),"",DATEDIF(V2394,A2394,"Y")&amp;" years, "&amp;DATEDIF(V2394,A2394,"YM")&amp;" months, "&amp;DATEDIF(V2394,A2394,"MD")&amp;" days")</f>
        <v/>
      </c>
      <c r="X2394" s="264" t="n"/>
      <c r="Y2394" s="264" t="n"/>
      <c r="Z2394" s="264" t="n"/>
      <c r="AA2394" s="264" t="n"/>
      <c r="AB2394" s="264" t="n">
        <v>23</v>
      </c>
      <c r="AC2394" s="264" t="n">
        <v>7</v>
      </c>
      <c r="AD2394" s="264" t="n">
        <v>7</v>
      </c>
      <c r="AE2394" s="581" t="inlineStr">
        <is>
          <t>2:09.7820</t>
        </is>
      </c>
      <c r="AF2394" s="418">
        <f>IF(OR(AE2394="",AE2394="",AE2394=0),"",6.213/(AE2394*24))</f>
        <v/>
      </c>
      <c r="AG2394" s="269" t="n"/>
      <c r="AH2394" s="581" t="inlineStr"/>
      <c r="AI2394" s="418">
        <f>IF(OR(AH2394="",AH2394="",AH2394=0),"",6.213/(AH2394*24))</f>
        <v/>
      </c>
      <c r="AJ2394" s="175">
        <f>IF(AND(ISNUMBER(AB2394),ISNUMBER(AG2394)),AB2394-AG2394,"")</f>
        <v/>
      </c>
      <c r="AK2394" s="264" t="n"/>
      <c r="AL2394" s="264" t="n">
        <v>161</v>
      </c>
      <c r="AM2394" s="722" t="n">
        <v>0.2703649074074074</v>
      </c>
      <c r="AN2394" s="671">
        <f>IF(OR(AL2394="",AM2394="",AM2394=0),"",AL2394*6.213/(AM2394*24))</f>
        <v/>
      </c>
      <c r="AO2394" s="477">
        <f>IF(AND(AL2394=AL2393,AM2394&lt;&gt;"",AM2393&lt;&gt;""),AM2394-AM2393,"")</f>
        <v/>
      </c>
      <c r="AP2394" s="264" t="n">
        <v>135</v>
      </c>
      <c r="AQ2394" s="581" t="inlineStr">
        <is>
          <t>2:09.6650</t>
        </is>
      </c>
      <c r="AR2394" s="439">
        <f>IF(OR(AQ2394="",AQ2394="",AQ2394=0),"",6.213/(AQ2394*24))</f>
        <v/>
      </c>
      <c r="AS2394" s="436">
        <f>IF(OR(NOT(ISNUMBER(C2394)),NOT(ISNUMBER(AB2394))),"",IF(AG2394&lt;&gt;"",AG2394,AB2394)-C2394)</f>
        <v/>
      </c>
      <c r="AT2394" s="270" t="n"/>
      <c r="AU2394" s="271">
        <f>IF($B2394="","",TEXT($A2394,"yyyymmdd")&amp;"_P"&amp;$C2394&amp;"_C"&amp;$F2394&amp;"_"&amp;TRIM(RIGHT(SUBSTITUTE(TRIM(SUBSTITUTE($L2394,CHAR(160)," "))," ",REPT(" ",60)),60))&amp;IF($P2394="","","-"&amp;TRIM(RIGHT(SUBSTITUTE(TRIM(SUBSTITUTE($P2394,CHAR(160)," "))," ",REPT(" ",60)),60)))&amp;IF($T2394="","","-"&amp;TRIM(RIGHT(SUBSTITUTE(TRIM(SUBSTITUTE($T2394,CHAR(160)," "))," ",REPT(" ",60)),60)))&amp;".jpg")</f>
        <v/>
      </c>
    </row>
    <row r="2395" ht="42" customHeight="1">
      <c r="A2395" s="268" t="n">
        <v>39362</v>
      </c>
      <c r="B2395" s="264" t="inlineStr">
        <is>
          <t>Supercheap Auto 1000, 7 October, 2007</t>
        </is>
      </c>
      <c r="C2395" s="264" t="n">
        <v>7</v>
      </c>
      <c r="D2395" s="264" t="n"/>
      <c r="E2395" s="264" t="n"/>
      <c r="F2395" s="264" t="n">
        <v>8</v>
      </c>
      <c r="G2395" s="264" t="inlineStr">
        <is>
          <t>WPS Racing</t>
        </is>
      </c>
      <c r="H2395" s="264" t="n"/>
      <c r="I2395" s="264" t="inlineStr">
        <is>
          <t>WOW Sight &amp; Sound</t>
        </is>
      </c>
      <c r="J2395" s="264" t="inlineStr">
        <is>
          <t>Ford Falcon BF</t>
        </is>
      </c>
      <c r="K2395" s="264" t="n"/>
      <c r="L2395" s="264" t="inlineStr">
        <is>
          <t>Jason Bargwanna</t>
        </is>
      </c>
      <c r="M2395" s="264" t="inlineStr">
        <is>
          <t>AUS</t>
        </is>
      </c>
      <c r="N2395" s="697">
        <f>_xlfn.LET(_xlpm.d,_xlfn.XLOOKUP(L2395,'[1]Birth Dates'!$A:$A,'[1]Birth Dates'!$B:$B,"",0),IF(_xlpm.d=0,"",_xlpm.d))</f>
        <v/>
      </c>
      <c r="O2395" s="264">
        <f>IF(OR(N2395="",A2395="",NOT(ISNUMBER(N2395)),N2395&gt;A2395),"",DATEDIF(N2395,A2395,"Y")&amp;" years, "&amp;DATEDIF(N2395,A2395,"YM")&amp;" months, "&amp;DATEDIF(N2395,A2395,"MD")&amp;" days")</f>
        <v/>
      </c>
      <c r="P2395" s="264" t="inlineStr">
        <is>
          <t>Max Wilson</t>
        </is>
      </c>
      <c r="Q2395" s="264" t="inlineStr">
        <is>
          <t>BRA</t>
        </is>
      </c>
      <c r="R2395" s="697">
        <f>_xlfn.LET(_xlpm.d,_xlfn.XLOOKUP(P2395,'[1]Birth Dates'!$A:$A,'[1]Birth Dates'!$B:$B,"",0),IF(_xlpm.d=0,"",_xlpm.d))</f>
        <v/>
      </c>
      <c r="S2395" s="264">
        <f>IF(OR(R2395="",A2395="",NOT(ISNUMBER(R2395)),R2395&gt;A2395),"",DATEDIF(R2395,A2395,"Y")&amp;" years, "&amp;DATEDIF(R2395,A2395,"YM")&amp;" months, "&amp;DATEDIF(R2395,A2395,"MD")&amp;" days")</f>
        <v/>
      </c>
      <c r="T2395" s="264" t="n"/>
      <c r="U2395" s="264" t="n"/>
      <c r="V2395" s="697">
        <f>_xlfn.LET(_xlpm.d,_xlfn.XLOOKUP(T2395,'[1]Birth Dates'!$A:$A,'[1]Birth Dates'!$B:$B,"",0),IF(_xlpm.d=0,"",_xlpm.d))</f>
        <v/>
      </c>
      <c r="W2395" s="264">
        <f>IF(OR(V2395="",A2395="",NOT(ISNUMBER(V2395)),V2395&gt;A2395),"",DATEDIF(V2395,A2395,"Y")&amp;" years, "&amp;DATEDIF(V2395,A2395,"YM")&amp;" months, "&amp;DATEDIF(V2395,A2395,"MD")&amp;" days")</f>
        <v/>
      </c>
      <c r="X2395" s="264" t="n"/>
      <c r="Y2395" s="264" t="n"/>
      <c r="Z2395" s="264" t="n"/>
      <c r="AA2395" s="264" t="n"/>
      <c r="AB2395" s="264" t="n">
        <v>21</v>
      </c>
      <c r="AC2395" s="264" t="n">
        <v>10</v>
      </c>
      <c r="AD2395" s="264" t="n">
        <v>5</v>
      </c>
      <c r="AE2395" s="581" t="inlineStr">
        <is>
          <t>2:09.5380</t>
        </is>
      </c>
      <c r="AF2395" s="418">
        <f>IF(OR(AE2395="",AE2395="",AE2395=0),"",6.213/(AE2395*24))</f>
        <v/>
      </c>
      <c r="AG2395" s="269" t="n"/>
      <c r="AH2395" s="581" t="inlineStr"/>
      <c r="AI2395" s="418">
        <f>IF(OR(AH2395="",AH2395="",AH2395=0),"",6.213/(AH2395*24))</f>
        <v/>
      </c>
      <c r="AJ2395" s="175">
        <f>IF(AND(ISNUMBER(AB2395),ISNUMBER(AG2395)),AB2395-AG2395,"")</f>
        <v/>
      </c>
      <c r="AK2395" s="264" t="n"/>
      <c r="AL2395" s="264" t="n">
        <v>161</v>
      </c>
      <c r="AM2395" s="722" t="n">
        <v>0.2703938888888889</v>
      </c>
      <c r="AN2395" s="671">
        <f>IF(OR(AL2395="",AM2395="",AM2395=0),"",AL2395*6.213/(AM2395*24))</f>
        <v/>
      </c>
      <c r="AO2395" s="477">
        <f>IF(AND(AL2395=AL2394,AM2395&lt;&gt;"",AM2394&lt;&gt;""),AM2395-AM2394,"")</f>
        <v/>
      </c>
      <c r="AP2395" s="264" t="n">
        <v>76</v>
      </c>
      <c r="AQ2395" s="581" t="inlineStr">
        <is>
          <t>2:10.3414</t>
        </is>
      </c>
      <c r="AR2395" s="439">
        <f>IF(OR(AQ2395="",AQ2395="",AQ2395=0),"",6.213/(AQ2395*24))</f>
        <v/>
      </c>
      <c r="AS2395" s="436">
        <f>IF(OR(NOT(ISNUMBER(C2395)),NOT(ISNUMBER(AB2395))),"",IF(AG2395&lt;&gt;"",AG2395,AB2395)-C2395)</f>
        <v/>
      </c>
      <c r="AT2395" s="270" t="n"/>
      <c r="AU2395" s="271">
        <f>IF($B2395="","",TEXT($A2395,"yyyymmdd")&amp;"_P"&amp;$C2395&amp;"_C"&amp;$F2395&amp;"_"&amp;TRIM(RIGHT(SUBSTITUTE(TRIM(SUBSTITUTE($L2395,CHAR(160)," "))," ",REPT(" ",60)),60))&amp;IF($P2395="","","-"&amp;TRIM(RIGHT(SUBSTITUTE(TRIM(SUBSTITUTE($P2395,CHAR(160)," "))," ",REPT(" ",60)),60)))&amp;IF($T2395="","","-"&amp;TRIM(RIGHT(SUBSTITUTE(TRIM(SUBSTITUTE($T2395,CHAR(160)," "))," ",REPT(" ",60)),60)))&amp;".jpg")</f>
        <v/>
      </c>
    </row>
    <row r="2396" ht="42" customHeight="1">
      <c r="A2396" s="268" t="n">
        <v>39362</v>
      </c>
      <c r="B2396" s="264" t="inlineStr">
        <is>
          <t>Supercheap Auto 1000, 7 October, 2007</t>
        </is>
      </c>
      <c r="C2396" s="264" t="n">
        <v>8</v>
      </c>
      <c r="D2396" s="264" t="n"/>
      <c r="E2396" s="264" t="n"/>
      <c r="F2396" s="264" t="n">
        <v>18</v>
      </c>
      <c r="G2396" s="264" t="inlineStr">
        <is>
          <t>Dick Johnson Racing</t>
        </is>
      </c>
      <c r="H2396" s="264" t="n"/>
      <c r="I2396" s="264" t="inlineStr">
        <is>
          <t>Jim Beam Cola</t>
        </is>
      </c>
      <c r="J2396" s="264" t="inlineStr">
        <is>
          <t>Ford Falcon BF</t>
        </is>
      </c>
      <c r="K2396" s="264" t="n"/>
      <c r="L2396" s="264" t="inlineStr">
        <is>
          <t>Alex Davison</t>
        </is>
      </c>
      <c r="M2396" s="264" t="inlineStr">
        <is>
          <t>AUS</t>
        </is>
      </c>
      <c r="N2396" s="697">
        <f>_xlfn.LET(_xlpm.d,_xlfn.XLOOKUP(L2396,'[1]Birth Dates'!$A:$A,'[1]Birth Dates'!$B:$B,"",0),IF(_xlpm.d=0,"",_xlpm.d))</f>
        <v/>
      </c>
      <c r="O2396" s="264">
        <f>IF(OR(N2396="",A2396="",NOT(ISNUMBER(N2396)),N2396&gt;A2396),"",DATEDIF(N2396,A2396,"Y")&amp;" years, "&amp;DATEDIF(N2396,A2396,"YM")&amp;" months, "&amp;DATEDIF(N2396,A2396,"MD")&amp;" days")</f>
        <v/>
      </c>
      <c r="P2396" s="264" t="inlineStr">
        <is>
          <t>Andrew Thompson</t>
        </is>
      </c>
      <c r="Q2396" s="264" t="inlineStr">
        <is>
          <t>AUS</t>
        </is>
      </c>
      <c r="R2396" s="697">
        <f>_xlfn.LET(_xlpm.d,_xlfn.XLOOKUP(P2396,'[1]Birth Dates'!$A:$A,'[1]Birth Dates'!$B:$B,"",0),IF(_xlpm.d=0,"",_xlpm.d))</f>
        <v/>
      </c>
      <c r="S2396" s="264">
        <f>IF(OR(R2396="",A2396="",NOT(ISNUMBER(R2396)),R2396&gt;A2396),"",DATEDIF(R2396,A2396,"Y")&amp;" years, "&amp;DATEDIF(R2396,A2396,"YM")&amp;" months, "&amp;DATEDIF(R2396,A2396,"MD")&amp;" days")</f>
        <v/>
      </c>
      <c r="T2396" s="264" t="n"/>
      <c r="U2396" s="264" t="n"/>
      <c r="V2396" s="697">
        <f>_xlfn.LET(_xlpm.d,_xlfn.XLOOKUP(T2396,'[1]Birth Dates'!$A:$A,'[1]Birth Dates'!$B:$B,"",0),IF(_xlpm.d=0,"",_xlpm.d))</f>
        <v/>
      </c>
      <c r="W2396" s="264">
        <f>IF(OR(V2396="",A2396="",NOT(ISNUMBER(V2396)),V2396&gt;A2396),"",DATEDIF(V2396,A2396,"Y")&amp;" years, "&amp;DATEDIF(V2396,A2396,"YM")&amp;" months, "&amp;DATEDIF(V2396,A2396,"MD")&amp;" days")</f>
        <v/>
      </c>
      <c r="X2396" s="264" t="n"/>
      <c r="Y2396" s="264" t="n"/>
      <c r="Z2396" s="264" t="n"/>
      <c r="AA2396" s="264" t="n"/>
      <c r="AB2396" s="264" t="n">
        <v>20</v>
      </c>
      <c r="AC2396" s="264" t="n">
        <v>6</v>
      </c>
      <c r="AD2396" s="264" t="n"/>
      <c r="AE2396" s="581" t="inlineStr"/>
      <c r="AF2396" s="418">
        <f>IF(OR(AE2396="",AE2396="",AE2396=0),"",6.213/(AE2396*24))</f>
        <v/>
      </c>
      <c r="AG2396" s="269" t="n"/>
      <c r="AH2396" s="581" t="inlineStr"/>
      <c r="AI2396" s="418">
        <f>IF(OR(AH2396="",AH2396="",AH2396=0),"",6.213/(AH2396*24))</f>
        <v/>
      </c>
      <c r="AJ2396" s="175">
        <f>IF(AND(ISNUMBER(AB2396),ISNUMBER(AG2396)),AB2396-AG2396,"")</f>
        <v/>
      </c>
      <c r="AK2396" s="264" t="n"/>
      <c r="AL2396" s="264" t="n">
        <v>161</v>
      </c>
      <c r="AM2396" s="722" t="n">
        <v>0.2704264467592593</v>
      </c>
      <c r="AN2396" s="671">
        <f>IF(OR(AL2396="",AM2396="",AM2396=0),"",AL2396*6.213/(AM2396*24))</f>
        <v/>
      </c>
      <c r="AO2396" s="477">
        <f>IF(AND(AL2396=AL2395,AM2396&lt;&gt;"",AM2395&lt;&gt;""),AM2396-AM2395,"")</f>
        <v/>
      </c>
      <c r="AP2396" s="264" t="n">
        <v>128</v>
      </c>
      <c r="AQ2396" s="581" t="inlineStr">
        <is>
          <t>2:09.5355</t>
        </is>
      </c>
      <c r="AR2396" s="439">
        <f>IF(OR(AQ2396="",AQ2396="",AQ2396=0),"",6.213/(AQ2396*24))</f>
        <v/>
      </c>
      <c r="AS2396" s="436">
        <f>IF(OR(NOT(ISNUMBER(C2396)),NOT(ISNUMBER(AB2396))),"",IF(AG2396&lt;&gt;"",AG2396,AB2396)-C2396)</f>
        <v/>
      </c>
      <c r="AT2396" s="270" t="n"/>
      <c r="AU2396" s="271">
        <f>IF($B2396="","",TEXT($A2396,"yyyymmdd")&amp;"_P"&amp;$C2396&amp;"_C"&amp;$F2396&amp;"_"&amp;TRIM(RIGHT(SUBSTITUTE(TRIM(SUBSTITUTE($L2396,CHAR(160)," "))," ",REPT(" ",60)),60))&amp;IF($P2396="","","-"&amp;TRIM(RIGHT(SUBSTITUTE(TRIM(SUBSTITUTE($P2396,CHAR(160)," "))," ",REPT(" ",60)),60)))&amp;IF($T2396="","","-"&amp;TRIM(RIGHT(SUBSTITUTE(TRIM(SUBSTITUTE($T2396,CHAR(160)," "))," ",REPT(" ",60)),60)))&amp;".jpg")</f>
        <v/>
      </c>
    </row>
    <row r="2397" ht="42" customHeight="1">
      <c r="A2397" s="268" t="n">
        <v>39362</v>
      </c>
      <c r="B2397" s="264" t="inlineStr">
        <is>
          <t>Supercheap Auto 1000, 7 October, 2007</t>
        </is>
      </c>
      <c r="C2397" s="264" t="n">
        <v>9</v>
      </c>
      <c r="D2397" s="264" t="n"/>
      <c r="E2397" s="264" t="n"/>
      <c r="F2397" s="264" t="n">
        <v>34</v>
      </c>
      <c r="G2397" s="264" t="inlineStr">
        <is>
          <t>Garry Rogers Motorsport</t>
        </is>
      </c>
      <c r="H2397" s="264" t="n"/>
      <c r="I2397" s="264" t="inlineStr">
        <is>
          <t>Valvoline, Cummins</t>
        </is>
      </c>
      <c r="J2397" s="264" t="inlineStr">
        <is>
          <t>Holden Commodore VE</t>
        </is>
      </c>
      <c r="K2397" s="264" t="n"/>
      <c r="L2397" s="264" t="inlineStr">
        <is>
          <t>Greg Ritter</t>
        </is>
      </c>
      <c r="M2397" s="264" t="inlineStr">
        <is>
          <t>AUS</t>
        </is>
      </c>
      <c r="N2397" s="697">
        <f>_xlfn.LET(_xlpm.d,_xlfn.XLOOKUP(L2397,'[1]Birth Dates'!$A:$A,'[1]Birth Dates'!$B:$B,"",0),IF(_xlpm.d=0,"",_xlpm.d))</f>
        <v/>
      </c>
      <c r="O2397" s="264">
        <f>IF(OR(N2397="",A2397="",NOT(ISNUMBER(N2397)),N2397&gt;A2397),"",DATEDIF(N2397,A2397,"Y")&amp;" years, "&amp;DATEDIF(N2397,A2397,"YM")&amp;" months, "&amp;DATEDIF(N2397,A2397,"MD")&amp;" days")</f>
        <v/>
      </c>
      <c r="P2397" s="264" t="inlineStr">
        <is>
          <t>Cameron McLean</t>
        </is>
      </c>
      <c r="Q2397" s="264" t="inlineStr">
        <is>
          <t>AUS</t>
        </is>
      </c>
      <c r="R2397" s="697">
        <f>_xlfn.LET(_xlpm.d,_xlfn.XLOOKUP(P2397,'[1]Birth Dates'!$A:$A,'[1]Birth Dates'!$B:$B,"",0),IF(_xlpm.d=0,"",_xlpm.d))</f>
        <v/>
      </c>
      <c r="S2397" s="264">
        <f>IF(OR(R2397="",A2397="",NOT(ISNUMBER(R2397)),R2397&gt;A2397),"",DATEDIF(R2397,A2397,"Y")&amp;" years, "&amp;DATEDIF(R2397,A2397,"YM")&amp;" months, "&amp;DATEDIF(R2397,A2397,"MD")&amp;" days")</f>
        <v/>
      </c>
      <c r="T2397" s="264" t="n"/>
      <c r="U2397" s="264" t="n"/>
      <c r="V2397" s="697">
        <f>_xlfn.LET(_xlpm.d,_xlfn.XLOOKUP(T2397,'[1]Birth Dates'!$A:$A,'[1]Birth Dates'!$B:$B,"",0),IF(_xlpm.d=0,"",_xlpm.d))</f>
        <v/>
      </c>
      <c r="W2397" s="264">
        <f>IF(OR(V2397="",A2397="",NOT(ISNUMBER(V2397)),V2397&gt;A2397),"",DATEDIF(V2397,A2397,"Y")&amp;" years, "&amp;DATEDIF(V2397,A2397,"YM")&amp;" months, "&amp;DATEDIF(V2397,A2397,"MD")&amp;" days")</f>
        <v/>
      </c>
      <c r="X2397" s="264" t="n"/>
      <c r="Y2397" s="264" t="n"/>
      <c r="Z2397" s="264" t="n"/>
      <c r="AA2397" s="264" t="n"/>
      <c r="AB2397" s="264" t="n">
        <v>11</v>
      </c>
      <c r="AC2397" s="264" t="n">
        <v>20</v>
      </c>
      <c r="AD2397" s="264" t="n">
        <v>16</v>
      </c>
      <c r="AE2397" s="581" t="inlineStr">
        <is>
          <t>2:08.4010</t>
        </is>
      </c>
      <c r="AF2397" s="418">
        <f>IF(OR(AE2397="",AE2397="",AE2397=0),"",6.213/(AE2397*24))</f>
        <v/>
      </c>
      <c r="AG2397" s="269" t="n"/>
      <c r="AH2397" s="581" t="inlineStr"/>
      <c r="AI2397" s="418">
        <f>IF(OR(AH2397="",AH2397="",AH2397=0),"",6.213/(AH2397*24))</f>
        <v/>
      </c>
      <c r="AJ2397" s="175">
        <f>IF(AND(ISNUMBER(AB2397),ISNUMBER(AG2397)),AB2397-AG2397,"")</f>
        <v/>
      </c>
      <c r="AK2397" s="264" t="n"/>
      <c r="AL2397" s="264" t="n">
        <v>161</v>
      </c>
      <c r="AM2397" s="722" t="n">
        <v>0.2704638773148149</v>
      </c>
      <c r="AN2397" s="671">
        <f>IF(OR(AL2397="",AM2397="",AM2397=0),"",AL2397*6.213/(AM2397*24))</f>
        <v/>
      </c>
      <c r="AO2397" s="477">
        <f>IF(AND(AL2397=AL2396,AM2397&lt;&gt;"",AM2396&lt;&gt;""),AM2397-AM2396,"")</f>
        <v/>
      </c>
      <c r="AP2397" s="264" t="n">
        <v>77</v>
      </c>
      <c r="AQ2397" s="581" t="inlineStr">
        <is>
          <t>2:09.3960</t>
        </is>
      </c>
      <c r="AR2397" s="439">
        <f>IF(OR(AQ2397="",AQ2397="",AQ2397=0),"",6.213/(AQ2397*24))</f>
        <v/>
      </c>
      <c r="AS2397" s="436">
        <f>IF(OR(NOT(ISNUMBER(C2397)),NOT(ISNUMBER(AB2397))),"",IF(AG2397&lt;&gt;"",AG2397,AB2397)-C2397)</f>
        <v/>
      </c>
      <c r="AT2397" s="270" t="n"/>
      <c r="AU2397" s="271">
        <f>IF($B2397="","",TEXT($A2397,"yyyymmdd")&amp;"_P"&amp;$C2397&amp;"_C"&amp;$F2397&amp;"_"&amp;TRIM(RIGHT(SUBSTITUTE(TRIM(SUBSTITUTE($L2397,CHAR(160)," "))," ",REPT(" ",60)),60))&amp;IF($P2397="","","-"&amp;TRIM(RIGHT(SUBSTITUTE(TRIM(SUBSTITUTE($P2397,CHAR(160)," "))," ",REPT(" ",60)),60)))&amp;IF($T2397="","","-"&amp;TRIM(RIGHT(SUBSTITUTE(TRIM(SUBSTITUTE($T2397,CHAR(160)," "))," ",REPT(" ",60)),60)))&amp;".jpg")</f>
        <v/>
      </c>
    </row>
    <row r="2398" ht="42" customHeight="1">
      <c r="A2398" s="268" t="n">
        <v>39362</v>
      </c>
      <c r="B2398" s="264" t="inlineStr">
        <is>
          <t>Supercheap Auto 1000, 7 October, 2007</t>
        </is>
      </c>
      <c r="C2398" s="264" t="n">
        <v>10</v>
      </c>
      <c r="D2398" s="264" t="n"/>
      <c r="E2398" s="264" t="n"/>
      <c r="F2398" s="264" t="n">
        <v>6</v>
      </c>
      <c r="G2398" s="264" t="inlineStr">
        <is>
          <t>Ford Performance Racing</t>
        </is>
      </c>
      <c r="H2398" s="264" t="n"/>
      <c r="I2398" s="264" t="inlineStr">
        <is>
          <t>Castrol</t>
        </is>
      </c>
      <c r="J2398" s="264" t="inlineStr">
        <is>
          <t>Ford Falcon BF</t>
        </is>
      </c>
      <c r="K2398" s="264" t="n"/>
      <c r="L2398" s="264" t="inlineStr">
        <is>
          <t>Steven Richards</t>
        </is>
      </c>
      <c r="M2398" s="264" t="inlineStr">
        <is>
          <t>NZL</t>
        </is>
      </c>
      <c r="N2398" s="697">
        <f>_xlfn.LET(_xlpm.d,_xlfn.XLOOKUP(L2398,'[1]Birth Dates'!$A:$A,'[1]Birth Dates'!$B:$B,"",0),IF(_xlpm.d=0,"",_xlpm.d))</f>
        <v/>
      </c>
      <c r="O2398" s="264">
        <f>IF(OR(N2398="",A2398="",NOT(ISNUMBER(N2398)),N2398&gt;A2398),"",DATEDIF(N2398,A2398,"Y")&amp;" years, "&amp;DATEDIF(N2398,A2398,"YM")&amp;" months, "&amp;DATEDIF(N2398,A2398,"MD")&amp;" days")</f>
        <v/>
      </c>
      <c r="P2398" s="264" t="inlineStr">
        <is>
          <t>Mark Winterbottom</t>
        </is>
      </c>
      <c r="Q2398" s="264" t="inlineStr">
        <is>
          <t>AUS</t>
        </is>
      </c>
      <c r="R2398" s="697">
        <f>_xlfn.LET(_xlpm.d,_xlfn.XLOOKUP(P2398,'[1]Birth Dates'!$A:$A,'[1]Birth Dates'!$B:$B,"",0),IF(_xlpm.d=0,"",_xlpm.d))</f>
        <v/>
      </c>
      <c r="S2398" s="264">
        <f>IF(OR(R2398="",A2398="",NOT(ISNUMBER(R2398)),R2398&gt;A2398),"",DATEDIF(R2398,A2398,"Y")&amp;" years, "&amp;DATEDIF(R2398,A2398,"YM")&amp;" months, "&amp;DATEDIF(R2398,A2398,"MD")&amp;" days")</f>
        <v/>
      </c>
      <c r="T2398" s="264" t="n"/>
      <c r="U2398" s="264" t="n"/>
      <c r="V2398" s="697">
        <f>_xlfn.LET(_xlpm.d,_xlfn.XLOOKUP(T2398,'[1]Birth Dates'!$A:$A,'[1]Birth Dates'!$B:$B,"",0),IF(_xlpm.d=0,"",_xlpm.d))</f>
        <v/>
      </c>
      <c r="W2398" s="264">
        <f>IF(OR(V2398="",A2398="",NOT(ISNUMBER(V2398)),V2398&gt;A2398),"",DATEDIF(V2398,A2398,"Y")&amp;" years, "&amp;DATEDIF(V2398,A2398,"YM")&amp;" months, "&amp;DATEDIF(V2398,A2398,"MD")&amp;" days")</f>
        <v/>
      </c>
      <c r="X2398" s="264" t="n"/>
      <c r="Y2398" s="264" t="n"/>
      <c r="Z2398" s="264" t="n"/>
      <c r="AA2398" s="264" t="n"/>
      <c r="AB2398" s="264" t="n">
        <v>1</v>
      </c>
      <c r="AC2398" s="264" t="n">
        <v>16</v>
      </c>
      <c r="AD2398" s="264" t="n">
        <v>15</v>
      </c>
      <c r="AE2398" s="581" t="inlineStr">
        <is>
          <t>2:07.1481</t>
        </is>
      </c>
      <c r="AF2398" s="418">
        <f>IF(OR(AE2398="",AE2398="",AE2398=0),"",6.213/(AE2398*24))</f>
        <v/>
      </c>
      <c r="AG2398" s="269" t="n">
        <v>1</v>
      </c>
      <c r="AH2398" s="581" t="inlineStr">
        <is>
          <t>2:07.0910</t>
        </is>
      </c>
      <c r="AI2398" s="418">
        <f>IF(OR(AH2398="",AH2398="",AH2398=0),"",6.213/(AH2398*24))</f>
        <v/>
      </c>
      <c r="AJ2398" s="175">
        <f>IF(AND(ISNUMBER(AB2398),ISNUMBER(AG2398)),AB2398-AG2398,"")</f>
        <v/>
      </c>
      <c r="AK2398" s="264" t="n"/>
      <c r="AL2398" s="264" t="n">
        <v>161</v>
      </c>
      <c r="AM2398" s="722" t="n">
        <v>0.2704693981481481</v>
      </c>
      <c r="AN2398" s="671">
        <f>IF(OR(AL2398="",AM2398="",AM2398=0),"",AL2398*6.213/(AM2398*24))</f>
        <v/>
      </c>
      <c r="AO2398" s="477">
        <f>IF(AND(AL2398=AL2397,AM2398&lt;&gt;"",AM2397&lt;&gt;""),AM2398-AM2397,"")</f>
        <v/>
      </c>
      <c r="AP2398" s="264" t="n">
        <v>128</v>
      </c>
      <c r="AQ2398" s="581" t="inlineStr">
        <is>
          <t>2:08.5580</t>
        </is>
      </c>
      <c r="AR2398" s="439">
        <f>IF(OR(AQ2398="",AQ2398="",AQ2398=0),"",6.213/(AQ2398*24))</f>
        <v/>
      </c>
      <c r="AS2398" s="436">
        <f>IF(OR(NOT(ISNUMBER(C2398)),NOT(ISNUMBER(AB2398))),"",IF(AG2398&lt;&gt;"",AG2398,AB2398)-C2398)</f>
        <v/>
      </c>
      <c r="AT2398" s="270" t="n"/>
      <c r="AU2398" s="271">
        <f>IF($B2398="","",TEXT($A2398,"yyyymmdd")&amp;"_P"&amp;$C2398&amp;"_C"&amp;$F2398&amp;"_"&amp;TRIM(RIGHT(SUBSTITUTE(TRIM(SUBSTITUTE($L2398,CHAR(160)," "))," ",REPT(" ",60)),60))&amp;IF($P2398="","","-"&amp;TRIM(RIGHT(SUBSTITUTE(TRIM(SUBSTITUTE($P2398,CHAR(160)," "))," ",REPT(" ",60)),60)))&amp;IF($T2398="","","-"&amp;TRIM(RIGHT(SUBSTITUTE(TRIM(SUBSTITUTE($T2398,CHAR(160)," "))," ",REPT(" ",60)),60)))&amp;".jpg")</f>
        <v/>
      </c>
    </row>
    <row r="2399" ht="42" customHeight="1">
      <c r="A2399" s="268" t="n">
        <v>39362</v>
      </c>
      <c r="B2399" s="264" t="inlineStr">
        <is>
          <t>Supercheap Auto 1000, 7 October, 2007</t>
        </is>
      </c>
      <c r="C2399" s="264" t="n">
        <v>11</v>
      </c>
      <c r="D2399" s="264" t="n"/>
      <c r="E2399" s="264" t="n"/>
      <c r="F2399" s="264" t="n">
        <v>22</v>
      </c>
      <c r="G2399" s="264" t="inlineStr">
        <is>
          <t>Holden Racing Team</t>
        </is>
      </c>
      <c r="H2399" s="264" t="n"/>
      <c r="I2399" s="264" t="inlineStr">
        <is>
          <t>Holden, Mobil 1</t>
        </is>
      </c>
      <c r="J2399" s="264" t="inlineStr">
        <is>
          <t>Holden Commodore VE</t>
        </is>
      </c>
      <c r="K2399" s="264" t="n"/>
      <c r="L2399" s="264" t="inlineStr">
        <is>
          <t>Glenn Seton</t>
        </is>
      </c>
      <c r="M2399" s="264" t="inlineStr">
        <is>
          <t>AUS</t>
        </is>
      </c>
      <c r="N2399" s="697">
        <f>_xlfn.LET(_xlpm.d,_xlfn.XLOOKUP(L2399,'[1]Birth Dates'!$A:$A,'[1]Birth Dates'!$B:$B,"",0),IF(_xlpm.d=0,"",_xlpm.d))</f>
        <v/>
      </c>
      <c r="O2399" s="264">
        <f>IF(OR(N2399="",A2399="",NOT(ISNUMBER(N2399)),N2399&gt;A2399),"",DATEDIF(N2399,A2399,"Y")&amp;" years, "&amp;DATEDIF(N2399,A2399,"YM")&amp;" months, "&amp;DATEDIF(N2399,A2399,"MD")&amp;" days")</f>
        <v/>
      </c>
      <c r="P2399" s="264" t="inlineStr">
        <is>
          <t>Nathan Pretty</t>
        </is>
      </c>
      <c r="Q2399" s="264" t="inlineStr">
        <is>
          <t>AUS</t>
        </is>
      </c>
      <c r="R2399" s="697">
        <f>_xlfn.LET(_xlpm.d,_xlfn.XLOOKUP(P2399,'[1]Birth Dates'!$A:$A,'[1]Birth Dates'!$B:$B,"",0),IF(_xlpm.d=0,"",_xlpm.d))</f>
        <v/>
      </c>
      <c r="S2399" s="264">
        <f>IF(OR(R2399="",A2399="",NOT(ISNUMBER(R2399)),R2399&gt;A2399),"",DATEDIF(R2399,A2399,"Y")&amp;" years, "&amp;DATEDIF(R2399,A2399,"YM")&amp;" months, "&amp;DATEDIF(R2399,A2399,"MD")&amp;" days")</f>
        <v/>
      </c>
      <c r="T2399" s="264" t="n"/>
      <c r="U2399" s="264" t="n"/>
      <c r="V2399" s="697">
        <f>_xlfn.LET(_xlpm.d,_xlfn.XLOOKUP(T2399,'[1]Birth Dates'!$A:$A,'[1]Birth Dates'!$B:$B,"",0),IF(_xlpm.d=0,"",_xlpm.d))</f>
        <v/>
      </c>
      <c r="W2399" s="264">
        <f>IF(OR(V2399="",A2399="",NOT(ISNUMBER(V2399)),V2399&gt;A2399),"",DATEDIF(V2399,A2399,"Y")&amp;" years, "&amp;DATEDIF(V2399,A2399,"YM")&amp;" months, "&amp;DATEDIF(V2399,A2399,"MD")&amp;" days")</f>
        <v/>
      </c>
      <c r="X2399" s="264" t="n"/>
      <c r="Y2399" s="264" t="n"/>
      <c r="Z2399" s="264" t="n"/>
      <c r="AA2399" s="264" t="n"/>
      <c r="AB2399" s="264" t="n">
        <v>14</v>
      </c>
      <c r="AC2399" s="264" t="n">
        <v>15</v>
      </c>
      <c r="AD2399" s="264" t="n">
        <v>9</v>
      </c>
      <c r="AE2399" s="581" t="inlineStr">
        <is>
          <t>2:08.6630</t>
        </is>
      </c>
      <c r="AF2399" s="418">
        <f>IF(OR(AE2399="",AE2399="",AE2399=0),"",6.213/(AE2399*24))</f>
        <v/>
      </c>
      <c r="AG2399" s="269" t="n"/>
      <c r="AH2399" s="581" t="inlineStr"/>
      <c r="AI2399" s="418">
        <f>IF(OR(AH2399="",AH2399="",AH2399=0),"",6.213/(AH2399*24))</f>
        <v/>
      </c>
      <c r="AJ2399" s="175">
        <f>IF(AND(ISNUMBER(AB2399),ISNUMBER(AG2399)),AB2399-AG2399,"")</f>
        <v/>
      </c>
      <c r="AK2399" s="264" t="n"/>
      <c r="AL2399" s="264" t="n">
        <v>161</v>
      </c>
      <c r="AM2399" s="722" t="n">
        <v>0.2705849189814815</v>
      </c>
      <c r="AN2399" s="671">
        <f>IF(OR(AL2399="",AM2399="",AM2399=0),"",AL2399*6.213/(AM2399*24))</f>
        <v/>
      </c>
      <c r="AO2399" s="477">
        <f>IF(AND(AL2399=AL2398,AM2399&lt;&gt;"",AM2398&lt;&gt;""),AM2399-AM2398,"")</f>
        <v/>
      </c>
      <c r="AP2399" s="264" t="n">
        <v>141</v>
      </c>
      <c r="AQ2399" s="581" t="inlineStr">
        <is>
          <t>2:09.5182</t>
        </is>
      </c>
      <c r="AR2399" s="439">
        <f>IF(OR(AQ2399="",AQ2399="",AQ2399=0),"",6.213/(AQ2399*24))</f>
        <v/>
      </c>
      <c r="AS2399" s="436">
        <f>IF(OR(NOT(ISNUMBER(C2399)),NOT(ISNUMBER(AB2399))),"",IF(AG2399&lt;&gt;"",AG2399,AB2399)-C2399)</f>
        <v/>
      </c>
      <c r="AT2399" s="270" t="n"/>
      <c r="AU2399" s="271">
        <f>IF($B2399="","",TEXT($A2399,"yyyymmdd")&amp;"_P"&amp;$C2399&amp;"_C"&amp;$F2399&amp;"_"&amp;TRIM(RIGHT(SUBSTITUTE(TRIM(SUBSTITUTE($L2399,CHAR(160)," "))," ",REPT(" ",60)),60))&amp;IF($P2399="","","-"&amp;TRIM(RIGHT(SUBSTITUTE(TRIM(SUBSTITUTE($P2399,CHAR(160)," "))," ",REPT(" ",60)),60)))&amp;IF($T2399="","","-"&amp;TRIM(RIGHT(SUBSTITUTE(TRIM(SUBSTITUTE($T2399,CHAR(160)," "))," ",REPT(" ",60)),60)))&amp;".jpg")</f>
        <v/>
      </c>
    </row>
    <row r="2400" ht="42" customHeight="1">
      <c r="A2400" s="268" t="n">
        <v>39362</v>
      </c>
      <c r="B2400" s="264" t="inlineStr">
        <is>
          <t>Supercheap Auto 1000, 7 October, 2007</t>
        </is>
      </c>
      <c r="C2400" s="264" t="n">
        <v>12</v>
      </c>
      <c r="D2400" s="264" t="n"/>
      <c r="E2400" s="264" t="n"/>
      <c r="F2400" s="264" t="n">
        <v>20</v>
      </c>
      <c r="G2400" s="264" t="inlineStr">
        <is>
          <t>Paul Weel Racing</t>
        </is>
      </c>
      <c r="H2400" s="264" t="n"/>
      <c r="I2400" s="264" t="inlineStr">
        <is>
          <t>Supercheap Auto Insurance</t>
        </is>
      </c>
      <c r="J2400" s="264" t="inlineStr">
        <is>
          <t>Holden Commodore VE</t>
        </is>
      </c>
      <c r="K2400" s="264" t="n"/>
      <c r="L2400" s="264" t="inlineStr">
        <is>
          <t>Paul Dumbrell</t>
        </is>
      </c>
      <c r="M2400" s="264" t="inlineStr">
        <is>
          <t>AUS</t>
        </is>
      </c>
      <c r="N2400" s="697">
        <f>_xlfn.LET(_xlpm.d,_xlfn.XLOOKUP(L2400,'[1]Birth Dates'!$A:$A,'[1]Birth Dates'!$B:$B,"",0),IF(_xlpm.d=0,"",_xlpm.d))</f>
        <v/>
      </c>
      <c r="O2400" s="264">
        <f>IF(OR(N2400="",A2400="",NOT(ISNUMBER(N2400)),N2400&gt;A2400),"",DATEDIF(N2400,A2400,"Y")&amp;" years, "&amp;DATEDIF(N2400,A2400,"YM")&amp;" months, "&amp;DATEDIF(N2400,A2400,"MD")&amp;" days")</f>
        <v/>
      </c>
      <c r="P2400" s="264" t="inlineStr">
        <is>
          <t>Paul Weel</t>
        </is>
      </c>
      <c r="Q2400" s="264" t="inlineStr">
        <is>
          <t>AUS</t>
        </is>
      </c>
      <c r="R2400" s="697">
        <f>_xlfn.LET(_xlpm.d,_xlfn.XLOOKUP(P2400,'[1]Birth Dates'!$A:$A,'[1]Birth Dates'!$B:$B,"",0),IF(_xlpm.d=0,"",_xlpm.d))</f>
        <v/>
      </c>
      <c r="S2400" s="264">
        <f>IF(OR(R2400="",A2400="",NOT(ISNUMBER(R2400)),R2400&gt;A2400),"",DATEDIF(R2400,A2400,"Y")&amp;" years, "&amp;DATEDIF(R2400,A2400,"YM")&amp;" months, "&amp;DATEDIF(R2400,A2400,"MD")&amp;" days")</f>
        <v/>
      </c>
      <c r="T2400" s="264" t="n"/>
      <c r="U2400" s="264" t="n"/>
      <c r="V2400" s="697">
        <f>_xlfn.LET(_xlpm.d,_xlfn.XLOOKUP(T2400,'[1]Birth Dates'!$A:$A,'[1]Birth Dates'!$B:$B,"",0),IF(_xlpm.d=0,"",_xlpm.d))</f>
        <v/>
      </c>
      <c r="W2400" s="264">
        <f>IF(OR(V2400="",A2400="",NOT(ISNUMBER(V2400)),V2400&gt;A2400),"",DATEDIF(V2400,A2400,"Y")&amp;" years, "&amp;DATEDIF(V2400,A2400,"YM")&amp;" months, "&amp;DATEDIF(V2400,A2400,"MD")&amp;" days")</f>
        <v/>
      </c>
      <c r="X2400" s="264" t="n"/>
      <c r="Y2400" s="264" t="n"/>
      <c r="Z2400" s="264" t="n"/>
      <c r="AA2400" s="264" t="n"/>
      <c r="AB2400" s="264" t="n">
        <v>12</v>
      </c>
      <c r="AC2400" s="264" t="n">
        <v>20</v>
      </c>
      <c r="AD2400" s="264" t="n">
        <v>18</v>
      </c>
      <c r="AE2400" s="581" t="inlineStr">
        <is>
          <t>2:08.4800</t>
        </is>
      </c>
      <c r="AF2400" s="418">
        <f>IF(OR(AE2400="",AE2400="",AE2400=0),"",6.213/(AE2400*24))</f>
        <v/>
      </c>
      <c r="AG2400" s="269" t="n"/>
      <c r="AH2400" s="581" t="inlineStr"/>
      <c r="AI2400" s="418">
        <f>IF(OR(AH2400="",AH2400="",AH2400=0),"",6.213/(AH2400*24))</f>
        <v/>
      </c>
      <c r="AJ2400" s="175">
        <f>IF(AND(ISNUMBER(AB2400),ISNUMBER(AG2400)),AB2400-AG2400,"")</f>
        <v/>
      </c>
      <c r="AK2400" s="264" t="n"/>
      <c r="AL2400" s="264" t="n">
        <v>161</v>
      </c>
      <c r="AM2400" s="722" t="n">
        <v>0.2706248611111111</v>
      </c>
      <c r="AN2400" s="671">
        <f>IF(OR(AL2400="",AM2400="",AM2400=0),"",AL2400*6.213/(AM2400*24))</f>
        <v/>
      </c>
      <c r="AO2400" s="477">
        <f>IF(AND(AL2400=AL2399,AM2400&lt;&gt;"",AM2399&lt;&gt;""),AM2400-AM2399,"")</f>
        <v/>
      </c>
      <c r="AP2400" s="264" t="n">
        <v>85</v>
      </c>
      <c r="AQ2400" s="581" t="inlineStr">
        <is>
          <t>2:09.5859</t>
        </is>
      </c>
      <c r="AR2400" s="439">
        <f>IF(OR(AQ2400="",AQ2400="",AQ2400=0),"",6.213/(AQ2400*24))</f>
        <v/>
      </c>
      <c r="AS2400" s="436">
        <f>IF(OR(NOT(ISNUMBER(C2400)),NOT(ISNUMBER(AB2400))),"",IF(AG2400&lt;&gt;"",AG2400,AB2400)-C2400)</f>
        <v/>
      </c>
      <c r="AT2400" s="270" t="n"/>
      <c r="AU2400" s="271">
        <f>IF($B2400="","",TEXT($A2400,"yyyymmdd")&amp;"_P"&amp;$C2400&amp;"_C"&amp;$F2400&amp;"_"&amp;TRIM(RIGHT(SUBSTITUTE(TRIM(SUBSTITUTE($L2400,CHAR(160)," "))," ",REPT(" ",60)),60))&amp;IF($P2400="","","-"&amp;TRIM(RIGHT(SUBSTITUTE(TRIM(SUBSTITUTE($P2400,CHAR(160)," "))," ",REPT(" ",60)),60)))&amp;IF($T2400="","","-"&amp;TRIM(RIGHT(SUBSTITUTE(TRIM(SUBSTITUTE($T2400,CHAR(160)," "))," ",REPT(" ",60)),60)))&amp;".jpg")</f>
        <v/>
      </c>
    </row>
    <row r="2401" ht="42" customHeight="1">
      <c r="A2401" s="268" t="n">
        <v>39362</v>
      </c>
      <c r="B2401" s="264" t="inlineStr">
        <is>
          <t>Supercheap Auto 1000, 7 October, 2007</t>
        </is>
      </c>
      <c r="C2401" s="264" t="n">
        <v>13</v>
      </c>
      <c r="D2401" s="264" t="n"/>
      <c r="E2401" s="264" t="n"/>
      <c r="F2401" s="264" t="n">
        <v>5</v>
      </c>
      <c r="G2401" s="264" t="inlineStr">
        <is>
          <t>Ford Performance Racing</t>
        </is>
      </c>
      <c r="H2401" s="264" t="n"/>
      <c r="I2401" s="264" t="inlineStr">
        <is>
          <t>Orrcon Steel</t>
        </is>
      </c>
      <c r="J2401" s="264" t="inlineStr">
        <is>
          <t>Ford Falcon BF</t>
        </is>
      </c>
      <c r="K2401" s="264" t="n"/>
      <c r="L2401" s="264" t="inlineStr">
        <is>
          <t>Owen Kelly</t>
        </is>
      </c>
      <c r="M2401" s="264" t="inlineStr">
        <is>
          <t>AUS</t>
        </is>
      </c>
      <c r="N2401" s="697">
        <f>_xlfn.LET(_xlpm.d,_xlfn.XLOOKUP(L2401,'[1]Birth Dates'!$A:$A,'[1]Birth Dates'!$B:$B,"",0),IF(_xlpm.d=0,"",_xlpm.d))</f>
        <v/>
      </c>
      <c r="O2401" s="264">
        <f>IF(OR(N2401="",A2401="",NOT(ISNUMBER(N2401)),N2401&gt;A2401),"",DATEDIF(N2401,A2401,"Y")&amp;" years, "&amp;DATEDIF(N2401,A2401,"YM")&amp;" months, "&amp;DATEDIF(N2401,A2401,"MD")&amp;" days")</f>
        <v/>
      </c>
      <c r="P2401" s="264" t="inlineStr">
        <is>
          <t>Matt Halliday</t>
        </is>
      </c>
      <c r="Q2401" s="264" t="inlineStr">
        <is>
          <t>NZL</t>
        </is>
      </c>
      <c r="R2401" s="697">
        <f>_xlfn.LET(_xlpm.d,_xlfn.XLOOKUP(P2401,'[1]Birth Dates'!$A:$A,'[1]Birth Dates'!$B:$B,"",0),IF(_xlpm.d=0,"",_xlpm.d))</f>
        <v/>
      </c>
      <c r="S2401" s="264">
        <f>IF(OR(R2401="",A2401="",NOT(ISNUMBER(R2401)),R2401&gt;A2401),"",DATEDIF(R2401,A2401,"Y")&amp;" years, "&amp;DATEDIF(R2401,A2401,"YM")&amp;" months, "&amp;DATEDIF(R2401,A2401,"MD")&amp;" days")</f>
        <v/>
      </c>
      <c r="T2401" s="264" t="n"/>
      <c r="U2401" s="264" t="n"/>
      <c r="V2401" s="697">
        <f>_xlfn.LET(_xlpm.d,_xlfn.XLOOKUP(T2401,'[1]Birth Dates'!$A:$A,'[1]Birth Dates'!$B:$B,"",0),IF(_xlpm.d=0,"",_xlpm.d))</f>
        <v/>
      </c>
      <c r="W2401" s="264">
        <f>IF(OR(V2401="",A2401="",NOT(ISNUMBER(V2401)),V2401&gt;A2401),"",DATEDIF(V2401,A2401,"Y")&amp;" years, "&amp;DATEDIF(V2401,A2401,"YM")&amp;" months, "&amp;DATEDIF(V2401,A2401,"MD")&amp;" days")</f>
        <v/>
      </c>
      <c r="X2401" s="264" t="n"/>
      <c r="Y2401" s="264" t="n"/>
      <c r="Z2401" s="264" t="n"/>
      <c r="AA2401" s="264" t="n"/>
      <c r="AB2401" s="264" t="n">
        <v>24</v>
      </c>
      <c r="AC2401" s="264" t="n">
        <v>5</v>
      </c>
      <c r="AD2401" s="264" t="n">
        <v>4</v>
      </c>
      <c r="AE2401" s="581" t="inlineStr">
        <is>
          <t>2:09.8140</t>
        </is>
      </c>
      <c r="AF2401" s="418">
        <f>IF(OR(AE2401="",AE2401="",AE2401=0),"",6.213/(AE2401*24))</f>
        <v/>
      </c>
      <c r="AG2401" s="269" t="n"/>
      <c r="AH2401" s="581" t="inlineStr"/>
      <c r="AI2401" s="418">
        <f>IF(OR(AH2401="",AH2401="",AH2401=0),"",6.213/(AH2401*24))</f>
        <v/>
      </c>
      <c r="AJ2401" s="175">
        <f>IF(AND(ISNUMBER(AB2401),ISNUMBER(AG2401)),AB2401-AG2401,"")</f>
        <v/>
      </c>
      <c r="AK2401" s="264" t="n"/>
      <c r="AL2401" s="264" t="n">
        <v>161</v>
      </c>
      <c r="AM2401" s="722" t="n">
        <v>0.271126863425926</v>
      </c>
      <c r="AN2401" s="671">
        <f>IF(OR(AL2401="",AM2401="",AM2401=0),"",AL2401*6.213/(AM2401*24))</f>
        <v/>
      </c>
      <c r="AO2401" s="477">
        <f>IF(AND(AL2401=AL2400,AM2401&lt;&gt;"",AM2400&lt;&gt;""),AM2401-AM2400,"")</f>
        <v/>
      </c>
      <c r="AP2401" s="264" t="n">
        <v>80</v>
      </c>
      <c r="AQ2401" s="581" t="inlineStr">
        <is>
          <t>2:10.3303</t>
        </is>
      </c>
      <c r="AR2401" s="439">
        <f>IF(OR(AQ2401="",AQ2401="",AQ2401=0),"",6.213/(AQ2401*24))</f>
        <v/>
      </c>
      <c r="AS2401" s="436">
        <f>IF(OR(NOT(ISNUMBER(C2401)),NOT(ISNUMBER(AB2401))),"",IF(AG2401&lt;&gt;"",AG2401,AB2401)-C2401)</f>
        <v/>
      </c>
      <c r="AT2401" s="270" t="n"/>
      <c r="AU2401" s="271">
        <f>IF($B2401="","",TEXT($A2401,"yyyymmdd")&amp;"_P"&amp;$C2401&amp;"_C"&amp;$F2401&amp;"_"&amp;TRIM(RIGHT(SUBSTITUTE(TRIM(SUBSTITUTE($L2401,CHAR(160)," "))," ",REPT(" ",60)),60))&amp;IF($P2401="","","-"&amp;TRIM(RIGHT(SUBSTITUTE(TRIM(SUBSTITUTE($P2401,CHAR(160)," "))," ",REPT(" ",60)),60)))&amp;IF($T2401="","","-"&amp;TRIM(RIGHT(SUBSTITUTE(TRIM(SUBSTITUTE($T2401,CHAR(160)," "))," ",REPT(" ",60)),60)))&amp;".jpg")</f>
        <v/>
      </c>
    </row>
    <row r="2402" ht="42" customHeight="1">
      <c r="A2402" s="268" t="n">
        <v>39362</v>
      </c>
      <c r="B2402" s="264" t="inlineStr">
        <is>
          <t>Supercheap Auto 1000, 7 October, 2007</t>
        </is>
      </c>
      <c r="C2402" s="264" t="n">
        <v>14</v>
      </c>
      <c r="D2402" s="264" t="n"/>
      <c r="E2402" s="264" t="n"/>
      <c r="F2402" s="264" t="n">
        <v>111</v>
      </c>
      <c r="G2402" s="264" t="inlineStr">
        <is>
          <t>Paul Cruickshank Racing</t>
        </is>
      </c>
      <c r="H2402" s="264" t="n"/>
      <c r="I2402" s="264" t="inlineStr">
        <is>
          <t>Glenfords Tools</t>
        </is>
      </c>
      <c r="J2402" s="264" t="inlineStr">
        <is>
          <t>Ford Falcon BF</t>
        </is>
      </c>
      <c r="K2402" s="264" t="n"/>
      <c r="L2402" s="264" t="inlineStr">
        <is>
          <t>John Bowe</t>
        </is>
      </c>
      <c r="M2402" s="264" t="inlineStr">
        <is>
          <t>AUS</t>
        </is>
      </c>
      <c r="N2402" s="697">
        <f>_xlfn.LET(_xlpm.d,_xlfn.XLOOKUP(L2402,'[1]Birth Dates'!$A:$A,'[1]Birth Dates'!$B:$B,"",0),IF(_xlpm.d=0,"",_xlpm.d))</f>
        <v/>
      </c>
      <c r="O2402" s="264">
        <f>IF(OR(N2402="",A2402="",NOT(ISNUMBER(N2402)),N2402&gt;A2402),"",DATEDIF(N2402,A2402,"Y")&amp;" years, "&amp;DATEDIF(N2402,A2402,"YM")&amp;" months, "&amp;DATEDIF(N2402,A2402,"MD")&amp;" days")</f>
        <v/>
      </c>
      <c r="P2402" s="264" t="inlineStr">
        <is>
          <t>Jonathon Webb</t>
        </is>
      </c>
      <c r="Q2402" s="264" t="inlineStr">
        <is>
          <t>AUS</t>
        </is>
      </c>
      <c r="R2402" s="697">
        <f>_xlfn.LET(_xlpm.d,_xlfn.XLOOKUP(P2402,'[1]Birth Dates'!$A:$A,'[1]Birth Dates'!$B:$B,"",0),IF(_xlpm.d=0,"",_xlpm.d))</f>
        <v/>
      </c>
      <c r="S2402" s="264">
        <f>IF(OR(R2402="",A2402="",NOT(ISNUMBER(R2402)),R2402&gt;A2402),"",DATEDIF(R2402,A2402,"Y")&amp;" years, "&amp;DATEDIF(R2402,A2402,"YM")&amp;" months, "&amp;DATEDIF(R2402,A2402,"MD")&amp;" days")</f>
        <v/>
      </c>
      <c r="T2402" s="264" t="n"/>
      <c r="U2402" s="264" t="n"/>
      <c r="V2402" s="697">
        <f>_xlfn.LET(_xlpm.d,_xlfn.XLOOKUP(T2402,'[1]Birth Dates'!$A:$A,'[1]Birth Dates'!$B:$B,"",0),IF(_xlpm.d=0,"",_xlpm.d))</f>
        <v/>
      </c>
      <c r="W2402" s="264">
        <f>IF(OR(V2402="",A2402="",NOT(ISNUMBER(V2402)),V2402&gt;A2402),"",DATEDIF(V2402,A2402,"Y")&amp;" years, "&amp;DATEDIF(V2402,A2402,"YM")&amp;" months, "&amp;DATEDIF(V2402,A2402,"MD")&amp;" days")</f>
        <v/>
      </c>
      <c r="X2402" s="264" t="n"/>
      <c r="Y2402" s="264" t="n"/>
      <c r="Z2402" s="264" t="n"/>
      <c r="AA2402" s="264" t="n"/>
      <c r="AB2402" s="264" t="n">
        <v>25</v>
      </c>
      <c r="AC2402" s="264" t="n">
        <v>8</v>
      </c>
      <c r="AD2402" s="264" t="n">
        <v>8</v>
      </c>
      <c r="AE2402" s="581" t="inlineStr">
        <is>
          <t>2:09.8460</t>
        </is>
      </c>
      <c r="AF2402" s="418">
        <f>IF(OR(AE2402="",AE2402="",AE2402=0),"",6.213/(AE2402*24))</f>
        <v/>
      </c>
      <c r="AG2402" s="269" t="n"/>
      <c r="AH2402" s="581" t="inlineStr"/>
      <c r="AI2402" s="418">
        <f>IF(OR(AH2402="",AH2402="",AH2402=0),"",6.213/(AH2402*24))</f>
        <v/>
      </c>
      <c r="AJ2402" s="175">
        <f>IF(AND(ISNUMBER(AB2402),ISNUMBER(AG2402)),AB2402-AG2402,"")</f>
        <v/>
      </c>
      <c r="AK2402" s="264" t="n"/>
      <c r="AL2402" s="264" t="n">
        <v>160</v>
      </c>
      <c r="AM2402" s="722" t="n">
        <v>0.2708947569444444</v>
      </c>
      <c r="AN2402" s="671">
        <f>IF(OR(AL2402="",AM2402="",AM2402=0),"",AL2402*6.213/(AM2402*24))</f>
        <v/>
      </c>
      <c r="AO2402" s="477">
        <f>IF(AND(AL2402=AL2401,AM2402&lt;&gt;"",AM2401&lt;&gt;""),AM2402-AM2401,"")</f>
        <v/>
      </c>
      <c r="AP2402" s="264" t="n">
        <v>75</v>
      </c>
      <c r="AQ2402" s="581" t="inlineStr">
        <is>
          <t>2:10.2282</t>
        </is>
      </c>
      <c r="AR2402" s="439">
        <f>IF(OR(AQ2402="",AQ2402="",AQ2402=0),"",6.213/(AQ2402*24))</f>
        <v/>
      </c>
      <c r="AS2402" s="436">
        <f>IF(OR(NOT(ISNUMBER(C2402)),NOT(ISNUMBER(AB2402))),"",IF(AG2402&lt;&gt;"",AG2402,AB2402)-C2402)</f>
        <v/>
      </c>
      <c r="AT2402" s="270" t="n"/>
      <c r="AU2402" s="271">
        <f>IF($B2402="","",TEXT($A2402,"yyyymmdd")&amp;"_P"&amp;$C2402&amp;"_C"&amp;$F2402&amp;"_"&amp;TRIM(RIGHT(SUBSTITUTE(TRIM(SUBSTITUTE($L2402,CHAR(160)," "))," ",REPT(" ",60)),60))&amp;IF($P2402="","","-"&amp;TRIM(RIGHT(SUBSTITUTE(TRIM(SUBSTITUTE($P2402,CHAR(160)," "))," ",REPT(" ",60)),60)))&amp;IF($T2402="","","-"&amp;TRIM(RIGHT(SUBSTITUTE(TRIM(SUBSTITUTE($T2402,CHAR(160)," "))," ",REPT(" ",60)),60)))&amp;".jpg")</f>
        <v/>
      </c>
    </row>
    <row r="2403" ht="42" customHeight="1">
      <c r="A2403" s="268" t="n">
        <v>39362</v>
      </c>
      <c r="B2403" s="264" t="inlineStr">
        <is>
          <t>Supercheap Auto 1000, 7 October, 2007</t>
        </is>
      </c>
      <c r="C2403" s="264" t="n">
        <v>15</v>
      </c>
      <c r="D2403" s="264" t="n"/>
      <c r="E2403" s="264" t="n"/>
      <c r="F2403" s="264" t="n">
        <v>10</v>
      </c>
      <c r="G2403" s="264" t="inlineStr">
        <is>
          <t>WPS Racing</t>
        </is>
      </c>
      <c r="H2403" s="264" t="n"/>
      <c r="I2403" s="264" t="inlineStr">
        <is>
          <t>WPS Financial Services</t>
        </is>
      </c>
      <c r="J2403" s="264" t="inlineStr">
        <is>
          <t>Ford Falcon BF</t>
        </is>
      </c>
      <c r="K2403" s="264" t="n"/>
      <c r="L2403" s="264" t="inlineStr">
        <is>
          <t>Michael Caruso</t>
        </is>
      </c>
      <c r="M2403" s="264" t="inlineStr">
        <is>
          <t>AUS</t>
        </is>
      </c>
      <c r="N2403" s="697">
        <f>_xlfn.LET(_xlpm.d,_xlfn.XLOOKUP(L2403,'[1]Birth Dates'!$A:$A,'[1]Birth Dates'!$B:$B,"",0),IF(_xlpm.d=0,"",_xlpm.d))</f>
        <v/>
      </c>
      <c r="O2403" s="264">
        <f>IF(OR(N2403="",A2403="",NOT(ISNUMBER(N2403)),N2403&gt;A2403),"",DATEDIF(N2403,A2403,"Y")&amp;" years, "&amp;DATEDIF(N2403,A2403,"YM")&amp;" months, "&amp;DATEDIF(N2403,A2403,"MD")&amp;" days")</f>
        <v/>
      </c>
      <c r="P2403" s="264" t="inlineStr">
        <is>
          <t>Grant Denyer</t>
        </is>
      </c>
      <c r="Q2403" s="264" t="inlineStr">
        <is>
          <t>AUS</t>
        </is>
      </c>
      <c r="R2403" s="697">
        <f>_xlfn.LET(_xlpm.d,_xlfn.XLOOKUP(P2403,'[1]Birth Dates'!$A:$A,'[1]Birth Dates'!$B:$B,"",0),IF(_xlpm.d=0,"",_xlpm.d))</f>
        <v/>
      </c>
      <c r="S2403" s="264">
        <f>IF(OR(R2403="",A2403="",NOT(ISNUMBER(R2403)),R2403&gt;A2403),"",DATEDIF(R2403,A2403,"Y")&amp;" years, "&amp;DATEDIF(R2403,A2403,"YM")&amp;" months, "&amp;DATEDIF(R2403,A2403,"MD")&amp;" days")</f>
        <v/>
      </c>
      <c r="T2403" s="264" t="n"/>
      <c r="U2403" s="264" t="n"/>
      <c r="V2403" s="697">
        <f>_xlfn.LET(_xlpm.d,_xlfn.XLOOKUP(T2403,'[1]Birth Dates'!$A:$A,'[1]Birth Dates'!$B:$B,"",0),IF(_xlpm.d=0,"",_xlpm.d))</f>
        <v/>
      </c>
      <c r="W2403" s="264">
        <f>IF(OR(V2403="",A2403="",NOT(ISNUMBER(V2403)),V2403&gt;A2403),"",DATEDIF(V2403,A2403,"Y")&amp;" years, "&amp;DATEDIF(V2403,A2403,"YM")&amp;" months, "&amp;DATEDIF(V2403,A2403,"MD")&amp;" days")</f>
        <v/>
      </c>
      <c r="X2403" s="264" t="n"/>
      <c r="Y2403" s="264" t="n"/>
      <c r="Z2403" s="264" t="n"/>
      <c r="AA2403" s="264" t="n"/>
      <c r="AB2403" s="264" t="n">
        <v>31</v>
      </c>
      <c r="AC2403" s="264" t="n">
        <v>7</v>
      </c>
      <c r="AD2403" s="264" t="n">
        <v>7</v>
      </c>
      <c r="AE2403" s="581" t="inlineStr">
        <is>
          <t>2:11.5360</t>
        </is>
      </c>
      <c r="AF2403" s="418">
        <f>IF(OR(AE2403="",AE2403="",AE2403=0),"",6.213/(AE2403*24))</f>
        <v/>
      </c>
      <c r="AG2403" s="269" t="n"/>
      <c r="AH2403" s="581" t="inlineStr"/>
      <c r="AI2403" s="418">
        <f>IF(OR(AH2403="",AH2403="",AH2403=0),"",6.213/(AH2403*24))</f>
        <v/>
      </c>
      <c r="AJ2403" s="175">
        <f>IF(AND(ISNUMBER(AB2403),ISNUMBER(AG2403)),AB2403-AG2403,"")</f>
        <v/>
      </c>
      <c r="AK2403" s="264" t="n"/>
      <c r="AL2403" s="264" t="n">
        <v>159</v>
      </c>
      <c r="AM2403" s="722" t="n">
        <v>0.2708607986111111</v>
      </c>
      <c r="AN2403" s="671">
        <f>IF(OR(AL2403="",AM2403="",AM2403=0),"",AL2403*6.213/(AM2403*24))</f>
        <v/>
      </c>
      <c r="AO2403" s="477">
        <f>IF(AND(AL2403=AL2402,AM2403&lt;&gt;"",AM2402&lt;&gt;""),AM2403-AM2402,"")</f>
        <v/>
      </c>
      <c r="AP2403" s="264" t="n">
        <v>64</v>
      </c>
      <c r="AQ2403" s="581" t="inlineStr">
        <is>
          <t>2:10:9138</t>
        </is>
      </c>
      <c r="AR2403" s="439">
        <f>IF(OR(AQ2403="",AQ2403="",AQ2403=0),"",6.213/(AQ2403*24))</f>
        <v/>
      </c>
      <c r="AS2403" s="436">
        <f>IF(OR(NOT(ISNUMBER(C2403)),NOT(ISNUMBER(AB2403))),"",IF(AG2403&lt;&gt;"",AG2403,AB2403)-C2403)</f>
        <v/>
      </c>
      <c r="AT2403" s="270" t="n"/>
      <c r="AU2403" s="271">
        <f>IF($B2403="","",TEXT($A2403,"yyyymmdd")&amp;"_P"&amp;$C2403&amp;"_C"&amp;$F2403&amp;"_"&amp;TRIM(RIGHT(SUBSTITUTE(TRIM(SUBSTITUTE($L2403,CHAR(160)," "))," ",REPT(" ",60)),60))&amp;IF($P2403="","","-"&amp;TRIM(RIGHT(SUBSTITUTE(TRIM(SUBSTITUTE($P2403,CHAR(160)," "))," ",REPT(" ",60)),60)))&amp;IF($T2403="","","-"&amp;TRIM(RIGHT(SUBSTITUTE(TRIM(SUBSTITUTE($T2403,CHAR(160)," "))," ",REPT(" ",60)),60)))&amp;".jpg")</f>
        <v/>
      </c>
    </row>
    <row r="2404" ht="42" customHeight="1">
      <c r="A2404" s="268" t="n">
        <v>39362</v>
      </c>
      <c r="B2404" s="264" t="inlineStr">
        <is>
          <t>Supercheap Auto 1000, 7 October, 2007</t>
        </is>
      </c>
      <c r="C2404" s="264" t="n">
        <v>16</v>
      </c>
      <c r="D2404" s="264" t="n"/>
      <c r="E2404" s="264" t="n"/>
      <c r="F2404" s="264" t="n">
        <v>39</v>
      </c>
      <c r="G2404" s="264" t="inlineStr">
        <is>
          <t>Paul Morris Motorsport</t>
        </is>
      </c>
      <c r="H2404" s="264" t="n"/>
      <c r="I2404" s="264" t="inlineStr">
        <is>
          <t>Sirromet Wines</t>
        </is>
      </c>
      <c r="J2404" s="264" t="inlineStr">
        <is>
          <t>Holden Commodore VZ</t>
        </is>
      </c>
      <c r="K2404" s="264" t="n"/>
      <c r="L2404" s="264" t="inlineStr">
        <is>
          <t>Fabian Coulthard</t>
        </is>
      </c>
      <c r="M2404" s="264" t="inlineStr">
        <is>
          <t>NZL</t>
        </is>
      </c>
      <c r="N2404" s="697">
        <f>_xlfn.LET(_xlpm.d,_xlfn.XLOOKUP(L2404,'[1]Birth Dates'!$A:$A,'[1]Birth Dates'!$B:$B,"",0),IF(_xlpm.d=0,"",_xlpm.d))</f>
        <v/>
      </c>
      <c r="O2404" s="264">
        <f>IF(OR(N2404="",A2404="",NOT(ISNUMBER(N2404)),N2404&gt;A2404),"",DATEDIF(N2404,A2404,"Y")&amp;" years, "&amp;DATEDIF(N2404,A2404,"YM")&amp;" months, "&amp;DATEDIF(N2404,A2404,"MD")&amp;" days")</f>
        <v/>
      </c>
      <c r="P2404" s="264" t="inlineStr">
        <is>
          <t>Chris Pither</t>
        </is>
      </c>
      <c r="Q2404" s="264" t="inlineStr">
        <is>
          <t>NZL</t>
        </is>
      </c>
      <c r="R2404" s="697">
        <f>_xlfn.LET(_xlpm.d,_xlfn.XLOOKUP(P2404,'[1]Birth Dates'!$A:$A,'[1]Birth Dates'!$B:$B,"",0),IF(_xlpm.d=0,"",_xlpm.d))</f>
        <v/>
      </c>
      <c r="S2404" s="264">
        <f>IF(OR(R2404="",A2404="",NOT(ISNUMBER(R2404)),R2404&gt;A2404),"",DATEDIF(R2404,A2404,"Y")&amp;" years, "&amp;DATEDIF(R2404,A2404,"YM")&amp;" months, "&amp;DATEDIF(R2404,A2404,"MD")&amp;" days")</f>
        <v/>
      </c>
      <c r="T2404" s="264" t="n"/>
      <c r="U2404" s="264" t="n"/>
      <c r="V2404" s="697">
        <f>_xlfn.LET(_xlpm.d,_xlfn.XLOOKUP(T2404,'[1]Birth Dates'!$A:$A,'[1]Birth Dates'!$B:$B,"",0),IF(_xlpm.d=0,"",_xlpm.d))</f>
        <v/>
      </c>
      <c r="W2404" s="264">
        <f>IF(OR(V2404="",A2404="",NOT(ISNUMBER(V2404)),V2404&gt;A2404),"",DATEDIF(V2404,A2404,"Y")&amp;" years, "&amp;DATEDIF(V2404,A2404,"YM")&amp;" months, "&amp;DATEDIF(V2404,A2404,"MD")&amp;" days")</f>
        <v/>
      </c>
      <c r="X2404" s="264" t="n"/>
      <c r="Y2404" s="264" t="n"/>
      <c r="Z2404" s="264" t="n"/>
      <c r="AA2404" s="264" t="n"/>
      <c r="AB2404" s="264" t="n">
        <v>28</v>
      </c>
      <c r="AC2404" s="264" t="n">
        <v>10</v>
      </c>
      <c r="AD2404" s="264" t="n">
        <v>5</v>
      </c>
      <c r="AE2404" s="581" t="inlineStr">
        <is>
          <t>2:10.3500</t>
        </is>
      </c>
      <c r="AF2404" s="418">
        <f>IF(OR(AE2404="",AE2404="",AE2404=0),"",6.213/(AE2404*24))</f>
        <v/>
      </c>
      <c r="AG2404" s="269" t="n"/>
      <c r="AH2404" s="581" t="inlineStr"/>
      <c r="AI2404" s="418">
        <f>IF(OR(AH2404="",AH2404="",AH2404=0),"",6.213/(AH2404*24))</f>
        <v/>
      </c>
      <c r="AJ2404" s="175">
        <f>IF(AND(ISNUMBER(AB2404),ISNUMBER(AG2404)),AB2404-AG2404,"")</f>
        <v/>
      </c>
      <c r="AK2404" s="264" t="n"/>
      <c r="AL2404" s="264" t="n">
        <v>159</v>
      </c>
      <c r="AM2404" s="722" t="n">
        <v>0.2714351967592593</v>
      </c>
      <c r="AN2404" s="671">
        <f>IF(OR(AL2404="",AM2404="",AM2404=0),"",AL2404*6.213/(AM2404*24))</f>
        <v/>
      </c>
      <c r="AO2404" s="477">
        <f>IF(AND(AL2404=AL2403,AM2404&lt;&gt;"",AM2403&lt;&gt;""),AM2404-AM2403,"")</f>
        <v/>
      </c>
      <c r="AP2404" s="264" t="n">
        <v>44</v>
      </c>
      <c r="AQ2404" s="581" t="inlineStr">
        <is>
          <t>2:11.1473</t>
        </is>
      </c>
      <c r="AR2404" s="439">
        <f>IF(OR(AQ2404="",AQ2404="",AQ2404=0),"",6.213/(AQ2404*24))</f>
        <v/>
      </c>
      <c r="AS2404" s="436">
        <f>IF(OR(NOT(ISNUMBER(C2404)),NOT(ISNUMBER(AB2404))),"",IF(AG2404&lt;&gt;"",AG2404,AB2404)-C2404)</f>
        <v/>
      </c>
      <c r="AT2404" s="270" t="n"/>
      <c r="AU2404" s="271">
        <f>IF($B2404="","",TEXT($A2404,"yyyymmdd")&amp;"_P"&amp;$C2404&amp;"_C"&amp;$F2404&amp;"_"&amp;TRIM(RIGHT(SUBSTITUTE(TRIM(SUBSTITUTE($L2404,CHAR(160)," "))," ",REPT(" ",60)),60))&amp;IF($P2404="","","-"&amp;TRIM(RIGHT(SUBSTITUTE(TRIM(SUBSTITUTE($P2404,CHAR(160)," "))," ",REPT(" ",60)),60)))&amp;IF($T2404="","","-"&amp;TRIM(RIGHT(SUBSTITUTE(TRIM(SUBSTITUTE($T2404,CHAR(160)," "))," ",REPT(" ",60)),60)))&amp;".jpg")</f>
        <v/>
      </c>
    </row>
    <row r="2405" ht="42" customHeight="1">
      <c r="A2405" s="268" t="n">
        <v>39362</v>
      </c>
      <c r="B2405" s="264" t="inlineStr">
        <is>
          <t>Supercheap Auto 1000, 7 October, 2007</t>
        </is>
      </c>
      <c r="C2405" s="264" t="inlineStr">
        <is>
          <t>DNF</t>
        </is>
      </c>
      <c r="D2405" s="264" t="n"/>
      <c r="E2405" s="264" t="n"/>
      <c r="F2405" s="264" t="n">
        <v>9</v>
      </c>
      <c r="G2405" s="264" t="inlineStr">
        <is>
          <t>Stone Brothers Racing</t>
        </is>
      </c>
      <c r="H2405" s="264" t="n"/>
      <c r="I2405" s="264" t="inlineStr">
        <is>
          <t>Caltex</t>
        </is>
      </c>
      <c r="J2405" s="264" t="inlineStr">
        <is>
          <t>Ford Falcon BF</t>
        </is>
      </c>
      <c r="K2405" s="264" t="n"/>
      <c r="L2405" s="264" t="inlineStr">
        <is>
          <t>Russell Ingall</t>
        </is>
      </c>
      <c r="M2405" s="264" t="inlineStr">
        <is>
          <t>AUS</t>
        </is>
      </c>
      <c r="N2405" s="697">
        <f>_xlfn.LET(_xlpm.d,_xlfn.XLOOKUP(L2405,'[1]Birth Dates'!$A:$A,'[1]Birth Dates'!$B:$B,"",0),IF(_xlpm.d=0,"",_xlpm.d))</f>
        <v/>
      </c>
      <c r="O2405" s="264">
        <f>IF(OR(N2405="",A2405="",NOT(ISNUMBER(N2405)),N2405&gt;A2405),"",DATEDIF(N2405,A2405,"Y")&amp;" years, "&amp;DATEDIF(N2405,A2405,"YM")&amp;" months, "&amp;DATEDIF(N2405,A2405,"MD")&amp;" days")</f>
        <v/>
      </c>
      <c r="P2405" s="264" t="inlineStr">
        <is>
          <t>Luke Youlden</t>
        </is>
      </c>
      <c r="Q2405" s="264" t="inlineStr">
        <is>
          <t>AUS</t>
        </is>
      </c>
      <c r="R2405" s="697">
        <f>_xlfn.LET(_xlpm.d,_xlfn.XLOOKUP(P2405,'[1]Birth Dates'!$A:$A,'[1]Birth Dates'!$B:$B,"",0),IF(_xlpm.d=0,"",_xlpm.d))</f>
        <v/>
      </c>
      <c r="S2405" s="264">
        <f>IF(OR(R2405="",A2405="",NOT(ISNUMBER(R2405)),R2405&gt;A2405),"",DATEDIF(R2405,A2405,"Y")&amp;" years, "&amp;DATEDIF(R2405,A2405,"YM")&amp;" months, "&amp;DATEDIF(R2405,A2405,"MD")&amp;" days")</f>
        <v/>
      </c>
      <c r="T2405" s="264" t="n"/>
      <c r="U2405" s="264" t="n"/>
      <c r="V2405" s="697">
        <f>_xlfn.LET(_xlpm.d,_xlfn.XLOOKUP(T2405,'[1]Birth Dates'!$A:$A,'[1]Birth Dates'!$B:$B,"",0),IF(_xlpm.d=0,"",_xlpm.d))</f>
        <v/>
      </c>
      <c r="W2405" s="264">
        <f>IF(OR(V2405="",A2405="",NOT(ISNUMBER(V2405)),V2405&gt;A2405),"",DATEDIF(V2405,A2405,"Y")&amp;" years, "&amp;DATEDIF(V2405,A2405,"YM")&amp;" months, "&amp;DATEDIF(V2405,A2405,"MD")&amp;" days")</f>
        <v/>
      </c>
      <c r="X2405" s="264" t="n"/>
      <c r="Y2405" s="264" t="n"/>
      <c r="Z2405" s="264" t="n"/>
      <c r="AA2405" s="264" t="n"/>
      <c r="AB2405" s="264" t="n">
        <v>6</v>
      </c>
      <c r="AC2405" s="264" t="n">
        <v>16</v>
      </c>
      <c r="AD2405" s="264" t="n">
        <v>15</v>
      </c>
      <c r="AE2405" s="581" t="inlineStr">
        <is>
          <t>2:07.9070</t>
        </is>
      </c>
      <c r="AF2405" s="418">
        <f>IF(OR(AE2405="",AE2405="",AE2405=0),"",6.213/(AE2405*24))</f>
        <v/>
      </c>
      <c r="AG2405" s="269" t="n">
        <v>10</v>
      </c>
      <c r="AH2405" s="581" t="inlineStr">
        <is>
          <t>2:19.5970</t>
        </is>
      </c>
      <c r="AI2405" s="418">
        <f>IF(OR(AH2405="",AH2405="",AH2405=0),"",6.213/(AH2405*24))</f>
        <v/>
      </c>
      <c r="AJ2405" s="175">
        <f>IF(AND(ISNUMBER(AB2405),ISNUMBER(AG2405)),AB2405-AG2405,"")</f>
        <v/>
      </c>
      <c r="AK2405" s="264" t="inlineStr">
        <is>
          <t>Accident</t>
        </is>
      </c>
      <c r="AL2405" s="264" t="n">
        <v>149</v>
      </c>
      <c r="AM2405" s="722" t="n">
        <v>0.2473586689814815</v>
      </c>
      <c r="AN2405" s="671">
        <f>IF(OR(AL2405="",AM2405="",AM2405=0),"",AL2405*6.213/(AM2405*24))</f>
        <v/>
      </c>
      <c r="AO2405" s="477">
        <f>IF(AND(AL2405=AL2404,AM2405&lt;&gt;"",AM2404&lt;&gt;""),AM2405-AM2404,"")</f>
        <v/>
      </c>
      <c r="AP2405" s="264" t="n">
        <v>136</v>
      </c>
      <c r="AQ2405" s="581" t="inlineStr">
        <is>
          <t>2:09.5751</t>
        </is>
      </c>
      <c r="AR2405" s="439">
        <f>IF(OR(AQ2405="",AQ2405="",AQ2405=0),"",6.213/(AQ2405*24))</f>
        <v/>
      </c>
      <c r="AS2405" s="436">
        <f>IF(OR(NOT(ISNUMBER(C2405)),NOT(ISNUMBER(AB2405))),"",IF(AG2405&lt;&gt;"",AG2405,AB2405)-C2405)</f>
        <v/>
      </c>
      <c r="AT2405" s="270" t="n"/>
      <c r="AU2405" s="271">
        <f>IF($B2405="","",TEXT($A2405,"yyyymmdd")&amp;"_P"&amp;$C2405&amp;"_C"&amp;$F2405&amp;"_"&amp;TRIM(RIGHT(SUBSTITUTE(TRIM(SUBSTITUTE($L2405,CHAR(160)," "))," ",REPT(" ",60)),60))&amp;IF($P2405="","","-"&amp;TRIM(RIGHT(SUBSTITUTE(TRIM(SUBSTITUTE($P2405,CHAR(160)," "))," ",REPT(" ",60)),60)))&amp;IF($T2405="","","-"&amp;TRIM(RIGHT(SUBSTITUTE(TRIM(SUBSTITUTE($T2405,CHAR(160)," "))," ",REPT(" ",60)),60)))&amp;".jpg")</f>
        <v/>
      </c>
    </row>
    <row r="2406" ht="42" customHeight="1">
      <c r="A2406" s="268" t="n">
        <v>39362</v>
      </c>
      <c r="B2406" s="264" t="inlineStr">
        <is>
          <t>Supercheap Auto 1000, 7 October, 2007</t>
        </is>
      </c>
      <c r="C2406" s="264" t="inlineStr">
        <is>
          <t>DNF</t>
        </is>
      </c>
      <c r="D2406" s="264" t="n"/>
      <c r="E2406" s="264" t="n"/>
      <c r="F2406" s="264" t="n">
        <v>25</v>
      </c>
      <c r="G2406" s="264" t="inlineStr">
        <is>
          <t>Britek Motorsport</t>
        </is>
      </c>
      <c r="H2406" s="264" t="n"/>
      <c r="I2406" s="264" t="inlineStr">
        <is>
          <t>Fujitsu</t>
        </is>
      </c>
      <c r="J2406" s="264" t="inlineStr">
        <is>
          <t>Ford Falcon BF</t>
        </is>
      </c>
      <c r="K2406" s="264" t="n"/>
      <c r="L2406" s="264" t="inlineStr">
        <is>
          <t>Jason Bright</t>
        </is>
      </c>
      <c r="M2406" s="264" t="inlineStr">
        <is>
          <t>AUS</t>
        </is>
      </c>
      <c r="N2406" s="697">
        <f>_xlfn.LET(_xlpm.d,_xlfn.XLOOKUP(L2406,'[1]Birth Dates'!$A:$A,'[1]Birth Dates'!$B:$B,"",0),IF(_xlpm.d=0,"",_xlpm.d))</f>
        <v/>
      </c>
      <c r="O2406" s="264">
        <f>IF(OR(N2406="",A2406="",NOT(ISNUMBER(N2406)),N2406&gt;A2406),"",DATEDIF(N2406,A2406,"Y")&amp;" years, "&amp;DATEDIF(N2406,A2406,"YM")&amp;" months, "&amp;DATEDIF(N2406,A2406,"MD")&amp;" days")</f>
        <v/>
      </c>
      <c r="P2406" s="264" t="inlineStr">
        <is>
          <t>Adam Macrow</t>
        </is>
      </c>
      <c r="Q2406" s="264" t="inlineStr">
        <is>
          <t>AUS</t>
        </is>
      </c>
      <c r="R2406" s="697">
        <f>_xlfn.LET(_xlpm.d,_xlfn.XLOOKUP(P2406,'[1]Birth Dates'!$A:$A,'[1]Birth Dates'!$B:$B,"",0),IF(_xlpm.d=0,"",_xlpm.d))</f>
        <v/>
      </c>
      <c r="S2406" s="264">
        <f>IF(OR(R2406="",A2406="",NOT(ISNUMBER(R2406)),R2406&gt;A2406),"",DATEDIF(R2406,A2406,"Y")&amp;" years, "&amp;DATEDIF(R2406,A2406,"YM")&amp;" months, "&amp;DATEDIF(R2406,A2406,"MD")&amp;" days")</f>
        <v/>
      </c>
      <c r="T2406" s="264" t="n"/>
      <c r="U2406" s="264" t="n"/>
      <c r="V2406" s="697">
        <f>_xlfn.LET(_xlpm.d,_xlfn.XLOOKUP(T2406,'[1]Birth Dates'!$A:$A,'[1]Birth Dates'!$B:$B,"",0),IF(_xlpm.d=0,"",_xlpm.d))</f>
        <v/>
      </c>
      <c r="W2406" s="264">
        <f>IF(OR(V2406="",A2406="",NOT(ISNUMBER(V2406)),V2406&gt;A2406),"",DATEDIF(V2406,A2406,"Y")&amp;" years, "&amp;DATEDIF(V2406,A2406,"YM")&amp;" months, "&amp;DATEDIF(V2406,A2406,"MD")&amp;" days")</f>
        <v/>
      </c>
      <c r="X2406" s="264" t="n"/>
      <c r="Y2406" s="264" t="n"/>
      <c r="Z2406" s="264" t="n"/>
      <c r="AA2406" s="264" t="n"/>
      <c r="AB2406" s="264" t="n">
        <v>13</v>
      </c>
      <c r="AC2406" s="264" t="n">
        <v>17</v>
      </c>
      <c r="AD2406" s="264" t="n">
        <v>9</v>
      </c>
      <c r="AE2406" s="581" t="inlineStr">
        <is>
          <t>2:08.6630</t>
        </is>
      </c>
      <c r="AF2406" s="418">
        <f>IF(OR(AE2406="",AE2406="",AE2406=0),"",6.213/(AE2406*24))</f>
        <v/>
      </c>
      <c r="AG2406" s="269" t="n"/>
      <c r="AH2406" s="581" t="inlineStr"/>
      <c r="AI2406" s="418">
        <f>IF(OR(AH2406="",AH2406="",AH2406=0),"",6.213/(AH2406*24))</f>
        <v/>
      </c>
      <c r="AJ2406" s="175">
        <f>IF(AND(ISNUMBER(AB2406),ISNUMBER(AG2406)),AB2406-AG2406,"")</f>
        <v/>
      </c>
      <c r="AK2406" s="264" t="inlineStr">
        <is>
          <t>Accident</t>
        </is>
      </c>
      <c r="AL2406" s="264" t="n">
        <v>148</v>
      </c>
      <c r="AM2406" s="722" t="n">
        <v>0.2445821064814815</v>
      </c>
      <c r="AN2406" s="671">
        <f>IF(OR(AL2406="",AM2406="",AM2406=0),"",AL2406*6.213/(AM2406*24))</f>
        <v/>
      </c>
      <c r="AO2406" s="477">
        <f>IF(AND(AL2406=AL2405,AM2406&lt;&gt;"",AM2405&lt;&gt;""),AM2406-AM2405,"")</f>
        <v/>
      </c>
      <c r="AP2406" s="264" t="n">
        <v>135</v>
      </c>
      <c r="AQ2406" s="581" t="inlineStr">
        <is>
          <t>2:09.0704</t>
        </is>
      </c>
      <c r="AR2406" s="439">
        <f>IF(OR(AQ2406="",AQ2406="",AQ2406=0),"",6.213/(AQ2406*24))</f>
        <v/>
      </c>
      <c r="AS2406" s="436">
        <f>IF(OR(NOT(ISNUMBER(C2406)),NOT(ISNUMBER(AB2406))),"",IF(AG2406&lt;&gt;"",AG2406,AB2406)-C2406)</f>
        <v/>
      </c>
      <c r="AT2406" s="270" t="n"/>
      <c r="AU2406" s="271">
        <f>IF($B2406="","",TEXT($A2406,"yyyymmdd")&amp;"_P"&amp;$C2406&amp;"_C"&amp;$F2406&amp;"_"&amp;TRIM(RIGHT(SUBSTITUTE(TRIM(SUBSTITUTE($L2406,CHAR(160)," "))," ",REPT(" ",60)),60))&amp;IF($P2406="","","-"&amp;TRIM(RIGHT(SUBSTITUTE(TRIM(SUBSTITUTE($P2406,CHAR(160)," "))," ",REPT(" ",60)),60)))&amp;IF($T2406="","","-"&amp;TRIM(RIGHT(SUBSTITUTE(TRIM(SUBSTITUTE($T2406,CHAR(160)," "))," ",REPT(" ",60)),60)))&amp;".jpg")</f>
        <v/>
      </c>
    </row>
    <row r="2407" ht="42" customHeight="1">
      <c r="A2407" s="268" t="n">
        <v>39362</v>
      </c>
      <c r="B2407" s="264" t="inlineStr">
        <is>
          <t>Supercheap Auto 1000, 7 October, 2007</t>
        </is>
      </c>
      <c r="C2407" s="264" t="inlineStr">
        <is>
          <t>DNF</t>
        </is>
      </c>
      <c r="D2407" s="264" t="n"/>
      <c r="E2407" s="264" t="n"/>
      <c r="F2407" s="264" t="n">
        <v>2</v>
      </c>
      <c r="G2407" s="264" t="inlineStr">
        <is>
          <t>Holden Racing Team</t>
        </is>
      </c>
      <c r="H2407" s="264" t="n"/>
      <c r="I2407" s="264" t="inlineStr">
        <is>
          <t>Holden, Mobil 1</t>
        </is>
      </c>
      <c r="J2407" s="264" t="inlineStr">
        <is>
          <t>Holden Commodore VE</t>
        </is>
      </c>
      <c r="K2407" s="264" t="n"/>
      <c r="L2407" s="264" t="inlineStr">
        <is>
          <t>Mark Skaife</t>
        </is>
      </c>
      <c r="M2407" s="264" t="inlineStr">
        <is>
          <t>AUS</t>
        </is>
      </c>
      <c r="N2407" s="697">
        <f>_xlfn.LET(_xlpm.d,_xlfn.XLOOKUP(L2407,'[1]Birth Dates'!$A:$A,'[1]Birth Dates'!$B:$B,"",0),IF(_xlpm.d=0,"",_xlpm.d))</f>
        <v/>
      </c>
      <c r="O2407" s="264">
        <f>IF(OR(N2407="",A2407="",NOT(ISNUMBER(N2407)),N2407&gt;A2407),"",DATEDIF(N2407,A2407,"Y")&amp;" years, "&amp;DATEDIF(N2407,A2407,"YM")&amp;" months, "&amp;DATEDIF(N2407,A2407,"MD")&amp;" days")</f>
        <v/>
      </c>
      <c r="P2407" s="264" t="inlineStr">
        <is>
          <t>Todd Kelly</t>
        </is>
      </c>
      <c r="Q2407" s="264" t="inlineStr">
        <is>
          <t>AUS</t>
        </is>
      </c>
      <c r="R2407" s="697">
        <f>_xlfn.LET(_xlpm.d,_xlfn.XLOOKUP(P2407,'[1]Birth Dates'!$A:$A,'[1]Birth Dates'!$B:$B,"",0),IF(_xlpm.d=0,"",_xlpm.d))</f>
        <v/>
      </c>
      <c r="S2407" s="264">
        <f>IF(OR(R2407="",A2407="",NOT(ISNUMBER(R2407)),R2407&gt;A2407),"",DATEDIF(R2407,A2407,"Y")&amp;" years, "&amp;DATEDIF(R2407,A2407,"YM")&amp;" months, "&amp;DATEDIF(R2407,A2407,"MD")&amp;" days")</f>
        <v/>
      </c>
      <c r="T2407" s="264" t="n"/>
      <c r="U2407" s="264" t="n"/>
      <c r="V2407" s="697">
        <f>_xlfn.LET(_xlpm.d,_xlfn.XLOOKUP(T2407,'[1]Birth Dates'!$A:$A,'[1]Birth Dates'!$B:$B,"",0),IF(_xlpm.d=0,"",_xlpm.d))</f>
        <v/>
      </c>
      <c r="W2407" s="264">
        <f>IF(OR(V2407="",A2407="",NOT(ISNUMBER(V2407)),V2407&gt;A2407),"",DATEDIF(V2407,A2407,"Y")&amp;" years, "&amp;DATEDIF(V2407,A2407,"YM")&amp;" months, "&amp;DATEDIF(V2407,A2407,"MD")&amp;" days")</f>
        <v/>
      </c>
      <c r="X2407" s="264" t="n"/>
      <c r="Y2407" s="264" t="n"/>
      <c r="Z2407" s="264" t="n"/>
      <c r="AA2407" s="264" t="n"/>
      <c r="AB2407" s="264" t="n">
        <v>3</v>
      </c>
      <c r="AC2407" s="264" t="n">
        <v>15</v>
      </c>
      <c r="AD2407" s="264" t="n">
        <v>9</v>
      </c>
      <c r="AE2407" s="581" t="inlineStr">
        <is>
          <t>2:07.4510</t>
        </is>
      </c>
      <c r="AF2407" s="418">
        <f>IF(OR(AE2407="",AE2407="",AE2407=0),"",6.213/(AE2407*24))</f>
        <v/>
      </c>
      <c r="AG2407" s="269" t="n">
        <v>2</v>
      </c>
      <c r="AH2407" s="581" t="inlineStr">
        <is>
          <t>2:07.1960</t>
        </is>
      </c>
      <c r="AI2407" s="418">
        <f>IF(OR(AH2407="",AH2407="",AH2407=0),"",6.213/(AH2407*24))</f>
        <v/>
      </c>
      <c r="AJ2407" s="175">
        <f>IF(AND(ISNUMBER(AB2407),ISNUMBER(AG2407)),AB2407-AG2407,"")</f>
        <v/>
      </c>
      <c r="AK2407" s="264" t="inlineStr">
        <is>
          <t>Accident</t>
        </is>
      </c>
      <c r="AL2407" s="264" t="n">
        <v>148</v>
      </c>
      <c r="AM2407" s="722" t="n">
        <v>0.2446094675925926</v>
      </c>
      <c r="AN2407" s="671">
        <f>IF(OR(AL2407="",AM2407="",AM2407=0),"",AL2407*6.213/(AM2407*24))</f>
        <v/>
      </c>
      <c r="AO2407" s="477">
        <f>IF(AND(AL2407=AL2405,AM2407&lt;&gt;"",AM2405&lt;&gt;""),AM2407-AM2405,"")</f>
        <v/>
      </c>
      <c r="AP2407" s="264" t="n">
        <v>107</v>
      </c>
      <c r="AQ2407" s="581" t="inlineStr">
        <is>
          <t>2:09.0851</t>
        </is>
      </c>
      <c r="AR2407" s="439">
        <f>IF(OR(AQ2407="",AQ2407="",AQ2407=0),"",6.213/(AQ2407*24))</f>
        <v/>
      </c>
      <c r="AS2407" s="436">
        <f>IF(OR(NOT(ISNUMBER(C2407)),NOT(ISNUMBER(AB2407))),"",IF(AG2407&lt;&gt;"",AG2407,AB2407)-C2407)</f>
        <v/>
      </c>
      <c r="AT2407" s="270" t="n"/>
      <c r="AU2407" s="271">
        <f>IF($B2407="","",TEXT($A2407,"yyyymmdd")&amp;"_P"&amp;$C2407&amp;"_C"&amp;$F2407&amp;"_"&amp;TRIM(RIGHT(SUBSTITUTE(TRIM(SUBSTITUTE($L2407,CHAR(160)," "))," ",REPT(" ",60)),60))&amp;IF($P2407="","","-"&amp;TRIM(RIGHT(SUBSTITUTE(TRIM(SUBSTITUTE($P2407,CHAR(160)," "))," ",REPT(" ",60)),60)))&amp;IF($T2407="","","-"&amp;TRIM(RIGHT(SUBSTITUTE(TRIM(SUBSTITUTE($T2407,CHAR(160)," "))," ",REPT(" ",60)),60)))&amp;".jpg")</f>
        <v/>
      </c>
    </row>
    <row r="2408" ht="42" customHeight="1">
      <c r="A2408" s="268" t="n">
        <v>39362</v>
      </c>
      <c r="B2408" s="264" t="inlineStr">
        <is>
          <t>Supercheap Auto 1000, 7 October, 2007</t>
        </is>
      </c>
      <c r="C2408" s="264" t="inlineStr">
        <is>
          <t>DNF</t>
        </is>
      </c>
      <c r="D2408" s="264" t="n"/>
      <c r="E2408" s="264" t="n"/>
      <c r="F2408" s="304" t="inlineStr">
        <is>
          <t>021</t>
        </is>
      </c>
      <c r="G2408" s="264" t="inlineStr">
        <is>
          <t>Team Kiwi Racing</t>
        </is>
      </c>
      <c r="H2408" s="264" t="n"/>
      <c r="I2408" s="264" t="inlineStr">
        <is>
          <t>Makita</t>
        </is>
      </c>
      <c r="J2408" s="264" t="inlineStr">
        <is>
          <t>Ford Falcon BF</t>
        </is>
      </c>
      <c r="K2408" s="264" t="n"/>
      <c r="L2408" s="264" t="inlineStr">
        <is>
          <t>Shane van Gisbergen</t>
        </is>
      </c>
      <c r="M2408" s="264" t="inlineStr">
        <is>
          <t>NZL</t>
        </is>
      </c>
      <c r="N2408" s="697">
        <f>_xlfn.LET(_xlpm.d,_xlfn.XLOOKUP(L2408,'[1]Birth Dates'!$A:$A,'[1]Birth Dates'!$B:$B,"",0),IF(_xlpm.d=0,"",_xlpm.d))</f>
        <v/>
      </c>
      <c r="O2408" s="264">
        <f>IF(OR(N2408="",A2408="",NOT(ISNUMBER(N2408)),N2408&gt;A2408),"",DATEDIF(N2408,A2408,"Y")&amp;" years, "&amp;DATEDIF(N2408,A2408,"YM")&amp;" months, "&amp;DATEDIF(N2408,A2408,"MD")&amp;" days")</f>
        <v/>
      </c>
      <c r="P2408" s="264" t="inlineStr">
        <is>
          <t>John McIntyre</t>
        </is>
      </c>
      <c r="Q2408" s="264" t="inlineStr">
        <is>
          <t>NZL</t>
        </is>
      </c>
      <c r="R2408" s="697">
        <f>_xlfn.LET(_xlpm.d,_xlfn.XLOOKUP(P2408,'[1]Birth Dates'!$A:$A,'[1]Birth Dates'!$B:$B,"",0),IF(_xlpm.d=0,"",_xlpm.d))</f>
        <v/>
      </c>
      <c r="S2408" s="264">
        <f>IF(OR(R2408="",A2408="",NOT(ISNUMBER(R2408)),R2408&gt;A2408),"",DATEDIF(R2408,A2408,"Y")&amp;" years, "&amp;DATEDIF(R2408,A2408,"YM")&amp;" months, "&amp;DATEDIF(R2408,A2408,"MD")&amp;" days")</f>
        <v/>
      </c>
      <c r="T2408" s="264" t="n"/>
      <c r="U2408" s="264" t="n"/>
      <c r="V2408" s="697">
        <f>_xlfn.LET(_xlpm.d,_xlfn.XLOOKUP(T2408,'[1]Birth Dates'!$A:$A,'[1]Birth Dates'!$B:$B,"",0),IF(_xlpm.d=0,"",_xlpm.d))</f>
        <v/>
      </c>
      <c r="W2408" s="264">
        <f>IF(OR(V2408="",A2408="",NOT(ISNUMBER(V2408)),V2408&gt;A2408),"",DATEDIF(V2408,A2408,"Y")&amp;" years, "&amp;DATEDIF(V2408,A2408,"YM")&amp;" months, "&amp;DATEDIF(V2408,A2408,"MD")&amp;" days")</f>
        <v/>
      </c>
      <c r="X2408" s="264" t="n"/>
      <c r="Y2408" s="264" t="n"/>
      <c r="Z2408" s="264" t="n"/>
      <c r="AA2408" s="264" t="n"/>
      <c r="AB2408" s="264" t="n">
        <v>29</v>
      </c>
      <c r="AC2408" s="264" t="n">
        <v>7</v>
      </c>
      <c r="AD2408" s="264" t="n">
        <v>1</v>
      </c>
      <c r="AE2408" s="581" t="inlineStr">
        <is>
          <t>2:10.4040</t>
        </is>
      </c>
      <c r="AF2408" s="418">
        <f>IF(OR(AE2408="",AE2408="",AE2408=0),"",6.213/(AE2408*24))</f>
        <v/>
      </c>
      <c r="AG2408" s="269" t="n"/>
      <c r="AH2408" s="581" t="inlineStr"/>
      <c r="AI2408" s="418">
        <f>IF(OR(AH2408="",AH2408="",AH2408=0),"",6.213/(AH2408*24))</f>
        <v/>
      </c>
      <c r="AJ2408" s="175">
        <f>IF(AND(ISNUMBER(AB2408),ISNUMBER(AG2408)),AB2408-AG2408,"")</f>
        <v/>
      </c>
      <c r="AK2408" s="264" t="inlineStr">
        <is>
          <t>Spun Off</t>
        </is>
      </c>
      <c r="AL2408" s="264" t="n">
        <v>148</v>
      </c>
      <c r="AM2408" s="722" t="n">
        <v>0.2640167476851852</v>
      </c>
      <c r="AN2408" s="671">
        <f>IF(OR(AL2408="",AM2408="",AM2408=0),"",AL2408*6.213/(AM2408*24))</f>
        <v/>
      </c>
      <c r="AO2408" s="477">
        <f>IF(AND(AL2408=AL2406,AM2408&lt;&gt;"",AM2406&lt;&gt;""),AM2408-AM2406,"")</f>
        <v/>
      </c>
      <c r="AP2408" s="264" t="n">
        <v>133</v>
      </c>
      <c r="AQ2408" s="581" t="inlineStr">
        <is>
          <t>2:09.7072</t>
        </is>
      </c>
      <c r="AR2408" s="439">
        <f>IF(OR(AQ2408="",AQ2408="",AQ2408=0),"",6.213/(AQ2408*24))</f>
        <v/>
      </c>
      <c r="AS2408" s="436">
        <f>IF(OR(NOT(ISNUMBER(C2408)),NOT(ISNUMBER(AB2408))),"",IF(AG2408&lt;&gt;"",AG2408,AB2408)-C2408)</f>
        <v/>
      </c>
      <c r="AT2408" s="270" t="n"/>
      <c r="AU2408" s="271">
        <f>IF($B2408="","",TEXT($A2408,"yyyymmdd")&amp;"_P"&amp;$C2408&amp;"_C"&amp;$F2408&amp;"_"&amp;TRIM(RIGHT(SUBSTITUTE(TRIM(SUBSTITUTE($L2408,CHAR(160)," "))," ",REPT(" ",60)),60))&amp;IF($P2408="","","-"&amp;TRIM(RIGHT(SUBSTITUTE(TRIM(SUBSTITUTE($P2408,CHAR(160)," "))," ",REPT(" ",60)),60)))&amp;IF($T2408="","","-"&amp;TRIM(RIGHT(SUBSTITUTE(TRIM(SUBSTITUTE($T2408,CHAR(160)," "))," ",REPT(" ",60)),60)))&amp;".jpg")</f>
        <v/>
      </c>
    </row>
    <row r="2409" ht="42" customHeight="1">
      <c r="A2409" s="268" t="n">
        <v>39362</v>
      </c>
      <c r="B2409" s="264" t="inlineStr">
        <is>
          <t>Supercheap Auto 1000, 7 October, 2007</t>
        </is>
      </c>
      <c r="C2409" s="264" t="inlineStr">
        <is>
          <t>DNF</t>
        </is>
      </c>
      <c r="D2409" s="264" t="n"/>
      <c r="E2409" s="264" t="n"/>
      <c r="F2409" s="264" t="n">
        <v>67</v>
      </c>
      <c r="G2409" s="264" t="inlineStr">
        <is>
          <t>Paul Morris Motorsport</t>
        </is>
      </c>
      <c r="H2409" s="264" t="n"/>
      <c r="I2409" s="264" t="inlineStr">
        <is>
          <t>Sirromet Wines</t>
        </is>
      </c>
      <c r="J2409" s="264" t="inlineStr">
        <is>
          <t>Holden Commodore VE</t>
        </is>
      </c>
      <c r="K2409" s="264" t="n"/>
      <c r="L2409" s="264" t="inlineStr">
        <is>
          <t>Paul Morris</t>
        </is>
      </c>
      <c r="M2409" s="264" t="inlineStr">
        <is>
          <t>AUS</t>
        </is>
      </c>
      <c r="N2409" s="697">
        <f>_xlfn.LET(_xlpm.d,_xlfn.XLOOKUP(L2409,'[1]Birth Dates'!$A:$A,'[1]Birth Dates'!$B:$B,"",0),IF(_xlpm.d=0,"",_xlpm.d))</f>
        <v/>
      </c>
      <c r="O2409" s="264">
        <f>IF(OR(N2409="",A2409="",NOT(ISNUMBER(N2409)),N2409&gt;A2409),"",DATEDIF(N2409,A2409,"Y")&amp;" years, "&amp;DATEDIF(N2409,A2409,"YM")&amp;" months, "&amp;DATEDIF(N2409,A2409,"MD")&amp;" days")</f>
        <v/>
      </c>
      <c r="P2409" s="264" t="inlineStr">
        <is>
          <t>Steve Ellery</t>
        </is>
      </c>
      <c r="Q2409" s="264" t="inlineStr">
        <is>
          <t>AUS</t>
        </is>
      </c>
      <c r="R2409" s="697">
        <f>_xlfn.LET(_xlpm.d,_xlfn.XLOOKUP(P2409,'[1]Birth Dates'!$A:$A,'[1]Birth Dates'!$B:$B,"",0),IF(_xlpm.d=0,"",_xlpm.d))</f>
        <v/>
      </c>
      <c r="S2409" s="264">
        <f>IF(OR(R2409="",A2409="",NOT(ISNUMBER(R2409)),R2409&gt;A2409),"",DATEDIF(R2409,A2409,"Y")&amp;" years, "&amp;DATEDIF(R2409,A2409,"YM")&amp;" months, "&amp;DATEDIF(R2409,A2409,"MD")&amp;" days")</f>
        <v/>
      </c>
      <c r="T2409" s="264" t="n"/>
      <c r="U2409" s="264" t="n"/>
      <c r="V2409" s="697">
        <f>_xlfn.LET(_xlpm.d,_xlfn.XLOOKUP(T2409,'[1]Birth Dates'!$A:$A,'[1]Birth Dates'!$B:$B,"",0),IF(_xlpm.d=0,"",_xlpm.d))</f>
        <v/>
      </c>
      <c r="W2409" s="264">
        <f>IF(OR(V2409="",A2409="",NOT(ISNUMBER(V2409)),V2409&gt;A2409),"",DATEDIF(V2409,A2409,"Y")&amp;" years, "&amp;DATEDIF(V2409,A2409,"YM")&amp;" months, "&amp;DATEDIF(V2409,A2409,"MD")&amp;" days")</f>
        <v/>
      </c>
      <c r="X2409" s="264" t="n"/>
      <c r="Y2409" s="264" t="n"/>
      <c r="Z2409" s="264" t="n"/>
      <c r="AA2409" s="264" t="n"/>
      <c r="AB2409" s="264" t="n">
        <v>27</v>
      </c>
      <c r="AC2409" s="264" t="n">
        <v>9</v>
      </c>
      <c r="AD2409" s="264" t="n">
        <v>8</v>
      </c>
      <c r="AE2409" s="581" t="inlineStr">
        <is>
          <t>2:10.0950</t>
        </is>
      </c>
      <c r="AF2409" s="418">
        <f>IF(OR(AE2409="",AE2409="",AE2409=0),"",6.213/(AE2409*24))</f>
        <v/>
      </c>
      <c r="AG2409" s="269" t="n"/>
      <c r="AH2409" s="581" t="inlineStr"/>
      <c r="AI2409" s="418">
        <f>IF(OR(AH2409="",AH2409="",AH2409=0),"",6.213/(AH2409*24))</f>
        <v/>
      </c>
      <c r="AJ2409" s="175">
        <f>IF(AND(ISNUMBER(AB2409),ISNUMBER(AG2409)),AB2409-AG2409,"")</f>
        <v/>
      </c>
      <c r="AK2409" s="264" t="inlineStr">
        <is>
          <t>Accident</t>
        </is>
      </c>
      <c r="AL2409" s="264" t="n">
        <v>145</v>
      </c>
      <c r="AM2409" s="722" t="n">
        <v>0.2414569328703704</v>
      </c>
      <c r="AN2409" s="671">
        <f>IF(OR(AL2409="",AM2409="",AM2409=0),"",AL2409*6.213/(AM2409*24))</f>
        <v/>
      </c>
      <c r="AO2409" s="477">
        <f>IF(AND(AL2409=AL2407,AM2409&lt;&gt;"",AM2407&lt;&gt;""),AM2409-AM2407,"")</f>
        <v/>
      </c>
      <c r="AP2409" s="264" t="n">
        <v>111</v>
      </c>
      <c r="AQ2409" s="581" t="inlineStr">
        <is>
          <t>2:09.2266</t>
        </is>
      </c>
      <c r="AR2409" s="439">
        <f>IF(OR(AQ2409="",AQ2409="",AQ2409=0),"",6.213/(AQ2409*24))</f>
        <v/>
      </c>
      <c r="AS2409" s="436">
        <f>IF(OR(NOT(ISNUMBER(C2409)),NOT(ISNUMBER(AB2409))),"",IF(AG2409&lt;&gt;"",AG2409,AB2409)-C2409)</f>
        <v/>
      </c>
      <c r="AT2409" s="270" t="n"/>
      <c r="AU2409" s="271">
        <f>IF($B2409="","",TEXT($A2409,"yyyymmdd")&amp;"_P"&amp;$C2409&amp;"_C"&amp;$F2409&amp;"_"&amp;TRIM(RIGHT(SUBSTITUTE(TRIM(SUBSTITUTE($L2409,CHAR(160)," "))," ",REPT(" ",60)),60))&amp;IF($P2409="","","-"&amp;TRIM(RIGHT(SUBSTITUTE(TRIM(SUBSTITUTE($P2409,CHAR(160)," "))," ",REPT(" ",60)),60)))&amp;IF($T2409="","","-"&amp;TRIM(RIGHT(SUBSTITUTE(TRIM(SUBSTITUTE($T2409,CHAR(160)," "))," ",REPT(" ",60)),60)))&amp;".jpg")</f>
        <v/>
      </c>
    </row>
    <row r="2410" ht="42" customHeight="1">
      <c r="A2410" s="268" t="n">
        <v>39362</v>
      </c>
      <c r="B2410" s="264" t="inlineStr">
        <is>
          <t>Supercheap Auto 1000, 7 October, 2007</t>
        </is>
      </c>
      <c r="C2410" s="264" t="inlineStr">
        <is>
          <t>DNF</t>
        </is>
      </c>
      <c r="D2410" s="264" t="n"/>
      <c r="E2410" s="264" t="n"/>
      <c r="F2410" s="264" t="n">
        <v>3</v>
      </c>
      <c r="G2410" s="264" t="inlineStr">
        <is>
          <t>Tasman Motorsport</t>
        </is>
      </c>
      <c r="H2410" s="264" t="n"/>
      <c r="I2410" s="264" t="inlineStr">
        <is>
          <t>Firepower</t>
        </is>
      </c>
      <c r="J2410" s="264" t="inlineStr">
        <is>
          <t>Holden Commodore VE</t>
        </is>
      </c>
      <c r="K2410" s="264" t="n"/>
      <c r="L2410" s="264" t="inlineStr">
        <is>
          <t>Mark Noske</t>
        </is>
      </c>
      <c r="M2410" s="264" t="inlineStr">
        <is>
          <t>AUS</t>
        </is>
      </c>
      <c r="N2410" s="697">
        <f>_xlfn.LET(_xlpm.d,_xlfn.XLOOKUP(L2410,'[1]Birth Dates'!$A:$A,'[1]Birth Dates'!$B:$B,"",0),IF(_xlpm.d=0,"",_xlpm.d))</f>
        <v/>
      </c>
      <c r="O2410" s="264">
        <f>IF(OR(N2410="",A2410="",NOT(ISNUMBER(N2410)),N2410&gt;A2410),"",DATEDIF(N2410,A2410,"Y")&amp;" years, "&amp;DATEDIF(N2410,A2410,"YM")&amp;" months, "&amp;DATEDIF(N2410,A2410,"MD")&amp;" days")</f>
        <v/>
      </c>
      <c r="P2410" s="264" t="inlineStr">
        <is>
          <t>Jay Verdnik</t>
        </is>
      </c>
      <c r="Q2410" s="264" t="inlineStr">
        <is>
          <t>AUS</t>
        </is>
      </c>
      <c r="R2410" s="697">
        <f>_xlfn.LET(_xlpm.d,_xlfn.XLOOKUP(P2410,'[1]Birth Dates'!$A:$A,'[1]Birth Dates'!$B:$B,"",0),IF(_xlpm.d=0,"",_xlpm.d))</f>
        <v/>
      </c>
      <c r="S2410" s="264">
        <f>IF(OR(R2410="",A2410="",NOT(ISNUMBER(R2410)),R2410&gt;A2410),"",DATEDIF(R2410,A2410,"Y")&amp;" years, "&amp;DATEDIF(R2410,A2410,"YM")&amp;" months, "&amp;DATEDIF(R2410,A2410,"MD")&amp;" days")</f>
        <v/>
      </c>
      <c r="T2410" s="264" t="n"/>
      <c r="U2410" s="264" t="n"/>
      <c r="V2410" s="697" t="n"/>
      <c r="W2410" s="264" t="n"/>
      <c r="X2410" s="264" t="n"/>
      <c r="Y2410" s="264" t="n"/>
      <c r="Z2410" s="264" t="n"/>
      <c r="AA2410" s="264" t="n"/>
      <c r="AB2410" s="264" t="n">
        <v>19</v>
      </c>
      <c r="AC2410" s="264" t="n">
        <v>17</v>
      </c>
      <c r="AD2410" s="264" t="n">
        <v>14</v>
      </c>
      <c r="AE2410" s="581" t="inlineStr">
        <is>
          <t>2:11.2630</t>
        </is>
      </c>
      <c r="AF2410" s="418">
        <f>IF(OR(AE2410="",AE2410="",AE2410=0),"",6.213/(AE2410*24))</f>
        <v/>
      </c>
      <c r="AG2410" s="269" t="n"/>
      <c r="AH2410" s="581" t="inlineStr"/>
      <c r="AI2410" s="418" t="n"/>
      <c r="AJ2410" s="175">
        <f>IF(AND(ISNUMBER(AB2410),ISNUMBER(AG2410)),AB2410-AG2410,"")</f>
        <v/>
      </c>
      <c r="AK2410" s="264" t="inlineStr">
        <is>
          <t>Accident</t>
        </is>
      </c>
      <c r="AL2410" s="264" t="n">
        <v>138</v>
      </c>
      <c r="AM2410" s="722" t="n">
        <v>0.2295640856481481</v>
      </c>
      <c r="AN2410" s="671">
        <f>IF(OR(AL2410="",AM2410="",AM2410=0),"",AL2410*6.213/(AM2410*24))</f>
        <v/>
      </c>
      <c r="AO2410" s="477" t="n"/>
      <c r="AP2410" s="264" t="n">
        <v>72</v>
      </c>
      <c r="AQ2410" s="581" t="inlineStr">
        <is>
          <t>2:11.0347</t>
        </is>
      </c>
      <c r="AR2410" s="439">
        <f>IF(OR(AQ2410="",AQ2410="",AQ2410=0),"",6.213/(AQ2410*24))</f>
        <v/>
      </c>
      <c r="AS2410" s="436">
        <f>IF(OR(NOT(ISNUMBER(C2410)),NOT(ISNUMBER(AB2410))),"",IF(AG2410&lt;&gt;"",AG2410,AB2410)-C2410)</f>
        <v/>
      </c>
      <c r="AT2410" s="270" t="n"/>
      <c r="AU2410" s="271" t="n"/>
    </row>
    <row r="2411" ht="42" customHeight="1">
      <c r="A2411" s="268" t="n">
        <v>39362</v>
      </c>
      <c r="B2411" s="264" t="inlineStr">
        <is>
          <t>Supercheap Auto 1000, 7 October, 2007</t>
        </is>
      </c>
      <c r="C2411" s="264" t="inlineStr">
        <is>
          <t>DNF</t>
        </is>
      </c>
      <c r="D2411" s="264" t="n"/>
      <c r="E2411" s="264" t="n"/>
      <c r="F2411" s="264" t="n">
        <v>16</v>
      </c>
      <c r="G2411" s="264" t="inlineStr">
        <is>
          <t>HSV Dealer Team</t>
        </is>
      </c>
      <c r="H2411" s="264" t="n"/>
      <c r="I2411" s="264" t="inlineStr">
        <is>
          <t>HSV, Toll</t>
        </is>
      </c>
      <c r="J2411" s="264" t="inlineStr">
        <is>
          <t>Holden Commodore VE</t>
        </is>
      </c>
      <c r="K2411" s="264" t="n"/>
      <c r="L2411" s="264" t="inlineStr">
        <is>
          <t>Paul Radisich</t>
        </is>
      </c>
      <c r="M2411" s="264" t="inlineStr">
        <is>
          <t>NZL</t>
        </is>
      </c>
      <c r="N2411" s="697">
        <f>_xlfn.LET(_xlpm.d,_xlfn.XLOOKUP(L2411,'[1]Birth Dates'!$A:$A,'[1]Birth Dates'!$B:$B,"",0),IF(_xlpm.d=0,"",_xlpm.d))</f>
        <v/>
      </c>
      <c r="O2411" s="264">
        <f>IF(OR(N2411="",A2411="",NOT(ISNUMBER(N2411)),N2411&gt;A2411),"",DATEDIF(N2411,A2411,"Y")&amp;" years, "&amp;DATEDIF(N2411,A2411,"YM")&amp;" months, "&amp;DATEDIF(N2411,A2411,"MD")&amp;" days")</f>
        <v/>
      </c>
      <c r="P2411" s="264" t="inlineStr">
        <is>
          <t>Craig Baird</t>
        </is>
      </c>
      <c r="Q2411" s="264" t="inlineStr">
        <is>
          <t>NZL</t>
        </is>
      </c>
      <c r="R2411" s="697">
        <f>_xlfn.LET(_xlpm.d,_xlfn.XLOOKUP(P2411,'[1]Birth Dates'!$A:$A,'[1]Birth Dates'!$B:$B,"",0),IF(_xlpm.d=0,"",_xlpm.d))</f>
        <v/>
      </c>
      <c r="S2411" s="264">
        <f>IF(OR(R2411="",A2411="",NOT(ISNUMBER(R2411)),R2411&gt;A2411),"",DATEDIF(R2411,A2411,"Y")&amp;" years, "&amp;DATEDIF(R2411,A2411,"YM")&amp;" months, "&amp;DATEDIF(R2411,A2411,"MD")&amp;" days")</f>
        <v/>
      </c>
      <c r="T2411" s="264" t="n"/>
      <c r="U2411" s="264" t="n"/>
      <c r="V2411" s="697">
        <f>_xlfn.LET(_xlpm.d,_xlfn.XLOOKUP(T2411,'[1]Birth Dates'!$A:$A,'[1]Birth Dates'!$B:$B,"",0),IF(_xlpm.d=0,"",_xlpm.d))</f>
        <v/>
      </c>
      <c r="W2411" s="264">
        <f>IF(OR(V2411="",A2411="",NOT(ISNUMBER(V2411)),V2411&gt;A2411),"",DATEDIF(V2411,A2411,"Y")&amp;" years, "&amp;DATEDIF(V2411,A2411,"YM")&amp;" months, "&amp;DATEDIF(V2411,A2411,"MD")&amp;" days")</f>
        <v/>
      </c>
      <c r="X2411" s="264" t="n"/>
      <c r="Y2411" s="264" t="n"/>
      <c r="Z2411" s="264" t="n"/>
      <c r="AA2411" s="264" t="n"/>
      <c r="AB2411" s="264" t="n">
        <v>10</v>
      </c>
      <c r="AC2411" s="264" t="n">
        <v>18</v>
      </c>
      <c r="AD2411" s="264" t="n">
        <v>12</v>
      </c>
      <c r="AE2411" s="581" t="inlineStr">
        <is>
          <t>2:08.3500</t>
        </is>
      </c>
      <c r="AF2411" s="418">
        <f>IF(OR(AE2411="",AE2411="",AE2411=0),"",6.213/(AE2411*24))</f>
        <v/>
      </c>
      <c r="AG2411" s="269" t="n">
        <v>9</v>
      </c>
      <c r="AH2411" s="581" t="inlineStr">
        <is>
          <t>2:09.4910</t>
        </is>
      </c>
      <c r="AI2411" s="418">
        <f>IF(OR(AH2411="",AH2411="",AH2411=0),"",6.213/(AH2411*24))</f>
        <v/>
      </c>
      <c r="AJ2411" s="175">
        <f>IF(AND(ISNUMBER(AB2411),ISNUMBER(AG2411)),AB2411-AG2411,"")</f>
        <v/>
      </c>
      <c r="AK2411" s="264" t="inlineStr">
        <is>
          <t>Brakes</t>
        </is>
      </c>
      <c r="AL2411" s="264" t="n">
        <v>137</v>
      </c>
      <c r="AM2411" s="722" t="n">
        <v>0.2285499652777778</v>
      </c>
      <c r="AN2411" s="671">
        <f>IF(OR(AL2411="",AM2411="",AM2411=0),"",AL2411*6.213/(AM2411*24))</f>
        <v/>
      </c>
      <c r="AO2411" s="477">
        <f>IF(AND(AL2411=AL2409,AM2411&lt;&gt;"",AM2409&lt;&gt;""),AM2411-AM2409,"")</f>
        <v/>
      </c>
      <c r="AP2411" s="264" t="n">
        <v>80</v>
      </c>
      <c r="AQ2411" s="581" t="inlineStr">
        <is>
          <t>2:09.4872</t>
        </is>
      </c>
      <c r="AR2411" s="439">
        <f>IF(OR(AQ2411="",AQ2411="",AQ2411=0),"",6.213/(AQ2411*24))</f>
        <v/>
      </c>
      <c r="AS2411" s="436">
        <f>IF(OR(NOT(ISNUMBER(C2411)),NOT(ISNUMBER(AB2411))),"",IF(AG2411&lt;&gt;"",AG2411,AB2411)-C2411)</f>
        <v/>
      </c>
      <c r="AT2411" s="270" t="n"/>
      <c r="AU2411" s="271">
        <f>IF($B2411="","",TEXT($A2411,"yyyymmdd")&amp;"_P"&amp;$C2411&amp;"_C"&amp;$F2411&amp;"_"&amp;TRIM(RIGHT(SUBSTITUTE(TRIM(SUBSTITUTE($L2411,CHAR(160)," "))," ",REPT(" ",60)),60))&amp;IF($P2411="","","-"&amp;TRIM(RIGHT(SUBSTITUTE(TRIM(SUBSTITUTE($P2411,CHAR(160)," "))," ",REPT(" ",60)),60)))&amp;IF($T2411="","","-"&amp;TRIM(RIGHT(SUBSTITUTE(TRIM(SUBSTITUTE($T2411,CHAR(160)," "))," ",REPT(" ",60)),60)))&amp;".jpg")</f>
        <v/>
      </c>
    </row>
    <row r="2412" ht="42" customHeight="1">
      <c r="A2412" s="268" t="n">
        <v>39362</v>
      </c>
      <c r="B2412" s="264" t="inlineStr">
        <is>
          <t>Supercheap Auto 1000, 7 October, 2007</t>
        </is>
      </c>
      <c r="C2412" s="264" t="inlineStr">
        <is>
          <t>DNF</t>
        </is>
      </c>
      <c r="D2412" s="264" t="n"/>
      <c r="E2412" s="264" t="n"/>
      <c r="F2412" s="264" t="n">
        <v>1</v>
      </c>
      <c r="G2412" s="264" t="inlineStr">
        <is>
          <t>HSV Dealer Team</t>
        </is>
      </c>
      <c r="H2412" s="264" t="n"/>
      <c r="I2412" s="264" t="inlineStr">
        <is>
          <t>HSV, Toll</t>
        </is>
      </c>
      <c r="J2412" s="264" t="inlineStr">
        <is>
          <t>Holden Commodore VE</t>
        </is>
      </c>
      <c r="K2412" s="264" t="n"/>
      <c r="L2412" s="264" t="inlineStr">
        <is>
          <t>Rick Kelly</t>
        </is>
      </c>
      <c r="M2412" s="264" t="inlineStr">
        <is>
          <t>AUS</t>
        </is>
      </c>
      <c r="N2412" s="697">
        <f>_xlfn.LET(_xlpm.d,_xlfn.XLOOKUP(L2412,'[1]Birth Dates'!$A:$A,'[1]Birth Dates'!$B:$B,"",0),IF(_xlpm.d=0,"",_xlpm.d))</f>
        <v/>
      </c>
      <c r="O2412" s="264">
        <f>IF(OR(N2412="",A2412="",NOT(ISNUMBER(N2412)),N2412&gt;A2412),"",DATEDIF(N2412,A2412,"Y")&amp;" years, "&amp;DATEDIF(N2412,A2412,"YM")&amp;" months, "&amp;DATEDIF(N2412,A2412,"MD")&amp;" days")</f>
        <v/>
      </c>
      <c r="P2412" s="264" t="inlineStr">
        <is>
          <t>Garth Tander</t>
        </is>
      </c>
      <c r="Q2412" s="264" t="inlineStr">
        <is>
          <t>AUS</t>
        </is>
      </c>
      <c r="R2412" s="697">
        <f>_xlfn.LET(_xlpm.d,_xlfn.XLOOKUP(P2412,'[1]Birth Dates'!$A:$A,'[1]Birth Dates'!$B:$B,"",0),IF(_xlpm.d=0,"",_xlpm.d))</f>
        <v/>
      </c>
      <c r="S2412" s="264">
        <f>IF(OR(R2412="",A2412="",NOT(ISNUMBER(R2412)),R2412&gt;A2412),"",DATEDIF(R2412,A2412,"Y")&amp;" years, "&amp;DATEDIF(R2412,A2412,"YM")&amp;" months, "&amp;DATEDIF(R2412,A2412,"MD")&amp;" days")</f>
        <v/>
      </c>
      <c r="T2412" s="264" t="n"/>
      <c r="U2412" s="264" t="n"/>
      <c r="V2412" s="697">
        <f>_xlfn.LET(_xlpm.d,_xlfn.XLOOKUP(T2412,'[1]Birth Dates'!$A:$A,'[1]Birth Dates'!$B:$B,"",0),IF(_xlpm.d=0,"",_xlpm.d))</f>
        <v/>
      </c>
      <c r="W2412" s="264">
        <f>IF(OR(V2412="",A2412="",NOT(ISNUMBER(V2412)),V2412&gt;A2412),"",DATEDIF(V2412,A2412,"Y")&amp;" years, "&amp;DATEDIF(V2412,A2412,"YM")&amp;" months, "&amp;DATEDIF(V2412,A2412,"MD")&amp;" days")</f>
        <v/>
      </c>
      <c r="X2412" s="264" t="n"/>
      <c r="Y2412" s="264" t="n"/>
      <c r="Z2412" s="264" t="n"/>
      <c r="AA2412" s="264" t="n"/>
      <c r="AB2412" s="264" t="n">
        <v>2</v>
      </c>
      <c r="AC2412" s="264" t="n">
        <v>11</v>
      </c>
      <c r="AD2412" s="264" t="n">
        <v>9</v>
      </c>
      <c r="AE2412" s="581" t="inlineStr">
        <is>
          <t>2:07.3860</t>
        </is>
      </c>
      <c r="AF2412" s="418">
        <f>IF(OR(AE2412="",AE2412="",AE2412=0),"",6.213/(AE2412*24))</f>
        <v/>
      </c>
      <c r="AG2412" s="269" t="n">
        <v>3</v>
      </c>
      <c r="AH2412" s="581" t="inlineStr">
        <is>
          <t>2:07.2870</t>
        </is>
      </c>
      <c r="AI2412" s="418">
        <f>IF(OR(AH2412="",AH2412="",AH2412=0),"",6.213/(AH2412*24))</f>
        <v/>
      </c>
      <c r="AJ2412" s="175">
        <f>IF(AND(ISNUMBER(AB2412),ISNUMBER(AG2412)),AB2412-AG2412,"")</f>
        <v/>
      </c>
      <c r="AK2412" s="264" t="inlineStr">
        <is>
          <t>Brakes</t>
        </is>
      </c>
      <c r="AL2412" s="264" t="n">
        <v>134</v>
      </c>
      <c r="AM2412" s="722" t="n">
        <v>0.2245673611111111</v>
      </c>
      <c r="AN2412" s="671">
        <f>IF(OR(AL2412="",AM2412="",AM2412=0),"",AL2412*6.213/(AM2412*24))</f>
        <v/>
      </c>
      <c r="AO2412" s="477">
        <f>IF(AND(AL2412=AL2410,AM2412&lt;&gt;"",AM2410&lt;&gt;""),AM2412-AM2410,"")</f>
        <v/>
      </c>
      <c r="AP2412" s="264" t="n">
        <v>46</v>
      </c>
      <c r="AQ2412" s="581" t="inlineStr">
        <is>
          <t>2:09.0774</t>
        </is>
      </c>
      <c r="AR2412" s="439">
        <f>IF(OR(AQ2412="",AQ2412="",AQ2412=0),"",6.213/(AQ2412*24))</f>
        <v/>
      </c>
      <c r="AS2412" s="436">
        <f>IF(OR(NOT(ISNUMBER(C2412)),NOT(ISNUMBER(AB2412))),"",IF(AG2412&lt;&gt;"",AG2412,AB2412)-C2412)</f>
        <v/>
      </c>
      <c r="AT2412" s="270" t="n"/>
      <c r="AU2412" s="271">
        <f>IF($B2412="","",TEXT($A2412,"yyyymmdd")&amp;"_P"&amp;$C2412&amp;"_C"&amp;$F2412&amp;"_"&amp;TRIM(RIGHT(SUBSTITUTE(TRIM(SUBSTITUTE($L2412,CHAR(160)," "))," ",REPT(" ",60)),60))&amp;IF($P2412="","","-"&amp;TRIM(RIGHT(SUBSTITUTE(TRIM(SUBSTITUTE($P2412,CHAR(160)," "))," ",REPT(" ",60)),60)))&amp;IF($T2412="","","-"&amp;TRIM(RIGHT(SUBSTITUTE(TRIM(SUBSTITUTE($T2412,CHAR(160)," "))," ",REPT(" ",60)),60)))&amp;".jpg")</f>
        <v/>
      </c>
    </row>
    <row r="2413" ht="42" customHeight="1">
      <c r="A2413" s="268" t="n">
        <v>39362</v>
      </c>
      <c r="B2413" s="264" t="inlineStr">
        <is>
          <t>Supercheap Auto 1000, 7 October, 2007</t>
        </is>
      </c>
      <c r="C2413" s="264" t="inlineStr">
        <is>
          <t>DNF</t>
        </is>
      </c>
      <c r="D2413" s="264" t="n"/>
      <c r="E2413" s="264" t="n"/>
      <c r="F2413" s="264" t="n">
        <v>26</v>
      </c>
      <c r="G2413" s="264" t="inlineStr">
        <is>
          <t>Britek Motorsport</t>
        </is>
      </c>
      <c r="H2413" s="264" t="n"/>
      <c r="I2413" s="264" t="inlineStr">
        <is>
          <t>Irwin Tools</t>
        </is>
      </c>
      <c r="J2413" s="264" t="inlineStr">
        <is>
          <t>Ford Falcon BF</t>
        </is>
      </c>
      <c r="K2413" s="264" t="n"/>
      <c r="L2413" s="264" t="inlineStr">
        <is>
          <t>Warren Luff</t>
        </is>
      </c>
      <c r="M2413" s="264" t="inlineStr">
        <is>
          <t>AUS</t>
        </is>
      </c>
      <c r="N2413" s="697">
        <f>_xlfn.LET(_xlpm.d,_xlfn.XLOOKUP(L2413,'[1]Birth Dates'!$A:$A,'[1]Birth Dates'!$B:$B,"",0),IF(_xlpm.d=0,"",_xlpm.d))</f>
        <v/>
      </c>
      <c r="O2413" s="264">
        <f>IF(OR(N2413="",A2413="",NOT(ISNUMBER(N2413)),N2413&gt;A2413),"",DATEDIF(N2413,A2413,"Y")&amp;" years, "&amp;DATEDIF(N2413,A2413,"YM")&amp;" months, "&amp;DATEDIF(N2413,A2413,"MD")&amp;" days")</f>
        <v/>
      </c>
      <c r="P2413" s="264" t="inlineStr">
        <is>
          <t>Alan Gurr</t>
        </is>
      </c>
      <c r="Q2413" s="264" t="inlineStr">
        <is>
          <t>AUS</t>
        </is>
      </c>
      <c r="R2413" s="697">
        <f>_xlfn.LET(_xlpm.d,_xlfn.XLOOKUP(P2413,'[1]Birth Dates'!$A:$A,'[1]Birth Dates'!$B:$B,"",0),IF(_xlpm.d=0,"",_xlpm.d))</f>
        <v/>
      </c>
      <c r="S2413" s="264">
        <f>IF(OR(R2413="",A2413="",NOT(ISNUMBER(R2413)),R2413&gt;A2413),"",DATEDIF(R2413,A2413,"Y")&amp;" years, "&amp;DATEDIF(R2413,A2413,"YM")&amp;" months, "&amp;DATEDIF(R2413,A2413,"MD")&amp;" days")</f>
        <v/>
      </c>
      <c r="T2413" s="264" t="n"/>
      <c r="U2413" s="264" t="n"/>
      <c r="V2413" s="697">
        <f>_xlfn.LET(_xlpm.d,_xlfn.XLOOKUP(T2413,'[1]Birth Dates'!$A:$A,'[1]Birth Dates'!$B:$B,"",0),IF(_xlpm.d=0,"",_xlpm.d))</f>
        <v/>
      </c>
      <c r="W2413" s="264">
        <f>IF(OR(V2413="",A2413="",NOT(ISNUMBER(V2413)),V2413&gt;A2413),"",DATEDIF(V2413,A2413,"Y")&amp;" years, "&amp;DATEDIF(V2413,A2413,"YM")&amp;" months, "&amp;DATEDIF(V2413,A2413,"MD")&amp;" days")</f>
        <v/>
      </c>
      <c r="X2413" s="264" t="n"/>
      <c r="Y2413" s="264" t="n"/>
      <c r="Z2413" s="264" t="n"/>
      <c r="AA2413" s="264" t="n"/>
      <c r="AB2413" s="264" t="n">
        <v>22</v>
      </c>
      <c r="AC2413" s="264" t="n">
        <v>7</v>
      </c>
      <c r="AD2413" s="264" t="n">
        <v>7</v>
      </c>
      <c r="AE2413" s="581" t="inlineStr">
        <is>
          <t>2:09.7120</t>
        </is>
      </c>
      <c r="AF2413" s="418">
        <f>IF(OR(AE2413="",AE2413="",AE2413=0),"",6.213/(AE2413*24))</f>
        <v/>
      </c>
      <c r="AG2413" s="269" t="n"/>
      <c r="AH2413" s="581" t="inlineStr"/>
      <c r="AI2413" s="418">
        <f>IF(OR(AH2413="",AH2413="",AH2413=0),"",6.213/(AH2413*24))</f>
        <v/>
      </c>
      <c r="AJ2413" s="175">
        <f>IF(AND(ISNUMBER(AB2413),ISNUMBER(AG2413)),AB2413-AG2413,"")</f>
        <v/>
      </c>
      <c r="AK2413" s="264" t="inlineStr">
        <is>
          <t>Accident</t>
        </is>
      </c>
      <c r="AL2413" s="264" t="n">
        <v>134</v>
      </c>
      <c r="AM2413" s="722" t="n">
        <v>0.2501374652777778</v>
      </c>
      <c r="AN2413" s="671">
        <f>IF(OR(AL2413="",AM2413="",AM2413=0),"",AL2413*6.213/(AM2413*24))</f>
        <v/>
      </c>
      <c r="AO2413" s="477">
        <f>IF(AND(AL2413=AL2411,AM2413&lt;&gt;"",AM2411&lt;&gt;""),AM2413-AM2411,"")</f>
        <v/>
      </c>
      <c r="AP2413" s="264" t="n">
        <v>116</v>
      </c>
      <c r="AQ2413" s="581" t="inlineStr">
        <is>
          <t>2:10.6653</t>
        </is>
      </c>
      <c r="AR2413" s="439">
        <f>IF(OR(AQ2413="",AQ2413="",AQ2413=0),"",6.213/(AQ2413*24))</f>
        <v/>
      </c>
      <c r="AS2413" s="436">
        <f>IF(OR(NOT(ISNUMBER(C2413)),NOT(ISNUMBER(AB2413))),"",IF(AG2413&lt;&gt;"",AG2413,AB2413)-C2413)</f>
        <v/>
      </c>
      <c r="AT2413" s="270" t="n"/>
      <c r="AU2413" s="271">
        <f>IF($B2413="","",TEXT($A2413,"yyyymmdd")&amp;"_P"&amp;$C2413&amp;"_C"&amp;$F2413&amp;"_"&amp;TRIM(RIGHT(SUBSTITUTE(TRIM(SUBSTITUTE($L2413,CHAR(160)," "))," ",REPT(" ",60)),60))&amp;IF($P2413="","","-"&amp;TRIM(RIGHT(SUBSTITUTE(TRIM(SUBSTITUTE($P2413,CHAR(160)," "))," ",REPT(" ",60)),60)))&amp;IF($T2413="","","-"&amp;TRIM(RIGHT(SUBSTITUTE(TRIM(SUBSTITUTE($T2413,CHAR(160)," "))," ",REPT(" ",60)),60)))&amp;".jpg")</f>
        <v/>
      </c>
    </row>
    <row r="2414" ht="42" customHeight="1">
      <c r="A2414" s="268" t="n">
        <v>39362</v>
      </c>
      <c r="B2414" s="264" t="inlineStr">
        <is>
          <t>Supercheap Auto 1000, 7 October, 2007</t>
        </is>
      </c>
      <c r="C2414" s="264" t="inlineStr">
        <is>
          <t>DNF</t>
        </is>
      </c>
      <c r="D2414" s="264" t="n"/>
      <c r="E2414" s="264" t="n"/>
      <c r="F2414" s="264" t="n">
        <v>33</v>
      </c>
      <c r="G2414" s="264" t="inlineStr">
        <is>
          <t>Garry Rogers Motorsport</t>
        </is>
      </c>
      <c r="H2414" s="264" t="n"/>
      <c r="I2414" s="264" t="inlineStr">
        <is>
          <t>Valvoline, Cummins</t>
        </is>
      </c>
      <c r="J2414" s="264" t="inlineStr">
        <is>
          <t>Holden Commodore VE</t>
        </is>
      </c>
      <c r="K2414" s="264" t="n"/>
      <c r="L2414" s="264" t="inlineStr">
        <is>
          <t>Dean Canto</t>
        </is>
      </c>
      <c r="M2414" s="264" t="inlineStr">
        <is>
          <t>AUS</t>
        </is>
      </c>
      <c r="N2414" s="697">
        <f>_xlfn.LET(_xlpm.d,_xlfn.XLOOKUP(L2414,'[1]Birth Dates'!$A:$A,'[1]Birth Dates'!$B:$B,"",0),IF(_xlpm.d=0,"",_xlpm.d))</f>
        <v/>
      </c>
      <c r="O2414" s="264">
        <f>IF(OR(N2414="",A2414="",NOT(ISNUMBER(N2414)),N2414&gt;A2414),"",DATEDIF(N2414,A2414,"Y")&amp;" years, "&amp;DATEDIF(N2414,A2414,"YM")&amp;" months, "&amp;DATEDIF(N2414,A2414,"MD")&amp;" days")</f>
        <v/>
      </c>
      <c r="P2414" s="264" t="inlineStr">
        <is>
          <t>Lee Holdsworth</t>
        </is>
      </c>
      <c r="Q2414" s="264" t="inlineStr">
        <is>
          <t>AUS</t>
        </is>
      </c>
      <c r="R2414" s="697">
        <f>_xlfn.LET(_xlpm.d,_xlfn.XLOOKUP(P2414,'[1]Birth Dates'!$A:$A,'[1]Birth Dates'!$B:$B,"",0),IF(_xlpm.d=0,"",_xlpm.d))</f>
        <v/>
      </c>
      <c r="S2414" s="264">
        <f>IF(OR(R2414="",A2414="",NOT(ISNUMBER(R2414)),R2414&gt;A2414),"",DATEDIF(R2414,A2414,"Y")&amp;" years, "&amp;DATEDIF(R2414,A2414,"YM")&amp;" months, "&amp;DATEDIF(R2414,A2414,"MD")&amp;" days")</f>
        <v/>
      </c>
      <c r="T2414" s="264" t="n"/>
      <c r="U2414" s="264" t="n"/>
      <c r="V2414" s="697">
        <f>_xlfn.LET(_xlpm.d,_xlfn.XLOOKUP(T2414,'[1]Birth Dates'!$A:$A,'[1]Birth Dates'!$B:$B,"",0),IF(_xlpm.d=0,"",_xlpm.d))</f>
        <v/>
      </c>
      <c r="W2414" s="264">
        <f>IF(OR(V2414="",A2414="",NOT(ISNUMBER(V2414)),V2414&gt;A2414),"",DATEDIF(V2414,A2414,"Y")&amp;" years, "&amp;DATEDIF(V2414,A2414,"YM")&amp;" months, "&amp;DATEDIF(V2414,A2414,"MD")&amp;" days")</f>
        <v/>
      </c>
      <c r="X2414" s="264" t="n"/>
      <c r="Y2414" s="264" t="n"/>
      <c r="Z2414" s="264" t="n"/>
      <c r="AA2414" s="264" t="n"/>
      <c r="AB2414" s="264" t="n">
        <v>9</v>
      </c>
      <c r="AC2414" s="264" t="n">
        <v>16</v>
      </c>
      <c r="AD2414" s="264" t="n">
        <v>14</v>
      </c>
      <c r="AE2414" s="581" t="inlineStr">
        <is>
          <t>2:08.2550</t>
        </is>
      </c>
      <c r="AF2414" s="418">
        <f>IF(OR(AE2414="",AE2414="",AE2414=0),"",6.213/(AE2414*24))</f>
        <v/>
      </c>
      <c r="AG2414" s="269" t="n">
        <v>5</v>
      </c>
      <c r="AH2414" s="581" t="inlineStr">
        <is>
          <t>2:08.1810</t>
        </is>
      </c>
      <c r="AI2414" s="418">
        <f>IF(OR(AH2414="",AH2414="",AH2414=0),"",6.213/(AH2414*24))</f>
        <v/>
      </c>
      <c r="AJ2414" s="175">
        <f>IF(AND(ISNUMBER(AB2414),ISNUMBER(AG2414)),AB2414-AG2414,"")</f>
        <v/>
      </c>
      <c r="AK2414" s="264" t="inlineStr">
        <is>
          <t>Accident</t>
        </is>
      </c>
      <c r="AL2414" s="264" t="n">
        <v>118</v>
      </c>
      <c r="AM2414" s="722" t="n">
        <v>0.1911827083333333</v>
      </c>
      <c r="AN2414" s="671">
        <f>IF(OR(AL2414="",AM2414="",AM2414=0),"",AL2414*6.213/(AM2414*24))</f>
        <v/>
      </c>
      <c r="AO2414" s="477">
        <f>IF(AND(AL2414=AL2411,AM2414&lt;&gt;"",AM2411&lt;&gt;""),AM2414-AM2411,"")</f>
        <v/>
      </c>
      <c r="AP2414" s="264" t="n">
        <v>77</v>
      </c>
      <c r="AQ2414" s="581" t="inlineStr">
        <is>
          <t>2:09.5118</t>
        </is>
      </c>
      <c r="AR2414" s="439">
        <f>IF(OR(AQ2414="",AQ2414="",AQ2414=0),"",6.213/(AQ2414*24))</f>
        <v/>
      </c>
      <c r="AS2414" s="436">
        <f>IF(OR(NOT(ISNUMBER(C2414)),NOT(ISNUMBER(AB2414))),"",IF(AG2414&lt;&gt;"",AG2414,AB2414)-C2414)</f>
        <v/>
      </c>
      <c r="AT2414" s="270" t="n"/>
      <c r="AU2414" s="271">
        <f>IF($B2414="","",TEXT($A2414,"yyyymmdd")&amp;"_P"&amp;$C2414&amp;"_C"&amp;$F2414&amp;"_"&amp;TRIM(RIGHT(SUBSTITUTE(TRIM(SUBSTITUTE($L2414,CHAR(160)," "))," ",REPT(" ",60)),60))&amp;IF($P2414="","","-"&amp;TRIM(RIGHT(SUBSTITUTE(TRIM(SUBSTITUTE($P2414,CHAR(160)," "))," ",REPT(" ",60)),60)))&amp;IF($T2414="","","-"&amp;TRIM(RIGHT(SUBSTITUTE(TRIM(SUBSTITUTE($T2414,CHAR(160)," "))," ",REPT(" ",60)),60)))&amp;".jpg")</f>
        <v/>
      </c>
    </row>
    <row r="2415" ht="42" customHeight="1">
      <c r="A2415" s="268" t="n">
        <v>39362</v>
      </c>
      <c r="B2415" s="264" t="inlineStr">
        <is>
          <t>Supercheap Auto 1000, 7 October, 2007</t>
        </is>
      </c>
      <c r="C2415" s="264" t="inlineStr">
        <is>
          <t>DNF</t>
        </is>
      </c>
      <c r="D2415" s="264" t="n"/>
      <c r="E2415" s="264" t="n"/>
      <c r="F2415" s="264" t="n">
        <v>7</v>
      </c>
      <c r="G2415" s="264" t="inlineStr">
        <is>
          <t>Perkins Engineering</t>
        </is>
      </c>
      <c r="H2415" s="264" t="n"/>
      <c r="I2415" s="264" t="inlineStr">
        <is>
          <t>Jack Daniel's</t>
        </is>
      </c>
      <c r="J2415" s="264" t="inlineStr">
        <is>
          <t>Holden Commodore VE</t>
        </is>
      </c>
      <c r="K2415" s="264" t="n"/>
      <c r="L2415" s="264" t="inlineStr">
        <is>
          <t>Shane Price</t>
        </is>
      </c>
      <c r="M2415" s="264" t="inlineStr">
        <is>
          <t>AUS</t>
        </is>
      </c>
      <c r="N2415" s="697">
        <f>_xlfn.LET(_xlpm.d,_xlfn.XLOOKUP(L2415,'[1]Birth Dates'!$A:$A,'[1]Birth Dates'!$B:$B,"",0),IF(_xlpm.d=0,"",_xlpm.d))</f>
        <v/>
      </c>
      <c r="O2415" s="264">
        <f>IF(OR(N2415="",A2415="",NOT(ISNUMBER(N2415)),N2415&gt;A2415),"",DATEDIF(N2415,A2415,"Y")&amp;" years, "&amp;DATEDIF(N2415,A2415,"YM")&amp;" months, "&amp;DATEDIF(N2415,A2415,"MD")&amp;" days")</f>
        <v/>
      </c>
      <c r="P2415" s="264" t="inlineStr">
        <is>
          <t>Jack Perkins</t>
        </is>
      </c>
      <c r="Q2415" s="264" t="inlineStr">
        <is>
          <t>AUS</t>
        </is>
      </c>
      <c r="R2415" s="697">
        <f>_xlfn.LET(_xlpm.d,_xlfn.XLOOKUP(P2415,'[1]Birth Dates'!$A:$A,'[1]Birth Dates'!$B:$B,"",0),IF(_xlpm.d=0,"",_xlpm.d))</f>
        <v/>
      </c>
      <c r="S2415" s="264">
        <f>IF(OR(R2415="",A2415="",NOT(ISNUMBER(R2415)),R2415&gt;A2415),"",DATEDIF(R2415,A2415,"Y")&amp;" years, "&amp;DATEDIF(R2415,A2415,"YM")&amp;" months, "&amp;DATEDIF(R2415,A2415,"MD")&amp;" days")</f>
        <v/>
      </c>
      <c r="T2415" s="264" t="n"/>
      <c r="U2415" s="264" t="n"/>
      <c r="V2415" s="697">
        <f>_xlfn.LET(_xlpm.d,_xlfn.XLOOKUP(T2415,'[1]Birth Dates'!$A:$A,'[1]Birth Dates'!$B:$B,"",0),IF(_xlpm.d=0,"",_xlpm.d))</f>
        <v/>
      </c>
      <c r="W2415" s="264">
        <f>IF(OR(V2415="",A2415="",NOT(ISNUMBER(V2415)),V2415&gt;A2415),"",DATEDIF(V2415,A2415,"Y")&amp;" years, "&amp;DATEDIF(V2415,A2415,"YM")&amp;" months, "&amp;DATEDIF(V2415,A2415,"MD")&amp;" days")</f>
        <v/>
      </c>
      <c r="X2415" s="264" t="n"/>
      <c r="Y2415" s="264" t="n"/>
      <c r="Z2415" s="264" t="n"/>
      <c r="AA2415" s="264" t="n"/>
      <c r="AB2415" s="264" t="n">
        <v>26</v>
      </c>
      <c r="AC2415" s="264" t="n">
        <v>9</v>
      </c>
      <c r="AD2415" s="264" t="n">
        <v>9</v>
      </c>
      <c r="AE2415" s="581" t="inlineStr">
        <is>
          <t>2:10.0200</t>
        </is>
      </c>
      <c r="AF2415" s="418">
        <f>IF(OR(AE2415="",AE2415="",AE2415=0),"",6.213/(AE2415*24))</f>
        <v/>
      </c>
      <c r="AG2415" s="269" t="n"/>
      <c r="AH2415" s="581" t="inlineStr"/>
      <c r="AI2415" s="418">
        <f>IF(OR(AH2415="",AH2415="",AH2415=0),"",6.213/(AH2415*24))</f>
        <v/>
      </c>
      <c r="AJ2415" s="175">
        <f>IF(AND(ISNUMBER(AB2415),ISNUMBER(AG2415)),AB2415-AG2415,"")</f>
        <v/>
      </c>
      <c r="AK2415" s="264" t="inlineStr">
        <is>
          <t>Fire</t>
        </is>
      </c>
      <c r="AL2415" s="264" t="n">
        <v>102</v>
      </c>
      <c r="AM2415" s="722" t="n">
        <v>0.1670226157407408</v>
      </c>
      <c r="AN2415" s="671">
        <f>IF(OR(AL2415="",AM2415="",AM2415=0),"",AL2415*6.213/(AM2415*24))</f>
        <v/>
      </c>
      <c r="AO2415" s="477">
        <f>IF(AND(AL2415=AL2413,AM2415&lt;&gt;"",AM2413&lt;&gt;""),AM2415-AM2413,"")</f>
        <v/>
      </c>
      <c r="AP2415" s="264" t="n">
        <v>74</v>
      </c>
      <c r="AQ2415" s="581" t="inlineStr">
        <is>
          <t>2:10.0172</t>
        </is>
      </c>
      <c r="AR2415" s="439">
        <f>IF(OR(AQ2415="",AQ2415="",AQ2415=0),"",6.213/(AQ2415*24))</f>
        <v/>
      </c>
      <c r="AS2415" s="436">
        <f>IF(OR(NOT(ISNUMBER(C2415)),NOT(ISNUMBER(AB2415))),"",IF(AG2415&lt;&gt;"",AG2415,AB2415)-C2415)</f>
        <v/>
      </c>
      <c r="AT2415" s="270" t="n"/>
      <c r="AU2415" s="271">
        <f>IF($B2415="","",TEXT($A2415,"yyyymmdd")&amp;"_P"&amp;$C2415&amp;"_C"&amp;$F2415&amp;"_"&amp;TRIM(RIGHT(SUBSTITUTE(TRIM(SUBSTITUTE($L2415,CHAR(160)," "))," ",REPT(" ",60)),60))&amp;IF($P2415="","","-"&amp;TRIM(RIGHT(SUBSTITUTE(TRIM(SUBSTITUTE($P2415,CHAR(160)," "))," ",REPT(" ",60)),60)))&amp;IF($T2415="","","-"&amp;TRIM(RIGHT(SUBSTITUTE(TRIM(SUBSTITUTE($T2415,CHAR(160)," "))," ",REPT(" ",60)),60)))&amp;".jpg")</f>
        <v/>
      </c>
    </row>
    <row r="2416" ht="42" customHeight="1">
      <c r="A2416" s="268" t="n">
        <v>39362</v>
      </c>
      <c r="B2416" s="264" t="inlineStr">
        <is>
          <t>Supercheap Auto 1000, 7 October, 2007</t>
        </is>
      </c>
      <c r="C2416" s="264" t="inlineStr">
        <is>
          <t>DNF</t>
        </is>
      </c>
      <c r="D2416" s="264" t="n"/>
      <c r="E2416" s="264" t="n"/>
      <c r="F2416" s="264" t="n">
        <v>11</v>
      </c>
      <c r="G2416" s="264" t="inlineStr">
        <is>
          <t>Perkins Engineering</t>
        </is>
      </c>
      <c r="H2416" s="264" t="n"/>
      <c r="I2416" s="264" t="inlineStr">
        <is>
          <t>Jack Daniel's</t>
        </is>
      </c>
      <c r="J2416" s="264" t="inlineStr">
        <is>
          <t>Holden Commodore VE</t>
        </is>
      </c>
      <c r="K2416" s="264" t="n"/>
      <c r="L2416" s="264" t="inlineStr">
        <is>
          <t>Marcus Marshall</t>
        </is>
      </c>
      <c r="M2416" s="264" t="inlineStr">
        <is>
          <t>AUS</t>
        </is>
      </c>
      <c r="N2416" s="697">
        <f>_xlfn.LET(_xlpm.d,_xlfn.XLOOKUP(L2416,'[1]Birth Dates'!$A:$A,'[1]Birth Dates'!$B:$B,"",0),IF(_xlpm.d=0,"",_xlpm.d))</f>
        <v/>
      </c>
      <c r="O2416" s="264">
        <f>IF(OR(N2416="",A2416="",NOT(ISNUMBER(N2416)),N2416&gt;A2416),"",DATEDIF(N2416,A2416,"Y")&amp;" years, "&amp;DATEDIF(N2416,A2416,"YM")&amp;" months, "&amp;DATEDIF(N2416,A2416,"MD")&amp;" days")</f>
        <v/>
      </c>
      <c r="P2416" s="264" t="inlineStr">
        <is>
          <t>Kayne Scott</t>
        </is>
      </c>
      <c r="Q2416" s="264" t="inlineStr">
        <is>
          <t>NZL</t>
        </is>
      </c>
      <c r="R2416" s="697">
        <f>_xlfn.LET(_xlpm.d,_xlfn.XLOOKUP(P2416,'[1]Birth Dates'!$A:$A,'[1]Birth Dates'!$B:$B,"",0),IF(_xlpm.d=0,"",_xlpm.d))</f>
        <v/>
      </c>
      <c r="S2416" s="264">
        <f>IF(OR(R2416="",A2416="",NOT(ISNUMBER(R2416)),R2416&gt;A2416),"",DATEDIF(R2416,A2416,"Y")&amp;" years, "&amp;DATEDIF(R2416,A2416,"YM")&amp;" months, "&amp;DATEDIF(R2416,A2416,"MD")&amp;" days")</f>
        <v/>
      </c>
      <c r="T2416" s="264" t="n"/>
      <c r="U2416" s="264" t="n"/>
      <c r="V2416" s="697" t="n"/>
      <c r="W2416" s="264" t="n"/>
      <c r="X2416" s="264" t="n"/>
      <c r="Y2416" s="264" t="n"/>
      <c r="Z2416" s="264" t="n"/>
      <c r="AA2416" s="264" t="n"/>
      <c r="AB2416" s="264" t="n">
        <v>17</v>
      </c>
      <c r="AC2416" s="264" t="n">
        <v>21</v>
      </c>
      <c r="AD2416" s="264" t="n">
        <v>12</v>
      </c>
      <c r="AE2416" s="581" t="inlineStr">
        <is>
          <t>2:08.9980</t>
        </is>
      </c>
      <c r="AF2416" s="418" t="n"/>
      <c r="AG2416" s="269" t="n"/>
      <c r="AH2416" s="581" t="inlineStr"/>
      <c r="AI2416" s="418" t="n"/>
      <c r="AJ2416" s="175">
        <f>IF(AND(ISNUMBER(AB2416),ISNUMBER(AG2416)),AB2416-AG2416,"")</f>
        <v/>
      </c>
      <c r="AK2416" s="264" t="inlineStr">
        <is>
          <t>Accident</t>
        </is>
      </c>
      <c r="AL2416" s="264" t="n">
        <v>91</v>
      </c>
      <c r="AM2416" s="722" t="n">
        <v>0.1483432638888889</v>
      </c>
      <c r="AN2416" s="671">
        <f>IF(OR(AL2416="",AM2416="",AM2416=0),"",AL2416*6.213/(AM2416*24))</f>
        <v/>
      </c>
      <c r="AO2416" s="477" t="n"/>
      <c r="AP2416" s="264" t="n">
        <v>71</v>
      </c>
      <c r="AQ2416" s="581" t="inlineStr">
        <is>
          <t>2:09.9455</t>
        </is>
      </c>
      <c r="AR2416" s="439">
        <f>IF(OR(AQ2416="",AQ2416="",AQ2416=0),"",6.213/(AQ2416*24))</f>
        <v/>
      </c>
      <c r="AS2416" s="436">
        <f>IF(OR(NOT(ISNUMBER(C2416)),NOT(ISNUMBER(AB2416))),"",IF(AG2416&lt;&gt;"",AG2416,AB2416)-C2416)</f>
        <v/>
      </c>
      <c r="AT2416" s="270" t="n"/>
      <c r="AU2416" s="271" t="n"/>
    </row>
    <row r="2417" ht="42" customHeight="1">
      <c r="A2417" s="268" t="n">
        <v>39362</v>
      </c>
      <c r="B2417" s="264" t="inlineStr">
        <is>
          <t>Supercheap Auto 1000, 7 October, 2007</t>
        </is>
      </c>
      <c r="C2417" s="264" t="inlineStr">
        <is>
          <t>DNF</t>
        </is>
      </c>
      <c r="D2417" s="264" t="n"/>
      <c r="E2417" s="264" t="n"/>
      <c r="F2417" s="264" t="n">
        <v>12</v>
      </c>
      <c r="G2417" s="264" t="inlineStr">
        <is>
          <t>Brad Jones Racing</t>
        </is>
      </c>
      <c r="H2417" s="264" t="n"/>
      <c r="I2417" s="264" t="inlineStr">
        <is>
          <t>BOC Gas and Gear</t>
        </is>
      </c>
      <c r="J2417" s="264" t="inlineStr">
        <is>
          <t>Ford Falcon BF</t>
        </is>
      </c>
      <c r="K2417" s="264" t="n"/>
      <c r="L2417" s="264" t="inlineStr">
        <is>
          <t>Andrew Jones</t>
        </is>
      </c>
      <c r="M2417" s="264" t="inlineStr">
        <is>
          <t>AUS</t>
        </is>
      </c>
      <c r="N2417" s="697">
        <f>_xlfn.LET(_xlpm.d,_xlfn.XLOOKUP(L2417,'[1]Birth Dates'!$A:$A,'[1]Birth Dates'!$B:$B,"",0),IF(_xlpm.d=0,"",_xlpm.d))</f>
        <v/>
      </c>
      <c r="O2417" s="264">
        <f>IF(OR(N2417="",A2417="",NOT(ISNUMBER(N2417)),N2417&gt;A2417),"",DATEDIF(N2417,A2417,"Y")&amp;" years, "&amp;DATEDIF(N2417,A2417,"YM")&amp;" months, "&amp;DATEDIF(N2417,A2417,"MD")&amp;" days")</f>
        <v/>
      </c>
      <c r="P2417" s="264" t="inlineStr">
        <is>
          <t>Simon Wills</t>
        </is>
      </c>
      <c r="Q2417" s="264" t="inlineStr">
        <is>
          <t>NZL</t>
        </is>
      </c>
      <c r="R2417" s="697">
        <f>_xlfn.LET(_xlpm.d,_xlfn.XLOOKUP(P2417,'[1]Birth Dates'!$A:$A,'[1]Birth Dates'!$B:$B,"",0),IF(_xlpm.d=0,"",_xlpm.d))</f>
        <v/>
      </c>
      <c r="S2417" s="264">
        <f>IF(OR(R2417="",A2417="",NOT(ISNUMBER(R2417)),R2417&gt;A2417),"",DATEDIF(R2417,A2417,"Y")&amp;" years, "&amp;DATEDIF(R2417,A2417,"YM")&amp;" months, "&amp;DATEDIF(R2417,A2417,"MD")&amp;" days")</f>
        <v/>
      </c>
      <c r="T2417" s="264" t="n"/>
      <c r="U2417" s="264" t="n"/>
      <c r="V2417" s="697">
        <f>_xlfn.LET(_xlpm.d,_xlfn.XLOOKUP(T2417,'[1]Birth Dates'!$A:$A,'[1]Birth Dates'!$B:$B,"",0),IF(_xlpm.d=0,"",_xlpm.d))</f>
        <v/>
      </c>
      <c r="W2417" s="264">
        <f>IF(OR(V2417="",A2417="",NOT(ISNUMBER(V2417)),V2417&gt;A2417),"",DATEDIF(V2417,A2417,"Y")&amp;" years, "&amp;DATEDIF(V2417,A2417,"YM")&amp;" months, "&amp;DATEDIF(V2417,A2417,"MD")&amp;" days")</f>
        <v/>
      </c>
      <c r="X2417" s="264" t="n"/>
      <c r="Y2417" s="264" t="n"/>
      <c r="Z2417" s="264" t="n"/>
      <c r="AA2417" s="264" t="n"/>
      <c r="AB2417" s="264" t="n">
        <v>15</v>
      </c>
      <c r="AC2417" s="264" t="n">
        <v>19</v>
      </c>
      <c r="AD2417" s="264" t="n">
        <v>18</v>
      </c>
      <c r="AE2417" s="581" t="inlineStr">
        <is>
          <t>2:08.9000</t>
        </is>
      </c>
      <c r="AF2417" s="418">
        <f>IF(OR(AE2417="",AE2417="",AE2417=0),"",6.213/(AE2417*24))</f>
        <v/>
      </c>
      <c r="AG2417" s="269" t="n"/>
      <c r="AH2417" s="581" t="inlineStr"/>
      <c r="AI2417" s="418">
        <f>IF(OR(AH2417="",AH2417="",AH2417=0),"",6.213/(AH2417*24))</f>
        <v/>
      </c>
      <c r="AJ2417" s="175">
        <f>IF(AND(ISNUMBER(AB2417),ISNUMBER(AG2417)),AB2417-AG2417,"")</f>
        <v/>
      </c>
      <c r="AK2417" s="264" t="inlineStr">
        <is>
          <t>Fire</t>
        </is>
      </c>
      <c r="AL2417" s="264" t="n">
        <v>52</v>
      </c>
      <c r="AM2417" s="722" t="n">
        <v>0.08289180555555556</v>
      </c>
      <c r="AN2417" s="671">
        <f>IF(OR(AL2417="",AM2417="",AM2417=0),"",AL2417*6.213/(AM2417*24))</f>
        <v/>
      </c>
      <c r="AO2417" s="477">
        <f>IF(AND(AL2417=AL2415,AM2417&lt;&gt;"",AM2415&lt;&gt;""),AM2417-AM2415,"")</f>
        <v/>
      </c>
      <c r="AP2417" s="264" t="n">
        <v>41</v>
      </c>
      <c r="AQ2417" s="581" t="inlineStr">
        <is>
          <t>2:09.8727</t>
        </is>
      </c>
      <c r="AR2417" s="439">
        <f>IF(OR(AQ2417="",AQ2417="",AQ2417=0),"",6.213/(AQ2417*24))</f>
        <v/>
      </c>
      <c r="AS2417" s="436">
        <f>IF(OR(NOT(ISNUMBER(C2417)),NOT(ISNUMBER(AB2417))),"",IF(AG2417&lt;&gt;"",AG2417,AB2417)-C2417)</f>
        <v/>
      </c>
      <c r="AT2417" s="270" t="n"/>
      <c r="AU2417" s="271">
        <f>IF($B2417="","",TEXT($A2417,"yyyymmdd")&amp;"_P"&amp;$C2417&amp;"_C"&amp;$F2417&amp;"_"&amp;TRIM(RIGHT(SUBSTITUTE(TRIM(SUBSTITUTE($L2417,CHAR(160)," "))," ",REPT(" ",60)),60))&amp;IF($P2417="","","-"&amp;TRIM(RIGHT(SUBSTITUTE(TRIM(SUBSTITUTE($P2417,CHAR(160)," "))," ",REPT(" ",60)),60)))&amp;IF($T2417="","","-"&amp;TRIM(RIGHT(SUBSTITUTE(TRIM(SUBSTITUTE($T2417,CHAR(160)," "))," ",REPT(" ",60)),60)))&amp;".jpg")</f>
        <v/>
      </c>
    </row>
    <row r="2418" ht="42" customHeight="1">
      <c r="A2418" s="268" t="n">
        <v>39362</v>
      </c>
      <c r="B2418" s="264" t="inlineStr">
        <is>
          <t>Supercheap Auto 1000, 7 October, 2007</t>
        </is>
      </c>
      <c r="C2418" s="264" t="inlineStr">
        <is>
          <t>DNF</t>
        </is>
      </c>
      <c r="D2418" s="264" t="n"/>
      <c r="E2418" s="264" t="n"/>
      <c r="F2418" s="264" t="n">
        <v>50</v>
      </c>
      <c r="G2418" s="264" t="inlineStr">
        <is>
          <t>Paul Weel Racing</t>
        </is>
      </c>
      <c r="H2418" s="264" t="n"/>
      <c r="I2418" s="264" t="inlineStr">
        <is>
          <t>Supercheap Auto Insurance</t>
        </is>
      </c>
      <c r="J2418" s="264" t="inlineStr">
        <is>
          <t>Holden Commodore VE</t>
        </is>
      </c>
      <c r="K2418" s="264" t="n"/>
      <c r="L2418" s="264" t="inlineStr">
        <is>
          <t>Cameron McConville</t>
        </is>
      </c>
      <c r="M2418" s="264" t="inlineStr">
        <is>
          <t>AUS</t>
        </is>
      </c>
      <c r="N2418" s="697">
        <f>_xlfn.LET(_xlpm.d,_xlfn.XLOOKUP(L2418,'[1]Birth Dates'!$A:$A,'[1]Birth Dates'!$B:$B,"",0),IF(_xlpm.d=0,"",_xlpm.d))</f>
        <v/>
      </c>
      <c r="O2418" s="264">
        <f>IF(OR(N2418="",A2418="",NOT(ISNUMBER(N2418)),N2418&gt;A2418),"",DATEDIF(N2418,A2418,"Y")&amp;" years, "&amp;DATEDIF(N2418,A2418,"YM")&amp;" months, "&amp;DATEDIF(N2418,A2418,"MD")&amp;" days")</f>
        <v/>
      </c>
      <c r="P2418" s="264" t="inlineStr">
        <is>
          <t>David Reynolds</t>
        </is>
      </c>
      <c r="Q2418" s="264" t="inlineStr">
        <is>
          <t>AUS</t>
        </is>
      </c>
      <c r="R2418" s="697">
        <f>_xlfn.LET(_xlpm.d,_xlfn.XLOOKUP(P2418,'[1]Birth Dates'!$A:$A,'[1]Birth Dates'!$B:$B,"",0),IF(_xlpm.d=0,"",_xlpm.d))</f>
        <v/>
      </c>
      <c r="S2418" s="264">
        <f>IF(OR(R2418="",A2418="",NOT(ISNUMBER(R2418)),R2418&gt;A2418),"",DATEDIF(R2418,A2418,"Y")&amp;" years, "&amp;DATEDIF(R2418,A2418,"YM")&amp;" months, "&amp;DATEDIF(R2418,A2418,"MD")&amp;" days")</f>
        <v/>
      </c>
      <c r="T2418" s="264" t="n"/>
      <c r="U2418" s="264" t="n"/>
      <c r="V2418" s="697" t="n"/>
      <c r="W2418" s="264" t="n"/>
      <c r="X2418" s="264" t="n"/>
      <c r="Y2418" s="264" t="n"/>
      <c r="Z2418" s="264" t="n"/>
      <c r="AA2418" s="264" t="n"/>
      <c r="AB2418" s="264" t="n">
        <v>18</v>
      </c>
      <c r="AC2418" s="264" t="n">
        <v>18</v>
      </c>
      <c r="AD2418" s="264" t="n">
        <v>11</v>
      </c>
      <c r="AE2418" s="581" t="inlineStr">
        <is>
          <t>2:09.0880</t>
        </is>
      </c>
      <c r="AF2418" s="418">
        <f>IF(OR(AE2418="",AE2418="",AE2418=0),"",6.213/(AE2418*24))</f>
        <v/>
      </c>
      <c r="AG2418" s="269" t="n"/>
      <c r="AH2418" s="581" t="inlineStr"/>
      <c r="AI2418" s="418" t="n"/>
      <c r="AJ2418" s="175">
        <f>IF(AND(ISNUMBER(AB2418),ISNUMBER(AG2418)),AB2418-AG2418,"")</f>
        <v/>
      </c>
      <c r="AK2418" s="264" t="inlineStr">
        <is>
          <t>Engine</t>
        </is>
      </c>
      <c r="AL2418" s="264" t="n"/>
      <c r="AM2418" s="722" t="n"/>
      <c r="AN2418" s="671" t="n"/>
      <c r="AO2418" s="477" t="n"/>
      <c r="AP2418" s="264" t="n"/>
      <c r="AQ2418" s="581" t="inlineStr"/>
      <c r="AR2418" s="439" t="n"/>
      <c r="AS2418" s="436">
        <f>IF(OR(NOT(ISNUMBER(C2418)),NOT(ISNUMBER(AB2418))),"",IF(AG2418&lt;&gt;"",AG2418,AB2418)-C2418)</f>
        <v/>
      </c>
      <c r="AT2418" s="270" t="n"/>
      <c r="AU2418" s="271">
        <f>IF($B2418="","",TEXT($A2418,"yyyymmdd")&amp;"_P"&amp;$C2418&amp;"_C"&amp;$F2418&amp;"_"&amp;TRIM(RIGHT(SUBSTITUTE(TRIM(SUBSTITUTE($L2418,CHAR(160)," "))," ",REPT(" ",60)),60))&amp;IF($P2418="","","-"&amp;TRIM(RIGHT(SUBSTITUTE(TRIM(SUBSTITUTE($P2418,CHAR(160)," "))," ",REPT(" ",60)),60)))&amp;IF($T2418="","","-"&amp;TRIM(RIGHT(SUBSTITUTE(TRIM(SUBSTITUTE($T2418,CHAR(160)," "))," ",REPT(" ",60)),60)))&amp;".jpg")</f>
        <v/>
      </c>
    </row>
    <row r="2419" ht="42" customHeight="1">
      <c r="A2419" s="268" t="n">
        <v>39362</v>
      </c>
      <c r="B2419" s="264" t="inlineStr">
        <is>
          <t>Supercheap Auto 1000, 7 October, 2007</t>
        </is>
      </c>
      <c r="C2419" s="264" t="inlineStr">
        <is>
          <t>DNS</t>
        </is>
      </c>
      <c r="D2419" s="264" t="n"/>
      <c r="E2419" s="264" t="n"/>
      <c r="F2419" s="264" t="n">
        <v>14</v>
      </c>
      <c r="G2419" s="264" t="inlineStr">
        <is>
          <t>Brad Jones Racing</t>
        </is>
      </c>
      <c r="H2419" s="264" t="n"/>
      <c r="I2419" s="264" t="inlineStr">
        <is>
          <t>BOC Gas and Gear</t>
        </is>
      </c>
      <c r="J2419" s="264" t="inlineStr">
        <is>
          <t>Ford Falcon BF</t>
        </is>
      </c>
      <c r="K2419" s="264" t="inlineStr">
        <is>
          <t>Ford 5.0</t>
        </is>
      </c>
      <c r="L2419" s="264" t="inlineStr">
        <is>
          <t>Damien White</t>
        </is>
      </c>
      <c r="M2419" s="264" t="inlineStr">
        <is>
          <t>AUS</t>
        </is>
      </c>
      <c r="N2419" s="697">
        <f>_xlfn.LET(_xlpm.d,_xlfn.XLOOKUP(L2419,'[1]Birth Dates'!$A:$A,'[1]Birth Dates'!$B:$B,"",0),IF(_xlpm.d=0,"",_xlpm.d))</f>
        <v/>
      </c>
      <c r="O2419" s="264">
        <f>IF(OR(N2419="",A2419="",NOT(ISNUMBER(N2419)),N2419&gt;A2419),"",DATEDIF(N2419,A2419,"Y")&amp;" years, "&amp;DATEDIF(N2419,A2419,"YM")&amp;" months, "&amp;DATEDIF(N2419,A2419,"MD")&amp;" days")</f>
        <v/>
      </c>
      <c r="P2419" s="264" t="inlineStr">
        <is>
          <t>Christian Murchison</t>
        </is>
      </c>
      <c r="Q2419" s="264" t="inlineStr">
        <is>
          <t>SGP</t>
        </is>
      </c>
      <c r="R2419" s="697">
        <f>_xlfn.LET(_xlpm.d,_xlfn.XLOOKUP(P2419,'[1]Birth Dates'!$A:$A,'[1]Birth Dates'!$B:$B,"",0),IF(_xlpm.d=0,"",_xlpm.d))</f>
        <v/>
      </c>
      <c r="S2419" s="264">
        <f>IF(OR(R2419="",A2419="",NOT(ISNUMBER(R2419)),R2419&gt;A2419),"",DATEDIF(R2419,A2419,"Y")&amp;" years, "&amp;DATEDIF(R2419,A2419,"YM")&amp;" months, "&amp;DATEDIF(R2419,A2419,"MD")&amp;" days")</f>
        <v/>
      </c>
      <c r="T2419" s="264" t="n"/>
      <c r="U2419" s="264" t="n"/>
      <c r="V2419" s="697">
        <f>_xlfn.LET(_xlpm.d,_xlfn.XLOOKUP(T2419,'[1]Birth Dates'!$A:$A,'[1]Birth Dates'!$B:$B,"",0),IF(_xlpm.d=0,"",_xlpm.d))</f>
        <v/>
      </c>
      <c r="W2419" s="264">
        <f>IF(OR(V2419="",A2419="",NOT(ISNUMBER(V2419)),V2419&gt;A2419),"",DATEDIF(V2419,A2419,"Y")&amp;" years, "&amp;DATEDIF(V2419,A2419,"YM")&amp;" months, "&amp;DATEDIF(V2419,A2419,"MD")&amp;" days")</f>
        <v/>
      </c>
      <c r="X2419" s="264" t="n"/>
      <c r="Y2419" s="264" t="n"/>
      <c r="Z2419" s="264" t="n"/>
      <c r="AA2419" s="264" t="n"/>
      <c r="AB2419" s="264" t="n">
        <v>30</v>
      </c>
      <c r="AC2419" s="264" t="n">
        <v>5</v>
      </c>
      <c r="AD2419" s="264" t="n">
        <v>2</v>
      </c>
      <c r="AE2419" s="581" t="inlineStr">
        <is>
          <t>2:11.2080</t>
        </is>
      </c>
      <c r="AF2419" s="418">
        <f>IF(OR(AE2419="",AE2419="",AE2419=0),"",6.213/(AE2419*24))</f>
        <v/>
      </c>
      <c r="AG2419" s="269" t="n"/>
      <c r="AH2419" s="581" t="inlineStr"/>
      <c r="AI2419" s="418">
        <f>IF(OR(AH2419="",AH2419="",AH2419=0),"",6.213/(AH2419*24))</f>
        <v/>
      </c>
      <c r="AJ2419" s="175">
        <f>IF(AND(ISNUMBER(AB2419),ISNUMBER(AG2419)),AB2419-AG2419,"")</f>
        <v/>
      </c>
      <c r="AK2419" s="264" t="inlineStr">
        <is>
          <t>Accident Qualifying</t>
        </is>
      </c>
      <c r="AL2419" s="264" t="n">
        <v>0</v>
      </c>
      <c r="AM2419" s="722" t="n"/>
      <c r="AN2419" s="671">
        <f>IF(OR(AL2419="",AM2419="",AM2419=0),"",AL2419*6.213/(AM2419*24))</f>
        <v/>
      </c>
      <c r="AO2419" s="477">
        <f>IF(AND(AL2419=AL2417,AM2419&lt;&gt;"",AM2417&lt;&gt;""),AM2419-AM2417,"")</f>
        <v/>
      </c>
      <c r="AP2419" s="264" t="n"/>
      <c r="AQ2419" s="581" t="inlineStr"/>
      <c r="AR2419" s="439">
        <f>IF(OR(AQ2419="",AQ2419="",AQ2419=0),"",6.213/(AQ2419*24))</f>
        <v/>
      </c>
      <c r="AS2419" s="436">
        <f>IF(OR(NOT(ISNUMBER(C2419)),NOT(ISNUMBER(AB2419))),"",IF(AG2419&lt;&gt;"",AG2419,AB2419)-C2419)</f>
        <v/>
      </c>
      <c r="AT2419" s="270" t="n"/>
      <c r="AU2419" s="271">
        <f>IF($B2419="","",TEXT($A2419,"yyyymmdd")&amp;"_P"&amp;$C2419&amp;"_C"&amp;$F2419&amp;"_"&amp;TRIM(RIGHT(SUBSTITUTE(TRIM(SUBSTITUTE($L2419,CHAR(160)," "))," ",REPT(" ",60)),60))&amp;IF($P2419="","","-"&amp;TRIM(RIGHT(SUBSTITUTE(TRIM(SUBSTITUTE($P2419,CHAR(160)," "))," ",REPT(" ",60)),60)))&amp;IF($T2419="","","-"&amp;TRIM(RIGHT(SUBSTITUTE(TRIM(SUBSTITUTE($T2419,CHAR(160)," "))," ",REPT(" ",60)),60)))&amp;".jpg")</f>
        <v/>
      </c>
    </row>
    <row r="2420" ht="42" customFormat="1" customHeight="1" s="240">
      <c r="A2420" s="278" t="n">
        <v>39733</v>
      </c>
      <c r="B2420" s="273" t="inlineStr">
        <is>
          <t>Supercheap Auto 1000, 12 October, 2008</t>
        </is>
      </c>
      <c r="C2420" s="273" t="n">
        <v>1</v>
      </c>
      <c r="D2420" s="273" t="n"/>
      <c r="E2420" s="273" t="n"/>
      <c r="F2420" s="273" t="n">
        <v>888</v>
      </c>
      <c r="G2420" s="273" t="inlineStr">
        <is>
          <t>Triple Eight Race Engineering</t>
        </is>
      </c>
      <c r="H2420" s="273" t="n"/>
      <c r="I2420" s="273" t="inlineStr">
        <is>
          <t>Vodafone</t>
        </is>
      </c>
      <c r="J2420" s="273" t="inlineStr">
        <is>
          <t>Ford Falcon BF</t>
        </is>
      </c>
      <c r="K2420" s="273" t="n"/>
      <c r="L2420" s="273" t="inlineStr">
        <is>
          <t>Jamie Whincup</t>
        </is>
      </c>
      <c r="M2420" s="273" t="inlineStr">
        <is>
          <t>AUS</t>
        </is>
      </c>
      <c r="N2420" s="698">
        <f>_xlfn.LET(_xlpm.d,_xlfn.XLOOKUP(L2420,'[1]Birth Dates'!$A:$A,'[1]Birth Dates'!$B:$B,"",0),IF(_xlpm.d=0,"",_xlpm.d))</f>
        <v/>
      </c>
      <c r="O2420" s="274">
        <f>IF(OR(N2420="",A2420="",NOT(ISNUMBER(N2420)),N2420&gt;A2420),"",DATEDIF(N2420,A2420,"Y")&amp;" years, "&amp;DATEDIF(N2420,A2420,"YM")&amp;" months, "&amp;DATEDIF(N2420,A2420,"MD")&amp;" days")</f>
        <v/>
      </c>
      <c r="P2420" s="273" t="inlineStr">
        <is>
          <t>Craig Lowndes</t>
        </is>
      </c>
      <c r="Q2420" s="273" t="inlineStr">
        <is>
          <t>AUS</t>
        </is>
      </c>
      <c r="R2420" s="698">
        <f>_xlfn.LET(_xlpm.d,_xlfn.XLOOKUP(P2420,'[1]Birth Dates'!$A:$A,'[1]Birth Dates'!$B:$B,"",0),IF(_xlpm.d=0,"",_xlpm.d))</f>
        <v/>
      </c>
      <c r="S2420" s="274">
        <f>IF(OR(R2420="",A2420="",NOT(ISNUMBER(R2420)),R2420&gt;A2420),"",DATEDIF(R2420,A2420,"Y")&amp;" years, "&amp;DATEDIF(R2420,A2420,"YM")&amp;" months, "&amp;DATEDIF(R2420,A2420,"MD")&amp;" days")</f>
        <v/>
      </c>
      <c r="T2420" s="273" t="n"/>
      <c r="U2420" s="273" t="n"/>
      <c r="V2420" s="698">
        <f>_xlfn.LET(_xlpm.d,_xlfn.XLOOKUP(T2420,'[1]Birth Dates'!$A:$A,'[1]Birth Dates'!$B:$B,"",0),IF(_xlpm.d=0,"",_xlpm.d))</f>
        <v/>
      </c>
      <c r="W2420" s="274">
        <f>IF(OR(V2420="",A2420="",NOT(ISNUMBER(V2420)),V2420&gt;A2420),"",DATEDIF(V2420,A2420,"Y")&amp;" years, "&amp;DATEDIF(V2420,A2420,"YM")&amp;" months, "&amp;DATEDIF(V2420,A2420,"MD")&amp;" days")</f>
        <v/>
      </c>
      <c r="X2420" s="274" t="n"/>
      <c r="Y2420" s="274" t="n"/>
      <c r="Z2420" s="274" t="n"/>
      <c r="AA2420" s="274" t="n"/>
      <c r="AB2420" s="273" t="n">
        <v>3</v>
      </c>
      <c r="AC2420" s="273" t="n">
        <v>8</v>
      </c>
      <c r="AD2420" s="273" t="n">
        <v>7</v>
      </c>
      <c r="AE2420" s="582" t="inlineStr">
        <is>
          <t>2:07.2699</t>
        </is>
      </c>
      <c r="AF2420" s="418">
        <f>IF(OR(AE2420="",AE2420="",AE2420=0),"",6.213/(AE2420*24))</f>
        <v/>
      </c>
      <c r="AG2420" s="275" t="n">
        <v>5</v>
      </c>
      <c r="AH2420" s="582" t="inlineStr">
        <is>
          <t>2:07.9513</t>
        </is>
      </c>
      <c r="AI2420" s="418">
        <f>IF(OR(AH2420="",AH2420="",AH2420=0),"",6.213/(AH2420*24))</f>
        <v/>
      </c>
      <c r="AJ2420" s="175">
        <f>IF(AND(ISNUMBER(AB2420),ISNUMBER(AG2420)),AB2420-AG2420,"")</f>
        <v/>
      </c>
      <c r="AK2420" s="273" t="n"/>
      <c r="AL2420" s="273" t="n">
        <v>161</v>
      </c>
      <c r="AM2420" s="712" t="n">
        <v>0.2680605208333333</v>
      </c>
      <c r="AN2420" s="671">
        <f>IF(OR(AL2420="",AM2420="",AM2420=0),"",AL2420*6.213/(AM2420*24))</f>
        <v/>
      </c>
      <c r="AO2420" s="477">
        <f>IF(AND(AL2420=AL2419,AM2420&lt;&gt;"",AM2419&lt;&gt;""),AM2420-AM2419,"")</f>
        <v/>
      </c>
      <c r="AP2420" s="273" t="n"/>
      <c r="AQ2420" s="582" t="inlineStr"/>
      <c r="AR2420" s="439">
        <f>IF(OR(AQ2420="",AQ2420="",AQ2420=0),"",6.213/(AQ2420*24))</f>
        <v/>
      </c>
      <c r="AS2420" s="436">
        <f>IF(OR(NOT(ISNUMBER(C2420)),NOT(ISNUMBER(AB2420))),"",IF(AG2420&lt;&gt;"",AG2420,AB2420)-C2420)</f>
        <v/>
      </c>
      <c r="AT2420" s="276" t="n"/>
      <c r="AU2420" s="277">
        <f>IF($B2420="","",TEXT($A2420,"yyyymmdd")&amp;"_P"&amp;$C2420&amp;"_C"&amp;$F2420&amp;"_"&amp;TRIM(RIGHT(SUBSTITUTE(TRIM(SUBSTITUTE($L2420,CHAR(160)," "))," ",REPT(" ",60)),60))&amp;IF($P2420="","","-"&amp;TRIM(RIGHT(SUBSTITUTE(TRIM(SUBSTITUTE($P2420,CHAR(160)," "))," ",REPT(" ",60)),60)))&amp;IF($T2420="","","-"&amp;TRIM(RIGHT(SUBSTITUTE(TRIM(SUBSTITUTE($T2420,CHAR(160)," "))," ",REPT(" ",60)),60)))&amp;".jpg")</f>
        <v/>
      </c>
    </row>
    <row r="2421" ht="42" customHeight="1">
      <c r="A2421" s="278" t="n">
        <v>39733</v>
      </c>
      <c r="B2421" s="274" t="inlineStr">
        <is>
          <t>Supercheap Auto 1000, 12 October, 2008</t>
        </is>
      </c>
      <c r="C2421" s="274" t="n">
        <v>2</v>
      </c>
      <c r="D2421" s="274" t="n"/>
      <c r="E2421" s="274" t="n"/>
      <c r="F2421" s="274" t="n">
        <v>3</v>
      </c>
      <c r="G2421" s="274" t="inlineStr">
        <is>
          <t>Tasman Motorsport</t>
        </is>
      </c>
      <c r="H2421" s="274" t="n"/>
      <c r="I2421" s="274" t="inlineStr">
        <is>
          <t>Sprint Gas</t>
        </is>
      </c>
      <c r="J2421" s="274" t="inlineStr">
        <is>
          <t>Holden Commodore VE</t>
        </is>
      </c>
      <c r="K2421" s="274" t="n"/>
      <c r="L2421" s="274" t="inlineStr">
        <is>
          <t>Jason Richards</t>
        </is>
      </c>
      <c r="M2421" s="274" t="inlineStr">
        <is>
          <t>NZL</t>
        </is>
      </c>
      <c r="N2421" s="698">
        <f>_xlfn.LET(_xlpm.d,_xlfn.XLOOKUP(L2421,'[1]Birth Dates'!$A:$A,'[1]Birth Dates'!$B:$B,"",0),IF(_xlpm.d=0,"",_xlpm.d))</f>
        <v/>
      </c>
      <c r="O2421" s="274">
        <f>IF(OR(N2421="",A2421="",NOT(ISNUMBER(N2421)),N2421&gt;A2421),"",DATEDIF(N2421,A2421,"Y")&amp;" years, "&amp;DATEDIF(N2421,A2421,"YM")&amp;" months, "&amp;DATEDIF(N2421,A2421,"MD")&amp;" days")</f>
        <v/>
      </c>
      <c r="P2421" s="274" t="inlineStr">
        <is>
          <t>Greg Murphy</t>
        </is>
      </c>
      <c r="Q2421" s="274" t="inlineStr">
        <is>
          <t>NZL</t>
        </is>
      </c>
      <c r="R2421" s="698">
        <f>_xlfn.LET(_xlpm.d,_xlfn.XLOOKUP(P2421,'[1]Birth Dates'!$A:$A,'[1]Birth Dates'!$B:$B,"",0),IF(_xlpm.d=0,"",_xlpm.d))</f>
        <v/>
      </c>
      <c r="S2421" s="274">
        <f>IF(OR(R2421="",A2421="",NOT(ISNUMBER(R2421)),R2421&gt;A2421),"",DATEDIF(R2421,A2421,"Y")&amp;" years, "&amp;DATEDIF(R2421,A2421,"YM")&amp;" months, "&amp;DATEDIF(R2421,A2421,"MD")&amp;" days")</f>
        <v/>
      </c>
      <c r="T2421" s="274" t="n"/>
      <c r="U2421" s="274" t="n"/>
      <c r="V2421" s="698">
        <f>_xlfn.LET(_xlpm.d,_xlfn.XLOOKUP(T2421,'[1]Birth Dates'!$A:$A,'[1]Birth Dates'!$B:$B,"",0),IF(_xlpm.d=0,"",_xlpm.d))</f>
        <v/>
      </c>
      <c r="W2421" s="274">
        <f>IF(OR(V2421="",A2421="",NOT(ISNUMBER(V2421)),V2421&gt;A2421),"",DATEDIF(V2421,A2421,"Y")&amp;" years, "&amp;DATEDIF(V2421,A2421,"YM")&amp;" months, "&amp;DATEDIF(V2421,A2421,"MD")&amp;" days")</f>
        <v/>
      </c>
      <c r="X2421" s="274" t="n"/>
      <c r="Y2421" s="274" t="n"/>
      <c r="Z2421" s="274" t="n"/>
      <c r="AA2421" s="274" t="n"/>
      <c r="AB2421" s="274" t="n">
        <v>2</v>
      </c>
      <c r="AC2421" s="274" t="n">
        <v>13</v>
      </c>
      <c r="AD2421" s="274" t="n">
        <v>12</v>
      </c>
      <c r="AE2421" s="582" t="inlineStr">
        <is>
          <t>2:07.2333</t>
        </is>
      </c>
      <c r="AF2421" s="418">
        <f>IF(OR(AE2421="",AE2421="",AE2421=0),"",6.213/(AE2421*24))</f>
        <v/>
      </c>
      <c r="AG2421" s="279" t="n">
        <v>6</v>
      </c>
      <c r="AH2421" s="583" t="inlineStr">
        <is>
          <t>2:07.9876</t>
        </is>
      </c>
      <c r="AI2421" s="418">
        <f>IF(OR(AH2421="",AH2421="",AH2421=0),"",6.213/(AH2421*24))</f>
        <v/>
      </c>
      <c r="AJ2421" s="175">
        <f>IF(AND(ISNUMBER(AB2421),ISNUMBER(AG2421)),AB2421-AG2421,"")</f>
        <v/>
      </c>
      <c r="AK2421" s="274" t="n"/>
      <c r="AL2421" s="274" t="n">
        <v>161</v>
      </c>
      <c r="AM2421" s="713" t="n">
        <v>0.2680894328703703</v>
      </c>
      <c r="AN2421" s="671">
        <f>IF(OR(AL2421="",AM2421="",AM2421=0),"",AL2421*6.213/(AM2421*24))</f>
        <v/>
      </c>
      <c r="AO2421" s="477">
        <f>IF(AND(AL2421=AL2420,AM2421&lt;&gt;"",AM2420&lt;&gt;""),AM2421-AM2420,"")</f>
        <v/>
      </c>
      <c r="AP2421" s="274" t="n">
        <v>159</v>
      </c>
      <c r="AQ2421" s="583" t="inlineStr">
        <is>
          <t>2:09.5868</t>
        </is>
      </c>
      <c r="AR2421" s="439">
        <f>IF(OR(AQ2421="",AQ2421="",AQ2421=0),"",6.213/(AQ2421*24))</f>
        <v/>
      </c>
      <c r="AS2421" s="436">
        <f>IF(OR(NOT(ISNUMBER(C2421)),NOT(ISNUMBER(AB2421))),"",IF(AG2421&lt;&gt;"",AG2421,AB2421)-C2421)</f>
        <v/>
      </c>
      <c r="AT2421" s="280" t="n"/>
      <c r="AU2421" s="281">
        <f>IF($B2421="","",TEXT($A2421,"yyyymmdd")&amp;"_P"&amp;$C2421&amp;"_C"&amp;$F2421&amp;"_"&amp;TRIM(RIGHT(SUBSTITUTE(TRIM(SUBSTITUTE($L2421,CHAR(160)," "))," ",REPT(" ",60)),60))&amp;IF($P2421="","","-"&amp;TRIM(RIGHT(SUBSTITUTE(TRIM(SUBSTITUTE($P2421,CHAR(160)," "))," ",REPT(" ",60)),60)))&amp;IF($T2421="","","-"&amp;TRIM(RIGHT(SUBSTITUTE(TRIM(SUBSTITUTE($T2421,CHAR(160)," "))," ",REPT(" ",60)),60)))&amp;".jpg")</f>
        <v/>
      </c>
    </row>
    <row r="2422" ht="42" customHeight="1">
      <c r="A2422" s="278" t="n">
        <v>39733</v>
      </c>
      <c r="B2422" s="274" t="inlineStr">
        <is>
          <t>Supercheap Auto 1000, 12 October, 2008</t>
        </is>
      </c>
      <c r="C2422" s="274" t="n">
        <v>3</v>
      </c>
      <c r="D2422" s="274" t="n"/>
      <c r="E2422" s="274" t="n"/>
      <c r="F2422" s="274" t="n">
        <v>4</v>
      </c>
      <c r="G2422" s="274" t="inlineStr">
        <is>
          <t>Stone Brothers Racing</t>
        </is>
      </c>
      <c r="H2422" s="274" t="n"/>
      <c r="I2422" s="274" t="inlineStr">
        <is>
          <t>Jeld-Wen</t>
        </is>
      </c>
      <c r="J2422" s="274" t="inlineStr">
        <is>
          <t>Ford Falcon BF</t>
        </is>
      </c>
      <c r="K2422" s="274" t="n"/>
      <c r="L2422" s="274" t="inlineStr">
        <is>
          <t>James Courtney</t>
        </is>
      </c>
      <c r="M2422" s="274" t="inlineStr">
        <is>
          <t>AUS</t>
        </is>
      </c>
      <c r="N2422" s="698">
        <f>_xlfn.LET(_xlpm.d,_xlfn.XLOOKUP(L2422,'[1]Birth Dates'!$A:$A,'[1]Birth Dates'!$B:$B,"",0),IF(_xlpm.d=0,"",_xlpm.d))</f>
        <v/>
      </c>
      <c r="O2422" s="274">
        <f>IF(OR(N2422="",A2422="",NOT(ISNUMBER(N2422)),N2422&gt;A2422),"",DATEDIF(N2422,A2422,"Y")&amp;" years, "&amp;DATEDIF(N2422,A2422,"YM")&amp;" months, "&amp;DATEDIF(N2422,A2422,"MD")&amp;" days")</f>
        <v/>
      </c>
      <c r="P2422" s="274" t="inlineStr">
        <is>
          <t>David Besnard</t>
        </is>
      </c>
      <c r="Q2422" s="274" t="inlineStr">
        <is>
          <t>AUS</t>
        </is>
      </c>
      <c r="R2422" s="698">
        <f>_xlfn.LET(_xlpm.d,_xlfn.XLOOKUP(P2422,'[1]Birth Dates'!$A:$A,'[1]Birth Dates'!$B:$B,"",0),IF(_xlpm.d=0,"",_xlpm.d))</f>
        <v/>
      </c>
      <c r="S2422" s="274">
        <f>IF(OR(R2422="",A2422="",NOT(ISNUMBER(R2422)),R2422&gt;A2422),"",DATEDIF(R2422,A2422,"Y")&amp;" years, "&amp;DATEDIF(R2422,A2422,"YM")&amp;" months, "&amp;DATEDIF(R2422,A2422,"MD")&amp;" days")</f>
        <v/>
      </c>
      <c r="T2422" s="274" t="n"/>
      <c r="U2422" s="274" t="n"/>
      <c r="V2422" s="698">
        <f>_xlfn.LET(_xlpm.d,_xlfn.XLOOKUP(T2422,'[1]Birth Dates'!$A:$A,'[1]Birth Dates'!$B:$B,"",0),IF(_xlpm.d=0,"",_xlpm.d))</f>
        <v/>
      </c>
      <c r="W2422" s="274">
        <f>IF(OR(V2422="",A2422="",NOT(ISNUMBER(V2422)),V2422&gt;A2422),"",DATEDIF(V2422,A2422,"Y")&amp;" years, "&amp;DATEDIF(V2422,A2422,"YM")&amp;" months, "&amp;DATEDIF(V2422,A2422,"MD")&amp;" days")</f>
        <v/>
      </c>
      <c r="X2422" s="274" t="n"/>
      <c r="Y2422" s="274" t="n"/>
      <c r="Z2422" s="274" t="n"/>
      <c r="AA2422" s="274" t="n"/>
      <c r="AB2422" s="274" t="n">
        <v>4</v>
      </c>
      <c r="AC2422" s="274" t="n">
        <v>19</v>
      </c>
      <c r="AD2422" s="274" t="n">
        <v>18</v>
      </c>
      <c r="AE2422" s="583" t="inlineStr">
        <is>
          <t>2:07.2972</t>
        </is>
      </c>
      <c r="AF2422" s="418">
        <f>IF(OR(AE2422="",AE2422="",AE2422=0),"",6.213/(AE2422*24))</f>
        <v/>
      </c>
      <c r="AG2422" s="279" t="n">
        <v>3</v>
      </c>
      <c r="AH2422" s="583" t="inlineStr">
        <is>
          <t>2:07.7025</t>
        </is>
      </c>
      <c r="AI2422" s="418">
        <f>IF(OR(AH2422="",AH2422="",AH2422=0),"",6.213/(AH2422*24))</f>
        <v/>
      </c>
      <c r="AJ2422" s="175">
        <f>IF(AND(ISNUMBER(AB2422),ISNUMBER(AG2422)),AB2422-AG2422,"")</f>
        <v/>
      </c>
      <c r="AK2422" s="274" t="n"/>
      <c r="AL2422" s="274" t="n">
        <v>161</v>
      </c>
      <c r="AM2422" s="713" t="n">
        <v>4.5824</v>
      </c>
      <c r="AN2422" s="671">
        <f>IF(OR(AL2422="",AM2422="",AM2422=0),"",AL2422*6.213/(AM2422*24))</f>
        <v/>
      </c>
      <c r="AO2422" s="477">
        <f>IF(AND(AL2422=AL2421,AM2422&lt;&gt;"",AM2421&lt;&gt;""),AM2422-AM2421,"")</f>
        <v/>
      </c>
      <c r="AP2422" s="274" t="n">
        <v>139</v>
      </c>
      <c r="AQ2422" s="583" t="inlineStr">
        <is>
          <t>2:09.2780</t>
        </is>
      </c>
      <c r="AR2422" s="439">
        <f>IF(OR(AQ2422="",AQ2422="",AQ2422=0),"",6.213/(AQ2422*24))</f>
        <v/>
      </c>
      <c r="AS2422" s="436">
        <f>IF(OR(NOT(ISNUMBER(C2422)),NOT(ISNUMBER(AB2422))),"",IF(AG2422&lt;&gt;"",AG2422,AB2422)-C2422)</f>
        <v/>
      </c>
      <c r="AT2422" s="280" t="n"/>
      <c r="AU2422" s="281">
        <f>IF($B2422="","",TEXT($A2422,"yyyymmdd")&amp;"_P"&amp;$C2422&amp;"_C"&amp;$F2422&amp;"_"&amp;TRIM(RIGHT(SUBSTITUTE(TRIM(SUBSTITUTE($L2422,CHAR(160)," "))," ",REPT(" ",60)),60))&amp;IF($P2422="","","-"&amp;TRIM(RIGHT(SUBSTITUTE(TRIM(SUBSTITUTE($P2422,CHAR(160)," "))," ",REPT(" ",60)),60)))&amp;IF($T2422="","","-"&amp;TRIM(RIGHT(SUBSTITUTE(TRIM(SUBSTITUTE($T2422,CHAR(160)," "))," ",REPT(" ",60)),60)))&amp;".jpg")</f>
        <v/>
      </c>
    </row>
    <row r="2423" ht="42" customHeight="1">
      <c r="A2423" s="278" t="n">
        <v>39733</v>
      </c>
      <c r="B2423" s="274" t="inlineStr">
        <is>
          <t>Supercheap Auto 1000, 12 October, 2008</t>
        </is>
      </c>
      <c r="C2423" s="274" t="n">
        <v>4</v>
      </c>
      <c r="D2423" s="274" t="n"/>
      <c r="E2423" s="274" t="n"/>
      <c r="F2423" s="274" t="n">
        <v>6</v>
      </c>
      <c r="G2423" s="274" t="inlineStr">
        <is>
          <t>Ford Performance Racing</t>
        </is>
      </c>
      <c r="H2423" s="274" t="n"/>
      <c r="I2423" s="274" t="inlineStr">
        <is>
          <t>Castrol</t>
        </is>
      </c>
      <c r="J2423" s="274" t="inlineStr">
        <is>
          <t>Ford Falcon BF</t>
        </is>
      </c>
      <c r="K2423" s="274" t="n"/>
      <c r="L2423" s="274" t="inlineStr">
        <is>
          <t>Mark Winterbottom</t>
        </is>
      </c>
      <c r="M2423" s="274" t="inlineStr">
        <is>
          <t>AUS</t>
        </is>
      </c>
      <c r="N2423" s="698">
        <f>_xlfn.LET(_xlpm.d,_xlfn.XLOOKUP(L2423,'[1]Birth Dates'!$A:$A,'[1]Birth Dates'!$B:$B,"",0),IF(_xlpm.d=0,"",_xlpm.d))</f>
        <v/>
      </c>
      <c r="O2423" s="274">
        <f>IF(OR(N2423="",A2423="",NOT(ISNUMBER(N2423)),N2423&gt;A2423),"",DATEDIF(N2423,A2423,"Y")&amp;" years, "&amp;DATEDIF(N2423,A2423,"YM")&amp;" months, "&amp;DATEDIF(N2423,A2423,"MD")&amp;" days")</f>
        <v/>
      </c>
      <c r="P2423" s="274" t="inlineStr">
        <is>
          <t>Steven Richards</t>
        </is>
      </c>
      <c r="Q2423" s="274" t="inlineStr">
        <is>
          <t>NZL</t>
        </is>
      </c>
      <c r="R2423" s="698">
        <f>_xlfn.LET(_xlpm.d,_xlfn.XLOOKUP(P2423,'[1]Birth Dates'!$A:$A,'[1]Birth Dates'!$B:$B,"",0),IF(_xlpm.d=0,"",_xlpm.d))</f>
        <v/>
      </c>
      <c r="S2423" s="274">
        <f>IF(OR(R2423="",A2423="",NOT(ISNUMBER(R2423)),R2423&gt;A2423),"",DATEDIF(R2423,A2423,"Y")&amp;" years, "&amp;DATEDIF(R2423,A2423,"YM")&amp;" months, "&amp;DATEDIF(R2423,A2423,"MD")&amp;" days")</f>
        <v/>
      </c>
      <c r="T2423" s="274" t="n"/>
      <c r="U2423" s="274" t="n"/>
      <c r="V2423" s="698">
        <f>_xlfn.LET(_xlpm.d,_xlfn.XLOOKUP(T2423,'[1]Birth Dates'!$A:$A,'[1]Birth Dates'!$B:$B,"",0),IF(_xlpm.d=0,"",_xlpm.d))</f>
        <v/>
      </c>
      <c r="W2423" s="274">
        <f>IF(OR(V2423="",A2423="",NOT(ISNUMBER(V2423)),V2423&gt;A2423),"",DATEDIF(V2423,A2423,"Y")&amp;" years, "&amp;DATEDIF(V2423,A2423,"YM")&amp;" months, "&amp;DATEDIF(V2423,A2423,"MD")&amp;" days")</f>
        <v/>
      </c>
      <c r="X2423" s="274" t="n"/>
      <c r="Y2423" s="274" t="n"/>
      <c r="Z2423" s="274" t="n"/>
      <c r="AA2423" s="274" t="n"/>
      <c r="AB2423" s="274" t="n">
        <v>1</v>
      </c>
      <c r="AC2423" s="274" t="n">
        <v>17</v>
      </c>
      <c r="AD2423" s="274" t="n">
        <v>17</v>
      </c>
      <c r="AE2423" s="583" t="inlineStr">
        <is>
          <t>2:07.1920</t>
        </is>
      </c>
      <c r="AF2423" s="418">
        <f>IF(OR(AE2423="",AE2423="",AE2423=0),"",6.213/(AE2423*24))</f>
        <v/>
      </c>
      <c r="AG2423" s="279" t="n">
        <v>2</v>
      </c>
      <c r="AH2423" s="583" t="inlineStr">
        <is>
          <t>2:07.4206</t>
        </is>
      </c>
      <c r="AI2423" s="418">
        <f>IF(OR(AH2423="",AH2423="",AH2423=0),"",6.213/(AH2423*24))</f>
        <v/>
      </c>
      <c r="AJ2423" s="175">
        <f>IF(AND(ISNUMBER(AB2423),ISNUMBER(AG2423)),AB2423-AG2423,"")</f>
        <v/>
      </c>
      <c r="AK2423" s="274" t="n"/>
      <c r="AL2423" s="274" t="n">
        <v>161</v>
      </c>
      <c r="AM2423" s="713" t="n">
        <v>5.1888</v>
      </c>
      <c r="AN2423" s="671">
        <f>IF(OR(AL2423="",AM2423="",AM2423=0),"",AL2423*6.213/(AM2423*24))</f>
        <v/>
      </c>
      <c r="AO2423" s="477">
        <f>IF(AND(AL2423=AL2422,AM2423&lt;&gt;"",AM2422&lt;&gt;""),AM2423-AM2422,"")</f>
        <v/>
      </c>
      <c r="AP2423" s="274" t="n"/>
      <c r="AQ2423" s="583" t="inlineStr"/>
      <c r="AR2423" s="439">
        <f>IF(OR(AQ2423="",AQ2423="",AQ2423=0),"",6.213/(AQ2423*24))</f>
        <v/>
      </c>
      <c r="AS2423" s="436">
        <f>IF(OR(NOT(ISNUMBER(C2423)),NOT(ISNUMBER(AB2423))),"",IF(AG2423&lt;&gt;"",AG2423,AB2423)-C2423)</f>
        <v/>
      </c>
      <c r="AT2423" s="280" t="n"/>
      <c r="AU2423" s="281">
        <f>IF($B2423="","",TEXT($A2423,"yyyymmdd")&amp;"_P"&amp;$C2423&amp;"_C"&amp;$F2423&amp;"_"&amp;TRIM(RIGHT(SUBSTITUTE(TRIM(SUBSTITUTE($L2423,CHAR(160)," "))," ",REPT(" ",60)),60))&amp;IF($P2423="","","-"&amp;TRIM(RIGHT(SUBSTITUTE(TRIM(SUBSTITUTE($P2423,CHAR(160)," "))," ",REPT(" ",60)),60)))&amp;IF($T2423="","","-"&amp;TRIM(RIGHT(SUBSTITUTE(TRIM(SUBSTITUTE($T2423,CHAR(160)," "))," ",REPT(" ",60)),60)))&amp;".jpg")</f>
        <v/>
      </c>
    </row>
    <row r="2424" ht="42" customHeight="1">
      <c r="A2424" s="278" t="n">
        <v>39733</v>
      </c>
      <c r="B2424" s="274" t="inlineStr">
        <is>
          <t>Supercheap Auto 1000, 12 October, 2008</t>
        </is>
      </c>
      <c r="C2424" s="274" t="n">
        <v>5</v>
      </c>
      <c r="D2424" s="274" t="n"/>
      <c r="E2424" s="274" t="n"/>
      <c r="F2424" s="274" t="n">
        <v>14</v>
      </c>
      <c r="G2424" s="274" t="inlineStr">
        <is>
          <t>Brad Jones Racing</t>
        </is>
      </c>
      <c r="H2424" s="274" t="n"/>
      <c r="I2424" s="274" t="inlineStr">
        <is>
          <t>WOW Sight &amp; Sound</t>
        </is>
      </c>
      <c r="J2424" s="274" t="inlineStr">
        <is>
          <t>Holden Commodore VE</t>
        </is>
      </c>
      <c r="K2424" s="274" t="n"/>
      <c r="L2424" s="274" t="inlineStr">
        <is>
          <t>Max Wilson</t>
        </is>
      </c>
      <c r="M2424" s="274" t="inlineStr">
        <is>
          <t>BRA</t>
        </is>
      </c>
      <c r="N2424" s="698">
        <f>_xlfn.LET(_xlpm.d,_xlfn.XLOOKUP(L2424,'[1]Birth Dates'!$A:$A,'[1]Birth Dates'!$B:$B,"",0),IF(_xlpm.d=0,"",_xlpm.d))</f>
        <v/>
      </c>
      <c r="O2424" s="274">
        <f>IF(OR(N2424="",A2424="",NOT(ISNUMBER(N2424)),N2424&gt;A2424),"",DATEDIF(N2424,A2424,"Y")&amp;" years, "&amp;DATEDIF(N2424,A2424,"YM")&amp;" months, "&amp;DATEDIF(N2424,A2424,"MD")&amp;" days")</f>
        <v/>
      </c>
      <c r="P2424" s="284" t="inlineStr">
        <is>
          <t>Bradley Jones</t>
        </is>
      </c>
      <c r="Q2424" s="274" t="inlineStr">
        <is>
          <t>AUS</t>
        </is>
      </c>
      <c r="R2424" s="698">
        <f>_xlfn.LET(_xlpm.d,_xlfn.XLOOKUP(P2424,'[1]Birth Dates'!$A:$A,'[1]Birth Dates'!$B:$B,"",0),IF(_xlpm.d=0,"",_xlpm.d))</f>
        <v/>
      </c>
      <c r="S2424" s="274">
        <f>IF(OR(R2424="",A2424="",NOT(ISNUMBER(R2424)),R2424&gt;A2424),"",DATEDIF(R2424,A2424,"Y")&amp;" years, "&amp;DATEDIF(R2424,A2424,"YM")&amp;" months, "&amp;DATEDIF(R2424,A2424,"MD")&amp;" days")</f>
        <v/>
      </c>
      <c r="T2424" s="274" t="n"/>
      <c r="U2424" s="274" t="n"/>
      <c r="V2424" s="698">
        <f>_xlfn.LET(_xlpm.d,_xlfn.XLOOKUP(T2424,'[1]Birth Dates'!$A:$A,'[1]Birth Dates'!$B:$B,"",0),IF(_xlpm.d=0,"",_xlpm.d))</f>
        <v/>
      </c>
      <c r="W2424" s="274">
        <f>IF(OR(V2424="",A2424="",NOT(ISNUMBER(V2424)),V2424&gt;A2424),"",DATEDIF(V2424,A2424,"Y")&amp;" years, "&amp;DATEDIF(V2424,A2424,"YM")&amp;" months, "&amp;DATEDIF(V2424,A2424,"MD")&amp;" days")</f>
        <v/>
      </c>
      <c r="X2424" s="274" t="n"/>
      <c r="Y2424" s="274" t="n"/>
      <c r="Z2424" s="274" t="n"/>
      <c r="AA2424" s="274" t="n"/>
      <c r="AB2424" s="274" t="n">
        <v>11</v>
      </c>
      <c r="AC2424" s="274" t="n">
        <v>21</v>
      </c>
      <c r="AD2424" s="274" t="n">
        <v>20</v>
      </c>
      <c r="AE2424" s="583" t="inlineStr">
        <is>
          <t>2:07.8022</t>
        </is>
      </c>
      <c r="AF2424" s="418">
        <f>IF(OR(AE2424="",AE2424="",AE2424=0),"",6.213/(AE2424*24))</f>
        <v/>
      </c>
      <c r="AG2424" s="279" t="n">
        <v>10</v>
      </c>
      <c r="AH2424" s="583" t="inlineStr">
        <is>
          <t>2:09.1940</t>
        </is>
      </c>
      <c r="AI2424" s="418">
        <f>IF(OR(AH2424="",AH2424="",AH2424=0),"",6.213/(AH2424*24))</f>
        <v/>
      </c>
      <c r="AJ2424" s="175">
        <f>IF(AND(ISNUMBER(AB2424),ISNUMBER(AG2424)),AB2424-AG2424,"")</f>
        <v/>
      </c>
      <c r="AK2424" s="274" t="n"/>
      <c r="AL2424" s="274" t="n">
        <v>161</v>
      </c>
      <c r="AM2424" s="713" t="n">
        <v>10.3239</v>
      </c>
      <c r="AN2424" s="671">
        <f>IF(OR(AL2424="",AM2424="",AM2424=0),"",AL2424*6.213/(AM2424*24))</f>
        <v/>
      </c>
      <c r="AO2424" s="477">
        <f>IF(AND(AL2424=AL2423,AM2424&lt;&gt;"",AM2423&lt;&gt;""),AM2424-AM2423,"")</f>
        <v/>
      </c>
      <c r="AP2424" s="274" t="n"/>
      <c r="AQ2424" s="583" t="inlineStr"/>
      <c r="AR2424" s="439">
        <f>IF(OR(AQ2424="",AQ2424="",AQ2424=0),"",6.213/(AQ2424*24))</f>
        <v/>
      </c>
      <c r="AS2424" s="436">
        <f>IF(OR(NOT(ISNUMBER(C2424)),NOT(ISNUMBER(AB2424))),"",IF(AG2424&lt;&gt;"",AG2424,AB2424)-C2424)</f>
        <v/>
      </c>
      <c r="AT2424" s="280" t="n"/>
      <c r="AU2424" s="281">
        <f>IF($B2424="","",TEXT($A2424,"yyyymmdd")&amp;"_P"&amp;$C2424&amp;"_C"&amp;$F2424&amp;"_"&amp;TRIM(RIGHT(SUBSTITUTE(TRIM(SUBSTITUTE($L2424,CHAR(160)," "))," ",REPT(" ",60)),60))&amp;IF($P2424="","","-"&amp;TRIM(RIGHT(SUBSTITUTE(TRIM(SUBSTITUTE($P2424,CHAR(160)," "))," ",REPT(" ",60)),60)))&amp;IF($T2424="","","-"&amp;TRIM(RIGHT(SUBSTITUTE(TRIM(SUBSTITUTE($T2424,CHAR(160)," "))," ",REPT(" ",60)),60)))&amp;".jpg")</f>
        <v/>
      </c>
    </row>
    <row r="2425" ht="42" customHeight="1">
      <c r="A2425" s="278" t="n">
        <v>39733</v>
      </c>
      <c r="B2425" s="274" t="inlineStr">
        <is>
          <t>Supercheap Auto 1000, 12 October, 2008</t>
        </is>
      </c>
      <c r="C2425" s="274" t="n">
        <v>6</v>
      </c>
      <c r="D2425" s="274" t="n"/>
      <c r="E2425" s="274" t="n"/>
      <c r="F2425" s="274" t="n">
        <v>18</v>
      </c>
      <c r="G2425" s="274" t="inlineStr">
        <is>
          <t>Dick Johnson Racing</t>
        </is>
      </c>
      <c r="H2425" s="274" t="n"/>
      <c r="I2425" s="274" t="inlineStr">
        <is>
          <t>Jim Beam</t>
        </is>
      </c>
      <c r="J2425" s="274" t="inlineStr">
        <is>
          <t>Ford Falcon BF</t>
        </is>
      </c>
      <c r="K2425" s="274" t="n"/>
      <c r="L2425" s="274" t="inlineStr">
        <is>
          <t>Will Davison</t>
        </is>
      </c>
      <c r="M2425" s="274" t="inlineStr">
        <is>
          <t>AUS</t>
        </is>
      </c>
      <c r="N2425" s="698">
        <f>_xlfn.LET(_xlpm.d,_xlfn.XLOOKUP(L2425,'[1]Birth Dates'!$A:$A,'[1]Birth Dates'!$B:$B,"",0),IF(_xlpm.d=0,"",_xlpm.d))</f>
        <v/>
      </c>
      <c r="O2425" s="274">
        <f>IF(OR(N2425="",A2425="",NOT(ISNUMBER(N2425)),N2425&gt;A2425),"",DATEDIF(N2425,A2425,"Y")&amp;" years, "&amp;DATEDIF(N2425,A2425,"YM")&amp;" months, "&amp;DATEDIF(N2425,A2425,"MD")&amp;" days")</f>
        <v/>
      </c>
      <c r="P2425" s="274" t="inlineStr">
        <is>
          <t>Steven Johnson</t>
        </is>
      </c>
      <c r="Q2425" s="274" t="inlineStr">
        <is>
          <t>AUS</t>
        </is>
      </c>
      <c r="R2425" s="698">
        <f>_xlfn.LET(_xlpm.d,_xlfn.XLOOKUP(P2425,'[1]Birth Dates'!$A:$A,'[1]Birth Dates'!$B:$B,"",0),IF(_xlpm.d=0,"",_xlpm.d))</f>
        <v/>
      </c>
      <c r="S2425" s="274">
        <f>IF(OR(R2425="",A2425="",NOT(ISNUMBER(R2425)),R2425&gt;A2425),"",DATEDIF(R2425,A2425,"Y")&amp;" years, "&amp;DATEDIF(R2425,A2425,"YM")&amp;" months, "&amp;DATEDIF(R2425,A2425,"MD")&amp;" days")</f>
        <v/>
      </c>
      <c r="T2425" s="274" t="n"/>
      <c r="U2425" s="274" t="n"/>
      <c r="V2425" s="698">
        <f>_xlfn.LET(_xlpm.d,_xlfn.XLOOKUP(T2425,'[1]Birth Dates'!$A:$A,'[1]Birth Dates'!$B:$B,"",0),IF(_xlpm.d=0,"",_xlpm.d))</f>
        <v/>
      </c>
      <c r="W2425" s="274">
        <f>IF(OR(V2425="",A2425="",NOT(ISNUMBER(V2425)),V2425&gt;A2425),"",DATEDIF(V2425,A2425,"Y")&amp;" years, "&amp;DATEDIF(V2425,A2425,"YM")&amp;" months, "&amp;DATEDIF(V2425,A2425,"MD")&amp;" days")</f>
        <v/>
      </c>
      <c r="X2425" s="274" t="n"/>
      <c r="Y2425" s="274" t="n"/>
      <c r="Z2425" s="274" t="n"/>
      <c r="AA2425" s="274" t="n"/>
      <c r="AB2425" s="274" t="n">
        <v>7</v>
      </c>
      <c r="AC2425" s="274" t="n">
        <v>19</v>
      </c>
      <c r="AD2425" s="274" t="n">
        <v>18</v>
      </c>
      <c r="AE2425" s="583" t="inlineStr">
        <is>
          <t>2:07.4599</t>
        </is>
      </c>
      <c r="AF2425" s="418">
        <f>IF(OR(AE2425="",AE2425="",AE2425=0),"",6.213/(AE2425*24))</f>
        <v/>
      </c>
      <c r="AG2425" s="279" t="n">
        <v>7</v>
      </c>
      <c r="AH2425" s="583" t="inlineStr">
        <is>
          <t>2:08.2511</t>
        </is>
      </c>
      <c r="AI2425" s="418">
        <f>IF(OR(AH2425="",AH2425="",AH2425=0),"",6.213/(AH2425*24))</f>
        <v/>
      </c>
      <c r="AJ2425" s="175">
        <f>IF(AND(ISNUMBER(AB2425),ISNUMBER(AG2425)),AB2425-AG2425,"")</f>
        <v/>
      </c>
      <c r="AK2425" s="274" t="n"/>
      <c r="AL2425" s="274" t="n">
        <v>161</v>
      </c>
      <c r="AM2425" s="713" t="n">
        <v>10.9588</v>
      </c>
      <c r="AN2425" s="671">
        <f>IF(OR(AL2425="",AM2425="",AM2425=0),"",AL2425*6.213/(AM2425*24))</f>
        <v/>
      </c>
      <c r="AO2425" s="477">
        <f>IF(AND(AL2425=AL2424,AM2425&lt;&gt;"",AM2424&lt;&gt;""),AM2425-AM2424,"")</f>
        <v/>
      </c>
      <c r="AP2425" s="274" t="n"/>
      <c r="AQ2425" s="583" t="inlineStr"/>
      <c r="AR2425" s="439">
        <f>IF(OR(AQ2425="",AQ2425="",AQ2425=0),"",6.213/(AQ2425*24))</f>
        <v/>
      </c>
      <c r="AS2425" s="436">
        <f>IF(OR(NOT(ISNUMBER(C2425)),NOT(ISNUMBER(AB2425))),"",IF(AG2425&lt;&gt;"",AG2425,AB2425)-C2425)</f>
        <v/>
      </c>
      <c r="AT2425" s="280" t="n"/>
      <c r="AU2425" s="281">
        <f>IF($B2425="","",TEXT($A2425,"yyyymmdd")&amp;"_P"&amp;$C2425&amp;"_C"&amp;$F2425&amp;"_"&amp;TRIM(RIGHT(SUBSTITUTE(TRIM(SUBSTITUTE($L2425,CHAR(160)," "))," ",REPT(" ",60)),60))&amp;IF($P2425="","","-"&amp;TRIM(RIGHT(SUBSTITUTE(TRIM(SUBSTITUTE($P2425,CHAR(160)," "))," ",REPT(" ",60)),60)))&amp;IF($T2425="","","-"&amp;TRIM(RIGHT(SUBSTITUTE(TRIM(SUBSTITUTE($T2425,CHAR(160)," "))," ",REPT(" ",60)),60)))&amp;".jpg")</f>
        <v/>
      </c>
    </row>
    <row r="2426" ht="42" customHeight="1">
      <c r="A2426" s="278" t="n">
        <v>39733</v>
      </c>
      <c r="B2426" s="274" t="inlineStr">
        <is>
          <t>Supercheap Auto 1000, 12 October, 2008</t>
        </is>
      </c>
      <c r="C2426" s="274" t="n">
        <v>7</v>
      </c>
      <c r="D2426" s="274" t="n"/>
      <c r="E2426" s="274" t="n"/>
      <c r="F2426" s="274" t="n">
        <v>5</v>
      </c>
      <c r="G2426" s="274" t="inlineStr">
        <is>
          <t>Ford Performance Racing</t>
        </is>
      </c>
      <c r="H2426" s="274" t="n"/>
      <c r="I2426" s="274" t="inlineStr">
        <is>
          <t>Orrcon Steel</t>
        </is>
      </c>
      <c r="J2426" s="274" t="inlineStr">
        <is>
          <t>Ford Falcon BF</t>
        </is>
      </c>
      <c r="K2426" s="274" t="n"/>
      <c r="L2426" s="274" t="inlineStr">
        <is>
          <t>Luke Youlden</t>
        </is>
      </c>
      <c r="M2426" s="274" t="inlineStr">
        <is>
          <t>AUS</t>
        </is>
      </c>
      <c r="N2426" s="698">
        <f>_xlfn.LET(_xlpm.d,_xlfn.XLOOKUP(L2426,'[1]Birth Dates'!$A:$A,'[1]Birth Dates'!$B:$B,"",0),IF(_xlpm.d=0,"",_xlpm.d))</f>
        <v/>
      </c>
      <c r="O2426" s="274">
        <f>IF(OR(N2426="",A2426="",NOT(ISNUMBER(N2426)),N2426&gt;A2426),"",DATEDIF(N2426,A2426,"Y")&amp;" years, "&amp;DATEDIF(N2426,A2426,"YM")&amp;" months, "&amp;DATEDIF(N2426,A2426,"MD")&amp;" days")</f>
        <v/>
      </c>
      <c r="P2426" s="274" t="inlineStr">
        <is>
          <t>Dean Canto</t>
        </is>
      </c>
      <c r="Q2426" s="274" t="inlineStr">
        <is>
          <t>AUS</t>
        </is>
      </c>
      <c r="R2426" s="698">
        <f>_xlfn.LET(_xlpm.d,_xlfn.XLOOKUP(P2426,'[1]Birth Dates'!$A:$A,'[1]Birth Dates'!$B:$B,"",0),IF(_xlpm.d=0,"",_xlpm.d))</f>
        <v/>
      </c>
      <c r="S2426" s="274">
        <f>IF(OR(R2426="",A2426="",NOT(ISNUMBER(R2426)),R2426&gt;A2426),"",DATEDIF(R2426,A2426,"Y")&amp;" years, "&amp;DATEDIF(R2426,A2426,"YM")&amp;" months, "&amp;DATEDIF(R2426,A2426,"MD")&amp;" days")</f>
        <v/>
      </c>
      <c r="T2426" s="274" t="n"/>
      <c r="U2426" s="274" t="n"/>
      <c r="V2426" s="698">
        <f>_xlfn.LET(_xlpm.d,_xlfn.XLOOKUP(T2426,'[1]Birth Dates'!$A:$A,'[1]Birth Dates'!$B:$B,"",0),IF(_xlpm.d=0,"",_xlpm.d))</f>
        <v/>
      </c>
      <c r="W2426" s="274">
        <f>IF(OR(V2426="",A2426="",NOT(ISNUMBER(V2426)),V2426&gt;A2426),"",DATEDIF(V2426,A2426,"Y")&amp;" years, "&amp;DATEDIF(V2426,A2426,"YM")&amp;" months, "&amp;DATEDIF(V2426,A2426,"MD")&amp;" days")</f>
        <v/>
      </c>
      <c r="X2426" s="274" t="n"/>
      <c r="Y2426" s="274" t="n"/>
      <c r="Z2426" s="274" t="n"/>
      <c r="AA2426" s="274" t="n"/>
      <c r="AB2426" s="274" t="n">
        <v>17</v>
      </c>
      <c r="AC2426" s="274" t="n">
        <v>16</v>
      </c>
      <c r="AD2426" s="274" t="n">
        <v>7</v>
      </c>
      <c r="AE2426" s="583" t="inlineStr">
        <is>
          <t>2:09.1676</t>
        </is>
      </c>
      <c r="AF2426" s="418">
        <f>IF(OR(AE2426="",AE2426="",AE2426=0),"",6.213/(AE2426*24))</f>
        <v/>
      </c>
      <c r="AG2426" s="279" t="n"/>
      <c r="AH2426" s="583" t="inlineStr"/>
      <c r="AI2426" s="418">
        <f>IF(OR(AH2426="",AH2426="",AH2426=0),"",6.213/(AH2426*24))</f>
        <v/>
      </c>
      <c r="AJ2426" s="175">
        <f>IF(AND(ISNUMBER(AB2426),ISNUMBER(AG2426)),AB2426-AG2426,"")</f>
        <v/>
      </c>
      <c r="AK2426" s="274" t="n"/>
      <c r="AL2426" s="274" t="n">
        <v>161</v>
      </c>
      <c r="AM2426" s="713" t="n">
        <v>21.653</v>
      </c>
      <c r="AN2426" s="671">
        <f>IF(OR(AL2426="",AM2426="",AM2426=0),"",AL2426*6.213/(AM2426*24))</f>
        <v/>
      </c>
      <c r="AO2426" s="477">
        <f>IF(AND(AL2426=AL2425,AM2426&lt;&gt;"",AM2425&lt;&gt;""),AM2426-AM2425,"")</f>
        <v/>
      </c>
      <c r="AP2426" s="274" t="n"/>
      <c r="AQ2426" s="583" t="inlineStr"/>
      <c r="AR2426" s="439">
        <f>IF(OR(AQ2426="",AQ2426="",AQ2426=0),"",6.213/(AQ2426*24))</f>
        <v/>
      </c>
      <c r="AS2426" s="436">
        <f>IF(OR(NOT(ISNUMBER(C2426)),NOT(ISNUMBER(AB2426))),"",IF(AG2426&lt;&gt;"",AG2426,AB2426)-C2426)</f>
        <v/>
      </c>
      <c r="AT2426" s="280" t="n"/>
      <c r="AU2426" s="281">
        <f>IF($B2426="","",TEXT($A2426,"yyyymmdd")&amp;"_P"&amp;$C2426&amp;"_C"&amp;$F2426&amp;"_"&amp;TRIM(RIGHT(SUBSTITUTE(TRIM(SUBSTITUTE($L2426,CHAR(160)," "))," ",REPT(" ",60)),60))&amp;IF($P2426="","","-"&amp;TRIM(RIGHT(SUBSTITUTE(TRIM(SUBSTITUTE($P2426,CHAR(160)," "))," ",REPT(" ",60)),60)))&amp;IF($T2426="","","-"&amp;TRIM(RIGHT(SUBSTITUTE(TRIM(SUBSTITUTE($T2426,CHAR(160)," "))," ",REPT(" ",60)),60)))&amp;".jpg")</f>
        <v/>
      </c>
    </row>
    <row r="2427" ht="42" customHeight="1">
      <c r="A2427" s="278" t="n">
        <v>39733</v>
      </c>
      <c r="B2427" s="274" t="inlineStr">
        <is>
          <t>Supercheap Auto 1000, 12 October, 2008</t>
        </is>
      </c>
      <c r="C2427" s="274" t="n">
        <v>8</v>
      </c>
      <c r="D2427" s="274" t="n"/>
      <c r="E2427" s="274" t="n"/>
      <c r="F2427" s="274" t="n">
        <v>11</v>
      </c>
      <c r="G2427" s="274" t="inlineStr">
        <is>
          <t>Perkins Engineering</t>
        </is>
      </c>
      <c r="H2427" s="274" t="n"/>
      <c r="I2427" s="274" t="inlineStr">
        <is>
          <t>Jack Daniel's</t>
        </is>
      </c>
      <c r="J2427" s="274" t="inlineStr">
        <is>
          <t>Holden Commodore VE</t>
        </is>
      </c>
      <c r="K2427" s="274" t="n"/>
      <c r="L2427" s="274" t="inlineStr">
        <is>
          <t>Jack Perkins</t>
        </is>
      </c>
      <c r="M2427" s="274" t="inlineStr">
        <is>
          <t>AUS</t>
        </is>
      </c>
      <c r="N2427" s="698">
        <f>_xlfn.LET(_xlpm.d,_xlfn.XLOOKUP(L2427,'[1]Birth Dates'!$A:$A,'[1]Birth Dates'!$B:$B,"",0),IF(_xlpm.d=0,"",_xlpm.d))</f>
        <v/>
      </c>
      <c r="O2427" s="274">
        <f>IF(OR(N2427="",A2427="",NOT(ISNUMBER(N2427)),N2427&gt;A2427),"",DATEDIF(N2427,A2427,"Y")&amp;" years, "&amp;DATEDIF(N2427,A2427,"YM")&amp;" months, "&amp;DATEDIF(N2427,A2427,"MD")&amp;" days")</f>
        <v/>
      </c>
      <c r="P2427" s="274" t="inlineStr">
        <is>
          <t>Nathan Pretty</t>
        </is>
      </c>
      <c r="Q2427" s="274" t="inlineStr">
        <is>
          <t>AUS</t>
        </is>
      </c>
      <c r="R2427" s="698">
        <f>_xlfn.LET(_xlpm.d,_xlfn.XLOOKUP(P2427,'[1]Birth Dates'!$A:$A,'[1]Birth Dates'!$B:$B,"",0),IF(_xlpm.d=0,"",_xlpm.d))</f>
        <v/>
      </c>
      <c r="S2427" s="274">
        <f>IF(OR(R2427="",A2427="",NOT(ISNUMBER(R2427)),R2427&gt;A2427),"",DATEDIF(R2427,A2427,"Y")&amp;" years, "&amp;DATEDIF(R2427,A2427,"YM")&amp;" months, "&amp;DATEDIF(R2427,A2427,"MD")&amp;" days")</f>
        <v/>
      </c>
      <c r="T2427" s="274" t="n"/>
      <c r="U2427" s="274" t="n"/>
      <c r="V2427" s="698">
        <f>_xlfn.LET(_xlpm.d,_xlfn.XLOOKUP(T2427,'[1]Birth Dates'!$A:$A,'[1]Birth Dates'!$B:$B,"",0),IF(_xlpm.d=0,"",_xlpm.d))</f>
        <v/>
      </c>
      <c r="W2427" s="274">
        <f>IF(OR(V2427="",A2427="",NOT(ISNUMBER(V2427)),V2427&gt;A2427),"",DATEDIF(V2427,A2427,"Y")&amp;" years, "&amp;DATEDIF(V2427,A2427,"YM")&amp;" months, "&amp;DATEDIF(V2427,A2427,"MD")&amp;" days")</f>
        <v/>
      </c>
      <c r="X2427" s="274" t="n"/>
      <c r="Y2427" s="274" t="n"/>
      <c r="Z2427" s="274" t="n"/>
      <c r="AA2427" s="274" t="n"/>
      <c r="AB2427" s="274" t="n">
        <v>19</v>
      </c>
      <c r="AC2427" s="274" t="n">
        <v>20</v>
      </c>
      <c r="AD2427" s="274" t="n">
        <v>19</v>
      </c>
      <c r="AE2427" s="583" t="inlineStr">
        <is>
          <t>2:08.4667</t>
        </is>
      </c>
      <c r="AF2427" s="418">
        <f>IF(OR(AE2427="",AE2427="",AE2427=0),"",6.213/(AE2427*24))</f>
        <v/>
      </c>
      <c r="AG2427" s="279" t="n"/>
      <c r="AH2427" s="583" t="inlineStr"/>
      <c r="AI2427" s="418">
        <f>IF(OR(AH2427="",AH2427="",AH2427=0),"",6.213/(AH2427*24))</f>
        <v/>
      </c>
      <c r="AJ2427" s="175">
        <f>IF(AND(ISNUMBER(AB2427),ISNUMBER(AG2427)),AB2427-AG2427,"")</f>
        <v/>
      </c>
      <c r="AK2427" s="274" t="n"/>
      <c r="AL2427" s="274" t="n">
        <v>161</v>
      </c>
      <c r="AM2427" s="713" t="n">
        <v>30.8391</v>
      </c>
      <c r="AN2427" s="671">
        <f>IF(OR(AL2427="",AM2427="",AM2427=0),"",AL2427*6.213/(AM2427*24))</f>
        <v/>
      </c>
      <c r="AO2427" s="477">
        <f>IF(AND(AL2427=AL2426,AM2427&lt;&gt;"",AM2426&lt;&gt;""),AM2427-AM2426,"")</f>
        <v/>
      </c>
      <c r="AP2427" s="274" t="n"/>
      <c r="AQ2427" s="583" t="inlineStr"/>
      <c r="AR2427" s="439">
        <f>IF(OR(AQ2427="",AQ2427="",AQ2427=0),"",6.213/(AQ2427*24))</f>
        <v/>
      </c>
      <c r="AS2427" s="436">
        <f>IF(OR(NOT(ISNUMBER(C2427)),NOT(ISNUMBER(AB2427))),"",IF(AG2427&lt;&gt;"",AG2427,AB2427)-C2427)</f>
        <v/>
      </c>
      <c r="AT2427" s="280" t="n"/>
      <c r="AU2427" s="281">
        <f>IF($B2427="","",TEXT($A2427,"yyyymmdd")&amp;"_P"&amp;$C2427&amp;"_C"&amp;$F2427&amp;"_"&amp;TRIM(RIGHT(SUBSTITUTE(TRIM(SUBSTITUTE($L2427,CHAR(160)," "))," ",REPT(" ",60)),60))&amp;IF($P2427="","","-"&amp;TRIM(RIGHT(SUBSTITUTE(TRIM(SUBSTITUTE($P2427,CHAR(160)," "))," ",REPT(" ",60)),60)))&amp;IF($T2427="","","-"&amp;TRIM(RIGHT(SUBSTITUTE(TRIM(SUBSTITUTE($T2427,CHAR(160)," "))," ",REPT(" ",60)),60)))&amp;".jpg")</f>
        <v/>
      </c>
    </row>
    <row r="2428" ht="42" customHeight="1">
      <c r="A2428" s="278" t="n">
        <v>39733</v>
      </c>
      <c r="B2428" s="274" t="inlineStr">
        <is>
          <t>Supercheap Auto 1000, 12 October, 2008</t>
        </is>
      </c>
      <c r="C2428" s="274" t="n">
        <v>9</v>
      </c>
      <c r="D2428" s="274" t="n"/>
      <c r="E2428" s="274" t="n"/>
      <c r="F2428" s="274" t="n">
        <v>25</v>
      </c>
      <c r="G2428" s="274" t="inlineStr">
        <is>
          <t>Britek Motorsport</t>
        </is>
      </c>
      <c r="H2428" s="274" t="n"/>
      <c r="I2428" s="274" t="inlineStr">
        <is>
          <t>Fujitsu</t>
        </is>
      </c>
      <c r="J2428" s="274" t="inlineStr">
        <is>
          <t>Ford Falcon BF</t>
        </is>
      </c>
      <c r="K2428" s="274" t="n"/>
      <c r="L2428" s="274" t="inlineStr">
        <is>
          <t>Jason Bright</t>
        </is>
      </c>
      <c r="M2428" s="274" t="inlineStr">
        <is>
          <t>AUS</t>
        </is>
      </c>
      <c r="N2428" s="698">
        <f>_xlfn.LET(_xlpm.d,_xlfn.XLOOKUP(L2428,'[1]Birth Dates'!$A:$A,'[1]Birth Dates'!$B:$B,"",0),IF(_xlpm.d=0,"",_xlpm.d))</f>
        <v/>
      </c>
      <c r="O2428" s="274">
        <f>IF(OR(N2428="",A2428="",NOT(ISNUMBER(N2428)),N2428&gt;A2428),"",DATEDIF(N2428,A2428,"Y")&amp;" years, "&amp;DATEDIF(N2428,A2428,"YM")&amp;" months, "&amp;DATEDIF(N2428,A2428,"MD")&amp;" days")</f>
        <v/>
      </c>
      <c r="P2428" s="274" t="inlineStr">
        <is>
          <t>Adam Macrow</t>
        </is>
      </c>
      <c r="Q2428" s="274" t="inlineStr">
        <is>
          <t>AUS</t>
        </is>
      </c>
      <c r="R2428" s="698">
        <f>_xlfn.LET(_xlpm.d,_xlfn.XLOOKUP(P2428,'[1]Birth Dates'!$A:$A,'[1]Birth Dates'!$B:$B,"",0),IF(_xlpm.d=0,"",_xlpm.d))</f>
        <v/>
      </c>
      <c r="S2428" s="274">
        <f>IF(OR(R2428="",A2428="",NOT(ISNUMBER(R2428)),R2428&gt;A2428),"",DATEDIF(R2428,A2428,"Y")&amp;" years, "&amp;DATEDIF(R2428,A2428,"YM")&amp;" months, "&amp;DATEDIF(R2428,A2428,"MD")&amp;" days")</f>
        <v/>
      </c>
      <c r="T2428" s="274" t="n"/>
      <c r="U2428" s="274" t="n"/>
      <c r="V2428" s="698">
        <f>_xlfn.LET(_xlpm.d,_xlfn.XLOOKUP(T2428,'[1]Birth Dates'!$A:$A,'[1]Birth Dates'!$B:$B,"",0),IF(_xlpm.d=0,"",_xlpm.d))</f>
        <v/>
      </c>
      <c r="W2428" s="274">
        <f>IF(OR(V2428="",A2428="",NOT(ISNUMBER(V2428)),V2428&gt;A2428),"",DATEDIF(V2428,A2428,"Y")&amp;" years, "&amp;DATEDIF(V2428,A2428,"YM")&amp;" months, "&amp;DATEDIF(V2428,A2428,"MD")&amp;" days")</f>
        <v/>
      </c>
      <c r="X2428" s="274" t="n"/>
      <c r="Y2428" s="274" t="n"/>
      <c r="Z2428" s="274" t="n"/>
      <c r="AA2428" s="274" t="n"/>
      <c r="AB2428" s="274" t="n">
        <v>12</v>
      </c>
      <c r="AC2428" s="274" t="n">
        <v>19</v>
      </c>
      <c r="AD2428" s="274" t="n">
        <v>16</v>
      </c>
      <c r="AE2428" s="583" t="inlineStr">
        <is>
          <t>2:07.9395</t>
        </is>
      </c>
      <c r="AF2428" s="418">
        <f>IF(OR(AE2428="",AE2428="",AE2428=0),"",6.213/(AE2428*24))</f>
        <v/>
      </c>
      <c r="AG2428" s="279" t="n"/>
      <c r="AH2428" s="583" t="inlineStr"/>
      <c r="AI2428" s="418">
        <f>IF(OR(AH2428="",AH2428="",AH2428=0),"",6.213/(AH2428*24))</f>
        <v/>
      </c>
      <c r="AJ2428" s="175">
        <f>IF(AND(ISNUMBER(AB2428),ISNUMBER(AG2428)),AB2428-AG2428,"")</f>
        <v/>
      </c>
      <c r="AK2428" s="274" t="n"/>
      <c r="AL2428" s="274" t="n">
        <v>161</v>
      </c>
      <c r="AM2428" s="713" t="n">
        <v>32.668</v>
      </c>
      <c r="AN2428" s="671">
        <f>IF(OR(AL2428="",AM2428="",AM2428=0),"",AL2428*6.213/(AM2428*24))</f>
        <v/>
      </c>
      <c r="AO2428" s="477">
        <f>IF(AND(AL2428=AL2427,AM2428&lt;&gt;"",AM2427&lt;&gt;""),AM2428-AM2427,"")</f>
        <v/>
      </c>
      <c r="AP2428" s="274" t="n"/>
      <c r="AQ2428" s="583" t="inlineStr"/>
      <c r="AR2428" s="439">
        <f>IF(OR(AQ2428="",AQ2428="",AQ2428=0),"",6.213/(AQ2428*24))</f>
        <v/>
      </c>
      <c r="AS2428" s="436">
        <f>IF(OR(NOT(ISNUMBER(C2428)),NOT(ISNUMBER(AB2428))),"",IF(AG2428&lt;&gt;"",AG2428,AB2428)-C2428)</f>
        <v/>
      </c>
      <c r="AT2428" s="280" t="n"/>
      <c r="AU2428" s="281">
        <f>IF($B2428="","",TEXT($A2428,"yyyymmdd")&amp;"_P"&amp;$C2428&amp;"_C"&amp;$F2428&amp;"_"&amp;TRIM(RIGHT(SUBSTITUTE(TRIM(SUBSTITUTE($L2428,CHAR(160)," "))," ",REPT(" ",60)),60))&amp;IF($P2428="","","-"&amp;TRIM(RIGHT(SUBSTITUTE(TRIM(SUBSTITUTE($P2428,CHAR(160)," "))," ",REPT(" ",60)),60)))&amp;IF($T2428="","","-"&amp;TRIM(RIGHT(SUBSTITUTE(TRIM(SUBSTITUTE($T2428,CHAR(160)," "))," ",REPT(" ",60)),60)))&amp;".jpg")</f>
        <v/>
      </c>
    </row>
    <row r="2429" ht="42" customHeight="1">
      <c r="A2429" s="278" t="n">
        <v>39733</v>
      </c>
      <c r="B2429" s="274" t="inlineStr">
        <is>
          <t>Supercheap Auto 1000, 12 October, 2008</t>
        </is>
      </c>
      <c r="C2429" s="274" t="n">
        <v>10</v>
      </c>
      <c r="D2429" s="274" t="n"/>
      <c r="E2429" s="274" t="n"/>
      <c r="F2429" s="274" t="n">
        <v>111</v>
      </c>
      <c r="G2429" s="274" t="inlineStr">
        <is>
          <t>Paul Cruickshank Racing</t>
        </is>
      </c>
      <c r="H2429" s="274" t="n"/>
      <c r="I2429" s="274" t="inlineStr">
        <is>
          <t>Glenfords Tools</t>
        </is>
      </c>
      <c r="J2429" s="274" t="inlineStr">
        <is>
          <t>Ford Falcon BF</t>
        </is>
      </c>
      <c r="K2429" s="274" t="n"/>
      <c r="L2429" s="274" t="inlineStr">
        <is>
          <t>Fabian Coulthard</t>
        </is>
      </c>
      <c r="M2429" s="274" t="inlineStr">
        <is>
          <t>NZL</t>
        </is>
      </c>
      <c r="N2429" s="698">
        <f>_xlfn.LET(_xlpm.d,_xlfn.XLOOKUP(L2429,'[1]Birth Dates'!$A:$A,'[1]Birth Dates'!$B:$B,"",0),IF(_xlpm.d=0,"",_xlpm.d))</f>
        <v/>
      </c>
      <c r="O2429" s="274">
        <f>IF(OR(N2429="",A2429="",NOT(ISNUMBER(N2429)),N2429&gt;A2429),"",DATEDIF(N2429,A2429,"Y")&amp;" years, "&amp;DATEDIF(N2429,A2429,"YM")&amp;" months, "&amp;DATEDIF(N2429,A2429,"MD")&amp;" days")</f>
        <v/>
      </c>
      <c r="P2429" s="274" t="inlineStr">
        <is>
          <t>Alex Davison</t>
        </is>
      </c>
      <c r="Q2429" s="274" t="inlineStr">
        <is>
          <t>AUS</t>
        </is>
      </c>
      <c r="R2429" s="698">
        <f>_xlfn.LET(_xlpm.d,_xlfn.XLOOKUP(P2429,'[1]Birth Dates'!$A:$A,'[1]Birth Dates'!$B:$B,"",0),IF(_xlpm.d=0,"",_xlpm.d))</f>
        <v/>
      </c>
      <c r="S2429" s="274">
        <f>IF(OR(R2429="",A2429="",NOT(ISNUMBER(R2429)),R2429&gt;A2429),"",DATEDIF(R2429,A2429,"Y")&amp;" years, "&amp;DATEDIF(R2429,A2429,"YM")&amp;" months, "&amp;DATEDIF(R2429,A2429,"MD")&amp;" days")</f>
        <v/>
      </c>
      <c r="T2429" s="274" t="n"/>
      <c r="U2429" s="274" t="n"/>
      <c r="V2429" s="698">
        <f>_xlfn.LET(_xlpm.d,_xlfn.XLOOKUP(T2429,'[1]Birth Dates'!$A:$A,'[1]Birth Dates'!$B:$B,"",0),IF(_xlpm.d=0,"",_xlpm.d))</f>
        <v/>
      </c>
      <c r="W2429" s="274">
        <f>IF(OR(V2429="",A2429="",NOT(ISNUMBER(V2429)),V2429&gt;A2429),"",DATEDIF(V2429,A2429,"Y")&amp;" years, "&amp;DATEDIF(V2429,A2429,"YM")&amp;" months, "&amp;DATEDIF(V2429,A2429,"MD")&amp;" days")</f>
        <v/>
      </c>
      <c r="X2429" s="274" t="n"/>
      <c r="Y2429" s="274" t="n"/>
      <c r="Z2429" s="274" t="n"/>
      <c r="AA2429" s="274" t="n"/>
      <c r="AB2429" s="274" t="n">
        <v>9</v>
      </c>
      <c r="AC2429" s="274" t="n">
        <v>20</v>
      </c>
      <c r="AD2429" s="274" t="n">
        <v>18</v>
      </c>
      <c r="AE2429" s="583" t="inlineStr">
        <is>
          <t>2:07.7321</t>
        </is>
      </c>
      <c r="AF2429" s="418">
        <f>IF(OR(AE2429="",AE2429="",AE2429=0),"",6.213/(AE2429*24))</f>
        <v/>
      </c>
      <c r="AG2429" s="279" t="n">
        <v>9</v>
      </c>
      <c r="AH2429" s="583" t="inlineStr">
        <is>
          <t>2:08.8051</t>
        </is>
      </c>
      <c r="AI2429" s="418">
        <f>IF(OR(AH2429="",AH2429="",AH2429=0),"",6.213/(AH2429*24))</f>
        <v/>
      </c>
      <c r="AJ2429" s="175">
        <f>IF(AND(ISNUMBER(AB2429),ISNUMBER(AG2429)),AB2429-AG2429,"")</f>
        <v/>
      </c>
      <c r="AK2429" s="274" t="n"/>
      <c r="AL2429" s="274" t="n">
        <v>161</v>
      </c>
      <c r="AM2429" s="713" t="n">
        <v>54.8277</v>
      </c>
      <c r="AN2429" s="671">
        <f>IF(OR(AL2429="",AM2429="",AM2429=0),"",AL2429*6.213/(AM2429*24))</f>
        <v/>
      </c>
      <c r="AO2429" s="477">
        <f>IF(AND(AL2429=AL2428,AM2429&lt;&gt;"",AM2428&lt;&gt;""),AM2429-AM2428,"")</f>
        <v/>
      </c>
      <c r="AP2429" s="274" t="n"/>
      <c r="AQ2429" s="583" t="inlineStr"/>
      <c r="AR2429" s="439">
        <f>IF(OR(AQ2429="",AQ2429="",AQ2429=0),"",6.213/(AQ2429*24))</f>
        <v/>
      </c>
      <c r="AS2429" s="436">
        <f>IF(OR(NOT(ISNUMBER(C2429)),NOT(ISNUMBER(AB2429))),"",IF(AG2429&lt;&gt;"",AG2429,AB2429)-C2429)</f>
        <v/>
      </c>
      <c r="AT2429" s="280" t="n"/>
      <c r="AU2429" s="281">
        <f>IF($B2429="","",TEXT($A2429,"yyyymmdd")&amp;"_P"&amp;$C2429&amp;"_C"&amp;$F2429&amp;"_"&amp;TRIM(RIGHT(SUBSTITUTE(TRIM(SUBSTITUTE($L2429,CHAR(160)," "))," ",REPT(" ",60)),60))&amp;IF($P2429="","","-"&amp;TRIM(RIGHT(SUBSTITUTE(TRIM(SUBSTITUTE($P2429,CHAR(160)," "))," ",REPT(" ",60)),60)))&amp;IF($T2429="","","-"&amp;TRIM(RIGHT(SUBSTITUTE(TRIM(SUBSTITUTE($T2429,CHAR(160)," "))," ",REPT(" ",60)),60)))&amp;".jpg")</f>
        <v/>
      </c>
    </row>
    <row r="2430" ht="42" customHeight="1">
      <c r="A2430" s="278" t="n">
        <v>39733</v>
      </c>
      <c r="B2430" s="274" t="inlineStr">
        <is>
          <t>Supercheap Auto 1000, 12 October, 2008</t>
        </is>
      </c>
      <c r="C2430" s="274" t="n">
        <v>11</v>
      </c>
      <c r="D2430" s="274" t="n"/>
      <c r="E2430" s="274" t="n"/>
      <c r="F2430" s="274" t="n">
        <v>17</v>
      </c>
      <c r="G2430" s="274" t="inlineStr">
        <is>
          <t>Dick Johnson Racing</t>
        </is>
      </c>
      <c r="H2430" s="274" t="n"/>
      <c r="I2430" s="274" t="inlineStr">
        <is>
          <t>Jim Beam</t>
        </is>
      </c>
      <c r="J2430" s="274" t="inlineStr">
        <is>
          <t>Ford Falcon BF</t>
        </is>
      </c>
      <c r="K2430" s="274" t="n"/>
      <c r="L2430" s="274" t="inlineStr">
        <is>
          <t>Steve Owen</t>
        </is>
      </c>
      <c r="M2430" s="274" t="inlineStr">
        <is>
          <t>AUS</t>
        </is>
      </c>
      <c r="N2430" s="698">
        <f>_xlfn.LET(_xlpm.d,_xlfn.XLOOKUP(L2430,'[1]Birth Dates'!$A:$A,'[1]Birth Dates'!$B:$B,"",0),IF(_xlpm.d=0,"",_xlpm.d))</f>
        <v/>
      </c>
      <c r="O2430" s="274">
        <f>IF(OR(N2430="",A2430="",NOT(ISNUMBER(N2430)),N2430&gt;A2430),"",DATEDIF(N2430,A2430,"Y")&amp;" years, "&amp;DATEDIF(N2430,A2430,"YM")&amp;" months, "&amp;DATEDIF(N2430,A2430,"MD")&amp;" days")</f>
        <v/>
      </c>
      <c r="P2430" s="274" t="inlineStr">
        <is>
          <t>Warren Luff</t>
        </is>
      </c>
      <c r="Q2430" s="274" t="inlineStr">
        <is>
          <t>AUS</t>
        </is>
      </c>
      <c r="R2430" s="698">
        <f>_xlfn.LET(_xlpm.d,_xlfn.XLOOKUP(P2430,'[1]Birth Dates'!$A:$A,'[1]Birth Dates'!$B:$B,"",0),IF(_xlpm.d=0,"",_xlpm.d))</f>
        <v/>
      </c>
      <c r="S2430" s="274">
        <f>IF(OR(R2430="",A2430="",NOT(ISNUMBER(R2430)),R2430&gt;A2430),"",DATEDIF(R2430,A2430,"Y")&amp;" years, "&amp;DATEDIF(R2430,A2430,"YM")&amp;" months, "&amp;DATEDIF(R2430,A2430,"MD")&amp;" days")</f>
        <v/>
      </c>
      <c r="T2430" s="274" t="n"/>
      <c r="U2430" s="274" t="n"/>
      <c r="V2430" s="698">
        <f>_xlfn.LET(_xlpm.d,_xlfn.XLOOKUP(T2430,'[1]Birth Dates'!$A:$A,'[1]Birth Dates'!$B:$B,"",0),IF(_xlpm.d=0,"",_xlpm.d))</f>
        <v/>
      </c>
      <c r="W2430" s="274">
        <f>IF(OR(V2430="",A2430="",NOT(ISNUMBER(V2430)),V2430&gt;A2430),"",DATEDIF(V2430,A2430,"Y")&amp;" years, "&amp;DATEDIF(V2430,A2430,"YM")&amp;" months, "&amp;DATEDIF(V2430,A2430,"MD")&amp;" days")</f>
        <v/>
      </c>
      <c r="X2430" s="274" t="n"/>
      <c r="Y2430" s="274" t="n"/>
      <c r="Z2430" s="274" t="n"/>
      <c r="AA2430" s="274" t="n"/>
      <c r="AB2430" s="274" t="n">
        <v>15</v>
      </c>
      <c r="AC2430" s="274" t="n">
        <v>21</v>
      </c>
      <c r="AD2430" s="274" t="n">
        <v>21</v>
      </c>
      <c r="AE2430" s="583" t="inlineStr">
        <is>
          <t>2:08.0369</t>
        </is>
      </c>
      <c r="AF2430" s="418">
        <f>IF(OR(AE2430="",AE2430="",AE2430=0),"",6.213/(AE2430*24))</f>
        <v/>
      </c>
      <c r="AG2430" s="279" t="n"/>
      <c r="AH2430" s="583" t="inlineStr"/>
      <c r="AI2430" s="418">
        <f>IF(OR(AH2430="",AH2430="",AH2430=0),"",6.213/(AH2430*24))</f>
        <v/>
      </c>
      <c r="AJ2430" s="175">
        <f>IF(AND(ISNUMBER(AB2430),ISNUMBER(AG2430)),AB2430-AG2430,"")</f>
        <v/>
      </c>
      <c r="AK2430" s="274" t="n"/>
      <c r="AL2430" s="274" t="n">
        <v>161</v>
      </c>
      <c r="AM2430" s="713" t="inlineStr">
        <is>
          <t>+1:44.3574</t>
        </is>
      </c>
      <c r="AN2430" s="671">
        <f>IF(OR(AL2430="",AM2430="",AM2430=0),"",AL2430*6.213/(AM2430*24))</f>
        <v/>
      </c>
      <c r="AO2430" s="477">
        <f>IF(AND(AL2430=AL2429,AM2430&lt;&gt;"",AM2429&lt;&gt;""),AM2430-AM2429,"")</f>
        <v/>
      </c>
      <c r="AP2430" s="274" t="n"/>
      <c r="AQ2430" s="583" t="inlineStr"/>
      <c r="AR2430" s="439">
        <f>IF(OR(AQ2430="",AQ2430="",AQ2430=0),"",6.213/(AQ2430*24))</f>
        <v/>
      </c>
      <c r="AS2430" s="436">
        <f>IF(OR(NOT(ISNUMBER(C2430)),NOT(ISNUMBER(AB2430))),"",IF(AG2430&lt;&gt;"",AG2430,AB2430)-C2430)</f>
        <v/>
      </c>
      <c r="AT2430" s="280" t="n"/>
      <c r="AU2430" s="281">
        <f>IF($B2430="","",TEXT($A2430,"yyyymmdd")&amp;"_P"&amp;$C2430&amp;"_C"&amp;$F2430&amp;"_"&amp;TRIM(RIGHT(SUBSTITUTE(TRIM(SUBSTITUTE($L2430,CHAR(160)," "))," ",REPT(" ",60)),60))&amp;IF($P2430="","","-"&amp;TRIM(RIGHT(SUBSTITUTE(TRIM(SUBSTITUTE($P2430,CHAR(160)," "))," ",REPT(" ",60)),60)))&amp;IF($T2430="","","-"&amp;TRIM(RIGHT(SUBSTITUTE(TRIM(SUBSTITUTE($T2430,CHAR(160)," "))," ",REPT(" ",60)),60)))&amp;".jpg")</f>
        <v/>
      </c>
    </row>
    <row r="2431" ht="42" customHeight="1">
      <c r="A2431" s="278" t="n">
        <v>39733</v>
      </c>
      <c r="B2431" s="274" t="inlineStr">
        <is>
          <t>Supercheap Auto 1000, 12 October, 2008</t>
        </is>
      </c>
      <c r="C2431" s="274" t="n">
        <v>12</v>
      </c>
      <c r="D2431" s="274" t="n"/>
      <c r="E2431" s="274" t="n"/>
      <c r="F2431" s="274" t="n">
        <v>1</v>
      </c>
      <c r="G2431" s="274" t="inlineStr">
        <is>
          <t>Holden Racing Team</t>
        </is>
      </c>
      <c r="H2431" s="274" t="n"/>
      <c r="I2431" s="274" t="inlineStr">
        <is>
          <t>Holden, Toll</t>
        </is>
      </c>
      <c r="J2431" s="274" t="inlineStr">
        <is>
          <t>Holden Commodore VE</t>
        </is>
      </c>
      <c r="K2431" s="274" t="n"/>
      <c r="L2431" s="274" t="inlineStr">
        <is>
          <t>Garth Tander</t>
        </is>
      </c>
      <c r="M2431" s="274" t="inlineStr">
        <is>
          <t>AUS</t>
        </is>
      </c>
      <c r="N2431" s="698">
        <f>_xlfn.LET(_xlpm.d,_xlfn.XLOOKUP(L2431,'[1]Birth Dates'!$A:$A,'[1]Birth Dates'!$B:$B,"",0),IF(_xlpm.d=0,"",_xlpm.d))</f>
        <v/>
      </c>
      <c r="O2431" s="274">
        <f>IF(OR(N2431="",A2431="",NOT(ISNUMBER(N2431)),N2431&gt;A2431),"",DATEDIF(N2431,A2431,"Y")&amp;" years, "&amp;DATEDIF(N2431,A2431,"YM")&amp;" months, "&amp;DATEDIF(N2431,A2431,"MD")&amp;" days")</f>
        <v/>
      </c>
      <c r="P2431" s="274" t="inlineStr">
        <is>
          <t>Mark Skaife</t>
        </is>
      </c>
      <c r="Q2431" s="274" t="inlineStr">
        <is>
          <t>AUS</t>
        </is>
      </c>
      <c r="R2431" s="698">
        <f>_xlfn.LET(_xlpm.d,_xlfn.XLOOKUP(P2431,'[1]Birth Dates'!$A:$A,'[1]Birth Dates'!$B:$B,"",0),IF(_xlpm.d=0,"",_xlpm.d))</f>
        <v/>
      </c>
      <c r="S2431" s="274">
        <f>IF(OR(R2431="",A2431="",NOT(ISNUMBER(R2431)),R2431&gt;A2431),"",DATEDIF(R2431,A2431,"Y")&amp;" years, "&amp;DATEDIF(R2431,A2431,"YM")&amp;" months, "&amp;DATEDIF(R2431,A2431,"MD")&amp;" days")</f>
        <v/>
      </c>
      <c r="T2431" s="274" t="n"/>
      <c r="U2431" s="274" t="n"/>
      <c r="V2431" s="698">
        <f>_xlfn.LET(_xlpm.d,_xlfn.XLOOKUP(T2431,'[1]Birth Dates'!$A:$A,'[1]Birth Dates'!$B:$B,"",0),IF(_xlpm.d=0,"",_xlpm.d))</f>
        <v/>
      </c>
      <c r="W2431" s="274">
        <f>IF(OR(V2431="",A2431="",NOT(ISNUMBER(V2431)),V2431&gt;A2431),"",DATEDIF(V2431,A2431,"Y")&amp;" years, "&amp;DATEDIF(V2431,A2431,"YM")&amp;" months, "&amp;DATEDIF(V2431,A2431,"MD")&amp;" days")</f>
        <v/>
      </c>
      <c r="X2431" s="274" t="n"/>
      <c r="Y2431" s="274" t="n"/>
      <c r="Z2431" s="274" t="n"/>
      <c r="AA2431" s="274" t="n"/>
      <c r="AB2431" s="274" t="n">
        <v>5</v>
      </c>
      <c r="AC2431" s="274" t="n">
        <v>15</v>
      </c>
      <c r="AD2431" s="274" t="n">
        <v>14</v>
      </c>
      <c r="AE2431" s="583" t="inlineStr">
        <is>
          <t>2:07.3645</t>
        </is>
      </c>
      <c r="AF2431" s="418">
        <f>IF(OR(AE2431="",AE2431="",AE2431=0),"",6.213/(AE2431*24))</f>
        <v/>
      </c>
      <c r="AG2431" s="279" t="n">
        <v>1</v>
      </c>
      <c r="AH2431" s="583" t="inlineStr">
        <is>
          <t>2:07.2963</t>
        </is>
      </c>
      <c r="AI2431" s="418">
        <f>IF(OR(AH2431="",AH2431="",AH2431=0),"",6.213/(AH2431*24))</f>
        <v/>
      </c>
      <c r="AJ2431" s="175">
        <f>IF(AND(ISNUMBER(AB2431),ISNUMBER(AG2431)),AB2431-AG2431,"")</f>
        <v/>
      </c>
      <c r="AK2431" s="274" t="n"/>
      <c r="AL2431" s="274" t="n">
        <v>160</v>
      </c>
      <c r="AM2431" s="713" t="inlineStr">
        <is>
          <t>+1 lap</t>
        </is>
      </c>
      <c r="AN2431" s="671">
        <f>IF(OR(AL2431="",AM2431="",AM2431=0),"",AL2431*6.213/(AM2431*24))</f>
        <v/>
      </c>
      <c r="AO2431" s="477">
        <f>IF(AND(AL2431=AL2430,AM2431&lt;&gt;"",AM2430&lt;&gt;""),AM2431-AM2430,"")</f>
        <v/>
      </c>
      <c r="AP2431" s="274" t="n"/>
      <c r="AQ2431" s="583" t="inlineStr"/>
      <c r="AR2431" s="439">
        <f>IF(OR(AQ2431="",AQ2431="",AQ2431=0),"",6.213/(AQ2431*24))</f>
        <v/>
      </c>
      <c r="AS2431" s="436">
        <f>IF(OR(NOT(ISNUMBER(C2431)),NOT(ISNUMBER(AB2431))),"",IF(AG2431&lt;&gt;"",AG2431,AB2431)-C2431)</f>
        <v/>
      </c>
      <c r="AT2431" s="280" t="n"/>
      <c r="AU2431" s="281">
        <f>IF($B2431="","",TEXT($A2431,"yyyymmdd")&amp;"_P"&amp;$C2431&amp;"_C"&amp;$F2431&amp;"_"&amp;TRIM(RIGHT(SUBSTITUTE(TRIM(SUBSTITUTE($L2431,CHAR(160)," "))," ",REPT(" ",60)),60))&amp;IF($P2431="","","-"&amp;TRIM(RIGHT(SUBSTITUTE(TRIM(SUBSTITUTE($P2431,CHAR(160)," "))," ",REPT(" ",60)),60)))&amp;IF($T2431="","","-"&amp;TRIM(RIGHT(SUBSTITUTE(TRIM(SUBSTITUTE($T2431,CHAR(160)," "))," ",REPT(" ",60)),60)))&amp;".jpg")</f>
        <v/>
      </c>
    </row>
    <row r="2432" ht="42" customHeight="1">
      <c r="A2432" s="278" t="n">
        <v>39733</v>
      </c>
      <c r="B2432" s="274" t="inlineStr">
        <is>
          <t>Supercheap Auto 1000, 12 October, 2008</t>
        </is>
      </c>
      <c r="C2432" s="274" t="n">
        <v>13</v>
      </c>
      <c r="D2432" s="274" t="n"/>
      <c r="E2432" s="274" t="n"/>
      <c r="F2432" s="274" t="n">
        <v>51</v>
      </c>
      <c r="G2432" s="274" t="inlineStr">
        <is>
          <t>Tasman Motorsport</t>
        </is>
      </c>
      <c r="H2432" s="274" t="n"/>
      <c r="I2432" s="274" t="inlineStr">
        <is>
          <t>Sprint Gas</t>
        </is>
      </c>
      <c r="J2432" s="274" t="inlineStr">
        <is>
          <t>Holden Commodore VE</t>
        </is>
      </c>
      <c r="K2432" s="274" t="n"/>
      <c r="L2432" s="274" t="inlineStr">
        <is>
          <t>Mark Noske</t>
        </is>
      </c>
      <c r="M2432" s="274" t="inlineStr">
        <is>
          <t>AUS</t>
        </is>
      </c>
      <c r="N2432" s="698">
        <f>_xlfn.LET(_xlpm.d,_xlfn.XLOOKUP(L2432,'[1]Birth Dates'!$A:$A,'[1]Birth Dates'!$B:$B,"",0),IF(_xlpm.d=0,"",_xlpm.d))</f>
        <v/>
      </c>
      <c r="O2432" s="274">
        <f>IF(OR(N2432="",A2432="",NOT(ISNUMBER(N2432)),N2432&gt;A2432),"",DATEDIF(N2432,A2432,"Y")&amp;" years, "&amp;DATEDIF(N2432,A2432,"YM")&amp;" months, "&amp;DATEDIF(N2432,A2432,"MD")&amp;" days")</f>
        <v/>
      </c>
      <c r="P2432" s="274" t="inlineStr">
        <is>
          <t>Dale Wood</t>
        </is>
      </c>
      <c r="Q2432" s="274" t="inlineStr">
        <is>
          <t>AUS</t>
        </is>
      </c>
      <c r="R2432" s="698">
        <f>_xlfn.LET(_xlpm.d,_xlfn.XLOOKUP(P2432,'[1]Birth Dates'!$A:$A,'[1]Birth Dates'!$B:$B,"",0),IF(_xlpm.d=0,"",_xlpm.d))</f>
        <v/>
      </c>
      <c r="S2432" s="274">
        <f>IF(OR(R2432="",A2432="",NOT(ISNUMBER(R2432)),R2432&gt;A2432),"",DATEDIF(R2432,A2432,"Y")&amp;" years, "&amp;DATEDIF(R2432,A2432,"YM")&amp;" months, "&amp;DATEDIF(R2432,A2432,"MD")&amp;" days")</f>
        <v/>
      </c>
      <c r="T2432" s="274" t="n"/>
      <c r="U2432" s="274" t="n"/>
      <c r="V2432" s="698">
        <f>_xlfn.LET(_xlpm.d,_xlfn.XLOOKUP(T2432,'[1]Birth Dates'!$A:$A,'[1]Birth Dates'!$B:$B,"",0),IF(_xlpm.d=0,"",_xlpm.d))</f>
        <v/>
      </c>
      <c r="W2432" s="274">
        <f>IF(OR(V2432="",A2432="",NOT(ISNUMBER(V2432)),V2432&gt;A2432),"",DATEDIF(V2432,A2432,"Y")&amp;" years, "&amp;DATEDIF(V2432,A2432,"YM")&amp;" months, "&amp;DATEDIF(V2432,A2432,"MD")&amp;" days")</f>
        <v/>
      </c>
      <c r="X2432" s="274" t="n"/>
      <c r="Y2432" s="274" t="n"/>
      <c r="Z2432" s="274" t="n"/>
      <c r="AA2432" s="274" t="n"/>
      <c r="AB2432" s="274" t="n">
        <v>26</v>
      </c>
      <c r="AC2432" s="274" t="n">
        <v>9</v>
      </c>
      <c r="AD2432" s="274" t="n">
        <v>3</v>
      </c>
      <c r="AE2432" s="583" t="inlineStr">
        <is>
          <t>2;10.2930</t>
        </is>
      </c>
      <c r="AF2432" s="418">
        <f>IF(OR(AE2432="",AE2432="",AE2432=0),"",6.213/(AE2432*24))</f>
        <v/>
      </c>
      <c r="AG2432" s="279" t="n"/>
      <c r="AH2432" s="583" t="inlineStr"/>
      <c r="AI2432" s="418">
        <f>IF(OR(AH2432="",AH2432="",AH2432=0),"",6.213/(AH2432*24))</f>
        <v/>
      </c>
      <c r="AJ2432" s="175">
        <f>IF(AND(ISNUMBER(AB2432),ISNUMBER(AG2432)),AB2432-AG2432,"")</f>
        <v/>
      </c>
      <c r="AK2432" s="274" t="n"/>
      <c r="AL2432" s="274" t="n">
        <v>160</v>
      </c>
      <c r="AM2432" s="713" t="inlineStr">
        <is>
          <t>+1 lap</t>
        </is>
      </c>
      <c r="AN2432" s="671">
        <f>IF(OR(AL2432="",AM2432="",AM2432=0),"",AL2432*6.213/(AM2432*24))</f>
        <v/>
      </c>
      <c r="AO2432" s="477">
        <f>IF(AND(AL2432=AL2431,AM2432&lt;&gt;"",AM2431&lt;&gt;""),AM2432-AM2431,"")</f>
        <v/>
      </c>
      <c r="AP2432" s="274" t="n"/>
      <c r="AQ2432" s="583" t="inlineStr"/>
      <c r="AR2432" s="439">
        <f>IF(OR(AQ2432="",AQ2432="",AQ2432=0),"",6.213/(AQ2432*24))</f>
        <v/>
      </c>
      <c r="AS2432" s="436">
        <f>IF(OR(NOT(ISNUMBER(C2432)),NOT(ISNUMBER(AB2432))),"",IF(AG2432&lt;&gt;"",AG2432,AB2432)-C2432)</f>
        <v/>
      </c>
      <c r="AT2432" s="280" t="n"/>
      <c r="AU2432" s="281">
        <f>IF($B2432="","",TEXT($A2432,"yyyymmdd")&amp;"_P"&amp;$C2432&amp;"_C"&amp;$F2432&amp;"_"&amp;TRIM(RIGHT(SUBSTITUTE(TRIM(SUBSTITUTE($L2432,CHAR(160)," "))," ",REPT(" ",60)),60))&amp;IF($P2432="","","-"&amp;TRIM(RIGHT(SUBSTITUTE(TRIM(SUBSTITUTE($P2432,CHAR(160)," "))," ",REPT(" ",60)),60)))&amp;IF($T2432="","","-"&amp;TRIM(RIGHT(SUBSTITUTE(TRIM(SUBSTITUTE($T2432,CHAR(160)," "))," ",REPT(" ",60)),60)))&amp;".jpg")</f>
        <v/>
      </c>
    </row>
    <row r="2433" ht="42" customHeight="1">
      <c r="A2433" s="278" t="n">
        <v>39733</v>
      </c>
      <c r="B2433" s="274" t="inlineStr">
        <is>
          <t>Supercheap Auto 1000, 12 October, 2008</t>
        </is>
      </c>
      <c r="C2433" s="274" t="n">
        <v>14</v>
      </c>
      <c r="D2433" s="274" t="n"/>
      <c r="E2433" s="274" t="n"/>
      <c r="F2433" s="274" t="n">
        <v>26</v>
      </c>
      <c r="G2433" s="274" t="inlineStr">
        <is>
          <t>Britek Motorsport</t>
        </is>
      </c>
      <c r="H2433" s="274" t="n"/>
      <c r="I2433" s="274" t="inlineStr">
        <is>
          <t>Irwin Tools</t>
        </is>
      </c>
      <c r="J2433" s="274" t="inlineStr">
        <is>
          <t>Ford Falcon BF</t>
        </is>
      </c>
      <c r="K2433" s="274" t="n"/>
      <c r="L2433" s="274" t="inlineStr">
        <is>
          <t>Marcus Marshall</t>
        </is>
      </c>
      <c r="M2433" s="274" t="inlineStr">
        <is>
          <t>AUS</t>
        </is>
      </c>
      <c r="N2433" s="698">
        <f>_xlfn.LET(_xlpm.d,_xlfn.XLOOKUP(L2433,'[1]Birth Dates'!$A:$A,'[1]Birth Dates'!$B:$B,"",0),IF(_xlpm.d=0,"",_xlpm.d))</f>
        <v/>
      </c>
      <c r="O2433" s="274">
        <f>IF(OR(N2433="",A2433="",NOT(ISNUMBER(N2433)),N2433&gt;A2433),"",DATEDIF(N2433,A2433,"Y")&amp;" years, "&amp;DATEDIF(N2433,A2433,"YM")&amp;" months, "&amp;DATEDIF(N2433,A2433,"MD")&amp;" days")</f>
        <v/>
      </c>
      <c r="P2433" s="274" t="inlineStr">
        <is>
          <t>Matt Halliday</t>
        </is>
      </c>
      <c r="Q2433" s="274" t="inlineStr">
        <is>
          <t>NZL</t>
        </is>
      </c>
      <c r="R2433" s="698">
        <f>_xlfn.LET(_xlpm.d,_xlfn.XLOOKUP(P2433,'[1]Birth Dates'!$A:$A,'[1]Birth Dates'!$B:$B,"",0),IF(_xlpm.d=0,"",_xlpm.d))</f>
        <v/>
      </c>
      <c r="S2433" s="274">
        <f>IF(OR(R2433="",A2433="",NOT(ISNUMBER(R2433)),R2433&gt;A2433),"",DATEDIF(R2433,A2433,"Y")&amp;" years, "&amp;DATEDIF(R2433,A2433,"YM")&amp;" months, "&amp;DATEDIF(R2433,A2433,"MD")&amp;" days")</f>
        <v/>
      </c>
      <c r="T2433" s="274" t="n"/>
      <c r="U2433" s="274" t="n"/>
      <c r="V2433" s="698">
        <f>_xlfn.LET(_xlpm.d,_xlfn.XLOOKUP(T2433,'[1]Birth Dates'!$A:$A,'[1]Birth Dates'!$B:$B,"",0),IF(_xlpm.d=0,"",_xlpm.d))</f>
        <v/>
      </c>
      <c r="W2433" s="274">
        <f>IF(OR(V2433="",A2433="",NOT(ISNUMBER(V2433)),V2433&gt;A2433),"",DATEDIF(V2433,A2433,"Y")&amp;" years, "&amp;DATEDIF(V2433,A2433,"YM")&amp;" months, "&amp;DATEDIF(V2433,A2433,"MD")&amp;" days")</f>
        <v/>
      </c>
      <c r="X2433" s="274" t="n"/>
      <c r="Y2433" s="274" t="n"/>
      <c r="Z2433" s="274" t="n"/>
      <c r="AA2433" s="274" t="n"/>
      <c r="AB2433" s="274" t="n">
        <v>22</v>
      </c>
      <c r="AC2433" s="274" t="n">
        <v>9</v>
      </c>
      <c r="AD2433" s="274" t="n">
        <v>9</v>
      </c>
      <c r="AE2433" s="583" t="inlineStr">
        <is>
          <t>2:09.6397</t>
        </is>
      </c>
      <c r="AF2433" s="418">
        <f>IF(OR(AE2433="",AE2433="",AE2433=0),"",6.213/(AE2433*24))</f>
        <v/>
      </c>
      <c r="AG2433" s="279" t="n"/>
      <c r="AH2433" s="583" t="inlineStr"/>
      <c r="AI2433" s="418">
        <f>IF(OR(AH2433="",AH2433="",AH2433=0),"",6.213/(AH2433*24))</f>
        <v/>
      </c>
      <c r="AJ2433" s="175">
        <f>IF(AND(ISNUMBER(AB2433),ISNUMBER(AG2433)),AB2433-AG2433,"")</f>
        <v/>
      </c>
      <c r="AK2433" s="274" t="n"/>
      <c r="AL2433" s="274" t="n">
        <v>160</v>
      </c>
      <c r="AM2433" s="713" t="inlineStr">
        <is>
          <t>+1 lap</t>
        </is>
      </c>
      <c r="AN2433" s="671">
        <f>IF(OR(AL2433="",AM2433="",AM2433=0),"",AL2433*6.213/(AM2433*24))</f>
        <v/>
      </c>
      <c r="AO2433" s="477">
        <f>IF(AND(AL2433=AL2432,AM2433&lt;&gt;"",AM2432&lt;&gt;""),AM2433-AM2432,"")</f>
        <v/>
      </c>
      <c r="AP2433" s="274" t="n"/>
      <c r="AQ2433" s="583" t="inlineStr"/>
      <c r="AR2433" s="439">
        <f>IF(OR(AQ2433="",AQ2433="",AQ2433=0),"",6.213/(AQ2433*24))</f>
        <v/>
      </c>
      <c r="AS2433" s="436">
        <f>IF(OR(NOT(ISNUMBER(C2433)),NOT(ISNUMBER(AB2433))),"",IF(AG2433&lt;&gt;"",AG2433,AB2433)-C2433)</f>
        <v/>
      </c>
      <c r="AT2433" s="280" t="n"/>
      <c r="AU2433" s="281">
        <f>IF($B2433="","",TEXT($A2433,"yyyymmdd")&amp;"_P"&amp;$C2433&amp;"_C"&amp;$F2433&amp;"_"&amp;TRIM(RIGHT(SUBSTITUTE(TRIM(SUBSTITUTE($L2433,CHAR(160)," "))," ",REPT(" ",60)),60))&amp;IF($P2433="","","-"&amp;TRIM(RIGHT(SUBSTITUTE(TRIM(SUBSTITUTE($P2433,CHAR(160)," "))," ",REPT(" ",60)),60)))&amp;IF($T2433="","","-"&amp;TRIM(RIGHT(SUBSTITUTE(TRIM(SUBSTITUTE($T2433,CHAR(160)," "))," ",REPT(" ",60)),60)))&amp;".jpg")</f>
        <v/>
      </c>
    </row>
    <row r="2434" ht="42" customHeight="1">
      <c r="A2434" s="278" t="n">
        <v>39733</v>
      </c>
      <c r="B2434" s="274" t="inlineStr">
        <is>
          <t>Supercheap Auto 1000, 12 October, 2008</t>
        </is>
      </c>
      <c r="C2434" s="274" t="n">
        <v>15</v>
      </c>
      <c r="D2434" s="274" t="n"/>
      <c r="E2434" s="274" t="n"/>
      <c r="F2434" s="274" t="n">
        <v>88</v>
      </c>
      <c r="G2434" s="274" t="inlineStr">
        <is>
          <t>Triple Eight Race Engineering</t>
        </is>
      </c>
      <c r="H2434" s="274" t="n"/>
      <c r="I2434" s="274" t="inlineStr">
        <is>
          <t>Vodafone</t>
        </is>
      </c>
      <c r="J2434" s="274" t="inlineStr">
        <is>
          <t>Ford Falcon BF</t>
        </is>
      </c>
      <c r="K2434" s="274" t="n"/>
      <c r="L2434" s="274" t="inlineStr">
        <is>
          <t>Fabrizio Giovanardi</t>
        </is>
      </c>
      <c r="M2434" s="274" t="inlineStr">
        <is>
          <t>ITA</t>
        </is>
      </c>
      <c r="N2434" s="698">
        <f>_xlfn.LET(_xlpm.d,_xlfn.XLOOKUP(L2434,'[1]Birth Dates'!$A:$A,'[1]Birth Dates'!$B:$B,"",0),IF(_xlpm.d=0,"",_xlpm.d))</f>
        <v/>
      </c>
      <c r="O2434" s="274">
        <f>IF(OR(N2434="",A2434="",NOT(ISNUMBER(N2434)),N2434&gt;A2434),"",DATEDIF(N2434,A2434,"Y")&amp;" years, "&amp;DATEDIF(N2434,A2434,"YM")&amp;" months, "&amp;DATEDIF(N2434,A2434,"MD")&amp;" days")</f>
        <v/>
      </c>
      <c r="P2434" s="274" t="inlineStr">
        <is>
          <t>Marc Hynes</t>
        </is>
      </c>
      <c r="Q2434" s="274" t="inlineStr">
        <is>
          <t>GBR</t>
        </is>
      </c>
      <c r="R2434" s="698">
        <f>_xlfn.LET(_xlpm.d,_xlfn.XLOOKUP(P2434,'[1]Birth Dates'!$A:$A,'[1]Birth Dates'!$B:$B,"",0),IF(_xlpm.d=0,"",_xlpm.d))</f>
        <v/>
      </c>
      <c r="S2434" s="274">
        <f>IF(OR(R2434="",A2434="",NOT(ISNUMBER(R2434)),R2434&gt;A2434),"",DATEDIF(R2434,A2434,"Y")&amp;" years, "&amp;DATEDIF(R2434,A2434,"YM")&amp;" months, "&amp;DATEDIF(R2434,A2434,"MD")&amp;" days")</f>
        <v/>
      </c>
      <c r="T2434" s="274" t="n"/>
      <c r="U2434" s="274" t="n"/>
      <c r="V2434" s="698">
        <f>_xlfn.LET(_xlpm.d,_xlfn.XLOOKUP(T2434,'[1]Birth Dates'!$A:$A,'[1]Birth Dates'!$B:$B,"",0),IF(_xlpm.d=0,"",_xlpm.d))</f>
        <v/>
      </c>
      <c r="W2434" s="274">
        <f>IF(OR(V2434="",A2434="",NOT(ISNUMBER(V2434)),V2434&gt;A2434),"",DATEDIF(V2434,A2434,"Y")&amp;" years, "&amp;DATEDIF(V2434,A2434,"YM")&amp;" months, "&amp;DATEDIF(V2434,A2434,"MD")&amp;" days")</f>
        <v/>
      </c>
      <c r="X2434" s="274" t="n"/>
      <c r="Y2434" s="274" t="n"/>
      <c r="Z2434" s="274" t="n"/>
      <c r="AA2434" s="274" t="n"/>
      <c r="AB2434" s="274" t="n">
        <v>25</v>
      </c>
      <c r="AC2434" s="274" t="n">
        <v>4</v>
      </c>
      <c r="AD2434" s="274" t="n">
        <v>4</v>
      </c>
      <c r="AE2434" s="583" t="inlineStr">
        <is>
          <t>2:09.9779</t>
        </is>
      </c>
      <c r="AF2434" s="418">
        <f>IF(OR(AE2434="",AE2434="",AE2434=0),"",6.213/(AE2434*24))</f>
        <v/>
      </c>
      <c r="AG2434" s="279" t="n"/>
      <c r="AH2434" s="583" t="inlineStr"/>
      <c r="AI2434" s="418">
        <f>IF(OR(AH2434="",AH2434="",AH2434=0),"",6.213/(AH2434*24))</f>
        <v/>
      </c>
      <c r="AJ2434" s="175">
        <f>IF(AND(ISNUMBER(AB2434),ISNUMBER(AG2434)),AB2434-AG2434,"")</f>
        <v/>
      </c>
      <c r="AK2434" s="274" t="n"/>
      <c r="AL2434" s="274" t="n">
        <v>159</v>
      </c>
      <c r="AM2434" s="713" t="inlineStr">
        <is>
          <t>+2 laps</t>
        </is>
      </c>
      <c r="AN2434" s="671">
        <f>IF(OR(AL2434="",AM2434="",AM2434=0),"",AL2434*6.213/(AM2434*24))</f>
        <v/>
      </c>
      <c r="AO2434" s="477">
        <f>IF(AND(AL2434=AL2433,AM2434&lt;&gt;"",AM2433&lt;&gt;""),AM2434-AM2433,"")</f>
        <v/>
      </c>
      <c r="AP2434" s="274" t="n"/>
      <c r="AQ2434" s="583" t="inlineStr"/>
      <c r="AR2434" s="439">
        <f>IF(OR(AQ2434="",AQ2434="",AQ2434=0),"",6.213/(AQ2434*24))</f>
        <v/>
      </c>
      <c r="AS2434" s="436">
        <f>IF(OR(NOT(ISNUMBER(C2434)),NOT(ISNUMBER(AB2434))),"",IF(AG2434&lt;&gt;"",AG2434,AB2434)-C2434)</f>
        <v/>
      </c>
      <c r="AT2434" s="280" t="n"/>
      <c r="AU2434" s="281">
        <f>IF($B2434="","",TEXT($A2434,"yyyymmdd")&amp;"_P"&amp;$C2434&amp;"_C"&amp;$F2434&amp;"_"&amp;TRIM(RIGHT(SUBSTITUTE(TRIM(SUBSTITUTE($L2434,CHAR(160)," "))," ",REPT(" ",60)),60))&amp;IF($P2434="","","-"&amp;TRIM(RIGHT(SUBSTITUTE(TRIM(SUBSTITUTE($P2434,CHAR(160)," "))," ",REPT(" ",60)),60)))&amp;IF($T2434="","","-"&amp;TRIM(RIGHT(SUBSTITUTE(TRIM(SUBSTITUTE($T2434,CHAR(160)," "))," ",REPT(" ",60)),60)))&amp;".jpg")</f>
        <v/>
      </c>
    </row>
    <row r="2435" ht="42" customHeight="1">
      <c r="A2435" s="278" t="n">
        <v>39733</v>
      </c>
      <c r="B2435" s="274" t="inlineStr">
        <is>
          <t>Supercheap Auto 1000, 12 October, 2008</t>
        </is>
      </c>
      <c r="C2435" s="274" t="n">
        <v>16</v>
      </c>
      <c r="D2435" s="274" t="n"/>
      <c r="E2435" s="274" t="n"/>
      <c r="F2435" s="274" t="n">
        <v>34</v>
      </c>
      <c r="G2435" s="274" t="inlineStr">
        <is>
          <t>Garry Rogers Motorsport</t>
        </is>
      </c>
      <c r="H2435" s="274" t="n"/>
      <c r="I2435" s="274" t="inlineStr">
        <is>
          <t>Valvoline, Cummins</t>
        </is>
      </c>
      <c r="J2435" s="274" t="inlineStr">
        <is>
          <t>Holden Commodore VE</t>
        </is>
      </c>
      <c r="K2435" s="274" t="n"/>
      <c r="L2435" s="274" t="inlineStr">
        <is>
          <t>Greg Ritter</t>
        </is>
      </c>
      <c r="M2435" s="274" t="inlineStr">
        <is>
          <t>AUS</t>
        </is>
      </c>
      <c r="N2435" s="698">
        <f>_xlfn.LET(_xlpm.d,_xlfn.XLOOKUP(L2435,'[1]Birth Dates'!$A:$A,'[1]Birth Dates'!$B:$B,"",0),IF(_xlpm.d=0,"",_xlpm.d))</f>
        <v/>
      </c>
      <c r="O2435" s="274">
        <f>IF(OR(N2435="",A2435="",NOT(ISNUMBER(N2435)),N2435&gt;A2435),"",DATEDIF(N2435,A2435,"Y")&amp;" years, "&amp;DATEDIF(N2435,A2435,"YM")&amp;" months, "&amp;DATEDIF(N2435,A2435,"MD")&amp;" days")</f>
        <v/>
      </c>
      <c r="P2435" s="274" t="inlineStr">
        <is>
          <t>Steve Ellery</t>
        </is>
      </c>
      <c r="Q2435" s="274" t="inlineStr">
        <is>
          <t>AUS</t>
        </is>
      </c>
      <c r="R2435" s="698">
        <f>_xlfn.LET(_xlpm.d,_xlfn.XLOOKUP(P2435,'[1]Birth Dates'!$A:$A,'[1]Birth Dates'!$B:$B,"",0),IF(_xlpm.d=0,"",_xlpm.d))</f>
        <v/>
      </c>
      <c r="S2435" s="274">
        <f>IF(OR(R2435="",A2435="",NOT(ISNUMBER(R2435)),R2435&gt;A2435),"",DATEDIF(R2435,A2435,"Y")&amp;" years, "&amp;DATEDIF(R2435,A2435,"YM")&amp;" months, "&amp;DATEDIF(R2435,A2435,"MD")&amp;" days")</f>
        <v/>
      </c>
      <c r="T2435" s="274" t="n"/>
      <c r="U2435" s="274" t="n"/>
      <c r="V2435" s="698">
        <f>_xlfn.LET(_xlpm.d,_xlfn.XLOOKUP(T2435,'[1]Birth Dates'!$A:$A,'[1]Birth Dates'!$B:$B,"",0),IF(_xlpm.d=0,"",_xlpm.d))</f>
        <v/>
      </c>
      <c r="W2435" s="274">
        <f>IF(OR(V2435="",A2435="",NOT(ISNUMBER(V2435)),V2435&gt;A2435),"",DATEDIF(V2435,A2435,"Y")&amp;" years, "&amp;DATEDIF(V2435,A2435,"YM")&amp;" months, "&amp;DATEDIF(V2435,A2435,"MD")&amp;" days")</f>
        <v/>
      </c>
      <c r="X2435" s="274" t="n"/>
      <c r="Y2435" s="274" t="n"/>
      <c r="Z2435" s="274" t="n"/>
      <c r="AA2435" s="274" t="n"/>
      <c r="AB2435" s="274" t="n">
        <v>23</v>
      </c>
      <c r="AC2435" s="274" t="n">
        <v>9</v>
      </c>
      <c r="AD2435" s="274" t="n">
        <v>2</v>
      </c>
      <c r="AE2435" s="583" t="inlineStr">
        <is>
          <t>2:09.7451</t>
        </is>
      </c>
      <c r="AF2435" s="418">
        <f>IF(OR(AE2435="",AE2435="",AE2435=0),"",6.213/(AE2435*24))</f>
        <v/>
      </c>
      <c r="AG2435" s="279" t="n"/>
      <c r="AH2435" s="583" t="inlineStr"/>
      <c r="AI2435" s="418">
        <f>IF(OR(AH2435="",AH2435="",AH2435=0),"",6.213/(AH2435*24))</f>
        <v/>
      </c>
      <c r="AJ2435" s="175">
        <f>IF(AND(ISNUMBER(AB2435),ISNUMBER(AG2435)),AB2435-AG2435,"")</f>
        <v/>
      </c>
      <c r="AK2435" s="274" t="n"/>
      <c r="AL2435" s="274" t="n">
        <v>157</v>
      </c>
      <c r="AM2435" s="713" t="inlineStr">
        <is>
          <t>+4 laps</t>
        </is>
      </c>
      <c r="AN2435" s="671">
        <f>IF(OR(AL2435="",AM2435="",AM2435=0),"",AL2435*6.213/(AM2435*24))</f>
        <v/>
      </c>
      <c r="AO2435" s="477">
        <f>IF(AND(AL2435=AL2434,AM2435&lt;&gt;"",AM2434&lt;&gt;""),AM2435-AM2434,"")</f>
        <v/>
      </c>
      <c r="AP2435" s="274" t="n"/>
      <c r="AQ2435" s="583" t="inlineStr"/>
      <c r="AR2435" s="439">
        <f>IF(OR(AQ2435="",AQ2435="",AQ2435=0),"",6.213/(AQ2435*24))</f>
        <v/>
      </c>
      <c r="AS2435" s="436">
        <f>IF(OR(NOT(ISNUMBER(C2435)),NOT(ISNUMBER(AB2435))),"",IF(AG2435&lt;&gt;"",AG2435,AB2435)-C2435)</f>
        <v/>
      </c>
      <c r="AT2435" s="280" t="n"/>
      <c r="AU2435" s="281">
        <f>IF($B2435="","",TEXT($A2435,"yyyymmdd")&amp;"_P"&amp;$C2435&amp;"_C"&amp;$F2435&amp;"_"&amp;TRIM(RIGHT(SUBSTITUTE(TRIM(SUBSTITUTE($L2435,CHAR(160)," "))," ",REPT(" ",60)),60))&amp;IF($P2435="","","-"&amp;TRIM(RIGHT(SUBSTITUTE(TRIM(SUBSTITUTE($P2435,CHAR(160)," "))," ",REPT(" ",60)),60)))&amp;IF($T2435="","","-"&amp;TRIM(RIGHT(SUBSTITUTE(TRIM(SUBSTITUTE($T2435,CHAR(160)," "))," ",REPT(" ",60)),60)))&amp;".jpg")</f>
        <v/>
      </c>
    </row>
    <row r="2436" ht="42" customHeight="1">
      <c r="A2436" s="278" t="n">
        <v>39733</v>
      </c>
      <c r="B2436" s="274" t="inlineStr">
        <is>
          <t>Supercheap Auto 1000, 12 October, 2008</t>
        </is>
      </c>
      <c r="C2436" s="274" t="n">
        <v>17</v>
      </c>
      <c r="D2436" s="274" t="n"/>
      <c r="E2436" s="274" t="n"/>
      <c r="F2436" s="274" t="n">
        <v>7</v>
      </c>
      <c r="G2436" s="274" t="inlineStr">
        <is>
          <t>Perkins Engineering</t>
        </is>
      </c>
      <c r="H2436" s="274" t="n"/>
      <c r="I2436" s="274" t="inlineStr">
        <is>
          <t>Jack Daniel's</t>
        </is>
      </c>
      <c r="J2436" s="274" t="inlineStr">
        <is>
          <t>Holden Commodore VE</t>
        </is>
      </c>
      <c r="K2436" s="274" t="n"/>
      <c r="L2436" s="274" t="inlineStr">
        <is>
          <t>Todd Kelly</t>
        </is>
      </c>
      <c r="M2436" s="274" t="inlineStr">
        <is>
          <t>AUS</t>
        </is>
      </c>
      <c r="N2436" s="698">
        <f>_xlfn.LET(_xlpm.d,_xlfn.XLOOKUP(L2436,'[1]Birth Dates'!$A:$A,'[1]Birth Dates'!$B:$B,"",0),IF(_xlpm.d=0,"",_xlpm.d))</f>
        <v/>
      </c>
      <c r="O2436" s="274">
        <f>IF(OR(N2436="",A2436="",NOT(ISNUMBER(N2436)),N2436&gt;A2436),"",DATEDIF(N2436,A2436,"Y")&amp;" years, "&amp;DATEDIF(N2436,A2436,"YM")&amp;" months, "&amp;DATEDIF(N2436,A2436,"MD")&amp;" days")</f>
        <v/>
      </c>
      <c r="P2436" s="274" t="inlineStr">
        <is>
          <t>Shane Price</t>
        </is>
      </c>
      <c r="Q2436" s="274" t="inlineStr">
        <is>
          <t>AUS</t>
        </is>
      </c>
      <c r="R2436" s="698">
        <f>_xlfn.LET(_xlpm.d,_xlfn.XLOOKUP(P2436,'[1]Birth Dates'!$A:$A,'[1]Birth Dates'!$B:$B,"",0),IF(_xlpm.d=0,"",_xlpm.d))</f>
        <v/>
      </c>
      <c r="S2436" s="274">
        <f>IF(OR(R2436="",A2436="",NOT(ISNUMBER(R2436)),R2436&gt;A2436),"",DATEDIF(R2436,A2436,"Y")&amp;" years, "&amp;DATEDIF(R2436,A2436,"YM")&amp;" months, "&amp;DATEDIF(R2436,A2436,"MD")&amp;" days")</f>
        <v/>
      </c>
      <c r="T2436" s="274" t="n"/>
      <c r="U2436" s="274" t="n"/>
      <c r="V2436" s="698">
        <f>_xlfn.LET(_xlpm.d,_xlfn.XLOOKUP(T2436,'[1]Birth Dates'!$A:$A,'[1]Birth Dates'!$B:$B,"",0),IF(_xlpm.d=0,"",_xlpm.d))</f>
        <v/>
      </c>
      <c r="W2436" s="274">
        <f>IF(OR(V2436="",A2436="",NOT(ISNUMBER(V2436)),V2436&gt;A2436),"",DATEDIF(V2436,A2436,"Y")&amp;" years, "&amp;DATEDIF(V2436,A2436,"YM")&amp;" months, "&amp;DATEDIF(V2436,A2436,"MD")&amp;" days")</f>
        <v/>
      </c>
      <c r="X2436" s="274" t="n"/>
      <c r="Y2436" s="274" t="n"/>
      <c r="Z2436" s="274" t="n"/>
      <c r="AA2436" s="274" t="n"/>
      <c r="AB2436" s="274" t="n">
        <v>18</v>
      </c>
      <c r="AC2436" s="274" t="n">
        <v>19</v>
      </c>
      <c r="AD2436" s="274" t="n">
        <v>18</v>
      </c>
      <c r="AE2436" s="583" t="inlineStr">
        <is>
          <t>2:08.2226</t>
        </is>
      </c>
      <c r="AF2436" s="418">
        <f>IF(OR(AE2436="",AE2436="",AE2436=0),"",6.213/(AE2436*24))</f>
        <v/>
      </c>
      <c r="AG2436" s="279" t="n"/>
      <c r="AH2436" s="583" t="inlineStr"/>
      <c r="AI2436" s="418">
        <f>IF(OR(AH2436="",AH2436="",AH2436=0),"",6.213/(AH2436*24))</f>
        <v/>
      </c>
      <c r="AJ2436" s="175">
        <f>IF(AND(ISNUMBER(AB2436),ISNUMBER(AG2436)),AB2436-AG2436,"")</f>
        <v/>
      </c>
      <c r="AK2436" s="274" t="n"/>
      <c r="AL2436" s="274" t="inlineStr">
        <is>
          <t>157*</t>
        </is>
      </c>
      <c r="AM2436" s="713" t="inlineStr">
        <is>
          <t>+4 laps</t>
        </is>
      </c>
      <c r="AN2436" s="671">
        <f>IF(OR(AL2436="",AM2436="",AM2436=0),"",AL2436*6.213/(AM2436*24))</f>
        <v/>
      </c>
      <c r="AO2436" s="477">
        <f>IF(AND(AL2436=AL2435,AM2436&lt;&gt;"",AM2435&lt;&gt;""),AM2436-AM2435,"")</f>
        <v/>
      </c>
      <c r="AP2436" s="274" t="n"/>
      <c r="AQ2436" s="583" t="inlineStr"/>
      <c r="AR2436" s="439">
        <f>IF(OR(AQ2436="",AQ2436="",AQ2436=0),"",6.213/(AQ2436*24))</f>
        <v/>
      </c>
      <c r="AS2436" s="436">
        <f>IF(OR(NOT(ISNUMBER(C2436)),NOT(ISNUMBER(AB2436))),"",IF(AG2436&lt;&gt;"",AG2436,AB2436)-C2436)</f>
        <v/>
      </c>
      <c r="AT2436" s="280" t="n"/>
      <c r="AU2436" s="281">
        <f>IF($B2436="","",TEXT($A2436,"yyyymmdd")&amp;"_P"&amp;$C2436&amp;"_C"&amp;$F2436&amp;"_"&amp;TRIM(RIGHT(SUBSTITUTE(TRIM(SUBSTITUTE($L2436,CHAR(160)," "))," ",REPT(" ",60)),60))&amp;IF($P2436="","","-"&amp;TRIM(RIGHT(SUBSTITUTE(TRIM(SUBSTITUTE($P2436,CHAR(160)," "))," ",REPT(" ",60)),60)))&amp;IF($T2436="","","-"&amp;TRIM(RIGHT(SUBSTITUTE(TRIM(SUBSTITUTE($T2436,CHAR(160)," "))," ",REPT(" ",60)),60)))&amp;".jpg")</f>
        <v/>
      </c>
    </row>
    <row r="2437" ht="42" customHeight="1">
      <c r="A2437" s="278" t="n">
        <v>39733</v>
      </c>
      <c r="B2437" s="274" t="inlineStr">
        <is>
          <t>Supercheap Auto 1000, 12 October, 2008</t>
        </is>
      </c>
      <c r="C2437" s="274" t="n">
        <v>18</v>
      </c>
      <c r="D2437" s="274" t="n"/>
      <c r="E2437" s="274" t="n"/>
      <c r="F2437" s="274" t="n">
        <v>39</v>
      </c>
      <c r="G2437" s="274" t="inlineStr">
        <is>
          <t>Paul Morris Motorsport</t>
        </is>
      </c>
      <c r="H2437" s="274" t="n"/>
      <c r="I2437" s="274" t="inlineStr">
        <is>
          <t>Supercheap Auto</t>
        </is>
      </c>
      <c r="J2437" s="274" t="inlineStr">
        <is>
          <t>Holden Commodore VE</t>
        </is>
      </c>
      <c r="K2437" s="274" t="n"/>
      <c r="L2437" s="274" t="inlineStr">
        <is>
          <t>Russell Ingall</t>
        </is>
      </c>
      <c r="M2437" s="274" t="inlineStr">
        <is>
          <t>AUS</t>
        </is>
      </c>
      <c r="N2437" s="698">
        <f>_xlfn.LET(_xlpm.d,_xlfn.XLOOKUP(L2437,'[1]Birth Dates'!$A:$A,'[1]Birth Dates'!$B:$B,"",0),IF(_xlpm.d=0,"",_xlpm.d))</f>
        <v/>
      </c>
      <c r="O2437" s="274">
        <f>IF(OR(N2437="",A2437="",NOT(ISNUMBER(N2437)),N2437&gt;A2437),"",DATEDIF(N2437,A2437,"Y")&amp;" years, "&amp;DATEDIF(N2437,A2437,"YM")&amp;" months, "&amp;DATEDIF(N2437,A2437,"MD")&amp;" days")</f>
        <v/>
      </c>
      <c r="P2437" s="274" t="inlineStr">
        <is>
          <t>Paul Morris</t>
        </is>
      </c>
      <c r="Q2437" s="274" t="inlineStr">
        <is>
          <t>AUS</t>
        </is>
      </c>
      <c r="R2437" s="698">
        <f>_xlfn.LET(_xlpm.d,_xlfn.XLOOKUP(P2437,'[1]Birth Dates'!$A:$A,'[1]Birth Dates'!$B:$B,"",0),IF(_xlpm.d=0,"",_xlpm.d))</f>
        <v/>
      </c>
      <c r="S2437" s="274">
        <f>IF(OR(R2437="",A2437="",NOT(ISNUMBER(R2437)),R2437&gt;A2437),"",DATEDIF(R2437,A2437,"Y")&amp;" years, "&amp;DATEDIF(R2437,A2437,"YM")&amp;" months, "&amp;DATEDIF(R2437,A2437,"MD")&amp;" days")</f>
        <v/>
      </c>
      <c r="T2437" s="274" t="n"/>
      <c r="U2437" s="274" t="n"/>
      <c r="V2437" s="698">
        <f>_xlfn.LET(_xlpm.d,_xlfn.XLOOKUP(T2437,'[1]Birth Dates'!$A:$A,'[1]Birth Dates'!$B:$B,"",0),IF(_xlpm.d=0,"",_xlpm.d))</f>
        <v/>
      </c>
      <c r="W2437" s="274">
        <f>IF(OR(V2437="",A2437="",NOT(ISNUMBER(V2437)),V2437&gt;A2437),"",DATEDIF(V2437,A2437,"Y")&amp;" years, "&amp;DATEDIF(V2437,A2437,"YM")&amp;" months, "&amp;DATEDIF(V2437,A2437,"MD")&amp;" days")</f>
        <v/>
      </c>
      <c r="X2437" s="274" t="n"/>
      <c r="Y2437" s="274" t="n"/>
      <c r="Z2437" s="274" t="n"/>
      <c r="AA2437" s="274" t="n"/>
      <c r="AB2437" s="274" t="n">
        <v>10</v>
      </c>
      <c r="AC2437" s="274" t="n">
        <v>19</v>
      </c>
      <c r="AD2437" s="274" t="n">
        <v>13</v>
      </c>
      <c r="AE2437" s="583" t="inlineStr">
        <is>
          <t>2:07.7974</t>
        </is>
      </c>
      <c r="AF2437" s="418">
        <f>IF(OR(AE2437="",AE2437="",AE2437=0),"",6.213/(AE2437*24))</f>
        <v/>
      </c>
      <c r="AG2437" s="279" t="n">
        <v>8</v>
      </c>
      <c r="AH2437" s="583" t="inlineStr">
        <is>
          <t>2:08.7800</t>
        </is>
      </c>
      <c r="AI2437" s="418">
        <f>IF(OR(AH2437="",AH2437="",AH2437=0),"",6.213/(AH2437*24))</f>
        <v/>
      </c>
      <c r="AJ2437" s="175">
        <f>IF(AND(ISNUMBER(AB2437),ISNUMBER(AG2437)),AB2437-AG2437,"")</f>
        <v/>
      </c>
      <c r="AK2437" s="274" t="n"/>
      <c r="AL2437" s="274" t="n">
        <v>156</v>
      </c>
      <c r="AM2437" s="713" t="inlineStr">
        <is>
          <t>+5 laps</t>
        </is>
      </c>
      <c r="AN2437" s="671">
        <f>IF(OR(AL2437="",AM2437="",AM2437=0),"",AL2437*6.213/(AM2437*24))</f>
        <v/>
      </c>
      <c r="AO2437" s="477">
        <f>IF(AND(AL2437=AL2436,AM2437&lt;&gt;"",AM2436&lt;&gt;""),AM2437-AM2436,"")</f>
        <v/>
      </c>
      <c r="AP2437" s="274" t="n"/>
      <c r="AQ2437" s="583" t="inlineStr"/>
      <c r="AR2437" s="439">
        <f>IF(OR(AQ2437="",AQ2437="",AQ2437=0),"",6.213/(AQ2437*24))</f>
        <v/>
      </c>
      <c r="AS2437" s="436">
        <f>IF(OR(NOT(ISNUMBER(C2437)),NOT(ISNUMBER(AB2437))),"",IF(AG2437&lt;&gt;"",AG2437,AB2437)-C2437)</f>
        <v/>
      </c>
      <c r="AT2437" s="280" t="n"/>
      <c r="AU2437" s="281">
        <f>IF($B2437="","",TEXT($A2437,"yyyymmdd")&amp;"_P"&amp;$C2437&amp;"_C"&amp;$F2437&amp;"_"&amp;TRIM(RIGHT(SUBSTITUTE(TRIM(SUBSTITUTE($L2437,CHAR(160)," "))," ",REPT(" ",60)),60))&amp;IF($P2437="","","-"&amp;TRIM(RIGHT(SUBSTITUTE(TRIM(SUBSTITUTE($P2437,CHAR(160)," "))," ",REPT(" ",60)),60)))&amp;IF($T2437="","","-"&amp;TRIM(RIGHT(SUBSTITUTE(TRIM(SUBSTITUTE($T2437,CHAR(160)," "))," ",REPT(" ",60)),60)))&amp;".jpg")</f>
        <v/>
      </c>
    </row>
    <row r="2438" ht="42" customHeight="1">
      <c r="A2438" s="278" t="n">
        <v>39733</v>
      </c>
      <c r="B2438" s="274" t="inlineStr">
        <is>
          <t>Supercheap Auto 1000, 12 October, 2008</t>
        </is>
      </c>
      <c r="C2438" s="274" t="n">
        <v>19</v>
      </c>
      <c r="D2438" s="274" t="n"/>
      <c r="E2438" s="274" t="n"/>
      <c r="F2438" s="274" t="n">
        <v>777</v>
      </c>
      <c r="G2438" s="274" t="inlineStr">
        <is>
          <t>Ford Rising Stars Racing</t>
        </is>
      </c>
      <c r="H2438" s="274" t="n"/>
      <c r="I2438" s="274" t="inlineStr">
        <is>
          <t>Ausdrill</t>
        </is>
      </c>
      <c r="J2438" s="274" t="inlineStr">
        <is>
          <t>Ford Falcon BF</t>
        </is>
      </c>
      <c r="K2438" s="274" t="n"/>
      <c r="L2438" s="274" t="inlineStr">
        <is>
          <t>Michael Patrizi</t>
        </is>
      </c>
      <c r="M2438" s="274" t="inlineStr">
        <is>
          <t>AUS</t>
        </is>
      </c>
      <c r="N2438" s="698">
        <f>_xlfn.LET(_xlpm.d,_xlfn.XLOOKUP(L2438,'[1]Birth Dates'!$A:$A,'[1]Birth Dates'!$B:$B,"",0),IF(_xlpm.d=0,"",_xlpm.d))</f>
        <v/>
      </c>
      <c r="O2438" s="274">
        <f>IF(OR(N2438="",A2438="",NOT(ISNUMBER(N2438)),N2438&gt;A2438),"",DATEDIF(N2438,A2438,"Y")&amp;" years, "&amp;DATEDIF(N2438,A2438,"YM")&amp;" months, "&amp;DATEDIF(N2438,A2438,"MD")&amp;" days")</f>
        <v/>
      </c>
      <c r="P2438" s="274" t="inlineStr">
        <is>
          <t>Karl Reindler</t>
        </is>
      </c>
      <c r="Q2438" s="274" t="inlineStr">
        <is>
          <t>AUS</t>
        </is>
      </c>
      <c r="R2438" s="698">
        <f>_xlfn.LET(_xlpm.d,_xlfn.XLOOKUP(P2438,'[1]Birth Dates'!$A:$A,'[1]Birth Dates'!$B:$B,"",0),IF(_xlpm.d=0,"",_xlpm.d))</f>
        <v/>
      </c>
      <c r="S2438" s="274">
        <f>IF(OR(R2438="",A2438="",NOT(ISNUMBER(R2438)),R2438&gt;A2438),"",DATEDIF(R2438,A2438,"Y")&amp;" years, "&amp;DATEDIF(R2438,A2438,"YM")&amp;" months, "&amp;DATEDIF(R2438,A2438,"MD")&amp;" days")</f>
        <v/>
      </c>
      <c r="T2438" s="274" t="n"/>
      <c r="U2438" s="274" t="n"/>
      <c r="V2438" s="698">
        <f>_xlfn.LET(_xlpm.d,_xlfn.XLOOKUP(T2438,'[1]Birth Dates'!$A:$A,'[1]Birth Dates'!$B:$B,"",0),IF(_xlpm.d=0,"",_xlpm.d))</f>
        <v/>
      </c>
      <c r="W2438" s="274">
        <f>IF(OR(V2438="",A2438="",NOT(ISNUMBER(V2438)),V2438&gt;A2438),"",DATEDIF(V2438,A2438,"Y")&amp;" years, "&amp;DATEDIF(V2438,A2438,"YM")&amp;" months, "&amp;DATEDIF(V2438,A2438,"MD")&amp;" days")</f>
        <v/>
      </c>
      <c r="X2438" s="274" t="n"/>
      <c r="Y2438" s="274" t="n"/>
      <c r="Z2438" s="274" t="n"/>
      <c r="AA2438" s="274" t="n"/>
      <c r="AB2438" s="274" t="n">
        <v>21</v>
      </c>
      <c r="AC2438" s="274" t="n">
        <v>9</v>
      </c>
      <c r="AD2438" s="274" t="n">
        <v>3</v>
      </c>
      <c r="AE2438" s="583" t="inlineStr">
        <is>
          <t>2:09.4965</t>
        </is>
      </c>
      <c r="AF2438" s="418">
        <f>IF(OR(AE2438="",AE2438="",AE2438=0),"",6.213/(AE2438*24))</f>
        <v/>
      </c>
      <c r="AG2438" s="279" t="n"/>
      <c r="AH2438" s="583" t="inlineStr"/>
      <c r="AI2438" s="418">
        <f>IF(OR(AH2438="",AH2438="",AH2438=0),"",6.213/(AH2438*24))</f>
        <v/>
      </c>
      <c r="AJ2438" s="175">
        <f>IF(AND(ISNUMBER(AB2438),ISNUMBER(AG2438)),AB2438-AG2438,"")</f>
        <v/>
      </c>
      <c r="AK2438" s="274" t="n"/>
      <c r="AL2438" s="274" t="n">
        <v>156</v>
      </c>
      <c r="AM2438" s="713" t="inlineStr">
        <is>
          <t>+5 laps</t>
        </is>
      </c>
      <c r="AN2438" s="671">
        <f>IF(OR(AL2438="",AM2438="",AM2438=0),"",AL2438*6.213/(AM2438*24))</f>
        <v/>
      </c>
      <c r="AO2438" s="477">
        <f>IF(AND(AL2438=AL2437,AM2438&lt;&gt;"",AM2437&lt;&gt;""),AM2438-AM2437,"")</f>
        <v/>
      </c>
      <c r="AP2438" s="274" t="n"/>
      <c r="AQ2438" s="583" t="inlineStr"/>
      <c r="AR2438" s="439">
        <f>IF(OR(AQ2438="",AQ2438="",AQ2438=0),"",6.213/(AQ2438*24))</f>
        <v/>
      </c>
      <c r="AS2438" s="436">
        <f>IF(OR(NOT(ISNUMBER(C2438)),NOT(ISNUMBER(AB2438))),"",IF(AG2438&lt;&gt;"",AG2438,AB2438)-C2438)</f>
        <v/>
      </c>
      <c r="AT2438" s="280" t="n"/>
      <c r="AU2438" s="281">
        <f>IF($B2438="","",TEXT($A2438,"yyyymmdd")&amp;"_P"&amp;$C2438&amp;"_C"&amp;$F2438&amp;"_"&amp;TRIM(RIGHT(SUBSTITUTE(TRIM(SUBSTITUTE($L2438,CHAR(160)," "))," ",REPT(" ",60)),60))&amp;IF($P2438="","","-"&amp;TRIM(RIGHT(SUBSTITUTE(TRIM(SUBSTITUTE($P2438,CHAR(160)," "))," ",REPT(" ",60)),60)))&amp;IF($T2438="","","-"&amp;TRIM(RIGHT(SUBSTITUTE(TRIM(SUBSTITUTE($T2438,CHAR(160)," "))," ",REPT(" ",60)),60)))&amp;".jpg")</f>
        <v/>
      </c>
    </row>
    <row r="2439" ht="42" customHeight="1">
      <c r="A2439" s="278" t="n">
        <v>39733</v>
      </c>
      <c r="B2439" s="274" t="inlineStr">
        <is>
          <t>Supercheap Auto 1000, 12 October, 2008</t>
        </is>
      </c>
      <c r="C2439" s="274" t="n">
        <v>20</v>
      </c>
      <c r="D2439" s="274" t="n"/>
      <c r="E2439" s="274" t="n"/>
      <c r="F2439" s="274" t="n">
        <v>16</v>
      </c>
      <c r="G2439" s="274" t="inlineStr">
        <is>
          <t>HSV Dealer Team</t>
        </is>
      </c>
      <c r="H2439" s="274" t="n"/>
      <c r="I2439" s="274" t="inlineStr">
        <is>
          <t>Autobarn</t>
        </is>
      </c>
      <c r="J2439" s="274" t="inlineStr">
        <is>
          <t>Holden Commodore VE</t>
        </is>
      </c>
      <c r="K2439" s="274" t="n"/>
      <c r="L2439" s="274" t="inlineStr">
        <is>
          <t>Paul Dumbrell</t>
        </is>
      </c>
      <c r="M2439" s="274" t="inlineStr">
        <is>
          <t>AUS</t>
        </is>
      </c>
      <c r="N2439" s="698">
        <f>_xlfn.LET(_xlpm.d,_xlfn.XLOOKUP(L2439,'[1]Birth Dates'!$A:$A,'[1]Birth Dates'!$B:$B,"",0),IF(_xlpm.d=0,"",_xlpm.d))</f>
        <v/>
      </c>
      <c r="O2439" s="274">
        <f>IF(OR(N2439="",A2439="",NOT(ISNUMBER(N2439)),N2439&gt;A2439),"",DATEDIF(N2439,A2439,"Y")&amp;" years, "&amp;DATEDIF(N2439,A2439,"YM")&amp;" months, "&amp;DATEDIF(N2439,A2439,"MD")&amp;" days")</f>
        <v/>
      </c>
      <c r="P2439" s="274" t="inlineStr">
        <is>
          <t>Rick Kelly</t>
        </is>
      </c>
      <c r="Q2439" s="274" t="inlineStr">
        <is>
          <t>AUS</t>
        </is>
      </c>
      <c r="R2439" s="698">
        <f>_xlfn.LET(_xlpm.d,_xlfn.XLOOKUP(P2439,'[1]Birth Dates'!$A:$A,'[1]Birth Dates'!$B:$B,"",0),IF(_xlpm.d=0,"",_xlpm.d))</f>
        <v/>
      </c>
      <c r="S2439" s="274">
        <f>IF(OR(R2439="",A2439="",NOT(ISNUMBER(R2439)),R2439&gt;A2439),"",DATEDIF(R2439,A2439,"Y")&amp;" years, "&amp;DATEDIF(R2439,A2439,"YM")&amp;" months, "&amp;DATEDIF(R2439,A2439,"MD")&amp;" days")</f>
        <v/>
      </c>
      <c r="T2439" s="327" t="inlineStr">
        <is>
          <t>David Reynolds</t>
        </is>
      </c>
      <c r="U2439" s="274" t="inlineStr">
        <is>
          <t>AUS</t>
        </is>
      </c>
      <c r="V2439" s="698">
        <f>_xlfn.LET(_xlpm.d,_xlfn.XLOOKUP(T2439,'[1]Birth Dates'!$A:$A,'[1]Birth Dates'!$B:$B,"",0),IF(_xlpm.d=0,"",_xlpm.d))</f>
        <v/>
      </c>
      <c r="W2439" s="274">
        <f>IF(OR(V2439="",A2439="",NOT(ISNUMBER(V2439)),V2439&gt;A2439),"",DATEDIF(V2439,A2439,"Y")&amp;" years, "&amp;DATEDIF(V2439,A2439,"YM")&amp;" months, "&amp;DATEDIF(V2439,A2439,"MD")&amp;" days")</f>
        <v/>
      </c>
      <c r="X2439" s="274" t="n"/>
      <c r="Y2439" s="274" t="n"/>
      <c r="Z2439" s="274" t="n"/>
      <c r="AA2439" s="274" t="n"/>
      <c r="AB2439" s="274" t="n">
        <v>8</v>
      </c>
      <c r="AC2439" s="274" t="n">
        <v>17</v>
      </c>
      <c r="AD2439" s="274" t="n">
        <v>16</v>
      </c>
      <c r="AE2439" s="583" t="inlineStr">
        <is>
          <t>2:07.6094</t>
        </is>
      </c>
      <c r="AF2439" s="418">
        <f>IF(OR(AE2439="",AE2439="",AE2439=0),"",6.213/(AE2439*24))</f>
        <v/>
      </c>
      <c r="AG2439" s="279" t="n">
        <v>4</v>
      </c>
      <c r="AH2439" s="583" t="inlineStr">
        <is>
          <t>2:07.8022</t>
        </is>
      </c>
      <c r="AI2439" s="418">
        <f>IF(OR(AH2439="",AH2439="",AH2439=0),"",6.213/(AH2439*24))</f>
        <v/>
      </c>
      <c r="AJ2439" s="175">
        <f>IF(AND(ISNUMBER(AB2439),ISNUMBER(AG2439)),AB2439-AG2439,"")</f>
        <v/>
      </c>
      <c r="AK2439" s="274" t="n"/>
      <c r="AL2439" s="274" t="n">
        <v>127</v>
      </c>
      <c r="AM2439" s="713" t="inlineStr">
        <is>
          <t>+34 laps</t>
        </is>
      </c>
      <c r="AN2439" s="671">
        <f>IF(OR(AL2439="",AM2439="",AM2439=0),"",AL2439*6.213/(AM2439*24))</f>
        <v/>
      </c>
      <c r="AO2439" s="477">
        <f>IF(AND(AL2439=AL2438,AM2439&lt;&gt;"",AM2438&lt;&gt;""),AM2439-AM2438,"")</f>
        <v/>
      </c>
      <c r="AP2439" s="274" t="n"/>
      <c r="AQ2439" s="583" t="inlineStr"/>
      <c r="AR2439" s="439">
        <f>IF(OR(AQ2439="",AQ2439="",AQ2439=0),"",6.213/(AQ2439*24))</f>
        <v/>
      </c>
      <c r="AS2439" s="436">
        <f>IF(OR(NOT(ISNUMBER(C2439)),NOT(ISNUMBER(AB2439))),"",IF(AG2439&lt;&gt;"",AG2439,AB2439)-C2439)</f>
        <v/>
      </c>
      <c r="AT2439" s="280" t="n"/>
      <c r="AU2439" s="281">
        <f>IF($B2439="","",TEXT($A2439,"yyyymmdd")&amp;"_P"&amp;$C2439&amp;"_C"&amp;$F2439&amp;"_"&amp;TRIM(RIGHT(SUBSTITUTE(TRIM(SUBSTITUTE($L2439,CHAR(160)," "))," ",REPT(" ",60)),60))&amp;IF($P2439="","","-"&amp;TRIM(RIGHT(SUBSTITUTE(TRIM(SUBSTITUTE($P2439,CHAR(160)," "))," ",REPT(" ",60)),60)))&amp;IF($T2439="","","-"&amp;TRIM(RIGHT(SUBSTITUTE(TRIM(SUBSTITUTE($T2439,CHAR(160)," "))," ",REPT(" ",60)),60)))&amp;".jpg")</f>
        <v/>
      </c>
    </row>
    <row r="2440" ht="42" customHeight="1">
      <c r="A2440" s="278" t="n">
        <v>39733</v>
      </c>
      <c r="B2440" s="274" t="inlineStr">
        <is>
          <t>Supercheap Auto 1000, 12 October, 2008</t>
        </is>
      </c>
      <c r="C2440" s="274" t="inlineStr">
        <is>
          <t>DNF</t>
        </is>
      </c>
      <c r="D2440" s="274" t="n"/>
      <c r="E2440" s="274" t="n"/>
      <c r="F2440" s="274" t="n">
        <v>55</v>
      </c>
      <c r="G2440" s="274" t="inlineStr">
        <is>
          <t>Rod Nash Racing</t>
        </is>
      </c>
      <c r="H2440" s="274" t="n"/>
      <c r="I2440" s="274" t="inlineStr">
        <is>
          <t>The Bottle-O</t>
        </is>
      </c>
      <c r="J2440" s="274" t="inlineStr">
        <is>
          <t>Holden Commodore VE</t>
        </is>
      </c>
      <c r="K2440" s="274" t="n"/>
      <c r="L2440" s="274" t="inlineStr">
        <is>
          <t>Tony D'Alberto</t>
        </is>
      </c>
      <c r="M2440" s="274" t="inlineStr">
        <is>
          <t>AUS</t>
        </is>
      </c>
      <c r="N2440" s="698">
        <f>_xlfn.LET(_xlpm.d,_xlfn.XLOOKUP(L2440,'[1]Birth Dates'!$A:$A,'[1]Birth Dates'!$B:$B,"",0),IF(_xlpm.d=0,"",_xlpm.d))</f>
        <v/>
      </c>
      <c r="O2440" s="274">
        <f>IF(OR(N2440="",A2440="",NOT(ISNUMBER(N2440)),N2440&gt;A2440),"",DATEDIF(N2440,A2440,"Y")&amp;" years, "&amp;DATEDIF(N2440,A2440,"YM")&amp;" months, "&amp;DATEDIF(N2440,A2440,"MD")&amp;" days")</f>
        <v/>
      </c>
      <c r="P2440" s="274" t="inlineStr">
        <is>
          <t>Jason Bargwanna</t>
        </is>
      </c>
      <c r="Q2440" s="274" t="inlineStr">
        <is>
          <t>AUS</t>
        </is>
      </c>
      <c r="R2440" s="698">
        <f>_xlfn.LET(_xlpm.d,_xlfn.XLOOKUP(P2440,'[1]Birth Dates'!$A:$A,'[1]Birth Dates'!$B:$B,"",0),IF(_xlpm.d=0,"",_xlpm.d))</f>
        <v/>
      </c>
      <c r="S2440" s="274">
        <f>IF(OR(R2440="",A2440="",NOT(ISNUMBER(R2440)),R2440&gt;A2440),"",DATEDIF(R2440,A2440,"Y")&amp;" years, "&amp;DATEDIF(R2440,A2440,"YM")&amp;" months, "&amp;DATEDIF(R2440,A2440,"MD")&amp;" days")</f>
        <v/>
      </c>
      <c r="T2440" s="274" t="n"/>
      <c r="U2440" s="274" t="n"/>
      <c r="V2440" s="698">
        <f>_xlfn.LET(_xlpm.d,_xlfn.XLOOKUP(T2440,'[1]Birth Dates'!$A:$A,'[1]Birth Dates'!$B:$B,"",0),IF(_xlpm.d=0,"",_xlpm.d))</f>
        <v/>
      </c>
      <c r="W2440" s="274">
        <f>IF(OR(V2440="",A2440="",NOT(ISNUMBER(V2440)),V2440&gt;A2440),"",DATEDIF(V2440,A2440,"Y")&amp;" years, "&amp;DATEDIF(V2440,A2440,"YM")&amp;" months, "&amp;DATEDIF(V2440,A2440,"MD")&amp;" days")</f>
        <v/>
      </c>
      <c r="X2440" s="274" t="n"/>
      <c r="Y2440" s="274" t="n"/>
      <c r="Z2440" s="274" t="n"/>
      <c r="AA2440" s="274" t="n"/>
      <c r="AB2440" s="274" t="n">
        <v>24</v>
      </c>
      <c r="AC2440" s="274" t="n">
        <v>9</v>
      </c>
      <c r="AD2440" s="274" t="n">
        <v>9</v>
      </c>
      <c r="AE2440" s="583" t="inlineStr">
        <is>
          <t>2:09.9264</t>
        </is>
      </c>
      <c r="AF2440" s="418">
        <f>IF(OR(AE2440="",AE2440="",AE2440=0),"",6.213/(AE2440*24))</f>
        <v/>
      </c>
      <c r="AG2440" s="279" t="n"/>
      <c r="AH2440" s="583" t="inlineStr"/>
      <c r="AI2440" s="418">
        <f>IF(OR(AH2440="",AH2440="",AH2440=0),"",6.213/(AH2440*24))</f>
        <v/>
      </c>
      <c r="AJ2440" s="175">
        <f>IF(AND(ISNUMBER(AB2440),ISNUMBER(AG2440)),AB2440-AG2440,"")</f>
        <v/>
      </c>
      <c r="AK2440" s="274" t="inlineStr">
        <is>
          <t>Accident</t>
        </is>
      </c>
      <c r="AL2440" s="274" t="n">
        <v>159</v>
      </c>
      <c r="AM2440" s="713" t="n"/>
      <c r="AN2440" s="671">
        <f>IF(OR(AL2440="",AM2440="",AM2440=0),"",AL2440*6.213/(AM2440*24))</f>
        <v/>
      </c>
      <c r="AO2440" s="477">
        <f>IF(AND(AL2440=AL2439,AM2440&lt;&gt;"",AM2439&lt;&gt;""),AM2440-AM2439,"")</f>
        <v/>
      </c>
      <c r="AP2440" s="274" t="n"/>
      <c r="AQ2440" s="583" t="inlineStr"/>
      <c r="AR2440" s="439">
        <f>IF(OR(AQ2440="",AQ2440="",AQ2440=0),"",6.213/(AQ2440*24))</f>
        <v/>
      </c>
      <c r="AS2440" s="436">
        <f>IF(OR(NOT(ISNUMBER(C2440)),NOT(ISNUMBER(AB2440))),"",IF(AG2440&lt;&gt;"",AG2440,AB2440)-C2440)</f>
        <v/>
      </c>
      <c r="AT2440" s="280" t="n"/>
      <c r="AU2440" s="281">
        <f>IF($B2440="","",TEXT($A2440,"yyyymmdd")&amp;"_P"&amp;$C2440&amp;"_C"&amp;$F2440&amp;"_"&amp;TRIM(RIGHT(SUBSTITUTE(TRIM(SUBSTITUTE($L2440,CHAR(160)," "))," ",REPT(" ",60)),60))&amp;IF($P2440="","","-"&amp;TRIM(RIGHT(SUBSTITUTE(TRIM(SUBSTITUTE($P2440,CHAR(160)," "))," ",REPT(" ",60)),60)))&amp;IF($T2440="","","-"&amp;TRIM(RIGHT(SUBSTITUTE(TRIM(SUBSTITUTE($T2440,CHAR(160)," "))," ",REPT(" ",60)),60)))&amp;".jpg")</f>
        <v/>
      </c>
    </row>
    <row r="2441" ht="42" customHeight="1">
      <c r="A2441" s="278" t="n">
        <v>39733</v>
      </c>
      <c r="B2441" s="274" t="inlineStr">
        <is>
          <t>Supercheap Auto 1000, 12 October, 2008</t>
        </is>
      </c>
      <c r="C2441" s="274" t="inlineStr">
        <is>
          <t>DNF</t>
        </is>
      </c>
      <c r="D2441" s="274" t="n"/>
      <c r="E2441" s="274" t="n"/>
      <c r="F2441" s="274" t="n">
        <v>2</v>
      </c>
      <c r="G2441" s="274" t="inlineStr">
        <is>
          <t>Holden Racing Team</t>
        </is>
      </c>
      <c r="H2441" s="274" t="n"/>
      <c r="I2441" s="274" t="inlineStr">
        <is>
          <t>Holden, Toll</t>
        </is>
      </c>
      <c r="J2441" s="274" t="inlineStr">
        <is>
          <t>Holden Commodore VE</t>
        </is>
      </c>
      <c r="K2441" s="274" t="n"/>
      <c r="L2441" s="274" t="inlineStr">
        <is>
          <t>Craig Baird</t>
        </is>
      </c>
      <c r="M2441" s="274" t="inlineStr">
        <is>
          <t>NZL</t>
        </is>
      </c>
      <c r="N2441" s="698">
        <f>_xlfn.LET(_xlpm.d,_xlfn.XLOOKUP(L2441,'[1]Birth Dates'!$A:$A,'[1]Birth Dates'!$B:$B,"",0),IF(_xlpm.d=0,"",_xlpm.d))</f>
        <v/>
      </c>
      <c r="O2441" s="274">
        <f>IF(OR(N2441="",A2441="",NOT(ISNUMBER(N2441)),N2441&gt;A2441),"",DATEDIF(N2441,A2441,"Y")&amp;" years, "&amp;DATEDIF(N2441,A2441,"YM")&amp;" months, "&amp;DATEDIF(N2441,A2441,"MD")&amp;" days")</f>
        <v/>
      </c>
      <c r="P2441" s="274" t="inlineStr">
        <is>
          <t>Glenn Seton</t>
        </is>
      </c>
      <c r="Q2441" s="274" t="inlineStr">
        <is>
          <t>AUS</t>
        </is>
      </c>
      <c r="R2441" s="698">
        <f>_xlfn.LET(_xlpm.d,_xlfn.XLOOKUP(P2441,'[1]Birth Dates'!$A:$A,'[1]Birth Dates'!$B:$B,"",0),IF(_xlpm.d=0,"",_xlpm.d))</f>
        <v/>
      </c>
      <c r="S2441" s="274">
        <f>IF(OR(R2441="",A2441="",NOT(ISNUMBER(R2441)),R2441&gt;A2441),"",DATEDIF(R2441,A2441,"Y")&amp;" years, "&amp;DATEDIF(R2441,A2441,"YM")&amp;" months, "&amp;DATEDIF(R2441,A2441,"MD")&amp;" days")</f>
        <v/>
      </c>
      <c r="T2441" s="274" t="n"/>
      <c r="U2441" s="274" t="n"/>
      <c r="V2441" s="698">
        <f>_xlfn.LET(_xlpm.d,_xlfn.XLOOKUP(T2441,'[1]Birth Dates'!$A:$A,'[1]Birth Dates'!$B:$B,"",0),IF(_xlpm.d=0,"",_xlpm.d))</f>
        <v/>
      </c>
      <c r="W2441" s="274">
        <f>IF(OR(V2441="",A2441="",NOT(ISNUMBER(V2441)),V2441&gt;A2441),"",DATEDIF(V2441,A2441,"Y")&amp;" years, "&amp;DATEDIF(V2441,A2441,"YM")&amp;" months, "&amp;DATEDIF(V2441,A2441,"MD")&amp;" days")</f>
        <v/>
      </c>
      <c r="X2441" s="274" t="n"/>
      <c r="Y2441" s="274" t="n"/>
      <c r="Z2441" s="274" t="n"/>
      <c r="AA2441" s="274" t="n"/>
      <c r="AB2441" s="274" t="n">
        <v>20</v>
      </c>
      <c r="AC2441" s="274" t="n">
        <v>20</v>
      </c>
      <c r="AD2441" s="274" t="n">
        <v>19</v>
      </c>
      <c r="AE2441" s="583" t="inlineStr">
        <is>
          <t>2:08.5766</t>
        </is>
      </c>
      <c r="AF2441" s="418">
        <f>IF(OR(AE2441="",AE2441="",AE2441=0),"",6.213/(AE2441*24))</f>
        <v/>
      </c>
      <c r="AG2441" s="279" t="n"/>
      <c r="AH2441" s="583" t="inlineStr"/>
      <c r="AI2441" s="418">
        <f>IF(OR(AH2441="",AH2441="",AH2441=0),"",6.213/(AH2441*24))</f>
        <v/>
      </c>
      <c r="AJ2441" s="175">
        <f>IF(AND(ISNUMBER(AB2441),ISNUMBER(AG2441)),AB2441-AG2441,"")</f>
        <v/>
      </c>
      <c r="AK2441" s="274" t="inlineStr">
        <is>
          <t>Accident</t>
        </is>
      </c>
      <c r="AL2441" s="274" t="n">
        <v>146</v>
      </c>
      <c r="AM2441" s="713" t="n"/>
      <c r="AN2441" s="671">
        <f>IF(OR(AL2441="",AM2441="",AM2441=0),"",AL2441*6.213/(AM2441*24))</f>
        <v/>
      </c>
      <c r="AO2441" s="477">
        <f>IF(AND(AL2441=AL2440,AM2441&lt;&gt;"",AM2440&lt;&gt;""),AM2441-AM2440,"")</f>
        <v/>
      </c>
      <c r="AP2441" s="274" t="n"/>
      <c r="AQ2441" s="583" t="inlineStr"/>
      <c r="AR2441" s="439">
        <f>IF(OR(AQ2441="",AQ2441="",AQ2441=0),"",6.213/(AQ2441*24))</f>
        <v/>
      </c>
      <c r="AS2441" s="436">
        <f>IF(OR(NOT(ISNUMBER(C2441)),NOT(ISNUMBER(AB2441))),"",IF(AG2441&lt;&gt;"",AG2441,AB2441)-C2441)</f>
        <v/>
      </c>
      <c r="AT2441" s="280" t="n"/>
      <c r="AU2441" s="281">
        <f>IF($B2441="","",TEXT($A2441,"yyyymmdd")&amp;"_P"&amp;$C2441&amp;"_C"&amp;$F2441&amp;"_"&amp;TRIM(RIGHT(SUBSTITUTE(TRIM(SUBSTITUTE($L2441,CHAR(160)," "))," ",REPT(" ",60)),60))&amp;IF($P2441="","","-"&amp;TRIM(RIGHT(SUBSTITUTE(TRIM(SUBSTITUTE($P2441,CHAR(160)," "))," ",REPT(" ",60)),60)))&amp;IF($T2441="","","-"&amp;TRIM(RIGHT(SUBSTITUTE(TRIM(SUBSTITUTE($T2441,CHAR(160)," "))," ",REPT(" ",60)),60)))&amp;".jpg")</f>
        <v/>
      </c>
    </row>
    <row r="2442" ht="42" customHeight="1">
      <c r="A2442" s="278" t="n">
        <v>39733</v>
      </c>
      <c r="B2442" s="274" t="inlineStr">
        <is>
          <t>Supercheap Auto 1000, 12 October, 2008</t>
        </is>
      </c>
      <c r="C2442" s="274" t="inlineStr">
        <is>
          <t>DNF</t>
        </is>
      </c>
      <c r="D2442" s="274" t="n"/>
      <c r="E2442" s="274" t="n"/>
      <c r="F2442" s="274" t="n">
        <v>67</v>
      </c>
      <c r="G2442" s="274" t="inlineStr">
        <is>
          <t>Paul Morris Motorsport</t>
        </is>
      </c>
      <c r="H2442" s="274" t="n"/>
      <c r="I2442" s="274" t="inlineStr">
        <is>
          <t>Supercheap Auto</t>
        </is>
      </c>
      <c r="J2442" s="274" t="inlineStr">
        <is>
          <t>Holden Commodore VE</t>
        </is>
      </c>
      <c r="K2442" s="274" t="n"/>
      <c r="L2442" s="274" t="inlineStr">
        <is>
          <t>Matt Neal</t>
        </is>
      </c>
      <c r="M2442" s="274" t="inlineStr">
        <is>
          <t>GBR</t>
        </is>
      </c>
      <c r="N2442" s="698">
        <f>_xlfn.LET(_xlpm.d,_xlfn.XLOOKUP(L2442,'[1]Birth Dates'!$A:$A,'[1]Birth Dates'!$B:$B,"",0),IF(_xlpm.d=0,"",_xlpm.d))</f>
        <v/>
      </c>
      <c r="O2442" s="274">
        <f>IF(OR(N2442="",A2442="",NOT(ISNUMBER(N2442)),N2442&gt;A2442),"",DATEDIF(N2442,A2442,"Y")&amp;" years, "&amp;DATEDIF(N2442,A2442,"YM")&amp;" months, "&amp;DATEDIF(N2442,A2442,"MD")&amp;" days")</f>
        <v/>
      </c>
      <c r="P2442" s="274" t="inlineStr">
        <is>
          <t>Boris Said</t>
        </is>
      </c>
      <c r="Q2442" s="274" t="inlineStr">
        <is>
          <t>USA</t>
        </is>
      </c>
      <c r="R2442" s="698">
        <f>_xlfn.LET(_xlpm.d,_xlfn.XLOOKUP(P2442,'[1]Birth Dates'!$A:$A,'[1]Birth Dates'!$B:$B,"",0),IF(_xlpm.d=0,"",_xlpm.d))</f>
        <v/>
      </c>
      <c r="S2442" s="274">
        <f>IF(OR(R2442="",A2442="",NOT(ISNUMBER(R2442)),R2442&gt;A2442),"",DATEDIF(R2442,A2442,"Y")&amp;" years, "&amp;DATEDIF(R2442,A2442,"YM")&amp;" months, "&amp;DATEDIF(R2442,A2442,"MD")&amp;" days")</f>
        <v/>
      </c>
      <c r="T2442" s="274" t="n"/>
      <c r="U2442" s="274" t="n"/>
      <c r="V2442" s="698">
        <f>_xlfn.LET(_xlpm.d,_xlfn.XLOOKUP(T2442,'[1]Birth Dates'!$A:$A,'[1]Birth Dates'!$B:$B,"",0),IF(_xlpm.d=0,"",_xlpm.d))</f>
        <v/>
      </c>
      <c r="W2442" s="274">
        <f>IF(OR(V2442="",A2442="",NOT(ISNUMBER(V2442)),V2442&gt;A2442),"",DATEDIF(V2442,A2442,"Y")&amp;" years, "&amp;DATEDIF(V2442,A2442,"YM")&amp;" months, "&amp;DATEDIF(V2442,A2442,"MD")&amp;" days")</f>
        <v/>
      </c>
      <c r="X2442" s="274" t="n"/>
      <c r="Y2442" s="274" t="n"/>
      <c r="Z2442" s="274" t="n"/>
      <c r="AA2442" s="274" t="n"/>
      <c r="AB2442" s="274" t="n">
        <v>27</v>
      </c>
      <c r="AC2442" s="274" t="n">
        <v>9</v>
      </c>
      <c r="AD2442" s="274" t="n">
        <v>9</v>
      </c>
      <c r="AE2442" s="583" t="inlineStr">
        <is>
          <t>2:11.3259</t>
        </is>
      </c>
      <c r="AF2442" s="418">
        <f>IF(OR(AE2442="",AE2442="",AE2442=0),"",6.213/(AE2442*24))</f>
        <v/>
      </c>
      <c r="AG2442" s="279" t="n"/>
      <c r="AH2442" s="583" t="inlineStr"/>
      <c r="AI2442" s="418">
        <f>IF(OR(AH2442="",AH2442="",AH2442=0),"",6.213/(AH2442*24))</f>
        <v/>
      </c>
      <c r="AJ2442" s="175">
        <f>IF(AND(ISNUMBER(AB2442),ISNUMBER(AG2442)),AB2442-AG2442,"")</f>
        <v/>
      </c>
      <c r="AK2442" s="274" t="inlineStr">
        <is>
          <t>Spun Off</t>
        </is>
      </c>
      <c r="AL2442" s="274" t="n">
        <v>140</v>
      </c>
      <c r="AM2442" s="713" t="n"/>
      <c r="AN2442" s="671">
        <f>IF(OR(AL2442="",AM2442="",AM2442=0),"",AL2442*6.213/(AM2442*24))</f>
        <v/>
      </c>
      <c r="AO2442" s="477">
        <f>IF(AND(AL2442=AL2441,AM2442&lt;&gt;"",AM2441&lt;&gt;""),AM2442-AM2441,"")</f>
        <v/>
      </c>
      <c r="AP2442" s="274" t="n"/>
      <c r="AQ2442" s="583" t="inlineStr"/>
      <c r="AR2442" s="439">
        <f>IF(OR(AQ2442="",AQ2442="",AQ2442=0),"",6.213/(AQ2442*24))</f>
        <v/>
      </c>
      <c r="AS2442" s="436">
        <f>IF(OR(NOT(ISNUMBER(C2442)),NOT(ISNUMBER(AB2442))),"",IF(AG2442&lt;&gt;"",AG2442,AB2442)-C2442)</f>
        <v/>
      </c>
      <c r="AT2442" s="280" t="n"/>
      <c r="AU2442" s="281">
        <f>IF($B2442="","",TEXT($A2442,"yyyymmdd")&amp;"_P"&amp;$C2442&amp;"_C"&amp;$F2442&amp;"_"&amp;TRIM(RIGHT(SUBSTITUTE(TRIM(SUBSTITUTE($L2442,CHAR(160)," "))," ",REPT(" ",60)),60))&amp;IF($P2442="","","-"&amp;TRIM(RIGHT(SUBSTITUTE(TRIM(SUBSTITUTE($P2442,CHAR(160)," "))," ",REPT(" ",60)),60)))&amp;IF($T2442="","","-"&amp;TRIM(RIGHT(SUBSTITUTE(TRIM(SUBSTITUTE($T2442,CHAR(160)," "))," ",REPT(" ",60)),60)))&amp;".jpg")</f>
        <v/>
      </c>
    </row>
    <row r="2443" ht="42" customHeight="1">
      <c r="A2443" s="278" t="n">
        <v>39733</v>
      </c>
      <c r="B2443" s="274" t="inlineStr">
        <is>
          <t>Supercheap Auto 1000, 12 October, 2008</t>
        </is>
      </c>
      <c r="C2443" s="274" t="inlineStr">
        <is>
          <t>DNF</t>
        </is>
      </c>
      <c r="D2443" s="274" t="n"/>
      <c r="E2443" s="274" t="n"/>
      <c r="F2443" s="274" t="n">
        <v>33</v>
      </c>
      <c r="G2443" s="274" t="inlineStr">
        <is>
          <t>Garry Rogers Motorsport</t>
        </is>
      </c>
      <c r="H2443" s="274" t="n"/>
      <c r="I2443" s="274" t="inlineStr">
        <is>
          <t>Valvoline, Cummins</t>
        </is>
      </c>
      <c r="J2443" s="274" t="inlineStr">
        <is>
          <t>Holden Commodore VE</t>
        </is>
      </c>
      <c r="K2443" s="274" t="n"/>
      <c r="L2443" s="274" t="inlineStr">
        <is>
          <t>Lee Holdsworth</t>
        </is>
      </c>
      <c r="M2443" s="274" t="inlineStr">
        <is>
          <t>AUS</t>
        </is>
      </c>
      <c r="N2443" s="698">
        <f>_xlfn.LET(_xlpm.d,_xlfn.XLOOKUP(L2443,'[1]Birth Dates'!$A:$A,'[1]Birth Dates'!$B:$B,"",0),IF(_xlpm.d=0,"",_xlpm.d))</f>
        <v/>
      </c>
      <c r="O2443" s="274">
        <f>IF(OR(N2443="",A2443="",NOT(ISNUMBER(N2443)),N2443&gt;A2443),"",DATEDIF(N2443,A2443,"Y")&amp;" years, "&amp;DATEDIF(N2443,A2443,"YM")&amp;" months, "&amp;DATEDIF(N2443,A2443,"MD")&amp;" days")</f>
        <v/>
      </c>
      <c r="P2443" s="274" t="inlineStr">
        <is>
          <t>Michael Caruso</t>
        </is>
      </c>
      <c r="Q2443" s="274" t="inlineStr">
        <is>
          <t>AUS</t>
        </is>
      </c>
      <c r="R2443" s="698">
        <f>_xlfn.LET(_xlpm.d,_xlfn.XLOOKUP(P2443,'[1]Birth Dates'!$A:$A,'[1]Birth Dates'!$B:$B,"",0),IF(_xlpm.d=0,"",_xlpm.d))</f>
        <v/>
      </c>
      <c r="S2443" s="274">
        <f>IF(OR(R2443="",A2443="",NOT(ISNUMBER(R2443)),R2443&gt;A2443),"",DATEDIF(R2443,A2443,"Y")&amp;" years, "&amp;DATEDIF(R2443,A2443,"YM")&amp;" months, "&amp;DATEDIF(R2443,A2443,"MD")&amp;" days")</f>
        <v/>
      </c>
      <c r="T2443" s="274" t="n"/>
      <c r="U2443" s="274" t="n"/>
      <c r="V2443" s="698">
        <f>_xlfn.LET(_xlpm.d,_xlfn.XLOOKUP(T2443,'[1]Birth Dates'!$A:$A,'[1]Birth Dates'!$B:$B,"",0),IF(_xlpm.d=0,"",_xlpm.d))</f>
        <v/>
      </c>
      <c r="W2443" s="274">
        <f>IF(OR(V2443="",A2443="",NOT(ISNUMBER(V2443)),V2443&gt;A2443),"",DATEDIF(V2443,A2443,"Y")&amp;" years, "&amp;DATEDIF(V2443,A2443,"YM")&amp;" months, "&amp;DATEDIF(V2443,A2443,"MD")&amp;" days")</f>
        <v/>
      </c>
      <c r="X2443" s="274" t="n"/>
      <c r="Y2443" s="274" t="n"/>
      <c r="Z2443" s="274" t="n"/>
      <c r="AA2443" s="274" t="n"/>
      <c r="AB2443" s="274" t="n">
        <v>14</v>
      </c>
      <c r="AC2443" s="274" t="n">
        <v>15</v>
      </c>
      <c r="AD2443" s="274" t="n">
        <v>14</v>
      </c>
      <c r="AE2443" s="583" t="inlineStr">
        <is>
          <t>2:07.9968</t>
        </is>
      </c>
      <c r="AF2443" s="418">
        <f>IF(OR(AE2443="",AE2443="",AE2443=0),"",6.213/(AE2443*24))</f>
        <v/>
      </c>
      <c r="AG2443" s="279" t="n"/>
      <c r="AH2443" s="583" t="inlineStr"/>
      <c r="AI2443" s="418">
        <f>IF(OR(AH2443="",AH2443="",AH2443=0),"",6.213/(AH2443*24))</f>
        <v/>
      </c>
      <c r="AJ2443" s="175">
        <f>IF(AND(ISNUMBER(AB2443),ISNUMBER(AG2443)),AB2443-AG2443,"")</f>
        <v/>
      </c>
      <c r="AK2443" s="274" t="inlineStr">
        <is>
          <t>Engine</t>
        </is>
      </c>
      <c r="AL2443" s="274" t="n">
        <v>139</v>
      </c>
      <c r="AM2443" s="713" t="n"/>
      <c r="AN2443" s="671">
        <f>IF(OR(AL2443="",AM2443="",AM2443=0),"",AL2443*6.213/(AM2443*24))</f>
        <v/>
      </c>
      <c r="AO2443" s="477">
        <f>IF(AND(AL2443=AL2442,AM2443&lt;&gt;"",AM2442&lt;&gt;""),AM2443-AM2442,"")</f>
        <v/>
      </c>
      <c r="AP2443" s="274" t="n"/>
      <c r="AQ2443" s="583" t="inlineStr"/>
      <c r="AR2443" s="439">
        <f>IF(OR(AQ2443="",AQ2443="",AQ2443=0),"",6.213/(AQ2443*24))</f>
        <v/>
      </c>
      <c r="AS2443" s="436">
        <f>IF(OR(NOT(ISNUMBER(C2443)),NOT(ISNUMBER(AB2443))),"",IF(AG2443&lt;&gt;"",AG2443,AB2443)-C2443)</f>
        <v/>
      </c>
      <c r="AT2443" s="280" t="n"/>
      <c r="AU2443" s="281">
        <f>IF($B2443="","",TEXT($A2443,"yyyymmdd")&amp;"_P"&amp;$C2443&amp;"_C"&amp;$F2443&amp;"_"&amp;TRIM(RIGHT(SUBSTITUTE(TRIM(SUBSTITUTE($L2443,CHAR(160)," "))," ",REPT(" ",60)),60))&amp;IF($P2443="","","-"&amp;TRIM(RIGHT(SUBSTITUTE(TRIM(SUBSTITUTE($P2443,CHAR(160)," "))," ",REPT(" ",60)),60)))&amp;IF($T2443="","","-"&amp;TRIM(RIGHT(SUBSTITUTE(TRIM(SUBSTITUTE($T2443,CHAR(160)," "))," ",REPT(" ",60)),60)))&amp;".jpg")</f>
        <v/>
      </c>
    </row>
    <row r="2444" ht="42" customHeight="1">
      <c r="A2444" s="278" t="n">
        <v>39733</v>
      </c>
      <c r="B2444" s="274" t="inlineStr">
        <is>
          <t>Supercheap Auto 1000, 12 October, 2008</t>
        </is>
      </c>
      <c r="C2444" s="274" t="inlineStr">
        <is>
          <t>DNF</t>
        </is>
      </c>
      <c r="D2444" s="274" t="n"/>
      <c r="E2444" s="274" t="n"/>
      <c r="F2444" s="274" t="n">
        <v>9</v>
      </c>
      <c r="G2444" s="274" t="inlineStr">
        <is>
          <t>Stone Brothers Racing</t>
        </is>
      </c>
      <c r="H2444" s="274" t="n"/>
      <c r="I2444" s="274" t="inlineStr">
        <is>
          <t>SP Tools</t>
        </is>
      </c>
      <c r="J2444" s="274" t="inlineStr">
        <is>
          <t>Ford Falcon BF</t>
        </is>
      </c>
      <c r="K2444" s="274" t="n"/>
      <c r="L2444" s="274" t="inlineStr">
        <is>
          <t>Shane van Gisbergen</t>
        </is>
      </c>
      <c r="M2444" s="274" t="inlineStr">
        <is>
          <t>NZL</t>
        </is>
      </c>
      <c r="N2444" s="698">
        <f>_xlfn.LET(_xlpm.d,_xlfn.XLOOKUP(L2444,'[1]Birth Dates'!$A:$A,'[1]Birth Dates'!$B:$B,"",0),IF(_xlpm.d=0,"",_xlpm.d))</f>
        <v/>
      </c>
      <c r="O2444" s="274">
        <f>IF(OR(N2444="",A2444="",NOT(ISNUMBER(N2444)),N2444&gt;A2444),"",DATEDIF(N2444,A2444,"Y")&amp;" years, "&amp;DATEDIF(N2444,A2444,"YM")&amp;" months, "&amp;DATEDIF(N2444,A2444,"MD")&amp;" days")</f>
        <v/>
      </c>
      <c r="P2444" s="274" t="inlineStr">
        <is>
          <t>Jonathon Webb</t>
        </is>
      </c>
      <c r="Q2444" s="274" t="inlineStr">
        <is>
          <t>AUS</t>
        </is>
      </c>
      <c r="R2444" s="698">
        <f>_xlfn.LET(_xlpm.d,_xlfn.XLOOKUP(P2444,'[1]Birth Dates'!$A:$A,'[1]Birth Dates'!$B:$B,"",0),IF(_xlpm.d=0,"",_xlpm.d))</f>
        <v/>
      </c>
      <c r="S2444" s="274">
        <f>IF(OR(R2444="",A2444="",NOT(ISNUMBER(R2444)),R2444&gt;A2444),"",DATEDIF(R2444,A2444,"Y")&amp;" years, "&amp;DATEDIF(R2444,A2444,"YM")&amp;" months, "&amp;DATEDIF(R2444,A2444,"MD")&amp;" days")</f>
        <v/>
      </c>
      <c r="T2444" s="274" t="n"/>
      <c r="U2444" s="274" t="n"/>
      <c r="V2444" s="698">
        <f>_xlfn.LET(_xlpm.d,_xlfn.XLOOKUP(T2444,'[1]Birth Dates'!$A:$A,'[1]Birth Dates'!$B:$B,"",0),IF(_xlpm.d=0,"",_xlpm.d))</f>
        <v/>
      </c>
      <c r="W2444" s="274">
        <f>IF(OR(V2444="",A2444="",NOT(ISNUMBER(V2444)),V2444&gt;A2444),"",DATEDIF(V2444,A2444,"Y")&amp;" years, "&amp;DATEDIF(V2444,A2444,"YM")&amp;" months, "&amp;DATEDIF(V2444,A2444,"MD")&amp;" days")</f>
        <v/>
      </c>
      <c r="X2444" s="274" t="n"/>
      <c r="Y2444" s="274" t="n"/>
      <c r="Z2444" s="274" t="n"/>
      <c r="AA2444" s="274" t="n"/>
      <c r="AB2444" s="274" t="n">
        <v>13</v>
      </c>
      <c r="AC2444" s="274" t="n">
        <v>19</v>
      </c>
      <c r="AD2444" s="274" t="n">
        <v>16</v>
      </c>
      <c r="AE2444" s="583" t="inlineStr">
        <is>
          <t>2:07.9627</t>
        </is>
      </c>
      <c r="AF2444" s="418">
        <f>IF(OR(AE2444="",AE2444="",AE2444=0),"",6.213/(AE2444*24))</f>
        <v/>
      </c>
      <c r="AG2444" s="279" t="n"/>
      <c r="AH2444" s="583" t="inlineStr"/>
      <c r="AI2444" s="418">
        <f>IF(OR(AH2444="",AH2444="",AH2444=0),"",6.213/(AH2444*24))</f>
        <v/>
      </c>
      <c r="AJ2444" s="175">
        <f>IF(AND(ISNUMBER(AB2444),ISNUMBER(AG2444)),AB2444-AG2444,"")</f>
        <v/>
      </c>
      <c r="AK2444" s="274" t="inlineStr">
        <is>
          <t>Accident</t>
        </is>
      </c>
      <c r="AL2444" s="274" t="n">
        <v>91</v>
      </c>
      <c r="AM2444" s="713" t="n"/>
      <c r="AN2444" s="671">
        <f>IF(OR(AL2444="",AM2444="",AM2444=0),"",AL2444*6.213/(AM2444*24))</f>
        <v/>
      </c>
      <c r="AO2444" s="477">
        <f>IF(AND(AL2444=AL2443,AM2444&lt;&gt;"",AM2443&lt;&gt;""),AM2444-AM2443,"")</f>
        <v/>
      </c>
      <c r="AP2444" s="274" t="n"/>
      <c r="AQ2444" s="583" t="inlineStr"/>
      <c r="AR2444" s="439">
        <f>IF(OR(AQ2444="",AQ2444="",AQ2444=0),"",6.213/(AQ2444*24))</f>
        <v/>
      </c>
      <c r="AS2444" s="436">
        <f>IF(OR(NOT(ISNUMBER(C2444)),NOT(ISNUMBER(AB2444))),"",IF(AG2444&lt;&gt;"",AG2444,AB2444)-C2444)</f>
        <v/>
      </c>
      <c r="AT2444" s="280" t="n"/>
      <c r="AU2444" s="281">
        <f>IF($B2444="","",TEXT($A2444,"yyyymmdd")&amp;"_P"&amp;$C2444&amp;"_C"&amp;$F2444&amp;"_"&amp;TRIM(RIGHT(SUBSTITUTE(TRIM(SUBSTITUTE($L2444,CHAR(160)," "))," ",REPT(" ",60)),60))&amp;IF($P2444="","","-"&amp;TRIM(RIGHT(SUBSTITUTE(TRIM(SUBSTITUTE($P2444,CHAR(160)," "))," ",REPT(" ",60)),60)))&amp;IF($T2444="","","-"&amp;TRIM(RIGHT(SUBSTITUTE(TRIM(SUBSTITUTE($T2444,CHAR(160)," "))," ",REPT(" ",60)),60)))&amp;".jpg")</f>
        <v/>
      </c>
    </row>
    <row r="2445" ht="42" customHeight="1">
      <c r="A2445" s="278" t="n">
        <v>39733</v>
      </c>
      <c r="B2445" s="274" t="inlineStr">
        <is>
          <t>Supercheap Auto 1000, 12 October, 2008</t>
        </is>
      </c>
      <c r="C2445" s="274" t="inlineStr">
        <is>
          <t>DNF</t>
        </is>
      </c>
      <c r="D2445" s="274" t="n"/>
      <c r="E2445" s="274" t="n"/>
      <c r="F2445" s="274" t="n">
        <v>12</v>
      </c>
      <c r="G2445" s="274" t="inlineStr">
        <is>
          <t>Brad Jones Racing</t>
        </is>
      </c>
      <c r="H2445" s="274" t="n"/>
      <c r="I2445" s="274" t="inlineStr">
        <is>
          <t>BOC Gas and Gear</t>
        </is>
      </c>
      <c r="J2445" s="274" t="inlineStr">
        <is>
          <t>Holden Commodore VE</t>
        </is>
      </c>
      <c r="K2445" s="274" t="n"/>
      <c r="L2445" s="274" t="inlineStr">
        <is>
          <t>Cameron McConville</t>
        </is>
      </c>
      <c r="M2445" s="274" t="inlineStr">
        <is>
          <t>AUS</t>
        </is>
      </c>
      <c r="N2445" s="698">
        <f>_xlfn.LET(_xlpm.d,_xlfn.XLOOKUP(L2445,'[1]Birth Dates'!$A:$A,'[1]Birth Dates'!$B:$B,"",0),IF(_xlpm.d=0,"",_xlpm.d))</f>
        <v/>
      </c>
      <c r="O2445" s="274">
        <f>IF(OR(N2445="",A2445="",NOT(ISNUMBER(N2445)),N2445&gt;A2445),"",DATEDIF(N2445,A2445,"Y")&amp;" years, "&amp;DATEDIF(N2445,A2445,"YM")&amp;" months, "&amp;DATEDIF(N2445,A2445,"MD")&amp;" days")</f>
        <v/>
      </c>
      <c r="P2445" s="274" t="inlineStr">
        <is>
          <t>Andrew Jones</t>
        </is>
      </c>
      <c r="Q2445" s="274" t="inlineStr">
        <is>
          <t>AUS</t>
        </is>
      </c>
      <c r="R2445" s="698">
        <f>_xlfn.LET(_xlpm.d,_xlfn.XLOOKUP(P2445,'[1]Birth Dates'!$A:$A,'[1]Birth Dates'!$B:$B,"",0),IF(_xlpm.d=0,"",_xlpm.d))</f>
        <v/>
      </c>
      <c r="S2445" s="274">
        <f>IF(OR(R2445="",A2445="",NOT(ISNUMBER(R2445)),R2445&gt;A2445),"",DATEDIF(R2445,A2445,"Y")&amp;" years, "&amp;DATEDIF(R2445,A2445,"YM")&amp;" months, "&amp;DATEDIF(R2445,A2445,"MD")&amp;" days")</f>
        <v/>
      </c>
      <c r="T2445" s="274" t="n"/>
      <c r="U2445" s="274" t="n"/>
      <c r="V2445" s="698">
        <f>_xlfn.LET(_xlpm.d,_xlfn.XLOOKUP(T2445,'[1]Birth Dates'!$A:$A,'[1]Birth Dates'!$B:$B,"",0),IF(_xlpm.d=0,"",_xlpm.d))</f>
        <v/>
      </c>
      <c r="W2445" s="274">
        <f>IF(OR(V2445="",A2445="",NOT(ISNUMBER(V2445)),V2445&gt;A2445),"",DATEDIF(V2445,A2445,"Y")&amp;" years, "&amp;DATEDIF(V2445,A2445,"YM")&amp;" months, "&amp;DATEDIF(V2445,A2445,"MD")&amp;" days")</f>
        <v/>
      </c>
      <c r="X2445" s="274" t="n"/>
      <c r="Y2445" s="274" t="n"/>
      <c r="Z2445" s="274" t="n"/>
      <c r="AA2445" s="274" t="n"/>
      <c r="AB2445" s="274" t="n">
        <v>16</v>
      </c>
      <c r="AC2445" s="274" t="n">
        <v>19</v>
      </c>
      <c r="AD2445" s="274" t="n">
        <v>17</v>
      </c>
      <c r="AE2445" s="583" t="inlineStr">
        <is>
          <t>2:08.1141</t>
        </is>
      </c>
      <c r="AF2445" s="418">
        <f>IF(OR(AE2445="",AE2445="",AE2445=0),"",6.213/(AE2445*24))</f>
        <v/>
      </c>
      <c r="AG2445" s="279" t="n"/>
      <c r="AH2445" s="583" t="inlineStr"/>
      <c r="AI2445" s="418">
        <f>IF(OR(AH2445="",AH2445="",AH2445=0),"",6.213/(AH2445*24))</f>
        <v/>
      </c>
      <c r="AJ2445" s="175">
        <f>IF(AND(ISNUMBER(AB2445),ISNUMBER(AG2445)),AB2445-AG2445,"")</f>
        <v/>
      </c>
      <c r="AK2445" s="274" t="inlineStr">
        <is>
          <t>Accident</t>
        </is>
      </c>
      <c r="AL2445" s="274" t="n">
        <v>40</v>
      </c>
      <c r="AM2445" s="713" t="n"/>
      <c r="AN2445" s="671">
        <f>IF(OR(AL2445="",AM2445="",AM2445=0),"",AL2445*6.213/(AM2445*24))</f>
        <v/>
      </c>
      <c r="AO2445" s="477">
        <f>IF(AND(AL2445=AL2444,AM2445&lt;&gt;"",AM2444&lt;&gt;""),AM2445-AM2444,"")</f>
        <v/>
      </c>
      <c r="AP2445" s="274" t="n"/>
      <c r="AQ2445" s="583" t="inlineStr"/>
      <c r="AR2445" s="439">
        <f>IF(OR(AQ2445="",AQ2445="",AQ2445=0),"",6.213/(AQ2445*24))</f>
        <v/>
      </c>
      <c r="AS2445" s="436">
        <f>IF(OR(NOT(ISNUMBER(C2445)),NOT(ISNUMBER(AB2445))),"",IF(AG2445&lt;&gt;"",AG2445,AB2445)-C2445)</f>
        <v/>
      </c>
      <c r="AT2445" s="280" t="n"/>
      <c r="AU2445" s="281">
        <f>IF($B2445="","",TEXT($A2445,"yyyymmdd")&amp;"_P"&amp;$C2445&amp;"_C"&amp;$F2445&amp;"_"&amp;TRIM(RIGHT(SUBSTITUTE(TRIM(SUBSTITUTE($L2445,CHAR(160)," "))," ",REPT(" ",60)),60))&amp;IF($P2445="","","-"&amp;TRIM(RIGHT(SUBSTITUTE(TRIM(SUBSTITUTE($P2445,CHAR(160)," "))," ",REPT(" ",60)),60)))&amp;IF($T2445="","","-"&amp;TRIM(RIGHT(SUBSTITUTE(TRIM(SUBSTITUTE($T2445,CHAR(160)," "))," ",REPT(" ",60)),60)))&amp;".jpg")</f>
        <v/>
      </c>
    </row>
    <row r="2446" ht="42" customHeight="1">
      <c r="A2446" s="278" t="n">
        <v>39733</v>
      </c>
      <c r="B2446" s="274" t="inlineStr">
        <is>
          <t>Supercheap Auto 1000, 12 October, 2008</t>
        </is>
      </c>
      <c r="C2446" s="274" t="inlineStr">
        <is>
          <t>DNF</t>
        </is>
      </c>
      <c r="D2446" s="274" t="n"/>
      <c r="E2446" s="274" t="n"/>
      <c r="F2446" s="305" t="inlineStr">
        <is>
          <t>021</t>
        </is>
      </c>
      <c r="G2446" s="274" t="inlineStr">
        <is>
          <t>Team Kiwi Racing</t>
        </is>
      </c>
      <c r="H2446" s="274" t="n"/>
      <c r="I2446" s="274" t="inlineStr">
        <is>
          <t>Makita</t>
        </is>
      </c>
      <c r="J2446" s="274" t="inlineStr">
        <is>
          <t>Ford Falcon BF</t>
        </is>
      </c>
      <c r="K2446" s="274" t="n"/>
      <c r="L2446" s="274" t="inlineStr">
        <is>
          <t>Kayne Scott</t>
        </is>
      </c>
      <c r="M2446" s="274" t="inlineStr">
        <is>
          <t>AUS</t>
        </is>
      </c>
      <c r="N2446" s="698">
        <f>_xlfn.LET(_xlpm.d,_xlfn.XLOOKUP(L2446,'[1]Birth Dates'!$A:$A,'[1]Birth Dates'!$B:$B,"",0),IF(_xlpm.d=0,"",_xlpm.d))</f>
        <v/>
      </c>
      <c r="O2446" s="274">
        <f>IF(OR(N2446="",A2446="",NOT(ISNUMBER(N2446)),N2446&gt;A2446),"",DATEDIF(N2446,A2446,"Y")&amp;" years, "&amp;DATEDIF(N2446,A2446,"YM")&amp;" months, "&amp;DATEDIF(N2446,A2446,"MD")&amp;" days")</f>
        <v/>
      </c>
      <c r="P2446" s="274" t="inlineStr">
        <is>
          <t>Chris Pither</t>
        </is>
      </c>
      <c r="Q2446" s="274" t="inlineStr">
        <is>
          <t>NZL</t>
        </is>
      </c>
      <c r="R2446" s="698">
        <f>_xlfn.LET(_xlpm.d,_xlfn.XLOOKUP(P2446,'[1]Birth Dates'!$A:$A,'[1]Birth Dates'!$B:$B,"",0),IF(_xlpm.d=0,"",_xlpm.d))</f>
        <v/>
      </c>
      <c r="S2446" s="274">
        <f>IF(OR(R2446="",A2446="",NOT(ISNUMBER(R2446)),R2446&gt;A2446),"",DATEDIF(R2446,A2446,"Y")&amp;" years, "&amp;DATEDIF(R2446,A2446,"YM")&amp;" months, "&amp;DATEDIF(R2446,A2446,"MD")&amp;" days")</f>
        <v/>
      </c>
      <c r="T2446" s="274" t="n"/>
      <c r="U2446" s="274" t="n"/>
      <c r="V2446" s="698">
        <f>_xlfn.LET(_xlpm.d,_xlfn.XLOOKUP(T2446,'[1]Birth Dates'!$A:$A,'[1]Birth Dates'!$B:$B,"",0),IF(_xlpm.d=0,"",_xlpm.d))</f>
        <v/>
      </c>
      <c r="W2446" s="274">
        <f>IF(OR(V2446="",A2446="",NOT(ISNUMBER(V2446)),V2446&gt;A2446),"",DATEDIF(V2446,A2446,"Y")&amp;" years, "&amp;DATEDIF(V2446,A2446,"YM")&amp;" months, "&amp;DATEDIF(V2446,A2446,"MD")&amp;" days")</f>
        <v/>
      </c>
      <c r="X2446" s="274" t="n"/>
      <c r="Y2446" s="274" t="n"/>
      <c r="Z2446" s="274" t="n"/>
      <c r="AA2446" s="274" t="n"/>
      <c r="AB2446" s="274" t="n">
        <v>28</v>
      </c>
      <c r="AC2446" s="274" t="n"/>
      <c r="AD2446" s="274" t="n"/>
      <c r="AE2446" s="583" t="inlineStr"/>
      <c r="AF2446" s="418">
        <f>IF(OR(AE2446="",AE2446="",AE2446=0),"",6.213/(AE2446*24))</f>
        <v/>
      </c>
      <c r="AG2446" s="279" t="n"/>
      <c r="AH2446" s="583" t="inlineStr"/>
      <c r="AI2446" s="418">
        <f>IF(OR(AH2446="",AH2446="",AH2446=0),"",6.213/(AH2446*24))</f>
        <v/>
      </c>
      <c r="AJ2446" s="175">
        <f>IF(AND(ISNUMBER(AB2446),ISNUMBER(AG2446)),AB2446-AG2446,"")</f>
        <v/>
      </c>
      <c r="AK2446" s="274" t="inlineStr">
        <is>
          <t>Differential</t>
        </is>
      </c>
      <c r="AL2446" s="274" t="n">
        <v>8</v>
      </c>
      <c r="AM2446" s="713" t="n"/>
      <c r="AN2446" s="671">
        <f>IF(OR(AL2446="",AM2446="",AM2446=0),"",AL2446*6.213/(AM2446*24))</f>
        <v/>
      </c>
      <c r="AO2446" s="477">
        <f>IF(AND(AL2446=AL2445,AM2446&lt;&gt;"",AM2445&lt;&gt;""),AM2446-AM2445,"")</f>
        <v/>
      </c>
      <c r="AP2446" s="274" t="n"/>
      <c r="AQ2446" s="583" t="inlineStr"/>
      <c r="AR2446" s="439">
        <f>IF(OR(AQ2446="",AQ2446="",AQ2446=0),"",6.213/(AQ2446*24))</f>
        <v/>
      </c>
      <c r="AS2446" s="436">
        <f>IF(OR(NOT(ISNUMBER(C2446)),NOT(ISNUMBER(AB2446))),"",IF(AG2446&lt;&gt;"",AG2446,AB2446)-C2446)</f>
        <v/>
      </c>
      <c r="AT2446" s="280" t="n"/>
      <c r="AU2446" s="281">
        <f>IF($B2446="","",TEXT($A2446,"yyyymmdd")&amp;"_P"&amp;$C2446&amp;"_C"&amp;$F2446&amp;"_"&amp;TRIM(RIGHT(SUBSTITUTE(TRIM(SUBSTITUTE($L2446,CHAR(160)," "))," ",REPT(" ",60)),60))&amp;IF($P2446="","","-"&amp;TRIM(RIGHT(SUBSTITUTE(TRIM(SUBSTITUTE($P2446,CHAR(160)," "))," ",REPT(" ",60)),60)))&amp;IF($T2446="","","-"&amp;TRIM(RIGHT(SUBSTITUTE(TRIM(SUBSTITUTE($T2446,CHAR(160)," "))," ",REPT(" ",60)),60)))&amp;".jpg")</f>
        <v/>
      </c>
    </row>
    <row r="2447" ht="42" customHeight="1">
      <c r="A2447" s="278" t="n">
        <v>39733</v>
      </c>
      <c r="B2447" s="274" t="inlineStr">
        <is>
          <t>Supercheap Auto 1000, 12 October, 2008</t>
        </is>
      </c>
      <c r="C2447" s="274" t="inlineStr">
        <is>
          <t>DNS</t>
        </is>
      </c>
      <c r="D2447" s="274" t="n"/>
      <c r="E2447" s="274" t="n"/>
      <c r="F2447" s="274" t="n">
        <v>15</v>
      </c>
      <c r="G2447" s="274" t="inlineStr">
        <is>
          <t>HSV Dealer Team</t>
        </is>
      </c>
      <c r="H2447" s="274" t="n"/>
      <c r="I2447" s="274" t="inlineStr">
        <is>
          <t>Toll</t>
        </is>
      </c>
      <c r="J2447" s="274" t="inlineStr">
        <is>
          <t>Holden Commodore VE</t>
        </is>
      </c>
      <c r="K2447" s="274" t="n"/>
      <c r="L2447" s="274" t="inlineStr">
        <is>
          <t>Rick Kelly</t>
        </is>
      </c>
      <c r="M2447" s="274" t="inlineStr">
        <is>
          <t>AUS</t>
        </is>
      </c>
      <c r="N2447" s="698">
        <f>_xlfn.LET(_xlpm.d,_xlfn.XLOOKUP(L2447,'[1]Birth Dates'!$A:$A,'[1]Birth Dates'!$B:$B,"",0),IF(_xlpm.d=0,"",_xlpm.d))</f>
        <v/>
      </c>
      <c r="O2447" s="274">
        <f>IF(OR(N2447="",A2447="",NOT(ISNUMBER(N2447)),N2447&gt;A2447),"",DATEDIF(N2447,A2447,"Y")&amp;" years, "&amp;DATEDIF(N2447,A2447,"YM")&amp;" months, "&amp;DATEDIF(N2447,A2447,"MD")&amp;" days")</f>
        <v/>
      </c>
      <c r="P2447" s="274" t="inlineStr">
        <is>
          <t>Paul Radisich</t>
        </is>
      </c>
      <c r="Q2447" s="274" t="inlineStr">
        <is>
          <t>NZL</t>
        </is>
      </c>
      <c r="R2447" s="698">
        <f>_xlfn.LET(_xlpm.d,_xlfn.XLOOKUP(P2447,'[1]Birth Dates'!$A:$A,'[1]Birth Dates'!$B:$B,"",0),IF(_xlpm.d=0,"",_xlpm.d))</f>
        <v/>
      </c>
      <c r="S2447" s="274">
        <f>IF(OR(R2447="",A2447="",NOT(ISNUMBER(R2447)),R2447&gt;A2447),"",DATEDIF(R2447,A2447,"Y")&amp;" years, "&amp;DATEDIF(R2447,A2447,"YM")&amp;" months, "&amp;DATEDIF(R2447,A2447,"MD")&amp;" days")</f>
        <v/>
      </c>
      <c r="T2447" s="274" t="n"/>
      <c r="U2447" s="274" t="n"/>
      <c r="V2447" s="698">
        <f>_xlfn.LET(_xlpm.d,_xlfn.XLOOKUP(T2447,'[1]Birth Dates'!$A:$A,'[1]Birth Dates'!$B:$B,"",0),IF(_xlpm.d=0,"",_xlpm.d))</f>
        <v/>
      </c>
      <c r="W2447" s="274">
        <f>IF(OR(V2447="",A2447="",NOT(ISNUMBER(V2447)),V2447&gt;A2447),"",DATEDIF(V2447,A2447,"Y")&amp;" years, "&amp;DATEDIF(V2447,A2447,"YM")&amp;" months, "&amp;DATEDIF(V2447,A2447,"MD")&amp;" days")</f>
        <v/>
      </c>
      <c r="X2447" s="274" t="n"/>
      <c r="Y2447" s="274" t="n"/>
      <c r="Z2447" s="274" t="n"/>
      <c r="AA2447" s="274" t="n"/>
      <c r="AB2447" s="274" t="n">
        <v>6</v>
      </c>
      <c r="AC2447" s="274" t="n">
        <v>18</v>
      </c>
      <c r="AD2447" s="274" t="n">
        <v>12</v>
      </c>
      <c r="AE2447" s="583" t="inlineStr">
        <is>
          <t>2:07.4401</t>
        </is>
      </c>
      <c r="AF2447" s="418">
        <f>IF(OR(AE2447="",AE2447="",AE2447=0),"",6.213/(AE2447*24))</f>
        <v/>
      </c>
      <c r="AG2447" s="279" t="n"/>
      <c r="AH2447" s="583" t="inlineStr"/>
      <c r="AI2447" s="418">
        <f>IF(OR(AH2447="",AH2447="",AH2447=0),"",6.213/(AH2447*24))</f>
        <v/>
      </c>
      <c r="AJ2447" s="175">
        <f>IF(AND(ISNUMBER(AB2447),ISNUMBER(AG2447)),AB2447-AG2447,"")</f>
        <v/>
      </c>
      <c r="AK2447" s="274" t="inlineStr">
        <is>
          <t>Withdrawn</t>
        </is>
      </c>
      <c r="AL2447" s="274" t="inlineStr">
        <is>
          <t>-</t>
        </is>
      </c>
      <c r="AM2447" s="713" t="n"/>
      <c r="AN2447" s="671">
        <f>IF(OR(AL2447="",AM2447="",AM2447=0),"",AL2447*6.213/(AM2447*24))</f>
        <v/>
      </c>
      <c r="AO2447" s="477">
        <f>IF(AND(AL2447=AL2446,AM2447&lt;&gt;"",AM2446&lt;&gt;""),AM2447-AM2446,"")</f>
        <v/>
      </c>
      <c r="AP2447" s="274" t="n"/>
      <c r="AQ2447" s="583" t="inlineStr"/>
      <c r="AR2447" s="439">
        <f>IF(OR(AQ2447="",AQ2447="",AQ2447=0),"",6.213/(AQ2447*24))</f>
        <v/>
      </c>
      <c r="AS2447" s="436">
        <f>IF(OR(NOT(ISNUMBER(C2447)),NOT(ISNUMBER(AB2447))),"",IF(AG2447&lt;&gt;"",AG2447,AB2447)-C2447)</f>
        <v/>
      </c>
      <c r="AT2447" s="280" t="n"/>
      <c r="AU2447" s="281">
        <f>IF($B2447="","",TEXT($A2447,"yyyymmdd")&amp;"_P"&amp;$C2447&amp;"_C"&amp;$F2447&amp;"_"&amp;TRIM(RIGHT(SUBSTITUTE(TRIM(SUBSTITUTE($L2447,CHAR(160)," "))," ",REPT(" ",60)),60))&amp;IF($P2447="","","-"&amp;TRIM(RIGHT(SUBSTITUTE(TRIM(SUBSTITUTE($P2447,CHAR(160)," "))," ",REPT(" ",60)),60)))&amp;IF($T2447="","","-"&amp;TRIM(RIGHT(SUBSTITUTE(TRIM(SUBSTITUTE($T2447,CHAR(160)," "))," ",REPT(" ",60)),60)))&amp;".jpg")</f>
        <v/>
      </c>
    </row>
    <row r="2448" ht="42" customHeight="1">
      <c r="A2448" s="278" t="n">
        <v>39733</v>
      </c>
      <c r="B2448" s="274" t="inlineStr">
        <is>
          <t>Supercheap Auto 1000, 12 October, 2008</t>
        </is>
      </c>
      <c r="C2448" s="274" t="inlineStr">
        <is>
          <t>DNQ</t>
        </is>
      </c>
      <c r="D2448" s="274" t="n"/>
      <c r="E2448" s="274" t="n"/>
      <c r="F2448" s="274" t="n">
        <v>50</v>
      </c>
      <c r="G2448" s="274" t="inlineStr">
        <is>
          <t>Paul Weel Racing</t>
        </is>
      </c>
      <c r="H2448" s="274" t="n"/>
      <c r="I2448" s="274" t="inlineStr">
        <is>
          <t>PWR Performance Products</t>
        </is>
      </c>
      <c r="J2448" s="274" t="inlineStr">
        <is>
          <t>Holden Commodore VE</t>
        </is>
      </c>
      <c r="K2448" s="274" t="n"/>
      <c r="L2448" s="274" t="inlineStr">
        <is>
          <t>Andrew Thompson</t>
        </is>
      </c>
      <c r="M2448" s="274" t="inlineStr">
        <is>
          <t>AUS</t>
        </is>
      </c>
      <c r="N2448" s="698">
        <f>_xlfn.LET(_xlpm.d,_xlfn.XLOOKUP(L2448,'[1]Birth Dates'!$A:$A,'[1]Birth Dates'!$B:$B,"",0),IF(_xlpm.d=0,"",_xlpm.d))</f>
        <v/>
      </c>
      <c r="O2448" s="274">
        <f>IF(OR(N2448="",A2448="",NOT(ISNUMBER(N2448)),N2448&gt;A2448),"",DATEDIF(N2448,A2448,"Y")&amp;" years, "&amp;DATEDIF(N2448,A2448,"YM")&amp;" months, "&amp;DATEDIF(N2448,A2448,"MD")&amp;" days")</f>
        <v/>
      </c>
      <c r="P2448" s="274" t="inlineStr">
        <is>
          <t>Paul Weel</t>
        </is>
      </c>
      <c r="Q2448" s="274" t="inlineStr">
        <is>
          <t>AUS</t>
        </is>
      </c>
      <c r="R2448" s="698">
        <f>_xlfn.LET(_xlpm.d,_xlfn.XLOOKUP(P2448,'[1]Birth Dates'!$A:$A,'[1]Birth Dates'!$B:$B,"",0),IF(_xlpm.d=0,"",_xlpm.d))</f>
        <v/>
      </c>
      <c r="S2448" s="274">
        <f>IF(OR(R2448="",A2448="",NOT(ISNUMBER(R2448)),R2448&gt;A2448),"",DATEDIF(R2448,A2448,"Y")&amp;" years, "&amp;DATEDIF(R2448,A2448,"YM")&amp;" months, "&amp;DATEDIF(R2448,A2448,"MD")&amp;" days")</f>
        <v/>
      </c>
      <c r="T2448" s="274" t="n"/>
      <c r="U2448" s="274" t="n"/>
      <c r="V2448" s="698">
        <f>_xlfn.LET(_xlpm.d,_xlfn.XLOOKUP(T2448,'[1]Birth Dates'!$A:$A,'[1]Birth Dates'!$B:$B,"",0),IF(_xlpm.d=0,"",_xlpm.d))</f>
        <v/>
      </c>
      <c r="W2448" s="274">
        <f>IF(OR(V2448="",A2448="",NOT(ISNUMBER(V2448)),V2448&gt;A2448),"",DATEDIF(V2448,A2448,"Y")&amp;" years, "&amp;DATEDIF(V2448,A2448,"YM")&amp;" months, "&amp;DATEDIF(V2448,A2448,"MD")&amp;" days")</f>
        <v/>
      </c>
      <c r="X2448" s="274" t="n"/>
      <c r="Y2448" s="274" t="n"/>
      <c r="Z2448" s="274" t="n"/>
      <c r="AA2448" s="274" t="n"/>
      <c r="AB2448" s="274" t="n"/>
      <c r="AC2448" s="274" t="n"/>
      <c r="AD2448" s="274" t="n"/>
      <c r="AE2448" s="583" t="inlineStr"/>
      <c r="AF2448" s="418">
        <f>IF(OR(AE2448="",AE2448="",AE2448=0),"",6.213/(AE2448*24))</f>
        <v/>
      </c>
      <c r="AG2448" s="279" t="n"/>
      <c r="AH2448" s="583" t="inlineStr"/>
      <c r="AI2448" s="418">
        <f>IF(OR(AH2448="",AH2448="",AH2448=0),"",6.213/(AH2448*24))</f>
        <v/>
      </c>
      <c r="AJ2448" s="175">
        <f>IF(AND(ISNUMBER(AB2448),ISNUMBER(AG2448)),AB2448-AG2448,"")</f>
        <v/>
      </c>
      <c r="AK2448" s="274" t="inlineStr">
        <is>
          <t>Withdrawn</t>
        </is>
      </c>
      <c r="AL2448" s="274" t="inlineStr">
        <is>
          <t>-</t>
        </is>
      </c>
      <c r="AM2448" s="713" t="n"/>
      <c r="AN2448" s="671">
        <f>IF(OR(AL2448="",AM2448="",AM2448=0),"",AL2448*6.213/(AM2448*24))</f>
        <v/>
      </c>
      <c r="AO2448" s="477">
        <f>IF(AND(AL2448=AL2447,AM2448&lt;&gt;"",AM2447&lt;&gt;""),AM2448-AM2447,"")</f>
        <v/>
      </c>
      <c r="AP2448" s="274" t="n"/>
      <c r="AQ2448" s="583" t="inlineStr"/>
      <c r="AR2448" s="439">
        <f>IF(OR(AQ2448="",AQ2448="",AQ2448=0),"",6.213/(AQ2448*24))</f>
        <v/>
      </c>
      <c r="AS2448" s="436">
        <f>IF(OR(NOT(ISNUMBER(C2448)),NOT(ISNUMBER(AB2448))),"",IF(AG2448&lt;&gt;"",AG2448,AB2448)-C2448)</f>
        <v/>
      </c>
      <c r="AT2448" s="280" t="n"/>
      <c r="AU2448" s="281">
        <f>IF($B2448="","",TEXT($A2448,"yyyymmdd")&amp;"_P"&amp;$C2448&amp;"_C"&amp;$F2448&amp;"_"&amp;TRIM(RIGHT(SUBSTITUTE(TRIM(SUBSTITUTE($L2448,CHAR(160)," "))," ",REPT(" ",60)),60))&amp;IF($P2448="","","-"&amp;TRIM(RIGHT(SUBSTITUTE(TRIM(SUBSTITUTE($P2448,CHAR(160)," "))," ",REPT(" ",60)),60)))&amp;IF($T2448="","","-"&amp;TRIM(RIGHT(SUBSTITUTE(TRIM(SUBSTITUTE($T2448,CHAR(160)," "))," ",REPT(" ",60)),60)))&amp;".jpg")</f>
        <v/>
      </c>
    </row>
    <row r="2449" ht="42" customFormat="1" customHeight="1" s="240">
      <c r="A2449" s="282" t="n">
        <v>40097</v>
      </c>
      <c r="B2449" s="283" t="inlineStr">
        <is>
          <t>Supercheap Auto 1000, 11 October, 2009</t>
        </is>
      </c>
      <c r="C2449" s="283" t="n">
        <v>1</v>
      </c>
      <c r="D2449" s="283" t="n"/>
      <c r="E2449" s="283" t="n"/>
      <c r="F2449" s="283" t="n">
        <v>2</v>
      </c>
      <c r="G2449" s="283" t="inlineStr">
        <is>
          <t>Holden Racing Team</t>
        </is>
      </c>
      <c r="H2449" s="283" t="n"/>
      <c r="I2449" s="283" t="inlineStr">
        <is>
          <t>Holden, Toll</t>
        </is>
      </c>
      <c r="J2449" s="283" t="inlineStr">
        <is>
          <t>Holden Commodore VE</t>
        </is>
      </c>
      <c r="K2449" s="283" t="n"/>
      <c r="L2449" s="283" t="inlineStr">
        <is>
          <t>Garth Tander</t>
        </is>
      </c>
      <c r="M2449" s="283" t="inlineStr">
        <is>
          <t>AUS</t>
        </is>
      </c>
      <c r="N2449" s="699">
        <f>_xlfn.LET(_xlpm.d,_xlfn.XLOOKUP(L2449,'[1]Birth Dates'!$A:$A,'[1]Birth Dates'!$B:$B,"",0),IF(_xlpm.d=0,"",_xlpm.d))</f>
        <v/>
      </c>
      <c r="O2449" s="284">
        <f>IF(OR(N2449="",A2449="",NOT(ISNUMBER(N2449)),N2449&gt;A2449),"",DATEDIF(N2449,A2449,"Y")&amp;" years, "&amp;DATEDIF(N2449,A2449,"YM")&amp;" months, "&amp;DATEDIF(N2449,A2449,"MD")&amp;" days")</f>
        <v/>
      </c>
      <c r="P2449" s="283" t="inlineStr">
        <is>
          <t>Will Davison</t>
        </is>
      </c>
      <c r="Q2449" s="283" t="inlineStr">
        <is>
          <t>AUS</t>
        </is>
      </c>
      <c r="R2449" s="699">
        <f>_xlfn.LET(_xlpm.d,_xlfn.XLOOKUP(P2449,'[1]Birth Dates'!$A:$A,'[1]Birth Dates'!$B:$B,"",0),IF(_xlpm.d=0,"",_xlpm.d))</f>
        <v/>
      </c>
      <c r="S2449" s="284">
        <f>IF(OR(R2449="",A2449="",NOT(ISNUMBER(R2449)),R2449&gt;A2449),"",DATEDIF(R2449,A2449,"Y")&amp;" years, "&amp;DATEDIF(R2449,A2449,"YM")&amp;" months, "&amp;DATEDIF(R2449,A2449,"MD")&amp;" days")</f>
        <v/>
      </c>
      <c r="T2449" s="283" t="n"/>
      <c r="U2449" s="283" t="n"/>
      <c r="V2449" s="699">
        <f>_xlfn.LET(_xlpm.d,_xlfn.XLOOKUP(T2449,'[1]Birth Dates'!$A:$A,'[1]Birth Dates'!$B:$B,"",0),IF(_xlpm.d=0,"",_xlpm.d))</f>
        <v/>
      </c>
      <c r="W2449" s="284">
        <f>IF(OR(V2449="",A2449="",NOT(ISNUMBER(V2449)),V2449&gt;A2449),"",DATEDIF(V2449,A2449,"Y")&amp;" years, "&amp;DATEDIF(V2449,A2449,"YM")&amp;" months, "&amp;DATEDIF(V2449,A2449,"MD")&amp;" days")</f>
        <v/>
      </c>
      <c r="X2449" s="284" t="n"/>
      <c r="Y2449" s="284" t="n"/>
      <c r="Z2449" s="284" t="n"/>
      <c r="AA2449" s="284" t="n"/>
      <c r="AB2449" s="283" t="n">
        <v>1</v>
      </c>
      <c r="AC2449" s="283" t="n"/>
      <c r="AD2449" s="283" t="n"/>
      <c r="AE2449" s="584" t="inlineStr"/>
      <c r="AF2449" s="418">
        <f>IF(OR(AE2449="",AE2449="",AE2449=0),"",6.213/(AE2449*24))</f>
        <v/>
      </c>
      <c r="AG2449" s="285" t="n"/>
      <c r="AH2449" s="584" t="inlineStr"/>
      <c r="AI2449" s="418">
        <f>IF(OR(AH2449="",AH2449="",AH2449=0),"",6.213/(AH2449*24))</f>
        <v/>
      </c>
      <c r="AJ2449" s="175">
        <f>IF(AND(ISNUMBER(AB2449),ISNUMBER(AG2449)),AB2449-AG2449,"")</f>
        <v/>
      </c>
      <c r="AK2449" s="283" t="n"/>
      <c r="AL2449" s="283" t="n">
        <v>161</v>
      </c>
      <c r="AM2449" s="714" t="n">
        <v>0.2778065740740741</v>
      </c>
      <c r="AN2449" s="671">
        <f>IF(OR(AL2449="",AM2449="",AM2449=0),"",AL2449*6.213/(AM2449*24))</f>
        <v/>
      </c>
      <c r="AO2449" s="477">
        <f>IF(AND(AL2449=AL2448,AM2449&lt;&gt;"",AM2448&lt;&gt;""),AM2449-AM2448,"")</f>
        <v/>
      </c>
      <c r="AP2449" s="283" t="n"/>
      <c r="AQ2449" s="584" t="inlineStr"/>
      <c r="AR2449" s="439">
        <f>IF(OR(AQ2449="",AQ2449="",AQ2449=0),"",6.213/(AQ2449*24))</f>
        <v/>
      </c>
      <c r="AS2449" s="436">
        <f>IF(OR(NOT(ISNUMBER(C2449)),NOT(ISNUMBER(AB2449))),"",IF(AG2449&lt;&gt;"",AG2449,AB2449)-C2449)</f>
        <v/>
      </c>
      <c r="AT2449" s="286" t="n"/>
      <c r="AU2449" s="287">
        <f>IF($B2449="","",TEXT($A2449,"yyyymmdd")&amp;"_P"&amp;$C2449&amp;"_C"&amp;$F2449&amp;"_"&amp;TRIM(RIGHT(SUBSTITUTE(TRIM(SUBSTITUTE($L2449,CHAR(160)," "))," ",REPT(" ",60)),60))&amp;IF($P2449="","","-"&amp;TRIM(RIGHT(SUBSTITUTE(TRIM(SUBSTITUTE($P2449,CHAR(160)," "))," ",REPT(" ",60)),60)))&amp;IF($T2449="","","-"&amp;TRIM(RIGHT(SUBSTITUTE(TRIM(SUBSTITUTE($T2449,CHAR(160)," "))," ",REPT(" ",60)),60)))&amp;".jpg")</f>
        <v/>
      </c>
    </row>
    <row r="2450" ht="42" customHeight="1">
      <c r="A2450" s="288" t="n">
        <v>40097</v>
      </c>
      <c r="B2450" s="284" t="inlineStr">
        <is>
          <t>Supercheap Auto 1000, 11 October, 2009</t>
        </is>
      </c>
      <c r="C2450" s="284" t="n">
        <v>2</v>
      </c>
      <c r="D2450" s="284" t="n"/>
      <c r="E2450" s="284" t="n"/>
      <c r="F2450" s="284" t="n">
        <v>8</v>
      </c>
      <c r="G2450" s="284" t="inlineStr">
        <is>
          <t>Brad Jones Racing</t>
        </is>
      </c>
      <c r="H2450" s="284" t="n"/>
      <c r="I2450" s="284" t="inlineStr">
        <is>
          <t>BOC Gas and Gear</t>
        </is>
      </c>
      <c r="J2450" s="284" t="inlineStr">
        <is>
          <t>Holden Commodore VE</t>
        </is>
      </c>
      <c r="K2450" s="284" t="n"/>
      <c r="L2450" s="284" t="inlineStr">
        <is>
          <t>Jason Richards</t>
        </is>
      </c>
      <c r="M2450" s="284" t="inlineStr">
        <is>
          <t>NZL</t>
        </is>
      </c>
      <c r="N2450" s="699">
        <f>_xlfn.LET(_xlpm.d,_xlfn.XLOOKUP(L2450,'[1]Birth Dates'!$A:$A,'[1]Birth Dates'!$B:$B,"",0),IF(_xlpm.d=0,"",_xlpm.d))</f>
        <v/>
      </c>
      <c r="O2450" s="284">
        <f>IF(OR(N2450="",A2450="",NOT(ISNUMBER(N2450)),N2450&gt;A2450),"",DATEDIF(N2450,A2450,"Y")&amp;" years, "&amp;DATEDIF(N2450,A2450,"YM")&amp;" months, "&amp;DATEDIF(N2450,A2450,"MD")&amp;" days")</f>
        <v/>
      </c>
      <c r="P2450" s="284" t="inlineStr">
        <is>
          <t>Cameron McConville</t>
        </is>
      </c>
      <c r="Q2450" s="284" t="inlineStr">
        <is>
          <t>AUS</t>
        </is>
      </c>
      <c r="R2450" s="699">
        <f>_xlfn.LET(_xlpm.d,_xlfn.XLOOKUP(P2450,'[1]Birth Dates'!$A:$A,'[1]Birth Dates'!$B:$B,"",0),IF(_xlpm.d=0,"",_xlpm.d))</f>
        <v/>
      </c>
      <c r="S2450" s="284">
        <f>IF(OR(R2450="",A2450="",NOT(ISNUMBER(R2450)),R2450&gt;A2450),"",DATEDIF(R2450,A2450,"Y")&amp;" years, "&amp;DATEDIF(R2450,A2450,"YM")&amp;" months, "&amp;DATEDIF(R2450,A2450,"MD")&amp;" days")</f>
        <v/>
      </c>
      <c r="T2450" s="284" t="n"/>
      <c r="U2450" s="284" t="n"/>
      <c r="V2450" s="699">
        <f>_xlfn.LET(_xlpm.d,_xlfn.XLOOKUP(T2450,'[1]Birth Dates'!$A:$A,'[1]Birth Dates'!$B:$B,"",0),IF(_xlpm.d=0,"",_xlpm.d))</f>
        <v/>
      </c>
      <c r="W2450" s="284">
        <f>IF(OR(V2450="",A2450="",NOT(ISNUMBER(V2450)),V2450&gt;A2450),"",DATEDIF(V2450,A2450,"Y")&amp;" years, "&amp;DATEDIF(V2450,A2450,"YM")&amp;" months, "&amp;DATEDIF(V2450,A2450,"MD")&amp;" days")</f>
        <v/>
      </c>
      <c r="X2450" s="284" t="n"/>
      <c r="Y2450" s="284" t="n"/>
      <c r="Z2450" s="284" t="n"/>
      <c r="AA2450" s="284" t="n"/>
      <c r="AB2450" s="284" t="n">
        <v>5</v>
      </c>
      <c r="AC2450" s="284" t="n"/>
      <c r="AD2450" s="284" t="n"/>
      <c r="AE2450" s="585" t="inlineStr"/>
      <c r="AF2450" s="418">
        <f>IF(OR(AE2450="",AE2450="",AE2450=0),"",6.213/(AE2450*24))</f>
        <v/>
      </c>
      <c r="AG2450" s="289" t="n"/>
      <c r="AH2450" s="585" t="inlineStr"/>
      <c r="AI2450" s="418">
        <f>IF(OR(AH2450="",AH2450="",AH2450=0),"",6.213/(AH2450*24))</f>
        <v/>
      </c>
      <c r="AJ2450" s="175">
        <f>IF(AND(ISNUMBER(AB2450),ISNUMBER(AG2450)),AB2450-AG2450,"")</f>
        <v/>
      </c>
      <c r="AK2450" s="284" t="n"/>
      <c r="AL2450" s="284" t="n">
        <v>161</v>
      </c>
      <c r="AM2450" s="715" t="n">
        <v>0.7599</v>
      </c>
      <c r="AN2450" s="671">
        <f>IF(OR(AL2450="",AM2450="",AM2450=0),"",AL2450*6.213/(AM2450*24))</f>
        <v/>
      </c>
      <c r="AO2450" s="477">
        <f>IF(AND(AL2450=AL2449,AM2450&lt;&gt;"",AM2449&lt;&gt;""),AM2450-AM2449,"")</f>
        <v/>
      </c>
      <c r="AP2450" s="284" t="n">
        <v>68</v>
      </c>
      <c r="AQ2450" s="585" t="inlineStr">
        <is>
          <t>2:08.9970</t>
        </is>
      </c>
      <c r="AR2450" s="439">
        <f>IF(OR(AQ2450="",AQ2450="",AQ2450=0),"",6.213/(AQ2450*24))</f>
        <v/>
      </c>
      <c r="AS2450" s="436">
        <f>IF(OR(NOT(ISNUMBER(C2450)),NOT(ISNUMBER(AB2450))),"",IF(AG2450&lt;&gt;"",AG2450,AB2450)-C2450)</f>
        <v/>
      </c>
      <c r="AT2450" s="290" t="n"/>
      <c r="AU2450" s="291">
        <f>IF($B2450="","",TEXT($A2450,"yyyymmdd")&amp;"_P"&amp;$C2450&amp;"_C"&amp;$F2450&amp;"_"&amp;TRIM(RIGHT(SUBSTITUTE(TRIM(SUBSTITUTE($L2450,CHAR(160)," "))," ",REPT(" ",60)),60))&amp;IF($P2450="","","-"&amp;TRIM(RIGHT(SUBSTITUTE(TRIM(SUBSTITUTE($P2450,CHAR(160)," "))," ",REPT(" ",60)),60)))&amp;IF($T2450="","","-"&amp;TRIM(RIGHT(SUBSTITUTE(TRIM(SUBSTITUTE($T2450,CHAR(160)," "))," ",REPT(" ",60)),60)))&amp;".jpg")</f>
        <v/>
      </c>
    </row>
    <row r="2451" ht="42" customHeight="1">
      <c r="A2451" s="288" t="n">
        <v>40097</v>
      </c>
      <c r="B2451" s="284" t="inlineStr">
        <is>
          <t>Supercheap Auto 1000, 11 October, 2009</t>
        </is>
      </c>
      <c r="C2451" s="284" t="n">
        <v>3</v>
      </c>
      <c r="D2451" s="284" t="n"/>
      <c r="E2451" s="284" t="n"/>
      <c r="F2451" s="284" t="n">
        <v>34</v>
      </c>
      <c r="G2451" s="284" t="inlineStr">
        <is>
          <t>Garry Rogers Motorsport</t>
        </is>
      </c>
      <c r="H2451" s="284" t="n"/>
      <c r="I2451" s="284" t="inlineStr">
        <is>
          <t>Valvoline Zerex</t>
        </is>
      </c>
      <c r="J2451" s="284" t="inlineStr">
        <is>
          <t>Holden Commodore VE</t>
        </is>
      </c>
      <c r="K2451" s="284" t="n"/>
      <c r="L2451" s="284" t="inlineStr">
        <is>
          <t>Lee Holdsworth</t>
        </is>
      </c>
      <c r="M2451" s="284" t="inlineStr">
        <is>
          <t>AUS</t>
        </is>
      </c>
      <c r="N2451" s="699">
        <f>_xlfn.LET(_xlpm.d,_xlfn.XLOOKUP(L2451,'[1]Birth Dates'!$A:$A,'[1]Birth Dates'!$B:$B,"",0),IF(_xlpm.d=0,"",_xlpm.d))</f>
        <v/>
      </c>
      <c r="O2451" s="284">
        <f>IF(OR(N2451="",A2451="",NOT(ISNUMBER(N2451)),N2451&gt;A2451),"",DATEDIF(N2451,A2451,"Y")&amp;" years, "&amp;DATEDIF(N2451,A2451,"YM")&amp;" months, "&amp;DATEDIF(N2451,A2451,"MD")&amp;" days")</f>
        <v/>
      </c>
      <c r="P2451" s="284" t="inlineStr">
        <is>
          <t>Michael Caruso</t>
        </is>
      </c>
      <c r="Q2451" s="284" t="inlineStr">
        <is>
          <t>AUS</t>
        </is>
      </c>
      <c r="R2451" s="699">
        <f>_xlfn.LET(_xlpm.d,_xlfn.XLOOKUP(P2451,'[1]Birth Dates'!$A:$A,'[1]Birth Dates'!$B:$B,"",0),IF(_xlpm.d=0,"",_xlpm.d))</f>
        <v/>
      </c>
      <c r="S2451" s="284">
        <f>IF(OR(R2451="",A2451="",NOT(ISNUMBER(R2451)),R2451&gt;A2451),"",DATEDIF(R2451,A2451,"Y")&amp;" years, "&amp;DATEDIF(R2451,A2451,"YM")&amp;" months, "&amp;DATEDIF(R2451,A2451,"MD")&amp;" days")</f>
        <v/>
      </c>
      <c r="T2451" s="284" t="n"/>
      <c r="U2451" s="284" t="n"/>
      <c r="V2451" s="699">
        <f>_xlfn.LET(_xlpm.d,_xlfn.XLOOKUP(T2451,'[1]Birth Dates'!$A:$A,'[1]Birth Dates'!$B:$B,"",0),IF(_xlpm.d=0,"",_xlpm.d))</f>
        <v/>
      </c>
      <c r="W2451" s="284">
        <f>IF(OR(V2451="",A2451="",NOT(ISNUMBER(V2451)),V2451&gt;A2451),"",DATEDIF(V2451,A2451,"Y")&amp;" years, "&amp;DATEDIF(V2451,A2451,"YM")&amp;" months, "&amp;DATEDIF(V2451,A2451,"MD")&amp;" days")</f>
        <v/>
      </c>
      <c r="X2451" s="284" t="n"/>
      <c r="Y2451" s="284" t="n"/>
      <c r="Z2451" s="284" t="n"/>
      <c r="AA2451" s="284" t="n"/>
      <c r="AB2451" s="284" t="n">
        <v>4</v>
      </c>
      <c r="AC2451" s="284" t="n"/>
      <c r="AD2451" s="284" t="n"/>
      <c r="AE2451" s="585" t="inlineStr"/>
      <c r="AF2451" s="418">
        <f>IF(OR(AE2451="",AE2451="",AE2451=0),"",6.213/(AE2451*24))</f>
        <v/>
      </c>
      <c r="AG2451" s="289" t="n"/>
      <c r="AH2451" s="585" t="inlineStr"/>
      <c r="AI2451" s="418">
        <f>IF(OR(AH2451="",AH2451="",AH2451=0),"",6.213/(AH2451*24))</f>
        <v/>
      </c>
      <c r="AJ2451" s="175">
        <f>IF(AND(ISNUMBER(AB2451),ISNUMBER(AG2451)),AB2451-AG2451,"")</f>
        <v/>
      </c>
      <c r="AK2451" s="284" t="n"/>
      <c r="AL2451" s="284" t="n">
        <v>161</v>
      </c>
      <c r="AM2451" s="715" t="n">
        <v>3.3842</v>
      </c>
      <c r="AN2451" s="671">
        <f>IF(OR(AL2451="",AM2451="",AM2451=0),"",AL2451*6.213/(AM2451*24))</f>
        <v/>
      </c>
      <c r="AO2451" s="477">
        <f>IF(AND(AL2451=AL2450,AM2451&lt;&gt;"",AM2450&lt;&gt;""),AM2451-AM2450,"")</f>
        <v/>
      </c>
      <c r="AP2451" s="284" t="n"/>
      <c r="AQ2451" s="585" t="inlineStr"/>
      <c r="AR2451" s="439">
        <f>IF(OR(AQ2451="",AQ2451="",AQ2451=0),"",6.213/(AQ2451*24))</f>
        <v/>
      </c>
      <c r="AS2451" s="436">
        <f>IF(OR(NOT(ISNUMBER(C2451)),NOT(ISNUMBER(AB2451))),"",IF(AG2451&lt;&gt;"",AG2451,AB2451)-C2451)</f>
        <v/>
      </c>
      <c r="AT2451" s="290" t="n"/>
      <c r="AU2451" s="291">
        <f>IF($B2451="","",TEXT($A2451,"yyyymmdd")&amp;"_P"&amp;$C2451&amp;"_C"&amp;$F2451&amp;"_"&amp;TRIM(RIGHT(SUBSTITUTE(TRIM(SUBSTITUTE($L2451,CHAR(160)," "))," ",REPT(" ",60)),60))&amp;IF($P2451="","","-"&amp;TRIM(RIGHT(SUBSTITUTE(TRIM(SUBSTITUTE($P2451,CHAR(160)," "))," ",REPT(" ",60)),60)))&amp;IF($T2451="","","-"&amp;TRIM(RIGHT(SUBSTITUTE(TRIM(SUBSTITUTE($T2451,CHAR(160)," "))," ",REPT(" ",60)),60)))&amp;".jpg")</f>
        <v/>
      </c>
    </row>
    <row r="2452" ht="42" customHeight="1">
      <c r="A2452" s="288" t="n">
        <v>40097</v>
      </c>
      <c r="B2452" s="284" t="inlineStr">
        <is>
          <t>Supercheap Auto 1000, 11 October, 2009</t>
        </is>
      </c>
      <c r="C2452" s="284" t="n">
        <v>4</v>
      </c>
      <c r="D2452" s="284" t="n"/>
      <c r="E2452" s="284" t="n"/>
      <c r="F2452" s="284" t="n">
        <v>51</v>
      </c>
      <c r="G2452" s="284" t="inlineStr">
        <is>
          <t>Tasman Motorsport</t>
        </is>
      </c>
      <c r="H2452" s="284" t="n"/>
      <c r="I2452" s="284" t="inlineStr">
        <is>
          <t>Sprint Gas</t>
        </is>
      </c>
      <c r="J2452" s="284" t="inlineStr">
        <is>
          <t>Holden Commodore VE</t>
        </is>
      </c>
      <c r="K2452" s="284" t="n"/>
      <c r="L2452" s="284" t="inlineStr">
        <is>
          <t>Greg Murphy</t>
        </is>
      </c>
      <c r="M2452" s="284" t="inlineStr">
        <is>
          <t>AUS</t>
        </is>
      </c>
      <c r="N2452" s="699">
        <f>_xlfn.LET(_xlpm.d,_xlfn.XLOOKUP(L2452,'[1]Birth Dates'!$A:$A,'[1]Birth Dates'!$B:$B,"",0),IF(_xlpm.d=0,"",_xlpm.d))</f>
        <v/>
      </c>
      <c r="O2452" s="284">
        <f>IF(OR(N2452="",A2452="",NOT(ISNUMBER(N2452)),N2452&gt;A2452),"",DATEDIF(N2452,A2452,"Y")&amp;" years, "&amp;DATEDIF(N2452,A2452,"YM")&amp;" months, "&amp;DATEDIF(N2452,A2452,"MD")&amp;" days")</f>
        <v/>
      </c>
      <c r="P2452" s="284" t="inlineStr">
        <is>
          <t>Mark Skaife</t>
        </is>
      </c>
      <c r="Q2452" s="284" t="inlineStr">
        <is>
          <t>AUS</t>
        </is>
      </c>
      <c r="R2452" s="699">
        <f>_xlfn.LET(_xlpm.d,_xlfn.XLOOKUP(P2452,'[1]Birth Dates'!$A:$A,'[1]Birth Dates'!$B:$B,"",0),IF(_xlpm.d=0,"",_xlpm.d))</f>
        <v/>
      </c>
      <c r="S2452" s="284">
        <f>IF(OR(R2452="",A2452="",NOT(ISNUMBER(R2452)),R2452&gt;A2452),"",DATEDIF(R2452,A2452,"Y")&amp;" years, "&amp;DATEDIF(R2452,A2452,"YM")&amp;" months, "&amp;DATEDIF(R2452,A2452,"MD")&amp;" days")</f>
        <v/>
      </c>
      <c r="T2452" s="284" t="n"/>
      <c r="U2452" s="284" t="n"/>
      <c r="V2452" s="699">
        <f>_xlfn.LET(_xlpm.d,_xlfn.XLOOKUP(T2452,'[1]Birth Dates'!$A:$A,'[1]Birth Dates'!$B:$B,"",0),IF(_xlpm.d=0,"",_xlpm.d))</f>
        <v/>
      </c>
      <c r="W2452" s="284">
        <f>IF(OR(V2452="",A2452="",NOT(ISNUMBER(V2452)),V2452&gt;A2452),"",DATEDIF(V2452,A2452,"Y")&amp;" years, "&amp;DATEDIF(V2452,A2452,"YM")&amp;" months, "&amp;DATEDIF(V2452,A2452,"MD")&amp;" days")</f>
        <v/>
      </c>
      <c r="X2452" s="284" t="n"/>
      <c r="Y2452" s="284" t="n"/>
      <c r="Z2452" s="284" t="n"/>
      <c r="AA2452" s="284" t="n"/>
      <c r="AB2452" s="284" t="n">
        <v>10</v>
      </c>
      <c r="AC2452" s="284" t="n"/>
      <c r="AD2452" s="284" t="n"/>
      <c r="AE2452" s="585" t="inlineStr"/>
      <c r="AF2452" s="418">
        <f>IF(OR(AE2452="",AE2452="",AE2452=0),"",6.213/(AE2452*24))</f>
        <v/>
      </c>
      <c r="AG2452" s="289" t="n"/>
      <c r="AH2452" s="585" t="inlineStr"/>
      <c r="AI2452" s="418">
        <f>IF(OR(AH2452="",AH2452="",AH2452=0),"",6.213/(AH2452*24))</f>
        <v/>
      </c>
      <c r="AJ2452" s="175">
        <f>IF(AND(ISNUMBER(AB2452),ISNUMBER(AG2452)),AB2452-AG2452,"")</f>
        <v/>
      </c>
      <c r="AK2452" s="284" t="n"/>
      <c r="AL2452" s="284" t="n">
        <v>161</v>
      </c>
      <c r="AM2452" s="715" t="n">
        <v>3.3884</v>
      </c>
      <c r="AN2452" s="671">
        <f>IF(OR(AL2452="",AM2452="",AM2452=0),"",AL2452*6.213/(AM2452*24))</f>
        <v/>
      </c>
      <c r="AO2452" s="477">
        <f>IF(AND(AL2452=AL2451,AM2452&lt;&gt;"",AM2451&lt;&gt;""),AM2452-AM2451,"")</f>
        <v/>
      </c>
      <c r="AP2452" s="284" t="n"/>
      <c r="AQ2452" s="585" t="inlineStr"/>
      <c r="AR2452" s="439">
        <f>IF(OR(AQ2452="",AQ2452="",AQ2452=0),"",6.213/(AQ2452*24))</f>
        <v/>
      </c>
      <c r="AS2452" s="436">
        <f>IF(OR(NOT(ISNUMBER(C2452)),NOT(ISNUMBER(AB2452))),"",IF(AG2452&lt;&gt;"",AG2452,AB2452)-C2452)</f>
        <v/>
      </c>
      <c r="AT2452" s="290" t="n"/>
      <c r="AU2452" s="291">
        <f>IF($B2452="","",TEXT($A2452,"yyyymmdd")&amp;"_P"&amp;$C2452&amp;"_C"&amp;$F2452&amp;"_"&amp;TRIM(RIGHT(SUBSTITUTE(TRIM(SUBSTITUTE($L2452,CHAR(160)," "))," ",REPT(" ",60)),60))&amp;IF($P2452="","","-"&amp;TRIM(RIGHT(SUBSTITUTE(TRIM(SUBSTITUTE($P2452,CHAR(160)," "))," ",REPT(" ",60)),60)))&amp;IF($T2452="","","-"&amp;TRIM(RIGHT(SUBSTITUTE(TRIM(SUBSTITUTE($T2452,CHAR(160)," "))," ",REPT(" ",60)),60)))&amp;".jpg")</f>
        <v/>
      </c>
    </row>
    <row r="2453" ht="42" customHeight="1">
      <c r="A2453" s="288" t="n">
        <v>40097</v>
      </c>
      <c r="B2453" s="284" t="inlineStr">
        <is>
          <t>Supercheap Auto 1000, 11 October, 2009</t>
        </is>
      </c>
      <c r="C2453" s="284" t="n">
        <v>5</v>
      </c>
      <c r="D2453" s="284" t="n"/>
      <c r="E2453" s="284" t="n"/>
      <c r="F2453" s="284" t="n">
        <v>888</v>
      </c>
      <c r="G2453" s="284" t="inlineStr">
        <is>
          <t>Triple Eight Race Engineering</t>
        </is>
      </c>
      <c r="H2453" s="284" t="n"/>
      <c r="I2453" s="284" t="inlineStr">
        <is>
          <t>Vodafone</t>
        </is>
      </c>
      <c r="J2453" s="284" t="inlineStr">
        <is>
          <t>Ford Falcon FG</t>
        </is>
      </c>
      <c r="K2453" s="284" t="n"/>
      <c r="L2453" s="284" t="inlineStr">
        <is>
          <t>Craig Lowndes</t>
        </is>
      </c>
      <c r="M2453" s="284" t="inlineStr">
        <is>
          <t>AUS</t>
        </is>
      </c>
      <c r="N2453" s="699">
        <f>_xlfn.LET(_xlpm.d,_xlfn.XLOOKUP(L2453,'[1]Birth Dates'!$A:$A,'[1]Birth Dates'!$B:$B,"",0),IF(_xlpm.d=0,"",_xlpm.d))</f>
        <v/>
      </c>
      <c r="O2453" s="284">
        <f>IF(OR(N2453="",A2453="",NOT(ISNUMBER(N2453)),N2453&gt;A2453),"",DATEDIF(N2453,A2453,"Y")&amp;" years, "&amp;DATEDIF(N2453,A2453,"YM")&amp;" months, "&amp;DATEDIF(N2453,A2453,"MD")&amp;" days")</f>
        <v/>
      </c>
      <c r="P2453" s="284" t="inlineStr">
        <is>
          <t>Jamie Whincup</t>
        </is>
      </c>
      <c r="Q2453" s="284" t="inlineStr">
        <is>
          <t>AUS</t>
        </is>
      </c>
      <c r="R2453" s="699">
        <f>_xlfn.LET(_xlpm.d,_xlfn.XLOOKUP(P2453,'[1]Birth Dates'!$A:$A,'[1]Birth Dates'!$B:$B,"",0),IF(_xlpm.d=0,"",_xlpm.d))</f>
        <v/>
      </c>
      <c r="S2453" s="284">
        <f>IF(OR(R2453="",A2453="",NOT(ISNUMBER(R2453)),R2453&gt;A2453),"",DATEDIF(R2453,A2453,"Y")&amp;" years, "&amp;DATEDIF(R2453,A2453,"YM")&amp;" months, "&amp;DATEDIF(R2453,A2453,"MD")&amp;" days")</f>
        <v/>
      </c>
      <c r="T2453" s="284" t="n"/>
      <c r="U2453" s="284" t="n"/>
      <c r="V2453" s="699">
        <f>_xlfn.LET(_xlpm.d,_xlfn.XLOOKUP(T2453,'[1]Birth Dates'!$A:$A,'[1]Birth Dates'!$B:$B,"",0),IF(_xlpm.d=0,"",_xlpm.d))</f>
        <v/>
      </c>
      <c r="W2453" s="284">
        <f>IF(OR(V2453="",A2453="",NOT(ISNUMBER(V2453)),V2453&gt;A2453),"",DATEDIF(V2453,A2453,"Y")&amp;" years, "&amp;DATEDIF(V2453,A2453,"YM")&amp;" months, "&amp;DATEDIF(V2453,A2453,"MD")&amp;" days")</f>
        <v/>
      </c>
      <c r="X2453" s="284" t="n"/>
      <c r="Y2453" s="284" t="n"/>
      <c r="Z2453" s="284" t="n"/>
      <c r="AA2453" s="284" t="n"/>
      <c r="AB2453" s="284" t="n">
        <v>2</v>
      </c>
      <c r="AC2453" s="284" t="n"/>
      <c r="AD2453" s="284" t="n"/>
      <c r="AE2453" s="585" t="inlineStr"/>
      <c r="AF2453" s="418">
        <f>IF(OR(AE2453="",AE2453="",AE2453=0),"",6.213/(AE2453*24))</f>
        <v/>
      </c>
      <c r="AG2453" s="289" t="n"/>
      <c r="AH2453" s="585" t="inlineStr"/>
      <c r="AI2453" s="418">
        <f>IF(OR(AH2453="",AH2453="",AH2453=0),"",6.213/(AH2453*24))</f>
        <v/>
      </c>
      <c r="AJ2453" s="175">
        <f>IF(AND(ISNUMBER(AB2453),ISNUMBER(AG2453)),AB2453-AG2453,"")</f>
        <v/>
      </c>
      <c r="AK2453" s="284" t="n"/>
      <c r="AL2453" s="284" t="n">
        <v>161</v>
      </c>
      <c r="AM2453" s="715" t="n">
        <v>4.6582</v>
      </c>
      <c r="AN2453" s="671">
        <f>IF(OR(AL2453="",AM2453="",AM2453=0),"",AL2453*6.213/(AM2453*24))</f>
        <v/>
      </c>
      <c r="AO2453" s="477">
        <f>IF(AND(AL2453=AL2452,AM2453&lt;&gt;"",AM2452&lt;&gt;""),AM2453-AM2452,"")</f>
        <v/>
      </c>
      <c r="AP2453" s="284" t="n"/>
      <c r="AQ2453" s="585" t="inlineStr"/>
      <c r="AR2453" s="439">
        <f>IF(OR(AQ2453="",AQ2453="",AQ2453=0),"",6.213/(AQ2453*24))</f>
        <v/>
      </c>
      <c r="AS2453" s="436">
        <f>IF(OR(NOT(ISNUMBER(C2453)),NOT(ISNUMBER(AB2453))),"",IF(AG2453&lt;&gt;"",AG2453,AB2453)-C2453)</f>
        <v/>
      </c>
      <c r="AT2453" s="290" t="n"/>
      <c r="AU2453" s="291">
        <f>IF($B2453="","",TEXT($A2453,"yyyymmdd")&amp;"_P"&amp;$C2453&amp;"_C"&amp;$F2453&amp;"_"&amp;TRIM(RIGHT(SUBSTITUTE(TRIM(SUBSTITUTE($L2453,CHAR(160)," "))," ",REPT(" ",60)),60))&amp;IF($P2453="","","-"&amp;TRIM(RIGHT(SUBSTITUTE(TRIM(SUBSTITUTE($P2453,CHAR(160)," "))," ",REPT(" ",60)),60)))&amp;IF($T2453="","","-"&amp;TRIM(RIGHT(SUBSTITUTE(TRIM(SUBSTITUTE($T2453,CHAR(160)," "))," ",REPT(" ",60)),60)))&amp;".jpg")</f>
        <v/>
      </c>
    </row>
    <row r="2454" ht="42" customHeight="1">
      <c r="A2454" s="288" t="n">
        <v>40097</v>
      </c>
      <c r="B2454" s="284" t="inlineStr">
        <is>
          <t>Supercheap Auto 1000, 11 October, 2009</t>
        </is>
      </c>
      <c r="C2454" s="284" t="n">
        <v>6</v>
      </c>
      <c r="D2454" s="284" t="n"/>
      <c r="E2454" s="284" t="n"/>
      <c r="F2454" s="284" t="n">
        <v>3</v>
      </c>
      <c r="G2454" s="284" t="inlineStr">
        <is>
          <t>Tasman Motorsport</t>
        </is>
      </c>
      <c r="H2454" s="284" t="n"/>
      <c r="I2454" s="284" t="inlineStr">
        <is>
          <t>EzyGas</t>
        </is>
      </c>
      <c r="J2454" s="284" t="inlineStr">
        <is>
          <t>Holden Commodore VE</t>
        </is>
      </c>
      <c r="K2454" s="284" t="n"/>
      <c r="L2454" s="284" t="inlineStr">
        <is>
          <t>Jason Bargwanna</t>
        </is>
      </c>
      <c r="M2454" s="284" t="inlineStr">
        <is>
          <t>AUS</t>
        </is>
      </c>
      <c r="N2454" s="699">
        <f>_xlfn.LET(_xlpm.d,_xlfn.XLOOKUP(L2454,'[1]Birth Dates'!$A:$A,'[1]Birth Dates'!$B:$B,"",0),IF(_xlpm.d=0,"",_xlpm.d))</f>
        <v/>
      </c>
      <c r="O2454" s="284">
        <f>IF(OR(N2454="",A2454="",NOT(ISNUMBER(N2454)),N2454&gt;A2454),"",DATEDIF(N2454,A2454,"Y")&amp;" years, "&amp;DATEDIF(N2454,A2454,"YM")&amp;" months, "&amp;DATEDIF(N2454,A2454,"MD")&amp;" days")</f>
        <v/>
      </c>
      <c r="P2454" s="284" t="inlineStr">
        <is>
          <t>Mark Noske</t>
        </is>
      </c>
      <c r="Q2454" s="284" t="inlineStr">
        <is>
          <t>AUS</t>
        </is>
      </c>
      <c r="R2454" s="699">
        <f>_xlfn.LET(_xlpm.d,_xlfn.XLOOKUP(P2454,'[1]Birth Dates'!$A:$A,'[1]Birth Dates'!$B:$B,"",0),IF(_xlpm.d=0,"",_xlpm.d))</f>
        <v/>
      </c>
      <c r="S2454" s="284">
        <f>IF(OR(R2454="",A2454="",NOT(ISNUMBER(R2454)),R2454&gt;A2454),"",DATEDIF(R2454,A2454,"Y")&amp;" years, "&amp;DATEDIF(R2454,A2454,"YM")&amp;" months, "&amp;DATEDIF(R2454,A2454,"MD")&amp;" days")</f>
        <v/>
      </c>
      <c r="T2454" s="284" t="n"/>
      <c r="U2454" s="284" t="n"/>
      <c r="V2454" s="699">
        <f>_xlfn.LET(_xlpm.d,_xlfn.XLOOKUP(T2454,'[1]Birth Dates'!$A:$A,'[1]Birth Dates'!$B:$B,"",0),IF(_xlpm.d=0,"",_xlpm.d))</f>
        <v/>
      </c>
      <c r="W2454" s="284">
        <f>IF(OR(V2454="",A2454="",NOT(ISNUMBER(V2454)),V2454&gt;A2454),"",DATEDIF(V2454,A2454,"Y")&amp;" years, "&amp;DATEDIF(V2454,A2454,"YM")&amp;" months, "&amp;DATEDIF(V2454,A2454,"MD")&amp;" days")</f>
        <v/>
      </c>
      <c r="X2454" s="284" t="n"/>
      <c r="Y2454" s="284" t="n"/>
      <c r="Z2454" s="284" t="n"/>
      <c r="AA2454" s="284" t="n"/>
      <c r="AB2454" s="284" t="n">
        <v>15</v>
      </c>
      <c r="AC2454" s="284" t="n"/>
      <c r="AD2454" s="284" t="n"/>
      <c r="AE2454" s="585" t="inlineStr"/>
      <c r="AF2454" s="418">
        <f>IF(OR(AE2454="",AE2454="",AE2454=0),"",6.213/(AE2454*24))</f>
        <v/>
      </c>
      <c r="AG2454" s="289" t="n"/>
      <c r="AH2454" s="585" t="inlineStr"/>
      <c r="AI2454" s="418">
        <f>IF(OR(AH2454="",AH2454="",AH2454=0),"",6.213/(AH2454*24))</f>
        <v/>
      </c>
      <c r="AJ2454" s="175">
        <f>IF(AND(ISNUMBER(AB2454),ISNUMBER(AG2454)),AB2454-AG2454,"")</f>
        <v/>
      </c>
      <c r="AK2454" s="284" t="n"/>
      <c r="AL2454" s="284" t="n">
        <v>161</v>
      </c>
      <c r="AM2454" s="715" t="n">
        <v>5.949</v>
      </c>
      <c r="AN2454" s="671">
        <f>IF(OR(AL2454="",AM2454="",AM2454=0),"",AL2454*6.213/(AM2454*24))</f>
        <v/>
      </c>
      <c r="AO2454" s="477">
        <f>IF(AND(AL2454=AL2453,AM2454&lt;&gt;"",AM2453&lt;&gt;""),AM2454-AM2453,"")</f>
        <v/>
      </c>
      <c r="AP2454" s="284" t="n"/>
      <c r="AQ2454" s="585" t="inlineStr"/>
      <c r="AR2454" s="439">
        <f>IF(OR(AQ2454="",AQ2454="",AQ2454=0),"",6.213/(AQ2454*24))</f>
        <v/>
      </c>
      <c r="AS2454" s="436">
        <f>IF(OR(NOT(ISNUMBER(C2454)),NOT(ISNUMBER(AB2454))),"",IF(AG2454&lt;&gt;"",AG2454,AB2454)-C2454)</f>
        <v/>
      </c>
      <c r="AT2454" s="290" t="n"/>
      <c r="AU2454" s="291">
        <f>IF($B2454="","",TEXT($A2454,"yyyymmdd")&amp;"_P"&amp;$C2454&amp;"_C"&amp;$F2454&amp;"_"&amp;TRIM(RIGHT(SUBSTITUTE(TRIM(SUBSTITUTE($L2454,CHAR(160)," "))," ",REPT(" ",60)),60))&amp;IF($P2454="","","-"&amp;TRIM(RIGHT(SUBSTITUTE(TRIM(SUBSTITUTE($P2454,CHAR(160)," "))," ",REPT(" ",60)),60)))&amp;IF($T2454="","","-"&amp;TRIM(RIGHT(SUBSTITUTE(TRIM(SUBSTITUTE($T2454,CHAR(160)," "))," ",REPT(" ",60)),60)))&amp;".jpg")</f>
        <v/>
      </c>
    </row>
    <row r="2455" ht="42" customHeight="1">
      <c r="A2455" s="288" t="n">
        <v>40097</v>
      </c>
      <c r="B2455" s="284" t="inlineStr">
        <is>
          <t>Supercheap Auto 1000, 11 October, 2009</t>
        </is>
      </c>
      <c r="C2455" s="284" t="n">
        <v>7</v>
      </c>
      <c r="D2455" s="284" t="n"/>
      <c r="E2455" s="284" t="n"/>
      <c r="F2455" s="284" t="n">
        <v>67</v>
      </c>
      <c r="G2455" s="284" t="inlineStr">
        <is>
          <t>Paul Morris Motorsport</t>
        </is>
      </c>
      <c r="H2455" s="284" t="n"/>
      <c r="I2455" s="284" t="inlineStr">
        <is>
          <t>Supercheap Auto</t>
        </is>
      </c>
      <c r="J2455" s="284" t="inlineStr">
        <is>
          <t>Holden Commodore VE</t>
        </is>
      </c>
      <c r="K2455" s="284" t="n"/>
      <c r="L2455" s="284" t="inlineStr">
        <is>
          <t>Tim Slade</t>
        </is>
      </c>
      <c r="M2455" s="284" t="inlineStr">
        <is>
          <t>AUS</t>
        </is>
      </c>
      <c r="N2455" s="699">
        <f>_xlfn.LET(_xlpm.d,_xlfn.XLOOKUP(L2455,'[1]Birth Dates'!$A:$A,'[1]Birth Dates'!$B:$B,"",0),IF(_xlpm.d=0,"",_xlpm.d))</f>
        <v/>
      </c>
      <c r="O2455" s="284">
        <f>IF(OR(N2455="",A2455="",NOT(ISNUMBER(N2455)),N2455&gt;A2455),"",DATEDIF(N2455,A2455,"Y")&amp;" years, "&amp;DATEDIF(N2455,A2455,"YM")&amp;" months, "&amp;DATEDIF(N2455,A2455,"MD")&amp;" days")</f>
        <v/>
      </c>
      <c r="P2455" s="284" t="inlineStr">
        <is>
          <t>Paul Morris</t>
        </is>
      </c>
      <c r="Q2455" s="284" t="inlineStr">
        <is>
          <t>AUS</t>
        </is>
      </c>
      <c r="R2455" s="699">
        <f>_xlfn.LET(_xlpm.d,_xlfn.XLOOKUP(P2455,'[1]Birth Dates'!$A:$A,'[1]Birth Dates'!$B:$B,"",0),IF(_xlpm.d=0,"",_xlpm.d))</f>
        <v/>
      </c>
      <c r="S2455" s="284">
        <f>IF(OR(R2455="",A2455="",NOT(ISNUMBER(R2455)),R2455&gt;A2455),"",DATEDIF(R2455,A2455,"Y")&amp;" years, "&amp;DATEDIF(R2455,A2455,"YM")&amp;" months, "&amp;DATEDIF(R2455,A2455,"MD")&amp;" days")</f>
        <v/>
      </c>
      <c r="T2455" s="284" t="n"/>
      <c r="U2455" s="284" t="n"/>
      <c r="V2455" s="699">
        <f>_xlfn.LET(_xlpm.d,_xlfn.XLOOKUP(T2455,'[1]Birth Dates'!$A:$A,'[1]Birth Dates'!$B:$B,"",0),IF(_xlpm.d=0,"",_xlpm.d))</f>
        <v/>
      </c>
      <c r="W2455" s="284">
        <f>IF(OR(V2455="",A2455="",NOT(ISNUMBER(V2455)),V2455&gt;A2455),"",DATEDIF(V2455,A2455,"Y")&amp;" years, "&amp;DATEDIF(V2455,A2455,"YM")&amp;" months, "&amp;DATEDIF(V2455,A2455,"MD")&amp;" days")</f>
        <v/>
      </c>
      <c r="X2455" s="284" t="n"/>
      <c r="Y2455" s="284" t="n"/>
      <c r="Z2455" s="284" t="n"/>
      <c r="AA2455" s="284" t="n"/>
      <c r="AB2455" s="284" t="n">
        <v>27</v>
      </c>
      <c r="AC2455" s="284" t="n"/>
      <c r="AD2455" s="284" t="n"/>
      <c r="AE2455" s="585" t="inlineStr"/>
      <c r="AF2455" s="418">
        <f>IF(OR(AE2455="",AE2455="",AE2455=0),"",6.213/(AE2455*24))</f>
        <v/>
      </c>
      <c r="AG2455" s="289" t="n"/>
      <c r="AH2455" s="585" t="inlineStr"/>
      <c r="AI2455" s="418">
        <f>IF(OR(AH2455="",AH2455="",AH2455=0),"",6.213/(AH2455*24))</f>
        <v/>
      </c>
      <c r="AJ2455" s="175">
        <f>IF(AND(ISNUMBER(AB2455),ISNUMBER(AG2455)),AB2455-AG2455,"")</f>
        <v/>
      </c>
      <c r="AK2455" s="284" t="n"/>
      <c r="AL2455" s="284" t="n">
        <v>161</v>
      </c>
      <c r="AM2455" s="715" t="n">
        <v>8.032</v>
      </c>
      <c r="AN2455" s="671">
        <f>IF(OR(AL2455="",AM2455="",AM2455=0),"",AL2455*6.213/(AM2455*24))</f>
        <v/>
      </c>
      <c r="AO2455" s="477">
        <f>IF(AND(AL2455=AL2454,AM2455&lt;&gt;"",AM2454&lt;&gt;""),AM2455-AM2454,"")</f>
        <v/>
      </c>
      <c r="AP2455" s="284" t="n"/>
      <c r="AQ2455" s="585" t="inlineStr"/>
      <c r="AR2455" s="439">
        <f>IF(OR(AQ2455="",AQ2455="",AQ2455=0),"",6.213/(AQ2455*24))</f>
        <v/>
      </c>
      <c r="AS2455" s="436">
        <f>IF(OR(NOT(ISNUMBER(C2455)),NOT(ISNUMBER(AB2455))),"",IF(AG2455&lt;&gt;"",AG2455,AB2455)-C2455)</f>
        <v/>
      </c>
      <c r="AT2455" s="290" t="n"/>
      <c r="AU2455" s="291">
        <f>IF($B2455="","",TEXT($A2455,"yyyymmdd")&amp;"_P"&amp;$C2455&amp;"_C"&amp;$F2455&amp;"_"&amp;TRIM(RIGHT(SUBSTITUTE(TRIM(SUBSTITUTE($L2455,CHAR(160)," "))," ",REPT(" ",60)),60))&amp;IF($P2455="","","-"&amp;TRIM(RIGHT(SUBSTITUTE(TRIM(SUBSTITUTE($P2455,CHAR(160)," "))," ",REPT(" ",60)),60)))&amp;IF($T2455="","","-"&amp;TRIM(RIGHT(SUBSTITUTE(TRIM(SUBSTITUTE($T2455,CHAR(160)," "))," ",REPT(" ",60)),60)))&amp;".jpg")</f>
        <v/>
      </c>
    </row>
    <row r="2456" ht="42" customHeight="1">
      <c r="A2456" s="288" t="n">
        <v>40097</v>
      </c>
      <c r="B2456" s="284" t="inlineStr">
        <is>
          <t>Supercheap Auto 1000, 11 October, 2009</t>
        </is>
      </c>
      <c r="C2456" s="284" t="n">
        <v>8</v>
      </c>
      <c r="D2456" s="284" t="n"/>
      <c r="E2456" s="284" t="n"/>
      <c r="F2456" s="284" t="n">
        <v>7</v>
      </c>
      <c r="G2456" s="284" t="inlineStr">
        <is>
          <t>Kelly Racing</t>
        </is>
      </c>
      <c r="H2456" s="284" t="n"/>
      <c r="I2456" s="284" t="inlineStr">
        <is>
          <t>Jack Daniel's</t>
        </is>
      </c>
      <c r="J2456" s="284" t="inlineStr">
        <is>
          <t>Holden Commodore VE</t>
        </is>
      </c>
      <c r="K2456" s="284" t="n"/>
      <c r="L2456" s="284" t="inlineStr">
        <is>
          <t>Todd Kelly</t>
        </is>
      </c>
      <c r="M2456" s="284" t="inlineStr">
        <is>
          <t>AUS</t>
        </is>
      </c>
      <c r="N2456" s="699">
        <f>_xlfn.LET(_xlpm.d,_xlfn.XLOOKUP(L2456,'[1]Birth Dates'!$A:$A,'[1]Birth Dates'!$B:$B,"",0),IF(_xlpm.d=0,"",_xlpm.d))</f>
        <v/>
      </c>
      <c r="O2456" s="284">
        <f>IF(OR(N2456="",A2456="",NOT(ISNUMBER(N2456)),N2456&gt;A2456),"",DATEDIF(N2456,A2456,"Y")&amp;" years, "&amp;DATEDIF(N2456,A2456,"YM")&amp;" months, "&amp;DATEDIF(N2456,A2456,"MD")&amp;" days")</f>
        <v/>
      </c>
      <c r="P2456" s="284" t="inlineStr">
        <is>
          <t>Rick Kelly</t>
        </is>
      </c>
      <c r="Q2456" s="284" t="inlineStr">
        <is>
          <t>AUS</t>
        </is>
      </c>
      <c r="R2456" s="699">
        <f>_xlfn.LET(_xlpm.d,_xlfn.XLOOKUP(P2456,'[1]Birth Dates'!$A:$A,'[1]Birth Dates'!$B:$B,"",0),IF(_xlpm.d=0,"",_xlpm.d))</f>
        <v/>
      </c>
      <c r="S2456" s="284">
        <f>IF(OR(R2456="",A2456="",NOT(ISNUMBER(R2456)),R2456&gt;A2456),"",DATEDIF(R2456,A2456,"Y")&amp;" years, "&amp;DATEDIF(R2456,A2456,"YM")&amp;" months, "&amp;DATEDIF(R2456,A2456,"MD")&amp;" days")</f>
        <v/>
      </c>
      <c r="T2456" s="284" t="n"/>
      <c r="U2456" s="284" t="n"/>
      <c r="V2456" s="699">
        <f>_xlfn.LET(_xlpm.d,_xlfn.XLOOKUP(T2456,'[1]Birth Dates'!$A:$A,'[1]Birth Dates'!$B:$B,"",0),IF(_xlpm.d=0,"",_xlpm.d))</f>
        <v/>
      </c>
      <c r="W2456" s="284">
        <f>IF(OR(V2456="",A2456="",NOT(ISNUMBER(V2456)),V2456&gt;A2456),"",DATEDIF(V2456,A2456,"Y")&amp;" years, "&amp;DATEDIF(V2456,A2456,"YM")&amp;" months, "&amp;DATEDIF(V2456,A2456,"MD")&amp;" days")</f>
        <v/>
      </c>
      <c r="X2456" s="284" t="n"/>
      <c r="Y2456" s="284" t="n"/>
      <c r="Z2456" s="284" t="n"/>
      <c r="AA2456" s="284" t="n"/>
      <c r="AB2456" s="284" t="n">
        <v>7</v>
      </c>
      <c r="AC2456" s="284" t="n"/>
      <c r="AD2456" s="284" t="n"/>
      <c r="AE2456" s="585" t="inlineStr"/>
      <c r="AF2456" s="418">
        <f>IF(OR(AE2456="",AE2456="",AE2456=0),"",6.213/(AE2456*24))</f>
        <v/>
      </c>
      <c r="AG2456" s="289" t="n"/>
      <c r="AH2456" s="585" t="inlineStr"/>
      <c r="AI2456" s="418">
        <f>IF(OR(AH2456="",AH2456="",AH2456=0),"",6.213/(AH2456*24))</f>
        <v/>
      </c>
      <c r="AJ2456" s="175">
        <f>IF(AND(ISNUMBER(AB2456),ISNUMBER(AG2456)),AB2456-AG2456,"")</f>
        <v/>
      </c>
      <c r="AK2456" s="284" t="n"/>
      <c r="AL2456" s="284" t="n">
        <v>161</v>
      </c>
      <c r="AM2456" s="715" t="n">
        <v>10.3412</v>
      </c>
      <c r="AN2456" s="671">
        <f>IF(OR(AL2456="",AM2456="",AM2456=0),"",AL2456*6.213/(AM2456*24))</f>
        <v/>
      </c>
      <c r="AO2456" s="477">
        <f>IF(AND(AL2456=AL2455,AM2456&lt;&gt;"",AM2455&lt;&gt;""),AM2456-AM2455,"")</f>
        <v/>
      </c>
      <c r="AP2456" s="284" t="n"/>
      <c r="AQ2456" s="585" t="inlineStr"/>
      <c r="AR2456" s="439">
        <f>IF(OR(AQ2456="",AQ2456="",AQ2456=0),"",6.213/(AQ2456*24))</f>
        <v/>
      </c>
      <c r="AS2456" s="436">
        <f>IF(OR(NOT(ISNUMBER(C2456)),NOT(ISNUMBER(AB2456))),"",IF(AG2456&lt;&gt;"",AG2456,AB2456)-C2456)</f>
        <v/>
      </c>
      <c r="AT2456" s="290" t="n"/>
      <c r="AU2456" s="291">
        <f>IF($B2456="","",TEXT($A2456,"yyyymmdd")&amp;"_P"&amp;$C2456&amp;"_C"&amp;$F2456&amp;"_"&amp;TRIM(RIGHT(SUBSTITUTE(TRIM(SUBSTITUTE($L2456,CHAR(160)," "))," ",REPT(" ",60)),60))&amp;IF($P2456="","","-"&amp;TRIM(RIGHT(SUBSTITUTE(TRIM(SUBSTITUTE($P2456,CHAR(160)," "))," ",REPT(" ",60)),60)))&amp;IF($T2456="","","-"&amp;TRIM(RIGHT(SUBSTITUTE(TRIM(SUBSTITUTE($T2456,CHAR(160)," "))," ",REPT(" ",60)),60)))&amp;".jpg")</f>
        <v/>
      </c>
    </row>
    <row r="2457" ht="42" customHeight="1">
      <c r="A2457" s="288" t="n">
        <v>40097</v>
      </c>
      <c r="B2457" s="284" t="inlineStr">
        <is>
          <t>Supercheap Auto 1000, 11 October, 2009</t>
        </is>
      </c>
      <c r="C2457" s="284" t="n">
        <v>9</v>
      </c>
      <c r="D2457" s="284" t="n"/>
      <c r="E2457" s="284" t="n"/>
      <c r="F2457" s="284" t="n">
        <v>33</v>
      </c>
      <c r="G2457" s="284" t="inlineStr">
        <is>
          <t>Garry Rogers Motorsport</t>
        </is>
      </c>
      <c r="H2457" s="284" t="n"/>
      <c r="I2457" s="284" t="inlineStr">
        <is>
          <t>Valvoline</t>
        </is>
      </c>
      <c r="J2457" s="284" t="inlineStr">
        <is>
          <t>Holden Commodore VE</t>
        </is>
      </c>
      <c r="K2457" s="284" t="n"/>
      <c r="L2457" s="284" t="inlineStr">
        <is>
          <t>David Besnard</t>
        </is>
      </c>
      <c r="M2457" s="284" t="inlineStr">
        <is>
          <t>AUS</t>
        </is>
      </c>
      <c r="N2457" s="699">
        <f>_xlfn.LET(_xlpm.d,_xlfn.XLOOKUP(L2457,'[1]Birth Dates'!$A:$A,'[1]Birth Dates'!$B:$B,"",0),IF(_xlpm.d=0,"",_xlpm.d))</f>
        <v/>
      </c>
      <c r="O2457" s="284">
        <f>IF(OR(N2457="",A2457="",NOT(ISNUMBER(N2457)),N2457&gt;A2457),"",DATEDIF(N2457,A2457,"Y")&amp;" years, "&amp;DATEDIF(N2457,A2457,"YM")&amp;" months, "&amp;DATEDIF(N2457,A2457,"MD")&amp;" days")</f>
        <v/>
      </c>
      <c r="P2457" s="284" t="inlineStr">
        <is>
          <t>Greg Ritter</t>
        </is>
      </c>
      <c r="Q2457" s="284" t="inlineStr">
        <is>
          <t>AUS</t>
        </is>
      </c>
      <c r="R2457" s="699">
        <f>_xlfn.LET(_xlpm.d,_xlfn.XLOOKUP(P2457,'[1]Birth Dates'!$A:$A,'[1]Birth Dates'!$B:$B,"",0),IF(_xlpm.d=0,"",_xlpm.d))</f>
        <v/>
      </c>
      <c r="S2457" s="284">
        <f>IF(OR(R2457="",A2457="",NOT(ISNUMBER(R2457)),R2457&gt;A2457),"",DATEDIF(R2457,A2457,"Y")&amp;" years, "&amp;DATEDIF(R2457,A2457,"YM")&amp;" months, "&amp;DATEDIF(R2457,A2457,"MD")&amp;" days")</f>
        <v/>
      </c>
      <c r="T2457" s="284" t="n"/>
      <c r="U2457" s="284" t="n"/>
      <c r="V2457" s="699">
        <f>_xlfn.LET(_xlpm.d,_xlfn.XLOOKUP(T2457,'[1]Birth Dates'!$A:$A,'[1]Birth Dates'!$B:$B,"",0),IF(_xlpm.d=0,"",_xlpm.d))</f>
        <v/>
      </c>
      <c r="W2457" s="284">
        <f>IF(OR(V2457="",A2457="",NOT(ISNUMBER(V2457)),V2457&gt;A2457),"",DATEDIF(V2457,A2457,"Y")&amp;" years, "&amp;DATEDIF(V2457,A2457,"YM")&amp;" months, "&amp;DATEDIF(V2457,A2457,"MD")&amp;" days")</f>
        <v/>
      </c>
      <c r="X2457" s="284" t="n"/>
      <c r="Y2457" s="284" t="n"/>
      <c r="Z2457" s="284" t="n"/>
      <c r="AA2457" s="284" t="n"/>
      <c r="AB2457" s="284" t="n">
        <v>16</v>
      </c>
      <c r="AC2457" s="284" t="n"/>
      <c r="AD2457" s="284" t="n"/>
      <c r="AE2457" s="585" t="inlineStr"/>
      <c r="AF2457" s="418">
        <f>IF(OR(AE2457="",AE2457="",AE2457=0),"",6.213/(AE2457*24))</f>
        <v/>
      </c>
      <c r="AG2457" s="289" t="n"/>
      <c r="AH2457" s="585" t="inlineStr"/>
      <c r="AI2457" s="418">
        <f>IF(OR(AH2457="",AH2457="",AH2457=0),"",6.213/(AH2457*24))</f>
        <v/>
      </c>
      <c r="AJ2457" s="175">
        <f>IF(AND(ISNUMBER(AB2457),ISNUMBER(AG2457)),AB2457-AG2457,"")</f>
        <v/>
      </c>
      <c r="AK2457" s="284" t="n"/>
      <c r="AL2457" s="284" t="n">
        <v>161</v>
      </c>
      <c r="AM2457" s="715" t="n">
        <v>10.4702</v>
      </c>
      <c r="AN2457" s="671">
        <f>IF(OR(AL2457="",AM2457="",AM2457=0),"",AL2457*6.213/(AM2457*24))</f>
        <v/>
      </c>
      <c r="AO2457" s="477">
        <f>IF(AND(AL2457=AL2456,AM2457&lt;&gt;"",AM2456&lt;&gt;""),AM2457-AM2456,"")</f>
        <v/>
      </c>
      <c r="AP2457" s="284" t="n"/>
      <c r="AQ2457" s="585" t="inlineStr"/>
      <c r="AR2457" s="439">
        <f>IF(OR(AQ2457="",AQ2457="",AQ2457=0),"",6.213/(AQ2457*24))</f>
        <v/>
      </c>
      <c r="AS2457" s="436">
        <f>IF(OR(NOT(ISNUMBER(C2457)),NOT(ISNUMBER(AB2457))),"",IF(AG2457&lt;&gt;"",AG2457,AB2457)-C2457)</f>
        <v/>
      </c>
      <c r="AT2457" s="290" t="n"/>
      <c r="AU2457" s="291">
        <f>IF($B2457="","",TEXT($A2457,"yyyymmdd")&amp;"_P"&amp;$C2457&amp;"_C"&amp;$F2457&amp;"_"&amp;TRIM(RIGHT(SUBSTITUTE(TRIM(SUBSTITUTE($L2457,CHAR(160)," "))," ",REPT(" ",60)),60))&amp;IF($P2457="","","-"&amp;TRIM(RIGHT(SUBSTITUTE(TRIM(SUBSTITUTE($P2457,CHAR(160)," "))," ",REPT(" ",60)),60)))&amp;IF($T2457="","","-"&amp;TRIM(RIGHT(SUBSTITUTE(TRIM(SUBSTITUTE($T2457,CHAR(160)," "))," ",REPT(" ",60)),60)))&amp;".jpg")</f>
        <v/>
      </c>
    </row>
    <row r="2458" ht="42" customHeight="1">
      <c r="A2458" s="288" t="n">
        <v>40097</v>
      </c>
      <c r="B2458" s="284" t="inlineStr">
        <is>
          <t>Supercheap Auto 1000, 11 October, 2009</t>
        </is>
      </c>
      <c r="C2458" s="284" t="n">
        <v>10</v>
      </c>
      <c r="D2458" s="284" t="n"/>
      <c r="E2458" s="284" t="n"/>
      <c r="F2458" s="284" t="n">
        <v>55</v>
      </c>
      <c r="G2458" s="284" t="inlineStr">
        <is>
          <t>Rod Nash Racing</t>
        </is>
      </c>
      <c r="H2458" s="284" t="n"/>
      <c r="I2458" s="284" t="inlineStr">
        <is>
          <t>The Bottle-O</t>
        </is>
      </c>
      <c r="J2458" s="284" t="inlineStr">
        <is>
          <t>Holden Commodore VE</t>
        </is>
      </c>
      <c r="K2458" s="284" t="n"/>
      <c r="L2458" s="284" t="inlineStr">
        <is>
          <t>Tony D'Alberto</t>
        </is>
      </c>
      <c r="M2458" s="284" t="inlineStr">
        <is>
          <t>AUS</t>
        </is>
      </c>
      <c r="N2458" s="699">
        <f>_xlfn.LET(_xlpm.d,_xlfn.XLOOKUP(L2458,'[1]Birth Dates'!$A:$A,'[1]Birth Dates'!$B:$B,"",0),IF(_xlpm.d=0,"",_xlpm.d))</f>
        <v/>
      </c>
      <c r="O2458" s="284">
        <f>IF(OR(N2458="",A2458="",NOT(ISNUMBER(N2458)),N2458&gt;A2458),"",DATEDIF(N2458,A2458,"Y")&amp;" years, "&amp;DATEDIF(N2458,A2458,"YM")&amp;" months, "&amp;DATEDIF(N2458,A2458,"MD")&amp;" days")</f>
        <v/>
      </c>
      <c r="P2458" s="284" t="inlineStr">
        <is>
          <t>Andrew Thompson</t>
        </is>
      </c>
      <c r="Q2458" s="284" t="inlineStr">
        <is>
          <t>AUS</t>
        </is>
      </c>
      <c r="R2458" s="699">
        <f>_xlfn.LET(_xlpm.d,_xlfn.XLOOKUP(P2458,'[1]Birth Dates'!$A:$A,'[1]Birth Dates'!$B:$B,"",0),IF(_xlpm.d=0,"",_xlpm.d))</f>
        <v/>
      </c>
      <c r="S2458" s="284">
        <f>IF(OR(R2458="",A2458="",NOT(ISNUMBER(R2458)),R2458&gt;A2458),"",DATEDIF(R2458,A2458,"Y")&amp;" years, "&amp;DATEDIF(R2458,A2458,"YM")&amp;" months, "&amp;DATEDIF(R2458,A2458,"MD")&amp;" days")</f>
        <v/>
      </c>
      <c r="T2458" s="284" t="n"/>
      <c r="U2458" s="284" t="n"/>
      <c r="V2458" s="699">
        <f>_xlfn.LET(_xlpm.d,_xlfn.XLOOKUP(T2458,'[1]Birth Dates'!$A:$A,'[1]Birth Dates'!$B:$B,"",0),IF(_xlpm.d=0,"",_xlpm.d))</f>
        <v/>
      </c>
      <c r="W2458" s="284">
        <f>IF(OR(V2458="",A2458="",NOT(ISNUMBER(V2458)),V2458&gt;A2458),"",DATEDIF(V2458,A2458,"Y")&amp;" years, "&amp;DATEDIF(V2458,A2458,"YM")&amp;" months, "&amp;DATEDIF(V2458,A2458,"MD")&amp;" days")</f>
        <v/>
      </c>
      <c r="X2458" s="284" t="n"/>
      <c r="Y2458" s="284" t="n"/>
      <c r="Z2458" s="284" t="n"/>
      <c r="AA2458" s="284" t="n"/>
      <c r="AB2458" s="284" t="n">
        <v>19</v>
      </c>
      <c r="AC2458" s="284" t="n"/>
      <c r="AD2458" s="284" t="n"/>
      <c r="AE2458" s="585" t="inlineStr"/>
      <c r="AF2458" s="418">
        <f>IF(OR(AE2458="",AE2458="",AE2458=0),"",6.213/(AE2458*24))</f>
        <v/>
      </c>
      <c r="AG2458" s="289" t="n"/>
      <c r="AH2458" s="585" t="inlineStr"/>
      <c r="AI2458" s="418">
        <f>IF(OR(AH2458="",AH2458="",AH2458=0),"",6.213/(AH2458*24))</f>
        <v/>
      </c>
      <c r="AJ2458" s="175">
        <f>IF(AND(ISNUMBER(AB2458),ISNUMBER(AG2458)),AB2458-AG2458,"")</f>
        <v/>
      </c>
      <c r="AK2458" s="284" t="n"/>
      <c r="AL2458" s="284" t="n">
        <v>161</v>
      </c>
      <c r="AM2458" s="715" t="n">
        <v>10.7202</v>
      </c>
      <c r="AN2458" s="671">
        <f>IF(OR(AL2458="",AM2458="",AM2458=0),"",AL2458*6.213/(AM2458*24))</f>
        <v/>
      </c>
      <c r="AO2458" s="477">
        <f>IF(AND(AL2458=AL2457,AM2458&lt;&gt;"",AM2457&lt;&gt;""),AM2458-AM2457,"")</f>
        <v/>
      </c>
      <c r="AP2458" s="284" t="n"/>
      <c r="AQ2458" s="585" t="inlineStr"/>
      <c r="AR2458" s="439">
        <f>IF(OR(AQ2458="",AQ2458="",AQ2458=0),"",6.213/(AQ2458*24))</f>
        <v/>
      </c>
      <c r="AS2458" s="436">
        <f>IF(OR(NOT(ISNUMBER(C2458)),NOT(ISNUMBER(AB2458))),"",IF(AG2458&lt;&gt;"",AG2458,AB2458)-C2458)</f>
        <v/>
      </c>
      <c r="AT2458" s="290" t="n"/>
      <c r="AU2458" s="291">
        <f>IF($B2458="","",TEXT($A2458,"yyyymmdd")&amp;"_P"&amp;$C2458&amp;"_C"&amp;$F2458&amp;"_"&amp;TRIM(RIGHT(SUBSTITUTE(TRIM(SUBSTITUTE($L2458,CHAR(160)," "))," ",REPT(" ",60)),60))&amp;IF($P2458="","","-"&amp;TRIM(RIGHT(SUBSTITUTE(TRIM(SUBSTITUTE($P2458,CHAR(160)," "))," ",REPT(" ",60)),60)))&amp;IF($T2458="","","-"&amp;TRIM(RIGHT(SUBSTITUTE(TRIM(SUBSTITUTE($T2458,CHAR(160)," "))," ",REPT(" ",60)),60)))&amp;".jpg")</f>
        <v/>
      </c>
    </row>
    <row r="2459" ht="42" customHeight="1">
      <c r="A2459" s="288" t="n">
        <v>40097</v>
      </c>
      <c r="B2459" s="284" t="inlineStr">
        <is>
          <t>Supercheap Auto 1000, 11 October, 2009</t>
        </is>
      </c>
      <c r="C2459" s="284" t="n">
        <v>11</v>
      </c>
      <c r="D2459" s="284" t="n"/>
      <c r="E2459" s="284" t="n"/>
      <c r="F2459" s="284" t="n">
        <v>25</v>
      </c>
      <c r="G2459" s="284" t="inlineStr">
        <is>
          <t>Britek Motorsport</t>
        </is>
      </c>
      <c r="H2459" s="284" t="n"/>
      <c r="I2459" s="284" t="inlineStr">
        <is>
          <t>Fujitsu</t>
        </is>
      </c>
      <c r="J2459" s="284" t="inlineStr">
        <is>
          <t>Ford Falcon FG</t>
        </is>
      </c>
      <c r="K2459" s="284" t="n"/>
      <c r="L2459" s="284" t="inlineStr">
        <is>
          <t>Jason Bright</t>
        </is>
      </c>
      <c r="M2459" s="284" t="inlineStr">
        <is>
          <t>AUS</t>
        </is>
      </c>
      <c r="N2459" s="699">
        <f>_xlfn.LET(_xlpm.d,_xlfn.XLOOKUP(L2459,'[1]Birth Dates'!$A:$A,'[1]Birth Dates'!$B:$B,"",0),IF(_xlpm.d=0,"",_xlpm.d))</f>
        <v/>
      </c>
      <c r="O2459" s="284">
        <f>IF(OR(N2459="",A2459="",NOT(ISNUMBER(N2459)),N2459&gt;A2459),"",DATEDIF(N2459,A2459,"Y")&amp;" years, "&amp;DATEDIF(N2459,A2459,"YM")&amp;" months, "&amp;DATEDIF(N2459,A2459,"MD")&amp;" days")</f>
        <v/>
      </c>
      <c r="P2459" s="284" t="inlineStr">
        <is>
          <t>Karl Reindler</t>
        </is>
      </c>
      <c r="Q2459" s="284" t="inlineStr">
        <is>
          <t>AUS</t>
        </is>
      </c>
      <c r="R2459" s="699">
        <f>_xlfn.LET(_xlpm.d,_xlfn.XLOOKUP(P2459,'[1]Birth Dates'!$A:$A,'[1]Birth Dates'!$B:$B,"",0),IF(_xlpm.d=0,"",_xlpm.d))</f>
        <v/>
      </c>
      <c r="S2459" s="284">
        <f>IF(OR(R2459="",A2459="",NOT(ISNUMBER(R2459)),R2459&gt;A2459),"",DATEDIF(R2459,A2459,"Y")&amp;" years, "&amp;DATEDIF(R2459,A2459,"YM")&amp;" months, "&amp;DATEDIF(R2459,A2459,"MD")&amp;" days")</f>
        <v/>
      </c>
      <c r="T2459" s="284" t="n"/>
      <c r="U2459" s="284" t="n"/>
      <c r="V2459" s="699">
        <f>_xlfn.LET(_xlpm.d,_xlfn.XLOOKUP(T2459,'[1]Birth Dates'!$A:$A,'[1]Birth Dates'!$B:$B,"",0),IF(_xlpm.d=0,"",_xlpm.d))</f>
        <v/>
      </c>
      <c r="W2459" s="284">
        <f>IF(OR(V2459="",A2459="",NOT(ISNUMBER(V2459)),V2459&gt;A2459),"",DATEDIF(V2459,A2459,"Y")&amp;" years, "&amp;DATEDIF(V2459,A2459,"YM")&amp;" months, "&amp;DATEDIF(V2459,A2459,"MD")&amp;" days")</f>
        <v/>
      </c>
      <c r="X2459" s="284" t="n"/>
      <c r="Y2459" s="284" t="n"/>
      <c r="Z2459" s="284" t="n"/>
      <c r="AA2459" s="284" t="n"/>
      <c r="AB2459" s="284" t="n">
        <v>12</v>
      </c>
      <c r="AC2459" s="284" t="n"/>
      <c r="AD2459" s="284" t="n"/>
      <c r="AE2459" s="585" t="inlineStr"/>
      <c r="AF2459" s="418">
        <f>IF(OR(AE2459="",AE2459="",AE2459=0),"",6.213/(AE2459*24))</f>
        <v/>
      </c>
      <c r="AG2459" s="289" t="n"/>
      <c r="AH2459" s="585" t="inlineStr"/>
      <c r="AI2459" s="418">
        <f>IF(OR(AH2459="",AH2459="",AH2459=0),"",6.213/(AH2459*24))</f>
        <v/>
      </c>
      <c r="AJ2459" s="175">
        <f>IF(AND(ISNUMBER(AB2459),ISNUMBER(AG2459)),AB2459-AG2459,"")</f>
        <v/>
      </c>
      <c r="AK2459" s="284" t="n"/>
      <c r="AL2459" s="284" t="n">
        <v>161</v>
      </c>
      <c r="AM2459" s="715" t="n">
        <v>12.7196</v>
      </c>
      <c r="AN2459" s="671">
        <f>IF(OR(AL2459="",AM2459="",AM2459=0),"",AL2459*6.213/(AM2459*24))</f>
        <v/>
      </c>
      <c r="AO2459" s="477">
        <f>IF(AND(AL2459=AL2458,AM2459&lt;&gt;"",AM2458&lt;&gt;""),AM2459-AM2458,"")</f>
        <v/>
      </c>
      <c r="AP2459" s="284" t="n"/>
      <c r="AQ2459" s="585" t="inlineStr"/>
      <c r="AR2459" s="439">
        <f>IF(OR(AQ2459="",AQ2459="",AQ2459=0),"",6.213/(AQ2459*24))</f>
        <v/>
      </c>
      <c r="AS2459" s="436">
        <f>IF(OR(NOT(ISNUMBER(C2459)),NOT(ISNUMBER(AB2459))),"",IF(AG2459&lt;&gt;"",AG2459,AB2459)-C2459)</f>
        <v/>
      </c>
      <c r="AT2459" s="290" t="n"/>
      <c r="AU2459" s="291">
        <f>IF($B2459="","",TEXT($A2459,"yyyymmdd")&amp;"_P"&amp;$C2459&amp;"_C"&amp;$F2459&amp;"_"&amp;TRIM(RIGHT(SUBSTITUTE(TRIM(SUBSTITUTE($L2459,CHAR(160)," "))," ",REPT(" ",60)),60))&amp;IF($P2459="","","-"&amp;TRIM(RIGHT(SUBSTITUTE(TRIM(SUBSTITUTE($P2459,CHAR(160)," "))," ",REPT(" ",60)),60)))&amp;IF($T2459="","","-"&amp;TRIM(RIGHT(SUBSTITUTE(TRIM(SUBSTITUTE($T2459,CHAR(160)," "))," ",REPT(" ",60)),60)))&amp;".jpg")</f>
        <v/>
      </c>
    </row>
    <row r="2460" ht="42" customHeight="1">
      <c r="A2460" s="288" t="n">
        <v>40097</v>
      </c>
      <c r="B2460" s="284" t="inlineStr">
        <is>
          <t>Supercheap Auto 1000, 11 October, 2009</t>
        </is>
      </c>
      <c r="C2460" s="284" t="n">
        <v>12</v>
      </c>
      <c r="D2460" s="284" t="n"/>
      <c r="E2460" s="284" t="n"/>
      <c r="F2460" s="284" t="n">
        <v>24</v>
      </c>
      <c r="G2460" s="284" t="inlineStr">
        <is>
          <t>Walkinshaw Racing</t>
        </is>
      </c>
      <c r="H2460" s="284" t="n"/>
      <c r="I2460" s="284" t="inlineStr">
        <is>
          <t>Bundaberg Rum: Red</t>
        </is>
      </c>
      <c r="J2460" s="284" t="inlineStr">
        <is>
          <t>Holden Commodore VE</t>
        </is>
      </c>
      <c r="K2460" s="284" t="n"/>
      <c r="L2460" s="284" t="inlineStr">
        <is>
          <t>David Reynolds</t>
        </is>
      </c>
      <c r="M2460" s="284" t="inlineStr">
        <is>
          <t>AUS</t>
        </is>
      </c>
      <c r="N2460" s="699">
        <f>_xlfn.LET(_xlpm.d,_xlfn.XLOOKUP(L2460,'[1]Birth Dates'!$A:$A,'[1]Birth Dates'!$B:$B,"",0),IF(_xlpm.d=0,"",_xlpm.d))</f>
        <v/>
      </c>
      <c r="O2460" s="284">
        <f>IF(OR(N2460="",A2460="",NOT(ISNUMBER(N2460)),N2460&gt;A2460),"",DATEDIF(N2460,A2460,"Y")&amp;" years, "&amp;DATEDIF(N2460,A2460,"YM")&amp;" months, "&amp;DATEDIF(N2460,A2460,"MD")&amp;" days")</f>
        <v/>
      </c>
      <c r="P2460" s="284" t="inlineStr">
        <is>
          <t>Andy Priaulx</t>
        </is>
      </c>
      <c r="Q2460" s="284" t="inlineStr">
        <is>
          <t>GBR</t>
        </is>
      </c>
      <c r="R2460" s="699">
        <f>_xlfn.LET(_xlpm.d,_xlfn.XLOOKUP(P2460,'[1]Birth Dates'!$A:$A,'[1]Birth Dates'!$B:$B,"",0),IF(_xlpm.d=0,"",_xlpm.d))</f>
        <v/>
      </c>
      <c r="S2460" s="284">
        <f>IF(OR(R2460="",A2460="",NOT(ISNUMBER(R2460)),R2460&gt;A2460),"",DATEDIF(R2460,A2460,"Y")&amp;" years, "&amp;DATEDIF(R2460,A2460,"YM")&amp;" months, "&amp;DATEDIF(R2460,A2460,"MD")&amp;" days")</f>
        <v/>
      </c>
      <c r="T2460" s="284" t="n"/>
      <c r="U2460" s="284" t="n"/>
      <c r="V2460" s="699">
        <f>_xlfn.LET(_xlpm.d,_xlfn.XLOOKUP(T2460,'[1]Birth Dates'!$A:$A,'[1]Birth Dates'!$B:$B,"",0),IF(_xlpm.d=0,"",_xlpm.d))</f>
        <v/>
      </c>
      <c r="W2460" s="284">
        <f>IF(OR(V2460="",A2460="",NOT(ISNUMBER(V2460)),V2460&gt;A2460),"",DATEDIF(V2460,A2460,"Y")&amp;" years, "&amp;DATEDIF(V2460,A2460,"YM")&amp;" months, "&amp;DATEDIF(V2460,A2460,"MD")&amp;" days")</f>
        <v/>
      </c>
      <c r="X2460" s="284" t="n"/>
      <c r="Y2460" s="284" t="n"/>
      <c r="Z2460" s="284" t="n"/>
      <c r="AA2460" s="284" t="n"/>
      <c r="AB2460" s="284" t="n">
        <v>25</v>
      </c>
      <c r="AC2460" s="284" t="n"/>
      <c r="AD2460" s="284" t="n"/>
      <c r="AE2460" s="585" t="inlineStr"/>
      <c r="AF2460" s="418">
        <f>IF(OR(AE2460="",AE2460="",AE2460=0),"",6.213/(AE2460*24))</f>
        <v/>
      </c>
      <c r="AG2460" s="289" t="n"/>
      <c r="AH2460" s="585" t="inlineStr"/>
      <c r="AI2460" s="418">
        <f>IF(OR(AH2460="",AH2460="",AH2460=0),"",6.213/(AH2460*24))</f>
        <v/>
      </c>
      <c r="AJ2460" s="175">
        <f>IF(AND(ISNUMBER(AB2460),ISNUMBER(AG2460)),AB2460-AG2460,"")</f>
        <v/>
      </c>
      <c r="AK2460" s="284" t="n"/>
      <c r="AL2460" s="284" t="n">
        <v>161</v>
      </c>
      <c r="AM2460" s="715" t="n">
        <v>12.8611</v>
      </c>
      <c r="AN2460" s="671">
        <f>IF(OR(AL2460="",AM2460="",AM2460=0),"",AL2460*6.213/(AM2460*24))</f>
        <v/>
      </c>
      <c r="AO2460" s="477">
        <f>IF(AND(AL2460=AL2459,AM2460&lt;&gt;"",AM2459&lt;&gt;""),AM2460-AM2459,"")</f>
        <v/>
      </c>
      <c r="AP2460" s="284" t="n"/>
      <c r="AQ2460" s="585" t="inlineStr"/>
      <c r="AR2460" s="439">
        <f>IF(OR(AQ2460="",AQ2460="",AQ2460=0),"",6.213/(AQ2460*24))</f>
        <v/>
      </c>
      <c r="AS2460" s="436">
        <f>IF(OR(NOT(ISNUMBER(C2460)),NOT(ISNUMBER(AB2460))),"",IF(AG2460&lt;&gt;"",AG2460,AB2460)-C2460)</f>
        <v/>
      </c>
      <c r="AT2460" s="290" t="n"/>
      <c r="AU2460" s="291">
        <f>IF($B2460="","",TEXT($A2460,"yyyymmdd")&amp;"_P"&amp;$C2460&amp;"_C"&amp;$F2460&amp;"_"&amp;TRIM(RIGHT(SUBSTITUTE(TRIM(SUBSTITUTE($L2460,CHAR(160)," "))," ",REPT(" ",60)),60))&amp;IF($P2460="","","-"&amp;TRIM(RIGHT(SUBSTITUTE(TRIM(SUBSTITUTE($P2460,CHAR(160)," "))," ",REPT(" ",60)),60)))&amp;IF($T2460="","","-"&amp;TRIM(RIGHT(SUBSTITUTE(TRIM(SUBSTITUTE($T2460,CHAR(160)," "))," ",REPT(" ",60)),60)))&amp;".jpg")</f>
        <v/>
      </c>
    </row>
    <row r="2461" ht="42" customHeight="1">
      <c r="A2461" s="288" t="n">
        <v>40097</v>
      </c>
      <c r="B2461" s="284" t="inlineStr">
        <is>
          <t>Supercheap Auto 1000, 11 October, 2009</t>
        </is>
      </c>
      <c r="C2461" s="284" t="n">
        <v>13</v>
      </c>
      <c r="D2461" s="284" t="n"/>
      <c r="E2461" s="284" t="n"/>
      <c r="F2461" s="284" t="n">
        <v>9</v>
      </c>
      <c r="G2461" s="284" t="inlineStr">
        <is>
          <t>Stone Brothers Racing</t>
        </is>
      </c>
      <c r="H2461" s="284" t="n"/>
      <c r="I2461" s="284" t="inlineStr">
        <is>
          <t>Irwin Tools, SP Tools</t>
        </is>
      </c>
      <c r="J2461" s="284" t="inlineStr">
        <is>
          <t>Ford Falcon FG</t>
        </is>
      </c>
      <c r="K2461" s="284" t="n"/>
      <c r="L2461" s="284" t="inlineStr">
        <is>
          <t>Shane van Gisbergen</t>
        </is>
      </c>
      <c r="M2461" s="284" t="inlineStr">
        <is>
          <t>NZL</t>
        </is>
      </c>
      <c r="N2461" s="699">
        <f>_xlfn.LET(_xlpm.d,_xlfn.XLOOKUP(L2461,'[1]Birth Dates'!$A:$A,'[1]Birth Dates'!$B:$B,"",0),IF(_xlpm.d=0,"",_xlpm.d))</f>
        <v/>
      </c>
      <c r="O2461" s="284">
        <f>IF(OR(N2461="",A2461="",NOT(ISNUMBER(N2461)),N2461&gt;A2461),"",DATEDIF(N2461,A2461,"Y")&amp;" years, "&amp;DATEDIF(N2461,A2461,"YM")&amp;" months, "&amp;DATEDIF(N2461,A2461,"MD")&amp;" days")</f>
        <v/>
      </c>
      <c r="P2461" s="284" t="inlineStr">
        <is>
          <t>Alex Davison</t>
        </is>
      </c>
      <c r="Q2461" s="284" t="inlineStr">
        <is>
          <t>AUS</t>
        </is>
      </c>
      <c r="R2461" s="699">
        <f>_xlfn.LET(_xlpm.d,_xlfn.XLOOKUP(P2461,'[1]Birth Dates'!$A:$A,'[1]Birth Dates'!$B:$B,"",0),IF(_xlpm.d=0,"",_xlpm.d))</f>
        <v/>
      </c>
      <c r="S2461" s="284">
        <f>IF(OR(R2461="",A2461="",NOT(ISNUMBER(R2461)),R2461&gt;A2461),"",DATEDIF(R2461,A2461,"Y")&amp;" years, "&amp;DATEDIF(R2461,A2461,"YM")&amp;" months, "&amp;DATEDIF(R2461,A2461,"MD")&amp;" days")</f>
        <v/>
      </c>
      <c r="T2461" s="284" t="n"/>
      <c r="U2461" s="284" t="n"/>
      <c r="V2461" s="699">
        <f>_xlfn.LET(_xlpm.d,_xlfn.XLOOKUP(T2461,'[1]Birth Dates'!$A:$A,'[1]Birth Dates'!$B:$B,"",0),IF(_xlpm.d=0,"",_xlpm.d))</f>
        <v/>
      </c>
      <c r="W2461" s="284">
        <f>IF(OR(V2461="",A2461="",NOT(ISNUMBER(V2461)),V2461&gt;A2461),"",DATEDIF(V2461,A2461,"Y")&amp;" years, "&amp;DATEDIF(V2461,A2461,"YM")&amp;" months, "&amp;DATEDIF(V2461,A2461,"MD")&amp;" days")</f>
        <v/>
      </c>
      <c r="X2461" s="284" t="n"/>
      <c r="Y2461" s="284" t="n"/>
      <c r="Z2461" s="284" t="n"/>
      <c r="AA2461" s="284" t="n"/>
      <c r="AB2461" s="284" t="n">
        <v>6</v>
      </c>
      <c r="AC2461" s="284" t="n"/>
      <c r="AD2461" s="284" t="n"/>
      <c r="AE2461" s="585" t="inlineStr"/>
      <c r="AF2461" s="418">
        <f>IF(OR(AE2461="",AE2461="",AE2461=0),"",6.213/(AE2461*24))</f>
        <v/>
      </c>
      <c r="AG2461" s="289" t="n"/>
      <c r="AH2461" s="585" t="inlineStr"/>
      <c r="AI2461" s="418">
        <f>IF(OR(AH2461="",AH2461="",AH2461=0),"",6.213/(AH2461*24))</f>
        <v/>
      </c>
      <c r="AJ2461" s="175">
        <f>IF(AND(ISNUMBER(AB2461),ISNUMBER(AG2461)),AB2461-AG2461,"")</f>
        <v/>
      </c>
      <c r="AK2461" s="284" t="n"/>
      <c r="AL2461" s="284" t="n">
        <v>161</v>
      </c>
      <c r="AM2461" s="715" t="inlineStr">
        <is>
          <t>+1:09.2833</t>
        </is>
      </c>
      <c r="AN2461" s="671">
        <f>IF(OR(AL2461="",AM2461="",AM2461=0),"",AL2461*6.213/(AM2461*24))</f>
        <v/>
      </c>
      <c r="AO2461" s="477">
        <f>IF(AND(AL2461=AL2460,AM2461&lt;&gt;"",AM2460&lt;&gt;""),AM2461-AM2460,"")</f>
        <v/>
      </c>
      <c r="AP2461" s="284" t="n"/>
      <c r="AQ2461" s="585" t="inlineStr"/>
      <c r="AR2461" s="439">
        <f>IF(OR(AQ2461="",AQ2461="",AQ2461=0),"",6.213/(AQ2461*24))</f>
        <v/>
      </c>
      <c r="AS2461" s="436">
        <f>IF(OR(NOT(ISNUMBER(C2461)),NOT(ISNUMBER(AB2461))),"",IF(AG2461&lt;&gt;"",AG2461,AB2461)-C2461)</f>
        <v/>
      </c>
      <c r="AT2461" s="290" t="n"/>
      <c r="AU2461" s="291">
        <f>IF($B2461="","",TEXT($A2461,"yyyymmdd")&amp;"_P"&amp;$C2461&amp;"_C"&amp;$F2461&amp;"_"&amp;TRIM(RIGHT(SUBSTITUTE(TRIM(SUBSTITUTE($L2461,CHAR(160)," "))," ",REPT(" ",60)),60))&amp;IF($P2461="","","-"&amp;TRIM(RIGHT(SUBSTITUTE(TRIM(SUBSTITUTE($P2461,CHAR(160)," "))," ",REPT(" ",60)),60)))&amp;IF($T2461="","","-"&amp;TRIM(RIGHT(SUBSTITUTE(TRIM(SUBSTITUTE($T2461,CHAR(160)," "))," ",REPT(" ",60)),60)))&amp;".jpg")</f>
        <v/>
      </c>
    </row>
    <row r="2462" ht="42" customHeight="1">
      <c r="A2462" s="288" t="n">
        <v>40097</v>
      </c>
      <c r="B2462" s="284" t="inlineStr">
        <is>
          <t>Supercheap Auto 1000, 11 October, 2009</t>
        </is>
      </c>
      <c r="C2462" s="284" t="n">
        <v>14</v>
      </c>
      <c r="D2462" s="284" t="n"/>
      <c r="E2462" s="284" t="n"/>
      <c r="F2462" s="284" t="n">
        <v>247</v>
      </c>
      <c r="G2462" s="284" t="inlineStr">
        <is>
          <t>Kelly Racing</t>
        </is>
      </c>
      <c r="H2462" s="284" t="n"/>
      <c r="I2462" s="284" t="inlineStr">
        <is>
          <t>Bet 24/7</t>
        </is>
      </c>
      <c r="J2462" s="284" t="inlineStr">
        <is>
          <t>Holden Commodore VE</t>
        </is>
      </c>
      <c r="K2462" s="284" t="n"/>
      <c r="L2462" s="284" t="inlineStr">
        <is>
          <t>Jack Perkins</t>
        </is>
      </c>
      <c r="M2462" s="284" t="inlineStr">
        <is>
          <t>AUS</t>
        </is>
      </c>
      <c r="N2462" s="699">
        <f>_xlfn.LET(_xlpm.d,_xlfn.XLOOKUP(L2462,'[1]Birth Dates'!$A:$A,'[1]Birth Dates'!$B:$B,"",0),IF(_xlpm.d=0,"",_xlpm.d))</f>
        <v/>
      </c>
      <c r="O2462" s="284">
        <f>IF(OR(N2462="",A2462="",NOT(ISNUMBER(N2462)),N2462&gt;A2462),"",DATEDIF(N2462,A2462,"Y")&amp;" years, "&amp;DATEDIF(N2462,A2462,"YM")&amp;" months, "&amp;DATEDIF(N2462,A2462,"MD")&amp;" days")</f>
        <v/>
      </c>
      <c r="P2462" s="284" t="inlineStr">
        <is>
          <t>Dale Wood</t>
        </is>
      </c>
      <c r="Q2462" s="284" t="inlineStr">
        <is>
          <t>AUS</t>
        </is>
      </c>
      <c r="R2462" s="699">
        <f>_xlfn.LET(_xlpm.d,_xlfn.XLOOKUP(P2462,'[1]Birth Dates'!$A:$A,'[1]Birth Dates'!$B:$B,"",0),IF(_xlpm.d=0,"",_xlpm.d))</f>
        <v/>
      </c>
      <c r="S2462" s="284">
        <f>IF(OR(R2462="",A2462="",NOT(ISNUMBER(R2462)),R2462&gt;A2462),"",DATEDIF(R2462,A2462,"Y")&amp;" years, "&amp;DATEDIF(R2462,A2462,"YM")&amp;" months, "&amp;DATEDIF(R2462,A2462,"MD")&amp;" days")</f>
        <v/>
      </c>
      <c r="T2462" s="284" t="n"/>
      <c r="U2462" s="284" t="n"/>
      <c r="V2462" s="699">
        <f>_xlfn.LET(_xlpm.d,_xlfn.XLOOKUP(T2462,'[1]Birth Dates'!$A:$A,'[1]Birth Dates'!$B:$B,"",0),IF(_xlpm.d=0,"",_xlpm.d))</f>
        <v/>
      </c>
      <c r="W2462" s="284">
        <f>IF(OR(V2462="",A2462="",NOT(ISNUMBER(V2462)),V2462&gt;A2462),"",DATEDIF(V2462,A2462,"Y")&amp;" years, "&amp;DATEDIF(V2462,A2462,"YM")&amp;" months, "&amp;DATEDIF(V2462,A2462,"MD")&amp;" days")</f>
        <v/>
      </c>
      <c r="X2462" s="284" t="n"/>
      <c r="Y2462" s="284" t="n"/>
      <c r="Z2462" s="284" t="n"/>
      <c r="AA2462" s="284" t="n"/>
      <c r="AB2462" s="284" t="n">
        <v>23</v>
      </c>
      <c r="AC2462" s="284" t="n"/>
      <c r="AD2462" s="284" t="n"/>
      <c r="AE2462" s="585" t="inlineStr"/>
      <c r="AF2462" s="418">
        <f>IF(OR(AE2462="",AE2462="",AE2462=0),"",6.213/(AE2462*24))</f>
        <v/>
      </c>
      <c r="AG2462" s="289" t="n"/>
      <c r="AH2462" s="585" t="inlineStr"/>
      <c r="AI2462" s="418">
        <f>IF(OR(AH2462="",AH2462="",AH2462=0),"",6.213/(AH2462*24))</f>
        <v/>
      </c>
      <c r="AJ2462" s="175">
        <f>IF(AND(ISNUMBER(AB2462),ISNUMBER(AG2462)),AB2462-AG2462,"")</f>
        <v/>
      </c>
      <c r="AK2462" s="284" t="n"/>
      <c r="AL2462" s="284" t="n">
        <v>160</v>
      </c>
      <c r="AM2462" s="715" t="inlineStr">
        <is>
          <t>+ 1 lap</t>
        </is>
      </c>
      <c r="AN2462" s="671">
        <f>IF(OR(AL2462="",AM2462="",AM2462=0),"",AL2462*6.213/(AM2462*24))</f>
        <v/>
      </c>
      <c r="AO2462" s="477">
        <f>IF(AND(AL2462=AL2461,AM2462&lt;&gt;"",AM2461&lt;&gt;""),AM2462-AM2461,"")</f>
        <v/>
      </c>
      <c r="AP2462" s="284" t="n"/>
      <c r="AQ2462" s="585" t="inlineStr"/>
      <c r="AR2462" s="439">
        <f>IF(OR(AQ2462="",AQ2462="",AQ2462=0),"",6.213/(AQ2462*24))</f>
        <v/>
      </c>
      <c r="AS2462" s="436">
        <f>IF(OR(NOT(ISNUMBER(C2462)),NOT(ISNUMBER(AB2462))),"",IF(AG2462&lt;&gt;"",AG2462,AB2462)-C2462)</f>
        <v/>
      </c>
      <c r="AT2462" s="290" t="n"/>
      <c r="AU2462" s="291">
        <f>IF($B2462="","",TEXT($A2462,"yyyymmdd")&amp;"_P"&amp;$C2462&amp;"_C"&amp;$F2462&amp;"_"&amp;TRIM(RIGHT(SUBSTITUTE(TRIM(SUBSTITUTE($L2462,CHAR(160)," "))," ",REPT(" ",60)),60))&amp;IF($P2462="","","-"&amp;TRIM(RIGHT(SUBSTITUTE(TRIM(SUBSTITUTE($P2462,CHAR(160)," "))," ",REPT(" ",60)),60)))&amp;IF($T2462="","","-"&amp;TRIM(RIGHT(SUBSTITUTE(TRIM(SUBSTITUTE($T2462,CHAR(160)," "))," ",REPT(" ",60)),60)))&amp;".jpg")</f>
        <v/>
      </c>
    </row>
    <row r="2463" ht="42" customHeight="1">
      <c r="A2463" s="288" t="n">
        <v>40097</v>
      </c>
      <c r="B2463" s="284" t="inlineStr">
        <is>
          <t>Supercheap Auto 1000, 11 October, 2009</t>
        </is>
      </c>
      <c r="C2463" s="284" t="n">
        <v>15</v>
      </c>
      <c r="D2463" s="284" t="n"/>
      <c r="E2463" s="284" t="n"/>
      <c r="F2463" s="284" t="n">
        <v>39</v>
      </c>
      <c r="G2463" s="284" t="inlineStr">
        <is>
          <t>Paul Morris Motorsport</t>
        </is>
      </c>
      <c r="H2463" s="284" t="n"/>
      <c r="I2463" s="284" t="inlineStr">
        <is>
          <t>Supercheap Auto</t>
        </is>
      </c>
      <c r="J2463" s="284" t="inlineStr">
        <is>
          <t>Holden Commodore VE</t>
        </is>
      </c>
      <c r="K2463" s="284" t="n"/>
      <c r="L2463" s="284" t="inlineStr">
        <is>
          <t>Russell Ingall</t>
        </is>
      </c>
      <c r="M2463" s="284" t="inlineStr">
        <is>
          <t>AUS</t>
        </is>
      </c>
      <c r="N2463" s="699">
        <f>_xlfn.LET(_xlpm.d,_xlfn.XLOOKUP(L2463,'[1]Birth Dates'!$A:$A,'[1]Birth Dates'!$B:$B,"",0),IF(_xlpm.d=0,"",_xlpm.d))</f>
        <v/>
      </c>
      <c r="O2463" s="284">
        <f>IF(OR(N2463="",A2463="",NOT(ISNUMBER(N2463)),N2463&gt;A2463),"",DATEDIF(N2463,A2463,"Y")&amp;" years, "&amp;DATEDIF(N2463,A2463,"YM")&amp;" months, "&amp;DATEDIF(N2463,A2463,"MD")&amp;" days")</f>
        <v/>
      </c>
      <c r="P2463" s="284" t="inlineStr">
        <is>
          <t>Owen Kelly</t>
        </is>
      </c>
      <c r="Q2463" s="284" t="inlineStr">
        <is>
          <t>AUS</t>
        </is>
      </c>
      <c r="R2463" s="699">
        <f>_xlfn.LET(_xlpm.d,_xlfn.XLOOKUP(P2463,'[1]Birth Dates'!$A:$A,'[1]Birth Dates'!$B:$B,"",0),IF(_xlpm.d=0,"",_xlpm.d))</f>
        <v/>
      </c>
      <c r="S2463" s="284">
        <f>IF(OR(R2463="",A2463="",NOT(ISNUMBER(R2463)),R2463&gt;A2463),"",DATEDIF(R2463,A2463,"Y")&amp;" years, "&amp;DATEDIF(R2463,A2463,"YM")&amp;" months, "&amp;DATEDIF(R2463,A2463,"MD")&amp;" days")</f>
        <v/>
      </c>
      <c r="T2463" s="284" t="n"/>
      <c r="U2463" s="284" t="n"/>
      <c r="V2463" s="699">
        <f>_xlfn.LET(_xlpm.d,_xlfn.XLOOKUP(T2463,'[1]Birth Dates'!$A:$A,'[1]Birth Dates'!$B:$B,"",0),IF(_xlpm.d=0,"",_xlpm.d))</f>
        <v/>
      </c>
      <c r="W2463" s="284">
        <f>IF(OR(V2463="",A2463="",NOT(ISNUMBER(V2463)),V2463&gt;A2463),"",DATEDIF(V2463,A2463,"Y")&amp;" years, "&amp;DATEDIF(V2463,A2463,"YM")&amp;" months, "&amp;DATEDIF(V2463,A2463,"MD")&amp;" days")</f>
        <v/>
      </c>
      <c r="X2463" s="284" t="n"/>
      <c r="Y2463" s="284" t="n"/>
      <c r="Z2463" s="284" t="n"/>
      <c r="AA2463" s="284" t="n"/>
      <c r="AB2463" s="284" t="n">
        <v>9</v>
      </c>
      <c r="AC2463" s="284" t="n"/>
      <c r="AD2463" s="284" t="n"/>
      <c r="AE2463" s="585" t="inlineStr"/>
      <c r="AF2463" s="418">
        <f>IF(OR(AE2463="",AE2463="",AE2463=0),"",6.213/(AE2463*24))</f>
        <v/>
      </c>
      <c r="AG2463" s="289" t="n"/>
      <c r="AH2463" s="585" t="inlineStr"/>
      <c r="AI2463" s="418">
        <f>IF(OR(AH2463="",AH2463="",AH2463=0),"",6.213/(AH2463*24))</f>
        <v/>
      </c>
      <c r="AJ2463" s="175">
        <f>IF(AND(ISNUMBER(AB2463),ISNUMBER(AG2463)),AB2463-AG2463,"")</f>
        <v/>
      </c>
      <c r="AK2463" s="284" t="n"/>
      <c r="AL2463" s="284" t="n">
        <v>160</v>
      </c>
      <c r="AM2463" s="715" t="inlineStr">
        <is>
          <t>+ 1 lap</t>
        </is>
      </c>
      <c r="AN2463" s="671">
        <f>IF(OR(AL2463="",AM2463="",AM2463=0),"",AL2463*6.213/(AM2463*24))</f>
        <v/>
      </c>
      <c r="AO2463" s="477">
        <f>IF(AND(AL2463=AL2462,AM2463&lt;&gt;"",AM2462&lt;&gt;""),AM2463-AM2462,"")</f>
        <v/>
      </c>
      <c r="AP2463" s="284" t="n"/>
      <c r="AQ2463" s="585" t="inlineStr"/>
      <c r="AR2463" s="439">
        <f>IF(OR(AQ2463="",AQ2463="",AQ2463=0),"",6.213/(AQ2463*24))</f>
        <v/>
      </c>
      <c r="AS2463" s="436">
        <f>IF(OR(NOT(ISNUMBER(C2463)),NOT(ISNUMBER(AB2463))),"",IF(AG2463&lt;&gt;"",AG2463,AB2463)-C2463)</f>
        <v/>
      </c>
      <c r="AT2463" s="290" t="n"/>
      <c r="AU2463" s="291">
        <f>IF($B2463="","",TEXT($A2463,"yyyymmdd")&amp;"_P"&amp;$C2463&amp;"_C"&amp;$F2463&amp;"_"&amp;TRIM(RIGHT(SUBSTITUTE(TRIM(SUBSTITUTE($L2463,CHAR(160)," "))," ",REPT(" ",60)),60))&amp;IF($P2463="","","-"&amp;TRIM(RIGHT(SUBSTITUTE(TRIM(SUBSTITUTE($P2463,CHAR(160)," "))," ",REPT(" ",60)),60)))&amp;IF($T2463="","","-"&amp;TRIM(RIGHT(SUBSTITUTE(TRIM(SUBSTITUTE($T2463,CHAR(160)," "))," ",REPT(" ",60)),60)))&amp;".jpg")</f>
        <v/>
      </c>
    </row>
    <row r="2464" ht="42" customHeight="1">
      <c r="A2464" s="288" t="n">
        <v>40097</v>
      </c>
      <c r="B2464" s="284" t="inlineStr">
        <is>
          <t>Supercheap Auto 1000, 11 October, 2009</t>
        </is>
      </c>
      <c r="C2464" s="284" t="n">
        <v>16</v>
      </c>
      <c r="D2464" s="284" t="n"/>
      <c r="E2464" s="284" t="n"/>
      <c r="F2464" s="284" t="n">
        <v>10</v>
      </c>
      <c r="G2464" s="284" t="inlineStr">
        <is>
          <t>Walkinshaw Racing</t>
        </is>
      </c>
      <c r="H2464" s="284" t="n"/>
      <c r="I2464" s="284" t="inlineStr">
        <is>
          <t>Autobarn</t>
        </is>
      </c>
      <c r="J2464" s="284" t="inlineStr">
        <is>
          <t>Holden Commodore VE</t>
        </is>
      </c>
      <c r="K2464" s="284" t="n"/>
      <c r="L2464" s="284" t="inlineStr">
        <is>
          <t>Steve Owen</t>
        </is>
      </c>
      <c r="M2464" s="284" t="inlineStr">
        <is>
          <t>AUS</t>
        </is>
      </c>
      <c r="N2464" s="699">
        <f>_xlfn.LET(_xlpm.d,_xlfn.XLOOKUP(L2464,'[1]Birth Dates'!$A:$A,'[1]Birth Dates'!$B:$B,"",0),IF(_xlpm.d=0,"",_xlpm.d))</f>
        <v/>
      </c>
      <c r="O2464" s="284">
        <f>IF(OR(N2464="",A2464="",NOT(ISNUMBER(N2464)),N2464&gt;A2464),"",DATEDIF(N2464,A2464,"Y")&amp;" years, "&amp;DATEDIF(N2464,A2464,"YM")&amp;" months, "&amp;DATEDIF(N2464,A2464,"MD")&amp;" days")</f>
        <v/>
      </c>
      <c r="P2464" s="284" t="inlineStr">
        <is>
          <t>Shane Price</t>
        </is>
      </c>
      <c r="Q2464" s="284" t="inlineStr">
        <is>
          <t>AUS</t>
        </is>
      </c>
      <c r="R2464" s="699">
        <f>_xlfn.LET(_xlpm.d,_xlfn.XLOOKUP(P2464,'[1]Birth Dates'!$A:$A,'[1]Birth Dates'!$B:$B,"",0),IF(_xlpm.d=0,"",_xlpm.d))</f>
        <v/>
      </c>
      <c r="S2464" s="284">
        <f>IF(OR(R2464="",A2464="",NOT(ISNUMBER(R2464)),R2464&gt;A2464),"",DATEDIF(R2464,A2464,"Y")&amp;" years, "&amp;DATEDIF(R2464,A2464,"YM")&amp;" months, "&amp;DATEDIF(R2464,A2464,"MD")&amp;" days")</f>
        <v/>
      </c>
      <c r="T2464" s="284" t="n"/>
      <c r="U2464" s="284" t="n"/>
      <c r="V2464" s="699">
        <f>_xlfn.LET(_xlpm.d,_xlfn.XLOOKUP(T2464,'[1]Birth Dates'!$A:$A,'[1]Birth Dates'!$B:$B,"",0),IF(_xlpm.d=0,"",_xlpm.d))</f>
        <v/>
      </c>
      <c r="W2464" s="284">
        <f>IF(OR(V2464="",A2464="",NOT(ISNUMBER(V2464)),V2464&gt;A2464),"",DATEDIF(V2464,A2464,"Y")&amp;" years, "&amp;DATEDIF(V2464,A2464,"YM")&amp;" months, "&amp;DATEDIF(V2464,A2464,"MD")&amp;" days")</f>
        <v/>
      </c>
      <c r="X2464" s="284" t="n"/>
      <c r="Y2464" s="284" t="n"/>
      <c r="Z2464" s="284" t="n"/>
      <c r="AA2464" s="284" t="n"/>
      <c r="AB2464" s="284" t="n">
        <v>20</v>
      </c>
      <c r="AC2464" s="284" t="n"/>
      <c r="AD2464" s="284" t="n"/>
      <c r="AE2464" s="585" t="inlineStr"/>
      <c r="AF2464" s="418">
        <f>IF(OR(AE2464="",AE2464="",AE2464=0),"",6.213/(AE2464*24))</f>
        <v/>
      </c>
      <c r="AG2464" s="289" t="n"/>
      <c r="AH2464" s="585" t="inlineStr"/>
      <c r="AI2464" s="418">
        <f>IF(OR(AH2464="",AH2464="",AH2464=0),"",6.213/(AH2464*24))</f>
        <v/>
      </c>
      <c r="AJ2464" s="175">
        <f>IF(AND(ISNUMBER(AB2464),ISNUMBER(AG2464)),AB2464-AG2464,"")</f>
        <v/>
      </c>
      <c r="AK2464" s="284" t="n"/>
      <c r="AL2464" s="284" t="n">
        <v>160</v>
      </c>
      <c r="AM2464" s="715" t="inlineStr">
        <is>
          <t>+ 1 lap</t>
        </is>
      </c>
      <c r="AN2464" s="671">
        <f>IF(OR(AL2464="",AM2464="",AM2464=0),"",AL2464*6.213/(AM2464*24))</f>
        <v/>
      </c>
      <c r="AO2464" s="477">
        <f>IF(AND(AL2464=AL2463,AM2464&lt;&gt;"",AM2463&lt;&gt;""),AM2464-AM2463,"")</f>
        <v/>
      </c>
      <c r="AP2464" s="284" t="n"/>
      <c r="AQ2464" s="585" t="inlineStr"/>
      <c r="AR2464" s="439">
        <f>IF(OR(AQ2464="",AQ2464="",AQ2464=0),"",6.213/(AQ2464*24))</f>
        <v/>
      </c>
      <c r="AS2464" s="436">
        <f>IF(OR(NOT(ISNUMBER(C2464)),NOT(ISNUMBER(AB2464))),"",IF(AG2464&lt;&gt;"",AG2464,AB2464)-C2464)</f>
        <v/>
      </c>
      <c r="AT2464" s="290" t="n"/>
      <c r="AU2464" s="291">
        <f>IF($B2464="","",TEXT($A2464,"yyyymmdd")&amp;"_P"&amp;$C2464&amp;"_C"&amp;$F2464&amp;"_"&amp;TRIM(RIGHT(SUBSTITUTE(TRIM(SUBSTITUTE($L2464,CHAR(160)," "))," ",REPT(" ",60)),60))&amp;IF($P2464="","","-"&amp;TRIM(RIGHT(SUBSTITUTE(TRIM(SUBSTITUTE($P2464,CHAR(160)," "))," ",REPT(" ",60)),60)))&amp;IF($T2464="","","-"&amp;TRIM(RIGHT(SUBSTITUTE(TRIM(SUBSTITUTE($T2464,CHAR(160)," "))," ",REPT(" ",60)),60)))&amp;".jpg")</f>
        <v/>
      </c>
    </row>
    <row r="2465" ht="42" customHeight="1">
      <c r="A2465" s="288" t="n">
        <v>40097</v>
      </c>
      <c r="B2465" s="284" t="inlineStr">
        <is>
          <t>Supercheap Auto 1000, 11 October, 2009</t>
        </is>
      </c>
      <c r="C2465" s="284" t="n">
        <v>17</v>
      </c>
      <c r="D2465" s="284" t="n"/>
      <c r="E2465" s="284" t="n"/>
      <c r="F2465" s="284" t="n">
        <v>16</v>
      </c>
      <c r="G2465" s="284" t="inlineStr">
        <is>
          <t>Kelly Racing</t>
        </is>
      </c>
      <c r="H2465" s="284" t="n"/>
      <c r="I2465" s="284" t="inlineStr">
        <is>
          <t>Hi-Tec Oils</t>
        </is>
      </c>
      <c r="J2465" s="284" t="inlineStr">
        <is>
          <t>Holden Commodore VE</t>
        </is>
      </c>
      <c r="K2465" s="284" t="n"/>
      <c r="L2465" s="284" t="inlineStr">
        <is>
          <t>Tony Ricciardello</t>
        </is>
      </c>
      <c r="M2465" s="284" t="inlineStr">
        <is>
          <t>AUS</t>
        </is>
      </c>
      <c r="N2465" s="699">
        <f>_xlfn.LET(_xlpm.d,_xlfn.XLOOKUP(L2465,'[1]Birth Dates'!$A:$A,'[1]Birth Dates'!$B:$B,"",0),IF(_xlpm.d=0,"",_xlpm.d))</f>
        <v/>
      </c>
      <c r="O2465" s="284">
        <f>IF(OR(N2465="",A2465="",NOT(ISNUMBER(N2465)),N2465&gt;A2465),"",DATEDIF(N2465,A2465,"Y")&amp;" years, "&amp;DATEDIF(N2465,A2465,"YM")&amp;" months, "&amp;DATEDIF(N2465,A2465,"MD")&amp;" days")</f>
        <v/>
      </c>
      <c r="P2465" s="284" t="inlineStr">
        <is>
          <t>Mark McNally</t>
        </is>
      </c>
      <c r="Q2465" s="284" t="inlineStr">
        <is>
          <t>AUS</t>
        </is>
      </c>
      <c r="R2465" s="699">
        <f>_xlfn.LET(_xlpm.d,_xlfn.XLOOKUP(P2465,'[1]Birth Dates'!$A:$A,'[1]Birth Dates'!$B:$B,"",0),IF(_xlpm.d=0,"",_xlpm.d))</f>
        <v/>
      </c>
      <c r="S2465" s="284">
        <f>IF(OR(R2465="",A2465="",NOT(ISNUMBER(R2465)),R2465&gt;A2465),"",DATEDIF(R2465,A2465,"Y")&amp;" years, "&amp;DATEDIF(R2465,A2465,"YM")&amp;" months, "&amp;DATEDIF(R2465,A2465,"MD")&amp;" days")</f>
        <v/>
      </c>
      <c r="T2465" s="284" t="n"/>
      <c r="U2465" s="284" t="n"/>
      <c r="V2465" s="699">
        <f>_xlfn.LET(_xlpm.d,_xlfn.XLOOKUP(T2465,'[1]Birth Dates'!$A:$A,'[1]Birth Dates'!$B:$B,"",0),IF(_xlpm.d=0,"",_xlpm.d))</f>
        <v/>
      </c>
      <c r="W2465" s="284">
        <f>IF(OR(V2465="",A2465="",NOT(ISNUMBER(V2465)),V2465&gt;A2465),"",DATEDIF(V2465,A2465,"Y")&amp;" years, "&amp;DATEDIF(V2465,A2465,"YM")&amp;" months, "&amp;DATEDIF(V2465,A2465,"MD")&amp;" days")</f>
        <v/>
      </c>
      <c r="X2465" s="284" t="n"/>
      <c r="Y2465" s="284" t="n"/>
      <c r="Z2465" s="284" t="n"/>
      <c r="AA2465" s="284" t="n"/>
      <c r="AB2465" s="284" t="n">
        <v>28</v>
      </c>
      <c r="AC2465" s="284" t="n"/>
      <c r="AD2465" s="284" t="n"/>
      <c r="AE2465" s="585" t="inlineStr"/>
      <c r="AF2465" s="418">
        <f>IF(OR(AE2465="",AE2465="",AE2465=0),"",6.213/(AE2465*24))</f>
        <v/>
      </c>
      <c r="AG2465" s="289" t="n"/>
      <c r="AH2465" s="585" t="inlineStr"/>
      <c r="AI2465" s="418">
        <f>IF(OR(AH2465="",AH2465="",AH2465=0),"",6.213/(AH2465*24))</f>
        <v/>
      </c>
      <c r="AJ2465" s="175">
        <f>IF(AND(ISNUMBER(AB2465),ISNUMBER(AG2465)),AB2465-AG2465,"")</f>
        <v/>
      </c>
      <c r="AK2465" s="284" t="n"/>
      <c r="AL2465" s="284" t="n">
        <v>160</v>
      </c>
      <c r="AM2465" s="715" t="inlineStr">
        <is>
          <t>+ 1 lap</t>
        </is>
      </c>
      <c r="AN2465" s="671">
        <f>IF(OR(AL2465="",AM2465="",AM2465=0),"",AL2465*6.213/(AM2465*24))</f>
        <v/>
      </c>
      <c r="AO2465" s="477">
        <f>IF(AND(AL2465=AL2464,AM2465&lt;&gt;"",AM2464&lt;&gt;""),AM2465-AM2464,"")</f>
        <v/>
      </c>
      <c r="AP2465" s="284" t="n"/>
      <c r="AQ2465" s="585" t="inlineStr"/>
      <c r="AR2465" s="439">
        <f>IF(OR(AQ2465="",AQ2465="",AQ2465=0),"",6.213/(AQ2465*24))</f>
        <v/>
      </c>
      <c r="AS2465" s="436">
        <f>IF(OR(NOT(ISNUMBER(C2465)),NOT(ISNUMBER(AB2465))),"",IF(AG2465&lt;&gt;"",AG2465,AB2465)-C2465)</f>
        <v/>
      </c>
      <c r="AT2465" s="290" t="n"/>
      <c r="AU2465" s="291">
        <f>IF($B2465="","",TEXT($A2465,"yyyymmdd")&amp;"_P"&amp;$C2465&amp;"_C"&amp;$F2465&amp;"_"&amp;TRIM(RIGHT(SUBSTITUTE(TRIM(SUBSTITUTE($L2465,CHAR(160)," "))," ",REPT(" ",60)),60))&amp;IF($P2465="","","-"&amp;TRIM(RIGHT(SUBSTITUTE(TRIM(SUBSTITUTE($P2465,CHAR(160)," "))," ",REPT(" ",60)),60)))&amp;IF($T2465="","","-"&amp;TRIM(RIGHT(SUBSTITUTE(TRIM(SUBSTITUTE($T2465,CHAR(160)," "))," ",REPT(" ",60)),60)))&amp;".jpg")</f>
        <v/>
      </c>
    </row>
    <row r="2466" ht="42" customHeight="1">
      <c r="A2466" s="288" t="n">
        <v>40097</v>
      </c>
      <c r="B2466" s="284" t="inlineStr">
        <is>
          <t>Supercheap Auto 1000, 11 October, 2009</t>
        </is>
      </c>
      <c r="C2466" s="284" t="n">
        <v>18</v>
      </c>
      <c r="D2466" s="284" t="n"/>
      <c r="E2466" s="284" t="n"/>
      <c r="F2466" s="284" t="n">
        <v>333</v>
      </c>
      <c r="G2466" s="284" t="inlineStr">
        <is>
          <t>Paul Cruickshank Racing</t>
        </is>
      </c>
      <c r="H2466" s="284" t="n"/>
      <c r="I2466" s="284" t="inlineStr">
        <is>
          <t>Wilson Security, McGrath Foundation</t>
        </is>
      </c>
      <c r="J2466" s="284" t="inlineStr">
        <is>
          <t>Ford Falcon FG</t>
        </is>
      </c>
      <c r="K2466" s="284" t="n"/>
      <c r="L2466" s="284" t="inlineStr">
        <is>
          <t>David Wall</t>
        </is>
      </c>
      <c r="M2466" s="284" t="inlineStr">
        <is>
          <t>AUS</t>
        </is>
      </c>
      <c r="N2466" s="699">
        <f>_xlfn.LET(_xlpm.d,_xlfn.XLOOKUP(L2466,'[1]Birth Dates'!$A:$A,'[1]Birth Dates'!$B:$B,"",0),IF(_xlpm.d=0,"",_xlpm.d))</f>
        <v/>
      </c>
      <c r="O2466" s="284">
        <f>IF(OR(N2466="",A2466="",NOT(ISNUMBER(N2466)),N2466&gt;A2466),"",DATEDIF(N2466,A2466,"Y")&amp;" years, "&amp;DATEDIF(N2466,A2466,"YM")&amp;" months, "&amp;DATEDIF(N2466,A2466,"MD")&amp;" days")</f>
        <v/>
      </c>
      <c r="P2466" s="284" t="inlineStr">
        <is>
          <t>Leanne Tander</t>
        </is>
      </c>
      <c r="Q2466" s="284" t="inlineStr">
        <is>
          <t>AUS</t>
        </is>
      </c>
      <c r="R2466" s="699">
        <f>_xlfn.LET(_xlpm.d,_xlfn.XLOOKUP(P2466,'[1]Birth Dates'!$A:$A,'[1]Birth Dates'!$B:$B,"",0),IF(_xlpm.d=0,"",_xlpm.d))</f>
        <v/>
      </c>
      <c r="S2466" s="284">
        <f>IF(OR(R2466="",A2466="",NOT(ISNUMBER(R2466)),R2466&gt;A2466),"",DATEDIF(R2466,A2466,"Y")&amp;" years, "&amp;DATEDIF(R2466,A2466,"YM")&amp;" months, "&amp;DATEDIF(R2466,A2466,"MD")&amp;" days")</f>
        <v/>
      </c>
      <c r="T2466" s="284" t="n"/>
      <c r="U2466" s="284" t="n"/>
      <c r="V2466" s="699">
        <f>_xlfn.LET(_xlpm.d,_xlfn.XLOOKUP(T2466,'[1]Birth Dates'!$A:$A,'[1]Birth Dates'!$B:$B,"",0),IF(_xlpm.d=0,"",_xlpm.d))</f>
        <v/>
      </c>
      <c r="W2466" s="284">
        <f>IF(OR(V2466="",A2466="",NOT(ISNUMBER(V2466)),V2466&gt;A2466),"",DATEDIF(V2466,A2466,"Y")&amp;" years, "&amp;DATEDIF(V2466,A2466,"YM")&amp;" months, "&amp;DATEDIF(V2466,A2466,"MD")&amp;" days")</f>
        <v/>
      </c>
      <c r="X2466" s="284" t="n"/>
      <c r="Y2466" s="284" t="n"/>
      <c r="Z2466" s="284" t="n"/>
      <c r="AA2466" s="284" t="n"/>
      <c r="AB2466" s="284" t="n">
        <v>29</v>
      </c>
      <c r="AC2466" s="284" t="n"/>
      <c r="AD2466" s="284" t="n"/>
      <c r="AE2466" s="585" t="inlineStr"/>
      <c r="AF2466" s="418">
        <f>IF(OR(AE2466="",AE2466="",AE2466=0),"",6.213/(AE2466*24))</f>
        <v/>
      </c>
      <c r="AG2466" s="289" t="n"/>
      <c r="AH2466" s="585" t="inlineStr"/>
      <c r="AI2466" s="418">
        <f>IF(OR(AH2466="",AH2466="",AH2466=0),"",6.213/(AH2466*24))</f>
        <v/>
      </c>
      <c r="AJ2466" s="175">
        <f>IF(AND(ISNUMBER(AB2466),ISNUMBER(AG2466)),AB2466-AG2466,"")</f>
        <v/>
      </c>
      <c r="AK2466" s="284" t="n"/>
      <c r="AL2466" s="284" t="n">
        <v>160</v>
      </c>
      <c r="AM2466" s="715" t="inlineStr">
        <is>
          <t>+ 1 lap</t>
        </is>
      </c>
      <c r="AN2466" s="671">
        <f>IF(OR(AL2466="",AM2466="",AM2466=0),"",AL2466*6.213/(AM2466*24))</f>
        <v/>
      </c>
      <c r="AO2466" s="477">
        <f>IF(AND(AL2466=AL2465,AM2466&lt;&gt;"",AM2465&lt;&gt;""),AM2466-AM2465,"")</f>
        <v/>
      </c>
      <c r="AP2466" s="284" t="n"/>
      <c r="AQ2466" s="585" t="inlineStr"/>
      <c r="AR2466" s="439">
        <f>IF(OR(AQ2466="",AQ2466="",AQ2466=0),"",6.213/(AQ2466*24))</f>
        <v/>
      </c>
      <c r="AS2466" s="436">
        <f>IF(OR(NOT(ISNUMBER(C2466)),NOT(ISNUMBER(AB2466))),"",IF(AG2466&lt;&gt;"",AG2466,AB2466)-C2466)</f>
        <v/>
      </c>
      <c r="AT2466" s="290" t="n"/>
      <c r="AU2466" s="291">
        <f>IF($B2466="","",TEXT($A2466,"yyyymmdd")&amp;"_P"&amp;$C2466&amp;"_C"&amp;$F2466&amp;"_"&amp;TRIM(RIGHT(SUBSTITUTE(TRIM(SUBSTITUTE($L2466,CHAR(160)," "))," ",REPT(" ",60)),60))&amp;IF($P2466="","","-"&amp;TRIM(RIGHT(SUBSTITUTE(TRIM(SUBSTITUTE($P2466,CHAR(160)," "))," ",REPT(" ",60)),60)))&amp;IF($T2466="","","-"&amp;TRIM(RIGHT(SUBSTITUTE(TRIM(SUBSTITUTE($T2466,CHAR(160)," "))," ",REPT(" ",60)),60)))&amp;".jpg")</f>
        <v/>
      </c>
    </row>
    <row r="2467" ht="42" customHeight="1">
      <c r="A2467" s="288" t="n">
        <v>40097</v>
      </c>
      <c r="B2467" s="284" t="inlineStr">
        <is>
          <t>Supercheap Auto 1000, 11 October, 2009</t>
        </is>
      </c>
      <c r="C2467" s="284" t="n">
        <v>19</v>
      </c>
      <c r="D2467" s="284" t="n"/>
      <c r="E2467" s="284" t="n"/>
      <c r="F2467" s="284" t="n">
        <v>4</v>
      </c>
      <c r="G2467" s="284" t="inlineStr">
        <is>
          <t>Stone Brothers Racing</t>
        </is>
      </c>
      <c r="H2467" s="284" t="n"/>
      <c r="I2467" s="284" t="inlineStr">
        <is>
          <t>Irwin Tools, SP Tools</t>
        </is>
      </c>
      <c r="J2467" s="284" t="inlineStr">
        <is>
          <t>Ford Falcon FG</t>
        </is>
      </c>
      <c r="K2467" s="284" t="n"/>
      <c r="L2467" s="284" t="inlineStr">
        <is>
          <t>Daniel Gaunt</t>
        </is>
      </c>
      <c r="M2467" s="284" t="inlineStr">
        <is>
          <t>NZL</t>
        </is>
      </c>
      <c r="N2467" s="699">
        <f>_xlfn.LET(_xlpm.d,_xlfn.XLOOKUP(L2467,'[1]Birth Dates'!$A:$A,'[1]Birth Dates'!$B:$B,"",0),IF(_xlpm.d=0,"",_xlpm.d))</f>
        <v/>
      </c>
      <c r="O2467" s="284">
        <f>IF(OR(N2467="",A2467="",NOT(ISNUMBER(N2467)),N2467&gt;A2467),"",DATEDIF(N2467,A2467,"Y")&amp;" years, "&amp;DATEDIF(N2467,A2467,"YM")&amp;" months, "&amp;DATEDIF(N2467,A2467,"MD")&amp;" days")</f>
        <v/>
      </c>
      <c r="P2467" s="284" t="inlineStr">
        <is>
          <t>John McIntyre</t>
        </is>
      </c>
      <c r="Q2467" s="284" t="inlineStr">
        <is>
          <t>NZL</t>
        </is>
      </c>
      <c r="R2467" s="699">
        <f>_xlfn.LET(_xlpm.d,_xlfn.XLOOKUP(P2467,'[1]Birth Dates'!$A:$A,'[1]Birth Dates'!$B:$B,"",0),IF(_xlpm.d=0,"",_xlpm.d))</f>
        <v/>
      </c>
      <c r="S2467" s="284">
        <f>IF(OR(R2467="",A2467="",NOT(ISNUMBER(R2467)),R2467&gt;A2467),"",DATEDIF(R2467,A2467,"Y")&amp;" years, "&amp;DATEDIF(R2467,A2467,"YM")&amp;" months, "&amp;DATEDIF(R2467,A2467,"MD")&amp;" days")</f>
        <v/>
      </c>
      <c r="T2467" s="284" t="n"/>
      <c r="U2467" s="284" t="n"/>
      <c r="V2467" s="699">
        <f>_xlfn.LET(_xlpm.d,_xlfn.XLOOKUP(T2467,'[1]Birth Dates'!$A:$A,'[1]Birth Dates'!$B:$B,"",0),IF(_xlpm.d=0,"",_xlpm.d))</f>
        <v/>
      </c>
      <c r="W2467" s="284">
        <f>IF(OR(V2467="",A2467="",NOT(ISNUMBER(V2467)),V2467&gt;A2467),"",DATEDIF(V2467,A2467,"Y")&amp;" years, "&amp;DATEDIF(V2467,A2467,"YM")&amp;" months, "&amp;DATEDIF(V2467,A2467,"MD")&amp;" days")</f>
        <v/>
      </c>
      <c r="X2467" s="284" t="n"/>
      <c r="Y2467" s="284" t="n"/>
      <c r="Z2467" s="284" t="n"/>
      <c r="AA2467" s="284" t="n"/>
      <c r="AB2467" s="284" t="n">
        <v>21</v>
      </c>
      <c r="AC2467" s="284" t="n"/>
      <c r="AD2467" s="284" t="n"/>
      <c r="AE2467" s="585" t="inlineStr"/>
      <c r="AF2467" s="418">
        <f>IF(OR(AE2467="",AE2467="",AE2467=0),"",6.213/(AE2467*24))</f>
        <v/>
      </c>
      <c r="AG2467" s="289" t="n"/>
      <c r="AH2467" s="585" t="inlineStr"/>
      <c r="AI2467" s="418">
        <f>IF(OR(AH2467="",AH2467="",AH2467=0),"",6.213/(AH2467*24))</f>
        <v/>
      </c>
      <c r="AJ2467" s="175">
        <f>IF(AND(ISNUMBER(AB2467),ISNUMBER(AG2467)),AB2467-AG2467,"")</f>
        <v/>
      </c>
      <c r="AK2467" s="284" t="n"/>
      <c r="AL2467" s="284" t="n">
        <v>160</v>
      </c>
      <c r="AM2467" s="715" t="inlineStr">
        <is>
          <t>+ 1 lap</t>
        </is>
      </c>
      <c r="AN2467" s="671">
        <f>IF(OR(AL2467="",AM2467="",AM2467=0),"",AL2467*6.213/(AM2467*24))</f>
        <v/>
      </c>
      <c r="AO2467" s="477">
        <f>IF(AND(AL2467=AL2466,AM2467&lt;&gt;"",AM2466&lt;&gt;""),AM2467-AM2466,"")</f>
        <v/>
      </c>
      <c r="AP2467" s="284" t="n"/>
      <c r="AQ2467" s="585" t="inlineStr"/>
      <c r="AR2467" s="439">
        <f>IF(OR(AQ2467="",AQ2467="",AQ2467=0),"",6.213/(AQ2467*24))</f>
        <v/>
      </c>
      <c r="AS2467" s="436">
        <f>IF(OR(NOT(ISNUMBER(C2467)),NOT(ISNUMBER(AB2467))),"",IF(AG2467&lt;&gt;"",AG2467,AB2467)-C2467)</f>
        <v/>
      </c>
      <c r="AT2467" s="290" t="n"/>
      <c r="AU2467" s="291">
        <f>IF($B2467="","",TEXT($A2467,"yyyymmdd")&amp;"_P"&amp;$C2467&amp;"_C"&amp;$F2467&amp;"_"&amp;TRIM(RIGHT(SUBSTITUTE(TRIM(SUBSTITUTE($L2467,CHAR(160)," "))," ",REPT(" ",60)),60))&amp;IF($P2467="","","-"&amp;TRIM(RIGHT(SUBSTITUTE(TRIM(SUBSTITUTE($P2467,CHAR(160)," "))," ",REPT(" ",60)),60)))&amp;IF($T2467="","","-"&amp;TRIM(RIGHT(SUBSTITUTE(TRIM(SUBSTITUTE($T2467,CHAR(160)," "))," ",REPT(" ",60)),60)))&amp;".jpg")</f>
        <v/>
      </c>
    </row>
    <row r="2468" ht="42" customHeight="1">
      <c r="A2468" s="288" t="n">
        <v>40097</v>
      </c>
      <c r="B2468" s="284" t="inlineStr">
        <is>
          <t>Supercheap Auto 1000, 11 October, 2009</t>
        </is>
      </c>
      <c r="C2468" s="284" t="n">
        <v>20</v>
      </c>
      <c r="D2468" s="284" t="n"/>
      <c r="E2468" s="284" t="n"/>
      <c r="F2468" s="284" t="n">
        <v>15</v>
      </c>
      <c r="G2468" s="284" t="inlineStr">
        <is>
          <t>Kelly Racing</t>
        </is>
      </c>
      <c r="H2468" s="284" t="n"/>
      <c r="I2468" s="284" t="inlineStr">
        <is>
          <t>Jack Daniel's</t>
        </is>
      </c>
      <c r="J2468" s="284" t="inlineStr">
        <is>
          <t>Holden Commodore VE</t>
        </is>
      </c>
      <c r="K2468" s="284" t="n"/>
      <c r="L2468" s="284" t="inlineStr">
        <is>
          <t>Nathan Pretty</t>
        </is>
      </c>
      <c r="M2468" s="284" t="inlineStr">
        <is>
          <t>AUS</t>
        </is>
      </c>
      <c r="N2468" s="699">
        <f>_xlfn.LET(_xlpm.d,_xlfn.XLOOKUP(L2468,'[1]Birth Dates'!$A:$A,'[1]Birth Dates'!$B:$B,"",0),IF(_xlpm.d=0,"",_xlpm.d))</f>
        <v/>
      </c>
      <c r="O2468" s="284">
        <f>IF(OR(N2468="",A2468="",NOT(ISNUMBER(N2468)),N2468&gt;A2468),"",DATEDIF(N2468,A2468,"Y")&amp;" years, "&amp;DATEDIF(N2468,A2468,"YM")&amp;" months, "&amp;DATEDIF(N2468,A2468,"MD")&amp;" days")</f>
        <v/>
      </c>
      <c r="P2468" s="284" t="inlineStr">
        <is>
          <t>Ben Collins</t>
        </is>
      </c>
      <c r="Q2468" s="284" t="inlineStr">
        <is>
          <t>GBR</t>
        </is>
      </c>
      <c r="R2468" s="699">
        <f>_xlfn.LET(_xlpm.d,_xlfn.XLOOKUP(P2468,'[1]Birth Dates'!$A:$A,'[1]Birth Dates'!$B:$B,"",0),IF(_xlpm.d=0,"",_xlpm.d))</f>
        <v/>
      </c>
      <c r="S2468" s="284">
        <f>IF(OR(R2468="",A2468="",NOT(ISNUMBER(R2468)),R2468&gt;A2468),"",DATEDIF(R2468,A2468,"Y")&amp;" years, "&amp;DATEDIF(R2468,A2468,"YM")&amp;" months, "&amp;DATEDIF(R2468,A2468,"MD")&amp;" days")</f>
        <v/>
      </c>
      <c r="T2468" s="284" t="n"/>
      <c r="U2468" s="284" t="n"/>
      <c r="V2468" s="699">
        <f>_xlfn.LET(_xlpm.d,_xlfn.XLOOKUP(T2468,'[1]Birth Dates'!$A:$A,'[1]Birth Dates'!$B:$B,"",0),IF(_xlpm.d=0,"",_xlpm.d))</f>
        <v/>
      </c>
      <c r="W2468" s="284">
        <f>IF(OR(V2468="",A2468="",NOT(ISNUMBER(V2468)),V2468&gt;A2468),"",DATEDIF(V2468,A2468,"Y")&amp;" years, "&amp;DATEDIF(V2468,A2468,"YM")&amp;" months, "&amp;DATEDIF(V2468,A2468,"MD")&amp;" days")</f>
        <v/>
      </c>
      <c r="X2468" s="284" t="n"/>
      <c r="Y2468" s="284" t="n"/>
      <c r="Z2468" s="284" t="n"/>
      <c r="AA2468" s="284" t="n"/>
      <c r="AB2468" s="284" t="n">
        <v>24</v>
      </c>
      <c r="AC2468" s="284" t="n"/>
      <c r="AD2468" s="284" t="n"/>
      <c r="AE2468" s="585" t="inlineStr"/>
      <c r="AF2468" s="418">
        <f>IF(OR(AE2468="",AE2468="",AE2468=0),"",6.213/(AE2468*24))</f>
        <v/>
      </c>
      <c r="AG2468" s="289" t="n"/>
      <c r="AH2468" s="585" t="inlineStr"/>
      <c r="AI2468" s="418">
        <f>IF(OR(AH2468="",AH2468="",AH2468=0),"",6.213/(AH2468*24))</f>
        <v/>
      </c>
      <c r="AJ2468" s="175">
        <f>IF(AND(ISNUMBER(AB2468),ISNUMBER(AG2468)),AB2468-AG2468,"")</f>
        <v/>
      </c>
      <c r="AK2468" s="284" t="n"/>
      <c r="AL2468" s="284" t="n">
        <v>156</v>
      </c>
      <c r="AM2468" s="715" t="inlineStr">
        <is>
          <t>+ 5 laps</t>
        </is>
      </c>
      <c r="AN2468" s="671">
        <f>IF(OR(AL2468="",AM2468="",AM2468=0),"",AL2468*6.213/(AM2468*24))</f>
        <v/>
      </c>
      <c r="AO2468" s="477">
        <f>IF(AND(AL2468=AL2467,AM2468&lt;&gt;"",AM2467&lt;&gt;""),AM2468-AM2467,"")</f>
        <v/>
      </c>
      <c r="AP2468" s="284" t="n"/>
      <c r="AQ2468" s="585" t="inlineStr"/>
      <c r="AR2468" s="439">
        <f>IF(OR(AQ2468="",AQ2468="",AQ2468=0),"",6.213/(AQ2468*24))</f>
        <v/>
      </c>
      <c r="AS2468" s="436">
        <f>IF(OR(NOT(ISNUMBER(C2468)),NOT(ISNUMBER(AB2468))),"",IF(AG2468&lt;&gt;"",AG2468,AB2468)-C2468)</f>
        <v/>
      </c>
      <c r="AT2468" s="290" t="n"/>
      <c r="AU2468" s="291">
        <f>IF($B2468="","",TEXT($A2468,"yyyymmdd")&amp;"_P"&amp;$C2468&amp;"_C"&amp;$F2468&amp;"_"&amp;TRIM(RIGHT(SUBSTITUTE(TRIM(SUBSTITUTE($L2468,CHAR(160)," "))," ",REPT(" ",60)),60))&amp;IF($P2468="","","-"&amp;TRIM(RIGHT(SUBSTITUTE(TRIM(SUBSTITUTE($P2468,CHAR(160)," "))," ",REPT(" ",60)),60)))&amp;IF($T2468="","","-"&amp;TRIM(RIGHT(SUBSTITUTE(TRIM(SUBSTITUTE($T2468,CHAR(160)," "))," ",REPT(" ",60)),60)))&amp;".jpg")</f>
        <v/>
      </c>
    </row>
    <row r="2469" ht="42" customHeight="1">
      <c r="A2469" s="288" t="n">
        <v>40097</v>
      </c>
      <c r="B2469" s="284" t="inlineStr">
        <is>
          <t>Supercheap Auto 1000, 11 October, 2009</t>
        </is>
      </c>
      <c r="C2469" s="284" t="n">
        <v>21</v>
      </c>
      <c r="D2469" s="284" t="n"/>
      <c r="E2469" s="284" t="n"/>
      <c r="F2469" s="284" t="n">
        <v>22</v>
      </c>
      <c r="G2469" s="284" t="inlineStr">
        <is>
          <t>Holden Racing Team</t>
        </is>
      </c>
      <c r="H2469" s="284" t="n"/>
      <c r="I2469" s="284" t="inlineStr">
        <is>
          <t>Holden, Toll</t>
        </is>
      </c>
      <c r="J2469" s="284" t="inlineStr">
        <is>
          <t>Holden Commodore VE</t>
        </is>
      </c>
      <c r="K2469" s="284" t="n"/>
      <c r="L2469" s="284" t="inlineStr">
        <is>
          <t>Paul Dumbrell</t>
        </is>
      </c>
      <c r="M2469" s="284" t="inlineStr">
        <is>
          <t>AUS</t>
        </is>
      </c>
      <c r="N2469" s="699">
        <f>_xlfn.LET(_xlpm.d,_xlfn.XLOOKUP(L2469,'[1]Birth Dates'!$A:$A,'[1]Birth Dates'!$B:$B,"",0),IF(_xlpm.d=0,"",_xlpm.d))</f>
        <v/>
      </c>
      <c r="O2469" s="284">
        <f>IF(OR(N2469="",A2469="",NOT(ISNUMBER(N2469)),N2469&gt;A2469),"",DATEDIF(N2469,A2469,"Y")&amp;" years, "&amp;DATEDIF(N2469,A2469,"YM")&amp;" months, "&amp;DATEDIF(N2469,A2469,"MD")&amp;" days")</f>
        <v/>
      </c>
      <c r="P2469" s="284" t="inlineStr">
        <is>
          <t>Craig Baird</t>
        </is>
      </c>
      <c r="Q2469" s="284" t="inlineStr">
        <is>
          <t>NZL</t>
        </is>
      </c>
      <c r="R2469" s="699">
        <f>_xlfn.LET(_xlpm.d,_xlfn.XLOOKUP(P2469,'[1]Birth Dates'!$A:$A,'[1]Birth Dates'!$B:$B,"",0),IF(_xlpm.d=0,"",_xlpm.d))</f>
        <v/>
      </c>
      <c r="S2469" s="284">
        <f>IF(OR(R2469="",A2469="",NOT(ISNUMBER(R2469)),R2469&gt;A2469),"",DATEDIF(R2469,A2469,"Y")&amp;" years, "&amp;DATEDIF(R2469,A2469,"YM")&amp;" months, "&amp;DATEDIF(R2469,A2469,"MD")&amp;" days")</f>
        <v/>
      </c>
      <c r="T2469" s="284" t="n"/>
      <c r="U2469" s="284" t="n"/>
      <c r="V2469" s="699">
        <f>_xlfn.LET(_xlpm.d,_xlfn.XLOOKUP(T2469,'[1]Birth Dates'!$A:$A,'[1]Birth Dates'!$B:$B,"",0),IF(_xlpm.d=0,"",_xlpm.d))</f>
        <v/>
      </c>
      <c r="W2469" s="284">
        <f>IF(OR(V2469="",A2469="",NOT(ISNUMBER(V2469)),V2469&gt;A2469),"",DATEDIF(V2469,A2469,"Y")&amp;" years, "&amp;DATEDIF(V2469,A2469,"YM")&amp;" months, "&amp;DATEDIF(V2469,A2469,"MD")&amp;" days")</f>
        <v/>
      </c>
      <c r="X2469" s="284" t="n"/>
      <c r="Y2469" s="284" t="n"/>
      <c r="Z2469" s="284" t="n"/>
      <c r="AA2469" s="284" t="n"/>
      <c r="AB2469" s="284" t="n">
        <v>8</v>
      </c>
      <c r="AC2469" s="284" t="n"/>
      <c r="AD2469" s="284" t="n"/>
      <c r="AE2469" s="585" t="inlineStr"/>
      <c r="AF2469" s="418">
        <f>IF(OR(AE2469="",AE2469="",AE2469=0),"",6.213/(AE2469*24))</f>
        <v/>
      </c>
      <c r="AG2469" s="289" t="n"/>
      <c r="AH2469" s="585" t="inlineStr"/>
      <c r="AI2469" s="418">
        <f>IF(OR(AH2469="",AH2469="",AH2469=0),"",6.213/(AH2469*24))</f>
        <v/>
      </c>
      <c r="AJ2469" s="175">
        <f>IF(AND(ISNUMBER(AB2469),ISNUMBER(AG2469)),AB2469-AG2469,"")</f>
        <v/>
      </c>
      <c r="AK2469" s="284" t="n"/>
      <c r="AL2469" s="284" t="n">
        <v>153</v>
      </c>
      <c r="AM2469" s="715" t="inlineStr">
        <is>
          <t>+ 8 laps</t>
        </is>
      </c>
      <c r="AN2469" s="671">
        <f>IF(OR(AL2469="",AM2469="",AM2469=0),"",AL2469*6.213/(AM2469*24))</f>
        <v/>
      </c>
      <c r="AO2469" s="477">
        <f>IF(AND(AL2469=AL2468,AM2469&lt;&gt;"",AM2468&lt;&gt;""),AM2469-AM2468,"")</f>
        <v/>
      </c>
      <c r="AP2469" s="284" t="n"/>
      <c r="AQ2469" s="585" t="inlineStr"/>
      <c r="AR2469" s="439">
        <f>IF(OR(AQ2469="",AQ2469="",AQ2469=0),"",6.213/(AQ2469*24))</f>
        <v/>
      </c>
      <c r="AS2469" s="436">
        <f>IF(OR(NOT(ISNUMBER(C2469)),NOT(ISNUMBER(AB2469))),"",IF(AG2469&lt;&gt;"",AG2469,AB2469)-C2469)</f>
        <v/>
      </c>
      <c r="AT2469" s="290" t="n"/>
      <c r="AU2469" s="291">
        <f>IF($B2469="","",TEXT($A2469,"yyyymmdd")&amp;"_P"&amp;$C2469&amp;"_C"&amp;$F2469&amp;"_"&amp;TRIM(RIGHT(SUBSTITUTE(TRIM(SUBSTITUTE($L2469,CHAR(160)," "))," ",REPT(" ",60)),60))&amp;IF($P2469="","","-"&amp;TRIM(RIGHT(SUBSTITUTE(TRIM(SUBSTITUTE($P2469,CHAR(160)," "))," ",REPT(" ",60)),60)))&amp;IF($T2469="","","-"&amp;TRIM(RIGHT(SUBSTITUTE(TRIM(SUBSTITUTE($T2469,CHAR(160)," "))," ",REPT(" ",60)),60)))&amp;".jpg")</f>
        <v/>
      </c>
    </row>
    <row r="2470" ht="42" customHeight="1">
      <c r="A2470" s="288" t="n">
        <v>40097</v>
      </c>
      <c r="B2470" s="284" t="inlineStr">
        <is>
          <t>Supercheap Auto 1000, 11 October, 2009</t>
        </is>
      </c>
      <c r="C2470" s="284" t="n">
        <v>22</v>
      </c>
      <c r="D2470" s="284" t="n"/>
      <c r="E2470" s="284" t="n"/>
      <c r="F2470" s="284" t="n">
        <v>21</v>
      </c>
      <c r="G2470" s="284" t="inlineStr">
        <is>
          <t>MW Motorsport</t>
        </is>
      </c>
      <c r="H2470" s="284" t="n"/>
      <c r="I2470" s="284" t="inlineStr">
        <is>
          <t>Fujitsu</t>
        </is>
      </c>
      <c r="J2470" s="284" t="inlineStr">
        <is>
          <t>Ford Falcon BF</t>
        </is>
      </c>
      <c r="K2470" s="284" t="n"/>
      <c r="L2470" s="284" t="inlineStr">
        <is>
          <t>Damian Assaillit</t>
        </is>
      </c>
      <c r="M2470" s="284" t="inlineStr">
        <is>
          <t>AUS</t>
        </is>
      </c>
      <c r="N2470" s="699">
        <f>_xlfn.LET(_xlpm.d,_xlfn.XLOOKUP(L2470,'[1]Birth Dates'!$A:$A,'[1]Birth Dates'!$B:$B,"",0),IF(_xlpm.d=0,"",_xlpm.d))</f>
        <v/>
      </c>
      <c r="O2470" s="284">
        <f>IF(OR(N2470="",A2470="",NOT(ISNUMBER(N2470)),N2470&gt;A2470),"",DATEDIF(N2470,A2470,"Y")&amp;" years, "&amp;DATEDIF(N2470,A2470,"YM")&amp;" months, "&amp;DATEDIF(N2470,A2470,"MD")&amp;" days")</f>
        <v/>
      </c>
      <c r="P2470" s="284" t="inlineStr">
        <is>
          <t>Brad Lowe</t>
        </is>
      </c>
      <c r="Q2470" s="284" t="inlineStr">
        <is>
          <t>AUS</t>
        </is>
      </c>
      <c r="R2470" s="699">
        <f>_xlfn.LET(_xlpm.d,_xlfn.XLOOKUP(P2470,'[1]Birth Dates'!$A:$A,'[1]Birth Dates'!$B:$B,"",0),IF(_xlpm.d=0,"",_xlpm.d))</f>
        <v/>
      </c>
      <c r="S2470" s="284">
        <f>IF(OR(R2470="",A2470="",NOT(ISNUMBER(R2470)),R2470&gt;A2470),"",DATEDIF(R2470,A2470,"Y")&amp;" years, "&amp;DATEDIF(R2470,A2470,"YM")&amp;" months, "&amp;DATEDIF(R2470,A2470,"MD")&amp;" days")</f>
        <v/>
      </c>
      <c r="T2470" s="284" t="n"/>
      <c r="U2470" s="284" t="n"/>
      <c r="V2470" s="699">
        <f>_xlfn.LET(_xlpm.d,_xlfn.XLOOKUP(T2470,'[1]Birth Dates'!$A:$A,'[1]Birth Dates'!$B:$B,"",0),IF(_xlpm.d=0,"",_xlpm.d))</f>
        <v/>
      </c>
      <c r="W2470" s="284">
        <f>IF(OR(V2470="",A2470="",NOT(ISNUMBER(V2470)),V2470&gt;A2470),"",DATEDIF(V2470,A2470,"Y")&amp;" years, "&amp;DATEDIF(V2470,A2470,"YM")&amp;" months, "&amp;DATEDIF(V2470,A2470,"MD")&amp;" days")</f>
        <v/>
      </c>
      <c r="X2470" s="284" t="n"/>
      <c r="Y2470" s="284" t="n"/>
      <c r="Z2470" s="284" t="n"/>
      <c r="AA2470" s="284" t="n"/>
      <c r="AB2470" s="284" t="n">
        <v>26</v>
      </c>
      <c r="AC2470" s="284" t="n"/>
      <c r="AD2470" s="284" t="n"/>
      <c r="AE2470" s="585" t="inlineStr"/>
      <c r="AF2470" s="418">
        <f>IF(OR(AE2470="",AE2470="",AE2470=0),"",6.213/(AE2470*24))</f>
        <v/>
      </c>
      <c r="AG2470" s="289" t="n"/>
      <c r="AH2470" s="585" t="inlineStr"/>
      <c r="AI2470" s="418">
        <f>IF(OR(AH2470="",AH2470="",AH2470=0),"",6.213/(AH2470*24))</f>
        <v/>
      </c>
      <c r="AJ2470" s="175">
        <f>IF(AND(ISNUMBER(AB2470),ISNUMBER(AG2470)),AB2470-AG2470,"")</f>
        <v/>
      </c>
      <c r="AK2470" s="284" t="n"/>
      <c r="AL2470" s="284" t="n">
        <v>151</v>
      </c>
      <c r="AM2470" s="715" t="inlineStr">
        <is>
          <t>+ 10 laps</t>
        </is>
      </c>
      <c r="AN2470" s="671">
        <f>IF(OR(AL2470="",AM2470="",AM2470=0),"",AL2470*6.213/(AM2470*24))</f>
        <v/>
      </c>
      <c r="AO2470" s="477">
        <f>IF(AND(AL2470=AL2469,AM2470&lt;&gt;"",AM2469&lt;&gt;""),AM2470-AM2469,"")</f>
        <v/>
      </c>
      <c r="AP2470" s="284" t="n"/>
      <c r="AQ2470" s="585" t="inlineStr"/>
      <c r="AR2470" s="439">
        <f>IF(OR(AQ2470="",AQ2470="",AQ2470=0),"",6.213/(AQ2470*24))</f>
        <v/>
      </c>
      <c r="AS2470" s="436">
        <f>IF(OR(NOT(ISNUMBER(C2470)),NOT(ISNUMBER(AB2470))),"",IF(AG2470&lt;&gt;"",AG2470,AB2470)-C2470)</f>
        <v/>
      </c>
      <c r="AT2470" s="290" t="n"/>
      <c r="AU2470" s="291">
        <f>IF($B2470="","",TEXT($A2470,"yyyymmdd")&amp;"_P"&amp;$C2470&amp;"_C"&amp;$F2470&amp;"_"&amp;TRIM(RIGHT(SUBSTITUTE(TRIM(SUBSTITUTE($L2470,CHAR(160)," "))," ",REPT(" ",60)),60))&amp;IF($P2470="","","-"&amp;TRIM(RIGHT(SUBSTITUTE(TRIM(SUBSTITUTE($P2470,CHAR(160)," "))," ",REPT(" ",60)),60)))&amp;IF($T2470="","","-"&amp;TRIM(RIGHT(SUBSTITUTE(TRIM(SUBSTITUTE($T2470,CHAR(160)," "))," ",REPT(" ",60)),60)))&amp;".jpg")</f>
        <v/>
      </c>
    </row>
    <row r="2471" ht="42" customHeight="1">
      <c r="A2471" s="288" t="n">
        <v>40097</v>
      </c>
      <c r="B2471" s="284" t="inlineStr">
        <is>
          <t>Supercheap Auto 1000, 11 October, 2009</t>
        </is>
      </c>
      <c r="C2471" s="284" t="n">
        <v>23</v>
      </c>
      <c r="D2471" s="284" t="n"/>
      <c r="E2471" s="284" t="n"/>
      <c r="F2471" s="284" t="n">
        <v>14</v>
      </c>
      <c r="G2471" s="284" t="inlineStr">
        <is>
          <t>Brad Jones Racing</t>
        </is>
      </c>
      <c r="H2471" s="284" t="n"/>
      <c r="I2471" s="284" t="inlineStr">
        <is>
          <t>WOW Sight &amp; Sound</t>
        </is>
      </c>
      <c r="J2471" s="284" t="inlineStr">
        <is>
          <t>Holden Commodore VE</t>
        </is>
      </c>
      <c r="K2471" s="284" t="n"/>
      <c r="L2471" s="284" t="inlineStr">
        <is>
          <t>Andrew Jones</t>
        </is>
      </c>
      <c r="M2471" s="284" t="inlineStr">
        <is>
          <t>AUS</t>
        </is>
      </c>
      <c r="N2471" s="699">
        <f>_xlfn.LET(_xlpm.d,_xlfn.XLOOKUP(L2471,'[1]Birth Dates'!$A:$A,'[1]Birth Dates'!$B:$B,"",0),IF(_xlpm.d=0,"",_xlpm.d))</f>
        <v/>
      </c>
      <c r="O2471" s="284">
        <f>IF(OR(N2471="",A2471="",NOT(ISNUMBER(N2471)),N2471&gt;A2471),"",DATEDIF(N2471,A2471,"Y")&amp;" years, "&amp;DATEDIF(N2471,A2471,"YM")&amp;" months, "&amp;DATEDIF(N2471,A2471,"MD")&amp;" days")</f>
        <v/>
      </c>
      <c r="P2471" s="284" t="inlineStr">
        <is>
          <t>Bradley Jones</t>
        </is>
      </c>
      <c r="Q2471" s="284" t="inlineStr">
        <is>
          <t>AUS</t>
        </is>
      </c>
      <c r="R2471" s="699">
        <f>_xlfn.LET(_xlpm.d,_xlfn.XLOOKUP(P2471,'[1]Birth Dates'!$A:$A,'[1]Birth Dates'!$B:$B,"",0),IF(_xlpm.d=0,"",_xlpm.d))</f>
        <v/>
      </c>
      <c r="S2471" s="284">
        <f>IF(OR(R2471="",A2471="",NOT(ISNUMBER(R2471)),R2471&gt;A2471),"",DATEDIF(R2471,A2471,"Y")&amp;" years, "&amp;DATEDIF(R2471,A2471,"YM")&amp;" months, "&amp;DATEDIF(R2471,A2471,"MD")&amp;" days")</f>
        <v/>
      </c>
      <c r="T2471" s="284" t="n"/>
      <c r="U2471" s="284" t="n"/>
      <c r="V2471" s="699">
        <f>_xlfn.LET(_xlpm.d,_xlfn.XLOOKUP(T2471,'[1]Birth Dates'!$A:$A,'[1]Birth Dates'!$B:$B,"",0),IF(_xlpm.d=0,"",_xlpm.d))</f>
        <v/>
      </c>
      <c r="W2471" s="284">
        <f>IF(OR(V2471="",A2471="",NOT(ISNUMBER(V2471)),V2471&gt;A2471),"",DATEDIF(V2471,A2471,"Y")&amp;" years, "&amp;DATEDIF(V2471,A2471,"YM")&amp;" months, "&amp;DATEDIF(V2471,A2471,"MD")&amp;" days")</f>
        <v/>
      </c>
      <c r="X2471" s="284" t="n"/>
      <c r="Y2471" s="284" t="n"/>
      <c r="Z2471" s="284" t="n"/>
      <c r="AA2471" s="284" t="n"/>
      <c r="AB2471" s="284" t="n">
        <v>22</v>
      </c>
      <c r="AC2471" s="284" t="n"/>
      <c r="AD2471" s="284" t="n"/>
      <c r="AE2471" s="585" t="inlineStr"/>
      <c r="AF2471" s="418">
        <f>IF(OR(AE2471="",AE2471="",AE2471=0),"",6.213/(AE2471*24))</f>
        <v/>
      </c>
      <c r="AG2471" s="289" t="n"/>
      <c r="AH2471" s="585" t="inlineStr"/>
      <c r="AI2471" s="418">
        <f>IF(OR(AH2471="",AH2471="",AH2471=0),"",6.213/(AH2471*24))</f>
        <v/>
      </c>
      <c r="AJ2471" s="175">
        <f>IF(AND(ISNUMBER(AB2471),ISNUMBER(AG2471)),AB2471-AG2471,"")</f>
        <v/>
      </c>
      <c r="AK2471" s="284" t="n"/>
      <c r="AL2471" s="284" t="n">
        <v>145</v>
      </c>
      <c r="AM2471" s="715" t="inlineStr">
        <is>
          <t>+ 16 laps</t>
        </is>
      </c>
      <c r="AN2471" s="671">
        <f>IF(OR(AL2471="",AM2471="",AM2471=0),"",AL2471*6.213/(AM2471*24))</f>
        <v/>
      </c>
      <c r="AO2471" s="477">
        <f>IF(AND(AL2471=AL2470,AM2471&lt;&gt;"",AM2470&lt;&gt;""),AM2471-AM2470,"")</f>
        <v/>
      </c>
      <c r="AP2471" s="284" t="n"/>
      <c r="AQ2471" s="585" t="inlineStr"/>
      <c r="AR2471" s="439">
        <f>IF(OR(AQ2471="",AQ2471="",AQ2471=0),"",6.213/(AQ2471*24))</f>
        <v/>
      </c>
      <c r="AS2471" s="436">
        <f>IF(OR(NOT(ISNUMBER(C2471)),NOT(ISNUMBER(AB2471))),"",IF(AG2471&lt;&gt;"",AG2471,AB2471)-C2471)</f>
        <v/>
      </c>
      <c r="AT2471" s="290" t="n"/>
      <c r="AU2471" s="291">
        <f>IF($B2471="","",TEXT($A2471,"yyyymmdd")&amp;"_P"&amp;$C2471&amp;"_C"&amp;$F2471&amp;"_"&amp;TRIM(RIGHT(SUBSTITUTE(TRIM(SUBSTITUTE($L2471,CHAR(160)," "))," ",REPT(" ",60)),60))&amp;IF($P2471="","","-"&amp;TRIM(RIGHT(SUBSTITUTE(TRIM(SUBSTITUTE($P2471,CHAR(160)," "))," ",REPT(" ",60)),60)))&amp;IF($T2471="","","-"&amp;TRIM(RIGHT(SUBSTITUTE(TRIM(SUBSTITUTE($T2471,CHAR(160)," "))," ",REPT(" ",60)),60)))&amp;".jpg")</f>
        <v/>
      </c>
    </row>
    <row r="2472" ht="42" customHeight="1">
      <c r="A2472" s="288" t="n">
        <v>40097</v>
      </c>
      <c r="B2472" s="284" t="inlineStr">
        <is>
          <t>Supercheap Auto 1000, 11 October, 2009</t>
        </is>
      </c>
      <c r="C2472" s="284" t="n">
        <v>24</v>
      </c>
      <c r="D2472" s="284" t="n"/>
      <c r="E2472" s="284" t="n"/>
      <c r="F2472" s="284" t="n">
        <v>17</v>
      </c>
      <c r="G2472" s="284" t="inlineStr">
        <is>
          <t>Dick Johnson Racing</t>
        </is>
      </c>
      <c r="H2472" s="284" t="n"/>
      <c r="I2472" s="284" t="inlineStr">
        <is>
          <t>Jim Beam</t>
        </is>
      </c>
      <c r="J2472" s="284" t="inlineStr">
        <is>
          <t>Ford Falcon FG</t>
        </is>
      </c>
      <c r="K2472" s="284" t="n"/>
      <c r="L2472" s="284" t="inlineStr">
        <is>
          <t>Steven Johnson</t>
        </is>
      </c>
      <c r="M2472" s="284" t="inlineStr">
        <is>
          <t>AUS</t>
        </is>
      </c>
      <c r="N2472" s="699">
        <f>_xlfn.LET(_xlpm.d,_xlfn.XLOOKUP(L2472,'[1]Birth Dates'!$A:$A,'[1]Birth Dates'!$B:$B,"",0),IF(_xlpm.d=0,"",_xlpm.d))</f>
        <v/>
      </c>
      <c r="O2472" s="284">
        <f>IF(OR(N2472="",A2472="",NOT(ISNUMBER(N2472)),N2472&gt;A2472),"",DATEDIF(N2472,A2472,"Y")&amp;" years, "&amp;DATEDIF(N2472,A2472,"YM")&amp;" months, "&amp;DATEDIF(N2472,A2472,"MD")&amp;" days")</f>
        <v/>
      </c>
      <c r="P2472" s="284" t="inlineStr">
        <is>
          <t>James Courtney</t>
        </is>
      </c>
      <c r="Q2472" s="284" t="inlineStr">
        <is>
          <t>AUS</t>
        </is>
      </c>
      <c r="R2472" s="699">
        <f>_xlfn.LET(_xlpm.d,_xlfn.XLOOKUP(P2472,'[1]Birth Dates'!$A:$A,'[1]Birth Dates'!$B:$B,"",0),IF(_xlpm.d=0,"",_xlpm.d))</f>
        <v/>
      </c>
      <c r="S2472" s="284">
        <f>IF(OR(R2472="",A2472="",NOT(ISNUMBER(R2472)),R2472&gt;A2472),"",DATEDIF(R2472,A2472,"Y")&amp;" years, "&amp;DATEDIF(R2472,A2472,"YM")&amp;" months, "&amp;DATEDIF(R2472,A2472,"MD")&amp;" days")</f>
        <v/>
      </c>
      <c r="T2472" s="284" t="n"/>
      <c r="U2472" s="284" t="n"/>
      <c r="V2472" s="699">
        <f>_xlfn.LET(_xlpm.d,_xlfn.XLOOKUP(T2472,'[1]Birth Dates'!$A:$A,'[1]Birth Dates'!$B:$B,"",0),IF(_xlpm.d=0,"",_xlpm.d))</f>
        <v/>
      </c>
      <c r="W2472" s="284">
        <f>IF(OR(V2472="",A2472="",NOT(ISNUMBER(V2472)),V2472&gt;A2472),"",DATEDIF(V2472,A2472,"Y")&amp;" years, "&amp;DATEDIF(V2472,A2472,"YM")&amp;" months, "&amp;DATEDIF(V2472,A2472,"MD")&amp;" days")</f>
        <v/>
      </c>
      <c r="X2472" s="284" t="n"/>
      <c r="Y2472" s="284" t="n"/>
      <c r="Z2472" s="284" t="n"/>
      <c r="AA2472" s="284" t="n"/>
      <c r="AB2472" s="284" t="n">
        <v>13</v>
      </c>
      <c r="AC2472" s="284" t="n"/>
      <c r="AD2472" s="284" t="n"/>
      <c r="AE2472" s="585" t="inlineStr"/>
      <c r="AF2472" s="418">
        <f>IF(OR(AE2472="",AE2472="",AE2472=0),"",6.213/(AE2472*24))</f>
        <v/>
      </c>
      <c r="AG2472" s="289" t="n"/>
      <c r="AH2472" s="585" t="inlineStr"/>
      <c r="AI2472" s="418">
        <f>IF(OR(AH2472="",AH2472="",AH2472=0),"",6.213/(AH2472*24))</f>
        <v/>
      </c>
      <c r="AJ2472" s="175">
        <f>IF(AND(ISNUMBER(AB2472),ISNUMBER(AG2472)),AB2472-AG2472,"")</f>
        <v/>
      </c>
      <c r="AK2472" s="284" t="n"/>
      <c r="AL2472" s="284" t="n">
        <v>131</v>
      </c>
      <c r="AM2472" s="715" t="inlineStr">
        <is>
          <t>+ 30 laps</t>
        </is>
      </c>
      <c r="AN2472" s="671">
        <f>IF(OR(AL2472="",AM2472="",AM2472=0),"",AL2472*6.213/(AM2472*24))</f>
        <v/>
      </c>
      <c r="AO2472" s="477">
        <f>IF(AND(AL2472=AL2471,AM2472&lt;&gt;"",AM2471&lt;&gt;""),AM2472-AM2471,"")</f>
        <v/>
      </c>
      <c r="AP2472" s="284" t="n"/>
      <c r="AQ2472" s="585" t="inlineStr"/>
      <c r="AR2472" s="439">
        <f>IF(OR(AQ2472="",AQ2472="",AQ2472=0),"",6.213/(AQ2472*24))</f>
        <v/>
      </c>
      <c r="AS2472" s="436">
        <f>IF(OR(NOT(ISNUMBER(C2472)),NOT(ISNUMBER(AB2472))),"",IF(AG2472&lt;&gt;"",AG2472,AB2472)-C2472)</f>
        <v/>
      </c>
      <c r="AT2472" s="290" t="n"/>
      <c r="AU2472" s="291">
        <f>IF($B2472="","",TEXT($A2472,"yyyymmdd")&amp;"_P"&amp;$C2472&amp;"_C"&amp;$F2472&amp;"_"&amp;TRIM(RIGHT(SUBSTITUTE(TRIM(SUBSTITUTE($L2472,CHAR(160)," "))," ",REPT(" ",60)),60))&amp;IF($P2472="","","-"&amp;TRIM(RIGHT(SUBSTITUTE(TRIM(SUBSTITUTE($P2472,CHAR(160)," "))," ",REPT(" ",60)),60)))&amp;IF($T2472="","","-"&amp;TRIM(RIGHT(SUBSTITUTE(TRIM(SUBSTITUTE($T2472,CHAR(160)," "))," ",REPT(" ",60)),60)))&amp;".jpg")</f>
        <v/>
      </c>
    </row>
    <row r="2473" ht="42" customHeight="1">
      <c r="A2473" s="288" t="n">
        <v>40097</v>
      </c>
      <c r="B2473" s="284" t="inlineStr">
        <is>
          <t>Supercheap Auto 1000, 11 October, 2009</t>
        </is>
      </c>
      <c r="C2473" s="284" t="inlineStr">
        <is>
          <t>DNF</t>
        </is>
      </c>
      <c r="D2473" s="284" t="n"/>
      <c r="E2473" s="284" t="n"/>
      <c r="F2473" s="284" t="n">
        <v>88</v>
      </c>
      <c r="G2473" s="284" t="inlineStr">
        <is>
          <t>Triple Eight Race Engineering</t>
        </is>
      </c>
      <c r="H2473" s="284" t="n"/>
      <c r="I2473" s="284" t="inlineStr">
        <is>
          <t>Vodafone</t>
        </is>
      </c>
      <c r="J2473" s="284" t="inlineStr">
        <is>
          <t>Ford Falcon FG</t>
        </is>
      </c>
      <c r="K2473" s="284" t="n"/>
      <c r="L2473" s="284" t="inlineStr">
        <is>
          <t>Allan Simonsen</t>
        </is>
      </c>
      <c r="M2473" s="284" t="inlineStr">
        <is>
          <t>DNK</t>
        </is>
      </c>
      <c r="N2473" s="699">
        <f>_xlfn.LET(_xlpm.d,_xlfn.XLOOKUP(L2473,'[1]Birth Dates'!$A:$A,'[1]Birth Dates'!$B:$B,"",0),IF(_xlpm.d=0,"",_xlpm.d))</f>
        <v/>
      </c>
      <c r="O2473" s="284">
        <f>IF(OR(N2473="",A2473="",NOT(ISNUMBER(N2473)),N2473&gt;A2473),"",DATEDIF(N2473,A2473,"Y")&amp;" years, "&amp;DATEDIF(N2473,A2473,"YM")&amp;" months, "&amp;DATEDIF(N2473,A2473,"MD")&amp;" days")</f>
        <v/>
      </c>
      <c r="P2473" s="284" t="inlineStr">
        <is>
          <t>James Thompson</t>
        </is>
      </c>
      <c r="Q2473" s="284" t="inlineStr">
        <is>
          <t>GBR</t>
        </is>
      </c>
      <c r="R2473" s="699">
        <f>_xlfn.LET(_xlpm.d,_xlfn.XLOOKUP(P2473,'[1]Birth Dates'!$A:$A,'[1]Birth Dates'!$B:$B,"",0),IF(_xlpm.d=0,"",_xlpm.d))</f>
        <v/>
      </c>
      <c r="S2473" s="284">
        <f>IF(OR(R2473="",A2473="",NOT(ISNUMBER(R2473)),R2473&gt;A2473),"",DATEDIF(R2473,A2473,"Y")&amp;" years, "&amp;DATEDIF(R2473,A2473,"YM")&amp;" months, "&amp;DATEDIF(R2473,A2473,"MD")&amp;" days")</f>
        <v/>
      </c>
      <c r="T2473" s="284" t="n"/>
      <c r="U2473" s="284" t="n"/>
      <c r="V2473" s="699">
        <f>_xlfn.LET(_xlpm.d,_xlfn.XLOOKUP(T2473,'[1]Birth Dates'!$A:$A,'[1]Birth Dates'!$B:$B,"",0),IF(_xlpm.d=0,"",_xlpm.d))</f>
        <v/>
      </c>
      <c r="W2473" s="284">
        <f>IF(OR(V2473="",A2473="",NOT(ISNUMBER(V2473)),V2473&gt;A2473),"",DATEDIF(V2473,A2473,"Y")&amp;" years, "&amp;DATEDIF(V2473,A2473,"YM")&amp;" months, "&amp;DATEDIF(V2473,A2473,"MD")&amp;" days")</f>
        <v/>
      </c>
      <c r="X2473" s="284" t="n"/>
      <c r="Y2473" s="284" t="n"/>
      <c r="Z2473" s="284" t="n"/>
      <c r="AA2473" s="284" t="n"/>
      <c r="AB2473" s="284" t="n">
        <v>17</v>
      </c>
      <c r="AC2473" s="284" t="n"/>
      <c r="AD2473" s="284" t="n"/>
      <c r="AE2473" s="585" t="inlineStr"/>
      <c r="AF2473" s="418">
        <f>IF(OR(AE2473="",AE2473="",AE2473=0),"",6.213/(AE2473*24))</f>
        <v/>
      </c>
      <c r="AG2473" s="289" t="n"/>
      <c r="AH2473" s="585" t="inlineStr"/>
      <c r="AI2473" s="418">
        <f>IF(OR(AH2473="",AH2473="",AH2473=0),"",6.213/(AH2473*24))</f>
        <v/>
      </c>
      <c r="AJ2473" s="175">
        <f>IF(AND(ISNUMBER(AB2473),ISNUMBER(AG2473)),AB2473-AG2473,"")</f>
        <v/>
      </c>
      <c r="AK2473" s="284" t="inlineStr">
        <is>
          <t>Engine</t>
        </is>
      </c>
      <c r="AL2473" s="284" t="n">
        <v>152</v>
      </c>
      <c r="AM2473" s="715" t="n"/>
      <c r="AN2473" s="671">
        <f>IF(OR(AL2473="",AM2473="",AM2473=0),"",AL2473*6.213/(AM2473*24))</f>
        <v/>
      </c>
      <c r="AO2473" s="477">
        <f>IF(AND(AL2473=AL2472,AM2473&lt;&gt;"",AM2472&lt;&gt;""),AM2473-AM2472,"")</f>
        <v/>
      </c>
      <c r="AP2473" s="284" t="n"/>
      <c r="AQ2473" s="585" t="inlineStr"/>
      <c r="AR2473" s="439">
        <f>IF(OR(AQ2473="",AQ2473="",AQ2473=0),"",6.213/(AQ2473*24))</f>
        <v/>
      </c>
      <c r="AS2473" s="436">
        <f>IF(OR(NOT(ISNUMBER(C2473)),NOT(ISNUMBER(AB2473))),"",IF(AG2473&lt;&gt;"",AG2473,AB2473)-C2473)</f>
        <v/>
      </c>
      <c r="AT2473" s="290" t="n"/>
      <c r="AU2473" s="291">
        <f>IF($B2473="","",TEXT($A2473,"yyyymmdd")&amp;"_P"&amp;$C2473&amp;"_C"&amp;$F2473&amp;"_"&amp;TRIM(RIGHT(SUBSTITUTE(TRIM(SUBSTITUTE($L2473,CHAR(160)," "))," ",REPT(" ",60)),60))&amp;IF($P2473="","","-"&amp;TRIM(RIGHT(SUBSTITUTE(TRIM(SUBSTITUTE($P2473,CHAR(160)," "))," ",REPT(" ",60)),60)))&amp;IF($T2473="","","-"&amp;TRIM(RIGHT(SUBSTITUTE(TRIM(SUBSTITUTE($T2473,CHAR(160)," "))," ",REPT(" ",60)),60)))&amp;".jpg")</f>
        <v/>
      </c>
    </row>
    <row r="2474" ht="42" customHeight="1">
      <c r="A2474" s="288" t="n">
        <v>40097</v>
      </c>
      <c r="B2474" s="284" t="inlineStr">
        <is>
          <t>Supercheap Auto 1000, 11 October, 2009</t>
        </is>
      </c>
      <c r="C2474" s="284" t="inlineStr">
        <is>
          <t>DNF</t>
        </is>
      </c>
      <c r="D2474" s="284" t="n"/>
      <c r="E2474" s="284" t="n"/>
      <c r="F2474" s="284" t="n">
        <v>5</v>
      </c>
      <c r="G2474" s="284" t="inlineStr">
        <is>
          <t>Ford Performance Racing</t>
        </is>
      </c>
      <c r="H2474" s="284" t="n"/>
      <c r="I2474" s="284" t="inlineStr">
        <is>
          <t>Orrcon Steel, Castrol</t>
        </is>
      </c>
      <c r="J2474" s="284" t="inlineStr">
        <is>
          <t>Ford Falcon FG</t>
        </is>
      </c>
      <c r="K2474" s="284" t="n"/>
      <c r="L2474" s="284" t="inlineStr">
        <is>
          <t>Dean Canto</t>
        </is>
      </c>
      <c r="M2474" s="284" t="inlineStr">
        <is>
          <t>AUS</t>
        </is>
      </c>
      <c r="N2474" s="699">
        <f>_xlfn.LET(_xlpm.d,_xlfn.XLOOKUP(L2474,'[1]Birth Dates'!$A:$A,'[1]Birth Dates'!$B:$B,"",0),IF(_xlpm.d=0,"",_xlpm.d))</f>
        <v/>
      </c>
      <c r="O2474" s="284">
        <f>IF(OR(N2474="",A2474="",NOT(ISNUMBER(N2474)),N2474&gt;A2474),"",DATEDIF(N2474,A2474,"Y")&amp;" years, "&amp;DATEDIF(N2474,A2474,"YM")&amp;" months, "&amp;DATEDIF(N2474,A2474,"MD")&amp;" days")</f>
        <v/>
      </c>
      <c r="P2474" s="284" t="inlineStr">
        <is>
          <t>Luke Youlden</t>
        </is>
      </c>
      <c r="Q2474" s="284" t="inlineStr">
        <is>
          <t>AUS</t>
        </is>
      </c>
      <c r="R2474" s="699">
        <f>_xlfn.LET(_xlpm.d,_xlfn.XLOOKUP(P2474,'[1]Birth Dates'!$A:$A,'[1]Birth Dates'!$B:$B,"",0),IF(_xlpm.d=0,"",_xlpm.d))</f>
        <v/>
      </c>
      <c r="S2474" s="284">
        <f>IF(OR(R2474="",A2474="",NOT(ISNUMBER(R2474)),R2474&gt;A2474),"",DATEDIF(R2474,A2474,"Y")&amp;" years, "&amp;DATEDIF(R2474,A2474,"YM")&amp;" months, "&amp;DATEDIF(R2474,A2474,"MD")&amp;" days")</f>
        <v/>
      </c>
      <c r="T2474" s="284" t="n"/>
      <c r="U2474" s="284" t="n"/>
      <c r="V2474" s="699">
        <f>_xlfn.LET(_xlpm.d,_xlfn.XLOOKUP(T2474,'[1]Birth Dates'!$A:$A,'[1]Birth Dates'!$B:$B,"",0),IF(_xlpm.d=0,"",_xlpm.d))</f>
        <v/>
      </c>
      <c r="W2474" s="284">
        <f>IF(OR(V2474="",A2474="",NOT(ISNUMBER(V2474)),V2474&gt;A2474),"",DATEDIF(V2474,A2474,"Y")&amp;" years, "&amp;DATEDIF(V2474,A2474,"YM")&amp;" months, "&amp;DATEDIF(V2474,A2474,"MD")&amp;" days")</f>
        <v/>
      </c>
      <c r="X2474" s="284" t="n"/>
      <c r="Y2474" s="284" t="n"/>
      <c r="Z2474" s="284" t="n"/>
      <c r="AA2474" s="284" t="n"/>
      <c r="AB2474" s="284" t="n">
        <v>18</v>
      </c>
      <c r="AC2474" s="284" t="n"/>
      <c r="AD2474" s="284" t="n"/>
      <c r="AE2474" s="585" t="inlineStr"/>
      <c r="AF2474" s="418">
        <f>IF(OR(AE2474="",AE2474="",AE2474=0),"",6.213/(AE2474*24))</f>
        <v/>
      </c>
      <c r="AG2474" s="289" t="n"/>
      <c r="AH2474" s="585" t="inlineStr"/>
      <c r="AI2474" s="418">
        <f>IF(OR(AH2474="",AH2474="",AH2474=0),"",6.213/(AH2474*24))</f>
        <v/>
      </c>
      <c r="AJ2474" s="175">
        <f>IF(AND(ISNUMBER(AB2474),ISNUMBER(AG2474)),AB2474-AG2474,"")</f>
        <v/>
      </c>
      <c r="AK2474" s="284" t="inlineStr">
        <is>
          <t>Accident</t>
        </is>
      </c>
      <c r="AL2474" s="284" t="n">
        <v>139</v>
      </c>
      <c r="AM2474" s="715" t="n"/>
      <c r="AN2474" s="671">
        <f>IF(OR(AL2474="",AM2474="",AM2474=0),"",AL2474*6.213/(AM2474*24))</f>
        <v/>
      </c>
      <c r="AO2474" s="477">
        <f>IF(AND(AL2474=AL2473,AM2474&lt;&gt;"",AM2473&lt;&gt;""),AM2474-AM2473,"")</f>
        <v/>
      </c>
      <c r="AP2474" s="284" t="n"/>
      <c r="AQ2474" s="585" t="inlineStr"/>
      <c r="AR2474" s="439">
        <f>IF(OR(AQ2474="",AQ2474="",AQ2474=0),"",6.213/(AQ2474*24))</f>
        <v/>
      </c>
      <c r="AS2474" s="436">
        <f>IF(OR(NOT(ISNUMBER(C2474)),NOT(ISNUMBER(AB2474))),"",IF(AG2474&lt;&gt;"",AG2474,AB2474)-C2474)</f>
        <v/>
      </c>
      <c r="AT2474" s="290" t="n"/>
      <c r="AU2474" s="291">
        <f>IF($B2474="","",TEXT($A2474,"yyyymmdd")&amp;"_P"&amp;$C2474&amp;"_C"&amp;$F2474&amp;"_"&amp;TRIM(RIGHT(SUBSTITUTE(TRIM(SUBSTITUTE($L2474,CHAR(160)," "))," ",REPT(" ",60)),60))&amp;IF($P2474="","","-"&amp;TRIM(RIGHT(SUBSTITUTE(TRIM(SUBSTITUTE($P2474,CHAR(160)," "))," ",REPT(" ",60)),60)))&amp;IF($T2474="","","-"&amp;TRIM(RIGHT(SUBSTITUTE(TRIM(SUBSTITUTE($T2474,CHAR(160)," "))," ",REPT(" ",60)),60)))&amp;".jpg")</f>
        <v/>
      </c>
    </row>
    <row r="2475" ht="42" customHeight="1">
      <c r="A2475" s="288" t="n">
        <v>40097</v>
      </c>
      <c r="B2475" s="284" t="inlineStr">
        <is>
          <t>Supercheap Auto 1000, 11 October, 2009</t>
        </is>
      </c>
      <c r="C2475" s="284" t="inlineStr">
        <is>
          <t>DNF</t>
        </is>
      </c>
      <c r="D2475" s="284" t="n"/>
      <c r="E2475" s="284" t="n"/>
      <c r="F2475" s="284" t="n">
        <v>111</v>
      </c>
      <c r="G2475" s="284" t="inlineStr">
        <is>
          <t>Paul Cruickshank Racing</t>
        </is>
      </c>
      <c r="H2475" s="284" t="n"/>
      <c r="I2475" s="284" t="inlineStr">
        <is>
          <t>Wilson Security, McGrath Foundation</t>
        </is>
      </c>
      <c r="J2475" s="284" t="inlineStr">
        <is>
          <t>Ford Falcon FG</t>
        </is>
      </c>
      <c r="K2475" s="284" t="n"/>
      <c r="L2475" s="284" t="inlineStr">
        <is>
          <t>Fabian Coulthard</t>
        </is>
      </c>
      <c r="M2475" s="284" t="inlineStr">
        <is>
          <t>NZL</t>
        </is>
      </c>
      <c r="N2475" s="699">
        <f>_xlfn.LET(_xlpm.d,_xlfn.XLOOKUP(L2475,'[1]Birth Dates'!$A:$A,'[1]Birth Dates'!$B:$B,"",0),IF(_xlpm.d=0,"",_xlpm.d))</f>
        <v/>
      </c>
      <c r="O2475" s="284">
        <f>IF(OR(N2475="",A2475="",NOT(ISNUMBER(N2475)),N2475&gt;A2475),"",DATEDIF(N2475,A2475,"Y")&amp;" years, "&amp;DATEDIF(N2475,A2475,"YM")&amp;" months, "&amp;DATEDIF(N2475,A2475,"MD")&amp;" days")</f>
        <v/>
      </c>
      <c r="P2475" s="284" t="inlineStr">
        <is>
          <t>Michael Patrizi</t>
        </is>
      </c>
      <c r="Q2475" s="284" t="inlineStr">
        <is>
          <t>AUS</t>
        </is>
      </c>
      <c r="R2475" s="699">
        <f>_xlfn.LET(_xlpm.d,_xlfn.XLOOKUP(P2475,'[1]Birth Dates'!$A:$A,'[1]Birth Dates'!$B:$B,"",0),IF(_xlpm.d=0,"",_xlpm.d))</f>
        <v/>
      </c>
      <c r="S2475" s="284">
        <f>IF(OR(R2475="",A2475="",NOT(ISNUMBER(R2475)),R2475&gt;A2475),"",DATEDIF(R2475,A2475,"Y")&amp;" years, "&amp;DATEDIF(R2475,A2475,"YM")&amp;" months, "&amp;DATEDIF(R2475,A2475,"MD")&amp;" days")</f>
        <v/>
      </c>
      <c r="T2475" s="284" t="n"/>
      <c r="U2475" s="284" t="n"/>
      <c r="V2475" s="699">
        <f>_xlfn.LET(_xlpm.d,_xlfn.XLOOKUP(T2475,'[1]Birth Dates'!$A:$A,'[1]Birth Dates'!$B:$B,"",0),IF(_xlpm.d=0,"",_xlpm.d))</f>
        <v/>
      </c>
      <c r="W2475" s="284">
        <f>IF(OR(V2475="",A2475="",NOT(ISNUMBER(V2475)),V2475&gt;A2475),"",DATEDIF(V2475,A2475,"Y")&amp;" years, "&amp;DATEDIF(V2475,A2475,"YM")&amp;" months, "&amp;DATEDIF(V2475,A2475,"MD")&amp;" days")</f>
        <v/>
      </c>
      <c r="X2475" s="284" t="n"/>
      <c r="Y2475" s="284" t="n"/>
      <c r="Z2475" s="284" t="n"/>
      <c r="AA2475" s="284" t="n"/>
      <c r="AB2475" s="284" t="n">
        <v>11</v>
      </c>
      <c r="AC2475" s="284" t="n"/>
      <c r="AD2475" s="284" t="n"/>
      <c r="AE2475" s="585" t="inlineStr"/>
      <c r="AF2475" s="418">
        <f>IF(OR(AE2475="",AE2475="",AE2475=0),"",6.213/(AE2475*24))</f>
        <v/>
      </c>
      <c r="AG2475" s="289" t="n"/>
      <c r="AH2475" s="585" t="inlineStr"/>
      <c r="AI2475" s="418">
        <f>IF(OR(AH2475="",AH2475="",AH2475=0),"",6.213/(AH2475*24))</f>
        <v/>
      </c>
      <c r="AJ2475" s="175">
        <f>IF(AND(ISNUMBER(AB2475),ISNUMBER(AG2475)),AB2475-AG2475,"")</f>
        <v/>
      </c>
      <c r="AK2475" s="284" t="inlineStr">
        <is>
          <t>Tailshaft</t>
        </is>
      </c>
      <c r="AL2475" s="284" t="n">
        <v>120</v>
      </c>
      <c r="AM2475" s="715" t="n"/>
      <c r="AN2475" s="671">
        <f>IF(OR(AL2475="",AM2475="",AM2475=0),"",AL2475*6.213/(AM2475*24))</f>
        <v/>
      </c>
      <c r="AO2475" s="477">
        <f>IF(AND(AL2475=AL2474,AM2475&lt;&gt;"",AM2474&lt;&gt;""),AM2475-AM2474,"")</f>
        <v/>
      </c>
      <c r="AP2475" s="284" t="n"/>
      <c r="AQ2475" s="585" t="inlineStr"/>
      <c r="AR2475" s="439">
        <f>IF(OR(AQ2475="",AQ2475="",AQ2475=0),"",6.213/(AQ2475*24))</f>
        <v/>
      </c>
      <c r="AS2475" s="436">
        <f>IF(OR(NOT(ISNUMBER(C2475)),NOT(ISNUMBER(AB2475))),"",IF(AG2475&lt;&gt;"",AG2475,AB2475)-C2475)</f>
        <v/>
      </c>
      <c r="AT2475" s="290" t="n"/>
      <c r="AU2475" s="291">
        <f>IF($B2475="","",TEXT($A2475,"yyyymmdd")&amp;"_P"&amp;$C2475&amp;"_C"&amp;$F2475&amp;"_"&amp;TRIM(RIGHT(SUBSTITUTE(TRIM(SUBSTITUTE($L2475,CHAR(160)," "))," ",REPT(" ",60)),60))&amp;IF($P2475="","","-"&amp;TRIM(RIGHT(SUBSTITUTE(TRIM(SUBSTITUTE($P2475,CHAR(160)," "))," ",REPT(" ",60)),60)))&amp;IF($T2475="","","-"&amp;TRIM(RIGHT(SUBSTITUTE(TRIM(SUBSTITUTE($T2475,CHAR(160)," "))," ",REPT(" ",60)),60)))&amp;".jpg")</f>
        <v/>
      </c>
    </row>
    <row r="2476" ht="42" customHeight="1">
      <c r="A2476" s="288" t="n">
        <v>40097</v>
      </c>
      <c r="B2476" s="284" t="inlineStr">
        <is>
          <t>Supercheap Auto 1000, 11 October, 2009</t>
        </is>
      </c>
      <c r="C2476" s="284" t="inlineStr">
        <is>
          <t>DNF</t>
        </is>
      </c>
      <c r="D2476" s="284" t="n"/>
      <c r="E2476" s="284" t="n"/>
      <c r="F2476" s="284" t="n">
        <v>18</v>
      </c>
      <c r="G2476" s="284" t="inlineStr">
        <is>
          <t>Dick Johnson Racing</t>
        </is>
      </c>
      <c r="H2476" s="284" t="n"/>
      <c r="I2476" s="284" t="inlineStr">
        <is>
          <t>Jim Beam</t>
        </is>
      </c>
      <c r="J2476" s="284" t="inlineStr">
        <is>
          <t>Ford Falcon FG</t>
        </is>
      </c>
      <c r="K2476" s="284" t="n"/>
      <c r="L2476" s="284" t="inlineStr">
        <is>
          <t>Warren Luff</t>
        </is>
      </c>
      <c r="M2476" s="284" t="inlineStr">
        <is>
          <t>AUS</t>
        </is>
      </c>
      <c r="N2476" s="699">
        <f>_xlfn.LET(_xlpm.d,_xlfn.XLOOKUP(L2476,'[1]Birth Dates'!$A:$A,'[1]Birth Dates'!$B:$B,"",0),IF(_xlpm.d=0,"",_xlpm.d))</f>
        <v/>
      </c>
      <c r="O2476" s="284">
        <f>IF(OR(N2476="",A2476="",NOT(ISNUMBER(N2476)),N2476&gt;A2476),"",DATEDIF(N2476,A2476,"Y")&amp;" years, "&amp;DATEDIF(N2476,A2476,"YM")&amp;" months, "&amp;DATEDIF(N2476,A2476,"MD")&amp;" days")</f>
        <v/>
      </c>
      <c r="P2476" s="284" t="inlineStr">
        <is>
          <t>Jonathon Webb</t>
        </is>
      </c>
      <c r="Q2476" s="284" t="inlineStr">
        <is>
          <t>AUS</t>
        </is>
      </c>
      <c r="R2476" s="699">
        <f>_xlfn.LET(_xlpm.d,_xlfn.XLOOKUP(P2476,'[1]Birth Dates'!$A:$A,'[1]Birth Dates'!$B:$B,"",0),IF(_xlpm.d=0,"",_xlpm.d))</f>
        <v/>
      </c>
      <c r="S2476" s="284">
        <f>IF(OR(R2476="",A2476="",NOT(ISNUMBER(R2476)),R2476&gt;A2476),"",DATEDIF(R2476,A2476,"Y")&amp;" years, "&amp;DATEDIF(R2476,A2476,"YM")&amp;" months, "&amp;DATEDIF(R2476,A2476,"MD")&amp;" days")</f>
        <v/>
      </c>
      <c r="T2476" s="284" t="n"/>
      <c r="U2476" s="284" t="n"/>
      <c r="V2476" s="699">
        <f>_xlfn.LET(_xlpm.d,_xlfn.XLOOKUP(T2476,'[1]Birth Dates'!$A:$A,'[1]Birth Dates'!$B:$B,"",0),IF(_xlpm.d=0,"",_xlpm.d))</f>
        <v/>
      </c>
      <c r="W2476" s="284">
        <f>IF(OR(V2476="",A2476="",NOT(ISNUMBER(V2476)),V2476&gt;A2476),"",DATEDIF(V2476,A2476,"Y")&amp;" years, "&amp;DATEDIF(V2476,A2476,"YM")&amp;" months, "&amp;DATEDIF(V2476,A2476,"MD")&amp;" days")</f>
        <v/>
      </c>
      <c r="X2476" s="284" t="n"/>
      <c r="Y2476" s="284" t="n"/>
      <c r="Z2476" s="284" t="n"/>
      <c r="AA2476" s="284" t="n"/>
      <c r="AB2476" s="284" t="n">
        <v>14</v>
      </c>
      <c r="AC2476" s="284" t="n"/>
      <c r="AD2476" s="284" t="n"/>
      <c r="AE2476" s="585" t="inlineStr"/>
      <c r="AF2476" s="418">
        <f>IF(OR(AE2476="",AE2476="",AE2476=0),"",6.213/(AE2476*24))</f>
        <v/>
      </c>
      <c r="AG2476" s="289" t="n"/>
      <c r="AH2476" s="585" t="inlineStr"/>
      <c r="AI2476" s="418">
        <f>IF(OR(AH2476="",AH2476="",AH2476=0),"",6.213/(AH2476*24))</f>
        <v/>
      </c>
      <c r="AJ2476" s="175">
        <f>IF(AND(ISNUMBER(AB2476),ISNUMBER(AG2476)),AB2476-AG2476,"")</f>
        <v/>
      </c>
      <c r="AK2476" s="284" t="inlineStr">
        <is>
          <t>Accident</t>
        </is>
      </c>
      <c r="AL2476" s="284" t="n">
        <v>84</v>
      </c>
      <c r="AM2476" s="715" t="n"/>
      <c r="AN2476" s="671">
        <f>IF(OR(AL2476="",AM2476="",AM2476=0),"",AL2476*6.213/(AM2476*24))</f>
        <v/>
      </c>
      <c r="AO2476" s="477">
        <f>IF(AND(AL2476=AL2475,AM2476&lt;&gt;"",AM2475&lt;&gt;""),AM2476-AM2475,"")</f>
        <v/>
      </c>
      <c r="AP2476" s="284" t="n"/>
      <c r="AQ2476" s="585" t="inlineStr"/>
      <c r="AR2476" s="439">
        <f>IF(OR(AQ2476="",AQ2476="",AQ2476=0),"",6.213/(AQ2476*24))</f>
        <v/>
      </c>
      <c r="AS2476" s="436">
        <f>IF(OR(NOT(ISNUMBER(C2476)),NOT(ISNUMBER(AB2476))),"",IF(AG2476&lt;&gt;"",AG2476,AB2476)-C2476)</f>
        <v/>
      </c>
      <c r="AT2476" s="290" t="n"/>
      <c r="AU2476" s="291">
        <f>IF($B2476="","",TEXT($A2476,"yyyymmdd")&amp;"_P"&amp;$C2476&amp;"_C"&amp;$F2476&amp;"_"&amp;TRIM(RIGHT(SUBSTITUTE(TRIM(SUBSTITUTE($L2476,CHAR(160)," "))," ",REPT(" ",60)),60))&amp;IF($P2476="","","-"&amp;TRIM(RIGHT(SUBSTITUTE(TRIM(SUBSTITUTE($P2476,CHAR(160)," "))," ",REPT(" ",60)),60)))&amp;IF($T2476="","","-"&amp;TRIM(RIGHT(SUBSTITUTE(TRIM(SUBSTITUTE($T2476,CHAR(160)," "))," ",REPT(" ",60)),60)))&amp;".jpg")</f>
        <v/>
      </c>
    </row>
    <row r="2477" ht="42" customHeight="1">
      <c r="A2477" s="288" t="n">
        <v>40097</v>
      </c>
      <c r="B2477" s="284" t="inlineStr">
        <is>
          <t>Supercheap Auto 1000, 11 October, 2009</t>
        </is>
      </c>
      <c r="C2477" s="284" t="inlineStr">
        <is>
          <t>DNF</t>
        </is>
      </c>
      <c r="D2477" s="284" t="n"/>
      <c r="E2477" s="284" t="n"/>
      <c r="F2477" s="284" t="n">
        <v>23</v>
      </c>
      <c r="G2477" s="284" t="inlineStr">
        <is>
          <t>Greg Murphy Racing</t>
        </is>
      </c>
      <c r="H2477" s="284" t="n"/>
      <c r="I2477" s="284" t="inlineStr">
        <is>
          <t>Roadways Tasmania</t>
        </is>
      </c>
      <c r="J2477" s="284" t="inlineStr">
        <is>
          <t>Holden Commodore VE</t>
        </is>
      </c>
      <c r="K2477" s="284" t="n"/>
      <c r="L2477" s="284" t="inlineStr">
        <is>
          <t>Sam Walter</t>
        </is>
      </c>
      <c r="M2477" s="284" t="inlineStr">
        <is>
          <t>AUS</t>
        </is>
      </c>
      <c r="N2477" s="699">
        <f>_xlfn.LET(_xlpm.d,_xlfn.XLOOKUP(L2477,'[1]Birth Dates'!$A:$A,'[1]Birth Dates'!$B:$B,"",0),IF(_xlpm.d=0,"",_xlpm.d))</f>
        <v/>
      </c>
      <c r="O2477" s="284">
        <f>IF(OR(N2477="",A2477="",NOT(ISNUMBER(N2477)),N2477&gt;A2477),"",DATEDIF(N2477,A2477,"Y")&amp;" years, "&amp;DATEDIF(N2477,A2477,"YM")&amp;" months, "&amp;DATEDIF(N2477,A2477,"MD")&amp;" days")</f>
        <v/>
      </c>
      <c r="P2477" s="284" t="inlineStr">
        <is>
          <t>Taz Douglas</t>
        </is>
      </c>
      <c r="Q2477" s="284" t="inlineStr">
        <is>
          <t>AUS</t>
        </is>
      </c>
      <c r="R2477" s="699">
        <f>_xlfn.LET(_xlpm.d,_xlfn.XLOOKUP(P2477,'[1]Birth Dates'!$A:$A,'[1]Birth Dates'!$B:$B,"",0),IF(_xlpm.d=0,"",_xlpm.d))</f>
        <v/>
      </c>
      <c r="S2477" s="284">
        <f>IF(OR(R2477="",A2477="",NOT(ISNUMBER(R2477)),R2477&gt;A2477),"",DATEDIF(R2477,A2477,"Y")&amp;" years, "&amp;DATEDIF(R2477,A2477,"YM")&amp;" months, "&amp;DATEDIF(R2477,A2477,"MD")&amp;" days")</f>
        <v/>
      </c>
      <c r="T2477" s="284" t="n"/>
      <c r="U2477" s="284" t="n"/>
      <c r="V2477" s="699">
        <f>_xlfn.LET(_xlpm.d,_xlfn.XLOOKUP(T2477,'[1]Birth Dates'!$A:$A,'[1]Birth Dates'!$B:$B,"",0),IF(_xlpm.d=0,"",_xlpm.d))</f>
        <v/>
      </c>
      <c r="W2477" s="284">
        <f>IF(OR(V2477="",A2477="",NOT(ISNUMBER(V2477)),V2477&gt;A2477),"",DATEDIF(V2477,A2477,"Y")&amp;" years, "&amp;DATEDIF(V2477,A2477,"YM")&amp;" months, "&amp;DATEDIF(V2477,A2477,"MD")&amp;" days")</f>
        <v/>
      </c>
      <c r="X2477" s="284" t="n"/>
      <c r="Y2477" s="284" t="n"/>
      <c r="Z2477" s="284" t="n"/>
      <c r="AA2477" s="284" t="n"/>
      <c r="AB2477" s="284" t="n">
        <v>31</v>
      </c>
      <c r="AC2477" s="284" t="n"/>
      <c r="AD2477" s="284" t="n"/>
      <c r="AE2477" s="585" t="inlineStr"/>
      <c r="AF2477" s="418">
        <f>IF(OR(AE2477="",AE2477="",AE2477=0),"",6.213/(AE2477*24))</f>
        <v/>
      </c>
      <c r="AG2477" s="289" t="n"/>
      <c r="AH2477" s="585" t="inlineStr"/>
      <c r="AI2477" s="418">
        <f>IF(OR(AH2477="",AH2477="",AH2477=0),"",6.213/(AH2477*24))</f>
        <v/>
      </c>
      <c r="AJ2477" s="175">
        <f>IF(AND(ISNUMBER(AB2477),ISNUMBER(AG2477)),AB2477-AG2477,"")</f>
        <v/>
      </c>
      <c r="AK2477" s="284" t="inlineStr">
        <is>
          <t>Accident</t>
        </is>
      </c>
      <c r="AL2477" s="284" t="n">
        <v>84</v>
      </c>
      <c r="AM2477" s="715" t="n"/>
      <c r="AN2477" s="671">
        <f>IF(OR(AL2477="",AM2477="",AM2477=0),"",AL2477*6.213/(AM2477*24))</f>
        <v/>
      </c>
      <c r="AO2477" s="477">
        <f>IF(AND(AL2477=AL2476,AM2477&lt;&gt;"",AM2476&lt;&gt;""),AM2477-AM2476,"")</f>
        <v/>
      </c>
      <c r="AP2477" s="284" t="n"/>
      <c r="AQ2477" s="585" t="inlineStr"/>
      <c r="AR2477" s="439">
        <f>IF(OR(AQ2477="",AQ2477="",AQ2477=0),"",6.213/(AQ2477*24))</f>
        <v/>
      </c>
      <c r="AS2477" s="436">
        <f>IF(OR(NOT(ISNUMBER(C2477)),NOT(ISNUMBER(AB2477))),"",IF(AG2477&lt;&gt;"",AG2477,AB2477)-C2477)</f>
        <v/>
      </c>
      <c r="AT2477" s="290" t="n"/>
      <c r="AU2477" s="291">
        <f>IF($B2477="","",TEXT($A2477,"yyyymmdd")&amp;"_P"&amp;$C2477&amp;"_C"&amp;$F2477&amp;"_"&amp;TRIM(RIGHT(SUBSTITUTE(TRIM(SUBSTITUTE($L2477,CHAR(160)," "))," ",REPT(" ",60)),60))&amp;IF($P2477="","","-"&amp;TRIM(RIGHT(SUBSTITUTE(TRIM(SUBSTITUTE($P2477,CHAR(160)," "))," ",REPT(" ",60)),60)))&amp;IF($T2477="","","-"&amp;TRIM(RIGHT(SUBSTITUTE(TRIM(SUBSTITUTE($T2477,CHAR(160)," "))," ",REPT(" ",60)),60)))&amp;".jpg")</f>
        <v/>
      </c>
    </row>
    <row r="2478" ht="42" customHeight="1">
      <c r="A2478" s="288" t="n">
        <v>40097</v>
      </c>
      <c r="B2478" s="284" t="inlineStr">
        <is>
          <t>Supercheap Auto 1000, 11 October, 2009</t>
        </is>
      </c>
      <c r="C2478" s="284" t="inlineStr">
        <is>
          <t>DNF</t>
        </is>
      </c>
      <c r="D2478" s="284" t="n"/>
      <c r="E2478" s="284" t="n"/>
      <c r="F2478" s="284" t="n">
        <v>12</v>
      </c>
      <c r="G2478" s="284" t="inlineStr">
        <is>
          <t>Triple F Racing</t>
        </is>
      </c>
      <c r="H2478" s="284" t="n"/>
      <c r="I2478" s="284" t="inlineStr">
        <is>
          <t>Kitten Car Care</t>
        </is>
      </c>
      <c r="J2478" s="284" t="inlineStr">
        <is>
          <t>Holden Commodore VE</t>
        </is>
      </c>
      <c r="K2478" s="284" t="n"/>
      <c r="L2478" s="284" t="inlineStr">
        <is>
          <t>Dean Fiore</t>
        </is>
      </c>
      <c r="M2478" s="284" t="inlineStr">
        <is>
          <t>AUS</t>
        </is>
      </c>
      <c r="N2478" s="699">
        <f>_xlfn.LET(_xlpm.d,_xlfn.XLOOKUP(L2478,'[1]Birth Dates'!$A:$A,'[1]Birth Dates'!$B:$B,"",0),IF(_xlpm.d=0,"",_xlpm.d))</f>
        <v/>
      </c>
      <c r="O2478" s="284">
        <f>IF(OR(N2478="",A2478="",NOT(ISNUMBER(N2478)),N2478&gt;A2478),"",DATEDIF(N2478,A2478,"Y")&amp;" years, "&amp;DATEDIF(N2478,A2478,"YM")&amp;" months, "&amp;DATEDIF(N2478,A2478,"MD")&amp;" days")</f>
        <v/>
      </c>
      <c r="P2478" s="284" t="inlineStr">
        <is>
          <t>Troy Bayliss</t>
        </is>
      </c>
      <c r="Q2478" s="284" t="inlineStr">
        <is>
          <t>AUS</t>
        </is>
      </c>
      <c r="R2478" s="699">
        <f>_xlfn.LET(_xlpm.d,_xlfn.XLOOKUP(P2478,'[1]Birth Dates'!$A:$A,'[1]Birth Dates'!$B:$B,"",0),IF(_xlpm.d=0,"",_xlpm.d))</f>
        <v/>
      </c>
      <c r="S2478" s="284">
        <f>IF(OR(R2478="",A2478="",NOT(ISNUMBER(R2478)),R2478&gt;A2478),"",DATEDIF(R2478,A2478,"Y")&amp;" years, "&amp;DATEDIF(R2478,A2478,"YM")&amp;" months, "&amp;DATEDIF(R2478,A2478,"MD")&amp;" days")</f>
        <v/>
      </c>
      <c r="T2478" s="284" t="n"/>
      <c r="U2478" s="284" t="n"/>
      <c r="V2478" s="699">
        <f>_xlfn.LET(_xlpm.d,_xlfn.XLOOKUP(T2478,'[1]Birth Dates'!$A:$A,'[1]Birth Dates'!$B:$B,"",0),IF(_xlpm.d=0,"",_xlpm.d))</f>
        <v/>
      </c>
      <c r="W2478" s="284">
        <f>IF(OR(V2478="",A2478="",NOT(ISNUMBER(V2478)),V2478&gt;A2478),"",DATEDIF(V2478,A2478,"Y")&amp;" years, "&amp;DATEDIF(V2478,A2478,"YM")&amp;" months, "&amp;DATEDIF(V2478,A2478,"MD")&amp;" days")</f>
        <v/>
      </c>
      <c r="X2478" s="284" t="n"/>
      <c r="Y2478" s="284" t="n"/>
      <c r="Z2478" s="284" t="n"/>
      <c r="AA2478" s="284" t="n"/>
      <c r="AB2478" s="284" t="n">
        <v>32</v>
      </c>
      <c r="AC2478" s="284" t="n"/>
      <c r="AD2478" s="284" t="n"/>
      <c r="AE2478" s="585" t="inlineStr"/>
      <c r="AF2478" s="418">
        <f>IF(OR(AE2478="",AE2478="",AE2478=0),"",6.213/(AE2478*24))</f>
        <v/>
      </c>
      <c r="AG2478" s="289" t="n"/>
      <c r="AH2478" s="585" t="inlineStr"/>
      <c r="AI2478" s="418">
        <f>IF(OR(AH2478="",AH2478="",AH2478=0),"",6.213/(AH2478*24))</f>
        <v/>
      </c>
      <c r="AJ2478" s="175">
        <f>IF(AND(ISNUMBER(AB2478),ISNUMBER(AG2478)),AB2478-AG2478,"")</f>
        <v/>
      </c>
      <c r="AK2478" s="284" t="inlineStr">
        <is>
          <t>Accident</t>
        </is>
      </c>
      <c r="AL2478" s="284" t="n">
        <v>59</v>
      </c>
      <c r="AM2478" s="715" t="n"/>
      <c r="AN2478" s="671">
        <f>IF(OR(AL2478="",AM2478="",AM2478=0),"",AL2478*6.213/(AM2478*24))</f>
        <v/>
      </c>
      <c r="AO2478" s="477">
        <f>IF(AND(AL2478=AL2477,AM2478&lt;&gt;"",AM2477&lt;&gt;""),AM2478-AM2477,"")</f>
        <v/>
      </c>
      <c r="AP2478" s="284" t="n"/>
      <c r="AQ2478" s="585" t="inlineStr"/>
      <c r="AR2478" s="439">
        <f>IF(OR(AQ2478="",AQ2478="",AQ2478=0),"",6.213/(AQ2478*24))</f>
        <v/>
      </c>
      <c r="AS2478" s="436">
        <f>IF(OR(NOT(ISNUMBER(C2478)),NOT(ISNUMBER(AB2478))),"",IF(AG2478&lt;&gt;"",AG2478,AB2478)-C2478)</f>
        <v/>
      </c>
      <c r="AT2478" s="290" t="n"/>
      <c r="AU2478" s="291">
        <f>IF($B2478="","",TEXT($A2478,"yyyymmdd")&amp;"_P"&amp;$C2478&amp;"_C"&amp;$F2478&amp;"_"&amp;TRIM(RIGHT(SUBSTITUTE(TRIM(SUBSTITUTE($L2478,CHAR(160)," "))," ",REPT(" ",60)),60))&amp;IF($P2478="","","-"&amp;TRIM(RIGHT(SUBSTITUTE(TRIM(SUBSTITUTE($P2478,CHAR(160)," "))," ",REPT(" ",60)),60)))&amp;IF($T2478="","","-"&amp;TRIM(RIGHT(SUBSTITUTE(TRIM(SUBSTITUTE($T2478,CHAR(160)," "))," ",REPT(" ",60)),60)))&amp;".jpg")</f>
        <v/>
      </c>
    </row>
    <row r="2479" ht="42" customHeight="1">
      <c r="A2479" s="288" t="n">
        <v>40097</v>
      </c>
      <c r="B2479" s="284" t="inlineStr">
        <is>
          <t>Supercheap Auto 1000, 11 October, 2009</t>
        </is>
      </c>
      <c r="C2479" s="284" t="inlineStr">
        <is>
          <t>DNF</t>
        </is>
      </c>
      <c r="D2479" s="284" t="n"/>
      <c r="E2479" s="284" t="n"/>
      <c r="F2479" s="284" t="n">
        <v>6</v>
      </c>
      <c r="G2479" s="284" t="inlineStr">
        <is>
          <t>Ford Performance Racing</t>
        </is>
      </c>
      <c r="H2479" s="284" t="n"/>
      <c r="I2479" s="284" t="inlineStr">
        <is>
          <t>Orrcon Steel, Castrol</t>
        </is>
      </c>
      <c r="J2479" s="284" t="inlineStr">
        <is>
          <t>Ford Falcon FG</t>
        </is>
      </c>
      <c r="K2479" s="284" t="n"/>
      <c r="L2479" s="284" t="inlineStr">
        <is>
          <t>Mark Winterbottom</t>
        </is>
      </c>
      <c r="M2479" s="284" t="inlineStr">
        <is>
          <t>AUS</t>
        </is>
      </c>
      <c r="N2479" s="699">
        <f>_xlfn.LET(_xlpm.d,_xlfn.XLOOKUP(L2479,'[1]Birth Dates'!$A:$A,'[1]Birth Dates'!$B:$B,"",0),IF(_xlpm.d=0,"",_xlpm.d))</f>
        <v/>
      </c>
      <c r="O2479" s="284">
        <f>IF(OR(N2479="",A2479="",NOT(ISNUMBER(N2479)),N2479&gt;A2479),"",DATEDIF(N2479,A2479,"Y")&amp;" years, "&amp;DATEDIF(N2479,A2479,"YM")&amp;" months, "&amp;DATEDIF(N2479,A2479,"MD")&amp;" days")</f>
        <v/>
      </c>
      <c r="P2479" s="284" t="inlineStr">
        <is>
          <t>Steven Richards</t>
        </is>
      </c>
      <c r="Q2479" s="284" t="inlineStr">
        <is>
          <t>NZL</t>
        </is>
      </c>
      <c r="R2479" s="699">
        <f>_xlfn.LET(_xlpm.d,_xlfn.XLOOKUP(P2479,'[1]Birth Dates'!$A:$A,'[1]Birth Dates'!$B:$B,"",0),IF(_xlpm.d=0,"",_xlpm.d))</f>
        <v/>
      </c>
      <c r="S2479" s="284">
        <f>IF(OR(R2479="",A2479="",NOT(ISNUMBER(R2479)),R2479&gt;A2479),"",DATEDIF(R2479,A2479,"Y")&amp;" years, "&amp;DATEDIF(R2479,A2479,"YM")&amp;" months, "&amp;DATEDIF(R2479,A2479,"MD")&amp;" days")</f>
        <v/>
      </c>
      <c r="T2479" s="284" t="n"/>
      <c r="U2479" s="284" t="n"/>
      <c r="V2479" s="699">
        <f>_xlfn.LET(_xlpm.d,_xlfn.XLOOKUP(T2479,'[1]Birth Dates'!$A:$A,'[1]Birth Dates'!$B:$B,"",0),IF(_xlpm.d=0,"",_xlpm.d))</f>
        <v/>
      </c>
      <c r="W2479" s="284">
        <f>IF(OR(V2479="",A2479="",NOT(ISNUMBER(V2479)),V2479&gt;A2479),"",DATEDIF(V2479,A2479,"Y")&amp;" years, "&amp;DATEDIF(V2479,A2479,"YM")&amp;" months, "&amp;DATEDIF(V2479,A2479,"MD")&amp;" days")</f>
        <v/>
      </c>
      <c r="X2479" s="284" t="n"/>
      <c r="Y2479" s="284" t="n"/>
      <c r="Z2479" s="284" t="n"/>
      <c r="AA2479" s="284" t="n"/>
      <c r="AB2479" s="284" t="n">
        <v>3</v>
      </c>
      <c r="AC2479" s="284" t="n"/>
      <c r="AD2479" s="284" t="n"/>
      <c r="AE2479" s="585" t="inlineStr"/>
      <c r="AF2479" s="418">
        <f>IF(OR(AE2479="",AE2479="",AE2479=0),"",6.213/(AE2479*24))</f>
        <v/>
      </c>
      <c r="AG2479" s="289" t="n"/>
      <c r="AH2479" s="585" t="inlineStr"/>
      <c r="AI2479" s="418">
        <f>IF(OR(AH2479="",AH2479="",AH2479=0),"",6.213/(AH2479*24))</f>
        <v/>
      </c>
      <c r="AJ2479" s="175">
        <f>IF(AND(ISNUMBER(AB2479),ISNUMBER(AG2479)),AB2479-AG2479,"")</f>
        <v/>
      </c>
      <c r="AK2479" s="284" t="inlineStr">
        <is>
          <t>Fire</t>
        </is>
      </c>
      <c r="AL2479" s="284" t="n">
        <v>49</v>
      </c>
      <c r="AM2479" s="715" t="n"/>
      <c r="AN2479" s="671">
        <f>IF(OR(AL2479="",AM2479="",AM2479=0),"",AL2479*6.213/(AM2479*24))</f>
        <v/>
      </c>
      <c r="AO2479" s="477">
        <f>IF(AND(AL2479=AL2478,AM2479&lt;&gt;"",AM2478&lt;&gt;""),AM2479-AM2478,"")</f>
        <v/>
      </c>
      <c r="AP2479" s="284" t="n"/>
      <c r="AQ2479" s="585" t="inlineStr"/>
      <c r="AR2479" s="439">
        <f>IF(OR(AQ2479="",AQ2479="",AQ2479=0),"",6.213/(AQ2479*24))</f>
        <v/>
      </c>
      <c r="AS2479" s="436">
        <f>IF(OR(NOT(ISNUMBER(C2479)),NOT(ISNUMBER(AB2479))),"",IF(AG2479&lt;&gt;"",AG2479,AB2479)-C2479)</f>
        <v/>
      </c>
      <c r="AT2479" s="290" t="n"/>
      <c r="AU2479" s="291">
        <f>IF($B2479="","",TEXT($A2479,"yyyymmdd")&amp;"_P"&amp;$C2479&amp;"_C"&amp;$F2479&amp;"_"&amp;TRIM(RIGHT(SUBSTITUTE(TRIM(SUBSTITUTE($L2479,CHAR(160)," "))," ",REPT(" ",60)),60))&amp;IF($P2479="","","-"&amp;TRIM(RIGHT(SUBSTITUTE(TRIM(SUBSTITUTE($P2479,CHAR(160)," "))," ",REPT(" ",60)),60)))&amp;IF($T2479="","","-"&amp;TRIM(RIGHT(SUBSTITUTE(TRIM(SUBSTITUTE($T2479,CHAR(160)," "))," ",REPT(" ",60)),60)))&amp;".jpg")</f>
        <v/>
      </c>
    </row>
    <row r="2480" ht="42" customHeight="1">
      <c r="A2480" s="288" t="n">
        <v>40097</v>
      </c>
      <c r="B2480" s="284" t="inlineStr">
        <is>
          <t>Supercheap Auto 1000, 11 October, 2009</t>
        </is>
      </c>
      <c r="C2480" s="284" t="inlineStr">
        <is>
          <t>DNF</t>
        </is>
      </c>
      <c r="D2480" s="284" t="n"/>
      <c r="E2480" s="284" t="n"/>
      <c r="F2480" s="284" t="n">
        <v>13</v>
      </c>
      <c r="G2480" s="284" t="inlineStr">
        <is>
          <t>Sieders Racing Team</t>
        </is>
      </c>
      <c r="H2480" s="284" t="n"/>
      <c r="I2480" s="284" t="inlineStr">
        <is>
          <t>Jesus: All About Life</t>
        </is>
      </c>
      <c r="J2480" s="284" t="inlineStr">
        <is>
          <t>Ford Falcon BF</t>
        </is>
      </c>
      <c r="K2480" s="284" t="n"/>
      <c r="L2480" s="284" t="inlineStr">
        <is>
          <t>David Sieders</t>
        </is>
      </c>
      <c r="M2480" s="284" t="inlineStr">
        <is>
          <t>AUS</t>
        </is>
      </c>
      <c r="N2480" s="699">
        <f>_xlfn.LET(_xlpm.d,_xlfn.XLOOKUP(L2480,'[1]Birth Dates'!$A:$A,'[1]Birth Dates'!$B:$B,"",0),IF(_xlpm.d=0,"",_xlpm.d))</f>
        <v/>
      </c>
      <c r="O2480" s="284">
        <f>IF(OR(N2480="",A2480="",NOT(ISNUMBER(N2480)),N2480&gt;A2480),"",DATEDIF(N2480,A2480,"Y")&amp;" years, "&amp;DATEDIF(N2480,A2480,"YM")&amp;" months, "&amp;DATEDIF(N2480,A2480,"MD")&amp;" days")</f>
        <v/>
      </c>
      <c r="P2480" s="284" t="inlineStr">
        <is>
          <t>Andrew Fisher</t>
        </is>
      </c>
      <c r="Q2480" s="284" t="inlineStr">
        <is>
          <t>AUS</t>
        </is>
      </c>
      <c r="R2480" s="699">
        <f>_xlfn.LET(_xlpm.d,_xlfn.XLOOKUP(P2480,'[1]Birth Dates'!$A:$A,'[1]Birth Dates'!$B:$B,"",0),IF(_xlpm.d=0,"",_xlpm.d))</f>
        <v/>
      </c>
      <c r="S2480" s="284">
        <f>IF(OR(R2480="",A2480="",NOT(ISNUMBER(R2480)),R2480&gt;A2480),"",DATEDIF(R2480,A2480,"Y")&amp;" years, "&amp;DATEDIF(R2480,A2480,"YM")&amp;" months, "&amp;DATEDIF(R2480,A2480,"MD")&amp;" days")</f>
        <v/>
      </c>
      <c r="T2480" s="284" t="n"/>
      <c r="U2480" s="284" t="n"/>
      <c r="V2480" s="699">
        <f>_xlfn.LET(_xlpm.d,_xlfn.XLOOKUP(T2480,'[1]Birth Dates'!$A:$A,'[1]Birth Dates'!$B:$B,"",0),IF(_xlpm.d=0,"",_xlpm.d))</f>
        <v/>
      </c>
      <c r="W2480" s="284">
        <f>IF(OR(V2480="",A2480="",NOT(ISNUMBER(V2480)),V2480&gt;A2480),"",DATEDIF(V2480,A2480,"Y")&amp;" years, "&amp;DATEDIF(V2480,A2480,"YM")&amp;" months, "&amp;DATEDIF(V2480,A2480,"MD")&amp;" days")</f>
        <v/>
      </c>
      <c r="X2480" s="284" t="n"/>
      <c r="Y2480" s="284" t="n"/>
      <c r="Z2480" s="284" t="n"/>
      <c r="AA2480" s="284" t="n"/>
      <c r="AB2480" s="284" t="n">
        <v>30</v>
      </c>
      <c r="AC2480" s="284" t="n"/>
      <c r="AD2480" s="284" t="n"/>
      <c r="AE2480" s="585" t="inlineStr"/>
      <c r="AF2480" s="418">
        <f>IF(OR(AE2480="",AE2480="",AE2480=0),"",6.213/(AE2480*24))</f>
        <v/>
      </c>
      <c r="AG2480" s="289" t="n"/>
      <c r="AH2480" s="585" t="inlineStr"/>
      <c r="AI2480" s="418">
        <f>IF(OR(AH2480="",AH2480="",AH2480=0),"",6.213/(AH2480*24))</f>
        <v/>
      </c>
      <c r="AJ2480" s="175">
        <f>IF(AND(ISNUMBER(AB2480),ISNUMBER(AG2480)),AB2480-AG2480,"")</f>
        <v/>
      </c>
      <c r="AK2480" s="284" t="inlineStr">
        <is>
          <t>Engine</t>
        </is>
      </c>
      <c r="AL2480" s="284" t="n">
        <v>22</v>
      </c>
      <c r="AM2480" s="715" t="n"/>
      <c r="AN2480" s="671">
        <f>IF(OR(AL2480="",AM2480="",AM2480=0),"",AL2480*6.213/(AM2480*24))</f>
        <v/>
      </c>
      <c r="AO2480" s="477">
        <f>IF(AND(AL2480=AL2479,AM2480&lt;&gt;"",AM2479&lt;&gt;""),AM2480-AM2479,"")</f>
        <v/>
      </c>
      <c r="AP2480" s="284" t="n"/>
      <c r="AQ2480" s="585" t="inlineStr"/>
      <c r="AR2480" s="439">
        <f>IF(OR(AQ2480="",AQ2480="",AQ2480=0),"",6.213/(AQ2480*24))</f>
        <v/>
      </c>
      <c r="AS2480" s="436">
        <f>IF(OR(NOT(ISNUMBER(C2480)),NOT(ISNUMBER(AB2480))),"",IF(AG2480&lt;&gt;"",AG2480,AB2480)-C2480)</f>
        <v/>
      </c>
      <c r="AT2480" s="290" t="n"/>
      <c r="AU2480" s="291">
        <f>IF($B2480="","",TEXT($A2480,"yyyymmdd")&amp;"_P"&amp;$C2480&amp;"_C"&amp;$F2480&amp;"_"&amp;TRIM(RIGHT(SUBSTITUTE(TRIM(SUBSTITUTE($L2480,CHAR(160)," "))," ",REPT(" ",60)),60))&amp;IF($P2480="","","-"&amp;TRIM(RIGHT(SUBSTITUTE(TRIM(SUBSTITUTE($P2480,CHAR(160)," "))," ",REPT(" ",60)),60)))&amp;IF($T2480="","","-"&amp;TRIM(RIGHT(SUBSTITUTE(TRIM(SUBSTITUTE($T2480,CHAR(160)," "))," ",REPT(" ",60)),60)))&amp;".jpg")</f>
        <v/>
      </c>
    </row>
    <row r="2481" ht="42" customFormat="1" customHeight="1" s="240">
      <c r="A2481" s="302" t="n">
        <v>40461</v>
      </c>
      <c r="B2481" s="293" t="inlineStr">
        <is>
          <t>Supercheap Auto 1000, 10 October, 2010</t>
        </is>
      </c>
      <c r="C2481" s="293" t="n">
        <v>1</v>
      </c>
      <c r="D2481" s="293" t="n"/>
      <c r="E2481" s="293" t="n"/>
      <c r="F2481" s="293" t="n">
        <v>888</v>
      </c>
      <c r="G2481" s="293" t="inlineStr">
        <is>
          <t>Triple Eight Race Engineering</t>
        </is>
      </c>
      <c r="H2481" s="293" t="n"/>
      <c r="I2481" s="293" t="inlineStr">
        <is>
          <t>Vodafone</t>
        </is>
      </c>
      <c r="J2481" s="293" t="inlineStr">
        <is>
          <t>Holden Commodore VE</t>
        </is>
      </c>
      <c r="K2481" s="293" t="n"/>
      <c r="L2481" s="293" t="inlineStr">
        <is>
          <t>Craig Lowndes</t>
        </is>
      </c>
      <c r="M2481" s="293" t="inlineStr">
        <is>
          <t>AUS</t>
        </is>
      </c>
      <c r="N2481" s="700">
        <f>_xlfn.LET(_xlpm.d,_xlfn.XLOOKUP(L2481,'[1]Birth Dates'!$A:$A,'[1]Birth Dates'!$B:$B,"",0),IF(_xlpm.d=0,"",_xlpm.d))</f>
        <v/>
      </c>
      <c r="O2481" s="294">
        <f>IF(OR(N2481="",A2481="",NOT(ISNUMBER(N2481)),N2481&gt;A2481),"",DATEDIF(N2481,A2481,"Y")&amp;" years, "&amp;DATEDIF(N2481,A2481,"YM")&amp;" months, "&amp;DATEDIF(N2481,A2481,"MD")&amp;" days")</f>
        <v/>
      </c>
      <c r="P2481" s="293" t="inlineStr">
        <is>
          <t>Mark Skaife</t>
        </is>
      </c>
      <c r="Q2481" s="293" t="inlineStr">
        <is>
          <t>AUS</t>
        </is>
      </c>
      <c r="R2481" s="700">
        <f>_xlfn.LET(_xlpm.d,_xlfn.XLOOKUP(P2481,'[1]Birth Dates'!$A:$A,'[1]Birth Dates'!$B:$B,"",0),IF(_xlpm.d=0,"",_xlpm.d))</f>
        <v/>
      </c>
      <c r="S2481" s="294">
        <f>IF(OR(R2481="",A2481="",NOT(ISNUMBER(R2481)),R2481&gt;A2481),"",DATEDIF(R2481,A2481,"Y")&amp;" years, "&amp;DATEDIF(R2481,A2481,"YM")&amp;" months, "&amp;DATEDIF(R2481,A2481,"MD")&amp;" days")</f>
        <v/>
      </c>
      <c r="T2481" s="293" t="n"/>
      <c r="U2481" s="293" t="n"/>
      <c r="V2481" s="700">
        <f>_xlfn.LET(_xlpm.d,_xlfn.XLOOKUP(T2481,'[1]Birth Dates'!$A:$A,'[1]Birth Dates'!$B:$B,"",0),IF(_xlpm.d=0,"",_xlpm.d))</f>
        <v/>
      </c>
      <c r="W2481" s="294">
        <f>IF(OR(V2481="",A2481="",NOT(ISNUMBER(V2481)),V2481&gt;A2481),"",DATEDIF(V2481,A2481,"Y")&amp;" years, "&amp;DATEDIF(V2481,A2481,"YM")&amp;" months, "&amp;DATEDIF(V2481,A2481,"MD")&amp;" days")</f>
        <v/>
      </c>
      <c r="X2481" s="294" t="n"/>
      <c r="Y2481" s="294" t="n"/>
      <c r="Z2481" s="294" t="n"/>
      <c r="AA2481" s="294" t="n"/>
      <c r="AB2481" s="293" t="n">
        <v>2</v>
      </c>
      <c r="AC2481" s="293" t="n"/>
      <c r="AD2481" s="293" t="n"/>
      <c r="AE2481" s="586" t="inlineStr"/>
      <c r="AF2481" s="418">
        <f>IF(OR(AE2481="",AE2481="",AE2481=0),"",6.213/(AE2481*24))</f>
        <v/>
      </c>
      <c r="AG2481" s="295" t="n"/>
      <c r="AH2481" s="586" t="inlineStr"/>
      <c r="AI2481" s="418">
        <f>IF(OR(AH2481="",AH2481="",AH2481=0),"",6.213/(AH2481*24))</f>
        <v/>
      </c>
      <c r="AJ2481" s="175">
        <f>IF(AND(ISNUMBER(AB2481),ISNUMBER(AG2481)),AB2481-AG2481,"")</f>
        <v/>
      </c>
      <c r="AK2481" s="293" t="n"/>
      <c r="AL2481" s="293" t="n">
        <v>161</v>
      </c>
      <c r="AM2481" s="723" t="n">
        <v>0.2589284143518519</v>
      </c>
      <c r="AN2481" s="671">
        <f>IF(OR(AL2481="",AM2481="",AM2481=0),"",AL2481*6.213/(AM2481*24))</f>
        <v/>
      </c>
      <c r="AO2481" s="477">
        <f>IF(AND(AL2481=AL2480,AM2481&lt;&gt;"",AM2480&lt;&gt;""),AM2481-AM2480,"")</f>
        <v/>
      </c>
      <c r="AP2481" s="293" t="n"/>
      <c r="AQ2481" s="586" t="inlineStr"/>
      <c r="AR2481" s="439">
        <f>IF(OR(AQ2481="",AQ2481="",AQ2481=0),"",6.213/(AQ2481*24))</f>
        <v/>
      </c>
      <c r="AS2481" s="436">
        <f>IF(OR(NOT(ISNUMBER(C2481)),NOT(ISNUMBER(AB2481))),"",IF(AG2481&lt;&gt;"",AG2481,AB2481)-C2481)</f>
        <v/>
      </c>
      <c r="AT2481" s="296" t="n"/>
      <c r="AU2481" s="297">
        <f>IF($B2481="","",TEXT($A2481,"yyyymmdd")&amp;"_P"&amp;$C2481&amp;"_C"&amp;$F2481&amp;"_"&amp;TRIM(RIGHT(SUBSTITUTE(TRIM(SUBSTITUTE($L2481,CHAR(160)," "))," ",REPT(" ",60)),60))&amp;IF($P2481="","","-"&amp;TRIM(RIGHT(SUBSTITUTE(TRIM(SUBSTITUTE($P2481,CHAR(160)," "))," ",REPT(" ",60)),60)))&amp;IF($T2481="","","-"&amp;TRIM(RIGHT(SUBSTITUTE(TRIM(SUBSTITUTE($T2481,CHAR(160)," "))," ",REPT(" ",60)),60)))&amp;".jpg")</f>
        <v/>
      </c>
    </row>
    <row r="2482" ht="42" customHeight="1">
      <c r="A2482" s="292" t="n">
        <v>40461</v>
      </c>
      <c r="B2482" s="294" t="inlineStr">
        <is>
          <t>Supercheap Auto 1000, 10 October, 2010</t>
        </is>
      </c>
      <c r="C2482" s="294" t="n">
        <v>2</v>
      </c>
      <c r="D2482" s="294" t="n"/>
      <c r="E2482" s="294" t="n"/>
      <c r="F2482" s="294" t="n">
        <v>1</v>
      </c>
      <c r="G2482" s="294" t="inlineStr">
        <is>
          <t>Triple Eight Race Engineering</t>
        </is>
      </c>
      <c r="H2482" s="294" t="n"/>
      <c r="I2482" s="294" t="inlineStr">
        <is>
          <t>Vodafone</t>
        </is>
      </c>
      <c r="J2482" s="294" t="inlineStr">
        <is>
          <t>Holden Commodore VE</t>
        </is>
      </c>
      <c r="K2482" s="294" t="n"/>
      <c r="L2482" s="294" t="inlineStr">
        <is>
          <t>Jamie Whincup</t>
        </is>
      </c>
      <c r="M2482" s="294" t="inlineStr">
        <is>
          <t>AUS</t>
        </is>
      </c>
      <c r="N2482" s="700">
        <f>_xlfn.LET(_xlpm.d,_xlfn.XLOOKUP(L2482,'[1]Birth Dates'!$A:$A,'[1]Birth Dates'!$B:$B,"",0),IF(_xlpm.d=0,"",_xlpm.d))</f>
        <v/>
      </c>
      <c r="O2482" s="294">
        <f>IF(OR(N2482="",A2482="",NOT(ISNUMBER(N2482)),N2482&gt;A2482),"",DATEDIF(N2482,A2482,"Y")&amp;" years, "&amp;DATEDIF(N2482,A2482,"YM")&amp;" months, "&amp;DATEDIF(N2482,A2482,"MD")&amp;" days")</f>
        <v/>
      </c>
      <c r="P2482" s="294" t="inlineStr">
        <is>
          <t>Steve Owen</t>
        </is>
      </c>
      <c r="Q2482" s="294" t="inlineStr">
        <is>
          <t>AUS</t>
        </is>
      </c>
      <c r="R2482" s="700">
        <f>_xlfn.LET(_xlpm.d,_xlfn.XLOOKUP(P2482,'[1]Birth Dates'!$A:$A,'[1]Birth Dates'!$B:$B,"",0),IF(_xlpm.d=0,"",_xlpm.d))</f>
        <v/>
      </c>
      <c r="S2482" s="294">
        <f>IF(OR(R2482="",A2482="",NOT(ISNUMBER(R2482)),R2482&gt;A2482),"",DATEDIF(R2482,A2482,"Y")&amp;" years, "&amp;DATEDIF(R2482,A2482,"YM")&amp;" months, "&amp;DATEDIF(R2482,A2482,"MD")&amp;" days")</f>
        <v/>
      </c>
      <c r="T2482" s="294" t="n"/>
      <c r="U2482" s="294" t="n"/>
      <c r="V2482" s="700">
        <f>_xlfn.LET(_xlpm.d,_xlfn.XLOOKUP(T2482,'[1]Birth Dates'!$A:$A,'[1]Birth Dates'!$B:$B,"",0),IF(_xlpm.d=0,"",_xlpm.d))</f>
        <v/>
      </c>
      <c r="W2482" s="294">
        <f>IF(OR(V2482="",A2482="",NOT(ISNUMBER(V2482)),V2482&gt;A2482),"",DATEDIF(V2482,A2482,"Y")&amp;" years, "&amp;DATEDIF(V2482,A2482,"YM")&amp;" months, "&amp;DATEDIF(V2482,A2482,"MD")&amp;" days")</f>
        <v/>
      </c>
      <c r="X2482" s="294" t="n"/>
      <c r="Y2482" s="294" t="n"/>
      <c r="Z2482" s="294" t="n"/>
      <c r="AA2482" s="294" t="n"/>
      <c r="AB2482" s="294" t="n">
        <v>3</v>
      </c>
      <c r="AC2482" s="294" t="n"/>
      <c r="AD2482" s="294" t="n"/>
      <c r="AE2482" s="587" t="inlineStr"/>
      <c r="AF2482" s="418">
        <f>IF(OR(AE2482="",AE2482="",AE2482=0),"",6.213/(AE2482*24))</f>
        <v/>
      </c>
      <c r="AG2482" s="298" t="n"/>
      <c r="AH2482" s="587" t="inlineStr"/>
      <c r="AI2482" s="418">
        <f>IF(OR(AH2482="",AH2482="",AH2482=0),"",6.213/(AH2482*24))</f>
        <v/>
      </c>
      <c r="AJ2482" s="175">
        <f>IF(AND(ISNUMBER(AB2482),ISNUMBER(AG2482)),AB2482-AG2482,"")</f>
        <v/>
      </c>
      <c r="AK2482" s="294" t="n"/>
      <c r="AL2482" s="294" t="n">
        <v>161</v>
      </c>
      <c r="AM2482" s="724" t="inlineStr">
        <is>
          <t>+0.2s</t>
        </is>
      </c>
      <c r="AN2482" s="671">
        <f>IF(OR(AL2482="",AM2482="",AM2482=0),"",AL2482*6.213/(AM2482*24))</f>
        <v/>
      </c>
      <c r="AO2482" s="477">
        <f>IF(AND(AL2482=AL2481,AM2482&lt;&gt;"",AM2481&lt;&gt;""),AM2482-AM2481,"")</f>
        <v/>
      </c>
      <c r="AP2482" s="294" t="n"/>
      <c r="AQ2482" s="587" t="inlineStr"/>
      <c r="AR2482" s="439">
        <f>IF(OR(AQ2482="",AQ2482="",AQ2482=0),"",6.213/(AQ2482*24))</f>
        <v/>
      </c>
      <c r="AS2482" s="436">
        <f>IF(OR(NOT(ISNUMBER(C2482)),NOT(ISNUMBER(AB2482))),"",IF(AG2482&lt;&gt;"",AG2482,AB2482)-C2482)</f>
        <v/>
      </c>
      <c r="AT2482" s="299" t="n"/>
      <c r="AU2482" s="300">
        <f>IF($B2482="","",TEXT($A2482,"yyyymmdd")&amp;"_P"&amp;$C2482&amp;"_C"&amp;$F2482&amp;"_"&amp;TRIM(RIGHT(SUBSTITUTE(TRIM(SUBSTITUTE($L2482,CHAR(160)," "))," ",REPT(" ",60)),60))&amp;IF($P2482="","","-"&amp;TRIM(RIGHT(SUBSTITUTE(TRIM(SUBSTITUTE($P2482,CHAR(160)," "))," ",REPT(" ",60)),60)))&amp;IF($T2482="","","-"&amp;TRIM(RIGHT(SUBSTITUTE(TRIM(SUBSTITUTE($T2482,CHAR(160)," "))," ",REPT(" ",60)),60)))&amp;".jpg")</f>
        <v/>
      </c>
    </row>
    <row r="2483" ht="42" customHeight="1">
      <c r="A2483" s="292" t="n">
        <v>40461</v>
      </c>
      <c r="B2483" s="294" t="inlineStr">
        <is>
          <t>Supercheap Auto 1000, 10 October, 2010</t>
        </is>
      </c>
      <c r="C2483" s="294" t="n">
        <v>3</v>
      </c>
      <c r="D2483" s="294" t="n"/>
      <c r="E2483" s="294" t="n"/>
      <c r="F2483" s="294" t="n">
        <v>2</v>
      </c>
      <c r="G2483" s="294" t="inlineStr">
        <is>
          <t>Holden Racing Team</t>
        </is>
      </c>
      <c r="H2483" s="294" t="n"/>
      <c r="I2483" s="294" t="inlineStr">
        <is>
          <t>Holden, Toll</t>
        </is>
      </c>
      <c r="J2483" s="294" t="inlineStr">
        <is>
          <t>Holden Commodore VE</t>
        </is>
      </c>
      <c r="K2483" s="294" t="n"/>
      <c r="L2483" s="294" t="inlineStr">
        <is>
          <t>Garth Tander</t>
        </is>
      </c>
      <c r="M2483" s="294" t="inlineStr">
        <is>
          <t>AUS</t>
        </is>
      </c>
      <c r="N2483" s="700">
        <f>_xlfn.LET(_xlpm.d,_xlfn.XLOOKUP(L2483,'[1]Birth Dates'!$A:$A,'[1]Birth Dates'!$B:$B,"",0),IF(_xlpm.d=0,"",_xlpm.d))</f>
        <v/>
      </c>
      <c r="O2483" s="294">
        <f>IF(OR(N2483="",A2483="",NOT(ISNUMBER(N2483)),N2483&gt;A2483),"",DATEDIF(N2483,A2483,"Y")&amp;" years, "&amp;DATEDIF(N2483,A2483,"YM")&amp;" months, "&amp;DATEDIF(N2483,A2483,"MD")&amp;" days")</f>
        <v/>
      </c>
      <c r="P2483" s="294" t="inlineStr">
        <is>
          <t>Cameron McConville</t>
        </is>
      </c>
      <c r="Q2483" s="294" t="inlineStr">
        <is>
          <t>AUS</t>
        </is>
      </c>
      <c r="R2483" s="700">
        <f>_xlfn.LET(_xlpm.d,_xlfn.XLOOKUP(P2483,'[1]Birth Dates'!$A:$A,'[1]Birth Dates'!$B:$B,"",0),IF(_xlpm.d=0,"",_xlpm.d))</f>
        <v/>
      </c>
      <c r="S2483" s="294">
        <f>IF(OR(R2483="",A2483="",NOT(ISNUMBER(R2483)),R2483&gt;A2483),"",DATEDIF(R2483,A2483,"Y")&amp;" years, "&amp;DATEDIF(R2483,A2483,"YM")&amp;" months, "&amp;DATEDIF(R2483,A2483,"MD")&amp;" days")</f>
        <v/>
      </c>
      <c r="T2483" s="294" t="n"/>
      <c r="U2483" s="294" t="n"/>
      <c r="V2483" s="700">
        <f>_xlfn.LET(_xlpm.d,_xlfn.XLOOKUP(T2483,'[1]Birth Dates'!$A:$A,'[1]Birth Dates'!$B:$B,"",0),IF(_xlpm.d=0,"",_xlpm.d))</f>
        <v/>
      </c>
      <c r="W2483" s="294">
        <f>IF(OR(V2483="",A2483="",NOT(ISNUMBER(V2483)),V2483&gt;A2483),"",DATEDIF(V2483,A2483,"Y")&amp;" years, "&amp;DATEDIF(V2483,A2483,"YM")&amp;" months, "&amp;DATEDIF(V2483,A2483,"MD")&amp;" days")</f>
        <v/>
      </c>
      <c r="X2483" s="294" t="n"/>
      <c r="Y2483" s="294" t="n"/>
      <c r="Z2483" s="294" t="n"/>
      <c r="AA2483" s="294" t="n"/>
      <c r="AB2483" s="294" t="n">
        <v>5</v>
      </c>
      <c r="AC2483" s="294" t="n"/>
      <c r="AD2483" s="294" t="n"/>
      <c r="AE2483" s="587" t="inlineStr"/>
      <c r="AF2483" s="418">
        <f>IF(OR(AE2483="",AE2483="",AE2483=0),"",6.213/(AE2483*24))</f>
        <v/>
      </c>
      <c r="AG2483" s="298" t="n"/>
      <c r="AH2483" s="587" t="inlineStr"/>
      <c r="AI2483" s="418">
        <f>IF(OR(AH2483="",AH2483="",AH2483=0),"",6.213/(AH2483*24))</f>
        <v/>
      </c>
      <c r="AJ2483" s="175">
        <f>IF(AND(ISNUMBER(AB2483),ISNUMBER(AG2483)),AB2483-AG2483,"")</f>
        <v/>
      </c>
      <c r="AK2483" s="294" t="n"/>
      <c r="AL2483" s="294" t="n">
        <v>161</v>
      </c>
      <c r="AM2483" s="724" t="inlineStr">
        <is>
          <t>+1.2s</t>
        </is>
      </c>
      <c r="AN2483" s="671">
        <f>IF(OR(AL2483="",AM2483="",AM2483=0),"",AL2483*6.213/(AM2483*24))</f>
        <v/>
      </c>
      <c r="AO2483" s="477">
        <f>IF(AND(AL2483=AL2482,AM2483&lt;&gt;"",AM2482&lt;&gt;""),AM2483-AM2482,"")</f>
        <v/>
      </c>
      <c r="AP2483" s="294" t="n"/>
      <c r="AQ2483" s="587" t="inlineStr"/>
      <c r="AR2483" s="439">
        <f>IF(OR(AQ2483="",AQ2483="",AQ2483=0),"",6.213/(AQ2483*24))</f>
        <v/>
      </c>
      <c r="AS2483" s="436">
        <f>IF(OR(NOT(ISNUMBER(C2483)),NOT(ISNUMBER(AB2483))),"",IF(AG2483&lt;&gt;"",AG2483,AB2483)-C2483)</f>
        <v/>
      </c>
      <c r="AT2483" s="299" t="n"/>
      <c r="AU2483" s="300">
        <f>IF($B2483="","",TEXT($A2483,"yyyymmdd")&amp;"_P"&amp;$C2483&amp;"_C"&amp;$F2483&amp;"_"&amp;TRIM(RIGHT(SUBSTITUTE(TRIM(SUBSTITUTE($L2483,CHAR(160)," "))," ",REPT(" ",60)),60))&amp;IF($P2483="","","-"&amp;TRIM(RIGHT(SUBSTITUTE(TRIM(SUBSTITUTE($P2483,CHAR(160)," "))," ",REPT(" ",60)),60)))&amp;IF($T2483="","","-"&amp;TRIM(RIGHT(SUBSTITUTE(TRIM(SUBSTITUTE($T2483,CHAR(160)," "))," ",REPT(" ",60)),60)))&amp;".jpg")</f>
        <v/>
      </c>
    </row>
    <row r="2484" ht="42" customHeight="1">
      <c r="A2484" s="292" t="n">
        <v>40461</v>
      </c>
      <c r="B2484" s="294" t="inlineStr">
        <is>
          <t>Supercheap Auto 1000, 10 October, 2010</t>
        </is>
      </c>
      <c r="C2484" s="294" t="n">
        <v>4</v>
      </c>
      <c r="D2484" s="294" t="n"/>
      <c r="E2484" s="294" t="n"/>
      <c r="F2484" s="294" t="n">
        <v>14</v>
      </c>
      <c r="G2484" s="294" t="inlineStr">
        <is>
          <t>Brad Jones Racing</t>
        </is>
      </c>
      <c r="H2484" s="294" t="n"/>
      <c r="I2484" s="294" t="inlineStr">
        <is>
          <t>Trading Post</t>
        </is>
      </c>
      <c r="J2484" s="294" t="inlineStr">
        <is>
          <t>Holden Commodore VE</t>
        </is>
      </c>
      <c r="K2484" s="294" t="n"/>
      <c r="L2484" s="294" t="inlineStr">
        <is>
          <t>Jason Bright</t>
        </is>
      </c>
      <c r="M2484" s="294" t="inlineStr">
        <is>
          <t>AUS</t>
        </is>
      </c>
      <c r="N2484" s="700">
        <f>_xlfn.LET(_xlpm.d,_xlfn.XLOOKUP(L2484,'[1]Birth Dates'!$A:$A,'[1]Birth Dates'!$B:$B,"",0),IF(_xlpm.d=0,"",_xlpm.d))</f>
        <v/>
      </c>
      <c r="O2484" s="294">
        <f>IF(OR(N2484="",A2484="",NOT(ISNUMBER(N2484)),N2484&gt;A2484),"",DATEDIF(N2484,A2484,"Y")&amp;" years, "&amp;DATEDIF(N2484,A2484,"YM")&amp;" months, "&amp;DATEDIF(N2484,A2484,"MD")&amp;" days")</f>
        <v/>
      </c>
      <c r="P2484" s="294" t="inlineStr">
        <is>
          <t>Matt Halliday</t>
        </is>
      </c>
      <c r="Q2484" s="294" t="inlineStr">
        <is>
          <t>NZL</t>
        </is>
      </c>
      <c r="R2484" s="700">
        <f>_xlfn.LET(_xlpm.d,_xlfn.XLOOKUP(P2484,'[1]Birth Dates'!$A:$A,'[1]Birth Dates'!$B:$B,"",0),IF(_xlpm.d=0,"",_xlpm.d))</f>
        <v/>
      </c>
      <c r="S2484" s="294">
        <f>IF(OR(R2484="",A2484="",NOT(ISNUMBER(R2484)),R2484&gt;A2484),"",DATEDIF(R2484,A2484,"Y")&amp;" years, "&amp;DATEDIF(R2484,A2484,"YM")&amp;" months, "&amp;DATEDIF(R2484,A2484,"MD")&amp;" days")</f>
        <v/>
      </c>
      <c r="T2484" s="294" t="n"/>
      <c r="U2484" s="294" t="n"/>
      <c r="V2484" s="700">
        <f>_xlfn.LET(_xlpm.d,_xlfn.XLOOKUP(T2484,'[1]Birth Dates'!$A:$A,'[1]Birth Dates'!$B:$B,"",0),IF(_xlpm.d=0,"",_xlpm.d))</f>
        <v/>
      </c>
      <c r="W2484" s="294">
        <f>IF(OR(V2484="",A2484="",NOT(ISNUMBER(V2484)),V2484&gt;A2484),"",DATEDIF(V2484,A2484,"Y")&amp;" years, "&amp;DATEDIF(V2484,A2484,"YM")&amp;" months, "&amp;DATEDIF(V2484,A2484,"MD")&amp;" days")</f>
        <v/>
      </c>
      <c r="X2484" s="294" t="n"/>
      <c r="Y2484" s="294" t="n"/>
      <c r="Z2484" s="294" t="n"/>
      <c r="AA2484" s="294" t="n"/>
      <c r="AB2484" s="294" t="n">
        <v>8</v>
      </c>
      <c r="AC2484" s="294" t="n"/>
      <c r="AD2484" s="294" t="n"/>
      <c r="AE2484" s="587" t="inlineStr"/>
      <c r="AF2484" s="418">
        <f>IF(OR(AE2484="",AE2484="",AE2484=0),"",6.213/(AE2484*24))</f>
        <v/>
      </c>
      <c r="AG2484" s="298" t="n"/>
      <c r="AH2484" s="587" t="inlineStr"/>
      <c r="AI2484" s="418">
        <f>IF(OR(AH2484="",AH2484="",AH2484=0),"",6.213/(AH2484*24))</f>
        <v/>
      </c>
      <c r="AJ2484" s="175">
        <f>IF(AND(ISNUMBER(AB2484),ISNUMBER(AG2484)),AB2484-AG2484,"")</f>
        <v/>
      </c>
      <c r="AK2484" s="294" t="n"/>
      <c r="AL2484" s="294" t="n">
        <v>161</v>
      </c>
      <c r="AM2484" s="724" t="inlineStr">
        <is>
          <t>+2.4s</t>
        </is>
      </c>
      <c r="AN2484" s="671">
        <f>IF(OR(AL2484="",AM2484="",AM2484=0),"",AL2484*6.213/(AM2484*24))</f>
        <v/>
      </c>
      <c r="AO2484" s="477">
        <f>IF(AND(AL2484=AL2483,AM2484&lt;&gt;"",AM2483&lt;&gt;""),AM2484-AM2483,"")</f>
        <v/>
      </c>
      <c r="AP2484" s="294" t="n">
        <v>142</v>
      </c>
      <c r="AQ2484" s="587" t="inlineStr">
        <is>
          <t>2:08.8220</t>
        </is>
      </c>
      <c r="AR2484" s="439">
        <f>IF(OR(AQ2484="",AQ2484="",AQ2484=0),"",6.213/(AQ2484*24))</f>
        <v/>
      </c>
      <c r="AS2484" s="436">
        <f>IF(OR(NOT(ISNUMBER(C2484)),NOT(ISNUMBER(AB2484))),"",IF(AG2484&lt;&gt;"",AG2484,AB2484)-C2484)</f>
        <v/>
      </c>
      <c r="AT2484" s="299" t="n"/>
      <c r="AU2484" s="300">
        <f>IF($B2484="","",TEXT($A2484,"yyyymmdd")&amp;"_P"&amp;$C2484&amp;"_C"&amp;$F2484&amp;"_"&amp;TRIM(RIGHT(SUBSTITUTE(TRIM(SUBSTITUTE($L2484,CHAR(160)," "))," ",REPT(" ",60)),60))&amp;IF($P2484="","","-"&amp;TRIM(RIGHT(SUBSTITUTE(TRIM(SUBSTITUTE($P2484,CHAR(160)," "))," ",REPT(" ",60)),60)))&amp;IF($T2484="","","-"&amp;TRIM(RIGHT(SUBSTITUTE(TRIM(SUBSTITUTE($T2484,CHAR(160)," "))," ",REPT(" ",60)),60)))&amp;".jpg")</f>
        <v/>
      </c>
    </row>
    <row r="2485" ht="42" customHeight="1">
      <c r="A2485" s="292" t="n">
        <v>40461</v>
      </c>
      <c r="B2485" s="294" t="inlineStr">
        <is>
          <t>Supercheap Auto 1000, 10 October, 2010</t>
        </is>
      </c>
      <c r="C2485" s="294" t="n">
        <v>5</v>
      </c>
      <c r="D2485" s="294" t="n"/>
      <c r="E2485" s="294" t="n"/>
      <c r="F2485" s="294" t="n">
        <v>18</v>
      </c>
      <c r="G2485" s="294" t="inlineStr">
        <is>
          <t>Dick Johnson Racing</t>
        </is>
      </c>
      <c r="H2485" s="294" t="n"/>
      <c r="I2485" s="294" t="inlineStr">
        <is>
          <t>Jim Beam</t>
        </is>
      </c>
      <c r="J2485" s="294" t="inlineStr">
        <is>
          <t>Ford Falcon FG</t>
        </is>
      </c>
      <c r="K2485" s="294" t="n"/>
      <c r="L2485" s="294" t="inlineStr">
        <is>
          <t>James Courtney</t>
        </is>
      </c>
      <c r="M2485" s="294" t="inlineStr">
        <is>
          <t>AUS</t>
        </is>
      </c>
      <c r="N2485" s="700">
        <f>_xlfn.LET(_xlpm.d,_xlfn.XLOOKUP(L2485,'[1]Birth Dates'!$A:$A,'[1]Birth Dates'!$B:$B,"",0),IF(_xlpm.d=0,"",_xlpm.d))</f>
        <v/>
      </c>
      <c r="O2485" s="294">
        <f>IF(OR(N2485="",A2485="",NOT(ISNUMBER(N2485)),N2485&gt;A2485),"",DATEDIF(N2485,A2485,"Y")&amp;" years, "&amp;DATEDIF(N2485,A2485,"YM")&amp;" months, "&amp;DATEDIF(N2485,A2485,"MD")&amp;" days")</f>
        <v/>
      </c>
      <c r="P2485" s="294" t="inlineStr">
        <is>
          <t>Warren Luff</t>
        </is>
      </c>
      <c r="Q2485" s="294" t="inlineStr">
        <is>
          <t>AUS</t>
        </is>
      </c>
      <c r="R2485" s="700">
        <f>_xlfn.LET(_xlpm.d,_xlfn.XLOOKUP(P2485,'[1]Birth Dates'!$A:$A,'[1]Birth Dates'!$B:$B,"",0),IF(_xlpm.d=0,"",_xlpm.d))</f>
        <v/>
      </c>
      <c r="S2485" s="294">
        <f>IF(OR(R2485="",A2485="",NOT(ISNUMBER(R2485)),R2485&gt;A2485),"",DATEDIF(R2485,A2485,"Y")&amp;" years, "&amp;DATEDIF(R2485,A2485,"YM")&amp;" months, "&amp;DATEDIF(R2485,A2485,"MD")&amp;" days")</f>
        <v/>
      </c>
      <c r="T2485" s="294" t="n"/>
      <c r="U2485" s="294" t="n"/>
      <c r="V2485" s="700">
        <f>_xlfn.LET(_xlpm.d,_xlfn.XLOOKUP(T2485,'[1]Birth Dates'!$A:$A,'[1]Birth Dates'!$B:$B,"",0),IF(_xlpm.d=0,"",_xlpm.d))</f>
        <v/>
      </c>
      <c r="W2485" s="294">
        <f>IF(OR(V2485="",A2485="",NOT(ISNUMBER(V2485)),V2485&gt;A2485),"",DATEDIF(V2485,A2485,"Y")&amp;" years, "&amp;DATEDIF(V2485,A2485,"YM")&amp;" months, "&amp;DATEDIF(V2485,A2485,"MD")&amp;" days")</f>
        <v/>
      </c>
      <c r="X2485" s="294" t="n"/>
      <c r="Y2485" s="294" t="n"/>
      <c r="Z2485" s="294" t="n"/>
      <c r="AA2485" s="294" t="n"/>
      <c r="AB2485" s="294" t="n">
        <v>7</v>
      </c>
      <c r="AC2485" s="294" t="n"/>
      <c r="AD2485" s="294" t="n"/>
      <c r="AE2485" s="587" t="inlineStr"/>
      <c r="AF2485" s="418">
        <f>IF(OR(AE2485="",AE2485="",AE2485=0),"",6.213/(AE2485*24))</f>
        <v/>
      </c>
      <c r="AG2485" s="298" t="n"/>
      <c r="AH2485" s="587" t="inlineStr"/>
      <c r="AI2485" s="418">
        <f>IF(OR(AH2485="",AH2485="",AH2485=0),"",6.213/(AH2485*24))</f>
        <v/>
      </c>
      <c r="AJ2485" s="175">
        <f>IF(AND(ISNUMBER(AB2485),ISNUMBER(AG2485)),AB2485-AG2485,"")</f>
        <v/>
      </c>
      <c r="AK2485" s="294" t="n"/>
      <c r="AL2485" s="294" t="n">
        <v>161</v>
      </c>
      <c r="AM2485" s="724" t="inlineStr">
        <is>
          <t>+6.2s</t>
        </is>
      </c>
      <c r="AN2485" s="671">
        <f>IF(OR(AL2485="",AM2485="",AM2485=0),"",AL2485*6.213/(AM2485*24))</f>
        <v/>
      </c>
      <c r="AO2485" s="477">
        <f>IF(AND(AL2485=AL2484,AM2485&lt;&gt;"",AM2484&lt;&gt;""),AM2485-AM2484,"")</f>
        <v/>
      </c>
      <c r="AP2485" s="294" t="n"/>
      <c r="AQ2485" s="587" t="inlineStr"/>
      <c r="AR2485" s="439">
        <f>IF(OR(AQ2485="",AQ2485="",AQ2485=0),"",6.213/(AQ2485*24))</f>
        <v/>
      </c>
      <c r="AS2485" s="436">
        <f>IF(OR(NOT(ISNUMBER(C2485)),NOT(ISNUMBER(AB2485))),"",IF(AG2485&lt;&gt;"",AG2485,AB2485)-C2485)</f>
        <v/>
      </c>
      <c r="AT2485" s="299" t="n"/>
      <c r="AU2485" s="300">
        <f>IF($B2485="","",TEXT($A2485,"yyyymmdd")&amp;"_P"&amp;$C2485&amp;"_C"&amp;$F2485&amp;"_"&amp;TRIM(RIGHT(SUBSTITUTE(TRIM(SUBSTITUTE($L2485,CHAR(160)," "))," ",REPT(" ",60)),60))&amp;IF($P2485="","","-"&amp;TRIM(RIGHT(SUBSTITUTE(TRIM(SUBSTITUTE($P2485,CHAR(160)," "))," ",REPT(" ",60)),60)))&amp;IF($T2485="","","-"&amp;TRIM(RIGHT(SUBSTITUTE(TRIM(SUBSTITUTE($T2485,CHAR(160)," "))," ",REPT(" ",60)),60)))&amp;".jpg")</f>
        <v/>
      </c>
    </row>
    <row r="2486" ht="42" customHeight="1">
      <c r="A2486" s="292" t="n">
        <v>40461</v>
      </c>
      <c r="B2486" s="294" t="inlineStr">
        <is>
          <t>Supercheap Auto 1000, 10 October, 2010</t>
        </is>
      </c>
      <c r="C2486" s="294" t="n">
        <v>6</v>
      </c>
      <c r="D2486" s="294" t="n"/>
      <c r="E2486" s="294" t="n"/>
      <c r="F2486" s="294" t="n">
        <v>51</v>
      </c>
      <c r="G2486" s="294" t="inlineStr">
        <is>
          <t>Paul Morris Motorsport</t>
        </is>
      </c>
      <c r="H2486" s="294" t="n"/>
      <c r="I2486" s="294" t="inlineStr">
        <is>
          <t>Castrol Edge</t>
        </is>
      </c>
      <c r="J2486" s="294" t="inlineStr">
        <is>
          <t>Holden Commodore VE</t>
        </is>
      </c>
      <c r="K2486" s="294" t="n"/>
      <c r="L2486" s="294" t="inlineStr">
        <is>
          <t>Greg Murphy</t>
        </is>
      </c>
      <c r="M2486" s="294" t="inlineStr">
        <is>
          <t>NZL</t>
        </is>
      </c>
      <c r="N2486" s="700">
        <f>_xlfn.LET(_xlpm.d,_xlfn.XLOOKUP(L2486,'[1]Birth Dates'!$A:$A,'[1]Birth Dates'!$B:$B,"",0),IF(_xlpm.d=0,"",_xlpm.d))</f>
        <v/>
      </c>
      <c r="O2486" s="294">
        <f>IF(OR(N2486="",A2486="",NOT(ISNUMBER(N2486)),N2486&gt;A2486),"",DATEDIF(N2486,A2486,"Y")&amp;" years, "&amp;DATEDIF(N2486,A2486,"YM")&amp;" months, "&amp;DATEDIF(N2486,A2486,"MD")&amp;" days")</f>
        <v/>
      </c>
      <c r="P2486" s="294" t="inlineStr">
        <is>
          <t>Allan Simonsen</t>
        </is>
      </c>
      <c r="Q2486" s="294" t="inlineStr">
        <is>
          <t>DNK</t>
        </is>
      </c>
      <c r="R2486" s="700">
        <f>_xlfn.LET(_xlpm.d,_xlfn.XLOOKUP(P2486,'[1]Birth Dates'!$A:$A,'[1]Birth Dates'!$B:$B,"",0),IF(_xlpm.d=0,"",_xlpm.d))</f>
        <v/>
      </c>
      <c r="S2486" s="294">
        <f>IF(OR(R2486="",A2486="",NOT(ISNUMBER(R2486)),R2486&gt;A2486),"",DATEDIF(R2486,A2486,"Y")&amp;" years, "&amp;DATEDIF(R2486,A2486,"YM")&amp;" months, "&amp;DATEDIF(R2486,A2486,"MD")&amp;" days")</f>
        <v/>
      </c>
      <c r="T2486" s="294" t="n"/>
      <c r="U2486" s="294" t="n"/>
      <c r="V2486" s="700">
        <f>_xlfn.LET(_xlpm.d,_xlfn.XLOOKUP(T2486,'[1]Birth Dates'!$A:$A,'[1]Birth Dates'!$B:$B,"",0),IF(_xlpm.d=0,"",_xlpm.d))</f>
        <v/>
      </c>
      <c r="W2486" s="294">
        <f>IF(OR(V2486="",A2486="",NOT(ISNUMBER(V2486)),V2486&gt;A2486),"",DATEDIF(V2486,A2486,"Y")&amp;" years, "&amp;DATEDIF(V2486,A2486,"YM")&amp;" months, "&amp;DATEDIF(V2486,A2486,"MD")&amp;" days")</f>
        <v/>
      </c>
      <c r="X2486" s="294" t="n"/>
      <c r="Y2486" s="294" t="n"/>
      <c r="Z2486" s="294" t="n"/>
      <c r="AA2486" s="294" t="n"/>
      <c r="AB2486" s="294" t="n">
        <v>9</v>
      </c>
      <c r="AC2486" s="294" t="n"/>
      <c r="AD2486" s="294" t="n"/>
      <c r="AE2486" s="587" t="inlineStr"/>
      <c r="AF2486" s="418">
        <f>IF(OR(AE2486="",AE2486="",AE2486=0),"",6.213/(AE2486*24))</f>
        <v/>
      </c>
      <c r="AG2486" s="298" t="n"/>
      <c r="AH2486" s="587" t="inlineStr"/>
      <c r="AI2486" s="418">
        <f>IF(OR(AH2486="",AH2486="",AH2486=0),"",6.213/(AH2486*24))</f>
        <v/>
      </c>
      <c r="AJ2486" s="175">
        <f>IF(AND(ISNUMBER(AB2486),ISNUMBER(AG2486)),AB2486-AG2486,"")</f>
        <v/>
      </c>
      <c r="AK2486" s="294" t="n"/>
      <c r="AL2486" s="294" t="n">
        <v>161</v>
      </c>
      <c r="AM2486" s="724" t="inlineStr">
        <is>
          <t>+7.1s</t>
        </is>
      </c>
      <c r="AN2486" s="671">
        <f>IF(OR(AL2486="",AM2486="",AM2486=0),"",AL2486*6.213/(AM2486*24))</f>
        <v/>
      </c>
      <c r="AO2486" s="477">
        <f>IF(AND(AL2486=AL2485,AM2486&lt;&gt;"",AM2485&lt;&gt;""),AM2486-AM2485,"")</f>
        <v/>
      </c>
      <c r="AP2486" s="294" t="n"/>
      <c r="AQ2486" s="587" t="inlineStr"/>
      <c r="AR2486" s="439">
        <f>IF(OR(AQ2486="",AQ2486="",AQ2486=0),"",6.213/(AQ2486*24))</f>
        <v/>
      </c>
      <c r="AS2486" s="436">
        <f>IF(OR(NOT(ISNUMBER(C2486)),NOT(ISNUMBER(AB2486))),"",IF(AG2486&lt;&gt;"",AG2486,AB2486)-C2486)</f>
        <v/>
      </c>
      <c r="AT2486" s="299" t="n"/>
      <c r="AU2486" s="300">
        <f>IF($B2486="","",TEXT($A2486,"yyyymmdd")&amp;"_P"&amp;$C2486&amp;"_C"&amp;$F2486&amp;"_"&amp;TRIM(RIGHT(SUBSTITUTE(TRIM(SUBSTITUTE($L2486,CHAR(160)," "))," ",REPT(" ",60)),60))&amp;IF($P2486="","","-"&amp;TRIM(RIGHT(SUBSTITUTE(TRIM(SUBSTITUTE($P2486,CHAR(160)," "))," ",REPT(" ",60)),60)))&amp;IF($T2486="","","-"&amp;TRIM(RIGHT(SUBSTITUTE(TRIM(SUBSTITUTE($T2486,CHAR(160)," "))," ",REPT(" ",60)),60)))&amp;".jpg")</f>
        <v/>
      </c>
    </row>
    <row r="2487" ht="42" customHeight="1">
      <c r="A2487" s="292" t="n">
        <v>40461</v>
      </c>
      <c r="B2487" s="294" t="inlineStr">
        <is>
          <t>Supercheap Auto 1000, 10 October, 2010</t>
        </is>
      </c>
      <c r="C2487" s="294" t="n">
        <v>7</v>
      </c>
      <c r="D2487" s="294" t="n"/>
      <c r="E2487" s="294" t="n"/>
      <c r="F2487" s="294" t="n">
        <v>33</v>
      </c>
      <c r="G2487" s="294" t="inlineStr">
        <is>
          <t>Garry Rogers Motorsport</t>
        </is>
      </c>
      <c r="H2487" s="294" t="n"/>
      <c r="I2487" s="294" t="inlineStr">
        <is>
          <t>Fujitsu</t>
        </is>
      </c>
      <c r="J2487" s="294" t="inlineStr">
        <is>
          <t>Holden Commodore VE</t>
        </is>
      </c>
      <c r="K2487" s="294" t="n"/>
      <c r="L2487" s="294" t="inlineStr">
        <is>
          <t>Lee Holdsworth</t>
        </is>
      </c>
      <c r="M2487" s="294" t="inlineStr">
        <is>
          <t>AUS</t>
        </is>
      </c>
      <c r="N2487" s="700">
        <f>_xlfn.LET(_xlpm.d,_xlfn.XLOOKUP(L2487,'[1]Birth Dates'!$A:$A,'[1]Birth Dates'!$B:$B,"",0),IF(_xlpm.d=0,"",_xlpm.d))</f>
        <v/>
      </c>
      <c r="O2487" s="294">
        <f>IF(OR(N2487="",A2487="",NOT(ISNUMBER(N2487)),N2487&gt;A2487),"",DATEDIF(N2487,A2487,"Y")&amp;" years, "&amp;DATEDIF(N2487,A2487,"YM")&amp;" months, "&amp;DATEDIF(N2487,A2487,"MD")&amp;" days")</f>
        <v/>
      </c>
      <c r="P2487" s="294" t="inlineStr">
        <is>
          <t>David Besnard</t>
        </is>
      </c>
      <c r="Q2487" s="294" t="inlineStr">
        <is>
          <t>AUS</t>
        </is>
      </c>
      <c r="R2487" s="700">
        <f>_xlfn.LET(_xlpm.d,_xlfn.XLOOKUP(P2487,'[1]Birth Dates'!$A:$A,'[1]Birth Dates'!$B:$B,"",0),IF(_xlpm.d=0,"",_xlpm.d))</f>
        <v/>
      </c>
      <c r="S2487" s="294">
        <f>IF(OR(R2487="",A2487="",NOT(ISNUMBER(R2487)),R2487&gt;A2487),"",DATEDIF(R2487,A2487,"Y")&amp;" years, "&amp;DATEDIF(R2487,A2487,"YM")&amp;" months, "&amp;DATEDIF(R2487,A2487,"MD")&amp;" days")</f>
        <v/>
      </c>
      <c r="T2487" s="294" t="n"/>
      <c r="U2487" s="294" t="n"/>
      <c r="V2487" s="700">
        <f>_xlfn.LET(_xlpm.d,_xlfn.XLOOKUP(T2487,'[1]Birth Dates'!$A:$A,'[1]Birth Dates'!$B:$B,"",0),IF(_xlpm.d=0,"",_xlpm.d))</f>
        <v/>
      </c>
      <c r="W2487" s="294">
        <f>IF(OR(V2487="",A2487="",NOT(ISNUMBER(V2487)),V2487&gt;A2487),"",DATEDIF(V2487,A2487,"Y")&amp;" years, "&amp;DATEDIF(V2487,A2487,"YM")&amp;" months, "&amp;DATEDIF(V2487,A2487,"MD")&amp;" days")</f>
        <v/>
      </c>
      <c r="X2487" s="294" t="n"/>
      <c r="Y2487" s="294" t="n"/>
      <c r="Z2487" s="294" t="n"/>
      <c r="AA2487" s="294" t="n"/>
      <c r="AB2487" s="294" t="n">
        <v>4</v>
      </c>
      <c r="AC2487" s="294" t="n"/>
      <c r="AD2487" s="294" t="n"/>
      <c r="AE2487" s="587" t="inlineStr"/>
      <c r="AF2487" s="418">
        <f>IF(OR(AE2487="",AE2487="",AE2487=0),"",6.213/(AE2487*24))</f>
        <v/>
      </c>
      <c r="AG2487" s="298" t="n"/>
      <c r="AH2487" s="587" t="inlineStr"/>
      <c r="AI2487" s="418">
        <f>IF(OR(AH2487="",AH2487="",AH2487=0),"",6.213/(AH2487*24))</f>
        <v/>
      </c>
      <c r="AJ2487" s="175">
        <f>IF(AND(ISNUMBER(AB2487),ISNUMBER(AG2487)),AB2487-AG2487,"")</f>
        <v/>
      </c>
      <c r="AK2487" s="294" t="n"/>
      <c r="AL2487" s="294" t="n">
        <v>161</v>
      </c>
      <c r="AM2487" s="724" t="inlineStr">
        <is>
          <t>+7.5s</t>
        </is>
      </c>
      <c r="AN2487" s="671">
        <f>IF(OR(AL2487="",AM2487="",AM2487=0),"",AL2487*6.213/(AM2487*24))</f>
        <v/>
      </c>
      <c r="AO2487" s="477">
        <f>IF(AND(AL2487=AL2486,AM2487&lt;&gt;"",AM2486&lt;&gt;""),AM2487-AM2486,"")</f>
        <v/>
      </c>
      <c r="AP2487" s="294" t="n"/>
      <c r="AQ2487" s="587" t="inlineStr"/>
      <c r="AR2487" s="439">
        <f>IF(OR(AQ2487="",AQ2487="",AQ2487=0),"",6.213/(AQ2487*24))</f>
        <v/>
      </c>
      <c r="AS2487" s="436">
        <f>IF(OR(NOT(ISNUMBER(C2487)),NOT(ISNUMBER(AB2487))),"",IF(AG2487&lt;&gt;"",AG2487,AB2487)-C2487)</f>
        <v/>
      </c>
      <c r="AT2487" s="299" t="n"/>
      <c r="AU2487" s="300">
        <f>IF($B2487="","",TEXT($A2487,"yyyymmdd")&amp;"_P"&amp;$C2487&amp;"_C"&amp;$F2487&amp;"_"&amp;TRIM(RIGHT(SUBSTITUTE(TRIM(SUBSTITUTE($L2487,CHAR(160)," "))," ",REPT(" ",60)),60))&amp;IF($P2487="","","-"&amp;TRIM(RIGHT(SUBSTITUTE(TRIM(SUBSTITUTE($P2487,CHAR(160)," "))," ",REPT(" ",60)),60)))&amp;IF($T2487="","","-"&amp;TRIM(RIGHT(SUBSTITUTE(TRIM(SUBSTITUTE($T2487,CHAR(160)," "))," ",REPT(" ",60)),60)))&amp;".jpg")</f>
        <v/>
      </c>
    </row>
    <row r="2488" ht="42" customHeight="1">
      <c r="A2488" s="292" t="n">
        <v>40461</v>
      </c>
      <c r="B2488" s="294" t="inlineStr">
        <is>
          <t>Supercheap Auto 1000, 10 October, 2010</t>
        </is>
      </c>
      <c r="C2488" s="294" t="n">
        <v>8</v>
      </c>
      <c r="D2488" s="294" t="n"/>
      <c r="E2488" s="294" t="n"/>
      <c r="F2488" s="294" t="n">
        <v>39</v>
      </c>
      <c r="G2488" s="294" t="inlineStr">
        <is>
          <t>Paul Morris Motorsport</t>
        </is>
      </c>
      <c r="H2488" s="294" t="n"/>
      <c r="I2488" s="294" t="inlineStr">
        <is>
          <t>Supercheap Auto</t>
        </is>
      </c>
      <c r="J2488" s="294" t="inlineStr">
        <is>
          <t>Holden Commodore VE</t>
        </is>
      </c>
      <c r="K2488" s="294" t="n"/>
      <c r="L2488" s="294" t="inlineStr">
        <is>
          <t>Russell Ingall</t>
        </is>
      </c>
      <c r="M2488" s="294" t="inlineStr">
        <is>
          <t>AUS</t>
        </is>
      </c>
      <c r="N2488" s="700">
        <f>_xlfn.LET(_xlpm.d,_xlfn.XLOOKUP(L2488,'[1]Birth Dates'!$A:$A,'[1]Birth Dates'!$B:$B,"",0),IF(_xlpm.d=0,"",_xlpm.d))</f>
        <v/>
      </c>
      <c r="O2488" s="294">
        <f>IF(OR(N2488="",A2488="",NOT(ISNUMBER(N2488)),N2488&gt;A2488),"",DATEDIF(N2488,A2488,"Y")&amp;" years, "&amp;DATEDIF(N2488,A2488,"YM")&amp;" months, "&amp;DATEDIF(N2488,A2488,"MD")&amp;" days")</f>
        <v/>
      </c>
      <c r="P2488" s="294" t="inlineStr">
        <is>
          <t>Paul Morris</t>
        </is>
      </c>
      <c r="Q2488" s="294" t="inlineStr">
        <is>
          <t>AUS</t>
        </is>
      </c>
      <c r="R2488" s="700">
        <f>_xlfn.LET(_xlpm.d,_xlfn.XLOOKUP(P2488,'[1]Birth Dates'!$A:$A,'[1]Birth Dates'!$B:$B,"",0),IF(_xlpm.d=0,"",_xlpm.d))</f>
        <v/>
      </c>
      <c r="S2488" s="294">
        <f>IF(OR(R2488="",A2488="",NOT(ISNUMBER(R2488)),R2488&gt;A2488),"",DATEDIF(R2488,A2488,"Y")&amp;" years, "&amp;DATEDIF(R2488,A2488,"YM")&amp;" months, "&amp;DATEDIF(R2488,A2488,"MD")&amp;" days")</f>
        <v/>
      </c>
      <c r="T2488" s="294" t="n"/>
      <c r="U2488" s="294" t="n"/>
      <c r="V2488" s="700">
        <f>_xlfn.LET(_xlpm.d,_xlfn.XLOOKUP(T2488,'[1]Birth Dates'!$A:$A,'[1]Birth Dates'!$B:$B,"",0),IF(_xlpm.d=0,"",_xlpm.d))</f>
        <v/>
      </c>
      <c r="W2488" s="294">
        <f>IF(OR(V2488="",A2488="",NOT(ISNUMBER(V2488)),V2488&gt;A2488),"",DATEDIF(V2488,A2488,"Y")&amp;" years, "&amp;DATEDIF(V2488,A2488,"YM")&amp;" months, "&amp;DATEDIF(V2488,A2488,"MD")&amp;" days")</f>
        <v/>
      </c>
      <c r="X2488" s="294" t="n"/>
      <c r="Y2488" s="294" t="n"/>
      <c r="Z2488" s="294" t="n"/>
      <c r="AA2488" s="294" t="n"/>
      <c r="AB2488" s="294" t="n">
        <v>16</v>
      </c>
      <c r="AC2488" s="294" t="n"/>
      <c r="AD2488" s="294" t="n"/>
      <c r="AE2488" s="587" t="inlineStr"/>
      <c r="AF2488" s="418">
        <f>IF(OR(AE2488="",AE2488="",AE2488=0),"",6.213/(AE2488*24))</f>
        <v/>
      </c>
      <c r="AG2488" s="298" t="n"/>
      <c r="AH2488" s="587" t="inlineStr"/>
      <c r="AI2488" s="418">
        <f>IF(OR(AH2488="",AH2488="",AH2488=0),"",6.213/(AH2488*24))</f>
        <v/>
      </c>
      <c r="AJ2488" s="175">
        <f>IF(AND(ISNUMBER(AB2488),ISNUMBER(AG2488)),AB2488-AG2488,"")</f>
        <v/>
      </c>
      <c r="AK2488" s="294" t="n"/>
      <c r="AL2488" s="294" t="n">
        <v>161</v>
      </c>
      <c r="AM2488" s="724" t="inlineStr">
        <is>
          <t>+9.9s</t>
        </is>
      </c>
      <c r="AN2488" s="671">
        <f>IF(OR(AL2488="",AM2488="",AM2488=0),"",AL2488*6.213/(AM2488*24))</f>
        <v/>
      </c>
      <c r="AO2488" s="477">
        <f>IF(AND(AL2488=AL2487,AM2488&lt;&gt;"",AM2487&lt;&gt;""),AM2488-AM2487,"")</f>
        <v/>
      </c>
      <c r="AP2488" s="294" t="n"/>
      <c r="AQ2488" s="587" t="inlineStr"/>
      <c r="AR2488" s="439">
        <f>IF(OR(AQ2488="",AQ2488="",AQ2488=0),"",6.213/(AQ2488*24))</f>
        <v/>
      </c>
      <c r="AS2488" s="436">
        <f>IF(OR(NOT(ISNUMBER(C2488)),NOT(ISNUMBER(AB2488))),"",IF(AG2488&lt;&gt;"",AG2488,AB2488)-C2488)</f>
        <v/>
      </c>
      <c r="AT2488" s="299" t="n"/>
      <c r="AU2488" s="300">
        <f>IF($B2488="","",TEXT($A2488,"yyyymmdd")&amp;"_P"&amp;$C2488&amp;"_C"&amp;$F2488&amp;"_"&amp;TRIM(RIGHT(SUBSTITUTE(TRIM(SUBSTITUTE($L2488,CHAR(160)," "))," ",REPT(" ",60)),60))&amp;IF($P2488="","","-"&amp;TRIM(RIGHT(SUBSTITUTE(TRIM(SUBSTITUTE($P2488,CHAR(160)," "))," ",REPT(" ",60)),60)))&amp;IF($T2488="","","-"&amp;TRIM(RIGHT(SUBSTITUTE(TRIM(SUBSTITUTE($T2488,CHAR(160)," "))," ",REPT(" ",60)),60)))&amp;".jpg")</f>
        <v/>
      </c>
    </row>
    <row r="2489" ht="42" customHeight="1">
      <c r="A2489" s="292" t="n">
        <v>40461</v>
      </c>
      <c r="B2489" s="294" t="inlineStr">
        <is>
          <t>Supercheap Auto 1000, 10 October, 2010</t>
        </is>
      </c>
      <c r="C2489" s="294" t="n">
        <v>9</v>
      </c>
      <c r="D2489" s="294" t="n"/>
      <c r="E2489" s="294" t="n"/>
      <c r="F2489" s="294" t="n">
        <v>5</v>
      </c>
      <c r="G2489" s="294" t="inlineStr">
        <is>
          <t>Ford Performance Racing</t>
        </is>
      </c>
      <c r="H2489" s="294" t="n"/>
      <c r="I2489" s="294" t="inlineStr">
        <is>
          <t>Orrcon Steel</t>
        </is>
      </c>
      <c r="J2489" s="294" t="inlineStr">
        <is>
          <t>Ford Falcon FG</t>
        </is>
      </c>
      <c r="K2489" s="294" t="n"/>
      <c r="L2489" s="294" t="inlineStr">
        <is>
          <t>Mark Winterbottom</t>
        </is>
      </c>
      <c r="M2489" s="294" t="inlineStr">
        <is>
          <t>AUS</t>
        </is>
      </c>
      <c r="N2489" s="700">
        <f>_xlfn.LET(_xlpm.d,_xlfn.XLOOKUP(L2489,'[1]Birth Dates'!$A:$A,'[1]Birth Dates'!$B:$B,"",0),IF(_xlpm.d=0,"",_xlpm.d))</f>
        <v/>
      </c>
      <c r="O2489" s="294">
        <f>IF(OR(N2489="",A2489="",NOT(ISNUMBER(N2489)),N2489&gt;A2489),"",DATEDIF(N2489,A2489,"Y")&amp;" years, "&amp;DATEDIF(N2489,A2489,"YM")&amp;" months, "&amp;DATEDIF(N2489,A2489,"MD")&amp;" days")</f>
        <v/>
      </c>
      <c r="P2489" s="294" t="inlineStr">
        <is>
          <t>Luke Youlden</t>
        </is>
      </c>
      <c r="Q2489" s="294" t="inlineStr">
        <is>
          <t>AUS</t>
        </is>
      </c>
      <c r="R2489" s="700">
        <f>_xlfn.LET(_xlpm.d,_xlfn.XLOOKUP(P2489,'[1]Birth Dates'!$A:$A,'[1]Birth Dates'!$B:$B,"",0),IF(_xlpm.d=0,"",_xlpm.d))</f>
        <v/>
      </c>
      <c r="S2489" s="294">
        <f>IF(OR(R2489="",A2489="",NOT(ISNUMBER(R2489)),R2489&gt;A2489),"",DATEDIF(R2489,A2489,"Y")&amp;" years, "&amp;DATEDIF(R2489,A2489,"YM")&amp;" months, "&amp;DATEDIF(R2489,A2489,"MD")&amp;" days")</f>
        <v/>
      </c>
      <c r="T2489" s="294" t="n"/>
      <c r="U2489" s="294" t="n"/>
      <c r="V2489" s="700">
        <f>_xlfn.LET(_xlpm.d,_xlfn.XLOOKUP(T2489,'[1]Birth Dates'!$A:$A,'[1]Birth Dates'!$B:$B,"",0),IF(_xlpm.d=0,"",_xlpm.d))</f>
        <v/>
      </c>
      <c r="W2489" s="294">
        <f>IF(OR(V2489="",A2489="",NOT(ISNUMBER(V2489)),V2489&gt;A2489),"",DATEDIF(V2489,A2489,"Y")&amp;" years, "&amp;DATEDIF(V2489,A2489,"YM")&amp;" months, "&amp;DATEDIF(V2489,A2489,"MD")&amp;" days")</f>
        <v/>
      </c>
      <c r="X2489" s="294" t="n"/>
      <c r="Y2489" s="294" t="n"/>
      <c r="Z2489" s="294" t="n"/>
      <c r="AA2489" s="294" t="n"/>
      <c r="AB2489" s="294" t="n">
        <v>1</v>
      </c>
      <c r="AC2489" s="294" t="n"/>
      <c r="AD2489" s="294" t="n"/>
      <c r="AE2489" s="587" t="inlineStr"/>
      <c r="AF2489" s="418">
        <f>IF(OR(AE2489="",AE2489="",AE2489=0),"",6.213/(AE2489*24))</f>
        <v/>
      </c>
      <c r="AG2489" s="298" t="n"/>
      <c r="AH2489" s="587" t="inlineStr"/>
      <c r="AI2489" s="418">
        <f>IF(OR(AH2489="",AH2489="",AH2489=0),"",6.213/(AH2489*24))</f>
        <v/>
      </c>
      <c r="AJ2489" s="175">
        <f>IF(AND(ISNUMBER(AB2489),ISNUMBER(AG2489)),AB2489-AG2489,"")</f>
        <v/>
      </c>
      <c r="AK2489" s="294" t="n"/>
      <c r="AL2489" s="294" t="n">
        <v>161</v>
      </c>
      <c r="AM2489" s="724" t="inlineStr">
        <is>
          <t>+10.8s</t>
        </is>
      </c>
      <c r="AN2489" s="671">
        <f>IF(OR(AL2489="",AM2489="",AM2489=0),"",AL2489*6.213/(AM2489*24))</f>
        <v/>
      </c>
      <c r="AO2489" s="477">
        <f>IF(AND(AL2489=AL2488,AM2489&lt;&gt;"",AM2488&lt;&gt;""),AM2489-AM2488,"")</f>
        <v/>
      </c>
      <c r="AP2489" s="294" t="n"/>
      <c r="AQ2489" s="587" t="inlineStr"/>
      <c r="AR2489" s="439">
        <f>IF(OR(AQ2489="",AQ2489="",AQ2489=0),"",6.213/(AQ2489*24))</f>
        <v/>
      </c>
      <c r="AS2489" s="436">
        <f>IF(OR(NOT(ISNUMBER(C2489)),NOT(ISNUMBER(AB2489))),"",IF(AG2489&lt;&gt;"",AG2489,AB2489)-C2489)</f>
        <v/>
      </c>
      <c r="AT2489" s="299" t="n"/>
      <c r="AU2489" s="300">
        <f>IF($B2489="","",TEXT($A2489,"yyyymmdd")&amp;"_P"&amp;$C2489&amp;"_C"&amp;$F2489&amp;"_"&amp;TRIM(RIGHT(SUBSTITUTE(TRIM(SUBSTITUTE($L2489,CHAR(160)," "))," ",REPT(" ",60)),60))&amp;IF($P2489="","","-"&amp;TRIM(RIGHT(SUBSTITUTE(TRIM(SUBSTITUTE($P2489,CHAR(160)," "))," ",REPT(" ",60)),60)))&amp;IF($T2489="","","-"&amp;TRIM(RIGHT(SUBSTITUTE(TRIM(SUBSTITUTE($T2489,CHAR(160)," "))," ",REPT(" ",60)),60)))&amp;".jpg")</f>
        <v/>
      </c>
    </row>
    <row r="2490" ht="42" customHeight="1">
      <c r="A2490" s="292" t="n">
        <v>40461</v>
      </c>
      <c r="B2490" s="294" t="inlineStr">
        <is>
          <t>Supercheap Auto 1000, 10 October, 2010</t>
        </is>
      </c>
      <c r="C2490" s="294" t="n">
        <v>10</v>
      </c>
      <c r="D2490" s="294" t="n"/>
      <c r="E2490" s="294" t="n"/>
      <c r="F2490" s="294" t="n">
        <v>34</v>
      </c>
      <c r="G2490" s="294" t="inlineStr">
        <is>
          <t>Garry Rogers Motorsport</t>
        </is>
      </c>
      <c r="H2490" s="294" t="n"/>
      <c r="I2490" s="294" t="inlineStr">
        <is>
          <t>Fujitsu</t>
        </is>
      </c>
      <c r="J2490" s="294" t="inlineStr">
        <is>
          <t>Holden Commodore VE</t>
        </is>
      </c>
      <c r="K2490" s="294" t="n"/>
      <c r="L2490" s="294" t="inlineStr">
        <is>
          <t>Michael Caruso</t>
        </is>
      </c>
      <c r="M2490" s="294" t="inlineStr">
        <is>
          <t>AUS</t>
        </is>
      </c>
      <c r="N2490" s="700">
        <f>_xlfn.LET(_xlpm.d,_xlfn.XLOOKUP(L2490,'[1]Birth Dates'!$A:$A,'[1]Birth Dates'!$B:$B,"",0),IF(_xlpm.d=0,"",_xlpm.d))</f>
        <v/>
      </c>
      <c r="O2490" s="294">
        <f>IF(OR(N2490="",A2490="",NOT(ISNUMBER(N2490)),N2490&gt;A2490),"",DATEDIF(N2490,A2490,"Y")&amp;" years, "&amp;DATEDIF(N2490,A2490,"YM")&amp;" months, "&amp;DATEDIF(N2490,A2490,"MD")&amp;" days")</f>
        <v/>
      </c>
      <c r="P2490" s="294" t="inlineStr">
        <is>
          <t>Greg Ritter</t>
        </is>
      </c>
      <c r="Q2490" s="294" t="inlineStr">
        <is>
          <t>AUS</t>
        </is>
      </c>
      <c r="R2490" s="700">
        <f>_xlfn.LET(_xlpm.d,_xlfn.XLOOKUP(P2490,'[1]Birth Dates'!$A:$A,'[1]Birth Dates'!$B:$B,"",0),IF(_xlpm.d=0,"",_xlpm.d))</f>
        <v/>
      </c>
      <c r="S2490" s="294">
        <f>IF(OR(R2490="",A2490="",NOT(ISNUMBER(R2490)),R2490&gt;A2490),"",DATEDIF(R2490,A2490,"Y")&amp;" years, "&amp;DATEDIF(R2490,A2490,"YM")&amp;" months, "&amp;DATEDIF(R2490,A2490,"MD")&amp;" days")</f>
        <v/>
      </c>
      <c r="T2490" s="294" t="n"/>
      <c r="U2490" s="294" t="n"/>
      <c r="V2490" s="700">
        <f>_xlfn.LET(_xlpm.d,_xlfn.XLOOKUP(T2490,'[1]Birth Dates'!$A:$A,'[1]Birth Dates'!$B:$B,"",0),IF(_xlpm.d=0,"",_xlpm.d))</f>
        <v/>
      </c>
      <c r="W2490" s="294">
        <f>IF(OR(V2490="",A2490="",NOT(ISNUMBER(V2490)),V2490&gt;A2490),"",DATEDIF(V2490,A2490,"Y")&amp;" years, "&amp;DATEDIF(V2490,A2490,"YM")&amp;" months, "&amp;DATEDIF(V2490,A2490,"MD")&amp;" days")</f>
        <v/>
      </c>
      <c r="X2490" s="294" t="n"/>
      <c r="Y2490" s="294" t="n"/>
      <c r="Z2490" s="294" t="n"/>
      <c r="AA2490" s="294" t="n"/>
      <c r="AB2490" s="294" t="n">
        <v>15</v>
      </c>
      <c r="AC2490" s="294" t="n"/>
      <c r="AD2490" s="294" t="n"/>
      <c r="AE2490" s="587" t="inlineStr"/>
      <c r="AF2490" s="418">
        <f>IF(OR(AE2490="",AE2490="",AE2490=0),"",6.213/(AE2490*24))</f>
        <v/>
      </c>
      <c r="AG2490" s="298" t="n"/>
      <c r="AH2490" s="587" t="inlineStr"/>
      <c r="AI2490" s="418">
        <f>IF(OR(AH2490="",AH2490="",AH2490=0),"",6.213/(AH2490*24))</f>
        <v/>
      </c>
      <c r="AJ2490" s="175">
        <f>IF(AND(ISNUMBER(AB2490),ISNUMBER(AG2490)),AB2490-AG2490,"")</f>
        <v/>
      </c>
      <c r="AK2490" s="294" t="n"/>
      <c r="AL2490" s="294" t="n">
        <v>161</v>
      </c>
      <c r="AM2490" s="724" t="inlineStr">
        <is>
          <t>+11.3s</t>
        </is>
      </c>
      <c r="AN2490" s="671">
        <f>IF(OR(AL2490="",AM2490="",AM2490=0),"",AL2490*6.213/(AM2490*24))</f>
        <v/>
      </c>
      <c r="AO2490" s="477">
        <f>IF(AND(AL2490=AL2489,AM2490&lt;&gt;"",AM2489&lt;&gt;""),AM2490-AM2489,"")</f>
        <v/>
      </c>
      <c r="AP2490" s="294" t="n"/>
      <c r="AQ2490" s="587" t="inlineStr"/>
      <c r="AR2490" s="439">
        <f>IF(OR(AQ2490="",AQ2490="",AQ2490=0),"",6.213/(AQ2490*24))</f>
        <v/>
      </c>
      <c r="AS2490" s="436">
        <f>IF(OR(NOT(ISNUMBER(C2490)),NOT(ISNUMBER(AB2490))),"",IF(AG2490&lt;&gt;"",AG2490,AB2490)-C2490)</f>
        <v/>
      </c>
      <c r="AT2490" s="299" t="n"/>
      <c r="AU2490" s="300">
        <f>IF($B2490="","",TEXT($A2490,"yyyymmdd")&amp;"_P"&amp;$C2490&amp;"_C"&amp;$F2490&amp;"_"&amp;TRIM(RIGHT(SUBSTITUTE(TRIM(SUBSTITUTE($L2490,CHAR(160)," "))," ",REPT(" ",60)),60))&amp;IF($P2490="","","-"&amp;TRIM(RIGHT(SUBSTITUTE(TRIM(SUBSTITUTE($P2490,CHAR(160)," "))," ",REPT(" ",60)),60)))&amp;IF($T2490="","","-"&amp;TRIM(RIGHT(SUBSTITUTE(TRIM(SUBSTITUTE($T2490,CHAR(160)," "))," ",REPT(" ",60)),60)))&amp;".jpg")</f>
        <v/>
      </c>
    </row>
    <row r="2491" ht="42" customHeight="1">
      <c r="A2491" s="292" t="n">
        <v>40461</v>
      </c>
      <c r="B2491" s="294" t="inlineStr">
        <is>
          <t>Supercheap Auto 1000, 10 October, 2010</t>
        </is>
      </c>
      <c r="C2491" s="294" t="n">
        <v>11</v>
      </c>
      <c r="D2491" s="294" t="n"/>
      <c r="E2491" s="294" t="n"/>
      <c r="F2491" s="294" t="n">
        <v>6</v>
      </c>
      <c r="G2491" s="294" t="inlineStr">
        <is>
          <t>Ford Performance Racing</t>
        </is>
      </c>
      <c r="H2491" s="294" t="n"/>
      <c r="I2491" s="294" t="inlineStr">
        <is>
          <t>Dunlop Super Dealers</t>
        </is>
      </c>
      <c r="J2491" s="294" t="inlineStr">
        <is>
          <t>Ford Falcon FG</t>
        </is>
      </c>
      <c r="K2491" s="294" t="n"/>
      <c r="L2491" s="294" t="inlineStr">
        <is>
          <t>Steven Richards</t>
        </is>
      </c>
      <c r="M2491" s="294" t="inlineStr">
        <is>
          <t>NZL</t>
        </is>
      </c>
      <c r="N2491" s="700">
        <f>_xlfn.LET(_xlpm.d,_xlfn.XLOOKUP(L2491,'[1]Birth Dates'!$A:$A,'[1]Birth Dates'!$B:$B,"",0),IF(_xlpm.d=0,"",_xlpm.d))</f>
        <v/>
      </c>
      <c r="O2491" s="294">
        <f>IF(OR(N2491="",A2491="",NOT(ISNUMBER(N2491)),N2491&gt;A2491),"",DATEDIF(N2491,A2491,"Y")&amp;" years, "&amp;DATEDIF(N2491,A2491,"YM")&amp;" months, "&amp;DATEDIF(N2491,A2491,"MD")&amp;" days")</f>
        <v/>
      </c>
      <c r="P2491" s="294" t="inlineStr">
        <is>
          <t>James Moffat</t>
        </is>
      </c>
      <c r="Q2491" s="294" t="inlineStr">
        <is>
          <t>AUS</t>
        </is>
      </c>
      <c r="R2491" s="700">
        <f>_xlfn.LET(_xlpm.d,_xlfn.XLOOKUP(P2491,'[1]Birth Dates'!$A:$A,'[1]Birth Dates'!$B:$B,"",0),IF(_xlpm.d=0,"",_xlpm.d))</f>
        <v/>
      </c>
      <c r="S2491" s="294">
        <f>IF(OR(R2491="",A2491="",NOT(ISNUMBER(R2491)),R2491&gt;A2491),"",DATEDIF(R2491,A2491,"Y")&amp;" years, "&amp;DATEDIF(R2491,A2491,"YM")&amp;" months, "&amp;DATEDIF(R2491,A2491,"MD")&amp;" days")</f>
        <v/>
      </c>
      <c r="T2491" s="294" t="n"/>
      <c r="U2491" s="294" t="n"/>
      <c r="V2491" s="700">
        <f>_xlfn.LET(_xlpm.d,_xlfn.XLOOKUP(T2491,'[1]Birth Dates'!$A:$A,'[1]Birth Dates'!$B:$B,"",0),IF(_xlpm.d=0,"",_xlpm.d))</f>
        <v/>
      </c>
      <c r="W2491" s="294">
        <f>IF(OR(V2491="",A2491="",NOT(ISNUMBER(V2491)),V2491&gt;A2491),"",DATEDIF(V2491,A2491,"Y")&amp;" years, "&amp;DATEDIF(V2491,A2491,"YM")&amp;" months, "&amp;DATEDIF(V2491,A2491,"MD")&amp;" days")</f>
        <v/>
      </c>
      <c r="X2491" s="294" t="n"/>
      <c r="Y2491" s="294" t="n"/>
      <c r="Z2491" s="294" t="n"/>
      <c r="AA2491" s="294" t="n"/>
      <c r="AB2491" s="294" t="n">
        <v>14</v>
      </c>
      <c r="AC2491" s="294" t="n"/>
      <c r="AD2491" s="294" t="n"/>
      <c r="AE2491" s="587" t="inlineStr"/>
      <c r="AF2491" s="418">
        <f>IF(OR(AE2491="",AE2491="",AE2491=0),"",6.213/(AE2491*24))</f>
        <v/>
      </c>
      <c r="AG2491" s="298" t="n"/>
      <c r="AH2491" s="587" t="inlineStr"/>
      <c r="AI2491" s="418">
        <f>IF(OR(AH2491="",AH2491="",AH2491=0),"",6.213/(AH2491*24))</f>
        <v/>
      </c>
      <c r="AJ2491" s="175">
        <f>IF(AND(ISNUMBER(AB2491),ISNUMBER(AG2491)),AB2491-AG2491,"")</f>
        <v/>
      </c>
      <c r="AK2491" s="294" t="n"/>
      <c r="AL2491" s="294" t="n">
        <v>161</v>
      </c>
      <c r="AM2491" s="724" t="inlineStr">
        <is>
          <t>+12.3s</t>
        </is>
      </c>
      <c r="AN2491" s="671">
        <f>IF(OR(AL2491="",AM2491="",AM2491=0),"",AL2491*6.213/(AM2491*24))</f>
        <v/>
      </c>
      <c r="AO2491" s="477">
        <f>IF(AND(AL2491=AL2490,AM2491&lt;&gt;"",AM2490&lt;&gt;""),AM2491-AM2490,"")</f>
        <v/>
      </c>
      <c r="AP2491" s="294" t="n"/>
      <c r="AQ2491" s="587" t="inlineStr"/>
      <c r="AR2491" s="439">
        <f>IF(OR(AQ2491="",AQ2491="",AQ2491=0),"",6.213/(AQ2491*24))</f>
        <v/>
      </c>
      <c r="AS2491" s="436">
        <f>IF(OR(NOT(ISNUMBER(C2491)),NOT(ISNUMBER(AB2491))),"",IF(AG2491&lt;&gt;"",AG2491,AB2491)-C2491)</f>
        <v/>
      </c>
      <c r="AT2491" s="299" t="n"/>
      <c r="AU2491" s="300">
        <f>IF($B2491="","",TEXT($A2491,"yyyymmdd")&amp;"_P"&amp;$C2491&amp;"_C"&amp;$F2491&amp;"_"&amp;TRIM(RIGHT(SUBSTITUTE(TRIM(SUBSTITUTE($L2491,CHAR(160)," "))," ",REPT(" ",60)),60))&amp;IF($P2491="","","-"&amp;TRIM(RIGHT(SUBSTITUTE(TRIM(SUBSTITUTE($P2491,CHAR(160)," "))," ",REPT(" ",60)),60)))&amp;IF($T2491="","","-"&amp;TRIM(RIGHT(SUBSTITUTE(TRIM(SUBSTITUTE($T2491,CHAR(160)," "))," ",REPT(" ",60)),60)))&amp;".jpg")</f>
        <v/>
      </c>
    </row>
    <row r="2492" ht="42" customHeight="1">
      <c r="A2492" s="292" t="n">
        <v>40461</v>
      </c>
      <c r="B2492" s="294" t="inlineStr">
        <is>
          <t>Supercheap Auto 1000, 10 October, 2010</t>
        </is>
      </c>
      <c r="C2492" s="294" t="n">
        <v>12</v>
      </c>
      <c r="D2492" s="294" t="n"/>
      <c r="E2492" s="294" t="n"/>
      <c r="F2492" s="294" t="n">
        <v>17</v>
      </c>
      <c r="G2492" s="294" t="inlineStr">
        <is>
          <t>Dick Johnson Racing</t>
        </is>
      </c>
      <c r="H2492" s="294" t="n"/>
      <c r="I2492" s="294" t="inlineStr">
        <is>
          <t>Jim Beam</t>
        </is>
      </c>
      <c r="J2492" s="294" t="inlineStr">
        <is>
          <t>Ford Falcon FG</t>
        </is>
      </c>
      <c r="K2492" s="294" t="n"/>
      <c r="L2492" s="294" t="inlineStr">
        <is>
          <t>Steven Johnson</t>
        </is>
      </c>
      <c r="M2492" s="294" t="inlineStr">
        <is>
          <t>AUS</t>
        </is>
      </c>
      <c r="N2492" s="700">
        <f>_xlfn.LET(_xlpm.d,_xlfn.XLOOKUP(L2492,'[1]Birth Dates'!$A:$A,'[1]Birth Dates'!$B:$B,"",0),IF(_xlpm.d=0,"",_xlpm.d))</f>
        <v/>
      </c>
      <c r="O2492" s="294">
        <f>IF(OR(N2492="",A2492="",NOT(ISNUMBER(N2492)),N2492&gt;A2492),"",DATEDIF(N2492,A2492,"Y")&amp;" years, "&amp;DATEDIF(N2492,A2492,"YM")&amp;" months, "&amp;DATEDIF(N2492,A2492,"MD")&amp;" days")</f>
        <v/>
      </c>
      <c r="P2492" s="294" t="inlineStr">
        <is>
          <t>Marcus Marshall</t>
        </is>
      </c>
      <c r="Q2492" s="294" t="inlineStr">
        <is>
          <t>AUS</t>
        </is>
      </c>
      <c r="R2492" s="700">
        <f>_xlfn.LET(_xlpm.d,_xlfn.XLOOKUP(P2492,'[1]Birth Dates'!$A:$A,'[1]Birth Dates'!$B:$B,"",0),IF(_xlpm.d=0,"",_xlpm.d))</f>
        <v/>
      </c>
      <c r="S2492" s="294">
        <f>IF(OR(R2492="",A2492="",NOT(ISNUMBER(R2492)),R2492&gt;A2492),"",DATEDIF(R2492,A2492,"Y")&amp;" years, "&amp;DATEDIF(R2492,A2492,"YM")&amp;" months, "&amp;DATEDIF(R2492,A2492,"MD")&amp;" days")</f>
        <v/>
      </c>
      <c r="T2492" s="294" t="n"/>
      <c r="U2492" s="294" t="n"/>
      <c r="V2492" s="700">
        <f>_xlfn.LET(_xlpm.d,_xlfn.XLOOKUP(T2492,'[1]Birth Dates'!$A:$A,'[1]Birth Dates'!$B:$B,"",0),IF(_xlpm.d=0,"",_xlpm.d))</f>
        <v/>
      </c>
      <c r="W2492" s="294">
        <f>IF(OR(V2492="",A2492="",NOT(ISNUMBER(V2492)),V2492&gt;A2492),"",DATEDIF(V2492,A2492,"Y")&amp;" years, "&amp;DATEDIF(V2492,A2492,"YM")&amp;" months, "&amp;DATEDIF(V2492,A2492,"MD")&amp;" days")</f>
        <v/>
      </c>
      <c r="X2492" s="294" t="n"/>
      <c r="Y2492" s="294" t="n"/>
      <c r="Z2492" s="294" t="n"/>
      <c r="AA2492" s="294" t="n"/>
      <c r="AB2492" s="294" t="n">
        <v>11</v>
      </c>
      <c r="AC2492" s="294" t="n"/>
      <c r="AD2492" s="294" t="n"/>
      <c r="AE2492" s="587" t="inlineStr"/>
      <c r="AF2492" s="418">
        <f>IF(OR(AE2492="",AE2492="",AE2492=0),"",6.213/(AE2492*24))</f>
        <v/>
      </c>
      <c r="AG2492" s="298" t="n"/>
      <c r="AH2492" s="587" t="inlineStr"/>
      <c r="AI2492" s="418">
        <f>IF(OR(AH2492="",AH2492="",AH2492=0),"",6.213/(AH2492*24))</f>
        <v/>
      </c>
      <c r="AJ2492" s="175">
        <f>IF(AND(ISNUMBER(AB2492),ISNUMBER(AG2492)),AB2492-AG2492,"")</f>
        <v/>
      </c>
      <c r="AK2492" s="294" t="n"/>
      <c r="AL2492" s="294" t="n">
        <v>161</v>
      </c>
      <c r="AM2492" s="724" t="inlineStr">
        <is>
          <t>+12.4s</t>
        </is>
      </c>
      <c r="AN2492" s="671">
        <f>IF(OR(AL2492="",AM2492="",AM2492=0),"",AL2492*6.213/(AM2492*24))</f>
        <v/>
      </c>
      <c r="AO2492" s="477">
        <f>IF(AND(AL2492=AL2491,AM2492&lt;&gt;"",AM2491&lt;&gt;""),AM2492-AM2491,"")</f>
        <v/>
      </c>
      <c r="AP2492" s="294" t="n"/>
      <c r="AQ2492" s="587" t="inlineStr"/>
      <c r="AR2492" s="439">
        <f>IF(OR(AQ2492="",AQ2492="",AQ2492=0),"",6.213/(AQ2492*24))</f>
        <v/>
      </c>
      <c r="AS2492" s="436">
        <f>IF(OR(NOT(ISNUMBER(C2492)),NOT(ISNUMBER(AB2492))),"",IF(AG2492&lt;&gt;"",AG2492,AB2492)-C2492)</f>
        <v/>
      </c>
      <c r="AT2492" s="299" t="n"/>
      <c r="AU2492" s="300">
        <f>IF($B2492="","",TEXT($A2492,"yyyymmdd")&amp;"_P"&amp;$C2492&amp;"_C"&amp;$F2492&amp;"_"&amp;TRIM(RIGHT(SUBSTITUTE(TRIM(SUBSTITUTE($L2492,CHAR(160)," "))," ",REPT(" ",60)),60))&amp;IF($P2492="","","-"&amp;TRIM(RIGHT(SUBSTITUTE(TRIM(SUBSTITUTE($P2492,CHAR(160)," "))," ",REPT(" ",60)),60)))&amp;IF($T2492="","","-"&amp;TRIM(RIGHT(SUBSTITUTE(TRIM(SUBSTITUTE($T2492,CHAR(160)," "))," ",REPT(" ",60)),60)))&amp;".jpg")</f>
        <v/>
      </c>
    </row>
    <row r="2493" ht="42" customHeight="1">
      <c r="A2493" s="292" t="n">
        <v>40461</v>
      </c>
      <c r="B2493" s="294" t="inlineStr">
        <is>
          <t>Supercheap Auto 1000, 10 October, 2010</t>
        </is>
      </c>
      <c r="C2493" s="294" t="n">
        <v>13</v>
      </c>
      <c r="D2493" s="294" t="n"/>
      <c r="E2493" s="294" t="n"/>
      <c r="F2493" s="294" t="n">
        <v>4</v>
      </c>
      <c r="G2493" s="294" t="inlineStr">
        <is>
          <t>Stone Brothers Racing</t>
        </is>
      </c>
      <c r="H2493" s="294" t="n"/>
      <c r="I2493" s="294" t="inlineStr">
        <is>
          <t>Irwin Tools</t>
        </is>
      </c>
      <c r="J2493" s="294" t="inlineStr">
        <is>
          <t>Ford Falcon FG</t>
        </is>
      </c>
      <c r="K2493" s="294" t="n"/>
      <c r="L2493" s="294" t="inlineStr">
        <is>
          <t>Alex Davison</t>
        </is>
      </c>
      <c r="M2493" s="294" t="inlineStr">
        <is>
          <t>AUS</t>
        </is>
      </c>
      <c r="N2493" s="700">
        <f>_xlfn.LET(_xlpm.d,_xlfn.XLOOKUP(L2493,'[1]Birth Dates'!$A:$A,'[1]Birth Dates'!$B:$B,"",0),IF(_xlpm.d=0,"",_xlpm.d))</f>
        <v/>
      </c>
      <c r="O2493" s="294">
        <f>IF(OR(N2493="",A2493="",NOT(ISNUMBER(N2493)),N2493&gt;A2493),"",DATEDIF(N2493,A2493,"Y")&amp;" years, "&amp;DATEDIF(N2493,A2493,"YM")&amp;" months, "&amp;DATEDIF(N2493,A2493,"MD")&amp;" days")</f>
        <v/>
      </c>
      <c r="P2493" s="294" t="inlineStr">
        <is>
          <t>David Brabham</t>
        </is>
      </c>
      <c r="Q2493" s="294" t="inlineStr">
        <is>
          <t>AUS</t>
        </is>
      </c>
      <c r="R2493" s="700">
        <f>_xlfn.LET(_xlpm.d,_xlfn.XLOOKUP(P2493,'[1]Birth Dates'!$A:$A,'[1]Birth Dates'!$B:$B,"",0),IF(_xlpm.d=0,"",_xlpm.d))</f>
        <v/>
      </c>
      <c r="S2493" s="294">
        <f>IF(OR(R2493="",A2493="",NOT(ISNUMBER(R2493)),R2493&gt;A2493),"",DATEDIF(R2493,A2493,"Y")&amp;" years, "&amp;DATEDIF(R2493,A2493,"YM")&amp;" months, "&amp;DATEDIF(R2493,A2493,"MD")&amp;" days")</f>
        <v/>
      </c>
      <c r="T2493" s="294" t="n"/>
      <c r="U2493" s="294" t="n"/>
      <c r="V2493" s="700">
        <f>_xlfn.LET(_xlpm.d,_xlfn.XLOOKUP(T2493,'[1]Birth Dates'!$A:$A,'[1]Birth Dates'!$B:$B,"",0),IF(_xlpm.d=0,"",_xlpm.d))</f>
        <v/>
      </c>
      <c r="W2493" s="294">
        <f>IF(OR(V2493="",A2493="",NOT(ISNUMBER(V2493)),V2493&gt;A2493),"",DATEDIF(V2493,A2493,"Y")&amp;" years, "&amp;DATEDIF(V2493,A2493,"YM")&amp;" months, "&amp;DATEDIF(V2493,A2493,"MD")&amp;" days")</f>
        <v/>
      </c>
      <c r="X2493" s="294" t="n"/>
      <c r="Y2493" s="294" t="n"/>
      <c r="Z2493" s="294" t="n"/>
      <c r="AA2493" s="294" t="n"/>
      <c r="AB2493" s="294" t="n">
        <v>18</v>
      </c>
      <c r="AC2493" s="294" t="n"/>
      <c r="AD2493" s="294" t="n"/>
      <c r="AE2493" s="587" t="inlineStr"/>
      <c r="AF2493" s="418">
        <f>IF(OR(AE2493="",AE2493="",AE2493=0),"",6.213/(AE2493*24))</f>
        <v/>
      </c>
      <c r="AG2493" s="298" t="n"/>
      <c r="AH2493" s="587" t="inlineStr"/>
      <c r="AI2493" s="418">
        <f>IF(OR(AH2493="",AH2493="",AH2493=0),"",6.213/(AH2493*24))</f>
        <v/>
      </c>
      <c r="AJ2493" s="175">
        <f>IF(AND(ISNUMBER(AB2493),ISNUMBER(AG2493)),AB2493-AG2493,"")</f>
        <v/>
      </c>
      <c r="AK2493" s="294" t="n"/>
      <c r="AL2493" s="294" t="n">
        <v>161</v>
      </c>
      <c r="AM2493" s="724" t="inlineStr">
        <is>
          <t>+17.7s</t>
        </is>
      </c>
      <c r="AN2493" s="671">
        <f>IF(OR(AL2493="",AM2493="",AM2493=0),"",AL2493*6.213/(AM2493*24))</f>
        <v/>
      </c>
      <c r="AO2493" s="477">
        <f>IF(AND(AL2493=AL2492,AM2493&lt;&gt;"",AM2492&lt;&gt;""),AM2493-AM2492,"")</f>
        <v/>
      </c>
      <c r="AP2493" s="294" t="n"/>
      <c r="AQ2493" s="587" t="inlineStr"/>
      <c r="AR2493" s="439">
        <f>IF(OR(AQ2493="",AQ2493="",AQ2493=0),"",6.213/(AQ2493*24))</f>
        <v/>
      </c>
      <c r="AS2493" s="436">
        <f>IF(OR(NOT(ISNUMBER(C2493)),NOT(ISNUMBER(AB2493))),"",IF(AG2493&lt;&gt;"",AG2493,AB2493)-C2493)</f>
        <v/>
      </c>
      <c r="AT2493" s="299" t="n"/>
      <c r="AU2493" s="300">
        <f>IF($B2493="","",TEXT($A2493,"yyyymmdd")&amp;"_P"&amp;$C2493&amp;"_C"&amp;$F2493&amp;"_"&amp;TRIM(RIGHT(SUBSTITUTE(TRIM(SUBSTITUTE($L2493,CHAR(160)," "))," ",REPT(" ",60)),60))&amp;IF($P2493="","","-"&amp;TRIM(RIGHT(SUBSTITUTE(TRIM(SUBSTITUTE($P2493,CHAR(160)," "))," ",REPT(" ",60)),60)))&amp;IF($T2493="","","-"&amp;TRIM(RIGHT(SUBSTITUTE(TRIM(SUBSTITUTE($T2493,CHAR(160)," "))," ",REPT(" ",60)),60)))&amp;".jpg")</f>
        <v/>
      </c>
    </row>
    <row r="2494" ht="42" customHeight="1">
      <c r="A2494" s="292" t="n">
        <v>40461</v>
      </c>
      <c r="B2494" s="294" t="inlineStr">
        <is>
          <t>Supercheap Auto 1000, 10 October, 2010</t>
        </is>
      </c>
      <c r="C2494" s="294" t="n">
        <v>14</v>
      </c>
      <c r="D2494" s="294" t="n"/>
      <c r="E2494" s="294" t="n"/>
      <c r="F2494" s="294" t="n">
        <v>55</v>
      </c>
      <c r="G2494" s="294" t="inlineStr">
        <is>
          <t>Rod Nash Racing</t>
        </is>
      </c>
      <c r="H2494" s="294" t="n"/>
      <c r="I2494" s="294" t="inlineStr">
        <is>
          <t>The Bottle-O</t>
        </is>
      </c>
      <c r="J2494" s="294" t="inlineStr">
        <is>
          <t>Ford Falcon FG</t>
        </is>
      </c>
      <c r="K2494" s="294" t="n"/>
      <c r="L2494" s="294" t="inlineStr">
        <is>
          <t>Paul Dumbrell</t>
        </is>
      </c>
      <c r="M2494" s="294" t="inlineStr">
        <is>
          <t>AUS</t>
        </is>
      </c>
      <c r="N2494" s="700">
        <f>_xlfn.LET(_xlpm.d,_xlfn.XLOOKUP(L2494,'[1]Birth Dates'!$A:$A,'[1]Birth Dates'!$B:$B,"",0),IF(_xlpm.d=0,"",_xlpm.d))</f>
        <v/>
      </c>
      <c r="O2494" s="294">
        <f>IF(OR(N2494="",A2494="",NOT(ISNUMBER(N2494)),N2494&gt;A2494),"",DATEDIF(N2494,A2494,"Y")&amp;" years, "&amp;DATEDIF(N2494,A2494,"YM")&amp;" months, "&amp;DATEDIF(N2494,A2494,"MD")&amp;" days")</f>
        <v/>
      </c>
      <c r="P2494" s="294" t="inlineStr">
        <is>
          <t>Dean Canto</t>
        </is>
      </c>
      <c r="Q2494" s="294" t="inlineStr">
        <is>
          <t>AUS</t>
        </is>
      </c>
      <c r="R2494" s="700">
        <f>_xlfn.LET(_xlpm.d,_xlfn.XLOOKUP(P2494,'[1]Birth Dates'!$A:$A,'[1]Birth Dates'!$B:$B,"",0),IF(_xlpm.d=0,"",_xlpm.d))</f>
        <v/>
      </c>
      <c r="S2494" s="294">
        <f>IF(OR(R2494="",A2494="",NOT(ISNUMBER(R2494)),R2494&gt;A2494),"",DATEDIF(R2494,A2494,"Y")&amp;" years, "&amp;DATEDIF(R2494,A2494,"YM")&amp;" months, "&amp;DATEDIF(R2494,A2494,"MD")&amp;" days")</f>
        <v/>
      </c>
      <c r="T2494" s="294" t="n"/>
      <c r="U2494" s="294" t="n"/>
      <c r="V2494" s="700">
        <f>_xlfn.LET(_xlpm.d,_xlfn.XLOOKUP(T2494,'[1]Birth Dates'!$A:$A,'[1]Birth Dates'!$B:$B,"",0),IF(_xlpm.d=0,"",_xlpm.d))</f>
        <v/>
      </c>
      <c r="W2494" s="294">
        <f>IF(OR(V2494="",A2494="",NOT(ISNUMBER(V2494)),V2494&gt;A2494),"",DATEDIF(V2494,A2494,"Y")&amp;" years, "&amp;DATEDIF(V2494,A2494,"YM")&amp;" months, "&amp;DATEDIF(V2494,A2494,"MD")&amp;" days")</f>
        <v/>
      </c>
      <c r="X2494" s="294" t="n"/>
      <c r="Y2494" s="294" t="n"/>
      <c r="Z2494" s="294" t="n"/>
      <c r="AA2494" s="294" t="n"/>
      <c r="AB2494" s="294" t="n">
        <v>10</v>
      </c>
      <c r="AC2494" s="294" t="n"/>
      <c r="AD2494" s="294" t="n"/>
      <c r="AE2494" s="587" t="inlineStr"/>
      <c r="AF2494" s="418">
        <f>IF(OR(AE2494="",AE2494="",AE2494=0),"",6.213/(AE2494*24))</f>
        <v/>
      </c>
      <c r="AG2494" s="298" t="n"/>
      <c r="AH2494" s="587" t="inlineStr"/>
      <c r="AI2494" s="418">
        <f>IF(OR(AH2494="",AH2494="",AH2494=0),"",6.213/(AH2494*24))</f>
        <v/>
      </c>
      <c r="AJ2494" s="175">
        <f>IF(AND(ISNUMBER(AB2494),ISNUMBER(AG2494)),AB2494-AG2494,"")</f>
        <v/>
      </c>
      <c r="AK2494" s="294" t="n"/>
      <c r="AL2494" s="294" t="n">
        <v>161</v>
      </c>
      <c r="AM2494" s="724" t="inlineStr">
        <is>
          <t>+19.1s</t>
        </is>
      </c>
      <c r="AN2494" s="671">
        <f>IF(OR(AL2494="",AM2494="",AM2494=0),"",AL2494*6.213/(AM2494*24))</f>
        <v/>
      </c>
      <c r="AO2494" s="477">
        <f>IF(AND(AL2494=AL2493,AM2494&lt;&gt;"",AM2493&lt;&gt;""),AM2494-AM2493,"")</f>
        <v/>
      </c>
      <c r="AP2494" s="294" t="n"/>
      <c r="AQ2494" s="587" t="inlineStr"/>
      <c r="AR2494" s="439">
        <f>IF(OR(AQ2494="",AQ2494="",AQ2494=0),"",6.213/(AQ2494*24))</f>
        <v/>
      </c>
      <c r="AS2494" s="436">
        <f>IF(OR(NOT(ISNUMBER(C2494)),NOT(ISNUMBER(AB2494))),"",IF(AG2494&lt;&gt;"",AG2494,AB2494)-C2494)</f>
        <v/>
      </c>
      <c r="AT2494" s="299" t="n"/>
      <c r="AU2494" s="300">
        <f>IF($B2494="","",TEXT($A2494,"yyyymmdd")&amp;"_P"&amp;$C2494&amp;"_C"&amp;$F2494&amp;"_"&amp;TRIM(RIGHT(SUBSTITUTE(TRIM(SUBSTITUTE($L2494,CHAR(160)," "))," ",REPT(" ",60)),60))&amp;IF($P2494="","","-"&amp;TRIM(RIGHT(SUBSTITUTE(TRIM(SUBSTITUTE($P2494,CHAR(160)," "))," ",REPT(" ",60)),60)))&amp;IF($T2494="","","-"&amp;TRIM(RIGHT(SUBSTITUTE(TRIM(SUBSTITUTE($T2494,CHAR(160)," "))," ",REPT(" ",60)),60)))&amp;".jpg")</f>
        <v/>
      </c>
    </row>
    <row r="2495" ht="42" customHeight="1">
      <c r="A2495" s="292" t="n">
        <v>40461</v>
      </c>
      <c r="B2495" s="294" t="inlineStr">
        <is>
          <t>Supercheap Auto 1000, 10 October, 2010</t>
        </is>
      </c>
      <c r="C2495" s="294" t="n">
        <v>15</v>
      </c>
      <c r="D2495" s="294" t="n"/>
      <c r="E2495" s="294" t="n"/>
      <c r="F2495" s="294" t="n">
        <v>21</v>
      </c>
      <c r="G2495" s="294" t="inlineStr">
        <is>
          <t>Britek Motorsport</t>
        </is>
      </c>
      <c r="H2495" s="294" t="n"/>
      <c r="I2495" s="294" t="inlineStr">
        <is>
          <t>Fair Dinkum Sheds</t>
        </is>
      </c>
      <c r="J2495" s="294" t="inlineStr">
        <is>
          <t>Holden Commodore VE</t>
        </is>
      </c>
      <c r="K2495" s="294" t="n"/>
      <c r="L2495" s="294" t="inlineStr">
        <is>
          <t>Karl Reindler</t>
        </is>
      </c>
      <c r="M2495" s="294" t="inlineStr">
        <is>
          <t>AUS</t>
        </is>
      </c>
      <c r="N2495" s="700">
        <f>_xlfn.LET(_xlpm.d,_xlfn.XLOOKUP(L2495,'[1]Birth Dates'!$A:$A,'[1]Birth Dates'!$B:$B,"",0),IF(_xlpm.d=0,"",_xlpm.d))</f>
        <v/>
      </c>
      <c r="O2495" s="294">
        <f>IF(OR(N2495="",A2495="",NOT(ISNUMBER(N2495)),N2495&gt;A2495),"",DATEDIF(N2495,A2495,"Y")&amp;" years, "&amp;DATEDIF(N2495,A2495,"YM")&amp;" months, "&amp;DATEDIF(N2495,A2495,"MD")&amp;" days")</f>
        <v/>
      </c>
      <c r="P2495" s="294" t="inlineStr">
        <is>
          <t>David Wall</t>
        </is>
      </c>
      <c r="Q2495" s="294" t="inlineStr">
        <is>
          <t>AUS</t>
        </is>
      </c>
      <c r="R2495" s="700">
        <f>_xlfn.LET(_xlpm.d,_xlfn.XLOOKUP(P2495,'[1]Birth Dates'!$A:$A,'[1]Birth Dates'!$B:$B,"",0),IF(_xlpm.d=0,"",_xlpm.d))</f>
        <v/>
      </c>
      <c r="S2495" s="294">
        <f>IF(OR(R2495="",A2495="",NOT(ISNUMBER(R2495)),R2495&gt;A2495),"",DATEDIF(R2495,A2495,"Y")&amp;" years, "&amp;DATEDIF(R2495,A2495,"YM")&amp;" months, "&amp;DATEDIF(R2495,A2495,"MD")&amp;" days")</f>
        <v/>
      </c>
      <c r="T2495" s="294" t="n"/>
      <c r="U2495" s="294" t="n"/>
      <c r="V2495" s="700">
        <f>_xlfn.LET(_xlpm.d,_xlfn.XLOOKUP(T2495,'[1]Birth Dates'!$A:$A,'[1]Birth Dates'!$B:$B,"",0),IF(_xlpm.d=0,"",_xlpm.d))</f>
        <v/>
      </c>
      <c r="W2495" s="294">
        <f>IF(OR(V2495="",A2495="",NOT(ISNUMBER(V2495)),V2495&gt;A2495),"",DATEDIF(V2495,A2495,"Y")&amp;" years, "&amp;DATEDIF(V2495,A2495,"YM")&amp;" months, "&amp;DATEDIF(V2495,A2495,"MD")&amp;" days")</f>
        <v/>
      </c>
      <c r="X2495" s="294" t="n"/>
      <c r="Y2495" s="294" t="n"/>
      <c r="Z2495" s="294" t="n"/>
      <c r="AA2495" s="294" t="n"/>
      <c r="AB2495" s="294" t="n">
        <v>22</v>
      </c>
      <c r="AC2495" s="294" t="n"/>
      <c r="AD2495" s="294" t="n"/>
      <c r="AE2495" s="587" t="inlineStr"/>
      <c r="AF2495" s="418">
        <f>IF(OR(AE2495="",AE2495="",AE2495=0),"",6.213/(AE2495*24))</f>
        <v/>
      </c>
      <c r="AG2495" s="298" t="n"/>
      <c r="AH2495" s="587" t="inlineStr"/>
      <c r="AI2495" s="418">
        <f>IF(OR(AH2495="",AH2495="",AH2495=0),"",6.213/(AH2495*24))</f>
        <v/>
      </c>
      <c r="AJ2495" s="175">
        <f>IF(AND(ISNUMBER(AB2495),ISNUMBER(AG2495)),AB2495-AG2495,"")</f>
        <v/>
      </c>
      <c r="AK2495" s="294" t="n"/>
      <c r="AL2495" s="294" t="n">
        <v>161</v>
      </c>
      <c r="AM2495" s="724" t="inlineStr">
        <is>
          <t>+19.5s</t>
        </is>
      </c>
      <c r="AN2495" s="671">
        <f>IF(OR(AL2495="",AM2495="",AM2495=0),"",AL2495*6.213/(AM2495*24))</f>
        <v/>
      </c>
      <c r="AO2495" s="477">
        <f>IF(AND(AL2495=AL2494,AM2495&lt;&gt;"",AM2494&lt;&gt;""),AM2495-AM2494,"")</f>
        <v/>
      </c>
      <c r="AP2495" s="294" t="n"/>
      <c r="AQ2495" s="587" t="inlineStr"/>
      <c r="AR2495" s="439">
        <f>IF(OR(AQ2495="",AQ2495="",AQ2495=0),"",6.213/(AQ2495*24))</f>
        <v/>
      </c>
      <c r="AS2495" s="436">
        <f>IF(OR(NOT(ISNUMBER(C2495)),NOT(ISNUMBER(AB2495))),"",IF(AG2495&lt;&gt;"",AG2495,AB2495)-C2495)</f>
        <v/>
      </c>
      <c r="AT2495" s="299" t="n"/>
      <c r="AU2495" s="300">
        <f>IF($B2495="","",TEXT($A2495,"yyyymmdd")&amp;"_P"&amp;$C2495&amp;"_C"&amp;$F2495&amp;"_"&amp;TRIM(RIGHT(SUBSTITUTE(TRIM(SUBSTITUTE($L2495,CHAR(160)," "))," ",REPT(" ",60)),60))&amp;IF($P2495="","","-"&amp;TRIM(RIGHT(SUBSTITUTE(TRIM(SUBSTITUTE($P2495,CHAR(160)," "))," ",REPT(" ",60)),60)))&amp;IF($T2495="","","-"&amp;TRIM(RIGHT(SUBSTITUTE(TRIM(SUBSTITUTE($T2495,CHAR(160)," "))," ",REPT(" ",60)),60)))&amp;".jpg")</f>
        <v/>
      </c>
    </row>
    <row r="2496" ht="42" customHeight="1">
      <c r="A2496" s="292" t="n">
        <v>40461</v>
      </c>
      <c r="B2496" s="294" t="inlineStr">
        <is>
          <t>Supercheap Auto 1000, 10 October, 2010</t>
        </is>
      </c>
      <c r="C2496" s="294" t="n">
        <v>16</v>
      </c>
      <c r="D2496" s="294" t="n"/>
      <c r="E2496" s="294" t="n"/>
      <c r="F2496" s="294" t="n">
        <v>15</v>
      </c>
      <c r="G2496" s="294" t="inlineStr">
        <is>
          <t>Kelly Racing</t>
        </is>
      </c>
      <c r="H2496" s="294" t="n"/>
      <c r="I2496" s="294" t="inlineStr">
        <is>
          <t>Jack Daniel's</t>
        </is>
      </c>
      <c r="J2496" s="294" t="inlineStr">
        <is>
          <t>Holden Commodore VE</t>
        </is>
      </c>
      <c r="K2496" s="294" t="n"/>
      <c r="L2496" s="294" t="inlineStr">
        <is>
          <t>Rick Kelly</t>
        </is>
      </c>
      <c r="M2496" s="294" t="inlineStr">
        <is>
          <t>AUS</t>
        </is>
      </c>
      <c r="N2496" s="700">
        <f>_xlfn.LET(_xlpm.d,_xlfn.XLOOKUP(L2496,'[1]Birth Dates'!$A:$A,'[1]Birth Dates'!$B:$B,"",0),IF(_xlpm.d=0,"",_xlpm.d))</f>
        <v/>
      </c>
      <c r="O2496" s="294">
        <f>IF(OR(N2496="",A2496="",NOT(ISNUMBER(N2496)),N2496&gt;A2496),"",DATEDIF(N2496,A2496,"Y")&amp;" years, "&amp;DATEDIF(N2496,A2496,"YM")&amp;" months, "&amp;DATEDIF(N2496,A2496,"MD")&amp;" days")</f>
        <v/>
      </c>
      <c r="P2496" s="294" t="inlineStr">
        <is>
          <t>Owen Kelly</t>
        </is>
      </c>
      <c r="Q2496" s="294" t="inlineStr">
        <is>
          <t>AUS</t>
        </is>
      </c>
      <c r="R2496" s="700">
        <f>_xlfn.LET(_xlpm.d,_xlfn.XLOOKUP(P2496,'[1]Birth Dates'!$A:$A,'[1]Birth Dates'!$B:$B,"",0),IF(_xlpm.d=0,"",_xlpm.d))</f>
        <v/>
      </c>
      <c r="S2496" s="294">
        <f>IF(OR(R2496="",A2496="",NOT(ISNUMBER(R2496)),R2496&gt;A2496),"",DATEDIF(R2496,A2496,"Y")&amp;" years, "&amp;DATEDIF(R2496,A2496,"YM")&amp;" months, "&amp;DATEDIF(R2496,A2496,"MD")&amp;" days")</f>
        <v/>
      </c>
      <c r="T2496" s="294" t="n"/>
      <c r="U2496" s="294" t="n"/>
      <c r="V2496" s="700">
        <f>_xlfn.LET(_xlpm.d,_xlfn.XLOOKUP(T2496,'[1]Birth Dates'!$A:$A,'[1]Birth Dates'!$B:$B,"",0),IF(_xlpm.d=0,"",_xlpm.d))</f>
        <v/>
      </c>
      <c r="W2496" s="294">
        <f>IF(OR(V2496="",A2496="",NOT(ISNUMBER(V2496)),V2496&gt;A2496),"",DATEDIF(V2496,A2496,"Y")&amp;" years, "&amp;DATEDIF(V2496,A2496,"YM")&amp;" months, "&amp;DATEDIF(V2496,A2496,"MD")&amp;" days")</f>
        <v/>
      </c>
      <c r="X2496" s="294" t="n"/>
      <c r="Y2496" s="294" t="n"/>
      <c r="Z2496" s="294" t="n"/>
      <c r="AA2496" s="294" t="n"/>
      <c r="AB2496" s="294" t="n">
        <v>12</v>
      </c>
      <c r="AC2496" s="294" t="n"/>
      <c r="AD2496" s="294" t="n"/>
      <c r="AE2496" s="587" t="inlineStr"/>
      <c r="AF2496" s="418">
        <f>IF(OR(AE2496="",AE2496="",AE2496=0),"",6.213/(AE2496*24))</f>
        <v/>
      </c>
      <c r="AG2496" s="298" t="n"/>
      <c r="AH2496" s="587" t="inlineStr"/>
      <c r="AI2496" s="418">
        <f>IF(OR(AH2496="",AH2496="",AH2496=0),"",6.213/(AH2496*24))</f>
        <v/>
      </c>
      <c r="AJ2496" s="175">
        <f>IF(AND(ISNUMBER(AB2496),ISNUMBER(AG2496)),AB2496-AG2496,"")</f>
        <v/>
      </c>
      <c r="AK2496" s="294" t="n"/>
      <c r="AL2496" s="294" t="n">
        <v>161</v>
      </c>
      <c r="AM2496" s="724" t="inlineStr">
        <is>
          <t>+26.5s</t>
        </is>
      </c>
      <c r="AN2496" s="671">
        <f>IF(OR(AL2496="",AM2496="",AM2496=0),"",AL2496*6.213/(AM2496*24))</f>
        <v/>
      </c>
      <c r="AO2496" s="477">
        <f>IF(AND(AL2496=AL2495,AM2496&lt;&gt;"",AM2495&lt;&gt;""),AM2496-AM2495,"")</f>
        <v/>
      </c>
      <c r="AP2496" s="294" t="n"/>
      <c r="AQ2496" s="587" t="inlineStr"/>
      <c r="AR2496" s="439">
        <f>IF(OR(AQ2496="",AQ2496="",AQ2496=0),"",6.213/(AQ2496*24))</f>
        <v/>
      </c>
      <c r="AS2496" s="436">
        <f>IF(OR(NOT(ISNUMBER(C2496)),NOT(ISNUMBER(AB2496))),"",IF(AG2496&lt;&gt;"",AG2496,AB2496)-C2496)</f>
        <v/>
      </c>
      <c r="AT2496" s="299" t="n"/>
      <c r="AU2496" s="300">
        <f>IF($B2496="","",TEXT($A2496,"yyyymmdd")&amp;"_P"&amp;$C2496&amp;"_C"&amp;$F2496&amp;"_"&amp;TRIM(RIGHT(SUBSTITUTE(TRIM(SUBSTITUTE($L2496,CHAR(160)," "))," ",REPT(" ",60)),60))&amp;IF($P2496="","","-"&amp;TRIM(RIGHT(SUBSTITUTE(TRIM(SUBSTITUTE($P2496,CHAR(160)," "))," ",REPT(" ",60)),60)))&amp;IF($T2496="","","-"&amp;TRIM(RIGHT(SUBSTITUTE(TRIM(SUBSTITUTE($T2496,CHAR(160)," "))," ",REPT(" ",60)),60)))&amp;".jpg")</f>
        <v/>
      </c>
    </row>
    <row r="2497" ht="42" customHeight="1">
      <c r="A2497" s="292" t="n">
        <v>40461</v>
      </c>
      <c r="B2497" s="294" t="inlineStr">
        <is>
          <t>Supercheap Auto 1000, 10 October, 2010</t>
        </is>
      </c>
      <c r="C2497" s="294" t="n">
        <v>17</v>
      </c>
      <c r="D2497" s="294" t="n"/>
      <c r="E2497" s="294" t="n"/>
      <c r="F2497" s="294" t="n">
        <v>30</v>
      </c>
      <c r="G2497" s="294" t="inlineStr">
        <is>
          <t>Lucas Dumbrell Motorsport</t>
        </is>
      </c>
      <c r="H2497" s="294" t="n"/>
      <c r="I2497" s="294" t="inlineStr">
        <is>
          <t>Gulf Western Oil</t>
        </is>
      </c>
      <c r="J2497" s="294" t="inlineStr">
        <is>
          <t>Holden Commodore VE</t>
        </is>
      </c>
      <c r="K2497" s="294" t="n"/>
      <c r="L2497" s="294" t="inlineStr">
        <is>
          <t>Nathan Pretty</t>
        </is>
      </c>
      <c r="M2497" s="294" t="inlineStr">
        <is>
          <t>AUS</t>
        </is>
      </c>
      <c r="N2497" s="700">
        <f>_xlfn.LET(_xlpm.d,_xlfn.XLOOKUP(L2497,'[1]Birth Dates'!$A:$A,'[1]Birth Dates'!$B:$B,"",0),IF(_xlpm.d=0,"",_xlpm.d))</f>
        <v/>
      </c>
      <c r="O2497" s="294">
        <f>IF(OR(N2497="",A2497="",NOT(ISNUMBER(N2497)),N2497&gt;A2497),"",DATEDIF(N2497,A2497,"Y")&amp;" years, "&amp;DATEDIF(N2497,A2497,"YM")&amp;" months, "&amp;DATEDIF(N2497,A2497,"MD")&amp;" days")</f>
        <v/>
      </c>
      <c r="P2497" s="294" t="inlineStr">
        <is>
          <t>Mark Noske</t>
        </is>
      </c>
      <c r="Q2497" s="294" t="inlineStr">
        <is>
          <t>AUS</t>
        </is>
      </c>
      <c r="R2497" s="700">
        <f>_xlfn.LET(_xlpm.d,_xlfn.XLOOKUP(P2497,'[1]Birth Dates'!$A:$A,'[1]Birth Dates'!$B:$B,"",0),IF(_xlpm.d=0,"",_xlpm.d))</f>
        <v/>
      </c>
      <c r="S2497" s="294">
        <f>IF(OR(R2497="",A2497="",NOT(ISNUMBER(R2497)),R2497&gt;A2497),"",DATEDIF(R2497,A2497,"Y")&amp;" years, "&amp;DATEDIF(R2497,A2497,"YM")&amp;" months, "&amp;DATEDIF(R2497,A2497,"MD")&amp;" days")</f>
        <v/>
      </c>
      <c r="T2497" s="294" t="n"/>
      <c r="U2497" s="294" t="n"/>
      <c r="V2497" s="700">
        <f>_xlfn.LET(_xlpm.d,_xlfn.XLOOKUP(T2497,'[1]Birth Dates'!$A:$A,'[1]Birth Dates'!$B:$B,"",0),IF(_xlpm.d=0,"",_xlpm.d))</f>
        <v/>
      </c>
      <c r="W2497" s="294">
        <f>IF(OR(V2497="",A2497="",NOT(ISNUMBER(V2497)),V2497&gt;A2497),"",DATEDIF(V2497,A2497,"Y")&amp;" years, "&amp;DATEDIF(V2497,A2497,"YM")&amp;" months, "&amp;DATEDIF(V2497,A2497,"MD")&amp;" days")</f>
        <v/>
      </c>
      <c r="X2497" s="294" t="n"/>
      <c r="Y2497" s="294" t="n"/>
      <c r="Z2497" s="294" t="n"/>
      <c r="AA2497" s="294" t="n"/>
      <c r="AB2497" s="294" t="n">
        <v>26</v>
      </c>
      <c r="AC2497" s="294" t="n"/>
      <c r="AD2497" s="294" t="n"/>
      <c r="AE2497" s="587" t="inlineStr"/>
      <c r="AF2497" s="418">
        <f>IF(OR(AE2497="",AE2497="",AE2497=0),"",6.213/(AE2497*24))</f>
        <v/>
      </c>
      <c r="AG2497" s="298" t="n"/>
      <c r="AH2497" s="587" t="inlineStr"/>
      <c r="AI2497" s="418">
        <f>IF(OR(AH2497="",AH2497="",AH2497=0),"",6.213/(AH2497*24))</f>
        <v/>
      </c>
      <c r="AJ2497" s="175">
        <f>IF(AND(ISNUMBER(AB2497),ISNUMBER(AG2497)),AB2497-AG2497,"")</f>
        <v/>
      </c>
      <c r="AK2497" s="294" t="n"/>
      <c r="AL2497" s="294" t="n">
        <v>161</v>
      </c>
      <c r="AM2497" s="724" t="inlineStr">
        <is>
          <t>+29.2s</t>
        </is>
      </c>
      <c r="AN2497" s="671">
        <f>IF(OR(AL2497="",AM2497="",AM2497=0),"",AL2497*6.213/(AM2497*24))</f>
        <v/>
      </c>
      <c r="AO2497" s="477">
        <f>IF(AND(AL2497=AL2496,AM2497&lt;&gt;"",AM2496&lt;&gt;""),AM2497-AM2496,"")</f>
        <v/>
      </c>
      <c r="AP2497" s="294" t="n"/>
      <c r="AQ2497" s="587" t="inlineStr"/>
      <c r="AR2497" s="439">
        <f>IF(OR(AQ2497="",AQ2497="",AQ2497=0),"",6.213/(AQ2497*24))</f>
        <v/>
      </c>
      <c r="AS2497" s="436">
        <f>IF(OR(NOT(ISNUMBER(C2497)),NOT(ISNUMBER(AB2497))),"",IF(AG2497&lt;&gt;"",AG2497,AB2497)-C2497)</f>
        <v/>
      </c>
      <c r="AT2497" s="299" t="n"/>
      <c r="AU2497" s="300">
        <f>IF($B2497="","",TEXT($A2497,"yyyymmdd")&amp;"_P"&amp;$C2497&amp;"_C"&amp;$F2497&amp;"_"&amp;TRIM(RIGHT(SUBSTITUTE(TRIM(SUBSTITUTE($L2497,CHAR(160)," "))," ",REPT(" ",60)),60))&amp;IF($P2497="","","-"&amp;TRIM(RIGHT(SUBSTITUTE(TRIM(SUBSTITUTE($P2497,CHAR(160)," "))," ",REPT(" ",60)),60)))&amp;IF($T2497="","","-"&amp;TRIM(RIGHT(SUBSTITUTE(TRIM(SUBSTITUTE($T2497,CHAR(160)," "))," ",REPT(" ",60)),60)))&amp;".jpg")</f>
        <v/>
      </c>
    </row>
    <row r="2498" ht="42" customHeight="1">
      <c r="A2498" s="292" t="n">
        <v>40461</v>
      </c>
      <c r="B2498" s="294" t="inlineStr">
        <is>
          <t>Supercheap Auto 1000, 10 October, 2010</t>
        </is>
      </c>
      <c r="C2498" s="294" t="n">
        <v>18</v>
      </c>
      <c r="D2498" s="294" t="n"/>
      <c r="E2498" s="294" t="n"/>
      <c r="F2498" s="294" t="n">
        <v>47</v>
      </c>
      <c r="G2498" s="294" t="inlineStr">
        <is>
          <t>James Rosenberg Racing</t>
        </is>
      </c>
      <c r="H2498" s="294" t="n"/>
      <c r="I2498" s="294" t="inlineStr">
        <is>
          <t>Wilson Security</t>
        </is>
      </c>
      <c r="J2498" s="294" t="inlineStr">
        <is>
          <t>Ford Falcon FG</t>
        </is>
      </c>
      <c r="K2498" s="294" t="n"/>
      <c r="L2498" s="294" t="inlineStr">
        <is>
          <t>Tim Slade</t>
        </is>
      </c>
      <c r="M2498" s="294" t="inlineStr">
        <is>
          <t>AUS</t>
        </is>
      </c>
      <c r="N2498" s="700">
        <f>_xlfn.LET(_xlpm.d,_xlfn.XLOOKUP(L2498,'[1]Birth Dates'!$A:$A,'[1]Birth Dates'!$B:$B,"",0),IF(_xlpm.d=0,"",_xlpm.d))</f>
        <v/>
      </c>
      <c r="O2498" s="294">
        <f>IF(OR(N2498="",A2498="",NOT(ISNUMBER(N2498)),N2498&gt;A2498),"",DATEDIF(N2498,A2498,"Y")&amp;" years, "&amp;DATEDIF(N2498,A2498,"YM")&amp;" months, "&amp;DATEDIF(N2498,A2498,"MD")&amp;" days")</f>
        <v/>
      </c>
      <c r="P2498" s="294" t="inlineStr">
        <is>
          <t>Jack Perkins</t>
        </is>
      </c>
      <c r="Q2498" s="294" t="inlineStr">
        <is>
          <t>AUS</t>
        </is>
      </c>
      <c r="R2498" s="700">
        <f>_xlfn.LET(_xlpm.d,_xlfn.XLOOKUP(P2498,'[1]Birth Dates'!$A:$A,'[1]Birth Dates'!$B:$B,"",0),IF(_xlpm.d=0,"",_xlpm.d))</f>
        <v/>
      </c>
      <c r="S2498" s="294">
        <f>IF(OR(R2498="",A2498="",NOT(ISNUMBER(R2498)),R2498&gt;A2498),"",DATEDIF(R2498,A2498,"Y")&amp;" years, "&amp;DATEDIF(R2498,A2498,"YM")&amp;" months, "&amp;DATEDIF(R2498,A2498,"MD")&amp;" days")</f>
        <v/>
      </c>
      <c r="T2498" s="294" t="n"/>
      <c r="U2498" s="294" t="n"/>
      <c r="V2498" s="700">
        <f>_xlfn.LET(_xlpm.d,_xlfn.XLOOKUP(T2498,'[1]Birth Dates'!$A:$A,'[1]Birth Dates'!$B:$B,"",0),IF(_xlpm.d=0,"",_xlpm.d))</f>
        <v/>
      </c>
      <c r="W2498" s="294">
        <f>IF(OR(V2498="",A2498="",NOT(ISNUMBER(V2498)),V2498&gt;A2498),"",DATEDIF(V2498,A2498,"Y")&amp;" years, "&amp;DATEDIF(V2498,A2498,"YM")&amp;" months, "&amp;DATEDIF(V2498,A2498,"MD")&amp;" days")</f>
        <v/>
      </c>
      <c r="X2498" s="294" t="n"/>
      <c r="Y2498" s="294" t="n"/>
      <c r="Z2498" s="294" t="n"/>
      <c r="AA2498" s="294" t="n"/>
      <c r="AB2498" s="294" t="n">
        <v>25</v>
      </c>
      <c r="AC2498" s="294" t="n"/>
      <c r="AD2498" s="294" t="n"/>
      <c r="AE2498" s="587" t="inlineStr"/>
      <c r="AF2498" s="418">
        <f>IF(OR(AE2498="",AE2498="",AE2498=0),"",6.213/(AE2498*24))</f>
        <v/>
      </c>
      <c r="AG2498" s="298" t="n"/>
      <c r="AH2498" s="587" t="inlineStr"/>
      <c r="AI2498" s="418">
        <f>IF(OR(AH2498="",AH2498="",AH2498=0),"",6.213/(AH2498*24))</f>
        <v/>
      </c>
      <c r="AJ2498" s="175">
        <f>IF(AND(ISNUMBER(AB2498),ISNUMBER(AG2498)),AB2498-AG2498,"")</f>
        <v/>
      </c>
      <c r="AK2498" s="294" t="n"/>
      <c r="AL2498" s="294" t="n">
        <v>161</v>
      </c>
      <c r="AM2498" s="724" t="inlineStr">
        <is>
          <t>+29.5s</t>
        </is>
      </c>
      <c r="AN2498" s="671">
        <f>IF(OR(AL2498="",AM2498="",AM2498=0),"",AL2498*6.213/(AM2498*24))</f>
        <v/>
      </c>
      <c r="AO2498" s="477">
        <f>IF(AND(AL2498=AL2497,AM2498&lt;&gt;"",AM2497&lt;&gt;""),AM2498-AM2497,"")</f>
        <v/>
      </c>
      <c r="AP2498" s="294" t="n"/>
      <c r="AQ2498" s="587" t="inlineStr"/>
      <c r="AR2498" s="439">
        <f>IF(OR(AQ2498="",AQ2498="",AQ2498=0),"",6.213/(AQ2498*24))</f>
        <v/>
      </c>
      <c r="AS2498" s="436">
        <f>IF(OR(NOT(ISNUMBER(C2498)),NOT(ISNUMBER(AB2498))),"",IF(AG2498&lt;&gt;"",AG2498,AB2498)-C2498)</f>
        <v/>
      </c>
      <c r="AT2498" s="299" t="n"/>
      <c r="AU2498" s="300">
        <f>IF($B2498="","",TEXT($A2498,"yyyymmdd")&amp;"_P"&amp;$C2498&amp;"_C"&amp;$F2498&amp;"_"&amp;TRIM(RIGHT(SUBSTITUTE(TRIM(SUBSTITUTE($L2498,CHAR(160)," "))," ",REPT(" ",60)),60))&amp;IF($P2498="","","-"&amp;TRIM(RIGHT(SUBSTITUTE(TRIM(SUBSTITUTE($P2498,CHAR(160)," "))," ",REPT(" ",60)),60)))&amp;IF($T2498="","","-"&amp;TRIM(RIGHT(SUBSTITUTE(TRIM(SUBSTITUTE($T2498,CHAR(160)," "))," ",REPT(" ",60)),60)))&amp;".jpg")</f>
        <v/>
      </c>
    </row>
    <row r="2499" ht="42" customHeight="1">
      <c r="A2499" s="292" t="n">
        <v>40461</v>
      </c>
      <c r="B2499" s="294" t="inlineStr">
        <is>
          <t>Supercheap Auto 1000, 10 October, 2010</t>
        </is>
      </c>
      <c r="C2499" s="294" t="n">
        <v>19</v>
      </c>
      <c r="D2499" s="294" t="n"/>
      <c r="E2499" s="294" t="n"/>
      <c r="F2499" s="294" t="n">
        <v>19</v>
      </c>
      <c r="G2499" s="294" t="inlineStr">
        <is>
          <t>Tekno Autosports</t>
        </is>
      </c>
      <c r="H2499" s="294" t="n"/>
      <c r="I2499" s="294" t="inlineStr">
        <is>
          <t>Mother Energy</t>
        </is>
      </c>
      <c r="J2499" s="294" t="inlineStr">
        <is>
          <t>Ford Falcon FG</t>
        </is>
      </c>
      <c r="K2499" s="294" t="n"/>
      <c r="L2499" s="294" t="inlineStr">
        <is>
          <t>Jonathon Webb</t>
        </is>
      </c>
      <c r="M2499" s="294" t="inlineStr">
        <is>
          <t>AUS</t>
        </is>
      </c>
      <c r="N2499" s="700">
        <f>_xlfn.LET(_xlpm.d,_xlfn.XLOOKUP(L2499,'[1]Birth Dates'!$A:$A,'[1]Birth Dates'!$B:$B,"",0),IF(_xlpm.d=0,"",_xlpm.d))</f>
        <v/>
      </c>
      <c r="O2499" s="294">
        <f>IF(OR(N2499="",A2499="",NOT(ISNUMBER(N2499)),N2499&gt;A2499),"",DATEDIF(N2499,A2499,"Y")&amp;" years, "&amp;DATEDIF(N2499,A2499,"YM")&amp;" months, "&amp;DATEDIF(N2499,A2499,"MD")&amp;" days")</f>
        <v/>
      </c>
      <c r="P2499" s="294" t="inlineStr">
        <is>
          <t>David Russell</t>
        </is>
      </c>
      <c r="Q2499" s="294" t="inlineStr">
        <is>
          <t>AUS</t>
        </is>
      </c>
      <c r="R2499" s="700">
        <f>_xlfn.LET(_xlpm.d,_xlfn.XLOOKUP(P2499,'[1]Birth Dates'!$A:$A,'[1]Birth Dates'!$B:$B,"",0),IF(_xlpm.d=0,"",_xlpm.d))</f>
        <v/>
      </c>
      <c r="S2499" s="294">
        <f>IF(OR(R2499="",A2499="",NOT(ISNUMBER(R2499)),R2499&gt;A2499),"",DATEDIF(R2499,A2499,"Y")&amp;" years, "&amp;DATEDIF(R2499,A2499,"YM")&amp;" months, "&amp;DATEDIF(R2499,A2499,"MD")&amp;" days")</f>
        <v/>
      </c>
      <c r="T2499" s="294" t="n"/>
      <c r="U2499" s="294" t="n"/>
      <c r="V2499" s="700">
        <f>_xlfn.LET(_xlpm.d,_xlfn.XLOOKUP(T2499,'[1]Birth Dates'!$A:$A,'[1]Birth Dates'!$B:$B,"",0),IF(_xlpm.d=0,"",_xlpm.d))</f>
        <v/>
      </c>
      <c r="W2499" s="294">
        <f>IF(OR(V2499="",A2499="",NOT(ISNUMBER(V2499)),V2499&gt;A2499),"",DATEDIF(V2499,A2499,"Y")&amp;" years, "&amp;DATEDIF(V2499,A2499,"YM")&amp;" months, "&amp;DATEDIF(V2499,A2499,"MD")&amp;" days")</f>
        <v/>
      </c>
      <c r="X2499" s="294" t="n"/>
      <c r="Y2499" s="294" t="n"/>
      <c r="Z2499" s="294" t="n"/>
      <c r="AA2499" s="294" t="n"/>
      <c r="AB2499" s="294" t="n">
        <v>17</v>
      </c>
      <c r="AC2499" s="294" t="n"/>
      <c r="AD2499" s="294" t="n"/>
      <c r="AE2499" s="587" t="inlineStr"/>
      <c r="AF2499" s="418">
        <f>IF(OR(AE2499="",AE2499="",AE2499=0),"",6.213/(AE2499*24))</f>
        <v/>
      </c>
      <c r="AG2499" s="298" t="n"/>
      <c r="AH2499" s="587" t="inlineStr"/>
      <c r="AI2499" s="418">
        <f>IF(OR(AH2499="",AH2499="",AH2499=0),"",6.213/(AH2499*24))</f>
        <v/>
      </c>
      <c r="AJ2499" s="175">
        <f>IF(AND(ISNUMBER(AB2499),ISNUMBER(AG2499)),AB2499-AG2499,"")</f>
        <v/>
      </c>
      <c r="AK2499" s="294" t="n"/>
      <c r="AL2499" s="294" t="n">
        <v>161</v>
      </c>
      <c r="AM2499" s="724" t="inlineStr">
        <is>
          <t>+2m 17.5s</t>
        </is>
      </c>
      <c r="AN2499" s="671">
        <f>IF(OR(AL2499="",AM2499="",AM2499=0),"",AL2499*6.213/(AM2499*24))</f>
        <v/>
      </c>
      <c r="AO2499" s="477">
        <f>IF(AND(AL2499=AL2498,AM2499&lt;&gt;"",AM2498&lt;&gt;""),AM2499-AM2498,"")</f>
        <v/>
      </c>
      <c r="AP2499" s="294" t="n"/>
      <c r="AQ2499" s="587" t="inlineStr"/>
      <c r="AR2499" s="439">
        <f>IF(OR(AQ2499="",AQ2499="",AQ2499=0),"",6.213/(AQ2499*24))</f>
        <v/>
      </c>
      <c r="AS2499" s="436">
        <f>IF(OR(NOT(ISNUMBER(C2499)),NOT(ISNUMBER(AB2499))),"",IF(AG2499&lt;&gt;"",AG2499,AB2499)-C2499)</f>
        <v/>
      </c>
      <c r="AT2499" s="299" t="n"/>
      <c r="AU2499" s="300">
        <f>IF($B2499="","",TEXT($A2499,"yyyymmdd")&amp;"_P"&amp;$C2499&amp;"_C"&amp;$F2499&amp;"_"&amp;TRIM(RIGHT(SUBSTITUTE(TRIM(SUBSTITUTE($L2499,CHAR(160)," "))," ",REPT(" ",60)),60))&amp;IF($P2499="","","-"&amp;TRIM(RIGHT(SUBSTITUTE(TRIM(SUBSTITUTE($P2499,CHAR(160)," "))," ",REPT(" ",60)),60)))&amp;IF($T2499="","","-"&amp;TRIM(RIGHT(SUBSTITUTE(TRIM(SUBSTITUTE($T2499,CHAR(160)," "))," ",REPT(" ",60)),60)))&amp;".jpg")</f>
        <v/>
      </c>
    </row>
    <row r="2500" ht="42" customHeight="1">
      <c r="A2500" s="292" t="n">
        <v>40461</v>
      </c>
      <c r="B2500" s="294" t="inlineStr">
        <is>
          <t>Supercheap Auto 1000, 10 October, 2010</t>
        </is>
      </c>
      <c r="C2500" s="294" t="n">
        <v>20</v>
      </c>
      <c r="D2500" s="294" t="n"/>
      <c r="E2500" s="294" t="n"/>
      <c r="F2500" s="294" t="n">
        <v>7</v>
      </c>
      <c r="G2500" s="294" t="inlineStr">
        <is>
          <t>Kelly Racing</t>
        </is>
      </c>
      <c r="H2500" s="294" t="n"/>
      <c r="I2500" s="294" t="inlineStr">
        <is>
          <t>Jack Daniel's</t>
        </is>
      </c>
      <c r="J2500" s="294" t="inlineStr">
        <is>
          <t>Holden Commodore VE</t>
        </is>
      </c>
      <c r="K2500" s="294" t="n"/>
      <c r="L2500" s="294" t="inlineStr">
        <is>
          <t>Todd Kelly</t>
        </is>
      </c>
      <c r="M2500" s="294" t="inlineStr">
        <is>
          <t>AUS</t>
        </is>
      </c>
      <c r="N2500" s="700">
        <f>_xlfn.LET(_xlpm.d,_xlfn.XLOOKUP(L2500,'[1]Birth Dates'!$A:$A,'[1]Birth Dates'!$B:$B,"",0),IF(_xlpm.d=0,"",_xlpm.d))</f>
        <v/>
      </c>
      <c r="O2500" s="294">
        <f>IF(OR(N2500="",A2500="",NOT(ISNUMBER(N2500)),N2500&gt;A2500),"",DATEDIF(N2500,A2500,"Y")&amp;" years, "&amp;DATEDIF(N2500,A2500,"YM")&amp;" months, "&amp;DATEDIF(N2500,A2500,"MD")&amp;" days")</f>
        <v/>
      </c>
      <c r="P2500" s="294" t="inlineStr">
        <is>
          <t>Dale Wood</t>
        </is>
      </c>
      <c r="Q2500" s="294" t="inlineStr">
        <is>
          <t>AUS</t>
        </is>
      </c>
      <c r="R2500" s="700">
        <f>_xlfn.LET(_xlpm.d,_xlfn.XLOOKUP(P2500,'[1]Birth Dates'!$A:$A,'[1]Birth Dates'!$B:$B,"",0),IF(_xlpm.d=0,"",_xlpm.d))</f>
        <v/>
      </c>
      <c r="S2500" s="294">
        <f>IF(OR(R2500="",A2500="",NOT(ISNUMBER(R2500)),R2500&gt;A2500),"",DATEDIF(R2500,A2500,"Y")&amp;" years, "&amp;DATEDIF(R2500,A2500,"YM")&amp;" months, "&amp;DATEDIF(R2500,A2500,"MD")&amp;" days")</f>
        <v/>
      </c>
      <c r="T2500" s="294" t="n"/>
      <c r="U2500" s="294" t="n"/>
      <c r="V2500" s="700">
        <f>_xlfn.LET(_xlpm.d,_xlfn.XLOOKUP(T2500,'[1]Birth Dates'!$A:$A,'[1]Birth Dates'!$B:$B,"",0),IF(_xlpm.d=0,"",_xlpm.d))</f>
        <v/>
      </c>
      <c r="W2500" s="294">
        <f>IF(OR(V2500="",A2500="",NOT(ISNUMBER(V2500)),V2500&gt;A2500),"",DATEDIF(V2500,A2500,"Y")&amp;" years, "&amp;DATEDIF(V2500,A2500,"YM")&amp;" months, "&amp;DATEDIF(V2500,A2500,"MD")&amp;" days")</f>
        <v/>
      </c>
      <c r="X2500" s="294" t="n"/>
      <c r="Y2500" s="294" t="n"/>
      <c r="Z2500" s="294" t="n"/>
      <c r="AA2500" s="294" t="n"/>
      <c r="AB2500" s="294" t="n">
        <v>27</v>
      </c>
      <c r="AC2500" s="294" t="n"/>
      <c r="AD2500" s="294" t="n"/>
      <c r="AE2500" s="587" t="inlineStr"/>
      <c r="AF2500" s="418">
        <f>IF(OR(AE2500="",AE2500="",AE2500=0),"",6.213/(AE2500*24))</f>
        <v/>
      </c>
      <c r="AG2500" s="298" t="n"/>
      <c r="AH2500" s="587" t="inlineStr"/>
      <c r="AI2500" s="418">
        <f>IF(OR(AH2500="",AH2500="",AH2500=0),"",6.213/(AH2500*24))</f>
        <v/>
      </c>
      <c r="AJ2500" s="175">
        <f>IF(AND(ISNUMBER(AB2500),ISNUMBER(AG2500)),AB2500-AG2500,"")</f>
        <v/>
      </c>
      <c r="AK2500" s="294" t="n"/>
      <c r="AL2500" s="294" t="n">
        <v>160</v>
      </c>
      <c r="AM2500" s="724" t="inlineStr">
        <is>
          <t>+ 1 lap</t>
        </is>
      </c>
      <c r="AN2500" s="671">
        <f>IF(OR(AL2500="",AM2500="",AM2500=0),"",AL2500*6.213/(AM2500*24))</f>
        <v/>
      </c>
      <c r="AO2500" s="477">
        <f>IF(AND(AL2500=AL2499,AM2500&lt;&gt;"",AM2499&lt;&gt;""),AM2500-AM2499,"")</f>
        <v/>
      </c>
      <c r="AP2500" s="294" t="n"/>
      <c r="AQ2500" s="587" t="inlineStr"/>
      <c r="AR2500" s="439">
        <f>IF(OR(AQ2500="",AQ2500="",AQ2500=0),"",6.213/(AQ2500*24))</f>
        <v/>
      </c>
      <c r="AS2500" s="436">
        <f>IF(OR(NOT(ISNUMBER(C2500)),NOT(ISNUMBER(AB2500))),"",IF(AG2500&lt;&gt;"",AG2500,AB2500)-C2500)</f>
        <v/>
      </c>
      <c r="AT2500" s="299" t="n"/>
      <c r="AU2500" s="300">
        <f>IF($B2500="","",TEXT($A2500,"yyyymmdd")&amp;"_P"&amp;$C2500&amp;"_C"&amp;$F2500&amp;"_"&amp;TRIM(RIGHT(SUBSTITUTE(TRIM(SUBSTITUTE($L2500,CHAR(160)," "))," ",REPT(" ",60)),60))&amp;IF($P2500="","","-"&amp;TRIM(RIGHT(SUBSTITUTE(TRIM(SUBSTITUTE($P2500,CHAR(160)," "))," ",REPT(" ",60)),60)))&amp;IF($T2500="","","-"&amp;TRIM(RIGHT(SUBSTITUTE(TRIM(SUBSTITUTE($T2500,CHAR(160)," "))," ",REPT(" ",60)),60)))&amp;".jpg")</f>
        <v/>
      </c>
    </row>
    <row r="2501" ht="42" customHeight="1">
      <c r="A2501" s="292" t="n">
        <v>40461</v>
      </c>
      <c r="B2501" s="294" t="inlineStr">
        <is>
          <t>Supercheap Auto 1000, 10 October, 2010</t>
        </is>
      </c>
      <c r="C2501" s="294" t="n">
        <v>21</v>
      </c>
      <c r="D2501" s="294" t="n"/>
      <c r="E2501" s="294" t="n"/>
      <c r="F2501" s="294" t="n">
        <v>9</v>
      </c>
      <c r="G2501" s="294" t="inlineStr">
        <is>
          <t>Stone Brothers Racing</t>
        </is>
      </c>
      <c r="H2501" s="294" t="n"/>
      <c r="I2501" s="294" t="inlineStr">
        <is>
          <t>SP Tools</t>
        </is>
      </c>
      <c r="J2501" s="294" t="inlineStr">
        <is>
          <t>Ford Falcon FG</t>
        </is>
      </c>
      <c r="K2501" s="294" t="n"/>
      <c r="L2501" s="294" t="inlineStr">
        <is>
          <t>Shane van Gisbergen</t>
        </is>
      </c>
      <c r="M2501" s="294" t="inlineStr">
        <is>
          <t>NZL</t>
        </is>
      </c>
      <c r="N2501" s="700">
        <f>_xlfn.LET(_xlpm.d,_xlfn.XLOOKUP(L2501,'[1]Birth Dates'!$A:$A,'[1]Birth Dates'!$B:$B,"",0),IF(_xlpm.d=0,"",_xlpm.d))</f>
        <v/>
      </c>
      <c r="O2501" s="294">
        <f>IF(OR(N2501="",A2501="",NOT(ISNUMBER(N2501)),N2501&gt;A2501),"",DATEDIF(N2501,A2501,"Y")&amp;" years, "&amp;DATEDIF(N2501,A2501,"YM")&amp;" months, "&amp;DATEDIF(N2501,A2501,"MD")&amp;" days")</f>
        <v/>
      </c>
      <c r="P2501" s="294" t="inlineStr">
        <is>
          <t>John McIntyre</t>
        </is>
      </c>
      <c r="Q2501" s="294" t="inlineStr">
        <is>
          <t>NZL</t>
        </is>
      </c>
      <c r="R2501" s="700">
        <f>_xlfn.LET(_xlpm.d,_xlfn.XLOOKUP(P2501,'[1]Birth Dates'!$A:$A,'[1]Birth Dates'!$B:$B,"",0),IF(_xlpm.d=0,"",_xlpm.d))</f>
        <v/>
      </c>
      <c r="S2501" s="294">
        <f>IF(OR(R2501="",A2501="",NOT(ISNUMBER(R2501)),R2501&gt;A2501),"",DATEDIF(R2501,A2501,"Y")&amp;" years, "&amp;DATEDIF(R2501,A2501,"YM")&amp;" months, "&amp;DATEDIF(R2501,A2501,"MD")&amp;" days")</f>
        <v/>
      </c>
      <c r="T2501" s="294" t="n"/>
      <c r="U2501" s="294" t="n"/>
      <c r="V2501" s="700">
        <f>_xlfn.LET(_xlpm.d,_xlfn.XLOOKUP(T2501,'[1]Birth Dates'!$A:$A,'[1]Birth Dates'!$B:$B,"",0),IF(_xlpm.d=0,"",_xlpm.d))</f>
        <v/>
      </c>
      <c r="W2501" s="294">
        <f>IF(OR(V2501="",A2501="",NOT(ISNUMBER(V2501)),V2501&gt;A2501),"",DATEDIF(V2501,A2501,"Y")&amp;" years, "&amp;DATEDIF(V2501,A2501,"YM")&amp;" months, "&amp;DATEDIF(V2501,A2501,"MD")&amp;" days")</f>
        <v/>
      </c>
      <c r="X2501" s="294" t="n"/>
      <c r="Y2501" s="294" t="n"/>
      <c r="Z2501" s="294" t="n"/>
      <c r="AA2501" s="294" t="n"/>
      <c r="AB2501" s="294" t="n">
        <v>13</v>
      </c>
      <c r="AC2501" s="294" t="n"/>
      <c r="AD2501" s="294" t="n"/>
      <c r="AE2501" s="587" t="inlineStr"/>
      <c r="AF2501" s="418">
        <f>IF(OR(AE2501="",AE2501="",AE2501=0),"",6.213/(AE2501*24))</f>
        <v/>
      </c>
      <c r="AG2501" s="298" t="n"/>
      <c r="AH2501" s="587" t="inlineStr"/>
      <c r="AI2501" s="418">
        <f>IF(OR(AH2501="",AH2501="",AH2501=0),"",6.213/(AH2501*24))</f>
        <v/>
      </c>
      <c r="AJ2501" s="175">
        <f>IF(AND(ISNUMBER(AB2501),ISNUMBER(AG2501)),AB2501-AG2501,"")</f>
        <v/>
      </c>
      <c r="AK2501" s="294" t="n"/>
      <c r="AL2501" s="294" t="n">
        <v>158</v>
      </c>
      <c r="AM2501" s="724" t="inlineStr">
        <is>
          <t>+ 3 laps</t>
        </is>
      </c>
      <c r="AN2501" s="671">
        <f>IF(OR(AL2501="",AM2501="",AM2501=0),"",AL2501*6.213/(AM2501*24))</f>
        <v/>
      </c>
      <c r="AO2501" s="477">
        <f>IF(AND(AL2501=AL2500,AM2501&lt;&gt;"",AM2500&lt;&gt;""),AM2501-AM2500,"")</f>
        <v/>
      </c>
      <c r="AP2501" s="294" t="n"/>
      <c r="AQ2501" s="587" t="inlineStr"/>
      <c r="AR2501" s="439">
        <f>IF(OR(AQ2501="",AQ2501="",AQ2501=0),"",6.213/(AQ2501*24))</f>
        <v/>
      </c>
      <c r="AS2501" s="436">
        <f>IF(OR(NOT(ISNUMBER(C2501)),NOT(ISNUMBER(AB2501))),"",IF(AG2501&lt;&gt;"",AG2501,AB2501)-C2501)</f>
        <v/>
      </c>
      <c r="AT2501" s="299" t="n"/>
      <c r="AU2501" s="300">
        <f>IF($B2501="","",TEXT($A2501,"yyyymmdd")&amp;"_P"&amp;$C2501&amp;"_C"&amp;$F2501&amp;"_"&amp;TRIM(RIGHT(SUBSTITUTE(TRIM(SUBSTITUTE($L2501,CHAR(160)," "))," ",REPT(" ",60)),60))&amp;IF($P2501="","","-"&amp;TRIM(RIGHT(SUBSTITUTE(TRIM(SUBSTITUTE($P2501,CHAR(160)," "))," ",REPT(" ",60)),60)))&amp;IF($T2501="","","-"&amp;TRIM(RIGHT(SUBSTITUTE(TRIM(SUBSTITUTE($T2501,CHAR(160)," "))," ",REPT(" ",60)),60)))&amp;".jpg")</f>
        <v/>
      </c>
    </row>
    <row r="2502" ht="42" customHeight="1">
      <c r="A2502" s="292" t="n">
        <v>40461</v>
      </c>
      <c r="B2502" s="294" t="inlineStr">
        <is>
          <t>Supercheap Auto 1000, 10 October, 2010</t>
        </is>
      </c>
      <c r="C2502" s="294" t="n">
        <v>22</v>
      </c>
      <c r="D2502" s="294" t="n"/>
      <c r="E2502" s="294" t="n"/>
      <c r="F2502" s="294" t="n">
        <v>16</v>
      </c>
      <c r="G2502" s="294" t="inlineStr">
        <is>
          <t>Kelly Racing</t>
        </is>
      </c>
      <c r="H2502" s="294" t="n"/>
      <c r="I2502" s="294" t="inlineStr">
        <is>
          <t>Stratco</t>
        </is>
      </c>
      <c r="J2502" s="294" t="inlineStr">
        <is>
          <t>Holden Commodore VE</t>
        </is>
      </c>
      <c r="K2502" s="294" t="n"/>
      <c r="L2502" s="294" t="inlineStr">
        <is>
          <t>Tony Ricciardello</t>
        </is>
      </c>
      <c r="M2502" s="294" t="inlineStr">
        <is>
          <t>AUS</t>
        </is>
      </c>
      <c r="N2502" s="700">
        <f>_xlfn.LET(_xlpm.d,_xlfn.XLOOKUP(L2502,'[1]Birth Dates'!$A:$A,'[1]Birth Dates'!$B:$B,"",0),IF(_xlpm.d=0,"",_xlpm.d))</f>
        <v/>
      </c>
      <c r="O2502" s="294">
        <f>IF(OR(N2502="",A2502="",NOT(ISNUMBER(N2502)),N2502&gt;A2502),"",DATEDIF(N2502,A2502,"Y")&amp;" years, "&amp;DATEDIF(N2502,A2502,"YM")&amp;" months, "&amp;DATEDIF(N2502,A2502,"MD")&amp;" days")</f>
        <v/>
      </c>
      <c r="P2502" s="294" t="inlineStr">
        <is>
          <t>Taz Douglas</t>
        </is>
      </c>
      <c r="Q2502" s="294" t="inlineStr">
        <is>
          <t>AUS</t>
        </is>
      </c>
      <c r="R2502" s="700">
        <f>_xlfn.LET(_xlpm.d,_xlfn.XLOOKUP(P2502,'[1]Birth Dates'!$A:$A,'[1]Birth Dates'!$B:$B,"",0),IF(_xlpm.d=0,"",_xlpm.d))</f>
        <v/>
      </c>
      <c r="S2502" s="294">
        <f>IF(OR(R2502="",A2502="",NOT(ISNUMBER(R2502)),R2502&gt;A2502),"",DATEDIF(R2502,A2502,"Y")&amp;" years, "&amp;DATEDIF(R2502,A2502,"YM")&amp;" months, "&amp;DATEDIF(R2502,A2502,"MD")&amp;" days")</f>
        <v/>
      </c>
      <c r="T2502" s="294" t="n"/>
      <c r="U2502" s="294" t="n"/>
      <c r="V2502" s="700">
        <f>_xlfn.LET(_xlpm.d,_xlfn.XLOOKUP(T2502,'[1]Birth Dates'!$A:$A,'[1]Birth Dates'!$B:$B,"",0),IF(_xlpm.d=0,"",_xlpm.d))</f>
        <v/>
      </c>
      <c r="W2502" s="294">
        <f>IF(OR(V2502="",A2502="",NOT(ISNUMBER(V2502)),V2502&gt;A2502),"",DATEDIF(V2502,A2502,"Y")&amp;" years, "&amp;DATEDIF(V2502,A2502,"YM")&amp;" months, "&amp;DATEDIF(V2502,A2502,"MD")&amp;" days")</f>
        <v/>
      </c>
      <c r="X2502" s="294" t="n"/>
      <c r="Y2502" s="294" t="n"/>
      <c r="Z2502" s="294" t="n"/>
      <c r="AA2502" s="294" t="n"/>
      <c r="AB2502" s="294" t="n">
        <v>28</v>
      </c>
      <c r="AC2502" s="294" t="n"/>
      <c r="AD2502" s="294" t="n"/>
      <c r="AE2502" s="587" t="inlineStr"/>
      <c r="AF2502" s="418">
        <f>IF(OR(AE2502="",AE2502="",AE2502=0),"",6.213/(AE2502*24))</f>
        <v/>
      </c>
      <c r="AG2502" s="298" t="n"/>
      <c r="AH2502" s="587" t="inlineStr"/>
      <c r="AI2502" s="418">
        <f>IF(OR(AH2502="",AH2502="",AH2502=0),"",6.213/(AH2502*24))</f>
        <v/>
      </c>
      <c r="AJ2502" s="175">
        <f>IF(AND(ISNUMBER(AB2502),ISNUMBER(AG2502)),AB2502-AG2502,"")</f>
        <v/>
      </c>
      <c r="AK2502" s="294" t="n"/>
      <c r="AL2502" s="294" t="n">
        <v>158</v>
      </c>
      <c r="AM2502" s="724" t="inlineStr">
        <is>
          <t>+ 3 laps</t>
        </is>
      </c>
      <c r="AN2502" s="671">
        <f>IF(OR(AL2502="",AM2502="",AM2502=0),"",AL2502*6.213/(AM2502*24))</f>
        <v/>
      </c>
      <c r="AO2502" s="477">
        <f>IF(AND(AL2502=AL2501,AM2502&lt;&gt;"",AM2501&lt;&gt;""),AM2502-AM2501,"")</f>
        <v/>
      </c>
      <c r="AP2502" s="294" t="n"/>
      <c r="AQ2502" s="587" t="inlineStr"/>
      <c r="AR2502" s="439">
        <f>IF(OR(AQ2502="",AQ2502="",AQ2502=0),"",6.213/(AQ2502*24))</f>
        <v/>
      </c>
      <c r="AS2502" s="436">
        <f>IF(OR(NOT(ISNUMBER(C2502)),NOT(ISNUMBER(AB2502))),"",IF(AG2502&lt;&gt;"",AG2502,AB2502)-C2502)</f>
        <v/>
      </c>
      <c r="AT2502" s="299" t="n"/>
      <c r="AU2502" s="300">
        <f>IF($B2502="","",TEXT($A2502,"yyyymmdd")&amp;"_P"&amp;$C2502&amp;"_C"&amp;$F2502&amp;"_"&amp;TRIM(RIGHT(SUBSTITUTE(TRIM(SUBSTITUTE($L2502,CHAR(160)," "))," ",REPT(" ",60)),60))&amp;IF($P2502="","","-"&amp;TRIM(RIGHT(SUBSTITUTE(TRIM(SUBSTITUTE($P2502,CHAR(160)," "))," ",REPT(" ",60)),60)))&amp;IF($T2502="","","-"&amp;TRIM(RIGHT(SUBSTITUTE(TRIM(SUBSTITUTE($T2502,CHAR(160)," "))," ",REPT(" ",60)),60)))&amp;".jpg")</f>
        <v/>
      </c>
    </row>
    <row r="2503" ht="42" customHeight="1">
      <c r="A2503" s="292" t="n">
        <v>40461</v>
      </c>
      <c r="B2503" s="294" t="inlineStr">
        <is>
          <t>Supercheap Auto 1000, 10 October, 2010</t>
        </is>
      </c>
      <c r="C2503" s="294" t="n">
        <v>23</v>
      </c>
      <c r="D2503" s="294" t="n"/>
      <c r="E2503" s="294" t="n"/>
      <c r="F2503" s="294" t="n">
        <v>8</v>
      </c>
      <c r="G2503" s="294" t="inlineStr">
        <is>
          <t>Brad Jones Racing</t>
        </is>
      </c>
      <c r="H2503" s="294" t="n"/>
      <c r="I2503" s="294" t="inlineStr">
        <is>
          <t>BOC Gas and Gear</t>
        </is>
      </c>
      <c r="J2503" s="294" t="inlineStr">
        <is>
          <t>Holden Commodore VE</t>
        </is>
      </c>
      <c r="K2503" s="294" t="n"/>
      <c r="L2503" s="294" t="inlineStr">
        <is>
          <t>Jason Richards</t>
        </is>
      </c>
      <c r="M2503" s="294" t="inlineStr">
        <is>
          <t>NZL</t>
        </is>
      </c>
      <c r="N2503" s="700">
        <f>_xlfn.LET(_xlpm.d,_xlfn.XLOOKUP(L2503,'[1]Birth Dates'!$A:$A,'[1]Birth Dates'!$B:$B,"",0),IF(_xlpm.d=0,"",_xlpm.d))</f>
        <v/>
      </c>
      <c r="O2503" s="294">
        <f>IF(OR(N2503="",A2503="",NOT(ISNUMBER(N2503)),N2503&gt;A2503),"",DATEDIF(N2503,A2503,"Y")&amp;" years, "&amp;DATEDIF(N2503,A2503,"YM")&amp;" months, "&amp;DATEDIF(N2503,A2503,"MD")&amp;" days")</f>
        <v/>
      </c>
      <c r="P2503" s="294" t="inlineStr">
        <is>
          <t>Andrew Jones</t>
        </is>
      </c>
      <c r="Q2503" s="294" t="inlineStr">
        <is>
          <t>AUS</t>
        </is>
      </c>
      <c r="R2503" s="700">
        <f>_xlfn.LET(_xlpm.d,_xlfn.XLOOKUP(P2503,'[1]Birth Dates'!$A:$A,'[1]Birth Dates'!$B:$B,"",0),IF(_xlpm.d=0,"",_xlpm.d))</f>
        <v/>
      </c>
      <c r="S2503" s="294">
        <f>IF(OR(R2503="",A2503="",NOT(ISNUMBER(R2503)),R2503&gt;A2503),"",DATEDIF(R2503,A2503,"Y")&amp;" years, "&amp;DATEDIF(R2503,A2503,"YM")&amp;" months, "&amp;DATEDIF(R2503,A2503,"MD")&amp;" days")</f>
        <v/>
      </c>
      <c r="T2503" s="294" t="n"/>
      <c r="U2503" s="294" t="n"/>
      <c r="V2503" s="700">
        <f>_xlfn.LET(_xlpm.d,_xlfn.XLOOKUP(T2503,'[1]Birth Dates'!$A:$A,'[1]Birth Dates'!$B:$B,"",0),IF(_xlpm.d=0,"",_xlpm.d))</f>
        <v/>
      </c>
      <c r="W2503" s="294">
        <f>IF(OR(V2503="",A2503="",NOT(ISNUMBER(V2503)),V2503&gt;A2503),"",DATEDIF(V2503,A2503,"Y")&amp;" years, "&amp;DATEDIF(V2503,A2503,"YM")&amp;" months, "&amp;DATEDIF(V2503,A2503,"MD")&amp;" days")</f>
        <v/>
      </c>
      <c r="X2503" s="294" t="n"/>
      <c r="Y2503" s="294" t="n"/>
      <c r="Z2503" s="294" t="n"/>
      <c r="AA2503" s="294" t="n"/>
      <c r="AB2503" s="294" t="n">
        <v>30</v>
      </c>
      <c r="AC2503" s="294" t="n"/>
      <c r="AD2503" s="294" t="n"/>
      <c r="AE2503" s="587" t="inlineStr"/>
      <c r="AF2503" s="418">
        <f>IF(OR(AE2503="",AE2503="",AE2503=0),"",6.213/(AE2503*24))</f>
        <v/>
      </c>
      <c r="AG2503" s="298" t="n"/>
      <c r="AH2503" s="587" t="inlineStr"/>
      <c r="AI2503" s="418">
        <f>IF(OR(AH2503="",AH2503="",AH2503=0),"",6.213/(AH2503*24))</f>
        <v/>
      </c>
      <c r="AJ2503" s="175">
        <f>IF(AND(ISNUMBER(AB2503),ISNUMBER(AG2503)),AB2503-AG2503,"")</f>
        <v/>
      </c>
      <c r="AK2503" s="294" t="n"/>
      <c r="AL2503" s="294" t="n">
        <v>157</v>
      </c>
      <c r="AM2503" s="724" t="inlineStr">
        <is>
          <t>+ 4 laps</t>
        </is>
      </c>
      <c r="AN2503" s="671">
        <f>IF(OR(AL2503="",AM2503="",AM2503=0),"",AL2503*6.213/(AM2503*24))</f>
        <v/>
      </c>
      <c r="AO2503" s="477">
        <f>IF(AND(AL2503=AL2502,AM2503&lt;&gt;"",AM2502&lt;&gt;""),AM2503-AM2502,"")</f>
        <v/>
      </c>
      <c r="AP2503" s="294" t="n"/>
      <c r="AQ2503" s="587" t="inlineStr"/>
      <c r="AR2503" s="439">
        <f>IF(OR(AQ2503="",AQ2503="",AQ2503=0),"",6.213/(AQ2503*24))</f>
        <v/>
      </c>
      <c r="AS2503" s="436">
        <f>IF(OR(NOT(ISNUMBER(C2503)),NOT(ISNUMBER(AB2503))),"",IF(AG2503&lt;&gt;"",AG2503,AB2503)-C2503)</f>
        <v/>
      </c>
      <c r="AT2503" s="299" t="n"/>
      <c r="AU2503" s="300">
        <f>IF($B2503="","",TEXT($A2503,"yyyymmdd")&amp;"_P"&amp;$C2503&amp;"_C"&amp;$F2503&amp;"_"&amp;TRIM(RIGHT(SUBSTITUTE(TRIM(SUBSTITUTE($L2503,CHAR(160)," "))," ",REPT(" ",60)),60))&amp;IF($P2503="","","-"&amp;TRIM(RIGHT(SUBSTITUTE(TRIM(SUBSTITUTE($P2503,CHAR(160)," "))," ",REPT(" ",60)),60)))&amp;IF($T2503="","","-"&amp;TRIM(RIGHT(SUBSTITUTE(TRIM(SUBSTITUTE($T2503,CHAR(160)," "))," ",REPT(" ",60)),60)))&amp;".jpg")</f>
        <v/>
      </c>
    </row>
    <row r="2504" ht="42" customHeight="1">
      <c r="A2504" s="292" t="n">
        <v>40461</v>
      </c>
      <c r="B2504" s="294" t="inlineStr">
        <is>
          <t>Supercheap Auto 1000, 10 October, 2010</t>
        </is>
      </c>
      <c r="C2504" s="294" t="n">
        <v>24</v>
      </c>
      <c r="D2504" s="294" t="n"/>
      <c r="E2504" s="294" t="n"/>
      <c r="F2504" s="294" t="n">
        <v>44</v>
      </c>
      <c r="G2504" s="294" t="inlineStr">
        <is>
          <t>Greg Murphy Racing</t>
        </is>
      </c>
      <c r="H2504" s="294" t="n"/>
      <c r="I2504" s="294" t="inlineStr">
        <is>
          <t>Skwirk</t>
        </is>
      </c>
      <c r="J2504" s="294" t="inlineStr">
        <is>
          <t>Holden Commodore VE</t>
        </is>
      </c>
      <c r="K2504" s="294" t="n"/>
      <c r="L2504" s="294" t="inlineStr">
        <is>
          <t>Geoff Emery</t>
        </is>
      </c>
      <c r="M2504" s="294" t="inlineStr">
        <is>
          <t>AUS</t>
        </is>
      </c>
      <c r="N2504" s="700">
        <f>_xlfn.LET(_xlpm.d,_xlfn.XLOOKUP(L2504,'[1]Birth Dates'!$A:$A,'[1]Birth Dates'!$B:$B,"",0),IF(_xlpm.d=0,"",_xlpm.d))</f>
        <v/>
      </c>
      <c r="O2504" s="294">
        <f>IF(OR(N2504="",A2504="",NOT(ISNUMBER(N2504)),N2504&gt;A2504),"",DATEDIF(N2504,A2504,"Y")&amp;" years, "&amp;DATEDIF(N2504,A2504,"YM")&amp;" months, "&amp;DATEDIF(N2504,A2504,"MD")&amp;" days")</f>
        <v/>
      </c>
      <c r="P2504" s="294" t="inlineStr">
        <is>
          <t>Marcus Zukanovic</t>
        </is>
      </c>
      <c r="Q2504" s="294" t="inlineStr">
        <is>
          <t>AUS</t>
        </is>
      </c>
      <c r="R2504" s="700">
        <f>_xlfn.LET(_xlpm.d,_xlfn.XLOOKUP(P2504,'[1]Birth Dates'!$A:$A,'[1]Birth Dates'!$B:$B,"",0),IF(_xlpm.d=0,"",_xlpm.d))</f>
        <v/>
      </c>
      <c r="S2504" s="294">
        <f>IF(OR(R2504="",A2504="",NOT(ISNUMBER(R2504)),R2504&gt;A2504),"",DATEDIF(R2504,A2504,"Y")&amp;" years, "&amp;DATEDIF(R2504,A2504,"YM")&amp;" months, "&amp;DATEDIF(R2504,A2504,"MD")&amp;" days")</f>
        <v/>
      </c>
      <c r="T2504" s="294" t="n"/>
      <c r="U2504" s="294" t="n"/>
      <c r="V2504" s="700">
        <f>_xlfn.LET(_xlpm.d,_xlfn.XLOOKUP(T2504,'[1]Birth Dates'!$A:$A,'[1]Birth Dates'!$B:$B,"",0),IF(_xlpm.d=0,"",_xlpm.d))</f>
        <v/>
      </c>
      <c r="W2504" s="294">
        <f>IF(OR(V2504="",A2504="",NOT(ISNUMBER(V2504)),V2504&gt;A2504),"",DATEDIF(V2504,A2504,"Y")&amp;" years, "&amp;DATEDIF(V2504,A2504,"YM")&amp;" months, "&amp;DATEDIF(V2504,A2504,"MD")&amp;" days")</f>
        <v/>
      </c>
      <c r="X2504" s="294" t="n"/>
      <c r="Y2504" s="294" t="n"/>
      <c r="Z2504" s="294" t="n"/>
      <c r="AA2504" s="294" t="n"/>
      <c r="AB2504" s="294" t="n">
        <v>29</v>
      </c>
      <c r="AC2504" s="294" t="n"/>
      <c r="AD2504" s="294" t="n"/>
      <c r="AE2504" s="587" t="inlineStr"/>
      <c r="AF2504" s="418">
        <f>IF(OR(AE2504="",AE2504="",AE2504=0),"",6.213/(AE2504*24))</f>
        <v/>
      </c>
      <c r="AG2504" s="298" t="n"/>
      <c r="AH2504" s="587" t="inlineStr"/>
      <c r="AI2504" s="418">
        <f>IF(OR(AH2504="",AH2504="",AH2504=0),"",6.213/(AH2504*24))</f>
        <v/>
      </c>
      <c r="AJ2504" s="175">
        <f>IF(AND(ISNUMBER(AB2504),ISNUMBER(AG2504)),AB2504-AG2504,"")</f>
        <v/>
      </c>
      <c r="AK2504" s="294" t="n"/>
      <c r="AL2504" s="294" t="n">
        <v>156</v>
      </c>
      <c r="AM2504" s="724" t="inlineStr">
        <is>
          <t>+ 5 laps</t>
        </is>
      </c>
      <c r="AN2504" s="671">
        <f>IF(OR(AL2504="",AM2504="",AM2504=0),"",AL2504*6.213/(AM2504*24))</f>
        <v/>
      </c>
      <c r="AO2504" s="477">
        <f>IF(AND(AL2504=AL2503,AM2504&lt;&gt;"",AM2503&lt;&gt;""),AM2504-AM2503,"")</f>
        <v/>
      </c>
      <c r="AP2504" s="294" t="n"/>
      <c r="AQ2504" s="587" t="inlineStr"/>
      <c r="AR2504" s="439">
        <f>IF(OR(AQ2504="",AQ2504="",AQ2504=0),"",6.213/(AQ2504*24))</f>
        <v/>
      </c>
      <c r="AS2504" s="436">
        <f>IF(OR(NOT(ISNUMBER(C2504)),NOT(ISNUMBER(AB2504))),"",IF(AG2504&lt;&gt;"",AG2504,AB2504)-C2504)</f>
        <v/>
      </c>
      <c r="AT2504" s="299" t="n"/>
      <c r="AU2504" s="300">
        <f>IF($B2504="","",TEXT($A2504,"yyyymmdd")&amp;"_P"&amp;$C2504&amp;"_C"&amp;$F2504&amp;"_"&amp;TRIM(RIGHT(SUBSTITUTE(TRIM(SUBSTITUTE($L2504,CHAR(160)," "))," ",REPT(" ",60)),60))&amp;IF($P2504="","","-"&amp;TRIM(RIGHT(SUBSTITUTE(TRIM(SUBSTITUTE($P2504,CHAR(160)," "))," ",REPT(" ",60)),60)))&amp;IF($T2504="","","-"&amp;TRIM(RIGHT(SUBSTITUTE(TRIM(SUBSTITUTE($T2504,CHAR(160)," "))," ",REPT(" ",60)),60)))&amp;".jpg")</f>
        <v/>
      </c>
    </row>
    <row r="2505" ht="42" customHeight="1">
      <c r="A2505" s="292" t="n">
        <v>40461</v>
      </c>
      <c r="B2505" s="294" t="inlineStr">
        <is>
          <t>Supercheap Auto 1000, 10 October, 2010</t>
        </is>
      </c>
      <c r="C2505" s="294" t="n">
        <v>25</v>
      </c>
      <c r="D2505" s="294" t="n"/>
      <c r="E2505" s="294" t="n"/>
      <c r="F2505" s="294" t="n">
        <v>10</v>
      </c>
      <c r="G2505" s="294" t="inlineStr">
        <is>
          <t>Walkinshaw Racing</t>
        </is>
      </c>
      <c r="H2505" s="294" t="n"/>
      <c r="I2505" s="294" t="inlineStr">
        <is>
          <t>Bundaberg Rum: Red</t>
        </is>
      </c>
      <c r="J2505" s="294" t="inlineStr">
        <is>
          <t>Holden Commodore VE</t>
        </is>
      </c>
      <c r="K2505" s="294" t="n"/>
      <c r="L2505" s="294" t="inlineStr">
        <is>
          <t>Andrew Thompson</t>
        </is>
      </c>
      <c r="M2505" s="294" t="inlineStr">
        <is>
          <t>AUS</t>
        </is>
      </c>
      <c r="N2505" s="700">
        <f>_xlfn.LET(_xlpm.d,_xlfn.XLOOKUP(L2505,'[1]Birth Dates'!$A:$A,'[1]Birth Dates'!$B:$B,"",0),IF(_xlpm.d=0,"",_xlpm.d))</f>
        <v/>
      </c>
      <c r="O2505" s="294">
        <f>IF(OR(N2505="",A2505="",NOT(ISNUMBER(N2505)),N2505&gt;A2505),"",DATEDIF(N2505,A2505,"Y")&amp;" years, "&amp;DATEDIF(N2505,A2505,"YM")&amp;" months, "&amp;DATEDIF(N2505,A2505,"MD")&amp;" days")</f>
        <v/>
      </c>
      <c r="P2505" s="294" t="inlineStr">
        <is>
          <t>Ryan Briscoe</t>
        </is>
      </c>
      <c r="Q2505" s="294" t="inlineStr">
        <is>
          <t>AUS</t>
        </is>
      </c>
      <c r="R2505" s="700">
        <f>_xlfn.LET(_xlpm.d,_xlfn.XLOOKUP(P2505,'[1]Birth Dates'!$A:$A,'[1]Birth Dates'!$B:$B,"",0),IF(_xlpm.d=0,"",_xlpm.d))</f>
        <v/>
      </c>
      <c r="S2505" s="294">
        <f>IF(OR(R2505="",A2505="",NOT(ISNUMBER(R2505)),R2505&gt;A2505),"",DATEDIF(R2505,A2505,"Y")&amp;" years, "&amp;DATEDIF(R2505,A2505,"YM")&amp;" months, "&amp;DATEDIF(R2505,A2505,"MD")&amp;" days")</f>
        <v/>
      </c>
      <c r="T2505" s="294" t="n"/>
      <c r="U2505" s="294" t="n"/>
      <c r="V2505" s="700">
        <f>_xlfn.LET(_xlpm.d,_xlfn.XLOOKUP(T2505,'[1]Birth Dates'!$A:$A,'[1]Birth Dates'!$B:$B,"",0),IF(_xlpm.d=0,"",_xlpm.d))</f>
        <v/>
      </c>
      <c r="W2505" s="294">
        <f>IF(OR(V2505="",A2505="",NOT(ISNUMBER(V2505)),V2505&gt;A2505),"",DATEDIF(V2505,A2505,"Y")&amp;" years, "&amp;DATEDIF(V2505,A2505,"YM")&amp;" months, "&amp;DATEDIF(V2505,A2505,"MD")&amp;" days")</f>
        <v/>
      </c>
      <c r="X2505" s="294" t="n"/>
      <c r="Y2505" s="294" t="n"/>
      <c r="Z2505" s="294" t="n"/>
      <c r="AA2505" s="294" t="n"/>
      <c r="AB2505" s="294" t="n">
        <v>24</v>
      </c>
      <c r="AC2505" s="294" t="n"/>
      <c r="AD2505" s="294" t="n"/>
      <c r="AE2505" s="587" t="inlineStr"/>
      <c r="AF2505" s="418">
        <f>IF(OR(AE2505="",AE2505="",AE2505=0),"",6.213/(AE2505*24))</f>
        <v/>
      </c>
      <c r="AG2505" s="298" t="n"/>
      <c r="AH2505" s="587" t="inlineStr"/>
      <c r="AI2505" s="418">
        <f>IF(OR(AH2505="",AH2505="",AH2505=0),"",6.213/(AH2505*24))</f>
        <v/>
      </c>
      <c r="AJ2505" s="175">
        <f>IF(AND(ISNUMBER(AB2505),ISNUMBER(AG2505)),AB2505-AG2505,"")</f>
        <v/>
      </c>
      <c r="AK2505" s="294" t="n"/>
      <c r="AL2505" s="294" t="n">
        <v>154</v>
      </c>
      <c r="AM2505" s="724" t="inlineStr">
        <is>
          <t>+ 7 laps</t>
        </is>
      </c>
      <c r="AN2505" s="671">
        <f>IF(OR(AL2505="",AM2505="",AM2505=0),"",AL2505*6.213/(AM2505*24))</f>
        <v/>
      </c>
      <c r="AO2505" s="477">
        <f>IF(AND(AL2505=AL2504,AM2505&lt;&gt;"",AM2504&lt;&gt;""),AM2505-AM2504,"")</f>
        <v/>
      </c>
      <c r="AP2505" s="294" t="n"/>
      <c r="AQ2505" s="587" t="inlineStr"/>
      <c r="AR2505" s="439">
        <f>IF(OR(AQ2505="",AQ2505="",AQ2505=0),"",6.213/(AQ2505*24))</f>
        <v/>
      </c>
      <c r="AS2505" s="436">
        <f>IF(OR(NOT(ISNUMBER(C2505)),NOT(ISNUMBER(AB2505))),"",IF(AG2505&lt;&gt;"",AG2505,AB2505)-C2505)</f>
        <v/>
      </c>
      <c r="AT2505" s="299" t="n"/>
      <c r="AU2505" s="300">
        <f>IF($B2505="","",TEXT($A2505,"yyyymmdd")&amp;"_P"&amp;$C2505&amp;"_C"&amp;$F2505&amp;"_"&amp;TRIM(RIGHT(SUBSTITUTE(TRIM(SUBSTITUTE($L2505,CHAR(160)," "))," ",REPT(" ",60)),60))&amp;IF($P2505="","","-"&amp;TRIM(RIGHT(SUBSTITUTE(TRIM(SUBSTITUTE($P2505,CHAR(160)," "))," ",REPT(" ",60)),60)))&amp;IF($T2505="","","-"&amp;TRIM(RIGHT(SUBSTITUTE(TRIM(SUBSTITUTE($T2505,CHAR(160)," "))," ",REPT(" ",60)),60)))&amp;".jpg")</f>
        <v/>
      </c>
    </row>
    <row r="2506" ht="42" customHeight="1">
      <c r="A2506" s="292" t="n">
        <v>40461</v>
      </c>
      <c r="B2506" s="294" t="inlineStr">
        <is>
          <t>Supercheap Auto 1000, 10 October, 2010</t>
        </is>
      </c>
      <c r="C2506" s="294" t="n">
        <v>26</v>
      </c>
      <c r="D2506" s="294" t="n"/>
      <c r="E2506" s="294" t="n"/>
      <c r="F2506" s="294" t="n">
        <v>27</v>
      </c>
      <c r="G2506" s="294" t="inlineStr">
        <is>
          <t>MW Motorsport</t>
        </is>
      </c>
      <c r="H2506" s="294" t="n"/>
      <c r="I2506" s="294" t="inlineStr">
        <is>
          <t>Fujitsu</t>
        </is>
      </c>
      <c r="J2506" s="294" t="inlineStr">
        <is>
          <t>Ford Falcon BF</t>
        </is>
      </c>
      <c r="K2506" s="294" t="n"/>
      <c r="L2506" s="294" t="inlineStr">
        <is>
          <t>Ant Pedersen</t>
        </is>
      </c>
      <c r="M2506" s="294" t="inlineStr">
        <is>
          <t>NZL</t>
        </is>
      </c>
      <c r="N2506" s="700">
        <f>_xlfn.LET(_xlpm.d,_xlfn.XLOOKUP(L2506,'[1]Birth Dates'!$A:$A,'[1]Birth Dates'!$B:$B,"",0),IF(_xlpm.d=0,"",_xlpm.d))</f>
        <v/>
      </c>
      <c r="O2506" s="294">
        <f>IF(OR(N2506="",A2506="",NOT(ISNUMBER(N2506)),N2506&gt;A2506),"",DATEDIF(N2506,A2506,"Y")&amp;" years, "&amp;DATEDIF(N2506,A2506,"YM")&amp;" months, "&amp;DATEDIF(N2506,A2506,"MD")&amp;" days")</f>
        <v/>
      </c>
      <c r="P2506" s="294" t="inlineStr">
        <is>
          <t>Damian Assaillit</t>
        </is>
      </c>
      <c r="Q2506" s="294" t="inlineStr">
        <is>
          <t>AUS</t>
        </is>
      </c>
      <c r="R2506" s="700">
        <f>_xlfn.LET(_xlpm.d,_xlfn.XLOOKUP(P2506,'[1]Birth Dates'!$A:$A,'[1]Birth Dates'!$B:$B,"",0),IF(_xlpm.d=0,"",_xlpm.d))</f>
        <v/>
      </c>
      <c r="S2506" s="294">
        <f>IF(OR(R2506="",A2506="",NOT(ISNUMBER(R2506)),R2506&gt;A2506),"",DATEDIF(R2506,A2506,"Y")&amp;" years, "&amp;DATEDIF(R2506,A2506,"YM")&amp;" months, "&amp;DATEDIF(R2506,A2506,"MD")&amp;" days")</f>
        <v/>
      </c>
      <c r="T2506" s="294" t="n"/>
      <c r="U2506" s="294" t="n"/>
      <c r="V2506" s="700">
        <f>_xlfn.LET(_xlpm.d,_xlfn.XLOOKUP(T2506,'[1]Birth Dates'!$A:$A,'[1]Birth Dates'!$B:$B,"",0),IF(_xlpm.d=0,"",_xlpm.d))</f>
        <v/>
      </c>
      <c r="W2506" s="294">
        <f>IF(OR(V2506="",A2506="",NOT(ISNUMBER(V2506)),V2506&gt;A2506),"",DATEDIF(V2506,A2506,"Y")&amp;" years, "&amp;DATEDIF(V2506,A2506,"YM")&amp;" months, "&amp;DATEDIF(V2506,A2506,"MD")&amp;" days")</f>
        <v/>
      </c>
      <c r="X2506" s="294" t="n"/>
      <c r="Y2506" s="294" t="n"/>
      <c r="Z2506" s="294" t="n"/>
      <c r="AA2506" s="294" t="n"/>
      <c r="AB2506" s="294" t="n">
        <v>31</v>
      </c>
      <c r="AC2506" s="294" t="n"/>
      <c r="AD2506" s="294" t="n"/>
      <c r="AE2506" s="587" t="inlineStr"/>
      <c r="AF2506" s="418">
        <f>IF(OR(AE2506="",AE2506="",AE2506=0),"",6.213/(AE2506*24))</f>
        <v/>
      </c>
      <c r="AG2506" s="298" t="n"/>
      <c r="AH2506" s="587" t="inlineStr"/>
      <c r="AI2506" s="418">
        <f>IF(OR(AH2506="",AH2506="",AH2506=0),"",6.213/(AH2506*24))</f>
        <v/>
      </c>
      <c r="AJ2506" s="175">
        <f>IF(AND(ISNUMBER(AB2506),ISNUMBER(AG2506)),AB2506-AG2506,"")</f>
        <v/>
      </c>
      <c r="AK2506" s="294" t="n"/>
      <c r="AL2506" s="294" t="n">
        <v>153</v>
      </c>
      <c r="AM2506" s="724" t="inlineStr">
        <is>
          <t>+ 8 laps</t>
        </is>
      </c>
      <c r="AN2506" s="671">
        <f>IF(OR(AL2506="",AM2506="",AM2506=0),"",AL2506*6.213/(AM2506*24))</f>
        <v/>
      </c>
      <c r="AO2506" s="477">
        <f>IF(AND(AL2506=AL2505,AM2506&lt;&gt;"",AM2505&lt;&gt;""),AM2506-AM2505,"")</f>
        <v/>
      </c>
      <c r="AP2506" s="294" t="n"/>
      <c r="AQ2506" s="587" t="inlineStr"/>
      <c r="AR2506" s="439">
        <f>IF(OR(AQ2506="",AQ2506="",AQ2506=0),"",6.213/(AQ2506*24))</f>
        <v/>
      </c>
      <c r="AS2506" s="436">
        <f>IF(OR(NOT(ISNUMBER(C2506)),NOT(ISNUMBER(AB2506))),"",IF(AG2506&lt;&gt;"",AG2506,AB2506)-C2506)</f>
        <v/>
      </c>
      <c r="AT2506" s="299" t="n"/>
      <c r="AU2506" s="300">
        <f>IF($B2506="","",TEXT($A2506,"yyyymmdd")&amp;"_P"&amp;$C2506&amp;"_C"&amp;$F2506&amp;"_"&amp;TRIM(RIGHT(SUBSTITUTE(TRIM(SUBSTITUTE($L2506,CHAR(160)," "))," ",REPT(" ",60)),60))&amp;IF($P2506="","","-"&amp;TRIM(RIGHT(SUBSTITUTE(TRIM(SUBSTITUTE($P2506,CHAR(160)," "))," ",REPT(" ",60)),60)))&amp;IF($T2506="","","-"&amp;TRIM(RIGHT(SUBSTITUTE(TRIM(SUBSTITUTE($T2506,CHAR(160)," "))," ",REPT(" ",60)),60)))&amp;".jpg")</f>
        <v/>
      </c>
    </row>
    <row r="2507" ht="42" customHeight="1">
      <c r="A2507" s="292" t="n">
        <v>40461</v>
      </c>
      <c r="B2507" s="294" t="inlineStr">
        <is>
          <t>Supercheap Auto 1000, 10 October, 2010</t>
        </is>
      </c>
      <c r="C2507" s="294" t="inlineStr">
        <is>
          <t>DNF</t>
        </is>
      </c>
      <c r="D2507" s="294" t="n"/>
      <c r="E2507" s="294" t="n"/>
      <c r="F2507" s="294" t="n">
        <v>22</v>
      </c>
      <c r="G2507" s="294" t="inlineStr">
        <is>
          <t>Holden Racing Team</t>
        </is>
      </c>
      <c r="H2507" s="294" t="n"/>
      <c r="I2507" s="294" t="inlineStr">
        <is>
          <t>Holden, Toll</t>
        </is>
      </c>
      <c r="J2507" s="294" t="inlineStr">
        <is>
          <t>Holden Commodore VE</t>
        </is>
      </c>
      <c r="K2507" s="294" t="n"/>
      <c r="L2507" s="294" t="inlineStr">
        <is>
          <t>Will Davison</t>
        </is>
      </c>
      <c r="M2507" s="294" t="inlineStr">
        <is>
          <t>AUS</t>
        </is>
      </c>
      <c r="N2507" s="700">
        <f>_xlfn.LET(_xlpm.d,_xlfn.XLOOKUP(L2507,'[1]Birth Dates'!$A:$A,'[1]Birth Dates'!$B:$B,"",0),IF(_xlpm.d=0,"",_xlpm.d))</f>
        <v/>
      </c>
      <c r="O2507" s="294">
        <f>IF(OR(N2507="",A2507="",NOT(ISNUMBER(N2507)),N2507&gt;A2507),"",DATEDIF(N2507,A2507,"Y")&amp;" years, "&amp;DATEDIF(N2507,A2507,"YM")&amp;" months, "&amp;DATEDIF(N2507,A2507,"MD")&amp;" days")</f>
        <v/>
      </c>
      <c r="P2507" s="294" t="inlineStr">
        <is>
          <t>David Reynolds</t>
        </is>
      </c>
      <c r="Q2507" s="294" t="inlineStr">
        <is>
          <t>AUS</t>
        </is>
      </c>
      <c r="R2507" s="700">
        <f>_xlfn.LET(_xlpm.d,_xlfn.XLOOKUP(P2507,'[1]Birth Dates'!$A:$A,'[1]Birth Dates'!$B:$B,"",0),IF(_xlpm.d=0,"",_xlpm.d))</f>
        <v/>
      </c>
      <c r="S2507" s="294">
        <f>IF(OR(R2507="",A2507="",NOT(ISNUMBER(R2507)),R2507&gt;A2507),"",DATEDIF(R2507,A2507,"Y")&amp;" years, "&amp;DATEDIF(R2507,A2507,"YM")&amp;" months, "&amp;DATEDIF(R2507,A2507,"MD")&amp;" days")</f>
        <v/>
      </c>
      <c r="T2507" s="294" t="n"/>
      <c r="U2507" s="294" t="n"/>
      <c r="V2507" s="700">
        <f>_xlfn.LET(_xlpm.d,_xlfn.XLOOKUP(T2507,'[1]Birth Dates'!$A:$A,'[1]Birth Dates'!$B:$B,"",0),IF(_xlpm.d=0,"",_xlpm.d))</f>
        <v/>
      </c>
      <c r="W2507" s="294">
        <f>IF(OR(V2507="",A2507="",NOT(ISNUMBER(V2507)),V2507&gt;A2507),"",DATEDIF(V2507,A2507,"Y")&amp;" years, "&amp;DATEDIF(V2507,A2507,"YM")&amp;" months, "&amp;DATEDIF(V2507,A2507,"MD")&amp;" days")</f>
        <v/>
      </c>
      <c r="X2507" s="294" t="n"/>
      <c r="Y2507" s="294" t="n"/>
      <c r="Z2507" s="294" t="n"/>
      <c r="AA2507" s="294" t="n"/>
      <c r="AB2507" s="294" t="n">
        <v>6</v>
      </c>
      <c r="AC2507" s="294" t="n"/>
      <c r="AD2507" s="294" t="n"/>
      <c r="AE2507" s="587" t="inlineStr"/>
      <c r="AF2507" s="418">
        <f>IF(OR(AE2507="",AE2507="",AE2507=0),"",6.213/(AE2507*24))</f>
        <v/>
      </c>
      <c r="AG2507" s="298" t="n"/>
      <c r="AH2507" s="587" t="inlineStr"/>
      <c r="AI2507" s="418">
        <f>IF(OR(AH2507="",AH2507="",AH2507=0),"",6.213/(AH2507*24))</f>
        <v/>
      </c>
      <c r="AJ2507" s="175">
        <f>IF(AND(ISNUMBER(AB2507),ISNUMBER(AG2507)),AB2507-AG2507,"")</f>
        <v/>
      </c>
      <c r="AK2507" s="294" t="inlineStr">
        <is>
          <t>Accident</t>
        </is>
      </c>
      <c r="AL2507" s="294" t="n">
        <v>152</v>
      </c>
      <c r="AM2507" s="724" t="n"/>
      <c r="AN2507" s="671">
        <f>IF(OR(AL2507="",AM2507="",AM2507=0),"",AL2507*6.213/(AM2507*24))</f>
        <v/>
      </c>
      <c r="AO2507" s="477">
        <f>IF(AND(AL2507=AL2506,AM2507&lt;&gt;"",AM2506&lt;&gt;""),AM2507-AM2506,"")</f>
        <v/>
      </c>
      <c r="AP2507" s="294" t="n"/>
      <c r="AQ2507" s="587" t="inlineStr"/>
      <c r="AR2507" s="439">
        <f>IF(OR(AQ2507="",AQ2507="",AQ2507=0),"",6.213/(AQ2507*24))</f>
        <v/>
      </c>
      <c r="AS2507" s="436">
        <f>IF(OR(NOT(ISNUMBER(C2507)),NOT(ISNUMBER(AB2507))),"",IF(AG2507&lt;&gt;"",AG2507,AB2507)-C2507)</f>
        <v/>
      </c>
      <c r="AT2507" s="299" t="n"/>
      <c r="AU2507" s="300">
        <f>IF($B2507="","",TEXT($A2507,"yyyymmdd")&amp;"_P"&amp;$C2507&amp;"_C"&amp;$F2507&amp;"_"&amp;TRIM(RIGHT(SUBSTITUTE(TRIM(SUBSTITUTE($L2507,CHAR(160)," "))," ",REPT(" ",60)),60))&amp;IF($P2507="","","-"&amp;TRIM(RIGHT(SUBSTITUTE(TRIM(SUBSTITUTE($P2507,CHAR(160)," "))," ",REPT(" ",60)),60)))&amp;IF($T2507="","","-"&amp;TRIM(RIGHT(SUBSTITUTE(TRIM(SUBSTITUTE($T2507,CHAR(160)," "))," ",REPT(" ",60)),60)))&amp;".jpg")</f>
        <v/>
      </c>
    </row>
    <row r="2508" ht="42" customHeight="1">
      <c r="A2508" s="292" t="n">
        <v>40461</v>
      </c>
      <c r="B2508" s="294" t="inlineStr">
        <is>
          <t>Supercheap Auto 1000, 10 October, 2010</t>
        </is>
      </c>
      <c r="C2508" s="294" t="inlineStr">
        <is>
          <t>DNF</t>
        </is>
      </c>
      <c r="D2508" s="294" t="n"/>
      <c r="E2508" s="294" t="n"/>
      <c r="F2508" s="294" t="n">
        <v>11</v>
      </c>
      <c r="G2508" s="294" t="inlineStr">
        <is>
          <t>Kelly Racing</t>
        </is>
      </c>
      <c r="H2508" s="294" t="n"/>
      <c r="I2508" s="294" t="inlineStr">
        <is>
          <t>Rock Energy</t>
        </is>
      </c>
      <c r="J2508" s="294" t="inlineStr">
        <is>
          <t>Holden Commodore VE</t>
        </is>
      </c>
      <c r="K2508" s="294" t="n"/>
      <c r="L2508" s="294" t="inlineStr">
        <is>
          <t>Jason Bargwanna</t>
        </is>
      </c>
      <c r="M2508" s="294" t="inlineStr">
        <is>
          <t>AUS</t>
        </is>
      </c>
      <c r="N2508" s="700">
        <f>_xlfn.LET(_xlpm.d,_xlfn.XLOOKUP(L2508,'[1]Birth Dates'!$A:$A,'[1]Birth Dates'!$B:$B,"",0),IF(_xlpm.d=0,"",_xlpm.d))</f>
        <v/>
      </c>
      <c r="O2508" s="294">
        <f>IF(OR(N2508="",A2508="",NOT(ISNUMBER(N2508)),N2508&gt;A2508),"",DATEDIF(N2508,A2508,"Y")&amp;" years, "&amp;DATEDIF(N2508,A2508,"YM")&amp;" months, "&amp;DATEDIF(N2508,A2508,"MD")&amp;" days")</f>
        <v/>
      </c>
      <c r="P2508" s="294" t="inlineStr">
        <is>
          <t>Glenn Seton</t>
        </is>
      </c>
      <c r="Q2508" s="294" t="inlineStr">
        <is>
          <t>AUS</t>
        </is>
      </c>
      <c r="R2508" s="700">
        <f>_xlfn.LET(_xlpm.d,_xlfn.XLOOKUP(P2508,'[1]Birth Dates'!$A:$A,'[1]Birth Dates'!$B:$B,"",0),IF(_xlpm.d=0,"",_xlpm.d))</f>
        <v/>
      </c>
      <c r="S2508" s="294">
        <f>IF(OR(R2508="",A2508="",NOT(ISNUMBER(R2508)),R2508&gt;A2508),"",DATEDIF(R2508,A2508,"Y")&amp;" years, "&amp;DATEDIF(R2508,A2508,"YM")&amp;" months, "&amp;DATEDIF(R2508,A2508,"MD")&amp;" days")</f>
        <v/>
      </c>
      <c r="T2508" s="294" t="n"/>
      <c r="U2508" s="294" t="n"/>
      <c r="V2508" s="700">
        <f>_xlfn.LET(_xlpm.d,_xlfn.XLOOKUP(T2508,'[1]Birth Dates'!$A:$A,'[1]Birth Dates'!$B:$B,"",0),IF(_xlpm.d=0,"",_xlpm.d))</f>
        <v/>
      </c>
      <c r="W2508" s="294">
        <f>IF(OR(V2508="",A2508="",NOT(ISNUMBER(V2508)),V2508&gt;A2508),"",DATEDIF(V2508,A2508,"Y")&amp;" years, "&amp;DATEDIF(V2508,A2508,"YM")&amp;" months, "&amp;DATEDIF(V2508,A2508,"MD")&amp;" days")</f>
        <v/>
      </c>
      <c r="X2508" s="294" t="n"/>
      <c r="Y2508" s="294" t="n"/>
      <c r="Z2508" s="294" t="n"/>
      <c r="AA2508" s="294" t="n"/>
      <c r="AB2508" s="294" t="n">
        <v>19</v>
      </c>
      <c r="AC2508" s="294" t="n"/>
      <c r="AD2508" s="294" t="n"/>
      <c r="AE2508" s="587" t="inlineStr"/>
      <c r="AF2508" s="418">
        <f>IF(OR(AE2508="",AE2508="",AE2508=0),"",6.213/(AE2508*24))</f>
        <v/>
      </c>
      <c r="AG2508" s="298" t="n"/>
      <c r="AH2508" s="587" t="inlineStr"/>
      <c r="AI2508" s="418">
        <f>IF(OR(AH2508="",AH2508="",AH2508=0),"",6.213/(AH2508*24))</f>
        <v/>
      </c>
      <c r="AJ2508" s="175">
        <f>IF(AND(ISNUMBER(AB2508),ISNUMBER(AG2508)),AB2508-AG2508,"")</f>
        <v/>
      </c>
      <c r="AK2508" s="294" t="inlineStr">
        <is>
          <t>Engine</t>
        </is>
      </c>
      <c r="AL2508" s="294" t="n">
        <v>132</v>
      </c>
      <c r="AM2508" s="724" t="n"/>
      <c r="AN2508" s="671">
        <f>IF(OR(AL2508="",AM2508="",AM2508=0),"",AL2508*6.213/(AM2508*24))</f>
        <v/>
      </c>
      <c r="AO2508" s="477">
        <f>IF(AND(AL2508=AL2507,AM2508&lt;&gt;"",AM2507&lt;&gt;""),AM2508-AM2507,"")</f>
        <v/>
      </c>
      <c r="AP2508" s="294" t="n"/>
      <c r="AQ2508" s="587" t="inlineStr"/>
      <c r="AR2508" s="439">
        <f>IF(OR(AQ2508="",AQ2508="",AQ2508=0),"",6.213/(AQ2508*24))</f>
        <v/>
      </c>
      <c r="AS2508" s="436">
        <f>IF(OR(NOT(ISNUMBER(C2508)),NOT(ISNUMBER(AB2508))),"",IF(AG2508&lt;&gt;"",AG2508,AB2508)-C2508)</f>
        <v/>
      </c>
      <c r="AT2508" s="299" t="n"/>
      <c r="AU2508" s="300">
        <f>IF($B2508="","",TEXT($A2508,"yyyymmdd")&amp;"_P"&amp;$C2508&amp;"_C"&amp;$F2508&amp;"_"&amp;TRIM(RIGHT(SUBSTITUTE(TRIM(SUBSTITUTE($L2508,CHAR(160)," "))," ",REPT(" ",60)),60))&amp;IF($P2508="","","-"&amp;TRIM(RIGHT(SUBSTITUTE(TRIM(SUBSTITUTE($P2508,CHAR(160)," "))," ",REPT(" ",60)),60)))&amp;IF($T2508="","","-"&amp;TRIM(RIGHT(SUBSTITUTE(TRIM(SUBSTITUTE($T2508,CHAR(160)," "))," ",REPT(" ",60)),60)))&amp;".jpg")</f>
        <v/>
      </c>
    </row>
    <row r="2509" ht="42" customHeight="1">
      <c r="A2509" s="292" t="n">
        <v>40461</v>
      </c>
      <c r="B2509" s="294" t="inlineStr">
        <is>
          <t>Supercheap Auto 1000, 10 October, 2010</t>
        </is>
      </c>
      <c r="C2509" s="294" t="inlineStr">
        <is>
          <t>DNF</t>
        </is>
      </c>
      <c r="D2509" s="294" t="n"/>
      <c r="E2509" s="294" t="n"/>
      <c r="F2509" s="294" t="n">
        <v>12</v>
      </c>
      <c r="G2509" s="294" t="inlineStr">
        <is>
          <t>Triple F Racing</t>
        </is>
      </c>
      <c r="H2509" s="294" t="n"/>
      <c r="I2509" s="294" t="inlineStr">
        <is>
          <t>Bing Lee</t>
        </is>
      </c>
      <c r="J2509" s="294" t="inlineStr">
        <is>
          <t>Ford Falcon FG</t>
        </is>
      </c>
      <c r="K2509" s="294" t="n"/>
      <c r="L2509" s="294" t="inlineStr">
        <is>
          <t>Dean Fiore</t>
        </is>
      </c>
      <c r="M2509" s="294" t="inlineStr">
        <is>
          <t>AUS</t>
        </is>
      </c>
      <c r="N2509" s="700">
        <f>_xlfn.LET(_xlpm.d,_xlfn.XLOOKUP(L2509,'[1]Birth Dates'!$A:$A,'[1]Birth Dates'!$B:$B,"",0),IF(_xlpm.d=0,"",_xlpm.d))</f>
        <v/>
      </c>
      <c r="O2509" s="294">
        <f>IF(OR(N2509="",A2509="",NOT(ISNUMBER(N2509)),N2509&gt;A2509),"",DATEDIF(N2509,A2509,"Y")&amp;" years, "&amp;DATEDIF(N2509,A2509,"YM")&amp;" months, "&amp;DATEDIF(N2509,A2509,"MD")&amp;" days")</f>
        <v/>
      </c>
      <c r="P2509" s="294" t="inlineStr">
        <is>
          <t>Michael Patrizi</t>
        </is>
      </c>
      <c r="Q2509" s="294" t="inlineStr">
        <is>
          <t>AUS</t>
        </is>
      </c>
      <c r="R2509" s="700">
        <f>_xlfn.LET(_xlpm.d,_xlfn.XLOOKUP(P2509,'[1]Birth Dates'!$A:$A,'[1]Birth Dates'!$B:$B,"",0),IF(_xlpm.d=0,"",_xlpm.d))</f>
        <v/>
      </c>
      <c r="S2509" s="294">
        <f>IF(OR(R2509="",A2509="",NOT(ISNUMBER(R2509)),R2509&gt;A2509),"",DATEDIF(R2509,A2509,"Y")&amp;" years, "&amp;DATEDIF(R2509,A2509,"YM")&amp;" months, "&amp;DATEDIF(R2509,A2509,"MD")&amp;" days")</f>
        <v/>
      </c>
      <c r="T2509" s="294" t="n"/>
      <c r="U2509" s="294" t="n"/>
      <c r="V2509" s="700">
        <f>_xlfn.LET(_xlpm.d,_xlfn.XLOOKUP(T2509,'[1]Birth Dates'!$A:$A,'[1]Birth Dates'!$B:$B,"",0),IF(_xlpm.d=0,"",_xlpm.d))</f>
        <v/>
      </c>
      <c r="W2509" s="294">
        <f>IF(OR(V2509="",A2509="",NOT(ISNUMBER(V2509)),V2509&gt;A2509),"",DATEDIF(V2509,A2509,"Y")&amp;" years, "&amp;DATEDIF(V2509,A2509,"YM")&amp;" months, "&amp;DATEDIF(V2509,A2509,"MD")&amp;" days")</f>
        <v/>
      </c>
      <c r="X2509" s="294" t="n"/>
      <c r="Y2509" s="294" t="n"/>
      <c r="Z2509" s="294" t="n"/>
      <c r="AA2509" s="294" t="n"/>
      <c r="AB2509" s="294" t="n">
        <v>23</v>
      </c>
      <c r="AC2509" s="294" t="n"/>
      <c r="AD2509" s="294" t="n"/>
      <c r="AE2509" s="587" t="inlineStr"/>
      <c r="AF2509" s="418">
        <f>IF(OR(AE2509="",AE2509="",AE2509=0),"",6.213/(AE2509*24))</f>
        <v/>
      </c>
      <c r="AG2509" s="298" t="n"/>
      <c r="AH2509" s="587" t="inlineStr"/>
      <c r="AI2509" s="418">
        <f>IF(OR(AH2509="",AH2509="",AH2509=0),"",6.213/(AH2509*24))</f>
        <v/>
      </c>
      <c r="AJ2509" s="175">
        <f>IF(AND(ISNUMBER(AB2509),ISNUMBER(AG2509)),AB2509-AG2509,"")</f>
        <v/>
      </c>
      <c r="AK2509" s="294" t="inlineStr">
        <is>
          <t>Accident</t>
        </is>
      </c>
      <c r="AL2509" s="294" t="n">
        <v>56</v>
      </c>
      <c r="AM2509" s="724" t="n"/>
      <c r="AN2509" s="671">
        <f>IF(OR(AL2509="",AM2509="",AM2509=0),"",AL2509*6.213/(AM2509*24))</f>
        <v/>
      </c>
      <c r="AO2509" s="477">
        <f>IF(AND(AL2509=AL2508,AM2509&lt;&gt;"",AM2508&lt;&gt;""),AM2509-AM2508,"")</f>
        <v/>
      </c>
      <c r="AP2509" s="294" t="n"/>
      <c r="AQ2509" s="587" t="inlineStr"/>
      <c r="AR2509" s="439">
        <f>IF(OR(AQ2509="",AQ2509="",AQ2509=0),"",6.213/(AQ2509*24))</f>
        <v/>
      </c>
      <c r="AS2509" s="436">
        <f>IF(OR(NOT(ISNUMBER(C2509)),NOT(ISNUMBER(AB2509))),"",IF(AG2509&lt;&gt;"",AG2509,AB2509)-C2509)</f>
        <v/>
      </c>
      <c r="AT2509" s="299" t="n"/>
      <c r="AU2509" s="300">
        <f>IF($B2509="","",TEXT($A2509,"yyyymmdd")&amp;"_P"&amp;$C2509&amp;"_C"&amp;$F2509&amp;"_"&amp;TRIM(RIGHT(SUBSTITUTE(TRIM(SUBSTITUTE($L2509,CHAR(160)," "))," ",REPT(" ",60)),60))&amp;IF($P2509="","","-"&amp;TRIM(RIGHT(SUBSTITUTE(TRIM(SUBSTITUTE($P2509,CHAR(160)," "))," ",REPT(" ",60)),60)))&amp;IF($T2509="","","-"&amp;TRIM(RIGHT(SUBSTITUTE(TRIM(SUBSTITUTE($T2509,CHAR(160)," "))," ",REPT(" ",60)),60)))&amp;".jpg")</f>
        <v/>
      </c>
    </row>
    <row r="2510" ht="42" customHeight="1">
      <c r="A2510" s="292" t="n">
        <v>40461</v>
      </c>
      <c r="B2510" s="294" t="inlineStr">
        <is>
          <t>Supercheap Auto 1000, 10 October, 2010</t>
        </is>
      </c>
      <c r="C2510" s="294" t="inlineStr">
        <is>
          <t>DNF</t>
        </is>
      </c>
      <c r="D2510" s="294" t="n"/>
      <c r="E2510" s="294" t="n"/>
      <c r="F2510" s="294" t="n">
        <v>3</v>
      </c>
      <c r="G2510" s="294" t="inlineStr">
        <is>
          <t>Tony D'Alberto Racing</t>
        </is>
      </c>
      <c r="H2510" s="294" t="n"/>
      <c r="I2510" s="294" t="inlineStr">
        <is>
          <t>Bellmont, Centaur</t>
        </is>
      </c>
      <c r="J2510" s="294" t="inlineStr">
        <is>
          <t>Holden Commodore VE</t>
        </is>
      </c>
      <c r="K2510" s="294" t="n"/>
      <c r="L2510" s="294" t="inlineStr">
        <is>
          <t>Tony D'Alberto</t>
        </is>
      </c>
      <c r="M2510" s="294" t="inlineStr">
        <is>
          <t>AUS</t>
        </is>
      </c>
      <c r="N2510" s="700">
        <f>_xlfn.LET(_xlpm.d,_xlfn.XLOOKUP(L2510,'[1]Birth Dates'!$A:$A,'[1]Birth Dates'!$B:$B,"",0),IF(_xlpm.d=0,"",_xlpm.d))</f>
        <v/>
      </c>
      <c r="O2510" s="294">
        <f>IF(OR(N2510="",A2510="",NOT(ISNUMBER(N2510)),N2510&gt;A2510),"",DATEDIF(N2510,A2510,"Y")&amp;" years, "&amp;DATEDIF(N2510,A2510,"YM")&amp;" months, "&amp;DATEDIF(N2510,A2510,"MD")&amp;" days")</f>
        <v/>
      </c>
      <c r="P2510" s="294" t="inlineStr">
        <is>
          <t>Shane Price</t>
        </is>
      </c>
      <c r="Q2510" s="294" t="inlineStr">
        <is>
          <t>AUS</t>
        </is>
      </c>
      <c r="R2510" s="700">
        <f>_xlfn.LET(_xlpm.d,_xlfn.XLOOKUP(P2510,'[1]Birth Dates'!$A:$A,'[1]Birth Dates'!$B:$B,"",0),IF(_xlpm.d=0,"",_xlpm.d))</f>
        <v/>
      </c>
      <c r="S2510" s="294">
        <f>IF(OR(R2510="",A2510="",NOT(ISNUMBER(R2510)),R2510&gt;A2510),"",DATEDIF(R2510,A2510,"Y")&amp;" years, "&amp;DATEDIF(R2510,A2510,"YM")&amp;" months, "&amp;DATEDIF(R2510,A2510,"MD")&amp;" days")</f>
        <v/>
      </c>
      <c r="T2510" s="294" t="n"/>
      <c r="U2510" s="294" t="n"/>
      <c r="V2510" s="700">
        <f>_xlfn.LET(_xlpm.d,_xlfn.XLOOKUP(T2510,'[1]Birth Dates'!$A:$A,'[1]Birth Dates'!$B:$B,"",0),IF(_xlpm.d=0,"",_xlpm.d))</f>
        <v/>
      </c>
      <c r="W2510" s="294">
        <f>IF(OR(V2510="",A2510="",NOT(ISNUMBER(V2510)),V2510&gt;A2510),"",DATEDIF(V2510,A2510,"Y")&amp;" years, "&amp;DATEDIF(V2510,A2510,"YM")&amp;" months, "&amp;DATEDIF(V2510,A2510,"MD")&amp;" days")</f>
        <v/>
      </c>
      <c r="X2510" s="294" t="n"/>
      <c r="Y2510" s="294" t="n"/>
      <c r="Z2510" s="294" t="n"/>
      <c r="AA2510" s="294" t="n"/>
      <c r="AB2510" s="294" t="n">
        <v>20</v>
      </c>
      <c r="AC2510" s="294" t="n"/>
      <c r="AD2510" s="294" t="n"/>
      <c r="AE2510" s="587" t="inlineStr"/>
      <c r="AF2510" s="418">
        <f>IF(OR(AE2510="",AE2510="",AE2510=0),"",6.213/(AE2510*24))</f>
        <v/>
      </c>
      <c r="AG2510" s="298" t="n"/>
      <c r="AH2510" s="587" t="inlineStr"/>
      <c r="AI2510" s="418">
        <f>IF(OR(AH2510="",AH2510="",AH2510=0),"",6.213/(AH2510*24))</f>
        <v/>
      </c>
      <c r="AJ2510" s="175">
        <f>IF(AND(ISNUMBER(AB2510),ISNUMBER(AG2510)),AB2510-AG2510,"")</f>
        <v/>
      </c>
      <c r="AK2510" s="294" t="inlineStr">
        <is>
          <t>Accident</t>
        </is>
      </c>
      <c r="AL2510" s="294" t="n">
        <v>38</v>
      </c>
      <c r="AM2510" s="724" t="n"/>
      <c r="AN2510" s="671">
        <f>IF(OR(AL2510="",AM2510="",AM2510=0),"",AL2510*6.213/(AM2510*24))</f>
        <v/>
      </c>
      <c r="AO2510" s="477">
        <f>IF(AND(AL2510=AL2509,AM2510&lt;&gt;"",AM2509&lt;&gt;""),AM2510-AM2509,"")</f>
        <v/>
      </c>
      <c r="AP2510" s="294" t="n"/>
      <c r="AQ2510" s="587" t="inlineStr"/>
      <c r="AR2510" s="439">
        <f>IF(OR(AQ2510="",AQ2510="",AQ2510=0),"",6.213/(AQ2510*24))</f>
        <v/>
      </c>
      <c r="AS2510" s="436">
        <f>IF(OR(NOT(ISNUMBER(C2510)),NOT(ISNUMBER(AB2510))),"",IF(AG2510&lt;&gt;"",AG2510,AB2510)-C2510)</f>
        <v/>
      </c>
      <c r="AT2510" s="299" t="n"/>
      <c r="AU2510" s="300">
        <f>IF($B2510="","",TEXT($A2510,"yyyymmdd")&amp;"_P"&amp;$C2510&amp;"_C"&amp;$F2510&amp;"_"&amp;TRIM(RIGHT(SUBSTITUTE(TRIM(SUBSTITUTE($L2510,CHAR(160)," "))," ",REPT(" ",60)),60))&amp;IF($P2510="","","-"&amp;TRIM(RIGHT(SUBSTITUTE(TRIM(SUBSTITUTE($P2510,CHAR(160)," "))," ",REPT(" ",60)),60)))&amp;IF($T2510="","","-"&amp;TRIM(RIGHT(SUBSTITUTE(TRIM(SUBSTITUTE($T2510,CHAR(160)," "))," ",REPT(" ",60)),60)))&amp;".jpg")</f>
        <v/>
      </c>
    </row>
    <row r="2511" ht="42" customHeight="1">
      <c r="A2511" s="292" t="n">
        <v>40461</v>
      </c>
      <c r="B2511" s="294" t="inlineStr">
        <is>
          <t>Supercheap Auto 1000, 10 October, 2010</t>
        </is>
      </c>
      <c r="C2511" s="294" t="inlineStr">
        <is>
          <t>DNF</t>
        </is>
      </c>
      <c r="D2511" s="294" t="n"/>
      <c r="E2511" s="294" t="n"/>
      <c r="F2511" s="294" t="n">
        <v>24</v>
      </c>
      <c r="G2511" s="294" t="inlineStr">
        <is>
          <t>Walkinshaw Racing</t>
        </is>
      </c>
      <c r="H2511" s="294" t="n"/>
      <c r="I2511" s="294" t="inlineStr">
        <is>
          <t>Bundaberg Rum: Red</t>
        </is>
      </c>
      <c r="J2511" s="294" t="inlineStr">
        <is>
          <t>Holden Commodore VE</t>
        </is>
      </c>
      <c r="K2511" s="294" t="n"/>
      <c r="L2511" s="294" t="inlineStr">
        <is>
          <t>Fabian Coulthard</t>
        </is>
      </c>
      <c r="M2511" s="294" t="inlineStr">
        <is>
          <t>NZL</t>
        </is>
      </c>
      <c r="N2511" s="700">
        <f>_xlfn.LET(_xlpm.d,_xlfn.XLOOKUP(L2511,'[1]Birth Dates'!$A:$A,'[1]Birth Dates'!$B:$B,"",0),IF(_xlpm.d=0,"",_xlpm.d))</f>
        <v/>
      </c>
      <c r="O2511" s="294">
        <f>IF(OR(N2511="",A2511="",NOT(ISNUMBER(N2511)),N2511&gt;A2511),"",DATEDIF(N2511,A2511,"Y")&amp;" years, "&amp;DATEDIF(N2511,A2511,"YM")&amp;" months, "&amp;DATEDIF(N2511,A2511,"MD")&amp;" days")</f>
        <v/>
      </c>
      <c r="P2511" s="294" t="inlineStr">
        <is>
          <t>Craig Baird</t>
        </is>
      </c>
      <c r="Q2511" s="294" t="inlineStr">
        <is>
          <t>NZL</t>
        </is>
      </c>
      <c r="R2511" s="700">
        <f>_xlfn.LET(_xlpm.d,_xlfn.XLOOKUP(P2511,'[1]Birth Dates'!$A:$A,'[1]Birth Dates'!$B:$B,"",0),IF(_xlpm.d=0,"",_xlpm.d))</f>
        <v/>
      </c>
      <c r="S2511" s="294">
        <f>IF(OR(R2511="",A2511="",NOT(ISNUMBER(R2511)),R2511&gt;A2511),"",DATEDIF(R2511,A2511,"Y")&amp;" years, "&amp;DATEDIF(R2511,A2511,"YM")&amp;" months, "&amp;DATEDIF(R2511,A2511,"MD")&amp;" days")</f>
        <v/>
      </c>
      <c r="T2511" s="294" t="n"/>
      <c r="U2511" s="294" t="n"/>
      <c r="V2511" s="700">
        <f>_xlfn.LET(_xlpm.d,_xlfn.XLOOKUP(T2511,'[1]Birth Dates'!$A:$A,'[1]Birth Dates'!$B:$B,"",0),IF(_xlpm.d=0,"",_xlpm.d))</f>
        <v/>
      </c>
      <c r="W2511" s="294">
        <f>IF(OR(V2511="",A2511="",NOT(ISNUMBER(V2511)),V2511&gt;A2511),"",DATEDIF(V2511,A2511,"Y")&amp;" years, "&amp;DATEDIF(V2511,A2511,"YM")&amp;" months, "&amp;DATEDIF(V2511,A2511,"MD")&amp;" days")</f>
        <v/>
      </c>
      <c r="X2511" s="294" t="n"/>
      <c r="Y2511" s="294" t="n"/>
      <c r="Z2511" s="294" t="n"/>
      <c r="AA2511" s="294" t="n"/>
      <c r="AB2511" s="294" t="n">
        <v>21</v>
      </c>
      <c r="AC2511" s="294" t="n"/>
      <c r="AD2511" s="294" t="n"/>
      <c r="AE2511" s="587" t="inlineStr"/>
      <c r="AF2511" s="418">
        <f>IF(OR(AE2511="",AE2511="",AE2511=0),"",6.213/(AE2511*24))</f>
        <v/>
      </c>
      <c r="AG2511" s="298" t="n"/>
      <c r="AH2511" s="587" t="inlineStr"/>
      <c r="AI2511" s="418">
        <f>IF(OR(AH2511="",AH2511="",AH2511=0),"",6.213/(AH2511*24))</f>
        <v/>
      </c>
      <c r="AJ2511" s="175">
        <f>IF(AND(ISNUMBER(AB2511),ISNUMBER(AG2511)),AB2511-AG2511,"")</f>
        <v/>
      </c>
      <c r="AK2511" s="294" t="inlineStr">
        <is>
          <t>Accident</t>
        </is>
      </c>
      <c r="AL2511" s="294" t="n">
        <v>0</v>
      </c>
      <c r="AM2511" s="724" t="n"/>
      <c r="AN2511" s="671">
        <f>IF(OR(AL2511="",AM2511="",AM2511=0),"",AL2511*6.213/(AM2511*24))</f>
        <v/>
      </c>
      <c r="AO2511" s="477">
        <f>IF(AND(AL2511=AL2510,AM2511&lt;&gt;"",AM2510&lt;&gt;""),AM2511-AM2510,"")</f>
        <v/>
      </c>
      <c r="AP2511" s="294" t="n"/>
      <c r="AQ2511" s="587" t="inlineStr"/>
      <c r="AR2511" s="439">
        <f>IF(OR(AQ2511="",AQ2511="",AQ2511=0),"",6.213/(AQ2511*24))</f>
        <v/>
      </c>
      <c r="AS2511" s="436">
        <f>IF(OR(NOT(ISNUMBER(C2511)),NOT(ISNUMBER(AB2511))),"",IF(AG2511&lt;&gt;"",AG2511,AB2511)-C2511)</f>
        <v/>
      </c>
      <c r="AT2511" s="299" t="n"/>
      <c r="AU2511" s="300">
        <f>IF($B2511="","",TEXT($A2511,"yyyymmdd")&amp;"_P"&amp;$C2511&amp;"_C"&amp;$F2511&amp;"_"&amp;TRIM(RIGHT(SUBSTITUTE(TRIM(SUBSTITUTE($L2511,CHAR(160)," "))," ",REPT(" ",60)),60))&amp;IF($P2511="","","-"&amp;TRIM(RIGHT(SUBSTITUTE(TRIM(SUBSTITUTE($P2511,CHAR(160)," "))," ",REPT(" ",60)),60)))&amp;IF($T2511="","","-"&amp;TRIM(RIGHT(SUBSTITUTE(TRIM(SUBSTITUTE($T2511,CHAR(160)," "))," ",REPT(" ",60)),60)))&amp;".jpg")</f>
        <v/>
      </c>
    </row>
    <row r="2512" ht="42" customFormat="1" customHeight="1" s="240">
      <c r="A2512" s="237" t="n">
        <v>40825</v>
      </c>
      <c r="B2512" s="238" t="inlineStr">
        <is>
          <t>Supercheap Auto 1000, 9 October, 2011</t>
        </is>
      </c>
      <c r="C2512" s="238" t="n">
        <v>1</v>
      </c>
      <c r="D2512" s="238" t="n"/>
      <c r="E2512" s="238" t="n"/>
      <c r="F2512" s="238" t="n">
        <v>2</v>
      </c>
      <c r="G2512" s="238" t="inlineStr">
        <is>
          <t>Holden Racing Team</t>
        </is>
      </c>
      <c r="H2512" s="238" t="n"/>
      <c r="I2512" s="238" t="inlineStr">
        <is>
          <t>Holden, Toll</t>
        </is>
      </c>
      <c r="J2512" s="238" t="inlineStr">
        <is>
          <t>Holden Commodore VE</t>
        </is>
      </c>
      <c r="K2512" s="238" t="n"/>
      <c r="L2512" s="238" t="inlineStr">
        <is>
          <t>Garth Tander</t>
        </is>
      </c>
      <c r="M2512" s="238" t="inlineStr">
        <is>
          <t>AUS</t>
        </is>
      </c>
      <c r="N2512" s="690">
        <f>_xlfn.LET(_xlpm.d,_xlfn.XLOOKUP(L2512,'[1]Birth Dates'!$A:$A,'[1]Birth Dates'!$B:$B,"",0),IF(_xlpm.d=0,"",_xlpm.d))</f>
        <v/>
      </c>
      <c r="O2512" s="171">
        <f>IF(OR(N2512="",A2512="",NOT(ISNUMBER(N2512)),N2512&gt;A2512),"",DATEDIF(N2512,A2512,"Y")&amp;" years, "&amp;DATEDIF(N2512,A2512,"YM")&amp;" months, "&amp;DATEDIF(N2512,A2512,"MD")&amp;" days")</f>
        <v/>
      </c>
      <c r="P2512" s="238" t="inlineStr">
        <is>
          <t>Nick Percat</t>
        </is>
      </c>
      <c r="Q2512" s="238" t="inlineStr">
        <is>
          <t>AUS</t>
        </is>
      </c>
      <c r="R2512" s="690">
        <f>_xlfn.LET(_xlpm.d,_xlfn.XLOOKUP(P2512,'[1]Birth Dates'!$A:$A,'[1]Birth Dates'!$B:$B,"",0),IF(_xlpm.d=0,"",_xlpm.d))</f>
        <v/>
      </c>
      <c r="S2512" s="171">
        <f>IF(OR(R2512="",A2512="",NOT(ISNUMBER(R2512)),R2512&gt;A2512),"",DATEDIF(R2512,A2512,"Y")&amp;" years, "&amp;DATEDIF(R2512,A2512,"YM")&amp;" months, "&amp;DATEDIF(R2512,A2512,"MD")&amp;" days")</f>
        <v/>
      </c>
      <c r="T2512" s="238" t="n"/>
      <c r="U2512" s="238" t="n"/>
      <c r="V2512" s="690">
        <f>_xlfn.LET(_xlpm.d,_xlfn.XLOOKUP(T2512,'[1]Birth Dates'!$A:$A,'[1]Birth Dates'!$B:$B,"",0),IF(_xlpm.d=0,"",_xlpm.d))</f>
        <v/>
      </c>
      <c r="W2512" s="171">
        <f>IF(OR(V2512="",A2512="",NOT(ISNUMBER(V2512)),V2512&gt;A2512),"",DATEDIF(V2512,A2512,"Y")&amp;" years, "&amp;DATEDIF(V2512,A2512,"YM")&amp;" months, "&amp;DATEDIF(V2512,A2512,"MD")&amp;" days")</f>
        <v/>
      </c>
      <c r="X2512" s="171" t="n"/>
      <c r="Y2512" s="171" t="n"/>
      <c r="Z2512" s="171" t="n"/>
      <c r="AA2512" s="171" t="n"/>
      <c r="AB2512" s="238" t="n">
        <v>9</v>
      </c>
      <c r="AC2512" s="238" t="n"/>
      <c r="AD2512" s="238" t="n"/>
      <c r="AE2512" s="573" t="inlineStr"/>
      <c r="AF2512" s="418">
        <f>IF(OR(AE2512="",AE2512="",AE2512=0),"",6.213/(AE2512*24))</f>
        <v/>
      </c>
      <c r="AG2512" s="239" t="n"/>
      <c r="AH2512" s="573" t="inlineStr"/>
      <c r="AI2512" s="418">
        <f>IF(OR(AH2512="",AH2512="",AH2512=0),"",6.213/(AH2512*24))</f>
        <v/>
      </c>
      <c r="AJ2512" s="175">
        <f>IF(AND(ISNUMBER(AB2512),ISNUMBER(AG2512)),AB2512-AG2512,"")</f>
        <v/>
      </c>
      <c r="AK2512" s="238" t="n"/>
      <c r="AL2512" s="238" t="n">
        <v>161</v>
      </c>
      <c r="AM2512" s="718" t="n">
        <v>0.2686605208333334</v>
      </c>
      <c r="AN2512" s="671">
        <f>IF(OR(AL2512="",AM2512="",AM2512=0),"",AL2512*6.213/(AM2512*24))</f>
        <v/>
      </c>
      <c r="AO2512" s="477">
        <f>IF(AND(AL2512=AL2511,AM2512&lt;&gt;"",AM2511&lt;&gt;""),AM2512-AM2511,"")</f>
        <v/>
      </c>
      <c r="AP2512" s="238" t="n"/>
      <c r="AQ2512" s="573" t="inlineStr"/>
      <c r="AR2512" s="439">
        <f>IF(OR(AQ2512="",AQ2512="",AQ2512=0),"",6.213/(AQ2512*24))</f>
        <v/>
      </c>
      <c r="AS2512" s="436">
        <f>IF(OR(NOT(ISNUMBER(C2512)),NOT(ISNUMBER(AB2512))),"",IF(AG2512&lt;&gt;"",AG2512,AB2512)-C2512)</f>
        <v/>
      </c>
      <c r="AT2512" s="185" t="n"/>
      <c r="AU2512" s="187">
        <f>IF($B2512="","",TEXT($A2512,"yyyymmdd")&amp;"_P"&amp;$C2512&amp;"_C"&amp;$F2512&amp;"_"&amp;TRIM(RIGHT(SUBSTITUTE(TRIM(SUBSTITUTE($L2512,CHAR(160)," "))," ",REPT(" ",60)),60))&amp;IF($P2512="","","-"&amp;TRIM(RIGHT(SUBSTITUTE(TRIM(SUBSTITUTE($P2512,CHAR(160)," "))," ",REPT(" ",60)),60)))&amp;IF($T2512="","","-"&amp;TRIM(RIGHT(SUBSTITUTE(TRIM(SUBSTITUTE($T2512,CHAR(160)," "))," ",REPT(" ",60)),60)))&amp;".jpg")</f>
        <v/>
      </c>
    </row>
    <row r="2513" ht="42" customHeight="1">
      <c r="A2513" s="169" t="n">
        <v>40825</v>
      </c>
      <c r="B2513" s="171" t="inlineStr">
        <is>
          <t>Supercheap Auto 1000, 9 October, 2011</t>
        </is>
      </c>
      <c r="C2513" s="171" t="n">
        <v>2</v>
      </c>
      <c r="D2513" s="171" t="n"/>
      <c r="E2513" s="171" t="n"/>
      <c r="F2513" s="171" t="n">
        <v>888</v>
      </c>
      <c r="G2513" s="171" t="inlineStr">
        <is>
          <t>Triple Eight Race Engineering</t>
        </is>
      </c>
      <c r="H2513" s="171" t="n"/>
      <c r="I2513" s="171" t="inlineStr">
        <is>
          <t>Vodafone</t>
        </is>
      </c>
      <c r="J2513" s="171" t="inlineStr">
        <is>
          <t>Holden Commodore VE</t>
        </is>
      </c>
      <c r="K2513" s="171" t="n"/>
      <c r="L2513" s="171" t="inlineStr">
        <is>
          <t>Craig Lowndes</t>
        </is>
      </c>
      <c r="M2513" s="171" t="inlineStr">
        <is>
          <t>AUS</t>
        </is>
      </c>
      <c r="N2513" s="690">
        <f>_xlfn.LET(_xlpm.d,_xlfn.XLOOKUP(L2513,'[1]Birth Dates'!$A:$A,'[1]Birth Dates'!$B:$B,"",0),IF(_xlpm.d=0,"",_xlpm.d))</f>
        <v/>
      </c>
      <c r="O2513" s="171">
        <f>IF(OR(N2513="",A2513="",NOT(ISNUMBER(N2513)),N2513&gt;A2513),"",DATEDIF(N2513,A2513,"Y")&amp;" years, "&amp;DATEDIF(N2513,A2513,"YM")&amp;" months, "&amp;DATEDIF(N2513,A2513,"MD")&amp;" days")</f>
        <v/>
      </c>
      <c r="P2513" s="171" t="inlineStr">
        <is>
          <t>Mark Skaife</t>
        </is>
      </c>
      <c r="Q2513" s="171" t="inlineStr">
        <is>
          <t>AUS</t>
        </is>
      </c>
      <c r="R2513" s="690">
        <f>_xlfn.LET(_xlpm.d,_xlfn.XLOOKUP(P2513,'[1]Birth Dates'!$A:$A,'[1]Birth Dates'!$B:$B,"",0),IF(_xlpm.d=0,"",_xlpm.d))</f>
        <v/>
      </c>
      <c r="S2513" s="171">
        <f>IF(OR(R2513="",A2513="",NOT(ISNUMBER(R2513)),R2513&gt;A2513),"",DATEDIF(R2513,A2513,"Y")&amp;" years, "&amp;DATEDIF(R2513,A2513,"YM")&amp;" months, "&amp;DATEDIF(R2513,A2513,"MD")&amp;" days")</f>
        <v/>
      </c>
      <c r="T2513" s="171" t="n"/>
      <c r="U2513" s="171" t="n"/>
      <c r="V2513" s="690">
        <f>_xlfn.LET(_xlpm.d,_xlfn.XLOOKUP(T2513,'[1]Birth Dates'!$A:$A,'[1]Birth Dates'!$B:$B,"",0),IF(_xlpm.d=0,"",_xlpm.d))</f>
        <v/>
      </c>
      <c r="W2513" s="171">
        <f>IF(OR(V2513="",A2513="",NOT(ISNUMBER(V2513)),V2513&gt;A2513),"",DATEDIF(V2513,A2513,"Y")&amp;" years, "&amp;DATEDIF(V2513,A2513,"YM")&amp;" months, "&amp;DATEDIF(V2513,A2513,"MD")&amp;" days")</f>
        <v/>
      </c>
      <c r="X2513" s="171" t="n"/>
      <c r="Y2513" s="171" t="n"/>
      <c r="Z2513" s="171" t="n"/>
      <c r="AA2513" s="171" t="n"/>
      <c r="AB2513" s="171" t="n">
        <v>3</v>
      </c>
      <c r="AC2513" s="171" t="n"/>
      <c r="AD2513" s="171" t="n"/>
      <c r="AE2513" s="574" t="inlineStr"/>
      <c r="AF2513" s="418">
        <f>IF(OR(AE2513="",AE2513="",AE2513=0),"",6.213/(AE2513*24))</f>
        <v/>
      </c>
      <c r="AG2513" s="241" t="n"/>
      <c r="AH2513" s="574" t="inlineStr"/>
      <c r="AI2513" s="418">
        <f>IF(OR(AH2513="",AH2513="",AH2513=0),"",6.213/(AH2513*24))</f>
        <v/>
      </c>
      <c r="AJ2513" s="175">
        <f>IF(AND(ISNUMBER(AB2513),ISNUMBER(AG2513)),AB2513-AG2513,"")</f>
        <v/>
      </c>
      <c r="AK2513" s="171" t="n"/>
      <c r="AL2513" s="171" t="n">
        <v>161</v>
      </c>
      <c r="AM2513" s="691" t="n">
        <v>0.268663900462963</v>
      </c>
      <c r="AN2513" s="671">
        <f>IF(OR(AL2513="",AM2513="",AM2513=0),"",AL2513*6.213/(AM2513*24))</f>
        <v/>
      </c>
      <c r="AO2513" s="477">
        <f>IF(AND(AL2513=AL2512,AM2513&lt;&gt;"",AM2512&lt;&gt;""),AM2513-AM2512,"")</f>
        <v/>
      </c>
      <c r="AP2513" s="171" t="n"/>
      <c r="AQ2513" s="574" t="inlineStr"/>
      <c r="AR2513" s="439">
        <f>IF(OR(AQ2513="",AQ2513="",AQ2513=0),"",6.213/(AQ2513*24))</f>
        <v/>
      </c>
      <c r="AS2513" s="436">
        <f>IF(OR(NOT(ISNUMBER(C2513)),NOT(ISNUMBER(AB2513))),"",IF(AG2513&lt;&gt;"",AG2513,AB2513)-C2513)</f>
        <v/>
      </c>
      <c r="AT2513" s="191" t="n"/>
      <c r="AU2513" s="195">
        <f>IF($B2513="","",TEXT($A2513,"yyyymmdd")&amp;"_P"&amp;$C2513&amp;"_C"&amp;$F2513&amp;"_"&amp;TRIM(RIGHT(SUBSTITUTE(TRIM(SUBSTITUTE($L2513,CHAR(160)," "))," ",REPT(" ",60)),60))&amp;IF($P2513="","","-"&amp;TRIM(RIGHT(SUBSTITUTE(TRIM(SUBSTITUTE($P2513,CHAR(160)," "))," ",REPT(" ",60)),60)))&amp;IF($T2513="","","-"&amp;TRIM(RIGHT(SUBSTITUTE(TRIM(SUBSTITUTE($T2513,CHAR(160)," "))," ",REPT(" ",60)),60)))&amp;".jpg")</f>
        <v/>
      </c>
    </row>
    <row r="2514" ht="42" customHeight="1">
      <c r="A2514" s="169" t="n">
        <v>40825</v>
      </c>
      <c r="B2514" s="171" t="inlineStr">
        <is>
          <t>Supercheap Auto 1000, 9 October, 2011</t>
        </is>
      </c>
      <c r="C2514" s="171" t="n">
        <v>3</v>
      </c>
      <c r="D2514" s="171" t="n"/>
      <c r="E2514" s="171" t="n"/>
      <c r="F2514" s="171" t="n">
        <v>11</v>
      </c>
      <c r="G2514" s="171" t="inlineStr">
        <is>
          <t>Kelly Racing</t>
        </is>
      </c>
      <c r="H2514" s="171" t="n"/>
      <c r="I2514" s="171" t="inlineStr">
        <is>
          <t>Pepsi Max</t>
        </is>
      </c>
      <c r="J2514" s="171" t="inlineStr">
        <is>
          <t>Holden Commodore VE</t>
        </is>
      </c>
      <c r="K2514" s="171" t="n"/>
      <c r="L2514" s="171" t="inlineStr">
        <is>
          <t>Greg Murphy</t>
        </is>
      </c>
      <c r="M2514" s="171" t="inlineStr">
        <is>
          <t>NZL</t>
        </is>
      </c>
      <c r="N2514" s="690">
        <f>_xlfn.LET(_xlpm.d,_xlfn.XLOOKUP(L2514,'[1]Birth Dates'!$A:$A,'[1]Birth Dates'!$B:$B,"",0),IF(_xlpm.d=0,"",_xlpm.d))</f>
        <v/>
      </c>
      <c r="O2514" s="171">
        <f>IF(OR(N2514="",A2514="",NOT(ISNUMBER(N2514)),N2514&gt;A2514),"",DATEDIF(N2514,A2514,"Y")&amp;" years, "&amp;DATEDIF(N2514,A2514,"YM")&amp;" months, "&amp;DATEDIF(N2514,A2514,"MD")&amp;" days")</f>
        <v/>
      </c>
      <c r="P2514" s="171" t="inlineStr">
        <is>
          <t>Allan Simonsen</t>
        </is>
      </c>
      <c r="Q2514" s="171" t="inlineStr">
        <is>
          <t>DNK</t>
        </is>
      </c>
      <c r="R2514" s="690">
        <f>_xlfn.LET(_xlpm.d,_xlfn.XLOOKUP(P2514,'[1]Birth Dates'!$A:$A,'[1]Birth Dates'!$B:$B,"",0),IF(_xlpm.d=0,"",_xlpm.d))</f>
        <v/>
      </c>
      <c r="S2514" s="171">
        <f>IF(OR(R2514="",A2514="",NOT(ISNUMBER(R2514)),R2514&gt;A2514),"",DATEDIF(R2514,A2514,"Y")&amp;" years, "&amp;DATEDIF(R2514,A2514,"YM")&amp;" months, "&amp;DATEDIF(R2514,A2514,"MD")&amp;" days")</f>
        <v/>
      </c>
      <c r="T2514" s="171" t="n"/>
      <c r="U2514" s="171" t="n"/>
      <c r="V2514" s="690">
        <f>_xlfn.LET(_xlpm.d,_xlfn.XLOOKUP(T2514,'[1]Birth Dates'!$A:$A,'[1]Birth Dates'!$B:$B,"",0),IF(_xlpm.d=0,"",_xlpm.d))</f>
        <v/>
      </c>
      <c r="W2514" s="171">
        <f>IF(OR(V2514="",A2514="",NOT(ISNUMBER(V2514)),V2514&gt;A2514),"",DATEDIF(V2514,A2514,"Y")&amp;" years, "&amp;DATEDIF(V2514,A2514,"YM")&amp;" months, "&amp;DATEDIF(V2514,A2514,"MD")&amp;" days")</f>
        <v/>
      </c>
      <c r="X2514" s="171" t="n"/>
      <c r="Y2514" s="171" t="n"/>
      <c r="Z2514" s="171" t="n"/>
      <c r="AA2514" s="171" t="n"/>
      <c r="AB2514" s="171" t="n">
        <v>1</v>
      </c>
      <c r="AC2514" s="171" t="n"/>
      <c r="AD2514" s="171" t="n"/>
      <c r="AE2514" s="574" t="inlineStr"/>
      <c r="AF2514" s="418">
        <f>IF(OR(AE2514="",AE2514="",AE2514=0),"",6.213/(AE2514*24))</f>
        <v/>
      </c>
      <c r="AG2514" s="241" t="n"/>
      <c r="AH2514" s="574" t="inlineStr"/>
      <c r="AI2514" s="418">
        <f>IF(OR(AH2514="",AH2514="",AH2514=0),"",6.213/(AH2514*24))</f>
        <v/>
      </c>
      <c r="AJ2514" s="175">
        <f>IF(AND(ISNUMBER(AB2514),ISNUMBER(AG2514)),AB2514-AG2514,"")</f>
        <v/>
      </c>
      <c r="AK2514" s="171" t="n"/>
      <c r="AL2514" s="171" t="n">
        <v>161</v>
      </c>
      <c r="AM2514" s="691" t="n">
        <v>0.268797037037037</v>
      </c>
      <c r="AN2514" s="671">
        <f>IF(OR(AL2514="",AM2514="",AM2514=0),"",AL2514*6.213/(AM2514*24))</f>
        <v/>
      </c>
      <c r="AO2514" s="477">
        <f>IF(AND(AL2514=AL2513,AM2514&lt;&gt;"",AM2513&lt;&gt;""),AM2514-AM2513,"")</f>
        <v/>
      </c>
      <c r="AP2514" s="171" t="n"/>
      <c r="AQ2514" s="574" t="inlineStr"/>
      <c r="AR2514" s="439">
        <f>IF(OR(AQ2514="",AQ2514="",AQ2514=0),"",6.213/(AQ2514*24))</f>
        <v/>
      </c>
      <c r="AS2514" s="436">
        <f>IF(OR(NOT(ISNUMBER(C2514)),NOT(ISNUMBER(AB2514))),"",IF(AG2514&lt;&gt;"",AG2514,AB2514)-C2514)</f>
        <v/>
      </c>
      <c r="AT2514" s="191" t="n"/>
      <c r="AU2514" s="195">
        <f>IF($B2514="","",TEXT($A2514,"yyyymmdd")&amp;"_P"&amp;$C2514&amp;"_C"&amp;$F2514&amp;"_"&amp;TRIM(RIGHT(SUBSTITUTE(TRIM(SUBSTITUTE($L2514,CHAR(160)," "))," ",REPT(" ",60)),60))&amp;IF($P2514="","","-"&amp;TRIM(RIGHT(SUBSTITUTE(TRIM(SUBSTITUTE($P2514,CHAR(160)," "))," ",REPT(" ",60)),60)))&amp;IF($T2514="","","-"&amp;TRIM(RIGHT(SUBSTITUTE(TRIM(SUBSTITUTE($T2514,CHAR(160)," "))," ",REPT(" ",60)),60)))&amp;".jpg")</f>
        <v/>
      </c>
    </row>
    <row r="2515" ht="42" customHeight="1">
      <c r="A2515" s="169" t="n">
        <v>40825</v>
      </c>
      <c r="B2515" s="171" t="inlineStr">
        <is>
          <t>Supercheap Auto 1000, 9 October, 2011</t>
        </is>
      </c>
      <c r="C2515" s="171" t="n">
        <v>4</v>
      </c>
      <c r="D2515" s="171" t="n"/>
      <c r="E2515" s="171" t="n"/>
      <c r="F2515" s="171" t="n">
        <v>5</v>
      </c>
      <c r="G2515" s="171" t="inlineStr">
        <is>
          <t>Ford Performance Racing</t>
        </is>
      </c>
      <c r="H2515" s="171" t="n"/>
      <c r="I2515" s="171" t="inlineStr">
        <is>
          <t>Orrcon Steel</t>
        </is>
      </c>
      <c r="J2515" s="171" t="inlineStr">
        <is>
          <t>Ford Falcon FG</t>
        </is>
      </c>
      <c r="K2515" s="171" t="n"/>
      <c r="L2515" s="171" t="inlineStr">
        <is>
          <t>Mark Winterbottom</t>
        </is>
      </c>
      <c r="M2515" s="171" t="inlineStr">
        <is>
          <t>AUS</t>
        </is>
      </c>
      <c r="N2515" s="690">
        <f>_xlfn.LET(_xlpm.d,_xlfn.XLOOKUP(L2515,'[1]Birth Dates'!$A:$A,'[1]Birth Dates'!$B:$B,"",0),IF(_xlpm.d=0,"",_xlpm.d))</f>
        <v/>
      </c>
      <c r="O2515" s="171">
        <f>IF(OR(N2515="",A2515="",NOT(ISNUMBER(N2515)),N2515&gt;A2515),"",DATEDIF(N2515,A2515,"Y")&amp;" years, "&amp;DATEDIF(N2515,A2515,"YM")&amp;" months, "&amp;DATEDIF(N2515,A2515,"MD")&amp;" days")</f>
        <v/>
      </c>
      <c r="P2515" s="171" t="inlineStr">
        <is>
          <t>Steven Richards</t>
        </is>
      </c>
      <c r="Q2515" s="171" t="inlineStr">
        <is>
          <t>NZL</t>
        </is>
      </c>
      <c r="R2515" s="690">
        <f>_xlfn.LET(_xlpm.d,_xlfn.XLOOKUP(P2515,'[1]Birth Dates'!$A:$A,'[1]Birth Dates'!$B:$B,"",0),IF(_xlpm.d=0,"",_xlpm.d))</f>
        <v/>
      </c>
      <c r="S2515" s="171">
        <f>IF(OR(R2515="",A2515="",NOT(ISNUMBER(R2515)),R2515&gt;A2515),"",DATEDIF(R2515,A2515,"Y")&amp;" years, "&amp;DATEDIF(R2515,A2515,"YM")&amp;" months, "&amp;DATEDIF(R2515,A2515,"MD")&amp;" days")</f>
        <v/>
      </c>
      <c r="T2515" s="171" t="n"/>
      <c r="U2515" s="171" t="n"/>
      <c r="V2515" s="690">
        <f>_xlfn.LET(_xlpm.d,_xlfn.XLOOKUP(T2515,'[1]Birth Dates'!$A:$A,'[1]Birth Dates'!$B:$B,"",0),IF(_xlpm.d=0,"",_xlpm.d))</f>
        <v/>
      </c>
      <c r="W2515" s="171">
        <f>IF(OR(V2515="",A2515="",NOT(ISNUMBER(V2515)),V2515&gt;A2515),"",DATEDIF(V2515,A2515,"Y")&amp;" years, "&amp;DATEDIF(V2515,A2515,"YM")&amp;" months, "&amp;DATEDIF(V2515,A2515,"MD")&amp;" days")</f>
        <v/>
      </c>
      <c r="X2515" s="171" t="n"/>
      <c r="Y2515" s="171" t="n"/>
      <c r="Z2515" s="171" t="n"/>
      <c r="AA2515" s="171" t="n"/>
      <c r="AB2515" s="171" t="n">
        <v>10</v>
      </c>
      <c r="AC2515" s="171" t="n"/>
      <c r="AD2515" s="171" t="n"/>
      <c r="AE2515" s="574" t="inlineStr"/>
      <c r="AF2515" s="418">
        <f>IF(OR(AE2515="",AE2515="",AE2515=0),"",6.213/(AE2515*24))</f>
        <v/>
      </c>
      <c r="AG2515" s="241" t="n"/>
      <c r="AH2515" s="574" t="inlineStr"/>
      <c r="AI2515" s="418">
        <f>IF(OR(AH2515="",AH2515="",AH2515=0),"",6.213/(AH2515*24))</f>
        <v/>
      </c>
      <c r="AJ2515" s="175">
        <f>IF(AND(ISNUMBER(AB2515),ISNUMBER(AG2515)),AB2515-AG2515,"")</f>
        <v/>
      </c>
      <c r="AK2515" s="171" t="n"/>
      <c r="AL2515" s="171" t="n">
        <v>161</v>
      </c>
      <c r="AM2515" s="691" t="n">
        <v>0.2688864351851852</v>
      </c>
      <c r="AN2515" s="671">
        <f>IF(OR(AL2515="",AM2515="",AM2515=0),"",AL2515*6.213/(AM2515*24))</f>
        <v/>
      </c>
      <c r="AO2515" s="477">
        <f>IF(AND(AL2515=AL2514,AM2515&lt;&gt;"",AM2514&lt;&gt;""),AM2515-AM2514,"")</f>
        <v/>
      </c>
      <c r="AP2515" s="171" t="n"/>
      <c r="AQ2515" s="574" t="inlineStr"/>
      <c r="AR2515" s="439">
        <f>IF(OR(AQ2515="",AQ2515="",AQ2515=0),"",6.213/(AQ2515*24))</f>
        <v/>
      </c>
      <c r="AS2515" s="436">
        <f>IF(OR(NOT(ISNUMBER(C2515)),NOT(ISNUMBER(AB2515))),"",IF(AG2515&lt;&gt;"",AG2515,AB2515)-C2515)</f>
        <v/>
      </c>
      <c r="AT2515" s="191" t="n"/>
      <c r="AU2515" s="195">
        <f>IF($B2515="","",TEXT($A2515,"yyyymmdd")&amp;"_P"&amp;$C2515&amp;"_C"&amp;$F2515&amp;"_"&amp;TRIM(RIGHT(SUBSTITUTE(TRIM(SUBSTITUTE($L2515,CHAR(160)," "))," ",REPT(" ",60)),60))&amp;IF($P2515="","","-"&amp;TRIM(RIGHT(SUBSTITUTE(TRIM(SUBSTITUTE($P2515,CHAR(160)," "))," ",REPT(" ",60)),60)))&amp;IF($T2515="","","-"&amp;TRIM(RIGHT(SUBSTITUTE(TRIM(SUBSTITUTE($T2515,CHAR(160)," "))," ",REPT(" ",60)),60)))&amp;".jpg")</f>
        <v/>
      </c>
    </row>
    <row r="2516" ht="42" customHeight="1">
      <c r="A2516" s="169" t="n">
        <v>40825</v>
      </c>
      <c r="B2516" s="171" t="inlineStr">
        <is>
          <t>Supercheap Auto 1000, 9 October, 2011</t>
        </is>
      </c>
      <c r="C2516" s="171" t="n">
        <v>5</v>
      </c>
      <c r="D2516" s="171" t="n"/>
      <c r="E2516" s="171" t="n"/>
      <c r="F2516" s="171" t="n">
        <v>8</v>
      </c>
      <c r="G2516" s="171" t="inlineStr">
        <is>
          <t>Brad Jones Racing</t>
        </is>
      </c>
      <c r="H2516" s="171" t="n"/>
      <c r="I2516" s="171" t="inlineStr">
        <is>
          <t>BOC Gas and Gear</t>
        </is>
      </c>
      <c r="J2516" s="171" t="inlineStr">
        <is>
          <t>Holden Commodore VE</t>
        </is>
      </c>
      <c r="K2516" s="171" t="n"/>
      <c r="L2516" s="171" t="inlineStr">
        <is>
          <t>Jason Bright</t>
        </is>
      </c>
      <c r="M2516" s="171" t="inlineStr">
        <is>
          <t>AUS</t>
        </is>
      </c>
      <c r="N2516" s="690">
        <f>_xlfn.LET(_xlpm.d,_xlfn.XLOOKUP(L2516,'[1]Birth Dates'!$A:$A,'[1]Birth Dates'!$B:$B,"",0),IF(_xlpm.d=0,"",_xlpm.d))</f>
        <v/>
      </c>
      <c r="O2516" s="171">
        <f>IF(OR(N2516="",A2516="",NOT(ISNUMBER(N2516)),N2516&gt;A2516),"",DATEDIF(N2516,A2516,"Y")&amp;" years, "&amp;DATEDIF(N2516,A2516,"YM")&amp;" months, "&amp;DATEDIF(N2516,A2516,"MD")&amp;" days")</f>
        <v/>
      </c>
      <c r="P2516" s="171" t="inlineStr">
        <is>
          <t>Andrew Jones</t>
        </is>
      </c>
      <c r="Q2516" s="171" t="inlineStr">
        <is>
          <t>AUS</t>
        </is>
      </c>
      <c r="R2516" s="690">
        <f>_xlfn.LET(_xlpm.d,_xlfn.XLOOKUP(P2516,'[1]Birth Dates'!$A:$A,'[1]Birth Dates'!$B:$B,"",0),IF(_xlpm.d=0,"",_xlpm.d))</f>
        <v/>
      </c>
      <c r="S2516" s="171">
        <f>IF(OR(R2516="",A2516="",NOT(ISNUMBER(R2516)),R2516&gt;A2516),"",DATEDIF(R2516,A2516,"Y")&amp;" years, "&amp;DATEDIF(R2516,A2516,"YM")&amp;" months, "&amp;DATEDIF(R2516,A2516,"MD")&amp;" days")</f>
        <v/>
      </c>
      <c r="T2516" s="171" t="n"/>
      <c r="U2516" s="171" t="n"/>
      <c r="V2516" s="690">
        <f>_xlfn.LET(_xlpm.d,_xlfn.XLOOKUP(T2516,'[1]Birth Dates'!$A:$A,'[1]Birth Dates'!$B:$B,"",0),IF(_xlpm.d=0,"",_xlpm.d))</f>
        <v/>
      </c>
      <c r="W2516" s="171">
        <f>IF(OR(V2516="",A2516="",NOT(ISNUMBER(V2516)),V2516&gt;A2516),"",DATEDIF(V2516,A2516,"Y")&amp;" years, "&amp;DATEDIF(V2516,A2516,"YM")&amp;" months, "&amp;DATEDIF(V2516,A2516,"MD")&amp;" days")</f>
        <v/>
      </c>
      <c r="X2516" s="171" t="n"/>
      <c r="Y2516" s="171" t="n"/>
      <c r="Z2516" s="171" t="n"/>
      <c r="AA2516" s="171" t="n"/>
      <c r="AB2516" s="171" t="n">
        <v>18</v>
      </c>
      <c r="AC2516" s="171" t="n"/>
      <c r="AD2516" s="171" t="n"/>
      <c r="AE2516" s="574" t="inlineStr"/>
      <c r="AF2516" s="418">
        <f>IF(OR(AE2516="",AE2516="",AE2516=0),"",6.213/(AE2516*24))</f>
        <v/>
      </c>
      <c r="AG2516" s="241" t="n"/>
      <c r="AH2516" s="574" t="inlineStr"/>
      <c r="AI2516" s="418">
        <f>IF(OR(AH2516="",AH2516="",AH2516=0),"",6.213/(AH2516*24))</f>
        <v/>
      </c>
      <c r="AJ2516" s="175">
        <f>IF(AND(ISNUMBER(AB2516),ISNUMBER(AG2516)),AB2516-AG2516,"")</f>
        <v/>
      </c>
      <c r="AK2516" s="171" t="n"/>
      <c r="AL2516" s="171" t="n">
        <v>161</v>
      </c>
      <c r="AM2516" s="691" t="n">
        <v>0.2688911111111111</v>
      </c>
      <c r="AN2516" s="671">
        <f>IF(OR(AL2516="",AM2516="",AM2516=0),"",AL2516*6.213/(AM2516*24))</f>
        <v/>
      </c>
      <c r="AO2516" s="477">
        <f>IF(AND(AL2516=AL2515,AM2516&lt;&gt;"",AM2515&lt;&gt;""),AM2516-AM2515,"")</f>
        <v/>
      </c>
      <c r="AP2516" s="171" t="n"/>
      <c r="AQ2516" s="574" t="inlineStr"/>
      <c r="AR2516" s="439">
        <f>IF(OR(AQ2516="",AQ2516="",AQ2516=0),"",6.213/(AQ2516*24))</f>
        <v/>
      </c>
      <c r="AS2516" s="436">
        <f>IF(OR(NOT(ISNUMBER(C2516)),NOT(ISNUMBER(AB2516))),"",IF(AG2516&lt;&gt;"",AG2516,AB2516)-C2516)</f>
        <v/>
      </c>
      <c r="AT2516" s="191" t="n"/>
      <c r="AU2516" s="195">
        <f>IF($B2516="","",TEXT($A2516,"yyyymmdd")&amp;"_P"&amp;$C2516&amp;"_C"&amp;$F2516&amp;"_"&amp;TRIM(RIGHT(SUBSTITUTE(TRIM(SUBSTITUTE($L2516,CHAR(160)," "))," ",REPT(" ",60)),60))&amp;IF($P2516="","","-"&amp;TRIM(RIGHT(SUBSTITUTE(TRIM(SUBSTITUTE($P2516,CHAR(160)," "))," ",REPT(" ",60)),60)))&amp;IF($T2516="","","-"&amp;TRIM(RIGHT(SUBSTITUTE(TRIM(SUBSTITUTE($T2516,CHAR(160)," "))," ",REPT(" ",60)),60)))&amp;".jpg")</f>
        <v/>
      </c>
    </row>
    <row r="2517" ht="42" customHeight="1">
      <c r="A2517" s="169" t="n">
        <v>40825</v>
      </c>
      <c r="B2517" s="171" t="inlineStr">
        <is>
          <t>Supercheap Auto 1000, 9 October, 2011</t>
        </is>
      </c>
      <c r="C2517" s="171" t="n">
        <v>6</v>
      </c>
      <c r="D2517" s="171" t="n"/>
      <c r="E2517" s="171" t="n"/>
      <c r="F2517" s="171" t="n">
        <v>9</v>
      </c>
      <c r="G2517" s="171" t="inlineStr">
        <is>
          <t>Stone Brothers Racing</t>
        </is>
      </c>
      <c r="H2517" s="171" t="n"/>
      <c r="I2517" s="171" t="inlineStr">
        <is>
          <t>SP Tools</t>
        </is>
      </c>
      <c r="J2517" s="171" t="inlineStr">
        <is>
          <t>Ford Falcon FG</t>
        </is>
      </c>
      <c r="K2517" s="171" t="n"/>
      <c r="L2517" s="171" t="inlineStr">
        <is>
          <t>Shane van Gisbergen</t>
        </is>
      </c>
      <c r="M2517" s="171" t="inlineStr">
        <is>
          <t>NZL</t>
        </is>
      </c>
      <c r="N2517" s="690">
        <f>_xlfn.LET(_xlpm.d,_xlfn.XLOOKUP(L2517,'[1]Birth Dates'!$A:$A,'[1]Birth Dates'!$B:$B,"",0),IF(_xlpm.d=0,"",_xlpm.d))</f>
        <v/>
      </c>
      <c r="O2517" s="171">
        <f>IF(OR(N2517="",A2517="",NOT(ISNUMBER(N2517)),N2517&gt;A2517),"",DATEDIF(N2517,A2517,"Y")&amp;" years, "&amp;DATEDIF(N2517,A2517,"YM")&amp;" months, "&amp;DATEDIF(N2517,A2517,"MD")&amp;" days")</f>
        <v/>
      </c>
      <c r="P2517" s="171" t="inlineStr">
        <is>
          <t>John McIntyre</t>
        </is>
      </c>
      <c r="Q2517" s="171" t="inlineStr">
        <is>
          <t>NZL</t>
        </is>
      </c>
      <c r="R2517" s="690">
        <f>_xlfn.LET(_xlpm.d,_xlfn.XLOOKUP(P2517,'[1]Birth Dates'!$A:$A,'[1]Birth Dates'!$B:$B,"",0),IF(_xlpm.d=0,"",_xlpm.d))</f>
        <v/>
      </c>
      <c r="S2517" s="171">
        <f>IF(OR(R2517="",A2517="",NOT(ISNUMBER(R2517)),R2517&gt;A2517),"",DATEDIF(R2517,A2517,"Y")&amp;" years, "&amp;DATEDIF(R2517,A2517,"YM")&amp;" months, "&amp;DATEDIF(R2517,A2517,"MD")&amp;" days")</f>
        <v/>
      </c>
      <c r="T2517" s="171" t="n"/>
      <c r="U2517" s="171" t="n"/>
      <c r="V2517" s="690">
        <f>_xlfn.LET(_xlpm.d,_xlfn.XLOOKUP(T2517,'[1]Birth Dates'!$A:$A,'[1]Birth Dates'!$B:$B,"",0),IF(_xlpm.d=0,"",_xlpm.d))</f>
        <v/>
      </c>
      <c r="W2517" s="171">
        <f>IF(OR(V2517="",A2517="",NOT(ISNUMBER(V2517)),V2517&gt;A2517),"",DATEDIF(V2517,A2517,"Y")&amp;" years, "&amp;DATEDIF(V2517,A2517,"YM")&amp;" months, "&amp;DATEDIF(V2517,A2517,"MD")&amp;" days")</f>
        <v/>
      </c>
      <c r="X2517" s="171" t="n"/>
      <c r="Y2517" s="171" t="n"/>
      <c r="Z2517" s="171" t="n"/>
      <c r="AA2517" s="171" t="n"/>
      <c r="AB2517" s="171" t="n">
        <v>5</v>
      </c>
      <c r="AC2517" s="171" t="n"/>
      <c r="AD2517" s="171" t="n"/>
      <c r="AE2517" s="574" t="inlineStr"/>
      <c r="AF2517" s="418">
        <f>IF(OR(AE2517="",AE2517="",AE2517=0),"",6.213/(AE2517*24))</f>
        <v/>
      </c>
      <c r="AG2517" s="241" t="n"/>
      <c r="AH2517" s="574" t="inlineStr"/>
      <c r="AI2517" s="418">
        <f>IF(OR(AH2517="",AH2517="",AH2517=0),"",6.213/(AH2517*24))</f>
        <v/>
      </c>
      <c r="AJ2517" s="175">
        <f>IF(AND(ISNUMBER(AB2517),ISNUMBER(AG2517)),AB2517-AG2517,"")</f>
        <v/>
      </c>
      <c r="AK2517" s="171" t="n"/>
      <c r="AL2517" s="171" t="n">
        <v>161</v>
      </c>
      <c r="AM2517" s="691" t="n">
        <v>0.269049537037037</v>
      </c>
      <c r="AN2517" s="671">
        <f>IF(OR(AL2517="",AM2517="",AM2517=0),"",AL2517*6.213/(AM2517*24))</f>
        <v/>
      </c>
      <c r="AO2517" s="477">
        <f>IF(AND(AL2517=AL2516,AM2517&lt;&gt;"",AM2516&lt;&gt;""),AM2517-AM2516,"")</f>
        <v/>
      </c>
      <c r="AP2517" s="171" t="n"/>
      <c r="AQ2517" s="574" t="inlineStr"/>
      <c r="AR2517" s="439">
        <f>IF(OR(AQ2517="",AQ2517="",AQ2517=0),"",6.213/(AQ2517*24))</f>
        <v/>
      </c>
      <c r="AS2517" s="436">
        <f>IF(OR(NOT(ISNUMBER(C2517)),NOT(ISNUMBER(AB2517))),"",IF(AG2517&lt;&gt;"",AG2517,AB2517)-C2517)</f>
        <v/>
      </c>
      <c r="AT2517" s="191" t="n"/>
      <c r="AU2517" s="195">
        <f>IF($B2517="","",TEXT($A2517,"yyyymmdd")&amp;"_P"&amp;$C2517&amp;"_C"&amp;$F2517&amp;"_"&amp;TRIM(RIGHT(SUBSTITUTE(TRIM(SUBSTITUTE($L2517,CHAR(160)," "))," ",REPT(" ",60)),60))&amp;IF($P2517="","","-"&amp;TRIM(RIGHT(SUBSTITUTE(TRIM(SUBSTITUTE($P2517,CHAR(160)," "))," ",REPT(" ",60)),60)))&amp;IF($T2517="","","-"&amp;TRIM(RIGHT(SUBSTITUTE(TRIM(SUBSTITUTE($T2517,CHAR(160)," "))," ",REPT(" ",60)),60)))&amp;".jpg")</f>
        <v/>
      </c>
    </row>
    <row r="2518" ht="42" customHeight="1">
      <c r="A2518" s="169" t="n">
        <v>40825</v>
      </c>
      <c r="B2518" s="171" t="inlineStr">
        <is>
          <t>Supercheap Auto 1000, 9 October, 2011</t>
        </is>
      </c>
      <c r="C2518" s="171" t="n">
        <v>7</v>
      </c>
      <c r="D2518" s="171" t="n"/>
      <c r="E2518" s="171" t="n"/>
      <c r="F2518" s="171" t="n">
        <v>1</v>
      </c>
      <c r="G2518" s="171" t="inlineStr">
        <is>
          <t>Holden Racing Team</t>
        </is>
      </c>
      <c r="H2518" s="171" t="n"/>
      <c r="I2518" s="171" t="inlineStr">
        <is>
          <t>Holden, Toll</t>
        </is>
      </c>
      <c r="J2518" s="171" t="inlineStr">
        <is>
          <t>Holden Commodore VE</t>
        </is>
      </c>
      <c r="K2518" s="171" t="n"/>
      <c r="L2518" s="171" t="inlineStr">
        <is>
          <t>James Courtney</t>
        </is>
      </c>
      <c r="M2518" s="171" t="inlineStr">
        <is>
          <t>AUS</t>
        </is>
      </c>
      <c r="N2518" s="690">
        <f>_xlfn.LET(_xlpm.d,_xlfn.XLOOKUP(L2518,'[1]Birth Dates'!$A:$A,'[1]Birth Dates'!$B:$B,"",0),IF(_xlpm.d=0,"",_xlpm.d))</f>
        <v/>
      </c>
      <c r="O2518" s="171">
        <f>IF(OR(N2518="",A2518="",NOT(ISNUMBER(N2518)),N2518&gt;A2518),"",DATEDIF(N2518,A2518,"Y")&amp;" years, "&amp;DATEDIF(N2518,A2518,"YM")&amp;" months, "&amp;DATEDIF(N2518,A2518,"MD")&amp;" days")</f>
        <v/>
      </c>
      <c r="P2518" s="171" t="inlineStr">
        <is>
          <t>Cameron McConville</t>
        </is>
      </c>
      <c r="Q2518" s="171" t="inlineStr">
        <is>
          <t>AUS</t>
        </is>
      </c>
      <c r="R2518" s="690">
        <f>_xlfn.LET(_xlpm.d,_xlfn.XLOOKUP(P2518,'[1]Birth Dates'!$A:$A,'[1]Birth Dates'!$B:$B,"",0),IF(_xlpm.d=0,"",_xlpm.d))</f>
        <v/>
      </c>
      <c r="S2518" s="171">
        <f>IF(OR(R2518="",A2518="",NOT(ISNUMBER(R2518)),R2518&gt;A2518),"",DATEDIF(R2518,A2518,"Y")&amp;" years, "&amp;DATEDIF(R2518,A2518,"YM")&amp;" months, "&amp;DATEDIF(R2518,A2518,"MD")&amp;" days")</f>
        <v/>
      </c>
      <c r="T2518" s="171" t="n"/>
      <c r="U2518" s="171" t="n"/>
      <c r="V2518" s="690">
        <f>_xlfn.LET(_xlpm.d,_xlfn.XLOOKUP(T2518,'[1]Birth Dates'!$A:$A,'[1]Birth Dates'!$B:$B,"",0),IF(_xlpm.d=0,"",_xlpm.d))</f>
        <v/>
      </c>
      <c r="W2518" s="171">
        <f>IF(OR(V2518="",A2518="",NOT(ISNUMBER(V2518)),V2518&gt;A2518),"",DATEDIF(V2518,A2518,"Y")&amp;" years, "&amp;DATEDIF(V2518,A2518,"YM")&amp;" months, "&amp;DATEDIF(V2518,A2518,"MD")&amp;" days")</f>
        <v/>
      </c>
      <c r="X2518" s="171" t="n"/>
      <c r="Y2518" s="171" t="n"/>
      <c r="Z2518" s="171" t="n"/>
      <c r="AA2518" s="171" t="n"/>
      <c r="AB2518" s="171" t="n">
        <v>4</v>
      </c>
      <c r="AC2518" s="171" t="n"/>
      <c r="AD2518" s="171" t="n"/>
      <c r="AE2518" s="574" t="inlineStr"/>
      <c r="AF2518" s="418">
        <f>IF(OR(AE2518="",AE2518="",AE2518=0),"",6.213/(AE2518*24))</f>
        <v/>
      </c>
      <c r="AG2518" s="241" t="n"/>
      <c r="AH2518" s="574" t="inlineStr"/>
      <c r="AI2518" s="418">
        <f>IF(OR(AH2518="",AH2518="",AH2518=0),"",6.213/(AH2518*24))</f>
        <v/>
      </c>
      <c r="AJ2518" s="175">
        <f>IF(AND(ISNUMBER(AB2518),ISNUMBER(AG2518)),AB2518-AG2518,"")</f>
        <v/>
      </c>
      <c r="AK2518" s="171" t="n"/>
      <c r="AL2518" s="171" t="n">
        <v>161</v>
      </c>
      <c r="AM2518" s="691" t="n">
        <v>0.2690795601851851</v>
      </c>
      <c r="AN2518" s="671">
        <f>IF(OR(AL2518="",AM2518="",AM2518=0),"",AL2518*6.213/(AM2518*24))</f>
        <v/>
      </c>
      <c r="AO2518" s="477">
        <f>IF(AND(AL2518=AL2517,AM2518&lt;&gt;"",AM2517&lt;&gt;""),AM2518-AM2517,"")</f>
        <v/>
      </c>
      <c r="AP2518" s="171" t="n"/>
      <c r="AQ2518" s="574" t="inlineStr"/>
      <c r="AR2518" s="439">
        <f>IF(OR(AQ2518="",AQ2518="",AQ2518=0),"",6.213/(AQ2518*24))</f>
        <v/>
      </c>
      <c r="AS2518" s="436">
        <f>IF(OR(NOT(ISNUMBER(C2518)),NOT(ISNUMBER(AB2518))),"",IF(AG2518&lt;&gt;"",AG2518,AB2518)-C2518)</f>
        <v/>
      </c>
      <c r="AT2518" s="191" t="n"/>
      <c r="AU2518" s="195">
        <f>IF($B2518="","",TEXT($A2518,"yyyymmdd")&amp;"_P"&amp;$C2518&amp;"_C"&amp;$F2518&amp;"_"&amp;TRIM(RIGHT(SUBSTITUTE(TRIM(SUBSTITUTE($L2518,CHAR(160)," "))," ",REPT(" ",60)),60))&amp;IF($P2518="","","-"&amp;TRIM(RIGHT(SUBSTITUTE(TRIM(SUBSTITUTE($P2518,CHAR(160)," "))," ",REPT(" ",60)),60)))&amp;IF($T2518="","","-"&amp;TRIM(RIGHT(SUBSTITUTE(TRIM(SUBSTITUTE($T2518,CHAR(160)," "))," ",REPT(" ",60)),60)))&amp;".jpg")</f>
        <v/>
      </c>
    </row>
    <row r="2519" ht="42" customHeight="1">
      <c r="A2519" s="169" t="n">
        <v>40825</v>
      </c>
      <c r="B2519" s="171" t="inlineStr">
        <is>
          <t>Supercheap Auto 1000, 9 October, 2011</t>
        </is>
      </c>
      <c r="C2519" s="171" t="n">
        <v>8</v>
      </c>
      <c r="D2519" s="171" t="n"/>
      <c r="E2519" s="171" t="n"/>
      <c r="F2519" s="171" t="n">
        <v>200</v>
      </c>
      <c r="G2519" s="171" t="inlineStr">
        <is>
          <t>Paul Morris Motorsport</t>
        </is>
      </c>
      <c r="H2519" s="171" t="n"/>
      <c r="I2519" s="171" t="inlineStr">
        <is>
          <t>Supercheap Auto</t>
        </is>
      </c>
      <c r="J2519" s="171" t="inlineStr">
        <is>
          <t>Holden Commodore VE</t>
        </is>
      </c>
      <c r="K2519" s="171" t="n"/>
      <c r="L2519" s="171" t="inlineStr">
        <is>
          <t>Russell Ingall</t>
        </is>
      </c>
      <c r="M2519" s="171" t="inlineStr">
        <is>
          <t>AUS</t>
        </is>
      </c>
      <c r="N2519" s="690">
        <f>_xlfn.LET(_xlpm.d,_xlfn.XLOOKUP(L2519,'[1]Birth Dates'!$A:$A,'[1]Birth Dates'!$B:$B,"",0),IF(_xlpm.d=0,"",_xlpm.d))</f>
        <v/>
      </c>
      <c r="O2519" s="171">
        <f>IF(OR(N2519="",A2519="",NOT(ISNUMBER(N2519)),N2519&gt;A2519),"",DATEDIF(N2519,A2519,"Y")&amp;" years, "&amp;DATEDIF(N2519,A2519,"YM")&amp;" months, "&amp;DATEDIF(N2519,A2519,"MD")&amp;" days")</f>
        <v/>
      </c>
      <c r="P2519" s="171" t="inlineStr">
        <is>
          <t>Jack Perkins</t>
        </is>
      </c>
      <c r="Q2519" s="171" t="inlineStr">
        <is>
          <t>AUS</t>
        </is>
      </c>
      <c r="R2519" s="690">
        <f>_xlfn.LET(_xlpm.d,_xlfn.XLOOKUP(P2519,'[1]Birth Dates'!$A:$A,'[1]Birth Dates'!$B:$B,"",0),IF(_xlpm.d=0,"",_xlpm.d))</f>
        <v/>
      </c>
      <c r="S2519" s="171">
        <f>IF(OR(R2519="",A2519="",NOT(ISNUMBER(R2519)),R2519&gt;A2519),"",DATEDIF(R2519,A2519,"Y")&amp;" years, "&amp;DATEDIF(R2519,A2519,"YM")&amp;" months, "&amp;DATEDIF(R2519,A2519,"MD")&amp;" days")</f>
        <v/>
      </c>
      <c r="T2519" s="171" t="n"/>
      <c r="U2519" s="171" t="n"/>
      <c r="V2519" s="690">
        <f>_xlfn.LET(_xlpm.d,_xlfn.XLOOKUP(T2519,'[1]Birth Dates'!$A:$A,'[1]Birth Dates'!$B:$B,"",0),IF(_xlpm.d=0,"",_xlpm.d))</f>
        <v/>
      </c>
      <c r="W2519" s="171">
        <f>IF(OR(V2519="",A2519="",NOT(ISNUMBER(V2519)),V2519&gt;A2519),"",DATEDIF(V2519,A2519,"Y")&amp;" years, "&amp;DATEDIF(V2519,A2519,"YM")&amp;" months, "&amp;DATEDIF(V2519,A2519,"MD")&amp;" days")</f>
        <v/>
      </c>
      <c r="X2519" s="171" t="n"/>
      <c r="Y2519" s="171" t="n"/>
      <c r="Z2519" s="171" t="n"/>
      <c r="AA2519" s="171" t="n"/>
      <c r="AB2519" s="171" t="n">
        <v>25</v>
      </c>
      <c r="AC2519" s="171" t="n"/>
      <c r="AD2519" s="171" t="n"/>
      <c r="AE2519" s="574" t="inlineStr"/>
      <c r="AF2519" s="418">
        <f>IF(OR(AE2519="",AE2519="",AE2519=0),"",6.213/(AE2519*24))</f>
        <v/>
      </c>
      <c r="AG2519" s="241" t="n"/>
      <c r="AH2519" s="574" t="inlineStr"/>
      <c r="AI2519" s="418">
        <f>IF(OR(AH2519="",AH2519="",AH2519=0),"",6.213/(AH2519*24))</f>
        <v/>
      </c>
      <c r="AJ2519" s="175">
        <f>IF(AND(ISNUMBER(AB2519),ISNUMBER(AG2519)),AB2519-AG2519,"")</f>
        <v/>
      </c>
      <c r="AK2519" s="171" t="n"/>
      <c r="AL2519" s="171" t="n">
        <v>161</v>
      </c>
      <c r="AM2519" s="691" t="n">
        <v>0.2690908796296296</v>
      </c>
      <c r="AN2519" s="671">
        <f>IF(OR(AL2519="",AM2519="",AM2519=0),"",AL2519*6.213/(AM2519*24))</f>
        <v/>
      </c>
      <c r="AO2519" s="477">
        <f>IF(AND(AL2519=AL2518,AM2519&lt;&gt;"",AM2518&lt;&gt;""),AM2519-AM2518,"")</f>
        <v/>
      </c>
      <c r="AP2519" s="171" t="n"/>
      <c r="AQ2519" s="574" t="inlineStr"/>
      <c r="AR2519" s="439">
        <f>IF(OR(AQ2519="",AQ2519="",AQ2519=0),"",6.213/(AQ2519*24))</f>
        <v/>
      </c>
      <c r="AS2519" s="436">
        <f>IF(OR(NOT(ISNUMBER(C2519)),NOT(ISNUMBER(AB2519))),"",IF(AG2519&lt;&gt;"",AG2519,AB2519)-C2519)</f>
        <v/>
      </c>
      <c r="AT2519" s="191" t="n"/>
      <c r="AU2519" s="195">
        <f>IF($B2519="","",TEXT($A2519,"yyyymmdd")&amp;"_P"&amp;$C2519&amp;"_C"&amp;$F2519&amp;"_"&amp;TRIM(RIGHT(SUBSTITUTE(TRIM(SUBSTITUTE($L2519,CHAR(160)," "))," ",REPT(" ",60)),60))&amp;IF($P2519="","","-"&amp;TRIM(RIGHT(SUBSTITUTE(TRIM(SUBSTITUTE($P2519,CHAR(160)," "))," ",REPT(" ",60)),60)))&amp;IF($T2519="","","-"&amp;TRIM(RIGHT(SUBSTITUTE(TRIM(SUBSTITUTE($T2519,CHAR(160)," "))," ",REPT(" ",60)),60)))&amp;".jpg")</f>
        <v/>
      </c>
    </row>
    <row r="2520" ht="42" customHeight="1">
      <c r="A2520" s="169" t="n">
        <v>40825</v>
      </c>
      <c r="B2520" s="171" t="inlineStr">
        <is>
          <t>Supercheap Auto 1000, 9 October, 2011</t>
        </is>
      </c>
      <c r="C2520" s="171" t="n">
        <v>9</v>
      </c>
      <c r="D2520" s="171" t="n"/>
      <c r="E2520" s="171" t="n"/>
      <c r="F2520" s="171" t="n">
        <v>3</v>
      </c>
      <c r="G2520" s="171" t="inlineStr">
        <is>
          <t>Tony D'Alberto Racing</t>
        </is>
      </c>
      <c r="H2520" s="171" t="n"/>
      <c r="I2520" s="171" t="inlineStr">
        <is>
          <t>Wilson Security, McGrath Foundation</t>
        </is>
      </c>
      <c r="J2520" s="171" t="inlineStr">
        <is>
          <t>Ford Falcon FG</t>
        </is>
      </c>
      <c r="K2520" s="171" t="n"/>
      <c r="L2520" s="171" t="inlineStr">
        <is>
          <t>Tony D'Alberto</t>
        </is>
      </c>
      <c r="M2520" s="171" t="inlineStr">
        <is>
          <t>AUS</t>
        </is>
      </c>
      <c r="N2520" s="690">
        <f>_xlfn.LET(_xlpm.d,_xlfn.XLOOKUP(L2520,'[1]Birth Dates'!$A:$A,'[1]Birth Dates'!$B:$B,"",0),IF(_xlpm.d=0,"",_xlpm.d))</f>
        <v/>
      </c>
      <c r="O2520" s="171">
        <f>IF(OR(N2520="",A2520="",NOT(ISNUMBER(N2520)),N2520&gt;A2520),"",DATEDIF(N2520,A2520,"Y")&amp;" years, "&amp;DATEDIF(N2520,A2520,"YM")&amp;" months, "&amp;DATEDIF(N2520,A2520,"MD")&amp;" days")</f>
        <v/>
      </c>
      <c r="P2520" s="171" t="inlineStr">
        <is>
          <t>Dale Wood</t>
        </is>
      </c>
      <c r="Q2520" s="171" t="inlineStr">
        <is>
          <t>AUS</t>
        </is>
      </c>
      <c r="R2520" s="690">
        <f>_xlfn.LET(_xlpm.d,_xlfn.XLOOKUP(P2520,'[1]Birth Dates'!$A:$A,'[1]Birth Dates'!$B:$B,"",0),IF(_xlpm.d=0,"",_xlpm.d))</f>
        <v/>
      </c>
      <c r="S2520" s="171">
        <f>IF(OR(R2520="",A2520="",NOT(ISNUMBER(R2520)),R2520&gt;A2520),"",DATEDIF(R2520,A2520,"Y")&amp;" years, "&amp;DATEDIF(R2520,A2520,"YM")&amp;" months, "&amp;DATEDIF(R2520,A2520,"MD")&amp;" days")</f>
        <v/>
      </c>
      <c r="T2520" s="171" t="n"/>
      <c r="U2520" s="171" t="n"/>
      <c r="V2520" s="690">
        <f>_xlfn.LET(_xlpm.d,_xlfn.XLOOKUP(T2520,'[1]Birth Dates'!$A:$A,'[1]Birth Dates'!$B:$B,"",0),IF(_xlpm.d=0,"",_xlpm.d))</f>
        <v/>
      </c>
      <c r="W2520" s="171">
        <f>IF(OR(V2520="",A2520="",NOT(ISNUMBER(V2520)),V2520&gt;A2520),"",DATEDIF(V2520,A2520,"Y")&amp;" years, "&amp;DATEDIF(V2520,A2520,"YM")&amp;" months, "&amp;DATEDIF(V2520,A2520,"MD")&amp;" days")</f>
        <v/>
      </c>
      <c r="X2520" s="171" t="n"/>
      <c r="Y2520" s="171" t="n"/>
      <c r="Z2520" s="171" t="n"/>
      <c r="AA2520" s="171" t="n"/>
      <c r="AB2520" s="171" t="n">
        <v>23</v>
      </c>
      <c r="AC2520" s="171" t="n"/>
      <c r="AD2520" s="171" t="n"/>
      <c r="AE2520" s="574" t="inlineStr"/>
      <c r="AF2520" s="418">
        <f>IF(OR(AE2520="",AE2520="",AE2520=0),"",6.213/(AE2520*24))</f>
        <v/>
      </c>
      <c r="AG2520" s="241" t="n"/>
      <c r="AH2520" s="574" t="inlineStr"/>
      <c r="AI2520" s="418">
        <f>IF(OR(AH2520="",AH2520="",AH2520=0),"",6.213/(AH2520*24))</f>
        <v/>
      </c>
      <c r="AJ2520" s="175">
        <f>IF(AND(ISNUMBER(AB2520),ISNUMBER(AG2520)),AB2520-AG2520,"")</f>
        <v/>
      </c>
      <c r="AK2520" s="171" t="n"/>
      <c r="AL2520" s="171" t="n">
        <v>161</v>
      </c>
      <c r="AM2520" s="691" t="n">
        <v>0.2691428703703704</v>
      </c>
      <c r="AN2520" s="671">
        <f>IF(OR(AL2520="",AM2520="",AM2520=0),"",AL2520*6.213/(AM2520*24))</f>
        <v/>
      </c>
      <c r="AO2520" s="477">
        <f>IF(AND(AL2520=AL2519,AM2520&lt;&gt;"",AM2519&lt;&gt;""),AM2520-AM2519,"")</f>
        <v/>
      </c>
      <c r="AP2520" s="171" t="n"/>
      <c r="AQ2520" s="574" t="inlineStr"/>
      <c r="AR2520" s="439">
        <f>IF(OR(AQ2520="",AQ2520="",AQ2520=0),"",6.213/(AQ2520*24))</f>
        <v/>
      </c>
      <c r="AS2520" s="436">
        <f>IF(OR(NOT(ISNUMBER(C2520)),NOT(ISNUMBER(AB2520))),"",IF(AG2520&lt;&gt;"",AG2520,AB2520)-C2520)</f>
        <v/>
      </c>
      <c r="AT2520" s="191" t="n"/>
      <c r="AU2520" s="195">
        <f>IF($B2520="","",TEXT($A2520,"yyyymmdd")&amp;"_P"&amp;$C2520&amp;"_C"&amp;$F2520&amp;"_"&amp;TRIM(RIGHT(SUBSTITUTE(TRIM(SUBSTITUTE($L2520,CHAR(160)," "))," ",REPT(" ",60)),60))&amp;IF($P2520="","","-"&amp;TRIM(RIGHT(SUBSTITUTE(TRIM(SUBSTITUTE($P2520,CHAR(160)," "))," ",REPT(" ",60)),60)))&amp;IF($T2520="","","-"&amp;TRIM(RIGHT(SUBSTITUTE(TRIM(SUBSTITUTE($T2520,CHAR(160)," "))," ",REPT(" ",60)),60)))&amp;".jpg")</f>
        <v/>
      </c>
    </row>
    <row r="2521" ht="42" customHeight="1">
      <c r="A2521" s="169" t="n">
        <v>40825</v>
      </c>
      <c r="B2521" s="171" t="inlineStr">
        <is>
          <t>Supercheap Auto 1000, 9 October, 2011</t>
        </is>
      </c>
      <c r="C2521" s="171" t="n">
        <v>10</v>
      </c>
      <c r="D2521" s="171" t="n"/>
      <c r="E2521" s="171" t="n"/>
      <c r="F2521" s="171" t="n">
        <v>34</v>
      </c>
      <c r="G2521" s="171" t="inlineStr">
        <is>
          <t>Garry Rogers Motorsport</t>
        </is>
      </c>
      <c r="H2521" s="171" t="n"/>
      <c r="I2521" s="171" t="inlineStr">
        <is>
          <t>Fujitsu</t>
        </is>
      </c>
      <c r="J2521" s="171" t="inlineStr">
        <is>
          <t>Holden Commodore VE</t>
        </is>
      </c>
      <c r="K2521" s="171" t="n"/>
      <c r="L2521" s="171" t="inlineStr">
        <is>
          <t>Michael Caruso</t>
        </is>
      </c>
      <c r="M2521" s="171" t="inlineStr">
        <is>
          <t>AUS</t>
        </is>
      </c>
      <c r="N2521" s="690">
        <f>_xlfn.LET(_xlpm.d,_xlfn.XLOOKUP(L2521,'[1]Birth Dates'!$A:$A,'[1]Birth Dates'!$B:$B,"",0),IF(_xlpm.d=0,"",_xlpm.d))</f>
        <v/>
      </c>
      <c r="O2521" s="171">
        <f>IF(OR(N2521="",A2521="",NOT(ISNUMBER(N2521)),N2521&gt;A2521),"",DATEDIF(N2521,A2521,"Y")&amp;" years, "&amp;DATEDIF(N2521,A2521,"YM")&amp;" months, "&amp;DATEDIF(N2521,A2521,"MD")&amp;" days")</f>
        <v/>
      </c>
      <c r="P2521" s="171" t="inlineStr">
        <is>
          <t>Marcus Marshall</t>
        </is>
      </c>
      <c r="Q2521" s="171" t="inlineStr">
        <is>
          <t>AUS</t>
        </is>
      </c>
      <c r="R2521" s="690">
        <f>_xlfn.LET(_xlpm.d,_xlfn.XLOOKUP(P2521,'[1]Birth Dates'!$A:$A,'[1]Birth Dates'!$B:$B,"",0),IF(_xlpm.d=0,"",_xlpm.d))</f>
        <v/>
      </c>
      <c r="S2521" s="171">
        <f>IF(OR(R2521="",A2521="",NOT(ISNUMBER(R2521)),R2521&gt;A2521),"",DATEDIF(R2521,A2521,"Y")&amp;" years, "&amp;DATEDIF(R2521,A2521,"YM")&amp;" months, "&amp;DATEDIF(R2521,A2521,"MD")&amp;" days")</f>
        <v/>
      </c>
      <c r="T2521" s="171" t="n"/>
      <c r="U2521" s="171" t="n"/>
      <c r="V2521" s="690">
        <f>_xlfn.LET(_xlpm.d,_xlfn.XLOOKUP(T2521,'[1]Birth Dates'!$A:$A,'[1]Birth Dates'!$B:$B,"",0),IF(_xlpm.d=0,"",_xlpm.d))</f>
        <v/>
      </c>
      <c r="W2521" s="171">
        <f>IF(OR(V2521="",A2521="",NOT(ISNUMBER(V2521)),V2521&gt;A2521),"",DATEDIF(V2521,A2521,"Y")&amp;" years, "&amp;DATEDIF(V2521,A2521,"YM")&amp;" months, "&amp;DATEDIF(V2521,A2521,"MD")&amp;" days")</f>
        <v/>
      </c>
      <c r="X2521" s="171" t="n"/>
      <c r="Y2521" s="171" t="n"/>
      <c r="Z2521" s="171" t="n"/>
      <c r="AA2521" s="171" t="n"/>
      <c r="AB2521" s="171" t="n">
        <v>14</v>
      </c>
      <c r="AC2521" s="171" t="n"/>
      <c r="AD2521" s="171" t="n"/>
      <c r="AE2521" s="574" t="inlineStr"/>
      <c r="AF2521" s="418">
        <f>IF(OR(AE2521="",AE2521="",AE2521=0),"",6.213/(AE2521*24))</f>
        <v/>
      </c>
      <c r="AG2521" s="241" t="n"/>
      <c r="AH2521" s="574" t="inlineStr"/>
      <c r="AI2521" s="418">
        <f>IF(OR(AH2521="",AH2521="",AH2521=0),"",6.213/(AH2521*24))</f>
        <v/>
      </c>
      <c r="AJ2521" s="175">
        <f>IF(AND(ISNUMBER(AB2521),ISNUMBER(AG2521)),AB2521-AG2521,"")</f>
        <v/>
      </c>
      <c r="AK2521" s="171" t="n"/>
      <c r="AL2521" s="171" t="n">
        <v>161</v>
      </c>
      <c r="AM2521" s="691" t="n">
        <v>0.2692144212962963</v>
      </c>
      <c r="AN2521" s="671">
        <f>IF(OR(AL2521="",AM2521="",AM2521=0),"",AL2521*6.213/(AM2521*24))</f>
        <v/>
      </c>
      <c r="AO2521" s="477">
        <f>IF(AND(AL2521=AL2520,AM2521&lt;&gt;"",AM2520&lt;&gt;""),AM2521-AM2520,"")</f>
        <v/>
      </c>
      <c r="AP2521" s="171" t="n"/>
      <c r="AQ2521" s="574" t="inlineStr"/>
      <c r="AR2521" s="439">
        <f>IF(OR(AQ2521="",AQ2521="",AQ2521=0),"",6.213/(AQ2521*24))</f>
        <v/>
      </c>
      <c r="AS2521" s="436">
        <f>IF(OR(NOT(ISNUMBER(C2521)),NOT(ISNUMBER(AB2521))),"",IF(AG2521&lt;&gt;"",AG2521,AB2521)-C2521)</f>
        <v/>
      </c>
      <c r="AT2521" s="191" t="n"/>
      <c r="AU2521" s="195">
        <f>IF($B2521="","",TEXT($A2521,"yyyymmdd")&amp;"_P"&amp;$C2521&amp;"_C"&amp;$F2521&amp;"_"&amp;TRIM(RIGHT(SUBSTITUTE(TRIM(SUBSTITUTE($L2521,CHAR(160)," "))," ",REPT(" ",60)),60))&amp;IF($P2521="","","-"&amp;TRIM(RIGHT(SUBSTITUTE(TRIM(SUBSTITUTE($P2521,CHAR(160)," "))," ",REPT(" ",60)),60)))&amp;IF($T2521="","","-"&amp;TRIM(RIGHT(SUBSTITUTE(TRIM(SUBSTITUTE($T2521,CHAR(160)," "))," ",REPT(" ",60)),60)))&amp;".jpg")</f>
        <v/>
      </c>
    </row>
    <row r="2522" ht="42" customHeight="1">
      <c r="A2522" s="169" t="n">
        <v>40825</v>
      </c>
      <c r="B2522" s="171" t="inlineStr">
        <is>
          <t>Supercheap Auto 1000, 9 October, 2011</t>
        </is>
      </c>
      <c r="C2522" s="171" t="n">
        <v>11</v>
      </c>
      <c r="D2522" s="171" t="n"/>
      <c r="E2522" s="171" t="n"/>
      <c r="F2522" s="171" t="n">
        <v>49</v>
      </c>
      <c r="G2522" s="171" t="inlineStr">
        <is>
          <t>Paul Morris Motorsport</t>
        </is>
      </c>
      <c r="H2522" s="171" t="n"/>
      <c r="I2522" s="171" t="inlineStr">
        <is>
          <t>VIP Petfoods</t>
        </is>
      </c>
      <c r="J2522" s="171" t="inlineStr">
        <is>
          <t>Holden Commodore VE</t>
        </is>
      </c>
      <c r="K2522" s="171" t="n"/>
      <c r="L2522" s="171" t="inlineStr">
        <is>
          <t>Steve Owen</t>
        </is>
      </c>
      <c r="M2522" s="171" t="inlineStr">
        <is>
          <t>AUS</t>
        </is>
      </c>
      <c r="N2522" s="690">
        <f>_xlfn.LET(_xlpm.d,_xlfn.XLOOKUP(L2522,'[1]Birth Dates'!$A:$A,'[1]Birth Dates'!$B:$B,"",0),IF(_xlpm.d=0,"",_xlpm.d))</f>
        <v/>
      </c>
      <c r="O2522" s="171">
        <f>IF(OR(N2522="",A2522="",NOT(ISNUMBER(N2522)),N2522&gt;A2522),"",DATEDIF(N2522,A2522,"Y")&amp;" years, "&amp;DATEDIF(N2522,A2522,"YM")&amp;" months, "&amp;DATEDIF(N2522,A2522,"MD")&amp;" days")</f>
        <v/>
      </c>
      <c r="P2522" s="171" t="inlineStr">
        <is>
          <t>Paul Morris</t>
        </is>
      </c>
      <c r="Q2522" s="171" t="inlineStr">
        <is>
          <t>AUS</t>
        </is>
      </c>
      <c r="R2522" s="690">
        <f>_xlfn.LET(_xlpm.d,_xlfn.XLOOKUP(P2522,'[1]Birth Dates'!$A:$A,'[1]Birth Dates'!$B:$B,"",0),IF(_xlpm.d=0,"",_xlpm.d))</f>
        <v/>
      </c>
      <c r="S2522" s="171">
        <f>IF(OR(R2522="",A2522="",NOT(ISNUMBER(R2522)),R2522&gt;A2522),"",DATEDIF(R2522,A2522,"Y")&amp;" years, "&amp;DATEDIF(R2522,A2522,"YM")&amp;" months, "&amp;DATEDIF(R2522,A2522,"MD")&amp;" days")</f>
        <v/>
      </c>
      <c r="T2522" s="171" t="n"/>
      <c r="U2522" s="171" t="n"/>
      <c r="V2522" s="690">
        <f>_xlfn.LET(_xlpm.d,_xlfn.XLOOKUP(T2522,'[1]Birth Dates'!$A:$A,'[1]Birth Dates'!$B:$B,"",0),IF(_xlpm.d=0,"",_xlpm.d))</f>
        <v/>
      </c>
      <c r="W2522" s="171">
        <f>IF(OR(V2522="",A2522="",NOT(ISNUMBER(V2522)),V2522&gt;A2522),"",DATEDIF(V2522,A2522,"Y")&amp;" years, "&amp;DATEDIF(V2522,A2522,"YM")&amp;" months, "&amp;DATEDIF(V2522,A2522,"MD")&amp;" days")</f>
        <v/>
      </c>
      <c r="X2522" s="171" t="n"/>
      <c r="Y2522" s="171" t="n"/>
      <c r="Z2522" s="171" t="n"/>
      <c r="AA2522" s="171" t="n"/>
      <c r="AB2522" s="171" t="n">
        <v>6</v>
      </c>
      <c r="AC2522" s="171" t="n"/>
      <c r="AD2522" s="171" t="n"/>
      <c r="AE2522" s="574" t="inlineStr"/>
      <c r="AF2522" s="418">
        <f>IF(OR(AE2522="",AE2522="",AE2522=0),"",6.213/(AE2522*24))</f>
        <v/>
      </c>
      <c r="AG2522" s="241" t="n"/>
      <c r="AH2522" s="574" t="inlineStr"/>
      <c r="AI2522" s="418">
        <f>IF(OR(AH2522="",AH2522="",AH2522=0),"",6.213/(AH2522*24))</f>
        <v/>
      </c>
      <c r="AJ2522" s="175">
        <f>IF(AND(ISNUMBER(AB2522),ISNUMBER(AG2522)),AB2522-AG2522,"")</f>
        <v/>
      </c>
      <c r="AK2522" s="171" t="n"/>
      <c r="AL2522" s="171" t="n">
        <v>161</v>
      </c>
      <c r="AM2522" s="691" t="n">
        <v>0.2692363425925926</v>
      </c>
      <c r="AN2522" s="671">
        <f>IF(OR(AL2522="",AM2522="",AM2522=0),"",AL2522*6.213/(AM2522*24))</f>
        <v/>
      </c>
      <c r="AO2522" s="477">
        <f>IF(AND(AL2522=AL2521,AM2522&lt;&gt;"",AM2521&lt;&gt;""),AM2522-AM2521,"")</f>
        <v/>
      </c>
      <c r="AP2522" s="171" t="n"/>
      <c r="AQ2522" s="574" t="inlineStr"/>
      <c r="AR2522" s="439">
        <f>IF(OR(AQ2522="",AQ2522="",AQ2522=0),"",6.213/(AQ2522*24))</f>
        <v/>
      </c>
      <c r="AS2522" s="436">
        <f>IF(OR(NOT(ISNUMBER(C2522)),NOT(ISNUMBER(AB2522))),"",IF(AG2522&lt;&gt;"",AG2522,AB2522)-C2522)</f>
        <v/>
      </c>
      <c r="AT2522" s="191" t="n"/>
      <c r="AU2522" s="195">
        <f>IF($B2522="","",TEXT($A2522,"yyyymmdd")&amp;"_P"&amp;$C2522&amp;"_C"&amp;$F2522&amp;"_"&amp;TRIM(RIGHT(SUBSTITUTE(TRIM(SUBSTITUTE($L2522,CHAR(160)," "))," ",REPT(" ",60)),60))&amp;IF($P2522="","","-"&amp;TRIM(RIGHT(SUBSTITUTE(TRIM(SUBSTITUTE($P2522,CHAR(160)," "))," ",REPT(" ",60)),60)))&amp;IF($T2522="","","-"&amp;TRIM(RIGHT(SUBSTITUTE(TRIM(SUBSTITUTE($T2522,CHAR(160)," "))," ",REPT(" ",60)),60)))&amp;".jpg")</f>
        <v/>
      </c>
    </row>
    <row r="2523" ht="42" customHeight="1">
      <c r="A2523" s="169" t="n">
        <v>40825</v>
      </c>
      <c r="B2523" s="171" t="inlineStr">
        <is>
          <t>Supercheap Auto 1000, 9 October, 2011</t>
        </is>
      </c>
      <c r="C2523" s="171" t="n">
        <v>12</v>
      </c>
      <c r="D2523" s="171" t="n"/>
      <c r="E2523" s="171" t="n"/>
      <c r="F2523" s="171" t="n">
        <v>47</v>
      </c>
      <c r="G2523" s="171" t="inlineStr">
        <is>
          <t>James Rosenberg Racing</t>
        </is>
      </c>
      <c r="H2523" s="171" t="n"/>
      <c r="I2523" s="171" t="inlineStr">
        <is>
          <t>Lucky 7 Convenience Stores</t>
        </is>
      </c>
      <c r="J2523" s="171" t="inlineStr">
        <is>
          <t>Ford Falcon FG</t>
        </is>
      </c>
      <c r="K2523" s="171" t="n"/>
      <c r="L2523" s="171" t="inlineStr">
        <is>
          <t>Tim Slade</t>
        </is>
      </c>
      <c r="M2523" s="171" t="inlineStr">
        <is>
          <t>AUS</t>
        </is>
      </c>
      <c r="N2523" s="690">
        <f>_xlfn.LET(_xlpm.d,_xlfn.XLOOKUP(L2523,'[1]Birth Dates'!$A:$A,'[1]Birth Dates'!$B:$B,"",0),IF(_xlpm.d=0,"",_xlpm.d))</f>
        <v/>
      </c>
      <c r="O2523" s="171">
        <f>IF(OR(N2523="",A2523="",NOT(ISNUMBER(N2523)),N2523&gt;A2523),"",DATEDIF(N2523,A2523,"Y")&amp;" years, "&amp;DATEDIF(N2523,A2523,"YM")&amp;" months, "&amp;DATEDIF(N2523,A2523,"MD")&amp;" days")</f>
        <v/>
      </c>
      <c r="P2523" s="171" t="inlineStr">
        <is>
          <t>Daniel Gaunt</t>
        </is>
      </c>
      <c r="Q2523" s="171" t="inlineStr">
        <is>
          <t>NZL</t>
        </is>
      </c>
      <c r="R2523" s="690">
        <f>_xlfn.LET(_xlpm.d,_xlfn.XLOOKUP(P2523,'[1]Birth Dates'!$A:$A,'[1]Birth Dates'!$B:$B,"",0),IF(_xlpm.d=0,"",_xlpm.d))</f>
        <v/>
      </c>
      <c r="S2523" s="171">
        <f>IF(OR(R2523="",A2523="",NOT(ISNUMBER(R2523)),R2523&gt;A2523),"",DATEDIF(R2523,A2523,"Y")&amp;" years, "&amp;DATEDIF(R2523,A2523,"YM")&amp;" months, "&amp;DATEDIF(R2523,A2523,"MD")&amp;" days")</f>
        <v/>
      </c>
      <c r="T2523" s="171" t="n"/>
      <c r="U2523" s="171" t="n"/>
      <c r="V2523" s="690">
        <f>_xlfn.LET(_xlpm.d,_xlfn.XLOOKUP(T2523,'[1]Birth Dates'!$A:$A,'[1]Birth Dates'!$B:$B,"",0),IF(_xlpm.d=0,"",_xlpm.d))</f>
        <v/>
      </c>
      <c r="W2523" s="171">
        <f>IF(OR(V2523="",A2523="",NOT(ISNUMBER(V2523)),V2523&gt;A2523),"",DATEDIF(V2523,A2523,"Y")&amp;" years, "&amp;DATEDIF(V2523,A2523,"YM")&amp;" months, "&amp;DATEDIF(V2523,A2523,"MD")&amp;" days")</f>
        <v/>
      </c>
      <c r="X2523" s="171" t="n"/>
      <c r="Y2523" s="171" t="n"/>
      <c r="Z2523" s="171" t="n"/>
      <c r="AA2523" s="171" t="n"/>
      <c r="AB2523" s="171" t="n">
        <v>15</v>
      </c>
      <c r="AC2523" s="171" t="n"/>
      <c r="AD2523" s="171" t="n"/>
      <c r="AE2523" s="574" t="inlineStr"/>
      <c r="AF2523" s="418">
        <f>IF(OR(AE2523="",AE2523="",AE2523=0),"",6.213/(AE2523*24))</f>
        <v/>
      </c>
      <c r="AG2523" s="241" t="n"/>
      <c r="AH2523" s="574" t="inlineStr"/>
      <c r="AI2523" s="418">
        <f>IF(OR(AH2523="",AH2523="",AH2523=0),"",6.213/(AH2523*24))</f>
        <v/>
      </c>
      <c r="AJ2523" s="175">
        <f>IF(AND(ISNUMBER(AB2523),ISNUMBER(AG2523)),AB2523-AG2523,"")</f>
        <v/>
      </c>
      <c r="AK2523" s="171" t="n"/>
      <c r="AL2523" s="171" t="n">
        <v>161</v>
      </c>
      <c r="AM2523" s="691" t="n">
        <v>0.269240625</v>
      </c>
      <c r="AN2523" s="671">
        <f>IF(OR(AL2523="",AM2523="",AM2523=0),"",AL2523*6.213/(AM2523*24))</f>
        <v/>
      </c>
      <c r="AO2523" s="477">
        <f>IF(AND(AL2523=AL2522,AM2523&lt;&gt;"",AM2522&lt;&gt;""),AM2523-AM2522,"")</f>
        <v/>
      </c>
      <c r="AP2523" s="171" t="n"/>
      <c r="AQ2523" s="574" t="inlineStr"/>
      <c r="AR2523" s="439">
        <f>IF(OR(AQ2523="",AQ2523="",AQ2523=0),"",6.213/(AQ2523*24))</f>
        <v/>
      </c>
      <c r="AS2523" s="436">
        <f>IF(OR(NOT(ISNUMBER(C2523)),NOT(ISNUMBER(AB2523))),"",IF(AG2523&lt;&gt;"",AG2523,AB2523)-C2523)</f>
        <v/>
      </c>
      <c r="AT2523" s="191" t="n"/>
      <c r="AU2523" s="195">
        <f>IF($B2523="","",TEXT($A2523,"yyyymmdd")&amp;"_P"&amp;$C2523&amp;"_C"&amp;$F2523&amp;"_"&amp;TRIM(RIGHT(SUBSTITUTE(TRIM(SUBSTITUTE($L2523,CHAR(160)," "))," ",REPT(" ",60)),60))&amp;IF($P2523="","","-"&amp;TRIM(RIGHT(SUBSTITUTE(TRIM(SUBSTITUTE($P2523,CHAR(160)," "))," ",REPT(" ",60)),60)))&amp;IF($T2523="","","-"&amp;TRIM(RIGHT(SUBSTITUTE(TRIM(SUBSTITUTE($T2523,CHAR(160)," "))," ",REPT(" ",60)),60)))&amp;".jpg")</f>
        <v/>
      </c>
    </row>
    <row r="2524" ht="42" customHeight="1">
      <c r="A2524" s="169" t="n">
        <v>40825</v>
      </c>
      <c r="B2524" s="171" t="inlineStr">
        <is>
          <t>Supercheap Auto 1000, 9 October, 2011</t>
        </is>
      </c>
      <c r="C2524" s="171" t="n">
        <v>13</v>
      </c>
      <c r="D2524" s="171" t="n"/>
      <c r="E2524" s="171" t="n"/>
      <c r="F2524" s="171" t="n">
        <v>19</v>
      </c>
      <c r="G2524" s="171" t="inlineStr">
        <is>
          <t>Tekno Autosports</t>
        </is>
      </c>
      <c r="H2524" s="171" t="n"/>
      <c r="I2524" s="171" t="inlineStr">
        <is>
          <t>Mother Energy</t>
        </is>
      </c>
      <c r="J2524" s="171" t="inlineStr">
        <is>
          <t>Ford Falcon FG</t>
        </is>
      </c>
      <c r="K2524" s="171" t="n"/>
      <c r="L2524" s="171" t="inlineStr">
        <is>
          <t>Jonathon Webb</t>
        </is>
      </c>
      <c r="M2524" s="171" t="inlineStr">
        <is>
          <t>AUS</t>
        </is>
      </c>
      <c r="N2524" s="690">
        <f>_xlfn.LET(_xlpm.d,_xlfn.XLOOKUP(L2524,'[1]Birth Dates'!$A:$A,'[1]Birth Dates'!$B:$B,"",0),IF(_xlpm.d=0,"",_xlpm.d))</f>
        <v/>
      </c>
      <c r="O2524" s="171">
        <f>IF(OR(N2524="",A2524="",NOT(ISNUMBER(N2524)),N2524&gt;A2524),"",DATEDIF(N2524,A2524,"Y")&amp;" years, "&amp;DATEDIF(N2524,A2524,"YM")&amp;" months, "&amp;DATEDIF(N2524,A2524,"MD")&amp;" days")</f>
        <v/>
      </c>
      <c r="P2524" s="171" t="inlineStr">
        <is>
          <t>Richard Lyons</t>
        </is>
      </c>
      <c r="Q2524" s="171" t="inlineStr">
        <is>
          <t>GBR</t>
        </is>
      </c>
      <c r="R2524" s="690">
        <f>_xlfn.LET(_xlpm.d,_xlfn.XLOOKUP(P2524,'[1]Birth Dates'!$A:$A,'[1]Birth Dates'!$B:$B,"",0),IF(_xlpm.d=0,"",_xlpm.d))</f>
        <v/>
      </c>
      <c r="S2524" s="171">
        <f>IF(OR(R2524="",A2524="",NOT(ISNUMBER(R2524)),R2524&gt;A2524),"",DATEDIF(R2524,A2524,"Y")&amp;" years, "&amp;DATEDIF(R2524,A2524,"YM")&amp;" months, "&amp;DATEDIF(R2524,A2524,"MD")&amp;" days")</f>
        <v/>
      </c>
      <c r="T2524" s="171" t="n"/>
      <c r="U2524" s="171" t="n"/>
      <c r="V2524" s="690">
        <f>_xlfn.LET(_xlpm.d,_xlfn.XLOOKUP(T2524,'[1]Birth Dates'!$A:$A,'[1]Birth Dates'!$B:$B,"",0),IF(_xlpm.d=0,"",_xlpm.d))</f>
        <v/>
      </c>
      <c r="W2524" s="171">
        <f>IF(OR(V2524="",A2524="",NOT(ISNUMBER(V2524)),V2524&gt;A2524),"",DATEDIF(V2524,A2524,"Y")&amp;" years, "&amp;DATEDIF(V2524,A2524,"YM")&amp;" months, "&amp;DATEDIF(V2524,A2524,"MD")&amp;" days")</f>
        <v/>
      </c>
      <c r="X2524" s="171" t="n"/>
      <c r="Y2524" s="171" t="n"/>
      <c r="Z2524" s="171" t="n"/>
      <c r="AA2524" s="171" t="n"/>
      <c r="AB2524" s="171" t="n">
        <v>26</v>
      </c>
      <c r="AC2524" s="171" t="n"/>
      <c r="AD2524" s="171" t="n"/>
      <c r="AE2524" s="574" t="inlineStr"/>
      <c r="AF2524" s="418">
        <f>IF(OR(AE2524="",AE2524="",AE2524=0),"",6.213/(AE2524*24))</f>
        <v/>
      </c>
      <c r="AG2524" s="241" t="n"/>
      <c r="AH2524" s="574" t="inlineStr"/>
      <c r="AI2524" s="418">
        <f>IF(OR(AH2524="",AH2524="",AH2524=0),"",6.213/(AH2524*24))</f>
        <v/>
      </c>
      <c r="AJ2524" s="175">
        <f>IF(AND(ISNUMBER(AB2524),ISNUMBER(AG2524)),AB2524-AG2524,"")</f>
        <v/>
      </c>
      <c r="AK2524" s="171" t="n"/>
      <c r="AL2524" s="171" t="n">
        <v>161</v>
      </c>
      <c r="AM2524" s="691" t="n">
        <v>0.2692494560185185</v>
      </c>
      <c r="AN2524" s="671">
        <f>IF(OR(AL2524="",AM2524="",AM2524=0),"",AL2524*6.213/(AM2524*24))</f>
        <v/>
      </c>
      <c r="AO2524" s="477">
        <f>IF(AND(AL2524=AL2523,AM2524&lt;&gt;"",AM2523&lt;&gt;""),AM2524-AM2523,"")</f>
        <v/>
      </c>
      <c r="AP2524" s="171" t="n"/>
      <c r="AQ2524" s="574" t="inlineStr"/>
      <c r="AR2524" s="439">
        <f>IF(OR(AQ2524="",AQ2524="",AQ2524=0),"",6.213/(AQ2524*24))</f>
        <v/>
      </c>
      <c r="AS2524" s="436">
        <f>IF(OR(NOT(ISNUMBER(C2524)),NOT(ISNUMBER(AB2524))),"",IF(AG2524&lt;&gt;"",AG2524,AB2524)-C2524)</f>
        <v/>
      </c>
      <c r="AT2524" s="191" t="n"/>
      <c r="AU2524" s="195">
        <f>IF($B2524="","",TEXT($A2524,"yyyymmdd")&amp;"_P"&amp;$C2524&amp;"_C"&amp;$F2524&amp;"_"&amp;TRIM(RIGHT(SUBSTITUTE(TRIM(SUBSTITUTE($L2524,CHAR(160)," "))," ",REPT(" ",60)),60))&amp;IF($P2524="","","-"&amp;TRIM(RIGHT(SUBSTITUTE(TRIM(SUBSTITUTE($P2524,CHAR(160)," "))," ",REPT(" ",60)),60)))&amp;IF($T2524="","","-"&amp;TRIM(RIGHT(SUBSTITUTE(TRIM(SUBSTITUTE($T2524,CHAR(160)," "))," ",REPT(" ",60)),60)))&amp;".jpg")</f>
        <v/>
      </c>
    </row>
    <row r="2525" ht="42" customHeight="1">
      <c r="A2525" s="169" t="n">
        <v>40825</v>
      </c>
      <c r="B2525" s="171" t="inlineStr">
        <is>
          <t>Supercheap Auto 1000, 9 October, 2011</t>
        </is>
      </c>
      <c r="C2525" s="171" t="n">
        <v>14</v>
      </c>
      <c r="D2525" s="171" t="n"/>
      <c r="E2525" s="171" t="n"/>
      <c r="F2525" s="171" t="n">
        <v>21</v>
      </c>
      <c r="G2525" s="171" t="inlineStr">
        <is>
          <t>Britek Motorsport</t>
        </is>
      </c>
      <c r="H2525" s="171" t="n"/>
      <c r="I2525" s="171" t="inlineStr">
        <is>
          <t>Fair Dinkum Sheds</t>
        </is>
      </c>
      <c r="J2525" s="171" t="inlineStr">
        <is>
          <t>Holden Commodore VE</t>
        </is>
      </c>
      <c r="K2525" s="171" t="n"/>
      <c r="L2525" s="171" t="inlineStr">
        <is>
          <t>Karl Reindler</t>
        </is>
      </c>
      <c r="M2525" s="171" t="inlineStr">
        <is>
          <t>AUS</t>
        </is>
      </c>
      <c r="N2525" s="690">
        <f>_xlfn.LET(_xlpm.d,_xlfn.XLOOKUP(L2525,'[1]Birth Dates'!$A:$A,'[1]Birth Dates'!$B:$B,"",0),IF(_xlpm.d=0,"",_xlpm.d))</f>
        <v/>
      </c>
      <c r="O2525" s="171">
        <f>IF(OR(N2525="",A2525="",NOT(ISNUMBER(N2525)),N2525&gt;A2525),"",DATEDIF(N2525,A2525,"Y")&amp;" years, "&amp;DATEDIF(N2525,A2525,"YM")&amp;" months, "&amp;DATEDIF(N2525,A2525,"MD")&amp;" days")</f>
        <v/>
      </c>
      <c r="P2525" s="171" t="inlineStr">
        <is>
          <t>David Wall</t>
        </is>
      </c>
      <c r="Q2525" s="171" t="inlineStr">
        <is>
          <t>AUS</t>
        </is>
      </c>
      <c r="R2525" s="690">
        <f>_xlfn.LET(_xlpm.d,_xlfn.XLOOKUP(P2525,'[1]Birth Dates'!$A:$A,'[1]Birth Dates'!$B:$B,"",0),IF(_xlpm.d=0,"",_xlpm.d))</f>
        <v/>
      </c>
      <c r="S2525" s="171">
        <f>IF(OR(R2525="",A2525="",NOT(ISNUMBER(R2525)),R2525&gt;A2525),"",DATEDIF(R2525,A2525,"Y")&amp;" years, "&amp;DATEDIF(R2525,A2525,"YM")&amp;" months, "&amp;DATEDIF(R2525,A2525,"MD")&amp;" days")</f>
        <v/>
      </c>
      <c r="T2525" s="171" t="n"/>
      <c r="U2525" s="171" t="n"/>
      <c r="V2525" s="690">
        <f>_xlfn.LET(_xlpm.d,_xlfn.XLOOKUP(T2525,'[1]Birth Dates'!$A:$A,'[1]Birth Dates'!$B:$B,"",0),IF(_xlpm.d=0,"",_xlpm.d))</f>
        <v/>
      </c>
      <c r="W2525" s="171">
        <f>IF(OR(V2525="",A2525="",NOT(ISNUMBER(V2525)),V2525&gt;A2525),"",DATEDIF(V2525,A2525,"Y")&amp;" years, "&amp;DATEDIF(V2525,A2525,"YM")&amp;" months, "&amp;DATEDIF(V2525,A2525,"MD")&amp;" days")</f>
        <v/>
      </c>
      <c r="X2525" s="171" t="n"/>
      <c r="Y2525" s="171" t="n"/>
      <c r="Z2525" s="171" t="n"/>
      <c r="AA2525" s="171" t="n"/>
      <c r="AB2525" s="171" t="n">
        <v>27</v>
      </c>
      <c r="AC2525" s="171" t="n"/>
      <c r="AD2525" s="171" t="n"/>
      <c r="AE2525" s="574" t="inlineStr"/>
      <c r="AF2525" s="418">
        <f>IF(OR(AE2525="",AE2525="",AE2525=0),"",6.213/(AE2525*24))</f>
        <v/>
      </c>
      <c r="AG2525" s="241" t="n"/>
      <c r="AH2525" s="574" t="inlineStr"/>
      <c r="AI2525" s="418">
        <f>IF(OR(AH2525="",AH2525="",AH2525=0),"",6.213/(AH2525*24))</f>
        <v/>
      </c>
      <c r="AJ2525" s="175">
        <f>IF(AND(ISNUMBER(AB2525),ISNUMBER(AG2525)),AB2525-AG2525,"")</f>
        <v/>
      </c>
      <c r="AK2525" s="171" t="n"/>
      <c r="AL2525" s="171" t="n">
        <v>161</v>
      </c>
      <c r="AM2525" s="691" t="n">
        <v>0.2693011689814815</v>
      </c>
      <c r="AN2525" s="671">
        <f>IF(OR(AL2525="",AM2525="",AM2525=0),"",AL2525*6.213/(AM2525*24))</f>
        <v/>
      </c>
      <c r="AO2525" s="477">
        <f>IF(AND(AL2525=AL2524,AM2525&lt;&gt;"",AM2524&lt;&gt;""),AM2525-AM2524,"")</f>
        <v/>
      </c>
      <c r="AP2525" s="171" t="n"/>
      <c r="AQ2525" s="574" t="inlineStr"/>
      <c r="AR2525" s="439">
        <f>IF(OR(AQ2525="",AQ2525="",AQ2525=0),"",6.213/(AQ2525*24))</f>
        <v/>
      </c>
      <c r="AS2525" s="436">
        <f>IF(OR(NOT(ISNUMBER(C2525)),NOT(ISNUMBER(AB2525))),"",IF(AG2525&lt;&gt;"",AG2525,AB2525)-C2525)</f>
        <v/>
      </c>
      <c r="AT2525" s="191" t="n"/>
      <c r="AU2525" s="195">
        <f>IF($B2525="","",TEXT($A2525,"yyyymmdd")&amp;"_P"&amp;$C2525&amp;"_C"&amp;$F2525&amp;"_"&amp;TRIM(RIGHT(SUBSTITUTE(TRIM(SUBSTITUTE($L2525,CHAR(160)," "))," ",REPT(" ",60)),60))&amp;IF($P2525="","","-"&amp;TRIM(RIGHT(SUBSTITUTE(TRIM(SUBSTITUTE($P2525,CHAR(160)," "))," ",REPT(" ",60)),60)))&amp;IF($T2525="","","-"&amp;TRIM(RIGHT(SUBSTITUTE(TRIM(SUBSTITUTE($T2525,CHAR(160)," "))," ",REPT(" ",60)),60)))&amp;".jpg")</f>
        <v/>
      </c>
    </row>
    <row r="2526" ht="42" customHeight="1">
      <c r="A2526" s="169" t="n">
        <v>40825</v>
      </c>
      <c r="B2526" s="171" t="inlineStr">
        <is>
          <t>Supercheap Auto 1000, 9 October, 2011</t>
        </is>
      </c>
      <c r="C2526" s="171" t="n">
        <v>15</v>
      </c>
      <c r="D2526" s="171" t="n"/>
      <c r="E2526" s="171" t="n"/>
      <c r="F2526" s="171" t="n">
        <v>30</v>
      </c>
      <c r="G2526" s="171" t="inlineStr">
        <is>
          <t>Lucas Dumbrell Motorsport</t>
        </is>
      </c>
      <c r="H2526" s="171" t="n"/>
      <c r="I2526" s="171" t="inlineStr">
        <is>
          <t>Gulf Western Oil</t>
        </is>
      </c>
      <c r="J2526" s="171" t="inlineStr">
        <is>
          <t>Holden Commodore VE</t>
        </is>
      </c>
      <c r="K2526" s="171" t="n"/>
      <c r="L2526" s="171" t="inlineStr">
        <is>
          <t>Warren Luff</t>
        </is>
      </c>
      <c r="M2526" s="171" t="inlineStr">
        <is>
          <t>AUS</t>
        </is>
      </c>
      <c r="N2526" s="690">
        <f>_xlfn.LET(_xlpm.d,_xlfn.XLOOKUP(L2526,'[1]Birth Dates'!$A:$A,'[1]Birth Dates'!$B:$B,"",0),IF(_xlpm.d=0,"",_xlpm.d))</f>
        <v/>
      </c>
      <c r="O2526" s="171">
        <f>IF(OR(N2526="",A2526="",NOT(ISNUMBER(N2526)),N2526&gt;A2526),"",DATEDIF(N2526,A2526,"Y")&amp;" years, "&amp;DATEDIF(N2526,A2526,"YM")&amp;" months, "&amp;DATEDIF(N2526,A2526,"MD")&amp;" days")</f>
        <v/>
      </c>
      <c r="P2526" s="171" t="inlineStr">
        <is>
          <t>Nathan Pretty</t>
        </is>
      </c>
      <c r="Q2526" s="171" t="inlineStr">
        <is>
          <t>AUS</t>
        </is>
      </c>
      <c r="R2526" s="690">
        <f>_xlfn.LET(_xlpm.d,_xlfn.XLOOKUP(P2526,'[1]Birth Dates'!$A:$A,'[1]Birth Dates'!$B:$B,"",0),IF(_xlpm.d=0,"",_xlpm.d))</f>
        <v/>
      </c>
      <c r="S2526" s="171">
        <f>IF(OR(R2526="",A2526="",NOT(ISNUMBER(R2526)),R2526&gt;A2526),"",DATEDIF(R2526,A2526,"Y")&amp;" years, "&amp;DATEDIF(R2526,A2526,"YM")&amp;" months, "&amp;DATEDIF(R2526,A2526,"MD")&amp;" days")</f>
        <v/>
      </c>
      <c r="T2526" s="171" t="n"/>
      <c r="U2526" s="171" t="n"/>
      <c r="V2526" s="690">
        <f>_xlfn.LET(_xlpm.d,_xlfn.XLOOKUP(T2526,'[1]Birth Dates'!$A:$A,'[1]Birth Dates'!$B:$B,"",0),IF(_xlpm.d=0,"",_xlpm.d))</f>
        <v/>
      </c>
      <c r="W2526" s="171">
        <f>IF(OR(V2526="",A2526="",NOT(ISNUMBER(V2526)),V2526&gt;A2526),"",DATEDIF(V2526,A2526,"Y")&amp;" years, "&amp;DATEDIF(V2526,A2526,"YM")&amp;" months, "&amp;DATEDIF(V2526,A2526,"MD")&amp;" days")</f>
        <v/>
      </c>
      <c r="X2526" s="171" t="n"/>
      <c r="Y2526" s="171" t="n"/>
      <c r="Z2526" s="171" t="n"/>
      <c r="AA2526" s="171" t="n"/>
      <c r="AB2526" s="171" t="n">
        <v>22</v>
      </c>
      <c r="AC2526" s="171" t="n"/>
      <c r="AD2526" s="171" t="n"/>
      <c r="AE2526" s="574" t="inlineStr"/>
      <c r="AF2526" s="418">
        <f>IF(OR(AE2526="",AE2526="",AE2526=0),"",6.213/(AE2526*24))</f>
        <v/>
      </c>
      <c r="AG2526" s="241" t="n"/>
      <c r="AH2526" s="574" t="inlineStr"/>
      <c r="AI2526" s="418">
        <f>IF(OR(AH2526="",AH2526="",AH2526=0),"",6.213/(AH2526*24))</f>
        <v/>
      </c>
      <c r="AJ2526" s="175">
        <f>IF(AND(ISNUMBER(AB2526),ISNUMBER(AG2526)),AB2526-AG2526,"")</f>
        <v/>
      </c>
      <c r="AK2526" s="171" t="n"/>
      <c r="AL2526" s="171" t="n">
        <v>161</v>
      </c>
      <c r="AM2526" s="691" t="n">
        <v>0.2694106134259259</v>
      </c>
      <c r="AN2526" s="671">
        <f>IF(OR(AL2526="",AM2526="",AM2526=0),"",AL2526*6.213/(AM2526*24))</f>
        <v/>
      </c>
      <c r="AO2526" s="477">
        <f>IF(AND(AL2526=AL2525,AM2526&lt;&gt;"",AM2525&lt;&gt;""),AM2526-AM2525,"")</f>
        <v/>
      </c>
      <c r="AP2526" s="171" t="n"/>
      <c r="AQ2526" s="574" t="inlineStr"/>
      <c r="AR2526" s="439">
        <f>IF(OR(AQ2526="",AQ2526="",AQ2526=0),"",6.213/(AQ2526*24))</f>
        <v/>
      </c>
      <c r="AS2526" s="436">
        <f>IF(OR(NOT(ISNUMBER(C2526)),NOT(ISNUMBER(AB2526))),"",IF(AG2526&lt;&gt;"",AG2526,AB2526)-C2526)</f>
        <v/>
      </c>
      <c r="AT2526" s="191" t="n"/>
      <c r="AU2526" s="195">
        <f>IF($B2526="","",TEXT($A2526,"yyyymmdd")&amp;"_P"&amp;$C2526&amp;"_C"&amp;$F2526&amp;"_"&amp;TRIM(RIGHT(SUBSTITUTE(TRIM(SUBSTITUTE($L2526,CHAR(160)," "))," ",REPT(" ",60)),60))&amp;IF($P2526="","","-"&amp;TRIM(RIGHT(SUBSTITUTE(TRIM(SUBSTITUTE($P2526,CHAR(160)," "))," ",REPT(" ",60)),60)))&amp;IF($T2526="","","-"&amp;TRIM(RIGHT(SUBSTITUTE(TRIM(SUBSTITUTE($T2526,CHAR(160)," "))," ",REPT(" ",60)),60)))&amp;".jpg")</f>
        <v/>
      </c>
    </row>
    <row r="2527" ht="42" customHeight="1">
      <c r="A2527" s="169" t="n">
        <v>40825</v>
      </c>
      <c r="B2527" s="171" t="inlineStr">
        <is>
          <t>Supercheap Auto 1000, 9 October, 2011</t>
        </is>
      </c>
      <c r="C2527" s="171" t="n">
        <v>16</v>
      </c>
      <c r="D2527" s="171" t="n"/>
      <c r="E2527" s="171" t="n"/>
      <c r="F2527" s="171" t="n">
        <v>4</v>
      </c>
      <c r="G2527" s="171" t="inlineStr">
        <is>
          <t>Sieders Racing Team</t>
        </is>
      </c>
      <c r="H2527" s="171" t="n"/>
      <c r="I2527" s="171" t="inlineStr">
        <is>
          <t>Irwin Tools</t>
        </is>
      </c>
      <c r="J2527" s="171" t="inlineStr">
        <is>
          <t>Ford Falcon FG</t>
        </is>
      </c>
      <c r="K2527" s="171" t="n"/>
      <c r="L2527" s="171" t="inlineStr">
        <is>
          <t>Alex Davison</t>
        </is>
      </c>
      <c r="M2527" s="171" t="inlineStr">
        <is>
          <t>AUS</t>
        </is>
      </c>
      <c r="N2527" s="690">
        <f>_xlfn.LET(_xlpm.d,_xlfn.XLOOKUP(L2527,'[1]Birth Dates'!$A:$A,'[1]Birth Dates'!$B:$B,"",0),IF(_xlpm.d=0,"",_xlpm.d))</f>
        <v/>
      </c>
      <c r="O2527" s="171">
        <f>IF(OR(N2527="",A2527="",NOT(ISNUMBER(N2527)),N2527&gt;A2527),"",DATEDIF(N2527,A2527,"Y")&amp;" years, "&amp;DATEDIF(N2527,A2527,"YM")&amp;" months, "&amp;DATEDIF(N2527,A2527,"MD")&amp;" days")</f>
        <v/>
      </c>
      <c r="P2527" s="171" t="inlineStr">
        <is>
          <t>David Brabham</t>
        </is>
      </c>
      <c r="Q2527" s="171" t="inlineStr">
        <is>
          <t>AUS</t>
        </is>
      </c>
      <c r="R2527" s="690">
        <f>_xlfn.LET(_xlpm.d,_xlfn.XLOOKUP(P2527,'[1]Birth Dates'!$A:$A,'[1]Birth Dates'!$B:$B,"",0),IF(_xlpm.d=0,"",_xlpm.d))</f>
        <v/>
      </c>
      <c r="S2527" s="171">
        <f>IF(OR(R2527="",A2527="",NOT(ISNUMBER(R2527)),R2527&gt;A2527),"",DATEDIF(R2527,A2527,"Y")&amp;" years, "&amp;DATEDIF(R2527,A2527,"YM")&amp;" months, "&amp;DATEDIF(R2527,A2527,"MD")&amp;" days")</f>
        <v/>
      </c>
      <c r="T2527" s="171" t="n"/>
      <c r="U2527" s="171" t="n"/>
      <c r="V2527" s="690">
        <f>_xlfn.LET(_xlpm.d,_xlfn.XLOOKUP(T2527,'[1]Birth Dates'!$A:$A,'[1]Birth Dates'!$B:$B,"",0),IF(_xlpm.d=0,"",_xlpm.d))</f>
        <v/>
      </c>
      <c r="W2527" s="171">
        <f>IF(OR(V2527="",A2527="",NOT(ISNUMBER(V2527)),V2527&gt;A2527),"",DATEDIF(V2527,A2527,"Y")&amp;" years, "&amp;DATEDIF(V2527,A2527,"YM")&amp;" months, "&amp;DATEDIF(V2527,A2527,"MD")&amp;" days")</f>
        <v/>
      </c>
      <c r="X2527" s="171" t="n"/>
      <c r="Y2527" s="171" t="n"/>
      <c r="Z2527" s="171" t="n"/>
      <c r="AA2527" s="171" t="n"/>
      <c r="AB2527" s="171" t="n">
        <v>12</v>
      </c>
      <c r="AC2527" s="171" t="n"/>
      <c r="AD2527" s="171" t="n"/>
      <c r="AE2527" s="574" t="inlineStr"/>
      <c r="AF2527" s="418">
        <f>IF(OR(AE2527="",AE2527="",AE2527=0),"",6.213/(AE2527*24))</f>
        <v/>
      </c>
      <c r="AG2527" s="241" t="n"/>
      <c r="AH2527" s="574" t="inlineStr"/>
      <c r="AI2527" s="418">
        <f>IF(OR(AH2527="",AH2527="",AH2527=0),"",6.213/(AH2527*24))</f>
        <v/>
      </c>
      <c r="AJ2527" s="175">
        <f>IF(AND(ISNUMBER(AB2527),ISNUMBER(AG2527)),AB2527-AG2527,"")</f>
        <v/>
      </c>
      <c r="AK2527" s="171" t="n"/>
      <c r="AL2527" s="171" t="n">
        <v>161</v>
      </c>
      <c r="AM2527" s="691" t="n">
        <v>0.2694921180555556</v>
      </c>
      <c r="AN2527" s="671">
        <f>IF(OR(AL2527="",AM2527="",AM2527=0),"",AL2527*6.213/(AM2527*24))</f>
        <v/>
      </c>
      <c r="AO2527" s="477">
        <f>IF(AND(AL2527=AL2526,AM2527&lt;&gt;"",AM2526&lt;&gt;""),AM2527-AM2526,"")</f>
        <v/>
      </c>
      <c r="AP2527" s="171" t="n"/>
      <c r="AQ2527" s="574" t="inlineStr"/>
      <c r="AR2527" s="439">
        <f>IF(OR(AQ2527="",AQ2527="",AQ2527=0),"",6.213/(AQ2527*24))</f>
        <v/>
      </c>
      <c r="AS2527" s="436">
        <f>IF(OR(NOT(ISNUMBER(C2527)),NOT(ISNUMBER(AB2527))),"",IF(AG2527&lt;&gt;"",AG2527,AB2527)-C2527)</f>
        <v/>
      </c>
      <c r="AT2527" s="191" t="n"/>
      <c r="AU2527" s="195">
        <f>IF($B2527="","",TEXT($A2527,"yyyymmdd")&amp;"_P"&amp;$C2527&amp;"_C"&amp;$F2527&amp;"_"&amp;TRIM(RIGHT(SUBSTITUTE(TRIM(SUBSTITUTE($L2527,CHAR(160)," "))," ",REPT(" ",60)),60))&amp;IF($P2527="","","-"&amp;TRIM(RIGHT(SUBSTITUTE(TRIM(SUBSTITUTE($P2527,CHAR(160)," "))," ",REPT(" ",60)),60)))&amp;IF($T2527="","","-"&amp;TRIM(RIGHT(SUBSTITUTE(TRIM(SUBSTITUTE($T2527,CHAR(160)," "))," ",REPT(" ",60)),60)))&amp;".jpg")</f>
        <v/>
      </c>
    </row>
    <row r="2528" ht="42" customHeight="1">
      <c r="A2528" s="169" t="n">
        <v>40825</v>
      </c>
      <c r="B2528" s="171" t="inlineStr">
        <is>
          <t>Supercheap Auto 1000, 9 October, 2011</t>
        </is>
      </c>
      <c r="C2528" s="171" t="n">
        <v>17</v>
      </c>
      <c r="D2528" s="171" t="n"/>
      <c r="E2528" s="171" t="n"/>
      <c r="F2528" s="171" t="n">
        <v>33</v>
      </c>
      <c r="G2528" s="171" t="inlineStr">
        <is>
          <t>Garry Rogers Motorsport</t>
        </is>
      </c>
      <c r="H2528" s="171" t="n"/>
      <c r="I2528" s="171" t="inlineStr">
        <is>
          <t>Fujitsu</t>
        </is>
      </c>
      <c r="J2528" s="171" t="inlineStr">
        <is>
          <t>Holden Commodore VE</t>
        </is>
      </c>
      <c r="K2528" s="171" t="n"/>
      <c r="L2528" s="171" t="inlineStr">
        <is>
          <t>Lee Holdsworth</t>
        </is>
      </c>
      <c r="M2528" s="171" t="inlineStr">
        <is>
          <t>AUS</t>
        </is>
      </c>
      <c r="N2528" s="690">
        <f>_xlfn.LET(_xlpm.d,_xlfn.XLOOKUP(L2528,'[1]Birth Dates'!$A:$A,'[1]Birth Dates'!$B:$B,"",0),IF(_xlpm.d=0,"",_xlpm.d))</f>
        <v/>
      </c>
      <c r="O2528" s="171">
        <f>IF(OR(N2528="",A2528="",NOT(ISNUMBER(N2528)),N2528&gt;A2528),"",DATEDIF(N2528,A2528,"Y")&amp;" years, "&amp;DATEDIF(N2528,A2528,"YM")&amp;" months, "&amp;DATEDIF(N2528,A2528,"MD")&amp;" days")</f>
        <v/>
      </c>
      <c r="P2528" s="171" t="inlineStr">
        <is>
          <t>Greg Ritter</t>
        </is>
      </c>
      <c r="Q2528" s="171" t="inlineStr">
        <is>
          <t>AUS</t>
        </is>
      </c>
      <c r="R2528" s="690">
        <f>_xlfn.LET(_xlpm.d,_xlfn.XLOOKUP(P2528,'[1]Birth Dates'!$A:$A,'[1]Birth Dates'!$B:$B,"",0),IF(_xlpm.d=0,"",_xlpm.d))</f>
        <v/>
      </c>
      <c r="S2528" s="171">
        <f>IF(OR(R2528="",A2528="",NOT(ISNUMBER(R2528)),R2528&gt;A2528),"",DATEDIF(R2528,A2528,"Y")&amp;" years, "&amp;DATEDIF(R2528,A2528,"YM")&amp;" months, "&amp;DATEDIF(R2528,A2528,"MD")&amp;" days")</f>
        <v/>
      </c>
      <c r="T2528" s="171" t="n"/>
      <c r="U2528" s="171" t="n"/>
      <c r="V2528" s="690">
        <f>_xlfn.LET(_xlpm.d,_xlfn.XLOOKUP(T2528,'[1]Birth Dates'!$A:$A,'[1]Birth Dates'!$B:$B,"",0),IF(_xlpm.d=0,"",_xlpm.d))</f>
        <v/>
      </c>
      <c r="W2528" s="171">
        <f>IF(OR(V2528="",A2528="",NOT(ISNUMBER(V2528)),V2528&gt;A2528),"",DATEDIF(V2528,A2528,"Y")&amp;" years, "&amp;DATEDIF(V2528,A2528,"YM")&amp;" months, "&amp;DATEDIF(V2528,A2528,"MD")&amp;" days")</f>
        <v/>
      </c>
      <c r="X2528" s="171" t="n"/>
      <c r="Y2528" s="171" t="n"/>
      <c r="Z2528" s="171" t="n"/>
      <c r="AA2528" s="171" t="n"/>
      <c r="AB2528" s="171" t="n">
        <v>13</v>
      </c>
      <c r="AC2528" s="171" t="n"/>
      <c r="AD2528" s="171" t="n"/>
      <c r="AE2528" s="574" t="inlineStr"/>
      <c r="AF2528" s="418">
        <f>IF(OR(AE2528="",AE2528="",AE2528=0),"",6.213/(AE2528*24))</f>
        <v/>
      </c>
      <c r="AG2528" s="241" t="n"/>
      <c r="AH2528" s="574" t="inlineStr"/>
      <c r="AI2528" s="418">
        <f>IF(OR(AH2528="",AH2528="",AH2528=0),"",6.213/(AH2528*24))</f>
        <v/>
      </c>
      <c r="AJ2528" s="175">
        <f>IF(AND(ISNUMBER(AB2528),ISNUMBER(AG2528)),AB2528-AG2528,"")</f>
        <v/>
      </c>
      <c r="AK2528" s="171" t="n"/>
      <c r="AL2528" s="171" t="n">
        <v>161</v>
      </c>
      <c r="AM2528" s="691" t="n">
        <v>0.2697903703703703</v>
      </c>
      <c r="AN2528" s="671">
        <f>IF(OR(AL2528="",AM2528="",AM2528=0),"",AL2528*6.213/(AM2528*24))</f>
        <v/>
      </c>
      <c r="AO2528" s="477">
        <f>IF(AND(AL2528=AL2527,AM2528&lt;&gt;"",AM2527&lt;&gt;""),AM2528-AM2527,"")</f>
        <v/>
      </c>
      <c r="AP2528" s="171" t="n"/>
      <c r="AQ2528" s="574" t="inlineStr"/>
      <c r="AR2528" s="439">
        <f>IF(OR(AQ2528="",AQ2528="",AQ2528=0),"",6.213/(AQ2528*24))</f>
        <v/>
      </c>
      <c r="AS2528" s="436">
        <f>IF(OR(NOT(ISNUMBER(C2528)),NOT(ISNUMBER(AB2528))),"",IF(AG2528&lt;&gt;"",AG2528,AB2528)-C2528)</f>
        <v/>
      </c>
      <c r="AT2528" s="191" t="n"/>
      <c r="AU2528" s="195">
        <f>IF($B2528="","",TEXT($A2528,"yyyymmdd")&amp;"_P"&amp;$C2528&amp;"_C"&amp;$F2528&amp;"_"&amp;TRIM(RIGHT(SUBSTITUTE(TRIM(SUBSTITUTE($L2528,CHAR(160)," "))," ",REPT(" ",60)),60))&amp;IF($P2528="","","-"&amp;TRIM(RIGHT(SUBSTITUTE(TRIM(SUBSTITUTE($P2528,CHAR(160)," "))," ",REPT(" ",60)),60)))&amp;IF($T2528="","","-"&amp;TRIM(RIGHT(SUBSTITUTE(TRIM(SUBSTITUTE($T2528,CHAR(160)," "))," ",REPT(" ",60)),60)))&amp;".jpg")</f>
        <v/>
      </c>
    </row>
    <row r="2529" ht="42" customHeight="1">
      <c r="A2529" s="169" t="n">
        <v>40825</v>
      </c>
      <c r="B2529" s="171" t="inlineStr">
        <is>
          <t>Supercheap Auto 1000, 9 October, 2011</t>
        </is>
      </c>
      <c r="C2529" s="171" t="n">
        <v>18</v>
      </c>
      <c r="D2529" s="171" t="n"/>
      <c r="E2529" s="171" t="n"/>
      <c r="F2529" s="171" t="n">
        <v>6</v>
      </c>
      <c r="G2529" s="171" t="inlineStr">
        <is>
          <t>Ford Performance Racing</t>
        </is>
      </c>
      <c r="H2529" s="171" t="n"/>
      <c r="I2529" s="171" t="inlineStr">
        <is>
          <t>Trading Post</t>
        </is>
      </c>
      <c r="J2529" s="171" t="inlineStr">
        <is>
          <t>Ford Falcon FG</t>
        </is>
      </c>
      <c r="K2529" s="171" t="n"/>
      <c r="L2529" s="171" t="inlineStr">
        <is>
          <t>Will Davison</t>
        </is>
      </c>
      <c r="M2529" s="171" t="inlineStr">
        <is>
          <t>AUS</t>
        </is>
      </c>
      <c r="N2529" s="690">
        <f>_xlfn.LET(_xlpm.d,_xlfn.XLOOKUP(L2529,'[1]Birth Dates'!$A:$A,'[1]Birth Dates'!$B:$B,"",0),IF(_xlpm.d=0,"",_xlpm.d))</f>
        <v/>
      </c>
      <c r="O2529" s="171">
        <f>IF(OR(N2529="",A2529="",NOT(ISNUMBER(N2529)),N2529&gt;A2529),"",DATEDIF(N2529,A2529,"Y")&amp;" years, "&amp;DATEDIF(N2529,A2529,"YM")&amp;" months, "&amp;DATEDIF(N2529,A2529,"MD")&amp;" days")</f>
        <v/>
      </c>
      <c r="P2529" s="171" t="inlineStr">
        <is>
          <t>Luke Youlden</t>
        </is>
      </c>
      <c r="Q2529" s="171" t="inlineStr">
        <is>
          <t>AUS</t>
        </is>
      </c>
      <c r="R2529" s="690">
        <f>_xlfn.LET(_xlpm.d,_xlfn.XLOOKUP(P2529,'[1]Birth Dates'!$A:$A,'[1]Birth Dates'!$B:$B,"",0),IF(_xlpm.d=0,"",_xlpm.d))</f>
        <v/>
      </c>
      <c r="S2529" s="171">
        <f>IF(OR(R2529="",A2529="",NOT(ISNUMBER(R2529)),R2529&gt;A2529),"",DATEDIF(R2529,A2529,"Y")&amp;" years, "&amp;DATEDIF(R2529,A2529,"YM")&amp;" months, "&amp;DATEDIF(R2529,A2529,"MD")&amp;" days")</f>
        <v/>
      </c>
      <c r="T2529" s="171" t="n"/>
      <c r="U2529" s="171" t="n"/>
      <c r="V2529" s="690">
        <f>_xlfn.LET(_xlpm.d,_xlfn.XLOOKUP(T2529,'[1]Birth Dates'!$A:$A,'[1]Birth Dates'!$B:$B,"",0),IF(_xlpm.d=0,"",_xlpm.d))</f>
        <v/>
      </c>
      <c r="W2529" s="171">
        <f>IF(OR(V2529="",A2529="",NOT(ISNUMBER(V2529)),V2529&gt;A2529),"",DATEDIF(V2529,A2529,"Y")&amp;" years, "&amp;DATEDIF(V2529,A2529,"YM")&amp;" months, "&amp;DATEDIF(V2529,A2529,"MD")&amp;" days")</f>
        <v/>
      </c>
      <c r="X2529" s="171" t="n"/>
      <c r="Y2529" s="171" t="n"/>
      <c r="Z2529" s="171" t="n"/>
      <c r="AA2529" s="171" t="n"/>
      <c r="AB2529" s="171" t="n">
        <v>2</v>
      </c>
      <c r="AC2529" s="171" t="n"/>
      <c r="AD2529" s="171" t="n"/>
      <c r="AE2529" s="574" t="inlineStr"/>
      <c r="AF2529" s="418">
        <f>IF(OR(AE2529="",AE2529="",AE2529=0),"",6.213/(AE2529*24))</f>
        <v/>
      </c>
      <c r="AG2529" s="241" t="n"/>
      <c r="AH2529" s="574" t="inlineStr"/>
      <c r="AI2529" s="418">
        <f>IF(OR(AH2529="",AH2529="",AH2529=0),"",6.213/(AH2529*24))</f>
        <v/>
      </c>
      <c r="AJ2529" s="175">
        <f>IF(AND(ISNUMBER(AB2529),ISNUMBER(AG2529)),AB2529-AG2529,"")</f>
        <v/>
      </c>
      <c r="AK2529" s="171" t="n"/>
      <c r="AL2529" s="171" t="n">
        <v>161</v>
      </c>
      <c r="AM2529" s="691" t="n">
        <v>0.2699141435185185</v>
      </c>
      <c r="AN2529" s="671">
        <f>IF(OR(AL2529="",AM2529="",AM2529=0),"",AL2529*6.213/(AM2529*24))</f>
        <v/>
      </c>
      <c r="AO2529" s="477">
        <f>IF(AND(AL2529=AL2528,AM2529&lt;&gt;"",AM2528&lt;&gt;""),AM2529-AM2528,"")</f>
        <v/>
      </c>
      <c r="AP2529" s="171" t="n"/>
      <c r="AQ2529" s="574" t="inlineStr"/>
      <c r="AR2529" s="439">
        <f>IF(OR(AQ2529="",AQ2529="",AQ2529=0),"",6.213/(AQ2529*24))</f>
        <v/>
      </c>
      <c r="AS2529" s="436">
        <f>IF(OR(NOT(ISNUMBER(C2529)),NOT(ISNUMBER(AB2529))),"",IF(AG2529&lt;&gt;"",AG2529,AB2529)-C2529)</f>
        <v/>
      </c>
      <c r="AT2529" s="191" t="n"/>
      <c r="AU2529" s="195">
        <f>IF($B2529="","",TEXT($A2529,"yyyymmdd")&amp;"_P"&amp;$C2529&amp;"_C"&amp;$F2529&amp;"_"&amp;TRIM(RIGHT(SUBSTITUTE(TRIM(SUBSTITUTE($L2529,CHAR(160)," "))," ",REPT(" ",60)),60))&amp;IF($P2529="","","-"&amp;TRIM(RIGHT(SUBSTITUTE(TRIM(SUBSTITUTE($P2529,CHAR(160)," "))," ",REPT(" ",60)),60)))&amp;IF($T2529="","","-"&amp;TRIM(RIGHT(SUBSTITUTE(TRIM(SUBSTITUTE($T2529,CHAR(160)," "))," ",REPT(" ",60)),60)))&amp;".jpg")</f>
        <v/>
      </c>
    </row>
    <row r="2530" ht="42" customHeight="1">
      <c r="A2530" s="169" t="n">
        <v>40825</v>
      </c>
      <c r="B2530" s="171" t="inlineStr">
        <is>
          <t>Supercheap Auto 1000, 9 October, 2011</t>
        </is>
      </c>
      <c r="C2530" s="171" t="n">
        <v>19</v>
      </c>
      <c r="D2530" s="171" t="n"/>
      <c r="E2530" s="171" t="n"/>
      <c r="F2530" s="171" t="n">
        <v>16</v>
      </c>
      <c r="G2530" s="171" t="inlineStr">
        <is>
          <t>Kelly Racing</t>
        </is>
      </c>
      <c r="H2530" s="171" t="n"/>
      <c r="I2530" s="171" t="inlineStr">
        <is>
          <t>Stratco</t>
        </is>
      </c>
      <c r="J2530" s="171" t="inlineStr">
        <is>
          <t>Holden Commodore VE</t>
        </is>
      </c>
      <c r="K2530" s="171" t="n"/>
      <c r="L2530" s="171" t="inlineStr">
        <is>
          <t>David Reynolds</t>
        </is>
      </c>
      <c r="M2530" s="171" t="inlineStr">
        <is>
          <t>AUS</t>
        </is>
      </c>
      <c r="N2530" s="690">
        <f>_xlfn.LET(_xlpm.d,_xlfn.XLOOKUP(L2530,'[1]Birth Dates'!$A:$A,'[1]Birth Dates'!$B:$B,"",0),IF(_xlpm.d=0,"",_xlpm.d))</f>
        <v/>
      </c>
      <c r="O2530" s="171">
        <f>IF(OR(N2530="",A2530="",NOT(ISNUMBER(N2530)),N2530&gt;A2530),"",DATEDIF(N2530,A2530,"Y")&amp;" years, "&amp;DATEDIF(N2530,A2530,"YM")&amp;" months, "&amp;DATEDIF(N2530,A2530,"MD")&amp;" days")</f>
        <v/>
      </c>
      <c r="P2530" s="171" t="inlineStr">
        <is>
          <t>Tim Blanchard</t>
        </is>
      </c>
      <c r="Q2530" s="171" t="inlineStr">
        <is>
          <t>AUS</t>
        </is>
      </c>
      <c r="R2530" s="690">
        <f>_xlfn.LET(_xlpm.d,_xlfn.XLOOKUP(P2530,'[1]Birth Dates'!$A:$A,'[1]Birth Dates'!$B:$B,"",0),IF(_xlpm.d=0,"",_xlpm.d))</f>
        <v/>
      </c>
      <c r="S2530" s="171">
        <f>IF(OR(R2530="",A2530="",NOT(ISNUMBER(R2530)),R2530&gt;A2530),"",DATEDIF(R2530,A2530,"Y")&amp;" years, "&amp;DATEDIF(R2530,A2530,"YM")&amp;" months, "&amp;DATEDIF(R2530,A2530,"MD")&amp;" days")</f>
        <v/>
      </c>
      <c r="T2530" s="171" t="n"/>
      <c r="U2530" s="171" t="n"/>
      <c r="V2530" s="690">
        <f>_xlfn.LET(_xlpm.d,_xlfn.XLOOKUP(T2530,'[1]Birth Dates'!$A:$A,'[1]Birth Dates'!$B:$B,"",0),IF(_xlpm.d=0,"",_xlpm.d))</f>
        <v/>
      </c>
      <c r="W2530" s="171">
        <f>IF(OR(V2530="",A2530="",NOT(ISNUMBER(V2530)),V2530&gt;A2530),"",DATEDIF(V2530,A2530,"Y")&amp;" years, "&amp;DATEDIF(V2530,A2530,"YM")&amp;" months, "&amp;DATEDIF(V2530,A2530,"MD")&amp;" days")</f>
        <v/>
      </c>
      <c r="X2530" s="171" t="n"/>
      <c r="Y2530" s="171" t="n"/>
      <c r="Z2530" s="171" t="n"/>
      <c r="AA2530" s="171" t="n"/>
      <c r="AB2530" s="171" t="n">
        <v>7</v>
      </c>
      <c r="AC2530" s="171" t="n"/>
      <c r="AD2530" s="171" t="n"/>
      <c r="AE2530" s="574" t="inlineStr"/>
      <c r="AF2530" s="418">
        <f>IF(OR(AE2530="",AE2530="",AE2530=0),"",6.213/(AE2530*24))</f>
        <v/>
      </c>
      <c r="AG2530" s="241" t="n"/>
      <c r="AH2530" s="574" t="inlineStr"/>
      <c r="AI2530" s="418">
        <f>IF(OR(AH2530="",AH2530="",AH2530=0),"",6.213/(AH2530*24))</f>
        <v/>
      </c>
      <c r="AJ2530" s="175">
        <f>IF(AND(ISNUMBER(AB2530),ISNUMBER(AG2530)),AB2530-AG2530,"")</f>
        <v/>
      </c>
      <c r="AK2530" s="171" t="n"/>
      <c r="AL2530" s="171" t="n">
        <v>161</v>
      </c>
      <c r="AM2530" s="691" t="n">
        <v>0.2700874652777778</v>
      </c>
      <c r="AN2530" s="671">
        <f>IF(OR(AL2530="",AM2530="",AM2530=0),"",AL2530*6.213/(AM2530*24))</f>
        <v/>
      </c>
      <c r="AO2530" s="477">
        <f>IF(AND(AL2530=AL2529,AM2530&lt;&gt;"",AM2529&lt;&gt;""),AM2530-AM2529,"")</f>
        <v/>
      </c>
      <c r="AP2530" s="171" t="n"/>
      <c r="AQ2530" s="574" t="inlineStr"/>
      <c r="AR2530" s="439">
        <f>IF(OR(AQ2530="",AQ2530="",AQ2530=0),"",6.213/(AQ2530*24))</f>
        <v/>
      </c>
      <c r="AS2530" s="436">
        <f>IF(OR(NOT(ISNUMBER(C2530)),NOT(ISNUMBER(AB2530))),"",IF(AG2530&lt;&gt;"",AG2530,AB2530)-C2530)</f>
        <v/>
      </c>
      <c r="AT2530" s="191" t="n"/>
      <c r="AU2530" s="195">
        <f>IF($B2530="","",TEXT($A2530,"yyyymmdd")&amp;"_P"&amp;$C2530&amp;"_C"&amp;$F2530&amp;"_"&amp;TRIM(RIGHT(SUBSTITUTE(TRIM(SUBSTITUTE($L2530,CHAR(160)," "))," ",REPT(" ",60)),60))&amp;IF($P2530="","","-"&amp;TRIM(RIGHT(SUBSTITUTE(TRIM(SUBSTITUTE($P2530,CHAR(160)," "))," ",REPT(" ",60)),60)))&amp;IF($T2530="","","-"&amp;TRIM(RIGHT(SUBSTITUTE(TRIM(SUBSTITUTE($T2530,CHAR(160)," "))," ",REPT(" ",60)),60)))&amp;".jpg")</f>
        <v/>
      </c>
    </row>
    <row r="2531" ht="42" customHeight="1">
      <c r="A2531" s="169" t="n">
        <v>40825</v>
      </c>
      <c r="B2531" s="171" t="inlineStr">
        <is>
          <t>Supercheap Auto 1000, 9 October, 2011</t>
        </is>
      </c>
      <c r="C2531" s="171" t="n">
        <v>20</v>
      </c>
      <c r="D2531" s="171" t="n"/>
      <c r="E2531" s="171" t="n"/>
      <c r="F2531" s="171" t="n">
        <v>12</v>
      </c>
      <c r="G2531" s="171" t="inlineStr">
        <is>
          <t>Triple F Racing</t>
        </is>
      </c>
      <c r="H2531" s="171" t="n"/>
      <c r="I2531" s="171" t="inlineStr">
        <is>
          <t>WesTrac Caterpillar</t>
        </is>
      </c>
      <c r="J2531" s="171" t="inlineStr">
        <is>
          <t>Ford Falcon FG</t>
        </is>
      </c>
      <c r="K2531" s="171" t="n"/>
      <c r="L2531" s="171" t="inlineStr">
        <is>
          <t>Dean Fiore</t>
        </is>
      </c>
      <c r="M2531" s="171" t="inlineStr">
        <is>
          <t>AUS</t>
        </is>
      </c>
      <c r="N2531" s="690">
        <f>_xlfn.LET(_xlpm.d,_xlfn.XLOOKUP(L2531,'[1]Birth Dates'!$A:$A,'[1]Birth Dates'!$B:$B,"",0),IF(_xlpm.d=0,"",_xlpm.d))</f>
        <v/>
      </c>
      <c r="O2531" s="171">
        <f>IF(OR(N2531="",A2531="",NOT(ISNUMBER(N2531)),N2531&gt;A2531),"",DATEDIF(N2531,A2531,"Y")&amp;" years, "&amp;DATEDIF(N2531,A2531,"YM")&amp;" months, "&amp;DATEDIF(N2531,A2531,"MD")&amp;" days")</f>
        <v/>
      </c>
      <c r="P2531" s="171" t="inlineStr">
        <is>
          <t>Michael Patrizi</t>
        </is>
      </c>
      <c r="Q2531" s="171" t="inlineStr">
        <is>
          <t>AUS</t>
        </is>
      </c>
      <c r="R2531" s="690">
        <f>_xlfn.LET(_xlpm.d,_xlfn.XLOOKUP(P2531,'[1]Birth Dates'!$A:$A,'[1]Birth Dates'!$B:$B,"",0),IF(_xlpm.d=0,"",_xlpm.d))</f>
        <v/>
      </c>
      <c r="S2531" s="171">
        <f>IF(OR(R2531="",A2531="",NOT(ISNUMBER(R2531)),R2531&gt;A2531),"",DATEDIF(R2531,A2531,"Y")&amp;" years, "&amp;DATEDIF(R2531,A2531,"YM")&amp;" months, "&amp;DATEDIF(R2531,A2531,"MD")&amp;" days")</f>
        <v/>
      </c>
      <c r="T2531" s="171" t="n"/>
      <c r="U2531" s="171" t="n"/>
      <c r="V2531" s="690">
        <f>_xlfn.LET(_xlpm.d,_xlfn.XLOOKUP(T2531,'[1]Birth Dates'!$A:$A,'[1]Birth Dates'!$B:$B,"",0),IF(_xlpm.d=0,"",_xlpm.d))</f>
        <v/>
      </c>
      <c r="W2531" s="171">
        <f>IF(OR(V2531="",A2531="",NOT(ISNUMBER(V2531)),V2531&gt;A2531),"",DATEDIF(V2531,A2531,"Y")&amp;" years, "&amp;DATEDIF(V2531,A2531,"YM")&amp;" months, "&amp;DATEDIF(V2531,A2531,"MD")&amp;" days")</f>
        <v/>
      </c>
      <c r="X2531" s="171" t="n"/>
      <c r="Y2531" s="171" t="n"/>
      <c r="Z2531" s="171" t="n"/>
      <c r="AA2531" s="171" t="n"/>
      <c r="AB2531" s="171" t="n">
        <v>28</v>
      </c>
      <c r="AC2531" s="171" t="n"/>
      <c r="AD2531" s="171" t="n"/>
      <c r="AE2531" s="574" t="inlineStr"/>
      <c r="AF2531" s="418">
        <f>IF(OR(AE2531="",AE2531="",AE2531=0),"",6.213/(AE2531*24))</f>
        <v/>
      </c>
      <c r="AG2531" s="241" t="n"/>
      <c r="AH2531" s="574" t="inlineStr"/>
      <c r="AI2531" s="418">
        <f>IF(OR(AH2531="",AH2531="",AH2531=0),"",6.213/(AH2531*24))</f>
        <v/>
      </c>
      <c r="AJ2531" s="175">
        <f>IF(AND(ISNUMBER(AB2531),ISNUMBER(AG2531)),AB2531-AG2531,"")</f>
        <v/>
      </c>
      <c r="AK2531" s="171" t="n"/>
      <c r="AL2531" s="171" t="n">
        <v>160</v>
      </c>
      <c r="AM2531" s="691" t="n">
        <v>0.268762650462963</v>
      </c>
      <c r="AN2531" s="671">
        <f>IF(OR(AL2531="",AM2531="",AM2531=0),"",AL2531*6.213/(AM2531*24))</f>
        <v/>
      </c>
      <c r="AO2531" s="477">
        <f>IF(AND(AL2531=AL2530,AM2531&lt;&gt;"",AM2530&lt;&gt;""),AM2531-AM2530,"")</f>
        <v/>
      </c>
      <c r="AP2531" s="171" t="n"/>
      <c r="AQ2531" s="574" t="inlineStr"/>
      <c r="AR2531" s="439">
        <f>IF(OR(AQ2531="",AQ2531="",AQ2531=0),"",6.213/(AQ2531*24))</f>
        <v/>
      </c>
      <c r="AS2531" s="436">
        <f>IF(OR(NOT(ISNUMBER(C2531)),NOT(ISNUMBER(AB2531))),"",IF(AG2531&lt;&gt;"",AG2531,AB2531)-C2531)</f>
        <v/>
      </c>
      <c r="AT2531" s="191" t="n"/>
      <c r="AU2531" s="195">
        <f>IF($B2531="","",TEXT($A2531,"yyyymmdd")&amp;"_P"&amp;$C2531&amp;"_C"&amp;$F2531&amp;"_"&amp;TRIM(RIGHT(SUBSTITUTE(TRIM(SUBSTITUTE($L2531,CHAR(160)," "))," ",REPT(" ",60)),60))&amp;IF($P2531="","","-"&amp;TRIM(RIGHT(SUBSTITUTE(TRIM(SUBSTITUTE($P2531,CHAR(160)," "))," ",REPT(" ",60)),60)))&amp;IF($T2531="","","-"&amp;TRIM(RIGHT(SUBSTITUTE(TRIM(SUBSTITUTE($T2531,CHAR(160)," "))," ",REPT(" ",60)),60)))&amp;".jpg")</f>
        <v/>
      </c>
    </row>
    <row r="2532" ht="42" customHeight="1">
      <c r="A2532" s="169" t="n">
        <v>40825</v>
      </c>
      <c r="B2532" s="171" t="inlineStr">
        <is>
          <t>Supercheap Auto 1000, 9 October, 2011</t>
        </is>
      </c>
      <c r="C2532" s="171" t="n">
        <v>21</v>
      </c>
      <c r="D2532" s="171" t="n"/>
      <c r="E2532" s="171" t="n"/>
      <c r="F2532" s="171" t="n">
        <v>88</v>
      </c>
      <c r="G2532" s="171" t="inlineStr">
        <is>
          <t>Triple Eight Race Engineering</t>
        </is>
      </c>
      <c r="H2532" s="171" t="n"/>
      <c r="I2532" s="171" t="inlineStr">
        <is>
          <t>Vodafone</t>
        </is>
      </c>
      <c r="J2532" s="171" t="inlineStr">
        <is>
          <t>Holden Commodore VE</t>
        </is>
      </c>
      <c r="K2532" s="171" t="n"/>
      <c r="L2532" s="171" t="inlineStr">
        <is>
          <t>Jamie Whincup</t>
        </is>
      </c>
      <c r="M2532" s="171" t="inlineStr">
        <is>
          <t>AUS</t>
        </is>
      </c>
      <c r="N2532" s="690">
        <f>_xlfn.LET(_xlpm.d,_xlfn.XLOOKUP(L2532,'[1]Birth Dates'!$A:$A,'[1]Birth Dates'!$B:$B,"",0),IF(_xlpm.d=0,"",_xlpm.d))</f>
        <v/>
      </c>
      <c r="O2532" s="171">
        <f>IF(OR(N2532="",A2532="",NOT(ISNUMBER(N2532)),N2532&gt;A2532),"",DATEDIF(N2532,A2532,"Y")&amp;" years, "&amp;DATEDIF(N2532,A2532,"YM")&amp;" months, "&amp;DATEDIF(N2532,A2532,"MD")&amp;" days")</f>
        <v/>
      </c>
      <c r="P2532" s="171" t="inlineStr">
        <is>
          <t>Andrew Thompson</t>
        </is>
      </c>
      <c r="Q2532" s="171" t="inlineStr">
        <is>
          <t>AUS</t>
        </is>
      </c>
      <c r="R2532" s="690">
        <f>_xlfn.LET(_xlpm.d,_xlfn.XLOOKUP(P2532,'[1]Birth Dates'!$A:$A,'[1]Birth Dates'!$B:$B,"",0),IF(_xlpm.d=0,"",_xlpm.d))</f>
        <v/>
      </c>
      <c r="S2532" s="171">
        <f>IF(OR(R2532="",A2532="",NOT(ISNUMBER(R2532)),R2532&gt;A2532),"",DATEDIF(R2532,A2532,"Y")&amp;" years, "&amp;DATEDIF(R2532,A2532,"YM")&amp;" months, "&amp;DATEDIF(R2532,A2532,"MD")&amp;" days")</f>
        <v/>
      </c>
      <c r="T2532" s="171" t="n"/>
      <c r="U2532" s="171" t="n"/>
      <c r="V2532" s="690">
        <f>_xlfn.LET(_xlpm.d,_xlfn.XLOOKUP(T2532,'[1]Birth Dates'!$A:$A,'[1]Birth Dates'!$B:$B,"",0),IF(_xlpm.d=0,"",_xlpm.d))</f>
        <v/>
      </c>
      <c r="W2532" s="171">
        <f>IF(OR(V2532="",A2532="",NOT(ISNUMBER(V2532)),V2532&gt;A2532),"",DATEDIF(V2532,A2532,"Y")&amp;" years, "&amp;DATEDIF(V2532,A2532,"YM")&amp;" months, "&amp;DATEDIF(V2532,A2532,"MD")&amp;" days")</f>
        <v/>
      </c>
      <c r="X2532" s="171" t="n"/>
      <c r="Y2532" s="171" t="n"/>
      <c r="Z2532" s="171" t="n"/>
      <c r="AA2532" s="171" t="n"/>
      <c r="AB2532" s="171" t="n">
        <v>8</v>
      </c>
      <c r="AC2532" s="171" t="n"/>
      <c r="AD2532" s="171" t="n"/>
      <c r="AE2532" s="574" t="inlineStr"/>
      <c r="AF2532" s="418">
        <f>IF(OR(AE2532="",AE2532="",AE2532=0),"",6.213/(AE2532*24))</f>
        <v/>
      </c>
      <c r="AG2532" s="241" t="n"/>
      <c r="AH2532" s="574" t="inlineStr"/>
      <c r="AI2532" s="418">
        <f>IF(OR(AH2532="",AH2532="",AH2532=0),"",6.213/(AH2532*24))</f>
        <v/>
      </c>
      <c r="AJ2532" s="175">
        <f>IF(AND(ISNUMBER(AB2532),ISNUMBER(AG2532)),AB2532-AG2532,"")</f>
        <v/>
      </c>
      <c r="AK2532" s="171" t="n"/>
      <c r="AL2532" s="171" t="n">
        <v>160</v>
      </c>
      <c r="AM2532" s="691" t="n">
        <v>0.2688132407407408</v>
      </c>
      <c r="AN2532" s="671">
        <f>IF(OR(AL2532="",AM2532="",AM2532=0),"",AL2532*6.213/(AM2532*24))</f>
        <v/>
      </c>
      <c r="AO2532" s="477">
        <f>IF(AND(AL2532=AL2531,AM2532&lt;&gt;"",AM2531&lt;&gt;""),AM2532-AM2531,"")</f>
        <v/>
      </c>
      <c r="AP2532" s="171" t="n">
        <v>127</v>
      </c>
      <c r="AQ2532" s="574" t="inlineStr">
        <is>
          <t>2:09.3340</t>
        </is>
      </c>
      <c r="AR2532" s="439">
        <f>IF(OR(AQ2532="",AQ2532="",AQ2532=0),"",6.213/(AQ2532*24))</f>
        <v/>
      </c>
      <c r="AS2532" s="436">
        <f>IF(OR(NOT(ISNUMBER(C2532)),NOT(ISNUMBER(AB2532))),"",IF(AG2532&lt;&gt;"",AG2532,AB2532)-C2532)</f>
        <v/>
      </c>
      <c r="AT2532" s="191" t="n"/>
      <c r="AU2532" s="195">
        <f>IF($B2532="","",TEXT($A2532,"yyyymmdd")&amp;"_P"&amp;$C2532&amp;"_C"&amp;$F2532&amp;"_"&amp;TRIM(RIGHT(SUBSTITUTE(TRIM(SUBSTITUTE($L2532,CHAR(160)," "))," ",REPT(" ",60)),60))&amp;IF($P2532="","","-"&amp;TRIM(RIGHT(SUBSTITUTE(TRIM(SUBSTITUTE($P2532,CHAR(160)," "))," ",REPT(" ",60)),60)))&amp;IF($T2532="","","-"&amp;TRIM(RIGHT(SUBSTITUTE(TRIM(SUBSTITUTE($T2532,CHAR(160)," "))," ",REPT(" ",60)),60)))&amp;".jpg")</f>
        <v/>
      </c>
    </row>
    <row r="2533" ht="42" customHeight="1">
      <c r="A2533" s="169" t="n">
        <v>40825</v>
      </c>
      <c r="B2533" s="171" t="inlineStr">
        <is>
          <t>Supercheap Auto 1000, 9 October, 2011</t>
        </is>
      </c>
      <c r="C2533" s="171" t="n">
        <v>22</v>
      </c>
      <c r="D2533" s="171" t="n"/>
      <c r="E2533" s="171" t="n"/>
      <c r="F2533" s="171" t="n">
        <v>15</v>
      </c>
      <c r="G2533" s="171" t="inlineStr">
        <is>
          <t>Kelly Racing</t>
        </is>
      </c>
      <c r="H2533" s="171" t="n"/>
      <c r="I2533" s="171" t="inlineStr">
        <is>
          <t>Jack Daniel's</t>
        </is>
      </c>
      <c r="J2533" s="171" t="inlineStr">
        <is>
          <t>Holden Commodore VE</t>
        </is>
      </c>
      <c r="K2533" s="171" t="n"/>
      <c r="L2533" s="171" t="inlineStr">
        <is>
          <t>Rick Kelly</t>
        </is>
      </c>
      <c r="M2533" s="171" t="inlineStr">
        <is>
          <t>AUS</t>
        </is>
      </c>
      <c r="N2533" s="690">
        <f>_xlfn.LET(_xlpm.d,_xlfn.XLOOKUP(L2533,'[1]Birth Dates'!$A:$A,'[1]Birth Dates'!$B:$B,"",0),IF(_xlpm.d=0,"",_xlpm.d))</f>
        <v/>
      </c>
      <c r="O2533" s="171">
        <f>IF(OR(N2533="",A2533="",NOT(ISNUMBER(N2533)),N2533&gt;A2533),"",DATEDIF(N2533,A2533,"Y")&amp;" years, "&amp;DATEDIF(N2533,A2533,"YM")&amp;" months, "&amp;DATEDIF(N2533,A2533,"MD")&amp;" days")</f>
        <v/>
      </c>
      <c r="P2533" s="171" t="inlineStr">
        <is>
          <t>Owen Kelly</t>
        </is>
      </c>
      <c r="Q2533" s="171" t="inlineStr">
        <is>
          <t>AUS</t>
        </is>
      </c>
      <c r="R2533" s="690">
        <f>_xlfn.LET(_xlpm.d,_xlfn.XLOOKUP(P2533,'[1]Birth Dates'!$A:$A,'[1]Birth Dates'!$B:$B,"",0),IF(_xlpm.d=0,"",_xlpm.d))</f>
        <v/>
      </c>
      <c r="S2533" s="171">
        <f>IF(OR(R2533="",A2533="",NOT(ISNUMBER(R2533)),R2533&gt;A2533),"",DATEDIF(R2533,A2533,"Y")&amp;" years, "&amp;DATEDIF(R2533,A2533,"YM")&amp;" months, "&amp;DATEDIF(R2533,A2533,"MD")&amp;" days")</f>
        <v/>
      </c>
      <c r="T2533" s="171" t="n"/>
      <c r="U2533" s="171" t="n"/>
      <c r="V2533" s="690">
        <f>_xlfn.LET(_xlpm.d,_xlfn.XLOOKUP(T2533,'[1]Birth Dates'!$A:$A,'[1]Birth Dates'!$B:$B,"",0),IF(_xlpm.d=0,"",_xlpm.d))</f>
        <v/>
      </c>
      <c r="W2533" s="171">
        <f>IF(OR(V2533="",A2533="",NOT(ISNUMBER(V2533)),V2533&gt;A2533),"",DATEDIF(V2533,A2533,"Y")&amp;" years, "&amp;DATEDIF(V2533,A2533,"YM")&amp;" months, "&amp;DATEDIF(V2533,A2533,"MD")&amp;" days")</f>
        <v/>
      </c>
      <c r="X2533" s="171" t="n"/>
      <c r="Y2533" s="171" t="n"/>
      <c r="Z2533" s="171" t="n"/>
      <c r="AA2533" s="171" t="n"/>
      <c r="AB2533" s="171" t="n">
        <v>16</v>
      </c>
      <c r="AC2533" s="171" t="n"/>
      <c r="AD2533" s="171" t="n"/>
      <c r="AE2533" s="574" t="inlineStr"/>
      <c r="AF2533" s="418">
        <f>IF(OR(AE2533="",AE2533="",AE2533=0),"",6.213/(AE2533*24))</f>
        <v/>
      </c>
      <c r="AG2533" s="241" t="n"/>
      <c r="AH2533" s="574" t="inlineStr"/>
      <c r="AI2533" s="418">
        <f>IF(OR(AH2533="",AH2533="",AH2533=0),"",6.213/(AH2533*24))</f>
        <v/>
      </c>
      <c r="AJ2533" s="175">
        <f>IF(AND(ISNUMBER(AB2533),ISNUMBER(AG2533)),AB2533-AG2533,"")</f>
        <v/>
      </c>
      <c r="AK2533" s="171" t="n"/>
      <c r="AL2533" s="171" t="n">
        <v>159</v>
      </c>
      <c r="AM2533" s="691" t="n">
        <v>0.2697835532407407</v>
      </c>
      <c r="AN2533" s="671">
        <f>IF(OR(AL2533="",AM2533="",AM2533=0),"",AL2533*6.213/(AM2533*24))</f>
        <v/>
      </c>
      <c r="AO2533" s="477">
        <f>IF(AND(AL2533=AL2532,AM2533&lt;&gt;"",AM2532&lt;&gt;""),AM2533-AM2532,"")</f>
        <v/>
      </c>
      <c r="AP2533" s="171" t="n"/>
      <c r="AQ2533" s="574" t="inlineStr"/>
      <c r="AR2533" s="439">
        <f>IF(OR(AQ2533="",AQ2533="",AQ2533=0),"",6.213/(AQ2533*24))</f>
        <v/>
      </c>
      <c r="AS2533" s="436">
        <f>IF(OR(NOT(ISNUMBER(C2533)),NOT(ISNUMBER(AB2533))),"",IF(AG2533&lt;&gt;"",AG2533,AB2533)-C2533)</f>
        <v/>
      </c>
      <c r="AT2533" s="191" t="n"/>
      <c r="AU2533" s="195">
        <f>IF($B2533="","",TEXT($A2533,"yyyymmdd")&amp;"_P"&amp;$C2533&amp;"_C"&amp;$F2533&amp;"_"&amp;TRIM(RIGHT(SUBSTITUTE(TRIM(SUBSTITUTE($L2533,CHAR(160)," "))," ",REPT(" ",60)),60))&amp;IF($P2533="","","-"&amp;TRIM(RIGHT(SUBSTITUTE(TRIM(SUBSTITUTE($P2533,CHAR(160)," "))," ",REPT(" ",60)),60)))&amp;IF($T2533="","","-"&amp;TRIM(RIGHT(SUBSTITUTE(TRIM(SUBSTITUTE($T2533,CHAR(160)," "))," ",REPT(" ",60)),60)))&amp;".jpg")</f>
        <v/>
      </c>
    </row>
    <row r="2534" ht="42" customHeight="1">
      <c r="A2534" s="169" t="n">
        <v>40825</v>
      </c>
      <c r="B2534" s="171" t="inlineStr">
        <is>
          <t>Supercheap Auto 1000, 9 October, 2011</t>
        </is>
      </c>
      <c r="C2534" s="171" t="n">
        <v>23</v>
      </c>
      <c r="D2534" s="171" t="n"/>
      <c r="E2534" s="171" t="n"/>
      <c r="F2534" s="171" t="n">
        <v>14</v>
      </c>
      <c r="G2534" s="171" t="inlineStr">
        <is>
          <t>Brad Jones Racing</t>
        </is>
      </c>
      <c r="H2534" s="171" t="n"/>
      <c r="I2534" s="171" t="inlineStr">
        <is>
          <t>Jana Living</t>
        </is>
      </c>
      <c r="J2534" s="171" t="inlineStr">
        <is>
          <t>Holden Commodore VE</t>
        </is>
      </c>
      <c r="K2534" s="171" t="n"/>
      <c r="L2534" s="171" t="inlineStr">
        <is>
          <t>Jason Bargwanna</t>
        </is>
      </c>
      <c r="M2534" s="171" t="inlineStr">
        <is>
          <t>AUS</t>
        </is>
      </c>
      <c r="N2534" s="690">
        <f>_xlfn.LET(_xlpm.d,_xlfn.XLOOKUP(L2534,'[1]Birth Dates'!$A:$A,'[1]Birth Dates'!$B:$B,"",0),IF(_xlpm.d=0,"",_xlpm.d))</f>
        <v/>
      </c>
      <c r="O2534" s="171">
        <f>IF(OR(N2534="",A2534="",NOT(ISNUMBER(N2534)),N2534&gt;A2534),"",DATEDIF(N2534,A2534,"Y")&amp;" years, "&amp;DATEDIF(N2534,A2534,"YM")&amp;" months, "&amp;DATEDIF(N2534,A2534,"MD")&amp;" days")</f>
        <v/>
      </c>
      <c r="P2534" s="171" t="inlineStr">
        <is>
          <t>Shane Price</t>
        </is>
      </c>
      <c r="Q2534" s="171" t="inlineStr">
        <is>
          <t>AUS</t>
        </is>
      </c>
      <c r="R2534" s="690">
        <f>_xlfn.LET(_xlpm.d,_xlfn.XLOOKUP(P2534,'[1]Birth Dates'!$A:$A,'[1]Birth Dates'!$B:$B,"",0),IF(_xlpm.d=0,"",_xlpm.d))</f>
        <v/>
      </c>
      <c r="S2534" s="171">
        <f>IF(OR(R2534="",A2534="",NOT(ISNUMBER(R2534)),R2534&gt;A2534),"",DATEDIF(R2534,A2534,"Y")&amp;" years, "&amp;DATEDIF(R2534,A2534,"YM")&amp;" months, "&amp;DATEDIF(R2534,A2534,"MD")&amp;" days")</f>
        <v/>
      </c>
      <c r="T2534" s="171" t="n"/>
      <c r="U2534" s="171" t="n"/>
      <c r="V2534" s="690">
        <f>_xlfn.LET(_xlpm.d,_xlfn.XLOOKUP(T2534,'[1]Birth Dates'!$A:$A,'[1]Birth Dates'!$B:$B,"",0),IF(_xlpm.d=0,"",_xlpm.d))</f>
        <v/>
      </c>
      <c r="W2534" s="171">
        <f>IF(OR(V2534="",A2534="",NOT(ISNUMBER(V2534)),V2534&gt;A2534),"",DATEDIF(V2534,A2534,"Y")&amp;" years, "&amp;DATEDIF(V2534,A2534,"YM")&amp;" months, "&amp;DATEDIF(V2534,A2534,"MD")&amp;" days")</f>
        <v/>
      </c>
      <c r="X2534" s="171" t="n"/>
      <c r="Y2534" s="171" t="n"/>
      <c r="Z2534" s="171" t="n"/>
      <c r="AA2534" s="171" t="n"/>
      <c r="AB2534" s="171" t="n">
        <v>21</v>
      </c>
      <c r="AC2534" s="171" t="n"/>
      <c r="AD2534" s="171" t="n"/>
      <c r="AE2534" s="574" t="inlineStr"/>
      <c r="AF2534" s="418">
        <f>IF(OR(AE2534="",AE2534="",AE2534=0),"",6.213/(AE2534*24))</f>
        <v/>
      </c>
      <c r="AG2534" s="241" t="n"/>
      <c r="AH2534" s="574" t="inlineStr"/>
      <c r="AI2534" s="418">
        <f>IF(OR(AH2534="",AH2534="",AH2534=0),"",6.213/(AH2534*24))</f>
        <v/>
      </c>
      <c r="AJ2534" s="175">
        <f>IF(AND(ISNUMBER(AB2534),ISNUMBER(AG2534)),AB2534-AG2534,"")</f>
        <v/>
      </c>
      <c r="AK2534" s="171" t="n"/>
      <c r="AL2534" s="171" t="n">
        <v>158</v>
      </c>
      <c r="AM2534" s="691" t="n">
        <v>0.2692034837962963</v>
      </c>
      <c r="AN2534" s="671">
        <f>IF(OR(AL2534="",AM2534="",AM2534=0),"",AL2534*6.213/(AM2534*24))</f>
        <v/>
      </c>
      <c r="AO2534" s="477">
        <f>IF(AND(AL2534=AL2533,AM2534&lt;&gt;"",AM2533&lt;&gt;""),AM2534-AM2533,"")</f>
        <v/>
      </c>
      <c r="AP2534" s="171" t="n"/>
      <c r="AQ2534" s="574" t="inlineStr"/>
      <c r="AR2534" s="439">
        <f>IF(OR(AQ2534="",AQ2534="",AQ2534=0),"",6.213/(AQ2534*24))</f>
        <v/>
      </c>
      <c r="AS2534" s="436">
        <f>IF(OR(NOT(ISNUMBER(C2534)),NOT(ISNUMBER(AB2534))),"",IF(AG2534&lt;&gt;"",AG2534,AB2534)-C2534)</f>
        <v/>
      </c>
      <c r="AT2534" s="191" t="n"/>
      <c r="AU2534" s="195">
        <f>IF($B2534="","",TEXT($A2534,"yyyymmdd")&amp;"_P"&amp;$C2534&amp;"_C"&amp;$F2534&amp;"_"&amp;TRIM(RIGHT(SUBSTITUTE(TRIM(SUBSTITUTE($L2534,CHAR(160)," "))," ",REPT(" ",60)),60))&amp;IF($P2534="","","-"&amp;TRIM(RIGHT(SUBSTITUTE(TRIM(SUBSTITUTE($P2534,CHAR(160)," "))," ",REPT(" ",60)),60)))&amp;IF($T2534="","","-"&amp;TRIM(RIGHT(SUBSTITUTE(TRIM(SUBSTITUTE($T2534,CHAR(160)," "))," ",REPT(" ",60)),60)))&amp;".jpg")</f>
        <v/>
      </c>
    </row>
    <row r="2535" ht="42" customHeight="1">
      <c r="A2535" s="169" t="n">
        <v>40825</v>
      </c>
      <c r="B2535" s="171" t="inlineStr">
        <is>
          <t>Supercheap Auto 1000, 9 October, 2011</t>
        </is>
      </c>
      <c r="C2535" s="171" t="n">
        <v>24</v>
      </c>
      <c r="D2535" s="171" t="n"/>
      <c r="E2535" s="171" t="n"/>
      <c r="F2535" s="171" t="n">
        <v>7</v>
      </c>
      <c r="G2535" s="171" t="inlineStr">
        <is>
          <t>Kelly Racing</t>
        </is>
      </c>
      <c r="H2535" s="171" t="n"/>
      <c r="I2535" s="171" t="inlineStr">
        <is>
          <t>Jack Daniel's</t>
        </is>
      </c>
      <c r="J2535" s="171" t="inlineStr">
        <is>
          <t>Holden Commodore VE</t>
        </is>
      </c>
      <c r="K2535" s="171" t="n"/>
      <c r="L2535" s="171" t="inlineStr">
        <is>
          <t>Todd Kelly</t>
        </is>
      </c>
      <c r="M2535" s="171" t="inlineStr">
        <is>
          <t>AUS</t>
        </is>
      </c>
      <c r="N2535" s="690">
        <f>_xlfn.LET(_xlpm.d,_xlfn.XLOOKUP(L2535,'[1]Birth Dates'!$A:$A,'[1]Birth Dates'!$B:$B,"",0),IF(_xlpm.d=0,"",_xlpm.d))</f>
        <v/>
      </c>
      <c r="O2535" s="171">
        <f>IF(OR(N2535="",A2535="",NOT(ISNUMBER(N2535)),N2535&gt;A2535),"",DATEDIF(N2535,A2535,"Y")&amp;" years, "&amp;DATEDIF(N2535,A2535,"YM")&amp;" months, "&amp;DATEDIF(N2535,A2535,"MD")&amp;" days")</f>
        <v/>
      </c>
      <c r="P2535" s="171" t="inlineStr">
        <is>
          <t>David Russell</t>
        </is>
      </c>
      <c r="Q2535" s="171" t="inlineStr">
        <is>
          <t>AUS</t>
        </is>
      </c>
      <c r="R2535" s="690">
        <f>_xlfn.LET(_xlpm.d,_xlfn.XLOOKUP(P2535,'[1]Birth Dates'!$A:$A,'[1]Birth Dates'!$B:$B,"",0),IF(_xlpm.d=0,"",_xlpm.d))</f>
        <v/>
      </c>
      <c r="S2535" s="171">
        <f>IF(OR(R2535="",A2535="",NOT(ISNUMBER(R2535)),R2535&gt;A2535),"",DATEDIF(R2535,A2535,"Y")&amp;" years, "&amp;DATEDIF(R2535,A2535,"YM")&amp;" months, "&amp;DATEDIF(R2535,A2535,"MD")&amp;" days")</f>
        <v/>
      </c>
      <c r="T2535" s="171" t="n"/>
      <c r="U2535" s="171" t="n"/>
      <c r="V2535" s="690">
        <f>_xlfn.LET(_xlpm.d,_xlfn.XLOOKUP(T2535,'[1]Birth Dates'!$A:$A,'[1]Birth Dates'!$B:$B,"",0),IF(_xlpm.d=0,"",_xlpm.d))</f>
        <v/>
      </c>
      <c r="W2535" s="171">
        <f>IF(OR(V2535="",A2535="",NOT(ISNUMBER(V2535)),V2535&gt;A2535),"",DATEDIF(V2535,A2535,"Y")&amp;" years, "&amp;DATEDIF(V2535,A2535,"YM")&amp;" months, "&amp;DATEDIF(V2535,A2535,"MD")&amp;" days")</f>
        <v/>
      </c>
      <c r="X2535" s="171" t="n"/>
      <c r="Y2535" s="171" t="n"/>
      <c r="Z2535" s="171" t="n"/>
      <c r="AA2535" s="171" t="n"/>
      <c r="AB2535" s="171" t="n">
        <v>19</v>
      </c>
      <c r="AC2535" s="171" t="n"/>
      <c r="AD2535" s="171" t="n"/>
      <c r="AE2535" s="574" t="inlineStr"/>
      <c r="AF2535" s="418">
        <f>IF(OR(AE2535="",AE2535="",AE2535=0),"",6.213/(AE2535*24))</f>
        <v/>
      </c>
      <c r="AG2535" s="241" t="n"/>
      <c r="AH2535" s="574" t="inlineStr"/>
      <c r="AI2535" s="418">
        <f>IF(OR(AH2535="",AH2535="",AH2535=0),"",6.213/(AH2535*24))</f>
        <v/>
      </c>
      <c r="AJ2535" s="175">
        <f>IF(AND(ISNUMBER(AB2535),ISNUMBER(AG2535)),AB2535-AG2535,"")</f>
        <v/>
      </c>
      <c r="AK2535" s="171" t="n"/>
      <c r="AL2535" s="171" t="n">
        <v>154</v>
      </c>
      <c r="AM2535" s="691" t="n">
        <v>0.2698104282407408</v>
      </c>
      <c r="AN2535" s="671">
        <f>IF(OR(AL2535="",AM2535="",AM2535=0),"",AL2535*6.213/(AM2535*24))</f>
        <v/>
      </c>
      <c r="AO2535" s="477">
        <f>IF(AND(AL2535=AL2534,AM2535&lt;&gt;"",AM2534&lt;&gt;""),AM2535-AM2534,"")</f>
        <v/>
      </c>
      <c r="AP2535" s="171" t="n"/>
      <c r="AQ2535" s="574" t="inlineStr"/>
      <c r="AR2535" s="439">
        <f>IF(OR(AQ2535="",AQ2535="",AQ2535=0),"",6.213/(AQ2535*24))</f>
        <v/>
      </c>
      <c r="AS2535" s="436">
        <f>IF(OR(NOT(ISNUMBER(C2535)),NOT(ISNUMBER(AB2535))),"",IF(AG2535&lt;&gt;"",AG2535,AB2535)-C2535)</f>
        <v/>
      </c>
      <c r="AT2535" s="191" t="n"/>
      <c r="AU2535" s="195">
        <f>IF($B2535="","",TEXT($A2535,"yyyymmdd")&amp;"_P"&amp;$C2535&amp;"_C"&amp;$F2535&amp;"_"&amp;TRIM(RIGHT(SUBSTITUTE(TRIM(SUBSTITUTE($L2535,CHAR(160)," "))," ",REPT(" ",60)),60))&amp;IF($P2535="","","-"&amp;TRIM(RIGHT(SUBSTITUTE(TRIM(SUBSTITUTE($P2535,CHAR(160)," "))," ",REPT(" ",60)),60)))&amp;IF($T2535="","","-"&amp;TRIM(RIGHT(SUBSTITUTE(TRIM(SUBSTITUTE($T2535,CHAR(160)," "))," ",REPT(" ",60)),60)))&amp;".jpg")</f>
        <v/>
      </c>
    </row>
    <row r="2536" ht="42" customHeight="1">
      <c r="A2536" s="169" t="n">
        <v>40825</v>
      </c>
      <c r="B2536" s="171" t="inlineStr">
        <is>
          <t>Supercheap Auto 1000, 9 October, 2011</t>
        </is>
      </c>
      <c r="C2536" s="171" t="n">
        <v>25</v>
      </c>
      <c r="D2536" s="171" t="n"/>
      <c r="E2536" s="171" t="n"/>
      <c r="F2536" s="171" t="n">
        <v>18</v>
      </c>
      <c r="G2536" s="171" t="inlineStr">
        <is>
          <t>Dick Johnson Racing</t>
        </is>
      </c>
      <c r="H2536" s="171" t="n"/>
      <c r="I2536" s="171" t="inlineStr">
        <is>
          <t>Jim Beam Bonded</t>
        </is>
      </c>
      <c r="J2536" s="171" t="inlineStr">
        <is>
          <t>Ford Falcon FG</t>
        </is>
      </c>
      <c r="K2536" s="171" t="n"/>
      <c r="L2536" s="171" t="inlineStr">
        <is>
          <t>James Moffat</t>
        </is>
      </c>
      <c r="M2536" s="171" t="inlineStr">
        <is>
          <t>AUS</t>
        </is>
      </c>
      <c r="N2536" s="690">
        <f>_xlfn.LET(_xlpm.d,_xlfn.XLOOKUP(L2536,'[1]Birth Dates'!$A:$A,'[1]Birth Dates'!$B:$B,"",0),IF(_xlpm.d=0,"",_xlpm.d))</f>
        <v/>
      </c>
      <c r="O2536" s="171">
        <f>IF(OR(N2536="",A2536="",NOT(ISNUMBER(N2536)),N2536&gt;A2536),"",DATEDIF(N2536,A2536,"Y")&amp;" years, "&amp;DATEDIF(N2536,A2536,"YM")&amp;" months, "&amp;DATEDIF(N2536,A2536,"MD")&amp;" days")</f>
        <v/>
      </c>
      <c r="P2536" s="171" t="inlineStr">
        <is>
          <t>Matt Halliday</t>
        </is>
      </c>
      <c r="Q2536" s="171" t="inlineStr">
        <is>
          <t>NZL</t>
        </is>
      </c>
      <c r="R2536" s="690">
        <f>_xlfn.LET(_xlpm.d,_xlfn.XLOOKUP(P2536,'[1]Birth Dates'!$A:$A,'[1]Birth Dates'!$B:$B,"",0),IF(_xlpm.d=0,"",_xlpm.d))</f>
        <v/>
      </c>
      <c r="S2536" s="171">
        <f>IF(OR(R2536="",A2536="",NOT(ISNUMBER(R2536)),R2536&gt;A2536),"",DATEDIF(R2536,A2536,"Y")&amp;" years, "&amp;DATEDIF(R2536,A2536,"YM")&amp;" months, "&amp;DATEDIF(R2536,A2536,"MD")&amp;" days")</f>
        <v/>
      </c>
      <c r="T2536" s="171" t="n"/>
      <c r="U2536" s="171" t="n"/>
      <c r="V2536" s="690">
        <f>_xlfn.LET(_xlpm.d,_xlfn.XLOOKUP(T2536,'[1]Birth Dates'!$A:$A,'[1]Birth Dates'!$B:$B,"",0),IF(_xlpm.d=0,"",_xlpm.d))</f>
        <v/>
      </c>
      <c r="W2536" s="171">
        <f>IF(OR(V2536="",A2536="",NOT(ISNUMBER(V2536)),V2536&gt;A2536),"",DATEDIF(V2536,A2536,"Y")&amp;" years, "&amp;DATEDIF(V2536,A2536,"YM")&amp;" months, "&amp;DATEDIF(V2536,A2536,"MD")&amp;" days")</f>
        <v/>
      </c>
      <c r="X2536" s="171" t="n"/>
      <c r="Y2536" s="171" t="n"/>
      <c r="Z2536" s="171" t="n"/>
      <c r="AA2536" s="171" t="n"/>
      <c r="AB2536" s="171" t="n">
        <v>17</v>
      </c>
      <c r="AC2536" s="171" t="n"/>
      <c r="AD2536" s="171" t="n"/>
      <c r="AE2536" s="574" t="inlineStr"/>
      <c r="AF2536" s="418">
        <f>IF(OR(AE2536="",AE2536="",AE2536=0),"",6.213/(AE2536*24))</f>
        <v/>
      </c>
      <c r="AG2536" s="241" t="n"/>
      <c r="AH2536" s="574" t="inlineStr"/>
      <c r="AI2536" s="418">
        <f>IF(OR(AH2536="",AH2536="",AH2536=0),"",6.213/(AH2536*24))</f>
        <v/>
      </c>
      <c r="AJ2536" s="175">
        <f>IF(AND(ISNUMBER(AB2536),ISNUMBER(AG2536)),AB2536-AG2536,"")</f>
        <v/>
      </c>
      <c r="AK2536" s="171" t="n"/>
      <c r="AL2536" s="171" t="n">
        <v>146</v>
      </c>
      <c r="AM2536" s="691" t="n">
        <v>0.269521712962963</v>
      </c>
      <c r="AN2536" s="671">
        <f>IF(OR(AL2536="",AM2536="",AM2536=0),"",AL2536*6.213/(AM2536*24))</f>
        <v/>
      </c>
      <c r="AO2536" s="477">
        <f>IF(AND(AL2536=AL2535,AM2536&lt;&gt;"",AM2535&lt;&gt;""),AM2536-AM2535,"")</f>
        <v/>
      </c>
      <c r="AP2536" s="171" t="n"/>
      <c r="AQ2536" s="574" t="inlineStr"/>
      <c r="AR2536" s="439">
        <f>IF(OR(AQ2536="",AQ2536="",AQ2536=0),"",6.213/(AQ2536*24))</f>
        <v/>
      </c>
      <c r="AS2536" s="436">
        <f>IF(OR(NOT(ISNUMBER(C2536)),NOT(ISNUMBER(AB2536))),"",IF(AG2536&lt;&gt;"",AG2536,AB2536)-C2536)</f>
        <v/>
      </c>
      <c r="AT2536" s="191" t="n"/>
      <c r="AU2536" s="195">
        <f>IF($B2536="","",TEXT($A2536,"yyyymmdd")&amp;"_P"&amp;$C2536&amp;"_C"&amp;$F2536&amp;"_"&amp;TRIM(RIGHT(SUBSTITUTE(TRIM(SUBSTITUTE($L2536,CHAR(160)," "))," ",REPT(" ",60)),60))&amp;IF($P2536="","","-"&amp;TRIM(RIGHT(SUBSTITUTE(TRIM(SUBSTITUTE($P2536,CHAR(160)," "))," ",REPT(" ",60)),60)))&amp;IF($T2536="","","-"&amp;TRIM(RIGHT(SUBSTITUTE(TRIM(SUBSTITUTE($T2536,CHAR(160)," "))," ",REPT(" ",60)),60)))&amp;".jpg")</f>
        <v/>
      </c>
    </row>
    <row r="2537" ht="42" customHeight="1">
      <c r="A2537" s="169" t="n">
        <v>40825</v>
      </c>
      <c r="B2537" s="171" t="inlineStr">
        <is>
          <t>Supercheap Auto 1000, 9 October, 2011</t>
        </is>
      </c>
      <c r="C2537" s="171" t="inlineStr">
        <is>
          <t>DNF</t>
        </is>
      </c>
      <c r="D2537" s="171" t="n"/>
      <c r="E2537" s="171" t="n"/>
      <c r="F2537" s="171" t="n">
        <v>55</v>
      </c>
      <c r="G2537" s="171" t="inlineStr">
        <is>
          <t>Rod Nash Racing</t>
        </is>
      </c>
      <c r="H2537" s="171" t="n"/>
      <c r="I2537" s="171" t="inlineStr">
        <is>
          <t>The Bottle-O</t>
        </is>
      </c>
      <c r="J2537" s="171" t="inlineStr">
        <is>
          <t>Ford Falcon FG</t>
        </is>
      </c>
      <c r="K2537" s="171" t="n"/>
      <c r="L2537" s="171" t="inlineStr">
        <is>
          <t>Paul Dumbrell</t>
        </is>
      </c>
      <c r="M2537" s="171" t="inlineStr">
        <is>
          <t>AUS</t>
        </is>
      </c>
      <c r="N2537" s="690">
        <f>_xlfn.LET(_xlpm.d,_xlfn.XLOOKUP(L2537,'[1]Birth Dates'!$A:$A,'[1]Birth Dates'!$B:$B,"",0),IF(_xlpm.d=0,"",_xlpm.d))</f>
        <v/>
      </c>
      <c r="O2537" s="171">
        <f>IF(OR(N2537="",A2537="",NOT(ISNUMBER(N2537)),N2537&gt;A2537),"",DATEDIF(N2537,A2537,"Y")&amp;" years, "&amp;DATEDIF(N2537,A2537,"YM")&amp;" months, "&amp;DATEDIF(N2537,A2537,"MD")&amp;" days")</f>
        <v/>
      </c>
      <c r="P2537" s="171" t="inlineStr">
        <is>
          <t>Dean Canto</t>
        </is>
      </c>
      <c r="Q2537" s="171" t="inlineStr">
        <is>
          <t>AUS</t>
        </is>
      </c>
      <c r="R2537" s="690">
        <f>_xlfn.LET(_xlpm.d,_xlfn.XLOOKUP(P2537,'[1]Birth Dates'!$A:$A,'[1]Birth Dates'!$B:$B,"",0),IF(_xlpm.d=0,"",_xlpm.d))</f>
        <v/>
      </c>
      <c r="S2537" s="171">
        <f>IF(OR(R2537="",A2537="",NOT(ISNUMBER(R2537)),R2537&gt;A2537),"",DATEDIF(R2537,A2537,"Y")&amp;" years, "&amp;DATEDIF(R2537,A2537,"YM")&amp;" months, "&amp;DATEDIF(R2537,A2537,"MD")&amp;" days")</f>
        <v/>
      </c>
      <c r="T2537" s="171" t="n"/>
      <c r="U2537" s="171" t="n"/>
      <c r="V2537" s="690">
        <f>_xlfn.LET(_xlpm.d,_xlfn.XLOOKUP(T2537,'[1]Birth Dates'!$A:$A,'[1]Birth Dates'!$B:$B,"",0),IF(_xlpm.d=0,"",_xlpm.d))</f>
        <v/>
      </c>
      <c r="W2537" s="171">
        <f>IF(OR(V2537="",A2537="",NOT(ISNUMBER(V2537)),V2537&gt;A2537),"",DATEDIF(V2537,A2537,"Y")&amp;" years, "&amp;DATEDIF(V2537,A2537,"YM")&amp;" months, "&amp;DATEDIF(V2537,A2537,"MD")&amp;" days")</f>
        <v/>
      </c>
      <c r="X2537" s="171" t="n"/>
      <c r="Y2537" s="171" t="n"/>
      <c r="Z2537" s="171" t="n"/>
      <c r="AA2537" s="171" t="n"/>
      <c r="AB2537" s="171" t="n">
        <v>11</v>
      </c>
      <c r="AC2537" s="171" t="n"/>
      <c r="AD2537" s="171" t="n"/>
      <c r="AE2537" s="574" t="inlineStr"/>
      <c r="AF2537" s="418">
        <f>IF(OR(AE2537="",AE2537="",AE2537=0),"",6.213/(AE2537*24))</f>
        <v/>
      </c>
      <c r="AG2537" s="241" t="n"/>
      <c r="AH2537" s="574" t="inlineStr"/>
      <c r="AI2537" s="418">
        <f>IF(OR(AH2537="",AH2537="",AH2537=0),"",6.213/(AH2537*24))</f>
        <v/>
      </c>
      <c r="AJ2537" s="175">
        <f>IF(AND(ISNUMBER(AB2537),ISNUMBER(AG2537)),AB2537-AG2537,"")</f>
        <v/>
      </c>
      <c r="AK2537" s="171" t="inlineStr">
        <is>
          <t>Accident</t>
        </is>
      </c>
      <c r="AL2537" s="171" t="n">
        <v>144</v>
      </c>
      <c r="AM2537" s="691" t="n"/>
      <c r="AN2537" s="671">
        <f>IF(OR(AL2537="",AM2537="",AM2537=0),"",AL2537*6.213/(AM2537*24))</f>
        <v/>
      </c>
      <c r="AO2537" s="477">
        <f>IF(AND(AL2537=AL2536,AM2537&lt;&gt;"",AM2536&lt;&gt;""),AM2537-AM2536,"")</f>
        <v/>
      </c>
      <c r="AP2537" s="171" t="n"/>
      <c r="AQ2537" s="574" t="inlineStr"/>
      <c r="AR2537" s="439">
        <f>IF(OR(AQ2537="",AQ2537="",AQ2537=0),"",6.213/(AQ2537*24))</f>
        <v/>
      </c>
      <c r="AS2537" s="436">
        <f>IF(OR(NOT(ISNUMBER(C2537)),NOT(ISNUMBER(AB2537))),"",IF(AG2537&lt;&gt;"",AG2537,AB2537)-C2537)</f>
        <v/>
      </c>
      <c r="AT2537" s="191" t="n"/>
      <c r="AU2537" s="195">
        <f>IF($B2537="","",TEXT($A2537,"yyyymmdd")&amp;"_P"&amp;$C2537&amp;"_C"&amp;$F2537&amp;"_"&amp;TRIM(RIGHT(SUBSTITUTE(TRIM(SUBSTITUTE($L2537,CHAR(160)," "))," ",REPT(" ",60)),60))&amp;IF($P2537="","","-"&amp;TRIM(RIGHT(SUBSTITUTE(TRIM(SUBSTITUTE($P2537,CHAR(160)," "))," ",REPT(" ",60)),60)))&amp;IF($T2537="","","-"&amp;TRIM(RIGHT(SUBSTITUTE(TRIM(SUBSTITUTE($T2537,CHAR(160)," "))," ",REPT(" ",60)),60)))&amp;".jpg")</f>
        <v/>
      </c>
    </row>
    <row r="2538" ht="42" customHeight="1">
      <c r="A2538" s="169" t="n">
        <v>40825</v>
      </c>
      <c r="B2538" s="171" t="inlineStr">
        <is>
          <t>Supercheap Auto 1000, 9 October, 2011</t>
        </is>
      </c>
      <c r="C2538" s="171" t="inlineStr">
        <is>
          <t>DNF</t>
        </is>
      </c>
      <c r="D2538" s="171" t="n"/>
      <c r="E2538" s="171" t="n"/>
      <c r="F2538" s="171" t="n">
        <v>17</v>
      </c>
      <c r="G2538" s="171" t="inlineStr">
        <is>
          <t>Dick Johnson Racing</t>
        </is>
      </c>
      <c r="H2538" s="171" t="n"/>
      <c r="I2538" s="171" t="inlineStr">
        <is>
          <t>Jim Beam Black</t>
        </is>
      </c>
      <c r="J2538" s="171" t="inlineStr">
        <is>
          <t>Ford Falcon FG</t>
        </is>
      </c>
      <c r="K2538" s="171" t="n"/>
      <c r="L2538" s="171" t="inlineStr">
        <is>
          <t>Steven Johnson</t>
        </is>
      </c>
      <c r="M2538" s="171" t="inlineStr">
        <is>
          <t>AUS</t>
        </is>
      </c>
      <c r="N2538" s="690">
        <f>_xlfn.LET(_xlpm.d,_xlfn.XLOOKUP(L2538,'[1]Birth Dates'!$A:$A,'[1]Birth Dates'!$B:$B,"",0),IF(_xlpm.d=0,"",_xlpm.d))</f>
        <v/>
      </c>
      <c r="O2538" s="171">
        <f>IF(OR(N2538="",A2538="",NOT(ISNUMBER(N2538)),N2538&gt;A2538),"",DATEDIF(N2538,A2538,"Y")&amp;" years, "&amp;DATEDIF(N2538,A2538,"YM")&amp;" months, "&amp;DATEDIF(N2538,A2538,"MD")&amp;" days")</f>
        <v/>
      </c>
      <c r="P2538" s="171" t="inlineStr">
        <is>
          <t>David Besnard</t>
        </is>
      </c>
      <c r="Q2538" s="171" t="inlineStr">
        <is>
          <t>AUS</t>
        </is>
      </c>
      <c r="R2538" s="690">
        <f>_xlfn.LET(_xlpm.d,_xlfn.XLOOKUP(P2538,'[1]Birth Dates'!$A:$A,'[1]Birth Dates'!$B:$B,"",0),IF(_xlpm.d=0,"",_xlpm.d))</f>
        <v/>
      </c>
      <c r="S2538" s="171">
        <f>IF(OR(R2538="",A2538="",NOT(ISNUMBER(R2538)),R2538&gt;A2538),"",DATEDIF(R2538,A2538,"Y")&amp;" years, "&amp;DATEDIF(R2538,A2538,"YM")&amp;" months, "&amp;DATEDIF(R2538,A2538,"MD")&amp;" days")</f>
        <v/>
      </c>
      <c r="T2538" s="171" t="n"/>
      <c r="U2538" s="171" t="n"/>
      <c r="V2538" s="690">
        <f>_xlfn.LET(_xlpm.d,_xlfn.XLOOKUP(T2538,'[1]Birth Dates'!$A:$A,'[1]Birth Dates'!$B:$B,"",0),IF(_xlpm.d=0,"",_xlpm.d))</f>
        <v/>
      </c>
      <c r="W2538" s="171">
        <f>IF(OR(V2538="",A2538="",NOT(ISNUMBER(V2538)),V2538&gt;A2538),"",DATEDIF(V2538,A2538,"Y")&amp;" years, "&amp;DATEDIF(V2538,A2538,"YM")&amp;" months, "&amp;DATEDIF(V2538,A2538,"MD")&amp;" days")</f>
        <v/>
      </c>
      <c r="X2538" s="171" t="n"/>
      <c r="Y2538" s="171" t="n"/>
      <c r="Z2538" s="171" t="n"/>
      <c r="AA2538" s="171" t="n"/>
      <c r="AB2538" s="171" t="n">
        <v>24</v>
      </c>
      <c r="AC2538" s="171" t="n"/>
      <c r="AD2538" s="171" t="n"/>
      <c r="AE2538" s="574" t="inlineStr"/>
      <c r="AF2538" s="418">
        <f>IF(OR(AE2538="",AE2538="",AE2538=0),"",6.213/(AE2538*24))</f>
        <v/>
      </c>
      <c r="AG2538" s="241" t="n"/>
      <c r="AH2538" s="574" t="inlineStr"/>
      <c r="AI2538" s="418">
        <f>IF(OR(AH2538="",AH2538="",AH2538=0),"",6.213/(AH2538*24))</f>
        <v/>
      </c>
      <c r="AJ2538" s="175">
        <f>IF(AND(ISNUMBER(AB2538),ISNUMBER(AG2538)),AB2538-AG2538,"")</f>
        <v/>
      </c>
      <c r="AK2538" s="171" t="inlineStr">
        <is>
          <t>Accident</t>
        </is>
      </c>
      <c r="AL2538" s="171" t="n">
        <v>112</v>
      </c>
      <c r="AM2538" s="691" t="n"/>
      <c r="AN2538" s="671">
        <f>IF(OR(AL2538="",AM2538="",AM2538=0),"",AL2538*6.213/(AM2538*24))</f>
        <v/>
      </c>
      <c r="AO2538" s="477">
        <f>IF(AND(AL2538=AL2537,AM2538&lt;&gt;"",AM2537&lt;&gt;""),AM2538-AM2537,"")</f>
        <v/>
      </c>
      <c r="AP2538" s="171" t="n"/>
      <c r="AQ2538" s="574" t="inlineStr"/>
      <c r="AR2538" s="439">
        <f>IF(OR(AQ2538="",AQ2538="",AQ2538=0),"",6.213/(AQ2538*24))</f>
        <v/>
      </c>
      <c r="AS2538" s="436">
        <f>IF(OR(NOT(ISNUMBER(C2538)),NOT(ISNUMBER(AB2538))),"",IF(AG2538&lt;&gt;"",AG2538,AB2538)-C2538)</f>
        <v/>
      </c>
      <c r="AT2538" s="191" t="n"/>
      <c r="AU2538" s="195">
        <f>IF($B2538="","",TEXT($A2538,"yyyymmdd")&amp;"_P"&amp;$C2538&amp;"_C"&amp;$F2538&amp;"_"&amp;TRIM(RIGHT(SUBSTITUTE(TRIM(SUBSTITUTE($L2538,CHAR(160)," "))," ",REPT(" ",60)),60))&amp;IF($P2538="","","-"&amp;TRIM(RIGHT(SUBSTITUTE(TRIM(SUBSTITUTE($P2538,CHAR(160)," "))," ",REPT(" ",60)),60)))&amp;IF($T2538="","","-"&amp;TRIM(RIGHT(SUBSTITUTE(TRIM(SUBSTITUTE($T2538,CHAR(160)," "))," ",REPT(" ",60)),60)))&amp;".jpg")</f>
        <v/>
      </c>
    </row>
    <row r="2539" ht="42" customHeight="1">
      <c r="A2539" s="169" t="n">
        <v>40825</v>
      </c>
      <c r="B2539" s="171" t="inlineStr">
        <is>
          <t>Supercheap Auto 1000, 9 October, 2011</t>
        </is>
      </c>
      <c r="C2539" s="171" t="inlineStr">
        <is>
          <t>DNF</t>
        </is>
      </c>
      <c r="D2539" s="171" t="n"/>
      <c r="E2539" s="171" t="n"/>
      <c r="F2539" s="171" t="n">
        <v>77</v>
      </c>
      <c r="G2539" s="171" t="inlineStr">
        <is>
          <t>Kelly Racing</t>
        </is>
      </c>
      <c r="H2539" s="171" t="n"/>
      <c r="I2539" s="171" t="inlineStr">
        <is>
          <t>Shannons, Mars</t>
        </is>
      </c>
      <c r="J2539" s="171" t="inlineStr">
        <is>
          <t>Holden Commodore VE</t>
        </is>
      </c>
      <c r="K2539" s="171" t="n"/>
      <c r="L2539" s="171" t="inlineStr">
        <is>
          <t>Grant Denyer</t>
        </is>
      </c>
      <c r="M2539" s="171" t="inlineStr">
        <is>
          <t>AUS</t>
        </is>
      </c>
      <c r="N2539" s="690">
        <f>_xlfn.LET(_xlpm.d,_xlfn.XLOOKUP(L2539,'[1]Birth Dates'!$A:$A,'[1]Birth Dates'!$B:$B,"",0),IF(_xlpm.d=0,"",_xlpm.d))</f>
        <v/>
      </c>
      <c r="O2539" s="171">
        <f>IF(OR(N2539="",A2539="",NOT(ISNUMBER(N2539)),N2539&gt;A2539),"",DATEDIF(N2539,A2539,"Y")&amp;" years, "&amp;DATEDIF(N2539,A2539,"YM")&amp;" months, "&amp;DATEDIF(N2539,A2539,"MD")&amp;" days")</f>
        <v/>
      </c>
      <c r="P2539" s="171" t="inlineStr">
        <is>
          <t>Cameron Waters</t>
        </is>
      </c>
      <c r="Q2539" s="171" t="inlineStr">
        <is>
          <t>AUS</t>
        </is>
      </c>
      <c r="R2539" s="690">
        <f>_xlfn.LET(_xlpm.d,_xlfn.XLOOKUP(P2539,'[1]Birth Dates'!$A:$A,'[1]Birth Dates'!$B:$B,"",0),IF(_xlpm.d=0,"",_xlpm.d))</f>
        <v/>
      </c>
      <c r="S2539" s="171">
        <f>IF(OR(R2539="",A2539="",NOT(ISNUMBER(R2539)),R2539&gt;A2539),"",DATEDIF(R2539,A2539,"Y")&amp;" years, "&amp;DATEDIF(R2539,A2539,"YM")&amp;" months, "&amp;DATEDIF(R2539,A2539,"MD")&amp;" days")</f>
        <v/>
      </c>
      <c r="T2539" s="171" t="n"/>
      <c r="U2539" s="171" t="n"/>
      <c r="V2539" s="690">
        <f>_xlfn.LET(_xlpm.d,_xlfn.XLOOKUP(T2539,'[1]Birth Dates'!$A:$A,'[1]Birth Dates'!$B:$B,"",0),IF(_xlpm.d=0,"",_xlpm.d))</f>
        <v/>
      </c>
      <c r="W2539" s="171">
        <f>IF(OR(V2539="",A2539="",NOT(ISNUMBER(V2539)),V2539&gt;A2539),"",DATEDIF(V2539,A2539,"Y")&amp;" years, "&amp;DATEDIF(V2539,A2539,"YM")&amp;" months, "&amp;DATEDIF(V2539,A2539,"MD")&amp;" days")</f>
        <v/>
      </c>
      <c r="X2539" s="171" t="n"/>
      <c r="Y2539" s="171" t="n"/>
      <c r="Z2539" s="171" t="n"/>
      <c r="AA2539" s="171" t="n"/>
      <c r="AB2539" s="171" t="n">
        <v>29</v>
      </c>
      <c r="AC2539" s="171" t="n"/>
      <c r="AD2539" s="171" t="n"/>
      <c r="AE2539" s="574" t="inlineStr"/>
      <c r="AF2539" s="418">
        <f>IF(OR(AE2539="",AE2539="",AE2539=0),"",6.213/(AE2539*24))</f>
        <v/>
      </c>
      <c r="AG2539" s="241" t="n"/>
      <c r="AH2539" s="574" t="inlineStr"/>
      <c r="AI2539" s="418">
        <f>IF(OR(AH2539="",AH2539="",AH2539=0),"",6.213/(AH2539*24))</f>
        <v/>
      </c>
      <c r="AJ2539" s="175">
        <f>IF(AND(ISNUMBER(AB2539),ISNUMBER(AG2539)),AB2539-AG2539,"")</f>
        <v/>
      </c>
      <c r="AK2539" s="171" t="inlineStr">
        <is>
          <t>Insufficent Laps</t>
        </is>
      </c>
      <c r="AL2539" s="171" t="n">
        <v>95</v>
      </c>
      <c r="AM2539" s="691" t="n"/>
      <c r="AN2539" s="671">
        <f>IF(OR(AL2539="",AM2539="",AM2539=0),"",AL2539*6.213/(AM2539*24))</f>
        <v/>
      </c>
      <c r="AO2539" s="477">
        <f>IF(AND(AL2539=AL2538,AM2539&lt;&gt;"",AM2538&lt;&gt;""),AM2539-AM2538,"")</f>
        <v/>
      </c>
      <c r="AP2539" s="171" t="n"/>
      <c r="AQ2539" s="574" t="inlineStr"/>
      <c r="AR2539" s="439">
        <f>IF(OR(AQ2539="",AQ2539="",AQ2539=0),"",6.213/(AQ2539*24))</f>
        <v/>
      </c>
      <c r="AS2539" s="436">
        <f>IF(OR(NOT(ISNUMBER(C2539)),NOT(ISNUMBER(AB2539))),"",IF(AG2539&lt;&gt;"",AG2539,AB2539)-C2539)</f>
        <v/>
      </c>
      <c r="AT2539" s="191" t="n"/>
      <c r="AU2539" s="195">
        <f>IF($B2539="","",TEXT($A2539,"yyyymmdd")&amp;"_P"&amp;$C2539&amp;"_C"&amp;$F2539&amp;"_"&amp;TRIM(RIGHT(SUBSTITUTE(TRIM(SUBSTITUTE($L2539,CHAR(160)," "))," ",REPT(" ",60)),60))&amp;IF($P2539="","","-"&amp;TRIM(RIGHT(SUBSTITUTE(TRIM(SUBSTITUTE($P2539,CHAR(160)," "))," ",REPT(" ",60)),60)))&amp;IF($T2539="","","-"&amp;TRIM(RIGHT(SUBSTITUTE(TRIM(SUBSTITUTE($T2539,CHAR(160)," "))," ",REPT(" ",60)),60)))&amp;".jpg")</f>
        <v/>
      </c>
    </row>
    <row r="2540" ht="42" customHeight="1">
      <c r="A2540" s="169" t="n">
        <v>40825</v>
      </c>
      <c r="B2540" s="171" t="inlineStr">
        <is>
          <t>Supercheap Auto 1000, 9 October, 2011</t>
        </is>
      </c>
      <c r="C2540" s="171" t="inlineStr">
        <is>
          <t>DNF</t>
        </is>
      </c>
      <c r="D2540" s="171" t="n"/>
      <c r="E2540" s="171" t="n"/>
      <c r="F2540" s="171" t="n">
        <v>61</v>
      </c>
      <c r="G2540" s="171" t="inlineStr">
        <is>
          <t>Walkinshaw Racing</t>
        </is>
      </c>
      <c r="H2540" s="171" t="n"/>
      <c r="I2540" s="171" t="inlineStr">
        <is>
          <t>Bundaberg Rum: Five</t>
        </is>
      </c>
      <c r="J2540" s="171" t="inlineStr">
        <is>
          <t>Holden Commodore VE</t>
        </is>
      </c>
      <c r="K2540" s="171" t="n"/>
      <c r="L2540" s="171" t="inlineStr">
        <is>
          <t>Fabian Coulthard</t>
        </is>
      </c>
      <c r="M2540" s="171" t="inlineStr">
        <is>
          <t>NZL</t>
        </is>
      </c>
      <c r="N2540" s="690">
        <f>_xlfn.LET(_xlpm.d,_xlfn.XLOOKUP(L2540,'[1]Birth Dates'!$A:$A,'[1]Birth Dates'!$B:$B,"",0),IF(_xlpm.d=0,"",_xlpm.d))</f>
        <v/>
      </c>
      <c r="O2540" s="171">
        <f>IF(OR(N2540="",A2540="",NOT(ISNUMBER(N2540)),N2540&gt;A2540),"",DATEDIF(N2540,A2540,"Y")&amp;" years, "&amp;DATEDIF(N2540,A2540,"YM")&amp;" months, "&amp;DATEDIF(N2540,A2540,"MD")&amp;" days")</f>
        <v/>
      </c>
      <c r="P2540" s="171" t="inlineStr">
        <is>
          <t>Craig Baird</t>
        </is>
      </c>
      <c r="Q2540" s="171" t="inlineStr">
        <is>
          <t>NZL</t>
        </is>
      </c>
      <c r="R2540" s="690">
        <f>_xlfn.LET(_xlpm.d,_xlfn.XLOOKUP(P2540,'[1]Birth Dates'!$A:$A,'[1]Birth Dates'!$B:$B,"",0),IF(_xlpm.d=0,"",_xlpm.d))</f>
        <v/>
      </c>
      <c r="S2540" s="171">
        <f>IF(OR(R2540="",A2540="",NOT(ISNUMBER(R2540)),R2540&gt;A2540),"",DATEDIF(R2540,A2540,"Y")&amp;" years, "&amp;DATEDIF(R2540,A2540,"YM")&amp;" months, "&amp;DATEDIF(R2540,A2540,"MD")&amp;" days")</f>
        <v/>
      </c>
      <c r="T2540" s="171" t="n"/>
      <c r="U2540" s="171" t="n"/>
      <c r="V2540" s="690">
        <f>_xlfn.LET(_xlpm.d,_xlfn.XLOOKUP(T2540,'[1]Birth Dates'!$A:$A,'[1]Birth Dates'!$B:$B,"",0),IF(_xlpm.d=0,"",_xlpm.d))</f>
        <v/>
      </c>
      <c r="W2540" s="171">
        <f>IF(OR(V2540="",A2540="",NOT(ISNUMBER(V2540)),V2540&gt;A2540),"",DATEDIF(V2540,A2540,"Y")&amp;" years, "&amp;DATEDIF(V2540,A2540,"YM")&amp;" months, "&amp;DATEDIF(V2540,A2540,"MD")&amp;" days")</f>
        <v/>
      </c>
      <c r="X2540" s="171" t="n"/>
      <c r="Y2540" s="171" t="n"/>
      <c r="Z2540" s="171" t="n"/>
      <c r="AA2540" s="171" t="n"/>
      <c r="AB2540" s="171" t="n">
        <v>20</v>
      </c>
      <c r="AC2540" s="171" t="n"/>
      <c r="AD2540" s="171" t="n"/>
      <c r="AE2540" s="574" t="inlineStr"/>
      <c r="AF2540" s="418">
        <f>IF(OR(AE2540="",AE2540="",AE2540=0),"",6.213/(AE2540*24))</f>
        <v/>
      </c>
      <c r="AG2540" s="241" t="n"/>
      <c r="AH2540" s="574" t="inlineStr"/>
      <c r="AI2540" s="418">
        <f>IF(OR(AH2540="",AH2540="",AH2540=0),"",6.213/(AH2540*24))</f>
        <v/>
      </c>
      <c r="AJ2540" s="175">
        <f>IF(AND(ISNUMBER(AB2540),ISNUMBER(AG2540)),AB2540-AG2540,"")</f>
        <v/>
      </c>
      <c r="AK2540" s="171" t="inlineStr">
        <is>
          <t>Accident</t>
        </is>
      </c>
      <c r="AL2540" s="171" t="n">
        <v>13</v>
      </c>
      <c r="AM2540" s="691" t="n"/>
      <c r="AN2540" s="671">
        <f>IF(OR(AL2540="",AM2540="",AM2540=0),"",AL2540*6.213/(AM2540*24))</f>
        <v/>
      </c>
      <c r="AO2540" s="477">
        <f>IF(AND(AL2540=AL2539,AM2540&lt;&gt;"",AM2539&lt;&gt;""),AM2540-AM2539,"")</f>
        <v/>
      </c>
      <c r="AP2540" s="171" t="n"/>
      <c r="AQ2540" s="574" t="inlineStr"/>
      <c r="AR2540" s="439">
        <f>IF(OR(AQ2540="",AQ2540="",AQ2540=0),"",6.213/(AQ2540*24))</f>
        <v/>
      </c>
      <c r="AS2540" s="436">
        <f>IF(OR(NOT(ISNUMBER(C2540)),NOT(ISNUMBER(AB2540))),"",IF(AG2540&lt;&gt;"",AG2540,AB2540)-C2540)</f>
        <v/>
      </c>
      <c r="AT2540" s="191" t="n"/>
      <c r="AU2540" s="195">
        <f>IF($B2540="","",TEXT($A2540,"yyyymmdd")&amp;"_P"&amp;$C2540&amp;"_C"&amp;$F2540&amp;"_"&amp;TRIM(RIGHT(SUBSTITUTE(TRIM(SUBSTITUTE($L2540,CHAR(160)," "))," ",REPT(" ",60)),60))&amp;IF($P2540="","","-"&amp;TRIM(RIGHT(SUBSTITUTE(TRIM(SUBSTITUTE($P2540,CHAR(160)," "))," ",REPT(" ",60)),60)))&amp;IF($T2540="","","-"&amp;TRIM(RIGHT(SUBSTITUTE(TRIM(SUBSTITUTE($T2540,CHAR(160)," "))," ",REPT(" ",60)),60)))&amp;".jpg")</f>
        <v/>
      </c>
    </row>
    <row r="2541" ht="42" customFormat="1" customHeight="1" s="240">
      <c r="A2541" s="172" t="n">
        <v>41189</v>
      </c>
      <c r="B2541" s="244" t="inlineStr">
        <is>
          <t>Supercheap Auto 1000, 7 October, 2012</t>
        </is>
      </c>
      <c r="C2541" s="244" t="n">
        <v>1</v>
      </c>
      <c r="D2541" s="244" t="n"/>
      <c r="E2541" s="244" t="n"/>
      <c r="F2541" s="244" t="n">
        <v>1</v>
      </c>
      <c r="G2541" s="244" t="inlineStr">
        <is>
          <t>Triple Eight Race Engineering</t>
        </is>
      </c>
      <c r="H2541" s="244" t="n"/>
      <c r="I2541" s="244" t="inlineStr">
        <is>
          <t>Vodafone</t>
        </is>
      </c>
      <c r="J2541" s="244" t="inlineStr">
        <is>
          <t>Holden Commodore VE</t>
        </is>
      </c>
      <c r="K2541" s="244" t="n"/>
      <c r="L2541" s="244" t="inlineStr">
        <is>
          <t>Jamie Whincup</t>
        </is>
      </c>
      <c r="M2541" s="244" t="inlineStr">
        <is>
          <t>AUS</t>
        </is>
      </c>
      <c r="N2541" s="692">
        <f>_xlfn.LET(_xlpm.d,_xlfn.XLOOKUP(L2541,'[1]Birth Dates'!$A:$A,'[1]Birth Dates'!$B:$B,"",0),IF(_xlpm.d=0,"",_xlpm.d))</f>
        <v/>
      </c>
      <c r="O2541" s="203">
        <f>IF(OR(N2541="",A2541="",NOT(ISNUMBER(N2541)),N2541&gt;A2541),"",DATEDIF(N2541,A2541,"Y")&amp;" years, "&amp;DATEDIF(N2541,A2541,"YM")&amp;" months, "&amp;DATEDIF(N2541,A2541,"MD")&amp;" days")</f>
        <v/>
      </c>
      <c r="P2541" s="244" t="inlineStr">
        <is>
          <t>Paul Dumbrell</t>
        </is>
      </c>
      <c r="Q2541" s="244" t="inlineStr">
        <is>
          <t>AUS</t>
        </is>
      </c>
      <c r="R2541" s="692">
        <f>_xlfn.LET(_xlpm.d,_xlfn.XLOOKUP(P2541,'[1]Birth Dates'!$A:$A,'[1]Birth Dates'!$B:$B,"",0),IF(_xlpm.d=0,"",_xlpm.d))</f>
        <v/>
      </c>
      <c r="S2541" s="203">
        <f>IF(OR(R2541="",A2541="",NOT(ISNUMBER(R2541)),R2541&gt;A2541),"",DATEDIF(R2541,A2541,"Y")&amp;" years, "&amp;DATEDIF(R2541,A2541,"YM")&amp;" months, "&amp;DATEDIF(R2541,A2541,"MD")&amp;" days")</f>
        <v/>
      </c>
      <c r="T2541" s="244" t="n"/>
      <c r="U2541" s="244" t="n"/>
      <c r="V2541" s="692">
        <f>_xlfn.LET(_xlpm.d,_xlfn.XLOOKUP(T2541,'[1]Birth Dates'!$A:$A,'[1]Birth Dates'!$B:$B,"",0),IF(_xlpm.d=0,"",_xlpm.d))</f>
        <v/>
      </c>
      <c r="W2541" s="203">
        <f>IF(OR(V2541="",A2541="",NOT(ISNUMBER(V2541)),V2541&gt;A2541),"",DATEDIF(V2541,A2541,"Y")&amp;" years, "&amp;DATEDIF(V2541,A2541,"YM")&amp;" months, "&amp;DATEDIF(V2541,A2541,"MD")&amp;" days")</f>
        <v/>
      </c>
      <c r="X2541" s="203" t="n"/>
      <c r="Y2541" s="203" t="n"/>
      <c r="Z2541" s="203" t="n"/>
      <c r="AA2541" s="203" t="n"/>
      <c r="AB2541" s="244" t="n">
        <v>2</v>
      </c>
      <c r="AC2541" s="244" t="n"/>
      <c r="AD2541" s="244" t="n"/>
      <c r="AE2541" s="575" t="inlineStr">
        <is>
          <t>2:08.1010</t>
        </is>
      </c>
      <c r="AF2541" s="418">
        <f>IF(OR(AE2541="",AE2541="",AE2541=0),"",6.213/(AE2541*24))</f>
        <v/>
      </c>
      <c r="AG2541" s="245" t="n"/>
      <c r="AH2541" s="575" t="inlineStr">
        <is>
          <t>2:08.1010</t>
        </is>
      </c>
      <c r="AI2541" s="418">
        <f>IF(OR(AH2541="",AH2541="",AH2541=0),"",6.213/(AH2541*24))</f>
        <v/>
      </c>
      <c r="AJ2541" s="175">
        <f>IF(AND(ISNUMBER(AB2541),ISNUMBER(AG2541)),AB2541-AG2541,"")</f>
        <v/>
      </c>
      <c r="AK2541" s="244" t="n"/>
      <c r="AL2541" s="244" t="n">
        <v>161</v>
      </c>
      <c r="AM2541" s="674" t="n">
        <v>0.2611265046296297</v>
      </c>
      <c r="AN2541" s="671">
        <f>IF(OR(AL2541="",AM2541="",AM2541=0),"",AL2541*6.213/(AM2541*24))</f>
        <v/>
      </c>
      <c r="AO2541" s="477">
        <f>IF(AND(AL2541=AL2540,AM2541&lt;&gt;"",AM2540&lt;&gt;""),AM2541-AM2540,"")</f>
        <v/>
      </c>
      <c r="AP2541" s="244" t="n"/>
      <c r="AQ2541" s="575" t="inlineStr"/>
      <c r="AR2541" s="439">
        <f>IF(OR(AQ2541="",AQ2541="",AQ2541=0),"",6.213/(AQ2541*24))</f>
        <v/>
      </c>
      <c r="AS2541" s="436">
        <f>IF(OR(NOT(ISNUMBER(C2541)),NOT(ISNUMBER(AB2541))),"",IF(AG2541&lt;&gt;"",AG2541,AB2541)-C2541)</f>
        <v/>
      </c>
      <c r="AT2541" s="201" t="n"/>
      <c r="AU2541" s="213">
        <f>IF($B2541="","",TEXT($A2541,"yyyymmdd")&amp;"_P"&amp;$C2541&amp;"_C"&amp;$F2541&amp;"_"&amp;TRIM(RIGHT(SUBSTITUTE(TRIM(SUBSTITUTE($L2541,CHAR(160)," "))," ",REPT(" ",60)),60))&amp;IF($P2541="","","-"&amp;TRIM(RIGHT(SUBSTITUTE(TRIM(SUBSTITUTE($P2541,CHAR(160)," "))," ",REPT(" ",60)),60)))&amp;IF($T2541="","","-"&amp;TRIM(RIGHT(SUBSTITUTE(TRIM(SUBSTITUTE($T2541,CHAR(160)," "))," ",REPT(" ",60)),60)))&amp;".jpg")</f>
        <v/>
      </c>
    </row>
    <row r="2542" ht="42" customHeight="1">
      <c r="A2542" s="172" t="n">
        <v>41189</v>
      </c>
      <c r="B2542" s="203" t="inlineStr">
        <is>
          <t>Supercheap Auto 1000, 7 October, 2012</t>
        </is>
      </c>
      <c r="C2542" s="203" t="n">
        <v>2</v>
      </c>
      <c r="D2542" s="203" t="n"/>
      <c r="E2542" s="203" t="n"/>
      <c r="F2542" s="203" t="n">
        <v>52</v>
      </c>
      <c r="G2542" s="203" t="inlineStr">
        <is>
          <t>Rod Nash Racing</t>
        </is>
      </c>
      <c r="H2542" s="203" t="n"/>
      <c r="I2542" s="203" t="inlineStr">
        <is>
          <t>The Bottle-O</t>
        </is>
      </c>
      <c r="J2542" s="203" t="inlineStr">
        <is>
          <t>Ford Falcon FG</t>
        </is>
      </c>
      <c r="K2542" s="203" t="n"/>
      <c r="L2542" s="203" t="inlineStr">
        <is>
          <t>David Reynolds</t>
        </is>
      </c>
      <c r="M2542" s="203" t="inlineStr">
        <is>
          <t>AUS</t>
        </is>
      </c>
      <c r="N2542" s="692">
        <f>_xlfn.LET(_xlpm.d,_xlfn.XLOOKUP(L2542,'[1]Birth Dates'!$A:$A,'[1]Birth Dates'!$B:$B,"",0),IF(_xlpm.d=0,"",_xlpm.d))</f>
        <v/>
      </c>
      <c r="O2542" s="203">
        <f>IF(OR(N2542="",A2542="",NOT(ISNUMBER(N2542)),N2542&gt;A2542),"",DATEDIF(N2542,A2542,"Y")&amp;" years, "&amp;DATEDIF(N2542,A2542,"YM")&amp;" months, "&amp;DATEDIF(N2542,A2542,"MD")&amp;" days")</f>
        <v/>
      </c>
      <c r="P2542" s="203" t="inlineStr">
        <is>
          <t>Dean Canto</t>
        </is>
      </c>
      <c r="Q2542" s="203" t="inlineStr">
        <is>
          <t>AUS</t>
        </is>
      </c>
      <c r="R2542" s="692">
        <f>_xlfn.LET(_xlpm.d,_xlfn.XLOOKUP(P2542,'[1]Birth Dates'!$A:$A,'[1]Birth Dates'!$B:$B,"",0),IF(_xlpm.d=0,"",_xlpm.d))</f>
        <v/>
      </c>
      <c r="S2542" s="203">
        <f>IF(OR(R2542="",A2542="",NOT(ISNUMBER(R2542)),R2542&gt;A2542),"",DATEDIF(R2542,A2542,"Y")&amp;" years, "&amp;DATEDIF(R2542,A2542,"YM")&amp;" months, "&amp;DATEDIF(R2542,A2542,"MD")&amp;" days")</f>
        <v/>
      </c>
      <c r="T2542" s="203" t="n"/>
      <c r="U2542" s="203" t="n"/>
      <c r="V2542" s="692">
        <f>_xlfn.LET(_xlpm.d,_xlfn.XLOOKUP(T2542,'[1]Birth Dates'!$A:$A,'[1]Birth Dates'!$B:$B,"",0),IF(_xlpm.d=0,"",_xlpm.d))</f>
        <v/>
      </c>
      <c r="W2542" s="203">
        <f>IF(OR(V2542="",A2542="",NOT(ISNUMBER(V2542)),V2542&gt;A2542),"",DATEDIF(V2542,A2542,"Y")&amp;" years, "&amp;DATEDIF(V2542,A2542,"YM")&amp;" months, "&amp;DATEDIF(V2542,A2542,"MD")&amp;" days")</f>
        <v/>
      </c>
      <c r="X2542" s="203" t="n"/>
      <c r="Y2542" s="203" t="n"/>
      <c r="Z2542" s="203" t="n"/>
      <c r="AA2542" s="203" t="n"/>
      <c r="AB2542" s="203" t="n">
        <v>8</v>
      </c>
      <c r="AC2542" s="203" t="n"/>
      <c r="AD2542" s="203" t="n"/>
      <c r="AE2542" s="476" t="inlineStr">
        <is>
          <t>2:08.8870</t>
        </is>
      </c>
      <c r="AF2542" s="418">
        <f>IF(OR(AE2542="",AE2542="",AE2542=0),"",6.213/(AE2542*24))</f>
        <v/>
      </c>
      <c r="AG2542" s="246" t="n"/>
      <c r="AH2542" s="476" t="inlineStr">
        <is>
          <t>2:08.8870</t>
        </is>
      </c>
      <c r="AI2542" s="418">
        <f>IF(OR(AH2542="",AH2542="",AH2542=0),"",6.213/(AH2542*24))</f>
        <v/>
      </c>
      <c r="AJ2542" s="175">
        <f>IF(AND(ISNUMBER(AB2542),ISNUMBER(AG2542)),AB2542-AG2542,"")</f>
        <v/>
      </c>
      <c r="AK2542" s="203" t="n"/>
      <c r="AL2542" s="203" t="n">
        <v>161</v>
      </c>
      <c r="AM2542" s="693" t="n">
        <v>0.2611301273148148</v>
      </c>
      <c r="AN2542" s="671">
        <f>IF(OR(AL2542="",AM2542="",AM2542=0),"",AL2542*6.213/(AM2542*24))</f>
        <v/>
      </c>
      <c r="AO2542" s="477">
        <f>IF(AND(AL2542=AL2541,AM2542&lt;&gt;"",AM2541&lt;&gt;""),AM2542-AM2541,"")</f>
        <v/>
      </c>
      <c r="AP2542" s="203" t="n"/>
      <c r="AQ2542" s="476" t="inlineStr"/>
      <c r="AR2542" s="439">
        <f>IF(OR(AQ2542="",AQ2542="",AQ2542=0),"",6.213/(AQ2542*24))</f>
        <v/>
      </c>
      <c r="AS2542" s="436">
        <f>IF(OR(NOT(ISNUMBER(C2542)),NOT(ISNUMBER(AB2542))),"",IF(AG2542&lt;&gt;"",AG2542,AB2542)-C2542)</f>
        <v/>
      </c>
      <c r="AT2542" s="210" t="n"/>
      <c r="AU2542" s="206">
        <f>IF($B2542="","",TEXT($A2542,"yyyymmdd")&amp;"_P"&amp;$C2542&amp;"_C"&amp;$F2542&amp;"_"&amp;TRIM(RIGHT(SUBSTITUTE(TRIM(SUBSTITUTE($L2542,CHAR(160)," "))," ",REPT(" ",60)),60))&amp;IF($P2542="","","-"&amp;TRIM(RIGHT(SUBSTITUTE(TRIM(SUBSTITUTE($P2542,CHAR(160)," "))," ",REPT(" ",60)),60)))&amp;IF($T2542="","","-"&amp;TRIM(RIGHT(SUBSTITUTE(TRIM(SUBSTITUTE($T2542,CHAR(160)," "))," ",REPT(" ",60)),60)))&amp;".jpg")</f>
        <v/>
      </c>
    </row>
    <row r="2543" ht="42" customHeight="1">
      <c r="A2543" s="172" t="n">
        <v>41189</v>
      </c>
      <c r="B2543" s="203" t="inlineStr">
        <is>
          <t>Supercheap Auto 1000, 7 October, 2012</t>
        </is>
      </c>
      <c r="C2543" s="203" t="n">
        <v>3</v>
      </c>
      <c r="D2543" s="203" t="n"/>
      <c r="E2543" s="203" t="n"/>
      <c r="F2543" s="203" t="n">
        <v>888</v>
      </c>
      <c r="G2543" s="203" t="inlineStr">
        <is>
          <t>Triple Eight Race Engineering</t>
        </is>
      </c>
      <c r="H2543" s="203" t="n"/>
      <c r="I2543" s="203" t="inlineStr">
        <is>
          <t>Vodafone</t>
        </is>
      </c>
      <c r="J2543" s="203" t="inlineStr">
        <is>
          <t>Holden Commodore VE</t>
        </is>
      </c>
      <c r="K2543" s="203" t="n"/>
      <c r="L2543" s="203" t="inlineStr">
        <is>
          <t>Craig Lowndes</t>
        </is>
      </c>
      <c r="M2543" s="203" t="inlineStr">
        <is>
          <t>AUS</t>
        </is>
      </c>
      <c r="N2543" s="692">
        <f>_xlfn.LET(_xlpm.d,_xlfn.XLOOKUP(L2543,'[1]Birth Dates'!$A:$A,'[1]Birth Dates'!$B:$B,"",0),IF(_xlpm.d=0,"",_xlpm.d))</f>
        <v/>
      </c>
      <c r="O2543" s="203">
        <f>IF(OR(N2543="",A2543="",NOT(ISNUMBER(N2543)),N2543&gt;A2543),"",DATEDIF(N2543,A2543,"Y")&amp;" years, "&amp;DATEDIF(N2543,A2543,"YM")&amp;" months, "&amp;DATEDIF(N2543,A2543,"MD")&amp;" days")</f>
        <v/>
      </c>
      <c r="P2543" s="203" t="inlineStr">
        <is>
          <t>Warren Luff</t>
        </is>
      </c>
      <c r="Q2543" s="203" t="inlineStr">
        <is>
          <t>AUS</t>
        </is>
      </c>
      <c r="R2543" s="692">
        <f>_xlfn.LET(_xlpm.d,_xlfn.XLOOKUP(P2543,'[1]Birth Dates'!$A:$A,'[1]Birth Dates'!$B:$B,"",0),IF(_xlpm.d=0,"",_xlpm.d))</f>
        <v/>
      </c>
      <c r="S2543" s="203">
        <f>IF(OR(R2543="",A2543="",NOT(ISNUMBER(R2543)),R2543&gt;A2543),"",DATEDIF(R2543,A2543,"Y")&amp;" years, "&amp;DATEDIF(R2543,A2543,"YM")&amp;" months, "&amp;DATEDIF(R2543,A2543,"MD")&amp;" days")</f>
        <v/>
      </c>
      <c r="T2543" s="203" t="n"/>
      <c r="U2543" s="203" t="n"/>
      <c r="V2543" s="692">
        <f>_xlfn.LET(_xlpm.d,_xlfn.XLOOKUP(T2543,'[1]Birth Dates'!$A:$A,'[1]Birth Dates'!$B:$B,"",0),IF(_xlpm.d=0,"",_xlpm.d))</f>
        <v/>
      </c>
      <c r="W2543" s="203">
        <f>IF(OR(V2543="",A2543="",NOT(ISNUMBER(V2543)),V2543&gt;A2543),"",DATEDIF(V2543,A2543,"Y")&amp;" years, "&amp;DATEDIF(V2543,A2543,"YM")&amp;" months, "&amp;DATEDIF(V2543,A2543,"MD")&amp;" days")</f>
        <v/>
      </c>
      <c r="X2543" s="203" t="n"/>
      <c r="Y2543" s="203" t="n"/>
      <c r="Z2543" s="203" t="n"/>
      <c r="AA2543" s="203" t="n"/>
      <c r="AB2543" s="203" t="n">
        <v>9</v>
      </c>
      <c r="AC2543" s="203" t="n"/>
      <c r="AD2543" s="203" t="n"/>
      <c r="AE2543" s="476" t="inlineStr">
        <is>
          <t>2:09.1000</t>
        </is>
      </c>
      <c r="AF2543" s="418">
        <f>IF(OR(AE2543="",AE2543="",AE2543=0),"",6.213/(AE2543*24))</f>
        <v/>
      </c>
      <c r="AG2543" s="246" t="n"/>
      <c r="AH2543" s="476" t="inlineStr">
        <is>
          <t>2:09.1000</t>
        </is>
      </c>
      <c r="AI2543" s="418">
        <f>IF(OR(AH2543="",AH2543="",AH2543=0),"",6.213/(AH2543*24))</f>
        <v/>
      </c>
      <c r="AJ2543" s="175">
        <f>IF(AND(ISNUMBER(AB2543),ISNUMBER(AG2543)),AB2543-AG2543,"")</f>
        <v/>
      </c>
      <c r="AK2543" s="203" t="n"/>
      <c r="AL2543" s="203" t="n">
        <v>161</v>
      </c>
      <c r="AM2543" s="693" t="n">
        <v>0.2612282291666667</v>
      </c>
      <c r="AN2543" s="671">
        <f>IF(OR(AL2543="",AM2543="",AM2543=0),"",AL2543*6.213/(AM2543*24))</f>
        <v/>
      </c>
      <c r="AO2543" s="477">
        <f>IF(AND(AL2543=AL2542,AM2543&lt;&gt;"",AM2542&lt;&gt;""),AM2543-AM2542,"")</f>
        <v/>
      </c>
      <c r="AP2543" s="203" t="n"/>
      <c r="AQ2543" s="476" t="inlineStr"/>
      <c r="AR2543" s="439">
        <f>IF(OR(AQ2543="",AQ2543="",AQ2543=0),"",6.213/(AQ2543*24))</f>
        <v/>
      </c>
      <c r="AS2543" s="436">
        <f>IF(OR(NOT(ISNUMBER(C2543)),NOT(ISNUMBER(AB2543))),"",IF(AG2543&lt;&gt;"",AG2543,AB2543)-C2543)</f>
        <v/>
      </c>
      <c r="AT2543" s="210" t="n"/>
      <c r="AU2543" s="206">
        <f>IF($B2543="","",TEXT($A2543,"yyyymmdd")&amp;"_P"&amp;$C2543&amp;"_C"&amp;$F2543&amp;"_"&amp;TRIM(RIGHT(SUBSTITUTE(TRIM(SUBSTITUTE($L2543,CHAR(160)," "))," ",REPT(" ",60)),60))&amp;IF($P2543="","","-"&amp;TRIM(RIGHT(SUBSTITUTE(TRIM(SUBSTITUTE($P2543,CHAR(160)," "))," ",REPT(" ",60)),60)))&amp;IF($T2543="","","-"&amp;TRIM(RIGHT(SUBSTITUTE(TRIM(SUBSTITUTE($T2543,CHAR(160)," "))," ",REPT(" ",60)),60)))&amp;".jpg")</f>
        <v/>
      </c>
    </row>
    <row r="2544" ht="42" customHeight="1">
      <c r="A2544" s="172" t="n">
        <v>41189</v>
      </c>
      <c r="B2544" s="203" t="inlineStr">
        <is>
          <t>Supercheap Auto 1000, 7 October, 2012</t>
        </is>
      </c>
      <c r="C2544" s="203" t="n">
        <v>4</v>
      </c>
      <c r="D2544" s="203" t="n"/>
      <c r="E2544" s="203" t="n"/>
      <c r="F2544" s="203" t="n">
        <v>22</v>
      </c>
      <c r="G2544" s="203" t="inlineStr">
        <is>
          <t>Holden Racing Team</t>
        </is>
      </c>
      <c r="H2544" s="203" t="n"/>
      <c r="I2544" s="203" t="inlineStr">
        <is>
          <t>Holden, Toll</t>
        </is>
      </c>
      <c r="J2544" s="203" t="inlineStr">
        <is>
          <t>Holden Commodore VE</t>
        </is>
      </c>
      <c r="K2544" s="203" t="n"/>
      <c r="L2544" s="203" t="inlineStr">
        <is>
          <t>James Courtney</t>
        </is>
      </c>
      <c r="M2544" s="203" t="inlineStr">
        <is>
          <t>AUS</t>
        </is>
      </c>
      <c r="N2544" s="692">
        <f>_xlfn.LET(_xlpm.d,_xlfn.XLOOKUP(L2544,'[1]Birth Dates'!$A:$A,'[1]Birth Dates'!$B:$B,"",0),IF(_xlpm.d=0,"",_xlpm.d))</f>
        <v/>
      </c>
      <c r="O2544" s="203">
        <f>IF(OR(N2544="",A2544="",NOT(ISNUMBER(N2544)),N2544&gt;A2544),"",DATEDIF(N2544,A2544,"Y")&amp;" years, "&amp;DATEDIF(N2544,A2544,"YM")&amp;" months, "&amp;DATEDIF(N2544,A2544,"MD")&amp;" days")</f>
        <v/>
      </c>
      <c r="P2544" s="203" t="inlineStr">
        <is>
          <t>Cameron McConville</t>
        </is>
      </c>
      <c r="Q2544" s="203" t="inlineStr">
        <is>
          <t>AUS</t>
        </is>
      </c>
      <c r="R2544" s="692">
        <f>_xlfn.LET(_xlpm.d,_xlfn.XLOOKUP(P2544,'[1]Birth Dates'!$A:$A,'[1]Birth Dates'!$B:$B,"",0),IF(_xlpm.d=0,"",_xlpm.d))</f>
        <v/>
      </c>
      <c r="S2544" s="203">
        <f>IF(OR(R2544="",A2544="",NOT(ISNUMBER(R2544)),R2544&gt;A2544),"",DATEDIF(R2544,A2544,"Y")&amp;" years, "&amp;DATEDIF(R2544,A2544,"YM")&amp;" months, "&amp;DATEDIF(R2544,A2544,"MD")&amp;" days")</f>
        <v/>
      </c>
      <c r="T2544" s="203" t="n"/>
      <c r="U2544" s="203" t="n"/>
      <c r="V2544" s="692">
        <f>_xlfn.LET(_xlpm.d,_xlfn.XLOOKUP(T2544,'[1]Birth Dates'!$A:$A,'[1]Birth Dates'!$B:$B,"",0),IF(_xlpm.d=0,"",_xlpm.d))</f>
        <v/>
      </c>
      <c r="W2544" s="203">
        <f>IF(OR(V2544="",A2544="",NOT(ISNUMBER(V2544)),V2544&gt;A2544),"",DATEDIF(V2544,A2544,"Y")&amp;" years, "&amp;DATEDIF(V2544,A2544,"YM")&amp;" months, "&amp;DATEDIF(V2544,A2544,"MD")&amp;" days")</f>
        <v/>
      </c>
      <c r="X2544" s="203" t="n"/>
      <c r="Y2544" s="203" t="n"/>
      <c r="Z2544" s="203" t="n"/>
      <c r="AA2544" s="203" t="n"/>
      <c r="AB2544" s="203" t="n">
        <v>14</v>
      </c>
      <c r="AC2544" s="203" t="n"/>
      <c r="AD2544" s="203" t="n"/>
      <c r="AE2544" s="476" t="inlineStr">
        <is>
          <t>2:08.4690</t>
        </is>
      </c>
      <c r="AF2544" s="418">
        <f>IF(OR(AE2544="",AE2544="",AE2544=0),"",6.213/(AE2544*24))</f>
        <v/>
      </c>
      <c r="AG2544" s="246" t="n"/>
      <c r="AH2544" s="476" t="inlineStr"/>
      <c r="AI2544" s="418">
        <f>IF(OR(AH2544="",AH2544="",AH2544=0),"",6.213/(AH2544*24))</f>
        <v/>
      </c>
      <c r="AJ2544" s="175">
        <f>IF(AND(ISNUMBER(AB2544),ISNUMBER(AG2544)),AB2544-AG2544,"")</f>
        <v/>
      </c>
      <c r="AK2544" s="203" t="n"/>
      <c r="AL2544" s="203" t="n">
        <v>161</v>
      </c>
      <c r="AM2544" s="693" t="n">
        <v>0.2612365162037037</v>
      </c>
      <c r="AN2544" s="671">
        <f>IF(OR(AL2544="",AM2544="",AM2544=0),"",AL2544*6.213/(AM2544*24))</f>
        <v/>
      </c>
      <c r="AO2544" s="477">
        <f>IF(AND(AL2544=AL2543,AM2544&lt;&gt;"",AM2543&lt;&gt;""),AM2544-AM2543,"")</f>
        <v/>
      </c>
      <c r="AP2544" s="203" t="n"/>
      <c r="AQ2544" s="476" t="inlineStr"/>
      <c r="AR2544" s="439">
        <f>IF(OR(AQ2544="",AQ2544="",AQ2544=0),"",6.213/(AQ2544*24))</f>
        <v/>
      </c>
      <c r="AS2544" s="436">
        <f>IF(OR(NOT(ISNUMBER(C2544)),NOT(ISNUMBER(AB2544))),"",IF(AG2544&lt;&gt;"",AG2544,AB2544)-C2544)</f>
        <v/>
      </c>
      <c r="AT2544" s="210" t="n"/>
      <c r="AU2544" s="206">
        <f>IF($B2544="","",TEXT($A2544,"yyyymmdd")&amp;"_P"&amp;$C2544&amp;"_C"&amp;$F2544&amp;"_"&amp;TRIM(RIGHT(SUBSTITUTE(TRIM(SUBSTITUTE($L2544,CHAR(160)," "))," ",REPT(" ",60)),60))&amp;IF($P2544="","","-"&amp;TRIM(RIGHT(SUBSTITUTE(TRIM(SUBSTITUTE($P2544,CHAR(160)," "))," ",REPT(" ",60)),60)))&amp;IF($T2544="","","-"&amp;TRIM(RIGHT(SUBSTITUTE(TRIM(SUBSTITUTE($T2544,CHAR(160)," "))," ",REPT(" ",60)),60)))&amp;".jpg")</f>
        <v/>
      </c>
    </row>
    <row r="2545" ht="42" customHeight="1">
      <c r="A2545" s="172" t="n">
        <v>41189</v>
      </c>
      <c r="B2545" s="203" t="inlineStr">
        <is>
          <t>Supercheap Auto 1000, 7 October, 2012</t>
        </is>
      </c>
      <c r="C2545" s="203" t="n">
        <v>5</v>
      </c>
      <c r="D2545" s="203" t="n"/>
      <c r="E2545" s="203" t="n"/>
      <c r="F2545" s="203" t="n">
        <v>34</v>
      </c>
      <c r="G2545" s="203" t="inlineStr">
        <is>
          <t>Garry Rogers Motorsport</t>
        </is>
      </c>
      <c r="H2545" s="203" t="n"/>
      <c r="I2545" s="203" t="inlineStr">
        <is>
          <t>Fujitsu</t>
        </is>
      </c>
      <c r="J2545" s="203" t="inlineStr">
        <is>
          <t>Holden Commodore VE</t>
        </is>
      </c>
      <c r="K2545" s="203" t="n"/>
      <c r="L2545" s="203" t="inlineStr">
        <is>
          <t>Michael Caruso</t>
        </is>
      </c>
      <c r="M2545" s="203" t="inlineStr">
        <is>
          <t>AUS</t>
        </is>
      </c>
      <c r="N2545" s="692">
        <f>_xlfn.LET(_xlpm.d,_xlfn.XLOOKUP(L2545,'[1]Birth Dates'!$A:$A,'[1]Birth Dates'!$B:$B,"",0),IF(_xlpm.d=0,"",_xlpm.d))</f>
        <v/>
      </c>
      <c r="O2545" s="203">
        <f>IF(OR(N2545="",A2545="",NOT(ISNUMBER(N2545)),N2545&gt;A2545),"",DATEDIF(N2545,A2545,"Y")&amp;" years, "&amp;DATEDIF(N2545,A2545,"YM")&amp;" months, "&amp;DATEDIF(N2545,A2545,"MD")&amp;" days")</f>
        <v/>
      </c>
      <c r="P2545" s="203" t="inlineStr">
        <is>
          <t>Greg Ritter</t>
        </is>
      </c>
      <c r="Q2545" s="203" t="inlineStr">
        <is>
          <t>AUS</t>
        </is>
      </c>
      <c r="R2545" s="692">
        <f>_xlfn.LET(_xlpm.d,_xlfn.XLOOKUP(P2545,'[1]Birth Dates'!$A:$A,'[1]Birth Dates'!$B:$B,"",0),IF(_xlpm.d=0,"",_xlpm.d))</f>
        <v/>
      </c>
      <c r="S2545" s="203">
        <f>IF(OR(R2545="",A2545="",NOT(ISNUMBER(R2545)),R2545&gt;A2545),"",DATEDIF(R2545,A2545,"Y")&amp;" years, "&amp;DATEDIF(R2545,A2545,"YM")&amp;" months, "&amp;DATEDIF(R2545,A2545,"MD")&amp;" days")</f>
        <v/>
      </c>
      <c r="T2545" s="203" t="n"/>
      <c r="U2545" s="203" t="n"/>
      <c r="V2545" s="692">
        <f>_xlfn.LET(_xlpm.d,_xlfn.XLOOKUP(T2545,'[1]Birth Dates'!$A:$A,'[1]Birth Dates'!$B:$B,"",0),IF(_xlpm.d=0,"",_xlpm.d))</f>
        <v/>
      </c>
      <c r="W2545" s="203">
        <f>IF(OR(V2545="",A2545="",NOT(ISNUMBER(V2545)),V2545&gt;A2545),"",DATEDIF(V2545,A2545,"Y")&amp;" years, "&amp;DATEDIF(V2545,A2545,"YM")&amp;" months, "&amp;DATEDIF(V2545,A2545,"MD")&amp;" days")</f>
        <v/>
      </c>
      <c r="X2545" s="203" t="n"/>
      <c r="Y2545" s="203" t="n"/>
      <c r="Z2545" s="203" t="n"/>
      <c r="AA2545" s="203" t="n"/>
      <c r="AB2545" s="203" t="n">
        <v>16</v>
      </c>
      <c r="AC2545" s="203" t="n"/>
      <c r="AD2545" s="203" t="n"/>
      <c r="AE2545" s="476" t="inlineStr">
        <is>
          <t>2:08.5410</t>
        </is>
      </c>
      <c r="AF2545" s="418">
        <f>IF(OR(AE2545="",AE2545="",AE2545=0),"",6.213/(AE2545*24))</f>
        <v/>
      </c>
      <c r="AG2545" s="246" t="n"/>
      <c r="AH2545" s="476" t="inlineStr"/>
      <c r="AI2545" s="418">
        <f>IF(OR(AH2545="",AH2545="",AH2545=0),"",6.213/(AH2545*24))</f>
        <v/>
      </c>
      <c r="AJ2545" s="175">
        <f>IF(AND(ISNUMBER(AB2545),ISNUMBER(AG2545)),AB2545-AG2545,"")</f>
        <v/>
      </c>
      <c r="AK2545" s="203" t="n"/>
      <c r="AL2545" s="203" t="n">
        <v>161</v>
      </c>
      <c r="AM2545" s="693" t="n">
        <v>0.2612550115740741</v>
      </c>
      <c r="AN2545" s="671">
        <f>IF(OR(AL2545="",AM2545="",AM2545=0),"",AL2545*6.213/(AM2545*24))</f>
        <v/>
      </c>
      <c r="AO2545" s="477">
        <f>IF(AND(AL2545=AL2544,AM2545&lt;&gt;"",AM2544&lt;&gt;""),AM2545-AM2544,"")</f>
        <v/>
      </c>
      <c r="AP2545" s="203" t="n"/>
      <c r="AQ2545" s="476" t="inlineStr"/>
      <c r="AR2545" s="439">
        <f>IF(OR(AQ2545="",AQ2545="",AQ2545=0),"",6.213/(AQ2545*24))</f>
        <v/>
      </c>
      <c r="AS2545" s="436">
        <f>IF(OR(NOT(ISNUMBER(C2545)),NOT(ISNUMBER(AB2545))),"",IF(AG2545&lt;&gt;"",AG2545,AB2545)-C2545)</f>
        <v/>
      </c>
      <c r="AT2545" s="210" t="n"/>
      <c r="AU2545" s="206">
        <f>IF($B2545="","",TEXT($A2545,"yyyymmdd")&amp;"_P"&amp;$C2545&amp;"_C"&amp;$F2545&amp;"_"&amp;TRIM(RIGHT(SUBSTITUTE(TRIM(SUBSTITUTE($L2545,CHAR(160)," "))," ",REPT(" ",60)),60))&amp;IF($P2545="","","-"&amp;TRIM(RIGHT(SUBSTITUTE(TRIM(SUBSTITUTE($P2545,CHAR(160)," "))," ",REPT(" ",60)),60)))&amp;IF($T2545="","","-"&amp;TRIM(RIGHT(SUBSTITUTE(TRIM(SUBSTITUTE($T2545,CHAR(160)," "))," ",REPT(" ",60)),60)))&amp;".jpg")</f>
        <v/>
      </c>
    </row>
    <row r="2546" ht="42" customHeight="1">
      <c r="A2546" s="172" t="n">
        <v>41189</v>
      </c>
      <c r="B2546" s="203" t="inlineStr">
        <is>
          <t>Supercheap Auto 1000, 7 October, 2012</t>
        </is>
      </c>
      <c r="C2546" s="203" t="n">
        <v>6</v>
      </c>
      <c r="D2546" s="203" t="n"/>
      <c r="E2546" s="203" t="n"/>
      <c r="F2546" s="203" t="n">
        <v>19</v>
      </c>
      <c r="G2546" s="203" t="inlineStr">
        <is>
          <t>Tekno Autosports</t>
        </is>
      </c>
      <c r="H2546" s="203" t="n"/>
      <c r="I2546" s="203" t="inlineStr">
        <is>
          <t>Sargent Security</t>
        </is>
      </c>
      <c r="J2546" s="203" t="inlineStr">
        <is>
          <t>Holden Commodore VE</t>
        </is>
      </c>
      <c r="K2546" s="203" t="n"/>
      <c r="L2546" s="203" t="inlineStr">
        <is>
          <t>Jonathon Webb</t>
        </is>
      </c>
      <c r="M2546" s="203" t="inlineStr">
        <is>
          <t>AUS</t>
        </is>
      </c>
      <c r="N2546" s="692">
        <f>_xlfn.LET(_xlpm.d,_xlfn.XLOOKUP(L2546,'[1]Birth Dates'!$A:$A,'[1]Birth Dates'!$B:$B,"",0),IF(_xlpm.d=0,"",_xlpm.d))</f>
        <v/>
      </c>
      <c r="O2546" s="203">
        <f>IF(OR(N2546="",A2546="",NOT(ISNUMBER(N2546)),N2546&gt;A2546),"",DATEDIF(N2546,A2546,"Y")&amp;" years, "&amp;DATEDIF(N2546,A2546,"YM")&amp;" months, "&amp;DATEDIF(N2546,A2546,"MD")&amp;" days")</f>
        <v/>
      </c>
      <c r="P2546" s="203" t="inlineStr">
        <is>
          <t>Scott McLaughlin</t>
        </is>
      </c>
      <c r="Q2546" s="203" t="inlineStr">
        <is>
          <t>NZL</t>
        </is>
      </c>
      <c r="R2546" s="692">
        <f>_xlfn.LET(_xlpm.d,_xlfn.XLOOKUP(P2546,'[1]Birth Dates'!$A:$A,'[1]Birth Dates'!$B:$B,"",0),IF(_xlpm.d=0,"",_xlpm.d))</f>
        <v/>
      </c>
      <c r="S2546" s="203">
        <f>IF(OR(R2546="",A2546="",NOT(ISNUMBER(R2546)),R2546&gt;A2546),"",DATEDIF(R2546,A2546,"Y")&amp;" years, "&amp;DATEDIF(R2546,A2546,"YM")&amp;" months, "&amp;DATEDIF(R2546,A2546,"MD")&amp;" days")</f>
        <v/>
      </c>
      <c r="T2546" s="203" t="n"/>
      <c r="U2546" s="203" t="n"/>
      <c r="V2546" s="692">
        <f>_xlfn.LET(_xlpm.d,_xlfn.XLOOKUP(T2546,'[1]Birth Dates'!$A:$A,'[1]Birth Dates'!$B:$B,"",0),IF(_xlpm.d=0,"",_xlpm.d))</f>
        <v/>
      </c>
      <c r="W2546" s="203">
        <f>IF(OR(V2546="",A2546="",NOT(ISNUMBER(V2546)),V2546&gt;A2546),"",DATEDIF(V2546,A2546,"Y")&amp;" years, "&amp;DATEDIF(V2546,A2546,"YM")&amp;" months, "&amp;DATEDIF(V2546,A2546,"MD")&amp;" days")</f>
        <v/>
      </c>
      <c r="X2546" s="203" t="n"/>
      <c r="Y2546" s="203" t="n"/>
      <c r="Z2546" s="203" t="n"/>
      <c r="AA2546" s="203" t="n"/>
      <c r="AB2546" s="203" t="n">
        <v>11</v>
      </c>
      <c r="AC2546" s="203" t="n"/>
      <c r="AD2546" s="203" t="n"/>
      <c r="AE2546" s="476" t="inlineStr">
        <is>
          <t>2:08.3040</t>
        </is>
      </c>
      <c r="AF2546" s="418">
        <f>IF(OR(AE2546="",AE2546="",AE2546=0),"",6.213/(AE2546*24))</f>
        <v/>
      </c>
      <c r="AG2546" s="246" t="n"/>
      <c r="AH2546" s="476" t="inlineStr"/>
      <c r="AI2546" s="418">
        <f>IF(OR(AH2546="",AH2546="",AH2546=0),"",6.213/(AH2546*24))</f>
        <v/>
      </c>
      <c r="AJ2546" s="175">
        <f>IF(AND(ISNUMBER(AB2546),ISNUMBER(AG2546)),AB2546-AG2546,"")</f>
        <v/>
      </c>
      <c r="AK2546" s="203" t="n"/>
      <c r="AL2546" s="203" t="n">
        <v>161</v>
      </c>
      <c r="AM2546" s="693" t="n">
        <v>0.2613369907407407</v>
      </c>
      <c r="AN2546" s="671">
        <f>IF(OR(AL2546="",AM2546="",AM2546=0),"",AL2546*6.213/(AM2546*24))</f>
        <v/>
      </c>
      <c r="AO2546" s="477">
        <f>IF(AND(AL2546=AL2545,AM2546&lt;&gt;"",AM2545&lt;&gt;""),AM2546-AM2545,"")</f>
        <v/>
      </c>
      <c r="AP2546" s="203" t="n"/>
      <c r="AQ2546" s="476" t="inlineStr"/>
      <c r="AR2546" s="439">
        <f>IF(OR(AQ2546="",AQ2546="",AQ2546=0),"",6.213/(AQ2546*24))</f>
        <v/>
      </c>
      <c r="AS2546" s="436">
        <f>IF(OR(NOT(ISNUMBER(C2546)),NOT(ISNUMBER(AB2546))),"",IF(AG2546&lt;&gt;"",AG2546,AB2546)-C2546)</f>
        <v/>
      </c>
      <c r="AT2546" s="210" t="n"/>
      <c r="AU2546" s="206">
        <f>IF($B2546="","",TEXT($A2546,"yyyymmdd")&amp;"_P"&amp;$C2546&amp;"_C"&amp;$F2546&amp;"_"&amp;TRIM(RIGHT(SUBSTITUTE(TRIM(SUBSTITUTE($L2546,CHAR(160)," "))," ",REPT(" ",60)),60))&amp;IF($P2546="","","-"&amp;TRIM(RIGHT(SUBSTITUTE(TRIM(SUBSTITUTE($P2546,CHAR(160)," "))," ",REPT(" ",60)),60)))&amp;IF($T2546="","","-"&amp;TRIM(RIGHT(SUBSTITUTE(TRIM(SUBSTITUTE($T2546,CHAR(160)," "))," ",REPT(" ",60)),60)))&amp;".jpg")</f>
        <v/>
      </c>
    </row>
    <row r="2547" ht="42" customHeight="1">
      <c r="A2547" s="172" t="n">
        <v>41189</v>
      </c>
      <c r="B2547" s="203" t="inlineStr">
        <is>
          <t>Supercheap Auto 1000, 7 October, 2012</t>
        </is>
      </c>
      <c r="C2547" s="203" t="n">
        <v>7</v>
      </c>
      <c r="D2547" s="203" t="n"/>
      <c r="E2547" s="203" t="n"/>
      <c r="F2547" s="203" t="n">
        <v>47</v>
      </c>
      <c r="G2547" s="203" t="inlineStr">
        <is>
          <t>James Rosenberg Racing</t>
        </is>
      </c>
      <c r="H2547" s="203" t="n"/>
      <c r="I2547" s="203" t="inlineStr">
        <is>
          <t>Lucky 7 Convenience Stores</t>
        </is>
      </c>
      <c r="J2547" s="203" t="inlineStr">
        <is>
          <t>Ford Falcon FG</t>
        </is>
      </c>
      <c r="K2547" s="203" t="n"/>
      <c r="L2547" s="203" t="inlineStr">
        <is>
          <t>Tim Slade</t>
        </is>
      </c>
      <c r="M2547" s="203" t="inlineStr">
        <is>
          <t>AUS</t>
        </is>
      </c>
      <c r="N2547" s="692">
        <f>_xlfn.LET(_xlpm.d,_xlfn.XLOOKUP(L2547,'[1]Birth Dates'!$A:$A,'[1]Birth Dates'!$B:$B,"",0),IF(_xlpm.d=0,"",_xlpm.d))</f>
        <v/>
      </c>
      <c r="O2547" s="203">
        <f>IF(OR(N2547="",A2547="",NOT(ISNUMBER(N2547)),N2547&gt;A2547),"",DATEDIF(N2547,A2547,"Y")&amp;" years, "&amp;DATEDIF(N2547,A2547,"YM")&amp;" months, "&amp;DATEDIF(N2547,A2547,"MD")&amp;" days")</f>
        <v/>
      </c>
      <c r="P2547" s="203" t="inlineStr">
        <is>
          <t>Andrew Thompson</t>
        </is>
      </c>
      <c r="Q2547" s="203" t="inlineStr">
        <is>
          <t>AUS</t>
        </is>
      </c>
      <c r="R2547" s="692">
        <f>_xlfn.LET(_xlpm.d,_xlfn.XLOOKUP(P2547,'[1]Birth Dates'!$A:$A,'[1]Birth Dates'!$B:$B,"",0),IF(_xlpm.d=0,"",_xlpm.d))</f>
        <v/>
      </c>
      <c r="S2547" s="203">
        <f>IF(OR(R2547="",A2547="",NOT(ISNUMBER(R2547)),R2547&gt;A2547),"",DATEDIF(R2547,A2547,"Y")&amp;" years, "&amp;DATEDIF(R2547,A2547,"YM")&amp;" months, "&amp;DATEDIF(R2547,A2547,"MD")&amp;" days")</f>
        <v/>
      </c>
      <c r="T2547" s="203" t="n"/>
      <c r="U2547" s="203" t="n"/>
      <c r="V2547" s="692">
        <f>_xlfn.LET(_xlpm.d,_xlfn.XLOOKUP(T2547,'[1]Birth Dates'!$A:$A,'[1]Birth Dates'!$B:$B,"",0),IF(_xlpm.d=0,"",_xlpm.d))</f>
        <v/>
      </c>
      <c r="W2547" s="203">
        <f>IF(OR(V2547="",A2547="",NOT(ISNUMBER(V2547)),V2547&gt;A2547),"",DATEDIF(V2547,A2547,"Y")&amp;" years, "&amp;DATEDIF(V2547,A2547,"YM")&amp;" months, "&amp;DATEDIF(V2547,A2547,"MD")&amp;" days")</f>
        <v/>
      </c>
      <c r="X2547" s="203" t="n"/>
      <c r="Y2547" s="203" t="n"/>
      <c r="Z2547" s="203" t="n"/>
      <c r="AA2547" s="203" t="n"/>
      <c r="AB2547" s="203" t="n">
        <v>7</v>
      </c>
      <c r="AC2547" s="203" t="n"/>
      <c r="AD2547" s="203" t="n"/>
      <c r="AE2547" s="476" t="inlineStr">
        <is>
          <t>2:08.6000</t>
        </is>
      </c>
      <c r="AF2547" s="418">
        <f>IF(OR(AE2547="",AE2547="",AE2547=0),"",6.213/(AE2547*24))</f>
        <v/>
      </c>
      <c r="AG2547" s="246" t="n"/>
      <c r="AH2547" s="476" t="inlineStr">
        <is>
          <t>2:08.6000</t>
        </is>
      </c>
      <c r="AI2547" s="418">
        <f>IF(OR(AH2547="",AH2547="",AH2547=0),"",6.213/(AH2547*24))</f>
        <v/>
      </c>
      <c r="AJ2547" s="175">
        <f>IF(AND(ISNUMBER(AB2547),ISNUMBER(AG2547)),AB2547-AG2547,"")</f>
        <v/>
      </c>
      <c r="AK2547" s="203" t="n"/>
      <c r="AL2547" s="203" t="n">
        <v>161</v>
      </c>
      <c r="AM2547" s="693" t="n">
        <v>0.2613700694444445</v>
      </c>
      <c r="AN2547" s="671">
        <f>IF(OR(AL2547="",AM2547="",AM2547=0),"",AL2547*6.213/(AM2547*24))</f>
        <v/>
      </c>
      <c r="AO2547" s="477">
        <f>IF(AND(AL2547=AL2546,AM2547&lt;&gt;"",AM2546&lt;&gt;""),AM2547-AM2546,"")</f>
        <v/>
      </c>
      <c r="AP2547" s="203" t="n"/>
      <c r="AQ2547" s="476" t="inlineStr"/>
      <c r="AR2547" s="439">
        <f>IF(OR(AQ2547="",AQ2547="",AQ2547=0),"",6.213/(AQ2547*24))</f>
        <v/>
      </c>
      <c r="AS2547" s="436">
        <f>IF(OR(NOT(ISNUMBER(C2547)),NOT(ISNUMBER(AB2547))),"",IF(AG2547&lt;&gt;"",AG2547,AB2547)-C2547)</f>
        <v/>
      </c>
      <c r="AT2547" s="210" t="n"/>
      <c r="AU2547" s="206">
        <f>IF($B2547="","",TEXT($A2547,"yyyymmdd")&amp;"_P"&amp;$C2547&amp;"_C"&amp;$F2547&amp;"_"&amp;TRIM(RIGHT(SUBSTITUTE(TRIM(SUBSTITUTE($L2547,CHAR(160)," "))," ",REPT(" ",60)),60))&amp;IF($P2547="","","-"&amp;TRIM(RIGHT(SUBSTITUTE(TRIM(SUBSTITUTE($P2547,CHAR(160)," "))," ",REPT(" ",60)),60)))&amp;IF($T2547="","","-"&amp;TRIM(RIGHT(SUBSTITUTE(TRIM(SUBSTITUTE($T2547,CHAR(160)," "))," ",REPT(" ",60)),60)))&amp;".jpg")</f>
        <v/>
      </c>
    </row>
    <row r="2548" ht="42" customHeight="1">
      <c r="A2548" s="172" t="n">
        <v>41189</v>
      </c>
      <c r="B2548" s="203" t="inlineStr">
        <is>
          <t>Supercheap Auto 1000, 7 October, 2012</t>
        </is>
      </c>
      <c r="C2548" s="203" t="n">
        <v>8</v>
      </c>
      <c r="D2548" s="203" t="n"/>
      <c r="E2548" s="203" t="n"/>
      <c r="F2548" s="203" t="n">
        <v>4</v>
      </c>
      <c r="G2548" s="203" t="inlineStr">
        <is>
          <t>Stone Brothers Racing</t>
        </is>
      </c>
      <c r="H2548" s="203" t="n"/>
      <c r="I2548" s="203" t="inlineStr">
        <is>
          <t>Irwin Tools</t>
        </is>
      </c>
      <c r="J2548" s="203" t="inlineStr">
        <is>
          <t>Ford Falcon FG</t>
        </is>
      </c>
      <c r="K2548" s="203" t="n"/>
      <c r="L2548" s="203" t="inlineStr">
        <is>
          <t>Lee Holdsworth</t>
        </is>
      </c>
      <c r="M2548" s="203" t="inlineStr">
        <is>
          <t>AUS</t>
        </is>
      </c>
      <c r="N2548" s="692">
        <f>_xlfn.LET(_xlpm.d,_xlfn.XLOOKUP(L2548,'[1]Birth Dates'!$A:$A,'[1]Birth Dates'!$B:$B,"",0),IF(_xlpm.d=0,"",_xlpm.d))</f>
        <v/>
      </c>
      <c r="O2548" s="203">
        <f>IF(OR(N2548="",A2548="",NOT(ISNUMBER(N2548)),N2548&gt;A2548),"",DATEDIF(N2548,A2548,"Y")&amp;" years, "&amp;DATEDIF(N2548,A2548,"YM")&amp;" months, "&amp;DATEDIF(N2548,A2548,"MD")&amp;" days")</f>
        <v/>
      </c>
      <c r="P2548" s="203" t="inlineStr">
        <is>
          <t>Craig Baird</t>
        </is>
      </c>
      <c r="Q2548" s="203" t="inlineStr">
        <is>
          <t>NZL</t>
        </is>
      </c>
      <c r="R2548" s="692">
        <f>_xlfn.LET(_xlpm.d,_xlfn.XLOOKUP(P2548,'[1]Birth Dates'!$A:$A,'[1]Birth Dates'!$B:$B,"",0),IF(_xlpm.d=0,"",_xlpm.d))</f>
        <v/>
      </c>
      <c r="S2548" s="203">
        <f>IF(OR(R2548="",A2548="",NOT(ISNUMBER(R2548)),R2548&gt;A2548),"",DATEDIF(R2548,A2548,"Y")&amp;" years, "&amp;DATEDIF(R2548,A2548,"YM")&amp;" months, "&amp;DATEDIF(R2548,A2548,"MD")&amp;" days")</f>
        <v/>
      </c>
      <c r="T2548" s="203" t="n"/>
      <c r="U2548" s="203" t="n"/>
      <c r="V2548" s="692">
        <f>_xlfn.LET(_xlpm.d,_xlfn.XLOOKUP(T2548,'[1]Birth Dates'!$A:$A,'[1]Birth Dates'!$B:$B,"",0),IF(_xlpm.d=0,"",_xlpm.d))</f>
        <v/>
      </c>
      <c r="W2548" s="203">
        <f>IF(OR(V2548="",A2548="",NOT(ISNUMBER(V2548)),V2548&gt;A2548),"",DATEDIF(V2548,A2548,"Y")&amp;" years, "&amp;DATEDIF(V2548,A2548,"YM")&amp;" months, "&amp;DATEDIF(V2548,A2548,"MD")&amp;" days")</f>
        <v/>
      </c>
      <c r="X2548" s="203" t="n"/>
      <c r="Y2548" s="203" t="n"/>
      <c r="Z2548" s="203" t="n"/>
      <c r="AA2548" s="203" t="n"/>
      <c r="AB2548" s="203" t="n">
        <v>15</v>
      </c>
      <c r="AC2548" s="203" t="n"/>
      <c r="AD2548" s="203" t="n"/>
      <c r="AE2548" s="476" t="inlineStr">
        <is>
          <t>2:08.5380</t>
        </is>
      </c>
      <c r="AF2548" s="418">
        <f>IF(OR(AE2548="",AE2548="",AE2548=0),"",6.213/(AE2548*24))</f>
        <v/>
      </c>
      <c r="AG2548" s="246" t="n"/>
      <c r="AH2548" s="476" t="inlineStr"/>
      <c r="AI2548" s="418">
        <f>IF(OR(AH2548="",AH2548="",AH2548=0),"",6.213/(AH2548*24))</f>
        <v/>
      </c>
      <c r="AJ2548" s="175">
        <f>IF(AND(ISNUMBER(AB2548),ISNUMBER(AG2548)),AB2548-AG2548,"")</f>
        <v/>
      </c>
      <c r="AK2548" s="203" t="n"/>
      <c r="AL2548" s="203" t="n">
        <v>161</v>
      </c>
      <c r="AM2548" s="693" t="n">
        <v>0.2614468287037037</v>
      </c>
      <c r="AN2548" s="671">
        <f>IF(OR(AL2548="",AM2548="",AM2548=0),"",AL2548*6.213/(AM2548*24))</f>
        <v/>
      </c>
      <c r="AO2548" s="477">
        <f>IF(AND(AL2548=AL2547,AM2548&lt;&gt;"",AM2547&lt;&gt;""),AM2548-AM2547,"")</f>
        <v/>
      </c>
      <c r="AP2548" s="203" t="n"/>
      <c r="AQ2548" s="476" t="inlineStr"/>
      <c r="AR2548" s="439">
        <f>IF(OR(AQ2548="",AQ2548="",AQ2548=0),"",6.213/(AQ2548*24))</f>
        <v/>
      </c>
      <c r="AS2548" s="436">
        <f>IF(OR(NOT(ISNUMBER(C2548)),NOT(ISNUMBER(AB2548))),"",IF(AG2548&lt;&gt;"",AG2548,AB2548)-C2548)</f>
        <v/>
      </c>
      <c r="AT2548" s="210" t="n"/>
      <c r="AU2548" s="206">
        <f>IF($B2548="","",TEXT($A2548,"yyyymmdd")&amp;"_P"&amp;$C2548&amp;"_C"&amp;$F2548&amp;"_"&amp;TRIM(RIGHT(SUBSTITUTE(TRIM(SUBSTITUTE($L2548,CHAR(160)," "))," ",REPT(" ",60)),60))&amp;IF($P2548="","","-"&amp;TRIM(RIGHT(SUBSTITUTE(TRIM(SUBSTITUTE($P2548,CHAR(160)," "))," ",REPT(" ",60)),60)))&amp;IF($T2548="","","-"&amp;TRIM(RIGHT(SUBSTITUTE(TRIM(SUBSTITUTE($T2548,CHAR(160)," "))," ",REPT(" ",60)),60)))&amp;".jpg")</f>
        <v/>
      </c>
    </row>
    <row r="2549" ht="42" customHeight="1">
      <c r="A2549" s="172" t="n">
        <v>41189</v>
      </c>
      <c r="B2549" s="203" t="inlineStr">
        <is>
          <t>Supercheap Auto 1000, 7 October, 2012</t>
        </is>
      </c>
      <c r="C2549" s="203" t="n">
        <v>9</v>
      </c>
      <c r="D2549" s="203" t="n"/>
      <c r="E2549" s="203" t="n"/>
      <c r="F2549" s="203" t="n">
        <v>66</v>
      </c>
      <c r="G2549" s="203" t="inlineStr">
        <is>
          <t>Walkinshaw Racing</t>
        </is>
      </c>
      <c r="H2549" s="203" t="n"/>
      <c r="I2549" s="203" t="inlineStr">
        <is>
          <t>Supercheap Auto Club Plus</t>
        </is>
      </c>
      <c r="J2549" s="203" t="inlineStr">
        <is>
          <t>Holden Commodore VE</t>
        </is>
      </c>
      <c r="K2549" s="203" t="n"/>
      <c r="L2549" s="203" t="inlineStr">
        <is>
          <t>Russell Ingall</t>
        </is>
      </c>
      <c r="M2549" s="203" t="inlineStr">
        <is>
          <t>AUS</t>
        </is>
      </c>
      <c r="N2549" s="692">
        <f>_xlfn.LET(_xlpm.d,_xlfn.XLOOKUP(L2549,'[1]Birth Dates'!$A:$A,'[1]Birth Dates'!$B:$B,"",0),IF(_xlpm.d=0,"",_xlpm.d))</f>
        <v/>
      </c>
      <c r="O2549" s="203">
        <f>IF(OR(N2549="",A2549="",NOT(ISNUMBER(N2549)),N2549&gt;A2549),"",DATEDIF(N2549,A2549,"Y")&amp;" years, "&amp;DATEDIF(N2549,A2549,"YM")&amp;" months, "&amp;DATEDIF(N2549,A2549,"MD")&amp;" days")</f>
        <v/>
      </c>
      <c r="P2549" s="203" t="inlineStr">
        <is>
          <t>Christian Klien</t>
        </is>
      </c>
      <c r="Q2549" s="203" t="inlineStr">
        <is>
          <t>AUT</t>
        </is>
      </c>
      <c r="R2549" s="692">
        <f>_xlfn.LET(_xlpm.d,_xlfn.XLOOKUP(P2549,'[1]Birth Dates'!$A:$A,'[1]Birth Dates'!$B:$B,"",0),IF(_xlpm.d=0,"",_xlpm.d))</f>
        <v/>
      </c>
      <c r="S2549" s="203">
        <f>IF(OR(R2549="",A2549="",NOT(ISNUMBER(R2549)),R2549&gt;A2549),"",DATEDIF(R2549,A2549,"Y")&amp;" years, "&amp;DATEDIF(R2549,A2549,"YM")&amp;" months, "&amp;DATEDIF(R2549,A2549,"MD")&amp;" days")</f>
        <v/>
      </c>
      <c r="T2549" s="203" t="n"/>
      <c r="U2549" s="203" t="n"/>
      <c r="V2549" s="692">
        <f>_xlfn.LET(_xlpm.d,_xlfn.XLOOKUP(T2549,'[1]Birth Dates'!$A:$A,'[1]Birth Dates'!$B:$B,"",0),IF(_xlpm.d=0,"",_xlpm.d))</f>
        <v/>
      </c>
      <c r="W2549" s="203">
        <f>IF(OR(V2549="",A2549="",NOT(ISNUMBER(V2549)),V2549&gt;A2549),"",DATEDIF(V2549,A2549,"Y")&amp;" years, "&amp;DATEDIF(V2549,A2549,"YM")&amp;" months, "&amp;DATEDIF(V2549,A2549,"MD")&amp;" days")</f>
        <v/>
      </c>
      <c r="X2549" s="203" t="n"/>
      <c r="Y2549" s="203" t="n"/>
      <c r="Z2549" s="203" t="n"/>
      <c r="AA2549" s="203" t="n"/>
      <c r="AB2549" s="203" t="n">
        <v>24</v>
      </c>
      <c r="AC2549" s="203" t="n"/>
      <c r="AD2549" s="203" t="n"/>
      <c r="AE2549" s="476" t="inlineStr">
        <is>
          <t>2:08.9820</t>
        </is>
      </c>
      <c r="AF2549" s="418">
        <f>IF(OR(AE2549="",AE2549="",AE2549=0),"",6.213/(AE2549*24))</f>
        <v/>
      </c>
      <c r="AG2549" s="246" t="n"/>
      <c r="AH2549" s="476" t="inlineStr"/>
      <c r="AI2549" s="418">
        <f>IF(OR(AH2549="",AH2549="",AH2549=0),"",6.213/(AH2549*24))</f>
        <v/>
      </c>
      <c r="AJ2549" s="175">
        <f>IF(AND(ISNUMBER(AB2549),ISNUMBER(AG2549)),AB2549-AG2549,"")</f>
        <v/>
      </c>
      <c r="AK2549" s="203" t="n"/>
      <c r="AL2549" s="203" t="n">
        <v>161</v>
      </c>
      <c r="AM2549" s="693" t="n">
        <v>0.2616132754629629</v>
      </c>
      <c r="AN2549" s="671">
        <f>IF(OR(AL2549="",AM2549="",AM2549=0),"",AL2549*6.213/(AM2549*24))</f>
        <v/>
      </c>
      <c r="AO2549" s="477">
        <f>IF(AND(AL2549=AL2548,AM2549&lt;&gt;"",AM2548&lt;&gt;""),AM2549-AM2548,"")</f>
        <v/>
      </c>
      <c r="AP2549" s="203" t="n"/>
      <c r="AQ2549" s="476" t="inlineStr"/>
      <c r="AR2549" s="439">
        <f>IF(OR(AQ2549="",AQ2549="",AQ2549=0),"",6.213/(AQ2549*24))</f>
        <v/>
      </c>
      <c r="AS2549" s="436">
        <f>IF(OR(NOT(ISNUMBER(C2549)),NOT(ISNUMBER(AB2549))),"",IF(AG2549&lt;&gt;"",AG2549,AB2549)-C2549)</f>
        <v/>
      </c>
      <c r="AT2549" s="210" t="n"/>
      <c r="AU2549" s="206">
        <f>IF($B2549="","",TEXT($A2549,"yyyymmdd")&amp;"_P"&amp;$C2549&amp;"_C"&amp;$F2549&amp;"_"&amp;TRIM(RIGHT(SUBSTITUTE(TRIM(SUBSTITUTE($L2549,CHAR(160)," "))," ",REPT(" ",60)),60))&amp;IF($P2549="","","-"&amp;TRIM(RIGHT(SUBSTITUTE(TRIM(SUBSTITUTE($P2549,CHAR(160)," "))," ",REPT(" ",60)),60)))&amp;IF($T2549="","","-"&amp;TRIM(RIGHT(SUBSTITUTE(TRIM(SUBSTITUTE($T2549,CHAR(160)," "))," ",REPT(" ",60)),60)))&amp;".jpg")</f>
        <v/>
      </c>
    </row>
    <row r="2550" ht="42" customHeight="1">
      <c r="A2550" s="172" t="n">
        <v>41189</v>
      </c>
      <c r="B2550" s="203" t="inlineStr">
        <is>
          <t>Supercheap Auto 1000, 7 October, 2012</t>
        </is>
      </c>
      <c r="C2550" s="203" t="n">
        <v>10</v>
      </c>
      <c r="D2550" s="203" t="n"/>
      <c r="E2550" s="203" t="n"/>
      <c r="F2550" s="203" t="n">
        <v>17</v>
      </c>
      <c r="G2550" s="203" t="inlineStr">
        <is>
          <t>Dick Johnson Racing</t>
        </is>
      </c>
      <c r="H2550" s="203" t="n"/>
      <c r="I2550" s="203" t="inlineStr">
        <is>
          <t>Norton AntiVirus</t>
        </is>
      </c>
      <c r="J2550" s="203" t="inlineStr">
        <is>
          <t>Ford Falcon FG</t>
        </is>
      </c>
      <c r="K2550" s="203" t="n"/>
      <c r="L2550" s="203" t="inlineStr">
        <is>
          <t>James Moffat</t>
        </is>
      </c>
      <c r="M2550" s="203" t="inlineStr">
        <is>
          <t>AUS</t>
        </is>
      </c>
      <c r="N2550" s="692">
        <f>_xlfn.LET(_xlpm.d,_xlfn.XLOOKUP(L2550,'[1]Birth Dates'!$A:$A,'[1]Birth Dates'!$B:$B,"",0),IF(_xlpm.d=0,"",_xlpm.d))</f>
        <v/>
      </c>
      <c r="O2550" s="203">
        <f>IF(OR(N2550="",A2550="",NOT(ISNUMBER(N2550)),N2550&gt;A2550),"",DATEDIF(N2550,A2550,"Y")&amp;" years, "&amp;DATEDIF(N2550,A2550,"YM")&amp;" months, "&amp;DATEDIF(N2550,A2550,"MD")&amp;" days")</f>
        <v/>
      </c>
      <c r="P2550" s="203" t="inlineStr">
        <is>
          <t>Alex Davison</t>
        </is>
      </c>
      <c r="Q2550" s="203" t="inlineStr">
        <is>
          <t>AUS</t>
        </is>
      </c>
      <c r="R2550" s="692">
        <f>_xlfn.LET(_xlpm.d,_xlfn.XLOOKUP(P2550,'[1]Birth Dates'!$A:$A,'[1]Birth Dates'!$B:$B,"",0),IF(_xlpm.d=0,"",_xlpm.d))</f>
        <v/>
      </c>
      <c r="S2550" s="203">
        <f>IF(OR(R2550="",A2550="",NOT(ISNUMBER(R2550)),R2550&gt;A2550),"",DATEDIF(R2550,A2550,"Y")&amp;" years, "&amp;DATEDIF(R2550,A2550,"YM")&amp;" months, "&amp;DATEDIF(R2550,A2550,"MD")&amp;" days")</f>
        <v/>
      </c>
      <c r="T2550" s="203" t="n"/>
      <c r="U2550" s="203" t="n"/>
      <c r="V2550" s="692">
        <f>_xlfn.LET(_xlpm.d,_xlfn.XLOOKUP(T2550,'[1]Birth Dates'!$A:$A,'[1]Birth Dates'!$B:$B,"",0),IF(_xlpm.d=0,"",_xlpm.d))</f>
        <v/>
      </c>
      <c r="W2550" s="203">
        <f>IF(OR(V2550="",A2550="",NOT(ISNUMBER(V2550)),V2550&gt;A2550),"",DATEDIF(V2550,A2550,"Y")&amp;" years, "&amp;DATEDIF(V2550,A2550,"YM")&amp;" months, "&amp;DATEDIF(V2550,A2550,"MD")&amp;" days")</f>
        <v/>
      </c>
      <c r="X2550" s="203" t="n"/>
      <c r="Y2550" s="203" t="n"/>
      <c r="Z2550" s="203" t="n"/>
      <c r="AA2550" s="203" t="n"/>
      <c r="AB2550" s="203" t="n">
        <v>17</v>
      </c>
      <c r="AC2550" s="203" t="n"/>
      <c r="AD2550" s="203" t="n"/>
      <c r="AE2550" s="476" t="inlineStr">
        <is>
          <t>2:08.5850</t>
        </is>
      </c>
      <c r="AF2550" s="418">
        <f>IF(OR(AE2550="",AE2550="",AE2550=0),"",6.213/(AE2550*24))</f>
        <v/>
      </c>
      <c r="AG2550" s="246" t="n"/>
      <c r="AH2550" s="476" t="inlineStr"/>
      <c r="AI2550" s="418">
        <f>IF(OR(AH2550="",AH2550="",AH2550=0),"",6.213/(AH2550*24))</f>
        <v/>
      </c>
      <c r="AJ2550" s="175">
        <f>IF(AND(ISNUMBER(AB2550),ISNUMBER(AG2550)),AB2550-AG2550,"")</f>
        <v/>
      </c>
      <c r="AK2550" s="203" t="n"/>
      <c r="AL2550" s="203" t="n">
        <v>161</v>
      </c>
      <c r="AM2550" s="693" t="n">
        <v>0.2616447685185185</v>
      </c>
      <c r="AN2550" s="671">
        <f>IF(OR(AL2550="",AM2550="",AM2550=0),"",AL2550*6.213/(AM2550*24))</f>
        <v/>
      </c>
      <c r="AO2550" s="477">
        <f>IF(AND(AL2550=AL2549,AM2550&lt;&gt;"",AM2549&lt;&gt;""),AM2550-AM2549,"")</f>
        <v/>
      </c>
      <c r="AP2550" s="203" t="n"/>
      <c r="AQ2550" s="476" t="inlineStr"/>
      <c r="AR2550" s="439">
        <f>IF(OR(AQ2550="",AQ2550="",AQ2550=0),"",6.213/(AQ2550*24))</f>
        <v/>
      </c>
      <c r="AS2550" s="436">
        <f>IF(OR(NOT(ISNUMBER(C2550)),NOT(ISNUMBER(AB2550))),"",IF(AG2550&lt;&gt;"",AG2550,AB2550)-C2550)</f>
        <v/>
      </c>
      <c r="AT2550" s="210" t="n"/>
      <c r="AU2550" s="206">
        <f>IF($B2550="","",TEXT($A2550,"yyyymmdd")&amp;"_P"&amp;$C2550&amp;"_C"&amp;$F2550&amp;"_"&amp;TRIM(RIGHT(SUBSTITUTE(TRIM(SUBSTITUTE($L2550,CHAR(160)," "))," ",REPT(" ",60)),60))&amp;IF($P2550="","","-"&amp;TRIM(RIGHT(SUBSTITUTE(TRIM(SUBSTITUTE($P2550,CHAR(160)," "))," ",REPT(" ",60)),60)))&amp;IF($T2550="","","-"&amp;TRIM(RIGHT(SUBSTITUTE(TRIM(SUBSTITUTE($T2550,CHAR(160)," "))," ",REPT(" ",60)),60)))&amp;".jpg")</f>
        <v/>
      </c>
    </row>
    <row r="2551" ht="42" customHeight="1">
      <c r="A2551" s="172" t="n">
        <v>41189</v>
      </c>
      <c r="B2551" s="203" t="inlineStr">
        <is>
          <t>Supercheap Auto 1000, 7 October, 2012</t>
        </is>
      </c>
      <c r="C2551" s="203" t="n">
        <v>11</v>
      </c>
      <c r="D2551" s="203" t="n"/>
      <c r="E2551" s="203" t="n"/>
      <c r="F2551" s="203" t="n">
        <v>5</v>
      </c>
      <c r="G2551" s="203" t="inlineStr">
        <is>
          <t>Ford Performance Racing</t>
        </is>
      </c>
      <c r="H2551" s="203" t="n"/>
      <c r="I2551" s="203" t="inlineStr">
        <is>
          <t>Orrcon Steel</t>
        </is>
      </c>
      <c r="J2551" s="203" t="inlineStr">
        <is>
          <t>Ford Falcon FG</t>
        </is>
      </c>
      <c r="K2551" s="203" t="n"/>
      <c r="L2551" s="203" t="inlineStr">
        <is>
          <t>Mark Winterbottom</t>
        </is>
      </c>
      <c r="M2551" s="203" t="inlineStr">
        <is>
          <t>AUS</t>
        </is>
      </c>
      <c r="N2551" s="692">
        <f>_xlfn.LET(_xlpm.d,_xlfn.XLOOKUP(L2551,'[1]Birth Dates'!$A:$A,'[1]Birth Dates'!$B:$B,"",0),IF(_xlpm.d=0,"",_xlpm.d))</f>
        <v/>
      </c>
      <c r="O2551" s="203">
        <f>IF(OR(N2551="",A2551="",NOT(ISNUMBER(N2551)),N2551&gt;A2551),"",DATEDIF(N2551,A2551,"Y")&amp;" years, "&amp;DATEDIF(N2551,A2551,"YM")&amp;" months, "&amp;DATEDIF(N2551,A2551,"MD")&amp;" days")</f>
        <v/>
      </c>
      <c r="P2551" s="203" t="inlineStr">
        <is>
          <t>Steven Richards</t>
        </is>
      </c>
      <c r="Q2551" s="203" t="inlineStr">
        <is>
          <t>NZL</t>
        </is>
      </c>
      <c r="R2551" s="692">
        <f>_xlfn.LET(_xlpm.d,_xlfn.XLOOKUP(P2551,'[1]Birth Dates'!$A:$A,'[1]Birth Dates'!$B:$B,"",0),IF(_xlpm.d=0,"",_xlpm.d))</f>
        <v/>
      </c>
      <c r="S2551" s="203">
        <f>IF(OR(R2551="",A2551="",NOT(ISNUMBER(R2551)),R2551&gt;A2551),"",DATEDIF(R2551,A2551,"Y")&amp;" years, "&amp;DATEDIF(R2551,A2551,"YM")&amp;" months, "&amp;DATEDIF(R2551,A2551,"MD")&amp;" days")</f>
        <v/>
      </c>
      <c r="T2551" s="203" t="n"/>
      <c r="U2551" s="203" t="n"/>
      <c r="V2551" s="692">
        <f>_xlfn.LET(_xlpm.d,_xlfn.XLOOKUP(T2551,'[1]Birth Dates'!$A:$A,'[1]Birth Dates'!$B:$B,"",0),IF(_xlpm.d=0,"",_xlpm.d))</f>
        <v/>
      </c>
      <c r="W2551" s="203">
        <f>IF(OR(V2551="",A2551="",NOT(ISNUMBER(V2551)),V2551&gt;A2551),"",DATEDIF(V2551,A2551,"Y")&amp;" years, "&amp;DATEDIF(V2551,A2551,"YM")&amp;" months, "&amp;DATEDIF(V2551,A2551,"MD")&amp;" days")</f>
        <v/>
      </c>
      <c r="X2551" s="203" t="n"/>
      <c r="Y2551" s="203" t="n"/>
      <c r="Z2551" s="203" t="n"/>
      <c r="AA2551" s="203" t="n"/>
      <c r="AB2551" s="203" t="n">
        <v>4</v>
      </c>
      <c r="AC2551" s="203" t="n"/>
      <c r="AD2551" s="203" t="n"/>
      <c r="AE2551" s="476" t="inlineStr">
        <is>
          <t>2:08.1960</t>
        </is>
      </c>
      <c r="AF2551" s="418">
        <f>IF(OR(AE2551="",AE2551="",AE2551=0),"",6.213/(AE2551*24))</f>
        <v/>
      </c>
      <c r="AG2551" s="246" t="n"/>
      <c r="AH2551" s="476" t="inlineStr">
        <is>
          <t>2:08.1960</t>
        </is>
      </c>
      <c r="AI2551" s="418">
        <f>IF(OR(AH2551="",AH2551="",AH2551=0),"",6.213/(AH2551*24))</f>
        <v/>
      </c>
      <c r="AJ2551" s="175">
        <f>IF(AND(ISNUMBER(AB2551),ISNUMBER(AG2551)),AB2551-AG2551,"")</f>
        <v/>
      </c>
      <c r="AK2551" s="203" t="n"/>
      <c r="AL2551" s="203" t="n">
        <v>161</v>
      </c>
      <c r="AM2551" s="693" t="n">
        <v>0.261762511574074</v>
      </c>
      <c r="AN2551" s="671">
        <f>IF(OR(AL2551="",AM2551="",AM2551=0),"",AL2551*6.213/(AM2551*24))</f>
        <v/>
      </c>
      <c r="AO2551" s="477">
        <f>IF(AND(AL2551=AL2550,AM2551&lt;&gt;"",AM2550&lt;&gt;""),AM2551-AM2550,"")</f>
        <v/>
      </c>
      <c r="AP2551" s="203" t="n"/>
      <c r="AQ2551" s="476" t="inlineStr"/>
      <c r="AR2551" s="439">
        <f>IF(OR(AQ2551="",AQ2551="",AQ2551=0),"",6.213/(AQ2551*24))</f>
        <v/>
      </c>
      <c r="AS2551" s="436">
        <f>IF(OR(NOT(ISNUMBER(C2551)),NOT(ISNUMBER(AB2551))),"",IF(AG2551&lt;&gt;"",AG2551,AB2551)-C2551)</f>
        <v/>
      </c>
      <c r="AT2551" s="210" t="n"/>
      <c r="AU2551" s="206">
        <f>IF($B2551="","",TEXT($A2551,"yyyymmdd")&amp;"_P"&amp;$C2551&amp;"_C"&amp;$F2551&amp;"_"&amp;TRIM(RIGHT(SUBSTITUTE(TRIM(SUBSTITUTE($L2551,CHAR(160)," "))," ",REPT(" ",60)),60))&amp;IF($P2551="","","-"&amp;TRIM(RIGHT(SUBSTITUTE(TRIM(SUBSTITUTE($P2551,CHAR(160)," "))," ",REPT(" ",60)),60)))&amp;IF($T2551="","","-"&amp;TRIM(RIGHT(SUBSTITUTE(TRIM(SUBSTITUTE($T2551,CHAR(160)," "))," ",REPT(" ",60)),60)))&amp;".jpg")</f>
        <v/>
      </c>
    </row>
    <row r="2552" ht="42" customHeight="1">
      <c r="A2552" s="172" t="n">
        <v>41189</v>
      </c>
      <c r="B2552" s="203" t="inlineStr">
        <is>
          <t>Supercheap Auto 1000, 7 October, 2012</t>
        </is>
      </c>
      <c r="C2552" s="203" t="n">
        <v>12</v>
      </c>
      <c r="D2552" s="203" t="n"/>
      <c r="E2552" s="203" t="n"/>
      <c r="F2552" s="203" t="n">
        <v>9</v>
      </c>
      <c r="G2552" s="203" t="inlineStr">
        <is>
          <t>Stone Brothers Racing</t>
        </is>
      </c>
      <c r="H2552" s="203" t="n"/>
      <c r="I2552" s="203" t="inlineStr">
        <is>
          <t>SP Tools</t>
        </is>
      </c>
      <c r="J2552" s="203" t="inlineStr">
        <is>
          <t>Ford Falcon FG</t>
        </is>
      </c>
      <c r="K2552" s="203" t="n"/>
      <c r="L2552" s="203" t="inlineStr">
        <is>
          <t>Shane van Gisbergen</t>
        </is>
      </c>
      <c r="M2552" s="203" t="inlineStr">
        <is>
          <t>NZL</t>
        </is>
      </c>
      <c r="N2552" s="692">
        <f>_xlfn.LET(_xlpm.d,_xlfn.XLOOKUP(L2552,'[1]Birth Dates'!$A:$A,'[1]Birth Dates'!$B:$B,"",0),IF(_xlpm.d=0,"",_xlpm.d))</f>
        <v/>
      </c>
      <c r="O2552" s="203">
        <f>IF(OR(N2552="",A2552="",NOT(ISNUMBER(N2552)),N2552&gt;A2552),"",DATEDIF(N2552,A2552,"Y")&amp;" years, "&amp;DATEDIF(N2552,A2552,"YM")&amp;" months, "&amp;DATEDIF(N2552,A2552,"MD")&amp;" days")</f>
        <v/>
      </c>
      <c r="P2552" s="203" t="inlineStr">
        <is>
          <t>Luke Youlden</t>
        </is>
      </c>
      <c r="Q2552" s="203" t="inlineStr">
        <is>
          <t>AUS</t>
        </is>
      </c>
      <c r="R2552" s="692">
        <f>_xlfn.LET(_xlpm.d,_xlfn.XLOOKUP(P2552,'[1]Birth Dates'!$A:$A,'[1]Birth Dates'!$B:$B,"",0),IF(_xlpm.d=0,"",_xlpm.d))</f>
        <v/>
      </c>
      <c r="S2552" s="203">
        <f>IF(OR(R2552="",A2552="",NOT(ISNUMBER(R2552)),R2552&gt;A2552),"",DATEDIF(R2552,A2552,"Y")&amp;" years, "&amp;DATEDIF(R2552,A2552,"YM")&amp;" months, "&amp;DATEDIF(R2552,A2552,"MD")&amp;" days")</f>
        <v/>
      </c>
      <c r="T2552" s="203" t="n"/>
      <c r="U2552" s="203" t="n"/>
      <c r="V2552" s="692">
        <f>_xlfn.LET(_xlpm.d,_xlfn.XLOOKUP(T2552,'[1]Birth Dates'!$A:$A,'[1]Birth Dates'!$B:$B,"",0),IF(_xlpm.d=0,"",_xlpm.d))</f>
        <v/>
      </c>
      <c r="W2552" s="203">
        <f>IF(OR(V2552="",A2552="",NOT(ISNUMBER(V2552)),V2552&gt;A2552),"",DATEDIF(V2552,A2552,"Y")&amp;" years, "&amp;DATEDIF(V2552,A2552,"YM")&amp;" months, "&amp;DATEDIF(V2552,A2552,"MD")&amp;" days")</f>
        <v/>
      </c>
      <c r="X2552" s="203" t="n"/>
      <c r="Y2552" s="203" t="n"/>
      <c r="Z2552" s="203" t="n"/>
      <c r="AA2552" s="203" t="n"/>
      <c r="AB2552" s="203" t="n">
        <v>3</v>
      </c>
      <c r="AC2552" s="203" t="n"/>
      <c r="AD2552" s="203" t="n"/>
      <c r="AE2552" s="476" t="inlineStr">
        <is>
          <t>2:08.1790</t>
        </is>
      </c>
      <c r="AF2552" s="418">
        <f>IF(OR(AE2552="",AE2552="",AE2552=0),"",6.213/(AE2552*24))</f>
        <v/>
      </c>
      <c r="AG2552" s="246" t="n"/>
      <c r="AH2552" s="476" t="inlineStr">
        <is>
          <t>2:08.1790</t>
        </is>
      </c>
      <c r="AI2552" s="418">
        <f>IF(OR(AH2552="",AH2552="",AH2552=0),"",6.213/(AH2552*24))</f>
        <v/>
      </c>
      <c r="AJ2552" s="175">
        <f>IF(AND(ISNUMBER(AB2552),ISNUMBER(AG2552)),AB2552-AG2552,"")</f>
        <v/>
      </c>
      <c r="AK2552" s="203" t="n"/>
      <c r="AL2552" s="203" t="n">
        <v>161</v>
      </c>
      <c r="AM2552" s="693" t="n">
        <v>0.2617896064814815</v>
      </c>
      <c r="AN2552" s="671">
        <f>IF(OR(AL2552="",AM2552="",AM2552=0),"",AL2552*6.213/(AM2552*24))</f>
        <v/>
      </c>
      <c r="AO2552" s="477">
        <f>IF(AND(AL2552=AL2551,AM2552&lt;&gt;"",AM2551&lt;&gt;""),AM2552-AM2551,"")</f>
        <v/>
      </c>
      <c r="AP2552" s="203" t="n">
        <v>139</v>
      </c>
      <c r="AQ2552" s="476" t="inlineStr">
        <is>
          <t>2:09.5960</t>
        </is>
      </c>
      <c r="AR2552" s="439">
        <f>IF(OR(AQ2552="",AQ2552="",AQ2552=0),"",6.213/(AQ2552*24))</f>
        <v/>
      </c>
      <c r="AS2552" s="436">
        <f>IF(OR(NOT(ISNUMBER(C2552)),NOT(ISNUMBER(AB2552))),"",IF(AG2552&lt;&gt;"",AG2552,AB2552)-C2552)</f>
        <v/>
      </c>
      <c r="AT2552" s="210" t="n"/>
      <c r="AU2552" s="206">
        <f>IF($B2552="","",TEXT($A2552,"yyyymmdd")&amp;"_P"&amp;$C2552&amp;"_C"&amp;$F2552&amp;"_"&amp;TRIM(RIGHT(SUBSTITUTE(TRIM(SUBSTITUTE($L2552,CHAR(160)," "))," ",REPT(" ",60)),60))&amp;IF($P2552="","","-"&amp;TRIM(RIGHT(SUBSTITUTE(TRIM(SUBSTITUTE($P2552,CHAR(160)," "))," ",REPT(" ",60)),60)))&amp;IF($T2552="","","-"&amp;TRIM(RIGHT(SUBSTITUTE(TRIM(SUBSTITUTE($T2552,CHAR(160)," "))," ",REPT(" ",60)),60)))&amp;".jpg")</f>
        <v/>
      </c>
    </row>
    <row r="2553" ht="42" customHeight="1">
      <c r="A2553" s="172" t="n">
        <v>41189</v>
      </c>
      <c r="B2553" s="203" t="inlineStr">
        <is>
          <t>Supercheap Auto 1000, 7 October, 2012</t>
        </is>
      </c>
      <c r="C2553" s="203" t="n">
        <v>13</v>
      </c>
      <c r="D2553" s="203" t="n"/>
      <c r="E2553" s="203" t="n"/>
      <c r="F2553" s="203" t="n">
        <v>51</v>
      </c>
      <c r="G2553" s="203" t="inlineStr">
        <is>
          <t>Kelly Racing</t>
        </is>
      </c>
      <c r="H2553" s="203" t="n"/>
      <c r="I2553" s="203" t="inlineStr">
        <is>
          <t>Pepsi Max Kick</t>
        </is>
      </c>
      <c r="J2553" s="203" t="inlineStr">
        <is>
          <t>Holden Commodore VE</t>
        </is>
      </c>
      <c r="K2553" s="203" t="n"/>
      <c r="L2553" s="203" t="inlineStr">
        <is>
          <t>Greg Murphy</t>
        </is>
      </c>
      <c r="M2553" s="203" t="inlineStr">
        <is>
          <t>NZL</t>
        </is>
      </c>
      <c r="N2553" s="692">
        <f>_xlfn.LET(_xlpm.d,_xlfn.XLOOKUP(L2553,'[1]Birth Dates'!$A:$A,'[1]Birth Dates'!$B:$B,"",0),IF(_xlpm.d=0,"",_xlpm.d))</f>
        <v/>
      </c>
      <c r="O2553" s="203">
        <f>IF(OR(N2553="",A2553="",NOT(ISNUMBER(N2553)),N2553&gt;A2553),"",DATEDIF(N2553,A2553,"Y")&amp;" years, "&amp;DATEDIF(N2553,A2553,"YM")&amp;" months, "&amp;DATEDIF(N2553,A2553,"MD")&amp;" days")</f>
        <v/>
      </c>
      <c r="P2553" s="203" t="inlineStr">
        <is>
          <t>Owen Kelly</t>
        </is>
      </c>
      <c r="Q2553" s="203" t="inlineStr">
        <is>
          <t>AUS</t>
        </is>
      </c>
      <c r="R2553" s="692">
        <f>_xlfn.LET(_xlpm.d,_xlfn.XLOOKUP(P2553,'[1]Birth Dates'!$A:$A,'[1]Birth Dates'!$B:$B,"",0),IF(_xlpm.d=0,"",_xlpm.d))</f>
        <v/>
      </c>
      <c r="S2553" s="203">
        <f>IF(OR(R2553="",A2553="",NOT(ISNUMBER(R2553)),R2553&gt;A2553),"",DATEDIF(R2553,A2553,"Y")&amp;" years, "&amp;DATEDIF(R2553,A2553,"YM")&amp;" months, "&amp;DATEDIF(R2553,A2553,"MD")&amp;" days")</f>
        <v/>
      </c>
      <c r="T2553" s="203" t="n"/>
      <c r="U2553" s="203" t="n"/>
      <c r="V2553" s="692">
        <f>_xlfn.LET(_xlpm.d,_xlfn.XLOOKUP(T2553,'[1]Birth Dates'!$A:$A,'[1]Birth Dates'!$B:$B,"",0),IF(_xlpm.d=0,"",_xlpm.d))</f>
        <v/>
      </c>
      <c r="W2553" s="203">
        <f>IF(OR(V2553="",A2553="",NOT(ISNUMBER(V2553)),V2553&gt;A2553),"",DATEDIF(V2553,A2553,"Y")&amp;" years, "&amp;DATEDIF(V2553,A2553,"YM")&amp;" months, "&amp;DATEDIF(V2553,A2553,"MD")&amp;" days")</f>
        <v/>
      </c>
      <c r="X2553" s="203" t="n"/>
      <c r="Y2553" s="203" t="n"/>
      <c r="Z2553" s="203" t="n"/>
      <c r="AA2553" s="203" t="n"/>
      <c r="AB2553" s="203" t="n">
        <v>22</v>
      </c>
      <c r="AC2553" s="203" t="n"/>
      <c r="AD2553" s="203" t="n"/>
      <c r="AE2553" s="476" t="inlineStr">
        <is>
          <t>2:08.9330</t>
        </is>
      </c>
      <c r="AF2553" s="418">
        <f>IF(OR(AE2553="",AE2553="",AE2553=0),"",6.213/(AE2553*24))</f>
        <v/>
      </c>
      <c r="AG2553" s="246" t="n"/>
      <c r="AH2553" s="476" t="inlineStr"/>
      <c r="AI2553" s="418">
        <f>IF(OR(AH2553="",AH2553="",AH2553=0),"",6.213/(AH2553*24))</f>
        <v/>
      </c>
      <c r="AJ2553" s="175">
        <f>IF(AND(ISNUMBER(AB2553),ISNUMBER(AG2553)),AB2553-AG2553,"")</f>
        <v/>
      </c>
      <c r="AK2553" s="203" t="n"/>
      <c r="AL2553" s="203" t="n">
        <v>161</v>
      </c>
      <c r="AM2553" s="693" t="n">
        <v>0.261824212962963</v>
      </c>
      <c r="AN2553" s="671">
        <f>IF(OR(AL2553="",AM2553="",AM2553=0),"",AL2553*6.213/(AM2553*24))</f>
        <v/>
      </c>
      <c r="AO2553" s="477">
        <f>IF(AND(AL2553=AL2552,AM2553&lt;&gt;"",AM2552&lt;&gt;""),AM2553-AM2552,"")</f>
        <v/>
      </c>
      <c r="AP2553" s="203" t="n"/>
      <c r="AQ2553" s="476" t="inlineStr"/>
      <c r="AR2553" s="439">
        <f>IF(OR(AQ2553="",AQ2553="",AQ2553=0),"",6.213/(AQ2553*24))</f>
        <v/>
      </c>
      <c r="AS2553" s="436">
        <f>IF(OR(NOT(ISNUMBER(C2553)),NOT(ISNUMBER(AB2553))),"",IF(AG2553&lt;&gt;"",AG2553,AB2553)-C2553)</f>
        <v/>
      </c>
      <c r="AT2553" s="210" t="n"/>
      <c r="AU2553" s="206">
        <f>IF($B2553="","",TEXT($A2553,"yyyymmdd")&amp;"_P"&amp;$C2553&amp;"_C"&amp;$F2553&amp;"_"&amp;TRIM(RIGHT(SUBSTITUTE(TRIM(SUBSTITUTE($L2553,CHAR(160)," "))," ",REPT(" ",60)),60))&amp;IF($P2553="","","-"&amp;TRIM(RIGHT(SUBSTITUTE(TRIM(SUBSTITUTE($P2553,CHAR(160)," "))," ",REPT(" ",60)),60)))&amp;IF($T2553="","","-"&amp;TRIM(RIGHT(SUBSTITUTE(TRIM(SUBSTITUTE($T2553,CHAR(160)," "))," ",REPT(" ",60)),60)))&amp;".jpg")</f>
        <v/>
      </c>
    </row>
    <row r="2554" ht="42" customHeight="1">
      <c r="A2554" s="172" t="n">
        <v>41189</v>
      </c>
      <c r="B2554" s="203" t="inlineStr">
        <is>
          <t>Supercheap Auto 1000, 7 October, 2012</t>
        </is>
      </c>
      <c r="C2554" s="203" t="n">
        <v>14</v>
      </c>
      <c r="D2554" s="203" t="n"/>
      <c r="E2554" s="203" t="n"/>
      <c r="F2554" s="203" t="n">
        <v>21</v>
      </c>
      <c r="G2554" s="203" t="inlineStr">
        <is>
          <t>Britek Motorsport</t>
        </is>
      </c>
      <c r="H2554" s="203" t="n"/>
      <c r="I2554" s="203" t="inlineStr">
        <is>
          <t>Wilson Security, McGrath Foundation</t>
        </is>
      </c>
      <c r="J2554" s="203" t="inlineStr">
        <is>
          <t>Holden Commodore VE</t>
        </is>
      </c>
      <c r="K2554" s="203" t="n"/>
      <c r="L2554" s="203" t="inlineStr">
        <is>
          <t>David Wall</t>
        </is>
      </c>
      <c r="M2554" s="203" t="inlineStr">
        <is>
          <t>AUS</t>
        </is>
      </c>
      <c r="N2554" s="692">
        <f>_xlfn.LET(_xlpm.d,_xlfn.XLOOKUP(L2554,'[1]Birth Dates'!$A:$A,'[1]Birth Dates'!$B:$B,"",0),IF(_xlpm.d=0,"",_xlpm.d))</f>
        <v/>
      </c>
      <c r="O2554" s="203">
        <f>IF(OR(N2554="",A2554="",NOT(ISNUMBER(N2554)),N2554&gt;A2554),"",DATEDIF(N2554,A2554,"Y")&amp;" years, "&amp;DATEDIF(N2554,A2554,"YM")&amp;" months, "&amp;DATEDIF(N2554,A2554,"MD")&amp;" days")</f>
        <v/>
      </c>
      <c r="P2554" s="203" t="inlineStr">
        <is>
          <t>Chris Pither</t>
        </is>
      </c>
      <c r="Q2554" s="203" t="inlineStr">
        <is>
          <t>NZL</t>
        </is>
      </c>
      <c r="R2554" s="692">
        <f>_xlfn.LET(_xlpm.d,_xlfn.XLOOKUP(P2554,'[1]Birth Dates'!$A:$A,'[1]Birth Dates'!$B:$B,"",0),IF(_xlpm.d=0,"",_xlpm.d))</f>
        <v/>
      </c>
      <c r="S2554" s="203">
        <f>IF(OR(R2554="",A2554="",NOT(ISNUMBER(R2554)),R2554&gt;A2554),"",DATEDIF(R2554,A2554,"Y")&amp;" years, "&amp;DATEDIF(R2554,A2554,"YM")&amp;" months, "&amp;DATEDIF(R2554,A2554,"MD")&amp;" days")</f>
        <v/>
      </c>
      <c r="T2554" s="203" t="n"/>
      <c r="U2554" s="203" t="n"/>
      <c r="V2554" s="692">
        <f>_xlfn.LET(_xlpm.d,_xlfn.XLOOKUP(T2554,'[1]Birth Dates'!$A:$A,'[1]Birth Dates'!$B:$B,"",0),IF(_xlpm.d=0,"",_xlpm.d))</f>
        <v/>
      </c>
      <c r="W2554" s="203">
        <f>IF(OR(V2554="",A2554="",NOT(ISNUMBER(V2554)),V2554&gt;A2554),"",DATEDIF(V2554,A2554,"Y")&amp;" years, "&amp;DATEDIF(V2554,A2554,"YM")&amp;" months, "&amp;DATEDIF(V2554,A2554,"MD")&amp;" days")</f>
        <v/>
      </c>
      <c r="X2554" s="203" t="n"/>
      <c r="Y2554" s="203" t="n"/>
      <c r="Z2554" s="203" t="n"/>
      <c r="AA2554" s="203" t="n"/>
      <c r="AB2554" s="203" t="n">
        <v>21</v>
      </c>
      <c r="AC2554" s="203" t="n"/>
      <c r="AD2554" s="203" t="n"/>
      <c r="AE2554" s="476" t="inlineStr">
        <is>
          <t>2:08.9090</t>
        </is>
      </c>
      <c r="AF2554" s="418">
        <f>IF(OR(AE2554="",AE2554="",AE2554=0),"",6.213/(AE2554*24))</f>
        <v/>
      </c>
      <c r="AG2554" s="246" t="n"/>
      <c r="AH2554" s="476" t="inlineStr"/>
      <c r="AI2554" s="418">
        <f>IF(OR(AH2554="",AH2554="",AH2554=0),"",6.213/(AH2554*24))</f>
        <v/>
      </c>
      <c r="AJ2554" s="175">
        <f>IF(AND(ISNUMBER(AB2554),ISNUMBER(AG2554)),AB2554-AG2554,"")</f>
        <v/>
      </c>
      <c r="AK2554" s="203" t="n"/>
      <c r="AL2554" s="203" t="n">
        <v>161</v>
      </c>
      <c r="AM2554" s="693" t="n">
        <v>0.2620027430555555</v>
      </c>
      <c r="AN2554" s="671">
        <f>IF(OR(AL2554="",AM2554="",AM2554=0),"",AL2554*6.213/(AM2554*24))</f>
        <v/>
      </c>
      <c r="AO2554" s="477">
        <f>IF(AND(AL2554=AL2553,AM2554&lt;&gt;"",AM2553&lt;&gt;""),AM2554-AM2553,"")</f>
        <v/>
      </c>
      <c r="AP2554" s="203" t="n"/>
      <c r="AQ2554" s="476" t="inlineStr"/>
      <c r="AR2554" s="439">
        <f>IF(OR(AQ2554="",AQ2554="",AQ2554=0),"",6.213/(AQ2554*24))</f>
        <v/>
      </c>
      <c r="AS2554" s="436">
        <f>IF(OR(NOT(ISNUMBER(C2554)),NOT(ISNUMBER(AB2554))),"",IF(AG2554&lt;&gt;"",AG2554,AB2554)-C2554)</f>
        <v/>
      </c>
      <c r="AT2554" s="210" t="n"/>
      <c r="AU2554" s="206">
        <f>IF($B2554="","",TEXT($A2554,"yyyymmdd")&amp;"_P"&amp;$C2554&amp;"_C"&amp;$F2554&amp;"_"&amp;TRIM(RIGHT(SUBSTITUTE(TRIM(SUBSTITUTE($L2554,CHAR(160)," "))," ",REPT(" ",60)),60))&amp;IF($P2554="","","-"&amp;TRIM(RIGHT(SUBSTITUTE(TRIM(SUBSTITUTE($P2554,CHAR(160)," "))," ",REPT(" ",60)),60)))&amp;IF($T2554="","","-"&amp;TRIM(RIGHT(SUBSTITUTE(TRIM(SUBSTITUTE($T2554,CHAR(160)," "))," ",REPT(" ",60)),60)))&amp;".jpg")</f>
        <v/>
      </c>
    </row>
    <row r="2555" ht="42" customHeight="1">
      <c r="A2555" s="172" t="n">
        <v>41189</v>
      </c>
      <c r="B2555" s="203" t="inlineStr">
        <is>
          <t>Supercheap Auto 1000, 7 October, 2012</t>
        </is>
      </c>
      <c r="C2555" s="203" t="n">
        <v>15</v>
      </c>
      <c r="D2555" s="203" t="n"/>
      <c r="E2555" s="203" t="n"/>
      <c r="F2555" s="203" t="n">
        <v>15</v>
      </c>
      <c r="G2555" s="203" t="inlineStr">
        <is>
          <t>Kelly Racing</t>
        </is>
      </c>
      <c r="H2555" s="203" t="n"/>
      <c r="I2555" s="203" t="inlineStr">
        <is>
          <t>Jack Daniel's</t>
        </is>
      </c>
      <c r="J2555" s="203" t="inlineStr">
        <is>
          <t>Holden Commodore VE</t>
        </is>
      </c>
      <c r="K2555" s="203" t="n"/>
      <c r="L2555" s="203" t="inlineStr">
        <is>
          <t>Rick Kelly</t>
        </is>
      </c>
      <c r="M2555" s="203" t="inlineStr">
        <is>
          <t>AUS</t>
        </is>
      </c>
      <c r="N2555" s="692">
        <f>_xlfn.LET(_xlpm.d,_xlfn.XLOOKUP(L2555,'[1]Birth Dates'!$A:$A,'[1]Birth Dates'!$B:$B,"",0),IF(_xlpm.d=0,"",_xlpm.d))</f>
        <v/>
      </c>
      <c r="O2555" s="203">
        <f>IF(OR(N2555="",A2555="",NOT(ISNUMBER(N2555)),N2555&gt;A2555),"",DATEDIF(N2555,A2555,"Y")&amp;" years, "&amp;DATEDIF(N2555,A2555,"YM")&amp;" months, "&amp;DATEDIF(N2555,A2555,"MD")&amp;" days")</f>
        <v/>
      </c>
      <c r="P2555" s="203" t="inlineStr">
        <is>
          <t>David Russell</t>
        </is>
      </c>
      <c r="Q2555" s="203" t="inlineStr">
        <is>
          <t>AUS</t>
        </is>
      </c>
      <c r="R2555" s="692">
        <f>_xlfn.LET(_xlpm.d,_xlfn.XLOOKUP(P2555,'[1]Birth Dates'!$A:$A,'[1]Birth Dates'!$B:$B,"",0),IF(_xlpm.d=0,"",_xlpm.d))</f>
        <v/>
      </c>
      <c r="S2555" s="203">
        <f>IF(OR(R2555="",A2555="",NOT(ISNUMBER(R2555)),R2555&gt;A2555),"",DATEDIF(R2555,A2555,"Y")&amp;" years, "&amp;DATEDIF(R2555,A2555,"YM")&amp;" months, "&amp;DATEDIF(R2555,A2555,"MD")&amp;" days")</f>
        <v/>
      </c>
      <c r="T2555" s="203" t="n"/>
      <c r="U2555" s="203" t="n"/>
      <c r="V2555" s="692">
        <f>_xlfn.LET(_xlpm.d,_xlfn.XLOOKUP(T2555,'[1]Birth Dates'!$A:$A,'[1]Birth Dates'!$B:$B,"",0),IF(_xlpm.d=0,"",_xlpm.d))</f>
        <v/>
      </c>
      <c r="W2555" s="203">
        <f>IF(OR(V2555="",A2555="",NOT(ISNUMBER(V2555)),V2555&gt;A2555),"",DATEDIF(V2555,A2555,"Y")&amp;" years, "&amp;DATEDIF(V2555,A2555,"YM")&amp;" months, "&amp;DATEDIF(V2555,A2555,"MD")&amp;" days")</f>
        <v/>
      </c>
      <c r="X2555" s="203" t="n"/>
      <c r="Y2555" s="203" t="n"/>
      <c r="Z2555" s="203" t="n"/>
      <c r="AA2555" s="203" t="n"/>
      <c r="AB2555" s="203" t="n">
        <v>13</v>
      </c>
      <c r="AC2555" s="203" t="n"/>
      <c r="AD2555" s="203" t="n"/>
      <c r="AE2555" s="476" t="inlineStr">
        <is>
          <t>2:08.3930</t>
        </is>
      </c>
      <c r="AF2555" s="418">
        <f>IF(OR(AE2555="",AE2555="",AE2555=0),"",6.213/(AE2555*24))</f>
        <v/>
      </c>
      <c r="AG2555" s="246" t="n"/>
      <c r="AH2555" s="476" t="inlineStr"/>
      <c r="AI2555" s="418">
        <f>IF(OR(AH2555="",AH2555="",AH2555=0),"",6.213/(AH2555*24))</f>
        <v/>
      </c>
      <c r="AJ2555" s="175">
        <f>IF(AND(ISNUMBER(AB2555),ISNUMBER(AG2555)),AB2555-AG2555,"")</f>
        <v/>
      </c>
      <c r="AK2555" s="203" t="n"/>
      <c r="AL2555" s="203" t="n">
        <v>161</v>
      </c>
      <c r="AM2555" s="693" t="n">
        <v>0.2621016550925926</v>
      </c>
      <c r="AN2555" s="671">
        <f>IF(OR(AL2555="",AM2555="",AM2555=0),"",AL2555*6.213/(AM2555*24))</f>
        <v/>
      </c>
      <c r="AO2555" s="477">
        <f>IF(AND(AL2555=AL2554,AM2555&lt;&gt;"",AM2554&lt;&gt;""),AM2555-AM2554,"")</f>
        <v/>
      </c>
      <c r="AP2555" s="203" t="n"/>
      <c r="AQ2555" s="476" t="inlineStr"/>
      <c r="AR2555" s="439">
        <f>IF(OR(AQ2555="",AQ2555="",AQ2555=0),"",6.213/(AQ2555*24))</f>
        <v/>
      </c>
      <c r="AS2555" s="436">
        <f>IF(OR(NOT(ISNUMBER(C2555)),NOT(ISNUMBER(AB2555))),"",IF(AG2555&lt;&gt;"",AG2555,AB2555)-C2555)</f>
        <v/>
      </c>
      <c r="AT2555" s="210" t="n"/>
      <c r="AU2555" s="206">
        <f>IF($B2555="","",TEXT($A2555,"yyyymmdd")&amp;"_P"&amp;$C2555&amp;"_C"&amp;$F2555&amp;"_"&amp;TRIM(RIGHT(SUBSTITUTE(TRIM(SUBSTITUTE($L2555,CHAR(160)," "))," ",REPT(" ",60)),60))&amp;IF($P2555="","","-"&amp;TRIM(RIGHT(SUBSTITUTE(TRIM(SUBSTITUTE($P2555,CHAR(160)," "))," ",REPT(" ",60)),60)))&amp;IF($T2555="","","-"&amp;TRIM(RIGHT(SUBSTITUTE(TRIM(SUBSTITUTE($T2555,CHAR(160)," "))," ",REPT(" ",60)),60)))&amp;".jpg")</f>
        <v/>
      </c>
    </row>
    <row r="2556" ht="42" customHeight="1">
      <c r="A2556" s="172" t="n">
        <v>41189</v>
      </c>
      <c r="B2556" s="203" t="inlineStr">
        <is>
          <t>Supercheap Auto 1000, 7 October, 2012</t>
        </is>
      </c>
      <c r="C2556" s="203" t="n">
        <v>16</v>
      </c>
      <c r="D2556" s="203" t="n"/>
      <c r="E2556" s="203" t="n"/>
      <c r="F2556" s="203" t="n">
        <v>33</v>
      </c>
      <c r="G2556" s="203" t="inlineStr">
        <is>
          <t>Garry Rogers Motorsport</t>
        </is>
      </c>
      <c r="H2556" s="203" t="n"/>
      <c r="I2556" s="203" t="inlineStr">
        <is>
          <t>Fujitsu</t>
        </is>
      </c>
      <c r="J2556" s="203" t="inlineStr">
        <is>
          <t>Holden Commodore VE</t>
        </is>
      </c>
      <c r="K2556" s="203" t="n"/>
      <c r="L2556" s="203" t="inlineStr">
        <is>
          <t>Jack Perkins</t>
        </is>
      </c>
      <c r="M2556" s="203" t="inlineStr">
        <is>
          <t>AUS</t>
        </is>
      </c>
      <c r="N2556" s="692">
        <f>_xlfn.LET(_xlpm.d,_xlfn.XLOOKUP(L2556,'[1]Birth Dates'!$A:$A,'[1]Birth Dates'!$B:$B,"",0),IF(_xlpm.d=0,"",_xlpm.d))</f>
        <v/>
      </c>
      <c r="O2556" s="203">
        <f>IF(OR(N2556="",A2556="",NOT(ISNUMBER(N2556)),N2556&gt;A2556),"",DATEDIF(N2556,A2556,"Y")&amp;" years, "&amp;DATEDIF(N2556,A2556,"YM")&amp;" months, "&amp;DATEDIF(N2556,A2556,"MD")&amp;" days")</f>
        <v/>
      </c>
      <c r="P2556" s="203" t="inlineStr">
        <is>
          <t>Alexandre Prémat</t>
        </is>
      </c>
      <c r="Q2556" s="203" t="inlineStr">
        <is>
          <t>FRA</t>
        </is>
      </c>
      <c r="R2556" s="692">
        <f>_xlfn.LET(_xlpm.d,_xlfn.XLOOKUP(P2556,'[1]Birth Dates'!$A:$A,'[1]Birth Dates'!$B:$B,"",0),IF(_xlpm.d=0,"",_xlpm.d))</f>
        <v/>
      </c>
      <c r="S2556" s="203">
        <f>IF(OR(R2556="",A2556="",NOT(ISNUMBER(R2556)),R2556&gt;A2556),"",DATEDIF(R2556,A2556,"Y")&amp;" years, "&amp;DATEDIF(R2556,A2556,"YM")&amp;" months, "&amp;DATEDIF(R2556,A2556,"MD")&amp;" days")</f>
        <v/>
      </c>
      <c r="T2556" s="203" t="n"/>
      <c r="U2556" s="203" t="n"/>
      <c r="V2556" s="692">
        <f>_xlfn.LET(_xlpm.d,_xlfn.XLOOKUP(T2556,'[1]Birth Dates'!$A:$A,'[1]Birth Dates'!$B:$B,"",0),IF(_xlpm.d=0,"",_xlpm.d))</f>
        <v/>
      </c>
      <c r="W2556" s="203">
        <f>IF(OR(V2556="",A2556="",NOT(ISNUMBER(V2556)),V2556&gt;A2556),"",DATEDIF(V2556,A2556,"Y")&amp;" years, "&amp;DATEDIF(V2556,A2556,"YM")&amp;" months, "&amp;DATEDIF(V2556,A2556,"MD")&amp;" days")</f>
        <v/>
      </c>
      <c r="X2556" s="203" t="n"/>
      <c r="Y2556" s="203" t="n"/>
      <c r="Z2556" s="203" t="n"/>
      <c r="AA2556" s="203" t="n"/>
      <c r="AB2556" s="203" t="n">
        <v>26</v>
      </c>
      <c r="AC2556" s="203" t="n"/>
      <c r="AD2556" s="203" t="n"/>
      <c r="AE2556" s="476" t="inlineStr">
        <is>
          <t>2:09.1730</t>
        </is>
      </c>
      <c r="AF2556" s="418">
        <f>IF(OR(AE2556="",AE2556="",AE2556=0),"",6.213/(AE2556*24))</f>
        <v/>
      </c>
      <c r="AG2556" s="246" t="n"/>
      <c r="AH2556" s="476" t="inlineStr"/>
      <c r="AI2556" s="418">
        <f>IF(OR(AH2556="",AH2556="",AH2556=0),"",6.213/(AH2556*24))</f>
        <v/>
      </c>
      <c r="AJ2556" s="175">
        <f>IF(AND(ISNUMBER(AB2556),ISNUMBER(AG2556)),AB2556-AG2556,"")</f>
        <v/>
      </c>
      <c r="AK2556" s="203" t="n"/>
      <c r="AL2556" s="203" t="n">
        <v>161</v>
      </c>
      <c r="AM2556" s="693" t="n">
        <v>0.2622180902777778</v>
      </c>
      <c r="AN2556" s="671">
        <f>IF(OR(AL2556="",AM2556="",AM2556=0),"",AL2556*6.213/(AM2556*24))</f>
        <v/>
      </c>
      <c r="AO2556" s="477">
        <f>IF(AND(AL2556=AL2555,AM2556&lt;&gt;"",AM2555&lt;&gt;""),AM2556-AM2555,"")</f>
        <v/>
      </c>
      <c r="AP2556" s="203" t="n"/>
      <c r="AQ2556" s="476" t="inlineStr"/>
      <c r="AR2556" s="439">
        <f>IF(OR(AQ2556="",AQ2556="",AQ2556=0),"",6.213/(AQ2556*24))</f>
        <v/>
      </c>
      <c r="AS2556" s="436">
        <f>IF(OR(NOT(ISNUMBER(C2556)),NOT(ISNUMBER(AB2556))),"",IF(AG2556&lt;&gt;"",AG2556,AB2556)-C2556)</f>
        <v/>
      </c>
      <c r="AT2556" s="210" t="n"/>
      <c r="AU2556" s="206">
        <f>IF($B2556="","",TEXT($A2556,"yyyymmdd")&amp;"_P"&amp;$C2556&amp;"_C"&amp;$F2556&amp;"_"&amp;TRIM(RIGHT(SUBSTITUTE(TRIM(SUBSTITUTE($L2556,CHAR(160)," "))," ",REPT(" ",60)),60))&amp;IF($P2556="","","-"&amp;TRIM(RIGHT(SUBSTITUTE(TRIM(SUBSTITUTE($P2556,CHAR(160)," "))," ",REPT(" ",60)),60)))&amp;IF($T2556="","","-"&amp;TRIM(RIGHT(SUBSTITUTE(TRIM(SUBSTITUTE($T2556,CHAR(160)," "))," ",REPT(" ",60)),60)))&amp;".jpg")</f>
        <v/>
      </c>
    </row>
    <row r="2557" ht="42" customHeight="1">
      <c r="A2557" s="172" t="n">
        <v>41189</v>
      </c>
      <c r="B2557" s="203" t="inlineStr">
        <is>
          <t>Supercheap Auto 1000, 7 October, 2012</t>
        </is>
      </c>
      <c r="C2557" s="203" t="n">
        <v>17</v>
      </c>
      <c r="D2557" s="203" t="n"/>
      <c r="E2557" s="203" t="n"/>
      <c r="F2557" s="203" t="n">
        <v>18</v>
      </c>
      <c r="G2557" s="203" t="inlineStr">
        <is>
          <t>Dick Johnson Racing</t>
        </is>
      </c>
      <c r="H2557" s="203" t="n"/>
      <c r="I2557" s="203" t="inlineStr">
        <is>
          <t>Jim Beam</t>
        </is>
      </c>
      <c r="J2557" s="203" t="inlineStr">
        <is>
          <t>Ford Falcon FG</t>
        </is>
      </c>
      <c r="K2557" s="203" t="n"/>
      <c r="L2557" s="203" t="inlineStr">
        <is>
          <t>Steven Johnson</t>
        </is>
      </c>
      <c r="M2557" s="203" t="inlineStr">
        <is>
          <t>AUS</t>
        </is>
      </c>
      <c r="N2557" s="692">
        <f>_xlfn.LET(_xlpm.d,_xlfn.XLOOKUP(L2557,'[1]Birth Dates'!$A:$A,'[1]Birth Dates'!$B:$B,"",0),IF(_xlpm.d=0,"",_xlpm.d))</f>
        <v/>
      </c>
      <c r="O2557" s="203">
        <f>IF(OR(N2557="",A2557="",NOT(ISNUMBER(N2557)),N2557&gt;A2557),"",DATEDIF(N2557,A2557,"Y")&amp;" years, "&amp;DATEDIF(N2557,A2557,"YM")&amp;" months, "&amp;DATEDIF(N2557,A2557,"MD")&amp;" days")</f>
        <v/>
      </c>
      <c r="P2557" s="203" t="inlineStr">
        <is>
          <t>Allan Simonsen</t>
        </is>
      </c>
      <c r="Q2557" s="203" t="inlineStr">
        <is>
          <t>DNK</t>
        </is>
      </c>
      <c r="R2557" s="692">
        <f>_xlfn.LET(_xlpm.d,_xlfn.XLOOKUP(P2557,'[1]Birth Dates'!$A:$A,'[1]Birth Dates'!$B:$B,"",0),IF(_xlpm.d=0,"",_xlpm.d))</f>
        <v/>
      </c>
      <c r="S2557" s="203">
        <f>IF(OR(R2557="",A2557="",NOT(ISNUMBER(R2557)),R2557&gt;A2557),"",DATEDIF(R2557,A2557,"Y")&amp;" years, "&amp;DATEDIF(R2557,A2557,"YM")&amp;" months, "&amp;DATEDIF(R2557,A2557,"MD")&amp;" days")</f>
        <v/>
      </c>
      <c r="T2557" s="203" t="n"/>
      <c r="U2557" s="203" t="n"/>
      <c r="V2557" s="692">
        <f>_xlfn.LET(_xlpm.d,_xlfn.XLOOKUP(T2557,'[1]Birth Dates'!$A:$A,'[1]Birth Dates'!$B:$B,"",0),IF(_xlpm.d=0,"",_xlpm.d))</f>
        <v/>
      </c>
      <c r="W2557" s="203">
        <f>IF(OR(V2557="",A2557="",NOT(ISNUMBER(V2557)),V2557&gt;A2557),"",DATEDIF(V2557,A2557,"Y")&amp;" years, "&amp;DATEDIF(V2557,A2557,"YM")&amp;" months, "&amp;DATEDIF(V2557,A2557,"MD")&amp;" days")</f>
        <v/>
      </c>
      <c r="X2557" s="203" t="n"/>
      <c r="Y2557" s="203" t="n"/>
      <c r="Z2557" s="203" t="n"/>
      <c r="AA2557" s="203" t="n"/>
      <c r="AB2557" s="203" t="n">
        <v>18</v>
      </c>
      <c r="AC2557" s="203" t="n"/>
      <c r="AD2557" s="203" t="n"/>
      <c r="AE2557" s="476" t="inlineStr">
        <is>
          <t>2:08.6010</t>
        </is>
      </c>
      <c r="AF2557" s="418">
        <f>IF(OR(AE2557="",AE2557="",AE2557=0),"",6.213/(AE2557*24))</f>
        <v/>
      </c>
      <c r="AG2557" s="246" t="n"/>
      <c r="AH2557" s="476" t="inlineStr"/>
      <c r="AI2557" s="418">
        <f>IF(OR(AH2557="",AH2557="",AH2557=0),"",6.213/(AH2557*24))</f>
        <v/>
      </c>
      <c r="AJ2557" s="175">
        <f>IF(AND(ISNUMBER(AB2557),ISNUMBER(AG2557)),AB2557-AG2557,"")</f>
        <v/>
      </c>
      <c r="AK2557" s="203" t="n"/>
      <c r="AL2557" s="203" t="n">
        <v>161</v>
      </c>
      <c r="AM2557" s="693" t="n">
        <v>0.2622206481481482</v>
      </c>
      <c r="AN2557" s="671">
        <f>IF(OR(AL2557="",AM2557="",AM2557=0),"",AL2557*6.213/(AM2557*24))</f>
        <v/>
      </c>
      <c r="AO2557" s="477">
        <f>IF(AND(AL2557=AL2556,AM2557&lt;&gt;"",AM2556&lt;&gt;""),AM2557-AM2556,"")</f>
        <v/>
      </c>
      <c r="AP2557" s="203" t="n"/>
      <c r="AQ2557" s="476" t="inlineStr"/>
      <c r="AR2557" s="439">
        <f>IF(OR(AQ2557="",AQ2557="",AQ2557=0),"",6.213/(AQ2557*24))</f>
        <v/>
      </c>
      <c r="AS2557" s="436">
        <f>IF(OR(NOT(ISNUMBER(C2557)),NOT(ISNUMBER(AB2557))),"",IF(AG2557&lt;&gt;"",AG2557,AB2557)-C2557)</f>
        <v/>
      </c>
      <c r="AT2557" s="210" t="n"/>
      <c r="AU2557" s="206">
        <f>IF($B2557="","",TEXT($A2557,"yyyymmdd")&amp;"_P"&amp;$C2557&amp;"_C"&amp;$F2557&amp;"_"&amp;TRIM(RIGHT(SUBSTITUTE(TRIM(SUBSTITUTE($L2557,CHAR(160)," "))," ",REPT(" ",60)),60))&amp;IF($P2557="","","-"&amp;TRIM(RIGHT(SUBSTITUTE(TRIM(SUBSTITUTE($P2557,CHAR(160)," "))," ",REPT(" ",60)),60)))&amp;IF($T2557="","","-"&amp;TRIM(RIGHT(SUBSTITUTE(TRIM(SUBSTITUTE($T2557,CHAR(160)," "))," ",REPT(" ",60)),60)))&amp;".jpg")</f>
        <v/>
      </c>
    </row>
    <row r="2558" ht="42" customHeight="1">
      <c r="A2558" s="172" t="n">
        <v>41189</v>
      </c>
      <c r="B2558" s="203" t="inlineStr">
        <is>
          <t>Supercheap Auto 1000, 7 October, 2012</t>
        </is>
      </c>
      <c r="C2558" s="203" t="n">
        <v>18</v>
      </c>
      <c r="D2558" s="203" t="n"/>
      <c r="E2558" s="203" t="n"/>
      <c r="F2558" s="203" t="n">
        <v>7</v>
      </c>
      <c r="G2558" s="203" t="inlineStr">
        <is>
          <t>Kelly Racing</t>
        </is>
      </c>
      <c r="H2558" s="203" t="n"/>
      <c r="I2558" s="203" t="inlineStr">
        <is>
          <t>Jack Daniel's</t>
        </is>
      </c>
      <c r="J2558" s="203" t="inlineStr">
        <is>
          <t>Holden Commodore VE</t>
        </is>
      </c>
      <c r="K2558" s="203" t="n"/>
      <c r="L2558" s="203" t="inlineStr">
        <is>
          <t>Todd Kelly</t>
        </is>
      </c>
      <c r="M2558" s="203" t="inlineStr">
        <is>
          <t>AUS</t>
        </is>
      </c>
      <c r="N2558" s="692">
        <f>_xlfn.LET(_xlpm.d,_xlfn.XLOOKUP(L2558,'[1]Birth Dates'!$A:$A,'[1]Birth Dates'!$B:$B,"",0),IF(_xlpm.d=0,"",_xlpm.d))</f>
        <v/>
      </c>
      <c r="O2558" s="203">
        <f>IF(OR(N2558="",A2558="",NOT(ISNUMBER(N2558)),N2558&gt;A2558),"",DATEDIF(N2558,A2558,"Y")&amp;" years, "&amp;DATEDIF(N2558,A2558,"YM")&amp;" months, "&amp;DATEDIF(N2558,A2558,"MD")&amp;" days")</f>
        <v/>
      </c>
      <c r="P2558" s="203" t="inlineStr">
        <is>
          <t>Tim Blanchard</t>
        </is>
      </c>
      <c r="Q2558" s="203" t="inlineStr">
        <is>
          <t>AUS</t>
        </is>
      </c>
      <c r="R2558" s="692">
        <f>_xlfn.LET(_xlpm.d,_xlfn.XLOOKUP(P2558,'[1]Birth Dates'!$A:$A,'[1]Birth Dates'!$B:$B,"",0),IF(_xlpm.d=0,"",_xlpm.d))</f>
        <v/>
      </c>
      <c r="S2558" s="203">
        <f>IF(OR(R2558="",A2558="",NOT(ISNUMBER(R2558)),R2558&gt;A2558),"",DATEDIF(R2558,A2558,"Y")&amp;" years, "&amp;DATEDIF(R2558,A2558,"YM")&amp;" months, "&amp;DATEDIF(R2558,A2558,"MD")&amp;" days")</f>
        <v/>
      </c>
      <c r="T2558" s="203" t="n"/>
      <c r="U2558" s="203" t="n"/>
      <c r="V2558" s="692">
        <f>_xlfn.LET(_xlpm.d,_xlfn.XLOOKUP(T2558,'[1]Birth Dates'!$A:$A,'[1]Birth Dates'!$B:$B,"",0),IF(_xlpm.d=0,"",_xlpm.d))</f>
        <v/>
      </c>
      <c r="W2558" s="203">
        <f>IF(OR(V2558="",A2558="",NOT(ISNUMBER(V2558)),V2558&gt;A2558),"",DATEDIF(V2558,A2558,"Y")&amp;" years, "&amp;DATEDIF(V2558,A2558,"YM")&amp;" months, "&amp;DATEDIF(V2558,A2558,"MD")&amp;" days")</f>
        <v/>
      </c>
      <c r="X2558" s="203" t="n"/>
      <c r="Y2558" s="203" t="n"/>
      <c r="Z2558" s="203" t="n"/>
      <c r="AA2558" s="203" t="n"/>
      <c r="AB2558" s="203" t="n">
        <v>19</v>
      </c>
      <c r="AC2558" s="203" t="n"/>
      <c r="AD2558" s="203" t="n"/>
      <c r="AE2558" s="476" t="inlineStr">
        <is>
          <t>2:08.8240</t>
        </is>
      </c>
      <c r="AF2558" s="418">
        <f>IF(OR(AE2558="",AE2558="",AE2558=0),"",6.213/(AE2558*24))</f>
        <v/>
      </c>
      <c r="AG2558" s="246" t="n"/>
      <c r="AH2558" s="476" t="inlineStr"/>
      <c r="AI2558" s="418">
        <f>IF(OR(AH2558="",AH2558="",AH2558=0),"",6.213/(AH2558*24))</f>
        <v/>
      </c>
      <c r="AJ2558" s="175">
        <f>IF(AND(ISNUMBER(AB2558),ISNUMBER(AG2558)),AB2558-AG2558,"")</f>
        <v/>
      </c>
      <c r="AK2558" s="203" t="n"/>
      <c r="AL2558" s="203" t="n">
        <v>161</v>
      </c>
      <c r="AM2558" s="693" t="n">
        <v>0.2623564814814814</v>
      </c>
      <c r="AN2558" s="671">
        <f>IF(OR(AL2558="",AM2558="",AM2558=0),"",AL2558*6.213/(AM2558*24))</f>
        <v/>
      </c>
      <c r="AO2558" s="477">
        <f>IF(AND(AL2558=AL2557,AM2558&lt;&gt;"",AM2557&lt;&gt;""),AM2558-AM2557,"")</f>
        <v/>
      </c>
      <c r="AP2558" s="203" t="n"/>
      <c r="AQ2558" s="476" t="inlineStr"/>
      <c r="AR2558" s="439">
        <f>IF(OR(AQ2558="",AQ2558="",AQ2558=0),"",6.213/(AQ2558*24))</f>
        <v/>
      </c>
      <c r="AS2558" s="436">
        <f>IF(OR(NOT(ISNUMBER(C2558)),NOT(ISNUMBER(AB2558))),"",IF(AG2558&lt;&gt;"",AG2558,AB2558)-C2558)</f>
        <v/>
      </c>
      <c r="AT2558" s="210" t="n"/>
      <c r="AU2558" s="206">
        <f>IF($B2558="","",TEXT($A2558,"yyyymmdd")&amp;"_P"&amp;$C2558&amp;"_C"&amp;$F2558&amp;"_"&amp;TRIM(RIGHT(SUBSTITUTE(TRIM(SUBSTITUTE($L2558,CHAR(160)," "))," ",REPT(" ",60)),60))&amp;IF($P2558="","","-"&amp;TRIM(RIGHT(SUBSTITUTE(TRIM(SUBSTITUTE($P2558,CHAR(160)," "))," ",REPT(" ",60)),60)))&amp;IF($T2558="","","-"&amp;TRIM(RIGHT(SUBSTITUTE(TRIM(SUBSTITUTE($T2558,CHAR(160)," "))," ",REPT(" ",60)),60)))&amp;".jpg")</f>
        <v/>
      </c>
    </row>
    <row r="2559" ht="42" customHeight="1">
      <c r="A2559" s="172" t="n">
        <v>41189</v>
      </c>
      <c r="B2559" s="203" t="inlineStr">
        <is>
          <t>Supercheap Auto 1000, 7 October, 2012</t>
        </is>
      </c>
      <c r="C2559" s="203" t="n">
        <v>19</v>
      </c>
      <c r="D2559" s="203" t="n"/>
      <c r="E2559" s="203" t="n"/>
      <c r="F2559" s="203" t="n">
        <v>11</v>
      </c>
      <c r="G2559" s="203" t="inlineStr">
        <is>
          <t>Kelly Racing</t>
        </is>
      </c>
      <c r="H2559" s="203" t="n"/>
      <c r="I2559" s="203" t="inlineStr">
        <is>
          <t>Fair Dinkum Sheds</t>
        </is>
      </c>
      <c r="J2559" s="203" t="inlineStr">
        <is>
          <t>Holden Commodore VE</t>
        </is>
      </c>
      <c r="K2559" s="203" t="n"/>
      <c r="L2559" s="203" t="inlineStr">
        <is>
          <t>Karl Reindler</t>
        </is>
      </c>
      <c r="M2559" s="203" t="inlineStr">
        <is>
          <t>AUS</t>
        </is>
      </c>
      <c r="N2559" s="692">
        <f>_xlfn.LET(_xlpm.d,_xlfn.XLOOKUP(L2559,'[1]Birth Dates'!$A:$A,'[1]Birth Dates'!$B:$B,"",0),IF(_xlpm.d=0,"",_xlpm.d))</f>
        <v/>
      </c>
      <c r="O2559" s="203">
        <f>IF(OR(N2559="",A2559="",NOT(ISNUMBER(N2559)),N2559&gt;A2559),"",DATEDIF(N2559,A2559,"Y")&amp;" years, "&amp;DATEDIF(N2559,A2559,"YM")&amp;" months, "&amp;DATEDIF(N2559,A2559,"MD")&amp;" days")</f>
        <v/>
      </c>
      <c r="P2559" s="203" t="inlineStr">
        <is>
          <t>Daniel Gaunt</t>
        </is>
      </c>
      <c r="Q2559" s="203" t="inlineStr">
        <is>
          <t>NZL</t>
        </is>
      </c>
      <c r="R2559" s="692">
        <f>_xlfn.LET(_xlpm.d,_xlfn.XLOOKUP(P2559,'[1]Birth Dates'!$A:$A,'[1]Birth Dates'!$B:$B,"",0),IF(_xlpm.d=0,"",_xlpm.d))</f>
        <v/>
      </c>
      <c r="S2559" s="203">
        <f>IF(OR(R2559="",A2559="",NOT(ISNUMBER(R2559)),R2559&gt;A2559),"",DATEDIF(R2559,A2559,"Y")&amp;" years, "&amp;DATEDIF(R2559,A2559,"YM")&amp;" months, "&amp;DATEDIF(R2559,A2559,"MD")&amp;" days")</f>
        <v/>
      </c>
      <c r="T2559" s="203" t="n"/>
      <c r="U2559" s="203" t="n"/>
      <c r="V2559" s="692">
        <f>_xlfn.LET(_xlpm.d,_xlfn.XLOOKUP(T2559,'[1]Birth Dates'!$A:$A,'[1]Birth Dates'!$B:$B,"",0),IF(_xlpm.d=0,"",_xlpm.d))</f>
        <v/>
      </c>
      <c r="W2559" s="203">
        <f>IF(OR(V2559="",A2559="",NOT(ISNUMBER(V2559)),V2559&gt;A2559),"",DATEDIF(V2559,A2559,"Y")&amp;" years, "&amp;DATEDIF(V2559,A2559,"YM")&amp;" months, "&amp;DATEDIF(V2559,A2559,"MD")&amp;" days")</f>
        <v/>
      </c>
      <c r="X2559" s="203" t="n"/>
      <c r="Y2559" s="203" t="n"/>
      <c r="Z2559" s="203" t="n"/>
      <c r="AA2559" s="203" t="n"/>
      <c r="AB2559" s="203" t="n">
        <v>28</v>
      </c>
      <c r="AC2559" s="203" t="n"/>
      <c r="AD2559" s="203" t="n"/>
      <c r="AE2559" s="476" t="inlineStr">
        <is>
          <t>2:09.3770</t>
        </is>
      </c>
      <c r="AF2559" s="418">
        <f>IF(OR(AE2559="",AE2559="",AE2559=0),"",6.213/(AE2559*24))</f>
        <v/>
      </c>
      <c r="AG2559" s="246" t="n"/>
      <c r="AH2559" s="476" t="inlineStr"/>
      <c r="AI2559" s="418">
        <f>IF(OR(AH2559="",AH2559="",AH2559=0),"",6.213/(AH2559*24))</f>
        <v/>
      </c>
      <c r="AJ2559" s="175">
        <f>IF(AND(ISNUMBER(AB2559),ISNUMBER(AG2559)),AB2559-AG2559,"")</f>
        <v/>
      </c>
      <c r="AK2559" s="203" t="n"/>
      <c r="AL2559" s="203" t="n">
        <v>161</v>
      </c>
      <c r="AM2559" s="693" t="n">
        <v>0.2623636689814815</v>
      </c>
      <c r="AN2559" s="671">
        <f>IF(OR(AL2559="",AM2559="",AM2559=0),"",AL2559*6.213/(AM2559*24))</f>
        <v/>
      </c>
      <c r="AO2559" s="477">
        <f>IF(AND(AL2559=AL2558,AM2559&lt;&gt;"",AM2558&lt;&gt;""),AM2559-AM2558,"")</f>
        <v/>
      </c>
      <c r="AP2559" s="203" t="n"/>
      <c r="AQ2559" s="476" t="inlineStr"/>
      <c r="AR2559" s="439">
        <f>IF(OR(AQ2559="",AQ2559="",AQ2559=0),"",6.213/(AQ2559*24))</f>
        <v/>
      </c>
      <c r="AS2559" s="436">
        <f>IF(OR(NOT(ISNUMBER(C2559)),NOT(ISNUMBER(AB2559))),"",IF(AG2559&lt;&gt;"",AG2559,AB2559)-C2559)</f>
        <v/>
      </c>
      <c r="AT2559" s="210" t="n"/>
      <c r="AU2559" s="206">
        <f>IF($B2559="","",TEXT($A2559,"yyyymmdd")&amp;"_P"&amp;$C2559&amp;"_C"&amp;$F2559&amp;"_"&amp;TRIM(RIGHT(SUBSTITUTE(TRIM(SUBSTITUTE($L2559,CHAR(160)," "))," ",REPT(" ",60)),60))&amp;IF($P2559="","","-"&amp;TRIM(RIGHT(SUBSTITUTE(TRIM(SUBSTITUTE($P2559,CHAR(160)," "))," ",REPT(" ",60)),60)))&amp;IF($T2559="","","-"&amp;TRIM(RIGHT(SUBSTITUTE(TRIM(SUBSTITUTE($T2559,CHAR(160)," "))," ",REPT(" ",60)),60)))&amp;".jpg")</f>
        <v/>
      </c>
    </row>
    <row r="2560" ht="42" customHeight="1">
      <c r="A2560" s="172" t="n">
        <v>41189</v>
      </c>
      <c r="B2560" s="203" t="inlineStr">
        <is>
          <t>Supercheap Auto 1000, 7 October, 2012</t>
        </is>
      </c>
      <c r="C2560" s="203" t="n">
        <v>20</v>
      </c>
      <c r="D2560" s="203" t="n"/>
      <c r="E2560" s="203" t="n"/>
      <c r="F2560" s="203" t="n">
        <v>23</v>
      </c>
      <c r="G2560" s="203" t="inlineStr">
        <is>
          <t>Kelly Racing / Minda Motorsport</t>
        </is>
      </c>
      <c r="H2560" s="203" t="n"/>
      <c r="I2560" s="203" t="inlineStr">
        <is>
          <t>Shannons, carsales.com</t>
        </is>
      </c>
      <c r="J2560" s="203" t="inlineStr">
        <is>
          <t>Holden Commodore VE</t>
        </is>
      </c>
      <c r="K2560" s="203" t="n"/>
      <c r="L2560" s="203" t="inlineStr">
        <is>
          <t>Cameron Waters</t>
        </is>
      </c>
      <c r="M2560" s="203" t="inlineStr">
        <is>
          <t>AUS</t>
        </is>
      </c>
      <c r="N2560" s="692">
        <f>_xlfn.LET(_xlpm.d,_xlfn.XLOOKUP(L2560,'[1]Birth Dates'!$A:$A,'[1]Birth Dates'!$B:$B,"",0),IF(_xlpm.d=0,"",_xlpm.d))</f>
        <v/>
      </c>
      <c r="O2560" s="203">
        <f>IF(OR(N2560="",A2560="",NOT(ISNUMBER(N2560)),N2560&gt;A2560),"",DATEDIF(N2560,A2560,"Y")&amp;" years, "&amp;DATEDIF(N2560,A2560,"YM")&amp;" months, "&amp;DATEDIF(N2560,A2560,"MD")&amp;" days")</f>
        <v/>
      </c>
      <c r="P2560" s="203" t="inlineStr">
        <is>
          <t>Jesse Dixon</t>
        </is>
      </c>
      <c r="Q2560" s="203" t="inlineStr">
        <is>
          <t>AUS</t>
        </is>
      </c>
      <c r="R2560" s="692">
        <f>_xlfn.LET(_xlpm.d,_xlfn.XLOOKUP(P2560,'[1]Birth Dates'!$A:$A,'[1]Birth Dates'!$B:$B,"",0),IF(_xlpm.d=0,"",_xlpm.d))</f>
        <v/>
      </c>
      <c r="S2560" s="203">
        <f>IF(OR(R2560="",A2560="",NOT(ISNUMBER(R2560)),R2560&gt;A2560),"",DATEDIF(R2560,A2560,"Y")&amp;" years, "&amp;DATEDIF(R2560,A2560,"YM")&amp;" months, "&amp;DATEDIF(R2560,A2560,"MD")&amp;" days")</f>
        <v/>
      </c>
      <c r="T2560" s="203" t="n"/>
      <c r="U2560" s="203" t="n"/>
      <c r="V2560" s="692">
        <f>_xlfn.LET(_xlpm.d,_xlfn.XLOOKUP(T2560,'[1]Birth Dates'!$A:$A,'[1]Birth Dates'!$B:$B,"",0),IF(_xlpm.d=0,"",_xlpm.d))</f>
        <v/>
      </c>
      <c r="W2560" s="203">
        <f>IF(OR(V2560="",A2560="",NOT(ISNUMBER(V2560)),V2560&gt;A2560),"",DATEDIF(V2560,A2560,"Y")&amp;" years, "&amp;DATEDIF(V2560,A2560,"YM")&amp;" months, "&amp;DATEDIF(V2560,A2560,"MD")&amp;" days")</f>
        <v/>
      </c>
      <c r="X2560" s="203" t="n"/>
      <c r="Y2560" s="203" t="n"/>
      <c r="Z2560" s="203" t="n"/>
      <c r="AA2560" s="203" t="n"/>
      <c r="AB2560" s="203" t="n">
        <v>29</v>
      </c>
      <c r="AC2560" s="203" t="n"/>
      <c r="AD2560" s="203" t="n"/>
      <c r="AE2560" s="476" t="inlineStr">
        <is>
          <t>2:10.4870</t>
        </is>
      </c>
      <c r="AF2560" s="418">
        <f>IF(OR(AE2560="",AE2560="",AE2560=0),"",6.213/(AE2560*24))</f>
        <v/>
      </c>
      <c r="AG2560" s="246" t="n"/>
      <c r="AH2560" s="476" t="inlineStr"/>
      <c r="AI2560" s="418">
        <f>IF(OR(AH2560="",AH2560="",AH2560=0),"",6.213/(AH2560*24))</f>
        <v/>
      </c>
      <c r="AJ2560" s="175">
        <f>IF(AND(ISNUMBER(AB2560),ISNUMBER(AG2560)),AB2560-AG2560,"")</f>
        <v/>
      </c>
      <c r="AK2560" s="203" t="n"/>
      <c r="AL2560" s="203" t="n">
        <v>158</v>
      </c>
      <c r="AM2560" s="693" t="n">
        <v>0.2621540393518518</v>
      </c>
      <c r="AN2560" s="671">
        <f>IF(OR(AL2560="",AM2560="",AM2560=0),"",AL2560*6.213/(AM2560*24))</f>
        <v/>
      </c>
      <c r="AO2560" s="477">
        <f>IF(AND(AL2560=AL2559,AM2560&lt;&gt;"",AM2559&lt;&gt;""),AM2560-AM2559,"")</f>
        <v/>
      </c>
      <c r="AP2560" s="203" t="n"/>
      <c r="AQ2560" s="476" t="inlineStr"/>
      <c r="AR2560" s="439">
        <f>IF(OR(AQ2560="",AQ2560="",AQ2560=0),"",6.213/(AQ2560*24))</f>
        <v/>
      </c>
      <c r="AS2560" s="436">
        <f>IF(OR(NOT(ISNUMBER(C2560)),NOT(ISNUMBER(AB2560))),"",IF(AG2560&lt;&gt;"",AG2560,AB2560)-C2560)</f>
        <v/>
      </c>
      <c r="AT2560" s="210" t="n"/>
      <c r="AU2560" s="206">
        <f>IF($B2560="","",TEXT($A2560,"yyyymmdd")&amp;"_P"&amp;$C2560&amp;"_C"&amp;$F2560&amp;"_"&amp;TRIM(RIGHT(SUBSTITUTE(TRIM(SUBSTITUTE($L2560,CHAR(160)," "))," ",REPT(" ",60)),60))&amp;IF($P2560="","","-"&amp;TRIM(RIGHT(SUBSTITUTE(TRIM(SUBSTITUTE($P2560,CHAR(160)," "))," ",REPT(" ",60)),60)))&amp;IF($T2560="","","-"&amp;TRIM(RIGHT(SUBSTITUTE(TRIM(SUBSTITUTE($T2560,CHAR(160)," "))," ",REPT(" ",60)),60)))&amp;".jpg")</f>
        <v/>
      </c>
    </row>
    <row r="2561" ht="42" customHeight="1">
      <c r="A2561" s="172" t="n">
        <v>41189</v>
      </c>
      <c r="B2561" s="203" t="inlineStr">
        <is>
          <t>Supercheap Auto 1000, 7 October, 2012</t>
        </is>
      </c>
      <c r="C2561" s="203" t="n">
        <v>21</v>
      </c>
      <c r="D2561" s="203" t="n"/>
      <c r="E2561" s="203" t="n"/>
      <c r="F2561" s="203" t="n">
        <v>8</v>
      </c>
      <c r="G2561" s="203" t="inlineStr">
        <is>
          <t>Brad Jones Racing</t>
        </is>
      </c>
      <c r="H2561" s="203" t="n"/>
      <c r="I2561" s="203" t="inlineStr">
        <is>
          <t>BOC Gas and Gear</t>
        </is>
      </c>
      <c r="J2561" s="203" t="inlineStr">
        <is>
          <t>Holden Commodore VE</t>
        </is>
      </c>
      <c r="K2561" s="203" t="n"/>
      <c r="L2561" s="203" t="inlineStr">
        <is>
          <t>Jason Bright</t>
        </is>
      </c>
      <c r="M2561" s="203" t="inlineStr">
        <is>
          <t>AUS</t>
        </is>
      </c>
      <c r="N2561" s="692">
        <f>_xlfn.LET(_xlpm.d,_xlfn.XLOOKUP(L2561,'[1]Birth Dates'!$A:$A,'[1]Birth Dates'!$B:$B,"",0),IF(_xlpm.d=0,"",_xlpm.d))</f>
        <v/>
      </c>
      <c r="O2561" s="203">
        <f>IF(OR(N2561="",A2561="",NOT(ISNUMBER(N2561)),N2561&gt;A2561),"",DATEDIF(N2561,A2561,"Y")&amp;" years, "&amp;DATEDIF(N2561,A2561,"YM")&amp;" months, "&amp;DATEDIF(N2561,A2561,"MD")&amp;" days")</f>
        <v/>
      </c>
      <c r="P2561" s="203" t="inlineStr">
        <is>
          <t>Andrew Jones</t>
        </is>
      </c>
      <c r="Q2561" s="203" t="inlineStr">
        <is>
          <t>AUS</t>
        </is>
      </c>
      <c r="R2561" s="692">
        <f>_xlfn.LET(_xlpm.d,_xlfn.XLOOKUP(P2561,'[1]Birth Dates'!$A:$A,'[1]Birth Dates'!$B:$B,"",0),IF(_xlpm.d=0,"",_xlpm.d))</f>
        <v/>
      </c>
      <c r="S2561" s="203">
        <f>IF(OR(R2561="",A2561="",NOT(ISNUMBER(R2561)),R2561&gt;A2561),"",DATEDIF(R2561,A2561,"Y")&amp;" years, "&amp;DATEDIF(R2561,A2561,"YM")&amp;" months, "&amp;DATEDIF(R2561,A2561,"MD")&amp;" days")</f>
        <v/>
      </c>
      <c r="T2561" s="203" t="n"/>
      <c r="U2561" s="203" t="n"/>
      <c r="V2561" s="692">
        <f>_xlfn.LET(_xlpm.d,_xlfn.XLOOKUP(T2561,'[1]Birth Dates'!$A:$A,'[1]Birth Dates'!$B:$B,"",0),IF(_xlpm.d=0,"",_xlpm.d))</f>
        <v/>
      </c>
      <c r="W2561" s="203">
        <f>IF(OR(V2561="",A2561="",NOT(ISNUMBER(V2561)),V2561&gt;A2561),"",DATEDIF(V2561,A2561,"Y")&amp;" years, "&amp;DATEDIF(V2561,A2561,"YM")&amp;" months, "&amp;DATEDIF(V2561,A2561,"MD")&amp;" days")</f>
        <v/>
      </c>
      <c r="X2561" s="203" t="n"/>
      <c r="Y2561" s="203" t="n"/>
      <c r="Z2561" s="203" t="n"/>
      <c r="AA2561" s="203" t="n"/>
      <c r="AB2561" s="203" t="n">
        <v>12</v>
      </c>
      <c r="AC2561" s="203" t="n"/>
      <c r="AD2561" s="203" t="n"/>
      <c r="AE2561" s="476" t="inlineStr">
        <is>
          <t>2:08.3570</t>
        </is>
      </c>
      <c r="AF2561" s="418">
        <f>IF(OR(AE2561="",AE2561="",AE2561=0),"",6.213/(AE2561*24))</f>
        <v/>
      </c>
      <c r="AG2561" s="246" t="n"/>
      <c r="AH2561" s="476" t="inlineStr"/>
      <c r="AI2561" s="418">
        <f>IF(OR(AH2561="",AH2561="",AH2561=0),"",6.213/(AH2561*24))</f>
        <v/>
      </c>
      <c r="AJ2561" s="175">
        <f>IF(AND(ISNUMBER(AB2561),ISNUMBER(AG2561)),AB2561-AG2561,"")</f>
        <v/>
      </c>
      <c r="AK2561" s="203" t="n"/>
      <c r="AL2561" s="203" t="n">
        <v>153</v>
      </c>
      <c r="AM2561" s="693" t="n">
        <v>0.2615107638888889</v>
      </c>
      <c r="AN2561" s="671">
        <f>IF(OR(AL2561="",AM2561="",AM2561=0),"",AL2561*6.213/(AM2561*24))</f>
        <v/>
      </c>
      <c r="AO2561" s="477">
        <f>IF(AND(AL2561=AL2560,AM2561&lt;&gt;"",AM2560&lt;&gt;""),AM2561-AM2560,"")</f>
        <v/>
      </c>
      <c r="AP2561" s="203" t="n"/>
      <c r="AQ2561" s="476" t="inlineStr"/>
      <c r="AR2561" s="439">
        <f>IF(OR(AQ2561="",AQ2561="",AQ2561=0),"",6.213/(AQ2561*24))</f>
        <v/>
      </c>
      <c r="AS2561" s="436">
        <f>IF(OR(NOT(ISNUMBER(C2561)),NOT(ISNUMBER(AB2561))),"",IF(AG2561&lt;&gt;"",AG2561,AB2561)-C2561)</f>
        <v/>
      </c>
      <c r="AT2561" s="210" t="n"/>
      <c r="AU2561" s="206">
        <f>IF($B2561="","",TEXT($A2561,"yyyymmdd")&amp;"_P"&amp;$C2561&amp;"_C"&amp;$F2561&amp;"_"&amp;TRIM(RIGHT(SUBSTITUTE(TRIM(SUBSTITUTE($L2561,CHAR(160)," "))," ",REPT(" ",60)),60))&amp;IF($P2561="","","-"&amp;TRIM(RIGHT(SUBSTITUTE(TRIM(SUBSTITUTE($P2561,CHAR(160)," "))," ",REPT(" ",60)),60)))&amp;IF($T2561="","","-"&amp;TRIM(RIGHT(SUBSTITUTE(TRIM(SUBSTITUTE($T2561,CHAR(160)," "))," ",REPT(" ",60)),60)))&amp;".jpg")</f>
        <v/>
      </c>
    </row>
    <row r="2562" ht="42" customHeight="1">
      <c r="A2562" s="172" t="n">
        <v>41189</v>
      </c>
      <c r="B2562" s="203" t="inlineStr">
        <is>
          <t>Supercheap Auto 1000, 7 October, 2012</t>
        </is>
      </c>
      <c r="C2562" s="203" t="n">
        <v>22</v>
      </c>
      <c r="D2562" s="203" t="n"/>
      <c r="E2562" s="203" t="n"/>
      <c r="F2562" s="203" t="n">
        <v>12</v>
      </c>
      <c r="G2562" s="203" t="inlineStr">
        <is>
          <t>Triple F Racing</t>
        </is>
      </c>
      <c r="H2562" s="203" t="n"/>
      <c r="I2562" s="203" t="inlineStr">
        <is>
          <t>Jim Beam</t>
        </is>
      </c>
      <c r="J2562" s="203" t="inlineStr">
        <is>
          <t>Ford Falcon FG</t>
        </is>
      </c>
      <c r="K2562" s="203" t="n"/>
      <c r="L2562" s="203" t="inlineStr">
        <is>
          <t>Dean Fiore</t>
        </is>
      </c>
      <c r="M2562" s="203" t="inlineStr">
        <is>
          <t>AUS</t>
        </is>
      </c>
      <c r="N2562" s="692">
        <f>_xlfn.LET(_xlpm.d,_xlfn.XLOOKUP(L2562,'[1]Birth Dates'!$A:$A,'[1]Birth Dates'!$B:$B,"",0),IF(_xlpm.d=0,"",_xlpm.d))</f>
        <v/>
      </c>
      <c r="O2562" s="203">
        <f>IF(OR(N2562="",A2562="",NOT(ISNUMBER(N2562)),N2562&gt;A2562),"",DATEDIF(N2562,A2562,"Y")&amp;" years, "&amp;DATEDIF(N2562,A2562,"YM")&amp;" months, "&amp;DATEDIF(N2562,A2562,"MD")&amp;" days")</f>
        <v/>
      </c>
      <c r="P2562" s="203" t="inlineStr">
        <is>
          <t>Matt Halliday</t>
        </is>
      </c>
      <c r="Q2562" s="203" t="inlineStr">
        <is>
          <t>NZL</t>
        </is>
      </c>
      <c r="R2562" s="692">
        <f>_xlfn.LET(_xlpm.d,_xlfn.XLOOKUP(P2562,'[1]Birth Dates'!$A:$A,'[1]Birth Dates'!$B:$B,"",0),IF(_xlpm.d=0,"",_xlpm.d))</f>
        <v/>
      </c>
      <c r="S2562" s="203">
        <f>IF(OR(R2562="",A2562="",NOT(ISNUMBER(R2562)),R2562&gt;A2562),"",DATEDIF(R2562,A2562,"Y")&amp;" years, "&amp;DATEDIF(R2562,A2562,"YM")&amp;" months, "&amp;DATEDIF(R2562,A2562,"MD")&amp;" days")</f>
        <v/>
      </c>
      <c r="T2562" s="203" t="n"/>
      <c r="U2562" s="203" t="n"/>
      <c r="V2562" s="692">
        <f>_xlfn.LET(_xlpm.d,_xlfn.XLOOKUP(T2562,'[1]Birth Dates'!$A:$A,'[1]Birth Dates'!$B:$B,"",0),IF(_xlpm.d=0,"",_xlpm.d))</f>
        <v/>
      </c>
      <c r="W2562" s="203">
        <f>IF(OR(V2562="",A2562="",NOT(ISNUMBER(V2562)),V2562&gt;A2562),"",DATEDIF(V2562,A2562,"Y")&amp;" years, "&amp;DATEDIF(V2562,A2562,"YM")&amp;" months, "&amp;DATEDIF(V2562,A2562,"MD")&amp;" days")</f>
        <v/>
      </c>
      <c r="X2562" s="203" t="n"/>
      <c r="Y2562" s="203" t="n"/>
      <c r="Z2562" s="203" t="n"/>
      <c r="AA2562" s="203" t="n"/>
      <c r="AB2562" s="203" t="n">
        <v>20</v>
      </c>
      <c r="AC2562" s="203" t="n"/>
      <c r="AD2562" s="203" t="n"/>
      <c r="AE2562" s="476" t="inlineStr">
        <is>
          <t>2:08.8250</t>
        </is>
      </c>
      <c r="AF2562" s="418">
        <f>IF(OR(AE2562="",AE2562="",AE2562=0),"",6.213/(AE2562*24))</f>
        <v/>
      </c>
      <c r="AG2562" s="246" t="n"/>
      <c r="AH2562" s="476" t="inlineStr"/>
      <c r="AI2562" s="418">
        <f>IF(OR(AH2562="",AH2562="",AH2562=0),"",6.213/(AH2562*24))</f>
        <v/>
      </c>
      <c r="AJ2562" s="175">
        <f>IF(AND(ISNUMBER(AB2562),ISNUMBER(AG2562)),AB2562-AG2562,"")</f>
        <v/>
      </c>
      <c r="AK2562" s="203" t="n"/>
      <c r="AL2562" s="203" t="n">
        <v>147</v>
      </c>
      <c r="AM2562" s="693" t="n">
        <v>0.2615362152777778</v>
      </c>
      <c r="AN2562" s="671">
        <f>IF(OR(AL2562="",AM2562="",AM2562=0),"",AL2562*6.213/(AM2562*24))</f>
        <v/>
      </c>
      <c r="AO2562" s="477">
        <f>IF(AND(AL2562=AL2561,AM2562&lt;&gt;"",AM2561&lt;&gt;""),AM2562-AM2561,"")</f>
        <v/>
      </c>
      <c r="AP2562" s="203" t="n"/>
      <c r="AQ2562" s="476" t="inlineStr"/>
      <c r="AR2562" s="439">
        <f>IF(OR(AQ2562="",AQ2562="",AQ2562=0),"",6.213/(AQ2562*24))</f>
        <v/>
      </c>
      <c r="AS2562" s="436">
        <f>IF(OR(NOT(ISNUMBER(C2562)),NOT(ISNUMBER(AB2562))),"",IF(AG2562&lt;&gt;"",AG2562,AB2562)-C2562)</f>
        <v/>
      </c>
      <c r="AT2562" s="210" t="n"/>
      <c r="AU2562" s="206">
        <f>IF($B2562="","",TEXT($A2562,"yyyymmdd")&amp;"_P"&amp;$C2562&amp;"_C"&amp;$F2562&amp;"_"&amp;TRIM(RIGHT(SUBSTITUTE(TRIM(SUBSTITUTE($L2562,CHAR(160)," "))," ",REPT(" ",60)),60))&amp;IF($P2562="","","-"&amp;TRIM(RIGHT(SUBSTITUTE(TRIM(SUBSTITUTE($P2562,CHAR(160)," "))," ",REPT(" ",60)),60)))&amp;IF($T2562="","","-"&amp;TRIM(RIGHT(SUBSTITUTE(TRIM(SUBSTITUTE($T2562,CHAR(160)," "))," ",REPT(" ",60)),60)))&amp;".jpg")</f>
        <v/>
      </c>
    </row>
    <row r="2563" ht="42" customHeight="1">
      <c r="A2563" s="172" t="n">
        <v>41189</v>
      </c>
      <c r="B2563" s="203" t="inlineStr">
        <is>
          <t>Supercheap Auto 1000, 7 October, 2012</t>
        </is>
      </c>
      <c r="C2563" s="203" t="n">
        <v>23</v>
      </c>
      <c r="D2563" s="203" t="n"/>
      <c r="E2563" s="203" t="n"/>
      <c r="F2563" s="203" t="n">
        <v>14</v>
      </c>
      <c r="G2563" s="203" t="inlineStr">
        <is>
          <t>Brad Jones Racing</t>
        </is>
      </c>
      <c r="H2563" s="203" t="n"/>
      <c r="I2563" s="203" t="inlineStr">
        <is>
          <t>Lockwood</t>
        </is>
      </c>
      <c r="J2563" s="203" t="inlineStr">
        <is>
          <t>Holden Commodore VE</t>
        </is>
      </c>
      <c r="K2563" s="203" t="n"/>
      <c r="L2563" s="203" t="inlineStr">
        <is>
          <t>Fabian Coulthard</t>
        </is>
      </c>
      <c r="M2563" s="203" t="inlineStr">
        <is>
          <t>NZL</t>
        </is>
      </c>
      <c r="N2563" s="692">
        <f>_xlfn.LET(_xlpm.d,_xlfn.XLOOKUP(L2563,'[1]Birth Dates'!$A:$A,'[1]Birth Dates'!$B:$B,"",0),IF(_xlpm.d=0,"",_xlpm.d))</f>
        <v/>
      </c>
      <c r="O2563" s="203">
        <f>IF(OR(N2563="",A2563="",NOT(ISNUMBER(N2563)),N2563&gt;A2563),"",DATEDIF(N2563,A2563,"Y")&amp;" years, "&amp;DATEDIF(N2563,A2563,"YM")&amp;" months, "&amp;DATEDIF(N2563,A2563,"MD")&amp;" days")</f>
        <v/>
      </c>
      <c r="P2563" s="203" t="inlineStr">
        <is>
          <t>David Besnard</t>
        </is>
      </c>
      <c r="Q2563" s="203" t="inlineStr">
        <is>
          <t>AUS</t>
        </is>
      </c>
      <c r="R2563" s="692">
        <f>_xlfn.LET(_xlpm.d,_xlfn.XLOOKUP(P2563,'[1]Birth Dates'!$A:$A,'[1]Birth Dates'!$B:$B,"",0),IF(_xlpm.d=0,"",_xlpm.d))</f>
        <v/>
      </c>
      <c r="S2563" s="203">
        <f>IF(OR(R2563="",A2563="",NOT(ISNUMBER(R2563)),R2563&gt;A2563),"",DATEDIF(R2563,A2563,"Y")&amp;" years, "&amp;DATEDIF(R2563,A2563,"YM")&amp;" months, "&amp;DATEDIF(R2563,A2563,"MD")&amp;" days")</f>
        <v/>
      </c>
      <c r="T2563" s="203" t="n"/>
      <c r="U2563" s="203" t="n"/>
      <c r="V2563" s="692">
        <f>_xlfn.LET(_xlpm.d,_xlfn.XLOOKUP(T2563,'[1]Birth Dates'!$A:$A,'[1]Birth Dates'!$B:$B,"",0),IF(_xlpm.d=0,"",_xlpm.d))</f>
        <v/>
      </c>
      <c r="W2563" s="203">
        <f>IF(OR(V2563="",A2563="",NOT(ISNUMBER(V2563)),V2563&gt;A2563),"",DATEDIF(V2563,A2563,"Y")&amp;" years, "&amp;DATEDIF(V2563,A2563,"YM")&amp;" months, "&amp;DATEDIF(V2563,A2563,"MD")&amp;" days")</f>
        <v/>
      </c>
      <c r="X2563" s="203" t="n"/>
      <c r="Y2563" s="203" t="n"/>
      <c r="Z2563" s="203" t="n"/>
      <c r="AA2563" s="203" t="n"/>
      <c r="AB2563" s="203" t="n">
        <v>5</v>
      </c>
      <c r="AC2563" s="203" t="n"/>
      <c r="AD2563" s="203" t="n"/>
      <c r="AE2563" s="476" t="inlineStr">
        <is>
          <t>2:08.3390</t>
        </is>
      </c>
      <c r="AF2563" s="418">
        <f>IF(OR(AE2563="",AE2563="",AE2563=0),"",6.213/(AE2563*24))</f>
        <v/>
      </c>
      <c r="AG2563" s="246" t="n"/>
      <c r="AH2563" s="476" t="inlineStr">
        <is>
          <t>2:08.3390</t>
        </is>
      </c>
      <c r="AI2563" s="418">
        <f>IF(OR(AH2563="",AH2563="",AH2563=0),"",6.213/(AH2563*24))</f>
        <v/>
      </c>
      <c r="AJ2563" s="175">
        <f>IF(AND(ISNUMBER(AB2563),ISNUMBER(AG2563)),AB2563-AG2563,"")</f>
        <v/>
      </c>
      <c r="AK2563" s="203" t="n"/>
      <c r="AL2563" s="203" t="n">
        <v>147</v>
      </c>
      <c r="AM2563" s="693" t="n">
        <v>0.2621802083333333</v>
      </c>
      <c r="AN2563" s="671">
        <f>IF(OR(AL2563="",AM2563="",AM2563=0),"",AL2563*6.213/(AM2563*24))</f>
        <v/>
      </c>
      <c r="AO2563" s="477">
        <f>IF(AND(AL2563=AL2562,AM2563&lt;&gt;"",AM2562&lt;&gt;""),AM2563-AM2562,"")</f>
        <v/>
      </c>
      <c r="AP2563" s="203" t="n"/>
      <c r="AQ2563" s="476" t="inlineStr"/>
      <c r="AR2563" s="439">
        <f>IF(OR(AQ2563="",AQ2563="",AQ2563=0),"",6.213/(AQ2563*24))</f>
        <v/>
      </c>
      <c r="AS2563" s="436">
        <f>IF(OR(NOT(ISNUMBER(C2563)),NOT(ISNUMBER(AB2563))),"",IF(AG2563&lt;&gt;"",AG2563,AB2563)-C2563)</f>
        <v/>
      </c>
      <c r="AT2563" s="210" t="n"/>
      <c r="AU2563" s="206">
        <f>IF($B2563="","",TEXT($A2563,"yyyymmdd")&amp;"_P"&amp;$C2563&amp;"_C"&amp;$F2563&amp;"_"&amp;TRIM(RIGHT(SUBSTITUTE(TRIM(SUBSTITUTE($L2563,CHAR(160)," "))," ",REPT(" ",60)),60))&amp;IF($P2563="","","-"&amp;TRIM(RIGHT(SUBSTITUTE(TRIM(SUBSTITUTE($P2563,CHAR(160)," "))," ",REPT(" ",60)),60)))&amp;IF($T2563="","","-"&amp;TRIM(RIGHT(SUBSTITUTE(TRIM(SUBSTITUTE($T2563,CHAR(160)," "))," ",REPT(" ",60)),60)))&amp;".jpg")</f>
        <v/>
      </c>
    </row>
    <row r="2564" ht="42" customHeight="1">
      <c r="A2564" s="172" t="n">
        <v>41189</v>
      </c>
      <c r="B2564" s="203" t="inlineStr">
        <is>
          <t>Supercheap Auto 1000, 7 October, 2012</t>
        </is>
      </c>
      <c r="C2564" s="203" t="n">
        <v>24</v>
      </c>
      <c r="D2564" s="203" t="n"/>
      <c r="E2564" s="203" t="n"/>
      <c r="F2564" s="203" t="n">
        <v>6</v>
      </c>
      <c r="G2564" s="203" t="inlineStr">
        <is>
          <t>Ford Performance Racing</t>
        </is>
      </c>
      <c r="H2564" s="203" t="n"/>
      <c r="I2564" s="203" t="inlineStr">
        <is>
          <t>Trading Post</t>
        </is>
      </c>
      <c r="J2564" s="203" t="inlineStr">
        <is>
          <t>Ford Falcon FG</t>
        </is>
      </c>
      <c r="K2564" s="203" t="n"/>
      <c r="L2564" s="203" t="inlineStr">
        <is>
          <t>Will Davison</t>
        </is>
      </c>
      <c r="M2564" s="203" t="inlineStr">
        <is>
          <t>AUS</t>
        </is>
      </c>
      <c r="N2564" s="692">
        <f>_xlfn.LET(_xlpm.d,_xlfn.XLOOKUP(L2564,'[1]Birth Dates'!$A:$A,'[1]Birth Dates'!$B:$B,"",0),IF(_xlpm.d=0,"",_xlpm.d))</f>
        <v/>
      </c>
      <c r="O2564" s="203">
        <f>IF(OR(N2564="",A2564="",NOT(ISNUMBER(N2564)),N2564&gt;A2564),"",DATEDIF(N2564,A2564,"Y")&amp;" years, "&amp;DATEDIF(N2564,A2564,"YM")&amp;" months, "&amp;DATEDIF(N2564,A2564,"MD")&amp;" days")</f>
        <v/>
      </c>
      <c r="P2564" s="203" t="inlineStr">
        <is>
          <t>John McIntyre</t>
        </is>
      </c>
      <c r="Q2564" s="203" t="inlineStr">
        <is>
          <t>AUS</t>
        </is>
      </c>
      <c r="R2564" s="692">
        <f>_xlfn.LET(_xlpm.d,_xlfn.XLOOKUP(P2564,'[1]Birth Dates'!$A:$A,'[1]Birth Dates'!$B:$B,"",0),IF(_xlpm.d=0,"",_xlpm.d))</f>
        <v/>
      </c>
      <c r="S2564" s="203">
        <f>IF(OR(R2564="",A2564="",NOT(ISNUMBER(R2564)),R2564&gt;A2564),"",DATEDIF(R2564,A2564,"Y")&amp;" years, "&amp;DATEDIF(R2564,A2564,"YM")&amp;" months, "&amp;DATEDIF(R2564,A2564,"MD")&amp;" days")</f>
        <v/>
      </c>
      <c r="T2564" s="203" t="n"/>
      <c r="U2564" s="203" t="n"/>
      <c r="V2564" s="692">
        <f>_xlfn.LET(_xlpm.d,_xlfn.XLOOKUP(T2564,'[1]Birth Dates'!$A:$A,'[1]Birth Dates'!$B:$B,"",0),IF(_xlpm.d=0,"",_xlpm.d))</f>
        <v/>
      </c>
      <c r="W2564" s="203">
        <f>IF(OR(V2564="",A2564="",NOT(ISNUMBER(V2564)),V2564&gt;A2564),"",DATEDIF(V2564,A2564,"Y")&amp;" years, "&amp;DATEDIF(V2564,A2564,"YM")&amp;" months, "&amp;DATEDIF(V2564,A2564,"MD")&amp;" days")</f>
        <v/>
      </c>
      <c r="X2564" s="203" t="n"/>
      <c r="Y2564" s="203" t="n"/>
      <c r="Z2564" s="203" t="n"/>
      <c r="AA2564" s="203" t="n"/>
      <c r="AB2564" s="203" t="n">
        <v>1</v>
      </c>
      <c r="AC2564" s="203" t="n"/>
      <c r="AD2564" s="203" t="n"/>
      <c r="AE2564" s="476" t="inlineStr">
        <is>
          <t>2:08.0690</t>
        </is>
      </c>
      <c r="AF2564" s="418">
        <f>IF(OR(AE2564="",AE2564="",AE2564=0),"",6.213/(AE2564*24))</f>
        <v/>
      </c>
      <c r="AG2564" s="246" t="n"/>
      <c r="AH2564" s="476" t="inlineStr">
        <is>
          <t>2:08.0690</t>
        </is>
      </c>
      <c r="AI2564" s="418">
        <f>IF(OR(AH2564="",AH2564="",AH2564=0),"",6.213/(AH2564*24))</f>
        <v/>
      </c>
      <c r="AJ2564" s="175">
        <f>IF(AND(ISNUMBER(AB2564),ISNUMBER(AG2564)),AB2564-AG2564,"")</f>
        <v/>
      </c>
      <c r="AK2564" s="203" t="n"/>
      <c r="AL2564" s="203" t="n">
        <v>143</v>
      </c>
      <c r="AM2564" s="693" t="n">
        <v>0.2613530208333333</v>
      </c>
      <c r="AN2564" s="671">
        <f>IF(OR(AL2564="",AM2564="",AM2564=0),"",AL2564*6.213/(AM2564*24))</f>
        <v/>
      </c>
      <c r="AO2564" s="477">
        <f>IF(AND(AL2564=AL2563,AM2564&lt;&gt;"",AM2563&lt;&gt;""),AM2564-AM2563,"")</f>
        <v/>
      </c>
      <c r="AP2564" s="203" t="n"/>
      <c r="AQ2564" s="476" t="inlineStr"/>
      <c r="AR2564" s="439">
        <f>IF(OR(AQ2564="",AQ2564="",AQ2564=0),"",6.213/(AQ2564*24))</f>
        <v/>
      </c>
      <c r="AS2564" s="436">
        <f>IF(OR(NOT(ISNUMBER(C2564)),NOT(ISNUMBER(AB2564))),"",IF(AG2564&lt;&gt;"",AG2564,AB2564)-C2564)</f>
        <v/>
      </c>
      <c r="AT2564" s="210" t="n"/>
      <c r="AU2564" s="206">
        <f>IF($B2564="","",TEXT($A2564,"yyyymmdd")&amp;"_P"&amp;$C2564&amp;"_C"&amp;$F2564&amp;"_"&amp;TRIM(RIGHT(SUBSTITUTE(TRIM(SUBSTITUTE($L2564,CHAR(160)," "))," ",REPT(" ",60)),60))&amp;IF($P2564="","","-"&amp;TRIM(RIGHT(SUBSTITUTE(TRIM(SUBSTITUTE($P2564,CHAR(160)," "))," ",REPT(" ",60)),60)))&amp;IF($T2564="","","-"&amp;TRIM(RIGHT(SUBSTITUTE(TRIM(SUBSTITUTE($T2564,CHAR(160)," "))," ",REPT(" ",60)),60)))&amp;".jpg")</f>
        <v/>
      </c>
    </row>
    <row r="2565" ht="42" customHeight="1">
      <c r="A2565" s="172" t="n">
        <v>41189</v>
      </c>
      <c r="B2565" s="203" t="inlineStr">
        <is>
          <t>Supercheap Auto 1000, 7 October, 2012</t>
        </is>
      </c>
      <c r="C2565" s="203" t="n">
        <v>25</v>
      </c>
      <c r="D2565" s="203" t="n"/>
      <c r="E2565" s="203" t="n"/>
      <c r="F2565" s="203" t="n">
        <v>2</v>
      </c>
      <c r="G2565" s="203" t="inlineStr">
        <is>
          <t>Holden Racing Team</t>
        </is>
      </c>
      <c r="H2565" s="203" t="n"/>
      <c r="I2565" s="203" t="inlineStr">
        <is>
          <t>Holden, Toll</t>
        </is>
      </c>
      <c r="J2565" s="203" t="inlineStr">
        <is>
          <t>Holden Commodore VE</t>
        </is>
      </c>
      <c r="K2565" s="203" t="n"/>
      <c r="L2565" s="203" t="inlineStr">
        <is>
          <t>Garth Tander</t>
        </is>
      </c>
      <c r="M2565" s="203" t="inlineStr">
        <is>
          <t>AUS</t>
        </is>
      </c>
      <c r="N2565" s="692">
        <f>_xlfn.LET(_xlpm.d,_xlfn.XLOOKUP(L2565,'[1]Birth Dates'!$A:$A,'[1]Birth Dates'!$B:$B,"",0),IF(_xlpm.d=0,"",_xlpm.d))</f>
        <v/>
      </c>
      <c r="O2565" s="203">
        <f>IF(OR(N2565="",A2565="",NOT(ISNUMBER(N2565)),N2565&gt;A2565),"",DATEDIF(N2565,A2565,"Y")&amp;" years, "&amp;DATEDIF(N2565,A2565,"YM")&amp;" months, "&amp;DATEDIF(N2565,A2565,"MD")&amp;" days")</f>
        <v/>
      </c>
      <c r="P2565" s="203" t="inlineStr">
        <is>
          <t>Nick Percat</t>
        </is>
      </c>
      <c r="Q2565" s="203" t="inlineStr">
        <is>
          <t>AUS</t>
        </is>
      </c>
      <c r="R2565" s="692">
        <f>_xlfn.LET(_xlpm.d,_xlfn.XLOOKUP(P2565,'[1]Birth Dates'!$A:$A,'[1]Birth Dates'!$B:$B,"",0),IF(_xlpm.d=0,"",_xlpm.d))</f>
        <v/>
      </c>
      <c r="S2565" s="203">
        <f>IF(OR(R2565="",A2565="",NOT(ISNUMBER(R2565)),R2565&gt;A2565),"",DATEDIF(R2565,A2565,"Y")&amp;" years, "&amp;DATEDIF(R2565,A2565,"YM")&amp;" months, "&amp;DATEDIF(R2565,A2565,"MD")&amp;" days")</f>
        <v/>
      </c>
      <c r="T2565" s="203" t="n"/>
      <c r="U2565" s="203" t="n"/>
      <c r="V2565" s="692">
        <f>_xlfn.LET(_xlpm.d,_xlfn.XLOOKUP(T2565,'[1]Birth Dates'!$A:$A,'[1]Birth Dates'!$B:$B,"",0),IF(_xlpm.d=0,"",_xlpm.d))</f>
        <v/>
      </c>
      <c r="W2565" s="203">
        <f>IF(OR(V2565="",A2565="",NOT(ISNUMBER(V2565)),V2565&gt;A2565),"",DATEDIF(V2565,A2565,"Y")&amp;" years, "&amp;DATEDIF(V2565,A2565,"YM")&amp;" months, "&amp;DATEDIF(V2565,A2565,"MD")&amp;" days")</f>
        <v/>
      </c>
      <c r="X2565" s="203" t="n"/>
      <c r="Y2565" s="203" t="n"/>
      <c r="Z2565" s="203" t="n"/>
      <c r="AA2565" s="203" t="n"/>
      <c r="AB2565" s="203" t="n">
        <v>6</v>
      </c>
      <c r="AC2565" s="203" t="n"/>
      <c r="AD2565" s="203" t="n"/>
      <c r="AE2565" s="476" t="inlineStr">
        <is>
          <t>2:08.4760</t>
        </is>
      </c>
      <c r="AF2565" s="418">
        <f>IF(OR(AE2565="",AE2565="",AE2565=0),"",6.213/(AE2565*24))</f>
        <v/>
      </c>
      <c r="AG2565" s="246" t="n"/>
      <c r="AH2565" s="476" t="inlineStr">
        <is>
          <t>2:08.4760</t>
        </is>
      </c>
      <c r="AI2565" s="418">
        <f>IF(OR(AH2565="",AH2565="",AH2565=0),"",6.213/(AH2565*24))</f>
        <v/>
      </c>
      <c r="AJ2565" s="175">
        <f>IF(AND(ISNUMBER(AB2565),ISNUMBER(AG2565)),AB2565-AG2565,"")</f>
        <v/>
      </c>
      <c r="AK2565" s="203" t="n"/>
      <c r="AL2565" s="203" t="n">
        <v>139</v>
      </c>
      <c r="AM2565" s="693" t="n">
        <v>0.2613663657407407</v>
      </c>
      <c r="AN2565" s="671">
        <f>IF(OR(AL2565="",AM2565="",AM2565=0),"",AL2565*6.213/(AM2565*24))</f>
        <v/>
      </c>
      <c r="AO2565" s="477">
        <f>IF(AND(AL2565=AL2564,AM2565&lt;&gt;"",AM2564&lt;&gt;""),AM2565-AM2564,"")</f>
        <v/>
      </c>
      <c r="AP2565" s="203" t="n"/>
      <c r="AQ2565" s="476" t="inlineStr"/>
      <c r="AR2565" s="439">
        <f>IF(OR(AQ2565="",AQ2565="",AQ2565=0),"",6.213/(AQ2565*24))</f>
        <v/>
      </c>
      <c r="AS2565" s="436">
        <f>IF(OR(NOT(ISNUMBER(C2565)),NOT(ISNUMBER(AB2565))),"",IF(AG2565&lt;&gt;"",AG2565,AB2565)-C2565)</f>
        <v/>
      </c>
      <c r="AT2565" s="210" t="n"/>
      <c r="AU2565" s="206">
        <f>IF($B2565="","",TEXT($A2565,"yyyymmdd")&amp;"_P"&amp;$C2565&amp;"_C"&amp;$F2565&amp;"_"&amp;TRIM(RIGHT(SUBSTITUTE(TRIM(SUBSTITUTE($L2565,CHAR(160)," "))," ",REPT(" ",60)),60))&amp;IF($P2565="","","-"&amp;TRIM(RIGHT(SUBSTITUTE(TRIM(SUBSTITUTE($P2565,CHAR(160)," "))," ",REPT(" ",60)),60)))&amp;IF($T2565="","","-"&amp;TRIM(RIGHT(SUBSTITUTE(TRIM(SUBSTITUTE($T2565,CHAR(160)," "))," ",REPT(" ",60)),60)))&amp;".jpg")</f>
        <v/>
      </c>
    </row>
    <row r="2566" ht="42" customHeight="1">
      <c r="A2566" s="172" t="n">
        <v>41189</v>
      </c>
      <c r="B2566" s="203" t="inlineStr">
        <is>
          <t>Supercheap Auto 1000, 7 October, 2012</t>
        </is>
      </c>
      <c r="C2566" s="203" t="inlineStr">
        <is>
          <t>DNF</t>
        </is>
      </c>
      <c r="D2566" s="203" t="n"/>
      <c r="E2566" s="203" t="n"/>
      <c r="F2566" s="203" t="n">
        <v>3</v>
      </c>
      <c r="G2566" s="203" t="inlineStr">
        <is>
          <t>Tony D'Alberto Racing</t>
        </is>
      </c>
      <c r="H2566" s="203" t="n"/>
      <c r="I2566" s="203" t="inlineStr">
        <is>
          <t>Hiflex Hydraulic Hoses</t>
        </is>
      </c>
      <c r="J2566" s="203" t="inlineStr">
        <is>
          <t>Ford Falcon FG</t>
        </is>
      </c>
      <c r="K2566" s="203" t="n"/>
      <c r="L2566" s="203" t="inlineStr">
        <is>
          <t>Tony D'Alberto</t>
        </is>
      </c>
      <c r="M2566" s="203" t="inlineStr">
        <is>
          <t>AUS</t>
        </is>
      </c>
      <c r="N2566" s="692">
        <f>_xlfn.LET(_xlpm.d,_xlfn.XLOOKUP(L2566,'[1]Birth Dates'!$A:$A,'[1]Birth Dates'!$B:$B,"",0),IF(_xlpm.d=0,"",_xlpm.d))</f>
        <v/>
      </c>
      <c r="O2566" s="203">
        <f>IF(OR(N2566="",A2566="",NOT(ISNUMBER(N2566)),N2566&gt;A2566),"",DATEDIF(N2566,A2566,"Y")&amp;" years, "&amp;DATEDIF(N2566,A2566,"YM")&amp;" months, "&amp;DATEDIF(N2566,A2566,"MD")&amp;" days")</f>
        <v/>
      </c>
      <c r="P2566" s="203" t="inlineStr">
        <is>
          <t>Dale Wood</t>
        </is>
      </c>
      <c r="Q2566" s="203" t="inlineStr">
        <is>
          <t>AUS</t>
        </is>
      </c>
      <c r="R2566" s="692">
        <f>_xlfn.LET(_xlpm.d,_xlfn.XLOOKUP(P2566,'[1]Birth Dates'!$A:$A,'[1]Birth Dates'!$B:$B,"",0),IF(_xlpm.d=0,"",_xlpm.d))</f>
        <v/>
      </c>
      <c r="S2566" s="203">
        <f>IF(OR(R2566="",A2566="",NOT(ISNUMBER(R2566)),R2566&gt;A2566),"",DATEDIF(R2566,A2566,"Y")&amp;" years, "&amp;DATEDIF(R2566,A2566,"YM")&amp;" months, "&amp;DATEDIF(R2566,A2566,"MD")&amp;" days")</f>
        <v/>
      </c>
      <c r="T2566" s="203" t="n"/>
      <c r="U2566" s="203" t="n"/>
      <c r="V2566" s="692">
        <f>_xlfn.LET(_xlpm.d,_xlfn.XLOOKUP(T2566,'[1]Birth Dates'!$A:$A,'[1]Birth Dates'!$B:$B,"",0),IF(_xlpm.d=0,"",_xlpm.d))</f>
        <v/>
      </c>
      <c r="W2566" s="203">
        <f>IF(OR(V2566="",A2566="",NOT(ISNUMBER(V2566)),V2566&gt;A2566),"",DATEDIF(V2566,A2566,"Y")&amp;" years, "&amp;DATEDIF(V2566,A2566,"YM")&amp;" months, "&amp;DATEDIF(V2566,A2566,"MD")&amp;" days")</f>
        <v/>
      </c>
      <c r="X2566" s="203" t="n"/>
      <c r="Y2566" s="203" t="n"/>
      <c r="Z2566" s="203" t="n"/>
      <c r="AA2566" s="203" t="n"/>
      <c r="AB2566" s="203" t="n">
        <v>23</v>
      </c>
      <c r="AC2566" s="203" t="n"/>
      <c r="AD2566" s="203" t="n"/>
      <c r="AE2566" s="476" t="inlineStr">
        <is>
          <t>2:08.9340</t>
        </is>
      </c>
      <c r="AF2566" s="418">
        <f>IF(OR(AE2566="",AE2566="",AE2566=0),"",6.213/(AE2566*24))</f>
        <v/>
      </c>
      <c r="AG2566" s="246" t="n"/>
      <c r="AH2566" s="476" t="inlineStr"/>
      <c r="AI2566" s="418">
        <f>IF(OR(AH2566="",AH2566="",AH2566=0),"",6.213/(AH2566*24))</f>
        <v/>
      </c>
      <c r="AJ2566" s="175">
        <f>IF(AND(ISNUMBER(AB2566),ISNUMBER(AG2566)),AB2566-AG2566,"")</f>
        <v/>
      </c>
      <c r="AK2566" s="203" t="inlineStr">
        <is>
          <t>Brakes</t>
        </is>
      </c>
      <c r="AL2566" s="203" t="n">
        <v>122</v>
      </c>
      <c r="AM2566" s="693" t="n">
        <v>0.2060269328703704</v>
      </c>
      <c r="AN2566" s="671">
        <f>IF(OR(AL2566="",AM2566="",AM2566=0),"",AL2566*6.213/(AM2566*24))</f>
        <v/>
      </c>
      <c r="AO2566" s="477">
        <f>IF(AND(AL2566=AL2565,AM2566&lt;&gt;"",AM2565&lt;&gt;""),AM2566-AM2565,"")</f>
        <v/>
      </c>
      <c r="AP2566" s="203" t="n"/>
      <c r="AQ2566" s="476" t="inlineStr"/>
      <c r="AR2566" s="439">
        <f>IF(OR(AQ2566="",AQ2566="",AQ2566=0),"",6.213/(AQ2566*24))</f>
        <v/>
      </c>
      <c r="AS2566" s="436">
        <f>IF(OR(NOT(ISNUMBER(C2566)),NOT(ISNUMBER(AB2566))),"",IF(AG2566&lt;&gt;"",AG2566,AB2566)-C2566)</f>
        <v/>
      </c>
      <c r="AT2566" s="210" t="n"/>
      <c r="AU2566" s="206">
        <f>IF($B2566="","",TEXT($A2566,"yyyymmdd")&amp;"_P"&amp;$C2566&amp;"_C"&amp;$F2566&amp;"_"&amp;TRIM(RIGHT(SUBSTITUTE(TRIM(SUBSTITUTE($L2566,CHAR(160)," "))," ",REPT(" ",60)),60))&amp;IF($P2566="","","-"&amp;TRIM(RIGHT(SUBSTITUTE(TRIM(SUBSTITUTE($P2566,CHAR(160)," "))," ",REPT(" ",60)),60)))&amp;IF($T2566="","","-"&amp;TRIM(RIGHT(SUBSTITUTE(TRIM(SUBSTITUTE($T2566,CHAR(160)," "))," ",REPT(" ",60)),60)))&amp;".jpg")</f>
        <v/>
      </c>
    </row>
    <row r="2567" ht="42" customHeight="1">
      <c r="A2567" s="172" t="n">
        <v>41189</v>
      </c>
      <c r="B2567" s="203" t="inlineStr">
        <is>
          <t>Supercheap Auto 1000, 7 October, 2012</t>
        </is>
      </c>
      <c r="C2567" s="203" t="inlineStr">
        <is>
          <t>DNF</t>
        </is>
      </c>
      <c r="D2567" s="203" t="n"/>
      <c r="E2567" s="203" t="n"/>
      <c r="F2567" s="203" t="n">
        <v>30</v>
      </c>
      <c r="G2567" s="203" t="inlineStr">
        <is>
          <t>Lucas Dumbrell Motorsport</t>
        </is>
      </c>
      <c r="H2567" s="203" t="n"/>
      <c r="I2567" s="203" t="inlineStr">
        <is>
          <t>iSelect</t>
        </is>
      </c>
      <c r="J2567" s="203" t="inlineStr">
        <is>
          <t>Holden Commodore VE</t>
        </is>
      </c>
      <c r="K2567" s="203" t="n"/>
      <c r="L2567" s="203" t="inlineStr">
        <is>
          <t>Taz Douglas</t>
        </is>
      </c>
      <c r="M2567" s="203" t="inlineStr">
        <is>
          <t>AUS</t>
        </is>
      </c>
      <c r="N2567" s="692">
        <f>_xlfn.LET(_xlpm.d,_xlfn.XLOOKUP(L2567,'[1]Birth Dates'!$A:$A,'[1]Birth Dates'!$B:$B,"",0),IF(_xlpm.d=0,"",_xlpm.d))</f>
        <v/>
      </c>
      <c r="O2567" s="203">
        <f>IF(OR(N2567="",A2567="",NOT(ISNUMBER(N2567)),N2567&gt;A2567),"",DATEDIF(N2567,A2567,"Y")&amp;" years, "&amp;DATEDIF(N2567,A2567,"YM")&amp;" months, "&amp;DATEDIF(N2567,A2567,"MD")&amp;" days")</f>
        <v/>
      </c>
      <c r="P2567" s="203" t="inlineStr">
        <is>
          <t>Scott Pye</t>
        </is>
      </c>
      <c r="Q2567" s="203" t="inlineStr">
        <is>
          <t>AUS</t>
        </is>
      </c>
      <c r="R2567" s="692">
        <f>_xlfn.LET(_xlpm.d,_xlfn.XLOOKUP(P2567,'[1]Birth Dates'!$A:$A,'[1]Birth Dates'!$B:$B,"",0),IF(_xlpm.d=0,"",_xlpm.d))</f>
        <v/>
      </c>
      <c r="S2567" s="203">
        <f>IF(OR(R2567="",A2567="",NOT(ISNUMBER(R2567)),R2567&gt;A2567),"",DATEDIF(R2567,A2567,"Y")&amp;" years, "&amp;DATEDIF(R2567,A2567,"YM")&amp;" months, "&amp;DATEDIF(R2567,A2567,"MD")&amp;" days")</f>
        <v/>
      </c>
      <c r="T2567" s="203" t="n"/>
      <c r="U2567" s="203" t="n"/>
      <c r="V2567" s="692">
        <f>_xlfn.LET(_xlpm.d,_xlfn.XLOOKUP(T2567,'[1]Birth Dates'!$A:$A,'[1]Birth Dates'!$B:$B,"",0),IF(_xlpm.d=0,"",_xlpm.d))</f>
        <v/>
      </c>
      <c r="W2567" s="203">
        <f>IF(OR(V2567="",A2567="",NOT(ISNUMBER(V2567)),V2567&gt;A2567),"",DATEDIF(V2567,A2567,"Y")&amp;" years, "&amp;DATEDIF(V2567,A2567,"YM")&amp;" months, "&amp;DATEDIF(V2567,A2567,"MD")&amp;" days")</f>
        <v/>
      </c>
      <c r="X2567" s="203" t="n"/>
      <c r="Y2567" s="203" t="n"/>
      <c r="Z2567" s="203" t="n"/>
      <c r="AA2567" s="203" t="n"/>
      <c r="AB2567" s="203" t="n">
        <v>27</v>
      </c>
      <c r="AC2567" s="203" t="n"/>
      <c r="AD2567" s="203" t="n"/>
      <c r="AE2567" s="476" t="inlineStr">
        <is>
          <t>2:09.2380</t>
        </is>
      </c>
      <c r="AF2567" s="418">
        <f>IF(OR(AE2567="",AE2567="",AE2567=0),"",6.213/(AE2567*24))</f>
        <v/>
      </c>
      <c r="AG2567" s="246" t="n"/>
      <c r="AH2567" s="476" t="inlineStr"/>
      <c r="AI2567" s="418">
        <f>IF(OR(AH2567="",AH2567="",AH2567=0),"",6.213/(AH2567*24))</f>
        <v/>
      </c>
      <c r="AJ2567" s="175">
        <f>IF(AND(ISNUMBER(AB2567),ISNUMBER(AG2567)),AB2567-AG2567,"")</f>
        <v/>
      </c>
      <c r="AK2567" s="203" t="inlineStr">
        <is>
          <t>Engine</t>
        </is>
      </c>
      <c r="AL2567" s="203" t="n">
        <v>97</v>
      </c>
      <c r="AM2567" s="693" t="n">
        <v>0.1599548842592593</v>
      </c>
      <c r="AN2567" s="671">
        <f>IF(OR(AL2567="",AM2567="",AM2567=0),"",AL2567*6.213/(AM2567*24))</f>
        <v/>
      </c>
      <c r="AO2567" s="477">
        <f>IF(AND(AL2567=AL2566,AM2567&lt;&gt;"",AM2566&lt;&gt;""),AM2567-AM2566,"")</f>
        <v/>
      </c>
      <c r="AP2567" s="203" t="n"/>
      <c r="AQ2567" s="476" t="inlineStr"/>
      <c r="AR2567" s="439">
        <f>IF(OR(AQ2567="",AQ2567="",AQ2567=0),"",6.213/(AQ2567*24))</f>
        <v/>
      </c>
      <c r="AS2567" s="436">
        <f>IF(OR(NOT(ISNUMBER(C2567)),NOT(ISNUMBER(AB2567))),"",IF(AG2567&lt;&gt;"",AG2567,AB2567)-C2567)</f>
        <v/>
      </c>
      <c r="AT2567" s="210" t="n"/>
      <c r="AU2567" s="206">
        <f>IF($B2567="","",TEXT($A2567,"yyyymmdd")&amp;"_P"&amp;$C2567&amp;"_C"&amp;$F2567&amp;"_"&amp;TRIM(RIGHT(SUBSTITUTE(TRIM(SUBSTITUTE($L2567,CHAR(160)," "))," ",REPT(" ",60)),60))&amp;IF($P2567="","","-"&amp;TRIM(RIGHT(SUBSTITUTE(TRIM(SUBSTITUTE($P2567,CHAR(160)," "))," ",REPT(" ",60)),60)))&amp;IF($T2567="","","-"&amp;TRIM(RIGHT(SUBSTITUTE(TRIM(SUBSTITUTE($T2567,CHAR(160)," "))," ",REPT(" ",60)),60)))&amp;".jpg")</f>
        <v/>
      </c>
    </row>
    <row r="2568" ht="42" customHeight="1">
      <c r="A2568" s="172" t="n">
        <v>41189</v>
      </c>
      <c r="B2568" s="203" t="inlineStr">
        <is>
          <t>Supercheap Auto 1000, 7 October, 2012</t>
        </is>
      </c>
      <c r="C2568" s="203" t="inlineStr">
        <is>
          <t>DNF</t>
        </is>
      </c>
      <c r="D2568" s="203" t="n"/>
      <c r="E2568" s="203" t="n"/>
      <c r="F2568" s="203" t="n">
        <v>49</v>
      </c>
      <c r="G2568" s="203" t="inlineStr">
        <is>
          <t>Paul Morris Motorsport</t>
        </is>
      </c>
      <c r="H2568" s="203" t="n"/>
      <c r="I2568" s="203" t="inlineStr">
        <is>
          <t>VIP Petfoods</t>
        </is>
      </c>
      <c r="J2568" s="203" t="inlineStr">
        <is>
          <t>Ford Falcon FG</t>
        </is>
      </c>
      <c r="K2568" s="203" t="n"/>
      <c r="L2568" s="203" t="inlineStr">
        <is>
          <t>Steve Owen</t>
        </is>
      </c>
      <c r="M2568" s="203" t="inlineStr">
        <is>
          <t>AUS</t>
        </is>
      </c>
      <c r="N2568" s="692">
        <f>_xlfn.LET(_xlpm.d,_xlfn.XLOOKUP(L2568,'[1]Birth Dates'!$A:$A,'[1]Birth Dates'!$B:$B,"",0),IF(_xlpm.d=0,"",_xlpm.d))</f>
        <v/>
      </c>
      <c r="O2568" s="203">
        <f>IF(OR(N2568="",A2568="",NOT(ISNUMBER(N2568)),N2568&gt;A2568),"",DATEDIF(N2568,A2568,"Y")&amp;" years, "&amp;DATEDIF(N2568,A2568,"YM")&amp;" months, "&amp;DATEDIF(N2568,A2568,"MD")&amp;" days")</f>
        <v/>
      </c>
      <c r="P2568" s="203" t="inlineStr">
        <is>
          <t>Paul Morris</t>
        </is>
      </c>
      <c r="Q2568" s="203" t="inlineStr">
        <is>
          <t>AUS</t>
        </is>
      </c>
      <c r="R2568" s="692">
        <f>_xlfn.LET(_xlpm.d,_xlfn.XLOOKUP(P2568,'[1]Birth Dates'!$A:$A,'[1]Birth Dates'!$B:$B,"",0),IF(_xlpm.d=0,"",_xlpm.d))</f>
        <v/>
      </c>
      <c r="S2568" s="203">
        <f>IF(OR(R2568="",A2568="",NOT(ISNUMBER(R2568)),R2568&gt;A2568),"",DATEDIF(R2568,A2568,"Y")&amp;" years, "&amp;DATEDIF(R2568,A2568,"YM")&amp;" months, "&amp;DATEDIF(R2568,A2568,"MD")&amp;" days")</f>
        <v/>
      </c>
      <c r="T2568" s="203" t="n"/>
      <c r="U2568" s="203" t="n"/>
      <c r="V2568" s="692">
        <f>_xlfn.LET(_xlpm.d,_xlfn.XLOOKUP(T2568,'[1]Birth Dates'!$A:$A,'[1]Birth Dates'!$B:$B,"",0),IF(_xlpm.d=0,"",_xlpm.d))</f>
        <v/>
      </c>
      <c r="W2568" s="203">
        <f>IF(OR(V2568="",A2568="",NOT(ISNUMBER(V2568)),V2568&gt;A2568),"",DATEDIF(V2568,A2568,"Y")&amp;" years, "&amp;DATEDIF(V2568,A2568,"YM")&amp;" months, "&amp;DATEDIF(V2568,A2568,"MD")&amp;" days")</f>
        <v/>
      </c>
      <c r="X2568" s="203" t="n"/>
      <c r="Y2568" s="203" t="n"/>
      <c r="Z2568" s="203" t="n"/>
      <c r="AA2568" s="203" t="n"/>
      <c r="AB2568" s="203" t="n">
        <v>10</v>
      </c>
      <c r="AC2568" s="203" t="n"/>
      <c r="AD2568" s="203" t="n"/>
      <c r="AE2568" s="476" t="inlineStr">
        <is>
          <t>2:10.0720</t>
        </is>
      </c>
      <c r="AF2568" s="418">
        <f>IF(OR(AE2568="",AE2568="",AE2568=0),"",6.213/(AE2568*24))</f>
        <v/>
      </c>
      <c r="AG2568" s="246" t="n"/>
      <c r="AH2568" s="476" t="inlineStr"/>
      <c r="AI2568" s="418">
        <f>IF(OR(AH2568="",AH2568="",AH2568=0),"",6.213/(AH2568*24))</f>
        <v/>
      </c>
      <c r="AJ2568" s="175">
        <f>IF(AND(ISNUMBER(AB2568),ISNUMBER(AG2568)),AB2568-AG2568,"")</f>
        <v/>
      </c>
      <c r="AK2568" s="203" t="inlineStr">
        <is>
          <t>Accident</t>
        </is>
      </c>
      <c r="AL2568" s="203" t="n">
        <v>53</v>
      </c>
      <c r="AM2568" s="693" t="n">
        <v>0.08659935185185186</v>
      </c>
      <c r="AN2568" s="671">
        <f>IF(OR(AL2568="",AM2568="",AM2568=0),"",AL2568*6.213/(AM2568*24))</f>
        <v/>
      </c>
      <c r="AO2568" s="477">
        <f>IF(AND(AL2568=AL2567,AM2568&lt;&gt;"",AM2567&lt;&gt;""),AM2568-AM2567,"")</f>
        <v/>
      </c>
      <c r="AP2568" s="203" t="n"/>
      <c r="AQ2568" s="476" t="inlineStr"/>
      <c r="AR2568" s="439">
        <f>IF(OR(AQ2568="",AQ2568="",AQ2568=0),"",6.213/(AQ2568*24))</f>
        <v/>
      </c>
      <c r="AS2568" s="436">
        <f>IF(OR(NOT(ISNUMBER(C2568)),NOT(ISNUMBER(AB2568))),"",IF(AG2568&lt;&gt;"",AG2568,AB2568)-C2568)</f>
        <v/>
      </c>
      <c r="AT2568" s="210" t="n"/>
      <c r="AU2568" s="206">
        <f>IF($B2568="","",TEXT($A2568,"yyyymmdd")&amp;"_P"&amp;$C2568&amp;"_C"&amp;$F2568&amp;"_"&amp;TRIM(RIGHT(SUBSTITUTE(TRIM(SUBSTITUTE($L2568,CHAR(160)," "))," ",REPT(" ",60)),60))&amp;IF($P2568="","","-"&amp;TRIM(RIGHT(SUBSTITUTE(TRIM(SUBSTITUTE($P2568,CHAR(160)," "))," ",REPT(" ",60)),60)))&amp;IF($T2568="","","-"&amp;TRIM(RIGHT(SUBSTITUTE(TRIM(SUBSTITUTE($T2568,CHAR(160)," "))," ",REPT(" ",60)),60)))&amp;".jpg")</f>
        <v/>
      </c>
    </row>
    <row r="2569" ht="42" customHeight="1">
      <c r="A2569" s="172" t="n">
        <v>41189</v>
      </c>
      <c r="B2569" s="203" t="inlineStr">
        <is>
          <t>Supercheap Auto 1000, 7 October, 2012</t>
        </is>
      </c>
      <c r="C2569" s="203" t="inlineStr">
        <is>
          <t>DNF</t>
        </is>
      </c>
      <c r="D2569" s="203" t="n"/>
      <c r="E2569" s="203" t="n"/>
      <c r="F2569" s="203" t="n">
        <v>91</v>
      </c>
      <c r="G2569" s="203" t="inlineStr">
        <is>
          <t>Tekno Autosports</t>
        </is>
      </c>
      <c r="H2569" s="203" t="n"/>
      <c r="I2569" s="203" t="inlineStr">
        <is>
          <t>Hawkins Transport</t>
        </is>
      </c>
      <c r="J2569" s="203" t="inlineStr">
        <is>
          <t>Holden Commodore VE</t>
        </is>
      </c>
      <c r="K2569" s="203" t="n"/>
      <c r="L2569" s="203" t="inlineStr">
        <is>
          <t>Michael Patrizi</t>
        </is>
      </c>
      <c r="M2569" s="203" t="inlineStr">
        <is>
          <t>AUS</t>
        </is>
      </c>
      <c r="N2569" s="692">
        <f>_xlfn.LET(_xlpm.d,_xlfn.XLOOKUP(L2569,'[1]Birth Dates'!$A:$A,'[1]Birth Dates'!$B:$B,"",0),IF(_xlpm.d=0,"",_xlpm.d))</f>
        <v/>
      </c>
      <c r="O2569" s="203">
        <f>IF(OR(N2569="",A2569="",NOT(ISNUMBER(N2569)),N2569&gt;A2569),"",DATEDIF(N2569,A2569,"Y")&amp;" years, "&amp;DATEDIF(N2569,A2569,"YM")&amp;" months, "&amp;DATEDIF(N2569,A2569,"MD")&amp;" days")</f>
        <v/>
      </c>
      <c r="P2569" s="203" t="inlineStr">
        <is>
          <t>Jonny Reid</t>
        </is>
      </c>
      <c r="Q2569" s="203" t="inlineStr">
        <is>
          <t>NZL</t>
        </is>
      </c>
      <c r="R2569" s="692">
        <f>_xlfn.LET(_xlpm.d,_xlfn.XLOOKUP(P2569,'[1]Birth Dates'!$A:$A,'[1]Birth Dates'!$B:$B,"",0),IF(_xlpm.d=0,"",_xlpm.d))</f>
        <v/>
      </c>
      <c r="S2569" s="203">
        <f>IF(OR(R2569="",A2569="",NOT(ISNUMBER(R2569)),R2569&gt;A2569),"",DATEDIF(R2569,A2569,"Y")&amp;" years, "&amp;DATEDIF(R2569,A2569,"YM")&amp;" months, "&amp;DATEDIF(R2569,A2569,"MD")&amp;" days")</f>
        <v/>
      </c>
      <c r="T2569" s="203" t="n"/>
      <c r="U2569" s="203" t="n"/>
      <c r="V2569" s="692">
        <f>_xlfn.LET(_xlpm.d,_xlfn.XLOOKUP(T2569,'[1]Birth Dates'!$A:$A,'[1]Birth Dates'!$B:$B,"",0),IF(_xlpm.d=0,"",_xlpm.d))</f>
        <v/>
      </c>
      <c r="W2569" s="203">
        <f>IF(OR(V2569="",A2569="",NOT(ISNUMBER(V2569)),V2569&gt;A2569),"",DATEDIF(V2569,A2569,"Y")&amp;" years, "&amp;DATEDIF(V2569,A2569,"YM")&amp;" months, "&amp;DATEDIF(V2569,A2569,"MD")&amp;" days")</f>
        <v/>
      </c>
      <c r="X2569" s="203" t="n"/>
      <c r="Y2569" s="203" t="n"/>
      <c r="Z2569" s="203" t="n"/>
      <c r="AA2569" s="203" t="n"/>
      <c r="AB2569" s="203" t="n">
        <v>25</v>
      </c>
      <c r="AC2569" s="203" t="n"/>
      <c r="AD2569" s="203" t="n"/>
      <c r="AE2569" s="476" t="inlineStr">
        <is>
          <t>2:08.8240</t>
        </is>
      </c>
      <c r="AF2569" s="418">
        <f>IF(OR(AE2569="",AE2569="",AE2569=0),"",6.213/(AE2569*24))</f>
        <v/>
      </c>
      <c r="AG2569" s="246" t="n"/>
      <c r="AH2569" s="476" t="inlineStr"/>
      <c r="AI2569" s="418">
        <f>IF(OR(AH2569="",AH2569="",AH2569=0),"",6.213/(AH2569*24))</f>
        <v/>
      </c>
      <c r="AJ2569" s="175">
        <f>IF(AND(ISNUMBER(AB2569),ISNUMBER(AG2569)),AB2569-AG2569,"")</f>
        <v/>
      </c>
      <c r="AK2569" s="203" t="inlineStr">
        <is>
          <t>Driveline</t>
        </is>
      </c>
      <c r="AL2569" s="203" t="n">
        <v>19</v>
      </c>
      <c r="AM2569" s="693" t="inlineStr">
        <is>
          <t xml:space="preserve">   41:57.1721</t>
        </is>
      </c>
      <c r="AN2569" s="671">
        <f>IF(OR(AL2569="",AM2569="",AM2569=0),"",AL2569*6.213/(AM2569*24))</f>
        <v/>
      </c>
      <c r="AO2569" s="477">
        <f>IF(AND(AL2569=AL2568,AM2569&lt;&gt;"",AM2568&lt;&gt;""),AM2569-AM2568,"")</f>
        <v/>
      </c>
      <c r="AP2569" s="203" t="n"/>
      <c r="AQ2569" s="476" t="inlineStr"/>
      <c r="AR2569" s="439">
        <f>IF(OR(AQ2569="",AQ2569="",AQ2569=0),"",6.213/(AQ2569*24))</f>
        <v/>
      </c>
      <c r="AS2569" s="436">
        <f>IF(OR(NOT(ISNUMBER(C2569)),NOT(ISNUMBER(AB2569))),"",IF(AG2569&lt;&gt;"",AG2569,AB2569)-C2569)</f>
        <v/>
      </c>
      <c r="AT2569" s="210" t="n"/>
      <c r="AU2569" s="206">
        <f>IF($B2569="","",TEXT($A2569,"yyyymmdd")&amp;"_P"&amp;$C2569&amp;"_C"&amp;$F2569&amp;"_"&amp;TRIM(RIGHT(SUBSTITUTE(TRIM(SUBSTITUTE($L2569,CHAR(160)," "))," ",REPT(" ",60)),60))&amp;IF($P2569="","","-"&amp;TRIM(RIGHT(SUBSTITUTE(TRIM(SUBSTITUTE($P2569,CHAR(160)," "))," ",REPT(" ",60)),60)))&amp;IF($T2569="","","-"&amp;TRIM(RIGHT(SUBSTITUTE(TRIM(SUBSTITUTE($T2569,CHAR(160)," "))," ",REPT(" ",60)),60)))&amp;".jpg")</f>
        <v/>
      </c>
    </row>
    <row r="2570" ht="42" customFormat="1" customHeight="1" s="240">
      <c r="A2570" s="173" t="n">
        <v>41560</v>
      </c>
      <c r="B2570" s="248" t="inlineStr">
        <is>
          <t>Supercheap Auto 1000, 13 October, 2013</t>
        </is>
      </c>
      <c r="C2570" s="248" t="n">
        <v>1</v>
      </c>
      <c r="D2570" s="248" t="n"/>
      <c r="E2570" s="248" t="n"/>
      <c r="F2570" s="248" t="n">
        <v>5</v>
      </c>
      <c r="G2570" s="248" t="inlineStr">
        <is>
          <t>Ford Performance Racing</t>
        </is>
      </c>
      <c r="H2570" s="248" t="n"/>
      <c r="I2570" s="248" t="inlineStr">
        <is>
          <t>Pepsi Max</t>
        </is>
      </c>
      <c r="J2570" s="248" t="inlineStr">
        <is>
          <t>Ford Falcon FG</t>
        </is>
      </c>
      <c r="K2570" s="248" t="n"/>
      <c r="L2570" s="248" t="inlineStr">
        <is>
          <t>Mark Winterbottom</t>
        </is>
      </c>
      <c r="M2570" s="248" t="inlineStr">
        <is>
          <t>AUS</t>
        </is>
      </c>
      <c r="N2570" s="687">
        <f>_xlfn.LET(_xlpm.d,_xlfn.XLOOKUP(L2570,'[1]Birth Dates'!$A:$A,'[1]Birth Dates'!$B:$B,"",0),IF(_xlpm.d=0,"",_xlpm.d))</f>
        <v/>
      </c>
      <c r="O2570" s="220">
        <f>IF(OR(N2570="",A2570="",NOT(ISNUMBER(N2570)),N2570&gt;A2570),"",DATEDIF(N2570,A2570,"Y")&amp;" years, "&amp;DATEDIF(N2570,A2570,"YM")&amp;" months, "&amp;DATEDIF(N2570,A2570,"MD")&amp;" days")</f>
        <v/>
      </c>
      <c r="P2570" s="248" t="inlineStr">
        <is>
          <t>Steven Richards</t>
        </is>
      </c>
      <c r="Q2570" s="248" t="inlineStr">
        <is>
          <t>NZL</t>
        </is>
      </c>
      <c r="R2570" s="687">
        <f>_xlfn.LET(_xlpm.d,_xlfn.XLOOKUP(P2570,'[1]Birth Dates'!$A:$A,'[1]Birth Dates'!$B:$B,"",0),IF(_xlpm.d=0,"",_xlpm.d))</f>
        <v/>
      </c>
      <c r="S2570" s="220">
        <f>IF(OR(R2570="",A2570="",NOT(ISNUMBER(R2570)),R2570&gt;A2570),"",DATEDIF(R2570,A2570,"Y")&amp;" years, "&amp;DATEDIF(R2570,A2570,"YM")&amp;" months, "&amp;DATEDIF(R2570,A2570,"MD")&amp;" days")</f>
        <v/>
      </c>
      <c r="T2570" s="248" t="n"/>
      <c r="U2570" s="248" t="n"/>
      <c r="V2570" s="687">
        <f>_xlfn.LET(_xlpm.d,_xlfn.XLOOKUP(T2570,'[1]Birth Dates'!$A:$A,'[1]Birth Dates'!$B:$B,"",0),IF(_xlpm.d=0,"",_xlpm.d))</f>
        <v/>
      </c>
      <c r="W2570" s="220">
        <f>IF(OR(V2570="",A2570="",NOT(ISNUMBER(V2570)),V2570&gt;A2570),"",DATEDIF(V2570,A2570,"Y")&amp;" years, "&amp;DATEDIF(V2570,A2570,"YM")&amp;" months, "&amp;DATEDIF(V2570,A2570,"MD")&amp;" days")</f>
        <v/>
      </c>
      <c r="X2570" s="220" t="n"/>
      <c r="Y2570" s="220" t="n"/>
      <c r="Z2570" s="220" t="n"/>
      <c r="AA2570" s="220" t="n"/>
      <c r="AB2570" s="248" t="n">
        <v>2</v>
      </c>
      <c r="AC2570" s="248" t="n"/>
      <c r="AD2570" s="248" t="n"/>
      <c r="AE2570" s="577" t="inlineStr">
        <is>
          <t>2:08.8240</t>
        </is>
      </c>
      <c r="AF2570" s="418">
        <f>IF(OR(AE2570="",AE2570="",AE2570=0),"",6.213/(AE2570*24))</f>
        <v/>
      </c>
      <c r="AG2570" s="249" t="n"/>
      <c r="AH2570" s="577" t="inlineStr">
        <is>
          <t>2:08.8240</t>
        </is>
      </c>
      <c r="AI2570" s="418">
        <f>IF(OR(AH2570="",AH2570="",AH2570=0),"",6.213/(AH2570*24))</f>
        <v/>
      </c>
      <c r="AJ2570" s="175">
        <f>IF(AND(ISNUMBER(AB2570),ISNUMBER(AG2570)),AB2570-AG2570,"")</f>
        <v/>
      </c>
      <c r="AK2570" s="248" t="n"/>
      <c r="AL2570" s="248" t="n">
        <v>161</v>
      </c>
      <c r="AM2570" s="719" t="n">
        <v>0.2579621759259259</v>
      </c>
      <c r="AN2570" s="671">
        <f>IF(OR(AL2570="",AM2570="",AM2570=0),"",AL2570*6.213/(AM2570*24))</f>
        <v/>
      </c>
      <c r="AO2570" s="477">
        <f>IF(AND(AL2570=AL2569,AM2570&lt;&gt;"",AM2569&lt;&gt;""),AM2570-AM2569,"")</f>
        <v/>
      </c>
      <c r="AP2570" s="248" t="n"/>
      <c r="AQ2570" s="576" t="inlineStr"/>
      <c r="AR2570" s="439">
        <f>IF(OR(AQ2570="",AQ2570="",AQ2570=0),"",6.213/(AQ2570*24))</f>
        <v/>
      </c>
      <c r="AS2570" s="436">
        <f>IF(OR(NOT(ISNUMBER(C2570)),NOT(ISNUMBER(AB2570))),"",IF(AG2570&lt;&gt;"",AG2570,AB2570)-C2570)</f>
        <v/>
      </c>
      <c r="AT2570" s="216" t="n"/>
      <c r="AU2570" s="250">
        <f>IF($B2570="","",TEXT($A2570,"yyyymmdd")&amp;"_P"&amp;$C2570&amp;"_C"&amp;$F2570&amp;"_"&amp;TRIM(RIGHT(SUBSTITUTE(TRIM(SUBSTITUTE($L2570,CHAR(160)," "))," ",REPT(" ",60)),60))&amp;IF($P2570="","","-"&amp;TRIM(RIGHT(SUBSTITUTE(TRIM(SUBSTITUTE($P2570,CHAR(160)," "))," ",REPT(" ",60)),60)))&amp;IF($T2570="","","-"&amp;TRIM(RIGHT(SUBSTITUTE(TRIM(SUBSTITUTE($T2570,CHAR(160)," "))," ",REPT(" ",60)),60)))&amp;".jpg")</f>
        <v/>
      </c>
    </row>
    <row r="2571" ht="42" customHeight="1">
      <c r="A2571" s="173" t="n">
        <v>41560</v>
      </c>
      <c r="B2571" s="220" t="inlineStr">
        <is>
          <t>Supercheap Auto 1000, 13 October, 2013</t>
        </is>
      </c>
      <c r="C2571" s="220" t="n">
        <v>2</v>
      </c>
      <c r="D2571" s="220" t="n"/>
      <c r="E2571" s="220" t="n"/>
      <c r="F2571" s="220" t="n">
        <v>1</v>
      </c>
      <c r="G2571" s="220" t="inlineStr">
        <is>
          <t>Triple Eight Race Engineering</t>
        </is>
      </c>
      <c r="H2571" s="220" t="n"/>
      <c r="I2571" s="220" t="inlineStr">
        <is>
          <t>Red Bull</t>
        </is>
      </c>
      <c r="J2571" s="220" t="inlineStr">
        <is>
          <t>Holden Commodore VF</t>
        </is>
      </c>
      <c r="K2571" s="220" t="n"/>
      <c r="L2571" s="220" t="inlineStr">
        <is>
          <t>Jamie Whincup</t>
        </is>
      </c>
      <c r="M2571" s="220" t="inlineStr">
        <is>
          <t>AUS</t>
        </is>
      </c>
      <c r="N2571" s="687">
        <f>_xlfn.LET(_xlpm.d,_xlfn.XLOOKUP(L2571,'[1]Birth Dates'!$A:$A,'[1]Birth Dates'!$B:$B,"",0),IF(_xlpm.d=0,"",_xlpm.d))</f>
        <v/>
      </c>
      <c r="O2571" s="220">
        <f>IF(OR(N2571="",A2571="",NOT(ISNUMBER(N2571)),N2571&gt;A2571),"",DATEDIF(N2571,A2571,"Y")&amp;" years, "&amp;DATEDIF(N2571,A2571,"YM")&amp;" months, "&amp;DATEDIF(N2571,A2571,"MD")&amp;" days")</f>
        <v/>
      </c>
      <c r="P2571" s="220" t="inlineStr">
        <is>
          <t>Paul Dumbrell</t>
        </is>
      </c>
      <c r="Q2571" s="220" t="inlineStr">
        <is>
          <t>AUS</t>
        </is>
      </c>
      <c r="R2571" s="687">
        <f>_xlfn.LET(_xlpm.d,_xlfn.XLOOKUP(P2571,'[1]Birth Dates'!$A:$A,'[1]Birth Dates'!$B:$B,"",0),IF(_xlpm.d=0,"",_xlpm.d))</f>
        <v/>
      </c>
      <c r="S2571" s="220">
        <f>IF(OR(R2571="",A2571="",NOT(ISNUMBER(R2571)),R2571&gt;A2571),"",DATEDIF(R2571,A2571,"Y")&amp;" years, "&amp;DATEDIF(R2571,A2571,"YM")&amp;" months, "&amp;DATEDIF(R2571,A2571,"MD")&amp;" days")</f>
        <v/>
      </c>
      <c r="T2571" s="220" t="n"/>
      <c r="U2571" s="220" t="n"/>
      <c r="V2571" s="687">
        <f>_xlfn.LET(_xlpm.d,_xlfn.XLOOKUP(T2571,'[1]Birth Dates'!$A:$A,'[1]Birth Dates'!$B:$B,"",0),IF(_xlpm.d=0,"",_xlpm.d))</f>
        <v/>
      </c>
      <c r="W2571" s="220">
        <f>IF(OR(V2571="",A2571="",NOT(ISNUMBER(V2571)),V2571&gt;A2571),"",DATEDIF(V2571,A2571,"Y")&amp;" years, "&amp;DATEDIF(V2571,A2571,"YM")&amp;" months, "&amp;DATEDIF(V2571,A2571,"MD")&amp;" days")</f>
        <v/>
      </c>
      <c r="X2571" s="220" t="n"/>
      <c r="Y2571" s="220" t="n"/>
      <c r="Z2571" s="220" t="n"/>
      <c r="AA2571" s="220" t="n"/>
      <c r="AB2571" s="220" t="n">
        <v>1</v>
      </c>
      <c r="AC2571" s="220" t="n"/>
      <c r="AD2571" s="220" t="n"/>
      <c r="AE2571" s="577" t="inlineStr">
        <is>
          <t>2:08.8240</t>
        </is>
      </c>
      <c r="AF2571" s="418">
        <f>IF(OR(AE2571="",AE2571="",AE2571=0),"",6.213/(AE2571*24))</f>
        <v/>
      </c>
      <c r="AG2571" s="251" t="n"/>
      <c r="AH2571" s="577" t="inlineStr">
        <is>
          <t>2:08.8240</t>
        </is>
      </c>
      <c r="AI2571" s="418">
        <f>IF(OR(AH2571="",AH2571="",AH2571=0),"",6.213/(AH2571*24))</f>
        <v/>
      </c>
      <c r="AJ2571" s="175">
        <f>IF(AND(ISNUMBER(AB2571),ISNUMBER(AG2571)),AB2571-AG2571,"")</f>
        <v/>
      </c>
      <c r="AK2571" s="220" t="n"/>
      <c r="AL2571" s="220" t="n">
        <v>161</v>
      </c>
      <c r="AM2571" s="694" t="n">
        <v>0.257967662037037</v>
      </c>
      <c r="AN2571" s="671">
        <f>IF(OR(AL2571="",AM2571="",AM2571=0),"",AL2571*6.213/(AM2571*24))</f>
        <v/>
      </c>
      <c r="AO2571" s="477">
        <f>IF(AND(AL2571=AL2570,AM2571&lt;&gt;"",AM2570&lt;&gt;""),AM2571-AM2570,"")</f>
        <v/>
      </c>
      <c r="AP2571" s="220" t="n"/>
      <c r="AQ2571" s="577" t="inlineStr"/>
      <c r="AR2571" s="439">
        <f>IF(OR(AQ2571="",AQ2571="",AQ2571=0),"",6.213/(AQ2571*24))</f>
        <v/>
      </c>
      <c r="AS2571" s="436">
        <f>IF(OR(NOT(ISNUMBER(C2571)),NOT(ISNUMBER(AB2571))),"",IF(AG2571&lt;&gt;"",AG2571,AB2571)-C2571)</f>
        <v/>
      </c>
      <c r="AT2571" s="217" t="n"/>
      <c r="AU2571" s="223">
        <f>IF($B2571="","",TEXT($A2571,"yyyymmdd")&amp;"_P"&amp;$C2571&amp;"_C"&amp;$F2571&amp;"_"&amp;TRIM(RIGHT(SUBSTITUTE(TRIM(SUBSTITUTE($L2571,CHAR(160)," "))," ",REPT(" ",60)),60))&amp;IF($P2571="","","-"&amp;TRIM(RIGHT(SUBSTITUTE(TRIM(SUBSTITUTE($P2571,CHAR(160)," "))," ",REPT(" ",60)),60)))&amp;IF($T2571="","","-"&amp;TRIM(RIGHT(SUBSTITUTE(TRIM(SUBSTITUTE($T2571,CHAR(160)," "))," ",REPT(" ",60)),60)))&amp;".jpg")</f>
        <v/>
      </c>
    </row>
    <row r="2572" ht="42" customHeight="1">
      <c r="A2572" s="173" t="n">
        <v>41560</v>
      </c>
      <c r="B2572" s="220" t="inlineStr">
        <is>
          <t>Supercheap Auto 1000, 13 October, 2013</t>
        </is>
      </c>
      <c r="C2572" s="220" t="n">
        <v>3</v>
      </c>
      <c r="D2572" s="220" t="n"/>
      <c r="E2572" s="220" t="n"/>
      <c r="F2572" s="220" t="n">
        <v>888</v>
      </c>
      <c r="G2572" s="220" t="inlineStr">
        <is>
          <t>Triple Eight Race Engineering</t>
        </is>
      </c>
      <c r="H2572" s="220" t="n"/>
      <c r="I2572" s="220" t="inlineStr">
        <is>
          <t>Red Bull</t>
        </is>
      </c>
      <c r="J2572" s="220" t="inlineStr">
        <is>
          <t>Holden Commodore VF</t>
        </is>
      </c>
      <c r="K2572" s="220" t="n"/>
      <c r="L2572" s="220" t="inlineStr">
        <is>
          <t>Craig Lowndes</t>
        </is>
      </c>
      <c r="M2572" s="220" t="inlineStr">
        <is>
          <t>AUS</t>
        </is>
      </c>
      <c r="N2572" s="687">
        <f>_xlfn.LET(_xlpm.d,_xlfn.XLOOKUP(L2572,'[1]Birth Dates'!$A:$A,'[1]Birth Dates'!$B:$B,"",0),IF(_xlpm.d=0,"",_xlpm.d))</f>
        <v/>
      </c>
      <c r="O2572" s="220">
        <f>IF(OR(N2572="",A2572="",NOT(ISNUMBER(N2572)),N2572&gt;A2572),"",DATEDIF(N2572,A2572,"Y")&amp;" years, "&amp;DATEDIF(N2572,A2572,"YM")&amp;" months, "&amp;DATEDIF(N2572,A2572,"MD")&amp;" days")</f>
        <v/>
      </c>
      <c r="P2572" s="220" t="inlineStr">
        <is>
          <t>Warren Luff</t>
        </is>
      </c>
      <c r="Q2572" s="220" t="inlineStr">
        <is>
          <t>AUS</t>
        </is>
      </c>
      <c r="R2572" s="687">
        <f>_xlfn.LET(_xlpm.d,_xlfn.XLOOKUP(P2572,'[1]Birth Dates'!$A:$A,'[1]Birth Dates'!$B:$B,"",0),IF(_xlpm.d=0,"",_xlpm.d))</f>
        <v/>
      </c>
      <c r="S2572" s="220">
        <f>IF(OR(R2572="",A2572="",NOT(ISNUMBER(R2572)),R2572&gt;A2572),"",DATEDIF(R2572,A2572,"Y")&amp;" years, "&amp;DATEDIF(R2572,A2572,"YM")&amp;" months, "&amp;DATEDIF(R2572,A2572,"MD")&amp;" days")</f>
        <v/>
      </c>
      <c r="T2572" s="220" t="n"/>
      <c r="U2572" s="220" t="n"/>
      <c r="V2572" s="687">
        <f>_xlfn.LET(_xlpm.d,_xlfn.XLOOKUP(T2572,'[1]Birth Dates'!$A:$A,'[1]Birth Dates'!$B:$B,"",0),IF(_xlpm.d=0,"",_xlpm.d))</f>
        <v/>
      </c>
      <c r="W2572" s="220">
        <f>IF(OR(V2572="",A2572="",NOT(ISNUMBER(V2572)),V2572&gt;A2572),"",DATEDIF(V2572,A2572,"Y")&amp;" years, "&amp;DATEDIF(V2572,A2572,"YM")&amp;" months, "&amp;DATEDIF(V2572,A2572,"MD")&amp;" days")</f>
        <v/>
      </c>
      <c r="X2572" s="220" t="n"/>
      <c r="Y2572" s="220" t="n"/>
      <c r="Z2572" s="220" t="n"/>
      <c r="AA2572" s="220" t="n"/>
      <c r="AB2572" s="220" t="n">
        <v>6</v>
      </c>
      <c r="AC2572" s="220" t="n"/>
      <c r="AD2572" s="220" t="n"/>
      <c r="AE2572" s="577" t="inlineStr">
        <is>
          <t>2:08.8240</t>
        </is>
      </c>
      <c r="AF2572" s="418">
        <f>IF(OR(AE2572="",AE2572="",AE2572=0),"",6.213/(AE2572*24))</f>
        <v/>
      </c>
      <c r="AG2572" s="251" t="n"/>
      <c r="AH2572" s="577" t="inlineStr">
        <is>
          <t>2:08.8240</t>
        </is>
      </c>
      <c r="AI2572" s="418">
        <f>IF(OR(AH2572="",AH2572="",AH2572=0),"",6.213/(AH2572*24))</f>
        <v/>
      </c>
      <c r="AJ2572" s="175">
        <f>IF(AND(ISNUMBER(AB2572),ISNUMBER(AG2572)),AB2572-AG2572,"")</f>
        <v/>
      </c>
      <c r="AK2572" s="220" t="n"/>
      <c r="AL2572" s="220" t="n">
        <v>161</v>
      </c>
      <c r="AM2572" s="694" t="n">
        <v>0.2580343518518519</v>
      </c>
      <c r="AN2572" s="671">
        <f>IF(OR(AL2572="",AM2572="",AM2572=0),"",AL2572*6.213/(AM2572*24))</f>
        <v/>
      </c>
      <c r="AO2572" s="477">
        <f>IF(AND(AL2572=AL2571,AM2572&lt;&gt;"",AM2571&lt;&gt;""),AM2572-AM2571,"")</f>
        <v/>
      </c>
      <c r="AP2572" s="220" t="n"/>
      <c r="AQ2572" s="577" t="inlineStr"/>
      <c r="AR2572" s="439">
        <f>IF(OR(AQ2572="",AQ2572="",AQ2572=0),"",6.213/(AQ2572*24))</f>
        <v/>
      </c>
      <c r="AS2572" s="436">
        <f>IF(OR(NOT(ISNUMBER(C2572)),NOT(ISNUMBER(AB2572))),"",IF(AG2572&lt;&gt;"",AG2572,AB2572)-C2572)</f>
        <v/>
      </c>
      <c r="AT2572" s="217" t="n"/>
      <c r="AU2572" s="223">
        <f>IF($B2572="","",TEXT($A2572,"yyyymmdd")&amp;"_P"&amp;$C2572&amp;"_C"&amp;$F2572&amp;"_"&amp;TRIM(RIGHT(SUBSTITUTE(TRIM(SUBSTITUTE($L2572,CHAR(160)," "))," ",REPT(" ",60)),60))&amp;IF($P2572="","","-"&amp;TRIM(RIGHT(SUBSTITUTE(TRIM(SUBSTITUTE($P2572,CHAR(160)," "))," ",REPT(" ",60)),60)))&amp;IF($T2572="","","-"&amp;TRIM(RIGHT(SUBSTITUTE(TRIM(SUBSTITUTE($T2572,CHAR(160)," "))," ",REPT(" ",60)),60)))&amp;".jpg")</f>
        <v/>
      </c>
    </row>
    <row r="2573" ht="42" customHeight="1">
      <c r="A2573" s="173" t="n">
        <v>41560</v>
      </c>
      <c r="B2573" s="220" t="inlineStr">
        <is>
          <t>Supercheap Auto 1000, 13 October, 2013</t>
        </is>
      </c>
      <c r="C2573" s="220" t="n">
        <v>4</v>
      </c>
      <c r="D2573" s="220" t="n"/>
      <c r="E2573" s="220" t="n"/>
      <c r="F2573" s="220" t="n">
        <v>2</v>
      </c>
      <c r="G2573" s="220" t="inlineStr">
        <is>
          <t>Holden Racing Team</t>
        </is>
      </c>
      <c r="H2573" s="220" t="n"/>
      <c r="I2573" s="220" t="inlineStr">
        <is>
          <t>Holden, Toll</t>
        </is>
      </c>
      <c r="J2573" s="220" t="inlineStr">
        <is>
          <t>Holden Commodore VF</t>
        </is>
      </c>
      <c r="K2573" s="220" t="n"/>
      <c r="L2573" s="220" t="inlineStr">
        <is>
          <t>Garth Tander</t>
        </is>
      </c>
      <c r="M2573" s="220" t="inlineStr">
        <is>
          <t>AUS</t>
        </is>
      </c>
      <c r="N2573" s="687">
        <f>_xlfn.LET(_xlpm.d,_xlfn.XLOOKUP(L2573,'[1]Birth Dates'!$A:$A,'[1]Birth Dates'!$B:$B,"",0),IF(_xlpm.d=0,"",_xlpm.d))</f>
        <v/>
      </c>
      <c r="O2573" s="220">
        <f>IF(OR(N2573="",A2573="",NOT(ISNUMBER(N2573)),N2573&gt;A2573),"",DATEDIF(N2573,A2573,"Y")&amp;" years, "&amp;DATEDIF(N2573,A2573,"YM")&amp;" months, "&amp;DATEDIF(N2573,A2573,"MD")&amp;" days")</f>
        <v/>
      </c>
      <c r="P2573" s="220" t="inlineStr">
        <is>
          <t>Nick Percat</t>
        </is>
      </c>
      <c r="Q2573" s="220" t="inlineStr">
        <is>
          <t>AUS</t>
        </is>
      </c>
      <c r="R2573" s="687">
        <f>_xlfn.LET(_xlpm.d,_xlfn.XLOOKUP(P2573,'[1]Birth Dates'!$A:$A,'[1]Birth Dates'!$B:$B,"",0),IF(_xlpm.d=0,"",_xlpm.d))</f>
        <v/>
      </c>
      <c r="S2573" s="220">
        <f>IF(OR(R2573="",A2573="",NOT(ISNUMBER(R2573)),R2573&gt;A2573),"",DATEDIF(R2573,A2573,"Y")&amp;" years, "&amp;DATEDIF(R2573,A2573,"YM")&amp;" months, "&amp;DATEDIF(R2573,A2573,"MD")&amp;" days")</f>
        <v/>
      </c>
      <c r="T2573" s="220" t="n"/>
      <c r="U2573" s="220" t="n"/>
      <c r="V2573" s="687">
        <f>_xlfn.LET(_xlpm.d,_xlfn.XLOOKUP(T2573,'[1]Birth Dates'!$A:$A,'[1]Birth Dates'!$B:$B,"",0),IF(_xlpm.d=0,"",_xlpm.d))</f>
        <v/>
      </c>
      <c r="W2573" s="220">
        <f>IF(OR(V2573="",A2573="",NOT(ISNUMBER(V2573)),V2573&gt;A2573),"",DATEDIF(V2573,A2573,"Y")&amp;" years, "&amp;DATEDIF(V2573,A2573,"YM")&amp;" months, "&amp;DATEDIF(V2573,A2573,"MD")&amp;" days")</f>
        <v/>
      </c>
      <c r="X2573" s="220" t="n"/>
      <c r="Y2573" s="220" t="n"/>
      <c r="Z2573" s="220" t="n"/>
      <c r="AA2573" s="220" t="n"/>
      <c r="AB2573" s="220" t="n">
        <v>11</v>
      </c>
      <c r="AC2573" s="220" t="n"/>
      <c r="AD2573" s="220" t="n"/>
      <c r="AE2573" s="577" t="inlineStr">
        <is>
          <t>2:08.8240</t>
        </is>
      </c>
      <c r="AF2573" s="418">
        <f>IF(OR(AE2573="",AE2573="",AE2573=0),"",6.213/(AE2573*24))</f>
        <v/>
      </c>
      <c r="AG2573" s="251" t="n"/>
      <c r="AH2573" s="577" t="inlineStr"/>
      <c r="AI2573" s="418">
        <f>IF(OR(AH2573="",AH2573="",AH2573=0),"",6.213/(AH2573*24))</f>
        <v/>
      </c>
      <c r="AJ2573" s="175">
        <f>IF(AND(ISNUMBER(AB2573),ISNUMBER(AG2573)),AB2573-AG2573,"")</f>
        <v/>
      </c>
      <c r="AK2573" s="220" t="n"/>
      <c r="AL2573" s="220" t="n">
        <v>161</v>
      </c>
      <c r="AM2573" s="694" t="n">
        <v>0.2580443055555555</v>
      </c>
      <c r="AN2573" s="671">
        <f>IF(OR(AL2573="",AM2573="",AM2573=0),"",AL2573*6.213/(AM2573*24))</f>
        <v/>
      </c>
      <c r="AO2573" s="477">
        <f>IF(AND(AL2573=AL2572,AM2573&lt;&gt;"",AM2572&lt;&gt;""),AM2573-AM2572,"")</f>
        <v/>
      </c>
      <c r="AP2573" s="220" t="n"/>
      <c r="AQ2573" s="577" t="inlineStr"/>
      <c r="AR2573" s="439">
        <f>IF(OR(AQ2573="",AQ2573="",AQ2573=0),"",6.213/(AQ2573*24))</f>
        <v/>
      </c>
      <c r="AS2573" s="436">
        <f>IF(OR(NOT(ISNUMBER(C2573)),NOT(ISNUMBER(AB2573))),"",IF(AG2573&lt;&gt;"",AG2573,AB2573)-C2573)</f>
        <v/>
      </c>
      <c r="AT2573" s="217" t="n"/>
      <c r="AU2573" s="223">
        <f>IF($B2573="","",TEXT($A2573,"yyyymmdd")&amp;"_P"&amp;$C2573&amp;"_C"&amp;$F2573&amp;"_"&amp;TRIM(RIGHT(SUBSTITUTE(TRIM(SUBSTITUTE($L2573,CHAR(160)," "))," ",REPT(" ",60)),60))&amp;IF($P2573="","","-"&amp;TRIM(RIGHT(SUBSTITUTE(TRIM(SUBSTITUTE($P2573,CHAR(160)," "))," ",REPT(" ",60)),60)))&amp;IF($T2573="","","-"&amp;TRIM(RIGHT(SUBSTITUTE(TRIM(SUBSTITUTE($T2573,CHAR(160)," "))," ",REPT(" ",60)),60)))&amp;".jpg")</f>
        <v/>
      </c>
    </row>
    <row r="2574" ht="42" customHeight="1">
      <c r="A2574" s="173" t="n">
        <v>41560</v>
      </c>
      <c r="B2574" s="220" t="inlineStr">
        <is>
          <t>Supercheap Auto 1000, 13 October, 2013</t>
        </is>
      </c>
      <c r="C2574" s="220" t="n">
        <v>5</v>
      </c>
      <c r="D2574" s="220" t="n"/>
      <c r="E2574" s="220" t="n"/>
      <c r="F2574" s="220" t="n">
        <v>8</v>
      </c>
      <c r="G2574" s="220" t="inlineStr">
        <is>
          <t>Brad Jones Racing</t>
        </is>
      </c>
      <c r="H2574" s="220" t="n"/>
      <c r="I2574" s="220" t="inlineStr">
        <is>
          <t>BOC Gas and Gear</t>
        </is>
      </c>
      <c r="J2574" s="220" t="inlineStr">
        <is>
          <t>Holden Commodore VF</t>
        </is>
      </c>
      <c r="K2574" s="220" t="n"/>
      <c r="L2574" s="220" t="inlineStr">
        <is>
          <t>Jason Bright</t>
        </is>
      </c>
      <c r="M2574" s="220" t="inlineStr">
        <is>
          <t>AUS</t>
        </is>
      </c>
      <c r="N2574" s="687">
        <f>_xlfn.LET(_xlpm.d,_xlfn.XLOOKUP(L2574,'[1]Birth Dates'!$A:$A,'[1]Birth Dates'!$B:$B,"",0),IF(_xlpm.d=0,"",_xlpm.d))</f>
        <v/>
      </c>
      <c r="O2574" s="220">
        <f>IF(OR(N2574="",A2574="",NOT(ISNUMBER(N2574)),N2574&gt;A2574),"",DATEDIF(N2574,A2574,"Y")&amp;" years, "&amp;DATEDIF(N2574,A2574,"YM")&amp;" months, "&amp;DATEDIF(N2574,A2574,"MD")&amp;" days")</f>
        <v/>
      </c>
      <c r="P2574" s="220" t="inlineStr">
        <is>
          <t>Andrew Jones</t>
        </is>
      </c>
      <c r="Q2574" s="220" t="inlineStr">
        <is>
          <t>AUS</t>
        </is>
      </c>
      <c r="R2574" s="687">
        <f>_xlfn.LET(_xlpm.d,_xlfn.XLOOKUP(P2574,'[1]Birth Dates'!$A:$A,'[1]Birth Dates'!$B:$B,"",0),IF(_xlpm.d=0,"",_xlpm.d))</f>
        <v/>
      </c>
      <c r="S2574" s="220">
        <f>IF(OR(R2574="",A2574="",NOT(ISNUMBER(R2574)),R2574&gt;A2574),"",DATEDIF(R2574,A2574,"Y")&amp;" years, "&amp;DATEDIF(R2574,A2574,"YM")&amp;" months, "&amp;DATEDIF(R2574,A2574,"MD")&amp;" days")</f>
        <v/>
      </c>
      <c r="T2574" s="220" t="n"/>
      <c r="U2574" s="220" t="n"/>
      <c r="V2574" s="687">
        <f>_xlfn.LET(_xlpm.d,_xlfn.XLOOKUP(T2574,'[1]Birth Dates'!$A:$A,'[1]Birth Dates'!$B:$B,"",0),IF(_xlpm.d=0,"",_xlpm.d))</f>
        <v/>
      </c>
      <c r="W2574" s="220">
        <f>IF(OR(V2574="",A2574="",NOT(ISNUMBER(V2574)),V2574&gt;A2574),"",DATEDIF(V2574,A2574,"Y")&amp;" years, "&amp;DATEDIF(V2574,A2574,"YM")&amp;" months, "&amp;DATEDIF(V2574,A2574,"MD")&amp;" days")</f>
        <v/>
      </c>
      <c r="X2574" s="220" t="n"/>
      <c r="Y2574" s="220" t="n"/>
      <c r="Z2574" s="220" t="n"/>
      <c r="AA2574" s="220" t="n"/>
      <c r="AB2574" s="220" t="n">
        <v>3</v>
      </c>
      <c r="AC2574" s="220" t="n"/>
      <c r="AD2574" s="220" t="n"/>
      <c r="AE2574" s="577" t="inlineStr">
        <is>
          <t>2:08.8240</t>
        </is>
      </c>
      <c r="AF2574" s="418">
        <f>IF(OR(AE2574="",AE2574="",AE2574=0),"",6.213/(AE2574*24))</f>
        <v/>
      </c>
      <c r="AG2574" s="251" t="n"/>
      <c r="AH2574" s="577" t="inlineStr">
        <is>
          <t>2:08.8240</t>
        </is>
      </c>
      <c r="AI2574" s="418">
        <f>IF(OR(AH2574="",AH2574="",AH2574=0),"",6.213/(AH2574*24))</f>
        <v/>
      </c>
      <c r="AJ2574" s="175">
        <f>IF(AND(ISNUMBER(AB2574),ISNUMBER(AG2574)),AB2574-AG2574,"")</f>
        <v/>
      </c>
      <c r="AK2574" s="220" t="n"/>
      <c r="AL2574" s="220" t="n">
        <v>161</v>
      </c>
      <c r="AM2574" s="694" t="n">
        <v>0.2581257754629629</v>
      </c>
      <c r="AN2574" s="671">
        <f>IF(OR(AL2574="",AM2574="",AM2574=0),"",AL2574*6.213/(AM2574*24))</f>
        <v/>
      </c>
      <c r="AO2574" s="477">
        <f>IF(AND(AL2574=AL2573,AM2574&lt;&gt;"",AM2573&lt;&gt;""),AM2574-AM2573,"")</f>
        <v/>
      </c>
      <c r="AP2574" s="220" t="n"/>
      <c r="AQ2574" s="577" t="inlineStr"/>
      <c r="AR2574" s="439">
        <f>IF(OR(AQ2574="",AQ2574="",AQ2574=0),"",6.213/(AQ2574*24))</f>
        <v/>
      </c>
      <c r="AS2574" s="436">
        <f>IF(OR(NOT(ISNUMBER(C2574)),NOT(ISNUMBER(AB2574))),"",IF(AG2574&lt;&gt;"",AG2574,AB2574)-C2574)</f>
        <v/>
      </c>
      <c r="AT2574" s="217" t="n"/>
      <c r="AU2574" s="223">
        <f>IF($B2574="","",TEXT($A2574,"yyyymmdd")&amp;"_P"&amp;$C2574&amp;"_C"&amp;$F2574&amp;"_"&amp;TRIM(RIGHT(SUBSTITUTE(TRIM(SUBSTITUTE($L2574,CHAR(160)," "))," ",REPT(" ",60)),60))&amp;IF($P2574="","","-"&amp;TRIM(RIGHT(SUBSTITUTE(TRIM(SUBSTITUTE($P2574,CHAR(160)," "))," ",REPT(" ",60)),60)))&amp;IF($T2574="","","-"&amp;TRIM(RIGHT(SUBSTITUTE(TRIM(SUBSTITUTE($T2574,CHAR(160)," "))," ",REPT(" ",60)),60)))&amp;".jpg")</f>
        <v/>
      </c>
    </row>
    <row r="2575" ht="42" customHeight="1">
      <c r="A2575" s="173" t="n">
        <v>41560</v>
      </c>
      <c r="B2575" s="220" t="inlineStr">
        <is>
          <t>Supercheap Auto 1000, 13 October, 2013</t>
        </is>
      </c>
      <c r="C2575" s="220" t="n">
        <v>6</v>
      </c>
      <c r="D2575" s="220" t="n"/>
      <c r="E2575" s="220" t="n"/>
      <c r="F2575" s="220" t="n">
        <v>80</v>
      </c>
      <c r="G2575" s="220" t="inlineStr">
        <is>
          <t>Lucas Dumbrell Motorsport</t>
        </is>
      </c>
      <c r="H2575" s="220" t="n"/>
      <c r="I2575" s="220" t="inlineStr">
        <is>
          <t>Sargent Security</t>
        </is>
      </c>
      <c r="J2575" s="220" t="inlineStr">
        <is>
          <t>Holden Commodore VF</t>
        </is>
      </c>
      <c r="K2575" s="220" t="n"/>
      <c r="L2575" s="220" t="inlineStr">
        <is>
          <t>Scott Pye</t>
        </is>
      </c>
      <c r="M2575" s="220" t="inlineStr">
        <is>
          <t>AUS</t>
        </is>
      </c>
      <c r="N2575" s="687">
        <f>_xlfn.LET(_xlpm.d,_xlfn.XLOOKUP(L2575,'[1]Birth Dates'!$A:$A,'[1]Birth Dates'!$B:$B,"",0),IF(_xlpm.d=0,"",_xlpm.d))</f>
        <v/>
      </c>
      <c r="O2575" s="220">
        <f>IF(OR(N2575="",A2575="",NOT(ISNUMBER(N2575)),N2575&gt;A2575),"",DATEDIF(N2575,A2575,"Y")&amp;" years, "&amp;DATEDIF(N2575,A2575,"YM")&amp;" months, "&amp;DATEDIF(N2575,A2575,"MD")&amp;" days")</f>
        <v/>
      </c>
      <c r="P2575" s="220" t="inlineStr">
        <is>
          <t>Paul Morris</t>
        </is>
      </c>
      <c r="Q2575" s="220" t="inlineStr">
        <is>
          <t>AUS</t>
        </is>
      </c>
      <c r="R2575" s="687">
        <f>_xlfn.LET(_xlpm.d,_xlfn.XLOOKUP(P2575,'[1]Birth Dates'!$A:$A,'[1]Birth Dates'!$B:$B,"",0),IF(_xlpm.d=0,"",_xlpm.d))</f>
        <v/>
      </c>
      <c r="S2575" s="220">
        <f>IF(OR(R2575="",A2575="",NOT(ISNUMBER(R2575)),R2575&gt;A2575),"",DATEDIF(R2575,A2575,"Y")&amp;" years, "&amp;DATEDIF(R2575,A2575,"YM")&amp;" months, "&amp;DATEDIF(R2575,A2575,"MD")&amp;" days")</f>
        <v/>
      </c>
      <c r="T2575" s="220" t="n"/>
      <c r="U2575" s="220" t="n"/>
      <c r="V2575" s="687">
        <f>_xlfn.LET(_xlpm.d,_xlfn.XLOOKUP(T2575,'[1]Birth Dates'!$A:$A,'[1]Birth Dates'!$B:$B,"",0),IF(_xlpm.d=0,"",_xlpm.d))</f>
        <v/>
      </c>
      <c r="W2575" s="220">
        <f>IF(OR(V2575="",A2575="",NOT(ISNUMBER(V2575)),V2575&gt;A2575),"",DATEDIF(V2575,A2575,"Y")&amp;" years, "&amp;DATEDIF(V2575,A2575,"YM")&amp;" months, "&amp;DATEDIF(V2575,A2575,"MD")&amp;" days")</f>
        <v/>
      </c>
      <c r="X2575" s="220" t="n"/>
      <c r="Y2575" s="220" t="n"/>
      <c r="Z2575" s="220" t="n"/>
      <c r="AA2575" s="220" t="n"/>
      <c r="AB2575" s="220" t="n">
        <v>22</v>
      </c>
      <c r="AC2575" s="220" t="n"/>
      <c r="AD2575" s="220" t="n"/>
      <c r="AE2575" s="577" t="inlineStr">
        <is>
          <t>2:08.8240</t>
        </is>
      </c>
      <c r="AF2575" s="418">
        <f>IF(OR(AE2575="",AE2575="",AE2575=0),"",6.213/(AE2575*24))</f>
        <v/>
      </c>
      <c r="AG2575" s="251" t="n"/>
      <c r="AH2575" s="577" t="inlineStr"/>
      <c r="AI2575" s="418">
        <f>IF(OR(AH2575="",AH2575="",AH2575=0),"",6.213/(AH2575*24))</f>
        <v/>
      </c>
      <c r="AJ2575" s="175">
        <f>IF(AND(ISNUMBER(AB2575),ISNUMBER(AG2575)),AB2575-AG2575,"")</f>
        <v/>
      </c>
      <c r="AK2575" s="220" t="n"/>
      <c r="AL2575" s="220" t="n">
        <v>161</v>
      </c>
      <c r="AM2575" s="694" t="n">
        <v>0.2581965972222222</v>
      </c>
      <c r="AN2575" s="671">
        <f>IF(OR(AL2575="",AM2575="",AM2575=0),"",AL2575*6.213/(AM2575*24))</f>
        <v/>
      </c>
      <c r="AO2575" s="477">
        <f>IF(AND(AL2575=AL2574,AM2575&lt;&gt;"",AM2574&lt;&gt;""),AM2575-AM2574,"")</f>
        <v/>
      </c>
      <c r="AP2575" s="220" t="n"/>
      <c r="AQ2575" s="577" t="inlineStr"/>
      <c r="AR2575" s="439">
        <f>IF(OR(AQ2575="",AQ2575="",AQ2575=0),"",6.213/(AQ2575*24))</f>
        <v/>
      </c>
      <c r="AS2575" s="436">
        <f>IF(OR(NOT(ISNUMBER(C2575)),NOT(ISNUMBER(AB2575))),"",IF(AG2575&lt;&gt;"",AG2575,AB2575)-C2575)</f>
        <v/>
      </c>
      <c r="AT2575" s="217" t="n"/>
      <c r="AU2575" s="223">
        <f>IF($B2575="","",TEXT($A2575,"yyyymmdd")&amp;"_P"&amp;$C2575&amp;"_C"&amp;$F2575&amp;"_"&amp;TRIM(RIGHT(SUBSTITUTE(TRIM(SUBSTITUTE($L2575,CHAR(160)," "))," ",REPT(" ",60)),60))&amp;IF($P2575="","","-"&amp;TRIM(RIGHT(SUBSTITUTE(TRIM(SUBSTITUTE($P2575,CHAR(160)," "))," ",REPT(" ",60)),60)))&amp;IF($T2575="","","-"&amp;TRIM(RIGHT(SUBSTITUTE(TRIM(SUBSTITUTE($T2575,CHAR(160)," "))," ",REPT(" ",60)),60)))&amp;".jpg")</f>
        <v/>
      </c>
    </row>
    <row r="2576" ht="42" customHeight="1">
      <c r="A2576" s="173" t="n">
        <v>41560</v>
      </c>
      <c r="B2576" s="220" t="inlineStr">
        <is>
          <t>Supercheap Auto 1000, 13 October, 2013</t>
        </is>
      </c>
      <c r="C2576" s="220" t="n">
        <v>7</v>
      </c>
      <c r="D2576" s="220" t="n"/>
      <c r="E2576" s="220" t="n"/>
      <c r="F2576" s="220" t="n">
        <v>6</v>
      </c>
      <c r="G2576" s="220" t="inlineStr">
        <is>
          <t>Ford Performance Racing</t>
        </is>
      </c>
      <c r="H2576" s="220" t="n"/>
      <c r="I2576" s="220" t="inlineStr">
        <is>
          <t>Pepsi Max</t>
        </is>
      </c>
      <c r="J2576" s="220" t="inlineStr">
        <is>
          <t>Ford Falcon FG</t>
        </is>
      </c>
      <c r="K2576" s="220" t="n"/>
      <c r="L2576" s="220" t="inlineStr">
        <is>
          <t>Will Davison</t>
        </is>
      </c>
      <c r="M2576" s="220" t="inlineStr">
        <is>
          <t>AUS</t>
        </is>
      </c>
      <c r="N2576" s="687">
        <f>_xlfn.LET(_xlpm.d,_xlfn.XLOOKUP(L2576,'[1]Birth Dates'!$A:$A,'[1]Birth Dates'!$B:$B,"",0),IF(_xlpm.d=0,"",_xlpm.d))</f>
        <v/>
      </c>
      <c r="O2576" s="220">
        <f>IF(OR(N2576="",A2576="",NOT(ISNUMBER(N2576)),N2576&gt;A2576),"",DATEDIF(N2576,A2576,"Y")&amp;" years, "&amp;DATEDIF(N2576,A2576,"YM")&amp;" months, "&amp;DATEDIF(N2576,A2576,"MD")&amp;" days")</f>
        <v/>
      </c>
      <c r="P2576" s="220" t="inlineStr">
        <is>
          <t>Steve Owen</t>
        </is>
      </c>
      <c r="Q2576" s="220" t="inlineStr">
        <is>
          <t>AUS</t>
        </is>
      </c>
      <c r="R2576" s="687">
        <f>_xlfn.LET(_xlpm.d,_xlfn.XLOOKUP(P2576,'[1]Birth Dates'!$A:$A,'[1]Birth Dates'!$B:$B,"",0),IF(_xlpm.d=0,"",_xlpm.d))</f>
        <v/>
      </c>
      <c r="S2576" s="220">
        <f>IF(OR(R2576="",A2576="",NOT(ISNUMBER(R2576)),R2576&gt;A2576),"",DATEDIF(R2576,A2576,"Y")&amp;" years, "&amp;DATEDIF(R2576,A2576,"YM")&amp;" months, "&amp;DATEDIF(R2576,A2576,"MD")&amp;" days")</f>
        <v/>
      </c>
      <c r="T2576" s="220" t="n"/>
      <c r="U2576" s="220" t="n"/>
      <c r="V2576" s="687">
        <f>_xlfn.LET(_xlpm.d,_xlfn.XLOOKUP(T2576,'[1]Birth Dates'!$A:$A,'[1]Birth Dates'!$B:$B,"",0),IF(_xlpm.d=0,"",_xlpm.d))</f>
        <v/>
      </c>
      <c r="W2576" s="220">
        <f>IF(OR(V2576="",A2576="",NOT(ISNUMBER(V2576)),V2576&gt;A2576),"",DATEDIF(V2576,A2576,"Y")&amp;" years, "&amp;DATEDIF(V2576,A2576,"YM")&amp;" months, "&amp;DATEDIF(V2576,A2576,"MD")&amp;" days")</f>
        <v/>
      </c>
      <c r="X2576" s="220" t="n"/>
      <c r="Y2576" s="220" t="n"/>
      <c r="Z2576" s="220" t="n"/>
      <c r="AA2576" s="220" t="n"/>
      <c r="AB2576" s="220" t="n">
        <v>7</v>
      </c>
      <c r="AC2576" s="220" t="n"/>
      <c r="AD2576" s="220" t="n"/>
      <c r="AE2576" s="577" t="inlineStr">
        <is>
          <t>2:08.8240</t>
        </is>
      </c>
      <c r="AF2576" s="418">
        <f>IF(OR(AE2576="",AE2576="",AE2576=0),"",6.213/(AE2576*24))</f>
        <v/>
      </c>
      <c r="AG2576" s="251" t="n"/>
      <c r="AH2576" s="577" t="inlineStr">
        <is>
          <t>2:08.8240</t>
        </is>
      </c>
      <c r="AI2576" s="418">
        <f>IF(OR(AH2576="",AH2576="",AH2576=0),"",6.213/(AH2576*24))</f>
        <v/>
      </c>
      <c r="AJ2576" s="175">
        <f>IF(AND(ISNUMBER(AB2576),ISNUMBER(AG2576)),AB2576-AG2576,"")</f>
        <v/>
      </c>
      <c r="AK2576" s="220" t="n"/>
      <c r="AL2576" s="220" t="n">
        <v>161</v>
      </c>
      <c r="AM2576" s="694" t="n">
        <v>0.2583008912037037</v>
      </c>
      <c r="AN2576" s="671">
        <f>IF(OR(AL2576="",AM2576="",AM2576=0),"",AL2576*6.213/(AM2576*24))</f>
        <v/>
      </c>
      <c r="AO2576" s="477">
        <f>IF(AND(AL2576=AL2575,AM2576&lt;&gt;"",AM2575&lt;&gt;""),AM2576-AM2575,"")</f>
        <v/>
      </c>
      <c r="AP2576" s="220" t="n"/>
      <c r="AQ2576" s="577" t="inlineStr"/>
      <c r="AR2576" s="439">
        <f>IF(OR(AQ2576="",AQ2576="",AQ2576=0),"",6.213/(AQ2576*24))</f>
        <v/>
      </c>
      <c r="AS2576" s="436">
        <f>IF(OR(NOT(ISNUMBER(C2576)),NOT(ISNUMBER(AB2576))),"",IF(AG2576&lt;&gt;"",AG2576,AB2576)-C2576)</f>
        <v/>
      </c>
      <c r="AT2576" s="217" t="n"/>
      <c r="AU2576" s="223">
        <f>IF($B2576="","",TEXT($A2576,"yyyymmdd")&amp;"_P"&amp;$C2576&amp;"_C"&amp;$F2576&amp;"_"&amp;TRIM(RIGHT(SUBSTITUTE(TRIM(SUBSTITUTE($L2576,CHAR(160)," "))," ",REPT(" ",60)),60))&amp;IF($P2576="","","-"&amp;TRIM(RIGHT(SUBSTITUTE(TRIM(SUBSTITUTE($P2576,CHAR(160)," "))," ",REPT(" ",60)),60)))&amp;IF($T2576="","","-"&amp;TRIM(RIGHT(SUBSTITUTE(TRIM(SUBSTITUTE($T2576,CHAR(160)," "))," ",REPT(" ",60)),60)))&amp;".jpg")</f>
        <v/>
      </c>
    </row>
    <row r="2577" ht="42" customHeight="1">
      <c r="A2577" s="173" t="n">
        <v>41560</v>
      </c>
      <c r="B2577" s="220" t="inlineStr">
        <is>
          <t>Supercheap Auto 1000, 13 October, 2013</t>
        </is>
      </c>
      <c r="C2577" s="220" t="n">
        <v>8</v>
      </c>
      <c r="D2577" s="220" t="n"/>
      <c r="E2577" s="220" t="n"/>
      <c r="F2577" s="220" t="n">
        <v>33</v>
      </c>
      <c r="G2577" s="220" t="inlineStr">
        <is>
          <t>Garry Rogers Motorsport</t>
        </is>
      </c>
      <c r="H2577" s="220" t="n"/>
      <c r="I2577" s="220" t="inlineStr">
        <is>
          <t>Fujitsu</t>
        </is>
      </c>
      <c r="J2577" s="220" t="inlineStr">
        <is>
          <t>Holden Commodore VF</t>
        </is>
      </c>
      <c r="K2577" s="220" t="n"/>
      <c r="L2577" s="220" t="inlineStr">
        <is>
          <t>Scott McLaughlin</t>
        </is>
      </c>
      <c r="M2577" s="220" t="inlineStr">
        <is>
          <t>NZL</t>
        </is>
      </c>
      <c r="N2577" s="687">
        <f>_xlfn.LET(_xlpm.d,_xlfn.XLOOKUP(L2577,'[1]Birth Dates'!$A:$A,'[1]Birth Dates'!$B:$B,"",0),IF(_xlpm.d=0,"",_xlpm.d))</f>
        <v/>
      </c>
      <c r="O2577" s="220">
        <f>IF(OR(N2577="",A2577="",NOT(ISNUMBER(N2577)),N2577&gt;A2577),"",DATEDIF(N2577,A2577,"Y")&amp;" years, "&amp;DATEDIF(N2577,A2577,"YM")&amp;" months, "&amp;DATEDIF(N2577,A2577,"MD")&amp;" days")</f>
        <v/>
      </c>
      <c r="P2577" s="220" t="inlineStr">
        <is>
          <t>Jack Perkins</t>
        </is>
      </c>
      <c r="Q2577" s="220" t="inlineStr">
        <is>
          <t>AUS</t>
        </is>
      </c>
      <c r="R2577" s="687">
        <f>_xlfn.LET(_xlpm.d,_xlfn.XLOOKUP(P2577,'[1]Birth Dates'!$A:$A,'[1]Birth Dates'!$B:$B,"",0),IF(_xlpm.d=0,"",_xlpm.d))</f>
        <v/>
      </c>
      <c r="S2577" s="220">
        <f>IF(OR(R2577="",A2577="",NOT(ISNUMBER(R2577)),R2577&gt;A2577),"",DATEDIF(R2577,A2577,"Y")&amp;" years, "&amp;DATEDIF(R2577,A2577,"YM")&amp;" months, "&amp;DATEDIF(R2577,A2577,"MD")&amp;" days")</f>
        <v/>
      </c>
      <c r="T2577" s="220" t="n"/>
      <c r="U2577" s="220" t="n"/>
      <c r="V2577" s="687">
        <f>_xlfn.LET(_xlpm.d,_xlfn.XLOOKUP(T2577,'[1]Birth Dates'!$A:$A,'[1]Birth Dates'!$B:$B,"",0),IF(_xlpm.d=0,"",_xlpm.d))</f>
        <v/>
      </c>
      <c r="W2577" s="220">
        <f>IF(OR(V2577="",A2577="",NOT(ISNUMBER(V2577)),V2577&gt;A2577),"",DATEDIF(V2577,A2577,"Y")&amp;" years, "&amp;DATEDIF(V2577,A2577,"YM")&amp;" months, "&amp;DATEDIF(V2577,A2577,"MD")&amp;" days")</f>
        <v/>
      </c>
      <c r="X2577" s="220" t="n"/>
      <c r="Y2577" s="220" t="n"/>
      <c r="Z2577" s="220" t="n"/>
      <c r="AA2577" s="220" t="n"/>
      <c r="AB2577" s="220" t="n">
        <v>8</v>
      </c>
      <c r="AC2577" s="220" t="n"/>
      <c r="AD2577" s="220" t="n"/>
      <c r="AE2577" s="577" t="inlineStr">
        <is>
          <t>2:08.8240</t>
        </is>
      </c>
      <c r="AF2577" s="418">
        <f>IF(OR(AE2577="",AE2577="",AE2577=0),"",6.213/(AE2577*24))</f>
        <v/>
      </c>
      <c r="AG2577" s="251" t="n"/>
      <c r="AH2577" s="577" t="inlineStr">
        <is>
          <t>2:08.8240</t>
        </is>
      </c>
      <c r="AI2577" s="418">
        <f>IF(OR(AH2577="",AH2577="",AH2577=0),"",6.213/(AH2577*24))</f>
        <v/>
      </c>
      <c r="AJ2577" s="175">
        <f>IF(AND(ISNUMBER(AB2577),ISNUMBER(AG2577)),AB2577-AG2577,"")</f>
        <v/>
      </c>
      <c r="AK2577" s="220" t="n"/>
      <c r="AL2577" s="220" t="n">
        <v>161</v>
      </c>
      <c r="AM2577" s="694" t="n">
        <v>0.2584638078703704</v>
      </c>
      <c r="AN2577" s="671">
        <f>IF(OR(AL2577="",AM2577="",AM2577=0),"",AL2577*6.213/(AM2577*24))</f>
        <v/>
      </c>
      <c r="AO2577" s="477">
        <f>IF(AND(AL2577=AL2576,AM2577&lt;&gt;"",AM2576&lt;&gt;""),AM2577-AM2576,"")</f>
        <v/>
      </c>
      <c r="AP2577" s="220" t="n"/>
      <c r="AQ2577" s="577" t="inlineStr"/>
      <c r="AR2577" s="439">
        <f>IF(OR(AQ2577="",AQ2577="",AQ2577=0),"",6.213/(AQ2577*24))</f>
        <v/>
      </c>
      <c r="AS2577" s="436">
        <f>IF(OR(NOT(ISNUMBER(C2577)),NOT(ISNUMBER(AB2577))),"",IF(AG2577&lt;&gt;"",AG2577,AB2577)-C2577)</f>
        <v/>
      </c>
      <c r="AT2577" s="217" t="n"/>
      <c r="AU2577" s="223">
        <f>IF($B2577="","",TEXT($A2577,"yyyymmdd")&amp;"_P"&amp;$C2577&amp;"_C"&amp;$F2577&amp;"_"&amp;TRIM(RIGHT(SUBSTITUTE(TRIM(SUBSTITUTE($L2577,CHAR(160)," "))," ",REPT(" ",60)),60))&amp;IF($P2577="","","-"&amp;TRIM(RIGHT(SUBSTITUTE(TRIM(SUBSTITUTE($P2577,CHAR(160)," "))," ",REPT(" ",60)),60)))&amp;IF($T2577="","","-"&amp;TRIM(RIGHT(SUBSTITUTE(TRIM(SUBSTITUTE($T2577,CHAR(160)," "))," ",REPT(" ",60)),60)))&amp;".jpg")</f>
        <v/>
      </c>
    </row>
    <row r="2578" ht="42" customHeight="1">
      <c r="A2578" s="173" t="n">
        <v>41560</v>
      </c>
      <c r="B2578" s="220" t="inlineStr">
        <is>
          <t>Supercheap Auto 1000, 13 October, 2013</t>
        </is>
      </c>
      <c r="C2578" s="220" t="n">
        <v>9</v>
      </c>
      <c r="D2578" s="220" t="n"/>
      <c r="E2578" s="220" t="n"/>
      <c r="F2578" s="220" t="n">
        <v>55</v>
      </c>
      <c r="G2578" s="220" t="inlineStr">
        <is>
          <t>Rod Nash Racing</t>
        </is>
      </c>
      <c r="H2578" s="220" t="n"/>
      <c r="I2578" s="220" t="inlineStr">
        <is>
          <t>The Bottle-O</t>
        </is>
      </c>
      <c r="J2578" s="220" t="inlineStr">
        <is>
          <t>Ford Falcon FG</t>
        </is>
      </c>
      <c r="K2578" s="220" t="n"/>
      <c r="L2578" s="220" t="inlineStr">
        <is>
          <t>David Reynolds</t>
        </is>
      </c>
      <c r="M2578" s="220" t="inlineStr">
        <is>
          <t>AUS</t>
        </is>
      </c>
      <c r="N2578" s="687">
        <f>_xlfn.LET(_xlpm.d,_xlfn.XLOOKUP(L2578,'[1]Birth Dates'!$A:$A,'[1]Birth Dates'!$B:$B,"",0),IF(_xlpm.d=0,"",_xlpm.d))</f>
        <v/>
      </c>
      <c r="O2578" s="220">
        <f>IF(OR(N2578="",A2578="",NOT(ISNUMBER(N2578)),N2578&gt;A2578),"",DATEDIF(N2578,A2578,"Y")&amp;" years, "&amp;DATEDIF(N2578,A2578,"YM")&amp;" months, "&amp;DATEDIF(N2578,A2578,"MD")&amp;" days")</f>
        <v/>
      </c>
      <c r="P2578" s="220" t="inlineStr">
        <is>
          <t>Dean Canto</t>
        </is>
      </c>
      <c r="Q2578" s="220" t="inlineStr">
        <is>
          <t>AUS</t>
        </is>
      </c>
      <c r="R2578" s="687">
        <f>_xlfn.LET(_xlpm.d,_xlfn.XLOOKUP(P2578,'[1]Birth Dates'!$A:$A,'[1]Birth Dates'!$B:$B,"",0),IF(_xlpm.d=0,"",_xlpm.d))</f>
        <v/>
      </c>
      <c r="S2578" s="220">
        <f>IF(OR(R2578="",A2578="",NOT(ISNUMBER(R2578)),R2578&gt;A2578),"",DATEDIF(R2578,A2578,"Y")&amp;" years, "&amp;DATEDIF(R2578,A2578,"YM")&amp;" months, "&amp;DATEDIF(R2578,A2578,"MD")&amp;" days")</f>
        <v/>
      </c>
      <c r="T2578" s="220" t="n"/>
      <c r="U2578" s="220" t="n"/>
      <c r="V2578" s="687">
        <f>_xlfn.LET(_xlpm.d,_xlfn.XLOOKUP(T2578,'[1]Birth Dates'!$A:$A,'[1]Birth Dates'!$B:$B,"",0),IF(_xlpm.d=0,"",_xlpm.d))</f>
        <v/>
      </c>
      <c r="W2578" s="220">
        <f>IF(OR(V2578="",A2578="",NOT(ISNUMBER(V2578)),V2578&gt;A2578),"",DATEDIF(V2578,A2578,"Y")&amp;" years, "&amp;DATEDIF(V2578,A2578,"YM")&amp;" months, "&amp;DATEDIF(V2578,A2578,"MD")&amp;" days")</f>
        <v/>
      </c>
      <c r="X2578" s="220" t="n"/>
      <c r="Y2578" s="220" t="n"/>
      <c r="Z2578" s="220" t="n"/>
      <c r="AA2578" s="220" t="n"/>
      <c r="AB2578" s="220" t="n">
        <v>9</v>
      </c>
      <c r="AC2578" s="220" t="n"/>
      <c r="AD2578" s="220" t="n"/>
      <c r="AE2578" s="577" t="inlineStr">
        <is>
          <t>2:08.8240</t>
        </is>
      </c>
      <c r="AF2578" s="418">
        <f>IF(OR(AE2578="",AE2578="",AE2578=0),"",6.213/(AE2578*24))</f>
        <v/>
      </c>
      <c r="AG2578" s="251" t="n"/>
      <c r="AH2578" s="577" t="inlineStr">
        <is>
          <t>2:08.8240</t>
        </is>
      </c>
      <c r="AI2578" s="418">
        <f>IF(OR(AH2578="",AH2578="",AH2578=0),"",6.213/(AH2578*24))</f>
        <v/>
      </c>
      <c r="AJ2578" s="175">
        <f>IF(AND(ISNUMBER(AB2578),ISNUMBER(AG2578)),AB2578-AG2578,"")</f>
        <v/>
      </c>
      <c r="AK2578" s="220" t="n"/>
      <c r="AL2578" s="220" t="n">
        <v>161</v>
      </c>
      <c r="AM2578" s="694" t="n">
        <v>0.2584953472222222</v>
      </c>
      <c r="AN2578" s="671">
        <f>IF(OR(AL2578="",AM2578="",AM2578=0),"",AL2578*6.213/(AM2578*24))</f>
        <v/>
      </c>
      <c r="AO2578" s="477">
        <f>IF(AND(AL2578=AL2577,AM2578&lt;&gt;"",AM2577&lt;&gt;""),AM2578-AM2577,"")</f>
        <v/>
      </c>
      <c r="AP2578" s="220" t="n"/>
      <c r="AQ2578" s="577" t="inlineStr"/>
      <c r="AR2578" s="439">
        <f>IF(OR(AQ2578="",AQ2578="",AQ2578=0),"",6.213/(AQ2578*24))</f>
        <v/>
      </c>
      <c r="AS2578" s="436">
        <f>IF(OR(NOT(ISNUMBER(C2578)),NOT(ISNUMBER(AB2578))),"",IF(AG2578&lt;&gt;"",AG2578,AB2578)-C2578)</f>
        <v/>
      </c>
      <c r="AT2578" s="217" t="n"/>
      <c r="AU2578" s="223">
        <f>IF($B2578="","",TEXT($A2578,"yyyymmdd")&amp;"_P"&amp;$C2578&amp;"_C"&amp;$F2578&amp;"_"&amp;TRIM(RIGHT(SUBSTITUTE(TRIM(SUBSTITUTE($L2578,CHAR(160)," "))," ",REPT(" ",60)),60))&amp;IF($P2578="","","-"&amp;TRIM(RIGHT(SUBSTITUTE(TRIM(SUBSTITUTE($P2578,CHAR(160)," "))," ",REPT(" ",60)),60)))&amp;IF($T2578="","","-"&amp;TRIM(RIGHT(SUBSTITUTE(TRIM(SUBSTITUTE($T2578,CHAR(160)," "))," ",REPT(" ",60)),60)))&amp;".jpg")</f>
        <v/>
      </c>
    </row>
    <row r="2579" ht="42" customHeight="1">
      <c r="A2579" s="173" t="n">
        <v>41560</v>
      </c>
      <c r="B2579" s="220" t="inlineStr">
        <is>
          <t>Supercheap Auto 1000, 13 October, 2013</t>
        </is>
      </c>
      <c r="C2579" s="220" t="n">
        <v>10</v>
      </c>
      <c r="D2579" s="220" t="n"/>
      <c r="E2579" s="220" t="n"/>
      <c r="F2579" s="220" t="n">
        <v>10</v>
      </c>
      <c r="G2579" s="220" t="inlineStr">
        <is>
          <t>Triple Eight Race Engineering</t>
        </is>
      </c>
      <c r="H2579" s="220" t="n"/>
      <c r="I2579" s="220" t="inlineStr">
        <is>
          <t>Xbox One</t>
        </is>
      </c>
      <c r="J2579" s="220" t="inlineStr">
        <is>
          <t>Holden Commodore VF</t>
        </is>
      </c>
      <c r="K2579" s="220" t="n"/>
      <c r="L2579" s="220" t="inlineStr">
        <is>
          <t>Andy Priaulx</t>
        </is>
      </c>
      <c r="M2579" s="220" t="inlineStr">
        <is>
          <t>GBR</t>
        </is>
      </c>
      <c r="N2579" s="687">
        <f>_xlfn.LET(_xlpm.d,_xlfn.XLOOKUP(L2579,'[1]Birth Dates'!$A:$A,'[1]Birth Dates'!$B:$B,"",0),IF(_xlpm.d=0,"",_xlpm.d))</f>
        <v/>
      </c>
      <c r="O2579" s="220">
        <f>IF(OR(N2579="",A2579="",NOT(ISNUMBER(N2579)),N2579&gt;A2579),"",DATEDIF(N2579,A2579,"Y")&amp;" years, "&amp;DATEDIF(N2579,A2579,"YM")&amp;" months, "&amp;DATEDIF(N2579,A2579,"MD")&amp;" days")</f>
        <v/>
      </c>
      <c r="P2579" s="220" t="inlineStr">
        <is>
          <t>Mattias Ekström</t>
        </is>
      </c>
      <c r="Q2579" s="220" t="inlineStr">
        <is>
          <t>SWE</t>
        </is>
      </c>
      <c r="R2579" s="687">
        <f>_xlfn.LET(_xlpm.d,_xlfn.XLOOKUP(P2579,'[1]Birth Dates'!$A:$A,'[1]Birth Dates'!$B:$B,"",0),IF(_xlpm.d=0,"",_xlpm.d))</f>
        <v/>
      </c>
      <c r="S2579" s="220">
        <f>IF(OR(R2579="",A2579="",NOT(ISNUMBER(R2579)),R2579&gt;A2579),"",DATEDIF(R2579,A2579,"Y")&amp;" years, "&amp;DATEDIF(R2579,A2579,"YM")&amp;" months, "&amp;DATEDIF(R2579,A2579,"MD")&amp;" days")</f>
        <v/>
      </c>
      <c r="T2579" s="220" t="n"/>
      <c r="U2579" s="220" t="n"/>
      <c r="V2579" s="687">
        <f>_xlfn.LET(_xlpm.d,_xlfn.XLOOKUP(T2579,'[1]Birth Dates'!$A:$A,'[1]Birth Dates'!$B:$B,"",0),IF(_xlpm.d=0,"",_xlpm.d))</f>
        <v/>
      </c>
      <c r="W2579" s="220">
        <f>IF(OR(V2579="",A2579="",NOT(ISNUMBER(V2579)),V2579&gt;A2579),"",DATEDIF(V2579,A2579,"Y")&amp;" years, "&amp;DATEDIF(V2579,A2579,"YM")&amp;" months, "&amp;DATEDIF(V2579,A2579,"MD")&amp;" days")</f>
        <v/>
      </c>
      <c r="X2579" s="220" t="n"/>
      <c r="Y2579" s="220" t="n"/>
      <c r="Z2579" s="220" t="n"/>
      <c r="AA2579" s="220" t="n"/>
      <c r="AB2579" s="220" t="n">
        <v>18</v>
      </c>
      <c r="AC2579" s="220" t="n"/>
      <c r="AD2579" s="220" t="n"/>
      <c r="AE2579" s="577" t="inlineStr">
        <is>
          <t>2:08.8240</t>
        </is>
      </c>
      <c r="AF2579" s="418">
        <f>IF(OR(AE2579="",AE2579="",AE2579=0),"",6.213/(AE2579*24))</f>
        <v/>
      </c>
      <c r="AG2579" s="251" t="n"/>
      <c r="AH2579" s="577" t="inlineStr">
        <is>
          <t>2:08.8240</t>
        </is>
      </c>
      <c r="AI2579" s="418">
        <f>IF(OR(AH2579="",AH2579="",AH2579=0),"",6.213/(AH2579*24))</f>
        <v/>
      </c>
      <c r="AJ2579" s="175">
        <f>IF(AND(ISNUMBER(AB2579),ISNUMBER(AG2579)),AB2579-AG2579,"")</f>
        <v/>
      </c>
      <c r="AK2579" s="220" t="n"/>
      <c r="AL2579" s="220" t="n">
        <v>161</v>
      </c>
      <c r="AM2579" s="694" t="n">
        <v>0.2585209375</v>
      </c>
      <c r="AN2579" s="671">
        <f>IF(OR(AL2579="",AM2579="",AM2579=0),"",AL2579*6.213/(AM2579*24))</f>
        <v/>
      </c>
      <c r="AO2579" s="477">
        <f>IF(AND(AL2579=AL2578,AM2579&lt;&gt;"",AM2578&lt;&gt;""),AM2579-AM2578,"")</f>
        <v/>
      </c>
      <c r="AP2579" s="220" t="n"/>
      <c r="AQ2579" s="577" t="inlineStr"/>
      <c r="AR2579" s="439">
        <f>IF(OR(AQ2579="",AQ2579="",AQ2579=0),"",6.213/(AQ2579*24))</f>
        <v/>
      </c>
      <c r="AS2579" s="436">
        <f>IF(OR(NOT(ISNUMBER(C2579)),NOT(ISNUMBER(AB2579))),"",IF(AG2579&lt;&gt;"",AG2579,AB2579)-C2579)</f>
        <v/>
      </c>
      <c r="AT2579" s="217" t="n"/>
      <c r="AU2579" s="223">
        <f>IF($B2579="","",TEXT($A2579,"yyyymmdd")&amp;"_P"&amp;$C2579&amp;"_C"&amp;$F2579&amp;"_"&amp;TRIM(RIGHT(SUBSTITUTE(TRIM(SUBSTITUTE($L2579,CHAR(160)," "))," ",REPT(" ",60)),60))&amp;IF($P2579="","","-"&amp;TRIM(RIGHT(SUBSTITUTE(TRIM(SUBSTITUTE($P2579,CHAR(160)," "))," ",REPT(" ",60)),60)))&amp;IF($T2579="","","-"&amp;TRIM(RIGHT(SUBSTITUTE(TRIM(SUBSTITUTE($T2579,CHAR(160)," "))," ",REPT(" ",60)),60)))&amp;".jpg")</f>
        <v/>
      </c>
    </row>
    <row r="2580" ht="42" customHeight="1">
      <c r="A2580" s="173" t="n">
        <v>41560</v>
      </c>
      <c r="B2580" s="220" t="inlineStr">
        <is>
          <t>Supercheap Auto 1000, 13 October, 2013</t>
        </is>
      </c>
      <c r="C2580" s="220" t="n">
        <v>11</v>
      </c>
      <c r="D2580" s="220" t="n"/>
      <c r="E2580" s="220" t="n"/>
      <c r="F2580" s="220" t="n">
        <v>97</v>
      </c>
      <c r="G2580" s="220" t="inlineStr">
        <is>
          <t>Tekno Autosports</t>
        </is>
      </c>
      <c r="H2580" s="220" t="n"/>
      <c r="I2580" s="220" t="inlineStr">
        <is>
          <t>VIP Petfoods</t>
        </is>
      </c>
      <c r="J2580" s="220" t="inlineStr">
        <is>
          <t>Holden Commodore VF</t>
        </is>
      </c>
      <c r="K2580" s="220" t="n"/>
      <c r="L2580" s="220" t="inlineStr">
        <is>
          <t>Shane van Gisbergen</t>
        </is>
      </c>
      <c r="M2580" s="220" t="inlineStr">
        <is>
          <t>NZL</t>
        </is>
      </c>
      <c r="N2580" s="687">
        <f>_xlfn.LET(_xlpm.d,_xlfn.XLOOKUP(L2580,'[1]Birth Dates'!$A:$A,'[1]Birth Dates'!$B:$B,"",0),IF(_xlpm.d=0,"",_xlpm.d))</f>
        <v/>
      </c>
      <c r="O2580" s="220">
        <f>IF(OR(N2580="",A2580="",NOT(ISNUMBER(N2580)),N2580&gt;A2580),"",DATEDIF(N2580,A2580,"Y")&amp;" years, "&amp;DATEDIF(N2580,A2580,"YM")&amp;" months, "&amp;DATEDIF(N2580,A2580,"MD")&amp;" days")</f>
        <v/>
      </c>
      <c r="P2580" s="220" t="inlineStr">
        <is>
          <t>Jeroen Bleekemolen</t>
        </is>
      </c>
      <c r="Q2580" s="220" t="inlineStr">
        <is>
          <t>NLD</t>
        </is>
      </c>
      <c r="R2580" s="687">
        <f>_xlfn.LET(_xlpm.d,_xlfn.XLOOKUP(P2580,'[1]Birth Dates'!$A:$A,'[1]Birth Dates'!$B:$B,"",0),IF(_xlpm.d=0,"",_xlpm.d))</f>
        <v/>
      </c>
      <c r="S2580" s="220">
        <f>IF(OR(R2580="",A2580="",NOT(ISNUMBER(R2580)),R2580&gt;A2580),"",DATEDIF(R2580,A2580,"Y")&amp;" years, "&amp;DATEDIF(R2580,A2580,"YM")&amp;" months, "&amp;DATEDIF(R2580,A2580,"MD")&amp;" days")</f>
        <v/>
      </c>
      <c r="T2580" s="220" t="n"/>
      <c r="U2580" s="220" t="n"/>
      <c r="V2580" s="687">
        <f>_xlfn.LET(_xlpm.d,_xlfn.XLOOKUP(T2580,'[1]Birth Dates'!$A:$A,'[1]Birth Dates'!$B:$B,"",0),IF(_xlpm.d=0,"",_xlpm.d))</f>
        <v/>
      </c>
      <c r="W2580" s="220">
        <f>IF(OR(V2580="",A2580="",NOT(ISNUMBER(V2580)),V2580&gt;A2580),"",DATEDIF(V2580,A2580,"Y")&amp;" years, "&amp;DATEDIF(V2580,A2580,"YM")&amp;" months, "&amp;DATEDIF(V2580,A2580,"MD")&amp;" days")</f>
        <v/>
      </c>
      <c r="X2580" s="220" t="n"/>
      <c r="Y2580" s="220" t="n"/>
      <c r="Z2580" s="220" t="n"/>
      <c r="AA2580" s="220" t="n"/>
      <c r="AB2580" s="220" t="n">
        <v>4</v>
      </c>
      <c r="AC2580" s="220" t="n"/>
      <c r="AD2580" s="220" t="n"/>
      <c r="AE2580" s="577" t="inlineStr">
        <is>
          <t>2:08.8240</t>
        </is>
      </c>
      <c r="AF2580" s="418">
        <f>IF(OR(AE2580="",AE2580="",AE2580=0),"",6.213/(AE2580*24))</f>
        <v/>
      </c>
      <c r="AG2580" s="251" t="n"/>
      <c r="AH2580" s="577" t="inlineStr">
        <is>
          <t>2:08.8240</t>
        </is>
      </c>
      <c r="AI2580" s="418">
        <f>IF(OR(AH2580="",AH2580="",AH2580=0),"",6.213/(AH2580*24))</f>
        <v/>
      </c>
      <c r="AJ2580" s="175">
        <f>IF(AND(ISNUMBER(AB2580),ISNUMBER(AG2580)),AB2580-AG2580,"")</f>
        <v/>
      </c>
      <c r="AK2580" s="220" t="n"/>
      <c r="AL2580" s="220" t="n">
        <v>161</v>
      </c>
      <c r="AM2580" s="694" t="n">
        <v>0.2585463657407407</v>
      </c>
      <c r="AN2580" s="671">
        <f>IF(OR(AL2580="",AM2580="",AM2580=0),"",AL2580*6.213/(AM2580*24))</f>
        <v/>
      </c>
      <c r="AO2580" s="477">
        <f>IF(AND(AL2580=AL2579,AM2580&lt;&gt;"",AM2579&lt;&gt;""),AM2580-AM2579,"")</f>
        <v/>
      </c>
      <c r="AP2580" s="220" t="n"/>
      <c r="AQ2580" s="577" t="inlineStr"/>
      <c r="AR2580" s="439">
        <f>IF(OR(AQ2580="",AQ2580="",AQ2580=0),"",6.213/(AQ2580*24))</f>
        <v/>
      </c>
      <c r="AS2580" s="436">
        <f>IF(OR(NOT(ISNUMBER(C2580)),NOT(ISNUMBER(AB2580))),"",IF(AG2580&lt;&gt;"",AG2580,AB2580)-C2580)</f>
        <v/>
      </c>
      <c r="AT2580" s="217" t="n"/>
      <c r="AU2580" s="223">
        <f>IF($B2580="","",TEXT($A2580,"yyyymmdd")&amp;"_P"&amp;$C2580&amp;"_C"&amp;$F2580&amp;"_"&amp;TRIM(RIGHT(SUBSTITUTE(TRIM(SUBSTITUTE($L2580,CHAR(160)," "))," ",REPT(" ",60)),60))&amp;IF($P2580="","","-"&amp;TRIM(RIGHT(SUBSTITUTE(TRIM(SUBSTITUTE($P2580,CHAR(160)," "))," ",REPT(" ",60)),60)))&amp;IF($T2580="","","-"&amp;TRIM(RIGHT(SUBSTITUTE(TRIM(SUBSTITUTE($T2580,CHAR(160)," "))," ",REPT(" ",60)),60)))&amp;".jpg")</f>
        <v/>
      </c>
    </row>
    <row r="2581" ht="42" customHeight="1">
      <c r="A2581" s="173" t="n">
        <v>41560</v>
      </c>
      <c r="B2581" s="220" t="inlineStr">
        <is>
          <t>Supercheap Auto 1000, 13 October, 2013</t>
        </is>
      </c>
      <c r="C2581" s="220" t="n">
        <v>12</v>
      </c>
      <c r="D2581" s="220" t="n"/>
      <c r="E2581" s="220" t="n"/>
      <c r="F2581" s="220" t="n">
        <v>19</v>
      </c>
      <c r="G2581" s="220" t="inlineStr">
        <is>
          <t>Tekno Autosports</t>
        </is>
      </c>
      <c r="H2581" s="220" t="n"/>
      <c r="I2581" s="220" t="inlineStr">
        <is>
          <t>Darrell Lea</t>
        </is>
      </c>
      <c r="J2581" s="220" t="inlineStr">
        <is>
          <t>Holden Commodore VF</t>
        </is>
      </c>
      <c r="K2581" s="220" t="n"/>
      <c r="L2581" s="220" t="inlineStr">
        <is>
          <t>Jonathon Webb</t>
        </is>
      </c>
      <c r="M2581" s="220" t="inlineStr">
        <is>
          <t>AUS</t>
        </is>
      </c>
      <c r="N2581" s="687">
        <f>_xlfn.LET(_xlpm.d,_xlfn.XLOOKUP(L2581,'[1]Birth Dates'!$A:$A,'[1]Birth Dates'!$B:$B,"",0),IF(_xlpm.d=0,"",_xlpm.d))</f>
        <v/>
      </c>
      <c r="O2581" s="220">
        <f>IF(OR(N2581="",A2581="",NOT(ISNUMBER(N2581)),N2581&gt;A2581),"",DATEDIF(N2581,A2581,"Y")&amp;" years, "&amp;DATEDIF(N2581,A2581,"YM")&amp;" months, "&amp;DATEDIF(N2581,A2581,"MD")&amp;" days")</f>
        <v/>
      </c>
      <c r="P2581" s="220" t="inlineStr">
        <is>
          <t>Marc Lieb</t>
        </is>
      </c>
      <c r="Q2581" s="220" t="inlineStr">
        <is>
          <t>DEU</t>
        </is>
      </c>
      <c r="R2581" s="687">
        <f>_xlfn.LET(_xlpm.d,_xlfn.XLOOKUP(P2581,'[1]Birth Dates'!$A:$A,'[1]Birth Dates'!$B:$B,"",0),IF(_xlpm.d=0,"",_xlpm.d))</f>
        <v/>
      </c>
      <c r="S2581" s="220">
        <f>IF(OR(R2581="",A2581="",NOT(ISNUMBER(R2581)),R2581&gt;A2581),"",DATEDIF(R2581,A2581,"Y")&amp;" years, "&amp;DATEDIF(R2581,A2581,"YM")&amp;" months, "&amp;DATEDIF(R2581,A2581,"MD")&amp;" days")</f>
        <v/>
      </c>
      <c r="T2581" s="220" t="n"/>
      <c r="U2581" s="220" t="n"/>
      <c r="V2581" s="687">
        <f>_xlfn.LET(_xlpm.d,_xlfn.XLOOKUP(T2581,'[1]Birth Dates'!$A:$A,'[1]Birth Dates'!$B:$B,"",0),IF(_xlpm.d=0,"",_xlpm.d))</f>
        <v/>
      </c>
      <c r="W2581" s="220">
        <f>IF(OR(V2581="",A2581="",NOT(ISNUMBER(V2581)),V2581&gt;A2581),"",DATEDIF(V2581,A2581,"Y")&amp;" years, "&amp;DATEDIF(V2581,A2581,"YM")&amp;" months, "&amp;DATEDIF(V2581,A2581,"MD")&amp;" days")</f>
        <v/>
      </c>
      <c r="X2581" s="220" t="n"/>
      <c r="Y2581" s="220" t="n"/>
      <c r="Z2581" s="220" t="n"/>
      <c r="AA2581" s="220" t="n"/>
      <c r="AB2581" s="220" t="n">
        <v>20</v>
      </c>
      <c r="AC2581" s="220" t="n"/>
      <c r="AD2581" s="220" t="n"/>
      <c r="AE2581" s="577" t="inlineStr">
        <is>
          <t>2:08.8240</t>
        </is>
      </c>
      <c r="AF2581" s="418">
        <f>IF(OR(AE2581="",AE2581="",AE2581=0),"",6.213/(AE2581*24))</f>
        <v/>
      </c>
      <c r="AG2581" s="251" t="n"/>
      <c r="AH2581" s="577" t="inlineStr"/>
      <c r="AI2581" s="418">
        <f>IF(OR(AH2581="",AH2581="",AH2581=0),"",6.213/(AH2581*24))</f>
        <v/>
      </c>
      <c r="AJ2581" s="175">
        <f>IF(AND(ISNUMBER(AB2581),ISNUMBER(AG2581)),AB2581-AG2581,"")</f>
        <v/>
      </c>
      <c r="AK2581" s="220" t="n"/>
      <c r="AL2581" s="220" t="n">
        <v>161</v>
      </c>
      <c r="AM2581" s="694" t="n">
        <v>0.2585506597222222</v>
      </c>
      <c r="AN2581" s="671">
        <f>IF(OR(AL2581="",AM2581="",AM2581=0),"",AL2581*6.213/(AM2581*24))</f>
        <v/>
      </c>
      <c r="AO2581" s="477">
        <f>IF(AND(AL2581=AL2580,AM2581&lt;&gt;"",AM2580&lt;&gt;""),AM2581-AM2580,"")</f>
        <v/>
      </c>
      <c r="AP2581" s="220" t="n"/>
      <c r="AQ2581" s="577" t="inlineStr"/>
      <c r="AR2581" s="439">
        <f>IF(OR(AQ2581="",AQ2581="",AQ2581=0),"",6.213/(AQ2581*24))</f>
        <v/>
      </c>
      <c r="AS2581" s="436">
        <f>IF(OR(NOT(ISNUMBER(C2581)),NOT(ISNUMBER(AB2581))),"",IF(AG2581&lt;&gt;"",AG2581,AB2581)-C2581)</f>
        <v/>
      </c>
      <c r="AT2581" s="217" t="n"/>
      <c r="AU2581" s="223">
        <f>IF($B2581="","",TEXT($A2581,"yyyymmdd")&amp;"_P"&amp;$C2581&amp;"_C"&amp;$F2581&amp;"_"&amp;TRIM(RIGHT(SUBSTITUTE(TRIM(SUBSTITUTE($L2581,CHAR(160)," "))," ",REPT(" ",60)),60))&amp;IF($P2581="","","-"&amp;TRIM(RIGHT(SUBSTITUTE(TRIM(SUBSTITUTE($P2581,CHAR(160)," "))," ",REPT(" ",60)),60)))&amp;IF($T2581="","","-"&amp;TRIM(RIGHT(SUBSTITUTE(TRIM(SUBSTITUTE($T2581,CHAR(160)," "))," ",REPT(" ",60)),60)))&amp;".jpg")</f>
        <v/>
      </c>
    </row>
    <row r="2582" ht="42" customHeight="1">
      <c r="A2582" s="173" t="n">
        <v>41560</v>
      </c>
      <c r="B2582" s="220" t="inlineStr">
        <is>
          <t>Supercheap Auto 1000, 13 October, 2013</t>
        </is>
      </c>
      <c r="C2582" s="220" t="n">
        <v>13</v>
      </c>
      <c r="D2582" s="220" t="n"/>
      <c r="E2582" s="220" t="n"/>
      <c r="F2582" s="220" t="n">
        <v>18</v>
      </c>
      <c r="G2582" s="220" t="inlineStr">
        <is>
          <t>Charlie Schwerkolt Racing</t>
        </is>
      </c>
      <c r="H2582" s="220" t="n"/>
      <c r="I2582" s="220" t="inlineStr">
        <is>
          <t>Jeld-Wen</t>
        </is>
      </c>
      <c r="J2582" s="220" t="inlineStr">
        <is>
          <t>Ford Falcon FG</t>
        </is>
      </c>
      <c r="K2582" s="220" t="n"/>
      <c r="L2582" s="220" t="inlineStr">
        <is>
          <t>Alex Davison</t>
        </is>
      </c>
      <c r="M2582" s="220" t="inlineStr">
        <is>
          <t>AUS</t>
        </is>
      </c>
      <c r="N2582" s="687">
        <f>_xlfn.LET(_xlpm.d,_xlfn.XLOOKUP(L2582,'[1]Birth Dates'!$A:$A,'[1]Birth Dates'!$B:$B,"",0),IF(_xlpm.d=0,"",_xlpm.d))</f>
        <v/>
      </c>
      <c r="O2582" s="220">
        <f>IF(OR(N2582="",A2582="",NOT(ISNUMBER(N2582)),N2582&gt;A2582),"",DATEDIF(N2582,A2582,"Y")&amp;" years, "&amp;DATEDIF(N2582,A2582,"YM")&amp;" months, "&amp;DATEDIF(N2582,A2582,"MD")&amp;" days")</f>
        <v/>
      </c>
      <c r="P2582" s="220" t="inlineStr">
        <is>
          <t>John McIntyre</t>
        </is>
      </c>
      <c r="Q2582" s="220" t="inlineStr">
        <is>
          <t>NZL</t>
        </is>
      </c>
      <c r="R2582" s="687">
        <f>_xlfn.LET(_xlpm.d,_xlfn.XLOOKUP(P2582,'[1]Birth Dates'!$A:$A,'[1]Birth Dates'!$B:$B,"",0),IF(_xlpm.d=0,"",_xlpm.d))</f>
        <v/>
      </c>
      <c r="S2582" s="220">
        <f>IF(OR(R2582="",A2582="",NOT(ISNUMBER(R2582)),R2582&gt;A2582),"",DATEDIF(R2582,A2582,"Y")&amp;" years, "&amp;DATEDIF(R2582,A2582,"YM")&amp;" months, "&amp;DATEDIF(R2582,A2582,"MD")&amp;" days")</f>
        <v/>
      </c>
      <c r="T2582" s="220" t="n"/>
      <c r="U2582" s="220" t="n"/>
      <c r="V2582" s="687">
        <f>_xlfn.LET(_xlpm.d,_xlfn.XLOOKUP(T2582,'[1]Birth Dates'!$A:$A,'[1]Birth Dates'!$B:$B,"",0),IF(_xlpm.d=0,"",_xlpm.d))</f>
        <v/>
      </c>
      <c r="W2582" s="220">
        <f>IF(OR(V2582="",A2582="",NOT(ISNUMBER(V2582)),V2582&gt;A2582),"",DATEDIF(V2582,A2582,"Y")&amp;" years, "&amp;DATEDIF(V2582,A2582,"YM")&amp;" months, "&amp;DATEDIF(V2582,A2582,"MD")&amp;" days")</f>
        <v/>
      </c>
      <c r="X2582" s="220" t="n"/>
      <c r="Y2582" s="220" t="n"/>
      <c r="Z2582" s="220" t="n"/>
      <c r="AA2582" s="220" t="n"/>
      <c r="AB2582" s="220" t="n">
        <v>26</v>
      </c>
      <c r="AC2582" s="220" t="n"/>
      <c r="AD2582" s="220" t="n"/>
      <c r="AE2582" s="577" t="inlineStr">
        <is>
          <t>2:08.8240</t>
        </is>
      </c>
      <c r="AF2582" s="418">
        <f>IF(OR(AE2582="",AE2582="",AE2582=0),"",6.213/(AE2582*24))</f>
        <v/>
      </c>
      <c r="AG2582" s="251" t="n"/>
      <c r="AH2582" s="577" t="inlineStr"/>
      <c r="AI2582" s="418">
        <f>IF(OR(AH2582="",AH2582="",AH2582=0),"",6.213/(AH2582*24))</f>
        <v/>
      </c>
      <c r="AJ2582" s="175">
        <f>IF(AND(ISNUMBER(AB2582),ISNUMBER(AG2582)),AB2582-AG2582,"")</f>
        <v/>
      </c>
      <c r="AK2582" s="220" t="n"/>
      <c r="AL2582" s="220" t="n">
        <v>161</v>
      </c>
      <c r="AM2582" s="694" t="n">
        <v>0.2585546990740741</v>
      </c>
      <c r="AN2582" s="671">
        <f>IF(OR(AL2582="",AM2582="",AM2582=0),"",AL2582*6.213/(AM2582*24))</f>
        <v/>
      </c>
      <c r="AO2582" s="477">
        <f>IF(AND(AL2582=AL2581,AM2582&lt;&gt;"",AM2581&lt;&gt;""),AM2582-AM2581,"")</f>
        <v/>
      </c>
      <c r="AP2582" s="220" t="n"/>
      <c r="AQ2582" s="577" t="inlineStr"/>
      <c r="AR2582" s="439">
        <f>IF(OR(AQ2582="",AQ2582="",AQ2582=0),"",6.213/(AQ2582*24))</f>
        <v/>
      </c>
      <c r="AS2582" s="436">
        <f>IF(OR(NOT(ISNUMBER(C2582)),NOT(ISNUMBER(AB2582))),"",IF(AG2582&lt;&gt;"",AG2582,AB2582)-C2582)</f>
        <v/>
      </c>
      <c r="AT2582" s="217" t="n"/>
      <c r="AU2582" s="223">
        <f>IF($B2582="","",TEXT($A2582,"yyyymmdd")&amp;"_P"&amp;$C2582&amp;"_C"&amp;$F2582&amp;"_"&amp;TRIM(RIGHT(SUBSTITUTE(TRIM(SUBSTITUTE($L2582,CHAR(160)," "))," ",REPT(" ",60)),60))&amp;IF($P2582="","","-"&amp;TRIM(RIGHT(SUBSTITUTE(TRIM(SUBSTITUTE($P2582,CHAR(160)," "))," ",REPT(" ",60)),60)))&amp;IF($T2582="","","-"&amp;TRIM(RIGHT(SUBSTITUTE(TRIM(SUBSTITUTE($T2582,CHAR(160)," "))," ",REPT(" ",60)),60)))&amp;".jpg")</f>
        <v/>
      </c>
    </row>
    <row r="2583" ht="42" customHeight="1">
      <c r="A2583" s="173" t="n">
        <v>41560</v>
      </c>
      <c r="B2583" s="220" t="inlineStr">
        <is>
          <t>Supercheap Auto 1000, 13 October, 2013</t>
        </is>
      </c>
      <c r="C2583" s="220" t="n">
        <v>14</v>
      </c>
      <c r="D2583" s="220" t="n"/>
      <c r="E2583" s="220" t="n"/>
      <c r="F2583" s="220" t="n">
        <v>4</v>
      </c>
      <c r="G2583" s="220" t="inlineStr">
        <is>
          <t>Erebus Motorsport</t>
        </is>
      </c>
      <c r="H2583" s="220" t="n"/>
      <c r="I2583" s="220" t="inlineStr">
        <is>
          <t>Irwin Tools</t>
        </is>
      </c>
      <c r="J2583" s="220" t="inlineStr">
        <is>
          <t>Mercedes-Benz E63 AMG</t>
        </is>
      </c>
      <c r="K2583" s="220" t="n"/>
      <c r="L2583" s="220" t="inlineStr">
        <is>
          <t>Lee Holdsworth</t>
        </is>
      </c>
      <c r="M2583" s="220" t="inlineStr">
        <is>
          <t>AUS</t>
        </is>
      </c>
      <c r="N2583" s="687">
        <f>_xlfn.LET(_xlpm.d,_xlfn.XLOOKUP(L2583,'[1]Birth Dates'!$A:$A,'[1]Birth Dates'!$B:$B,"",0),IF(_xlpm.d=0,"",_xlpm.d))</f>
        <v/>
      </c>
      <c r="O2583" s="220">
        <f>IF(OR(N2583="",A2583="",NOT(ISNUMBER(N2583)),N2583&gt;A2583),"",DATEDIF(N2583,A2583,"Y")&amp;" years, "&amp;DATEDIF(N2583,A2583,"YM")&amp;" months, "&amp;DATEDIF(N2583,A2583,"MD")&amp;" days")</f>
        <v/>
      </c>
      <c r="P2583" s="220" t="inlineStr">
        <is>
          <t>Craig Baird</t>
        </is>
      </c>
      <c r="Q2583" s="220" t="inlineStr">
        <is>
          <t>NZL</t>
        </is>
      </c>
      <c r="R2583" s="687">
        <f>_xlfn.LET(_xlpm.d,_xlfn.XLOOKUP(P2583,'[1]Birth Dates'!$A:$A,'[1]Birth Dates'!$B:$B,"",0),IF(_xlpm.d=0,"",_xlpm.d))</f>
        <v/>
      </c>
      <c r="S2583" s="220">
        <f>IF(OR(R2583="",A2583="",NOT(ISNUMBER(R2583)),R2583&gt;A2583),"",DATEDIF(R2583,A2583,"Y")&amp;" years, "&amp;DATEDIF(R2583,A2583,"YM")&amp;" months, "&amp;DATEDIF(R2583,A2583,"MD")&amp;" days")</f>
        <v/>
      </c>
      <c r="T2583" s="220" t="n"/>
      <c r="U2583" s="220" t="n"/>
      <c r="V2583" s="687">
        <f>_xlfn.LET(_xlpm.d,_xlfn.XLOOKUP(T2583,'[1]Birth Dates'!$A:$A,'[1]Birth Dates'!$B:$B,"",0),IF(_xlpm.d=0,"",_xlpm.d))</f>
        <v/>
      </c>
      <c r="W2583" s="220">
        <f>IF(OR(V2583="",A2583="",NOT(ISNUMBER(V2583)),V2583&gt;A2583),"",DATEDIF(V2583,A2583,"Y")&amp;" years, "&amp;DATEDIF(V2583,A2583,"YM")&amp;" months, "&amp;DATEDIF(V2583,A2583,"MD")&amp;" days")</f>
        <v/>
      </c>
      <c r="X2583" s="220" t="n"/>
      <c r="Y2583" s="220" t="n"/>
      <c r="Z2583" s="220" t="n"/>
      <c r="AA2583" s="220" t="n"/>
      <c r="AB2583" s="220" t="n">
        <v>12</v>
      </c>
      <c r="AC2583" s="220" t="n"/>
      <c r="AD2583" s="220" t="n"/>
      <c r="AE2583" s="577" t="inlineStr">
        <is>
          <t>2:08.8240</t>
        </is>
      </c>
      <c r="AF2583" s="418">
        <f>IF(OR(AE2583="",AE2583="",AE2583=0),"",6.213/(AE2583*24))</f>
        <v/>
      </c>
      <c r="AG2583" s="251" t="n"/>
      <c r="AH2583" s="577" t="inlineStr"/>
      <c r="AI2583" s="418">
        <f>IF(OR(AH2583="",AH2583="",AH2583=0),"",6.213/(AH2583*24))</f>
        <v/>
      </c>
      <c r="AJ2583" s="175">
        <f>IF(AND(ISNUMBER(AB2583),ISNUMBER(AG2583)),AB2583-AG2583,"")</f>
        <v/>
      </c>
      <c r="AK2583" s="220" t="n"/>
      <c r="AL2583" s="220" t="n">
        <v>161</v>
      </c>
      <c r="AM2583" s="694" t="n">
        <v>0.2585892708333333</v>
      </c>
      <c r="AN2583" s="671">
        <f>IF(OR(AL2583="",AM2583="",AM2583=0),"",AL2583*6.213/(AM2583*24))</f>
        <v/>
      </c>
      <c r="AO2583" s="477">
        <f>IF(AND(AL2583=AL2582,AM2583&lt;&gt;"",AM2582&lt;&gt;""),AM2583-AM2582,"")</f>
        <v/>
      </c>
      <c r="AP2583" s="220" t="n"/>
      <c r="AQ2583" s="577" t="inlineStr"/>
      <c r="AR2583" s="439">
        <f>IF(OR(AQ2583="",AQ2583="",AQ2583=0),"",6.213/(AQ2583*24))</f>
        <v/>
      </c>
      <c r="AS2583" s="436">
        <f>IF(OR(NOT(ISNUMBER(C2583)),NOT(ISNUMBER(AB2583))),"",IF(AG2583&lt;&gt;"",AG2583,AB2583)-C2583)</f>
        <v/>
      </c>
      <c r="AT2583" s="217" t="n"/>
      <c r="AU2583" s="223">
        <f>IF($B2583="","",TEXT($A2583,"yyyymmdd")&amp;"_P"&amp;$C2583&amp;"_C"&amp;$F2583&amp;"_"&amp;TRIM(RIGHT(SUBSTITUTE(TRIM(SUBSTITUTE($L2583,CHAR(160)," "))," ",REPT(" ",60)),60))&amp;IF($P2583="","","-"&amp;TRIM(RIGHT(SUBSTITUTE(TRIM(SUBSTITUTE($P2583,CHAR(160)," "))," ",REPT(" ",60)),60)))&amp;IF($T2583="","","-"&amp;TRIM(RIGHT(SUBSTITUTE(TRIM(SUBSTITUTE($T2583,CHAR(160)," "))," ",REPT(" ",60)),60)))&amp;".jpg")</f>
        <v/>
      </c>
    </row>
    <row r="2584" ht="42" customHeight="1">
      <c r="A2584" s="173" t="n">
        <v>41560</v>
      </c>
      <c r="B2584" s="220" t="inlineStr">
        <is>
          <t>Supercheap Auto 1000, 13 October, 2013</t>
        </is>
      </c>
      <c r="C2584" s="220" t="n">
        <v>15</v>
      </c>
      <c r="D2584" s="220" t="n"/>
      <c r="E2584" s="220" t="n"/>
      <c r="F2584" s="220" t="n">
        <v>12</v>
      </c>
      <c r="G2584" s="220" t="inlineStr">
        <is>
          <t>Dick Johnson Racing</t>
        </is>
      </c>
      <c r="H2584" s="220" t="n"/>
      <c r="I2584" s="220" t="inlineStr">
        <is>
          <t>ADVAM</t>
        </is>
      </c>
      <c r="J2584" s="220" t="inlineStr">
        <is>
          <t>Ford Falcon FG</t>
        </is>
      </c>
      <c r="K2584" s="220" t="n"/>
      <c r="L2584" s="220" t="inlineStr">
        <is>
          <t>Tim Blanchard</t>
        </is>
      </c>
      <c r="M2584" s="220" t="inlineStr">
        <is>
          <t>AUS</t>
        </is>
      </c>
      <c r="N2584" s="687">
        <f>_xlfn.LET(_xlpm.d,_xlfn.XLOOKUP(L2584,'[1]Birth Dates'!$A:$A,'[1]Birth Dates'!$B:$B,"",0),IF(_xlpm.d=0,"",_xlpm.d))</f>
        <v/>
      </c>
      <c r="O2584" s="220">
        <f>IF(OR(N2584="",A2584="",NOT(ISNUMBER(N2584)),N2584&gt;A2584),"",DATEDIF(N2584,A2584,"Y")&amp;" years, "&amp;DATEDIF(N2584,A2584,"YM")&amp;" months, "&amp;DATEDIF(N2584,A2584,"MD")&amp;" days")</f>
        <v/>
      </c>
      <c r="P2584" s="220" t="inlineStr">
        <is>
          <t>Ashley Walsh</t>
        </is>
      </c>
      <c r="Q2584" s="220" t="inlineStr">
        <is>
          <t>AUS</t>
        </is>
      </c>
      <c r="R2584" s="687">
        <f>_xlfn.LET(_xlpm.d,_xlfn.XLOOKUP(P2584,'[1]Birth Dates'!$A:$A,'[1]Birth Dates'!$B:$B,"",0),IF(_xlpm.d=0,"",_xlpm.d))</f>
        <v/>
      </c>
      <c r="S2584" s="220">
        <f>IF(OR(R2584="",A2584="",NOT(ISNUMBER(R2584)),R2584&gt;A2584),"",DATEDIF(R2584,A2584,"Y")&amp;" years, "&amp;DATEDIF(R2584,A2584,"YM")&amp;" months, "&amp;DATEDIF(R2584,A2584,"MD")&amp;" days")</f>
        <v/>
      </c>
      <c r="T2584" s="220" t="n"/>
      <c r="U2584" s="220" t="n"/>
      <c r="V2584" s="687">
        <f>_xlfn.LET(_xlpm.d,_xlfn.XLOOKUP(T2584,'[1]Birth Dates'!$A:$A,'[1]Birth Dates'!$B:$B,"",0),IF(_xlpm.d=0,"",_xlpm.d))</f>
        <v/>
      </c>
      <c r="W2584" s="220">
        <f>IF(OR(V2584="",A2584="",NOT(ISNUMBER(V2584)),V2584&gt;A2584),"",DATEDIF(V2584,A2584,"Y")&amp;" years, "&amp;DATEDIF(V2584,A2584,"YM")&amp;" months, "&amp;DATEDIF(V2584,A2584,"MD")&amp;" days")</f>
        <v/>
      </c>
      <c r="X2584" s="220" t="n"/>
      <c r="Y2584" s="220" t="n"/>
      <c r="Z2584" s="220" t="n"/>
      <c r="AA2584" s="220" t="n"/>
      <c r="AB2584" s="220" t="n">
        <v>21</v>
      </c>
      <c r="AC2584" s="220" t="n"/>
      <c r="AD2584" s="220" t="n"/>
      <c r="AE2584" s="577" t="inlineStr">
        <is>
          <t>2:08.8240</t>
        </is>
      </c>
      <c r="AF2584" s="418">
        <f>IF(OR(AE2584="",AE2584="",AE2584=0),"",6.213/(AE2584*24))</f>
        <v/>
      </c>
      <c r="AG2584" s="251" t="n"/>
      <c r="AH2584" s="577" t="inlineStr"/>
      <c r="AI2584" s="418">
        <f>IF(OR(AH2584="",AH2584="",AH2584=0),"",6.213/(AH2584*24))</f>
        <v/>
      </c>
      <c r="AJ2584" s="175">
        <f>IF(AND(ISNUMBER(AB2584),ISNUMBER(AG2584)),AB2584-AG2584,"")</f>
        <v/>
      </c>
      <c r="AK2584" s="220" t="n"/>
      <c r="AL2584" s="220" t="n">
        <v>161</v>
      </c>
      <c r="AM2584" s="694" t="n">
        <v>0.2588040046296297</v>
      </c>
      <c r="AN2584" s="671">
        <f>IF(OR(AL2584="",AM2584="",AM2584=0),"",AL2584*6.213/(AM2584*24))</f>
        <v/>
      </c>
      <c r="AO2584" s="477">
        <f>IF(AND(AL2584=AL2583,AM2584&lt;&gt;"",AM2583&lt;&gt;""),AM2584-AM2583,"")</f>
        <v/>
      </c>
      <c r="AP2584" s="220" t="n"/>
      <c r="AQ2584" s="577" t="inlineStr"/>
      <c r="AR2584" s="439">
        <f>IF(OR(AQ2584="",AQ2584="",AQ2584=0),"",6.213/(AQ2584*24))</f>
        <v/>
      </c>
      <c r="AS2584" s="436">
        <f>IF(OR(NOT(ISNUMBER(C2584)),NOT(ISNUMBER(AB2584))),"",IF(AG2584&lt;&gt;"",AG2584,AB2584)-C2584)</f>
        <v/>
      </c>
      <c r="AT2584" s="217" t="n"/>
      <c r="AU2584" s="223">
        <f>IF($B2584="","",TEXT($A2584,"yyyymmdd")&amp;"_P"&amp;$C2584&amp;"_C"&amp;$F2584&amp;"_"&amp;TRIM(RIGHT(SUBSTITUTE(TRIM(SUBSTITUTE($L2584,CHAR(160)," "))," ",REPT(" ",60)),60))&amp;IF($P2584="","","-"&amp;TRIM(RIGHT(SUBSTITUTE(TRIM(SUBSTITUTE($P2584,CHAR(160)," "))," ",REPT(" ",60)),60)))&amp;IF($T2584="","","-"&amp;TRIM(RIGHT(SUBSTITUTE(TRIM(SUBSTITUTE($T2584,CHAR(160)," "))," ",REPT(" ",60)),60)))&amp;".jpg")</f>
        <v/>
      </c>
    </row>
    <row r="2585" ht="42" customHeight="1">
      <c r="A2585" s="173" t="n">
        <v>41560</v>
      </c>
      <c r="B2585" s="220" t="inlineStr">
        <is>
          <t>Supercheap Auto 1000, 13 October, 2013</t>
        </is>
      </c>
      <c r="C2585" s="220" t="n">
        <v>16</v>
      </c>
      <c r="D2585" s="220" t="n"/>
      <c r="E2585" s="220" t="n"/>
      <c r="F2585" s="220" t="n">
        <v>14</v>
      </c>
      <c r="G2585" s="220" t="inlineStr">
        <is>
          <t>Brad Jones Racing</t>
        </is>
      </c>
      <c r="H2585" s="220" t="n"/>
      <c r="I2585" s="220" t="inlineStr">
        <is>
          <t>Lockwood</t>
        </is>
      </c>
      <c r="J2585" s="220" t="inlineStr">
        <is>
          <t>Holden Commodore VF</t>
        </is>
      </c>
      <c r="K2585" s="220" t="n"/>
      <c r="L2585" s="220" t="inlineStr">
        <is>
          <t>Fabian Coulthard</t>
        </is>
      </c>
      <c r="M2585" s="220" t="inlineStr">
        <is>
          <t>NZL</t>
        </is>
      </c>
      <c r="N2585" s="687">
        <f>_xlfn.LET(_xlpm.d,_xlfn.XLOOKUP(L2585,'[1]Birth Dates'!$A:$A,'[1]Birth Dates'!$B:$B,"",0),IF(_xlpm.d=0,"",_xlpm.d))</f>
        <v/>
      </c>
      <c r="O2585" s="220">
        <f>IF(OR(N2585="",A2585="",NOT(ISNUMBER(N2585)),N2585&gt;A2585),"",DATEDIF(N2585,A2585,"Y")&amp;" years, "&amp;DATEDIF(N2585,A2585,"YM")&amp;" months, "&amp;DATEDIF(N2585,A2585,"MD")&amp;" days")</f>
        <v/>
      </c>
      <c r="P2585" s="220" t="inlineStr">
        <is>
          <t>Luke Youlden</t>
        </is>
      </c>
      <c r="Q2585" s="220" t="inlineStr">
        <is>
          <t>AUS</t>
        </is>
      </c>
      <c r="R2585" s="687">
        <f>_xlfn.LET(_xlpm.d,_xlfn.XLOOKUP(P2585,'[1]Birth Dates'!$A:$A,'[1]Birth Dates'!$B:$B,"",0),IF(_xlpm.d=0,"",_xlpm.d))</f>
        <v/>
      </c>
      <c r="S2585" s="220">
        <f>IF(OR(R2585="",A2585="",NOT(ISNUMBER(R2585)),R2585&gt;A2585),"",DATEDIF(R2585,A2585,"Y")&amp;" years, "&amp;DATEDIF(R2585,A2585,"YM")&amp;" months, "&amp;DATEDIF(R2585,A2585,"MD")&amp;" days")</f>
        <v/>
      </c>
      <c r="T2585" s="220" t="n"/>
      <c r="U2585" s="220" t="n"/>
      <c r="V2585" s="687">
        <f>_xlfn.LET(_xlpm.d,_xlfn.XLOOKUP(T2585,'[1]Birth Dates'!$A:$A,'[1]Birth Dates'!$B:$B,"",0),IF(_xlpm.d=0,"",_xlpm.d))</f>
        <v/>
      </c>
      <c r="W2585" s="220">
        <f>IF(OR(V2585="",A2585="",NOT(ISNUMBER(V2585)),V2585&gt;A2585),"",DATEDIF(V2585,A2585,"Y")&amp;" years, "&amp;DATEDIF(V2585,A2585,"YM")&amp;" months, "&amp;DATEDIF(V2585,A2585,"MD")&amp;" days")</f>
        <v/>
      </c>
      <c r="X2585" s="220" t="n"/>
      <c r="Y2585" s="220" t="n"/>
      <c r="Z2585" s="220" t="n"/>
      <c r="AA2585" s="220" t="n"/>
      <c r="AB2585" s="220" t="n">
        <v>14</v>
      </c>
      <c r="AC2585" s="220" t="n"/>
      <c r="AD2585" s="220" t="n"/>
      <c r="AE2585" s="577" t="inlineStr">
        <is>
          <t>2:08.8240</t>
        </is>
      </c>
      <c r="AF2585" s="418">
        <f>IF(OR(AE2585="",AE2585="",AE2585=0),"",6.213/(AE2585*24))</f>
        <v/>
      </c>
      <c r="AG2585" s="251" t="n"/>
      <c r="AH2585" s="577" t="inlineStr"/>
      <c r="AI2585" s="418">
        <f>IF(OR(AH2585="",AH2585="",AH2585=0),"",6.213/(AH2585*24))</f>
        <v/>
      </c>
      <c r="AJ2585" s="175">
        <f>IF(AND(ISNUMBER(AB2585),ISNUMBER(AG2585)),AB2585-AG2585,"")</f>
        <v/>
      </c>
      <c r="AK2585" s="220" t="n"/>
      <c r="AL2585" s="220" t="n">
        <v>161</v>
      </c>
      <c r="AM2585" s="694" t="n">
        <v>0.2588200810185185</v>
      </c>
      <c r="AN2585" s="671">
        <f>IF(OR(AL2585="",AM2585="",AM2585=0),"",AL2585*6.213/(AM2585*24))</f>
        <v/>
      </c>
      <c r="AO2585" s="477">
        <f>IF(AND(AL2585=AL2584,AM2585&lt;&gt;"",AM2584&lt;&gt;""),AM2585-AM2584,"")</f>
        <v/>
      </c>
      <c r="AP2585" s="220" t="n"/>
      <c r="AQ2585" s="577" t="inlineStr"/>
      <c r="AR2585" s="439">
        <f>IF(OR(AQ2585="",AQ2585="",AQ2585=0),"",6.213/(AQ2585*24))</f>
        <v/>
      </c>
      <c r="AS2585" s="436">
        <f>IF(OR(NOT(ISNUMBER(C2585)),NOT(ISNUMBER(AB2585))),"",IF(AG2585&lt;&gt;"",AG2585,AB2585)-C2585)</f>
        <v/>
      </c>
      <c r="AT2585" s="217" t="n"/>
      <c r="AU2585" s="223">
        <f>IF($B2585="","",TEXT($A2585,"yyyymmdd")&amp;"_P"&amp;$C2585&amp;"_C"&amp;$F2585&amp;"_"&amp;TRIM(RIGHT(SUBSTITUTE(TRIM(SUBSTITUTE($L2585,CHAR(160)," "))," ",REPT(" ",60)),60))&amp;IF($P2585="","","-"&amp;TRIM(RIGHT(SUBSTITUTE(TRIM(SUBSTITUTE($P2585,CHAR(160)," "))," ",REPT(" ",60)),60)))&amp;IF($T2585="","","-"&amp;TRIM(RIGHT(SUBSTITUTE(TRIM(SUBSTITUTE($T2585,CHAR(160)," "))," ",REPT(" ",60)),60)))&amp;".jpg")</f>
        <v/>
      </c>
    </row>
    <row r="2586" ht="42" customHeight="1">
      <c r="A2586" s="173" t="n">
        <v>41560</v>
      </c>
      <c r="B2586" s="220" t="inlineStr">
        <is>
          <t>Supercheap Auto 1000, 13 October, 2013</t>
        </is>
      </c>
      <c r="C2586" s="220" t="n">
        <v>17</v>
      </c>
      <c r="D2586" s="220" t="n"/>
      <c r="E2586" s="220" t="n"/>
      <c r="F2586" s="220" t="n">
        <v>66</v>
      </c>
      <c r="G2586" s="220" t="inlineStr">
        <is>
          <t>Walkinshaw Racing</t>
        </is>
      </c>
      <c r="H2586" s="220" t="n"/>
      <c r="I2586" s="220" t="inlineStr">
        <is>
          <t>Supercheap Auto</t>
        </is>
      </c>
      <c r="J2586" s="220" t="inlineStr">
        <is>
          <t>Holden Commodore VF</t>
        </is>
      </c>
      <c r="K2586" s="220" t="n"/>
      <c r="L2586" s="220" t="inlineStr">
        <is>
          <t>Russell Ingall</t>
        </is>
      </c>
      <c r="M2586" s="220" t="inlineStr">
        <is>
          <t>AUS</t>
        </is>
      </c>
      <c r="N2586" s="687">
        <f>_xlfn.LET(_xlpm.d,_xlfn.XLOOKUP(L2586,'[1]Birth Dates'!$A:$A,'[1]Birth Dates'!$B:$B,"",0),IF(_xlpm.d=0,"",_xlpm.d))</f>
        <v/>
      </c>
      <c r="O2586" s="220">
        <f>IF(OR(N2586="",A2586="",NOT(ISNUMBER(N2586)),N2586&gt;A2586),"",DATEDIF(N2586,A2586,"Y")&amp;" years, "&amp;DATEDIF(N2586,A2586,"YM")&amp;" months, "&amp;DATEDIF(N2586,A2586,"MD")&amp;" days")</f>
        <v/>
      </c>
      <c r="P2586" s="220" t="inlineStr">
        <is>
          <t>Ryan Briscoe</t>
        </is>
      </c>
      <c r="Q2586" s="220" t="inlineStr">
        <is>
          <t>AUS</t>
        </is>
      </c>
      <c r="R2586" s="687">
        <f>_xlfn.LET(_xlpm.d,_xlfn.XLOOKUP(P2586,'[1]Birth Dates'!$A:$A,'[1]Birth Dates'!$B:$B,"",0),IF(_xlpm.d=0,"",_xlpm.d))</f>
        <v/>
      </c>
      <c r="S2586" s="220">
        <f>IF(OR(R2586="",A2586="",NOT(ISNUMBER(R2586)),R2586&gt;A2586),"",DATEDIF(R2586,A2586,"Y")&amp;" years, "&amp;DATEDIF(R2586,A2586,"YM")&amp;" months, "&amp;DATEDIF(R2586,A2586,"MD")&amp;" days")</f>
        <v/>
      </c>
      <c r="T2586" s="220" t="n"/>
      <c r="U2586" s="220" t="n"/>
      <c r="V2586" s="687">
        <f>_xlfn.LET(_xlpm.d,_xlfn.XLOOKUP(T2586,'[1]Birth Dates'!$A:$A,'[1]Birth Dates'!$B:$B,"",0),IF(_xlpm.d=0,"",_xlpm.d))</f>
        <v/>
      </c>
      <c r="W2586" s="220">
        <f>IF(OR(V2586="",A2586="",NOT(ISNUMBER(V2586)),V2586&gt;A2586),"",DATEDIF(V2586,A2586,"Y")&amp;" years, "&amp;DATEDIF(V2586,A2586,"YM")&amp;" months, "&amp;DATEDIF(V2586,A2586,"MD")&amp;" days")</f>
        <v/>
      </c>
      <c r="X2586" s="220" t="n"/>
      <c r="Y2586" s="220" t="n"/>
      <c r="Z2586" s="220" t="n"/>
      <c r="AA2586" s="220" t="n"/>
      <c r="AB2586" s="220" t="n">
        <v>25</v>
      </c>
      <c r="AC2586" s="220" t="n"/>
      <c r="AD2586" s="220" t="n"/>
      <c r="AE2586" s="577" t="inlineStr">
        <is>
          <t>2:08.8240</t>
        </is>
      </c>
      <c r="AF2586" s="418">
        <f>IF(OR(AE2586="",AE2586="",AE2586=0),"",6.213/(AE2586*24))</f>
        <v/>
      </c>
      <c r="AG2586" s="251" t="n"/>
      <c r="AH2586" s="577" t="inlineStr"/>
      <c r="AI2586" s="418">
        <f>IF(OR(AH2586="",AH2586="",AH2586=0),"",6.213/(AH2586*24))</f>
        <v/>
      </c>
      <c r="AJ2586" s="175">
        <f>IF(AND(ISNUMBER(AB2586),ISNUMBER(AG2586)),AB2586-AG2586,"")</f>
        <v/>
      </c>
      <c r="AK2586" s="220" t="n"/>
      <c r="AL2586" s="220" t="n">
        <v>161</v>
      </c>
      <c r="AM2586" s="694" t="n">
        <v>0.2590661111111111</v>
      </c>
      <c r="AN2586" s="671">
        <f>IF(OR(AL2586="",AM2586="",AM2586=0),"",AL2586*6.213/(AM2586*24))</f>
        <v/>
      </c>
      <c r="AO2586" s="477">
        <f>IF(AND(AL2586=AL2585,AM2586&lt;&gt;"",AM2585&lt;&gt;""),AM2586-AM2585,"")</f>
        <v/>
      </c>
      <c r="AP2586" s="220" t="n"/>
      <c r="AQ2586" s="577" t="inlineStr"/>
      <c r="AR2586" s="439">
        <f>IF(OR(AQ2586="",AQ2586="",AQ2586=0),"",6.213/(AQ2586*24))</f>
        <v/>
      </c>
      <c r="AS2586" s="436">
        <f>IF(OR(NOT(ISNUMBER(C2586)),NOT(ISNUMBER(AB2586))),"",IF(AG2586&lt;&gt;"",AG2586,AB2586)-C2586)</f>
        <v/>
      </c>
      <c r="AT2586" s="217" t="n"/>
      <c r="AU2586" s="223">
        <f>IF($B2586="","",TEXT($A2586,"yyyymmdd")&amp;"_P"&amp;$C2586&amp;"_C"&amp;$F2586&amp;"_"&amp;TRIM(RIGHT(SUBSTITUTE(TRIM(SUBSTITUTE($L2586,CHAR(160)," "))," ",REPT(" ",60)),60))&amp;IF($P2586="","","-"&amp;TRIM(RIGHT(SUBSTITUTE(TRIM(SUBSTITUTE($P2586,CHAR(160)," "))," ",REPT(" ",60)),60)))&amp;IF($T2586="","","-"&amp;TRIM(RIGHT(SUBSTITUTE(TRIM(SUBSTITUTE($T2586,CHAR(160)," "))," ",REPT(" ",60)),60)))&amp;".jpg")</f>
        <v/>
      </c>
    </row>
    <row r="2587" ht="42" customHeight="1">
      <c r="A2587" s="173" t="n">
        <v>41560</v>
      </c>
      <c r="B2587" s="220" t="inlineStr">
        <is>
          <t>Supercheap Auto 1000, 13 October, 2013</t>
        </is>
      </c>
      <c r="C2587" s="220" t="n">
        <v>18</v>
      </c>
      <c r="D2587" s="220" t="n"/>
      <c r="E2587" s="220" t="n"/>
      <c r="F2587" s="220" t="n">
        <v>360</v>
      </c>
      <c r="G2587" s="220" t="inlineStr">
        <is>
          <t>Nissan Motorsport</t>
        </is>
      </c>
      <c r="H2587" s="220" t="n"/>
      <c r="I2587" s="220" t="inlineStr">
        <is>
          <t>Norton AntiVirus</t>
        </is>
      </c>
      <c r="J2587" s="220" t="inlineStr">
        <is>
          <t>Nissan Altima L33</t>
        </is>
      </c>
      <c r="K2587" s="220" t="n"/>
      <c r="L2587" s="220" t="inlineStr">
        <is>
          <t>James Moffat</t>
        </is>
      </c>
      <c r="M2587" s="220" t="inlineStr">
        <is>
          <t>AUS</t>
        </is>
      </c>
      <c r="N2587" s="687">
        <f>_xlfn.LET(_xlpm.d,_xlfn.XLOOKUP(L2587,'[1]Birth Dates'!$A:$A,'[1]Birth Dates'!$B:$B,"",0),IF(_xlpm.d=0,"",_xlpm.d))</f>
        <v/>
      </c>
      <c r="O2587" s="220">
        <f>IF(OR(N2587="",A2587="",NOT(ISNUMBER(N2587)),N2587&gt;A2587),"",DATEDIF(N2587,A2587,"Y")&amp;" years, "&amp;DATEDIF(N2587,A2587,"YM")&amp;" months, "&amp;DATEDIF(N2587,A2587,"MD")&amp;" days")</f>
        <v/>
      </c>
      <c r="P2587" s="220" t="inlineStr">
        <is>
          <t>Taz Douglas</t>
        </is>
      </c>
      <c r="Q2587" s="220" t="inlineStr">
        <is>
          <t>AUS</t>
        </is>
      </c>
      <c r="R2587" s="687">
        <f>_xlfn.LET(_xlpm.d,_xlfn.XLOOKUP(P2587,'[1]Birth Dates'!$A:$A,'[1]Birth Dates'!$B:$B,"",0),IF(_xlpm.d=0,"",_xlpm.d))</f>
        <v/>
      </c>
      <c r="S2587" s="220">
        <f>IF(OR(R2587="",A2587="",NOT(ISNUMBER(R2587)),R2587&gt;A2587),"",DATEDIF(R2587,A2587,"Y")&amp;" years, "&amp;DATEDIF(R2587,A2587,"YM")&amp;" months, "&amp;DATEDIF(R2587,A2587,"MD")&amp;" days")</f>
        <v/>
      </c>
      <c r="T2587" s="220" t="n"/>
      <c r="U2587" s="220" t="n"/>
      <c r="V2587" s="687">
        <f>_xlfn.LET(_xlpm.d,_xlfn.XLOOKUP(T2587,'[1]Birth Dates'!$A:$A,'[1]Birth Dates'!$B:$B,"",0),IF(_xlpm.d=0,"",_xlpm.d))</f>
        <v/>
      </c>
      <c r="W2587" s="220">
        <f>IF(OR(V2587="",A2587="",NOT(ISNUMBER(V2587)),V2587&gt;A2587),"",DATEDIF(V2587,A2587,"Y")&amp;" years, "&amp;DATEDIF(V2587,A2587,"YM")&amp;" months, "&amp;DATEDIF(V2587,A2587,"MD")&amp;" days")</f>
        <v/>
      </c>
      <c r="X2587" s="220" t="n"/>
      <c r="Y2587" s="220" t="n"/>
      <c r="Z2587" s="220" t="n"/>
      <c r="AA2587" s="220" t="n"/>
      <c r="AB2587" s="220" t="n">
        <v>19</v>
      </c>
      <c r="AC2587" s="220" t="n"/>
      <c r="AD2587" s="220" t="n"/>
      <c r="AE2587" s="577" t="inlineStr">
        <is>
          <t>2:08.8240</t>
        </is>
      </c>
      <c r="AF2587" s="418">
        <f>IF(OR(AE2587="",AE2587="",AE2587=0),"",6.213/(AE2587*24))</f>
        <v/>
      </c>
      <c r="AG2587" s="251" t="n"/>
      <c r="AH2587" s="577" t="inlineStr"/>
      <c r="AI2587" s="418">
        <f>IF(OR(AH2587="",AH2587="",AH2587=0),"",6.213/(AH2587*24))</f>
        <v/>
      </c>
      <c r="AJ2587" s="175">
        <f>IF(AND(ISNUMBER(AB2587),ISNUMBER(AG2587)),AB2587-AG2587,"")</f>
        <v/>
      </c>
      <c r="AK2587" s="220" t="n"/>
      <c r="AL2587" s="220" t="n">
        <v>161</v>
      </c>
      <c r="AM2587" s="694" t="n">
        <v>0.2591396527777778</v>
      </c>
      <c r="AN2587" s="671">
        <f>IF(OR(AL2587="",AM2587="",AM2587=0),"",AL2587*6.213/(AM2587*24))</f>
        <v/>
      </c>
      <c r="AO2587" s="477">
        <f>IF(AND(AL2587=AL2586,AM2587&lt;&gt;"",AM2586&lt;&gt;""),AM2587-AM2586,"")</f>
        <v/>
      </c>
      <c r="AP2587" s="220" t="n"/>
      <c r="AQ2587" s="577" t="inlineStr"/>
      <c r="AR2587" s="439">
        <f>IF(OR(AQ2587="",AQ2587="",AQ2587=0),"",6.213/(AQ2587*24))</f>
        <v/>
      </c>
      <c r="AS2587" s="436">
        <f>IF(OR(NOT(ISNUMBER(C2587)),NOT(ISNUMBER(AB2587))),"",IF(AG2587&lt;&gt;"",AG2587,AB2587)-C2587)</f>
        <v/>
      </c>
      <c r="AT2587" s="217" t="n"/>
      <c r="AU2587" s="223">
        <f>IF($B2587="","",TEXT($A2587,"yyyymmdd")&amp;"_P"&amp;$C2587&amp;"_C"&amp;$F2587&amp;"_"&amp;TRIM(RIGHT(SUBSTITUTE(TRIM(SUBSTITUTE($L2587,CHAR(160)," "))," ",REPT(" ",60)),60))&amp;IF($P2587="","","-"&amp;TRIM(RIGHT(SUBSTITUTE(TRIM(SUBSTITUTE($P2587,CHAR(160)," "))," ",REPT(" ",60)),60)))&amp;IF($T2587="","","-"&amp;TRIM(RIGHT(SUBSTITUTE(TRIM(SUBSTITUTE($T2587,CHAR(160)," "))," ",REPT(" ",60)),60)))&amp;".jpg")</f>
        <v/>
      </c>
    </row>
    <row r="2588" ht="42" customHeight="1">
      <c r="A2588" s="173" t="n">
        <v>41560</v>
      </c>
      <c r="B2588" s="220" t="inlineStr">
        <is>
          <t>Supercheap Auto 1000, 13 October, 2013</t>
        </is>
      </c>
      <c r="C2588" s="220" t="n">
        <v>19</v>
      </c>
      <c r="D2588" s="220" t="n"/>
      <c r="E2588" s="220" t="n"/>
      <c r="F2588" s="220" t="n">
        <v>15</v>
      </c>
      <c r="G2588" s="220" t="inlineStr">
        <is>
          <t>Nissan Motorsport</t>
        </is>
      </c>
      <c r="H2588" s="220" t="n"/>
      <c r="I2588" s="220" t="inlineStr">
        <is>
          <t>Jack Daniel's</t>
        </is>
      </c>
      <c r="J2588" s="220" t="inlineStr">
        <is>
          <t>Nissan Altima L33</t>
        </is>
      </c>
      <c r="K2588" s="220" t="n"/>
      <c r="L2588" s="220" t="inlineStr">
        <is>
          <t>Rick Kelly</t>
        </is>
      </c>
      <c r="M2588" s="220" t="inlineStr">
        <is>
          <t>AUS</t>
        </is>
      </c>
      <c r="N2588" s="687">
        <f>_xlfn.LET(_xlpm.d,_xlfn.XLOOKUP(L2588,'[1]Birth Dates'!$A:$A,'[1]Birth Dates'!$B:$B,"",0),IF(_xlpm.d=0,"",_xlpm.d))</f>
        <v/>
      </c>
      <c r="O2588" s="220">
        <f>IF(OR(N2588="",A2588="",NOT(ISNUMBER(N2588)),N2588&gt;A2588),"",DATEDIF(N2588,A2588,"Y")&amp;" years, "&amp;DATEDIF(N2588,A2588,"YM")&amp;" months, "&amp;DATEDIF(N2588,A2588,"MD")&amp;" days")</f>
        <v/>
      </c>
      <c r="P2588" s="220" t="inlineStr">
        <is>
          <t>Karl Reindler</t>
        </is>
      </c>
      <c r="Q2588" s="220" t="inlineStr">
        <is>
          <t>AUS</t>
        </is>
      </c>
      <c r="R2588" s="687">
        <f>_xlfn.LET(_xlpm.d,_xlfn.XLOOKUP(P2588,'[1]Birth Dates'!$A:$A,'[1]Birth Dates'!$B:$B,"",0),IF(_xlpm.d=0,"",_xlpm.d))</f>
        <v/>
      </c>
      <c r="S2588" s="220">
        <f>IF(OR(R2588="",A2588="",NOT(ISNUMBER(R2588)),R2588&gt;A2588),"",DATEDIF(R2588,A2588,"Y")&amp;" years, "&amp;DATEDIF(R2588,A2588,"YM")&amp;" months, "&amp;DATEDIF(R2588,A2588,"MD")&amp;" days")</f>
        <v/>
      </c>
      <c r="T2588" s="220" t="n"/>
      <c r="U2588" s="220" t="n"/>
      <c r="V2588" s="687">
        <f>_xlfn.LET(_xlpm.d,_xlfn.XLOOKUP(T2588,'[1]Birth Dates'!$A:$A,'[1]Birth Dates'!$B:$B,"",0),IF(_xlpm.d=0,"",_xlpm.d))</f>
        <v/>
      </c>
      <c r="W2588" s="220">
        <f>IF(OR(V2588="",A2588="",NOT(ISNUMBER(V2588)),V2588&gt;A2588),"",DATEDIF(V2588,A2588,"Y")&amp;" years, "&amp;DATEDIF(V2588,A2588,"YM")&amp;" months, "&amp;DATEDIF(V2588,A2588,"MD")&amp;" days")</f>
        <v/>
      </c>
      <c r="X2588" s="220" t="n"/>
      <c r="Y2588" s="220" t="n"/>
      <c r="Z2588" s="220" t="n"/>
      <c r="AA2588" s="220" t="n"/>
      <c r="AB2588" s="220" t="n">
        <v>24</v>
      </c>
      <c r="AC2588" s="220" t="n"/>
      <c r="AD2588" s="220" t="n"/>
      <c r="AE2588" s="577" t="inlineStr">
        <is>
          <t>2:08.8240</t>
        </is>
      </c>
      <c r="AF2588" s="418">
        <f>IF(OR(AE2588="",AE2588="",AE2588=0),"",6.213/(AE2588*24))</f>
        <v/>
      </c>
      <c r="AG2588" s="251" t="n"/>
      <c r="AH2588" s="577" t="inlineStr"/>
      <c r="AI2588" s="418">
        <f>IF(OR(AH2588="",AH2588="",AH2588=0),"",6.213/(AH2588*24))</f>
        <v/>
      </c>
      <c r="AJ2588" s="175">
        <f>IF(AND(ISNUMBER(AB2588),ISNUMBER(AG2588)),AB2588-AG2588,"")</f>
        <v/>
      </c>
      <c r="AK2588" s="220" t="n"/>
      <c r="AL2588" s="220" t="n">
        <v>161</v>
      </c>
      <c r="AM2588" s="694" t="n">
        <v>0.2591619675925926</v>
      </c>
      <c r="AN2588" s="671">
        <f>IF(OR(AL2588="",AM2588="",AM2588=0),"",AL2588*6.213/(AM2588*24))</f>
        <v/>
      </c>
      <c r="AO2588" s="477">
        <f>IF(AND(AL2588=AL2587,AM2588&lt;&gt;"",AM2587&lt;&gt;""),AM2588-AM2587,"")</f>
        <v/>
      </c>
      <c r="AP2588" s="220" t="n"/>
      <c r="AQ2588" s="577" t="inlineStr"/>
      <c r="AR2588" s="439">
        <f>IF(OR(AQ2588="",AQ2588="",AQ2588=0),"",6.213/(AQ2588*24))</f>
        <v/>
      </c>
      <c r="AS2588" s="436">
        <f>IF(OR(NOT(ISNUMBER(C2588)),NOT(ISNUMBER(AB2588))),"",IF(AG2588&lt;&gt;"",AG2588,AB2588)-C2588)</f>
        <v/>
      </c>
      <c r="AT2588" s="217" t="n"/>
      <c r="AU2588" s="223">
        <f>IF($B2588="","",TEXT($A2588,"yyyymmdd")&amp;"_P"&amp;$C2588&amp;"_C"&amp;$F2588&amp;"_"&amp;TRIM(RIGHT(SUBSTITUTE(TRIM(SUBSTITUTE($L2588,CHAR(160)," "))," ",REPT(" ",60)),60))&amp;IF($P2588="","","-"&amp;TRIM(RIGHT(SUBSTITUTE(TRIM(SUBSTITUTE($P2588,CHAR(160)," "))," ",REPT(" ",60)),60)))&amp;IF($T2588="","","-"&amp;TRIM(RIGHT(SUBSTITUTE(TRIM(SUBSTITUTE($T2588,CHAR(160)," "))," ",REPT(" ",60)),60)))&amp;".jpg")</f>
        <v/>
      </c>
    </row>
    <row r="2589" ht="42" customHeight="1">
      <c r="A2589" s="173" t="n">
        <v>41560</v>
      </c>
      <c r="B2589" s="220" t="inlineStr">
        <is>
          <t>Supercheap Auto 1000, 13 October, 2013</t>
        </is>
      </c>
      <c r="C2589" s="220" t="n">
        <v>20</v>
      </c>
      <c r="D2589" s="220" t="n"/>
      <c r="E2589" s="220" t="n"/>
      <c r="F2589" s="220" t="n">
        <v>9</v>
      </c>
      <c r="G2589" s="220" t="inlineStr">
        <is>
          <t>Erebus Motorsport</t>
        </is>
      </c>
      <c r="H2589" s="220" t="n"/>
      <c r="I2589" s="220" t="inlineStr">
        <is>
          <t>SP Tools</t>
        </is>
      </c>
      <c r="J2589" s="220" t="inlineStr">
        <is>
          <t>Mercedes-Benz E63 AMG</t>
        </is>
      </c>
      <c r="K2589" s="220" t="n"/>
      <c r="L2589" s="220" t="inlineStr">
        <is>
          <t>Maro Engel</t>
        </is>
      </c>
      <c r="M2589" s="220" t="inlineStr">
        <is>
          <t>DEU</t>
        </is>
      </c>
      <c r="N2589" s="687">
        <f>_xlfn.LET(_xlpm.d,_xlfn.XLOOKUP(L2589,'[1]Birth Dates'!$A:$A,'[1]Birth Dates'!$B:$B,"",0),IF(_xlpm.d=0,"",_xlpm.d))</f>
        <v/>
      </c>
      <c r="O2589" s="220">
        <f>IF(OR(N2589="",A2589="",NOT(ISNUMBER(N2589)),N2589&gt;A2589),"",DATEDIF(N2589,A2589,"Y")&amp;" years, "&amp;DATEDIF(N2589,A2589,"YM")&amp;" months, "&amp;DATEDIF(N2589,A2589,"MD")&amp;" days")</f>
        <v/>
      </c>
      <c r="P2589" s="220" t="inlineStr">
        <is>
          <t>Steven Johnson</t>
        </is>
      </c>
      <c r="Q2589" s="220" t="inlineStr">
        <is>
          <t>AUS</t>
        </is>
      </c>
      <c r="R2589" s="687">
        <f>_xlfn.LET(_xlpm.d,_xlfn.XLOOKUP(P2589,'[1]Birth Dates'!$A:$A,'[1]Birth Dates'!$B:$B,"",0),IF(_xlpm.d=0,"",_xlpm.d))</f>
        <v/>
      </c>
      <c r="S2589" s="220">
        <f>IF(OR(R2589="",A2589="",NOT(ISNUMBER(R2589)),R2589&gt;A2589),"",DATEDIF(R2589,A2589,"Y")&amp;" years, "&amp;DATEDIF(R2589,A2589,"YM")&amp;" months, "&amp;DATEDIF(R2589,A2589,"MD")&amp;" days")</f>
        <v/>
      </c>
      <c r="T2589" s="220" t="n"/>
      <c r="U2589" s="220" t="n"/>
      <c r="V2589" s="687">
        <f>_xlfn.LET(_xlpm.d,_xlfn.XLOOKUP(T2589,'[1]Birth Dates'!$A:$A,'[1]Birth Dates'!$B:$B,"",0),IF(_xlpm.d=0,"",_xlpm.d))</f>
        <v/>
      </c>
      <c r="W2589" s="220">
        <f>IF(OR(V2589="",A2589="",NOT(ISNUMBER(V2589)),V2589&gt;A2589),"",DATEDIF(V2589,A2589,"Y")&amp;" years, "&amp;DATEDIF(V2589,A2589,"YM")&amp;" months, "&amp;DATEDIF(V2589,A2589,"MD")&amp;" days")</f>
        <v/>
      </c>
      <c r="X2589" s="220" t="n"/>
      <c r="Y2589" s="220" t="n"/>
      <c r="Z2589" s="220" t="n"/>
      <c r="AA2589" s="220" t="n"/>
      <c r="AB2589" s="220" t="n">
        <v>16</v>
      </c>
      <c r="AC2589" s="220" t="n"/>
      <c r="AD2589" s="220" t="n"/>
      <c r="AE2589" s="577" t="inlineStr">
        <is>
          <t>2:08.8240</t>
        </is>
      </c>
      <c r="AF2589" s="418">
        <f>IF(OR(AE2589="",AE2589="",AE2589=0),"",6.213/(AE2589*24))</f>
        <v/>
      </c>
      <c r="AG2589" s="251" t="n"/>
      <c r="AH2589" s="577" t="inlineStr"/>
      <c r="AI2589" s="418">
        <f>IF(OR(AH2589="",AH2589="",AH2589=0),"",6.213/(AH2589*24))</f>
        <v/>
      </c>
      <c r="AJ2589" s="175">
        <f>IF(AND(ISNUMBER(AB2589),ISNUMBER(AG2589)),AB2589-AG2589,"")</f>
        <v/>
      </c>
      <c r="AK2589" s="220" t="n"/>
      <c r="AL2589" s="220" t="n"/>
      <c r="AM2589" s="694" t="n">
        <v>0.2580170833333333</v>
      </c>
      <c r="AN2589" s="671">
        <f>IF(OR(AL2589="",AM2589="",AM2589=0),"",AL2589*6.213/(AM2589*24))</f>
        <v/>
      </c>
      <c r="AO2589" s="477">
        <f>IF(AND(AL2589=AL2588,AM2589&lt;&gt;"",AM2588&lt;&gt;""),AM2589-AM2588,"")</f>
        <v/>
      </c>
      <c r="AP2589" s="220" t="n"/>
      <c r="AQ2589" s="577" t="inlineStr"/>
      <c r="AR2589" s="439">
        <f>IF(OR(AQ2589="",AQ2589="",AQ2589=0),"",6.213/(AQ2589*24))</f>
        <v/>
      </c>
      <c r="AS2589" s="436">
        <f>IF(OR(NOT(ISNUMBER(C2589)),NOT(ISNUMBER(AB2589))),"",IF(AG2589&lt;&gt;"",AG2589,AB2589)-C2589)</f>
        <v/>
      </c>
      <c r="AT2589" s="217" t="n"/>
      <c r="AU2589" s="223">
        <f>IF($B2589="","",TEXT($A2589,"yyyymmdd")&amp;"_P"&amp;$C2589&amp;"_C"&amp;$F2589&amp;"_"&amp;TRIM(RIGHT(SUBSTITUTE(TRIM(SUBSTITUTE($L2589,CHAR(160)," "))," ",REPT(" ",60)),60))&amp;IF($P2589="","","-"&amp;TRIM(RIGHT(SUBSTITUTE(TRIM(SUBSTITUTE($P2589,CHAR(160)," "))," ",REPT(" ",60)),60)))&amp;IF($T2589="","","-"&amp;TRIM(RIGHT(SUBSTITUTE(TRIM(SUBSTITUTE($T2589,CHAR(160)," "))," ",REPT(" ",60)),60)))&amp;".jpg")</f>
        <v/>
      </c>
    </row>
    <row r="2590" ht="42" customHeight="1">
      <c r="A2590" s="173" t="n">
        <v>41560</v>
      </c>
      <c r="B2590" s="220" t="inlineStr">
        <is>
          <t>Supercheap Auto 1000, 13 October, 2013</t>
        </is>
      </c>
      <c r="C2590" s="220" t="n">
        <v>21</v>
      </c>
      <c r="D2590" s="220" t="n"/>
      <c r="E2590" s="220" t="n"/>
      <c r="F2590" s="220" t="n">
        <v>17</v>
      </c>
      <c r="G2590" s="220" t="inlineStr">
        <is>
          <t>Dick Johnson Racing</t>
        </is>
      </c>
      <c r="H2590" s="220" t="n"/>
      <c r="I2590" s="220" t="inlineStr">
        <is>
          <t>Wilson Security</t>
        </is>
      </c>
      <c r="J2590" s="220" t="inlineStr">
        <is>
          <t>Ford Falcon FG</t>
        </is>
      </c>
      <c r="K2590" s="220" t="n"/>
      <c r="L2590" s="220" t="inlineStr">
        <is>
          <t>Chaz Mostert</t>
        </is>
      </c>
      <c r="M2590" s="220" t="inlineStr">
        <is>
          <t>AUS</t>
        </is>
      </c>
      <c r="N2590" s="687">
        <f>_xlfn.LET(_xlpm.d,_xlfn.XLOOKUP(L2590,'[1]Birth Dates'!$A:$A,'[1]Birth Dates'!$B:$B,"",0),IF(_xlpm.d=0,"",_xlpm.d))</f>
        <v/>
      </c>
      <c r="O2590" s="220">
        <f>IF(OR(N2590="",A2590="",NOT(ISNUMBER(N2590)),N2590&gt;A2590),"",DATEDIF(N2590,A2590,"Y")&amp;" years, "&amp;DATEDIF(N2590,A2590,"YM")&amp;" months, "&amp;DATEDIF(N2590,A2590,"MD")&amp;" days")</f>
        <v/>
      </c>
      <c r="P2590" s="220" t="inlineStr">
        <is>
          <t>Dale Wood</t>
        </is>
      </c>
      <c r="Q2590" s="220" t="inlineStr">
        <is>
          <t>AUS</t>
        </is>
      </c>
      <c r="R2590" s="687">
        <f>_xlfn.LET(_xlpm.d,_xlfn.XLOOKUP(P2590,'[1]Birth Dates'!$A:$A,'[1]Birth Dates'!$B:$B,"",0),IF(_xlpm.d=0,"",_xlpm.d))</f>
        <v/>
      </c>
      <c r="S2590" s="220">
        <f>IF(OR(R2590="",A2590="",NOT(ISNUMBER(R2590)),R2590&gt;A2590),"",DATEDIF(R2590,A2590,"Y")&amp;" years, "&amp;DATEDIF(R2590,A2590,"YM")&amp;" months, "&amp;DATEDIF(R2590,A2590,"MD")&amp;" days")</f>
        <v/>
      </c>
      <c r="T2590" s="220" t="n"/>
      <c r="U2590" s="220" t="n"/>
      <c r="V2590" s="687">
        <f>_xlfn.LET(_xlpm.d,_xlfn.XLOOKUP(T2590,'[1]Birth Dates'!$A:$A,'[1]Birth Dates'!$B:$B,"",0),IF(_xlpm.d=0,"",_xlpm.d))</f>
        <v/>
      </c>
      <c r="W2590" s="220">
        <f>IF(OR(V2590="",A2590="",NOT(ISNUMBER(V2590)),V2590&gt;A2590),"",DATEDIF(V2590,A2590,"Y")&amp;" years, "&amp;DATEDIF(V2590,A2590,"YM")&amp;" months, "&amp;DATEDIF(V2590,A2590,"MD")&amp;" days")</f>
        <v/>
      </c>
      <c r="X2590" s="220" t="n"/>
      <c r="Y2590" s="220" t="n"/>
      <c r="Z2590" s="220" t="n"/>
      <c r="AA2590" s="220" t="n"/>
      <c r="AB2590" s="220" t="n">
        <v>28</v>
      </c>
      <c r="AC2590" s="220" t="n"/>
      <c r="AD2590" s="220" t="n"/>
      <c r="AE2590" s="577" t="inlineStr">
        <is>
          <t>2:08.8240</t>
        </is>
      </c>
      <c r="AF2590" s="418">
        <f>IF(OR(AE2590="",AE2590="",AE2590=0),"",6.213/(AE2590*24))</f>
        <v/>
      </c>
      <c r="AG2590" s="251" t="n"/>
      <c r="AH2590" s="577" t="inlineStr"/>
      <c r="AI2590" s="418">
        <f>IF(OR(AH2590="",AH2590="",AH2590=0),"",6.213/(AH2590*24))</f>
        <v/>
      </c>
      <c r="AJ2590" s="175">
        <f>IF(AND(ISNUMBER(AB2590),ISNUMBER(AG2590)),AB2590-AG2590,"")</f>
        <v/>
      </c>
      <c r="AK2590" s="220" t="n"/>
      <c r="AL2590" s="220" t="n"/>
      <c r="AM2590" s="694" t="n">
        <v>0.2584858796296297</v>
      </c>
      <c r="AN2590" s="671">
        <f>IF(OR(AL2590="",AM2590="",AM2590=0),"",AL2590*6.213/(AM2590*24))</f>
        <v/>
      </c>
      <c r="AO2590" s="477">
        <f>IF(AND(AL2590=AL2589,AM2590&lt;&gt;"",AM2589&lt;&gt;""),AM2590-AM2589,"")</f>
        <v/>
      </c>
      <c r="AP2590" s="220" t="n"/>
      <c r="AQ2590" s="577" t="inlineStr"/>
      <c r="AR2590" s="439">
        <f>IF(OR(AQ2590="",AQ2590="",AQ2590=0),"",6.213/(AQ2590*24))</f>
        <v/>
      </c>
      <c r="AS2590" s="436">
        <f>IF(OR(NOT(ISNUMBER(C2590)),NOT(ISNUMBER(AB2590))),"",IF(AG2590&lt;&gt;"",AG2590,AB2590)-C2590)</f>
        <v/>
      </c>
      <c r="AT2590" s="217" t="n"/>
      <c r="AU2590" s="223">
        <f>IF($B2590="","",TEXT($A2590,"yyyymmdd")&amp;"_P"&amp;$C2590&amp;"_C"&amp;$F2590&amp;"_"&amp;TRIM(RIGHT(SUBSTITUTE(TRIM(SUBSTITUTE($L2590,CHAR(160)," "))," ",REPT(" ",60)),60))&amp;IF($P2590="","","-"&amp;TRIM(RIGHT(SUBSTITUTE(TRIM(SUBSTITUTE($P2590,CHAR(160)," "))," ",REPT(" ",60)),60)))&amp;IF($T2590="","","-"&amp;TRIM(RIGHT(SUBSTITUTE(TRIM(SUBSTITUTE($T2590,CHAR(160)," "))," ",REPT(" ",60)),60)))&amp;".jpg")</f>
        <v/>
      </c>
    </row>
    <row r="2591" ht="42" customHeight="1">
      <c r="A2591" s="173" t="n">
        <v>41560</v>
      </c>
      <c r="B2591" s="220" t="inlineStr">
        <is>
          <t>Supercheap Auto 1000, 13 October, 2013</t>
        </is>
      </c>
      <c r="C2591" s="220" t="n">
        <v>22</v>
      </c>
      <c r="D2591" s="220" t="n"/>
      <c r="E2591" s="220" t="n"/>
      <c r="F2591" s="220" t="n">
        <v>21</v>
      </c>
      <c r="G2591" s="220" t="inlineStr">
        <is>
          <t>Britek Motorsport</t>
        </is>
      </c>
      <c r="H2591" s="220" t="n"/>
      <c r="I2591" s="220" t="inlineStr">
        <is>
          <t>Wilson Security, McGrath Foundation</t>
        </is>
      </c>
      <c r="J2591" s="220" t="inlineStr">
        <is>
          <t>Holden Commodore VF</t>
        </is>
      </c>
      <c r="K2591" s="220" t="n"/>
      <c r="L2591" s="220" t="inlineStr">
        <is>
          <t>David Wall</t>
        </is>
      </c>
      <c r="M2591" s="220" t="inlineStr">
        <is>
          <t>AUS</t>
        </is>
      </c>
      <c r="N2591" s="687">
        <f>_xlfn.LET(_xlpm.d,_xlfn.XLOOKUP(L2591,'[1]Birth Dates'!$A:$A,'[1]Birth Dates'!$B:$B,"",0),IF(_xlpm.d=0,"",_xlpm.d))</f>
        <v/>
      </c>
      <c r="O2591" s="220">
        <f>IF(OR(N2591="",A2591="",NOT(ISNUMBER(N2591)),N2591&gt;A2591),"",DATEDIF(N2591,A2591,"Y")&amp;" years, "&amp;DATEDIF(N2591,A2591,"YM")&amp;" months, "&amp;DATEDIF(N2591,A2591,"MD")&amp;" days")</f>
        <v/>
      </c>
      <c r="P2591" s="220" t="inlineStr">
        <is>
          <t>Chris Pither</t>
        </is>
      </c>
      <c r="Q2591" s="220" t="inlineStr">
        <is>
          <t>NZL</t>
        </is>
      </c>
      <c r="R2591" s="687">
        <f>_xlfn.LET(_xlpm.d,_xlfn.XLOOKUP(P2591,'[1]Birth Dates'!$A:$A,'[1]Birth Dates'!$B:$B,"",0),IF(_xlpm.d=0,"",_xlpm.d))</f>
        <v/>
      </c>
      <c r="S2591" s="220">
        <f>IF(OR(R2591="",A2591="",NOT(ISNUMBER(R2591)),R2591&gt;A2591),"",DATEDIF(R2591,A2591,"Y")&amp;" years, "&amp;DATEDIF(R2591,A2591,"YM")&amp;" months, "&amp;DATEDIF(R2591,A2591,"MD")&amp;" days")</f>
        <v/>
      </c>
      <c r="T2591" s="220" t="n"/>
      <c r="U2591" s="220" t="n"/>
      <c r="V2591" s="687">
        <f>_xlfn.LET(_xlpm.d,_xlfn.XLOOKUP(T2591,'[1]Birth Dates'!$A:$A,'[1]Birth Dates'!$B:$B,"",0),IF(_xlpm.d=0,"",_xlpm.d))</f>
        <v/>
      </c>
      <c r="W2591" s="220">
        <f>IF(OR(V2591="",A2591="",NOT(ISNUMBER(V2591)),V2591&gt;A2591),"",DATEDIF(V2591,A2591,"Y")&amp;" years, "&amp;DATEDIF(V2591,A2591,"YM")&amp;" months, "&amp;DATEDIF(V2591,A2591,"MD")&amp;" days")</f>
        <v/>
      </c>
      <c r="X2591" s="220" t="n"/>
      <c r="Y2591" s="220" t="n"/>
      <c r="Z2591" s="220" t="n"/>
      <c r="AA2591" s="220" t="n"/>
      <c r="AB2591" s="220" t="n">
        <v>13</v>
      </c>
      <c r="AC2591" s="220" t="n"/>
      <c r="AD2591" s="220" t="n"/>
      <c r="AE2591" s="577" t="inlineStr">
        <is>
          <t>2:08.8240</t>
        </is>
      </c>
      <c r="AF2591" s="418">
        <f>IF(OR(AE2591="",AE2591="",AE2591=0),"",6.213/(AE2591*24))</f>
        <v/>
      </c>
      <c r="AG2591" s="251" t="n"/>
      <c r="AH2591" s="577" t="inlineStr"/>
      <c r="AI2591" s="418">
        <f>IF(OR(AH2591="",AH2591="",AH2591=0),"",6.213/(AH2591*24))</f>
        <v/>
      </c>
      <c r="AJ2591" s="175">
        <f>IF(AND(ISNUMBER(AB2591),ISNUMBER(AG2591)),AB2591-AG2591,"")</f>
        <v/>
      </c>
      <c r="AK2591" s="220" t="n"/>
      <c r="AL2591" s="220" t="n"/>
      <c r="AM2591" s="694" t="n">
        <v>0.2591328009259259</v>
      </c>
      <c r="AN2591" s="671">
        <f>IF(OR(AL2591="",AM2591="",AM2591=0),"",AL2591*6.213/(AM2591*24))</f>
        <v/>
      </c>
      <c r="AO2591" s="477">
        <f>IF(AND(AL2591=AL2590,AM2591&lt;&gt;"",AM2590&lt;&gt;""),AM2591-AM2590,"")</f>
        <v/>
      </c>
      <c r="AP2591" s="220" t="n"/>
      <c r="AQ2591" s="577" t="inlineStr"/>
      <c r="AR2591" s="439">
        <f>IF(OR(AQ2591="",AQ2591="",AQ2591=0),"",6.213/(AQ2591*24))</f>
        <v/>
      </c>
      <c r="AS2591" s="436">
        <f>IF(OR(NOT(ISNUMBER(C2591)),NOT(ISNUMBER(AB2591))),"",IF(AG2591&lt;&gt;"",AG2591,AB2591)-C2591)</f>
        <v/>
      </c>
      <c r="AT2591" s="217" t="n"/>
      <c r="AU2591" s="223">
        <f>IF($B2591="","",TEXT($A2591,"yyyymmdd")&amp;"_P"&amp;$C2591&amp;"_C"&amp;$F2591&amp;"_"&amp;TRIM(RIGHT(SUBSTITUTE(TRIM(SUBSTITUTE($L2591,CHAR(160)," "))," ",REPT(" ",60)),60))&amp;IF($P2591="","","-"&amp;TRIM(RIGHT(SUBSTITUTE(TRIM(SUBSTITUTE($P2591,CHAR(160)," "))," ",REPT(" ",60)),60)))&amp;IF($T2591="","","-"&amp;TRIM(RIGHT(SUBSTITUTE(TRIM(SUBSTITUTE($T2591,CHAR(160)," "))," ",REPT(" ",60)),60)))&amp;".jpg")</f>
        <v/>
      </c>
    </row>
    <row r="2592" ht="42" customHeight="1">
      <c r="A2592" s="173" t="n">
        <v>41560</v>
      </c>
      <c r="B2592" s="220" t="inlineStr">
        <is>
          <t>Supercheap Auto 1000, 13 October, 2013</t>
        </is>
      </c>
      <c r="C2592" s="220" t="n">
        <v>23</v>
      </c>
      <c r="D2592" s="220" t="n"/>
      <c r="E2592" s="220" t="n"/>
      <c r="F2592" s="220" t="n">
        <v>34</v>
      </c>
      <c r="G2592" s="220" t="inlineStr">
        <is>
          <t>Garry Rogers Motorsport</t>
        </is>
      </c>
      <c r="H2592" s="220" t="n"/>
      <c r="I2592" s="220" t="inlineStr">
        <is>
          <t>Fujitsu</t>
        </is>
      </c>
      <c r="J2592" s="220" t="inlineStr">
        <is>
          <t>Holden Commodore VF</t>
        </is>
      </c>
      <c r="K2592" s="220" t="n"/>
      <c r="L2592" s="220" t="inlineStr">
        <is>
          <t>Alexandre Prémat</t>
        </is>
      </c>
      <c r="M2592" s="220" t="inlineStr">
        <is>
          <t>FRA</t>
        </is>
      </c>
      <c r="N2592" s="687">
        <f>_xlfn.LET(_xlpm.d,_xlfn.XLOOKUP(L2592,'[1]Birth Dates'!$A:$A,'[1]Birth Dates'!$B:$B,"",0),IF(_xlpm.d=0,"",_xlpm.d))</f>
        <v/>
      </c>
      <c r="O2592" s="220">
        <f>IF(OR(N2592="",A2592="",NOT(ISNUMBER(N2592)),N2592&gt;A2592),"",DATEDIF(N2592,A2592,"Y")&amp;" years, "&amp;DATEDIF(N2592,A2592,"YM")&amp;" months, "&amp;DATEDIF(N2592,A2592,"MD")&amp;" days")</f>
        <v/>
      </c>
      <c r="P2592" s="220" t="inlineStr">
        <is>
          <t>Greg Ritter</t>
        </is>
      </c>
      <c r="Q2592" s="220" t="inlineStr">
        <is>
          <t>AUS</t>
        </is>
      </c>
      <c r="R2592" s="687">
        <f>_xlfn.LET(_xlpm.d,_xlfn.XLOOKUP(P2592,'[1]Birth Dates'!$A:$A,'[1]Birth Dates'!$B:$B,"",0),IF(_xlpm.d=0,"",_xlpm.d))</f>
        <v/>
      </c>
      <c r="S2592" s="220">
        <f>IF(OR(R2592="",A2592="",NOT(ISNUMBER(R2592)),R2592&gt;A2592),"",DATEDIF(R2592,A2592,"Y")&amp;" years, "&amp;DATEDIF(R2592,A2592,"YM")&amp;" months, "&amp;DATEDIF(R2592,A2592,"MD")&amp;" days")</f>
        <v/>
      </c>
      <c r="T2592" s="220" t="n"/>
      <c r="U2592" s="220" t="n"/>
      <c r="V2592" s="687">
        <f>_xlfn.LET(_xlpm.d,_xlfn.XLOOKUP(T2592,'[1]Birth Dates'!$A:$A,'[1]Birth Dates'!$B:$B,"",0),IF(_xlpm.d=0,"",_xlpm.d))</f>
        <v/>
      </c>
      <c r="W2592" s="220">
        <f>IF(OR(V2592="",A2592="",NOT(ISNUMBER(V2592)),V2592&gt;A2592),"",DATEDIF(V2592,A2592,"Y")&amp;" years, "&amp;DATEDIF(V2592,A2592,"YM")&amp;" months, "&amp;DATEDIF(V2592,A2592,"MD")&amp;" days")</f>
        <v/>
      </c>
      <c r="X2592" s="220" t="n"/>
      <c r="Y2592" s="220" t="n"/>
      <c r="Z2592" s="220" t="n"/>
      <c r="AA2592" s="220" t="n"/>
      <c r="AB2592" s="220" t="n">
        <v>10</v>
      </c>
      <c r="AC2592" s="220" t="n"/>
      <c r="AD2592" s="220" t="n"/>
      <c r="AE2592" s="577" t="inlineStr">
        <is>
          <t>2:08.8240</t>
        </is>
      </c>
      <c r="AF2592" s="418">
        <f>IF(OR(AE2592="",AE2592="",AE2592=0),"",6.213/(AE2592*24))</f>
        <v/>
      </c>
      <c r="AG2592" s="251" t="n"/>
      <c r="AH2592" s="577" t="inlineStr">
        <is>
          <t>2:08.8240</t>
        </is>
      </c>
      <c r="AI2592" s="418">
        <f>IF(OR(AH2592="",AH2592="",AH2592=0),"",6.213/(AH2592*24))</f>
        <v/>
      </c>
      <c r="AJ2592" s="175">
        <f>IF(AND(ISNUMBER(AB2592),ISNUMBER(AG2592)),AB2592-AG2592,"")</f>
        <v/>
      </c>
      <c r="AK2592" s="220" t="n"/>
      <c r="AL2592" s="220" t="n"/>
      <c r="AM2592" s="694" t="n">
        <v>0.2582978587962963</v>
      </c>
      <c r="AN2592" s="671">
        <f>IF(OR(AL2592="",AM2592="",AM2592=0),"",AL2592*6.213/(AM2592*24))</f>
        <v/>
      </c>
      <c r="AO2592" s="477">
        <f>IF(AND(AL2592=AL2591,AM2592&lt;&gt;"",AM2591&lt;&gt;""),AM2592-AM2591,"")</f>
        <v/>
      </c>
      <c r="AP2592" s="220" t="n"/>
      <c r="AQ2592" s="577" t="inlineStr"/>
      <c r="AR2592" s="439">
        <f>IF(OR(AQ2592="",AQ2592="",AQ2592=0),"",6.213/(AQ2592*24))</f>
        <v/>
      </c>
      <c r="AS2592" s="436">
        <f>IF(OR(NOT(ISNUMBER(C2592)),NOT(ISNUMBER(AB2592))),"",IF(AG2592&lt;&gt;"",AG2592,AB2592)-C2592)</f>
        <v/>
      </c>
      <c r="AT2592" s="217" t="n"/>
      <c r="AU2592" s="223">
        <f>IF($B2592="","",TEXT($A2592,"yyyymmdd")&amp;"_P"&amp;$C2592&amp;"_C"&amp;$F2592&amp;"_"&amp;TRIM(RIGHT(SUBSTITUTE(TRIM(SUBSTITUTE($L2592,CHAR(160)," "))," ",REPT(" ",60)),60))&amp;IF($P2592="","","-"&amp;TRIM(RIGHT(SUBSTITUTE(TRIM(SUBSTITUTE($P2592,CHAR(160)," "))," ",REPT(" ",60)),60)))&amp;IF($T2592="","","-"&amp;TRIM(RIGHT(SUBSTITUTE(TRIM(SUBSTITUTE($T2592,CHAR(160)," "))," ",REPT(" ",60)),60)))&amp;".jpg")</f>
        <v/>
      </c>
    </row>
    <row r="2593" ht="42" customHeight="1">
      <c r="A2593" s="173" t="n">
        <v>41560</v>
      </c>
      <c r="B2593" s="220" t="inlineStr">
        <is>
          <t>Supercheap Auto 1000, 13 October, 2013</t>
        </is>
      </c>
      <c r="C2593" s="220" t="n">
        <v>24</v>
      </c>
      <c r="D2593" s="220" t="n"/>
      <c r="E2593" s="220" t="n"/>
      <c r="F2593" s="220" t="n">
        <v>3</v>
      </c>
      <c r="G2593" s="220" t="inlineStr">
        <is>
          <t>Tony D'Alberto Racing</t>
        </is>
      </c>
      <c r="H2593" s="220" t="n"/>
      <c r="I2593" s="220" t="inlineStr">
        <is>
          <t>Hiflex Hydraulic Hoses</t>
        </is>
      </c>
      <c r="J2593" s="220" t="inlineStr">
        <is>
          <t>Holden Commodore VF</t>
        </is>
      </c>
      <c r="K2593" s="220" t="n"/>
      <c r="L2593" s="220" t="inlineStr">
        <is>
          <t>Tony D'Alberto</t>
        </is>
      </c>
      <c r="M2593" s="220" t="inlineStr">
        <is>
          <t>AUS</t>
        </is>
      </c>
      <c r="N2593" s="687">
        <f>_xlfn.LET(_xlpm.d,_xlfn.XLOOKUP(L2593,'[1]Birth Dates'!$A:$A,'[1]Birth Dates'!$B:$B,"",0),IF(_xlpm.d=0,"",_xlpm.d))</f>
        <v/>
      </c>
      <c r="O2593" s="220">
        <f>IF(OR(N2593="",A2593="",NOT(ISNUMBER(N2593)),N2593&gt;A2593),"",DATEDIF(N2593,A2593,"Y")&amp;" years, "&amp;DATEDIF(N2593,A2593,"YM")&amp;" months, "&amp;DATEDIF(N2593,A2593,"MD")&amp;" days")</f>
        <v/>
      </c>
      <c r="P2593" s="220" t="inlineStr">
        <is>
          <t>Jonny Reid</t>
        </is>
      </c>
      <c r="Q2593" s="220" t="inlineStr">
        <is>
          <t>NZL</t>
        </is>
      </c>
      <c r="R2593" s="687">
        <f>_xlfn.LET(_xlpm.d,_xlfn.XLOOKUP(P2593,'[1]Birth Dates'!$A:$A,'[1]Birth Dates'!$B:$B,"",0),IF(_xlpm.d=0,"",_xlpm.d))</f>
        <v/>
      </c>
      <c r="S2593" s="220">
        <f>IF(OR(R2593="",A2593="",NOT(ISNUMBER(R2593)),R2593&gt;A2593),"",DATEDIF(R2593,A2593,"Y")&amp;" years, "&amp;DATEDIF(R2593,A2593,"YM")&amp;" months, "&amp;DATEDIF(R2593,A2593,"MD")&amp;" days")</f>
        <v/>
      </c>
      <c r="T2593" s="220" t="n"/>
      <c r="U2593" s="220" t="n"/>
      <c r="V2593" s="687">
        <f>_xlfn.LET(_xlpm.d,_xlfn.XLOOKUP(T2593,'[1]Birth Dates'!$A:$A,'[1]Birth Dates'!$B:$B,"",0),IF(_xlpm.d=0,"",_xlpm.d))</f>
        <v/>
      </c>
      <c r="W2593" s="220">
        <f>IF(OR(V2593="",A2593="",NOT(ISNUMBER(V2593)),V2593&gt;A2593),"",DATEDIF(V2593,A2593,"Y")&amp;" years, "&amp;DATEDIF(V2593,A2593,"YM")&amp;" months, "&amp;DATEDIF(V2593,A2593,"MD")&amp;" days")</f>
        <v/>
      </c>
      <c r="X2593" s="220" t="n"/>
      <c r="Y2593" s="220" t="n"/>
      <c r="Z2593" s="220" t="n"/>
      <c r="AA2593" s="220" t="n"/>
      <c r="AB2593" s="220" t="n">
        <v>15</v>
      </c>
      <c r="AC2593" s="220" t="n"/>
      <c r="AD2593" s="220" t="n"/>
      <c r="AE2593" s="577" t="inlineStr">
        <is>
          <t>2:08.8240</t>
        </is>
      </c>
      <c r="AF2593" s="418">
        <f>IF(OR(AE2593="",AE2593="",AE2593=0),"",6.213/(AE2593*24))</f>
        <v/>
      </c>
      <c r="AG2593" s="251" t="n"/>
      <c r="AH2593" s="577" t="inlineStr"/>
      <c r="AI2593" s="418">
        <f>IF(OR(AH2593="",AH2593="",AH2593=0),"",6.213/(AH2593*24))</f>
        <v/>
      </c>
      <c r="AJ2593" s="175">
        <f>IF(AND(ISNUMBER(AB2593),ISNUMBER(AG2593)),AB2593-AG2593,"")</f>
        <v/>
      </c>
      <c r="AK2593" s="220" t="n"/>
      <c r="AL2593" s="220" t="n"/>
      <c r="AM2593" s="694" t="n">
        <v>0.2582518518518518</v>
      </c>
      <c r="AN2593" s="671">
        <f>IF(OR(AL2593="",AM2593="",AM2593=0),"",AL2593*6.213/(AM2593*24))</f>
        <v/>
      </c>
      <c r="AO2593" s="477">
        <f>IF(AND(AL2593=AL2592,AM2593&lt;&gt;"",AM2592&lt;&gt;""),AM2593-AM2592,"")</f>
        <v/>
      </c>
      <c r="AP2593" s="220" t="n"/>
      <c r="AQ2593" s="577" t="inlineStr"/>
      <c r="AR2593" s="439">
        <f>IF(OR(AQ2593="",AQ2593="",AQ2593=0),"",6.213/(AQ2593*24))</f>
        <v/>
      </c>
      <c r="AS2593" s="436">
        <f>IF(OR(NOT(ISNUMBER(C2593)),NOT(ISNUMBER(AB2593))),"",IF(AG2593&lt;&gt;"",AG2593,AB2593)-C2593)</f>
        <v/>
      </c>
      <c r="AT2593" s="217" t="n"/>
      <c r="AU2593" s="223">
        <f>IF($B2593="","",TEXT($A2593,"yyyymmdd")&amp;"_P"&amp;$C2593&amp;"_C"&amp;$F2593&amp;"_"&amp;TRIM(RIGHT(SUBSTITUTE(TRIM(SUBSTITUTE($L2593,CHAR(160)," "))," ",REPT(" ",60)),60))&amp;IF($P2593="","","-"&amp;TRIM(RIGHT(SUBSTITUTE(TRIM(SUBSTITUTE($P2593,CHAR(160)," "))," ",REPT(" ",60)),60)))&amp;IF($T2593="","","-"&amp;TRIM(RIGHT(SUBSTITUTE(TRIM(SUBSTITUTE($T2593,CHAR(160)," "))," ",REPT(" ",60)),60)))&amp;".jpg")</f>
        <v/>
      </c>
    </row>
    <row r="2594" ht="42" customHeight="1">
      <c r="A2594" s="173" t="n">
        <v>41560</v>
      </c>
      <c r="B2594" s="220" t="inlineStr">
        <is>
          <t>Supercheap Auto 1000, 13 October, 2013</t>
        </is>
      </c>
      <c r="C2594" s="220" t="n">
        <v>25</v>
      </c>
      <c r="D2594" s="220" t="n"/>
      <c r="E2594" s="220" t="n"/>
      <c r="F2594" s="220" t="n">
        <v>300</v>
      </c>
      <c r="G2594" s="220" t="inlineStr">
        <is>
          <t>Nissan Motorsport</t>
        </is>
      </c>
      <c r="H2594" s="220" t="n"/>
      <c r="I2594" s="220" t="inlineStr">
        <is>
          <t>Norton AntiVirus</t>
        </is>
      </c>
      <c r="J2594" s="220" t="inlineStr">
        <is>
          <t>Nissan Altima L33</t>
        </is>
      </c>
      <c r="K2594" s="220" t="n"/>
      <c r="L2594" s="220" t="inlineStr">
        <is>
          <t>Michael Caruso</t>
        </is>
      </c>
      <c r="M2594" s="220" t="inlineStr">
        <is>
          <t>AUS</t>
        </is>
      </c>
      <c r="N2594" s="687">
        <f>_xlfn.LET(_xlpm.d,_xlfn.XLOOKUP(L2594,'[1]Birth Dates'!$A:$A,'[1]Birth Dates'!$B:$B,"",0),IF(_xlpm.d=0,"",_xlpm.d))</f>
        <v/>
      </c>
      <c r="O2594" s="220">
        <f>IF(OR(N2594="",A2594="",NOT(ISNUMBER(N2594)),N2594&gt;A2594),"",DATEDIF(N2594,A2594,"Y")&amp;" years, "&amp;DATEDIF(N2594,A2594,"YM")&amp;" months, "&amp;DATEDIF(N2594,A2594,"MD")&amp;" days")</f>
        <v/>
      </c>
      <c r="P2594" s="220" t="inlineStr">
        <is>
          <t>Daniel Gaunt</t>
        </is>
      </c>
      <c r="Q2594" s="220" t="inlineStr">
        <is>
          <t>NZL</t>
        </is>
      </c>
      <c r="R2594" s="687">
        <f>_xlfn.LET(_xlpm.d,_xlfn.XLOOKUP(P2594,'[1]Birth Dates'!$A:$A,'[1]Birth Dates'!$B:$B,"",0),IF(_xlpm.d=0,"",_xlpm.d))</f>
        <v/>
      </c>
      <c r="S2594" s="220">
        <f>IF(OR(R2594="",A2594="",NOT(ISNUMBER(R2594)),R2594&gt;A2594),"",DATEDIF(R2594,A2594,"Y")&amp;" years, "&amp;DATEDIF(R2594,A2594,"YM")&amp;" months, "&amp;DATEDIF(R2594,A2594,"MD")&amp;" days")</f>
        <v/>
      </c>
      <c r="T2594" s="220" t="n"/>
      <c r="U2594" s="220" t="n"/>
      <c r="V2594" s="687">
        <f>_xlfn.LET(_xlpm.d,_xlfn.XLOOKUP(T2594,'[1]Birth Dates'!$A:$A,'[1]Birth Dates'!$B:$B,"",0),IF(_xlpm.d=0,"",_xlpm.d))</f>
        <v/>
      </c>
      <c r="W2594" s="220">
        <f>IF(OR(V2594="",A2594="",NOT(ISNUMBER(V2594)),V2594&gt;A2594),"",DATEDIF(V2594,A2594,"Y")&amp;" years, "&amp;DATEDIF(V2594,A2594,"YM")&amp;" months, "&amp;DATEDIF(V2594,A2594,"MD")&amp;" days")</f>
        <v/>
      </c>
      <c r="X2594" s="220" t="n"/>
      <c r="Y2594" s="220" t="n"/>
      <c r="Z2594" s="220" t="n"/>
      <c r="AA2594" s="220" t="n"/>
      <c r="AB2594" s="220" t="n">
        <v>17</v>
      </c>
      <c r="AC2594" s="220" t="n"/>
      <c r="AD2594" s="220" t="n"/>
      <c r="AE2594" s="577" t="inlineStr">
        <is>
          <t>2:08.8240</t>
        </is>
      </c>
      <c r="AF2594" s="418">
        <f>IF(OR(AE2594="",AE2594="",AE2594=0),"",6.213/(AE2594*24))</f>
        <v/>
      </c>
      <c r="AG2594" s="251" t="n"/>
      <c r="AH2594" s="577" t="inlineStr"/>
      <c r="AI2594" s="418">
        <f>IF(OR(AH2594="",AH2594="",AH2594=0),"",6.213/(AH2594*24))</f>
        <v/>
      </c>
      <c r="AJ2594" s="175">
        <f>IF(AND(ISNUMBER(AB2594),ISNUMBER(AG2594)),AB2594-AG2594,"")</f>
        <v/>
      </c>
      <c r="AK2594" s="220" t="n"/>
      <c r="AL2594" s="220" t="n"/>
      <c r="AM2594" s="694" t="n">
        <v>0.2594133680555555</v>
      </c>
      <c r="AN2594" s="671">
        <f>IF(OR(AL2594="",AM2594="",AM2594=0),"",AL2594*6.213/(AM2594*24))</f>
        <v/>
      </c>
      <c r="AO2594" s="477">
        <f>IF(AND(AL2594=AL2593,AM2594&lt;&gt;"",AM2593&lt;&gt;""),AM2594-AM2593,"")</f>
        <v/>
      </c>
      <c r="AP2594" s="220" t="n"/>
      <c r="AQ2594" s="577" t="inlineStr"/>
      <c r="AR2594" s="439">
        <f>IF(OR(AQ2594="",AQ2594="",AQ2594=0),"",6.213/(AQ2594*24))</f>
        <v/>
      </c>
      <c r="AS2594" s="436">
        <f>IF(OR(NOT(ISNUMBER(C2594)),NOT(ISNUMBER(AB2594))),"",IF(AG2594&lt;&gt;"",AG2594,AB2594)-C2594)</f>
        <v/>
      </c>
      <c r="AT2594" s="217" t="n"/>
      <c r="AU2594" s="223">
        <f>IF($B2594="","",TEXT($A2594,"yyyymmdd")&amp;"_P"&amp;$C2594&amp;"_C"&amp;$F2594&amp;"_"&amp;TRIM(RIGHT(SUBSTITUTE(TRIM(SUBSTITUTE($L2594,CHAR(160)," "))," ",REPT(" ",60)),60))&amp;IF($P2594="","","-"&amp;TRIM(RIGHT(SUBSTITUTE(TRIM(SUBSTITUTE($P2594,CHAR(160)," "))," ",REPT(" ",60)),60)))&amp;IF($T2594="","","-"&amp;TRIM(RIGHT(SUBSTITUTE(TRIM(SUBSTITUTE($T2594,CHAR(160)," "))," ",REPT(" ",60)),60)))&amp;".jpg")</f>
        <v/>
      </c>
    </row>
    <row r="2595" ht="42" customHeight="1">
      <c r="A2595" s="173" t="n">
        <v>41560</v>
      </c>
      <c r="B2595" s="220" t="inlineStr">
        <is>
          <t>Supercheap Auto 1000, 13 October, 2013</t>
        </is>
      </c>
      <c r="C2595" s="220" t="n">
        <v>26</v>
      </c>
      <c r="D2595" s="220" t="n"/>
      <c r="E2595" s="220" t="n"/>
      <c r="F2595" s="220" t="n">
        <v>47</v>
      </c>
      <c r="G2595" s="220" t="inlineStr">
        <is>
          <t>James Rosenberg Racing</t>
        </is>
      </c>
      <c r="H2595" s="220" t="n"/>
      <c r="I2595" s="220" t="inlineStr">
        <is>
          <t>Heavy Haulage Australia</t>
        </is>
      </c>
      <c r="J2595" s="220" t="inlineStr">
        <is>
          <t>Mercedes-Benz E63 AMG</t>
        </is>
      </c>
      <c r="K2595" s="220" t="n"/>
      <c r="L2595" s="220" t="inlineStr">
        <is>
          <t>Tim Slade</t>
        </is>
      </c>
      <c r="M2595" s="220" t="inlineStr">
        <is>
          <t>AUS</t>
        </is>
      </c>
      <c r="N2595" s="687">
        <f>_xlfn.LET(_xlpm.d,_xlfn.XLOOKUP(L2595,'[1]Birth Dates'!$A:$A,'[1]Birth Dates'!$B:$B,"",0),IF(_xlpm.d=0,"",_xlpm.d))</f>
        <v/>
      </c>
      <c r="O2595" s="220">
        <f>IF(OR(N2595="",A2595="",NOT(ISNUMBER(N2595)),N2595&gt;A2595),"",DATEDIF(N2595,A2595,"Y")&amp;" years, "&amp;DATEDIF(N2595,A2595,"YM")&amp;" months, "&amp;DATEDIF(N2595,A2595,"MD")&amp;" days")</f>
        <v/>
      </c>
      <c r="P2595" s="220" t="inlineStr">
        <is>
          <t>Andrew Thompson</t>
        </is>
      </c>
      <c r="Q2595" s="220" t="inlineStr">
        <is>
          <t>AUS</t>
        </is>
      </c>
      <c r="R2595" s="687">
        <f>_xlfn.LET(_xlpm.d,_xlfn.XLOOKUP(P2595,'[1]Birth Dates'!$A:$A,'[1]Birth Dates'!$B:$B,"",0),IF(_xlpm.d=0,"",_xlpm.d))</f>
        <v/>
      </c>
      <c r="S2595" s="220">
        <f>IF(OR(R2595="",A2595="",NOT(ISNUMBER(R2595)),R2595&gt;A2595),"",DATEDIF(R2595,A2595,"Y")&amp;" years, "&amp;DATEDIF(R2595,A2595,"YM")&amp;" months, "&amp;DATEDIF(R2595,A2595,"MD")&amp;" days")</f>
        <v/>
      </c>
      <c r="T2595" s="220" t="n"/>
      <c r="U2595" s="220" t="n"/>
      <c r="V2595" s="687">
        <f>_xlfn.LET(_xlpm.d,_xlfn.XLOOKUP(T2595,'[1]Birth Dates'!$A:$A,'[1]Birth Dates'!$B:$B,"",0),IF(_xlpm.d=0,"",_xlpm.d))</f>
        <v/>
      </c>
      <c r="W2595" s="220">
        <f>IF(OR(V2595="",A2595="",NOT(ISNUMBER(V2595)),V2595&gt;A2595),"",DATEDIF(V2595,A2595,"Y")&amp;" years, "&amp;DATEDIF(V2595,A2595,"YM")&amp;" months, "&amp;DATEDIF(V2595,A2595,"MD")&amp;" days")</f>
        <v/>
      </c>
      <c r="X2595" s="220" t="n"/>
      <c r="Y2595" s="220" t="n"/>
      <c r="Z2595" s="220" t="n"/>
      <c r="AA2595" s="220" t="n"/>
      <c r="AB2595" s="220" t="n">
        <v>29</v>
      </c>
      <c r="AC2595" s="220" t="n"/>
      <c r="AD2595" s="220" t="n"/>
      <c r="AE2595" s="577" t="inlineStr">
        <is>
          <t>2:08.8240</t>
        </is>
      </c>
      <c r="AF2595" s="418">
        <f>IF(OR(AE2595="",AE2595="",AE2595=0),"",6.213/(AE2595*24))</f>
        <v/>
      </c>
      <c r="AG2595" s="251" t="n"/>
      <c r="AH2595" s="577" t="inlineStr"/>
      <c r="AI2595" s="418">
        <f>IF(OR(AH2595="",AH2595="",AH2595=0),"",6.213/(AH2595*24))</f>
        <v/>
      </c>
      <c r="AJ2595" s="175">
        <f>IF(AND(ISNUMBER(AB2595),ISNUMBER(AG2595)),AB2595-AG2595,"")</f>
        <v/>
      </c>
      <c r="AK2595" s="220" t="n"/>
      <c r="AL2595" s="220" t="n"/>
      <c r="AM2595" s="694" t="n">
        <v>0.2583124305555555</v>
      </c>
      <c r="AN2595" s="671">
        <f>IF(OR(AL2595="",AM2595="",AM2595=0),"",AL2595*6.213/(AM2595*24))</f>
        <v/>
      </c>
      <c r="AO2595" s="477">
        <f>IF(AND(AL2595=AL2594,AM2595&lt;&gt;"",AM2594&lt;&gt;""),AM2595-AM2594,"")</f>
        <v/>
      </c>
      <c r="AP2595" s="220" t="n"/>
      <c r="AQ2595" s="577" t="inlineStr"/>
      <c r="AR2595" s="439">
        <f>IF(OR(AQ2595="",AQ2595="",AQ2595=0),"",6.213/(AQ2595*24))</f>
        <v/>
      </c>
      <c r="AS2595" s="436">
        <f>IF(OR(NOT(ISNUMBER(C2595)),NOT(ISNUMBER(AB2595))),"",IF(AG2595&lt;&gt;"",AG2595,AB2595)-C2595)</f>
        <v/>
      </c>
      <c r="AT2595" s="217" t="n"/>
      <c r="AU2595" s="223">
        <f>IF($B2595="","",TEXT($A2595,"yyyymmdd")&amp;"_P"&amp;$C2595&amp;"_C"&amp;$F2595&amp;"_"&amp;TRIM(RIGHT(SUBSTITUTE(TRIM(SUBSTITUTE($L2595,CHAR(160)," "))," ",REPT(" ",60)),60))&amp;IF($P2595="","","-"&amp;TRIM(RIGHT(SUBSTITUTE(TRIM(SUBSTITUTE($P2595,CHAR(160)," "))," ",REPT(" ",60)),60)))&amp;IF($T2595="","","-"&amp;TRIM(RIGHT(SUBSTITUTE(TRIM(SUBSTITUTE($T2595,CHAR(160)," "))," ",REPT(" ",60)),60)))&amp;".jpg")</f>
        <v/>
      </c>
    </row>
    <row r="2596" ht="42" customHeight="1">
      <c r="A2596" s="173" t="n">
        <v>41560</v>
      </c>
      <c r="B2596" s="220" t="inlineStr">
        <is>
          <t>Supercheap Auto 1000, 13 October, 2013</t>
        </is>
      </c>
      <c r="C2596" s="220" t="inlineStr">
        <is>
          <t>DNF</t>
        </is>
      </c>
      <c r="D2596" s="220" t="n"/>
      <c r="E2596" s="220" t="n"/>
      <c r="F2596" s="220" t="n">
        <v>88</v>
      </c>
      <c r="G2596" s="220" t="inlineStr">
        <is>
          <t>Lucas Dumbrell Motorsport</t>
        </is>
      </c>
      <c r="H2596" s="220" t="n"/>
      <c r="I2596" s="220" t="inlineStr">
        <is>
          <t>Dodo Insurance</t>
        </is>
      </c>
      <c r="J2596" s="220" t="inlineStr">
        <is>
          <t>Holden Commodore VF</t>
        </is>
      </c>
      <c r="K2596" s="220" t="n"/>
      <c r="L2596" s="220" t="inlineStr">
        <is>
          <t>Dean Fiore</t>
        </is>
      </c>
      <c r="M2596" s="220" t="inlineStr">
        <is>
          <t>AUS</t>
        </is>
      </c>
      <c r="N2596" s="687">
        <f>_xlfn.LET(_xlpm.d,_xlfn.XLOOKUP(L2596,'[1]Birth Dates'!$A:$A,'[1]Birth Dates'!$B:$B,"",0),IF(_xlpm.d=0,"",_xlpm.d))</f>
        <v/>
      </c>
      <c r="O2596" s="220">
        <f>IF(OR(N2596="",A2596="",NOT(ISNUMBER(N2596)),N2596&gt;A2596),"",DATEDIF(N2596,A2596,"Y")&amp;" years, "&amp;DATEDIF(N2596,A2596,"YM")&amp;" months, "&amp;DATEDIF(N2596,A2596,"MD")&amp;" days")</f>
        <v/>
      </c>
      <c r="P2596" s="220" t="inlineStr">
        <is>
          <t>Matt Halliday</t>
        </is>
      </c>
      <c r="Q2596" s="220" t="inlineStr">
        <is>
          <t>NZL</t>
        </is>
      </c>
      <c r="R2596" s="687">
        <f>_xlfn.LET(_xlpm.d,_xlfn.XLOOKUP(P2596,'[1]Birth Dates'!$A:$A,'[1]Birth Dates'!$B:$B,"",0),IF(_xlpm.d=0,"",_xlpm.d))</f>
        <v/>
      </c>
      <c r="S2596" s="220">
        <f>IF(OR(R2596="",A2596="",NOT(ISNUMBER(R2596)),R2596&gt;A2596),"",DATEDIF(R2596,A2596,"Y")&amp;" years, "&amp;DATEDIF(R2596,A2596,"YM")&amp;" months, "&amp;DATEDIF(R2596,A2596,"MD")&amp;" days")</f>
        <v/>
      </c>
      <c r="T2596" s="220" t="n"/>
      <c r="U2596" s="220" t="n"/>
      <c r="V2596" s="687">
        <f>_xlfn.LET(_xlpm.d,_xlfn.XLOOKUP(T2596,'[1]Birth Dates'!$A:$A,'[1]Birth Dates'!$B:$B,"",0),IF(_xlpm.d=0,"",_xlpm.d))</f>
        <v/>
      </c>
      <c r="W2596" s="220">
        <f>IF(OR(V2596="",A2596="",NOT(ISNUMBER(V2596)),V2596&gt;A2596),"",DATEDIF(V2596,A2596,"Y")&amp;" years, "&amp;DATEDIF(V2596,A2596,"YM")&amp;" months, "&amp;DATEDIF(V2596,A2596,"MD")&amp;" days")</f>
        <v/>
      </c>
      <c r="X2596" s="220" t="n"/>
      <c r="Y2596" s="220" t="n"/>
      <c r="Z2596" s="220" t="n"/>
      <c r="AA2596" s="220" t="n"/>
      <c r="AB2596" s="220" t="n">
        <v>27</v>
      </c>
      <c r="AC2596" s="220" t="n"/>
      <c r="AD2596" s="220" t="n"/>
      <c r="AE2596" s="577" t="inlineStr">
        <is>
          <t>2:08.8240</t>
        </is>
      </c>
      <c r="AF2596" s="418">
        <f>IF(OR(AE2596="",AE2596="",AE2596=0),"",6.213/(AE2596*24))</f>
        <v/>
      </c>
      <c r="AG2596" s="251" t="n"/>
      <c r="AH2596" s="577" t="inlineStr"/>
      <c r="AI2596" s="418">
        <f>IF(OR(AH2596="",AH2596="",AH2596=0),"",6.213/(AH2596*24))</f>
        <v/>
      </c>
      <c r="AJ2596" s="175">
        <f>IF(AND(ISNUMBER(AB2596),ISNUMBER(AG2596)),AB2596-AG2596,"")</f>
        <v/>
      </c>
      <c r="AK2596" s="220" t="inlineStr">
        <is>
          <t>Gearbox</t>
        </is>
      </c>
      <c r="AL2596" s="220" t="n">
        <v>145</v>
      </c>
      <c r="AM2596" s="694" t="n">
        <v>0.2363962037037037</v>
      </c>
      <c r="AN2596" s="671">
        <f>IF(OR(AL2596="",AM2596="",AM2596=0),"",AL2596*6.213/(AM2596*24))</f>
        <v/>
      </c>
      <c r="AO2596" s="477">
        <f>IF(AND(AL2596=AL2595,AM2596&lt;&gt;"",AM2595&lt;&gt;""),AM2596-AM2595,"")</f>
        <v/>
      </c>
      <c r="AP2596" s="220" t="n"/>
      <c r="AQ2596" s="577" t="inlineStr"/>
      <c r="AR2596" s="439">
        <f>IF(OR(AQ2596="",AQ2596="",AQ2596=0),"",6.213/(AQ2596*24))</f>
        <v/>
      </c>
      <c r="AS2596" s="436">
        <f>IF(OR(NOT(ISNUMBER(C2596)),NOT(ISNUMBER(AB2596))),"",IF(AG2596&lt;&gt;"",AG2596,AB2596)-C2596)</f>
        <v/>
      </c>
      <c r="AT2596" s="217" t="n"/>
      <c r="AU2596" s="223">
        <f>IF($B2596="","",TEXT($A2596,"yyyymmdd")&amp;"_P"&amp;$C2596&amp;"_C"&amp;$F2596&amp;"_"&amp;TRIM(RIGHT(SUBSTITUTE(TRIM(SUBSTITUTE($L2596,CHAR(160)," "))," ",REPT(" ",60)),60))&amp;IF($P2596="","","-"&amp;TRIM(RIGHT(SUBSTITUTE(TRIM(SUBSTITUTE($P2596,CHAR(160)," "))," ",REPT(" ",60)),60)))&amp;IF($T2596="","","-"&amp;TRIM(RIGHT(SUBSTITUTE(TRIM(SUBSTITUTE($T2596,CHAR(160)," "))," ",REPT(" ",60)),60)))&amp;".jpg")</f>
        <v/>
      </c>
    </row>
    <row r="2597" ht="42" customHeight="1">
      <c r="A2597" s="173" t="n">
        <v>41560</v>
      </c>
      <c r="B2597" s="220" t="inlineStr">
        <is>
          <t>Supercheap Auto 1000, 13 October, 2013</t>
        </is>
      </c>
      <c r="C2597" s="220" t="inlineStr">
        <is>
          <t>DNF</t>
        </is>
      </c>
      <c r="D2597" s="220" t="n"/>
      <c r="E2597" s="220" t="n"/>
      <c r="F2597" s="220" t="n">
        <v>22</v>
      </c>
      <c r="G2597" s="220" t="inlineStr">
        <is>
          <t>Holden Racing Team</t>
        </is>
      </c>
      <c r="H2597" s="220" t="n"/>
      <c r="I2597" s="220" t="inlineStr">
        <is>
          <t>Holden, Toll</t>
        </is>
      </c>
      <c r="J2597" s="220" t="inlineStr">
        <is>
          <t>Holden Commodore VF</t>
        </is>
      </c>
      <c r="K2597" s="220" t="n"/>
      <c r="L2597" s="220" t="inlineStr">
        <is>
          <t>James Courtney</t>
        </is>
      </c>
      <c r="M2597" s="220" t="inlineStr">
        <is>
          <t>AUS</t>
        </is>
      </c>
      <c r="N2597" s="687">
        <f>_xlfn.LET(_xlpm.d,_xlfn.XLOOKUP(L2597,'[1]Birth Dates'!$A:$A,'[1]Birth Dates'!$B:$B,"",0),IF(_xlpm.d=0,"",_xlpm.d))</f>
        <v/>
      </c>
      <c r="O2597" s="220">
        <f>IF(OR(N2597="",A2597="",NOT(ISNUMBER(N2597)),N2597&gt;A2597),"",DATEDIF(N2597,A2597,"Y")&amp;" years, "&amp;DATEDIF(N2597,A2597,"YM")&amp;" months, "&amp;DATEDIF(N2597,A2597,"MD")&amp;" days")</f>
        <v/>
      </c>
      <c r="P2597" s="220" t="inlineStr">
        <is>
          <t>Greg Murphy</t>
        </is>
      </c>
      <c r="Q2597" s="220" t="inlineStr">
        <is>
          <t>NZL</t>
        </is>
      </c>
      <c r="R2597" s="687">
        <f>_xlfn.LET(_xlpm.d,_xlfn.XLOOKUP(P2597,'[1]Birth Dates'!$A:$A,'[1]Birth Dates'!$B:$B,"",0),IF(_xlpm.d=0,"",_xlpm.d))</f>
        <v/>
      </c>
      <c r="S2597" s="220">
        <f>IF(OR(R2597="",A2597="",NOT(ISNUMBER(R2597)),R2597&gt;A2597),"",DATEDIF(R2597,A2597,"Y")&amp;" years, "&amp;DATEDIF(R2597,A2597,"YM")&amp;" months, "&amp;DATEDIF(R2597,A2597,"MD")&amp;" days")</f>
        <v/>
      </c>
      <c r="T2597" s="220" t="n"/>
      <c r="U2597" s="220" t="n"/>
      <c r="V2597" s="687">
        <f>_xlfn.LET(_xlpm.d,_xlfn.XLOOKUP(T2597,'[1]Birth Dates'!$A:$A,'[1]Birth Dates'!$B:$B,"",0),IF(_xlpm.d=0,"",_xlpm.d))</f>
        <v/>
      </c>
      <c r="W2597" s="220">
        <f>IF(OR(V2597="",A2597="",NOT(ISNUMBER(V2597)),V2597&gt;A2597),"",DATEDIF(V2597,A2597,"Y")&amp;" years, "&amp;DATEDIF(V2597,A2597,"YM")&amp;" months, "&amp;DATEDIF(V2597,A2597,"MD")&amp;" days")</f>
        <v/>
      </c>
      <c r="X2597" s="220" t="n"/>
      <c r="Y2597" s="220" t="n"/>
      <c r="Z2597" s="220" t="n"/>
      <c r="AA2597" s="220" t="n"/>
      <c r="AB2597" s="220" t="n">
        <v>5</v>
      </c>
      <c r="AC2597" s="220" t="n"/>
      <c r="AD2597" s="220" t="n"/>
      <c r="AE2597" s="577" t="inlineStr">
        <is>
          <t>2:08.8240</t>
        </is>
      </c>
      <c r="AF2597" s="418">
        <f>IF(OR(AE2597="",AE2597="",AE2597=0),"",6.213/(AE2597*24))</f>
        <v/>
      </c>
      <c r="AG2597" s="251" t="n"/>
      <c r="AH2597" s="577" t="inlineStr">
        <is>
          <t>2:08.8240</t>
        </is>
      </c>
      <c r="AI2597" s="418">
        <f>IF(OR(AH2597="",AH2597="",AH2597=0),"",6.213/(AH2597*24))</f>
        <v/>
      </c>
      <c r="AJ2597" s="175">
        <f>IF(AND(ISNUMBER(AB2597),ISNUMBER(AG2597)),AB2597-AG2597,"")</f>
        <v/>
      </c>
      <c r="AK2597" s="220" t="inlineStr">
        <is>
          <t>Accident</t>
        </is>
      </c>
      <c r="AL2597" s="220" t="n">
        <v>85</v>
      </c>
      <c r="AM2597" s="694" t="n">
        <v>0.1356235300925926</v>
      </c>
      <c r="AN2597" s="671">
        <f>IF(OR(AL2597="",AM2597="",AM2597=0),"",AL2597*6.213/(AM2597*24))</f>
        <v/>
      </c>
      <c r="AO2597" s="477">
        <f>IF(AND(AL2597=AL2596,AM2597&lt;&gt;"",AM2596&lt;&gt;""),AM2597-AM2596,"")</f>
        <v/>
      </c>
      <c r="AP2597" s="220" t="n"/>
      <c r="AQ2597" s="577" t="inlineStr"/>
      <c r="AR2597" s="439">
        <f>IF(OR(AQ2597="",AQ2597="",AQ2597=0),"",6.213/(AQ2597*24))</f>
        <v/>
      </c>
      <c r="AS2597" s="436">
        <f>IF(OR(NOT(ISNUMBER(C2597)),NOT(ISNUMBER(AB2597))),"",IF(AG2597&lt;&gt;"",AG2597,AB2597)-C2597)</f>
        <v/>
      </c>
      <c r="AT2597" s="217" t="n"/>
      <c r="AU2597" s="223">
        <f>IF($B2597="","",TEXT($A2597,"yyyymmdd")&amp;"_P"&amp;$C2597&amp;"_C"&amp;$F2597&amp;"_"&amp;TRIM(RIGHT(SUBSTITUTE(TRIM(SUBSTITUTE($L2597,CHAR(160)," "))," ",REPT(" ",60)),60))&amp;IF($P2597="","","-"&amp;TRIM(RIGHT(SUBSTITUTE(TRIM(SUBSTITUTE($P2597,CHAR(160)," "))," ",REPT(" ",60)),60)))&amp;IF($T2597="","","-"&amp;TRIM(RIGHT(SUBSTITUTE(TRIM(SUBSTITUTE($T2597,CHAR(160)," "))," ",REPT(" ",60)),60)))&amp;".jpg")</f>
        <v/>
      </c>
    </row>
    <row r="2598" ht="42" customHeight="1">
      <c r="A2598" s="173" t="n">
        <v>41560</v>
      </c>
      <c r="B2598" s="220" t="inlineStr">
        <is>
          <t>Supercheap Auto 1000, 13 October, 2013</t>
        </is>
      </c>
      <c r="C2598" s="220" t="inlineStr">
        <is>
          <t>DNF</t>
        </is>
      </c>
      <c r="D2598" s="220" t="n"/>
      <c r="E2598" s="220" t="n"/>
      <c r="F2598" s="220" t="n">
        <v>7</v>
      </c>
      <c r="G2598" s="220" t="inlineStr">
        <is>
          <t>Nissan Motorsport</t>
        </is>
      </c>
      <c r="H2598" s="220" t="n"/>
      <c r="I2598" s="220" t="inlineStr">
        <is>
          <t>Jack Daniel's</t>
        </is>
      </c>
      <c r="J2598" s="220" t="inlineStr">
        <is>
          <t>Nissan Altima L33</t>
        </is>
      </c>
      <c r="K2598" s="220" t="n"/>
      <c r="L2598" s="220" t="inlineStr">
        <is>
          <t>Todd Kelly</t>
        </is>
      </c>
      <c r="M2598" s="220" t="inlineStr">
        <is>
          <t>AUS</t>
        </is>
      </c>
      <c r="N2598" s="687">
        <f>_xlfn.LET(_xlpm.d,_xlfn.XLOOKUP(L2598,'[1]Birth Dates'!$A:$A,'[1]Birth Dates'!$B:$B,"",0),IF(_xlpm.d=0,"",_xlpm.d))</f>
        <v/>
      </c>
      <c r="O2598" s="220">
        <f>IF(OR(N2598="",A2598="",NOT(ISNUMBER(N2598)),N2598&gt;A2598),"",DATEDIF(N2598,A2598,"Y")&amp;" years, "&amp;DATEDIF(N2598,A2598,"YM")&amp;" months, "&amp;DATEDIF(N2598,A2598,"MD")&amp;" days")</f>
        <v/>
      </c>
      <c r="P2598" s="220" t="inlineStr">
        <is>
          <t>David Russell</t>
        </is>
      </c>
      <c r="Q2598" s="220" t="inlineStr">
        <is>
          <t>AUS</t>
        </is>
      </c>
      <c r="R2598" s="687">
        <f>_xlfn.LET(_xlpm.d,_xlfn.XLOOKUP(P2598,'[1]Birth Dates'!$A:$A,'[1]Birth Dates'!$B:$B,"",0),IF(_xlpm.d=0,"",_xlpm.d))</f>
        <v/>
      </c>
      <c r="S2598" s="220">
        <f>IF(OR(R2598="",A2598="",NOT(ISNUMBER(R2598)),R2598&gt;A2598),"",DATEDIF(R2598,A2598,"Y")&amp;" years, "&amp;DATEDIF(R2598,A2598,"YM")&amp;" months, "&amp;DATEDIF(R2598,A2598,"MD")&amp;" days")</f>
        <v/>
      </c>
      <c r="T2598" s="220" t="n"/>
      <c r="U2598" s="220" t="n"/>
      <c r="V2598" s="687">
        <f>_xlfn.LET(_xlpm.d,_xlfn.XLOOKUP(T2598,'[1]Birth Dates'!$A:$A,'[1]Birth Dates'!$B:$B,"",0),IF(_xlpm.d=0,"",_xlpm.d))</f>
        <v/>
      </c>
      <c r="W2598" s="220">
        <f>IF(OR(V2598="",A2598="",NOT(ISNUMBER(V2598)),V2598&gt;A2598),"",DATEDIF(V2598,A2598,"Y")&amp;" years, "&amp;DATEDIF(V2598,A2598,"YM")&amp;" months, "&amp;DATEDIF(V2598,A2598,"MD")&amp;" days")</f>
        <v/>
      </c>
      <c r="X2598" s="220" t="n"/>
      <c r="Y2598" s="220" t="n"/>
      <c r="Z2598" s="220" t="n"/>
      <c r="AA2598" s="220" t="n"/>
      <c r="AB2598" s="220" t="n">
        <v>23</v>
      </c>
      <c r="AC2598" s="220" t="n"/>
      <c r="AD2598" s="220" t="n"/>
      <c r="AE2598" s="577" t="inlineStr">
        <is>
          <t>2:08.8240</t>
        </is>
      </c>
      <c r="AF2598" s="418">
        <f>IF(OR(AE2598="",AE2598="",AE2598=0),"",6.213/(AE2598*24))</f>
        <v/>
      </c>
      <c r="AG2598" s="251" t="n"/>
      <c r="AH2598" s="577" t="inlineStr"/>
      <c r="AI2598" s="418">
        <f>IF(OR(AH2598="",AH2598="",AH2598=0),"",6.213/(AH2598*24))</f>
        <v/>
      </c>
      <c r="AJ2598" s="175">
        <f>IF(AND(ISNUMBER(AB2598),ISNUMBER(AG2598)),AB2598-AG2598,"")</f>
        <v/>
      </c>
      <c r="AK2598" s="220" t="inlineStr">
        <is>
          <t>Accident</t>
        </is>
      </c>
      <c r="AL2598" s="220" t="n">
        <v>20</v>
      </c>
      <c r="AM2598" s="694" t="n">
        <v>0.03341085648148148</v>
      </c>
      <c r="AN2598" s="671">
        <f>IF(OR(AL2598="",AM2598="",AM2598=0),"",AL2598*6.213/(AM2598*24))</f>
        <v/>
      </c>
      <c r="AO2598" s="477">
        <f>IF(AND(AL2598=AL2597,AM2598&lt;&gt;"",AM2597&lt;&gt;""),AM2598-AM2597,"")</f>
        <v/>
      </c>
      <c r="AP2598" s="220" t="n"/>
      <c r="AQ2598" s="577" t="inlineStr"/>
      <c r="AR2598" s="439">
        <f>IF(OR(AQ2598="",AQ2598="",AQ2598=0),"",6.213/(AQ2598*24))</f>
        <v/>
      </c>
      <c r="AS2598" s="436">
        <f>IF(OR(NOT(ISNUMBER(C2598)),NOT(ISNUMBER(AB2598))),"",IF(AG2598&lt;&gt;"",AG2598,AB2598)-C2598)</f>
        <v/>
      </c>
      <c r="AT2598" s="217" t="n"/>
      <c r="AU2598" s="223">
        <f>IF($B2598="","",TEXT($A2598,"yyyymmdd")&amp;"_P"&amp;$C2598&amp;"_C"&amp;$F2598&amp;"_"&amp;TRIM(RIGHT(SUBSTITUTE(TRIM(SUBSTITUTE($L2598,CHAR(160)," "))," ",REPT(" ",60)),60))&amp;IF($P2598="","","-"&amp;TRIM(RIGHT(SUBSTITUTE(TRIM(SUBSTITUTE($P2598,CHAR(160)," "))," ",REPT(" ",60)),60)))&amp;IF($T2598="","","-"&amp;TRIM(RIGHT(SUBSTITUTE(TRIM(SUBSTITUTE($T2598,CHAR(160)," "))," ",REPT(" ",60)),60)))&amp;".jpg")</f>
        <v/>
      </c>
    </row>
    <row r="2599" ht="42" customFormat="1" customHeight="1" s="240">
      <c r="A2599" s="252" t="n">
        <v>41924</v>
      </c>
      <c r="B2599" s="253" t="inlineStr">
        <is>
          <t>Supercheap Auto 1000, 12 October, 2014</t>
        </is>
      </c>
      <c r="C2599" s="253" t="n">
        <v>1</v>
      </c>
      <c r="D2599" s="253" t="n"/>
      <c r="E2599" s="253" t="n"/>
      <c r="F2599" s="253" t="n">
        <v>6</v>
      </c>
      <c r="G2599" s="253" t="inlineStr">
        <is>
          <t>Ford Performance Racing</t>
        </is>
      </c>
      <c r="H2599" s="253" t="n"/>
      <c r="I2599" s="253" t="inlineStr">
        <is>
          <t>Pepsi Max</t>
        </is>
      </c>
      <c r="J2599" s="253" t="inlineStr">
        <is>
          <t>Ford Falcon FG</t>
        </is>
      </c>
      <c r="K2599" s="253" t="n"/>
      <c r="L2599" s="253" t="inlineStr">
        <is>
          <t>Chaz Mostert</t>
        </is>
      </c>
      <c r="M2599" s="253" t="inlineStr">
        <is>
          <t>AUS</t>
        </is>
      </c>
      <c r="N2599" s="695">
        <f>_xlfn.LET(_xlpm.d,_xlfn.XLOOKUP(L2599,'[1]Birth Dates'!$A:$A,'[1]Birth Dates'!$B:$B,"",0),IF(_xlpm.d=0,"",_xlpm.d))</f>
        <v/>
      </c>
      <c r="O2599" s="255">
        <f>IF(OR(N2599="",A2599="",NOT(ISNUMBER(N2599)),N2599&gt;A2599),"",DATEDIF(N2599,A2599,"Y")&amp;" years, "&amp;DATEDIF(N2599,A2599,"YM")&amp;" months, "&amp;DATEDIF(N2599,A2599,"MD")&amp;" days")</f>
        <v/>
      </c>
      <c r="P2599" s="253" t="inlineStr">
        <is>
          <t>Paul Morris</t>
        </is>
      </c>
      <c r="Q2599" s="253" t="inlineStr">
        <is>
          <t>AUS</t>
        </is>
      </c>
      <c r="R2599" s="695">
        <f>_xlfn.LET(_xlpm.d,_xlfn.XLOOKUP(P2599,'[1]Birth Dates'!$A:$A,'[1]Birth Dates'!$B:$B,"",0),IF(_xlpm.d=0,"",_xlpm.d))</f>
        <v/>
      </c>
      <c r="S2599" s="255">
        <f>IF(OR(R2599="",A2599="",NOT(ISNUMBER(R2599)),R2599&gt;A2599),"",DATEDIF(R2599,A2599,"Y")&amp;" years, "&amp;DATEDIF(R2599,A2599,"YM")&amp;" months, "&amp;DATEDIF(R2599,A2599,"MD")&amp;" days")</f>
        <v/>
      </c>
      <c r="T2599" s="253" t="n"/>
      <c r="U2599" s="253" t="n"/>
      <c r="V2599" s="695">
        <f>_xlfn.LET(_xlpm.d,_xlfn.XLOOKUP(T2599,'[1]Birth Dates'!$A:$A,'[1]Birth Dates'!$B:$B,"",0),IF(_xlpm.d=0,"",_xlpm.d))</f>
        <v/>
      </c>
      <c r="W2599" s="255">
        <f>IF(OR(V2599="",A2599="",NOT(ISNUMBER(V2599)),V2599&gt;A2599),"",DATEDIF(V2599,A2599,"Y")&amp;" years, "&amp;DATEDIF(V2599,A2599,"YM")&amp;" months, "&amp;DATEDIF(V2599,A2599,"MD")&amp;" days")</f>
        <v/>
      </c>
      <c r="X2599" s="255" t="n"/>
      <c r="Y2599" s="255" t="n"/>
      <c r="Z2599" s="255" t="n"/>
      <c r="AA2599" s="255" t="n"/>
      <c r="AB2599" s="253" t="n">
        <v>25</v>
      </c>
      <c r="AC2599" s="253" t="n"/>
      <c r="AD2599" s="253" t="n"/>
      <c r="AE2599" s="579" t="inlineStr">
        <is>
          <t>2:08.8240</t>
        </is>
      </c>
      <c r="AF2599" s="418">
        <f>IF(OR(AE2599="",AE2599="",AE2599=0),"",6.213/(AE2599*24))</f>
        <v/>
      </c>
      <c r="AG2599" s="256" t="n"/>
      <c r="AH2599" s="578" t="inlineStr"/>
      <c r="AI2599" s="418">
        <f>IF(OR(AH2599="",AH2599="",AH2599=0),"",6.213/(AH2599*24))</f>
        <v/>
      </c>
      <c r="AJ2599" s="175">
        <f>IF(AND(ISNUMBER(AB2599),ISNUMBER(AG2599)),AB2599-AG2599,"")</f>
        <v/>
      </c>
      <c r="AK2599" s="253" t="n"/>
      <c r="AL2599" s="253" t="n"/>
      <c r="AM2599" s="720" t="n">
        <v>0.3325602430555556</v>
      </c>
      <c r="AN2599" s="671">
        <f>IF(OR(AL2599="",AM2599="",AM2599=0),"",AL2599*6.213/(AM2599*24))</f>
        <v/>
      </c>
      <c r="AO2599" s="477">
        <f>IF(AND(AL2599=AL2598,AM2599&lt;&gt;"",AM2598&lt;&gt;""),AM2599-AM2598,"")</f>
        <v/>
      </c>
      <c r="AP2599" s="253" t="n"/>
      <c r="AQ2599" s="578" t="inlineStr"/>
      <c r="AR2599" s="439">
        <f>IF(OR(AQ2599="",AQ2599="",AQ2599=0),"",6.213/(AQ2599*24))</f>
        <v/>
      </c>
      <c r="AS2599" s="436">
        <f>IF(OR(NOT(ISNUMBER(C2599)),NOT(ISNUMBER(AB2599))),"",IF(AG2599&lt;&gt;"",AG2599,AB2599)-C2599)</f>
        <v/>
      </c>
      <c r="AT2599" s="257" t="n"/>
      <c r="AU2599" s="258">
        <f>IF($B2599="","",TEXT($A2599,"yyyymmdd")&amp;"_P"&amp;$C2599&amp;"_C"&amp;$F2599&amp;"_"&amp;TRIM(RIGHT(SUBSTITUTE(TRIM(SUBSTITUTE($L2599,CHAR(160)," "))," ",REPT(" ",60)),60))&amp;IF($P2599="","","-"&amp;TRIM(RIGHT(SUBSTITUTE(TRIM(SUBSTITUTE($P2599,CHAR(160)," "))," ",REPT(" ",60)),60)))&amp;IF($T2599="","","-"&amp;TRIM(RIGHT(SUBSTITUTE(TRIM(SUBSTITUTE($T2599,CHAR(160)," "))," ",REPT(" ",60)),60)))&amp;".jpg")</f>
        <v/>
      </c>
    </row>
    <row r="2600" ht="42" customHeight="1">
      <c r="A2600" s="252" t="n">
        <v>41924</v>
      </c>
      <c r="B2600" s="255" t="inlineStr">
        <is>
          <t>Supercheap Auto 1000, 12 October, 2014</t>
        </is>
      </c>
      <c r="C2600" s="255" t="n">
        <v>2</v>
      </c>
      <c r="D2600" s="255" t="n"/>
      <c r="E2600" s="255" t="n"/>
      <c r="F2600" s="255" t="n">
        <v>360</v>
      </c>
      <c r="G2600" s="255" t="inlineStr">
        <is>
          <t>Nissan Motorsport</t>
        </is>
      </c>
      <c r="H2600" s="255" t="n"/>
      <c r="I2600" s="255" t="inlineStr">
        <is>
          <t>Norton AntiVirus</t>
        </is>
      </c>
      <c r="J2600" s="255" t="inlineStr">
        <is>
          <t>Nissan Altima L33</t>
        </is>
      </c>
      <c r="K2600" s="255" t="n"/>
      <c r="L2600" s="255" t="inlineStr">
        <is>
          <t>James Moffat</t>
        </is>
      </c>
      <c r="M2600" s="255" t="inlineStr">
        <is>
          <t>AUS</t>
        </is>
      </c>
      <c r="N2600" s="695">
        <f>_xlfn.LET(_xlpm.d,_xlfn.XLOOKUP(L2600,'[1]Birth Dates'!$A:$A,'[1]Birth Dates'!$B:$B,"",0),IF(_xlpm.d=0,"",_xlpm.d))</f>
        <v/>
      </c>
      <c r="O2600" s="255">
        <f>IF(OR(N2600="",A2600="",NOT(ISNUMBER(N2600)),N2600&gt;A2600),"",DATEDIF(N2600,A2600,"Y")&amp;" years, "&amp;DATEDIF(N2600,A2600,"YM")&amp;" months, "&amp;DATEDIF(N2600,A2600,"MD")&amp;" days")</f>
        <v/>
      </c>
      <c r="P2600" s="255" t="inlineStr">
        <is>
          <t>Taz Douglas</t>
        </is>
      </c>
      <c r="Q2600" s="255" t="inlineStr">
        <is>
          <t>AUS</t>
        </is>
      </c>
      <c r="R2600" s="695">
        <f>_xlfn.LET(_xlpm.d,_xlfn.XLOOKUP(P2600,'[1]Birth Dates'!$A:$A,'[1]Birth Dates'!$B:$B,"",0),IF(_xlpm.d=0,"",_xlpm.d))</f>
        <v/>
      </c>
      <c r="S2600" s="255">
        <f>IF(OR(R2600="",A2600="",NOT(ISNUMBER(R2600)),R2600&gt;A2600),"",DATEDIF(R2600,A2600,"Y")&amp;" years, "&amp;DATEDIF(R2600,A2600,"YM")&amp;" months, "&amp;DATEDIF(R2600,A2600,"MD")&amp;" days")</f>
        <v/>
      </c>
      <c r="T2600" s="255" t="n"/>
      <c r="U2600" s="255" t="n"/>
      <c r="V2600" s="695">
        <f>_xlfn.LET(_xlpm.d,_xlfn.XLOOKUP(T2600,'[1]Birth Dates'!$A:$A,'[1]Birth Dates'!$B:$B,"",0),IF(_xlpm.d=0,"",_xlpm.d))</f>
        <v/>
      </c>
      <c r="W2600" s="255">
        <f>IF(OR(V2600="",A2600="",NOT(ISNUMBER(V2600)),V2600&gt;A2600),"",DATEDIF(V2600,A2600,"Y")&amp;" years, "&amp;DATEDIF(V2600,A2600,"YM")&amp;" months, "&amp;DATEDIF(V2600,A2600,"MD")&amp;" days")</f>
        <v/>
      </c>
      <c r="X2600" s="255" t="n"/>
      <c r="Y2600" s="255" t="n"/>
      <c r="Z2600" s="255" t="n"/>
      <c r="AA2600" s="255" t="n"/>
      <c r="AB2600" s="255" t="n">
        <v>7</v>
      </c>
      <c r="AC2600" s="255" t="n"/>
      <c r="AD2600" s="255" t="n"/>
      <c r="AE2600" s="579" t="inlineStr">
        <is>
          <t>2:08.8240</t>
        </is>
      </c>
      <c r="AF2600" s="418">
        <f>IF(OR(AE2600="",AE2600="",AE2600=0),"",6.213/(AE2600*24))</f>
        <v/>
      </c>
      <c r="AG2600" s="259" t="n"/>
      <c r="AH2600" s="579" t="inlineStr">
        <is>
          <t>2:08.8240</t>
        </is>
      </c>
      <c r="AI2600" s="418">
        <f>IF(OR(AH2600="",AH2600="",AH2600=0),"",6.213/(AH2600*24))</f>
        <v/>
      </c>
      <c r="AJ2600" s="175">
        <f>IF(AND(ISNUMBER(AB2600),ISNUMBER(AG2600)),AB2600-AG2600,"")</f>
        <v/>
      </c>
      <c r="AK2600" s="255" t="n"/>
      <c r="AL2600" s="696" t="n"/>
      <c r="AM2600" s="696" t="n">
        <v>4.0936</v>
      </c>
      <c r="AN2600" s="671">
        <f>IF(OR(AL2600="",AM2600="",AM2600=0),"",AL2600*6.213/(AM2600*24))</f>
        <v/>
      </c>
      <c r="AO2600" s="477">
        <f>IF(AND(AL2600=AL2599,AM2600&lt;&gt;"",AM2599&lt;&gt;""),AM2600-AM2599,"")</f>
        <v/>
      </c>
      <c r="AP2600" s="255" t="n"/>
      <c r="AQ2600" s="579" t="inlineStr"/>
      <c r="AR2600" s="439">
        <f>IF(OR(AQ2600="",AQ2600="",AQ2600=0),"",6.213/(AQ2600*24))</f>
        <v/>
      </c>
      <c r="AS2600" s="436">
        <f>IF(OR(NOT(ISNUMBER(C2600)),NOT(ISNUMBER(AB2600))),"",IF(AG2600&lt;&gt;"",AG2600,AB2600)-C2600)</f>
        <v/>
      </c>
      <c r="AT2600" s="260" t="n"/>
      <c r="AU2600" s="261">
        <f>IF($B2600="","",TEXT($A2600,"yyyymmdd")&amp;"_P"&amp;$C2600&amp;"_C"&amp;$F2600&amp;"_"&amp;TRIM(RIGHT(SUBSTITUTE(TRIM(SUBSTITUTE($L2600,CHAR(160)," "))," ",REPT(" ",60)),60))&amp;IF($P2600="","","-"&amp;TRIM(RIGHT(SUBSTITUTE(TRIM(SUBSTITUTE($P2600,CHAR(160)," "))," ",REPT(" ",60)),60)))&amp;IF($T2600="","","-"&amp;TRIM(RIGHT(SUBSTITUTE(TRIM(SUBSTITUTE($T2600,CHAR(160)," "))," ",REPT(" ",60)),60)))&amp;".jpg")</f>
        <v/>
      </c>
    </row>
    <row r="2601" ht="42" customHeight="1">
      <c r="A2601" s="252" t="n">
        <v>41924</v>
      </c>
      <c r="B2601" s="255" t="inlineStr">
        <is>
          <t>Supercheap Auto 1000, 12 October, 2014</t>
        </is>
      </c>
      <c r="C2601" s="255" t="n">
        <v>3</v>
      </c>
      <c r="D2601" s="255" t="n"/>
      <c r="E2601" s="255" t="n"/>
      <c r="F2601" s="255" t="n">
        <v>222</v>
      </c>
      <c r="G2601" s="255" t="inlineStr">
        <is>
          <t>James Rosenberg Racing</t>
        </is>
      </c>
      <c r="H2601" s="255" t="n"/>
      <c r="I2601" s="255" t="inlineStr">
        <is>
          <t>Heavy Haulage Australia</t>
        </is>
      </c>
      <c r="J2601" s="255" t="inlineStr">
        <is>
          <t>Holden Commodore VF</t>
        </is>
      </c>
      <c r="K2601" s="255" t="n"/>
      <c r="L2601" s="255" t="inlineStr">
        <is>
          <t>Nick Percat</t>
        </is>
      </c>
      <c r="M2601" s="255" t="inlineStr">
        <is>
          <t>AUS</t>
        </is>
      </c>
      <c r="N2601" s="695">
        <f>_xlfn.LET(_xlpm.d,_xlfn.XLOOKUP(L2601,'[1]Birth Dates'!$A:$A,'[1]Birth Dates'!$B:$B,"",0),IF(_xlpm.d=0,"",_xlpm.d))</f>
        <v/>
      </c>
      <c r="O2601" s="255">
        <f>IF(OR(N2601="",A2601="",NOT(ISNUMBER(N2601)),N2601&gt;A2601),"",DATEDIF(N2601,A2601,"Y")&amp;" years, "&amp;DATEDIF(N2601,A2601,"YM")&amp;" months, "&amp;DATEDIF(N2601,A2601,"MD")&amp;" days")</f>
        <v/>
      </c>
      <c r="P2601" s="255" t="inlineStr">
        <is>
          <t>Oliver Gavin</t>
        </is>
      </c>
      <c r="Q2601" s="255" t="inlineStr">
        <is>
          <t>GBR</t>
        </is>
      </c>
      <c r="R2601" s="695">
        <f>_xlfn.LET(_xlpm.d,_xlfn.XLOOKUP(P2601,'[1]Birth Dates'!$A:$A,'[1]Birth Dates'!$B:$B,"",0),IF(_xlpm.d=0,"",_xlpm.d))</f>
        <v/>
      </c>
      <c r="S2601" s="255">
        <f>IF(OR(R2601="",A2601="",NOT(ISNUMBER(R2601)),R2601&gt;A2601),"",DATEDIF(R2601,A2601,"Y")&amp;" years, "&amp;DATEDIF(R2601,A2601,"YM")&amp;" months, "&amp;DATEDIF(R2601,A2601,"MD")&amp;" days")</f>
        <v/>
      </c>
      <c r="T2601" s="255" t="n"/>
      <c r="U2601" s="255" t="n"/>
      <c r="V2601" s="695">
        <f>_xlfn.LET(_xlpm.d,_xlfn.XLOOKUP(T2601,'[1]Birth Dates'!$A:$A,'[1]Birth Dates'!$B:$B,"",0),IF(_xlpm.d=0,"",_xlpm.d))</f>
        <v/>
      </c>
      <c r="W2601" s="255">
        <f>IF(OR(V2601="",A2601="",NOT(ISNUMBER(V2601)),V2601&gt;A2601),"",DATEDIF(V2601,A2601,"Y")&amp;" years, "&amp;DATEDIF(V2601,A2601,"YM")&amp;" months, "&amp;DATEDIF(V2601,A2601,"MD")&amp;" days")</f>
        <v/>
      </c>
      <c r="X2601" s="255" t="n"/>
      <c r="Y2601" s="255" t="n"/>
      <c r="Z2601" s="255" t="n"/>
      <c r="AA2601" s="255" t="n"/>
      <c r="AB2601" s="255" t="n">
        <v>11</v>
      </c>
      <c r="AC2601" s="255" t="n"/>
      <c r="AD2601" s="255" t="n"/>
      <c r="AE2601" s="579" t="inlineStr">
        <is>
          <t>2:08.8240</t>
        </is>
      </c>
      <c r="AF2601" s="418">
        <f>IF(OR(AE2601="",AE2601="",AE2601=0),"",6.213/(AE2601*24))</f>
        <v/>
      </c>
      <c r="AG2601" s="259" t="n"/>
      <c r="AH2601" s="579" t="inlineStr"/>
      <c r="AI2601" s="418">
        <f>IF(OR(AH2601="",AH2601="",AH2601=0),"",6.213/(AH2601*24))</f>
        <v/>
      </c>
      <c r="AJ2601" s="175">
        <f>IF(AND(ISNUMBER(AB2601),ISNUMBER(AG2601)),AB2601-AG2601,"")</f>
        <v/>
      </c>
      <c r="AK2601" s="255" t="n"/>
      <c r="AL2601" s="255" t="n"/>
      <c r="AM2601" s="696" t="n">
        <v>8.525399999999999</v>
      </c>
      <c r="AN2601" s="671">
        <f>IF(OR(AL2601="",AM2601="",AM2601=0),"",AL2601*6.213/(AM2601*24))</f>
        <v/>
      </c>
      <c r="AO2601" s="477">
        <f>IF(AND(AL2601=AL2600,AM2601&lt;&gt;"",AM2600&lt;&gt;""),AM2601-AM2600,"")</f>
        <v/>
      </c>
      <c r="AP2601" s="255" t="n"/>
      <c r="AQ2601" s="579" t="inlineStr"/>
      <c r="AR2601" s="439">
        <f>IF(OR(AQ2601="",AQ2601="",AQ2601=0),"",6.213/(AQ2601*24))</f>
        <v/>
      </c>
      <c r="AS2601" s="436">
        <f>IF(OR(NOT(ISNUMBER(C2601)),NOT(ISNUMBER(AB2601))),"",IF(AG2601&lt;&gt;"",AG2601,AB2601)-C2601)</f>
        <v/>
      </c>
      <c r="AT2601" s="260" t="n"/>
      <c r="AU2601" s="261">
        <f>IF($B2601="","",TEXT($A2601,"yyyymmdd")&amp;"_P"&amp;$C2601&amp;"_C"&amp;$F2601&amp;"_"&amp;TRIM(RIGHT(SUBSTITUTE(TRIM(SUBSTITUTE($L2601,CHAR(160)," "))," ",REPT(" ",60)),60))&amp;IF($P2601="","","-"&amp;TRIM(RIGHT(SUBSTITUTE(TRIM(SUBSTITUTE($P2601,CHAR(160)," "))," ",REPT(" ",60)),60)))&amp;IF($T2601="","","-"&amp;TRIM(RIGHT(SUBSTITUTE(TRIM(SUBSTITUTE($T2601,CHAR(160)," "))," ",REPT(" ",60)),60)))&amp;".jpg")</f>
        <v/>
      </c>
    </row>
    <row r="2602" ht="42" customHeight="1">
      <c r="A2602" s="252" t="n">
        <v>41924</v>
      </c>
      <c r="B2602" s="255" t="inlineStr">
        <is>
          <t>Supercheap Auto 1000, 12 October, 2014</t>
        </is>
      </c>
      <c r="C2602" s="255" t="n">
        <v>4</v>
      </c>
      <c r="D2602" s="255" t="n"/>
      <c r="E2602" s="255" t="n"/>
      <c r="F2602" s="255" t="n">
        <v>9</v>
      </c>
      <c r="G2602" s="255" t="inlineStr">
        <is>
          <t>Erebus Motorsport</t>
        </is>
      </c>
      <c r="H2602" s="255" t="n"/>
      <c r="I2602" s="255" t="inlineStr">
        <is>
          <t>Beko</t>
        </is>
      </c>
      <c r="J2602" s="255" t="inlineStr">
        <is>
          <t>Mercedes-Benz E63 AMG</t>
        </is>
      </c>
      <c r="K2602" s="255" t="n"/>
      <c r="L2602" s="255" t="inlineStr">
        <is>
          <t>Will Davison</t>
        </is>
      </c>
      <c r="M2602" s="255" t="inlineStr">
        <is>
          <t>AUS</t>
        </is>
      </c>
      <c r="N2602" s="695">
        <f>_xlfn.LET(_xlpm.d,_xlfn.XLOOKUP(L2602,'[1]Birth Dates'!$A:$A,'[1]Birth Dates'!$B:$B,"",0),IF(_xlpm.d=0,"",_xlpm.d))</f>
        <v/>
      </c>
      <c r="O2602" s="255">
        <f>IF(OR(N2602="",A2602="",NOT(ISNUMBER(N2602)),N2602&gt;A2602),"",DATEDIF(N2602,A2602,"Y")&amp;" years, "&amp;DATEDIF(N2602,A2602,"YM")&amp;" months, "&amp;DATEDIF(N2602,A2602,"MD")&amp;" days")</f>
        <v/>
      </c>
      <c r="P2602" s="255" t="inlineStr">
        <is>
          <t>Alex Davison</t>
        </is>
      </c>
      <c r="Q2602" s="255" t="inlineStr">
        <is>
          <t>AUS</t>
        </is>
      </c>
      <c r="R2602" s="695">
        <f>_xlfn.LET(_xlpm.d,_xlfn.XLOOKUP(P2602,'[1]Birth Dates'!$A:$A,'[1]Birth Dates'!$B:$B,"",0),IF(_xlpm.d=0,"",_xlpm.d))</f>
        <v/>
      </c>
      <c r="S2602" s="255">
        <f>IF(OR(R2602="",A2602="",NOT(ISNUMBER(R2602)),R2602&gt;A2602),"",DATEDIF(R2602,A2602,"Y")&amp;" years, "&amp;DATEDIF(R2602,A2602,"YM")&amp;" months, "&amp;DATEDIF(R2602,A2602,"MD")&amp;" days")</f>
        <v/>
      </c>
      <c r="T2602" s="255" t="n"/>
      <c r="U2602" s="255" t="n"/>
      <c r="V2602" s="695">
        <f>_xlfn.LET(_xlpm.d,_xlfn.XLOOKUP(T2602,'[1]Birth Dates'!$A:$A,'[1]Birth Dates'!$B:$B,"",0),IF(_xlpm.d=0,"",_xlpm.d))</f>
        <v/>
      </c>
      <c r="W2602" s="255">
        <f>IF(OR(V2602="",A2602="",NOT(ISNUMBER(V2602)),V2602&gt;A2602),"",DATEDIF(V2602,A2602,"Y")&amp;" years, "&amp;DATEDIF(V2602,A2602,"YM")&amp;" months, "&amp;DATEDIF(V2602,A2602,"MD")&amp;" days")</f>
        <v/>
      </c>
      <c r="X2602" s="255" t="n"/>
      <c r="Y2602" s="255" t="n"/>
      <c r="Z2602" s="255" t="n"/>
      <c r="AA2602" s="255" t="n"/>
      <c r="AB2602" s="255" t="n">
        <v>16</v>
      </c>
      <c r="AC2602" s="255" t="n"/>
      <c r="AD2602" s="255" t="n"/>
      <c r="AE2602" s="579" t="inlineStr">
        <is>
          <t>2:08.8240</t>
        </is>
      </c>
      <c r="AF2602" s="418">
        <f>IF(OR(AE2602="",AE2602="",AE2602=0),"",6.213/(AE2602*24))</f>
        <v/>
      </c>
      <c r="AG2602" s="259" t="n"/>
      <c r="AH2602" s="579" t="inlineStr"/>
      <c r="AI2602" s="418">
        <f>IF(OR(AH2602="",AH2602="",AH2602=0),"",6.213/(AH2602*24))</f>
        <v/>
      </c>
      <c r="AJ2602" s="175">
        <f>IF(AND(ISNUMBER(AB2602),ISNUMBER(AG2602)),AB2602-AG2602,"")</f>
        <v/>
      </c>
      <c r="AK2602" s="255" t="n"/>
      <c r="AL2602" s="255" t="n"/>
      <c r="AM2602" s="696" t="n">
        <v>10.3839</v>
      </c>
      <c r="AN2602" s="671">
        <f>IF(OR(AL2602="",AM2602="",AM2602=0),"",AL2602*6.213/(AM2602*24))</f>
        <v/>
      </c>
      <c r="AO2602" s="477">
        <f>IF(AND(AL2602=AL2601,AM2602&lt;&gt;"",AM2601&lt;&gt;""),AM2602-AM2601,"")</f>
        <v/>
      </c>
      <c r="AP2602" s="255" t="n"/>
      <c r="AQ2602" s="579" t="inlineStr"/>
      <c r="AR2602" s="439">
        <f>IF(OR(AQ2602="",AQ2602="",AQ2602=0),"",6.213/(AQ2602*24))</f>
        <v/>
      </c>
      <c r="AS2602" s="436">
        <f>IF(OR(NOT(ISNUMBER(C2602)),NOT(ISNUMBER(AB2602))),"",IF(AG2602&lt;&gt;"",AG2602,AB2602)-C2602)</f>
        <v/>
      </c>
      <c r="AT2602" s="260" t="n"/>
      <c r="AU2602" s="261">
        <f>IF($B2602="","",TEXT($A2602,"yyyymmdd")&amp;"_P"&amp;$C2602&amp;"_C"&amp;$F2602&amp;"_"&amp;TRIM(RIGHT(SUBSTITUTE(TRIM(SUBSTITUTE($L2602,CHAR(160)," "))," ",REPT(" ",60)),60))&amp;IF($P2602="","","-"&amp;TRIM(RIGHT(SUBSTITUTE(TRIM(SUBSTITUTE($P2602,CHAR(160)," "))," ",REPT(" ",60)),60)))&amp;IF($T2602="","","-"&amp;TRIM(RIGHT(SUBSTITUTE(TRIM(SUBSTITUTE($T2602,CHAR(160)," "))," ",REPT(" ",60)),60)))&amp;".jpg")</f>
        <v/>
      </c>
    </row>
    <row r="2603" ht="42" customHeight="1">
      <c r="A2603" s="252" t="n">
        <v>41924</v>
      </c>
      <c r="B2603" s="255" t="inlineStr">
        <is>
          <t>Supercheap Auto 1000, 12 October, 2014</t>
        </is>
      </c>
      <c r="C2603" s="255" t="n">
        <v>5</v>
      </c>
      <c r="D2603" s="255" t="n"/>
      <c r="E2603" s="255" t="n"/>
      <c r="F2603" s="255" t="n">
        <v>1</v>
      </c>
      <c r="G2603" s="255" t="inlineStr">
        <is>
          <t>Triple Eight Race Engineering</t>
        </is>
      </c>
      <c r="H2603" s="255" t="n"/>
      <c r="I2603" s="255" t="inlineStr">
        <is>
          <t>Red Bull</t>
        </is>
      </c>
      <c r="J2603" s="255" t="inlineStr">
        <is>
          <t>Holden Commodore VF</t>
        </is>
      </c>
      <c r="K2603" s="255" t="n"/>
      <c r="L2603" s="255" t="inlineStr">
        <is>
          <t>Jamie Whincup</t>
        </is>
      </c>
      <c r="M2603" s="255" t="inlineStr">
        <is>
          <t>AUS</t>
        </is>
      </c>
      <c r="N2603" s="695">
        <f>_xlfn.LET(_xlpm.d,_xlfn.XLOOKUP(L2603,'[1]Birth Dates'!$A:$A,'[1]Birth Dates'!$B:$B,"",0),IF(_xlpm.d=0,"",_xlpm.d))</f>
        <v/>
      </c>
      <c r="O2603" s="255">
        <f>IF(OR(N2603="",A2603="",NOT(ISNUMBER(N2603)),N2603&gt;A2603),"",DATEDIF(N2603,A2603,"Y")&amp;" years, "&amp;DATEDIF(N2603,A2603,"YM")&amp;" months, "&amp;DATEDIF(N2603,A2603,"MD")&amp;" days")</f>
        <v/>
      </c>
      <c r="P2603" s="255" t="inlineStr">
        <is>
          <t>Paul Dumbrell</t>
        </is>
      </c>
      <c r="Q2603" s="255" t="inlineStr">
        <is>
          <t>AUS</t>
        </is>
      </c>
      <c r="R2603" s="695">
        <f>_xlfn.LET(_xlpm.d,_xlfn.XLOOKUP(P2603,'[1]Birth Dates'!$A:$A,'[1]Birth Dates'!$B:$B,"",0),IF(_xlpm.d=0,"",_xlpm.d))</f>
        <v/>
      </c>
      <c r="S2603" s="255">
        <f>IF(OR(R2603="",A2603="",NOT(ISNUMBER(R2603)),R2603&gt;A2603),"",DATEDIF(R2603,A2603,"Y")&amp;" years, "&amp;DATEDIF(R2603,A2603,"YM")&amp;" months, "&amp;DATEDIF(R2603,A2603,"MD")&amp;" days")</f>
        <v/>
      </c>
      <c r="T2603" s="255" t="n"/>
      <c r="U2603" s="255" t="n"/>
      <c r="V2603" s="695">
        <f>_xlfn.LET(_xlpm.d,_xlfn.XLOOKUP(T2603,'[1]Birth Dates'!$A:$A,'[1]Birth Dates'!$B:$B,"",0),IF(_xlpm.d=0,"",_xlpm.d))</f>
        <v/>
      </c>
      <c r="W2603" s="255">
        <f>IF(OR(V2603="",A2603="",NOT(ISNUMBER(V2603)),V2603&gt;A2603),"",DATEDIF(V2603,A2603,"Y")&amp;" years, "&amp;DATEDIF(V2603,A2603,"YM")&amp;" months, "&amp;DATEDIF(V2603,A2603,"MD")&amp;" days")</f>
        <v/>
      </c>
      <c r="X2603" s="255" t="n"/>
      <c r="Y2603" s="255" t="n"/>
      <c r="Z2603" s="255" t="n"/>
      <c r="AA2603" s="255" t="n"/>
      <c r="AB2603" s="255" t="n">
        <v>23</v>
      </c>
      <c r="AC2603" s="255" t="n"/>
      <c r="AD2603" s="255" t="n"/>
      <c r="AE2603" s="579" t="inlineStr">
        <is>
          <t>2:08.8240</t>
        </is>
      </c>
      <c r="AF2603" s="418">
        <f>IF(OR(AE2603="",AE2603="",AE2603=0),"",6.213/(AE2603*24))</f>
        <v/>
      </c>
      <c r="AG2603" s="259" t="n"/>
      <c r="AH2603" s="579" t="inlineStr"/>
      <c r="AI2603" s="418">
        <f>IF(OR(AH2603="",AH2603="",AH2603=0),"",6.213/(AH2603*24))</f>
        <v/>
      </c>
      <c r="AJ2603" s="175">
        <f>IF(AND(ISNUMBER(AB2603),ISNUMBER(AG2603)),AB2603-AG2603,"")</f>
        <v/>
      </c>
      <c r="AK2603" s="255" t="n"/>
      <c r="AL2603" s="255" t="n"/>
      <c r="AM2603" s="696" t="n">
        <v>11.8703</v>
      </c>
      <c r="AN2603" s="671">
        <f>IF(OR(AL2603="",AM2603="",AM2603=0),"",AL2603*6.213/(AM2603*24))</f>
        <v/>
      </c>
      <c r="AO2603" s="477">
        <f>IF(AND(AL2603=AL2602,AM2603&lt;&gt;"",AM2602&lt;&gt;""),AM2603-AM2602,"")</f>
        <v/>
      </c>
      <c r="AP2603" s="255" t="n"/>
      <c r="AQ2603" s="579" t="inlineStr"/>
      <c r="AR2603" s="439">
        <f>IF(OR(AQ2603="",AQ2603="",AQ2603=0),"",6.213/(AQ2603*24))</f>
        <v/>
      </c>
      <c r="AS2603" s="436">
        <f>IF(OR(NOT(ISNUMBER(C2603)),NOT(ISNUMBER(AB2603))),"",IF(AG2603&lt;&gt;"",AG2603,AB2603)-C2603)</f>
        <v/>
      </c>
      <c r="AT2603" s="260" t="n"/>
      <c r="AU2603" s="261">
        <f>IF($B2603="","",TEXT($A2603,"yyyymmdd")&amp;"_P"&amp;$C2603&amp;"_C"&amp;$F2603&amp;"_"&amp;TRIM(RIGHT(SUBSTITUTE(TRIM(SUBSTITUTE($L2603,CHAR(160)," "))," ",REPT(" ",60)),60))&amp;IF($P2603="","","-"&amp;TRIM(RIGHT(SUBSTITUTE(TRIM(SUBSTITUTE($P2603,CHAR(160)," "))," ",REPT(" ",60)),60)))&amp;IF($T2603="","","-"&amp;TRIM(RIGHT(SUBSTITUTE(TRIM(SUBSTITUTE($T2603,CHAR(160)," "))," ",REPT(" ",60)),60)))&amp;".jpg")</f>
        <v/>
      </c>
    </row>
    <row r="2604" ht="42" customHeight="1">
      <c r="A2604" s="252" t="n">
        <v>41924</v>
      </c>
      <c r="B2604" s="255" t="inlineStr">
        <is>
          <t>Supercheap Auto 1000, 12 October, 2014</t>
        </is>
      </c>
      <c r="C2604" s="255" t="n">
        <v>6</v>
      </c>
      <c r="D2604" s="255" t="n"/>
      <c r="E2604" s="255" t="n"/>
      <c r="F2604" s="255" t="n">
        <v>5</v>
      </c>
      <c r="G2604" s="255" t="inlineStr">
        <is>
          <t>Ford Performance Racing</t>
        </is>
      </c>
      <c r="H2604" s="255" t="n"/>
      <c r="I2604" s="255" t="inlineStr">
        <is>
          <t>Pepsi Max</t>
        </is>
      </c>
      <c r="J2604" s="255" t="inlineStr">
        <is>
          <t>Ford Falcon FG</t>
        </is>
      </c>
      <c r="K2604" s="255" t="n"/>
      <c r="L2604" s="255" t="inlineStr">
        <is>
          <t>Mark Winterbottom</t>
        </is>
      </c>
      <c r="M2604" s="255" t="inlineStr">
        <is>
          <t>AUS</t>
        </is>
      </c>
      <c r="N2604" s="695">
        <f>_xlfn.LET(_xlpm.d,_xlfn.XLOOKUP(L2604,'[1]Birth Dates'!$A:$A,'[1]Birth Dates'!$B:$B,"",0),IF(_xlpm.d=0,"",_xlpm.d))</f>
        <v/>
      </c>
      <c r="O2604" s="255">
        <f>IF(OR(N2604="",A2604="",NOT(ISNUMBER(N2604)),N2604&gt;A2604),"",DATEDIF(N2604,A2604,"Y")&amp;" years, "&amp;DATEDIF(N2604,A2604,"YM")&amp;" months, "&amp;DATEDIF(N2604,A2604,"MD")&amp;" days")</f>
        <v/>
      </c>
      <c r="P2604" s="255" t="inlineStr">
        <is>
          <t>Steve Owen</t>
        </is>
      </c>
      <c r="Q2604" s="255" t="inlineStr">
        <is>
          <t>AUS</t>
        </is>
      </c>
      <c r="R2604" s="695">
        <f>_xlfn.LET(_xlpm.d,_xlfn.XLOOKUP(P2604,'[1]Birth Dates'!$A:$A,'[1]Birth Dates'!$B:$B,"",0),IF(_xlpm.d=0,"",_xlpm.d))</f>
        <v/>
      </c>
      <c r="S2604" s="255">
        <f>IF(OR(R2604="",A2604="",NOT(ISNUMBER(R2604)),R2604&gt;A2604),"",DATEDIF(R2604,A2604,"Y")&amp;" years, "&amp;DATEDIF(R2604,A2604,"YM")&amp;" months, "&amp;DATEDIF(R2604,A2604,"MD")&amp;" days")</f>
        <v/>
      </c>
      <c r="T2604" s="255" t="n"/>
      <c r="U2604" s="255" t="n"/>
      <c r="V2604" s="695">
        <f>_xlfn.LET(_xlpm.d,_xlfn.XLOOKUP(T2604,'[1]Birth Dates'!$A:$A,'[1]Birth Dates'!$B:$B,"",0),IF(_xlpm.d=0,"",_xlpm.d))</f>
        <v/>
      </c>
      <c r="W2604" s="255">
        <f>IF(OR(V2604="",A2604="",NOT(ISNUMBER(V2604)),V2604&gt;A2604),"",DATEDIF(V2604,A2604,"Y")&amp;" years, "&amp;DATEDIF(V2604,A2604,"YM")&amp;" months, "&amp;DATEDIF(V2604,A2604,"MD")&amp;" days")</f>
        <v/>
      </c>
      <c r="X2604" s="255" t="n"/>
      <c r="Y2604" s="255" t="n"/>
      <c r="Z2604" s="255" t="n"/>
      <c r="AA2604" s="255" t="n"/>
      <c r="AB2604" s="255" t="n">
        <v>2</v>
      </c>
      <c r="AC2604" s="255" t="n"/>
      <c r="AD2604" s="255" t="n"/>
      <c r="AE2604" s="579" t="inlineStr">
        <is>
          <t>2:08.8240</t>
        </is>
      </c>
      <c r="AF2604" s="418">
        <f>IF(OR(AE2604="",AE2604="",AE2604=0),"",6.213/(AE2604*24))</f>
        <v/>
      </c>
      <c r="AG2604" s="259" t="n"/>
      <c r="AH2604" s="579" t="inlineStr">
        <is>
          <t>2:08.8240</t>
        </is>
      </c>
      <c r="AI2604" s="418">
        <f>IF(OR(AH2604="",AH2604="",AH2604=0),"",6.213/(AH2604*24))</f>
        <v/>
      </c>
      <c r="AJ2604" s="175">
        <f>IF(AND(ISNUMBER(AB2604),ISNUMBER(AG2604)),AB2604-AG2604,"")</f>
        <v/>
      </c>
      <c r="AK2604" s="255" t="n"/>
      <c r="AL2604" s="255" t="n"/>
      <c r="AM2604" s="696" t="n">
        <v>16.7435</v>
      </c>
      <c r="AN2604" s="671">
        <f>IF(OR(AL2604="",AM2604="",AM2604=0),"",AL2604*6.213/(AM2604*24))</f>
        <v/>
      </c>
      <c r="AO2604" s="477">
        <f>IF(AND(AL2604=AL2603,AM2604&lt;&gt;"",AM2603&lt;&gt;""),AM2604-AM2603,"")</f>
        <v/>
      </c>
      <c r="AP2604" s="255" t="n"/>
      <c r="AQ2604" s="579" t="inlineStr"/>
      <c r="AR2604" s="439">
        <f>IF(OR(AQ2604="",AQ2604="",AQ2604=0),"",6.213/(AQ2604*24))</f>
        <v/>
      </c>
      <c r="AS2604" s="436">
        <f>IF(OR(NOT(ISNUMBER(C2604)),NOT(ISNUMBER(AB2604))),"",IF(AG2604&lt;&gt;"",AG2604,AB2604)-C2604)</f>
        <v/>
      </c>
      <c r="AT2604" s="260" t="n"/>
      <c r="AU2604" s="261">
        <f>IF($B2604="","",TEXT($A2604,"yyyymmdd")&amp;"_P"&amp;$C2604&amp;"_C"&amp;$F2604&amp;"_"&amp;TRIM(RIGHT(SUBSTITUTE(TRIM(SUBSTITUTE($L2604,CHAR(160)," "))," ",REPT(" ",60)),60))&amp;IF($P2604="","","-"&amp;TRIM(RIGHT(SUBSTITUTE(TRIM(SUBSTITUTE($P2604,CHAR(160)," "))," ",REPT(" ",60)),60)))&amp;IF($T2604="","","-"&amp;TRIM(RIGHT(SUBSTITUTE(TRIM(SUBSTITUTE($T2604,CHAR(160)," "))," ",REPT(" ",60)),60)))&amp;".jpg")</f>
        <v/>
      </c>
    </row>
    <row r="2605" ht="42" customHeight="1">
      <c r="A2605" s="252" t="n">
        <v>41924</v>
      </c>
      <c r="B2605" s="255" t="inlineStr">
        <is>
          <t>Supercheap Auto 1000, 12 October, 2014</t>
        </is>
      </c>
      <c r="C2605" s="255" t="n">
        <v>7</v>
      </c>
      <c r="D2605" s="255" t="n"/>
      <c r="E2605" s="255" t="n"/>
      <c r="F2605" s="255" t="n">
        <v>7</v>
      </c>
      <c r="G2605" s="255" t="inlineStr">
        <is>
          <t>Nissan Motorsport</t>
        </is>
      </c>
      <c r="H2605" s="255" t="n"/>
      <c r="I2605" s="255" t="inlineStr">
        <is>
          <t>Jack Daniel's</t>
        </is>
      </c>
      <c r="J2605" s="255" t="inlineStr">
        <is>
          <t>Nissan Altima L33</t>
        </is>
      </c>
      <c r="K2605" s="255" t="n"/>
      <c r="L2605" s="255" t="inlineStr">
        <is>
          <t>Todd Kelly</t>
        </is>
      </c>
      <c r="M2605" s="255" t="inlineStr">
        <is>
          <t>AUS</t>
        </is>
      </c>
      <c r="N2605" s="695">
        <f>_xlfn.LET(_xlpm.d,_xlfn.XLOOKUP(L2605,'[1]Birth Dates'!$A:$A,'[1]Birth Dates'!$B:$B,"",0),IF(_xlpm.d=0,"",_xlpm.d))</f>
        <v/>
      </c>
      <c r="O2605" s="255">
        <f>IF(OR(N2605="",A2605="",NOT(ISNUMBER(N2605)),N2605&gt;A2605),"",DATEDIF(N2605,A2605,"Y")&amp;" years, "&amp;DATEDIF(N2605,A2605,"YM")&amp;" months, "&amp;DATEDIF(N2605,A2605,"MD")&amp;" days")</f>
        <v/>
      </c>
      <c r="P2605" s="255" t="inlineStr">
        <is>
          <t>Alex Buncombe</t>
        </is>
      </c>
      <c r="Q2605" s="255" t="inlineStr">
        <is>
          <t>GBR</t>
        </is>
      </c>
      <c r="R2605" s="695">
        <f>_xlfn.LET(_xlpm.d,_xlfn.XLOOKUP(P2605,'[1]Birth Dates'!$A:$A,'[1]Birth Dates'!$B:$B,"",0),IF(_xlpm.d=0,"",_xlpm.d))</f>
        <v/>
      </c>
      <c r="S2605" s="255">
        <f>IF(OR(R2605="",A2605="",NOT(ISNUMBER(R2605)),R2605&gt;A2605),"",DATEDIF(R2605,A2605,"Y")&amp;" years, "&amp;DATEDIF(R2605,A2605,"YM")&amp;" months, "&amp;DATEDIF(R2605,A2605,"MD")&amp;" days")</f>
        <v/>
      </c>
      <c r="T2605" s="255" t="n"/>
      <c r="U2605" s="255" t="n"/>
      <c r="V2605" s="695">
        <f>_xlfn.LET(_xlpm.d,_xlfn.XLOOKUP(T2605,'[1]Birth Dates'!$A:$A,'[1]Birth Dates'!$B:$B,"",0),IF(_xlpm.d=0,"",_xlpm.d))</f>
        <v/>
      </c>
      <c r="W2605" s="255">
        <f>IF(OR(V2605="",A2605="",NOT(ISNUMBER(V2605)),V2605&gt;A2605),"",DATEDIF(V2605,A2605,"Y")&amp;" years, "&amp;DATEDIF(V2605,A2605,"YM")&amp;" months, "&amp;DATEDIF(V2605,A2605,"MD")&amp;" days")</f>
        <v/>
      </c>
      <c r="X2605" s="255" t="n"/>
      <c r="Y2605" s="255" t="n"/>
      <c r="Z2605" s="255" t="n"/>
      <c r="AA2605" s="255" t="n"/>
      <c r="AB2605" s="255" t="n">
        <v>12</v>
      </c>
      <c r="AC2605" s="255" t="n"/>
      <c r="AD2605" s="255" t="n"/>
      <c r="AE2605" s="579" t="inlineStr">
        <is>
          <t>2:08.8240</t>
        </is>
      </c>
      <c r="AF2605" s="418">
        <f>IF(OR(AE2605="",AE2605="",AE2605=0),"",6.213/(AE2605*24))</f>
        <v/>
      </c>
      <c r="AG2605" s="259" t="n"/>
      <c r="AH2605" s="579" t="inlineStr"/>
      <c r="AI2605" s="418">
        <f>IF(OR(AH2605="",AH2605="",AH2605=0),"",6.213/(AH2605*24))</f>
        <v/>
      </c>
      <c r="AJ2605" s="175">
        <f>IF(AND(ISNUMBER(AB2605),ISNUMBER(AG2605)),AB2605-AG2605,"")</f>
        <v/>
      </c>
      <c r="AK2605" s="255" t="n"/>
      <c r="AL2605" s="255" t="n"/>
      <c r="AM2605" s="696" t="n">
        <v>16.8377</v>
      </c>
      <c r="AN2605" s="671">
        <f>IF(OR(AL2605="",AM2605="",AM2605=0),"",AL2605*6.213/(AM2605*24))</f>
        <v/>
      </c>
      <c r="AO2605" s="477">
        <f>IF(AND(AL2605=AL2604,AM2605&lt;&gt;"",AM2604&lt;&gt;""),AM2605-AM2604,"")</f>
        <v/>
      </c>
      <c r="AP2605" s="255" t="n"/>
      <c r="AQ2605" s="579" t="inlineStr"/>
      <c r="AR2605" s="439">
        <f>IF(OR(AQ2605="",AQ2605="",AQ2605=0),"",6.213/(AQ2605*24))</f>
        <v/>
      </c>
      <c r="AS2605" s="436">
        <f>IF(OR(NOT(ISNUMBER(C2605)),NOT(ISNUMBER(AB2605))),"",IF(AG2605&lt;&gt;"",AG2605,AB2605)-C2605)</f>
        <v/>
      </c>
      <c r="AT2605" s="260" t="n"/>
      <c r="AU2605" s="261">
        <f>IF($B2605="","",TEXT($A2605,"yyyymmdd")&amp;"_P"&amp;$C2605&amp;"_C"&amp;$F2605&amp;"_"&amp;TRIM(RIGHT(SUBSTITUTE(TRIM(SUBSTITUTE($L2605,CHAR(160)," "))," ",REPT(" ",60)),60))&amp;IF($P2605="","","-"&amp;TRIM(RIGHT(SUBSTITUTE(TRIM(SUBSTITUTE($P2605,CHAR(160)," "))," ",REPT(" ",60)),60)))&amp;IF($T2605="","","-"&amp;TRIM(RIGHT(SUBSTITUTE(TRIM(SUBSTITUTE($T2605,CHAR(160)," "))," ",REPT(" ",60)),60)))&amp;".jpg")</f>
        <v/>
      </c>
    </row>
    <row r="2606" ht="42" customHeight="1">
      <c r="A2606" s="252" t="n">
        <v>41924</v>
      </c>
      <c r="B2606" s="255" t="inlineStr">
        <is>
          <t>Supercheap Auto 1000, 12 October, 2014</t>
        </is>
      </c>
      <c r="C2606" s="255" t="n">
        <v>8</v>
      </c>
      <c r="D2606" s="255" t="n"/>
      <c r="E2606" s="255" t="n"/>
      <c r="F2606" s="255" t="n">
        <v>15</v>
      </c>
      <c r="G2606" s="255" t="inlineStr">
        <is>
          <t>Nissan Motorsport</t>
        </is>
      </c>
      <c r="H2606" s="255" t="n"/>
      <c r="I2606" s="255" t="inlineStr">
        <is>
          <t>Jack Daniel's</t>
        </is>
      </c>
      <c r="J2606" s="255" t="inlineStr">
        <is>
          <t>Nissan Altima L33</t>
        </is>
      </c>
      <c r="K2606" s="255" t="n"/>
      <c r="L2606" s="255" t="inlineStr">
        <is>
          <t>Rick Kelly</t>
        </is>
      </c>
      <c r="M2606" s="255" t="inlineStr">
        <is>
          <t>AUS</t>
        </is>
      </c>
      <c r="N2606" s="695">
        <f>_xlfn.LET(_xlpm.d,_xlfn.XLOOKUP(L2606,'[1]Birth Dates'!$A:$A,'[1]Birth Dates'!$B:$B,"",0),IF(_xlpm.d=0,"",_xlpm.d))</f>
        <v/>
      </c>
      <c r="O2606" s="255">
        <f>IF(OR(N2606="",A2606="",NOT(ISNUMBER(N2606)),N2606&gt;A2606),"",DATEDIF(N2606,A2606,"Y")&amp;" years, "&amp;DATEDIF(N2606,A2606,"YM")&amp;" months, "&amp;DATEDIF(N2606,A2606,"MD")&amp;" days")</f>
        <v/>
      </c>
      <c r="P2606" s="255" t="inlineStr">
        <is>
          <t>David Russell</t>
        </is>
      </c>
      <c r="Q2606" s="255" t="inlineStr">
        <is>
          <t>AUS</t>
        </is>
      </c>
      <c r="R2606" s="695">
        <f>_xlfn.LET(_xlpm.d,_xlfn.XLOOKUP(P2606,'[1]Birth Dates'!$A:$A,'[1]Birth Dates'!$B:$B,"",0),IF(_xlpm.d=0,"",_xlpm.d))</f>
        <v/>
      </c>
      <c r="S2606" s="255">
        <f>IF(OR(R2606="",A2606="",NOT(ISNUMBER(R2606)),R2606&gt;A2606),"",DATEDIF(R2606,A2606,"Y")&amp;" years, "&amp;DATEDIF(R2606,A2606,"YM")&amp;" months, "&amp;DATEDIF(R2606,A2606,"MD")&amp;" days")</f>
        <v/>
      </c>
      <c r="T2606" s="255" t="n"/>
      <c r="U2606" s="255" t="n"/>
      <c r="V2606" s="695">
        <f>_xlfn.LET(_xlpm.d,_xlfn.XLOOKUP(T2606,'[1]Birth Dates'!$A:$A,'[1]Birth Dates'!$B:$B,"",0),IF(_xlpm.d=0,"",_xlpm.d))</f>
        <v/>
      </c>
      <c r="W2606" s="255">
        <f>IF(OR(V2606="",A2606="",NOT(ISNUMBER(V2606)),V2606&gt;A2606),"",DATEDIF(V2606,A2606,"Y")&amp;" years, "&amp;DATEDIF(V2606,A2606,"YM")&amp;" months, "&amp;DATEDIF(V2606,A2606,"MD")&amp;" days")</f>
        <v/>
      </c>
      <c r="X2606" s="255" t="n"/>
      <c r="Y2606" s="255" t="n"/>
      <c r="Z2606" s="255" t="n"/>
      <c r="AA2606" s="255" t="n"/>
      <c r="AB2606" s="255" t="n">
        <v>14</v>
      </c>
      <c r="AC2606" s="255" t="n"/>
      <c r="AD2606" s="255" t="n"/>
      <c r="AE2606" s="579" t="inlineStr">
        <is>
          <t>2:08.8240</t>
        </is>
      </c>
      <c r="AF2606" s="418">
        <f>IF(OR(AE2606="",AE2606="",AE2606=0),"",6.213/(AE2606*24))</f>
        <v/>
      </c>
      <c r="AG2606" s="259" t="n"/>
      <c r="AH2606" s="579" t="inlineStr"/>
      <c r="AI2606" s="418">
        <f>IF(OR(AH2606="",AH2606="",AH2606=0),"",6.213/(AH2606*24))</f>
        <v/>
      </c>
      <c r="AJ2606" s="175">
        <f>IF(AND(ISNUMBER(AB2606),ISNUMBER(AG2606)),AB2606-AG2606,"")</f>
        <v/>
      </c>
      <c r="AK2606" s="255" t="n"/>
      <c r="AL2606" s="255" t="n"/>
      <c r="AM2606" s="696" t="n">
        <v>28.1043</v>
      </c>
      <c r="AN2606" s="671">
        <f>IF(OR(AL2606="",AM2606="",AM2606=0),"",AL2606*6.213/(AM2606*24))</f>
        <v/>
      </c>
      <c r="AO2606" s="477">
        <f>IF(AND(AL2606=AL2605,AM2606&lt;&gt;"",AM2605&lt;&gt;""),AM2606-AM2605,"")</f>
        <v/>
      </c>
      <c r="AP2606" s="255" t="n"/>
      <c r="AQ2606" s="579" t="inlineStr"/>
      <c r="AR2606" s="439">
        <f>IF(OR(AQ2606="",AQ2606="",AQ2606=0),"",6.213/(AQ2606*24))</f>
        <v/>
      </c>
      <c r="AS2606" s="436">
        <f>IF(OR(NOT(ISNUMBER(C2606)),NOT(ISNUMBER(AB2606))),"",IF(AG2606&lt;&gt;"",AG2606,AB2606)-C2606)</f>
        <v/>
      </c>
      <c r="AT2606" s="260" t="n"/>
      <c r="AU2606" s="261">
        <f>IF($B2606="","",TEXT($A2606,"yyyymmdd")&amp;"_P"&amp;$C2606&amp;"_C"&amp;$F2606&amp;"_"&amp;TRIM(RIGHT(SUBSTITUTE(TRIM(SUBSTITUTE($L2606,CHAR(160)," "))," ",REPT(" ",60)),60))&amp;IF($P2606="","","-"&amp;TRIM(RIGHT(SUBSTITUTE(TRIM(SUBSTITUTE($P2606,CHAR(160)," "))," ",REPT(" ",60)),60)))&amp;IF($T2606="","","-"&amp;TRIM(RIGHT(SUBSTITUTE(TRIM(SUBSTITUTE($T2606,CHAR(160)," "))," ",REPT(" ",60)),60)))&amp;".jpg")</f>
        <v/>
      </c>
    </row>
    <row r="2607" ht="42" customHeight="1">
      <c r="A2607" s="252" t="n">
        <v>41924</v>
      </c>
      <c r="B2607" s="255" t="inlineStr">
        <is>
          <t>Supercheap Auto 1000, 12 October, 2014</t>
        </is>
      </c>
      <c r="C2607" s="255" t="n">
        <v>9</v>
      </c>
      <c r="D2607" s="255" t="n"/>
      <c r="E2607" s="255" t="n"/>
      <c r="F2607" s="255" t="n">
        <v>14</v>
      </c>
      <c r="G2607" s="255" t="inlineStr">
        <is>
          <t>Brad Jones Racing</t>
        </is>
      </c>
      <c r="H2607" s="255" t="n"/>
      <c r="I2607" s="255" t="inlineStr">
        <is>
          <t>Lockwood</t>
        </is>
      </c>
      <c r="J2607" s="255" t="inlineStr">
        <is>
          <t>Holden Commodore VF</t>
        </is>
      </c>
      <c r="K2607" s="255" t="n"/>
      <c r="L2607" s="255" t="inlineStr">
        <is>
          <t>Fabian Coulthard</t>
        </is>
      </c>
      <c r="M2607" s="255" t="inlineStr">
        <is>
          <t>NZL</t>
        </is>
      </c>
      <c r="N2607" s="695">
        <f>_xlfn.LET(_xlpm.d,_xlfn.XLOOKUP(L2607,'[1]Birth Dates'!$A:$A,'[1]Birth Dates'!$B:$B,"",0),IF(_xlpm.d=0,"",_xlpm.d))</f>
        <v/>
      </c>
      <c r="O2607" s="255">
        <f>IF(OR(N2607="",A2607="",NOT(ISNUMBER(N2607)),N2607&gt;A2607),"",DATEDIF(N2607,A2607,"Y")&amp;" years, "&amp;DATEDIF(N2607,A2607,"YM")&amp;" months, "&amp;DATEDIF(N2607,A2607,"MD")&amp;" days")</f>
        <v/>
      </c>
      <c r="P2607" s="255" t="inlineStr">
        <is>
          <t>Luke Youlden</t>
        </is>
      </c>
      <c r="Q2607" s="255" t="inlineStr">
        <is>
          <t>AUS</t>
        </is>
      </c>
      <c r="R2607" s="695">
        <f>_xlfn.LET(_xlpm.d,_xlfn.XLOOKUP(P2607,'[1]Birth Dates'!$A:$A,'[1]Birth Dates'!$B:$B,"",0),IF(_xlpm.d=0,"",_xlpm.d))</f>
        <v/>
      </c>
      <c r="S2607" s="255">
        <f>IF(OR(R2607="",A2607="",NOT(ISNUMBER(R2607)),R2607&gt;A2607),"",DATEDIF(R2607,A2607,"Y")&amp;" years, "&amp;DATEDIF(R2607,A2607,"YM")&amp;" months, "&amp;DATEDIF(R2607,A2607,"MD")&amp;" days")</f>
        <v/>
      </c>
      <c r="T2607" s="255" t="n"/>
      <c r="U2607" s="255" t="n"/>
      <c r="V2607" s="695">
        <f>_xlfn.LET(_xlpm.d,_xlfn.XLOOKUP(T2607,'[1]Birth Dates'!$A:$A,'[1]Birth Dates'!$B:$B,"",0),IF(_xlpm.d=0,"",_xlpm.d))</f>
        <v/>
      </c>
      <c r="W2607" s="255">
        <f>IF(OR(V2607="",A2607="",NOT(ISNUMBER(V2607)),V2607&gt;A2607),"",DATEDIF(V2607,A2607,"Y")&amp;" years, "&amp;DATEDIF(V2607,A2607,"YM")&amp;" months, "&amp;DATEDIF(V2607,A2607,"MD")&amp;" days")</f>
        <v/>
      </c>
      <c r="X2607" s="255" t="n"/>
      <c r="Y2607" s="255" t="n"/>
      <c r="Z2607" s="255" t="n"/>
      <c r="AA2607" s="255" t="n"/>
      <c r="AB2607" s="255" t="n">
        <v>5</v>
      </c>
      <c r="AC2607" s="255" t="n"/>
      <c r="AD2607" s="255" t="n"/>
      <c r="AE2607" s="579" t="inlineStr">
        <is>
          <t>2:08.8240</t>
        </is>
      </c>
      <c r="AF2607" s="418">
        <f>IF(OR(AE2607="",AE2607="",AE2607=0),"",6.213/(AE2607*24))</f>
        <v/>
      </c>
      <c r="AG2607" s="259" t="n"/>
      <c r="AH2607" s="579" t="inlineStr">
        <is>
          <t>2:08.8240</t>
        </is>
      </c>
      <c r="AI2607" s="418">
        <f>IF(OR(AH2607="",AH2607="",AH2607=0),"",6.213/(AH2607*24))</f>
        <v/>
      </c>
      <c r="AJ2607" s="175">
        <f>IF(AND(ISNUMBER(AB2607),ISNUMBER(AG2607)),AB2607-AG2607,"")</f>
        <v/>
      </c>
      <c r="AK2607" s="255" t="n"/>
      <c r="AL2607" s="255" t="n"/>
      <c r="AM2607" s="696" t="n">
        <v>30.7727</v>
      </c>
      <c r="AN2607" s="671">
        <f>IF(OR(AL2607="",AM2607="",AM2607=0),"",AL2607*6.213/(AM2607*24))</f>
        <v/>
      </c>
      <c r="AO2607" s="477">
        <f>IF(AND(AL2607=AL2606,AM2607&lt;&gt;"",AM2606&lt;&gt;""),AM2607-AM2606,"")</f>
        <v/>
      </c>
      <c r="AP2607" s="255" t="n"/>
      <c r="AQ2607" s="579" t="inlineStr"/>
      <c r="AR2607" s="439">
        <f>IF(OR(AQ2607="",AQ2607="",AQ2607=0),"",6.213/(AQ2607*24))</f>
        <v/>
      </c>
      <c r="AS2607" s="436">
        <f>IF(OR(NOT(ISNUMBER(C2607)),NOT(ISNUMBER(AB2607))),"",IF(AG2607&lt;&gt;"",AG2607,AB2607)-C2607)</f>
        <v/>
      </c>
      <c r="AT2607" s="260" t="n"/>
      <c r="AU2607" s="261">
        <f>IF($B2607="","",TEXT($A2607,"yyyymmdd")&amp;"_P"&amp;$C2607&amp;"_C"&amp;$F2607&amp;"_"&amp;TRIM(RIGHT(SUBSTITUTE(TRIM(SUBSTITUTE($L2607,CHAR(160)," "))," ",REPT(" ",60)),60))&amp;IF($P2607="","","-"&amp;TRIM(RIGHT(SUBSTITUTE(TRIM(SUBSTITUTE($P2607,CHAR(160)," "))," ",REPT(" ",60)),60)))&amp;IF($T2607="","","-"&amp;TRIM(RIGHT(SUBSTITUTE(TRIM(SUBSTITUTE($T2607,CHAR(160)," "))," ",REPT(" ",60)),60)))&amp;".jpg")</f>
        <v/>
      </c>
    </row>
    <row r="2608" ht="42" customHeight="1">
      <c r="A2608" s="252" t="n">
        <v>41924</v>
      </c>
      <c r="B2608" s="255" t="inlineStr">
        <is>
          <t>Supercheap Auto 1000, 12 October, 2014</t>
        </is>
      </c>
      <c r="C2608" s="255" t="n">
        <v>10</v>
      </c>
      <c r="D2608" s="255" t="n"/>
      <c r="E2608" s="255" t="n"/>
      <c r="F2608" s="255" t="n">
        <v>888</v>
      </c>
      <c r="G2608" s="255" t="inlineStr">
        <is>
          <t>Triple Eight Race Engineering</t>
        </is>
      </c>
      <c r="H2608" s="255" t="n"/>
      <c r="I2608" s="255" t="inlineStr">
        <is>
          <t>Red Bull</t>
        </is>
      </c>
      <c r="J2608" s="255" t="inlineStr">
        <is>
          <t>Holden Commodore VF</t>
        </is>
      </c>
      <c r="K2608" s="255" t="n"/>
      <c r="L2608" s="255" t="inlineStr">
        <is>
          <t>Craig Lowndes</t>
        </is>
      </c>
      <c r="M2608" s="255" t="inlineStr">
        <is>
          <t>AUS</t>
        </is>
      </c>
      <c r="N2608" s="695">
        <f>_xlfn.LET(_xlpm.d,_xlfn.XLOOKUP(L2608,'[1]Birth Dates'!$A:$A,'[1]Birth Dates'!$B:$B,"",0),IF(_xlpm.d=0,"",_xlpm.d))</f>
        <v/>
      </c>
      <c r="O2608" s="255">
        <f>IF(OR(N2608="",A2608="",NOT(ISNUMBER(N2608)),N2608&gt;A2608),"",DATEDIF(N2608,A2608,"Y")&amp;" years, "&amp;DATEDIF(N2608,A2608,"YM")&amp;" months, "&amp;DATEDIF(N2608,A2608,"MD")&amp;" days")</f>
        <v/>
      </c>
      <c r="P2608" s="255" t="inlineStr">
        <is>
          <t>Steven Richards</t>
        </is>
      </c>
      <c r="Q2608" s="255" t="inlineStr">
        <is>
          <t>NZL</t>
        </is>
      </c>
      <c r="R2608" s="695">
        <f>_xlfn.LET(_xlpm.d,_xlfn.XLOOKUP(P2608,'[1]Birth Dates'!$A:$A,'[1]Birth Dates'!$B:$B,"",0),IF(_xlpm.d=0,"",_xlpm.d))</f>
        <v/>
      </c>
      <c r="S2608" s="255">
        <f>IF(OR(R2608="",A2608="",NOT(ISNUMBER(R2608)),R2608&gt;A2608),"",DATEDIF(R2608,A2608,"Y")&amp;" years, "&amp;DATEDIF(R2608,A2608,"YM")&amp;" months, "&amp;DATEDIF(R2608,A2608,"MD")&amp;" days")</f>
        <v/>
      </c>
      <c r="T2608" s="255" t="n"/>
      <c r="U2608" s="255" t="n"/>
      <c r="V2608" s="695">
        <f>_xlfn.LET(_xlpm.d,_xlfn.XLOOKUP(T2608,'[1]Birth Dates'!$A:$A,'[1]Birth Dates'!$B:$B,"",0),IF(_xlpm.d=0,"",_xlpm.d))</f>
        <v/>
      </c>
      <c r="W2608" s="255">
        <f>IF(OR(V2608="",A2608="",NOT(ISNUMBER(V2608)),V2608&gt;A2608),"",DATEDIF(V2608,A2608,"Y")&amp;" years, "&amp;DATEDIF(V2608,A2608,"YM")&amp;" months, "&amp;DATEDIF(V2608,A2608,"MD")&amp;" days")</f>
        <v/>
      </c>
      <c r="X2608" s="255" t="n"/>
      <c r="Y2608" s="255" t="n"/>
      <c r="Z2608" s="255" t="n"/>
      <c r="AA2608" s="255" t="n"/>
      <c r="AB2608" s="255" t="n">
        <v>6</v>
      </c>
      <c r="AC2608" s="255" t="n"/>
      <c r="AD2608" s="255" t="n"/>
      <c r="AE2608" s="579" t="inlineStr">
        <is>
          <t>2:08.8240</t>
        </is>
      </c>
      <c r="AF2608" s="418">
        <f>IF(OR(AE2608="",AE2608="",AE2608=0),"",6.213/(AE2608*24))</f>
        <v/>
      </c>
      <c r="AG2608" s="259" t="n"/>
      <c r="AH2608" s="579" t="inlineStr">
        <is>
          <t>2:08.8240</t>
        </is>
      </c>
      <c r="AI2608" s="418">
        <f>IF(OR(AH2608="",AH2608="",AH2608=0),"",6.213/(AH2608*24))</f>
        <v/>
      </c>
      <c r="AJ2608" s="175">
        <f>IF(AND(ISNUMBER(AB2608),ISNUMBER(AG2608)),AB2608-AG2608,"")</f>
        <v/>
      </c>
      <c r="AK2608" s="255" t="n"/>
      <c r="AL2608" s="255" t="n"/>
      <c r="AM2608" s="696" t="n">
        <v>42.5289</v>
      </c>
      <c r="AN2608" s="671">
        <f>IF(OR(AL2608="",AM2608="",AM2608=0),"",AL2608*6.213/(AM2608*24))</f>
        <v/>
      </c>
      <c r="AO2608" s="477">
        <f>IF(AND(AL2608=AL2607,AM2608&lt;&gt;"",AM2607&lt;&gt;""),AM2608-AM2607,"")</f>
        <v/>
      </c>
      <c r="AP2608" s="255" t="n"/>
      <c r="AQ2608" s="579" t="inlineStr"/>
      <c r="AR2608" s="439">
        <f>IF(OR(AQ2608="",AQ2608="",AQ2608=0),"",6.213/(AQ2608*24))</f>
        <v/>
      </c>
      <c r="AS2608" s="436">
        <f>IF(OR(NOT(ISNUMBER(C2608)),NOT(ISNUMBER(AB2608))),"",IF(AG2608&lt;&gt;"",AG2608,AB2608)-C2608)</f>
        <v/>
      </c>
      <c r="AT2608" s="260" t="n"/>
      <c r="AU2608" s="261">
        <f>IF($B2608="","",TEXT($A2608,"yyyymmdd")&amp;"_P"&amp;$C2608&amp;"_C"&amp;$F2608&amp;"_"&amp;TRIM(RIGHT(SUBSTITUTE(TRIM(SUBSTITUTE($L2608,CHAR(160)," "))," ",REPT(" ",60)),60))&amp;IF($P2608="","","-"&amp;TRIM(RIGHT(SUBSTITUTE(TRIM(SUBSTITUTE($P2608,CHAR(160)," "))," ",REPT(" ",60)),60)))&amp;IF($T2608="","","-"&amp;TRIM(RIGHT(SUBSTITUTE(TRIM(SUBSTITUTE($T2608,CHAR(160)," "))," ",REPT(" ",60)),60)))&amp;".jpg")</f>
        <v/>
      </c>
    </row>
    <row r="2609" ht="42" customHeight="1">
      <c r="A2609" s="252" t="n">
        <v>41924</v>
      </c>
      <c r="B2609" s="255" t="inlineStr">
        <is>
          <t>Supercheap Auto 1000, 12 October, 2014</t>
        </is>
      </c>
      <c r="C2609" s="255" t="n">
        <v>11</v>
      </c>
      <c r="D2609" s="255" t="n"/>
      <c r="E2609" s="255" t="n"/>
      <c r="F2609" s="255" t="n">
        <v>111</v>
      </c>
      <c r="G2609" s="255" t="inlineStr">
        <is>
          <t>Super Black Racing</t>
        </is>
      </c>
      <c r="H2609" s="255" t="n"/>
      <c r="I2609" s="255" t="inlineStr">
        <is>
          <t>Super Black Racing</t>
        </is>
      </c>
      <c r="J2609" s="255" t="inlineStr">
        <is>
          <t>Ford Falcon FG</t>
        </is>
      </c>
      <c r="K2609" s="255" t="n"/>
      <c r="L2609" s="255" t="inlineStr">
        <is>
          <t>Ant Pedersen</t>
        </is>
      </c>
      <c r="M2609" s="255" t="inlineStr">
        <is>
          <t>NZL</t>
        </is>
      </c>
      <c r="N2609" s="695">
        <f>_xlfn.LET(_xlpm.d,_xlfn.XLOOKUP(L2609,'[1]Birth Dates'!$A:$A,'[1]Birth Dates'!$B:$B,"",0),IF(_xlpm.d=0,"",_xlpm.d))</f>
        <v/>
      </c>
      <c r="O2609" s="255">
        <f>IF(OR(N2609="",A2609="",NOT(ISNUMBER(N2609)),N2609&gt;A2609),"",DATEDIF(N2609,A2609,"Y")&amp;" years, "&amp;DATEDIF(N2609,A2609,"YM")&amp;" months, "&amp;DATEDIF(N2609,A2609,"MD")&amp;" days")</f>
        <v/>
      </c>
      <c r="P2609" s="255" t="inlineStr">
        <is>
          <t>Andre Heimgartner</t>
        </is>
      </c>
      <c r="Q2609" s="255" t="inlineStr">
        <is>
          <t>NZL</t>
        </is>
      </c>
      <c r="R2609" s="695">
        <f>_xlfn.LET(_xlpm.d,_xlfn.XLOOKUP(P2609,'[1]Birth Dates'!$A:$A,'[1]Birth Dates'!$B:$B,"",0),IF(_xlpm.d=0,"",_xlpm.d))</f>
        <v/>
      </c>
      <c r="S2609" s="255">
        <f>IF(OR(R2609="",A2609="",NOT(ISNUMBER(R2609)),R2609&gt;A2609),"",DATEDIF(R2609,A2609,"Y")&amp;" years, "&amp;DATEDIF(R2609,A2609,"YM")&amp;" months, "&amp;DATEDIF(R2609,A2609,"MD")&amp;" days")</f>
        <v/>
      </c>
      <c r="T2609" s="255" t="n"/>
      <c r="U2609" s="255" t="n"/>
      <c r="V2609" s="695">
        <f>_xlfn.LET(_xlpm.d,_xlfn.XLOOKUP(T2609,'[1]Birth Dates'!$A:$A,'[1]Birth Dates'!$B:$B,"",0),IF(_xlpm.d=0,"",_xlpm.d))</f>
        <v/>
      </c>
      <c r="W2609" s="255">
        <f>IF(OR(V2609="",A2609="",NOT(ISNUMBER(V2609)),V2609&gt;A2609),"",DATEDIF(V2609,A2609,"Y")&amp;" years, "&amp;DATEDIF(V2609,A2609,"YM")&amp;" months, "&amp;DATEDIF(V2609,A2609,"MD")&amp;" days")</f>
        <v/>
      </c>
      <c r="X2609" s="255" t="n"/>
      <c r="Y2609" s="255" t="n"/>
      <c r="Z2609" s="255" t="n"/>
      <c r="AA2609" s="255" t="n"/>
      <c r="AB2609" s="255" t="n">
        <v>22</v>
      </c>
      <c r="AC2609" s="255" t="n"/>
      <c r="AD2609" s="255" t="n"/>
      <c r="AE2609" s="579" t="inlineStr">
        <is>
          <t>2:08.8240</t>
        </is>
      </c>
      <c r="AF2609" s="418">
        <f>IF(OR(AE2609="",AE2609="",AE2609=0),"",6.213/(AE2609*24))</f>
        <v/>
      </c>
      <c r="AG2609" s="259" t="n"/>
      <c r="AH2609" s="579" t="inlineStr"/>
      <c r="AI2609" s="418">
        <f>IF(OR(AH2609="",AH2609="",AH2609=0),"",6.213/(AH2609*24))</f>
        <v/>
      </c>
      <c r="AJ2609" s="175">
        <f>IF(AND(ISNUMBER(AB2609),ISNUMBER(AG2609)),AB2609-AG2609,"")</f>
        <v/>
      </c>
      <c r="AK2609" s="255" t="n"/>
      <c r="AL2609" s="255" t="n"/>
      <c r="AM2609" s="696" t="n">
        <v>57.9472</v>
      </c>
      <c r="AN2609" s="671">
        <f>IF(OR(AL2609="",AM2609="",AM2609=0),"",AL2609*6.213/(AM2609*24))</f>
        <v/>
      </c>
      <c r="AO2609" s="477">
        <f>IF(AND(AL2609=AL2608,AM2609&lt;&gt;"",AM2608&lt;&gt;""),AM2609-AM2608,"")</f>
        <v/>
      </c>
      <c r="AP2609" s="255" t="n"/>
      <c r="AQ2609" s="579" t="inlineStr"/>
      <c r="AR2609" s="439">
        <f>IF(OR(AQ2609="",AQ2609="",AQ2609=0),"",6.213/(AQ2609*24))</f>
        <v/>
      </c>
      <c r="AS2609" s="436">
        <f>IF(OR(NOT(ISNUMBER(C2609)),NOT(ISNUMBER(AB2609))),"",IF(AG2609&lt;&gt;"",AG2609,AB2609)-C2609)</f>
        <v/>
      </c>
      <c r="AT2609" s="260" t="n"/>
      <c r="AU2609" s="261">
        <f>IF($B2609="","",TEXT($A2609,"yyyymmdd")&amp;"_P"&amp;$C2609&amp;"_C"&amp;$F2609&amp;"_"&amp;TRIM(RIGHT(SUBSTITUTE(TRIM(SUBSTITUTE($L2609,CHAR(160)," "))," ",REPT(" ",60)),60))&amp;IF($P2609="","","-"&amp;TRIM(RIGHT(SUBSTITUTE(TRIM(SUBSTITUTE($P2609,CHAR(160)," "))," ",REPT(" ",60)),60)))&amp;IF($T2609="","","-"&amp;TRIM(RIGHT(SUBSTITUTE(TRIM(SUBSTITUTE($T2609,CHAR(160)," "))," ",REPT(" ",60)),60)))&amp;".jpg")</f>
        <v/>
      </c>
    </row>
    <row r="2610" ht="42" customHeight="1">
      <c r="A2610" s="252" t="n">
        <v>41924</v>
      </c>
      <c r="B2610" s="255" t="inlineStr">
        <is>
          <t>Supercheap Auto 1000, 12 October, 2014</t>
        </is>
      </c>
      <c r="C2610" s="255" t="n">
        <v>12</v>
      </c>
      <c r="D2610" s="255" t="n"/>
      <c r="E2610" s="255" t="n"/>
      <c r="F2610" s="255" t="n">
        <v>18</v>
      </c>
      <c r="G2610" s="255" t="inlineStr">
        <is>
          <t>Charlie Schwerkolt Racing</t>
        </is>
      </c>
      <c r="H2610" s="255" t="n"/>
      <c r="I2610" s="255" t="inlineStr">
        <is>
          <t>Jeld-Wen Motorsport</t>
        </is>
      </c>
      <c r="J2610" s="255" t="inlineStr">
        <is>
          <t>Ford Falcon FG</t>
        </is>
      </c>
      <c r="K2610" s="255" t="n"/>
      <c r="L2610" s="255" t="inlineStr">
        <is>
          <t>Jack Perkins</t>
        </is>
      </c>
      <c r="M2610" s="255" t="inlineStr">
        <is>
          <t>AUS</t>
        </is>
      </c>
      <c r="N2610" s="695">
        <f>_xlfn.LET(_xlpm.d,_xlfn.XLOOKUP(L2610,'[1]Birth Dates'!$A:$A,'[1]Birth Dates'!$B:$B,"",0),IF(_xlpm.d=0,"",_xlpm.d))</f>
        <v/>
      </c>
      <c r="O2610" s="255">
        <f>IF(OR(N2610="",A2610="",NOT(ISNUMBER(N2610)),N2610&gt;A2610),"",DATEDIF(N2610,A2610,"Y")&amp;" years, "&amp;DATEDIF(N2610,A2610,"YM")&amp;" months, "&amp;DATEDIF(N2610,A2610,"MD")&amp;" days")</f>
        <v/>
      </c>
      <c r="P2610" s="255" t="inlineStr">
        <is>
          <t>Cameron Waters</t>
        </is>
      </c>
      <c r="Q2610" s="255" t="inlineStr">
        <is>
          <t>AUS</t>
        </is>
      </c>
      <c r="R2610" s="695">
        <f>_xlfn.LET(_xlpm.d,_xlfn.XLOOKUP(P2610,'[1]Birth Dates'!$A:$A,'[1]Birth Dates'!$B:$B,"",0),IF(_xlpm.d=0,"",_xlpm.d))</f>
        <v/>
      </c>
      <c r="S2610" s="255">
        <f>IF(OR(R2610="",A2610="",NOT(ISNUMBER(R2610)),R2610&gt;A2610),"",DATEDIF(R2610,A2610,"Y")&amp;" years, "&amp;DATEDIF(R2610,A2610,"YM")&amp;" months, "&amp;DATEDIF(R2610,A2610,"MD")&amp;" days")</f>
        <v/>
      </c>
      <c r="T2610" s="255" t="n"/>
      <c r="U2610" s="255" t="n"/>
      <c r="V2610" s="695">
        <f>_xlfn.LET(_xlpm.d,_xlfn.XLOOKUP(T2610,'[1]Birth Dates'!$A:$A,'[1]Birth Dates'!$B:$B,"",0),IF(_xlpm.d=0,"",_xlpm.d))</f>
        <v/>
      </c>
      <c r="W2610" s="255">
        <f>IF(OR(V2610="",A2610="",NOT(ISNUMBER(V2610)),V2610&gt;A2610),"",DATEDIF(V2610,A2610,"Y")&amp;" years, "&amp;DATEDIF(V2610,A2610,"YM")&amp;" months, "&amp;DATEDIF(V2610,A2610,"MD")&amp;" days")</f>
        <v/>
      </c>
      <c r="X2610" s="255" t="n"/>
      <c r="Y2610" s="255" t="n"/>
      <c r="Z2610" s="255" t="n"/>
      <c r="AA2610" s="255" t="n"/>
      <c r="AB2610" s="255" t="n">
        <v>9</v>
      </c>
      <c r="AC2610" s="255" t="n"/>
      <c r="AD2610" s="255" t="n"/>
      <c r="AE2610" s="579" t="inlineStr">
        <is>
          <t>2:08.8240</t>
        </is>
      </c>
      <c r="AF2610" s="418">
        <f>IF(OR(AE2610="",AE2610="",AE2610=0),"",6.213/(AE2610*24))</f>
        <v/>
      </c>
      <c r="AG2610" s="259" t="n"/>
      <c r="AH2610" s="579" t="inlineStr">
        <is>
          <t>2:08.8240</t>
        </is>
      </c>
      <c r="AI2610" s="418">
        <f>IF(OR(AH2610="",AH2610="",AH2610=0),"",6.213/(AH2610*24))</f>
        <v/>
      </c>
      <c r="AJ2610" s="175">
        <f>IF(AND(ISNUMBER(AB2610),ISNUMBER(AG2610)),AB2610-AG2610,"")</f>
        <v/>
      </c>
      <c r="AK2610" s="255" t="n"/>
      <c r="AL2610" s="255" t="n"/>
      <c r="AM2610" s="696" t="inlineStr">
        <is>
          <t>+1:36.6616</t>
        </is>
      </c>
      <c r="AN2610" s="671">
        <f>IF(OR(AL2610="",AM2610="",AM2610=0),"",AL2610*6.213/(AM2610*24))</f>
        <v/>
      </c>
      <c r="AO2610" s="477">
        <f>IF(AND(AL2610=AL2609,AM2610&lt;&gt;"",AM2609&lt;&gt;""),AM2610-AM2609,"")</f>
        <v/>
      </c>
      <c r="AP2610" s="255" t="n"/>
      <c r="AQ2610" s="579" t="inlineStr"/>
      <c r="AR2610" s="439">
        <f>IF(OR(AQ2610="",AQ2610="",AQ2610=0),"",6.213/(AQ2610*24))</f>
        <v/>
      </c>
      <c r="AS2610" s="436">
        <f>IF(OR(NOT(ISNUMBER(C2610)),NOT(ISNUMBER(AB2610))),"",IF(AG2610&lt;&gt;"",AG2610,AB2610)-C2610)</f>
        <v/>
      </c>
      <c r="AT2610" s="260" t="n"/>
      <c r="AU2610" s="261">
        <f>IF($B2610="","",TEXT($A2610,"yyyymmdd")&amp;"_P"&amp;$C2610&amp;"_C"&amp;$F2610&amp;"_"&amp;TRIM(RIGHT(SUBSTITUTE(TRIM(SUBSTITUTE($L2610,CHAR(160)," "))," ",REPT(" ",60)),60))&amp;IF($P2610="","","-"&amp;TRIM(RIGHT(SUBSTITUTE(TRIM(SUBSTITUTE($P2610,CHAR(160)," "))," ",REPT(" ",60)),60)))&amp;IF($T2610="","","-"&amp;TRIM(RIGHT(SUBSTITUTE(TRIM(SUBSTITUTE($T2610,CHAR(160)," "))," ",REPT(" ",60)),60)))&amp;".jpg")</f>
        <v/>
      </c>
    </row>
    <row r="2611" ht="42" customHeight="1">
      <c r="A2611" s="252" t="n">
        <v>41924</v>
      </c>
      <c r="B2611" s="255" t="inlineStr">
        <is>
          <t>Supercheap Auto 1000, 12 October, 2014</t>
        </is>
      </c>
      <c r="C2611" s="255" t="n">
        <v>13</v>
      </c>
      <c r="D2611" s="255" t="n"/>
      <c r="E2611" s="255" t="n"/>
      <c r="F2611" s="255" t="n">
        <v>22</v>
      </c>
      <c r="G2611" s="255" t="inlineStr">
        <is>
          <t>Holden Racing Team</t>
        </is>
      </c>
      <c r="H2611" s="255" t="n"/>
      <c r="I2611" s="255" t="inlineStr">
        <is>
          <t>Holden, SP Tools</t>
        </is>
      </c>
      <c r="J2611" s="255" t="inlineStr">
        <is>
          <t>Holden Commodore VF</t>
        </is>
      </c>
      <c r="K2611" s="255" t="n"/>
      <c r="L2611" s="255" t="inlineStr">
        <is>
          <t>James Courtney</t>
        </is>
      </c>
      <c r="M2611" s="255" t="inlineStr">
        <is>
          <t>AUS</t>
        </is>
      </c>
      <c r="N2611" s="695">
        <f>_xlfn.LET(_xlpm.d,_xlfn.XLOOKUP(L2611,'[1]Birth Dates'!$A:$A,'[1]Birth Dates'!$B:$B,"",0),IF(_xlpm.d=0,"",_xlpm.d))</f>
        <v/>
      </c>
      <c r="O2611" s="255">
        <f>IF(OR(N2611="",A2611="",NOT(ISNUMBER(N2611)),N2611&gt;A2611),"",DATEDIF(N2611,A2611,"Y")&amp;" years, "&amp;DATEDIF(N2611,A2611,"YM")&amp;" months, "&amp;DATEDIF(N2611,A2611,"MD")&amp;" days")</f>
        <v/>
      </c>
      <c r="P2611" s="255" t="inlineStr">
        <is>
          <t>Greg Murphy</t>
        </is>
      </c>
      <c r="Q2611" s="255" t="inlineStr">
        <is>
          <t>NZL</t>
        </is>
      </c>
      <c r="R2611" s="695">
        <f>_xlfn.LET(_xlpm.d,_xlfn.XLOOKUP(P2611,'[1]Birth Dates'!$A:$A,'[1]Birth Dates'!$B:$B,"",0),IF(_xlpm.d=0,"",_xlpm.d))</f>
        <v/>
      </c>
      <c r="S2611" s="255">
        <f>IF(OR(R2611="",A2611="",NOT(ISNUMBER(R2611)),R2611&gt;A2611),"",DATEDIF(R2611,A2611,"Y")&amp;" years, "&amp;DATEDIF(R2611,A2611,"YM")&amp;" months, "&amp;DATEDIF(R2611,A2611,"MD")&amp;" days")</f>
        <v/>
      </c>
      <c r="T2611" s="255" t="n"/>
      <c r="U2611" s="255" t="n"/>
      <c r="V2611" s="695">
        <f>_xlfn.LET(_xlpm.d,_xlfn.XLOOKUP(T2611,'[1]Birth Dates'!$A:$A,'[1]Birth Dates'!$B:$B,"",0),IF(_xlpm.d=0,"",_xlpm.d))</f>
        <v/>
      </c>
      <c r="W2611" s="255">
        <f>IF(OR(V2611="",A2611="",NOT(ISNUMBER(V2611)),V2611&gt;A2611),"",DATEDIF(V2611,A2611,"Y")&amp;" years, "&amp;DATEDIF(V2611,A2611,"YM")&amp;" months, "&amp;DATEDIF(V2611,A2611,"MD")&amp;" days")</f>
        <v/>
      </c>
      <c r="X2611" s="255" t="n"/>
      <c r="Y2611" s="255" t="n"/>
      <c r="Z2611" s="255" t="n"/>
      <c r="AA2611" s="255" t="n"/>
      <c r="AB2611" s="255" t="n">
        <v>10</v>
      </c>
      <c r="AC2611" s="255" t="n"/>
      <c r="AD2611" s="255" t="n"/>
      <c r="AE2611" s="579" t="inlineStr">
        <is>
          <t>2:08.8240</t>
        </is>
      </c>
      <c r="AF2611" s="418">
        <f>IF(OR(AE2611="",AE2611="",AE2611=0),"",6.213/(AE2611*24))</f>
        <v/>
      </c>
      <c r="AG2611" s="259" t="n"/>
      <c r="AH2611" s="579" t="inlineStr">
        <is>
          <t>2:08.8240</t>
        </is>
      </c>
      <c r="AI2611" s="418">
        <f>IF(OR(AH2611="",AH2611="",AH2611=0),"",6.213/(AH2611*24))</f>
        <v/>
      </c>
      <c r="AJ2611" s="175">
        <f>IF(AND(ISNUMBER(AB2611),ISNUMBER(AG2611)),AB2611-AG2611,"")</f>
        <v/>
      </c>
      <c r="AK2611" s="255" t="n"/>
      <c r="AL2611" s="255" t="n"/>
      <c r="AM2611" s="696" t="inlineStr">
        <is>
          <t>+1 lap</t>
        </is>
      </c>
      <c r="AN2611" s="671">
        <f>IF(OR(AL2611="",AM2611="",AM2611=0),"",AL2611*6.213/(AM2611*24))</f>
        <v/>
      </c>
      <c r="AO2611" s="477">
        <f>IF(AND(AL2611=AL2610,AM2611&lt;&gt;"",AM2610&lt;&gt;""),AM2611-AM2610,"")</f>
        <v/>
      </c>
      <c r="AP2611" s="255" t="n"/>
      <c r="AQ2611" s="579" t="inlineStr"/>
      <c r="AR2611" s="439">
        <f>IF(OR(AQ2611="",AQ2611="",AQ2611=0),"",6.213/(AQ2611*24))</f>
        <v/>
      </c>
      <c r="AS2611" s="436">
        <f>IF(OR(NOT(ISNUMBER(C2611)),NOT(ISNUMBER(AB2611))),"",IF(AG2611&lt;&gt;"",AG2611,AB2611)-C2611)</f>
        <v/>
      </c>
      <c r="AT2611" s="260" t="n"/>
      <c r="AU2611" s="261">
        <f>IF($B2611="","",TEXT($A2611,"yyyymmdd")&amp;"_P"&amp;$C2611&amp;"_C"&amp;$F2611&amp;"_"&amp;TRIM(RIGHT(SUBSTITUTE(TRIM(SUBSTITUTE($L2611,CHAR(160)," "))," ",REPT(" ",60)),60))&amp;IF($P2611="","","-"&amp;TRIM(RIGHT(SUBSTITUTE(TRIM(SUBSTITUTE($P2611,CHAR(160)," "))," ",REPT(" ",60)),60)))&amp;IF($T2611="","","-"&amp;TRIM(RIGHT(SUBSTITUTE(TRIM(SUBSTITUTE($T2611,CHAR(160)," "))," ",REPT(" ",60)),60)))&amp;".jpg")</f>
        <v/>
      </c>
    </row>
    <row r="2612" ht="42" customHeight="1">
      <c r="A2612" s="252" t="n">
        <v>41924</v>
      </c>
      <c r="B2612" s="255" t="inlineStr">
        <is>
          <t>Supercheap Auto 1000, 12 October, 2014</t>
        </is>
      </c>
      <c r="C2612" s="255" t="n">
        <v>14</v>
      </c>
      <c r="D2612" s="255" t="n"/>
      <c r="E2612" s="255" t="n"/>
      <c r="F2612" s="255" t="n">
        <v>8</v>
      </c>
      <c r="G2612" s="255" t="inlineStr">
        <is>
          <t>Brad Jones Racing</t>
        </is>
      </c>
      <c r="H2612" s="255" t="n"/>
      <c r="I2612" s="255" t="inlineStr">
        <is>
          <t>BOC Gas and Gear</t>
        </is>
      </c>
      <c r="J2612" s="255" t="inlineStr">
        <is>
          <t>Holden Commodore VF</t>
        </is>
      </c>
      <c r="K2612" s="255" t="n"/>
      <c r="L2612" s="255" t="inlineStr">
        <is>
          <t>Jason Bright</t>
        </is>
      </c>
      <c r="M2612" s="255" t="inlineStr">
        <is>
          <t>AUS</t>
        </is>
      </c>
      <c r="N2612" s="695">
        <f>_xlfn.LET(_xlpm.d,_xlfn.XLOOKUP(L2612,'[1]Birth Dates'!$A:$A,'[1]Birth Dates'!$B:$B,"",0),IF(_xlpm.d=0,"",_xlpm.d))</f>
        <v/>
      </c>
      <c r="O2612" s="255">
        <f>IF(OR(N2612="",A2612="",NOT(ISNUMBER(N2612)),N2612&gt;A2612),"",DATEDIF(N2612,A2612,"Y")&amp;" years, "&amp;DATEDIF(N2612,A2612,"YM")&amp;" months, "&amp;DATEDIF(N2612,A2612,"MD")&amp;" days")</f>
        <v/>
      </c>
      <c r="P2612" s="255" t="inlineStr">
        <is>
          <t>Andrew Jones</t>
        </is>
      </c>
      <c r="Q2612" s="255" t="inlineStr">
        <is>
          <t>AUS</t>
        </is>
      </c>
      <c r="R2612" s="695">
        <f>_xlfn.LET(_xlpm.d,_xlfn.XLOOKUP(P2612,'[1]Birth Dates'!$A:$A,'[1]Birth Dates'!$B:$B,"",0),IF(_xlpm.d=0,"",_xlpm.d))</f>
        <v/>
      </c>
      <c r="S2612" s="255">
        <f>IF(OR(R2612="",A2612="",NOT(ISNUMBER(R2612)),R2612&gt;A2612),"",DATEDIF(R2612,A2612,"Y")&amp;" years, "&amp;DATEDIF(R2612,A2612,"YM")&amp;" months, "&amp;DATEDIF(R2612,A2612,"MD")&amp;" days")</f>
        <v/>
      </c>
      <c r="T2612" s="255" t="n"/>
      <c r="U2612" s="255" t="n"/>
      <c r="V2612" s="695">
        <f>_xlfn.LET(_xlpm.d,_xlfn.XLOOKUP(T2612,'[1]Birth Dates'!$A:$A,'[1]Birth Dates'!$B:$B,"",0),IF(_xlpm.d=0,"",_xlpm.d))</f>
        <v/>
      </c>
      <c r="W2612" s="255">
        <f>IF(OR(V2612="",A2612="",NOT(ISNUMBER(V2612)),V2612&gt;A2612),"",DATEDIF(V2612,A2612,"Y")&amp;" years, "&amp;DATEDIF(V2612,A2612,"YM")&amp;" months, "&amp;DATEDIF(V2612,A2612,"MD")&amp;" days")</f>
        <v/>
      </c>
      <c r="X2612" s="255" t="n"/>
      <c r="Y2612" s="255" t="n"/>
      <c r="Z2612" s="255" t="n"/>
      <c r="AA2612" s="255" t="n"/>
      <c r="AB2612" s="255" t="n">
        <v>4</v>
      </c>
      <c r="AC2612" s="255" t="n"/>
      <c r="AD2612" s="255" t="n"/>
      <c r="AE2612" s="579" t="inlineStr">
        <is>
          <t>2:08.8240</t>
        </is>
      </c>
      <c r="AF2612" s="418">
        <f>IF(OR(AE2612="",AE2612="",AE2612=0),"",6.213/(AE2612*24))</f>
        <v/>
      </c>
      <c r="AG2612" s="259" t="n"/>
      <c r="AH2612" s="579" t="inlineStr">
        <is>
          <t>2:08.8240</t>
        </is>
      </c>
      <c r="AI2612" s="418">
        <f>IF(OR(AH2612="",AH2612="",AH2612=0),"",6.213/(AH2612*24))</f>
        <v/>
      </c>
      <c r="AJ2612" s="175">
        <f>IF(AND(ISNUMBER(AB2612),ISNUMBER(AG2612)),AB2612-AG2612,"")</f>
        <v/>
      </c>
      <c r="AK2612" s="255" t="n"/>
      <c r="AL2612" s="255" t="n"/>
      <c r="AM2612" s="696" t="inlineStr">
        <is>
          <t>+3 laps</t>
        </is>
      </c>
      <c r="AN2612" s="671">
        <f>IF(OR(AL2612="",AM2612="",AM2612=0),"",AL2612*6.213/(AM2612*24))</f>
        <v/>
      </c>
      <c r="AO2612" s="477">
        <f>IF(AND(AL2612=AL2611,AM2612&lt;&gt;"",AM2611&lt;&gt;""),AM2612-AM2611,"")</f>
        <v/>
      </c>
      <c r="AP2612" s="255" t="n"/>
      <c r="AQ2612" s="579" t="inlineStr"/>
      <c r="AR2612" s="439">
        <f>IF(OR(AQ2612="",AQ2612="",AQ2612=0),"",6.213/(AQ2612*24))</f>
        <v/>
      </c>
      <c r="AS2612" s="436">
        <f>IF(OR(NOT(ISNUMBER(C2612)),NOT(ISNUMBER(AB2612))),"",IF(AG2612&lt;&gt;"",AG2612,AB2612)-C2612)</f>
        <v/>
      </c>
      <c r="AT2612" s="260" t="n"/>
      <c r="AU2612" s="261">
        <f>IF($B2612="","",TEXT($A2612,"yyyymmdd")&amp;"_P"&amp;$C2612&amp;"_C"&amp;$F2612&amp;"_"&amp;TRIM(RIGHT(SUBSTITUTE(TRIM(SUBSTITUTE($L2612,CHAR(160)," "))," ",REPT(" ",60)),60))&amp;IF($P2612="","","-"&amp;TRIM(RIGHT(SUBSTITUTE(TRIM(SUBSTITUTE($P2612,CHAR(160)," "))," ",REPT(" ",60)),60)))&amp;IF($T2612="","","-"&amp;TRIM(RIGHT(SUBSTITUTE(TRIM(SUBSTITUTE($T2612,CHAR(160)," "))," ",REPT(" ",60)),60)))&amp;".jpg")</f>
        <v/>
      </c>
    </row>
    <row r="2613" ht="42" customHeight="1">
      <c r="A2613" s="252" t="n">
        <v>41924</v>
      </c>
      <c r="B2613" s="255" t="inlineStr">
        <is>
          <t>Supercheap Auto 1000, 12 October, 2014</t>
        </is>
      </c>
      <c r="C2613" s="255" t="n">
        <v>15</v>
      </c>
      <c r="D2613" s="255" t="n"/>
      <c r="E2613" s="255" t="n"/>
      <c r="F2613" s="255" t="n">
        <v>36</v>
      </c>
      <c r="G2613" s="255" t="inlineStr">
        <is>
          <t>Nissan Motorsport</t>
        </is>
      </c>
      <c r="H2613" s="255" t="n"/>
      <c r="I2613" s="255" t="inlineStr">
        <is>
          <t>Norton AntiVirus</t>
        </is>
      </c>
      <c r="J2613" s="255" t="inlineStr">
        <is>
          <t>Nissan Altima L33</t>
        </is>
      </c>
      <c r="K2613" s="255" t="n"/>
      <c r="L2613" s="255" t="inlineStr">
        <is>
          <t>Michael Caruso</t>
        </is>
      </c>
      <c r="M2613" s="255" t="inlineStr">
        <is>
          <t>AUS</t>
        </is>
      </c>
      <c r="N2613" s="695">
        <f>_xlfn.LET(_xlpm.d,_xlfn.XLOOKUP(L2613,'[1]Birth Dates'!$A:$A,'[1]Birth Dates'!$B:$B,"",0),IF(_xlpm.d=0,"",_xlpm.d))</f>
        <v/>
      </c>
      <c r="O2613" s="255">
        <f>IF(OR(N2613="",A2613="",NOT(ISNUMBER(N2613)),N2613&gt;A2613),"",DATEDIF(N2613,A2613,"Y")&amp;" years, "&amp;DATEDIF(N2613,A2613,"YM")&amp;" months, "&amp;DATEDIF(N2613,A2613,"MD")&amp;" days")</f>
        <v/>
      </c>
      <c r="P2613" s="255" t="inlineStr">
        <is>
          <t>Dean Fiore</t>
        </is>
      </c>
      <c r="Q2613" s="255" t="inlineStr">
        <is>
          <t>AUS</t>
        </is>
      </c>
      <c r="R2613" s="695">
        <f>_xlfn.LET(_xlpm.d,_xlfn.XLOOKUP(P2613,'[1]Birth Dates'!$A:$A,'[1]Birth Dates'!$B:$B,"",0),IF(_xlpm.d=0,"",_xlpm.d))</f>
        <v/>
      </c>
      <c r="S2613" s="255">
        <f>IF(OR(R2613="",A2613="",NOT(ISNUMBER(R2613)),R2613&gt;A2613),"",DATEDIF(R2613,A2613,"Y")&amp;" years, "&amp;DATEDIF(R2613,A2613,"YM")&amp;" months, "&amp;DATEDIF(R2613,A2613,"MD")&amp;" days")</f>
        <v/>
      </c>
      <c r="T2613" s="255" t="n"/>
      <c r="U2613" s="255" t="n"/>
      <c r="V2613" s="695">
        <f>_xlfn.LET(_xlpm.d,_xlfn.XLOOKUP(T2613,'[1]Birth Dates'!$A:$A,'[1]Birth Dates'!$B:$B,"",0),IF(_xlpm.d=0,"",_xlpm.d))</f>
        <v/>
      </c>
      <c r="W2613" s="255">
        <f>IF(OR(V2613="",A2613="",NOT(ISNUMBER(V2613)),V2613&gt;A2613),"",DATEDIF(V2613,A2613,"Y")&amp;" years, "&amp;DATEDIF(V2613,A2613,"YM")&amp;" months, "&amp;DATEDIF(V2613,A2613,"MD")&amp;" days")</f>
        <v/>
      </c>
      <c r="X2613" s="255" t="n"/>
      <c r="Y2613" s="255" t="n"/>
      <c r="Z2613" s="255" t="n"/>
      <c r="AA2613" s="255" t="n"/>
      <c r="AB2613" s="255" t="n">
        <v>13</v>
      </c>
      <c r="AC2613" s="255" t="n"/>
      <c r="AD2613" s="255" t="n"/>
      <c r="AE2613" s="579" t="inlineStr">
        <is>
          <t>2:08.8240</t>
        </is>
      </c>
      <c r="AF2613" s="418">
        <f>IF(OR(AE2613="",AE2613="",AE2613=0),"",6.213/(AE2613*24))</f>
        <v/>
      </c>
      <c r="AG2613" s="259" t="n"/>
      <c r="AH2613" s="579" t="inlineStr"/>
      <c r="AI2613" s="418">
        <f>IF(OR(AH2613="",AH2613="",AH2613=0),"",6.213/(AH2613*24))</f>
        <v/>
      </c>
      <c r="AJ2613" s="175">
        <f>IF(AND(ISNUMBER(AB2613),ISNUMBER(AG2613)),AB2613-AG2613,"")</f>
        <v/>
      </c>
      <c r="AK2613" s="255" t="n"/>
      <c r="AL2613" s="255" t="n"/>
      <c r="AM2613" s="696" t="inlineStr">
        <is>
          <t>+3 laps</t>
        </is>
      </c>
      <c r="AN2613" s="671">
        <f>IF(OR(AL2613="",AM2613="",AM2613=0),"",AL2613*6.213/(AM2613*24))</f>
        <v/>
      </c>
      <c r="AO2613" s="477">
        <f>IF(AND(AL2613=AL2612,AM2613&lt;&gt;"",AM2612&lt;&gt;""),AM2613-AM2612,"")</f>
        <v/>
      </c>
      <c r="AP2613" s="255" t="n"/>
      <c r="AQ2613" s="579" t="inlineStr"/>
      <c r="AR2613" s="439">
        <f>IF(OR(AQ2613="",AQ2613="",AQ2613=0),"",6.213/(AQ2613*24))</f>
        <v/>
      </c>
      <c r="AS2613" s="436">
        <f>IF(OR(NOT(ISNUMBER(C2613)),NOT(ISNUMBER(AB2613))),"",IF(AG2613&lt;&gt;"",AG2613,AB2613)-C2613)</f>
        <v/>
      </c>
      <c r="AT2613" s="260" t="n"/>
      <c r="AU2613" s="261">
        <f>IF($B2613="","",TEXT($A2613,"yyyymmdd")&amp;"_P"&amp;$C2613&amp;"_C"&amp;$F2613&amp;"_"&amp;TRIM(RIGHT(SUBSTITUTE(TRIM(SUBSTITUTE($L2613,CHAR(160)," "))," ",REPT(" ",60)),60))&amp;IF($P2613="","","-"&amp;TRIM(RIGHT(SUBSTITUTE(TRIM(SUBSTITUTE($P2613,CHAR(160)," "))," ",REPT(" ",60)),60)))&amp;IF($T2613="","","-"&amp;TRIM(RIGHT(SUBSTITUTE(TRIM(SUBSTITUTE($T2613,CHAR(160)," "))," ",REPT(" ",60)),60)))&amp;".jpg")</f>
        <v/>
      </c>
    </row>
    <row r="2614" ht="42" customHeight="1">
      <c r="A2614" s="252" t="n">
        <v>41924</v>
      </c>
      <c r="B2614" s="255" t="inlineStr">
        <is>
          <t>Supercheap Auto 1000, 12 October, 2014</t>
        </is>
      </c>
      <c r="C2614" s="255" t="n">
        <v>16</v>
      </c>
      <c r="D2614" s="255" t="n"/>
      <c r="E2614" s="255" t="n"/>
      <c r="F2614" s="255" t="n">
        <v>97</v>
      </c>
      <c r="G2614" s="255" t="inlineStr">
        <is>
          <t>Tekno Autosports</t>
        </is>
      </c>
      <c r="H2614" s="255" t="n"/>
      <c r="I2614" s="255" t="inlineStr">
        <is>
          <t>VIP Petfoods</t>
        </is>
      </c>
      <c r="J2614" s="255" t="inlineStr">
        <is>
          <t>Holden Commodore VF</t>
        </is>
      </c>
      <c r="K2614" s="255" t="n"/>
      <c r="L2614" s="255" t="inlineStr">
        <is>
          <t>Shane van Gisbergen</t>
        </is>
      </c>
      <c r="M2614" s="255" t="inlineStr">
        <is>
          <t>NZL</t>
        </is>
      </c>
      <c r="N2614" s="695">
        <f>_xlfn.LET(_xlpm.d,_xlfn.XLOOKUP(L2614,'[1]Birth Dates'!$A:$A,'[1]Birth Dates'!$B:$B,"",0),IF(_xlpm.d=0,"",_xlpm.d))</f>
        <v/>
      </c>
      <c r="O2614" s="255">
        <f>IF(OR(N2614="",A2614="",NOT(ISNUMBER(N2614)),N2614&gt;A2614),"",DATEDIF(N2614,A2614,"Y")&amp;" years, "&amp;DATEDIF(N2614,A2614,"YM")&amp;" months, "&amp;DATEDIF(N2614,A2614,"MD")&amp;" days")</f>
        <v/>
      </c>
      <c r="P2614" s="255" t="inlineStr">
        <is>
          <t>Jonathon Webb</t>
        </is>
      </c>
      <c r="Q2614" s="255" t="inlineStr">
        <is>
          <t>AUS</t>
        </is>
      </c>
      <c r="R2614" s="695">
        <f>_xlfn.LET(_xlpm.d,_xlfn.XLOOKUP(P2614,'[1]Birth Dates'!$A:$A,'[1]Birth Dates'!$B:$B,"",0),IF(_xlpm.d=0,"",_xlpm.d))</f>
        <v/>
      </c>
      <c r="S2614" s="255">
        <f>IF(OR(R2614="",A2614="",NOT(ISNUMBER(R2614)),R2614&gt;A2614),"",DATEDIF(R2614,A2614,"Y")&amp;" years, "&amp;DATEDIF(R2614,A2614,"YM")&amp;" months, "&amp;DATEDIF(R2614,A2614,"MD")&amp;" days")</f>
        <v/>
      </c>
      <c r="T2614" s="255" t="n"/>
      <c r="U2614" s="255" t="n"/>
      <c r="V2614" s="695">
        <f>_xlfn.LET(_xlpm.d,_xlfn.XLOOKUP(T2614,'[1]Birth Dates'!$A:$A,'[1]Birth Dates'!$B:$B,"",0),IF(_xlpm.d=0,"",_xlpm.d))</f>
        <v/>
      </c>
      <c r="W2614" s="255">
        <f>IF(OR(V2614="",A2614="",NOT(ISNUMBER(V2614)),V2614&gt;A2614),"",DATEDIF(V2614,A2614,"Y")&amp;" years, "&amp;DATEDIF(V2614,A2614,"YM")&amp;" months, "&amp;DATEDIF(V2614,A2614,"MD")&amp;" days")</f>
        <v/>
      </c>
      <c r="X2614" s="255" t="n"/>
      <c r="Y2614" s="255" t="n"/>
      <c r="Z2614" s="255" t="n"/>
      <c r="AA2614" s="255" t="n"/>
      <c r="AB2614" s="255" t="n">
        <v>1</v>
      </c>
      <c r="AC2614" s="255" t="n"/>
      <c r="AD2614" s="255" t="n"/>
      <c r="AE2614" s="579" t="inlineStr">
        <is>
          <t>2:08.8240</t>
        </is>
      </c>
      <c r="AF2614" s="418">
        <f>IF(OR(AE2614="",AE2614="",AE2614=0),"",6.213/(AE2614*24))</f>
        <v/>
      </c>
      <c r="AG2614" s="259" t="n"/>
      <c r="AH2614" s="579" t="inlineStr">
        <is>
          <t>2:08.8240</t>
        </is>
      </c>
      <c r="AI2614" s="418">
        <f>IF(OR(AH2614="",AH2614="",AH2614=0),"",6.213/(AH2614*24))</f>
        <v/>
      </c>
      <c r="AJ2614" s="175">
        <f>IF(AND(ISNUMBER(AB2614),ISNUMBER(AG2614)),AB2614-AG2614,"")</f>
        <v/>
      </c>
      <c r="AK2614" s="255" t="n"/>
      <c r="AL2614" s="255" t="n"/>
      <c r="AM2614" s="696" t="inlineStr">
        <is>
          <t>+3 laps</t>
        </is>
      </c>
      <c r="AN2614" s="671">
        <f>IF(OR(AL2614="",AM2614="",AM2614=0),"",AL2614*6.213/(AM2614*24))</f>
        <v/>
      </c>
      <c r="AO2614" s="477">
        <f>IF(AND(AL2614=AL2613,AM2614&lt;&gt;"",AM2613&lt;&gt;""),AM2614-AM2613,"")</f>
        <v/>
      </c>
      <c r="AP2614" s="255" t="n"/>
      <c r="AQ2614" s="579" t="inlineStr"/>
      <c r="AR2614" s="439">
        <f>IF(OR(AQ2614="",AQ2614="",AQ2614=0),"",6.213/(AQ2614*24))</f>
        <v/>
      </c>
      <c r="AS2614" s="436">
        <f>IF(OR(NOT(ISNUMBER(C2614)),NOT(ISNUMBER(AB2614))),"",IF(AG2614&lt;&gt;"",AG2614,AB2614)-C2614)</f>
        <v/>
      </c>
      <c r="AT2614" s="260" t="n"/>
      <c r="AU2614" s="261">
        <f>IF($B2614="","",TEXT($A2614,"yyyymmdd")&amp;"_P"&amp;$C2614&amp;"_C"&amp;$F2614&amp;"_"&amp;TRIM(RIGHT(SUBSTITUTE(TRIM(SUBSTITUTE($L2614,CHAR(160)," "))," ",REPT(" ",60)),60))&amp;IF($P2614="","","-"&amp;TRIM(RIGHT(SUBSTITUTE(TRIM(SUBSTITUTE($P2614,CHAR(160)," "))," ",REPT(" ",60)),60)))&amp;IF($T2614="","","-"&amp;TRIM(RIGHT(SUBSTITUTE(TRIM(SUBSTITUTE($T2614,CHAR(160)," "))," ",REPT(" ",60)),60)))&amp;".jpg")</f>
        <v/>
      </c>
    </row>
    <row r="2615" ht="42" customHeight="1">
      <c r="A2615" s="252" t="n">
        <v>41924</v>
      </c>
      <c r="B2615" s="255" t="inlineStr">
        <is>
          <t>Supercheap Auto 1000, 12 October, 2014</t>
        </is>
      </c>
      <c r="C2615" s="255" t="n">
        <v>17</v>
      </c>
      <c r="D2615" s="255" t="n"/>
      <c r="E2615" s="255" t="n"/>
      <c r="F2615" s="255" t="n">
        <v>33</v>
      </c>
      <c r="G2615" s="255" t="inlineStr">
        <is>
          <t>Garry Rogers Motorsport</t>
        </is>
      </c>
      <c r="H2615" s="255" t="n"/>
      <c r="I2615" s="255" t="inlineStr">
        <is>
          <t>Valvoline</t>
        </is>
      </c>
      <c r="J2615" s="255" t="inlineStr">
        <is>
          <t>Volvo S60</t>
        </is>
      </c>
      <c r="K2615" s="255" t="n"/>
      <c r="L2615" s="255" t="inlineStr">
        <is>
          <t>Scott McLaughlin</t>
        </is>
      </c>
      <c r="M2615" s="255" t="inlineStr">
        <is>
          <t>NZL</t>
        </is>
      </c>
      <c r="N2615" s="695">
        <f>_xlfn.LET(_xlpm.d,_xlfn.XLOOKUP(L2615,'[1]Birth Dates'!$A:$A,'[1]Birth Dates'!$B:$B,"",0),IF(_xlpm.d=0,"",_xlpm.d))</f>
        <v/>
      </c>
      <c r="O2615" s="255">
        <f>IF(OR(N2615="",A2615="",NOT(ISNUMBER(N2615)),N2615&gt;A2615),"",DATEDIF(N2615,A2615,"Y")&amp;" years, "&amp;DATEDIF(N2615,A2615,"YM")&amp;" months, "&amp;DATEDIF(N2615,A2615,"MD")&amp;" days")</f>
        <v/>
      </c>
      <c r="P2615" s="255" t="inlineStr">
        <is>
          <t>Alexandre Prémat</t>
        </is>
      </c>
      <c r="Q2615" s="255" t="inlineStr">
        <is>
          <t>FRA</t>
        </is>
      </c>
      <c r="R2615" s="695">
        <f>_xlfn.LET(_xlpm.d,_xlfn.XLOOKUP(P2615,'[1]Birth Dates'!$A:$A,'[1]Birth Dates'!$B:$B,"",0),IF(_xlpm.d=0,"",_xlpm.d))</f>
        <v/>
      </c>
      <c r="S2615" s="255">
        <f>IF(OR(R2615="",A2615="",NOT(ISNUMBER(R2615)),R2615&gt;A2615),"",DATEDIF(R2615,A2615,"Y")&amp;" years, "&amp;DATEDIF(R2615,A2615,"YM")&amp;" months, "&amp;DATEDIF(R2615,A2615,"MD")&amp;" days")</f>
        <v/>
      </c>
      <c r="T2615" s="255" t="n"/>
      <c r="U2615" s="255" t="n"/>
      <c r="V2615" s="695">
        <f>_xlfn.LET(_xlpm.d,_xlfn.XLOOKUP(T2615,'[1]Birth Dates'!$A:$A,'[1]Birth Dates'!$B:$B,"",0),IF(_xlpm.d=0,"",_xlpm.d))</f>
        <v/>
      </c>
      <c r="W2615" s="255">
        <f>IF(OR(V2615="",A2615="",NOT(ISNUMBER(V2615)),V2615&gt;A2615),"",DATEDIF(V2615,A2615,"Y")&amp;" years, "&amp;DATEDIF(V2615,A2615,"YM")&amp;" months, "&amp;DATEDIF(V2615,A2615,"MD")&amp;" days")</f>
        <v/>
      </c>
      <c r="X2615" s="255" t="n"/>
      <c r="Y2615" s="255" t="n"/>
      <c r="Z2615" s="255" t="n"/>
      <c r="AA2615" s="255" t="n"/>
      <c r="AB2615" s="255" t="n">
        <v>3</v>
      </c>
      <c r="AC2615" s="255" t="n"/>
      <c r="AD2615" s="255" t="n"/>
      <c r="AE2615" s="579" t="inlineStr">
        <is>
          <t>2:08.8240</t>
        </is>
      </c>
      <c r="AF2615" s="418">
        <f>IF(OR(AE2615="",AE2615="",AE2615=0),"",6.213/(AE2615*24))</f>
        <v/>
      </c>
      <c r="AG2615" s="259" t="n"/>
      <c r="AH2615" s="579" t="inlineStr">
        <is>
          <t>2:08.8240</t>
        </is>
      </c>
      <c r="AI2615" s="418">
        <f>IF(OR(AH2615="",AH2615="",AH2615=0),"",6.213/(AH2615*24))</f>
        <v/>
      </c>
      <c r="AJ2615" s="175">
        <f>IF(AND(ISNUMBER(AB2615),ISNUMBER(AG2615)),AB2615-AG2615,"")</f>
        <v/>
      </c>
      <c r="AK2615" s="255" t="n"/>
      <c r="AL2615" s="255" t="n"/>
      <c r="AM2615" s="696" t="inlineStr">
        <is>
          <t>+11 laps</t>
        </is>
      </c>
      <c r="AN2615" s="671">
        <f>IF(OR(AL2615="",AM2615="",AM2615=0),"",AL2615*6.213/(AM2615*24))</f>
        <v/>
      </c>
      <c r="AO2615" s="477">
        <f>IF(AND(AL2615=AL2614,AM2615&lt;&gt;"",AM2614&lt;&gt;""),AM2615-AM2614,"")</f>
        <v/>
      </c>
      <c r="AP2615" s="255" t="n"/>
      <c r="AQ2615" s="579" t="inlineStr"/>
      <c r="AR2615" s="439">
        <f>IF(OR(AQ2615="",AQ2615="",AQ2615=0),"",6.213/(AQ2615*24))</f>
        <v/>
      </c>
      <c r="AS2615" s="436">
        <f>IF(OR(NOT(ISNUMBER(C2615)),NOT(ISNUMBER(AB2615))),"",IF(AG2615&lt;&gt;"",AG2615,AB2615)-C2615)</f>
        <v/>
      </c>
      <c r="AT2615" s="260" t="n"/>
      <c r="AU2615" s="261">
        <f>IF($B2615="","",TEXT($A2615,"yyyymmdd")&amp;"_P"&amp;$C2615&amp;"_C"&amp;$F2615&amp;"_"&amp;TRIM(RIGHT(SUBSTITUTE(TRIM(SUBSTITUTE($L2615,CHAR(160)," "))," ",REPT(" ",60)),60))&amp;IF($P2615="","","-"&amp;TRIM(RIGHT(SUBSTITUTE(TRIM(SUBSTITUTE($P2615,CHAR(160)," "))," ",REPT(" ",60)),60)))&amp;IF($T2615="","","-"&amp;TRIM(RIGHT(SUBSTITUTE(TRIM(SUBSTITUTE($T2615,CHAR(160)," "))," ",REPT(" ",60)),60)))&amp;".jpg")</f>
        <v/>
      </c>
    </row>
    <row r="2616" ht="42" customHeight="1">
      <c r="A2616" s="252" t="n">
        <v>41924</v>
      </c>
      <c r="B2616" s="255" t="inlineStr">
        <is>
          <t>Supercheap Auto 1000, 12 October, 2014</t>
        </is>
      </c>
      <c r="C2616" s="255" t="inlineStr">
        <is>
          <t>DNS</t>
        </is>
      </c>
      <c r="D2616" s="255" t="n"/>
      <c r="E2616" s="255" t="n"/>
      <c r="F2616" s="255" t="n">
        <v>2</v>
      </c>
      <c r="G2616" s="255" t="inlineStr">
        <is>
          <t>Holden Racing Team</t>
        </is>
      </c>
      <c r="H2616" s="255" t="n"/>
      <c r="I2616" s="255" t="inlineStr">
        <is>
          <t>Holden, SP Tools</t>
        </is>
      </c>
      <c r="J2616" s="255" t="inlineStr">
        <is>
          <t>Holden Commodore VF</t>
        </is>
      </c>
      <c r="K2616" s="255" t="n"/>
      <c r="L2616" s="255" t="inlineStr">
        <is>
          <t>Garth Tander</t>
        </is>
      </c>
      <c r="M2616" s="255" t="inlineStr">
        <is>
          <t>AUS</t>
        </is>
      </c>
      <c r="N2616" s="695">
        <f>_xlfn.LET(_xlpm.d,_xlfn.XLOOKUP(L2616,'[1]Birth Dates'!$A:$A,'[1]Birth Dates'!$B:$B,"",0),IF(_xlpm.d=0,"",_xlpm.d))</f>
        <v/>
      </c>
      <c r="O2616" s="255">
        <f>IF(OR(N2616="",A2616="",NOT(ISNUMBER(N2616)),N2616&gt;A2616),"",DATEDIF(N2616,A2616,"Y")&amp;" years, "&amp;DATEDIF(N2616,A2616,"YM")&amp;" months, "&amp;DATEDIF(N2616,A2616,"MD")&amp;" days")</f>
        <v/>
      </c>
      <c r="P2616" s="255" t="inlineStr">
        <is>
          <t>Warren Luff</t>
        </is>
      </c>
      <c r="Q2616" s="255" t="inlineStr">
        <is>
          <t>AUS</t>
        </is>
      </c>
      <c r="R2616" s="695">
        <f>_xlfn.LET(_xlpm.d,_xlfn.XLOOKUP(P2616,'[1]Birth Dates'!$A:$A,'[1]Birth Dates'!$B:$B,"",0),IF(_xlpm.d=0,"",_xlpm.d))</f>
        <v/>
      </c>
      <c r="S2616" s="255">
        <f>IF(OR(R2616="",A2616="",NOT(ISNUMBER(R2616)),R2616&gt;A2616),"",DATEDIF(R2616,A2616,"Y")&amp;" years, "&amp;DATEDIF(R2616,A2616,"YM")&amp;" months, "&amp;DATEDIF(R2616,A2616,"MD")&amp;" days")</f>
        <v/>
      </c>
      <c r="T2616" s="255" t="n"/>
      <c r="U2616" s="255" t="n"/>
      <c r="V2616" s="695">
        <f>_xlfn.LET(_xlpm.d,_xlfn.XLOOKUP(T2616,'[1]Birth Dates'!$A:$A,'[1]Birth Dates'!$B:$B,"",0),IF(_xlpm.d=0,"",_xlpm.d))</f>
        <v/>
      </c>
      <c r="W2616" s="255">
        <f>IF(OR(V2616="",A2616="",NOT(ISNUMBER(V2616)),V2616&gt;A2616),"",DATEDIF(V2616,A2616,"Y")&amp;" years, "&amp;DATEDIF(V2616,A2616,"YM")&amp;" months, "&amp;DATEDIF(V2616,A2616,"MD")&amp;" days")</f>
        <v/>
      </c>
      <c r="X2616" s="255" t="n"/>
      <c r="Y2616" s="255" t="n"/>
      <c r="Z2616" s="255" t="n"/>
      <c r="AA2616" s="255" t="n"/>
      <c r="AB2616" s="255" t="n"/>
      <c r="AC2616" s="255" t="n"/>
      <c r="AD2616" s="255" t="n"/>
      <c r="AE2616" s="579" t="inlineStr">
        <is>
          <t>2:08.8240</t>
        </is>
      </c>
      <c r="AF2616" s="418">
        <f>IF(OR(AE2616="",AE2616="",AE2616=0),"",6.213/(AE2616*24))</f>
        <v/>
      </c>
      <c r="AG2616" s="259" t="n"/>
      <c r="AH2616" s="579" t="inlineStr"/>
      <c r="AI2616" s="418">
        <f>IF(OR(AH2616="",AH2616="",AH2616=0),"",6.213/(AH2616*24))</f>
        <v/>
      </c>
      <c r="AJ2616" s="175">
        <f>IF(AND(ISNUMBER(AB2616),ISNUMBER(AG2616)),AB2616-AG2616,"")</f>
        <v/>
      </c>
      <c r="AK2616" s="255" t="n"/>
      <c r="AL2616" s="255" t="n"/>
      <c r="AM2616" s="696" t="n"/>
      <c r="AN2616" s="671">
        <f>IF(OR(AL2616="",AM2616="",AM2616=0),"",AL2616*6.213/(AM2616*24))</f>
        <v/>
      </c>
      <c r="AO2616" s="477">
        <f>IF(AND(AL2616=AL2615,AM2616&lt;&gt;"",AM2615&lt;&gt;""),AM2616-AM2615,"")</f>
        <v/>
      </c>
      <c r="AP2616" s="255" t="n"/>
      <c r="AQ2616" s="579" t="inlineStr"/>
      <c r="AR2616" s="439">
        <f>IF(OR(AQ2616="",AQ2616="",AQ2616=0),"",6.213/(AQ2616*24))</f>
        <v/>
      </c>
      <c r="AS2616" s="436">
        <f>IF(OR(NOT(ISNUMBER(C2616)),NOT(ISNUMBER(AB2616))),"",IF(AG2616&lt;&gt;"",AG2616,AB2616)-C2616)</f>
        <v/>
      </c>
      <c r="AT2616" s="260" t="n"/>
      <c r="AU2616" s="261">
        <f>IF($B2616="","",TEXT($A2616,"yyyymmdd")&amp;"_P"&amp;$C2616&amp;"_C"&amp;$F2616&amp;"_"&amp;TRIM(RIGHT(SUBSTITUTE(TRIM(SUBSTITUTE($L2616,CHAR(160)," "))," ",REPT(" ",60)),60))&amp;IF($P2616="","","-"&amp;TRIM(RIGHT(SUBSTITUTE(TRIM(SUBSTITUTE($P2616,CHAR(160)," "))," ",REPT(" ",60)),60)))&amp;IF($T2616="","","-"&amp;TRIM(RIGHT(SUBSTITUTE(TRIM(SUBSTITUTE($T2616,CHAR(160)," "))," ",REPT(" ",60)),60)))&amp;".jpg")</f>
        <v/>
      </c>
    </row>
    <row r="2617" ht="42" customHeight="1">
      <c r="A2617" s="252" t="n">
        <v>41924</v>
      </c>
      <c r="B2617" s="255" t="inlineStr">
        <is>
          <t>Supercheap Auto 1000, 12 October, 2014</t>
        </is>
      </c>
      <c r="C2617" s="255" t="inlineStr">
        <is>
          <t>DNF</t>
        </is>
      </c>
      <c r="D2617" s="255" t="n"/>
      <c r="E2617" s="255" t="n"/>
      <c r="F2617" s="255" t="n">
        <v>23</v>
      </c>
      <c r="G2617" s="255" t="inlineStr">
        <is>
          <t>Lucas Dumbrell Motorsport</t>
        </is>
      </c>
      <c r="H2617" s="255" t="n"/>
      <c r="I2617" s="255" t="inlineStr">
        <is>
          <t>OPS Gateway</t>
        </is>
      </c>
      <c r="J2617" s="255" t="inlineStr">
        <is>
          <t>Holden Commodore VF</t>
        </is>
      </c>
      <c r="K2617" s="255" t="n"/>
      <c r="L2617" s="255" t="inlineStr">
        <is>
          <t>Russell Ingall</t>
        </is>
      </c>
      <c r="M2617" s="255" t="inlineStr">
        <is>
          <t>AUS</t>
        </is>
      </c>
      <c r="N2617" s="695">
        <f>_xlfn.LET(_xlpm.d,_xlfn.XLOOKUP(L2617,'[1]Birth Dates'!$A:$A,'[1]Birth Dates'!$B:$B,"",0),IF(_xlpm.d=0,"",_xlpm.d))</f>
        <v/>
      </c>
      <c r="O2617" s="255">
        <f>IF(OR(N2617="",A2617="",NOT(ISNUMBER(N2617)),N2617&gt;A2617),"",DATEDIF(N2617,A2617,"Y")&amp;" years, "&amp;DATEDIF(N2617,A2617,"YM")&amp;" months, "&amp;DATEDIF(N2617,A2617,"MD")&amp;" days")</f>
        <v/>
      </c>
      <c r="P2617" s="255" t="inlineStr">
        <is>
          <t>Tim Blanchard</t>
        </is>
      </c>
      <c r="Q2617" s="255" t="inlineStr">
        <is>
          <t>AUS</t>
        </is>
      </c>
      <c r="R2617" s="695">
        <f>_xlfn.LET(_xlpm.d,_xlfn.XLOOKUP(P2617,'[1]Birth Dates'!$A:$A,'[1]Birth Dates'!$B:$B,"",0),IF(_xlpm.d=0,"",_xlpm.d))</f>
        <v/>
      </c>
      <c r="S2617" s="255">
        <f>IF(OR(R2617="",A2617="",NOT(ISNUMBER(R2617)),R2617&gt;A2617),"",DATEDIF(R2617,A2617,"Y")&amp;" years, "&amp;DATEDIF(R2617,A2617,"YM")&amp;" months, "&amp;DATEDIF(R2617,A2617,"MD")&amp;" days")</f>
        <v/>
      </c>
      <c r="T2617" s="255" t="n"/>
      <c r="U2617" s="255" t="n"/>
      <c r="V2617" s="695">
        <f>_xlfn.LET(_xlpm.d,_xlfn.XLOOKUP(T2617,'[1]Birth Dates'!$A:$A,'[1]Birth Dates'!$B:$B,"",0),IF(_xlpm.d=0,"",_xlpm.d))</f>
        <v/>
      </c>
      <c r="W2617" s="255">
        <f>IF(OR(V2617="",A2617="",NOT(ISNUMBER(V2617)),V2617&gt;A2617),"",DATEDIF(V2617,A2617,"Y")&amp;" years, "&amp;DATEDIF(V2617,A2617,"YM")&amp;" months, "&amp;DATEDIF(V2617,A2617,"MD")&amp;" days")</f>
        <v/>
      </c>
      <c r="X2617" s="255" t="n"/>
      <c r="Y2617" s="255" t="n"/>
      <c r="Z2617" s="255" t="n"/>
      <c r="AA2617" s="255" t="n"/>
      <c r="AB2617" s="255" t="n">
        <v>18</v>
      </c>
      <c r="AC2617" s="255" t="n"/>
      <c r="AD2617" s="255" t="n"/>
      <c r="AE2617" s="579" t="inlineStr">
        <is>
          <t>2:08.8240</t>
        </is>
      </c>
      <c r="AF2617" s="418">
        <f>IF(OR(AE2617="",AE2617="",AE2617=0),"",6.213/(AE2617*24))</f>
        <v/>
      </c>
      <c r="AG2617" s="259" t="n"/>
      <c r="AH2617" s="579" t="inlineStr"/>
      <c r="AI2617" s="418">
        <f>IF(OR(AH2617="",AH2617="",AH2617=0),"",6.213/(AH2617*24))</f>
        <v/>
      </c>
      <c r="AJ2617" s="175">
        <f>IF(AND(ISNUMBER(AB2617),ISNUMBER(AG2617)),AB2617-AG2617,"")</f>
        <v/>
      </c>
      <c r="AK2617" s="255" t="inlineStr">
        <is>
          <t>Accident</t>
        </is>
      </c>
      <c r="AL2617" s="255" t="n">
        <v>150</v>
      </c>
      <c r="AM2617" s="696" t="n"/>
      <c r="AN2617" s="671">
        <f>IF(OR(AL2617="",AM2617="",AM2617=0),"",AL2617*6.213/(AM2617*24))</f>
        <v/>
      </c>
      <c r="AO2617" s="477">
        <f>IF(AND(AL2617=AL2616,AM2617&lt;&gt;"",AM2616&lt;&gt;""),AM2617-AM2616,"")</f>
        <v/>
      </c>
      <c r="AP2617" s="255" t="n"/>
      <c r="AQ2617" s="579" t="inlineStr"/>
      <c r="AR2617" s="439">
        <f>IF(OR(AQ2617="",AQ2617="",AQ2617=0),"",6.213/(AQ2617*24))</f>
        <v/>
      </c>
      <c r="AS2617" s="436">
        <f>IF(OR(NOT(ISNUMBER(C2617)),NOT(ISNUMBER(AB2617))),"",IF(AG2617&lt;&gt;"",AG2617,AB2617)-C2617)</f>
        <v/>
      </c>
      <c r="AT2617" s="260" t="n"/>
      <c r="AU2617" s="261">
        <f>IF($B2617="","",TEXT($A2617,"yyyymmdd")&amp;"_P"&amp;$C2617&amp;"_C"&amp;$F2617&amp;"_"&amp;TRIM(RIGHT(SUBSTITUTE(TRIM(SUBSTITUTE($L2617,CHAR(160)," "))," ",REPT(" ",60)),60))&amp;IF($P2617="","","-"&amp;TRIM(RIGHT(SUBSTITUTE(TRIM(SUBSTITUTE($P2617,CHAR(160)," "))," ",REPT(" ",60)),60)))&amp;IF($T2617="","","-"&amp;TRIM(RIGHT(SUBSTITUTE(TRIM(SUBSTITUTE($T2617,CHAR(160)," "))," ",REPT(" ",60)),60)))&amp;".jpg")</f>
        <v/>
      </c>
    </row>
    <row r="2618" ht="42" customHeight="1">
      <c r="A2618" s="252" t="n">
        <v>41924</v>
      </c>
      <c r="B2618" s="255" t="inlineStr">
        <is>
          <t>Supercheap Auto 1000, 12 October, 2014</t>
        </is>
      </c>
      <c r="C2618" s="255" t="inlineStr">
        <is>
          <t>DNF</t>
        </is>
      </c>
      <c r="D2618" s="255" t="n"/>
      <c r="E2618" s="255" t="n"/>
      <c r="F2618" s="255" t="n">
        <v>4</v>
      </c>
      <c r="G2618" s="255" t="inlineStr">
        <is>
          <t>Erebus Motorsport</t>
        </is>
      </c>
      <c r="H2618" s="255" t="n"/>
      <c r="I2618" s="255" t="inlineStr">
        <is>
          <t>Erebus Motorsport</t>
        </is>
      </c>
      <c r="J2618" s="255" t="inlineStr">
        <is>
          <t>Mercedes-Benz E63 AMG</t>
        </is>
      </c>
      <c r="K2618" s="255" t="n"/>
      <c r="L2618" s="255" t="inlineStr">
        <is>
          <t>Lee Holdsworth</t>
        </is>
      </c>
      <c r="M2618" s="255" t="inlineStr">
        <is>
          <t>AUS</t>
        </is>
      </c>
      <c r="N2618" s="695">
        <f>_xlfn.LET(_xlpm.d,_xlfn.XLOOKUP(L2618,'[1]Birth Dates'!$A:$A,'[1]Birth Dates'!$B:$B,"",0),IF(_xlpm.d=0,"",_xlpm.d))</f>
        <v/>
      </c>
      <c r="O2618" s="255">
        <f>IF(OR(N2618="",A2618="",NOT(ISNUMBER(N2618)),N2618&gt;A2618),"",DATEDIF(N2618,A2618,"Y")&amp;" years, "&amp;DATEDIF(N2618,A2618,"YM")&amp;" months, "&amp;DATEDIF(N2618,A2618,"MD")&amp;" days")</f>
        <v/>
      </c>
      <c r="P2618" s="255" t="inlineStr">
        <is>
          <t>Craig Baird</t>
        </is>
      </c>
      <c r="Q2618" s="255" t="inlineStr">
        <is>
          <t>NZL</t>
        </is>
      </c>
      <c r="R2618" s="695">
        <f>_xlfn.LET(_xlpm.d,_xlfn.XLOOKUP(P2618,'[1]Birth Dates'!$A:$A,'[1]Birth Dates'!$B:$B,"",0),IF(_xlpm.d=0,"",_xlpm.d))</f>
        <v/>
      </c>
      <c r="S2618" s="255">
        <f>IF(OR(R2618="",A2618="",NOT(ISNUMBER(R2618)),R2618&gt;A2618),"",DATEDIF(R2618,A2618,"Y")&amp;" years, "&amp;DATEDIF(R2618,A2618,"YM")&amp;" months, "&amp;DATEDIF(R2618,A2618,"MD")&amp;" days")</f>
        <v/>
      </c>
      <c r="T2618" s="255" t="n"/>
      <c r="U2618" s="255" t="n"/>
      <c r="V2618" s="695">
        <f>_xlfn.LET(_xlpm.d,_xlfn.XLOOKUP(T2618,'[1]Birth Dates'!$A:$A,'[1]Birth Dates'!$B:$B,"",0),IF(_xlpm.d=0,"",_xlpm.d))</f>
        <v/>
      </c>
      <c r="W2618" s="255">
        <f>IF(OR(V2618="",A2618="",NOT(ISNUMBER(V2618)),V2618&gt;A2618),"",DATEDIF(V2618,A2618,"Y")&amp;" years, "&amp;DATEDIF(V2618,A2618,"YM")&amp;" months, "&amp;DATEDIF(V2618,A2618,"MD")&amp;" days")</f>
        <v/>
      </c>
      <c r="X2618" s="255" t="n"/>
      <c r="Y2618" s="255" t="n"/>
      <c r="Z2618" s="255" t="n"/>
      <c r="AA2618" s="255" t="n"/>
      <c r="AB2618" s="255" t="n">
        <v>17</v>
      </c>
      <c r="AC2618" s="255" t="n"/>
      <c r="AD2618" s="255" t="n"/>
      <c r="AE2618" s="579" t="inlineStr">
        <is>
          <t>2:08.8240</t>
        </is>
      </c>
      <c r="AF2618" s="418">
        <f>IF(OR(AE2618="",AE2618="",AE2618=0),"",6.213/(AE2618*24))</f>
        <v/>
      </c>
      <c r="AG2618" s="259" t="n"/>
      <c r="AH2618" s="579" t="inlineStr"/>
      <c r="AI2618" s="418">
        <f>IF(OR(AH2618="",AH2618="",AH2618=0),"",6.213/(AH2618*24))</f>
        <v/>
      </c>
      <c r="AJ2618" s="175">
        <f>IF(AND(ISNUMBER(AB2618),ISNUMBER(AG2618)),AB2618-AG2618,"")</f>
        <v/>
      </c>
      <c r="AK2618" s="255" t="inlineStr">
        <is>
          <t>Accident</t>
        </is>
      </c>
      <c r="AL2618" s="255" t="n">
        <v>132</v>
      </c>
      <c r="AM2618" s="696" t="n"/>
      <c r="AN2618" s="671">
        <f>IF(OR(AL2618="",AM2618="",AM2618=0),"",AL2618*6.213/(AM2618*24))</f>
        <v/>
      </c>
      <c r="AO2618" s="477">
        <f>IF(AND(AL2618=AL2617,AM2618&lt;&gt;"",AM2617&lt;&gt;""),AM2618-AM2617,"")</f>
        <v/>
      </c>
      <c r="AP2618" s="255" t="n"/>
      <c r="AQ2618" s="579" t="inlineStr"/>
      <c r="AR2618" s="439">
        <f>IF(OR(AQ2618="",AQ2618="",AQ2618=0),"",6.213/(AQ2618*24))</f>
        <v/>
      </c>
      <c r="AS2618" s="436">
        <f>IF(OR(NOT(ISNUMBER(C2618)),NOT(ISNUMBER(AB2618))),"",IF(AG2618&lt;&gt;"",AG2618,AB2618)-C2618)</f>
        <v/>
      </c>
      <c r="AT2618" s="260" t="n"/>
      <c r="AU2618" s="261">
        <f>IF($B2618="","",TEXT($A2618,"yyyymmdd")&amp;"_P"&amp;$C2618&amp;"_C"&amp;$F2618&amp;"_"&amp;TRIM(RIGHT(SUBSTITUTE(TRIM(SUBSTITUTE($L2618,CHAR(160)," "))," ",REPT(" ",60)),60))&amp;IF($P2618="","","-"&amp;TRIM(RIGHT(SUBSTITUTE(TRIM(SUBSTITUTE($P2618,CHAR(160)," "))," ",REPT(" ",60)),60)))&amp;IF($T2618="","","-"&amp;TRIM(RIGHT(SUBSTITUTE(TRIM(SUBSTITUTE($T2618,CHAR(160)," "))," ",REPT(" ",60)),60)))&amp;".jpg")</f>
        <v/>
      </c>
    </row>
    <row r="2619" ht="42" customHeight="1">
      <c r="A2619" s="252" t="n">
        <v>41924</v>
      </c>
      <c r="B2619" s="255" t="inlineStr">
        <is>
          <t>Supercheap Auto 1000, 12 October, 2014</t>
        </is>
      </c>
      <c r="C2619" s="255" t="inlineStr">
        <is>
          <t>DNF</t>
        </is>
      </c>
      <c r="D2619" s="255" t="n"/>
      <c r="E2619" s="255" t="n"/>
      <c r="F2619" s="255" t="n">
        <v>55</v>
      </c>
      <c r="G2619" s="255" t="inlineStr">
        <is>
          <t>Rod Nash Racing</t>
        </is>
      </c>
      <c r="H2619" s="255" t="n"/>
      <c r="I2619" s="255" t="inlineStr">
        <is>
          <t>The Bottle-O</t>
        </is>
      </c>
      <c r="J2619" s="255" t="inlineStr">
        <is>
          <t>Ford Falcon FG</t>
        </is>
      </c>
      <c r="K2619" s="255" t="n"/>
      <c r="L2619" s="255" t="inlineStr">
        <is>
          <t>David Reynolds</t>
        </is>
      </c>
      <c r="M2619" s="255" t="inlineStr">
        <is>
          <t>AUS</t>
        </is>
      </c>
      <c r="N2619" s="695">
        <f>_xlfn.LET(_xlpm.d,_xlfn.XLOOKUP(L2619,'[1]Birth Dates'!$A:$A,'[1]Birth Dates'!$B:$B,"",0),IF(_xlpm.d=0,"",_xlpm.d))</f>
        <v/>
      </c>
      <c r="O2619" s="255">
        <f>IF(OR(N2619="",A2619="",NOT(ISNUMBER(N2619)),N2619&gt;A2619),"",DATEDIF(N2619,A2619,"Y")&amp;" years, "&amp;DATEDIF(N2619,A2619,"YM")&amp;" months, "&amp;DATEDIF(N2619,A2619,"MD")&amp;" days")</f>
        <v/>
      </c>
      <c r="P2619" s="255" t="inlineStr">
        <is>
          <t>Dean Canto</t>
        </is>
      </c>
      <c r="Q2619" s="255" t="inlineStr">
        <is>
          <t>AUS</t>
        </is>
      </c>
      <c r="R2619" s="695">
        <f>_xlfn.LET(_xlpm.d,_xlfn.XLOOKUP(P2619,'[1]Birth Dates'!$A:$A,'[1]Birth Dates'!$B:$B,"",0),IF(_xlpm.d=0,"",_xlpm.d))</f>
        <v/>
      </c>
      <c r="S2619" s="255">
        <f>IF(OR(R2619="",A2619="",NOT(ISNUMBER(R2619)),R2619&gt;A2619),"",DATEDIF(R2619,A2619,"Y")&amp;" years, "&amp;DATEDIF(R2619,A2619,"YM")&amp;" months, "&amp;DATEDIF(R2619,A2619,"MD")&amp;" days")</f>
        <v/>
      </c>
      <c r="T2619" s="255" t="n"/>
      <c r="U2619" s="255" t="n"/>
      <c r="V2619" s="695">
        <f>_xlfn.LET(_xlpm.d,_xlfn.XLOOKUP(T2619,'[1]Birth Dates'!$A:$A,'[1]Birth Dates'!$B:$B,"",0),IF(_xlpm.d=0,"",_xlpm.d))</f>
        <v/>
      </c>
      <c r="W2619" s="255">
        <f>IF(OR(V2619="",A2619="",NOT(ISNUMBER(V2619)),V2619&gt;A2619),"",DATEDIF(V2619,A2619,"Y")&amp;" years, "&amp;DATEDIF(V2619,A2619,"YM")&amp;" months, "&amp;DATEDIF(V2619,A2619,"MD")&amp;" days")</f>
        <v/>
      </c>
      <c r="X2619" s="255" t="n"/>
      <c r="Y2619" s="255" t="n"/>
      <c r="Z2619" s="255" t="n"/>
      <c r="AA2619" s="255" t="n"/>
      <c r="AB2619" s="255" t="n">
        <v>24</v>
      </c>
      <c r="AC2619" s="255" t="n"/>
      <c r="AD2619" s="255" t="n"/>
      <c r="AE2619" s="579" t="inlineStr">
        <is>
          <t>2:08.8240</t>
        </is>
      </c>
      <c r="AF2619" s="418">
        <f>IF(OR(AE2619="",AE2619="",AE2619=0),"",6.213/(AE2619*24))</f>
        <v/>
      </c>
      <c r="AG2619" s="259" t="n"/>
      <c r="AH2619" s="579" t="inlineStr"/>
      <c r="AI2619" s="418">
        <f>IF(OR(AH2619="",AH2619="",AH2619=0),"",6.213/(AH2619*24))</f>
        <v/>
      </c>
      <c r="AJ2619" s="175">
        <f>IF(AND(ISNUMBER(AB2619),ISNUMBER(AG2619)),AB2619-AG2619,"")</f>
        <v/>
      </c>
      <c r="AK2619" s="255" t="inlineStr">
        <is>
          <t>Alternator</t>
        </is>
      </c>
      <c r="AL2619" s="255" t="n">
        <v>117</v>
      </c>
      <c r="AM2619" s="696" t="n"/>
      <c r="AN2619" s="671">
        <f>IF(OR(AL2619="",AM2619="",AM2619=0),"",AL2619*6.213/(AM2619*24))</f>
        <v/>
      </c>
      <c r="AO2619" s="477">
        <f>IF(AND(AL2619=AL2618,AM2619&lt;&gt;"",AM2618&lt;&gt;""),AM2619-AM2618,"")</f>
        <v/>
      </c>
      <c r="AP2619" s="255" t="n"/>
      <c r="AQ2619" s="579" t="inlineStr"/>
      <c r="AR2619" s="439">
        <f>IF(OR(AQ2619="",AQ2619="",AQ2619=0),"",6.213/(AQ2619*24))</f>
        <v/>
      </c>
      <c r="AS2619" s="436">
        <f>IF(OR(NOT(ISNUMBER(C2619)),NOT(ISNUMBER(AB2619))),"",IF(AG2619&lt;&gt;"",AG2619,AB2619)-C2619)</f>
        <v/>
      </c>
      <c r="AT2619" s="260" t="n"/>
      <c r="AU2619" s="261">
        <f>IF($B2619="","",TEXT($A2619,"yyyymmdd")&amp;"_P"&amp;$C2619&amp;"_C"&amp;$F2619&amp;"_"&amp;TRIM(RIGHT(SUBSTITUTE(TRIM(SUBSTITUTE($L2619,CHAR(160)," "))," ",REPT(" ",60)),60))&amp;IF($P2619="","","-"&amp;TRIM(RIGHT(SUBSTITUTE(TRIM(SUBSTITUTE($P2619,CHAR(160)," "))," ",REPT(" ",60)),60)))&amp;IF($T2619="","","-"&amp;TRIM(RIGHT(SUBSTITUTE(TRIM(SUBSTITUTE($T2619,CHAR(160)," "))," ",REPT(" ",60)),60)))&amp;".jpg")</f>
        <v/>
      </c>
    </row>
    <row r="2620" ht="42" customHeight="1">
      <c r="A2620" s="252" t="n">
        <v>41924</v>
      </c>
      <c r="B2620" s="255" t="inlineStr">
        <is>
          <t>Supercheap Auto 1000, 12 October, 2014</t>
        </is>
      </c>
      <c r="C2620" s="255" t="inlineStr">
        <is>
          <t>DNF</t>
        </is>
      </c>
      <c r="D2620" s="255" t="n"/>
      <c r="E2620" s="255" t="n"/>
      <c r="F2620" s="255" t="n">
        <v>34</v>
      </c>
      <c r="G2620" s="255" t="inlineStr">
        <is>
          <t>Garry Rogers Motorsport</t>
        </is>
      </c>
      <c r="H2620" s="255" t="n"/>
      <c r="I2620" s="255" t="inlineStr">
        <is>
          <t>Valvoline</t>
        </is>
      </c>
      <c r="J2620" s="255" t="inlineStr">
        <is>
          <t>Volvo S60</t>
        </is>
      </c>
      <c r="K2620" s="255" t="n"/>
      <c r="L2620" s="255" t="inlineStr">
        <is>
          <t>Robert Dahlgren</t>
        </is>
      </c>
      <c r="M2620" s="255" t="inlineStr">
        <is>
          <t>SWE</t>
        </is>
      </c>
      <c r="N2620" s="695">
        <f>_xlfn.LET(_xlpm.d,_xlfn.XLOOKUP(L2620,'[1]Birth Dates'!$A:$A,'[1]Birth Dates'!$B:$B,"",0),IF(_xlpm.d=0,"",_xlpm.d))</f>
        <v/>
      </c>
      <c r="O2620" s="255">
        <f>IF(OR(N2620="",A2620="",NOT(ISNUMBER(N2620)),N2620&gt;A2620),"",DATEDIF(N2620,A2620,"Y")&amp;" years, "&amp;DATEDIF(N2620,A2620,"YM")&amp;" months, "&amp;DATEDIF(N2620,A2620,"MD")&amp;" days")</f>
        <v/>
      </c>
      <c r="P2620" s="255" t="inlineStr">
        <is>
          <t>Greg Ritter</t>
        </is>
      </c>
      <c r="Q2620" s="255" t="inlineStr">
        <is>
          <t>AUS</t>
        </is>
      </c>
      <c r="R2620" s="695">
        <f>_xlfn.LET(_xlpm.d,_xlfn.XLOOKUP(P2620,'[1]Birth Dates'!$A:$A,'[1]Birth Dates'!$B:$B,"",0),IF(_xlpm.d=0,"",_xlpm.d))</f>
        <v/>
      </c>
      <c r="S2620" s="255">
        <f>IF(OR(R2620="",A2620="",NOT(ISNUMBER(R2620)),R2620&gt;A2620),"",DATEDIF(R2620,A2620,"Y")&amp;" years, "&amp;DATEDIF(R2620,A2620,"YM")&amp;" months, "&amp;DATEDIF(R2620,A2620,"MD")&amp;" days")</f>
        <v/>
      </c>
      <c r="T2620" s="255" t="n"/>
      <c r="U2620" s="255" t="n"/>
      <c r="V2620" s="695">
        <f>_xlfn.LET(_xlpm.d,_xlfn.XLOOKUP(T2620,'[1]Birth Dates'!$A:$A,'[1]Birth Dates'!$B:$B,"",0),IF(_xlpm.d=0,"",_xlpm.d))</f>
        <v/>
      </c>
      <c r="W2620" s="255">
        <f>IF(OR(V2620="",A2620="",NOT(ISNUMBER(V2620)),V2620&gt;A2620),"",DATEDIF(V2620,A2620,"Y")&amp;" years, "&amp;DATEDIF(V2620,A2620,"YM")&amp;" months, "&amp;DATEDIF(V2620,A2620,"MD")&amp;" days")</f>
        <v/>
      </c>
      <c r="X2620" s="255" t="n"/>
      <c r="Y2620" s="255" t="n"/>
      <c r="Z2620" s="255" t="n"/>
      <c r="AA2620" s="255" t="n"/>
      <c r="AB2620" s="255" t="n">
        <v>20</v>
      </c>
      <c r="AC2620" s="255" t="n"/>
      <c r="AD2620" s="255" t="n"/>
      <c r="AE2620" s="579" t="inlineStr">
        <is>
          <t>2:08.8240</t>
        </is>
      </c>
      <c r="AF2620" s="418">
        <f>IF(OR(AE2620="",AE2620="",AE2620=0),"",6.213/(AE2620*24))</f>
        <v/>
      </c>
      <c r="AG2620" s="259" t="n"/>
      <c r="AH2620" s="579" t="inlineStr"/>
      <c r="AI2620" s="418">
        <f>IF(OR(AH2620="",AH2620="",AH2620=0),"",6.213/(AH2620*24))</f>
        <v/>
      </c>
      <c r="AJ2620" s="175">
        <f>IF(AND(ISNUMBER(AB2620),ISNUMBER(AG2620)),AB2620-AG2620,"")</f>
        <v/>
      </c>
      <c r="AK2620" s="255" t="inlineStr">
        <is>
          <t>Accident</t>
        </is>
      </c>
      <c r="AL2620" s="255" t="n">
        <v>114</v>
      </c>
      <c r="AM2620" s="696" t="n"/>
      <c r="AN2620" s="671">
        <f>IF(OR(AL2620="",AM2620="",AM2620=0),"",AL2620*6.213/(AM2620*24))</f>
        <v/>
      </c>
      <c r="AO2620" s="477">
        <f>IF(AND(AL2620=AL2619,AM2620&lt;&gt;"",AM2619&lt;&gt;""),AM2620-AM2619,"")</f>
        <v/>
      </c>
      <c r="AP2620" s="255" t="n"/>
      <c r="AQ2620" s="579" t="inlineStr"/>
      <c r="AR2620" s="439">
        <f>IF(OR(AQ2620="",AQ2620="",AQ2620=0),"",6.213/(AQ2620*24))</f>
        <v/>
      </c>
      <c r="AS2620" s="436">
        <f>IF(OR(NOT(ISNUMBER(C2620)),NOT(ISNUMBER(AB2620))),"",IF(AG2620&lt;&gt;"",AG2620,AB2620)-C2620)</f>
        <v/>
      </c>
      <c r="AT2620" s="260" t="n"/>
      <c r="AU2620" s="261">
        <f>IF($B2620="","",TEXT($A2620,"yyyymmdd")&amp;"_P"&amp;$C2620&amp;"_C"&amp;$F2620&amp;"_"&amp;TRIM(RIGHT(SUBSTITUTE(TRIM(SUBSTITUTE($L2620,CHAR(160)," "))," ",REPT(" ",60)),60))&amp;IF($P2620="","","-"&amp;TRIM(RIGHT(SUBSTITUTE(TRIM(SUBSTITUTE($P2620,CHAR(160)," "))," ",REPT(" ",60)),60)))&amp;IF($T2620="","","-"&amp;TRIM(RIGHT(SUBSTITUTE(TRIM(SUBSTITUTE($T2620,CHAR(160)," "))," ",REPT(" ",60)),60)))&amp;".jpg")</f>
        <v/>
      </c>
    </row>
    <row r="2621" ht="42" customHeight="1">
      <c r="A2621" s="252" t="n">
        <v>41924</v>
      </c>
      <c r="B2621" s="255" t="inlineStr">
        <is>
          <t>Supercheap Auto 1000, 12 October, 2014</t>
        </is>
      </c>
      <c r="C2621" s="255" t="inlineStr">
        <is>
          <t>DNF</t>
        </is>
      </c>
      <c r="D2621" s="255" t="n"/>
      <c r="E2621" s="255" t="n"/>
      <c r="F2621" s="255" t="n">
        <v>10</v>
      </c>
      <c r="G2621" s="255" t="inlineStr">
        <is>
          <t>Walkinshaw Racing</t>
        </is>
      </c>
      <c r="H2621" s="255" t="n"/>
      <c r="I2621" s="255" t="inlineStr">
        <is>
          <t>Supercheap Auto</t>
        </is>
      </c>
      <c r="J2621" s="255" t="inlineStr">
        <is>
          <t>Holden Commodore VF</t>
        </is>
      </c>
      <c r="K2621" s="255" t="n"/>
      <c r="L2621" s="255" t="inlineStr">
        <is>
          <t>Tim Slade</t>
        </is>
      </c>
      <c r="M2621" s="255" t="inlineStr">
        <is>
          <t>AUS</t>
        </is>
      </c>
      <c r="N2621" s="695">
        <f>_xlfn.LET(_xlpm.d,_xlfn.XLOOKUP(L2621,'[1]Birth Dates'!$A:$A,'[1]Birth Dates'!$B:$B,"",0),IF(_xlpm.d=0,"",_xlpm.d))</f>
        <v/>
      </c>
      <c r="O2621" s="255">
        <f>IF(OR(N2621="",A2621="",NOT(ISNUMBER(N2621)),N2621&gt;A2621),"",DATEDIF(N2621,A2621,"Y")&amp;" years, "&amp;DATEDIF(N2621,A2621,"YM")&amp;" months, "&amp;DATEDIF(N2621,A2621,"MD")&amp;" days")</f>
        <v/>
      </c>
      <c r="P2621" s="255" t="inlineStr">
        <is>
          <t>Tony D'Alberto</t>
        </is>
      </c>
      <c r="Q2621" s="255" t="inlineStr">
        <is>
          <t>AUS</t>
        </is>
      </c>
      <c r="R2621" s="695">
        <f>_xlfn.LET(_xlpm.d,_xlfn.XLOOKUP(P2621,'[1]Birth Dates'!$A:$A,'[1]Birth Dates'!$B:$B,"",0),IF(_xlpm.d=0,"",_xlpm.d))</f>
        <v/>
      </c>
      <c r="S2621" s="255">
        <f>IF(OR(R2621="",A2621="",NOT(ISNUMBER(R2621)),R2621&gt;A2621),"",DATEDIF(R2621,A2621,"Y")&amp;" years, "&amp;DATEDIF(R2621,A2621,"YM")&amp;" months, "&amp;DATEDIF(R2621,A2621,"MD")&amp;" days")</f>
        <v/>
      </c>
      <c r="T2621" s="255" t="n"/>
      <c r="U2621" s="255" t="n"/>
      <c r="V2621" s="695">
        <f>_xlfn.LET(_xlpm.d,_xlfn.XLOOKUP(T2621,'[1]Birth Dates'!$A:$A,'[1]Birth Dates'!$B:$B,"",0),IF(_xlpm.d=0,"",_xlpm.d))</f>
        <v/>
      </c>
      <c r="W2621" s="255">
        <f>IF(OR(V2621="",A2621="",NOT(ISNUMBER(V2621)),V2621&gt;A2621),"",DATEDIF(V2621,A2621,"Y")&amp;" years, "&amp;DATEDIF(V2621,A2621,"YM")&amp;" months, "&amp;DATEDIF(V2621,A2621,"MD")&amp;" days")</f>
        <v/>
      </c>
      <c r="X2621" s="255" t="n"/>
      <c r="Y2621" s="255" t="n"/>
      <c r="Z2621" s="255" t="n"/>
      <c r="AA2621" s="255" t="n"/>
      <c r="AB2621" s="255" t="n">
        <v>19</v>
      </c>
      <c r="AC2621" s="255" t="n"/>
      <c r="AD2621" s="255" t="n"/>
      <c r="AE2621" s="579" t="inlineStr">
        <is>
          <t>2:08.8240</t>
        </is>
      </c>
      <c r="AF2621" s="418">
        <f>IF(OR(AE2621="",AE2621="",AE2621=0),"",6.213/(AE2621*24))</f>
        <v/>
      </c>
      <c r="AG2621" s="259" t="n"/>
      <c r="AH2621" s="579" t="inlineStr"/>
      <c r="AI2621" s="418">
        <f>IF(OR(AH2621="",AH2621="",AH2621=0),"",6.213/(AH2621*24))</f>
        <v/>
      </c>
      <c r="AJ2621" s="175">
        <f>IF(AND(ISNUMBER(AB2621),ISNUMBER(AG2621)),AB2621-AG2621,"")</f>
        <v/>
      </c>
      <c r="AK2621" s="255" t="inlineStr">
        <is>
          <t>Accident</t>
        </is>
      </c>
      <c r="AL2621" s="255" t="n">
        <v>102</v>
      </c>
      <c r="AM2621" s="696" t="n"/>
      <c r="AN2621" s="671">
        <f>IF(OR(AL2621="",AM2621="",AM2621=0),"",AL2621*6.213/(AM2621*24))</f>
        <v/>
      </c>
      <c r="AO2621" s="477">
        <f>IF(AND(AL2621=AL2620,AM2621&lt;&gt;"",AM2620&lt;&gt;""),AM2621-AM2620,"")</f>
        <v/>
      </c>
      <c r="AP2621" s="255" t="n"/>
      <c r="AQ2621" s="579" t="inlineStr"/>
      <c r="AR2621" s="439">
        <f>IF(OR(AQ2621="",AQ2621="",AQ2621=0),"",6.213/(AQ2621*24))</f>
        <v/>
      </c>
      <c r="AS2621" s="436">
        <f>IF(OR(NOT(ISNUMBER(C2621)),NOT(ISNUMBER(AB2621))),"",IF(AG2621&lt;&gt;"",AG2621,AB2621)-C2621)</f>
        <v/>
      </c>
      <c r="AT2621" s="260" t="n"/>
      <c r="AU2621" s="261">
        <f>IF($B2621="","",TEXT($A2621,"yyyymmdd")&amp;"_P"&amp;$C2621&amp;"_C"&amp;$F2621&amp;"_"&amp;TRIM(RIGHT(SUBSTITUTE(TRIM(SUBSTITUTE($L2621,CHAR(160)," "))," ",REPT(" ",60)),60))&amp;IF($P2621="","","-"&amp;TRIM(RIGHT(SUBSTITUTE(TRIM(SUBSTITUTE($P2621,CHAR(160)," "))," ",REPT(" ",60)),60)))&amp;IF($T2621="","","-"&amp;TRIM(RIGHT(SUBSTITUTE(TRIM(SUBSTITUTE($T2621,CHAR(160)," "))," ",REPT(" ",60)),60)))&amp;".jpg")</f>
        <v/>
      </c>
    </row>
    <row r="2622" ht="42" customHeight="1">
      <c r="A2622" s="252" t="n">
        <v>41924</v>
      </c>
      <c r="B2622" s="255" t="inlineStr">
        <is>
          <t>Supercheap Auto 1000, 12 October, 2014</t>
        </is>
      </c>
      <c r="C2622" s="255" t="inlineStr">
        <is>
          <t>DNF</t>
        </is>
      </c>
      <c r="D2622" s="255" t="n"/>
      <c r="E2622" s="255" t="n"/>
      <c r="F2622" s="255" t="n">
        <v>16</v>
      </c>
      <c r="G2622" s="255" t="inlineStr">
        <is>
          <t>Dick Johnson Racing</t>
        </is>
      </c>
      <c r="H2622" s="255" t="n"/>
      <c r="I2622" s="255" t="inlineStr">
        <is>
          <t>Wilson Security</t>
        </is>
      </c>
      <c r="J2622" s="255" t="inlineStr">
        <is>
          <t>Ford Falcon FG</t>
        </is>
      </c>
      <c r="K2622" s="255" t="n"/>
      <c r="L2622" s="255" t="inlineStr">
        <is>
          <t>Scott Pye</t>
        </is>
      </c>
      <c r="M2622" s="255" t="inlineStr">
        <is>
          <t>AUS</t>
        </is>
      </c>
      <c r="N2622" s="695">
        <f>_xlfn.LET(_xlpm.d,_xlfn.XLOOKUP(L2622,'[1]Birth Dates'!$A:$A,'[1]Birth Dates'!$B:$B,"",0),IF(_xlpm.d=0,"",_xlpm.d))</f>
        <v/>
      </c>
      <c r="O2622" s="255">
        <f>IF(OR(N2622="",A2622="",NOT(ISNUMBER(N2622)),N2622&gt;A2622),"",DATEDIF(N2622,A2622,"Y")&amp;" years, "&amp;DATEDIF(N2622,A2622,"YM")&amp;" months, "&amp;DATEDIF(N2622,A2622,"MD")&amp;" days")</f>
        <v/>
      </c>
      <c r="P2622" s="255" t="inlineStr">
        <is>
          <t>Ashley Walsh</t>
        </is>
      </c>
      <c r="Q2622" s="255" t="inlineStr">
        <is>
          <t>AUS</t>
        </is>
      </c>
      <c r="R2622" s="695">
        <f>_xlfn.LET(_xlpm.d,_xlfn.XLOOKUP(P2622,'[1]Birth Dates'!$A:$A,'[1]Birth Dates'!$B:$B,"",0),IF(_xlpm.d=0,"",_xlpm.d))</f>
        <v/>
      </c>
      <c r="S2622" s="255">
        <f>IF(OR(R2622="",A2622="",NOT(ISNUMBER(R2622)),R2622&gt;A2622),"",DATEDIF(R2622,A2622,"Y")&amp;" years, "&amp;DATEDIF(R2622,A2622,"YM")&amp;" months, "&amp;DATEDIF(R2622,A2622,"MD")&amp;" days")</f>
        <v/>
      </c>
      <c r="T2622" s="255" t="n"/>
      <c r="U2622" s="255" t="n"/>
      <c r="V2622" s="695">
        <f>_xlfn.LET(_xlpm.d,_xlfn.XLOOKUP(T2622,'[1]Birth Dates'!$A:$A,'[1]Birth Dates'!$B:$B,"",0),IF(_xlpm.d=0,"",_xlpm.d))</f>
        <v/>
      </c>
      <c r="W2622" s="255">
        <f>IF(OR(V2622="",A2622="",NOT(ISNUMBER(V2622)),V2622&gt;A2622),"",DATEDIF(V2622,A2622,"Y")&amp;" years, "&amp;DATEDIF(V2622,A2622,"YM")&amp;" months, "&amp;DATEDIF(V2622,A2622,"MD")&amp;" days")</f>
        <v/>
      </c>
      <c r="X2622" s="255" t="n"/>
      <c r="Y2622" s="255" t="n"/>
      <c r="Z2622" s="255" t="n"/>
      <c r="AA2622" s="255" t="n"/>
      <c r="AB2622" s="255" t="n">
        <v>15</v>
      </c>
      <c r="AC2622" s="255" t="n"/>
      <c r="AD2622" s="255" t="n"/>
      <c r="AE2622" s="579" t="inlineStr">
        <is>
          <t>2:08.8240</t>
        </is>
      </c>
      <c r="AF2622" s="418">
        <f>IF(OR(AE2622="",AE2622="",AE2622=0),"",6.213/(AE2622*24))</f>
        <v/>
      </c>
      <c r="AG2622" s="259" t="n"/>
      <c r="AH2622" s="579" t="inlineStr"/>
      <c r="AI2622" s="418">
        <f>IF(OR(AH2622="",AH2622="",AH2622=0),"",6.213/(AH2622*24))</f>
        <v/>
      </c>
      <c r="AJ2622" s="175">
        <f>IF(AND(ISNUMBER(AB2622),ISNUMBER(AG2622)),AB2622-AG2622,"")</f>
        <v/>
      </c>
      <c r="AK2622" s="255" t="inlineStr">
        <is>
          <t>Accident</t>
        </is>
      </c>
      <c r="AL2622" s="255" t="n">
        <v>70</v>
      </c>
      <c r="AM2622" s="696" t="n"/>
      <c r="AN2622" s="671">
        <f>IF(OR(AL2622="",AM2622="",AM2622=0),"",AL2622*6.213/(AM2622*24))</f>
        <v/>
      </c>
      <c r="AO2622" s="477">
        <f>IF(AND(AL2622=AL2621,AM2622&lt;&gt;"",AM2621&lt;&gt;""),AM2622-AM2621,"")</f>
        <v/>
      </c>
      <c r="AP2622" s="255" t="n"/>
      <c r="AQ2622" s="579" t="inlineStr"/>
      <c r="AR2622" s="439">
        <f>IF(OR(AQ2622="",AQ2622="",AQ2622=0),"",6.213/(AQ2622*24))</f>
        <v/>
      </c>
      <c r="AS2622" s="436">
        <f>IF(OR(NOT(ISNUMBER(C2622)),NOT(ISNUMBER(AB2622))),"",IF(AG2622&lt;&gt;"",AG2622,AB2622)-C2622)</f>
        <v/>
      </c>
      <c r="AT2622" s="260" t="n"/>
      <c r="AU2622" s="261">
        <f>IF($B2622="","",TEXT($A2622,"yyyymmdd")&amp;"_P"&amp;$C2622&amp;"_C"&amp;$F2622&amp;"_"&amp;TRIM(RIGHT(SUBSTITUTE(TRIM(SUBSTITUTE($L2622,CHAR(160)," "))," ",REPT(" ",60)),60))&amp;IF($P2622="","","-"&amp;TRIM(RIGHT(SUBSTITUTE(TRIM(SUBSTITUTE($P2622,CHAR(160)," "))," ",REPT(" ",60)),60)))&amp;IF($T2622="","","-"&amp;TRIM(RIGHT(SUBSTITUTE(TRIM(SUBSTITUTE($T2622,CHAR(160)," "))," ",REPT(" ",60)),60)))&amp;".jpg")</f>
        <v/>
      </c>
    </row>
    <row r="2623" ht="42" customHeight="1">
      <c r="A2623" s="252" t="n">
        <v>41924</v>
      </c>
      <c r="B2623" s="255" t="inlineStr">
        <is>
          <t>Supercheap Auto 1000, 12 October, 2014</t>
        </is>
      </c>
      <c r="C2623" s="255" t="inlineStr">
        <is>
          <t>DNF</t>
        </is>
      </c>
      <c r="D2623" s="255" t="n"/>
      <c r="E2623" s="255" t="n"/>
      <c r="F2623" s="255" t="n">
        <v>17</v>
      </c>
      <c r="G2623" s="255" t="inlineStr">
        <is>
          <t>Dick Johnson Racing</t>
        </is>
      </c>
      <c r="H2623" s="255" t="n"/>
      <c r="I2623" s="255" t="inlineStr">
        <is>
          <t>Wilson Security</t>
        </is>
      </c>
      <c r="J2623" s="255" t="inlineStr">
        <is>
          <t>Ford Falcon FG</t>
        </is>
      </c>
      <c r="K2623" s="255" t="n"/>
      <c r="L2623" s="255" t="inlineStr">
        <is>
          <t>David Wall</t>
        </is>
      </c>
      <c r="M2623" s="255" t="inlineStr">
        <is>
          <t>AUS</t>
        </is>
      </c>
      <c r="N2623" s="695">
        <f>_xlfn.LET(_xlpm.d,_xlfn.XLOOKUP(L2623,'[1]Birth Dates'!$A:$A,'[1]Birth Dates'!$B:$B,"",0),IF(_xlpm.d=0,"",_xlpm.d))</f>
        <v/>
      </c>
      <c r="O2623" s="255">
        <f>IF(OR(N2623="",A2623="",NOT(ISNUMBER(N2623)),N2623&gt;A2623),"",DATEDIF(N2623,A2623,"Y")&amp;" years, "&amp;DATEDIF(N2623,A2623,"YM")&amp;" months, "&amp;DATEDIF(N2623,A2623,"MD")&amp;" days")</f>
        <v/>
      </c>
      <c r="P2623" s="255" t="inlineStr">
        <is>
          <t>Steven Johnson</t>
        </is>
      </c>
      <c r="Q2623" s="255" t="inlineStr">
        <is>
          <t>AUS</t>
        </is>
      </c>
      <c r="R2623" s="695">
        <f>_xlfn.LET(_xlpm.d,_xlfn.XLOOKUP(P2623,'[1]Birth Dates'!$A:$A,'[1]Birth Dates'!$B:$B,"",0),IF(_xlpm.d=0,"",_xlpm.d))</f>
        <v/>
      </c>
      <c r="S2623" s="255">
        <f>IF(OR(R2623="",A2623="",NOT(ISNUMBER(R2623)),R2623&gt;A2623),"",DATEDIF(R2623,A2623,"Y")&amp;" years, "&amp;DATEDIF(R2623,A2623,"YM")&amp;" months, "&amp;DATEDIF(R2623,A2623,"MD")&amp;" days")</f>
        <v/>
      </c>
      <c r="T2623" s="255" t="n"/>
      <c r="U2623" s="255" t="n"/>
      <c r="V2623" s="695">
        <f>_xlfn.LET(_xlpm.d,_xlfn.XLOOKUP(T2623,'[1]Birth Dates'!$A:$A,'[1]Birth Dates'!$B:$B,"",0),IF(_xlpm.d=0,"",_xlpm.d))</f>
        <v/>
      </c>
      <c r="W2623" s="255">
        <f>IF(OR(V2623="",A2623="",NOT(ISNUMBER(V2623)),V2623&gt;A2623),"",DATEDIF(V2623,A2623,"Y")&amp;" years, "&amp;DATEDIF(V2623,A2623,"YM")&amp;" months, "&amp;DATEDIF(V2623,A2623,"MD")&amp;" days")</f>
        <v/>
      </c>
      <c r="X2623" s="255" t="n"/>
      <c r="Y2623" s="255" t="n"/>
      <c r="Z2623" s="255" t="n"/>
      <c r="AA2623" s="255" t="n"/>
      <c r="AB2623" s="255" t="n">
        <v>21</v>
      </c>
      <c r="AC2623" s="255" t="n"/>
      <c r="AD2623" s="255" t="n"/>
      <c r="AE2623" s="579" t="inlineStr">
        <is>
          <t>2:08.8240</t>
        </is>
      </c>
      <c r="AF2623" s="418">
        <f>IF(OR(AE2623="",AE2623="",AE2623=0),"",6.213/(AE2623*24))</f>
        <v/>
      </c>
      <c r="AG2623" s="259" t="n"/>
      <c r="AH2623" s="579" t="inlineStr"/>
      <c r="AI2623" s="418">
        <f>IF(OR(AH2623="",AH2623="",AH2623=0),"",6.213/(AH2623*24))</f>
        <v/>
      </c>
      <c r="AJ2623" s="175">
        <f>IF(AND(ISNUMBER(AB2623),ISNUMBER(AG2623)),AB2623-AG2623,"")</f>
        <v/>
      </c>
      <c r="AK2623" s="255" t="inlineStr">
        <is>
          <t>Transaxle</t>
        </is>
      </c>
      <c r="AL2623" s="255" t="n">
        <v>64</v>
      </c>
      <c r="AM2623" s="696" t="n"/>
      <c r="AN2623" s="671">
        <f>IF(OR(AL2623="",AM2623="",AM2623=0),"",AL2623*6.213/(AM2623*24))</f>
        <v/>
      </c>
      <c r="AO2623" s="477">
        <f>IF(AND(AL2623=AL2622,AM2623&lt;&gt;"",AM2622&lt;&gt;""),AM2623-AM2622,"")</f>
        <v/>
      </c>
      <c r="AP2623" s="255" t="n"/>
      <c r="AQ2623" s="579" t="inlineStr"/>
      <c r="AR2623" s="439">
        <f>IF(OR(AQ2623="",AQ2623="",AQ2623=0),"",6.213/(AQ2623*24))</f>
        <v/>
      </c>
      <c r="AS2623" s="436">
        <f>IF(OR(NOT(ISNUMBER(C2623)),NOT(ISNUMBER(AB2623))),"",IF(AG2623&lt;&gt;"",AG2623,AB2623)-C2623)</f>
        <v/>
      </c>
      <c r="AT2623" s="260" t="n"/>
      <c r="AU2623" s="261">
        <f>IF($B2623="","",TEXT($A2623,"yyyymmdd")&amp;"_P"&amp;$C2623&amp;"_C"&amp;$F2623&amp;"_"&amp;TRIM(RIGHT(SUBSTITUTE(TRIM(SUBSTITUTE($L2623,CHAR(160)," "))," ",REPT(" ",60)),60))&amp;IF($P2623="","","-"&amp;TRIM(RIGHT(SUBSTITUTE(TRIM(SUBSTITUTE($P2623,CHAR(160)," "))," ",REPT(" ",60)),60)))&amp;IF($T2623="","","-"&amp;TRIM(RIGHT(SUBSTITUTE(TRIM(SUBSTITUTE($T2623,CHAR(160)," "))," ",REPT(" ",60)),60)))&amp;".jpg")</f>
        <v/>
      </c>
    </row>
    <row r="2624" ht="42" customHeight="1">
      <c r="A2624" s="252" t="n">
        <v>41924</v>
      </c>
      <c r="B2624" s="255" t="inlineStr">
        <is>
          <t>Supercheap Auto 1000, 12 October, 2014</t>
        </is>
      </c>
      <c r="C2624" s="255" t="inlineStr">
        <is>
          <t>DNF</t>
        </is>
      </c>
      <c r="D2624" s="255" t="n"/>
      <c r="E2624" s="255" t="n"/>
      <c r="F2624" s="255" t="n">
        <v>21</v>
      </c>
      <c r="G2624" s="255" t="inlineStr">
        <is>
          <t>Britek Motorsport</t>
        </is>
      </c>
      <c r="H2624" s="255" t="n"/>
      <c r="I2624" s="255" t="inlineStr">
        <is>
          <t>ADVAM, GB Galvanising</t>
        </is>
      </c>
      <c r="J2624" s="255" t="inlineStr">
        <is>
          <t>Holden Commodore VF</t>
        </is>
      </c>
      <c r="K2624" s="255" t="n"/>
      <c r="L2624" s="255" t="inlineStr">
        <is>
          <t>Dale Wood</t>
        </is>
      </c>
      <c r="M2624" s="255" t="inlineStr">
        <is>
          <t>AUS</t>
        </is>
      </c>
      <c r="N2624" s="695">
        <f>_xlfn.LET(_xlpm.d,_xlfn.XLOOKUP(L2624,'[1]Birth Dates'!$A:$A,'[1]Birth Dates'!$B:$B,"",0),IF(_xlpm.d=0,"",_xlpm.d))</f>
        <v/>
      </c>
      <c r="O2624" s="255">
        <f>IF(OR(N2624="",A2624="",NOT(ISNUMBER(N2624)),N2624&gt;A2624),"",DATEDIF(N2624,A2624,"Y")&amp;" years, "&amp;DATEDIF(N2624,A2624,"YM")&amp;" months, "&amp;DATEDIF(N2624,A2624,"MD")&amp;" days")</f>
        <v/>
      </c>
      <c r="P2624" s="255" t="inlineStr">
        <is>
          <t>Chris Pither</t>
        </is>
      </c>
      <c r="Q2624" s="255" t="inlineStr">
        <is>
          <t>NZL</t>
        </is>
      </c>
      <c r="R2624" s="695">
        <f>_xlfn.LET(_xlpm.d,_xlfn.XLOOKUP(P2624,'[1]Birth Dates'!$A:$A,'[1]Birth Dates'!$B:$B,"",0),IF(_xlpm.d=0,"",_xlpm.d))</f>
        <v/>
      </c>
      <c r="S2624" s="255">
        <f>IF(OR(R2624="",A2624="",NOT(ISNUMBER(R2624)),R2624&gt;A2624),"",DATEDIF(R2624,A2624,"Y")&amp;" years, "&amp;DATEDIF(R2624,A2624,"YM")&amp;" months, "&amp;DATEDIF(R2624,A2624,"MD")&amp;" days")</f>
        <v/>
      </c>
      <c r="T2624" s="255" t="n"/>
      <c r="U2624" s="255" t="n"/>
      <c r="V2624" s="695">
        <f>_xlfn.LET(_xlpm.d,_xlfn.XLOOKUP(T2624,'[1]Birth Dates'!$A:$A,'[1]Birth Dates'!$B:$B,"",0),IF(_xlpm.d=0,"",_xlpm.d))</f>
        <v/>
      </c>
      <c r="W2624" s="255">
        <f>IF(OR(V2624="",A2624="",NOT(ISNUMBER(V2624)),V2624&gt;A2624),"",DATEDIF(V2624,A2624,"Y")&amp;" years, "&amp;DATEDIF(V2624,A2624,"YM")&amp;" months, "&amp;DATEDIF(V2624,A2624,"MD")&amp;" days")</f>
        <v/>
      </c>
      <c r="X2624" s="255" t="n"/>
      <c r="Y2624" s="255" t="n"/>
      <c r="Z2624" s="255" t="n"/>
      <c r="AA2624" s="255" t="n"/>
      <c r="AB2624" s="255" t="n">
        <v>8</v>
      </c>
      <c r="AC2624" s="255" t="n"/>
      <c r="AD2624" s="255" t="n"/>
      <c r="AE2624" s="579" t="inlineStr">
        <is>
          <t>2:08.8240</t>
        </is>
      </c>
      <c r="AF2624" s="418">
        <f>IF(OR(AE2624="",AE2624="",AE2624=0),"",6.213/(AE2624*24))</f>
        <v/>
      </c>
      <c r="AG2624" s="259" t="n"/>
      <c r="AH2624" s="579" t="inlineStr">
        <is>
          <t>2:08.8240</t>
        </is>
      </c>
      <c r="AI2624" s="418">
        <f>IF(OR(AH2624="",AH2624="",AH2624=0),"",6.213/(AH2624*24))</f>
        <v/>
      </c>
      <c r="AJ2624" s="175">
        <f>IF(AND(ISNUMBER(AB2624),ISNUMBER(AG2624)),AB2624-AG2624,"")</f>
        <v/>
      </c>
      <c r="AK2624" s="255" t="inlineStr">
        <is>
          <t>Accident</t>
        </is>
      </c>
      <c r="AL2624" s="255" t="n">
        <v>45</v>
      </c>
      <c r="AM2624" s="696" t="n"/>
      <c r="AN2624" s="671">
        <f>IF(OR(AL2624="",AM2624="",AM2624=0),"",AL2624*6.213/(AM2624*24))</f>
        <v/>
      </c>
      <c r="AO2624" s="477">
        <f>IF(AND(AL2624=AL2623,AM2624&lt;&gt;"",AM2623&lt;&gt;""),AM2624-AM2623,"")</f>
        <v/>
      </c>
      <c r="AP2624" s="255" t="n"/>
      <c r="AQ2624" s="579" t="inlineStr"/>
      <c r="AR2624" s="439">
        <f>IF(OR(AQ2624="",AQ2624="",AQ2624=0),"",6.213/(AQ2624*24))</f>
        <v/>
      </c>
      <c r="AS2624" s="436">
        <f>IF(OR(NOT(ISNUMBER(C2624)),NOT(ISNUMBER(AB2624))),"",IF(AG2624&lt;&gt;"",AG2624,AB2624)-C2624)</f>
        <v/>
      </c>
      <c r="AT2624" s="260" t="n"/>
      <c r="AU2624" s="261">
        <f>IF($B2624="","",TEXT($A2624,"yyyymmdd")&amp;"_P"&amp;$C2624&amp;"_C"&amp;$F2624&amp;"_"&amp;TRIM(RIGHT(SUBSTITUTE(TRIM(SUBSTITUTE($L2624,CHAR(160)," "))," ",REPT(" ",60)),60))&amp;IF($P2624="","","-"&amp;TRIM(RIGHT(SUBSTITUTE(TRIM(SUBSTITUTE($P2624,CHAR(160)," "))," ",REPT(" ",60)),60)))&amp;IF($T2624="","","-"&amp;TRIM(RIGHT(SUBSTITUTE(TRIM(SUBSTITUTE($T2624,CHAR(160)," "))," ",REPT(" ",60)),60)))&amp;".jpg")</f>
        <v/>
      </c>
    </row>
    <row r="2625" ht="42" customFormat="1" customHeight="1" s="240">
      <c r="A2625" s="262" t="n">
        <v>42288</v>
      </c>
      <c r="B2625" s="263" t="inlineStr">
        <is>
          <t>Supercheap Auto 1000, 11 October, 2015</t>
        </is>
      </c>
      <c r="C2625" s="263" t="n">
        <v>1</v>
      </c>
      <c r="D2625" s="263" t="n"/>
      <c r="E2625" s="263" t="n"/>
      <c r="F2625" s="263" t="n">
        <v>888</v>
      </c>
      <c r="G2625" s="263" t="inlineStr">
        <is>
          <t>Triple Eight Race Engineering</t>
        </is>
      </c>
      <c r="H2625" s="263" t="n"/>
      <c r="I2625" s="263" t="inlineStr">
        <is>
          <t>Red Bull</t>
        </is>
      </c>
      <c r="J2625" s="263" t="inlineStr">
        <is>
          <t>Holden Commodore VF</t>
        </is>
      </c>
      <c r="K2625" s="263" t="n"/>
      <c r="L2625" s="263" t="inlineStr">
        <is>
          <t>Craig Lowndes</t>
        </is>
      </c>
      <c r="M2625" s="263" t="inlineStr">
        <is>
          <t>AUS</t>
        </is>
      </c>
      <c r="N2625" s="697">
        <f>_xlfn.LET(_xlpm.d,_xlfn.XLOOKUP(L2625,'[1]Birth Dates'!$A:$A,'[1]Birth Dates'!$B:$B,"",0),IF(_xlpm.d=0,"",_xlpm.d))</f>
        <v/>
      </c>
      <c r="O2625" s="264">
        <f>IF(OR(N2625="",A2625="",NOT(ISNUMBER(N2625)),N2625&gt;A2625),"",DATEDIF(N2625,A2625,"Y")&amp;" years, "&amp;DATEDIF(N2625,A2625,"YM")&amp;" months, "&amp;DATEDIF(N2625,A2625,"MD")&amp;" days")</f>
        <v/>
      </c>
      <c r="P2625" s="263" t="inlineStr">
        <is>
          <t>Steven Richards</t>
        </is>
      </c>
      <c r="Q2625" s="263" t="inlineStr">
        <is>
          <t>NZL</t>
        </is>
      </c>
      <c r="R2625" s="697">
        <f>_xlfn.LET(_xlpm.d,_xlfn.XLOOKUP(P2625,'[1]Birth Dates'!$A:$A,'[1]Birth Dates'!$B:$B,"",0),IF(_xlpm.d=0,"",_xlpm.d))</f>
        <v/>
      </c>
      <c r="S2625" s="264">
        <f>IF(OR(R2625="",A2625="",NOT(ISNUMBER(R2625)),R2625&gt;A2625),"",DATEDIF(R2625,A2625,"Y")&amp;" years, "&amp;DATEDIF(R2625,A2625,"YM")&amp;" months, "&amp;DATEDIF(R2625,A2625,"MD")&amp;" days")</f>
        <v/>
      </c>
      <c r="T2625" s="263" t="n"/>
      <c r="U2625" s="263" t="n"/>
      <c r="V2625" s="697">
        <f>_xlfn.LET(_xlpm.d,_xlfn.XLOOKUP(T2625,'[1]Birth Dates'!$A:$A,'[1]Birth Dates'!$B:$B,"",0),IF(_xlpm.d=0,"",_xlpm.d))</f>
        <v/>
      </c>
      <c r="W2625" s="264">
        <f>IF(OR(V2625="",A2625="",NOT(ISNUMBER(V2625)),V2625&gt;A2625),"",DATEDIF(V2625,A2625,"Y")&amp;" years, "&amp;DATEDIF(V2625,A2625,"YM")&amp;" months, "&amp;DATEDIF(V2625,A2625,"MD")&amp;" days")</f>
        <v/>
      </c>
      <c r="X2625" s="264" t="n"/>
      <c r="Y2625" s="264" t="n"/>
      <c r="Z2625" s="264" t="n"/>
      <c r="AA2625" s="264" t="n"/>
      <c r="AB2625" s="263" t="n">
        <v>15</v>
      </c>
      <c r="AC2625" s="263" t="n"/>
      <c r="AD2625" s="263" t="n"/>
      <c r="AE2625" s="581" t="inlineStr">
        <is>
          <t>2:08.8240</t>
        </is>
      </c>
      <c r="AF2625" s="418">
        <f>IF(OR(AE2625="",AE2625="",AE2625=0),"",6.213/(AE2625*24))</f>
        <v/>
      </c>
      <c r="AG2625" s="265" t="n"/>
      <c r="AH2625" s="580" t="inlineStr"/>
      <c r="AI2625" s="418">
        <f>IF(OR(AH2625="",AH2625="",AH2625=0),"",6.213/(AH2625*24))</f>
        <v/>
      </c>
      <c r="AJ2625" s="175">
        <f>IF(AND(ISNUMBER(AB2625),ISNUMBER(AG2625)),AB2625-AG2625,"")</f>
        <v/>
      </c>
      <c r="AK2625" s="263" t="n"/>
      <c r="AL2625" s="263" t="n"/>
      <c r="AM2625" s="721" t="n">
        <v>0.2612003009259259</v>
      </c>
      <c r="AN2625" s="671">
        <f>IF(OR(AL2625="",AM2625="",AM2625=0),"",AL2625*6.213/(AM2625*24))</f>
        <v/>
      </c>
      <c r="AO2625" s="477">
        <f>IF(AND(AL2625=AL2624,AM2625&lt;&gt;"",AM2624&lt;&gt;""),AM2625-AM2624,"")</f>
        <v/>
      </c>
      <c r="AP2625" s="263" t="n"/>
      <c r="AQ2625" s="580" t="inlineStr"/>
      <c r="AR2625" s="439">
        <f>IF(OR(AQ2625="",AQ2625="",AQ2625=0),"",6.213/(AQ2625*24))</f>
        <v/>
      </c>
      <c r="AS2625" s="436">
        <f>IF(OR(NOT(ISNUMBER(C2625)),NOT(ISNUMBER(AB2625))),"",IF(AG2625&lt;&gt;"",AG2625,AB2625)-C2625)</f>
        <v/>
      </c>
      <c r="AT2625" s="266" t="n"/>
      <c r="AU2625" s="267">
        <f>IF($B2625="","",TEXT($A2625,"yyyymmdd")&amp;"_P"&amp;$C2625&amp;"_C"&amp;$F2625&amp;"_"&amp;TRIM(RIGHT(SUBSTITUTE(TRIM(SUBSTITUTE($L2625,CHAR(160)," "))," ",REPT(" ",60)),60))&amp;IF($P2625="","","-"&amp;TRIM(RIGHT(SUBSTITUTE(TRIM(SUBSTITUTE($P2625,CHAR(160)," "))," ",REPT(" ",60)),60)))&amp;IF($T2625="","","-"&amp;TRIM(RIGHT(SUBSTITUTE(TRIM(SUBSTITUTE($T2625,CHAR(160)," "))," ",REPT(" ",60)),60)))&amp;".jpg")</f>
        <v/>
      </c>
    </row>
    <row r="2626" ht="42" customHeight="1">
      <c r="A2626" s="268" t="n">
        <v>42288</v>
      </c>
      <c r="B2626" s="264" t="inlineStr">
        <is>
          <t>Supercheap Auto 1000, 11 October, 2015</t>
        </is>
      </c>
      <c r="C2626" s="264" t="n">
        <v>2</v>
      </c>
      <c r="D2626" s="264" t="n"/>
      <c r="E2626" s="264" t="n"/>
      <c r="F2626" s="264" t="n">
        <v>5</v>
      </c>
      <c r="G2626" s="264" t="inlineStr">
        <is>
          <t>Prodrive Racing Australia</t>
        </is>
      </c>
      <c r="H2626" s="264" t="n"/>
      <c r="I2626" s="264" t="inlineStr">
        <is>
          <t>Pepsi Max</t>
        </is>
      </c>
      <c r="J2626" s="264" t="inlineStr">
        <is>
          <t>Ford Falcon FG X</t>
        </is>
      </c>
      <c r="K2626" s="264" t="n"/>
      <c r="L2626" s="264" t="inlineStr">
        <is>
          <t>Mark Winterbottom</t>
        </is>
      </c>
      <c r="M2626" s="264" t="inlineStr">
        <is>
          <t>AUS</t>
        </is>
      </c>
      <c r="N2626" s="697">
        <f>_xlfn.LET(_xlpm.d,_xlfn.XLOOKUP(L2626,'[1]Birth Dates'!$A:$A,'[1]Birth Dates'!$B:$B,"",0),IF(_xlpm.d=0,"",_xlpm.d))</f>
        <v/>
      </c>
      <c r="O2626" s="264">
        <f>IF(OR(N2626="",A2626="",NOT(ISNUMBER(N2626)),N2626&gt;A2626),"",DATEDIF(N2626,A2626,"Y")&amp;" years, "&amp;DATEDIF(N2626,A2626,"YM")&amp;" months, "&amp;DATEDIF(N2626,A2626,"MD")&amp;" days")</f>
        <v/>
      </c>
      <c r="P2626" s="264" t="inlineStr">
        <is>
          <t>Steve Owen</t>
        </is>
      </c>
      <c r="Q2626" s="264" t="inlineStr">
        <is>
          <t>AUS</t>
        </is>
      </c>
      <c r="R2626" s="697">
        <f>_xlfn.LET(_xlpm.d,_xlfn.XLOOKUP(P2626,'[1]Birth Dates'!$A:$A,'[1]Birth Dates'!$B:$B,"",0),IF(_xlpm.d=0,"",_xlpm.d))</f>
        <v/>
      </c>
      <c r="S2626" s="264">
        <f>IF(OR(R2626="",A2626="",NOT(ISNUMBER(R2626)),R2626&gt;A2626),"",DATEDIF(R2626,A2626,"Y")&amp;" years, "&amp;DATEDIF(R2626,A2626,"YM")&amp;" months, "&amp;DATEDIF(R2626,A2626,"MD")&amp;" days")</f>
        <v/>
      </c>
      <c r="T2626" s="264" t="n"/>
      <c r="U2626" s="264" t="n"/>
      <c r="V2626" s="697">
        <f>_xlfn.LET(_xlpm.d,_xlfn.XLOOKUP(T2626,'[1]Birth Dates'!$A:$A,'[1]Birth Dates'!$B:$B,"",0),IF(_xlpm.d=0,"",_xlpm.d))</f>
        <v/>
      </c>
      <c r="W2626" s="264">
        <f>IF(OR(V2626="",A2626="",NOT(ISNUMBER(V2626)),V2626&gt;A2626),"",DATEDIF(V2626,A2626,"Y")&amp;" years, "&amp;DATEDIF(V2626,A2626,"YM")&amp;" months, "&amp;DATEDIF(V2626,A2626,"MD")&amp;" days")</f>
        <v/>
      </c>
      <c r="X2626" s="264" t="n"/>
      <c r="Y2626" s="264" t="n"/>
      <c r="Z2626" s="264" t="n"/>
      <c r="AA2626" s="264" t="n"/>
      <c r="AB2626" s="264" t="n">
        <v>14</v>
      </c>
      <c r="AC2626" s="264" t="n"/>
      <c r="AD2626" s="264" t="n"/>
      <c r="AE2626" s="581" t="inlineStr">
        <is>
          <t>2:08.8240</t>
        </is>
      </c>
      <c r="AF2626" s="418">
        <f>IF(OR(AE2626="",AE2626="",AE2626=0),"",6.213/(AE2626*24))</f>
        <v/>
      </c>
      <c r="AG2626" s="269" t="n"/>
      <c r="AH2626" s="581" t="inlineStr"/>
      <c r="AI2626" s="418">
        <f>IF(OR(AH2626="",AH2626="",AH2626=0),"",6.213/(AH2626*24))</f>
        <v/>
      </c>
      <c r="AJ2626" s="175">
        <f>IF(AND(ISNUMBER(AB2626),ISNUMBER(AG2626)),AB2626-AG2626,"")</f>
        <v/>
      </c>
      <c r="AK2626" s="264" t="n"/>
      <c r="AL2626" s="264" t="n"/>
      <c r="AM2626" s="722" t="inlineStr">
        <is>
          <t>+1.4 s</t>
        </is>
      </c>
      <c r="AN2626" s="671">
        <f>IF(OR(AL2626="",AM2626="",AM2626=0),"",AL2626*6.213/(AM2626*24))</f>
        <v/>
      </c>
      <c r="AO2626" s="477">
        <f>IF(AND(AL2626=AL2625,AM2626&lt;&gt;"",AM2625&lt;&gt;""),AM2626-AM2625,"")</f>
        <v/>
      </c>
      <c r="AP2626" s="264" t="n"/>
      <c r="AQ2626" s="581" t="inlineStr"/>
      <c r="AR2626" s="439">
        <f>IF(OR(AQ2626="",AQ2626="",AQ2626=0),"",6.213/(AQ2626*24))</f>
        <v/>
      </c>
      <c r="AS2626" s="436">
        <f>IF(OR(NOT(ISNUMBER(C2626)),NOT(ISNUMBER(AB2626))),"",IF(AG2626&lt;&gt;"",AG2626,AB2626)-C2626)</f>
        <v/>
      </c>
      <c r="AT2626" s="270" t="n"/>
      <c r="AU2626" s="271">
        <f>IF($B2626="","",TEXT($A2626,"yyyymmdd")&amp;"_P"&amp;$C2626&amp;"_C"&amp;$F2626&amp;"_"&amp;TRIM(RIGHT(SUBSTITUTE(TRIM(SUBSTITUTE($L2626,CHAR(160)," "))," ",REPT(" ",60)),60))&amp;IF($P2626="","","-"&amp;TRIM(RIGHT(SUBSTITUTE(TRIM(SUBSTITUTE($P2626,CHAR(160)," "))," ",REPT(" ",60)),60)))&amp;IF($T2626="","","-"&amp;TRIM(RIGHT(SUBSTITUTE(TRIM(SUBSTITUTE($T2626,CHAR(160)," "))," ",REPT(" ",60)),60)))&amp;".jpg")</f>
        <v/>
      </c>
    </row>
    <row r="2627" ht="42" customHeight="1">
      <c r="A2627" s="268" t="n">
        <v>42288</v>
      </c>
      <c r="B2627" s="264" t="inlineStr">
        <is>
          <t>Supercheap Auto 1000, 11 October, 2015</t>
        </is>
      </c>
      <c r="C2627" s="264" t="n">
        <v>3</v>
      </c>
      <c r="D2627" s="264" t="n"/>
      <c r="E2627" s="264" t="n"/>
      <c r="F2627" s="264" t="n">
        <v>2</v>
      </c>
      <c r="G2627" s="264" t="inlineStr">
        <is>
          <t>Holden Racing Team</t>
        </is>
      </c>
      <c r="H2627" s="264" t="n"/>
      <c r="I2627" s="264" t="inlineStr">
        <is>
          <t>Holden, SP Tools, Star Wars</t>
        </is>
      </c>
      <c r="J2627" s="264" t="inlineStr">
        <is>
          <t>Holden Commodore VF</t>
        </is>
      </c>
      <c r="K2627" s="264" t="n"/>
      <c r="L2627" s="264" t="inlineStr">
        <is>
          <t>Garth Tander</t>
        </is>
      </c>
      <c r="M2627" s="264" t="inlineStr">
        <is>
          <t>AUS</t>
        </is>
      </c>
      <c r="N2627" s="697">
        <f>_xlfn.LET(_xlpm.d,_xlfn.XLOOKUP(L2627,'[1]Birth Dates'!$A:$A,'[1]Birth Dates'!$B:$B,"",0),IF(_xlpm.d=0,"",_xlpm.d))</f>
        <v/>
      </c>
      <c r="O2627" s="264">
        <f>IF(OR(N2627="",A2627="",NOT(ISNUMBER(N2627)),N2627&gt;A2627),"",DATEDIF(N2627,A2627,"Y")&amp;" years, "&amp;DATEDIF(N2627,A2627,"YM")&amp;" months, "&amp;DATEDIF(N2627,A2627,"MD")&amp;" days")</f>
        <v/>
      </c>
      <c r="P2627" s="264" t="inlineStr">
        <is>
          <t>Warren Luff</t>
        </is>
      </c>
      <c r="Q2627" s="264" t="inlineStr">
        <is>
          <t>AUS</t>
        </is>
      </c>
      <c r="R2627" s="697">
        <f>_xlfn.LET(_xlpm.d,_xlfn.XLOOKUP(P2627,'[1]Birth Dates'!$A:$A,'[1]Birth Dates'!$B:$B,"",0),IF(_xlpm.d=0,"",_xlpm.d))</f>
        <v/>
      </c>
      <c r="S2627" s="264">
        <f>IF(OR(R2627="",A2627="",NOT(ISNUMBER(R2627)),R2627&gt;A2627),"",DATEDIF(R2627,A2627,"Y")&amp;" years, "&amp;DATEDIF(R2627,A2627,"YM")&amp;" months, "&amp;DATEDIF(R2627,A2627,"MD")&amp;" days")</f>
        <v/>
      </c>
      <c r="T2627" s="264" t="n"/>
      <c r="U2627" s="264" t="n"/>
      <c r="V2627" s="697">
        <f>_xlfn.LET(_xlpm.d,_xlfn.XLOOKUP(T2627,'[1]Birth Dates'!$A:$A,'[1]Birth Dates'!$B:$B,"",0),IF(_xlpm.d=0,"",_xlpm.d))</f>
        <v/>
      </c>
      <c r="W2627" s="264">
        <f>IF(OR(V2627="",A2627="",NOT(ISNUMBER(V2627)),V2627&gt;A2627),"",DATEDIF(V2627,A2627,"Y")&amp;" years, "&amp;DATEDIF(V2627,A2627,"YM")&amp;" months, "&amp;DATEDIF(V2627,A2627,"MD")&amp;" days")</f>
        <v/>
      </c>
      <c r="X2627" s="264" t="n"/>
      <c r="Y2627" s="264" t="n"/>
      <c r="Z2627" s="264" t="n"/>
      <c r="AA2627" s="264" t="n"/>
      <c r="AB2627" s="264" t="n">
        <v>22</v>
      </c>
      <c r="AC2627" s="264" t="n"/>
      <c r="AD2627" s="264" t="n"/>
      <c r="AE2627" s="581" t="inlineStr">
        <is>
          <t>2:08.8240</t>
        </is>
      </c>
      <c r="AF2627" s="418">
        <f>IF(OR(AE2627="",AE2627="",AE2627=0),"",6.213/(AE2627*24))</f>
        <v/>
      </c>
      <c r="AG2627" s="269" t="n"/>
      <c r="AH2627" s="581" t="inlineStr"/>
      <c r="AI2627" s="418">
        <f>IF(OR(AH2627="",AH2627="",AH2627=0),"",6.213/(AH2627*24))</f>
        <v/>
      </c>
      <c r="AJ2627" s="175">
        <f>IF(AND(ISNUMBER(AB2627),ISNUMBER(AG2627)),AB2627-AG2627,"")</f>
        <v/>
      </c>
      <c r="AK2627" s="264" t="n"/>
      <c r="AL2627" s="264" t="n"/>
      <c r="AM2627" s="722" t="inlineStr">
        <is>
          <t>+4.0 s</t>
        </is>
      </c>
      <c r="AN2627" s="671">
        <f>IF(OR(AL2627="",AM2627="",AM2627=0),"",AL2627*6.213/(AM2627*24))</f>
        <v/>
      </c>
      <c r="AO2627" s="477">
        <f>IF(AND(AL2627=AL2626,AM2627&lt;&gt;"",AM2626&lt;&gt;""),AM2627-AM2626,"")</f>
        <v/>
      </c>
      <c r="AP2627" s="264" t="n"/>
      <c r="AQ2627" s="581" t="inlineStr"/>
      <c r="AR2627" s="439">
        <f>IF(OR(AQ2627="",AQ2627="",AQ2627=0),"",6.213/(AQ2627*24))</f>
        <v/>
      </c>
      <c r="AS2627" s="436">
        <f>IF(OR(NOT(ISNUMBER(C2627)),NOT(ISNUMBER(AB2627))),"",IF(AG2627&lt;&gt;"",AG2627,AB2627)-C2627)</f>
        <v/>
      </c>
      <c r="AT2627" s="270" t="n"/>
      <c r="AU2627" s="271">
        <f>IF($B2627="","",TEXT($A2627,"yyyymmdd")&amp;"_P"&amp;$C2627&amp;"_C"&amp;$F2627&amp;"_"&amp;TRIM(RIGHT(SUBSTITUTE(TRIM(SUBSTITUTE($L2627,CHAR(160)," "))," ",REPT(" ",60)),60))&amp;IF($P2627="","","-"&amp;TRIM(RIGHT(SUBSTITUTE(TRIM(SUBSTITUTE($P2627,CHAR(160)," "))," ",REPT(" ",60)),60)))&amp;IF($T2627="","","-"&amp;TRIM(RIGHT(SUBSTITUTE(TRIM(SUBSTITUTE($T2627,CHAR(160)," "))," ",REPT(" ",60)),60)))&amp;".jpg")</f>
        <v/>
      </c>
    </row>
    <row r="2628" ht="42" customHeight="1">
      <c r="A2628" s="268" t="n">
        <v>42288</v>
      </c>
      <c r="B2628" s="264" t="inlineStr">
        <is>
          <t>Supercheap Auto 1000, 11 October, 2015</t>
        </is>
      </c>
      <c r="C2628" s="264" t="n">
        <v>4</v>
      </c>
      <c r="D2628" s="264" t="n"/>
      <c r="E2628" s="264" t="n"/>
      <c r="F2628" s="264" t="n">
        <v>14</v>
      </c>
      <c r="G2628" s="264" t="inlineStr">
        <is>
          <t>Brad Jones Racing</t>
        </is>
      </c>
      <c r="H2628" s="264" t="n"/>
      <c r="I2628" s="264" t="inlineStr">
        <is>
          <t>Freightliner</t>
        </is>
      </c>
      <c r="J2628" s="264" t="inlineStr">
        <is>
          <t>Holden Commodore VF</t>
        </is>
      </c>
      <c r="K2628" s="264" t="n"/>
      <c r="L2628" s="264" t="inlineStr">
        <is>
          <t>Fabian Coulthard</t>
        </is>
      </c>
      <c r="M2628" s="264" t="inlineStr">
        <is>
          <t>NZL</t>
        </is>
      </c>
      <c r="N2628" s="697">
        <f>_xlfn.LET(_xlpm.d,_xlfn.XLOOKUP(L2628,'[1]Birth Dates'!$A:$A,'[1]Birth Dates'!$B:$B,"",0),IF(_xlpm.d=0,"",_xlpm.d))</f>
        <v/>
      </c>
      <c r="O2628" s="264">
        <f>IF(OR(N2628="",A2628="",NOT(ISNUMBER(N2628)),N2628&gt;A2628),"",DATEDIF(N2628,A2628,"Y")&amp;" years, "&amp;DATEDIF(N2628,A2628,"YM")&amp;" months, "&amp;DATEDIF(N2628,A2628,"MD")&amp;" days")</f>
        <v/>
      </c>
      <c r="P2628" s="264" t="inlineStr">
        <is>
          <t>Luke Youlden</t>
        </is>
      </c>
      <c r="Q2628" s="264" t="inlineStr">
        <is>
          <t>AUS</t>
        </is>
      </c>
      <c r="R2628" s="697">
        <f>_xlfn.LET(_xlpm.d,_xlfn.XLOOKUP(P2628,'[1]Birth Dates'!$A:$A,'[1]Birth Dates'!$B:$B,"",0),IF(_xlpm.d=0,"",_xlpm.d))</f>
        <v/>
      </c>
      <c r="S2628" s="264">
        <f>IF(OR(R2628="",A2628="",NOT(ISNUMBER(R2628)),R2628&gt;A2628),"",DATEDIF(R2628,A2628,"Y")&amp;" years, "&amp;DATEDIF(R2628,A2628,"YM")&amp;" months, "&amp;DATEDIF(R2628,A2628,"MD")&amp;" days")</f>
        <v/>
      </c>
      <c r="T2628" s="264" t="n"/>
      <c r="U2628" s="264" t="n"/>
      <c r="V2628" s="697">
        <f>_xlfn.LET(_xlpm.d,_xlfn.XLOOKUP(T2628,'[1]Birth Dates'!$A:$A,'[1]Birth Dates'!$B:$B,"",0),IF(_xlpm.d=0,"",_xlpm.d))</f>
        <v/>
      </c>
      <c r="W2628" s="264">
        <f>IF(OR(V2628="",A2628="",NOT(ISNUMBER(V2628)),V2628&gt;A2628),"",DATEDIF(V2628,A2628,"Y")&amp;" years, "&amp;DATEDIF(V2628,A2628,"YM")&amp;" months, "&amp;DATEDIF(V2628,A2628,"MD")&amp;" days")</f>
        <v/>
      </c>
      <c r="X2628" s="264" t="n"/>
      <c r="Y2628" s="264" t="n"/>
      <c r="Z2628" s="264" t="n"/>
      <c r="AA2628" s="264" t="n"/>
      <c r="AB2628" s="264" t="n">
        <v>9</v>
      </c>
      <c r="AC2628" s="264" t="n"/>
      <c r="AD2628" s="264" t="n"/>
      <c r="AE2628" s="581" t="inlineStr">
        <is>
          <t>2:08.8240</t>
        </is>
      </c>
      <c r="AF2628" s="418">
        <f>IF(OR(AE2628="",AE2628="",AE2628=0),"",6.213/(AE2628*24))</f>
        <v/>
      </c>
      <c r="AG2628" s="269" t="n"/>
      <c r="AH2628" s="581" t="inlineStr">
        <is>
          <t>2:08.8240</t>
        </is>
      </c>
      <c r="AI2628" s="418">
        <f>IF(OR(AH2628="",AH2628="",AH2628=0),"",6.213/(AH2628*24))</f>
        <v/>
      </c>
      <c r="AJ2628" s="175">
        <f>IF(AND(ISNUMBER(AB2628),ISNUMBER(AG2628)),AB2628-AG2628,"")</f>
        <v/>
      </c>
      <c r="AK2628" s="264" t="n"/>
      <c r="AL2628" s="264" t="n"/>
      <c r="AM2628" s="722" t="inlineStr">
        <is>
          <t>+4.4 s</t>
        </is>
      </c>
      <c r="AN2628" s="671">
        <f>IF(OR(AL2628="",AM2628="",AM2628=0),"",AL2628*6.213/(AM2628*24))</f>
        <v/>
      </c>
      <c r="AO2628" s="477">
        <f>IF(AND(AL2628=AL2627,AM2628&lt;&gt;"",AM2627&lt;&gt;""),AM2628-AM2627,"")</f>
        <v/>
      </c>
      <c r="AP2628" s="264" t="n"/>
      <c r="AQ2628" s="581" t="inlineStr"/>
      <c r="AR2628" s="439">
        <f>IF(OR(AQ2628="",AQ2628="",AQ2628=0),"",6.213/(AQ2628*24))</f>
        <v/>
      </c>
      <c r="AS2628" s="436">
        <f>IF(OR(NOT(ISNUMBER(C2628)),NOT(ISNUMBER(AB2628))),"",IF(AG2628&lt;&gt;"",AG2628,AB2628)-C2628)</f>
        <v/>
      </c>
      <c r="AT2628" s="270" t="n"/>
      <c r="AU2628" s="271">
        <f>IF($B2628="","",TEXT($A2628,"yyyymmdd")&amp;"_P"&amp;$C2628&amp;"_C"&amp;$F2628&amp;"_"&amp;TRIM(RIGHT(SUBSTITUTE(TRIM(SUBSTITUTE($L2628,CHAR(160)," "))," ",REPT(" ",60)),60))&amp;IF($P2628="","","-"&amp;TRIM(RIGHT(SUBSTITUTE(TRIM(SUBSTITUTE($P2628,CHAR(160)," "))," ",REPT(" ",60)),60)))&amp;IF($T2628="","","-"&amp;TRIM(RIGHT(SUBSTITUTE(TRIM(SUBSTITUTE($T2628,CHAR(160)," "))," ",REPT(" ",60)),60)))&amp;".jpg")</f>
        <v/>
      </c>
    </row>
    <row r="2629" ht="42" customHeight="1">
      <c r="A2629" s="268" t="n">
        <v>42288</v>
      </c>
      <c r="B2629" s="264" t="inlineStr">
        <is>
          <t>Supercheap Auto 1000, 11 October, 2015</t>
        </is>
      </c>
      <c r="C2629" s="264" t="n">
        <v>5</v>
      </c>
      <c r="D2629" s="264" t="n"/>
      <c r="E2629" s="264" t="n"/>
      <c r="F2629" s="264" t="n">
        <v>33</v>
      </c>
      <c r="G2629" s="264" t="inlineStr">
        <is>
          <t>Garry Rogers Motorsport</t>
        </is>
      </c>
      <c r="H2629" s="264" t="n"/>
      <c r="I2629" s="264" t="inlineStr">
        <is>
          <t>Wilson Security</t>
        </is>
      </c>
      <c r="J2629" s="264" t="inlineStr">
        <is>
          <t>Volvo S60</t>
        </is>
      </c>
      <c r="K2629" s="264" t="n"/>
      <c r="L2629" s="264" t="inlineStr">
        <is>
          <t>Scott McLaughlin</t>
        </is>
      </c>
      <c r="M2629" s="264" t="inlineStr">
        <is>
          <t>NZL</t>
        </is>
      </c>
      <c r="N2629" s="697">
        <f>_xlfn.LET(_xlpm.d,_xlfn.XLOOKUP(L2629,'[1]Birth Dates'!$A:$A,'[1]Birth Dates'!$B:$B,"",0),IF(_xlpm.d=0,"",_xlpm.d))</f>
        <v/>
      </c>
      <c r="O2629" s="264">
        <f>IF(OR(N2629="",A2629="",NOT(ISNUMBER(N2629)),N2629&gt;A2629),"",DATEDIF(N2629,A2629,"Y")&amp;" years, "&amp;DATEDIF(N2629,A2629,"YM")&amp;" months, "&amp;DATEDIF(N2629,A2629,"MD")&amp;" days")</f>
        <v/>
      </c>
      <c r="P2629" s="264" t="inlineStr">
        <is>
          <t>Alexandre Prémat</t>
        </is>
      </c>
      <c r="Q2629" s="264" t="inlineStr">
        <is>
          <t>FRA</t>
        </is>
      </c>
      <c r="R2629" s="697">
        <f>_xlfn.LET(_xlpm.d,_xlfn.XLOOKUP(P2629,'[1]Birth Dates'!$A:$A,'[1]Birth Dates'!$B:$B,"",0),IF(_xlpm.d=0,"",_xlpm.d))</f>
        <v/>
      </c>
      <c r="S2629" s="264">
        <f>IF(OR(R2629="",A2629="",NOT(ISNUMBER(R2629)),R2629&gt;A2629),"",DATEDIF(R2629,A2629,"Y")&amp;" years, "&amp;DATEDIF(R2629,A2629,"YM")&amp;" months, "&amp;DATEDIF(R2629,A2629,"MD")&amp;" days")</f>
        <v/>
      </c>
      <c r="T2629" s="264" t="n"/>
      <c r="U2629" s="264" t="n"/>
      <c r="V2629" s="697">
        <f>_xlfn.LET(_xlpm.d,_xlfn.XLOOKUP(T2629,'[1]Birth Dates'!$A:$A,'[1]Birth Dates'!$B:$B,"",0),IF(_xlpm.d=0,"",_xlpm.d))</f>
        <v/>
      </c>
      <c r="W2629" s="264">
        <f>IF(OR(V2629="",A2629="",NOT(ISNUMBER(V2629)),V2629&gt;A2629),"",DATEDIF(V2629,A2629,"Y")&amp;" years, "&amp;DATEDIF(V2629,A2629,"YM")&amp;" months, "&amp;DATEDIF(V2629,A2629,"MD")&amp;" days")</f>
        <v/>
      </c>
      <c r="X2629" s="264" t="n"/>
      <c r="Y2629" s="264" t="n"/>
      <c r="Z2629" s="264" t="n"/>
      <c r="AA2629" s="264" t="n"/>
      <c r="AB2629" s="264" t="n">
        <v>2</v>
      </c>
      <c r="AC2629" s="264" t="n"/>
      <c r="AD2629" s="264" t="n"/>
      <c r="AE2629" s="581" t="inlineStr">
        <is>
          <t>2:08.8240</t>
        </is>
      </c>
      <c r="AF2629" s="418">
        <f>IF(OR(AE2629="",AE2629="",AE2629=0),"",6.213/(AE2629*24))</f>
        <v/>
      </c>
      <c r="AG2629" s="269" t="n"/>
      <c r="AH2629" s="581" t="inlineStr">
        <is>
          <t>2:08.8240</t>
        </is>
      </c>
      <c r="AI2629" s="418">
        <f>IF(OR(AH2629="",AH2629="",AH2629=0),"",6.213/(AH2629*24))</f>
        <v/>
      </c>
      <c r="AJ2629" s="175">
        <f>IF(AND(ISNUMBER(AB2629),ISNUMBER(AG2629)),AB2629-AG2629,"")</f>
        <v/>
      </c>
      <c r="AK2629" s="264" t="n"/>
      <c r="AL2629" s="264" t="n"/>
      <c r="AM2629" s="722" t="inlineStr">
        <is>
          <t>+9.7 s</t>
        </is>
      </c>
      <c r="AN2629" s="671">
        <f>IF(OR(AL2629="",AM2629="",AM2629=0),"",AL2629*6.213/(AM2629*24))</f>
        <v/>
      </c>
      <c r="AO2629" s="477">
        <f>IF(AND(AL2629=AL2628,AM2629&lt;&gt;"",AM2628&lt;&gt;""),AM2629-AM2628,"")</f>
        <v/>
      </c>
      <c r="AP2629" s="264" t="n"/>
      <c r="AQ2629" s="581" t="inlineStr"/>
      <c r="AR2629" s="439">
        <f>IF(OR(AQ2629="",AQ2629="",AQ2629=0),"",6.213/(AQ2629*24))</f>
        <v/>
      </c>
      <c r="AS2629" s="436">
        <f>IF(OR(NOT(ISNUMBER(C2629)),NOT(ISNUMBER(AB2629))),"",IF(AG2629&lt;&gt;"",AG2629,AB2629)-C2629)</f>
        <v/>
      </c>
      <c r="AT2629" s="270" t="n"/>
      <c r="AU2629" s="271">
        <f>IF($B2629="","",TEXT($A2629,"yyyymmdd")&amp;"_P"&amp;$C2629&amp;"_C"&amp;$F2629&amp;"_"&amp;TRIM(RIGHT(SUBSTITUTE(TRIM(SUBSTITUTE($L2629,CHAR(160)," "))," ",REPT(" ",60)),60))&amp;IF($P2629="","","-"&amp;TRIM(RIGHT(SUBSTITUTE(TRIM(SUBSTITUTE($P2629,CHAR(160)," "))," ",REPT(" ",60)),60)))&amp;IF($T2629="","","-"&amp;TRIM(RIGHT(SUBSTITUTE(TRIM(SUBSTITUTE($T2629,CHAR(160)," "))," ",REPT(" ",60)),60)))&amp;".jpg")</f>
        <v/>
      </c>
    </row>
    <row r="2630" ht="42" customHeight="1">
      <c r="A2630" s="268" t="n">
        <v>42288</v>
      </c>
      <c r="B2630" s="264" t="inlineStr">
        <is>
          <t>Supercheap Auto 1000, 11 October, 2015</t>
        </is>
      </c>
      <c r="C2630" s="264" t="n">
        <v>6</v>
      </c>
      <c r="D2630" s="264" t="n"/>
      <c r="E2630" s="264" t="n"/>
      <c r="F2630" s="264" t="n">
        <v>55</v>
      </c>
      <c r="G2630" s="264" t="inlineStr">
        <is>
          <t>Rod Nash Racing</t>
        </is>
      </c>
      <c r="H2630" s="264" t="n"/>
      <c r="I2630" s="264" t="inlineStr">
        <is>
          <t>The Bottle-O</t>
        </is>
      </c>
      <c r="J2630" s="264" t="inlineStr">
        <is>
          <t>Ford Falcon FG X</t>
        </is>
      </c>
      <c r="K2630" s="264" t="n"/>
      <c r="L2630" s="264" t="inlineStr">
        <is>
          <t>David Reynolds</t>
        </is>
      </c>
      <c r="M2630" s="264" t="inlineStr">
        <is>
          <t>AUS</t>
        </is>
      </c>
      <c r="N2630" s="697">
        <f>_xlfn.LET(_xlpm.d,_xlfn.XLOOKUP(L2630,'[1]Birth Dates'!$A:$A,'[1]Birth Dates'!$B:$B,"",0),IF(_xlpm.d=0,"",_xlpm.d))</f>
        <v/>
      </c>
      <c r="O2630" s="264">
        <f>IF(OR(N2630="",A2630="",NOT(ISNUMBER(N2630)),N2630&gt;A2630),"",DATEDIF(N2630,A2630,"Y")&amp;" years, "&amp;DATEDIF(N2630,A2630,"YM")&amp;" months, "&amp;DATEDIF(N2630,A2630,"MD")&amp;" days")</f>
        <v/>
      </c>
      <c r="P2630" s="264" t="inlineStr">
        <is>
          <t>Dean Canto</t>
        </is>
      </c>
      <c r="Q2630" s="264" t="inlineStr">
        <is>
          <t>AUS</t>
        </is>
      </c>
      <c r="R2630" s="697">
        <f>_xlfn.LET(_xlpm.d,_xlfn.XLOOKUP(P2630,'[1]Birth Dates'!$A:$A,'[1]Birth Dates'!$B:$B,"",0),IF(_xlpm.d=0,"",_xlpm.d))</f>
        <v/>
      </c>
      <c r="S2630" s="264">
        <f>IF(OR(R2630="",A2630="",NOT(ISNUMBER(R2630)),R2630&gt;A2630),"",DATEDIF(R2630,A2630,"Y")&amp;" years, "&amp;DATEDIF(R2630,A2630,"YM")&amp;" months, "&amp;DATEDIF(R2630,A2630,"MD")&amp;" days")</f>
        <v/>
      </c>
      <c r="T2630" s="264" t="n"/>
      <c r="U2630" s="264" t="n"/>
      <c r="V2630" s="697">
        <f>_xlfn.LET(_xlpm.d,_xlfn.XLOOKUP(T2630,'[1]Birth Dates'!$A:$A,'[1]Birth Dates'!$B:$B,"",0),IF(_xlpm.d=0,"",_xlpm.d))</f>
        <v/>
      </c>
      <c r="W2630" s="264">
        <f>IF(OR(V2630="",A2630="",NOT(ISNUMBER(V2630)),V2630&gt;A2630),"",DATEDIF(V2630,A2630,"Y")&amp;" years, "&amp;DATEDIF(V2630,A2630,"YM")&amp;" months, "&amp;DATEDIF(V2630,A2630,"MD")&amp;" days")</f>
        <v/>
      </c>
      <c r="X2630" s="264" t="n"/>
      <c r="Y2630" s="264" t="n"/>
      <c r="Z2630" s="264" t="n"/>
      <c r="AA2630" s="264" t="n"/>
      <c r="AB2630" s="264" t="n">
        <v>1</v>
      </c>
      <c r="AC2630" s="264" t="n"/>
      <c r="AD2630" s="264" t="n"/>
      <c r="AE2630" s="581" t="inlineStr">
        <is>
          <t>2:08.8240</t>
        </is>
      </c>
      <c r="AF2630" s="418">
        <f>IF(OR(AE2630="",AE2630="",AE2630=0),"",6.213/(AE2630*24))</f>
        <v/>
      </c>
      <c r="AG2630" s="269" t="n"/>
      <c r="AH2630" s="581" t="inlineStr">
        <is>
          <t>2:08.8240</t>
        </is>
      </c>
      <c r="AI2630" s="418">
        <f>IF(OR(AH2630="",AH2630="",AH2630=0),"",6.213/(AH2630*24))</f>
        <v/>
      </c>
      <c r="AJ2630" s="175">
        <f>IF(AND(ISNUMBER(AB2630),ISNUMBER(AG2630)),AB2630-AG2630,"")</f>
        <v/>
      </c>
      <c r="AK2630" s="264" t="n"/>
      <c r="AL2630" s="264" t="n"/>
      <c r="AM2630" s="722" t="inlineStr">
        <is>
          <t>+11.0 s</t>
        </is>
      </c>
      <c r="AN2630" s="671">
        <f>IF(OR(AL2630="",AM2630="",AM2630=0),"",AL2630*6.213/(AM2630*24))</f>
        <v/>
      </c>
      <c r="AO2630" s="477">
        <f>IF(AND(AL2630=AL2629,AM2630&lt;&gt;"",AM2629&lt;&gt;""),AM2630-AM2629,"")</f>
        <v/>
      </c>
      <c r="AP2630" s="264" t="n"/>
      <c r="AQ2630" s="581" t="inlineStr"/>
      <c r="AR2630" s="439">
        <f>IF(OR(AQ2630="",AQ2630="",AQ2630=0),"",6.213/(AQ2630*24))</f>
        <v/>
      </c>
      <c r="AS2630" s="436">
        <f>IF(OR(NOT(ISNUMBER(C2630)),NOT(ISNUMBER(AB2630))),"",IF(AG2630&lt;&gt;"",AG2630,AB2630)-C2630)</f>
        <v/>
      </c>
      <c r="AT2630" s="270" t="n"/>
      <c r="AU2630" s="271">
        <f>IF($B2630="","",TEXT($A2630,"yyyymmdd")&amp;"_P"&amp;$C2630&amp;"_C"&amp;$F2630&amp;"_"&amp;TRIM(RIGHT(SUBSTITUTE(TRIM(SUBSTITUTE($L2630,CHAR(160)," "))," ",REPT(" ",60)),60))&amp;IF($P2630="","","-"&amp;TRIM(RIGHT(SUBSTITUTE(TRIM(SUBSTITUTE($P2630,CHAR(160)," "))," ",REPT(" ",60)),60)))&amp;IF($T2630="","","-"&amp;TRIM(RIGHT(SUBSTITUTE(TRIM(SUBSTITUTE($T2630,CHAR(160)," "))," ",REPT(" ",60)),60)))&amp;".jpg")</f>
        <v/>
      </c>
    </row>
    <row r="2631" ht="42" customHeight="1">
      <c r="A2631" s="268" t="n">
        <v>42288</v>
      </c>
      <c r="B2631" s="264" t="inlineStr">
        <is>
          <t>Supercheap Auto 1000, 11 October, 2015</t>
        </is>
      </c>
      <c r="C2631" s="264" t="n">
        <v>7</v>
      </c>
      <c r="D2631" s="264" t="n"/>
      <c r="E2631" s="264" t="n"/>
      <c r="F2631" s="264" t="n">
        <v>8</v>
      </c>
      <c r="G2631" s="264" t="inlineStr">
        <is>
          <t>Brad Jones Racing</t>
        </is>
      </c>
      <c r="H2631" s="264" t="n"/>
      <c r="I2631" s="264" t="inlineStr">
        <is>
          <t>BOC Gas and Gear</t>
        </is>
      </c>
      <c r="J2631" s="264" t="inlineStr">
        <is>
          <t>Holden Commodore VF</t>
        </is>
      </c>
      <c r="K2631" s="264" t="n"/>
      <c r="L2631" s="264" t="inlineStr">
        <is>
          <t>Jason Bright</t>
        </is>
      </c>
      <c r="M2631" s="264" t="inlineStr">
        <is>
          <t>AUS</t>
        </is>
      </c>
      <c r="N2631" s="697">
        <f>_xlfn.LET(_xlpm.d,_xlfn.XLOOKUP(L2631,'[1]Birth Dates'!$A:$A,'[1]Birth Dates'!$B:$B,"",0),IF(_xlpm.d=0,"",_xlpm.d))</f>
        <v/>
      </c>
      <c r="O2631" s="264">
        <f>IF(OR(N2631="",A2631="",NOT(ISNUMBER(N2631)),N2631&gt;A2631),"",DATEDIF(N2631,A2631,"Y")&amp;" years, "&amp;DATEDIF(N2631,A2631,"YM")&amp;" months, "&amp;DATEDIF(N2631,A2631,"MD")&amp;" days")</f>
        <v/>
      </c>
      <c r="P2631" s="264" t="inlineStr">
        <is>
          <t>Andrew Jones</t>
        </is>
      </c>
      <c r="Q2631" s="264" t="inlineStr">
        <is>
          <t>AUS</t>
        </is>
      </c>
      <c r="R2631" s="697">
        <f>_xlfn.LET(_xlpm.d,_xlfn.XLOOKUP(P2631,'[1]Birth Dates'!$A:$A,'[1]Birth Dates'!$B:$B,"",0),IF(_xlpm.d=0,"",_xlpm.d))</f>
        <v/>
      </c>
      <c r="S2631" s="264">
        <f>IF(OR(R2631="",A2631="",NOT(ISNUMBER(R2631)),R2631&gt;A2631),"",DATEDIF(R2631,A2631,"Y")&amp;" years, "&amp;DATEDIF(R2631,A2631,"YM")&amp;" months, "&amp;DATEDIF(R2631,A2631,"MD")&amp;" days")</f>
        <v/>
      </c>
      <c r="T2631" s="264" t="n"/>
      <c r="U2631" s="264" t="n"/>
      <c r="V2631" s="697">
        <f>_xlfn.LET(_xlpm.d,_xlfn.XLOOKUP(T2631,'[1]Birth Dates'!$A:$A,'[1]Birth Dates'!$B:$B,"",0),IF(_xlpm.d=0,"",_xlpm.d))</f>
        <v/>
      </c>
      <c r="W2631" s="264">
        <f>IF(OR(V2631="",A2631="",NOT(ISNUMBER(V2631)),V2631&gt;A2631),"",DATEDIF(V2631,A2631,"Y")&amp;" years, "&amp;DATEDIF(V2631,A2631,"YM")&amp;" months, "&amp;DATEDIF(V2631,A2631,"MD")&amp;" days")</f>
        <v/>
      </c>
      <c r="X2631" s="264" t="n"/>
      <c r="Y2631" s="264" t="n"/>
      <c r="Z2631" s="264" t="n"/>
      <c r="AA2631" s="264" t="n"/>
      <c r="AB2631" s="264" t="n">
        <v>3</v>
      </c>
      <c r="AC2631" s="264" t="n"/>
      <c r="AD2631" s="264" t="n"/>
      <c r="AE2631" s="581" t="inlineStr">
        <is>
          <t>2:08.8240</t>
        </is>
      </c>
      <c r="AF2631" s="418">
        <f>IF(OR(AE2631="",AE2631="",AE2631=0),"",6.213/(AE2631*24))</f>
        <v/>
      </c>
      <c r="AG2631" s="269" t="n"/>
      <c r="AH2631" s="581" t="inlineStr">
        <is>
          <t>2:08.8240</t>
        </is>
      </c>
      <c r="AI2631" s="418">
        <f>IF(OR(AH2631="",AH2631="",AH2631=0),"",6.213/(AH2631*24))</f>
        <v/>
      </c>
      <c r="AJ2631" s="175">
        <f>IF(AND(ISNUMBER(AB2631),ISNUMBER(AG2631)),AB2631-AG2631,"")</f>
        <v/>
      </c>
      <c r="AK2631" s="264" t="n"/>
      <c r="AL2631" s="264" t="n"/>
      <c r="AM2631" s="722" t="inlineStr">
        <is>
          <t>+12.0 s</t>
        </is>
      </c>
      <c r="AN2631" s="671">
        <f>IF(OR(AL2631="",AM2631="",AM2631=0),"",AL2631*6.213/(AM2631*24))</f>
        <v/>
      </c>
      <c r="AO2631" s="477">
        <f>IF(AND(AL2631=AL2630,AM2631&lt;&gt;"",AM2630&lt;&gt;""),AM2631-AM2630,"")</f>
        <v/>
      </c>
      <c r="AP2631" s="264" t="n"/>
      <c r="AQ2631" s="581" t="inlineStr"/>
      <c r="AR2631" s="439">
        <f>IF(OR(AQ2631="",AQ2631="",AQ2631=0),"",6.213/(AQ2631*24))</f>
        <v/>
      </c>
      <c r="AS2631" s="436">
        <f>IF(OR(NOT(ISNUMBER(C2631)),NOT(ISNUMBER(AB2631))),"",IF(AG2631&lt;&gt;"",AG2631,AB2631)-C2631)</f>
        <v/>
      </c>
      <c r="AT2631" s="270" t="n"/>
      <c r="AU2631" s="271">
        <f>IF($B2631="","",TEXT($A2631,"yyyymmdd")&amp;"_P"&amp;$C2631&amp;"_C"&amp;$F2631&amp;"_"&amp;TRIM(RIGHT(SUBSTITUTE(TRIM(SUBSTITUTE($L2631,CHAR(160)," "))," ",REPT(" ",60)),60))&amp;IF($P2631="","","-"&amp;TRIM(RIGHT(SUBSTITUTE(TRIM(SUBSTITUTE($P2631,CHAR(160)," "))," ",REPT(" ",60)),60)))&amp;IF($T2631="","","-"&amp;TRIM(RIGHT(SUBSTITUTE(TRIM(SUBSTITUTE($T2631,CHAR(160)," "))," ",REPT(" ",60)),60)))&amp;".jpg")</f>
        <v/>
      </c>
    </row>
    <row r="2632" ht="42" customHeight="1">
      <c r="A2632" s="268" t="n">
        <v>42288</v>
      </c>
      <c r="B2632" s="264" t="inlineStr">
        <is>
          <t>Supercheap Auto 1000, 11 October, 2015</t>
        </is>
      </c>
      <c r="C2632" s="264" t="n">
        <v>8</v>
      </c>
      <c r="D2632" s="264" t="n"/>
      <c r="E2632" s="264" t="n"/>
      <c r="F2632" s="264" t="n">
        <v>97</v>
      </c>
      <c r="G2632" s="264" t="inlineStr">
        <is>
          <t>Tekno Autosports</t>
        </is>
      </c>
      <c r="H2632" s="264" t="n"/>
      <c r="I2632" s="264" t="inlineStr">
        <is>
          <t>Darrell Lea STIX</t>
        </is>
      </c>
      <c r="J2632" s="264" t="inlineStr">
        <is>
          <t>Holden Commodore VF</t>
        </is>
      </c>
      <c r="K2632" s="264" t="n"/>
      <c r="L2632" s="264" t="inlineStr">
        <is>
          <t>Shane van Gisbergen</t>
        </is>
      </c>
      <c r="M2632" s="264" t="inlineStr">
        <is>
          <t>NZL</t>
        </is>
      </c>
      <c r="N2632" s="697">
        <f>_xlfn.LET(_xlpm.d,_xlfn.XLOOKUP(L2632,'[1]Birth Dates'!$A:$A,'[1]Birth Dates'!$B:$B,"",0),IF(_xlpm.d=0,"",_xlpm.d))</f>
        <v/>
      </c>
      <c r="O2632" s="264">
        <f>IF(OR(N2632="",A2632="",NOT(ISNUMBER(N2632)),N2632&gt;A2632),"",DATEDIF(N2632,A2632,"Y")&amp;" years, "&amp;DATEDIF(N2632,A2632,"YM")&amp;" months, "&amp;DATEDIF(N2632,A2632,"MD")&amp;" days")</f>
        <v/>
      </c>
      <c r="P2632" s="264" t="inlineStr">
        <is>
          <t>Jonathon Webb</t>
        </is>
      </c>
      <c r="Q2632" s="264" t="inlineStr">
        <is>
          <t>AUS</t>
        </is>
      </c>
      <c r="R2632" s="697">
        <f>_xlfn.LET(_xlpm.d,_xlfn.XLOOKUP(P2632,'[1]Birth Dates'!$A:$A,'[1]Birth Dates'!$B:$B,"",0),IF(_xlpm.d=0,"",_xlpm.d))</f>
        <v/>
      </c>
      <c r="S2632" s="264">
        <f>IF(OR(R2632="",A2632="",NOT(ISNUMBER(R2632)),R2632&gt;A2632),"",DATEDIF(R2632,A2632,"Y")&amp;" years, "&amp;DATEDIF(R2632,A2632,"YM")&amp;" months, "&amp;DATEDIF(R2632,A2632,"MD")&amp;" days")</f>
        <v/>
      </c>
      <c r="T2632" s="264" t="n"/>
      <c r="U2632" s="264" t="n"/>
      <c r="V2632" s="697">
        <f>_xlfn.LET(_xlpm.d,_xlfn.XLOOKUP(T2632,'[1]Birth Dates'!$A:$A,'[1]Birth Dates'!$B:$B,"",0),IF(_xlpm.d=0,"",_xlpm.d))</f>
        <v/>
      </c>
      <c r="W2632" s="264">
        <f>IF(OR(V2632="",A2632="",NOT(ISNUMBER(V2632)),V2632&gt;A2632),"",DATEDIF(V2632,A2632,"Y")&amp;" years, "&amp;DATEDIF(V2632,A2632,"YM")&amp;" months, "&amp;DATEDIF(V2632,A2632,"MD")&amp;" days")</f>
        <v/>
      </c>
      <c r="X2632" s="264" t="n"/>
      <c r="Y2632" s="264" t="n"/>
      <c r="Z2632" s="264" t="n"/>
      <c r="AA2632" s="264" t="n"/>
      <c r="AB2632" s="264" t="n">
        <v>6</v>
      </c>
      <c r="AC2632" s="264" t="n"/>
      <c r="AD2632" s="264" t="n"/>
      <c r="AE2632" s="581" t="inlineStr">
        <is>
          <t>2:08.8240</t>
        </is>
      </c>
      <c r="AF2632" s="418">
        <f>IF(OR(AE2632="",AE2632="",AE2632=0),"",6.213/(AE2632*24))</f>
        <v/>
      </c>
      <c r="AG2632" s="269" t="n"/>
      <c r="AH2632" s="581" t="inlineStr">
        <is>
          <t>2:08.8240</t>
        </is>
      </c>
      <c r="AI2632" s="418">
        <f>IF(OR(AH2632="",AH2632="",AH2632=0),"",6.213/(AH2632*24))</f>
        <v/>
      </c>
      <c r="AJ2632" s="175">
        <f>IF(AND(ISNUMBER(AB2632),ISNUMBER(AG2632)),AB2632-AG2632,"")</f>
        <v/>
      </c>
      <c r="AK2632" s="264" t="n"/>
      <c r="AL2632" s="264" t="n"/>
      <c r="AM2632" s="722" t="inlineStr">
        <is>
          <t>+14.3 s</t>
        </is>
      </c>
      <c r="AN2632" s="671">
        <f>IF(OR(AL2632="",AM2632="",AM2632=0),"",AL2632*6.213/(AM2632*24))</f>
        <v/>
      </c>
      <c r="AO2632" s="477">
        <f>IF(AND(AL2632=AL2631,AM2632&lt;&gt;"",AM2631&lt;&gt;""),AM2632-AM2631,"")</f>
        <v/>
      </c>
      <c r="AP2632" s="264" t="n"/>
      <c r="AQ2632" s="581" t="inlineStr"/>
      <c r="AR2632" s="439">
        <f>IF(OR(AQ2632="",AQ2632="",AQ2632=0),"",6.213/(AQ2632*24))</f>
        <v/>
      </c>
      <c r="AS2632" s="436">
        <f>IF(OR(NOT(ISNUMBER(C2632)),NOT(ISNUMBER(AB2632))),"",IF(AG2632&lt;&gt;"",AG2632,AB2632)-C2632)</f>
        <v/>
      </c>
      <c r="AT2632" s="270" t="n"/>
      <c r="AU2632" s="271">
        <f>IF($B2632="","",TEXT($A2632,"yyyymmdd")&amp;"_P"&amp;$C2632&amp;"_C"&amp;$F2632&amp;"_"&amp;TRIM(RIGHT(SUBSTITUTE(TRIM(SUBSTITUTE($L2632,CHAR(160)," "))," ",REPT(" ",60)),60))&amp;IF($P2632="","","-"&amp;TRIM(RIGHT(SUBSTITUTE(TRIM(SUBSTITUTE($P2632,CHAR(160)," "))," ",REPT(" ",60)),60)))&amp;IF($T2632="","","-"&amp;TRIM(RIGHT(SUBSTITUTE(TRIM(SUBSTITUTE($T2632,CHAR(160)," "))," ",REPT(" ",60)),60)))&amp;".jpg")</f>
        <v/>
      </c>
    </row>
    <row r="2633" ht="42" customHeight="1">
      <c r="A2633" s="268" t="n">
        <v>42288</v>
      </c>
      <c r="B2633" s="264" t="inlineStr">
        <is>
          <t>Supercheap Auto 1000, 11 October, 2015</t>
        </is>
      </c>
      <c r="C2633" s="264" t="n">
        <v>9</v>
      </c>
      <c r="D2633" s="264" t="n"/>
      <c r="E2633" s="264" t="n"/>
      <c r="F2633" s="264" t="n">
        <v>18</v>
      </c>
      <c r="G2633" s="264" t="inlineStr">
        <is>
          <t>Charlie Schwerkolt Racing</t>
        </is>
      </c>
      <c r="H2633" s="264" t="n"/>
      <c r="I2633" s="264" t="inlineStr">
        <is>
          <t>Preston Hire</t>
        </is>
      </c>
      <c r="J2633" s="264" t="inlineStr">
        <is>
          <t>Holden Commodore VF</t>
        </is>
      </c>
      <c r="K2633" s="264" t="n"/>
      <c r="L2633" s="264" t="inlineStr">
        <is>
          <t>Lee Holdsworth</t>
        </is>
      </c>
      <c r="M2633" s="264" t="inlineStr">
        <is>
          <t>AUS</t>
        </is>
      </c>
      <c r="N2633" s="697">
        <f>_xlfn.LET(_xlpm.d,_xlfn.XLOOKUP(L2633,'[1]Birth Dates'!$A:$A,'[1]Birth Dates'!$B:$B,"",0),IF(_xlpm.d=0,"",_xlpm.d))</f>
        <v/>
      </c>
      <c r="O2633" s="264">
        <f>IF(OR(N2633="",A2633="",NOT(ISNUMBER(N2633)),N2633&gt;A2633),"",DATEDIF(N2633,A2633,"Y")&amp;" years, "&amp;DATEDIF(N2633,A2633,"YM")&amp;" months, "&amp;DATEDIF(N2633,A2633,"MD")&amp;" days")</f>
        <v/>
      </c>
      <c r="P2633" s="264" t="inlineStr">
        <is>
          <t>Sébastien Bourdais</t>
        </is>
      </c>
      <c r="Q2633" s="264" t="inlineStr">
        <is>
          <t>FRA</t>
        </is>
      </c>
      <c r="R2633" s="697">
        <f>_xlfn.LET(_xlpm.d,_xlfn.XLOOKUP(P2633,'[1]Birth Dates'!$A:$A,'[1]Birth Dates'!$B:$B,"",0),IF(_xlpm.d=0,"",_xlpm.d))</f>
        <v/>
      </c>
      <c r="S2633" s="264">
        <f>IF(OR(R2633="",A2633="",NOT(ISNUMBER(R2633)),R2633&gt;A2633),"",DATEDIF(R2633,A2633,"Y")&amp;" years, "&amp;DATEDIF(R2633,A2633,"YM")&amp;" months, "&amp;DATEDIF(R2633,A2633,"MD")&amp;" days")</f>
        <v/>
      </c>
      <c r="T2633" s="264" t="n"/>
      <c r="U2633" s="264" t="n"/>
      <c r="V2633" s="697">
        <f>_xlfn.LET(_xlpm.d,_xlfn.XLOOKUP(T2633,'[1]Birth Dates'!$A:$A,'[1]Birth Dates'!$B:$B,"",0),IF(_xlpm.d=0,"",_xlpm.d))</f>
        <v/>
      </c>
      <c r="W2633" s="264">
        <f>IF(OR(V2633="",A2633="",NOT(ISNUMBER(V2633)),V2633&gt;A2633),"",DATEDIF(V2633,A2633,"Y")&amp;" years, "&amp;DATEDIF(V2633,A2633,"YM")&amp;" months, "&amp;DATEDIF(V2633,A2633,"MD")&amp;" days")</f>
        <v/>
      </c>
      <c r="X2633" s="264" t="n"/>
      <c r="Y2633" s="264" t="n"/>
      <c r="Z2633" s="264" t="n"/>
      <c r="AA2633" s="264" t="n"/>
      <c r="AB2633" s="264" t="n">
        <v>4</v>
      </c>
      <c r="AC2633" s="264" t="n"/>
      <c r="AD2633" s="264" t="n"/>
      <c r="AE2633" s="581" t="inlineStr">
        <is>
          <t>2:08.8240</t>
        </is>
      </c>
      <c r="AF2633" s="418">
        <f>IF(OR(AE2633="",AE2633="",AE2633=0),"",6.213/(AE2633*24))</f>
        <v/>
      </c>
      <c r="AG2633" s="269" t="n"/>
      <c r="AH2633" s="581" t="inlineStr">
        <is>
          <t>2:08.8240</t>
        </is>
      </c>
      <c r="AI2633" s="418">
        <f>IF(OR(AH2633="",AH2633="",AH2633=0),"",6.213/(AH2633*24))</f>
        <v/>
      </c>
      <c r="AJ2633" s="175">
        <f>IF(AND(ISNUMBER(AB2633),ISNUMBER(AG2633)),AB2633-AG2633,"")</f>
        <v/>
      </c>
      <c r="AK2633" s="264" t="n"/>
      <c r="AL2633" s="264" t="n"/>
      <c r="AM2633" s="722" t="inlineStr">
        <is>
          <t>+14.7 s</t>
        </is>
      </c>
      <c r="AN2633" s="671">
        <f>IF(OR(AL2633="",AM2633="",AM2633=0),"",AL2633*6.213/(AM2633*24))</f>
        <v/>
      </c>
      <c r="AO2633" s="477">
        <f>IF(AND(AL2633=AL2632,AM2633&lt;&gt;"",AM2632&lt;&gt;""),AM2633-AM2632,"")</f>
        <v/>
      </c>
      <c r="AP2633" s="264" t="n"/>
      <c r="AQ2633" s="581" t="inlineStr"/>
      <c r="AR2633" s="439">
        <f>IF(OR(AQ2633="",AQ2633="",AQ2633=0),"",6.213/(AQ2633*24))</f>
        <v/>
      </c>
      <c r="AS2633" s="436">
        <f>IF(OR(NOT(ISNUMBER(C2633)),NOT(ISNUMBER(AB2633))),"",IF(AG2633&lt;&gt;"",AG2633,AB2633)-C2633)</f>
        <v/>
      </c>
      <c r="AT2633" s="270" t="n"/>
      <c r="AU2633" s="271">
        <f>IF($B2633="","",TEXT($A2633,"yyyymmdd")&amp;"_P"&amp;$C2633&amp;"_C"&amp;$F2633&amp;"_"&amp;TRIM(RIGHT(SUBSTITUTE(TRIM(SUBSTITUTE($L2633,CHAR(160)," "))," ",REPT(" ",60)),60))&amp;IF($P2633="","","-"&amp;TRIM(RIGHT(SUBSTITUTE(TRIM(SUBSTITUTE($P2633,CHAR(160)," "))," ",REPT(" ",60)),60)))&amp;IF($T2633="","","-"&amp;TRIM(RIGHT(SUBSTITUTE(TRIM(SUBSTITUTE($T2633,CHAR(160)," "))," ",REPT(" ",60)),60)))&amp;".jpg")</f>
        <v/>
      </c>
    </row>
    <row r="2634" ht="42" customHeight="1">
      <c r="A2634" s="268" t="n">
        <v>42288</v>
      </c>
      <c r="B2634" s="264" t="inlineStr">
        <is>
          <t>Supercheap Auto 1000, 11 October, 2015</t>
        </is>
      </c>
      <c r="C2634" s="264" t="n">
        <v>10</v>
      </c>
      <c r="D2634" s="264" t="n"/>
      <c r="E2634" s="264" t="n"/>
      <c r="F2634" s="264" t="n">
        <v>99</v>
      </c>
      <c r="G2634" s="264" t="inlineStr">
        <is>
          <t>Nissan Motorsport</t>
        </is>
      </c>
      <c r="H2634" s="264" t="n"/>
      <c r="I2634" s="264" t="inlineStr">
        <is>
          <t>Mack Trucks</t>
        </is>
      </c>
      <c r="J2634" s="264" t="inlineStr">
        <is>
          <t>Nissan Altima L33</t>
        </is>
      </c>
      <c r="K2634" s="264" t="n"/>
      <c r="L2634" s="264" t="inlineStr">
        <is>
          <t>James Moffat</t>
        </is>
      </c>
      <c r="M2634" s="264" t="inlineStr">
        <is>
          <t>AUS</t>
        </is>
      </c>
      <c r="N2634" s="697">
        <f>_xlfn.LET(_xlpm.d,_xlfn.XLOOKUP(L2634,'[1]Birth Dates'!$A:$A,'[1]Birth Dates'!$B:$B,"",0),IF(_xlpm.d=0,"",_xlpm.d))</f>
        <v/>
      </c>
      <c r="O2634" s="264">
        <f>IF(OR(N2634="",A2634="",NOT(ISNUMBER(N2634)),N2634&gt;A2634),"",DATEDIF(N2634,A2634,"Y")&amp;" years, "&amp;DATEDIF(N2634,A2634,"YM")&amp;" months, "&amp;DATEDIF(N2634,A2634,"MD")&amp;" days")</f>
        <v/>
      </c>
      <c r="P2634" s="264" t="inlineStr">
        <is>
          <t>Taz Douglas</t>
        </is>
      </c>
      <c r="Q2634" s="264" t="inlineStr">
        <is>
          <t>AUS</t>
        </is>
      </c>
      <c r="R2634" s="697">
        <f>_xlfn.LET(_xlpm.d,_xlfn.XLOOKUP(P2634,'[1]Birth Dates'!$A:$A,'[1]Birth Dates'!$B:$B,"",0),IF(_xlpm.d=0,"",_xlpm.d))</f>
        <v/>
      </c>
      <c r="S2634" s="264">
        <f>IF(OR(R2634="",A2634="",NOT(ISNUMBER(R2634)),R2634&gt;A2634),"",DATEDIF(R2634,A2634,"Y")&amp;" years, "&amp;DATEDIF(R2634,A2634,"YM")&amp;" months, "&amp;DATEDIF(R2634,A2634,"MD")&amp;" days")</f>
        <v/>
      </c>
      <c r="T2634" s="264" t="n"/>
      <c r="U2634" s="264" t="n"/>
      <c r="V2634" s="697">
        <f>_xlfn.LET(_xlpm.d,_xlfn.XLOOKUP(T2634,'[1]Birth Dates'!$A:$A,'[1]Birth Dates'!$B:$B,"",0),IF(_xlpm.d=0,"",_xlpm.d))</f>
        <v/>
      </c>
      <c r="W2634" s="264">
        <f>IF(OR(V2634="",A2634="",NOT(ISNUMBER(V2634)),V2634&gt;A2634),"",DATEDIF(V2634,A2634,"Y")&amp;" years, "&amp;DATEDIF(V2634,A2634,"YM")&amp;" months, "&amp;DATEDIF(V2634,A2634,"MD")&amp;" days")</f>
        <v/>
      </c>
      <c r="X2634" s="264" t="n"/>
      <c r="Y2634" s="264" t="n"/>
      <c r="Z2634" s="264" t="n"/>
      <c r="AA2634" s="264" t="n"/>
      <c r="AB2634" s="264" t="n">
        <v>5</v>
      </c>
      <c r="AC2634" s="264" t="n"/>
      <c r="AD2634" s="264" t="n"/>
      <c r="AE2634" s="581" t="inlineStr">
        <is>
          <t>2:08.8240</t>
        </is>
      </c>
      <c r="AF2634" s="418">
        <f>IF(OR(AE2634="",AE2634="",AE2634=0),"",6.213/(AE2634*24))</f>
        <v/>
      </c>
      <c r="AG2634" s="269" t="n"/>
      <c r="AH2634" s="581" t="inlineStr">
        <is>
          <t>2:08.8240</t>
        </is>
      </c>
      <c r="AI2634" s="418">
        <f>IF(OR(AH2634="",AH2634="",AH2634=0),"",6.213/(AH2634*24))</f>
        <v/>
      </c>
      <c r="AJ2634" s="175">
        <f>IF(AND(ISNUMBER(AB2634),ISNUMBER(AG2634)),AB2634-AG2634,"")</f>
        <v/>
      </c>
      <c r="AK2634" s="264" t="n"/>
      <c r="AL2634" s="264" t="n"/>
      <c r="AM2634" s="722" t="inlineStr">
        <is>
          <t>+20.2 s</t>
        </is>
      </c>
      <c r="AN2634" s="671">
        <f>IF(OR(AL2634="",AM2634="",AM2634=0),"",AL2634*6.213/(AM2634*24))</f>
        <v/>
      </c>
      <c r="AO2634" s="477">
        <f>IF(AND(AL2634=AL2633,AM2634&lt;&gt;"",AM2633&lt;&gt;""),AM2634-AM2633,"")</f>
        <v/>
      </c>
      <c r="AP2634" s="264" t="n"/>
      <c r="AQ2634" s="581" t="inlineStr"/>
      <c r="AR2634" s="439">
        <f>IF(OR(AQ2634="",AQ2634="",AQ2634=0),"",6.213/(AQ2634*24))</f>
        <v/>
      </c>
      <c r="AS2634" s="436">
        <f>IF(OR(NOT(ISNUMBER(C2634)),NOT(ISNUMBER(AB2634))),"",IF(AG2634&lt;&gt;"",AG2634,AB2634)-C2634)</f>
        <v/>
      </c>
      <c r="AT2634" s="270" t="n"/>
      <c r="AU2634" s="271">
        <f>IF($B2634="","",TEXT($A2634,"yyyymmdd")&amp;"_P"&amp;$C2634&amp;"_C"&amp;$F2634&amp;"_"&amp;TRIM(RIGHT(SUBSTITUTE(TRIM(SUBSTITUTE($L2634,CHAR(160)," "))," ",REPT(" ",60)),60))&amp;IF($P2634="","","-"&amp;TRIM(RIGHT(SUBSTITUTE(TRIM(SUBSTITUTE($P2634,CHAR(160)," "))," ",REPT(" ",60)),60)))&amp;IF($T2634="","","-"&amp;TRIM(RIGHT(SUBSTITUTE(TRIM(SUBSTITUTE($T2634,CHAR(160)," "))," ",REPT(" ",60)),60)))&amp;".jpg")</f>
        <v/>
      </c>
    </row>
    <row r="2635" ht="42" customHeight="1">
      <c r="A2635" s="268" t="n">
        <v>42288</v>
      </c>
      <c r="B2635" s="264" t="inlineStr">
        <is>
          <t>Supercheap Auto 1000, 11 October, 2015</t>
        </is>
      </c>
      <c r="C2635" s="264" t="n">
        <v>11</v>
      </c>
      <c r="D2635" s="264" t="n"/>
      <c r="E2635" s="264" t="n"/>
      <c r="F2635" s="264" t="n">
        <v>22</v>
      </c>
      <c r="G2635" s="264" t="inlineStr">
        <is>
          <t>Holden Racing Team</t>
        </is>
      </c>
      <c r="H2635" s="264" t="n"/>
      <c r="I2635" s="264" t="inlineStr">
        <is>
          <t>Holden, SP Tools, Star Wars</t>
        </is>
      </c>
      <c r="J2635" s="264" t="inlineStr">
        <is>
          <t>Holden Commodore VF</t>
        </is>
      </c>
      <c r="K2635" s="264" t="n"/>
      <c r="L2635" s="264" t="inlineStr">
        <is>
          <t>Jack Perkins</t>
        </is>
      </c>
      <c r="M2635" s="264" t="inlineStr">
        <is>
          <t>AUS</t>
        </is>
      </c>
      <c r="N2635" s="697">
        <f>_xlfn.LET(_xlpm.d,_xlfn.XLOOKUP(L2635,'[1]Birth Dates'!$A:$A,'[1]Birth Dates'!$B:$B,"",0),IF(_xlpm.d=0,"",_xlpm.d))</f>
        <v/>
      </c>
      <c r="O2635" s="264">
        <f>IF(OR(N2635="",A2635="",NOT(ISNUMBER(N2635)),N2635&gt;A2635),"",DATEDIF(N2635,A2635,"Y")&amp;" years, "&amp;DATEDIF(N2635,A2635,"YM")&amp;" months, "&amp;DATEDIF(N2635,A2635,"MD")&amp;" days")</f>
        <v/>
      </c>
      <c r="P2635" s="264" t="inlineStr">
        <is>
          <t>Russell Ingall</t>
        </is>
      </c>
      <c r="Q2635" s="264" t="inlineStr">
        <is>
          <t>AUS</t>
        </is>
      </c>
      <c r="R2635" s="697">
        <f>_xlfn.LET(_xlpm.d,_xlfn.XLOOKUP(P2635,'[1]Birth Dates'!$A:$A,'[1]Birth Dates'!$B:$B,"",0),IF(_xlpm.d=0,"",_xlpm.d))</f>
        <v/>
      </c>
      <c r="S2635" s="264">
        <f>IF(OR(R2635="",A2635="",NOT(ISNUMBER(R2635)),R2635&gt;A2635),"",DATEDIF(R2635,A2635,"Y")&amp;" years, "&amp;DATEDIF(R2635,A2635,"YM")&amp;" months, "&amp;DATEDIF(R2635,A2635,"MD")&amp;" days")</f>
        <v/>
      </c>
      <c r="T2635" s="264" t="n"/>
      <c r="U2635" s="264" t="n"/>
      <c r="V2635" s="697">
        <f>_xlfn.LET(_xlpm.d,_xlfn.XLOOKUP(T2635,'[1]Birth Dates'!$A:$A,'[1]Birth Dates'!$B:$B,"",0),IF(_xlpm.d=0,"",_xlpm.d))</f>
        <v/>
      </c>
      <c r="W2635" s="264">
        <f>IF(OR(V2635="",A2635="",NOT(ISNUMBER(V2635)),V2635&gt;A2635),"",DATEDIF(V2635,A2635,"Y")&amp;" years, "&amp;DATEDIF(V2635,A2635,"YM")&amp;" months, "&amp;DATEDIF(V2635,A2635,"MD")&amp;" days")</f>
        <v/>
      </c>
      <c r="X2635" s="264" t="n"/>
      <c r="Y2635" s="264" t="n"/>
      <c r="Z2635" s="264" t="n"/>
      <c r="AA2635" s="264" t="n"/>
      <c r="AB2635" s="264" t="n">
        <v>17</v>
      </c>
      <c r="AC2635" s="264" t="n"/>
      <c r="AD2635" s="264" t="n"/>
      <c r="AE2635" s="581" t="inlineStr">
        <is>
          <t>2:08.8240</t>
        </is>
      </c>
      <c r="AF2635" s="418">
        <f>IF(OR(AE2635="",AE2635="",AE2635=0),"",6.213/(AE2635*24))</f>
        <v/>
      </c>
      <c r="AG2635" s="269" t="n"/>
      <c r="AH2635" s="581" t="inlineStr"/>
      <c r="AI2635" s="418">
        <f>IF(OR(AH2635="",AH2635="",AH2635=0),"",6.213/(AH2635*24))</f>
        <v/>
      </c>
      <c r="AJ2635" s="175">
        <f>IF(AND(ISNUMBER(AB2635),ISNUMBER(AG2635)),AB2635-AG2635,"")</f>
        <v/>
      </c>
      <c r="AK2635" s="264" t="n"/>
      <c r="AL2635" s="264" t="n"/>
      <c r="AM2635" s="722" t="inlineStr">
        <is>
          <t>+21.2 s</t>
        </is>
      </c>
      <c r="AN2635" s="671">
        <f>IF(OR(AL2635="",AM2635="",AM2635=0),"",AL2635*6.213/(AM2635*24))</f>
        <v/>
      </c>
      <c r="AO2635" s="477">
        <f>IF(AND(AL2635=AL2634,AM2635&lt;&gt;"",AM2634&lt;&gt;""),AM2635-AM2634,"")</f>
        <v/>
      </c>
      <c r="AP2635" s="264" t="n"/>
      <c r="AQ2635" s="581" t="inlineStr"/>
      <c r="AR2635" s="439">
        <f>IF(OR(AQ2635="",AQ2635="",AQ2635=0),"",6.213/(AQ2635*24))</f>
        <v/>
      </c>
      <c r="AS2635" s="436">
        <f>IF(OR(NOT(ISNUMBER(C2635)),NOT(ISNUMBER(AB2635))),"",IF(AG2635&lt;&gt;"",AG2635,AB2635)-C2635)</f>
        <v/>
      </c>
      <c r="AT2635" s="270" t="n"/>
      <c r="AU2635" s="271">
        <f>IF($B2635="","",TEXT($A2635,"yyyymmdd")&amp;"_P"&amp;$C2635&amp;"_C"&amp;$F2635&amp;"_"&amp;TRIM(RIGHT(SUBSTITUTE(TRIM(SUBSTITUTE($L2635,CHAR(160)," "))," ",REPT(" ",60)),60))&amp;IF($P2635="","","-"&amp;TRIM(RIGHT(SUBSTITUTE(TRIM(SUBSTITUTE($P2635,CHAR(160)," "))," ",REPT(" ",60)),60)))&amp;IF($T2635="","","-"&amp;TRIM(RIGHT(SUBSTITUTE(TRIM(SUBSTITUTE($T2635,CHAR(160)," "))," ",REPT(" ",60)),60)))&amp;".jpg")</f>
        <v/>
      </c>
    </row>
    <row r="2636" ht="42" customHeight="1">
      <c r="A2636" s="268" t="n">
        <v>42288</v>
      </c>
      <c r="B2636" s="264" t="inlineStr">
        <is>
          <t>Supercheap Auto 1000, 11 October, 2015</t>
        </is>
      </c>
      <c r="C2636" s="264" t="n">
        <v>12</v>
      </c>
      <c r="D2636" s="264" t="n"/>
      <c r="E2636" s="264" t="n"/>
      <c r="F2636" s="264" t="n">
        <v>9</v>
      </c>
      <c r="G2636" s="264" t="inlineStr">
        <is>
          <t>Erebus Motorsport</t>
        </is>
      </c>
      <c r="H2636" s="264" t="n"/>
      <c r="I2636" s="264" t="inlineStr">
        <is>
          <t>Penrite</t>
        </is>
      </c>
      <c r="J2636" s="264" t="inlineStr">
        <is>
          <t>Mercedes-Benz E63 AMG</t>
        </is>
      </c>
      <c r="K2636" s="264" t="n"/>
      <c r="L2636" s="264" t="inlineStr">
        <is>
          <t>Will Davison</t>
        </is>
      </c>
      <c r="M2636" s="264" t="inlineStr">
        <is>
          <t>AUS</t>
        </is>
      </c>
      <c r="N2636" s="697">
        <f>_xlfn.LET(_xlpm.d,_xlfn.XLOOKUP(L2636,'[1]Birth Dates'!$A:$A,'[1]Birth Dates'!$B:$B,"",0),IF(_xlpm.d=0,"",_xlpm.d))</f>
        <v/>
      </c>
      <c r="O2636" s="264">
        <f>IF(OR(N2636="",A2636="",NOT(ISNUMBER(N2636)),N2636&gt;A2636),"",DATEDIF(N2636,A2636,"Y")&amp;" years, "&amp;DATEDIF(N2636,A2636,"YM")&amp;" months, "&amp;DATEDIF(N2636,A2636,"MD")&amp;" days")</f>
        <v/>
      </c>
      <c r="P2636" s="264" t="inlineStr">
        <is>
          <t>Alex Davison</t>
        </is>
      </c>
      <c r="Q2636" s="264" t="inlineStr">
        <is>
          <t>AUS</t>
        </is>
      </c>
      <c r="R2636" s="697">
        <f>_xlfn.LET(_xlpm.d,_xlfn.XLOOKUP(P2636,'[1]Birth Dates'!$A:$A,'[1]Birth Dates'!$B:$B,"",0),IF(_xlpm.d=0,"",_xlpm.d))</f>
        <v/>
      </c>
      <c r="S2636" s="264">
        <f>IF(OR(R2636="",A2636="",NOT(ISNUMBER(R2636)),R2636&gt;A2636),"",DATEDIF(R2636,A2636,"Y")&amp;" years, "&amp;DATEDIF(R2636,A2636,"YM")&amp;" months, "&amp;DATEDIF(R2636,A2636,"MD")&amp;" days")</f>
        <v/>
      </c>
      <c r="T2636" s="264" t="n"/>
      <c r="U2636" s="264" t="n"/>
      <c r="V2636" s="697">
        <f>_xlfn.LET(_xlpm.d,_xlfn.XLOOKUP(T2636,'[1]Birth Dates'!$A:$A,'[1]Birth Dates'!$B:$B,"",0),IF(_xlpm.d=0,"",_xlpm.d))</f>
        <v/>
      </c>
      <c r="W2636" s="264">
        <f>IF(OR(V2636="",A2636="",NOT(ISNUMBER(V2636)),V2636&gt;A2636),"",DATEDIF(V2636,A2636,"Y")&amp;" years, "&amp;DATEDIF(V2636,A2636,"YM")&amp;" months, "&amp;DATEDIF(V2636,A2636,"MD")&amp;" days")</f>
        <v/>
      </c>
      <c r="X2636" s="264" t="n"/>
      <c r="Y2636" s="264" t="n"/>
      <c r="Z2636" s="264" t="n"/>
      <c r="AA2636" s="264" t="n"/>
      <c r="AB2636" s="264" t="n">
        <v>11</v>
      </c>
      <c r="AC2636" s="264" t="n"/>
      <c r="AD2636" s="264" t="n"/>
      <c r="AE2636" s="581" t="inlineStr">
        <is>
          <t>2:08.8240</t>
        </is>
      </c>
      <c r="AF2636" s="418">
        <f>IF(OR(AE2636="",AE2636="",AE2636=0),"",6.213/(AE2636*24))</f>
        <v/>
      </c>
      <c r="AG2636" s="269" t="n"/>
      <c r="AH2636" s="581" t="inlineStr"/>
      <c r="AI2636" s="418">
        <f>IF(OR(AH2636="",AH2636="",AH2636=0),"",6.213/(AH2636*24))</f>
        <v/>
      </c>
      <c r="AJ2636" s="175">
        <f>IF(AND(ISNUMBER(AB2636),ISNUMBER(AG2636)),AB2636-AG2636,"")</f>
        <v/>
      </c>
      <c r="AK2636" s="264" t="n"/>
      <c r="AL2636" s="264" t="n"/>
      <c r="AM2636" s="722" t="inlineStr">
        <is>
          <t>+21.6 s</t>
        </is>
      </c>
      <c r="AN2636" s="671">
        <f>IF(OR(AL2636="",AM2636="",AM2636=0),"",AL2636*6.213/(AM2636*24))</f>
        <v/>
      </c>
      <c r="AO2636" s="477">
        <f>IF(AND(AL2636=AL2635,AM2636&lt;&gt;"",AM2635&lt;&gt;""),AM2636-AM2635,"")</f>
        <v/>
      </c>
      <c r="AP2636" s="264" t="n"/>
      <c r="AQ2636" s="581" t="inlineStr"/>
      <c r="AR2636" s="439">
        <f>IF(OR(AQ2636="",AQ2636="",AQ2636=0),"",6.213/(AQ2636*24))</f>
        <v/>
      </c>
      <c r="AS2636" s="436">
        <f>IF(OR(NOT(ISNUMBER(C2636)),NOT(ISNUMBER(AB2636))),"",IF(AG2636&lt;&gt;"",AG2636,AB2636)-C2636)</f>
        <v/>
      </c>
      <c r="AT2636" s="270" t="n"/>
      <c r="AU2636" s="271">
        <f>IF($B2636="","",TEXT($A2636,"yyyymmdd")&amp;"_P"&amp;$C2636&amp;"_C"&amp;$F2636&amp;"_"&amp;TRIM(RIGHT(SUBSTITUTE(TRIM(SUBSTITUTE($L2636,CHAR(160)," "))," ",REPT(" ",60)),60))&amp;IF($P2636="","","-"&amp;TRIM(RIGHT(SUBSTITUTE(TRIM(SUBSTITUTE($P2636,CHAR(160)," "))," ",REPT(" ",60)),60)))&amp;IF($T2636="","","-"&amp;TRIM(RIGHT(SUBSTITUTE(TRIM(SUBSTITUTE($T2636,CHAR(160)," "))," ",REPT(" ",60)),60)))&amp;".jpg")</f>
        <v/>
      </c>
    </row>
    <row r="2637" ht="42" customHeight="1">
      <c r="A2637" s="268" t="n">
        <v>42288</v>
      </c>
      <c r="B2637" s="264" t="inlineStr">
        <is>
          <t>Supercheap Auto 1000, 11 October, 2015</t>
        </is>
      </c>
      <c r="C2637" s="264" t="n">
        <v>13</v>
      </c>
      <c r="D2637" s="264" t="n"/>
      <c r="E2637" s="264" t="n"/>
      <c r="F2637" s="264" t="n">
        <v>23</v>
      </c>
      <c r="G2637" s="264" t="inlineStr">
        <is>
          <t>Nissan Motorsport</t>
        </is>
      </c>
      <c r="H2637" s="264" t="n"/>
      <c r="I2637" s="264" t="inlineStr">
        <is>
          <t>Nissan</t>
        </is>
      </c>
      <c r="J2637" s="264" t="inlineStr">
        <is>
          <t>Nissan Altima L33</t>
        </is>
      </c>
      <c r="K2637" s="264" t="n"/>
      <c r="L2637" s="264" t="inlineStr">
        <is>
          <t>Michael Caruso</t>
        </is>
      </c>
      <c r="M2637" s="264" t="inlineStr">
        <is>
          <t>AUS</t>
        </is>
      </c>
      <c r="N2637" s="697">
        <f>_xlfn.LET(_xlpm.d,_xlfn.XLOOKUP(L2637,'[1]Birth Dates'!$A:$A,'[1]Birth Dates'!$B:$B,"",0),IF(_xlpm.d=0,"",_xlpm.d))</f>
        <v/>
      </c>
      <c r="O2637" s="264">
        <f>IF(OR(N2637="",A2637="",NOT(ISNUMBER(N2637)),N2637&gt;A2637),"",DATEDIF(N2637,A2637,"Y")&amp;" years, "&amp;DATEDIF(N2637,A2637,"YM")&amp;" months, "&amp;DATEDIF(N2637,A2637,"MD")&amp;" days")</f>
        <v/>
      </c>
      <c r="P2637" s="264" t="inlineStr">
        <is>
          <t>Dean Fiore</t>
        </is>
      </c>
      <c r="Q2637" s="264" t="inlineStr">
        <is>
          <t>AUS</t>
        </is>
      </c>
      <c r="R2637" s="697">
        <f>_xlfn.LET(_xlpm.d,_xlfn.XLOOKUP(P2637,'[1]Birth Dates'!$A:$A,'[1]Birth Dates'!$B:$B,"",0),IF(_xlpm.d=0,"",_xlpm.d))</f>
        <v/>
      </c>
      <c r="S2637" s="264">
        <f>IF(OR(R2637="",A2637="",NOT(ISNUMBER(R2637)),R2637&gt;A2637),"",DATEDIF(R2637,A2637,"Y")&amp;" years, "&amp;DATEDIF(R2637,A2637,"YM")&amp;" months, "&amp;DATEDIF(R2637,A2637,"MD")&amp;" days")</f>
        <v/>
      </c>
      <c r="T2637" s="264" t="n"/>
      <c r="U2637" s="264" t="n"/>
      <c r="V2637" s="697">
        <f>_xlfn.LET(_xlpm.d,_xlfn.XLOOKUP(T2637,'[1]Birth Dates'!$A:$A,'[1]Birth Dates'!$B:$B,"",0),IF(_xlpm.d=0,"",_xlpm.d))</f>
        <v/>
      </c>
      <c r="W2637" s="264">
        <f>IF(OR(V2637="",A2637="",NOT(ISNUMBER(V2637)),V2637&gt;A2637),"",DATEDIF(V2637,A2637,"Y")&amp;" years, "&amp;DATEDIF(V2637,A2637,"YM")&amp;" months, "&amp;DATEDIF(V2637,A2637,"MD")&amp;" days")</f>
        <v/>
      </c>
      <c r="X2637" s="264" t="n"/>
      <c r="Y2637" s="264" t="n"/>
      <c r="Z2637" s="264" t="n"/>
      <c r="AA2637" s="264" t="n"/>
      <c r="AB2637" s="264" t="n">
        <v>18</v>
      </c>
      <c r="AC2637" s="264" t="n"/>
      <c r="AD2637" s="264" t="n"/>
      <c r="AE2637" s="581" t="inlineStr">
        <is>
          <t>2:08.8240</t>
        </is>
      </c>
      <c r="AF2637" s="418">
        <f>IF(OR(AE2637="",AE2637="",AE2637=0),"",6.213/(AE2637*24))</f>
        <v/>
      </c>
      <c r="AG2637" s="269" t="n"/>
      <c r="AH2637" s="581" t="inlineStr"/>
      <c r="AI2637" s="418">
        <f>IF(OR(AH2637="",AH2637="",AH2637=0),"",6.213/(AH2637*24))</f>
        <v/>
      </c>
      <c r="AJ2637" s="175">
        <f>IF(AND(ISNUMBER(AB2637),ISNUMBER(AG2637)),AB2637-AG2637,"")</f>
        <v/>
      </c>
      <c r="AK2637" s="264" t="n"/>
      <c r="AL2637" s="264" t="n"/>
      <c r="AM2637" s="722" t="inlineStr">
        <is>
          <t>+29.6 s</t>
        </is>
      </c>
      <c r="AN2637" s="671">
        <f>IF(OR(AL2637="",AM2637="",AM2637=0),"",AL2637*6.213/(AM2637*24))</f>
        <v/>
      </c>
      <c r="AO2637" s="477">
        <f>IF(AND(AL2637=AL2636,AM2637&lt;&gt;"",AM2636&lt;&gt;""),AM2637-AM2636,"")</f>
        <v/>
      </c>
      <c r="AP2637" s="264" t="n"/>
      <c r="AQ2637" s="581" t="inlineStr"/>
      <c r="AR2637" s="439">
        <f>IF(OR(AQ2637="",AQ2637="",AQ2637=0),"",6.213/(AQ2637*24))</f>
        <v/>
      </c>
      <c r="AS2637" s="436">
        <f>IF(OR(NOT(ISNUMBER(C2637)),NOT(ISNUMBER(AB2637))),"",IF(AG2637&lt;&gt;"",AG2637,AB2637)-C2637)</f>
        <v/>
      </c>
      <c r="AT2637" s="270" t="n"/>
      <c r="AU2637" s="271">
        <f>IF($B2637="","",TEXT($A2637,"yyyymmdd")&amp;"_P"&amp;$C2637&amp;"_C"&amp;$F2637&amp;"_"&amp;TRIM(RIGHT(SUBSTITUTE(TRIM(SUBSTITUTE($L2637,CHAR(160)," "))," ",REPT(" ",60)),60))&amp;IF($P2637="","","-"&amp;TRIM(RIGHT(SUBSTITUTE(TRIM(SUBSTITUTE($P2637,CHAR(160)," "))," ",REPT(" ",60)),60)))&amp;IF($T2637="","","-"&amp;TRIM(RIGHT(SUBSTITUTE(TRIM(SUBSTITUTE($T2637,CHAR(160)," "))," ",REPT(" ",60)),60)))&amp;".jpg")</f>
        <v/>
      </c>
    </row>
    <row r="2638" ht="42" customHeight="1">
      <c r="A2638" s="268" t="n">
        <v>42288</v>
      </c>
      <c r="B2638" s="264" t="inlineStr">
        <is>
          <t>Supercheap Auto 1000, 11 October, 2015</t>
        </is>
      </c>
      <c r="C2638" s="264" t="n">
        <v>14</v>
      </c>
      <c r="D2638" s="264" t="n"/>
      <c r="E2638" s="264" t="n"/>
      <c r="F2638" s="264" t="n">
        <v>47</v>
      </c>
      <c r="G2638" s="264" t="inlineStr">
        <is>
          <t>Walkinshaw Racing</t>
        </is>
      </c>
      <c r="H2638" s="264" t="n"/>
      <c r="I2638" s="264" t="inlineStr">
        <is>
          <t>Supercheap Auto</t>
        </is>
      </c>
      <c r="J2638" s="264" t="inlineStr">
        <is>
          <t>Holden Commodore VF</t>
        </is>
      </c>
      <c r="K2638" s="264" t="n"/>
      <c r="L2638" s="264" t="inlineStr">
        <is>
          <t>Tim Slade</t>
        </is>
      </c>
      <c r="M2638" s="264" t="inlineStr">
        <is>
          <t>AUS</t>
        </is>
      </c>
      <c r="N2638" s="697">
        <f>_xlfn.LET(_xlpm.d,_xlfn.XLOOKUP(L2638,'[1]Birth Dates'!$A:$A,'[1]Birth Dates'!$B:$B,"",0),IF(_xlpm.d=0,"",_xlpm.d))</f>
        <v/>
      </c>
      <c r="O2638" s="264">
        <f>IF(OR(N2638="",A2638="",NOT(ISNUMBER(N2638)),N2638&gt;A2638),"",DATEDIF(N2638,A2638,"Y")&amp;" years, "&amp;DATEDIF(N2638,A2638,"YM")&amp;" months, "&amp;DATEDIF(N2638,A2638,"MD")&amp;" days")</f>
        <v/>
      </c>
      <c r="P2638" s="264" t="inlineStr">
        <is>
          <t>Tony D'Alberto</t>
        </is>
      </c>
      <c r="Q2638" s="264" t="inlineStr">
        <is>
          <t>AUS</t>
        </is>
      </c>
      <c r="R2638" s="697">
        <f>_xlfn.LET(_xlpm.d,_xlfn.XLOOKUP(P2638,'[1]Birth Dates'!$A:$A,'[1]Birth Dates'!$B:$B,"",0),IF(_xlpm.d=0,"",_xlpm.d))</f>
        <v/>
      </c>
      <c r="S2638" s="264">
        <f>IF(OR(R2638="",A2638="",NOT(ISNUMBER(R2638)),R2638&gt;A2638),"",DATEDIF(R2638,A2638,"Y")&amp;" years, "&amp;DATEDIF(R2638,A2638,"YM")&amp;" months, "&amp;DATEDIF(R2638,A2638,"MD")&amp;" days")</f>
        <v/>
      </c>
      <c r="T2638" s="264" t="n"/>
      <c r="U2638" s="264" t="n"/>
      <c r="V2638" s="697">
        <f>_xlfn.LET(_xlpm.d,_xlfn.XLOOKUP(T2638,'[1]Birth Dates'!$A:$A,'[1]Birth Dates'!$B:$B,"",0),IF(_xlpm.d=0,"",_xlpm.d))</f>
        <v/>
      </c>
      <c r="W2638" s="264">
        <f>IF(OR(V2638="",A2638="",NOT(ISNUMBER(V2638)),V2638&gt;A2638),"",DATEDIF(V2638,A2638,"Y")&amp;" years, "&amp;DATEDIF(V2638,A2638,"YM")&amp;" months, "&amp;DATEDIF(V2638,A2638,"MD")&amp;" days")</f>
        <v/>
      </c>
      <c r="X2638" s="264" t="n"/>
      <c r="Y2638" s="264" t="n"/>
      <c r="Z2638" s="264" t="n"/>
      <c r="AA2638" s="264" t="n"/>
      <c r="AB2638" s="264" t="n">
        <v>10</v>
      </c>
      <c r="AC2638" s="264" t="n"/>
      <c r="AD2638" s="264" t="n"/>
      <c r="AE2638" s="581" t="inlineStr">
        <is>
          <t>2:08.8240</t>
        </is>
      </c>
      <c r="AF2638" s="418">
        <f>IF(OR(AE2638="",AE2638="",AE2638=0),"",6.213/(AE2638*24))</f>
        <v/>
      </c>
      <c r="AG2638" s="269" t="n"/>
      <c r="AH2638" s="581" t="inlineStr">
        <is>
          <t>2:08.8240</t>
        </is>
      </c>
      <c r="AI2638" s="418">
        <f>IF(OR(AH2638="",AH2638="",AH2638=0),"",6.213/(AH2638*24))</f>
        <v/>
      </c>
      <c r="AJ2638" s="175">
        <f>IF(AND(ISNUMBER(AB2638),ISNUMBER(AG2638)),AB2638-AG2638,"")</f>
        <v/>
      </c>
      <c r="AK2638" s="264" t="n"/>
      <c r="AL2638" s="264" t="n"/>
      <c r="AM2638" s="722" t="inlineStr">
        <is>
          <t>+31.6 s</t>
        </is>
      </c>
      <c r="AN2638" s="671">
        <f>IF(OR(AL2638="",AM2638="",AM2638=0),"",AL2638*6.213/(AM2638*24))</f>
        <v/>
      </c>
      <c r="AO2638" s="477">
        <f>IF(AND(AL2638=AL2637,AM2638&lt;&gt;"",AM2637&lt;&gt;""),AM2638-AM2637,"")</f>
        <v/>
      </c>
      <c r="AP2638" s="264" t="n"/>
      <c r="AQ2638" s="581" t="inlineStr"/>
      <c r="AR2638" s="439">
        <f>IF(OR(AQ2638="",AQ2638="",AQ2638=0),"",6.213/(AQ2638*24))</f>
        <v/>
      </c>
      <c r="AS2638" s="436">
        <f>IF(OR(NOT(ISNUMBER(C2638)),NOT(ISNUMBER(AB2638))),"",IF(AG2638&lt;&gt;"",AG2638,AB2638)-C2638)</f>
        <v/>
      </c>
      <c r="AT2638" s="270" t="n"/>
      <c r="AU2638" s="271">
        <f>IF($B2638="","",TEXT($A2638,"yyyymmdd")&amp;"_P"&amp;$C2638&amp;"_C"&amp;$F2638&amp;"_"&amp;TRIM(RIGHT(SUBSTITUTE(TRIM(SUBSTITUTE($L2638,CHAR(160)," "))," ",REPT(" ",60)),60))&amp;IF($P2638="","","-"&amp;TRIM(RIGHT(SUBSTITUTE(TRIM(SUBSTITUTE($P2638,CHAR(160)," "))," ",REPT(" ",60)),60)))&amp;IF($T2638="","","-"&amp;TRIM(RIGHT(SUBSTITUTE(TRIM(SUBSTITUTE($T2638,CHAR(160)," "))," ",REPT(" ",60)),60)))&amp;".jpg")</f>
        <v/>
      </c>
    </row>
    <row r="2639" ht="42" customHeight="1">
      <c r="A2639" s="268" t="n">
        <v>42288</v>
      </c>
      <c r="B2639" s="264" t="inlineStr">
        <is>
          <t>Supercheap Auto 1000, 11 October, 2015</t>
        </is>
      </c>
      <c r="C2639" s="264" t="n">
        <v>15</v>
      </c>
      <c r="D2639" s="264" t="n"/>
      <c r="E2639" s="264" t="n"/>
      <c r="F2639" s="264" t="n">
        <v>21</v>
      </c>
      <c r="G2639" s="264" t="inlineStr">
        <is>
          <t>Britek Motorsport</t>
        </is>
      </c>
      <c r="H2639" s="264" t="n"/>
      <c r="I2639" s="264" t="inlineStr">
        <is>
          <t>ADVAM, GB Galvanising</t>
        </is>
      </c>
      <c r="J2639" s="264" t="inlineStr">
        <is>
          <t>Holden Commodore VF</t>
        </is>
      </c>
      <c r="K2639" s="264" t="n"/>
      <c r="L2639" s="264" t="inlineStr">
        <is>
          <t>Dale Wood</t>
        </is>
      </c>
      <c r="M2639" s="264" t="inlineStr">
        <is>
          <t>AUS</t>
        </is>
      </c>
      <c r="N2639" s="697">
        <f>_xlfn.LET(_xlpm.d,_xlfn.XLOOKUP(L2639,'[1]Birth Dates'!$A:$A,'[1]Birth Dates'!$B:$B,"",0),IF(_xlpm.d=0,"",_xlpm.d))</f>
        <v/>
      </c>
      <c r="O2639" s="264">
        <f>IF(OR(N2639="",A2639="",NOT(ISNUMBER(N2639)),N2639&gt;A2639),"",DATEDIF(N2639,A2639,"Y")&amp;" years, "&amp;DATEDIF(N2639,A2639,"YM")&amp;" months, "&amp;DATEDIF(N2639,A2639,"MD")&amp;" days")</f>
        <v/>
      </c>
      <c r="P2639" s="264" t="inlineStr">
        <is>
          <t>Macauley Jones</t>
        </is>
      </c>
      <c r="Q2639" s="264" t="inlineStr">
        <is>
          <t>AUS</t>
        </is>
      </c>
      <c r="R2639" s="697">
        <f>_xlfn.LET(_xlpm.d,_xlfn.XLOOKUP(P2639,'[1]Birth Dates'!$A:$A,'[1]Birth Dates'!$B:$B,"",0),IF(_xlpm.d=0,"",_xlpm.d))</f>
        <v/>
      </c>
      <c r="S2639" s="264">
        <f>IF(OR(R2639="",A2639="",NOT(ISNUMBER(R2639)),R2639&gt;A2639),"",DATEDIF(R2639,A2639,"Y")&amp;" years, "&amp;DATEDIF(R2639,A2639,"YM")&amp;" months, "&amp;DATEDIF(R2639,A2639,"MD")&amp;" days")</f>
        <v/>
      </c>
      <c r="T2639" s="264" t="n"/>
      <c r="U2639" s="264" t="n"/>
      <c r="V2639" s="697">
        <f>_xlfn.LET(_xlpm.d,_xlfn.XLOOKUP(T2639,'[1]Birth Dates'!$A:$A,'[1]Birth Dates'!$B:$B,"",0),IF(_xlpm.d=0,"",_xlpm.d))</f>
        <v/>
      </c>
      <c r="W2639" s="264">
        <f>IF(OR(V2639="",A2639="",NOT(ISNUMBER(V2639)),V2639&gt;A2639),"",DATEDIF(V2639,A2639,"Y")&amp;" years, "&amp;DATEDIF(V2639,A2639,"YM")&amp;" months, "&amp;DATEDIF(V2639,A2639,"MD")&amp;" days")</f>
        <v/>
      </c>
      <c r="X2639" s="264" t="n"/>
      <c r="Y2639" s="264" t="n"/>
      <c r="Z2639" s="264" t="n"/>
      <c r="AA2639" s="264" t="n"/>
      <c r="AB2639" s="264" t="n">
        <v>13</v>
      </c>
      <c r="AC2639" s="264" t="n"/>
      <c r="AD2639" s="264" t="n"/>
      <c r="AE2639" s="581" t="inlineStr">
        <is>
          <t>2:08.8240</t>
        </is>
      </c>
      <c r="AF2639" s="418">
        <f>IF(OR(AE2639="",AE2639="",AE2639=0),"",6.213/(AE2639*24))</f>
        <v/>
      </c>
      <c r="AG2639" s="269" t="n"/>
      <c r="AH2639" s="581" t="inlineStr"/>
      <c r="AI2639" s="418">
        <f>IF(OR(AH2639="",AH2639="",AH2639=0),"",6.213/(AH2639*24))</f>
        <v/>
      </c>
      <c r="AJ2639" s="175">
        <f>IF(AND(ISNUMBER(AB2639),ISNUMBER(AG2639)),AB2639-AG2639,"")</f>
        <v/>
      </c>
      <c r="AK2639" s="264" t="n"/>
      <c r="AL2639" s="264" t="n"/>
      <c r="AM2639" s="722" t="inlineStr">
        <is>
          <t>+32.0 s</t>
        </is>
      </c>
      <c r="AN2639" s="671">
        <f>IF(OR(AL2639="",AM2639="",AM2639=0),"",AL2639*6.213/(AM2639*24))</f>
        <v/>
      </c>
      <c r="AO2639" s="477">
        <f>IF(AND(AL2639=AL2638,AM2639&lt;&gt;"",AM2638&lt;&gt;""),AM2639-AM2638,"")</f>
        <v/>
      </c>
      <c r="AP2639" s="264" t="n"/>
      <c r="AQ2639" s="581" t="inlineStr"/>
      <c r="AR2639" s="439">
        <f>IF(OR(AQ2639="",AQ2639="",AQ2639=0),"",6.213/(AQ2639*24))</f>
        <v/>
      </c>
      <c r="AS2639" s="436">
        <f>IF(OR(NOT(ISNUMBER(C2639)),NOT(ISNUMBER(AB2639))),"",IF(AG2639&lt;&gt;"",AG2639,AB2639)-C2639)</f>
        <v/>
      </c>
      <c r="AT2639" s="270" t="n"/>
      <c r="AU2639" s="271">
        <f>IF($B2639="","",TEXT($A2639,"yyyymmdd")&amp;"_P"&amp;$C2639&amp;"_C"&amp;$F2639&amp;"_"&amp;TRIM(RIGHT(SUBSTITUTE(TRIM(SUBSTITUTE($L2639,CHAR(160)," "))," ",REPT(" ",60)),60))&amp;IF($P2639="","","-"&amp;TRIM(RIGHT(SUBSTITUTE(TRIM(SUBSTITUTE($P2639,CHAR(160)," "))," ",REPT(" ",60)),60)))&amp;IF($T2639="","","-"&amp;TRIM(RIGHT(SUBSTITUTE(TRIM(SUBSTITUTE($T2639,CHAR(160)," "))," ",REPT(" ",60)),60)))&amp;".jpg")</f>
        <v/>
      </c>
    </row>
    <row r="2640" ht="42" customHeight="1">
      <c r="A2640" s="268" t="n">
        <v>42288</v>
      </c>
      <c r="B2640" s="264" t="inlineStr">
        <is>
          <t>Supercheap Auto 1000, 11 October, 2015</t>
        </is>
      </c>
      <c r="C2640" s="264" t="n">
        <v>16</v>
      </c>
      <c r="D2640" s="264" t="n"/>
      <c r="E2640" s="264" t="n"/>
      <c r="F2640" s="264" t="n">
        <v>15</v>
      </c>
      <c r="G2640" s="264" t="inlineStr">
        <is>
          <t>Nissan Motorsport</t>
        </is>
      </c>
      <c r="H2640" s="264" t="n"/>
      <c r="I2640" s="264" t="inlineStr">
        <is>
          <t>Jack Daniel's Cola</t>
        </is>
      </c>
      <c r="J2640" s="264" t="inlineStr">
        <is>
          <t>Nissan Altima L33</t>
        </is>
      </c>
      <c r="K2640" s="264" t="n"/>
      <c r="L2640" s="264" t="inlineStr">
        <is>
          <t>Rick Kelly</t>
        </is>
      </c>
      <c r="M2640" s="264" t="inlineStr">
        <is>
          <t>AUS</t>
        </is>
      </c>
      <c r="N2640" s="697">
        <f>_xlfn.LET(_xlpm.d,_xlfn.XLOOKUP(L2640,'[1]Birth Dates'!$A:$A,'[1]Birth Dates'!$B:$B,"",0),IF(_xlpm.d=0,"",_xlpm.d))</f>
        <v/>
      </c>
      <c r="O2640" s="264">
        <f>IF(OR(N2640="",A2640="",NOT(ISNUMBER(N2640)),N2640&gt;A2640),"",DATEDIF(N2640,A2640,"Y")&amp;" years, "&amp;DATEDIF(N2640,A2640,"YM")&amp;" months, "&amp;DATEDIF(N2640,A2640,"MD")&amp;" days")</f>
        <v/>
      </c>
      <c r="P2640" s="264" t="inlineStr">
        <is>
          <t>David Russell</t>
        </is>
      </c>
      <c r="Q2640" s="264" t="inlineStr">
        <is>
          <t>AUS</t>
        </is>
      </c>
      <c r="R2640" s="697">
        <f>_xlfn.LET(_xlpm.d,_xlfn.XLOOKUP(P2640,'[1]Birth Dates'!$A:$A,'[1]Birth Dates'!$B:$B,"",0),IF(_xlpm.d=0,"",_xlpm.d))</f>
        <v/>
      </c>
      <c r="S2640" s="264">
        <f>IF(OR(R2640="",A2640="",NOT(ISNUMBER(R2640)),R2640&gt;A2640),"",DATEDIF(R2640,A2640,"Y")&amp;" years, "&amp;DATEDIF(R2640,A2640,"YM")&amp;" months, "&amp;DATEDIF(R2640,A2640,"MD")&amp;" days")</f>
        <v/>
      </c>
      <c r="T2640" s="264" t="n"/>
      <c r="U2640" s="264" t="n"/>
      <c r="V2640" s="697">
        <f>_xlfn.LET(_xlpm.d,_xlfn.XLOOKUP(T2640,'[1]Birth Dates'!$A:$A,'[1]Birth Dates'!$B:$B,"",0),IF(_xlpm.d=0,"",_xlpm.d))</f>
        <v/>
      </c>
      <c r="W2640" s="264">
        <f>IF(OR(V2640="",A2640="",NOT(ISNUMBER(V2640)),V2640&gt;A2640),"",DATEDIF(V2640,A2640,"Y")&amp;" years, "&amp;DATEDIF(V2640,A2640,"YM")&amp;" months, "&amp;DATEDIF(V2640,A2640,"MD")&amp;" days")</f>
        <v/>
      </c>
      <c r="X2640" s="264" t="n"/>
      <c r="Y2640" s="264" t="n"/>
      <c r="Z2640" s="264" t="n"/>
      <c r="AA2640" s="264" t="n"/>
      <c r="AB2640" s="264" t="n">
        <v>19</v>
      </c>
      <c r="AC2640" s="264" t="n"/>
      <c r="AD2640" s="264" t="n"/>
      <c r="AE2640" s="581" t="inlineStr">
        <is>
          <t>2:08.8240</t>
        </is>
      </c>
      <c r="AF2640" s="418">
        <f>IF(OR(AE2640="",AE2640="",AE2640=0),"",6.213/(AE2640*24))</f>
        <v/>
      </c>
      <c r="AG2640" s="269" t="n"/>
      <c r="AH2640" s="581" t="inlineStr"/>
      <c r="AI2640" s="418">
        <f>IF(OR(AH2640="",AH2640="",AH2640=0),"",6.213/(AH2640*24))</f>
        <v/>
      </c>
      <c r="AJ2640" s="175">
        <f>IF(AND(ISNUMBER(AB2640),ISNUMBER(AG2640)),AB2640-AG2640,"")</f>
        <v/>
      </c>
      <c r="AK2640" s="264" t="n"/>
      <c r="AL2640" s="264" t="n"/>
      <c r="AM2640" s="722" t="inlineStr">
        <is>
          <t>+35.2 s</t>
        </is>
      </c>
      <c r="AN2640" s="671">
        <f>IF(OR(AL2640="",AM2640="",AM2640=0),"",AL2640*6.213/(AM2640*24))</f>
        <v/>
      </c>
      <c r="AO2640" s="477">
        <f>IF(AND(AL2640=AL2639,AM2640&lt;&gt;"",AM2639&lt;&gt;""),AM2640-AM2639,"")</f>
        <v/>
      </c>
      <c r="AP2640" s="264" t="n"/>
      <c r="AQ2640" s="581" t="inlineStr"/>
      <c r="AR2640" s="439">
        <f>IF(OR(AQ2640="",AQ2640="",AQ2640=0),"",6.213/(AQ2640*24))</f>
        <v/>
      </c>
      <c r="AS2640" s="436">
        <f>IF(OR(NOT(ISNUMBER(C2640)),NOT(ISNUMBER(AB2640))),"",IF(AG2640&lt;&gt;"",AG2640,AB2640)-C2640)</f>
        <v/>
      </c>
      <c r="AT2640" s="270" t="n"/>
      <c r="AU2640" s="271">
        <f>IF($B2640="","",TEXT($A2640,"yyyymmdd")&amp;"_P"&amp;$C2640&amp;"_C"&amp;$F2640&amp;"_"&amp;TRIM(RIGHT(SUBSTITUTE(TRIM(SUBSTITUTE($L2640,CHAR(160)," "))," ",REPT(" ",60)),60))&amp;IF($P2640="","","-"&amp;TRIM(RIGHT(SUBSTITUTE(TRIM(SUBSTITUTE($P2640,CHAR(160)," "))," ",REPT(" ",60)),60)))&amp;IF($T2640="","","-"&amp;TRIM(RIGHT(SUBSTITUTE(TRIM(SUBSTITUTE($T2640,CHAR(160)," "))," ",REPT(" ",60)),60)))&amp;".jpg")</f>
        <v/>
      </c>
    </row>
    <row r="2641" ht="42" customHeight="1">
      <c r="A2641" s="268" t="n">
        <v>42288</v>
      </c>
      <c r="B2641" s="264" t="inlineStr">
        <is>
          <t>Supercheap Auto 1000, 11 October, 2015</t>
        </is>
      </c>
      <c r="C2641" s="264" t="n">
        <v>17</v>
      </c>
      <c r="D2641" s="264" t="n"/>
      <c r="E2641" s="264" t="n"/>
      <c r="F2641" s="264" t="n">
        <v>62</v>
      </c>
      <c r="G2641" s="264" t="inlineStr">
        <is>
          <t>Novocastrian Motorsport</t>
        </is>
      </c>
      <c r="H2641" s="264" t="n"/>
      <c r="I2641" s="264" t="inlineStr">
        <is>
          <t>Plus Fitness</t>
        </is>
      </c>
      <c r="J2641" s="264" t="inlineStr">
        <is>
          <t>Holden Commodore VF</t>
        </is>
      </c>
      <c r="K2641" s="264" t="n"/>
      <c r="L2641" s="264" t="inlineStr">
        <is>
          <t>Aaren Russell</t>
        </is>
      </c>
      <c r="M2641" s="264" t="inlineStr">
        <is>
          <t>AUS</t>
        </is>
      </c>
      <c r="N2641" s="697">
        <f>_xlfn.LET(_xlpm.d,_xlfn.XLOOKUP(L2641,'[1]Birth Dates'!$A:$A,'[1]Birth Dates'!$B:$B,"",0),IF(_xlpm.d=0,"",_xlpm.d))</f>
        <v/>
      </c>
      <c r="O2641" s="264">
        <f>IF(OR(N2641="",A2641="",NOT(ISNUMBER(N2641)),N2641&gt;A2641),"",DATEDIF(N2641,A2641,"Y")&amp;" years, "&amp;DATEDIF(N2641,A2641,"YM")&amp;" months, "&amp;DATEDIF(N2641,A2641,"MD")&amp;" days")</f>
        <v/>
      </c>
      <c r="P2641" s="264" t="inlineStr">
        <is>
          <t>Drew Russell</t>
        </is>
      </c>
      <c r="Q2641" s="264" t="inlineStr">
        <is>
          <t>AUS</t>
        </is>
      </c>
      <c r="R2641" s="697">
        <f>_xlfn.LET(_xlpm.d,_xlfn.XLOOKUP(P2641,'[1]Birth Dates'!$A:$A,'[1]Birth Dates'!$B:$B,"",0),IF(_xlpm.d=0,"",_xlpm.d))</f>
        <v/>
      </c>
      <c r="S2641" s="264">
        <f>IF(OR(R2641="",A2641="",NOT(ISNUMBER(R2641)),R2641&gt;A2641),"",DATEDIF(R2641,A2641,"Y")&amp;" years, "&amp;DATEDIF(R2641,A2641,"YM")&amp;" months, "&amp;DATEDIF(R2641,A2641,"MD")&amp;" days")</f>
        <v/>
      </c>
      <c r="T2641" s="264" t="n"/>
      <c r="U2641" s="264" t="n"/>
      <c r="V2641" s="697">
        <f>_xlfn.LET(_xlpm.d,_xlfn.XLOOKUP(T2641,'[1]Birth Dates'!$A:$A,'[1]Birth Dates'!$B:$B,"",0),IF(_xlpm.d=0,"",_xlpm.d))</f>
        <v/>
      </c>
      <c r="W2641" s="264">
        <f>IF(OR(V2641="",A2641="",NOT(ISNUMBER(V2641)),V2641&gt;A2641),"",DATEDIF(V2641,A2641,"Y")&amp;" years, "&amp;DATEDIF(V2641,A2641,"YM")&amp;" months, "&amp;DATEDIF(V2641,A2641,"MD")&amp;" days")</f>
        <v/>
      </c>
      <c r="X2641" s="264" t="n"/>
      <c r="Y2641" s="264" t="n"/>
      <c r="Z2641" s="264" t="n"/>
      <c r="AA2641" s="264" t="n"/>
      <c r="AB2641" s="264" t="n">
        <v>24</v>
      </c>
      <c r="AC2641" s="264" t="n"/>
      <c r="AD2641" s="264" t="n"/>
      <c r="AE2641" s="581" t="inlineStr">
        <is>
          <t>2:08.8240</t>
        </is>
      </c>
      <c r="AF2641" s="418">
        <f>IF(OR(AE2641="",AE2641="",AE2641=0),"",6.213/(AE2641*24))</f>
        <v/>
      </c>
      <c r="AG2641" s="269" t="n"/>
      <c r="AH2641" s="581" t="inlineStr"/>
      <c r="AI2641" s="418">
        <f>IF(OR(AH2641="",AH2641="",AH2641=0),"",6.213/(AH2641*24))</f>
        <v/>
      </c>
      <c r="AJ2641" s="175">
        <f>IF(AND(ISNUMBER(AB2641),ISNUMBER(AG2641)),AB2641-AG2641,"")</f>
        <v/>
      </c>
      <c r="AK2641" s="264" t="n"/>
      <c r="AL2641" s="264" t="n"/>
      <c r="AM2641" s="722" t="inlineStr">
        <is>
          <t>+43.6 s</t>
        </is>
      </c>
      <c r="AN2641" s="671">
        <f>IF(OR(AL2641="",AM2641="",AM2641=0),"",AL2641*6.213/(AM2641*24))</f>
        <v/>
      </c>
      <c r="AO2641" s="477">
        <f>IF(AND(AL2641=AL2640,AM2641&lt;&gt;"",AM2640&lt;&gt;""),AM2641-AM2640,"")</f>
        <v/>
      </c>
      <c r="AP2641" s="264" t="n"/>
      <c r="AQ2641" s="581" t="inlineStr"/>
      <c r="AR2641" s="439">
        <f>IF(OR(AQ2641="",AQ2641="",AQ2641=0),"",6.213/(AQ2641*24))</f>
        <v/>
      </c>
      <c r="AS2641" s="436">
        <f>IF(OR(NOT(ISNUMBER(C2641)),NOT(ISNUMBER(AB2641))),"",IF(AG2641&lt;&gt;"",AG2641,AB2641)-C2641)</f>
        <v/>
      </c>
      <c r="AT2641" s="270" t="n"/>
      <c r="AU2641" s="271">
        <f>IF($B2641="","",TEXT($A2641,"yyyymmdd")&amp;"_P"&amp;$C2641&amp;"_C"&amp;$F2641&amp;"_"&amp;TRIM(RIGHT(SUBSTITUTE(TRIM(SUBSTITUTE($L2641,CHAR(160)," "))," ",REPT(" ",60)),60))&amp;IF($P2641="","","-"&amp;TRIM(RIGHT(SUBSTITUTE(TRIM(SUBSTITUTE($P2641,CHAR(160)," "))," ",REPT(" ",60)),60)))&amp;IF($T2641="","","-"&amp;TRIM(RIGHT(SUBSTITUTE(TRIM(SUBSTITUTE($T2641,CHAR(160)," "))," ",REPT(" ",60)),60)))&amp;".jpg")</f>
        <v/>
      </c>
    </row>
    <row r="2642" ht="42" customHeight="1">
      <c r="A2642" s="268" t="n">
        <v>42288</v>
      </c>
      <c r="B2642" s="264" t="inlineStr">
        <is>
          <t>Supercheap Auto 1000, 11 October, 2015</t>
        </is>
      </c>
      <c r="C2642" s="264" t="n">
        <v>18</v>
      </c>
      <c r="D2642" s="264" t="n"/>
      <c r="E2642" s="264" t="n"/>
      <c r="F2642" s="264" t="n">
        <v>1</v>
      </c>
      <c r="G2642" s="264" t="inlineStr">
        <is>
          <t>Triple Eight Race Engineering</t>
        </is>
      </c>
      <c r="H2642" s="264" t="n"/>
      <c r="I2642" s="264" t="inlineStr">
        <is>
          <t>Red Bull</t>
        </is>
      </c>
      <c r="J2642" s="264" t="inlineStr">
        <is>
          <t>Holden Commodore VF</t>
        </is>
      </c>
      <c r="K2642" s="264" t="n"/>
      <c r="L2642" s="264" t="inlineStr">
        <is>
          <t>Jamie Whincup</t>
        </is>
      </c>
      <c r="M2642" s="264" t="inlineStr">
        <is>
          <t>AUS</t>
        </is>
      </c>
      <c r="N2642" s="697">
        <f>_xlfn.LET(_xlpm.d,_xlfn.XLOOKUP(L2642,'[1]Birth Dates'!$A:$A,'[1]Birth Dates'!$B:$B,"",0),IF(_xlpm.d=0,"",_xlpm.d))</f>
        <v/>
      </c>
      <c r="O2642" s="264">
        <f>IF(OR(N2642="",A2642="",NOT(ISNUMBER(N2642)),N2642&gt;A2642),"",DATEDIF(N2642,A2642,"Y")&amp;" years, "&amp;DATEDIF(N2642,A2642,"YM")&amp;" months, "&amp;DATEDIF(N2642,A2642,"MD")&amp;" days")</f>
        <v/>
      </c>
      <c r="P2642" s="264" t="inlineStr">
        <is>
          <t>Paul Dumbrell</t>
        </is>
      </c>
      <c r="Q2642" s="264" t="inlineStr">
        <is>
          <t>AUS</t>
        </is>
      </c>
      <c r="R2642" s="697">
        <f>_xlfn.LET(_xlpm.d,_xlfn.XLOOKUP(P2642,'[1]Birth Dates'!$A:$A,'[1]Birth Dates'!$B:$B,"",0),IF(_xlpm.d=0,"",_xlpm.d))</f>
        <v/>
      </c>
      <c r="S2642" s="264">
        <f>IF(OR(R2642="",A2642="",NOT(ISNUMBER(R2642)),R2642&gt;A2642),"",DATEDIF(R2642,A2642,"Y")&amp;" years, "&amp;DATEDIF(R2642,A2642,"YM")&amp;" months, "&amp;DATEDIF(R2642,A2642,"MD")&amp;" days")</f>
        <v/>
      </c>
      <c r="T2642" s="264" t="n"/>
      <c r="U2642" s="264" t="n"/>
      <c r="V2642" s="697">
        <f>_xlfn.LET(_xlpm.d,_xlfn.XLOOKUP(T2642,'[1]Birth Dates'!$A:$A,'[1]Birth Dates'!$B:$B,"",0),IF(_xlpm.d=0,"",_xlpm.d))</f>
        <v/>
      </c>
      <c r="W2642" s="264">
        <f>IF(OR(V2642="",A2642="",NOT(ISNUMBER(V2642)),V2642&gt;A2642),"",DATEDIF(V2642,A2642,"Y")&amp;" years, "&amp;DATEDIF(V2642,A2642,"YM")&amp;" months, "&amp;DATEDIF(V2642,A2642,"MD")&amp;" days")</f>
        <v/>
      </c>
      <c r="X2642" s="264" t="n"/>
      <c r="Y2642" s="264" t="n"/>
      <c r="Z2642" s="264" t="n"/>
      <c r="AA2642" s="264" t="n"/>
      <c r="AB2642" s="264" t="n">
        <v>8</v>
      </c>
      <c r="AC2642" s="264" t="n"/>
      <c r="AD2642" s="264" t="n"/>
      <c r="AE2642" s="581" t="inlineStr">
        <is>
          <t>2:08.8240</t>
        </is>
      </c>
      <c r="AF2642" s="418">
        <f>IF(OR(AE2642="",AE2642="",AE2642=0),"",6.213/(AE2642*24))</f>
        <v/>
      </c>
      <c r="AG2642" s="269" t="n"/>
      <c r="AH2642" s="581" t="inlineStr">
        <is>
          <t>2:08.8240</t>
        </is>
      </c>
      <c r="AI2642" s="418">
        <f>IF(OR(AH2642="",AH2642="",AH2642=0),"",6.213/(AH2642*24))</f>
        <v/>
      </c>
      <c r="AJ2642" s="175">
        <f>IF(AND(ISNUMBER(AB2642),ISNUMBER(AG2642)),AB2642-AG2642,"")</f>
        <v/>
      </c>
      <c r="AK2642" s="264" t="n"/>
      <c r="AL2642" s="264" t="n"/>
      <c r="AM2642" s="722" t="inlineStr">
        <is>
          <t>+1:02.0</t>
        </is>
      </c>
      <c r="AN2642" s="671">
        <f>IF(OR(AL2642="",AM2642="",AM2642=0),"",AL2642*6.213/(AM2642*24))</f>
        <v/>
      </c>
      <c r="AO2642" s="477">
        <f>IF(AND(AL2642=AL2641,AM2642&lt;&gt;"",AM2641&lt;&gt;""),AM2642-AM2641,"")</f>
        <v/>
      </c>
      <c r="AP2642" s="264" t="n"/>
      <c r="AQ2642" s="581" t="inlineStr"/>
      <c r="AR2642" s="439">
        <f>IF(OR(AQ2642="",AQ2642="",AQ2642=0),"",6.213/(AQ2642*24))</f>
        <v/>
      </c>
      <c r="AS2642" s="436">
        <f>IF(OR(NOT(ISNUMBER(C2642)),NOT(ISNUMBER(AB2642))),"",IF(AG2642&lt;&gt;"",AG2642,AB2642)-C2642)</f>
        <v/>
      </c>
      <c r="AT2642" s="270" t="n"/>
      <c r="AU2642" s="271">
        <f>IF($B2642="","",TEXT($A2642,"yyyymmdd")&amp;"_P"&amp;$C2642&amp;"_C"&amp;$F2642&amp;"_"&amp;TRIM(RIGHT(SUBSTITUTE(TRIM(SUBSTITUTE($L2642,CHAR(160)," "))," ",REPT(" ",60)),60))&amp;IF($P2642="","","-"&amp;TRIM(RIGHT(SUBSTITUTE(TRIM(SUBSTITUTE($P2642,CHAR(160)," "))," ",REPT(" ",60)),60)))&amp;IF($T2642="","","-"&amp;TRIM(RIGHT(SUBSTITUTE(TRIM(SUBSTITUTE($T2642,CHAR(160)," "))," ",REPT(" ",60)),60)))&amp;".jpg")</f>
        <v/>
      </c>
    </row>
    <row r="2643" ht="42" customHeight="1">
      <c r="A2643" s="268" t="n">
        <v>42288</v>
      </c>
      <c r="B2643" s="264" t="inlineStr">
        <is>
          <t>Supercheap Auto 1000, 11 October, 2015</t>
        </is>
      </c>
      <c r="C2643" s="264" t="n">
        <v>19</v>
      </c>
      <c r="D2643" s="264" t="n"/>
      <c r="E2643" s="264" t="n"/>
      <c r="F2643" s="264" t="n">
        <v>222</v>
      </c>
      <c r="G2643" s="264" t="inlineStr">
        <is>
          <t>Lucas Dumbrell Motorsport</t>
        </is>
      </c>
      <c r="H2643" s="264" t="n"/>
      <c r="I2643" s="264" t="inlineStr">
        <is>
          <t>OPS Gateway</t>
        </is>
      </c>
      <c r="J2643" s="264" t="inlineStr">
        <is>
          <t>Holden Commodore VF</t>
        </is>
      </c>
      <c r="K2643" s="264" t="n"/>
      <c r="L2643" s="264" t="inlineStr">
        <is>
          <t>Nick Percat</t>
        </is>
      </c>
      <c r="M2643" s="264" t="inlineStr">
        <is>
          <t>AUS</t>
        </is>
      </c>
      <c r="N2643" s="697">
        <f>_xlfn.LET(_xlpm.d,_xlfn.XLOOKUP(L2643,'[1]Birth Dates'!$A:$A,'[1]Birth Dates'!$B:$B,"",0),IF(_xlpm.d=0,"",_xlpm.d))</f>
        <v/>
      </c>
      <c r="O2643" s="264">
        <f>IF(OR(N2643="",A2643="",NOT(ISNUMBER(N2643)),N2643&gt;A2643),"",DATEDIF(N2643,A2643,"Y")&amp;" years, "&amp;DATEDIF(N2643,A2643,"YM")&amp;" months, "&amp;DATEDIF(N2643,A2643,"MD")&amp;" days")</f>
        <v/>
      </c>
      <c r="P2643" s="264" t="inlineStr">
        <is>
          <t>Oliver Gavin</t>
        </is>
      </c>
      <c r="Q2643" s="264" t="inlineStr">
        <is>
          <t>GBR</t>
        </is>
      </c>
      <c r="R2643" s="697">
        <f>_xlfn.LET(_xlpm.d,_xlfn.XLOOKUP(P2643,'[1]Birth Dates'!$A:$A,'[1]Birth Dates'!$B:$B,"",0),IF(_xlpm.d=0,"",_xlpm.d))</f>
        <v/>
      </c>
      <c r="S2643" s="264">
        <f>IF(OR(R2643="",A2643="",NOT(ISNUMBER(R2643)),R2643&gt;A2643),"",DATEDIF(R2643,A2643,"Y")&amp;" years, "&amp;DATEDIF(R2643,A2643,"YM")&amp;" months, "&amp;DATEDIF(R2643,A2643,"MD")&amp;" days")</f>
        <v/>
      </c>
      <c r="T2643" s="264" t="n"/>
      <c r="U2643" s="264" t="n"/>
      <c r="V2643" s="697">
        <f>_xlfn.LET(_xlpm.d,_xlfn.XLOOKUP(T2643,'[1]Birth Dates'!$A:$A,'[1]Birth Dates'!$B:$B,"",0),IF(_xlpm.d=0,"",_xlpm.d))</f>
        <v/>
      </c>
      <c r="W2643" s="264">
        <f>IF(OR(V2643="",A2643="",NOT(ISNUMBER(V2643)),V2643&gt;A2643),"",DATEDIF(V2643,A2643,"Y")&amp;" years, "&amp;DATEDIF(V2643,A2643,"YM")&amp;" months, "&amp;DATEDIF(V2643,A2643,"MD")&amp;" days")</f>
        <v/>
      </c>
      <c r="X2643" s="264" t="n"/>
      <c r="Y2643" s="264" t="n"/>
      <c r="Z2643" s="264" t="n"/>
      <c r="AA2643" s="264" t="n"/>
      <c r="AB2643" s="264" t="n">
        <v>21</v>
      </c>
      <c r="AC2643" s="264" t="n"/>
      <c r="AD2643" s="264" t="n"/>
      <c r="AE2643" s="581" t="inlineStr">
        <is>
          <t>2:08.8240</t>
        </is>
      </c>
      <c r="AF2643" s="418">
        <f>IF(OR(AE2643="",AE2643="",AE2643=0),"",6.213/(AE2643*24))</f>
        <v/>
      </c>
      <c r="AG2643" s="269" t="n"/>
      <c r="AH2643" s="581" t="inlineStr"/>
      <c r="AI2643" s="418">
        <f>IF(OR(AH2643="",AH2643="",AH2643=0),"",6.213/(AH2643*24))</f>
        <v/>
      </c>
      <c r="AJ2643" s="175">
        <f>IF(AND(ISNUMBER(AB2643),ISNUMBER(AG2643)),AB2643-AG2643,"")</f>
        <v/>
      </c>
      <c r="AK2643" s="264" t="n"/>
      <c r="AL2643" s="264" t="n"/>
      <c r="AM2643" s="722" t="inlineStr">
        <is>
          <t>+2 Laps</t>
        </is>
      </c>
      <c r="AN2643" s="671">
        <f>IF(OR(AL2643="",AM2643="",AM2643=0),"",AL2643*6.213/(AM2643*24))</f>
        <v/>
      </c>
      <c r="AO2643" s="477">
        <f>IF(AND(AL2643=AL2642,AM2643&lt;&gt;"",AM2642&lt;&gt;""),AM2643-AM2642,"")</f>
        <v/>
      </c>
      <c r="AP2643" s="264" t="n"/>
      <c r="AQ2643" s="581" t="inlineStr"/>
      <c r="AR2643" s="439">
        <f>IF(OR(AQ2643="",AQ2643="",AQ2643=0),"",6.213/(AQ2643*24))</f>
        <v/>
      </c>
      <c r="AS2643" s="436">
        <f>IF(OR(NOT(ISNUMBER(C2643)),NOT(ISNUMBER(AB2643))),"",IF(AG2643&lt;&gt;"",AG2643,AB2643)-C2643)</f>
        <v/>
      </c>
      <c r="AT2643" s="270" t="n"/>
      <c r="AU2643" s="271">
        <f>IF($B2643="","",TEXT($A2643,"yyyymmdd")&amp;"_P"&amp;$C2643&amp;"_C"&amp;$F2643&amp;"_"&amp;TRIM(RIGHT(SUBSTITUTE(TRIM(SUBSTITUTE($L2643,CHAR(160)," "))," ",REPT(" ",60)),60))&amp;IF($P2643="","","-"&amp;TRIM(RIGHT(SUBSTITUTE(TRIM(SUBSTITUTE($P2643,CHAR(160)," "))," ",REPT(" ",60)),60)))&amp;IF($T2643="","","-"&amp;TRIM(RIGHT(SUBSTITUTE(TRIM(SUBSTITUTE($T2643,CHAR(160)," "))," ",REPT(" ",60)),60)))&amp;".jpg")</f>
        <v/>
      </c>
    </row>
    <row r="2644" ht="42" customHeight="1">
      <c r="A2644" s="268" t="n">
        <v>42288</v>
      </c>
      <c r="B2644" s="264" t="inlineStr">
        <is>
          <t>Supercheap Auto 1000, 11 October, 2015</t>
        </is>
      </c>
      <c r="C2644" s="264" t="n">
        <v>20</v>
      </c>
      <c r="D2644" s="264" t="n"/>
      <c r="E2644" s="264" t="n"/>
      <c r="F2644" s="264" t="n">
        <v>7</v>
      </c>
      <c r="G2644" s="264" t="inlineStr">
        <is>
          <t>Nissan Motorsport</t>
        </is>
      </c>
      <c r="H2644" s="264" t="n"/>
      <c r="I2644" s="264" t="inlineStr">
        <is>
          <t>carsales.com</t>
        </is>
      </c>
      <c r="J2644" s="264" t="inlineStr">
        <is>
          <t>Nissan Altima L33</t>
        </is>
      </c>
      <c r="K2644" s="264" t="n"/>
      <c r="L2644" s="264" t="inlineStr">
        <is>
          <t>Todd Kelly</t>
        </is>
      </c>
      <c r="M2644" s="264" t="inlineStr">
        <is>
          <t>AUS</t>
        </is>
      </c>
      <c r="N2644" s="697">
        <f>_xlfn.LET(_xlpm.d,_xlfn.XLOOKUP(L2644,'[1]Birth Dates'!$A:$A,'[1]Birth Dates'!$B:$B,"",0),IF(_xlpm.d=0,"",_xlpm.d))</f>
        <v/>
      </c>
      <c r="O2644" s="264">
        <f>IF(OR(N2644="",A2644="",NOT(ISNUMBER(N2644)),N2644&gt;A2644),"",DATEDIF(N2644,A2644,"Y")&amp;" years, "&amp;DATEDIF(N2644,A2644,"YM")&amp;" months, "&amp;DATEDIF(N2644,A2644,"MD")&amp;" days")</f>
        <v/>
      </c>
      <c r="P2644" s="264" t="inlineStr">
        <is>
          <t>Alex Buncombe</t>
        </is>
      </c>
      <c r="Q2644" s="264" t="inlineStr">
        <is>
          <t>GBR</t>
        </is>
      </c>
      <c r="R2644" s="697">
        <f>_xlfn.LET(_xlpm.d,_xlfn.XLOOKUP(P2644,'[1]Birth Dates'!$A:$A,'[1]Birth Dates'!$B:$B,"",0),IF(_xlpm.d=0,"",_xlpm.d))</f>
        <v/>
      </c>
      <c r="S2644" s="264">
        <f>IF(OR(R2644="",A2644="",NOT(ISNUMBER(R2644)),R2644&gt;A2644),"",DATEDIF(R2644,A2644,"Y")&amp;" years, "&amp;DATEDIF(R2644,A2644,"YM")&amp;" months, "&amp;DATEDIF(R2644,A2644,"MD")&amp;" days")</f>
        <v/>
      </c>
      <c r="T2644" s="264" t="n"/>
      <c r="U2644" s="264" t="n"/>
      <c r="V2644" s="697">
        <f>_xlfn.LET(_xlpm.d,_xlfn.XLOOKUP(T2644,'[1]Birth Dates'!$A:$A,'[1]Birth Dates'!$B:$B,"",0),IF(_xlpm.d=0,"",_xlpm.d))</f>
        <v/>
      </c>
      <c r="W2644" s="264">
        <f>IF(OR(V2644="",A2644="",NOT(ISNUMBER(V2644)),V2644&gt;A2644),"",DATEDIF(V2644,A2644,"Y")&amp;" years, "&amp;DATEDIF(V2644,A2644,"YM")&amp;" months, "&amp;DATEDIF(V2644,A2644,"MD")&amp;" days")</f>
        <v/>
      </c>
      <c r="X2644" s="264" t="n"/>
      <c r="Y2644" s="264" t="n"/>
      <c r="Z2644" s="264" t="n"/>
      <c r="AA2644" s="264" t="n"/>
      <c r="AB2644" s="264" t="n">
        <v>16</v>
      </c>
      <c r="AC2644" s="264" t="n"/>
      <c r="AD2644" s="264" t="n"/>
      <c r="AE2644" s="581" t="inlineStr">
        <is>
          <t>2:08.8240</t>
        </is>
      </c>
      <c r="AF2644" s="418">
        <f>IF(OR(AE2644="",AE2644="",AE2644=0),"",6.213/(AE2644*24))</f>
        <v/>
      </c>
      <c r="AG2644" s="269" t="n"/>
      <c r="AH2644" s="581" t="inlineStr"/>
      <c r="AI2644" s="418">
        <f>IF(OR(AH2644="",AH2644="",AH2644=0),"",6.213/(AH2644*24))</f>
        <v/>
      </c>
      <c r="AJ2644" s="175">
        <f>IF(AND(ISNUMBER(AB2644),ISNUMBER(AG2644)),AB2644-AG2644,"")</f>
        <v/>
      </c>
      <c r="AK2644" s="264" t="n"/>
      <c r="AL2644" s="264" t="n"/>
      <c r="AM2644" s="722" t="inlineStr">
        <is>
          <t>+5 Laps</t>
        </is>
      </c>
      <c r="AN2644" s="671">
        <f>IF(OR(AL2644="",AM2644="",AM2644=0),"",AL2644*6.213/(AM2644*24))</f>
        <v/>
      </c>
      <c r="AO2644" s="477">
        <f>IF(AND(AL2644=AL2643,AM2644&lt;&gt;"",AM2643&lt;&gt;""),AM2644-AM2643,"")</f>
        <v/>
      </c>
      <c r="AP2644" s="264" t="n"/>
      <c r="AQ2644" s="581" t="inlineStr"/>
      <c r="AR2644" s="439">
        <f>IF(OR(AQ2644="",AQ2644="",AQ2644=0),"",6.213/(AQ2644*24))</f>
        <v/>
      </c>
      <c r="AS2644" s="436">
        <f>IF(OR(NOT(ISNUMBER(C2644)),NOT(ISNUMBER(AB2644))),"",IF(AG2644&lt;&gt;"",AG2644,AB2644)-C2644)</f>
        <v/>
      </c>
      <c r="AT2644" s="270" t="n"/>
      <c r="AU2644" s="271">
        <f>IF($B2644="","",TEXT($A2644,"yyyymmdd")&amp;"_P"&amp;$C2644&amp;"_C"&amp;$F2644&amp;"_"&amp;TRIM(RIGHT(SUBSTITUTE(TRIM(SUBSTITUTE($L2644,CHAR(160)," "))," ",REPT(" ",60)),60))&amp;IF($P2644="","","-"&amp;TRIM(RIGHT(SUBSTITUTE(TRIM(SUBSTITUTE($P2644,CHAR(160)," "))," ",REPT(" ",60)),60)))&amp;IF($T2644="","","-"&amp;TRIM(RIGHT(SUBSTITUTE(TRIM(SUBSTITUTE($T2644,CHAR(160)," "))," ",REPT(" ",60)),60)))&amp;".jpg")</f>
        <v/>
      </c>
    </row>
    <row r="2645" ht="42" customHeight="1">
      <c r="A2645" s="268" t="n">
        <v>42288</v>
      </c>
      <c r="B2645" s="264" t="inlineStr">
        <is>
          <t>Supercheap Auto 1000, 11 October, 2015</t>
        </is>
      </c>
      <c r="C2645" s="264" t="n">
        <v>21</v>
      </c>
      <c r="D2645" s="264" t="n"/>
      <c r="E2645" s="264" t="n"/>
      <c r="F2645" s="264" t="n">
        <v>200</v>
      </c>
      <c r="G2645" s="264" t="inlineStr">
        <is>
          <t>Prodrive Racing Australia</t>
        </is>
      </c>
      <c r="H2645" s="264" t="n"/>
      <c r="I2645" s="264" t="inlineStr">
        <is>
          <t>Harvey Norman</t>
        </is>
      </c>
      <c r="J2645" s="264" t="inlineStr">
        <is>
          <t>Ford Falcon FG X</t>
        </is>
      </c>
      <c r="K2645" s="264" t="n"/>
      <c r="L2645" s="264" t="inlineStr">
        <is>
          <t>Renee Gracie</t>
        </is>
      </c>
      <c r="M2645" s="264" t="inlineStr">
        <is>
          <t>AUS</t>
        </is>
      </c>
      <c r="N2645" s="697">
        <f>_xlfn.LET(_xlpm.d,_xlfn.XLOOKUP(L2645,'[1]Birth Dates'!$A:$A,'[1]Birth Dates'!$B:$B,"",0),IF(_xlpm.d=0,"",_xlpm.d))</f>
        <v/>
      </c>
      <c r="O2645" s="264">
        <f>IF(OR(N2645="",A2645="",NOT(ISNUMBER(N2645)),N2645&gt;A2645),"",DATEDIF(N2645,A2645,"Y")&amp;" years, "&amp;DATEDIF(N2645,A2645,"YM")&amp;" months, "&amp;DATEDIF(N2645,A2645,"MD")&amp;" days")</f>
        <v/>
      </c>
      <c r="P2645" s="264" t="inlineStr">
        <is>
          <t>Simona de Silvestro</t>
        </is>
      </c>
      <c r="Q2645" s="264" t="inlineStr">
        <is>
          <t>CHE</t>
        </is>
      </c>
      <c r="R2645" s="697">
        <f>_xlfn.LET(_xlpm.d,_xlfn.XLOOKUP(P2645,'[1]Birth Dates'!$A:$A,'[1]Birth Dates'!$B:$B,"",0),IF(_xlpm.d=0,"",_xlpm.d))</f>
        <v/>
      </c>
      <c r="S2645" s="264">
        <f>IF(OR(R2645="",A2645="",NOT(ISNUMBER(R2645)),R2645&gt;A2645),"",DATEDIF(R2645,A2645,"Y")&amp;" years, "&amp;DATEDIF(R2645,A2645,"YM")&amp;" months, "&amp;DATEDIF(R2645,A2645,"MD")&amp;" days")</f>
        <v/>
      </c>
      <c r="T2645" s="264" t="n"/>
      <c r="U2645" s="264" t="n"/>
      <c r="V2645" s="697">
        <f>_xlfn.LET(_xlpm.d,_xlfn.XLOOKUP(T2645,'[1]Birth Dates'!$A:$A,'[1]Birth Dates'!$B:$B,"",0),IF(_xlpm.d=0,"",_xlpm.d))</f>
        <v/>
      </c>
      <c r="W2645" s="264">
        <f>IF(OR(V2645="",A2645="",NOT(ISNUMBER(V2645)),V2645&gt;A2645),"",DATEDIF(V2645,A2645,"Y")&amp;" years, "&amp;DATEDIF(V2645,A2645,"YM")&amp;" months, "&amp;DATEDIF(V2645,A2645,"MD")&amp;" days")</f>
        <v/>
      </c>
      <c r="X2645" s="264" t="n"/>
      <c r="Y2645" s="264" t="n"/>
      <c r="Z2645" s="264" t="n"/>
      <c r="AA2645" s="264" t="n"/>
      <c r="AB2645" s="264" t="n">
        <v>25</v>
      </c>
      <c r="AC2645" s="264" t="n"/>
      <c r="AD2645" s="264" t="n"/>
      <c r="AE2645" s="581" t="inlineStr">
        <is>
          <t>2:08.8240</t>
        </is>
      </c>
      <c r="AF2645" s="418">
        <f>IF(OR(AE2645="",AE2645="",AE2645=0),"",6.213/(AE2645*24))</f>
        <v/>
      </c>
      <c r="AG2645" s="269" t="n"/>
      <c r="AH2645" s="581" t="inlineStr"/>
      <c r="AI2645" s="418">
        <f>IF(OR(AH2645="",AH2645="",AH2645=0),"",6.213/(AH2645*24))</f>
        <v/>
      </c>
      <c r="AJ2645" s="175">
        <f>IF(AND(ISNUMBER(AB2645),ISNUMBER(AG2645)),AB2645-AG2645,"")</f>
        <v/>
      </c>
      <c r="AK2645" s="264" t="n"/>
      <c r="AL2645" s="264" t="n"/>
      <c r="AM2645" s="722" t="inlineStr">
        <is>
          <t>+40 Laps</t>
        </is>
      </c>
      <c r="AN2645" s="671">
        <f>IF(OR(AL2645="",AM2645="",AM2645=0),"",AL2645*6.213/(AM2645*24))</f>
        <v/>
      </c>
      <c r="AO2645" s="477">
        <f>IF(AND(AL2645=AL2644,AM2645&lt;&gt;"",AM2644&lt;&gt;""),AM2645-AM2644,"")</f>
        <v/>
      </c>
      <c r="AP2645" s="264" t="n"/>
      <c r="AQ2645" s="581" t="inlineStr"/>
      <c r="AR2645" s="439">
        <f>IF(OR(AQ2645="",AQ2645="",AQ2645=0),"",6.213/(AQ2645*24))</f>
        <v/>
      </c>
      <c r="AS2645" s="436">
        <f>IF(OR(NOT(ISNUMBER(C2645)),NOT(ISNUMBER(AB2645))),"",IF(AG2645&lt;&gt;"",AG2645,AB2645)-C2645)</f>
        <v/>
      </c>
      <c r="AT2645" s="270" t="n"/>
      <c r="AU2645" s="271">
        <f>IF($B2645="","",TEXT($A2645,"yyyymmdd")&amp;"_P"&amp;$C2645&amp;"_C"&amp;$F2645&amp;"_"&amp;TRIM(RIGHT(SUBSTITUTE(TRIM(SUBSTITUTE($L2645,CHAR(160)," "))," ",REPT(" ",60)),60))&amp;IF($P2645="","","-"&amp;TRIM(RIGHT(SUBSTITUTE(TRIM(SUBSTITUTE($P2645,CHAR(160)," "))," ",REPT(" ",60)),60)))&amp;IF($T2645="","","-"&amp;TRIM(RIGHT(SUBSTITUTE(TRIM(SUBSTITUTE($T2645,CHAR(160)," "))," ",REPT(" ",60)),60)))&amp;".jpg")</f>
        <v/>
      </c>
    </row>
    <row r="2646" ht="42" customHeight="1">
      <c r="A2646" s="268" t="n">
        <v>42288</v>
      </c>
      <c r="B2646" s="264" t="inlineStr">
        <is>
          <t>Supercheap Auto 1000, 11 October, 2015</t>
        </is>
      </c>
      <c r="C2646" s="264" t="inlineStr">
        <is>
          <t>DNS</t>
        </is>
      </c>
      <c r="D2646" s="264" t="n"/>
      <c r="E2646" s="264" t="n"/>
      <c r="F2646" s="264" t="n">
        <v>6</v>
      </c>
      <c r="G2646" s="264" t="inlineStr">
        <is>
          <t>Prodrive Racing Australia</t>
        </is>
      </c>
      <c r="H2646" s="264" t="n"/>
      <c r="I2646" s="264" t="inlineStr">
        <is>
          <t>Pepsi Max</t>
        </is>
      </c>
      <c r="J2646" s="264" t="inlineStr">
        <is>
          <t>Ford Falcon FG X</t>
        </is>
      </c>
      <c r="K2646" s="264" t="n"/>
      <c r="L2646" s="264" t="inlineStr">
        <is>
          <t>Chaz Mostert</t>
        </is>
      </c>
      <c r="M2646" s="264" t="inlineStr">
        <is>
          <t>AUS</t>
        </is>
      </c>
      <c r="N2646" s="697">
        <f>_xlfn.LET(_xlpm.d,_xlfn.XLOOKUP(L2646,'[1]Birth Dates'!$A:$A,'[1]Birth Dates'!$B:$B,"",0),IF(_xlpm.d=0,"",_xlpm.d))</f>
        <v/>
      </c>
      <c r="O2646" s="264">
        <f>IF(OR(N2646="",A2646="",NOT(ISNUMBER(N2646)),N2646&gt;A2646),"",DATEDIF(N2646,A2646,"Y")&amp;" years, "&amp;DATEDIF(N2646,A2646,"YM")&amp;" months, "&amp;DATEDIF(N2646,A2646,"MD")&amp;" days")</f>
        <v/>
      </c>
      <c r="P2646" s="264" t="inlineStr">
        <is>
          <t>Cameron Waters</t>
        </is>
      </c>
      <c r="Q2646" s="264" t="inlineStr">
        <is>
          <t>AUS</t>
        </is>
      </c>
      <c r="R2646" s="697">
        <f>_xlfn.LET(_xlpm.d,_xlfn.XLOOKUP(P2646,'[1]Birth Dates'!$A:$A,'[1]Birth Dates'!$B:$B,"",0),IF(_xlpm.d=0,"",_xlpm.d))</f>
        <v/>
      </c>
      <c r="S2646" s="264">
        <f>IF(OR(R2646="",A2646="",NOT(ISNUMBER(R2646)),R2646&gt;A2646),"",DATEDIF(R2646,A2646,"Y")&amp;" years, "&amp;DATEDIF(R2646,A2646,"YM")&amp;" months, "&amp;DATEDIF(R2646,A2646,"MD")&amp;" days")</f>
        <v/>
      </c>
      <c r="T2646" s="264" t="n"/>
      <c r="U2646" s="264" t="n"/>
      <c r="V2646" s="697">
        <f>_xlfn.LET(_xlpm.d,_xlfn.XLOOKUP(T2646,'[1]Birth Dates'!$A:$A,'[1]Birth Dates'!$B:$B,"",0),IF(_xlpm.d=0,"",_xlpm.d))</f>
        <v/>
      </c>
      <c r="W2646" s="264">
        <f>IF(OR(V2646="",A2646="",NOT(ISNUMBER(V2646)),V2646&gt;A2646),"",DATEDIF(V2646,A2646,"Y")&amp;" years, "&amp;DATEDIF(V2646,A2646,"YM")&amp;" months, "&amp;DATEDIF(V2646,A2646,"MD")&amp;" days")</f>
        <v/>
      </c>
      <c r="X2646" s="264" t="n"/>
      <c r="Y2646" s="264" t="n"/>
      <c r="Z2646" s="264" t="n"/>
      <c r="AA2646" s="264" t="n"/>
      <c r="AB2646" s="264" t="n"/>
      <c r="AC2646" s="264" t="n"/>
      <c r="AD2646" s="264" t="n"/>
      <c r="AE2646" s="581" t="inlineStr">
        <is>
          <t>2:08.8240</t>
        </is>
      </c>
      <c r="AF2646" s="418">
        <f>IF(OR(AE2646="",AE2646="",AE2646=0),"",6.213/(AE2646*24))</f>
        <v/>
      </c>
      <c r="AG2646" s="269" t="n"/>
      <c r="AH2646" s="581" t="inlineStr"/>
      <c r="AI2646" s="418">
        <f>IF(OR(AH2646="",AH2646="",AH2646=0),"",6.213/(AH2646*24))</f>
        <v/>
      </c>
      <c r="AJ2646" s="175">
        <f>IF(AND(ISNUMBER(AB2646),ISNUMBER(AG2646)),AB2646-AG2646,"")</f>
        <v/>
      </c>
      <c r="AK2646" s="264" t="inlineStr">
        <is>
          <t>Withdrawn</t>
        </is>
      </c>
      <c r="AL2646" s="264" t="n"/>
      <c r="AM2646" s="722" t="n"/>
      <c r="AN2646" s="671">
        <f>IF(OR(AL2646="",AM2646="",AM2646=0),"",AL2646*6.213/(AM2646*24))</f>
        <v/>
      </c>
      <c r="AO2646" s="477">
        <f>IF(AND(AL2646=AL2645,AM2646&lt;&gt;"",AM2645&lt;&gt;""),AM2646-AM2645,"")</f>
        <v/>
      </c>
      <c r="AP2646" s="264" t="n"/>
      <c r="AQ2646" s="581" t="inlineStr"/>
      <c r="AR2646" s="439">
        <f>IF(OR(AQ2646="",AQ2646="",AQ2646=0),"",6.213/(AQ2646*24))</f>
        <v/>
      </c>
      <c r="AS2646" s="436">
        <f>IF(OR(NOT(ISNUMBER(C2646)),NOT(ISNUMBER(AB2646))),"",IF(AG2646&lt;&gt;"",AG2646,AB2646)-C2646)</f>
        <v/>
      </c>
      <c r="AT2646" s="270" t="n"/>
      <c r="AU2646" s="271">
        <f>IF($B2646="","",TEXT($A2646,"yyyymmdd")&amp;"_P"&amp;$C2646&amp;"_C"&amp;$F2646&amp;"_"&amp;TRIM(RIGHT(SUBSTITUTE(TRIM(SUBSTITUTE($L2646,CHAR(160)," "))," ",REPT(" ",60)),60))&amp;IF($P2646="","","-"&amp;TRIM(RIGHT(SUBSTITUTE(TRIM(SUBSTITUTE($P2646,CHAR(160)," "))," ",REPT(" ",60)),60)))&amp;IF($T2646="","","-"&amp;TRIM(RIGHT(SUBSTITUTE(TRIM(SUBSTITUTE($T2646,CHAR(160)," "))," ",REPT(" ",60)),60)))&amp;".jpg")</f>
        <v/>
      </c>
    </row>
    <row r="2647" ht="42" customHeight="1">
      <c r="A2647" s="268" t="n">
        <v>42288</v>
      </c>
      <c r="B2647" s="264" t="inlineStr">
        <is>
          <t>Supercheap Auto 1000, 11 October, 2015</t>
        </is>
      </c>
      <c r="C2647" s="264" t="inlineStr">
        <is>
          <t>DNF</t>
        </is>
      </c>
      <c r="D2647" s="264" t="n"/>
      <c r="E2647" s="264" t="n"/>
      <c r="F2647" s="264" t="n">
        <v>17</v>
      </c>
      <c r="G2647" s="264" t="inlineStr">
        <is>
          <t>DJR Team Penske</t>
        </is>
      </c>
      <c r="H2647" s="264" t="n"/>
      <c r="I2647" s="264" t="inlineStr">
        <is>
          <t>Xbox</t>
        </is>
      </c>
      <c r="J2647" s="264" t="inlineStr">
        <is>
          <t>Ford Falcon FG X</t>
        </is>
      </c>
      <c r="K2647" s="264" t="n"/>
      <c r="L2647" s="264" t="inlineStr">
        <is>
          <t>Scott Pye</t>
        </is>
      </c>
      <c r="M2647" s="264" t="inlineStr">
        <is>
          <t>AUS</t>
        </is>
      </c>
      <c r="N2647" s="697">
        <f>_xlfn.LET(_xlpm.d,_xlfn.XLOOKUP(L2647,'[1]Birth Dates'!$A:$A,'[1]Birth Dates'!$B:$B,"",0),IF(_xlpm.d=0,"",_xlpm.d))</f>
        <v/>
      </c>
      <c r="O2647" s="264">
        <f>IF(OR(N2647="",A2647="",NOT(ISNUMBER(N2647)),N2647&gt;A2647),"",DATEDIF(N2647,A2647,"Y")&amp;" years, "&amp;DATEDIF(N2647,A2647,"YM")&amp;" months, "&amp;DATEDIF(N2647,A2647,"MD")&amp;" days")</f>
        <v/>
      </c>
      <c r="P2647" s="264" t="inlineStr">
        <is>
          <t>Marcos Ambrose</t>
        </is>
      </c>
      <c r="Q2647" s="264" t="inlineStr">
        <is>
          <t>AUS</t>
        </is>
      </c>
      <c r="R2647" s="697">
        <f>_xlfn.LET(_xlpm.d,_xlfn.XLOOKUP(P2647,'[1]Birth Dates'!$A:$A,'[1]Birth Dates'!$B:$B,"",0),IF(_xlpm.d=0,"",_xlpm.d))</f>
        <v/>
      </c>
      <c r="S2647" s="264">
        <f>IF(OR(R2647="",A2647="",NOT(ISNUMBER(R2647)),R2647&gt;A2647),"",DATEDIF(R2647,A2647,"Y")&amp;" years, "&amp;DATEDIF(R2647,A2647,"YM")&amp;" months, "&amp;DATEDIF(R2647,A2647,"MD")&amp;" days")</f>
        <v/>
      </c>
      <c r="T2647" s="264" t="n"/>
      <c r="U2647" s="264" t="n"/>
      <c r="V2647" s="697">
        <f>_xlfn.LET(_xlpm.d,_xlfn.XLOOKUP(T2647,'[1]Birth Dates'!$A:$A,'[1]Birth Dates'!$B:$B,"",0),IF(_xlpm.d=0,"",_xlpm.d))</f>
        <v/>
      </c>
      <c r="W2647" s="264">
        <f>IF(OR(V2647="",A2647="",NOT(ISNUMBER(V2647)),V2647&gt;A2647),"",DATEDIF(V2647,A2647,"Y")&amp;" years, "&amp;DATEDIF(V2647,A2647,"YM")&amp;" months, "&amp;DATEDIF(V2647,A2647,"MD")&amp;" days")</f>
        <v/>
      </c>
      <c r="X2647" s="264" t="n"/>
      <c r="Y2647" s="264" t="n"/>
      <c r="Z2647" s="264" t="n"/>
      <c r="AA2647" s="264" t="n"/>
      <c r="AB2647" s="264" t="n">
        <v>7</v>
      </c>
      <c r="AC2647" s="264" t="n"/>
      <c r="AD2647" s="264" t="n"/>
      <c r="AE2647" s="581" t="inlineStr">
        <is>
          <t>2:08.8240</t>
        </is>
      </c>
      <c r="AF2647" s="418">
        <f>IF(OR(AE2647="",AE2647="",AE2647=0),"",6.213/(AE2647*24))</f>
        <v/>
      </c>
      <c r="AG2647" s="269" t="n"/>
      <c r="AH2647" s="581" t="inlineStr">
        <is>
          <t>2:08.8240</t>
        </is>
      </c>
      <c r="AI2647" s="418">
        <f>IF(OR(AH2647="",AH2647="",AH2647=0),"",6.213/(AH2647*24))</f>
        <v/>
      </c>
      <c r="AJ2647" s="175">
        <f>IF(AND(ISNUMBER(AB2647),ISNUMBER(AG2647)),AB2647-AG2647,"")</f>
        <v/>
      </c>
      <c r="AK2647" s="264" t="inlineStr">
        <is>
          <t>Accident</t>
        </is>
      </c>
      <c r="AL2647" s="264" t="n">
        <v>137</v>
      </c>
      <c r="AM2647" s="722" t="n"/>
      <c r="AN2647" s="671">
        <f>IF(OR(AL2647="",AM2647="",AM2647=0),"",AL2647*6.213/(AM2647*24))</f>
        <v/>
      </c>
      <c r="AO2647" s="477">
        <f>IF(AND(AL2647=AL2646,AM2647&lt;&gt;"",AM2646&lt;&gt;""),AM2647-AM2646,"")</f>
        <v/>
      </c>
      <c r="AP2647" s="264" t="n"/>
      <c r="AQ2647" s="581" t="inlineStr"/>
      <c r="AR2647" s="439">
        <f>IF(OR(AQ2647="",AQ2647="",AQ2647=0),"",6.213/(AQ2647*24))</f>
        <v/>
      </c>
      <c r="AS2647" s="436">
        <f>IF(OR(NOT(ISNUMBER(C2647)),NOT(ISNUMBER(AB2647))),"",IF(AG2647&lt;&gt;"",AG2647,AB2647)-C2647)</f>
        <v/>
      </c>
      <c r="AT2647" s="270" t="n"/>
      <c r="AU2647" s="271">
        <f>IF($B2647="","",TEXT($A2647,"yyyymmdd")&amp;"_P"&amp;$C2647&amp;"_C"&amp;$F2647&amp;"_"&amp;TRIM(RIGHT(SUBSTITUTE(TRIM(SUBSTITUTE($L2647,CHAR(160)," "))," ",REPT(" ",60)),60))&amp;IF($P2647="","","-"&amp;TRIM(RIGHT(SUBSTITUTE(TRIM(SUBSTITUTE($P2647,CHAR(160)," "))," ",REPT(" ",60)),60)))&amp;IF($T2647="","","-"&amp;TRIM(RIGHT(SUBSTITUTE(TRIM(SUBSTITUTE($T2647,CHAR(160)," "))," ",REPT(" ",60)),60)))&amp;".jpg")</f>
        <v/>
      </c>
    </row>
    <row r="2648" ht="42" customHeight="1">
      <c r="A2648" s="268" t="n">
        <v>42288</v>
      </c>
      <c r="B2648" s="264" t="inlineStr">
        <is>
          <t>Supercheap Auto 1000, 11 October, 2015</t>
        </is>
      </c>
      <c r="C2648" s="264" t="inlineStr">
        <is>
          <t>DNF</t>
        </is>
      </c>
      <c r="D2648" s="264" t="n"/>
      <c r="E2648" s="264" t="n"/>
      <c r="F2648" s="264" t="n">
        <v>4</v>
      </c>
      <c r="G2648" s="264" t="inlineStr">
        <is>
          <t>Erebus Motorsport</t>
        </is>
      </c>
      <c r="H2648" s="264" t="n"/>
      <c r="I2648" s="264" t="inlineStr">
        <is>
          <t>Wendy's Ice Cream</t>
        </is>
      </c>
      <c r="J2648" s="264" t="inlineStr">
        <is>
          <t>Mercedes-Benz E63 AMG</t>
        </is>
      </c>
      <c r="K2648" s="264" t="n"/>
      <c r="L2648" s="264" t="inlineStr">
        <is>
          <t>Ashley Walsh</t>
        </is>
      </c>
      <c r="M2648" s="264" t="inlineStr">
        <is>
          <t>AUS</t>
        </is>
      </c>
      <c r="N2648" s="697">
        <f>_xlfn.LET(_xlpm.d,_xlfn.XLOOKUP(L2648,'[1]Birth Dates'!$A:$A,'[1]Birth Dates'!$B:$B,"",0),IF(_xlpm.d=0,"",_xlpm.d))</f>
        <v/>
      </c>
      <c r="O2648" s="264">
        <f>IF(OR(N2648="",A2648="",NOT(ISNUMBER(N2648)),N2648&gt;A2648),"",DATEDIF(N2648,A2648,"Y")&amp;" years, "&amp;DATEDIF(N2648,A2648,"YM")&amp;" months, "&amp;DATEDIF(N2648,A2648,"MD")&amp;" days")</f>
        <v/>
      </c>
      <c r="P2648" s="264" t="inlineStr">
        <is>
          <t>Jack Le Brocq</t>
        </is>
      </c>
      <c r="Q2648" s="264" t="inlineStr">
        <is>
          <t>AUS</t>
        </is>
      </c>
      <c r="R2648" s="697">
        <f>_xlfn.LET(_xlpm.d,_xlfn.XLOOKUP(P2648,'[1]Birth Dates'!$A:$A,'[1]Birth Dates'!$B:$B,"",0),IF(_xlpm.d=0,"",_xlpm.d))</f>
        <v/>
      </c>
      <c r="S2648" s="264">
        <f>IF(OR(R2648="",A2648="",NOT(ISNUMBER(R2648)),R2648&gt;A2648),"",DATEDIF(R2648,A2648,"Y")&amp;" years, "&amp;DATEDIF(R2648,A2648,"YM")&amp;" months, "&amp;DATEDIF(R2648,A2648,"MD")&amp;" days")</f>
        <v/>
      </c>
      <c r="T2648" s="264" t="n"/>
      <c r="U2648" s="264" t="n"/>
      <c r="V2648" s="697">
        <f>_xlfn.LET(_xlpm.d,_xlfn.XLOOKUP(T2648,'[1]Birth Dates'!$A:$A,'[1]Birth Dates'!$B:$B,"",0),IF(_xlpm.d=0,"",_xlpm.d))</f>
        <v/>
      </c>
      <c r="W2648" s="264">
        <f>IF(OR(V2648="",A2648="",NOT(ISNUMBER(V2648)),V2648&gt;A2648),"",DATEDIF(V2648,A2648,"Y")&amp;" years, "&amp;DATEDIF(V2648,A2648,"YM")&amp;" months, "&amp;DATEDIF(V2648,A2648,"MD")&amp;" days")</f>
        <v/>
      </c>
      <c r="X2648" s="264" t="n"/>
      <c r="Y2648" s="264" t="n"/>
      <c r="Z2648" s="264" t="n"/>
      <c r="AA2648" s="264" t="n"/>
      <c r="AB2648" s="264" t="n">
        <v>26</v>
      </c>
      <c r="AC2648" s="264" t="n"/>
      <c r="AD2648" s="264" t="n"/>
      <c r="AE2648" s="581" t="inlineStr">
        <is>
          <t>2:08.8240</t>
        </is>
      </c>
      <c r="AF2648" s="418">
        <f>IF(OR(AE2648="",AE2648="",AE2648=0),"",6.213/(AE2648*24))</f>
        <v/>
      </c>
      <c r="AG2648" s="269" t="n"/>
      <c r="AH2648" s="581" t="inlineStr"/>
      <c r="AI2648" s="418">
        <f>IF(OR(AH2648="",AH2648="",AH2648=0),"",6.213/(AH2648*24))</f>
        <v/>
      </c>
      <c r="AJ2648" s="175">
        <f>IF(AND(ISNUMBER(AB2648),ISNUMBER(AG2648)),AB2648-AG2648,"")</f>
        <v/>
      </c>
      <c r="AK2648" s="264" t="inlineStr">
        <is>
          <t>Accident</t>
        </is>
      </c>
      <c r="AL2648" s="264" t="n">
        <v>135</v>
      </c>
      <c r="AM2648" s="722" t="n"/>
      <c r="AN2648" s="671">
        <f>IF(OR(AL2648="",AM2648="",AM2648=0),"",AL2648*6.213/(AM2648*24))</f>
        <v/>
      </c>
      <c r="AO2648" s="477">
        <f>IF(AND(AL2648=AL2647,AM2648&lt;&gt;"",AM2647&lt;&gt;""),AM2648-AM2647,"")</f>
        <v/>
      </c>
      <c r="AP2648" s="264" t="n"/>
      <c r="AQ2648" s="581" t="inlineStr"/>
      <c r="AR2648" s="439">
        <f>IF(OR(AQ2648="",AQ2648="",AQ2648=0),"",6.213/(AQ2648*24))</f>
        <v/>
      </c>
      <c r="AS2648" s="436">
        <f>IF(OR(NOT(ISNUMBER(C2648)),NOT(ISNUMBER(AB2648))),"",IF(AG2648&lt;&gt;"",AG2648,AB2648)-C2648)</f>
        <v/>
      </c>
      <c r="AT2648" s="270" t="n"/>
      <c r="AU2648" s="271">
        <f>IF($B2648="","",TEXT($A2648,"yyyymmdd")&amp;"_P"&amp;$C2648&amp;"_C"&amp;$F2648&amp;"_"&amp;TRIM(RIGHT(SUBSTITUTE(TRIM(SUBSTITUTE($L2648,CHAR(160)," "))," ",REPT(" ",60)),60))&amp;IF($P2648="","","-"&amp;TRIM(RIGHT(SUBSTITUTE(TRIM(SUBSTITUTE($P2648,CHAR(160)," "))," ",REPT(" ",60)),60)))&amp;IF($T2648="","","-"&amp;TRIM(RIGHT(SUBSTITUTE(TRIM(SUBSTITUTE($T2648,CHAR(160)," "))," ",REPT(" ",60)),60)))&amp;".jpg")</f>
        <v/>
      </c>
    </row>
    <row r="2649" ht="42" customHeight="1">
      <c r="A2649" s="268" t="n">
        <v>42288</v>
      </c>
      <c r="B2649" s="264" t="inlineStr">
        <is>
          <t>Supercheap Auto 1000, 11 October, 2015</t>
        </is>
      </c>
      <c r="C2649" s="264" t="inlineStr">
        <is>
          <t>DNF</t>
        </is>
      </c>
      <c r="D2649" s="264" t="n"/>
      <c r="E2649" s="264" t="n"/>
      <c r="F2649" s="264" t="n">
        <v>3</v>
      </c>
      <c r="G2649" s="264" t="inlineStr">
        <is>
          <t>Lucas Dumbrell Motorsport</t>
        </is>
      </c>
      <c r="H2649" s="264" t="n"/>
      <c r="I2649" s="264" t="inlineStr">
        <is>
          <t>CoolDrive</t>
        </is>
      </c>
      <c r="J2649" s="264" t="inlineStr">
        <is>
          <t>Holden Commodore VF</t>
        </is>
      </c>
      <c r="K2649" s="264" t="n"/>
      <c r="L2649" s="264" t="inlineStr">
        <is>
          <t>Tim Blanchard</t>
        </is>
      </c>
      <c r="M2649" s="264" t="inlineStr">
        <is>
          <t>AUS</t>
        </is>
      </c>
      <c r="N2649" s="697">
        <f>_xlfn.LET(_xlpm.d,_xlfn.XLOOKUP(L2649,'[1]Birth Dates'!$A:$A,'[1]Birth Dates'!$B:$B,"",0),IF(_xlpm.d=0,"",_xlpm.d))</f>
        <v/>
      </c>
      <c r="O2649" s="264">
        <f>IF(OR(N2649="",A2649="",NOT(ISNUMBER(N2649)),N2649&gt;A2649),"",DATEDIF(N2649,A2649,"Y")&amp;" years, "&amp;DATEDIF(N2649,A2649,"YM")&amp;" months, "&amp;DATEDIF(N2649,A2649,"MD")&amp;" days")</f>
        <v/>
      </c>
      <c r="P2649" s="264" t="inlineStr">
        <is>
          <t>Karl Reindler</t>
        </is>
      </c>
      <c r="Q2649" s="264" t="inlineStr">
        <is>
          <t>AUS</t>
        </is>
      </c>
      <c r="R2649" s="697">
        <f>_xlfn.LET(_xlpm.d,_xlfn.XLOOKUP(P2649,'[1]Birth Dates'!$A:$A,'[1]Birth Dates'!$B:$B,"",0),IF(_xlpm.d=0,"",_xlpm.d))</f>
        <v/>
      </c>
      <c r="S2649" s="264">
        <f>IF(OR(R2649="",A2649="",NOT(ISNUMBER(R2649)),R2649&gt;A2649),"",DATEDIF(R2649,A2649,"Y")&amp;" years, "&amp;DATEDIF(R2649,A2649,"YM")&amp;" months, "&amp;DATEDIF(R2649,A2649,"MD")&amp;" days")</f>
        <v/>
      </c>
      <c r="T2649" s="264" t="n"/>
      <c r="U2649" s="264" t="n"/>
      <c r="V2649" s="697">
        <f>_xlfn.LET(_xlpm.d,_xlfn.XLOOKUP(T2649,'[1]Birth Dates'!$A:$A,'[1]Birth Dates'!$B:$B,"",0),IF(_xlpm.d=0,"",_xlpm.d))</f>
        <v/>
      </c>
      <c r="W2649" s="264">
        <f>IF(OR(V2649="",A2649="",NOT(ISNUMBER(V2649)),V2649&gt;A2649),"",DATEDIF(V2649,A2649,"Y")&amp;" years, "&amp;DATEDIF(V2649,A2649,"YM")&amp;" months, "&amp;DATEDIF(V2649,A2649,"MD")&amp;" days")</f>
        <v/>
      </c>
      <c r="X2649" s="264" t="n"/>
      <c r="Y2649" s="264" t="n"/>
      <c r="Z2649" s="264" t="n"/>
      <c r="AA2649" s="264" t="n"/>
      <c r="AB2649" s="264" t="n">
        <v>23</v>
      </c>
      <c r="AC2649" s="264" t="n"/>
      <c r="AD2649" s="264" t="n"/>
      <c r="AE2649" s="581" t="inlineStr">
        <is>
          <t>2:08.8240</t>
        </is>
      </c>
      <c r="AF2649" s="418">
        <f>IF(OR(AE2649="",AE2649="",AE2649=0),"",6.213/(AE2649*24))</f>
        <v/>
      </c>
      <c r="AG2649" s="269" t="n"/>
      <c r="AH2649" s="581" t="inlineStr"/>
      <c r="AI2649" s="418">
        <f>IF(OR(AH2649="",AH2649="",AH2649=0),"",6.213/(AH2649*24))</f>
        <v/>
      </c>
      <c r="AJ2649" s="175">
        <f>IF(AND(ISNUMBER(AB2649),ISNUMBER(AG2649)),AB2649-AG2649,"")</f>
        <v/>
      </c>
      <c r="AK2649" s="264" t="inlineStr">
        <is>
          <t>Accident</t>
        </is>
      </c>
      <c r="AL2649" s="264" t="n">
        <v>78</v>
      </c>
      <c r="AM2649" s="722" t="n"/>
      <c r="AN2649" s="671">
        <f>IF(OR(AL2649="",AM2649="",AM2649=0),"",AL2649*6.213/(AM2649*24))</f>
        <v/>
      </c>
      <c r="AO2649" s="477">
        <f>IF(AND(AL2649=AL2648,AM2649&lt;&gt;"",AM2648&lt;&gt;""),AM2649-AM2648,"")</f>
        <v/>
      </c>
      <c r="AP2649" s="264" t="n"/>
      <c r="AQ2649" s="581" t="inlineStr"/>
      <c r="AR2649" s="439">
        <f>IF(OR(AQ2649="",AQ2649="",AQ2649=0),"",6.213/(AQ2649*24))</f>
        <v/>
      </c>
      <c r="AS2649" s="436">
        <f>IF(OR(NOT(ISNUMBER(C2649)),NOT(ISNUMBER(AB2649))),"",IF(AG2649&lt;&gt;"",AG2649,AB2649)-C2649)</f>
        <v/>
      </c>
      <c r="AT2649" s="270" t="n"/>
      <c r="AU2649" s="271">
        <f>IF($B2649="","",TEXT($A2649,"yyyymmdd")&amp;"_P"&amp;$C2649&amp;"_C"&amp;$F2649&amp;"_"&amp;TRIM(RIGHT(SUBSTITUTE(TRIM(SUBSTITUTE($L2649,CHAR(160)," "))," ",REPT(" ",60)),60))&amp;IF($P2649="","","-"&amp;TRIM(RIGHT(SUBSTITUTE(TRIM(SUBSTITUTE($P2649,CHAR(160)," "))," ",REPT(" ",60)),60)))&amp;IF($T2649="","","-"&amp;TRIM(RIGHT(SUBSTITUTE(TRIM(SUBSTITUTE($T2649,CHAR(160)," "))," ",REPT(" ",60)),60)))&amp;".jpg")</f>
        <v/>
      </c>
    </row>
    <row r="2650" ht="42" customHeight="1">
      <c r="A2650" s="268" t="n">
        <v>42288</v>
      </c>
      <c r="B2650" s="264" t="inlineStr">
        <is>
          <t>Supercheap Auto 1000, 11 October, 2015</t>
        </is>
      </c>
      <c r="C2650" s="264" t="inlineStr">
        <is>
          <t>DNF</t>
        </is>
      </c>
      <c r="D2650" s="264" t="n"/>
      <c r="E2650" s="264" t="n"/>
      <c r="F2650" s="264" t="n">
        <v>111</v>
      </c>
      <c r="G2650" s="264" t="inlineStr">
        <is>
          <t>Super Black Racing</t>
        </is>
      </c>
      <c r="H2650" s="264" t="n"/>
      <c r="I2650" s="264" t="inlineStr">
        <is>
          <t>Super Black Racing</t>
        </is>
      </c>
      <c r="J2650" s="264" t="inlineStr">
        <is>
          <t>Ford Falcon FG X</t>
        </is>
      </c>
      <c r="K2650" s="264" t="n"/>
      <c r="L2650" s="264" t="inlineStr">
        <is>
          <t>Andre Heimgartner</t>
        </is>
      </c>
      <c r="M2650" s="264" t="inlineStr">
        <is>
          <t>NZL</t>
        </is>
      </c>
      <c r="N2650" s="697">
        <f>_xlfn.LET(_xlpm.d,_xlfn.XLOOKUP(L2650,'[1]Birth Dates'!$A:$A,'[1]Birth Dates'!$B:$B,"",0),IF(_xlpm.d=0,"",_xlpm.d))</f>
        <v/>
      </c>
      <c r="O2650" s="264">
        <f>IF(OR(N2650="",A2650="",NOT(ISNUMBER(N2650)),N2650&gt;A2650),"",DATEDIF(N2650,A2650,"Y")&amp;" years, "&amp;DATEDIF(N2650,A2650,"YM")&amp;" months, "&amp;DATEDIF(N2650,A2650,"MD")&amp;" days")</f>
        <v/>
      </c>
      <c r="P2650" s="264" t="inlineStr">
        <is>
          <t>Ant Pedersen</t>
        </is>
      </c>
      <c r="Q2650" s="264" t="inlineStr">
        <is>
          <t>NZL</t>
        </is>
      </c>
      <c r="R2650" s="697">
        <f>_xlfn.LET(_xlpm.d,_xlfn.XLOOKUP(P2650,'[1]Birth Dates'!$A:$A,'[1]Birth Dates'!$B:$B,"",0),IF(_xlpm.d=0,"",_xlpm.d))</f>
        <v/>
      </c>
      <c r="S2650" s="264">
        <f>IF(OR(R2650="",A2650="",NOT(ISNUMBER(R2650)),R2650&gt;A2650),"",DATEDIF(R2650,A2650,"Y")&amp;" years, "&amp;DATEDIF(R2650,A2650,"YM")&amp;" months, "&amp;DATEDIF(R2650,A2650,"MD")&amp;" days")</f>
        <v/>
      </c>
      <c r="T2650" s="264" t="n"/>
      <c r="U2650" s="264" t="n"/>
      <c r="V2650" s="697">
        <f>_xlfn.LET(_xlpm.d,_xlfn.XLOOKUP(T2650,'[1]Birth Dates'!$A:$A,'[1]Birth Dates'!$B:$B,"",0),IF(_xlpm.d=0,"",_xlpm.d))</f>
        <v/>
      </c>
      <c r="W2650" s="264">
        <f>IF(OR(V2650="",A2650="",NOT(ISNUMBER(V2650)),V2650&gt;A2650),"",DATEDIF(V2650,A2650,"Y")&amp;" years, "&amp;DATEDIF(V2650,A2650,"YM")&amp;" months, "&amp;DATEDIF(V2650,A2650,"MD")&amp;" days")</f>
        <v/>
      </c>
      <c r="X2650" s="264" t="n"/>
      <c r="Y2650" s="264" t="n"/>
      <c r="Z2650" s="264" t="n"/>
      <c r="AA2650" s="264" t="n"/>
      <c r="AB2650" s="264" t="n">
        <v>12</v>
      </c>
      <c r="AC2650" s="264" t="n"/>
      <c r="AD2650" s="264" t="n"/>
      <c r="AE2650" s="581" t="inlineStr">
        <is>
          <t>2:08.8240</t>
        </is>
      </c>
      <c r="AF2650" s="418">
        <f>IF(OR(AE2650="",AE2650="",AE2650=0),"",6.213/(AE2650*24))</f>
        <v/>
      </c>
      <c r="AG2650" s="269" t="n"/>
      <c r="AH2650" s="581" t="inlineStr"/>
      <c r="AI2650" s="418">
        <f>IF(OR(AH2650="",AH2650="",AH2650=0),"",6.213/(AH2650*24))</f>
        <v/>
      </c>
      <c r="AJ2650" s="175">
        <f>IF(AND(ISNUMBER(AB2650),ISNUMBER(AG2650)),AB2650-AG2650,"")</f>
        <v/>
      </c>
      <c r="AK2650" s="264" t="inlineStr">
        <is>
          <t>Accident</t>
        </is>
      </c>
      <c r="AL2650" s="264" t="n">
        <v>35</v>
      </c>
      <c r="AM2650" s="722" t="n"/>
      <c r="AN2650" s="671">
        <f>IF(OR(AL2650="",AM2650="",AM2650=0),"",AL2650*6.213/(AM2650*24))</f>
        <v/>
      </c>
      <c r="AO2650" s="477">
        <f>IF(AND(AL2650=AL2649,AM2650&lt;&gt;"",AM2649&lt;&gt;""),AM2650-AM2649,"")</f>
        <v/>
      </c>
      <c r="AP2650" s="264" t="n"/>
      <c r="AQ2650" s="581" t="inlineStr"/>
      <c r="AR2650" s="439">
        <f>IF(OR(AQ2650="",AQ2650="",AQ2650=0),"",6.213/(AQ2650*24))</f>
        <v/>
      </c>
      <c r="AS2650" s="436">
        <f>IF(OR(NOT(ISNUMBER(C2650)),NOT(ISNUMBER(AB2650))),"",IF(AG2650&lt;&gt;"",AG2650,AB2650)-C2650)</f>
        <v/>
      </c>
      <c r="AT2650" s="270" t="n"/>
      <c r="AU2650" s="271">
        <f>IF($B2650="","",TEXT($A2650,"yyyymmdd")&amp;"_P"&amp;$C2650&amp;"_C"&amp;$F2650&amp;"_"&amp;TRIM(RIGHT(SUBSTITUTE(TRIM(SUBSTITUTE($L2650,CHAR(160)," "))," ",REPT(" ",60)),60))&amp;IF($P2650="","","-"&amp;TRIM(RIGHT(SUBSTITUTE(TRIM(SUBSTITUTE($P2650,CHAR(160)," "))," ",REPT(" ",60)),60)))&amp;IF($T2650="","","-"&amp;TRIM(RIGHT(SUBSTITUTE(TRIM(SUBSTITUTE($T2650,CHAR(160)," "))," ",REPT(" ",60)),60)))&amp;".jpg")</f>
        <v/>
      </c>
    </row>
    <row r="2651" ht="42" customHeight="1">
      <c r="A2651" s="268" t="n">
        <v>42288</v>
      </c>
      <c r="B2651" s="264" t="inlineStr">
        <is>
          <t>Supercheap Auto 1000, 11 October, 2015</t>
        </is>
      </c>
      <c r="C2651" s="264" t="inlineStr">
        <is>
          <t>DNF</t>
        </is>
      </c>
      <c r="D2651" s="264" t="n"/>
      <c r="E2651" s="264" t="n"/>
      <c r="F2651" s="264" t="n">
        <v>34</v>
      </c>
      <c r="G2651" s="264" t="inlineStr">
        <is>
          <t>Garry Rogers Motorsport</t>
        </is>
      </c>
      <c r="H2651" s="264" t="n"/>
      <c r="I2651" s="264" t="inlineStr">
        <is>
          <t>Wilson Security</t>
        </is>
      </c>
      <c r="J2651" s="264" t="inlineStr">
        <is>
          <t>Volvo S60</t>
        </is>
      </c>
      <c r="K2651" s="264" t="n"/>
      <c r="L2651" s="264" t="inlineStr">
        <is>
          <t>David Wall</t>
        </is>
      </c>
      <c r="M2651" s="264" t="inlineStr">
        <is>
          <t>AUS</t>
        </is>
      </c>
      <c r="N2651" s="697">
        <f>_xlfn.LET(_xlpm.d,_xlfn.XLOOKUP(L2651,'[1]Birth Dates'!$A:$A,'[1]Birth Dates'!$B:$B,"",0),IF(_xlpm.d=0,"",_xlpm.d))</f>
        <v/>
      </c>
      <c r="O2651" s="264">
        <f>IF(OR(N2651="",A2651="",NOT(ISNUMBER(N2651)),N2651&gt;A2651),"",DATEDIF(N2651,A2651,"Y")&amp;" years, "&amp;DATEDIF(N2651,A2651,"YM")&amp;" months, "&amp;DATEDIF(N2651,A2651,"MD")&amp;" days")</f>
        <v/>
      </c>
      <c r="P2651" s="264" t="inlineStr">
        <is>
          <t>Chris Pither</t>
        </is>
      </c>
      <c r="Q2651" s="264" t="inlineStr">
        <is>
          <t>NZL</t>
        </is>
      </c>
      <c r="R2651" s="697">
        <f>_xlfn.LET(_xlpm.d,_xlfn.XLOOKUP(P2651,'[1]Birth Dates'!$A:$A,'[1]Birth Dates'!$B:$B,"",0),IF(_xlpm.d=0,"",_xlpm.d))</f>
        <v/>
      </c>
      <c r="S2651" s="264">
        <f>IF(OR(R2651="",A2651="",NOT(ISNUMBER(R2651)),R2651&gt;A2651),"",DATEDIF(R2651,A2651,"Y")&amp;" years, "&amp;DATEDIF(R2651,A2651,"YM")&amp;" months, "&amp;DATEDIF(R2651,A2651,"MD")&amp;" days")</f>
        <v/>
      </c>
      <c r="T2651" s="264" t="n"/>
      <c r="U2651" s="264" t="n"/>
      <c r="V2651" s="697">
        <f>_xlfn.LET(_xlpm.d,_xlfn.XLOOKUP(T2651,'[1]Birth Dates'!$A:$A,'[1]Birth Dates'!$B:$B,"",0),IF(_xlpm.d=0,"",_xlpm.d))</f>
        <v/>
      </c>
      <c r="W2651" s="264">
        <f>IF(OR(V2651="",A2651="",NOT(ISNUMBER(V2651)),V2651&gt;A2651),"",DATEDIF(V2651,A2651,"Y")&amp;" years, "&amp;DATEDIF(V2651,A2651,"YM")&amp;" months, "&amp;DATEDIF(V2651,A2651,"MD")&amp;" days")</f>
        <v/>
      </c>
      <c r="X2651" s="264" t="n"/>
      <c r="Y2651" s="264" t="n"/>
      <c r="Z2651" s="264" t="n"/>
      <c r="AA2651" s="264" t="n"/>
      <c r="AB2651" s="264" t="n">
        <v>20</v>
      </c>
      <c r="AC2651" s="264" t="n"/>
      <c r="AD2651" s="264" t="n"/>
      <c r="AE2651" s="581" t="inlineStr">
        <is>
          <t>2:08.8240</t>
        </is>
      </c>
      <c r="AF2651" s="418">
        <f>IF(OR(AE2651="",AE2651="",AE2651=0),"",6.213/(AE2651*24))</f>
        <v/>
      </c>
      <c r="AG2651" s="269" t="n"/>
      <c r="AH2651" s="581" t="inlineStr"/>
      <c r="AI2651" s="418">
        <f>IF(OR(AH2651="",AH2651="",AH2651=0),"",6.213/(AH2651*24))</f>
        <v/>
      </c>
      <c r="AJ2651" s="175">
        <f>IF(AND(ISNUMBER(AB2651),ISNUMBER(AG2651)),AB2651-AG2651,"")</f>
        <v/>
      </c>
      <c r="AK2651" s="264" t="inlineStr">
        <is>
          <t>Engine</t>
        </is>
      </c>
      <c r="AL2651" s="264" t="n">
        <v>15</v>
      </c>
      <c r="AM2651" s="722" t="n"/>
      <c r="AN2651" s="671">
        <f>IF(OR(AL2651="",AM2651="",AM2651=0),"",AL2651*6.213/(AM2651*24))</f>
        <v/>
      </c>
      <c r="AO2651" s="477">
        <f>IF(AND(AL2651=AL2650,AM2651&lt;&gt;"",AM2650&lt;&gt;""),AM2651-AM2650,"")</f>
        <v/>
      </c>
      <c r="AP2651" s="264" t="n"/>
      <c r="AQ2651" s="581" t="inlineStr"/>
      <c r="AR2651" s="439">
        <f>IF(OR(AQ2651="",AQ2651="",AQ2651=0),"",6.213/(AQ2651*24))</f>
        <v/>
      </c>
      <c r="AS2651" s="436">
        <f>IF(OR(NOT(ISNUMBER(C2651)),NOT(ISNUMBER(AB2651))),"",IF(AG2651&lt;&gt;"",AG2651,AB2651)-C2651)</f>
        <v/>
      </c>
      <c r="AT2651" s="270" t="n"/>
      <c r="AU2651" s="271">
        <f>IF($B2651="","",TEXT($A2651,"yyyymmdd")&amp;"_P"&amp;$C2651&amp;"_C"&amp;$F2651&amp;"_"&amp;TRIM(RIGHT(SUBSTITUTE(TRIM(SUBSTITUTE($L2651,CHAR(160)," "))," ",REPT(" ",60)),60))&amp;IF($P2651="","","-"&amp;TRIM(RIGHT(SUBSTITUTE(TRIM(SUBSTITUTE($P2651,CHAR(160)," "))," ",REPT(" ",60)),60)))&amp;IF($T2651="","","-"&amp;TRIM(RIGHT(SUBSTITUTE(TRIM(SUBSTITUTE($T2651,CHAR(160)," "))," ",REPT(" ",60)),60)))&amp;".jpg")</f>
        <v/>
      </c>
    </row>
    <row r="2652" ht="42" customFormat="1" customHeight="1" s="240">
      <c r="A2652" s="278" t="n">
        <v>42652</v>
      </c>
      <c r="B2652" s="273" t="inlineStr">
        <is>
          <t>Supercheap Auto 1000, 9 October, 2016</t>
        </is>
      </c>
      <c r="C2652" s="273" t="n">
        <v>1</v>
      </c>
      <c r="D2652" s="273" t="n"/>
      <c r="E2652" s="273" t="n"/>
      <c r="F2652" s="273" t="n">
        <v>19</v>
      </c>
      <c r="G2652" s="273" t="inlineStr">
        <is>
          <t>Tekno Autosports</t>
        </is>
      </c>
      <c r="H2652" s="273" t="n"/>
      <c r="I2652" s="273" t="inlineStr">
        <is>
          <t>Darrell Lea STIX</t>
        </is>
      </c>
      <c r="J2652" s="273" t="inlineStr">
        <is>
          <t>Holden Commodore VF</t>
        </is>
      </c>
      <c r="K2652" s="273" t="n"/>
      <c r="L2652" s="273" t="inlineStr">
        <is>
          <t>Will Davison</t>
        </is>
      </c>
      <c r="M2652" s="273" t="inlineStr">
        <is>
          <t>AUS</t>
        </is>
      </c>
      <c r="N2652" s="698">
        <f>_xlfn.LET(_xlpm.d,_xlfn.XLOOKUP(L2652,'[1]Birth Dates'!$A:$A,'[1]Birth Dates'!$B:$B,"",0),IF(_xlpm.d=0,"",_xlpm.d))</f>
        <v/>
      </c>
      <c r="O2652" s="274">
        <f>IF(OR(N2652="",A2652="",NOT(ISNUMBER(N2652)),N2652&gt;A2652),"",DATEDIF(N2652,A2652,"Y")&amp;" years, "&amp;DATEDIF(N2652,A2652,"YM")&amp;" months, "&amp;DATEDIF(N2652,A2652,"MD")&amp;" days")</f>
        <v/>
      </c>
      <c r="P2652" s="273" t="inlineStr">
        <is>
          <t>Jonathon Webb</t>
        </is>
      </c>
      <c r="Q2652" s="273" t="inlineStr">
        <is>
          <t>AUS</t>
        </is>
      </c>
      <c r="R2652" s="698">
        <f>_xlfn.LET(_xlpm.d,_xlfn.XLOOKUP(P2652,'[1]Birth Dates'!$A:$A,'[1]Birth Dates'!$B:$B,"",0),IF(_xlpm.d=0,"",_xlpm.d))</f>
        <v/>
      </c>
      <c r="S2652" s="274">
        <f>IF(OR(R2652="",A2652="",NOT(ISNUMBER(R2652)),R2652&gt;A2652),"",DATEDIF(R2652,A2652,"Y")&amp;" years, "&amp;DATEDIF(R2652,A2652,"YM")&amp;" months, "&amp;DATEDIF(R2652,A2652,"MD")&amp;" days")</f>
        <v/>
      </c>
      <c r="T2652" s="273" t="n"/>
      <c r="U2652" s="273" t="n"/>
      <c r="V2652" s="698">
        <f>_xlfn.LET(_xlpm.d,_xlfn.XLOOKUP(T2652,'[1]Birth Dates'!$A:$A,'[1]Birth Dates'!$B:$B,"",0),IF(_xlpm.d=0,"",_xlpm.d))</f>
        <v/>
      </c>
      <c r="W2652" s="274">
        <f>IF(OR(V2652="",A2652="",NOT(ISNUMBER(V2652)),V2652&gt;A2652),"",DATEDIF(V2652,A2652,"Y")&amp;" years, "&amp;DATEDIF(V2652,A2652,"YM")&amp;" months, "&amp;DATEDIF(V2652,A2652,"MD")&amp;" days")</f>
        <v/>
      </c>
      <c r="X2652" s="274" t="n"/>
      <c r="Y2652" s="274" t="n"/>
      <c r="Z2652" s="274" t="n"/>
      <c r="AA2652" s="274" t="n"/>
      <c r="AB2652" s="273" t="n">
        <v>17</v>
      </c>
      <c r="AC2652" s="273" t="n"/>
      <c r="AD2652" s="273" t="n"/>
      <c r="AE2652" s="583" t="inlineStr">
        <is>
          <t>2:08.8240</t>
        </is>
      </c>
      <c r="AF2652" s="418">
        <f>IF(OR(AE2652="",AE2652="",AE2652=0),"",6.213/(AE2652*24))</f>
        <v/>
      </c>
      <c r="AG2652" s="275" t="n"/>
      <c r="AH2652" s="582" t="inlineStr"/>
      <c r="AI2652" s="418">
        <f>IF(OR(AH2652="",AH2652="",AH2652=0),"",6.213/(AH2652*24))</f>
        <v/>
      </c>
      <c r="AJ2652" s="175">
        <f>IF(AND(ISNUMBER(AB2652),ISNUMBER(AG2652)),AB2652-AG2652,"")</f>
        <v/>
      </c>
      <c r="AK2652" s="273" t="n"/>
      <c r="AL2652" s="273" t="n">
        <v>161</v>
      </c>
      <c r="AM2652" s="712" t="n">
        <v>0.2634875462962963</v>
      </c>
      <c r="AN2652" s="671">
        <f>IF(OR(AL2652="",AM2652="",AM2652=0),"",AL2652*6.213/(AM2652*24))</f>
        <v/>
      </c>
      <c r="AO2652" s="477">
        <f>IF(AND(AL2652=AL2651,AM2652&lt;&gt;"",AM2651&lt;&gt;""),AM2652-AM2651,"")</f>
        <v/>
      </c>
      <c r="AP2652" s="273" t="n"/>
      <c r="AQ2652" s="582" t="inlineStr"/>
      <c r="AR2652" s="439">
        <f>IF(OR(AQ2652="",AQ2652="",AQ2652=0),"",6.213/(AQ2652*24))</f>
        <v/>
      </c>
      <c r="AS2652" s="436">
        <f>IF(OR(NOT(ISNUMBER(C2652)),NOT(ISNUMBER(AB2652))),"",IF(AG2652&lt;&gt;"",AG2652,AB2652)-C2652)</f>
        <v/>
      </c>
      <c r="AT2652" s="276" t="n"/>
      <c r="AU2652" s="277">
        <f>IF($B2652="","",TEXT($A2652,"yyyymmdd")&amp;"_P"&amp;$C2652&amp;"_C"&amp;$F2652&amp;"_"&amp;TRIM(RIGHT(SUBSTITUTE(TRIM(SUBSTITUTE($L2652,CHAR(160)," "))," ",REPT(" ",60)),60))&amp;IF($P2652="","","-"&amp;TRIM(RIGHT(SUBSTITUTE(TRIM(SUBSTITUTE($P2652,CHAR(160)," "))," ",REPT(" ",60)),60)))&amp;IF($T2652="","","-"&amp;TRIM(RIGHT(SUBSTITUTE(TRIM(SUBSTITUTE($T2652,CHAR(160)," "))," ",REPT(" ",60)),60)))&amp;".jpg")</f>
        <v/>
      </c>
    </row>
    <row r="2653" ht="42" customHeight="1">
      <c r="A2653" s="278" t="n">
        <v>42652</v>
      </c>
      <c r="B2653" s="274" t="inlineStr">
        <is>
          <t>Supercheap Auto 1000, 9 October, 2016</t>
        </is>
      </c>
      <c r="C2653" s="274" t="n">
        <v>2</v>
      </c>
      <c r="D2653" s="274" t="n"/>
      <c r="E2653" s="274" t="n"/>
      <c r="F2653" s="274" t="n">
        <v>97</v>
      </c>
      <c r="G2653" s="274" t="inlineStr">
        <is>
          <t>Triple Eight Race Engineering</t>
        </is>
      </c>
      <c r="H2653" s="274" t="n"/>
      <c r="I2653" s="274" t="inlineStr">
        <is>
          <t>Red Bull</t>
        </is>
      </c>
      <c r="J2653" s="274" t="inlineStr">
        <is>
          <t>Holden Commodore VF</t>
        </is>
      </c>
      <c r="K2653" s="274" t="n"/>
      <c r="L2653" s="274" t="inlineStr">
        <is>
          <t>Shane van Gisbergen</t>
        </is>
      </c>
      <c r="M2653" s="274" t="inlineStr">
        <is>
          <t>NZL</t>
        </is>
      </c>
      <c r="N2653" s="698">
        <f>_xlfn.LET(_xlpm.d,_xlfn.XLOOKUP(L2653,'[1]Birth Dates'!$A:$A,'[1]Birth Dates'!$B:$B,"",0),IF(_xlpm.d=0,"",_xlpm.d))</f>
        <v/>
      </c>
      <c r="O2653" s="274">
        <f>IF(OR(N2653="",A2653="",NOT(ISNUMBER(N2653)),N2653&gt;A2653),"",DATEDIF(N2653,A2653,"Y")&amp;" years, "&amp;DATEDIF(N2653,A2653,"YM")&amp;" months, "&amp;DATEDIF(N2653,A2653,"MD")&amp;" days")</f>
        <v/>
      </c>
      <c r="P2653" s="274" t="inlineStr">
        <is>
          <t>Alexandre Prémat</t>
        </is>
      </c>
      <c r="Q2653" s="274" t="inlineStr">
        <is>
          <t>FRA</t>
        </is>
      </c>
      <c r="R2653" s="698">
        <f>_xlfn.LET(_xlpm.d,_xlfn.XLOOKUP(P2653,'[1]Birth Dates'!$A:$A,'[1]Birth Dates'!$B:$B,"",0),IF(_xlpm.d=0,"",_xlpm.d))</f>
        <v/>
      </c>
      <c r="S2653" s="274">
        <f>IF(OR(R2653="",A2653="",NOT(ISNUMBER(R2653)),R2653&gt;A2653),"",DATEDIF(R2653,A2653,"Y")&amp;" years, "&amp;DATEDIF(R2653,A2653,"YM")&amp;" months, "&amp;DATEDIF(R2653,A2653,"MD")&amp;" days")</f>
        <v/>
      </c>
      <c r="T2653" s="274" t="n"/>
      <c r="U2653" s="274" t="n"/>
      <c r="V2653" s="698">
        <f>_xlfn.LET(_xlpm.d,_xlfn.XLOOKUP(T2653,'[1]Birth Dates'!$A:$A,'[1]Birth Dates'!$B:$B,"",0),IF(_xlpm.d=0,"",_xlpm.d))</f>
        <v/>
      </c>
      <c r="W2653" s="274">
        <f>IF(OR(V2653="",A2653="",NOT(ISNUMBER(V2653)),V2653&gt;A2653),"",DATEDIF(V2653,A2653,"Y")&amp;" years, "&amp;DATEDIF(V2653,A2653,"YM")&amp;" months, "&amp;DATEDIF(V2653,A2653,"MD")&amp;" days")</f>
        <v/>
      </c>
      <c r="X2653" s="274" t="n"/>
      <c r="Y2653" s="274" t="n"/>
      <c r="Z2653" s="274" t="n"/>
      <c r="AA2653" s="274" t="n"/>
      <c r="AB2653" s="274" t="n">
        <v>7</v>
      </c>
      <c r="AC2653" s="274" t="n"/>
      <c r="AD2653" s="274" t="n"/>
      <c r="AE2653" s="583" t="inlineStr">
        <is>
          <t>2:08.8240</t>
        </is>
      </c>
      <c r="AF2653" s="418">
        <f>IF(OR(AE2653="",AE2653="",AE2653=0),"",6.213/(AE2653*24))</f>
        <v/>
      </c>
      <c r="AG2653" s="279" t="n"/>
      <c r="AH2653" s="583" t="inlineStr">
        <is>
          <t>2:08.8240</t>
        </is>
      </c>
      <c r="AI2653" s="418">
        <f>IF(OR(AH2653="",AH2653="",AH2653=0),"",6.213/(AH2653*24))</f>
        <v/>
      </c>
      <c r="AJ2653" s="175">
        <f>IF(AND(ISNUMBER(AB2653),ISNUMBER(AG2653)),AB2653-AG2653,"")</f>
        <v/>
      </c>
      <c r="AK2653" s="274" t="n"/>
      <c r="AL2653" s="274" t="n">
        <v>161</v>
      </c>
      <c r="AM2653" s="713" t="n">
        <v>0.2638319907407407</v>
      </c>
      <c r="AN2653" s="671">
        <f>IF(OR(AL2653="",AM2653="",AM2653=0),"",AL2653*6.213/(AM2653*24))</f>
        <v/>
      </c>
      <c r="AO2653" s="477">
        <f>IF(AND(AL2653=AL2652,AM2653&lt;&gt;"",AM2652&lt;&gt;""),AM2653-AM2652,"")</f>
        <v/>
      </c>
      <c r="AP2653" s="274" t="n"/>
      <c r="AQ2653" s="583" t="inlineStr"/>
      <c r="AR2653" s="439">
        <f>IF(OR(AQ2653="",AQ2653="",AQ2653=0),"",6.213/(AQ2653*24))</f>
        <v/>
      </c>
      <c r="AS2653" s="436">
        <f>IF(OR(NOT(ISNUMBER(C2653)),NOT(ISNUMBER(AB2653))),"",IF(AG2653&lt;&gt;"",AG2653,AB2653)-C2653)</f>
        <v/>
      </c>
      <c r="AT2653" s="280" t="n"/>
      <c r="AU2653" s="281">
        <f>IF($B2653="","",TEXT($A2653,"yyyymmdd")&amp;"_P"&amp;$C2653&amp;"_C"&amp;$F2653&amp;"_"&amp;TRIM(RIGHT(SUBSTITUTE(TRIM(SUBSTITUTE($L2653,CHAR(160)," "))," ",REPT(" ",60)),60))&amp;IF($P2653="","","-"&amp;TRIM(RIGHT(SUBSTITUTE(TRIM(SUBSTITUTE($P2653,CHAR(160)," "))," ",REPT(" ",60)),60)))&amp;IF($T2653="","","-"&amp;TRIM(RIGHT(SUBSTITUTE(TRIM(SUBSTITUTE($T2653,CHAR(160)," "))," ",REPT(" ",60)),60)))&amp;".jpg")</f>
        <v/>
      </c>
    </row>
    <row r="2654" ht="42" customHeight="1">
      <c r="A2654" s="278" t="n">
        <v>42652</v>
      </c>
      <c r="B2654" s="274" t="inlineStr">
        <is>
          <t>Supercheap Auto 1000, 9 October, 2016</t>
        </is>
      </c>
      <c r="C2654" s="274" t="n">
        <v>3</v>
      </c>
      <c r="D2654" s="274" t="n"/>
      <c r="E2654" s="274" t="n"/>
      <c r="F2654" s="274" t="n">
        <v>222</v>
      </c>
      <c r="G2654" s="274" t="inlineStr">
        <is>
          <t>Lucas Dumbrell Motorsport</t>
        </is>
      </c>
      <c r="H2654" s="274" t="n"/>
      <c r="I2654" s="274" t="inlineStr">
        <is>
          <t>2017 Clipsal 500 Adelaide</t>
        </is>
      </c>
      <c r="J2654" s="274" t="inlineStr">
        <is>
          <t>Holden Commodore VF</t>
        </is>
      </c>
      <c r="K2654" s="274" t="n"/>
      <c r="L2654" s="274" t="inlineStr">
        <is>
          <t>Nick Percat</t>
        </is>
      </c>
      <c r="M2654" s="274" t="inlineStr">
        <is>
          <t>AUS</t>
        </is>
      </c>
      <c r="N2654" s="698">
        <f>_xlfn.LET(_xlpm.d,_xlfn.XLOOKUP(L2654,'[1]Birth Dates'!$A:$A,'[1]Birth Dates'!$B:$B,"",0),IF(_xlpm.d=0,"",_xlpm.d))</f>
        <v/>
      </c>
      <c r="O2654" s="274">
        <f>IF(OR(N2654="",A2654="",NOT(ISNUMBER(N2654)),N2654&gt;A2654),"",DATEDIF(N2654,A2654,"Y")&amp;" years, "&amp;DATEDIF(N2654,A2654,"YM")&amp;" months, "&amp;DATEDIF(N2654,A2654,"MD")&amp;" days")</f>
        <v/>
      </c>
      <c r="P2654" s="274" t="inlineStr">
        <is>
          <t>Cameron McConville</t>
        </is>
      </c>
      <c r="Q2654" s="274" t="inlineStr">
        <is>
          <t>AUS</t>
        </is>
      </c>
      <c r="R2654" s="698">
        <f>_xlfn.LET(_xlpm.d,_xlfn.XLOOKUP(P2654,'[1]Birth Dates'!$A:$A,'[1]Birth Dates'!$B:$B,"",0),IF(_xlpm.d=0,"",_xlpm.d))</f>
        <v/>
      </c>
      <c r="S2654" s="274">
        <f>IF(OR(R2654="",A2654="",NOT(ISNUMBER(R2654)),R2654&gt;A2654),"",DATEDIF(R2654,A2654,"Y")&amp;" years, "&amp;DATEDIF(R2654,A2654,"YM")&amp;" months, "&amp;DATEDIF(R2654,A2654,"MD")&amp;" days")</f>
        <v/>
      </c>
      <c r="T2654" s="274" t="n"/>
      <c r="U2654" s="274" t="n"/>
      <c r="V2654" s="698">
        <f>_xlfn.LET(_xlpm.d,_xlfn.XLOOKUP(T2654,'[1]Birth Dates'!$A:$A,'[1]Birth Dates'!$B:$B,"",0),IF(_xlpm.d=0,"",_xlpm.d))</f>
        <v/>
      </c>
      <c r="W2654" s="274">
        <f>IF(OR(V2654="",A2654="",NOT(ISNUMBER(V2654)),V2654&gt;A2654),"",DATEDIF(V2654,A2654,"Y")&amp;" years, "&amp;DATEDIF(V2654,A2654,"YM")&amp;" months, "&amp;DATEDIF(V2654,A2654,"MD")&amp;" days")</f>
        <v/>
      </c>
      <c r="X2654" s="274" t="n"/>
      <c r="Y2654" s="274" t="n"/>
      <c r="Z2654" s="274" t="n"/>
      <c r="AA2654" s="274" t="n"/>
      <c r="AB2654" s="274" t="n">
        <v>22</v>
      </c>
      <c r="AC2654" s="274" t="n"/>
      <c r="AD2654" s="274" t="n"/>
      <c r="AE2654" s="583" t="inlineStr">
        <is>
          <t>2:08.8240</t>
        </is>
      </c>
      <c r="AF2654" s="418">
        <f>IF(OR(AE2654="",AE2654="",AE2654=0),"",6.213/(AE2654*24))</f>
        <v/>
      </c>
      <c r="AG2654" s="279" t="n"/>
      <c r="AH2654" s="583" t="inlineStr"/>
      <c r="AI2654" s="418">
        <f>IF(OR(AH2654="",AH2654="",AH2654=0),"",6.213/(AH2654*24))</f>
        <v/>
      </c>
      <c r="AJ2654" s="175">
        <f>IF(AND(ISNUMBER(AB2654),ISNUMBER(AG2654)),AB2654-AG2654,"")</f>
        <v/>
      </c>
      <c r="AK2654" s="274" t="n"/>
      <c r="AL2654" s="274" t="n">
        <v>161</v>
      </c>
      <c r="AM2654" s="713" t="n">
        <v>0.2638649768518518</v>
      </c>
      <c r="AN2654" s="671">
        <f>IF(OR(AL2654="",AM2654="",AM2654=0),"",AL2654*6.213/(AM2654*24))</f>
        <v/>
      </c>
      <c r="AO2654" s="477">
        <f>IF(AND(AL2654=AL2653,AM2654&lt;&gt;"",AM2653&lt;&gt;""),AM2654-AM2653,"")</f>
        <v/>
      </c>
      <c r="AP2654" s="274" t="n"/>
      <c r="AQ2654" s="583" t="inlineStr"/>
      <c r="AR2654" s="439">
        <f>IF(OR(AQ2654="",AQ2654="",AQ2654=0),"",6.213/(AQ2654*24))</f>
        <v/>
      </c>
      <c r="AS2654" s="436">
        <f>IF(OR(NOT(ISNUMBER(C2654)),NOT(ISNUMBER(AB2654))),"",IF(AG2654&lt;&gt;"",AG2654,AB2654)-C2654)</f>
        <v/>
      </c>
      <c r="AT2654" s="280" t="n"/>
      <c r="AU2654" s="281">
        <f>IF($B2654="","",TEXT($A2654,"yyyymmdd")&amp;"_P"&amp;$C2654&amp;"_C"&amp;$F2654&amp;"_"&amp;TRIM(RIGHT(SUBSTITUTE(TRIM(SUBSTITUTE($L2654,CHAR(160)," "))," ",REPT(" ",60)),60))&amp;IF($P2654="","","-"&amp;TRIM(RIGHT(SUBSTITUTE(TRIM(SUBSTITUTE($P2654,CHAR(160)," "))," ",REPT(" ",60)),60)))&amp;IF($T2654="","","-"&amp;TRIM(RIGHT(SUBSTITUTE(TRIM(SUBSTITUTE($T2654,CHAR(160)," "))," ",REPT(" ",60)),60)))&amp;".jpg")</f>
        <v/>
      </c>
    </row>
    <row r="2655" ht="42" customHeight="1">
      <c r="A2655" s="278" t="n">
        <v>42652</v>
      </c>
      <c r="B2655" s="274" t="inlineStr">
        <is>
          <t>Supercheap Auto 1000, 9 October, 2016</t>
        </is>
      </c>
      <c r="C2655" s="274" t="n">
        <v>4</v>
      </c>
      <c r="D2655" s="274" t="n"/>
      <c r="E2655" s="274" t="n"/>
      <c r="F2655" s="274" t="n">
        <v>6</v>
      </c>
      <c r="G2655" s="274" t="inlineStr">
        <is>
          <t>Prodrive Racing Australia</t>
        </is>
      </c>
      <c r="H2655" s="274" t="n"/>
      <c r="I2655" s="274" t="inlineStr">
        <is>
          <t>Monster Energy</t>
        </is>
      </c>
      <c r="J2655" s="274" t="inlineStr">
        <is>
          <t>Ford Falcon FG X</t>
        </is>
      </c>
      <c r="K2655" s="274" t="n"/>
      <c r="L2655" s="274" t="inlineStr">
        <is>
          <t>Cameron Waters</t>
        </is>
      </c>
      <c r="M2655" s="274" t="inlineStr">
        <is>
          <t>AUS</t>
        </is>
      </c>
      <c r="N2655" s="698">
        <f>_xlfn.LET(_xlpm.d,_xlfn.XLOOKUP(L2655,'[1]Birth Dates'!$A:$A,'[1]Birth Dates'!$B:$B,"",0),IF(_xlpm.d=0,"",_xlpm.d))</f>
        <v/>
      </c>
      <c r="O2655" s="274">
        <f>IF(OR(N2655="",A2655="",NOT(ISNUMBER(N2655)),N2655&gt;A2655),"",DATEDIF(N2655,A2655,"Y")&amp;" years, "&amp;DATEDIF(N2655,A2655,"YM")&amp;" months, "&amp;DATEDIF(N2655,A2655,"MD")&amp;" days")</f>
        <v/>
      </c>
      <c r="P2655" s="274" t="inlineStr">
        <is>
          <t>Jack Le Brocq</t>
        </is>
      </c>
      <c r="Q2655" s="274" t="inlineStr">
        <is>
          <t>AUS</t>
        </is>
      </c>
      <c r="R2655" s="698">
        <f>_xlfn.LET(_xlpm.d,_xlfn.XLOOKUP(P2655,'[1]Birth Dates'!$A:$A,'[1]Birth Dates'!$B:$B,"",0),IF(_xlpm.d=0,"",_xlpm.d))</f>
        <v/>
      </c>
      <c r="S2655" s="274">
        <f>IF(OR(R2655="",A2655="",NOT(ISNUMBER(R2655)),R2655&gt;A2655),"",DATEDIF(R2655,A2655,"Y")&amp;" years, "&amp;DATEDIF(R2655,A2655,"YM")&amp;" months, "&amp;DATEDIF(R2655,A2655,"MD")&amp;" days")</f>
        <v/>
      </c>
      <c r="T2655" s="274" t="n"/>
      <c r="U2655" s="274" t="n"/>
      <c r="V2655" s="698">
        <f>_xlfn.LET(_xlpm.d,_xlfn.XLOOKUP(T2655,'[1]Birth Dates'!$A:$A,'[1]Birth Dates'!$B:$B,"",0),IF(_xlpm.d=0,"",_xlpm.d))</f>
        <v/>
      </c>
      <c r="W2655" s="274">
        <f>IF(OR(V2655="",A2655="",NOT(ISNUMBER(V2655)),V2655&gt;A2655),"",DATEDIF(V2655,A2655,"Y")&amp;" years, "&amp;DATEDIF(V2655,A2655,"YM")&amp;" months, "&amp;DATEDIF(V2655,A2655,"MD")&amp;" days")</f>
        <v/>
      </c>
      <c r="X2655" s="274" t="n"/>
      <c r="Y2655" s="274" t="n"/>
      <c r="Z2655" s="274" t="n"/>
      <c r="AA2655" s="274" t="n"/>
      <c r="AB2655" s="274" t="n">
        <v>13</v>
      </c>
      <c r="AC2655" s="274" t="n"/>
      <c r="AD2655" s="274" t="n"/>
      <c r="AE2655" s="583" t="inlineStr">
        <is>
          <t>2:08.8240</t>
        </is>
      </c>
      <c r="AF2655" s="418">
        <f>IF(OR(AE2655="",AE2655="",AE2655=0),"",6.213/(AE2655*24))</f>
        <v/>
      </c>
      <c r="AG2655" s="279" t="n"/>
      <c r="AH2655" s="583" t="inlineStr"/>
      <c r="AI2655" s="418">
        <f>IF(OR(AH2655="",AH2655="",AH2655=0),"",6.213/(AH2655*24))</f>
        <v/>
      </c>
      <c r="AJ2655" s="175">
        <f>IF(AND(ISNUMBER(AB2655),ISNUMBER(AG2655)),AB2655-AG2655,"")</f>
        <v/>
      </c>
      <c r="AK2655" s="274" t="n"/>
      <c r="AL2655" s="274" t="n">
        <v>161</v>
      </c>
      <c r="AM2655" s="713" t="n">
        <v>0.2639024884259259</v>
      </c>
      <c r="AN2655" s="671">
        <f>IF(OR(AL2655="",AM2655="",AM2655=0),"",AL2655*6.213/(AM2655*24))</f>
        <v/>
      </c>
      <c r="AO2655" s="477">
        <f>IF(AND(AL2655=AL2654,AM2655&lt;&gt;"",AM2654&lt;&gt;""),AM2655-AM2654,"")</f>
        <v/>
      </c>
      <c r="AP2655" s="274" t="n"/>
      <c r="AQ2655" s="583" t="inlineStr"/>
      <c r="AR2655" s="439">
        <f>IF(OR(AQ2655="",AQ2655="",AQ2655=0),"",6.213/(AQ2655*24))</f>
        <v/>
      </c>
      <c r="AS2655" s="436">
        <f>IF(OR(NOT(ISNUMBER(C2655)),NOT(ISNUMBER(AB2655))),"",IF(AG2655&lt;&gt;"",AG2655,AB2655)-C2655)</f>
        <v/>
      </c>
      <c r="AT2655" s="280" t="n"/>
      <c r="AU2655" s="281">
        <f>IF($B2655="","",TEXT($A2655,"yyyymmdd")&amp;"_P"&amp;$C2655&amp;"_C"&amp;$F2655&amp;"_"&amp;TRIM(RIGHT(SUBSTITUTE(TRIM(SUBSTITUTE($L2655,CHAR(160)," "))," ",REPT(" ",60)),60))&amp;IF($P2655="","","-"&amp;TRIM(RIGHT(SUBSTITUTE(TRIM(SUBSTITUTE($P2655,CHAR(160)," "))," ",REPT(" ",60)),60)))&amp;IF($T2655="","","-"&amp;TRIM(RIGHT(SUBSTITUTE(TRIM(SUBSTITUTE($T2655,CHAR(160)," "))," ",REPT(" ",60)),60)))&amp;".jpg")</f>
        <v/>
      </c>
    </row>
    <row r="2656" ht="42" customHeight="1">
      <c r="A2656" s="278" t="n">
        <v>42652</v>
      </c>
      <c r="B2656" s="274" t="inlineStr">
        <is>
          <t>Supercheap Auto 1000, 9 October, 2016</t>
        </is>
      </c>
      <c r="C2656" s="274" t="n">
        <v>5</v>
      </c>
      <c r="D2656" s="274" t="n"/>
      <c r="E2656" s="274" t="n"/>
      <c r="F2656" s="274" t="n">
        <v>17</v>
      </c>
      <c r="G2656" s="274" t="inlineStr">
        <is>
          <t>DJR Team Penske</t>
        </is>
      </c>
      <c r="H2656" s="274" t="n"/>
      <c r="I2656" s="274" t="inlineStr">
        <is>
          <t>Shell V-Power</t>
        </is>
      </c>
      <c r="J2656" s="274" t="inlineStr">
        <is>
          <t>Ford Falcon FG X</t>
        </is>
      </c>
      <c r="K2656" s="274" t="n"/>
      <c r="L2656" s="274" t="inlineStr">
        <is>
          <t>Scott Pye</t>
        </is>
      </c>
      <c r="M2656" s="274" t="inlineStr">
        <is>
          <t>AUS</t>
        </is>
      </c>
      <c r="N2656" s="698">
        <f>_xlfn.LET(_xlpm.d,_xlfn.XLOOKUP(L2656,'[1]Birth Dates'!$A:$A,'[1]Birth Dates'!$B:$B,"",0),IF(_xlpm.d=0,"",_xlpm.d))</f>
        <v/>
      </c>
      <c r="O2656" s="274">
        <f>IF(OR(N2656="",A2656="",NOT(ISNUMBER(N2656)),N2656&gt;A2656),"",DATEDIF(N2656,A2656,"Y")&amp;" years, "&amp;DATEDIF(N2656,A2656,"YM")&amp;" months, "&amp;DATEDIF(N2656,A2656,"MD")&amp;" days")</f>
        <v/>
      </c>
      <c r="P2656" s="274" t="inlineStr">
        <is>
          <t>Tony D'Alberto</t>
        </is>
      </c>
      <c r="Q2656" s="274" t="inlineStr">
        <is>
          <t>AUS</t>
        </is>
      </c>
      <c r="R2656" s="698">
        <f>_xlfn.LET(_xlpm.d,_xlfn.XLOOKUP(P2656,'[1]Birth Dates'!$A:$A,'[1]Birth Dates'!$B:$B,"",0),IF(_xlpm.d=0,"",_xlpm.d))</f>
        <v/>
      </c>
      <c r="S2656" s="274">
        <f>IF(OR(R2656="",A2656="",NOT(ISNUMBER(R2656)),R2656&gt;A2656),"",DATEDIF(R2656,A2656,"Y")&amp;" years, "&amp;DATEDIF(R2656,A2656,"YM")&amp;" months, "&amp;DATEDIF(R2656,A2656,"MD")&amp;" days")</f>
        <v/>
      </c>
      <c r="T2656" s="274" t="n"/>
      <c r="U2656" s="274" t="n"/>
      <c r="V2656" s="698">
        <f>_xlfn.LET(_xlpm.d,_xlfn.XLOOKUP(T2656,'[1]Birth Dates'!$A:$A,'[1]Birth Dates'!$B:$B,"",0),IF(_xlpm.d=0,"",_xlpm.d))</f>
        <v/>
      </c>
      <c r="W2656" s="274">
        <f>IF(OR(V2656="",A2656="",NOT(ISNUMBER(V2656)),V2656&gt;A2656),"",DATEDIF(V2656,A2656,"Y")&amp;" years, "&amp;DATEDIF(V2656,A2656,"YM")&amp;" months, "&amp;DATEDIF(V2656,A2656,"MD")&amp;" days")</f>
        <v/>
      </c>
      <c r="X2656" s="274" t="n"/>
      <c r="Y2656" s="274" t="n"/>
      <c r="Z2656" s="274" t="n"/>
      <c r="AA2656" s="274" t="n"/>
      <c r="AB2656" s="274" t="n">
        <v>9</v>
      </c>
      <c r="AC2656" s="274" t="n"/>
      <c r="AD2656" s="274" t="n"/>
      <c r="AE2656" s="583" t="inlineStr">
        <is>
          <t>2:08.8240</t>
        </is>
      </c>
      <c r="AF2656" s="418">
        <f>IF(OR(AE2656="",AE2656="",AE2656=0),"",6.213/(AE2656*24))</f>
        <v/>
      </c>
      <c r="AG2656" s="279" t="n"/>
      <c r="AH2656" s="583" t="inlineStr">
        <is>
          <t>2:08.8240</t>
        </is>
      </c>
      <c r="AI2656" s="418">
        <f>IF(OR(AH2656="",AH2656="",AH2656=0),"",6.213/(AH2656*24))</f>
        <v/>
      </c>
      <c r="AJ2656" s="175">
        <f>IF(AND(ISNUMBER(AB2656),ISNUMBER(AG2656)),AB2656-AG2656,"")</f>
        <v/>
      </c>
      <c r="AK2656" s="274" t="n"/>
      <c r="AL2656" s="274" t="n">
        <v>161</v>
      </c>
      <c r="AM2656" s="713" t="n">
        <v>0.263946712962963</v>
      </c>
      <c r="AN2656" s="671">
        <f>IF(OR(AL2656="",AM2656="",AM2656=0),"",AL2656*6.213/(AM2656*24))</f>
        <v/>
      </c>
      <c r="AO2656" s="477">
        <f>IF(AND(AL2656=AL2655,AM2656&lt;&gt;"",AM2655&lt;&gt;""),AM2656-AM2655,"")</f>
        <v/>
      </c>
      <c r="AP2656" s="274" t="n"/>
      <c r="AQ2656" s="583" t="inlineStr"/>
      <c r="AR2656" s="439">
        <f>IF(OR(AQ2656="",AQ2656="",AQ2656=0),"",6.213/(AQ2656*24))</f>
        <v/>
      </c>
      <c r="AS2656" s="436">
        <f>IF(OR(NOT(ISNUMBER(C2656)),NOT(ISNUMBER(AB2656))),"",IF(AG2656&lt;&gt;"",AG2656,AB2656)-C2656)</f>
        <v/>
      </c>
      <c r="AT2656" s="280" t="n"/>
      <c r="AU2656" s="281">
        <f>IF($B2656="","",TEXT($A2656,"yyyymmdd")&amp;"_P"&amp;$C2656&amp;"_C"&amp;$F2656&amp;"_"&amp;TRIM(RIGHT(SUBSTITUTE(TRIM(SUBSTITUTE($L2656,CHAR(160)," "))," ",REPT(" ",60)),60))&amp;IF($P2656="","","-"&amp;TRIM(RIGHT(SUBSTITUTE(TRIM(SUBSTITUTE($P2656,CHAR(160)," "))," ",REPT(" ",60)),60)))&amp;IF($T2656="","","-"&amp;TRIM(RIGHT(SUBSTITUTE(TRIM(SUBSTITUTE($T2656,CHAR(160)," "))," ",REPT(" ",60)),60)))&amp;".jpg")</f>
        <v/>
      </c>
    </row>
    <row r="2657" ht="42" customHeight="1">
      <c r="A2657" s="278" t="n">
        <v>42652</v>
      </c>
      <c r="B2657" s="274" t="inlineStr">
        <is>
          <t>Supercheap Auto 1000, 9 October, 2016</t>
        </is>
      </c>
      <c r="C2657" s="274" t="n">
        <v>6</v>
      </c>
      <c r="D2657" s="274" t="n"/>
      <c r="E2657" s="274" t="n"/>
      <c r="F2657" s="274" t="n">
        <v>12</v>
      </c>
      <c r="G2657" s="274" t="inlineStr">
        <is>
          <t>DJR Team Penske</t>
        </is>
      </c>
      <c r="H2657" s="274" t="n"/>
      <c r="I2657" s="274" t="inlineStr">
        <is>
          <t>Shell V-Power</t>
        </is>
      </c>
      <c r="J2657" s="274" t="inlineStr">
        <is>
          <t>Ford Falcon FG X</t>
        </is>
      </c>
      <c r="K2657" s="274" t="n"/>
      <c r="L2657" s="274" t="inlineStr">
        <is>
          <t>Fabian Coulthard</t>
        </is>
      </c>
      <c r="M2657" s="274" t="inlineStr">
        <is>
          <t>NZL</t>
        </is>
      </c>
      <c r="N2657" s="698">
        <f>_xlfn.LET(_xlpm.d,_xlfn.XLOOKUP(L2657,'[1]Birth Dates'!$A:$A,'[1]Birth Dates'!$B:$B,"",0),IF(_xlpm.d=0,"",_xlpm.d))</f>
        <v/>
      </c>
      <c r="O2657" s="274">
        <f>IF(OR(N2657="",A2657="",NOT(ISNUMBER(N2657)),N2657&gt;A2657),"",DATEDIF(N2657,A2657,"Y")&amp;" years, "&amp;DATEDIF(N2657,A2657,"YM")&amp;" months, "&amp;DATEDIF(N2657,A2657,"MD")&amp;" days")</f>
        <v/>
      </c>
      <c r="P2657" s="274" t="inlineStr">
        <is>
          <t>Luke Youlden</t>
        </is>
      </c>
      <c r="Q2657" s="274" t="inlineStr">
        <is>
          <t>AUS</t>
        </is>
      </c>
      <c r="R2657" s="698">
        <f>_xlfn.LET(_xlpm.d,_xlfn.XLOOKUP(P2657,'[1]Birth Dates'!$A:$A,'[1]Birth Dates'!$B:$B,"",0),IF(_xlpm.d=0,"",_xlpm.d))</f>
        <v/>
      </c>
      <c r="S2657" s="274">
        <f>IF(OR(R2657="",A2657="",NOT(ISNUMBER(R2657)),R2657&gt;A2657),"",DATEDIF(R2657,A2657,"Y")&amp;" years, "&amp;DATEDIF(R2657,A2657,"YM")&amp;" months, "&amp;DATEDIF(R2657,A2657,"MD")&amp;" days")</f>
        <v/>
      </c>
      <c r="T2657" s="274" t="n"/>
      <c r="U2657" s="274" t="n"/>
      <c r="V2657" s="698">
        <f>_xlfn.LET(_xlpm.d,_xlfn.XLOOKUP(T2657,'[1]Birth Dates'!$A:$A,'[1]Birth Dates'!$B:$B,"",0),IF(_xlpm.d=0,"",_xlpm.d))</f>
        <v/>
      </c>
      <c r="W2657" s="274">
        <f>IF(OR(V2657="",A2657="",NOT(ISNUMBER(V2657)),V2657&gt;A2657),"",DATEDIF(V2657,A2657,"Y")&amp;" years, "&amp;DATEDIF(V2657,A2657,"YM")&amp;" months, "&amp;DATEDIF(V2657,A2657,"MD")&amp;" days")</f>
        <v/>
      </c>
      <c r="X2657" s="274" t="n"/>
      <c r="Y2657" s="274" t="n"/>
      <c r="Z2657" s="274" t="n"/>
      <c r="AA2657" s="274" t="n"/>
      <c r="AB2657" s="274" t="n">
        <v>4</v>
      </c>
      <c r="AC2657" s="274" t="n"/>
      <c r="AD2657" s="274" t="n"/>
      <c r="AE2657" s="583" t="inlineStr">
        <is>
          <t>2:08.8240</t>
        </is>
      </c>
      <c r="AF2657" s="418">
        <f>IF(OR(AE2657="",AE2657="",AE2657=0),"",6.213/(AE2657*24))</f>
        <v/>
      </c>
      <c r="AG2657" s="279" t="n"/>
      <c r="AH2657" s="583" t="inlineStr"/>
      <c r="AI2657" s="418">
        <f>IF(OR(AH2657="",AH2657="",AH2657=0),"",6.213/(AH2657*24))</f>
        <v/>
      </c>
      <c r="AJ2657" s="175">
        <f>IF(AND(ISNUMBER(AB2657),ISNUMBER(AG2657)),AB2657-AG2657,"")</f>
        <v/>
      </c>
      <c r="AK2657" s="274" t="n"/>
      <c r="AL2657" s="274" t="n">
        <v>161</v>
      </c>
      <c r="AM2657" s="713" t="n">
        <v>0.2639934027777778</v>
      </c>
      <c r="AN2657" s="671">
        <f>IF(OR(AL2657="",AM2657="",AM2657=0),"",AL2657*6.213/(AM2657*24))</f>
        <v/>
      </c>
      <c r="AO2657" s="477">
        <f>IF(AND(AL2657=AL2656,AM2657&lt;&gt;"",AM2656&lt;&gt;""),AM2657-AM2656,"")</f>
        <v/>
      </c>
      <c r="AP2657" s="274" t="n"/>
      <c r="AQ2657" s="583" t="inlineStr"/>
      <c r="AR2657" s="439">
        <f>IF(OR(AQ2657="",AQ2657="",AQ2657=0),"",6.213/(AQ2657*24))</f>
        <v/>
      </c>
      <c r="AS2657" s="436">
        <f>IF(OR(NOT(ISNUMBER(C2657)),NOT(ISNUMBER(AB2657))),"",IF(AG2657&lt;&gt;"",AG2657,AB2657)-C2657)</f>
        <v/>
      </c>
      <c r="AT2657" s="280" t="n"/>
      <c r="AU2657" s="281">
        <f>IF($B2657="","",TEXT($A2657,"yyyymmdd")&amp;"_P"&amp;$C2657&amp;"_C"&amp;$F2657&amp;"_"&amp;TRIM(RIGHT(SUBSTITUTE(TRIM(SUBSTITUTE($L2657,CHAR(160)," "))," ",REPT(" ",60)),60))&amp;IF($P2657="","","-"&amp;TRIM(RIGHT(SUBSTITUTE(TRIM(SUBSTITUTE($P2657,CHAR(160)," "))," ",REPT(" ",60)),60)))&amp;IF($T2657="","","-"&amp;TRIM(RIGHT(SUBSTITUTE(TRIM(SUBSTITUTE($T2657,CHAR(160)," "))," ",REPT(" ",60)),60)))&amp;".jpg")</f>
        <v/>
      </c>
    </row>
    <row r="2658" ht="42" customHeight="1">
      <c r="A2658" s="278" t="n">
        <v>42652</v>
      </c>
      <c r="B2658" s="274" t="inlineStr">
        <is>
          <t>Supercheap Auto 1000, 9 October, 2016</t>
        </is>
      </c>
      <c r="C2658" s="274" t="n">
        <v>7</v>
      </c>
      <c r="D2658" s="274" t="n"/>
      <c r="E2658" s="274" t="n"/>
      <c r="F2658" s="274" t="n">
        <v>14</v>
      </c>
      <c r="G2658" s="274" t="inlineStr">
        <is>
          <t>Brad Jones Racing</t>
        </is>
      </c>
      <c r="H2658" s="274" t="n"/>
      <c r="I2658" s="274" t="inlineStr">
        <is>
          <t>Freightliner</t>
        </is>
      </c>
      <c r="J2658" s="274" t="inlineStr">
        <is>
          <t>Holden Commodore VF</t>
        </is>
      </c>
      <c r="K2658" s="274" t="n"/>
      <c r="L2658" s="274" t="inlineStr">
        <is>
          <t>Tim Slade</t>
        </is>
      </c>
      <c r="M2658" s="274" t="inlineStr">
        <is>
          <t>AUS</t>
        </is>
      </c>
      <c r="N2658" s="698">
        <f>_xlfn.LET(_xlpm.d,_xlfn.XLOOKUP(L2658,'[1]Birth Dates'!$A:$A,'[1]Birth Dates'!$B:$B,"",0),IF(_xlpm.d=0,"",_xlpm.d))</f>
        <v/>
      </c>
      <c r="O2658" s="274">
        <f>IF(OR(N2658="",A2658="",NOT(ISNUMBER(N2658)),N2658&gt;A2658),"",DATEDIF(N2658,A2658,"Y")&amp;" years, "&amp;DATEDIF(N2658,A2658,"YM")&amp;" months, "&amp;DATEDIF(N2658,A2658,"MD")&amp;" days")</f>
        <v/>
      </c>
      <c r="P2658" s="274" t="inlineStr">
        <is>
          <t>Ashley Walsh</t>
        </is>
      </c>
      <c r="Q2658" s="274" t="inlineStr">
        <is>
          <t>AUS</t>
        </is>
      </c>
      <c r="R2658" s="698">
        <f>_xlfn.LET(_xlpm.d,_xlfn.XLOOKUP(P2658,'[1]Birth Dates'!$A:$A,'[1]Birth Dates'!$B:$B,"",0),IF(_xlpm.d=0,"",_xlpm.d))</f>
        <v/>
      </c>
      <c r="S2658" s="274">
        <f>IF(OR(R2658="",A2658="",NOT(ISNUMBER(R2658)),R2658&gt;A2658),"",DATEDIF(R2658,A2658,"Y")&amp;" years, "&amp;DATEDIF(R2658,A2658,"YM")&amp;" months, "&amp;DATEDIF(R2658,A2658,"MD")&amp;" days")</f>
        <v/>
      </c>
      <c r="T2658" s="274" t="n"/>
      <c r="U2658" s="274" t="n"/>
      <c r="V2658" s="698">
        <f>_xlfn.LET(_xlpm.d,_xlfn.XLOOKUP(T2658,'[1]Birth Dates'!$A:$A,'[1]Birth Dates'!$B:$B,"",0),IF(_xlpm.d=0,"",_xlpm.d))</f>
        <v/>
      </c>
      <c r="W2658" s="274">
        <f>IF(OR(V2658="",A2658="",NOT(ISNUMBER(V2658)),V2658&gt;A2658),"",DATEDIF(V2658,A2658,"Y")&amp;" years, "&amp;DATEDIF(V2658,A2658,"YM")&amp;" months, "&amp;DATEDIF(V2658,A2658,"MD")&amp;" days")</f>
        <v/>
      </c>
      <c r="X2658" s="274" t="n"/>
      <c r="Y2658" s="274" t="n"/>
      <c r="Z2658" s="274" t="n"/>
      <c r="AA2658" s="274" t="n"/>
      <c r="AB2658" s="274" t="n">
        <v>5</v>
      </c>
      <c r="AC2658" s="274" t="n"/>
      <c r="AD2658" s="274" t="n"/>
      <c r="AE2658" s="583" t="inlineStr">
        <is>
          <t>2:08.8240</t>
        </is>
      </c>
      <c r="AF2658" s="418">
        <f>IF(OR(AE2658="",AE2658="",AE2658=0),"",6.213/(AE2658*24))</f>
        <v/>
      </c>
      <c r="AG2658" s="279" t="n"/>
      <c r="AH2658" s="583" t="inlineStr">
        <is>
          <t>2:08.8240</t>
        </is>
      </c>
      <c r="AI2658" s="418">
        <f>IF(OR(AH2658="",AH2658="",AH2658=0),"",6.213/(AH2658*24))</f>
        <v/>
      </c>
      <c r="AJ2658" s="175">
        <f>IF(AND(ISNUMBER(AB2658),ISNUMBER(AG2658)),AB2658-AG2658,"")</f>
        <v/>
      </c>
      <c r="AK2658" s="274" t="n"/>
      <c r="AL2658" s="274" t="n">
        <v>161</v>
      </c>
      <c r="AM2658" s="713" t="n">
        <v>0.2640419675925926</v>
      </c>
      <c r="AN2658" s="671">
        <f>IF(OR(AL2658="",AM2658="",AM2658=0),"",AL2658*6.213/(AM2658*24))</f>
        <v/>
      </c>
      <c r="AO2658" s="477">
        <f>IF(AND(AL2658=AL2657,AM2658&lt;&gt;"",AM2657&lt;&gt;""),AM2658-AM2657,"")</f>
        <v/>
      </c>
      <c r="AP2658" s="274" t="n"/>
      <c r="AQ2658" s="583" t="inlineStr"/>
      <c r="AR2658" s="439">
        <f>IF(OR(AQ2658="",AQ2658="",AQ2658=0),"",6.213/(AQ2658*24))</f>
        <v/>
      </c>
      <c r="AS2658" s="436">
        <f>IF(OR(NOT(ISNUMBER(C2658)),NOT(ISNUMBER(AB2658))),"",IF(AG2658&lt;&gt;"",AG2658,AB2658)-C2658)</f>
        <v/>
      </c>
      <c r="AT2658" s="280" t="n"/>
      <c r="AU2658" s="281">
        <f>IF($B2658="","",TEXT($A2658,"yyyymmdd")&amp;"_P"&amp;$C2658&amp;"_C"&amp;$F2658&amp;"_"&amp;TRIM(RIGHT(SUBSTITUTE(TRIM(SUBSTITUTE($L2658,CHAR(160)," "))," ",REPT(" ",60)),60))&amp;IF($P2658="","","-"&amp;TRIM(RIGHT(SUBSTITUTE(TRIM(SUBSTITUTE($P2658,CHAR(160)," "))," ",REPT(" ",60)),60)))&amp;IF($T2658="","","-"&amp;TRIM(RIGHT(SUBSTITUTE(TRIM(SUBSTITUTE($T2658,CHAR(160)," "))," ",REPT(" ",60)),60)))&amp;".jpg")</f>
        <v/>
      </c>
    </row>
    <row r="2659" ht="42" customHeight="1">
      <c r="A2659" s="278" t="n">
        <v>42652</v>
      </c>
      <c r="B2659" s="274" t="inlineStr">
        <is>
          <t>Supercheap Auto 1000, 9 October, 2016</t>
        </is>
      </c>
      <c r="C2659" s="274" t="n">
        <v>8</v>
      </c>
      <c r="D2659" s="274" t="n"/>
      <c r="E2659" s="274" t="n"/>
      <c r="F2659" s="274" t="n">
        <v>23</v>
      </c>
      <c r="G2659" s="274" t="inlineStr">
        <is>
          <t>Nissan Motorsport</t>
        </is>
      </c>
      <c r="H2659" s="274" t="n"/>
      <c r="I2659" s="274" t="inlineStr">
        <is>
          <t>Nissan</t>
        </is>
      </c>
      <c r="J2659" s="274" t="inlineStr">
        <is>
          <t>Nissan Altima L33</t>
        </is>
      </c>
      <c r="K2659" s="274" t="n"/>
      <c r="L2659" s="274" t="inlineStr">
        <is>
          <t>Michael Caruso</t>
        </is>
      </c>
      <c r="M2659" s="274" t="inlineStr">
        <is>
          <t>AUS</t>
        </is>
      </c>
      <c r="N2659" s="698">
        <f>_xlfn.LET(_xlpm.d,_xlfn.XLOOKUP(L2659,'[1]Birth Dates'!$A:$A,'[1]Birth Dates'!$B:$B,"",0),IF(_xlpm.d=0,"",_xlpm.d))</f>
        <v/>
      </c>
      <c r="O2659" s="274">
        <f>IF(OR(N2659="",A2659="",NOT(ISNUMBER(N2659)),N2659&gt;A2659),"",DATEDIF(N2659,A2659,"Y")&amp;" years, "&amp;DATEDIF(N2659,A2659,"YM")&amp;" months, "&amp;DATEDIF(N2659,A2659,"MD")&amp;" days")</f>
        <v/>
      </c>
      <c r="P2659" s="274" t="inlineStr">
        <is>
          <t>Dean Fiore</t>
        </is>
      </c>
      <c r="Q2659" s="274" t="inlineStr">
        <is>
          <t>AUS</t>
        </is>
      </c>
      <c r="R2659" s="698">
        <f>_xlfn.LET(_xlpm.d,_xlfn.XLOOKUP(P2659,'[1]Birth Dates'!$A:$A,'[1]Birth Dates'!$B:$B,"",0),IF(_xlpm.d=0,"",_xlpm.d))</f>
        <v/>
      </c>
      <c r="S2659" s="274">
        <f>IF(OR(R2659="",A2659="",NOT(ISNUMBER(R2659)),R2659&gt;A2659),"",DATEDIF(R2659,A2659,"Y")&amp;" years, "&amp;DATEDIF(R2659,A2659,"YM")&amp;" months, "&amp;DATEDIF(R2659,A2659,"MD")&amp;" days")</f>
        <v/>
      </c>
      <c r="T2659" s="274" t="n"/>
      <c r="U2659" s="274" t="n"/>
      <c r="V2659" s="698">
        <f>_xlfn.LET(_xlpm.d,_xlfn.XLOOKUP(T2659,'[1]Birth Dates'!$A:$A,'[1]Birth Dates'!$B:$B,"",0),IF(_xlpm.d=0,"",_xlpm.d))</f>
        <v/>
      </c>
      <c r="W2659" s="274">
        <f>IF(OR(V2659="",A2659="",NOT(ISNUMBER(V2659)),V2659&gt;A2659),"",DATEDIF(V2659,A2659,"Y")&amp;" years, "&amp;DATEDIF(V2659,A2659,"YM")&amp;" months, "&amp;DATEDIF(V2659,A2659,"MD")&amp;" days")</f>
        <v/>
      </c>
      <c r="X2659" s="274" t="n"/>
      <c r="Y2659" s="274" t="n"/>
      <c r="Z2659" s="274" t="n"/>
      <c r="AA2659" s="274" t="n"/>
      <c r="AB2659" s="274" t="n">
        <v>6</v>
      </c>
      <c r="AC2659" s="274" t="n"/>
      <c r="AD2659" s="274" t="n"/>
      <c r="AE2659" s="583" t="inlineStr">
        <is>
          <t>2:08.8240</t>
        </is>
      </c>
      <c r="AF2659" s="418">
        <f>IF(OR(AE2659="",AE2659="",AE2659=0),"",6.213/(AE2659*24))</f>
        <v/>
      </c>
      <c r="AG2659" s="279" t="n"/>
      <c r="AH2659" s="583" t="inlineStr">
        <is>
          <t>2:08.8240</t>
        </is>
      </c>
      <c r="AI2659" s="418">
        <f>IF(OR(AH2659="",AH2659="",AH2659=0),"",6.213/(AH2659*24))</f>
        <v/>
      </c>
      <c r="AJ2659" s="175">
        <f>IF(AND(ISNUMBER(AB2659),ISNUMBER(AG2659)),AB2659-AG2659,"")</f>
        <v/>
      </c>
      <c r="AK2659" s="274" t="n"/>
      <c r="AL2659" s="274" t="n">
        <v>161</v>
      </c>
      <c r="AM2659" s="713" t="n">
        <v>0.2641124421296296</v>
      </c>
      <c r="AN2659" s="671">
        <f>IF(OR(AL2659="",AM2659="",AM2659=0),"",AL2659*6.213/(AM2659*24))</f>
        <v/>
      </c>
      <c r="AO2659" s="477">
        <f>IF(AND(AL2659=AL2658,AM2659&lt;&gt;"",AM2658&lt;&gt;""),AM2659-AM2658,"")</f>
        <v/>
      </c>
      <c r="AP2659" s="274" t="n"/>
      <c r="AQ2659" s="583" t="inlineStr"/>
      <c r="AR2659" s="439">
        <f>IF(OR(AQ2659="",AQ2659="",AQ2659=0),"",6.213/(AQ2659*24))</f>
        <v/>
      </c>
      <c r="AS2659" s="436">
        <f>IF(OR(NOT(ISNUMBER(C2659)),NOT(ISNUMBER(AB2659))),"",IF(AG2659&lt;&gt;"",AG2659,AB2659)-C2659)</f>
        <v/>
      </c>
      <c r="AT2659" s="280" t="n"/>
      <c r="AU2659" s="281">
        <f>IF($B2659="","",TEXT($A2659,"yyyymmdd")&amp;"_P"&amp;$C2659&amp;"_C"&amp;$F2659&amp;"_"&amp;TRIM(RIGHT(SUBSTITUTE(TRIM(SUBSTITUTE($L2659,CHAR(160)," "))," ",REPT(" ",60)),60))&amp;IF($P2659="","","-"&amp;TRIM(RIGHT(SUBSTITUTE(TRIM(SUBSTITUTE($P2659,CHAR(160)," "))," ",REPT(" ",60)),60)))&amp;IF($T2659="","","-"&amp;TRIM(RIGHT(SUBSTITUTE(TRIM(SUBSTITUTE($T2659,CHAR(160)," "))," ",REPT(" ",60)),60)))&amp;".jpg")</f>
        <v/>
      </c>
    </row>
    <row r="2660" ht="42" customHeight="1">
      <c r="A2660" s="278" t="n">
        <v>42652</v>
      </c>
      <c r="B2660" s="274" t="inlineStr">
        <is>
          <t>Supercheap Auto 1000, 9 October, 2016</t>
        </is>
      </c>
      <c r="C2660" s="274" t="n">
        <v>9</v>
      </c>
      <c r="D2660" s="274" t="n"/>
      <c r="E2660" s="274" t="n"/>
      <c r="F2660" s="274" t="n">
        <v>96</v>
      </c>
      <c r="G2660" s="274" t="inlineStr">
        <is>
          <t>Nissan Motorsport</t>
        </is>
      </c>
      <c r="H2660" s="274" t="n"/>
      <c r="I2660" s="274" t="inlineStr">
        <is>
          <t>ADVAM, GB Galvanising</t>
        </is>
      </c>
      <c r="J2660" s="274" t="inlineStr">
        <is>
          <t>Nissan Altima L33</t>
        </is>
      </c>
      <c r="K2660" s="274" t="n"/>
      <c r="L2660" s="274" t="inlineStr">
        <is>
          <t>Dale Wood</t>
        </is>
      </c>
      <c r="M2660" s="274" t="inlineStr">
        <is>
          <t>AUS</t>
        </is>
      </c>
      <c r="N2660" s="698">
        <f>_xlfn.LET(_xlpm.d,_xlfn.XLOOKUP(L2660,'[1]Birth Dates'!$A:$A,'[1]Birth Dates'!$B:$B,"",0),IF(_xlpm.d=0,"",_xlpm.d))</f>
        <v/>
      </c>
      <c r="O2660" s="274">
        <f>IF(OR(N2660="",A2660="",NOT(ISNUMBER(N2660)),N2660&gt;A2660),"",DATEDIF(N2660,A2660,"Y")&amp;" years, "&amp;DATEDIF(N2660,A2660,"YM")&amp;" months, "&amp;DATEDIF(N2660,A2660,"MD")&amp;" days")</f>
        <v/>
      </c>
      <c r="P2660" s="274" t="inlineStr">
        <is>
          <t>David Russell</t>
        </is>
      </c>
      <c r="Q2660" s="274" t="inlineStr">
        <is>
          <t>AUS</t>
        </is>
      </c>
      <c r="R2660" s="698">
        <f>_xlfn.LET(_xlpm.d,_xlfn.XLOOKUP(P2660,'[1]Birth Dates'!$A:$A,'[1]Birth Dates'!$B:$B,"",0),IF(_xlpm.d=0,"",_xlpm.d))</f>
        <v/>
      </c>
      <c r="S2660" s="274">
        <f>IF(OR(R2660="",A2660="",NOT(ISNUMBER(R2660)),R2660&gt;A2660),"",DATEDIF(R2660,A2660,"Y")&amp;" years, "&amp;DATEDIF(R2660,A2660,"YM")&amp;" months, "&amp;DATEDIF(R2660,A2660,"MD")&amp;" days")</f>
        <v/>
      </c>
      <c r="T2660" s="274" t="n"/>
      <c r="U2660" s="274" t="n"/>
      <c r="V2660" s="698">
        <f>_xlfn.LET(_xlpm.d,_xlfn.XLOOKUP(T2660,'[1]Birth Dates'!$A:$A,'[1]Birth Dates'!$B:$B,"",0),IF(_xlpm.d=0,"",_xlpm.d))</f>
        <v/>
      </c>
      <c r="W2660" s="274">
        <f>IF(OR(V2660="",A2660="",NOT(ISNUMBER(V2660)),V2660&gt;A2660),"",DATEDIF(V2660,A2660,"Y")&amp;" years, "&amp;DATEDIF(V2660,A2660,"YM")&amp;" months, "&amp;DATEDIF(V2660,A2660,"MD")&amp;" days")</f>
        <v/>
      </c>
      <c r="X2660" s="274" t="n"/>
      <c r="Y2660" s="274" t="n"/>
      <c r="Z2660" s="274" t="n"/>
      <c r="AA2660" s="274" t="n"/>
      <c r="AB2660" s="274" t="n">
        <v>18</v>
      </c>
      <c r="AC2660" s="274" t="n"/>
      <c r="AD2660" s="274" t="n"/>
      <c r="AE2660" s="583" t="inlineStr">
        <is>
          <t>2:08.8240</t>
        </is>
      </c>
      <c r="AF2660" s="418">
        <f>IF(OR(AE2660="",AE2660="",AE2660=0),"",6.213/(AE2660*24))</f>
        <v/>
      </c>
      <c r="AG2660" s="279" t="n"/>
      <c r="AH2660" s="583" t="inlineStr"/>
      <c r="AI2660" s="418">
        <f>IF(OR(AH2660="",AH2660="",AH2660=0),"",6.213/(AH2660*24))</f>
        <v/>
      </c>
      <c r="AJ2660" s="175">
        <f>IF(AND(ISNUMBER(AB2660),ISNUMBER(AG2660)),AB2660-AG2660,"")</f>
        <v/>
      </c>
      <c r="AK2660" s="274" t="n"/>
      <c r="AL2660" s="274" t="n">
        <v>161</v>
      </c>
      <c r="AM2660" s="713" t="n">
        <v>0.2642094675925926</v>
      </c>
      <c r="AN2660" s="671">
        <f>IF(OR(AL2660="",AM2660="",AM2660=0),"",AL2660*6.213/(AM2660*24))</f>
        <v/>
      </c>
      <c r="AO2660" s="477">
        <f>IF(AND(AL2660=AL2659,AM2660&lt;&gt;"",AM2659&lt;&gt;""),AM2660-AM2659,"")</f>
        <v/>
      </c>
      <c r="AP2660" s="274" t="n"/>
      <c r="AQ2660" s="583" t="inlineStr"/>
      <c r="AR2660" s="439">
        <f>IF(OR(AQ2660="",AQ2660="",AQ2660=0),"",6.213/(AQ2660*24))</f>
        <v/>
      </c>
      <c r="AS2660" s="436">
        <f>IF(OR(NOT(ISNUMBER(C2660)),NOT(ISNUMBER(AB2660))),"",IF(AG2660&lt;&gt;"",AG2660,AB2660)-C2660)</f>
        <v/>
      </c>
      <c r="AT2660" s="280" t="n"/>
      <c r="AU2660" s="281">
        <f>IF($B2660="","",TEXT($A2660,"yyyymmdd")&amp;"_P"&amp;$C2660&amp;"_C"&amp;$F2660&amp;"_"&amp;TRIM(RIGHT(SUBSTITUTE(TRIM(SUBSTITUTE($L2660,CHAR(160)," "))," ",REPT(" ",60)),60))&amp;IF($P2660="","","-"&amp;TRIM(RIGHT(SUBSTITUTE(TRIM(SUBSTITUTE($P2660,CHAR(160)," "))," ",REPT(" ",60)),60)))&amp;IF($T2660="","","-"&amp;TRIM(RIGHT(SUBSTITUTE(TRIM(SUBSTITUTE($T2660,CHAR(160)," "))," ",REPT(" ",60)),60)))&amp;".jpg")</f>
        <v/>
      </c>
    </row>
    <row r="2661" ht="42" customHeight="1">
      <c r="A2661" s="278" t="n">
        <v>42652</v>
      </c>
      <c r="B2661" s="274" t="inlineStr">
        <is>
          <t>Supercheap Auto 1000, 9 October, 2016</t>
        </is>
      </c>
      <c r="C2661" s="274" t="n">
        <v>10</v>
      </c>
      <c r="D2661" s="274" t="n"/>
      <c r="E2661" s="274" t="n"/>
      <c r="F2661" s="274" t="n">
        <v>21</v>
      </c>
      <c r="G2661" s="274" t="inlineStr">
        <is>
          <t>Britek Motorsport</t>
        </is>
      </c>
      <c r="H2661" s="274" t="n"/>
      <c r="I2661" s="274" t="inlineStr">
        <is>
          <t>CoolDrive</t>
        </is>
      </c>
      <c r="J2661" s="274" t="inlineStr">
        <is>
          <t>Holden Commodore VF</t>
        </is>
      </c>
      <c r="K2661" s="274" t="n"/>
      <c r="L2661" s="274" t="inlineStr">
        <is>
          <t>Tim Blanchard</t>
        </is>
      </c>
      <c r="M2661" s="274" t="inlineStr">
        <is>
          <t>AUS</t>
        </is>
      </c>
      <c r="N2661" s="698">
        <f>_xlfn.LET(_xlpm.d,_xlfn.XLOOKUP(L2661,'[1]Birth Dates'!$A:$A,'[1]Birth Dates'!$B:$B,"",0),IF(_xlpm.d=0,"",_xlpm.d))</f>
        <v/>
      </c>
      <c r="O2661" s="274">
        <f>IF(OR(N2661="",A2661="",NOT(ISNUMBER(N2661)),N2661&gt;A2661),"",DATEDIF(N2661,A2661,"Y")&amp;" years, "&amp;DATEDIF(N2661,A2661,"YM")&amp;" months, "&amp;DATEDIF(N2661,A2661,"MD")&amp;" days")</f>
        <v/>
      </c>
      <c r="P2661" s="274" t="inlineStr">
        <is>
          <t>Macauley Jones</t>
        </is>
      </c>
      <c r="Q2661" s="274" t="inlineStr">
        <is>
          <t>AUS</t>
        </is>
      </c>
      <c r="R2661" s="698">
        <f>_xlfn.LET(_xlpm.d,_xlfn.XLOOKUP(P2661,'[1]Birth Dates'!$A:$A,'[1]Birth Dates'!$B:$B,"",0),IF(_xlpm.d=0,"",_xlpm.d))</f>
        <v/>
      </c>
      <c r="S2661" s="274">
        <f>IF(OR(R2661="",A2661="",NOT(ISNUMBER(R2661)),R2661&gt;A2661),"",DATEDIF(R2661,A2661,"Y")&amp;" years, "&amp;DATEDIF(R2661,A2661,"YM")&amp;" months, "&amp;DATEDIF(R2661,A2661,"MD")&amp;" days")</f>
        <v/>
      </c>
      <c r="T2661" s="274" t="n"/>
      <c r="U2661" s="274" t="n"/>
      <c r="V2661" s="698">
        <f>_xlfn.LET(_xlpm.d,_xlfn.XLOOKUP(T2661,'[1]Birth Dates'!$A:$A,'[1]Birth Dates'!$B:$B,"",0),IF(_xlpm.d=0,"",_xlpm.d))</f>
        <v/>
      </c>
      <c r="W2661" s="274">
        <f>IF(OR(V2661="",A2661="",NOT(ISNUMBER(V2661)),V2661&gt;A2661),"",DATEDIF(V2661,A2661,"Y")&amp;" years, "&amp;DATEDIF(V2661,A2661,"YM")&amp;" months, "&amp;DATEDIF(V2661,A2661,"MD")&amp;" days")</f>
        <v/>
      </c>
      <c r="X2661" s="274" t="n"/>
      <c r="Y2661" s="274" t="n"/>
      <c r="Z2661" s="274" t="n"/>
      <c r="AA2661" s="274" t="n"/>
      <c r="AB2661" s="274" t="n">
        <v>24</v>
      </c>
      <c r="AC2661" s="274" t="n"/>
      <c r="AD2661" s="274" t="n"/>
      <c r="AE2661" s="583" t="inlineStr">
        <is>
          <t>2:08.8240</t>
        </is>
      </c>
      <c r="AF2661" s="418">
        <f>IF(OR(AE2661="",AE2661="",AE2661=0),"",6.213/(AE2661*24))</f>
        <v/>
      </c>
      <c r="AG2661" s="279" t="n"/>
      <c r="AH2661" s="583" t="inlineStr"/>
      <c r="AI2661" s="418">
        <f>IF(OR(AH2661="",AH2661="",AH2661=0),"",6.213/(AH2661*24))</f>
        <v/>
      </c>
      <c r="AJ2661" s="175">
        <f>IF(AND(ISNUMBER(AB2661),ISNUMBER(AG2661)),AB2661-AG2661,"")</f>
        <v/>
      </c>
      <c r="AK2661" s="274" t="n"/>
      <c r="AL2661" s="274" t="n">
        <v>161</v>
      </c>
      <c r="AM2661" s="713" t="n">
        <v>0.2643120023148148</v>
      </c>
      <c r="AN2661" s="671">
        <f>IF(OR(AL2661="",AM2661="",AM2661=0),"",AL2661*6.213/(AM2661*24))</f>
        <v/>
      </c>
      <c r="AO2661" s="477">
        <f>IF(AND(AL2661=AL2660,AM2661&lt;&gt;"",AM2660&lt;&gt;""),AM2661-AM2660,"")</f>
        <v/>
      </c>
      <c r="AP2661" s="274" t="n"/>
      <c r="AQ2661" s="583" t="inlineStr"/>
      <c r="AR2661" s="439">
        <f>IF(OR(AQ2661="",AQ2661="",AQ2661=0),"",6.213/(AQ2661*24))</f>
        <v/>
      </c>
      <c r="AS2661" s="436">
        <f>IF(OR(NOT(ISNUMBER(C2661)),NOT(ISNUMBER(AB2661))),"",IF(AG2661&lt;&gt;"",AG2661,AB2661)-C2661)</f>
        <v/>
      </c>
      <c r="AT2661" s="280" t="n"/>
      <c r="AU2661" s="281">
        <f>IF($B2661="","",TEXT($A2661,"yyyymmdd")&amp;"_P"&amp;$C2661&amp;"_C"&amp;$F2661&amp;"_"&amp;TRIM(RIGHT(SUBSTITUTE(TRIM(SUBSTITUTE($L2661,CHAR(160)," "))," ",REPT(" ",60)),60))&amp;IF($P2661="","","-"&amp;TRIM(RIGHT(SUBSTITUTE(TRIM(SUBSTITUTE($P2661,CHAR(160)," "))," ",REPT(" ",60)),60)))&amp;IF($T2661="","","-"&amp;TRIM(RIGHT(SUBSTITUTE(TRIM(SUBSTITUTE($T2661,CHAR(160)," "))," ",REPT(" ",60)),60)))&amp;".jpg")</f>
        <v/>
      </c>
    </row>
    <row r="2662" ht="42" customHeight="1">
      <c r="A2662" s="278" t="n">
        <v>42652</v>
      </c>
      <c r="B2662" s="274" t="inlineStr">
        <is>
          <t>Supercheap Auto 1000, 9 October, 2016</t>
        </is>
      </c>
      <c r="C2662" s="274" t="n">
        <v>11</v>
      </c>
      <c r="D2662" s="274" t="n"/>
      <c r="E2662" s="274" t="n"/>
      <c r="F2662" s="274" t="n">
        <v>88</v>
      </c>
      <c r="G2662" s="274" t="inlineStr">
        <is>
          <t>Triple Eight Race Engineering</t>
        </is>
      </c>
      <c r="H2662" s="274" t="n"/>
      <c r="I2662" s="274" t="inlineStr">
        <is>
          <t>Red Bull</t>
        </is>
      </c>
      <c r="J2662" s="274" t="inlineStr">
        <is>
          <t>Holden Commodore VF</t>
        </is>
      </c>
      <c r="K2662" s="274" t="n"/>
      <c r="L2662" s="274" t="inlineStr">
        <is>
          <t>Jamie Whincup</t>
        </is>
      </c>
      <c r="M2662" s="274" t="inlineStr">
        <is>
          <t>AUS</t>
        </is>
      </c>
      <c r="N2662" s="698">
        <f>_xlfn.LET(_xlpm.d,_xlfn.XLOOKUP(L2662,'[1]Birth Dates'!$A:$A,'[1]Birth Dates'!$B:$B,"",0),IF(_xlpm.d=0,"",_xlpm.d))</f>
        <v/>
      </c>
      <c r="O2662" s="274">
        <f>IF(OR(N2662="",A2662="",NOT(ISNUMBER(N2662)),N2662&gt;A2662),"",DATEDIF(N2662,A2662,"Y")&amp;" years, "&amp;DATEDIF(N2662,A2662,"YM")&amp;" months, "&amp;DATEDIF(N2662,A2662,"MD")&amp;" days")</f>
        <v/>
      </c>
      <c r="P2662" s="274" t="inlineStr">
        <is>
          <t>Paul Dumbrell</t>
        </is>
      </c>
      <c r="Q2662" s="274" t="inlineStr">
        <is>
          <t>AUS</t>
        </is>
      </c>
      <c r="R2662" s="698">
        <f>_xlfn.LET(_xlpm.d,_xlfn.XLOOKUP(P2662,'[1]Birth Dates'!$A:$A,'[1]Birth Dates'!$B:$B,"",0),IF(_xlpm.d=0,"",_xlpm.d))</f>
        <v/>
      </c>
      <c r="S2662" s="274">
        <f>IF(OR(R2662="",A2662="",NOT(ISNUMBER(R2662)),R2662&gt;A2662),"",DATEDIF(R2662,A2662,"Y")&amp;" years, "&amp;DATEDIF(R2662,A2662,"YM")&amp;" months, "&amp;DATEDIF(R2662,A2662,"MD")&amp;" days")</f>
        <v/>
      </c>
      <c r="T2662" s="274" t="n"/>
      <c r="U2662" s="274" t="n"/>
      <c r="V2662" s="698">
        <f>_xlfn.LET(_xlpm.d,_xlfn.XLOOKUP(T2662,'[1]Birth Dates'!$A:$A,'[1]Birth Dates'!$B:$B,"",0),IF(_xlpm.d=0,"",_xlpm.d))</f>
        <v/>
      </c>
      <c r="W2662" s="274">
        <f>IF(OR(V2662="",A2662="",NOT(ISNUMBER(V2662)),V2662&gt;A2662),"",DATEDIF(V2662,A2662,"Y")&amp;" years, "&amp;DATEDIF(V2662,A2662,"YM")&amp;" months, "&amp;DATEDIF(V2662,A2662,"MD")&amp;" days")</f>
        <v/>
      </c>
      <c r="X2662" s="274" t="n"/>
      <c r="Y2662" s="274" t="n"/>
      <c r="Z2662" s="274" t="n"/>
      <c r="AA2662" s="274" t="n"/>
      <c r="AB2662" s="274" t="n">
        <v>1</v>
      </c>
      <c r="AC2662" s="274" t="n"/>
      <c r="AD2662" s="274" t="n"/>
      <c r="AE2662" s="583" t="inlineStr">
        <is>
          <t>2:08.8240</t>
        </is>
      </c>
      <c r="AF2662" s="418">
        <f>IF(OR(AE2662="",AE2662="",AE2662=0),"",6.213/(AE2662*24))</f>
        <v/>
      </c>
      <c r="AG2662" s="279" t="n"/>
      <c r="AH2662" s="583" t="inlineStr">
        <is>
          <t>2:08.8240</t>
        </is>
      </c>
      <c r="AI2662" s="418">
        <f>IF(OR(AH2662="",AH2662="",AH2662=0),"",6.213/(AH2662*24))</f>
        <v/>
      </c>
      <c r="AJ2662" s="175">
        <f>IF(AND(ISNUMBER(AB2662),ISNUMBER(AG2662)),AB2662-AG2662,"")</f>
        <v/>
      </c>
      <c r="AK2662" s="274" t="n"/>
      <c r="AL2662" s="274" t="n">
        <v>161</v>
      </c>
      <c r="AM2662" s="713" t="n">
        <v>0.2644245138888889</v>
      </c>
      <c r="AN2662" s="671">
        <f>IF(OR(AL2662="",AM2662="",AM2662=0),"",AL2662*6.213/(AM2662*24))</f>
        <v/>
      </c>
      <c r="AO2662" s="477">
        <f>IF(AND(AL2662=AL2661,AM2662&lt;&gt;"",AM2661&lt;&gt;""),AM2662-AM2661,"")</f>
        <v/>
      </c>
      <c r="AP2662" s="274" t="n"/>
      <c r="AQ2662" s="583" t="inlineStr"/>
      <c r="AR2662" s="439">
        <f>IF(OR(AQ2662="",AQ2662="",AQ2662=0),"",6.213/(AQ2662*24))</f>
        <v/>
      </c>
      <c r="AS2662" s="436">
        <f>IF(OR(NOT(ISNUMBER(C2662)),NOT(ISNUMBER(AB2662))),"",IF(AG2662&lt;&gt;"",AG2662,AB2662)-C2662)</f>
        <v/>
      </c>
      <c r="AT2662" s="280" t="n"/>
      <c r="AU2662" s="281">
        <f>IF($B2662="","",TEXT($A2662,"yyyymmdd")&amp;"_P"&amp;$C2662&amp;"_C"&amp;$F2662&amp;"_"&amp;TRIM(RIGHT(SUBSTITUTE(TRIM(SUBSTITUTE($L2662,CHAR(160)," "))," ",REPT(" ",60)),60))&amp;IF($P2662="","","-"&amp;TRIM(RIGHT(SUBSTITUTE(TRIM(SUBSTITUTE($P2662,CHAR(160)," "))," ",REPT(" ",60)),60)))&amp;IF($T2662="","","-"&amp;TRIM(RIGHT(SUBSTITUTE(TRIM(SUBSTITUTE($T2662,CHAR(160)," "))," ",REPT(" ",60)),60)))&amp;".jpg")</f>
        <v/>
      </c>
    </row>
    <row r="2663" ht="42" customHeight="1">
      <c r="A2663" s="278" t="n">
        <v>42652</v>
      </c>
      <c r="B2663" s="274" t="inlineStr">
        <is>
          <t>Supercheap Auto 1000, 9 October, 2016</t>
        </is>
      </c>
      <c r="C2663" s="274" t="n">
        <v>12</v>
      </c>
      <c r="D2663" s="274" t="n"/>
      <c r="E2663" s="274" t="n"/>
      <c r="F2663" s="274" t="n">
        <v>111</v>
      </c>
      <c r="G2663" s="274" t="inlineStr">
        <is>
          <t>Super Black Racing</t>
        </is>
      </c>
      <c r="H2663" s="274" t="n"/>
      <c r="I2663" s="274" t="inlineStr">
        <is>
          <t>Ice Break Coffee</t>
        </is>
      </c>
      <c r="J2663" s="274" t="inlineStr">
        <is>
          <t>Ford Falcon FG X</t>
        </is>
      </c>
      <c r="K2663" s="274" t="n"/>
      <c r="L2663" s="274" t="inlineStr">
        <is>
          <t>Chris Pither</t>
        </is>
      </c>
      <c r="M2663" s="274" t="inlineStr">
        <is>
          <t>NZL</t>
        </is>
      </c>
      <c r="N2663" s="698">
        <f>_xlfn.LET(_xlpm.d,_xlfn.XLOOKUP(L2663,'[1]Birth Dates'!$A:$A,'[1]Birth Dates'!$B:$B,"",0),IF(_xlpm.d=0,"",_xlpm.d))</f>
        <v/>
      </c>
      <c r="O2663" s="274">
        <f>IF(OR(N2663="",A2663="",NOT(ISNUMBER(N2663)),N2663&gt;A2663),"",DATEDIF(N2663,A2663,"Y")&amp;" years, "&amp;DATEDIF(N2663,A2663,"YM")&amp;" months, "&amp;DATEDIF(N2663,A2663,"MD")&amp;" days")</f>
        <v/>
      </c>
      <c r="P2663" s="274" t="inlineStr">
        <is>
          <t>Richie Stanaway</t>
        </is>
      </c>
      <c r="Q2663" s="274" t="inlineStr">
        <is>
          <t>NZL</t>
        </is>
      </c>
      <c r="R2663" s="698">
        <f>_xlfn.LET(_xlpm.d,_xlfn.XLOOKUP(P2663,'[1]Birth Dates'!$A:$A,'[1]Birth Dates'!$B:$B,"",0),IF(_xlpm.d=0,"",_xlpm.d))</f>
        <v/>
      </c>
      <c r="S2663" s="274">
        <f>IF(OR(R2663="",A2663="",NOT(ISNUMBER(R2663)),R2663&gt;A2663),"",DATEDIF(R2663,A2663,"Y")&amp;" years, "&amp;DATEDIF(R2663,A2663,"YM")&amp;" months, "&amp;DATEDIF(R2663,A2663,"MD")&amp;" days")</f>
        <v/>
      </c>
      <c r="T2663" s="274" t="n"/>
      <c r="U2663" s="274" t="n"/>
      <c r="V2663" s="698">
        <f>_xlfn.LET(_xlpm.d,_xlfn.XLOOKUP(T2663,'[1]Birth Dates'!$A:$A,'[1]Birth Dates'!$B:$B,"",0),IF(_xlpm.d=0,"",_xlpm.d))</f>
        <v/>
      </c>
      <c r="W2663" s="274">
        <f>IF(OR(V2663="",A2663="",NOT(ISNUMBER(V2663)),V2663&gt;A2663),"",DATEDIF(V2663,A2663,"Y")&amp;" years, "&amp;DATEDIF(V2663,A2663,"YM")&amp;" months, "&amp;DATEDIF(V2663,A2663,"MD")&amp;" days")</f>
        <v/>
      </c>
      <c r="X2663" s="274" t="n"/>
      <c r="Y2663" s="274" t="n"/>
      <c r="Z2663" s="274" t="n"/>
      <c r="AA2663" s="274" t="n"/>
      <c r="AB2663" s="274" t="n">
        <v>12</v>
      </c>
      <c r="AC2663" s="274" t="n"/>
      <c r="AD2663" s="274" t="n"/>
      <c r="AE2663" s="583" t="inlineStr">
        <is>
          <t>2:08.8240</t>
        </is>
      </c>
      <c r="AF2663" s="418">
        <f>IF(OR(AE2663="",AE2663="",AE2663=0),"",6.213/(AE2663*24))</f>
        <v/>
      </c>
      <c r="AG2663" s="279" t="n"/>
      <c r="AH2663" s="583" t="inlineStr"/>
      <c r="AI2663" s="418">
        <f>IF(OR(AH2663="",AH2663="",AH2663=0),"",6.213/(AH2663*24))</f>
        <v/>
      </c>
      <c r="AJ2663" s="175">
        <f>IF(AND(ISNUMBER(AB2663),ISNUMBER(AG2663)),AB2663-AG2663,"")</f>
        <v/>
      </c>
      <c r="AK2663" s="274" t="n"/>
      <c r="AL2663" s="274" t="n">
        <v>161</v>
      </c>
      <c r="AM2663" s="713" t="n">
        <v>0.2646148495370371</v>
      </c>
      <c r="AN2663" s="671">
        <f>IF(OR(AL2663="",AM2663="",AM2663=0),"",AL2663*6.213/(AM2663*24))</f>
        <v/>
      </c>
      <c r="AO2663" s="477">
        <f>IF(AND(AL2663=AL2662,AM2663&lt;&gt;"",AM2662&lt;&gt;""),AM2663-AM2662,"")</f>
        <v/>
      </c>
      <c r="AP2663" s="274" t="n"/>
      <c r="AQ2663" s="583" t="inlineStr"/>
      <c r="AR2663" s="439">
        <f>IF(OR(AQ2663="",AQ2663="",AQ2663=0),"",6.213/(AQ2663*24))</f>
        <v/>
      </c>
      <c r="AS2663" s="436">
        <f>IF(OR(NOT(ISNUMBER(C2663)),NOT(ISNUMBER(AB2663))),"",IF(AG2663&lt;&gt;"",AG2663,AB2663)-C2663)</f>
        <v/>
      </c>
      <c r="AT2663" s="280" t="n"/>
      <c r="AU2663" s="281">
        <f>IF($B2663="","",TEXT($A2663,"yyyymmdd")&amp;"_P"&amp;$C2663&amp;"_C"&amp;$F2663&amp;"_"&amp;TRIM(RIGHT(SUBSTITUTE(TRIM(SUBSTITUTE($L2663,CHAR(160)," "))," ",REPT(" ",60)),60))&amp;IF($P2663="","","-"&amp;TRIM(RIGHT(SUBSTITUTE(TRIM(SUBSTITUTE($P2663,CHAR(160)," "))," ",REPT(" ",60)),60)))&amp;IF($T2663="","","-"&amp;TRIM(RIGHT(SUBSTITUTE(TRIM(SUBSTITUTE($T2663,CHAR(160)," "))," ",REPT(" ",60)),60)))&amp;".jpg")</f>
        <v/>
      </c>
    </row>
    <row r="2664" ht="42" customHeight="1">
      <c r="A2664" s="278" t="n">
        <v>42652</v>
      </c>
      <c r="B2664" s="274" t="inlineStr">
        <is>
          <t>Supercheap Auto 1000, 9 October, 2016</t>
        </is>
      </c>
      <c r="C2664" s="274" t="n">
        <v>13</v>
      </c>
      <c r="D2664" s="274" t="n"/>
      <c r="E2664" s="274" t="n"/>
      <c r="F2664" s="274" t="n">
        <v>22</v>
      </c>
      <c r="G2664" s="274" t="inlineStr">
        <is>
          <t>Holden Racing Team</t>
        </is>
      </c>
      <c r="H2664" s="274" t="n"/>
      <c r="I2664" s="274" t="inlineStr">
        <is>
          <t>Holden</t>
        </is>
      </c>
      <c r="J2664" s="274" t="inlineStr">
        <is>
          <t>Holden Commodore VF</t>
        </is>
      </c>
      <c r="K2664" s="274" t="n"/>
      <c r="L2664" s="274" t="inlineStr">
        <is>
          <t>James Courtney</t>
        </is>
      </c>
      <c r="M2664" s="274" t="inlineStr">
        <is>
          <t>AUS</t>
        </is>
      </c>
      <c r="N2664" s="698">
        <f>_xlfn.LET(_xlpm.d,_xlfn.XLOOKUP(L2664,'[1]Birth Dates'!$A:$A,'[1]Birth Dates'!$B:$B,"",0),IF(_xlpm.d=0,"",_xlpm.d))</f>
        <v/>
      </c>
      <c r="O2664" s="274">
        <f>IF(OR(N2664="",A2664="",NOT(ISNUMBER(N2664)),N2664&gt;A2664),"",DATEDIF(N2664,A2664,"Y")&amp;" years, "&amp;DATEDIF(N2664,A2664,"YM")&amp;" months, "&amp;DATEDIF(N2664,A2664,"MD")&amp;" days")</f>
        <v/>
      </c>
      <c r="P2664" s="274" t="inlineStr">
        <is>
          <t>Jack Perkins</t>
        </is>
      </c>
      <c r="Q2664" s="274" t="inlineStr">
        <is>
          <t>AUS</t>
        </is>
      </c>
      <c r="R2664" s="698">
        <f>_xlfn.LET(_xlpm.d,_xlfn.XLOOKUP(P2664,'[1]Birth Dates'!$A:$A,'[1]Birth Dates'!$B:$B,"",0),IF(_xlpm.d=0,"",_xlpm.d))</f>
        <v/>
      </c>
      <c r="S2664" s="274">
        <f>IF(OR(R2664="",A2664="",NOT(ISNUMBER(R2664)),R2664&gt;A2664),"",DATEDIF(R2664,A2664,"Y")&amp;" years, "&amp;DATEDIF(R2664,A2664,"YM")&amp;" months, "&amp;DATEDIF(R2664,A2664,"MD")&amp;" days")</f>
        <v/>
      </c>
      <c r="T2664" s="274" t="n"/>
      <c r="U2664" s="274" t="n"/>
      <c r="V2664" s="698">
        <f>_xlfn.LET(_xlpm.d,_xlfn.XLOOKUP(T2664,'[1]Birth Dates'!$A:$A,'[1]Birth Dates'!$B:$B,"",0),IF(_xlpm.d=0,"",_xlpm.d))</f>
        <v/>
      </c>
      <c r="W2664" s="274">
        <f>IF(OR(V2664="",A2664="",NOT(ISNUMBER(V2664)),V2664&gt;A2664),"",DATEDIF(V2664,A2664,"Y")&amp;" years, "&amp;DATEDIF(V2664,A2664,"YM")&amp;" months, "&amp;DATEDIF(V2664,A2664,"MD")&amp;" days")</f>
        <v/>
      </c>
      <c r="X2664" s="274" t="n"/>
      <c r="Y2664" s="274" t="n"/>
      <c r="Z2664" s="274" t="n"/>
      <c r="AA2664" s="274" t="n"/>
      <c r="AB2664" s="274" t="n">
        <v>16</v>
      </c>
      <c r="AC2664" s="274" t="n"/>
      <c r="AD2664" s="274" t="n"/>
      <c r="AE2664" s="583" t="inlineStr">
        <is>
          <t>2:08.8240</t>
        </is>
      </c>
      <c r="AF2664" s="418">
        <f>IF(OR(AE2664="",AE2664="",AE2664=0),"",6.213/(AE2664*24))</f>
        <v/>
      </c>
      <c r="AG2664" s="279" t="n"/>
      <c r="AH2664" s="583" t="inlineStr"/>
      <c r="AI2664" s="418">
        <f>IF(OR(AH2664="",AH2664="",AH2664=0),"",6.213/(AH2664*24))</f>
        <v/>
      </c>
      <c r="AJ2664" s="175">
        <f>IF(AND(ISNUMBER(AB2664),ISNUMBER(AG2664)),AB2664-AG2664,"")</f>
        <v/>
      </c>
      <c r="AK2664" s="274" t="n"/>
      <c r="AL2664" s="274" t="n">
        <v>161</v>
      </c>
      <c r="AM2664" s="713" t="n">
        <v>0.2648376388888889</v>
      </c>
      <c r="AN2664" s="671">
        <f>IF(OR(AL2664="",AM2664="",AM2664=0),"",AL2664*6.213/(AM2664*24))</f>
        <v/>
      </c>
      <c r="AO2664" s="477">
        <f>IF(AND(AL2664=AL2663,AM2664&lt;&gt;"",AM2663&lt;&gt;""),AM2664-AM2663,"")</f>
        <v/>
      </c>
      <c r="AP2664" s="274" t="n"/>
      <c r="AQ2664" s="583" t="inlineStr"/>
      <c r="AR2664" s="439">
        <f>IF(OR(AQ2664="",AQ2664="",AQ2664=0),"",6.213/(AQ2664*24))</f>
        <v/>
      </c>
      <c r="AS2664" s="436">
        <f>IF(OR(NOT(ISNUMBER(C2664)),NOT(ISNUMBER(AB2664))),"",IF(AG2664&lt;&gt;"",AG2664,AB2664)-C2664)</f>
        <v/>
      </c>
      <c r="AT2664" s="280" t="n"/>
      <c r="AU2664" s="281">
        <f>IF($B2664="","",TEXT($A2664,"yyyymmdd")&amp;"_P"&amp;$C2664&amp;"_C"&amp;$F2664&amp;"_"&amp;TRIM(RIGHT(SUBSTITUTE(TRIM(SUBSTITUTE($L2664,CHAR(160)," "))," ",REPT(" ",60)),60))&amp;IF($P2664="","","-"&amp;TRIM(RIGHT(SUBSTITUTE(TRIM(SUBSTITUTE($P2664,CHAR(160)," "))," ",REPT(" ",60)),60)))&amp;IF($T2664="","","-"&amp;TRIM(RIGHT(SUBSTITUTE(TRIM(SUBSTITUTE($T2664,CHAR(160)," "))," ",REPT(" ",60)),60)))&amp;".jpg")</f>
        <v/>
      </c>
    </row>
    <row r="2665" ht="42" customHeight="1">
      <c r="A2665" s="278" t="n">
        <v>42652</v>
      </c>
      <c r="B2665" s="274" t="inlineStr">
        <is>
          <t>Supercheap Auto 1000, 9 October, 2016</t>
        </is>
      </c>
      <c r="C2665" s="274" t="n">
        <v>14</v>
      </c>
      <c r="D2665" s="274" t="n"/>
      <c r="E2665" s="274" t="n"/>
      <c r="F2665" s="274" t="n">
        <v>360</v>
      </c>
      <c r="G2665" s="274" t="inlineStr">
        <is>
          <t>Nissan Motorsport</t>
        </is>
      </c>
      <c r="H2665" s="274" t="n"/>
      <c r="I2665" s="274" t="inlineStr">
        <is>
          <t>Harvey Norman, Nikon</t>
        </is>
      </c>
      <c r="J2665" s="274" t="inlineStr">
        <is>
          <t>Nissan Altima L33</t>
        </is>
      </c>
      <c r="K2665" s="274" t="n"/>
      <c r="L2665" s="274" t="inlineStr">
        <is>
          <t>Simona de Silvestro</t>
        </is>
      </c>
      <c r="M2665" s="274" t="inlineStr">
        <is>
          <t>CHE</t>
        </is>
      </c>
      <c r="N2665" s="698">
        <f>_xlfn.LET(_xlpm.d,_xlfn.XLOOKUP(L2665,'[1]Birth Dates'!$A:$A,'[1]Birth Dates'!$B:$B,"",0),IF(_xlpm.d=0,"",_xlpm.d))</f>
        <v/>
      </c>
      <c r="O2665" s="274">
        <f>IF(OR(N2665="",A2665="",NOT(ISNUMBER(N2665)),N2665&gt;A2665),"",DATEDIF(N2665,A2665,"Y")&amp;" years, "&amp;DATEDIF(N2665,A2665,"YM")&amp;" months, "&amp;DATEDIF(N2665,A2665,"MD")&amp;" days")</f>
        <v/>
      </c>
      <c r="P2665" s="274" t="inlineStr">
        <is>
          <t>Renee Gracie</t>
        </is>
      </c>
      <c r="Q2665" s="274" t="inlineStr">
        <is>
          <t>AUS</t>
        </is>
      </c>
      <c r="R2665" s="698">
        <f>_xlfn.LET(_xlpm.d,_xlfn.XLOOKUP(P2665,'[1]Birth Dates'!$A:$A,'[1]Birth Dates'!$B:$B,"",0),IF(_xlpm.d=0,"",_xlpm.d))</f>
        <v/>
      </c>
      <c r="S2665" s="274">
        <f>IF(OR(R2665="",A2665="",NOT(ISNUMBER(R2665)),R2665&gt;A2665),"",DATEDIF(R2665,A2665,"Y")&amp;" years, "&amp;DATEDIF(R2665,A2665,"YM")&amp;" months, "&amp;DATEDIF(R2665,A2665,"MD")&amp;" days")</f>
        <v/>
      </c>
      <c r="T2665" s="274" t="n"/>
      <c r="U2665" s="274" t="n"/>
      <c r="V2665" s="698">
        <f>_xlfn.LET(_xlpm.d,_xlfn.XLOOKUP(T2665,'[1]Birth Dates'!$A:$A,'[1]Birth Dates'!$B:$B,"",0),IF(_xlpm.d=0,"",_xlpm.d))</f>
        <v/>
      </c>
      <c r="W2665" s="274">
        <f>IF(OR(V2665="",A2665="",NOT(ISNUMBER(V2665)),V2665&gt;A2665),"",DATEDIF(V2665,A2665,"Y")&amp;" years, "&amp;DATEDIF(V2665,A2665,"YM")&amp;" months, "&amp;DATEDIF(V2665,A2665,"MD")&amp;" days")</f>
        <v/>
      </c>
      <c r="X2665" s="274" t="n"/>
      <c r="Y2665" s="274" t="n"/>
      <c r="Z2665" s="274" t="n"/>
      <c r="AA2665" s="274" t="n"/>
      <c r="AB2665" s="274" t="n">
        <v>26</v>
      </c>
      <c r="AC2665" s="274" t="n"/>
      <c r="AD2665" s="274" t="n"/>
      <c r="AE2665" s="583" t="inlineStr">
        <is>
          <t>2:08.8240</t>
        </is>
      </c>
      <c r="AF2665" s="418">
        <f>IF(OR(AE2665="",AE2665="",AE2665=0),"",6.213/(AE2665*24))</f>
        <v/>
      </c>
      <c r="AG2665" s="279" t="n"/>
      <c r="AH2665" s="583" t="inlineStr"/>
      <c r="AI2665" s="418">
        <f>IF(OR(AH2665="",AH2665="",AH2665=0),"",6.213/(AH2665*24))</f>
        <v/>
      </c>
      <c r="AJ2665" s="175">
        <f>IF(AND(ISNUMBER(AB2665),ISNUMBER(AG2665)),AB2665-AG2665,"")</f>
        <v/>
      </c>
      <c r="AK2665" s="274" t="n"/>
      <c r="AL2665" s="274" t="n">
        <v>159</v>
      </c>
      <c r="AM2665" s="713" t="inlineStr">
        <is>
          <t>+2 Laps</t>
        </is>
      </c>
      <c r="AN2665" s="671">
        <f>IF(OR(AL2665="",AM2665="",AM2665=0),"",AL2665*6.213/(AM2665*24))</f>
        <v/>
      </c>
      <c r="AO2665" s="477">
        <f>IF(AND(AL2665=AL2664,AM2665&lt;&gt;"",AM2664&lt;&gt;""),AM2665-AM2664,"")</f>
        <v/>
      </c>
      <c r="AP2665" s="274" t="n"/>
      <c r="AQ2665" s="583" t="inlineStr"/>
      <c r="AR2665" s="439">
        <f>IF(OR(AQ2665="",AQ2665="",AQ2665=0),"",6.213/(AQ2665*24))</f>
        <v/>
      </c>
      <c r="AS2665" s="436">
        <f>IF(OR(NOT(ISNUMBER(C2665)),NOT(ISNUMBER(AB2665))),"",IF(AG2665&lt;&gt;"",AG2665,AB2665)-C2665)</f>
        <v/>
      </c>
      <c r="AT2665" s="280" t="n"/>
      <c r="AU2665" s="281">
        <f>IF($B2665="","",TEXT($A2665,"yyyymmdd")&amp;"_P"&amp;$C2665&amp;"_C"&amp;$F2665&amp;"_"&amp;TRIM(RIGHT(SUBSTITUTE(TRIM(SUBSTITUTE($L2665,CHAR(160)," "))," ",REPT(" ",60)),60))&amp;IF($P2665="","","-"&amp;TRIM(RIGHT(SUBSTITUTE(TRIM(SUBSTITUTE($P2665,CHAR(160)," "))," ",REPT(" ",60)),60)))&amp;IF($T2665="","","-"&amp;TRIM(RIGHT(SUBSTITUTE(TRIM(SUBSTITUTE($T2665,CHAR(160)," "))," ",REPT(" ",60)),60)))&amp;".jpg")</f>
        <v/>
      </c>
    </row>
    <row r="2666" ht="42" customHeight="1">
      <c r="A2666" s="278" t="n">
        <v>42652</v>
      </c>
      <c r="B2666" s="274" t="inlineStr">
        <is>
          <t>Supercheap Auto 1000, 9 October, 2016</t>
        </is>
      </c>
      <c r="C2666" s="274" t="n">
        <v>15</v>
      </c>
      <c r="D2666" s="274" t="n"/>
      <c r="E2666" s="274" t="n"/>
      <c r="F2666" s="274" t="n">
        <v>33</v>
      </c>
      <c r="G2666" s="274" t="inlineStr">
        <is>
          <t>Garry Rogers Motorsport</t>
        </is>
      </c>
      <c r="H2666" s="274" t="n"/>
      <c r="I2666" s="274" t="inlineStr">
        <is>
          <t>Wilson Security</t>
        </is>
      </c>
      <c r="J2666" s="274" t="inlineStr">
        <is>
          <t>Volvo S60</t>
        </is>
      </c>
      <c r="K2666" s="274" t="n"/>
      <c r="L2666" s="274" t="inlineStr">
        <is>
          <t>Scott McLaughlin</t>
        </is>
      </c>
      <c r="M2666" s="274" t="inlineStr">
        <is>
          <t>NZL</t>
        </is>
      </c>
      <c r="N2666" s="698">
        <f>_xlfn.LET(_xlpm.d,_xlfn.XLOOKUP(L2666,'[1]Birth Dates'!$A:$A,'[1]Birth Dates'!$B:$B,"",0),IF(_xlpm.d=0,"",_xlpm.d))</f>
        <v/>
      </c>
      <c r="O2666" s="274">
        <f>IF(OR(N2666="",A2666="",NOT(ISNUMBER(N2666)),N2666&gt;A2666),"",DATEDIF(N2666,A2666,"Y")&amp;" years, "&amp;DATEDIF(N2666,A2666,"YM")&amp;" months, "&amp;DATEDIF(N2666,A2666,"MD")&amp;" days")</f>
        <v/>
      </c>
      <c r="P2666" s="274" t="inlineStr">
        <is>
          <t>David Wall</t>
        </is>
      </c>
      <c r="Q2666" s="274" t="inlineStr">
        <is>
          <t>AUS</t>
        </is>
      </c>
      <c r="R2666" s="698">
        <f>_xlfn.LET(_xlpm.d,_xlfn.XLOOKUP(P2666,'[1]Birth Dates'!$A:$A,'[1]Birth Dates'!$B:$B,"",0),IF(_xlpm.d=0,"",_xlpm.d))</f>
        <v/>
      </c>
      <c r="S2666" s="274">
        <f>IF(OR(R2666="",A2666="",NOT(ISNUMBER(R2666)),R2666&gt;A2666),"",DATEDIF(R2666,A2666,"Y")&amp;" years, "&amp;DATEDIF(R2666,A2666,"YM")&amp;" months, "&amp;DATEDIF(R2666,A2666,"MD")&amp;" days")</f>
        <v/>
      </c>
      <c r="T2666" s="274" t="n"/>
      <c r="U2666" s="274" t="n"/>
      <c r="V2666" s="698">
        <f>_xlfn.LET(_xlpm.d,_xlfn.XLOOKUP(T2666,'[1]Birth Dates'!$A:$A,'[1]Birth Dates'!$B:$B,"",0),IF(_xlpm.d=0,"",_xlpm.d))</f>
        <v/>
      </c>
      <c r="W2666" s="274">
        <f>IF(OR(V2666="",A2666="",NOT(ISNUMBER(V2666)),V2666&gt;A2666),"",DATEDIF(V2666,A2666,"Y")&amp;" years, "&amp;DATEDIF(V2666,A2666,"YM")&amp;" months, "&amp;DATEDIF(V2666,A2666,"MD")&amp;" days")</f>
        <v/>
      </c>
      <c r="X2666" s="274" t="n"/>
      <c r="Y2666" s="274" t="n"/>
      <c r="Z2666" s="274" t="n"/>
      <c r="AA2666" s="274" t="n"/>
      <c r="AB2666" s="274" t="n">
        <v>2</v>
      </c>
      <c r="AC2666" s="274" t="n"/>
      <c r="AD2666" s="274" t="n"/>
      <c r="AE2666" s="583" t="inlineStr">
        <is>
          <t>2:08.8240</t>
        </is>
      </c>
      <c r="AF2666" s="418">
        <f>IF(OR(AE2666="",AE2666="",AE2666=0),"",6.213/(AE2666*24))</f>
        <v/>
      </c>
      <c r="AG2666" s="279" t="n"/>
      <c r="AH2666" s="583" t="inlineStr">
        <is>
          <t>2:08.8240</t>
        </is>
      </c>
      <c r="AI2666" s="418">
        <f>IF(OR(AH2666="",AH2666="",AH2666=0),"",6.213/(AH2666*24))</f>
        <v/>
      </c>
      <c r="AJ2666" s="175">
        <f>IF(AND(ISNUMBER(AB2666),ISNUMBER(AG2666)),AB2666-AG2666,"")</f>
        <v/>
      </c>
      <c r="AK2666" s="274" t="n"/>
      <c r="AL2666" s="274" t="n">
        <v>159</v>
      </c>
      <c r="AM2666" s="713" t="inlineStr">
        <is>
          <t>+2 Laps</t>
        </is>
      </c>
      <c r="AN2666" s="671">
        <f>IF(OR(AL2666="",AM2666="",AM2666=0),"",AL2666*6.213/(AM2666*24))</f>
        <v/>
      </c>
      <c r="AO2666" s="477">
        <f>IF(AND(AL2666=AL2665,AM2666&lt;&gt;"",AM2665&lt;&gt;""),AM2666-AM2665,"")</f>
        <v/>
      </c>
      <c r="AP2666" s="274" t="n"/>
      <c r="AQ2666" s="583" t="inlineStr"/>
      <c r="AR2666" s="439">
        <f>IF(OR(AQ2666="",AQ2666="",AQ2666=0),"",6.213/(AQ2666*24))</f>
        <v/>
      </c>
      <c r="AS2666" s="436">
        <f>IF(OR(NOT(ISNUMBER(C2666)),NOT(ISNUMBER(AB2666))),"",IF(AG2666&lt;&gt;"",AG2666,AB2666)-C2666)</f>
        <v/>
      </c>
      <c r="AT2666" s="280" t="n"/>
      <c r="AU2666" s="281">
        <f>IF($B2666="","",TEXT($A2666,"yyyymmdd")&amp;"_P"&amp;$C2666&amp;"_C"&amp;$F2666&amp;"_"&amp;TRIM(RIGHT(SUBSTITUTE(TRIM(SUBSTITUTE($L2666,CHAR(160)," "))," ",REPT(" ",60)),60))&amp;IF($P2666="","","-"&amp;TRIM(RIGHT(SUBSTITUTE(TRIM(SUBSTITUTE($P2666,CHAR(160)," "))," ",REPT(" ",60)),60)))&amp;IF($T2666="","","-"&amp;TRIM(RIGHT(SUBSTITUTE(TRIM(SUBSTITUTE($T2666,CHAR(160)," "))," ",REPT(" ",60)),60)))&amp;".jpg")</f>
        <v/>
      </c>
    </row>
    <row r="2667" ht="42" customHeight="1">
      <c r="A2667" s="278" t="n">
        <v>42652</v>
      </c>
      <c r="B2667" s="274" t="inlineStr">
        <is>
          <t>Supercheap Auto 1000, 9 October, 2016</t>
        </is>
      </c>
      <c r="C2667" s="274" t="n">
        <v>16</v>
      </c>
      <c r="D2667" s="274" t="n"/>
      <c r="E2667" s="274" t="n"/>
      <c r="F2667" s="274" t="n">
        <v>888</v>
      </c>
      <c r="G2667" s="274" t="inlineStr">
        <is>
          <t>Triple Eight Race Engineering</t>
        </is>
      </c>
      <c r="H2667" s="274" t="n"/>
      <c r="I2667" s="274" t="inlineStr">
        <is>
          <t>Caltex</t>
        </is>
      </c>
      <c r="J2667" s="274" t="inlineStr">
        <is>
          <t>Holden Commodore VF</t>
        </is>
      </c>
      <c r="K2667" s="274" t="n"/>
      <c r="L2667" s="274" t="inlineStr">
        <is>
          <t>Craig Lowndes</t>
        </is>
      </c>
      <c r="M2667" s="274" t="inlineStr">
        <is>
          <t>AUS</t>
        </is>
      </c>
      <c r="N2667" s="698">
        <f>_xlfn.LET(_xlpm.d,_xlfn.XLOOKUP(L2667,'[1]Birth Dates'!$A:$A,'[1]Birth Dates'!$B:$B,"",0),IF(_xlpm.d=0,"",_xlpm.d))</f>
        <v/>
      </c>
      <c r="O2667" s="274">
        <f>IF(OR(N2667="",A2667="",NOT(ISNUMBER(N2667)),N2667&gt;A2667),"",DATEDIF(N2667,A2667,"Y")&amp;" years, "&amp;DATEDIF(N2667,A2667,"YM")&amp;" months, "&amp;DATEDIF(N2667,A2667,"MD")&amp;" days")</f>
        <v/>
      </c>
      <c r="P2667" s="274" t="inlineStr">
        <is>
          <t>Steven Richards</t>
        </is>
      </c>
      <c r="Q2667" s="274" t="inlineStr">
        <is>
          <t>NZL</t>
        </is>
      </c>
      <c r="R2667" s="698">
        <f>_xlfn.LET(_xlpm.d,_xlfn.XLOOKUP(P2667,'[1]Birth Dates'!$A:$A,'[1]Birth Dates'!$B:$B,"",0),IF(_xlpm.d=0,"",_xlpm.d))</f>
        <v/>
      </c>
      <c r="S2667" s="274">
        <f>IF(OR(R2667="",A2667="",NOT(ISNUMBER(R2667)),R2667&gt;A2667),"",DATEDIF(R2667,A2667,"Y")&amp;" years, "&amp;DATEDIF(R2667,A2667,"YM")&amp;" months, "&amp;DATEDIF(R2667,A2667,"MD")&amp;" days")</f>
        <v/>
      </c>
      <c r="T2667" s="274" t="n"/>
      <c r="U2667" s="274" t="n"/>
      <c r="V2667" s="698">
        <f>_xlfn.LET(_xlpm.d,_xlfn.XLOOKUP(T2667,'[1]Birth Dates'!$A:$A,'[1]Birth Dates'!$B:$B,"",0),IF(_xlpm.d=0,"",_xlpm.d))</f>
        <v/>
      </c>
      <c r="W2667" s="274">
        <f>IF(OR(V2667="",A2667="",NOT(ISNUMBER(V2667)),V2667&gt;A2667),"",DATEDIF(V2667,A2667,"Y")&amp;" years, "&amp;DATEDIF(V2667,A2667,"YM")&amp;" months, "&amp;DATEDIF(V2667,A2667,"MD")&amp;" days")</f>
        <v/>
      </c>
      <c r="X2667" s="274" t="n"/>
      <c r="Y2667" s="274" t="n"/>
      <c r="Z2667" s="274" t="n"/>
      <c r="AA2667" s="274" t="n"/>
      <c r="AB2667" s="274" t="n">
        <v>21</v>
      </c>
      <c r="AC2667" s="274" t="n"/>
      <c r="AD2667" s="274" t="n"/>
      <c r="AE2667" s="583" t="inlineStr">
        <is>
          <t>2:08.8240</t>
        </is>
      </c>
      <c r="AF2667" s="418">
        <f>IF(OR(AE2667="",AE2667="",AE2667=0),"",6.213/(AE2667*24))</f>
        <v/>
      </c>
      <c r="AG2667" s="279" t="n"/>
      <c r="AH2667" s="583" t="inlineStr"/>
      <c r="AI2667" s="418">
        <f>IF(OR(AH2667="",AH2667="",AH2667=0),"",6.213/(AH2667*24))</f>
        <v/>
      </c>
      <c r="AJ2667" s="175">
        <f>IF(AND(ISNUMBER(AB2667),ISNUMBER(AG2667)),AB2667-AG2667,"")</f>
        <v/>
      </c>
      <c r="AK2667" s="274" t="n"/>
      <c r="AL2667" s="274" t="n">
        <v>157</v>
      </c>
      <c r="AM2667" s="713" t="inlineStr">
        <is>
          <t>+5 Laps</t>
        </is>
      </c>
      <c r="AN2667" s="671">
        <f>IF(OR(AL2667="",AM2667="",AM2667=0),"",AL2667*6.213/(AM2667*24))</f>
        <v/>
      </c>
      <c r="AO2667" s="477">
        <f>IF(AND(AL2667=AL2666,AM2667&lt;&gt;"",AM2666&lt;&gt;""),AM2667-AM2666,"")</f>
        <v/>
      </c>
      <c r="AP2667" s="274" t="n"/>
      <c r="AQ2667" s="583" t="inlineStr"/>
      <c r="AR2667" s="439">
        <f>IF(OR(AQ2667="",AQ2667="",AQ2667=0),"",6.213/(AQ2667*24))</f>
        <v/>
      </c>
      <c r="AS2667" s="436">
        <f>IF(OR(NOT(ISNUMBER(C2667)),NOT(ISNUMBER(AB2667))),"",IF(AG2667&lt;&gt;"",AG2667,AB2667)-C2667)</f>
        <v/>
      </c>
      <c r="AT2667" s="280" t="n"/>
      <c r="AU2667" s="281">
        <f>IF($B2667="","",TEXT($A2667,"yyyymmdd")&amp;"_P"&amp;$C2667&amp;"_C"&amp;$F2667&amp;"_"&amp;TRIM(RIGHT(SUBSTITUTE(TRIM(SUBSTITUTE($L2667,CHAR(160)," "))," ",REPT(" ",60)),60))&amp;IF($P2667="","","-"&amp;TRIM(RIGHT(SUBSTITUTE(TRIM(SUBSTITUTE($P2667,CHAR(160)," "))," ",REPT(" ",60)),60)))&amp;IF($T2667="","","-"&amp;TRIM(RIGHT(SUBSTITUTE(TRIM(SUBSTITUTE($T2667,CHAR(160)," "))," ",REPT(" ",60)),60)))&amp;".jpg")</f>
        <v/>
      </c>
    </row>
    <row r="2668" ht="42" customHeight="1">
      <c r="A2668" s="278" t="n">
        <v>42652</v>
      </c>
      <c r="B2668" s="274" t="inlineStr">
        <is>
          <t>Supercheap Auto 1000, 9 October, 2016</t>
        </is>
      </c>
      <c r="C2668" s="274" t="n">
        <v>17</v>
      </c>
      <c r="D2668" s="274" t="n"/>
      <c r="E2668" s="274" t="n"/>
      <c r="F2668" s="274" t="n">
        <v>4</v>
      </c>
      <c r="G2668" s="274" t="inlineStr">
        <is>
          <t>Erebus Motorsport</t>
        </is>
      </c>
      <c r="H2668" s="274" t="n"/>
      <c r="I2668" s="274" t="inlineStr">
        <is>
          <t>Ultra Air Conditioning</t>
        </is>
      </c>
      <c r="J2668" s="274" t="inlineStr">
        <is>
          <t>Holden Commodore VF</t>
        </is>
      </c>
      <c r="K2668" s="274" t="n"/>
      <c r="L2668" s="274" t="inlineStr">
        <is>
          <t>Shae Davies</t>
        </is>
      </c>
      <c r="M2668" s="274" t="inlineStr">
        <is>
          <t>AUS</t>
        </is>
      </c>
      <c r="N2668" s="698">
        <f>_xlfn.LET(_xlpm.d,_xlfn.XLOOKUP(L2668,'[1]Birth Dates'!$A:$A,'[1]Birth Dates'!$B:$B,"",0),IF(_xlpm.d=0,"",_xlpm.d))</f>
        <v/>
      </c>
      <c r="O2668" s="274">
        <f>IF(OR(N2668="",A2668="",NOT(ISNUMBER(N2668)),N2668&gt;A2668),"",DATEDIF(N2668,A2668,"Y")&amp;" years, "&amp;DATEDIF(N2668,A2668,"YM")&amp;" months, "&amp;DATEDIF(N2668,A2668,"MD")&amp;" days")</f>
        <v/>
      </c>
      <c r="P2668" s="274" t="inlineStr">
        <is>
          <t>Chris van der Drift</t>
        </is>
      </c>
      <c r="Q2668" s="274" t="inlineStr">
        <is>
          <t>NZL</t>
        </is>
      </c>
      <c r="R2668" s="698">
        <f>_xlfn.LET(_xlpm.d,_xlfn.XLOOKUP(P2668,'[1]Birth Dates'!$A:$A,'[1]Birth Dates'!$B:$B,"",0),IF(_xlpm.d=0,"",_xlpm.d))</f>
        <v/>
      </c>
      <c r="S2668" s="274">
        <f>IF(OR(R2668="",A2668="",NOT(ISNUMBER(R2668)),R2668&gt;A2668),"",DATEDIF(R2668,A2668,"Y")&amp;" years, "&amp;DATEDIF(R2668,A2668,"YM")&amp;" months, "&amp;DATEDIF(R2668,A2668,"MD")&amp;" days")</f>
        <v/>
      </c>
      <c r="T2668" s="274" t="n"/>
      <c r="U2668" s="274" t="n"/>
      <c r="V2668" s="698">
        <f>_xlfn.LET(_xlpm.d,_xlfn.XLOOKUP(T2668,'[1]Birth Dates'!$A:$A,'[1]Birth Dates'!$B:$B,"",0),IF(_xlpm.d=0,"",_xlpm.d))</f>
        <v/>
      </c>
      <c r="W2668" s="274">
        <f>IF(OR(V2668="",A2668="",NOT(ISNUMBER(V2668)),V2668&gt;A2668),"",DATEDIF(V2668,A2668,"Y")&amp;" years, "&amp;DATEDIF(V2668,A2668,"YM")&amp;" months, "&amp;DATEDIF(V2668,A2668,"MD")&amp;" days")</f>
        <v/>
      </c>
      <c r="X2668" s="274" t="n"/>
      <c r="Y2668" s="274" t="n"/>
      <c r="Z2668" s="274" t="n"/>
      <c r="AA2668" s="274" t="n"/>
      <c r="AB2668" s="274" t="n">
        <v>27</v>
      </c>
      <c r="AC2668" s="274" t="n"/>
      <c r="AD2668" s="274" t="n"/>
      <c r="AE2668" s="583" t="inlineStr">
        <is>
          <t>2:08.8240</t>
        </is>
      </c>
      <c r="AF2668" s="418">
        <f>IF(OR(AE2668="",AE2668="",AE2668=0),"",6.213/(AE2668*24))</f>
        <v/>
      </c>
      <c r="AG2668" s="279" t="n"/>
      <c r="AH2668" s="583" t="inlineStr"/>
      <c r="AI2668" s="418">
        <f>IF(OR(AH2668="",AH2668="",AH2668=0),"",6.213/(AH2668*24))</f>
        <v/>
      </c>
      <c r="AJ2668" s="175">
        <f>IF(AND(ISNUMBER(AB2668),ISNUMBER(AG2668)),AB2668-AG2668,"")</f>
        <v/>
      </c>
      <c r="AK2668" s="274" t="n"/>
      <c r="AL2668" s="274" t="n">
        <v>156</v>
      </c>
      <c r="AM2668" s="713" t="inlineStr">
        <is>
          <t>+5 Laps</t>
        </is>
      </c>
      <c r="AN2668" s="671">
        <f>IF(OR(AL2668="",AM2668="",AM2668=0),"",AL2668*6.213/(AM2668*24))</f>
        <v/>
      </c>
      <c r="AO2668" s="477">
        <f>IF(AND(AL2668=AL2667,AM2668&lt;&gt;"",AM2667&lt;&gt;""),AM2668-AM2667,"")</f>
        <v/>
      </c>
      <c r="AP2668" s="274" t="n"/>
      <c r="AQ2668" s="583" t="inlineStr"/>
      <c r="AR2668" s="439">
        <f>IF(OR(AQ2668="",AQ2668="",AQ2668=0),"",6.213/(AQ2668*24))</f>
        <v/>
      </c>
      <c r="AS2668" s="436">
        <f>IF(OR(NOT(ISNUMBER(C2668)),NOT(ISNUMBER(AB2668))),"",IF(AG2668&lt;&gt;"",AG2668,AB2668)-C2668)</f>
        <v/>
      </c>
      <c r="AT2668" s="280" t="n"/>
      <c r="AU2668" s="281">
        <f>IF($B2668="","",TEXT($A2668,"yyyymmdd")&amp;"_P"&amp;$C2668&amp;"_C"&amp;$F2668&amp;"_"&amp;TRIM(RIGHT(SUBSTITUTE(TRIM(SUBSTITUTE($L2668,CHAR(160)," "))," ",REPT(" ",60)),60))&amp;IF($P2668="","","-"&amp;TRIM(RIGHT(SUBSTITUTE(TRIM(SUBSTITUTE($P2668,CHAR(160)," "))," ",REPT(" ",60)),60)))&amp;IF($T2668="","","-"&amp;TRIM(RIGHT(SUBSTITUTE(TRIM(SUBSTITUTE($T2668,CHAR(160)," "))," ",REPT(" ",60)),60)))&amp;".jpg")</f>
        <v/>
      </c>
    </row>
    <row r="2669" ht="42" customHeight="1">
      <c r="A2669" s="278" t="n">
        <v>42652</v>
      </c>
      <c r="B2669" s="274" t="inlineStr">
        <is>
          <t>Supercheap Auto 1000, 9 October, 2016</t>
        </is>
      </c>
      <c r="C2669" s="274" t="n">
        <v>18</v>
      </c>
      <c r="D2669" s="274" t="n"/>
      <c r="E2669" s="274" t="n"/>
      <c r="F2669" s="274" t="n">
        <v>9</v>
      </c>
      <c r="G2669" s="274" t="inlineStr">
        <is>
          <t>Erebus Motorsport</t>
        </is>
      </c>
      <c r="H2669" s="274" t="n"/>
      <c r="I2669" s="274" t="inlineStr">
        <is>
          <t>Penrite</t>
        </is>
      </c>
      <c r="J2669" s="274" t="inlineStr">
        <is>
          <t>Holden Commodore VF</t>
        </is>
      </c>
      <c r="K2669" s="274" t="n"/>
      <c r="L2669" s="274" t="inlineStr">
        <is>
          <t>David Reynolds</t>
        </is>
      </c>
      <c r="M2669" s="274" t="inlineStr">
        <is>
          <t>AUS</t>
        </is>
      </c>
      <c r="N2669" s="698">
        <f>_xlfn.LET(_xlpm.d,_xlfn.XLOOKUP(L2669,'[1]Birth Dates'!$A:$A,'[1]Birth Dates'!$B:$B,"",0),IF(_xlpm.d=0,"",_xlpm.d))</f>
        <v/>
      </c>
      <c r="O2669" s="274">
        <f>IF(OR(N2669="",A2669="",NOT(ISNUMBER(N2669)),N2669&gt;A2669),"",DATEDIF(N2669,A2669,"Y")&amp;" years, "&amp;DATEDIF(N2669,A2669,"YM")&amp;" months, "&amp;DATEDIF(N2669,A2669,"MD")&amp;" days")</f>
        <v/>
      </c>
      <c r="P2669" s="274" t="inlineStr">
        <is>
          <t>Craig Baird</t>
        </is>
      </c>
      <c r="Q2669" s="274" t="inlineStr">
        <is>
          <t>NZL</t>
        </is>
      </c>
      <c r="R2669" s="698">
        <f>_xlfn.LET(_xlpm.d,_xlfn.XLOOKUP(P2669,'[1]Birth Dates'!$A:$A,'[1]Birth Dates'!$B:$B,"",0),IF(_xlpm.d=0,"",_xlpm.d))</f>
        <v/>
      </c>
      <c r="S2669" s="274">
        <f>IF(OR(R2669="",A2669="",NOT(ISNUMBER(R2669)),R2669&gt;A2669),"",DATEDIF(R2669,A2669,"Y")&amp;" years, "&amp;DATEDIF(R2669,A2669,"YM")&amp;" months, "&amp;DATEDIF(R2669,A2669,"MD")&amp;" days")</f>
        <v/>
      </c>
      <c r="T2669" s="274" t="n"/>
      <c r="U2669" s="274" t="n"/>
      <c r="V2669" s="698">
        <f>_xlfn.LET(_xlpm.d,_xlfn.XLOOKUP(T2669,'[1]Birth Dates'!$A:$A,'[1]Birth Dates'!$B:$B,"",0),IF(_xlpm.d=0,"",_xlpm.d))</f>
        <v/>
      </c>
      <c r="W2669" s="274">
        <f>IF(OR(V2669="",A2669="",NOT(ISNUMBER(V2669)),V2669&gt;A2669),"",DATEDIF(V2669,A2669,"Y")&amp;" years, "&amp;DATEDIF(V2669,A2669,"YM")&amp;" months, "&amp;DATEDIF(V2669,A2669,"MD")&amp;" days")</f>
        <v/>
      </c>
      <c r="X2669" s="274" t="n"/>
      <c r="Y2669" s="274" t="n"/>
      <c r="Z2669" s="274" t="n"/>
      <c r="AA2669" s="274" t="n"/>
      <c r="AB2669" s="274" t="n">
        <v>14</v>
      </c>
      <c r="AC2669" s="274" t="n"/>
      <c r="AD2669" s="274" t="n"/>
      <c r="AE2669" s="583" t="inlineStr">
        <is>
          <t>2:08.8240</t>
        </is>
      </c>
      <c r="AF2669" s="418">
        <f>IF(OR(AE2669="",AE2669="",AE2669=0),"",6.213/(AE2669*24))</f>
        <v/>
      </c>
      <c r="AG2669" s="279" t="n"/>
      <c r="AH2669" s="583" t="inlineStr"/>
      <c r="AI2669" s="418">
        <f>IF(OR(AH2669="",AH2669="",AH2669=0),"",6.213/(AH2669*24))</f>
        <v/>
      </c>
      <c r="AJ2669" s="175">
        <f>IF(AND(ISNUMBER(AB2669),ISNUMBER(AG2669)),AB2669-AG2669,"")</f>
        <v/>
      </c>
      <c r="AK2669" s="274" t="n"/>
      <c r="AL2669" s="274" t="n">
        <v>148</v>
      </c>
      <c r="AM2669" s="713" t="inlineStr">
        <is>
          <t>+13 Laps</t>
        </is>
      </c>
      <c r="AN2669" s="671">
        <f>IF(OR(AL2669="",AM2669="",AM2669=0),"",AL2669*6.213/(AM2669*24))</f>
        <v/>
      </c>
      <c r="AO2669" s="477">
        <f>IF(AND(AL2669=AL2668,AM2669&lt;&gt;"",AM2668&lt;&gt;""),AM2669-AM2668,"")</f>
        <v/>
      </c>
      <c r="AP2669" s="274" t="n"/>
      <c r="AQ2669" s="583" t="inlineStr"/>
      <c r="AR2669" s="439">
        <f>IF(OR(AQ2669="",AQ2669="",AQ2669=0),"",6.213/(AQ2669*24))</f>
        <v/>
      </c>
      <c r="AS2669" s="436">
        <f>IF(OR(NOT(ISNUMBER(C2669)),NOT(ISNUMBER(AB2669))),"",IF(AG2669&lt;&gt;"",AG2669,AB2669)-C2669)</f>
        <v/>
      </c>
      <c r="AT2669" s="280" t="n"/>
      <c r="AU2669" s="281">
        <f>IF($B2669="","",TEXT($A2669,"yyyymmdd")&amp;"_P"&amp;$C2669&amp;"_C"&amp;$F2669&amp;"_"&amp;TRIM(RIGHT(SUBSTITUTE(TRIM(SUBSTITUTE($L2669,CHAR(160)," "))," ",REPT(" ",60)),60))&amp;IF($P2669="","","-"&amp;TRIM(RIGHT(SUBSTITUTE(TRIM(SUBSTITUTE($P2669,CHAR(160)," "))," ",REPT(" ",60)),60)))&amp;IF($T2669="","","-"&amp;TRIM(RIGHT(SUBSTITUTE(TRIM(SUBSTITUTE($T2669,CHAR(160)," "))," ",REPT(" ",60)),60)))&amp;".jpg")</f>
        <v/>
      </c>
    </row>
    <row r="2670" ht="42" customHeight="1">
      <c r="A2670" s="278" t="n">
        <v>42652</v>
      </c>
      <c r="B2670" s="274" t="inlineStr">
        <is>
          <t>Supercheap Auto 1000, 9 October, 2016</t>
        </is>
      </c>
      <c r="C2670" s="274" t="n">
        <v>19</v>
      </c>
      <c r="D2670" s="274" t="n"/>
      <c r="E2670" s="274" t="n"/>
      <c r="F2670" s="274" t="n">
        <v>55</v>
      </c>
      <c r="G2670" s="274" t="inlineStr">
        <is>
          <t>Rod Nash Racing</t>
        </is>
      </c>
      <c r="H2670" s="274" t="n"/>
      <c r="I2670" s="274" t="inlineStr">
        <is>
          <t>Supercheap Auto</t>
        </is>
      </c>
      <c r="J2670" s="274" t="inlineStr">
        <is>
          <t>Ford Falcon FG X</t>
        </is>
      </c>
      <c r="K2670" s="274" t="n"/>
      <c r="L2670" s="274" t="inlineStr">
        <is>
          <t>Chaz Mostert</t>
        </is>
      </c>
      <c r="M2670" s="274" t="inlineStr">
        <is>
          <t>AUS</t>
        </is>
      </c>
      <c r="N2670" s="698">
        <f>_xlfn.LET(_xlpm.d,_xlfn.XLOOKUP(L2670,'[1]Birth Dates'!$A:$A,'[1]Birth Dates'!$B:$B,"",0),IF(_xlpm.d=0,"",_xlpm.d))</f>
        <v/>
      </c>
      <c r="O2670" s="274">
        <f>IF(OR(N2670="",A2670="",NOT(ISNUMBER(N2670)),N2670&gt;A2670),"",DATEDIF(N2670,A2670,"Y")&amp;" years, "&amp;DATEDIF(N2670,A2670,"YM")&amp;" months, "&amp;DATEDIF(N2670,A2670,"MD")&amp;" days")</f>
        <v/>
      </c>
      <c r="P2670" s="274" t="inlineStr">
        <is>
          <t>Steve Owen</t>
        </is>
      </c>
      <c r="Q2670" s="274" t="inlineStr">
        <is>
          <t>AUS</t>
        </is>
      </c>
      <c r="R2670" s="698">
        <f>_xlfn.LET(_xlpm.d,_xlfn.XLOOKUP(P2670,'[1]Birth Dates'!$A:$A,'[1]Birth Dates'!$B:$B,"",0),IF(_xlpm.d=0,"",_xlpm.d))</f>
        <v/>
      </c>
      <c r="S2670" s="274">
        <f>IF(OR(R2670="",A2670="",NOT(ISNUMBER(R2670)),R2670&gt;A2670),"",DATEDIF(R2670,A2670,"Y")&amp;" years, "&amp;DATEDIF(R2670,A2670,"YM")&amp;" months, "&amp;DATEDIF(R2670,A2670,"MD")&amp;" days")</f>
        <v/>
      </c>
      <c r="T2670" s="274" t="n"/>
      <c r="U2670" s="274" t="n"/>
      <c r="V2670" s="698">
        <f>_xlfn.LET(_xlpm.d,_xlfn.XLOOKUP(T2670,'[1]Birth Dates'!$A:$A,'[1]Birth Dates'!$B:$B,"",0),IF(_xlpm.d=0,"",_xlpm.d))</f>
        <v/>
      </c>
      <c r="W2670" s="274">
        <f>IF(OR(V2670="",A2670="",NOT(ISNUMBER(V2670)),V2670&gt;A2670),"",DATEDIF(V2670,A2670,"Y")&amp;" years, "&amp;DATEDIF(V2670,A2670,"YM")&amp;" months, "&amp;DATEDIF(V2670,A2670,"MD")&amp;" days")</f>
        <v/>
      </c>
      <c r="X2670" s="274" t="n"/>
      <c r="Y2670" s="274" t="n"/>
      <c r="Z2670" s="274" t="n"/>
      <c r="AA2670" s="274" t="n"/>
      <c r="AB2670" s="274" t="n">
        <v>3</v>
      </c>
      <c r="AC2670" s="274" t="n"/>
      <c r="AD2670" s="274" t="n"/>
      <c r="AE2670" s="583" t="inlineStr">
        <is>
          <t>2:08.8240</t>
        </is>
      </c>
      <c r="AF2670" s="418">
        <f>IF(OR(AE2670="",AE2670="",AE2670=0),"",6.213/(AE2670*24))</f>
        <v/>
      </c>
      <c r="AG2670" s="279" t="n"/>
      <c r="AH2670" s="583" t="inlineStr">
        <is>
          <t>2:08.8240</t>
        </is>
      </c>
      <c r="AI2670" s="418">
        <f>IF(OR(AH2670="",AH2670="",AH2670=0),"",6.213/(AH2670*24))</f>
        <v/>
      </c>
      <c r="AJ2670" s="175">
        <f>IF(AND(ISNUMBER(AB2670),ISNUMBER(AG2670)),AB2670-AG2670,"")</f>
        <v/>
      </c>
      <c r="AK2670" s="274" t="n"/>
      <c r="AL2670" s="274" t="n">
        <v>147</v>
      </c>
      <c r="AM2670" s="713" t="inlineStr">
        <is>
          <t>+14 Laps</t>
        </is>
      </c>
      <c r="AN2670" s="671">
        <f>IF(OR(AL2670="",AM2670="",AM2670=0),"",AL2670*6.213/(AM2670*24))</f>
        <v/>
      </c>
      <c r="AO2670" s="477">
        <f>IF(AND(AL2670=AL2669,AM2670&lt;&gt;"",AM2669&lt;&gt;""),AM2670-AM2669,"")</f>
        <v/>
      </c>
      <c r="AP2670" s="274" t="n"/>
      <c r="AQ2670" s="583" t="inlineStr"/>
      <c r="AR2670" s="439">
        <f>IF(OR(AQ2670="",AQ2670="",AQ2670=0),"",6.213/(AQ2670*24))</f>
        <v/>
      </c>
      <c r="AS2670" s="436">
        <f>IF(OR(NOT(ISNUMBER(C2670)),NOT(ISNUMBER(AB2670))),"",IF(AG2670&lt;&gt;"",AG2670,AB2670)-C2670)</f>
        <v/>
      </c>
      <c r="AT2670" s="280" t="n"/>
      <c r="AU2670" s="281">
        <f>IF($B2670="","",TEXT($A2670,"yyyymmdd")&amp;"_P"&amp;$C2670&amp;"_C"&amp;$F2670&amp;"_"&amp;TRIM(RIGHT(SUBSTITUTE(TRIM(SUBSTITUTE($L2670,CHAR(160)," "))," ",REPT(" ",60)),60))&amp;IF($P2670="","","-"&amp;TRIM(RIGHT(SUBSTITUTE(TRIM(SUBSTITUTE($P2670,CHAR(160)," "))," ",REPT(" ",60)),60)))&amp;IF($T2670="","","-"&amp;TRIM(RIGHT(SUBSTITUTE(TRIM(SUBSTITUTE($T2670,CHAR(160)," "))," ",REPT(" ",60)),60)))&amp;".jpg")</f>
        <v/>
      </c>
    </row>
    <row r="2671" ht="42" customHeight="1">
      <c r="A2671" s="278" t="n">
        <v>42652</v>
      </c>
      <c r="B2671" s="274" t="inlineStr">
        <is>
          <t>Supercheap Auto 1000, 9 October, 2016</t>
        </is>
      </c>
      <c r="C2671" s="274" t="inlineStr">
        <is>
          <t>DNF</t>
        </is>
      </c>
      <c r="D2671" s="274" t="n"/>
      <c r="E2671" s="274" t="n"/>
      <c r="F2671" s="274" t="n">
        <v>7</v>
      </c>
      <c r="G2671" s="274" t="inlineStr">
        <is>
          <t>Nissan Motorsport</t>
        </is>
      </c>
      <c r="H2671" s="274" t="n"/>
      <c r="I2671" s="274" t="inlineStr">
        <is>
          <t>carsales.com</t>
        </is>
      </c>
      <c r="J2671" s="274" t="inlineStr">
        <is>
          <t>Nissan Altima L33</t>
        </is>
      </c>
      <c r="K2671" s="274" t="n"/>
      <c r="L2671" s="274" t="inlineStr">
        <is>
          <t>Todd Kelly</t>
        </is>
      </c>
      <c r="M2671" s="274" t="inlineStr">
        <is>
          <t>AUS</t>
        </is>
      </c>
      <c r="N2671" s="698">
        <f>_xlfn.LET(_xlpm.d,_xlfn.XLOOKUP(L2671,'[1]Birth Dates'!$A:$A,'[1]Birth Dates'!$B:$B,"",0),IF(_xlpm.d=0,"",_xlpm.d))</f>
        <v/>
      </c>
      <c r="O2671" s="274">
        <f>IF(OR(N2671="",A2671="",NOT(ISNUMBER(N2671)),N2671&gt;A2671),"",DATEDIF(N2671,A2671,"Y")&amp;" years, "&amp;DATEDIF(N2671,A2671,"YM")&amp;" months, "&amp;DATEDIF(N2671,A2671,"MD")&amp;" days")</f>
        <v/>
      </c>
      <c r="P2671" s="274" t="inlineStr">
        <is>
          <t>Matt Campbell</t>
        </is>
      </c>
      <c r="Q2671" s="274" t="inlineStr">
        <is>
          <t>AUS</t>
        </is>
      </c>
      <c r="R2671" s="698">
        <f>_xlfn.LET(_xlpm.d,_xlfn.XLOOKUP(P2671,'[1]Birth Dates'!$A:$A,'[1]Birth Dates'!$B:$B,"",0),IF(_xlpm.d=0,"",_xlpm.d))</f>
        <v/>
      </c>
      <c r="S2671" s="274">
        <f>IF(OR(R2671="",A2671="",NOT(ISNUMBER(R2671)),R2671&gt;A2671),"",DATEDIF(R2671,A2671,"Y")&amp;" years, "&amp;DATEDIF(R2671,A2671,"YM")&amp;" months, "&amp;DATEDIF(R2671,A2671,"MD")&amp;" days")</f>
        <v/>
      </c>
      <c r="T2671" s="274" t="n"/>
      <c r="U2671" s="274" t="n"/>
      <c r="V2671" s="698">
        <f>_xlfn.LET(_xlpm.d,_xlfn.XLOOKUP(T2671,'[1]Birth Dates'!$A:$A,'[1]Birth Dates'!$B:$B,"",0),IF(_xlpm.d=0,"",_xlpm.d))</f>
        <v/>
      </c>
      <c r="W2671" s="274">
        <f>IF(OR(V2671="",A2671="",NOT(ISNUMBER(V2671)),V2671&gt;A2671),"",DATEDIF(V2671,A2671,"Y")&amp;" years, "&amp;DATEDIF(V2671,A2671,"YM")&amp;" months, "&amp;DATEDIF(V2671,A2671,"MD")&amp;" days")</f>
        <v/>
      </c>
      <c r="X2671" s="274" t="n"/>
      <c r="Y2671" s="274" t="n"/>
      <c r="Z2671" s="274" t="n"/>
      <c r="AA2671" s="274" t="n"/>
      <c r="AB2671" s="274" t="n">
        <v>19</v>
      </c>
      <c r="AC2671" s="274" t="n"/>
      <c r="AD2671" s="274" t="n"/>
      <c r="AE2671" s="583" t="inlineStr">
        <is>
          <t>2:08.8240</t>
        </is>
      </c>
      <c r="AF2671" s="418">
        <f>IF(OR(AE2671="",AE2671="",AE2671=0),"",6.213/(AE2671*24))</f>
        <v/>
      </c>
      <c r="AG2671" s="279" t="n"/>
      <c r="AH2671" s="583" t="inlineStr"/>
      <c r="AI2671" s="418">
        <f>IF(OR(AH2671="",AH2671="",AH2671=0),"",6.213/(AH2671*24))</f>
        <v/>
      </c>
      <c r="AJ2671" s="175">
        <f>IF(AND(ISNUMBER(AB2671),ISNUMBER(AG2671)),AB2671-AG2671,"")</f>
        <v/>
      </c>
      <c r="AK2671" s="274" t="inlineStr">
        <is>
          <t>Stuck in sand trap</t>
        </is>
      </c>
      <c r="AL2671" s="274" t="n">
        <v>157</v>
      </c>
      <c r="AM2671" s="713" t="n"/>
      <c r="AN2671" s="671">
        <f>IF(OR(AL2671="",AM2671="",AM2671=0),"",AL2671*6.213/(AM2671*24))</f>
        <v/>
      </c>
      <c r="AO2671" s="477">
        <f>IF(AND(AL2671=AL2670,AM2671&lt;&gt;"",AM2670&lt;&gt;""),AM2671-AM2670,"")</f>
        <v/>
      </c>
      <c r="AP2671" s="274" t="n"/>
      <c r="AQ2671" s="583" t="inlineStr"/>
      <c r="AR2671" s="439">
        <f>IF(OR(AQ2671="",AQ2671="",AQ2671=0),"",6.213/(AQ2671*24))</f>
        <v/>
      </c>
      <c r="AS2671" s="436">
        <f>IF(OR(NOT(ISNUMBER(C2671)),NOT(ISNUMBER(AB2671))),"",IF(AG2671&lt;&gt;"",AG2671,AB2671)-C2671)</f>
        <v/>
      </c>
      <c r="AT2671" s="280" t="n"/>
      <c r="AU2671" s="281">
        <f>IF($B2671="","",TEXT($A2671,"yyyymmdd")&amp;"_P"&amp;$C2671&amp;"_C"&amp;$F2671&amp;"_"&amp;TRIM(RIGHT(SUBSTITUTE(TRIM(SUBSTITUTE($L2671,CHAR(160)," "))," ",REPT(" ",60)),60))&amp;IF($P2671="","","-"&amp;TRIM(RIGHT(SUBSTITUTE(TRIM(SUBSTITUTE($P2671,CHAR(160)," "))," ",REPT(" ",60)),60)))&amp;IF($T2671="","","-"&amp;TRIM(RIGHT(SUBSTITUTE(TRIM(SUBSTITUTE($T2671,CHAR(160)," "))," ",REPT(" ",60)),60)))&amp;".jpg")</f>
        <v/>
      </c>
    </row>
    <row r="2672" ht="42" customHeight="1">
      <c r="A2672" s="278" t="n">
        <v>42652</v>
      </c>
      <c r="B2672" s="274" t="inlineStr">
        <is>
          <t>Supercheap Auto 1000, 9 October, 2016</t>
        </is>
      </c>
      <c r="C2672" s="274" t="inlineStr">
        <is>
          <t>DNF</t>
        </is>
      </c>
      <c r="D2672" s="274" t="n"/>
      <c r="E2672" s="274" t="n"/>
      <c r="F2672" s="274" t="n">
        <v>15</v>
      </c>
      <c r="G2672" s="274" t="inlineStr">
        <is>
          <t>Nissan Motorsport</t>
        </is>
      </c>
      <c r="H2672" s="274" t="n"/>
      <c r="I2672" s="274" t="inlineStr">
        <is>
          <t>Sengled</t>
        </is>
      </c>
      <c r="J2672" s="274" t="inlineStr">
        <is>
          <t>Nissan Altima L33</t>
        </is>
      </c>
      <c r="K2672" s="274" t="n"/>
      <c r="L2672" s="274" t="inlineStr">
        <is>
          <t>Rick Kelly</t>
        </is>
      </c>
      <c r="M2672" s="274" t="inlineStr">
        <is>
          <t>AUS</t>
        </is>
      </c>
      <c r="N2672" s="698">
        <f>_xlfn.LET(_xlpm.d,_xlfn.XLOOKUP(L2672,'[1]Birth Dates'!$A:$A,'[1]Birth Dates'!$B:$B,"",0),IF(_xlpm.d=0,"",_xlpm.d))</f>
        <v/>
      </c>
      <c r="O2672" s="274">
        <f>IF(OR(N2672="",A2672="",NOT(ISNUMBER(N2672)),N2672&gt;A2672),"",DATEDIF(N2672,A2672,"Y")&amp;" years, "&amp;DATEDIF(N2672,A2672,"YM")&amp;" months, "&amp;DATEDIF(N2672,A2672,"MD")&amp;" days")</f>
        <v/>
      </c>
      <c r="P2672" s="274" t="inlineStr">
        <is>
          <t>Russell Ingall</t>
        </is>
      </c>
      <c r="Q2672" s="274" t="inlineStr">
        <is>
          <t>AUS</t>
        </is>
      </c>
      <c r="R2672" s="698">
        <f>_xlfn.LET(_xlpm.d,_xlfn.XLOOKUP(P2672,'[1]Birth Dates'!$A:$A,'[1]Birth Dates'!$B:$B,"",0),IF(_xlpm.d=0,"",_xlpm.d))</f>
        <v/>
      </c>
      <c r="S2672" s="274">
        <f>IF(OR(R2672="",A2672="",NOT(ISNUMBER(R2672)),R2672&gt;A2672),"",DATEDIF(R2672,A2672,"Y")&amp;" years, "&amp;DATEDIF(R2672,A2672,"YM")&amp;" months, "&amp;DATEDIF(R2672,A2672,"MD")&amp;" days")</f>
        <v/>
      </c>
      <c r="T2672" s="274" t="n"/>
      <c r="U2672" s="274" t="n"/>
      <c r="V2672" s="698">
        <f>_xlfn.LET(_xlpm.d,_xlfn.XLOOKUP(T2672,'[1]Birth Dates'!$A:$A,'[1]Birth Dates'!$B:$B,"",0),IF(_xlpm.d=0,"",_xlpm.d))</f>
        <v/>
      </c>
      <c r="W2672" s="274">
        <f>IF(OR(V2672="",A2672="",NOT(ISNUMBER(V2672)),V2672&gt;A2672),"",DATEDIF(V2672,A2672,"Y")&amp;" years, "&amp;DATEDIF(V2672,A2672,"YM")&amp;" months, "&amp;DATEDIF(V2672,A2672,"MD")&amp;" days")</f>
        <v/>
      </c>
      <c r="X2672" s="274" t="n"/>
      <c r="Y2672" s="274" t="n"/>
      <c r="Z2672" s="274" t="n"/>
      <c r="AA2672" s="274" t="n"/>
      <c r="AB2672" s="274" t="n">
        <v>20</v>
      </c>
      <c r="AC2672" s="274" t="n"/>
      <c r="AD2672" s="274" t="n"/>
      <c r="AE2672" s="583" t="inlineStr">
        <is>
          <t>2:08.8240</t>
        </is>
      </c>
      <c r="AF2672" s="418">
        <f>IF(OR(AE2672="",AE2672="",AE2672=0),"",6.213/(AE2672*24))</f>
        <v/>
      </c>
      <c r="AG2672" s="279" t="n"/>
      <c r="AH2672" s="583" t="inlineStr"/>
      <c r="AI2672" s="418">
        <f>IF(OR(AH2672="",AH2672="",AH2672=0),"",6.213/(AH2672*24))</f>
        <v/>
      </c>
      <c r="AJ2672" s="175">
        <f>IF(AND(ISNUMBER(AB2672),ISNUMBER(AG2672)),AB2672-AG2672,"")</f>
        <v/>
      </c>
      <c r="AK2672" s="274" t="inlineStr">
        <is>
          <t>Accident</t>
        </is>
      </c>
      <c r="AL2672" s="274" t="n">
        <v>156</v>
      </c>
      <c r="AM2672" s="713" t="n"/>
      <c r="AN2672" s="671">
        <f>IF(OR(AL2672="",AM2672="",AM2672=0),"",AL2672*6.213/(AM2672*24))</f>
        <v/>
      </c>
      <c r="AO2672" s="477">
        <f>IF(AND(AL2672=AL2671,AM2672&lt;&gt;"",AM2671&lt;&gt;""),AM2672-AM2671,"")</f>
        <v/>
      </c>
      <c r="AP2672" s="274" t="n"/>
      <c r="AQ2672" s="583" t="inlineStr"/>
      <c r="AR2672" s="439">
        <f>IF(OR(AQ2672="",AQ2672="",AQ2672=0),"",6.213/(AQ2672*24))</f>
        <v/>
      </c>
      <c r="AS2672" s="436">
        <f>IF(OR(NOT(ISNUMBER(C2672)),NOT(ISNUMBER(AB2672))),"",IF(AG2672&lt;&gt;"",AG2672,AB2672)-C2672)</f>
        <v/>
      </c>
      <c r="AT2672" s="280" t="n"/>
      <c r="AU2672" s="281">
        <f>IF($B2672="","",TEXT($A2672,"yyyymmdd")&amp;"_P"&amp;$C2672&amp;"_C"&amp;$F2672&amp;"_"&amp;TRIM(RIGHT(SUBSTITUTE(TRIM(SUBSTITUTE($L2672,CHAR(160)," "))," ",REPT(" ",60)),60))&amp;IF($P2672="","","-"&amp;TRIM(RIGHT(SUBSTITUTE(TRIM(SUBSTITUTE($P2672,CHAR(160)," "))," ",REPT(" ",60)),60)))&amp;IF($T2672="","","-"&amp;TRIM(RIGHT(SUBSTITUTE(TRIM(SUBSTITUTE($T2672,CHAR(160)," "))," ",REPT(" ",60)),60)))&amp;".jpg")</f>
        <v/>
      </c>
    </row>
    <row r="2673" ht="42" customHeight="1">
      <c r="A2673" s="278" t="n">
        <v>42652</v>
      </c>
      <c r="B2673" s="274" t="inlineStr">
        <is>
          <t>Supercheap Auto 1000, 9 October, 2016</t>
        </is>
      </c>
      <c r="C2673" s="274" t="inlineStr">
        <is>
          <t>DNF</t>
        </is>
      </c>
      <c r="D2673" s="274" t="n"/>
      <c r="E2673" s="274" t="n"/>
      <c r="F2673" s="274" t="n">
        <v>2</v>
      </c>
      <c r="G2673" s="274" t="inlineStr">
        <is>
          <t>Holden Racing Team</t>
        </is>
      </c>
      <c r="H2673" s="274" t="n"/>
      <c r="I2673" s="274" t="inlineStr">
        <is>
          <t>Holden</t>
        </is>
      </c>
      <c r="J2673" s="274" t="inlineStr">
        <is>
          <t>Holden Commodore VF</t>
        </is>
      </c>
      <c r="K2673" s="274" t="n"/>
      <c r="L2673" s="274" t="inlineStr">
        <is>
          <t>Garth Tander</t>
        </is>
      </c>
      <c r="M2673" s="274" t="inlineStr">
        <is>
          <t>AUS</t>
        </is>
      </c>
      <c r="N2673" s="698">
        <f>_xlfn.LET(_xlpm.d,_xlfn.XLOOKUP(L2673,'[1]Birth Dates'!$A:$A,'[1]Birth Dates'!$B:$B,"",0),IF(_xlpm.d=0,"",_xlpm.d))</f>
        <v/>
      </c>
      <c r="O2673" s="274">
        <f>IF(OR(N2673="",A2673="",NOT(ISNUMBER(N2673)),N2673&gt;A2673),"",DATEDIF(N2673,A2673,"Y")&amp;" years, "&amp;DATEDIF(N2673,A2673,"YM")&amp;" months, "&amp;DATEDIF(N2673,A2673,"MD")&amp;" days")</f>
        <v/>
      </c>
      <c r="P2673" s="274" t="inlineStr">
        <is>
          <t>Warren Luff</t>
        </is>
      </c>
      <c r="Q2673" s="274" t="inlineStr">
        <is>
          <t>AUS</t>
        </is>
      </c>
      <c r="R2673" s="698">
        <f>_xlfn.LET(_xlpm.d,_xlfn.XLOOKUP(P2673,'[1]Birth Dates'!$A:$A,'[1]Birth Dates'!$B:$B,"",0),IF(_xlpm.d=0,"",_xlpm.d))</f>
        <v/>
      </c>
      <c r="S2673" s="274">
        <f>IF(OR(R2673="",A2673="",NOT(ISNUMBER(R2673)),R2673&gt;A2673),"",DATEDIF(R2673,A2673,"Y")&amp;" years, "&amp;DATEDIF(R2673,A2673,"YM")&amp;" months, "&amp;DATEDIF(R2673,A2673,"MD")&amp;" days")</f>
        <v/>
      </c>
      <c r="T2673" s="274" t="n"/>
      <c r="U2673" s="274" t="n"/>
      <c r="V2673" s="698">
        <f>_xlfn.LET(_xlpm.d,_xlfn.XLOOKUP(T2673,'[1]Birth Dates'!$A:$A,'[1]Birth Dates'!$B:$B,"",0),IF(_xlpm.d=0,"",_xlpm.d))</f>
        <v/>
      </c>
      <c r="W2673" s="274">
        <f>IF(OR(V2673="",A2673="",NOT(ISNUMBER(V2673)),V2673&gt;A2673),"",DATEDIF(V2673,A2673,"Y")&amp;" years, "&amp;DATEDIF(V2673,A2673,"YM")&amp;" months, "&amp;DATEDIF(V2673,A2673,"MD")&amp;" days")</f>
        <v/>
      </c>
      <c r="X2673" s="274" t="n"/>
      <c r="Y2673" s="274" t="n"/>
      <c r="Z2673" s="274" t="n"/>
      <c r="AA2673" s="274" t="n"/>
      <c r="AB2673" s="274" t="n">
        <v>8</v>
      </c>
      <c r="AC2673" s="274" t="n"/>
      <c r="AD2673" s="274" t="n"/>
      <c r="AE2673" s="583" t="inlineStr">
        <is>
          <t>2:08.8240</t>
        </is>
      </c>
      <c r="AF2673" s="418">
        <f>IF(OR(AE2673="",AE2673="",AE2673=0),"",6.213/(AE2673*24))</f>
        <v/>
      </c>
      <c r="AG2673" s="279" t="n"/>
      <c r="AH2673" s="583" t="inlineStr">
        <is>
          <t>2:08.8240</t>
        </is>
      </c>
      <c r="AI2673" s="418">
        <f>IF(OR(AH2673="",AH2673="",AH2673=0),"",6.213/(AH2673*24))</f>
        <v/>
      </c>
      <c r="AJ2673" s="175">
        <f>IF(AND(ISNUMBER(AB2673),ISNUMBER(AG2673)),AB2673-AG2673,"")</f>
        <v/>
      </c>
      <c r="AK2673" s="274" t="inlineStr">
        <is>
          <t>Accident</t>
        </is>
      </c>
      <c r="AL2673" s="274" t="n">
        <v>150</v>
      </c>
      <c r="AM2673" s="713" t="n"/>
      <c r="AN2673" s="671">
        <f>IF(OR(AL2673="",AM2673="",AM2673=0),"",AL2673*6.213/(AM2673*24))</f>
        <v/>
      </c>
      <c r="AO2673" s="477">
        <f>IF(AND(AL2673=AL2672,AM2673&lt;&gt;"",AM2672&lt;&gt;""),AM2673-AM2672,"")</f>
        <v/>
      </c>
      <c r="AP2673" s="274" t="n"/>
      <c r="AQ2673" s="583" t="inlineStr"/>
      <c r="AR2673" s="439">
        <f>IF(OR(AQ2673="",AQ2673="",AQ2673=0),"",6.213/(AQ2673*24))</f>
        <v/>
      </c>
      <c r="AS2673" s="436">
        <f>IF(OR(NOT(ISNUMBER(C2673)),NOT(ISNUMBER(AB2673))),"",IF(AG2673&lt;&gt;"",AG2673,AB2673)-C2673)</f>
        <v/>
      </c>
      <c r="AT2673" s="280" t="n"/>
      <c r="AU2673" s="281">
        <f>IF($B2673="","",TEXT($A2673,"yyyymmdd")&amp;"_P"&amp;$C2673&amp;"_C"&amp;$F2673&amp;"_"&amp;TRIM(RIGHT(SUBSTITUTE(TRIM(SUBSTITUTE($L2673,CHAR(160)," "))," ",REPT(" ",60)),60))&amp;IF($P2673="","","-"&amp;TRIM(RIGHT(SUBSTITUTE(TRIM(SUBSTITUTE($P2673,CHAR(160)," "))," ",REPT(" ",60)),60)))&amp;IF($T2673="","","-"&amp;TRIM(RIGHT(SUBSTITUTE(TRIM(SUBSTITUTE($T2673,CHAR(160)," "))," ",REPT(" ",60)),60)))&amp;".jpg")</f>
        <v/>
      </c>
    </row>
    <row r="2674" ht="42" customHeight="1">
      <c r="A2674" s="278" t="n">
        <v>42652</v>
      </c>
      <c r="B2674" s="274" t="inlineStr">
        <is>
          <t>Supercheap Auto 1000, 9 October, 2016</t>
        </is>
      </c>
      <c r="C2674" s="274" t="inlineStr">
        <is>
          <t>DNF</t>
        </is>
      </c>
      <c r="D2674" s="274" t="n"/>
      <c r="E2674" s="274" t="n"/>
      <c r="F2674" s="274" t="n">
        <v>1</v>
      </c>
      <c r="G2674" s="274" t="inlineStr">
        <is>
          <t>Prodrive Racing Australia</t>
        </is>
      </c>
      <c r="H2674" s="274" t="n"/>
      <c r="I2674" s="274" t="inlineStr">
        <is>
          <t>The Bottle-O</t>
        </is>
      </c>
      <c r="J2674" s="274" t="inlineStr">
        <is>
          <t>Ford Falcon FG X</t>
        </is>
      </c>
      <c r="K2674" s="274" t="n"/>
      <c r="L2674" s="274" t="inlineStr">
        <is>
          <t>Mark Winterbottom</t>
        </is>
      </c>
      <c r="M2674" s="274" t="inlineStr">
        <is>
          <t>AUS</t>
        </is>
      </c>
      <c r="N2674" s="698">
        <f>_xlfn.LET(_xlpm.d,_xlfn.XLOOKUP(L2674,'[1]Birth Dates'!$A:$A,'[1]Birth Dates'!$B:$B,"",0),IF(_xlpm.d=0,"",_xlpm.d))</f>
        <v/>
      </c>
      <c r="O2674" s="274">
        <f>IF(OR(N2674="",A2674="",NOT(ISNUMBER(N2674)),N2674&gt;A2674),"",DATEDIF(N2674,A2674,"Y")&amp;" years, "&amp;DATEDIF(N2674,A2674,"YM")&amp;" months, "&amp;DATEDIF(N2674,A2674,"MD")&amp;" days")</f>
        <v/>
      </c>
      <c r="P2674" s="274" t="inlineStr">
        <is>
          <t>Dean Canto</t>
        </is>
      </c>
      <c r="Q2674" s="274" t="inlineStr">
        <is>
          <t>AUS</t>
        </is>
      </c>
      <c r="R2674" s="698">
        <f>_xlfn.LET(_xlpm.d,_xlfn.XLOOKUP(P2674,'[1]Birth Dates'!$A:$A,'[1]Birth Dates'!$B:$B,"",0),IF(_xlpm.d=0,"",_xlpm.d))</f>
        <v/>
      </c>
      <c r="S2674" s="274">
        <f>IF(OR(R2674="",A2674="",NOT(ISNUMBER(R2674)),R2674&gt;A2674),"",DATEDIF(R2674,A2674,"Y")&amp;" years, "&amp;DATEDIF(R2674,A2674,"YM")&amp;" months, "&amp;DATEDIF(R2674,A2674,"MD")&amp;" days")</f>
        <v/>
      </c>
      <c r="T2674" s="274" t="n"/>
      <c r="U2674" s="274" t="n"/>
      <c r="V2674" s="698">
        <f>_xlfn.LET(_xlpm.d,_xlfn.XLOOKUP(T2674,'[1]Birth Dates'!$A:$A,'[1]Birth Dates'!$B:$B,"",0),IF(_xlpm.d=0,"",_xlpm.d))</f>
        <v/>
      </c>
      <c r="W2674" s="274">
        <f>IF(OR(V2674="",A2674="",NOT(ISNUMBER(V2674)),V2674&gt;A2674),"",DATEDIF(V2674,A2674,"Y")&amp;" years, "&amp;DATEDIF(V2674,A2674,"YM")&amp;" months, "&amp;DATEDIF(V2674,A2674,"MD")&amp;" days")</f>
        <v/>
      </c>
      <c r="X2674" s="274" t="n"/>
      <c r="Y2674" s="274" t="n"/>
      <c r="Z2674" s="274" t="n"/>
      <c r="AA2674" s="274" t="n"/>
      <c r="AB2674" s="274" t="n">
        <v>10</v>
      </c>
      <c r="AC2674" s="274" t="n"/>
      <c r="AD2674" s="274" t="n"/>
      <c r="AE2674" s="583" t="inlineStr">
        <is>
          <t>2:08.8240</t>
        </is>
      </c>
      <c r="AF2674" s="418">
        <f>IF(OR(AE2674="",AE2674="",AE2674=0),"",6.213/(AE2674*24))</f>
        <v/>
      </c>
      <c r="AG2674" s="279" t="n"/>
      <c r="AH2674" s="583" t="inlineStr"/>
      <c r="AI2674" s="418">
        <f>IF(OR(AH2674="",AH2674="",AH2674=0),"",6.213/(AH2674*24))</f>
        <v/>
      </c>
      <c r="AJ2674" s="175">
        <f>IF(AND(ISNUMBER(AB2674),ISNUMBER(AG2674)),AB2674-AG2674,"")</f>
        <v/>
      </c>
      <c r="AK2674" s="274" t="inlineStr">
        <is>
          <t>Brakes</t>
        </is>
      </c>
      <c r="AL2674" s="274" t="n">
        <v>132</v>
      </c>
      <c r="AM2674" s="713" t="n"/>
      <c r="AN2674" s="671">
        <f>IF(OR(AL2674="",AM2674="",AM2674=0),"",AL2674*6.213/(AM2674*24))</f>
        <v/>
      </c>
      <c r="AO2674" s="477">
        <f>IF(AND(AL2674=AL2673,AM2674&lt;&gt;"",AM2673&lt;&gt;""),AM2674-AM2673,"")</f>
        <v/>
      </c>
      <c r="AP2674" s="274" t="n"/>
      <c r="AQ2674" s="583" t="inlineStr"/>
      <c r="AR2674" s="439">
        <f>IF(OR(AQ2674="",AQ2674="",AQ2674=0),"",6.213/(AQ2674*24))</f>
        <v/>
      </c>
      <c r="AS2674" s="436">
        <f>IF(OR(NOT(ISNUMBER(C2674)),NOT(ISNUMBER(AB2674))),"",IF(AG2674&lt;&gt;"",AG2674,AB2674)-C2674)</f>
        <v/>
      </c>
      <c r="AT2674" s="280" t="n"/>
      <c r="AU2674" s="281">
        <f>IF($B2674="","",TEXT($A2674,"yyyymmdd")&amp;"_P"&amp;$C2674&amp;"_C"&amp;$F2674&amp;"_"&amp;TRIM(RIGHT(SUBSTITUTE(TRIM(SUBSTITUTE($L2674,CHAR(160)," "))," ",REPT(" ",60)),60))&amp;IF($P2674="","","-"&amp;TRIM(RIGHT(SUBSTITUTE(TRIM(SUBSTITUTE($P2674,CHAR(160)," "))," ",REPT(" ",60)),60)))&amp;IF($T2674="","","-"&amp;TRIM(RIGHT(SUBSTITUTE(TRIM(SUBSTITUTE($T2674,CHAR(160)," "))," ",REPT(" ",60)),60)))&amp;".jpg")</f>
        <v/>
      </c>
    </row>
    <row r="2675" ht="42" customHeight="1">
      <c r="A2675" s="278" t="n">
        <v>42652</v>
      </c>
      <c r="B2675" s="274" t="inlineStr">
        <is>
          <t>Supercheap Auto 1000, 9 October, 2016</t>
        </is>
      </c>
      <c r="C2675" s="274" t="inlineStr">
        <is>
          <t>DNF</t>
        </is>
      </c>
      <c r="D2675" s="274" t="n"/>
      <c r="E2675" s="274" t="n"/>
      <c r="F2675" s="274" t="n">
        <v>3</v>
      </c>
      <c r="G2675" s="274" t="inlineStr">
        <is>
          <t>Lucas Dumbrell Motorsport</t>
        </is>
      </c>
      <c r="H2675" s="274" t="n"/>
      <c r="I2675" s="274" t="inlineStr">
        <is>
          <t>Plus Fitness</t>
        </is>
      </c>
      <c r="J2675" s="274" t="inlineStr">
        <is>
          <t>Holden Commodore VF</t>
        </is>
      </c>
      <c r="K2675" s="274" t="n"/>
      <c r="L2675" s="274" t="inlineStr">
        <is>
          <t>Andre Heimgartner</t>
        </is>
      </c>
      <c r="M2675" s="274" t="inlineStr">
        <is>
          <t>NZL</t>
        </is>
      </c>
      <c r="N2675" s="698">
        <f>_xlfn.LET(_xlpm.d,_xlfn.XLOOKUP(L2675,'[1]Birth Dates'!$A:$A,'[1]Birth Dates'!$B:$B,"",0),IF(_xlpm.d=0,"",_xlpm.d))</f>
        <v/>
      </c>
      <c r="O2675" s="274">
        <f>IF(OR(N2675="",A2675="",NOT(ISNUMBER(N2675)),N2675&gt;A2675),"",DATEDIF(N2675,A2675,"Y")&amp;" years, "&amp;DATEDIF(N2675,A2675,"YM")&amp;" months, "&amp;DATEDIF(N2675,A2675,"MD")&amp;" days")</f>
        <v/>
      </c>
      <c r="P2675" s="274" t="inlineStr">
        <is>
          <t>Aaren Russell</t>
        </is>
      </c>
      <c r="Q2675" s="274" t="inlineStr">
        <is>
          <t>AUS</t>
        </is>
      </c>
      <c r="R2675" s="698">
        <f>_xlfn.LET(_xlpm.d,_xlfn.XLOOKUP(P2675,'[1]Birth Dates'!$A:$A,'[1]Birth Dates'!$B:$B,"",0),IF(_xlpm.d=0,"",_xlpm.d))</f>
        <v/>
      </c>
      <c r="S2675" s="274">
        <f>IF(OR(R2675="",A2675="",NOT(ISNUMBER(R2675)),R2675&gt;A2675),"",DATEDIF(R2675,A2675,"Y")&amp;" years, "&amp;DATEDIF(R2675,A2675,"YM")&amp;" months, "&amp;DATEDIF(R2675,A2675,"MD")&amp;" days")</f>
        <v/>
      </c>
      <c r="T2675" s="274" t="n"/>
      <c r="U2675" s="274" t="n"/>
      <c r="V2675" s="698">
        <f>_xlfn.LET(_xlpm.d,_xlfn.XLOOKUP(T2675,'[1]Birth Dates'!$A:$A,'[1]Birth Dates'!$B:$B,"",0),IF(_xlpm.d=0,"",_xlpm.d))</f>
        <v/>
      </c>
      <c r="W2675" s="274">
        <f>IF(OR(V2675="",A2675="",NOT(ISNUMBER(V2675)),V2675&gt;A2675),"",DATEDIF(V2675,A2675,"Y")&amp;" years, "&amp;DATEDIF(V2675,A2675,"YM")&amp;" months, "&amp;DATEDIF(V2675,A2675,"MD")&amp;" days")</f>
        <v/>
      </c>
      <c r="X2675" s="274" t="n"/>
      <c r="Y2675" s="274" t="n"/>
      <c r="Z2675" s="274" t="n"/>
      <c r="AA2675" s="274" t="n"/>
      <c r="AB2675" s="274" t="n">
        <v>25</v>
      </c>
      <c r="AC2675" s="274" t="n"/>
      <c r="AD2675" s="274" t="n"/>
      <c r="AE2675" s="583" t="inlineStr">
        <is>
          <t>2:08.8240</t>
        </is>
      </c>
      <c r="AF2675" s="418">
        <f>IF(OR(AE2675="",AE2675="",AE2675=0),"",6.213/(AE2675*24))</f>
        <v/>
      </c>
      <c r="AG2675" s="279" t="n"/>
      <c r="AH2675" s="583" t="inlineStr"/>
      <c r="AI2675" s="418">
        <f>IF(OR(AH2675="",AH2675="",AH2675=0),"",6.213/(AH2675*24))</f>
        <v/>
      </c>
      <c r="AJ2675" s="175">
        <f>IF(AND(ISNUMBER(AB2675),ISNUMBER(AG2675)),AB2675-AG2675,"")</f>
        <v/>
      </c>
      <c r="AK2675" s="274" t="inlineStr">
        <is>
          <t>Transaxle</t>
        </is>
      </c>
      <c r="AL2675" s="274" t="n">
        <v>114</v>
      </c>
      <c r="AM2675" s="713" t="n"/>
      <c r="AN2675" s="671">
        <f>IF(OR(AL2675="",AM2675="",AM2675=0),"",AL2675*6.213/(AM2675*24))</f>
        <v/>
      </c>
      <c r="AO2675" s="477">
        <f>IF(AND(AL2675=AL2674,AM2675&lt;&gt;"",AM2674&lt;&gt;""),AM2675-AM2674,"")</f>
        <v/>
      </c>
      <c r="AP2675" s="274" t="n"/>
      <c r="AQ2675" s="583" t="inlineStr"/>
      <c r="AR2675" s="439">
        <f>IF(OR(AQ2675="",AQ2675="",AQ2675=0),"",6.213/(AQ2675*24))</f>
        <v/>
      </c>
      <c r="AS2675" s="436">
        <f>IF(OR(NOT(ISNUMBER(C2675)),NOT(ISNUMBER(AB2675))),"",IF(AG2675&lt;&gt;"",AG2675,AB2675)-C2675)</f>
        <v/>
      </c>
      <c r="AT2675" s="280" t="n"/>
      <c r="AU2675" s="281">
        <f>IF($B2675="","",TEXT($A2675,"yyyymmdd")&amp;"_P"&amp;$C2675&amp;"_C"&amp;$F2675&amp;"_"&amp;TRIM(RIGHT(SUBSTITUTE(TRIM(SUBSTITUTE($L2675,CHAR(160)," "))," ",REPT(" ",60)),60))&amp;IF($P2675="","","-"&amp;TRIM(RIGHT(SUBSTITUTE(TRIM(SUBSTITUTE($P2675,CHAR(160)," "))," ",REPT(" ",60)),60)))&amp;IF($T2675="","","-"&amp;TRIM(RIGHT(SUBSTITUTE(TRIM(SUBSTITUTE($T2675,CHAR(160)," "))," ",REPT(" ",60)),60)))&amp;".jpg")</f>
        <v/>
      </c>
    </row>
    <row r="2676" ht="42" customHeight="1">
      <c r="A2676" s="278" t="n">
        <v>42652</v>
      </c>
      <c r="B2676" s="274" t="inlineStr">
        <is>
          <t>Supercheap Auto 1000, 9 October, 2016</t>
        </is>
      </c>
      <c r="C2676" s="274" t="inlineStr">
        <is>
          <t>DNF</t>
        </is>
      </c>
      <c r="D2676" s="274" t="n"/>
      <c r="E2676" s="274" t="n"/>
      <c r="F2676" s="274" t="n">
        <v>34</v>
      </c>
      <c r="G2676" s="274" t="inlineStr">
        <is>
          <t>Garry Rogers Motorsport</t>
        </is>
      </c>
      <c r="H2676" s="274" t="n"/>
      <c r="I2676" s="274" t="inlineStr">
        <is>
          <t>Wilson Security</t>
        </is>
      </c>
      <c r="J2676" s="274" t="inlineStr">
        <is>
          <t>Volvo S60</t>
        </is>
      </c>
      <c r="K2676" s="274" t="n"/>
      <c r="L2676" s="274" t="inlineStr">
        <is>
          <t>James Moffat</t>
        </is>
      </c>
      <c r="M2676" s="274" t="inlineStr">
        <is>
          <t>AUS</t>
        </is>
      </c>
      <c r="N2676" s="698">
        <f>_xlfn.LET(_xlpm.d,_xlfn.XLOOKUP(L2676,'[1]Birth Dates'!$A:$A,'[1]Birth Dates'!$B:$B,"",0),IF(_xlpm.d=0,"",_xlpm.d))</f>
        <v/>
      </c>
      <c r="O2676" s="274">
        <f>IF(OR(N2676="",A2676="",NOT(ISNUMBER(N2676)),N2676&gt;A2676),"",DATEDIF(N2676,A2676,"Y")&amp;" years, "&amp;DATEDIF(N2676,A2676,"YM")&amp;" months, "&amp;DATEDIF(N2676,A2676,"MD")&amp;" days")</f>
        <v/>
      </c>
      <c r="P2676" s="274" t="inlineStr">
        <is>
          <t>James Golding</t>
        </is>
      </c>
      <c r="Q2676" s="274" t="inlineStr">
        <is>
          <t>AUS</t>
        </is>
      </c>
      <c r="R2676" s="698">
        <f>_xlfn.LET(_xlpm.d,_xlfn.XLOOKUP(P2676,'[1]Birth Dates'!$A:$A,'[1]Birth Dates'!$B:$B,"",0),IF(_xlpm.d=0,"",_xlpm.d))</f>
        <v/>
      </c>
      <c r="S2676" s="274">
        <f>IF(OR(R2676="",A2676="",NOT(ISNUMBER(R2676)),R2676&gt;A2676),"",DATEDIF(R2676,A2676,"Y")&amp;" years, "&amp;DATEDIF(R2676,A2676,"YM")&amp;" months, "&amp;DATEDIF(R2676,A2676,"MD")&amp;" days")</f>
        <v/>
      </c>
      <c r="T2676" s="274" t="n"/>
      <c r="U2676" s="274" t="n"/>
      <c r="V2676" s="698">
        <f>_xlfn.LET(_xlpm.d,_xlfn.XLOOKUP(T2676,'[1]Birth Dates'!$A:$A,'[1]Birth Dates'!$B:$B,"",0),IF(_xlpm.d=0,"",_xlpm.d))</f>
        <v/>
      </c>
      <c r="W2676" s="274">
        <f>IF(OR(V2676="",A2676="",NOT(ISNUMBER(V2676)),V2676&gt;A2676),"",DATEDIF(V2676,A2676,"Y")&amp;" years, "&amp;DATEDIF(V2676,A2676,"YM")&amp;" months, "&amp;DATEDIF(V2676,A2676,"MD")&amp;" days")</f>
        <v/>
      </c>
      <c r="X2676" s="274" t="n"/>
      <c r="Y2676" s="274" t="n"/>
      <c r="Z2676" s="274" t="n"/>
      <c r="AA2676" s="274" t="n"/>
      <c r="AB2676" s="274" t="n">
        <v>23</v>
      </c>
      <c r="AC2676" s="274" t="n"/>
      <c r="AD2676" s="274" t="n"/>
      <c r="AE2676" s="583" t="inlineStr">
        <is>
          <t>2:08.8240</t>
        </is>
      </c>
      <c r="AF2676" s="418">
        <f>IF(OR(AE2676="",AE2676="",AE2676=0),"",6.213/(AE2676*24))</f>
        <v/>
      </c>
      <c r="AG2676" s="279" t="n"/>
      <c r="AH2676" s="583" t="inlineStr"/>
      <c r="AI2676" s="418">
        <f>IF(OR(AH2676="",AH2676="",AH2676=0),"",6.213/(AH2676*24))</f>
        <v/>
      </c>
      <c r="AJ2676" s="175">
        <f>IF(AND(ISNUMBER(AB2676),ISNUMBER(AG2676)),AB2676-AG2676,"")</f>
        <v/>
      </c>
      <c r="AK2676" s="274" t="inlineStr">
        <is>
          <t>Engine</t>
        </is>
      </c>
      <c r="AL2676" s="274" t="n">
        <v>108</v>
      </c>
      <c r="AM2676" s="713" t="n"/>
      <c r="AN2676" s="671">
        <f>IF(OR(AL2676="",AM2676="",AM2676=0),"",AL2676*6.213/(AM2676*24))</f>
        <v/>
      </c>
      <c r="AO2676" s="477">
        <f>IF(AND(AL2676=AL2675,AM2676&lt;&gt;"",AM2675&lt;&gt;""),AM2676-AM2675,"")</f>
        <v/>
      </c>
      <c r="AP2676" s="274" t="n"/>
      <c r="AQ2676" s="583" t="inlineStr"/>
      <c r="AR2676" s="439">
        <f>IF(OR(AQ2676="",AQ2676="",AQ2676=0),"",6.213/(AQ2676*24))</f>
        <v/>
      </c>
      <c r="AS2676" s="436">
        <f>IF(OR(NOT(ISNUMBER(C2676)),NOT(ISNUMBER(AB2676))),"",IF(AG2676&lt;&gt;"",AG2676,AB2676)-C2676)</f>
        <v/>
      </c>
      <c r="AT2676" s="280" t="n"/>
      <c r="AU2676" s="281">
        <f>IF($B2676="","",TEXT($A2676,"yyyymmdd")&amp;"_P"&amp;$C2676&amp;"_C"&amp;$F2676&amp;"_"&amp;TRIM(RIGHT(SUBSTITUTE(TRIM(SUBSTITUTE($L2676,CHAR(160)," "))," ",REPT(" ",60)),60))&amp;IF($P2676="","","-"&amp;TRIM(RIGHT(SUBSTITUTE(TRIM(SUBSTITUTE($P2676,CHAR(160)," "))," ",REPT(" ",60)),60)))&amp;IF($T2676="","","-"&amp;TRIM(RIGHT(SUBSTITUTE(TRIM(SUBSTITUTE($T2676,CHAR(160)," "))," ",REPT(" ",60)),60)))&amp;".jpg")</f>
        <v/>
      </c>
    </row>
    <row r="2677" ht="42" customHeight="1">
      <c r="A2677" s="278" t="n">
        <v>42652</v>
      </c>
      <c r="B2677" s="274" t="inlineStr">
        <is>
          <t>Supercheap Auto 1000, 9 October, 2016</t>
        </is>
      </c>
      <c r="C2677" s="274" t="inlineStr">
        <is>
          <t>DNF</t>
        </is>
      </c>
      <c r="D2677" s="274" t="n"/>
      <c r="E2677" s="274" t="n"/>
      <c r="F2677" s="274" t="n">
        <v>8</v>
      </c>
      <c r="G2677" s="274" t="inlineStr">
        <is>
          <t>Brad Jones Racing</t>
        </is>
      </c>
      <c r="H2677" s="274" t="n"/>
      <c r="I2677" s="274" t="inlineStr">
        <is>
          <t>BOC Gas and Gear</t>
        </is>
      </c>
      <c r="J2677" s="274" t="inlineStr">
        <is>
          <t>Holden Commodore VF</t>
        </is>
      </c>
      <c r="K2677" s="274" t="n"/>
      <c r="L2677" s="274" t="inlineStr">
        <is>
          <t>Jason Bright</t>
        </is>
      </c>
      <c r="M2677" s="274" t="inlineStr">
        <is>
          <t>AUS</t>
        </is>
      </c>
      <c r="N2677" s="698">
        <f>_xlfn.LET(_xlpm.d,_xlfn.XLOOKUP(L2677,'[1]Birth Dates'!$A:$A,'[1]Birth Dates'!$B:$B,"",0),IF(_xlpm.d=0,"",_xlpm.d))</f>
        <v/>
      </c>
      <c r="O2677" s="274">
        <f>IF(OR(N2677="",A2677="",NOT(ISNUMBER(N2677)),N2677&gt;A2677),"",DATEDIF(N2677,A2677,"Y")&amp;" years, "&amp;DATEDIF(N2677,A2677,"YM")&amp;" months, "&amp;DATEDIF(N2677,A2677,"MD")&amp;" days")</f>
        <v/>
      </c>
      <c r="P2677" s="274" t="inlineStr">
        <is>
          <t>Andrew Jones</t>
        </is>
      </c>
      <c r="Q2677" s="274" t="inlineStr">
        <is>
          <t>AUS</t>
        </is>
      </c>
      <c r="R2677" s="698">
        <f>_xlfn.LET(_xlpm.d,_xlfn.XLOOKUP(P2677,'[1]Birth Dates'!$A:$A,'[1]Birth Dates'!$B:$B,"",0),IF(_xlpm.d=0,"",_xlpm.d))</f>
        <v/>
      </c>
      <c r="S2677" s="274">
        <f>IF(OR(R2677="",A2677="",NOT(ISNUMBER(R2677)),R2677&gt;A2677),"",DATEDIF(R2677,A2677,"Y")&amp;" years, "&amp;DATEDIF(R2677,A2677,"YM")&amp;" months, "&amp;DATEDIF(R2677,A2677,"MD")&amp;" days")</f>
        <v/>
      </c>
      <c r="T2677" s="274" t="n"/>
      <c r="U2677" s="274" t="n"/>
      <c r="V2677" s="698">
        <f>_xlfn.LET(_xlpm.d,_xlfn.XLOOKUP(T2677,'[1]Birth Dates'!$A:$A,'[1]Birth Dates'!$B:$B,"",0),IF(_xlpm.d=0,"",_xlpm.d))</f>
        <v/>
      </c>
      <c r="W2677" s="274">
        <f>IF(OR(V2677="",A2677="",NOT(ISNUMBER(V2677)),V2677&gt;A2677),"",DATEDIF(V2677,A2677,"Y")&amp;" years, "&amp;DATEDIF(V2677,A2677,"YM")&amp;" months, "&amp;DATEDIF(V2677,A2677,"MD")&amp;" days")</f>
        <v/>
      </c>
      <c r="X2677" s="274" t="n"/>
      <c r="Y2677" s="274" t="n"/>
      <c r="Z2677" s="274" t="n"/>
      <c r="AA2677" s="274" t="n"/>
      <c r="AB2677" s="274" t="n">
        <v>11</v>
      </c>
      <c r="AC2677" s="274" t="n"/>
      <c r="AD2677" s="274" t="n"/>
      <c r="AE2677" s="583" t="inlineStr">
        <is>
          <t>2:08.8240</t>
        </is>
      </c>
      <c r="AF2677" s="418">
        <f>IF(OR(AE2677="",AE2677="",AE2677=0),"",6.213/(AE2677*24))</f>
        <v/>
      </c>
      <c r="AG2677" s="279" t="n"/>
      <c r="AH2677" s="583" t="inlineStr"/>
      <c r="AI2677" s="418">
        <f>IF(OR(AH2677="",AH2677="",AH2677=0),"",6.213/(AH2677*24))</f>
        <v/>
      </c>
      <c r="AJ2677" s="175">
        <f>IF(AND(ISNUMBER(AB2677),ISNUMBER(AG2677)),AB2677-AG2677,"")</f>
        <v/>
      </c>
      <c r="AK2677" s="274" t="inlineStr">
        <is>
          <t>Accident</t>
        </is>
      </c>
      <c r="AL2677" s="274" t="n">
        <v>89</v>
      </c>
      <c r="AM2677" s="713" t="n"/>
      <c r="AN2677" s="671">
        <f>IF(OR(AL2677="",AM2677="",AM2677=0),"",AL2677*6.213/(AM2677*24))</f>
        <v/>
      </c>
      <c r="AO2677" s="477">
        <f>IF(AND(AL2677=AL2676,AM2677&lt;&gt;"",AM2676&lt;&gt;""),AM2677-AM2676,"")</f>
        <v/>
      </c>
      <c r="AP2677" s="274" t="n"/>
      <c r="AQ2677" s="583" t="inlineStr"/>
      <c r="AR2677" s="439">
        <f>IF(OR(AQ2677="",AQ2677="",AQ2677=0),"",6.213/(AQ2677*24))</f>
        <v/>
      </c>
      <c r="AS2677" s="436">
        <f>IF(OR(NOT(ISNUMBER(C2677)),NOT(ISNUMBER(AB2677))),"",IF(AG2677&lt;&gt;"",AG2677,AB2677)-C2677)</f>
        <v/>
      </c>
      <c r="AT2677" s="280" t="n"/>
      <c r="AU2677" s="281">
        <f>IF($B2677="","",TEXT($A2677,"yyyymmdd")&amp;"_P"&amp;$C2677&amp;"_C"&amp;$F2677&amp;"_"&amp;TRIM(RIGHT(SUBSTITUTE(TRIM(SUBSTITUTE($L2677,CHAR(160)," "))," ",REPT(" ",60)),60))&amp;IF($P2677="","","-"&amp;TRIM(RIGHT(SUBSTITUTE(TRIM(SUBSTITUTE($P2677,CHAR(160)," "))," ",REPT(" ",60)),60)))&amp;IF($T2677="","","-"&amp;TRIM(RIGHT(SUBSTITUTE(TRIM(SUBSTITUTE($T2677,CHAR(160)," "))," ",REPT(" ",60)),60)))&amp;".jpg")</f>
        <v/>
      </c>
    </row>
    <row r="2678" ht="42" customHeight="1">
      <c r="A2678" s="278" t="n">
        <v>42652</v>
      </c>
      <c r="B2678" s="274" t="inlineStr">
        <is>
          <t>Supercheap Auto 1000, 9 October, 2016</t>
        </is>
      </c>
      <c r="C2678" s="274" t="inlineStr">
        <is>
          <t>DNF</t>
        </is>
      </c>
      <c r="D2678" s="274" t="n"/>
      <c r="E2678" s="274" t="n"/>
      <c r="F2678" s="274" t="n">
        <v>18</v>
      </c>
      <c r="G2678" s="274" t="inlineStr">
        <is>
          <t>Charlie Schwerkolt Racing</t>
        </is>
      </c>
      <c r="H2678" s="274" t="n"/>
      <c r="I2678" s="274" t="inlineStr">
        <is>
          <t>Preston Hire</t>
        </is>
      </c>
      <c r="J2678" s="274" t="inlineStr">
        <is>
          <t>Holden Commodore VF</t>
        </is>
      </c>
      <c r="K2678" s="274" t="n"/>
      <c r="L2678" s="274" t="inlineStr">
        <is>
          <t>Lee Holdsworth</t>
        </is>
      </c>
      <c r="M2678" s="274" t="inlineStr">
        <is>
          <t>AUS</t>
        </is>
      </c>
      <c r="N2678" s="698">
        <f>_xlfn.LET(_xlpm.d,_xlfn.XLOOKUP(L2678,'[1]Birth Dates'!$A:$A,'[1]Birth Dates'!$B:$B,"",0),IF(_xlpm.d=0,"",_xlpm.d))</f>
        <v/>
      </c>
      <c r="O2678" s="274">
        <f>IF(OR(N2678="",A2678="",NOT(ISNUMBER(N2678)),N2678&gt;A2678),"",DATEDIF(N2678,A2678,"Y")&amp;" years, "&amp;DATEDIF(N2678,A2678,"YM")&amp;" months, "&amp;DATEDIF(N2678,A2678,"MD")&amp;" days")</f>
        <v/>
      </c>
      <c r="P2678" s="274" t="inlineStr">
        <is>
          <t>Karl Reindler</t>
        </is>
      </c>
      <c r="Q2678" s="274" t="inlineStr">
        <is>
          <t>AUS</t>
        </is>
      </c>
      <c r="R2678" s="698">
        <f>_xlfn.LET(_xlpm.d,_xlfn.XLOOKUP(P2678,'[1]Birth Dates'!$A:$A,'[1]Birth Dates'!$B:$B,"",0),IF(_xlpm.d=0,"",_xlpm.d))</f>
        <v/>
      </c>
      <c r="S2678" s="274">
        <f>IF(OR(R2678="",A2678="",NOT(ISNUMBER(R2678)),R2678&gt;A2678),"",DATEDIF(R2678,A2678,"Y")&amp;" years, "&amp;DATEDIF(R2678,A2678,"YM")&amp;" months, "&amp;DATEDIF(R2678,A2678,"MD")&amp;" days")</f>
        <v/>
      </c>
      <c r="T2678" s="274" t="n"/>
      <c r="U2678" s="274" t="n"/>
      <c r="V2678" s="698">
        <f>_xlfn.LET(_xlpm.d,_xlfn.XLOOKUP(T2678,'[1]Birth Dates'!$A:$A,'[1]Birth Dates'!$B:$B,"",0),IF(_xlpm.d=0,"",_xlpm.d))</f>
        <v/>
      </c>
      <c r="W2678" s="274">
        <f>IF(OR(V2678="",A2678="",NOT(ISNUMBER(V2678)),V2678&gt;A2678),"",DATEDIF(V2678,A2678,"Y")&amp;" years, "&amp;DATEDIF(V2678,A2678,"YM")&amp;" months, "&amp;DATEDIF(V2678,A2678,"MD")&amp;" days")</f>
        <v/>
      </c>
      <c r="X2678" s="274" t="n"/>
      <c r="Y2678" s="274" t="n"/>
      <c r="Z2678" s="274" t="n"/>
      <c r="AA2678" s="274" t="n"/>
      <c r="AB2678" s="274" t="n">
        <v>15</v>
      </c>
      <c r="AC2678" s="274" t="n"/>
      <c r="AD2678" s="274" t="n"/>
      <c r="AE2678" s="583" t="inlineStr">
        <is>
          <t>2:08.8240</t>
        </is>
      </c>
      <c r="AF2678" s="418">
        <f>IF(OR(AE2678="",AE2678="",AE2678=0),"",6.213/(AE2678*24))</f>
        <v/>
      </c>
      <c r="AG2678" s="279" t="n"/>
      <c r="AH2678" s="583" t="inlineStr"/>
      <c r="AI2678" s="418">
        <f>IF(OR(AH2678="",AH2678="",AH2678=0),"",6.213/(AH2678*24))</f>
        <v/>
      </c>
      <c r="AJ2678" s="175">
        <f>IF(AND(ISNUMBER(AB2678),ISNUMBER(AG2678)),AB2678-AG2678,"")</f>
        <v/>
      </c>
      <c r="AK2678" s="274" t="inlineStr">
        <is>
          <t>Engine</t>
        </is>
      </c>
      <c r="AL2678" s="274" t="n">
        <v>2</v>
      </c>
      <c r="AM2678" s="713" t="n"/>
      <c r="AN2678" s="671">
        <f>IF(OR(AL2678="",AM2678="",AM2678=0),"",AL2678*6.213/(AM2678*24))</f>
        <v/>
      </c>
      <c r="AO2678" s="477">
        <f>IF(AND(AL2678=AL2677,AM2678&lt;&gt;"",AM2677&lt;&gt;""),AM2678-AM2677,"")</f>
        <v/>
      </c>
      <c r="AP2678" s="274" t="n"/>
      <c r="AQ2678" s="583" t="inlineStr"/>
      <c r="AR2678" s="439">
        <f>IF(OR(AQ2678="",AQ2678="",AQ2678=0),"",6.213/(AQ2678*24))</f>
        <v/>
      </c>
      <c r="AS2678" s="436">
        <f>IF(OR(NOT(ISNUMBER(C2678)),NOT(ISNUMBER(AB2678))),"",IF(AG2678&lt;&gt;"",AG2678,AB2678)-C2678)</f>
        <v/>
      </c>
      <c r="AT2678" s="280" t="n"/>
      <c r="AU2678" s="281">
        <f>IF($B2678="","",TEXT($A2678,"yyyymmdd")&amp;"_P"&amp;$C2678&amp;"_C"&amp;$F2678&amp;"_"&amp;TRIM(RIGHT(SUBSTITUTE(TRIM(SUBSTITUTE($L2678,CHAR(160)," "))," ",REPT(" ",60)),60))&amp;IF($P2678="","","-"&amp;TRIM(RIGHT(SUBSTITUTE(TRIM(SUBSTITUTE($P2678,CHAR(160)," "))," ",REPT(" ",60)),60)))&amp;IF($T2678="","","-"&amp;TRIM(RIGHT(SUBSTITUTE(TRIM(SUBSTITUTE($T2678,CHAR(160)," "))," ",REPT(" ",60)),60)))&amp;".jpg")</f>
        <v/>
      </c>
    </row>
    <row r="2679" ht="42" customFormat="1" customHeight="1" s="240">
      <c r="A2679" s="288" t="n">
        <v>43016</v>
      </c>
      <c r="B2679" s="283" t="inlineStr">
        <is>
          <t>Supercheap Auto 1000, 8 October, 2017</t>
        </is>
      </c>
      <c r="C2679" s="283" t="n">
        <v>1</v>
      </c>
      <c r="D2679" s="283" t="n"/>
      <c r="E2679" s="283" t="n"/>
      <c r="F2679" s="283" t="n">
        <v>9</v>
      </c>
      <c r="G2679" s="283" t="inlineStr">
        <is>
          <t>Erebus Motorsport</t>
        </is>
      </c>
      <c r="H2679" s="283" t="n"/>
      <c r="I2679" s="283" t="inlineStr">
        <is>
          <t>Penrite</t>
        </is>
      </c>
      <c r="J2679" s="283" t="inlineStr">
        <is>
          <t>Holden Commodore VF</t>
        </is>
      </c>
      <c r="K2679" s="283" t="n"/>
      <c r="L2679" s="283" t="inlineStr">
        <is>
          <t>David Reynolds</t>
        </is>
      </c>
      <c r="M2679" s="283" t="inlineStr">
        <is>
          <t>AUS</t>
        </is>
      </c>
      <c r="N2679" s="699">
        <f>_xlfn.LET(_xlpm.d,_xlfn.XLOOKUP(L2679,'[1]Birth Dates'!$A:$A,'[1]Birth Dates'!$B:$B,"",0),IF(_xlpm.d=0,"",_xlpm.d))</f>
        <v/>
      </c>
      <c r="O2679" s="284">
        <f>IF(OR(N2679="",A2679="",NOT(ISNUMBER(N2679)),N2679&gt;A2679),"",DATEDIF(N2679,A2679,"Y")&amp;" years, "&amp;DATEDIF(N2679,A2679,"YM")&amp;" months, "&amp;DATEDIF(N2679,A2679,"MD")&amp;" days")</f>
        <v/>
      </c>
      <c r="P2679" s="283" t="inlineStr">
        <is>
          <t>Luke Youlden</t>
        </is>
      </c>
      <c r="Q2679" s="283" t="inlineStr">
        <is>
          <t>AUS</t>
        </is>
      </c>
      <c r="R2679" s="699">
        <f>_xlfn.LET(_xlpm.d,_xlfn.XLOOKUP(P2679,'[1]Birth Dates'!$A:$A,'[1]Birth Dates'!$B:$B,"",0),IF(_xlpm.d=0,"",_xlpm.d))</f>
        <v/>
      </c>
      <c r="S2679" s="284">
        <f>IF(OR(R2679="",A2679="",NOT(ISNUMBER(R2679)),R2679&gt;A2679),"",DATEDIF(R2679,A2679,"Y")&amp;" years, "&amp;DATEDIF(R2679,A2679,"YM")&amp;" months, "&amp;DATEDIF(R2679,A2679,"MD")&amp;" days")</f>
        <v/>
      </c>
      <c r="T2679" s="283" t="n"/>
      <c r="U2679" s="283" t="n"/>
      <c r="V2679" s="699">
        <f>_xlfn.LET(_xlpm.d,_xlfn.XLOOKUP(T2679,'[1]Birth Dates'!$A:$A,'[1]Birth Dates'!$B:$B,"",0),IF(_xlpm.d=0,"",_xlpm.d))</f>
        <v/>
      </c>
      <c r="W2679" s="284">
        <f>IF(OR(V2679="",A2679="",NOT(ISNUMBER(V2679)),V2679&gt;A2679),"",DATEDIF(V2679,A2679,"Y")&amp;" years, "&amp;DATEDIF(V2679,A2679,"YM")&amp;" months, "&amp;DATEDIF(V2679,A2679,"MD")&amp;" days")</f>
        <v/>
      </c>
      <c r="X2679" s="284" t="n"/>
      <c r="Y2679" s="284" t="n"/>
      <c r="Z2679" s="284" t="n"/>
      <c r="AA2679" s="284" t="n"/>
      <c r="AB2679" s="283" t="n">
        <v>2</v>
      </c>
      <c r="AC2679" s="283" t="n"/>
      <c r="AD2679" s="283" t="n"/>
      <c r="AE2679" s="585" t="inlineStr">
        <is>
          <t>2:08.8240</t>
        </is>
      </c>
      <c r="AF2679" s="418">
        <f>IF(OR(AE2679="",AE2679="",AE2679=0),"",6.213/(AE2679*24))</f>
        <v/>
      </c>
      <c r="AG2679" s="285" t="n"/>
      <c r="AH2679" s="585" t="inlineStr">
        <is>
          <t>2:08.8240</t>
        </is>
      </c>
      <c r="AI2679" s="418">
        <f>IF(OR(AH2679="",AH2679="",AH2679=0),"",6.213/(AH2679*24))</f>
        <v/>
      </c>
      <c r="AJ2679" s="175">
        <f>IF(AND(ISNUMBER(AB2679),ISNUMBER(AG2679)),AB2679-AG2679,"")</f>
        <v/>
      </c>
      <c r="AK2679" s="283" t="n"/>
      <c r="AL2679" s="283" t="n"/>
      <c r="AM2679" s="714" t="n">
        <v>0.2998327083333333</v>
      </c>
      <c r="AN2679" s="671">
        <f>IF(OR(AL2679="",AM2679="",AM2679=0),"",AL2679*6.213/(AM2679*24))</f>
        <v/>
      </c>
      <c r="AO2679" s="477">
        <f>IF(AND(AL2679=AL2678,AM2679&lt;&gt;"",AM2678&lt;&gt;""),AM2679-AM2678,"")</f>
        <v/>
      </c>
      <c r="AP2679" s="283" t="n"/>
      <c r="AQ2679" s="584" t="inlineStr"/>
      <c r="AR2679" s="439">
        <f>IF(OR(AQ2679="",AQ2679="",AQ2679=0),"",6.213/(AQ2679*24))</f>
        <v/>
      </c>
      <c r="AS2679" s="436">
        <f>IF(OR(NOT(ISNUMBER(C2679)),NOT(ISNUMBER(AB2679))),"",IF(AG2679&lt;&gt;"",AG2679,AB2679)-C2679)</f>
        <v/>
      </c>
      <c r="AT2679" s="286" t="n"/>
      <c r="AU2679" s="287">
        <f>IF($B2679="","",TEXT($A2679,"yyyymmdd")&amp;"_P"&amp;$C2679&amp;"_C"&amp;$F2679&amp;"_"&amp;TRIM(RIGHT(SUBSTITUTE(TRIM(SUBSTITUTE($L2679,CHAR(160)," "))," ",REPT(" ",60)),60))&amp;IF($P2679="","","-"&amp;TRIM(RIGHT(SUBSTITUTE(TRIM(SUBSTITUTE($P2679,CHAR(160)," "))," ",REPT(" ",60)),60)))&amp;IF($T2679="","","-"&amp;TRIM(RIGHT(SUBSTITUTE(TRIM(SUBSTITUTE($T2679,CHAR(160)," "))," ",REPT(" ",60)),60)))&amp;".jpg")</f>
        <v/>
      </c>
    </row>
    <row r="2680" ht="42" customHeight="1">
      <c r="A2680" s="288" t="n">
        <v>43016</v>
      </c>
      <c r="B2680" s="284" t="inlineStr">
        <is>
          <t>Supercheap Auto 1000, 8 October, 2017</t>
        </is>
      </c>
      <c r="C2680" s="284" t="n">
        <v>2</v>
      </c>
      <c r="D2680" s="284" t="n"/>
      <c r="E2680" s="284" t="n"/>
      <c r="F2680" s="307" t="inlineStr">
        <is>
          <t>02</t>
        </is>
      </c>
      <c r="G2680" s="284" t="inlineStr">
        <is>
          <t>Walkinshaw Racing</t>
        </is>
      </c>
      <c r="H2680" s="284" t="n"/>
      <c r="I2680" s="284" t="inlineStr">
        <is>
          <t>Mobil 1</t>
        </is>
      </c>
      <c r="J2680" s="284" t="inlineStr">
        <is>
          <t>Holden Commodore VF</t>
        </is>
      </c>
      <c r="K2680" s="284" t="n"/>
      <c r="L2680" s="284" t="inlineStr">
        <is>
          <t>Scott Pye</t>
        </is>
      </c>
      <c r="M2680" s="284" t="inlineStr">
        <is>
          <t>AUS</t>
        </is>
      </c>
      <c r="N2680" s="699">
        <f>_xlfn.LET(_xlpm.d,_xlfn.XLOOKUP(L2680,'[1]Birth Dates'!$A:$A,'[1]Birth Dates'!$B:$B,"",0),IF(_xlpm.d=0,"",_xlpm.d))</f>
        <v/>
      </c>
      <c r="O2680" s="284">
        <f>IF(OR(N2680="",A2680="",NOT(ISNUMBER(N2680)),N2680&gt;A2680),"",DATEDIF(N2680,A2680,"Y")&amp;" years, "&amp;DATEDIF(N2680,A2680,"YM")&amp;" months, "&amp;DATEDIF(N2680,A2680,"MD")&amp;" days")</f>
        <v/>
      </c>
      <c r="P2680" s="284" t="inlineStr">
        <is>
          <t>Warren Luff</t>
        </is>
      </c>
      <c r="Q2680" s="284" t="inlineStr">
        <is>
          <t>AUS</t>
        </is>
      </c>
      <c r="R2680" s="699">
        <f>_xlfn.LET(_xlpm.d,_xlfn.XLOOKUP(P2680,'[1]Birth Dates'!$A:$A,'[1]Birth Dates'!$B:$B,"",0),IF(_xlpm.d=0,"",_xlpm.d))</f>
        <v/>
      </c>
      <c r="S2680" s="284">
        <f>IF(OR(R2680="",A2680="",NOT(ISNUMBER(R2680)),R2680&gt;A2680),"",DATEDIF(R2680,A2680,"Y")&amp;" years, "&amp;DATEDIF(R2680,A2680,"YM")&amp;" months, "&amp;DATEDIF(R2680,A2680,"MD")&amp;" days")</f>
        <v/>
      </c>
      <c r="T2680" s="284" t="n"/>
      <c r="U2680" s="284" t="n"/>
      <c r="V2680" s="699">
        <f>_xlfn.LET(_xlpm.d,_xlfn.XLOOKUP(T2680,'[1]Birth Dates'!$A:$A,'[1]Birth Dates'!$B:$B,"",0),IF(_xlpm.d=0,"",_xlpm.d))</f>
        <v/>
      </c>
      <c r="W2680" s="284">
        <f>IF(OR(V2680="",A2680="",NOT(ISNUMBER(V2680)),V2680&gt;A2680),"",DATEDIF(V2680,A2680,"Y")&amp;" years, "&amp;DATEDIF(V2680,A2680,"YM")&amp;" months, "&amp;DATEDIF(V2680,A2680,"MD")&amp;" days")</f>
        <v/>
      </c>
      <c r="X2680" s="284" t="n"/>
      <c r="Y2680" s="284" t="n"/>
      <c r="Z2680" s="284" t="n"/>
      <c r="AA2680" s="284" t="n"/>
      <c r="AB2680" s="284" t="n">
        <v>20</v>
      </c>
      <c r="AC2680" s="284" t="n"/>
      <c r="AD2680" s="284" t="n"/>
      <c r="AE2680" s="585" t="inlineStr">
        <is>
          <t>2:08.8240</t>
        </is>
      </c>
      <c r="AF2680" s="418">
        <f>IF(OR(AE2680="",AE2680="",AE2680=0),"",6.213/(AE2680*24))</f>
        <v/>
      </c>
      <c r="AG2680" s="289" t="n"/>
      <c r="AH2680" s="585" t="inlineStr"/>
      <c r="AI2680" s="418">
        <f>IF(OR(AH2680="",AH2680="",AH2680=0),"",6.213/(AH2680*24))</f>
        <v/>
      </c>
      <c r="AJ2680" s="175">
        <f>IF(AND(ISNUMBER(AB2680),ISNUMBER(AG2680)),AB2680-AG2680,"")</f>
        <v/>
      </c>
      <c r="AK2680" s="284" t="n"/>
      <c r="AL2680" s="284" t="n"/>
      <c r="AM2680" s="715" t="n">
        <v>3.8995</v>
      </c>
      <c r="AN2680" s="671">
        <f>IF(OR(AL2680="",AM2680="",AM2680=0),"",AL2680*6.213/(AM2680*24))</f>
        <v/>
      </c>
      <c r="AO2680" s="477">
        <f>IF(AND(AL2680=AL2679,AM2680&lt;&gt;"",AM2679&lt;&gt;""),AM2680-AM2679,"")</f>
        <v/>
      </c>
      <c r="AP2680" s="284" t="n"/>
      <c r="AQ2680" s="585" t="inlineStr"/>
      <c r="AR2680" s="439">
        <f>IF(OR(AQ2680="",AQ2680="",AQ2680=0),"",6.213/(AQ2680*24))</f>
        <v/>
      </c>
      <c r="AS2680" s="436">
        <f>IF(OR(NOT(ISNUMBER(C2680)),NOT(ISNUMBER(AB2680))),"",IF(AG2680&lt;&gt;"",AG2680,AB2680)-C2680)</f>
        <v/>
      </c>
      <c r="AT2680" s="290" t="n"/>
      <c r="AU2680" s="291">
        <f>IF($B2680="","",TEXT($A2680,"yyyymmdd")&amp;"_P"&amp;$C2680&amp;"_C"&amp;$F2680&amp;"_"&amp;TRIM(RIGHT(SUBSTITUTE(TRIM(SUBSTITUTE($L2680,CHAR(160)," "))," ",REPT(" ",60)),60))&amp;IF($P2680="","","-"&amp;TRIM(RIGHT(SUBSTITUTE(TRIM(SUBSTITUTE($P2680,CHAR(160)," "))," ",REPT(" ",60)),60)))&amp;IF($T2680="","","-"&amp;TRIM(RIGHT(SUBSTITUTE(TRIM(SUBSTITUTE($T2680,CHAR(160)," "))," ",REPT(" ",60)),60)))&amp;".jpg")</f>
        <v/>
      </c>
    </row>
    <row r="2681" ht="42" customHeight="1">
      <c r="A2681" s="288" t="n">
        <v>43016</v>
      </c>
      <c r="B2681" s="284" t="inlineStr">
        <is>
          <t>Supercheap Auto 1000, 8 October, 2017</t>
        </is>
      </c>
      <c r="C2681" s="284" t="n">
        <v>3</v>
      </c>
      <c r="D2681" s="284" t="n"/>
      <c r="E2681" s="284" t="n"/>
      <c r="F2681" s="284" t="n">
        <v>12</v>
      </c>
      <c r="G2681" s="284" t="inlineStr">
        <is>
          <t>DJR Team Penske</t>
        </is>
      </c>
      <c r="H2681" s="284" t="n"/>
      <c r="I2681" s="284" t="inlineStr">
        <is>
          <t>Shell V-Power</t>
        </is>
      </c>
      <c r="J2681" s="284" t="inlineStr">
        <is>
          <t>Ford Falcon FG X</t>
        </is>
      </c>
      <c r="K2681" s="284" t="n"/>
      <c r="L2681" s="284" t="inlineStr">
        <is>
          <t>Fabian Coulthard</t>
        </is>
      </c>
      <c r="M2681" s="284" t="inlineStr">
        <is>
          <t>NZL</t>
        </is>
      </c>
      <c r="N2681" s="699">
        <f>_xlfn.LET(_xlpm.d,_xlfn.XLOOKUP(L2681,'[1]Birth Dates'!$A:$A,'[1]Birth Dates'!$B:$B,"",0),IF(_xlpm.d=0,"",_xlpm.d))</f>
        <v/>
      </c>
      <c r="O2681" s="284">
        <f>IF(OR(N2681="",A2681="",NOT(ISNUMBER(N2681)),N2681&gt;A2681),"",DATEDIF(N2681,A2681,"Y")&amp;" years, "&amp;DATEDIF(N2681,A2681,"YM")&amp;" months, "&amp;DATEDIF(N2681,A2681,"MD")&amp;" days")</f>
        <v/>
      </c>
      <c r="P2681" s="284" t="inlineStr">
        <is>
          <t>Tony D'Alberto</t>
        </is>
      </c>
      <c r="Q2681" s="284" t="inlineStr">
        <is>
          <t>AUS</t>
        </is>
      </c>
      <c r="R2681" s="699">
        <f>_xlfn.LET(_xlpm.d,_xlfn.XLOOKUP(P2681,'[1]Birth Dates'!$A:$A,'[1]Birth Dates'!$B:$B,"",0),IF(_xlpm.d=0,"",_xlpm.d))</f>
        <v/>
      </c>
      <c r="S2681" s="284">
        <f>IF(OR(R2681="",A2681="",NOT(ISNUMBER(R2681)),R2681&gt;A2681),"",DATEDIF(R2681,A2681,"Y")&amp;" years, "&amp;DATEDIF(R2681,A2681,"YM")&amp;" months, "&amp;DATEDIF(R2681,A2681,"MD")&amp;" days")</f>
        <v/>
      </c>
      <c r="T2681" s="284" t="n"/>
      <c r="U2681" s="284" t="n"/>
      <c r="V2681" s="699">
        <f>_xlfn.LET(_xlpm.d,_xlfn.XLOOKUP(T2681,'[1]Birth Dates'!$A:$A,'[1]Birth Dates'!$B:$B,"",0),IF(_xlpm.d=0,"",_xlpm.d))</f>
        <v/>
      </c>
      <c r="W2681" s="284">
        <f>IF(OR(V2681="",A2681="",NOT(ISNUMBER(V2681)),V2681&gt;A2681),"",DATEDIF(V2681,A2681,"Y")&amp;" years, "&amp;DATEDIF(V2681,A2681,"YM")&amp;" months, "&amp;DATEDIF(V2681,A2681,"MD")&amp;" days")</f>
        <v/>
      </c>
      <c r="X2681" s="284" t="n"/>
      <c r="Y2681" s="284" t="n"/>
      <c r="Z2681" s="284" t="n"/>
      <c r="AA2681" s="284" t="n"/>
      <c r="AB2681" s="284" t="n">
        <v>7</v>
      </c>
      <c r="AC2681" s="284" t="n"/>
      <c r="AD2681" s="284" t="n"/>
      <c r="AE2681" s="585" t="inlineStr">
        <is>
          <t>2:08.8240</t>
        </is>
      </c>
      <c r="AF2681" s="418">
        <f>IF(OR(AE2681="",AE2681="",AE2681=0),"",6.213/(AE2681*24))</f>
        <v/>
      </c>
      <c r="AG2681" s="289" t="n"/>
      <c r="AH2681" s="585" t="inlineStr">
        <is>
          <t>2:08.8240</t>
        </is>
      </c>
      <c r="AI2681" s="418">
        <f>IF(OR(AH2681="",AH2681="",AH2681=0),"",6.213/(AH2681*24))</f>
        <v/>
      </c>
      <c r="AJ2681" s="175">
        <f>IF(AND(ISNUMBER(AB2681),ISNUMBER(AG2681)),AB2681-AG2681,"")</f>
        <v/>
      </c>
      <c r="AK2681" s="284" t="n"/>
      <c r="AL2681" s="284" t="n"/>
      <c r="AM2681" s="715" t="n">
        <v>4.5913</v>
      </c>
      <c r="AN2681" s="671">
        <f>IF(OR(AL2681="",AM2681="",AM2681=0),"",AL2681*6.213/(AM2681*24))</f>
        <v/>
      </c>
      <c r="AO2681" s="477">
        <f>IF(AND(AL2681=AL2680,AM2681&lt;&gt;"",AM2680&lt;&gt;""),AM2681-AM2680,"")</f>
        <v/>
      </c>
      <c r="AP2681" s="284" t="n"/>
      <c r="AQ2681" s="585" t="inlineStr"/>
      <c r="AR2681" s="439">
        <f>IF(OR(AQ2681="",AQ2681="",AQ2681=0),"",6.213/(AQ2681*24))</f>
        <v/>
      </c>
      <c r="AS2681" s="436">
        <f>IF(OR(NOT(ISNUMBER(C2681)),NOT(ISNUMBER(AB2681))),"",IF(AG2681&lt;&gt;"",AG2681,AB2681)-C2681)</f>
        <v/>
      </c>
      <c r="AT2681" s="290" t="n"/>
      <c r="AU2681" s="291">
        <f>IF($B2681="","",TEXT($A2681,"yyyymmdd")&amp;"_P"&amp;$C2681&amp;"_C"&amp;$F2681&amp;"_"&amp;TRIM(RIGHT(SUBSTITUTE(TRIM(SUBSTITUTE($L2681,CHAR(160)," "))," ",REPT(" ",60)),60))&amp;IF($P2681="","","-"&amp;TRIM(RIGHT(SUBSTITUTE(TRIM(SUBSTITUTE($P2681,CHAR(160)," "))," ",REPT(" ",60)),60)))&amp;IF($T2681="","","-"&amp;TRIM(RIGHT(SUBSTITUTE(TRIM(SUBSTITUTE($T2681,CHAR(160)," "))," ",REPT(" ",60)),60)))&amp;".jpg")</f>
        <v/>
      </c>
    </row>
    <row r="2682" ht="42" customHeight="1">
      <c r="A2682" s="288" t="n">
        <v>43016</v>
      </c>
      <c r="B2682" s="284" t="inlineStr">
        <is>
          <t>Supercheap Auto 1000, 8 October, 2017</t>
        </is>
      </c>
      <c r="C2682" s="284" t="n">
        <v>4</v>
      </c>
      <c r="D2682" s="284" t="n"/>
      <c r="E2682" s="284" t="n"/>
      <c r="F2682" s="284" t="n">
        <v>99</v>
      </c>
      <c r="G2682" s="284" t="inlineStr">
        <is>
          <t>Erebus Motorsport</t>
        </is>
      </c>
      <c r="H2682" s="284" t="n"/>
      <c r="I2682" s="284" t="inlineStr">
        <is>
          <t>ADVAM, GB Galvanising</t>
        </is>
      </c>
      <c r="J2682" s="284" t="inlineStr">
        <is>
          <t>Holden Commodore VF</t>
        </is>
      </c>
      <c r="K2682" s="284" t="n"/>
      <c r="L2682" s="284" t="inlineStr">
        <is>
          <t>Dale Wood</t>
        </is>
      </c>
      <c r="M2682" s="284" t="inlineStr">
        <is>
          <t>AUS</t>
        </is>
      </c>
      <c r="N2682" s="699">
        <f>_xlfn.LET(_xlpm.d,_xlfn.XLOOKUP(L2682,'[1]Birth Dates'!$A:$A,'[1]Birth Dates'!$B:$B,"",0),IF(_xlpm.d=0,"",_xlpm.d))</f>
        <v/>
      </c>
      <c r="O2682" s="284">
        <f>IF(OR(N2682="",A2682="",NOT(ISNUMBER(N2682)),N2682&gt;A2682),"",DATEDIF(N2682,A2682,"Y")&amp;" years, "&amp;DATEDIF(N2682,A2682,"YM")&amp;" months, "&amp;DATEDIF(N2682,A2682,"MD")&amp;" days")</f>
        <v/>
      </c>
      <c r="P2682" s="284" t="inlineStr">
        <is>
          <t>Chris Pither</t>
        </is>
      </c>
      <c r="Q2682" s="284" t="inlineStr">
        <is>
          <t>NZL</t>
        </is>
      </c>
      <c r="R2682" s="699">
        <f>_xlfn.LET(_xlpm.d,_xlfn.XLOOKUP(P2682,'[1]Birth Dates'!$A:$A,'[1]Birth Dates'!$B:$B,"",0),IF(_xlpm.d=0,"",_xlpm.d))</f>
        <v/>
      </c>
      <c r="S2682" s="284">
        <f>IF(OR(R2682="",A2682="",NOT(ISNUMBER(R2682)),R2682&gt;A2682),"",DATEDIF(R2682,A2682,"Y")&amp;" years, "&amp;DATEDIF(R2682,A2682,"YM")&amp;" months, "&amp;DATEDIF(R2682,A2682,"MD")&amp;" days")</f>
        <v/>
      </c>
      <c r="T2682" s="284" t="n"/>
      <c r="U2682" s="284" t="n"/>
      <c r="V2682" s="699">
        <f>_xlfn.LET(_xlpm.d,_xlfn.XLOOKUP(T2682,'[1]Birth Dates'!$A:$A,'[1]Birth Dates'!$B:$B,"",0),IF(_xlpm.d=0,"",_xlpm.d))</f>
        <v/>
      </c>
      <c r="W2682" s="284">
        <f>IF(OR(V2682="",A2682="",NOT(ISNUMBER(V2682)),V2682&gt;A2682),"",DATEDIF(V2682,A2682,"Y")&amp;" years, "&amp;DATEDIF(V2682,A2682,"YM")&amp;" months, "&amp;DATEDIF(V2682,A2682,"MD")&amp;" days")</f>
        <v/>
      </c>
      <c r="X2682" s="284" t="n"/>
      <c r="Y2682" s="284" t="n"/>
      <c r="Z2682" s="284" t="n"/>
      <c r="AA2682" s="284" t="n"/>
      <c r="AB2682" s="284" t="n">
        <v>21</v>
      </c>
      <c r="AC2682" s="284" t="n"/>
      <c r="AD2682" s="284" t="n"/>
      <c r="AE2682" s="585" t="inlineStr">
        <is>
          <t>2:08.8240</t>
        </is>
      </c>
      <c r="AF2682" s="418">
        <f>IF(OR(AE2682="",AE2682="",AE2682=0),"",6.213/(AE2682*24))</f>
        <v/>
      </c>
      <c r="AG2682" s="289" t="n"/>
      <c r="AH2682" s="585" t="inlineStr"/>
      <c r="AI2682" s="418">
        <f>IF(OR(AH2682="",AH2682="",AH2682=0),"",6.213/(AH2682*24))</f>
        <v/>
      </c>
      <c r="AJ2682" s="175">
        <f>IF(AND(ISNUMBER(AB2682),ISNUMBER(AG2682)),AB2682-AG2682,"")</f>
        <v/>
      </c>
      <c r="AK2682" s="284" t="n"/>
      <c r="AL2682" s="284" t="n"/>
      <c r="AM2682" s="715" t="n">
        <v>6.345</v>
      </c>
      <c r="AN2682" s="671">
        <f>IF(OR(AL2682="",AM2682="",AM2682=0),"",AL2682*6.213/(AM2682*24))</f>
        <v/>
      </c>
      <c r="AO2682" s="477">
        <f>IF(AND(AL2682=AL2681,AM2682&lt;&gt;"",AM2681&lt;&gt;""),AM2682-AM2681,"")</f>
        <v/>
      </c>
      <c r="AP2682" s="284" t="n"/>
      <c r="AQ2682" s="585" t="inlineStr"/>
      <c r="AR2682" s="439">
        <f>IF(OR(AQ2682="",AQ2682="",AQ2682=0),"",6.213/(AQ2682*24))</f>
        <v/>
      </c>
      <c r="AS2682" s="436">
        <f>IF(OR(NOT(ISNUMBER(C2682)),NOT(ISNUMBER(AB2682))),"",IF(AG2682&lt;&gt;"",AG2682,AB2682)-C2682)</f>
        <v/>
      </c>
      <c r="AT2682" s="290" t="n"/>
      <c r="AU2682" s="291">
        <f>IF($B2682="","",TEXT($A2682,"yyyymmdd")&amp;"_P"&amp;$C2682&amp;"_C"&amp;$F2682&amp;"_"&amp;TRIM(RIGHT(SUBSTITUTE(TRIM(SUBSTITUTE($L2682,CHAR(160)," "))," ",REPT(" ",60)),60))&amp;IF($P2682="","","-"&amp;TRIM(RIGHT(SUBSTITUTE(TRIM(SUBSTITUTE($P2682,CHAR(160)," "))," ",REPT(" ",60)),60)))&amp;IF($T2682="","","-"&amp;TRIM(RIGHT(SUBSTITUTE(TRIM(SUBSTITUTE($T2682,CHAR(160)," "))," ",REPT(" ",60)),60)))&amp;".jpg")</f>
        <v/>
      </c>
    </row>
    <row r="2683" ht="42" customHeight="1">
      <c r="A2683" s="288" t="n">
        <v>43016</v>
      </c>
      <c r="B2683" s="284" t="inlineStr">
        <is>
          <t>Supercheap Auto 1000, 8 October, 2017</t>
        </is>
      </c>
      <c r="C2683" s="284" t="n">
        <v>5</v>
      </c>
      <c r="D2683" s="284" t="n"/>
      <c r="E2683" s="284" t="n"/>
      <c r="F2683" s="284" t="n">
        <v>97</v>
      </c>
      <c r="G2683" s="284" t="inlineStr">
        <is>
          <t>Triple Eight Race Engineering</t>
        </is>
      </c>
      <c r="H2683" s="284" t="n"/>
      <c r="I2683" s="284" t="inlineStr">
        <is>
          <t>Red Bull, Holden</t>
        </is>
      </c>
      <c r="J2683" s="284" t="inlineStr">
        <is>
          <t>Holden Commodore VF</t>
        </is>
      </c>
      <c r="K2683" s="284" t="n"/>
      <c r="L2683" s="284" t="inlineStr">
        <is>
          <t>Shane van Gisbergen</t>
        </is>
      </c>
      <c r="M2683" s="284" t="inlineStr">
        <is>
          <t>NZL</t>
        </is>
      </c>
      <c r="N2683" s="699">
        <f>_xlfn.LET(_xlpm.d,_xlfn.XLOOKUP(L2683,'[1]Birth Dates'!$A:$A,'[1]Birth Dates'!$B:$B,"",0),IF(_xlpm.d=0,"",_xlpm.d))</f>
        <v/>
      </c>
      <c r="O2683" s="284">
        <f>IF(OR(N2683="",A2683="",NOT(ISNUMBER(N2683)),N2683&gt;A2683),"",DATEDIF(N2683,A2683,"Y")&amp;" years, "&amp;DATEDIF(N2683,A2683,"YM")&amp;" months, "&amp;DATEDIF(N2683,A2683,"MD")&amp;" days")</f>
        <v/>
      </c>
      <c r="P2683" s="284" t="inlineStr">
        <is>
          <t>Matt Campbell</t>
        </is>
      </c>
      <c r="Q2683" s="284" t="inlineStr">
        <is>
          <t>AUS</t>
        </is>
      </c>
      <c r="R2683" s="699">
        <f>_xlfn.LET(_xlpm.d,_xlfn.XLOOKUP(P2683,'[1]Birth Dates'!$A:$A,'[1]Birth Dates'!$B:$B,"",0),IF(_xlpm.d=0,"",_xlpm.d))</f>
        <v/>
      </c>
      <c r="S2683" s="284">
        <f>IF(OR(R2683="",A2683="",NOT(ISNUMBER(R2683)),R2683&gt;A2683),"",DATEDIF(R2683,A2683,"Y")&amp;" years, "&amp;DATEDIF(R2683,A2683,"YM")&amp;" months, "&amp;DATEDIF(R2683,A2683,"MD")&amp;" days")</f>
        <v/>
      </c>
      <c r="T2683" s="284" t="n"/>
      <c r="U2683" s="284" t="n"/>
      <c r="V2683" s="699">
        <f>_xlfn.LET(_xlpm.d,_xlfn.XLOOKUP(T2683,'[1]Birth Dates'!$A:$A,'[1]Birth Dates'!$B:$B,"",0),IF(_xlpm.d=0,"",_xlpm.d))</f>
        <v/>
      </c>
      <c r="W2683" s="284">
        <f>IF(OR(V2683="",A2683="",NOT(ISNUMBER(V2683)),V2683&gt;A2683),"",DATEDIF(V2683,A2683,"Y")&amp;" years, "&amp;DATEDIF(V2683,A2683,"YM")&amp;" months, "&amp;DATEDIF(V2683,A2683,"MD")&amp;" days")</f>
        <v/>
      </c>
      <c r="X2683" s="284" t="n"/>
      <c r="Y2683" s="284" t="n"/>
      <c r="Z2683" s="284" t="n"/>
      <c r="AA2683" s="284" t="n"/>
      <c r="AB2683" s="284" t="n">
        <v>5</v>
      </c>
      <c r="AC2683" s="284" t="n"/>
      <c r="AD2683" s="284" t="n"/>
      <c r="AE2683" s="585" t="inlineStr">
        <is>
          <t>2:08.8240</t>
        </is>
      </c>
      <c r="AF2683" s="418">
        <f>IF(OR(AE2683="",AE2683="",AE2683=0),"",6.213/(AE2683*24))</f>
        <v/>
      </c>
      <c r="AG2683" s="289" t="n"/>
      <c r="AH2683" s="585" t="inlineStr">
        <is>
          <t>2:08.8240</t>
        </is>
      </c>
      <c r="AI2683" s="418">
        <f>IF(OR(AH2683="",AH2683="",AH2683=0),"",6.213/(AH2683*24))</f>
        <v/>
      </c>
      <c r="AJ2683" s="175">
        <f>IF(AND(ISNUMBER(AB2683),ISNUMBER(AG2683)),AB2683-AG2683,"")</f>
        <v/>
      </c>
      <c r="AK2683" s="284" t="n"/>
      <c r="AL2683" s="284" t="n"/>
      <c r="AM2683" s="715" t="n">
        <v>10.626</v>
      </c>
      <c r="AN2683" s="671">
        <f>IF(OR(AL2683="",AM2683="",AM2683=0),"",AL2683*6.213/(AM2683*24))</f>
        <v/>
      </c>
      <c r="AO2683" s="477">
        <f>IF(AND(AL2683=AL2682,AM2683&lt;&gt;"",AM2682&lt;&gt;""),AM2683-AM2682,"")</f>
        <v/>
      </c>
      <c r="AP2683" s="284" t="n"/>
      <c r="AQ2683" s="585" t="inlineStr"/>
      <c r="AR2683" s="439">
        <f>IF(OR(AQ2683="",AQ2683="",AQ2683=0),"",6.213/(AQ2683*24))</f>
        <v/>
      </c>
      <c r="AS2683" s="436">
        <f>IF(OR(NOT(ISNUMBER(C2683)),NOT(ISNUMBER(AB2683))),"",IF(AG2683&lt;&gt;"",AG2683,AB2683)-C2683)</f>
        <v/>
      </c>
      <c r="AT2683" s="290" t="n"/>
      <c r="AU2683" s="291">
        <f>IF($B2683="","",TEXT($A2683,"yyyymmdd")&amp;"_P"&amp;$C2683&amp;"_C"&amp;$F2683&amp;"_"&amp;TRIM(RIGHT(SUBSTITUTE(TRIM(SUBSTITUTE($L2683,CHAR(160)," "))," ",REPT(" ",60)),60))&amp;IF($P2683="","","-"&amp;TRIM(RIGHT(SUBSTITUTE(TRIM(SUBSTITUTE($P2683,CHAR(160)," "))," ",REPT(" ",60)),60)))&amp;IF($T2683="","","-"&amp;TRIM(RIGHT(SUBSTITUTE(TRIM(SUBSTITUTE($T2683,CHAR(160)," "))," ",REPT(" ",60)),60)))&amp;".jpg")</f>
        <v/>
      </c>
    </row>
    <row r="2684" ht="42" customHeight="1">
      <c r="A2684" s="288" t="n">
        <v>43016</v>
      </c>
      <c r="B2684" s="284" t="inlineStr">
        <is>
          <t>Supercheap Auto 1000, 8 October, 2017</t>
        </is>
      </c>
      <c r="C2684" s="284" t="n">
        <v>6</v>
      </c>
      <c r="D2684" s="284" t="n"/>
      <c r="E2684" s="284" t="n"/>
      <c r="F2684" s="284" t="n">
        <v>23</v>
      </c>
      <c r="G2684" s="284" t="inlineStr">
        <is>
          <t>Nissan Motorsport</t>
        </is>
      </c>
      <c r="H2684" s="284" t="n"/>
      <c r="I2684" s="284" t="inlineStr">
        <is>
          <t>Big4 Holiday Parks</t>
        </is>
      </c>
      <c r="J2684" s="284" t="inlineStr">
        <is>
          <t>Nissan L33 Altima</t>
        </is>
      </c>
      <c r="K2684" s="284" t="n"/>
      <c r="L2684" s="284" t="inlineStr">
        <is>
          <t>Michael Caruso</t>
        </is>
      </c>
      <c r="M2684" s="284" t="inlineStr">
        <is>
          <t>AUS</t>
        </is>
      </c>
      <c r="N2684" s="699">
        <f>_xlfn.LET(_xlpm.d,_xlfn.XLOOKUP(L2684,'[1]Birth Dates'!$A:$A,'[1]Birth Dates'!$B:$B,"",0),IF(_xlpm.d=0,"",_xlpm.d))</f>
        <v/>
      </c>
      <c r="O2684" s="284">
        <f>IF(OR(N2684="",A2684="",NOT(ISNUMBER(N2684)),N2684&gt;A2684),"",DATEDIF(N2684,A2684,"Y")&amp;" years, "&amp;DATEDIF(N2684,A2684,"YM")&amp;" months, "&amp;DATEDIF(N2684,A2684,"MD")&amp;" days")</f>
        <v/>
      </c>
      <c r="P2684" s="284" t="inlineStr">
        <is>
          <t>Dean Fiore</t>
        </is>
      </c>
      <c r="Q2684" s="284" t="inlineStr">
        <is>
          <t>AUS</t>
        </is>
      </c>
      <c r="R2684" s="699">
        <f>_xlfn.LET(_xlpm.d,_xlfn.XLOOKUP(P2684,'[1]Birth Dates'!$A:$A,'[1]Birth Dates'!$B:$B,"",0),IF(_xlpm.d=0,"",_xlpm.d))</f>
        <v/>
      </c>
      <c r="S2684" s="284">
        <f>IF(OR(R2684="",A2684="",NOT(ISNUMBER(R2684)),R2684&gt;A2684),"",DATEDIF(R2684,A2684,"Y")&amp;" years, "&amp;DATEDIF(R2684,A2684,"YM")&amp;" months, "&amp;DATEDIF(R2684,A2684,"MD")&amp;" days")</f>
        <v/>
      </c>
      <c r="T2684" s="284" t="n"/>
      <c r="U2684" s="284" t="n"/>
      <c r="V2684" s="699">
        <f>_xlfn.LET(_xlpm.d,_xlfn.XLOOKUP(T2684,'[1]Birth Dates'!$A:$A,'[1]Birth Dates'!$B:$B,"",0),IF(_xlpm.d=0,"",_xlpm.d))</f>
        <v/>
      </c>
      <c r="W2684" s="284">
        <f>IF(OR(V2684="",A2684="",NOT(ISNUMBER(V2684)),V2684&gt;A2684),"",DATEDIF(V2684,A2684,"Y")&amp;" years, "&amp;DATEDIF(V2684,A2684,"YM")&amp;" months, "&amp;DATEDIF(V2684,A2684,"MD")&amp;" days")</f>
        <v/>
      </c>
      <c r="X2684" s="284" t="n"/>
      <c r="Y2684" s="284" t="n"/>
      <c r="Z2684" s="284" t="n"/>
      <c r="AA2684" s="284" t="n"/>
      <c r="AB2684" s="284" t="n">
        <v>13</v>
      </c>
      <c r="AC2684" s="284" t="n"/>
      <c r="AD2684" s="284" t="n"/>
      <c r="AE2684" s="585" t="inlineStr">
        <is>
          <t>2:08.8240</t>
        </is>
      </c>
      <c r="AF2684" s="418">
        <f>IF(OR(AE2684="",AE2684="",AE2684=0),"",6.213/(AE2684*24))</f>
        <v/>
      </c>
      <c r="AG2684" s="289" t="n"/>
      <c r="AH2684" s="585" t="inlineStr"/>
      <c r="AI2684" s="418">
        <f>IF(OR(AH2684="",AH2684="",AH2684=0),"",6.213/(AH2684*24))</f>
        <v/>
      </c>
      <c r="AJ2684" s="175">
        <f>IF(AND(ISNUMBER(AB2684),ISNUMBER(AG2684)),AB2684-AG2684,"")</f>
        <v/>
      </c>
      <c r="AK2684" s="284" t="n"/>
      <c r="AL2684" s="284" t="n"/>
      <c r="AM2684" s="715" t="n">
        <v>13.6874</v>
      </c>
      <c r="AN2684" s="671">
        <f>IF(OR(AL2684="",AM2684="",AM2684=0),"",AL2684*6.213/(AM2684*24))</f>
        <v/>
      </c>
      <c r="AO2684" s="477">
        <f>IF(AND(AL2684=AL2683,AM2684&lt;&gt;"",AM2683&lt;&gt;""),AM2684-AM2683,"")</f>
        <v/>
      </c>
      <c r="AP2684" s="284" t="n"/>
      <c r="AQ2684" s="585" t="inlineStr"/>
      <c r="AR2684" s="439">
        <f>IF(OR(AQ2684="",AQ2684="",AQ2684=0),"",6.213/(AQ2684*24))</f>
        <v/>
      </c>
      <c r="AS2684" s="436">
        <f>IF(OR(NOT(ISNUMBER(C2684)),NOT(ISNUMBER(AB2684))),"",IF(AG2684&lt;&gt;"",AG2684,AB2684)-C2684)</f>
        <v/>
      </c>
      <c r="AT2684" s="290" t="n"/>
      <c r="AU2684" s="291">
        <f>IF($B2684="","",TEXT($A2684,"yyyymmdd")&amp;"_P"&amp;$C2684&amp;"_C"&amp;$F2684&amp;"_"&amp;TRIM(RIGHT(SUBSTITUTE(TRIM(SUBSTITUTE($L2684,CHAR(160)," "))," ",REPT(" ",60)),60))&amp;IF($P2684="","","-"&amp;TRIM(RIGHT(SUBSTITUTE(TRIM(SUBSTITUTE($P2684,CHAR(160)," "))," ",REPT(" ",60)),60)))&amp;IF($T2684="","","-"&amp;TRIM(RIGHT(SUBSTITUTE(TRIM(SUBSTITUTE($T2684,CHAR(160)," "))," ",REPT(" ",60)),60)))&amp;".jpg")</f>
        <v/>
      </c>
    </row>
    <row r="2685" ht="42" customHeight="1">
      <c r="A2685" s="288" t="n">
        <v>43016</v>
      </c>
      <c r="B2685" s="284" t="inlineStr">
        <is>
          <t>Supercheap Auto 1000, 8 October, 2017</t>
        </is>
      </c>
      <c r="C2685" s="284" t="n">
        <v>7</v>
      </c>
      <c r="D2685" s="284" t="n"/>
      <c r="E2685" s="284" t="n"/>
      <c r="F2685" s="284" t="n">
        <v>20</v>
      </c>
      <c r="G2685" s="284" t="inlineStr">
        <is>
          <t>Nissan Motorsport</t>
        </is>
      </c>
      <c r="H2685" s="284" t="n"/>
      <c r="I2685" s="284" t="inlineStr">
        <is>
          <t>carsales.com</t>
        </is>
      </c>
      <c r="J2685" s="284" t="inlineStr">
        <is>
          <t>Nissan L33 Altima</t>
        </is>
      </c>
      <c r="K2685" s="284" t="n"/>
      <c r="L2685" s="284" t="inlineStr">
        <is>
          <t>Todd Kelly</t>
        </is>
      </c>
      <c r="M2685" s="284" t="inlineStr">
        <is>
          <t>AUS</t>
        </is>
      </c>
      <c r="N2685" s="699">
        <f>_xlfn.LET(_xlpm.d,_xlfn.XLOOKUP(L2685,'[1]Birth Dates'!$A:$A,'[1]Birth Dates'!$B:$B,"",0),IF(_xlpm.d=0,"",_xlpm.d))</f>
        <v/>
      </c>
      <c r="O2685" s="284">
        <f>IF(OR(N2685="",A2685="",NOT(ISNUMBER(N2685)),N2685&gt;A2685),"",DATEDIF(N2685,A2685,"Y")&amp;" years, "&amp;DATEDIF(N2685,A2685,"YM")&amp;" months, "&amp;DATEDIF(N2685,A2685,"MD")&amp;" days")</f>
        <v/>
      </c>
      <c r="P2685" s="284" t="inlineStr">
        <is>
          <t>Jack Le Brocq</t>
        </is>
      </c>
      <c r="Q2685" s="284" t="inlineStr">
        <is>
          <t>AUS</t>
        </is>
      </c>
      <c r="R2685" s="699">
        <f>_xlfn.LET(_xlpm.d,_xlfn.XLOOKUP(P2685,'[1]Birth Dates'!$A:$A,'[1]Birth Dates'!$B:$B,"",0),IF(_xlpm.d=0,"",_xlpm.d))</f>
        <v/>
      </c>
      <c r="S2685" s="284">
        <f>IF(OR(R2685="",A2685="",NOT(ISNUMBER(R2685)),R2685&gt;A2685),"",DATEDIF(R2685,A2685,"Y")&amp;" years, "&amp;DATEDIF(R2685,A2685,"YM")&amp;" months, "&amp;DATEDIF(R2685,A2685,"MD")&amp;" days")</f>
        <v/>
      </c>
      <c r="T2685" s="284" t="n"/>
      <c r="U2685" s="284" t="n"/>
      <c r="V2685" s="699">
        <f>_xlfn.LET(_xlpm.d,_xlfn.XLOOKUP(T2685,'[1]Birth Dates'!$A:$A,'[1]Birth Dates'!$B:$B,"",0),IF(_xlpm.d=0,"",_xlpm.d))</f>
        <v/>
      </c>
      <c r="W2685" s="284">
        <f>IF(OR(V2685="",A2685="",NOT(ISNUMBER(V2685)),V2685&gt;A2685),"",DATEDIF(V2685,A2685,"Y")&amp;" years, "&amp;DATEDIF(V2685,A2685,"YM")&amp;" months, "&amp;DATEDIF(V2685,A2685,"MD")&amp;" days")</f>
        <v/>
      </c>
      <c r="X2685" s="284" t="n"/>
      <c r="Y2685" s="284" t="n"/>
      <c r="Z2685" s="284" t="n"/>
      <c r="AA2685" s="284" t="n"/>
      <c r="AB2685" s="284" t="n">
        <v>15</v>
      </c>
      <c r="AC2685" s="284" t="n"/>
      <c r="AD2685" s="284" t="n"/>
      <c r="AE2685" s="585" t="inlineStr">
        <is>
          <t>2:08.8240</t>
        </is>
      </c>
      <c r="AF2685" s="418">
        <f>IF(OR(AE2685="",AE2685="",AE2685=0),"",6.213/(AE2685*24))</f>
        <v/>
      </c>
      <c r="AG2685" s="289" t="n"/>
      <c r="AH2685" s="585" t="inlineStr"/>
      <c r="AI2685" s="418">
        <f>IF(OR(AH2685="",AH2685="",AH2685=0),"",6.213/(AH2685*24))</f>
        <v/>
      </c>
      <c r="AJ2685" s="175">
        <f>IF(AND(ISNUMBER(AB2685),ISNUMBER(AG2685)),AB2685-AG2685,"")</f>
        <v/>
      </c>
      <c r="AK2685" s="284" t="n"/>
      <c r="AL2685" s="284" t="n"/>
      <c r="AM2685" s="715" t="n">
        <v>24.3004</v>
      </c>
      <c r="AN2685" s="671">
        <f>IF(OR(AL2685="",AM2685="",AM2685=0),"",AL2685*6.213/(AM2685*24))</f>
        <v/>
      </c>
      <c r="AO2685" s="477">
        <f>IF(AND(AL2685=AL2684,AM2685&lt;&gt;"",AM2684&lt;&gt;""),AM2685-AM2684,"")</f>
        <v/>
      </c>
      <c r="AP2685" s="284" t="n"/>
      <c r="AQ2685" s="585" t="inlineStr"/>
      <c r="AR2685" s="439">
        <f>IF(OR(AQ2685="",AQ2685="",AQ2685=0),"",6.213/(AQ2685*24))</f>
        <v/>
      </c>
      <c r="AS2685" s="436">
        <f>IF(OR(NOT(ISNUMBER(C2685)),NOT(ISNUMBER(AB2685))),"",IF(AG2685&lt;&gt;"",AG2685,AB2685)-C2685)</f>
        <v/>
      </c>
      <c r="AT2685" s="290" t="n"/>
      <c r="AU2685" s="291">
        <f>IF($B2685="","",TEXT($A2685,"yyyymmdd")&amp;"_P"&amp;$C2685&amp;"_C"&amp;$F2685&amp;"_"&amp;TRIM(RIGHT(SUBSTITUTE(TRIM(SUBSTITUTE($L2685,CHAR(160)," "))," ",REPT(" ",60)),60))&amp;IF($P2685="","","-"&amp;TRIM(RIGHT(SUBSTITUTE(TRIM(SUBSTITUTE($P2685,CHAR(160)," "))," ",REPT(" ",60)),60)))&amp;IF($T2685="","","-"&amp;TRIM(RIGHT(SUBSTITUTE(TRIM(SUBSTITUTE($T2685,CHAR(160)," "))," ",REPT(" ",60)),60)))&amp;".jpg")</f>
        <v/>
      </c>
    </row>
    <row r="2686" ht="42" customHeight="1">
      <c r="A2686" s="288" t="n">
        <v>43016</v>
      </c>
      <c r="B2686" s="284" t="inlineStr">
        <is>
          <t>Supercheap Auto 1000, 8 October, 2017</t>
        </is>
      </c>
      <c r="C2686" s="284" t="n">
        <v>8</v>
      </c>
      <c r="D2686" s="284" t="n"/>
      <c r="E2686" s="284" t="n"/>
      <c r="F2686" s="284" t="n">
        <v>56</v>
      </c>
      <c r="G2686" s="284" t="inlineStr">
        <is>
          <t>Britek Motorsport</t>
        </is>
      </c>
      <c r="H2686" s="284" t="n"/>
      <c r="I2686" s="284" t="inlineStr">
        <is>
          <t>Mega Bulk Fuels</t>
        </is>
      </c>
      <c r="J2686" s="284" t="inlineStr">
        <is>
          <t>Ford Falcon FG X</t>
        </is>
      </c>
      <c r="K2686" s="284" t="n"/>
      <c r="L2686" s="284" t="inlineStr">
        <is>
          <t>Jason Bright</t>
        </is>
      </c>
      <c r="M2686" s="284" t="inlineStr">
        <is>
          <t>AUS</t>
        </is>
      </c>
      <c r="N2686" s="699">
        <f>_xlfn.LET(_xlpm.d,_xlfn.XLOOKUP(L2686,'[1]Birth Dates'!$A:$A,'[1]Birth Dates'!$B:$B,"",0),IF(_xlpm.d=0,"",_xlpm.d))</f>
        <v/>
      </c>
      <c r="O2686" s="284">
        <f>IF(OR(N2686="",A2686="",NOT(ISNUMBER(N2686)),N2686&gt;A2686),"",DATEDIF(N2686,A2686,"Y")&amp;" years, "&amp;DATEDIF(N2686,A2686,"YM")&amp;" months, "&amp;DATEDIF(N2686,A2686,"MD")&amp;" days")</f>
        <v/>
      </c>
      <c r="P2686" s="284" t="inlineStr">
        <is>
          <t>Garry Jacobson</t>
        </is>
      </c>
      <c r="Q2686" s="284" t="inlineStr">
        <is>
          <t>AUS</t>
        </is>
      </c>
      <c r="R2686" s="699">
        <f>_xlfn.LET(_xlpm.d,_xlfn.XLOOKUP(P2686,'[1]Birth Dates'!$A:$A,'[1]Birth Dates'!$B:$B,"",0),IF(_xlpm.d=0,"",_xlpm.d))</f>
        <v/>
      </c>
      <c r="S2686" s="284">
        <f>IF(OR(R2686="",A2686="",NOT(ISNUMBER(R2686)),R2686&gt;A2686),"",DATEDIF(R2686,A2686,"Y")&amp;" years, "&amp;DATEDIF(R2686,A2686,"YM")&amp;" months, "&amp;DATEDIF(R2686,A2686,"MD")&amp;" days")</f>
        <v/>
      </c>
      <c r="T2686" s="284" t="n"/>
      <c r="U2686" s="284" t="n"/>
      <c r="V2686" s="699">
        <f>_xlfn.LET(_xlpm.d,_xlfn.XLOOKUP(T2686,'[1]Birth Dates'!$A:$A,'[1]Birth Dates'!$B:$B,"",0),IF(_xlpm.d=0,"",_xlpm.d))</f>
        <v/>
      </c>
      <c r="W2686" s="284">
        <f>IF(OR(V2686="",A2686="",NOT(ISNUMBER(V2686)),V2686&gt;A2686),"",DATEDIF(V2686,A2686,"Y")&amp;" years, "&amp;DATEDIF(V2686,A2686,"YM")&amp;" months, "&amp;DATEDIF(V2686,A2686,"MD")&amp;" days")</f>
        <v/>
      </c>
      <c r="X2686" s="284" t="n"/>
      <c r="Y2686" s="284" t="n"/>
      <c r="Z2686" s="284" t="n"/>
      <c r="AA2686" s="284" t="n"/>
      <c r="AB2686" s="284" t="n">
        <v>8</v>
      </c>
      <c r="AC2686" s="284" t="n"/>
      <c r="AD2686" s="284" t="n"/>
      <c r="AE2686" s="585" t="inlineStr">
        <is>
          <t>2:08.8240</t>
        </is>
      </c>
      <c r="AF2686" s="418">
        <f>IF(OR(AE2686="",AE2686="",AE2686=0),"",6.213/(AE2686*24))</f>
        <v/>
      </c>
      <c r="AG2686" s="289" t="n"/>
      <c r="AH2686" s="585" t="inlineStr">
        <is>
          <t>2:08.8240</t>
        </is>
      </c>
      <c r="AI2686" s="418">
        <f>IF(OR(AH2686="",AH2686="",AH2686=0),"",6.213/(AH2686*24))</f>
        <v/>
      </c>
      <c r="AJ2686" s="175">
        <f>IF(AND(ISNUMBER(AB2686),ISNUMBER(AG2686)),AB2686-AG2686,"")</f>
        <v/>
      </c>
      <c r="AK2686" s="284" t="n"/>
      <c r="AL2686" s="284" t="n"/>
      <c r="AM2686" s="715" t="n">
        <v>28.1647</v>
      </c>
      <c r="AN2686" s="671">
        <f>IF(OR(AL2686="",AM2686="",AM2686=0),"",AL2686*6.213/(AM2686*24))</f>
        <v/>
      </c>
      <c r="AO2686" s="477">
        <f>IF(AND(AL2686=AL2685,AM2686&lt;&gt;"",AM2685&lt;&gt;""),AM2686-AM2685,"")</f>
        <v/>
      </c>
      <c r="AP2686" s="284" t="n"/>
      <c r="AQ2686" s="585" t="inlineStr"/>
      <c r="AR2686" s="439">
        <f>IF(OR(AQ2686="",AQ2686="",AQ2686=0),"",6.213/(AQ2686*24))</f>
        <v/>
      </c>
      <c r="AS2686" s="436">
        <f>IF(OR(NOT(ISNUMBER(C2686)),NOT(ISNUMBER(AB2686))),"",IF(AG2686&lt;&gt;"",AG2686,AB2686)-C2686)</f>
        <v/>
      </c>
      <c r="AT2686" s="290" t="n"/>
      <c r="AU2686" s="291">
        <f>IF($B2686="","",TEXT($A2686,"yyyymmdd")&amp;"_P"&amp;$C2686&amp;"_C"&amp;$F2686&amp;"_"&amp;TRIM(RIGHT(SUBSTITUTE(TRIM(SUBSTITUTE($L2686,CHAR(160)," "))," ",REPT(" ",60)),60))&amp;IF($P2686="","","-"&amp;TRIM(RIGHT(SUBSTITUTE(TRIM(SUBSTITUTE($P2686,CHAR(160)," "))," ",REPT(" ",60)),60)))&amp;IF($T2686="","","-"&amp;TRIM(RIGHT(SUBSTITUTE(TRIM(SUBSTITUTE($T2686,CHAR(160)," "))," ",REPT(" ",60)),60)))&amp;".jpg")</f>
        <v/>
      </c>
    </row>
    <row r="2687" ht="42" customHeight="1">
      <c r="A2687" s="288" t="n">
        <v>43016</v>
      </c>
      <c r="B2687" s="284" t="inlineStr">
        <is>
          <t>Supercheap Auto 1000, 8 October, 2017</t>
        </is>
      </c>
      <c r="C2687" s="284" t="n">
        <v>9</v>
      </c>
      <c r="D2687" s="284" t="n"/>
      <c r="E2687" s="284" t="n"/>
      <c r="F2687" s="284" t="n">
        <v>14</v>
      </c>
      <c r="G2687" s="284" t="inlineStr">
        <is>
          <t>Brad Jones Racing</t>
        </is>
      </c>
      <c r="H2687" s="284" t="n"/>
      <c r="I2687" s="284" t="inlineStr">
        <is>
          <t>Freightliner</t>
        </is>
      </c>
      <c r="J2687" s="284" t="inlineStr">
        <is>
          <t>Holden Commodore VF</t>
        </is>
      </c>
      <c r="K2687" s="284" t="n"/>
      <c r="L2687" s="284" t="inlineStr">
        <is>
          <t>Tim Slade</t>
        </is>
      </c>
      <c r="M2687" s="284" t="inlineStr">
        <is>
          <t>AUS</t>
        </is>
      </c>
      <c r="N2687" s="699">
        <f>_xlfn.LET(_xlpm.d,_xlfn.XLOOKUP(L2687,'[1]Birth Dates'!$A:$A,'[1]Birth Dates'!$B:$B,"",0),IF(_xlpm.d=0,"",_xlpm.d))</f>
        <v/>
      </c>
      <c r="O2687" s="284">
        <f>IF(OR(N2687="",A2687="",NOT(ISNUMBER(N2687)),N2687&gt;A2687),"",DATEDIF(N2687,A2687,"Y")&amp;" years, "&amp;DATEDIF(N2687,A2687,"YM")&amp;" months, "&amp;DATEDIF(N2687,A2687,"MD")&amp;" days")</f>
        <v/>
      </c>
      <c r="P2687" s="284" t="inlineStr">
        <is>
          <t>Andre Heimgartner</t>
        </is>
      </c>
      <c r="Q2687" s="284" t="inlineStr">
        <is>
          <t>NZL</t>
        </is>
      </c>
      <c r="R2687" s="699">
        <f>_xlfn.LET(_xlpm.d,_xlfn.XLOOKUP(P2687,'[1]Birth Dates'!$A:$A,'[1]Birth Dates'!$B:$B,"",0),IF(_xlpm.d=0,"",_xlpm.d))</f>
        <v/>
      </c>
      <c r="S2687" s="284">
        <f>IF(OR(R2687="",A2687="",NOT(ISNUMBER(R2687)),R2687&gt;A2687),"",DATEDIF(R2687,A2687,"Y")&amp;" years, "&amp;DATEDIF(R2687,A2687,"YM")&amp;" months, "&amp;DATEDIF(R2687,A2687,"MD")&amp;" days")</f>
        <v/>
      </c>
      <c r="T2687" s="284" t="n"/>
      <c r="U2687" s="284" t="n"/>
      <c r="V2687" s="699">
        <f>_xlfn.LET(_xlpm.d,_xlfn.XLOOKUP(T2687,'[1]Birth Dates'!$A:$A,'[1]Birth Dates'!$B:$B,"",0),IF(_xlpm.d=0,"",_xlpm.d))</f>
        <v/>
      </c>
      <c r="W2687" s="284">
        <f>IF(OR(V2687="",A2687="",NOT(ISNUMBER(V2687)),V2687&gt;A2687),"",DATEDIF(V2687,A2687,"Y")&amp;" years, "&amp;DATEDIF(V2687,A2687,"YM")&amp;" months, "&amp;DATEDIF(V2687,A2687,"MD")&amp;" days")</f>
        <v/>
      </c>
      <c r="X2687" s="284" t="n"/>
      <c r="Y2687" s="284" t="n"/>
      <c r="Z2687" s="284" t="n"/>
      <c r="AA2687" s="284" t="n"/>
      <c r="AB2687" s="284" t="n">
        <v>18</v>
      </c>
      <c r="AC2687" s="284" t="n"/>
      <c r="AD2687" s="284" t="n"/>
      <c r="AE2687" s="585" t="inlineStr">
        <is>
          <t>2:08.8240</t>
        </is>
      </c>
      <c r="AF2687" s="418">
        <f>IF(OR(AE2687="",AE2687="",AE2687=0),"",6.213/(AE2687*24))</f>
        <v/>
      </c>
      <c r="AG2687" s="289" t="n"/>
      <c r="AH2687" s="585" t="inlineStr"/>
      <c r="AI2687" s="418">
        <f>IF(OR(AH2687="",AH2687="",AH2687=0),"",6.213/(AH2687*24))</f>
        <v/>
      </c>
      <c r="AJ2687" s="175">
        <f>IF(AND(ISNUMBER(AB2687),ISNUMBER(AG2687)),AB2687-AG2687,"")</f>
        <v/>
      </c>
      <c r="AK2687" s="284" t="n"/>
      <c r="AL2687" s="284" t="n"/>
      <c r="AM2687" s="715" t="n">
        <v>29.6276</v>
      </c>
      <c r="AN2687" s="671">
        <f>IF(OR(AL2687="",AM2687="",AM2687=0),"",AL2687*6.213/(AM2687*24))</f>
        <v/>
      </c>
      <c r="AO2687" s="477">
        <f>IF(AND(AL2687=AL2686,AM2687&lt;&gt;"",AM2686&lt;&gt;""),AM2687-AM2686,"")</f>
        <v/>
      </c>
      <c r="AP2687" s="284" t="n"/>
      <c r="AQ2687" s="585" t="inlineStr"/>
      <c r="AR2687" s="439">
        <f>IF(OR(AQ2687="",AQ2687="",AQ2687=0),"",6.213/(AQ2687*24))</f>
        <v/>
      </c>
      <c r="AS2687" s="436">
        <f>IF(OR(NOT(ISNUMBER(C2687)),NOT(ISNUMBER(AB2687))),"",IF(AG2687&lt;&gt;"",AG2687,AB2687)-C2687)</f>
        <v/>
      </c>
      <c r="AT2687" s="290" t="n"/>
      <c r="AU2687" s="291">
        <f>IF($B2687="","",TEXT($A2687,"yyyymmdd")&amp;"_P"&amp;$C2687&amp;"_C"&amp;$F2687&amp;"_"&amp;TRIM(RIGHT(SUBSTITUTE(TRIM(SUBSTITUTE($L2687,CHAR(160)," "))," ",REPT(" ",60)),60))&amp;IF($P2687="","","-"&amp;TRIM(RIGHT(SUBSTITUTE(TRIM(SUBSTITUTE($P2687,CHAR(160)," "))," ",REPT(" ",60)),60)))&amp;IF($T2687="","","-"&amp;TRIM(RIGHT(SUBSTITUTE(TRIM(SUBSTITUTE($T2687,CHAR(160)," "))," ",REPT(" ",60)),60)))&amp;".jpg")</f>
        <v/>
      </c>
    </row>
    <row r="2688" ht="42" customHeight="1">
      <c r="A2688" s="288" t="n">
        <v>43016</v>
      </c>
      <c r="B2688" s="284" t="inlineStr">
        <is>
          <t>Supercheap Auto 1000, 8 October, 2017</t>
        </is>
      </c>
      <c r="C2688" s="284" t="n">
        <v>10</v>
      </c>
      <c r="D2688" s="284" t="n"/>
      <c r="E2688" s="284" t="n"/>
      <c r="F2688" s="284" t="n">
        <v>55</v>
      </c>
      <c r="G2688" s="284" t="inlineStr">
        <is>
          <t>Rod Nash Racing</t>
        </is>
      </c>
      <c r="H2688" s="284" t="n"/>
      <c r="I2688" s="284" t="inlineStr">
        <is>
          <t>Supercheap Auto</t>
        </is>
      </c>
      <c r="J2688" s="284" t="inlineStr">
        <is>
          <t>Ford Falcon FG X</t>
        </is>
      </c>
      <c r="K2688" s="284" t="n"/>
      <c r="L2688" s="284" t="inlineStr">
        <is>
          <t>Chaz Mostert</t>
        </is>
      </c>
      <c r="M2688" s="284" t="inlineStr">
        <is>
          <t>AUS</t>
        </is>
      </c>
      <c r="N2688" s="699">
        <f>_xlfn.LET(_xlpm.d,_xlfn.XLOOKUP(L2688,'[1]Birth Dates'!$A:$A,'[1]Birth Dates'!$B:$B,"",0),IF(_xlpm.d=0,"",_xlpm.d))</f>
        <v/>
      </c>
      <c r="O2688" s="284">
        <f>IF(OR(N2688="",A2688="",NOT(ISNUMBER(N2688)),N2688&gt;A2688),"",DATEDIF(N2688,A2688,"Y")&amp;" years, "&amp;DATEDIF(N2688,A2688,"YM")&amp;" months, "&amp;DATEDIF(N2688,A2688,"MD")&amp;" days")</f>
        <v/>
      </c>
      <c r="P2688" s="284" t="inlineStr">
        <is>
          <t>Steve Owen</t>
        </is>
      </c>
      <c r="Q2688" s="284" t="inlineStr">
        <is>
          <t>AUS</t>
        </is>
      </c>
      <c r="R2688" s="699">
        <f>_xlfn.LET(_xlpm.d,_xlfn.XLOOKUP(P2688,'[1]Birth Dates'!$A:$A,'[1]Birth Dates'!$B:$B,"",0),IF(_xlpm.d=0,"",_xlpm.d))</f>
        <v/>
      </c>
      <c r="S2688" s="284">
        <f>IF(OR(R2688="",A2688="",NOT(ISNUMBER(R2688)),R2688&gt;A2688),"",DATEDIF(R2688,A2688,"Y")&amp;" years, "&amp;DATEDIF(R2688,A2688,"YM")&amp;" months, "&amp;DATEDIF(R2688,A2688,"MD")&amp;" days")</f>
        <v/>
      </c>
      <c r="T2688" s="284" t="n"/>
      <c r="U2688" s="284" t="n"/>
      <c r="V2688" s="699">
        <f>_xlfn.LET(_xlpm.d,_xlfn.XLOOKUP(T2688,'[1]Birth Dates'!$A:$A,'[1]Birth Dates'!$B:$B,"",0),IF(_xlpm.d=0,"",_xlpm.d))</f>
        <v/>
      </c>
      <c r="W2688" s="284">
        <f>IF(OR(V2688="",A2688="",NOT(ISNUMBER(V2688)),V2688&gt;A2688),"",DATEDIF(V2688,A2688,"Y")&amp;" years, "&amp;DATEDIF(V2688,A2688,"YM")&amp;" months, "&amp;DATEDIF(V2688,A2688,"MD")&amp;" days")</f>
        <v/>
      </c>
      <c r="X2688" s="284" t="n"/>
      <c r="Y2688" s="284" t="n"/>
      <c r="Z2688" s="284" t="n"/>
      <c r="AA2688" s="284" t="n"/>
      <c r="AB2688" s="284" t="n">
        <v>4</v>
      </c>
      <c r="AC2688" s="284" t="n"/>
      <c r="AD2688" s="284" t="n"/>
      <c r="AE2688" s="585" t="inlineStr">
        <is>
          <t>2:08.8240</t>
        </is>
      </c>
      <c r="AF2688" s="418">
        <f>IF(OR(AE2688="",AE2688="",AE2688=0),"",6.213/(AE2688*24))</f>
        <v/>
      </c>
      <c r="AG2688" s="289" t="n"/>
      <c r="AH2688" s="585" t="inlineStr">
        <is>
          <t>2:08.8240</t>
        </is>
      </c>
      <c r="AI2688" s="418">
        <f>IF(OR(AH2688="",AH2688="",AH2688=0),"",6.213/(AH2688*24))</f>
        <v/>
      </c>
      <c r="AJ2688" s="175">
        <f>IF(AND(ISNUMBER(AB2688),ISNUMBER(AG2688)),AB2688-AG2688,"")</f>
        <v/>
      </c>
      <c r="AK2688" s="284" t="n"/>
      <c r="AL2688" s="284" t="n"/>
      <c r="AM2688" s="715" t="n">
        <v>59.306</v>
      </c>
      <c r="AN2688" s="671">
        <f>IF(OR(AL2688="",AM2688="",AM2688=0),"",AL2688*6.213/(AM2688*24))</f>
        <v/>
      </c>
      <c r="AO2688" s="477">
        <f>IF(AND(AL2688=AL2687,AM2688&lt;&gt;"",AM2687&lt;&gt;""),AM2688-AM2687,"")</f>
        <v/>
      </c>
      <c r="AP2688" s="284" t="n"/>
      <c r="AQ2688" s="585" t="inlineStr"/>
      <c r="AR2688" s="439">
        <f>IF(OR(AQ2688="",AQ2688="",AQ2688=0),"",6.213/(AQ2688*24))</f>
        <v/>
      </c>
      <c r="AS2688" s="436">
        <f>IF(OR(NOT(ISNUMBER(C2688)),NOT(ISNUMBER(AB2688))),"",IF(AG2688&lt;&gt;"",AG2688,AB2688)-C2688)</f>
        <v/>
      </c>
      <c r="AT2688" s="290" t="n"/>
      <c r="AU2688" s="291">
        <f>IF($B2688="","",TEXT($A2688,"yyyymmdd")&amp;"_P"&amp;$C2688&amp;"_C"&amp;$F2688&amp;"_"&amp;TRIM(RIGHT(SUBSTITUTE(TRIM(SUBSTITUTE($L2688,CHAR(160)," "))," ",REPT(" ",60)),60))&amp;IF($P2688="","","-"&amp;TRIM(RIGHT(SUBSTITUTE(TRIM(SUBSTITUTE($P2688,CHAR(160)," "))," ",REPT(" ",60)),60)))&amp;IF($T2688="","","-"&amp;TRIM(RIGHT(SUBSTITUTE(TRIM(SUBSTITUTE($T2688,CHAR(160)," "))," ",REPT(" ",60)),60)))&amp;".jpg")</f>
        <v/>
      </c>
    </row>
    <row r="2689" ht="42" customHeight="1">
      <c r="A2689" s="288" t="n">
        <v>43016</v>
      </c>
      <c r="B2689" s="284" t="inlineStr">
        <is>
          <t>Supercheap Auto 1000, 8 October, 2017</t>
        </is>
      </c>
      <c r="C2689" s="284" t="n">
        <v>11</v>
      </c>
      <c r="D2689" s="284" t="n"/>
      <c r="E2689" s="284" t="n"/>
      <c r="F2689" s="284" t="n">
        <v>888</v>
      </c>
      <c r="G2689" s="284" t="inlineStr">
        <is>
          <t>Triple Eight Race Engineering</t>
        </is>
      </c>
      <c r="H2689" s="284" t="n"/>
      <c r="I2689" s="284" t="inlineStr">
        <is>
          <t>Caltex</t>
        </is>
      </c>
      <c r="J2689" s="284" t="inlineStr">
        <is>
          <t>Holden Commodore VF</t>
        </is>
      </c>
      <c r="K2689" s="284" t="n"/>
      <c r="L2689" s="284" t="inlineStr">
        <is>
          <t>Craig Lowndes</t>
        </is>
      </c>
      <c r="M2689" s="284" t="inlineStr">
        <is>
          <t>AUS</t>
        </is>
      </c>
      <c r="N2689" s="699">
        <f>_xlfn.LET(_xlpm.d,_xlfn.XLOOKUP(L2689,'[1]Birth Dates'!$A:$A,'[1]Birth Dates'!$B:$B,"",0),IF(_xlpm.d=0,"",_xlpm.d))</f>
        <v/>
      </c>
      <c r="O2689" s="284">
        <f>IF(OR(N2689="",A2689="",NOT(ISNUMBER(N2689)),N2689&gt;A2689),"",DATEDIF(N2689,A2689,"Y")&amp;" years, "&amp;DATEDIF(N2689,A2689,"YM")&amp;" months, "&amp;DATEDIF(N2689,A2689,"MD")&amp;" days")</f>
        <v/>
      </c>
      <c r="P2689" s="284" t="inlineStr">
        <is>
          <t>Steven Richards</t>
        </is>
      </c>
      <c r="Q2689" s="284" t="inlineStr">
        <is>
          <t>NZL</t>
        </is>
      </c>
      <c r="R2689" s="699">
        <f>_xlfn.LET(_xlpm.d,_xlfn.XLOOKUP(P2689,'[1]Birth Dates'!$A:$A,'[1]Birth Dates'!$B:$B,"",0),IF(_xlpm.d=0,"",_xlpm.d))</f>
        <v/>
      </c>
      <c r="S2689" s="284">
        <f>IF(OR(R2689="",A2689="",NOT(ISNUMBER(R2689)),R2689&gt;A2689),"",DATEDIF(R2689,A2689,"Y")&amp;" years, "&amp;DATEDIF(R2689,A2689,"YM")&amp;" months, "&amp;DATEDIF(R2689,A2689,"MD")&amp;" days")</f>
        <v/>
      </c>
      <c r="T2689" s="284" t="n"/>
      <c r="U2689" s="284" t="n"/>
      <c r="V2689" s="699">
        <f>_xlfn.LET(_xlpm.d,_xlfn.XLOOKUP(T2689,'[1]Birth Dates'!$A:$A,'[1]Birth Dates'!$B:$B,"",0),IF(_xlpm.d=0,"",_xlpm.d))</f>
        <v/>
      </c>
      <c r="W2689" s="284">
        <f>IF(OR(V2689="",A2689="",NOT(ISNUMBER(V2689)),V2689&gt;A2689),"",DATEDIF(V2689,A2689,"Y")&amp;" years, "&amp;DATEDIF(V2689,A2689,"YM")&amp;" months, "&amp;DATEDIF(V2689,A2689,"MD")&amp;" days")</f>
        <v/>
      </c>
      <c r="X2689" s="284" t="n"/>
      <c r="Y2689" s="284" t="n"/>
      <c r="Z2689" s="284" t="n"/>
      <c r="AA2689" s="284" t="n"/>
      <c r="AB2689" s="284" t="n">
        <v>19</v>
      </c>
      <c r="AC2689" s="284" t="n"/>
      <c r="AD2689" s="284" t="n"/>
      <c r="AE2689" s="585" t="inlineStr">
        <is>
          <t>2:08.8240</t>
        </is>
      </c>
      <c r="AF2689" s="418">
        <f>IF(OR(AE2689="",AE2689="",AE2689=0),"",6.213/(AE2689*24))</f>
        <v/>
      </c>
      <c r="AG2689" s="289" t="n"/>
      <c r="AH2689" s="585" t="inlineStr"/>
      <c r="AI2689" s="418">
        <f>IF(OR(AH2689="",AH2689="",AH2689=0),"",6.213/(AH2689*24))</f>
        <v/>
      </c>
      <c r="AJ2689" s="175">
        <f>IF(AND(ISNUMBER(AB2689),ISNUMBER(AG2689)),AB2689-AG2689,"")</f>
        <v/>
      </c>
      <c r="AK2689" s="284" t="n"/>
      <c r="AL2689" s="284" t="n"/>
      <c r="AM2689" s="715" t="inlineStr">
        <is>
          <t>+1 Lap</t>
        </is>
      </c>
      <c r="AN2689" s="671">
        <f>IF(OR(AL2689="",AM2689="",AM2689=0),"",AL2689*6.213/(AM2689*24))</f>
        <v/>
      </c>
      <c r="AO2689" s="477">
        <f>IF(AND(AL2689=AL2688,AM2689&lt;&gt;"",AM2688&lt;&gt;""),AM2689-AM2688,"")</f>
        <v/>
      </c>
      <c r="AP2689" s="284" t="n"/>
      <c r="AQ2689" s="585" t="inlineStr"/>
      <c r="AR2689" s="439">
        <f>IF(OR(AQ2689="",AQ2689="",AQ2689=0),"",6.213/(AQ2689*24))</f>
        <v/>
      </c>
      <c r="AS2689" s="436">
        <f>IF(OR(NOT(ISNUMBER(C2689)),NOT(ISNUMBER(AB2689))),"",IF(AG2689&lt;&gt;"",AG2689,AB2689)-C2689)</f>
        <v/>
      </c>
      <c r="AT2689" s="290" t="n"/>
      <c r="AU2689" s="291">
        <f>IF($B2689="","",TEXT($A2689,"yyyymmdd")&amp;"_P"&amp;$C2689&amp;"_C"&amp;$F2689&amp;"_"&amp;TRIM(RIGHT(SUBSTITUTE(TRIM(SUBSTITUTE($L2689,CHAR(160)," "))," ",REPT(" ",60)),60))&amp;IF($P2689="","","-"&amp;TRIM(RIGHT(SUBSTITUTE(TRIM(SUBSTITUTE($P2689,CHAR(160)," "))," ",REPT(" ",60)),60)))&amp;IF($T2689="","","-"&amp;TRIM(RIGHT(SUBSTITUTE(TRIM(SUBSTITUTE($T2689,CHAR(160)," "))," ",REPT(" ",60)),60)))&amp;".jpg")</f>
        <v/>
      </c>
    </row>
    <row r="2690" ht="42" customHeight="1">
      <c r="A2690" s="288" t="n">
        <v>43016</v>
      </c>
      <c r="B2690" s="284" t="inlineStr">
        <is>
          <t>Supercheap Auto 1000, 8 October, 2017</t>
        </is>
      </c>
      <c r="C2690" s="284" t="n">
        <v>12</v>
      </c>
      <c r="D2690" s="284" t="n"/>
      <c r="E2690" s="284" t="n"/>
      <c r="F2690" s="284" t="n">
        <v>21</v>
      </c>
      <c r="G2690" s="284" t="inlineStr">
        <is>
          <t>Tim Blanchard Racing</t>
        </is>
      </c>
      <c r="H2690" s="284" t="n"/>
      <c r="I2690" s="284" t="inlineStr">
        <is>
          <t>CoolDrive</t>
        </is>
      </c>
      <c r="J2690" s="284" t="inlineStr">
        <is>
          <t>Holden Commodore VF</t>
        </is>
      </c>
      <c r="K2690" s="284" t="n"/>
      <c r="L2690" s="284" t="inlineStr">
        <is>
          <t>Tim Blanchard</t>
        </is>
      </c>
      <c r="M2690" s="284" t="inlineStr">
        <is>
          <t>AUS</t>
        </is>
      </c>
      <c r="N2690" s="699">
        <f>_xlfn.LET(_xlpm.d,_xlfn.XLOOKUP(L2690,'[1]Birth Dates'!$A:$A,'[1]Birth Dates'!$B:$B,"",0),IF(_xlpm.d=0,"",_xlpm.d))</f>
        <v/>
      </c>
      <c r="O2690" s="284">
        <f>IF(OR(N2690="",A2690="",NOT(ISNUMBER(N2690)),N2690&gt;A2690),"",DATEDIF(N2690,A2690,"Y")&amp;" years, "&amp;DATEDIF(N2690,A2690,"YM")&amp;" months, "&amp;DATEDIF(N2690,A2690,"MD")&amp;" days")</f>
        <v/>
      </c>
      <c r="P2690" s="284" t="inlineStr">
        <is>
          <t>Todd Hazelwood</t>
        </is>
      </c>
      <c r="Q2690" s="284" t="inlineStr">
        <is>
          <t>AUS</t>
        </is>
      </c>
      <c r="R2690" s="699">
        <f>_xlfn.LET(_xlpm.d,_xlfn.XLOOKUP(P2690,'[1]Birth Dates'!$A:$A,'[1]Birth Dates'!$B:$B,"",0),IF(_xlpm.d=0,"",_xlpm.d))</f>
        <v/>
      </c>
      <c r="S2690" s="284">
        <f>IF(OR(R2690="",A2690="",NOT(ISNUMBER(R2690)),R2690&gt;A2690),"",DATEDIF(R2690,A2690,"Y")&amp;" years, "&amp;DATEDIF(R2690,A2690,"YM")&amp;" months, "&amp;DATEDIF(R2690,A2690,"MD")&amp;" days")</f>
        <v/>
      </c>
      <c r="T2690" s="284" t="n"/>
      <c r="U2690" s="284" t="n"/>
      <c r="V2690" s="699">
        <f>_xlfn.LET(_xlpm.d,_xlfn.XLOOKUP(T2690,'[1]Birth Dates'!$A:$A,'[1]Birth Dates'!$B:$B,"",0),IF(_xlpm.d=0,"",_xlpm.d))</f>
        <v/>
      </c>
      <c r="W2690" s="284">
        <f>IF(OR(V2690="",A2690="",NOT(ISNUMBER(V2690)),V2690&gt;A2690),"",DATEDIF(V2690,A2690,"Y")&amp;" years, "&amp;DATEDIF(V2690,A2690,"YM")&amp;" months, "&amp;DATEDIF(V2690,A2690,"MD")&amp;" days")</f>
        <v/>
      </c>
      <c r="X2690" s="284" t="n"/>
      <c r="Y2690" s="284" t="n"/>
      <c r="Z2690" s="284" t="n"/>
      <c r="AA2690" s="284" t="n"/>
      <c r="AB2690" s="284" t="n">
        <v>24</v>
      </c>
      <c r="AC2690" s="284" t="n"/>
      <c r="AD2690" s="284" t="n"/>
      <c r="AE2690" s="585" t="inlineStr">
        <is>
          <t>2:08.8240</t>
        </is>
      </c>
      <c r="AF2690" s="418">
        <f>IF(OR(AE2690="",AE2690="",AE2690=0),"",6.213/(AE2690*24))</f>
        <v/>
      </c>
      <c r="AG2690" s="289" t="n"/>
      <c r="AH2690" s="585" t="inlineStr"/>
      <c r="AI2690" s="418">
        <f>IF(OR(AH2690="",AH2690="",AH2690=0),"",6.213/(AH2690*24))</f>
        <v/>
      </c>
      <c r="AJ2690" s="175">
        <f>IF(AND(ISNUMBER(AB2690),ISNUMBER(AG2690)),AB2690-AG2690,"")</f>
        <v/>
      </c>
      <c r="AK2690" s="284" t="n"/>
      <c r="AL2690" s="284" t="n"/>
      <c r="AM2690" s="715" t="inlineStr">
        <is>
          <t>+1 Lap</t>
        </is>
      </c>
      <c r="AN2690" s="671">
        <f>IF(OR(AL2690="",AM2690="",AM2690=0),"",AL2690*6.213/(AM2690*24))</f>
        <v/>
      </c>
      <c r="AO2690" s="477">
        <f>IF(AND(AL2690=AL2689,AM2690&lt;&gt;"",AM2689&lt;&gt;""),AM2690-AM2689,"")</f>
        <v/>
      </c>
      <c r="AP2690" s="284" t="n"/>
      <c r="AQ2690" s="585" t="inlineStr"/>
      <c r="AR2690" s="439">
        <f>IF(OR(AQ2690="",AQ2690="",AQ2690=0),"",6.213/(AQ2690*24))</f>
        <v/>
      </c>
      <c r="AS2690" s="436">
        <f>IF(OR(NOT(ISNUMBER(C2690)),NOT(ISNUMBER(AB2690))),"",IF(AG2690&lt;&gt;"",AG2690,AB2690)-C2690)</f>
        <v/>
      </c>
      <c r="AT2690" s="290" t="n"/>
      <c r="AU2690" s="291">
        <f>IF($B2690="","",TEXT($A2690,"yyyymmdd")&amp;"_P"&amp;$C2690&amp;"_C"&amp;$F2690&amp;"_"&amp;TRIM(RIGHT(SUBSTITUTE(TRIM(SUBSTITUTE($L2690,CHAR(160)," "))," ",REPT(" ",60)),60))&amp;IF($P2690="","","-"&amp;TRIM(RIGHT(SUBSTITUTE(TRIM(SUBSTITUTE($P2690,CHAR(160)," "))," ",REPT(" ",60)),60)))&amp;IF($T2690="","","-"&amp;TRIM(RIGHT(SUBSTITUTE(TRIM(SUBSTITUTE($T2690,CHAR(160)," "))," ",REPT(" ",60)),60)))&amp;".jpg")</f>
        <v/>
      </c>
    </row>
    <row r="2691" ht="42" customHeight="1">
      <c r="A2691" s="288" t="n">
        <v>43016</v>
      </c>
      <c r="B2691" s="284" t="inlineStr">
        <is>
          <t>Supercheap Auto 1000, 8 October, 2017</t>
        </is>
      </c>
      <c r="C2691" s="284" t="n">
        <v>13</v>
      </c>
      <c r="D2691" s="284" t="n"/>
      <c r="E2691" s="284" t="n"/>
      <c r="F2691" s="284" t="n">
        <v>15</v>
      </c>
      <c r="G2691" s="284" t="inlineStr">
        <is>
          <t>Nissan Motorsport</t>
        </is>
      </c>
      <c r="H2691" s="284" t="n"/>
      <c r="I2691" s="284" t="inlineStr">
        <is>
          <t>Sengled</t>
        </is>
      </c>
      <c r="J2691" s="284" t="inlineStr">
        <is>
          <t>Nissan L33 Altima</t>
        </is>
      </c>
      <c r="K2691" s="284" t="n"/>
      <c r="L2691" s="284" t="inlineStr">
        <is>
          <t>Rick Kelly</t>
        </is>
      </c>
      <c r="M2691" s="284" t="inlineStr">
        <is>
          <t>AUS</t>
        </is>
      </c>
      <c r="N2691" s="699">
        <f>_xlfn.LET(_xlpm.d,_xlfn.XLOOKUP(L2691,'[1]Birth Dates'!$A:$A,'[1]Birth Dates'!$B:$B,"",0),IF(_xlpm.d=0,"",_xlpm.d))</f>
        <v/>
      </c>
      <c r="O2691" s="284">
        <f>IF(OR(N2691="",A2691="",NOT(ISNUMBER(N2691)),N2691&gt;A2691),"",DATEDIF(N2691,A2691,"Y")&amp;" years, "&amp;DATEDIF(N2691,A2691,"YM")&amp;" months, "&amp;DATEDIF(N2691,A2691,"MD")&amp;" days")</f>
        <v/>
      </c>
      <c r="P2691" s="284" t="inlineStr">
        <is>
          <t>David Wall</t>
        </is>
      </c>
      <c r="Q2691" s="284" t="inlineStr">
        <is>
          <t>AUS</t>
        </is>
      </c>
      <c r="R2691" s="699">
        <f>_xlfn.LET(_xlpm.d,_xlfn.XLOOKUP(P2691,'[1]Birth Dates'!$A:$A,'[1]Birth Dates'!$B:$B,"",0),IF(_xlpm.d=0,"",_xlpm.d))</f>
        <v/>
      </c>
      <c r="S2691" s="284">
        <f>IF(OR(R2691="",A2691="",NOT(ISNUMBER(R2691)),R2691&gt;A2691),"",DATEDIF(R2691,A2691,"Y")&amp;" years, "&amp;DATEDIF(R2691,A2691,"YM")&amp;" months, "&amp;DATEDIF(R2691,A2691,"MD")&amp;" days")</f>
        <v/>
      </c>
      <c r="T2691" s="284" t="n"/>
      <c r="U2691" s="284" t="n"/>
      <c r="V2691" s="699">
        <f>_xlfn.LET(_xlpm.d,_xlfn.XLOOKUP(T2691,'[1]Birth Dates'!$A:$A,'[1]Birth Dates'!$B:$B,"",0),IF(_xlpm.d=0,"",_xlpm.d))</f>
        <v/>
      </c>
      <c r="W2691" s="284">
        <f>IF(OR(V2691="",A2691="",NOT(ISNUMBER(V2691)),V2691&gt;A2691),"",DATEDIF(V2691,A2691,"Y")&amp;" years, "&amp;DATEDIF(V2691,A2691,"YM")&amp;" months, "&amp;DATEDIF(V2691,A2691,"MD")&amp;" days")</f>
        <v/>
      </c>
      <c r="X2691" s="284" t="n"/>
      <c r="Y2691" s="284" t="n"/>
      <c r="Z2691" s="284" t="n"/>
      <c r="AA2691" s="284" t="n"/>
      <c r="AB2691" s="284" t="n">
        <v>12</v>
      </c>
      <c r="AC2691" s="284" t="n"/>
      <c r="AD2691" s="284" t="n"/>
      <c r="AE2691" s="585" t="inlineStr">
        <is>
          <t>2:08.8240</t>
        </is>
      </c>
      <c r="AF2691" s="418">
        <f>IF(OR(AE2691="",AE2691="",AE2691=0),"",6.213/(AE2691*24))</f>
        <v/>
      </c>
      <c r="AG2691" s="289" t="n"/>
      <c r="AH2691" s="585" t="inlineStr"/>
      <c r="AI2691" s="418">
        <f>IF(OR(AH2691="",AH2691="",AH2691=0),"",6.213/(AH2691*24))</f>
        <v/>
      </c>
      <c r="AJ2691" s="175">
        <f>IF(AND(ISNUMBER(AB2691),ISNUMBER(AG2691)),AB2691-AG2691,"")</f>
        <v/>
      </c>
      <c r="AK2691" s="284" t="n"/>
      <c r="AL2691" s="284" t="n"/>
      <c r="AM2691" s="715" t="inlineStr">
        <is>
          <t>+2 Laps</t>
        </is>
      </c>
      <c r="AN2691" s="671">
        <f>IF(OR(AL2691="",AM2691="",AM2691=0),"",AL2691*6.213/(AM2691*24))</f>
        <v/>
      </c>
      <c r="AO2691" s="477">
        <f>IF(AND(AL2691=AL2690,AM2691&lt;&gt;"",AM2690&lt;&gt;""),AM2691-AM2690,"")</f>
        <v/>
      </c>
      <c r="AP2691" s="284" t="n"/>
      <c r="AQ2691" s="585" t="inlineStr"/>
      <c r="AR2691" s="439">
        <f>IF(OR(AQ2691="",AQ2691="",AQ2691=0),"",6.213/(AQ2691*24))</f>
        <v/>
      </c>
      <c r="AS2691" s="436">
        <f>IF(OR(NOT(ISNUMBER(C2691)),NOT(ISNUMBER(AB2691))),"",IF(AG2691&lt;&gt;"",AG2691,AB2691)-C2691)</f>
        <v/>
      </c>
      <c r="AT2691" s="290" t="n"/>
      <c r="AU2691" s="291">
        <f>IF($B2691="","",TEXT($A2691,"yyyymmdd")&amp;"_P"&amp;$C2691&amp;"_C"&amp;$F2691&amp;"_"&amp;TRIM(RIGHT(SUBSTITUTE(TRIM(SUBSTITUTE($L2691,CHAR(160)," "))," ",REPT(" ",60)),60))&amp;IF($P2691="","","-"&amp;TRIM(RIGHT(SUBSTITUTE(TRIM(SUBSTITUTE($P2691,CHAR(160)," "))," ",REPT(" ",60)),60)))&amp;IF($T2691="","","-"&amp;TRIM(RIGHT(SUBSTITUTE(TRIM(SUBSTITUTE($T2691,CHAR(160)," "))," ",REPT(" ",60)),60)))&amp;".jpg")</f>
        <v/>
      </c>
    </row>
    <row r="2692" ht="42" customHeight="1">
      <c r="A2692" s="288" t="n">
        <v>43016</v>
      </c>
      <c r="B2692" s="284" t="inlineStr">
        <is>
          <t>Supercheap Auto 1000, 8 October, 2017</t>
        </is>
      </c>
      <c r="C2692" s="284" t="n">
        <v>14</v>
      </c>
      <c r="D2692" s="284" t="n"/>
      <c r="E2692" s="284" t="n"/>
      <c r="F2692" s="284" t="n">
        <v>19</v>
      </c>
      <c r="G2692" s="284" t="inlineStr">
        <is>
          <t>Tekno Autosports</t>
        </is>
      </c>
      <c r="H2692" s="284" t="n"/>
      <c r="I2692" s="284" t="inlineStr">
        <is>
          <t>Woodstock Bourbon</t>
        </is>
      </c>
      <c r="J2692" s="284" t="inlineStr">
        <is>
          <t>Holden Commodore VF</t>
        </is>
      </c>
      <c r="K2692" s="284" t="n"/>
      <c r="L2692" s="284" t="inlineStr">
        <is>
          <t>Will Davison</t>
        </is>
      </c>
      <c r="M2692" s="284" t="inlineStr">
        <is>
          <t>AUS</t>
        </is>
      </c>
      <c r="N2692" s="699">
        <f>_xlfn.LET(_xlpm.d,_xlfn.XLOOKUP(L2692,'[1]Birth Dates'!$A:$A,'[1]Birth Dates'!$B:$B,"",0),IF(_xlpm.d=0,"",_xlpm.d))</f>
        <v/>
      </c>
      <c r="O2692" s="284">
        <f>IF(OR(N2692="",A2692="",NOT(ISNUMBER(N2692)),N2692&gt;A2692),"",DATEDIF(N2692,A2692,"Y")&amp;" years, "&amp;DATEDIF(N2692,A2692,"YM")&amp;" months, "&amp;DATEDIF(N2692,A2692,"MD")&amp;" days")</f>
        <v/>
      </c>
      <c r="P2692" s="284" t="inlineStr">
        <is>
          <t>Jonathon Webb</t>
        </is>
      </c>
      <c r="Q2692" s="284" t="inlineStr">
        <is>
          <t>AUS</t>
        </is>
      </c>
      <c r="R2692" s="699">
        <f>_xlfn.LET(_xlpm.d,_xlfn.XLOOKUP(P2692,'[1]Birth Dates'!$A:$A,'[1]Birth Dates'!$B:$B,"",0),IF(_xlpm.d=0,"",_xlpm.d))</f>
        <v/>
      </c>
      <c r="S2692" s="284">
        <f>IF(OR(R2692="",A2692="",NOT(ISNUMBER(R2692)),R2692&gt;A2692),"",DATEDIF(R2692,A2692,"Y")&amp;" years, "&amp;DATEDIF(R2692,A2692,"YM")&amp;" months, "&amp;DATEDIF(R2692,A2692,"MD")&amp;" days")</f>
        <v/>
      </c>
      <c r="T2692" s="284" t="n"/>
      <c r="U2692" s="284" t="n"/>
      <c r="V2692" s="699">
        <f>_xlfn.LET(_xlpm.d,_xlfn.XLOOKUP(T2692,'[1]Birth Dates'!$A:$A,'[1]Birth Dates'!$B:$B,"",0),IF(_xlpm.d=0,"",_xlpm.d))</f>
        <v/>
      </c>
      <c r="W2692" s="284">
        <f>IF(OR(V2692="",A2692="",NOT(ISNUMBER(V2692)),V2692&gt;A2692),"",DATEDIF(V2692,A2692,"Y")&amp;" years, "&amp;DATEDIF(V2692,A2692,"YM")&amp;" months, "&amp;DATEDIF(V2692,A2692,"MD")&amp;" days")</f>
        <v/>
      </c>
      <c r="X2692" s="284" t="n"/>
      <c r="Y2692" s="284" t="n"/>
      <c r="Z2692" s="284" t="n"/>
      <c r="AA2692" s="284" t="n"/>
      <c r="AB2692" s="284" t="n">
        <v>16</v>
      </c>
      <c r="AC2692" s="284" t="n"/>
      <c r="AD2692" s="284" t="n"/>
      <c r="AE2692" s="585" t="inlineStr">
        <is>
          <t>2:08.8240</t>
        </is>
      </c>
      <c r="AF2692" s="418">
        <f>IF(OR(AE2692="",AE2692="",AE2692=0),"",6.213/(AE2692*24))</f>
        <v/>
      </c>
      <c r="AG2692" s="289" t="n"/>
      <c r="AH2692" s="585" t="inlineStr"/>
      <c r="AI2692" s="418">
        <f>IF(OR(AH2692="",AH2692="",AH2692=0),"",6.213/(AH2692*24))</f>
        <v/>
      </c>
      <c r="AJ2692" s="175">
        <f>IF(AND(ISNUMBER(AB2692),ISNUMBER(AG2692)),AB2692-AG2692,"")</f>
        <v/>
      </c>
      <c r="AK2692" s="284" t="n"/>
      <c r="AL2692" s="284" t="n"/>
      <c r="AM2692" s="715" t="inlineStr">
        <is>
          <t>+2 Laps</t>
        </is>
      </c>
      <c r="AN2692" s="671">
        <f>IF(OR(AL2692="",AM2692="",AM2692=0),"",AL2692*6.213/(AM2692*24))</f>
        <v/>
      </c>
      <c r="AO2692" s="477">
        <f>IF(AND(AL2692=AL2691,AM2692&lt;&gt;"",AM2691&lt;&gt;""),AM2692-AM2691,"")</f>
        <v/>
      </c>
      <c r="AP2692" s="284" t="n"/>
      <c r="AQ2692" s="585" t="inlineStr"/>
      <c r="AR2692" s="439">
        <f>IF(OR(AQ2692="",AQ2692="",AQ2692=0),"",6.213/(AQ2692*24))</f>
        <v/>
      </c>
      <c r="AS2692" s="436">
        <f>IF(OR(NOT(ISNUMBER(C2692)),NOT(ISNUMBER(AB2692))),"",IF(AG2692&lt;&gt;"",AG2692,AB2692)-C2692)</f>
        <v/>
      </c>
      <c r="AT2692" s="290" t="n"/>
      <c r="AU2692" s="291">
        <f>IF($B2692="","",TEXT($A2692,"yyyymmdd")&amp;"_P"&amp;$C2692&amp;"_C"&amp;$F2692&amp;"_"&amp;TRIM(RIGHT(SUBSTITUTE(TRIM(SUBSTITUTE($L2692,CHAR(160)," "))," ",REPT(" ",60)),60))&amp;IF($P2692="","","-"&amp;TRIM(RIGHT(SUBSTITUTE(TRIM(SUBSTITUTE($P2692,CHAR(160)," "))," ",REPT(" ",60)),60)))&amp;IF($T2692="","","-"&amp;TRIM(RIGHT(SUBSTITUTE(TRIM(SUBSTITUTE($T2692,CHAR(160)," "))," ",REPT(" ",60)),60)))&amp;".jpg")</f>
        <v/>
      </c>
    </row>
    <row r="2693" ht="42" customHeight="1">
      <c r="A2693" s="288" t="n">
        <v>43016</v>
      </c>
      <c r="B2693" s="284" t="inlineStr">
        <is>
          <t>Supercheap Auto 1000, 8 October, 2017</t>
        </is>
      </c>
      <c r="C2693" s="284" t="n">
        <v>15</v>
      </c>
      <c r="D2693" s="284" t="n"/>
      <c r="E2693" s="284" t="n"/>
      <c r="F2693" s="284" t="n">
        <v>62</v>
      </c>
      <c r="G2693" s="284" t="inlineStr">
        <is>
          <t>Lucas Dumbrell Motorsport</t>
        </is>
      </c>
      <c r="H2693" s="284" t="n"/>
      <c r="I2693" s="284" t="inlineStr">
        <is>
          <t>Repair Management Australia</t>
        </is>
      </c>
      <c r="J2693" s="284" t="inlineStr">
        <is>
          <t>Holden Commodore VF</t>
        </is>
      </c>
      <c r="K2693" s="284" t="n"/>
      <c r="L2693" s="284" t="inlineStr">
        <is>
          <t>Alex Rullo</t>
        </is>
      </c>
      <c r="M2693" s="284" t="inlineStr">
        <is>
          <t>AUS</t>
        </is>
      </c>
      <c r="N2693" s="699">
        <f>_xlfn.LET(_xlpm.d,_xlfn.XLOOKUP(L2693,'[1]Birth Dates'!$A:$A,'[1]Birth Dates'!$B:$B,"",0),IF(_xlpm.d=0,"",_xlpm.d))</f>
        <v/>
      </c>
      <c r="O2693" s="284">
        <f>IF(OR(N2693="",A2693="",NOT(ISNUMBER(N2693)),N2693&gt;A2693),"",DATEDIF(N2693,A2693,"Y")&amp;" years, "&amp;DATEDIF(N2693,A2693,"YM")&amp;" months, "&amp;DATEDIF(N2693,A2693,"MD")&amp;" days")</f>
        <v/>
      </c>
      <c r="P2693" s="284" t="inlineStr">
        <is>
          <t>Alex Davison</t>
        </is>
      </c>
      <c r="Q2693" s="284" t="inlineStr">
        <is>
          <t>AUS</t>
        </is>
      </c>
      <c r="R2693" s="699">
        <f>_xlfn.LET(_xlpm.d,_xlfn.XLOOKUP(P2693,'[1]Birth Dates'!$A:$A,'[1]Birth Dates'!$B:$B,"",0),IF(_xlpm.d=0,"",_xlpm.d))</f>
        <v/>
      </c>
      <c r="S2693" s="284">
        <f>IF(OR(R2693="",A2693="",NOT(ISNUMBER(R2693)),R2693&gt;A2693),"",DATEDIF(R2693,A2693,"Y")&amp;" years, "&amp;DATEDIF(R2693,A2693,"YM")&amp;" months, "&amp;DATEDIF(R2693,A2693,"MD")&amp;" days")</f>
        <v/>
      </c>
      <c r="T2693" s="284" t="n"/>
      <c r="U2693" s="284" t="n"/>
      <c r="V2693" s="699">
        <f>_xlfn.LET(_xlpm.d,_xlfn.XLOOKUP(T2693,'[1]Birth Dates'!$A:$A,'[1]Birth Dates'!$B:$B,"",0),IF(_xlpm.d=0,"",_xlpm.d))</f>
        <v/>
      </c>
      <c r="W2693" s="284">
        <f>IF(OR(V2693="",A2693="",NOT(ISNUMBER(V2693)),V2693&gt;A2693),"",DATEDIF(V2693,A2693,"Y")&amp;" years, "&amp;DATEDIF(V2693,A2693,"YM")&amp;" months, "&amp;DATEDIF(V2693,A2693,"MD")&amp;" days")</f>
        <v/>
      </c>
      <c r="X2693" s="284" t="n"/>
      <c r="Y2693" s="284" t="n"/>
      <c r="Z2693" s="284" t="n"/>
      <c r="AA2693" s="284" t="n"/>
      <c r="AB2693" s="284" t="n">
        <v>26</v>
      </c>
      <c r="AC2693" s="284" t="n"/>
      <c r="AD2693" s="284" t="n"/>
      <c r="AE2693" s="585" t="inlineStr">
        <is>
          <t>2:08.8240</t>
        </is>
      </c>
      <c r="AF2693" s="418">
        <f>IF(OR(AE2693="",AE2693="",AE2693=0),"",6.213/(AE2693*24))</f>
        <v/>
      </c>
      <c r="AG2693" s="289" t="n"/>
      <c r="AH2693" s="585" t="inlineStr"/>
      <c r="AI2693" s="418">
        <f>IF(OR(AH2693="",AH2693="",AH2693=0),"",6.213/(AH2693*24))</f>
        <v/>
      </c>
      <c r="AJ2693" s="175">
        <f>IF(AND(ISNUMBER(AB2693),ISNUMBER(AG2693)),AB2693-AG2693,"")</f>
        <v/>
      </c>
      <c r="AK2693" s="284" t="n"/>
      <c r="AL2693" s="284" t="n"/>
      <c r="AM2693" s="715" t="inlineStr">
        <is>
          <t>+2 Laps</t>
        </is>
      </c>
      <c r="AN2693" s="671">
        <f>IF(OR(AL2693="",AM2693="",AM2693=0),"",AL2693*6.213/(AM2693*24))</f>
        <v/>
      </c>
      <c r="AO2693" s="477">
        <f>IF(AND(AL2693=AL2692,AM2693&lt;&gt;"",AM2692&lt;&gt;""),AM2693-AM2692,"")</f>
        <v/>
      </c>
      <c r="AP2693" s="284" t="n"/>
      <c r="AQ2693" s="585" t="inlineStr"/>
      <c r="AR2693" s="439">
        <f>IF(OR(AQ2693="",AQ2693="",AQ2693=0),"",6.213/(AQ2693*24))</f>
        <v/>
      </c>
      <c r="AS2693" s="436">
        <f>IF(OR(NOT(ISNUMBER(C2693)),NOT(ISNUMBER(AB2693))),"",IF(AG2693&lt;&gt;"",AG2693,AB2693)-C2693)</f>
        <v/>
      </c>
      <c r="AT2693" s="290" t="n"/>
      <c r="AU2693" s="291">
        <f>IF($B2693="","",TEXT($A2693,"yyyymmdd")&amp;"_P"&amp;$C2693&amp;"_C"&amp;$F2693&amp;"_"&amp;TRIM(RIGHT(SUBSTITUTE(TRIM(SUBSTITUTE($L2693,CHAR(160)," "))," ",REPT(" ",60)),60))&amp;IF($P2693="","","-"&amp;TRIM(RIGHT(SUBSTITUTE(TRIM(SUBSTITUTE($P2693,CHAR(160)," "))," ",REPT(" ",60)),60)))&amp;IF($T2693="","","-"&amp;TRIM(RIGHT(SUBSTITUTE(TRIM(SUBSTITUTE($T2693,CHAR(160)," "))," ",REPT(" ",60)),60)))&amp;".jpg")</f>
        <v/>
      </c>
    </row>
    <row r="2694" ht="42" customHeight="1">
      <c r="A2694" s="288" t="n">
        <v>43016</v>
      </c>
      <c r="B2694" s="284" t="inlineStr">
        <is>
          <t>Supercheap Auto 1000, 8 October, 2017</t>
        </is>
      </c>
      <c r="C2694" s="284" t="n">
        <v>16</v>
      </c>
      <c r="D2694" s="284" t="n"/>
      <c r="E2694" s="284" t="n"/>
      <c r="F2694" s="284" t="n">
        <v>6</v>
      </c>
      <c r="G2694" s="284" t="inlineStr">
        <is>
          <t>Prodrive Racing Australia</t>
        </is>
      </c>
      <c r="H2694" s="284" t="n"/>
      <c r="I2694" s="284" t="inlineStr">
        <is>
          <t>Monster Energy</t>
        </is>
      </c>
      <c r="J2694" s="284" t="inlineStr">
        <is>
          <t>Ford Falcon FG X</t>
        </is>
      </c>
      <c r="K2694" s="284" t="n"/>
      <c r="L2694" s="284" t="inlineStr">
        <is>
          <t>Cameron Waters</t>
        </is>
      </c>
      <c r="M2694" s="284" t="inlineStr">
        <is>
          <t>AUS</t>
        </is>
      </c>
      <c r="N2694" s="699">
        <f>_xlfn.LET(_xlpm.d,_xlfn.XLOOKUP(L2694,'[1]Birth Dates'!$A:$A,'[1]Birth Dates'!$B:$B,"",0),IF(_xlpm.d=0,"",_xlpm.d))</f>
        <v/>
      </c>
      <c r="O2694" s="284">
        <f>IF(OR(N2694="",A2694="",NOT(ISNUMBER(N2694)),N2694&gt;A2694),"",DATEDIF(N2694,A2694,"Y")&amp;" years, "&amp;DATEDIF(N2694,A2694,"YM")&amp;" months, "&amp;DATEDIF(N2694,A2694,"MD")&amp;" days")</f>
        <v/>
      </c>
      <c r="P2694" s="284" t="inlineStr">
        <is>
          <t>Richie Stanaway</t>
        </is>
      </c>
      <c r="Q2694" s="284" t="inlineStr">
        <is>
          <t>NZL</t>
        </is>
      </c>
      <c r="R2694" s="699">
        <f>_xlfn.LET(_xlpm.d,_xlfn.XLOOKUP(P2694,'[1]Birth Dates'!$A:$A,'[1]Birth Dates'!$B:$B,"",0),IF(_xlpm.d=0,"",_xlpm.d))</f>
        <v/>
      </c>
      <c r="S2694" s="284">
        <f>IF(OR(R2694="",A2694="",NOT(ISNUMBER(R2694)),R2694&gt;A2694),"",DATEDIF(R2694,A2694,"Y")&amp;" years, "&amp;DATEDIF(R2694,A2694,"YM")&amp;" months, "&amp;DATEDIF(R2694,A2694,"MD")&amp;" days")</f>
        <v/>
      </c>
      <c r="T2694" s="284" t="n"/>
      <c r="U2694" s="284" t="n"/>
      <c r="V2694" s="699">
        <f>_xlfn.LET(_xlpm.d,_xlfn.XLOOKUP(T2694,'[1]Birth Dates'!$A:$A,'[1]Birth Dates'!$B:$B,"",0),IF(_xlpm.d=0,"",_xlpm.d))</f>
        <v/>
      </c>
      <c r="W2694" s="284">
        <f>IF(OR(V2694="",A2694="",NOT(ISNUMBER(V2694)),V2694&gt;A2694),"",DATEDIF(V2694,A2694,"Y")&amp;" years, "&amp;DATEDIF(V2694,A2694,"YM")&amp;" months, "&amp;DATEDIF(V2694,A2694,"MD")&amp;" days")</f>
        <v/>
      </c>
      <c r="X2694" s="284" t="n"/>
      <c r="Y2694" s="284" t="n"/>
      <c r="Z2694" s="284" t="n"/>
      <c r="AA2694" s="284" t="n"/>
      <c r="AB2694" s="284" t="n">
        <v>6</v>
      </c>
      <c r="AC2694" s="284" t="n"/>
      <c r="AD2694" s="284" t="n"/>
      <c r="AE2694" s="585" t="inlineStr">
        <is>
          <t>2:08.8240</t>
        </is>
      </c>
      <c r="AF2694" s="418">
        <f>IF(OR(AE2694="",AE2694="",AE2694=0),"",6.213/(AE2694*24))</f>
        <v/>
      </c>
      <c r="AG2694" s="289" t="n"/>
      <c r="AH2694" s="585" t="inlineStr">
        <is>
          <t>2:08.8240</t>
        </is>
      </c>
      <c r="AI2694" s="418">
        <f>IF(OR(AH2694="",AH2694="",AH2694=0),"",6.213/(AH2694*24))</f>
        <v/>
      </c>
      <c r="AJ2694" s="175">
        <f>IF(AND(ISNUMBER(AB2694),ISNUMBER(AG2694)),AB2694-AG2694,"")</f>
        <v/>
      </c>
      <c r="AK2694" s="284" t="n"/>
      <c r="AL2694" s="284" t="n"/>
      <c r="AM2694" s="715" t="inlineStr">
        <is>
          <t>+2 Laps</t>
        </is>
      </c>
      <c r="AN2694" s="671">
        <f>IF(OR(AL2694="",AM2694="",AM2694=0),"",AL2694*6.213/(AM2694*24))</f>
        <v/>
      </c>
      <c r="AO2694" s="477">
        <f>IF(AND(AL2694=AL2693,AM2694&lt;&gt;"",AM2693&lt;&gt;""),AM2694-AM2693,"")</f>
        <v/>
      </c>
      <c r="AP2694" s="284" t="n"/>
      <c r="AQ2694" s="585" t="inlineStr"/>
      <c r="AR2694" s="439">
        <f>IF(OR(AQ2694="",AQ2694="",AQ2694=0),"",6.213/(AQ2694*24))</f>
        <v/>
      </c>
      <c r="AS2694" s="436">
        <f>IF(OR(NOT(ISNUMBER(C2694)),NOT(ISNUMBER(AB2694))),"",IF(AG2694&lt;&gt;"",AG2694,AB2694)-C2694)</f>
        <v/>
      </c>
      <c r="AT2694" s="290" t="n"/>
      <c r="AU2694" s="291">
        <f>IF($B2694="","",TEXT($A2694,"yyyymmdd")&amp;"_P"&amp;$C2694&amp;"_C"&amp;$F2694&amp;"_"&amp;TRIM(RIGHT(SUBSTITUTE(TRIM(SUBSTITUTE($L2694,CHAR(160)," "))," ",REPT(" ",60)),60))&amp;IF($P2694="","","-"&amp;TRIM(RIGHT(SUBSTITUTE(TRIM(SUBSTITUTE($P2694,CHAR(160)," "))," ",REPT(" ",60)),60)))&amp;IF($T2694="","","-"&amp;TRIM(RIGHT(SUBSTITUTE(TRIM(SUBSTITUTE($T2694,CHAR(160)," "))," ",REPT(" ",60)),60)))&amp;".jpg")</f>
        <v/>
      </c>
    </row>
    <row r="2695" ht="42" customHeight="1">
      <c r="A2695" s="288" t="n">
        <v>43016</v>
      </c>
      <c r="B2695" s="284" t="inlineStr">
        <is>
          <t>Supercheap Auto 1000, 8 October, 2017</t>
        </is>
      </c>
      <c r="C2695" s="284" t="n">
        <v>17</v>
      </c>
      <c r="D2695" s="284" t="n"/>
      <c r="E2695" s="284" t="n"/>
      <c r="F2695" s="284" t="n">
        <v>3</v>
      </c>
      <c r="G2695" s="284" t="inlineStr">
        <is>
          <t>Lucas Dumbrell Motorsport</t>
        </is>
      </c>
      <c r="H2695" s="284" t="n"/>
      <c r="I2695" s="284" t="inlineStr">
        <is>
          <t>Plus Fitness</t>
        </is>
      </c>
      <c r="J2695" s="284" t="inlineStr">
        <is>
          <t>Holden Commodore VF</t>
        </is>
      </c>
      <c r="K2695" s="284" t="n"/>
      <c r="L2695" s="284" t="inlineStr">
        <is>
          <t>Aaren Russell</t>
        </is>
      </c>
      <c r="M2695" s="284" t="inlineStr">
        <is>
          <t>AUS</t>
        </is>
      </c>
      <c r="N2695" s="699">
        <f>_xlfn.LET(_xlpm.d,_xlfn.XLOOKUP(L2695,'[1]Birth Dates'!$A:$A,'[1]Birth Dates'!$B:$B,"",0),IF(_xlpm.d=0,"",_xlpm.d))</f>
        <v/>
      </c>
      <c r="O2695" s="284">
        <f>IF(OR(N2695="",A2695="",NOT(ISNUMBER(N2695)),N2695&gt;A2695),"",DATEDIF(N2695,A2695,"Y")&amp;" years, "&amp;DATEDIF(N2695,A2695,"YM")&amp;" months, "&amp;DATEDIF(N2695,A2695,"MD")&amp;" days")</f>
        <v/>
      </c>
      <c r="P2695" s="284" t="inlineStr">
        <is>
          <t>Taz Douglas</t>
        </is>
      </c>
      <c r="Q2695" s="284" t="inlineStr">
        <is>
          <t>AUS</t>
        </is>
      </c>
      <c r="R2695" s="699">
        <f>_xlfn.LET(_xlpm.d,_xlfn.XLOOKUP(P2695,'[1]Birth Dates'!$A:$A,'[1]Birth Dates'!$B:$B,"",0),IF(_xlpm.d=0,"",_xlpm.d))</f>
        <v/>
      </c>
      <c r="S2695" s="284">
        <f>IF(OR(R2695="",A2695="",NOT(ISNUMBER(R2695)),R2695&gt;A2695),"",DATEDIF(R2695,A2695,"Y")&amp;" years, "&amp;DATEDIF(R2695,A2695,"YM")&amp;" months, "&amp;DATEDIF(R2695,A2695,"MD")&amp;" days")</f>
        <v/>
      </c>
      <c r="T2695" s="284" t="n"/>
      <c r="U2695" s="284" t="n"/>
      <c r="V2695" s="699">
        <f>_xlfn.LET(_xlpm.d,_xlfn.XLOOKUP(T2695,'[1]Birth Dates'!$A:$A,'[1]Birth Dates'!$B:$B,"",0),IF(_xlpm.d=0,"",_xlpm.d))</f>
        <v/>
      </c>
      <c r="W2695" s="284">
        <f>IF(OR(V2695="",A2695="",NOT(ISNUMBER(V2695)),V2695&gt;A2695),"",DATEDIF(V2695,A2695,"Y")&amp;" years, "&amp;DATEDIF(V2695,A2695,"YM")&amp;" months, "&amp;DATEDIF(V2695,A2695,"MD")&amp;" days")</f>
        <v/>
      </c>
      <c r="X2695" s="284" t="n"/>
      <c r="Y2695" s="284" t="n"/>
      <c r="Z2695" s="284" t="n"/>
      <c r="AA2695" s="284" t="n"/>
      <c r="AB2695" s="284" t="n">
        <v>25</v>
      </c>
      <c r="AC2695" s="284" t="n"/>
      <c r="AD2695" s="284" t="n"/>
      <c r="AE2695" s="585" t="inlineStr">
        <is>
          <t>2:08.8240</t>
        </is>
      </c>
      <c r="AF2695" s="418">
        <f>IF(OR(AE2695="",AE2695="",AE2695=0),"",6.213/(AE2695*24))</f>
        <v/>
      </c>
      <c r="AG2695" s="289" t="n"/>
      <c r="AH2695" s="585" t="inlineStr"/>
      <c r="AI2695" s="418">
        <f>IF(OR(AH2695="",AH2695="",AH2695=0),"",6.213/(AH2695*24))</f>
        <v/>
      </c>
      <c r="AJ2695" s="175">
        <f>IF(AND(ISNUMBER(AB2695),ISNUMBER(AG2695)),AB2695-AG2695,"")</f>
        <v/>
      </c>
      <c r="AK2695" s="284" t="n"/>
      <c r="AL2695" s="284" t="n"/>
      <c r="AM2695" s="715" t="inlineStr">
        <is>
          <t>+7 Laps</t>
        </is>
      </c>
      <c r="AN2695" s="671">
        <f>IF(OR(AL2695="",AM2695="",AM2695=0),"",AL2695*6.213/(AM2695*24))</f>
        <v/>
      </c>
      <c r="AO2695" s="477">
        <f>IF(AND(AL2695=AL2694,AM2695&lt;&gt;"",AM2694&lt;&gt;""),AM2695-AM2694,"")</f>
        <v/>
      </c>
      <c r="AP2695" s="284" t="n"/>
      <c r="AQ2695" s="585" t="inlineStr"/>
      <c r="AR2695" s="439">
        <f>IF(OR(AQ2695="",AQ2695="",AQ2695=0),"",6.213/(AQ2695*24))</f>
        <v/>
      </c>
      <c r="AS2695" s="436">
        <f>IF(OR(NOT(ISNUMBER(C2695)),NOT(ISNUMBER(AB2695))),"",IF(AG2695&lt;&gt;"",AG2695,AB2695)-C2695)</f>
        <v/>
      </c>
      <c r="AT2695" s="290" t="n"/>
      <c r="AU2695" s="291">
        <f>IF($B2695="","",TEXT($A2695,"yyyymmdd")&amp;"_P"&amp;$C2695&amp;"_C"&amp;$F2695&amp;"_"&amp;TRIM(RIGHT(SUBSTITUTE(TRIM(SUBSTITUTE($L2695,CHAR(160)," "))," ",REPT(" ",60)),60))&amp;IF($P2695="","","-"&amp;TRIM(RIGHT(SUBSTITUTE(TRIM(SUBSTITUTE($P2695,CHAR(160)," "))," ",REPT(" ",60)),60)))&amp;IF($T2695="","","-"&amp;TRIM(RIGHT(SUBSTITUTE(TRIM(SUBSTITUTE($T2695,CHAR(160)," "))," ",REPT(" ",60)),60)))&amp;".jpg")</f>
        <v/>
      </c>
    </row>
    <row r="2696" ht="42" customHeight="1">
      <c r="A2696" s="288" t="n">
        <v>43016</v>
      </c>
      <c r="B2696" s="284" t="inlineStr">
        <is>
          <t>Supercheap Auto 1000, 8 October, 2017</t>
        </is>
      </c>
      <c r="C2696" s="284" t="n">
        <v>18</v>
      </c>
      <c r="D2696" s="284" t="n"/>
      <c r="E2696" s="284" t="n"/>
      <c r="F2696" s="284" t="n">
        <v>33</v>
      </c>
      <c r="G2696" s="284" t="inlineStr">
        <is>
          <t>Garry Rogers Motorsport</t>
        </is>
      </c>
      <c r="H2696" s="284" t="n"/>
      <c r="I2696" s="284" t="inlineStr">
        <is>
          <t>Wilson Security</t>
        </is>
      </c>
      <c r="J2696" s="284" t="inlineStr">
        <is>
          <t>Holden Commodore VF</t>
        </is>
      </c>
      <c r="K2696" s="284" t="n"/>
      <c r="L2696" s="284" t="inlineStr">
        <is>
          <t>Garth Tander</t>
        </is>
      </c>
      <c r="M2696" s="284" t="inlineStr">
        <is>
          <t>AUS</t>
        </is>
      </c>
      <c r="N2696" s="699">
        <f>_xlfn.LET(_xlpm.d,_xlfn.XLOOKUP(L2696,'[1]Birth Dates'!$A:$A,'[1]Birth Dates'!$B:$B,"",0),IF(_xlpm.d=0,"",_xlpm.d))</f>
        <v/>
      </c>
      <c r="O2696" s="284">
        <f>IF(OR(N2696="",A2696="",NOT(ISNUMBER(N2696)),N2696&gt;A2696),"",DATEDIF(N2696,A2696,"Y")&amp;" years, "&amp;DATEDIF(N2696,A2696,"YM")&amp;" months, "&amp;DATEDIF(N2696,A2696,"MD")&amp;" days")</f>
        <v/>
      </c>
      <c r="P2696" s="284" t="inlineStr">
        <is>
          <t>James Golding</t>
        </is>
      </c>
      <c r="Q2696" s="284" t="inlineStr">
        <is>
          <t>AUS</t>
        </is>
      </c>
      <c r="R2696" s="699">
        <f>_xlfn.LET(_xlpm.d,_xlfn.XLOOKUP(P2696,'[1]Birth Dates'!$A:$A,'[1]Birth Dates'!$B:$B,"",0),IF(_xlpm.d=0,"",_xlpm.d))</f>
        <v/>
      </c>
      <c r="S2696" s="284">
        <f>IF(OR(R2696="",A2696="",NOT(ISNUMBER(R2696)),R2696&gt;A2696),"",DATEDIF(R2696,A2696,"Y")&amp;" years, "&amp;DATEDIF(R2696,A2696,"YM")&amp;" months, "&amp;DATEDIF(R2696,A2696,"MD")&amp;" days")</f>
        <v/>
      </c>
      <c r="T2696" s="284" t="n"/>
      <c r="U2696" s="284" t="n"/>
      <c r="V2696" s="699">
        <f>_xlfn.LET(_xlpm.d,_xlfn.XLOOKUP(T2696,'[1]Birth Dates'!$A:$A,'[1]Birth Dates'!$B:$B,"",0),IF(_xlpm.d=0,"",_xlpm.d))</f>
        <v/>
      </c>
      <c r="W2696" s="284">
        <f>IF(OR(V2696="",A2696="",NOT(ISNUMBER(V2696)),V2696&gt;A2696),"",DATEDIF(V2696,A2696,"Y")&amp;" years, "&amp;DATEDIF(V2696,A2696,"YM")&amp;" months, "&amp;DATEDIF(V2696,A2696,"MD")&amp;" days")</f>
        <v/>
      </c>
      <c r="X2696" s="284" t="n"/>
      <c r="Y2696" s="284" t="n"/>
      <c r="Z2696" s="284" t="n"/>
      <c r="AA2696" s="284" t="n"/>
      <c r="AB2696" s="284" t="n">
        <v>9</v>
      </c>
      <c r="AC2696" s="284" t="n"/>
      <c r="AD2696" s="284" t="n"/>
      <c r="AE2696" s="585" t="inlineStr">
        <is>
          <t>2:08.8240</t>
        </is>
      </c>
      <c r="AF2696" s="418">
        <f>IF(OR(AE2696="",AE2696="",AE2696=0),"",6.213/(AE2696*24))</f>
        <v/>
      </c>
      <c r="AG2696" s="289" t="n"/>
      <c r="AH2696" s="585" t="inlineStr">
        <is>
          <t>2:08.8240</t>
        </is>
      </c>
      <c r="AI2696" s="418">
        <f>IF(OR(AH2696="",AH2696="",AH2696=0),"",6.213/(AH2696*24))</f>
        <v/>
      </c>
      <c r="AJ2696" s="175">
        <f>IF(AND(ISNUMBER(AB2696),ISNUMBER(AG2696)),AB2696-AG2696,"")</f>
        <v/>
      </c>
      <c r="AK2696" s="284" t="n"/>
      <c r="AL2696" s="284" t="n"/>
      <c r="AM2696" s="715" t="inlineStr">
        <is>
          <t>+9 Laps</t>
        </is>
      </c>
      <c r="AN2696" s="671">
        <f>IF(OR(AL2696="",AM2696="",AM2696=0),"",AL2696*6.213/(AM2696*24))</f>
        <v/>
      </c>
      <c r="AO2696" s="477">
        <f>IF(AND(AL2696=AL2695,AM2696&lt;&gt;"",AM2695&lt;&gt;""),AM2696-AM2695,"")</f>
        <v/>
      </c>
      <c r="AP2696" s="284" t="n"/>
      <c r="AQ2696" s="585" t="inlineStr"/>
      <c r="AR2696" s="439">
        <f>IF(OR(AQ2696="",AQ2696="",AQ2696=0),"",6.213/(AQ2696*24))</f>
        <v/>
      </c>
      <c r="AS2696" s="436">
        <f>IF(OR(NOT(ISNUMBER(C2696)),NOT(ISNUMBER(AB2696))),"",IF(AG2696&lt;&gt;"",AG2696,AB2696)-C2696)</f>
        <v/>
      </c>
      <c r="AT2696" s="290" t="n"/>
      <c r="AU2696" s="291">
        <f>IF($B2696="","",TEXT($A2696,"yyyymmdd")&amp;"_P"&amp;$C2696&amp;"_C"&amp;$F2696&amp;"_"&amp;TRIM(RIGHT(SUBSTITUTE(TRIM(SUBSTITUTE($L2696,CHAR(160)," "))," ",REPT(" ",60)),60))&amp;IF($P2696="","","-"&amp;TRIM(RIGHT(SUBSTITUTE(TRIM(SUBSTITUTE($P2696,CHAR(160)," "))," ",REPT(" ",60)),60)))&amp;IF($T2696="","","-"&amp;TRIM(RIGHT(SUBSTITUTE(TRIM(SUBSTITUTE($T2696,CHAR(160)," "))," ",REPT(" ",60)),60)))&amp;".jpg")</f>
        <v/>
      </c>
    </row>
    <row r="2697" ht="42" customHeight="1">
      <c r="A2697" s="288" t="n">
        <v>43016</v>
      </c>
      <c r="B2697" s="284" t="inlineStr">
        <is>
          <t>Supercheap Auto 1000, 8 October, 2017</t>
        </is>
      </c>
      <c r="C2697" s="284" t="n">
        <v>19</v>
      </c>
      <c r="D2697" s="284" t="n"/>
      <c r="E2697" s="284" t="n"/>
      <c r="F2697" s="284" t="n">
        <v>22</v>
      </c>
      <c r="G2697" s="284" t="inlineStr">
        <is>
          <t>Walkinshaw Racing</t>
        </is>
      </c>
      <c r="H2697" s="284" t="n"/>
      <c r="I2697" s="284" t="inlineStr">
        <is>
          <t>Boost Mobile</t>
        </is>
      </c>
      <c r="J2697" s="284" t="inlineStr">
        <is>
          <t>Holden Commodore VF</t>
        </is>
      </c>
      <c r="K2697" s="284" t="n"/>
      <c r="L2697" s="284" t="inlineStr">
        <is>
          <t>James Courtney</t>
        </is>
      </c>
      <c r="M2697" s="284" t="inlineStr">
        <is>
          <t>AUS</t>
        </is>
      </c>
      <c r="N2697" s="699">
        <f>_xlfn.LET(_xlpm.d,_xlfn.XLOOKUP(L2697,'[1]Birth Dates'!$A:$A,'[1]Birth Dates'!$B:$B,"",0),IF(_xlpm.d=0,"",_xlpm.d))</f>
        <v/>
      </c>
      <c r="O2697" s="284">
        <f>IF(OR(N2697="",A2697="",NOT(ISNUMBER(N2697)),N2697&gt;A2697),"",DATEDIF(N2697,A2697,"Y")&amp;" years, "&amp;DATEDIF(N2697,A2697,"YM")&amp;" months, "&amp;DATEDIF(N2697,A2697,"MD")&amp;" days")</f>
        <v/>
      </c>
      <c r="P2697" s="284" t="inlineStr">
        <is>
          <t>Jack Perkins</t>
        </is>
      </c>
      <c r="Q2697" s="284" t="inlineStr">
        <is>
          <t>AUS</t>
        </is>
      </c>
      <c r="R2697" s="699">
        <f>_xlfn.LET(_xlpm.d,_xlfn.XLOOKUP(P2697,'[1]Birth Dates'!$A:$A,'[1]Birth Dates'!$B:$B,"",0),IF(_xlpm.d=0,"",_xlpm.d))</f>
        <v/>
      </c>
      <c r="S2697" s="284">
        <f>IF(OR(R2697="",A2697="",NOT(ISNUMBER(R2697)),R2697&gt;A2697),"",DATEDIF(R2697,A2697,"Y")&amp;" years, "&amp;DATEDIF(R2697,A2697,"YM")&amp;" months, "&amp;DATEDIF(R2697,A2697,"MD")&amp;" days")</f>
        <v/>
      </c>
      <c r="T2697" s="284" t="n"/>
      <c r="U2697" s="284" t="n"/>
      <c r="V2697" s="699">
        <f>_xlfn.LET(_xlpm.d,_xlfn.XLOOKUP(T2697,'[1]Birth Dates'!$A:$A,'[1]Birth Dates'!$B:$B,"",0),IF(_xlpm.d=0,"",_xlpm.d))</f>
        <v/>
      </c>
      <c r="W2697" s="284">
        <f>IF(OR(V2697="",A2697="",NOT(ISNUMBER(V2697)),V2697&gt;A2697),"",DATEDIF(V2697,A2697,"Y")&amp;" years, "&amp;DATEDIF(V2697,A2697,"YM")&amp;" months, "&amp;DATEDIF(V2697,A2697,"MD")&amp;" days")</f>
        <v/>
      </c>
      <c r="X2697" s="284" t="n"/>
      <c r="Y2697" s="284" t="n"/>
      <c r="Z2697" s="284" t="n"/>
      <c r="AA2697" s="284" t="n"/>
      <c r="AB2697" s="284" t="n">
        <v>10</v>
      </c>
      <c r="AC2697" s="284" t="n"/>
      <c r="AD2697" s="284" t="n"/>
      <c r="AE2697" s="585" t="inlineStr">
        <is>
          <t>2:08.8240</t>
        </is>
      </c>
      <c r="AF2697" s="418">
        <f>IF(OR(AE2697="",AE2697="",AE2697=0),"",6.213/(AE2697*24))</f>
        <v/>
      </c>
      <c r="AG2697" s="289" t="n"/>
      <c r="AH2697" s="585" t="inlineStr"/>
      <c r="AI2697" s="418">
        <f>IF(OR(AH2697="",AH2697="",AH2697=0),"",6.213/(AH2697*24))</f>
        <v/>
      </c>
      <c r="AJ2697" s="175">
        <f>IF(AND(ISNUMBER(AB2697),ISNUMBER(AG2697)),AB2697-AG2697,"")</f>
        <v/>
      </c>
      <c r="AK2697" s="284" t="n"/>
      <c r="AL2697" s="284" t="n"/>
      <c r="AM2697" s="715" t="inlineStr">
        <is>
          <t>+14 Laps</t>
        </is>
      </c>
      <c r="AN2697" s="671">
        <f>IF(OR(AL2697="",AM2697="",AM2697=0),"",AL2697*6.213/(AM2697*24))</f>
        <v/>
      </c>
      <c r="AO2697" s="477">
        <f>IF(AND(AL2697=AL2696,AM2697&lt;&gt;"",AM2696&lt;&gt;""),AM2697-AM2696,"")</f>
        <v/>
      </c>
      <c r="AP2697" s="284" t="n"/>
      <c r="AQ2697" s="585" t="inlineStr"/>
      <c r="AR2697" s="439">
        <f>IF(OR(AQ2697="",AQ2697="",AQ2697=0),"",6.213/(AQ2697*24))</f>
        <v/>
      </c>
      <c r="AS2697" s="436">
        <f>IF(OR(NOT(ISNUMBER(C2697)),NOT(ISNUMBER(AB2697))),"",IF(AG2697&lt;&gt;"",AG2697,AB2697)-C2697)</f>
        <v/>
      </c>
      <c r="AT2697" s="290" t="n"/>
      <c r="AU2697" s="291">
        <f>IF($B2697="","",TEXT($A2697,"yyyymmdd")&amp;"_P"&amp;$C2697&amp;"_C"&amp;$F2697&amp;"_"&amp;TRIM(RIGHT(SUBSTITUTE(TRIM(SUBSTITUTE($L2697,CHAR(160)," "))," ",REPT(" ",60)),60))&amp;IF($P2697="","","-"&amp;TRIM(RIGHT(SUBSTITUTE(TRIM(SUBSTITUTE($P2697,CHAR(160)," "))," ",REPT(" ",60)),60)))&amp;IF($T2697="","","-"&amp;TRIM(RIGHT(SUBSTITUTE(TRIM(SUBSTITUTE($T2697,CHAR(160)," "))," ",REPT(" ",60)),60)))&amp;".jpg")</f>
        <v/>
      </c>
    </row>
    <row r="2698" ht="42" customHeight="1">
      <c r="A2698" s="288" t="n">
        <v>43016</v>
      </c>
      <c r="B2698" s="284" t="inlineStr">
        <is>
          <t>Supercheap Auto 1000, 8 October, 2017</t>
        </is>
      </c>
      <c r="C2698" s="284" t="n">
        <v>20</v>
      </c>
      <c r="D2698" s="284" t="n"/>
      <c r="E2698" s="284" t="n"/>
      <c r="F2698" s="284" t="n">
        <v>88</v>
      </c>
      <c r="G2698" s="284" t="inlineStr">
        <is>
          <t>Triple Eight Race Engineering</t>
        </is>
      </c>
      <c r="H2698" s="284" t="n"/>
      <c r="I2698" s="284" t="inlineStr">
        <is>
          <t>Red Bull, Holden</t>
        </is>
      </c>
      <c r="J2698" s="284" t="inlineStr">
        <is>
          <t>Holden Commodore VF</t>
        </is>
      </c>
      <c r="K2698" s="284" t="n"/>
      <c r="L2698" s="284" t="inlineStr">
        <is>
          <t>Jamie Whincup</t>
        </is>
      </c>
      <c r="M2698" s="284" t="inlineStr">
        <is>
          <t>AUS</t>
        </is>
      </c>
      <c r="N2698" s="699">
        <f>_xlfn.LET(_xlpm.d,_xlfn.XLOOKUP(L2698,'[1]Birth Dates'!$A:$A,'[1]Birth Dates'!$B:$B,"",0),IF(_xlpm.d=0,"",_xlpm.d))</f>
        <v/>
      </c>
      <c r="O2698" s="284">
        <f>IF(OR(N2698="",A2698="",NOT(ISNUMBER(N2698)),N2698&gt;A2698),"",DATEDIF(N2698,A2698,"Y")&amp;" years, "&amp;DATEDIF(N2698,A2698,"YM")&amp;" months, "&amp;DATEDIF(N2698,A2698,"MD")&amp;" days")</f>
        <v/>
      </c>
      <c r="P2698" s="284" t="inlineStr">
        <is>
          <t>Paul Dumbrell</t>
        </is>
      </c>
      <c r="Q2698" s="284" t="inlineStr">
        <is>
          <t>AUS</t>
        </is>
      </c>
      <c r="R2698" s="699">
        <f>_xlfn.LET(_xlpm.d,_xlfn.XLOOKUP(P2698,'[1]Birth Dates'!$A:$A,'[1]Birth Dates'!$B:$B,"",0),IF(_xlpm.d=0,"",_xlpm.d))</f>
        <v/>
      </c>
      <c r="S2698" s="284">
        <f>IF(OR(R2698="",A2698="",NOT(ISNUMBER(R2698)),R2698&gt;A2698),"",DATEDIF(R2698,A2698,"Y")&amp;" years, "&amp;DATEDIF(R2698,A2698,"YM")&amp;" months, "&amp;DATEDIF(R2698,A2698,"MD")&amp;" days")</f>
        <v/>
      </c>
      <c r="T2698" s="284" t="n"/>
      <c r="U2698" s="284" t="n"/>
      <c r="V2698" s="699">
        <f>_xlfn.LET(_xlpm.d,_xlfn.XLOOKUP(T2698,'[1]Birth Dates'!$A:$A,'[1]Birth Dates'!$B:$B,"",0),IF(_xlpm.d=0,"",_xlpm.d))</f>
        <v/>
      </c>
      <c r="W2698" s="284">
        <f>IF(OR(V2698="",A2698="",NOT(ISNUMBER(V2698)),V2698&gt;A2698),"",DATEDIF(V2698,A2698,"Y")&amp;" years, "&amp;DATEDIF(V2698,A2698,"YM")&amp;" months, "&amp;DATEDIF(V2698,A2698,"MD")&amp;" days")</f>
        <v/>
      </c>
      <c r="X2698" s="284" t="n"/>
      <c r="Y2698" s="284" t="n"/>
      <c r="Z2698" s="284" t="n"/>
      <c r="AA2698" s="284" t="n"/>
      <c r="AB2698" s="284" t="n">
        <v>11</v>
      </c>
      <c r="AC2698" s="284" t="n"/>
      <c r="AD2698" s="284" t="n"/>
      <c r="AE2698" s="585" t="inlineStr">
        <is>
          <t>2:08.8240</t>
        </is>
      </c>
      <c r="AF2698" s="418">
        <f>IF(OR(AE2698="",AE2698="",AE2698=0),"",6.213/(AE2698*24))</f>
        <v/>
      </c>
      <c r="AG2698" s="289" t="n"/>
      <c r="AH2698" s="585" t="inlineStr"/>
      <c r="AI2698" s="418">
        <f>IF(OR(AH2698="",AH2698="",AH2698=0),"",6.213/(AH2698*24))</f>
        <v/>
      </c>
      <c r="AJ2698" s="175">
        <f>IF(AND(ISNUMBER(AB2698),ISNUMBER(AG2698)),AB2698-AG2698,"")</f>
        <v/>
      </c>
      <c r="AK2698" s="284" t="n"/>
      <c r="AL2698" s="284" t="n"/>
      <c r="AM2698" s="715" t="inlineStr">
        <is>
          <t>+37 Laps</t>
        </is>
      </c>
      <c r="AN2698" s="671">
        <f>IF(OR(AL2698="",AM2698="",AM2698=0),"",AL2698*6.213/(AM2698*24))</f>
        <v/>
      </c>
      <c r="AO2698" s="477">
        <f>IF(AND(AL2698=AL2697,AM2698&lt;&gt;"",AM2697&lt;&gt;""),AM2698-AM2697,"")</f>
        <v/>
      </c>
      <c r="AP2698" s="284" t="n"/>
      <c r="AQ2698" s="585" t="inlineStr"/>
      <c r="AR2698" s="439">
        <f>IF(OR(AQ2698="",AQ2698="",AQ2698=0),"",6.213/(AQ2698*24))</f>
        <v/>
      </c>
      <c r="AS2698" s="436">
        <f>IF(OR(NOT(ISNUMBER(C2698)),NOT(ISNUMBER(AB2698))),"",IF(AG2698&lt;&gt;"",AG2698,AB2698)-C2698)</f>
        <v/>
      </c>
      <c r="AT2698" s="290" t="n"/>
      <c r="AU2698" s="291">
        <f>IF($B2698="","",TEXT($A2698,"yyyymmdd")&amp;"_P"&amp;$C2698&amp;"_C"&amp;$F2698&amp;"_"&amp;TRIM(RIGHT(SUBSTITUTE(TRIM(SUBSTITUTE($L2698,CHAR(160)," "))," ",REPT(" ",60)),60))&amp;IF($P2698="","","-"&amp;TRIM(RIGHT(SUBSTITUTE(TRIM(SUBSTITUTE($P2698,CHAR(160)," "))," ",REPT(" ",60)),60)))&amp;IF($T2698="","","-"&amp;TRIM(RIGHT(SUBSTITUTE(TRIM(SUBSTITUTE($T2698,CHAR(160)," "))," ",REPT(" ",60)),60)))&amp;".jpg")</f>
        <v/>
      </c>
    </row>
    <row r="2699" ht="42" customHeight="1">
      <c r="A2699" s="288" t="n">
        <v>43016</v>
      </c>
      <c r="B2699" s="284" t="inlineStr">
        <is>
          <t>Supercheap Auto 1000, 8 October, 2017</t>
        </is>
      </c>
      <c r="C2699" s="284" t="inlineStr">
        <is>
          <t>DNF</t>
        </is>
      </c>
      <c r="D2699" s="284" t="n"/>
      <c r="E2699" s="284" t="n"/>
      <c r="F2699" s="284" t="n">
        <v>8</v>
      </c>
      <c r="G2699" s="284" t="inlineStr">
        <is>
          <t>Brad Jones Racing</t>
        </is>
      </c>
      <c r="H2699" s="284" t="n"/>
      <c r="I2699" s="284" t="inlineStr">
        <is>
          <t>Boost Mobile</t>
        </is>
      </c>
      <c r="J2699" s="284" t="inlineStr">
        <is>
          <t>Holden Commodore VF</t>
        </is>
      </c>
      <c r="K2699" s="284" t="n"/>
      <c r="L2699" s="284" t="inlineStr">
        <is>
          <t>Nick Percat</t>
        </is>
      </c>
      <c r="M2699" s="284" t="inlineStr">
        <is>
          <t>AUS</t>
        </is>
      </c>
      <c r="N2699" s="699">
        <f>_xlfn.LET(_xlpm.d,_xlfn.XLOOKUP(L2699,'[1]Birth Dates'!$A:$A,'[1]Birth Dates'!$B:$B,"",0),IF(_xlpm.d=0,"",_xlpm.d))</f>
        <v/>
      </c>
      <c r="O2699" s="284">
        <f>IF(OR(N2699="",A2699="",NOT(ISNUMBER(N2699)),N2699&gt;A2699),"",DATEDIF(N2699,A2699,"Y")&amp;" years, "&amp;DATEDIF(N2699,A2699,"YM")&amp;" months, "&amp;DATEDIF(N2699,A2699,"MD")&amp;" days")</f>
        <v/>
      </c>
      <c r="P2699" s="284" t="inlineStr">
        <is>
          <t>Macauley Jones</t>
        </is>
      </c>
      <c r="Q2699" s="284" t="inlineStr">
        <is>
          <t>AUS</t>
        </is>
      </c>
      <c r="R2699" s="699">
        <f>_xlfn.LET(_xlpm.d,_xlfn.XLOOKUP(P2699,'[1]Birth Dates'!$A:$A,'[1]Birth Dates'!$B:$B,"",0),IF(_xlpm.d=0,"",_xlpm.d))</f>
        <v/>
      </c>
      <c r="S2699" s="284">
        <f>IF(OR(R2699="",A2699="",NOT(ISNUMBER(R2699)),R2699&gt;A2699),"",DATEDIF(R2699,A2699,"Y")&amp;" years, "&amp;DATEDIF(R2699,A2699,"YM")&amp;" months, "&amp;DATEDIF(R2699,A2699,"MD")&amp;" days")</f>
        <v/>
      </c>
      <c r="T2699" s="284" t="n"/>
      <c r="U2699" s="284" t="n"/>
      <c r="V2699" s="699">
        <f>_xlfn.LET(_xlpm.d,_xlfn.XLOOKUP(T2699,'[1]Birth Dates'!$A:$A,'[1]Birth Dates'!$B:$B,"",0),IF(_xlpm.d=0,"",_xlpm.d))</f>
        <v/>
      </c>
      <c r="W2699" s="284">
        <f>IF(OR(V2699="",A2699="",NOT(ISNUMBER(V2699)),V2699&gt;A2699),"",DATEDIF(V2699,A2699,"Y")&amp;" years, "&amp;DATEDIF(V2699,A2699,"YM")&amp;" months, "&amp;DATEDIF(V2699,A2699,"MD")&amp;" days")</f>
        <v/>
      </c>
      <c r="X2699" s="284" t="n"/>
      <c r="Y2699" s="284" t="n"/>
      <c r="Z2699" s="284" t="n"/>
      <c r="AA2699" s="284" t="n"/>
      <c r="AB2699" s="284" t="n">
        <v>14</v>
      </c>
      <c r="AC2699" s="284" t="n"/>
      <c r="AD2699" s="284" t="n"/>
      <c r="AE2699" s="585" t="inlineStr">
        <is>
          <t>2:08.8240</t>
        </is>
      </c>
      <c r="AF2699" s="418">
        <f>IF(OR(AE2699="",AE2699="",AE2699=0),"",6.213/(AE2699*24))</f>
        <v/>
      </c>
      <c r="AG2699" s="289" t="n"/>
      <c r="AH2699" s="585" t="inlineStr"/>
      <c r="AI2699" s="418">
        <f>IF(OR(AH2699="",AH2699="",AH2699=0),"",6.213/(AH2699*24))</f>
        <v/>
      </c>
      <c r="AJ2699" s="175">
        <f>IF(AND(ISNUMBER(AB2699),ISNUMBER(AG2699)),AB2699-AG2699,"")</f>
        <v/>
      </c>
      <c r="AK2699" s="284" t="inlineStr">
        <is>
          <t>Accident</t>
        </is>
      </c>
      <c r="AL2699" s="284" t="n">
        <v>160</v>
      </c>
      <c r="AM2699" s="715" t="n"/>
      <c r="AN2699" s="671">
        <f>IF(OR(AL2699="",AM2699="",AM2699=0),"",AL2699*6.213/(AM2699*24))</f>
        <v/>
      </c>
      <c r="AO2699" s="477">
        <f>IF(AND(AL2699=AL2698,AM2699&lt;&gt;"",AM2698&lt;&gt;""),AM2699-AM2698,"")</f>
        <v/>
      </c>
      <c r="AP2699" s="284" t="n"/>
      <c r="AQ2699" s="585" t="inlineStr"/>
      <c r="AR2699" s="439">
        <f>IF(OR(AQ2699="",AQ2699="",AQ2699=0),"",6.213/(AQ2699*24))</f>
        <v/>
      </c>
      <c r="AS2699" s="436">
        <f>IF(OR(NOT(ISNUMBER(C2699)),NOT(ISNUMBER(AB2699))),"",IF(AG2699&lt;&gt;"",AG2699,AB2699)-C2699)</f>
        <v/>
      </c>
      <c r="AT2699" s="290" t="n"/>
      <c r="AU2699" s="291">
        <f>IF($B2699="","",TEXT($A2699,"yyyymmdd")&amp;"_P"&amp;$C2699&amp;"_C"&amp;$F2699&amp;"_"&amp;TRIM(RIGHT(SUBSTITUTE(TRIM(SUBSTITUTE($L2699,CHAR(160)," "))," ",REPT(" ",60)),60))&amp;IF($P2699="","","-"&amp;TRIM(RIGHT(SUBSTITUTE(TRIM(SUBSTITUTE($P2699,CHAR(160)," "))," ",REPT(" ",60)),60)))&amp;IF($T2699="","","-"&amp;TRIM(RIGHT(SUBSTITUTE(TRIM(SUBSTITUTE($T2699,CHAR(160)," "))," ",REPT(" ",60)),60)))&amp;".jpg")</f>
        <v/>
      </c>
    </row>
    <row r="2700" ht="42" customHeight="1">
      <c r="A2700" s="288" t="n">
        <v>43016</v>
      </c>
      <c r="B2700" s="284" t="inlineStr">
        <is>
          <t>Supercheap Auto 1000, 8 October, 2017</t>
        </is>
      </c>
      <c r="C2700" s="284" t="inlineStr">
        <is>
          <t>DNF</t>
        </is>
      </c>
      <c r="D2700" s="284" t="n"/>
      <c r="E2700" s="284" t="n"/>
      <c r="F2700" s="284" t="n">
        <v>5</v>
      </c>
      <c r="G2700" s="284" t="inlineStr">
        <is>
          <t>Prodrive Racing Australia</t>
        </is>
      </c>
      <c r="H2700" s="284" t="n"/>
      <c r="I2700" s="284" t="inlineStr">
        <is>
          <t>The Bottle-O</t>
        </is>
      </c>
      <c r="J2700" s="284" t="inlineStr">
        <is>
          <t>Ford Falcon FG X</t>
        </is>
      </c>
      <c r="K2700" s="284" t="n"/>
      <c r="L2700" s="284" t="inlineStr">
        <is>
          <t>Mark Winterbottom</t>
        </is>
      </c>
      <c r="M2700" s="284" t="inlineStr">
        <is>
          <t>AUS</t>
        </is>
      </c>
      <c r="N2700" s="699">
        <f>_xlfn.LET(_xlpm.d,_xlfn.XLOOKUP(L2700,'[1]Birth Dates'!$A:$A,'[1]Birth Dates'!$B:$B,"",0),IF(_xlpm.d=0,"",_xlpm.d))</f>
        <v/>
      </c>
      <c r="O2700" s="284">
        <f>IF(OR(N2700="",A2700="",NOT(ISNUMBER(N2700)),N2700&gt;A2700),"",DATEDIF(N2700,A2700,"Y")&amp;" years, "&amp;DATEDIF(N2700,A2700,"YM")&amp;" months, "&amp;DATEDIF(N2700,A2700,"MD")&amp;" days")</f>
        <v/>
      </c>
      <c r="P2700" s="284" t="inlineStr">
        <is>
          <t>Dean Canto</t>
        </is>
      </c>
      <c r="Q2700" s="284" t="inlineStr">
        <is>
          <t>AUS</t>
        </is>
      </c>
      <c r="R2700" s="699">
        <f>_xlfn.LET(_xlpm.d,_xlfn.XLOOKUP(P2700,'[1]Birth Dates'!$A:$A,'[1]Birth Dates'!$B:$B,"",0),IF(_xlpm.d=0,"",_xlpm.d))</f>
        <v/>
      </c>
      <c r="S2700" s="284">
        <f>IF(OR(R2700="",A2700="",NOT(ISNUMBER(R2700)),R2700&gt;A2700),"",DATEDIF(R2700,A2700,"Y")&amp;" years, "&amp;DATEDIF(R2700,A2700,"YM")&amp;" months, "&amp;DATEDIF(R2700,A2700,"MD")&amp;" days")</f>
        <v/>
      </c>
      <c r="T2700" s="284" t="n"/>
      <c r="U2700" s="284" t="n"/>
      <c r="V2700" s="699">
        <f>_xlfn.LET(_xlpm.d,_xlfn.XLOOKUP(T2700,'[1]Birth Dates'!$A:$A,'[1]Birth Dates'!$B:$B,"",0),IF(_xlpm.d=0,"",_xlpm.d))</f>
        <v/>
      </c>
      <c r="W2700" s="284">
        <f>IF(OR(V2700="",A2700="",NOT(ISNUMBER(V2700)),V2700&gt;A2700),"",DATEDIF(V2700,A2700,"Y")&amp;" years, "&amp;DATEDIF(V2700,A2700,"YM")&amp;" months, "&amp;DATEDIF(V2700,A2700,"MD")&amp;" days")</f>
        <v/>
      </c>
      <c r="X2700" s="284" t="n"/>
      <c r="Y2700" s="284" t="n"/>
      <c r="Z2700" s="284" t="n"/>
      <c r="AA2700" s="284" t="n"/>
      <c r="AB2700" s="284" t="n">
        <v>3</v>
      </c>
      <c r="AC2700" s="284" t="n"/>
      <c r="AD2700" s="284" t="n"/>
      <c r="AE2700" s="585" t="inlineStr">
        <is>
          <t>2:08.8240</t>
        </is>
      </c>
      <c r="AF2700" s="418">
        <f>IF(OR(AE2700="",AE2700="",AE2700=0),"",6.213/(AE2700*24))</f>
        <v/>
      </c>
      <c r="AG2700" s="289" t="n"/>
      <c r="AH2700" s="585" t="inlineStr">
        <is>
          <t>2:08.8240</t>
        </is>
      </c>
      <c r="AI2700" s="418">
        <f>IF(OR(AH2700="",AH2700="",AH2700=0),"",6.213/(AH2700*24))</f>
        <v/>
      </c>
      <c r="AJ2700" s="175">
        <f>IF(AND(ISNUMBER(AB2700),ISNUMBER(AG2700)),AB2700-AG2700,"")</f>
        <v/>
      </c>
      <c r="AK2700" s="284" t="inlineStr">
        <is>
          <t>Accident</t>
        </is>
      </c>
      <c r="AL2700" s="284" t="n">
        <v>159</v>
      </c>
      <c r="AM2700" s="715" t="n"/>
      <c r="AN2700" s="671">
        <f>IF(OR(AL2700="",AM2700="",AM2700=0),"",AL2700*6.213/(AM2700*24))</f>
        <v/>
      </c>
      <c r="AO2700" s="477">
        <f>IF(AND(AL2700=AL2699,AM2700&lt;&gt;"",AM2699&lt;&gt;""),AM2700-AM2699,"")</f>
        <v/>
      </c>
      <c r="AP2700" s="284" t="n"/>
      <c r="AQ2700" s="585" t="inlineStr"/>
      <c r="AR2700" s="439">
        <f>IF(OR(AQ2700="",AQ2700="",AQ2700=0),"",6.213/(AQ2700*24))</f>
        <v/>
      </c>
      <c r="AS2700" s="436">
        <f>IF(OR(NOT(ISNUMBER(C2700)),NOT(ISNUMBER(AB2700))),"",IF(AG2700&lt;&gt;"",AG2700,AB2700)-C2700)</f>
        <v/>
      </c>
      <c r="AT2700" s="290" t="n"/>
      <c r="AU2700" s="291">
        <f>IF($B2700="","",TEXT($A2700,"yyyymmdd")&amp;"_P"&amp;$C2700&amp;"_C"&amp;$F2700&amp;"_"&amp;TRIM(RIGHT(SUBSTITUTE(TRIM(SUBSTITUTE($L2700,CHAR(160)," "))," ",REPT(" ",60)),60))&amp;IF($P2700="","","-"&amp;TRIM(RIGHT(SUBSTITUTE(TRIM(SUBSTITUTE($P2700,CHAR(160)," "))," ",REPT(" ",60)),60)))&amp;IF($T2700="","","-"&amp;TRIM(RIGHT(SUBSTITUTE(TRIM(SUBSTITUTE($T2700,CHAR(160)," "))," ",REPT(" ",60)),60)))&amp;".jpg")</f>
        <v/>
      </c>
    </row>
    <row r="2701" ht="42" customHeight="1">
      <c r="A2701" s="288" t="n">
        <v>43016</v>
      </c>
      <c r="B2701" s="284" t="inlineStr">
        <is>
          <t>Supercheap Auto 1000, 8 October, 2017</t>
        </is>
      </c>
      <c r="C2701" s="284" t="inlineStr">
        <is>
          <t>DNF</t>
        </is>
      </c>
      <c r="D2701" s="284" t="n"/>
      <c r="E2701" s="284" t="n"/>
      <c r="F2701" s="284" t="n">
        <v>78</v>
      </c>
      <c r="G2701" s="284" t="inlineStr">
        <is>
          <t>Nissan Motorsport</t>
        </is>
      </c>
      <c r="H2701" s="284" t="n"/>
      <c r="I2701" s="284" t="inlineStr">
        <is>
          <t>Harvey Norman</t>
        </is>
      </c>
      <c r="J2701" s="284" t="inlineStr">
        <is>
          <t>Nissan L33 Altima</t>
        </is>
      </c>
      <c r="K2701" s="284" t="n"/>
      <c r="L2701" s="284" t="inlineStr">
        <is>
          <t>Simona de Silvestro</t>
        </is>
      </c>
      <c r="M2701" s="284" t="inlineStr">
        <is>
          <t>CHE</t>
        </is>
      </c>
      <c r="N2701" s="699">
        <f>_xlfn.LET(_xlpm.d,_xlfn.XLOOKUP(L2701,'[1]Birth Dates'!$A:$A,'[1]Birth Dates'!$B:$B,"",0),IF(_xlpm.d=0,"",_xlpm.d))</f>
        <v/>
      </c>
      <c r="O2701" s="284">
        <f>IF(OR(N2701="",A2701="",NOT(ISNUMBER(N2701)),N2701&gt;A2701),"",DATEDIF(N2701,A2701,"Y")&amp;" years, "&amp;DATEDIF(N2701,A2701,"YM")&amp;" months, "&amp;DATEDIF(N2701,A2701,"MD")&amp;" days")</f>
        <v/>
      </c>
      <c r="P2701" s="284" t="inlineStr">
        <is>
          <t>David Russell</t>
        </is>
      </c>
      <c r="Q2701" s="284" t="inlineStr">
        <is>
          <t>AUS</t>
        </is>
      </c>
      <c r="R2701" s="699">
        <f>_xlfn.LET(_xlpm.d,_xlfn.XLOOKUP(P2701,'[1]Birth Dates'!$A:$A,'[1]Birth Dates'!$B:$B,"",0),IF(_xlpm.d=0,"",_xlpm.d))</f>
        <v/>
      </c>
      <c r="S2701" s="284">
        <f>IF(OR(R2701="",A2701="",NOT(ISNUMBER(R2701)),R2701&gt;A2701),"",DATEDIF(R2701,A2701,"Y")&amp;" years, "&amp;DATEDIF(R2701,A2701,"YM")&amp;" months, "&amp;DATEDIF(R2701,A2701,"MD")&amp;" days")</f>
        <v/>
      </c>
      <c r="T2701" s="284" t="n"/>
      <c r="U2701" s="284" t="n"/>
      <c r="V2701" s="699">
        <f>_xlfn.LET(_xlpm.d,_xlfn.XLOOKUP(T2701,'[1]Birth Dates'!$A:$A,'[1]Birth Dates'!$B:$B,"",0),IF(_xlpm.d=0,"",_xlpm.d))</f>
        <v/>
      </c>
      <c r="W2701" s="284">
        <f>IF(OR(V2701="",A2701="",NOT(ISNUMBER(V2701)),V2701&gt;A2701),"",DATEDIF(V2701,A2701,"Y")&amp;" years, "&amp;DATEDIF(V2701,A2701,"YM")&amp;" months, "&amp;DATEDIF(V2701,A2701,"MD")&amp;" days")</f>
        <v/>
      </c>
      <c r="X2701" s="284" t="n"/>
      <c r="Y2701" s="284" t="n"/>
      <c r="Z2701" s="284" t="n"/>
      <c r="AA2701" s="284" t="n"/>
      <c r="AB2701" s="284" t="n">
        <v>23</v>
      </c>
      <c r="AC2701" s="284" t="n"/>
      <c r="AD2701" s="284" t="n"/>
      <c r="AE2701" s="585" t="inlineStr">
        <is>
          <t>2:08.8240</t>
        </is>
      </c>
      <c r="AF2701" s="418">
        <f>IF(OR(AE2701="",AE2701="",AE2701=0),"",6.213/(AE2701*24))</f>
        <v/>
      </c>
      <c r="AG2701" s="289" t="n"/>
      <c r="AH2701" s="585" t="inlineStr"/>
      <c r="AI2701" s="418">
        <f>IF(OR(AH2701="",AH2701="",AH2701=0),"",6.213/(AH2701*24))</f>
        <v/>
      </c>
      <c r="AJ2701" s="175">
        <f>IF(AND(ISNUMBER(AB2701),ISNUMBER(AG2701)),AB2701-AG2701,"")</f>
        <v/>
      </c>
      <c r="AK2701" s="284" t="inlineStr">
        <is>
          <t>Accident</t>
        </is>
      </c>
      <c r="AL2701" s="284" t="n">
        <v>152</v>
      </c>
      <c r="AM2701" s="715" t="n"/>
      <c r="AN2701" s="671">
        <f>IF(OR(AL2701="",AM2701="",AM2701=0),"",AL2701*6.213/(AM2701*24))</f>
        <v/>
      </c>
      <c r="AO2701" s="477">
        <f>IF(AND(AL2701=AL2700,AM2701&lt;&gt;"",AM2700&lt;&gt;""),AM2701-AM2700,"")</f>
        <v/>
      </c>
      <c r="AP2701" s="284" t="n"/>
      <c r="AQ2701" s="585" t="inlineStr"/>
      <c r="AR2701" s="439">
        <f>IF(OR(AQ2701="",AQ2701="",AQ2701=0),"",6.213/(AQ2701*24))</f>
        <v/>
      </c>
      <c r="AS2701" s="436">
        <f>IF(OR(NOT(ISNUMBER(C2701)),NOT(ISNUMBER(AB2701))),"",IF(AG2701&lt;&gt;"",AG2701,AB2701)-C2701)</f>
        <v/>
      </c>
      <c r="AT2701" s="290" t="n"/>
      <c r="AU2701" s="291">
        <f>IF($B2701="","",TEXT($A2701,"yyyymmdd")&amp;"_P"&amp;$C2701&amp;"_C"&amp;$F2701&amp;"_"&amp;TRIM(RIGHT(SUBSTITUTE(TRIM(SUBSTITUTE($L2701,CHAR(160)," "))," ",REPT(" ",60)),60))&amp;IF($P2701="","","-"&amp;TRIM(RIGHT(SUBSTITUTE(TRIM(SUBSTITUTE($P2701,CHAR(160)," "))," ",REPT(" ",60)),60)))&amp;IF($T2701="","","-"&amp;TRIM(RIGHT(SUBSTITUTE(TRIM(SUBSTITUTE($T2701,CHAR(160)," "))," ",REPT(" ",60)),60)))&amp;".jpg")</f>
        <v/>
      </c>
    </row>
    <row r="2702" ht="42" customHeight="1">
      <c r="A2702" s="288" t="n">
        <v>43016</v>
      </c>
      <c r="B2702" s="284" t="inlineStr">
        <is>
          <t>Supercheap Auto 1000, 8 October, 2017</t>
        </is>
      </c>
      <c r="C2702" s="284" t="inlineStr">
        <is>
          <t>DNF</t>
        </is>
      </c>
      <c r="D2702" s="284" t="n"/>
      <c r="E2702" s="284" t="n"/>
      <c r="F2702" s="284" t="n">
        <v>34</v>
      </c>
      <c r="G2702" s="284" t="inlineStr">
        <is>
          <t>Garry Rogers Motorsport</t>
        </is>
      </c>
      <c r="H2702" s="284" t="n"/>
      <c r="I2702" s="284" t="inlineStr">
        <is>
          <t>Wilson Security</t>
        </is>
      </c>
      <c r="J2702" s="284" t="inlineStr">
        <is>
          <t>Holden Commodore VF</t>
        </is>
      </c>
      <c r="K2702" s="284" t="n"/>
      <c r="L2702" s="284" t="inlineStr">
        <is>
          <t>James Moffat</t>
        </is>
      </c>
      <c r="M2702" s="284" t="inlineStr">
        <is>
          <t>AUS</t>
        </is>
      </c>
      <c r="N2702" s="699">
        <f>_xlfn.LET(_xlpm.d,_xlfn.XLOOKUP(L2702,'[1]Birth Dates'!$A:$A,'[1]Birth Dates'!$B:$B,"",0),IF(_xlpm.d=0,"",_xlpm.d))</f>
        <v/>
      </c>
      <c r="O2702" s="284">
        <f>IF(OR(N2702="",A2702="",NOT(ISNUMBER(N2702)),N2702&gt;A2702),"",DATEDIF(N2702,A2702,"Y")&amp;" years, "&amp;DATEDIF(N2702,A2702,"YM")&amp;" months, "&amp;DATEDIF(N2702,A2702,"MD")&amp;" days")</f>
        <v/>
      </c>
      <c r="P2702" s="284" t="inlineStr">
        <is>
          <t>Richard Muscat</t>
        </is>
      </c>
      <c r="Q2702" s="284" t="inlineStr">
        <is>
          <t>AUS</t>
        </is>
      </c>
      <c r="R2702" s="699">
        <f>_xlfn.LET(_xlpm.d,_xlfn.XLOOKUP(P2702,'[1]Birth Dates'!$A:$A,'[1]Birth Dates'!$B:$B,"",0),IF(_xlpm.d=0,"",_xlpm.d))</f>
        <v/>
      </c>
      <c r="S2702" s="284">
        <f>IF(OR(R2702="",A2702="",NOT(ISNUMBER(R2702)),R2702&gt;A2702),"",DATEDIF(R2702,A2702,"Y")&amp;" years, "&amp;DATEDIF(R2702,A2702,"YM")&amp;" months, "&amp;DATEDIF(R2702,A2702,"MD")&amp;" days")</f>
        <v/>
      </c>
      <c r="T2702" s="284" t="n"/>
      <c r="U2702" s="284" t="n"/>
      <c r="V2702" s="699">
        <f>_xlfn.LET(_xlpm.d,_xlfn.XLOOKUP(T2702,'[1]Birth Dates'!$A:$A,'[1]Birth Dates'!$B:$B,"",0),IF(_xlpm.d=0,"",_xlpm.d))</f>
        <v/>
      </c>
      <c r="W2702" s="284">
        <f>IF(OR(V2702="",A2702="",NOT(ISNUMBER(V2702)),V2702&gt;A2702),"",DATEDIF(V2702,A2702,"Y")&amp;" years, "&amp;DATEDIF(V2702,A2702,"YM")&amp;" months, "&amp;DATEDIF(V2702,A2702,"MD")&amp;" days")</f>
        <v/>
      </c>
      <c r="X2702" s="284" t="n"/>
      <c r="Y2702" s="284" t="n"/>
      <c r="Z2702" s="284" t="n"/>
      <c r="AA2702" s="284" t="n"/>
      <c r="AB2702" s="284" t="n">
        <v>22</v>
      </c>
      <c r="AC2702" s="284" t="n"/>
      <c r="AD2702" s="284" t="n"/>
      <c r="AE2702" s="585" t="inlineStr">
        <is>
          <t>2:08.8240</t>
        </is>
      </c>
      <c r="AF2702" s="418">
        <f>IF(OR(AE2702="",AE2702="",AE2702=0),"",6.213/(AE2702*24))</f>
        <v/>
      </c>
      <c r="AG2702" s="289" t="n"/>
      <c r="AH2702" s="585" t="inlineStr"/>
      <c r="AI2702" s="418">
        <f>IF(OR(AH2702="",AH2702="",AH2702=0),"",6.213/(AH2702*24))</f>
        <v/>
      </c>
      <c r="AJ2702" s="175">
        <f>IF(AND(ISNUMBER(AB2702),ISNUMBER(AG2702)),AB2702-AG2702,"")</f>
        <v/>
      </c>
      <c r="AK2702" s="284" t="inlineStr">
        <is>
          <t>Accident</t>
        </is>
      </c>
      <c r="AL2702" s="284" t="n">
        <v>141</v>
      </c>
      <c r="AM2702" s="715" t="n"/>
      <c r="AN2702" s="671">
        <f>IF(OR(AL2702="",AM2702="",AM2702=0),"",AL2702*6.213/(AM2702*24))</f>
        <v/>
      </c>
      <c r="AO2702" s="477">
        <f>IF(AND(AL2702=AL2701,AM2702&lt;&gt;"",AM2701&lt;&gt;""),AM2702-AM2701,"")</f>
        <v/>
      </c>
      <c r="AP2702" s="284" t="n"/>
      <c r="AQ2702" s="585" t="inlineStr"/>
      <c r="AR2702" s="439">
        <f>IF(OR(AQ2702="",AQ2702="",AQ2702=0),"",6.213/(AQ2702*24))</f>
        <v/>
      </c>
      <c r="AS2702" s="436">
        <f>IF(OR(NOT(ISNUMBER(C2702)),NOT(ISNUMBER(AB2702))),"",IF(AG2702&lt;&gt;"",AG2702,AB2702)-C2702)</f>
        <v/>
      </c>
      <c r="AT2702" s="290" t="n"/>
      <c r="AU2702" s="291">
        <f>IF($B2702="","",TEXT($A2702,"yyyymmdd")&amp;"_P"&amp;$C2702&amp;"_C"&amp;$F2702&amp;"_"&amp;TRIM(RIGHT(SUBSTITUTE(TRIM(SUBSTITUTE($L2702,CHAR(160)," "))," ",REPT(" ",60)),60))&amp;IF($P2702="","","-"&amp;TRIM(RIGHT(SUBSTITUTE(TRIM(SUBSTITUTE($P2702,CHAR(160)," "))," ",REPT(" ",60)),60)))&amp;IF($T2702="","","-"&amp;TRIM(RIGHT(SUBSTITUTE(TRIM(SUBSTITUTE($T2702,CHAR(160)," "))," ",REPT(" ",60)),60)))&amp;".jpg")</f>
        <v/>
      </c>
    </row>
    <row r="2703" ht="42" customHeight="1">
      <c r="A2703" s="288" t="n">
        <v>43016</v>
      </c>
      <c r="B2703" s="284" t="inlineStr">
        <is>
          <t>Supercheap Auto 1000, 8 October, 2017</t>
        </is>
      </c>
      <c r="C2703" s="284" t="inlineStr">
        <is>
          <t>DNF</t>
        </is>
      </c>
      <c r="D2703" s="284" t="n"/>
      <c r="E2703" s="284" t="n"/>
      <c r="F2703" s="284" t="n">
        <v>18</v>
      </c>
      <c r="G2703" s="284" t="inlineStr">
        <is>
          <t>Team 18</t>
        </is>
      </c>
      <c r="H2703" s="284" t="n"/>
      <c r="I2703" s="284" t="inlineStr">
        <is>
          <t>Preston Hire</t>
        </is>
      </c>
      <c r="J2703" s="284" t="inlineStr">
        <is>
          <t>Holden Commodore VF</t>
        </is>
      </c>
      <c r="K2703" s="284" t="n"/>
      <c r="L2703" s="284" t="inlineStr">
        <is>
          <t>Lee Holdsworth</t>
        </is>
      </c>
      <c r="M2703" s="284" t="inlineStr">
        <is>
          <t>AUS</t>
        </is>
      </c>
      <c r="N2703" s="699">
        <f>_xlfn.LET(_xlpm.d,_xlfn.XLOOKUP(L2703,'[1]Birth Dates'!$A:$A,'[1]Birth Dates'!$B:$B,"",0),IF(_xlpm.d=0,"",_xlpm.d))</f>
        <v/>
      </c>
      <c r="O2703" s="284">
        <f>IF(OR(N2703="",A2703="",NOT(ISNUMBER(N2703)),N2703&gt;A2703),"",DATEDIF(N2703,A2703,"Y")&amp;" years, "&amp;DATEDIF(N2703,A2703,"YM")&amp;" months, "&amp;DATEDIF(N2703,A2703,"MD")&amp;" days")</f>
        <v/>
      </c>
      <c r="P2703" s="284" t="inlineStr">
        <is>
          <t>Karl Reindler</t>
        </is>
      </c>
      <c r="Q2703" s="284" t="inlineStr">
        <is>
          <t>AUS</t>
        </is>
      </c>
      <c r="R2703" s="699">
        <f>_xlfn.LET(_xlpm.d,_xlfn.XLOOKUP(P2703,'[1]Birth Dates'!$A:$A,'[1]Birth Dates'!$B:$B,"",0),IF(_xlpm.d=0,"",_xlpm.d))</f>
        <v/>
      </c>
      <c r="S2703" s="284">
        <f>IF(OR(R2703="",A2703="",NOT(ISNUMBER(R2703)),R2703&gt;A2703),"",DATEDIF(R2703,A2703,"Y")&amp;" years, "&amp;DATEDIF(R2703,A2703,"YM")&amp;" months, "&amp;DATEDIF(R2703,A2703,"MD")&amp;" days")</f>
        <v/>
      </c>
      <c r="T2703" s="284" t="n"/>
      <c r="U2703" s="284" t="n"/>
      <c r="V2703" s="699">
        <f>_xlfn.LET(_xlpm.d,_xlfn.XLOOKUP(T2703,'[1]Birth Dates'!$A:$A,'[1]Birth Dates'!$B:$B,"",0),IF(_xlpm.d=0,"",_xlpm.d))</f>
        <v/>
      </c>
      <c r="W2703" s="284">
        <f>IF(OR(V2703="",A2703="",NOT(ISNUMBER(V2703)),V2703&gt;A2703),"",DATEDIF(V2703,A2703,"Y")&amp;" years, "&amp;DATEDIF(V2703,A2703,"YM")&amp;" months, "&amp;DATEDIF(V2703,A2703,"MD")&amp;" days")</f>
        <v/>
      </c>
      <c r="X2703" s="284" t="n"/>
      <c r="Y2703" s="284" t="n"/>
      <c r="Z2703" s="284" t="n"/>
      <c r="AA2703" s="284" t="n"/>
      <c r="AB2703" s="284" t="n">
        <v>17</v>
      </c>
      <c r="AC2703" s="284" t="n"/>
      <c r="AD2703" s="284" t="n"/>
      <c r="AE2703" s="585" t="inlineStr">
        <is>
          <t>2:08.8240</t>
        </is>
      </c>
      <c r="AF2703" s="418">
        <f>IF(OR(AE2703="",AE2703="",AE2703=0),"",6.213/(AE2703*24))</f>
        <v/>
      </c>
      <c r="AG2703" s="289" t="n"/>
      <c r="AH2703" s="585" t="inlineStr"/>
      <c r="AI2703" s="418">
        <f>IF(OR(AH2703="",AH2703="",AH2703=0),"",6.213/(AH2703*24))</f>
        <v/>
      </c>
      <c r="AJ2703" s="175">
        <f>IF(AND(ISNUMBER(AB2703),ISNUMBER(AG2703)),AB2703-AG2703,"")</f>
        <v/>
      </c>
      <c r="AK2703" s="284" t="inlineStr">
        <is>
          <t>Engine</t>
        </is>
      </c>
      <c r="AL2703" s="284" t="n">
        <v>76</v>
      </c>
      <c r="AM2703" s="715" t="n"/>
      <c r="AN2703" s="671">
        <f>IF(OR(AL2703="",AM2703="",AM2703=0),"",AL2703*6.213/(AM2703*24))</f>
        <v/>
      </c>
      <c r="AO2703" s="477">
        <f>IF(AND(AL2703=AL2702,AM2703&lt;&gt;"",AM2702&lt;&gt;""),AM2703-AM2702,"")</f>
        <v/>
      </c>
      <c r="AP2703" s="284" t="n"/>
      <c r="AQ2703" s="585" t="inlineStr"/>
      <c r="AR2703" s="439">
        <f>IF(OR(AQ2703="",AQ2703="",AQ2703=0),"",6.213/(AQ2703*24))</f>
        <v/>
      </c>
      <c r="AS2703" s="436">
        <f>IF(OR(NOT(ISNUMBER(C2703)),NOT(ISNUMBER(AB2703))),"",IF(AG2703&lt;&gt;"",AG2703,AB2703)-C2703)</f>
        <v/>
      </c>
      <c r="AT2703" s="290" t="n"/>
      <c r="AU2703" s="291">
        <f>IF($B2703="","",TEXT($A2703,"yyyymmdd")&amp;"_P"&amp;$C2703&amp;"_C"&amp;$F2703&amp;"_"&amp;TRIM(RIGHT(SUBSTITUTE(TRIM(SUBSTITUTE($L2703,CHAR(160)," "))," ",REPT(" ",60)),60))&amp;IF($P2703="","","-"&amp;TRIM(RIGHT(SUBSTITUTE(TRIM(SUBSTITUTE($P2703,CHAR(160)," "))," ",REPT(" ",60)),60)))&amp;IF($T2703="","","-"&amp;TRIM(RIGHT(SUBSTITUTE(TRIM(SUBSTITUTE($T2703,CHAR(160)," "))," ",REPT(" ",60)),60)))&amp;".jpg")</f>
        <v/>
      </c>
    </row>
    <row r="2704" ht="42" customHeight="1">
      <c r="A2704" s="288" t="n">
        <v>43016</v>
      </c>
      <c r="B2704" s="284" t="inlineStr">
        <is>
          <t>Supercheap Auto 1000, 8 October, 2017</t>
        </is>
      </c>
      <c r="C2704" s="284" t="inlineStr">
        <is>
          <t>DNF</t>
        </is>
      </c>
      <c r="D2704" s="284" t="n"/>
      <c r="E2704" s="284" t="n"/>
      <c r="F2704" s="284" t="n">
        <v>17</v>
      </c>
      <c r="G2704" s="284" t="inlineStr">
        <is>
          <t>DJR Team Penske</t>
        </is>
      </c>
      <c r="H2704" s="284" t="n"/>
      <c r="I2704" s="284" t="inlineStr">
        <is>
          <t>Shell V-Power</t>
        </is>
      </c>
      <c r="J2704" s="284" t="inlineStr">
        <is>
          <t>Ford Falcon FG X</t>
        </is>
      </c>
      <c r="K2704" s="284" t="n"/>
      <c r="L2704" s="284" t="inlineStr">
        <is>
          <t>Scott McLaughlin</t>
        </is>
      </c>
      <c r="M2704" s="284" t="inlineStr">
        <is>
          <t>NZL</t>
        </is>
      </c>
      <c r="N2704" s="699">
        <f>_xlfn.LET(_xlpm.d,_xlfn.XLOOKUP(L2704,'[1]Birth Dates'!$A:$A,'[1]Birth Dates'!$B:$B,"",0),IF(_xlpm.d=0,"",_xlpm.d))</f>
        <v/>
      </c>
      <c r="O2704" s="284">
        <f>IF(OR(N2704="",A2704="",NOT(ISNUMBER(N2704)),N2704&gt;A2704),"",DATEDIF(N2704,A2704,"Y")&amp;" years, "&amp;DATEDIF(N2704,A2704,"YM")&amp;" months, "&amp;DATEDIF(N2704,A2704,"MD")&amp;" days")</f>
        <v/>
      </c>
      <c r="P2704" s="284" t="inlineStr">
        <is>
          <t>Alexandre Prémat</t>
        </is>
      </c>
      <c r="Q2704" s="284" t="inlineStr">
        <is>
          <t>FRA</t>
        </is>
      </c>
      <c r="R2704" s="699">
        <f>_xlfn.LET(_xlpm.d,_xlfn.XLOOKUP(P2704,'[1]Birth Dates'!$A:$A,'[1]Birth Dates'!$B:$B,"",0),IF(_xlpm.d=0,"",_xlpm.d))</f>
        <v/>
      </c>
      <c r="S2704" s="284">
        <f>IF(OR(R2704="",A2704="",NOT(ISNUMBER(R2704)),R2704&gt;A2704),"",DATEDIF(R2704,A2704,"Y")&amp;" years, "&amp;DATEDIF(R2704,A2704,"YM")&amp;" months, "&amp;DATEDIF(R2704,A2704,"MD")&amp;" days")</f>
        <v/>
      </c>
      <c r="T2704" s="284" t="n"/>
      <c r="U2704" s="284" t="n"/>
      <c r="V2704" s="699">
        <f>_xlfn.LET(_xlpm.d,_xlfn.XLOOKUP(T2704,'[1]Birth Dates'!$A:$A,'[1]Birth Dates'!$B:$B,"",0),IF(_xlpm.d=0,"",_xlpm.d))</f>
        <v/>
      </c>
      <c r="W2704" s="284">
        <f>IF(OR(V2704="",A2704="",NOT(ISNUMBER(V2704)),V2704&gt;A2704),"",DATEDIF(V2704,A2704,"Y")&amp;" years, "&amp;DATEDIF(V2704,A2704,"YM")&amp;" months, "&amp;DATEDIF(V2704,A2704,"MD")&amp;" days")</f>
        <v/>
      </c>
      <c r="X2704" s="284" t="n"/>
      <c r="Y2704" s="284" t="n"/>
      <c r="Z2704" s="284" t="n"/>
      <c r="AA2704" s="284" t="n"/>
      <c r="AB2704" s="284" t="n">
        <v>1</v>
      </c>
      <c r="AC2704" s="284" t="n"/>
      <c r="AD2704" s="284" t="n"/>
      <c r="AE2704" s="585" t="inlineStr">
        <is>
          <t>2:08.8240</t>
        </is>
      </c>
      <c r="AF2704" s="418">
        <f>IF(OR(AE2704="",AE2704="",AE2704=0),"",6.213/(AE2704*24))</f>
        <v/>
      </c>
      <c r="AG2704" s="289" t="n"/>
      <c r="AH2704" s="585" t="inlineStr">
        <is>
          <t>2:08.8240</t>
        </is>
      </c>
      <c r="AI2704" s="418">
        <f>IF(OR(AH2704="",AH2704="",AH2704=0),"",6.213/(AH2704*24))</f>
        <v/>
      </c>
      <c r="AJ2704" s="175">
        <f>IF(AND(ISNUMBER(AB2704),ISNUMBER(AG2704)),AB2704-AG2704,"")</f>
        <v/>
      </c>
      <c r="AK2704" s="284" t="inlineStr">
        <is>
          <t>Engine</t>
        </is>
      </c>
      <c r="AL2704" s="284" t="n">
        <v>72</v>
      </c>
      <c r="AM2704" s="715" t="n"/>
      <c r="AN2704" s="671">
        <f>IF(OR(AL2704="",AM2704="",AM2704=0),"",AL2704*6.213/(AM2704*24))</f>
        <v/>
      </c>
      <c r="AO2704" s="477">
        <f>IF(AND(AL2704=AL2703,AM2704&lt;&gt;"",AM2703&lt;&gt;""),AM2704-AM2703,"")</f>
        <v/>
      </c>
      <c r="AP2704" s="284" t="n"/>
      <c r="AQ2704" s="585" t="inlineStr"/>
      <c r="AR2704" s="439">
        <f>IF(OR(AQ2704="",AQ2704="",AQ2704=0),"",6.213/(AQ2704*24))</f>
        <v/>
      </c>
      <c r="AS2704" s="436">
        <f>IF(OR(NOT(ISNUMBER(C2704)),NOT(ISNUMBER(AB2704))),"",IF(AG2704&lt;&gt;"",AG2704,AB2704)-C2704)</f>
        <v/>
      </c>
      <c r="AT2704" s="290" t="n"/>
      <c r="AU2704" s="291">
        <f>IF($B2704="","",TEXT($A2704,"yyyymmdd")&amp;"_P"&amp;$C2704&amp;"_C"&amp;$F2704&amp;"_"&amp;TRIM(RIGHT(SUBSTITUTE(TRIM(SUBSTITUTE($L2704,CHAR(160)," "))," ",REPT(" ",60)),60))&amp;IF($P2704="","","-"&amp;TRIM(RIGHT(SUBSTITUTE(TRIM(SUBSTITUTE($P2704,CHAR(160)," "))," ",REPT(" ",60)),60)))&amp;IF($T2704="","","-"&amp;TRIM(RIGHT(SUBSTITUTE(TRIM(SUBSTITUTE($T2704,CHAR(160)," "))," ",REPT(" ",60)),60)))&amp;".jpg")</f>
        <v/>
      </c>
    </row>
    <row r="2705" ht="42" customFormat="1" customHeight="1" s="240">
      <c r="A2705" s="302" t="n">
        <v>43380</v>
      </c>
      <c r="B2705" s="293" t="inlineStr">
        <is>
          <t>Supercheap Auto 1000, 7 October, 2018</t>
        </is>
      </c>
      <c r="C2705" s="293" t="n">
        <v>1</v>
      </c>
      <c r="D2705" s="293" t="n"/>
      <c r="E2705" s="293" t="n"/>
      <c r="F2705" s="293" t="n">
        <v>888</v>
      </c>
      <c r="G2705" s="293" t="inlineStr">
        <is>
          <t>Triple Eight Race Engineering</t>
        </is>
      </c>
      <c r="H2705" s="293" t="n"/>
      <c r="I2705" s="293" t="inlineStr">
        <is>
          <t>Autobarn</t>
        </is>
      </c>
      <c r="J2705" s="293" t="inlineStr">
        <is>
          <t>Holden Commodore ZB</t>
        </is>
      </c>
      <c r="K2705" s="293" t="n"/>
      <c r="L2705" s="293" t="inlineStr">
        <is>
          <t>Craig Lowndes</t>
        </is>
      </c>
      <c r="M2705" s="293" t="inlineStr">
        <is>
          <t>AUS</t>
        </is>
      </c>
      <c r="N2705" s="700">
        <f>_xlfn.LET(_xlpm.d,_xlfn.XLOOKUP(L2705,'[1]Birth Dates'!$A:$A,'[1]Birth Dates'!$B:$B,"",0),IF(_xlpm.d=0,"",_xlpm.d))</f>
        <v/>
      </c>
      <c r="O2705" s="294">
        <f>IF(OR(N2705="",A2705="",NOT(ISNUMBER(N2705)),N2705&gt;A2705),"",DATEDIF(N2705,A2705,"Y")&amp;" years, "&amp;DATEDIF(N2705,A2705,"YM")&amp;" months, "&amp;DATEDIF(N2705,A2705,"MD")&amp;" days")</f>
        <v/>
      </c>
      <c r="P2705" s="293" t="inlineStr">
        <is>
          <t>Steven Richards</t>
        </is>
      </c>
      <c r="Q2705" s="293" t="inlineStr">
        <is>
          <t>NZL</t>
        </is>
      </c>
      <c r="R2705" s="700">
        <f>_xlfn.LET(_xlpm.d,_xlfn.XLOOKUP(P2705,'[1]Birth Dates'!$A:$A,'[1]Birth Dates'!$B:$B,"",0),IF(_xlpm.d=0,"",_xlpm.d))</f>
        <v/>
      </c>
      <c r="S2705" s="294">
        <f>IF(OR(R2705="",A2705="",NOT(ISNUMBER(R2705)),R2705&gt;A2705),"",DATEDIF(R2705,A2705,"Y")&amp;" years, "&amp;DATEDIF(R2705,A2705,"YM")&amp;" months, "&amp;DATEDIF(R2705,A2705,"MD")&amp;" days")</f>
        <v/>
      </c>
      <c r="T2705" s="293" t="n"/>
      <c r="U2705" s="293" t="n"/>
      <c r="V2705" s="700">
        <f>_xlfn.LET(_xlpm.d,_xlfn.XLOOKUP(T2705,'[1]Birth Dates'!$A:$A,'[1]Birth Dates'!$B:$B,"",0),IF(_xlpm.d=0,"",_xlpm.d))</f>
        <v/>
      </c>
      <c r="W2705" s="294">
        <f>IF(OR(V2705="",A2705="",NOT(ISNUMBER(V2705)),V2705&gt;A2705),"",DATEDIF(V2705,A2705,"Y")&amp;" years, "&amp;DATEDIF(V2705,A2705,"YM")&amp;" months, "&amp;DATEDIF(V2705,A2705,"MD")&amp;" days")</f>
        <v/>
      </c>
      <c r="X2705" s="294" t="n"/>
      <c r="Y2705" s="294" t="n"/>
      <c r="Z2705" s="294" t="n"/>
      <c r="AA2705" s="294" t="n"/>
      <c r="AB2705" s="293" t="n">
        <v>9</v>
      </c>
      <c r="AC2705" s="293" t="n"/>
      <c r="AD2705" s="293" t="n"/>
      <c r="AE2705" s="587" t="inlineStr">
        <is>
          <t>2:08.8240</t>
        </is>
      </c>
      <c r="AF2705" s="418">
        <f>IF(OR(AE2705="",AE2705="",AE2705=0),"",6.213/(AE2705*24))</f>
        <v/>
      </c>
      <c r="AG2705" s="298" t="n"/>
      <c r="AH2705" s="587" t="inlineStr">
        <is>
          <t>2:08.8240</t>
        </is>
      </c>
      <c r="AI2705" s="418">
        <f>IF(OR(AH2705="",AH2705="",AH2705=0),"",6.213/(AH2705*24))</f>
        <v/>
      </c>
      <c r="AJ2705" s="175">
        <f>IF(AND(ISNUMBER(AB2705),ISNUMBER(AG2705)),AB2705-AG2705,"")</f>
        <v/>
      </c>
      <c r="AK2705" s="293" t="n"/>
      <c r="AL2705" s="293" t="n">
        <v>161</v>
      </c>
      <c r="AM2705" s="723" t="n">
        <v>0.2512137037037037</v>
      </c>
      <c r="AN2705" s="671">
        <f>IF(OR(AL2705="",AM2705="",AM2705=0),"",AL2705*6.213/(AM2705*24))</f>
        <v/>
      </c>
      <c r="AO2705" s="477">
        <f>IF(AND(AL2705=AL2704,AM2705&lt;&gt;"",AM2704&lt;&gt;""),AM2705-AM2704,"")</f>
        <v/>
      </c>
      <c r="AP2705" s="293" t="n">
        <v>103</v>
      </c>
      <c r="AQ2705" s="586" t="inlineStr">
        <is>
          <t>2:06.3864</t>
        </is>
      </c>
      <c r="AR2705" s="439">
        <f>IF(OR(AQ2705="",AQ2705="",AQ2705=0),"",6.213/(AQ2705*24))</f>
        <v/>
      </c>
      <c r="AS2705" s="436">
        <f>IF(OR(NOT(ISNUMBER(C2705)),NOT(ISNUMBER(AB2705))),"",IF(AG2705&lt;&gt;"",AG2705,AB2705)-C2705)</f>
        <v/>
      </c>
      <c r="AT2705" s="296" t="n"/>
      <c r="AU2705" s="297">
        <f>IF($B2705="","",TEXT($A2705,"yyyymmdd")&amp;"_P"&amp;$C2705&amp;"_C"&amp;$F2705&amp;"_"&amp;TRIM(RIGHT(SUBSTITUTE(TRIM(SUBSTITUTE($L2705,CHAR(160)," "))," ",REPT(" ",60)),60))&amp;IF($P2705="","","-"&amp;TRIM(RIGHT(SUBSTITUTE(TRIM(SUBSTITUTE($P2705,CHAR(160)," "))," ",REPT(" ",60)),60)))&amp;IF($T2705="","","-"&amp;TRIM(RIGHT(SUBSTITUTE(TRIM(SUBSTITUTE($T2705,CHAR(160)," "))," ",REPT(" ",60)),60)))&amp;".jpg")</f>
        <v/>
      </c>
    </row>
    <row r="2706" ht="42" customHeight="1">
      <c r="A2706" s="292" t="n">
        <v>43380</v>
      </c>
      <c r="B2706" s="294" t="inlineStr">
        <is>
          <t>Supercheap Auto 1000, 7 October, 2018</t>
        </is>
      </c>
      <c r="C2706" s="294" t="n">
        <v>2</v>
      </c>
      <c r="D2706" s="294" t="n"/>
      <c r="E2706" s="294" t="n"/>
      <c r="F2706" s="294" t="n">
        <v>2</v>
      </c>
      <c r="G2706" s="294" t="inlineStr">
        <is>
          <t>Walkinshaw Andretti United</t>
        </is>
      </c>
      <c r="H2706" s="294" t="n"/>
      <c r="I2706" s="294" t="inlineStr">
        <is>
          <t>Mobil 1, Boost Mobile</t>
        </is>
      </c>
      <c r="J2706" s="294" t="inlineStr">
        <is>
          <t>Holden Commodore ZB</t>
        </is>
      </c>
      <c r="K2706" s="294" t="n"/>
      <c r="L2706" s="294" t="inlineStr">
        <is>
          <t>Scott Pye</t>
        </is>
      </c>
      <c r="M2706" s="294" t="inlineStr">
        <is>
          <t>AUS</t>
        </is>
      </c>
      <c r="N2706" s="700">
        <f>_xlfn.LET(_xlpm.d,_xlfn.XLOOKUP(L2706,'[1]Birth Dates'!$A:$A,'[1]Birth Dates'!$B:$B,"",0),IF(_xlpm.d=0,"",_xlpm.d))</f>
        <v/>
      </c>
      <c r="O2706" s="294">
        <f>IF(OR(N2706="",A2706="",NOT(ISNUMBER(N2706)),N2706&gt;A2706),"",DATEDIF(N2706,A2706,"Y")&amp;" years, "&amp;DATEDIF(N2706,A2706,"YM")&amp;" months, "&amp;DATEDIF(N2706,A2706,"MD")&amp;" days")</f>
        <v/>
      </c>
      <c r="P2706" s="294" t="inlineStr">
        <is>
          <t>Warren Luff</t>
        </is>
      </c>
      <c r="Q2706" s="294" t="inlineStr">
        <is>
          <t>AUS</t>
        </is>
      </c>
      <c r="R2706" s="700">
        <f>_xlfn.LET(_xlpm.d,_xlfn.XLOOKUP(P2706,'[1]Birth Dates'!$A:$A,'[1]Birth Dates'!$B:$B,"",0),IF(_xlpm.d=0,"",_xlpm.d))</f>
        <v/>
      </c>
      <c r="S2706" s="294">
        <f>IF(OR(R2706="",A2706="",NOT(ISNUMBER(R2706)),R2706&gt;A2706),"",DATEDIF(R2706,A2706,"Y")&amp;" years, "&amp;DATEDIF(R2706,A2706,"YM")&amp;" months, "&amp;DATEDIF(R2706,A2706,"MD")&amp;" days")</f>
        <v/>
      </c>
      <c r="T2706" s="294" t="n"/>
      <c r="U2706" s="294" t="n"/>
      <c r="V2706" s="700">
        <f>_xlfn.LET(_xlpm.d,_xlfn.XLOOKUP(T2706,'[1]Birth Dates'!$A:$A,'[1]Birth Dates'!$B:$B,"",0),IF(_xlpm.d=0,"",_xlpm.d))</f>
        <v/>
      </c>
      <c r="W2706" s="294">
        <f>IF(OR(V2706="",A2706="",NOT(ISNUMBER(V2706)),V2706&gt;A2706),"",DATEDIF(V2706,A2706,"Y")&amp;" years, "&amp;DATEDIF(V2706,A2706,"YM")&amp;" months, "&amp;DATEDIF(V2706,A2706,"MD")&amp;" days")</f>
        <v/>
      </c>
      <c r="X2706" s="294" t="n"/>
      <c r="Y2706" s="294" t="n"/>
      <c r="Z2706" s="294" t="n"/>
      <c r="AA2706" s="294" t="n"/>
      <c r="AB2706" s="294" t="n">
        <v>18</v>
      </c>
      <c r="AC2706" s="294" t="n"/>
      <c r="AD2706" s="294" t="n"/>
      <c r="AE2706" s="587" t="inlineStr">
        <is>
          <t>2:08.8240</t>
        </is>
      </c>
      <c r="AF2706" s="418">
        <f>IF(OR(AE2706="",AE2706="",AE2706=0),"",6.213/(AE2706*24))</f>
        <v/>
      </c>
      <c r="AG2706" s="298" t="n"/>
      <c r="AH2706" s="587" t="inlineStr"/>
      <c r="AI2706" s="418">
        <f>IF(OR(AH2706="",AH2706="",AH2706=0),"",6.213/(AH2706*24))</f>
        <v/>
      </c>
      <c r="AJ2706" s="175">
        <f>IF(AND(ISNUMBER(AB2706),ISNUMBER(AG2706)),AB2706-AG2706,"")</f>
        <v/>
      </c>
      <c r="AK2706" s="294" t="n"/>
      <c r="AL2706" s="294" t="n">
        <v>161</v>
      </c>
      <c r="AM2706" s="724" t="n">
        <v>0.2512865277777778</v>
      </c>
      <c r="AN2706" s="671">
        <f>IF(OR(AL2706="",AM2706="",AM2706=0),"",AL2706*6.213/(AM2706*24))</f>
        <v/>
      </c>
      <c r="AO2706" s="477">
        <f>IF(AND(AL2706=AL2705,AM2706&lt;&gt;"",AM2705&lt;&gt;""),AM2706-AM2705,"")</f>
        <v/>
      </c>
      <c r="AP2706" s="294" t="n">
        <v>139</v>
      </c>
      <c r="AQ2706" s="587" t="inlineStr">
        <is>
          <t>2:06.3908</t>
        </is>
      </c>
      <c r="AR2706" s="439">
        <f>IF(OR(AQ2706="",AQ2706="",AQ2706=0),"",6.213/(AQ2706*24))</f>
        <v/>
      </c>
      <c r="AS2706" s="436">
        <f>IF(OR(NOT(ISNUMBER(C2706)),NOT(ISNUMBER(AB2706))),"",IF(AG2706&lt;&gt;"",AG2706,AB2706)-C2706)</f>
        <v/>
      </c>
      <c r="AT2706" s="299" t="n"/>
      <c r="AU2706" s="300">
        <f>IF($B2706="","",TEXT($A2706,"yyyymmdd")&amp;"_P"&amp;$C2706&amp;"_C"&amp;$F2706&amp;"_"&amp;TRIM(RIGHT(SUBSTITUTE(TRIM(SUBSTITUTE($L2706,CHAR(160)," "))," ",REPT(" ",60)),60))&amp;IF($P2706="","","-"&amp;TRIM(RIGHT(SUBSTITUTE(TRIM(SUBSTITUTE($P2706,CHAR(160)," "))," ",REPT(" ",60)),60)))&amp;IF($T2706="","","-"&amp;TRIM(RIGHT(SUBSTITUTE(TRIM(SUBSTITUTE($T2706,CHAR(160)," "))," ",REPT(" ",60)),60)))&amp;".jpg")</f>
        <v/>
      </c>
    </row>
    <row r="2707" ht="42" customHeight="1">
      <c r="A2707" s="292" t="n">
        <v>43380</v>
      </c>
      <c r="B2707" s="294" t="inlineStr">
        <is>
          <t>Supercheap Auto 1000, 7 October, 2018</t>
        </is>
      </c>
      <c r="C2707" s="294" t="n">
        <v>3</v>
      </c>
      <c r="D2707" s="294" t="n"/>
      <c r="E2707" s="294" t="n"/>
      <c r="F2707" s="294" t="n">
        <v>17</v>
      </c>
      <c r="G2707" s="294" t="inlineStr">
        <is>
          <t>DJR Team Penske</t>
        </is>
      </c>
      <c r="H2707" s="294" t="n"/>
      <c r="I2707" s="294" t="inlineStr">
        <is>
          <t>Shell</t>
        </is>
      </c>
      <c r="J2707" s="294" t="inlineStr">
        <is>
          <t>Ford Falcon FG X</t>
        </is>
      </c>
      <c r="K2707" s="294" t="n"/>
      <c r="L2707" s="294" t="inlineStr">
        <is>
          <t>Scott McLaughlin</t>
        </is>
      </c>
      <c r="M2707" s="294" t="inlineStr">
        <is>
          <t>NZL</t>
        </is>
      </c>
      <c r="N2707" s="700">
        <f>_xlfn.LET(_xlpm.d,_xlfn.XLOOKUP(L2707,'[1]Birth Dates'!$A:$A,'[1]Birth Dates'!$B:$B,"",0),IF(_xlpm.d=0,"",_xlpm.d))</f>
        <v/>
      </c>
      <c r="O2707" s="294">
        <f>IF(OR(N2707="",A2707="",NOT(ISNUMBER(N2707)),N2707&gt;A2707),"",DATEDIF(N2707,A2707,"Y")&amp;" years, "&amp;DATEDIF(N2707,A2707,"YM")&amp;" months, "&amp;DATEDIF(N2707,A2707,"MD")&amp;" days")</f>
        <v/>
      </c>
      <c r="P2707" s="294" t="inlineStr">
        <is>
          <t>Alexandre Prémat</t>
        </is>
      </c>
      <c r="Q2707" s="294" t="inlineStr">
        <is>
          <t>FRA</t>
        </is>
      </c>
      <c r="R2707" s="700">
        <f>_xlfn.LET(_xlpm.d,_xlfn.XLOOKUP(P2707,'[1]Birth Dates'!$A:$A,'[1]Birth Dates'!$B:$B,"",0),IF(_xlpm.d=0,"",_xlpm.d))</f>
        <v/>
      </c>
      <c r="S2707" s="294">
        <f>IF(OR(R2707="",A2707="",NOT(ISNUMBER(R2707)),R2707&gt;A2707),"",DATEDIF(R2707,A2707,"Y")&amp;" years, "&amp;DATEDIF(R2707,A2707,"YM")&amp;" months, "&amp;DATEDIF(R2707,A2707,"MD")&amp;" days")</f>
        <v/>
      </c>
      <c r="T2707" s="294" t="n"/>
      <c r="U2707" s="294" t="n"/>
      <c r="V2707" s="700">
        <f>_xlfn.LET(_xlpm.d,_xlfn.XLOOKUP(T2707,'[1]Birth Dates'!$A:$A,'[1]Birth Dates'!$B:$B,"",0),IF(_xlpm.d=0,"",_xlpm.d))</f>
        <v/>
      </c>
      <c r="W2707" s="294">
        <f>IF(OR(V2707="",A2707="",NOT(ISNUMBER(V2707)),V2707&gt;A2707),"",DATEDIF(V2707,A2707,"Y")&amp;" years, "&amp;DATEDIF(V2707,A2707,"YM")&amp;" months, "&amp;DATEDIF(V2707,A2707,"MD")&amp;" days")</f>
        <v/>
      </c>
      <c r="X2707" s="294" t="n"/>
      <c r="Y2707" s="294" t="n"/>
      <c r="Z2707" s="294" t="n"/>
      <c r="AA2707" s="294" t="n"/>
      <c r="AB2707" s="294" t="n">
        <v>5</v>
      </c>
      <c r="AC2707" s="294" t="n"/>
      <c r="AD2707" s="294" t="n"/>
      <c r="AE2707" s="587" t="inlineStr">
        <is>
          <t>2:08.8240</t>
        </is>
      </c>
      <c r="AF2707" s="418">
        <f>IF(OR(AE2707="",AE2707="",AE2707=0),"",6.213/(AE2707*24))</f>
        <v/>
      </c>
      <c r="AG2707" s="298" t="n"/>
      <c r="AH2707" s="587" t="inlineStr">
        <is>
          <t>2:08.8240</t>
        </is>
      </c>
      <c r="AI2707" s="418">
        <f>IF(OR(AH2707="",AH2707="",AH2707=0),"",6.213/(AH2707*24))</f>
        <v/>
      </c>
      <c r="AJ2707" s="175">
        <f>IF(AND(ISNUMBER(AB2707),ISNUMBER(AG2707)),AB2707-AG2707,"")</f>
        <v/>
      </c>
      <c r="AK2707" s="294" t="n"/>
      <c r="AL2707" s="294" t="n">
        <v>161</v>
      </c>
      <c r="AM2707" s="724" t="n">
        <v>0.2513225925925926</v>
      </c>
      <c r="AN2707" s="671">
        <f>IF(OR(AL2707="",AM2707="",AM2707=0),"",AL2707*6.213/(AM2707*24))</f>
        <v/>
      </c>
      <c r="AO2707" s="477">
        <f>IF(AND(AL2707=AL2706,AM2707&lt;&gt;"",AM2706&lt;&gt;""),AM2707-AM2706,"")</f>
        <v/>
      </c>
      <c r="AP2707" s="294" t="n">
        <v>121</v>
      </c>
      <c r="AQ2707" s="587" t="inlineStr">
        <is>
          <t>2:06.4118</t>
        </is>
      </c>
      <c r="AR2707" s="439">
        <f>IF(OR(AQ2707="",AQ2707="",AQ2707=0),"",6.213/(AQ2707*24))</f>
        <v/>
      </c>
      <c r="AS2707" s="436">
        <f>IF(OR(NOT(ISNUMBER(C2707)),NOT(ISNUMBER(AB2707))),"",IF(AG2707&lt;&gt;"",AG2707,AB2707)-C2707)</f>
        <v/>
      </c>
      <c r="AT2707" s="299" t="n"/>
      <c r="AU2707" s="300">
        <f>IF($B2707="","",TEXT($A2707,"yyyymmdd")&amp;"_P"&amp;$C2707&amp;"_C"&amp;$F2707&amp;"_"&amp;TRIM(RIGHT(SUBSTITUTE(TRIM(SUBSTITUTE($L2707,CHAR(160)," "))," ",REPT(" ",60)),60))&amp;IF($P2707="","","-"&amp;TRIM(RIGHT(SUBSTITUTE(TRIM(SUBSTITUTE($P2707,CHAR(160)," "))," ",REPT(" ",60)),60)))&amp;IF($T2707="","","-"&amp;TRIM(RIGHT(SUBSTITUTE(TRIM(SUBSTITUTE($T2707,CHAR(160)," "))," ",REPT(" ",60)),60)))&amp;".jpg")</f>
        <v/>
      </c>
    </row>
    <row r="2708" ht="42" customHeight="1">
      <c r="A2708" s="292" t="n">
        <v>43380</v>
      </c>
      <c r="B2708" s="294" t="inlineStr">
        <is>
          <t>Supercheap Auto 1000, 7 October, 2018</t>
        </is>
      </c>
      <c r="C2708" s="294" t="n">
        <v>4</v>
      </c>
      <c r="D2708" s="294" t="n"/>
      <c r="E2708" s="294" t="n"/>
      <c r="F2708" s="294" t="n">
        <v>55</v>
      </c>
      <c r="G2708" s="294" t="inlineStr">
        <is>
          <t>Tickford Racing</t>
        </is>
      </c>
      <c r="H2708" s="294" t="n"/>
      <c r="I2708" s="294" t="inlineStr">
        <is>
          <t>Supercheap Auto</t>
        </is>
      </c>
      <c r="J2708" s="294" t="inlineStr">
        <is>
          <t>Ford Falcon FG X</t>
        </is>
      </c>
      <c r="K2708" s="294" t="n"/>
      <c r="L2708" s="294" t="inlineStr">
        <is>
          <t>Chaz Mostert</t>
        </is>
      </c>
      <c r="M2708" s="294" t="inlineStr">
        <is>
          <t>AUS</t>
        </is>
      </c>
      <c r="N2708" s="700">
        <f>_xlfn.LET(_xlpm.d,_xlfn.XLOOKUP(L2708,'[1]Birth Dates'!$A:$A,'[1]Birth Dates'!$B:$B,"",0),IF(_xlpm.d=0,"",_xlpm.d))</f>
        <v/>
      </c>
      <c r="O2708" s="294">
        <f>IF(OR(N2708="",A2708="",NOT(ISNUMBER(N2708)),N2708&gt;A2708),"",DATEDIF(N2708,A2708,"Y")&amp;" years, "&amp;DATEDIF(N2708,A2708,"YM")&amp;" months, "&amp;DATEDIF(N2708,A2708,"MD")&amp;" days")</f>
        <v/>
      </c>
      <c r="P2708" s="294" t="inlineStr">
        <is>
          <t>James Moffat</t>
        </is>
      </c>
      <c r="Q2708" s="294" t="inlineStr">
        <is>
          <t>AUS</t>
        </is>
      </c>
      <c r="R2708" s="700">
        <f>_xlfn.LET(_xlpm.d,_xlfn.XLOOKUP(P2708,'[1]Birth Dates'!$A:$A,'[1]Birth Dates'!$B:$B,"",0),IF(_xlpm.d=0,"",_xlpm.d))</f>
        <v/>
      </c>
      <c r="S2708" s="294">
        <f>IF(OR(R2708="",A2708="",NOT(ISNUMBER(R2708)),R2708&gt;A2708),"",DATEDIF(R2708,A2708,"Y")&amp;" years, "&amp;DATEDIF(R2708,A2708,"YM")&amp;" months, "&amp;DATEDIF(R2708,A2708,"MD")&amp;" days")</f>
        <v/>
      </c>
      <c r="T2708" s="294" t="n"/>
      <c r="U2708" s="294" t="n"/>
      <c r="V2708" s="700">
        <f>_xlfn.LET(_xlpm.d,_xlfn.XLOOKUP(T2708,'[1]Birth Dates'!$A:$A,'[1]Birth Dates'!$B:$B,"",0),IF(_xlpm.d=0,"",_xlpm.d))</f>
        <v/>
      </c>
      <c r="W2708" s="294">
        <f>IF(OR(V2708="",A2708="",NOT(ISNUMBER(V2708)),V2708&gt;A2708),"",DATEDIF(V2708,A2708,"Y")&amp;" years, "&amp;DATEDIF(V2708,A2708,"YM")&amp;" months, "&amp;DATEDIF(V2708,A2708,"MD")&amp;" days")</f>
        <v/>
      </c>
      <c r="X2708" s="294" t="n"/>
      <c r="Y2708" s="294" t="n"/>
      <c r="Z2708" s="294" t="n"/>
      <c r="AA2708" s="294" t="n"/>
      <c r="AB2708" s="294" t="n">
        <v>11</v>
      </c>
      <c r="AC2708" s="294" t="n"/>
      <c r="AD2708" s="294" t="n"/>
      <c r="AE2708" s="587" t="inlineStr">
        <is>
          <t>2:08.8240</t>
        </is>
      </c>
      <c r="AF2708" s="418">
        <f>IF(OR(AE2708="",AE2708="",AE2708=0),"",6.213/(AE2708*24))</f>
        <v/>
      </c>
      <c r="AG2708" s="298" t="n"/>
      <c r="AH2708" s="587" t="inlineStr"/>
      <c r="AI2708" s="418">
        <f>IF(OR(AH2708="",AH2708="",AH2708=0),"",6.213/(AH2708*24))</f>
        <v/>
      </c>
      <c r="AJ2708" s="175">
        <f>IF(AND(ISNUMBER(AB2708),ISNUMBER(AG2708)),AB2708-AG2708,"")</f>
        <v/>
      </c>
      <c r="AK2708" s="294" t="n"/>
      <c r="AL2708" s="294" t="n">
        <v>161</v>
      </c>
      <c r="AM2708" s="724" t="n">
        <v>0.2513323726851852</v>
      </c>
      <c r="AN2708" s="671">
        <f>IF(OR(AL2708="",AM2708="",AM2708=0),"",AL2708*6.213/(AM2708*24))</f>
        <v/>
      </c>
      <c r="AO2708" s="477">
        <f>IF(AND(AL2708=AL2707,AM2708&lt;&gt;"",AM2707&lt;&gt;""),AM2708-AM2707,"")</f>
        <v/>
      </c>
      <c r="AP2708" s="294" t="n">
        <v>123</v>
      </c>
      <c r="AQ2708" s="587" t="inlineStr">
        <is>
          <t>2:06.5354</t>
        </is>
      </c>
      <c r="AR2708" s="439">
        <f>IF(OR(AQ2708="",AQ2708="",AQ2708=0),"",6.213/(AQ2708*24))</f>
        <v/>
      </c>
      <c r="AS2708" s="436">
        <f>IF(OR(NOT(ISNUMBER(C2708)),NOT(ISNUMBER(AB2708))),"",IF(AG2708&lt;&gt;"",AG2708,AB2708)-C2708)</f>
        <v/>
      </c>
      <c r="AT2708" s="299" t="n"/>
      <c r="AU2708" s="300">
        <f>IF($B2708="","",TEXT($A2708,"yyyymmdd")&amp;"_P"&amp;$C2708&amp;"_C"&amp;$F2708&amp;"_"&amp;TRIM(RIGHT(SUBSTITUTE(TRIM(SUBSTITUTE($L2708,CHAR(160)," "))," ",REPT(" ",60)),60))&amp;IF($P2708="","","-"&amp;TRIM(RIGHT(SUBSTITUTE(TRIM(SUBSTITUTE($P2708,CHAR(160)," "))," ",REPT(" ",60)),60)))&amp;IF($T2708="","","-"&amp;TRIM(RIGHT(SUBSTITUTE(TRIM(SUBSTITUTE($T2708,CHAR(160)," "))," ",REPT(" ",60)),60)))&amp;".jpg")</f>
        <v/>
      </c>
    </row>
    <row r="2709" ht="42" customHeight="1">
      <c r="A2709" s="292" t="n">
        <v>43380</v>
      </c>
      <c r="B2709" s="294" t="inlineStr">
        <is>
          <t>Supercheap Auto 1000, 7 October, 2018</t>
        </is>
      </c>
      <c r="C2709" s="294" t="n">
        <v>5</v>
      </c>
      <c r="D2709" s="294" t="n"/>
      <c r="E2709" s="294" t="n"/>
      <c r="F2709" s="294" t="n">
        <v>97</v>
      </c>
      <c r="G2709" s="294" t="inlineStr">
        <is>
          <t>Triple Eight Race Engineering</t>
        </is>
      </c>
      <c r="H2709" s="294" t="n"/>
      <c r="I2709" s="294" t="inlineStr">
        <is>
          <t>Red Bull, Holden</t>
        </is>
      </c>
      <c r="J2709" s="294" t="inlineStr">
        <is>
          <t>Holden Commodore ZB</t>
        </is>
      </c>
      <c r="K2709" s="294" t="n"/>
      <c r="L2709" s="294" t="inlineStr">
        <is>
          <t>Shane van Gisbergen</t>
        </is>
      </c>
      <c r="M2709" s="294" t="inlineStr">
        <is>
          <t>NZL</t>
        </is>
      </c>
      <c r="N2709" s="700">
        <f>_xlfn.LET(_xlpm.d,_xlfn.XLOOKUP(L2709,'[1]Birth Dates'!$A:$A,'[1]Birth Dates'!$B:$B,"",0),IF(_xlpm.d=0,"",_xlpm.d))</f>
        <v/>
      </c>
      <c r="O2709" s="294">
        <f>IF(OR(N2709="",A2709="",NOT(ISNUMBER(N2709)),N2709&gt;A2709),"",DATEDIF(N2709,A2709,"Y")&amp;" years, "&amp;DATEDIF(N2709,A2709,"YM")&amp;" months, "&amp;DATEDIF(N2709,A2709,"MD")&amp;" days")</f>
        <v/>
      </c>
      <c r="P2709" s="294" t="inlineStr">
        <is>
          <t>Earl Bamber</t>
        </is>
      </c>
      <c r="Q2709" s="294" t="inlineStr">
        <is>
          <t>NZL</t>
        </is>
      </c>
      <c r="R2709" s="700">
        <f>_xlfn.LET(_xlpm.d,_xlfn.XLOOKUP(P2709,'[1]Birth Dates'!$A:$A,'[1]Birth Dates'!$B:$B,"",0),IF(_xlpm.d=0,"",_xlpm.d))</f>
        <v/>
      </c>
      <c r="S2709" s="294">
        <f>IF(OR(R2709="",A2709="",NOT(ISNUMBER(R2709)),R2709&gt;A2709),"",DATEDIF(R2709,A2709,"Y")&amp;" years, "&amp;DATEDIF(R2709,A2709,"YM")&amp;" months, "&amp;DATEDIF(R2709,A2709,"MD")&amp;" days")</f>
        <v/>
      </c>
      <c r="T2709" s="294" t="n"/>
      <c r="U2709" s="294" t="n"/>
      <c r="V2709" s="700">
        <f>_xlfn.LET(_xlpm.d,_xlfn.XLOOKUP(T2709,'[1]Birth Dates'!$A:$A,'[1]Birth Dates'!$B:$B,"",0),IF(_xlpm.d=0,"",_xlpm.d))</f>
        <v/>
      </c>
      <c r="W2709" s="294">
        <f>IF(OR(V2709="",A2709="",NOT(ISNUMBER(V2709)),V2709&gt;A2709),"",DATEDIF(V2709,A2709,"Y")&amp;" years, "&amp;DATEDIF(V2709,A2709,"YM")&amp;" months, "&amp;DATEDIF(V2709,A2709,"MD")&amp;" days")</f>
        <v/>
      </c>
      <c r="X2709" s="294" t="n"/>
      <c r="Y2709" s="294" t="n"/>
      <c r="Z2709" s="294" t="n"/>
      <c r="AA2709" s="294" t="n"/>
      <c r="AB2709" s="294" t="n">
        <v>4</v>
      </c>
      <c r="AC2709" s="294" t="n"/>
      <c r="AD2709" s="294" t="n"/>
      <c r="AE2709" s="587" t="inlineStr">
        <is>
          <t>2:08.8240</t>
        </is>
      </c>
      <c r="AF2709" s="418">
        <f>IF(OR(AE2709="",AE2709="",AE2709=0),"",6.213/(AE2709*24))</f>
        <v/>
      </c>
      <c r="AG2709" s="298" t="n"/>
      <c r="AH2709" s="587" t="inlineStr">
        <is>
          <t>2:08.8240</t>
        </is>
      </c>
      <c r="AI2709" s="418">
        <f>IF(OR(AH2709="",AH2709="",AH2709=0),"",6.213/(AH2709*24))</f>
        <v/>
      </c>
      <c r="AJ2709" s="175">
        <f>IF(AND(ISNUMBER(AB2709),ISNUMBER(AG2709)),AB2709-AG2709,"")</f>
        <v/>
      </c>
      <c r="AK2709" s="294" t="n"/>
      <c r="AL2709" s="294" t="n">
        <v>161</v>
      </c>
      <c r="AM2709" s="724" t="n">
        <v>0.2515310763888889</v>
      </c>
      <c r="AN2709" s="671">
        <f>IF(OR(AL2709="",AM2709="",AM2709=0),"",AL2709*6.213/(AM2709*24))</f>
        <v/>
      </c>
      <c r="AO2709" s="477">
        <f>IF(AND(AL2709=AL2708,AM2709&lt;&gt;"",AM2708&lt;&gt;""),AM2709-AM2708,"")</f>
        <v/>
      </c>
      <c r="AP2709" s="294" t="n">
        <v>153</v>
      </c>
      <c r="AQ2709" s="587" t="inlineStr">
        <is>
          <t>2:06.3122</t>
        </is>
      </c>
      <c r="AR2709" s="439">
        <f>IF(OR(AQ2709="",AQ2709="",AQ2709=0),"",6.213/(AQ2709*24))</f>
        <v/>
      </c>
      <c r="AS2709" s="436">
        <f>IF(OR(NOT(ISNUMBER(C2709)),NOT(ISNUMBER(AB2709))),"",IF(AG2709&lt;&gt;"",AG2709,AB2709)-C2709)</f>
        <v/>
      </c>
      <c r="AT2709" s="299" t="n"/>
      <c r="AU2709" s="300">
        <f>IF($B2709="","",TEXT($A2709,"yyyymmdd")&amp;"_P"&amp;$C2709&amp;"_C"&amp;$F2709&amp;"_"&amp;TRIM(RIGHT(SUBSTITUTE(TRIM(SUBSTITUTE($L2709,CHAR(160)," "))," ",REPT(" ",60)),60))&amp;IF($P2709="","","-"&amp;TRIM(RIGHT(SUBSTITUTE(TRIM(SUBSTITUTE($P2709,CHAR(160)," "))," ",REPT(" ",60)),60)))&amp;IF($T2709="","","-"&amp;TRIM(RIGHT(SUBSTITUTE(TRIM(SUBSTITUTE($T2709,CHAR(160)," "))," ",REPT(" ",60)),60)))&amp;".jpg")</f>
        <v/>
      </c>
    </row>
    <row r="2710" ht="42" customHeight="1">
      <c r="A2710" s="292" t="n">
        <v>43380</v>
      </c>
      <c r="B2710" s="294" t="inlineStr">
        <is>
          <t>Supercheap Auto 1000, 7 October, 2018</t>
        </is>
      </c>
      <c r="C2710" s="294" t="n">
        <v>6</v>
      </c>
      <c r="D2710" s="294" t="n"/>
      <c r="E2710" s="294" t="n"/>
      <c r="F2710" s="294" t="n">
        <v>33</v>
      </c>
      <c r="G2710" s="294" t="inlineStr">
        <is>
          <t>Garry Rogers Motorsport</t>
        </is>
      </c>
      <c r="H2710" s="294" t="n"/>
      <c r="I2710" s="294" t="inlineStr">
        <is>
          <t>Wilson Security</t>
        </is>
      </c>
      <c r="J2710" s="294" t="inlineStr">
        <is>
          <t>Holden Commodore ZB</t>
        </is>
      </c>
      <c r="K2710" s="294" t="n"/>
      <c r="L2710" s="294" t="inlineStr">
        <is>
          <t>Garth Tander</t>
        </is>
      </c>
      <c r="M2710" s="294" t="inlineStr">
        <is>
          <t>AUS</t>
        </is>
      </c>
      <c r="N2710" s="700">
        <f>_xlfn.LET(_xlpm.d,_xlfn.XLOOKUP(L2710,'[1]Birth Dates'!$A:$A,'[1]Birth Dates'!$B:$B,"",0),IF(_xlpm.d=0,"",_xlpm.d))</f>
        <v/>
      </c>
      <c r="O2710" s="294">
        <f>IF(OR(N2710="",A2710="",NOT(ISNUMBER(N2710)),N2710&gt;A2710),"",DATEDIF(N2710,A2710,"Y")&amp;" years, "&amp;DATEDIF(N2710,A2710,"YM")&amp;" months, "&amp;DATEDIF(N2710,A2710,"MD")&amp;" days")</f>
        <v/>
      </c>
      <c r="P2710" s="294" t="inlineStr">
        <is>
          <t>Chris Pither</t>
        </is>
      </c>
      <c r="Q2710" s="294" t="inlineStr">
        <is>
          <t>NZL</t>
        </is>
      </c>
      <c r="R2710" s="700">
        <f>_xlfn.LET(_xlpm.d,_xlfn.XLOOKUP(P2710,'[1]Birth Dates'!$A:$A,'[1]Birth Dates'!$B:$B,"",0),IF(_xlpm.d=0,"",_xlpm.d))</f>
        <v/>
      </c>
      <c r="S2710" s="294">
        <f>IF(OR(R2710="",A2710="",NOT(ISNUMBER(R2710)),R2710&gt;A2710),"",DATEDIF(R2710,A2710,"Y")&amp;" years, "&amp;DATEDIF(R2710,A2710,"YM")&amp;" months, "&amp;DATEDIF(R2710,A2710,"MD")&amp;" days")</f>
        <v/>
      </c>
      <c r="T2710" s="294" t="n"/>
      <c r="U2710" s="294" t="n"/>
      <c r="V2710" s="700">
        <f>_xlfn.LET(_xlpm.d,_xlfn.XLOOKUP(T2710,'[1]Birth Dates'!$A:$A,'[1]Birth Dates'!$B:$B,"",0),IF(_xlpm.d=0,"",_xlpm.d))</f>
        <v/>
      </c>
      <c r="W2710" s="294">
        <f>IF(OR(V2710="",A2710="",NOT(ISNUMBER(V2710)),V2710&gt;A2710),"",DATEDIF(V2710,A2710,"Y")&amp;" years, "&amp;DATEDIF(V2710,A2710,"YM")&amp;" months, "&amp;DATEDIF(V2710,A2710,"MD")&amp;" days")</f>
        <v/>
      </c>
      <c r="X2710" s="294" t="n"/>
      <c r="Y2710" s="294" t="n"/>
      <c r="Z2710" s="294" t="n"/>
      <c r="AA2710" s="294" t="n"/>
      <c r="AB2710" s="294" t="n">
        <v>10</v>
      </c>
      <c r="AC2710" s="294" t="n"/>
      <c r="AD2710" s="294" t="n"/>
      <c r="AE2710" s="587" t="inlineStr">
        <is>
          <t>2:08.8240</t>
        </is>
      </c>
      <c r="AF2710" s="418">
        <f>IF(OR(AE2710="",AE2710="",AE2710=0),"",6.213/(AE2710*24))</f>
        <v/>
      </c>
      <c r="AG2710" s="298" t="n"/>
      <c r="AH2710" s="587" t="inlineStr">
        <is>
          <t>2:08.8240</t>
        </is>
      </c>
      <c r="AI2710" s="418">
        <f>IF(OR(AH2710="",AH2710="",AH2710=0),"",6.213/(AH2710*24))</f>
        <v/>
      </c>
      <c r="AJ2710" s="175">
        <f>IF(AND(ISNUMBER(AB2710),ISNUMBER(AG2710)),AB2710-AG2710,"")</f>
        <v/>
      </c>
      <c r="AK2710" s="294" t="n"/>
      <c r="AL2710" s="294" t="n">
        <v>161</v>
      </c>
      <c r="AM2710" s="724" t="n">
        <v>0.2515610416666667</v>
      </c>
      <c r="AN2710" s="671">
        <f>IF(OR(AL2710="",AM2710="",AM2710=0),"",AL2710*6.213/(AM2710*24))</f>
        <v/>
      </c>
      <c r="AO2710" s="477">
        <f>IF(AND(AL2710=AL2709,AM2710&lt;&gt;"",AM2709&lt;&gt;""),AM2710-AM2709,"")</f>
        <v/>
      </c>
      <c r="AP2710" s="294" t="n">
        <v>131</v>
      </c>
      <c r="AQ2710" s="587" t="inlineStr">
        <is>
          <t>2:06.9352</t>
        </is>
      </c>
      <c r="AR2710" s="439">
        <f>IF(OR(AQ2710="",AQ2710="",AQ2710=0),"",6.213/(AQ2710*24))</f>
        <v/>
      </c>
      <c r="AS2710" s="436">
        <f>IF(OR(NOT(ISNUMBER(C2710)),NOT(ISNUMBER(AB2710))),"",IF(AG2710&lt;&gt;"",AG2710,AB2710)-C2710)</f>
        <v/>
      </c>
      <c r="AT2710" s="299" t="n"/>
      <c r="AU2710" s="300">
        <f>IF($B2710="","",TEXT($A2710,"yyyymmdd")&amp;"_P"&amp;$C2710&amp;"_C"&amp;$F2710&amp;"_"&amp;TRIM(RIGHT(SUBSTITUTE(TRIM(SUBSTITUTE($L2710,CHAR(160)," "))," ",REPT(" ",60)),60))&amp;IF($P2710="","","-"&amp;TRIM(RIGHT(SUBSTITUTE(TRIM(SUBSTITUTE($P2710,CHAR(160)," "))," ",REPT(" ",60)),60)))&amp;IF($T2710="","","-"&amp;TRIM(RIGHT(SUBSTITUTE(TRIM(SUBSTITUTE($T2710,CHAR(160)," "))," ",REPT(" ",60)),60)))&amp;".jpg")</f>
        <v/>
      </c>
    </row>
    <row r="2711" ht="42" customHeight="1">
      <c r="A2711" s="292" t="n">
        <v>43380</v>
      </c>
      <c r="B2711" s="294" t="inlineStr">
        <is>
          <t>Supercheap Auto 1000, 7 October, 2018</t>
        </is>
      </c>
      <c r="C2711" s="294" t="n">
        <v>7</v>
      </c>
      <c r="D2711" s="294" t="n"/>
      <c r="E2711" s="294" t="n"/>
      <c r="F2711" s="294" t="n">
        <v>8</v>
      </c>
      <c r="G2711" s="294" t="inlineStr">
        <is>
          <t>Brad Jones Racing</t>
        </is>
      </c>
      <c r="H2711" s="294" t="n"/>
      <c r="I2711" s="294" t="inlineStr">
        <is>
          <t>Repco</t>
        </is>
      </c>
      <c r="J2711" s="294" t="inlineStr">
        <is>
          <t>Holden Commodore ZB</t>
        </is>
      </c>
      <c r="K2711" s="294" t="n"/>
      <c r="L2711" s="294" t="inlineStr">
        <is>
          <t>Nick Percat</t>
        </is>
      </c>
      <c r="M2711" s="294" t="inlineStr">
        <is>
          <t>AUS</t>
        </is>
      </c>
      <c r="N2711" s="700">
        <f>_xlfn.LET(_xlpm.d,_xlfn.XLOOKUP(L2711,'[1]Birth Dates'!$A:$A,'[1]Birth Dates'!$B:$B,"",0),IF(_xlpm.d=0,"",_xlpm.d))</f>
        <v/>
      </c>
      <c r="O2711" s="294">
        <f>IF(OR(N2711="",A2711="",NOT(ISNUMBER(N2711)),N2711&gt;A2711),"",DATEDIF(N2711,A2711,"Y")&amp;" years, "&amp;DATEDIF(N2711,A2711,"YM")&amp;" months, "&amp;DATEDIF(N2711,A2711,"MD")&amp;" days")</f>
        <v/>
      </c>
      <c r="P2711" s="294" t="inlineStr">
        <is>
          <t>Macauley Jones</t>
        </is>
      </c>
      <c r="Q2711" s="294" t="inlineStr">
        <is>
          <t>AUS</t>
        </is>
      </c>
      <c r="R2711" s="700">
        <f>_xlfn.LET(_xlpm.d,_xlfn.XLOOKUP(P2711,'[1]Birth Dates'!$A:$A,'[1]Birth Dates'!$B:$B,"",0),IF(_xlpm.d=0,"",_xlpm.d))</f>
        <v/>
      </c>
      <c r="S2711" s="294">
        <f>IF(OR(R2711="",A2711="",NOT(ISNUMBER(R2711)),R2711&gt;A2711),"",DATEDIF(R2711,A2711,"Y")&amp;" years, "&amp;DATEDIF(R2711,A2711,"YM")&amp;" months, "&amp;DATEDIF(R2711,A2711,"MD")&amp;" days")</f>
        <v/>
      </c>
      <c r="T2711" s="294" t="n"/>
      <c r="U2711" s="294" t="n"/>
      <c r="V2711" s="700">
        <f>_xlfn.LET(_xlpm.d,_xlfn.XLOOKUP(T2711,'[1]Birth Dates'!$A:$A,'[1]Birth Dates'!$B:$B,"",0),IF(_xlpm.d=0,"",_xlpm.d))</f>
        <v/>
      </c>
      <c r="W2711" s="294">
        <f>IF(OR(V2711="",A2711="",NOT(ISNUMBER(V2711)),V2711&gt;A2711),"",DATEDIF(V2711,A2711,"Y")&amp;" years, "&amp;DATEDIF(V2711,A2711,"YM")&amp;" months, "&amp;DATEDIF(V2711,A2711,"MD")&amp;" days")</f>
        <v/>
      </c>
      <c r="X2711" s="294" t="n"/>
      <c r="Y2711" s="294" t="n"/>
      <c r="Z2711" s="294" t="n"/>
      <c r="AA2711" s="294" t="n"/>
      <c r="AB2711" s="294" t="n">
        <v>7</v>
      </c>
      <c r="AC2711" s="294" t="n"/>
      <c r="AD2711" s="294" t="n"/>
      <c r="AE2711" s="587" t="inlineStr">
        <is>
          <t>2:08.8240</t>
        </is>
      </c>
      <c r="AF2711" s="418">
        <f>IF(OR(AE2711="",AE2711="",AE2711=0),"",6.213/(AE2711*24))</f>
        <v/>
      </c>
      <c r="AG2711" s="298" t="n"/>
      <c r="AH2711" s="587" t="inlineStr">
        <is>
          <t>2:08.8240</t>
        </is>
      </c>
      <c r="AI2711" s="418">
        <f>IF(OR(AH2711="",AH2711="",AH2711=0),"",6.213/(AH2711*24))</f>
        <v/>
      </c>
      <c r="AJ2711" s="175">
        <f>IF(AND(ISNUMBER(AB2711),ISNUMBER(AG2711)),AB2711-AG2711,"")</f>
        <v/>
      </c>
      <c r="AK2711" s="294" t="n"/>
      <c r="AL2711" s="294" t="n">
        <v>161</v>
      </c>
      <c r="AM2711" s="724" t="n">
        <v>0.2516366435185185</v>
      </c>
      <c r="AN2711" s="671">
        <f>IF(OR(AL2711="",AM2711="",AM2711=0),"",AL2711*6.213/(AM2711*24))</f>
        <v/>
      </c>
      <c r="AO2711" s="477">
        <f>IF(AND(AL2711=AL2710,AM2711&lt;&gt;"",AM2710&lt;&gt;""),AM2711-AM2710,"")</f>
        <v/>
      </c>
      <c r="AP2711" s="294" t="n">
        <v>127</v>
      </c>
      <c r="AQ2711" s="587" t="inlineStr">
        <is>
          <t>2:06.6781</t>
        </is>
      </c>
      <c r="AR2711" s="439">
        <f>IF(OR(AQ2711="",AQ2711="",AQ2711=0),"",6.213/(AQ2711*24))</f>
        <v/>
      </c>
      <c r="AS2711" s="436">
        <f>IF(OR(NOT(ISNUMBER(C2711)),NOT(ISNUMBER(AB2711))),"",IF(AG2711&lt;&gt;"",AG2711,AB2711)-C2711)</f>
        <v/>
      </c>
      <c r="AT2711" s="299" t="n"/>
      <c r="AU2711" s="300">
        <f>IF($B2711="","",TEXT($A2711,"yyyymmdd")&amp;"_P"&amp;$C2711&amp;"_C"&amp;$F2711&amp;"_"&amp;TRIM(RIGHT(SUBSTITUTE(TRIM(SUBSTITUTE($L2711,CHAR(160)," "))," ",REPT(" ",60)),60))&amp;IF($P2711="","","-"&amp;TRIM(RIGHT(SUBSTITUTE(TRIM(SUBSTITUTE($P2711,CHAR(160)," "))," ",REPT(" ",60)),60)))&amp;IF($T2711="","","-"&amp;TRIM(RIGHT(SUBSTITUTE(TRIM(SUBSTITUTE($T2711,CHAR(160)," "))," ",REPT(" ",60)),60)))&amp;".jpg")</f>
        <v/>
      </c>
    </row>
    <row r="2712" ht="42" customHeight="1">
      <c r="A2712" s="292" t="n">
        <v>43380</v>
      </c>
      <c r="B2712" s="294" t="inlineStr">
        <is>
          <t>Supercheap Auto 1000, 7 October, 2018</t>
        </is>
      </c>
      <c r="C2712" s="294" t="n">
        <v>8</v>
      </c>
      <c r="D2712" s="294" t="n"/>
      <c r="E2712" s="294" t="n"/>
      <c r="F2712" s="294" t="n">
        <v>34</v>
      </c>
      <c r="G2712" s="294" t="inlineStr">
        <is>
          <t>Garry Rogers Motorsport</t>
        </is>
      </c>
      <c r="H2712" s="294" t="n"/>
      <c r="I2712" s="294" t="inlineStr">
        <is>
          <t>Wilson Security</t>
        </is>
      </c>
      <c r="J2712" s="294" t="inlineStr">
        <is>
          <t>Holden Commodore ZB</t>
        </is>
      </c>
      <c r="K2712" s="294" t="n"/>
      <c r="L2712" s="294" t="inlineStr">
        <is>
          <t>James Golding</t>
        </is>
      </c>
      <c r="M2712" s="294" t="inlineStr">
        <is>
          <t>AUS</t>
        </is>
      </c>
      <c r="N2712" s="700">
        <f>_xlfn.LET(_xlpm.d,_xlfn.XLOOKUP(L2712,'[1]Birth Dates'!$A:$A,'[1]Birth Dates'!$B:$B,"",0),IF(_xlpm.d=0,"",_xlpm.d))</f>
        <v/>
      </c>
      <c r="O2712" s="294">
        <f>IF(OR(N2712="",A2712="",NOT(ISNUMBER(N2712)),N2712&gt;A2712),"",DATEDIF(N2712,A2712,"Y")&amp;" years, "&amp;DATEDIF(N2712,A2712,"YM")&amp;" months, "&amp;DATEDIF(N2712,A2712,"MD")&amp;" days")</f>
        <v/>
      </c>
      <c r="P2712" s="294" t="inlineStr">
        <is>
          <t>Richard Muscat</t>
        </is>
      </c>
      <c r="Q2712" s="294" t="inlineStr">
        <is>
          <t>AUS</t>
        </is>
      </c>
      <c r="R2712" s="700">
        <f>_xlfn.LET(_xlpm.d,_xlfn.XLOOKUP(P2712,'[1]Birth Dates'!$A:$A,'[1]Birth Dates'!$B:$B,"",0),IF(_xlpm.d=0,"",_xlpm.d))</f>
        <v/>
      </c>
      <c r="S2712" s="294">
        <f>IF(OR(R2712="",A2712="",NOT(ISNUMBER(R2712)),R2712&gt;A2712),"",DATEDIF(R2712,A2712,"Y")&amp;" years, "&amp;DATEDIF(R2712,A2712,"YM")&amp;" months, "&amp;DATEDIF(R2712,A2712,"MD")&amp;" days")</f>
        <v/>
      </c>
      <c r="T2712" s="294" t="n"/>
      <c r="U2712" s="294" t="n"/>
      <c r="V2712" s="700">
        <f>_xlfn.LET(_xlpm.d,_xlfn.XLOOKUP(T2712,'[1]Birth Dates'!$A:$A,'[1]Birth Dates'!$B:$B,"",0),IF(_xlpm.d=0,"",_xlpm.d))</f>
        <v/>
      </c>
      <c r="W2712" s="294">
        <f>IF(OR(V2712="",A2712="",NOT(ISNUMBER(V2712)),V2712&gt;A2712),"",DATEDIF(V2712,A2712,"Y")&amp;" years, "&amp;DATEDIF(V2712,A2712,"YM")&amp;" months, "&amp;DATEDIF(V2712,A2712,"MD")&amp;" days")</f>
        <v/>
      </c>
      <c r="X2712" s="294" t="n"/>
      <c r="Y2712" s="294" t="n"/>
      <c r="Z2712" s="294" t="n"/>
      <c r="AA2712" s="294" t="n"/>
      <c r="AB2712" s="294" t="n">
        <v>12</v>
      </c>
      <c r="AC2712" s="294" t="n"/>
      <c r="AD2712" s="294" t="n"/>
      <c r="AE2712" s="587" t="inlineStr">
        <is>
          <t>2:08.8240</t>
        </is>
      </c>
      <c r="AF2712" s="418">
        <f>IF(OR(AE2712="",AE2712="",AE2712=0),"",6.213/(AE2712*24))</f>
        <v/>
      </c>
      <c r="AG2712" s="298" t="n"/>
      <c r="AH2712" s="587" t="inlineStr"/>
      <c r="AI2712" s="418">
        <f>IF(OR(AH2712="",AH2712="",AH2712=0),"",6.213/(AH2712*24))</f>
        <v/>
      </c>
      <c r="AJ2712" s="175">
        <f>IF(AND(ISNUMBER(AB2712),ISNUMBER(AG2712)),AB2712-AG2712,"")</f>
        <v/>
      </c>
      <c r="AK2712" s="294" t="n"/>
      <c r="AL2712" s="294" t="n">
        <v>161</v>
      </c>
      <c r="AM2712" s="724" t="n">
        <v>0.2516446296296296</v>
      </c>
      <c r="AN2712" s="671">
        <f>IF(OR(AL2712="",AM2712="",AM2712=0),"",AL2712*6.213/(AM2712*24))</f>
        <v/>
      </c>
      <c r="AO2712" s="477">
        <f>IF(AND(AL2712=AL2711,AM2712&lt;&gt;"",AM2711&lt;&gt;""),AM2712-AM2711,"")</f>
        <v/>
      </c>
      <c r="AP2712" s="294" t="n">
        <v>125</v>
      </c>
      <c r="AQ2712" s="587" t="inlineStr">
        <is>
          <t>2:06.8367</t>
        </is>
      </c>
      <c r="AR2712" s="439">
        <f>IF(OR(AQ2712="",AQ2712="",AQ2712=0),"",6.213/(AQ2712*24))</f>
        <v/>
      </c>
      <c r="AS2712" s="436">
        <f>IF(OR(NOT(ISNUMBER(C2712)),NOT(ISNUMBER(AB2712))),"",IF(AG2712&lt;&gt;"",AG2712,AB2712)-C2712)</f>
        <v/>
      </c>
      <c r="AT2712" s="299" t="n"/>
      <c r="AU2712" s="300">
        <f>IF($B2712="","",TEXT($A2712,"yyyymmdd")&amp;"_P"&amp;$C2712&amp;"_C"&amp;$F2712&amp;"_"&amp;TRIM(RIGHT(SUBSTITUTE(TRIM(SUBSTITUTE($L2712,CHAR(160)," "))," ",REPT(" ",60)),60))&amp;IF($P2712="","","-"&amp;TRIM(RIGHT(SUBSTITUTE(TRIM(SUBSTITUTE($P2712,CHAR(160)," "))," ",REPT(" ",60)),60)))&amp;IF($T2712="","","-"&amp;TRIM(RIGHT(SUBSTITUTE(TRIM(SUBSTITUTE($T2712,CHAR(160)," "))," ",REPT(" ",60)),60)))&amp;".jpg")</f>
        <v/>
      </c>
    </row>
    <row r="2713" ht="42" customHeight="1">
      <c r="A2713" s="292" t="n">
        <v>43380</v>
      </c>
      <c r="B2713" s="294" t="inlineStr">
        <is>
          <t>Supercheap Auto 1000, 7 October, 2018</t>
        </is>
      </c>
      <c r="C2713" s="294" t="n">
        <v>9</v>
      </c>
      <c r="D2713" s="294" t="n"/>
      <c r="E2713" s="294" t="n"/>
      <c r="F2713" s="294" t="n">
        <v>12</v>
      </c>
      <c r="G2713" s="294" t="inlineStr">
        <is>
          <t>DJR Team Penske</t>
        </is>
      </c>
      <c r="H2713" s="294" t="n"/>
      <c r="I2713" s="294" t="inlineStr">
        <is>
          <t>Shell</t>
        </is>
      </c>
      <c r="J2713" s="294" t="inlineStr">
        <is>
          <t>Ford Falcon FG X</t>
        </is>
      </c>
      <c r="K2713" s="294" t="n"/>
      <c r="L2713" s="294" t="inlineStr">
        <is>
          <t>Fabian Coulthard</t>
        </is>
      </c>
      <c r="M2713" s="294" t="inlineStr">
        <is>
          <t>NZL</t>
        </is>
      </c>
      <c r="N2713" s="700">
        <f>_xlfn.LET(_xlpm.d,_xlfn.XLOOKUP(L2713,'[1]Birth Dates'!$A:$A,'[1]Birth Dates'!$B:$B,"",0),IF(_xlpm.d=0,"",_xlpm.d))</f>
        <v/>
      </c>
      <c r="O2713" s="294">
        <f>IF(OR(N2713="",A2713="",NOT(ISNUMBER(N2713)),N2713&gt;A2713),"",DATEDIF(N2713,A2713,"Y")&amp;" years, "&amp;DATEDIF(N2713,A2713,"YM")&amp;" months, "&amp;DATEDIF(N2713,A2713,"MD")&amp;" days")</f>
        <v/>
      </c>
      <c r="P2713" s="294" t="inlineStr">
        <is>
          <t>Tony D'Alberto</t>
        </is>
      </c>
      <c r="Q2713" s="294" t="inlineStr">
        <is>
          <t>AUS</t>
        </is>
      </c>
      <c r="R2713" s="700">
        <f>_xlfn.LET(_xlpm.d,_xlfn.XLOOKUP(P2713,'[1]Birth Dates'!$A:$A,'[1]Birth Dates'!$B:$B,"",0),IF(_xlpm.d=0,"",_xlpm.d))</f>
        <v/>
      </c>
      <c r="S2713" s="294">
        <f>IF(OR(R2713="",A2713="",NOT(ISNUMBER(R2713)),R2713&gt;A2713),"",DATEDIF(R2713,A2713,"Y")&amp;" years, "&amp;DATEDIF(R2713,A2713,"YM")&amp;" months, "&amp;DATEDIF(R2713,A2713,"MD")&amp;" days")</f>
        <v/>
      </c>
      <c r="T2713" s="294" t="n"/>
      <c r="U2713" s="294" t="n"/>
      <c r="V2713" s="700">
        <f>_xlfn.LET(_xlpm.d,_xlfn.XLOOKUP(T2713,'[1]Birth Dates'!$A:$A,'[1]Birth Dates'!$B:$B,"",0),IF(_xlpm.d=0,"",_xlpm.d))</f>
        <v/>
      </c>
      <c r="W2713" s="294">
        <f>IF(OR(V2713="",A2713="",NOT(ISNUMBER(V2713)),V2713&gt;A2713),"",DATEDIF(V2713,A2713,"Y")&amp;" years, "&amp;DATEDIF(V2713,A2713,"YM")&amp;" months, "&amp;DATEDIF(V2713,A2713,"MD")&amp;" days")</f>
        <v/>
      </c>
      <c r="X2713" s="294" t="n"/>
      <c r="Y2713" s="294" t="n"/>
      <c r="Z2713" s="294" t="n"/>
      <c r="AA2713" s="294" t="n"/>
      <c r="AB2713" s="294" t="n">
        <v>15</v>
      </c>
      <c r="AC2713" s="294" t="n"/>
      <c r="AD2713" s="294" t="n"/>
      <c r="AE2713" s="587" t="inlineStr">
        <is>
          <t>2:08.8240</t>
        </is>
      </c>
      <c r="AF2713" s="418">
        <f>IF(OR(AE2713="",AE2713="",AE2713=0),"",6.213/(AE2713*24))</f>
        <v/>
      </c>
      <c r="AG2713" s="298" t="n"/>
      <c r="AH2713" s="587" t="inlineStr"/>
      <c r="AI2713" s="418">
        <f>IF(OR(AH2713="",AH2713="",AH2713=0),"",6.213/(AH2713*24))</f>
        <v/>
      </c>
      <c r="AJ2713" s="175">
        <f>IF(AND(ISNUMBER(AB2713),ISNUMBER(AG2713)),AB2713-AG2713,"")</f>
        <v/>
      </c>
      <c r="AK2713" s="294" t="n"/>
      <c r="AL2713" s="294" t="n">
        <v>161</v>
      </c>
      <c r="AM2713" s="724" t="n">
        <v>0.2517589814814815</v>
      </c>
      <c r="AN2713" s="671">
        <f>IF(OR(AL2713="",AM2713="",AM2713=0),"",AL2713*6.213/(AM2713*24))</f>
        <v/>
      </c>
      <c r="AO2713" s="477">
        <f>IF(AND(AL2713=AL2712,AM2713&lt;&gt;"",AM2712&lt;&gt;""),AM2713-AM2712,"")</f>
        <v/>
      </c>
      <c r="AP2713" s="294" t="n">
        <v>100</v>
      </c>
      <c r="AQ2713" s="587" t="inlineStr">
        <is>
          <t>2:06.7526</t>
        </is>
      </c>
      <c r="AR2713" s="439">
        <f>IF(OR(AQ2713="",AQ2713="",AQ2713=0),"",6.213/(AQ2713*24))</f>
        <v/>
      </c>
      <c r="AS2713" s="436">
        <f>IF(OR(NOT(ISNUMBER(C2713)),NOT(ISNUMBER(AB2713))),"",IF(AG2713&lt;&gt;"",AG2713,AB2713)-C2713)</f>
        <v/>
      </c>
      <c r="AT2713" s="299" t="n"/>
      <c r="AU2713" s="300">
        <f>IF($B2713="","",TEXT($A2713,"yyyymmdd")&amp;"_P"&amp;$C2713&amp;"_C"&amp;$F2713&amp;"_"&amp;TRIM(RIGHT(SUBSTITUTE(TRIM(SUBSTITUTE($L2713,CHAR(160)," "))," ",REPT(" ",60)),60))&amp;IF($P2713="","","-"&amp;TRIM(RIGHT(SUBSTITUTE(TRIM(SUBSTITUTE($P2713,CHAR(160)," "))," ",REPT(" ",60)),60)))&amp;IF($T2713="","","-"&amp;TRIM(RIGHT(SUBSTITUTE(TRIM(SUBSTITUTE($T2713,CHAR(160)," "))," ",REPT(" ",60)),60)))&amp;".jpg")</f>
        <v/>
      </c>
    </row>
    <row r="2714" ht="42" customHeight="1">
      <c r="A2714" s="292" t="n">
        <v>43380</v>
      </c>
      <c r="B2714" s="294" t="inlineStr">
        <is>
          <t>Supercheap Auto 1000, 7 October, 2018</t>
        </is>
      </c>
      <c r="C2714" s="294" t="n">
        <v>10</v>
      </c>
      <c r="D2714" s="294" t="n"/>
      <c r="E2714" s="294" t="n"/>
      <c r="F2714" s="294" t="n">
        <v>1</v>
      </c>
      <c r="G2714" s="294" t="inlineStr">
        <is>
          <t>Triple Eight Race Engineering</t>
        </is>
      </c>
      <c r="H2714" s="294" t="n"/>
      <c r="I2714" s="294" t="inlineStr">
        <is>
          <t>Red Bull, Holden</t>
        </is>
      </c>
      <c r="J2714" s="294" t="inlineStr">
        <is>
          <t>Holden Commodore ZB</t>
        </is>
      </c>
      <c r="K2714" s="294" t="n"/>
      <c r="L2714" s="294" t="inlineStr">
        <is>
          <t>Jamie Whincup</t>
        </is>
      </c>
      <c r="M2714" s="294" t="inlineStr">
        <is>
          <t>AUS</t>
        </is>
      </c>
      <c r="N2714" s="700">
        <f>_xlfn.LET(_xlpm.d,_xlfn.XLOOKUP(L2714,'[1]Birth Dates'!$A:$A,'[1]Birth Dates'!$B:$B,"",0),IF(_xlpm.d=0,"",_xlpm.d))</f>
        <v/>
      </c>
      <c r="O2714" s="294">
        <f>IF(OR(N2714="",A2714="",NOT(ISNUMBER(N2714)),N2714&gt;A2714),"",DATEDIF(N2714,A2714,"Y")&amp;" years, "&amp;DATEDIF(N2714,A2714,"YM")&amp;" months, "&amp;DATEDIF(N2714,A2714,"MD")&amp;" days")</f>
        <v/>
      </c>
      <c r="P2714" s="294" t="inlineStr">
        <is>
          <t>Paul Dumbrell</t>
        </is>
      </c>
      <c r="Q2714" s="294" t="inlineStr">
        <is>
          <t>AUS</t>
        </is>
      </c>
      <c r="R2714" s="700">
        <f>_xlfn.LET(_xlpm.d,_xlfn.XLOOKUP(P2714,'[1]Birth Dates'!$A:$A,'[1]Birth Dates'!$B:$B,"",0),IF(_xlpm.d=0,"",_xlpm.d))</f>
        <v/>
      </c>
      <c r="S2714" s="294">
        <f>IF(OR(R2714="",A2714="",NOT(ISNUMBER(R2714)),R2714&gt;A2714),"",DATEDIF(R2714,A2714,"Y")&amp;" years, "&amp;DATEDIF(R2714,A2714,"YM")&amp;" months, "&amp;DATEDIF(R2714,A2714,"MD")&amp;" days")</f>
        <v/>
      </c>
      <c r="T2714" s="294" t="n"/>
      <c r="U2714" s="294" t="n"/>
      <c r="V2714" s="700">
        <f>_xlfn.LET(_xlpm.d,_xlfn.XLOOKUP(T2714,'[1]Birth Dates'!$A:$A,'[1]Birth Dates'!$B:$B,"",0),IF(_xlpm.d=0,"",_xlpm.d))</f>
        <v/>
      </c>
      <c r="W2714" s="294">
        <f>IF(OR(V2714="",A2714="",NOT(ISNUMBER(V2714)),V2714&gt;A2714),"",DATEDIF(V2714,A2714,"Y")&amp;" years, "&amp;DATEDIF(V2714,A2714,"YM")&amp;" months, "&amp;DATEDIF(V2714,A2714,"MD")&amp;" days")</f>
        <v/>
      </c>
      <c r="X2714" s="294" t="n"/>
      <c r="Y2714" s="294" t="n"/>
      <c r="Z2714" s="294" t="n"/>
      <c r="AA2714" s="294" t="n"/>
      <c r="AB2714" s="294" t="n">
        <v>2</v>
      </c>
      <c r="AC2714" s="294" t="n"/>
      <c r="AD2714" s="294" t="n"/>
      <c r="AE2714" s="587" t="inlineStr">
        <is>
          <t>2:08.8240</t>
        </is>
      </c>
      <c r="AF2714" s="418">
        <f>IF(OR(AE2714="",AE2714="",AE2714=0),"",6.213/(AE2714*24))</f>
        <v/>
      </c>
      <c r="AG2714" s="298" t="n"/>
      <c r="AH2714" s="587" t="inlineStr">
        <is>
          <t>2:08.8240</t>
        </is>
      </c>
      <c r="AI2714" s="418">
        <f>IF(OR(AH2714="",AH2714="",AH2714=0),"",6.213/(AH2714*24))</f>
        <v/>
      </c>
      <c r="AJ2714" s="175">
        <f>IF(AND(ISNUMBER(AB2714),ISNUMBER(AG2714)),AB2714-AG2714,"")</f>
        <v/>
      </c>
      <c r="AK2714" s="294" t="n"/>
      <c r="AL2714" s="294" t="n">
        <v>161</v>
      </c>
      <c r="AM2714" s="724" t="n">
        <v>0.2518668634259259</v>
      </c>
      <c r="AN2714" s="671">
        <f>IF(OR(AL2714="",AM2714="",AM2714=0),"",AL2714*6.213/(AM2714*24))</f>
        <v/>
      </c>
      <c r="AO2714" s="477">
        <f>IF(AND(AL2714=AL2713,AM2714&lt;&gt;"",AM2713&lt;&gt;""),AM2714-AM2713,"")</f>
        <v/>
      </c>
      <c r="AP2714" s="294" t="n">
        <v>148</v>
      </c>
      <c r="AQ2714" s="587" t="inlineStr">
        <is>
          <t>2:06.2919</t>
        </is>
      </c>
      <c r="AR2714" s="439">
        <f>IF(OR(AQ2714="",AQ2714="",AQ2714=0),"",6.213/(AQ2714*24))</f>
        <v/>
      </c>
      <c r="AS2714" s="436">
        <f>IF(OR(NOT(ISNUMBER(C2714)),NOT(ISNUMBER(AB2714))),"",IF(AG2714&lt;&gt;"",AG2714,AB2714)-C2714)</f>
        <v/>
      </c>
      <c r="AT2714" s="299" t="n"/>
      <c r="AU2714" s="300">
        <f>IF($B2714="","",TEXT($A2714,"yyyymmdd")&amp;"_P"&amp;$C2714&amp;"_C"&amp;$F2714&amp;"_"&amp;TRIM(RIGHT(SUBSTITUTE(TRIM(SUBSTITUTE($L2714,CHAR(160)," "))," ",REPT(" ",60)),60))&amp;IF($P2714="","","-"&amp;TRIM(RIGHT(SUBSTITUTE(TRIM(SUBSTITUTE($P2714,CHAR(160)," "))," ",REPT(" ",60)),60)))&amp;IF($T2714="","","-"&amp;TRIM(RIGHT(SUBSTITUTE(TRIM(SUBSTITUTE($T2714,CHAR(160)," "))," ",REPT(" ",60)),60)))&amp;".jpg")</f>
        <v/>
      </c>
    </row>
    <row r="2715" ht="42" customHeight="1">
      <c r="A2715" s="292" t="n">
        <v>43380</v>
      </c>
      <c r="B2715" s="294" t="inlineStr">
        <is>
          <t>Supercheap Auto 1000, 7 October, 2018</t>
        </is>
      </c>
      <c r="C2715" s="294" t="n">
        <v>11</v>
      </c>
      <c r="D2715" s="294" t="n"/>
      <c r="E2715" s="294" t="n"/>
      <c r="F2715" s="294" t="n">
        <v>11</v>
      </c>
      <c r="G2715" s="294" t="inlineStr">
        <is>
          <t>Nissan Motorsport</t>
        </is>
      </c>
      <c r="H2715" s="294" t="n"/>
      <c r="I2715" s="294" t="inlineStr">
        <is>
          <t>Castrol</t>
        </is>
      </c>
      <c r="J2715" s="294" t="inlineStr">
        <is>
          <t>Nissan Altima L33</t>
        </is>
      </c>
      <c r="K2715" s="294" t="n"/>
      <c r="L2715" s="294" t="inlineStr">
        <is>
          <t>Rick Kelly</t>
        </is>
      </c>
      <c r="M2715" s="294" t="inlineStr">
        <is>
          <t>AUS</t>
        </is>
      </c>
      <c r="N2715" s="700">
        <f>_xlfn.LET(_xlpm.d,_xlfn.XLOOKUP(L2715,'[1]Birth Dates'!$A:$A,'[1]Birth Dates'!$B:$B,"",0),IF(_xlpm.d=0,"",_xlpm.d))</f>
        <v/>
      </c>
      <c r="O2715" s="294">
        <f>IF(OR(N2715="",A2715="",NOT(ISNUMBER(N2715)),N2715&gt;A2715),"",DATEDIF(N2715,A2715,"Y")&amp;" years, "&amp;DATEDIF(N2715,A2715,"YM")&amp;" months, "&amp;DATEDIF(N2715,A2715,"MD")&amp;" days")</f>
        <v/>
      </c>
      <c r="P2715" s="294" t="inlineStr">
        <is>
          <t>Garry Jacobson</t>
        </is>
      </c>
      <c r="Q2715" s="294" t="inlineStr">
        <is>
          <t>AUS</t>
        </is>
      </c>
      <c r="R2715" s="700">
        <f>_xlfn.LET(_xlpm.d,_xlfn.XLOOKUP(P2715,'[1]Birth Dates'!$A:$A,'[1]Birth Dates'!$B:$B,"",0),IF(_xlpm.d=0,"",_xlpm.d))</f>
        <v/>
      </c>
      <c r="S2715" s="294">
        <f>IF(OR(R2715="",A2715="",NOT(ISNUMBER(R2715)),R2715&gt;A2715),"",DATEDIF(R2715,A2715,"Y")&amp;" years, "&amp;DATEDIF(R2715,A2715,"YM")&amp;" months, "&amp;DATEDIF(R2715,A2715,"MD")&amp;" days")</f>
        <v/>
      </c>
      <c r="T2715" s="294" t="n"/>
      <c r="U2715" s="294" t="n"/>
      <c r="V2715" s="700">
        <f>_xlfn.LET(_xlpm.d,_xlfn.XLOOKUP(T2715,'[1]Birth Dates'!$A:$A,'[1]Birth Dates'!$B:$B,"",0),IF(_xlpm.d=0,"",_xlpm.d))</f>
        <v/>
      </c>
      <c r="W2715" s="294">
        <f>IF(OR(V2715="",A2715="",NOT(ISNUMBER(V2715)),V2715&gt;A2715),"",DATEDIF(V2715,A2715,"Y")&amp;" years, "&amp;DATEDIF(V2715,A2715,"YM")&amp;" months, "&amp;DATEDIF(V2715,A2715,"MD")&amp;" days")</f>
        <v/>
      </c>
      <c r="X2715" s="294" t="n"/>
      <c r="Y2715" s="294" t="n"/>
      <c r="Z2715" s="294" t="n"/>
      <c r="AA2715" s="294" t="n"/>
      <c r="AB2715" s="294" t="n">
        <v>14</v>
      </c>
      <c r="AC2715" s="294" t="n"/>
      <c r="AD2715" s="294" t="n"/>
      <c r="AE2715" s="587" t="inlineStr">
        <is>
          <t>2:08.8240</t>
        </is>
      </c>
      <c r="AF2715" s="418">
        <f>IF(OR(AE2715="",AE2715="",AE2715=0),"",6.213/(AE2715*24))</f>
        <v/>
      </c>
      <c r="AG2715" s="298" t="n"/>
      <c r="AH2715" s="587" t="inlineStr"/>
      <c r="AI2715" s="418">
        <f>IF(OR(AH2715="",AH2715="",AH2715=0),"",6.213/(AH2715*24))</f>
        <v/>
      </c>
      <c r="AJ2715" s="175">
        <f>IF(AND(ISNUMBER(AB2715),ISNUMBER(AG2715)),AB2715-AG2715,"")</f>
        <v/>
      </c>
      <c r="AK2715" s="294" t="n"/>
      <c r="AL2715" s="294" t="n">
        <v>161</v>
      </c>
      <c r="AM2715" s="724" t="n">
        <v>0.252128912037037</v>
      </c>
      <c r="AN2715" s="671">
        <f>IF(OR(AL2715="",AM2715="",AM2715=0),"",AL2715*6.213/(AM2715*24))</f>
        <v/>
      </c>
      <c r="AO2715" s="477">
        <f>IF(AND(AL2715=AL2714,AM2715&lt;&gt;"",AM2714&lt;&gt;""),AM2715-AM2714,"")</f>
        <v/>
      </c>
      <c r="AP2715" s="294" t="n">
        <v>157</v>
      </c>
      <c r="AQ2715" s="587" t="inlineStr">
        <is>
          <t>2:07.1190</t>
        </is>
      </c>
      <c r="AR2715" s="439">
        <f>IF(OR(AQ2715="",AQ2715="",AQ2715=0),"",6.213/(AQ2715*24))</f>
        <v/>
      </c>
      <c r="AS2715" s="436">
        <f>IF(OR(NOT(ISNUMBER(C2715)),NOT(ISNUMBER(AB2715))),"",IF(AG2715&lt;&gt;"",AG2715,AB2715)-C2715)</f>
        <v/>
      </c>
      <c r="AT2715" s="299" t="n"/>
      <c r="AU2715" s="300">
        <f>IF($B2715="","",TEXT($A2715,"yyyymmdd")&amp;"_P"&amp;$C2715&amp;"_C"&amp;$F2715&amp;"_"&amp;TRIM(RIGHT(SUBSTITUTE(TRIM(SUBSTITUTE($L2715,CHAR(160)," "))," ",REPT(" ",60)),60))&amp;IF($P2715="","","-"&amp;TRIM(RIGHT(SUBSTITUTE(TRIM(SUBSTITUTE($P2715,CHAR(160)," "))," ",REPT(" ",60)),60)))&amp;IF($T2715="","","-"&amp;TRIM(RIGHT(SUBSTITUTE(TRIM(SUBSTITUTE($T2715,CHAR(160)," "))," ",REPT(" ",60)),60)))&amp;".jpg")</f>
        <v/>
      </c>
    </row>
    <row r="2716" ht="42" customHeight="1">
      <c r="A2716" s="292" t="n">
        <v>43380</v>
      </c>
      <c r="B2716" s="294" t="inlineStr">
        <is>
          <t>Supercheap Auto 1000, 7 October, 2018</t>
        </is>
      </c>
      <c r="C2716" s="294" t="n">
        <v>12</v>
      </c>
      <c r="D2716" s="294" t="n"/>
      <c r="E2716" s="294" t="n"/>
      <c r="F2716" s="294" t="n">
        <v>5</v>
      </c>
      <c r="G2716" s="294" t="inlineStr">
        <is>
          <t>Tickford Racing</t>
        </is>
      </c>
      <c r="H2716" s="294" t="n"/>
      <c r="I2716" s="294" t="inlineStr">
        <is>
          <t>The Bottle-O</t>
        </is>
      </c>
      <c r="J2716" s="294" t="inlineStr">
        <is>
          <t>Ford Falcon FG X</t>
        </is>
      </c>
      <c r="K2716" s="294" t="n"/>
      <c r="L2716" s="294" t="inlineStr">
        <is>
          <t>Mark Winterbottom</t>
        </is>
      </c>
      <c r="M2716" s="294" t="inlineStr">
        <is>
          <t>AUS</t>
        </is>
      </c>
      <c r="N2716" s="700">
        <f>_xlfn.LET(_xlpm.d,_xlfn.XLOOKUP(L2716,'[1]Birth Dates'!$A:$A,'[1]Birth Dates'!$B:$B,"",0),IF(_xlpm.d=0,"",_xlpm.d))</f>
        <v/>
      </c>
      <c r="O2716" s="294">
        <f>IF(OR(N2716="",A2716="",NOT(ISNUMBER(N2716)),N2716&gt;A2716),"",DATEDIF(N2716,A2716,"Y")&amp;" years, "&amp;DATEDIF(N2716,A2716,"YM")&amp;" months, "&amp;DATEDIF(N2716,A2716,"MD")&amp;" days")</f>
        <v/>
      </c>
      <c r="P2716" s="294" t="inlineStr">
        <is>
          <t>Dean Canto</t>
        </is>
      </c>
      <c r="Q2716" s="294" t="inlineStr">
        <is>
          <t>AUS</t>
        </is>
      </c>
      <c r="R2716" s="700">
        <f>_xlfn.LET(_xlpm.d,_xlfn.XLOOKUP(P2716,'[1]Birth Dates'!$A:$A,'[1]Birth Dates'!$B:$B,"",0),IF(_xlpm.d=0,"",_xlpm.d))</f>
        <v/>
      </c>
      <c r="S2716" s="294">
        <f>IF(OR(R2716="",A2716="",NOT(ISNUMBER(R2716)),R2716&gt;A2716),"",DATEDIF(R2716,A2716,"Y")&amp;" years, "&amp;DATEDIF(R2716,A2716,"YM")&amp;" months, "&amp;DATEDIF(R2716,A2716,"MD")&amp;" days")</f>
        <v/>
      </c>
      <c r="T2716" s="294" t="n"/>
      <c r="U2716" s="294" t="n"/>
      <c r="V2716" s="700">
        <f>_xlfn.LET(_xlpm.d,_xlfn.XLOOKUP(T2716,'[1]Birth Dates'!$A:$A,'[1]Birth Dates'!$B:$B,"",0),IF(_xlpm.d=0,"",_xlpm.d))</f>
        <v/>
      </c>
      <c r="W2716" s="294">
        <f>IF(OR(V2716="",A2716="",NOT(ISNUMBER(V2716)),V2716&gt;A2716),"",DATEDIF(V2716,A2716,"Y")&amp;" years, "&amp;DATEDIF(V2716,A2716,"YM")&amp;" months, "&amp;DATEDIF(V2716,A2716,"MD")&amp;" days")</f>
        <v/>
      </c>
      <c r="X2716" s="294" t="n"/>
      <c r="Y2716" s="294" t="n"/>
      <c r="Z2716" s="294" t="n"/>
      <c r="AA2716" s="294" t="n"/>
      <c r="AB2716" s="294" t="n">
        <v>19</v>
      </c>
      <c r="AC2716" s="294" t="n"/>
      <c r="AD2716" s="294" t="n"/>
      <c r="AE2716" s="587" t="inlineStr">
        <is>
          <t>2:08.8240</t>
        </is>
      </c>
      <c r="AF2716" s="418">
        <f>IF(OR(AE2716="",AE2716="",AE2716=0),"",6.213/(AE2716*24))</f>
        <v/>
      </c>
      <c r="AG2716" s="298" t="n"/>
      <c r="AH2716" s="587" t="inlineStr"/>
      <c r="AI2716" s="418">
        <f>IF(OR(AH2716="",AH2716="",AH2716=0),"",6.213/(AH2716*24))</f>
        <v/>
      </c>
      <c r="AJ2716" s="175">
        <f>IF(AND(ISNUMBER(AB2716),ISNUMBER(AG2716)),AB2716-AG2716,"")</f>
        <v/>
      </c>
      <c r="AK2716" s="294" t="n"/>
      <c r="AL2716" s="294" t="n">
        <v>161</v>
      </c>
      <c r="AM2716" s="724" t="n">
        <v>0.2523133449074074</v>
      </c>
      <c r="AN2716" s="671">
        <f>IF(OR(AL2716="",AM2716="",AM2716=0),"",AL2716*6.213/(AM2716*24))</f>
        <v/>
      </c>
      <c r="AO2716" s="477">
        <f>IF(AND(AL2716=AL2715,AM2716&lt;&gt;"",AM2715&lt;&gt;""),AM2716-AM2715,"")</f>
        <v/>
      </c>
      <c r="AP2716" s="294" t="n">
        <v>61</v>
      </c>
      <c r="AQ2716" s="587" t="inlineStr">
        <is>
          <t>2:07.2985</t>
        </is>
      </c>
      <c r="AR2716" s="439">
        <f>IF(OR(AQ2716="",AQ2716="",AQ2716=0),"",6.213/(AQ2716*24))</f>
        <v/>
      </c>
      <c r="AS2716" s="436">
        <f>IF(OR(NOT(ISNUMBER(C2716)),NOT(ISNUMBER(AB2716))),"",IF(AG2716&lt;&gt;"",AG2716,AB2716)-C2716)</f>
        <v/>
      </c>
      <c r="AT2716" s="299" t="n"/>
      <c r="AU2716" s="300">
        <f>IF($B2716="","",TEXT($A2716,"yyyymmdd")&amp;"_P"&amp;$C2716&amp;"_C"&amp;$F2716&amp;"_"&amp;TRIM(RIGHT(SUBSTITUTE(TRIM(SUBSTITUTE($L2716,CHAR(160)," "))," ",REPT(" ",60)),60))&amp;IF($P2716="","","-"&amp;TRIM(RIGHT(SUBSTITUTE(TRIM(SUBSTITUTE($P2716,CHAR(160)," "))," ",REPT(" ",60)),60)))&amp;IF($T2716="","","-"&amp;TRIM(RIGHT(SUBSTITUTE(TRIM(SUBSTITUTE($T2716,CHAR(160)," "))," ",REPT(" ",60)),60)))&amp;".jpg")</f>
        <v/>
      </c>
    </row>
    <row r="2717" ht="42" customHeight="1">
      <c r="A2717" s="292" t="n">
        <v>43380</v>
      </c>
      <c r="B2717" s="294" t="inlineStr">
        <is>
          <t>Supercheap Auto 1000, 7 October, 2018</t>
        </is>
      </c>
      <c r="C2717" s="294" t="n">
        <v>13</v>
      </c>
      <c r="D2717" s="294" t="n"/>
      <c r="E2717" s="294" t="n"/>
      <c r="F2717" s="294" t="n">
        <v>9</v>
      </c>
      <c r="G2717" s="294" t="inlineStr">
        <is>
          <t>Erebus Motorsport</t>
        </is>
      </c>
      <c r="H2717" s="294" t="n"/>
      <c r="I2717" s="294" t="inlineStr">
        <is>
          <t>Penrite</t>
        </is>
      </c>
      <c r="J2717" s="294" t="inlineStr">
        <is>
          <t>Holden Commodore ZB</t>
        </is>
      </c>
      <c r="K2717" s="294" t="n"/>
      <c r="L2717" s="294" t="inlineStr">
        <is>
          <t>David Reynolds</t>
        </is>
      </c>
      <c r="M2717" s="294" t="inlineStr">
        <is>
          <t>AUS</t>
        </is>
      </c>
      <c r="N2717" s="700">
        <f>_xlfn.LET(_xlpm.d,_xlfn.XLOOKUP(L2717,'[1]Birth Dates'!$A:$A,'[1]Birth Dates'!$B:$B,"",0),IF(_xlpm.d=0,"",_xlpm.d))</f>
        <v/>
      </c>
      <c r="O2717" s="294">
        <f>IF(OR(N2717="",A2717="",NOT(ISNUMBER(N2717)),N2717&gt;A2717),"",DATEDIF(N2717,A2717,"Y")&amp;" years, "&amp;DATEDIF(N2717,A2717,"YM")&amp;" months, "&amp;DATEDIF(N2717,A2717,"MD")&amp;" days")</f>
        <v/>
      </c>
      <c r="P2717" s="294" t="inlineStr">
        <is>
          <t>Luke Youlden</t>
        </is>
      </c>
      <c r="Q2717" s="294" t="inlineStr">
        <is>
          <t>AUS</t>
        </is>
      </c>
      <c r="R2717" s="700">
        <f>_xlfn.LET(_xlpm.d,_xlfn.XLOOKUP(P2717,'[1]Birth Dates'!$A:$A,'[1]Birth Dates'!$B:$B,"",0),IF(_xlpm.d=0,"",_xlpm.d))</f>
        <v/>
      </c>
      <c r="S2717" s="294">
        <f>IF(OR(R2717="",A2717="",NOT(ISNUMBER(R2717)),R2717&gt;A2717),"",DATEDIF(R2717,A2717,"Y")&amp;" years, "&amp;DATEDIF(R2717,A2717,"YM")&amp;" months, "&amp;DATEDIF(R2717,A2717,"MD")&amp;" days")</f>
        <v/>
      </c>
      <c r="T2717" s="294" t="n"/>
      <c r="U2717" s="294" t="n"/>
      <c r="V2717" s="700">
        <f>_xlfn.LET(_xlpm.d,_xlfn.XLOOKUP(T2717,'[1]Birth Dates'!$A:$A,'[1]Birth Dates'!$B:$B,"",0),IF(_xlpm.d=0,"",_xlpm.d))</f>
        <v/>
      </c>
      <c r="W2717" s="294">
        <f>IF(OR(V2717="",A2717="",NOT(ISNUMBER(V2717)),V2717&gt;A2717),"",DATEDIF(V2717,A2717,"Y")&amp;" years, "&amp;DATEDIF(V2717,A2717,"YM")&amp;" months, "&amp;DATEDIF(V2717,A2717,"MD")&amp;" days")</f>
        <v/>
      </c>
      <c r="X2717" s="294" t="n"/>
      <c r="Y2717" s="294" t="n"/>
      <c r="Z2717" s="294" t="n"/>
      <c r="AA2717" s="294" t="n"/>
      <c r="AB2717" s="294" t="n">
        <v>1</v>
      </c>
      <c r="AC2717" s="294" t="n"/>
      <c r="AD2717" s="294" t="n"/>
      <c r="AE2717" s="587" t="inlineStr">
        <is>
          <t>2:08.8240</t>
        </is>
      </c>
      <c r="AF2717" s="418">
        <f>IF(OR(AE2717="",AE2717="",AE2717=0),"",6.213/(AE2717*24))</f>
        <v/>
      </c>
      <c r="AG2717" s="298" t="n"/>
      <c r="AH2717" s="587" t="inlineStr">
        <is>
          <t>2:08.8240</t>
        </is>
      </c>
      <c r="AI2717" s="418">
        <f>IF(OR(AH2717="",AH2717="",AH2717=0),"",6.213/(AH2717*24))</f>
        <v/>
      </c>
      <c r="AJ2717" s="175">
        <f>IF(AND(ISNUMBER(AB2717),ISNUMBER(AG2717)),AB2717-AG2717,"")</f>
        <v/>
      </c>
      <c r="AK2717" s="294" t="n"/>
      <c r="AL2717" s="294" t="n">
        <v>161</v>
      </c>
      <c r="AM2717" s="724" t="n">
        <v>0.2523607407407408</v>
      </c>
      <c r="AN2717" s="671">
        <f>IF(OR(AL2717="",AM2717="",AM2717=0),"",AL2717*6.213/(AM2717*24))</f>
        <v/>
      </c>
      <c r="AO2717" s="477">
        <f>IF(AND(AL2717=AL2716,AM2717&lt;&gt;"",AM2716&lt;&gt;""),AM2717-AM2716,"")</f>
        <v/>
      </c>
      <c r="AP2717" s="294" t="n">
        <v>103</v>
      </c>
      <c r="AQ2717" s="587" t="inlineStr">
        <is>
          <t>2:06.1492</t>
        </is>
      </c>
      <c r="AR2717" s="439">
        <f>IF(OR(AQ2717="",AQ2717="",AQ2717=0),"",6.213/(AQ2717*24))</f>
        <v/>
      </c>
      <c r="AS2717" s="436">
        <f>IF(OR(NOT(ISNUMBER(C2717)),NOT(ISNUMBER(AB2717))),"",IF(AG2717&lt;&gt;"",AG2717,AB2717)-C2717)</f>
        <v/>
      </c>
      <c r="AT2717" s="299" t="n"/>
      <c r="AU2717" s="300">
        <f>IF($B2717="","",TEXT($A2717,"yyyymmdd")&amp;"_P"&amp;$C2717&amp;"_C"&amp;$F2717&amp;"_"&amp;TRIM(RIGHT(SUBSTITUTE(TRIM(SUBSTITUTE($L2717,CHAR(160)," "))," ",REPT(" ",60)),60))&amp;IF($P2717="","","-"&amp;TRIM(RIGHT(SUBSTITUTE(TRIM(SUBSTITUTE($P2717,CHAR(160)," "))," ",REPT(" ",60)),60)))&amp;IF($T2717="","","-"&amp;TRIM(RIGHT(SUBSTITUTE(TRIM(SUBSTITUTE($T2717,CHAR(160)," "))," ",REPT(" ",60)),60)))&amp;".jpg")</f>
        <v/>
      </c>
    </row>
    <row r="2718" ht="42" customHeight="1">
      <c r="A2718" s="292" t="n">
        <v>43380</v>
      </c>
      <c r="B2718" s="294" t="inlineStr">
        <is>
          <t>Supercheap Auto 1000, 7 October, 2018</t>
        </is>
      </c>
      <c r="C2718" s="294" t="n">
        <v>14</v>
      </c>
      <c r="D2718" s="294" t="n"/>
      <c r="E2718" s="294" t="n"/>
      <c r="F2718" s="294" t="n">
        <v>78</v>
      </c>
      <c r="G2718" s="294" t="inlineStr">
        <is>
          <t>Nissan Motorsport</t>
        </is>
      </c>
      <c r="H2718" s="294" t="n"/>
      <c r="I2718" s="294" t="inlineStr">
        <is>
          <t>Harvey Norman</t>
        </is>
      </c>
      <c r="J2718" s="294" t="inlineStr">
        <is>
          <t>Nissan Altima L33</t>
        </is>
      </c>
      <c r="K2718" s="294" t="n"/>
      <c r="L2718" s="294" t="inlineStr">
        <is>
          <t>Simona de Silvestro</t>
        </is>
      </c>
      <c r="M2718" s="294" t="inlineStr">
        <is>
          <t>CHE</t>
        </is>
      </c>
      <c r="N2718" s="700">
        <f>_xlfn.LET(_xlpm.d,_xlfn.XLOOKUP(L2718,'[1]Birth Dates'!$A:$A,'[1]Birth Dates'!$B:$B,"",0),IF(_xlpm.d=0,"",_xlpm.d))</f>
        <v/>
      </c>
      <c r="O2718" s="294">
        <f>IF(OR(N2718="",A2718="",NOT(ISNUMBER(N2718)),N2718&gt;A2718),"",DATEDIF(N2718,A2718,"Y")&amp;" years, "&amp;DATEDIF(N2718,A2718,"YM")&amp;" months, "&amp;DATEDIF(N2718,A2718,"MD")&amp;" days")</f>
        <v/>
      </c>
      <c r="P2718" s="294" t="inlineStr">
        <is>
          <t>Alex Rullo</t>
        </is>
      </c>
      <c r="Q2718" s="294" t="inlineStr">
        <is>
          <t>AUS</t>
        </is>
      </c>
      <c r="R2718" s="700">
        <f>_xlfn.LET(_xlpm.d,_xlfn.XLOOKUP(P2718,'[1]Birth Dates'!$A:$A,'[1]Birth Dates'!$B:$B,"",0),IF(_xlpm.d=0,"",_xlpm.d))</f>
        <v/>
      </c>
      <c r="S2718" s="294">
        <f>IF(OR(R2718="",A2718="",NOT(ISNUMBER(R2718)),R2718&gt;A2718),"",DATEDIF(R2718,A2718,"Y")&amp;" years, "&amp;DATEDIF(R2718,A2718,"YM")&amp;" months, "&amp;DATEDIF(R2718,A2718,"MD")&amp;" days")</f>
        <v/>
      </c>
      <c r="T2718" s="294" t="n"/>
      <c r="U2718" s="294" t="n"/>
      <c r="V2718" s="700">
        <f>_xlfn.LET(_xlpm.d,_xlfn.XLOOKUP(T2718,'[1]Birth Dates'!$A:$A,'[1]Birth Dates'!$B:$B,"",0),IF(_xlpm.d=0,"",_xlpm.d))</f>
        <v/>
      </c>
      <c r="W2718" s="294">
        <f>IF(OR(V2718="",A2718="",NOT(ISNUMBER(V2718)),V2718&gt;A2718),"",DATEDIF(V2718,A2718,"Y")&amp;" years, "&amp;DATEDIF(V2718,A2718,"YM")&amp;" months, "&amp;DATEDIF(V2718,A2718,"MD")&amp;" days")</f>
        <v/>
      </c>
      <c r="X2718" s="294" t="n"/>
      <c r="Y2718" s="294" t="n"/>
      <c r="Z2718" s="294" t="n"/>
      <c r="AA2718" s="294" t="n"/>
      <c r="AB2718" s="294" t="n">
        <v>26</v>
      </c>
      <c r="AC2718" s="294" t="n"/>
      <c r="AD2718" s="294" t="n"/>
      <c r="AE2718" s="587" t="inlineStr">
        <is>
          <t>2:08.8240</t>
        </is>
      </c>
      <c r="AF2718" s="418">
        <f>IF(OR(AE2718="",AE2718="",AE2718=0),"",6.213/(AE2718*24))</f>
        <v/>
      </c>
      <c r="AG2718" s="298" t="n"/>
      <c r="AH2718" s="587" t="inlineStr"/>
      <c r="AI2718" s="418">
        <f>IF(OR(AH2718="",AH2718="",AH2718=0),"",6.213/(AH2718*24))</f>
        <v/>
      </c>
      <c r="AJ2718" s="175">
        <f>IF(AND(ISNUMBER(AB2718),ISNUMBER(AG2718)),AB2718-AG2718,"")</f>
        <v/>
      </c>
      <c r="AK2718" s="294" t="n"/>
      <c r="AL2718" s="294" t="n">
        <v>161</v>
      </c>
      <c r="AM2718" s="724" t="n">
        <v>0.2524611111111111</v>
      </c>
      <c r="AN2718" s="671">
        <f>IF(OR(AL2718="",AM2718="",AM2718=0),"",AL2718*6.213/(AM2718*24))</f>
        <v/>
      </c>
      <c r="AO2718" s="477">
        <f>IF(AND(AL2718=AL2717,AM2718&lt;&gt;"",AM2717&lt;&gt;""),AM2718-AM2717,"")</f>
        <v/>
      </c>
      <c r="AP2718" s="294" t="n">
        <v>65</v>
      </c>
      <c r="AQ2718" s="587" t="inlineStr">
        <is>
          <t>2:07.4306</t>
        </is>
      </c>
      <c r="AR2718" s="439">
        <f>IF(OR(AQ2718="",AQ2718="",AQ2718=0),"",6.213/(AQ2718*24))</f>
        <v/>
      </c>
      <c r="AS2718" s="436">
        <f>IF(OR(NOT(ISNUMBER(C2718)),NOT(ISNUMBER(AB2718))),"",IF(AG2718&lt;&gt;"",AG2718,AB2718)-C2718)</f>
        <v/>
      </c>
      <c r="AT2718" s="299" t="n"/>
      <c r="AU2718" s="300">
        <f>IF($B2718="","",TEXT($A2718,"yyyymmdd")&amp;"_P"&amp;$C2718&amp;"_C"&amp;$F2718&amp;"_"&amp;TRIM(RIGHT(SUBSTITUTE(TRIM(SUBSTITUTE($L2718,CHAR(160)," "))," ",REPT(" ",60)),60))&amp;IF($P2718="","","-"&amp;TRIM(RIGHT(SUBSTITUTE(TRIM(SUBSTITUTE($P2718,CHAR(160)," "))," ",REPT(" ",60)),60)))&amp;IF($T2718="","","-"&amp;TRIM(RIGHT(SUBSTITUTE(TRIM(SUBSTITUTE($T2718,CHAR(160)," "))," ",REPT(" ",60)),60)))&amp;".jpg")</f>
        <v/>
      </c>
    </row>
    <row r="2719" ht="42" customHeight="1">
      <c r="A2719" s="292" t="n">
        <v>43380</v>
      </c>
      <c r="B2719" s="294" t="inlineStr">
        <is>
          <t>Supercheap Auto 1000, 7 October, 2018</t>
        </is>
      </c>
      <c r="C2719" s="294" t="n">
        <v>15</v>
      </c>
      <c r="D2719" s="294" t="n"/>
      <c r="E2719" s="294" t="n"/>
      <c r="F2719" s="294" t="n">
        <v>19</v>
      </c>
      <c r="G2719" s="294" t="inlineStr">
        <is>
          <t>Tekno Autosports</t>
        </is>
      </c>
      <c r="H2719" s="294" t="n"/>
      <c r="I2719" s="294" t="inlineStr">
        <is>
          <t>Truck Assist</t>
        </is>
      </c>
      <c r="J2719" s="294" t="inlineStr">
        <is>
          <t>Holden Commodore ZB</t>
        </is>
      </c>
      <c r="K2719" s="294" t="n"/>
      <c r="L2719" s="294" t="inlineStr">
        <is>
          <t>Jack Le Brocq</t>
        </is>
      </c>
      <c r="M2719" s="294" t="inlineStr">
        <is>
          <t>AUS</t>
        </is>
      </c>
      <c r="N2719" s="700">
        <f>_xlfn.LET(_xlpm.d,_xlfn.XLOOKUP(L2719,'[1]Birth Dates'!$A:$A,'[1]Birth Dates'!$B:$B,"",0),IF(_xlpm.d=0,"",_xlpm.d))</f>
        <v/>
      </c>
      <c r="O2719" s="294">
        <f>IF(OR(N2719="",A2719="",NOT(ISNUMBER(N2719)),N2719&gt;A2719),"",DATEDIF(N2719,A2719,"Y")&amp;" years, "&amp;DATEDIF(N2719,A2719,"YM")&amp;" months, "&amp;DATEDIF(N2719,A2719,"MD")&amp;" days")</f>
        <v/>
      </c>
      <c r="P2719" s="294" t="inlineStr">
        <is>
          <t>Jonathon Webb</t>
        </is>
      </c>
      <c r="Q2719" s="294" t="inlineStr">
        <is>
          <t>AUS</t>
        </is>
      </c>
      <c r="R2719" s="700">
        <f>_xlfn.LET(_xlpm.d,_xlfn.XLOOKUP(P2719,'[1]Birth Dates'!$A:$A,'[1]Birth Dates'!$B:$B,"",0),IF(_xlpm.d=0,"",_xlpm.d))</f>
        <v/>
      </c>
      <c r="S2719" s="294">
        <f>IF(OR(R2719="",A2719="",NOT(ISNUMBER(R2719)),R2719&gt;A2719),"",DATEDIF(R2719,A2719,"Y")&amp;" years, "&amp;DATEDIF(R2719,A2719,"YM")&amp;" months, "&amp;DATEDIF(R2719,A2719,"MD")&amp;" days")</f>
        <v/>
      </c>
      <c r="T2719" s="294" t="n"/>
      <c r="U2719" s="294" t="n"/>
      <c r="V2719" s="700">
        <f>_xlfn.LET(_xlpm.d,_xlfn.XLOOKUP(T2719,'[1]Birth Dates'!$A:$A,'[1]Birth Dates'!$B:$B,"",0),IF(_xlpm.d=0,"",_xlpm.d))</f>
        <v/>
      </c>
      <c r="W2719" s="294">
        <f>IF(OR(V2719="",A2719="",NOT(ISNUMBER(V2719)),V2719&gt;A2719),"",DATEDIF(V2719,A2719,"Y")&amp;" years, "&amp;DATEDIF(V2719,A2719,"YM")&amp;" months, "&amp;DATEDIF(V2719,A2719,"MD")&amp;" days")</f>
        <v/>
      </c>
      <c r="X2719" s="294" t="n"/>
      <c r="Y2719" s="294" t="n"/>
      <c r="Z2719" s="294" t="n"/>
      <c r="AA2719" s="294" t="n"/>
      <c r="AB2719" s="294" t="n">
        <v>25</v>
      </c>
      <c r="AC2719" s="294" t="n"/>
      <c r="AD2719" s="294" t="n"/>
      <c r="AE2719" s="587" t="inlineStr">
        <is>
          <t>2:08.8240</t>
        </is>
      </c>
      <c r="AF2719" s="418">
        <f>IF(OR(AE2719="",AE2719="",AE2719=0),"",6.213/(AE2719*24))</f>
        <v/>
      </c>
      <c r="AG2719" s="298" t="n"/>
      <c r="AH2719" s="587" t="inlineStr"/>
      <c r="AI2719" s="418">
        <f>IF(OR(AH2719="",AH2719="",AH2719=0),"",6.213/(AH2719*24))</f>
        <v/>
      </c>
      <c r="AJ2719" s="175">
        <f>IF(AND(ISNUMBER(AB2719),ISNUMBER(AG2719)),AB2719-AG2719,"")</f>
        <v/>
      </c>
      <c r="AK2719" s="294" t="n"/>
      <c r="AL2719" s="294" t="n">
        <v>161</v>
      </c>
      <c r="AM2719" s="724" t="n">
        <v>0.2525145949074074</v>
      </c>
      <c r="AN2719" s="671">
        <f>IF(OR(AL2719="",AM2719="",AM2719=0),"",AL2719*6.213/(AM2719*24))</f>
        <v/>
      </c>
      <c r="AO2719" s="477">
        <f>IF(AND(AL2719=AL2718,AM2719&lt;&gt;"",AM2718&lt;&gt;""),AM2719-AM2718,"")</f>
        <v/>
      </c>
      <c r="AP2719" s="294" t="n">
        <v>75</v>
      </c>
      <c r="AQ2719" s="587" t="inlineStr">
        <is>
          <t>2:07.6103</t>
        </is>
      </c>
      <c r="AR2719" s="439">
        <f>IF(OR(AQ2719="",AQ2719="",AQ2719=0),"",6.213/(AQ2719*24))</f>
        <v/>
      </c>
      <c r="AS2719" s="436">
        <f>IF(OR(NOT(ISNUMBER(C2719)),NOT(ISNUMBER(AB2719))),"",IF(AG2719&lt;&gt;"",AG2719,AB2719)-C2719)</f>
        <v/>
      </c>
      <c r="AT2719" s="299" t="n"/>
      <c r="AU2719" s="300">
        <f>IF($B2719="","",TEXT($A2719,"yyyymmdd")&amp;"_P"&amp;$C2719&amp;"_C"&amp;$F2719&amp;"_"&amp;TRIM(RIGHT(SUBSTITUTE(TRIM(SUBSTITUTE($L2719,CHAR(160)," "))," ",REPT(" ",60)),60))&amp;IF($P2719="","","-"&amp;TRIM(RIGHT(SUBSTITUTE(TRIM(SUBSTITUTE($P2719,CHAR(160)," "))," ",REPT(" ",60)),60)))&amp;IF($T2719="","","-"&amp;TRIM(RIGHT(SUBSTITUTE(TRIM(SUBSTITUTE($T2719,CHAR(160)," "))," ",REPT(" ",60)),60)))&amp;".jpg")</f>
        <v/>
      </c>
    </row>
    <row r="2720" ht="42" customHeight="1">
      <c r="A2720" s="292" t="n">
        <v>43380</v>
      </c>
      <c r="B2720" s="294" t="inlineStr">
        <is>
          <t>Supercheap Auto 1000, 7 October, 2018</t>
        </is>
      </c>
      <c r="C2720" s="294" t="n">
        <v>16</v>
      </c>
      <c r="D2720" s="294" t="n"/>
      <c r="E2720" s="294" t="n"/>
      <c r="F2720" s="294" t="n">
        <v>7</v>
      </c>
      <c r="G2720" s="294" t="inlineStr">
        <is>
          <t>Nissan Motorsport</t>
        </is>
      </c>
      <c r="H2720" s="294" t="n"/>
      <c r="I2720" s="294" t="inlineStr">
        <is>
          <t>Castrol, Plus Fitness</t>
        </is>
      </c>
      <c r="J2720" s="294" t="inlineStr">
        <is>
          <t>Nissan Altima L33</t>
        </is>
      </c>
      <c r="K2720" s="294" t="n"/>
      <c r="L2720" s="294" t="inlineStr">
        <is>
          <t>Andre Heimgartner</t>
        </is>
      </c>
      <c r="M2720" s="294" t="inlineStr">
        <is>
          <t>NZL</t>
        </is>
      </c>
      <c r="N2720" s="700">
        <f>_xlfn.LET(_xlpm.d,_xlfn.XLOOKUP(L2720,'[1]Birth Dates'!$A:$A,'[1]Birth Dates'!$B:$B,"",0),IF(_xlpm.d=0,"",_xlpm.d))</f>
        <v/>
      </c>
      <c r="O2720" s="294">
        <f>IF(OR(N2720="",A2720="",NOT(ISNUMBER(N2720)),N2720&gt;A2720),"",DATEDIF(N2720,A2720,"Y")&amp;" years, "&amp;DATEDIF(N2720,A2720,"YM")&amp;" months, "&amp;DATEDIF(N2720,A2720,"MD")&amp;" days")</f>
        <v/>
      </c>
      <c r="P2720" s="294" t="inlineStr">
        <is>
          <t>Aaren Russell</t>
        </is>
      </c>
      <c r="Q2720" s="294" t="inlineStr">
        <is>
          <t>AUS</t>
        </is>
      </c>
      <c r="R2720" s="700">
        <f>_xlfn.LET(_xlpm.d,_xlfn.XLOOKUP(P2720,'[1]Birth Dates'!$A:$A,'[1]Birth Dates'!$B:$B,"",0),IF(_xlpm.d=0,"",_xlpm.d))</f>
        <v/>
      </c>
      <c r="S2720" s="294">
        <f>IF(OR(R2720="",A2720="",NOT(ISNUMBER(R2720)),R2720&gt;A2720),"",DATEDIF(R2720,A2720,"Y")&amp;" years, "&amp;DATEDIF(R2720,A2720,"YM")&amp;" months, "&amp;DATEDIF(R2720,A2720,"MD")&amp;" days")</f>
        <v/>
      </c>
      <c r="T2720" s="294" t="n"/>
      <c r="U2720" s="294" t="n"/>
      <c r="V2720" s="700">
        <f>_xlfn.LET(_xlpm.d,_xlfn.XLOOKUP(T2720,'[1]Birth Dates'!$A:$A,'[1]Birth Dates'!$B:$B,"",0),IF(_xlpm.d=0,"",_xlpm.d))</f>
        <v/>
      </c>
      <c r="W2720" s="294">
        <f>IF(OR(V2720="",A2720="",NOT(ISNUMBER(V2720)),V2720&gt;A2720),"",DATEDIF(V2720,A2720,"Y")&amp;" years, "&amp;DATEDIF(V2720,A2720,"YM")&amp;" months, "&amp;DATEDIF(V2720,A2720,"MD")&amp;" days")</f>
        <v/>
      </c>
      <c r="X2720" s="294" t="n"/>
      <c r="Y2720" s="294" t="n"/>
      <c r="Z2720" s="294" t="n"/>
      <c r="AA2720" s="294" t="n"/>
      <c r="AB2720" s="294" t="n">
        <v>13</v>
      </c>
      <c r="AC2720" s="294" t="n"/>
      <c r="AD2720" s="294" t="n"/>
      <c r="AE2720" s="587" t="inlineStr">
        <is>
          <t>2:08.8240</t>
        </is>
      </c>
      <c r="AF2720" s="418">
        <f>IF(OR(AE2720="",AE2720="",AE2720=0),"",6.213/(AE2720*24))</f>
        <v/>
      </c>
      <c r="AG2720" s="298" t="n"/>
      <c r="AH2720" s="587" t="inlineStr"/>
      <c r="AI2720" s="418">
        <f>IF(OR(AH2720="",AH2720="",AH2720=0),"",6.213/(AH2720*24))</f>
        <v/>
      </c>
      <c r="AJ2720" s="175">
        <f>IF(AND(ISNUMBER(AB2720),ISNUMBER(AG2720)),AB2720-AG2720,"")</f>
        <v/>
      </c>
      <c r="AK2720" s="294" t="n"/>
      <c r="AL2720" s="294" t="n">
        <v>161</v>
      </c>
      <c r="AM2720" s="724" t="n">
        <v>0.2525426736111112</v>
      </c>
      <c r="AN2720" s="671">
        <f>IF(OR(AL2720="",AM2720="",AM2720=0),"",AL2720*6.213/(AM2720*24))</f>
        <v/>
      </c>
      <c r="AO2720" s="477">
        <f>IF(AND(AL2720=AL2719,AM2720&lt;&gt;"",AM2719&lt;&gt;""),AM2720-AM2719,"")</f>
        <v/>
      </c>
      <c r="AP2720" s="294" t="n">
        <v>121</v>
      </c>
      <c r="AQ2720" s="587" t="inlineStr">
        <is>
          <t>2:07.0706</t>
        </is>
      </c>
      <c r="AR2720" s="439">
        <f>IF(OR(AQ2720="",AQ2720="",AQ2720=0),"",6.213/(AQ2720*24))</f>
        <v/>
      </c>
      <c r="AS2720" s="436">
        <f>IF(OR(NOT(ISNUMBER(C2720)),NOT(ISNUMBER(AB2720))),"",IF(AG2720&lt;&gt;"",AG2720,AB2720)-C2720)</f>
        <v/>
      </c>
      <c r="AT2720" s="299" t="n"/>
      <c r="AU2720" s="300">
        <f>IF($B2720="","",TEXT($A2720,"yyyymmdd")&amp;"_P"&amp;$C2720&amp;"_C"&amp;$F2720&amp;"_"&amp;TRIM(RIGHT(SUBSTITUTE(TRIM(SUBSTITUTE($L2720,CHAR(160)," "))," ",REPT(" ",60)),60))&amp;IF($P2720="","","-"&amp;TRIM(RIGHT(SUBSTITUTE(TRIM(SUBSTITUTE($P2720,CHAR(160)," "))," ",REPT(" ",60)),60)))&amp;IF($T2720="","","-"&amp;TRIM(RIGHT(SUBSTITUTE(TRIM(SUBSTITUTE($T2720,CHAR(160)," "))," ",REPT(" ",60)),60)))&amp;".jpg")</f>
        <v/>
      </c>
    </row>
    <row r="2721" ht="42" customHeight="1">
      <c r="A2721" s="292" t="n">
        <v>43380</v>
      </c>
      <c r="B2721" s="294" t="inlineStr">
        <is>
          <t>Supercheap Auto 1000, 7 October, 2018</t>
        </is>
      </c>
      <c r="C2721" s="294" t="n">
        <v>17</v>
      </c>
      <c r="D2721" s="294" t="n"/>
      <c r="E2721" s="294" t="n"/>
      <c r="F2721" s="294" t="n">
        <v>14</v>
      </c>
      <c r="G2721" s="294" t="inlineStr">
        <is>
          <t>Brad Jones Racing</t>
        </is>
      </c>
      <c r="H2721" s="294" t="n"/>
      <c r="I2721" s="294" t="inlineStr">
        <is>
          <t>Freightliner</t>
        </is>
      </c>
      <c r="J2721" s="294" t="inlineStr">
        <is>
          <t>Holden Commodore ZB</t>
        </is>
      </c>
      <c r="K2721" s="294" t="n"/>
      <c r="L2721" s="294" t="inlineStr">
        <is>
          <t>Tim Slade</t>
        </is>
      </c>
      <c r="M2721" s="294" t="inlineStr">
        <is>
          <t>AUS</t>
        </is>
      </c>
      <c r="N2721" s="700">
        <f>_xlfn.LET(_xlpm.d,_xlfn.XLOOKUP(L2721,'[1]Birth Dates'!$A:$A,'[1]Birth Dates'!$B:$B,"",0),IF(_xlpm.d=0,"",_xlpm.d))</f>
        <v/>
      </c>
      <c r="O2721" s="294">
        <f>IF(OR(N2721="",A2721="",NOT(ISNUMBER(N2721)),N2721&gt;A2721),"",DATEDIF(N2721,A2721,"Y")&amp;" years, "&amp;DATEDIF(N2721,A2721,"YM")&amp;" months, "&amp;DATEDIF(N2721,A2721,"MD")&amp;" days")</f>
        <v/>
      </c>
      <c r="P2721" s="294" t="inlineStr">
        <is>
          <t>Ashley Walsh</t>
        </is>
      </c>
      <c r="Q2721" s="294" t="inlineStr">
        <is>
          <t>AUS</t>
        </is>
      </c>
      <c r="R2721" s="700">
        <f>_xlfn.LET(_xlpm.d,_xlfn.XLOOKUP(P2721,'[1]Birth Dates'!$A:$A,'[1]Birth Dates'!$B:$B,"",0),IF(_xlpm.d=0,"",_xlpm.d))</f>
        <v/>
      </c>
      <c r="S2721" s="294">
        <f>IF(OR(R2721="",A2721="",NOT(ISNUMBER(R2721)),R2721&gt;A2721),"",DATEDIF(R2721,A2721,"Y")&amp;" years, "&amp;DATEDIF(R2721,A2721,"YM")&amp;" months, "&amp;DATEDIF(R2721,A2721,"MD")&amp;" days")</f>
        <v/>
      </c>
      <c r="T2721" s="294" t="n"/>
      <c r="U2721" s="294" t="n"/>
      <c r="V2721" s="700">
        <f>_xlfn.LET(_xlpm.d,_xlfn.XLOOKUP(T2721,'[1]Birth Dates'!$A:$A,'[1]Birth Dates'!$B:$B,"",0),IF(_xlpm.d=0,"",_xlpm.d))</f>
        <v/>
      </c>
      <c r="W2721" s="294">
        <f>IF(OR(V2721="",A2721="",NOT(ISNUMBER(V2721)),V2721&gt;A2721),"",DATEDIF(V2721,A2721,"Y")&amp;" years, "&amp;DATEDIF(V2721,A2721,"YM")&amp;" months, "&amp;DATEDIF(V2721,A2721,"MD")&amp;" days")</f>
        <v/>
      </c>
      <c r="X2721" s="294" t="n"/>
      <c r="Y2721" s="294" t="n"/>
      <c r="Z2721" s="294" t="n"/>
      <c r="AA2721" s="294" t="n"/>
      <c r="AB2721" s="294" t="n">
        <v>20</v>
      </c>
      <c r="AC2721" s="294" t="n"/>
      <c r="AD2721" s="294" t="n"/>
      <c r="AE2721" s="587" t="inlineStr">
        <is>
          <t>2:08.8240</t>
        </is>
      </c>
      <c r="AF2721" s="418">
        <f>IF(OR(AE2721="",AE2721="",AE2721=0),"",6.213/(AE2721*24))</f>
        <v/>
      </c>
      <c r="AG2721" s="298" t="n"/>
      <c r="AH2721" s="587" t="inlineStr"/>
      <c r="AI2721" s="418">
        <f>IF(OR(AH2721="",AH2721="",AH2721=0),"",6.213/(AH2721*24))</f>
        <v/>
      </c>
      <c r="AJ2721" s="175">
        <f>IF(AND(ISNUMBER(AB2721),ISNUMBER(AG2721)),AB2721-AG2721,"")</f>
        <v/>
      </c>
      <c r="AK2721" s="294" t="n"/>
      <c r="AL2721" s="294" t="n">
        <v>160</v>
      </c>
      <c r="AM2721" s="724" t="n">
        <v>0.2521994097222222</v>
      </c>
      <c r="AN2721" s="671">
        <f>IF(OR(AL2721="",AM2721="",AM2721=0),"",AL2721*6.213/(AM2721*24))</f>
        <v/>
      </c>
      <c r="AO2721" s="477">
        <f>IF(AND(AL2721=AL2720,AM2721&lt;&gt;"",AM2720&lt;&gt;""),AM2721-AM2720,"")</f>
        <v/>
      </c>
      <c r="AP2721" s="294" t="n">
        <v>152</v>
      </c>
      <c r="AQ2721" s="587" t="inlineStr">
        <is>
          <t>2:07.5586</t>
        </is>
      </c>
      <c r="AR2721" s="439">
        <f>IF(OR(AQ2721="",AQ2721="",AQ2721=0),"",6.213/(AQ2721*24))</f>
        <v/>
      </c>
      <c r="AS2721" s="436">
        <f>IF(OR(NOT(ISNUMBER(C2721)),NOT(ISNUMBER(AB2721))),"",IF(AG2721&lt;&gt;"",AG2721,AB2721)-C2721)</f>
        <v/>
      </c>
      <c r="AT2721" s="299" t="n"/>
      <c r="AU2721" s="300">
        <f>IF($B2721="","",TEXT($A2721,"yyyymmdd")&amp;"_P"&amp;$C2721&amp;"_C"&amp;$F2721&amp;"_"&amp;TRIM(RIGHT(SUBSTITUTE(TRIM(SUBSTITUTE($L2721,CHAR(160)," "))," ",REPT(" ",60)),60))&amp;IF($P2721="","","-"&amp;TRIM(RIGHT(SUBSTITUTE(TRIM(SUBSTITUTE($P2721,CHAR(160)," "))," ",REPT(" ",60)),60)))&amp;IF($T2721="","","-"&amp;TRIM(RIGHT(SUBSTITUTE(TRIM(SUBSTITUTE($T2721,CHAR(160)," "))," ",REPT(" ",60)),60)))&amp;".jpg")</f>
        <v/>
      </c>
    </row>
    <row r="2722" ht="42" customHeight="1">
      <c r="A2722" s="292" t="n">
        <v>43380</v>
      </c>
      <c r="B2722" s="294" t="inlineStr">
        <is>
          <t>Supercheap Auto 1000, 7 October, 2018</t>
        </is>
      </c>
      <c r="C2722" s="294" t="n">
        <v>18</v>
      </c>
      <c r="D2722" s="294" t="n"/>
      <c r="E2722" s="294" t="n"/>
      <c r="F2722" s="294" t="n">
        <v>21</v>
      </c>
      <c r="G2722" s="294" t="inlineStr">
        <is>
          <t>Tim Blanchard Racing</t>
        </is>
      </c>
      <c r="H2722" s="294" t="n"/>
      <c r="I2722" s="294" t="inlineStr">
        <is>
          <t>CoolDrive</t>
        </is>
      </c>
      <c r="J2722" s="294" t="inlineStr">
        <is>
          <t>Holden Commodore ZB</t>
        </is>
      </c>
      <c r="K2722" s="294" t="n"/>
      <c r="L2722" s="294" t="inlineStr">
        <is>
          <t>Tim Blanchard</t>
        </is>
      </c>
      <c r="M2722" s="294" t="inlineStr">
        <is>
          <t>AUS</t>
        </is>
      </c>
      <c r="N2722" s="700">
        <f>_xlfn.LET(_xlpm.d,_xlfn.XLOOKUP(L2722,'[1]Birth Dates'!$A:$A,'[1]Birth Dates'!$B:$B,"",0),IF(_xlpm.d=0,"",_xlpm.d))</f>
        <v/>
      </c>
      <c r="O2722" s="294">
        <f>IF(OR(N2722="",A2722="",NOT(ISNUMBER(N2722)),N2722&gt;A2722),"",DATEDIF(N2722,A2722,"Y")&amp;" years, "&amp;DATEDIF(N2722,A2722,"YM")&amp;" months, "&amp;DATEDIF(N2722,A2722,"MD")&amp;" days")</f>
        <v/>
      </c>
      <c r="P2722" s="294" t="inlineStr">
        <is>
          <t>Dale Wood</t>
        </is>
      </c>
      <c r="Q2722" s="294" t="inlineStr">
        <is>
          <t>AUS</t>
        </is>
      </c>
      <c r="R2722" s="700">
        <f>_xlfn.LET(_xlpm.d,_xlfn.XLOOKUP(P2722,'[1]Birth Dates'!$A:$A,'[1]Birth Dates'!$B:$B,"",0),IF(_xlpm.d=0,"",_xlpm.d))</f>
        <v/>
      </c>
      <c r="S2722" s="294">
        <f>IF(OR(R2722="",A2722="",NOT(ISNUMBER(R2722)),R2722&gt;A2722),"",DATEDIF(R2722,A2722,"Y")&amp;" years, "&amp;DATEDIF(R2722,A2722,"YM")&amp;" months, "&amp;DATEDIF(R2722,A2722,"MD")&amp;" days")</f>
        <v/>
      </c>
      <c r="T2722" s="294" t="n"/>
      <c r="U2722" s="294" t="n"/>
      <c r="V2722" s="700">
        <f>_xlfn.LET(_xlpm.d,_xlfn.XLOOKUP(T2722,'[1]Birth Dates'!$A:$A,'[1]Birth Dates'!$B:$B,"",0),IF(_xlpm.d=0,"",_xlpm.d))</f>
        <v/>
      </c>
      <c r="W2722" s="294">
        <f>IF(OR(V2722="",A2722="",NOT(ISNUMBER(V2722)),V2722&gt;A2722),"",DATEDIF(V2722,A2722,"Y")&amp;" years, "&amp;DATEDIF(V2722,A2722,"YM")&amp;" months, "&amp;DATEDIF(V2722,A2722,"MD")&amp;" days")</f>
        <v/>
      </c>
      <c r="X2722" s="294" t="n"/>
      <c r="Y2722" s="294" t="n"/>
      <c r="Z2722" s="294" t="n"/>
      <c r="AA2722" s="294" t="n"/>
      <c r="AB2722" s="294" t="n">
        <v>22</v>
      </c>
      <c r="AC2722" s="294" t="n"/>
      <c r="AD2722" s="294" t="n"/>
      <c r="AE2722" s="587" t="inlineStr">
        <is>
          <t>2:08.8240</t>
        </is>
      </c>
      <c r="AF2722" s="418">
        <f>IF(OR(AE2722="",AE2722="",AE2722=0),"",6.213/(AE2722*24))</f>
        <v/>
      </c>
      <c r="AG2722" s="298" t="n"/>
      <c r="AH2722" s="587" t="inlineStr"/>
      <c r="AI2722" s="418">
        <f>IF(OR(AH2722="",AH2722="",AH2722=0),"",6.213/(AH2722*24))</f>
        <v/>
      </c>
      <c r="AJ2722" s="175">
        <f>IF(AND(ISNUMBER(AB2722),ISNUMBER(AG2722)),AB2722-AG2722,"")</f>
        <v/>
      </c>
      <c r="AK2722" s="294" t="n"/>
      <c r="AL2722" s="294" t="n">
        <v>159</v>
      </c>
      <c r="AM2722" s="724" t="n">
        <v>0.2515577199074074</v>
      </c>
      <c r="AN2722" s="671">
        <f>IF(OR(AL2722="",AM2722="",AM2722=0),"",AL2722*6.213/(AM2722*24))</f>
        <v/>
      </c>
      <c r="AO2722" s="477">
        <f>IF(AND(AL2722=AL2721,AM2722&lt;&gt;"",AM2721&lt;&gt;""),AM2722-AM2721,"")</f>
        <v/>
      </c>
      <c r="AP2722" s="294" t="n">
        <v>75</v>
      </c>
      <c r="AQ2722" s="587" t="inlineStr">
        <is>
          <t>2:07.7499</t>
        </is>
      </c>
      <c r="AR2722" s="439">
        <f>IF(OR(AQ2722="",AQ2722="",AQ2722=0),"",6.213/(AQ2722*24))</f>
        <v/>
      </c>
      <c r="AS2722" s="436">
        <f>IF(OR(NOT(ISNUMBER(C2722)),NOT(ISNUMBER(AB2722))),"",IF(AG2722&lt;&gt;"",AG2722,AB2722)-C2722)</f>
        <v/>
      </c>
      <c r="AT2722" s="299" t="n"/>
      <c r="AU2722" s="300">
        <f>IF($B2722="","",TEXT($A2722,"yyyymmdd")&amp;"_P"&amp;$C2722&amp;"_C"&amp;$F2722&amp;"_"&amp;TRIM(RIGHT(SUBSTITUTE(TRIM(SUBSTITUTE($L2722,CHAR(160)," "))," ",REPT(" ",60)),60))&amp;IF($P2722="","","-"&amp;TRIM(RIGHT(SUBSTITUTE(TRIM(SUBSTITUTE($P2722,CHAR(160)," "))," ",REPT(" ",60)),60)))&amp;IF($T2722="","","-"&amp;TRIM(RIGHT(SUBSTITUTE(TRIM(SUBSTITUTE($T2722,CHAR(160)," "))," ",REPT(" ",60)),60)))&amp;".jpg")</f>
        <v/>
      </c>
    </row>
    <row r="2723" ht="42" customHeight="1">
      <c r="A2723" s="292" t="n">
        <v>43380</v>
      </c>
      <c r="B2723" s="294" t="inlineStr">
        <is>
          <t>Supercheap Auto 1000, 7 October, 2018</t>
        </is>
      </c>
      <c r="C2723" s="294" t="n">
        <v>19</v>
      </c>
      <c r="D2723" s="294" t="n"/>
      <c r="E2723" s="294" t="n"/>
      <c r="F2723" s="294" t="n">
        <v>230</v>
      </c>
      <c r="G2723" s="294" t="inlineStr">
        <is>
          <t>23Red Racing</t>
        </is>
      </c>
      <c r="H2723" s="294" t="n"/>
      <c r="I2723" s="294" t="inlineStr">
        <is>
          <t>Milwaukee Tools</t>
        </is>
      </c>
      <c r="J2723" s="294" t="inlineStr">
        <is>
          <t>Ford Falcon FG X</t>
        </is>
      </c>
      <c r="K2723" s="294" t="n"/>
      <c r="L2723" s="294" t="inlineStr">
        <is>
          <t>Will Davison</t>
        </is>
      </c>
      <c r="M2723" s="294" t="inlineStr">
        <is>
          <t>AUS</t>
        </is>
      </c>
      <c r="N2723" s="700">
        <f>_xlfn.LET(_xlpm.d,_xlfn.XLOOKUP(L2723,'[1]Birth Dates'!$A:$A,'[1]Birth Dates'!$B:$B,"",0),IF(_xlpm.d=0,"",_xlpm.d))</f>
        <v/>
      </c>
      <c r="O2723" s="294">
        <f>IF(OR(N2723="",A2723="",NOT(ISNUMBER(N2723)),N2723&gt;A2723),"",DATEDIF(N2723,A2723,"Y")&amp;" years, "&amp;DATEDIF(N2723,A2723,"YM")&amp;" months, "&amp;DATEDIF(N2723,A2723,"MD")&amp;" days")</f>
        <v/>
      </c>
      <c r="P2723" s="294" t="inlineStr">
        <is>
          <t>Alex Davison</t>
        </is>
      </c>
      <c r="Q2723" s="294" t="inlineStr">
        <is>
          <t>AUS</t>
        </is>
      </c>
      <c r="R2723" s="700">
        <f>_xlfn.LET(_xlpm.d,_xlfn.XLOOKUP(P2723,'[1]Birth Dates'!$A:$A,'[1]Birth Dates'!$B:$B,"",0),IF(_xlpm.d=0,"",_xlpm.d))</f>
        <v/>
      </c>
      <c r="S2723" s="294">
        <f>IF(OR(R2723="",A2723="",NOT(ISNUMBER(R2723)),R2723&gt;A2723),"",DATEDIF(R2723,A2723,"Y")&amp;" years, "&amp;DATEDIF(R2723,A2723,"YM")&amp;" months, "&amp;DATEDIF(R2723,A2723,"MD")&amp;" days")</f>
        <v/>
      </c>
      <c r="T2723" s="294" t="n"/>
      <c r="U2723" s="294" t="n"/>
      <c r="V2723" s="700">
        <f>_xlfn.LET(_xlpm.d,_xlfn.XLOOKUP(T2723,'[1]Birth Dates'!$A:$A,'[1]Birth Dates'!$B:$B,"",0),IF(_xlpm.d=0,"",_xlpm.d))</f>
        <v/>
      </c>
      <c r="W2723" s="294">
        <f>IF(OR(V2723="",A2723="",NOT(ISNUMBER(V2723)),V2723&gt;A2723),"",DATEDIF(V2723,A2723,"Y")&amp;" years, "&amp;DATEDIF(V2723,A2723,"YM")&amp;" months, "&amp;DATEDIF(V2723,A2723,"MD")&amp;" days")</f>
        <v/>
      </c>
      <c r="X2723" s="294" t="n"/>
      <c r="Y2723" s="294" t="n"/>
      <c r="Z2723" s="294" t="n"/>
      <c r="AA2723" s="294" t="n"/>
      <c r="AB2723" s="294" t="n">
        <v>24</v>
      </c>
      <c r="AC2723" s="294" t="n"/>
      <c r="AD2723" s="294" t="n"/>
      <c r="AE2723" s="587" t="inlineStr">
        <is>
          <t>2:08.8240</t>
        </is>
      </c>
      <c r="AF2723" s="418">
        <f>IF(OR(AE2723="",AE2723="",AE2723=0),"",6.213/(AE2723*24))</f>
        <v/>
      </c>
      <c r="AG2723" s="298" t="n"/>
      <c r="AH2723" s="587" t="inlineStr"/>
      <c r="AI2723" s="418">
        <f>IF(OR(AH2723="",AH2723="",AH2723=0),"",6.213/(AH2723*24))</f>
        <v/>
      </c>
      <c r="AJ2723" s="175">
        <f>IF(AND(ISNUMBER(AB2723),ISNUMBER(AG2723)),AB2723-AG2723,"")</f>
        <v/>
      </c>
      <c r="AK2723" s="294" t="n"/>
      <c r="AL2723" s="294" t="n">
        <v>159</v>
      </c>
      <c r="AM2723" s="724" t="n">
        <v>0.2521001736111111</v>
      </c>
      <c r="AN2723" s="671">
        <f>IF(OR(AL2723="",AM2723="",AM2723=0),"",AL2723*6.213/(AM2723*24))</f>
        <v/>
      </c>
      <c r="AO2723" s="477">
        <f>IF(AND(AL2723=AL2722,AM2723&lt;&gt;"",AM2722&lt;&gt;""),AM2723-AM2722,"")</f>
        <v/>
      </c>
      <c r="AP2723" s="294" t="n">
        <v>137</v>
      </c>
      <c r="AQ2723" s="587" t="inlineStr">
        <is>
          <t>2:07.7794</t>
        </is>
      </c>
      <c r="AR2723" s="439">
        <f>IF(OR(AQ2723="",AQ2723="",AQ2723=0),"",6.213/(AQ2723*24))</f>
        <v/>
      </c>
      <c r="AS2723" s="436">
        <f>IF(OR(NOT(ISNUMBER(C2723)),NOT(ISNUMBER(AB2723))),"",IF(AG2723&lt;&gt;"",AG2723,AB2723)-C2723)</f>
        <v/>
      </c>
      <c r="AT2723" s="299" t="n"/>
      <c r="AU2723" s="300">
        <f>IF($B2723="","",TEXT($A2723,"yyyymmdd")&amp;"_P"&amp;$C2723&amp;"_C"&amp;$F2723&amp;"_"&amp;TRIM(RIGHT(SUBSTITUTE(TRIM(SUBSTITUTE($L2723,CHAR(160)," "))," ",REPT(" ",60)),60))&amp;IF($P2723="","","-"&amp;TRIM(RIGHT(SUBSTITUTE(TRIM(SUBSTITUTE($P2723,CHAR(160)," "))," ",REPT(" ",60)),60)))&amp;IF($T2723="","","-"&amp;TRIM(RIGHT(SUBSTITUTE(TRIM(SUBSTITUTE($T2723,CHAR(160)," "))," ",REPT(" ",60)),60)))&amp;".jpg")</f>
        <v/>
      </c>
    </row>
    <row r="2724" ht="42" customHeight="1">
      <c r="A2724" s="292" t="n">
        <v>43380</v>
      </c>
      <c r="B2724" s="294" t="inlineStr">
        <is>
          <t>Supercheap Auto 1000, 7 October, 2018</t>
        </is>
      </c>
      <c r="C2724" s="294" t="n">
        <v>20</v>
      </c>
      <c r="D2724" s="294" t="n"/>
      <c r="E2724" s="294" t="n"/>
      <c r="F2724" s="294" t="n">
        <v>35</v>
      </c>
      <c r="G2724" s="294" t="inlineStr">
        <is>
          <t>Matt Stone Racing</t>
        </is>
      </c>
      <c r="H2724" s="294" t="n"/>
      <c r="I2724" s="294" t="inlineStr">
        <is>
          <t>Bigmate GPS</t>
        </is>
      </c>
      <c r="J2724" s="294" t="inlineStr">
        <is>
          <t>Holden Commodore VF</t>
        </is>
      </c>
      <c r="K2724" s="294" t="n"/>
      <c r="L2724" s="294" t="inlineStr">
        <is>
          <t>Todd Hazelwood</t>
        </is>
      </c>
      <c r="M2724" s="294" t="inlineStr">
        <is>
          <t>AUS</t>
        </is>
      </c>
      <c r="N2724" s="700">
        <f>_xlfn.LET(_xlpm.d,_xlfn.XLOOKUP(L2724,'[1]Birth Dates'!$A:$A,'[1]Birth Dates'!$B:$B,"",0),IF(_xlpm.d=0,"",_xlpm.d))</f>
        <v/>
      </c>
      <c r="O2724" s="294">
        <f>IF(OR(N2724="",A2724="",NOT(ISNUMBER(N2724)),N2724&gt;A2724),"",DATEDIF(N2724,A2724,"Y")&amp;" years, "&amp;DATEDIF(N2724,A2724,"YM")&amp;" months, "&amp;DATEDIF(N2724,A2724,"MD")&amp;" days")</f>
        <v/>
      </c>
      <c r="P2724" s="294" t="inlineStr">
        <is>
          <t>Bryce Fullwood</t>
        </is>
      </c>
      <c r="Q2724" s="294" t="inlineStr">
        <is>
          <t>AUS</t>
        </is>
      </c>
      <c r="R2724" s="700">
        <f>_xlfn.LET(_xlpm.d,_xlfn.XLOOKUP(P2724,'[1]Birth Dates'!$A:$A,'[1]Birth Dates'!$B:$B,"",0),IF(_xlpm.d=0,"",_xlpm.d))</f>
        <v/>
      </c>
      <c r="S2724" s="294">
        <f>IF(OR(R2724="",A2724="",NOT(ISNUMBER(R2724)),R2724&gt;A2724),"",DATEDIF(R2724,A2724,"Y")&amp;" years, "&amp;DATEDIF(R2724,A2724,"YM")&amp;" months, "&amp;DATEDIF(R2724,A2724,"MD")&amp;" days")</f>
        <v/>
      </c>
      <c r="T2724" s="294" t="n"/>
      <c r="U2724" s="294" t="n"/>
      <c r="V2724" s="700">
        <f>_xlfn.LET(_xlpm.d,_xlfn.XLOOKUP(T2724,'[1]Birth Dates'!$A:$A,'[1]Birth Dates'!$B:$B,"",0),IF(_xlpm.d=0,"",_xlpm.d))</f>
        <v/>
      </c>
      <c r="W2724" s="294">
        <f>IF(OR(V2724="",A2724="",NOT(ISNUMBER(V2724)),V2724&gt;A2724),"",DATEDIF(V2724,A2724,"Y")&amp;" years, "&amp;DATEDIF(V2724,A2724,"YM")&amp;" months, "&amp;DATEDIF(V2724,A2724,"MD")&amp;" days")</f>
        <v/>
      </c>
      <c r="X2724" s="294" t="n"/>
      <c r="Y2724" s="294" t="n"/>
      <c r="Z2724" s="294" t="n"/>
      <c r="AA2724" s="294" t="n"/>
      <c r="AB2724" s="294" t="n">
        <v>23</v>
      </c>
      <c r="AC2724" s="294" t="n"/>
      <c r="AD2724" s="294" t="n"/>
      <c r="AE2724" s="587" t="inlineStr">
        <is>
          <t>2:08.8240</t>
        </is>
      </c>
      <c r="AF2724" s="418">
        <f>IF(OR(AE2724="",AE2724="",AE2724=0),"",6.213/(AE2724*24))</f>
        <v/>
      </c>
      <c r="AG2724" s="298" t="n"/>
      <c r="AH2724" s="587" t="inlineStr"/>
      <c r="AI2724" s="418">
        <f>IF(OR(AH2724="",AH2724="",AH2724=0),"",6.213/(AH2724*24))</f>
        <v/>
      </c>
      <c r="AJ2724" s="175">
        <f>IF(AND(ISNUMBER(AB2724),ISNUMBER(AG2724)),AB2724-AG2724,"")</f>
        <v/>
      </c>
      <c r="AK2724" s="294" t="n"/>
      <c r="AL2724" s="294" t="n">
        <v>159</v>
      </c>
      <c r="AM2724" s="724" t="n">
        <v>0.2524802893518518</v>
      </c>
      <c r="AN2724" s="671">
        <f>IF(OR(AL2724="",AM2724="",AM2724=0),"",AL2724*6.213/(AM2724*24))</f>
        <v/>
      </c>
      <c r="AO2724" s="477">
        <f>IF(AND(AL2724=AL2723,AM2724&lt;&gt;"",AM2723&lt;&gt;""),AM2724-AM2723,"")</f>
        <v/>
      </c>
      <c r="AP2724" s="294" t="n">
        <v>120</v>
      </c>
      <c r="AQ2724" s="587" t="inlineStr">
        <is>
          <t>2:08.1443</t>
        </is>
      </c>
      <c r="AR2724" s="439">
        <f>IF(OR(AQ2724="",AQ2724="",AQ2724=0),"",6.213/(AQ2724*24))</f>
        <v/>
      </c>
      <c r="AS2724" s="436">
        <f>IF(OR(NOT(ISNUMBER(C2724)),NOT(ISNUMBER(AB2724))),"",IF(AG2724&lt;&gt;"",AG2724,AB2724)-C2724)</f>
        <v/>
      </c>
      <c r="AT2724" s="299" t="n"/>
      <c r="AU2724" s="300">
        <f>IF($B2724="","",TEXT($A2724,"yyyymmdd")&amp;"_P"&amp;$C2724&amp;"_C"&amp;$F2724&amp;"_"&amp;TRIM(RIGHT(SUBSTITUTE(TRIM(SUBSTITUTE($L2724,CHAR(160)," "))," ",REPT(" ",60)),60))&amp;IF($P2724="","","-"&amp;TRIM(RIGHT(SUBSTITUTE(TRIM(SUBSTITUTE($P2724,CHAR(160)," "))," ",REPT(" ",60)),60)))&amp;IF($T2724="","","-"&amp;TRIM(RIGHT(SUBSTITUTE(TRIM(SUBSTITUTE($T2724,CHAR(160)," "))," ",REPT(" ",60)),60)))&amp;".jpg")</f>
        <v/>
      </c>
    </row>
    <row r="2725" ht="42" customHeight="1">
      <c r="A2725" s="292" t="n">
        <v>43380</v>
      </c>
      <c r="B2725" s="294" t="inlineStr">
        <is>
          <t>Supercheap Auto 1000, 7 October, 2018</t>
        </is>
      </c>
      <c r="C2725" s="294" t="n">
        <v>21</v>
      </c>
      <c r="D2725" s="294" t="n"/>
      <c r="E2725" s="294" t="n"/>
      <c r="F2725" s="294" t="n">
        <v>18</v>
      </c>
      <c r="G2725" s="294" t="inlineStr">
        <is>
          <t>Team 18</t>
        </is>
      </c>
      <c r="H2725" s="294" t="n"/>
      <c r="I2725" s="294" t="inlineStr">
        <is>
          <t>Preston Hire</t>
        </is>
      </c>
      <c r="J2725" s="294" t="inlineStr">
        <is>
          <t>Holden Commodore ZB</t>
        </is>
      </c>
      <c r="K2725" s="294" t="n"/>
      <c r="L2725" s="294" t="inlineStr">
        <is>
          <t>Lee Holdsworth</t>
        </is>
      </c>
      <c r="M2725" s="294" t="inlineStr">
        <is>
          <t>AUS</t>
        </is>
      </c>
      <c r="N2725" s="700">
        <f>_xlfn.LET(_xlpm.d,_xlfn.XLOOKUP(L2725,'[1]Birth Dates'!$A:$A,'[1]Birth Dates'!$B:$B,"",0),IF(_xlpm.d=0,"",_xlpm.d))</f>
        <v/>
      </c>
      <c r="O2725" s="294">
        <f>IF(OR(N2725="",A2725="",NOT(ISNUMBER(N2725)),N2725&gt;A2725),"",DATEDIF(N2725,A2725,"Y")&amp;" years, "&amp;DATEDIF(N2725,A2725,"YM")&amp;" months, "&amp;DATEDIF(N2725,A2725,"MD")&amp;" days")</f>
        <v/>
      </c>
      <c r="P2725" s="294" t="inlineStr">
        <is>
          <t>Jason Bright</t>
        </is>
      </c>
      <c r="Q2725" s="294" t="inlineStr">
        <is>
          <t>AUS</t>
        </is>
      </c>
      <c r="R2725" s="700">
        <f>_xlfn.LET(_xlpm.d,_xlfn.XLOOKUP(P2725,'[1]Birth Dates'!$A:$A,'[1]Birth Dates'!$B:$B,"",0),IF(_xlpm.d=0,"",_xlpm.d))</f>
        <v/>
      </c>
      <c r="S2725" s="294">
        <f>IF(OR(R2725="",A2725="",NOT(ISNUMBER(R2725)),R2725&gt;A2725),"",DATEDIF(R2725,A2725,"Y")&amp;" years, "&amp;DATEDIF(R2725,A2725,"YM")&amp;" months, "&amp;DATEDIF(R2725,A2725,"MD")&amp;" days")</f>
        <v/>
      </c>
      <c r="T2725" s="294" t="n"/>
      <c r="U2725" s="294" t="n"/>
      <c r="V2725" s="700">
        <f>_xlfn.LET(_xlpm.d,_xlfn.XLOOKUP(T2725,'[1]Birth Dates'!$A:$A,'[1]Birth Dates'!$B:$B,"",0),IF(_xlpm.d=0,"",_xlpm.d))</f>
        <v/>
      </c>
      <c r="W2725" s="294">
        <f>IF(OR(V2725="",A2725="",NOT(ISNUMBER(V2725)),V2725&gt;A2725),"",DATEDIF(V2725,A2725,"Y")&amp;" years, "&amp;DATEDIF(V2725,A2725,"YM")&amp;" months, "&amp;DATEDIF(V2725,A2725,"MD")&amp;" days")</f>
        <v/>
      </c>
      <c r="X2725" s="294" t="n"/>
      <c r="Y2725" s="294" t="n"/>
      <c r="Z2725" s="294" t="n"/>
      <c r="AA2725" s="294" t="n"/>
      <c r="AB2725" s="294" t="n">
        <v>21</v>
      </c>
      <c r="AC2725" s="294" t="n"/>
      <c r="AD2725" s="294" t="n"/>
      <c r="AE2725" s="587" t="inlineStr">
        <is>
          <t>2:08.8240</t>
        </is>
      </c>
      <c r="AF2725" s="418">
        <f>IF(OR(AE2725="",AE2725="",AE2725=0),"",6.213/(AE2725*24))</f>
        <v/>
      </c>
      <c r="AG2725" s="298" t="n"/>
      <c r="AH2725" s="587" t="inlineStr"/>
      <c r="AI2725" s="418">
        <f>IF(OR(AH2725="",AH2725="",AH2725=0),"",6.213/(AH2725*24))</f>
        <v/>
      </c>
      <c r="AJ2725" s="175">
        <f>IF(AND(ISNUMBER(AB2725),ISNUMBER(AG2725)),AB2725-AG2725,"")</f>
        <v/>
      </c>
      <c r="AK2725" s="294" t="n"/>
      <c r="AL2725" s="294" t="n">
        <v>157</v>
      </c>
      <c r="AM2725" s="724" t="n">
        <v>0.2515857638888889</v>
      </c>
      <c r="AN2725" s="671">
        <f>IF(OR(AL2725="",AM2725="",AM2725=0),"",AL2725*6.213/(AM2725*24))</f>
        <v/>
      </c>
      <c r="AO2725" s="477">
        <f>IF(AND(AL2725=AL2724,AM2725&lt;&gt;"",AM2724&lt;&gt;""),AM2725-AM2724,"")</f>
        <v/>
      </c>
      <c r="AP2725" s="294" t="n">
        <v>151</v>
      </c>
      <c r="AQ2725" s="587" t="inlineStr">
        <is>
          <t>2:06.9847</t>
        </is>
      </c>
      <c r="AR2725" s="439">
        <f>IF(OR(AQ2725="",AQ2725="",AQ2725=0),"",6.213/(AQ2725*24))</f>
        <v/>
      </c>
      <c r="AS2725" s="436">
        <f>IF(OR(NOT(ISNUMBER(C2725)),NOT(ISNUMBER(AB2725))),"",IF(AG2725&lt;&gt;"",AG2725,AB2725)-C2725)</f>
        <v/>
      </c>
      <c r="AT2725" s="299" t="n"/>
      <c r="AU2725" s="300">
        <f>IF($B2725="","",TEXT($A2725,"yyyymmdd")&amp;"_P"&amp;$C2725&amp;"_C"&amp;$F2725&amp;"_"&amp;TRIM(RIGHT(SUBSTITUTE(TRIM(SUBSTITUTE($L2725,CHAR(160)," "))," ",REPT(" ",60)),60))&amp;IF($P2725="","","-"&amp;TRIM(RIGHT(SUBSTITUTE(TRIM(SUBSTITUTE($P2725,CHAR(160)," "))," ",REPT(" ",60)),60)))&amp;IF($T2725="","","-"&amp;TRIM(RIGHT(SUBSTITUTE(TRIM(SUBSTITUTE($T2725,CHAR(160)," "))," ",REPT(" ",60)),60)))&amp;".jpg")</f>
        <v/>
      </c>
    </row>
    <row r="2726" ht="42" customHeight="1">
      <c r="A2726" s="292" t="n">
        <v>43380</v>
      </c>
      <c r="B2726" s="294" t="inlineStr">
        <is>
          <t>Supercheap Auto 1000, 7 October, 2018</t>
        </is>
      </c>
      <c r="C2726" s="294" t="n">
        <v>22</v>
      </c>
      <c r="D2726" s="294" t="n"/>
      <c r="E2726" s="294" t="n"/>
      <c r="F2726" s="294" t="n">
        <v>56</v>
      </c>
      <c r="G2726" s="294" t="inlineStr">
        <is>
          <t>Tickford Racing</t>
        </is>
      </c>
      <c r="H2726" s="294" t="n"/>
      <c r="I2726" s="294" t="inlineStr">
        <is>
          <t>Rabble Club</t>
        </is>
      </c>
      <c r="J2726" s="294" t="inlineStr">
        <is>
          <t>Ford Falcon FG X</t>
        </is>
      </c>
      <c r="K2726" s="294" t="n"/>
      <c r="L2726" s="294" t="inlineStr">
        <is>
          <t>Richie Stanaway</t>
        </is>
      </c>
      <c r="M2726" s="294" t="inlineStr">
        <is>
          <t>NZL</t>
        </is>
      </c>
      <c r="N2726" s="700">
        <f>_xlfn.LET(_xlpm.d,_xlfn.XLOOKUP(L2726,'[1]Birth Dates'!$A:$A,'[1]Birth Dates'!$B:$B,"",0),IF(_xlpm.d=0,"",_xlpm.d))</f>
        <v/>
      </c>
      <c r="O2726" s="294">
        <f>IF(OR(N2726="",A2726="",NOT(ISNUMBER(N2726)),N2726&gt;A2726),"",DATEDIF(N2726,A2726,"Y")&amp;" years, "&amp;DATEDIF(N2726,A2726,"YM")&amp;" months, "&amp;DATEDIF(N2726,A2726,"MD")&amp;" days")</f>
        <v/>
      </c>
      <c r="P2726" s="294" t="inlineStr">
        <is>
          <t>Steve Owen</t>
        </is>
      </c>
      <c r="Q2726" s="294" t="inlineStr">
        <is>
          <t>AUS</t>
        </is>
      </c>
      <c r="R2726" s="700">
        <f>_xlfn.LET(_xlpm.d,_xlfn.XLOOKUP(P2726,'[1]Birth Dates'!$A:$A,'[1]Birth Dates'!$B:$B,"",0),IF(_xlpm.d=0,"",_xlpm.d))</f>
        <v/>
      </c>
      <c r="S2726" s="294">
        <f>IF(OR(R2726="",A2726="",NOT(ISNUMBER(R2726)),R2726&gt;A2726),"",DATEDIF(R2726,A2726,"Y")&amp;" years, "&amp;DATEDIF(R2726,A2726,"YM")&amp;" months, "&amp;DATEDIF(R2726,A2726,"MD")&amp;" days")</f>
        <v/>
      </c>
      <c r="T2726" s="294" t="n"/>
      <c r="U2726" s="294" t="n"/>
      <c r="V2726" s="700">
        <f>_xlfn.LET(_xlpm.d,_xlfn.XLOOKUP(T2726,'[1]Birth Dates'!$A:$A,'[1]Birth Dates'!$B:$B,"",0),IF(_xlpm.d=0,"",_xlpm.d))</f>
        <v/>
      </c>
      <c r="W2726" s="294">
        <f>IF(OR(V2726="",A2726="",NOT(ISNUMBER(V2726)),V2726&gt;A2726),"",DATEDIF(V2726,A2726,"Y")&amp;" years, "&amp;DATEDIF(V2726,A2726,"YM")&amp;" months, "&amp;DATEDIF(V2726,A2726,"MD")&amp;" days")</f>
        <v/>
      </c>
      <c r="X2726" s="294" t="n"/>
      <c r="Y2726" s="294" t="n"/>
      <c r="Z2726" s="294" t="n"/>
      <c r="AA2726" s="294" t="n"/>
      <c r="AB2726" s="294" t="n">
        <v>17</v>
      </c>
      <c r="AC2726" s="294" t="n"/>
      <c r="AD2726" s="294" t="n"/>
      <c r="AE2726" s="587" t="inlineStr">
        <is>
          <t>2:08.8240</t>
        </is>
      </c>
      <c r="AF2726" s="418">
        <f>IF(OR(AE2726="",AE2726="",AE2726=0),"",6.213/(AE2726*24))</f>
        <v/>
      </c>
      <c r="AG2726" s="298" t="n"/>
      <c r="AH2726" s="587" t="inlineStr"/>
      <c r="AI2726" s="418">
        <f>IF(OR(AH2726="",AH2726="",AH2726=0),"",6.213/(AH2726*24))</f>
        <v/>
      </c>
      <c r="AJ2726" s="175">
        <f>IF(AND(ISNUMBER(AB2726),ISNUMBER(AG2726)),AB2726-AG2726,"")</f>
        <v/>
      </c>
      <c r="AK2726" s="294" t="n"/>
      <c r="AL2726" s="294" t="n">
        <v>152</v>
      </c>
      <c r="AM2726" s="724" t="n">
        <v>0.2525103935185185</v>
      </c>
      <c r="AN2726" s="671">
        <f>IF(OR(AL2726="",AM2726="",AM2726=0),"",AL2726*6.213/(AM2726*24))</f>
        <v/>
      </c>
      <c r="AO2726" s="477">
        <f>IF(AND(AL2726=AL2725,AM2726&lt;&gt;"",AM2725&lt;&gt;""),AM2726-AM2725,"")</f>
        <v/>
      </c>
      <c r="AP2726" s="294" t="n">
        <v>63</v>
      </c>
      <c r="AQ2726" s="587" t="inlineStr">
        <is>
          <t>2:07.7405</t>
        </is>
      </c>
      <c r="AR2726" s="439">
        <f>IF(OR(AQ2726="",AQ2726="",AQ2726=0),"",6.213/(AQ2726*24))</f>
        <v/>
      </c>
      <c r="AS2726" s="436">
        <f>IF(OR(NOT(ISNUMBER(C2726)),NOT(ISNUMBER(AB2726))),"",IF(AG2726&lt;&gt;"",AG2726,AB2726)-C2726)</f>
        <v/>
      </c>
      <c r="AT2726" s="299" t="n"/>
      <c r="AU2726" s="300">
        <f>IF($B2726="","",TEXT($A2726,"yyyymmdd")&amp;"_P"&amp;$C2726&amp;"_C"&amp;$F2726&amp;"_"&amp;TRIM(RIGHT(SUBSTITUTE(TRIM(SUBSTITUTE($L2726,CHAR(160)," "))," ",REPT(" ",60)),60))&amp;IF($P2726="","","-"&amp;TRIM(RIGHT(SUBSTITUTE(TRIM(SUBSTITUTE($P2726,CHAR(160)," "))," ",REPT(" ",60)),60)))&amp;IF($T2726="","","-"&amp;TRIM(RIGHT(SUBSTITUTE(TRIM(SUBSTITUTE($T2726,CHAR(160)," "))," ",REPT(" ",60)),60)))&amp;".jpg")</f>
        <v/>
      </c>
    </row>
    <row r="2727" ht="42" customHeight="1">
      <c r="A2727" s="292" t="n">
        <v>43380</v>
      </c>
      <c r="B2727" s="294" t="inlineStr">
        <is>
          <t>Supercheap Auto 1000, 7 October, 2018</t>
        </is>
      </c>
      <c r="C2727" s="294" t="n">
        <v>23</v>
      </c>
      <c r="D2727" s="294" t="n"/>
      <c r="E2727" s="294" t="n"/>
      <c r="F2727" s="294" t="n">
        <v>6</v>
      </c>
      <c r="G2727" s="294" t="inlineStr">
        <is>
          <t>Tickford Racing</t>
        </is>
      </c>
      <c r="H2727" s="294" t="n"/>
      <c r="I2727" s="294" t="inlineStr">
        <is>
          <t>Monster Energy</t>
        </is>
      </c>
      <c r="J2727" s="294" t="inlineStr">
        <is>
          <t>Ford Falcon FG X</t>
        </is>
      </c>
      <c r="K2727" s="294" t="n"/>
      <c r="L2727" s="294" t="inlineStr">
        <is>
          <t>Cameron Waters</t>
        </is>
      </c>
      <c r="M2727" s="294" t="inlineStr">
        <is>
          <t>AUS</t>
        </is>
      </c>
      <c r="N2727" s="700">
        <f>_xlfn.LET(_xlpm.d,_xlfn.XLOOKUP(L2727,'[1]Birth Dates'!$A:$A,'[1]Birth Dates'!$B:$B,"",0),IF(_xlpm.d=0,"",_xlpm.d))</f>
        <v/>
      </c>
      <c r="O2727" s="294">
        <f>IF(OR(N2727="",A2727="",NOT(ISNUMBER(N2727)),N2727&gt;A2727),"",DATEDIF(N2727,A2727,"Y")&amp;" years, "&amp;DATEDIF(N2727,A2727,"YM")&amp;" months, "&amp;DATEDIF(N2727,A2727,"MD")&amp;" days")</f>
        <v/>
      </c>
      <c r="P2727" s="294" t="inlineStr">
        <is>
          <t>David Russell</t>
        </is>
      </c>
      <c r="Q2727" s="294" t="inlineStr">
        <is>
          <t>AUS</t>
        </is>
      </c>
      <c r="R2727" s="700">
        <f>_xlfn.LET(_xlpm.d,_xlfn.XLOOKUP(P2727,'[1]Birth Dates'!$A:$A,'[1]Birth Dates'!$B:$B,"",0),IF(_xlpm.d=0,"",_xlpm.d))</f>
        <v/>
      </c>
      <c r="S2727" s="294">
        <f>IF(OR(R2727="",A2727="",NOT(ISNUMBER(R2727)),R2727&gt;A2727),"",DATEDIF(R2727,A2727,"Y")&amp;" years, "&amp;DATEDIF(R2727,A2727,"YM")&amp;" months, "&amp;DATEDIF(R2727,A2727,"MD")&amp;" days")</f>
        <v/>
      </c>
      <c r="T2727" s="294" t="n"/>
      <c r="U2727" s="294" t="n"/>
      <c r="V2727" s="700">
        <f>_xlfn.LET(_xlpm.d,_xlfn.XLOOKUP(T2727,'[1]Birth Dates'!$A:$A,'[1]Birth Dates'!$B:$B,"",0),IF(_xlpm.d=0,"",_xlpm.d))</f>
        <v/>
      </c>
      <c r="W2727" s="294">
        <f>IF(OR(V2727="",A2727="",NOT(ISNUMBER(V2727)),V2727&gt;A2727),"",DATEDIF(V2727,A2727,"Y")&amp;" years, "&amp;DATEDIF(V2727,A2727,"YM")&amp;" months, "&amp;DATEDIF(V2727,A2727,"MD")&amp;" days")</f>
        <v/>
      </c>
      <c r="X2727" s="294" t="n"/>
      <c r="Y2727" s="294" t="n"/>
      <c r="Z2727" s="294" t="n"/>
      <c r="AA2727" s="294" t="n"/>
      <c r="AB2727" s="294" t="n">
        <v>6</v>
      </c>
      <c r="AC2727" s="294" t="n"/>
      <c r="AD2727" s="294" t="n"/>
      <c r="AE2727" s="587" t="inlineStr">
        <is>
          <t>2:08.8240</t>
        </is>
      </c>
      <c r="AF2727" s="418">
        <f>IF(OR(AE2727="",AE2727="",AE2727=0),"",6.213/(AE2727*24))</f>
        <v/>
      </c>
      <c r="AG2727" s="298" t="n"/>
      <c r="AH2727" s="587" t="inlineStr">
        <is>
          <t>2:08.8240</t>
        </is>
      </c>
      <c r="AI2727" s="418">
        <f>IF(OR(AH2727="",AH2727="",AH2727=0),"",6.213/(AH2727*24))</f>
        <v/>
      </c>
      <c r="AJ2727" s="175">
        <f>IF(AND(ISNUMBER(AB2727),ISNUMBER(AG2727)),AB2727-AG2727,"")</f>
        <v/>
      </c>
      <c r="AK2727" s="294" t="n"/>
      <c r="AL2727" s="294" t="n">
        <v>148</v>
      </c>
      <c r="AM2727" s="724" t="n">
        <v>0.2522296759259259</v>
      </c>
      <c r="AN2727" s="671">
        <f>IF(OR(AL2727="",AM2727="",AM2727=0),"",AL2727*6.213/(AM2727*24))</f>
        <v/>
      </c>
      <c r="AO2727" s="477">
        <f>IF(AND(AL2727=AL2726,AM2727&lt;&gt;"",AM2726&lt;&gt;""),AM2727-AM2726,"")</f>
        <v/>
      </c>
      <c r="AP2727" s="294" t="n">
        <v>130</v>
      </c>
      <c r="AQ2727" s="587" t="inlineStr">
        <is>
          <t>2:06.7245</t>
        </is>
      </c>
      <c r="AR2727" s="439">
        <f>IF(OR(AQ2727="",AQ2727="",AQ2727=0),"",6.213/(AQ2727*24))</f>
        <v/>
      </c>
      <c r="AS2727" s="436">
        <f>IF(OR(NOT(ISNUMBER(C2727)),NOT(ISNUMBER(AB2727))),"",IF(AG2727&lt;&gt;"",AG2727,AB2727)-C2727)</f>
        <v/>
      </c>
      <c r="AT2727" s="299" t="n"/>
      <c r="AU2727" s="300">
        <f>IF($B2727="","",TEXT($A2727,"yyyymmdd")&amp;"_P"&amp;$C2727&amp;"_C"&amp;$F2727&amp;"_"&amp;TRIM(RIGHT(SUBSTITUTE(TRIM(SUBSTITUTE($L2727,CHAR(160)," "))," ",REPT(" ",60)),60))&amp;IF($P2727="","","-"&amp;TRIM(RIGHT(SUBSTITUTE(TRIM(SUBSTITUTE($P2727,CHAR(160)," "))," ",REPT(" ",60)),60)))&amp;IF($T2727="","","-"&amp;TRIM(RIGHT(SUBSTITUTE(TRIM(SUBSTITUTE($T2727,CHAR(160)," "))," ",REPT(" ",60)),60)))&amp;".jpg")</f>
        <v/>
      </c>
    </row>
    <row r="2728" ht="42" customHeight="1">
      <c r="A2728" s="292" t="n">
        <v>43380</v>
      </c>
      <c r="B2728" s="294" t="inlineStr">
        <is>
          <t>Supercheap Auto 1000, 7 October, 2018</t>
        </is>
      </c>
      <c r="C2728" s="294" t="n">
        <v>24</v>
      </c>
      <c r="D2728" s="294" t="n"/>
      <c r="E2728" s="294" t="n"/>
      <c r="F2728" s="294" t="n">
        <v>99</v>
      </c>
      <c r="G2728" s="294" t="inlineStr">
        <is>
          <t>Erebus Motorsport</t>
        </is>
      </c>
      <c r="H2728" s="294" t="n"/>
      <c r="I2728" s="294" t="inlineStr">
        <is>
          <t>Penrite</t>
        </is>
      </c>
      <c r="J2728" s="294" t="inlineStr">
        <is>
          <t>Holden Commodore ZB</t>
        </is>
      </c>
      <c r="K2728" s="294" t="n"/>
      <c r="L2728" s="294" t="inlineStr">
        <is>
          <t>Anton de Pasquale</t>
        </is>
      </c>
      <c r="M2728" s="294" t="inlineStr">
        <is>
          <t>AUS</t>
        </is>
      </c>
      <c r="N2728" s="700">
        <f>_xlfn.LET(_xlpm.d,_xlfn.XLOOKUP(L2728,'[1]Birth Dates'!$A:$A,'[1]Birth Dates'!$B:$B,"",0),IF(_xlpm.d=0,"",_xlpm.d))</f>
        <v/>
      </c>
      <c r="O2728" s="294">
        <f>IF(OR(N2728="",A2728="",NOT(ISNUMBER(N2728)),N2728&gt;A2728),"",DATEDIF(N2728,A2728,"Y")&amp;" years, "&amp;DATEDIF(N2728,A2728,"YM")&amp;" months, "&amp;DATEDIF(N2728,A2728,"MD")&amp;" days")</f>
        <v/>
      </c>
      <c r="P2728" s="294" t="inlineStr">
        <is>
          <t>Will Brown</t>
        </is>
      </c>
      <c r="Q2728" s="294" t="inlineStr">
        <is>
          <t>AUS</t>
        </is>
      </c>
      <c r="R2728" s="700">
        <f>_xlfn.LET(_xlpm.d,_xlfn.XLOOKUP(P2728,'[1]Birth Dates'!$A:$A,'[1]Birth Dates'!$B:$B,"",0),IF(_xlpm.d=0,"",_xlpm.d))</f>
        <v/>
      </c>
      <c r="S2728" s="294">
        <f>IF(OR(R2728="",A2728="",NOT(ISNUMBER(R2728)),R2728&gt;A2728),"",DATEDIF(R2728,A2728,"Y")&amp;" years, "&amp;DATEDIF(R2728,A2728,"YM")&amp;" months, "&amp;DATEDIF(R2728,A2728,"MD")&amp;" days")</f>
        <v/>
      </c>
      <c r="T2728" s="294" t="n"/>
      <c r="U2728" s="294" t="n"/>
      <c r="V2728" s="700">
        <f>_xlfn.LET(_xlpm.d,_xlfn.XLOOKUP(T2728,'[1]Birth Dates'!$A:$A,'[1]Birth Dates'!$B:$B,"",0),IF(_xlpm.d=0,"",_xlpm.d))</f>
        <v/>
      </c>
      <c r="W2728" s="294">
        <f>IF(OR(V2728="",A2728="",NOT(ISNUMBER(V2728)),V2728&gt;A2728),"",DATEDIF(V2728,A2728,"Y")&amp;" years, "&amp;DATEDIF(V2728,A2728,"YM")&amp;" months, "&amp;DATEDIF(V2728,A2728,"MD")&amp;" days")</f>
        <v/>
      </c>
      <c r="X2728" s="294" t="n"/>
      <c r="Y2728" s="294" t="n"/>
      <c r="Z2728" s="294" t="n"/>
      <c r="AA2728" s="294" t="n"/>
      <c r="AB2728" s="294" t="n">
        <v>3</v>
      </c>
      <c r="AC2728" s="294" t="n"/>
      <c r="AD2728" s="294" t="n"/>
      <c r="AE2728" s="587" t="inlineStr">
        <is>
          <t>2:08.8240</t>
        </is>
      </c>
      <c r="AF2728" s="418">
        <f>IF(OR(AE2728="",AE2728="",AE2728=0),"",6.213/(AE2728*24))</f>
        <v/>
      </c>
      <c r="AG2728" s="298" t="n"/>
      <c r="AH2728" s="587" t="inlineStr">
        <is>
          <t>2:08.8240</t>
        </is>
      </c>
      <c r="AI2728" s="418">
        <f>IF(OR(AH2728="",AH2728="",AH2728=0),"",6.213/(AH2728*24))</f>
        <v/>
      </c>
      <c r="AJ2728" s="175">
        <f>IF(AND(ISNUMBER(AB2728),ISNUMBER(AG2728)),AB2728-AG2728,"")</f>
        <v/>
      </c>
      <c r="AK2728" s="294" t="n"/>
      <c r="AL2728" s="294" t="n">
        <v>143</v>
      </c>
      <c r="AM2728" s="724" t="n">
        <v>0.2522265393518519</v>
      </c>
      <c r="AN2728" s="671">
        <f>IF(OR(AL2728="",AM2728="",AM2728=0),"",AL2728*6.213/(AM2728*24))</f>
        <v/>
      </c>
      <c r="AO2728" s="477">
        <f>IF(AND(AL2728=AL2727,AM2728&lt;&gt;"",AM2727&lt;&gt;""),AM2728-AM2727,"")</f>
        <v/>
      </c>
      <c r="AP2728" s="294" t="n">
        <v>136</v>
      </c>
      <c r="AQ2728" s="587" t="inlineStr">
        <is>
          <t>2:06.6059</t>
        </is>
      </c>
      <c r="AR2728" s="439">
        <f>IF(OR(AQ2728="",AQ2728="",AQ2728=0),"",6.213/(AQ2728*24))</f>
        <v/>
      </c>
      <c r="AS2728" s="436">
        <f>IF(OR(NOT(ISNUMBER(C2728)),NOT(ISNUMBER(AB2728))),"",IF(AG2728&lt;&gt;"",AG2728,AB2728)-C2728)</f>
        <v/>
      </c>
      <c r="AT2728" s="299" t="n"/>
      <c r="AU2728" s="300">
        <f>IF($B2728="","",TEXT($A2728,"yyyymmdd")&amp;"_P"&amp;$C2728&amp;"_C"&amp;$F2728&amp;"_"&amp;TRIM(RIGHT(SUBSTITUTE(TRIM(SUBSTITUTE($L2728,CHAR(160)," "))," ",REPT(" ",60)),60))&amp;IF($P2728="","","-"&amp;TRIM(RIGHT(SUBSTITUTE(TRIM(SUBSTITUTE($P2728,CHAR(160)," "))," ",REPT(" ",60)),60)))&amp;IF($T2728="","","-"&amp;TRIM(RIGHT(SUBSTITUTE(TRIM(SUBSTITUTE($T2728,CHAR(160)," "))," ",REPT(" ",60)),60)))&amp;".jpg")</f>
        <v/>
      </c>
    </row>
    <row r="2729" ht="42" customHeight="1">
      <c r="A2729" s="292" t="n">
        <v>43380</v>
      </c>
      <c r="B2729" s="294" t="inlineStr">
        <is>
          <t>Supercheap Auto 1000, 7 October, 2018</t>
        </is>
      </c>
      <c r="C2729" s="294" t="inlineStr">
        <is>
          <t>DNF</t>
        </is>
      </c>
      <c r="D2729" s="294" t="n"/>
      <c r="E2729" s="294" t="n"/>
      <c r="F2729" s="294" t="n">
        <v>23</v>
      </c>
      <c r="G2729" s="294" t="inlineStr">
        <is>
          <t>Nissan Motorsport</t>
        </is>
      </c>
      <c r="H2729" s="294" t="n"/>
      <c r="I2729" s="294" t="inlineStr">
        <is>
          <t>Industrial Athlete</t>
        </is>
      </c>
      <c r="J2729" s="294" t="inlineStr">
        <is>
          <t>Nissan Altima L33</t>
        </is>
      </c>
      <c r="K2729" s="294" t="n"/>
      <c r="L2729" s="294" t="inlineStr">
        <is>
          <t>Michael Caruso</t>
        </is>
      </c>
      <c r="M2729" s="294" t="inlineStr">
        <is>
          <t>AUS</t>
        </is>
      </c>
      <c r="N2729" s="700">
        <f>_xlfn.LET(_xlpm.d,_xlfn.XLOOKUP(L2729,'[1]Birth Dates'!$A:$A,'[1]Birth Dates'!$B:$B,"",0),IF(_xlpm.d=0,"",_xlpm.d))</f>
        <v/>
      </c>
      <c r="O2729" s="294">
        <f>IF(OR(N2729="",A2729="",NOT(ISNUMBER(N2729)),N2729&gt;A2729),"",DATEDIF(N2729,A2729,"Y")&amp;" years, "&amp;DATEDIF(N2729,A2729,"YM")&amp;" months, "&amp;DATEDIF(N2729,A2729,"MD")&amp;" days")</f>
        <v/>
      </c>
      <c r="P2729" s="294" t="inlineStr">
        <is>
          <t>Dean Fiore</t>
        </is>
      </c>
      <c r="Q2729" s="294" t="inlineStr">
        <is>
          <t>AUS</t>
        </is>
      </c>
      <c r="R2729" s="700">
        <f>_xlfn.LET(_xlpm.d,_xlfn.XLOOKUP(P2729,'[1]Birth Dates'!$A:$A,'[1]Birth Dates'!$B:$B,"",0),IF(_xlpm.d=0,"",_xlpm.d))</f>
        <v/>
      </c>
      <c r="S2729" s="294">
        <f>IF(OR(R2729="",A2729="",NOT(ISNUMBER(R2729)),R2729&gt;A2729),"",DATEDIF(R2729,A2729,"Y")&amp;" years, "&amp;DATEDIF(R2729,A2729,"YM")&amp;" months, "&amp;DATEDIF(R2729,A2729,"MD")&amp;" days")</f>
        <v/>
      </c>
      <c r="T2729" s="294" t="n"/>
      <c r="U2729" s="294" t="n"/>
      <c r="V2729" s="700">
        <f>_xlfn.LET(_xlpm.d,_xlfn.XLOOKUP(T2729,'[1]Birth Dates'!$A:$A,'[1]Birth Dates'!$B:$B,"",0),IF(_xlpm.d=0,"",_xlpm.d))</f>
        <v/>
      </c>
      <c r="W2729" s="294">
        <f>IF(OR(V2729="",A2729="",NOT(ISNUMBER(V2729)),V2729&gt;A2729),"",DATEDIF(V2729,A2729,"Y")&amp;" years, "&amp;DATEDIF(V2729,A2729,"YM")&amp;" months, "&amp;DATEDIF(V2729,A2729,"MD")&amp;" days")</f>
        <v/>
      </c>
      <c r="X2729" s="294" t="n"/>
      <c r="Y2729" s="294" t="n"/>
      <c r="Z2729" s="294" t="n"/>
      <c r="AA2729" s="294" t="n"/>
      <c r="AB2729" s="294" t="n">
        <v>16</v>
      </c>
      <c r="AC2729" s="294" t="n"/>
      <c r="AD2729" s="294" t="n"/>
      <c r="AE2729" s="587" t="inlineStr">
        <is>
          <t>2:08.8240</t>
        </is>
      </c>
      <c r="AF2729" s="418">
        <f>IF(OR(AE2729="",AE2729="",AE2729=0),"",6.213/(AE2729*24))</f>
        <v/>
      </c>
      <c r="AG2729" s="298" t="n"/>
      <c r="AH2729" s="587" t="inlineStr"/>
      <c r="AI2729" s="418">
        <f>IF(OR(AH2729="",AH2729="",AH2729=0),"",6.213/(AH2729*24))</f>
        <v/>
      </c>
      <c r="AJ2729" s="175">
        <f>IF(AND(ISNUMBER(AB2729),ISNUMBER(AG2729)),AB2729-AG2729,"")</f>
        <v/>
      </c>
      <c r="AK2729" s="294" t="inlineStr">
        <is>
          <t>Accident</t>
        </is>
      </c>
      <c r="AL2729" s="294" t="n">
        <v>69</v>
      </c>
      <c r="AM2729" s="724" t="n">
        <v>0.1105804513888889</v>
      </c>
      <c r="AN2729" s="671">
        <f>IF(OR(AL2729="",AM2729="",AM2729=0),"",AL2729*6.213/(AM2729*24))</f>
        <v/>
      </c>
      <c r="AO2729" s="477">
        <f>IF(AND(AL2729=AL2728,AM2729&lt;&gt;"",AM2728&lt;&gt;""),AM2729-AM2728,"")</f>
        <v/>
      </c>
      <c r="AP2729" s="294" t="n">
        <v>62</v>
      </c>
      <c r="AQ2729" s="587" t="inlineStr">
        <is>
          <t>2:07.7991</t>
        </is>
      </c>
      <c r="AR2729" s="439">
        <f>IF(OR(AQ2729="",AQ2729="",AQ2729=0),"",6.213/(AQ2729*24))</f>
        <v/>
      </c>
      <c r="AS2729" s="436">
        <f>IF(OR(NOT(ISNUMBER(C2729)),NOT(ISNUMBER(AB2729))),"",IF(AG2729&lt;&gt;"",AG2729,AB2729)-C2729)</f>
        <v/>
      </c>
      <c r="AT2729" s="299" t="n"/>
      <c r="AU2729" s="300">
        <f>IF($B2729="","",TEXT($A2729,"yyyymmdd")&amp;"_P"&amp;$C2729&amp;"_C"&amp;$F2729&amp;"_"&amp;TRIM(RIGHT(SUBSTITUTE(TRIM(SUBSTITUTE($L2729,CHAR(160)," "))," ",REPT(" ",60)),60))&amp;IF($P2729="","","-"&amp;TRIM(RIGHT(SUBSTITUTE(TRIM(SUBSTITUTE($P2729,CHAR(160)," "))," ",REPT(" ",60)),60)))&amp;IF($T2729="","","-"&amp;TRIM(RIGHT(SUBSTITUTE(TRIM(SUBSTITUTE($T2729,CHAR(160)," "))," ",REPT(" ",60)),60)))&amp;".jpg")</f>
        <v/>
      </c>
    </row>
    <row r="2730" ht="42" customHeight="1">
      <c r="A2730" s="292" t="n">
        <v>43380</v>
      </c>
      <c r="B2730" s="294" t="inlineStr">
        <is>
          <t>Supercheap Auto 1000, 7 October, 2018</t>
        </is>
      </c>
      <c r="C2730" s="294" t="inlineStr">
        <is>
          <t>DNF</t>
        </is>
      </c>
      <c r="D2730" s="294" t="n"/>
      <c r="E2730" s="294" t="n"/>
      <c r="F2730" s="294" t="n">
        <v>25</v>
      </c>
      <c r="G2730" s="294" t="inlineStr">
        <is>
          <t>Walkinshaw Andretti United</t>
        </is>
      </c>
      <c r="H2730" s="294" t="n"/>
      <c r="I2730" s="294" t="inlineStr">
        <is>
          <t>Mobil 1, Boost Mobile</t>
        </is>
      </c>
      <c r="J2730" s="294" t="inlineStr">
        <is>
          <t>Holden Commodore ZB</t>
        </is>
      </c>
      <c r="K2730" s="294" t="n"/>
      <c r="L2730" s="294" t="inlineStr">
        <is>
          <t>James Courtney</t>
        </is>
      </c>
      <c r="M2730" s="294" t="inlineStr">
        <is>
          <t>AUS</t>
        </is>
      </c>
      <c r="N2730" s="700">
        <f>_xlfn.LET(_xlpm.d,_xlfn.XLOOKUP(L2730,'[1]Birth Dates'!$A:$A,'[1]Birth Dates'!$B:$B,"",0),IF(_xlpm.d=0,"",_xlpm.d))</f>
        <v/>
      </c>
      <c r="O2730" s="294">
        <f>IF(OR(N2730="",A2730="",NOT(ISNUMBER(N2730)),N2730&gt;A2730),"",DATEDIF(N2730,A2730,"Y")&amp;" years, "&amp;DATEDIF(N2730,A2730,"YM")&amp;" months, "&amp;DATEDIF(N2730,A2730,"MD")&amp;" days")</f>
        <v/>
      </c>
      <c r="P2730" s="294" t="inlineStr">
        <is>
          <t>Jack Perkins</t>
        </is>
      </c>
      <c r="Q2730" s="294" t="inlineStr">
        <is>
          <t>AUS</t>
        </is>
      </c>
      <c r="R2730" s="700">
        <f>_xlfn.LET(_xlpm.d,_xlfn.XLOOKUP(P2730,'[1]Birth Dates'!$A:$A,'[1]Birth Dates'!$B:$B,"",0),IF(_xlpm.d=0,"",_xlpm.d))</f>
        <v/>
      </c>
      <c r="S2730" s="294">
        <f>IF(OR(R2730="",A2730="",NOT(ISNUMBER(R2730)),R2730&gt;A2730),"",DATEDIF(R2730,A2730,"Y")&amp;" years, "&amp;DATEDIF(R2730,A2730,"YM")&amp;" months, "&amp;DATEDIF(R2730,A2730,"MD")&amp;" days")</f>
        <v/>
      </c>
      <c r="T2730" s="294" t="n"/>
      <c r="U2730" s="294" t="n"/>
      <c r="V2730" s="700">
        <f>_xlfn.LET(_xlpm.d,_xlfn.XLOOKUP(T2730,'[1]Birth Dates'!$A:$A,'[1]Birth Dates'!$B:$B,"",0),IF(_xlpm.d=0,"",_xlpm.d))</f>
        <v/>
      </c>
      <c r="W2730" s="294">
        <f>IF(OR(V2730="",A2730="",NOT(ISNUMBER(V2730)),V2730&gt;A2730),"",DATEDIF(V2730,A2730,"Y")&amp;" years, "&amp;DATEDIF(V2730,A2730,"YM")&amp;" months, "&amp;DATEDIF(V2730,A2730,"MD")&amp;" days")</f>
        <v/>
      </c>
      <c r="X2730" s="294" t="n"/>
      <c r="Y2730" s="294" t="n"/>
      <c r="Z2730" s="294" t="n"/>
      <c r="AA2730" s="294" t="n"/>
      <c r="AB2730" s="294" t="n">
        <v>8</v>
      </c>
      <c r="AC2730" s="294" t="n"/>
      <c r="AD2730" s="294" t="n"/>
      <c r="AE2730" s="587" t="inlineStr">
        <is>
          <t>2:08.8240</t>
        </is>
      </c>
      <c r="AF2730" s="418">
        <f>IF(OR(AE2730="",AE2730="",AE2730=0),"",6.213/(AE2730*24))</f>
        <v/>
      </c>
      <c r="AG2730" s="298" t="n"/>
      <c r="AH2730" s="587" t="inlineStr">
        <is>
          <t>2:08.8240</t>
        </is>
      </c>
      <c r="AI2730" s="418">
        <f>IF(OR(AH2730="",AH2730="",AH2730=0),"",6.213/(AH2730*24))</f>
        <v/>
      </c>
      <c r="AJ2730" s="175">
        <f>IF(AND(ISNUMBER(AB2730),ISNUMBER(AG2730)),AB2730-AG2730,"")</f>
        <v/>
      </c>
      <c r="AK2730" s="294" t="inlineStr">
        <is>
          <t>Mechanical</t>
        </is>
      </c>
      <c r="AL2730" s="294" t="n">
        <v>33</v>
      </c>
      <c r="AM2730" s="724" t="n">
        <v>0.04972105324074075</v>
      </c>
      <c r="AN2730" s="671">
        <f>IF(OR(AL2730="",AM2730="",AM2730=0),"",AL2730*6.213/(AM2730*24))</f>
        <v/>
      </c>
      <c r="AO2730" s="477">
        <f>IF(AND(AL2730=AL2729,AM2730&lt;&gt;"",AM2729&lt;&gt;""),AM2730-AM2729,"")</f>
        <v/>
      </c>
      <c r="AP2730" s="294" t="n">
        <v>13</v>
      </c>
      <c r="AQ2730" s="587" t="inlineStr">
        <is>
          <t>2:07.4263</t>
        </is>
      </c>
      <c r="AR2730" s="439">
        <f>IF(OR(AQ2730="",AQ2730="",AQ2730=0),"",6.213/(AQ2730*24))</f>
        <v/>
      </c>
      <c r="AS2730" s="436">
        <f>IF(OR(NOT(ISNUMBER(C2730)),NOT(ISNUMBER(AB2730))),"",IF(AG2730&lt;&gt;"",AG2730,AB2730)-C2730)</f>
        <v/>
      </c>
      <c r="AT2730" s="299" t="n"/>
      <c r="AU2730" s="300">
        <f>IF($B2730="","",TEXT($A2730,"yyyymmdd")&amp;"_P"&amp;$C2730&amp;"_C"&amp;$F2730&amp;"_"&amp;TRIM(RIGHT(SUBSTITUTE(TRIM(SUBSTITUTE($L2730,CHAR(160)," "))," ",REPT(" ",60)),60))&amp;IF($P2730="","","-"&amp;TRIM(RIGHT(SUBSTITUTE(TRIM(SUBSTITUTE($P2730,CHAR(160)," "))," ",REPT(" ",60)),60)))&amp;IF($T2730="","","-"&amp;TRIM(RIGHT(SUBSTITUTE(TRIM(SUBSTITUTE($T2730,CHAR(160)," "))," ",REPT(" ",60)),60)))&amp;".jpg")</f>
        <v/>
      </c>
    </row>
    <row r="2731" ht="42" customFormat="1" customHeight="1" s="240">
      <c r="A2731" s="169" t="n">
        <v>43751</v>
      </c>
      <c r="B2731" s="238" t="inlineStr">
        <is>
          <t>Supercheap Auto 1000, 13 October, 2019</t>
        </is>
      </c>
      <c r="C2731" s="238" t="n">
        <v>1</v>
      </c>
      <c r="D2731" s="238" t="n"/>
      <c r="E2731" s="238" t="n"/>
      <c r="F2731" s="238" t="n">
        <v>17</v>
      </c>
      <c r="G2731" s="238" t="inlineStr">
        <is>
          <t>DJR Team Penske</t>
        </is>
      </c>
      <c r="H2731" s="238" t="n"/>
      <c r="I2731" s="238" t="inlineStr">
        <is>
          <t>Shell V-Power</t>
        </is>
      </c>
      <c r="J2731" s="238" t="inlineStr">
        <is>
          <t>Ford Mustang GT</t>
        </is>
      </c>
      <c r="K2731" s="238" t="n"/>
      <c r="L2731" s="238" t="inlineStr">
        <is>
          <t>Scott McLaughlin</t>
        </is>
      </c>
      <c r="M2731" s="238" t="inlineStr">
        <is>
          <t>NZL</t>
        </is>
      </c>
      <c r="N2731" s="690">
        <f>_xlfn.LET(_xlpm.d,_xlfn.XLOOKUP(L2731,'[1]Birth Dates'!$A:$A,'[1]Birth Dates'!$B:$B,"",0),IF(_xlpm.d=0,"",_xlpm.d))</f>
        <v/>
      </c>
      <c r="O2731" s="171">
        <f>IF(OR(N2731="",A2731="",NOT(ISNUMBER(N2731)),N2731&gt;A2731),"",DATEDIF(N2731,A2731,"Y")&amp;" years, "&amp;DATEDIF(N2731,A2731,"YM")&amp;" months, "&amp;DATEDIF(N2731,A2731,"MD")&amp;" days")</f>
        <v/>
      </c>
      <c r="P2731" s="238" t="inlineStr">
        <is>
          <t>Alexandre Prémat</t>
        </is>
      </c>
      <c r="Q2731" s="238" t="inlineStr">
        <is>
          <t>FRA</t>
        </is>
      </c>
      <c r="R2731" s="690">
        <f>_xlfn.LET(_xlpm.d,_xlfn.XLOOKUP(P2731,'[1]Birth Dates'!$A:$A,'[1]Birth Dates'!$B:$B,"",0),IF(_xlpm.d=0,"",_xlpm.d))</f>
        <v/>
      </c>
      <c r="S2731" s="171">
        <f>IF(OR(R2731="",A2731="",NOT(ISNUMBER(R2731)),R2731&gt;A2731),"",DATEDIF(R2731,A2731,"Y")&amp;" years, "&amp;DATEDIF(R2731,A2731,"YM")&amp;" months, "&amp;DATEDIF(R2731,A2731,"MD")&amp;" days")</f>
        <v/>
      </c>
      <c r="T2731" s="238" t="n"/>
      <c r="U2731" s="238" t="n"/>
      <c r="V2731" s="690">
        <f>_xlfn.LET(_xlpm.d,_xlfn.XLOOKUP(T2731,'[1]Birth Dates'!$A:$A,'[1]Birth Dates'!$B:$B,"",0),IF(_xlpm.d=0,"",_xlpm.d))</f>
        <v/>
      </c>
      <c r="W2731" s="171">
        <f>IF(OR(V2731="",A2731="",NOT(ISNUMBER(V2731)),V2731&gt;A2731),"",DATEDIF(V2731,A2731,"Y")&amp;" years, "&amp;DATEDIF(V2731,A2731,"YM")&amp;" months, "&amp;DATEDIF(V2731,A2731,"MD")&amp;" days")</f>
        <v/>
      </c>
      <c r="X2731" s="171" t="n"/>
      <c r="Y2731" s="171" t="n"/>
      <c r="Z2731" s="171" t="n"/>
      <c r="AA2731" s="171" t="n"/>
      <c r="AB2731" s="238" t="n">
        <v>1</v>
      </c>
      <c r="AC2731" s="238" t="n"/>
      <c r="AD2731" s="238" t="n"/>
      <c r="AE2731" s="574" t="inlineStr">
        <is>
          <t>2:08.8240</t>
        </is>
      </c>
      <c r="AF2731" s="418">
        <f>IF(OR(AE2731="",AE2731="",AE2731=0),"",6.213/(AE2731*24))</f>
        <v/>
      </c>
      <c r="AG2731" s="241" t="n"/>
      <c r="AH2731" s="574" t="inlineStr">
        <is>
          <t>2:08.8240</t>
        </is>
      </c>
      <c r="AI2731" s="418">
        <f>IF(OR(AH2731="",AH2731="",AH2731=0),"",6.213/(AH2731*24))</f>
        <v/>
      </c>
      <c r="AJ2731" s="175">
        <f>IF(AND(ISNUMBER(AB2731),ISNUMBER(AG2731)),AB2731-AG2731,"")</f>
        <v/>
      </c>
      <c r="AK2731" s="238" t="n"/>
      <c r="AL2731" s="238" t="n">
        <v>161</v>
      </c>
      <c r="AM2731" s="672" t="n">
        <v>0.2693463657407408</v>
      </c>
      <c r="AN2731" s="671">
        <f>IF(OR(AL2731="",AM2731="",AM2731=0),"",AL2731*6.213/(AM2731*24))</f>
        <v/>
      </c>
      <c r="AO2731" s="477">
        <f>IF(AND(AL2731=AL2730,AM2731&lt;&gt;"",AM2730&lt;&gt;""),AM2731-AM2730,"")</f>
        <v/>
      </c>
      <c r="AP2731" s="238" t="n">
        <v>109</v>
      </c>
      <c r="AQ2731" s="573" t="inlineStr">
        <is>
          <t>2:05.2946</t>
        </is>
      </c>
      <c r="AR2731" s="439">
        <f>IF(OR(AQ2731="",AQ2731="",AQ2731=0),"",6.213/(AQ2731*24))</f>
        <v/>
      </c>
      <c r="AS2731" s="436">
        <f>IF(OR(NOT(ISNUMBER(C2731)),NOT(ISNUMBER(AB2731))),"",IF(AG2731&lt;&gt;"",AG2731,AB2731)-C2731)</f>
        <v/>
      </c>
      <c r="AT2731" s="185" t="n"/>
      <c r="AU2731" s="187">
        <f>IF($B2731="","",TEXT($A2731,"yyyymmdd")&amp;"_P"&amp;$C2731&amp;"_C"&amp;$F2731&amp;"_"&amp;TRIM(RIGHT(SUBSTITUTE(TRIM(SUBSTITUTE($L2731,CHAR(160)," "))," ",REPT(" ",60)),60))&amp;IF($P2731="","","-"&amp;TRIM(RIGHT(SUBSTITUTE(TRIM(SUBSTITUTE($P2731,CHAR(160)," "))," ",REPT(" ",60)),60)))&amp;IF($T2731="","","-"&amp;TRIM(RIGHT(SUBSTITUTE(TRIM(SUBSTITUTE($T2731,CHAR(160)," "))," ",REPT(" ",60)),60)))&amp;".jpg")</f>
        <v/>
      </c>
    </row>
    <row r="2732" ht="42" customHeight="1">
      <c r="A2732" s="169" t="n">
        <v>43751</v>
      </c>
      <c r="B2732" s="171" t="inlineStr">
        <is>
          <t>Supercheap Auto 1000, 13 October, 2019</t>
        </is>
      </c>
      <c r="C2732" s="171" t="n">
        <v>2</v>
      </c>
      <c r="D2732" s="171" t="n"/>
      <c r="E2732" s="171" t="n"/>
      <c r="F2732" s="171" t="n">
        <v>97</v>
      </c>
      <c r="G2732" s="171" t="inlineStr">
        <is>
          <t>Triple Eight Race Engineering</t>
        </is>
      </c>
      <c r="H2732" s="171" t="n"/>
      <c r="I2732" s="171" t="inlineStr">
        <is>
          <t>Red Bull, Holden</t>
        </is>
      </c>
      <c r="J2732" s="171" t="inlineStr">
        <is>
          <t>Holden Commodore ZB</t>
        </is>
      </c>
      <c r="K2732" s="171" t="n"/>
      <c r="L2732" s="171" t="inlineStr">
        <is>
          <t>Shane van Gisbergen</t>
        </is>
      </c>
      <c r="M2732" s="171" t="inlineStr">
        <is>
          <t>NZL</t>
        </is>
      </c>
      <c r="N2732" s="690">
        <f>_xlfn.LET(_xlpm.d,_xlfn.XLOOKUP(L2732,'[1]Birth Dates'!$A:$A,'[1]Birth Dates'!$B:$B,"",0),IF(_xlpm.d=0,"",_xlpm.d))</f>
        <v/>
      </c>
      <c r="O2732" s="171">
        <f>IF(OR(N2732="",A2732="",NOT(ISNUMBER(N2732)),N2732&gt;A2732),"",DATEDIF(N2732,A2732,"Y")&amp;" years, "&amp;DATEDIF(N2732,A2732,"YM")&amp;" months, "&amp;DATEDIF(N2732,A2732,"MD")&amp;" days")</f>
        <v/>
      </c>
      <c r="P2732" s="171" t="inlineStr">
        <is>
          <t>Garth Tander</t>
        </is>
      </c>
      <c r="Q2732" s="171" t="inlineStr">
        <is>
          <t>AUS</t>
        </is>
      </c>
      <c r="R2732" s="690">
        <f>_xlfn.LET(_xlpm.d,_xlfn.XLOOKUP(P2732,'[1]Birth Dates'!$A:$A,'[1]Birth Dates'!$B:$B,"",0),IF(_xlpm.d=0,"",_xlpm.d))</f>
        <v/>
      </c>
      <c r="S2732" s="171">
        <f>IF(OR(R2732="",A2732="",NOT(ISNUMBER(R2732)),R2732&gt;A2732),"",DATEDIF(R2732,A2732,"Y")&amp;" years, "&amp;DATEDIF(R2732,A2732,"YM")&amp;" months, "&amp;DATEDIF(R2732,A2732,"MD")&amp;" days")</f>
        <v/>
      </c>
      <c r="T2732" s="171" t="n"/>
      <c r="U2732" s="171" t="n"/>
      <c r="V2732" s="690">
        <f>_xlfn.LET(_xlpm.d,_xlfn.XLOOKUP(T2732,'[1]Birth Dates'!$A:$A,'[1]Birth Dates'!$B:$B,"",0),IF(_xlpm.d=0,"",_xlpm.d))</f>
        <v/>
      </c>
      <c r="W2732" s="171">
        <f>IF(OR(V2732="",A2732="",NOT(ISNUMBER(V2732)),V2732&gt;A2732),"",DATEDIF(V2732,A2732,"Y")&amp;" years, "&amp;DATEDIF(V2732,A2732,"YM")&amp;" months, "&amp;DATEDIF(V2732,A2732,"MD")&amp;" days")</f>
        <v/>
      </c>
      <c r="X2732" s="171" t="n"/>
      <c r="Y2732" s="171" t="n"/>
      <c r="Z2732" s="171" t="n"/>
      <c r="AA2732" s="171" t="n"/>
      <c r="AB2732" s="171" t="n">
        <v>5</v>
      </c>
      <c r="AC2732" s="171" t="n"/>
      <c r="AD2732" s="171" t="n"/>
      <c r="AE2732" s="574" t="inlineStr">
        <is>
          <t>2:08.8240</t>
        </is>
      </c>
      <c r="AF2732" s="418">
        <f>IF(OR(AE2732="",AE2732="",AE2732=0),"",6.213/(AE2732*24))</f>
        <v/>
      </c>
      <c r="AG2732" s="241" t="n"/>
      <c r="AH2732" s="574" t="inlineStr">
        <is>
          <t>2:08.8240</t>
        </is>
      </c>
      <c r="AI2732" s="418">
        <f>IF(OR(AH2732="",AH2732="",AH2732=0),"",6.213/(AH2732*24))</f>
        <v/>
      </c>
      <c r="AJ2732" s="175">
        <f>IF(AND(ISNUMBER(AB2732),ISNUMBER(AG2732)),AB2732-AG2732,"")</f>
        <v/>
      </c>
      <c r="AK2732" s="171" t="n"/>
      <c r="AL2732" s="171" t="n">
        <v>161</v>
      </c>
      <c r="AM2732" s="691" t="n">
        <v>0.2693542361111111</v>
      </c>
      <c r="AN2732" s="671">
        <f>IF(OR(AL2732="",AM2732="",AM2732=0),"",AL2732*6.213/(AM2732*24))</f>
        <v/>
      </c>
      <c r="AO2732" s="477">
        <f>IF(AND(AL2732=AL2731,AM2732&lt;&gt;"",AM2731&lt;&gt;""),AM2732-AM2731,"")</f>
        <v/>
      </c>
      <c r="AP2732" s="171" t="n">
        <v>109</v>
      </c>
      <c r="AQ2732" s="574" t="inlineStr">
        <is>
          <t>2:05.5439</t>
        </is>
      </c>
      <c r="AR2732" s="439">
        <f>IF(OR(AQ2732="",AQ2732="",AQ2732=0),"",6.213/(AQ2732*24))</f>
        <v/>
      </c>
      <c r="AS2732" s="436">
        <f>IF(OR(NOT(ISNUMBER(C2732)),NOT(ISNUMBER(AB2732))),"",IF(AG2732&lt;&gt;"",AG2732,AB2732)-C2732)</f>
        <v/>
      </c>
      <c r="AT2732" s="191" t="n"/>
      <c r="AU2732" s="195">
        <f>IF($B2732="","",TEXT($A2732,"yyyymmdd")&amp;"_P"&amp;$C2732&amp;"_C"&amp;$F2732&amp;"_"&amp;TRIM(RIGHT(SUBSTITUTE(TRIM(SUBSTITUTE($L2732,CHAR(160)," "))," ",REPT(" ",60)),60))&amp;IF($P2732="","","-"&amp;TRIM(RIGHT(SUBSTITUTE(TRIM(SUBSTITUTE($P2732,CHAR(160)," "))," ",REPT(" ",60)),60)))&amp;IF($T2732="","","-"&amp;TRIM(RIGHT(SUBSTITUTE(TRIM(SUBSTITUTE($T2732,CHAR(160)," "))," ",REPT(" ",60)),60)))&amp;".jpg")</f>
        <v/>
      </c>
    </row>
    <row r="2733" ht="42" customHeight="1">
      <c r="A2733" s="169" t="n">
        <v>43751</v>
      </c>
      <c r="B2733" s="171" t="inlineStr">
        <is>
          <t>Supercheap Auto 1000, 13 October, 2019</t>
        </is>
      </c>
      <c r="C2733" s="171" t="n">
        <v>3</v>
      </c>
      <c r="D2733" s="171" t="n"/>
      <c r="E2733" s="171" t="n"/>
      <c r="F2733" s="171" t="n">
        <v>22</v>
      </c>
      <c r="G2733" s="171" t="inlineStr">
        <is>
          <t>Walkinshaw Andretti United</t>
        </is>
      </c>
      <c r="H2733" s="171" t="n"/>
      <c r="I2733" s="171" t="inlineStr">
        <is>
          <t>Appliances Online</t>
        </is>
      </c>
      <c r="J2733" s="171" t="inlineStr">
        <is>
          <t>Holden Commodore ZB</t>
        </is>
      </c>
      <c r="K2733" s="171" t="n"/>
      <c r="L2733" s="171" t="inlineStr">
        <is>
          <t>James Courtney</t>
        </is>
      </c>
      <c r="M2733" s="171" t="inlineStr">
        <is>
          <t>AUS</t>
        </is>
      </c>
      <c r="N2733" s="690">
        <f>_xlfn.LET(_xlpm.d,_xlfn.XLOOKUP(L2733,'[1]Birth Dates'!$A:$A,'[1]Birth Dates'!$B:$B,"",0),IF(_xlpm.d=0,"",_xlpm.d))</f>
        <v/>
      </c>
      <c r="O2733" s="171">
        <f>IF(OR(N2733="",A2733="",NOT(ISNUMBER(N2733)),N2733&gt;A2733),"",DATEDIF(N2733,A2733,"Y")&amp;" years, "&amp;DATEDIF(N2733,A2733,"YM")&amp;" months, "&amp;DATEDIF(N2733,A2733,"MD")&amp;" days")</f>
        <v/>
      </c>
      <c r="P2733" s="171" t="inlineStr">
        <is>
          <t>Jack Perkins</t>
        </is>
      </c>
      <c r="Q2733" s="171" t="inlineStr">
        <is>
          <t>AUS</t>
        </is>
      </c>
      <c r="R2733" s="690">
        <f>_xlfn.LET(_xlpm.d,_xlfn.XLOOKUP(P2733,'[1]Birth Dates'!$A:$A,'[1]Birth Dates'!$B:$B,"",0),IF(_xlpm.d=0,"",_xlpm.d))</f>
        <v/>
      </c>
      <c r="S2733" s="171">
        <f>IF(OR(R2733="",A2733="",NOT(ISNUMBER(R2733)),R2733&gt;A2733),"",DATEDIF(R2733,A2733,"Y")&amp;" years, "&amp;DATEDIF(R2733,A2733,"YM")&amp;" months, "&amp;DATEDIF(R2733,A2733,"MD")&amp;" days")</f>
        <v/>
      </c>
      <c r="T2733" s="171" t="n"/>
      <c r="U2733" s="171" t="n"/>
      <c r="V2733" s="690">
        <f>_xlfn.LET(_xlpm.d,_xlfn.XLOOKUP(T2733,'[1]Birth Dates'!$A:$A,'[1]Birth Dates'!$B:$B,"",0),IF(_xlpm.d=0,"",_xlpm.d))</f>
        <v/>
      </c>
      <c r="W2733" s="171">
        <f>IF(OR(V2733="",A2733="",NOT(ISNUMBER(V2733)),V2733&gt;A2733),"",DATEDIF(V2733,A2733,"Y")&amp;" years, "&amp;DATEDIF(V2733,A2733,"YM")&amp;" months, "&amp;DATEDIF(V2733,A2733,"MD")&amp;" days")</f>
        <v/>
      </c>
      <c r="X2733" s="171" t="n"/>
      <c r="Y2733" s="171" t="n"/>
      <c r="Z2733" s="171" t="n"/>
      <c r="AA2733" s="171" t="n"/>
      <c r="AB2733" s="171" t="n">
        <v>18</v>
      </c>
      <c r="AC2733" s="171" t="n"/>
      <c r="AD2733" s="171" t="n"/>
      <c r="AE2733" s="574" t="inlineStr">
        <is>
          <t>2:08.8240</t>
        </is>
      </c>
      <c r="AF2733" s="418">
        <f>IF(OR(AE2733="",AE2733="",AE2733=0),"",6.213/(AE2733*24))</f>
        <v/>
      </c>
      <c r="AG2733" s="241" t="n"/>
      <c r="AH2733" s="574" t="inlineStr"/>
      <c r="AI2733" s="418">
        <f>IF(OR(AH2733="",AH2733="",AH2733=0),"",6.213/(AH2733*24))</f>
        <v/>
      </c>
      <c r="AJ2733" s="175">
        <f>IF(AND(ISNUMBER(AB2733),ISNUMBER(AG2733)),AB2733-AG2733,"")</f>
        <v/>
      </c>
      <c r="AK2733" s="171" t="n"/>
      <c r="AL2733" s="171" t="n">
        <v>161</v>
      </c>
      <c r="AM2733" s="691" t="n">
        <v>0.2693680902777777</v>
      </c>
      <c r="AN2733" s="671">
        <f>IF(OR(AL2733="",AM2733="",AM2733=0),"",AL2733*6.213/(AM2733*24))</f>
        <v/>
      </c>
      <c r="AO2733" s="477">
        <f>IF(AND(AL2733=AL2732,AM2733&lt;&gt;"",AM2732&lt;&gt;""),AM2733-AM2732,"")</f>
        <v/>
      </c>
      <c r="AP2733" s="171" t="n">
        <v>92</v>
      </c>
      <c r="AQ2733" s="574" t="inlineStr">
        <is>
          <t>2:05.7565</t>
        </is>
      </c>
      <c r="AR2733" s="439">
        <f>IF(OR(AQ2733="",AQ2733="",AQ2733=0),"",6.213/(AQ2733*24))</f>
        <v/>
      </c>
      <c r="AS2733" s="436">
        <f>IF(OR(NOT(ISNUMBER(C2733)),NOT(ISNUMBER(AB2733))),"",IF(AG2733&lt;&gt;"",AG2733,AB2733)-C2733)</f>
        <v/>
      </c>
      <c r="AT2733" s="191" t="n"/>
      <c r="AU2733" s="195">
        <f>IF($B2733="","",TEXT($A2733,"yyyymmdd")&amp;"_P"&amp;$C2733&amp;"_C"&amp;$F2733&amp;"_"&amp;TRIM(RIGHT(SUBSTITUTE(TRIM(SUBSTITUTE($L2733,CHAR(160)," "))," ",REPT(" ",60)),60))&amp;IF($P2733="","","-"&amp;TRIM(RIGHT(SUBSTITUTE(TRIM(SUBSTITUTE($P2733,CHAR(160)," "))," ",REPT(" ",60)),60)))&amp;IF($T2733="","","-"&amp;TRIM(RIGHT(SUBSTITUTE(TRIM(SUBSTITUTE($T2733,CHAR(160)," "))," ",REPT(" ",60)),60)))&amp;".jpg")</f>
        <v/>
      </c>
    </row>
    <row r="2734" ht="42" customHeight="1">
      <c r="A2734" s="169" t="n">
        <v>43751</v>
      </c>
      <c r="B2734" s="171" t="inlineStr">
        <is>
          <t>Supercheap Auto 1000, 13 October, 2019</t>
        </is>
      </c>
      <c r="C2734" s="171" t="n">
        <v>4</v>
      </c>
      <c r="D2734" s="171" t="n"/>
      <c r="E2734" s="171" t="n"/>
      <c r="F2734" s="171" t="n">
        <v>888</v>
      </c>
      <c r="G2734" s="171" t="inlineStr">
        <is>
          <t>Triple Eight Race Engineering</t>
        </is>
      </c>
      <c r="H2734" s="171" t="n"/>
      <c r="I2734" s="171" t="inlineStr">
        <is>
          <t>Red Bull, Holden</t>
        </is>
      </c>
      <c r="J2734" s="171" t="inlineStr">
        <is>
          <t>Holden Commodore ZB</t>
        </is>
      </c>
      <c r="K2734" s="171" t="n"/>
      <c r="L2734" s="171" t="inlineStr">
        <is>
          <t>Jamie Whincup</t>
        </is>
      </c>
      <c r="M2734" s="171" t="inlineStr">
        <is>
          <t>AUS</t>
        </is>
      </c>
      <c r="N2734" s="690">
        <f>_xlfn.LET(_xlpm.d,_xlfn.XLOOKUP(L2734,'[1]Birth Dates'!$A:$A,'[1]Birth Dates'!$B:$B,"",0),IF(_xlpm.d=0,"",_xlpm.d))</f>
        <v/>
      </c>
      <c r="O2734" s="171">
        <f>IF(OR(N2734="",A2734="",NOT(ISNUMBER(N2734)),N2734&gt;A2734),"",DATEDIF(N2734,A2734,"Y")&amp;" years, "&amp;DATEDIF(N2734,A2734,"YM")&amp;" months, "&amp;DATEDIF(N2734,A2734,"MD")&amp;" days")</f>
        <v/>
      </c>
      <c r="P2734" s="171" t="inlineStr">
        <is>
          <t>Craig Lowndes</t>
        </is>
      </c>
      <c r="Q2734" s="171" t="inlineStr">
        <is>
          <t>AUS</t>
        </is>
      </c>
      <c r="R2734" s="690">
        <f>_xlfn.LET(_xlpm.d,_xlfn.XLOOKUP(P2734,'[1]Birth Dates'!$A:$A,'[1]Birth Dates'!$B:$B,"",0),IF(_xlpm.d=0,"",_xlpm.d))</f>
        <v/>
      </c>
      <c r="S2734" s="171">
        <f>IF(OR(R2734="",A2734="",NOT(ISNUMBER(R2734)),R2734&gt;A2734),"",DATEDIF(R2734,A2734,"Y")&amp;" years, "&amp;DATEDIF(R2734,A2734,"YM")&amp;" months, "&amp;DATEDIF(R2734,A2734,"MD")&amp;" days")</f>
        <v/>
      </c>
      <c r="T2734" s="171" t="n"/>
      <c r="U2734" s="171" t="n"/>
      <c r="V2734" s="690">
        <f>_xlfn.LET(_xlpm.d,_xlfn.XLOOKUP(T2734,'[1]Birth Dates'!$A:$A,'[1]Birth Dates'!$B:$B,"",0),IF(_xlpm.d=0,"",_xlpm.d))</f>
        <v/>
      </c>
      <c r="W2734" s="171">
        <f>IF(OR(V2734="",A2734="",NOT(ISNUMBER(V2734)),V2734&gt;A2734),"",DATEDIF(V2734,A2734,"Y")&amp;" years, "&amp;DATEDIF(V2734,A2734,"YM")&amp;" months, "&amp;DATEDIF(V2734,A2734,"MD")&amp;" days")</f>
        <v/>
      </c>
      <c r="X2734" s="171" t="n"/>
      <c r="Y2734" s="171" t="n"/>
      <c r="Z2734" s="171" t="n"/>
      <c r="AA2734" s="171" t="n"/>
      <c r="AB2734" s="171" t="n">
        <v>4</v>
      </c>
      <c r="AC2734" s="171" t="n"/>
      <c r="AD2734" s="171" t="n"/>
      <c r="AE2734" s="574" t="inlineStr">
        <is>
          <t>2:08.8240</t>
        </is>
      </c>
      <c r="AF2734" s="418">
        <f>IF(OR(AE2734="",AE2734="",AE2734=0),"",6.213/(AE2734*24))</f>
        <v/>
      </c>
      <c r="AG2734" s="241" t="n"/>
      <c r="AH2734" s="574" t="inlineStr">
        <is>
          <t>2:08.8240</t>
        </is>
      </c>
      <c r="AI2734" s="418">
        <f>IF(OR(AH2734="",AH2734="",AH2734=0),"",6.213/(AH2734*24))</f>
        <v/>
      </c>
      <c r="AJ2734" s="175">
        <f>IF(AND(ISNUMBER(AB2734),ISNUMBER(AG2734)),AB2734-AG2734,"")</f>
        <v/>
      </c>
      <c r="AK2734" s="171" t="n"/>
      <c r="AL2734" s="171" t="n">
        <v>161</v>
      </c>
      <c r="AM2734" s="691" t="n">
        <v>0.2693772685185185</v>
      </c>
      <c r="AN2734" s="671">
        <f>IF(OR(AL2734="",AM2734="",AM2734=0),"",AL2734*6.213/(AM2734*24))</f>
        <v/>
      </c>
      <c r="AO2734" s="477">
        <f>IF(AND(AL2734=AL2733,AM2734&lt;&gt;"",AM2733&lt;&gt;""),AM2734-AM2733,"")</f>
        <v/>
      </c>
      <c r="AP2734" s="171" t="n">
        <v>111</v>
      </c>
      <c r="AQ2734" s="574" t="inlineStr">
        <is>
          <t>2:05.4007</t>
        </is>
      </c>
      <c r="AR2734" s="439">
        <f>IF(OR(AQ2734="",AQ2734="",AQ2734=0),"",6.213/(AQ2734*24))</f>
        <v/>
      </c>
      <c r="AS2734" s="436">
        <f>IF(OR(NOT(ISNUMBER(C2734)),NOT(ISNUMBER(AB2734))),"",IF(AG2734&lt;&gt;"",AG2734,AB2734)-C2734)</f>
        <v/>
      </c>
      <c r="AT2734" s="191" t="n"/>
      <c r="AU2734" s="195">
        <f>IF($B2734="","",TEXT($A2734,"yyyymmdd")&amp;"_P"&amp;$C2734&amp;"_C"&amp;$F2734&amp;"_"&amp;TRIM(RIGHT(SUBSTITUTE(TRIM(SUBSTITUTE($L2734,CHAR(160)," "))," ",REPT(" ",60)),60))&amp;IF($P2734="","","-"&amp;TRIM(RIGHT(SUBSTITUTE(TRIM(SUBSTITUTE($P2734,CHAR(160)," "))," ",REPT(" ",60)),60)))&amp;IF($T2734="","","-"&amp;TRIM(RIGHT(SUBSTITUTE(TRIM(SUBSTITUTE($T2734,CHAR(160)," "))," ",REPT(" ",60)),60)))&amp;".jpg")</f>
        <v/>
      </c>
    </row>
    <row r="2735" ht="42" customHeight="1">
      <c r="A2735" s="169" t="n">
        <v>43751</v>
      </c>
      <c r="B2735" s="171" t="inlineStr">
        <is>
          <t>Supercheap Auto 1000, 13 October, 2019</t>
        </is>
      </c>
      <c r="C2735" s="171" t="n">
        <v>5</v>
      </c>
      <c r="D2735" s="171" t="n"/>
      <c r="E2735" s="171" t="n"/>
      <c r="F2735" s="171" t="n">
        <v>9</v>
      </c>
      <c r="G2735" s="171" t="inlineStr">
        <is>
          <t>Erebus Motorsport</t>
        </is>
      </c>
      <c r="H2735" s="171" t="n"/>
      <c r="I2735" s="171" t="inlineStr">
        <is>
          <t>Penrite</t>
        </is>
      </c>
      <c r="J2735" s="171" t="inlineStr">
        <is>
          <t>Holden Commodore ZB</t>
        </is>
      </c>
      <c r="K2735" s="171" t="n"/>
      <c r="L2735" s="171" t="inlineStr">
        <is>
          <t>David Reynolds</t>
        </is>
      </c>
      <c r="M2735" s="171" t="inlineStr">
        <is>
          <t>AUS</t>
        </is>
      </c>
      <c r="N2735" s="690">
        <f>_xlfn.LET(_xlpm.d,_xlfn.XLOOKUP(L2735,'[1]Birth Dates'!$A:$A,'[1]Birth Dates'!$B:$B,"",0),IF(_xlpm.d=0,"",_xlpm.d))</f>
        <v/>
      </c>
      <c r="O2735" s="171">
        <f>IF(OR(N2735="",A2735="",NOT(ISNUMBER(N2735)),N2735&gt;A2735),"",DATEDIF(N2735,A2735,"Y")&amp;" years, "&amp;DATEDIF(N2735,A2735,"YM")&amp;" months, "&amp;DATEDIF(N2735,A2735,"MD")&amp;" days")</f>
        <v/>
      </c>
      <c r="P2735" s="171" t="inlineStr">
        <is>
          <t>Luke Youlden</t>
        </is>
      </c>
      <c r="Q2735" s="171" t="inlineStr">
        <is>
          <t>AUS</t>
        </is>
      </c>
      <c r="R2735" s="690">
        <f>_xlfn.LET(_xlpm.d,_xlfn.XLOOKUP(P2735,'[1]Birth Dates'!$A:$A,'[1]Birth Dates'!$B:$B,"",0),IF(_xlpm.d=0,"",_xlpm.d))</f>
        <v/>
      </c>
      <c r="S2735" s="171">
        <f>IF(OR(R2735="",A2735="",NOT(ISNUMBER(R2735)),R2735&gt;A2735),"",DATEDIF(R2735,A2735,"Y")&amp;" years, "&amp;DATEDIF(R2735,A2735,"YM")&amp;" months, "&amp;DATEDIF(R2735,A2735,"MD")&amp;" days")</f>
        <v/>
      </c>
      <c r="T2735" s="171" t="n"/>
      <c r="U2735" s="171" t="n"/>
      <c r="V2735" s="690">
        <f>_xlfn.LET(_xlpm.d,_xlfn.XLOOKUP(T2735,'[1]Birth Dates'!$A:$A,'[1]Birth Dates'!$B:$B,"",0),IF(_xlpm.d=0,"",_xlpm.d))</f>
        <v/>
      </c>
      <c r="W2735" s="171">
        <f>IF(OR(V2735="",A2735="",NOT(ISNUMBER(V2735)),V2735&gt;A2735),"",DATEDIF(V2735,A2735,"Y")&amp;" years, "&amp;DATEDIF(V2735,A2735,"YM")&amp;" months, "&amp;DATEDIF(V2735,A2735,"MD")&amp;" days")</f>
        <v/>
      </c>
      <c r="X2735" s="171" t="n"/>
      <c r="Y2735" s="171" t="n"/>
      <c r="Z2735" s="171" t="n"/>
      <c r="AA2735" s="171" t="n"/>
      <c r="AB2735" s="171" t="n">
        <v>22</v>
      </c>
      <c r="AC2735" s="171" t="n"/>
      <c r="AD2735" s="171" t="n"/>
      <c r="AE2735" s="574" t="inlineStr">
        <is>
          <t>2:08.8240</t>
        </is>
      </c>
      <c r="AF2735" s="418">
        <f>IF(OR(AE2735="",AE2735="",AE2735=0),"",6.213/(AE2735*24))</f>
        <v/>
      </c>
      <c r="AG2735" s="241" t="n"/>
      <c r="AH2735" s="574" t="inlineStr"/>
      <c r="AI2735" s="418">
        <f>IF(OR(AH2735="",AH2735="",AH2735=0),"",6.213/(AH2735*24))</f>
        <v/>
      </c>
      <c r="AJ2735" s="175">
        <f>IF(AND(ISNUMBER(AB2735),ISNUMBER(AG2735)),AB2735-AG2735,"")</f>
        <v/>
      </c>
      <c r="AK2735" s="171" t="n"/>
      <c r="AL2735" s="171" t="n">
        <v>161</v>
      </c>
      <c r="AM2735" s="691" t="n">
        <v>0.2693885300925926</v>
      </c>
      <c r="AN2735" s="671">
        <f>IF(OR(AL2735="",AM2735="",AM2735=0),"",AL2735*6.213/(AM2735*24))</f>
        <v/>
      </c>
      <c r="AO2735" s="477">
        <f>IF(AND(AL2735=AL2734,AM2735&lt;&gt;"",AM2734&lt;&gt;""),AM2735-AM2734,"")</f>
        <v/>
      </c>
      <c r="AP2735" s="171" t="n">
        <v>99</v>
      </c>
      <c r="AQ2735" s="574" t="inlineStr">
        <is>
          <t>2:06.0071</t>
        </is>
      </c>
      <c r="AR2735" s="439">
        <f>IF(OR(AQ2735="",AQ2735="",AQ2735=0),"",6.213/(AQ2735*24))</f>
        <v/>
      </c>
      <c r="AS2735" s="436">
        <f>IF(OR(NOT(ISNUMBER(C2735)),NOT(ISNUMBER(AB2735))),"",IF(AG2735&lt;&gt;"",AG2735,AB2735)-C2735)</f>
        <v/>
      </c>
      <c r="AT2735" s="191" t="n"/>
      <c r="AU2735" s="195">
        <f>IF($B2735="","",TEXT($A2735,"yyyymmdd")&amp;"_P"&amp;$C2735&amp;"_C"&amp;$F2735&amp;"_"&amp;TRIM(RIGHT(SUBSTITUTE(TRIM(SUBSTITUTE($L2735,CHAR(160)," "))," ",REPT(" ",60)),60))&amp;IF($P2735="","","-"&amp;TRIM(RIGHT(SUBSTITUTE(TRIM(SUBSTITUTE($P2735,CHAR(160)," "))," ",REPT(" ",60)),60)))&amp;IF($T2735="","","-"&amp;TRIM(RIGHT(SUBSTITUTE(TRIM(SUBSTITUTE($T2735,CHAR(160)," "))," ",REPT(" ",60)),60)))&amp;".jpg")</f>
        <v/>
      </c>
    </row>
    <row r="2736" ht="42" customHeight="1">
      <c r="A2736" s="169" t="n">
        <v>43751</v>
      </c>
      <c r="B2736" s="171" t="inlineStr">
        <is>
          <t>Supercheap Auto 1000, 13 October, 2019</t>
        </is>
      </c>
      <c r="C2736" s="171" t="n">
        <v>6</v>
      </c>
      <c r="D2736" s="171" t="n"/>
      <c r="E2736" s="171" t="n"/>
      <c r="F2736" s="171" t="n">
        <v>18</v>
      </c>
      <c r="G2736" s="171" t="inlineStr">
        <is>
          <t>Team 18</t>
        </is>
      </c>
      <c r="H2736" s="171" t="n"/>
      <c r="I2736" s="171" t="inlineStr">
        <is>
          <t>Irwin Tools</t>
        </is>
      </c>
      <c r="J2736" s="171" t="inlineStr">
        <is>
          <t>Holden Commodore ZB</t>
        </is>
      </c>
      <c r="K2736" s="171" t="n"/>
      <c r="L2736" s="171" t="inlineStr">
        <is>
          <t>Mark Winterbottom</t>
        </is>
      </c>
      <c r="M2736" s="171" t="inlineStr">
        <is>
          <t>AUS</t>
        </is>
      </c>
      <c r="N2736" s="690">
        <f>_xlfn.LET(_xlpm.d,_xlfn.XLOOKUP(L2736,'[1]Birth Dates'!$A:$A,'[1]Birth Dates'!$B:$B,"",0),IF(_xlpm.d=0,"",_xlpm.d))</f>
        <v/>
      </c>
      <c r="O2736" s="171">
        <f>IF(OR(N2736="",A2736="",NOT(ISNUMBER(N2736)),N2736&gt;A2736),"",DATEDIF(N2736,A2736,"Y")&amp;" years, "&amp;DATEDIF(N2736,A2736,"YM")&amp;" months, "&amp;DATEDIF(N2736,A2736,"MD")&amp;" days")</f>
        <v/>
      </c>
      <c r="P2736" s="171" t="inlineStr">
        <is>
          <t>Steven Richards</t>
        </is>
      </c>
      <c r="Q2736" s="171" t="inlineStr">
        <is>
          <t>NZL</t>
        </is>
      </c>
      <c r="R2736" s="690">
        <f>_xlfn.LET(_xlpm.d,_xlfn.XLOOKUP(P2736,'[1]Birth Dates'!$A:$A,'[1]Birth Dates'!$B:$B,"",0),IF(_xlpm.d=0,"",_xlpm.d))</f>
        <v/>
      </c>
      <c r="S2736" s="171">
        <f>IF(OR(R2736="",A2736="",NOT(ISNUMBER(R2736)),R2736&gt;A2736),"",DATEDIF(R2736,A2736,"Y")&amp;" years, "&amp;DATEDIF(R2736,A2736,"YM")&amp;" months, "&amp;DATEDIF(R2736,A2736,"MD")&amp;" days")</f>
        <v/>
      </c>
      <c r="T2736" s="171" t="n"/>
      <c r="U2736" s="171" t="n"/>
      <c r="V2736" s="690">
        <f>_xlfn.LET(_xlpm.d,_xlfn.XLOOKUP(T2736,'[1]Birth Dates'!$A:$A,'[1]Birth Dates'!$B:$B,"",0),IF(_xlpm.d=0,"",_xlpm.d))</f>
        <v/>
      </c>
      <c r="W2736" s="171">
        <f>IF(OR(V2736="",A2736="",NOT(ISNUMBER(V2736)),V2736&gt;A2736),"",DATEDIF(V2736,A2736,"Y")&amp;" years, "&amp;DATEDIF(V2736,A2736,"YM")&amp;" months, "&amp;DATEDIF(V2736,A2736,"MD")&amp;" days")</f>
        <v/>
      </c>
      <c r="X2736" s="171" t="n"/>
      <c r="Y2736" s="171" t="n"/>
      <c r="Z2736" s="171" t="n"/>
      <c r="AA2736" s="171" t="n"/>
      <c r="AB2736" s="171" t="n">
        <v>10</v>
      </c>
      <c r="AC2736" s="171" t="n"/>
      <c r="AD2736" s="171" t="n"/>
      <c r="AE2736" s="574" t="inlineStr">
        <is>
          <t>2:08.8240</t>
        </is>
      </c>
      <c r="AF2736" s="418">
        <f>IF(OR(AE2736="",AE2736="",AE2736=0),"",6.213/(AE2736*24))</f>
        <v/>
      </c>
      <c r="AG2736" s="241" t="n"/>
      <c r="AH2736" s="574" t="inlineStr"/>
      <c r="AI2736" s="418">
        <f>IF(OR(AH2736="",AH2736="",AH2736=0),"",6.213/(AH2736*24))</f>
        <v/>
      </c>
      <c r="AJ2736" s="175">
        <f>IF(AND(ISNUMBER(AB2736),ISNUMBER(AG2736)),AB2736-AG2736,"")</f>
        <v/>
      </c>
      <c r="AK2736" s="171" t="n"/>
      <c r="AL2736" s="171" t="n">
        <v>161</v>
      </c>
      <c r="AM2736" s="691" t="n">
        <v>0.2694114467592593</v>
      </c>
      <c r="AN2736" s="671">
        <f>IF(OR(AL2736="",AM2736="",AM2736=0),"",AL2736*6.213/(AM2736*24))</f>
        <v/>
      </c>
      <c r="AO2736" s="477">
        <f>IF(AND(AL2736=AL2735,AM2736&lt;&gt;"",AM2735&lt;&gt;""),AM2736-AM2735,"")</f>
        <v/>
      </c>
      <c r="AP2736" s="171" t="n">
        <v>133</v>
      </c>
      <c r="AQ2736" s="574" t="inlineStr">
        <is>
          <t>2:06.4594</t>
        </is>
      </c>
      <c r="AR2736" s="439">
        <f>IF(OR(AQ2736="",AQ2736="",AQ2736=0),"",6.213/(AQ2736*24))</f>
        <v/>
      </c>
      <c r="AS2736" s="436">
        <f>IF(OR(NOT(ISNUMBER(C2736)),NOT(ISNUMBER(AB2736))),"",IF(AG2736&lt;&gt;"",AG2736,AB2736)-C2736)</f>
        <v/>
      </c>
      <c r="AT2736" s="191" t="n"/>
      <c r="AU2736" s="195">
        <f>IF($B2736="","",TEXT($A2736,"yyyymmdd")&amp;"_P"&amp;$C2736&amp;"_C"&amp;$F2736&amp;"_"&amp;TRIM(RIGHT(SUBSTITUTE(TRIM(SUBSTITUTE($L2736,CHAR(160)," "))," ",REPT(" ",60)),60))&amp;IF($P2736="","","-"&amp;TRIM(RIGHT(SUBSTITUTE(TRIM(SUBSTITUTE($P2736,CHAR(160)," "))," ",REPT(" ",60)),60)))&amp;IF($T2736="","","-"&amp;TRIM(RIGHT(SUBSTITUTE(TRIM(SUBSTITUTE($T2736,CHAR(160)," "))," ",REPT(" ",60)),60)))&amp;".jpg")</f>
        <v/>
      </c>
    </row>
    <row r="2737" ht="42" customHeight="1">
      <c r="A2737" s="169" t="n">
        <v>43751</v>
      </c>
      <c r="B2737" s="171" t="inlineStr">
        <is>
          <t>Supercheap Auto 1000, 13 October, 2019</t>
        </is>
      </c>
      <c r="C2737" s="171" t="n">
        <v>7</v>
      </c>
      <c r="D2737" s="171" t="n"/>
      <c r="E2737" s="171" t="n"/>
      <c r="F2737" s="171" t="n">
        <v>2</v>
      </c>
      <c r="G2737" s="171" t="inlineStr">
        <is>
          <t>Walkinshaw Andretti United</t>
        </is>
      </c>
      <c r="H2737" s="171" t="n"/>
      <c r="I2737" s="171" t="inlineStr">
        <is>
          <t>Winning Appliances</t>
        </is>
      </c>
      <c r="J2737" s="171" t="inlineStr">
        <is>
          <t>Holden Commodore ZB</t>
        </is>
      </c>
      <c r="K2737" s="171" t="n"/>
      <c r="L2737" s="171" t="inlineStr">
        <is>
          <t>Scott Pye</t>
        </is>
      </c>
      <c r="M2737" s="171" t="inlineStr">
        <is>
          <t>AUS</t>
        </is>
      </c>
      <c r="N2737" s="690">
        <f>_xlfn.LET(_xlpm.d,_xlfn.XLOOKUP(L2737,'[1]Birth Dates'!$A:$A,'[1]Birth Dates'!$B:$B,"",0),IF(_xlpm.d=0,"",_xlpm.d))</f>
        <v/>
      </c>
      <c r="O2737" s="171">
        <f>IF(OR(N2737="",A2737="",NOT(ISNUMBER(N2737)),N2737&gt;A2737),"",DATEDIF(N2737,A2737,"Y")&amp;" years, "&amp;DATEDIF(N2737,A2737,"YM")&amp;" months, "&amp;DATEDIF(N2737,A2737,"MD")&amp;" days")</f>
        <v/>
      </c>
      <c r="P2737" s="171" t="inlineStr">
        <is>
          <t>Warren Luff</t>
        </is>
      </c>
      <c r="Q2737" s="171" t="inlineStr">
        <is>
          <t>AUS</t>
        </is>
      </c>
      <c r="R2737" s="690">
        <f>_xlfn.LET(_xlpm.d,_xlfn.XLOOKUP(P2737,'[1]Birth Dates'!$A:$A,'[1]Birth Dates'!$B:$B,"",0),IF(_xlpm.d=0,"",_xlpm.d))</f>
        <v/>
      </c>
      <c r="S2737" s="171">
        <f>IF(OR(R2737="",A2737="",NOT(ISNUMBER(R2737)),R2737&gt;A2737),"",DATEDIF(R2737,A2737,"Y")&amp;" years, "&amp;DATEDIF(R2737,A2737,"YM")&amp;" months, "&amp;DATEDIF(R2737,A2737,"MD")&amp;" days")</f>
        <v/>
      </c>
      <c r="T2737" s="171" t="n"/>
      <c r="U2737" s="171" t="n"/>
      <c r="V2737" s="690">
        <f>_xlfn.LET(_xlpm.d,_xlfn.XLOOKUP(T2737,'[1]Birth Dates'!$A:$A,'[1]Birth Dates'!$B:$B,"",0),IF(_xlpm.d=0,"",_xlpm.d))</f>
        <v/>
      </c>
      <c r="W2737" s="171">
        <f>IF(OR(V2737="",A2737="",NOT(ISNUMBER(V2737)),V2737&gt;A2737),"",DATEDIF(V2737,A2737,"Y")&amp;" years, "&amp;DATEDIF(V2737,A2737,"YM")&amp;" months, "&amp;DATEDIF(V2737,A2737,"MD")&amp;" days")</f>
        <v/>
      </c>
      <c r="X2737" s="171" t="n"/>
      <c r="Y2737" s="171" t="n"/>
      <c r="Z2737" s="171" t="n"/>
      <c r="AA2737" s="171" t="n"/>
      <c r="AB2737" s="171" t="n">
        <v>14</v>
      </c>
      <c r="AC2737" s="171" t="n"/>
      <c r="AD2737" s="171" t="n"/>
      <c r="AE2737" s="574" t="inlineStr">
        <is>
          <t>2:08.8240</t>
        </is>
      </c>
      <c r="AF2737" s="418">
        <f>IF(OR(AE2737="",AE2737="",AE2737=0),"",6.213/(AE2737*24))</f>
        <v/>
      </c>
      <c r="AG2737" s="241" t="n"/>
      <c r="AH2737" s="574" t="inlineStr"/>
      <c r="AI2737" s="418">
        <f>IF(OR(AH2737="",AH2737="",AH2737=0),"",6.213/(AH2737*24))</f>
        <v/>
      </c>
      <c r="AJ2737" s="175">
        <f>IF(AND(ISNUMBER(AB2737),ISNUMBER(AG2737)),AB2737-AG2737,"")</f>
        <v/>
      </c>
      <c r="AK2737" s="171" t="n"/>
      <c r="AL2737" s="171" t="n">
        <v>161</v>
      </c>
      <c r="AM2737" s="691" t="n">
        <v>0.2694228587962963</v>
      </c>
      <c r="AN2737" s="671">
        <f>IF(OR(AL2737="",AM2737="",AM2737=0),"",AL2737*6.213/(AM2737*24))</f>
        <v/>
      </c>
      <c r="AO2737" s="477">
        <f>IF(AND(AL2737=AL2736,AM2737&lt;&gt;"",AM2736&lt;&gt;""),AM2737-AM2736,"")</f>
        <v/>
      </c>
      <c r="AP2737" s="171" t="n">
        <v>132</v>
      </c>
      <c r="AQ2737" s="574" t="inlineStr">
        <is>
          <t>2:06.2461</t>
        </is>
      </c>
      <c r="AR2737" s="439">
        <f>IF(OR(AQ2737="",AQ2737="",AQ2737=0),"",6.213/(AQ2737*24))</f>
        <v/>
      </c>
      <c r="AS2737" s="436">
        <f>IF(OR(NOT(ISNUMBER(C2737)),NOT(ISNUMBER(AB2737))),"",IF(AG2737&lt;&gt;"",AG2737,AB2737)-C2737)</f>
        <v/>
      </c>
      <c r="AT2737" s="191" t="n"/>
      <c r="AU2737" s="195">
        <f>IF($B2737="","",TEXT($A2737,"yyyymmdd")&amp;"_P"&amp;$C2737&amp;"_C"&amp;$F2737&amp;"_"&amp;TRIM(RIGHT(SUBSTITUTE(TRIM(SUBSTITUTE($L2737,CHAR(160)," "))," ",REPT(" ",60)),60))&amp;IF($P2737="","","-"&amp;TRIM(RIGHT(SUBSTITUTE(TRIM(SUBSTITUTE($P2737,CHAR(160)," "))," ",REPT(" ",60)),60)))&amp;IF($T2737="","","-"&amp;TRIM(RIGHT(SUBSTITUTE(TRIM(SUBSTITUTE($T2737,CHAR(160)," "))," ",REPT(" ",60)),60)))&amp;".jpg")</f>
        <v/>
      </c>
    </row>
    <row r="2738" ht="42" customHeight="1">
      <c r="A2738" s="169" t="n">
        <v>43751</v>
      </c>
      <c r="B2738" s="171" t="inlineStr">
        <is>
          <t>Supercheap Auto 1000, 13 October, 2019</t>
        </is>
      </c>
      <c r="C2738" s="171" t="n">
        <v>8</v>
      </c>
      <c r="D2738" s="171" t="n"/>
      <c r="E2738" s="171" t="n"/>
      <c r="F2738" s="171" t="n">
        <v>15</v>
      </c>
      <c r="G2738" s="171" t="inlineStr">
        <is>
          <t>Kelly Racing</t>
        </is>
      </c>
      <c r="H2738" s="171" t="n"/>
      <c r="I2738" s="171" t="inlineStr">
        <is>
          <t>Castrol</t>
        </is>
      </c>
      <c r="J2738" s="171" t="inlineStr">
        <is>
          <t>Nissan Altima L33</t>
        </is>
      </c>
      <c r="K2738" s="171" t="n"/>
      <c r="L2738" s="171" t="inlineStr">
        <is>
          <t>Rick Kelly</t>
        </is>
      </c>
      <c r="M2738" s="171" t="inlineStr">
        <is>
          <t>AUS</t>
        </is>
      </c>
      <c r="N2738" s="690">
        <f>_xlfn.LET(_xlpm.d,_xlfn.XLOOKUP(L2738,'[1]Birth Dates'!$A:$A,'[1]Birth Dates'!$B:$B,"",0),IF(_xlpm.d=0,"",_xlpm.d))</f>
        <v/>
      </c>
      <c r="O2738" s="171">
        <f>IF(OR(N2738="",A2738="",NOT(ISNUMBER(N2738)),N2738&gt;A2738),"",DATEDIF(N2738,A2738,"Y")&amp;" years, "&amp;DATEDIF(N2738,A2738,"YM")&amp;" months, "&amp;DATEDIF(N2738,A2738,"MD")&amp;" days")</f>
        <v/>
      </c>
      <c r="P2738" s="171" t="inlineStr">
        <is>
          <t>Dale Wood</t>
        </is>
      </c>
      <c r="Q2738" s="171" t="inlineStr">
        <is>
          <t>AUS</t>
        </is>
      </c>
      <c r="R2738" s="690">
        <f>_xlfn.LET(_xlpm.d,_xlfn.XLOOKUP(P2738,'[1]Birth Dates'!$A:$A,'[1]Birth Dates'!$B:$B,"",0),IF(_xlpm.d=0,"",_xlpm.d))</f>
        <v/>
      </c>
      <c r="S2738" s="171">
        <f>IF(OR(R2738="",A2738="",NOT(ISNUMBER(R2738)),R2738&gt;A2738),"",DATEDIF(R2738,A2738,"Y")&amp;" years, "&amp;DATEDIF(R2738,A2738,"YM")&amp;" months, "&amp;DATEDIF(R2738,A2738,"MD")&amp;" days")</f>
        <v/>
      </c>
      <c r="T2738" s="171" t="n"/>
      <c r="U2738" s="171" t="n"/>
      <c r="V2738" s="690">
        <f>_xlfn.LET(_xlpm.d,_xlfn.XLOOKUP(T2738,'[1]Birth Dates'!$A:$A,'[1]Birth Dates'!$B:$B,"",0),IF(_xlpm.d=0,"",_xlpm.d))</f>
        <v/>
      </c>
      <c r="W2738" s="171">
        <f>IF(OR(V2738="",A2738="",NOT(ISNUMBER(V2738)),V2738&gt;A2738),"",DATEDIF(V2738,A2738,"Y")&amp;" years, "&amp;DATEDIF(V2738,A2738,"YM")&amp;" months, "&amp;DATEDIF(V2738,A2738,"MD")&amp;" days")</f>
        <v/>
      </c>
      <c r="X2738" s="171" t="n"/>
      <c r="Y2738" s="171" t="n"/>
      <c r="Z2738" s="171" t="n"/>
      <c r="AA2738" s="171" t="n"/>
      <c r="AB2738" s="171" t="n">
        <v>11</v>
      </c>
      <c r="AC2738" s="171" t="n"/>
      <c r="AD2738" s="171" t="n"/>
      <c r="AE2738" s="574" t="inlineStr">
        <is>
          <t>2:08.8240</t>
        </is>
      </c>
      <c r="AF2738" s="418">
        <f>IF(OR(AE2738="",AE2738="",AE2738=0),"",6.213/(AE2738*24))</f>
        <v/>
      </c>
      <c r="AG2738" s="241" t="n"/>
      <c r="AH2738" s="574" t="inlineStr"/>
      <c r="AI2738" s="418">
        <f>IF(OR(AH2738="",AH2738="",AH2738=0),"",6.213/(AH2738*24))</f>
        <v/>
      </c>
      <c r="AJ2738" s="175">
        <f>IF(AND(ISNUMBER(AB2738),ISNUMBER(AG2738)),AB2738-AG2738,"")</f>
        <v/>
      </c>
      <c r="AK2738" s="171" t="n"/>
      <c r="AL2738" s="171" t="n">
        <v>161</v>
      </c>
      <c r="AM2738" s="691" t="n">
        <v>0.269423599537037</v>
      </c>
      <c r="AN2738" s="671">
        <f>IF(OR(AL2738="",AM2738="",AM2738=0),"",AL2738*6.213/(AM2738*24))</f>
        <v/>
      </c>
      <c r="AO2738" s="477">
        <f>IF(AND(AL2738=AL2737,AM2738&lt;&gt;"",AM2737&lt;&gt;""),AM2738-AM2737,"")</f>
        <v/>
      </c>
      <c r="AP2738" s="171" t="n">
        <v>109</v>
      </c>
      <c r="AQ2738" s="574" t="inlineStr">
        <is>
          <t>2:06.0807</t>
        </is>
      </c>
      <c r="AR2738" s="439">
        <f>IF(OR(AQ2738="",AQ2738="",AQ2738=0),"",6.213/(AQ2738*24))</f>
        <v/>
      </c>
      <c r="AS2738" s="436">
        <f>IF(OR(NOT(ISNUMBER(C2738)),NOT(ISNUMBER(AB2738))),"",IF(AG2738&lt;&gt;"",AG2738,AB2738)-C2738)</f>
        <v/>
      </c>
      <c r="AT2738" s="191" t="n"/>
      <c r="AU2738" s="195">
        <f>IF($B2738="","",TEXT($A2738,"yyyymmdd")&amp;"_P"&amp;$C2738&amp;"_C"&amp;$F2738&amp;"_"&amp;TRIM(RIGHT(SUBSTITUTE(TRIM(SUBSTITUTE($L2738,CHAR(160)," "))," ",REPT(" ",60)),60))&amp;IF($P2738="","","-"&amp;TRIM(RIGHT(SUBSTITUTE(TRIM(SUBSTITUTE($P2738,CHAR(160)," "))," ",REPT(" ",60)),60)))&amp;IF($T2738="","","-"&amp;TRIM(RIGHT(SUBSTITUTE(TRIM(SUBSTITUTE($T2738,CHAR(160)," "))," ",REPT(" ",60)),60)))&amp;".jpg")</f>
        <v/>
      </c>
    </row>
    <row r="2739" ht="42" customHeight="1">
      <c r="A2739" s="169" t="n">
        <v>43751</v>
      </c>
      <c r="B2739" s="171" t="inlineStr">
        <is>
          <t>Supercheap Auto 1000, 13 October, 2019</t>
        </is>
      </c>
      <c r="C2739" s="171" t="n">
        <v>9</v>
      </c>
      <c r="D2739" s="171" t="n"/>
      <c r="E2739" s="171" t="n"/>
      <c r="F2739" s="171" t="n">
        <v>5</v>
      </c>
      <c r="G2739" s="171" t="inlineStr">
        <is>
          <t>Tickford Racing</t>
        </is>
      </c>
      <c r="H2739" s="171" t="n"/>
      <c r="I2739" s="171" t="inlineStr">
        <is>
          <t>The Bottle-O, Southern Comfort</t>
        </is>
      </c>
      <c r="J2739" s="171" t="inlineStr">
        <is>
          <t>Ford Mustang GT</t>
        </is>
      </c>
      <c r="K2739" s="171" t="n"/>
      <c r="L2739" s="171" t="inlineStr">
        <is>
          <t>Lee Holdsworth</t>
        </is>
      </c>
      <c r="M2739" s="171" t="inlineStr">
        <is>
          <t>AUS</t>
        </is>
      </c>
      <c r="N2739" s="690">
        <f>_xlfn.LET(_xlpm.d,_xlfn.XLOOKUP(L2739,'[1]Birth Dates'!$A:$A,'[1]Birth Dates'!$B:$B,"",0),IF(_xlpm.d=0,"",_xlpm.d))</f>
        <v/>
      </c>
      <c r="O2739" s="171">
        <f>IF(OR(N2739="",A2739="",NOT(ISNUMBER(N2739)),N2739&gt;A2739),"",DATEDIF(N2739,A2739,"Y")&amp;" years, "&amp;DATEDIF(N2739,A2739,"YM")&amp;" months, "&amp;DATEDIF(N2739,A2739,"MD")&amp;" days")</f>
        <v/>
      </c>
      <c r="P2739" s="171" t="inlineStr">
        <is>
          <t>Thomas Randle</t>
        </is>
      </c>
      <c r="Q2739" s="171" t="inlineStr">
        <is>
          <t>AUS</t>
        </is>
      </c>
      <c r="R2739" s="690">
        <f>_xlfn.LET(_xlpm.d,_xlfn.XLOOKUP(P2739,'[1]Birth Dates'!$A:$A,'[1]Birth Dates'!$B:$B,"",0),IF(_xlpm.d=0,"",_xlpm.d))</f>
        <v/>
      </c>
      <c r="S2739" s="171">
        <f>IF(OR(R2739="",A2739="",NOT(ISNUMBER(R2739)),R2739&gt;A2739),"",DATEDIF(R2739,A2739,"Y")&amp;" years, "&amp;DATEDIF(R2739,A2739,"YM")&amp;" months, "&amp;DATEDIF(R2739,A2739,"MD")&amp;" days")</f>
        <v/>
      </c>
      <c r="T2739" s="171" t="n"/>
      <c r="U2739" s="171" t="n"/>
      <c r="V2739" s="690">
        <f>_xlfn.LET(_xlpm.d,_xlfn.XLOOKUP(T2739,'[1]Birth Dates'!$A:$A,'[1]Birth Dates'!$B:$B,"",0),IF(_xlpm.d=0,"",_xlpm.d))</f>
        <v/>
      </c>
      <c r="W2739" s="171">
        <f>IF(OR(V2739="",A2739="",NOT(ISNUMBER(V2739)),V2739&gt;A2739),"",DATEDIF(V2739,A2739,"Y")&amp;" years, "&amp;DATEDIF(V2739,A2739,"YM")&amp;" months, "&amp;DATEDIF(V2739,A2739,"MD")&amp;" days")</f>
        <v/>
      </c>
      <c r="X2739" s="171" t="n"/>
      <c r="Y2739" s="171" t="n"/>
      <c r="Z2739" s="171" t="n"/>
      <c r="AA2739" s="171" t="n"/>
      <c r="AB2739" s="171" t="n">
        <v>20</v>
      </c>
      <c r="AC2739" s="171" t="n"/>
      <c r="AD2739" s="171" t="n"/>
      <c r="AE2739" s="574" t="inlineStr">
        <is>
          <t>2:08.8240</t>
        </is>
      </c>
      <c r="AF2739" s="418">
        <f>IF(OR(AE2739="",AE2739="",AE2739=0),"",6.213/(AE2739*24))</f>
        <v/>
      </c>
      <c r="AG2739" s="241" t="n"/>
      <c r="AH2739" s="574" t="inlineStr"/>
      <c r="AI2739" s="418">
        <f>IF(OR(AH2739="",AH2739="",AH2739=0),"",6.213/(AH2739*24))</f>
        <v/>
      </c>
      <c r="AJ2739" s="175">
        <f>IF(AND(ISNUMBER(AB2739),ISNUMBER(AG2739)),AB2739-AG2739,"")</f>
        <v/>
      </c>
      <c r="AK2739" s="171" t="n"/>
      <c r="AL2739" s="171" t="n">
        <v>161</v>
      </c>
      <c r="AM2739" s="691" t="n">
        <v>0.269427199074074</v>
      </c>
      <c r="AN2739" s="671">
        <f>IF(OR(AL2739="",AM2739="",AM2739=0),"",AL2739*6.213/(AM2739*24))</f>
        <v/>
      </c>
      <c r="AO2739" s="477">
        <f>IF(AND(AL2739=AL2738,AM2739&lt;&gt;"",AM2738&lt;&gt;""),AM2739-AM2738,"")</f>
        <v/>
      </c>
      <c r="AP2739" s="171" t="n">
        <v>121</v>
      </c>
      <c r="AQ2739" s="574" t="inlineStr">
        <is>
          <t>2:05.8565</t>
        </is>
      </c>
      <c r="AR2739" s="439">
        <f>IF(OR(AQ2739="",AQ2739="",AQ2739=0),"",6.213/(AQ2739*24))</f>
        <v/>
      </c>
      <c r="AS2739" s="436">
        <f>IF(OR(NOT(ISNUMBER(C2739)),NOT(ISNUMBER(AB2739))),"",IF(AG2739&lt;&gt;"",AG2739,AB2739)-C2739)</f>
        <v/>
      </c>
      <c r="AT2739" s="191" t="n"/>
      <c r="AU2739" s="195">
        <f>IF($B2739="","",TEXT($A2739,"yyyymmdd")&amp;"_P"&amp;$C2739&amp;"_C"&amp;$F2739&amp;"_"&amp;TRIM(RIGHT(SUBSTITUTE(TRIM(SUBSTITUTE($L2739,CHAR(160)," "))," ",REPT(" ",60)),60))&amp;IF($P2739="","","-"&amp;TRIM(RIGHT(SUBSTITUTE(TRIM(SUBSTITUTE($P2739,CHAR(160)," "))," ",REPT(" ",60)),60)))&amp;IF($T2739="","","-"&amp;TRIM(RIGHT(SUBSTITUTE(TRIM(SUBSTITUTE($T2739,CHAR(160)," "))," ",REPT(" ",60)),60)))&amp;".jpg")</f>
        <v/>
      </c>
    </row>
    <row r="2740" ht="42" customHeight="1">
      <c r="A2740" s="169" t="n">
        <v>43751</v>
      </c>
      <c r="B2740" s="171" t="inlineStr">
        <is>
          <t>Supercheap Auto 1000, 13 October, 2019</t>
        </is>
      </c>
      <c r="C2740" s="171" t="n">
        <v>10</v>
      </c>
      <c r="D2740" s="171" t="n"/>
      <c r="E2740" s="171" t="n"/>
      <c r="F2740" s="171" t="n">
        <v>23</v>
      </c>
      <c r="G2740" s="171" t="inlineStr">
        <is>
          <t>23Red Racing</t>
        </is>
      </c>
      <c r="H2740" s="171" t="n"/>
      <c r="I2740" s="171" t="inlineStr">
        <is>
          <t>Milwaukee Tools</t>
        </is>
      </c>
      <c r="J2740" s="171" t="inlineStr">
        <is>
          <t>Ford Mustang GT</t>
        </is>
      </c>
      <c r="K2740" s="171" t="n"/>
      <c r="L2740" s="171" t="inlineStr">
        <is>
          <t>Will Davison</t>
        </is>
      </c>
      <c r="M2740" s="171" t="inlineStr">
        <is>
          <t>AUS</t>
        </is>
      </c>
      <c r="N2740" s="690">
        <f>_xlfn.LET(_xlpm.d,_xlfn.XLOOKUP(L2740,'[1]Birth Dates'!$A:$A,'[1]Birth Dates'!$B:$B,"",0),IF(_xlpm.d=0,"",_xlpm.d))</f>
        <v/>
      </c>
      <c r="O2740" s="171">
        <f>IF(OR(N2740="",A2740="",NOT(ISNUMBER(N2740)),N2740&gt;A2740),"",DATEDIF(N2740,A2740,"Y")&amp;" years, "&amp;DATEDIF(N2740,A2740,"YM")&amp;" months, "&amp;DATEDIF(N2740,A2740,"MD")&amp;" days")</f>
        <v/>
      </c>
      <c r="P2740" s="171" t="inlineStr">
        <is>
          <t>Alex Davison</t>
        </is>
      </c>
      <c r="Q2740" s="171" t="inlineStr">
        <is>
          <t>AUS</t>
        </is>
      </c>
      <c r="R2740" s="690">
        <f>_xlfn.LET(_xlpm.d,_xlfn.XLOOKUP(P2740,'[1]Birth Dates'!$A:$A,'[1]Birth Dates'!$B:$B,"",0),IF(_xlpm.d=0,"",_xlpm.d))</f>
        <v/>
      </c>
      <c r="S2740" s="171">
        <f>IF(OR(R2740="",A2740="",NOT(ISNUMBER(R2740)),R2740&gt;A2740),"",DATEDIF(R2740,A2740,"Y")&amp;" years, "&amp;DATEDIF(R2740,A2740,"YM")&amp;" months, "&amp;DATEDIF(R2740,A2740,"MD")&amp;" days")</f>
        <v/>
      </c>
      <c r="T2740" s="171" t="n"/>
      <c r="U2740" s="171" t="n"/>
      <c r="V2740" s="690">
        <f>_xlfn.LET(_xlpm.d,_xlfn.XLOOKUP(T2740,'[1]Birth Dates'!$A:$A,'[1]Birth Dates'!$B:$B,"",0),IF(_xlpm.d=0,"",_xlpm.d))</f>
        <v/>
      </c>
      <c r="W2740" s="171">
        <f>IF(OR(V2740="",A2740="",NOT(ISNUMBER(V2740)),V2740&gt;A2740),"",DATEDIF(V2740,A2740,"Y")&amp;" years, "&amp;DATEDIF(V2740,A2740,"YM")&amp;" months, "&amp;DATEDIF(V2740,A2740,"MD")&amp;" days")</f>
        <v/>
      </c>
      <c r="X2740" s="171" t="n"/>
      <c r="Y2740" s="171" t="n"/>
      <c r="Z2740" s="171" t="n"/>
      <c r="AA2740" s="171" t="n"/>
      <c r="AB2740" s="171" t="n">
        <v>6</v>
      </c>
      <c r="AC2740" s="171" t="n"/>
      <c r="AD2740" s="171" t="n"/>
      <c r="AE2740" s="574" t="inlineStr">
        <is>
          <t>2:08.8240</t>
        </is>
      </c>
      <c r="AF2740" s="418">
        <f>IF(OR(AE2740="",AE2740="",AE2740=0),"",6.213/(AE2740*24))</f>
        <v/>
      </c>
      <c r="AG2740" s="241" t="n"/>
      <c r="AH2740" s="574" t="inlineStr">
        <is>
          <t>2:08.8240</t>
        </is>
      </c>
      <c r="AI2740" s="418">
        <f>IF(OR(AH2740="",AH2740="",AH2740=0),"",6.213/(AH2740*24))</f>
        <v/>
      </c>
      <c r="AJ2740" s="175">
        <f>IF(AND(ISNUMBER(AB2740),ISNUMBER(AG2740)),AB2740-AG2740,"")</f>
        <v/>
      </c>
      <c r="AK2740" s="171" t="n"/>
      <c r="AL2740" s="171" t="n">
        <v>161</v>
      </c>
      <c r="AM2740" s="691" t="n">
        <v>0.2694355208333333</v>
      </c>
      <c r="AN2740" s="671">
        <f>IF(OR(AL2740="",AM2740="",AM2740=0),"",AL2740*6.213/(AM2740*24))</f>
        <v/>
      </c>
      <c r="AO2740" s="477">
        <f>IF(AND(AL2740=AL2739,AM2740&lt;&gt;"",AM2739&lt;&gt;""),AM2740-AM2739,"")</f>
        <v/>
      </c>
      <c r="AP2740" s="171" t="n">
        <v>7</v>
      </c>
      <c r="AQ2740" s="574" t="inlineStr">
        <is>
          <t>2:06.4180</t>
        </is>
      </c>
      <c r="AR2740" s="439">
        <f>IF(OR(AQ2740="",AQ2740="",AQ2740=0),"",6.213/(AQ2740*24))</f>
        <v/>
      </c>
      <c r="AS2740" s="436">
        <f>IF(OR(NOT(ISNUMBER(C2740)),NOT(ISNUMBER(AB2740))),"",IF(AG2740&lt;&gt;"",AG2740,AB2740)-C2740)</f>
        <v/>
      </c>
      <c r="AT2740" s="191" t="n"/>
      <c r="AU2740" s="195">
        <f>IF($B2740="","",TEXT($A2740,"yyyymmdd")&amp;"_P"&amp;$C2740&amp;"_C"&amp;$F2740&amp;"_"&amp;TRIM(RIGHT(SUBSTITUTE(TRIM(SUBSTITUTE($L2740,CHAR(160)," "))," ",REPT(" ",60)),60))&amp;IF($P2740="","","-"&amp;TRIM(RIGHT(SUBSTITUTE(TRIM(SUBSTITUTE($P2740,CHAR(160)," "))," ",REPT(" ",60)),60)))&amp;IF($T2740="","","-"&amp;TRIM(RIGHT(SUBSTITUTE(TRIM(SUBSTITUTE($T2740,CHAR(160)," "))," ",REPT(" ",60)),60)))&amp;".jpg")</f>
        <v/>
      </c>
    </row>
    <row r="2741" ht="42" customHeight="1">
      <c r="A2741" s="169" t="n">
        <v>43751</v>
      </c>
      <c r="B2741" s="171" t="inlineStr">
        <is>
          <t>Supercheap Auto 1000, 13 October, 2019</t>
        </is>
      </c>
      <c r="C2741" s="171" t="n">
        <v>11</v>
      </c>
      <c r="D2741" s="171" t="n"/>
      <c r="E2741" s="171" t="n"/>
      <c r="F2741" s="171" t="n">
        <v>34</v>
      </c>
      <c r="G2741" s="171" t="inlineStr">
        <is>
          <t>Garry Rogers Motorsport</t>
        </is>
      </c>
      <c r="H2741" s="171" t="n"/>
      <c r="I2741" s="171" t="inlineStr">
        <is>
          <t>Boost Mobile</t>
        </is>
      </c>
      <c r="J2741" s="171" t="inlineStr">
        <is>
          <t>Holden Commodore ZB</t>
        </is>
      </c>
      <c r="K2741" s="171" t="n"/>
      <c r="L2741" s="171" t="inlineStr">
        <is>
          <t>James Golding</t>
        </is>
      </c>
      <c r="M2741" s="171" t="inlineStr">
        <is>
          <t>AUS</t>
        </is>
      </c>
      <c r="N2741" s="690">
        <f>_xlfn.LET(_xlpm.d,_xlfn.XLOOKUP(L2741,'[1]Birth Dates'!$A:$A,'[1]Birth Dates'!$B:$B,"",0),IF(_xlpm.d=0,"",_xlpm.d))</f>
        <v/>
      </c>
      <c r="O2741" s="171">
        <f>IF(OR(N2741="",A2741="",NOT(ISNUMBER(N2741)),N2741&gt;A2741),"",DATEDIF(N2741,A2741,"Y")&amp;" years, "&amp;DATEDIF(N2741,A2741,"YM")&amp;" months, "&amp;DATEDIF(N2741,A2741,"MD")&amp;" days")</f>
        <v/>
      </c>
      <c r="P2741" s="171" t="inlineStr">
        <is>
          <t>Richard Muscat</t>
        </is>
      </c>
      <c r="Q2741" s="171" t="inlineStr">
        <is>
          <t>AUS</t>
        </is>
      </c>
      <c r="R2741" s="690">
        <f>_xlfn.LET(_xlpm.d,_xlfn.XLOOKUP(P2741,'[1]Birth Dates'!$A:$A,'[1]Birth Dates'!$B:$B,"",0),IF(_xlpm.d=0,"",_xlpm.d))</f>
        <v/>
      </c>
      <c r="S2741" s="171">
        <f>IF(OR(R2741="",A2741="",NOT(ISNUMBER(R2741)),R2741&gt;A2741),"",DATEDIF(R2741,A2741,"Y")&amp;" years, "&amp;DATEDIF(R2741,A2741,"YM")&amp;" months, "&amp;DATEDIF(R2741,A2741,"MD")&amp;" days")</f>
        <v/>
      </c>
      <c r="T2741" s="171" t="n"/>
      <c r="U2741" s="171" t="n"/>
      <c r="V2741" s="690">
        <f>_xlfn.LET(_xlpm.d,_xlfn.XLOOKUP(T2741,'[1]Birth Dates'!$A:$A,'[1]Birth Dates'!$B:$B,"",0),IF(_xlpm.d=0,"",_xlpm.d))</f>
        <v/>
      </c>
      <c r="W2741" s="171">
        <f>IF(OR(V2741="",A2741="",NOT(ISNUMBER(V2741)),V2741&gt;A2741),"",DATEDIF(V2741,A2741,"Y")&amp;" years, "&amp;DATEDIF(V2741,A2741,"YM")&amp;" months, "&amp;DATEDIF(V2741,A2741,"MD")&amp;" days")</f>
        <v/>
      </c>
      <c r="X2741" s="171" t="n"/>
      <c r="Y2741" s="171" t="n"/>
      <c r="Z2741" s="171" t="n"/>
      <c r="AA2741" s="171" t="n"/>
      <c r="AB2741" s="171" t="n">
        <v>19</v>
      </c>
      <c r="AC2741" s="171" t="n"/>
      <c r="AD2741" s="171" t="n"/>
      <c r="AE2741" s="574" t="inlineStr">
        <is>
          <t>2:08.8240</t>
        </is>
      </c>
      <c r="AF2741" s="418">
        <f>IF(OR(AE2741="",AE2741="",AE2741=0),"",6.213/(AE2741*24))</f>
        <v/>
      </c>
      <c r="AG2741" s="241" t="n"/>
      <c r="AH2741" s="574" t="inlineStr"/>
      <c r="AI2741" s="418">
        <f>IF(OR(AH2741="",AH2741="",AH2741=0),"",6.213/(AH2741*24))</f>
        <v/>
      </c>
      <c r="AJ2741" s="175">
        <f>IF(AND(ISNUMBER(AB2741),ISNUMBER(AG2741)),AB2741-AG2741,"")</f>
        <v/>
      </c>
      <c r="AK2741" s="171" t="n"/>
      <c r="AL2741" s="171" t="n">
        <v>161</v>
      </c>
      <c r="AM2741" s="691" t="n">
        <v>0.2694372916666667</v>
      </c>
      <c r="AN2741" s="671">
        <f>IF(OR(AL2741="",AM2741="",AM2741=0),"",AL2741*6.213/(AM2741*24))</f>
        <v/>
      </c>
      <c r="AO2741" s="477">
        <f>IF(AND(AL2741=AL2740,AM2741&lt;&gt;"",AM2740&lt;&gt;""),AM2741-AM2740,"")</f>
        <v/>
      </c>
      <c r="AP2741" s="171" t="n">
        <v>144</v>
      </c>
      <c r="AQ2741" s="574" t="inlineStr">
        <is>
          <t>2:05.7578</t>
        </is>
      </c>
      <c r="AR2741" s="439">
        <f>IF(OR(AQ2741="",AQ2741="",AQ2741=0),"",6.213/(AQ2741*24))</f>
        <v/>
      </c>
      <c r="AS2741" s="436">
        <f>IF(OR(NOT(ISNUMBER(C2741)),NOT(ISNUMBER(AB2741))),"",IF(AG2741&lt;&gt;"",AG2741,AB2741)-C2741)</f>
        <v/>
      </c>
      <c r="AT2741" s="191" t="n"/>
      <c r="AU2741" s="195">
        <f>IF($B2741="","",TEXT($A2741,"yyyymmdd")&amp;"_P"&amp;$C2741&amp;"_C"&amp;$F2741&amp;"_"&amp;TRIM(RIGHT(SUBSTITUTE(TRIM(SUBSTITUTE($L2741,CHAR(160)," "))," ",REPT(" ",60)),60))&amp;IF($P2741="","","-"&amp;TRIM(RIGHT(SUBSTITUTE(TRIM(SUBSTITUTE($P2741,CHAR(160)," "))," ",REPT(" ",60)),60)))&amp;IF($T2741="","","-"&amp;TRIM(RIGHT(SUBSTITUTE(TRIM(SUBSTITUTE($T2741,CHAR(160)," "))," ",REPT(" ",60)),60)))&amp;".jpg")</f>
        <v/>
      </c>
    </row>
    <row r="2742" ht="42" customHeight="1">
      <c r="A2742" s="169" t="n">
        <v>43751</v>
      </c>
      <c r="B2742" s="171" t="inlineStr">
        <is>
          <t>Supercheap Auto 1000, 13 October, 2019</t>
        </is>
      </c>
      <c r="C2742" s="171" t="n">
        <v>12</v>
      </c>
      <c r="D2742" s="171" t="n"/>
      <c r="E2742" s="171" t="n"/>
      <c r="F2742" s="171" t="n">
        <v>33</v>
      </c>
      <c r="G2742" s="171" t="inlineStr">
        <is>
          <t>Garry Rogers Motorsport</t>
        </is>
      </c>
      <c r="H2742" s="171" t="n"/>
      <c r="I2742" s="171" t="inlineStr">
        <is>
          <t>Boost Mobile</t>
        </is>
      </c>
      <c r="J2742" s="171" t="inlineStr">
        <is>
          <t>Holden Commodore ZB</t>
        </is>
      </c>
      <c r="K2742" s="171" t="n"/>
      <c r="L2742" s="171" t="inlineStr">
        <is>
          <t>Richie Stanaway</t>
        </is>
      </c>
      <c r="M2742" s="171" t="inlineStr">
        <is>
          <t>NZL</t>
        </is>
      </c>
      <c r="N2742" s="690">
        <f>_xlfn.LET(_xlpm.d,_xlfn.XLOOKUP(L2742,'[1]Birth Dates'!$A:$A,'[1]Birth Dates'!$B:$B,"",0),IF(_xlpm.d=0,"",_xlpm.d))</f>
        <v/>
      </c>
      <c r="O2742" s="171">
        <f>IF(OR(N2742="",A2742="",NOT(ISNUMBER(N2742)),N2742&gt;A2742),"",DATEDIF(N2742,A2742,"Y")&amp;" years, "&amp;DATEDIF(N2742,A2742,"YM")&amp;" months, "&amp;DATEDIF(N2742,A2742,"MD")&amp;" days")</f>
        <v/>
      </c>
      <c r="P2742" s="171" t="inlineStr">
        <is>
          <t>Chris Pither</t>
        </is>
      </c>
      <c r="Q2742" s="171" t="inlineStr">
        <is>
          <t>NZL</t>
        </is>
      </c>
      <c r="R2742" s="690">
        <f>_xlfn.LET(_xlpm.d,_xlfn.XLOOKUP(P2742,'[1]Birth Dates'!$A:$A,'[1]Birth Dates'!$B:$B,"",0),IF(_xlpm.d=0,"",_xlpm.d))</f>
        <v/>
      </c>
      <c r="S2742" s="171">
        <f>IF(OR(R2742="",A2742="",NOT(ISNUMBER(R2742)),R2742&gt;A2742),"",DATEDIF(R2742,A2742,"Y")&amp;" years, "&amp;DATEDIF(R2742,A2742,"YM")&amp;" months, "&amp;DATEDIF(R2742,A2742,"MD")&amp;" days")</f>
        <v/>
      </c>
      <c r="T2742" s="171" t="n"/>
      <c r="U2742" s="171" t="n"/>
      <c r="V2742" s="690">
        <f>_xlfn.LET(_xlpm.d,_xlfn.XLOOKUP(T2742,'[1]Birth Dates'!$A:$A,'[1]Birth Dates'!$B:$B,"",0),IF(_xlpm.d=0,"",_xlpm.d))</f>
        <v/>
      </c>
      <c r="W2742" s="171">
        <f>IF(OR(V2742="",A2742="",NOT(ISNUMBER(V2742)),V2742&gt;A2742),"",DATEDIF(V2742,A2742,"Y")&amp;" years, "&amp;DATEDIF(V2742,A2742,"YM")&amp;" months, "&amp;DATEDIF(V2742,A2742,"MD")&amp;" days")</f>
        <v/>
      </c>
      <c r="X2742" s="171" t="n"/>
      <c r="Y2742" s="171" t="n"/>
      <c r="Z2742" s="171" t="n"/>
      <c r="AA2742" s="171" t="n"/>
      <c r="AB2742" s="171" t="n">
        <v>12</v>
      </c>
      <c r="AC2742" s="171" t="n"/>
      <c r="AD2742" s="171" t="n"/>
      <c r="AE2742" s="574" t="inlineStr">
        <is>
          <t>2:08.8240</t>
        </is>
      </c>
      <c r="AF2742" s="418">
        <f>IF(OR(AE2742="",AE2742="",AE2742=0),"",6.213/(AE2742*24))</f>
        <v/>
      </c>
      <c r="AG2742" s="241" t="n"/>
      <c r="AH2742" s="574" t="inlineStr"/>
      <c r="AI2742" s="418">
        <f>IF(OR(AH2742="",AH2742="",AH2742=0),"",6.213/(AH2742*24))</f>
        <v/>
      </c>
      <c r="AJ2742" s="175">
        <f>IF(AND(ISNUMBER(AB2742),ISNUMBER(AG2742)),AB2742-AG2742,"")</f>
        <v/>
      </c>
      <c r="AK2742" s="171" t="n"/>
      <c r="AL2742" s="171" t="n">
        <v>161</v>
      </c>
      <c r="AM2742" s="691" t="n">
        <v>0.269476712962963</v>
      </c>
      <c r="AN2742" s="671">
        <f>IF(OR(AL2742="",AM2742="",AM2742=0),"",AL2742*6.213/(AM2742*24))</f>
        <v/>
      </c>
      <c r="AO2742" s="477">
        <f>IF(AND(AL2742=AL2741,AM2742&lt;&gt;"",AM2741&lt;&gt;""),AM2742-AM2741,"")</f>
        <v/>
      </c>
      <c r="AP2742" s="171" t="n">
        <v>5</v>
      </c>
      <c r="AQ2742" s="574" t="inlineStr">
        <is>
          <t>2:07.1395</t>
        </is>
      </c>
      <c r="AR2742" s="439">
        <f>IF(OR(AQ2742="",AQ2742="",AQ2742=0),"",6.213/(AQ2742*24))</f>
        <v/>
      </c>
      <c r="AS2742" s="436">
        <f>IF(OR(NOT(ISNUMBER(C2742)),NOT(ISNUMBER(AB2742))),"",IF(AG2742&lt;&gt;"",AG2742,AB2742)-C2742)</f>
        <v/>
      </c>
      <c r="AT2742" s="191" t="n"/>
      <c r="AU2742" s="195">
        <f>IF($B2742="","",TEXT($A2742,"yyyymmdd")&amp;"_P"&amp;$C2742&amp;"_C"&amp;$F2742&amp;"_"&amp;TRIM(RIGHT(SUBSTITUTE(TRIM(SUBSTITUTE($L2742,CHAR(160)," "))," ",REPT(" ",60)),60))&amp;IF($P2742="","","-"&amp;TRIM(RIGHT(SUBSTITUTE(TRIM(SUBSTITUTE($P2742,CHAR(160)," "))," ",REPT(" ",60)),60)))&amp;IF($T2742="","","-"&amp;TRIM(RIGHT(SUBSTITUTE(TRIM(SUBSTITUTE($T2742,CHAR(160)," "))," ",REPT(" ",60)),60)))&amp;".jpg")</f>
        <v/>
      </c>
    </row>
    <row r="2743" ht="42" customHeight="1">
      <c r="A2743" s="169" t="n">
        <v>43751</v>
      </c>
      <c r="B2743" s="171" t="inlineStr">
        <is>
          <t>Supercheap Auto 1000, 13 October, 2019</t>
        </is>
      </c>
      <c r="C2743" s="171" t="n">
        <v>13</v>
      </c>
      <c r="D2743" s="171" t="n"/>
      <c r="E2743" s="171" t="n"/>
      <c r="F2743" s="171" t="n">
        <v>78</v>
      </c>
      <c r="G2743" s="171" t="inlineStr">
        <is>
          <t>Kelly Racing</t>
        </is>
      </c>
      <c r="H2743" s="171" t="n"/>
      <c r="I2743" s="171" t="inlineStr">
        <is>
          <t>Harvey Norman</t>
        </is>
      </c>
      <c r="J2743" s="171" t="inlineStr">
        <is>
          <t>Nissan Altima L33</t>
        </is>
      </c>
      <c r="K2743" s="171" t="n"/>
      <c r="L2743" s="171" t="inlineStr">
        <is>
          <t>Simona de Silvestro</t>
        </is>
      </c>
      <c r="M2743" s="171" t="inlineStr">
        <is>
          <t>CHE</t>
        </is>
      </c>
      <c r="N2743" s="690">
        <f>_xlfn.LET(_xlpm.d,_xlfn.XLOOKUP(L2743,'[1]Birth Dates'!$A:$A,'[1]Birth Dates'!$B:$B,"",0),IF(_xlpm.d=0,"",_xlpm.d))</f>
        <v/>
      </c>
      <c r="O2743" s="171">
        <f>IF(OR(N2743="",A2743="",NOT(ISNUMBER(N2743)),N2743&gt;A2743),"",DATEDIF(N2743,A2743,"Y")&amp;" years, "&amp;DATEDIF(N2743,A2743,"YM")&amp;" months, "&amp;DATEDIF(N2743,A2743,"MD")&amp;" days")</f>
        <v/>
      </c>
      <c r="P2743" s="171" t="inlineStr">
        <is>
          <t>Alex Rullo</t>
        </is>
      </c>
      <c r="Q2743" s="171" t="inlineStr">
        <is>
          <t>AUS</t>
        </is>
      </c>
      <c r="R2743" s="690">
        <f>_xlfn.LET(_xlpm.d,_xlfn.XLOOKUP(P2743,'[1]Birth Dates'!$A:$A,'[1]Birth Dates'!$B:$B,"",0),IF(_xlpm.d=0,"",_xlpm.d))</f>
        <v/>
      </c>
      <c r="S2743" s="171">
        <f>IF(OR(R2743="",A2743="",NOT(ISNUMBER(R2743)),R2743&gt;A2743),"",DATEDIF(R2743,A2743,"Y")&amp;" years, "&amp;DATEDIF(R2743,A2743,"YM")&amp;" months, "&amp;DATEDIF(R2743,A2743,"MD")&amp;" days")</f>
        <v/>
      </c>
      <c r="T2743" s="171" t="n"/>
      <c r="U2743" s="171" t="n"/>
      <c r="V2743" s="690">
        <f>_xlfn.LET(_xlpm.d,_xlfn.XLOOKUP(T2743,'[1]Birth Dates'!$A:$A,'[1]Birth Dates'!$B:$B,"",0),IF(_xlpm.d=0,"",_xlpm.d))</f>
        <v/>
      </c>
      <c r="W2743" s="171">
        <f>IF(OR(V2743="",A2743="",NOT(ISNUMBER(V2743)),V2743&gt;A2743),"",DATEDIF(V2743,A2743,"Y")&amp;" years, "&amp;DATEDIF(V2743,A2743,"YM")&amp;" months, "&amp;DATEDIF(V2743,A2743,"MD")&amp;" days")</f>
        <v/>
      </c>
      <c r="X2743" s="171" t="n"/>
      <c r="Y2743" s="171" t="n"/>
      <c r="Z2743" s="171" t="n"/>
      <c r="AA2743" s="171" t="n"/>
      <c r="AB2743" s="171" t="n">
        <v>17</v>
      </c>
      <c r="AC2743" s="171" t="n"/>
      <c r="AD2743" s="171" t="n"/>
      <c r="AE2743" s="574" t="inlineStr">
        <is>
          <t>2:08.8240</t>
        </is>
      </c>
      <c r="AF2743" s="418">
        <f>IF(OR(AE2743="",AE2743="",AE2743=0),"",6.213/(AE2743*24))</f>
        <v/>
      </c>
      <c r="AG2743" s="241" t="n"/>
      <c r="AH2743" s="574" t="inlineStr"/>
      <c r="AI2743" s="418">
        <f>IF(OR(AH2743="",AH2743="",AH2743=0),"",6.213/(AH2743*24))</f>
        <v/>
      </c>
      <c r="AJ2743" s="175">
        <f>IF(AND(ISNUMBER(AB2743),ISNUMBER(AG2743)),AB2743-AG2743,"")</f>
        <v/>
      </c>
      <c r="AK2743" s="171" t="n"/>
      <c r="AL2743" s="171" t="n">
        <v>160</v>
      </c>
      <c r="AM2743" s="691" t="n">
        <v>0.2695012268518518</v>
      </c>
      <c r="AN2743" s="671">
        <f>IF(OR(AL2743="",AM2743="",AM2743=0),"",AL2743*6.213/(AM2743*24))</f>
        <v/>
      </c>
      <c r="AO2743" s="477">
        <f>IF(AND(AL2743=AL2742,AM2743&lt;&gt;"",AM2742&lt;&gt;""),AM2743-AM2742,"")</f>
        <v/>
      </c>
      <c r="AP2743" s="171" t="n">
        <v>110</v>
      </c>
      <c r="AQ2743" s="574" t="inlineStr">
        <is>
          <t>2:06.3681</t>
        </is>
      </c>
      <c r="AR2743" s="439">
        <f>IF(OR(AQ2743="",AQ2743="",AQ2743=0),"",6.213/(AQ2743*24))</f>
        <v/>
      </c>
      <c r="AS2743" s="436">
        <f>IF(OR(NOT(ISNUMBER(C2743)),NOT(ISNUMBER(AB2743))),"",IF(AG2743&lt;&gt;"",AG2743,AB2743)-C2743)</f>
        <v/>
      </c>
      <c r="AT2743" s="191" t="n"/>
      <c r="AU2743" s="195">
        <f>IF($B2743="","",TEXT($A2743,"yyyymmdd")&amp;"_P"&amp;$C2743&amp;"_C"&amp;$F2743&amp;"_"&amp;TRIM(RIGHT(SUBSTITUTE(TRIM(SUBSTITUTE($L2743,CHAR(160)," "))," ",REPT(" ",60)),60))&amp;IF($P2743="","","-"&amp;TRIM(RIGHT(SUBSTITUTE(TRIM(SUBSTITUTE($P2743,CHAR(160)," "))," ",REPT(" ",60)),60)))&amp;IF($T2743="","","-"&amp;TRIM(RIGHT(SUBSTITUTE(TRIM(SUBSTITUTE($T2743,CHAR(160)," "))," ",REPT(" ",60)),60)))&amp;".jpg")</f>
        <v/>
      </c>
    </row>
    <row r="2744" ht="42" customHeight="1">
      <c r="A2744" s="169" t="n">
        <v>43751</v>
      </c>
      <c r="B2744" s="171" t="inlineStr">
        <is>
          <t>Supercheap Auto 1000, 13 October, 2019</t>
        </is>
      </c>
      <c r="C2744" s="171" t="n">
        <v>14</v>
      </c>
      <c r="D2744" s="171" t="n"/>
      <c r="E2744" s="171" t="n"/>
      <c r="F2744" s="171" t="n">
        <v>8</v>
      </c>
      <c r="G2744" s="171" t="inlineStr">
        <is>
          <t>Brad Jones Racing</t>
        </is>
      </c>
      <c r="H2744" s="171" t="n"/>
      <c r="I2744" s="171" t="inlineStr">
        <is>
          <t>Mobil 1</t>
        </is>
      </c>
      <c r="J2744" s="171" t="inlineStr">
        <is>
          <t>Holden Commodore ZB</t>
        </is>
      </c>
      <c r="K2744" s="171" t="n"/>
      <c r="L2744" s="171" t="inlineStr">
        <is>
          <t>Nick Percat</t>
        </is>
      </c>
      <c r="M2744" s="171" t="inlineStr">
        <is>
          <t>AUS</t>
        </is>
      </c>
      <c r="N2744" s="690">
        <f>_xlfn.LET(_xlpm.d,_xlfn.XLOOKUP(L2744,'[1]Birth Dates'!$A:$A,'[1]Birth Dates'!$B:$B,"",0),IF(_xlpm.d=0,"",_xlpm.d))</f>
        <v/>
      </c>
      <c r="O2744" s="171">
        <f>IF(OR(N2744="",A2744="",NOT(ISNUMBER(N2744)),N2744&gt;A2744),"",DATEDIF(N2744,A2744,"Y")&amp;" years, "&amp;DATEDIF(N2744,A2744,"YM")&amp;" months, "&amp;DATEDIF(N2744,A2744,"MD")&amp;" days")</f>
        <v/>
      </c>
      <c r="P2744" s="171" t="inlineStr">
        <is>
          <t>Tim Blanchard</t>
        </is>
      </c>
      <c r="Q2744" s="171" t="inlineStr">
        <is>
          <t>AUS</t>
        </is>
      </c>
      <c r="R2744" s="690">
        <f>_xlfn.LET(_xlpm.d,_xlfn.XLOOKUP(P2744,'[1]Birth Dates'!$A:$A,'[1]Birth Dates'!$B:$B,"",0),IF(_xlpm.d=0,"",_xlpm.d))</f>
        <v/>
      </c>
      <c r="S2744" s="171">
        <f>IF(OR(R2744="",A2744="",NOT(ISNUMBER(R2744)),R2744&gt;A2744),"",DATEDIF(R2744,A2744,"Y")&amp;" years, "&amp;DATEDIF(R2744,A2744,"YM")&amp;" months, "&amp;DATEDIF(R2744,A2744,"MD")&amp;" days")</f>
        <v/>
      </c>
      <c r="T2744" s="171" t="n"/>
      <c r="U2744" s="171" t="n"/>
      <c r="V2744" s="690">
        <f>_xlfn.LET(_xlpm.d,_xlfn.XLOOKUP(T2744,'[1]Birth Dates'!$A:$A,'[1]Birth Dates'!$B:$B,"",0),IF(_xlpm.d=0,"",_xlpm.d))</f>
        <v/>
      </c>
      <c r="W2744" s="171">
        <f>IF(OR(V2744="",A2744="",NOT(ISNUMBER(V2744)),V2744&gt;A2744),"",DATEDIF(V2744,A2744,"Y")&amp;" years, "&amp;DATEDIF(V2744,A2744,"YM")&amp;" months, "&amp;DATEDIF(V2744,A2744,"MD")&amp;" days")</f>
        <v/>
      </c>
      <c r="X2744" s="171" t="n"/>
      <c r="Y2744" s="171" t="n"/>
      <c r="Z2744" s="171" t="n"/>
      <c r="AA2744" s="171" t="n"/>
      <c r="AB2744" s="171" t="n">
        <v>8</v>
      </c>
      <c r="AC2744" s="171" t="n"/>
      <c r="AD2744" s="171" t="n"/>
      <c r="AE2744" s="574" t="inlineStr">
        <is>
          <t>2:08.8240</t>
        </is>
      </c>
      <c r="AF2744" s="418">
        <f>IF(OR(AE2744="",AE2744="",AE2744=0),"",6.213/(AE2744*24))</f>
        <v/>
      </c>
      <c r="AG2744" s="241" t="n"/>
      <c r="AH2744" s="574" t="inlineStr">
        <is>
          <t>2:08.8240</t>
        </is>
      </c>
      <c r="AI2744" s="418">
        <f>IF(OR(AH2744="",AH2744="",AH2744=0),"",6.213/(AH2744*24))</f>
        <v/>
      </c>
      <c r="AJ2744" s="175">
        <f>IF(AND(ISNUMBER(AB2744),ISNUMBER(AG2744)),AB2744-AG2744,"")</f>
        <v/>
      </c>
      <c r="AK2744" s="171" t="n"/>
      <c r="AL2744" s="171" t="n">
        <v>160</v>
      </c>
      <c r="AM2744" s="691" t="n">
        <v>0.2698142592592593</v>
      </c>
      <c r="AN2744" s="671">
        <f>IF(OR(AL2744="",AM2744="",AM2744=0),"",AL2744*6.213/(AM2744*24))</f>
        <v/>
      </c>
      <c r="AO2744" s="477">
        <f>IF(AND(AL2744=AL2743,AM2744&lt;&gt;"",AM2743&lt;&gt;""),AM2744-AM2743,"")</f>
        <v/>
      </c>
      <c r="AP2744" s="171" t="n">
        <v>73</v>
      </c>
      <c r="AQ2744" s="574" t="inlineStr">
        <is>
          <t>2:06.2579</t>
        </is>
      </c>
      <c r="AR2744" s="439">
        <f>IF(OR(AQ2744="",AQ2744="",AQ2744=0),"",6.213/(AQ2744*24))</f>
        <v/>
      </c>
      <c r="AS2744" s="436">
        <f>IF(OR(NOT(ISNUMBER(C2744)),NOT(ISNUMBER(AB2744))),"",IF(AG2744&lt;&gt;"",AG2744,AB2744)-C2744)</f>
        <v/>
      </c>
      <c r="AT2744" s="191" t="inlineStr">
        <is>
          <t>31 Second Penalty</t>
        </is>
      </c>
      <c r="AU2744" s="195">
        <f>IF($B2744="","",TEXT($A2744,"yyyymmdd")&amp;"_P"&amp;$C2744&amp;"_C"&amp;$F2744&amp;"_"&amp;TRIM(RIGHT(SUBSTITUTE(TRIM(SUBSTITUTE($L2744,CHAR(160)," "))," ",REPT(" ",60)),60))&amp;IF($P2744="","","-"&amp;TRIM(RIGHT(SUBSTITUTE(TRIM(SUBSTITUTE($P2744,CHAR(160)," "))," ",REPT(" ",60)),60)))&amp;IF($T2744="","","-"&amp;TRIM(RIGHT(SUBSTITUTE(TRIM(SUBSTITUTE($T2744,CHAR(160)," "))," ",REPT(" ",60)),60)))&amp;".jpg")</f>
        <v/>
      </c>
    </row>
    <row r="2745" ht="42" customHeight="1">
      <c r="A2745" s="169" t="n">
        <v>43751</v>
      </c>
      <c r="B2745" s="171" t="inlineStr">
        <is>
          <t>Supercheap Auto 1000, 13 October, 2019</t>
        </is>
      </c>
      <c r="C2745" s="171" t="n">
        <v>15</v>
      </c>
      <c r="D2745" s="171" t="n"/>
      <c r="E2745" s="171" t="n"/>
      <c r="F2745" s="171" t="n">
        <v>55</v>
      </c>
      <c r="G2745" s="171" t="inlineStr">
        <is>
          <t>Tickford Racing</t>
        </is>
      </c>
      <c r="H2745" s="171" t="n"/>
      <c r="I2745" s="171" t="inlineStr">
        <is>
          <t>Supercheap Auto</t>
        </is>
      </c>
      <c r="J2745" s="171" t="inlineStr">
        <is>
          <t>Ford Mustang GT</t>
        </is>
      </c>
      <c r="K2745" s="171" t="n"/>
      <c r="L2745" s="171" t="inlineStr">
        <is>
          <t>Chaz Mostert</t>
        </is>
      </c>
      <c r="M2745" s="171" t="inlineStr">
        <is>
          <t>AUS</t>
        </is>
      </c>
      <c r="N2745" s="690">
        <f>_xlfn.LET(_xlpm.d,_xlfn.XLOOKUP(L2745,'[1]Birth Dates'!$A:$A,'[1]Birth Dates'!$B:$B,"",0),IF(_xlpm.d=0,"",_xlpm.d))</f>
        <v/>
      </c>
      <c r="O2745" s="171">
        <f>IF(OR(N2745="",A2745="",NOT(ISNUMBER(N2745)),N2745&gt;A2745),"",DATEDIF(N2745,A2745,"Y")&amp;" years, "&amp;DATEDIF(N2745,A2745,"YM")&amp;" months, "&amp;DATEDIF(N2745,A2745,"MD")&amp;" days")</f>
        <v/>
      </c>
      <c r="P2745" s="171" t="inlineStr">
        <is>
          <t>James Moffat</t>
        </is>
      </c>
      <c r="Q2745" s="171" t="inlineStr">
        <is>
          <t>AUS</t>
        </is>
      </c>
      <c r="R2745" s="690">
        <f>_xlfn.LET(_xlpm.d,_xlfn.XLOOKUP(P2745,'[1]Birth Dates'!$A:$A,'[1]Birth Dates'!$B:$B,"",0),IF(_xlpm.d=0,"",_xlpm.d))</f>
        <v/>
      </c>
      <c r="S2745" s="171">
        <f>IF(OR(R2745="",A2745="",NOT(ISNUMBER(R2745)),R2745&gt;A2745),"",DATEDIF(R2745,A2745,"Y")&amp;" years, "&amp;DATEDIF(R2745,A2745,"YM")&amp;" months, "&amp;DATEDIF(R2745,A2745,"MD")&amp;" days")</f>
        <v/>
      </c>
      <c r="T2745" s="171" t="n"/>
      <c r="U2745" s="171" t="n"/>
      <c r="V2745" s="690">
        <f>_xlfn.LET(_xlpm.d,_xlfn.XLOOKUP(T2745,'[1]Birth Dates'!$A:$A,'[1]Birth Dates'!$B:$B,"",0),IF(_xlpm.d=0,"",_xlpm.d))</f>
        <v/>
      </c>
      <c r="W2745" s="171">
        <f>IF(OR(V2745="",A2745="",NOT(ISNUMBER(V2745)),V2745&gt;A2745),"",DATEDIF(V2745,A2745,"Y")&amp;" years, "&amp;DATEDIF(V2745,A2745,"YM")&amp;" months, "&amp;DATEDIF(V2745,A2745,"MD")&amp;" days")</f>
        <v/>
      </c>
      <c r="X2745" s="171" t="n"/>
      <c r="Y2745" s="171" t="n"/>
      <c r="Z2745" s="171" t="n"/>
      <c r="AA2745" s="171" t="n"/>
      <c r="AB2745" s="171" t="n">
        <v>2</v>
      </c>
      <c r="AC2745" s="171" t="n"/>
      <c r="AD2745" s="171" t="n"/>
      <c r="AE2745" s="574" t="inlineStr">
        <is>
          <t>2:08.8240</t>
        </is>
      </c>
      <c r="AF2745" s="418">
        <f>IF(OR(AE2745="",AE2745="",AE2745=0),"",6.213/(AE2745*24))</f>
        <v/>
      </c>
      <c r="AG2745" s="241" t="n"/>
      <c r="AH2745" s="574" t="inlineStr">
        <is>
          <t>2:08.8240</t>
        </is>
      </c>
      <c r="AI2745" s="418">
        <f>IF(OR(AH2745="",AH2745="",AH2745=0),"",6.213/(AH2745*24))</f>
        <v/>
      </c>
      <c r="AJ2745" s="175">
        <f>IF(AND(ISNUMBER(AB2745),ISNUMBER(AG2745)),AB2745-AG2745,"")</f>
        <v/>
      </c>
      <c r="AK2745" s="171" t="n"/>
      <c r="AL2745" s="171" t="n">
        <v>160</v>
      </c>
      <c r="AM2745" s="691" t="n">
        <v>0.2698154398148148</v>
      </c>
      <c r="AN2745" s="671">
        <f>IF(OR(AL2745="",AM2745="",AM2745=0),"",AL2745*6.213/(AM2745*24))</f>
        <v/>
      </c>
      <c r="AO2745" s="477">
        <f>IF(AND(AL2745=AL2744,AM2745&lt;&gt;"",AM2744&lt;&gt;""),AM2745-AM2744,"")</f>
        <v/>
      </c>
      <c r="AP2745" s="171" t="n">
        <v>155</v>
      </c>
      <c r="AQ2745" s="574" t="inlineStr">
        <is>
          <t>2:04.7602</t>
        </is>
      </c>
      <c r="AR2745" s="439">
        <f>IF(OR(AQ2745="",AQ2745="",AQ2745=0),"",6.213/(AQ2745*24))</f>
        <v/>
      </c>
      <c r="AS2745" s="436">
        <f>IF(OR(NOT(ISNUMBER(C2745)),NOT(ISNUMBER(AB2745))),"",IF(AG2745&lt;&gt;"",AG2745,AB2745)-C2745)</f>
        <v/>
      </c>
      <c r="AT2745" s="191" t="n"/>
      <c r="AU2745" s="195">
        <f>IF($B2745="","",TEXT($A2745,"yyyymmdd")&amp;"_P"&amp;$C2745&amp;"_C"&amp;$F2745&amp;"_"&amp;TRIM(RIGHT(SUBSTITUTE(TRIM(SUBSTITUTE($L2745,CHAR(160)," "))," ",REPT(" ",60)),60))&amp;IF($P2745="","","-"&amp;TRIM(RIGHT(SUBSTITUTE(TRIM(SUBSTITUTE($P2745,CHAR(160)," "))," ",REPT(" ",60)),60)))&amp;IF($T2745="","","-"&amp;TRIM(RIGHT(SUBSTITUTE(TRIM(SUBSTITUTE($T2745,CHAR(160)," "))," ",REPT(" ",60)),60)))&amp;".jpg")</f>
        <v/>
      </c>
    </row>
    <row r="2746" ht="42" customHeight="1">
      <c r="A2746" s="169" t="n">
        <v>43751</v>
      </c>
      <c r="B2746" s="171" t="inlineStr">
        <is>
          <t>Supercheap Auto 1000, 13 October, 2019</t>
        </is>
      </c>
      <c r="C2746" s="171" t="n">
        <v>16</v>
      </c>
      <c r="D2746" s="171" t="n"/>
      <c r="E2746" s="171" t="n"/>
      <c r="F2746" s="171" t="n">
        <v>21</v>
      </c>
      <c r="G2746" s="171" t="inlineStr">
        <is>
          <t>Tim Blanchard Racing</t>
        </is>
      </c>
      <c r="H2746" s="171" t="n"/>
      <c r="I2746" s="171" t="inlineStr">
        <is>
          <t>CoolDrive</t>
        </is>
      </c>
      <c r="J2746" s="171" t="inlineStr">
        <is>
          <t>Holden Commodore ZB</t>
        </is>
      </c>
      <c r="K2746" s="171" t="n"/>
      <c r="L2746" s="171" t="inlineStr">
        <is>
          <t>Macauley Jones</t>
        </is>
      </c>
      <c r="M2746" s="171" t="inlineStr">
        <is>
          <t>AUS</t>
        </is>
      </c>
      <c r="N2746" s="690">
        <f>_xlfn.LET(_xlpm.d,_xlfn.XLOOKUP(L2746,'[1]Birth Dates'!$A:$A,'[1]Birth Dates'!$B:$B,"",0),IF(_xlpm.d=0,"",_xlpm.d))</f>
        <v/>
      </c>
      <c r="O2746" s="171">
        <f>IF(OR(N2746="",A2746="",NOT(ISNUMBER(N2746)),N2746&gt;A2746),"",DATEDIF(N2746,A2746,"Y")&amp;" years, "&amp;DATEDIF(N2746,A2746,"YM")&amp;" months, "&amp;DATEDIF(N2746,A2746,"MD")&amp;" days")</f>
        <v/>
      </c>
      <c r="P2746" s="171" t="inlineStr">
        <is>
          <t>Dean Canto</t>
        </is>
      </c>
      <c r="Q2746" s="171" t="inlineStr">
        <is>
          <t>AUS</t>
        </is>
      </c>
      <c r="R2746" s="690">
        <f>_xlfn.LET(_xlpm.d,_xlfn.XLOOKUP(P2746,'[1]Birth Dates'!$A:$A,'[1]Birth Dates'!$B:$B,"",0),IF(_xlpm.d=0,"",_xlpm.d))</f>
        <v/>
      </c>
      <c r="S2746" s="171">
        <f>IF(OR(R2746="",A2746="",NOT(ISNUMBER(R2746)),R2746&gt;A2746),"",DATEDIF(R2746,A2746,"Y")&amp;" years, "&amp;DATEDIF(R2746,A2746,"YM")&amp;" months, "&amp;DATEDIF(R2746,A2746,"MD")&amp;" days")</f>
        <v/>
      </c>
      <c r="T2746" s="171" t="n"/>
      <c r="U2746" s="171" t="n"/>
      <c r="V2746" s="690">
        <f>_xlfn.LET(_xlpm.d,_xlfn.XLOOKUP(T2746,'[1]Birth Dates'!$A:$A,'[1]Birth Dates'!$B:$B,"",0),IF(_xlpm.d=0,"",_xlpm.d))</f>
        <v/>
      </c>
      <c r="W2746" s="171">
        <f>IF(OR(V2746="",A2746="",NOT(ISNUMBER(V2746)),V2746&gt;A2746),"",DATEDIF(V2746,A2746,"Y")&amp;" years, "&amp;DATEDIF(V2746,A2746,"YM")&amp;" months, "&amp;DATEDIF(V2746,A2746,"MD")&amp;" days")</f>
        <v/>
      </c>
      <c r="X2746" s="171" t="n"/>
      <c r="Y2746" s="171" t="n"/>
      <c r="Z2746" s="171" t="n"/>
      <c r="AA2746" s="171" t="n"/>
      <c r="AB2746" s="171" t="n">
        <v>23</v>
      </c>
      <c r="AC2746" s="171" t="n"/>
      <c r="AD2746" s="171" t="n"/>
      <c r="AE2746" s="574" t="inlineStr">
        <is>
          <t>2:08.8240</t>
        </is>
      </c>
      <c r="AF2746" s="418">
        <f>IF(OR(AE2746="",AE2746="",AE2746=0),"",6.213/(AE2746*24))</f>
        <v/>
      </c>
      <c r="AG2746" s="241" t="n"/>
      <c r="AH2746" s="574" t="inlineStr"/>
      <c r="AI2746" s="418">
        <f>IF(OR(AH2746="",AH2746="",AH2746=0),"",6.213/(AH2746*24))</f>
        <v/>
      </c>
      <c r="AJ2746" s="175">
        <f>IF(AND(ISNUMBER(AB2746),ISNUMBER(AG2746)),AB2746-AG2746,"")</f>
        <v/>
      </c>
      <c r="AK2746" s="171" t="n"/>
      <c r="AL2746" s="171" t="n">
        <v>160</v>
      </c>
      <c r="AM2746" s="691" t="n">
        <v>0.2698210763888889</v>
      </c>
      <c r="AN2746" s="671">
        <f>IF(OR(AL2746="",AM2746="",AM2746=0),"",AL2746*6.213/(AM2746*24))</f>
        <v/>
      </c>
      <c r="AO2746" s="477">
        <f>IF(AND(AL2746=AL2745,AM2746&lt;&gt;"",AM2745&lt;&gt;""),AM2746-AM2745,"")</f>
        <v/>
      </c>
      <c r="AP2746" s="171" t="n">
        <v>143</v>
      </c>
      <c r="AQ2746" s="574" t="inlineStr">
        <is>
          <t>2:06.2957</t>
        </is>
      </c>
      <c r="AR2746" s="439">
        <f>IF(OR(AQ2746="",AQ2746="",AQ2746=0),"",6.213/(AQ2746*24))</f>
        <v/>
      </c>
      <c r="AS2746" s="436">
        <f>IF(OR(NOT(ISNUMBER(C2746)),NOT(ISNUMBER(AB2746))),"",IF(AG2746&lt;&gt;"",AG2746,AB2746)-C2746)</f>
        <v/>
      </c>
      <c r="AT2746" s="191" t="n"/>
      <c r="AU2746" s="195">
        <f>IF($B2746="","",TEXT($A2746,"yyyymmdd")&amp;"_P"&amp;$C2746&amp;"_C"&amp;$F2746&amp;"_"&amp;TRIM(RIGHT(SUBSTITUTE(TRIM(SUBSTITUTE($L2746,CHAR(160)," "))," ",REPT(" ",60)),60))&amp;IF($P2746="","","-"&amp;TRIM(RIGHT(SUBSTITUTE(TRIM(SUBSTITUTE($P2746,CHAR(160)," "))," ",REPT(" ",60)),60)))&amp;IF($T2746="","","-"&amp;TRIM(RIGHT(SUBSTITUTE(TRIM(SUBSTITUTE($T2746,CHAR(160)," "))," ",REPT(" ",60)),60)))&amp;".jpg")</f>
        <v/>
      </c>
    </row>
    <row r="2747" ht="42" customHeight="1">
      <c r="A2747" s="169" t="n">
        <v>43751</v>
      </c>
      <c r="B2747" s="171" t="inlineStr">
        <is>
          <t>Supercheap Auto 1000, 13 October, 2019</t>
        </is>
      </c>
      <c r="C2747" s="171" t="n">
        <v>17</v>
      </c>
      <c r="D2747" s="171" t="n"/>
      <c r="E2747" s="171" t="n"/>
      <c r="F2747" s="171" t="n">
        <v>19</v>
      </c>
      <c r="G2747" s="171" t="inlineStr">
        <is>
          <t>Tekno Autosports</t>
        </is>
      </c>
      <c r="H2747" s="171" t="n"/>
      <c r="I2747" s="171" t="inlineStr">
        <is>
          <t>Truck Assist</t>
        </is>
      </c>
      <c r="J2747" s="171" t="inlineStr">
        <is>
          <t>Holden Commodore ZB</t>
        </is>
      </c>
      <c r="K2747" s="171" t="n"/>
      <c r="L2747" s="171" t="inlineStr">
        <is>
          <t>Jack Le Brocq</t>
        </is>
      </c>
      <c r="M2747" s="171" t="inlineStr">
        <is>
          <t>AUS</t>
        </is>
      </c>
      <c r="N2747" s="690">
        <f>_xlfn.LET(_xlpm.d,_xlfn.XLOOKUP(L2747,'[1]Birth Dates'!$A:$A,'[1]Birth Dates'!$B:$B,"",0),IF(_xlpm.d=0,"",_xlpm.d))</f>
        <v/>
      </c>
      <c r="O2747" s="171">
        <f>IF(OR(N2747="",A2747="",NOT(ISNUMBER(N2747)),N2747&gt;A2747),"",DATEDIF(N2747,A2747,"Y")&amp;" years, "&amp;DATEDIF(N2747,A2747,"YM")&amp;" months, "&amp;DATEDIF(N2747,A2747,"MD")&amp;" days")</f>
        <v/>
      </c>
      <c r="P2747" s="171" t="inlineStr">
        <is>
          <t>Jonathon Webb</t>
        </is>
      </c>
      <c r="Q2747" s="171" t="inlineStr">
        <is>
          <t>AUS</t>
        </is>
      </c>
      <c r="R2747" s="690">
        <f>_xlfn.LET(_xlpm.d,_xlfn.XLOOKUP(P2747,'[1]Birth Dates'!$A:$A,'[1]Birth Dates'!$B:$B,"",0),IF(_xlpm.d=0,"",_xlpm.d))</f>
        <v/>
      </c>
      <c r="S2747" s="171">
        <f>IF(OR(R2747="",A2747="",NOT(ISNUMBER(R2747)),R2747&gt;A2747),"",DATEDIF(R2747,A2747,"Y")&amp;" years, "&amp;DATEDIF(R2747,A2747,"YM")&amp;" months, "&amp;DATEDIF(R2747,A2747,"MD")&amp;" days")</f>
        <v/>
      </c>
      <c r="T2747" s="171" t="n"/>
      <c r="U2747" s="171" t="n"/>
      <c r="V2747" s="690">
        <f>_xlfn.LET(_xlpm.d,_xlfn.XLOOKUP(T2747,'[1]Birth Dates'!$A:$A,'[1]Birth Dates'!$B:$B,"",0),IF(_xlpm.d=0,"",_xlpm.d))</f>
        <v/>
      </c>
      <c r="W2747" s="171">
        <f>IF(OR(V2747="",A2747="",NOT(ISNUMBER(V2747)),V2747&gt;A2747),"",DATEDIF(V2747,A2747,"Y")&amp;" years, "&amp;DATEDIF(V2747,A2747,"YM")&amp;" months, "&amp;DATEDIF(V2747,A2747,"MD")&amp;" days")</f>
        <v/>
      </c>
      <c r="X2747" s="171" t="n"/>
      <c r="Y2747" s="171" t="n"/>
      <c r="Z2747" s="171" t="n"/>
      <c r="AA2747" s="171" t="n"/>
      <c r="AB2747" s="171" t="n">
        <v>26</v>
      </c>
      <c r="AC2747" s="171" t="n"/>
      <c r="AD2747" s="171" t="n"/>
      <c r="AE2747" s="574" t="inlineStr">
        <is>
          <t>2:08.8240</t>
        </is>
      </c>
      <c r="AF2747" s="418">
        <f>IF(OR(AE2747="",AE2747="",AE2747=0),"",6.213/(AE2747*24))</f>
        <v/>
      </c>
      <c r="AG2747" s="241" t="n"/>
      <c r="AH2747" s="574" t="inlineStr"/>
      <c r="AI2747" s="418">
        <f>IF(OR(AH2747="",AH2747="",AH2747=0),"",6.213/(AH2747*24))</f>
        <v/>
      </c>
      <c r="AJ2747" s="175">
        <f>IF(AND(ISNUMBER(AB2747),ISNUMBER(AG2747)),AB2747-AG2747,"")</f>
        <v/>
      </c>
      <c r="AK2747" s="171" t="n"/>
      <c r="AL2747" s="171" t="n">
        <v>160</v>
      </c>
      <c r="AM2747" s="691" t="n">
        <v>0.2698213310185185</v>
      </c>
      <c r="AN2747" s="671">
        <f>IF(OR(AL2747="",AM2747="",AM2747=0),"",AL2747*6.213/(AM2747*24))</f>
        <v/>
      </c>
      <c r="AO2747" s="477">
        <f>IF(AND(AL2747=AL2746,AM2747&lt;&gt;"",AM2746&lt;&gt;""),AM2747-AM2746,"")</f>
        <v/>
      </c>
      <c r="AP2747" s="171" t="n">
        <v>143</v>
      </c>
      <c r="AQ2747" s="574" t="inlineStr">
        <is>
          <t>2:07.0712</t>
        </is>
      </c>
      <c r="AR2747" s="439">
        <f>IF(OR(AQ2747="",AQ2747="",AQ2747=0),"",6.213/(AQ2747*24))</f>
        <v/>
      </c>
      <c r="AS2747" s="436">
        <f>IF(OR(NOT(ISNUMBER(C2747)),NOT(ISNUMBER(AB2747))),"",IF(AG2747&lt;&gt;"",AG2747,AB2747)-C2747)</f>
        <v/>
      </c>
      <c r="AT2747" s="191" t="n"/>
      <c r="AU2747" s="195">
        <f>IF($B2747="","",TEXT($A2747,"yyyymmdd")&amp;"_P"&amp;$C2747&amp;"_C"&amp;$F2747&amp;"_"&amp;TRIM(RIGHT(SUBSTITUTE(TRIM(SUBSTITUTE($L2747,CHAR(160)," "))," ",REPT(" ",60)),60))&amp;IF($P2747="","","-"&amp;TRIM(RIGHT(SUBSTITUTE(TRIM(SUBSTITUTE($P2747,CHAR(160)," "))," ",REPT(" ",60)),60)))&amp;IF($T2747="","","-"&amp;TRIM(RIGHT(SUBSTITUTE(TRIM(SUBSTITUTE($T2747,CHAR(160)," "))," ",REPT(" ",60)),60)))&amp;".jpg")</f>
        <v/>
      </c>
    </row>
    <row r="2748" ht="42" customHeight="1">
      <c r="A2748" s="169" t="n">
        <v>43751</v>
      </c>
      <c r="B2748" s="171" t="inlineStr">
        <is>
          <t>Supercheap Auto 1000, 13 October, 2019</t>
        </is>
      </c>
      <c r="C2748" s="171" t="n">
        <v>18</v>
      </c>
      <c r="D2748" s="171" t="n"/>
      <c r="E2748" s="171" t="n"/>
      <c r="F2748" s="171" t="n">
        <v>27</v>
      </c>
      <c r="G2748" s="171" t="inlineStr">
        <is>
          <t>Walkinshaw Andretti United</t>
        </is>
      </c>
      <c r="H2748" s="171" t="n"/>
      <c r="I2748" s="171" t="inlineStr">
        <is>
          <t>NAPA Auto Parts, Virgin Australia</t>
        </is>
      </c>
      <c r="J2748" s="171" t="inlineStr">
        <is>
          <t>Holden Commodore ZB</t>
        </is>
      </c>
      <c r="K2748" s="171" t="n"/>
      <c r="L2748" s="171" t="inlineStr">
        <is>
          <t>Alexander Rossi</t>
        </is>
      </c>
      <c r="M2748" s="171" t="inlineStr">
        <is>
          <t>USA</t>
        </is>
      </c>
      <c r="N2748" s="690">
        <f>_xlfn.LET(_xlpm.d,_xlfn.XLOOKUP(L2748,'[1]Birth Dates'!$A:$A,'[1]Birth Dates'!$B:$B,"",0),IF(_xlpm.d=0,"",_xlpm.d))</f>
        <v/>
      </c>
      <c r="O2748" s="171">
        <f>IF(OR(N2748="",A2748="",NOT(ISNUMBER(N2748)),N2748&gt;A2748),"",DATEDIF(N2748,A2748,"Y")&amp;" years, "&amp;DATEDIF(N2748,A2748,"YM")&amp;" months, "&amp;DATEDIF(N2748,A2748,"MD")&amp;" days")</f>
        <v/>
      </c>
      <c r="P2748" s="171" t="inlineStr">
        <is>
          <t>James Hinchcliffe</t>
        </is>
      </c>
      <c r="Q2748" s="171" t="inlineStr">
        <is>
          <t>CAN</t>
        </is>
      </c>
      <c r="R2748" s="690">
        <f>_xlfn.LET(_xlpm.d,_xlfn.XLOOKUP(P2748,'[1]Birth Dates'!$A:$A,'[1]Birth Dates'!$B:$B,"",0),IF(_xlpm.d=0,"",_xlpm.d))</f>
        <v/>
      </c>
      <c r="S2748" s="171">
        <f>IF(OR(R2748="",A2748="",NOT(ISNUMBER(R2748)),R2748&gt;A2748),"",DATEDIF(R2748,A2748,"Y")&amp;" years, "&amp;DATEDIF(R2748,A2748,"YM")&amp;" months, "&amp;DATEDIF(R2748,A2748,"MD")&amp;" days")</f>
        <v/>
      </c>
      <c r="T2748" s="171" t="n"/>
      <c r="U2748" s="171" t="n"/>
      <c r="V2748" s="690">
        <f>_xlfn.LET(_xlpm.d,_xlfn.XLOOKUP(T2748,'[1]Birth Dates'!$A:$A,'[1]Birth Dates'!$B:$B,"",0),IF(_xlpm.d=0,"",_xlpm.d))</f>
        <v/>
      </c>
      <c r="W2748" s="171">
        <f>IF(OR(V2748="",A2748="",NOT(ISNUMBER(V2748)),V2748&gt;A2748),"",DATEDIF(V2748,A2748,"Y")&amp;" years, "&amp;DATEDIF(V2748,A2748,"YM")&amp;" months, "&amp;DATEDIF(V2748,A2748,"MD")&amp;" days")</f>
        <v/>
      </c>
      <c r="X2748" s="171" t="n"/>
      <c r="Y2748" s="171" t="n"/>
      <c r="Z2748" s="171" t="n"/>
      <c r="AA2748" s="171" t="n"/>
      <c r="AB2748" s="171" t="n">
        <v>25</v>
      </c>
      <c r="AC2748" s="171" t="n"/>
      <c r="AD2748" s="171" t="n"/>
      <c r="AE2748" s="574" t="inlineStr">
        <is>
          <t>2:08.8240</t>
        </is>
      </c>
      <c r="AF2748" s="418">
        <f>IF(OR(AE2748="",AE2748="",AE2748=0),"",6.213/(AE2748*24))</f>
        <v/>
      </c>
      <c r="AG2748" s="241" t="n"/>
      <c r="AH2748" s="574" t="inlineStr"/>
      <c r="AI2748" s="418">
        <f>IF(OR(AH2748="",AH2748="",AH2748=0),"",6.213/(AH2748*24))</f>
        <v/>
      </c>
      <c r="AJ2748" s="175">
        <f>IF(AND(ISNUMBER(AB2748),ISNUMBER(AG2748)),AB2748-AG2748,"")</f>
        <v/>
      </c>
      <c r="AK2748" s="171" t="n"/>
      <c r="AL2748" s="171" t="n">
        <v>159</v>
      </c>
      <c r="AM2748" s="691" t="n">
        <v>0.2694981944444444</v>
      </c>
      <c r="AN2748" s="671">
        <f>IF(OR(AL2748="",AM2748="",AM2748=0),"",AL2748*6.213/(AM2748*24))</f>
        <v/>
      </c>
      <c r="AO2748" s="477">
        <f>IF(AND(AL2748=AL2747,AM2748&lt;&gt;"",AM2747&lt;&gt;""),AM2748-AM2747,"")</f>
        <v/>
      </c>
      <c r="AP2748" s="171" t="n">
        <v>132</v>
      </c>
      <c r="AQ2748" s="574" t="inlineStr">
        <is>
          <t>2:07.3611</t>
        </is>
      </c>
      <c r="AR2748" s="439">
        <f>IF(OR(AQ2748="",AQ2748="",AQ2748=0),"",6.213/(AQ2748*24))</f>
        <v/>
      </c>
      <c r="AS2748" s="436">
        <f>IF(OR(NOT(ISNUMBER(C2748)),NOT(ISNUMBER(AB2748))),"",IF(AG2748&lt;&gt;"",AG2748,AB2748)-C2748)</f>
        <v/>
      </c>
      <c r="AT2748" s="191" t="n"/>
      <c r="AU2748" s="195">
        <f>IF($B2748="","",TEXT($A2748,"yyyymmdd")&amp;"_P"&amp;$C2748&amp;"_C"&amp;$F2748&amp;"_"&amp;TRIM(RIGHT(SUBSTITUTE(TRIM(SUBSTITUTE($L2748,CHAR(160)," "))," ",REPT(" ",60)),60))&amp;IF($P2748="","","-"&amp;TRIM(RIGHT(SUBSTITUTE(TRIM(SUBSTITUTE($P2748,CHAR(160)," "))," ",REPT(" ",60)),60)))&amp;IF($T2748="","","-"&amp;TRIM(RIGHT(SUBSTITUTE(TRIM(SUBSTITUTE($T2748,CHAR(160)," "))," ",REPT(" ",60)),60)))&amp;".jpg")</f>
        <v/>
      </c>
    </row>
    <row r="2749" ht="42" customHeight="1">
      <c r="A2749" s="169" t="n">
        <v>43751</v>
      </c>
      <c r="B2749" s="171" t="inlineStr">
        <is>
          <t>Supercheap Auto 1000, 13 October, 2019</t>
        </is>
      </c>
      <c r="C2749" s="171" t="n">
        <v>19</v>
      </c>
      <c r="D2749" s="171" t="n"/>
      <c r="E2749" s="171" t="n"/>
      <c r="F2749" s="171" t="n">
        <v>3</v>
      </c>
      <c r="G2749" s="171" t="inlineStr">
        <is>
          <t>Kelly Racing</t>
        </is>
      </c>
      <c r="H2749" s="171" t="n"/>
      <c r="I2749" s="171" t="inlineStr">
        <is>
          <t>Rabble Club</t>
        </is>
      </c>
      <c r="J2749" s="171" t="inlineStr">
        <is>
          <t>Nissan Altima L33</t>
        </is>
      </c>
      <c r="K2749" s="171" t="n"/>
      <c r="L2749" s="171" t="inlineStr">
        <is>
          <t>Garry Jacobson</t>
        </is>
      </c>
      <c r="M2749" s="171" t="inlineStr">
        <is>
          <t>AUS</t>
        </is>
      </c>
      <c r="N2749" s="690">
        <f>_xlfn.LET(_xlpm.d,_xlfn.XLOOKUP(L2749,'[1]Birth Dates'!$A:$A,'[1]Birth Dates'!$B:$B,"",0),IF(_xlpm.d=0,"",_xlpm.d))</f>
        <v/>
      </c>
      <c r="O2749" s="171">
        <f>IF(OR(N2749="",A2749="",NOT(ISNUMBER(N2749)),N2749&gt;A2749),"",DATEDIF(N2749,A2749,"Y")&amp;" years, "&amp;DATEDIF(N2749,A2749,"YM")&amp;" months, "&amp;DATEDIF(N2749,A2749,"MD")&amp;" days")</f>
        <v/>
      </c>
      <c r="P2749" s="171" t="inlineStr">
        <is>
          <t>Dean Fiore</t>
        </is>
      </c>
      <c r="Q2749" s="171" t="inlineStr">
        <is>
          <t>AUS</t>
        </is>
      </c>
      <c r="R2749" s="690">
        <f>_xlfn.LET(_xlpm.d,_xlfn.XLOOKUP(P2749,'[1]Birth Dates'!$A:$A,'[1]Birth Dates'!$B:$B,"",0),IF(_xlpm.d=0,"",_xlpm.d))</f>
        <v/>
      </c>
      <c r="S2749" s="171">
        <f>IF(OR(R2749="",A2749="",NOT(ISNUMBER(R2749)),R2749&gt;A2749),"",DATEDIF(R2749,A2749,"Y")&amp;" years, "&amp;DATEDIF(R2749,A2749,"YM")&amp;" months, "&amp;DATEDIF(R2749,A2749,"MD")&amp;" days")</f>
        <v/>
      </c>
      <c r="T2749" s="171" t="n"/>
      <c r="U2749" s="171" t="n"/>
      <c r="V2749" s="690">
        <f>_xlfn.LET(_xlpm.d,_xlfn.XLOOKUP(T2749,'[1]Birth Dates'!$A:$A,'[1]Birth Dates'!$B:$B,"",0),IF(_xlpm.d=0,"",_xlpm.d))</f>
        <v/>
      </c>
      <c r="W2749" s="171">
        <f>IF(OR(V2749="",A2749="",NOT(ISNUMBER(V2749)),V2749&gt;A2749),"",DATEDIF(V2749,A2749,"Y")&amp;" years, "&amp;DATEDIF(V2749,A2749,"YM")&amp;" months, "&amp;DATEDIF(V2749,A2749,"MD")&amp;" days")</f>
        <v/>
      </c>
      <c r="X2749" s="171" t="n"/>
      <c r="Y2749" s="171" t="n"/>
      <c r="Z2749" s="171" t="n"/>
      <c r="AA2749" s="171" t="n"/>
      <c r="AB2749" s="171" t="n">
        <v>21</v>
      </c>
      <c r="AC2749" s="171" t="n"/>
      <c r="AD2749" s="171" t="n"/>
      <c r="AE2749" s="574" t="inlineStr">
        <is>
          <t>2:08.8240</t>
        </is>
      </c>
      <c r="AF2749" s="418">
        <f>IF(OR(AE2749="",AE2749="",AE2749=0),"",6.213/(AE2749*24))</f>
        <v/>
      </c>
      <c r="AG2749" s="241" t="n"/>
      <c r="AH2749" s="574" t="inlineStr"/>
      <c r="AI2749" s="418">
        <f>IF(OR(AH2749="",AH2749="",AH2749=0),"",6.213/(AH2749*24))</f>
        <v/>
      </c>
      <c r="AJ2749" s="175">
        <f>IF(AND(ISNUMBER(AB2749),ISNUMBER(AG2749)),AB2749-AG2749,"")</f>
        <v/>
      </c>
      <c r="AK2749" s="171" t="n"/>
      <c r="AL2749" s="171" t="n">
        <v>159</v>
      </c>
      <c r="AM2749" s="691" t="n">
        <v>0.2697392939814814</v>
      </c>
      <c r="AN2749" s="671">
        <f>IF(OR(AL2749="",AM2749="",AM2749=0),"",AL2749*6.213/(AM2749*24))</f>
        <v/>
      </c>
      <c r="AO2749" s="477">
        <f>IF(AND(AL2749=AL2748,AM2749&lt;&gt;"",AM2748&lt;&gt;""),AM2749-AM2748,"")</f>
        <v/>
      </c>
      <c r="AP2749" s="171" t="n">
        <v>143</v>
      </c>
      <c r="AQ2749" s="574" t="inlineStr">
        <is>
          <t>2:06.1304</t>
        </is>
      </c>
      <c r="AR2749" s="439">
        <f>IF(OR(AQ2749="",AQ2749="",AQ2749=0),"",6.213/(AQ2749*24))</f>
        <v/>
      </c>
      <c r="AS2749" s="436">
        <f>IF(OR(NOT(ISNUMBER(C2749)),NOT(ISNUMBER(AB2749))),"",IF(AG2749&lt;&gt;"",AG2749,AB2749)-C2749)</f>
        <v/>
      </c>
      <c r="AT2749" s="191" t="n"/>
      <c r="AU2749" s="195">
        <f>IF($B2749="","",TEXT($A2749,"yyyymmdd")&amp;"_P"&amp;$C2749&amp;"_C"&amp;$F2749&amp;"_"&amp;TRIM(RIGHT(SUBSTITUTE(TRIM(SUBSTITUTE($L2749,CHAR(160)," "))," ",REPT(" ",60)),60))&amp;IF($P2749="","","-"&amp;TRIM(RIGHT(SUBSTITUTE(TRIM(SUBSTITUTE($P2749,CHAR(160)," "))," ",REPT(" ",60)),60)))&amp;IF($T2749="","","-"&amp;TRIM(RIGHT(SUBSTITUTE(TRIM(SUBSTITUTE($T2749,CHAR(160)," "))," ",REPT(" ",60)),60)))&amp;".jpg")</f>
        <v/>
      </c>
    </row>
    <row r="2750" ht="42" customHeight="1">
      <c r="A2750" s="169" t="n">
        <v>43751</v>
      </c>
      <c r="B2750" s="171" t="inlineStr">
        <is>
          <t>Supercheap Auto 1000, 13 October, 2019</t>
        </is>
      </c>
      <c r="C2750" s="171" t="n">
        <v>20</v>
      </c>
      <c r="D2750" s="171" t="n"/>
      <c r="E2750" s="171" t="n"/>
      <c r="F2750" s="171" t="n">
        <v>6</v>
      </c>
      <c r="G2750" s="171" t="inlineStr">
        <is>
          <t>Tickford Racing</t>
        </is>
      </c>
      <c r="H2750" s="171" t="n"/>
      <c r="I2750" s="171" t="inlineStr">
        <is>
          <t>Monster Energy</t>
        </is>
      </c>
      <c r="J2750" s="171" t="inlineStr">
        <is>
          <t>Ford Mustang GT</t>
        </is>
      </c>
      <c r="K2750" s="171" t="n"/>
      <c r="L2750" s="171" t="inlineStr">
        <is>
          <t>Cameron Waters</t>
        </is>
      </c>
      <c r="M2750" s="171" t="inlineStr">
        <is>
          <t>AUS</t>
        </is>
      </c>
      <c r="N2750" s="690">
        <f>_xlfn.LET(_xlpm.d,_xlfn.XLOOKUP(L2750,'[1]Birth Dates'!$A:$A,'[1]Birth Dates'!$B:$B,"",0),IF(_xlpm.d=0,"",_xlpm.d))</f>
        <v/>
      </c>
      <c r="O2750" s="171">
        <f>IF(OR(N2750="",A2750="",NOT(ISNUMBER(N2750)),N2750&gt;A2750),"",DATEDIF(N2750,A2750,"Y")&amp;" years, "&amp;DATEDIF(N2750,A2750,"YM")&amp;" months, "&amp;DATEDIF(N2750,A2750,"MD")&amp;" days")</f>
        <v/>
      </c>
      <c r="P2750" s="171" t="inlineStr">
        <is>
          <t>Michael Caruso</t>
        </is>
      </c>
      <c r="Q2750" s="171" t="inlineStr">
        <is>
          <t>AUS</t>
        </is>
      </c>
      <c r="R2750" s="690">
        <f>_xlfn.LET(_xlpm.d,_xlfn.XLOOKUP(P2750,'[1]Birth Dates'!$A:$A,'[1]Birth Dates'!$B:$B,"",0),IF(_xlpm.d=0,"",_xlpm.d))</f>
        <v/>
      </c>
      <c r="S2750" s="171">
        <f>IF(OR(R2750="",A2750="",NOT(ISNUMBER(R2750)),R2750&gt;A2750),"",DATEDIF(R2750,A2750,"Y")&amp;" years, "&amp;DATEDIF(R2750,A2750,"YM")&amp;" months, "&amp;DATEDIF(R2750,A2750,"MD")&amp;" days")</f>
        <v/>
      </c>
      <c r="T2750" s="171" t="n"/>
      <c r="U2750" s="171" t="n"/>
      <c r="V2750" s="690">
        <f>_xlfn.LET(_xlpm.d,_xlfn.XLOOKUP(T2750,'[1]Birth Dates'!$A:$A,'[1]Birth Dates'!$B:$B,"",0),IF(_xlpm.d=0,"",_xlpm.d))</f>
        <v/>
      </c>
      <c r="W2750" s="171">
        <f>IF(OR(V2750="",A2750="",NOT(ISNUMBER(V2750)),V2750&gt;A2750),"",DATEDIF(V2750,A2750,"Y")&amp;" years, "&amp;DATEDIF(V2750,A2750,"YM")&amp;" months, "&amp;DATEDIF(V2750,A2750,"MD")&amp;" days")</f>
        <v/>
      </c>
      <c r="X2750" s="171" t="n"/>
      <c r="Y2750" s="171" t="n"/>
      <c r="Z2750" s="171" t="n"/>
      <c r="AA2750" s="171" t="n"/>
      <c r="AB2750" s="171" t="n">
        <v>3</v>
      </c>
      <c r="AC2750" s="171" t="n"/>
      <c r="AD2750" s="171" t="n"/>
      <c r="AE2750" s="574" t="inlineStr">
        <is>
          <t>2:08.8240</t>
        </is>
      </c>
      <c r="AF2750" s="418">
        <f>IF(OR(AE2750="",AE2750="",AE2750=0),"",6.213/(AE2750*24))</f>
        <v/>
      </c>
      <c r="AG2750" s="241" t="n"/>
      <c r="AH2750" s="574" t="inlineStr">
        <is>
          <t>2:08.8240</t>
        </is>
      </c>
      <c r="AI2750" s="418">
        <f>IF(OR(AH2750="",AH2750="",AH2750=0),"",6.213/(AH2750*24))</f>
        <v/>
      </c>
      <c r="AJ2750" s="175">
        <f>IF(AND(ISNUMBER(AB2750),ISNUMBER(AG2750)),AB2750-AG2750,"")</f>
        <v/>
      </c>
      <c r="AK2750" s="171" t="n"/>
      <c r="AL2750" s="171" t="n">
        <v>148</v>
      </c>
      <c r="AM2750" s="691" t="n">
        <v>0.2694822800925926</v>
      </c>
      <c r="AN2750" s="671">
        <f>IF(OR(AL2750="",AM2750="",AM2750=0),"",AL2750*6.213/(AM2750*24))</f>
        <v/>
      </c>
      <c r="AO2750" s="477">
        <f>IF(AND(AL2750=AL2749,AM2750&lt;&gt;"",AM2749&lt;&gt;""),AM2750-AM2749,"")</f>
        <v/>
      </c>
      <c r="AP2750" s="171" t="n">
        <v>107</v>
      </c>
      <c r="AQ2750" s="574" t="inlineStr">
        <is>
          <t>2:05.8541</t>
        </is>
      </c>
      <c r="AR2750" s="439">
        <f>IF(OR(AQ2750="",AQ2750="",AQ2750=0),"",6.213/(AQ2750*24))</f>
        <v/>
      </c>
      <c r="AS2750" s="436">
        <f>IF(OR(NOT(ISNUMBER(C2750)),NOT(ISNUMBER(AB2750))),"",IF(AG2750&lt;&gt;"",AG2750,AB2750)-C2750)</f>
        <v/>
      </c>
      <c r="AT2750" s="191" t="n"/>
      <c r="AU2750" s="195">
        <f>IF($B2750="","",TEXT($A2750,"yyyymmdd")&amp;"_P"&amp;$C2750&amp;"_C"&amp;$F2750&amp;"_"&amp;TRIM(RIGHT(SUBSTITUTE(TRIM(SUBSTITUTE($L2750,CHAR(160)," "))," ",REPT(" ",60)),60))&amp;IF($P2750="","","-"&amp;TRIM(RIGHT(SUBSTITUTE(TRIM(SUBSTITUTE($P2750,CHAR(160)," "))," ",REPT(" ",60)),60)))&amp;IF($T2750="","","-"&amp;TRIM(RIGHT(SUBSTITUTE(TRIM(SUBSTITUTE($T2750,CHAR(160)," "))," ",REPT(" ",60)),60)))&amp;".jpg")</f>
        <v/>
      </c>
    </row>
    <row r="2751" ht="42" customHeight="1">
      <c r="A2751" s="169" t="n">
        <v>43751</v>
      </c>
      <c r="B2751" s="171" t="inlineStr">
        <is>
          <t>Supercheap Auto 1000, 13 October, 2019</t>
        </is>
      </c>
      <c r="C2751" s="171" t="inlineStr">
        <is>
          <t>21[e]</t>
        </is>
      </c>
      <c r="D2751" s="171" t="n"/>
      <c r="E2751" s="171" t="n"/>
      <c r="F2751" s="171" t="n">
        <v>12</v>
      </c>
      <c r="G2751" s="171" t="inlineStr">
        <is>
          <t>DJR Team Penske</t>
        </is>
      </c>
      <c r="H2751" s="171" t="n"/>
      <c r="I2751" s="171" t="inlineStr">
        <is>
          <t>Shell V-Power</t>
        </is>
      </c>
      <c r="J2751" s="171" t="inlineStr">
        <is>
          <t>Ford Mustang GT</t>
        </is>
      </c>
      <c r="K2751" s="171" t="n"/>
      <c r="L2751" s="171" t="inlineStr">
        <is>
          <t>Fabian Coulthard</t>
        </is>
      </c>
      <c r="M2751" s="171" t="inlineStr">
        <is>
          <t>NZL</t>
        </is>
      </c>
      <c r="N2751" s="690">
        <f>_xlfn.LET(_xlpm.d,_xlfn.XLOOKUP(L2751,'[1]Birth Dates'!$A:$A,'[1]Birth Dates'!$B:$B,"",0),IF(_xlpm.d=0,"",_xlpm.d))</f>
        <v/>
      </c>
      <c r="O2751" s="171">
        <f>IF(OR(N2751="",A2751="",NOT(ISNUMBER(N2751)),N2751&gt;A2751),"",DATEDIF(N2751,A2751,"Y")&amp;" years, "&amp;DATEDIF(N2751,A2751,"YM")&amp;" months, "&amp;DATEDIF(N2751,A2751,"MD")&amp;" days")</f>
        <v/>
      </c>
      <c r="P2751" s="171" t="inlineStr">
        <is>
          <t>Tony D'Alberto</t>
        </is>
      </c>
      <c r="Q2751" s="171" t="inlineStr">
        <is>
          <t>AUS</t>
        </is>
      </c>
      <c r="R2751" s="690">
        <f>_xlfn.LET(_xlpm.d,_xlfn.XLOOKUP(P2751,'[1]Birth Dates'!$A:$A,'[1]Birth Dates'!$B:$B,"",0),IF(_xlpm.d=0,"",_xlpm.d))</f>
        <v/>
      </c>
      <c r="S2751" s="171">
        <f>IF(OR(R2751="",A2751="",NOT(ISNUMBER(R2751)),R2751&gt;A2751),"",DATEDIF(R2751,A2751,"Y")&amp;" years, "&amp;DATEDIF(R2751,A2751,"YM")&amp;" months, "&amp;DATEDIF(R2751,A2751,"MD")&amp;" days")</f>
        <v/>
      </c>
      <c r="T2751" s="171" t="n"/>
      <c r="U2751" s="171" t="n"/>
      <c r="V2751" s="690">
        <f>_xlfn.LET(_xlpm.d,_xlfn.XLOOKUP(T2751,'[1]Birth Dates'!$A:$A,'[1]Birth Dates'!$B:$B,"",0),IF(_xlpm.d=0,"",_xlpm.d))</f>
        <v/>
      </c>
      <c r="W2751" s="171">
        <f>IF(OR(V2751="",A2751="",NOT(ISNUMBER(V2751)),V2751&gt;A2751),"",DATEDIF(V2751,A2751,"Y")&amp;" years, "&amp;DATEDIF(V2751,A2751,"YM")&amp;" months, "&amp;DATEDIF(V2751,A2751,"MD")&amp;" days")</f>
        <v/>
      </c>
      <c r="X2751" s="171" t="n"/>
      <c r="Y2751" s="171" t="n"/>
      <c r="Z2751" s="171" t="n"/>
      <c r="AA2751" s="171" t="n"/>
      <c r="AB2751" s="171" t="n">
        <v>16</v>
      </c>
      <c r="AC2751" s="171" t="n"/>
      <c r="AD2751" s="171" t="n"/>
      <c r="AE2751" s="574" t="inlineStr">
        <is>
          <t>2:08.8240</t>
        </is>
      </c>
      <c r="AF2751" s="418">
        <f>IF(OR(AE2751="",AE2751="",AE2751=0),"",6.213/(AE2751*24))</f>
        <v/>
      </c>
      <c r="AG2751" s="241" t="n"/>
      <c r="AH2751" s="574" t="inlineStr"/>
      <c r="AI2751" s="418">
        <f>IF(OR(AH2751="",AH2751="",AH2751=0),"",6.213/(AH2751*24))</f>
        <v/>
      </c>
      <c r="AJ2751" s="175">
        <f>IF(AND(ISNUMBER(AB2751),ISNUMBER(AG2751)),AB2751-AG2751,"")</f>
        <v/>
      </c>
      <c r="AK2751" s="171" t="n"/>
      <c r="AL2751" s="171" t="n">
        <v>161</v>
      </c>
      <c r="AM2751" s="691" t="n">
        <v>0.2693934606481482</v>
      </c>
      <c r="AN2751" s="671">
        <f>IF(OR(AL2751="",AM2751="",AM2751=0),"",AL2751*6.213/(AM2751*24))</f>
        <v/>
      </c>
      <c r="AO2751" s="477">
        <f>IF(AND(AL2751=AL2750,AM2751&lt;&gt;"",AM2750&lt;&gt;""),AM2751-AM2750,"")</f>
        <v/>
      </c>
      <c r="AP2751" s="171" t="n">
        <v>111</v>
      </c>
      <c r="AQ2751" s="574" t="inlineStr">
        <is>
          <t>2:05.7808</t>
        </is>
      </c>
      <c r="AR2751" s="439">
        <f>IF(OR(AQ2751="",AQ2751="",AQ2751=0),"",6.213/(AQ2751*24))</f>
        <v/>
      </c>
      <c r="AS2751" s="436">
        <f>IF(OR(NOT(ISNUMBER(C2751)),NOT(ISNUMBER(AB2751))),"",IF(AG2751&lt;&gt;"",AG2751,AB2751)-C2751)</f>
        <v/>
      </c>
      <c r="AT2751" s="191" t="inlineStr">
        <is>
          <t>Relegated to Position 21</t>
        </is>
      </c>
      <c r="AU2751" s="195">
        <f>IF($B2751="","",TEXT($A2751,"yyyymmdd")&amp;"_P"&amp;$C2751&amp;"_C"&amp;$F2751&amp;"_"&amp;TRIM(RIGHT(SUBSTITUTE(TRIM(SUBSTITUTE($L2751,CHAR(160)," "))," ",REPT(" ",60)),60))&amp;IF($P2751="","","-"&amp;TRIM(RIGHT(SUBSTITUTE(TRIM(SUBSTITUTE($P2751,CHAR(160)," "))," ",REPT(" ",60)),60)))&amp;IF($T2751="","","-"&amp;TRIM(RIGHT(SUBSTITUTE(TRIM(SUBSTITUTE($T2751,CHAR(160)," "))," ",REPT(" ",60)),60)))&amp;".jpg")</f>
        <v/>
      </c>
    </row>
    <row r="2752" ht="42" customHeight="1">
      <c r="A2752" s="169" t="n">
        <v>43751</v>
      </c>
      <c r="B2752" s="171" t="inlineStr">
        <is>
          <t>Supercheap Auto 1000, 13 October, 2019</t>
        </is>
      </c>
      <c r="C2752" s="171" t="inlineStr">
        <is>
          <t>DNF</t>
        </is>
      </c>
      <c r="D2752" s="171" t="n"/>
      <c r="E2752" s="171" t="n"/>
      <c r="F2752" s="171" t="n">
        <v>7</v>
      </c>
      <c r="G2752" s="171" t="inlineStr">
        <is>
          <t>Kelly Racing</t>
        </is>
      </c>
      <c r="H2752" s="171" t="n"/>
      <c r="I2752" s="171" t="inlineStr">
        <is>
          <t>Plus Fitness</t>
        </is>
      </c>
      <c r="J2752" s="171" t="inlineStr">
        <is>
          <t>Nissan Altima L33</t>
        </is>
      </c>
      <c r="K2752" s="171" t="n"/>
      <c r="L2752" s="171" t="inlineStr">
        <is>
          <t>Andre Heimgartner</t>
        </is>
      </c>
      <c r="M2752" s="171" t="inlineStr">
        <is>
          <t>NZL</t>
        </is>
      </c>
      <c r="N2752" s="690">
        <f>_xlfn.LET(_xlpm.d,_xlfn.XLOOKUP(L2752,'[1]Birth Dates'!$A:$A,'[1]Birth Dates'!$B:$B,"",0),IF(_xlpm.d=0,"",_xlpm.d))</f>
        <v/>
      </c>
      <c r="O2752" s="171">
        <f>IF(OR(N2752="",A2752="",NOT(ISNUMBER(N2752)),N2752&gt;A2752),"",DATEDIF(N2752,A2752,"Y")&amp;" years, "&amp;DATEDIF(N2752,A2752,"YM")&amp;" months, "&amp;DATEDIF(N2752,A2752,"MD")&amp;" days")</f>
        <v/>
      </c>
      <c r="P2752" s="171" t="inlineStr">
        <is>
          <t>Bryce Fullwood</t>
        </is>
      </c>
      <c r="Q2752" s="171" t="inlineStr">
        <is>
          <t>AUS</t>
        </is>
      </c>
      <c r="R2752" s="690">
        <f>_xlfn.LET(_xlpm.d,_xlfn.XLOOKUP(P2752,'[1]Birth Dates'!$A:$A,'[1]Birth Dates'!$B:$B,"",0),IF(_xlpm.d=0,"",_xlpm.d))</f>
        <v/>
      </c>
      <c r="S2752" s="171">
        <f>IF(OR(R2752="",A2752="",NOT(ISNUMBER(R2752)),R2752&gt;A2752),"",DATEDIF(R2752,A2752,"Y")&amp;" years, "&amp;DATEDIF(R2752,A2752,"YM")&amp;" months, "&amp;DATEDIF(R2752,A2752,"MD")&amp;" days")</f>
        <v/>
      </c>
      <c r="T2752" s="171" t="n"/>
      <c r="U2752" s="171" t="n"/>
      <c r="V2752" s="690">
        <f>_xlfn.LET(_xlpm.d,_xlfn.XLOOKUP(T2752,'[1]Birth Dates'!$A:$A,'[1]Birth Dates'!$B:$B,"",0),IF(_xlpm.d=0,"",_xlpm.d))</f>
        <v/>
      </c>
      <c r="W2752" s="171">
        <f>IF(OR(V2752="",A2752="",NOT(ISNUMBER(V2752)),V2752&gt;A2752),"",DATEDIF(V2752,A2752,"Y")&amp;" years, "&amp;DATEDIF(V2752,A2752,"YM")&amp;" months, "&amp;DATEDIF(V2752,A2752,"MD")&amp;" days")</f>
        <v/>
      </c>
      <c r="X2752" s="171" t="n"/>
      <c r="Y2752" s="171" t="n"/>
      <c r="Z2752" s="171" t="n"/>
      <c r="AA2752" s="171" t="n"/>
      <c r="AB2752" s="171" t="n">
        <v>13</v>
      </c>
      <c r="AC2752" s="171" t="n"/>
      <c r="AD2752" s="171" t="n"/>
      <c r="AE2752" s="574" t="inlineStr">
        <is>
          <t>2:08.8240</t>
        </is>
      </c>
      <c r="AF2752" s="418">
        <f>IF(OR(AE2752="",AE2752="",AE2752=0),"",6.213/(AE2752*24))</f>
        <v/>
      </c>
      <c r="AG2752" s="241" t="n"/>
      <c r="AH2752" s="574" t="inlineStr"/>
      <c r="AI2752" s="418">
        <f>IF(OR(AH2752="",AH2752="",AH2752=0),"",6.213/(AH2752*24))</f>
        <v/>
      </c>
      <c r="AJ2752" s="175">
        <f>IF(AND(ISNUMBER(AB2752),ISNUMBER(AG2752)),AB2752-AG2752,"")</f>
        <v/>
      </c>
      <c r="AK2752" s="171" t="inlineStr">
        <is>
          <t>Accident</t>
        </is>
      </c>
      <c r="AL2752" s="171" t="n">
        <v>157</v>
      </c>
      <c r="AM2752" s="691" t="n">
        <v>0.2596790740740741</v>
      </c>
      <c r="AN2752" s="671">
        <f>IF(OR(AL2752="",AM2752="",AM2752=0),"",AL2752*6.213/(AM2752*24))</f>
        <v/>
      </c>
      <c r="AO2752" s="477">
        <f>IF(AND(AL2752=AL2751,AM2752&lt;&gt;"",AM2751&lt;&gt;""),AM2752-AM2751,"")</f>
        <v/>
      </c>
      <c r="AP2752" s="171" t="n">
        <v>108</v>
      </c>
      <c r="AQ2752" s="574" t="inlineStr">
        <is>
          <t>2:05.9887</t>
        </is>
      </c>
      <c r="AR2752" s="439">
        <f>IF(OR(AQ2752="",AQ2752="",AQ2752=0),"",6.213/(AQ2752*24))</f>
        <v/>
      </c>
      <c r="AS2752" s="436">
        <f>IF(OR(NOT(ISNUMBER(C2752)),NOT(ISNUMBER(AB2752))),"",IF(AG2752&lt;&gt;"",AG2752,AB2752)-C2752)</f>
        <v/>
      </c>
      <c r="AT2752" s="191" t="n"/>
      <c r="AU2752" s="195">
        <f>IF($B2752="","",TEXT($A2752,"yyyymmdd")&amp;"_P"&amp;$C2752&amp;"_C"&amp;$F2752&amp;"_"&amp;TRIM(RIGHT(SUBSTITUTE(TRIM(SUBSTITUTE($L2752,CHAR(160)," "))," ",REPT(" ",60)),60))&amp;IF($P2752="","","-"&amp;TRIM(RIGHT(SUBSTITUTE(TRIM(SUBSTITUTE($P2752,CHAR(160)," "))," ",REPT(" ",60)),60)))&amp;IF($T2752="","","-"&amp;TRIM(RIGHT(SUBSTITUTE(TRIM(SUBSTITUTE($T2752,CHAR(160)," "))," ",REPT(" ",60)),60)))&amp;".jpg")</f>
        <v/>
      </c>
    </row>
    <row r="2753" ht="42" customHeight="1">
      <c r="A2753" s="169" t="n">
        <v>43751</v>
      </c>
      <c r="B2753" s="171" t="inlineStr">
        <is>
          <t>Supercheap Auto 1000, 13 October, 2019</t>
        </is>
      </c>
      <c r="C2753" s="171" t="inlineStr">
        <is>
          <t>DNF</t>
        </is>
      </c>
      <c r="D2753" s="171" t="n"/>
      <c r="E2753" s="171" t="n"/>
      <c r="F2753" s="171" t="n">
        <v>99</v>
      </c>
      <c r="G2753" s="171" t="inlineStr">
        <is>
          <t>Erebus Motorsport</t>
        </is>
      </c>
      <c r="H2753" s="171" t="n"/>
      <c r="I2753" s="171" t="inlineStr">
        <is>
          <t>Penrite</t>
        </is>
      </c>
      <c r="J2753" s="171" t="inlineStr">
        <is>
          <t>Holden Commodore ZB</t>
        </is>
      </c>
      <c r="K2753" s="171" t="n"/>
      <c r="L2753" s="171" t="inlineStr">
        <is>
          <t>Anton de Pasquale</t>
        </is>
      </c>
      <c r="M2753" s="171" t="inlineStr">
        <is>
          <t>AUS</t>
        </is>
      </c>
      <c r="N2753" s="690">
        <f>_xlfn.LET(_xlpm.d,_xlfn.XLOOKUP(L2753,'[1]Birth Dates'!$A:$A,'[1]Birth Dates'!$B:$B,"",0),IF(_xlpm.d=0,"",_xlpm.d))</f>
        <v/>
      </c>
      <c r="O2753" s="171">
        <f>IF(OR(N2753="",A2753="",NOT(ISNUMBER(N2753)),N2753&gt;A2753),"",DATEDIF(N2753,A2753,"Y")&amp;" years, "&amp;DATEDIF(N2753,A2753,"YM")&amp;" months, "&amp;DATEDIF(N2753,A2753,"MD")&amp;" days")</f>
        <v/>
      </c>
      <c r="P2753" s="171" t="inlineStr">
        <is>
          <t>Will Brown</t>
        </is>
      </c>
      <c r="Q2753" s="171" t="inlineStr">
        <is>
          <t>AUS</t>
        </is>
      </c>
      <c r="R2753" s="690">
        <f>_xlfn.LET(_xlpm.d,_xlfn.XLOOKUP(P2753,'[1]Birth Dates'!$A:$A,'[1]Birth Dates'!$B:$B,"",0),IF(_xlpm.d=0,"",_xlpm.d))</f>
        <v/>
      </c>
      <c r="S2753" s="171">
        <f>IF(OR(R2753="",A2753="",NOT(ISNUMBER(R2753)),R2753&gt;A2753),"",DATEDIF(R2753,A2753,"Y")&amp;" years, "&amp;DATEDIF(R2753,A2753,"YM")&amp;" months, "&amp;DATEDIF(R2753,A2753,"MD")&amp;" days")</f>
        <v/>
      </c>
      <c r="T2753" s="171" t="n"/>
      <c r="U2753" s="171" t="n"/>
      <c r="V2753" s="690">
        <f>_xlfn.LET(_xlpm.d,_xlfn.XLOOKUP(T2753,'[1]Birth Dates'!$A:$A,'[1]Birth Dates'!$B:$B,"",0),IF(_xlpm.d=0,"",_xlpm.d))</f>
        <v/>
      </c>
      <c r="W2753" s="171">
        <f>IF(OR(V2753="",A2753="",NOT(ISNUMBER(V2753)),V2753&gt;A2753),"",DATEDIF(V2753,A2753,"Y")&amp;" years, "&amp;DATEDIF(V2753,A2753,"YM")&amp;" months, "&amp;DATEDIF(V2753,A2753,"MD")&amp;" days")</f>
        <v/>
      </c>
      <c r="X2753" s="171" t="n"/>
      <c r="Y2753" s="171" t="n"/>
      <c r="Z2753" s="171" t="n"/>
      <c r="AA2753" s="171" t="n"/>
      <c r="AB2753" s="171" t="n">
        <v>7</v>
      </c>
      <c r="AC2753" s="171" t="n"/>
      <c r="AD2753" s="171" t="n"/>
      <c r="AE2753" s="574" t="inlineStr">
        <is>
          <t>2:08.8240</t>
        </is>
      </c>
      <c r="AF2753" s="418">
        <f>IF(OR(AE2753="",AE2753="",AE2753=0),"",6.213/(AE2753*24))</f>
        <v/>
      </c>
      <c r="AG2753" s="241" t="n"/>
      <c r="AH2753" s="574" t="inlineStr">
        <is>
          <t>2:08.8240</t>
        </is>
      </c>
      <c r="AI2753" s="418">
        <f>IF(OR(AH2753="",AH2753="",AH2753=0),"",6.213/(AH2753*24))</f>
        <v/>
      </c>
      <c r="AJ2753" s="175">
        <f>IF(AND(ISNUMBER(AB2753),ISNUMBER(AG2753)),AB2753-AG2753,"")</f>
        <v/>
      </c>
      <c r="AK2753" s="171" t="inlineStr">
        <is>
          <t>Accident</t>
        </is>
      </c>
      <c r="AL2753" s="171" t="n">
        <v>125</v>
      </c>
      <c r="AM2753" s="691" t="n">
        <v>0.2061256944444444</v>
      </c>
      <c r="AN2753" s="671">
        <f>IF(OR(AL2753="",AM2753="",AM2753=0),"",AL2753*6.213/(AM2753*24))</f>
        <v/>
      </c>
      <c r="AO2753" s="477">
        <f>IF(AND(AL2753=AL2752,AM2753&lt;&gt;"",AM2752&lt;&gt;""),AM2753-AM2752,"")</f>
        <v/>
      </c>
      <c r="AP2753" s="171" t="n">
        <v>119</v>
      </c>
      <c r="AQ2753" s="574" t="inlineStr">
        <is>
          <t>2:06.1867</t>
        </is>
      </c>
      <c r="AR2753" s="439">
        <f>IF(OR(AQ2753="",AQ2753="",AQ2753=0),"",6.213/(AQ2753*24))</f>
        <v/>
      </c>
      <c r="AS2753" s="436">
        <f>IF(OR(NOT(ISNUMBER(C2753)),NOT(ISNUMBER(AB2753))),"",IF(AG2753&lt;&gt;"",AG2753,AB2753)-C2753)</f>
        <v/>
      </c>
      <c r="AT2753" s="191" t="n"/>
      <c r="AU2753" s="195">
        <f>IF($B2753="","",TEXT($A2753,"yyyymmdd")&amp;"_P"&amp;$C2753&amp;"_C"&amp;$F2753&amp;"_"&amp;TRIM(RIGHT(SUBSTITUTE(TRIM(SUBSTITUTE($L2753,CHAR(160)," "))," ",REPT(" ",60)),60))&amp;IF($P2753="","","-"&amp;TRIM(RIGHT(SUBSTITUTE(TRIM(SUBSTITUTE($P2753,CHAR(160)," "))," ",REPT(" ",60)),60)))&amp;IF($T2753="","","-"&amp;TRIM(RIGHT(SUBSTITUTE(TRIM(SUBSTITUTE($T2753,CHAR(160)," "))," ",REPT(" ",60)),60)))&amp;".jpg")</f>
        <v/>
      </c>
    </row>
    <row r="2754" ht="42" customHeight="1">
      <c r="A2754" s="169" t="n">
        <v>43751</v>
      </c>
      <c r="B2754" s="171" t="inlineStr">
        <is>
          <t>Supercheap Auto 1000, 13 October, 2019</t>
        </is>
      </c>
      <c r="C2754" s="171" t="inlineStr">
        <is>
          <t>DNF</t>
        </is>
      </c>
      <c r="D2754" s="171" t="n"/>
      <c r="E2754" s="171" t="n"/>
      <c r="F2754" s="171" t="n">
        <v>56</v>
      </c>
      <c r="G2754" s="171" t="inlineStr">
        <is>
          <t>Kostecki Brothers Racing</t>
        </is>
      </c>
      <c r="H2754" s="171" t="n"/>
      <c r="I2754" s="171" t="inlineStr">
        <is>
          <t>Boost Mobile, Arcoweld</t>
        </is>
      </c>
      <c r="J2754" s="171" t="inlineStr">
        <is>
          <t>Holden Commodore ZB</t>
        </is>
      </c>
      <c r="K2754" s="171" t="n"/>
      <c r="L2754" s="171" t="inlineStr">
        <is>
          <t>Brodie Kostecki</t>
        </is>
      </c>
      <c r="M2754" s="171" t="inlineStr">
        <is>
          <t>AUS</t>
        </is>
      </c>
      <c r="N2754" s="690">
        <f>_xlfn.LET(_xlpm.d,_xlfn.XLOOKUP(L2754,'[1]Birth Dates'!$A:$A,'[1]Birth Dates'!$B:$B,"",0),IF(_xlpm.d=0,"",_xlpm.d))</f>
        <v/>
      </c>
      <c r="O2754" s="171">
        <f>IF(OR(N2754="",A2754="",NOT(ISNUMBER(N2754)),N2754&gt;A2754),"",DATEDIF(N2754,A2754,"Y")&amp;" years, "&amp;DATEDIF(N2754,A2754,"YM")&amp;" months, "&amp;DATEDIF(N2754,A2754,"MD")&amp;" days")</f>
        <v/>
      </c>
      <c r="P2754" s="171" t="inlineStr">
        <is>
          <t>Jake Kostecki</t>
        </is>
      </c>
      <c r="Q2754" s="171" t="inlineStr">
        <is>
          <t>AUS</t>
        </is>
      </c>
      <c r="R2754" s="690">
        <f>_xlfn.LET(_xlpm.d,_xlfn.XLOOKUP(P2754,'[1]Birth Dates'!$A:$A,'[1]Birth Dates'!$B:$B,"",0),IF(_xlpm.d=0,"",_xlpm.d))</f>
        <v/>
      </c>
      <c r="S2754" s="171">
        <f>IF(OR(R2754="",A2754="",NOT(ISNUMBER(R2754)),R2754&gt;A2754),"",DATEDIF(R2754,A2754,"Y")&amp;" years, "&amp;DATEDIF(R2754,A2754,"YM")&amp;" months, "&amp;DATEDIF(R2754,A2754,"MD")&amp;" days")</f>
        <v/>
      </c>
      <c r="T2754" s="171" t="n"/>
      <c r="U2754" s="171" t="n"/>
      <c r="V2754" s="690">
        <f>_xlfn.LET(_xlpm.d,_xlfn.XLOOKUP(T2754,'[1]Birth Dates'!$A:$A,'[1]Birth Dates'!$B:$B,"",0),IF(_xlpm.d=0,"",_xlpm.d))</f>
        <v/>
      </c>
      <c r="W2754" s="171">
        <f>IF(OR(V2754="",A2754="",NOT(ISNUMBER(V2754)),V2754&gt;A2754),"",DATEDIF(V2754,A2754,"Y")&amp;" years, "&amp;DATEDIF(V2754,A2754,"YM")&amp;" months, "&amp;DATEDIF(V2754,A2754,"MD")&amp;" days")</f>
        <v/>
      </c>
      <c r="X2754" s="171" t="n"/>
      <c r="Y2754" s="171" t="n"/>
      <c r="Z2754" s="171" t="n"/>
      <c r="AA2754" s="171" t="n"/>
      <c r="AB2754" s="171" t="n">
        <v>24</v>
      </c>
      <c r="AC2754" s="171" t="n"/>
      <c r="AD2754" s="171" t="n"/>
      <c r="AE2754" s="574" t="inlineStr">
        <is>
          <t>2:08.8240</t>
        </is>
      </c>
      <c r="AF2754" s="418">
        <f>IF(OR(AE2754="",AE2754="",AE2754=0),"",6.213/(AE2754*24))</f>
        <v/>
      </c>
      <c r="AG2754" s="241" t="n"/>
      <c r="AH2754" s="574" t="inlineStr"/>
      <c r="AI2754" s="418">
        <f>IF(OR(AH2754="",AH2754="",AH2754=0),"",6.213/(AH2754*24))</f>
        <v/>
      </c>
      <c r="AJ2754" s="175">
        <f>IF(AND(ISNUMBER(AB2754),ISNUMBER(AG2754)),AB2754-AG2754,"")</f>
        <v/>
      </c>
      <c r="AK2754" s="171" t="inlineStr">
        <is>
          <t>Accident</t>
        </is>
      </c>
      <c r="AL2754" s="171" t="n">
        <v>111</v>
      </c>
      <c r="AM2754" s="691" t="n">
        <v>0.1768732175925926</v>
      </c>
      <c r="AN2754" s="671">
        <f>IF(OR(AL2754="",AM2754="",AM2754=0),"",AL2754*6.213/(AM2754*24))</f>
        <v/>
      </c>
      <c r="AO2754" s="477">
        <f>IF(AND(AL2754=AL2753,AM2754&lt;&gt;"",AM2753&lt;&gt;""),AM2754-AM2753,"")</f>
        <v/>
      </c>
      <c r="AP2754" s="171" t="n">
        <v>77</v>
      </c>
      <c r="AQ2754" s="574" t="inlineStr">
        <is>
          <t>2:07.0153</t>
        </is>
      </c>
      <c r="AR2754" s="439">
        <f>IF(OR(AQ2754="",AQ2754="",AQ2754=0),"",6.213/(AQ2754*24))</f>
        <v/>
      </c>
      <c r="AS2754" s="436">
        <f>IF(OR(NOT(ISNUMBER(C2754)),NOT(ISNUMBER(AB2754))),"",IF(AG2754&lt;&gt;"",AG2754,AB2754)-C2754)</f>
        <v/>
      </c>
      <c r="AT2754" s="191" t="n"/>
      <c r="AU2754" s="195">
        <f>IF($B2754="","",TEXT($A2754,"yyyymmdd")&amp;"_P"&amp;$C2754&amp;"_C"&amp;$F2754&amp;"_"&amp;TRIM(RIGHT(SUBSTITUTE(TRIM(SUBSTITUTE($L2754,CHAR(160)," "))," ",REPT(" ",60)),60))&amp;IF($P2754="","","-"&amp;TRIM(RIGHT(SUBSTITUTE(TRIM(SUBSTITUTE($P2754,CHAR(160)," "))," ",REPT(" ",60)),60)))&amp;IF($T2754="","","-"&amp;TRIM(RIGHT(SUBSTITUTE(TRIM(SUBSTITUTE($T2754,CHAR(160)," "))," ",REPT(" ",60)),60)))&amp;".jpg")</f>
        <v/>
      </c>
    </row>
    <row r="2755" ht="42" customHeight="1">
      <c r="A2755" s="169" t="n">
        <v>43751</v>
      </c>
      <c r="B2755" s="171" t="inlineStr">
        <is>
          <t>Supercheap Auto 1000, 13 October, 2019</t>
        </is>
      </c>
      <c r="C2755" s="171" t="inlineStr">
        <is>
          <t>DNF</t>
        </is>
      </c>
      <c r="D2755" s="171" t="n"/>
      <c r="E2755" s="171" t="n"/>
      <c r="F2755" s="171" t="n">
        <v>35</v>
      </c>
      <c r="G2755" s="171" t="inlineStr">
        <is>
          <t>Matt Stone Racing</t>
        </is>
      </c>
      <c r="H2755" s="171" t="n"/>
      <c r="I2755" s="171" t="inlineStr">
        <is>
          <t>SP Tools</t>
        </is>
      </c>
      <c r="J2755" s="171" t="inlineStr">
        <is>
          <t>Holden Commodore ZB</t>
        </is>
      </c>
      <c r="K2755" s="171" t="n"/>
      <c r="L2755" s="171" t="inlineStr">
        <is>
          <t>Todd Hazelwood</t>
        </is>
      </c>
      <c r="M2755" s="171" t="inlineStr">
        <is>
          <t>AUS</t>
        </is>
      </c>
      <c r="N2755" s="690">
        <f>_xlfn.LET(_xlpm.d,_xlfn.XLOOKUP(L2755,'[1]Birth Dates'!$A:$A,'[1]Birth Dates'!$B:$B,"",0),IF(_xlpm.d=0,"",_xlpm.d))</f>
        <v/>
      </c>
      <c r="O2755" s="171">
        <f>IF(OR(N2755="",A2755="",NOT(ISNUMBER(N2755)),N2755&gt;A2755),"",DATEDIF(N2755,A2755,"Y")&amp;" years, "&amp;DATEDIF(N2755,A2755,"YM")&amp;" months, "&amp;DATEDIF(N2755,A2755,"MD")&amp;" days")</f>
        <v/>
      </c>
      <c r="P2755" s="171" t="inlineStr">
        <is>
          <t>Jack Smith</t>
        </is>
      </c>
      <c r="Q2755" s="171" t="inlineStr">
        <is>
          <t>AUS</t>
        </is>
      </c>
      <c r="R2755" s="690">
        <f>_xlfn.LET(_xlpm.d,_xlfn.XLOOKUP(P2755,'[1]Birth Dates'!$A:$A,'[1]Birth Dates'!$B:$B,"",0),IF(_xlpm.d=0,"",_xlpm.d))</f>
        <v/>
      </c>
      <c r="S2755" s="171">
        <f>IF(OR(R2755="",A2755="",NOT(ISNUMBER(R2755)),R2755&gt;A2755),"",DATEDIF(R2755,A2755,"Y")&amp;" years, "&amp;DATEDIF(R2755,A2755,"YM")&amp;" months, "&amp;DATEDIF(R2755,A2755,"MD")&amp;" days")</f>
        <v/>
      </c>
      <c r="T2755" s="171" t="n"/>
      <c r="U2755" s="171" t="n"/>
      <c r="V2755" s="690">
        <f>_xlfn.LET(_xlpm.d,_xlfn.XLOOKUP(T2755,'[1]Birth Dates'!$A:$A,'[1]Birth Dates'!$B:$B,"",0),IF(_xlpm.d=0,"",_xlpm.d))</f>
        <v/>
      </c>
      <c r="W2755" s="171">
        <f>IF(OR(V2755="",A2755="",NOT(ISNUMBER(V2755)),V2755&gt;A2755),"",DATEDIF(V2755,A2755,"Y")&amp;" years, "&amp;DATEDIF(V2755,A2755,"YM")&amp;" months, "&amp;DATEDIF(V2755,A2755,"MD")&amp;" days")</f>
        <v/>
      </c>
      <c r="X2755" s="171" t="n"/>
      <c r="Y2755" s="171" t="n"/>
      <c r="Z2755" s="171" t="n"/>
      <c r="AA2755" s="171" t="n"/>
      <c r="AB2755" s="171" t="n">
        <v>15</v>
      </c>
      <c r="AC2755" s="171" t="n"/>
      <c r="AD2755" s="171" t="n"/>
      <c r="AE2755" s="574" t="inlineStr">
        <is>
          <t>2:08.8240</t>
        </is>
      </c>
      <c r="AF2755" s="418">
        <f>IF(OR(AE2755="",AE2755="",AE2755=0),"",6.213/(AE2755*24))</f>
        <v/>
      </c>
      <c r="AG2755" s="241" t="n"/>
      <c r="AH2755" s="574" t="inlineStr"/>
      <c r="AI2755" s="418">
        <f>IF(OR(AH2755="",AH2755="",AH2755=0),"",6.213/(AH2755*24))</f>
        <v/>
      </c>
      <c r="AJ2755" s="175">
        <f>IF(AND(ISNUMBER(AB2755),ISNUMBER(AG2755)),AB2755-AG2755,"")</f>
        <v/>
      </c>
      <c r="AK2755" s="171" t="inlineStr">
        <is>
          <t>Accident</t>
        </is>
      </c>
      <c r="AL2755" s="171" t="n">
        <v>98</v>
      </c>
      <c r="AM2755" s="691" t="n">
        <v>0.1538714814814815</v>
      </c>
      <c r="AN2755" s="671">
        <f>IF(OR(AL2755="",AM2755="",AM2755=0),"",AL2755*6.213/(AM2755*24))</f>
        <v/>
      </c>
      <c r="AO2755" s="477">
        <f>IF(AND(AL2755=AL2754,AM2755&lt;&gt;"",AM2754&lt;&gt;""),AM2755-AM2754,"")</f>
        <v/>
      </c>
      <c r="AP2755" s="171" t="n">
        <v>58</v>
      </c>
      <c r="AQ2755" s="574" t="inlineStr">
        <is>
          <t>2:06.9733</t>
        </is>
      </c>
      <c r="AR2755" s="439">
        <f>IF(OR(AQ2755="",AQ2755="",AQ2755=0),"",6.213/(AQ2755*24))</f>
        <v/>
      </c>
      <c r="AS2755" s="436">
        <f>IF(OR(NOT(ISNUMBER(C2755)),NOT(ISNUMBER(AB2755))),"",IF(AG2755&lt;&gt;"",AG2755,AB2755)-C2755)</f>
        <v/>
      </c>
      <c r="AT2755" s="191" t="inlineStr">
        <is>
          <t>31 Second Penalty</t>
        </is>
      </c>
      <c r="AU2755" s="195">
        <f>IF($B2755="","",TEXT($A2755,"yyyymmdd")&amp;"_P"&amp;$C2755&amp;"_C"&amp;$F2755&amp;"_"&amp;TRIM(RIGHT(SUBSTITUTE(TRIM(SUBSTITUTE($L2755,CHAR(160)," "))," ",REPT(" ",60)),60))&amp;IF($P2755="","","-"&amp;TRIM(RIGHT(SUBSTITUTE(TRIM(SUBSTITUTE($P2755,CHAR(160)," "))," ",REPT(" ",60)),60)))&amp;IF($T2755="","","-"&amp;TRIM(RIGHT(SUBSTITUTE(TRIM(SUBSTITUTE($T2755,CHAR(160)," "))," ",REPT(" ",60)),60)))&amp;".jpg")</f>
        <v/>
      </c>
    </row>
    <row r="2756" ht="42" customHeight="1">
      <c r="A2756" s="169" t="n">
        <v>43751</v>
      </c>
      <c r="B2756" s="171" t="inlineStr">
        <is>
          <t>Supercheap Auto 1000, 13 October, 2019</t>
        </is>
      </c>
      <c r="C2756" s="171" t="inlineStr">
        <is>
          <t>DNF</t>
        </is>
      </c>
      <c r="D2756" s="171" t="n"/>
      <c r="E2756" s="171" t="n"/>
      <c r="F2756" s="171" t="n">
        <v>14</v>
      </c>
      <c r="G2756" s="171" t="inlineStr">
        <is>
          <t>Brad Jones Racing</t>
        </is>
      </c>
      <c r="H2756" s="171" t="n"/>
      <c r="I2756" s="171" t="inlineStr">
        <is>
          <t>Freightliner, Alliance Truck Parts</t>
        </is>
      </c>
      <c r="J2756" s="171" t="inlineStr">
        <is>
          <t>Holden Commodore ZB</t>
        </is>
      </c>
      <c r="K2756" s="171" t="n"/>
      <c r="L2756" s="171" t="inlineStr">
        <is>
          <t>Tim Slade</t>
        </is>
      </c>
      <c r="M2756" s="171" t="inlineStr">
        <is>
          <t>AUS</t>
        </is>
      </c>
      <c r="N2756" s="690">
        <f>_xlfn.LET(_xlpm.d,_xlfn.XLOOKUP(L2756,'[1]Birth Dates'!$A:$A,'[1]Birth Dates'!$B:$B,"",0),IF(_xlpm.d=0,"",_xlpm.d))</f>
        <v/>
      </c>
      <c r="O2756" s="171">
        <f>IF(OR(N2756="",A2756="",NOT(ISNUMBER(N2756)),N2756&gt;A2756),"",DATEDIF(N2756,A2756,"Y")&amp;" years, "&amp;DATEDIF(N2756,A2756,"YM")&amp;" months, "&amp;DATEDIF(N2756,A2756,"MD")&amp;" days")</f>
        <v/>
      </c>
      <c r="P2756" s="171" t="inlineStr">
        <is>
          <t>Ashley Walsh</t>
        </is>
      </c>
      <c r="Q2756" s="171" t="inlineStr">
        <is>
          <t>AUS</t>
        </is>
      </c>
      <c r="R2756" s="690">
        <f>_xlfn.LET(_xlpm.d,_xlfn.XLOOKUP(P2756,'[1]Birth Dates'!$A:$A,'[1]Birth Dates'!$B:$B,"",0),IF(_xlpm.d=0,"",_xlpm.d))</f>
        <v/>
      </c>
      <c r="S2756" s="171">
        <f>IF(OR(R2756="",A2756="",NOT(ISNUMBER(R2756)),R2756&gt;A2756),"",DATEDIF(R2756,A2756,"Y")&amp;" years, "&amp;DATEDIF(R2756,A2756,"YM")&amp;" months, "&amp;DATEDIF(R2756,A2756,"MD")&amp;" days")</f>
        <v/>
      </c>
      <c r="T2756" s="171" t="n"/>
      <c r="U2756" s="171" t="n"/>
      <c r="V2756" s="690">
        <f>_xlfn.LET(_xlpm.d,_xlfn.XLOOKUP(T2756,'[1]Birth Dates'!$A:$A,'[1]Birth Dates'!$B:$B,"",0),IF(_xlpm.d=0,"",_xlpm.d))</f>
        <v/>
      </c>
      <c r="W2756" s="171">
        <f>IF(OR(V2756="",A2756="",NOT(ISNUMBER(V2756)),V2756&gt;A2756),"",DATEDIF(V2756,A2756,"Y")&amp;" years, "&amp;DATEDIF(V2756,A2756,"YM")&amp;" months, "&amp;DATEDIF(V2756,A2756,"MD")&amp;" days")</f>
        <v/>
      </c>
      <c r="X2756" s="171" t="n"/>
      <c r="Y2756" s="171" t="n"/>
      <c r="Z2756" s="171" t="n"/>
      <c r="AA2756" s="171" t="n"/>
      <c r="AB2756" s="171" t="n">
        <v>9</v>
      </c>
      <c r="AC2756" s="171" t="n"/>
      <c r="AD2756" s="171" t="n"/>
      <c r="AE2756" s="574" t="inlineStr">
        <is>
          <t>2:08.8240</t>
        </is>
      </c>
      <c r="AF2756" s="418">
        <f>IF(OR(AE2756="",AE2756="",AE2756=0),"",6.213/(AE2756*24))</f>
        <v/>
      </c>
      <c r="AG2756" s="241" t="n"/>
      <c r="AH2756" s="574" t="inlineStr">
        <is>
          <t>2:08.8240</t>
        </is>
      </c>
      <c r="AI2756" s="418">
        <f>IF(OR(AH2756="",AH2756="",AH2756=0),"",6.213/(AH2756*24))</f>
        <v/>
      </c>
      <c r="AJ2756" s="175">
        <f>IF(AND(ISNUMBER(AB2756),ISNUMBER(AG2756)),AB2756-AG2756,"")</f>
        <v/>
      </c>
      <c r="AK2756" s="171" t="inlineStr">
        <is>
          <t>Accident</t>
        </is>
      </c>
      <c r="AL2756" s="171" t="n">
        <v>0</v>
      </c>
      <c r="AM2756" s="691" t="n"/>
      <c r="AN2756" s="671">
        <f>IF(OR(AL2756="",AM2756="",AM2756=0),"",AL2756*6.213/(AM2756*24))</f>
        <v/>
      </c>
      <c r="AO2756" s="477">
        <f>IF(AND(AL2756=AL2755,AM2756&lt;&gt;"",AM2755&lt;&gt;""),AM2756-AM2755,"")</f>
        <v/>
      </c>
      <c r="AP2756" s="171" t="n"/>
      <c r="AQ2756" s="574" t="inlineStr"/>
      <c r="AR2756" s="439">
        <f>IF(OR(AQ2756="",AQ2756="",AQ2756=0),"",6.213/(AQ2756*24))</f>
        <v/>
      </c>
      <c r="AS2756" s="436">
        <f>IF(OR(NOT(ISNUMBER(C2756)),NOT(ISNUMBER(AB2756))),"",IF(AG2756&lt;&gt;"",AG2756,AB2756)-C2756)</f>
        <v/>
      </c>
      <c r="AT2756" s="191" t="n"/>
      <c r="AU2756" s="195">
        <f>IF($B2756="","",TEXT($A2756,"yyyymmdd")&amp;"_P"&amp;$C2756&amp;"_C"&amp;$F2756&amp;"_"&amp;TRIM(RIGHT(SUBSTITUTE(TRIM(SUBSTITUTE($L2756,CHAR(160)," "))," ",REPT(" ",60)),60))&amp;IF($P2756="","","-"&amp;TRIM(RIGHT(SUBSTITUTE(TRIM(SUBSTITUTE($P2756,CHAR(160)," "))," ",REPT(" ",60)),60)))&amp;IF($T2756="","","-"&amp;TRIM(RIGHT(SUBSTITUTE(TRIM(SUBSTITUTE($T2756,CHAR(160)," "))," ",REPT(" ",60)),60)))&amp;".jpg")</f>
        <v/>
      </c>
    </row>
    <row r="2757" ht="42" customFormat="1" customHeight="1" s="240">
      <c r="A2757" s="243" t="n">
        <v>44122</v>
      </c>
      <c r="B2757" s="244" t="inlineStr">
        <is>
          <t>Supercheap Auto 1000, 18 October, 2020</t>
        </is>
      </c>
      <c r="C2757" s="244" t="n">
        <v>1</v>
      </c>
      <c r="D2757" s="244" t="n"/>
      <c r="E2757" s="244" t="n"/>
      <c r="F2757" s="244" t="n">
        <v>97</v>
      </c>
      <c r="G2757" s="244" t="inlineStr">
        <is>
          <t>Triple Eight Race Engineering</t>
        </is>
      </c>
      <c r="H2757" s="244" t="n"/>
      <c r="I2757" s="244" t="inlineStr">
        <is>
          <t>Red Bull, Holden</t>
        </is>
      </c>
      <c r="J2757" s="244" t="inlineStr">
        <is>
          <t>Holden Commodore ZB</t>
        </is>
      </c>
      <c r="K2757" s="244" t="n"/>
      <c r="L2757" s="244" t="inlineStr">
        <is>
          <t>Shane van Gisbergen</t>
        </is>
      </c>
      <c r="M2757" s="244" t="inlineStr">
        <is>
          <t>NZL</t>
        </is>
      </c>
      <c r="N2757" s="692">
        <f>_xlfn.LET(_xlpm.d,_xlfn.XLOOKUP(L2757,'[1]Birth Dates'!$A:$A,'[1]Birth Dates'!$B:$B,"",0),IF(_xlpm.d=0,"",_xlpm.d))</f>
        <v/>
      </c>
      <c r="O2757" s="203">
        <f>IF(OR(N2757="",A2757="",NOT(ISNUMBER(N2757)),N2757&gt;A2757),"",DATEDIF(N2757,A2757,"Y")&amp;" years, "&amp;DATEDIF(N2757,A2757,"YM")&amp;" months, "&amp;DATEDIF(N2757,A2757,"MD")&amp;" days")</f>
        <v/>
      </c>
      <c r="P2757" s="244" t="inlineStr">
        <is>
          <t>Garth Tander</t>
        </is>
      </c>
      <c r="Q2757" s="244" t="inlineStr">
        <is>
          <t>AUS</t>
        </is>
      </c>
      <c r="R2757" s="692">
        <f>_xlfn.LET(_xlpm.d,_xlfn.XLOOKUP(P2757,'[1]Birth Dates'!$A:$A,'[1]Birth Dates'!$B:$B,"",0),IF(_xlpm.d=0,"",_xlpm.d))</f>
        <v/>
      </c>
      <c r="S2757" s="203">
        <f>IF(OR(R2757="",A2757="",NOT(ISNUMBER(R2757)),R2757&gt;A2757),"",DATEDIF(R2757,A2757,"Y")&amp;" years, "&amp;DATEDIF(R2757,A2757,"YM")&amp;" months, "&amp;DATEDIF(R2757,A2757,"MD")&amp;" days")</f>
        <v/>
      </c>
      <c r="T2757" s="244" t="n"/>
      <c r="U2757" s="244" t="n"/>
      <c r="V2757" s="692">
        <f>_xlfn.LET(_xlpm.d,_xlfn.XLOOKUP(T2757,'[1]Birth Dates'!$A:$A,'[1]Birth Dates'!$B:$B,"",0),IF(_xlpm.d=0,"",_xlpm.d))</f>
        <v/>
      </c>
      <c r="W2757" s="203">
        <f>IF(OR(V2757="",A2757="",NOT(ISNUMBER(V2757)),V2757&gt;A2757),"",DATEDIF(V2757,A2757,"Y")&amp;" years, "&amp;DATEDIF(V2757,A2757,"YM")&amp;" months, "&amp;DATEDIF(V2757,A2757,"MD")&amp;" days")</f>
        <v/>
      </c>
      <c r="X2757" s="203" t="n"/>
      <c r="Y2757" s="203" t="n"/>
      <c r="Z2757" s="203" t="n"/>
      <c r="AA2757" s="203" t="n"/>
      <c r="AB2757" s="244" t="n">
        <v>4</v>
      </c>
      <c r="AC2757" s="244" t="n"/>
      <c r="AD2757" s="244" t="n"/>
      <c r="AE2757" s="476" t="inlineStr">
        <is>
          <t>2:08.8240</t>
        </is>
      </c>
      <c r="AF2757" s="418">
        <f>IF(OR(AE2757="",AE2757="",AE2757=0),"",6.213/(AE2757*24))</f>
        <v/>
      </c>
      <c r="AG2757" s="246" t="n"/>
      <c r="AH2757" s="476" t="inlineStr">
        <is>
          <t>2:08.8240</t>
        </is>
      </c>
      <c r="AI2757" s="418">
        <f>IF(OR(AH2757="",AH2757="",AH2757=0),"",6.213/(AH2757*24))</f>
        <v/>
      </c>
      <c r="AJ2757" s="175">
        <f>IF(AND(ISNUMBER(AB2757),ISNUMBER(AG2757)),AB2757-AG2757,"")</f>
        <v/>
      </c>
      <c r="AK2757" s="244" t="n"/>
      <c r="AL2757" s="244" t="n">
        <v>161</v>
      </c>
      <c r="AM2757" s="672" t="n">
        <v>0.2575939120370371</v>
      </c>
      <c r="AN2757" s="671">
        <f>IF(OR(AL2757="",AM2757="",AM2757=0),"",AL2757*6.213/(AM2757*24))</f>
        <v/>
      </c>
      <c r="AO2757" s="477">
        <f>IF(AND(AL2757=AL2756,AM2757&lt;&gt;"",AM2756&lt;&gt;""),AM2757-AM2756,"")</f>
        <v/>
      </c>
      <c r="AP2757" s="17" t="n">
        <v>160</v>
      </c>
      <c r="AQ2757" s="614" t="inlineStr">
        <is>
          <t>2:05.6410</t>
        </is>
      </c>
      <c r="AR2757" s="439">
        <f>IF(OR(AQ2757="",AQ2757="",AQ2757=0),"",6.213/(AQ2757*24))</f>
        <v/>
      </c>
      <c r="AS2757" s="436">
        <f>IF(OR(NOT(ISNUMBER(C2757)),NOT(ISNUMBER(AB2757))),"",IF(AG2757&lt;&gt;"",AG2757,AB2757)-C2757)</f>
        <v/>
      </c>
      <c r="AT2757" s="201" t="n"/>
      <c r="AU2757" s="213">
        <f>IF($B2757="","",TEXT($A2757,"yyyymmdd")&amp;"_P"&amp;$C2757&amp;"_C"&amp;$F2757&amp;"_"&amp;TRIM(RIGHT(SUBSTITUTE(TRIM(SUBSTITUTE($L2757,CHAR(160)," "))," ",REPT(" ",60)),60))&amp;IF($P2757="","","-"&amp;TRIM(RIGHT(SUBSTITUTE(TRIM(SUBSTITUTE($P2757,CHAR(160)," "))," ",REPT(" ",60)),60)))&amp;IF($T2757="","","-"&amp;TRIM(RIGHT(SUBSTITUTE(TRIM(SUBSTITUTE($T2757,CHAR(160)," "))," ",REPT(" ",60)),60)))&amp;".jpg")</f>
        <v/>
      </c>
    </row>
    <row r="2758" ht="42" customHeight="1">
      <c r="A2758" s="172" t="n">
        <v>44122</v>
      </c>
      <c r="B2758" s="203" t="inlineStr">
        <is>
          <t>Supercheap Auto 1000, 18 October, 2020</t>
        </is>
      </c>
      <c r="C2758" s="203" t="n">
        <v>2</v>
      </c>
      <c r="D2758" s="203" t="n"/>
      <c r="E2758" s="203" t="n"/>
      <c r="F2758" s="203" t="n">
        <v>6</v>
      </c>
      <c r="G2758" s="203" t="inlineStr">
        <is>
          <t>Tickford Racing</t>
        </is>
      </c>
      <c r="H2758" s="203" t="n"/>
      <c r="I2758" s="203" t="inlineStr">
        <is>
          <t>Monster Energy</t>
        </is>
      </c>
      <c r="J2758" s="203" t="inlineStr">
        <is>
          <t>Ford Mustang GT</t>
        </is>
      </c>
      <c r="K2758" s="203" t="n"/>
      <c r="L2758" s="203" t="inlineStr">
        <is>
          <t>Cameron Waters</t>
        </is>
      </c>
      <c r="M2758" s="203" t="inlineStr">
        <is>
          <t>AUS</t>
        </is>
      </c>
      <c r="N2758" s="692">
        <f>_xlfn.LET(_xlpm.d,_xlfn.XLOOKUP(L2758,'[1]Birth Dates'!$A:$A,'[1]Birth Dates'!$B:$B,"",0),IF(_xlpm.d=0,"",_xlpm.d))</f>
        <v/>
      </c>
      <c r="O2758" s="203">
        <f>IF(OR(N2758="",A2758="",NOT(ISNUMBER(N2758)),N2758&gt;A2758),"",DATEDIF(N2758,A2758,"Y")&amp;" years, "&amp;DATEDIF(N2758,A2758,"YM")&amp;" months, "&amp;DATEDIF(N2758,A2758,"MD")&amp;" days")</f>
        <v/>
      </c>
      <c r="P2758" s="203" t="inlineStr">
        <is>
          <t>Will Davison</t>
        </is>
      </c>
      <c r="Q2758" s="203" t="inlineStr">
        <is>
          <t>AUS</t>
        </is>
      </c>
      <c r="R2758" s="692">
        <f>_xlfn.LET(_xlpm.d,_xlfn.XLOOKUP(P2758,'[1]Birth Dates'!$A:$A,'[1]Birth Dates'!$B:$B,"",0),IF(_xlpm.d=0,"",_xlpm.d))</f>
        <v/>
      </c>
      <c r="S2758" s="203">
        <f>IF(OR(R2758="",A2758="",NOT(ISNUMBER(R2758)),R2758&gt;A2758),"",DATEDIF(R2758,A2758,"Y")&amp;" years, "&amp;DATEDIF(R2758,A2758,"YM")&amp;" months, "&amp;DATEDIF(R2758,A2758,"MD")&amp;" days")</f>
        <v/>
      </c>
      <c r="T2758" s="203" t="n"/>
      <c r="U2758" s="203" t="n"/>
      <c r="V2758" s="692">
        <f>_xlfn.LET(_xlpm.d,_xlfn.XLOOKUP(T2758,'[1]Birth Dates'!$A:$A,'[1]Birth Dates'!$B:$B,"",0),IF(_xlpm.d=0,"",_xlpm.d))</f>
        <v/>
      </c>
      <c r="W2758" s="203">
        <f>IF(OR(V2758="",A2758="",NOT(ISNUMBER(V2758)),V2758&gt;A2758),"",DATEDIF(V2758,A2758,"Y")&amp;" years, "&amp;DATEDIF(V2758,A2758,"YM")&amp;" months, "&amp;DATEDIF(V2758,A2758,"MD")&amp;" days")</f>
        <v/>
      </c>
      <c r="X2758" s="203" t="n"/>
      <c r="Y2758" s="203" t="n"/>
      <c r="Z2758" s="203" t="n"/>
      <c r="AA2758" s="203" t="n"/>
      <c r="AB2758" s="203" t="n">
        <v>1</v>
      </c>
      <c r="AC2758" s="203" t="n"/>
      <c r="AD2758" s="203" t="n"/>
      <c r="AE2758" s="476" t="inlineStr">
        <is>
          <t>2:08.8240</t>
        </is>
      </c>
      <c r="AF2758" s="418">
        <f>IF(OR(AE2758="",AE2758="",AE2758=0),"",6.213/(AE2758*24))</f>
        <v/>
      </c>
      <c r="AG2758" s="246" t="n"/>
      <c r="AH2758" s="476" t="inlineStr">
        <is>
          <t>2:08.8240</t>
        </is>
      </c>
      <c r="AI2758" s="418">
        <f>IF(OR(AH2758="",AH2758="",AH2758=0),"",6.213/(AH2758*24))</f>
        <v/>
      </c>
      <c r="AJ2758" s="175">
        <f>IF(AND(ISNUMBER(AB2758),ISNUMBER(AG2758)),AB2758-AG2758,"")</f>
        <v/>
      </c>
      <c r="AK2758" s="203" t="n"/>
      <c r="AL2758" s="203" t="n">
        <v>161</v>
      </c>
      <c r="AM2758" s="672" t="n">
        <v>0.2576039467592592</v>
      </c>
      <c r="AN2758" s="671">
        <f>IF(OR(AL2758="",AM2758="",AM2758=0),"",AL2758*6.213/(AM2758*24))</f>
        <v/>
      </c>
      <c r="AO2758" s="725">
        <f>IF(AND(AL2758=AL2757,AM2758&lt;&gt;"",AM2757&lt;&gt;""),AM2758-AM2757,"")</f>
        <v/>
      </c>
      <c r="AP2758" s="17" t="n">
        <v>147</v>
      </c>
      <c r="AQ2758" s="614" t="inlineStr">
        <is>
          <t>2:05.8850</t>
        </is>
      </c>
      <c r="AR2758" s="439">
        <f>IF(OR(AQ2758="",AQ2758="",AQ2758=0),"",6.213/(AQ2758*24))</f>
        <v/>
      </c>
      <c r="AS2758" s="436">
        <f>IF(OR(NOT(ISNUMBER(C2758)),NOT(ISNUMBER(AB2758))),"",IF(AG2758&lt;&gt;"",AG2758,AB2758)-C2758)</f>
        <v/>
      </c>
      <c r="AT2758" s="210" t="n"/>
      <c r="AU2758" s="206">
        <f>IF($B2758="","",TEXT($A2758,"yyyymmdd")&amp;"_P"&amp;$C2758&amp;"_C"&amp;$F2758&amp;"_"&amp;TRIM(RIGHT(SUBSTITUTE(TRIM(SUBSTITUTE($L2758,CHAR(160)," "))," ",REPT(" ",60)),60))&amp;IF($P2758="","","-"&amp;TRIM(RIGHT(SUBSTITUTE(TRIM(SUBSTITUTE($P2758,CHAR(160)," "))," ",REPT(" ",60)),60)))&amp;IF($T2758="","","-"&amp;TRIM(RIGHT(SUBSTITUTE(TRIM(SUBSTITUTE($T2758,CHAR(160)," "))," ",REPT(" ",60)),60)))&amp;".jpg")</f>
        <v/>
      </c>
    </row>
    <row r="2759" ht="42" customHeight="1">
      <c r="A2759" s="172" t="n">
        <v>44122</v>
      </c>
      <c r="B2759" s="203" t="inlineStr">
        <is>
          <t>Supercheap Auto 1000, 18 October, 2020</t>
        </is>
      </c>
      <c r="C2759" s="203" t="n">
        <v>3</v>
      </c>
      <c r="D2759" s="203" t="n"/>
      <c r="E2759" s="203" t="n"/>
      <c r="F2759" s="203" t="n">
        <v>25</v>
      </c>
      <c r="G2759" s="203" t="inlineStr">
        <is>
          <t>Walkinshaw Andretti United</t>
        </is>
      </c>
      <c r="H2759" s="203" t="n"/>
      <c r="I2759" s="203" t="inlineStr">
        <is>
          <t>Appliances Online</t>
        </is>
      </c>
      <c r="J2759" s="203" t="inlineStr">
        <is>
          <t>Holden Commodore ZB</t>
        </is>
      </c>
      <c r="K2759" s="203" t="n"/>
      <c r="L2759" s="203" t="inlineStr">
        <is>
          <t>Chaz Mostert</t>
        </is>
      </c>
      <c r="M2759" s="203" t="inlineStr">
        <is>
          <t>AUS</t>
        </is>
      </c>
      <c r="N2759" s="692">
        <f>_xlfn.LET(_xlpm.d,_xlfn.XLOOKUP(L2759,'[1]Birth Dates'!$A:$A,'[1]Birth Dates'!$B:$B,"",0),IF(_xlpm.d=0,"",_xlpm.d))</f>
        <v/>
      </c>
      <c r="O2759" s="203">
        <f>IF(OR(N2759="",A2759="",NOT(ISNUMBER(N2759)),N2759&gt;A2759),"",DATEDIF(N2759,A2759,"Y")&amp;" years, "&amp;DATEDIF(N2759,A2759,"YM")&amp;" months, "&amp;DATEDIF(N2759,A2759,"MD")&amp;" days")</f>
        <v/>
      </c>
      <c r="P2759" s="203" t="inlineStr">
        <is>
          <t>Warren Luff</t>
        </is>
      </c>
      <c r="Q2759" s="203" t="inlineStr">
        <is>
          <t>AUS</t>
        </is>
      </c>
      <c r="R2759" s="692">
        <f>_xlfn.LET(_xlpm.d,_xlfn.XLOOKUP(P2759,'[1]Birth Dates'!$A:$A,'[1]Birth Dates'!$B:$B,"",0),IF(_xlpm.d=0,"",_xlpm.d))</f>
        <v/>
      </c>
      <c r="S2759" s="203">
        <f>IF(OR(R2759="",A2759="",NOT(ISNUMBER(R2759)),R2759&gt;A2759),"",DATEDIF(R2759,A2759,"Y")&amp;" years, "&amp;DATEDIF(R2759,A2759,"YM")&amp;" months, "&amp;DATEDIF(R2759,A2759,"MD")&amp;" days")</f>
        <v/>
      </c>
      <c r="T2759" s="203" t="n"/>
      <c r="U2759" s="203" t="n"/>
      <c r="V2759" s="692">
        <f>_xlfn.LET(_xlpm.d,_xlfn.XLOOKUP(T2759,'[1]Birth Dates'!$A:$A,'[1]Birth Dates'!$B:$B,"",0),IF(_xlpm.d=0,"",_xlpm.d))</f>
        <v/>
      </c>
      <c r="W2759" s="203">
        <f>IF(OR(V2759="",A2759="",NOT(ISNUMBER(V2759)),V2759&gt;A2759),"",DATEDIF(V2759,A2759,"Y")&amp;" years, "&amp;DATEDIF(V2759,A2759,"YM")&amp;" months, "&amp;DATEDIF(V2759,A2759,"MD")&amp;" days")</f>
        <v/>
      </c>
      <c r="X2759" s="203" t="n"/>
      <c r="Y2759" s="203" t="n"/>
      <c r="Z2759" s="203" t="n"/>
      <c r="AA2759" s="203" t="n"/>
      <c r="AB2759" s="203" t="n">
        <v>3</v>
      </c>
      <c r="AC2759" s="203" t="n"/>
      <c r="AD2759" s="203" t="n"/>
      <c r="AE2759" s="476" t="inlineStr">
        <is>
          <t>2:08.8240</t>
        </is>
      </c>
      <c r="AF2759" s="418">
        <f>IF(OR(AE2759="",AE2759="",AE2759=0),"",6.213/(AE2759*24))</f>
        <v/>
      </c>
      <c r="AG2759" s="246" t="n"/>
      <c r="AH2759" s="476" t="inlineStr">
        <is>
          <t>2:08.8240</t>
        </is>
      </c>
      <c r="AI2759" s="418">
        <f>IF(OR(AH2759="",AH2759="",AH2759=0),"",6.213/(AH2759*24))</f>
        <v/>
      </c>
      <c r="AJ2759" s="175">
        <f>IF(AND(ISNUMBER(AB2759),ISNUMBER(AG2759)),AB2759-AG2759,"")</f>
        <v/>
      </c>
      <c r="AK2759" s="203" t="n"/>
      <c r="AL2759" s="203" t="n">
        <v>161</v>
      </c>
      <c r="AM2759" s="672" t="n">
        <v>0.2576125347222222</v>
      </c>
      <c r="AN2759" s="671">
        <f>IF(OR(AL2759="",AM2759="",AM2759=0),"",AL2759*6.213/(AM2759*24))</f>
        <v/>
      </c>
      <c r="AO2759" s="725">
        <f>IF(AND(AL2759=AL2758,AM2759&lt;&gt;"",AM2758&lt;&gt;""),AM2759-AM2758,"")</f>
        <v/>
      </c>
      <c r="AP2759" s="17" t="n">
        <v>123</v>
      </c>
      <c r="AQ2759" s="614" t="inlineStr">
        <is>
          <t>2:06.0490</t>
        </is>
      </c>
      <c r="AR2759" s="439">
        <f>IF(OR(AQ2759="",AQ2759="",AQ2759=0),"",6.213/(AQ2759*24))</f>
        <v/>
      </c>
      <c r="AS2759" s="436">
        <f>IF(OR(NOT(ISNUMBER(C2759)),NOT(ISNUMBER(AB2759))),"",IF(AG2759&lt;&gt;"",AG2759,AB2759)-C2759)</f>
        <v/>
      </c>
      <c r="AT2759" s="210" t="n"/>
      <c r="AU2759" s="206">
        <f>IF($B2759="","",TEXT($A2759,"yyyymmdd")&amp;"_P"&amp;$C2759&amp;"_C"&amp;$F2759&amp;"_"&amp;TRIM(RIGHT(SUBSTITUTE(TRIM(SUBSTITUTE($L2759,CHAR(160)," "))," ",REPT(" ",60)),60))&amp;IF($P2759="","","-"&amp;TRIM(RIGHT(SUBSTITUTE(TRIM(SUBSTITUTE($P2759,CHAR(160)," "))," ",REPT(" ",60)),60)))&amp;IF($T2759="","","-"&amp;TRIM(RIGHT(SUBSTITUTE(TRIM(SUBSTITUTE($T2759,CHAR(160)," "))," ",REPT(" ",60)),60)))&amp;".jpg")</f>
        <v/>
      </c>
    </row>
    <row r="2760" ht="42" customHeight="1">
      <c r="A2760" s="172" t="n">
        <v>44122</v>
      </c>
      <c r="B2760" s="203" t="inlineStr">
        <is>
          <t>Supercheap Auto 1000, 18 October, 2020</t>
        </is>
      </c>
      <c r="C2760" s="203" t="n">
        <v>4</v>
      </c>
      <c r="D2760" s="203" t="n"/>
      <c r="E2760" s="203" t="n"/>
      <c r="F2760" s="203" t="n">
        <v>12</v>
      </c>
      <c r="G2760" s="203" t="inlineStr">
        <is>
          <t>DJR Team Penske</t>
        </is>
      </c>
      <c r="H2760" s="203" t="n"/>
      <c r="I2760" s="203" t="inlineStr">
        <is>
          <t>Shell V-Power</t>
        </is>
      </c>
      <c r="J2760" s="203" t="inlineStr">
        <is>
          <t>Ford Mustang GT</t>
        </is>
      </c>
      <c r="K2760" s="203" t="n"/>
      <c r="L2760" s="203" t="inlineStr">
        <is>
          <t>Fabian Coulthard</t>
        </is>
      </c>
      <c r="M2760" s="203" t="inlineStr">
        <is>
          <t>NZL</t>
        </is>
      </c>
      <c r="N2760" s="692">
        <f>_xlfn.LET(_xlpm.d,_xlfn.XLOOKUP(L2760,'[1]Birth Dates'!$A:$A,'[1]Birth Dates'!$B:$B,"",0),IF(_xlpm.d=0,"",_xlpm.d))</f>
        <v/>
      </c>
      <c r="O2760" s="203">
        <f>IF(OR(N2760="",A2760="",NOT(ISNUMBER(N2760)),N2760&gt;A2760),"",DATEDIF(N2760,A2760,"Y")&amp;" years, "&amp;DATEDIF(N2760,A2760,"YM")&amp;" months, "&amp;DATEDIF(N2760,A2760,"MD")&amp;" days")</f>
        <v/>
      </c>
      <c r="P2760" s="203" t="inlineStr">
        <is>
          <t>Tony D'Alberto</t>
        </is>
      </c>
      <c r="Q2760" s="203" t="inlineStr">
        <is>
          <t>AUS</t>
        </is>
      </c>
      <c r="R2760" s="692">
        <f>_xlfn.LET(_xlpm.d,_xlfn.XLOOKUP(P2760,'[1]Birth Dates'!$A:$A,'[1]Birth Dates'!$B:$B,"",0),IF(_xlpm.d=0,"",_xlpm.d))</f>
        <v/>
      </c>
      <c r="S2760" s="203">
        <f>IF(OR(R2760="",A2760="",NOT(ISNUMBER(R2760)),R2760&gt;A2760),"",DATEDIF(R2760,A2760,"Y")&amp;" years, "&amp;DATEDIF(R2760,A2760,"YM")&amp;" months, "&amp;DATEDIF(R2760,A2760,"MD")&amp;" days")</f>
        <v/>
      </c>
      <c r="T2760" s="203" t="n"/>
      <c r="U2760" s="203" t="n"/>
      <c r="V2760" s="692">
        <f>_xlfn.LET(_xlpm.d,_xlfn.XLOOKUP(T2760,'[1]Birth Dates'!$A:$A,'[1]Birth Dates'!$B:$B,"",0),IF(_xlpm.d=0,"",_xlpm.d))</f>
        <v/>
      </c>
      <c r="W2760" s="203">
        <f>IF(OR(V2760="",A2760="",NOT(ISNUMBER(V2760)),V2760&gt;A2760),"",DATEDIF(V2760,A2760,"Y")&amp;" years, "&amp;DATEDIF(V2760,A2760,"YM")&amp;" months, "&amp;DATEDIF(V2760,A2760,"MD")&amp;" days")</f>
        <v/>
      </c>
      <c r="X2760" s="203" t="n"/>
      <c r="Y2760" s="203" t="n"/>
      <c r="Z2760" s="203" t="n"/>
      <c r="AA2760" s="203" t="n"/>
      <c r="AB2760" s="203" t="n">
        <v>7</v>
      </c>
      <c r="AC2760" s="203" t="n"/>
      <c r="AD2760" s="203" t="n"/>
      <c r="AE2760" s="476" t="inlineStr">
        <is>
          <t>2:08.8240</t>
        </is>
      </c>
      <c r="AF2760" s="418">
        <f>IF(OR(AE2760="",AE2760="",AE2760=0),"",6.213/(AE2760*24))</f>
        <v/>
      </c>
      <c r="AG2760" s="246" t="n"/>
      <c r="AH2760" s="476" t="inlineStr">
        <is>
          <t>2:08.8240</t>
        </is>
      </c>
      <c r="AI2760" s="418">
        <f>IF(OR(AH2760="",AH2760="",AH2760=0),"",6.213/(AH2760*24))</f>
        <v/>
      </c>
      <c r="AJ2760" s="175">
        <f>IF(AND(ISNUMBER(AB2760),ISNUMBER(AG2760)),AB2760-AG2760,"")</f>
        <v/>
      </c>
      <c r="AK2760" s="203" t="n"/>
      <c r="AL2760" s="203" t="n">
        <v>161</v>
      </c>
      <c r="AM2760" s="672" t="n">
        <v>0.2576189351851852</v>
      </c>
      <c r="AN2760" s="671">
        <f>IF(OR(AL2760="",AM2760="",AM2760=0),"",AL2760*6.213/(AM2760*24))</f>
        <v/>
      </c>
      <c r="AO2760" s="725">
        <f>IF(AND(AL2760=AL2759,AM2760&lt;&gt;"",AM2759&lt;&gt;""),AM2760-AM2759,"")</f>
        <v/>
      </c>
      <c r="AP2760" s="17" t="n">
        <v>161</v>
      </c>
      <c r="AQ2760" s="614" t="inlineStr">
        <is>
          <t>2:05.9490</t>
        </is>
      </c>
      <c r="AR2760" s="439">
        <f>IF(OR(AQ2760="",AQ2760="",AQ2760=0),"",6.213/(AQ2760*24))</f>
        <v/>
      </c>
      <c r="AS2760" s="436">
        <f>IF(OR(NOT(ISNUMBER(C2760)),NOT(ISNUMBER(AB2760))),"",IF(AG2760&lt;&gt;"",AG2760,AB2760)-C2760)</f>
        <v/>
      </c>
      <c r="AT2760" s="210" t="n"/>
      <c r="AU2760" s="206">
        <f>IF($B2760="","",TEXT($A2760,"yyyymmdd")&amp;"_P"&amp;$C2760&amp;"_C"&amp;$F2760&amp;"_"&amp;TRIM(RIGHT(SUBSTITUTE(TRIM(SUBSTITUTE($L2760,CHAR(160)," "))," ",REPT(" ",60)),60))&amp;IF($P2760="","","-"&amp;TRIM(RIGHT(SUBSTITUTE(TRIM(SUBSTITUTE($P2760,CHAR(160)," "))," ",REPT(" ",60)),60)))&amp;IF($T2760="","","-"&amp;TRIM(RIGHT(SUBSTITUTE(TRIM(SUBSTITUTE($T2760,CHAR(160)," "))," ",REPT(" ",60)),60)))&amp;".jpg")</f>
        <v/>
      </c>
    </row>
    <row r="2761" ht="42" customHeight="1">
      <c r="A2761" s="172" t="n">
        <v>44122</v>
      </c>
      <c r="B2761" s="203" t="inlineStr">
        <is>
          <t>Supercheap Auto 1000, 18 October, 2020</t>
        </is>
      </c>
      <c r="C2761" s="203" t="n">
        <v>5</v>
      </c>
      <c r="D2761" s="203" t="n"/>
      <c r="E2761" s="203" t="n"/>
      <c r="F2761" s="203" t="n">
        <v>17</v>
      </c>
      <c r="G2761" s="203" t="inlineStr">
        <is>
          <t>DJR Team Penske</t>
        </is>
      </c>
      <c r="H2761" s="203" t="n"/>
      <c r="I2761" s="203" t="inlineStr">
        <is>
          <t>Shell V-Power</t>
        </is>
      </c>
      <c r="J2761" s="203" t="inlineStr">
        <is>
          <t>Ford Mustang GT</t>
        </is>
      </c>
      <c r="K2761" s="203" t="n"/>
      <c r="L2761" s="203" t="inlineStr">
        <is>
          <t>Scott McLaughlin</t>
        </is>
      </c>
      <c r="M2761" s="203" t="inlineStr">
        <is>
          <t>NZL</t>
        </is>
      </c>
      <c r="N2761" s="692">
        <f>_xlfn.LET(_xlpm.d,_xlfn.XLOOKUP(L2761,'[1]Birth Dates'!$A:$A,'[1]Birth Dates'!$B:$B,"",0),IF(_xlpm.d=0,"",_xlpm.d))</f>
        <v/>
      </c>
      <c r="O2761" s="203">
        <f>IF(OR(N2761="",A2761="",NOT(ISNUMBER(N2761)),N2761&gt;A2761),"",DATEDIF(N2761,A2761,"Y")&amp;" years, "&amp;DATEDIF(N2761,A2761,"YM")&amp;" months, "&amp;DATEDIF(N2761,A2761,"MD")&amp;" days")</f>
        <v/>
      </c>
      <c r="P2761" s="203" t="inlineStr">
        <is>
          <t>Tim Slade</t>
        </is>
      </c>
      <c r="Q2761" s="203" t="inlineStr">
        <is>
          <t>AUS</t>
        </is>
      </c>
      <c r="R2761" s="692">
        <f>_xlfn.LET(_xlpm.d,_xlfn.XLOOKUP(P2761,'[1]Birth Dates'!$A:$A,'[1]Birth Dates'!$B:$B,"",0),IF(_xlpm.d=0,"",_xlpm.d))</f>
        <v/>
      </c>
      <c r="S2761" s="203">
        <f>IF(OR(R2761="",A2761="",NOT(ISNUMBER(R2761)),R2761&gt;A2761),"",DATEDIF(R2761,A2761,"Y")&amp;" years, "&amp;DATEDIF(R2761,A2761,"YM")&amp;" months, "&amp;DATEDIF(R2761,A2761,"MD")&amp;" days")</f>
        <v/>
      </c>
      <c r="T2761" s="203" t="n"/>
      <c r="U2761" s="203" t="n"/>
      <c r="V2761" s="692">
        <f>_xlfn.LET(_xlpm.d,_xlfn.XLOOKUP(T2761,'[1]Birth Dates'!$A:$A,'[1]Birth Dates'!$B:$B,"",0),IF(_xlpm.d=0,"",_xlpm.d))</f>
        <v/>
      </c>
      <c r="W2761" s="203">
        <f>IF(OR(V2761="",A2761="",NOT(ISNUMBER(V2761)),V2761&gt;A2761),"",DATEDIF(V2761,A2761,"Y")&amp;" years, "&amp;DATEDIF(V2761,A2761,"YM")&amp;" months, "&amp;DATEDIF(V2761,A2761,"MD")&amp;" days")</f>
        <v/>
      </c>
      <c r="X2761" s="203" t="n"/>
      <c r="Y2761" s="203" t="n"/>
      <c r="Z2761" s="203" t="n"/>
      <c r="AA2761" s="203" t="n"/>
      <c r="AB2761" s="203" t="n">
        <v>2</v>
      </c>
      <c r="AC2761" s="203" t="n"/>
      <c r="AD2761" s="203" t="n"/>
      <c r="AE2761" s="476" t="inlineStr">
        <is>
          <t>2:08.8240</t>
        </is>
      </c>
      <c r="AF2761" s="418">
        <f>IF(OR(AE2761="",AE2761="",AE2761=0),"",6.213/(AE2761*24))</f>
        <v/>
      </c>
      <c r="AG2761" s="246" t="n"/>
      <c r="AH2761" s="476" t="inlineStr">
        <is>
          <t>2:08.8240</t>
        </is>
      </c>
      <c r="AI2761" s="418">
        <f>IF(OR(AH2761="",AH2761="",AH2761=0),"",6.213/(AH2761*24))</f>
        <v/>
      </c>
      <c r="AJ2761" s="175">
        <f>IF(AND(ISNUMBER(AB2761),ISNUMBER(AG2761)),AB2761-AG2761,"")</f>
        <v/>
      </c>
      <c r="AK2761" s="203" t="n"/>
      <c r="AL2761" s="203" t="n">
        <v>161</v>
      </c>
      <c r="AM2761" s="672" t="n">
        <v>0.2576253009259259</v>
      </c>
      <c r="AN2761" s="671">
        <f>IF(OR(AL2761="",AM2761="",AM2761=0),"",AL2761*6.213/(AM2761*24))</f>
        <v/>
      </c>
      <c r="AO2761" s="725">
        <f>IF(AND(AL2761=AL2760,AM2761&lt;&gt;"",AM2760&lt;&gt;""),AM2761-AM2760,"")</f>
        <v/>
      </c>
      <c r="AP2761" s="17" t="n">
        <v>161</v>
      </c>
      <c r="AQ2761" s="614" t="inlineStr">
        <is>
          <t>2:06.0780</t>
        </is>
      </c>
      <c r="AR2761" s="439">
        <f>IF(OR(AQ2761="",AQ2761="",AQ2761=0),"",6.213/(AQ2761*24))</f>
        <v/>
      </c>
      <c r="AS2761" s="436">
        <f>IF(OR(NOT(ISNUMBER(C2761)),NOT(ISNUMBER(AB2761))),"",IF(AG2761&lt;&gt;"",AG2761,AB2761)-C2761)</f>
        <v/>
      </c>
      <c r="AT2761" s="210" t="n"/>
      <c r="AU2761" s="206">
        <f>IF($B2761="","",TEXT($A2761,"yyyymmdd")&amp;"_P"&amp;$C2761&amp;"_C"&amp;$F2761&amp;"_"&amp;TRIM(RIGHT(SUBSTITUTE(TRIM(SUBSTITUTE($L2761,CHAR(160)," "))," ",REPT(" ",60)),60))&amp;IF($P2761="","","-"&amp;TRIM(RIGHT(SUBSTITUTE(TRIM(SUBSTITUTE($P2761,CHAR(160)," "))," ",REPT(" ",60)),60)))&amp;IF($T2761="","","-"&amp;TRIM(RIGHT(SUBSTITUTE(TRIM(SUBSTITUTE($T2761,CHAR(160)," "))," ",REPT(" ",60)),60)))&amp;".jpg")</f>
        <v/>
      </c>
    </row>
    <row r="2762" ht="42" customHeight="1">
      <c r="A2762" s="172" t="n">
        <v>44122</v>
      </c>
      <c r="B2762" s="203" t="inlineStr">
        <is>
          <t>Supercheap Auto 1000, 18 October, 2020</t>
        </is>
      </c>
      <c r="C2762" s="203" t="n">
        <v>6</v>
      </c>
      <c r="D2762" s="203" t="n"/>
      <c r="E2762" s="203" t="n"/>
      <c r="F2762" s="203" t="n">
        <v>20</v>
      </c>
      <c r="G2762" s="203" t="inlineStr">
        <is>
          <t>Team 18</t>
        </is>
      </c>
      <c r="H2762" s="203" t="n"/>
      <c r="I2762" s="203" t="inlineStr">
        <is>
          <t>Irwin Tools</t>
        </is>
      </c>
      <c r="J2762" s="203" t="inlineStr">
        <is>
          <t>Holden Commodore ZB</t>
        </is>
      </c>
      <c r="K2762" s="203" t="n"/>
      <c r="L2762" s="203" t="inlineStr">
        <is>
          <t>Scott Pye</t>
        </is>
      </c>
      <c r="M2762" s="203" t="inlineStr">
        <is>
          <t>AUS</t>
        </is>
      </c>
      <c r="N2762" s="692">
        <f>_xlfn.LET(_xlpm.d,_xlfn.XLOOKUP(L2762,'[1]Birth Dates'!$A:$A,'[1]Birth Dates'!$B:$B,"",0),IF(_xlpm.d=0,"",_xlpm.d))</f>
        <v/>
      </c>
      <c r="O2762" s="203">
        <f>IF(OR(N2762="",A2762="",NOT(ISNUMBER(N2762)),N2762&gt;A2762),"",DATEDIF(N2762,A2762,"Y")&amp;" years, "&amp;DATEDIF(N2762,A2762,"YM")&amp;" months, "&amp;DATEDIF(N2762,A2762,"MD")&amp;" days")</f>
        <v/>
      </c>
      <c r="P2762" s="203" t="inlineStr">
        <is>
          <t>Dean Fiore</t>
        </is>
      </c>
      <c r="Q2762" s="203" t="inlineStr">
        <is>
          <t>AUS</t>
        </is>
      </c>
      <c r="R2762" s="692">
        <f>_xlfn.LET(_xlpm.d,_xlfn.XLOOKUP(P2762,'[1]Birth Dates'!$A:$A,'[1]Birth Dates'!$B:$B,"",0),IF(_xlpm.d=0,"",_xlpm.d))</f>
        <v/>
      </c>
      <c r="S2762" s="203">
        <f>IF(OR(R2762="",A2762="",NOT(ISNUMBER(R2762)),R2762&gt;A2762),"",DATEDIF(R2762,A2762,"Y")&amp;" years, "&amp;DATEDIF(R2762,A2762,"YM")&amp;" months, "&amp;DATEDIF(R2762,A2762,"MD")&amp;" days")</f>
        <v/>
      </c>
      <c r="T2762" s="203" t="n"/>
      <c r="U2762" s="203" t="n"/>
      <c r="V2762" s="692">
        <f>_xlfn.LET(_xlpm.d,_xlfn.XLOOKUP(T2762,'[1]Birth Dates'!$A:$A,'[1]Birth Dates'!$B:$B,"",0),IF(_xlpm.d=0,"",_xlpm.d))</f>
        <v/>
      </c>
      <c r="W2762" s="203">
        <f>IF(OR(V2762="",A2762="",NOT(ISNUMBER(V2762)),V2762&gt;A2762),"",DATEDIF(V2762,A2762,"Y")&amp;" years, "&amp;DATEDIF(V2762,A2762,"YM")&amp;" months, "&amp;DATEDIF(V2762,A2762,"MD")&amp;" days")</f>
        <v/>
      </c>
      <c r="X2762" s="203" t="n"/>
      <c r="Y2762" s="203" t="n"/>
      <c r="Z2762" s="203" t="n"/>
      <c r="AA2762" s="203" t="n"/>
      <c r="AB2762" s="203" t="n">
        <v>12</v>
      </c>
      <c r="AC2762" s="203" t="n"/>
      <c r="AD2762" s="203" t="n"/>
      <c r="AE2762" s="476" t="inlineStr">
        <is>
          <t>2:08.8240</t>
        </is>
      </c>
      <c r="AF2762" s="418">
        <f>IF(OR(AE2762="",AE2762="",AE2762=0),"",6.213/(AE2762*24))</f>
        <v/>
      </c>
      <c r="AG2762" s="246" t="n"/>
      <c r="AH2762" s="476" t="inlineStr"/>
      <c r="AI2762" s="418">
        <f>IF(OR(AH2762="",AH2762="",AH2762=0),"",6.213/(AH2762*24))</f>
        <v/>
      </c>
      <c r="AJ2762" s="175">
        <f>IF(AND(ISNUMBER(AB2762),ISNUMBER(AG2762)),AB2762-AG2762,"")</f>
        <v/>
      </c>
      <c r="AK2762" s="203" t="n"/>
      <c r="AL2762" s="203" t="n">
        <v>161</v>
      </c>
      <c r="AM2762" s="672" t="n">
        <v>0.257639849537037</v>
      </c>
      <c r="AN2762" s="671">
        <f>IF(OR(AL2762="",AM2762="",AM2762=0),"",AL2762*6.213/(AM2762*24))</f>
        <v/>
      </c>
      <c r="AO2762" s="725">
        <f>IF(AND(AL2762=AL2761,AM2762&lt;&gt;"",AM2761&lt;&gt;""),AM2762-AM2761,"")</f>
        <v/>
      </c>
      <c r="AP2762" s="17" t="n">
        <v>147</v>
      </c>
      <c r="AQ2762" s="614" t="inlineStr">
        <is>
          <t>2:06.3320</t>
        </is>
      </c>
      <c r="AR2762" s="439">
        <f>IF(OR(AQ2762="",AQ2762="",AQ2762=0),"",6.213/(AQ2762*24))</f>
        <v/>
      </c>
      <c r="AS2762" s="436">
        <f>IF(OR(NOT(ISNUMBER(C2762)),NOT(ISNUMBER(AB2762))),"",IF(AG2762&lt;&gt;"",AG2762,AB2762)-C2762)</f>
        <v/>
      </c>
      <c r="AT2762" s="210" t="n"/>
      <c r="AU2762" s="206">
        <f>IF($B2762="","",TEXT($A2762,"yyyymmdd")&amp;"_P"&amp;$C2762&amp;"_C"&amp;$F2762&amp;"_"&amp;TRIM(RIGHT(SUBSTITUTE(TRIM(SUBSTITUTE($L2762,CHAR(160)," "))," ",REPT(" ",60)),60))&amp;IF($P2762="","","-"&amp;TRIM(RIGHT(SUBSTITUTE(TRIM(SUBSTITUTE($P2762,CHAR(160)," "))," ",REPT(" ",60)),60)))&amp;IF($T2762="","","-"&amp;TRIM(RIGHT(SUBSTITUTE(TRIM(SUBSTITUTE($T2762,CHAR(160)," "))," ",REPT(" ",60)),60)))&amp;".jpg")</f>
        <v/>
      </c>
    </row>
    <row r="2763" ht="42" customHeight="1">
      <c r="A2763" s="172" t="n">
        <v>44122</v>
      </c>
      <c r="B2763" s="203" t="inlineStr">
        <is>
          <t>Supercheap Auto 1000, 18 October, 2020</t>
        </is>
      </c>
      <c r="C2763" s="203" t="n">
        <v>7</v>
      </c>
      <c r="D2763" s="203" t="n"/>
      <c r="E2763" s="203" t="n"/>
      <c r="F2763" s="203" t="n">
        <v>5</v>
      </c>
      <c r="G2763" s="203" t="inlineStr">
        <is>
          <t>Tickford Racing</t>
        </is>
      </c>
      <c r="H2763" s="203" t="n"/>
      <c r="I2763" s="203" t="inlineStr">
        <is>
          <t>Truck Assist</t>
        </is>
      </c>
      <c r="J2763" s="203" t="inlineStr">
        <is>
          <t>Ford Mustang GT</t>
        </is>
      </c>
      <c r="K2763" s="203" t="n"/>
      <c r="L2763" s="203" t="inlineStr">
        <is>
          <t>Lee Holdsworth</t>
        </is>
      </c>
      <c r="M2763" s="203" t="inlineStr">
        <is>
          <t>AUS</t>
        </is>
      </c>
      <c r="N2763" s="692">
        <f>_xlfn.LET(_xlpm.d,_xlfn.XLOOKUP(L2763,'[1]Birth Dates'!$A:$A,'[1]Birth Dates'!$B:$B,"",0),IF(_xlpm.d=0,"",_xlpm.d))</f>
        <v/>
      </c>
      <c r="O2763" s="203">
        <f>IF(OR(N2763="",A2763="",NOT(ISNUMBER(N2763)),N2763&gt;A2763),"",DATEDIF(N2763,A2763,"Y")&amp;" years, "&amp;DATEDIF(N2763,A2763,"YM")&amp;" months, "&amp;DATEDIF(N2763,A2763,"MD")&amp;" days")</f>
        <v/>
      </c>
      <c r="P2763" s="203" t="inlineStr">
        <is>
          <t>Michael Caruso</t>
        </is>
      </c>
      <c r="Q2763" s="203" t="inlineStr">
        <is>
          <t>AUS</t>
        </is>
      </c>
      <c r="R2763" s="692">
        <f>_xlfn.LET(_xlpm.d,_xlfn.XLOOKUP(P2763,'[1]Birth Dates'!$A:$A,'[1]Birth Dates'!$B:$B,"",0),IF(_xlpm.d=0,"",_xlpm.d))</f>
        <v/>
      </c>
      <c r="S2763" s="203">
        <f>IF(OR(R2763="",A2763="",NOT(ISNUMBER(R2763)),R2763&gt;A2763),"",DATEDIF(R2763,A2763,"Y")&amp;" years, "&amp;DATEDIF(R2763,A2763,"YM")&amp;" months, "&amp;DATEDIF(R2763,A2763,"MD")&amp;" days")</f>
        <v/>
      </c>
      <c r="T2763" s="203" t="n"/>
      <c r="U2763" s="203" t="n"/>
      <c r="V2763" s="692">
        <f>_xlfn.LET(_xlpm.d,_xlfn.XLOOKUP(T2763,'[1]Birth Dates'!$A:$A,'[1]Birth Dates'!$B:$B,"",0),IF(_xlpm.d=0,"",_xlpm.d))</f>
        <v/>
      </c>
      <c r="W2763" s="203">
        <f>IF(OR(V2763="",A2763="",NOT(ISNUMBER(V2763)),V2763&gt;A2763),"",DATEDIF(V2763,A2763,"Y")&amp;" years, "&amp;DATEDIF(V2763,A2763,"YM")&amp;" months, "&amp;DATEDIF(V2763,A2763,"MD")&amp;" days")</f>
        <v/>
      </c>
      <c r="X2763" s="203" t="n"/>
      <c r="Y2763" s="203" t="n"/>
      <c r="Z2763" s="203" t="n"/>
      <c r="AA2763" s="203" t="n"/>
      <c r="AB2763" s="203" t="n">
        <v>5</v>
      </c>
      <c r="AC2763" s="203" t="n"/>
      <c r="AD2763" s="203" t="n"/>
      <c r="AE2763" s="476" t="inlineStr">
        <is>
          <t>2:08.8240</t>
        </is>
      </c>
      <c r="AF2763" s="418">
        <f>IF(OR(AE2763="",AE2763="",AE2763=0),"",6.213/(AE2763*24))</f>
        <v/>
      </c>
      <c r="AG2763" s="246" t="n"/>
      <c r="AH2763" s="476" t="inlineStr">
        <is>
          <t>2:08.8240</t>
        </is>
      </c>
      <c r="AI2763" s="418">
        <f>IF(OR(AH2763="",AH2763="",AH2763=0),"",6.213/(AH2763*24))</f>
        <v/>
      </c>
      <c r="AJ2763" s="175">
        <f>IF(AND(ISNUMBER(AB2763),ISNUMBER(AG2763)),AB2763-AG2763,"")</f>
        <v/>
      </c>
      <c r="AK2763" s="203" t="n"/>
      <c r="AL2763" s="203" t="n">
        <v>161</v>
      </c>
      <c r="AM2763" s="672" t="n">
        <v>0.2576487037037037</v>
      </c>
      <c r="AN2763" s="671">
        <f>IF(OR(AL2763="",AM2763="",AM2763=0),"",AL2763*6.213/(AM2763*24))</f>
        <v/>
      </c>
      <c r="AO2763" s="725">
        <f>IF(AND(AL2763=AL2762,AM2763&lt;&gt;"",AM2762&lt;&gt;""),AM2763-AM2762,"")</f>
        <v/>
      </c>
      <c r="AP2763" s="17" t="n">
        <v>147</v>
      </c>
      <c r="AQ2763" s="614" t="inlineStr">
        <is>
          <t>2:06.6170</t>
        </is>
      </c>
      <c r="AR2763" s="439">
        <f>IF(OR(AQ2763="",AQ2763="",AQ2763=0),"",6.213/(AQ2763*24))</f>
        <v/>
      </c>
      <c r="AS2763" s="436">
        <f>IF(OR(NOT(ISNUMBER(C2763)),NOT(ISNUMBER(AB2763))),"",IF(AG2763&lt;&gt;"",AG2763,AB2763)-C2763)</f>
        <v/>
      </c>
      <c r="AT2763" s="210" t="n"/>
      <c r="AU2763" s="206">
        <f>IF($B2763="","",TEXT($A2763,"yyyymmdd")&amp;"_P"&amp;$C2763&amp;"_C"&amp;$F2763&amp;"_"&amp;TRIM(RIGHT(SUBSTITUTE(TRIM(SUBSTITUTE($L2763,CHAR(160)," "))," ",REPT(" ",60)),60))&amp;IF($P2763="","","-"&amp;TRIM(RIGHT(SUBSTITUTE(TRIM(SUBSTITUTE($P2763,CHAR(160)," "))," ",REPT(" ",60)),60)))&amp;IF($T2763="","","-"&amp;TRIM(RIGHT(SUBSTITUTE(TRIM(SUBSTITUTE($T2763,CHAR(160)," "))," ",REPT(" ",60)),60)))&amp;".jpg")</f>
        <v/>
      </c>
    </row>
    <row r="2764" ht="42" customHeight="1">
      <c r="A2764" s="172" t="n">
        <v>44122</v>
      </c>
      <c r="B2764" s="203" t="inlineStr">
        <is>
          <t>Supercheap Auto 1000, 18 October, 2020</t>
        </is>
      </c>
      <c r="C2764" s="203" t="n">
        <v>8</v>
      </c>
      <c r="D2764" s="203" t="n"/>
      <c r="E2764" s="203" t="n"/>
      <c r="F2764" s="203" t="n">
        <v>18</v>
      </c>
      <c r="G2764" s="203" t="inlineStr">
        <is>
          <t>Team 18</t>
        </is>
      </c>
      <c r="H2764" s="203" t="n"/>
      <c r="I2764" s="203" t="inlineStr">
        <is>
          <t>Irwin Tools</t>
        </is>
      </c>
      <c r="J2764" s="203" t="inlineStr">
        <is>
          <t>Holden Commodore ZB</t>
        </is>
      </c>
      <c r="K2764" s="203" t="n"/>
      <c r="L2764" s="203" t="inlineStr">
        <is>
          <t>Mark Winterbottom</t>
        </is>
      </c>
      <c r="M2764" s="203" t="inlineStr">
        <is>
          <t>AUS</t>
        </is>
      </c>
      <c r="N2764" s="692">
        <f>_xlfn.LET(_xlpm.d,_xlfn.XLOOKUP(L2764,'[1]Birth Dates'!$A:$A,'[1]Birth Dates'!$B:$B,"",0),IF(_xlpm.d=0,"",_xlpm.d))</f>
        <v/>
      </c>
      <c r="O2764" s="203">
        <f>IF(OR(N2764="",A2764="",NOT(ISNUMBER(N2764)),N2764&gt;A2764),"",DATEDIF(N2764,A2764,"Y")&amp;" years, "&amp;DATEDIF(N2764,A2764,"YM")&amp;" months, "&amp;DATEDIF(N2764,A2764,"MD")&amp;" days")</f>
        <v/>
      </c>
      <c r="P2764" s="203" t="inlineStr">
        <is>
          <t>James Golding</t>
        </is>
      </c>
      <c r="Q2764" s="203" t="inlineStr">
        <is>
          <t>AUS</t>
        </is>
      </c>
      <c r="R2764" s="692">
        <f>_xlfn.LET(_xlpm.d,_xlfn.XLOOKUP(P2764,'[1]Birth Dates'!$A:$A,'[1]Birth Dates'!$B:$B,"",0),IF(_xlpm.d=0,"",_xlpm.d))</f>
        <v/>
      </c>
      <c r="S2764" s="203">
        <f>IF(OR(R2764="",A2764="",NOT(ISNUMBER(R2764)),R2764&gt;A2764),"",DATEDIF(R2764,A2764,"Y")&amp;" years, "&amp;DATEDIF(R2764,A2764,"YM")&amp;" months, "&amp;DATEDIF(R2764,A2764,"MD")&amp;" days")</f>
        <v/>
      </c>
      <c r="T2764" s="203" t="n"/>
      <c r="U2764" s="203" t="n"/>
      <c r="V2764" s="692">
        <f>_xlfn.LET(_xlpm.d,_xlfn.XLOOKUP(T2764,'[1]Birth Dates'!$A:$A,'[1]Birth Dates'!$B:$B,"",0),IF(_xlpm.d=0,"",_xlpm.d))</f>
        <v/>
      </c>
      <c r="W2764" s="203">
        <f>IF(OR(V2764="",A2764="",NOT(ISNUMBER(V2764)),V2764&gt;A2764),"",DATEDIF(V2764,A2764,"Y")&amp;" years, "&amp;DATEDIF(V2764,A2764,"YM")&amp;" months, "&amp;DATEDIF(V2764,A2764,"MD")&amp;" days")</f>
        <v/>
      </c>
      <c r="X2764" s="203" t="n"/>
      <c r="Y2764" s="203" t="n"/>
      <c r="Z2764" s="203" t="n"/>
      <c r="AA2764" s="203" t="n"/>
      <c r="AB2764" s="203" t="n">
        <v>18</v>
      </c>
      <c r="AC2764" s="203" t="n"/>
      <c r="AD2764" s="203" t="n"/>
      <c r="AE2764" s="476" t="inlineStr">
        <is>
          <t>2:08.8240</t>
        </is>
      </c>
      <c r="AF2764" s="418">
        <f>IF(OR(AE2764="",AE2764="",AE2764=0),"",6.213/(AE2764*24))</f>
        <v/>
      </c>
      <c r="AG2764" s="246" t="n"/>
      <c r="AH2764" s="476" t="inlineStr"/>
      <c r="AI2764" s="418">
        <f>IF(OR(AH2764="",AH2764="",AH2764=0),"",6.213/(AH2764*24))</f>
        <v/>
      </c>
      <c r="AJ2764" s="175">
        <f>IF(AND(ISNUMBER(AB2764),ISNUMBER(AG2764)),AB2764-AG2764,"")</f>
        <v/>
      </c>
      <c r="AK2764" s="203" t="n"/>
      <c r="AL2764" s="203" t="n">
        <v>161</v>
      </c>
      <c r="AM2764" s="672" t="n">
        <v>0.2576649537037037</v>
      </c>
      <c r="AN2764" s="671">
        <f>IF(OR(AL2764="",AM2764="",AM2764=0),"",AL2764*6.213/(AM2764*24))</f>
        <v/>
      </c>
      <c r="AO2764" s="725">
        <f>IF(AND(AL2764=AL2763,AM2764&lt;&gt;"",AM2763&lt;&gt;""),AM2764-AM2763,"")</f>
        <v/>
      </c>
      <c r="AP2764" s="17" t="n">
        <v>83</v>
      </c>
      <c r="AQ2764" s="614" t="inlineStr">
        <is>
          <t>2:06.9300</t>
        </is>
      </c>
      <c r="AR2764" s="439">
        <f>IF(OR(AQ2764="",AQ2764="",AQ2764=0),"",6.213/(AQ2764*24))</f>
        <v/>
      </c>
      <c r="AS2764" s="436">
        <f>IF(OR(NOT(ISNUMBER(C2764)),NOT(ISNUMBER(AB2764))),"",IF(AG2764&lt;&gt;"",AG2764,AB2764)-C2764)</f>
        <v/>
      </c>
      <c r="AT2764" s="210" t="n"/>
      <c r="AU2764" s="206">
        <f>IF($B2764="","",TEXT($A2764,"yyyymmdd")&amp;"_P"&amp;$C2764&amp;"_C"&amp;$F2764&amp;"_"&amp;TRIM(RIGHT(SUBSTITUTE(TRIM(SUBSTITUTE($L2764,CHAR(160)," "))," ",REPT(" ",60)),60))&amp;IF($P2764="","","-"&amp;TRIM(RIGHT(SUBSTITUTE(TRIM(SUBSTITUTE($P2764,CHAR(160)," "))," ",REPT(" ",60)),60)))&amp;IF($T2764="","","-"&amp;TRIM(RIGHT(SUBSTITUTE(TRIM(SUBSTITUTE($T2764,CHAR(160)," "))," ",REPT(" ",60)),60)))&amp;".jpg")</f>
        <v/>
      </c>
    </row>
    <row r="2765" ht="42" customHeight="1">
      <c r="A2765" s="172" t="n">
        <v>44122</v>
      </c>
      <c r="B2765" s="203" t="inlineStr">
        <is>
          <t>Supercheap Auto 1000, 18 October, 2020</t>
        </is>
      </c>
      <c r="C2765" s="203" t="n">
        <v>9</v>
      </c>
      <c r="D2765" s="203" t="n"/>
      <c r="E2765" s="203" t="n"/>
      <c r="F2765" s="203" t="n">
        <v>99</v>
      </c>
      <c r="G2765" s="203" t="inlineStr">
        <is>
          <t>Erebus Motorsport</t>
        </is>
      </c>
      <c r="H2765" s="203" t="n"/>
      <c r="I2765" s="203" t="inlineStr">
        <is>
          <t>Penrite</t>
        </is>
      </c>
      <c r="J2765" s="203" t="inlineStr">
        <is>
          <t>Holden Commodore ZB</t>
        </is>
      </c>
      <c r="K2765" s="203" t="n"/>
      <c r="L2765" s="203" t="inlineStr">
        <is>
          <t>Anton de Pasquale</t>
        </is>
      </c>
      <c r="M2765" s="203" t="inlineStr">
        <is>
          <t>AUS</t>
        </is>
      </c>
      <c r="N2765" s="692">
        <f>_xlfn.LET(_xlpm.d,_xlfn.XLOOKUP(L2765,'[1]Birth Dates'!$A:$A,'[1]Birth Dates'!$B:$B,"",0),IF(_xlpm.d=0,"",_xlpm.d))</f>
        <v/>
      </c>
      <c r="O2765" s="203">
        <f>IF(OR(N2765="",A2765="",NOT(ISNUMBER(N2765)),N2765&gt;A2765),"",DATEDIF(N2765,A2765,"Y")&amp;" years, "&amp;DATEDIF(N2765,A2765,"YM")&amp;" months, "&amp;DATEDIF(N2765,A2765,"MD")&amp;" days")</f>
        <v/>
      </c>
      <c r="P2765" s="203" t="inlineStr">
        <is>
          <t>Brodie Kostecki</t>
        </is>
      </c>
      <c r="Q2765" s="203" t="inlineStr">
        <is>
          <t>AUS</t>
        </is>
      </c>
      <c r="R2765" s="692">
        <f>_xlfn.LET(_xlpm.d,_xlfn.XLOOKUP(P2765,'[1]Birth Dates'!$A:$A,'[1]Birth Dates'!$B:$B,"",0),IF(_xlpm.d=0,"",_xlpm.d))</f>
        <v/>
      </c>
      <c r="S2765" s="203">
        <f>IF(OR(R2765="",A2765="",NOT(ISNUMBER(R2765)),R2765&gt;A2765),"",DATEDIF(R2765,A2765,"Y")&amp;" years, "&amp;DATEDIF(R2765,A2765,"YM")&amp;" months, "&amp;DATEDIF(R2765,A2765,"MD")&amp;" days")</f>
        <v/>
      </c>
      <c r="T2765" s="203" t="n"/>
      <c r="U2765" s="203" t="n"/>
      <c r="V2765" s="692">
        <f>_xlfn.LET(_xlpm.d,_xlfn.XLOOKUP(T2765,'[1]Birth Dates'!$A:$A,'[1]Birth Dates'!$B:$B,"",0),IF(_xlpm.d=0,"",_xlpm.d))</f>
        <v/>
      </c>
      <c r="W2765" s="203">
        <f>IF(OR(V2765="",A2765="",NOT(ISNUMBER(V2765)),V2765&gt;A2765),"",DATEDIF(V2765,A2765,"Y")&amp;" years, "&amp;DATEDIF(V2765,A2765,"YM")&amp;" months, "&amp;DATEDIF(V2765,A2765,"MD")&amp;" days")</f>
        <v/>
      </c>
      <c r="X2765" s="203" t="n"/>
      <c r="Y2765" s="203" t="n"/>
      <c r="Z2765" s="203" t="n"/>
      <c r="AA2765" s="203" t="n"/>
      <c r="AB2765" s="203" t="n">
        <v>6</v>
      </c>
      <c r="AC2765" s="203" t="n"/>
      <c r="AD2765" s="203" t="n"/>
      <c r="AE2765" s="476" t="inlineStr">
        <is>
          <t>2:08.8240</t>
        </is>
      </c>
      <c r="AF2765" s="418">
        <f>IF(OR(AE2765="",AE2765="",AE2765=0),"",6.213/(AE2765*24))</f>
        <v/>
      </c>
      <c r="AG2765" s="246" t="n"/>
      <c r="AH2765" s="476" t="inlineStr">
        <is>
          <t>2:08.8240</t>
        </is>
      </c>
      <c r="AI2765" s="418">
        <f>IF(OR(AH2765="",AH2765="",AH2765=0),"",6.213/(AH2765*24))</f>
        <v/>
      </c>
      <c r="AJ2765" s="175">
        <f>IF(AND(ISNUMBER(AB2765),ISNUMBER(AG2765)),AB2765-AG2765,"")</f>
        <v/>
      </c>
      <c r="AK2765" s="203" t="n"/>
      <c r="AL2765" s="203" t="n">
        <v>161</v>
      </c>
      <c r="AM2765" s="672" t="n">
        <v>0.2576823958333333</v>
      </c>
      <c r="AN2765" s="671">
        <f>IF(OR(AL2765="",AM2765="",AM2765=0),"",AL2765*6.213/(AM2765*24))</f>
        <v/>
      </c>
      <c r="AO2765" s="725">
        <f>IF(AND(AL2765=AL2764,AM2765&lt;&gt;"",AM2764&lt;&gt;""),AM2765-AM2764,"")</f>
        <v/>
      </c>
      <c r="AP2765" s="17" t="n">
        <v>144</v>
      </c>
      <c r="AQ2765" s="614" t="inlineStr">
        <is>
          <t>2:06.6960</t>
        </is>
      </c>
      <c r="AR2765" s="439">
        <f>IF(OR(AQ2765="",AQ2765="",AQ2765=0),"",6.213/(AQ2765*24))</f>
        <v/>
      </c>
      <c r="AS2765" s="436">
        <f>IF(OR(NOT(ISNUMBER(C2765)),NOT(ISNUMBER(AB2765))),"",IF(AG2765&lt;&gt;"",AG2765,AB2765)-C2765)</f>
        <v/>
      </c>
      <c r="AT2765" s="210" t="n"/>
      <c r="AU2765" s="206">
        <f>IF($B2765="","",TEXT($A2765,"yyyymmdd")&amp;"_P"&amp;$C2765&amp;"_C"&amp;$F2765&amp;"_"&amp;TRIM(RIGHT(SUBSTITUTE(TRIM(SUBSTITUTE($L2765,CHAR(160)," "))," ",REPT(" ",60)),60))&amp;IF($P2765="","","-"&amp;TRIM(RIGHT(SUBSTITUTE(TRIM(SUBSTITUTE($P2765,CHAR(160)," "))," ",REPT(" ",60)),60)))&amp;IF($T2765="","","-"&amp;TRIM(RIGHT(SUBSTITUTE(TRIM(SUBSTITUTE($T2765,CHAR(160)," "))," ",REPT(" ",60)),60)))&amp;".jpg")</f>
        <v/>
      </c>
    </row>
    <row r="2766" ht="42" customHeight="1">
      <c r="A2766" s="172" t="n">
        <v>44122</v>
      </c>
      <c r="B2766" s="203" t="inlineStr">
        <is>
          <t>Supercheap Auto 1000, 18 October, 2020</t>
        </is>
      </c>
      <c r="C2766" s="203" t="n">
        <v>10</v>
      </c>
      <c r="D2766" s="203" t="n"/>
      <c r="E2766" s="203" t="n"/>
      <c r="F2766" s="203" t="n">
        <v>44</v>
      </c>
      <c r="G2766" s="203" t="inlineStr">
        <is>
          <t>Tickford Racing</t>
        </is>
      </c>
      <c r="H2766" s="203" t="n"/>
      <c r="I2766" s="203" t="inlineStr">
        <is>
          <t>Boost Mobile</t>
        </is>
      </c>
      <c r="J2766" s="203" t="inlineStr">
        <is>
          <t>Ford Mustang GT</t>
        </is>
      </c>
      <c r="K2766" s="203" t="n"/>
      <c r="L2766" s="203" t="inlineStr">
        <is>
          <t>James Courtney</t>
        </is>
      </c>
      <c r="M2766" s="203" t="inlineStr">
        <is>
          <t>AUS</t>
        </is>
      </c>
      <c r="N2766" s="692">
        <f>_xlfn.LET(_xlpm.d,_xlfn.XLOOKUP(L2766,'[1]Birth Dates'!$A:$A,'[1]Birth Dates'!$B:$B,"",0),IF(_xlpm.d=0,"",_xlpm.d))</f>
        <v/>
      </c>
      <c r="O2766" s="203">
        <f>IF(OR(N2766="",A2766="",NOT(ISNUMBER(N2766)),N2766&gt;A2766),"",DATEDIF(N2766,A2766,"Y")&amp;" years, "&amp;DATEDIF(N2766,A2766,"YM")&amp;" months, "&amp;DATEDIF(N2766,A2766,"MD")&amp;" days")</f>
        <v/>
      </c>
      <c r="P2766" s="203" t="inlineStr">
        <is>
          <t>Broc Feeney</t>
        </is>
      </c>
      <c r="Q2766" s="203" t="inlineStr">
        <is>
          <t>AUS</t>
        </is>
      </c>
      <c r="R2766" s="692">
        <f>_xlfn.LET(_xlpm.d,_xlfn.XLOOKUP(P2766,'[1]Birth Dates'!$A:$A,'[1]Birth Dates'!$B:$B,"",0),IF(_xlpm.d=0,"",_xlpm.d))</f>
        <v/>
      </c>
      <c r="S2766" s="203">
        <f>IF(OR(R2766="",A2766="",NOT(ISNUMBER(R2766)),R2766&gt;A2766),"",DATEDIF(R2766,A2766,"Y")&amp;" years, "&amp;DATEDIF(R2766,A2766,"YM")&amp;" months, "&amp;DATEDIF(R2766,A2766,"MD")&amp;" days")</f>
        <v/>
      </c>
      <c r="T2766" s="203" t="n"/>
      <c r="U2766" s="203" t="n"/>
      <c r="V2766" s="692">
        <f>_xlfn.LET(_xlpm.d,_xlfn.XLOOKUP(T2766,'[1]Birth Dates'!$A:$A,'[1]Birth Dates'!$B:$B,"",0),IF(_xlpm.d=0,"",_xlpm.d))</f>
        <v/>
      </c>
      <c r="W2766" s="203">
        <f>IF(OR(V2766="",A2766="",NOT(ISNUMBER(V2766)),V2766&gt;A2766),"",DATEDIF(V2766,A2766,"Y")&amp;" years, "&amp;DATEDIF(V2766,A2766,"YM")&amp;" months, "&amp;DATEDIF(V2766,A2766,"MD")&amp;" days")</f>
        <v/>
      </c>
      <c r="X2766" s="203" t="n"/>
      <c r="Y2766" s="203" t="n"/>
      <c r="Z2766" s="203" t="n"/>
      <c r="AA2766" s="203" t="n"/>
      <c r="AB2766" s="203" t="n">
        <v>8</v>
      </c>
      <c r="AC2766" s="203" t="n"/>
      <c r="AD2766" s="203" t="n"/>
      <c r="AE2766" s="476" t="inlineStr">
        <is>
          <t>2:08.8240</t>
        </is>
      </c>
      <c r="AF2766" s="418">
        <f>IF(OR(AE2766="",AE2766="",AE2766=0),"",6.213/(AE2766*24))</f>
        <v/>
      </c>
      <c r="AG2766" s="246" t="n"/>
      <c r="AH2766" s="476" t="inlineStr">
        <is>
          <t>2:08.8240</t>
        </is>
      </c>
      <c r="AI2766" s="418">
        <f>IF(OR(AH2766="",AH2766="",AH2766=0),"",6.213/(AH2766*24))</f>
        <v/>
      </c>
      <c r="AJ2766" s="175">
        <f>IF(AND(ISNUMBER(AB2766),ISNUMBER(AG2766)),AB2766-AG2766,"")</f>
        <v/>
      </c>
      <c r="AK2766" s="203" t="n"/>
      <c r="AL2766" s="203" t="n">
        <v>161</v>
      </c>
      <c r="AM2766" s="672" t="n">
        <v>0.2576832175925926</v>
      </c>
      <c r="AN2766" s="671">
        <f>IF(OR(AL2766="",AM2766="",AM2766=0),"",AL2766*6.213/(AM2766*24))</f>
        <v/>
      </c>
      <c r="AO2766" s="725">
        <f>IF(AND(AL2766=AL2765,AM2766&lt;&gt;"",AM2765&lt;&gt;""),AM2766-AM2765,"")</f>
        <v/>
      </c>
      <c r="AP2766" s="17" t="n">
        <v>146</v>
      </c>
      <c r="AQ2766" s="614" t="inlineStr">
        <is>
          <t>2:06.2980</t>
        </is>
      </c>
      <c r="AR2766" s="439">
        <f>IF(OR(AQ2766="",AQ2766="",AQ2766=0),"",6.213/(AQ2766*24))</f>
        <v/>
      </c>
      <c r="AS2766" s="436">
        <f>IF(OR(NOT(ISNUMBER(C2766)),NOT(ISNUMBER(AB2766))),"",IF(AG2766&lt;&gt;"",AG2766,AB2766)-C2766)</f>
        <v/>
      </c>
      <c r="AT2766" s="210" t="n"/>
      <c r="AU2766" s="206">
        <f>IF($B2766="","",TEXT($A2766,"yyyymmdd")&amp;"_P"&amp;$C2766&amp;"_C"&amp;$F2766&amp;"_"&amp;TRIM(RIGHT(SUBSTITUTE(TRIM(SUBSTITUTE($L2766,CHAR(160)," "))," ",REPT(" ",60)),60))&amp;IF($P2766="","","-"&amp;TRIM(RIGHT(SUBSTITUTE(TRIM(SUBSTITUTE($P2766,CHAR(160)," "))," ",REPT(" ",60)),60)))&amp;IF($T2766="","","-"&amp;TRIM(RIGHT(SUBSTITUTE(TRIM(SUBSTITUTE($T2766,CHAR(160)," "))," ",REPT(" ",60)),60)))&amp;".jpg")</f>
        <v/>
      </c>
    </row>
    <row r="2767" ht="42" customHeight="1">
      <c r="A2767" s="172" t="n">
        <v>44122</v>
      </c>
      <c r="B2767" s="203" t="inlineStr">
        <is>
          <t>Supercheap Auto 1000, 18 October, 2020</t>
        </is>
      </c>
      <c r="C2767" s="203" t="n">
        <v>11</v>
      </c>
      <c r="D2767" s="203" t="n"/>
      <c r="E2767" s="203" t="n"/>
      <c r="F2767" s="203" t="n">
        <v>7</v>
      </c>
      <c r="G2767" s="203" t="inlineStr">
        <is>
          <t>Kelly Racing</t>
        </is>
      </c>
      <c r="H2767" s="203" t="n"/>
      <c r="I2767" s="203" t="inlineStr">
        <is>
          <t>Ned Whisky</t>
        </is>
      </c>
      <c r="J2767" s="203" t="inlineStr">
        <is>
          <t>Ford Mustang GT</t>
        </is>
      </c>
      <c r="K2767" s="203" t="n"/>
      <c r="L2767" s="203" t="inlineStr">
        <is>
          <t>Andre Heimgartner</t>
        </is>
      </c>
      <c r="M2767" s="203" t="inlineStr">
        <is>
          <t>NZL</t>
        </is>
      </c>
      <c r="N2767" s="692">
        <f>_xlfn.LET(_xlpm.d,_xlfn.XLOOKUP(L2767,'[1]Birth Dates'!$A:$A,'[1]Birth Dates'!$B:$B,"",0),IF(_xlpm.d=0,"",_xlpm.d))</f>
        <v/>
      </c>
      <c r="O2767" s="203">
        <f>IF(OR(N2767="",A2767="",NOT(ISNUMBER(N2767)),N2767&gt;A2767),"",DATEDIF(N2767,A2767,"Y")&amp;" years, "&amp;DATEDIF(N2767,A2767,"YM")&amp;" months, "&amp;DATEDIF(N2767,A2767,"MD")&amp;" days")</f>
        <v/>
      </c>
      <c r="P2767" s="203" t="inlineStr">
        <is>
          <t>Dylan O'Keeffe</t>
        </is>
      </c>
      <c r="Q2767" s="203" t="inlineStr">
        <is>
          <t>AUS</t>
        </is>
      </c>
      <c r="R2767" s="692">
        <f>_xlfn.LET(_xlpm.d,_xlfn.XLOOKUP(P2767,'[1]Birth Dates'!$A:$A,'[1]Birth Dates'!$B:$B,"",0),IF(_xlpm.d=0,"",_xlpm.d))</f>
        <v/>
      </c>
      <c r="S2767" s="203">
        <f>IF(OR(R2767="",A2767="",NOT(ISNUMBER(R2767)),R2767&gt;A2767),"",DATEDIF(R2767,A2767,"Y")&amp;" years, "&amp;DATEDIF(R2767,A2767,"YM")&amp;" months, "&amp;DATEDIF(R2767,A2767,"MD")&amp;" days")</f>
        <v/>
      </c>
      <c r="T2767" s="203" t="n"/>
      <c r="U2767" s="203" t="n"/>
      <c r="V2767" s="692">
        <f>_xlfn.LET(_xlpm.d,_xlfn.XLOOKUP(T2767,'[1]Birth Dates'!$A:$A,'[1]Birth Dates'!$B:$B,"",0),IF(_xlpm.d=0,"",_xlpm.d))</f>
        <v/>
      </c>
      <c r="W2767" s="203">
        <f>IF(OR(V2767="",A2767="",NOT(ISNUMBER(V2767)),V2767&gt;A2767),"",DATEDIF(V2767,A2767,"Y")&amp;" years, "&amp;DATEDIF(V2767,A2767,"YM")&amp;" months, "&amp;DATEDIF(V2767,A2767,"MD")&amp;" days")</f>
        <v/>
      </c>
      <c r="X2767" s="203" t="n"/>
      <c r="Y2767" s="203" t="n"/>
      <c r="Z2767" s="203" t="n"/>
      <c r="AA2767" s="203" t="n"/>
      <c r="AB2767" s="203" t="n">
        <v>14</v>
      </c>
      <c r="AC2767" s="203" t="n"/>
      <c r="AD2767" s="203" t="n"/>
      <c r="AE2767" s="476" t="inlineStr">
        <is>
          <t>2:08.8240</t>
        </is>
      </c>
      <c r="AF2767" s="418">
        <f>IF(OR(AE2767="",AE2767="",AE2767=0),"",6.213/(AE2767*24))</f>
        <v/>
      </c>
      <c r="AG2767" s="246" t="n"/>
      <c r="AH2767" s="476" t="inlineStr"/>
      <c r="AI2767" s="418">
        <f>IF(OR(AH2767="",AH2767="",AH2767=0),"",6.213/(AH2767*24))</f>
        <v/>
      </c>
      <c r="AJ2767" s="175">
        <f>IF(AND(ISNUMBER(AB2767),ISNUMBER(AG2767)),AB2767-AG2767,"")</f>
        <v/>
      </c>
      <c r="AK2767" s="203" t="n"/>
      <c r="AL2767" s="203" t="n">
        <v>161</v>
      </c>
      <c r="AM2767" s="672" t="n">
        <v>0.2576875578703704</v>
      </c>
      <c r="AN2767" s="671">
        <f>IF(OR(AL2767="",AM2767="",AM2767=0),"",AL2767*6.213/(AM2767*24))</f>
        <v/>
      </c>
      <c r="AO2767" s="725">
        <f>IF(AND(AL2767=AL2766,AM2767&lt;&gt;"",AM2766&lt;&gt;""),AM2767-AM2766,"")</f>
        <v/>
      </c>
      <c r="AP2767" s="17" t="n">
        <v>144</v>
      </c>
      <c r="AQ2767" s="614" t="inlineStr">
        <is>
          <t>2:06.2460</t>
        </is>
      </c>
      <c r="AR2767" s="439">
        <f>IF(OR(AQ2767="",AQ2767="",AQ2767=0),"",6.213/(AQ2767*24))</f>
        <v/>
      </c>
      <c r="AS2767" s="436">
        <f>IF(OR(NOT(ISNUMBER(C2767)),NOT(ISNUMBER(AB2767))),"",IF(AG2767&lt;&gt;"",AG2767,AB2767)-C2767)</f>
        <v/>
      </c>
      <c r="AT2767" s="210" t="n"/>
      <c r="AU2767" s="206">
        <f>IF($B2767="","",TEXT($A2767,"yyyymmdd")&amp;"_P"&amp;$C2767&amp;"_C"&amp;$F2767&amp;"_"&amp;TRIM(RIGHT(SUBSTITUTE(TRIM(SUBSTITUTE($L2767,CHAR(160)," "))," ",REPT(" ",60)),60))&amp;IF($P2767="","","-"&amp;TRIM(RIGHT(SUBSTITUTE(TRIM(SUBSTITUTE($P2767,CHAR(160)," "))," ",REPT(" ",60)),60)))&amp;IF($T2767="","","-"&amp;TRIM(RIGHT(SUBSTITUTE(TRIM(SUBSTITUTE($T2767,CHAR(160)," "))," ",REPT(" ",60)),60)))&amp;".jpg")</f>
        <v/>
      </c>
    </row>
    <row r="2768" ht="42" customHeight="1">
      <c r="A2768" s="172" t="n">
        <v>44122</v>
      </c>
      <c r="B2768" s="203" t="inlineStr">
        <is>
          <t>Supercheap Auto 1000, 18 October, 2020</t>
        </is>
      </c>
      <c r="C2768" s="203" t="n">
        <v>12</v>
      </c>
      <c r="D2768" s="203" t="n"/>
      <c r="E2768" s="203" t="n"/>
      <c r="F2768" s="203" t="n">
        <v>19</v>
      </c>
      <c r="G2768" s="203" t="inlineStr">
        <is>
          <t>Team Sydney</t>
        </is>
      </c>
      <c r="H2768" s="203" t="n"/>
      <c r="I2768" s="203" t="inlineStr">
        <is>
          <t>Local Legends Jerky Biltong</t>
        </is>
      </c>
      <c r="J2768" s="203" t="inlineStr">
        <is>
          <t>Holden Commodore ZB</t>
        </is>
      </c>
      <c r="K2768" s="203" t="n"/>
      <c r="L2768" s="203" t="inlineStr">
        <is>
          <t>Alex Davison</t>
        </is>
      </c>
      <c r="M2768" s="203" t="inlineStr">
        <is>
          <t>AUS</t>
        </is>
      </c>
      <c r="N2768" s="692">
        <f>_xlfn.LET(_xlpm.d,_xlfn.XLOOKUP(L2768,'[1]Birth Dates'!$A:$A,'[1]Birth Dates'!$B:$B,"",0),IF(_xlpm.d=0,"",_xlpm.d))</f>
        <v/>
      </c>
      <c r="O2768" s="203">
        <f>IF(OR(N2768="",A2768="",NOT(ISNUMBER(N2768)),N2768&gt;A2768),"",DATEDIF(N2768,A2768,"Y")&amp;" years, "&amp;DATEDIF(N2768,A2768,"YM")&amp;" months, "&amp;DATEDIF(N2768,A2768,"MD")&amp;" days")</f>
        <v/>
      </c>
      <c r="P2768" s="203" t="inlineStr">
        <is>
          <t>Jonathon Webb</t>
        </is>
      </c>
      <c r="Q2768" s="203" t="inlineStr">
        <is>
          <t>AUS</t>
        </is>
      </c>
      <c r="R2768" s="692">
        <f>_xlfn.LET(_xlpm.d,_xlfn.XLOOKUP(P2768,'[1]Birth Dates'!$A:$A,'[1]Birth Dates'!$B:$B,"",0),IF(_xlpm.d=0,"",_xlpm.d))</f>
        <v/>
      </c>
      <c r="S2768" s="203">
        <f>IF(OR(R2768="",A2768="",NOT(ISNUMBER(R2768)),R2768&gt;A2768),"",DATEDIF(R2768,A2768,"Y")&amp;" years, "&amp;DATEDIF(R2768,A2768,"YM")&amp;" months, "&amp;DATEDIF(R2768,A2768,"MD")&amp;" days")</f>
        <v/>
      </c>
      <c r="T2768" s="203" t="n"/>
      <c r="U2768" s="203" t="n"/>
      <c r="V2768" s="692">
        <f>_xlfn.LET(_xlpm.d,_xlfn.XLOOKUP(T2768,'[1]Birth Dates'!$A:$A,'[1]Birth Dates'!$B:$B,"",0),IF(_xlpm.d=0,"",_xlpm.d))</f>
        <v/>
      </c>
      <c r="W2768" s="203">
        <f>IF(OR(V2768="",A2768="",NOT(ISNUMBER(V2768)),V2768&gt;A2768),"",DATEDIF(V2768,A2768,"Y")&amp;" years, "&amp;DATEDIF(V2768,A2768,"YM")&amp;" months, "&amp;DATEDIF(V2768,A2768,"MD")&amp;" days")</f>
        <v/>
      </c>
      <c r="X2768" s="203" t="n"/>
      <c r="Y2768" s="203" t="n"/>
      <c r="Z2768" s="203" t="n"/>
      <c r="AA2768" s="203" t="n"/>
      <c r="AB2768" s="203" t="n">
        <v>20</v>
      </c>
      <c r="AC2768" s="203" t="n"/>
      <c r="AD2768" s="203" t="n"/>
      <c r="AE2768" s="476" t="inlineStr">
        <is>
          <t>2:08.8240</t>
        </is>
      </c>
      <c r="AF2768" s="418">
        <f>IF(OR(AE2768="",AE2768="",AE2768=0),"",6.213/(AE2768*24))</f>
        <v/>
      </c>
      <c r="AG2768" s="246" t="n"/>
      <c r="AH2768" s="476" t="inlineStr"/>
      <c r="AI2768" s="418">
        <f>IF(OR(AH2768="",AH2768="",AH2768=0),"",6.213/(AH2768*24))</f>
        <v/>
      </c>
      <c r="AJ2768" s="175">
        <f>IF(AND(ISNUMBER(AB2768),ISNUMBER(AG2768)),AB2768-AG2768,"")</f>
        <v/>
      </c>
      <c r="AK2768" s="203" t="n"/>
      <c r="AL2768" s="203" t="n">
        <v>161</v>
      </c>
      <c r="AM2768" s="672" t="n">
        <v>0.2576997569444444</v>
      </c>
      <c r="AN2768" s="671">
        <f>IF(OR(AL2768="",AM2768="",AM2768=0),"",AL2768*6.213/(AM2768*24))</f>
        <v/>
      </c>
      <c r="AO2768" s="725">
        <f>IF(AND(AL2768=AL2767,AM2768&lt;&gt;"",AM2767&lt;&gt;""),AM2768-AM2767,"")</f>
        <v/>
      </c>
      <c r="AP2768" s="17" t="n">
        <v>151</v>
      </c>
      <c r="AQ2768" s="614" t="inlineStr">
        <is>
          <t>2:07.1880</t>
        </is>
      </c>
      <c r="AR2768" s="439">
        <f>IF(OR(AQ2768="",AQ2768="",AQ2768=0),"",6.213/(AQ2768*24))</f>
        <v/>
      </c>
      <c r="AS2768" s="436">
        <f>IF(OR(NOT(ISNUMBER(C2768)),NOT(ISNUMBER(AB2768))),"",IF(AG2768&lt;&gt;"",AG2768,AB2768)-C2768)</f>
        <v/>
      </c>
      <c r="AT2768" s="210" t="n"/>
      <c r="AU2768" s="206">
        <f>IF($B2768="","",TEXT($A2768,"yyyymmdd")&amp;"_P"&amp;$C2768&amp;"_C"&amp;$F2768&amp;"_"&amp;TRIM(RIGHT(SUBSTITUTE(TRIM(SUBSTITUTE($L2768,CHAR(160)," "))," ",REPT(" ",60)),60))&amp;IF($P2768="","","-"&amp;TRIM(RIGHT(SUBSTITUTE(TRIM(SUBSTITUTE($P2768,CHAR(160)," "))," ",REPT(" ",60)),60)))&amp;IF($T2768="","","-"&amp;TRIM(RIGHT(SUBSTITUTE(TRIM(SUBSTITUTE($T2768,CHAR(160)," "))," ",REPT(" ",60)),60)))&amp;".jpg")</f>
        <v/>
      </c>
    </row>
    <row r="2769" ht="42" customHeight="1">
      <c r="A2769" s="172" t="n">
        <v>44122</v>
      </c>
      <c r="B2769" s="203" t="inlineStr">
        <is>
          <t>Supercheap Auto 1000, 18 October, 2020</t>
        </is>
      </c>
      <c r="C2769" s="203" t="n">
        <v>13</v>
      </c>
      <c r="D2769" s="203" t="n"/>
      <c r="E2769" s="203" t="n"/>
      <c r="F2769" s="203" t="n">
        <v>3</v>
      </c>
      <c r="G2769" s="203" t="inlineStr">
        <is>
          <t>Tim Blanchard Racing</t>
        </is>
      </c>
      <c r="H2769" s="203" t="n"/>
      <c r="I2769" s="203" t="inlineStr">
        <is>
          <t>CoolDrive</t>
        </is>
      </c>
      <c r="J2769" s="203" t="inlineStr">
        <is>
          <t>Holden Commodore ZB</t>
        </is>
      </c>
      <c r="K2769" s="203" t="n"/>
      <c r="L2769" s="203" t="inlineStr">
        <is>
          <t>Macauley Jones</t>
        </is>
      </c>
      <c r="M2769" s="203" t="inlineStr">
        <is>
          <t>AUS</t>
        </is>
      </c>
      <c r="N2769" s="692">
        <f>_xlfn.LET(_xlpm.d,_xlfn.XLOOKUP(L2769,'[1]Birth Dates'!$A:$A,'[1]Birth Dates'!$B:$B,"",0),IF(_xlpm.d=0,"",_xlpm.d))</f>
        <v/>
      </c>
      <c r="O2769" s="203">
        <f>IF(OR(N2769="",A2769="",NOT(ISNUMBER(N2769)),N2769&gt;A2769),"",DATEDIF(N2769,A2769,"Y")&amp;" years, "&amp;DATEDIF(N2769,A2769,"YM")&amp;" months, "&amp;DATEDIF(N2769,A2769,"MD")&amp;" days")</f>
        <v/>
      </c>
      <c r="P2769" s="203" t="inlineStr">
        <is>
          <t>Tim Blanchard</t>
        </is>
      </c>
      <c r="Q2769" s="203" t="inlineStr">
        <is>
          <t>AUS</t>
        </is>
      </c>
      <c r="R2769" s="692">
        <f>_xlfn.LET(_xlpm.d,_xlfn.XLOOKUP(P2769,'[1]Birth Dates'!$A:$A,'[1]Birth Dates'!$B:$B,"",0),IF(_xlpm.d=0,"",_xlpm.d))</f>
        <v/>
      </c>
      <c r="S2769" s="203">
        <f>IF(OR(R2769="",A2769="",NOT(ISNUMBER(R2769)),R2769&gt;A2769),"",DATEDIF(R2769,A2769,"Y")&amp;" years, "&amp;DATEDIF(R2769,A2769,"YM")&amp;" months, "&amp;DATEDIF(R2769,A2769,"MD")&amp;" days")</f>
        <v/>
      </c>
      <c r="T2769" s="203" t="n"/>
      <c r="U2769" s="203" t="n"/>
      <c r="V2769" s="692">
        <f>_xlfn.LET(_xlpm.d,_xlfn.XLOOKUP(T2769,'[1]Birth Dates'!$A:$A,'[1]Birth Dates'!$B:$B,"",0),IF(_xlpm.d=0,"",_xlpm.d))</f>
        <v/>
      </c>
      <c r="W2769" s="203">
        <f>IF(OR(V2769="",A2769="",NOT(ISNUMBER(V2769)),V2769&gt;A2769),"",DATEDIF(V2769,A2769,"Y")&amp;" years, "&amp;DATEDIF(V2769,A2769,"YM")&amp;" months, "&amp;DATEDIF(V2769,A2769,"MD")&amp;" days")</f>
        <v/>
      </c>
      <c r="X2769" s="203" t="n"/>
      <c r="Y2769" s="203" t="n"/>
      <c r="Z2769" s="203" t="n"/>
      <c r="AA2769" s="203" t="n"/>
      <c r="AB2769" s="203" t="n">
        <v>17</v>
      </c>
      <c r="AC2769" s="203" t="n"/>
      <c r="AD2769" s="203" t="n"/>
      <c r="AE2769" s="476" t="inlineStr">
        <is>
          <t>2:08.8240</t>
        </is>
      </c>
      <c r="AF2769" s="418">
        <f>IF(OR(AE2769="",AE2769="",AE2769=0),"",6.213/(AE2769*24))</f>
        <v/>
      </c>
      <c r="AG2769" s="246" t="n"/>
      <c r="AH2769" s="476" t="inlineStr"/>
      <c r="AI2769" s="418">
        <f>IF(OR(AH2769="",AH2769="",AH2769=0),"",6.213/(AH2769*24))</f>
        <v/>
      </c>
      <c r="AJ2769" s="175">
        <f>IF(AND(ISNUMBER(AB2769),ISNUMBER(AG2769)),AB2769-AG2769,"")</f>
        <v/>
      </c>
      <c r="AK2769" s="203" t="n"/>
      <c r="AL2769" s="203" t="n">
        <v>161</v>
      </c>
      <c r="AM2769" s="672" t="n">
        <v>0.2577033796296296</v>
      </c>
      <c r="AN2769" s="671">
        <f>IF(OR(AL2769="",AM2769="",AM2769=0),"",AL2769*6.213/(AM2769*24))</f>
        <v/>
      </c>
      <c r="AO2769" s="725">
        <f>IF(AND(AL2769=AL2768,AM2769&lt;&gt;"",AM2768&lt;&gt;""),AM2769-AM2768,"")</f>
        <v/>
      </c>
      <c r="AP2769" s="17" t="n">
        <v>112</v>
      </c>
      <c r="AQ2769" s="614" t="inlineStr">
        <is>
          <t>2:06.8600</t>
        </is>
      </c>
      <c r="AR2769" s="439">
        <f>IF(OR(AQ2769="",AQ2769="",AQ2769=0),"",6.213/(AQ2769*24))</f>
        <v/>
      </c>
      <c r="AS2769" s="436">
        <f>IF(OR(NOT(ISNUMBER(C2769)),NOT(ISNUMBER(AB2769))),"",IF(AG2769&lt;&gt;"",AG2769,AB2769)-C2769)</f>
        <v/>
      </c>
      <c r="AT2769" s="210" t="n"/>
      <c r="AU2769" s="206">
        <f>IF($B2769="","",TEXT($A2769,"yyyymmdd")&amp;"_P"&amp;$C2769&amp;"_C"&amp;$F2769&amp;"_"&amp;TRIM(RIGHT(SUBSTITUTE(TRIM(SUBSTITUTE($L2769,CHAR(160)," "))," ",REPT(" ",60)),60))&amp;IF($P2769="","","-"&amp;TRIM(RIGHT(SUBSTITUTE(TRIM(SUBSTITUTE($P2769,CHAR(160)," "))," ",REPT(" ",60)),60)))&amp;IF($T2769="","","-"&amp;TRIM(RIGHT(SUBSTITUTE(TRIM(SUBSTITUTE($T2769,CHAR(160)," "))," ",REPT(" ",60)),60)))&amp;".jpg")</f>
        <v/>
      </c>
    </row>
    <row r="2770" ht="42" customHeight="1">
      <c r="A2770" s="172" t="n">
        <v>44122</v>
      </c>
      <c r="B2770" s="203" t="inlineStr">
        <is>
          <t>Supercheap Auto 1000, 18 October, 2020</t>
        </is>
      </c>
      <c r="C2770" s="203" t="n">
        <v>14</v>
      </c>
      <c r="D2770" s="203" t="n"/>
      <c r="E2770" s="203" t="n"/>
      <c r="F2770" s="203" t="n">
        <v>55</v>
      </c>
      <c r="G2770" s="203" t="inlineStr">
        <is>
          <t>Tickford Racing</t>
        </is>
      </c>
      <c r="H2770" s="203" t="n"/>
      <c r="I2770" s="203" t="inlineStr">
        <is>
          <t>Supercheap Auto</t>
        </is>
      </c>
      <c r="J2770" s="203" t="inlineStr">
        <is>
          <t>Ford Mustang GT</t>
        </is>
      </c>
      <c r="K2770" s="203" t="n"/>
      <c r="L2770" s="203" t="inlineStr">
        <is>
          <t>Jack Le Brocq</t>
        </is>
      </c>
      <c r="M2770" s="203" t="inlineStr">
        <is>
          <t>AUS</t>
        </is>
      </c>
      <c r="N2770" s="692">
        <f>_xlfn.LET(_xlpm.d,_xlfn.XLOOKUP(L2770,'[1]Birth Dates'!$A:$A,'[1]Birth Dates'!$B:$B,"",0),IF(_xlpm.d=0,"",_xlpm.d))</f>
        <v/>
      </c>
      <c r="O2770" s="203">
        <f>IF(OR(N2770="",A2770="",NOT(ISNUMBER(N2770)),N2770&gt;A2770),"",DATEDIF(N2770,A2770,"Y")&amp;" years, "&amp;DATEDIF(N2770,A2770,"YM")&amp;" months, "&amp;DATEDIF(N2770,A2770,"MD")&amp;" days")</f>
        <v/>
      </c>
      <c r="P2770" s="203" t="inlineStr">
        <is>
          <t>James Moffat</t>
        </is>
      </c>
      <c r="Q2770" s="203" t="inlineStr">
        <is>
          <t>AUS</t>
        </is>
      </c>
      <c r="R2770" s="692">
        <f>_xlfn.LET(_xlpm.d,_xlfn.XLOOKUP(P2770,'[1]Birth Dates'!$A:$A,'[1]Birth Dates'!$B:$B,"",0),IF(_xlpm.d=0,"",_xlpm.d))</f>
        <v/>
      </c>
      <c r="S2770" s="203">
        <f>IF(OR(R2770="",A2770="",NOT(ISNUMBER(R2770)),R2770&gt;A2770),"",DATEDIF(R2770,A2770,"Y")&amp;" years, "&amp;DATEDIF(R2770,A2770,"YM")&amp;" months, "&amp;DATEDIF(R2770,A2770,"MD")&amp;" days")</f>
        <v/>
      </c>
      <c r="T2770" s="203" t="n"/>
      <c r="U2770" s="203" t="n"/>
      <c r="V2770" s="692">
        <f>_xlfn.LET(_xlpm.d,_xlfn.XLOOKUP(T2770,'[1]Birth Dates'!$A:$A,'[1]Birth Dates'!$B:$B,"",0),IF(_xlpm.d=0,"",_xlpm.d))</f>
        <v/>
      </c>
      <c r="W2770" s="203">
        <f>IF(OR(V2770="",A2770="",NOT(ISNUMBER(V2770)),V2770&gt;A2770),"",DATEDIF(V2770,A2770,"Y")&amp;" years, "&amp;DATEDIF(V2770,A2770,"YM")&amp;" months, "&amp;DATEDIF(V2770,A2770,"MD")&amp;" days")</f>
        <v/>
      </c>
      <c r="X2770" s="203" t="n"/>
      <c r="Y2770" s="203" t="n"/>
      <c r="Z2770" s="203" t="n"/>
      <c r="AA2770" s="203" t="n"/>
      <c r="AB2770" s="203" t="n">
        <v>15</v>
      </c>
      <c r="AC2770" s="203" t="n"/>
      <c r="AD2770" s="203" t="n"/>
      <c r="AE2770" s="476" t="inlineStr">
        <is>
          <t>2:08.8240</t>
        </is>
      </c>
      <c r="AF2770" s="418">
        <f>IF(OR(AE2770="",AE2770="",AE2770=0),"",6.213/(AE2770*24))</f>
        <v/>
      </c>
      <c r="AG2770" s="246" t="n"/>
      <c r="AH2770" s="476" t="inlineStr"/>
      <c r="AI2770" s="418">
        <f>IF(OR(AH2770="",AH2770="",AH2770=0),"",6.213/(AH2770*24))</f>
        <v/>
      </c>
      <c r="AJ2770" s="175">
        <f>IF(AND(ISNUMBER(AB2770),ISNUMBER(AG2770)),AB2770-AG2770,"")</f>
        <v/>
      </c>
      <c r="AK2770" s="203" t="n"/>
      <c r="AL2770" s="203" t="n">
        <v>161</v>
      </c>
      <c r="AM2770" s="672" t="n">
        <v>0.2577266898148148</v>
      </c>
      <c r="AN2770" s="671">
        <f>IF(OR(AL2770="",AM2770="",AM2770=0),"",AL2770*6.213/(AM2770*24))</f>
        <v/>
      </c>
      <c r="AO2770" s="725">
        <f>IF(AND(AL2770=AL2769,AM2770&lt;&gt;"",AM2769&lt;&gt;""),AM2770-AM2769,"")</f>
        <v/>
      </c>
      <c r="AP2770" s="17" t="n">
        <v>152</v>
      </c>
      <c r="AQ2770" s="614" t="inlineStr">
        <is>
          <t>2:06.5450</t>
        </is>
      </c>
      <c r="AR2770" s="439">
        <f>IF(OR(AQ2770="",AQ2770="",AQ2770=0),"",6.213/(AQ2770*24))</f>
        <v/>
      </c>
      <c r="AS2770" s="436">
        <f>IF(OR(NOT(ISNUMBER(C2770)),NOT(ISNUMBER(AB2770))),"",IF(AG2770&lt;&gt;"",AG2770,AB2770)-C2770)</f>
        <v/>
      </c>
      <c r="AT2770" s="210" t="n"/>
      <c r="AU2770" s="206">
        <f>IF($B2770="","",TEXT($A2770,"yyyymmdd")&amp;"_P"&amp;$C2770&amp;"_C"&amp;$F2770&amp;"_"&amp;TRIM(RIGHT(SUBSTITUTE(TRIM(SUBSTITUTE($L2770,CHAR(160)," "))," ",REPT(" ",60)),60))&amp;IF($P2770="","","-"&amp;TRIM(RIGHT(SUBSTITUTE(TRIM(SUBSTITUTE($P2770,CHAR(160)," "))," ",REPT(" ",60)),60)))&amp;IF($T2770="","","-"&amp;TRIM(RIGHT(SUBSTITUTE(TRIM(SUBSTITUTE($T2770,CHAR(160)," "))," ",REPT(" ",60)),60)))&amp;".jpg")</f>
        <v/>
      </c>
    </row>
    <row r="2771" ht="42" customHeight="1">
      <c r="A2771" s="172" t="n">
        <v>44122</v>
      </c>
      <c r="B2771" s="203" t="inlineStr">
        <is>
          <t>Supercheap Auto 1000, 18 October, 2020</t>
        </is>
      </c>
      <c r="C2771" s="203" t="n">
        <v>15</v>
      </c>
      <c r="D2771" s="203" t="n"/>
      <c r="E2771" s="203" t="n"/>
      <c r="F2771" s="203" t="n">
        <v>9</v>
      </c>
      <c r="G2771" s="203" t="inlineStr">
        <is>
          <t>Erebus Motorsport</t>
        </is>
      </c>
      <c r="H2771" s="203" t="n"/>
      <c r="I2771" s="203" t="inlineStr">
        <is>
          <t>Penrite</t>
        </is>
      </c>
      <c r="J2771" s="203" t="inlineStr">
        <is>
          <t>Holden Commodore ZB</t>
        </is>
      </c>
      <c r="K2771" s="203" t="n"/>
      <c r="L2771" s="203" t="inlineStr">
        <is>
          <t>David Reynolds</t>
        </is>
      </c>
      <c r="M2771" s="203" t="inlineStr">
        <is>
          <t>AUS</t>
        </is>
      </c>
      <c r="N2771" s="692">
        <f>_xlfn.LET(_xlpm.d,_xlfn.XLOOKUP(L2771,'[1]Birth Dates'!$A:$A,'[1]Birth Dates'!$B:$B,"",0),IF(_xlpm.d=0,"",_xlpm.d))</f>
        <v/>
      </c>
      <c r="O2771" s="203">
        <f>IF(OR(N2771="",A2771="",NOT(ISNUMBER(N2771)),N2771&gt;A2771),"",DATEDIF(N2771,A2771,"Y")&amp;" years, "&amp;DATEDIF(N2771,A2771,"YM")&amp;" months, "&amp;DATEDIF(N2771,A2771,"MD")&amp;" days")</f>
        <v/>
      </c>
      <c r="P2771" s="203" t="inlineStr">
        <is>
          <t>Will Brown</t>
        </is>
      </c>
      <c r="Q2771" s="203" t="inlineStr">
        <is>
          <t>AUS</t>
        </is>
      </c>
      <c r="R2771" s="692">
        <f>_xlfn.LET(_xlpm.d,_xlfn.XLOOKUP(P2771,'[1]Birth Dates'!$A:$A,'[1]Birth Dates'!$B:$B,"",0),IF(_xlpm.d=0,"",_xlpm.d))</f>
        <v/>
      </c>
      <c r="S2771" s="203">
        <f>IF(OR(R2771="",A2771="",NOT(ISNUMBER(R2771)),R2771&gt;A2771),"",DATEDIF(R2771,A2771,"Y")&amp;" years, "&amp;DATEDIF(R2771,A2771,"YM")&amp;" months, "&amp;DATEDIF(R2771,A2771,"MD")&amp;" days")</f>
        <v/>
      </c>
      <c r="T2771" s="203" t="n"/>
      <c r="U2771" s="203" t="n"/>
      <c r="V2771" s="692">
        <f>_xlfn.LET(_xlpm.d,_xlfn.XLOOKUP(T2771,'[1]Birth Dates'!$A:$A,'[1]Birth Dates'!$B:$B,"",0),IF(_xlpm.d=0,"",_xlpm.d))</f>
        <v/>
      </c>
      <c r="W2771" s="203">
        <f>IF(OR(V2771="",A2771="",NOT(ISNUMBER(V2771)),V2771&gt;A2771),"",DATEDIF(V2771,A2771,"Y")&amp;" years, "&amp;DATEDIF(V2771,A2771,"YM")&amp;" months, "&amp;DATEDIF(V2771,A2771,"MD")&amp;" days")</f>
        <v/>
      </c>
      <c r="X2771" s="203" t="n"/>
      <c r="Y2771" s="203" t="n"/>
      <c r="Z2771" s="203" t="n"/>
      <c r="AA2771" s="203" t="n"/>
      <c r="AB2771" s="203" t="n">
        <v>13</v>
      </c>
      <c r="AC2771" s="203" t="n"/>
      <c r="AD2771" s="203" t="n"/>
      <c r="AE2771" s="476" t="inlineStr">
        <is>
          <t>2:08.8240</t>
        </is>
      </c>
      <c r="AF2771" s="418">
        <f>IF(OR(AE2771="",AE2771="",AE2771=0),"",6.213/(AE2771*24))</f>
        <v/>
      </c>
      <c r="AG2771" s="246" t="n"/>
      <c r="AH2771" s="476" t="inlineStr"/>
      <c r="AI2771" s="418">
        <f>IF(OR(AH2771="",AH2771="",AH2771=0),"",6.213/(AH2771*24))</f>
        <v/>
      </c>
      <c r="AJ2771" s="175">
        <f>IF(AND(ISNUMBER(AB2771),ISNUMBER(AG2771)),AB2771-AG2771,"")</f>
        <v/>
      </c>
      <c r="AK2771" s="203" t="n"/>
      <c r="AL2771" s="203" t="n">
        <v>160</v>
      </c>
      <c r="AM2771" s="672" t="n">
        <v>0.2578549884259259</v>
      </c>
      <c r="AN2771" s="671">
        <f>IF(OR(AL2771="",AM2771="",AM2771=0),"",AL2771*6.213/(AM2771*24))</f>
        <v/>
      </c>
      <c r="AO2771" s="725">
        <f>IF(AND(AL2771=AL2770,AM2771&lt;&gt;"",AM2770&lt;&gt;""),AM2771-AM2770,"")</f>
        <v/>
      </c>
      <c r="AP2771" s="17" t="n">
        <v>122</v>
      </c>
      <c r="AQ2771" s="614" t="inlineStr">
        <is>
          <t>2:07.1870</t>
        </is>
      </c>
      <c r="AR2771" s="439">
        <f>IF(OR(AQ2771="",AQ2771="",AQ2771=0),"",6.213/(AQ2771*24))</f>
        <v/>
      </c>
      <c r="AS2771" s="436">
        <f>IF(OR(NOT(ISNUMBER(C2771)),NOT(ISNUMBER(AB2771))),"",IF(AG2771&lt;&gt;"",AG2771,AB2771)-C2771)</f>
        <v/>
      </c>
      <c r="AT2771" s="210" t="n"/>
      <c r="AU2771" s="206">
        <f>IF($B2771="","",TEXT($A2771,"yyyymmdd")&amp;"_P"&amp;$C2771&amp;"_C"&amp;$F2771&amp;"_"&amp;TRIM(RIGHT(SUBSTITUTE(TRIM(SUBSTITUTE($L2771,CHAR(160)," "))," ",REPT(" ",60)),60))&amp;IF($P2771="","","-"&amp;TRIM(RIGHT(SUBSTITUTE(TRIM(SUBSTITUTE($P2771,CHAR(160)," "))," ",REPT(" ",60)),60)))&amp;IF($T2771="","","-"&amp;TRIM(RIGHT(SUBSTITUTE(TRIM(SUBSTITUTE($T2771,CHAR(160)," "))," ",REPT(" ",60)),60)))&amp;".jpg")</f>
        <v/>
      </c>
    </row>
    <row r="2772" ht="42" customHeight="1">
      <c r="A2772" s="172" t="n">
        <v>44122</v>
      </c>
      <c r="B2772" s="203" t="inlineStr">
        <is>
          <t>Supercheap Auto 1000, 18 October, 2020</t>
        </is>
      </c>
      <c r="C2772" s="203" t="n">
        <v>16</v>
      </c>
      <c r="D2772" s="203" t="n"/>
      <c r="E2772" s="203" t="n"/>
      <c r="F2772" s="203" t="n">
        <v>22</v>
      </c>
      <c r="G2772" s="203" t="inlineStr">
        <is>
          <t>Team Sydney</t>
        </is>
      </c>
      <c r="H2772" s="203" t="n"/>
      <c r="I2772" s="203" t="inlineStr">
        <is>
          <t>Coca-Cola</t>
        </is>
      </c>
      <c r="J2772" s="203" t="inlineStr">
        <is>
          <t>Holden Commodore ZB</t>
        </is>
      </c>
      <c r="K2772" s="203" t="n"/>
      <c r="L2772" s="203" t="inlineStr">
        <is>
          <t>Chris Pither</t>
        </is>
      </c>
      <c r="M2772" s="203" t="inlineStr">
        <is>
          <t>NZL</t>
        </is>
      </c>
      <c r="N2772" s="692">
        <f>_xlfn.LET(_xlpm.d,_xlfn.XLOOKUP(L2772,'[1]Birth Dates'!$A:$A,'[1]Birth Dates'!$B:$B,"",0),IF(_xlpm.d=0,"",_xlpm.d))</f>
        <v/>
      </c>
      <c r="O2772" s="203">
        <f>IF(OR(N2772="",A2772="",NOT(ISNUMBER(N2772)),N2772&gt;A2772),"",DATEDIF(N2772,A2772,"Y")&amp;" years, "&amp;DATEDIF(N2772,A2772,"YM")&amp;" months, "&amp;DATEDIF(N2772,A2772,"MD")&amp;" days")</f>
        <v/>
      </c>
      <c r="P2772" s="203" t="inlineStr">
        <is>
          <t>Steve Owen</t>
        </is>
      </c>
      <c r="Q2772" s="203" t="inlineStr">
        <is>
          <t>AUS</t>
        </is>
      </c>
      <c r="R2772" s="692">
        <f>_xlfn.LET(_xlpm.d,_xlfn.XLOOKUP(P2772,'[1]Birth Dates'!$A:$A,'[1]Birth Dates'!$B:$B,"",0),IF(_xlpm.d=0,"",_xlpm.d))</f>
        <v/>
      </c>
      <c r="S2772" s="203">
        <f>IF(OR(R2772="",A2772="",NOT(ISNUMBER(R2772)),R2772&gt;A2772),"",DATEDIF(R2772,A2772,"Y")&amp;" years, "&amp;DATEDIF(R2772,A2772,"YM")&amp;" months, "&amp;DATEDIF(R2772,A2772,"MD")&amp;" days")</f>
        <v/>
      </c>
      <c r="T2772" s="203" t="n"/>
      <c r="U2772" s="203" t="n"/>
      <c r="V2772" s="692">
        <f>_xlfn.LET(_xlpm.d,_xlfn.XLOOKUP(T2772,'[1]Birth Dates'!$A:$A,'[1]Birth Dates'!$B:$B,"",0),IF(_xlpm.d=0,"",_xlpm.d))</f>
        <v/>
      </c>
      <c r="W2772" s="203">
        <f>IF(OR(V2772="",A2772="",NOT(ISNUMBER(V2772)),V2772&gt;A2772),"",DATEDIF(V2772,A2772,"Y")&amp;" years, "&amp;DATEDIF(V2772,A2772,"YM")&amp;" months, "&amp;DATEDIF(V2772,A2772,"MD")&amp;" days")</f>
        <v/>
      </c>
      <c r="X2772" s="203" t="n"/>
      <c r="Y2772" s="203" t="n"/>
      <c r="Z2772" s="203" t="n"/>
      <c r="AA2772" s="203" t="n"/>
      <c r="AB2772" s="203" t="n">
        <v>23</v>
      </c>
      <c r="AC2772" s="203" t="n"/>
      <c r="AD2772" s="203" t="n"/>
      <c r="AE2772" s="476" t="inlineStr">
        <is>
          <t>2:08.8240</t>
        </is>
      </c>
      <c r="AF2772" s="418">
        <f>IF(OR(AE2772="",AE2772="",AE2772=0),"",6.213/(AE2772*24))</f>
        <v/>
      </c>
      <c r="AG2772" s="246" t="n"/>
      <c r="AH2772" s="476" t="inlineStr"/>
      <c r="AI2772" s="418">
        <f>IF(OR(AH2772="",AH2772="",AH2772=0),"",6.213/(AH2772*24))</f>
        <v/>
      </c>
      <c r="AJ2772" s="175">
        <f>IF(AND(ISNUMBER(AB2772),ISNUMBER(AG2772)),AB2772-AG2772,"")</f>
        <v/>
      </c>
      <c r="AK2772" s="203" t="n"/>
      <c r="AL2772" s="203" t="n">
        <v>159</v>
      </c>
      <c r="AM2772" s="672" t="n">
        <v>0.2577410416666667</v>
      </c>
      <c r="AN2772" s="671">
        <f>IF(OR(AL2772="",AM2772="",AM2772=0),"",AL2772*6.213/(AM2772*24))</f>
        <v/>
      </c>
      <c r="AO2772" s="725">
        <f>IF(AND(AL2772=AL2771,AM2772&lt;&gt;"",AM2771&lt;&gt;""),AM2772-AM2771,"")</f>
        <v/>
      </c>
      <c r="AP2772" s="17" t="n">
        <v>159</v>
      </c>
      <c r="AQ2772" s="614" t="inlineStr">
        <is>
          <t>2:07.3700</t>
        </is>
      </c>
      <c r="AR2772" s="439">
        <f>IF(OR(AQ2772="",AQ2772="",AQ2772=0),"",6.213/(AQ2772*24))</f>
        <v/>
      </c>
      <c r="AS2772" s="436">
        <f>IF(OR(NOT(ISNUMBER(C2772)),NOT(ISNUMBER(AB2772))),"",IF(AG2772&lt;&gt;"",AG2772,AB2772)-C2772)</f>
        <v/>
      </c>
      <c r="AT2772" s="210" t="n"/>
      <c r="AU2772" s="206">
        <f>IF($B2772="","",TEXT($A2772,"yyyymmdd")&amp;"_P"&amp;$C2772&amp;"_C"&amp;$F2772&amp;"_"&amp;TRIM(RIGHT(SUBSTITUTE(TRIM(SUBSTITUTE($L2772,CHAR(160)," "))," ",REPT(" ",60)),60))&amp;IF($P2772="","","-"&amp;TRIM(RIGHT(SUBSTITUTE(TRIM(SUBSTITUTE($P2772,CHAR(160)," "))," ",REPT(" ",60)),60)))&amp;IF($T2772="","","-"&amp;TRIM(RIGHT(SUBSTITUTE(TRIM(SUBSTITUTE($T2772,CHAR(160)," "))," ",REPT(" ",60)),60)))&amp;".jpg")</f>
        <v/>
      </c>
    </row>
    <row r="2773" ht="42" customHeight="1">
      <c r="A2773" s="172" t="n">
        <v>44122</v>
      </c>
      <c r="B2773" s="203" t="inlineStr">
        <is>
          <t>Supercheap Auto 1000, 18 October, 2020</t>
        </is>
      </c>
      <c r="C2773" s="203" t="n">
        <v>17</v>
      </c>
      <c r="D2773" s="203" t="n"/>
      <c r="E2773" s="203" t="n"/>
      <c r="F2773" s="203" t="n">
        <v>15</v>
      </c>
      <c r="G2773" s="203" t="inlineStr">
        <is>
          <t>Kelly Racing</t>
        </is>
      </c>
      <c r="H2773" s="203" t="n"/>
      <c r="I2773" s="203" t="inlineStr">
        <is>
          <t>Castrol</t>
        </is>
      </c>
      <c r="J2773" s="203" t="inlineStr">
        <is>
          <t>Ford Mustang GT</t>
        </is>
      </c>
      <c r="K2773" s="203" t="n"/>
      <c r="L2773" s="203" t="inlineStr">
        <is>
          <t>Rick Kelly</t>
        </is>
      </c>
      <c r="M2773" s="203" t="inlineStr">
        <is>
          <t>AUS</t>
        </is>
      </c>
      <c r="N2773" s="692">
        <f>_xlfn.LET(_xlpm.d,_xlfn.XLOOKUP(L2773,'[1]Birth Dates'!$A:$A,'[1]Birth Dates'!$B:$B,"",0),IF(_xlpm.d=0,"",_xlpm.d))</f>
        <v/>
      </c>
      <c r="O2773" s="203">
        <f>IF(OR(N2773="",A2773="",NOT(ISNUMBER(N2773)),N2773&gt;A2773),"",DATEDIF(N2773,A2773,"Y")&amp;" years, "&amp;DATEDIF(N2773,A2773,"YM")&amp;" months, "&amp;DATEDIF(N2773,A2773,"MD")&amp;" days")</f>
        <v/>
      </c>
      <c r="P2773" s="203" t="inlineStr">
        <is>
          <t>Dale Wood</t>
        </is>
      </c>
      <c r="Q2773" s="203" t="inlineStr">
        <is>
          <t>AUS</t>
        </is>
      </c>
      <c r="R2773" s="692">
        <f>_xlfn.LET(_xlpm.d,_xlfn.XLOOKUP(P2773,'[1]Birth Dates'!$A:$A,'[1]Birth Dates'!$B:$B,"",0),IF(_xlpm.d=0,"",_xlpm.d))</f>
        <v/>
      </c>
      <c r="S2773" s="203">
        <f>IF(OR(R2773="",A2773="",NOT(ISNUMBER(R2773)),R2773&gt;A2773),"",DATEDIF(R2773,A2773,"Y")&amp;" years, "&amp;DATEDIF(R2773,A2773,"YM")&amp;" months, "&amp;DATEDIF(R2773,A2773,"MD")&amp;" days")</f>
        <v/>
      </c>
      <c r="T2773" s="203" t="n"/>
      <c r="U2773" s="203" t="n"/>
      <c r="V2773" s="692">
        <f>_xlfn.LET(_xlpm.d,_xlfn.XLOOKUP(T2773,'[1]Birth Dates'!$A:$A,'[1]Birth Dates'!$B:$B,"",0),IF(_xlpm.d=0,"",_xlpm.d))</f>
        <v/>
      </c>
      <c r="W2773" s="203">
        <f>IF(OR(V2773="",A2773="",NOT(ISNUMBER(V2773)),V2773&gt;A2773),"",DATEDIF(V2773,A2773,"Y")&amp;" years, "&amp;DATEDIF(V2773,A2773,"YM")&amp;" months, "&amp;DATEDIF(V2773,A2773,"MD")&amp;" days")</f>
        <v/>
      </c>
      <c r="X2773" s="203" t="n"/>
      <c r="Y2773" s="203" t="n"/>
      <c r="Z2773" s="203" t="n"/>
      <c r="AA2773" s="203" t="n"/>
      <c r="AB2773" s="203" t="n">
        <v>19</v>
      </c>
      <c r="AC2773" s="203" t="n"/>
      <c r="AD2773" s="203" t="n"/>
      <c r="AE2773" s="476" t="inlineStr">
        <is>
          <t>2:08.8240</t>
        </is>
      </c>
      <c r="AF2773" s="418">
        <f>IF(OR(AE2773="",AE2773="",AE2773=0),"",6.213/(AE2773*24))</f>
        <v/>
      </c>
      <c r="AG2773" s="246" t="n"/>
      <c r="AH2773" s="476" t="inlineStr"/>
      <c r="AI2773" s="418">
        <f>IF(OR(AH2773="",AH2773="",AH2773=0),"",6.213/(AH2773*24))</f>
        <v/>
      </c>
      <c r="AJ2773" s="175">
        <f>IF(AND(ISNUMBER(AB2773),ISNUMBER(AG2773)),AB2773-AG2773,"")</f>
        <v/>
      </c>
      <c r="AK2773" s="203" t="n"/>
      <c r="AL2773" s="203" t="n">
        <v>144</v>
      </c>
      <c r="AM2773" s="672" t="n">
        <v>0.257728599537037</v>
      </c>
      <c r="AN2773" s="671">
        <f>IF(OR(AL2773="",AM2773="",AM2773=0),"",AL2773*6.213/(AM2773*24))</f>
        <v/>
      </c>
      <c r="AO2773" s="725">
        <f>IF(AND(AL2773=AL2772,AM2773&lt;&gt;"",AM2772&lt;&gt;""),AM2773-AM2772,"")</f>
        <v/>
      </c>
      <c r="AP2773" s="17" t="n">
        <v>127</v>
      </c>
      <c r="AQ2773" s="614" t="inlineStr">
        <is>
          <t>2:06.8670</t>
        </is>
      </c>
      <c r="AR2773" s="439">
        <f>IF(OR(AQ2773="",AQ2773="",AQ2773=0),"",6.213/(AQ2773*24))</f>
        <v/>
      </c>
      <c r="AS2773" s="436">
        <f>IF(OR(NOT(ISNUMBER(C2773)),NOT(ISNUMBER(AB2773))),"",IF(AG2773&lt;&gt;"",AG2773,AB2773)-C2773)</f>
        <v/>
      </c>
      <c r="AT2773" s="210" t="n"/>
      <c r="AU2773" s="206">
        <f>IF($B2773="","",TEXT($A2773,"yyyymmdd")&amp;"_P"&amp;$C2773&amp;"_C"&amp;$F2773&amp;"_"&amp;TRIM(RIGHT(SUBSTITUTE(TRIM(SUBSTITUTE($L2773,CHAR(160)," "))," ",REPT(" ",60)),60))&amp;IF($P2773="","","-"&amp;TRIM(RIGHT(SUBSTITUTE(TRIM(SUBSTITUTE($P2773,CHAR(160)," "))," ",REPT(" ",60)),60)))&amp;IF($T2773="","","-"&amp;TRIM(RIGHT(SUBSTITUTE(TRIM(SUBSTITUTE($T2773,CHAR(160)," "))," ",REPT(" ",60)),60)))&amp;".jpg")</f>
        <v/>
      </c>
    </row>
    <row r="2774" ht="42" customHeight="1">
      <c r="A2774" s="172" t="n">
        <v>44122</v>
      </c>
      <c r="B2774" s="203" t="inlineStr">
        <is>
          <t>Supercheap Auto 1000, 18 October, 2020</t>
        </is>
      </c>
      <c r="C2774" s="203" t="n">
        <v>18</v>
      </c>
      <c r="D2774" s="203" t="n"/>
      <c r="E2774" s="203" t="n"/>
      <c r="F2774" s="203" t="n">
        <v>8</v>
      </c>
      <c r="G2774" s="203" t="inlineStr">
        <is>
          <t>Brad Jones Racing</t>
        </is>
      </c>
      <c r="H2774" s="203" t="n"/>
      <c r="I2774" s="203" t="inlineStr">
        <is>
          <t>R&amp;J Batteries</t>
        </is>
      </c>
      <c r="J2774" s="203" t="inlineStr">
        <is>
          <t>Holden Commodore ZB</t>
        </is>
      </c>
      <c r="K2774" s="203" t="n"/>
      <c r="L2774" s="203" t="inlineStr">
        <is>
          <t>Nick Percat</t>
        </is>
      </c>
      <c r="M2774" s="203" t="inlineStr">
        <is>
          <t>AUS</t>
        </is>
      </c>
      <c r="N2774" s="692">
        <f>_xlfn.LET(_xlpm.d,_xlfn.XLOOKUP(L2774,'[1]Birth Dates'!$A:$A,'[1]Birth Dates'!$B:$B,"",0),IF(_xlpm.d=0,"",_xlpm.d))</f>
        <v/>
      </c>
      <c r="O2774" s="203">
        <f>IF(OR(N2774="",A2774="",NOT(ISNUMBER(N2774)),N2774&gt;A2774),"",DATEDIF(N2774,A2774,"Y")&amp;" years, "&amp;DATEDIF(N2774,A2774,"YM")&amp;" months, "&amp;DATEDIF(N2774,A2774,"MD")&amp;" days")</f>
        <v/>
      </c>
      <c r="P2774" s="203" t="inlineStr">
        <is>
          <t>Thomas Randle</t>
        </is>
      </c>
      <c r="Q2774" s="203" t="inlineStr">
        <is>
          <t>AUS</t>
        </is>
      </c>
      <c r="R2774" s="692">
        <f>_xlfn.LET(_xlpm.d,_xlfn.XLOOKUP(P2774,'[1]Birth Dates'!$A:$A,'[1]Birth Dates'!$B:$B,"",0),IF(_xlpm.d=0,"",_xlpm.d))</f>
        <v/>
      </c>
      <c r="S2774" s="203">
        <f>IF(OR(R2774="",A2774="",NOT(ISNUMBER(R2774)),R2774&gt;A2774),"",DATEDIF(R2774,A2774,"Y")&amp;" years, "&amp;DATEDIF(R2774,A2774,"YM")&amp;" months, "&amp;DATEDIF(R2774,A2774,"MD")&amp;" days")</f>
        <v/>
      </c>
      <c r="T2774" s="203" t="n"/>
      <c r="U2774" s="203" t="n"/>
      <c r="V2774" s="692">
        <f>_xlfn.LET(_xlpm.d,_xlfn.XLOOKUP(T2774,'[1]Birth Dates'!$A:$A,'[1]Birth Dates'!$B:$B,"",0),IF(_xlpm.d=0,"",_xlpm.d))</f>
        <v/>
      </c>
      <c r="W2774" s="203">
        <f>IF(OR(V2774="",A2774="",NOT(ISNUMBER(V2774)),V2774&gt;A2774),"",DATEDIF(V2774,A2774,"Y")&amp;" years, "&amp;DATEDIF(V2774,A2774,"YM")&amp;" months, "&amp;DATEDIF(V2774,A2774,"MD")&amp;" days")</f>
        <v/>
      </c>
      <c r="X2774" s="203" t="n"/>
      <c r="Y2774" s="203" t="n"/>
      <c r="Z2774" s="203" t="n"/>
      <c r="AA2774" s="203" t="n"/>
      <c r="AB2774" s="203" t="n">
        <v>10</v>
      </c>
      <c r="AC2774" s="203" t="n"/>
      <c r="AD2774" s="203" t="n"/>
      <c r="AE2774" s="476" t="inlineStr">
        <is>
          <t>2:08.8240</t>
        </is>
      </c>
      <c r="AF2774" s="418">
        <f>IF(OR(AE2774="",AE2774="",AE2774=0),"",6.213/(AE2774*24))</f>
        <v/>
      </c>
      <c r="AG2774" s="246" t="n"/>
      <c r="AH2774" s="476" t="inlineStr"/>
      <c r="AI2774" s="418">
        <f>IF(OR(AH2774="",AH2774="",AH2774=0),"",6.213/(AH2774*24))</f>
        <v/>
      </c>
      <c r="AJ2774" s="175">
        <f>IF(AND(ISNUMBER(AB2774),ISNUMBER(AG2774)),AB2774-AG2774,"")</f>
        <v/>
      </c>
      <c r="AK2774" s="203" t="n"/>
      <c r="AL2774" s="203" t="n">
        <v>133</v>
      </c>
      <c r="AM2774" s="672" t="n">
        <v>0.2580012847222222</v>
      </c>
      <c r="AN2774" s="671">
        <f>IF(OR(AL2774="",AM2774="",AM2774=0),"",AL2774*6.213/(AM2774*24))</f>
        <v/>
      </c>
      <c r="AO2774" s="725">
        <f>IF(AND(AL2774=AL2773,AM2774&lt;&gt;"",AM2773&lt;&gt;""),AM2774-AM2773,"")</f>
        <v/>
      </c>
      <c r="AP2774" s="17" t="n">
        <v>105</v>
      </c>
      <c r="AQ2774" s="614" t="inlineStr">
        <is>
          <t>2:07.3300</t>
        </is>
      </c>
      <c r="AR2774" s="439">
        <f>IF(OR(AQ2774="",AQ2774="",AQ2774=0),"",6.213/(AQ2774*24))</f>
        <v/>
      </c>
      <c r="AS2774" s="436">
        <f>IF(OR(NOT(ISNUMBER(C2774)),NOT(ISNUMBER(AB2774))),"",IF(AG2774&lt;&gt;"",AG2774,AB2774)-C2774)</f>
        <v/>
      </c>
      <c r="AT2774" s="210" t="n"/>
      <c r="AU2774" s="206">
        <f>IF($B2774="","",TEXT($A2774,"yyyymmdd")&amp;"_P"&amp;$C2774&amp;"_C"&amp;$F2774&amp;"_"&amp;TRIM(RIGHT(SUBSTITUTE(TRIM(SUBSTITUTE($L2774,CHAR(160)," "))," ",REPT(" ",60)),60))&amp;IF($P2774="","","-"&amp;TRIM(RIGHT(SUBSTITUTE(TRIM(SUBSTITUTE($P2774,CHAR(160)," "))," ",REPT(" ",60)),60)))&amp;IF($T2774="","","-"&amp;TRIM(RIGHT(SUBSTITUTE(TRIM(SUBSTITUTE($T2774,CHAR(160)," "))," ",REPT(" ",60)),60)))&amp;".jpg")</f>
        <v/>
      </c>
    </row>
    <row r="2775" ht="42" customHeight="1">
      <c r="A2775" s="172" t="n">
        <v>44122</v>
      </c>
      <c r="B2775" s="203" t="inlineStr">
        <is>
          <t>Supercheap Auto 1000, 18 October, 2020</t>
        </is>
      </c>
      <c r="C2775" s="203" t="n">
        <v>19</v>
      </c>
      <c r="D2775" s="203" t="n"/>
      <c r="E2775" s="203" t="n"/>
      <c r="F2775" s="203" t="n">
        <v>40</v>
      </c>
      <c r="G2775" s="203" t="inlineStr">
        <is>
          <t>Garry Rogers Motorsport</t>
        </is>
      </c>
      <c r="H2775" s="203" t="n"/>
      <c r="I2775" s="203" t="inlineStr">
        <is>
          <t>Valvoline, LMCT+</t>
        </is>
      </c>
      <c r="J2775" s="203" t="inlineStr">
        <is>
          <t>Holden Commodore ZB</t>
        </is>
      </c>
      <c r="K2775" s="203" t="n"/>
      <c r="L2775" s="203" t="inlineStr">
        <is>
          <t>Tyler Everingham</t>
        </is>
      </c>
      <c r="M2775" s="203" t="inlineStr">
        <is>
          <t>AUS</t>
        </is>
      </c>
      <c r="N2775" s="692">
        <f>_xlfn.LET(_xlpm.d,_xlfn.XLOOKUP(L2775,'[1]Birth Dates'!$A:$A,'[1]Birth Dates'!$B:$B,"",0),IF(_xlpm.d=0,"",_xlpm.d))</f>
        <v/>
      </c>
      <c r="O2775" s="203">
        <f>IF(OR(N2775="",A2775="",NOT(ISNUMBER(N2775)),N2775&gt;A2775),"",DATEDIF(N2775,A2775,"Y")&amp;" years, "&amp;DATEDIF(N2775,A2775,"YM")&amp;" months, "&amp;DATEDIF(N2775,A2775,"MD")&amp;" days")</f>
        <v/>
      </c>
      <c r="P2775" s="203" t="inlineStr">
        <is>
          <t>Jayden Ojeda</t>
        </is>
      </c>
      <c r="Q2775" s="203" t="inlineStr">
        <is>
          <t>AUS</t>
        </is>
      </c>
      <c r="R2775" s="692">
        <f>_xlfn.LET(_xlpm.d,_xlfn.XLOOKUP(P2775,'[1]Birth Dates'!$A:$A,'[1]Birth Dates'!$B:$B,"",0),IF(_xlpm.d=0,"",_xlpm.d))</f>
        <v/>
      </c>
      <c r="S2775" s="203">
        <f>IF(OR(R2775="",A2775="",NOT(ISNUMBER(R2775)),R2775&gt;A2775),"",DATEDIF(R2775,A2775,"Y")&amp;" years, "&amp;DATEDIF(R2775,A2775,"YM")&amp;" months, "&amp;DATEDIF(R2775,A2775,"MD")&amp;" days")</f>
        <v/>
      </c>
      <c r="T2775" s="203" t="n"/>
      <c r="U2775" s="203" t="n"/>
      <c r="V2775" s="692">
        <f>_xlfn.LET(_xlpm.d,_xlfn.XLOOKUP(T2775,'[1]Birth Dates'!$A:$A,'[1]Birth Dates'!$B:$B,"",0),IF(_xlpm.d=0,"",_xlpm.d))</f>
        <v/>
      </c>
      <c r="W2775" s="203">
        <f>IF(OR(V2775="",A2775="",NOT(ISNUMBER(V2775)),V2775&gt;A2775),"",DATEDIF(V2775,A2775,"Y")&amp;" years, "&amp;DATEDIF(V2775,A2775,"YM")&amp;" months, "&amp;DATEDIF(V2775,A2775,"MD")&amp;" days")</f>
        <v/>
      </c>
      <c r="X2775" s="203" t="n"/>
      <c r="Y2775" s="203" t="n"/>
      <c r="Z2775" s="203" t="n"/>
      <c r="AA2775" s="203" t="n"/>
      <c r="AB2775" s="203" t="n">
        <v>24</v>
      </c>
      <c r="AC2775" s="203" t="n"/>
      <c r="AD2775" s="203" t="n"/>
      <c r="AE2775" s="476" t="inlineStr">
        <is>
          <t>2:08.8240</t>
        </is>
      </c>
      <c r="AF2775" s="418">
        <f>IF(OR(AE2775="",AE2775="",AE2775=0),"",6.213/(AE2775*24))</f>
        <v/>
      </c>
      <c r="AG2775" s="246" t="n"/>
      <c r="AH2775" s="476" t="inlineStr"/>
      <c r="AI2775" s="418">
        <f>IF(OR(AH2775="",AH2775="",AH2775=0),"",6.213/(AH2775*24))</f>
        <v/>
      </c>
      <c r="AJ2775" s="175">
        <f>IF(AND(ISNUMBER(AB2775),ISNUMBER(AG2775)),AB2775-AG2775,"")</f>
        <v/>
      </c>
      <c r="AK2775" s="203" t="n"/>
      <c r="AL2775" s="203" t="n">
        <v>121</v>
      </c>
      <c r="AM2775" s="672" t="n">
        <v>0.2578636921296296</v>
      </c>
      <c r="AN2775" s="671">
        <f>IF(OR(AL2775="",AM2775="",AM2775=0),"",AL2775*6.213/(AM2775*24))</f>
        <v/>
      </c>
      <c r="AO2775" s="725">
        <f>IF(AND(AL2775=AL2774,AM2775&lt;&gt;"",AM2774&lt;&gt;""),AM2775-AM2774,"")</f>
        <v/>
      </c>
      <c r="AP2775" s="17" t="n">
        <v>84</v>
      </c>
      <c r="AQ2775" s="614" t="inlineStr">
        <is>
          <t>2:08.4640</t>
        </is>
      </c>
      <c r="AR2775" s="439">
        <f>IF(OR(AQ2775="",AQ2775="",AQ2775=0),"",6.213/(AQ2775*24))</f>
        <v/>
      </c>
      <c r="AS2775" s="436">
        <f>IF(OR(NOT(ISNUMBER(C2775)),NOT(ISNUMBER(AB2775))),"",IF(AG2775&lt;&gt;"",AG2775,AB2775)-C2775)</f>
        <v/>
      </c>
      <c r="AT2775" s="210" t="n"/>
      <c r="AU2775" s="206">
        <f>IF($B2775="","",TEXT($A2775,"yyyymmdd")&amp;"_P"&amp;$C2775&amp;"_C"&amp;$F2775&amp;"_"&amp;TRIM(RIGHT(SUBSTITUTE(TRIM(SUBSTITUTE($L2775,CHAR(160)," "))," ",REPT(" ",60)),60))&amp;IF($P2775="","","-"&amp;TRIM(RIGHT(SUBSTITUTE(TRIM(SUBSTITUTE($P2775,CHAR(160)," "))," ",REPT(" ",60)),60)))&amp;IF($T2775="","","-"&amp;TRIM(RIGHT(SUBSTITUTE(TRIM(SUBSTITUTE($T2775,CHAR(160)," "))," ",REPT(" ",60)),60)))&amp;".jpg")</f>
        <v/>
      </c>
    </row>
    <row r="2776" ht="42" customHeight="1">
      <c r="A2776" s="172" t="n">
        <v>44122</v>
      </c>
      <c r="B2776" s="203" t="inlineStr">
        <is>
          <t>Supercheap Auto 1000, 18 October, 2020</t>
        </is>
      </c>
      <c r="C2776" s="203" t="inlineStr">
        <is>
          <t>DNF</t>
        </is>
      </c>
      <c r="D2776" s="203" t="n"/>
      <c r="E2776" s="203" t="n"/>
      <c r="F2776" s="203" t="n">
        <v>34</v>
      </c>
      <c r="G2776" s="203" t="inlineStr">
        <is>
          <t>Matt Stone Racing</t>
        </is>
      </c>
      <c r="H2776" s="203" t="n"/>
      <c r="I2776" s="203" t="inlineStr">
        <is>
          <t>UNIT Workwear</t>
        </is>
      </c>
      <c r="J2776" s="203" t="inlineStr">
        <is>
          <t>Holden Commodore ZB</t>
        </is>
      </c>
      <c r="K2776" s="203" t="n"/>
      <c r="L2776" s="203" t="inlineStr">
        <is>
          <t>Jake Kostecki</t>
        </is>
      </c>
      <c r="M2776" s="203" t="inlineStr">
        <is>
          <t>AUS</t>
        </is>
      </c>
      <c r="N2776" s="692">
        <f>_xlfn.LET(_xlpm.d,_xlfn.XLOOKUP(L2776,'[1]Birth Dates'!$A:$A,'[1]Birth Dates'!$B:$B,"",0),IF(_xlpm.d=0,"",_xlpm.d))</f>
        <v/>
      </c>
      <c r="O2776" s="203">
        <f>IF(OR(N2776="",A2776="",NOT(ISNUMBER(N2776)),N2776&gt;A2776),"",DATEDIF(N2776,A2776,"Y")&amp;" years, "&amp;DATEDIF(N2776,A2776,"YM")&amp;" months, "&amp;DATEDIF(N2776,A2776,"MD")&amp;" days")</f>
        <v/>
      </c>
      <c r="P2776" s="203" t="inlineStr">
        <is>
          <t>Zane Goddard</t>
        </is>
      </c>
      <c r="Q2776" s="203" t="inlineStr">
        <is>
          <t>AUS</t>
        </is>
      </c>
      <c r="R2776" s="692">
        <f>_xlfn.LET(_xlpm.d,_xlfn.XLOOKUP(P2776,'[1]Birth Dates'!$A:$A,'[1]Birth Dates'!$B:$B,"",0),IF(_xlpm.d=0,"",_xlpm.d))</f>
        <v/>
      </c>
      <c r="S2776" s="203">
        <f>IF(OR(R2776="",A2776="",NOT(ISNUMBER(R2776)),R2776&gt;A2776),"",DATEDIF(R2776,A2776,"Y")&amp;" years, "&amp;DATEDIF(R2776,A2776,"YM")&amp;" months, "&amp;DATEDIF(R2776,A2776,"MD")&amp;" days")</f>
        <v/>
      </c>
      <c r="T2776" s="203" t="n"/>
      <c r="U2776" s="203" t="n"/>
      <c r="V2776" s="692">
        <f>_xlfn.LET(_xlpm.d,_xlfn.XLOOKUP(T2776,'[1]Birth Dates'!$A:$A,'[1]Birth Dates'!$B:$B,"",0),IF(_xlpm.d=0,"",_xlpm.d))</f>
        <v/>
      </c>
      <c r="W2776" s="203">
        <f>IF(OR(V2776="",A2776="",NOT(ISNUMBER(V2776)),V2776&gt;A2776),"",DATEDIF(V2776,A2776,"Y")&amp;" years, "&amp;DATEDIF(V2776,A2776,"YM")&amp;" months, "&amp;DATEDIF(V2776,A2776,"MD")&amp;" days")</f>
        <v/>
      </c>
      <c r="X2776" s="203" t="n"/>
      <c r="Y2776" s="203" t="n"/>
      <c r="Z2776" s="203" t="n"/>
      <c r="AA2776" s="203" t="n"/>
      <c r="AB2776" s="203" t="n">
        <v>25</v>
      </c>
      <c r="AC2776" s="203" t="n"/>
      <c r="AD2776" s="203" t="n"/>
      <c r="AE2776" s="476" t="inlineStr">
        <is>
          <t>2:08.8240</t>
        </is>
      </c>
      <c r="AF2776" s="418">
        <f>IF(OR(AE2776="",AE2776="",AE2776=0),"",6.213/(AE2776*24))</f>
        <v/>
      </c>
      <c r="AG2776" s="246" t="n"/>
      <c r="AH2776" s="476" t="inlineStr"/>
      <c r="AI2776" s="418">
        <f>IF(OR(AH2776="",AH2776="",AH2776=0),"",6.213/(AH2776*24))</f>
        <v/>
      </c>
      <c r="AJ2776" s="175">
        <f>IF(AND(ISNUMBER(AB2776),ISNUMBER(AG2776)),AB2776-AG2776,"")</f>
        <v/>
      </c>
      <c r="AK2776" s="203" t="inlineStr">
        <is>
          <t>Accident</t>
        </is>
      </c>
      <c r="AL2776" s="203" t="n">
        <v>155</v>
      </c>
      <c r="AM2776" s="672" t="n">
        <v>0.2465495138888889</v>
      </c>
      <c r="AN2776" s="671">
        <f>IF(OR(AL2776="",AM2776="",AM2776=0),"",AL2776*6.213/(AM2776*24))</f>
        <v/>
      </c>
      <c r="AO2776" s="725">
        <f>IF(AND(AL2776=AL2775,AM2776&lt;&gt;"",AM2775&lt;&gt;""),AM2776-AM2775,"")</f>
        <v/>
      </c>
      <c r="AP2776" s="17" t="n">
        <v>145</v>
      </c>
      <c r="AQ2776" s="614" t="inlineStr">
        <is>
          <t>2:06.7740</t>
        </is>
      </c>
      <c r="AR2776" s="439">
        <f>IF(OR(AQ2776="",AQ2776="",AQ2776=0),"",6.213/(AQ2776*24))</f>
        <v/>
      </c>
      <c r="AS2776" s="436">
        <f>IF(OR(NOT(ISNUMBER(C2776)),NOT(ISNUMBER(AB2776))),"",IF(AG2776&lt;&gt;"",AG2776,AB2776)-C2776)</f>
        <v/>
      </c>
      <c r="AT2776" s="210" t="n"/>
      <c r="AU2776" s="206">
        <f>IF($B2776="","",TEXT($A2776,"yyyymmdd")&amp;"_P"&amp;$C2776&amp;"_C"&amp;$F2776&amp;"_"&amp;TRIM(RIGHT(SUBSTITUTE(TRIM(SUBSTITUTE($L2776,CHAR(160)," "))," ",REPT(" ",60)),60))&amp;IF($P2776="","","-"&amp;TRIM(RIGHT(SUBSTITUTE(TRIM(SUBSTITUTE($P2776,CHAR(160)," "))," ",REPT(" ",60)),60)))&amp;IF($T2776="","","-"&amp;TRIM(RIGHT(SUBSTITUTE(TRIM(SUBSTITUTE($T2776,CHAR(160)," "))," ",REPT(" ",60)),60)))&amp;".jpg")</f>
        <v/>
      </c>
    </row>
    <row r="2777" ht="42" customHeight="1">
      <c r="A2777" s="172" t="n">
        <v>44122</v>
      </c>
      <c r="B2777" s="203" t="inlineStr">
        <is>
          <t>Supercheap Auto 1000, 18 October, 2020</t>
        </is>
      </c>
      <c r="C2777" s="203" t="inlineStr">
        <is>
          <t>DNF</t>
        </is>
      </c>
      <c r="D2777" s="203" t="n"/>
      <c r="E2777" s="203" t="n"/>
      <c r="F2777" s="203" t="n">
        <v>4</v>
      </c>
      <c r="G2777" s="203" t="inlineStr">
        <is>
          <t>Brad Jones Racing</t>
        </is>
      </c>
      <c r="H2777" s="203" t="n"/>
      <c r="I2777" s="203" t="inlineStr">
        <is>
          <t>SCT Logistics</t>
        </is>
      </c>
      <c r="J2777" s="203" t="inlineStr">
        <is>
          <t>Holden Commodore ZB</t>
        </is>
      </c>
      <c r="K2777" s="203" t="n"/>
      <c r="L2777" s="203" t="inlineStr">
        <is>
          <t>Jack Smith</t>
        </is>
      </c>
      <c r="M2777" s="203" t="inlineStr">
        <is>
          <t>AUS</t>
        </is>
      </c>
      <c r="N2777" s="692">
        <f>_xlfn.LET(_xlpm.d,_xlfn.XLOOKUP(L2777,'[1]Birth Dates'!$A:$A,'[1]Birth Dates'!$B:$B,"",0),IF(_xlpm.d=0,"",_xlpm.d))</f>
        <v/>
      </c>
      <c r="O2777" s="203">
        <f>IF(OR(N2777="",A2777="",NOT(ISNUMBER(N2777)),N2777&gt;A2777),"",DATEDIF(N2777,A2777,"Y")&amp;" years, "&amp;DATEDIF(N2777,A2777,"YM")&amp;" months, "&amp;DATEDIF(N2777,A2777,"MD")&amp;" days")</f>
        <v/>
      </c>
      <c r="P2777" s="203" t="inlineStr">
        <is>
          <t>Jack Perkins</t>
        </is>
      </c>
      <c r="Q2777" s="203" t="inlineStr">
        <is>
          <t>AUS</t>
        </is>
      </c>
      <c r="R2777" s="692">
        <f>_xlfn.LET(_xlpm.d,_xlfn.XLOOKUP(P2777,'[1]Birth Dates'!$A:$A,'[1]Birth Dates'!$B:$B,"",0),IF(_xlpm.d=0,"",_xlpm.d))</f>
        <v/>
      </c>
      <c r="S2777" s="203">
        <f>IF(OR(R2777="",A2777="",NOT(ISNUMBER(R2777)),R2777&gt;A2777),"",DATEDIF(R2777,A2777,"Y")&amp;" years, "&amp;DATEDIF(R2777,A2777,"YM")&amp;" months, "&amp;DATEDIF(R2777,A2777,"MD")&amp;" days")</f>
        <v/>
      </c>
      <c r="T2777" s="203" t="n"/>
      <c r="U2777" s="203" t="n"/>
      <c r="V2777" s="692">
        <f>_xlfn.LET(_xlpm.d,_xlfn.XLOOKUP(T2777,'[1]Birth Dates'!$A:$A,'[1]Birth Dates'!$B:$B,"",0),IF(_xlpm.d=0,"",_xlpm.d))</f>
        <v/>
      </c>
      <c r="W2777" s="203">
        <f>IF(OR(V2777="",A2777="",NOT(ISNUMBER(V2777)),V2777&gt;A2777),"",DATEDIF(V2777,A2777,"Y")&amp;" years, "&amp;DATEDIF(V2777,A2777,"YM")&amp;" months, "&amp;DATEDIF(V2777,A2777,"MD")&amp;" days")</f>
        <v/>
      </c>
      <c r="X2777" s="203" t="n"/>
      <c r="Y2777" s="203" t="n"/>
      <c r="Z2777" s="203" t="n"/>
      <c r="AA2777" s="203" t="n"/>
      <c r="AB2777" s="203" t="n">
        <v>22</v>
      </c>
      <c r="AC2777" s="203" t="n"/>
      <c r="AD2777" s="203" t="n"/>
      <c r="AE2777" s="476" t="inlineStr">
        <is>
          <t>2:08.8240</t>
        </is>
      </c>
      <c r="AF2777" s="418">
        <f>IF(OR(AE2777="",AE2777="",AE2777=0),"",6.213/(AE2777*24))</f>
        <v/>
      </c>
      <c r="AG2777" s="246" t="n"/>
      <c r="AH2777" s="476" t="inlineStr"/>
      <c r="AI2777" s="418">
        <f>IF(OR(AH2777="",AH2777="",AH2777=0),"",6.213/(AH2777*24))</f>
        <v/>
      </c>
      <c r="AJ2777" s="175">
        <f>IF(AND(ISNUMBER(AB2777),ISNUMBER(AG2777)),AB2777-AG2777,"")</f>
        <v/>
      </c>
      <c r="AK2777" s="203" t="inlineStr">
        <is>
          <t>Accident</t>
        </is>
      </c>
      <c r="AL2777" s="203" t="n">
        <v>149</v>
      </c>
      <c r="AM2777" s="672" t="n">
        <v>0.2380438888888889</v>
      </c>
      <c r="AN2777" s="671">
        <f>IF(OR(AL2777="",AM2777="",AM2777=0),"",AL2777*6.213/(AM2777*24))</f>
        <v/>
      </c>
      <c r="AO2777" s="725">
        <f>IF(AND(AL2777=AL2776,AM2777&lt;&gt;"",AM2776&lt;&gt;""),AM2777-AM2776,"")</f>
        <v/>
      </c>
      <c r="AP2777" s="17" t="n">
        <v>108</v>
      </c>
      <c r="AQ2777" s="614" t="inlineStr">
        <is>
          <t>2:07.7330</t>
        </is>
      </c>
      <c r="AR2777" s="439">
        <f>IF(OR(AQ2777="",AQ2777="",AQ2777=0),"",6.213/(AQ2777*24))</f>
        <v/>
      </c>
      <c r="AS2777" s="436">
        <f>IF(OR(NOT(ISNUMBER(C2777)),NOT(ISNUMBER(AB2777))),"",IF(AG2777&lt;&gt;"",AG2777,AB2777)-C2777)</f>
        <v/>
      </c>
      <c r="AT2777" s="210" t="n"/>
      <c r="AU2777" s="206">
        <f>IF($B2777="","",TEXT($A2777,"yyyymmdd")&amp;"_P"&amp;$C2777&amp;"_C"&amp;$F2777&amp;"_"&amp;TRIM(RIGHT(SUBSTITUTE(TRIM(SUBSTITUTE($L2777,CHAR(160)," "))," ",REPT(" ",60)),60))&amp;IF($P2777="","","-"&amp;TRIM(RIGHT(SUBSTITUTE(TRIM(SUBSTITUTE($P2777,CHAR(160)," "))," ",REPT(" ",60)),60)))&amp;IF($T2777="","","-"&amp;TRIM(RIGHT(SUBSTITUTE(TRIM(SUBSTITUTE($T2777,CHAR(160)," "))," ",REPT(" ",60)),60)))&amp;".jpg")</f>
        <v/>
      </c>
    </row>
    <row r="2778" ht="42" customHeight="1">
      <c r="A2778" s="172" t="n">
        <v>44122</v>
      </c>
      <c r="B2778" s="203" t="inlineStr">
        <is>
          <t>Supercheap Auto 1000, 18 October, 2020</t>
        </is>
      </c>
      <c r="C2778" s="203" t="inlineStr">
        <is>
          <t>DNF</t>
        </is>
      </c>
      <c r="D2778" s="203" t="n"/>
      <c r="E2778" s="203" t="n"/>
      <c r="F2778" s="203" t="n">
        <v>2</v>
      </c>
      <c r="G2778" s="203" t="inlineStr">
        <is>
          <t>Walkinshaw Andretti United</t>
        </is>
      </c>
      <c r="H2778" s="203" t="n"/>
      <c r="I2778" s="203" t="inlineStr">
        <is>
          <t>Middy's Electrical</t>
        </is>
      </c>
      <c r="J2778" s="203" t="inlineStr">
        <is>
          <t>Holden Commodore ZB</t>
        </is>
      </c>
      <c r="K2778" s="203" t="n"/>
      <c r="L2778" s="203" t="inlineStr">
        <is>
          <t>Bryce Fullwood</t>
        </is>
      </c>
      <c r="M2778" s="203" t="inlineStr">
        <is>
          <t>AUS</t>
        </is>
      </c>
      <c r="N2778" s="692">
        <f>_xlfn.LET(_xlpm.d,_xlfn.XLOOKUP(L2778,'[1]Birth Dates'!$A:$A,'[1]Birth Dates'!$B:$B,"",0),IF(_xlpm.d=0,"",_xlpm.d))</f>
        <v/>
      </c>
      <c r="O2778" s="203">
        <f>IF(OR(N2778="",A2778="",NOT(ISNUMBER(N2778)),N2778&gt;A2778),"",DATEDIF(N2778,A2778,"Y")&amp;" years, "&amp;DATEDIF(N2778,A2778,"YM")&amp;" months, "&amp;DATEDIF(N2778,A2778,"MD")&amp;" days")</f>
        <v/>
      </c>
      <c r="P2778" s="203" t="inlineStr">
        <is>
          <t>Kurt Kostecki</t>
        </is>
      </c>
      <c r="Q2778" s="203" t="inlineStr">
        <is>
          <t>AUS</t>
        </is>
      </c>
      <c r="R2778" s="692">
        <f>_xlfn.LET(_xlpm.d,_xlfn.XLOOKUP(P2778,'[1]Birth Dates'!$A:$A,'[1]Birth Dates'!$B:$B,"",0),IF(_xlpm.d=0,"",_xlpm.d))</f>
        <v/>
      </c>
      <c r="S2778" s="203">
        <f>IF(OR(R2778="",A2778="",NOT(ISNUMBER(R2778)),R2778&gt;A2778),"",DATEDIF(R2778,A2778,"Y")&amp;" years, "&amp;DATEDIF(R2778,A2778,"YM")&amp;" months, "&amp;DATEDIF(R2778,A2778,"MD")&amp;" days")</f>
        <v/>
      </c>
      <c r="T2778" s="203" t="n"/>
      <c r="U2778" s="203" t="n"/>
      <c r="V2778" s="692">
        <f>_xlfn.LET(_xlpm.d,_xlfn.XLOOKUP(T2778,'[1]Birth Dates'!$A:$A,'[1]Birth Dates'!$B:$B,"",0),IF(_xlpm.d=0,"",_xlpm.d))</f>
        <v/>
      </c>
      <c r="W2778" s="203">
        <f>IF(OR(V2778="",A2778="",NOT(ISNUMBER(V2778)),V2778&gt;A2778),"",DATEDIF(V2778,A2778,"Y")&amp;" years, "&amp;DATEDIF(V2778,A2778,"YM")&amp;" months, "&amp;DATEDIF(V2778,A2778,"MD")&amp;" days")</f>
        <v/>
      </c>
      <c r="X2778" s="203" t="n"/>
      <c r="Y2778" s="203" t="n"/>
      <c r="Z2778" s="203" t="n"/>
      <c r="AA2778" s="203" t="n"/>
      <c r="AB2778" s="203" t="n">
        <v>11</v>
      </c>
      <c r="AC2778" s="203" t="n"/>
      <c r="AD2778" s="203" t="n"/>
      <c r="AE2778" s="476" t="inlineStr">
        <is>
          <t>2:08.8240</t>
        </is>
      </c>
      <c r="AF2778" s="418">
        <f>IF(OR(AE2778="",AE2778="",AE2778=0),"",6.213/(AE2778*24))</f>
        <v/>
      </c>
      <c r="AG2778" s="246" t="n"/>
      <c r="AH2778" s="476" t="inlineStr"/>
      <c r="AI2778" s="418">
        <f>IF(OR(AH2778="",AH2778="",AH2778=0),"",6.213/(AH2778*24))</f>
        <v/>
      </c>
      <c r="AJ2778" s="175">
        <f>IF(AND(ISNUMBER(AB2778),ISNUMBER(AG2778)),AB2778-AG2778,"")</f>
        <v/>
      </c>
      <c r="AK2778" s="203" t="inlineStr">
        <is>
          <t>Accident</t>
        </is>
      </c>
      <c r="AL2778" s="203" t="n">
        <v>147</v>
      </c>
      <c r="AM2778" s="672" t="n">
        <v>0.2387067361111111</v>
      </c>
      <c r="AN2778" s="671">
        <f>IF(OR(AL2778="",AM2778="",AM2778=0),"",AL2778*6.213/(AM2778*24))</f>
        <v/>
      </c>
      <c r="AO2778" s="725">
        <f>IF(AND(AL2778=AL2777,AM2778&lt;&gt;"",AM2777&lt;&gt;""),AM2778-AM2777,"")</f>
        <v/>
      </c>
      <c r="AP2778" s="17" t="n">
        <v>143</v>
      </c>
      <c r="AQ2778" s="614" t="inlineStr">
        <is>
          <t>2:06.4880</t>
        </is>
      </c>
      <c r="AR2778" s="439">
        <f>IF(OR(AQ2778="",AQ2778="",AQ2778=0),"",6.213/(AQ2778*24))</f>
        <v/>
      </c>
      <c r="AS2778" s="436">
        <f>IF(OR(NOT(ISNUMBER(C2778)),NOT(ISNUMBER(AB2778))),"",IF(AG2778&lt;&gt;"",AG2778,AB2778)-C2778)</f>
        <v/>
      </c>
      <c r="AT2778" s="210" t="n"/>
      <c r="AU2778" s="206">
        <f>IF($B2778="","",TEXT($A2778,"yyyymmdd")&amp;"_P"&amp;$C2778&amp;"_C"&amp;$F2778&amp;"_"&amp;TRIM(RIGHT(SUBSTITUTE(TRIM(SUBSTITUTE($L2778,CHAR(160)," "))," ",REPT(" ",60)),60))&amp;IF($P2778="","","-"&amp;TRIM(RIGHT(SUBSTITUTE(TRIM(SUBSTITUTE($P2778,CHAR(160)," "))," ",REPT(" ",60)),60)))&amp;IF($T2778="","","-"&amp;TRIM(RIGHT(SUBSTITUTE(TRIM(SUBSTITUTE($T2778,CHAR(160)," "))," ",REPT(" ",60)),60)))&amp;".jpg")</f>
        <v/>
      </c>
    </row>
    <row r="2779" ht="42" customHeight="1">
      <c r="A2779" s="172" t="n">
        <v>44122</v>
      </c>
      <c r="B2779" s="203" t="inlineStr">
        <is>
          <t>Supercheap Auto 1000, 18 October, 2020</t>
        </is>
      </c>
      <c r="C2779" s="203" t="inlineStr">
        <is>
          <t>DNF</t>
        </is>
      </c>
      <c r="D2779" s="203" t="n"/>
      <c r="E2779" s="203" t="n"/>
      <c r="F2779" s="203" t="n">
        <v>35</v>
      </c>
      <c r="G2779" s="203" t="inlineStr">
        <is>
          <t>Matt Stone Racing</t>
        </is>
      </c>
      <c r="H2779" s="203" t="n"/>
      <c r="I2779" s="203" t="inlineStr">
        <is>
          <t>Yellowcover</t>
        </is>
      </c>
      <c r="J2779" s="203" t="inlineStr">
        <is>
          <t>Holden Commodore ZB</t>
        </is>
      </c>
      <c r="K2779" s="203" t="n"/>
      <c r="L2779" s="203" t="inlineStr">
        <is>
          <t>Garry Jacobson</t>
        </is>
      </c>
      <c r="M2779" s="203" t="inlineStr">
        <is>
          <t>AUS</t>
        </is>
      </c>
      <c r="N2779" s="692">
        <f>_xlfn.LET(_xlpm.d,_xlfn.XLOOKUP(L2779,'[1]Birth Dates'!$A:$A,'[1]Birth Dates'!$B:$B,"",0),IF(_xlpm.d=0,"",_xlpm.d))</f>
        <v/>
      </c>
      <c r="O2779" s="203">
        <f>IF(OR(N2779="",A2779="",NOT(ISNUMBER(N2779)),N2779&gt;A2779),"",DATEDIF(N2779,A2779,"Y")&amp;" years, "&amp;DATEDIF(N2779,A2779,"YM")&amp;" months, "&amp;DATEDIF(N2779,A2779,"MD")&amp;" days")</f>
        <v/>
      </c>
      <c r="P2779" s="203" t="inlineStr">
        <is>
          <t>David Russell</t>
        </is>
      </c>
      <c r="Q2779" s="203" t="inlineStr">
        <is>
          <t>AUS</t>
        </is>
      </c>
      <c r="R2779" s="692">
        <f>_xlfn.LET(_xlpm.d,_xlfn.XLOOKUP(P2779,'[1]Birth Dates'!$A:$A,'[1]Birth Dates'!$B:$B,"",0),IF(_xlpm.d=0,"",_xlpm.d))</f>
        <v/>
      </c>
      <c r="S2779" s="203">
        <f>IF(OR(R2779="",A2779="",NOT(ISNUMBER(R2779)),R2779&gt;A2779),"",DATEDIF(R2779,A2779,"Y")&amp;" years, "&amp;DATEDIF(R2779,A2779,"YM")&amp;" months, "&amp;DATEDIF(R2779,A2779,"MD")&amp;" days")</f>
        <v/>
      </c>
      <c r="T2779" s="203" t="n"/>
      <c r="U2779" s="203" t="n"/>
      <c r="V2779" s="692">
        <f>_xlfn.LET(_xlpm.d,_xlfn.XLOOKUP(T2779,'[1]Birth Dates'!$A:$A,'[1]Birth Dates'!$B:$B,"",0),IF(_xlpm.d=0,"",_xlpm.d))</f>
        <v/>
      </c>
      <c r="W2779" s="203">
        <f>IF(OR(V2779="",A2779="",NOT(ISNUMBER(V2779)),V2779&gt;A2779),"",DATEDIF(V2779,A2779,"Y")&amp;" years, "&amp;DATEDIF(V2779,A2779,"YM")&amp;" months, "&amp;DATEDIF(V2779,A2779,"MD")&amp;" days")</f>
        <v/>
      </c>
      <c r="X2779" s="203" t="n"/>
      <c r="Y2779" s="203" t="n"/>
      <c r="Z2779" s="203" t="n"/>
      <c r="AA2779" s="203" t="n"/>
      <c r="AB2779" s="203" t="n">
        <v>21</v>
      </c>
      <c r="AC2779" s="203" t="n"/>
      <c r="AD2779" s="203" t="n"/>
      <c r="AE2779" s="476" t="inlineStr">
        <is>
          <t>2:08.8240</t>
        </is>
      </c>
      <c r="AF2779" s="418">
        <f>IF(OR(AE2779="",AE2779="",AE2779=0),"",6.213/(AE2779*24))</f>
        <v/>
      </c>
      <c r="AG2779" s="246" t="n"/>
      <c r="AH2779" s="476" t="inlineStr"/>
      <c r="AI2779" s="418">
        <f>IF(OR(AH2779="",AH2779="",AH2779=0),"",6.213/(AH2779*24))</f>
        <v/>
      </c>
      <c r="AJ2779" s="175">
        <f>IF(AND(ISNUMBER(AB2779),ISNUMBER(AG2779)),AB2779-AG2779,"")</f>
        <v/>
      </c>
      <c r="AK2779" s="203" t="inlineStr">
        <is>
          <t>Engine</t>
        </is>
      </c>
      <c r="AL2779" s="203" t="n">
        <v>62</v>
      </c>
      <c r="AM2779" s="672" t="n">
        <v>0.1094004050925926</v>
      </c>
      <c r="AN2779" s="671">
        <f>IF(OR(AL2779="",AM2779="",AM2779=0),"",AL2779*6.213/(AM2779*24))</f>
        <v/>
      </c>
      <c r="AO2779" s="725">
        <f>IF(AND(AL2779=AL2778,AM2779&lt;&gt;"",AM2778&lt;&gt;""),AM2779-AM2778,"")</f>
        <v/>
      </c>
      <c r="AP2779" s="17" t="n">
        <v>6</v>
      </c>
      <c r="AQ2779" s="614" t="inlineStr">
        <is>
          <t>2:08.2410</t>
        </is>
      </c>
      <c r="AR2779" s="439">
        <f>IF(OR(AQ2779="",AQ2779="",AQ2779=0),"",6.213/(AQ2779*24))</f>
        <v/>
      </c>
      <c r="AS2779" s="436">
        <f>IF(OR(NOT(ISNUMBER(C2779)),NOT(ISNUMBER(AB2779))),"",IF(AG2779&lt;&gt;"",AG2779,AB2779)-C2779)</f>
        <v/>
      </c>
      <c r="AT2779" s="210" t="n"/>
      <c r="AU2779" s="206">
        <f>IF($B2779="","",TEXT($A2779,"yyyymmdd")&amp;"_P"&amp;$C2779&amp;"_C"&amp;$F2779&amp;"_"&amp;TRIM(RIGHT(SUBSTITUTE(TRIM(SUBSTITUTE($L2779,CHAR(160)," "))," ",REPT(" ",60)),60))&amp;IF($P2779="","","-"&amp;TRIM(RIGHT(SUBSTITUTE(TRIM(SUBSTITUTE($P2779,CHAR(160)," "))," ",REPT(" ",60)),60)))&amp;IF($T2779="","","-"&amp;TRIM(RIGHT(SUBSTITUTE(TRIM(SUBSTITUTE($T2779,CHAR(160)," "))," ",REPT(" ",60)),60)))&amp;".jpg")</f>
        <v/>
      </c>
    </row>
    <row r="2780" ht="42" customHeight="1">
      <c r="A2780" s="172" t="n">
        <v>44122</v>
      </c>
      <c r="B2780" s="203" t="inlineStr">
        <is>
          <t>Supercheap Auto 1000, 18 October, 2020</t>
        </is>
      </c>
      <c r="C2780" s="203" t="inlineStr">
        <is>
          <t>DNF</t>
        </is>
      </c>
      <c r="D2780" s="203" t="n"/>
      <c r="E2780" s="203" t="n"/>
      <c r="F2780" s="203" t="n">
        <v>14</v>
      </c>
      <c r="G2780" s="203" t="inlineStr">
        <is>
          <t>Brad Jones Racing</t>
        </is>
      </c>
      <c r="H2780" s="203" t="n"/>
      <c r="I2780" s="203" t="inlineStr">
        <is>
          <t>Cub Cadet Lawnmowers</t>
        </is>
      </c>
      <c r="J2780" s="203" t="inlineStr">
        <is>
          <t>Holden Commodore ZB</t>
        </is>
      </c>
      <c r="K2780" s="203" t="n"/>
      <c r="L2780" s="203" t="inlineStr">
        <is>
          <t>Todd Hazelwood</t>
        </is>
      </c>
      <c r="M2780" s="203" t="inlineStr">
        <is>
          <t>AUS</t>
        </is>
      </c>
      <c r="N2780" s="692">
        <f>_xlfn.LET(_xlpm.d,_xlfn.XLOOKUP(L2780,'[1]Birth Dates'!$A:$A,'[1]Birth Dates'!$B:$B,"",0),IF(_xlpm.d=0,"",_xlpm.d))</f>
        <v/>
      </c>
      <c r="O2780" s="203">
        <f>IF(OR(N2780="",A2780="",NOT(ISNUMBER(N2780)),N2780&gt;A2780),"",DATEDIF(N2780,A2780,"Y")&amp;" years, "&amp;DATEDIF(N2780,A2780,"YM")&amp;" months, "&amp;DATEDIF(N2780,A2780,"MD")&amp;" days")</f>
        <v/>
      </c>
      <c r="P2780" s="203" t="inlineStr">
        <is>
          <t>Jordan Boys</t>
        </is>
      </c>
      <c r="Q2780" s="203" t="inlineStr">
        <is>
          <t>AUS</t>
        </is>
      </c>
      <c r="R2780" s="692">
        <f>_xlfn.LET(_xlpm.d,_xlfn.XLOOKUP(P2780,'[1]Birth Dates'!$A:$A,'[1]Birth Dates'!$B:$B,"",0),IF(_xlpm.d=0,"",_xlpm.d))</f>
        <v/>
      </c>
      <c r="S2780" s="203">
        <f>IF(OR(R2780="",A2780="",NOT(ISNUMBER(R2780)),R2780&gt;A2780),"",DATEDIF(R2780,A2780,"Y")&amp;" years, "&amp;DATEDIF(R2780,A2780,"YM")&amp;" months, "&amp;DATEDIF(R2780,A2780,"MD")&amp;" days")</f>
        <v/>
      </c>
      <c r="T2780" s="203" t="n"/>
      <c r="U2780" s="203" t="n"/>
      <c r="V2780" s="692">
        <f>_xlfn.LET(_xlpm.d,_xlfn.XLOOKUP(T2780,'[1]Birth Dates'!$A:$A,'[1]Birth Dates'!$B:$B,"",0),IF(_xlpm.d=0,"",_xlpm.d))</f>
        <v/>
      </c>
      <c r="W2780" s="203">
        <f>IF(OR(V2780="",A2780="",NOT(ISNUMBER(V2780)),V2780&gt;A2780),"",DATEDIF(V2780,A2780,"Y")&amp;" years, "&amp;DATEDIF(V2780,A2780,"YM")&amp;" months, "&amp;DATEDIF(V2780,A2780,"MD")&amp;" days")</f>
        <v/>
      </c>
      <c r="X2780" s="203" t="n"/>
      <c r="Y2780" s="203" t="n"/>
      <c r="Z2780" s="203" t="n"/>
      <c r="AA2780" s="203" t="n"/>
      <c r="AB2780" s="203" t="n">
        <v>16</v>
      </c>
      <c r="AC2780" s="203" t="n"/>
      <c r="AD2780" s="203" t="n"/>
      <c r="AE2780" s="476" t="inlineStr">
        <is>
          <t>2:08.8240</t>
        </is>
      </c>
      <c r="AF2780" s="418">
        <f>IF(OR(AE2780="",AE2780="",AE2780=0),"",6.213/(AE2780*24))</f>
        <v/>
      </c>
      <c r="AG2780" s="246" t="n"/>
      <c r="AH2780" s="476" t="inlineStr"/>
      <c r="AI2780" s="418">
        <f>IF(OR(AH2780="",AH2780="",AH2780=0),"",6.213/(AH2780*24))</f>
        <v/>
      </c>
      <c r="AJ2780" s="175">
        <f>IF(AND(ISNUMBER(AB2780),ISNUMBER(AG2780)),AB2780-AG2780,"")</f>
        <v/>
      </c>
      <c r="AK2780" s="203" t="inlineStr">
        <is>
          <t>Accident</t>
        </is>
      </c>
      <c r="AL2780" s="203" t="n">
        <v>50</v>
      </c>
      <c r="AM2780" s="672" t="n">
        <v>0.07864789351851852</v>
      </c>
      <c r="AN2780" s="671">
        <f>IF(OR(AL2780="",AM2780="",AM2780=0),"",AL2780*6.213/(AM2780*24))</f>
        <v/>
      </c>
      <c r="AO2780" s="725">
        <f>IF(AND(AL2780=AL2779,AM2780&lt;&gt;"",AM2779&lt;&gt;""),AM2780-AM2779,"")</f>
        <v/>
      </c>
      <c r="AP2780" s="17" t="n">
        <v>31</v>
      </c>
      <c r="AQ2780" s="614" t="inlineStr">
        <is>
          <t>2:07.9480</t>
        </is>
      </c>
      <c r="AR2780" s="439">
        <f>IF(OR(AQ2780="",AQ2780="",AQ2780=0),"",6.213/(AQ2780*24))</f>
        <v/>
      </c>
      <c r="AS2780" s="436">
        <f>IF(OR(NOT(ISNUMBER(C2780)),NOT(ISNUMBER(AB2780))),"",IF(AG2780&lt;&gt;"",AG2780,AB2780)-C2780)</f>
        <v/>
      </c>
      <c r="AT2780" s="210" t="n"/>
      <c r="AU2780" s="206">
        <f>IF($B2780="","",TEXT($A2780,"yyyymmdd")&amp;"_P"&amp;$C2780&amp;"_C"&amp;$F2780&amp;"_"&amp;TRIM(RIGHT(SUBSTITUTE(TRIM(SUBSTITUTE($L2780,CHAR(160)," "))," ",REPT(" ",60)),60))&amp;IF($P2780="","","-"&amp;TRIM(RIGHT(SUBSTITUTE(TRIM(SUBSTITUTE($P2780,CHAR(160)," "))," ",REPT(" ",60)),60)))&amp;IF($T2780="","","-"&amp;TRIM(RIGHT(SUBSTITUTE(TRIM(SUBSTITUTE($T2780,CHAR(160)," "))," ",REPT(" ",60)),60)))&amp;".jpg")</f>
        <v/>
      </c>
    </row>
    <row r="2781" ht="42" customHeight="1">
      <c r="A2781" s="172" t="n">
        <v>44122</v>
      </c>
      <c r="B2781" s="203" t="inlineStr">
        <is>
          <t>Supercheap Auto 1000, 18 October, 2020</t>
        </is>
      </c>
      <c r="C2781" s="203" t="inlineStr">
        <is>
          <t>DNF</t>
        </is>
      </c>
      <c r="D2781" s="203" t="n"/>
      <c r="E2781" s="203" t="n"/>
      <c r="F2781" s="203" t="n">
        <v>888</v>
      </c>
      <c r="G2781" s="203" t="inlineStr">
        <is>
          <t>Triple Eight Race Engineering</t>
        </is>
      </c>
      <c r="H2781" s="203" t="n"/>
      <c r="I2781" s="203" t="inlineStr">
        <is>
          <t>Red Bull, Holden</t>
        </is>
      </c>
      <c r="J2781" s="203" t="inlineStr">
        <is>
          <t>Holden Commodore ZB</t>
        </is>
      </c>
      <c r="K2781" s="203" t="n"/>
      <c r="L2781" s="203" t="inlineStr">
        <is>
          <t>Jamie Whincup</t>
        </is>
      </c>
      <c r="M2781" s="203" t="inlineStr">
        <is>
          <t>AUS</t>
        </is>
      </c>
      <c r="N2781" s="692">
        <f>_xlfn.LET(_xlpm.d,_xlfn.XLOOKUP(L2781,'[1]Birth Dates'!$A:$A,'[1]Birth Dates'!$B:$B,"",0),IF(_xlpm.d=0,"",_xlpm.d))</f>
        <v/>
      </c>
      <c r="O2781" s="203">
        <f>IF(OR(N2781="",A2781="",NOT(ISNUMBER(N2781)),N2781&gt;A2781),"",DATEDIF(N2781,A2781,"Y")&amp;" years, "&amp;DATEDIF(N2781,A2781,"YM")&amp;" months, "&amp;DATEDIF(N2781,A2781,"MD")&amp;" days")</f>
        <v/>
      </c>
      <c r="P2781" s="203" t="inlineStr">
        <is>
          <t>Craig Lowndes</t>
        </is>
      </c>
      <c r="Q2781" s="203" t="inlineStr">
        <is>
          <t>AUS</t>
        </is>
      </c>
      <c r="R2781" s="692">
        <f>_xlfn.LET(_xlpm.d,_xlfn.XLOOKUP(P2781,'[1]Birth Dates'!$A:$A,'[1]Birth Dates'!$B:$B,"",0),IF(_xlpm.d=0,"",_xlpm.d))</f>
        <v/>
      </c>
      <c r="S2781" s="203">
        <f>IF(OR(R2781="",A2781="",NOT(ISNUMBER(R2781)),R2781&gt;A2781),"",DATEDIF(R2781,A2781,"Y")&amp;" years, "&amp;DATEDIF(R2781,A2781,"YM")&amp;" months, "&amp;DATEDIF(R2781,A2781,"MD")&amp;" days")</f>
        <v/>
      </c>
      <c r="T2781" s="203" t="n"/>
      <c r="U2781" s="203" t="n"/>
      <c r="V2781" s="692">
        <f>_xlfn.LET(_xlpm.d,_xlfn.XLOOKUP(T2781,'[1]Birth Dates'!$A:$A,'[1]Birth Dates'!$B:$B,"",0),IF(_xlpm.d=0,"",_xlpm.d))</f>
        <v/>
      </c>
      <c r="W2781" s="203">
        <f>IF(OR(V2781="",A2781="",NOT(ISNUMBER(V2781)),V2781&gt;A2781),"",DATEDIF(V2781,A2781,"Y")&amp;" years, "&amp;DATEDIF(V2781,A2781,"YM")&amp;" months, "&amp;DATEDIF(V2781,A2781,"MD")&amp;" days")</f>
        <v/>
      </c>
      <c r="X2781" s="203" t="n"/>
      <c r="Y2781" s="203" t="n"/>
      <c r="Z2781" s="203" t="n"/>
      <c r="AA2781" s="203" t="n"/>
      <c r="AB2781" s="203" t="n">
        <v>9</v>
      </c>
      <c r="AC2781" s="203" t="n"/>
      <c r="AD2781" s="203" t="n"/>
      <c r="AE2781" s="476" t="inlineStr">
        <is>
          <t>2:08.8240</t>
        </is>
      </c>
      <c r="AF2781" s="418">
        <f>IF(OR(AE2781="",AE2781="",AE2781=0),"",6.213/(AE2781*24))</f>
        <v/>
      </c>
      <c r="AG2781" s="246" t="n"/>
      <c r="AH2781" s="476" t="inlineStr">
        <is>
          <t>2:08.8240</t>
        </is>
      </c>
      <c r="AI2781" s="418">
        <f>IF(OR(AH2781="",AH2781="",AH2781=0),"",6.213/(AH2781*24))</f>
        <v/>
      </c>
      <c r="AJ2781" s="175">
        <f>IF(AND(ISNUMBER(AB2781),ISNUMBER(AG2781)),AB2781-AG2781,"")</f>
        <v/>
      </c>
      <c r="AK2781" s="203" t="inlineStr">
        <is>
          <t>Accident</t>
        </is>
      </c>
      <c r="AL2781" s="203" t="n">
        <v>32</v>
      </c>
      <c r="AM2781" s="672" t="n">
        <v>0.04796093749999999</v>
      </c>
      <c r="AN2781" s="671">
        <f>IF(OR(AL2781="",AM2781="",AM2781=0),"",AL2781*6.213/(AM2781*24))</f>
        <v/>
      </c>
      <c r="AO2781" s="725">
        <f>IF(AND(AL2781=AL2780,AM2781&lt;&gt;"",AM2780&lt;&gt;""),AM2781-AM2780,"")</f>
        <v/>
      </c>
      <c r="AP2781" s="17" t="n">
        <v>29</v>
      </c>
      <c r="AQ2781" s="614" t="inlineStr">
        <is>
          <t>2:06.8890</t>
        </is>
      </c>
      <c r="AR2781" s="439">
        <f>IF(OR(AQ2781="",AQ2781="",AQ2781=0),"",6.213/(AQ2781*24))</f>
        <v/>
      </c>
      <c r="AS2781" s="436">
        <f>IF(OR(NOT(ISNUMBER(C2781)),NOT(ISNUMBER(AB2781))),"",IF(AG2781&lt;&gt;"",AG2781,AB2781)-C2781)</f>
        <v/>
      </c>
      <c r="AT2781" s="210" t="n"/>
      <c r="AU2781" s="206">
        <f>IF($B2781="","",TEXT($A2781,"yyyymmdd")&amp;"_P"&amp;$C2781&amp;"_C"&amp;$F2781&amp;"_"&amp;TRIM(RIGHT(SUBSTITUTE(TRIM(SUBSTITUTE($L2781,CHAR(160)," "))," ",REPT(" ",60)),60))&amp;IF($P2781="","","-"&amp;TRIM(RIGHT(SUBSTITUTE(TRIM(SUBSTITUTE($P2781,CHAR(160)," "))," ",REPT(" ",60)),60)))&amp;IF($T2781="","","-"&amp;TRIM(RIGHT(SUBSTITUTE(TRIM(SUBSTITUTE($T2781,CHAR(160)," "))," ",REPT(" ",60)),60)))&amp;".jpg")</f>
        <v/>
      </c>
    </row>
    <row r="2782" ht="70" customFormat="1" customHeight="1" s="240">
      <c r="A2782" s="247" t="n">
        <v>44535</v>
      </c>
      <c r="B2782" s="248" t="inlineStr">
        <is>
          <t>Repco Bathurst 1000, 5 December, 2021</t>
        </is>
      </c>
      <c r="C2782" s="248" t="n">
        <v>1</v>
      </c>
      <c r="D2782" s="248" t="n"/>
      <c r="E2782" s="248" t="n"/>
      <c r="F2782" s="248" t="n">
        <v>25</v>
      </c>
      <c r="G2782" s="248" t="inlineStr">
        <is>
          <t>Walkinshaw Andretti United</t>
        </is>
      </c>
      <c r="H2782" s="248" t="n"/>
      <c r="I2782" s="248" t="inlineStr">
        <is>
          <t>Appliances Online</t>
        </is>
      </c>
      <c r="J2782" s="248" t="inlineStr">
        <is>
          <t>Holden Commodore ZB</t>
        </is>
      </c>
      <c r="K2782" s="248" t="n"/>
      <c r="L2782" s="248" t="inlineStr">
        <is>
          <t>Chaz Mostert</t>
        </is>
      </c>
      <c r="M2782" s="248" t="inlineStr">
        <is>
          <t>AUS</t>
        </is>
      </c>
      <c r="N2782" s="687">
        <f>_xlfn.LET(_xlpm.d,_xlfn.XLOOKUP(L2782,'[1]Birth Dates'!$A:$A,'[1]Birth Dates'!$B:$B,"",0),IF(_xlpm.d=0,"",_xlpm.d))</f>
        <v/>
      </c>
      <c r="O2782" s="220">
        <f>IF(OR(N2782="",A2782="",NOT(ISNUMBER(N2782)),N2782&gt;A2782),"",DATEDIF(N2782,A2782,"Y")&amp;" years, "&amp;DATEDIF(N2782,A2782,"YM")&amp;" months, "&amp;DATEDIF(N2782,A2782,"MD")&amp;" days")</f>
        <v/>
      </c>
      <c r="P2782" s="248" t="inlineStr">
        <is>
          <t>Lee Holdsworth</t>
        </is>
      </c>
      <c r="Q2782" s="248" t="inlineStr">
        <is>
          <t>AUS</t>
        </is>
      </c>
      <c r="R2782" s="687">
        <f>_xlfn.LET(_xlpm.d,_xlfn.XLOOKUP(P2782,'[1]Birth Dates'!$A:$A,'[1]Birth Dates'!$B:$B,"",0),IF(_xlpm.d=0,"",_xlpm.d))</f>
        <v/>
      </c>
      <c r="S2782" s="220">
        <f>IF(OR(R2782="",A2782="",NOT(ISNUMBER(R2782)),R2782&gt;A2782),"",DATEDIF(R2782,A2782,"Y")&amp;" years, "&amp;DATEDIF(R2782,A2782,"YM")&amp;" months, "&amp;DATEDIF(R2782,A2782,"MD")&amp;" days")</f>
        <v/>
      </c>
      <c r="T2782" s="248" t="n"/>
      <c r="U2782" s="248" t="n"/>
      <c r="V2782" s="687">
        <f>_xlfn.LET(_xlpm.d,_xlfn.XLOOKUP(T2782,'[1]Birth Dates'!$A:$A,'[1]Birth Dates'!$B:$B,"",0),IF(_xlpm.d=0,"",_xlpm.d))</f>
        <v/>
      </c>
      <c r="W2782" s="220">
        <f>IF(OR(V2782="",A2782="",NOT(ISNUMBER(V2782)),V2782&gt;A2782),"",DATEDIF(V2782,A2782,"Y")&amp;" years, "&amp;DATEDIF(V2782,A2782,"YM")&amp;" months, "&amp;DATEDIF(V2782,A2782,"MD")&amp;" days")</f>
        <v/>
      </c>
      <c r="X2782" s="220" t="n"/>
      <c r="Y2782" s="220" t="n"/>
      <c r="Z2782" s="220" t="n"/>
      <c r="AA2782" s="220" t="n"/>
      <c r="AB2782" s="248" t="n">
        <v>3</v>
      </c>
      <c r="AC2782" s="248" t="n">
        <v>13</v>
      </c>
      <c r="AD2782" s="248" t="n">
        <v>12</v>
      </c>
      <c r="AE2782" s="601" t="inlineStr">
        <is>
          <t>2:03.9770</t>
        </is>
      </c>
      <c r="AF2782" s="418">
        <f>IF(OR(AE2782="",AE2782="",AE2782=0),"",6.213/(AE2782*24))</f>
        <v/>
      </c>
      <c r="AG2782" s="249" t="n">
        <v>1</v>
      </c>
      <c r="AH2782" s="601" t="inlineStr">
        <is>
          <t>2:03.3740</t>
        </is>
      </c>
      <c r="AI2782" s="418">
        <f>IF(OR(AH2782="",AH2782="",AH2782=0),"",6.213/(AH2782*24))</f>
        <v/>
      </c>
      <c r="AJ2782" s="175">
        <f>IF(AND(ISNUMBER(AB2782),ISNUMBER(AG2782)),AB2782-AG2782,"")</f>
        <v/>
      </c>
      <c r="AK2782" s="248" t="n"/>
      <c r="AL2782" s="248" t="n">
        <v>161</v>
      </c>
      <c r="AM2782" s="726" t="n">
        <v>0.2604883680555555</v>
      </c>
      <c r="AN2782" s="671">
        <f>IF(OR(AL2782="",AM2782="",AM2782=0),"",AL2782*6.213/(AM2782*24))</f>
        <v/>
      </c>
      <c r="AO2782" s="725">
        <f>IF(AND(AL2782=AL2781,AM2782&lt;&gt;"",AM2781&lt;&gt;""),AM2782-AM2781,"")</f>
        <v/>
      </c>
      <c r="AP2782" s="248" t="n">
        <v>130</v>
      </c>
      <c r="AQ2782" s="601" t="inlineStr">
        <is>
          <t>2:05.1860</t>
        </is>
      </c>
      <c r="AR2782" s="439">
        <f>IF(OR(AQ2782="",AQ2782="",AQ2782=0),"",6.213/(AQ2782*24))</f>
        <v/>
      </c>
      <c r="AS2782" s="436">
        <f>IF(OR(NOT(ISNUMBER(C2782)),NOT(ISNUMBER(AB2782))),"",IF(AG2782&lt;&gt;"",AG2782,AB2782)-C2782)</f>
        <v/>
      </c>
      <c r="AT2782" s="216" t="n"/>
      <c r="AU2782" s="250">
        <f>IF($B2782="","",TEXT($A2782,"yyyymmdd")&amp;"_P"&amp;$C2782&amp;"_C"&amp;$F2782&amp;"_"&amp;TRIM(RIGHT(SUBSTITUTE(TRIM(SUBSTITUTE($L2782,CHAR(160)," "))," ",REPT(" ",60)),60))&amp;IF($P2782="","","-"&amp;TRIM(RIGHT(SUBSTITUTE(TRIM(SUBSTITUTE($P2782,CHAR(160)," "))," ",REPT(" ",60)),60)))&amp;IF($T2782="","","-"&amp;TRIM(RIGHT(SUBSTITUTE(TRIM(SUBSTITUTE($T2782,CHAR(160)," "))," ",REPT(" ",60)),60)))&amp;".jpg")</f>
        <v/>
      </c>
    </row>
    <row r="2783" ht="56" customHeight="1">
      <c r="A2783" s="173" t="n">
        <v>44535</v>
      </c>
      <c r="B2783" s="220" t="inlineStr">
        <is>
          <t>Repco Bathurst 1000, 5 December, 2021</t>
        </is>
      </c>
      <c r="C2783" s="220" t="n">
        <v>2</v>
      </c>
      <c r="D2783" s="220" t="n"/>
      <c r="E2783" s="220" t="n"/>
      <c r="F2783" s="220" t="n">
        <v>6</v>
      </c>
      <c r="G2783" s="220" t="inlineStr">
        <is>
          <t>Tickford Racing</t>
        </is>
      </c>
      <c r="H2783" s="220" t="n"/>
      <c r="I2783" s="220" t="inlineStr">
        <is>
          <t>Monster Energy</t>
        </is>
      </c>
      <c r="J2783" s="220" t="inlineStr">
        <is>
          <t>Ford Mustang Mk.6</t>
        </is>
      </c>
      <c r="K2783" s="220" t="n"/>
      <c r="L2783" s="220" t="inlineStr">
        <is>
          <t>Cameron Waters</t>
        </is>
      </c>
      <c r="M2783" s="220" t="inlineStr">
        <is>
          <t>AUS</t>
        </is>
      </c>
      <c r="N2783" s="687">
        <f>_xlfn.LET(_xlpm.d,_xlfn.XLOOKUP(L2783,'[1]Birth Dates'!$A:$A,'[1]Birth Dates'!$B:$B,"",0),IF(_xlpm.d=0,"",_xlpm.d))</f>
        <v/>
      </c>
      <c r="O2783" s="220">
        <f>IF(OR(N2783="",A2783="",NOT(ISNUMBER(N2783)),N2783&gt;A2783),"",DATEDIF(N2783,A2783,"Y")&amp;" years, "&amp;DATEDIF(N2783,A2783,"YM")&amp;" months, "&amp;DATEDIF(N2783,A2783,"MD")&amp;" days")</f>
        <v/>
      </c>
      <c r="P2783" s="220" t="inlineStr">
        <is>
          <t>James Moffat</t>
        </is>
      </c>
      <c r="Q2783" s="220" t="inlineStr">
        <is>
          <t>AUS</t>
        </is>
      </c>
      <c r="R2783" s="687">
        <f>_xlfn.LET(_xlpm.d,_xlfn.XLOOKUP(P2783,'[1]Birth Dates'!$A:$A,'[1]Birth Dates'!$B:$B,"",0),IF(_xlpm.d=0,"",_xlpm.d))</f>
        <v/>
      </c>
      <c r="S2783" s="220">
        <f>IF(OR(R2783="",A2783="",NOT(ISNUMBER(R2783)),R2783&gt;A2783),"",DATEDIF(R2783,A2783,"Y")&amp;" years, "&amp;DATEDIF(R2783,A2783,"YM")&amp;" months, "&amp;DATEDIF(R2783,A2783,"MD")&amp;" days")</f>
        <v/>
      </c>
      <c r="T2783" s="220" t="n"/>
      <c r="U2783" s="220" t="n"/>
      <c r="V2783" s="687">
        <f>_xlfn.LET(_xlpm.d,_xlfn.XLOOKUP(T2783,'[1]Birth Dates'!$A:$A,'[1]Birth Dates'!$B:$B,"",0),IF(_xlpm.d=0,"",_xlpm.d))</f>
        <v/>
      </c>
      <c r="W2783" s="220">
        <f>IF(OR(V2783="",A2783="",NOT(ISNUMBER(V2783)),V2783&gt;A2783),"",DATEDIF(V2783,A2783,"Y")&amp;" years, "&amp;DATEDIF(V2783,A2783,"YM")&amp;" months, "&amp;DATEDIF(V2783,A2783,"MD")&amp;" days")</f>
        <v/>
      </c>
      <c r="X2783" s="220" t="n"/>
      <c r="Y2783" s="220" t="n"/>
      <c r="Z2783" s="220" t="n"/>
      <c r="AA2783" s="220" t="n"/>
      <c r="AB2783" s="220" t="n">
        <v>5</v>
      </c>
      <c r="AC2783" s="220" t="n">
        <v>11</v>
      </c>
      <c r="AD2783" s="220" t="n">
        <v>7</v>
      </c>
      <c r="AE2783" s="595" t="inlineStr">
        <is>
          <t>2:04.2040</t>
        </is>
      </c>
      <c r="AF2783" s="418">
        <f>IF(OR(AE2783="",AE2783="",AE2783=0),"",6.213/(AE2783*24))</f>
        <v/>
      </c>
      <c r="AG2783" s="251" t="n">
        <v>3</v>
      </c>
      <c r="AH2783" s="595" t="inlineStr">
        <is>
          <t>2:03.6860</t>
        </is>
      </c>
      <c r="AI2783" s="418">
        <f>IF(OR(AH2783="",AH2783="",AH2783=0),"",6.213/(AH2783*24))</f>
        <v/>
      </c>
      <c r="AJ2783" s="175">
        <f>IF(AND(ISNUMBER(AB2783),ISNUMBER(AG2783)),AB2783-AG2783,"")</f>
        <v/>
      </c>
      <c r="AK2783" s="220" t="n"/>
      <c r="AL2783" s="220" t="n">
        <v>161</v>
      </c>
      <c r="AM2783" s="727" t="n">
        <v>0.2605316550925926</v>
      </c>
      <c r="AN2783" s="671">
        <f>IF(OR(AL2783="",AM2783="",AM2783=0),"",AL2783*6.213/(AM2783*24))</f>
        <v/>
      </c>
      <c r="AO2783" s="725">
        <f>IF(AND(AL2783=AL2782,AM2783&lt;&gt;"",AM2782&lt;&gt;""),AM2783-AM2782,"")</f>
        <v/>
      </c>
      <c r="AP2783" s="220" t="n">
        <v>127</v>
      </c>
      <c r="AQ2783" s="595" t="inlineStr">
        <is>
          <t>2:05.7210</t>
        </is>
      </c>
      <c r="AR2783" s="439">
        <f>IF(OR(AQ2783="",AQ2783="",AQ2783=0),"",6.213/(AQ2783*24))</f>
        <v/>
      </c>
      <c r="AS2783" s="436">
        <f>IF(OR(NOT(ISNUMBER(C2783)),NOT(ISNUMBER(AB2783))),"",IF(AG2783&lt;&gt;"",AG2783,AB2783)-C2783)</f>
        <v/>
      </c>
      <c r="AT2783" s="217" t="n"/>
      <c r="AU2783" s="223">
        <f>IF($B2783="","",TEXT($A2783,"yyyymmdd")&amp;"_P"&amp;$C2783&amp;"_C"&amp;$F2783&amp;"_"&amp;TRIM(RIGHT(SUBSTITUTE(TRIM(SUBSTITUTE($L2783,CHAR(160)," "))," ",REPT(" ",60)),60))&amp;IF($P2783="","","-"&amp;TRIM(RIGHT(SUBSTITUTE(TRIM(SUBSTITUTE($P2783,CHAR(160)," "))," ",REPT(" ",60)),60)))&amp;IF($T2783="","","-"&amp;TRIM(RIGHT(SUBSTITUTE(TRIM(SUBSTITUTE($T2783,CHAR(160)," "))," ",REPT(" ",60)),60)))&amp;".jpg")</f>
        <v/>
      </c>
    </row>
    <row r="2784" ht="56" customHeight="1">
      <c r="A2784" s="173" t="n">
        <v>44535</v>
      </c>
      <c r="B2784" s="220" t="inlineStr">
        <is>
          <t>Repco Bathurst 1000, 5 December, 2021</t>
        </is>
      </c>
      <c r="C2784" s="220" t="n">
        <v>3</v>
      </c>
      <c r="D2784" s="220" t="n"/>
      <c r="E2784" s="220" t="n"/>
      <c r="F2784" s="220" t="n">
        <v>99</v>
      </c>
      <c r="G2784" s="220" t="inlineStr">
        <is>
          <t>Erebus Motorsport</t>
        </is>
      </c>
      <c r="H2784" s="220" t="n"/>
      <c r="I2784" s="220" t="inlineStr">
        <is>
          <t>Boost Mobile</t>
        </is>
      </c>
      <c r="J2784" s="220" t="inlineStr">
        <is>
          <t>Holden Commodore ZB</t>
        </is>
      </c>
      <c r="K2784" s="220" t="n"/>
      <c r="L2784" s="220" t="inlineStr">
        <is>
          <t>Brodie Kostecki</t>
        </is>
      </c>
      <c r="M2784" s="220" t="inlineStr">
        <is>
          <t>AUS</t>
        </is>
      </c>
      <c r="N2784" s="687">
        <f>_xlfn.LET(_xlpm.d,_xlfn.XLOOKUP(L2784,'[1]Birth Dates'!$A:$A,'[1]Birth Dates'!$B:$B,"",0),IF(_xlpm.d=0,"",_xlpm.d))</f>
        <v/>
      </c>
      <c r="O2784" s="220">
        <f>IF(OR(N2784="",A2784="",NOT(ISNUMBER(N2784)),N2784&gt;A2784),"",DATEDIF(N2784,A2784,"Y")&amp;" years, "&amp;DATEDIF(N2784,A2784,"YM")&amp;" months, "&amp;DATEDIF(N2784,A2784,"MD")&amp;" days")</f>
        <v/>
      </c>
      <c r="P2784" s="220" t="inlineStr">
        <is>
          <t>David Russell</t>
        </is>
      </c>
      <c r="Q2784" s="220" t="inlineStr">
        <is>
          <t>AUS</t>
        </is>
      </c>
      <c r="R2784" s="687">
        <f>_xlfn.LET(_xlpm.d,_xlfn.XLOOKUP(P2784,'[1]Birth Dates'!$A:$A,'[1]Birth Dates'!$B:$B,"",0),IF(_xlpm.d=0,"",_xlpm.d))</f>
        <v/>
      </c>
      <c r="S2784" s="220">
        <f>IF(OR(R2784="",A2784="",NOT(ISNUMBER(R2784)),R2784&gt;A2784),"",DATEDIF(R2784,A2784,"Y")&amp;" years, "&amp;DATEDIF(R2784,A2784,"YM")&amp;" months, "&amp;DATEDIF(R2784,A2784,"MD")&amp;" days")</f>
        <v/>
      </c>
      <c r="T2784" s="220" t="n"/>
      <c r="U2784" s="220" t="n"/>
      <c r="V2784" s="687">
        <f>_xlfn.LET(_xlpm.d,_xlfn.XLOOKUP(T2784,'[1]Birth Dates'!$A:$A,'[1]Birth Dates'!$B:$B,"",0),IF(_xlpm.d=0,"",_xlpm.d))</f>
        <v/>
      </c>
      <c r="W2784" s="220">
        <f>IF(OR(V2784="",A2784="",NOT(ISNUMBER(V2784)),V2784&gt;A2784),"",DATEDIF(V2784,A2784,"Y")&amp;" years, "&amp;DATEDIF(V2784,A2784,"YM")&amp;" months, "&amp;DATEDIF(V2784,A2784,"MD")&amp;" days")</f>
        <v/>
      </c>
      <c r="X2784" s="220" t="n"/>
      <c r="Y2784" s="220" t="n"/>
      <c r="Z2784" s="220" t="n"/>
      <c r="AA2784" s="220" t="n"/>
      <c r="AB2784" s="220" t="n">
        <v>6</v>
      </c>
      <c r="AC2784" s="220" t="n">
        <v>10</v>
      </c>
      <c r="AD2784" s="220" t="n">
        <v>9</v>
      </c>
      <c r="AE2784" s="595" t="inlineStr">
        <is>
          <t>2:04.2200</t>
        </is>
      </c>
      <c r="AF2784" s="418">
        <f>IF(OR(AE2784="",AE2784="",AE2784=0),"",6.213/(AE2784*24))</f>
        <v/>
      </c>
      <c r="AG2784" s="251" t="n">
        <v>10</v>
      </c>
      <c r="AH2784" s="577" t="inlineStr">
        <is>
          <t>DSQ</t>
        </is>
      </c>
      <c r="AI2784" s="418">
        <f>IF(OR(AH2784="",AH2784="",AH2784=0),"",6.213/(AH2784*24))</f>
        <v/>
      </c>
      <c r="AJ2784" s="175">
        <f>IF(AND(ISNUMBER(AB2784),ISNUMBER(AG2784)),AB2784-AG2784,"")</f>
        <v/>
      </c>
      <c r="AK2784" s="220" t="n"/>
      <c r="AL2784" s="220" t="n">
        <v>161</v>
      </c>
      <c r="AM2784" s="727" t="n">
        <v>0.2605594907407408</v>
      </c>
      <c r="AN2784" s="671">
        <f>IF(OR(AL2784="",AM2784="",AM2784=0),"",AL2784*6.213/(AM2784*24))</f>
        <v/>
      </c>
      <c r="AO2784" s="725">
        <f>IF(AND(AL2784=AL2783,AM2784&lt;&gt;"",AM2783&lt;&gt;""),AM2784-AM2783,"")</f>
        <v/>
      </c>
      <c r="AP2784" s="220" t="n">
        <v>150</v>
      </c>
      <c r="AQ2784" s="595" t="inlineStr">
        <is>
          <t>2:06.0700</t>
        </is>
      </c>
      <c r="AR2784" s="439">
        <f>IF(OR(AQ2784="",AQ2784="",AQ2784=0),"",6.213/(AQ2784*24))</f>
        <v/>
      </c>
      <c r="AS2784" s="436">
        <f>IF(OR(NOT(ISNUMBER(C2784)),NOT(ISNUMBER(AB2784))),"",IF(AG2784&lt;&gt;"",AG2784,AB2784)-C2784)</f>
        <v/>
      </c>
      <c r="AT2784" s="217" t="n"/>
      <c r="AU2784" s="223">
        <f>IF($B2784="","",TEXT($A2784,"yyyymmdd")&amp;"_P"&amp;$C2784&amp;"_C"&amp;$F2784&amp;"_"&amp;TRIM(RIGHT(SUBSTITUTE(TRIM(SUBSTITUTE($L2784,CHAR(160)," "))," ",REPT(" ",60)),60))&amp;IF($P2784="","","-"&amp;TRIM(RIGHT(SUBSTITUTE(TRIM(SUBSTITUTE($P2784,CHAR(160)," "))," ",REPT(" ",60)),60)))&amp;IF($T2784="","","-"&amp;TRIM(RIGHT(SUBSTITUTE(TRIM(SUBSTITUTE($T2784,CHAR(160)," "))," ",REPT(" ",60)),60)))&amp;".jpg")</f>
        <v/>
      </c>
    </row>
    <row r="2785" ht="56" customHeight="1">
      <c r="A2785" s="173" t="n">
        <v>44535</v>
      </c>
      <c r="B2785" s="220" t="inlineStr">
        <is>
          <t>Repco Bathurst 1000, 5 December, 2021</t>
        </is>
      </c>
      <c r="C2785" s="220" t="n">
        <v>4</v>
      </c>
      <c r="D2785" s="220" t="n"/>
      <c r="E2785" s="220" t="n"/>
      <c r="F2785" s="220" t="n">
        <v>88</v>
      </c>
      <c r="G2785" s="220" t="inlineStr">
        <is>
          <t>Triple Eight Race Engineering</t>
        </is>
      </c>
      <c r="H2785" s="220" t="n"/>
      <c r="I2785" s="220" t="inlineStr">
        <is>
          <t>Red Bull, Ampol</t>
        </is>
      </c>
      <c r="J2785" s="220" t="inlineStr">
        <is>
          <t>Holden Commodore ZB</t>
        </is>
      </c>
      <c r="K2785" s="220" t="n"/>
      <c r="L2785" s="220" t="inlineStr">
        <is>
          <t>Jamie Whincup</t>
        </is>
      </c>
      <c r="M2785" s="220" t="inlineStr">
        <is>
          <t>AUS</t>
        </is>
      </c>
      <c r="N2785" s="687">
        <f>_xlfn.LET(_xlpm.d,_xlfn.XLOOKUP(L2785,'[1]Birth Dates'!$A:$A,'[1]Birth Dates'!$B:$B,"",0),IF(_xlpm.d=0,"",_xlpm.d))</f>
        <v/>
      </c>
      <c r="O2785" s="220">
        <f>IF(OR(N2785="",A2785="",NOT(ISNUMBER(N2785)),N2785&gt;A2785),"",DATEDIF(N2785,A2785,"Y")&amp;" years, "&amp;DATEDIF(N2785,A2785,"YM")&amp;" months, "&amp;DATEDIF(N2785,A2785,"MD")&amp;" days")</f>
        <v/>
      </c>
      <c r="P2785" s="220" t="inlineStr">
        <is>
          <t>Craig Lowndes</t>
        </is>
      </c>
      <c r="Q2785" s="220" t="inlineStr">
        <is>
          <t>AUS</t>
        </is>
      </c>
      <c r="R2785" s="687">
        <f>_xlfn.LET(_xlpm.d,_xlfn.XLOOKUP(P2785,'[1]Birth Dates'!$A:$A,'[1]Birth Dates'!$B:$B,"",0),IF(_xlpm.d=0,"",_xlpm.d))</f>
        <v/>
      </c>
      <c r="S2785" s="220">
        <f>IF(OR(R2785="",A2785="",NOT(ISNUMBER(R2785)),R2785&gt;A2785),"",DATEDIF(R2785,A2785,"Y")&amp;" years, "&amp;DATEDIF(R2785,A2785,"YM")&amp;" months, "&amp;DATEDIF(R2785,A2785,"MD")&amp;" days")</f>
        <v/>
      </c>
      <c r="T2785" s="220" t="n"/>
      <c r="U2785" s="220" t="n"/>
      <c r="V2785" s="687">
        <f>_xlfn.LET(_xlpm.d,_xlfn.XLOOKUP(T2785,'[1]Birth Dates'!$A:$A,'[1]Birth Dates'!$B:$B,"",0),IF(_xlpm.d=0,"",_xlpm.d))</f>
        <v/>
      </c>
      <c r="W2785" s="220">
        <f>IF(OR(V2785="",A2785="",NOT(ISNUMBER(V2785)),V2785&gt;A2785),"",DATEDIF(V2785,A2785,"Y")&amp;" years, "&amp;DATEDIF(V2785,A2785,"YM")&amp;" months, "&amp;DATEDIF(V2785,A2785,"MD")&amp;" days")</f>
        <v/>
      </c>
      <c r="X2785" s="220" t="n"/>
      <c r="Y2785" s="220" t="n"/>
      <c r="Z2785" s="220" t="n"/>
      <c r="AA2785" s="220" t="n"/>
      <c r="AB2785" s="220" t="n">
        <v>11</v>
      </c>
      <c r="AC2785" s="220" t="n">
        <v>11</v>
      </c>
      <c r="AD2785" s="220" t="n">
        <v>10</v>
      </c>
      <c r="AE2785" s="595" t="inlineStr">
        <is>
          <t>2:04.5160</t>
        </is>
      </c>
      <c r="AF2785" s="418">
        <f>IF(OR(AE2785="",AE2785="",AE2785=0),"",6.213/(AE2785*24))</f>
        <v/>
      </c>
      <c r="AG2785" s="251" t="n"/>
      <c r="AH2785" s="577" t="inlineStr"/>
      <c r="AI2785" s="418">
        <f>IF(OR(AH2785="",AH2785="",AH2785=0),"",6.213/(AH2785*24))</f>
        <v/>
      </c>
      <c r="AJ2785" s="175">
        <f>IF(AND(ISNUMBER(AB2785),ISNUMBER(AG2785)),AB2785-AG2785,"")</f>
        <v/>
      </c>
      <c r="AK2785" s="220" t="n"/>
      <c r="AL2785" s="220" t="n">
        <v>161</v>
      </c>
      <c r="AM2785" s="727" t="n">
        <v>0.2605733796296296</v>
      </c>
      <c r="AN2785" s="671">
        <f>IF(OR(AL2785="",AM2785="",AM2785=0),"",AL2785*6.213/(AM2785*24))</f>
        <v/>
      </c>
      <c r="AO2785" s="725">
        <f>IF(AND(AL2785=AL2784,AM2785&lt;&gt;"",AM2784&lt;&gt;""),AM2785-AM2784,"")</f>
        <v/>
      </c>
      <c r="AP2785" s="220" t="n">
        <v>151</v>
      </c>
      <c r="AQ2785" s="595" t="inlineStr">
        <is>
          <t>2:06.3420</t>
        </is>
      </c>
      <c r="AR2785" s="439">
        <f>IF(OR(AQ2785="",AQ2785="",AQ2785=0),"",6.213/(AQ2785*24))</f>
        <v/>
      </c>
      <c r="AS2785" s="436">
        <f>IF(OR(NOT(ISNUMBER(C2785)),NOT(ISNUMBER(AB2785))),"",IF(AG2785&lt;&gt;"",AG2785,AB2785)-C2785)</f>
        <v/>
      </c>
      <c r="AT2785" s="217" t="n"/>
      <c r="AU2785" s="223">
        <f>IF($B2785="","",TEXT($A2785,"yyyymmdd")&amp;"_P"&amp;$C2785&amp;"_C"&amp;$F2785&amp;"_"&amp;TRIM(RIGHT(SUBSTITUTE(TRIM(SUBSTITUTE($L2785,CHAR(160)," "))," ",REPT(" ",60)),60))&amp;IF($P2785="","","-"&amp;TRIM(RIGHT(SUBSTITUTE(TRIM(SUBSTITUTE($P2785,CHAR(160)," "))," ",REPT(" ",60)),60)))&amp;IF($T2785="","","-"&amp;TRIM(RIGHT(SUBSTITUTE(TRIM(SUBSTITUTE($T2785,CHAR(160)," "))," ",REPT(" ",60)),60)))&amp;".jpg")</f>
        <v/>
      </c>
    </row>
    <row r="2786" ht="56" customHeight="1">
      <c r="A2786" s="173" t="n">
        <v>44535</v>
      </c>
      <c r="B2786" s="220" t="inlineStr">
        <is>
          <t>Repco Bathurst 1000, 5 December, 2021</t>
        </is>
      </c>
      <c r="C2786" s="220" t="n">
        <v>5</v>
      </c>
      <c r="D2786" s="220" t="n"/>
      <c r="E2786" s="220" t="n"/>
      <c r="F2786" s="220" t="n">
        <v>2</v>
      </c>
      <c r="G2786" s="220" t="inlineStr">
        <is>
          <t>Walkinshaw Andretti United</t>
        </is>
      </c>
      <c r="H2786" s="220" t="n"/>
      <c r="I2786" s="220" t="inlineStr">
        <is>
          <t>Middy's Electrical</t>
        </is>
      </c>
      <c r="J2786" s="220" t="inlineStr">
        <is>
          <t>Holden Commodore ZB</t>
        </is>
      </c>
      <c r="K2786" s="220" t="n"/>
      <c r="L2786" s="220" t="inlineStr">
        <is>
          <t>Bryce Fullwood</t>
        </is>
      </c>
      <c r="M2786" s="220" t="inlineStr">
        <is>
          <t>AUS</t>
        </is>
      </c>
      <c r="N2786" s="687">
        <f>_xlfn.LET(_xlpm.d,_xlfn.XLOOKUP(L2786,'[1]Birth Dates'!$A:$A,'[1]Birth Dates'!$B:$B,"",0),IF(_xlpm.d=0,"",_xlpm.d))</f>
        <v/>
      </c>
      <c r="O2786" s="220">
        <f>IF(OR(N2786="",A2786="",NOT(ISNUMBER(N2786)),N2786&gt;A2786),"",DATEDIF(N2786,A2786,"Y")&amp;" years, "&amp;DATEDIF(N2786,A2786,"YM")&amp;" months, "&amp;DATEDIF(N2786,A2786,"MD")&amp;" days")</f>
        <v/>
      </c>
      <c r="P2786" s="220" t="inlineStr">
        <is>
          <t>Warren Luff</t>
        </is>
      </c>
      <c r="Q2786" s="220" t="inlineStr">
        <is>
          <t>AUS</t>
        </is>
      </c>
      <c r="R2786" s="687">
        <f>_xlfn.LET(_xlpm.d,_xlfn.XLOOKUP(P2786,'[1]Birth Dates'!$A:$A,'[1]Birth Dates'!$B:$B,"",0),IF(_xlpm.d=0,"",_xlpm.d))</f>
        <v/>
      </c>
      <c r="S2786" s="220">
        <f>IF(OR(R2786="",A2786="",NOT(ISNUMBER(R2786)),R2786&gt;A2786),"",DATEDIF(R2786,A2786,"Y")&amp;" years, "&amp;DATEDIF(R2786,A2786,"YM")&amp;" months, "&amp;DATEDIF(R2786,A2786,"MD")&amp;" days")</f>
        <v/>
      </c>
      <c r="T2786" s="220" t="n"/>
      <c r="U2786" s="220" t="n"/>
      <c r="V2786" s="687">
        <f>_xlfn.LET(_xlpm.d,_xlfn.XLOOKUP(T2786,'[1]Birth Dates'!$A:$A,'[1]Birth Dates'!$B:$B,"",0),IF(_xlpm.d=0,"",_xlpm.d))</f>
        <v/>
      </c>
      <c r="W2786" s="220">
        <f>IF(OR(V2786="",A2786="",NOT(ISNUMBER(V2786)),V2786&gt;A2786),"",DATEDIF(V2786,A2786,"Y")&amp;" years, "&amp;DATEDIF(V2786,A2786,"YM")&amp;" months, "&amp;DATEDIF(V2786,A2786,"MD")&amp;" days")</f>
        <v/>
      </c>
      <c r="X2786" s="220" t="n"/>
      <c r="Y2786" s="220" t="n"/>
      <c r="Z2786" s="220" t="n"/>
      <c r="AA2786" s="220" t="n"/>
      <c r="AB2786" s="220" t="n">
        <v>12</v>
      </c>
      <c r="AC2786" s="220" t="n">
        <v>13</v>
      </c>
      <c r="AD2786" s="220" t="n">
        <v>13</v>
      </c>
      <c r="AE2786" s="595" t="inlineStr">
        <is>
          <t>2:04.5560</t>
        </is>
      </c>
      <c r="AF2786" s="418">
        <f>IF(OR(AE2786="",AE2786="",AE2786=0),"",6.213/(AE2786*24))</f>
        <v/>
      </c>
      <c r="AG2786" s="251" t="n"/>
      <c r="AH2786" s="577" t="inlineStr"/>
      <c r="AI2786" s="418">
        <f>IF(OR(AH2786="",AH2786="",AH2786=0),"",6.213/(AH2786*24))</f>
        <v/>
      </c>
      <c r="AJ2786" s="175">
        <f>IF(AND(ISNUMBER(AB2786),ISNUMBER(AG2786)),AB2786-AG2786,"")</f>
        <v/>
      </c>
      <c r="AK2786" s="220" t="n"/>
      <c r="AL2786" s="220" t="n">
        <v>161</v>
      </c>
      <c r="AM2786" s="727" t="n">
        <v>0.2606088310185185</v>
      </c>
      <c r="AN2786" s="671">
        <f>IF(OR(AL2786="",AM2786="",AM2786=0),"",AL2786*6.213/(AM2786*24))</f>
        <v/>
      </c>
      <c r="AO2786" s="725">
        <f>IF(AND(AL2786=AL2785,AM2786&lt;&gt;"",AM2785&lt;&gt;""),AM2786-AM2785,"")</f>
        <v/>
      </c>
      <c r="AP2786" s="220" t="n">
        <v>151</v>
      </c>
      <c r="AQ2786" s="595" t="inlineStr">
        <is>
          <t>2:06.3770</t>
        </is>
      </c>
      <c r="AR2786" s="439">
        <f>IF(OR(AQ2786="",AQ2786="",AQ2786=0),"",6.213/(AQ2786*24))</f>
        <v/>
      </c>
      <c r="AS2786" s="436">
        <f>IF(OR(NOT(ISNUMBER(C2786)),NOT(ISNUMBER(AB2786))),"",IF(AG2786&lt;&gt;"",AG2786,AB2786)-C2786)</f>
        <v/>
      </c>
      <c r="AT2786" s="217" t="n"/>
      <c r="AU2786" s="223">
        <f>IF($B2786="","",TEXT($A2786,"yyyymmdd")&amp;"_P"&amp;$C2786&amp;"_C"&amp;$F2786&amp;"_"&amp;TRIM(RIGHT(SUBSTITUTE(TRIM(SUBSTITUTE($L2786,CHAR(160)," "))," ",REPT(" ",60)),60))&amp;IF($P2786="","","-"&amp;TRIM(RIGHT(SUBSTITUTE(TRIM(SUBSTITUTE($P2786,CHAR(160)," "))," ",REPT(" ",60)),60)))&amp;IF($T2786="","","-"&amp;TRIM(RIGHT(SUBSTITUTE(TRIM(SUBSTITUTE($T2786,CHAR(160)," "))," ",REPT(" ",60)),60)))&amp;".jpg")</f>
        <v/>
      </c>
    </row>
    <row r="2787" ht="56" customHeight="1">
      <c r="A2787" s="173" t="n">
        <v>44535</v>
      </c>
      <c r="B2787" s="220" t="inlineStr">
        <is>
          <t>Repco Bathurst 1000, 5 December, 2021</t>
        </is>
      </c>
      <c r="C2787" s="220" t="n">
        <v>6</v>
      </c>
      <c r="D2787" s="220" t="n"/>
      <c r="E2787" s="220" t="n"/>
      <c r="F2787" s="220" t="n">
        <v>8</v>
      </c>
      <c r="G2787" s="220" t="inlineStr">
        <is>
          <t>Brad Jones Racing</t>
        </is>
      </c>
      <c r="H2787" s="220" t="n"/>
      <c r="I2787" s="220" t="inlineStr">
        <is>
          <t>R&amp;J Batteries</t>
        </is>
      </c>
      <c r="J2787" s="220" t="inlineStr">
        <is>
          <t>Holden Commodore ZB</t>
        </is>
      </c>
      <c r="K2787" s="220" t="n"/>
      <c r="L2787" s="220" t="inlineStr">
        <is>
          <t>Nick Percat</t>
        </is>
      </c>
      <c r="M2787" s="220" t="inlineStr">
        <is>
          <t>AUS</t>
        </is>
      </c>
      <c r="N2787" s="687">
        <f>_xlfn.LET(_xlpm.d,_xlfn.XLOOKUP(L2787,'[1]Birth Dates'!$A:$A,'[1]Birth Dates'!$B:$B,"",0),IF(_xlpm.d=0,"",_xlpm.d))</f>
        <v/>
      </c>
      <c r="O2787" s="220">
        <f>IF(OR(N2787="",A2787="",NOT(ISNUMBER(N2787)),N2787&gt;A2787),"",DATEDIF(N2787,A2787,"Y")&amp;" years, "&amp;DATEDIF(N2787,A2787,"YM")&amp;" months, "&amp;DATEDIF(N2787,A2787,"MD")&amp;" days")</f>
        <v/>
      </c>
      <c r="P2787" s="220" t="inlineStr">
        <is>
          <t>Dale Wood</t>
        </is>
      </c>
      <c r="Q2787" s="220" t="inlineStr">
        <is>
          <t>AUS</t>
        </is>
      </c>
      <c r="R2787" s="687">
        <f>_xlfn.LET(_xlpm.d,_xlfn.XLOOKUP(P2787,'[1]Birth Dates'!$A:$A,'[1]Birth Dates'!$B:$B,"",0),IF(_xlpm.d=0,"",_xlpm.d))</f>
        <v/>
      </c>
      <c r="S2787" s="220">
        <f>IF(OR(R2787="",A2787="",NOT(ISNUMBER(R2787)),R2787&gt;A2787),"",DATEDIF(R2787,A2787,"Y")&amp;" years, "&amp;DATEDIF(R2787,A2787,"YM")&amp;" months, "&amp;DATEDIF(R2787,A2787,"MD")&amp;" days")</f>
        <v/>
      </c>
      <c r="T2787" s="220" t="n"/>
      <c r="U2787" s="220" t="n"/>
      <c r="V2787" s="687">
        <f>_xlfn.LET(_xlpm.d,_xlfn.XLOOKUP(T2787,'[1]Birth Dates'!$A:$A,'[1]Birth Dates'!$B:$B,"",0),IF(_xlpm.d=0,"",_xlpm.d))</f>
        <v/>
      </c>
      <c r="W2787" s="220">
        <f>IF(OR(V2787="",A2787="",NOT(ISNUMBER(V2787)),V2787&gt;A2787),"",DATEDIF(V2787,A2787,"Y")&amp;" years, "&amp;DATEDIF(V2787,A2787,"YM")&amp;" months, "&amp;DATEDIF(V2787,A2787,"MD")&amp;" days")</f>
        <v/>
      </c>
      <c r="X2787" s="220" t="n"/>
      <c r="Y2787" s="220" t="n"/>
      <c r="Z2787" s="220" t="n"/>
      <c r="AA2787" s="220" t="n"/>
      <c r="AB2787" s="220" t="n">
        <v>9</v>
      </c>
      <c r="AC2787" s="220" t="n">
        <v>10</v>
      </c>
      <c r="AD2787" s="220" t="n">
        <v>10</v>
      </c>
      <c r="AE2787" s="595" t="inlineStr">
        <is>
          <t>2:04.4420</t>
        </is>
      </c>
      <c r="AF2787" s="418">
        <f>IF(OR(AE2787="",AE2787="",AE2787=0),"",6.213/(AE2787*24))</f>
        <v/>
      </c>
      <c r="AG2787" s="251" t="n">
        <v>7</v>
      </c>
      <c r="AH2787" s="595" t="inlineStr">
        <is>
          <t>2:04.8990</t>
        </is>
      </c>
      <c r="AI2787" s="418">
        <f>IF(OR(AH2787="",AH2787="",AH2787=0),"",6.213/(AH2787*24))</f>
        <v/>
      </c>
      <c r="AJ2787" s="175">
        <f>IF(AND(ISNUMBER(AB2787),ISNUMBER(AG2787)),AB2787-AG2787,"")</f>
        <v/>
      </c>
      <c r="AK2787" s="220" t="n"/>
      <c r="AL2787" s="220" t="n">
        <v>161</v>
      </c>
      <c r="AM2787" s="727" t="n">
        <v>0.2606420023148148</v>
      </c>
      <c r="AN2787" s="671">
        <f>IF(OR(AL2787="",AM2787="",AM2787=0),"",AL2787*6.213/(AM2787*24))</f>
        <v/>
      </c>
      <c r="AO2787" s="725">
        <f>IF(AND(AL2787=AL2786,AM2787&lt;&gt;"",AM2786&lt;&gt;""),AM2787-AM2786,"")</f>
        <v/>
      </c>
      <c r="AP2787" s="220" t="n">
        <v>152</v>
      </c>
      <c r="AQ2787" s="595" t="inlineStr">
        <is>
          <t>2:06.5730</t>
        </is>
      </c>
      <c r="AR2787" s="439">
        <f>IF(OR(AQ2787="",AQ2787="",AQ2787=0),"",6.213/(AQ2787*24))</f>
        <v/>
      </c>
      <c r="AS2787" s="436">
        <f>IF(OR(NOT(ISNUMBER(C2787)),NOT(ISNUMBER(AB2787))),"",IF(AG2787&lt;&gt;"",AG2787,AB2787)-C2787)</f>
        <v/>
      </c>
      <c r="AT2787" s="217" t="n"/>
      <c r="AU2787" s="223">
        <f>IF($B2787="","",TEXT($A2787,"yyyymmdd")&amp;"_P"&amp;$C2787&amp;"_C"&amp;$F2787&amp;"_"&amp;TRIM(RIGHT(SUBSTITUTE(TRIM(SUBSTITUTE($L2787,CHAR(160)," "))," ",REPT(" ",60)),60))&amp;IF($P2787="","","-"&amp;TRIM(RIGHT(SUBSTITUTE(TRIM(SUBSTITUTE($P2787,CHAR(160)," "))," ",REPT(" ",60)),60)))&amp;IF($T2787="","","-"&amp;TRIM(RIGHT(SUBSTITUTE(TRIM(SUBSTITUTE($T2787,CHAR(160)," "))," ",REPT(" ",60)),60)))&amp;".jpg")</f>
        <v/>
      </c>
    </row>
    <row r="2788" ht="56" customHeight="1">
      <c r="A2788" s="173" t="n">
        <v>44535</v>
      </c>
      <c r="B2788" s="220" t="inlineStr">
        <is>
          <t>Repco Bathurst 1000, 5 December, 2021</t>
        </is>
      </c>
      <c r="C2788" s="220" t="n">
        <v>7</v>
      </c>
      <c r="D2788" s="220" t="n"/>
      <c r="E2788" s="220" t="n"/>
      <c r="F2788" s="220" t="n">
        <v>44</v>
      </c>
      <c r="G2788" s="220" t="inlineStr">
        <is>
          <t>Tickford Racing</t>
        </is>
      </c>
      <c r="H2788" s="220" t="n"/>
      <c r="I2788" s="220" t="inlineStr">
        <is>
          <t>Boost Mobile</t>
        </is>
      </c>
      <c r="J2788" s="220" t="inlineStr">
        <is>
          <t>Ford Mustang Mk.6</t>
        </is>
      </c>
      <c r="K2788" s="220" t="n"/>
      <c r="L2788" s="220" t="inlineStr">
        <is>
          <t>James Courtney</t>
        </is>
      </c>
      <c r="M2788" s="220" t="inlineStr">
        <is>
          <t>AUS</t>
        </is>
      </c>
      <c r="N2788" s="687">
        <f>_xlfn.LET(_xlpm.d,_xlfn.XLOOKUP(L2788,'[1]Birth Dates'!$A:$A,'[1]Birth Dates'!$B:$B,"",0),IF(_xlpm.d=0,"",_xlpm.d))</f>
        <v/>
      </c>
      <c r="O2788" s="220">
        <f>IF(OR(N2788="",A2788="",NOT(ISNUMBER(N2788)),N2788&gt;A2788),"",DATEDIF(N2788,A2788,"Y")&amp;" years, "&amp;DATEDIF(N2788,A2788,"YM")&amp;" months, "&amp;DATEDIF(N2788,A2788,"MD")&amp;" days")</f>
        <v/>
      </c>
      <c r="P2788" s="220" t="inlineStr">
        <is>
          <t>Thomas Randle</t>
        </is>
      </c>
      <c r="Q2788" s="220" t="inlineStr">
        <is>
          <t>AUS</t>
        </is>
      </c>
      <c r="R2788" s="687">
        <f>_xlfn.LET(_xlpm.d,_xlfn.XLOOKUP(P2788,'[1]Birth Dates'!$A:$A,'[1]Birth Dates'!$B:$B,"",0),IF(_xlpm.d=0,"",_xlpm.d))</f>
        <v/>
      </c>
      <c r="S2788" s="220">
        <f>IF(OR(R2788="",A2788="",NOT(ISNUMBER(R2788)),R2788&gt;A2788),"",DATEDIF(R2788,A2788,"Y")&amp;" years, "&amp;DATEDIF(R2788,A2788,"YM")&amp;" months, "&amp;DATEDIF(R2788,A2788,"MD")&amp;" days")</f>
        <v/>
      </c>
      <c r="T2788" s="220" t="n"/>
      <c r="U2788" s="220" t="n"/>
      <c r="V2788" s="687">
        <f>_xlfn.LET(_xlpm.d,_xlfn.XLOOKUP(T2788,'[1]Birth Dates'!$A:$A,'[1]Birth Dates'!$B:$B,"",0),IF(_xlpm.d=0,"",_xlpm.d))</f>
        <v/>
      </c>
      <c r="W2788" s="220">
        <f>IF(OR(V2788="",A2788="",NOT(ISNUMBER(V2788)),V2788&gt;A2788),"",DATEDIF(V2788,A2788,"Y")&amp;" years, "&amp;DATEDIF(V2788,A2788,"YM")&amp;" months, "&amp;DATEDIF(V2788,A2788,"MD")&amp;" days")</f>
        <v/>
      </c>
      <c r="X2788" s="220" t="n"/>
      <c r="Y2788" s="220" t="n"/>
      <c r="Z2788" s="220" t="n"/>
      <c r="AA2788" s="220" t="n"/>
      <c r="AB2788" s="220" t="n">
        <v>16</v>
      </c>
      <c r="AC2788" s="220" t="n">
        <v>11</v>
      </c>
      <c r="AD2788" s="220" t="n">
        <v>4</v>
      </c>
      <c r="AE2788" s="595" t="inlineStr">
        <is>
          <t>2:04.9200</t>
        </is>
      </c>
      <c r="AF2788" s="418">
        <f>IF(OR(AE2788="",AE2788="",AE2788=0),"",6.213/(AE2788*24))</f>
        <v/>
      </c>
      <c r="AG2788" s="251" t="n"/>
      <c r="AH2788" s="577" t="inlineStr"/>
      <c r="AI2788" s="418">
        <f>IF(OR(AH2788="",AH2788="",AH2788=0),"",6.213/(AH2788*24))</f>
        <v/>
      </c>
      <c r="AJ2788" s="175">
        <f>IF(AND(ISNUMBER(AB2788),ISNUMBER(AG2788)),AB2788-AG2788,"")</f>
        <v/>
      </c>
      <c r="AK2788" s="220" t="n"/>
      <c r="AL2788" s="220" t="n">
        <v>161</v>
      </c>
      <c r="AM2788" s="727" t="n">
        <v>0.2606570717592593</v>
      </c>
      <c r="AN2788" s="671">
        <f>IF(OR(AL2788="",AM2788="",AM2788=0),"",AL2788*6.213/(AM2788*24))</f>
        <v/>
      </c>
      <c r="AO2788" s="725">
        <f>IF(AND(AL2788=AL2787,AM2788&lt;&gt;"",AM2787&lt;&gt;""),AM2788-AM2787,"")</f>
        <v/>
      </c>
      <c r="AP2788" s="220" t="n">
        <v>150</v>
      </c>
      <c r="AQ2788" s="595" t="inlineStr">
        <is>
          <t>2:06.6180</t>
        </is>
      </c>
      <c r="AR2788" s="439">
        <f>IF(OR(AQ2788="",AQ2788="",AQ2788=0),"",6.213/(AQ2788*24))</f>
        <v/>
      </c>
      <c r="AS2788" s="436">
        <f>IF(OR(NOT(ISNUMBER(C2788)),NOT(ISNUMBER(AB2788))),"",IF(AG2788&lt;&gt;"",AG2788,AB2788)-C2788)</f>
        <v/>
      </c>
      <c r="AT2788" s="217" t="n"/>
      <c r="AU2788" s="223">
        <f>IF($B2788="","",TEXT($A2788,"yyyymmdd")&amp;"_P"&amp;$C2788&amp;"_C"&amp;$F2788&amp;"_"&amp;TRIM(RIGHT(SUBSTITUTE(TRIM(SUBSTITUTE($L2788,CHAR(160)," "))," ",REPT(" ",60)),60))&amp;IF($P2788="","","-"&amp;TRIM(RIGHT(SUBSTITUTE(TRIM(SUBSTITUTE($P2788,CHAR(160)," "))," ",REPT(" ",60)),60)))&amp;IF($T2788="","","-"&amp;TRIM(RIGHT(SUBSTITUTE(TRIM(SUBSTITUTE($T2788,CHAR(160)," "))," ",REPT(" ",60)),60)))&amp;".jpg")</f>
        <v/>
      </c>
    </row>
    <row r="2789" ht="56" customHeight="1">
      <c r="A2789" s="173" t="n">
        <v>44535</v>
      </c>
      <c r="B2789" s="220" t="inlineStr">
        <is>
          <t>Repco Bathurst 1000, 5 December, 2021</t>
        </is>
      </c>
      <c r="C2789" s="220" t="n">
        <v>8</v>
      </c>
      <c r="D2789" s="220" t="n"/>
      <c r="E2789" s="220" t="n"/>
      <c r="F2789" s="220" t="n">
        <v>14</v>
      </c>
      <c r="G2789" s="220" t="inlineStr">
        <is>
          <t>Brad Jones Racing</t>
        </is>
      </c>
      <c r="H2789" s="220" t="n"/>
      <c r="I2789" s="220" t="inlineStr">
        <is>
          <t>Cub Cadet Lawnmowers</t>
        </is>
      </c>
      <c r="J2789" s="220" t="inlineStr">
        <is>
          <t>Holden Commodore ZB</t>
        </is>
      </c>
      <c r="K2789" s="220" t="n"/>
      <c r="L2789" s="220" t="inlineStr">
        <is>
          <t>Todd Hazelwood</t>
        </is>
      </c>
      <c r="M2789" s="220" t="inlineStr">
        <is>
          <t>AUS</t>
        </is>
      </c>
      <c r="N2789" s="687">
        <f>_xlfn.LET(_xlpm.d,_xlfn.XLOOKUP(L2789,'[1]Birth Dates'!$A:$A,'[1]Birth Dates'!$B:$B,"",0),IF(_xlpm.d=0,"",_xlpm.d))</f>
        <v/>
      </c>
      <c r="O2789" s="220">
        <f>IF(OR(N2789="",A2789="",NOT(ISNUMBER(N2789)),N2789&gt;A2789),"",DATEDIF(N2789,A2789,"Y")&amp;" years, "&amp;DATEDIF(N2789,A2789,"YM")&amp;" months, "&amp;DATEDIF(N2789,A2789,"MD")&amp;" days")</f>
        <v/>
      </c>
      <c r="P2789" s="220" t="inlineStr">
        <is>
          <t>Dean Fiore</t>
        </is>
      </c>
      <c r="Q2789" s="220" t="inlineStr">
        <is>
          <t>AUS</t>
        </is>
      </c>
      <c r="R2789" s="687">
        <f>_xlfn.LET(_xlpm.d,_xlfn.XLOOKUP(P2789,'[1]Birth Dates'!$A:$A,'[1]Birth Dates'!$B:$B,"",0),IF(_xlpm.d=0,"",_xlpm.d))</f>
        <v/>
      </c>
      <c r="S2789" s="220">
        <f>IF(OR(R2789="",A2789="",NOT(ISNUMBER(R2789)),R2789&gt;A2789),"",DATEDIF(R2789,A2789,"Y")&amp;" years, "&amp;DATEDIF(R2789,A2789,"YM")&amp;" months, "&amp;DATEDIF(R2789,A2789,"MD")&amp;" days")</f>
        <v/>
      </c>
      <c r="T2789" s="220" t="n"/>
      <c r="U2789" s="220" t="n"/>
      <c r="V2789" s="687">
        <f>_xlfn.LET(_xlpm.d,_xlfn.XLOOKUP(T2789,'[1]Birth Dates'!$A:$A,'[1]Birth Dates'!$B:$B,"",0),IF(_xlpm.d=0,"",_xlpm.d))</f>
        <v/>
      </c>
      <c r="W2789" s="220">
        <f>IF(OR(V2789="",A2789="",NOT(ISNUMBER(V2789)),V2789&gt;A2789),"",DATEDIF(V2789,A2789,"Y")&amp;" years, "&amp;DATEDIF(V2789,A2789,"YM")&amp;" months, "&amp;DATEDIF(V2789,A2789,"MD")&amp;" days")</f>
        <v/>
      </c>
      <c r="X2789" s="220" t="n"/>
      <c r="Y2789" s="220" t="n"/>
      <c r="Z2789" s="220" t="n"/>
      <c r="AA2789" s="220" t="n"/>
      <c r="AB2789" s="220" t="n">
        <v>18</v>
      </c>
      <c r="AC2789" s="220" t="n">
        <v>11</v>
      </c>
      <c r="AD2789" s="220" t="n">
        <v>10</v>
      </c>
      <c r="AE2789" s="595" t="inlineStr">
        <is>
          <t>2:04.9700</t>
        </is>
      </c>
      <c r="AF2789" s="418">
        <f>IF(OR(AE2789="",AE2789="",AE2789=0),"",6.213/(AE2789*24))</f>
        <v/>
      </c>
      <c r="AG2789" s="251" t="n"/>
      <c r="AH2789" s="577" t="inlineStr"/>
      <c r="AI2789" s="418">
        <f>IF(OR(AH2789="",AH2789="",AH2789=0),"",6.213/(AH2789*24))</f>
        <v/>
      </c>
      <c r="AJ2789" s="175">
        <f>IF(AND(ISNUMBER(AB2789),ISNUMBER(AG2789)),AB2789-AG2789,"")</f>
        <v/>
      </c>
      <c r="AK2789" s="220" t="n"/>
      <c r="AL2789" s="220" t="n">
        <v>161</v>
      </c>
      <c r="AM2789" s="727" t="n">
        <v>0.2606783912037037</v>
      </c>
      <c r="AN2789" s="671">
        <f>IF(OR(AL2789="",AM2789="",AM2789=0),"",AL2789*6.213/(AM2789*24))</f>
        <v/>
      </c>
      <c r="AO2789" s="725">
        <f>IF(AND(AL2789=AL2788,AM2789&lt;&gt;"",AM2788&lt;&gt;""),AM2789-AM2788,"")</f>
        <v/>
      </c>
      <c r="AP2789" s="220" t="n">
        <v>149</v>
      </c>
      <c r="AQ2789" s="595" t="inlineStr">
        <is>
          <t>2:06.6940</t>
        </is>
      </c>
      <c r="AR2789" s="439">
        <f>IF(OR(AQ2789="",AQ2789="",AQ2789=0),"",6.213/(AQ2789*24))</f>
        <v/>
      </c>
      <c r="AS2789" s="436">
        <f>IF(OR(NOT(ISNUMBER(C2789)),NOT(ISNUMBER(AB2789))),"",IF(AG2789&lt;&gt;"",AG2789,AB2789)-C2789)</f>
        <v/>
      </c>
      <c r="AT2789" s="217" t="n"/>
      <c r="AU2789" s="223">
        <f>IF($B2789="","",TEXT($A2789,"yyyymmdd")&amp;"_P"&amp;$C2789&amp;"_C"&amp;$F2789&amp;"_"&amp;TRIM(RIGHT(SUBSTITUTE(TRIM(SUBSTITUTE($L2789,CHAR(160)," "))," ",REPT(" ",60)),60))&amp;IF($P2789="","","-"&amp;TRIM(RIGHT(SUBSTITUTE(TRIM(SUBSTITUTE($P2789,CHAR(160)," "))," ",REPT(" ",60)),60)))&amp;IF($T2789="","","-"&amp;TRIM(RIGHT(SUBSTITUTE(TRIM(SUBSTITUTE($T2789,CHAR(160)," "))," ",REPT(" ",60)),60)))&amp;".jpg")</f>
        <v/>
      </c>
    </row>
    <row r="2790" ht="56" customHeight="1">
      <c r="A2790" s="173" t="n">
        <v>44535</v>
      </c>
      <c r="B2790" s="220" t="inlineStr">
        <is>
          <t>Repco Bathurst 1000, 5 December, 2021</t>
        </is>
      </c>
      <c r="C2790" s="220" t="n">
        <v>9</v>
      </c>
      <c r="D2790" s="220" t="n"/>
      <c r="E2790" s="220" t="n"/>
      <c r="F2790" s="220" t="n">
        <v>3</v>
      </c>
      <c r="G2790" s="220" t="inlineStr">
        <is>
          <t>Blanchard Racing Team</t>
        </is>
      </c>
      <c r="H2790" s="220" t="n"/>
      <c r="I2790" s="220" t="inlineStr">
        <is>
          <t>CoolDrive</t>
        </is>
      </c>
      <c r="J2790" s="220" t="inlineStr">
        <is>
          <t>Ford Mustang Mk.6</t>
        </is>
      </c>
      <c r="K2790" s="220" t="n"/>
      <c r="L2790" s="220" t="inlineStr">
        <is>
          <t>Tim Slade</t>
        </is>
      </c>
      <c r="M2790" s="220" t="inlineStr">
        <is>
          <t>AUS</t>
        </is>
      </c>
      <c r="N2790" s="687">
        <f>_xlfn.LET(_xlpm.d,_xlfn.XLOOKUP(L2790,'[1]Birth Dates'!$A:$A,'[1]Birth Dates'!$B:$B,"",0),IF(_xlpm.d=0,"",_xlpm.d))</f>
        <v/>
      </c>
      <c r="O2790" s="220">
        <f>IF(OR(N2790="",A2790="",NOT(ISNUMBER(N2790)),N2790&gt;A2790),"",DATEDIF(N2790,A2790,"Y")&amp;" years, "&amp;DATEDIF(N2790,A2790,"YM")&amp;" months, "&amp;DATEDIF(N2790,A2790,"MD")&amp;" days")</f>
        <v/>
      </c>
      <c r="P2790" s="220" t="inlineStr">
        <is>
          <t>Tim Blanchard</t>
        </is>
      </c>
      <c r="Q2790" s="220" t="inlineStr">
        <is>
          <t>AUS</t>
        </is>
      </c>
      <c r="R2790" s="687">
        <f>_xlfn.LET(_xlpm.d,_xlfn.XLOOKUP(P2790,'[1]Birth Dates'!$A:$A,'[1]Birth Dates'!$B:$B,"",0),IF(_xlpm.d=0,"",_xlpm.d))</f>
        <v/>
      </c>
      <c r="S2790" s="220">
        <f>IF(OR(R2790="",A2790="",NOT(ISNUMBER(R2790)),R2790&gt;A2790),"",DATEDIF(R2790,A2790,"Y")&amp;" years, "&amp;DATEDIF(R2790,A2790,"YM")&amp;" months, "&amp;DATEDIF(R2790,A2790,"MD")&amp;" days")</f>
        <v/>
      </c>
      <c r="T2790" s="220" t="n"/>
      <c r="U2790" s="220" t="n"/>
      <c r="V2790" s="687">
        <f>_xlfn.LET(_xlpm.d,_xlfn.XLOOKUP(T2790,'[1]Birth Dates'!$A:$A,'[1]Birth Dates'!$B:$B,"",0),IF(_xlpm.d=0,"",_xlpm.d))</f>
        <v/>
      </c>
      <c r="W2790" s="220">
        <f>IF(OR(V2790="",A2790="",NOT(ISNUMBER(V2790)),V2790&gt;A2790),"",DATEDIF(V2790,A2790,"Y")&amp;" years, "&amp;DATEDIF(V2790,A2790,"YM")&amp;" months, "&amp;DATEDIF(V2790,A2790,"MD")&amp;" days")</f>
        <v/>
      </c>
      <c r="X2790" s="220" t="n"/>
      <c r="Y2790" s="220" t="n"/>
      <c r="Z2790" s="220" t="n"/>
      <c r="AA2790" s="220" t="n"/>
      <c r="AB2790" s="220" t="n">
        <v>4</v>
      </c>
      <c r="AC2790" s="220" t="n">
        <v>14</v>
      </c>
      <c r="AD2790" s="220" t="n">
        <v>14</v>
      </c>
      <c r="AE2790" s="595" t="inlineStr">
        <is>
          <t>2:04.1540</t>
        </is>
      </c>
      <c r="AF2790" s="418">
        <f>IF(OR(AE2790="",AE2790="",AE2790=0),"",6.213/(AE2790*24))</f>
        <v/>
      </c>
      <c r="AG2790" s="251" t="n">
        <v>4</v>
      </c>
      <c r="AH2790" s="595" t="inlineStr">
        <is>
          <t>2:04.0510</t>
        </is>
      </c>
      <c r="AI2790" s="418">
        <f>IF(OR(AH2790="",AH2790="",AH2790=0),"",6.213/(AH2790*24))</f>
        <v/>
      </c>
      <c r="AJ2790" s="175">
        <f>IF(AND(ISNUMBER(AB2790),ISNUMBER(AG2790)),AB2790-AG2790,"")</f>
        <v/>
      </c>
      <c r="AK2790" s="220" t="n"/>
      <c r="AL2790" s="220" t="n">
        <v>161</v>
      </c>
      <c r="AM2790" s="727" t="n">
        <v>0.2606846759259259</v>
      </c>
      <c r="AN2790" s="671">
        <f>IF(OR(AL2790="",AM2790="",AM2790=0),"",AL2790*6.213/(AM2790*24))</f>
        <v/>
      </c>
      <c r="AO2790" s="725">
        <f>IF(AND(AL2790=AL2789,AM2790&lt;&gt;"",AM2789&lt;&gt;""),AM2790-AM2789,"")</f>
        <v/>
      </c>
      <c r="AP2790" s="220" t="n">
        <v>150</v>
      </c>
      <c r="AQ2790" s="595" t="inlineStr">
        <is>
          <t>2:06.5860</t>
        </is>
      </c>
      <c r="AR2790" s="439">
        <f>IF(OR(AQ2790="",AQ2790="",AQ2790=0),"",6.213/(AQ2790*24))</f>
        <v/>
      </c>
      <c r="AS2790" s="436">
        <f>IF(OR(NOT(ISNUMBER(C2790)),NOT(ISNUMBER(AB2790))),"",IF(AG2790&lt;&gt;"",AG2790,AB2790)-C2790)</f>
        <v/>
      </c>
      <c r="AT2790" s="217" t="n"/>
      <c r="AU2790" s="223">
        <f>IF($B2790="","",TEXT($A2790,"yyyymmdd")&amp;"_P"&amp;$C2790&amp;"_C"&amp;$F2790&amp;"_"&amp;TRIM(RIGHT(SUBSTITUTE(TRIM(SUBSTITUTE($L2790,CHAR(160)," "))," ",REPT(" ",60)),60))&amp;IF($P2790="","","-"&amp;TRIM(RIGHT(SUBSTITUTE(TRIM(SUBSTITUTE($P2790,CHAR(160)," "))," ",REPT(" ",60)),60)))&amp;IF($T2790="","","-"&amp;TRIM(RIGHT(SUBSTITUTE(TRIM(SUBSTITUTE($T2790,CHAR(160)," "))," ",REPT(" ",60)),60)))&amp;".jpg")</f>
        <v/>
      </c>
    </row>
    <row r="2791" ht="56" customHeight="1">
      <c r="A2791" s="173" t="n">
        <v>44535</v>
      </c>
      <c r="B2791" s="220" t="inlineStr">
        <is>
          <t>Repco Bathurst 1000, 5 December, 2021</t>
        </is>
      </c>
      <c r="C2791" s="220" t="n">
        <v>10</v>
      </c>
      <c r="D2791" s="220" t="n"/>
      <c r="E2791" s="220" t="n"/>
      <c r="F2791" s="220" t="n">
        <v>17</v>
      </c>
      <c r="G2791" s="220" t="inlineStr">
        <is>
          <t>Dick Johnson Racing</t>
        </is>
      </c>
      <c r="H2791" s="220" t="n"/>
      <c r="I2791" s="220" t="inlineStr">
        <is>
          <t>Shell V-Power</t>
        </is>
      </c>
      <c r="J2791" s="220" t="inlineStr">
        <is>
          <t>Ford Mustang Mk.6</t>
        </is>
      </c>
      <c r="K2791" s="220" t="n"/>
      <c r="L2791" s="220" t="inlineStr">
        <is>
          <t>Will Davison</t>
        </is>
      </c>
      <c r="M2791" s="220" t="inlineStr">
        <is>
          <t>AUS</t>
        </is>
      </c>
      <c r="N2791" s="687">
        <f>_xlfn.LET(_xlpm.d,_xlfn.XLOOKUP(L2791,'[1]Birth Dates'!$A:$A,'[1]Birth Dates'!$B:$B,"",0),IF(_xlpm.d=0,"",_xlpm.d))</f>
        <v/>
      </c>
      <c r="O2791" s="220">
        <f>IF(OR(N2791="",A2791="",NOT(ISNUMBER(N2791)),N2791&gt;A2791),"",DATEDIF(N2791,A2791,"Y")&amp;" years, "&amp;DATEDIF(N2791,A2791,"YM")&amp;" months, "&amp;DATEDIF(N2791,A2791,"MD")&amp;" days")</f>
        <v/>
      </c>
      <c r="P2791" s="220" t="inlineStr">
        <is>
          <t>Alex Davison</t>
        </is>
      </c>
      <c r="Q2791" s="220" t="inlineStr">
        <is>
          <t>AUS</t>
        </is>
      </c>
      <c r="R2791" s="687">
        <f>_xlfn.LET(_xlpm.d,_xlfn.XLOOKUP(P2791,'[1]Birth Dates'!$A:$A,'[1]Birth Dates'!$B:$B,"",0),IF(_xlpm.d=0,"",_xlpm.d))</f>
        <v/>
      </c>
      <c r="S2791" s="220">
        <f>IF(OR(R2791="",A2791="",NOT(ISNUMBER(R2791)),R2791&gt;A2791),"",DATEDIF(R2791,A2791,"Y")&amp;" years, "&amp;DATEDIF(R2791,A2791,"YM")&amp;" months, "&amp;DATEDIF(R2791,A2791,"MD")&amp;" days")</f>
        <v/>
      </c>
      <c r="T2791" s="220" t="n"/>
      <c r="U2791" s="220" t="n"/>
      <c r="V2791" s="687">
        <f>_xlfn.LET(_xlpm.d,_xlfn.XLOOKUP(T2791,'[1]Birth Dates'!$A:$A,'[1]Birth Dates'!$B:$B,"",0),IF(_xlpm.d=0,"",_xlpm.d))</f>
        <v/>
      </c>
      <c r="W2791" s="220">
        <f>IF(OR(V2791="",A2791="",NOT(ISNUMBER(V2791)),V2791&gt;A2791),"",DATEDIF(V2791,A2791,"Y")&amp;" years, "&amp;DATEDIF(V2791,A2791,"YM")&amp;" months, "&amp;DATEDIF(V2791,A2791,"MD")&amp;" days")</f>
        <v/>
      </c>
      <c r="X2791" s="220" t="n"/>
      <c r="Y2791" s="220" t="n"/>
      <c r="Z2791" s="220" t="n"/>
      <c r="AA2791" s="220" t="n"/>
      <c r="AB2791" s="220" t="n">
        <v>8</v>
      </c>
      <c r="AC2791" s="220" t="n">
        <v>11</v>
      </c>
      <c r="AD2791" s="220" t="n">
        <v>10</v>
      </c>
      <c r="AE2791" s="595" t="inlineStr">
        <is>
          <t>2:04.3080</t>
        </is>
      </c>
      <c r="AF2791" s="418">
        <f>IF(OR(AE2791="",AE2791="",AE2791=0),"",6.213/(AE2791*24))</f>
        <v/>
      </c>
      <c r="AG2791" s="251" t="n">
        <v>6</v>
      </c>
      <c r="AH2791" s="595" t="inlineStr">
        <is>
          <t>2:04.7790</t>
        </is>
      </c>
      <c r="AI2791" s="418">
        <f>IF(OR(AH2791="",AH2791="",AH2791=0),"",6.213/(AH2791*24))</f>
        <v/>
      </c>
      <c r="AJ2791" s="175">
        <f>IF(AND(ISNUMBER(AB2791),ISNUMBER(AG2791)),AB2791-AG2791,"")</f>
        <v/>
      </c>
      <c r="AK2791" s="220" t="n"/>
      <c r="AL2791" s="220" t="n">
        <v>161</v>
      </c>
      <c r="AM2791" s="727" t="n">
        <v>0.2606911458333334</v>
      </c>
      <c r="AN2791" s="671">
        <f>IF(OR(AL2791="",AM2791="",AM2791=0),"",AL2791*6.213/(AM2791*24))</f>
        <v/>
      </c>
      <c r="AO2791" s="725">
        <f>IF(AND(AL2791=AL2790,AM2791&lt;&gt;"",AM2790&lt;&gt;""),AM2791-AM2790,"")</f>
        <v/>
      </c>
      <c r="AP2791" s="220" t="n">
        <v>150</v>
      </c>
      <c r="AQ2791" s="595" t="inlineStr">
        <is>
          <t>2:06.6340</t>
        </is>
      </c>
      <c r="AR2791" s="439">
        <f>IF(OR(AQ2791="",AQ2791="",AQ2791=0),"",6.213/(AQ2791*24))</f>
        <v/>
      </c>
      <c r="AS2791" s="436">
        <f>IF(OR(NOT(ISNUMBER(C2791)),NOT(ISNUMBER(AB2791))),"",IF(AG2791&lt;&gt;"",AG2791,AB2791)-C2791)</f>
        <v/>
      </c>
      <c r="AT2791" s="217" t="n"/>
      <c r="AU2791" s="223">
        <f>IF($B2791="","",TEXT($A2791,"yyyymmdd")&amp;"_P"&amp;$C2791&amp;"_C"&amp;$F2791&amp;"_"&amp;TRIM(RIGHT(SUBSTITUTE(TRIM(SUBSTITUTE($L2791,CHAR(160)," "))," ",REPT(" ",60)),60))&amp;IF($P2791="","","-"&amp;TRIM(RIGHT(SUBSTITUTE(TRIM(SUBSTITUTE($P2791,CHAR(160)," "))," ",REPT(" ",60)),60)))&amp;IF($T2791="","","-"&amp;TRIM(RIGHT(SUBSTITUTE(TRIM(SUBSTITUTE($T2791,CHAR(160)," "))," ",REPT(" ",60)),60)))&amp;".jpg")</f>
        <v/>
      </c>
    </row>
    <row r="2792" ht="56" customHeight="1">
      <c r="A2792" s="173" t="n">
        <v>44535</v>
      </c>
      <c r="B2792" s="220" t="inlineStr">
        <is>
          <t>Repco Bathurst 1000, 5 December, 2021</t>
        </is>
      </c>
      <c r="C2792" s="220" t="n">
        <v>11</v>
      </c>
      <c r="D2792" s="220" t="n"/>
      <c r="E2792" s="220" t="n"/>
      <c r="F2792" s="220" t="n">
        <v>26</v>
      </c>
      <c r="G2792" s="220" t="inlineStr">
        <is>
          <t>Kelly Grove Racing</t>
        </is>
      </c>
      <c r="H2792" s="220" t="n"/>
      <c r="I2792" s="220" t="inlineStr">
        <is>
          <t>Penrite</t>
        </is>
      </c>
      <c r="J2792" s="220" t="inlineStr">
        <is>
          <t>Ford Mustang Mk.6</t>
        </is>
      </c>
      <c r="K2792" s="220" t="n"/>
      <c r="L2792" s="220" t="inlineStr">
        <is>
          <t>David Reynolds</t>
        </is>
      </c>
      <c r="M2792" s="220" t="inlineStr">
        <is>
          <t>AUS</t>
        </is>
      </c>
      <c r="N2792" s="687">
        <f>_xlfn.LET(_xlpm.d,_xlfn.XLOOKUP(L2792,'[1]Birth Dates'!$A:$A,'[1]Birth Dates'!$B:$B,"",0),IF(_xlpm.d=0,"",_xlpm.d))</f>
        <v/>
      </c>
      <c r="O2792" s="220">
        <f>IF(OR(N2792="",A2792="",NOT(ISNUMBER(N2792)),N2792&gt;A2792),"",DATEDIF(N2792,A2792,"Y")&amp;" years, "&amp;DATEDIF(N2792,A2792,"YM")&amp;" months, "&amp;DATEDIF(N2792,A2792,"MD")&amp;" days")</f>
        <v/>
      </c>
      <c r="P2792" s="220" t="inlineStr">
        <is>
          <t>Luke Youlden</t>
        </is>
      </c>
      <c r="Q2792" s="220" t="inlineStr">
        <is>
          <t>AUS</t>
        </is>
      </c>
      <c r="R2792" s="687">
        <f>_xlfn.LET(_xlpm.d,_xlfn.XLOOKUP(P2792,'[1]Birth Dates'!$A:$A,'[1]Birth Dates'!$B:$B,"",0),IF(_xlpm.d=0,"",_xlpm.d))</f>
        <v/>
      </c>
      <c r="S2792" s="220">
        <f>IF(OR(R2792="",A2792="",NOT(ISNUMBER(R2792)),R2792&gt;A2792),"",DATEDIF(R2792,A2792,"Y")&amp;" years, "&amp;DATEDIF(R2792,A2792,"YM")&amp;" months, "&amp;DATEDIF(R2792,A2792,"MD")&amp;" days")</f>
        <v/>
      </c>
      <c r="T2792" s="220" t="n"/>
      <c r="U2792" s="220" t="n"/>
      <c r="V2792" s="687">
        <f>_xlfn.LET(_xlpm.d,_xlfn.XLOOKUP(T2792,'[1]Birth Dates'!$A:$A,'[1]Birth Dates'!$B:$B,"",0),IF(_xlpm.d=0,"",_xlpm.d))</f>
        <v/>
      </c>
      <c r="W2792" s="220">
        <f>IF(OR(V2792="",A2792="",NOT(ISNUMBER(V2792)),V2792&gt;A2792),"",DATEDIF(V2792,A2792,"Y")&amp;" years, "&amp;DATEDIF(V2792,A2792,"YM")&amp;" months, "&amp;DATEDIF(V2792,A2792,"MD")&amp;" days")</f>
        <v/>
      </c>
      <c r="X2792" s="220" t="n"/>
      <c r="Y2792" s="220" t="n"/>
      <c r="Z2792" s="220" t="n"/>
      <c r="AA2792" s="220" t="n"/>
      <c r="AB2792" s="220" t="n">
        <v>19</v>
      </c>
      <c r="AC2792" s="220" t="n">
        <v>11</v>
      </c>
      <c r="AD2792" s="220" t="n">
        <v>6</v>
      </c>
      <c r="AE2792" s="595" t="inlineStr">
        <is>
          <t>2:05.0820</t>
        </is>
      </c>
      <c r="AF2792" s="418">
        <f>IF(OR(AE2792="",AE2792="",AE2792=0),"",6.213/(AE2792*24))</f>
        <v/>
      </c>
      <c r="AG2792" s="251" t="n"/>
      <c r="AH2792" s="577" t="inlineStr"/>
      <c r="AI2792" s="418">
        <f>IF(OR(AH2792="",AH2792="",AH2792=0),"",6.213/(AH2792*24))</f>
        <v/>
      </c>
      <c r="AJ2792" s="175">
        <f>IF(AND(ISNUMBER(AB2792),ISNUMBER(AG2792)),AB2792-AG2792,"")</f>
        <v/>
      </c>
      <c r="AK2792" s="220" t="n"/>
      <c r="AL2792" s="220" t="n">
        <v>161</v>
      </c>
      <c r="AM2792" s="727" t="n">
        <v>0.2607531365740741</v>
      </c>
      <c r="AN2792" s="671">
        <f>IF(OR(AL2792="",AM2792="",AM2792=0),"",AL2792*6.213/(AM2792*24))</f>
        <v/>
      </c>
      <c r="AO2792" s="725">
        <f>IF(AND(AL2792=AL2791,AM2792&lt;&gt;"",AM2791&lt;&gt;""),AM2792-AM2791,"")</f>
        <v/>
      </c>
      <c r="AP2792" s="220" t="n">
        <v>150</v>
      </c>
      <c r="AQ2792" s="595" t="inlineStr">
        <is>
          <t>2:06.8320</t>
        </is>
      </c>
      <c r="AR2792" s="439">
        <f>IF(OR(AQ2792="",AQ2792="",AQ2792=0),"",6.213/(AQ2792*24))</f>
        <v/>
      </c>
      <c r="AS2792" s="436">
        <f>IF(OR(NOT(ISNUMBER(C2792)),NOT(ISNUMBER(AB2792))),"",IF(AG2792&lt;&gt;"",AG2792,AB2792)-C2792)</f>
        <v/>
      </c>
      <c r="AT2792" s="217" t="n"/>
      <c r="AU2792" s="223">
        <f>IF($B2792="","",TEXT($A2792,"yyyymmdd")&amp;"_P"&amp;$C2792&amp;"_C"&amp;$F2792&amp;"_"&amp;TRIM(RIGHT(SUBSTITUTE(TRIM(SUBSTITUTE($L2792,CHAR(160)," "))," ",REPT(" ",60)),60))&amp;IF($P2792="","","-"&amp;TRIM(RIGHT(SUBSTITUTE(TRIM(SUBSTITUTE($P2792,CHAR(160)," "))," ",REPT(" ",60)),60)))&amp;IF($T2792="","","-"&amp;TRIM(RIGHT(SUBSTITUTE(TRIM(SUBSTITUTE($T2792,CHAR(160)," "))," ",REPT(" ",60)),60)))&amp;".jpg")</f>
        <v/>
      </c>
    </row>
    <row r="2793" ht="56" customHeight="1">
      <c r="A2793" s="173" t="n">
        <v>44535</v>
      </c>
      <c r="B2793" s="220" t="inlineStr">
        <is>
          <t>Repco Bathurst 1000, 5 December, 2021</t>
        </is>
      </c>
      <c r="C2793" s="220" t="n">
        <v>12</v>
      </c>
      <c r="D2793" s="220" t="n"/>
      <c r="E2793" s="220" t="n"/>
      <c r="F2793" s="220" t="n">
        <v>96</v>
      </c>
      <c r="G2793" s="220" t="inlineStr">
        <is>
          <t>Brad Jones Racing</t>
        </is>
      </c>
      <c r="H2793" s="220" t="n"/>
      <c r="I2793" s="220" t="inlineStr">
        <is>
          <t>Coca-Cola No Sugar</t>
        </is>
      </c>
      <c r="J2793" s="220" t="inlineStr">
        <is>
          <t>Holden Commodore ZB</t>
        </is>
      </c>
      <c r="K2793" s="220" t="n"/>
      <c r="L2793" s="220" t="inlineStr">
        <is>
          <t>Macauley Jones</t>
        </is>
      </c>
      <c r="M2793" s="220" t="inlineStr">
        <is>
          <t>AUS</t>
        </is>
      </c>
      <c r="N2793" s="687">
        <f>_xlfn.LET(_xlpm.d,_xlfn.XLOOKUP(L2793,'[1]Birth Dates'!$A:$A,'[1]Birth Dates'!$B:$B,"",0),IF(_xlpm.d=0,"",_xlpm.d))</f>
        <v/>
      </c>
      <c r="O2793" s="220">
        <f>IF(OR(N2793="",A2793="",NOT(ISNUMBER(N2793)),N2793&gt;A2793),"",DATEDIF(N2793,A2793,"Y")&amp;" years, "&amp;DATEDIF(N2793,A2793,"YM")&amp;" months, "&amp;DATEDIF(N2793,A2793,"MD")&amp;" days")</f>
        <v/>
      </c>
      <c r="P2793" s="220" t="inlineStr">
        <is>
          <t>Chris Pither</t>
        </is>
      </c>
      <c r="Q2793" s="220" t="inlineStr">
        <is>
          <t>NZL</t>
        </is>
      </c>
      <c r="R2793" s="687">
        <f>_xlfn.LET(_xlpm.d,_xlfn.XLOOKUP(P2793,'[1]Birth Dates'!$A:$A,'[1]Birth Dates'!$B:$B,"",0),IF(_xlpm.d=0,"",_xlpm.d))</f>
        <v/>
      </c>
      <c r="S2793" s="220">
        <f>IF(OR(R2793="",A2793="",NOT(ISNUMBER(R2793)),R2793&gt;A2793),"",DATEDIF(R2793,A2793,"Y")&amp;" years, "&amp;DATEDIF(R2793,A2793,"YM")&amp;" months, "&amp;DATEDIF(R2793,A2793,"MD")&amp;" days")</f>
        <v/>
      </c>
      <c r="T2793" s="220" t="n"/>
      <c r="U2793" s="220" t="n"/>
      <c r="V2793" s="687">
        <f>_xlfn.LET(_xlpm.d,_xlfn.XLOOKUP(T2793,'[1]Birth Dates'!$A:$A,'[1]Birth Dates'!$B:$B,"",0),IF(_xlpm.d=0,"",_xlpm.d))</f>
        <v/>
      </c>
      <c r="W2793" s="220">
        <f>IF(OR(V2793="",A2793="",NOT(ISNUMBER(V2793)),V2793&gt;A2793),"",DATEDIF(V2793,A2793,"Y")&amp;" years, "&amp;DATEDIF(V2793,A2793,"YM")&amp;" months, "&amp;DATEDIF(V2793,A2793,"MD")&amp;" days")</f>
        <v/>
      </c>
      <c r="X2793" s="220" t="n"/>
      <c r="Y2793" s="220" t="n"/>
      <c r="Z2793" s="220" t="n"/>
      <c r="AA2793" s="220" t="n"/>
      <c r="AB2793" s="220" t="n">
        <v>22</v>
      </c>
      <c r="AC2793" s="220" t="n">
        <v>11</v>
      </c>
      <c r="AD2793" s="220" t="n">
        <v>7</v>
      </c>
      <c r="AE2793" s="595" t="inlineStr">
        <is>
          <t>2:05.5210</t>
        </is>
      </c>
      <c r="AF2793" s="418">
        <f>IF(OR(AE2793="",AE2793="",AE2793=0),"",6.213/(AE2793*24))</f>
        <v/>
      </c>
      <c r="AG2793" s="251" t="n"/>
      <c r="AH2793" s="577" t="inlineStr"/>
      <c r="AI2793" s="418">
        <f>IF(OR(AH2793="",AH2793="",AH2793=0),"",6.213/(AH2793*24))</f>
        <v/>
      </c>
      <c r="AJ2793" s="175">
        <f>IF(AND(ISNUMBER(AB2793),ISNUMBER(AG2793)),AB2793-AG2793,"")</f>
        <v/>
      </c>
      <c r="AK2793" s="220" t="n"/>
      <c r="AL2793" s="220" t="n">
        <v>161</v>
      </c>
      <c r="AM2793" s="727" t="n">
        <v>0.260776712962963</v>
      </c>
      <c r="AN2793" s="671">
        <f>IF(OR(AL2793="",AM2793="",AM2793=0),"",AL2793*6.213/(AM2793*24))</f>
        <v/>
      </c>
      <c r="AO2793" s="725">
        <f>IF(AND(AL2793=AL2792,AM2793&lt;&gt;"",AM2792&lt;&gt;""),AM2793-AM2792,"")</f>
        <v/>
      </c>
      <c r="AP2793" s="220" t="n">
        <v>65</v>
      </c>
      <c r="AQ2793" s="595" t="inlineStr">
        <is>
          <t>2:06.9900</t>
        </is>
      </c>
      <c r="AR2793" s="439">
        <f>IF(OR(AQ2793="",AQ2793="",AQ2793=0),"",6.213/(AQ2793*24))</f>
        <v/>
      </c>
      <c r="AS2793" s="436">
        <f>IF(OR(NOT(ISNUMBER(C2793)),NOT(ISNUMBER(AB2793))),"",IF(AG2793&lt;&gt;"",AG2793,AB2793)-C2793)</f>
        <v/>
      </c>
      <c r="AT2793" s="217" t="n"/>
      <c r="AU2793" s="223">
        <f>IF($B2793="","",TEXT($A2793,"yyyymmdd")&amp;"_P"&amp;$C2793&amp;"_C"&amp;$F2793&amp;"_"&amp;TRIM(RIGHT(SUBSTITUTE(TRIM(SUBSTITUTE($L2793,CHAR(160)," "))," ",REPT(" ",60)),60))&amp;IF($P2793="","","-"&amp;TRIM(RIGHT(SUBSTITUTE(TRIM(SUBSTITUTE($P2793,CHAR(160)," "))," ",REPT(" ",60)),60)))&amp;IF($T2793="","","-"&amp;TRIM(RIGHT(SUBSTITUTE(TRIM(SUBSTITUTE($T2793,CHAR(160)," "))," ",REPT(" ",60)),60)))&amp;".jpg")</f>
        <v/>
      </c>
    </row>
    <row r="2794" ht="56" customHeight="1">
      <c r="A2794" s="173" t="n">
        <v>44535</v>
      </c>
      <c r="B2794" s="220" t="inlineStr">
        <is>
          <t>Repco Bathurst 1000, 5 December, 2021</t>
        </is>
      </c>
      <c r="C2794" s="220" t="n">
        <v>13</v>
      </c>
      <c r="D2794" s="220" t="n"/>
      <c r="E2794" s="220" t="n"/>
      <c r="F2794" s="220" t="n">
        <v>34</v>
      </c>
      <c r="G2794" s="220" t="inlineStr">
        <is>
          <t>Matt Stone Racing</t>
        </is>
      </c>
      <c r="H2794" s="220" t="n"/>
      <c r="I2794" s="220" t="inlineStr">
        <is>
          <t>UNIT Clothing</t>
        </is>
      </c>
      <c r="J2794" s="220" t="inlineStr">
        <is>
          <t>Holden Commodore ZB</t>
        </is>
      </c>
      <c r="K2794" s="220" t="n"/>
      <c r="L2794" s="220" t="inlineStr">
        <is>
          <t>Jake Kostecki</t>
        </is>
      </c>
      <c r="M2794" s="220" t="inlineStr">
        <is>
          <t>AUS</t>
        </is>
      </c>
      <c r="N2794" s="687">
        <f>_xlfn.LET(_xlpm.d,_xlfn.XLOOKUP(L2794,'[1]Birth Dates'!$A:$A,'[1]Birth Dates'!$B:$B,"",0),IF(_xlpm.d=0,"",_xlpm.d))</f>
        <v/>
      </c>
      <c r="O2794" s="220">
        <f>IF(OR(N2794="",A2794="",NOT(ISNUMBER(N2794)),N2794&gt;A2794),"",DATEDIF(N2794,A2794,"Y")&amp;" years, "&amp;DATEDIF(N2794,A2794,"YM")&amp;" months, "&amp;DATEDIF(N2794,A2794,"MD")&amp;" days")</f>
        <v/>
      </c>
      <c r="P2794" s="220" t="inlineStr">
        <is>
          <t>Kurt Kostecki</t>
        </is>
      </c>
      <c r="Q2794" s="220" t="inlineStr">
        <is>
          <t>AUS</t>
        </is>
      </c>
      <c r="R2794" s="687">
        <f>_xlfn.LET(_xlpm.d,_xlfn.XLOOKUP(P2794,'[1]Birth Dates'!$A:$A,'[1]Birth Dates'!$B:$B,"",0),IF(_xlpm.d=0,"",_xlpm.d))</f>
        <v/>
      </c>
      <c r="S2794" s="220">
        <f>IF(OR(R2794="",A2794="",NOT(ISNUMBER(R2794)),R2794&gt;A2794),"",DATEDIF(R2794,A2794,"Y")&amp;" years, "&amp;DATEDIF(R2794,A2794,"YM")&amp;" months, "&amp;DATEDIF(R2794,A2794,"MD")&amp;" days")</f>
        <v/>
      </c>
      <c r="T2794" s="220" t="n"/>
      <c r="U2794" s="220" t="n"/>
      <c r="V2794" s="687">
        <f>_xlfn.LET(_xlpm.d,_xlfn.XLOOKUP(T2794,'[1]Birth Dates'!$A:$A,'[1]Birth Dates'!$B:$B,"",0),IF(_xlpm.d=0,"",_xlpm.d))</f>
        <v/>
      </c>
      <c r="W2794" s="220">
        <f>IF(OR(V2794="",A2794="",NOT(ISNUMBER(V2794)),V2794&gt;A2794),"",DATEDIF(V2794,A2794,"Y")&amp;" years, "&amp;DATEDIF(V2794,A2794,"YM")&amp;" months, "&amp;DATEDIF(V2794,A2794,"MD")&amp;" days")</f>
        <v/>
      </c>
      <c r="X2794" s="220" t="n"/>
      <c r="Y2794" s="220" t="n"/>
      <c r="Z2794" s="220" t="n"/>
      <c r="AA2794" s="220" t="n"/>
      <c r="AB2794" s="220" t="n">
        <v>21</v>
      </c>
      <c r="AC2794" s="220" t="n">
        <v>13</v>
      </c>
      <c r="AD2794" s="220" t="n">
        <v>13</v>
      </c>
      <c r="AE2794" s="595" t="inlineStr">
        <is>
          <t>2:05.3350</t>
        </is>
      </c>
      <c r="AF2794" s="418">
        <f>IF(OR(AE2794="",AE2794="",AE2794=0),"",6.213/(AE2794*24))</f>
        <v/>
      </c>
      <c r="AG2794" s="251" t="n"/>
      <c r="AH2794" s="577" t="inlineStr"/>
      <c r="AI2794" s="418">
        <f>IF(OR(AH2794="",AH2794="",AH2794=0),"",6.213/(AH2794*24))</f>
        <v/>
      </c>
      <c r="AJ2794" s="175">
        <f>IF(AND(ISNUMBER(AB2794),ISNUMBER(AG2794)),AB2794-AG2794,"")</f>
        <v/>
      </c>
      <c r="AK2794" s="220" t="n"/>
      <c r="AL2794" s="220" t="n">
        <v>161</v>
      </c>
      <c r="AM2794" s="727" t="n">
        <v>0.26079</v>
      </c>
      <c r="AN2794" s="671">
        <f>IF(OR(AL2794="",AM2794="",AM2794=0),"",AL2794*6.213/(AM2794*24))</f>
        <v/>
      </c>
      <c r="AO2794" s="725">
        <f>IF(AND(AL2794=AL2793,AM2794&lt;&gt;"",AM2793&lt;&gt;""),AM2794-AM2793,"")</f>
        <v/>
      </c>
      <c r="AP2794" s="220" t="n">
        <v>59</v>
      </c>
      <c r="AQ2794" s="595" t="inlineStr">
        <is>
          <t>2:07.0170</t>
        </is>
      </c>
      <c r="AR2794" s="439">
        <f>IF(OR(AQ2794="",AQ2794="",AQ2794=0),"",6.213/(AQ2794*24))</f>
        <v/>
      </c>
      <c r="AS2794" s="436">
        <f>IF(OR(NOT(ISNUMBER(C2794)),NOT(ISNUMBER(AB2794))),"",IF(AG2794&lt;&gt;"",AG2794,AB2794)-C2794)</f>
        <v/>
      </c>
      <c r="AT2794" s="217" t="n"/>
      <c r="AU2794" s="223">
        <f>IF($B2794="","",TEXT($A2794,"yyyymmdd")&amp;"_P"&amp;$C2794&amp;"_C"&amp;$F2794&amp;"_"&amp;TRIM(RIGHT(SUBSTITUTE(TRIM(SUBSTITUTE($L2794,CHAR(160)," "))," ",REPT(" ",60)),60))&amp;IF($P2794="","","-"&amp;TRIM(RIGHT(SUBSTITUTE(TRIM(SUBSTITUTE($P2794,CHAR(160)," "))," ",REPT(" ",60)),60)))&amp;IF($T2794="","","-"&amp;TRIM(RIGHT(SUBSTITUTE(TRIM(SUBSTITUTE($T2794,CHAR(160)," "))," ",REPT(" ",60)),60)))&amp;".jpg")</f>
        <v/>
      </c>
    </row>
    <row r="2795" ht="56" customHeight="1">
      <c r="A2795" s="173" t="n">
        <v>44535</v>
      </c>
      <c r="B2795" s="220" t="inlineStr">
        <is>
          <t>Repco Bathurst 1000, 5 December, 2021</t>
        </is>
      </c>
      <c r="C2795" s="220" t="n">
        <v>14</v>
      </c>
      <c r="D2795" s="220" t="n"/>
      <c r="E2795" s="220" t="n"/>
      <c r="F2795" s="220" t="n">
        <v>22</v>
      </c>
      <c r="G2795" s="220" t="inlineStr">
        <is>
          <t>Team Sydney</t>
        </is>
      </c>
      <c r="H2795" s="220" t="n"/>
      <c r="I2795" s="220" t="inlineStr">
        <is>
          <t>Muscle Car Warehouse</t>
        </is>
      </c>
      <c r="J2795" s="220" t="inlineStr">
        <is>
          <t>Holden Commodore ZB</t>
        </is>
      </c>
      <c r="K2795" s="220" t="n"/>
      <c r="L2795" s="220" t="inlineStr">
        <is>
          <t>Garry Jacobson</t>
        </is>
      </c>
      <c r="M2795" s="220" t="inlineStr">
        <is>
          <t>AUS</t>
        </is>
      </c>
      <c r="N2795" s="687">
        <f>_xlfn.LET(_xlpm.d,_xlfn.XLOOKUP(L2795,'[1]Birth Dates'!$A:$A,'[1]Birth Dates'!$B:$B,"",0),IF(_xlpm.d=0,"",_xlpm.d))</f>
        <v/>
      </c>
      <c r="O2795" s="220">
        <f>IF(OR(N2795="",A2795="",NOT(ISNUMBER(N2795)),N2795&gt;A2795),"",DATEDIF(N2795,A2795,"Y")&amp;" years, "&amp;DATEDIF(N2795,A2795,"YM")&amp;" months, "&amp;DATEDIF(N2795,A2795,"MD")&amp;" days")</f>
        <v/>
      </c>
      <c r="P2795" s="220" t="inlineStr">
        <is>
          <t>Dylan O'Keeffe</t>
        </is>
      </c>
      <c r="Q2795" s="220" t="inlineStr">
        <is>
          <t>AUS</t>
        </is>
      </c>
      <c r="R2795" s="687">
        <f>_xlfn.LET(_xlpm.d,_xlfn.XLOOKUP(P2795,'[1]Birth Dates'!$A:$A,'[1]Birth Dates'!$B:$B,"",0),IF(_xlpm.d=0,"",_xlpm.d))</f>
        <v/>
      </c>
      <c r="S2795" s="220">
        <f>IF(OR(R2795="",A2795="",NOT(ISNUMBER(R2795)),R2795&gt;A2795),"",DATEDIF(R2795,A2795,"Y")&amp;" years, "&amp;DATEDIF(R2795,A2795,"YM")&amp;" months, "&amp;DATEDIF(R2795,A2795,"MD")&amp;" days")</f>
        <v/>
      </c>
      <c r="T2795" s="220" t="n"/>
      <c r="U2795" s="220" t="n"/>
      <c r="V2795" s="687">
        <f>_xlfn.LET(_xlpm.d,_xlfn.XLOOKUP(T2795,'[1]Birth Dates'!$A:$A,'[1]Birth Dates'!$B:$B,"",0),IF(_xlpm.d=0,"",_xlpm.d))</f>
        <v/>
      </c>
      <c r="W2795" s="220">
        <f>IF(OR(V2795="",A2795="",NOT(ISNUMBER(V2795)),V2795&gt;A2795),"",DATEDIF(V2795,A2795,"Y")&amp;" years, "&amp;DATEDIF(V2795,A2795,"YM")&amp;" months, "&amp;DATEDIF(V2795,A2795,"MD")&amp;" days")</f>
        <v/>
      </c>
      <c r="X2795" s="220" t="n"/>
      <c r="Y2795" s="220" t="n"/>
      <c r="Z2795" s="220" t="n"/>
      <c r="AA2795" s="220" t="n"/>
      <c r="AB2795" s="220" t="n">
        <v>25</v>
      </c>
      <c r="AC2795" s="220" t="n">
        <v>12</v>
      </c>
      <c r="AD2795" s="220" t="n">
        <v>9</v>
      </c>
      <c r="AE2795" s="595" t="inlineStr">
        <is>
          <t>2:05.9310</t>
        </is>
      </c>
      <c r="AF2795" s="418">
        <f>IF(OR(AE2795="",AE2795="",AE2795=0),"",6.213/(AE2795*24))</f>
        <v/>
      </c>
      <c r="AG2795" s="251" t="n"/>
      <c r="AH2795" s="577" t="inlineStr"/>
      <c r="AI2795" s="418">
        <f>IF(OR(AH2795="",AH2795="",AH2795=0),"",6.213/(AH2795*24))</f>
        <v/>
      </c>
      <c r="AJ2795" s="175">
        <f>IF(AND(ISNUMBER(AB2795),ISNUMBER(AG2795)),AB2795-AG2795,"")</f>
        <v/>
      </c>
      <c r="AK2795" s="220" t="n"/>
      <c r="AL2795" s="220" t="n">
        <v>161</v>
      </c>
      <c r="AM2795" s="727" t="n">
        <v>0.2608051273148148</v>
      </c>
      <c r="AN2795" s="671">
        <f>IF(OR(AL2795="",AM2795="",AM2795=0),"",AL2795*6.213/(AM2795*24))</f>
        <v/>
      </c>
      <c r="AO2795" s="725">
        <f>IF(AND(AL2795=AL2794,AM2795&lt;&gt;"",AM2794&lt;&gt;""),AM2795-AM2794,"")</f>
        <v/>
      </c>
      <c r="AP2795" s="220" t="n">
        <v>70</v>
      </c>
      <c r="AQ2795" s="595" t="inlineStr">
        <is>
          <t>2:07.0020</t>
        </is>
      </c>
      <c r="AR2795" s="439">
        <f>IF(OR(AQ2795="",AQ2795="",AQ2795=0),"",6.213/(AQ2795*24))</f>
        <v/>
      </c>
      <c r="AS2795" s="436">
        <f>IF(OR(NOT(ISNUMBER(C2795)),NOT(ISNUMBER(AB2795))),"",IF(AG2795&lt;&gt;"",AG2795,AB2795)-C2795)</f>
        <v/>
      </c>
      <c r="AT2795" s="217" t="n"/>
      <c r="AU2795" s="223">
        <f>IF($B2795="","",TEXT($A2795,"yyyymmdd")&amp;"_P"&amp;$C2795&amp;"_C"&amp;$F2795&amp;"_"&amp;TRIM(RIGHT(SUBSTITUTE(TRIM(SUBSTITUTE($L2795,CHAR(160)," "))," ",REPT(" ",60)),60))&amp;IF($P2795="","","-"&amp;TRIM(RIGHT(SUBSTITUTE(TRIM(SUBSTITUTE($P2795,CHAR(160)," "))," ",REPT(" ",60)),60)))&amp;IF($T2795="","","-"&amp;TRIM(RIGHT(SUBSTITUTE(TRIM(SUBSTITUTE($T2795,CHAR(160)," "))," ",REPT(" ",60)),60)))&amp;".jpg")</f>
        <v/>
      </c>
    </row>
    <row r="2796" ht="56" customHeight="1">
      <c r="A2796" s="173" t="n">
        <v>44535</v>
      </c>
      <c r="B2796" s="220" t="inlineStr">
        <is>
          <t>Repco Bathurst 1000, 5 December, 2021</t>
        </is>
      </c>
      <c r="C2796" s="220" t="n">
        <v>15</v>
      </c>
      <c r="D2796" s="220" t="n"/>
      <c r="E2796" s="220" t="n"/>
      <c r="F2796" s="220" t="n">
        <v>5</v>
      </c>
      <c r="G2796" s="220" t="inlineStr">
        <is>
          <t>Tickford Racing</t>
        </is>
      </c>
      <c r="H2796" s="220" t="n"/>
      <c r="I2796" s="220" t="inlineStr">
        <is>
          <t>Truck Assist</t>
        </is>
      </c>
      <c r="J2796" s="220" t="inlineStr">
        <is>
          <t>Ford Mustang Mk.6</t>
        </is>
      </c>
      <c r="K2796" s="220" t="n"/>
      <c r="L2796" s="220" t="inlineStr">
        <is>
          <t>Jack Le Brocq</t>
        </is>
      </c>
      <c r="M2796" s="220" t="inlineStr">
        <is>
          <t>AUS</t>
        </is>
      </c>
      <c r="N2796" s="687">
        <f>_xlfn.LET(_xlpm.d,_xlfn.XLOOKUP(L2796,'[1]Birth Dates'!$A:$A,'[1]Birth Dates'!$B:$B,"",0),IF(_xlpm.d=0,"",_xlpm.d))</f>
        <v/>
      </c>
      <c r="O2796" s="220">
        <f>IF(OR(N2796="",A2796="",NOT(ISNUMBER(N2796)),N2796&gt;A2796),"",DATEDIF(N2796,A2796,"Y")&amp;" years, "&amp;DATEDIF(N2796,A2796,"YM")&amp;" months, "&amp;DATEDIF(N2796,A2796,"MD")&amp;" days")</f>
        <v/>
      </c>
      <c r="P2796" s="220" t="inlineStr">
        <is>
          <t>Zak Best</t>
        </is>
      </c>
      <c r="Q2796" s="220" t="inlineStr">
        <is>
          <t>AUS</t>
        </is>
      </c>
      <c r="R2796" s="687">
        <f>_xlfn.LET(_xlpm.d,_xlfn.XLOOKUP(P2796,'[1]Birth Dates'!$A:$A,'[1]Birth Dates'!$B:$B,"",0),IF(_xlpm.d=0,"",_xlpm.d))</f>
        <v/>
      </c>
      <c r="S2796" s="220">
        <f>IF(OR(R2796="",A2796="",NOT(ISNUMBER(R2796)),R2796&gt;A2796),"",DATEDIF(R2796,A2796,"Y")&amp;" years, "&amp;DATEDIF(R2796,A2796,"YM")&amp;" months, "&amp;DATEDIF(R2796,A2796,"MD")&amp;" days")</f>
        <v/>
      </c>
      <c r="T2796" s="220" t="n"/>
      <c r="U2796" s="220" t="n"/>
      <c r="V2796" s="687">
        <f>_xlfn.LET(_xlpm.d,_xlfn.XLOOKUP(T2796,'[1]Birth Dates'!$A:$A,'[1]Birth Dates'!$B:$B,"",0),IF(_xlpm.d=0,"",_xlpm.d))</f>
        <v/>
      </c>
      <c r="W2796" s="220">
        <f>IF(OR(V2796="",A2796="",NOT(ISNUMBER(V2796)),V2796&gt;A2796),"",DATEDIF(V2796,A2796,"Y")&amp;" years, "&amp;DATEDIF(V2796,A2796,"YM")&amp;" months, "&amp;DATEDIF(V2796,A2796,"MD")&amp;" days")</f>
        <v/>
      </c>
      <c r="X2796" s="220" t="n"/>
      <c r="Y2796" s="220" t="n"/>
      <c r="Z2796" s="220" t="n"/>
      <c r="AA2796" s="220" t="n"/>
      <c r="AB2796" s="220" t="n">
        <v>10</v>
      </c>
      <c r="AC2796" s="220" t="n">
        <v>13</v>
      </c>
      <c r="AD2796" s="220" t="n">
        <v>13</v>
      </c>
      <c r="AE2796" s="595" t="inlineStr">
        <is>
          <t>2:04.4930</t>
        </is>
      </c>
      <c r="AF2796" s="418">
        <f>IF(OR(AE2796="",AE2796="",AE2796=0),"",6.213/(AE2796*24))</f>
        <v/>
      </c>
      <c r="AG2796" s="251" t="n">
        <v>8</v>
      </c>
      <c r="AH2796" s="595" t="inlineStr">
        <is>
          <t>2:05.3310</t>
        </is>
      </c>
      <c r="AI2796" s="418">
        <f>IF(OR(AH2796="",AH2796="",AH2796=0),"",6.213/(AH2796*24))</f>
        <v/>
      </c>
      <c r="AJ2796" s="175">
        <f>IF(AND(ISNUMBER(AB2796),ISNUMBER(AG2796)),AB2796-AG2796,"")</f>
        <v/>
      </c>
      <c r="AK2796" s="220" t="n"/>
      <c r="AL2796" s="220" t="n">
        <v>161</v>
      </c>
      <c r="AM2796" s="727" t="n">
        <v>0.2608565277777778</v>
      </c>
      <c r="AN2796" s="671">
        <f>IF(OR(AL2796="",AM2796="",AM2796=0),"",AL2796*6.213/(AM2796*24))</f>
        <v/>
      </c>
      <c r="AO2796" s="725">
        <f>IF(AND(AL2796=AL2795,AM2796&lt;&gt;"",AM2795&lt;&gt;""),AM2796-AM2795,"")</f>
        <v/>
      </c>
      <c r="AP2796" s="220" t="n">
        <v>129</v>
      </c>
      <c r="AQ2796" s="595" t="inlineStr">
        <is>
          <t>2:06.8460</t>
        </is>
      </c>
      <c r="AR2796" s="439">
        <f>IF(OR(AQ2796="",AQ2796="",AQ2796=0),"",6.213/(AQ2796*24))</f>
        <v/>
      </c>
      <c r="AS2796" s="436">
        <f>IF(OR(NOT(ISNUMBER(C2796)),NOT(ISNUMBER(AB2796))),"",IF(AG2796&lt;&gt;"",AG2796,AB2796)-C2796)</f>
        <v/>
      </c>
      <c r="AT2796" s="217" t="n"/>
      <c r="AU2796" s="223">
        <f>IF($B2796="","",TEXT($A2796,"yyyymmdd")&amp;"_P"&amp;$C2796&amp;"_C"&amp;$F2796&amp;"_"&amp;TRIM(RIGHT(SUBSTITUTE(TRIM(SUBSTITUTE($L2796,CHAR(160)," "))," ",REPT(" ",60)),60))&amp;IF($P2796="","","-"&amp;TRIM(RIGHT(SUBSTITUTE(TRIM(SUBSTITUTE($P2796,CHAR(160)," "))," ",REPT(" ",60)),60)))&amp;IF($T2796="","","-"&amp;TRIM(RIGHT(SUBSTITUTE(TRIM(SUBSTITUTE($T2796,CHAR(160)," "))," ",REPT(" ",60)),60)))&amp;".jpg")</f>
        <v/>
      </c>
    </row>
    <row r="2797" ht="56" customHeight="1">
      <c r="A2797" s="173" t="n">
        <v>44535</v>
      </c>
      <c r="B2797" s="220" t="inlineStr">
        <is>
          <t>Repco Bathurst 1000, 5 December, 2021</t>
        </is>
      </c>
      <c r="C2797" s="220" t="n">
        <v>16</v>
      </c>
      <c r="D2797" s="220" t="n"/>
      <c r="E2797" s="220" t="n"/>
      <c r="F2797" s="220" t="n">
        <v>18</v>
      </c>
      <c r="G2797" s="220" t="inlineStr">
        <is>
          <t>Team 18</t>
        </is>
      </c>
      <c r="H2797" s="220" t="n"/>
      <c r="I2797" s="220" t="inlineStr">
        <is>
          <t>Irwin Tools, Bunnings</t>
        </is>
      </c>
      <c r="J2797" s="220" t="inlineStr">
        <is>
          <t>Holden Commodore ZB</t>
        </is>
      </c>
      <c r="K2797" s="220" t="n"/>
      <c r="L2797" s="220" t="inlineStr">
        <is>
          <t>Mark Winterbottom</t>
        </is>
      </c>
      <c r="M2797" s="220" t="inlineStr">
        <is>
          <t>AUS</t>
        </is>
      </c>
      <c r="N2797" s="687">
        <f>_xlfn.LET(_xlpm.d,_xlfn.XLOOKUP(L2797,'[1]Birth Dates'!$A:$A,'[1]Birth Dates'!$B:$B,"",0),IF(_xlpm.d=0,"",_xlpm.d))</f>
        <v/>
      </c>
      <c r="O2797" s="220">
        <f>IF(OR(N2797="",A2797="",NOT(ISNUMBER(N2797)),N2797&gt;A2797),"",DATEDIF(N2797,A2797,"Y")&amp;" years, "&amp;DATEDIF(N2797,A2797,"YM")&amp;" months, "&amp;DATEDIF(N2797,A2797,"MD")&amp;" days")</f>
        <v/>
      </c>
      <c r="P2797" s="220" t="inlineStr">
        <is>
          <t>Michael Caruso</t>
        </is>
      </c>
      <c r="Q2797" s="220" t="inlineStr">
        <is>
          <t>AUS</t>
        </is>
      </c>
      <c r="R2797" s="687">
        <f>_xlfn.LET(_xlpm.d,_xlfn.XLOOKUP(P2797,'[1]Birth Dates'!$A:$A,'[1]Birth Dates'!$B:$B,"",0),IF(_xlpm.d=0,"",_xlpm.d))</f>
        <v/>
      </c>
      <c r="S2797" s="220">
        <f>IF(OR(R2797="",A2797="",NOT(ISNUMBER(R2797)),R2797&gt;A2797),"",DATEDIF(R2797,A2797,"Y")&amp;" years, "&amp;DATEDIF(R2797,A2797,"YM")&amp;" months, "&amp;DATEDIF(R2797,A2797,"MD")&amp;" days")</f>
        <v/>
      </c>
      <c r="T2797" s="220" t="n"/>
      <c r="U2797" s="220" t="n"/>
      <c r="V2797" s="687">
        <f>_xlfn.LET(_xlpm.d,_xlfn.XLOOKUP(T2797,'[1]Birth Dates'!$A:$A,'[1]Birth Dates'!$B:$B,"",0),IF(_xlpm.d=0,"",_xlpm.d))</f>
        <v/>
      </c>
      <c r="W2797" s="220">
        <f>IF(OR(V2797="",A2797="",NOT(ISNUMBER(V2797)),V2797&gt;A2797),"",DATEDIF(V2797,A2797,"Y")&amp;" years, "&amp;DATEDIF(V2797,A2797,"YM")&amp;" months, "&amp;DATEDIF(V2797,A2797,"MD")&amp;" days")</f>
        <v/>
      </c>
      <c r="X2797" s="220" t="n"/>
      <c r="Y2797" s="220" t="n"/>
      <c r="Z2797" s="220" t="n"/>
      <c r="AA2797" s="220" t="n"/>
      <c r="AB2797" s="220" t="n">
        <v>14</v>
      </c>
      <c r="AC2797" s="220" t="n">
        <v>14</v>
      </c>
      <c r="AD2797" s="220" t="n">
        <v>13</v>
      </c>
      <c r="AE2797" s="595" t="inlineStr">
        <is>
          <t>2:04.7930</t>
        </is>
      </c>
      <c r="AF2797" s="418">
        <f>IF(OR(AE2797="",AE2797="",AE2797=0),"",6.213/(AE2797*24))</f>
        <v/>
      </c>
      <c r="AG2797" s="251" t="n"/>
      <c r="AH2797" s="577" t="inlineStr"/>
      <c r="AI2797" s="418">
        <f>IF(OR(AH2797="",AH2797="",AH2797=0),"",6.213/(AH2797*24))</f>
        <v/>
      </c>
      <c r="AJ2797" s="175">
        <f>IF(AND(ISNUMBER(AB2797),ISNUMBER(AG2797)),AB2797-AG2797,"")</f>
        <v/>
      </c>
      <c r="AK2797" s="220" t="n"/>
      <c r="AL2797" s="220" t="n">
        <v>161</v>
      </c>
      <c r="AM2797" s="727" t="n">
        <v>0.2609045949074074</v>
      </c>
      <c r="AN2797" s="671">
        <f>IF(OR(AL2797="",AM2797="",AM2797=0),"",AL2797*6.213/(AM2797*24))</f>
        <v/>
      </c>
      <c r="AO2797" s="725">
        <f>IF(AND(AL2797=AL2796,AM2797&lt;&gt;"",AM2796&lt;&gt;""),AM2797-AM2796,"")</f>
        <v/>
      </c>
      <c r="AP2797" s="220" t="n">
        <v>43</v>
      </c>
      <c r="AQ2797" s="595" t="inlineStr">
        <is>
          <t>2:07.1290</t>
        </is>
      </c>
      <c r="AR2797" s="439">
        <f>IF(OR(AQ2797="",AQ2797="",AQ2797=0),"",6.213/(AQ2797*24))</f>
        <v/>
      </c>
      <c r="AS2797" s="436">
        <f>IF(OR(NOT(ISNUMBER(C2797)),NOT(ISNUMBER(AB2797))),"",IF(AG2797&lt;&gt;"",AG2797,AB2797)-C2797)</f>
        <v/>
      </c>
      <c r="AT2797" s="217" t="n"/>
      <c r="AU2797" s="223">
        <f>IF($B2797="","",TEXT($A2797,"yyyymmdd")&amp;"_P"&amp;$C2797&amp;"_C"&amp;$F2797&amp;"_"&amp;TRIM(RIGHT(SUBSTITUTE(TRIM(SUBSTITUTE($L2797,CHAR(160)," "))," ",REPT(" ",60)),60))&amp;IF($P2797="","","-"&amp;TRIM(RIGHT(SUBSTITUTE(TRIM(SUBSTITUTE($P2797,CHAR(160)," "))," ",REPT(" ",60)),60)))&amp;IF($T2797="","","-"&amp;TRIM(RIGHT(SUBSTITUTE(TRIM(SUBSTITUTE($T2797,CHAR(160)," "))," ",REPT(" ",60)),60)))&amp;".jpg")</f>
        <v/>
      </c>
    </row>
    <row r="2798" ht="56" customHeight="1">
      <c r="A2798" s="173" t="n">
        <v>44535</v>
      </c>
      <c r="B2798" s="220" t="inlineStr">
        <is>
          <t>Repco Bathurst 1000, 5 December, 2021</t>
        </is>
      </c>
      <c r="C2798" s="220" t="n">
        <v>17</v>
      </c>
      <c r="D2798" s="220" t="n"/>
      <c r="E2798" s="220" t="n"/>
      <c r="F2798" s="220" t="n">
        <v>4</v>
      </c>
      <c r="G2798" s="220" t="inlineStr">
        <is>
          <t>Brad Jones Racing</t>
        </is>
      </c>
      <c r="H2798" s="220" t="n"/>
      <c r="I2798" s="220" t="inlineStr">
        <is>
          <t>SCT Logistics</t>
        </is>
      </c>
      <c r="J2798" s="220" t="inlineStr">
        <is>
          <t>Holden Commodore ZB</t>
        </is>
      </c>
      <c r="K2798" s="220" t="n"/>
      <c r="L2798" s="220" t="inlineStr">
        <is>
          <t>Jack Smith</t>
        </is>
      </c>
      <c r="M2798" s="220" t="inlineStr">
        <is>
          <t>AUS</t>
        </is>
      </c>
      <c r="N2798" s="687">
        <f>_xlfn.LET(_xlpm.d,_xlfn.XLOOKUP(L2798,'[1]Birth Dates'!$A:$A,'[1]Birth Dates'!$B:$B,"",0),IF(_xlpm.d=0,"",_xlpm.d))</f>
        <v/>
      </c>
      <c r="O2798" s="220">
        <f>IF(OR(N2798="",A2798="",NOT(ISNUMBER(N2798)),N2798&gt;A2798),"",DATEDIF(N2798,A2798,"Y")&amp;" years, "&amp;DATEDIF(N2798,A2798,"YM")&amp;" months, "&amp;DATEDIF(N2798,A2798,"MD")&amp;" days")</f>
        <v/>
      </c>
      <c r="P2798" s="220" t="inlineStr">
        <is>
          <t>David Wall</t>
        </is>
      </c>
      <c r="Q2798" s="220" t="inlineStr">
        <is>
          <t>AUS</t>
        </is>
      </c>
      <c r="R2798" s="687">
        <f>_xlfn.LET(_xlpm.d,_xlfn.XLOOKUP(P2798,'[1]Birth Dates'!$A:$A,'[1]Birth Dates'!$B:$B,"",0),IF(_xlpm.d=0,"",_xlpm.d))</f>
        <v/>
      </c>
      <c r="S2798" s="220">
        <f>IF(OR(R2798="",A2798="",NOT(ISNUMBER(R2798)),R2798&gt;A2798),"",DATEDIF(R2798,A2798,"Y")&amp;" years, "&amp;DATEDIF(R2798,A2798,"YM")&amp;" months, "&amp;DATEDIF(R2798,A2798,"MD")&amp;" days")</f>
        <v/>
      </c>
      <c r="T2798" s="220" t="n"/>
      <c r="U2798" s="220" t="n"/>
      <c r="V2798" s="687">
        <f>_xlfn.LET(_xlpm.d,_xlfn.XLOOKUP(T2798,'[1]Birth Dates'!$A:$A,'[1]Birth Dates'!$B:$B,"",0),IF(_xlpm.d=0,"",_xlpm.d))</f>
        <v/>
      </c>
      <c r="W2798" s="220">
        <f>IF(OR(V2798="",A2798="",NOT(ISNUMBER(V2798)),V2798&gt;A2798),"",DATEDIF(V2798,A2798,"Y")&amp;" years, "&amp;DATEDIF(V2798,A2798,"YM")&amp;" months, "&amp;DATEDIF(V2798,A2798,"MD")&amp;" days")</f>
        <v/>
      </c>
      <c r="X2798" s="220" t="n"/>
      <c r="Y2798" s="220" t="n"/>
      <c r="Z2798" s="220" t="n"/>
      <c r="AA2798" s="220" t="n"/>
      <c r="AB2798" s="220" t="n">
        <v>24</v>
      </c>
      <c r="AC2798" s="220" t="n">
        <v>11</v>
      </c>
      <c r="AD2798" s="220" t="n">
        <v>10</v>
      </c>
      <c r="AE2798" s="595" t="inlineStr">
        <is>
          <t>2:05.8670</t>
        </is>
      </c>
      <c r="AF2798" s="418">
        <f>IF(OR(AE2798="",AE2798="",AE2798=0),"",6.213/(AE2798*24))</f>
        <v/>
      </c>
      <c r="AG2798" s="251" t="n"/>
      <c r="AH2798" s="577" t="inlineStr"/>
      <c r="AI2798" s="418">
        <f>IF(OR(AH2798="",AH2798="",AH2798=0),"",6.213/(AH2798*24))</f>
        <v/>
      </c>
      <c r="AJ2798" s="175">
        <f>IF(AND(ISNUMBER(AB2798),ISNUMBER(AG2798)),AB2798-AG2798,"")</f>
        <v/>
      </c>
      <c r="AK2798" s="220" t="n"/>
      <c r="AL2798" s="220" t="n">
        <v>161</v>
      </c>
      <c r="AM2798" s="727" t="n">
        <v>0.2609501273148148</v>
      </c>
      <c r="AN2798" s="671">
        <f>IF(OR(AL2798="",AM2798="",AM2798=0),"",AL2798*6.213/(AM2798*24))</f>
        <v/>
      </c>
      <c r="AO2798" s="725">
        <f>IF(AND(AL2798=AL2797,AM2798&lt;&gt;"",AM2797&lt;&gt;""),AM2798-AM2797,"")</f>
        <v/>
      </c>
      <c r="AP2798" s="220" t="n">
        <v>152</v>
      </c>
      <c r="AQ2798" s="595" t="inlineStr">
        <is>
          <t>2:07.7360</t>
        </is>
      </c>
      <c r="AR2798" s="439">
        <f>IF(OR(AQ2798="",AQ2798="",AQ2798=0),"",6.213/(AQ2798*24))</f>
        <v/>
      </c>
      <c r="AS2798" s="436">
        <f>IF(OR(NOT(ISNUMBER(C2798)),NOT(ISNUMBER(AB2798))),"",IF(AG2798&lt;&gt;"",AG2798,AB2798)-C2798)</f>
        <v/>
      </c>
      <c r="AT2798" s="217" t="n"/>
      <c r="AU2798" s="223">
        <f>IF($B2798="","",TEXT($A2798,"yyyymmdd")&amp;"_P"&amp;$C2798&amp;"_C"&amp;$F2798&amp;"_"&amp;TRIM(RIGHT(SUBSTITUTE(TRIM(SUBSTITUTE($L2798,CHAR(160)," "))," ",REPT(" ",60)),60))&amp;IF($P2798="","","-"&amp;TRIM(RIGHT(SUBSTITUTE(TRIM(SUBSTITUTE($P2798,CHAR(160)," "))," ",REPT(" ",60)),60)))&amp;IF($T2798="","","-"&amp;TRIM(RIGHT(SUBSTITUTE(TRIM(SUBSTITUTE($T2798,CHAR(160)," "))," ",REPT(" ",60)),60)))&amp;".jpg")</f>
        <v/>
      </c>
    </row>
    <row r="2799" ht="56" customHeight="1">
      <c r="A2799" s="173" t="n">
        <v>44535</v>
      </c>
      <c r="B2799" s="220" t="inlineStr">
        <is>
          <t>Repco Bathurst 1000, 5 December, 2021</t>
        </is>
      </c>
      <c r="C2799" s="220" t="n">
        <v>18</v>
      </c>
      <c r="D2799" s="220" t="n"/>
      <c r="E2799" s="220" t="n"/>
      <c r="F2799" s="220" t="n">
        <v>888</v>
      </c>
      <c r="G2799" s="220" t="inlineStr">
        <is>
          <t>Triple Eight Race Engineering</t>
        </is>
      </c>
      <c r="H2799" s="220" t="n"/>
      <c r="I2799" s="220" t="inlineStr">
        <is>
          <t>Red Bull, Ampol</t>
        </is>
      </c>
      <c r="J2799" s="220" t="inlineStr">
        <is>
          <t>Holden Commodore ZB</t>
        </is>
      </c>
      <c r="K2799" s="220" t="n"/>
      <c r="L2799" s="220" t="inlineStr">
        <is>
          <t>Shane van Gisbergen</t>
        </is>
      </c>
      <c r="M2799" s="220" t="inlineStr">
        <is>
          <t>NZL</t>
        </is>
      </c>
      <c r="N2799" s="687">
        <f>_xlfn.LET(_xlpm.d,_xlfn.XLOOKUP(L2799,'[1]Birth Dates'!$A:$A,'[1]Birth Dates'!$B:$B,"",0),IF(_xlpm.d=0,"",_xlpm.d))</f>
        <v/>
      </c>
      <c r="O2799" s="220">
        <f>IF(OR(N2799="",A2799="",NOT(ISNUMBER(N2799)),N2799&gt;A2799),"",DATEDIF(N2799,A2799,"Y")&amp;" years, "&amp;DATEDIF(N2799,A2799,"YM")&amp;" months, "&amp;DATEDIF(N2799,A2799,"MD")&amp;" days")</f>
        <v/>
      </c>
      <c r="P2799" s="220" t="inlineStr">
        <is>
          <t>Garth Tander</t>
        </is>
      </c>
      <c r="Q2799" s="220" t="inlineStr">
        <is>
          <t>AUS</t>
        </is>
      </c>
      <c r="R2799" s="687">
        <f>_xlfn.LET(_xlpm.d,_xlfn.XLOOKUP(P2799,'[1]Birth Dates'!$A:$A,'[1]Birth Dates'!$B:$B,"",0),IF(_xlpm.d=0,"",_xlpm.d))</f>
        <v/>
      </c>
      <c r="S2799" s="220">
        <f>IF(OR(R2799="",A2799="",NOT(ISNUMBER(R2799)),R2799&gt;A2799),"",DATEDIF(R2799,A2799,"Y")&amp;" years, "&amp;DATEDIF(R2799,A2799,"YM")&amp;" months, "&amp;DATEDIF(R2799,A2799,"MD")&amp;" days")</f>
        <v/>
      </c>
      <c r="T2799" s="220" t="n"/>
      <c r="U2799" s="220" t="n"/>
      <c r="V2799" s="687">
        <f>_xlfn.LET(_xlpm.d,_xlfn.XLOOKUP(T2799,'[1]Birth Dates'!$A:$A,'[1]Birth Dates'!$B:$B,"",0),IF(_xlpm.d=0,"",_xlpm.d))</f>
        <v/>
      </c>
      <c r="W2799" s="220">
        <f>IF(OR(V2799="",A2799="",NOT(ISNUMBER(V2799)),V2799&gt;A2799),"",DATEDIF(V2799,A2799,"Y")&amp;" years, "&amp;DATEDIF(V2799,A2799,"YM")&amp;" months, "&amp;DATEDIF(V2799,A2799,"MD")&amp;" days")</f>
        <v/>
      </c>
      <c r="X2799" s="220" t="n"/>
      <c r="Y2799" s="220" t="n"/>
      <c r="Z2799" s="220" t="n"/>
      <c r="AA2799" s="220" t="n"/>
      <c r="AB2799" s="220" t="n">
        <v>7</v>
      </c>
      <c r="AC2799" s="220" t="n">
        <v>11</v>
      </c>
      <c r="AD2799" s="220" t="n">
        <v>10</v>
      </c>
      <c r="AE2799" s="595" t="inlineStr">
        <is>
          <t>2:04.2280</t>
        </is>
      </c>
      <c r="AF2799" s="418">
        <f>IF(OR(AE2799="",AE2799="",AE2799=0),"",6.213/(AE2799*24))</f>
        <v/>
      </c>
      <c r="AG2799" s="251" t="n">
        <v>5</v>
      </c>
      <c r="AH2799" s="595" t="inlineStr">
        <is>
          <t>2:04.3650</t>
        </is>
      </c>
      <c r="AI2799" s="418">
        <f>IF(OR(AH2799="",AH2799="",AH2799=0),"",6.213/(AH2799*24))</f>
        <v/>
      </c>
      <c r="AJ2799" s="175">
        <f>IF(AND(ISNUMBER(AB2799),ISNUMBER(AG2799)),AB2799-AG2799,"")</f>
        <v/>
      </c>
      <c r="AK2799" s="220" t="n"/>
      <c r="AL2799" s="220" t="n">
        <v>161</v>
      </c>
      <c r="AM2799" s="727" t="n">
        <v>0.2612542013888889</v>
      </c>
      <c r="AN2799" s="671">
        <f>IF(OR(AL2799="",AM2799="",AM2799=0),"",AL2799*6.213/(AM2799*24))</f>
        <v/>
      </c>
      <c r="AO2799" s="725">
        <f>IF(AND(AL2799=AL2798,AM2799&lt;&gt;"",AM2798&lt;&gt;""),AM2799-AM2798,"")</f>
        <v/>
      </c>
      <c r="AP2799" s="220" t="n">
        <v>148</v>
      </c>
      <c r="AQ2799" s="595" t="inlineStr">
        <is>
          <t>2:05.3550</t>
        </is>
      </c>
      <c r="AR2799" s="439">
        <f>IF(OR(AQ2799="",AQ2799="",AQ2799=0),"",6.213/(AQ2799*24))</f>
        <v/>
      </c>
      <c r="AS2799" s="436">
        <f>IF(OR(NOT(ISNUMBER(C2799)),NOT(ISNUMBER(AB2799))),"",IF(AG2799&lt;&gt;"",AG2799,AB2799)-C2799)</f>
        <v/>
      </c>
      <c r="AT2799" s="217" t="n"/>
      <c r="AU2799" s="223">
        <f>IF($B2799="","",TEXT($A2799,"yyyymmdd")&amp;"_P"&amp;$C2799&amp;"_C"&amp;$F2799&amp;"_"&amp;TRIM(RIGHT(SUBSTITUTE(TRIM(SUBSTITUTE($L2799,CHAR(160)," "))," ",REPT(" ",60)),60))&amp;IF($P2799="","","-"&amp;TRIM(RIGHT(SUBSTITUTE(TRIM(SUBSTITUTE($P2799,CHAR(160)," "))," ",REPT(" ",60)),60)))&amp;IF($T2799="","","-"&amp;TRIM(RIGHT(SUBSTITUTE(TRIM(SUBSTITUTE($T2799,CHAR(160)," "))," ",REPT(" ",60)),60)))&amp;".jpg")</f>
        <v/>
      </c>
    </row>
    <row r="2800" ht="56" customHeight="1">
      <c r="A2800" s="173" t="n">
        <v>44535</v>
      </c>
      <c r="B2800" s="220" t="inlineStr">
        <is>
          <t>Repco Bathurst 1000, 5 December, 2021</t>
        </is>
      </c>
      <c r="C2800" s="220" t="n">
        <v>19</v>
      </c>
      <c r="D2800" s="220" t="n"/>
      <c r="E2800" s="220" t="n"/>
      <c r="F2800" s="220" t="n">
        <v>19</v>
      </c>
      <c r="G2800" s="220" t="inlineStr">
        <is>
          <t>Team Sydney</t>
        </is>
      </c>
      <c r="H2800" s="220" t="n"/>
      <c r="I2800" s="220" t="inlineStr">
        <is>
          <t>Local Legends Meat Snacks</t>
        </is>
      </c>
      <c r="J2800" s="220" t="inlineStr">
        <is>
          <t>Holden Commodore ZB</t>
        </is>
      </c>
      <c r="K2800" s="220" t="n"/>
      <c r="L2800" s="220" t="inlineStr">
        <is>
          <t>Fabian Coulthard</t>
        </is>
      </c>
      <c r="M2800" s="220" t="inlineStr">
        <is>
          <t>NZL</t>
        </is>
      </c>
      <c r="N2800" s="687">
        <f>_xlfn.LET(_xlpm.d,_xlfn.XLOOKUP(L2800,'[1]Birth Dates'!$A:$A,'[1]Birth Dates'!$B:$B,"",0),IF(_xlpm.d=0,"",_xlpm.d))</f>
        <v/>
      </c>
      <c r="O2800" s="220">
        <f>IF(OR(N2800="",A2800="",NOT(ISNUMBER(N2800)),N2800&gt;A2800),"",DATEDIF(N2800,A2800,"Y")&amp;" years, "&amp;DATEDIF(N2800,A2800,"YM")&amp;" months, "&amp;DATEDIF(N2800,A2800,"MD")&amp;" days")</f>
        <v/>
      </c>
      <c r="P2800" s="220" t="inlineStr">
        <is>
          <t>Jonathon Webb</t>
        </is>
      </c>
      <c r="Q2800" s="220" t="inlineStr">
        <is>
          <t>AUS</t>
        </is>
      </c>
      <c r="R2800" s="687">
        <f>_xlfn.LET(_xlpm.d,_xlfn.XLOOKUP(P2800,'[1]Birth Dates'!$A:$A,'[1]Birth Dates'!$B:$B,"",0),IF(_xlpm.d=0,"",_xlpm.d))</f>
        <v/>
      </c>
      <c r="S2800" s="220">
        <f>IF(OR(R2800="",A2800="",NOT(ISNUMBER(R2800)),R2800&gt;A2800),"",DATEDIF(R2800,A2800,"Y")&amp;" years, "&amp;DATEDIF(R2800,A2800,"YM")&amp;" months, "&amp;DATEDIF(R2800,A2800,"MD")&amp;" days")</f>
        <v/>
      </c>
      <c r="T2800" s="220" t="n"/>
      <c r="U2800" s="220" t="n"/>
      <c r="V2800" s="687">
        <f>_xlfn.LET(_xlpm.d,_xlfn.XLOOKUP(T2800,'[1]Birth Dates'!$A:$A,'[1]Birth Dates'!$B:$B,"",0),IF(_xlpm.d=0,"",_xlpm.d))</f>
        <v/>
      </c>
      <c r="W2800" s="220">
        <f>IF(OR(V2800="",A2800="",NOT(ISNUMBER(V2800)),V2800&gt;A2800),"",DATEDIF(V2800,A2800,"Y")&amp;" years, "&amp;DATEDIF(V2800,A2800,"YM")&amp;" months, "&amp;DATEDIF(V2800,A2800,"MD")&amp;" days")</f>
        <v/>
      </c>
      <c r="X2800" s="220" t="n"/>
      <c r="Y2800" s="220" t="n"/>
      <c r="Z2800" s="220" t="n"/>
      <c r="AA2800" s="220" t="n"/>
      <c r="AB2800" s="220" t="n">
        <v>20</v>
      </c>
      <c r="AC2800" s="220" t="n">
        <v>13</v>
      </c>
      <c r="AD2800" s="220" t="n">
        <v>7</v>
      </c>
      <c r="AE2800" s="595" t="inlineStr">
        <is>
          <t>2:05.1460</t>
        </is>
      </c>
      <c r="AF2800" s="418">
        <f>IF(OR(AE2800="",AE2800="",AE2800=0),"",6.213/(AE2800*24))</f>
        <v/>
      </c>
      <c r="AG2800" s="251" t="n"/>
      <c r="AH2800" s="577" t="inlineStr"/>
      <c r="AI2800" s="418">
        <f>IF(OR(AH2800="",AH2800="",AH2800=0),"",6.213/(AH2800*24))</f>
        <v/>
      </c>
      <c r="AJ2800" s="175">
        <f>IF(AND(ISNUMBER(AB2800),ISNUMBER(AG2800)),AB2800-AG2800,"")</f>
        <v/>
      </c>
      <c r="AK2800" s="220" t="n"/>
      <c r="AL2800" s="220" t="n">
        <v>156</v>
      </c>
      <c r="AM2800" s="727" t="n">
        <v>0.261692974537037</v>
      </c>
      <c r="AN2800" s="671">
        <f>IF(OR(AL2800="",AM2800="",AM2800=0),"",AL2800*6.213/(AM2800*24))</f>
        <v/>
      </c>
      <c r="AO2800" s="725">
        <f>IF(AND(AL2800=AL2799,AM2800&lt;&gt;"",AM2799&lt;&gt;""),AM2800-AM2799,"")</f>
        <v/>
      </c>
      <c r="AP2800" s="220" t="n">
        <v>143</v>
      </c>
      <c r="AQ2800" s="595" t="inlineStr">
        <is>
          <t>2:06.6840</t>
        </is>
      </c>
      <c r="AR2800" s="439">
        <f>IF(OR(AQ2800="",AQ2800="",AQ2800=0),"",6.213/(AQ2800*24))</f>
        <v/>
      </c>
      <c r="AS2800" s="436">
        <f>IF(OR(NOT(ISNUMBER(C2800)),NOT(ISNUMBER(AB2800))),"",IF(AG2800&lt;&gt;"",AG2800,AB2800)-C2800)</f>
        <v/>
      </c>
      <c r="AT2800" s="217" t="n"/>
      <c r="AU2800" s="223">
        <f>IF($B2800="","",TEXT($A2800,"yyyymmdd")&amp;"_P"&amp;$C2800&amp;"_C"&amp;$F2800&amp;"_"&amp;TRIM(RIGHT(SUBSTITUTE(TRIM(SUBSTITUTE($L2800,CHAR(160)," "))," ",REPT(" ",60)),60))&amp;IF($P2800="","","-"&amp;TRIM(RIGHT(SUBSTITUTE(TRIM(SUBSTITUTE($P2800,CHAR(160)," "))," ",REPT(" ",60)),60)))&amp;IF($T2800="","","-"&amp;TRIM(RIGHT(SUBSTITUTE(TRIM(SUBSTITUTE($T2800,CHAR(160)," "))," ",REPT(" ",60)),60)))&amp;".jpg")</f>
        <v/>
      </c>
    </row>
    <row r="2801" ht="56" customHeight="1">
      <c r="A2801" s="173" t="n">
        <v>44535</v>
      </c>
      <c r="B2801" s="220" t="inlineStr">
        <is>
          <t>Repco Bathurst 1000, 5 December, 2021</t>
        </is>
      </c>
      <c r="C2801" s="220" t="n">
        <v>20</v>
      </c>
      <c r="D2801" s="220" t="n"/>
      <c r="E2801" s="220" t="n"/>
      <c r="F2801" s="220" t="n">
        <v>9</v>
      </c>
      <c r="G2801" s="220" t="inlineStr">
        <is>
          <t>Erebus Motorsport</t>
        </is>
      </c>
      <c r="H2801" s="220" t="n"/>
      <c r="I2801" s="220" t="inlineStr">
        <is>
          <t>Shaw &amp; Partners</t>
        </is>
      </c>
      <c r="J2801" s="220" t="inlineStr">
        <is>
          <t>Holden Commodore ZB</t>
        </is>
      </c>
      <c r="K2801" s="220" t="n"/>
      <c r="L2801" s="220" t="inlineStr">
        <is>
          <t>Will Brown</t>
        </is>
      </c>
      <c r="M2801" s="220" t="inlineStr">
        <is>
          <t>AUS</t>
        </is>
      </c>
      <c r="N2801" s="687">
        <f>_xlfn.LET(_xlpm.d,_xlfn.XLOOKUP(L2801,'[1]Birth Dates'!$A:$A,'[1]Birth Dates'!$B:$B,"",0),IF(_xlpm.d=0,"",_xlpm.d))</f>
        <v/>
      </c>
      <c r="O2801" s="220">
        <f>IF(OR(N2801="",A2801="",NOT(ISNUMBER(N2801)),N2801&gt;A2801),"",DATEDIF(N2801,A2801,"Y")&amp;" years, "&amp;DATEDIF(N2801,A2801,"YM")&amp;" months, "&amp;DATEDIF(N2801,A2801,"MD")&amp;" days")</f>
        <v/>
      </c>
      <c r="P2801" s="220" t="inlineStr">
        <is>
          <t>Jack Perkins</t>
        </is>
      </c>
      <c r="Q2801" s="220" t="inlineStr">
        <is>
          <t>AUS</t>
        </is>
      </c>
      <c r="R2801" s="687">
        <f>_xlfn.LET(_xlpm.d,_xlfn.XLOOKUP(P2801,'[1]Birth Dates'!$A:$A,'[1]Birth Dates'!$B:$B,"",0),IF(_xlpm.d=0,"",_xlpm.d))</f>
        <v/>
      </c>
      <c r="S2801" s="220">
        <f>IF(OR(R2801="",A2801="",NOT(ISNUMBER(R2801)),R2801&gt;A2801),"",DATEDIF(R2801,A2801,"Y")&amp;" years, "&amp;DATEDIF(R2801,A2801,"YM")&amp;" months, "&amp;DATEDIF(R2801,A2801,"MD")&amp;" days")</f>
        <v/>
      </c>
      <c r="T2801" s="220" t="n"/>
      <c r="U2801" s="220" t="n"/>
      <c r="V2801" s="687">
        <f>_xlfn.LET(_xlpm.d,_xlfn.XLOOKUP(T2801,'[1]Birth Dates'!$A:$A,'[1]Birth Dates'!$B:$B,"",0),IF(_xlpm.d=0,"",_xlpm.d))</f>
        <v/>
      </c>
      <c r="W2801" s="220">
        <f>IF(OR(V2801="",A2801="",NOT(ISNUMBER(V2801)),V2801&gt;A2801),"",DATEDIF(V2801,A2801,"Y")&amp;" years, "&amp;DATEDIF(V2801,A2801,"YM")&amp;" months, "&amp;DATEDIF(V2801,A2801,"MD")&amp;" days")</f>
        <v/>
      </c>
      <c r="X2801" s="220" t="n"/>
      <c r="Y2801" s="220" t="n"/>
      <c r="Z2801" s="220" t="n"/>
      <c r="AA2801" s="220" t="n"/>
      <c r="AB2801" s="220" t="n">
        <v>1</v>
      </c>
      <c r="AC2801" s="220" t="n">
        <v>11</v>
      </c>
      <c r="AD2801" s="220" t="n">
        <v>10</v>
      </c>
      <c r="AE2801" s="595" t="inlineStr">
        <is>
          <t>2:03.8990</t>
        </is>
      </c>
      <c r="AF2801" s="418">
        <f>IF(OR(AE2801="",AE2801="",AE2801=0),"",6.213/(AE2801*24))</f>
        <v/>
      </c>
      <c r="AG2801" s="251" t="inlineStr">
        <is>
          <t>DSQ</t>
        </is>
      </c>
      <c r="AH2801" s="577" t="inlineStr"/>
      <c r="AI2801" s="418">
        <f>IF(OR(AH2801="",AH2801="",AH2801=0),"",6.213/(AH2801*24))</f>
        <v/>
      </c>
      <c r="AJ2801" s="175">
        <f>IF(AND(ISNUMBER(AB2801),ISNUMBER(AG2801)),AB2801-AG2801,"")</f>
        <v/>
      </c>
      <c r="AK2801" s="220" t="n"/>
      <c r="AL2801" s="220" t="n">
        <v>150</v>
      </c>
      <c r="AM2801" s="727" t="n">
        <v>0.2618002314814815</v>
      </c>
      <c r="AN2801" s="671">
        <f>IF(OR(AL2801="",AM2801="",AM2801=0),"",AL2801*6.213/(AM2801*24))</f>
        <v/>
      </c>
      <c r="AO2801" s="725">
        <f>IF(AND(AL2801=AL2800,AM2801&lt;&gt;"",AM2800&lt;&gt;""),AM2801-AM2800,"")</f>
        <v/>
      </c>
      <c r="AP2801" s="220" t="n">
        <v>140</v>
      </c>
      <c r="AQ2801" s="595" t="inlineStr">
        <is>
          <t>2:06.0780</t>
        </is>
      </c>
      <c r="AR2801" s="439">
        <f>IF(OR(AQ2801="",AQ2801="",AQ2801=0),"",6.213/(AQ2801*24))</f>
        <v/>
      </c>
      <c r="AS2801" s="438">
        <f>+AB2801-C2801</f>
        <v/>
      </c>
      <c r="AT2801" s="217" t="n"/>
      <c r="AU2801" s="223">
        <f>IF($B2801="","",TEXT($A2801,"yyyymmdd")&amp;"_P"&amp;$C2801&amp;"_C"&amp;$F2801&amp;"_"&amp;TRIM(RIGHT(SUBSTITUTE(TRIM(SUBSTITUTE($L2801,CHAR(160)," "))," ",REPT(" ",60)),60))&amp;IF($P2801="","","-"&amp;TRIM(RIGHT(SUBSTITUTE(TRIM(SUBSTITUTE($P2801,CHAR(160)," "))," ",REPT(" ",60)),60)))&amp;IF($T2801="","","-"&amp;TRIM(RIGHT(SUBSTITUTE(TRIM(SUBSTITUTE($T2801,CHAR(160)," "))," ",REPT(" ",60)),60)))&amp;".jpg")</f>
        <v/>
      </c>
    </row>
    <row r="2802" ht="56" customHeight="1">
      <c r="A2802" s="173" t="n">
        <v>44535</v>
      </c>
      <c r="B2802" s="220" t="inlineStr">
        <is>
          <t>Repco Bathurst 1000, 5 December, 2021</t>
        </is>
      </c>
      <c r="C2802" s="220" t="inlineStr">
        <is>
          <t>NC</t>
        </is>
      </c>
      <c r="D2802" s="220" t="n"/>
      <c r="E2802" s="220" t="n"/>
      <c r="F2802" s="220" t="n">
        <v>7</v>
      </c>
      <c r="G2802" s="220" t="inlineStr">
        <is>
          <t>Kelly Grove Racing</t>
        </is>
      </c>
      <c r="H2802" s="220" t="n"/>
      <c r="I2802" s="220" t="inlineStr">
        <is>
          <t>Ned Whisky "Sounds of Bathurst"</t>
        </is>
      </c>
      <c r="J2802" s="220" t="inlineStr">
        <is>
          <t>Ford Mustang Mk.6</t>
        </is>
      </c>
      <c r="K2802" s="220" t="n"/>
      <c r="L2802" s="220" t="inlineStr">
        <is>
          <t>Andre Heimgartner</t>
        </is>
      </c>
      <c r="M2802" s="220" t="inlineStr">
        <is>
          <t>NZL</t>
        </is>
      </c>
      <c r="N2802" s="687">
        <f>_xlfn.LET(_xlpm.d,_xlfn.XLOOKUP(L2802,'[1]Birth Dates'!$A:$A,'[1]Birth Dates'!$B:$B,"",0),IF(_xlpm.d=0,"",_xlpm.d))</f>
        <v/>
      </c>
      <c r="O2802" s="220">
        <f>IF(OR(N2802="",A2802="",NOT(ISNUMBER(N2802)),N2802&gt;A2802),"",DATEDIF(N2802,A2802,"Y")&amp;" years, "&amp;DATEDIF(N2802,A2802,"YM")&amp;" months, "&amp;DATEDIF(N2802,A2802,"MD")&amp;" days")</f>
        <v/>
      </c>
      <c r="P2802" s="220" t="inlineStr">
        <is>
          <t>Matt Campbell</t>
        </is>
      </c>
      <c r="Q2802" s="220" t="inlineStr">
        <is>
          <t>AUS</t>
        </is>
      </c>
      <c r="R2802" s="687">
        <f>_xlfn.LET(_xlpm.d,_xlfn.XLOOKUP(P2802,'[1]Birth Dates'!$A:$A,'[1]Birth Dates'!$B:$B,"",0),IF(_xlpm.d=0,"",_xlpm.d))</f>
        <v/>
      </c>
      <c r="S2802" s="220">
        <f>IF(OR(R2802="",A2802="",NOT(ISNUMBER(R2802)),R2802&gt;A2802),"",DATEDIF(R2802,A2802,"Y")&amp;" years, "&amp;DATEDIF(R2802,A2802,"YM")&amp;" months, "&amp;DATEDIF(R2802,A2802,"MD")&amp;" days")</f>
        <v/>
      </c>
      <c r="T2802" s="220" t="n"/>
      <c r="U2802" s="220" t="n"/>
      <c r="V2802" s="687">
        <f>_xlfn.LET(_xlpm.d,_xlfn.XLOOKUP(T2802,'[1]Birth Dates'!$A:$A,'[1]Birth Dates'!$B:$B,"",0),IF(_xlpm.d=0,"",_xlpm.d))</f>
        <v/>
      </c>
      <c r="W2802" s="220">
        <f>IF(OR(V2802="",A2802="",NOT(ISNUMBER(V2802)),V2802&gt;A2802),"",DATEDIF(V2802,A2802,"Y")&amp;" years, "&amp;DATEDIF(V2802,A2802,"YM")&amp;" months, "&amp;DATEDIF(V2802,A2802,"MD")&amp;" days")</f>
        <v/>
      </c>
      <c r="X2802" s="220" t="n"/>
      <c r="Y2802" s="220" t="n"/>
      <c r="Z2802" s="220" t="n"/>
      <c r="AA2802" s="220" t="n"/>
      <c r="AB2802" s="220" t="n">
        <v>17</v>
      </c>
      <c r="AC2802" s="220" t="n">
        <v>12</v>
      </c>
      <c r="AD2802" s="220" t="n">
        <v>12</v>
      </c>
      <c r="AE2802" s="595" t="inlineStr">
        <is>
          <t>2:04.9390</t>
        </is>
      </c>
      <c r="AF2802" s="418">
        <f>IF(OR(AE2802="",AE2802="",AE2802=0),"",6.213/(AE2802*24))</f>
        <v/>
      </c>
      <c r="AG2802" s="251" t="n"/>
      <c r="AH2802" s="577" t="inlineStr"/>
      <c r="AI2802" s="418">
        <f>IF(OR(AH2802="",AH2802="",AH2802=0),"",6.213/(AH2802*24))</f>
        <v/>
      </c>
      <c r="AJ2802" s="175">
        <f>IF(AND(ISNUMBER(AB2802),ISNUMBER(AG2802)),AB2802-AG2802,"")</f>
        <v/>
      </c>
      <c r="AK2802" s="220" t="inlineStr">
        <is>
          <t>Lap-time limit[11]</t>
        </is>
      </c>
      <c r="AL2802" s="220" t="n">
        <v>159</v>
      </c>
      <c r="AM2802" s="727" t="n">
        <v>0.2605086458333333</v>
      </c>
      <c r="AN2802" s="671">
        <f>IF(OR(AL2802="",AM2802="",AM2802=0),"",AL2802*6.213/(AM2802*24))</f>
        <v/>
      </c>
      <c r="AO2802" s="725">
        <f>IF(AND(AL2802=AL2801,AM2802&lt;&gt;"",AM2801&lt;&gt;""),AM2802-AM2801,"")</f>
        <v/>
      </c>
      <c r="AP2802" s="220" t="n">
        <v>39</v>
      </c>
      <c r="AQ2802" s="595" t="inlineStr">
        <is>
          <t>2:07.0380</t>
        </is>
      </c>
      <c r="AR2802" s="439">
        <f>IF(OR(AQ2802="",AQ2802="",AQ2802=0),"",6.213/(AQ2802*24))</f>
        <v/>
      </c>
      <c r="AS2802" s="436">
        <f>IF(OR(NOT(ISNUMBER(C2802)),NOT(ISNUMBER(AB2802))),"",IF(AG2802&lt;&gt;"",AG2802,AB2802)-C2802)</f>
        <v/>
      </c>
      <c r="AT2802" s="217" t="n"/>
      <c r="AU2802" s="223">
        <f>IF($B2802="","",TEXT($A2802,"yyyymmdd")&amp;"_P"&amp;$C2802&amp;"_C"&amp;$F2802&amp;"_"&amp;TRIM(RIGHT(SUBSTITUTE(TRIM(SUBSTITUTE($L2802,CHAR(160)," "))," ",REPT(" ",60)),60))&amp;IF($P2802="","","-"&amp;TRIM(RIGHT(SUBSTITUTE(TRIM(SUBSTITUTE($P2802,CHAR(160)," "))," ",REPT(" ",60)),60)))&amp;IF($T2802="","","-"&amp;TRIM(RIGHT(SUBSTITUTE(TRIM(SUBSTITUTE($T2802,CHAR(160)," "))," ",REPT(" ",60)),60)))&amp;".jpg")</f>
        <v/>
      </c>
    </row>
    <row r="2803" ht="56" customHeight="1">
      <c r="A2803" s="173" t="n">
        <v>44535</v>
      </c>
      <c r="B2803" s="220" t="inlineStr">
        <is>
          <t>Repco Bathurst 1000, 5 December, 2021</t>
        </is>
      </c>
      <c r="C2803" s="220" t="inlineStr">
        <is>
          <t>DNF</t>
        </is>
      </c>
      <c r="D2803" s="220" t="n"/>
      <c r="E2803" s="220" t="n"/>
      <c r="F2803" s="220" t="n">
        <v>39</v>
      </c>
      <c r="G2803" s="220" t="inlineStr">
        <is>
          <t>Triple Eight Race Engineering</t>
        </is>
      </c>
      <c r="H2803" s="220" t="n"/>
      <c r="I2803" s="220" t="inlineStr">
        <is>
          <t>Supercheap Auto</t>
        </is>
      </c>
      <c r="J2803" s="220" t="inlineStr">
        <is>
          <t>Holden Commodore ZB</t>
        </is>
      </c>
      <c r="K2803" s="220" t="n"/>
      <c r="L2803" s="220" t="inlineStr">
        <is>
          <t>Broc Feeney</t>
        </is>
      </c>
      <c r="M2803" s="220" t="inlineStr">
        <is>
          <t>AUS</t>
        </is>
      </c>
      <c r="N2803" s="687">
        <f>_xlfn.LET(_xlpm.d,_xlfn.XLOOKUP(L2803,'[1]Birth Dates'!$A:$A,'[1]Birth Dates'!$B:$B,"",0),IF(_xlpm.d=0,"",_xlpm.d))</f>
        <v/>
      </c>
      <c r="O2803" s="220">
        <f>IF(OR(N2803="",A2803="",NOT(ISNUMBER(N2803)),N2803&gt;A2803),"",DATEDIF(N2803,A2803,"Y")&amp;" years, "&amp;DATEDIF(N2803,A2803,"YM")&amp;" months, "&amp;DATEDIF(N2803,A2803,"MD")&amp;" days")</f>
        <v/>
      </c>
      <c r="P2803" s="220" t="inlineStr">
        <is>
          <t>Russell Ingall</t>
        </is>
      </c>
      <c r="Q2803" s="220" t="inlineStr">
        <is>
          <t>AUS</t>
        </is>
      </c>
      <c r="R2803" s="687">
        <f>_xlfn.LET(_xlpm.d,_xlfn.XLOOKUP(P2803,'[1]Birth Dates'!$A:$A,'[1]Birth Dates'!$B:$B,"",0),IF(_xlpm.d=0,"",_xlpm.d))</f>
        <v/>
      </c>
      <c r="S2803" s="220">
        <f>IF(OR(R2803="",A2803="",NOT(ISNUMBER(R2803)),R2803&gt;A2803),"",DATEDIF(R2803,A2803,"Y")&amp;" years, "&amp;DATEDIF(R2803,A2803,"YM")&amp;" months, "&amp;DATEDIF(R2803,A2803,"MD")&amp;" days")</f>
        <v/>
      </c>
      <c r="T2803" s="220" t="n"/>
      <c r="U2803" s="220" t="n"/>
      <c r="V2803" s="687">
        <f>_xlfn.LET(_xlpm.d,_xlfn.XLOOKUP(T2803,'[1]Birth Dates'!$A:$A,'[1]Birth Dates'!$B:$B,"",0),IF(_xlpm.d=0,"",_xlpm.d))</f>
        <v/>
      </c>
      <c r="W2803" s="220">
        <f>IF(OR(V2803="",A2803="",NOT(ISNUMBER(V2803)),V2803&gt;A2803),"",DATEDIF(V2803,A2803,"Y")&amp;" years, "&amp;DATEDIF(V2803,A2803,"YM")&amp;" months, "&amp;DATEDIF(V2803,A2803,"MD")&amp;" days")</f>
        <v/>
      </c>
      <c r="X2803" s="220" t="n"/>
      <c r="Y2803" s="220" t="n"/>
      <c r="Z2803" s="220" t="n"/>
      <c r="AA2803" s="220" t="n"/>
      <c r="AB2803" s="220" t="n">
        <v>15</v>
      </c>
      <c r="AC2803" s="220" t="n">
        <v>12</v>
      </c>
      <c r="AD2803" s="220" t="n">
        <v>7</v>
      </c>
      <c r="AE2803" s="595" t="inlineStr">
        <is>
          <t>2:04.8270</t>
        </is>
      </c>
      <c r="AF2803" s="418">
        <f>IF(OR(AE2803="",AE2803="",AE2803=0),"",6.213/(AE2803*24))</f>
        <v/>
      </c>
      <c r="AG2803" s="251" t="n"/>
      <c r="AH2803" s="577" t="inlineStr"/>
      <c r="AI2803" s="418">
        <f>IF(OR(AH2803="",AH2803="",AH2803=0),"",6.213/(AH2803*24))</f>
        <v/>
      </c>
      <c r="AJ2803" s="175">
        <f>IF(AND(ISNUMBER(AB2803),ISNUMBER(AG2803)),AB2803-AG2803,"")</f>
        <v/>
      </c>
      <c r="AK2803" s="220" t="inlineStr">
        <is>
          <t>Accident</t>
        </is>
      </c>
      <c r="AL2803" s="220" t="n">
        <v>142</v>
      </c>
      <c r="AM2803" s="727" t="n">
        <v>0.2294857291666667</v>
      </c>
      <c r="AN2803" s="671">
        <f>IF(OR(AL2803="",AM2803="",AM2803=0),"",AL2803*6.213/(AM2803*24))</f>
        <v/>
      </c>
      <c r="AO2803" s="725">
        <f>IF(AND(AL2803=AL2802,AM2803&lt;&gt;"",AM2802&lt;&gt;""),AM2803-AM2802,"")</f>
        <v/>
      </c>
      <c r="AP2803" s="220" t="n">
        <v>100</v>
      </c>
      <c r="AQ2803" s="595" t="inlineStr">
        <is>
          <t>2:06.8180</t>
        </is>
      </c>
      <c r="AR2803" s="439">
        <f>IF(OR(AQ2803="",AQ2803="",AQ2803=0),"",6.213/(AQ2803*24))</f>
        <v/>
      </c>
      <c r="AS2803" s="436">
        <f>IF(OR(NOT(ISNUMBER(C2803)),NOT(ISNUMBER(AB2803))),"",IF(AG2803&lt;&gt;"",AG2803,AB2803)-C2803)</f>
        <v/>
      </c>
      <c r="AT2803" s="217" t="n"/>
      <c r="AU2803" s="223">
        <f>IF($B2803="","",TEXT($A2803,"yyyymmdd")&amp;"_P"&amp;$C2803&amp;"_C"&amp;$F2803&amp;"_"&amp;TRIM(RIGHT(SUBSTITUTE(TRIM(SUBSTITUTE($L2803,CHAR(160)," "))," ",REPT(" ",60)),60))&amp;IF($P2803="","","-"&amp;TRIM(RIGHT(SUBSTITUTE(TRIM(SUBSTITUTE($P2803,CHAR(160)," "))," ",REPT(" ",60)),60)))&amp;IF($T2803="","","-"&amp;TRIM(RIGHT(SUBSTITUTE(TRIM(SUBSTITUTE($T2803,CHAR(160)," "))," ",REPT(" ",60)),60)))&amp;".jpg")</f>
        <v/>
      </c>
    </row>
    <row r="2804" ht="56" customHeight="1">
      <c r="A2804" s="173" t="n">
        <v>44535</v>
      </c>
      <c r="B2804" s="220" t="inlineStr">
        <is>
          <t>Repco Bathurst 1000, 5 December, 2021</t>
        </is>
      </c>
      <c r="C2804" s="220" t="inlineStr">
        <is>
          <t>DNF</t>
        </is>
      </c>
      <c r="D2804" s="220" t="n"/>
      <c r="E2804" s="220" t="n"/>
      <c r="F2804" s="220" t="n">
        <v>11</v>
      </c>
      <c r="G2804" s="220" t="inlineStr">
        <is>
          <t>Dick Johnson Racing</t>
        </is>
      </c>
      <c r="H2804" s="220" t="n"/>
      <c r="I2804" s="220" t="inlineStr">
        <is>
          <t>Shell V-Power</t>
        </is>
      </c>
      <c r="J2804" s="220" t="inlineStr">
        <is>
          <t>Ford Mustang Mk.6</t>
        </is>
      </c>
      <c r="K2804" s="220" t="n"/>
      <c r="L2804" s="220" t="inlineStr">
        <is>
          <t>Anton de Pasquale</t>
        </is>
      </c>
      <c r="M2804" s="220" t="inlineStr">
        <is>
          <t>AUS</t>
        </is>
      </c>
      <c r="N2804" s="687">
        <f>_xlfn.LET(_xlpm.d,_xlfn.XLOOKUP(L2804,'[1]Birth Dates'!$A:$A,'[1]Birth Dates'!$B:$B,"",0),IF(_xlpm.d=0,"",_xlpm.d))</f>
        <v/>
      </c>
      <c r="O2804" s="220">
        <f>IF(OR(N2804="",A2804="",NOT(ISNUMBER(N2804)),N2804&gt;A2804),"",DATEDIF(N2804,A2804,"Y")&amp;" years, "&amp;DATEDIF(N2804,A2804,"YM")&amp;" months, "&amp;DATEDIF(N2804,A2804,"MD")&amp;" days")</f>
        <v/>
      </c>
      <c r="P2804" s="220" t="inlineStr">
        <is>
          <t>Tony D'Alberto</t>
        </is>
      </c>
      <c r="Q2804" s="220" t="inlineStr">
        <is>
          <t>AUS</t>
        </is>
      </c>
      <c r="R2804" s="687">
        <f>_xlfn.LET(_xlpm.d,_xlfn.XLOOKUP(P2804,'[1]Birth Dates'!$A:$A,'[1]Birth Dates'!$B:$B,"",0),IF(_xlpm.d=0,"",_xlpm.d))</f>
        <v/>
      </c>
      <c r="S2804" s="220">
        <f>IF(OR(R2804="",A2804="",NOT(ISNUMBER(R2804)),R2804&gt;A2804),"",DATEDIF(R2804,A2804,"Y")&amp;" years, "&amp;DATEDIF(R2804,A2804,"YM")&amp;" months, "&amp;DATEDIF(R2804,A2804,"MD")&amp;" days")</f>
        <v/>
      </c>
      <c r="T2804" s="220" t="n"/>
      <c r="U2804" s="220" t="n"/>
      <c r="V2804" s="687">
        <f>_xlfn.LET(_xlpm.d,_xlfn.XLOOKUP(T2804,'[1]Birth Dates'!$A:$A,'[1]Birth Dates'!$B:$B,"",0),IF(_xlpm.d=0,"",_xlpm.d))</f>
        <v/>
      </c>
      <c r="W2804" s="220">
        <f>IF(OR(V2804="",A2804="",NOT(ISNUMBER(V2804)),V2804&gt;A2804),"",DATEDIF(V2804,A2804,"Y")&amp;" years, "&amp;DATEDIF(V2804,A2804,"YM")&amp;" months, "&amp;DATEDIF(V2804,A2804,"MD")&amp;" days")</f>
        <v/>
      </c>
      <c r="X2804" s="220" t="n"/>
      <c r="Y2804" s="220" t="n"/>
      <c r="Z2804" s="220" t="n"/>
      <c r="AA2804" s="220" t="n"/>
      <c r="AB2804" s="220" t="n">
        <v>2</v>
      </c>
      <c r="AC2804" s="220" t="n">
        <v>14</v>
      </c>
      <c r="AD2804" s="220" t="n">
        <v>13</v>
      </c>
      <c r="AE2804" s="595" t="inlineStr">
        <is>
          <t>2:03.9220</t>
        </is>
      </c>
      <c r="AF2804" s="418">
        <f>IF(OR(AE2804="",AE2804="",AE2804=0),"",6.213/(AE2804*24))</f>
        <v/>
      </c>
      <c r="AG2804" s="251" t="n">
        <v>2</v>
      </c>
      <c r="AH2804" s="595" t="inlineStr">
        <is>
          <t>2:03.6630</t>
        </is>
      </c>
      <c r="AI2804" s="418">
        <f>IF(OR(AH2804="",AH2804="",AH2804=0),"",6.213/(AH2804*24))</f>
        <v/>
      </c>
      <c r="AJ2804" s="175">
        <f>IF(AND(ISNUMBER(AB2804),ISNUMBER(AG2804)),AB2804-AG2804,"")</f>
        <v/>
      </c>
      <c r="AK2804" s="220" t="inlineStr">
        <is>
          <t>Driveline</t>
        </is>
      </c>
      <c r="AL2804" s="220" t="n">
        <v>139</v>
      </c>
      <c r="AM2804" s="727" t="n">
        <v>0.2217145023148148</v>
      </c>
      <c r="AN2804" s="671">
        <f>IF(OR(AL2804="",AM2804="",AM2804=0),"",AL2804*6.213/(AM2804*24))</f>
        <v/>
      </c>
      <c r="AO2804" s="725">
        <f>IF(AND(AL2804=AL2803,AM2804&lt;&gt;"",AM2803&lt;&gt;""),AM2804-AM2803,"")</f>
        <v/>
      </c>
      <c r="AP2804" s="220" t="n">
        <v>72</v>
      </c>
      <c r="AQ2804" s="595" t="inlineStr">
        <is>
          <t>2:06.7230</t>
        </is>
      </c>
      <c r="AR2804" s="439">
        <f>IF(OR(AQ2804="",AQ2804="",AQ2804=0),"",6.213/(AQ2804*24))</f>
        <v/>
      </c>
      <c r="AS2804" s="436">
        <f>IF(OR(NOT(ISNUMBER(C2804)),NOT(ISNUMBER(AB2804))),"",IF(AG2804&lt;&gt;"",AG2804,AB2804)-C2804)</f>
        <v/>
      </c>
      <c r="AT2804" s="217" t="n"/>
      <c r="AU2804" s="223">
        <f>IF($B2804="","",TEXT($A2804,"yyyymmdd")&amp;"_P"&amp;$C2804&amp;"_C"&amp;$F2804&amp;"_"&amp;TRIM(RIGHT(SUBSTITUTE(TRIM(SUBSTITUTE($L2804,CHAR(160)," "))," ",REPT(" ",60)),60))&amp;IF($P2804="","","-"&amp;TRIM(RIGHT(SUBSTITUTE(TRIM(SUBSTITUTE($P2804,CHAR(160)," "))," ",REPT(" ",60)),60)))&amp;IF($T2804="","","-"&amp;TRIM(RIGHT(SUBSTITUTE(TRIM(SUBSTITUTE($T2804,CHAR(160)," "))," ",REPT(" ",60)),60)))&amp;".jpg")</f>
        <v/>
      </c>
    </row>
    <row r="2805" ht="56" customHeight="1">
      <c r="A2805" s="173" t="n">
        <v>44535</v>
      </c>
      <c r="B2805" s="220" t="inlineStr">
        <is>
          <t>Repco Bathurst 1000, 5 December, 2021</t>
        </is>
      </c>
      <c r="C2805" s="220" t="inlineStr">
        <is>
          <t>DNF</t>
        </is>
      </c>
      <c r="D2805" s="220" t="n"/>
      <c r="E2805" s="220" t="n"/>
      <c r="F2805" s="220" t="n">
        <v>35</v>
      </c>
      <c r="G2805" s="220" t="inlineStr">
        <is>
          <t>Matt Stone Racing</t>
        </is>
      </c>
      <c r="H2805" s="220" t="n"/>
      <c r="I2805" s="220" t="inlineStr">
        <is>
          <t>YellowCover</t>
        </is>
      </c>
      <c r="J2805" s="220" t="inlineStr">
        <is>
          <t>Holden Commodore ZB</t>
        </is>
      </c>
      <c r="K2805" s="220" t="n"/>
      <c r="L2805" s="220" t="inlineStr">
        <is>
          <t>Zane Goddard</t>
        </is>
      </c>
      <c r="M2805" s="220" t="inlineStr">
        <is>
          <t>AUS</t>
        </is>
      </c>
      <c r="N2805" s="687">
        <f>_xlfn.LET(_xlpm.d,_xlfn.XLOOKUP(L2805,'[1]Birth Dates'!$A:$A,'[1]Birth Dates'!$B:$B,"",0),IF(_xlpm.d=0,"",_xlpm.d))</f>
        <v/>
      </c>
      <c r="O2805" s="220">
        <f>IF(OR(N2805="",A2805="",NOT(ISNUMBER(N2805)),N2805&gt;A2805),"",DATEDIF(N2805,A2805,"Y")&amp;" years, "&amp;DATEDIF(N2805,A2805,"YM")&amp;" months, "&amp;DATEDIF(N2805,A2805,"MD")&amp;" days")</f>
        <v/>
      </c>
      <c r="P2805" s="220" t="inlineStr">
        <is>
          <t>Jayden Ojeda</t>
        </is>
      </c>
      <c r="Q2805" s="220" t="inlineStr">
        <is>
          <t>AUS</t>
        </is>
      </c>
      <c r="R2805" s="687">
        <f>_xlfn.LET(_xlpm.d,_xlfn.XLOOKUP(P2805,'[1]Birth Dates'!$A:$A,'[1]Birth Dates'!$B:$B,"",0),IF(_xlpm.d=0,"",_xlpm.d))</f>
        <v/>
      </c>
      <c r="S2805" s="220">
        <f>IF(OR(R2805="",A2805="",NOT(ISNUMBER(R2805)),R2805&gt;A2805),"",DATEDIF(R2805,A2805,"Y")&amp;" years, "&amp;DATEDIF(R2805,A2805,"YM")&amp;" months, "&amp;DATEDIF(R2805,A2805,"MD")&amp;" days")</f>
        <v/>
      </c>
      <c r="T2805" s="220" t="n"/>
      <c r="U2805" s="220" t="n"/>
      <c r="V2805" s="687">
        <f>_xlfn.LET(_xlpm.d,_xlfn.XLOOKUP(T2805,'[1]Birth Dates'!$A:$A,'[1]Birth Dates'!$B:$B,"",0),IF(_xlpm.d=0,"",_xlpm.d))</f>
        <v/>
      </c>
      <c r="W2805" s="220">
        <f>IF(OR(V2805="",A2805="",NOT(ISNUMBER(V2805)),V2805&gt;A2805),"",DATEDIF(V2805,A2805,"Y")&amp;" years, "&amp;DATEDIF(V2805,A2805,"YM")&amp;" months, "&amp;DATEDIF(V2805,A2805,"MD")&amp;" days")</f>
        <v/>
      </c>
      <c r="X2805" s="220" t="n"/>
      <c r="Y2805" s="220" t="n"/>
      <c r="Z2805" s="220" t="n"/>
      <c r="AA2805" s="220" t="n"/>
      <c r="AB2805" s="220" t="n">
        <v>23</v>
      </c>
      <c r="AC2805" s="220" t="n">
        <v>14</v>
      </c>
      <c r="AD2805" s="220" t="n">
        <v>10</v>
      </c>
      <c r="AE2805" s="595" t="inlineStr">
        <is>
          <t>2:05.6650</t>
        </is>
      </c>
      <c r="AF2805" s="418">
        <f>IF(OR(AE2805="",AE2805="",AE2805=0),"",6.213/(AE2805*24))</f>
        <v/>
      </c>
      <c r="AG2805" s="251" t="n"/>
      <c r="AH2805" s="577" t="inlineStr"/>
      <c r="AI2805" s="418">
        <f>IF(OR(AH2805="",AH2805="",AH2805=0),"",6.213/(AH2805*24))</f>
        <v/>
      </c>
      <c r="AJ2805" s="175">
        <f>IF(AND(ISNUMBER(AB2805),ISNUMBER(AG2805)),AB2805-AG2805,"")</f>
        <v/>
      </c>
      <c r="AK2805" s="220" t="inlineStr">
        <is>
          <t>Accident</t>
        </is>
      </c>
      <c r="AL2805" s="220" t="n">
        <v>112</v>
      </c>
      <c r="AM2805" s="727" t="n">
        <v>0.1738581365740741</v>
      </c>
      <c r="AN2805" s="671">
        <f>IF(OR(AL2805="",AM2805="",AM2805=0),"",AL2805*6.213/(AM2805*24))</f>
        <v/>
      </c>
      <c r="AO2805" s="725">
        <f>IF(AND(AL2805=AL2804,AM2805&lt;&gt;"",AM2804&lt;&gt;""),AM2805-AM2804,"")</f>
        <v/>
      </c>
      <c r="AP2805" s="220" t="n">
        <v>62</v>
      </c>
      <c r="AQ2805" s="595" t="inlineStr">
        <is>
          <t>2:07.1480</t>
        </is>
      </c>
      <c r="AR2805" s="439">
        <f>IF(OR(AQ2805="",AQ2805="",AQ2805=0),"",6.213/(AQ2805*24))</f>
        <v/>
      </c>
      <c r="AS2805" s="436">
        <f>IF(OR(NOT(ISNUMBER(C2805)),NOT(ISNUMBER(AB2805))),"",IF(AG2805&lt;&gt;"",AG2805,AB2805)-C2805)</f>
        <v/>
      </c>
      <c r="AT2805" s="217" t="n"/>
      <c r="AU2805" s="223">
        <f>IF($B2805="","",TEXT($A2805,"yyyymmdd")&amp;"_P"&amp;$C2805&amp;"_C"&amp;$F2805&amp;"_"&amp;TRIM(RIGHT(SUBSTITUTE(TRIM(SUBSTITUTE($L2805,CHAR(160)," "))," ",REPT(" ",60)),60))&amp;IF($P2805="","","-"&amp;TRIM(RIGHT(SUBSTITUTE(TRIM(SUBSTITUTE($P2805,CHAR(160)," "))," ",REPT(" ",60)),60)))&amp;IF($T2805="","","-"&amp;TRIM(RIGHT(SUBSTITUTE(TRIM(SUBSTITUTE($T2805,CHAR(160)," "))," ",REPT(" ",60)),60)))&amp;".jpg")</f>
        <v/>
      </c>
    </row>
    <row r="2806" ht="56" customHeight="1">
      <c r="A2806" s="173" t="n">
        <v>44535</v>
      </c>
      <c r="B2806" s="220" t="inlineStr">
        <is>
          <t>Repco Bathurst 1000, 5 December, 2021</t>
        </is>
      </c>
      <c r="C2806" s="220" t="inlineStr">
        <is>
          <t>DNF</t>
        </is>
      </c>
      <c r="D2806" s="220" t="n"/>
      <c r="E2806" s="220" t="n"/>
      <c r="F2806" s="220" t="n">
        <v>20</v>
      </c>
      <c r="G2806" s="220" t="inlineStr">
        <is>
          <t>Team 18</t>
        </is>
      </c>
      <c r="H2806" s="220" t="n"/>
      <c r="I2806" s="220" t="inlineStr">
        <is>
          <t>DeWalt</t>
        </is>
      </c>
      <c r="J2806" s="220" t="inlineStr">
        <is>
          <t>Holden Commodore ZB</t>
        </is>
      </c>
      <c r="K2806" s="220" t="n"/>
      <c r="L2806" s="220" t="inlineStr">
        <is>
          <t>Scott Pye</t>
        </is>
      </c>
      <c r="M2806" s="220" t="inlineStr">
        <is>
          <t>AUS</t>
        </is>
      </c>
      <c r="N2806" s="687">
        <f>_xlfn.LET(_xlpm.d,_xlfn.XLOOKUP(L2806,'[1]Birth Dates'!$A:$A,'[1]Birth Dates'!$B:$B,"",0),IF(_xlpm.d=0,"",_xlpm.d))</f>
        <v/>
      </c>
      <c r="O2806" s="220">
        <f>IF(OR(N2806="",A2806="",NOT(ISNUMBER(N2806)),N2806&gt;A2806),"",DATEDIF(N2806,A2806,"Y")&amp;" years, "&amp;DATEDIF(N2806,A2806,"YM")&amp;" months, "&amp;DATEDIF(N2806,A2806,"MD")&amp;" days")</f>
        <v/>
      </c>
      <c r="P2806" s="220" t="inlineStr">
        <is>
          <t>James Golding</t>
        </is>
      </c>
      <c r="Q2806" s="220" t="inlineStr">
        <is>
          <t>AUS</t>
        </is>
      </c>
      <c r="R2806" s="687">
        <f>_xlfn.LET(_xlpm.d,_xlfn.XLOOKUP(P2806,'[1]Birth Dates'!$A:$A,'[1]Birth Dates'!$B:$B,"",0),IF(_xlpm.d=0,"",_xlpm.d))</f>
        <v/>
      </c>
      <c r="S2806" s="220">
        <f>IF(OR(R2806="",A2806="",NOT(ISNUMBER(R2806)),R2806&gt;A2806),"",DATEDIF(R2806,A2806,"Y")&amp;" years, "&amp;DATEDIF(R2806,A2806,"YM")&amp;" months, "&amp;DATEDIF(R2806,A2806,"MD")&amp;" days")</f>
        <v/>
      </c>
      <c r="T2806" s="220" t="n"/>
      <c r="U2806" s="220" t="n"/>
      <c r="V2806" s="687">
        <f>_xlfn.LET(_xlpm.d,_xlfn.XLOOKUP(T2806,'[1]Birth Dates'!$A:$A,'[1]Birth Dates'!$B:$B,"",0),IF(_xlpm.d=0,"",_xlpm.d))</f>
        <v/>
      </c>
      <c r="W2806" s="220">
        <f>IF(OR(V2806="",A2806="",NOT(ISNUMBER(V2806)),V2806&gt;A2806),"",DATEDIF(V2806,A2806,"Y")&amp;" years, "&amp;DATEDIF(V2806,A2806,"YM")&amp;" months, "&amp;DATEDIF(V2806,A2806,"MD")&amp;" days")</f>
        <v/>
      </c>
      <c r="X2806" s="220" t="n"/>
      <c r="Y2806" s="220" t="n"/>
      <c r="Z2806" s="220" t="n"/>
      <c r="AA2806" s="220" t="n"/>
      <c r="AB2806" s="220" t="n">
        <v>13</v>
      </c>
      <c r="AC2806" s="220" t="n">
        <v>15</v>
      </c>
      <c r="AD2806" s="220" t="n">
        <v>14</v>
      </c>
      <c r="AE2806" s="595" t="inlineStr">
        <is>
          <t>2:04.7270</t>
        </is>
      </c>
      <c r="AF2806" s="418">
        <f>IF(OR(AE2806="",AE2806="",AE2806=0),"",6.213/(AE2806*24))</f>
        <v/>
      </c>
      <c r="AG2806" s="251" t="n"/>
      <c r="AH2806" s="577" t="inlineStr"/>
      <c r="AI2806" s="418">
        <f>IF(OR(AH2806="",AH2806="",AH2806=0),"",6.213/(AH2806*24))</f>
        <v/>
      </c>
      <c r="AJ2806" s="175">
        <f>IF(AND(ISNUMBER(AB2806),ISNUMBER(AG2806)),AB2806-AG2806,"")</f>
        <v/>
      </c>
      <c r="AK2806" s="220" t="inlineStr">
        <is>
          <t>Power steering</t>
        </is>
      </c>
      <c r="AL2806" s="220" t="n">
        <v>6</v>
      </c>
      <c r="AM2806" s="727" t="n">
        <v>0.04758608796296297</v>
      </c>
      <c r="AN2806" s="671">
        <f>IF(OR(AL2806="",AM2806="",AM2806=0),"",AL2806*6.213/(AM2806*24))</f>
        <v/>
      </c>
      <c r="AO2806" s="725">
        <f>IF(AND(AL2806=AL2805,AM2806&lt;&gt;"",AM2805&lt;&gt;""),AM2806-AM2805,"")</f>
        <v/>
      </c>
      <c r="AP2806" s="220" t="n">
        <v>5</v>
      </c>
      <c r="AQ2806" s="595" t="inlineStr">
        <is>
          <t>2:59.1190</t>
        </is>
      </c>
      <c r="AR2806" s="439">
        <f>IF(OR(AQ2806="",AQ2806="",AQ2806=0),"",6.213/(AQ2806*24))</f>
        <v/>
      </c>
      <c r="AS2806" s="436">
        <f>IF(OR(NOT(ISNUMBER(C2806)),NOT(ISNUMBER(AB2806))),"",IF(AG2806&lt;&gt;"",AG2806,AB2806)-C2806)</f>
        <v/>
      </c>
      <c r="AT2806" s="217" t="n"/>
      <c r="AU2806" s="223">
        <f>IF($B2806="","",TEXT($A2806,"yyyymmdd")&amp;"_P"&amp;$C2806&amp;"_C"&amp;$F2806&amp;"_"&amp;TRIM(RIGHT(SUBSTITUTE(TRIM(SUBSTITUTE($L2806,CHAR(160)," "))," ",REPT(" ",60)),60))&amp;IF($P2806="","","-"&amp;TRIM(RIGHT(SUBSTITUTE(TRIM(SUBSTITUTE($P2806,CHAR(160)," "))," ",REPT(" ",60)),60)))&amp;IF($T2806="","","-"&amp;TRIM(RIGHT(SUBSTITUTE(TRIM(SUBSTITUTE($T2806,CHAR(160)," "))," ",REPT(" ",60)),60)))&amp;".jpg")</f>
        <v/>
      </c>
    </row>
    <row r="2807" ht="56" customFormat="1" customHeight="1" s="240">
      <c r="A2807" s="252" t="n">
        <v>44843</v>
      </c>
      <c r="B2807" s="253" t="inlineStr">
        <is>
          <t>Repco Bathurst 1000, 9 October, 2022</t>
        </is>
      </c>
      <c r="C2807" s="253" t="n">
        <v>1</v>
      </c>
      <c r="D2807" s="253" t="n"/>
      <c r="E2807" s="253" t="n"/>
      <c r="F2807" s="253" t="n">
        <v>97</v>
      </c>
      <c r="G2807" s="253" t="inlineStr">
        <is>
          <t>Triple Eight Race Engineering</t>
        </is>
      </c>
      <c r="H2807" s="253" t="n"/>
      <c r="I2807" s="253" t="inlineStr">
        <is>
          <t>Red Bull, Ampol</t>
        </is>
      </c>
      <c r="J2807" s="253" t="inlineStr">
        <is>
          <t>Holden Commodore ZB</t>
        </is>
      </c>
      <c r="K2807" s="253" t="n"/>
      <c r="L2807" s="253" t="inlineStr">
        <is>
          <t>Shane van Gisbergen</t>
        </is>
      </c>
      <c r="M2807" s="253" t="inlineStr">
        <is>
          <t>NZL</t>
        </is>
      </c>
      <c r="N2807" s="695">
        <f>_xlfn.LET(_xlpm.d,_xlfn.XLOOKUP(L2807,'[1]Birth Dates'!$A:$A,'[1]Birth Dates'!$B:$B,"",0),IF(_xlpm.d=0,"",_xlpm.d))</f>
        <v/>
      </c>
      <c r="O2807" s="255">
        <f>IF(OR(N2807="",A2807="",NOT(ISNUMBER(N2807)),N2807&gt;A2807),"",DATEDIF(N2807,A2807,"Y")&amp;" years, "&amp;DATEDIF(N2807,A2807,"YM")&amp;" months, "&amp;DATEDIF(N2807,A2807,"MD")&amp;" days")</f>
        <v/>
      </c>
      <c r="P2807" s="253" t="inlineStr">
        <is>
          <t>Garth Tander</t>
        </is>
      </c>
      <c r="Q2807" s="253" t="inlineStr">
        <is>
          <t>AUS</t>
        </is>
      </c>
      <c r="R2807" s="695">
        <f>_xlfn.LET(_xlpm.d,_xlfn.XLOOKUP(P2807,'[1]Birth Dates'!$A:$A,'[1]Birth Dates'!$B:$B,"",0),IF(_xlpm.d=0,"",_xlpm.d))</f>
        <v/>
      </c>
      <c r="S2807" s="255">
        <f>IF(OR(R2807="",A2807="",NOT(ISNUMBER(R2807)),R2807&gt;A2807),"",DATEDIF(R2807,A2807,"Y")&amp;" years, "&amp;DATEDIF(R2807,A2807,"YM")&amp;" months, "&amp;DATEDIF(R2807,A2807,"MD")&amp;" days")</f>
        <v/>
      </c>
      <c r="T2807" s="253" t="n"/>
      <c r="U2807" s="253" t="n"/>
      <c r="V2807" s="695">
        <f>_xlfn.LET(_xlpm.d,_xlfn.XLOOKUP(T2807,'[1]Birth Dates'!$A:$A,'[1]Birth Dates'!$B:$B,"",0),IF(_xlpm.d=0,"",_xlpm.d))</f>
        <v/>
      </c>
      <c r="W2807" s="255">
        <f>IF(OR(V2807="",A2807="",NOT(ISNUMBER(V2807)),V2807&gt;A2807),"",DATEDIF(V2807,A2807,"Y")&amp;" years, "&amp;DATEDIF(V2807,A2807,"YM")&amp;" months, "&amp;DATEDIF(V2807,A2807,"MD")&amp;" days")</f>
        <v/>
      </c>
      <c r="X2807" s="255" t="n"/>
      <c r="Y2807" s="255" t="n"/>
      <c r="Z2807" s="255" t="n"/>
      <c r="AA2807" s="255" t="n"/>
      <c r="AB2807" s="253" t="n">
        <v>4</v>
      </c>
      <c r="AC2807" s="253" t="n">
        <v>13</v>
      </c>
      <c r="AD2807" s="253" t="n">
        <v>12</v>
      </c>
      <c r="AE2807" s="578" t="inlineStr">
        <is>
          <t>2:24.0670</t>
        </is>
      </c>
      <c r="AF2807" s="418">
        <f>IF(OR(AE2807="",AE2807="",AE2807=0),"",6.213/(AE2807*24))</f>
        <v/>
      </c>
      <c r="AG2807" s="256" t="inlineStr">
        <is>
          <t>No Top Ten</t>
        </is>
      </c>
      <c r="AH2807" s="578" t="inlineStr"/>
      <c r="AI2807" s="418">
        <f>IF(OR(AH2807="",AH2807="",AH2807=0),"",6.213/(AH2807*24))</f>
        <v/>
      </c>
      <c r="AJ2807" s="175">
        <f>IF(AND(ISNUMBER(AB2807),ISNUMBER(AG2807)),AB2807-AG2807,"")</f>
        <v/>
      </c>
      <c r="AK2807" s="253" t="n"/>
      <c r="AL2807" s="253" t="n">
        <v>161</v>
      </c>
      <c r="AM2807" s="728" t="n">
        <v>0.2790940046296296</v>
      </c>
      <c r="AN2807" s="671">
        <f>IF(OR(AL2807="",AM2807="",AM2807=0),"",AL2807*6.213/(AM2807*24))</f>
        <v/>
      </c>
      <c r="AO2807" s="725">
        <f>IF(AND(AL2807=AL2806,AM2807&lt;&gt;"",AM2806&lt;&gt;""),AM2807-AM2806,"")</f>
        <v/>
      </c>
      <c r="AP2807" s="253" t="n">
        <v>151</v>
      </c>
      <c r="AQ2807" s="578" t="inlineStr">
        <is>
          <t>2:06.2660</t>
        </is>
      </c>
      <c r="AR2807" s="439">
        <f>IF(OR(AQ2807="",AQ2807="",AQ2807=0),"",6.213/(AQ2807*24))</f>
        <v/>
      </c>
      <c r="AS2807" s="438">
        <f>+AB2807-C2807</f>
        <v/>
      </c>
      <c r="AT2807" s="257" t="n"/>
      <c r="AU2807" s="258">
        <f>IF($B2807="","",TEXT($A2807,"yyyymmdd")&amp;"_P"&amp;$C2807&amp;"_C"&amp;$F2807&amp;"_"&amp;TRIM(RIGHT(SUBSTITUTE(TRIM(SUBSTITUTE($L2807,CHAR(160)," "))," ",REPT(" ",60)),60))&amp;IF($P2807="","","-"&amp;TRIM(RIGHT(SUBSTITUTE(TRIM(SUBSTITUTE($P2807,CHAR(160)," "))," ",REPT(" ",60)),60)))&amp;IF($T2807="","","-"&amp;TRIM(RIGHT(SUBSTITUTE(TRIM(SUBSTITUTE($T2807,CHAR(160)," "))," ",REPT(" ",60)),60)))&amp;".jpg")</f>
        <v/>
      </c>
    </row>
    <row r="2808" ht="56" customHeight="1">
      <c r="A2808" s="252" t="n">
        <v>44843</v>
      </c>
      <c r="B2808" s="255" t="inlineStr">
        <is>
          <t>Repco Bathurst 1000, 9 October, 2022</t>
        </is>
      </c>
      <c r="C2808" s="255" t="n">
        <v>2</v>
      </c>
      <c r="D2808" s="255" t="n"/>
      <c r="E2808" s="255" t="n"/>
      <c r="F2808" s="255" t="n">
        <v>25</v>
      </c>
      <c r="G2808" s="255" t="inlineStr">
        <is>
          <t>Walkinshaw Andretti United</t>
        </is>
      </c>
      <c r="H2808" s="255" t="n"/>
      <c r="I2808" s="255" t="inlineStr">
        <is>
          <t>Mobil 1, Optus</t>
        </is>
      </c>
      <c r="J2808" s="255" t="inlineStr">
        <is>
          <t>Holden Commodore ZB</t>
        </is>
      </c>
      <c r="K2808" s="255" t="n"/>
      <c r="L2808" s="255" t="inlineStr">
        <is>
          <t>Chaz Mostert</t>
        </is>
      </c>
      <c r="M2808" s="255" t="inlineStr">
        <is>
          <t>AUS</t>
        </is>
      </c>
      <c r="N2808" s="695">
        <f>_xlfn.LET(_xlpm.d,_xlfn.XLOOKUP(L2808,'[1]Birth Dates'!$A:$A,'[1]Birth Dates'!$B:$B,"",0),IF(_xlpm.d=0,"",_xlpm.d))</f>
        <v/>
      </c>
      <c r="O2808" s="255">
        <f>IF(OR(N2808="",A2808="",NOT(ISNUMBER(N2808)),N2808&gt;A2808),"",DATEDIF(N2808,A2808,"Y")&amp;" years, "&amp;DATEDIF(N2808,A2808,"YM")&amp;" months, "&amp;DATEDIF(N2808,A2808,"MD")&amp;" days")</f>
        <v/>
      </c>
      <c r="P2808" s="255" t="inlineStr">
        <is>
          <t>Fabian Coulthard</t>
        </is>
      </c>
      <c r="Q2808" s="255" t="inlineStr">
        <is>
          <t>NZL</t>
        </is>
      </c>
      <c r="R2808" s="695">
        <f>_xlfn.LET(_xlpm.d,_xlfn.XLOOKUP(P2808,'[1]Birth Dates'!$A:$A,'[1]Birth Dates'!$B:$B,"",0),IF(_xlpm.d=0,"",_xlpm.d))</f>
        <v/>
      </c>
      <c r="S2808" s="255">
        <f>IF(OR(R2808="",A2808="",NOT(ISNUMBER(R2808)),R2808&gt;A2808),"",DATEDIF(R2808,A2808,"Y")&amp;" years, "&amp;DATEDIF(R2808,A2808,"YM")&amp;" months, "&amp;DATEDIF(R2808,A2808,"MD")&amp;" days")</f>
        <v/>
      </c>
      <c r="T2808" s="255" t="n"/>
      <c r="U2808" s="255" t="n"/>
      <c r="V2808" s="695">
        <f>_xlfn.LET(_xlpm.d,_xlfn.XLOOKUP(T2808,'[1]Birth Dates'!$A:$A,'[1]Birth Dates'!$B:$B,"",0),IF(_xlpm.d=0,"",_xlpm.d))</f>
        <v/>
      </c>
      <c r="W2808" s="255">
        <f>IF(OR(V2808="",A2808="",NOT(ISNUMBER(V2808)),V2808&gt;A2808),"",DATEDIF(V2808,A2808,"Y")&amp;" years, "&amp;DATEDIF(V2808,A2808,"YM")&amp;" months, "&amp;DATEDIF(V2808,A2808,"MD")&amp;" days")</f>
        <v/>
      </c>
      <c r="X2808" s="255" t="n"/>
      <c r="Y2808" s="255" t="n"/>
      <c r="Z2808" s="255" t="n"/>
      <c r="AA2808" s="255" t="n"/>
      <c r="AB2808" s="255" t="n">
        <v>3</v>
      </c>
      <c r="AC2808" s="255" t="n">
        <v>14</v>
      </c>
      <c r="AD2808" s="255" t="n">
        <v>9</v>
      </c>
      <c r="AE2808" s="579" t="inlineStr">
        <is>
          <t>2:23.8360</t>
        </is>
      </c>
      <c r="AF2808" s="418">
        <f>IF(OR(AE2808="",AE2808="",AE2808=0),"",6.213/(AE2808*24))</f>
        <v/>
      </c>
      <c r="AG2808" s="259" t="inlineStr">
        <is>
          <t>No Top Ten</t>
        </is>
      </c>
      <c r="AH2808" s="579" t="inlineStr"/>
      <c r="AI2808" s="418">
        <f>IF(OR(AH2808="",AH2808="",AH2808=0),"",6.213/(AH2808*24))</f>
        <v/>
      </c>
      <c r="AJ2808" s="175">
        <f>IF(AND(ISNUMBER(AB2808),ISNUMBER(AG2808)),AB2808-AG2808,"")</f>
        <v/>
      </c>
      <c r="AK2808" s="255" t="n"/>
      <c r="AL2808" s="255" t="n">
        <v>161</v>
      </c>
      <c r="AM2808" s="728" t="n">
        <v>0.2791067245370371</v>
      </c>
      <c r="AN2808" s="671">
        <f>IF(OR(AL2808="",AM2808="",AM2808=0),"",AL2808*6.213/(AM2808*24))</f>
        <v/>
      </c>
      <c r="AO2808" s="725">
        <f>IF(AND(AL2808=AL2807,AM2808&lt;&gt;"",AM2807&lt;&gt;""),AM2808-AM2807,"")</f>
        <v/>
      </c>
      <c r="AP2808" s="255" t="n">
        <v>152</v>
      </c>
      <c r="AQ2808" s="579" t="inlineStr">
        <is>
          <t>2:06.3580</t>
        </is>
      </c>
      <c r="AR2808" s="439">
        <f>IF(OR(AQ2808="",AQ2808="",AQ2808=0),"",6.213/(AQ2808*24))</f>
        <v/>
      </c>
      <c r="AS2808" s="438">
        <f>+AB2808-C2808</f>
        <v/>
      </c>
      <c r="AT2808" s="260" t="n"/>
      <c r="AU2808" s="261">
        <f>IF($B2808="","",TEXT($A2808,"yyyymmdd")&amp;"_P"&amp;$C2808&amp;"_C"&amp;$F2808&amp;"_"&amp;TRIM(RIGHT(SUBSTITUTE(TRIM(SUBSTITUTE($L2808,CHAR(160)," "))," ",REPT(" ",60)),60))&amp;IF($P2808="","","-"&amp;TRIM(RIGHT(SUBSTITUTE(TRIM(SUBSTITUTE($P2808,CHAR(160)," "))," ",REPT(" ",60)),60)))&amp;IF($T2808="","","-"&amp;TRIM(RIGHT(SUBSTITUTE(TRIM(SUBSTITUTE($T2808,CHAR(160)," "))," ",REPT(" ",60)),60)))&amp;".jpg")</f>
        <v/>
      </c>
    </row>
    <row r="2809" ht="56" customHeight="1">
      <c r="A2809" s="252" t="n">
        <v>44843</v>
      </c>
      <c r="B2809" s="255" t="inlineStr">
        <is>
          <t>Repco Bathurst 1000, 9 October, 2022</t>
        </is>
      </c>
      <c r="C2809" s="255" t="n">
        <v>3</v>
      </c>
      <c r="D2809" s="255" t="n"/>
      <c r="E2809" s="255" t="n"/>
      <c r="F2809" s="255" t="n">
        <v>6</v>
      </c>
      <c r="G2809" s="255" t="inlineStr">
        <is>
          <t>Tickford Racing</t>
        </is>
      </c>
      <c r="H2809" s="255" t="n"/>
      <c r="I2809" s="255" t="inlineStr">
        <is>
          <t>Monster Energy</t>
        </is>
      </c>
      <c r="J2809" s="255" t="inlineStr">
        <is>
          <t>Ford Mustang Mk.6</t>
        </is>
      </c>
      <c r="K2809" s="255" t="n"/>
      <c r="L2809" s="255" t="inlineStr">
        <is>
          <t>Cameron Waters</t>
        </is>
      </c>
      <c r="M2809" s="255" t="inlineStr">
        <is>
          <t>AUS</t>
        </is>
      </c>
      <c r="N2809" s="695">
        <f>_xlfn.LET(_xlpm.d,_xlfn.XLOOKUP(L2809,'[1]Birth Dates'!$A:$A,'[1]Birth Dates'!$B:$B,"",0),IF(_xlpm.d=0,"",_xlpm.d))</f>
        <v/>
      </c>
      <c r="O2809" s="255">
        <f>IF(OR(N2809="",A2809="",NOT(ISNUMBER(N2809)),N2809&gt;A2809),"",DATEDIF(N2809,A2809,"Y")&amp;" years, "&amp;DATEDIF(N2809,A2809,"YM")&amp;" months, "&amp;DATEDIF(N2809,A2809,"MD")&amp;" days")</f>
        <v/>
      </c>
      <c r="P2809" s="255" t="inlineStr">
        <is>
          <t>James Moffat</t>
        </is>
      </c>
      <c r="Q2809" s="255" t="inlineStr">
        <is>
          <t>AUS</t>
        </is>
      </c>
      <c r="R2809" s="695">
        <f>_xlfn.LET(_xlpm.d,_xlfn.XLOOKUP(P2809,'[1]Birth Dates'!$A:$A,'[1]Birth Dates'!$B:$B,"",0),IF(_xlpm.d=0,"",_xlpm.d))</f>
        <v/>
      </c>
      <c r="S2809" s="255">
        <f>IF(OR(R2809="",A2809="",NOT(ISNUMBER(R2809)),R2809&gt;A2809),"",DATEDIF(R2809,A2809,"Y")&amp;" years, "&amp;DATEDIF(R2809,A2809,"YM")&amp;" months, "&amp;DATEDIF(R2809,A2809,"MD")&amp;" days")</f>
        <v/>
      </c>
      <c r="T2809" s="255" t="n"/>
      <c r="U2809" s="255" t="n"/>
      <c r="V2809" s="695">
        <f>_xlfn.LET(_xlpm.d,_xlfn.XLOOKUP(T2809,'[1]Birth Dates'!$A:$A,'[1]Birth Dates'!$B:$B,"",0),IF(_xlpm.d=0,"",_xlpm.d))</f>
        <v/>
      </c>
      <c r="W2809" s="255">
        <f>IF(OR(V2809="",A2809="",NOT(ISNUMBER(V2809)),V2809&gt;A2809),"",DATEDIF(V2809,A2809,"Y")&amp;" years, "&amp;DATEDIF(V2809,A2809,"YM")&amp;" months, "&amp;DATEDIF(V2809,A2809,"MD")&amp;" days")</f>
        <v/>
      </c>
      <c r="X2809" s="255" t="n"/>
      <c r="Y2809" s="255" t="n"/>
      <c r="Z2809" s="255" t="n"/>
      <c r="AA2809" s="255" t="n"/>
      <c r="AB2809" s="255" t="n">
        <v>1</v>
      </c>
      <c r="AC2809" s="255" t="n">
        <v>15</v>
      </c>
      <c r="AD2809" s="255" t="n">
        <v>11</v>
      </c>
      <c r="AE2809" s="579" t="inlineStr">
        <is>
          <t>2:23.6170</t>
        </is>
      </c>
      <c r="AF2809" s="418">
        <f>IF(OR(AE2809="",AE2809="",AE2809=0),"",6.213/(AE2809*24))</f>
        <v/>
      </c>
      <c r="AG2809" s="259" t="inlineStr">
        <is>
          <t>No Top Ten</t>
        </is>
      </c>
      <c r="AH2809" s="579" t="inlineStr"/>
      <c r="AI2809" s="418">
        <f>IF(OR(AH2809="",AH2809="",AH2809=0),"",6.213/(AH2809*24))</f>
        <v/>
      </c>
      <c r="AJ2809" s="175">
        <f>IF(AND(ISNUMBER(AB2809),ISNUMBER(AG2809)),AB2809-AG2809,"")</f>
        <v/>
      </c>
      <c r="AK2809" s="255" t="n"/>
      <c r="AL2809" s="255" t="n">
        <v>161</v>
      </c>
      <c r="AM2809" s="728" t="n">
        <v>0.2791633101851852</v>
      </c>
      <c r="AN2809" s="671">
        <f>IF(OR(AL2809="",AM2809="",AM2809=0),"",AL2809*6.213/(AM2809*24))</f>
        <v/>
      </c>
      <c r="AO2809" s="725">
        <f>IF(AND(AL2809=AL2808,AM2809&lt;&gt;"",AM2808&lt;&gt;""),AM2809-AM2808,"")</f>
        <v/>
      </c>
      <c r="AP2809" s="255" t="n">
        <v>151</v>
      </c>
      <c r="AQ2809" s="579" t="inlineStr">
        <is>
          <t>2:06.6340</t>
        </is>
      </c>
      <c r="AR2809" s="439">
        <f>IF(OR(AQ2809="",AQ2809="",AQ2809=0),"",6.213/(AQ2809*24))</f>
        <v/>
      </c>
      <c r="AS2809" s="438">
        <f>+AB2809-C2809</f>
        <v/>
      </c>
      <c r="AT2809" s="260" t="n"/>
      <c r="AU2809" s="261">
        <f>IF($B2809="","",TEXT($A2809,"yyyymmdd")&amp;"_P"&amp;$C2809&amp;"_C"&amp;$F2809&amp;"_"&amp;TRIM(RIGHT(SUBSTITUTE(TRIM(SUBSTITUTE($L2809,CHAR(160)," "))," ",REPT(" ",60)),60))&amp;IF($P2809="","","-"&amp;TRIM(RIGHT(SUBSTITUTE(TRIM(SUBSTITUTE($P2809,CHAR(160)," "))," ",REPT(" ",60)),60)))&amp;IF($T2809="","","-"&amp;TRIM(RIGHT(SUBSTITUTE(TRIM(SUBSTITUTE($T2809,CHAR(160)," "))," ",REPT(" ",60)),60)))&amp;".jpg")</f>
        <v/>
      </c>
    </row>
    <row r="2810" ht="56" customHeight="1">
      <c r="A2810" s="252" t="n">
        <v>44843</v>
      </c>
      <c r="B2810" s="255" t="inlineStr">
        <is>
          <t>Repco Bathurst 1000, 9 October, 2022</t>
        </is>
      </c>
      <c r="C2810" s="255" t="n">
        <v>4</v>
      </c>
      <c r="D2810" s="255" t="n"/>
      <c r="E2810" s="255" t="n"/>
      <c r="F2810" s="255" t="n">
        <v>99</v>
      </c>
      <c r="G2810" s="255" t="inlineStr">
        <is>
          <t>Erebus Motorsport</t>
        </is>
      </c>
      <c r="H2810" s="255" t="n"/>
      <c r="I2810" s="255" t="inlineStr">
        <is>
          <t>Boost Mobile</t>
        </is>
      </c>
      <c r="J2810" s="255" t="inlineStr">
        <is>
          <t>Holden Commodore ZB</t>
        </is>
      </c>
      <c r="K2810" s="255" t="n"/>
      <c r="L2810" s="255" t="inlineStr">
        <is>
          <t>Brodie Kostecki</t>
        </is>
      </c>
      <c r="M2810" s="255" t="inlineStr">
        <is>
          <t>AUS</t>
        </is>
      </c>
      <c r="N2810" s="695">
        <f>_xlfn.LET(_xlpm.d,_xlfn.XLOOKUP(L2810,'[1]Birth Dates'!$A:$A,'[1]Birth Dates'!$B:$B,"",0),IF(_xlpm.d=0,"",_xlpm.d))</f>
        <v/>
      </c>
      <c r="O2810" s="255">
        <f>IF(OR(N2810="",A2810="",NOT(ISNUMBER(N2810)),N2810&gt;A2810),"",DATEDIF(N2810,A2810,"Y")&amp;" years, "&amp;DATEDIF(N2810,A2810,"YM")&amp;" months, "&amp;DATEDIF(N2810,A2810,"MD")&amp;" days")</f>
        <v/>
      </c>
      <c r="P2810" s="255" t="inlineStr">
        <is>
          <t>David Russell</t>
        </is>
      </c>
      <c r="Q2810" s="255" t="inlineStr">
        <is>
          <t>AUS</t>
        </is>
      </c>
      <c r="R2810" s="695">
        <f>_xlfn.LET(_xlpm.d,_xlfn.XLOOKUP(P2810,'[1]Birth Dates'!$A:$A,'[1]Birth Dates'!$B:$B,"",0),IF(_xlpm.d=0,"",_xlpm.d))</f>
        <v/>
      </c>
      <c r="S2810" s="255">
        <f>IF(OR(R2810="",A2810="",NOT(ISNUMBER(R2810)),R2810&gt;A2810),"",DATEDIF(R2810,A2810,"Y")&amp;" years, "&amp;DATEDIF(R2810,A2810,"YM")&amp;" months, "&amp;DATEDIF(R2810,A2810,"MD")&amp;" days")</f>
        <v/>
      </c>
      <c r="T2810" s="255" t="n"/>
      <c r="U2810" s="255" t="n"/>
      <c r="V2810" s="695">
        <f>_xlfn.LET(_xlpm.d,_xlfn.XLOOKUP(T2810,'[1]Birth Dates'!$A:$A,'[1]Birth Dates'!$B:$B,"",0),IF(_xlpm.d=0,"",_xlpm.d))</f>
        <v/>
      </c>
      <c r="W2810" s="255">
        <f>IF(OR(V2810="",A2810="",NOT(ISNUMBER(V2810)),V2810&gt;A2810),"",DATEDIF(V2810,A2810,"Y")&amp;" years, "&amp;DATEDIF(V2810,A2810,"YM")&amp;" months, "&amp;DATEDIF(V2810,A2810,"MD")&amp;" days")</f>
        <v/>
      </c>
      <c r="X2810" s="255" t="n"/>
      <c r="Y2810" s="255" t="n"/>
      <c r="Z2810" s="255" t="n"/>
      <c r="AA2810" s="255" t="n"/>
      <c r="AB2810" s="255" t="n">
        <v>9</v>
      </c>
      <c r="AC2810" s="255" t="n">
        <v>15</v>
      </c>
      <c r="AD2810" s="255" t="n">
        <v>11</v>
      </c>
      <c r="AE2810" s="579" t="inlineStr">
        <is>
          <t>2:24.7900</t>
        </is>
      </c>
      <c r="AF2810" s="418">
        <f>IF(OR(AE2810="",AE2810="",AE2810=0),"",6.213/(AE2810*24))</f>
        <v/>
      </c>
      <c r="AG2810" s="259" t="inlineStr">
        <is>
          <t>No Top Ten</t>
        </is>
      </c>
      <c r="AH2810" s="579" t="inlineStr"/>
      <c r="AI2810" s="418">
        <f>IF(OR(AH2810="",AH2810="",AH2810=0),"",6.213/(AH2810*24))</f>
        <v/>
      </c>
      <c r="AJ2810" s="175">
        <f>IF(AND(ISNUMBER(AB2810),ISNUMBER(AG2810)),AB2810-AG2810,"")</f>
        <v/>
      </c>
      <c r="AK2810" s="255" t="n"/>
      <c r="AL2810" s="255" t="n">
        <v>161</v>
      </c>
      <c r="AM2810" s="728" t="n">
        <v>0.2792115625</v>
      </c>
      <c r="AN2810" s="671">
        <f>IF(OR(AL2810="",AM2810="",AM2810=0),"",AL2810*6.213/(AM2810*24))</f>
        <v/>
      </c>
      <c r="AO2810" s="725">
        <f>IF(AND(AL2810=AL2809,AM2810&lt;&gt;"",AM2809&lt;&gt;""),AM2810-AM2809,"")</f>
        <v/>
      </c>
      <c r="AP2810" s="255" t="n">
        <v>150</v>
      </c>
      <c r="AQ2810" s="579" t="inlineStr">
        <is>
          <t>"2:07.0770</t>
        </is>
      </c>
      <c r="AR2810" s="439">
        <f>IF(OR(AQ2810="",AQ2810="",AQ2810=0),"",6.213/(AQ2810*24))</f>
        <v/>
      </c>
      <c r="AS2810" s="438">
        <f>+AB2810-C2810</f>
        <v/>
      </c>
      <c r="AT2810" s="260" t="n"/>
      <c r="AU2810" s="261">
        <f>IF($B2810="","",TEXT($A2810,"yyyymmdd")&amp;"_P"&amp;$C2810&amp;"_C"&amp;$F2810&amp;"_"&amp;TRIM(RIGHT(SUBSTITUTE(TRIM(SUBSTITUTE($L2810,CHAR(160)," "))," ",REPT(" ",60)),60))&amp;IF($P2810="","","-"&amp;TRIM(RIGHT(SUBSTITUTE(TRIM(SUBSTITUTE($P2810,CHAR(160)," "))," ",REPT(" ",60)),60)))&amp;IF($T2810="","","-"&amp;TRIM(RIGHT(SUBSTITUTE(TRIM(SUBSTITUTE($T2810,CHAR(160)," "))," ",REPT(" ",60)),60)))&amp;".jpg")</f>
        <v/>
      </c>
    </row>
    <row r="2811" ht="56" customHeight="1">
      <c r="A2811" s="252" t="n">
        <v>44843</v>
      </c>
      <c r="B2811" s="255" t="inlineStr">
        <is>
          <t>Repco Bathurst 1000, 9 October, 2022</t>
        </is>
      </c>
      <c r="C2811" s="255" t="n">
        <v>5</v>
      </c>
      <c r="D2811" s="255" t="n"/>
      <c r="E2811" s="255" t="n"/>
      <c r="F2811" s="255" t="n">
        <v>88</v>
      </c>
      <c r="G2811" s="255" t="inlineStr">
        <is>
          <t>Triple Eight Race Engineering</t>
        </is>
      </c>
      <c r="H2811" s="255" t="n"/>
      <c r="I2811" s="255" t="inlineStr">
        <is>
          <t>Red Bull, Ampol</t>
        </is>
      </c>
      <c r="J2811" s="255" t="inlineStr">
        <is>
          <t>Holden Commodore ZB</t>
        </is>
      </c>
      <c r="K2811" s="255" t="n"/>
      <c r="L2811" s="255" t="inlineStr">
        <is>
          <t>Broc Feeney</t>
        </is>
      </c>
      <c r="M2811" s="255" t="inlineStr">
        <is>
          <t>AUS</t>
        </is>
      </c>
      <c r="N2811" s="695">
        <f>_xlfn.LET(_xlpm.d,_xlfn.XLOOKUP(L2811,'[1]Birth Dates'!$A:$A,'[1]Birth Dates'!$B:$B,"",0),IF(_xlpm.d=0,"",_xlpm.d))</f>
        <v/>
      </c>
      <c r="O2811" s="255">
        <f>IF(OR(N2811="",A2811="",NOT(ISNUMBER(N2811)),N2811&gt;A2811),"",DATEDIF(N2811,A2811,"Y")&amp;" years, "&amp;DATEDIF(N2811,A2811,"YM")&amp;" months, "&amp;DATEDIF(N2811,A2811,"MD")&amp;" days")</f>
        <v/>
      </c>
      <c r="P2811" s="255" t="inlineStr">
        <is>
          <t>Jamie Whincup</t>
        </is>
      </c>
      <c r="Q2811" s="255" t="inlineStr">
        <is>
          <t>AUS</t>
        </is>
      </c>
      <c r="R2811" s="695">
        <f>_xlfn.LET(_xlpm.d,_xlfn.XLOOKUP(P2811,'[1]Birth Dates'!$A:$A,'[1]Birth Dates'!$B:$B,"",0),IF(_xlpm.d=0,"",_xlpm.d))</f>
        <v/>
      </c>
      <c r="S2811" s="255">
        <f>IF(OR(R2811="",A2811="",NOT(ISNUMBER(R2811)),R2811&gt;A2811),"",DATEDIF(R2811,A2811,"Y")&amp;" years, "&amp;DATEDIF(R2811,A2811,"YM")&amp;" months, "&amp;DATEDIF(R2811,A2811,"MD")&amp;" days")</f>
        <v/>
      </c>
      <c r="T2811" s="255" t="n"/>
      <c r="U2811" s="255" t="n"/>
      <c r="V2811" s="695">
        <f>_xlfn.LET(_xlpm.d,_xlfn.XLOOKUP(T2811,'[1]Birth Dates'!$A:$A,'[1]Birth Dates'!$B:$B,"",0),IF(_xlpm.d=0,"",_xlpm.d))</f>
        <v/>
      </c>
      <c r="W2811" s="255">
        <f>IF(OR(V2811="",A2811="",NOT(ISNUMBER(V2811)),V2811&gt;A2811),"",DATEDIF(V2811,A2811,"Y")&amp;" years, "&amp;DATEDIF(V2811,A2811,"YM")&amp;" months, "&amp;DATEDIF(V2811,A2811,"MD")&amp;" days")</f>
        <v/>
      </c>
      <c r="X2811" s="255" t="n"/>
      <c r="Y2811" s="255" t="n"/>
      <c r="Z2811" s="255" t="n"/>
      <c r="AA2811" s="255" t="n"/>
      <c r="AB2811" s="255" t="n">
        <v>14</v>
      </c>
      <c r="AC2811" s="255" t="n">
        <v>14</v>
      </c>
      <c r="AD2811" s="255" t="n">
        <v>9</v>
      </c>
      <c r="AE2811" s="579" t="inlineStr">
        <is>
          <t>2:25.1270</t>
        </is>
      </c>
      <c r="AF2811" s="418">
        <f>IF(OR(AE2811="",AE2811="",AE2811=0),"",6.213/(AE2811*24))</f>
        <v/>
      </c>
      <c r="AG2811" s="259" t="n"/>
      <c r="AH2811" s="579" t="inlineStr"/>
      <c r="AI2811" s="418">
        <f>IF(OR(AH2811="",AH2811="",AH2811=0),"",6.213/(AH2811*24))</f>
        <v/>
      </c>
      <c r="AJ2811" s="175">
        <f>IF(AND(ISNUMBER(AB2811),ISNUMBER(AG2811)),AB2811-AG2811,"")</f>
        <v/>
      </c>
      <c r="AK2811" s="255" t="n"/>
      <c r="AL2811" s="255" t="n">
        <v>161</v>
      </c>
      <c r="AM2811" s="728" t="n">
        <v>0.279268599537037</v>
      </c>
      <c r="AN2811" s="671">
        <f>IF(OR(AL2811="",AM2811="",AM2811=0),"",AL2811*6.213/(AM2811*24))</f>
        <v/>
      </c>
      <c r="AO2811" s="725">
        <f>IF(AND(AL2811=AL2810,AM2811&lt;&gt;"",AM2810&lt;&gt;""),AM2811-AM2810,"")</f>
        <v/>
      </c>
      <c r="AP2811" s="255" t="n">
        <v>126</v>
      </c>
      <c r="AQ2811" s="579" t="inlineStr">
        <is>
          <t>2:07.0400</t>
        </is>
      </c>
      <c r="AR2811" s="439">
        <f>IF(OR(AQ2811="",AQ2811="",AQ2811=0),"",6.213/(AQ2811*24))</f>
        <v/>
      </c>
      <c r="AS2811" s="436">
        <f>IF(OR(NOT(ISNUMBER(C2811)),NOT(ISNUMBER(AB2811))),"",IF(AG2811&lt;&gt;"",AG2811,AB2811)-C2811)</f>
        <v/>
      </c>
      <c r="AT2811" s="260" t="n"/>
      <c r="AU2811" s="261">
        <f>IF($B2811="","",TEXT($A2811,"yyyymmdd")&amp;"_P"&amp;$C2811&amp;"_C"&amp;$F2811&amp;"_"&amp;TRIM(RIGHT(SUBSTITUTE(TRIM(SUBSTITUTE($L2811,CHAR(160)," "))," ",REPT(" ",60)),60))&amp;IF($P2811="","","-"&amp;TRIM(RIGHT(SUBSTITUTE(TRIM(SUBSTITUTE($P2811,CHAR(160)," "))," ",REPT(" ",60)),60)))&amp;IF($T2811="","","-"&amp;TRIM(RIGHT(SUBSTITUTE(TRIM(SUBSTITUTE($T2811,CHAR(160)," "))," ",REPT(" ",60)),60)))&amp;".jpg")</f>
        <v/>
      </c>
    </row>
    <row r="2812" ht="56" customHeight="1">
      <c r="A2812" s="252" t="n">
        <v>44843</v>
      </c>
      <c r="B2812" s="255" t="inlineStr">
        <is>
          <t>Repco Bathurst 1000, 9 October, 2022</t>
        </is>
      </c>
      <c r="C2812" s="255" t="n">
        <v>6</v>
      </c>
      <c r="D2812" s="255" t="n"/>
      <c r="E2812" s="255" t="n"/>
      <c r="F2812" s="255" t="n">
        <v>10</v>
      </c>
      <c r="G2812" s="255" t="inlineStr">
        <is>
          <t>Grove Racing</t>
        </is>
      </c>
      <c r="H2812" s="255" t="n"/>
      <c r="I2812" s="255" t="inlineStr">
        <is>
          <t>Penrite</t>
        </is>
      </c>
      <c r="J2812" s="255" t="inlineStr">
        <is>
          <t>Ford Mustang Mk.6</t>
        </is>
      </c>
      <c r="K2812" s="255" t="n"/>
      <c r="L2812" s="255" t="inlineStr">
        <is>
          <t>Lee Holdsworth</t>
        </is>
      </c>
      <c r="M2812" s="255" t="inlineStr">
        <is>
          <t>AUS</t>
        </is>
      </c>
      <c r="N2812" s="695">
        <f>_xlfn.LET(_xlpm.d,_xlfn.XLOOKUP(L2812,'[1]Birth Dates'!$A:$A,'[1]Birth Dates'!$B:$B,"",0),IF(_xlpm.d=0,"",_xlpm.d))</f>
        <v/>
      </c>
      <c r="O2812" s="255">
        <f>IF(OR(N2812="",A2812="",NOT(ISNUMBER(N2812)),N2812&gt;A2812),"",DATEDIF(N2812,A2812,"Y")&amp;" years, "&amp;DATEDIF(N2812,A2812,"YM")&amp;" months, "&amp;DATEDIF(N2812,A2812,"MD")&amp;" days")</f>
        <v/>
      </c>
      <c r="P2812" s="255" t="inlineStr">
        <is>
          <t>Matthew Payne</t>
        </is>
      </c>
      <c r="Q2812" s="255" t="inlineStr">
        <is>
          <t>NZL</t>
        </is>
      </c>
      <c r="R2812" s="695">
        <f>_xlfn.LET(_xlpm.d,_xlfn.XLOOKUP(P2812,'[1]Birth Dates'!$A:$A,'[1]Birth Dates'!$B:$B,"",0),IF(_xlpm.d=0,"",_xlpm.d))</f>
        <v/>
      </c>
      <c r="S2812" s="255">
        <f>IF(OR(R2812="",A2812="",NOT(ISNUMBER(R2812)),R2812&gt;A2812),"",DATEDIF(R2812,A2812,"Y")&amp;" years, "&amp;DATEDIF(R2812,A2812,"YM")&amp;" months, "&amp;DATEDIF(R2812,A2812,"MD")&amp;" days")</f>
        <v/>
      </c>
      <c r="T2812" s="255" t="n"/>
      <c r="U2812" s="255" t="n"/>
      <c r="V2812" s="695">
        <f>_xlfn.LET(_xlpm.d,_xlfn.XLOOKUP(T2812,'[1]Birth Dates'!$A:$A,'[1]Birth Dates'!$B:$B,"",0),IF(_xlpm.d=0,"",_xlpm.d))</f>
        <v/>
      </c>
      <c r="W2812" s="255">
        <f>IF(OR(V2812="",A2812="",NOT(ISNUMBER(V2812)),V2812&gt;A2812),"",DATEDIF(V2812,A2812,"Y")&amp;" years, "&amp;DATEDIF(V2812,A2812,"YM")&amp;" months, "&amp;DATEDIF(V2812,A2812,"MD")&amp;" days")</f>
        <v/>
      </c>
      <c r="X2812" s="255" t="n"/>
      <c r="Y2812" s="255" t="n"/>
      <c r="Z2812" s="255" t="n"/>
      <c r="AA2812" s="255" t="n"/>
      <c r="AB2812" s="255" t="n">
        <v>2</v>
      </c>
      <c r="AC2812" s="255" t="n">
        <v>15</v>
      </c>
      <c r="AD2812" s="255" t="n">
        <v>13</v>
      </c>
      <c r="AE2812" s="579" t="inlineStr">
        <is>
          <t>2:23.8300</t>
        </is>
      </c>
      <c r="AF2812" s="418">
        <f>IF(OR(AE2812="",AE2812="",AE2812=0),"",6.213/(AE2812*24))</f>
        <v/>
      </c>
      <c r="AG2812" s="259" t="inlineStr">
        <is>
          <t>No Top Ten</t>
        </is>
      </c>
      <c r="AH2812" s="579" t="inlineStr"/>
      <c r="AI2812" s="418">
        <f>IF(OR(AH2812="",AH2812="",AH2812=0),"",6.213/(AH2812*24))</f>
        <v/>
      </c>
      <c r="AJ2812" s="175">
        <f>IF(AND(ISNUMBER(AB2812),ISNUMBER(AG2812)),AB2812-AG2812,"")</f>
        <v/>
      </c>
      <c r="AK2812" s="255" t="n"/>
      <c r="AL2812" s="255" t="n">
        <v>161</v>
      </c>
      <c r="AM2812" s="728" t="n">
        <v>0.2792766898148148</v>
      </c>
      <c r="AN2812" s="671">
        <f>IF(OR(AL2812="",AM2812="",AM2812=0),"",AL2812*6.213/(AM2812*24))</f>
        <v/>
      </c>
      <c r="AO2812" s="725">
        <f>IF(AND(AL2812=AL2811,AM2812&lt;&gt;"",AM2811&lt;&gt;""),AM2812-AM2811,"")</f>
        <v/>
      </c>
      <c r="AP2812" s="255" t="n">
        <v>151</v>
      </c>
      <c r="AQ2812" s="579" t="inlineStr">
        <is>
          <t>2:07.2600</t>
        </is>
      </c>
      <c r="AR2812" s="439">
        <f>IF(OR(AQ2812="",AQ2812="",AQ2812=0),"",6.213/(AQ2812*24))</f>
        <v/>
      </c>
      <c r="AS2812" s="438">
        <f>+AB2812-C2812</f>
        <v/>
      </c>
      <c r="AT2812" s="260" t="n"/>
      <c r="AU2812" s="261">
        <f>IF($B2812="","",TEXT($A2812,"yyyymmdd")&amp;"_P"&amp;$C2812&amp;"_C"&amp;$F2812&amp;"_"&amp;TRIM(RIGHT(SUBSTITUTE(TRIM(SUBSTITUTE($L2812,CHAR(160)," "))," ",REPT(" ",60)),60))&amp;IF($P2812="","","-"&amp;TRIM(RIGHT(SUBSTITUTE(TRIM(SUBSTITUTE($P2812,CHAR(160)," "))," ",REPT(" ",60)),60)))&amp;IF($T2812="","","-"&amp;TRIM(RIGHT(SUBSTITUTE(TRIM(SUBSTITUTE($T2812,CHAR(160)," "))," ",REPT(" ",60)),60)))&amp;".jpg")</f>
        <v/>
      </c>
    </row>
    <row r="2813" ht="56" customHeight="1">
      <c r="A2813" s="252" t="n">
        <v>44843</v>
      </c>
      <c r="B2813" s="255" t="inlineStr">
        <is>
          <t>Repco Bathurst 1000, 9 October, 2022</t>
        </is>
      </c>
      <c r="C2813" s="255" t="n">
        <v>7</v>
      </c>
      <c r="D2813" s="255" t="n"/>
      <c r="E2813" s="255" t="n"/>
      <c r="F2813" s="255" t="n">
        <v>100</v>
      </c>
      <c r="G2813" s="255" t="inlineStr">
        <is>
          <t>Dick Johnson Racing</t>
        </is>
      </c>
      <c r="H2813" s="255" t="n"/>
      <c r="I2813" s="255" t="inlineStr">
        <is>
          <t>Shell V-Power</t>
        </is>
      </c>
      <c r="J2813" s="255" t="inlineStr">
        <is>
          <t>Ford Mustang Mk.6</t>
        </is>
      </c>
      <c r="K2813" s="255" t="n"/>
      <c r="L2813" s="255" t="inlineStr">
        <is>
          <t>Anton de Pasquale</t>
        </is>
      </c>
      <c r="M2813" s="255" t="inlineStr">
        <is>
          <t>AUS</t>
        </is>
      </c>
      <c r="N2813" s="695">
        <f>_xlfn.LET(_xlpm.d,_xlfn.XLOOKUP(L2813,'[1]Birth Dates'!$A:$A,'[1]Birth Dates'!$B:$B,"",0),IF(_xlpm.d=0,"",_xlpm.d))</f>
        <v/>
      </c>
      <c r="O2813" s="255">
        <f>IF(OR(N2813="",A2813="",NOT(ISNUMBER(N2813)),N2813&gt;A2813),"",DATEDIF(N2813,A2813,"Y")&amp;" years, "&amp;DATEDIF(N2813,A2813,"YM")&amp;" months, "&amp;DATEDIF(N2813,A2813,"MD")&amp;" days")</f>
        <v/>
      </c>
      <c r="P2813" s="255" t="inlineStr">
        <is>
          <t>Tony D'Alberto</t>
        </is>
      </c>
      <c r="Q2813" s="255" t="inlineStr">
        <is>
          <t>AUS</t>
        </is>
      </c>
      <c r="R2813" s="695">
        <f>_xlfn.LET(_xlpm.d,_xlfn.XLOOKUP(P2813,'[1]Birth Dates'!$A:$A,'[1]Birth Dates'!$B:$B,"",0),IF(_xlpm.d=0,"",_xlpm.d))</f>
        <v/>
      </c>
      <c r="S2813" s="255">
        <f>IF(OR(R2813="",A2813="",NOT(ISNUMBER(R2813)),R2813&gt;A2813),"",DATEDIF(R2813,A2813,"Y")&amp;" years, "&amp;DATEDIF(R2813,A2813,"YM")&amp;" months, "&amp;DATEDIF(R2813,A2813,"MD")&amp;" days")</f>
        <v/>
      </c>
      <c r="T2813" s="255" t="n"/>
      <c r="U2813" s="255" t="n"/>
      <c r="V2813" s="695">
        <f>_xlfn.LET(_xlpm.d,_xlfn.XLOOKUP(T2813,'[1]Birth Dates'!$A:$A,'[1]Birth Dates'!$B:$B,"",0),IF(_xlpm.d=0,"",_xlpm.d))</f>
        <v/>
      </c>
      <c r="W2813" s="255">
        <f>IF(OR(V2813="",A2813="",NOT(ISNUMBER(V2813)),V2813&gt;A2813),"",DATEDIF(V2813,A2813,"Y")&amp;" years, "&amp;DATEDIF(V2813,A2813,"YM")&amp;" months, "&amp;DATEDIF(V2813,A2813,"MD")&amp;" days")</f>
        <v/>
      </c>
      <c r="X2813" s="255" t="n"/>
      <c r="Y2813" s="255" t="n"/>
      <c r="Z2813" s="255" t="n"/>
      <c r="AA2813" s="255" t="n"/>
      <c r="AB2813" s="255" t="n">
        <v>11</v>
      </c>
      <c r="AC2813" s="255" t="n">
        <v>13</v>
      </c>
      <c r="AD2813" s="255" t="n">
        <v>10</v>
      </c>
      <c r="AE2813" s="579" t="inlineStr">
        <is>
          <t>2:25.0080</t>
        </is>
      </c>
      <c r="AF2813" s="418">
        <f>IF(OR(AE2813="",AE2813="",AE2813=0),"",6.213/(AE2813*24))</f>
        <v/>
      </c>
      <c r="AG2813" s="259" t="n"/>
      <c r="AH2813" s="579" t="inlineStr"/>
      <c r="AI2813" s="418">
        <f>IF(OR(AH2813="",AH2813="",AH2813=0),"",6.213/(AH2813*24))</f>
        <v/>
      </c>
      <c r="AJ2813" s="175">
        <f>IF(AND(ISNUMBER(AB2813),ISNUMBER(AG2813)),AB2813-AG2813,"")</f>
        <v/>
      </c>
      <c r="AK2813" s="255" t="n"/>
      <c r="AL2813" s="255" t="n">
        <v>161</v>
      </c>
      <c r="AM2813" s="728" t="n">
        <v>0.279311724537037</v>
      </c>
      <c r="AN2813" s="671">
        <f>IF(OR(AL2813="",AM2813="",AM2813=0),"",AL2813*6.213/(AM2813*24))</f>
        <v/>
      </c>
      <c r="AO2813" s="725">
        <f>IF(AND(AL2813=AL2812,AM2813&lt;&gt;"",AM2812&lt;&gt;""),AM2813-AM2812,"")</f>
        <v/>
      </c>
      <c r="AP2813" s="255" t="n">
        <v>63</v>
      </c>
      <c r="AQ2813" s="579" t="inlineStr">
        <is>
          <t>2:07.5430</t>
        </is>
      </c>
      <c r="AR2813" s="439">
        <f>IF(OR(AQ2813="",AQ2813="",AQ2813=0),"",6.213/(AQ2813*24))</f>
        <v/>
      </c>
      <c r="AS2813" s="436">
        <f>IF(OR(NOT(ISNUMBER(C2813)),NOT(ISNUMBER(AB2813))),"",IF(AG2813&lt;&gt;"",AG2813,AB2813)-C2813)</f>
        <v/>
      </c>
      <c r="AT2813" s="260" t="n"/>
      <c r="AU2813" s="261">
        <f>IF($B2813="","",TEXT($A2813,"yyyymmdd")&amp;"_P"&amp;$C2813&amp;"_C"&amp;$F2813&amp;"_"&amp;TRIM(RIGHT(SUBSTITUTE(TRIM(SUBSTITUTE($L2813,CHAR(160)," "))," ",REPT(" ",60)),60))&amp;IF($P2813="","","-"&amp;TRIM(RIGHT(SUBSTITUTE(TRIM(SUBSTITUTE($P2813,CHAR(160)," "))," ",REPT(" ",60)),60)))&amp;IF($T2813="","","-"&amp;TRIM(RIGHT(SUBSTITUTE(TRIM(SUBSTITUTE($T2813,CHAR(160)," "))," ",REPT(" ",60)),60)))&amp;".jpg")</f>
        <v/>
      </c>
    </row>
    <row r="2814" ht="56" customHeight="1">
      <c r="A2814" s="252" t="n">
        <v>44843</v>
      </c>
      <c r="B2814" s="255" t="inlineStr">
        <is>
          <t>Repco Bathurst 1000, 9 October, 2022</t>
        </is>
      </c>
      <c r="C2814" s="255" t="n">
        <v>8</v>
      </c>
      <c r="D2814" s="255" t="n"/>
      <c r="E2814" s="255" t="n"/>
      <c r="F2814" s="255" t="n">
        <v>888</v>
      </c>
      <c r="G2814" s="255" t="inlineStr">
        <is>
          <t>Triple Eight Race Engineering</t>
        </is>
      </c>
      <c r="H2814" s="255" t="n"/>
      <c r="I2814" s="255" t="inlineStr">
        <is>
          <t>Supercheap Auto</t>
        </is>
      </c>
      <c r="J2814" s="255" t="inlineStr">
        <is>
          <t>Holden Commodore ZB</t>
        </is>
      </c>
      <c r="K2814" s="255" t="n"/>
      <c r="L2814" s="255" t="inlineStr">
        <is>
          <t>Craig Lowndes</t>
        </is>
      </c>
      <c r="M2814" s="255" t="inlineStr">
        <is>
          <t>AUS</t>
        </is>
      </c>
      <c r="N2814" s="695">
        <f>_xlfn.LET(_xlpm.d,_xlfn.XLOOKUP(L2814,'[1]Birth Dates'!$A:$A,'[1]Birth Dates'!$B:$B,"",0),IF(_xlpm.d=0,"",_xlpm.d))</f>
        <v/>
      </c>
      <c r="O2814" s="255">
        <f>IF(OR(N2814="",A2814="",NOT(ISNUMBER(N2814)),N2814&gt;A2814),"",DATEDIF(N2814,A2814,"Y")&amp;" years, "&amp;DATEDIF(N2814,A2814,"YM")&amp;" months, "&amp;DATEDIF(N2814,A2814,"MD")&amp;" days")</f>
        <v/>
      </c>
      <c r="P2814" s="255" t="inlineStr">
        <is>
          <t>Declan Fraser</t>
        </is>
      </c>
      <c r="Q2814" s="255" t="inlineStr">
        <is>
          <t>AUS</t>
        </is>
      </c>
      <c r="R2814" s="695">
        <f>_xlfn.LET(_xlpm.d,_xlfn.XLOOKUP(P2814,'[1]Birth Dates'!$A:$A,'[1]Birth Dates'!$B:$B,"",0),IF(_xlpm.d=0,"",_xlpm.d))</f>
        <v/>
      </c>
      <c r="S2814" s="255">
        <f>IF(OR(R2814="",A2814="",NOT(ISNUMBER(R2814)),R2814&gt;A2814),"",DATEDIF(R2814,A2814,"Y")&amp;" years, "&amp;DATEDIF(R2814,A2814,"YM")&amp;" months, "&amp;DATEDIF(R2814,A2814,"MD")&amp;" days")</f>
        <v/>
      </c>
      <c r="T2814" s="255" t="n"/>
      <c r="U2814" s="255" t="n"/>
      <c r="V2814" s="695">
        <f>_xlfn.LET(_xlpm.d,_xlfn.XLOOKUP(T2814,'[1]Birth Dates'!$A:$A,'[1]Birth Dates'!$B:$B,"",0),IF(_xlpm.d=0,"",_xlpm.d))</f>
        <v/>
      </c>
      <c r="W2814" s="255">
        <f>IF(OR(V2814="",A2814="",NOT(ISNUMBER(V2814)),V2814&gt;A2814),"",DATEDIF(V2814,A2814,"Y")&amp;" years, "&amp;DATEDIF(V2814,A2814,"YM")&amp;" months, "&amp;DATEDIF(V2814,A2814,"MD")&amp;" days")</f>
        <v/>
      </c>
      <c r="X2814" s="255" t="n"/>
      <c r="Y2814" s="255" t="n"/>
      <c r="Z2814" s="255" t="n"/>
      <c r="AA2814" s="255" t="n"/>
      <c r="AB2814" s="255" t="n">
        <v>16</v>
      </c>
      <c r="AC2814" s="255" t="n">
        <v>14</v>
      </c>
      <c r="AD2814" s="255" t="n">
        <v>10</v>
      </c>
      <c r="AE2814" s="579" t="inlineStr">
        <is>
          <t>2:25.3520</t>
        </is>
      </c>
      <c r="AF2814" s="418">
        <f>IF(OR(AE2814="",AE2814="",AE2814=0),"",6.213/(AE2814*24))</f>
        <v/>
      </c>
      <c r="AG2814" s="259" t="n"/>
      <c r="AH2814" s="579" t="inlineStr"/>
      <c r="AI2814" s="418">
        <f>IF(OR(AH2814="",AH2814="",AH2814=0),"",6.213/(AH2814*24))</f>
        <v/>
      </c>
      <c r="AJ2814" s="175">
        <f>IF(AND(ISNUMBER(AB2814),ISNUMBER(AG2814)),AB2814-AG2814,"")</f>
        <v/>
      </c>
      <c r="AK2814" s="255" t="n"/>
      <c r="AL2814" s="255" t="n">
        <v>161</v>
      </c>
      <c r="AM2814" s="728" t="n">
        <v>0.2793226041666667</v>
      </c>
      <c r="AN2814" s="671">
        <f>IF(OR(AL2814="",AM2814="",AM2814=0),"",AL2814*6.213/(AM2814*24))</f>
        <v/>
      </c>
      <c r="AO2814" s="725">
        <f>IF(AND(AL2814=AL2813,AM2814&lt;&gt;"",AM2813&lt;&gt;""),AM2814-AM2813,"")</f>
        <v/>
      </c>
      <c r="AP2814" s="255" t="n">
        <v>151</v>
      </c>
      <c r="AQ2814" s="579" t="inlineStr">
        <is>
          <t>2:07.5320</t>
        </is>
      </c>
      <c r="AR2814" s="439">
        <f>IF(OR(AQ2814="",AQ2814="",AQ2814=0),"",6.213/(AQ2814*24))</f>
        <v/>
      </c>
      <c r="AS2814" s="436">
        <f>IF(OR(NOT(ISNUMBER(C2814)),NOT(ISNUMBER(AB2814))),"",IF(AG2814&lt;&gt;"",AG2814,AB2814)-C2814)</f>
        <v/>
      </c>
      <c r="AT2814" s="260" t="n"/>
      <c r="AU2814" s="261">
        <f>IF($B2814="","",TEXT($A2814,"yyyymmdd")&amp;"_P"&amp;$C2814&amp;"_C"&amp;$F2814&amp;"_"&amp;TRIM(RIGHT(SUBSTITUTE(TRIM(SUBSTITUTE($L2814,CHAR(160)," "))," ",REPT(" ",60)),60))&amp;IF($P2814="","","-"&amp;TRIM(RIGHT(SUBSTITUTE(TRIM(SUBSTITUTE($P2814,CHAR(160)," "))," ",REPT(" ",60)),60)))&amp;IF($T2814="","","-"&amp;TRIM(RIGHT(SUBSTITUTE(TRIM(SUBSTITUTE($T2814,CHAR(160)," "))," ",REPT(" ",60)),60)))&amp;".jpg")</f>
        <v/>
      </c>
    </row>
    <row r="2815" ht="56" customHeight="1">
      <c r="A2815" s="252" t="n">
        <v>44843</v>
      </c>
      <c r="B2815" s="255" t="inlineStr">
        <is>
          <t>Repco Bathurst 1000, 9 October, 2022</t>
        </is>
      </c>
      <c r="C2815" s="255" t="n">
        <v>9</v>
      </c>
      <c r="D2815" s="255" t="n"/>
      <c r="E2815" s="255" t="n"/>
      <c r="F2815" s="255" t="n">
        <v>14</v>
      </c>
      <c r="G2815" s="255" t="inlineStr">
        <is>
          <t>Brad Jones Racing</t>
        </is>
      </c>
      <c r="H2815" s="255" t="n"/>
      <c r="I2815" s="255" t="inlineStr">
        <is>
          <t>Middy's Electrical</t>
        </is>
      </c>
      <c r="J2815" s="255" t="inlineStr">
        <is>
          <t>Holden Commodore ZB</t>
        </is>
      </c>
      <c r="K2815" s="255" t="n"/>
      <c r="L2815" s="255" t="inlineStr">
        <is>
          <t>Bryce Fullwood</t>
        </is>
      </c>
      <c r="M2815" s="255" t="inlineStr">
        <is>
          <t>AUS</t>
        </is>
      </c>
      <c r="N2815" s="695">
        <f>_xlfn.LET(_xlpm.d,_xlfn.XLOOKUP(L2815,'[1]Birth Dates'!$A:$A,'[1]Birth Dates'!$B:$B,"",0),IF(_xlpm.d=0,"",_xlpm.d))</f>
        <v/>
      </c>
      <c r="O2815" s="255">
        <f>IF(OR(N2815="",A2815="",NOT(ISNUMBER(N2815)),N2815&gt;A2815),"",DATEDIF(N2815,A2815,"Y")&amp;" years, "&amp;DATEDIF(N2815,A2815,"YM")&amp;" months, "&amp;DATEDIF(N2815,A2815,"MD")&amp;" days")</f>
        <v/>
      </c>
      <c r="P2815" s="255" t="inlineStr">
        <is>
          <t>Dean Fiore</t>
        </is>
      </c>
      <c r="Q2815" s="255" t="inlineStr">
        <is>
          <t>AUS</t>
        </is>
      </c>
      <c r="R2815" s="695">
        <f>_xlfn.LET(_xlpm.d,_xlfn.XLOOKUP(P2815,'[1]Birth Dates'!$A:$A,'[1]Birth Dates'!$B:$B,"",0),IF(_xlpm.d=0,"",_xlpm.d))</f>
        <v/>
      </c>
      <c r="S2815" s="255">
        <f>IF(OR(R2815="",A2815="",NOT(ISNUMBER(R2815)),R2815&gt;A2815),"",DATEDIF(R2815,A2815,"Y")&amp;" years, "&amp;DATEDIF(R2815,A2815,"YM")&amp;" months, "&amp;DATEDIF(R2815,A2815,"MD")&amp;" days")</f>
        <v/>
      </c>
      <c r="T2815" s="255" t="n"/>
      <c r="U2815" s="255" t="n"/>
      <c r="V2815" s="695">
        <f>_xlfn.LET(_xlpm.d,_xlfn.XLOOKUP(T2815,'[1]Birth Dates'!$A:$A,'[1]Birth Dates'!$B:$B,"",0),IF(_xlpm.d=0,"",_xlpm.d))</f>
        <v/>
      </c>
      <c r="W2815" s="255">
        <f>IF(OR(V2815="",A2815="",NOT(ISNUMBER(V2815)),V2815&gt;A2815),"",DATEDIF(V2815,A2815,"Y")&amp;" years, "&amp;DATEDIF(V2815,A2815,"YM")&amp;" months, "&amp;DATEDIF(V2815,A2815,"MD")&amp;" days")</f>
        <v/>
      </c>
      <c r="X2815" s="255" t="n"/>
      <c r="Y2815" s="255" t="n"/>
      <c r="Z2815" s="255" t="n"/>
      <c r="AA2815" s="255" t="n"/>
      <c r="AB2815" s="255" t="n">
        <v>24</v>
      </c>
      <c r="AC2815" s="255" t="n">
        <v>14</v>
      </c>
      <c r="AD2815" s="255" t="n">
        <v>11</v>
      </c>
      <c r="AE2815" s="579" t="inlineStr">
        <is>
          <t>2:27.1370</t>
        </is>
      </c>
      <c r="AF2815" s="418">
        <f>IF(OR(AE2815="",AE2815="",AE2815=0),"",6.213/(AE2815*24))</f>
        <v/>
      </c>
      <c r="AG2815" s="259" t="n"/>
      <c r="AH2815" s="579" t="inlineStr"/>
      <c r="AI2815" s="418">
        <f>IF(OR(AH2815="",AH2815="",AH2815=0),"",6.213/(AH2815*24))</f>
        <v/>
      </c>
      <c r="AJ2815" s="175">
        <f>IF(AND(ISNUMBER(AB2815),ISNUMBER(AG2815)),AB2815-AG2815,"")</f>
        <v/>
      </c>
      <c r="AK2815" s="255" t="n"/>
      <c r="AL2815" s="255" t="n">
        <v>161</v>
      </c>
      <c r="AM2815" s="728" t="n">
        <v>0.2793454282407407</v>
      </c>
      <c r="AN2815" s="671">
        <f>IF(OR(AL2815="",AM2815="",AM2815=0),"",AL2815*6.213/(AM2815*24))</f>
        <v/>
      </c>
      <c r="AO2815" s="725">
        <f>IF(AND(AL2815=AL2814,AM2815&lt;&gt;"",AM2814&lt;&gt;""),AM2815-AM2814,"")</f>
        <v/>
      </c>
      <c r="AP2815" s="255" t="n">
        <v>151</v>
      </c>
      <c r="AQ2815" s="579" t="inlineStr">
        <is>
          <t>2:07.7740</t>
        </is>
      </c>
      <c r="AR2815" s="439">
        <f>IF(OR(AQ2815="",AQ2815="",AQ2815=0),"",6.213/(AQ2815*24))</f>
        <v/>
      </c>
      <c r="AS2815" s="436">
        <f>IF(OR(NOT(ISNUMBER(C2815)),NOT(ISNUMBER(AB2815))),"",IF(AG2815&lt;&gt;"",AG2815,AB2815)-C2815)</f>
        <v/>
      </c>
      <c r="AT2815" s="260" t="n"/>
      <c r="AU2815" s="261">
        <f>IF($B2815="","",TEXT($A2815,"yyyymmdd")&amp;"_P"&amp;$C2815&amp;"_C"&amp;$F2815&amp;"_"&amp;TRIM(RIGHT(SUBSTITUTE(TRIM(SUBSTITUTE($L2815,CHAR(160)," "))," ",REPT(" ",60)),60))&amp;IF($P2815="","","-"&amp;TRIM(RIGHT(SUBSTITUTE(TRIM(SUBSTITUTE($P2815,CHAR(160)," "))," ",REPT(" ",60)),60)))&amp;IF($T2815="","","-"&amp;TRIM(RIGHT(SUBSTITUTE(TRIM(SUBSTITUTE($T2815,CHAR(160)," "))," ",REPT(" ",60)),60)))&amp;".jpg")</f>
        <v/>
      </c>
    </row>
    <row r="2816" ht="56" customHeight="1">
      <c r="A2816" s="252" t="n">
        <v>44843</v>
      </c>
      <c r="B2816" s="255" t="inlineStr">
        <is>
          <t>Repco Bathurst 1000, 9 October, 2022</t>
        </is>
      </c>
      <c r="C2816" s="255" t="n">
        <v>10</v>
      </c>
      <c r="D2816" s="255" t="n"/>
      <c r="E2816" s="255" t="n"/>
      <c r="F2816" s="255" t="n">
        <v>9</v>
      </c>
      <c r="G2816" s="255" t="inlineStr">
        <is>
          <t>Erebus Motorsport</t>
        </is>
      </c>
      <c r="H2816" s="255" t="n"/>
      <c r="I2816" s="255" t="inlineStr">
        <is>
          <t>Boost Mobile</t>
        </is>
      </c>
      <c r="J2816" s="255" t="inlineStr">
        <is>
          <t>Holden Commodore ZB</t>
        </is>
      </c>
      <c r="K2816" s="255" t="n"/>
      <c r="L2816" s="255" t="inlineStr">
        <is>
          <t>Will Brown</t>
        </is>
      </c>
      <c r="M2816" s="255" t="inlineStr">
        <is>
          <t>AUS</t>
        </is>
      </c>
      <c r="N2816" s="695">
        <f>_xlfn.LET(_xlpm.d,_xlfn.XLOOKUP(L2816,'[1]Birth Dates'!$A:$A,'[1]Birth Dates'!$B:$B,"",0),IF(_xlpm.d=0,"",_xlpm.d))</f>
        <v/>
      </c>
      <c r="O2816" s="255">
        <f>IF(OR(N2816="",A2816="",NOT(ISNUMBER(N2816)),N2816&gt;A2816),"",DATEDIF(N2816,A2816,"Y")&amp;" years, "&amp;DATEDIF(N2816,A2816,"YM")&amp;" months, "&amp;DATEDIF(N2816,A2816,"MD")&amp;" days")</f>
        <v/>
      </c>
      <c r="P2816" s="255" t="inlineStr">
        <is>
          <t>Jack Perkins</t>
        </is>
      </c>
      <c r="Q2816" s="255" t="inlineStr">
        <is>
          <t>AUS</t>
        </is>
      </c>
      <c r="R2816" s="695">
        <f>_xlfn.LET(_xlpm.d,_xlfn.XLOOKUP(P2816,'[1]Birth Dates'!$A:$A,'[1]Birth Dates'!$B:$B,"",0),IF(_xlpm.d=0,"",_xlpm.d))</f>
        <v/>
      </c>
      <c r="S2816" s="255">
        <f>IF(OR(R2816="",A2816="",NOT(ISNUMBER(R2816)),R2816&gt;A2816),"",DATEDIF(R2816,A2816,"Y")&amp;" years, "&amp;DATEDIF(R2816,A2816,"YM")&amp;" months, "&amp;DATEDIF(R2816,A2816,"MD")&amp;" days")</f>
        <v/>
      </c>
      <c r="T2816" s="255" t="n"/>
      <c r="U2816" s="255" t="n"/>
      <c r="V2816" s="695">
        <f>_xlfn.LET(_xlpm.d,_xlfn.XLOOKUP(T2816,'[1]Birth Dates'!$A:$A,'[1]Birth Dates'!$B:$B,"",0),IF(_xlpm.d=0,"",_xlpm.d))</f>
        <v/>
      </c>
      <c r="W2816" s="255">
        <f>IF(OR(V2816="",A2816="",NOT(ISNUMBER(V2816)),V2816&gt;A2816),"",DATEDIF(V2816,A2816,"Y")&amp;" years, "&amp;DATEDIF(V2816,A2816,"YM")&amp;" months, "&amp;DATEDIF(V2816,A2816,"MD")&amp;" days")</f>
        <v/>
      </c>
      <c r="X2816" s="255" t="n"/>
      <c r="Y2816" s="255" t="n"/>
      <c r="Z2816" s="255" t="n"/>
      <c r="AA2816" s="255" t="n"/>
      <c r="AB2816" s="255" t="n">
        <v>10</v>
      </c>
      <c r="AC2816" s="255" t="n">
        <v>14</v>
      </c>
      <c r="AD2816" s="255" t="n">
        <v>13</v>
      </c>
      <c r="AE2816" s="579" t="inlineStr">
        <is>
          <t>2:25.0000</t>
        </is>
      </c>
      <c r="AF2816" s="418">
        <f>IF(OR(AE2816="",AE2816="",AE2816=0),"",6.213/(AE2816*24))</f>
        <v/>
      </c>
      <c r="AG2816" s="259" t="n"/>
      <c r="AH2816" s="579" t="inlineStr"/>
      <c r="AI2816" s="418">
        <f>IF(OR(AH2816="",AH2816="",AH2816=0),"",6.213/(AH2816*24))</f>
        <v/>
      </c>
      <c r="AJ2816" s="175">
        <f>IF(AND(ISNUMBER(AB2816),ISNUMBER(AG2816)),AB2816-AG2816,"")</f>
        <v/>
      </c>
      <c r="AK2816" s="255" t="n"/>
      <c r="AL2816" s="255" t="n">
        <v>161</v>
      </c>
      <c r="AM2816" s="728" t="n">
        <v>0.2793564236111111</v>
      </c>
      <c r="AN2816" s="671">
        <f>IF(OR(AL2816="",AM2816="",AM2816=0),"",AL2816*6.213/(AM2816*24))</f>
        <v/>
      </c>
      <c r="AO2816" s="725">
        <f>IF(AND(AL2816=AL2815,AM2816&lt;&gt;"",AM2815&lt;&gt;""),AM2816-AM2815,"")</f>
        <v/>
      </c>
      <c r="AP2816" s="255" t="n">
        <v>117</v>
      </c>
      <c r="AQ2816" s="579" t="inlineStr">
        <is>
          <t>2:07.5600</t>
        </is>
      </c>
      <c r="AR2816" s="439">
        <f>IF(OR(AQ2816="",AQ2816="",AQ2816=0),"",6.213/(AQ2816*24))</f>
        <v/>
      </c>
      <c r="AS2816" s="436">
        <f>IF(OR(NOT(ISNUMBER(C2816)),NOT(ISNUMBER(AB2816))),"",IF(AG2816&lt;&gt;"",AG2816,AB2816)-C2816)</f>
        <v/>
      </c>
      <c r="AT2816" s="260" t="n"/>
      <c r="AU2816" s="261">
        <f>IF($B2816="","",TEXT($A2816,"yyyymmdd")&amp;"_P"&amp;$C2816&amp;"_C"&amp;$F2816&amp;"_"&amp;TRIM(RIGHT(SUBSTITUTE(TRIM(SUBSTITUTE($L2816,CHAR(160)," "))," ",REPT(" ",60)),60))&amp;IF($P2816="","","-"&amp;TRIM(RIGHT(SUBSTITUTE(TRIM(SUBSTITUTE($P2816,CHAR(160)," "))," ",REPT(" ",60)),60)))&amp;IF($T2816="","","-"&amp;TRIM(RIGHT(SUBSTITUTE(TRIM(SUBSTITUTE($T2816,CHAR(160)," "))," ",REPT(" ",60)),60)))&amp;".jpg")</f>
        <v/>
      </c>
    </row>
    <row r="2817" ht="56" customHeight="1">
      <c r="A2817" s="252" t="n">
        <v>44843</v>
      </c>
      <c r="B2817" s="255" t="inlineStr">
        <is>
          <t>Repco Bathurst 1000, 9 October, 2022</t>
        </is>
      </c>
      <c r="C2817" s="255" t="n">
        <v>11</v>
      </c>
      <c r="D2817" s="255" t="n"/>
      <c r="E2817" s="255" t="n"/>
      <c r="F2817" s="255" t="n">
        <v>51</v>
      </c>
      <c r="G2817" s="255" t="inlineStr">
        <is>
          <t>Erebus Motorsport</t>
        </is>
      </c>
      <c r="H2817" s="255" t="n"/>
      <c r="I2817" s="255" t="inlineStr">
        <is>
          <t>Boost Mobile</t>
        </is>
      </c>
      <c r="J2817" s="255" t="inlineStr">
        <is>
          <t>Holden Commodore ZB</t>
        </is>
      </c>
      <c r="K2817" s="255" t="n"/>
      <c r="L2817" s="255" t="inlineStr">
        <is>
          <t>Richie Stanaway</t>
        </is>
      </c>
      <c r="M2817" s="255" t="inlineStr">
        <is>
          <t>NZL</t>
        </is>
      </c>
      <c r="N2817" s="695">
        <f>_xlfn.LET(_xlpm.d,_xlfn.XLOOKUP(L2817,'[1]Birth Dates'!$A:$A,'[1]Birth Dates'!$B:$B,"",0),IF(_xlpm.d=0,"",_xlpm.d))</f>
        <v/>
      </c>
      <c r="O2817" s="255">
        <f>IF(OR(N2817="",A2817="",NOT(ISNUMBER(N2817)),N2817&gt;A2817),"",DATEDIF(N2817,A2817,"Y")&amp;" years, "&amp;DATEDIF(N2817,A2817,"YM")&amp;" months, "&amp;DATEDIF(N2817,A2817,"MD")&amp;" days")</f>
        <v/>
      </c>
      <c r="P2817" s="255" t="inlineStr">
        <is>
          <t>Greg Murphy</t>
        </is>
      </c>
      <c r="Q2817" s="255" t="inlineStr">
        <is>
          <t>NZL</t>
        </is>
      </c>
      <c r="R2817" s="695">
        <f>_xlfn.LET(_xlpm.d,_xlfn.XLOOKUP(P2817,'[1]Birth Dates'!$A:$A,'[1]Birth Dates'!$B:$B,"",0),IF(_xlpm.d=0,"",_xlpm.d))</f>
        <v/>
      </c>
      <c r="S2817" s="255">
        <f>IF(OR(R2817="",A2817="",NOT(ISNUMBER(R2817)),R2817&gt;A2817),"",DATEDIF(R2817,A2817,"Y")&amp;" years, "&amp;DATEDIF(R2817,A2817,"YM")&amp;" months, "&amp;DATEDIF(R2817,A2817,"MD")&amp;" days")</f>
        <v/>
      </c>
      <c r="T2817" s="255" t="n"/>
      <c r="U2817" s="255" t="n"/>
      <c r="V2817" s="695">
        <f>_xlfn.LET(_xlpm.d,_xlfn.XLOOKUP(T2817,'[1]Birth Dates'!$A:$A,'[1]Birth Dates'!$B:$B,"",0),IF(_xlpm.d=0,"",_xlpm.d))</f>
        <v/>
      </c>
      <c r="W2817" s="255">
        <f>IF(OR(V2817="",A2817="",NOT(ISNUMBER(V2817)),V2817&gt;A2817),"",DATEDIF(V2817,A2817,"Y")&amp;" years, "&amp;DATEDIF(V2817,A2817,"YM")&amp;" months, "&amp;DATEDIF(V2817,A2817,"MD")&amp;" days")</f>
        <v/>
      </c>
      <c r="X2817" s="255" t="n"/>
      <c r="Y2817" s="255" t="n"/>
      <c r="Z2817" s="255" t="n"/>
      <c r="AA2817" s="255" t="n"/>
      <c r="AB2817" s="255" t="n">
        <v>5</v>
      </c>
      <c r="AC2817" s="255" t="n">
        <v>14</v>
      </c>
      <c r="AD2817" s="255" t="n">
        <v>12</v>
      </c>
      <c r="AE2817" s="579" t="inlineStr">
        <is>
          <t>2:24.3530</t>
        </is>
      </c>
      <c r="AF2817" s="418">
        <f>IF(OR(AE2817="",AE2817="",AE2817=0),"",6.213/(AE2817*24))</f>
        <v/>
      </c>
      <c r="AG2817" s="259" t="inlineStr">
        <is>
          <t>No Top Ten</t>
        </is>
      </c>
      <c r="AH2817" s="579" t="inlineStr"/>
      <c r="AI2817" s="418">
        <f>IF(OR(AH2817="",AH2817="",AH2817=0),"",6.213/(AH2817*24))</f>
        <v/>
      </c>
      <c r="AJ2817" s="175">
        <f>IF(AND(ISNUMBER(AB2817),ISNUMBER(AG2817)),AB2817-AG2817,"")</f>
        <v/>
      </c>
      <c r="AK2817" s="255" t="n"/>
      <c r="AL2817" s="255" t="n">
        <v>161</v>
      </c>
      <c r="AM2817" s="728" t="n">
        <v>0.2793678819444445</v>
      </c>
      <c r="AN2817" s="671">
        <f>IF(OR(AL2817="",AM2817="",AM2817=0),"",AL2817*6.213/(AM2817*24))</f>
        <v/>
      </c>
      <c r="AO2817" s="725">
        <f>IF(AND(AL2817=AL2816,AM2817&lt;&gt;"",AM2816&lt;&gt;""),AM2817-AM2816,"")</f>
        <v/>
      </c>
      <c r="AP2817" s="255" t="n">
        <v>126</v>
      </c>
      <c r="AQ2817" s="579" t="inlineStr">
        <is>
          <t>2:07.6500</t>
        </is>
      </c>
      <c r="AR2817" s="439">
        <f>IF(OR(AQ2817="",AQ2817="",AQ2817=0),"",6.213/(AQ2817*24))</f>
        <v/>
      </c>
      <c r="AS2817" s="438">
        <f>+AB2817-C2817</f>
        <v/>
      </c>
      <c r="AT2817" s="260" t="n"/>
      <c r="AU2817" s="261">
        <f>IF($B2817="","",TEXT($A2817,"yyyymmdd")&amp;"_P"&amp;$C2817&amp;"_C"&amp;$F2817&amp;"_"&amp;TRIM(RIGHT(SUBSTITUTE(TRIM(SUBSTITUTE($L2817,CHAR(160)," "))," ",REPT(" ",60)),60))&amp;IF($P2817="","","-"&amp;TRIM(RIGHT(SUBSTITUTE(TRIM(SUBSTITUTE($P2817,CHAR(160)," "))," ",REPT(" ",60)),60)))&amp;IF($T2817="","","-"&amp;TRIM(RIGHT(SUBSTITUTE(TRIM(SUBSTITUTE($T2817,CHAR(160)," "))," ",REPT(" ",60)),60)))&amp;".jpg")</f>
        <v/>
      </c>
    </row>
    <row r="2818" ht="56" customHeight="1">
      <c r="A2818" s="252" t="n">
        <v>44843</v>
      </c>
      <c r="B2818" s="255" t="inlineStr">
        <is>
          <t>Repco Bathurst 1000, 9 October, 2022</t>
        </is>
      </c>
      <c r="C2818" s="255" t="n">
        <v>12</v>
      </c>
      <c r="D2818" s="255" t="n"/>
      <c r="E2818" s="255" t="n"/>
      <c r="F2818" s="255" t="n">
        <v>31</v>
      </c>
      <c r="G2818" s="255" t="inlineStr">
        <is>
          <t>PremiAir Racing</t>
        </is>
      </c>
      <c r="H2818" s="255" t="n"/>
      <c r="I2818" s="255" t="inlineStr">
        <is>
          <t>Subway</t>
        </is>
      </c>
      <c r="J2818" s="255" t="inlineStr">
        <is>
          <t>Holden Commodore ZB</t>
        </is>
      </c>
      <c r="K2818" s="255" t="n"/>
      <c r="L2818" s="255" t="inlineStr">
        <is>
          <t>James Golding</t>
        </is>
      </c>
      <c r="M2818" s="255" t="inlineStr">
        <is>
          <t>AUS</t>
        </is>
      </c>
      <c r="N2818" s="695">
        <f>_xlfn.LET(_xlpm.d,_xlfn.XLOOKUP(L2818,'[1]Birth Dates'!$A:$A,'[1]Birth Dates'!$B:$B,"",0),IF(_xlpm.d=0,"",_xlpm.d))</f>
        <v/>
      </c>
      <c r="O2818" s="255">
        <f>IF(OR(N2818="",A2818="",NOT(ISNUMBER(N2818)),N2818&gt;A2818),"",DATEDIF(N2818,A2818,"Y")&amp;" years, "&amp;DATEDIF(N2818,A2818,"YM")&amp;" months, "&amp;DATEDIF(N2818,A2818,"MD")&amp;" days")</f>
        <v/>
      </c>
      <c r="P2818" s="255" t="inlineStr">
        <is>
          <t>Dylan O'Keeffe</t>
        </is>
      </c>
      <c r="Q2818" s="255" t="inlineStr">
        <is>
          <t>AUS</t>
        </is>
      </c>
      <c r="R2818" s="695">
        <f>_xlfn.LET(_xlpm.d,_xlfn.XLOOKUP(P2818,'[1]Birth Dates'!$A:$A,'[1]Birth Dates'!$B:$B,"",0),IF(_xlpm.d=0,"",_xlpm.d))</f>
        <v/>
      </c>
      <c r="S2818" s="255">
        <f>IF(OR(R2818="",A2818="",NOT(ISNUMBER(R2818)),R2818&gt;A2818),"",DATEDIF(R2818,A2818,"Y")&amp;" years, "&amp;DATEDIF(R2818,A2818,"YM")&amp;" months, "&amp;DATEDIF(R2818,A2818,"MD")&amp;" days")</f>
        <v/>
      </c>
      <c r="T2818" s="255" t="n"/>
      <c r="U2818" s="255" t="n"/>
      <c r="V2818" s="695">
        <f>_xlfn.LET(_xlpm.d,_xlfn.XLOOKUP(T2818,'[1]Birth Dates'!$A:$A,'[1]Birth Dates'!$B:$B,"",0),IF(_xlpm.d=0,"",_xlpm.d))</f>
        <v/>
      </c>
      <c r="W2818" s="255">
        <f>IF(OR(V2818="",A2818="",NOT(ISNUMBER(V2818)),V2818&gt;A2818),"",DATEDIF(V2818,A2818,"Y")&amp;" years, "&amp;DATEDIF(V2818,A2818,"YM")&amp;" months, "&amp;DATEDIF(V2818,A2818,"MD")&amp;" days")</f>
        <v/>
      </c>
      <c r="X2818" s="255" t="n"/>
      <c r="Y2818" s="255" t="n"/>
      <c r="Z2818" s="255" t="n"/>
      <c r="AA2818" s="255" t="n"/>
      <c r="AB2818" s="255" t="n">
        <v>13</v>
      </c>
      <c r="AC2818" s="255" t="n">
        <v>14</v>
      </c>
      <c r="AD2818" s="255" t="n">
        <v>13</v>
      </c>
      <c r="AE2818" s="579" t="inlineStr">
        <is>
          <t>2:25.0150</t>
        </is>
      </c>
      <c r="AF2818" s="418">
        <f>IF(OR(AE2818="",AE2818="",AE2818=0),"",6.213/(AE2818*24))</f>
        <v/>
      </c>
      <c r="AG2818" s="259" t="n"/>
      <c r="AH2818" s="579" t="inlineStr"/>
      <c r="AI2818" s="418">
        <f>IF(OR(AH2818="",AH2818="",AH2818=0),"",6.213/(AH2818*24))</f>
        <v/>
      </c>
      <c r="AJ2818" s="175">
        <f>IF(AND(ISNUMBER(AB2818),ISNUMBER(AG2818)),AB2818-AG2818,"")</f>
        <v/>
      </c>
      <c r="AK2818" s="255" t="n"/>
      <c r="AL2818" s="255" t="n">
        <v>161</v>
      </c>
      <c r="AM2818" s="728" t="n">
        <v>0.2793697106481481</v>
      </c>
      <c r="AN2818" s="671">
        <f>IF(OR(AL2818="",AM2818="",AM2818=0),"",AL2818*6.213/(AM2818*24))</f>
        <v/>
      </c>
      <c r="AO2818" s="725">
        <f>IF(AND(AL2818=AL2817,AM2818&lt;&gt;"",AM2817&lt;&gt;""),AM2818-AM2817,"")</f>
        <v/>
      </c>
      <c r="AP2818" s="255" t="n">
        <v>125</v>
      </c>
      <c r="AQ2818" s="579" t="inlineStr">
        <is>
          <t>2:07.4220</t>
        </is>
      </c>
      <c r="AR2818" s="439">
        <f>IF(OR(AQ2818="",AQ2818="",AQ2818=0),"",6.213/(AQ2818*24))</f>
        <v/>
      </c>
      <c r="AS2818" s="436">
        <f>IF(OR(NOT(ISNUMBER(C2818)),NOT(ISNUMBER(AB2818))),"",IF(AG2818&lt;&gt;"",AG2818,AB2818)-C2818)</f>
        <v/>
      </c>
      <c r="AT2818" s="260" t="n"/>
      <c r="AU2818" s="261">
        <f>IF($B2818="","",TEXT($A2818,"yyyymmdd")&amp;"_P"&amp;$C2818&amp;"_C"&amp;$F2818&amp;"_"&amp;TRIM(RIGHT(SUBSTITUTE(TRIM(SUBSTITUTE($L2818,CHAR(160)," "))," ",REPT(" ",60)),60))&amp;IF($P2818="","","-"&amp;TRIM(RIGHT(SUBSTITUTE(TRIM(SUBSTITUTE($P2818,CHAR(160)," "))," ",REPT(" ",60)),60)))&amp;IF($T2818="","","-"&amp;TRIM(RIGHT(SUBSTITUTE(TRIM(SUBSTITUTE($T2818,CHAR(160)," "))," ",REPT(" ",60)),60)))&amp;".jpg")</f>
        <v/>
      </c>
    </row>
    <row r="2819" ht="56" customHeight="1">
      <c r="A2819" s="252" t="n">
        <v>44843</v>
      </c>
      <c r="B2819" s="255" t="inlineStr">
        <is>
          <t>Repco Bathurst 1000, 9 October, 2022</t>
        </is>
      </c>
      <c r="C2819" s="255" t="n">
        <v>13</v>
      </c>
      <c r="D2819" s="255" t="n"/>
      <c r="E2819" s="255" t="n"/>
      <c r="F2819" s="255" t="n">
        <v>96</v>
      </c>
      <c r="G2819" s="255" t="inlineStr">
        <is>
          <t>Brad Jones Racing</t>
        </is>
      </c>
      <c r="H2819" s="255" t="n"/>
      <c r="I2819" s="255" t="inlineStr">
        <is>
          <t>Wet and Forget</t>
        </is>
      </c>
      <c r="J2819" s="255" t="inlineStr">
        <is>
          <t>Holden Commodore ZB</t>
        </is>
      </c>
      <c r="K2819" s="255" t="n"/>
      <c r="L2819" s="255" t="inlineStr">
        <is>
          <t>Macauley Jones</t>
        </is>
      </c>
      <c r="M2819" s="255" t="inlineStr">
        <is>
          <t>AUS</t>
        </is>
      </c>
      <c r="N2819" s="695">
        <f>_xlfn.LET(_xlpm.d,_xlfn.XLOOKUP(L2819,'[1]Birth Dates'!$A:$A,'[1]Birth Dates'!$B:$B,"",0),IF(_xlpm.d=0,"",_xlpm.d))</f>
        <v/>
      </c>
      <c r="O2819" s="255">
        <f>IF(OR(N2819="",A2819="",NOT(ISNUMBER(N2819)),N2819&gt;A2819),"",DATEDIF(N2819,A2819,"Y")&amp;" years, "&amp;DATEDIF(N2819,A2819,"YM")&amp;" months, "&amp;DATEDIF(N2819,A2819,"MD")&amp;" days")</f>
        <v/>
      </c>
      <c r="P2819" s="255" t="inlineStr">
        <is>
          <t>Jordan Boys</t>
        </is>
      </c>
      <c r="Q2819" s="255" t="inlineStr">
        <is>
          <t>AUS</t>
        </is>
      </c>
      <c r="R2819" s="695">
        <f>_xlfn.LET(_xlpm.d,_xlfn.XLOOKUP(P2819,'[1]Birth Dates'!$A:$A,'[1]Birth Dates'!$B:$B,"",0),IF(_xlpm.d=0,"",_xlpm.d))</f>
        <v/>
      </c>
      <c r="S2819" s="255">
        <f>IF(OR(R2819="",A2819="",NOT(ISNUMBER(R2819)),R2819&gt;A2819),"",DATEDIF(R2819,A2819,"Y")&amp;" years, "&amp;DATEDIF(R2819,A2819,"YM")&amp;" months, "&amp;DATEDIF(R2819,A2819,"MD")&amp;" days")</f>
        <v/>
      </c>
      <c r="T2819" s="255" t="n"/>
      <c r="U2819" s="255" t="n"/>
      <c r="V2819" s="695">
        <f>_xlfn.LET(_xlpm.d,_xlfn.XLOOKUP(T2819,'[1]Birth Dates'!$A:$A,'[1]Birth Dates'!$B:$B,"",0),IF(_xlpm.d=0,"",_xlpm.d))</f>
        <v/>
      </c>
      <c r="W2819" s="255">
        <f>IF(OR(V2819="",A2819="",NOT(ISNUMBER(V2819)),V2819&gt;A2819),"",DATEDIF(V2819,A2819,"Y")&amp;" years, "&amp;DATEDIF(V2819,A2819,"YM")&amp;" months, "&amp;DATEDIF(V2819,A2819,"MD")&amp;" days")</f>
        <v/>
      </c>
      <c r="X2819" s="255" t="n"/>
      <c r="Y2819" s="255" t="n"/>
      <c r="Z2819" s="255" t="n"/>
      <c r="AA2819" s="255" t="n"/>
      <c r="AB2819" s="255" t="n">
        <v>22</v>
      </c>
      <c r="AC2819" s="255" t="n">
        <v>13</v>
      </c>
      <c r="AD2819" s="255" t="n">
        <v>11</v>
      </c>
      <c r="AE2819" s="579" t="inlineStr">
        <is>
          <t>2:26.6580</t>
        </is>
      </c>
      <c r="AF2819" s="418">
        <f>IF(OR(AE2819="",AE2819="",AE2819=0),"",6.213/(AE2819*24))</f>
        <v/>
      </c>
      <c r="AG2819" s="259" t="n"/>
      <c r="AH2819" s="579" t="inlineStr"/>
      <c r="AI2819" s="418">
        <f>IF(OR(AH2819="",AH2819="",AH2819=0),"",6.213/(AH2819*24))</f>
        <v/>
      </c>
      <c r="AJ2819" s="175">
        <f>IF(AND(ISNUMBER(AB2819),ISNUMBER(AG2819)),AB2819-AG2819,"")</f>
        <v/>
      </c>
      <c r="AK2819" s="255" t="n"/>
      <c r="AL2819" s="255" t="n">
        <v>161</v>
      </c>
      <c r="AM2819" s="728" t="n">
        <v>0.2793794791666667</v>
      </c>
      <c r="AN2819" s="671">
        <f>IF(OR(AL2819="",AM2819="",AM2819=0),"",AL2819*6.213/(AM2819*24))</f>
        <v/>
      </c>
      <c r="AO2819" s="725">
        <f>IF(AND(AL2819=AL2818,AM2819&lt;&gt;"",AM2818&lt;&gt;""),AM2819-AM2818,"")</f>
        <v/>
      </c>
      <c r="AP2819" s="255" t="n">
        <v>153</v>
      </c>
      <c r="AQ2819" s="579" t="inlineStr">
        <is>
          <t>2:07.7750</t>
        </is>
      </c>
      <c r="AR2819" s="439">
        <f>IF(OR(AQ2819="",AQ2819="",AQ2819=0),"",6.213/(AQ2819*24))</f>
        <v/>
      </c>
      <c r="AS2819" s="436">
        <f>IF(OR(NOT(ISNUMBER(C2819)),NOT(ISNUMBER(AB2819))),"",IF(AG2819&lt;&gt;"",AG2819,AB2819)-C2819)</f>
        <v/>
      </c>
      <c r="AT2819" s="260" t="n"/>
      <c r="AU2819" s="261">
        <f>IF($B2819="","",TEXT($A2819,"yyyymmdd")&amp;"_P"&amp;$C2819&amp;"_C"&amp;$F2819&amp;"_"&amp;TRIM(RIGHT(SUBSTITUTE(TRIM(SUBSTITUTE($L2819,CHAR(160)," "))," ",REPT(" ",60)),60))&amp;IF($P2819="","","-"&amp;TRIM(RIGHT(SUBSTITUTE(TRIM(SUBSTITUTE($P2819,CHAR(160)," "))," ",REPT(" ",60)),60)))&amp;IF($T2819="","","-"&amp;TRIM(RIGHT(SUBSTITUTE(TRIM(SUBSTITUTE($T2819,CHAR(160)," "))," ",REPT(" ",60)),60)))&amp;".jpg")</f>
        <v/>
      </c>
    </row>
    <row r="2820" ht="56" customHeight="1">
      <c r="A2820" s="252" t="n">
        <v>44843</v>
      </c>
      <c r="B2820" s="255" t="inlineStr">
        <is>
          <t>Repco Bathurst 1000, 9 October, 2022</t>
        </is>
      </c>
      <c r="C2820" s="255" t="n">
        <v>14</v>
      </c>
      <c r="D2820" s="255" t="n"/>
      <c r="E2820" s="255" t="n"/>
      <c r="F2820" s="255" t="n">
        <v>34</v>
      </c>
      <c r="G2820" s="255" t="inlineStr">
        <is>
          <t>Matt Stone Racing</t>
        </is>
      </c>
      <c r="H2820" s="255" t="n"/>
      <c r="I2820" s="255" t="inlineStr">
        <is>
          <t>Truck Assist</t>
        </is>
      </c>
      <c r="J2820" s="255" t="inlineStr">
        <is>
          <t>Holden Commodore ZB</t>
        </is>
      </c>
      <c r="K2820" s="255" t="n"/>
      <c r="L2820" s="255" t="inlineStr">
        <is>
          <t>Jack Le Brocq</t>
        </is>
      </c>
      <c r="M2820" s="255" t="inlineStr">
        <is>
          <t>AUS</t>
        </is>
      </c>
      <c r="N2820" s="695">
        <f>_xlfn.LET(_xlpm.d,_xlfn.XLOOKUP(L2820,'[1]Birth Dates'!$A:$A,'[1]Birth Dates'!$B:$B,"",0),IF(_xlpm.d=0,"",_xlpm.d))</f>
        <v/>
      </c>
      <c r="O2820" s="255">
        <f>IF(OR(N2820="",A2820="",NOT(ISNUMBER(N2820)),N2820&gt;A2820),"",DATEDIF(N2820,A2820,"Y")&amp;" years, "&amp;DATEDIF(N2820,A2820,"YM")&amp;" months, "&amp;DATEDIF(N2820,A2820,"MD")&amp;" days")</f>
        <v/>
      </c>
      <c r="P2820" s="255" t="inlineStr">
        <is>
          <t>Aaron Seton</t>
        </is>
      </c>
      <c r="Q2820" s="255" t="inlineStr">
        <is>
          <t>AUS</t>
        </is>
      </c>
      <c r="R2820" s="695">
        <f>_xlfn.LET(_xlpm.d,_xlfn.XLOOKUP(P2820,'[1]Birth Dates'!$A:$A,'[1]Birth Dates'!$B:$B,"",0),IF(_xlpm.d=0,"",_xlpm.d))</f>
        <v/>
      </c>
      <c r="S2820" s="255">
        <f>IF(OR(R2820="",A2820="",NOT(ISNUMBER(R2820)),R2820&gt;A2820),"",DATEDIF(R2820,A2820,"Y")&amp;" years, "&amp;DATEDIF(R2820,A2820,"YM")&amp;" months, "&amp;DATEDIF(R2820,A2820,"MD")&amp;" days")</f>
        <v/>
      </c>
      <c r="T2820" s="255" t="n"/>
      <c r="U2820" s="255" t="n"/>
      <c r="V2820" s="695">
        <f>_xlfn.LET(_xlpm.d,_xlfn.XLOOKUP(T2820,'[1]Birth Dates'!$A:$A,'[1]Birth Dates'!$B:$B,"",0),IF(_xlpm.d=0,"",_xlpm.d))</f>
        <v/>
      </c>
      <c r="W2820" s="255">
        <f>IF(OR(V2820="",A2820="",NOT(ISNUMBER(V2820)),V2820&gt;A2820),"",DATEDIF(V2820,A2820,"Y")&amp;" years, "&amp;DATEDIF(V2820,A2820,"YM")&amp;" months, "&amp;DATEDIF(V2820,A2820,"MD")&amp;" days")</f>
        <v/>
      </c>
      <c r="X2820" s="255" t="n"/>
      <c r="Y2820" s="255" t="n"/>
      <c r="Z2820" s="255" t="n"/>
      <c r="AA2820" s="255" t="n"/>
      <c r="AB2820" s="255" t="n">
        <v>25</v>
      </c>
      <c r="AC2820" s="255" t="n">
        <v>14</v>
      </c>
      <c r="AD2820" s="255" t="n">
        <v>11</v>
      </c>
      <c r="AE2820" s="579" t="inlineStr">
        <is>
          <t>2:27.5240</t>
        </is>
      </c>
      <c r="AF2820" s="418">
        <f>IF(OR(AE2820="",AE2820="",AE2820=0),"",6.213/(AE2820*24))</f>
        <v/>
      </c>
      <c r="AG2820" s="259" t="n"/>
      <c r="AH2820" s="579" t="inlineStr"/>
      <c r="AI2820" s="418">
        <f>IF(OR(AH2820="",AH2820="",AH2820=0),"",6.213/(AH2820*24))</f>
        <v/>
      </c>
      <c r="AJ2820" s="175">
        <f>IF(AND(ISNUMBER(AB2820),ISNUMBER(AG2820)),AB2820-AG2820,"")</f>
        <v/>
      </c>
      <c r="AK2820" s="255" t="n"/>
      <c r="AL2820" s="255" t="n">
        <v>161</v>
      </c>
      <c r="AM2820" s="728" t="n">
        <v>0.2794710648148148</v>
      </c>
      <c r="AN2820" s="671">
        <f>IF(OR(AL2820="",AM2820="",AM2820=0),"",AL2820*6.213/(AM2820*24))</f>
        <v/>
      </c>
      <c r="AO2820" s="725">
        <f>IF(AND(AL2820=AL2819,AM2820&lt;&gt;"",AM2819&lt;&gt;""),AM2820-AM2819,"")</f>
        <v/>
      </c>
      <c r="AP2820" s="255" t="n">
        <v>150</v>
      </c>
      <c r="AQ2820" s="579" t="inlineStr">
        <is>
          <t>2:08.2480</t>
        </is>
      </c>
      <c r="AR2820" s="439">
        <f>IF(OR(AQ2820="",AQ2820="",AQ2820=0),"",6.213/(AQ2820*24))</f>
        <v/>
      </c>
      <c r="AS2820" s="436">
        <f>IF(OR(NOT(ISNUMBER(C2820)),NOT(ISNUMBER(AB2820))),"",IF(AG2820&lt;&gt;"",AG2820,AB2820)-C2820)</f>
        <v/>
      </c>
      <c r="AT2820" s="260" t="n"/>
      <c r="AU2820" s="261">
        <f>IF($B2820="","",TEXT($A2820,"yyyymmdd")&amp;"_P"&amp;$C2820&amp;"_C"&amp;$F2820&amp;"_"&amp;TRIM(RIGHT(SUBSTITUTE(TRIM(SUBSTITUTE($L2820,CHAR(160)," "))," ",REPT(" ",60)),60))&amp;IF($P2820="","","-"&amp;TRIM(RIGHT(SUBSTITUTE(TRIM(SUBSTITUTE($P2820,CHAR(160)," "))," ",REPT(" ",60)),60)))&amp;IF($T2820="","","-"&amp;TRIM(RIGHT(SUBSTITUTE(TRIM(SUBSTITUTE($T2820,CHAR(160)," "))," ",REPT(" ",60)),60)))&amp;".jpg")</f>
        <v/>
      </c>
    </row>
    <row r="2821" ht="56" customHeight="1">
      <c r="A2821" s="252" t="n">
        <v>44843</v>
      </c>
      <c r="B2821" s="255" t="inlineStr">
        <is>
          <t>Repco Bathurst 1000, 9 October, 2022</t>
        </is>
      </c>
      <c r="C2821" s="255" t="n">
        <v>15</v>
      </c>
      <c r="D2821" s="255" t="n"/>
      <c r="E2821" s="255" t="n"/>
      <c r="F2821" s="255" t="n">
        <v>18</v>
      </c>
      <c r="G2821" s="255" t="inlineStr">
        <is>
          <t>Charlie Schwerkolt Racing</t>
        </is>
      </c>
      <c r="H2821" s="255" t="n"/>
      <c r="I2821" s="255" t="inlineStr">
        <is>
          <t>Irwin Tools, Bunnings</t>
        </is>
      </c>
      <c r="J2821" s="255" t="inlineStr">
        <is>
          <t>Holden Commodore ZB</t>
        </is>
      </c>
      <c r="K2821" s="255" t="n"/>
      <c r="L2821" s="255" t="inlineStr">
        <is>
          <t>Mark Winterbottom</t>
        </is>
      </c>
      <c r="M2821" s="255" t="inlineStr">
        <is>
          <t>AUS</t>
        </is>
      </c>
      <c r="N2821" s="695">
        <f>_xlfn.LET(_xlpm.d,_xlfn.XLOOKUP(L2821,'[1]Birth Dates'!$A:$A,'[1]Birth Dates'!$B:$B,"",0),IF(_xlpm.d=0,"",_xlpm.d))</f>
        <v/>
      </c>
      <c r="O2821" s="255">
        <f>IF(OR(N2821="",A2821="",NOT(ISNUMBER(N2821)),N2821&gt;A2821),"",DATEDIF(N2821,A2821,"Y")&amp;" years, "&amp;DATEDIF(N2821,A2821,"YM")&amp;" months, "&amp;DATEDIF(N2821,A2821,"MD")&amp;" days")</f>
        <v/>
      </c>
      <c r="P2821" s="255" t="inlineStr">
        <is>
          <t>Michael Caruso</t>
        </is>
      </c>
      <c r="Q2821" s="255" t="inlineStr">
        <is>
          <t>AUS</t>
        </is>
      </c>
      <c r="R2821" s="695">
        <f>_xlfn.LET(_xlpm.d,_xlfn.XLOOKUP(P2821,'[1]Birth Dates'!$A:$A,'[1]Birth Dates'!$B:$B,"",0),IF(_xlpm.d=0,"",_xlpm.d))</f>
        <v/>
      </c>
      <c r="S2821" s="255">
        <f>IF(OR(R2821="",A2821="",NOT(ISNUMBER(R2821)),R2821&gt;A2821),"",DATEDIF(R2821,A2821,"Y")&amp;" years, "&amp;DATEDIF(R2821,A2821,"YM")&amp;" months, "&amp;DATEDIF(R2821,A2821,"MD")&amp;" days")</f>
        <v/>
      </c>
      <c r="T2821" s="255" t="n"/>
      <c r="U2821" s="255" t="n"/>
      <c r="V2821" s="695">
        <f>_xlfn.LET(_xlpm.d,_xlfn.XLOOKUP(T2821,'[1]Birth Dates'!$A:$A,'[1]Birth Dates'!$B:$B,"",0),IF(_xlpm.d=0,"",_xlpm.d))</f>
        <v/>
      </c>
      <c r="W2821" s="255">
        <f>IF(OR(V2821="",A2821="",NOT(ISNUMBER(V2821)),V2821&gt;A2821),"",DATEDIF(V2821,A2821,"Y")&amp;" years, "&amp;DATEDIF(V2821,A2821,"YM")&amp;" months, "&amp;DATEDIF(V2821,A2821,"MD")&amp;" days")</f>
        <v/>
      </c>
      <c r="X2821" s="255" t="n"/>
      <c r="Y2821" s="255" t="n"/>
      <c r="Z2821" s="255" t="n"/>
      <c r="AA2821" s="255" t="n"/>
      <c r="AB2821" s="255" t="n">
        <v>23</v>
      </c>
      <c r="AC2821" s="255" t="n">
        <v>14</v>
      </c>
      <c r="AD2821" s="255" t="n">
        <v>10</v>
      </c>
      <c r="AE2821" s="579" t="inlineStr">
        <is>
          <t>2:27.0160</t>
        </is>
      </c>
      <c r="AF2821" s="418">
        <f>IF(OR(AE2821="",AE2821="",AE2821=0),"",6.213/(AE2821*24))</f>
        <v/>
      </c>
      <c r="AG2821" s="259" t="n"/>
      <c r="AH2821" s="579" t="inlineStr"/>
      <c r="AI2821" s="418">
        <f>IF(OR(AH2821="",AH2821="",AH2821=0),"",6.213/(AH2821*24))</f>
        <v/>
      </c>
      <c r="AJ2821" s="175">
        <f>IF(AND(ISNUMBER(AB2821),ISNUMBER(AG2821)),AB2821-AG2821,"")</f>
        <v/>
      </c>
      <c r="AK2821" s="255" t="n"/>
      <c r="AL2821" s="255" t="n">
        <v>161</v>
      </c>
      <c r="AM2821" s="728" t="n">
        <v>0.2794835069444445</v>
      </c>
      <c r="AN2821" s="671">
        <f>IF(OR(AL2821="",AM2821="",AM2821=0),"",AL2821*6.213/(AM2821*24))</f>
        <v/>
      </c>
      <c r="AO2821" s="725">
        <f>IF(AND(AL2821=AL2820,AM2821&lt;&gt;"",AM2820&lt;&gt;""),AM2821-AM2820,"")</f>
        <v/>
      </c>
      <c r="AP2821" s="255" t="n">
        <v>64</v>
      </c>
      <c r="AQ2821" s="579" t="inlineStr">
        <is>
          <t>2:07.5350</t>
        </is>
      </c>
      <c r="AR2821" s="439">
        <f>IF(OR(AQ2821="",AQ2821="",AQ2821=0),"",6.213/(AQ2821*24))</f>
        <v/>
      </c>
      <c r="AS2821" s="436">
        <f>IF(OR(NOT(ISNUMBER(C2821)),NOT(ISNUMBER(AB2821))),"",IF(AG2821&lt;&gt;"",AG2821,AB2821)-C2821)</f>
        <v/>
      </c>
      <c r="AT2821" s="260" t="n"/>
      <c r="AU2821" s="261">
        <f>IF($B2821="","",TEXT($A2821,"yyyymmdd")&amp;"_P"&amp;$C2821&amp;"_C"&amp;$F2821&amp;"_"&amp;TRIM(RIGHT(SUBSTITUTE(TRIM(SUBSTITUTE($L2821,CHAR(160)," "))," ",REPT(" ",60)),60))&amp;IF($P2821="","","-"&amp;TRIM(RIGHT(SUBSTITUTE(TRIM(SUBSTITUTE($P2821,CHAR(160)," "))," ",REPT(" ",60)),60)))&amp;IF($T2821="","","-"&amp;TRIM(RIGHT(SUBSTITUTE(TRIM(SUBSTITUTE($T2821,CHAR(160)," "))," ",REPT(" ",60)),60)))&amp;".jpg")</f>
        <v/>
      </c>
    </row>
    <row r="2822" ht="56" customHeight="1">
      <c r="A2822" s="252" t="n">
        <v>44843</v>
      </c>
      <c r="B2822" s="255" t="inlineStr">
        <is>
          <t>Repco Bathurst 1000, 9 October, 2022</t>
        </is>
      </c>
      <c r="C2822" s="255" t="n">
        <v>16</v>
      </c>
      <c r="D2822" s="255" t="n"/>
      <c r="E2822" s="255" t="n"/>
      <c r="F2822" s="255" t="n">
        <v>20</v>
      </c>
      <c r="G2822" s="255" t="inlineStr">
        <is>
          <t>Charlie Schwerkolt Racing</t>
        </is>
      </c>
      <c r="H2822" s="255" t="n"/>
      <c r="I2822" s="255" t="inlineStr">
        <is>
          <t>Alspec, Toyota Forklifts</t>
        </is>
      </c>
      <c r="J2822" s="255" t="inlineStr">
        <is>
          <t>Holden Commodore ZB</t>
        </is>
      </c>
      <c r="K2822" s="255" t="n"/>
      <c r="L2822" s="255" t="inlineStr">
        <is>
          <t>Scott Pye</t>
        </is>
      </c>
      <c r="M2822" s="255" t="inlineStr">
        <is>
          <t>AUS</t>
        </is>
      </c>
      <c r="N2822" s="695">
        <f>_xlfn.LET(_xlpm.d,_xlfn.XLOOKUP(L2822,'[1]Birth Dates'!$A:$A,'[1]Birth Dates'!$B:$B,"",0),IF(_xlpm.d=0,"",_xlpm.d))</f>
        <v/>
      </c>
      <c r="O2822" s="255">
        <f>IF(OR(N2822="",A2822="",NOT(ISNUMBER(N2822)),N2822&gt;A2822),"",DATEDIF(N2822,A2822,"Y")&amp;" years, "&amp;DATEDIF(N2822,A2822,"YM")&amp;" months, "&amp;DATEDIF(N2822,A2822,"MD")&amp;" days")</f>
        <v/>
      </c>
      <c r="P2822" s="255" t="inlineStr">
        <is>
          <t>Tyler Everingham</t>
        </is>
      </c>
      <c r="Q2822" s="255" t="inlineStr">
        <is>
          <t>AUS</t>
        </is>
      </c>
      <c r="R2822" s="695">
        <f>_xlfn.LET(_xlpm.d,_xlfn.XLOOKUP(P2822,'[1]Birth Dates'!$A:$A,'[1]Birth Dates'!$B:$B,"",0),IF(_xlpm.d=0,"",_xlpm.d))</f>
        <v/>
      </c>
      <c r="S2822" s="255">
        <f>IF(OR(R2822="",A2822="",NOT(ISNUMBER(R2822)),R2822&gt;A2822),"",DATEDIF(R2822,A2822,"Y")&amp;" years, "&amp;DATEDIF(R2822,A2822,"YM")&amp;" months, "&amp;DATEDIF(R2822,A2822,"MD")&amp;" days")</f>
        <v/>
      </c>
      <c r="T2822" s="255" t="n"/>
      <c r="U2822" s="255" t="n"/>
      <c r="V2822" s="695">
        <f>_xlfn.LET(_xlpm.d,_xlfn.XLOOKUP(T2822,'[1]Birth Dates'!$A:$A,'[1]Birth Dates'!$B:$B,"",0),IF(_xlpm.d=0,"",_xlpm.d))</f>
        <v/>
      </c>
      <c r="W2822" s="255">
        <f>IF(OR(V2822="",A2822="",NOT(ISNUMBER(V2822)),V2822&gt;A2822),"",DATEDIF(V2822,A2822,"Y")&amp;" years, "&amp;DATEDIF(V2822,A2822,"YM")&amp;" months, "&amp;DATEDIF(V2822,A2822,"MD")&amp;" days")</f>
        <v/>
      </c>
      <c r="X2822" s="255" t="n"/>
      <c r="Y2822" s="255" t="n"/>
      <c r="Z2822" s="255" t="n"/>
      <c r="AA2822" s="255" t="n"/>
      <c r="AB2822" s="255" t="n">
        <v>20</v>
      </c>
      <c r="AC2822" s="255" t="n">
        <v>14</v>
      </c>
      <c r="AD2822" s="255" t="n">
        <v>12</v>
      </c>
      <c r="AE2822" s="579" t="inlineStr">
        <is>
          <t>2:26.0760</t>
        </is>
      </c>
      <c r="AF2822" s="418">
        <f>IF(OR(AE2822="",AE2822="",AE2822=0),"",6.213/(AE2822*24))</f>
        <v/>
      </c>
      <c r="AG2822" s="259" t="n"/>
      <c r="AH2822" s="579" t="inlineStr"/>
      <c r="AI2822" s="418">
        <f>IF(OR(AH2822="",AH2822="",AH2822=0),"",6.213/(AH2822*24))</f>
        <v/>
      </c>
      <c r="AJ2822" s="175">
        <f>IF(AND(ISNUMBER(AB2822),ISNUMBER(AG2822)),AB2822-AG2822,"")</f>
        <v/>
      </c>
      <c r="AK2822" s="255" t="n"/>
      <c r="AL2822" s="255" t="n">
        <v>161</v>
      </c>
      <c r="AM2822" s="728" t="n">
        <v>0.279491863425926</v>
      </c>
      <c r="AN2822" s="671">
        <f>IF(OR(AL2822="",AM2822="",AM2822=0),"",AL2822*6.213/(AM2822*24))</f>
        <v/>
      </c>
      <c r="AO2822" s="725">
        <f>IF(AND(AL2822=AL2821,AM2822&lt;&gt;"",AM2821&lt;&gt;""),AM2822-AM2821,"")</f>
        <v/>
      </c>
      <c r="AP2822" s="255" t="n">
        <v>125</v>
      </c>
      <c r="AQ2822" s="579" t="inlineStr">
        <is>
          <t>2:07.7210</t>
        </is>
      </c>
      <c r="AR2822" s="439">
        <f>IF(OR(AQ2822="",AQ2822="",AQ2822=0),"",6.213/(AQ2822*24))</f>
        <v/>
      </c>
      <c r="AS2822" s="436">
        <f>IF(OR(NOT(ISNUMBER(C2822)),NOT(ISNUMBER(AB2822))),"",IF(AG2822&lt;&gt;"",AG2822,AB2822)-C2822)</f>
        <v/>
      </c>
      <c r="AT2822" s="260" t="n"/>
      <c r="AU2822" s="261">
        <f>IF($B2822="","",TEXT($A2822,"yyyymmdd")&amp;"_P"&amp;$C2822&amp;"_C"&amp;$F2822&amp;"_"&amp;TRIM(RIGHT(SUBSTITUTE(TRIM(SUBSTITUTE($L2822,CHAR(160)," "))," ",REPT(" ",60)),60))&amp;IF($P2822="","","-"&amp;TRIM(RIGHT(SUBSTITUTE(TRIM(SUBSTITUTE($P2822,CHAR(160)," "))," ",REPT(" ",60)),60)))&amp;IF($T2822="","","-"&amp;TRIM(RIGHT(SUBSTITUTE(TRIM(SUBSTITUTE($T2822,CHAR(160)," "))," ",REPT(" ",60)),60)))&amp;".jpg")</f>
        <v/>
      </c>
    </row>
    <row r="2823" ht="56" customHeight="1">
      <c r="A2823" s="252" t="n">
        <v>44843</v>
      </c>
      <c r="B2823" s="255" t="inlineStr">
        <is>
          <t>Repco Bathurst 1000, 9 October, 2022</t>
        </is>
      </c>
      <c r="C2823" s="255" t="n">
        <v>17</v>
      </c>
      <c r="D2823" s="255" t="n"/>
      <c r="E2823" s="255" t="n"/>
      <c r="F2823" s="255" t="n">
        <v>56</v>
      </c>
      <c r="G2823" s="255" t="inlineStr">
        <is>
          <t>Tickford Racing</t>
        </is>
      </c>
      <c r="H2823" s="255" t="n"/>
      <c r="I2823" s="255" t="inlineStr">
        <is>
          <t>Tradie Underwear</t>
        </is>
      </c>
      <c r="J2823" s="255" t="inlineStr">
        <is>
          <t>Ford Mustang Mk.6</t>
        </is>
      </c>
      <c r="K2823" s="255" t="n"/>
      <c r="L2823" s="255" t="inlineStr">
        <is>
          <t>Jake Kostecki</t>
        </is>
      </c>
      <c r="M2823" s="255" t="inlineStr">
        <is>
          <t>AUS</t>
        </is>
      </c>
      <c r="N2823" s="695">
        <f>_xlfn.LET(_xlpm.d,_xlfn.XLOOKUP(L2823,'[1]Birth Dates'!$A:$A,'[1]Birth Dates'!$B:$B,"",0),IF(_xlpm.d=0,"",_xlpm.d))</f>
        <v/>
      </c>
      <c r="O2823" s="255">
        <f>IF(OR(N2823="",A2823="",NOT(ISNUMBER(N2823)),N2823&gt;A2823),"",DATEDIF(N2823,A2823,"Y")&amp;" years, "&amp;DATEDIF(N2823,A2823,"YM")&amp;" months, "&amp;DATEDIF(N2823,A2823,"MD")&amp;" days")</f>
        <v/>
      </c>
      <c r="P2823" s="255" t="inlineStr">
        <is>
          <t>Kurt Kostecki</t>
        </is>
      </c>
      <c r="Q2823" s="255" t="inlineStr">
        <is>
          <t>AUS</t>
        </is>
      </c>
      <c r="R2823" s="695">
        <f>_xlfn.LET(_xlpm.d,_xlfn.XLOOKUP(P2823,'[1]Birth Dates'!$A:$A,'[1]Birth Dates'!$B:$B,"",0),IF(_xlpm.d=0,"",_xlpm.d))</f>
        <v/>
      </c>
      <c r="S2823" s="255">
        <f>IF(OR(R2823="",A2823="",NOT(ISNUMBER(R2823)),R2823&gt;A2823),"",DATEDIF(R2823,A2823,"Y")&amp;" years, "&amp;DATEDIF(R2823,A2823,"YM")&amp;" months, "&amp;DATEDIF(R2823,A2823,"MD")&amp;" days")</f>
        <v/>
      </c>
      <c r="T2823" s="255" t="n"/>
      <c r="U2823" s="255" t="n"/>
      <c r="V2823" s="695">
        <f>_xlfn.LET(_xlpm.d,_xlfn.XLOOKUP(T2823,'[1]Birth Dates'!$A:$A,'[1]Birth Dates'!$B:$B,"",0),IF(_xlpm.d=0,"",_xlpm.d))</f>
        <v/>
      </c>
      <c r="W2823" s="255">
        <f>IF(OR(V2823="",A2823="",NOT(ISNUMBER(V2823)),V2823&gt;A2823),"",DATEDIF(V2823,A2823,"Y")&amp;" years, "&amp;DATEDIF(V2823,A2823,"YM")&amp;" months, "&amp;DATEDIF(V2823,A2823,"MD")&amp;" days")</f>
        <v/>
      </c>
      <c r="X2823" s="255" t="n"/>
      <c r="Y2823" s="255" t="n"/>
      <c r="Z2823" s="255" t="n"/>
      <c r="AA2823" s="255" t="n"/>
      <c r="AB2823" s="255" t="n">
        <v>17</v>
      </c>
      <c r="AC2823" s="255" t="n">
        <v>14</v>
      </c>
      <c r="AD2823" s="255" t="n">
        <v>12</v>
      </c>
      <c r="AE2823" s="579" t="inlineStr">
        <is>
          <t>2:25.4650</t>
        </is>
      </c>
      <c r="AF2823" s="418">
        <f>IF(OR(AE2823="",AE2823="",AE2823=0),"",6.213/(AE2823*24))</f>
        <v/>
      </c>
      <c r="AG2823" s="259" t="n"/>
      <c r="AH2823" s="579" t="inlineStr"/>
      <c r="AI2823" s="418">
        <f>IF(OR(AH2823="",AH2823="",AH2823=0),"",6.213/(AH2823*24))</f>
        <v/>
      </c>
      <c r="AJ2823" s="175">
        <f>IF(AND(ISNUMBER(AB2823),ISNUMBER(AG2823)),AB2823-AG2823,"")</f>
        <v/>
      </c>
      <c r="AK2823" s="255" t="n"/>
      <c r="AL2823" s="255" t="n">
        <v>161</v>
      </c>
      <c r="AM2823" s="728" t="n">
        <v>0.2797195370370371</v>
      </c>
      <c r="AN2823" s="671">
        <f>IF(OR(AL2823="",AM2823="",AM2823=0),"",AL2823*6.213/(AM2823*24))</f>
        <v/>
      </c>
      <c r="AO2823" s="725">
        <f>IF(AND(AL2823=AL2822,AM2823&lt;&gt;"",AM2822&lt;&gt;""),AM2823-AM2822,"")</f>
        <v/>
      </c>
      <c r="AP2823" s="255" t="n">
        <v>126</v>
      </c>
      <c r="AQ2823" s="579" t="inlineStr">
        <is>
          <t>2:08.1600</t>
        </is>
      </c>
      <c r="AR2823" s="439">
        <f>IF(OR(AQ2823="",AQ2823="",AQ2823=0),"",6.213/(AQ2823*24))</f>
        <v/>
      </c>
      <c r="AS2823" s="436">
        <f>IF(OR(NOT(ISNUMBER(C2823)),NOT(ISNUMBER(AB2823))),"",IF(AG2823&lt;&gt;"",AG2823,AB2823)-C2823)</f>
        <v/>
      </c>
      <c r="AT2823" s="260" t="n"/>
      <c r="AU2823" s="261">
        <f>IF($B2823="","",TEXT($A2823,"yyyymmdd")&amp;"_P"&amp;$C2823&amp;"_C"&amp;$F2823&amp;"_"&amp;TRIM(RIGHT(SUBSTITUTE(TRIM(SUBSTITUTE($L2823,CHAR(160)," "))," ",REPT(" ",60)),60))&amp;IF($P2823="","","-"&amp;TRIM(RIGHT(SUBSTITUTE(TRIM(SUBSTITUTE($P2823,CHAR(160)," "))," ",REPT(" ",60)),60)))&amp;IF($T2823="","","-"&amp;TRIM(RIGHT(SUBSTITUTE(TRIM(SUBSTITUTE($T2823,CHAR(160)," "))," ",REPT(" ",60)),60)))&amp;".jpg")</f>
        <v/>
      </c>
    </row>
    <row r="2824" ht="56" customHeight="1">
      <c r="A2824" s="252" t="n">
        <v>44843</v>
      </c>
      <c r="B2824" s="255" t="inlineStr">
        <is>
          <t>Repco Bathurst 1000, 9 October, 2022</t>
        </is>
      </c>
      <c r="C2824" s="255" t="n">
        <v>18</v>
      </c>
      <c r="D2824" s="255" t="n"/>
      <c r="E2824" s="255" t="n"/>
      <c r="F2824" s="255" t="n">
        <v>118</v>
      </c>
      <c r="G2824" s="255" t="inlineStr">
        <is>
          <t>Matt Chahda Motorsport</t>
        </is>
      </c>
      <c r="H2824" s="255" t="n"/>
      <c r="I2824" s="255" t="inlineStr">
        <is>
          <t>Caltex, Jack &amp; Co Local Store</t>
        </is>
      </c>
      <c r="J2824" s="255" t="inlineStr">
        <is>
          <t>Holden Commodore ZB</t>
        </is>
      </c>
      <c r="K2824" s="255" t="n"/>
      <c r="L2824" s="255" t="inlineStr">
        <is>
          <t>Matthew Chahda</t>
        </is>
      </c>
      <c r="M2824" s="255" t="inlineStr">
        <is>
          <t>AUS</t>
        </is>
      </c>
      <c r="N2824" s="695">
        <f>_xlfn.LET(_xlpm.d,_xlfn.XLOOKUP(L2824,'[1]Birth Dates'!$A:$A,'[1]Birth Dates'!$B:$B,"",0),IF(_xlpm.d=0,"",_xlpm.d))</f>
        <v/>
      </c>
      <c r="O2824" s="255">
        <f>IF(OR(N2824="",A2824="",NOT(ISNUMBER(N2824)),N2824&gt;A2824),"",DATEDIF(N2824,A2824,"Y")&amp;" years, "&amp;DATEDIF(N2824,A2824,"YM")&amp;" months, "&amp;DATEDIF(N2824,A2824,"MD")&amp;" days")</f>
        <v/>
      </c>
      <c r="P2824" s="255" t="inlineStr">
        <is>
          <t>Jaylyn Robotham</t>
        </is>
      </c>
      <c r="Q2824" s="255" t="inlineStr">
        <is>
          <t>AUS</t>
        </is>
      </c>
      <c r="R2824" s="695">
        <f>_xlfn.LET(_xlpm.d,_xlfn.XLOOKUP(P2824,'[1]Birth Dates'!$A:$A,'[1]Birth Dates'!$B:$B,"",0),IF(_xlpm.d=0,"",_xlpm.d))</f>
        <v/>
      </c>
      <c r="S2824" s="255">
        <f>IF(OR(R2824="",A2824="",NOT(ISNUMBER(R2824)),R2824&gt;A2824),"",DATEDIF(R2824,A2824,"Y")&amp;" years, "&amp;DATEDIF(R2824,A2824,"YM")&amp;" months, "&amp;DATEDIF(R2824,A2824,"MD")&amp;" days")</f>
        <v/>
      </c>
      <c r="T2824" s="255" t="n"/>
      <c r="U2824" s="255" t="n"/>
      <c r="V2824" s="695">
        <f>_xlfn.LET(_xlpm.d,_xlfn.XLOOKUP(T2824,'[1]Birth Dates'!$A:$A,'[1]Birth Dates'!$B:$B,"",0),IF(_xlpm.d=0,"",_xlpm.d))</f>
        <v/>
      </c>
      <c r="W2824" s="255">
        <f>IF(OR(V2824="",A2824="",NOT(ISNUMBER(V2824)),V2824&gt;A2824),"",DATEDIF(V2824,A2824,"Y")&amp;" years, "&amp;DATEDIF(V2824,A2824,"YM")&amp;" months, "&amp;DATEDIF(V2824,A2824,"MD")&amp;" days")</f>
        <v/>
      </c>
      <c r="X2824" s="255" t="n"/>
      <c r="Y2824" s="255" t="n"/>
      <c r="Z2824" s="255" t="n"/>
      <c r="AA2824" s="255" t="n"/>
      <c r="AB2824" s="255" t="n">
        <v>26</v>
      </c>
      <c r="AC2824" s="255" t="n">
        <v>12</v>
      </c>
      <c r="AD2824" s="255" t="n">
        <v>12</v>
      </c>
      <c r="AE2824" s="579" t="inlineStr">
        <is>
          <t>2:28.2440</t>
        </is>
      </c>
      <c r="AF2824" s="418">
        <f>IF(OR(AE2824="",AE2824="",AE2824=0),"",6.213/(AE2824*24))</f>
        <v/>
      </c>
      <c r="AG2824" s="259" t="n"/>
      <c r="AH2824" s="579" t="inlineStr"/>
      <c r="AI2824" s="418">
        <f>IF(OR(AH2824="",AH2824="",AH2824=0),"",6.213/(AH2824*24))</f>
        <v/>
      </c>
      <c r="AJ2824" s="175">
        <f>IF(AND(ISNUMBER(AB2824),ISNUMBER(AG2824)),AB2824-AG2824,"")</f>
        <v/>
      </c>
      <c r="AK2824" s="255" t="n"/>
      <c r="AL2824" s="255" t="n">
        <v>161</v>
      </c>
      <c r="AM2824" s="728" t="n">
        <v>0.28046375</v>
      </c>
      <c r="AN2824" s="671">
        <f>IF(OR(AL2824="",AM2824="",AM2824=0),"",AL2824*6.213/(AM2824*24))</f>
        <v/>
      </c>
      <c r="AO2824" s="725">
        <f>IF(AND(AL2824=AL2823,AM2824&lt;&gt;"",AM2823&lt;&gt;""),AM2824-AM2823,"")</f>
        <v/>
      </c>
      <c r="AP2824" s="255" t="n">
        <v>126</v>
      </c>
      <c r="AQ2824" s="579" t="inlineStr">
        <is>
          <t>2:08.5050</t>
        </is>
      </c>
      <c r="AR2824" s="439">
        <f>IF(OR(AQ2824="",AQ2824="",AQ2824=0),"",6.213/(AQ2824*24))</f>
        <v/>
      </c>
      <c r="AS2824" s="436">
        <f>IF(OR(NOT(ISNUMBER(C2824)),NOT(ISNUMBER(AB2824))),"",IF(AG2824&lt;&gt;"",AG2824,AB2824)-C2824)</f>
        <v/>
      </c>
      <c r="AT2824" s="260" t="n"/>
      <c r="AU2824" s="261">
        <f>IF($B2824="","",TEXT($A2824,"yyyymmdd")&amp;"_P"&amp;$C2824&amp;"_C"&amp;$F2824&amp;"_"&amp;TRIM(RIGHT(SUBSTITUTE(TRIM(SUBSTITUTE($L2824,CHAR(160)," "))," ",REPT(" ",60)),60))&amp;IF($P2824="","","-"&amp;TRIM(RIGHT(SUBSTITUTE(TRIM(SUBSTITUTE($P2824,CHAR(160)," "))," ",REPT(" ",60)),60)))&amp;IF($T2824="","","-"&amp;TRIM(RIGHT(SUBSTITUTE(TRIM(SUBSTITUTE($T2824,CHAR(160)," "))," ",REPT(" ",60)),60)))&amp;".jpg")</f>
        <v/>
      </c>
    </row>
    <row r="2825" ht="56" customHeight="1">
      <c r="A2825" s="252" t="n">
        <v>44843</v>
      </c>
      <c r="B2825" s="255" t="inlineStr">
        <is>
          <t>Repco Bathurst 1000, 9 October, 2022</t>
        </is>
      </c>
      <c r="C2825" s="255" t="n">
        <v>19</v>
      </c>
      <c r="D2825" s="255" t="n"/>
      <c r="E2825" s="255" t="n"/>
      <c r="F2825" s="255" t="n">
        <v>3</v>
      </c>
      <c r="G2825" s="255" t="inlineStr">
        <is>
          <t>Blanchard Racing Team</t>
        </is>
      </c>
      <c r="H2825" s="255" t="n"/>
      <c r="I2825" s="255" t="inlineStr">
        <is>
          <t>CoolDrive</t>
        </is>
      </c>
      <c r="J2825" s="255" t="inlineStr">
        <is>
          <t>Ford Mustang Mk.6</t>
        </is>
      </c>
      <c r="K2825" s="255" t="n"/>
      <c r="L2825" s="255" t="inlineStr">
        <is>
          <t>Tim Slade</t>
        </is>
      </c>
      <c r="M2825" s="255" t="inlineStr">
        <is>
          <t>AUS</t>
        </is>
      </c>
      <c r="N2825" s="695">
        <f>_xlfn.LET(_xlpm.d,_xlfn.XLOOKUP(L2825,'[1]Birth Dates'!$A:$A,'[1]Birth Dates'!$B:$B,"",0),IF(_xlpm.d=0,"",_xlpm.d))</f>
        <v/>
      </c>
      <c r="O2825" s="255">
        <f>IF(OR(N2825="",A2825="",NOT(ISNUMBER(N2825)),N2825&gt;A2825),"",DATEDIF(N2825,A2825,"Y")&amp;" years, "&amp;DATEDIF(N2825,A2825,"YM")&amp;" months, "&amp;DATEDIF(N2825,A2825,"MD")&amp;" days")</f>
        <v/>
      </c>
      <c r="P2825" s="255" t="inlineStr">
        <is>
          <t>Tim Blanchard</t>
        </is>
      </c>
      <c r="Q2825" s="255" t="inlineStr">
        <is>
          <t>AUS</t>
        </is>
      </c>
      <c r="R2825" s="695">
        <f>_xlfn.LET(_xlpm.d,_xlfn.XLOOKUP(P2825,'[1]Birth Dates'!$A:$A,'[1]Birth Dates'!$B:$B,"",0),IF(_xlpm.d=0,"",_xlpm.d))</f>
        <v/>
      </c>
      <c r="S2825" s="255">
        <f>IF(OR(R2825="",A2825="",NOT(ISNUMBER(R2825)),R2825&gt;A2825),"",DATEDIF(R2825,A2825,"Y")&amp;" years, "&amp;DATEDIF(R2825,A2825,"YM")&amp;" months, "&amp;DATEDIF(R2825,A2825,"MD")&amp;" days")</f>
        <v/>
      </c>
      <c r="T2825" s="255" t="n"/>
      <c r="U2825" s="255" t="n"/>
      <c r="V2825" s="695">
        <f>_xlfn.LET(_xlpm.d,_xlfn.XLOOKUP(T2825,'[1]Birth Dates'!$A:$A,'[1]Birth Dates'!$B:$B,"",0),IF(_xlpm.d=0,"",_xlpm.d))</f>
        <v/>
      </c>
      <c r="W2825" s="255">
        <f>IF(OR(V2825="",A2825="",NOT(ISNUMBER(V2825)),V2825&gt;A2825),"",DATEDIF(V2825,A2825,"Y")&amp;" years, "&amp;DATEDIF(V2825,A2825,"YM")&amp;" months, "&amp;DATEDIF(V2825,A2825,"MD")&amp;" days")</f>
        <v/>
      </c>
      <c r="X2825" s="255" t="n"/>
      <c r="Y2825" s="255" t="n"/>
      <c r="Z2825" s="255" t="n"/>
      <c r="AA2825" s="255" t="n"/>
      <c r="AB2825" s="255" t="n">
        <v>28</v>
      </c>
      <c r="AC2825" s="255" t="n">
        <v>13</v>
      </c>
      <c r="AD2825" s="255" t="n">
        <v>13</v>
      </c>
      <c r="AE2825" s="579" t="inlineStr">
        <is>
          <t>2:31.3190</t>
        </is>
      </c>
      <c r="AF2825" s="418">
        <f>IF(OR(AE2825="",AE2825="",AE2825=0),"",6.213/(AE2825*24))</f>
        <v/>
      </c>
      <c r="AG2825" s="259" t="n"/>
      <c r="AH2825" s="579" t="inlineStr"/>
      <c r="AI2825" s="418">
        <f>IF(OR(AH2825="",AH2825="",AH2825=0),"",6.213/(AH2825*24))</f>
        <v/>
      </c>
      <c r="AJ2825" s="175">
        <f>IF(AND(ISNUMBER(AB2825),ISNUMBER(AG2825)),AB2825-AG2825,"")</f>
        <v/>
      </c>
      <c r="AK2825" s="255" t="n"/>
      <c r="AL2825" s="255" t="n">
        <v>161</v>
      </c>
      <c r="AM2825" s="728" t="n">
        <v>0.2805373842592593</v>
      </c>
      <c r="AN2825" s="671">
        <f>IF(OR(AL2825="",AM2825="",AM2825=0),"",AL2825*6.213/(AM2825*24))</f>
        <v/>
      </c>
      <c r="AO2825" s="725">
        <f>IF(AND(AL2825=AL2824,AM2825&lt;&gt;"",AM2824&lt;&gt;""),AM2825-AM2824,"")</f>
        <v/>
      </c>
      <c r="AP2825" s="255" t="n">
        <v>149</v>
      </c>
      <c r="AQ2825" s="579" t="inlineStr">
        <is>
          <t>2:07.4520</t>
        </is>
      </c>
      <c r="AR2825" s="439">
        <f>IF(OR(AQ2825="",AQ2825="",AQ2825=0),"",6.213/(AQ2825*24))</f>
        <v/>
      </c>
      <c r="AS2825" s="436">
        <f>IF(OR(NOT(ISNUMBER(C2825)),NOT(ISNUMBER(AB2825))),"",IF(AG2825&lt;&gt;"",AG2825,AB2825)-C2825)</f>
        <v/>
      </c>
      <c r="AT2825" s="260" t="n"/>
      <c r="AU2825" s="261">
        <f>IF($B2825="","",TEXT($A2825,"yyyymmdd")&amp;"_P"&amp;$C2825&amp;"_C"&amp;$F2825&amp;"_"&amp;TRIM(RIGHT(SUBSTITUTE(TRIM(SUBSTITUTE($L2825,CHAR(160)," "))," ",REPT(" ",60)),60))&amp;IF($P2825="","","-"&amp;TRIM(RIGHT(SUBSTITUTE(TRIM(SUBSTITUTE($P2825,CHAR(160)," "))," ",REPT(" ",60)),60)))&amp;IF($T2825="","","-"&amp;TRIM(RIGHT(SUBSTITUTE(TRIM(SUBSTITUTE($T2825,CHAR(160)," "))," ",REPT(" ",60)),60)))&amp;".jpg")</f>
        <v/>
      </c>
    </row>
    <row r="2826" ht="56" customHeight="1">
      <c r="A2826" s="252" t="n">
        <v>44843</v>
      </c>
      <c r="B2826" s="255" t="inlineStr">
        <is>
          <t>Repco Bathurst 1000, 9 October, 2022</t>
        </is>
      </c>
      <c r="C2826" s="255" t="n">
        <v>20</v>
      </c>
      <c r="D2826" s="255" t="n"/>
      <c r="E2826" s="255" t="n"/>
      <c r="F2826" s="255" t="n">
        <v>35</v>
      </c>
      <c r="G2826" s="255" t="inlineStr">
        <is>
          <t>Matt Stone Racing</t>
        </is>
      </c>
      <c r="H2826" s="255" t="n"/>
      <c r="I2826" s="255" t="inlineStr">
        <is>
          <t>Truck Assist</t>
        </is>
      </c>
      <c r="J2826" s="255" t="inlineStr">
        <is>
          <t>Holden Commodore ZB</t>
        </is>
      </c>
      <c r="K2826" s="255" t="n"/>
      <c r="L2826" s="255" t="inlineStr">
        <is>
          <t>Todd Hazelwood</t>
        </is>
      </c>
      <c r="M2826" s="255" t="inlineStr">
        <is>
          <t>AUS</t>
        </is>
      </c>
      <c r="N2826" s="695">
        <f>_xlfn.LET(_xlpm.d,_xlfn.XLOOKUP(L2826,'[1]Birth Dates'!$A:$A,'[1]Birth Dates'!$B:$B,"",0),IF(_xlpm.d=0,"",_xlpm.d))</f>
        <v/>
      </c>
      <c r="O2826" s="255">
        <f>IF(OR(N2826="",A2826="",NOT(ISNUMBER(N2826)),N2826&gt;A2826),"",DATEDIF(N2826,A2826,"Y")&amp;" years, "&amp;DATEDIF(N2826,A2826,"YM")&amp;" months, "&amp;DATEDIF(N2826,A2826,"MD")&amp;" days")</f>
        <v/>
      </c>
      <c r="P2826" s="255" t="inlineStr">
        <is>
          <t>Jayden Ojeda</t>
        </is>
      </c>
      <c r="Q2826" s="255" t="inlineStr">
        <is>
          <t>AUS</t>
        </is>
      </c>
      <c r="R2826" s="695">
        <f>_xlfn.LET(_xlpm.d,_xlfn.XLOOKUP(P2826,'[1]Birth Dates'!$A:$A,'[1]Birth Dates'!$B:$B,"",0),IF(_xlpm.d=0,"",_xlpm.d))</f>
        <v/>
      </c>
      <c r="S2826" s="255">
        <f>IF(OR(R2826="",A2826="",NOT(ISNUMBER(R2826)),R2826&gt;A2826),"",DATEDIF(R2826,A2826,"Y")&amp;" years, "&amp;DATEDIF(R2826,A2826,"YM")&amp;" months, "&amp;DATEDIF(R2826,A2826,"MD")&amp;" days")</f>
        <v/>
      </c>
      <c r="T2826" s="255" t="n"/>
      <c r="U2826" s="255" t="n"/>
      <c r="V2826" s="695">
        <f>_xlfn.LET(_xlpm.d,_xlfn.XLOOKUP(T2826,'[1]Birth Dates'!$A:$A,'[1]Birth Dates'!$B:$B,"",0),IF(_xlpm.d=0,"",_xlpm.d))</f>
        <v/>
      </c>
      <c r="W2826" s="255">
        <f>IF(OR(V2826="",A2826="",NOT(ISNUMBER(V2826)),V2826&gt;A2826),"",DATEDIF(V2826,A2826,"Y")&amp;" years, "&amp;DATEDIF(V2826,A2826,"YM")&amp;" months, "&amp;DATEDIF(V2826,A2826,"MD")&amp;" days")</f>
        <v/>
      </c>
      <c r="X2826" s="255" t="n"/>
      <c r="Y2826" s="255" t="n"/>
      <c r="Z2826" s="255" t="n"/>
      <c r="AA2826" s="255" t="n"/>
      <c r="AB2826" s="255" t="n">
        <v>19</v>
      </c>
      <c r="AC2826" s="255" t="n">
        <v>14</v>
      </c>
      <c r="AD2826" s="255" t="n">
        <v>13</v>
      </c>
      <c r="AE2826" s="579" t="inlineStr">
        <is>
          <t>2:26.0740</t>
        </is>
      </c>
      <c r="AF2826" s="418">
        <f>IF(OR(AE2826="",AE2826="",AE2826=0),"",6.213/(AE2826*24))</f>
        <v/>
      </c>
      <c r="AG2826" s="259" t="n"/>
      <c r="AH2826" s="579" t="inlineStr"/>
      <c r="AI2826" s="418">
        <f>IF(OR(AH2826="",AH2826="",AH2826=0),"",6.213/(AH2826*24))</f>
        <v/>
      </c>
      <c r="AJ2826" s="175">
        <f>IF(AND(ISNUMBER(AB2826),ISNUMBER(AG2826)),AB2826-AG2826,"")</f>
        <v/>
      </c>
      <c r="AK2826" s="255" t="n"/>
      <c r="AL2826" s="255" t="n">
        <v>159</v>
      </c>
      <c r="AM2826" s="728" t="n">
        <v>0.2800671990740741</v>
      </c>
      <c r="AN2826" s="671">
        <f>IF(OR(AL2826="",AM2826="",AM2826=0),"",AL2826*6.213/(AM2826*24))</f>
        <v/>
      </c>
      <c r="AO2826" s="725">
        <f>IF(AND(AL2826=AL2825,AM2826&lt;&gt;"",AM2825&lt;&gt;""),AM2826-AM2825,"")</f>
        <v/>
      </c>
      <c r="AP2826" s="255" t="n">
        <v>105</v>
      </c>
      <c r="AQ2826" s="579" t="inlineStr">
        <is>
          <t>2:08.2190</t>
        </is>
      </c>
      <c r="AR2826" s="439">
        <f>IF(OR(AQ2826="",AQ2826="",AQ2826=0),"",6.213/(AQ2826*24))</f>
        <v/>
      </c>
      <c r="AS2826" s="436">
        <f>IF(OR(NOT(ISNUMBER(C2826)),NOT(ISNUMBER(AB2826))),"",IF(AG2826&lt;&gt;"",AG2826,AB2826)-C2826)</f>
        <v/>
      </c>
      <c r="AT2826" s="260" t="n"/>
      <c r="AU2826" s="261">
        <f>IF($B2826="","",TEXT($A2826,"yyyymmdd")&amp;"_P"&amp;$C2826&amp;"_C"&amp;$F2826&amp;"_"&amp;TRIM(RIGHT(SUBSTITUTE(TRIM(SUBSTITUTE($L2826,CHAR(160)," "))," ",REPT(" ",60)),60))&amp;IF($P2826="","","-"&amp;TRIM(RIGHT(SUBSTITUTE(TRIM(SUBSTITUTE($P2826,CHAR(160)," "))," ",REPT(" ",60)),60)))&amp;IF($T2826="","","-"&amp;TRIM(RIGHT(SUBSTITUTE(TRIM(SUBSTITUTE($T2826,CHAR(160)," "))," ",REPT(" ",60)),60)))&amp;".jpg")</f>
        <v/>
      </c>
    </row>
    <row r="2827" ht="56" customHeight="1">
      <c r="A2827" s="252" t="n">
        <v>44843</v>
      </c>
      <c r="B2827" s="255" t="inlineStr">
        <is>
          <t>Repco Bathurst 1000, 9 October, 2022</t>
        </is>
      </c>
      <c r="C2827" s="255" t="n">
        <v>21</v>
      </c>
      <c r="D2827" s="255" t="n"/>
      <c r="E2827" s="255" t="n"/>
      <c r="F2827" s="255" t="n">
        <v>22</v>
      </c>
      <c r="G2827" s="255" t="inlineStr">
        <is>
          <t>PremiAir Racing</t>
        </is>
      </c>
      <c r="H2827" s="255" t="n"/>
      <c r="I2827" s="255" t="inlineStr">
        <is>
          <t>Coca-Cola</t>
        </is>
      </c>
      <c r="J2827" s="255" t="inlineStr">
        <is>
          <t>Holden Commodore ZB</t>
        </is>
      </c>
      <c r="K2827" s="255" t="n"/>
      <c r="L2827" s="255" t="inlineStr">
        <is>
          <t>Chris Pither</t>
        </is>
      </c>
      <c r="M2827" s="255" t="inlineStr">
        <is>
          <t>NZL</t>
        </is>
      </c>
      <c r="N2827" s="695">
        <f>_xlfn.LET(_xlpm.d,_xlfn.XLOOKUP(L2827,'[1]Birth Dates'!$A:$A,'[1]Birth Dates'!$B:$B,"",0),IF(_xlpm.d=0,"",_xlpm.d))</f>
        <v/>
      </c>
      <c r="O2827" s="255">
        <f>IF(OR(N2827="",A2827="",NOT(ISNUMBER(N2827)),N2827&gt;A2827),"",DATEDIF(N2827,A2827,"Y")&amp;" years, "&amp;DATEDIF(N2827,A2827,"YM")&amp;" months, "&amp;DATEDIF(N2827,A2827,"MD")&amp;" days")</f>
        <v/>
      </c>
      <c r="P2827" s="255" t="inlineStr">
        <is>
          <t>Cameron Hill</t>
        </is>
      </c>
      <c r="Q2827" s="255" t="inlineStr">
        <is>
          <t>AUS</t>
        </is>
      </c>
      <c r="R2827" s="695">
        <f>_xlfn.LET(_xlpm.d,_xlfn.XLOOKUP(P2827,'[1]Birth Dates'!$A:$A,'[1]Birth Dates'!$B:$B,"",0),IF(_xlpm.d=0,"",_xlpm.d))</f>
        <v/>
      </c>
      <c r="S2827" s="255">
        <f>IF(OR(R2827="",A2827="",NOT(ISNUMBER(R2827)),R2827&gt;A2827),"",DATEDIF(R2827,A2827,"Y")&amp;" years, "&amp;DATEDIF(R2827,A2827,"YM")&amp;" months, "&amp;DATEDIF(R2827,A2827,"MD")&amp;" days")</f>
        <v/>
      </c>
      <c r="T2827" s="255" t="n"/>
      <c r="U2827" s="255" t="n"/>
      <c r="V2827" s="695">
        <f>_xlfn.LET(_xlpm.d,_xlfn.XLOOKUP(T2827,'[1]Birth Dates'!$A:$A,'[1]Birth Dates'!$B:$B,"",0),IF(_xlpm.d=0,"",_xlpm.d))</f>
        <v/>
      </c>
      <c r="W2827" s="255">
        <f>IF(OR(V2827="",A2827="",NOT(ISNUMBER(V2827)),V2827&gt;A2827),"",DATEDIF(V2827,A2827,"Y")&amp;" years, "&amp;DATEDIF(V2827,A2827,"YM")&amp;" months, "&amp;DATEDIF(V2827,A2827,"MD")&amp;" days")</f>
        <v/>
      </c>
      <c r="X2827" s="255" t="n"/>
      <c r="Y2827" s="255" t="n"/>
      <c r="Z2827" s="255" t="n"/>
      <c r="AA2827" s="255" t="n"/>
      <c r="AB2827" s="255" t="n">
        <v>21</v>
      </c>
      <c r="AC2827" s="255" t="n">
        <v>13</v>
      </c>
      <c r="AD2827" s="255" t="n">
        <v>13</v>
      </c>
      <c r="AE2827" s="579" t="inlineStr">
        <is>
          <t>2:26.4080</t>
        </is>
      </c>
      <c r="AF2827" s="418">
        <f>IF(OR(AE2827="",AE2827="",AE2827=0),"",6.213/(AE2827*24))</f>
        <v/>
      </c>
      <c r="AG2827" s="259" t="n"/>
      <c r="AH2827" s="579" t="inlineStr"/>
      <c r="AI2827" s="418">
        <f>IF(OR(AH2827="",AH2827="",AH2827=0),"",6.213/(AH2827*24))</f>
        <v/>
      </c>
      <c r="AJ2827" s="175">
        <f>IF(AND(ISNUMBER(AB2827),ISNUMBER(AG2827)),AB2827-AG2827,"")</f>
        <v/>
      </c>
      <c r="AK2827" s="255" t="n"/>
      <c r="AL2827" s="255" t="n">
        <v>153</v>
      </c>
      <c r="AM2827" s="728" t="n">
        <v>0.2800222685185185</v>
      </c>
      <c r="AN2827" s="671">
        <f>IF(OR(AL2827="",AM2827="",AM2827=0),"",AL2827*6.213/(AM2827*24))</f>
        <v/>
      </c>
      <c r="AO2827" s="725">
        <f>IF(AND(AL2827=AL2826,AM2827&lt;&gt;"",AM2826&lt;&gt;""),AM2827-AM2826,"")</f>
        <v/>
      </c>
      <c r="AP2827" s="255" t="n">
        <v>129</v>
      </c>
      <c r="AQ2827" s="579" t="inlineStr">
        <is>
          <t>2:08.1990</t>
        </is>
      </c>
      <c r="AR2827" s="439">
        <f>IF(OR(AQ2827="",AQ2827="",AQ2827=0),"",6.213/(AQ2827*24))</f>
        <v/>
      </c>
      <c r="AS2827" s="436">
        <f>IF(OR(NOT(ISNUMBER(C2827)),NOT(ISNUMBER(AB2827))),"",IF(AG2827&lt;&gt;"",AG2827,AB2827)-C2827)</f>
        <v/>
      </c>
      <c r="AT2827" s="260" t="n"/>
      <c r="AU2827" s="261">
        <f>IF($B2827="","",TEXT($A2827,"yyyymmdd")&amp;"_P"&amp;$C2827&amp;"_C"&amp;$F2827&amp;"_"&amp;TRIM(RIGHT(SUBSTITUTE(TRIM(SUBSTITUTE($L2827,CHAR(160)," "))," ",REPT(" ",60)),60))&amp;IF($P2827="","","-"&amp;TRIM(RIGHT(SUBSTITUTE(TRIM(SUBSTITUTE($P2827,CHAR(160)," "))," ",REPT(" ",60)),60)))&amp;IF($T2827="","","-"&amp;TRIM(RIGHT(SUBSTITUTE(TRIM(SUBSTITUTE($T2827,CHAR(160)," "))," ",REPT(" ",60)),60)))&amp;".jpg")</f>
        <v/>
      </c>
    </row>
    <row r="2828" ht="56" customHeight="1">
      <c r="A2828" s="252" t="n">
        <v>44843</v>
      </c>
      <c r="B2828" s="255" t="inlineStr">
        <is>
          <t>Repco Bathurst 1000, 9 October, 2022</t>
        </is>
      </c>
      <c r="C2828" s="255" t="n">
        <v>22</v>
      </c>
      <c r="D2828" s="255" t="n"/>
      <c r="E2828" s="255" t="n"/>
      <c r="F2828" s="255" t="n">
        <v>2</v>
      </c>
      <c r="G2828" s="255" t="inlineStr">
        <is>
          <t>Walkinshaw Andretti United</t>
        </is>
      </c>
      <c r="H2828" s="255" t="n"/>
      <c r="I2828" s="255" t="inlineStr">
        <is>
          <t>Mobil 1, NTI Insurance</t>
        </is>
      </c>
      <c r="J2828" s="255" t="inlineStr">
        <is>
          <t>Holden Commodore ZB</t>
        </is>
      </c>
      <c r="K2828" s="255" t="n"/>
      <c r="L2828" s="255" t="inlineStr">
        <is>
          <t>Nick Percat</t>
        </is>
      </c>
      <c r="M2828" s="255" t="inlineStr">
        <is>
          <t>AUS</t>
        </is>
      </c>
      <c r="N2828" s="695">
        <f>_xlfn.LET(_xlpm.d,_xlfn.XLOOKUP(L2828,'[1]Birth Dates'!$A:$A,'[1]Birth Dates'!$B:$B,"",0),IF(_xlpm.d=0,"",_xlpm.d))</f>
        <v/>
      </c>
      <c r="O2828" s="255">
        <f>IF(OR(N2828="",A2828="",NOT(ISNUMBER(N2828)),N2828&gt;A2828),"",DATEDIF(N2828,A2828,"Y")&amp;" years, "&amp;DATEDIF(N2828,A2828,"YM")&amp;" months, "&amp;DATEDIF(N2828,A2828,"MD")&amp;" days")</f>
        <v/>
      </c>
      <c r="P2828" s="255" t="inlineStr">
        <is>
          <t>Warren Luff</t>
        </is>
      </c>
      <c r="Q2828" s="255" t="inlineStr">
        <is>
          <t>AUS</t>
        </is>
      </c>
      <c r="R2828" s="695">
        <f>_xlfn.LET(_xlpm.d,_xlfn.XLOOKUP(P2828,'[1]Birth Dates'!$A:$A,'[1]Birth Dates'!$B:$B,"",0),IF(_xlpm.d=0,"",_xlpm.d))</f>
        <v/>
      </c>
      <c r="S2828" s="255">
        <f>IF(OR(R2828="",A2828="",NOT(ISNUMBER(R2828)),R2828&gt;A2828),"",DATEDIF(R2828,A2828,"Y")&amp;" years, "&amp;DATEDIF(R2828,A2828,"YM")&amp;" months, "&amp;DATEDIF(R2828,A2828,"MD")&amp;" days")</f>
        <v/>
      </c>
      <c r="T2828" s="255" t="n"/>
      <c r="U2828" s="255" t="n"/>
      <c r="V2828" s="695">
        <f>_xlfn.LET(_xlpm.d,_xlfn.XLOOKUP(T2828,'[1]Birth Dates'!$A:$A,'[1]Birth Dates'!$B:$B,"",0),IF(_xlpm.d=0,"",_xlpm.d))</f>
        <v/>
      </c>
      <c r="W2828" s="255">
        <f>IF(OR(V2828="",A2828="",NOT(ISNUMBER(V2828)),V2828&gt;A2828),"",DATEDIF(V2828,A2828,"Y")&amp;" years, "&amp;DATEDIF(V2828,A2828,"YM")&amp;" months, "&amp;DATEDIF(V2828,A2828,"MD")&amp;" days")</f>
        <v/>
      </c>
      <c r="X2828" s="255" t="n"/>
      <c r="Y2828" s="255" t="n"/>
      <c r="Z2828" s="255" t="n"/>
      <c r="AA2828" s="255" t="n"/>
      <c r="AB2828" s="255" t="n">
        <v>7</v>
      </c>
      <c r="AC2828" s="255" t="n">
        <v>15</v>
      </c>
      <c r="AD2828" s="255" t="n">
        <v>13</v>
      </c>
      <c r="AE2828" s="579" t="inlineStr">
        <is>
          <t>2:24.5630</t>
        </is>
      </c>
      <c r="AF2828" s="418">
        <f>IF(OR(AE2828="",AE2828="",AE2828=0),"",6.213/(AE2828*24))</f>
        <v/>
      </c>
      <c r="AG2828" s="259" t="inlineStr">
        <is>
          <t>No Top Ten</t>
        </is>
      </c>
      <c r="AH2828" s="579" t="inlineStr"/>
      <c r="AI2828" s="418">
        <f>IF(OR(AH2828="",AH2828="",AH2828=0),"",6.213/(AH2828*24))</f>
        <v/>
      </c>
      <c r="AJ2828" s="175">
        <f>IF(AND(ISNUMBER(AB2828),ISNUMBER(AG2828)),AB2828-AG2828,"")</f>
        <v/>
      </c>
      <c r="AK2828" s="255" t="n"/>
      <c r="AL2828" s="255" t="n">
        <v>148</v>
      </c>
      <c r="AM2828" s="728" t="n">
        <v>0.2799260069444444</v>
      </c>
      <c r="AN2828" s="671">
        <f>IF(OR(AL2828="",AM2828="",AM2828=0),"",AL2828*6.213/(AM2828*24))</f>
        <v/>
      </c>
      <c r="AO2828" s="725">
        <f>IF(AND(AL2828=AL2827,AM2828&lt;&gt;"",AM2827&lt;&gt;""),AM2828-AM2827,"")</f>
        <v/>
      </c>
      <c r="AP2828" s="255" t="n">
        <v>64</v>
      </c>
      <c r="AQ2828" s="579" t="inlineStr">
        <is>
          <t>2:07.3430</t>
        </is>
      </c>
      <c r="AR2828" s="439">
        <f>IF(OR(AQ2828="",AQ2828="",AQ2828=0),"",6.213/(AQ2828*24))</f>
        <v/>
      </c>
      <c r="AS2828" s="438">
        <f>+AB2828-C2828</f>
        <v/>
      </c>
      <c r="AT2828" s="260" t="n"/>
      <c r="AU2828" s="261">
        <f>IF($B2828="","",TEXT($A2828,"yyyymmdd")&amp;"_P"&amp;$C2828&amp;"_C"&amp;$F2828&amp;"_"&amp;TRIM(RIGHT(SUBSTITUTE(TRIM(SUBSTITUTE($L2828,CHAR(160)," "))," ",REPT(" ",60)),60))&amp;IF($P2828="","","-"&amp;TRIM(RIGHT(SUBSTITUTE(TRIM(SUBSTITUTE($P2828,CHAR(160)," "))," ",REPT(" ",60)),60)))&amp;IF($T2828="","","-"&amp;TRIM(RIGHT(SUBSTITUTE(TRIM(SUBSTITUTE($T2828,CHAR(160)," "))," ",REPT(" ",60)),60)))&amp;".jpg")</f>
        <v/>
      </c>
    </row>
    <row r="2829" ht="56" customHeight="1">
      <c r="A2829" s="252" t="n">
        <v>44843</v>
      </c>
      <c r="B2829" s="255" t="inlineStr">
        <is>
          <t>Repco Bathurst 1000, 9 October, 2022</t>
        </is>
      </c>
      <c r="C2829" s="255" t="inlineStr">
        <is>
          <t>DNF</t>
        </is>
      </c>
      <c r="D2829" s="255" t="n"/>
      <c r="E2829" s="255" t="n"/>
      <c r="F2829" s="255" t="n">
        <v>17</v>
      </c>
      <c r="G2829" s="255" t="inlineStr">
        <is>
          <t>Dick Johnson Racing</t>
        </is>
      </c>
      <c r="H2829" s="255" t="n"/>
      <c r="I2829" s="255" t="inlineStr">
        <is>
          <t>Shell V-Power</t>
        </is>
      </c>
      <c r="J2829" s="255" t="inlineStr">
        <is>
          <t>Ford Mustang Mk.6</t>
        </is>
      </c>
      <c r="K2829" s="255" t="n"/>
      <c r="L2829" s="255" t="inlineStr">
        <is>
          <t>Will Davison</t>
        </is>
      </c>
      <c r="M2829" s="255" t="inlineStr">
        <is>
          <t>AUS</t>
        </is>
      </c>
      <c r="N2829" s="695">
        <f>_xlfn.LET(_xlpm.d,_xlfn.XLOOKUP(L2829,'[1]Birth Dates'!$A:$A,'[1]Birth Dates'!$B:$B,"",0),IF(_xlpm.d=0,"",_xlpm.d))</f>
        <v/>
      </c>
      <c r="O2829" s="255">
        <f>IF(OR(N2829="",A2829="",NOT(ISNUMBER(N2829)),N2829&gt;A2829),"",DATEDIF(N2829,A2829,"Y")&amp;" years, "&amp;DATEDIF(N2829,A2829,"YM")&amp;" months, "&amp;DATEDIF(N2829,A2829,"MD")&amp;" days")</f>
        <v/>
      </c>
      <c r="P2829" s="255" t="inlineStr">
        <is>
          <t>Alex Davison</t>
        </is>
      </c>
      <c r="Q2829" s="255" t="inlineStr">
        <is>
          <t>AUS</t>
        </is>
      </c>
      <c r="R2829" s="695">
        <f>_xlfn.LET(_xlpm.d,_xlfn.XLOOKUP(P2829,'[1]Birth Dates'!$A:$A,'[1]Birth Dates'!$B:$B,"",0),IF(_xlpm.d=0,"",_xlpm.d))</f>
        <v/>
      </c>
      <c r="S2829" s="255">
        <f>IF(OR(R2829="",A2829="",NOT(ISNUMBER(R2829)),R2829&gt;A2829),"",DATEDIF(R2829,A2829,"Y")&amp;" years, "&amp;DATEDIF(R2829,A2829,"YM")&amp;" months, "&amp;DATEDIF(R2829,A2829,"MD")&amp;" days")</f>
        <v/>
      </c>
      <c r="T2829" s="255" t="n"/>
      <c r="U2829" s="255" t="n"/>
      <c r="V2829" s="695">
        <f>_xlfn.LET(_xlpm.d,_xlfn.XLOOKUP(T2829,'[1]Birth Dates'!$A:$A,'[1]Birth Dates'!$B:$B,"",0),IF(_xlpm.d=0,"",_xlpm.d))</f>
        <v/>
      </c>
      <c r="W2829" s="255">
        <f>IF(OR(V2829="",A2829="",NOT(ISNUMBER(V2829)),V2829&gt;A2829),"",DATEDIF(V2829,A2829,"Y")&amp;" years, "&amp;DATEDIF(V2829,A2829,"YM")&amp;" months, "&amp;DATEDIF(V2829,A2829,"MD")&amp;" days")</f>
        <v/>
      </c>
      <c r="X2829" s="255" t="n"/>
      <c r="Y2829" s="255" t="n"/>
      <c r="Z2829" s="255" t="n"/>
      <c r="AA2829" s="255" t="n"/>
      <c r="AB2829" s="255" t="n">
        <v>6</v>
      </c>
      <c r="AC2829" s="255" t="n">
        <v>14</v>
      </c>
      <c r="AD2829" s="255" t="n">
        <v>9</v>
      </c>
      <c r="AE2829" s="579" t="inlineStr">
        <is>
          <t>2:24.4220</t>
        </is>
      </c>
      <c r="AF2829" s="418">
        <f>IF(OR(AE2829="",AE2829="",AE2829=0),"",6.213/(AE2829*24))</f>
        <v/>
      </c>
      <c r="AG2829" s="259" t="inlineStr">
        <is>
          <t>No Top Ten</t>
        </is>
      </c>
      <c r="AH2829" s="579" t="inlineStr"/>
      <c r="AI2829" s="418">
        <f>IF(OR(AH2829="",AH2829="",AH2829=0),"",6.213/(AH2829*24))</f>
        <v/>
      </c>
      <c r="AJ2829" s="175">
        <f>IF(AND(ISNUMBER(AB2829),ISNUMBER(AG2829)),AB2829-AG2829,"")</f>
        <v/>
      </c>
      <c r="AK2829" s="255" t="inlineStr">
        <is>
          <t>Accident</t>
        </is>
      </c>
      <c r="AL2829" s="255" t="n">
        <v>141</v>
      </c>
      <c r="AM2829" s="728" t="n">
        <v>0.2426274884259259</v>
      </c>
      <c r="AN2829" s="671">
        <f>IF(OR(AL2829="",AM2829="",AM2829=0),"",AL2829*6.213/(AM2829*24))</f>
        <v/>
      </c>
      <c r="AO2829" s="725">
        <f>IF(AND(AL2829=AL2828,AM2829&lt;&gt;"",AM2828&lt;&gt;""),AM2829-AM2828,"")</f>
        <v/>
      </c>
      <c r="AP2829" s="255" t="n">
        <v>102</v>
      </c>
      <c r="AQ2829" s="579" t="inlineStr">
        <is>
          <t>2:07.4350</t>
        </is>
      </c>
      <c r="AR2829" s="439">
        <f>IF(OR(AQ2829="",AQ2829="",AQ2829=0),"",6.213/(AQ2829*24))</f>
        <v/>
      </c>
      <c r="AS2829" s="436">
        <f>IF(OR(NOT(ISNUMBER(C2829)),NOT(ISNUMBER(AB2829))),"",IF(AG2829&lt;&gt;"",AG2829,AB2829)-C2829)</f>
        <v/>
      </c>
      <c r="AT2829" s="260" t="n"/>
      <c r="AU2829" s="261">
        <f>IF($B2829="","",TEXT($A2829,"yyyymmdd")&amp;"_P"&amp;$C2829&amp;"_C"&amp;$F2829&amp;"_"&amp;TRIM(RIGHT(SUBSTITUTE(TRIM(SUBSTITUTE($L2829,CHAR(160)," "))," ",REPT(" ",60)),60))&amp;IF($P2829="","","-"&amp;TRIM(RIGHT(SUBSTITUTE(TRIM(SUBSTITUTE($P2829,CHAR(160)," "))," ",REPT(" ",60)),60)))&amp;IF($T2829="","","-"&amp;TRIM(RIGHT(SUBSTITUTE(TRIM(SUBSTITUTE($T2829,CHAR(160)," "))," ",REPT(" ",60)),60)))&amp;".jpg")</f>
        <v/>
      </c>
    </row>
    <row r="2830" ht="56" customHeight="1">
      <c r="A2830" s="252" t="n">
        <v>44843</v>
      </c>
      <c r="B2830" s="255" t="inlineStr">
        <is>
          <t>Repco Bathurst 1000, 9 October, 2022</t>
        </is>
      </c>
      <c r="C2830" s="255" t="inlineStr">
        <is>
          <t>DNF</t>
        </is>
      </c>
      <c r="D2830" s="255" t="n"/>
      <c r="E2830" s="255" t="n"/>
      <c r="F2830" s="255" t="n">
        <v>4</v>
      </c>
      <c r="G2830" s="255" t="inlineStr">
        <is>
          <t>Brad Jones Racing</t>
        </is>
      </c>
      <c r="H2830" s="255" t="n"/>
      <c r="I2830" s="255" t="inlineStr">
        <is>
          <t>SCT Logistics</t>
        </is>
      </c>
      <c r="J2830" s="255" t="inlineStr">
        <is>
          <t>Holden Commodore ZB</t>
        </is>
      </c>
      <c r="K2830" s="255" t="n"/>
      <c r="L2830" s="255" t="inlineStr">
        <is>
          <t>Jack Smith</t>
        </is>
      </c>
      <c r="M2830" s="255" t="inlineStr">
        <is>
          <t>AUS</t>
        </is>
      </c>
      <c r="N2830" s="695">
        <f>_xlfn.LET(_xlpm.d,_xlfn.XLOOKUP(L2830,'[1]Birth Dates'!$A:$A,'[1]Birth Dates'!$B:$B,"",0),IF(_xlpm.d=0,"",_xlpm.d))</f>
        <v/>
      </c>
      <c r="O2830" s="255">
        <f>IF(OR(N2830="",A2830="",NOT(ISNUMBER(N2830)),N2830&gt;A2830),"",DATEDIF(N2830,A2830,"Y")&amp;" years, "&amp;DATEDIF(N2830,A2830,"YM")&amp;" months, "&amp;DATEDIF(N2830,A2830,"MD")&amp;" days")</f>
        <v/>
      </c>
      <c r="P2830" s="255" t="inlineStr">
        <is>
          <t>Jaxon Evans</t>
        </is>
      </c>
      <c r="Q2830" s="255" t="inlineStr">
        <is>
          <t>NZL</t>
        </is>
      </c>
      <c r="R2830" s="695">
        <f>_xlfn.LET(_xlpm.d,_xlfn.XLOOKUP(P2830,'[1]Birth Dates'!$A:$A,'[1]Birth Dates'!$B:$B,"",0),IF(_xlpm.d=0,"",_xlpm.d))</f>
        <v/>
      </c>
      <c r="S2830" s="255">
        <f>IF(OR(R2830="",A2830="",NOT(ISNUMBER(R2830)),R2830&gt;A2830),"",DATEDIF(R2830,A2830,"Y")&amp;" years, "&amp;DATEDIF(R2830,A2830,"YM")&amp;" months, "&amp;DATEDIF(R2830,A2830,"MD")&amp;" days")</f>
        <v/>
      </c>
      <c r="T2830" s="255" t="n"/>
      <c r="U2830" s="255" t="n"/>
      <c r="V2830" s="695">
        <f>_xlfn.LET(_xlpm.d,_xlfn.XLOOKUP(T2830,'[1]Birth Dates'!$A:$A,'[1]Birth Dates'!$B:$B,"",0),IF(_xlpm.d=0,"",_xlpm.d))</f>
        <v/>
      </c>
      <c r="W2830" s="255">
        <f>IF(OR(V2830="",A2830="",NOT(ISNUMBER(V2830)),V2830&gt;A2830),"",DATEDIF(V2830,A2830,"Y")&amp;" years, "&amp;DATEDIF(V2830,A2830,"YM")&amp;" months, "&amp;DATEDIF(V2830,A2830,"MD")&amp;" days")</f>
        <v/>
      </c>
      <c r="X2830" s="255" t="n"/>
      <c r="Y2830" s="255" t="n"/>
      <c r="Z2830" s="255" t="n"/>
      <c r="AA2830" s="255" t="n"/>
      <c r="AB2830" s="255" t="n">
        <v>27</v>
      </c>
      <c r="AC2830" s="255" t="n">
        <v>14</v>
      </c>
      <c r="AD2830" s="255" t="n">
        <v>13</v>
      </c>
      <c r="AE2830" s="579" t="inlineStr">
        <is>
          <t>2:28.3810</t>
        </is>
      </c>
      <c r="AF2830" s="418">
        <f>IF(OR(AE2830="",AE2830="",AE2830=0),"",6.213/(AE2830*24))</f>
        <v/>
      </c>
      <c r="AG2830" s="259" t="n"/>
      <c r="AH2830" s="579" t="inlineStr"/>
      <c r="AI2830" s="418">
        <f>IF(OR(AH2830="",AH2830="",AH2830=0),"",6.213/(AH2830*24))</f>
        <v/>
      </c>
      <c r="AJ2830" s="175">
        <f>IF(AND(ISNUMBER(AB2830),ISNUMBER(AG2830)),AB2830-AG2830,"")</f>
        <v/>
      </c>
      <c r="AK2830" s="255" t="inlineStr">
        <is>
          <t>Accident</t>
        </is>
      </c>
      <c r="AL2830" s="255" t="n">
        <v>138</v>
      </c>
      <c r="AM2830" s="728" t="n">
        <v>0.2389614814814815</v>
      </c>
      <c r="AN2830" s="671">
        <f>IF(OR(AL2830="",AM2830="",AM2830=0),"",AL2830*6.213/(AM2830*24))</f>
        <v/>
      </c>
      <c r="AO2830" s="725">
        <f>IF(AND(AL2830=AL2829,AM2830&lt;&gt;"",AM2829&lt;&gt;""),AM2830-AM2829,"")</f>
        <v/>
      </c>
      <c r="AP2830" s="255" t="n">
        <v>128</v>
      </c>
      <c r="AQ2830" s="579" t="inlineStr">
        <is>
          <t>2:08.8310</t>
        </is>
      </c>
      <c r="AR2830" s="439">
        <f>IF(OR(AQ2830="",AQ2830="",AQ2830=0),"",6.213/(AQ2830*24))</f>
        <v/>
      </c>
      <c r="AS2830" s="436">
        <f>IF(OR(NOT(ISNUMBER(C2830)),NOT(ISNUMBER(AB2830))),"",IF(AG2830&lt;&gt;"",AG2830,AB2830)-C2830)</f>
        <v/>
      </c>
      <c r="AT2830" s="260" t="n"/>
      <c r="AU2830" s="261">
        <f>IF($B2830="","",TEXT($A2830,"yyyymmdd")&amp;"_P"&amp;$C2830&amp;"_C"&amp;$F2830&amp;"_"&amp;TRIM(RIGHT(SUBSTITUTE(TRIM(SUBSTITUTE($L2830,CHAR(160)," "))," ",REPT(" ",60)),60))&amp;IF($P2830="","","-"&amp;TRIM(RIGHT(SUBSTITUTE(TRIM(SUBSTITUTE($P2830,CHAR(160)," "))," ",REPT(" ",60)),60)))&amp;IF($T2830="","","-"&amp;TRIM(RIGHT(SUBSTITUTE(TRIM(SUBSTITUTE($T2830,CHAR(160)," "))," ",REPT(" ",60)),60)))&amp;".jpg")</f>
        <v/>
      </c>
    </row>
    <row r="2831" ht="56" customHeight="1">
      <c r="A2831" s="252" t="n">
        <v>44843</v>
      </c>
      <c r="B2831" s="255" t="inlineStr">
        <is>
          <t>Repco Bathurst 1000, 9 October, 2022</t>
        </is>
      </c>
      <c r="C2831" s="255" t="inlineStr">
        <is>
          <t>DNF</t>
        </is>
      </c>
      <c r="D2831" s="255" t="n"/>
      <c r="E2831" s="255" t="n"/>
      <c r="F2831" s="255" t="n">
        <v>8</v>
      </c>
      <c r="G2831" s="255" t="inlineStr">
        <is>
          <t>Brad Jones Racing</t>
        </is>
      </c>
      <c r="H2831" s="255" t="n"/>
      <c r="I2831" s="255" t="inlineStr">
        <is>
          <t>R&amp;J Batteries</t>
        </is>
      </c>
      <c r="J2831" s="255" t="inlineStr">
        <is>
          <t>Holden Commodore ZB</t>
        </is>
      </c>
      <c r="K2831" s="255" t="n"/>
      <c r="L2831" s="255" t="inlineStr">
        <is>
          <t>Andre Heimgartner</t>
        </is>
      </c>
      <c r="M2831" s="255" t="inlineStr">
        <is>
          <t>NZL</t>
        </is>
      </c>
      <c r="N2831" s="695">
        <f>_xlfn.LET(_xlpm.d,_xlfn.XLOOKUP(L2831,'[1]Birth Dates'!$A:$A,'[1]Birth Dates'!$B:$B,"",0),IF(_xlpm.d=0,"",_xlpm.d))</f>
        <v/>
      </c>
      <c r="O2831" s="255">
        <f>IF(OR(N2831="",A2831="",NOT(ISNUMBER(N2831)),N2831&gt;A2831),"",DATEDIF(N2831,A2831,"Y")&amp;" years, "&amp;DATEDIF(N2831,A2831,"YM")&amp;" months, "&amp;DATEDIF(N2831,A2831,"MD")&amp;" days")</f>
        <v/>
      </c>
      <c r="P2831" s="255" t="inlineStr">
        <is>
          <t>Dale Wood</t>
        </is>
      </c>
      <c r="Q2831" s="255" t="inlineStr">
        <is>
          <t>AUS</t>
        </is>
      </c>
      <c r="R2831" s="695">
        <f>_xlfn.LET(_xlpm.d,_xlfn.XLOOKUP(P2831,'[1]Birth Dates'!$A:$A,'[1]Birth Dates'!$B:$B,"",0),IF(_xlpm.d=0,"",_xlpm.d))</f>
        <v/>
      </c>
      <c r="S2831" s="255">
        <f>IF(OR(R2831="",A2831="",NOT(ISNUMBER(R2831)),R2831&gt;A2831),"",DATEDIF(R2831,A2831,"Y")&amp;" years, "&amp;DATEDIF(R2831,A2831,"YM")&amp;" months, "&amp;DATEDIF(R2831,A2831,"MD")&amp;" days")</f>
        <v/>
      </c>
      <c r="T2831" s="255" t="n"/>
      <c r="U2831" s="255" t="n"/>
      <c r="V2831" s="695">
        <f>_xlfn.LET(_xlpm.d,_xlfn.XLOOKUP(T2831,'[1]Birth Dates'!$A:$A,'[1]Birth Dates'!$B:$B,"",0),IF(_xlpm.d=0,"",_xlpm.d))</f>
        <v/>
      </c>
      <c r="W2831" s="255">
        <f>IF(OR(V2831="",A2831="",NOT(ISNUMBER(V2831)),V2831&gt;A2831),"",DATEDIF(V2831,A2831,"Y")&amp;" years, "&amp;DATEDIF(V2831,A2831,"YM")&amp;" months, "&amp;DATEDIF(V2831,A2831,"MD")&amp;" days")</f>
        <v/>
      </c>
      <c r="X2831" s="255" t="n"/>
      <c r="Y2831" s="255" t="n"/>
      <c r="Z2831" s="255" t="n"/>
      <c r="AA2831" s="255" t="n"/>
      <c r="AB2831" s="255" t="n">
        <v>12</v>
      </c>
      <c r="AC2831" s="255" t="n">
        <v>14</v>
      </c>
      <c r="AD2831" s="255" t="n">
        <v>7</v>
      </c>
      <c r="AE2831" s="579" t="inlineStr">
        <is>
          <t>2:25.0130</t>
        </is>
      </c>
      <c r="AF2831" s="418">
        <f>IF(OR(AE2831="",AE2831="",AE2831=0),"",6.213/(AE2831*24))</f>
        <v/>
      </c>
      <c r="AG2831" s="259" t="n"/>
      <c r="AH2831" s="579" t="inlineStr"/>
      <c r="AI2831" s="418">
        <f>IF(OR(AH2831="",AH2831="",AH2831=0),"",6.213/(AH2831*24))</f>
        <v/>
      </c>
      <c r="AJ2831" s="175">
        <f>IF(AND(ISNUMBER(AB2831),ISNUMBER(AG2831)),AB2831-AG2831,"")</f>
        <v/>
      </c>
      <c r="AK2831" s="255" t="inlineStr">
        <is>
          <t>Accident</t>
        </is>
      </c>
      <c r="AL2831" s="255" t="n">
        <v>4</v>
      </c>
      <c r="AM2831" s="696" t="n">
        <v>0.01131195601851852</v>
      </c>
      <c r="AN2831" s="671">
        <f>IF(OR(AL2831="",AM2831="",AM2831=0),"",AL2831*6.213/(AM2831*24))</f>
        <v/>
      </c>
      <c r="AO2831" s="725">
        <f>IF(AND(AL2831=AL2830,AM2831&lt;&gt;"",AM2830&lt;&gt;""),AM2831-AM2830,"")</f>
        <v/>
      </c>
      <c r="AP2831" s="255" t="n">
        <v>4</v>
      </c>
      <c r="AQ2831" s="579" t="inlineStr">
        <is>
          <t>4:13.1530</t>
        </is>
      </c>
      <c r="AR2831" s="439">
        <f>IF(OR(AQ2831="",AQ2831="",AQ2831=0),"",6.213/(AQ2831*24))</f>
        <v/>
      </c>
      <c r="AS2831" s="436">
        <f>IF(OR(NOT(ISNUMBER(C2831)),NOT(ISNUMBER(AB2831))),"",IF(AG2831&lt;&gt;"",AG2831,AB2831)-C2831)</f>
        <v/>
      </c>
      <c r="AT2831" s="260" t="n"/>
      <c r="AU2831" s="261">
        <f>IF($B2831="","",TEXT($A2831,"yyyymmdd")&amp;"_P"&amp;$C2831&amp;"_C"&amp;$F2831&amp;"_"&amp;TRIM(RIGHT(SUBSTITUTE(TRIM(SUBSTITUTE($L2831,CHAR(160)," "))," ",REPT(" ",60)),60))&amp;IF($P2831="","","-"&amp;TRIM(RIGHT(SUBSTITUTE(TRIM(SUBSTITUTE($P2831,CHAR(160)," "))," ",REPT(" ",60)),60)))&amp;IF($T2831="","","-"&amp;TRIM(RIGHT(SUBSTITUTE(TRIM(SUBSTITUTE($T2831,CHAR(160)," "))," ",REPT(" ",60)),60)))&amp;".jpg")</f>
        <v/>
      </c>
    </row>
    <row r="2832" ht="56" customHeight="1">
      <c r="A2832" s="252" t="n">
        <v>44843</v>
      </c>
      <c r="B2832" s="255" t="inlineStr">
        <is>
          <t>Repco Bathurst 1000, 9 October, 2022</t>
        </is>
      </c>
      <c r="C2832" s="255" t="inlineStr">
        <is>
          <t>DNF</t>
        </is>
      </c>
      <c r="D2832" s="255" t="n"/>
      <c r="E2832" s="255" t="n"/>
      <c r="F2832" s="255" t="n">
        <v>26</v>
      </c>
      <c r="G2832" s="255" t="inlineStr">
        <is>
          <t>Grove Racing</t>
        </is>
      </c>
      <c r="H2832" s="255" t="n"/>
      <c r="I2832" s="255" t="inlineStr">
        <is>
          <t>Penrite</t>
        </is>
      </c>
      <c r="J2832" s="255" t="inlineStr">
        <is>
          <t>Ford Mustang Mk.6</t>
        </is>
      </c>
      <c r="K2832" s="255" t="n"/>
      <c r="L2832" s="255" t="inlineStr">
        <is>
          <t>David Reynolds</t>
        </is>
      </c>
      <c r="M2832" s="255" t="inlineStr">
        <is>
          <t>AUS</t>
        </is>
      </c>
      <c r="N2832" s="695">
        <f>_xlfn.LET(_xlpm.d,_xlfn.XLOOKUP(L2832,'[1]Birth Dates'!$A:$A,'[1]Birth Dates'!$B:$B,"",0),IF(_xlpm.d=0,"",_xlpm.d))</f>
        <v/>
      </c>
      <c r="O2832" s="255">
        <f>IF(OR(N2832="",A2832="",NOT(ISNUMBER(N2832)),N2832&gt;A2832),"",DATEDIF(N2832,A2832,"Y")&amp;" years, "&amp;DATEDIF(N2832,A2832,"YM")&amp;" months, "&amp;DATEDIF(N2832,A2832,"MD")&amp;" days")</f>
        <v/>
      </c>
      <c r="P2832" s="255" t="inlineStr">
        <is>
          <t>Matthew Campbell</t>
        </is>
      </c>
      <c r="Q2832" s="255" t="inlineStr">
        <is>
          <t>AUS</t>
        </is>
      </c>
      <c r="R2832" s="695">
        <f>_xlfn.LET(_xlpm.d,_xlfn.XLOOKUP(P2832,'[1]Birth Dates'!$A:$A,'[1]Birth Dates'!$B:$B,"",0),IF(_xlpm.d=0,"",_xlpm.d))</f>
        <v/>
      </c>
      <c r="S2832" s="255">
        <f>IF(OR(R2832="",A2832="",NOT(ISNUMBER(R2832)),R2832&gt;A2832),"",DATEDIF(R2832,A2832,"Y")&amp;" years, "&amp;DATEDIF(R2832,A2832,"YM")&amp;" months, "&amp;DATEDIF(R2832,A2832,"MD")&amp;" days")</f>
        <v/>
      </c>
      <c r="T2832" s="255" t="n"/>
      <c r="U2832" s="255" t="n"/>
      <c r="V2832" s="695">
        <f>_xlfn.LET(_xlpm.d,_xlfn.XLOOKUP(T2832,'[1]Birth Dates'!$A:$A,'[1]Birth Dates'!$B:$B,"",0),IF(_xlpm.d=0,"",_xlpm.d))</f>
        <v/>
      </c>
      <c r="W2832" s="255">
        <f>IF(OR(V2832="",A2832="",NOT(ISNUMBER(V2832)),V2832&gt;A2832),"",DATEDIF(V2832,A2832,"Y")&amp;" years, "&amp;DATEDIF(V2832,A2832,"YM")&amp;" months, "&amp;DATEDIF(V2832,A2832,"MD")&amp;" days")</f>
        <v/>
      </c>
      <c r="X2832" s="255" t="n"/>
      <c r="Y2832" s="255" t="n"/>
      <c r="Z2832" s="255" t="n"/>
      <c r="AA2832" s="255" t="n"/>
      <c r="AB2832" s="255" t="n">
        <v>18</v>
      </c>
      <c r="AC2832" s="255" t="n">
        <v>14</v>
      </c>
      <c r="AD2832" s="255" t="n">
        <v>12</v>
      </c>
      <c r="AE2832" s="579" t="inlineStr">
        <is>
          <t>2:25.4720</t>
        </is>
      </c>
      <c r="AF2832" s="418">
        <f>IF(OR(AE2832="",AE2832="",AE2832=0),"",6.213/(AE2832*24))</f>
        <v/>
      </c>
      <c r="AG2832" s="259" t="n"/>
      <c r="AH2832" s="579" t="inlineStr"/>
      <c r="AI2832" s="418">
        <f>IF(OR(AH2832="",AH2832="",AH2832=0),"",6.213/(AH2832*24))</f>
        <v/>
      </c>
      <c r="AJ2832" s="175">
        <f>IF(AND(ISNUMBER(AB2832),ISNUMBER(AG2832)),AB2832-AG2832,"")</f>
        <v/>
      </c>
      <c r="AK2832" s="255" t="inlineStr">
        <is>
          <t>Accident</t>
        </is>
      </c>
      <c r="AL2832" s="255" t="n">
        <v>4</v>
      </c>
      <c r="AM2832" s="696" t="n">
        <v>0.01133135416666667</v>
      </c>
      <c r="AN2832" s="671">
        <f>IF(OR(AL2832="",AM2832="",AM2832=0),"",AL2832*6.213/(AM2832*24))</f>
        <v/>
      </c>
      <c r="AO2832" s="725">
        <f>IF(AND(AL2832=AL2831,AM2832&lt;&gt;"",AM2831&lt;&gt;""),AM2832-AM2831,"")</f>
        <v/>
      </c>
      <c r="AP2832" s="255" t="n">
        <v>4</v>
      </c>
      <c r="AQ2832" s="579" t="inlineStr">
        <is>
          <t>4:10.4110</t>
        </is>
      </c>
      <c r="AR2832" s="439">
        <f>IF(OR(AQ2832="",AQ2832="",AQ2832=0),"",6.213/(AQ2832*24))</f>
        <v/>
      </c>
      <c r="AS2832" s="436">
        <f>IF(OR(NOT(ISNUMBER(C2832)),NOT(ISNUMBER(AB2832))),"",IF(AG2832&lt;&gt;"",AG2832,AB2832)-C2832)</f>
        <v/>
      </c>
      <c r="AT2832" s="260" t="n"/>
      <c r="AU2832" s="261">
        <f>IF($B2832="","",TEXT($A2832,"yyyymmdd")&amp;"_P"&amp;$C2832&amp;"_C"&amp;$F2832&amp;"_"&amp;TRIM(RIGHT(SUBSTITUTE(TRIM(SUBSTITUTE($L2832,CHAR(160)," "))," ",REPT(" ",60)),60))&amp;IF($P2832="","","-"&amp;TRIM(RIGHT(SUBSTITUTE(TRIM(SUBSTITUTE($P2832,CHAR(160)," "))," ",REPT(" ",60)),60)))&amp;IF($T2832="","","-"&amp;TRIM(RIGHT(SUBSTITUTE(TRIM(SUBSTITUTE($T2832,CHAR(160)," "))," ",REPT(" ",60)),60)))&amp;".jpg")</f>
        <v/>
      </c>
    </row>
    <row r="2833" ht="56" customHeight="1">
      <c r="A2833" s="252" t="n">
        <v>44843</v>
      </c>
      <c r="B2833" s="255" t="inlineStr">
        <is>
          <t>Repco Bathurst 1000, 9 October, 2022</t>
        </is>
      </c>
      <c r="C2833" s="255" t="inlineStr">
        <is>
          <t>DNF</t>
        </is>
      </c>
      <c r="D2833" s="255" t="n"/>
      <c r="E2833" s="255" t="n"/>
      <c r="F2833" s="255" t="n">
        <v>5</v>
      </c>
      <c r="G2833" s="255" t="inlineStr">
        <is>
          <t>Tickford Racing</t>
        </is>
      </c>
      <c r="H2833" s="255" t="n"/>
      <c r="I2833" s="255" t="inlineStr">
        <is>
          <t>Snowy River Caravans</t>
        </is>
      </c>
      <c r="J2833" s="255" t="inlineStr">
        <is>
          <t>Ford Mustang Mk.6</t>
        </is>
      </c>
      <c r="K2833" s="255" t="n"/>
      <c r="L2833" s="255" t="inlineStr">
        <is>
          <t>James Courtney</t>
        </is>
      </c>
      <c r="M2833" s="255" t="inlineStr">
        <is>
          <t>AUS</t>
        </is>
      </c>
      <c r="N2833" s="695">
        <f>_xlfn.LET(_xlpm.d,_xlfn.XLOOKUP(L2833,'[1]Birth Dates'!$A:$A,'[1]Birth Dates'!$B:$B,"",0),IF(_xlpm.d=0,"",_xlpm.d))</f>
        <v/>
      </c>
      <c r="O2833" s="255">
        <f>IF(OR(N2833="",A2833="",NOT(ISNUMBER(N2833)),N2833&gt;A2833),"",DATEDIF(N2833,A2833,"Y")&amp;" years, "&amp;DATEDIF(N2833,A2833,"YM")&amp;" months, "&amp;DATEDIF(N2833,A2833,"MD")&amp;" days")</f>
        <v/>
      </c>
      <c r="P2833" s="255" t="inlineStr">
        <is>
          <t>Zane Goddard</t>
        </is>
      </c>
      <c r="Q2833" s="255" t="inlineStr">
        <is>
          <t>AUS</t>
        </is>
      </c>
      <c r="R2833" s="695">
        <f>_xlfn.LET(_xlpm.d,_xlfn.XLOOKUP(P2833,'[1]Birth Dates'!$A:$A,'[1]Birth Dates'!$B:$B,"",0),IF(_xlpm.d=0,"",_xlpm.d))</f>
        <v/>
      </c>
      <c r="S2833" s="255">
        <f>IF(OR(R2833="",A2833="",NOT(ISNUMBER(R2833)),R2833&gt;A2833),"",DATEDIF(R2833,A2833,"Y")&amp;" years, "&amp;DATEDIF(R2833,A2833,"YM")&amp;" months, "&amp;DATEDIF(R2833,A2833,"MD")&amp;" days")</f>
        <v/>
      </c>
      <c r="T2833" s="255" t="n"/>
      <c r="U2833" s="255" t="n"/>
      <c r="V2833" s="695">
        <f>_xlfn.LET(_xlpm.d,_xlfn.XLOOKUP(T2833,'[1]Birth Dates'!$A:$A,'[1]Birth Dates'!$B:$B,"",0),IF(_xlpm.d=0,"",_xlpm.d))</f>
        <v/>
      </c>
      <c r="W2833" s="255">
        <f>IF(OR(V2833="",A2833="",NOT(ISNUMBER(V2833)),V2833&gt;A2833),"",DATEDIF(V2833,A2833,"Y")&amp;" years, "&amp;DATEDIF(V2833,A2833,"YM")&amp;" months, "&amp;DATEDIF(V2833,A2833,"MD")&amp;" days")</f>
        <v/>
      </c>
      <c r="X2833" s="255" t="n"/>
      <c r="Y2833" s="255" t="n"/>
      <c r="Z2833" s="255" t="n"/>
      <c r="AA2833" s="255" t="n"/>
      <c r="AB2833" s="255" t="n">
        <v>8</v>
      </c>
      <c r="AC2833" s="255" t="n">
        <v>15</v>
      </c>
      <c r="AD2833" s="255" t="n">
        <v>13</v>
      </c>
      <c r="AE2833" s="579" t="inlineStr">
        <is>
          <t>2:24.6460</t>
        </is>
      </c>
      <c r="AF2833" s="418">
        <f>IF(OR(AE2833="",AE2833="",AE2833=0),"",6.213/(AE2833*24))</f>
        <v/>
      </c>
      <c r="AG2833" s="259" t="inlineStr">
        <is>
          <t>No Top Ten</t>
        </is>
      </c>
      <c r="AH2833" s="579" t="inlineStr"/>
      <c r="AI2833" s="418">
        <f>IF(OR(AH2833="",AH2833="",AH2833=0),"",6.213/(AH2833*24))</f>
        <v/>
      </c>
      <c r="AJ2833" s="175">
        <f>IF(AND(ISNUMBER(AB2833),ISNUMBER(AG2833)),AB2833-AG2833,"")</f>
        <v/>
      </c>
      <c r="AK2833" s="255" t="inlineStr">
        <is>
          <t>Accident</t>
        </is>
      </c>
      <c r="AL2833" s="255" t="n">
        <v>4</v>
      </c>
      <c r="AM2833" s="696" t="n">
        <v>0.01133359953703704</v>
      </c>
      <c r="AN2833" s="671">
        <f>IF(OR(AL2833="",AM2833="",AM2833=0),"",AL2833*6.213/(AM2833*24))</f>
        <v/>
      </c>
      <c r="AO2833" s="725">
        <f>IF(AND(AL2833=AL2832,AM2833&lt;&gt;"",AM2832&lt;&gt;""),AM2833-AM2832,"")</f>
        <v/>
      </c>
      <c r="AP2833" s="255" t="n">
        <v>4</v>
      </c>
      <c r="AQ2833" s="579" t="inlineStr">
        <is>
          <t>4:09.7900</t>
        </is>
      </c>
      <c r="AR2833" s="439">
        <f>IF(OR(AQ2833="",AQ2833="",AQ2833=0),"",6.213/(AQ2833*24))</f>
        <v/>
      </c>
      <c r="AS2833" s="436">
        <f>IF(OR(NOT(ISNUMBER(C2833)),NOT(ISNUMBER(AB2833))),"",IF(AG2833&lt;&gt;"",AG2833,AB2833)-C2833)</f>
        <v/>
      </c>
      <c r="AT2833" s="260" t="n"/>
      <c r="AU2833" s="261">
        <f>IF($B2833="","",TEXT($A2833,"yyyymmdd")&amp;"_P"&amp;$C2833&amp;"_C"&amp;$F2833&amp;"_"&amp;TRIM(RIGHT(SUBSTITUTE(TRIM(SUBSTITUTE($L2833,CHAR(160)," "))," ",REPT(" ",60)),60))&amp;IF($P2833="","","-"&amp;TRIM(RIGHT(SUBSTITUTE(TRIM(SUBSTITUTE($P2833,CHAR(160)," "))," ",REPT(" ",60)),60)))&amp;IF($T2833="","","-"&amp;TRIM(RIGHT(SUBSTITUTE(TRIM(SUBSTITUTE($T2833,CHAR(160)," "))," ",REPT(" ",60)),60)))&amp;".jpg")</f>
        <v/>
      </c>
    </row>
    <row r="2834" ht="56" customHeight="1">
      <c r="A2834" s="252" t="n">
        <v>44843</v>
      </c>
      <c r="B2834" s="255" t="inlineStr">
        <is>
          <t>Repco Bathurst 1000, 9 October, 2022</t>
        </is>
      </c>
      <c r="C2834" s="255" t="inlineStr">
        <is>
          <t>DNF</t>
        </is>
      </c>
      <c r="D2834" s="255" t="n"/>
      <c r="E2834" s="255" t="n"/>
      <c r="F2834" s="255" t="n">
        <v>55</v>
      </c>
      <c r="G2834" s="255" t="inlineStr">
        <is>
          <t>Tickford Racing</t>
        </is>
      </c>
      <c r="H2834" s="255" t="n"/>
      <c r="I2834" s="255" t="inlineStr">
        <is>
          <t>Castrol, BP</t>
        </is>
      </c>
      <c r="J2834" s="255" t="inlineStr">
        <is>
          <t>Ford Mustang Mk.6</t>
        </is>
      </c>
      <c r="K2834" s="255" t="n"/>
      <c r="L2834" s="255" t="inlineStr">
        <is>
          <t>Thomas Randle</t>
        </is>
      </c>
      <c r="M2834" s="255" t="inlineStr">
        <is>
          <t>AUS</t>
        </is>
      </c>
      <c r="N2834" s="695">
        <f>_xlfn.LET(_xlpm.d,_xlfn.XLOOKUP(L2834,'[1]Birth Dates'!$A:$A,'[1]Birth Dates'!$B:$B,"",0),IF(_xlpm.d=0,"",_xlpm.d))</f>
        <v/>
      </c>
      <c r="O2834" s="255">
        <f>IF(OR(N2834="",A2834="",NOT(ISNUMBER(N2834)),N2834&gt;A2834),"",DATEDIF(N2834,A2834,"Y")&amp;" years, "&amp;DATEDIF(N2834,A2834,"YM")&amp;" months, "&amp;DATEDIF(N2834,A2834,"MD")&amp;" days")</f>
        <v/>
      </c>
      <c r="P2834" s="255" t="inlineStr">
        <is>
          <t>Zak Best</t>
        </is>
      </c>
      <c r="Q2834" s="255" t="inlineStr">
        <is>
          <t>AUS</t>
        </is>
      </c>
      <c r="R2834" s="695">
        <f>_xlfn.LET(_xlpm.d,_xlfn.XLOOKUP(P2834,'[1]Birth Dates'!$A:$A,'[1]Birth Dates'!$B:$B,"",0),IF(_xlpm.d=0,"",_xlpm.d))</f>
        <v/>
      </c>
      <c r="S2834" s="255">
        <f>IF(OR(R2834="",A2834="",NOT(ISNUMBER(R2834)),R2834&gt;A2834),"",DATEDIF(R2834,A2834,"Y")&amp;" years, "&amp;DATEDIF(R2834,A2834,"YM")&amp;" months, "&amp;DATEDIF(R2834,A2834,"MD")&amp;" days")</f>
        <v/>
      </c>
      <c r="T2834" s="255" t="n"/>
      <c r="U2834" s="255" t="n"/>
      <c r="V2834" s="695">
        <f>_xlfn.LET(_xlpm.d,_xlfn.XLOOKUP(T2834,'[1]Birth Dates'!$A:$A,'[1]Birth Dates'!$B:$B,"",0),IF(_xlpm.d=0,"",_xlpm.d))</f>
        <v/>
      </c>
      <c r="W2834" s="255">
        <f>IF(OR(V2834="",A2834="",NOT(ISNUMBER(V2834)),V2834&gt;A2834),"",DATEDIF(V2834,A2834,"Y")&amp;" years, "&amp;DATEDIF(V2834,A2834,"YM")&amp;" months, "&amp;DATEDIF(V2834,A2834,"MD")&amp;" days")</f>
        <v/>
      </c>
      <c r="X2834" s="255" t="n"/>
      <c r="Y2834" s="255" t="n"/>
      <c r="Z2834" s="255" t="n"/>
      <c r="AA2834" s="255" t="n"/>
      <c r="AB2834" s="255" t="n">
        <v>15</v>
      </c>
      <c r="AC2834" s="255" t="n">
        <v>14</v>
      </c>
      <c r="AD2834" s="255" t="n">
        <v>13</v>
      </c>
      <c r="AE2834" s="579" t="inlineStr">
        <is>
          <t>2:25.1520</t>
        </is>
      </c>
      <c r="AF2834" s="418">
        <f>IF(OR(AE2834="",AE2834="",AE2834=0),"",6.213/(AE2834*24))</f>
        <v/>
      </c>
      <c r="AG2834" s="259" t="n"/>
      <c r="AH2834" s="579" t="inlineStr"/>
      <c r="AI2834" s="418">
        <f>IF(OR(AH2834="",AH2834="",AH2834=0),"",6.213/(AH2834*24))</f>
        <v/>
      </c>
      <c r="AJ2834" s="175">
        <f>IF(AND(ISNUMBER(AB2834),ISNUMBER(AG2834)),AB2834-AG2834,"")</f>
        <v/>
      </c>
      <c r="AK2834" s="255" t="inlineStr">
        <is>
          <t>Accident</t>
        </is>
      </c>
      <c r="AL2834" s="255" t="n">
        <v>0</v>
      </c>
      <c r="AM2834" s="696" t="n"/>
      <c r="AN2834" s="671">
        <f>IF(OR(AL2834="",AM2834="",AM2834=0),"",AL2834*6.213/(AM2834*24))</f>
        <v/>
      </c>
      <c r="AO2834" s="725">
        <f>IF(AND(AL2834=AL2833,AM2834&lt;&gt;"",AM2833&lt;&gt;""),AM2834-AM2833,"")</f>
        <v/>
      </c>
      <c r="AP2834" s="255" t="n"/>
      <c r="AQ2834" s="579" t="inlineStr"/>
      <c r="AR2834" s="439">
        <f>IF(OR(AQ2834="",AQ2834="",AQ2834=0),"",6.213/(AQ2834*24))</f>
        <v/>
      </c>
      <c r="AS2834" s="436">
        <f>IF(OR(NOT(ISNUMBER(C2834)),NOT(ISNUMBER(AB2834))),"",IF(AG2834&lt;&gt;"",AG2834,AB2834)-C2834)</f>
        <v/>
      </c>
      <c r="AT2834" s="260" t="n"/>
      <c r="AU2834" s="261">
        <f>IF($B2834="","",TEXT($A2834,"yyyymmdd")&amp;"_P"&amp;$C2834&amp;"_C"&amp;$F2834&amp;"_"&amp;TRIM(RIGHT(SUBSTITUTE(TRIM(SUBSTITUTE($L2834,CHAR(160)," "))," ",REPT(" ",60)),60))&amp;IF($P2834="","","-"&amp;TRIM(RIGHT(SUBSTITUTE(TRIM(SUBSTITUTE($P2834,CHAR(160)," "))," ",REPT(" ",60)),60)))&amp;IF($T2834="","","-"&amp;TRIM(RIGHT(SUBSTITUTE(TRIM(SUBSTITUTE($T2834,CHAR(160)," "))," ",REPT(" ",60)),60)))&amp;".jpg")</f>
        <v/>
      </c>
    </row>
    <row r="2835" ht="56" customFormat="1" customHeight="1" s="240">
      <c r="A2835" s="268" t="n">
        <v>45207</v>
      </c>
      <c r="B2835" s="263" t="inlineStr">
        <is>
          <t>Repco Bathurst 1000, 8 October, 2023</t>
        </is>
      </c>
      <c r="C2835" s="263" t="n">
        <v>1</v>
      </c>
      <c r="D2835" s="263" t="n"/>
      <c r="E2835" s="263" t="n"/>
      <c r="F2835" s="263" t="n">
        <v>97</v>
      </c>
      <c r="G2835" s="263" t="inlineStr">
        <is>
          <t>Triple Eight Race Engineering</t>
        </is>
      </c>
      <c r="H2835" s="263" t="n"/>
      <c r="I2835" s="263" t="inlineStr">
        <is>
          <t>Red Bull, Ampol</t>
        </is>
      </c>
      <c r="J2835" s="263" t="inlineStr">
        <is>
          <t>Chevrolet Camaro ZL1 5700</t>
        </is>
      </c>
      <c r="K2835" s="263" t="n"/>
      <c r="L2835" s="263" t="inlineStr">
        <is>
          <t>Shane van Gisbergen</t>
        </is>
      </c>
      <c r="M2835" s="263" t="inlineStr">
        <is>
          <t>NZL</t>
        </is>
      </c>
      <c r="N2835" s="697">
        <f>_xlfn.LET(_xlpm.d,_xlfn.XLOOKUP(L2835,'[1]Birth Dates'!$A:$A,'[1]Birth Dates'!$B:$B,"",0),IF(_xlpm.d=0,"",_xlpm.d))</f>
        <v/>
      </c>
      <c r="O2835" s="264">
        <f>IF(OR(N2835="",A2835="",NOT(ISNUMBER(N2835)),N2835&gt;A2835),"",DATEDIF(N2835,A2835,"Y")&amp;" years, "&amp;DATEDIF(N2835,A2835,"YM")&amp;" months, "&amp;DATEDIF(N2835,A2835,"MD")&amp;" days")</f>
        <v/>
      </c>
      <c r="P2835" s="263" t="inlineStr">
        <is>
          <t>Richie Stanaway</t>
        </is>
      </c>
      <c r="Q2835" s="263" t="inlineStr">
        <is>
          <t>NZL</t>
        </is>
      </c>
      <c r="R2835" s="697">
        <f>_xlfn.LET(_xlpm.d,_xlfn.XLOOKUP(P2835,'[1]Birth Dates'!$A:$A,'[1]Birth Dates'!$B:$B,"",0),IF(_xlpm.d=0,"",_xlpm.d))</f>
        <v/>
      </c>
      <c r="S2835" s="264">
        <f>IF(OR(R2835="",A2835="",NOT(ISNUMBER(R2835)),R2835&gt;A2835),"",DATEDIF(R2835,A2835,"Y")&amp;" years, "&amp;DATEDIF(R2835,A2835,"YM")&amp;" months, "&amp;DATEDIF(R2835,A2835,"MD")&amp;" days")</f>
        <v/>
      </c>
      <c r="T2835" s="263" t="n"/>
      <c r="U2835" s="263" t="n"/>
      <c r="V2835" s="697">
        <f>_xlfn.LET(_xlpm.d,_xlfn.XLOOKUP(T2835,'[1]Birth Dates'!$A:$A,'[1]Birth Dates'!$B:$B,"",0),IF(_xlpm.d=0,"",_xlpm.d))</f>
        <v/>
      </c>
      <c r="W2835" s="264">
        <f>IF(OR(V2835="",A2835="",NOT(ISNUMBER(V2835)),V2835&gt;A2835),"",DATEDIF(V2835,A2835,"Y")&amp;" years, "&amp;DATEDIF(V2835,A2835,"YM")&amp;" months, "&amp;DATEDIF(V2835,A2835,"MD")&amp;" days")</f>
        <v/>
      </c>
      <c r="X2835" s="264" t="n"/>
      <c r="Y2835" s="264" t="n"/>
      <c r="Z2835" s="264" t="n"/>
      <c r="AA2835" s="264" t="n"/>
      <c r="AB2835" s="263" t="n">
        <v>7</v>
      </c>
      <c r="AC2835" s="264" t="n">
        <v>13</v>
      </c>
      <c r="AD2835" s="264" t="n">
        <v>13</v>
      </c>
      <c r="AE2835" s="596" t="inlineStr">
        <is>
          <t>2:05.1820</t>
        </is>
      </c>
      <c r="AF2835" s="418">
        <f>IF(OR(AE2835="",AE2835="",AE2835=0),"",6.213/(AE2835*24))</f>
        <v/>
      </c>
      <c r="AG2835" s="265" t="n">
        <v>6</v>
      </c>
      <c r="AH2835" s="580" t="inlineStr">
        <is>
          <t>2:04.9970</t>
        </is>
      </c>
      <c r="AI2835" s="418">
        <f>IF(OR(AH2835="",AH2835="",AH2835=0),"",6.213/(AH2835*24))</f>
        <v/>
      </c>
      <c r="AJ2835" s="175">
        <f>IF(AND(ISNUMBER(AB2835),ISNUMBER(AG2835)),AB2835-AG2835,"")</f>
        <v/>
      </c>
      <c r="AK2835" s="263" t="n"/>
      <c r="AL2835" s="263" t="n">
        <v>161</v>
      </c>
      <c r="AM2835" s="721" t="n">
        <v>0.2549478703703704</v>
      </c>
      <c r="AN2835" s="671">
        <f>IF(OR(AL2835="",AM2835="",AM2835=0),"",AL2835*6.213/(AM2835*24))</f>
        <v/>
      </c>
      <c r="AO2835" s="725">
        <f>IF(AND(AL2835=AL2834,AM2835&lt;&gt;"",AM2834&lt;&gt;""),AM2835-AM2834,"")</f>
        <v/>
      </c>
      <c r="AP2835" s="263" t="n">
        <v>4</v>
      </c>
      <c r="AQ2835" s="580" t="inlineStr">
        <is>
          <t>2:07.9340</t>
        </is>
      </c>
      <c r="AR2835" s="439">
        <f>IF(OR(AQ2835="",AQ2835="",AQ2835=0),"",6.213/(AQ2835*24))</f>
        <v/>
      </c>
      <c r="AS2835" s="436">
        <f>IF(OR(NOT(ISNUMBER(C2835)),NOT(ISNUMBER(AB2835))),"",IF(AG2835&lt;&gt;"",AG2835,AB2835)-C2835)</f>
        <v/>
      </c>
      <c r="AT2835" s="266" t="n"/>
      <c r="AU2835" s="267">
        <f>IF($B2835="","",TEXT($A2835,"yyyymmdd")&amp;"_P"&amp;$C2835&amp;"_C"&amp;$F2835&amp;"_"&amp;TRIM(RIGHT(SUBSTITUTE(TRIM(SUBSTITUTE($L2835,CHAR(160)," "))," ",REPT(" ",60)),60))&amp;IF($P2835="","","-"&amp;TRIM(RIGHT(SUBSTITUTE(TRIM(SUBSTITUTE($P2835,CHAR(160)," "))," ",REPT(" ",60)),60)))&amp;IF($T2835="","","-"&amp;TRIM(RIGHT(SUBSTITUTE(TRIM(SUBSTITUTE($T2835,CHAR(160)," "))," ",REPT(" ",60)),60)))&amp;".jpg")</f>
        <v/>
      </c>
    </row>
    <row r="2836" ht="56" customHeight="1">
      <c r="A2836" s="268" t="n">
        <v>45207</v>
      </c>
      <c r="B2836" s="264" t="inlineStr">
        <is>
          <t>Repco Bathurst 1000, 8 October, 2023</t>
        </is>
      </c>
      <c r="C2836" s="264" t="n">
        <v>2</v>
      </c>
      <c r="D2836" s="264" t="n"/>
      <c r="E2836" s="264" t="n"/>
      <c r="F2836" s="264" t="n">
        <v>99</v>
      </c>
      <c r="G2836" s="264" t="inlineStr">
        <is>
          <t>Erebus Motorsport</t>
        </is>
      </c>
      <c r="H2836" s="264" t="n"/>
      <c r="I2836" s="264" t="inlineStr">
        <is>
          <t>Coca-Cola</t>
        </is>
      </c>
      <c r="J2836" s="264" t="inlineStr">
        <is>
          <t>Chevrolet Camaro ZL1 5700</t>
        </is>
      </c>
      <c r="K2836" s="264" t="n"/>
      <c r="L2836" s="264" t="inlineStr">
        <is>
          <t>Brodie Kostecki</t>
        </is>
      </c>
      <c r="M2836" s="264" t="inlineStr">
        <is>
          <t>AUS</t>
        </is>
      </c>
      <c r="N2836" s="697">
        <f>_xlfn.LET(_xlpm.d,_xlfn.XLOOKUP(L2836,'[1]Birth Dates'!$A:$A,'[1]Birth Dates'!$B:$B,"",0),IF(_xlpm.d=0,"",_xlpm.d))</f>
        <v/>
      </c>
      <c r="O2836" s="264">
        <f>IF(OR(N2836="",A2836="",NOT(ISNUMBER(N2836)),N2836&gt;A2836),"",DATEDIF(N2836,A2836,"Y")&amp;" years, "&amp;DATEDIF(N2836,A2836,"YM")&amp;" months, "&amp;DATEDIF(N2836,A2836,"MD")&amp;" days")</f>
        <v/>
      </c>
      <c r="P2836" s="264" t="inlineStr">
        <is>
          <t>David Russell</t>
        </is>
      </c>
      <c r="Q2836" s="264" t="inlineStr">
        <is>
          <t>AUS</t>
        </is>
      </c>
      <c r="R2836" s="697">
        <f>_xlfn.LET(_xlpm.d,_xlfn.XLOOKUP(P2836,'[1]Birth Dates'!$A:$A,'[1]Birth Dates'!$B:$B,"",0),IF(_xlpm.d=0,"",_xlpm.d))</f>
        <v/>
      </c>
      <c r="S2836" s="264">
        <f>IF(OR(R2836="",A2836="",NOT(ISNUMBER(R2836)),R2836&gt;A2836),"",DATEDIF(R2836,A2836,"Y")&amp;" years, "&amp;DATEDIF(R2836,A2836,"YM")&amp;" months, "&amp;DATEDIF(R2836,A2836,"MD")&amp;" days")</f>
        <v/>
      </c>
      <c r="T2836" s="264" t="n"/>
      <c r="U2836" s="264" t="n"/>
      <c r="V2836" s="697">
        <f>_xlfn.LET(_xlpm.d,_xlfn.XLOOKUP(T2836,'[1]Birth Dates'!$A:$A,'[1]Birth Dates'!$B:$B,"",0),IF(_xlpm.d=0,"",_xlpm.d))</f>
        <v/>
      </c>
      <c r="W2836" s="264">
        <f>IF(OR(V2836="",A2836="",NOT(ISNUMBER(V2836)),V2836&gt;A2836),"",DATEDIF(V2836,A2836,"Y")&amp;" years, "&amp;DATEDIF(V2836,A2836,"YM")&amp;" months, "&amp;DATEDIF(V2836,A2836,"MD")&amp;" days")</f>
        <v/>
      </c>
      <c r="X2836" s="264" t="n"/>
      <c r="Y2836" s="264" t="n"/>
      <c r="Z2836" s="264" t="n"/>
      <c r="AA2836" s="264" t="n"/>
      <c r="AB2836" s="264" t="n">
        <v>1</v>
      </c>
      <c r="AC2836" s="264" t="n">
        <v>9</v>
      </c>
      <c r="AD2836" s="264" t="n">
        <v>6</v>
      </c>
      <c r="AE2836" s="334" t="inlineStr">
        <is>
          <t>2:04.6644</t>
        </is>
      </c>
      <c r="AF2836" s="418">
        <f>IF(OR(AE2836="",AE2836="",AE2836=0),"",6.213/(AE2836*24))</f>
        <v/>
      </c>
      <c r="AG2836" s="269" t="n">
        <v>1</v>
      </c>
      <c r="AH2836" s="581" t="inlineStr">
        <is>
          <t>2:04.2720</t>
        </is>
      </c>
      <c r="AI2836" s="418">
        <f>IF(OR(AH2836="",AH2836="",AH2836=0),"",6.213/(AH2836*24))</f>
        <v/>
      </c>
      <c r="AJ2836" s="175">
        <f>IF(AND(ISNUMBER(AB2836),ISNUMBER(AG2836)),AB2836-AG2836,"")</f>
        <v/>
      </c>
      <c r="AK2836" s="264" t="n"/>
      <c r="AL2836" s="264" t="n">
        <v>161</v>
      </c>
      <c r="AM2836" s="722" t="n">
        <v>0.2551785648148148</v>
      </c>
      <c r="AN2836" s="671">
        <f>IF(OR(AL2836="",AM2836="",AM2836=0),"",AL2836*6.213/(AM2836*24))</f>
        <v/>
      </c>
      <c r="AO2836" s="725">
        <f>IF(AND(AL2836=AL2835,AM2836&lt;&gt;"",AM2835&lt;&gt;""),AM2836-AM2835,"")</f>
        <v/>
      </c>
      <c r="AP2836" s="264" t="n">
        <v>4</v>
      </c>
      <c r="AQ2836" s="581" t="inlineStr">
        <is>
          <t>2:07.6470</t>
        </is>
      </c>
      <c r="AR2836" s="439">
        <f>IF(OR(AQ2836="",AQ2836="",AQ2836=0),"",6.213/(AQ2836*24))</f>
        <v/>
      </c>
      <c r="AS2836" s="436">
        <f>IF(OR(NOT(ISNUMBER(C2836)),NOT(ISNUMBER(AB2836))),"",IF(AG2836&lt;&gt;"",AG2836,AB2836)-C2836)</f>
        <v/>
      </c>
      <c r="AT2836" s="270" t="n"/>
      <c r="AU2836" s="271">
        <f>IF($B2836="","",TEXT($A2836,"yyyymmdd")&amp;"_P"&amp;$C2836&amp;"_C"&amp;$F2836&amp;"_"&amp;TRIM(RIGHT(SUBSTITUTE(TRIM(SUBSTITUTE($L2836,CHAR(160)," "))," ",REPT(" ",60)),60))&amp;IF($P2836="","","-"&amp;TRIM(RIGHT(SUBSTITUTE(TRIM(SUBSTITUTE($P2836,CHAR(160)," "))," ",REPT(" ",60)),60)))&amp;IF($T2836="","","-"&amp;TRIM(RIGHT(SUBSTITUTE(TRIM(SUBSTITUTE($T2836,CHAR(160)," "))," ",REPT(" ",60)),60)))&amp;".jpg")</f>
        <v/>
      </c>
    </row>
    <row r="2837" ht="56" customHeight="1">
      <c r="A2837" s="268" t="n">
        <v>45207</v>
      </c>
      <c r="B2837" s="264" t="inlineStr">
        <is>
          <t>Repco Bathurst 1000, 8 October, 2023</t>
        </is>
      </c>
      <c r="C2837" s="264" t="n">
        <v>3</v>
      </c>
      <c r="D2837" s="264" t="n"/>
      <c r="E2837" s="264" t="n"/>
      <c r="F2837" s="264" t="n">
        <v>11</v>
      </c>
      <c r="G2837" s="264" t="inlineStr">
        <is>
          <t>Dick Johnson Racing</t>
        </is>
      </c>
      <c r="H2837" s="264" t="n"/>
      <c r="I2837" s="264" t="inlineStr">
        <is>
          <t>Shell V-Power</t>
        </is>
      </c>
      <c r="J2837" s="264" t="inlineStr">
        <is>
          <t>Ford Mustang GT 5400</t>
        </is>
      </c>
      <c r="K2837" s="264" t="n"/>
      <c r="L2837" s="264" t="inlineStr">
        <is>
          <t>Anton de Pasquale</t>
        </is>
      </c>
      <c r="M2837" s="264" t="inlineStr">
        <is>
          <t>AUS</t>
        </is>
      </c>
      <c r="N2837" s="697">
        <f>_xlfn.LET(_xlpm.d,_xlfn.XLOOKUP(L2837,'[1]Birth Dates'!$A:$A,'[1]Birth Dates'!$B:$B,"",0),IF(_xlpm.d=0,"",_xlpm.d))</f>
        <v/>
      </c>
      <c r="O2837" s="264">
        <f>IF(OR(N2837="",A2837="",NOT(ISNUMBER(N2837)),N2837&gt;A2837),"",DATEDIF(N2837,A2837,"Y")&amp;" years, "&amp;DATEDIF(N2837,A2837,"YM")&amp;" months, "&amp;DATEDIF(N2837,A2837,"MD")&amp;" days")</f>
        <v/>
      </c>
      <c r="P2837" s="264" t="inlineStr">
        <is>
          <t>Tony D'Alberto</t>
        </is>
      </c>
      <c r="Q2837" s="264" t="inlineStr">
        <is>
          <t>AUS</t>
        </is>
      </c>
      <c r="R2837" s="697">
        <f>_xlfn.LET(_xlpm.d,_xlfn.XLOOKUP(P2837,'[1]Birth Dates'!$A:$A,'[1]Birth Dates'!$B:$B,"",0),IF(_xlpm.d=0,"",_xlpm.d))</f>
        <v/>
      </c>
      <c r="S2837" s="264">
        <f>IF(OR(R2837="",A2837="",NOT(ISNUMBER(R2837)),R2837&gt;A2837),"",DATEDIF(R2837,A2837,"Y")&amp;" years, "&amp;DATEDIF(R2837,A2837,"YM")&amp;" months, "&amp;DATEDIF(R2837,A2837,"MD")&amp;" days")</f>
        <v/>
      </c>
      <c r="T2837" s="264" t="n"/>
      <c r="U2837" s="264" t="n"/>
      <c r="V2837" s="697">
        <f>_xlfn.LET(_xlpm.d,_xlfn.XLOOKUP(T2837,'[1]Birth Dates'!$A:$A,'[1]Birth Dates'!$B:$B,"",0),IF(_xlpm.d=0,"",_xlpm.d))</f>
        <v/>
      </c>
      <c r="W2837" s="264">
        <f>IF(OR(V2837="",A2837="",NOT(ISNUMBER(V2837)),V2837&gt;A2837),"",DATEDIF(V2837,A2837,"Y")&amp;" years, "&amp;DATEDIF(V2837,A2837,"YM")&amp;" months, "&amp;DATEDIF(V2837,A2837,"MD")&amp;" days")</f>
        <v/>
      </c>
      <c r="X2837" s="264" t="n"/>
      <c r="Y2837" s="264" t="n"/>
      <c r="Z2837" s="264" t="n"/>
      <c r="AA2837" s="264" t="n"/>
      <c r="AB2837" s="264" t="n">
        <v>3</v>
      </c>
      <c r="AC2837" s="264" t="n">
        <v>12</v>
      </c>
      <c r="AD2837" s="264" t="n">
        <v>8</v>
      </c>
      <c r="AE2837" s="334" t="inlineStr">
        <is>
          <t>2:04.9667</t>
        </is>
      </c>
      <c r="AF2837" s="418">
        <f>IF(OR(AE2837="",AE2837="",AE2837=0),"",6.213/(AE2837*24))</f>
        <v/>
      </c>
      <c r="AG2837" s="269" t="n">
        <v>5</v>
      </c>
      <c r="AH2837" s="581" t="inlineStr">
        <is>
          <t>2:04.9160</t>
        </is>
      </c>
      <c r="AI2837" s="418">
        <f>IF(OR(AH2837="",AH2837="",AH2837=0),"",6.213/(AH2837*24))</f>
        <v/>
      </c>
      <c r="AJ2837" s="175">
        <f>IF(AND(ISNUMBER(AB2837),ISNUMBER(AG2837)),AB2837-AG2837,"")</f>
        <v/>
      </c>
      <c r="AK2837" s="264" t="n"/>
      <c r="AL2837" s="264" t="n">
        <v>161</v>
      </c>
      <c r="AM2837" s="722" t="n">
        <v>0.255330462962963</v>
      </c>
      <c r="AN2837" s="671">
        <f>IF(OR(AL2837="",AM2837="",AM2837=0),"",AL2837*6.213/(AM2837*24))</f>
        <v/>
      </c>
      <c r="AO2837" s="725">
        <f>IF(AND(AL2837=AL2836,AM2837&lt;&gt;"",AM2836&lt;&gt;""),AM2837-AM2836,"")</f>
        <v/>
      </c>
      <c r="AP2837" s="264" t="n">
        <v>4</v>
      </c>
      <c r="AQ2837" s="581" t="inlineStr">
        <is>
          <t>2:07.6470</t>
        </is>
      </c>
      <c r="AR2837" s="439">
        <f>IF(OR(AQ2837="",AQ2837="",AQ2837=0),"",6.213/(AQ2837*24))</f>
        <v/>
      </c>
      <c r="AS2837" s="436">
        <f>IF(OR(NOT(ISNUMBER(C2837)),NOT(ISNUMBER(AB2837))),"",IF(AG2837&lt;&gt;"",AG2837,AB2837)-C2837)</f>
        <v/>
      </c>
      <c r="AT2837" s="270" t="n"/>
      <c r="AU2837" s="271">
        <f>IF($B2837="","",TEXT($A2837,"yyyymmdd")&amp;"_P"&amp;$C2837&amp;"_C"&amp;$F2837&amp;"_"&amp;TRIM(RIGHT(SUBSTITUTE(TRIM(SUBSTITUTE($L2837,CHAR(160)," "))," ",REPT(" ",60)),60))&amp;IF($P2837="","","-"&amp;TRIM(RIGHT(SUBSTITUTE(TRIM(SUBSTITUTE($P2837,CHAR(160)," "))," ",REPT(" ",60)),60)))&amp;IF($T2837="","","-"&amp;TRIM(RIGHT(SUBSTITUTE(TRIM(SUBSTITUTE($T2837,CHAR(160)," "))," ",REPT(" ",60)),60)))&amp;".jpg")</f>
        <v/>
      </c>
    </row>
    <row r="2838" ht="56" customHeight="1">
      <c r="A2838" s="268" t="n">
        <v>45207</v>
      </c>
      <c r="B2838" s="264" t="inlineStr">
        <is>
          <t>Repco Bathurst 1000, 8 October, 2023</t>
        </is>
      </c>
      <c r="C2838" s="264" t="n">
        <v>4</v>
      </c>
      <c r="D2838" s="264" t="n"/>
      <c r="E2838" s="264" t="n"/>
      <c r="F2838" s="264" t="n">
        <v>25</v>
      </c>
      <c r="G2838" s="264" t="inlineStr">
        <is>
          <t>Walkinshaw Andretti United</t>
        </is>
      </c>
      <c r="H2838" s="264" t="n"/>
      <c r="I2838" s="264" t="inlineStr">
        <is>
          <t>Mobil 1, Optus</t>
        </is>
      </c>
      <c r="J2838" s="264" t="inlineStr">
        <is>
          <t>Ford Mustang GT 5400</t>
        </is>
      </c>
      <c r="K2838" s="264" t="n"/>
      <c r="L2838" s="264" t="inlineStr">
        <is>
          <t>Chaz Mostert</t>
        </is>
      </c>
      <c r="M2838" s="264" t="inlineStr">
        <is>
          <t>AUS</t>
        </is>
      </c>
      <c r="N2838" s="697">
        <f>_xlfn.LET(_xlpm.d,_xlfn.XLOOKUP(L2838,'[1]Birth Dates'!$A:$A,'[1]Birth Dates'!$B:$B,"",0),IF(_xlpm.d=0,"",_xlpm.d))</f>
        <v/>
      </c>
      <c r="O2838" s="264">
        <f>IF(OR(N2838="",A2838="",NOT(ISNUMBER(N2838)),N2838&gt;A2838),"",DATEDIF(N2838,A2838,"Y")&amp;" years, "&amp;DATEDIF(N2838,A2838,"YM")&amp;" months, "&amp;DATEDIF(N2838,A2838,"MD")&amp;" days")</f>
        <v/>
      </c>
      <c r="P2838" s="264" t="inlineStr">
        <is>
          <t>Lee Holdsworth</t>
        </is>
      </c>
      <c r="Q2838" s="264" t="inlineStr">
        <is>
          <t>AUS</t>
        </is>
      </c>
      <c r="R2838" s="697">
        <f>_xlfn.LET(_xlpm.d,_xlfn.XLOOKUP(P2838,'[1]Birth Dates'!$A:$A,'[1]Birth Dates'!$B:$B,"",0),IF(_xlpm.d=0,"",_xlpm.d))</f>
        <v/>
      </c>
      <c r="S2838" s="264">
        <f>IF(OR(R2838="",A2838="",NOT(ISNUMBER(R2838)),R2838&gt;A2838),"",DATEDIF(R2838,A2838,"Y")&amp;" years, "&amp;DATEDIF(R2838,A2838,"YM")&amp;" months, "&amp;DATEDIF(R2838,A2838,"MD")&amp;" days")</f>
        <v/>
      </c>
      <c r="T2838" s="264" t="n"/>
      <c r="U2838" s="264" t="n"/>
      <c r="V2838" s="697">
        <f>_xlfn.LET(_xlpm.d,_xlfn.XLOOKUP(T2838,'[1]Birth Dates'!$A:$A,'[1]Birth Dates'!$B:$B,"",0),IF(_xlpm.d=0,"",_xlpm.d))</f>
        <v/>
      </c>
      <c r="W2838" s="264">
        <f>IF(OR(V2838="",A2838="",NOT(ISNUMBER(V2838)),V2838&gt;A2838),"",DATEDIF(V2838,A2838,"Y")&amp;" years, "&amp;DATEDIF(V2838,A2838,"YM")&amp;" months, "&amp;DATEDIF(V2838,A2838,"MD")&amp;" days")</f>
        <v/>
      </c>
      <c r="X2838" s="264" t="n"/>
      <c r="Y2838" s="264" t="n"/>
      <c r="Z2838" s="264" t="n"/>
      <c r="AA2838" s="264" t="n"/>
      <c r="AB2838" s="264" t="n">
        <v>9</v>
      </c>
      <c r="AC2838" s="264" t="n">
        <v>15</v>
      </c>
      <c r="AD2838" s="264" t="n">
        <v>14</v>
      </c>
      <c r="AE2838" s="334" t="inlineStr">
        <is>
          <t>2:05.2177</t>
        </is>
      </c>
      <c r="AF2838" s="418">
        <f>IF(OR(AE2838="",AE2838="",AE2838=0),"",6.213/(AE2838*24))</f>
        <v/>
      </c>
      <c r="AG2838" s="269" t="n">
        <v>9</v>
      </c>
      <c r="AH2838" s="581" t="inlineStr">
        <is>
          <t>2:05.8310</t>
        </is>
      </c>
      <c r="AI2838" s="418">
        <f>IF(OR(AH2838="",AH2838="",AH2838=0),"",6.213/(AH2838*24))</f>
        <v/>
      </c>
      <c r="AJ2838" s="175">
        <f>IF(AND(ISNUMBER(AB2838),ISNUMBER(AG2838)),AB2838-AG2838,"")</f>
        <v/>
      </c>
      <c r="AK2838" s="264" t="n"/>
      <c r="AL2838" s="264" t="n">
        <v>161</v>
      </c>
      <c r="AM2838" s="722" t="n">
        <v>0.2554436111111111</v>
      </c>
      <c r="AN2838" s="671">
        <f>IF(OR(AL2838="",AM2838="",AM2838=0),"",AL2838*6.213/(AM2838*24))</f>
        <v/>
      </c>
      <c r="AO2838" s="725">
        <f>IF(AND(AL2838=AL2837,AM2838&lt;&gt;"",AM2837&lt;&gt;""),AM2838-AM2837,"")</f>
        <v/>
      </c>
      <c r="AP2838" s="264" t="n">
        <v>144</v>
      </c>
      <c r="AQ2838" s="581" t="inlineStr">
        <is>
          <t>2:07.6470</t>
        </is>
      </c>
      <c r="AR2838" s="439">
        <f>IF(OR(AQ2838="",AQ2838="",AQ2838=0),"",6.213/(AQ2838*24))</f>
        <v/>
      </c>
      <c r="AS2838" s="436">
        <f>IF(OR(NOT(ISNUMBER(C2838)),NOT(ISNUMBER(AB2838))),"",IF(AG2838&lt;&gt;"",AG2838,AB2838)-C2838)</f>
        <v/>
      </c>
      <c r="AT2838" s="270" t="n"/>
      <c r="AU2838" s="271">
        <f>IF($B2838="","",TEXT($A2838,"yyyymmdd")&amp;"_P"&amp;$C2838&amp;"_C"&amp;$F2838&amp;"_"&amp;TRIM(RIGHT(SUBSTITUTE(TRIM(SUBSTITUTE($L2838,CHAR(160)," "))," ",REPT(" ",60)),60))&amp;IF($P2838="","","-"&amp;TRIM(RIGHT(SUBSTITUTE(TRIM(SUBSTITUTE($P2838,CHAR(160)," "))," ",REPT(" ",60)),60)))&amp;IF($T2838="","","-"&amp;TRIM(RIGHT(SUBSTITUTE(TRIM(SUBSTITUTE($T2838,CHAR(160)," "))," ",REPT(" ",60)),60)))&amp;".jpg")</f>
        <v/>
      </c>
    </row>
    <row r="2839" ht="56" customHeight="1">
      <c r="A2839" s="268" t="n">
        <v>45207</v>
      </c>
      <c r="B2839" s="264" t="inlineStr">
        <is>
          <t>Repco Bathurst 1000, 8 October, 2023</t>
        </is>
      </c>
      <c r="C2839" s="264" t="n">
        <v>5</v>
      </c>
      <c r="D2839" s="264" t="n"/>
      <c r="E2839" s="264" t="n"/>
      <c r="F2839" s="264" t="n">
        <v>26</v>
      </c>
      <c r="G2839" s="264" t="inlineStr">
        <is>
          <t>Grove Racing</t>
        </is>
      </c>
      <c r="H2839" s="264" t="n"/>
      <c r="I2839" s="264" t="inlineStr">
        <is>
          <t>Penrite</t>
        </is>
      </c>
      <c r="J2839" s="264" t="inlineStr">
        <is>
          <t>Ford Mustang GT 5400</t>
        </is>
      </c>
      <c r="K2839" s="264" t="n"/>
      <c r="L2839" s="264" t="inlineStr">
        <is>
          <t>David Reynolds</t>
        </is>
      </c>
      <c r="M2839" s="264" t="inlineStr">
        <is>
          <t>AUS</t>
        </is>
      </c>
      <c r="N2839" s="697">
        <f>_xlfn.LET(_xlpm.d,_xlfn.XLOOKUP(L2839,'[1]Birth Dates'!$A:$A,'[1]Birth Dates'!$B:$B,"",0),IF(_xlpm.d=0,"",_xlpm.d))</f>
        <v/>
      </c>
      <c r="O2839" s="264">
        <f>IF(OR(N2839="",A2839="",NOT(ISNUMBER(N2839)),N2839&gt;A2839),"",DATEDIF(N2839,A2839,"Y")&amp;" years, "&amp;DATEDIF(N2839,A2839,"YM")&amp;" months, "&amp;DATEDIF(N2839,A2839,"MD")&amp;" days")</f>
        <v/>
      </c>
      <c r="P2839" s="264" t="inlineStr">
        <is>
          <t>Garth Tander</t>
        </is>
      </c>
      <c r="Q2839" s="264" t="inlineStr">
        <is>
          <t>AUS</t>
        </is>
      </c>
      <c r="R2839" s="697">
        <f>_xlfn.LET(_xlpm.d,_xlfn.XLOOKUP(P2839,'[1]Birth Dates'!$A:$A,'[1]Birth Dates'!$B:$B,"",0),IF(_xlpm.d=0,"",_xlpm.d))</f>
        <v/>
      </c>
      <c r="S2839" s="264">
        <f>IF(OR(R2839="",A2839="",NOT(ISNUMBER(R2839)),R2839&gt;A2839),"",DATEDIF(R2839,A2839,"Y")&amp;" years, "&amp;DATEDIF(R2839,A2839,"YM")&amp;" months, "&amp;DATEDIF(R2839,A2839,"MD")&amp;" days")</f>
        <v/>
      </c>
      <c r="T2839" s="264" t="n"/>
      <c r="U2839" s="264" t="n"/>
      <c r="V2839" s="697">
        <f>_xlfn.LET(_xlpm.d,_xlfn.XLOOKUP(T2839,'[1]Birth Dates'!$A:$A,'[1]Birth Dates'!$B:$B,"",0),IF(_xlpm.d=0,"",_xlpm.d))</f>
        <v/>
      </c>
      <c r="W2839" s="264">
        <f>IF(OR(V2839="",A2839="",NOT(ISNUMBER(V2839)),V2839&gt;A2839),"",DATEDIF(V2839,A2839,"Y")&amp;" years, "&amp;DATEDIF(V2839,A2839,"YM")&amp;" months, "&amp;DATEDIF(V2839,A2839,"MD")&amp;" days")</f>
        <v/>
      </c>
      <c r="X2839" s="264" t="n"/>
      <c r="Y2839" s="264" t="n"/>
      <c r="Z2839" s="264" t="n"/>
      <c r="AA2839" s="264" t="n"/>
      <c r="AB2839" s="264" t="n">
        <v>6</v>
      </c>
      <c r="AC2839" s="264" t="n">
        <v>13</v>
      </c>
      <c r="AD2839" s="264" t="n">
        <v>12</v>
      </c>
      <c r="AE2839" s="334" t="inlineStr">
        <is>
          <t>2:05.0830</t>
        </is>
      </c>
      <c r="AF2839" s="418">
        <f>IF(OR(AE2839="",AE2839="",AE2839=0),"",6.213/(AE2839*24))</f>
        <v/>
      </c>
      <c r="AG2839" s="269" t="n">
        <v>7</v>
      </c>
      <c r="AH2839" s="581" t="inlineStr">
        <is>
          <t>2:05.1510</t>
        </is>
      </c>
      <c r="AI2839" s="418">
        <f>IF(OR(AH2839="",AH2839="",AH2839=0),"",6.213/(AH2839*24))</f>
        <v/>
      </c>
      <c r="AJ2839" s="175">
        <f>IF(AND(ISNUMBER(AB2839),ISNUMBER(AG2839)),AB2839-AG2839,"")</f>
        <v/>
      </c>
      <c r="AK2839" s="264" t="n"/>
      <c r="AL2839" s="264" t="n">
        <v>161</v>
      </c>
      <c r="AM2839" s="722" t="n">
        <v>0.2555156944444444</v>
      </c>
      <c r="AN2839" s="671">
        <f>IF(OR(AL2839="",AM2839="",AM2839=0),"",AL2839*6.213/(AM2839*24))</f>
        <v/>
      </c>
      <c r="AO2839" s="725">
        <f>IF(AND(AL2839=AL2838,AM2839&lt;&gt;"",AM2838&lt;&gt;""),AM2839-AM2838,"")</f>
        <v/>
      </c>
      <c r="AP2839" s="264" t="n">
        <v>4</v>
      </c>
      <c r="AQ2839" s="581" t="inlineStr">
        <is>
          <t>2:07.6470</t>
        </is>
      </c>
      <c r="AR2839" s="439">
        <f>IF(OR(AQ2839="",AQ2839="",AQ2839=0),"",6.213/(AQ2839*24))</f>
        <v/>
      </c>
      <c r="AS2839" s="436">
        <f>IF(OR(NOT(ISNUMBER(C2839)),NOT(ISNUMBER(AB2839))),"",IF(AG2839&lt;&gt;"",AG2839,AB2839)-C2839)</f>
        <v/>
      </c>
      <c r="AT2839" s="270" t="n"/>
      <c r="AU2839" s="271">
        <f>IF($B2839="","",TEXT($A2839,"yyyymmdd")&amp;"_P"&amp;$C2839&amp;"_C"&amp;$F2839&amp;"_"&amp;TRIM(RIGHT(SUBSTITUTE(TRIM(SUBSTITUTE($L2839,CHAR(160)," "))," ",REPT(" ",60)),60))&amp;IF($P2839="","","-"&amp;TRIM(RIGHT(SUBSTITUTE(TRIM(SUBSTITUTE($P2839,CHAR(160)," "))," ",REPT(" ",60)),60)))&amp;IF($T2839="","","-"&amp;TRIM(RIGHT(SUBSTITUTE(TRIM(SUBSTITUTE($T2839,CHAR(160)," "))," ",REPT(" ",60)),60)))&amp;".jpg")</f>
        <v/>
      </c>
    </row>
    <row r="2840" ht="56" customHeight="1">
      <c r="A2840" s="268" t="n">
        <v>45207</v>
      </c>
      <c r="B2840" s="264" t="inlineStr">
        <is>
          <t>Repco Bathurst 1000, 8 October, 2023</t>
        </is>
      </c>
      <c r="C2840" s="264" t="n">
        <v>6</v>
      </c>
      <c r="D2840" s="264" t="n"/>
      <c r="E2840" s="264" t="n"/>
      <c r="F2840" s="264" t="n">
        <v>5</v>
      </c>
      <c r="G2840" s="264" t="inlineStr">
        <is>
          <t>Tickford Racing</t>
        </is>
      </c>
      <c r="H2840" s="264" t="n"/>
      <c r="I2840" s="264" t="inlineStr">
        <is>
          <t>Snowy River Caravans</t>
        </is>
      </c>
      <c r="J2840" s="264" t="inlineStr">
        <is>
          <t>Ford Mustang GT 5400</t>
        </is>
      </c>
      <c r="K2840" s="264" t="n"/>
      <c r="L2840" s="264" t="inlineStr">
        <is>
          <t>James Courtney</t>
        </is>
      </c>
      <c r="M2840" s="264" t="inlineStr">
        <is>
          <t>AUS</t>
        </is>
      </c>
      <c r="N2840" s="697">
        <f>_xlfn.LET(_xlpm.d,_xlfn.XLOOKUP(L2840,'[1]Birth Dates'!$A:$A,'[1]Birth Dates'!$B:$B,"",0),IF(_xlpm.d=0,"",_xlpm.d))</f>
        <v/>
      </c>
      <c r="O2840" s="264">
        <f>IF(OR(N2840="",A2840="",NOT(ISNUMBER(N2840)),N2840&gt;A2840),"",DATEDIF(N2840,A2840,"Y")&amp;" years, "&amp;DATEDIF(N2840,A2840,"YM")&amp;" months, "&amp;DATEDIF(N2840,A2840,"MD")&amp;" days")</f>
        <v/>
      </c>
      <c r="P2840" s="264" t="inlineStr">
        <is>
          <t>Zak Best</t>
        </is>
      </c>
      <c r="Q2840" s="264" t="inlineStr">
        <is>
          <t>AUS</t>
        </is>
      </c>
      <c r="R2840" s="697">
        <f>_xlfn.LET(_xlpm.d,_xlfn.XLOOKUP(P2840,'[1]Birth Dates'!$A:$A,'[1]Birth Dates'!$B:$B,"",0),IF(_xlpm.d=0,"",_xlpm.d))</f>
        <v/>
      </c>
      <c r="S2840" s="264">
        <f>IF(OR(R2840="",A2840="",NOT(ISNUMBER(R2840)),R2840&gt;A2840),"",DATEDIF(R2840,A2840,"Y")&amp;" years, "&amp;DATEDIF(R2840,A2840,"YM")&amp;" months, "&amp;DATEDIF(R2840,A2840,"MD")&amp;" days")</f>
        <v/>
      </c>
      <c r="T2840" s="264" t="n"/>
      <c r="U2840" s="264" t="n"/>
      <c r="V2840" s="697">
        <f>_xlfn.LET(_xlpm.d,_xlfn.XLOOKUP(T2840,'[1]Birth Dates'!$A:$A,'[1]Birth Dates'!$B:$B,"",0),IF(_xlpm.d=0,"",_xlpm.d))</f>
        <v/>
      </c>
      <c r="W2840" s="264">
        <f>IF(OR(V2840="",A2840="",NOT(ISNUMBER(V2840)),V2840&gt;A2840),"",DATEDIF(V2840,A2840,"Y")&amp;" years, "&amp;DATEDIF(V2840,A2840,"YM")&amp;" months, "&amp;DATEDIF(V2840,A2840,"MD")&amp;" days")</f>
        <v/>
      </c>
      <c r="X2840" s="264" t="n"/>
      <c r="Y2840" s="264" t="n"/>
      <c r="Z2840" s="264" t="n"/>
      <c r="AA2840" s="264" t="n"/>
      <c r="AB2840" s="264" t="n">
        <v>16</v>
      </c>
      <c r="AC2840" s="264" t="n">
        <v>12</v>
      </c>
      <c r="AD2840" s="264" t="n">
        <v>8</v>
      </c>
      <c r="AE2840" s="581" t="inlineStr">
        <is>
          <t>2:05.5110</t>
        </is>
      </c>
      <c r="AF2840" s="418">
        <f>IF(OR(AE2840="",AE2840="",AE2840=0),"",6.213/(AE2840*24))</f>
        <v/>
      </c>
      <c r="AG2840" s="269" t="n"/>
      <c r="AH2840" s="581" t="inlineStr"/>
      <c r="AI2840" s="418">
        <f>IF(OR(AH2840="",AH2840="",AH2840=0),"",6.213/(AH2840*24))</f>
        <v/>
      </c>
      <c r="AJ2840" s="175">
        <f>IF(AND(ISNUMBER(AB2840),ISNUMBER(AG2840)),AB2840-AG2840,"")</f>
        <v/>
      </c>
      <c r="AK2840" s="264" t="n"/>
      <c r="AL2840" s="264" t="n">
        <v>161</v>
      </c>
      <c r="AM2840" s="722" t="n">
        <v>0.2556074074074074</v>
      </c>
      <c r="AN2840" s="671">
        <f>IF(OR(AL2840="",AM2840="",AM2840=0),"",AL2840*6.213/(AM2840*24))</f>
        <v/>
      </c>
      <c r="AO2840" s="725">
        <f>IF(AND(AL2840=AL2839,AM2840&lt;&gt;"",AM2839&lt;&gt;""),AM2840-AM2839,"")</f>
        <v/>
      </c>
      <c r="AP2840" s="264" t="n">
        <v>4</v>
      </c>
      <c r="AQ2840" s="581" t="inlineStr">
        <is>
          <t>2:07.6470</t>
        </is>
      </c>
      <c r="AR2840" s="439">
        <f>IF(OR(AQ2840="",AQ2840="",AQ2840=0),"",6.213/(AQ2840*24))</f>
        <v/>
      </c>
      <c r="AS2840" s="436">
        <f>IF(OR(NOT(ISNUMBER(C2840)),NOT(ISNUMBER(AB2840))),"",IF(AG2840&lt;&gt;"",AG2840,AB2840)-C2840)</f>
        <v/>
      </c>
      <c r="AT2840" s="270" t="n"/>
      <c r="AU2840" s="271">
        <f>IF($B2840="","",TEXT($A2840,"yyyymmdd")&amp;"_P"&amp;$C2840&amp;"_C"&amp;$F2840&amp;"_"&amp;TRIM(RIGHT(SUBSTITUTE(TRIM(SUBSTITUTE($L2840,CHAR(160)," "))," ",REPT(" ",60)),60))&amp;IF($P2840="","","-"&amp;TRIM(RIGHT(SUBSTITUTE(TRIM(SUBSTITUTE($P2840,CHAR(160)," "))," ",REPT(" ",60)),60)))&amp;IF($T2840="","","-"&amp;TRIM(RIGHT(SUBSTITUTE(TRIM(SUBSTITUTE($T2840,CHAR(160)," "))," ",REPT(" ",60)),60)))&amp;".jpg")</f>
        <v/>
      </c>
    </row>
    <row r="2841" ht="56" customHeight="1">
      <c r="A2841" s="268" t="n">
        <v>45207</v>
      </c>
      <c r="B2841" s="264" t="inlineStr">
        <is>
          <t>Repco Bathurst 1000, 8 October, 2023</t>
        </is>
      </c>
      <c r="C2841" s="264" t="n">
        <v>7</v>
      </c>
      <c r="D2841" s="264" t="n"/>
      <c r="E2841" s="264" t="n"/>
      <c r="F2841" s="264" t="n">
        <v>14</v>
      </c>
      <c r="G2841" s="264" t="inlineStr">
        <is>
          <t>Brad Jones Racing</t>
        </is>
      </c>
      <c r="H2841" s="264" t="n"/>
      <c r="I2841" s="264" t="inlineStr">
        <is>
          <t>Middy's Electrical</t>
        </is>
      </c>
      <c r="J2841" s="264" t="inlineStr">
        <is>
          <t>Chevrolet Camaro ZL1 5700</t>
        </is>
      </c>
      <c r="K2841" s="264" t="n"/>
      <c r="L2841" s="264" t="inlineStr">
        <is>
          <t>Bryce Fullwood</t>
        </is>
      </c>
      <c r="M2841" s="264" t="inlineStr">
        <is>
          <t>AUS</t>
        </is>
      </c>
      <c r="N2841" s="697">
        <f>_xlfn.LET(_xlpm.d,_xlfn.XLOOKUP(L2841,'[1]Birth Dates'!$A:$A,'[1]Birth Dates'!$B:$B,"",0),IF(_xlpm.d=0,"",_xlpm.d))</f>
        <v/>
      </c>
      <c r="O2841" s="264">
        <f>IF(OR(N2841="",A2841="",NOT(ISNUMBER(N2841)),N2841&gt;A2841),"",DATEDIF(N2841,A2841,"Y")&amp;" years, "&amp;DATEDIF(N2841,A2841,"YM")&amp;" months, "&amp;DATEDIF(N2841,A2841,"MD")&amp;" days")</f>
        <v/>
      </c>
      <c r="P2841" s="264" t="inlineStr">
        <is>
          <t>Dean Fiore</t>
        </is>
      </c>
      <c r="Q2841" s="264" t="inlineStr">
        <is>
          <t>AUS</t>
        </is>
      </c>
      <c r="R2841" s="697">
        <f>_xlfn.LET(_xlpm.d,_xlfn.XLOOKUP(P2841,'[1]Birth Dates'!$A:$A,'[1]Birth Dates'!$B:$B,"",0),IF(_xlpm.d=0,"",_xlpm.d))</f>
        <v/>
      </c>
      <c r="S2841" s="264">
        <f>IF(OR(R2841="",A2841="",NOT(ISNUMBER(R2841)),R2841&gt;A2841),"",DATEDIF(R2841,A2841,"Y")&amp;" years, "&amp;DATEDIF(R2841,A2841,"YM")&amp;" months, "&amp;DATEDIF(R2841,A2841,"MD")&amp;" days")</f>
        <v/>
      </c>
      <c r="T2841" s="264" t="n"/>
      <c r="U2841" s="264" t="n"/>
      <c r="V2841" s="697">
        <f>_xlfn.LET(_xlpm.d,_xlfn.XLOOKUP(T2841,'[1]Birth Dates'!$A:$A,'[1]Birth Dates'!$B:$B,"",0),IF(_xlpm.d=0,"",_xlpm.d))</f>
        <v/>
      </c>
      <c r="W2841" s="264">
        <f>IF(OR(V2841="",A2841="",NOT(ISNUMBER(V2841)),V2841&gt;A2841),"",DATEDIF(V2841,A2841,"Y")&amp;" years, "&amp;DATEDIF(V2841,A2841,"YM")&amp;" months, "&amp;DATEDIF(V2841,A2841,"MD")&amp;" days")</f>
        <v/>
      </c>
      <c r="X2841" s="264" t="n"/>
      <c r="Y2841" s="264" t="n"/>
      <c r="Z2841" s="264" t="n"/>
      <c r="AA2841" s="264" t="n"/>
      <c r="AB2841" s="264" t="n">
        <v>21</v>
      </c>
      <c r="AC2841" s="264" t="n">
        <v>13</v>
      </c>
      <c r="AD2841" s="264" t="n">
        <v>12</v>
      </c>
      <c r="AE2841" s="581" t="inlineStr">
        <is>
          <t>2:05.9410</t>
        </is>
      </c>
      <c r="AF2841" s="418">
        <f>IF(OR(AE2841="",AE2841="",AE2841=0),"",6.213/(AE2841*24))</f>
        <v/>
      </c>
      <c r="AG2841" s="269" t="n"/>
      <c r="AH2841" s="581" t="inlineStr"/>
      <c r="AI2841" s="418">
        <f>IF(OR(AH2841="",AH2841="",AH2841=0),"",6.213/(AH2841*24))</f>
        <v/>
      </c>
      <c r="AJ2841" s="175">
        <f>IF(AND(ISNUMBER(AB2841),ISNUMBER(AG2841)),AB2841-AG2841,"")</f>
        <v/>
      </c>
      <c r="AK2841" s="264" t="n"/>
      <c r="AL2841" s="264" t="n">
        <v>161</v>
      </c>
      <c r="AM2841" s="722" t="n">
        <v>0.2556195138888889</v>
      </c>
      <c r="AN2841" s="671">
        <f>IF(OR(AL2841="",AM2841="",AM2841=0),"",AL2841*6.213/(AM2841*24))</f>
        <v/>
      </c>
      <c r="AO2841" s="725">
        <f>IF(AND(AL2841=AL2840,AM2841&lt;&gt;"",AM2840&lt;&gt;""),AM2841-AM2840,"")</f>
        <v/>
      </c>
      <c r="AP2841" s="264" t="n">
        <v>145</v>
      </c>
      <c r="AQ2841" s="581" t="inlineStr">
        <is>
          <t>2:07.6470</t>
        </is>
      </c>
      <c r="AR2841" s="439">
        <f>IF(OR(AQ2841="",AQ2841="",AQ2841=0),"",6.213/(AQ2841*24))</f>
        <v/>
      </c>
      <c r="AS2841" s="436">
        <f>IF(OR(NOT(ISNUMBER(C2841)),NOT(ISNUMBER(AB2841))),"",IF(AG2841&lt;&gt;"",AG2841,AB2841)-C2841)</f>
        <v/>
      </c>
      <c r="AT2841" s="270" t="n"/>
      <c r="AU2841" s="271">
        <f>IF($B2841="","",TEXT($A2841,"yyyymmdd")&amp;"_P"&amp;$C2841&amp;"_C"&amp;$F2841&amp;"_"&amp;TRIM(RIGHT(SUBSTITUTE(TRIM(SUBSTITUTE($L2841,CHAR(160)," "))," ",REPT(" ",60)),60))&amp;IF($P2841="","","-"&amp;TRIM(RIGHT(SUBSTITUTE(TRIM(SUBSTITUTE($P2841,CHAR(160)," "))," ",REPT(" ",60)),60)))&amp;IF($T2841="","","-"&amp;TRIM(RIGHT(SUBSTITUTE(TRIM(SUBSTITUTE($T2841,CHAR(160)," "))," ",REPT(" ",60)),60)))&amp;".jpg")</f>
        <v/>
      </c>
    </row>
    <row r="2842" ht="56" customHeight="1">
      <c r="A2842" s="268" t="n">
        <v>45207</v>
      </c>
      <c r="B2842" s="264" t="inlineStr">
        <is>
          <t>Repco Bathurst 1000, 8 October, 2023</t>
        </is>
      </c>
      <c r="C2842" s="264" t="n">
        <v>8</v>
      </c>
      <c r="D2842" s="264" t="n"/>
      <c r="E2842" s="264" t="n"/>
      <c r="F2842" s="264" t="n">
        <v>9</v>
      </c>
      <c r="G2842" s="264" t="inlineStr">
        <is>
          <t>Erebus Motorsport</t>
        </is>
      </c>
      <c r="H2842" s="264" t="n"/>
      <c r="I2842" s="264" t="inlineStr">
        <is>
          <t>Coca-Cola</t>
        </is>
      </c>
      <c r="J2842" s="264" t="inlineStr">
        <is>
          <t>Chevrolet Camaro ZL1 5700</t>
        </is>
      </c>
      <c r="K2842" s="264" t="n"/>
      <c r="L2842" s="264" t="inlineStr">
        <is>
          <t>Will Brown</t>
        </is>
      </c>
      <c r="M2842" s="264" t="inlineStr">
        <is>
          <t>AUS</t>
        </is>
      </c>
      <c r="N2842" s="697">
        <f>_xlfn.LET(_xlpm.d,_xlfn.XLOOKUP(L2842,'[1]Birth Dates'!$A:$A,'[1]Birth Dates'!$B:$B,"",0),IF(_xlpm.d=0,"",_xlpm.d))</f>
        <v/>
      </c>
      <c r="O2842" s="264">
        <f>IF(OR(N2842="",A2842="",NOT(ISNUMBER(N2842)),N2842&gt;A2842),"",DATEDIF(N2842,A2842,"Y")&amp;" years, "&amp;DATEDIF(N2842,A2842,"YM")&amp;" months, "&amp;DATEDIF(N2842,A2842,"MD")&amp;" days")</f>
        <v/>
      </c>
      <c r="P2842" s="264" t="inlineStr">
        <is>
          <t>Jack Perkins</t>
        </is>
      </c>
      <c r="Q2842" s="264" t="inlineStr">
        <is>
          <t>AUS</t>
        </is>
      </c>
      <c r="R2842" s="697">
        <f>_xlfn.LET(_xlpm.d,_xlfn.XLOOKUP(P2842,'[1]Birth Dates'!$A:$A,'[1]Birth Dates'!$B:$B,"",0),IF(_xlpm.d=0,"",_xlpm.d))</f>
        <v/>
      </c>
      <c r="S2842" s="264">
        <f>IF(OR(R2842="",A2842="",NOT(ISNUMBER(R2842)),R2842&gt;A2842),"",DATEDIF(R2842,A2842,"Y")&amp;" years, "&amp;DATEDIF(R2842,A2842,"YM")&amp;" months, "&amp;DATEDIF(R2842,A2842,"MD")&amp;" days")</f>
        <v/>
      </c>
      <c r="T2842" s="264" t="n"/>
      <c r="U2842" s="264" t="n"/>
      <c r="V2842" s="697">
        <f>_xlfn.LET(_xlpm.d,_xlfn.XLOOKUP(T2842,'[1]Birth Dates'!$A:$A,'[1]Birth Dates'!$B:$B,"",0),IF(_xlpm.d=0,"",_xlpm.d))</f>
        <v/>
      </c>
      <c r="W2842" s="264">
        <f>IF(OR(V2842="",A2842="",NOT(ISNUMBER(V2842)),V2842&gt;A2842),"",DATEDIF(V2842,A2842,"Y")&amp;" years, "&amp;DATEDIF(V2842,A2842,"YM")&amp;" months, "&amp;DATEDIF(V2842,A2842,"MD")&amp;" days")</f>
        <v/>
      </c>
      <c r="X2842" s="264" t="n"/>
      <c r="Y2842" s="264" t="n"/>
      <c r="Z2842" s="264" t="n"/>
      <c r="AA2842" s="264" t="n"/>
      <c r="AB2842" s="264" t="n">
        <v>17</v>
      </c>
      <c r="AC2842" s="264" t="n">
        <v>9</v>
      </c>
      <c r="AD2842" s="264" t="n">
        <v>6</v>
      </c>
      <c r="AE2842" s="581" t="inlineStr">
        <is>
          <t>2:05.5580</t>
        </is>
      </c>
      <c r="AF2842" s="418">
        <f>IF(OR(AE2842="",AE2842="",AE2842=0),"",6.213/(AE2842*24))</f>
        <v/>
      </c>
      <c r="AG2842" s="269" t="n"/>
      <c r="AH2842" s="581" t="inlineStr"/>
      <c r="AI2842" s="418">
        <f>IF(OR(AH2842="",AH2842="",AH2842=0),"",6.213/(AH2842*24))</f>
        <v/>
      </c>
      <c r="AJ2842" s="175">
        <f>IF(AND(ISNUMBER(AB2842),ISNUMBER(AG2842)),AB2842-AG2842,"")</f>
        <v/>
      </c>
      <c r="AK2842" s="264" t="n"/>
      <c r="AL2842" s="264" t="n">
        <v>161</v>
      </c>
      <c r="AM2842" s="722" t="n">
        <v>0.2556765277777778</v>
      </c>
      <c r="AN2842" s="671">
        <f>IF(OR(AL2842="",AM2842="",AM2842=0),"",AL2842*6.213/(AM2842*24))</f>
        <v/>
      </c>
      <c r="AO2842" s="725">
        <f>IF(AND(AL2842=AL2841,AM2842&lt;&gt;"",AM2841&lt;&gt;""),AM2842-AM2841,"")</f>
        <v/>
      </c>
      <c r="AP2842" s="264" t="n">
        <v>4</v>
      </c>
      <c r="AQ2842" s="581" t="inlineStr">
        <is>
          <t>2:07.6470</t>
        </is>
      </c>
      <c r="AR2842" s="439">
        <f>IF(OR(AQ2842="",AQ2842="",AQ2842=0),"",6.213/(AQ2842*24))</f>
        <v/>
      </c>
      <c r="AS2842" s="436">
        <f>IF(OR(NOT(ISNUMBER(C2842)),NOT(ISNUMBER(AB2842))),"",IF(AG2842&lt;&gt;"",AG2842,AB2842)-C2842)</f>
        <v/>
      </c>
      <c r="AT2842" s="270" t="n"/>
      <c r="AU2842" s="271">
        <f>IF($B2842="","",TEXT($A2842,"yyyymmdd")&amp;"_P"&amp;$C2842&amp;"_C"&amp;$F2842&amp;"_"&amp;TRIM(RIGHT(SUBSTITUTE(TRIM(SUBSTITUTE($L2842,CHAR(160)," "))," ",REPT(" ",60)),60))&amp;IF($P2842="","","-"&amp;TRIM(RIGHT(SUBSTITUTE(TRIM(SUBSTITUTE($P2842,CHAR(160)," "))," ",REPT(" ",60)),60)))&amp;IF($T2842="","","-"&amp;TRIM(RIGHT(SUBSTITUTE(TRIM(SUBSTITUTE($T2842,CHAR(160)," "))," ",REPT(" ",60)),60)))&amp;".jpg")</f>
        <v/>
      </c>
    </row>
    <row r="2843" ht="56" customHeight="1">
      <c r="A2843" s="268" t="n">
        <v>45207</v>
      </c>
      <c r="B2843" s="264" t="inlineStr">
        <is>
          <t>Repco Bathurst 1000, 8 October, 2023</t>
        </is>
      </c>
      <c r="C2843" s="264" t="n">
        <v>9</v>
      </c>
      <c r="D2843" s="264" t="n"/>
      <c r="E2843" s="264" t="n"/>
      <c r="F2843" s="264" t="n">
        <v>34</v>
      </c>
      <c r="G2843" s="264" t="inlineStr">
        <is>
          <t>Matt Stone Racing</t>
        </is>
      </c>
      <c r="H2843" s="264" t="n"/>
      <c r="I2843" s="264" t="inlineStr">
        <is>
          <t>Truck Assist</t>
        </is>
      </c>
      <c r="J2843" s="264" t="inlineStr">
        <is>
          <t>Chevrolet Camaro ZL1 5700</t>
        </is>
      </c>
      <c r="K2843" s="264" t="n"/>
      <c r="L2843" s="264" t="inlineStr">
        <is>
          <t>Jack Le Brocq</t>
        </is>
      </c>
      <c r="M2843" s="264" t="inlineStr">
        <is>
          <t>AUS</t>
        </is>
      </c>
      <c r="N2843" s="697">
        <f>_xlfn.LET(_xlpm.d,_xlfn.XLOOKUP(L2843,'[1]Birth Dates'!$A:$A,'[1]Birth Dates'!$B:$B,"",0),IF(_xlpm.d=0,"",_xlpm.d))</f>
        <v/>
      </c>
      <c r="O2843" s="264">
        <f>IF(OR(N2843="",A2843="",NOT(ISNUMBER(N2843)),N2843&gt;A2843),"",DATEDIF(N2843,A2843,"Y")&amp;" years, "&amp;DATEDIF(N2843,A2843,"YM")&amp;" months, "&amp;DATEDIF(N2843,A2843,"MD")&amp;" days")</f>
        <v/>
      </c>
      <c r="P2843" s="264" t="inlineStr">
        <is>
          <t>Jayden Ojeda</t>
        </is>
      </c>
      <c r="Q2843" s="264" t="inlineStr">
        <is>
          <t>AUS</t>
        </is>
      </c>
      <c r="R2843" s="697">
        <f>_xlfn.LET(_xlpm.d,_xlfn.XLOOKUP(P2843,'[1]Birth Dates'!$A:$A,'[1]Birth Dates'!$B:$B,"",0),IF(_xlpm.d=0,"",_xlpm.d))</f>
        <v/>
      </c>
      <c r="S2843" s="264">
        <f>IF(OR(R2843="",A2843="",NOT(ISNUMBER(R2843)),R2843&gt;A2843),"",DATEDIF(R2843,A2843,"Y")&amp;" years, "&amp;DATEDIF(R2843,A2843,"YM")&amp;" months, "&amp;DATEDIF(R2843,A2843,"MD")&amp;" days")</f>
        <v/>
      </c>
      <c r="T2843" s="264" t="n"/>
      <c r="U2843" s="264" t="n"/>
      <c r="V2843" s="697">
        <f>_xlfn.LET(_xlpm.d,_xlfn.XLOOKUP(T2843,'[1]Birth Dates'!$A:$A,'[1]Birth Dates'!$B:$B,"",0),IF(_xlpm.d=0,"",_xlpm.d))</f>
        <v/>
      </c>
      <c r="W2843" s="264">
        <f>IF(OR(V2843="",A2843="",NOT(ISNUMBER(V2843)),V2843&gt;A2843),"",DATEDIF(V2843,A2843,"Y")&amp;" years, "&amp;DATEDIF(V2843,A2843,"YM")&amp;" months, "&amp;DATEDIF(V2843,A2843,"MD")&amp;" days")</f>
        <v/>
      </c>
      <c r="X2843" s="264" t="n"/>
      <c r="Y2843" s="264" t="n"/>
      <c r="Z2843" s="264" t="n"/>
      <c r="AA2843" s="264" t="n"/>
      <c r="AB2843" s="264" t="n">
        <v>15</v>
      </c>
      <c r="AC2843" s="264" t="n">
        <v>14</v>
      </c>
      <c r="AD2843" s="264" t="n">
        <v>14</v>
      </c>
      <c r="AE2843" s="581" t="inlineStr">
        <is>
          <t>2:05.5070</t>
        </is>
      </c>
      <c r="AF2843" s="418">
        <f>IF(OR(AE2843="",AE2843="",AE2843=0),"",6.213/(AE2843*24))</f>
        <v/>
      </c>
      <c r="AG2843" s="269" t="n"/>
      <c r="AH2843" s="581" t="inlineStr"/>
      <c r="AI2843" s="418">
        <f>IF(OR(AH2843="",AH2843="",AH2843=0),"",6.213/(AH2843*24))</f>
        <v/>
      </c>
      <c r="AJ2843" s="175">
        <f>IF(AND(ISNUMBER(AB2843),ISNUMBER(AG2843)),AB2843-AG2843,"")</f>
        <v/>
      </c>
      <c r="AK2843" s="264" t="n"/>
      <c r="AL2843" s="264" t="n">
        <v>161</v>
      </c>
      <c r="AM2843" s="722" t="n">
        <v>0.2558031712962963</v>
      </c>
      <c r="AN2843" s="671">
        <f>IF(OR(AL2843="",AM2843="",AM2843=0),"",AL2843*6.213/(AM2843*24))</f>
        <v/>
      </c>
      <c r="AO2843" s="725">
        <f>IF(AND(AL2843=AL2842,AM2843&lt;&gt;"",AM2842&lt;&gt;""),AM2843-AM2842,"")</f>
        <v/>
      </c>
      <c r="AP2843" s="264" t="n">
        <v>4</v>
      </c>
      <c r="AQ2843" s="581" t="inlineStr">
        <is>
          <t>2:07.6470</t>
        </is>
      </c>
      <c r="AR2843" s="439">
        <f>IF(OR(AQ2843="",AQ2843="",AQ2843=0),"",6.213/(AQ2843*24))</f>
        <v/>
      </c>
      <c r="AS2843" s="436">
        <f>IF(OR(NOT(ISNUMBER(C2843)),NOT(ISNUMBER(AB2843))),"",IF(AG2843&lt;&gt;"",AG2843,AB2843)-C2843)</f>
        <v/>
      </c>
      <c r="AT2843" s="270" t="n"/>
      <c r="AU2843" s="271">
        <f>IF($B2843="","",TEXT($A2843,"yyyymmdd")&amp;"_P"&amp;$C2843&amp;"_C"&amp;$F2843&amp;"_"&amp;TRIM(RIGHT(SUBSTITUTE(TRIM(SUBSTITUTE($L2843,CHAR(160)," "))," ",REPT(" ",60)),60))&amp;IF($P2843="","","-"&amp;TRIM(RIGHT(SUBSTITUTE(TRIM(SUBSTITUTE($P2843,CHAR(160)," "))," ",REPT(" ",60)),60)))&amp;IF($T2843="","","-"&amp;TRIM(RIGHT(SUBSTITUTE(TRIM(SUBSTITUTE($T2843,CHAR(160)," "))," ",REPT(" ",60)),60)))&amp;".jpg")</f>
        <v/>
      </c>
    </row>
    <row r="2844" ht="56" customHeight="1">
      <c r="A2844" s="268" t="n">
        <v>45207</v>
      </c>
      <c r="B2844" s="264" t="inlineStr">
        <is>
          <t>Repco Bathurst 1000, 8 October, 2023</t>
        </is>
      </c>
      <c r="C2844" s="264" t="n">
        <v>10</v>
      </c>
      <c r="D2844" s="264" t="n"/>
      <c r="E2844" s="264" t="n"/>
      <c r="F2844" s="264" t="n">
        <v>31</v>
      </c>
      <c r="G2844" s="264" t="inlineStr">
        <is>
          <t>PremiAir Racing</t>
        </is>
      </c>
      <c r="H2844" s="264" t="n"/>
      <c r="I2844" s="264" t="inlineStr">
        <is>
          <t>Nulon</t>
        </is>
      </c>
      <c r="J2844" s="264" t="inlineStr">
        <is>
          <t>Chevrolet Camaro ZL1 5700</t>
        </is>
      </c>
      <c r="K2844" s="264" t="n"/>
      <c r="L2844" s="264" t="inlineStr">
        <is>
          <t>James Golding</t>
        </is>
      </c>
      <c r="M2844" s="264" t="inlineStr">
        <is>
          <t>AUS</t>
        </is>
      </c>
      <c r="N2844" s="697">
        <f>_xlfn.LET(_xlpm.d,_xlfn.XLOOKUP(L2844,'[1]Birth Dates'!$A:$A,'[1]Birth Dates'!$B:$B,"",0),IF(_xlpm.d=0,"",_xlpm.d))</f>
        <v/>
      </c>
      <c r="O2844" s="264">
        <f>IF(OR(N2844="",A2844="",NOT(ISNUMBER(N2844)),N2844&gt;A2844),"",DATEDIF(N2844,A2844,"Y")&amp;" years, "&amp;DATEDIF(N2844,A2844,"YM")&amp;" months, "&amp;DATEDIF(N2844,A2844,"MD")&amp;" days")</f>
        <v/>
      </c>
      <c r="P2844" s="264" t="inlineStr">
        <is>
          <t>Dylan O'Keeffe</t>
        </is>
      </c>
      <c r="Q2844" s="264" t="inlineStr">
        <is>
          <t>AUS</t>
        </is>
      </c>
      <c r="R2844" s="697">
        <f>_xlfn.LET(_xlpm.d,_xlfn.XLOOKUP(P2844,'[1]Birth Dates'!$A:$A,'[1]Birth Dates'!$B:$B,"",0),IF(_xlpm.d=0,"",_xlpm.d))</f>
        <v/>
      </c>
      <c r="S2844" s="264">
        <f>IF(OR(R2844="",A2844="",NOT(ISNUMBER(R2844)),R2844&gt;A2844),"",DATEDIF(R2844,A2844,"Y")&amp;" years, "&amp;DATEDIF(R2844,A2844,"YM")&amp;" months, "&amp;DATEDIF(R2844,A2844,"MD")&amp;" days")</f>
        <v/>
      </c>
      <c r="T2844" s="264" t="n"/>
      <c r="U2844" s="264" t="n"/>
      <c r="V2844" s="697">
        <f>_xlfn.LET(_xlpm.d,_xlfn.XLOOKUP(T2844,'[1]Birth Dates'!$A:$A,'[1]Birth Dates'!$B:$B,"",0),IF(_xlpm.d=0,"",_xlpm.d))</f>
        <v/>
      </c>
      <c r="W2844" s="264">
        <f>IF(OR(V2844="",A2844="",NOT(ISNUMBER(V2844)),V2844&gt;A2844),"",DATEDIF(V2844,A2844,"Y")&amp;" years, "&amp;DATEDIF(V2844,A2844,"YM")&amp;" months, "&amp;DATEDIF(V2844,A2844,"MD")&amp;" days")</f>
        <v/>
      </c>
      <c r="X2844" s="264" t="n"/>
      <c r="Y2844" s="264" t="n"/>
      <c r="Z2844" s="264" t="n"/>
      <c r="AA2844" s="264" t="n"/>
      <c r="AB2844" s="264" t="n">
        <v>2</v>
      </c>
      <c r="AC2844" s="264" t="n">
        <v>12</v>
      </c>
      <c r="AD2844" s="264" t="n">
        <v>8</v>
      </c>
      <c r="AE2844" s="334" t="inlineStr">
        <is>
          <t>2:04.8130</t>
        </is>
      </c>
      <c r="AF2844" s="418">
        <f>IF(OR(AE2844="",AE2844="",AE2844=0),"",6.213/(AE2844*24))</f>
        <v/>
      </c>
      <c r="AG2844" s="269" t="n">
        <v>4</v>
      </c>
      <c r="AH2844" s="581" t="inlineStr">
        <is>
          <t>2:04.8160</t>
        </is>
      </c>
      <c r="AI2844" s="418">
        <f>IF(OR(AH2844="",AH2844="",AH2844=0),"",6.213/(AH2844*24))</f>
        <v/>
      </c>
      <c r="AJ2844" s="175">
        <f>IF(AND(ISNUMBER(AB2844),ISNUMBER(AG2844)),AB2844-AG2844,"")</f>
        <v/>
      </c>
      <c r="AK2844" s="264" t="n"/>
      <c r="AL2844" s="264" t="n">
        <v>161</v>
      </c>
      <c r="AM2844" s="722" t="n">
        <v>0.2558252314814815</v>
      </c>
      <c r="AN2844" s="671">
        <f>IF(OR(AL2844="",AM2844="",AM2844=0),"",AL2844*6.213/(AM2844*24))</f>
        <v/>
      </c>
      <c r="AO2844" s="725">
        <f>IF(AND(AL2844=AL2843,AM2844&lt;&gt;"",AM2843&lt;&gt;""),AM2844-AM2843,"")</f>
        <v/>
      </c>
      <c r="AP2844" s="264" t="n">
        <v>4</v>
      </c>
      <c r="AQ2844" s="581" t="inlineStr">
        <is>
          <t>2:07.6470</t>
        </is>
      </c>
      <c r="AR2844" s="439">
        <f>IF(OR(AQ2844="",AQ2844="",AQ2844=0),"",6.213/(AQ2844*24))</f>
        <v/>
      </c>
      <c r="AS2844" s="436">
        <f>IF(OR(NOT(ISNUMBER(C2844)),NOT(ISNUMBER(AB2844))),"",IF(AG2844&lt;&gt;"",AG2844,AB2844)-C2844)</f>
        <v/>
      </c>
      <c r="AT2844" s="270" t="n"/>
      <c r="AU2844" s="271">
        <f>IF($B2844="","",TEXT($A2844,"yyyymmdd")&amp;"_P"&amp;$C2844&amp;"_C"&amp;$F2844&amp;"_"&amp;TRIM(RIGHT(SUBSTITUTE(TRIM(SUBSTITUTE($L2844,CHAR(160)," "))," ",REPT(" ",60)),60))&amp;IF($P2844="","","-"&amp;TRIM(RIGHT(SUBSTITUTE(TRIM(SUBSTITUTE($P2844,CHAR(160)," "))," ",REPT(" ",60)),60)))&amp;IF($T2844="","","-"&amp;TRIM(RIGHT(SUBSTITUTE(TRIM(SUBSTITUTE($T2844,CHAR(160)," "))," ",REPT(" ",60)),60)))&amp;".jpg")</f>
        <v/>
      </c>
    </row>
    <row r="2845" ht="56" customHeight="1">
      <c r="A2845" s="268" t="n">
        <v>45207</v>
      </c>
      <c r="B2845" s="264" t="inlineStr">
        <is>
          <t>Repco Bathurst 1000, 8 October, 2023</t>
        </is>
      </c>
      <c r="C2845" s="264" t="n">
        <v>11</v>
      </c>
      <c r="D2845" s="264" t="n"/>
      <c r="E2845" s="264" t="n"/>
      <c r="F2845" s="264" t="n">
        <v>19</v>
      </c>
      <c r="G2845" s="264" t="inlineStr">
        <is>
          <t>Grove Racing</t>
        </is>
      </c>
      <c r="H2845" s="264" t="n"/>
      <c r="I2845" s="264" t="inlineStr">
        <is>
          <t>Penrite</t>
        </is>
      </c>
      <c r="J2845" s="264" t="inlineStr">
        <is>
          <t>Ford Mustang GT 5400</t>
        </is>
      </c>
      <c r="K2845" s="264" t="n"/>
      <c r="L2845" s="264" t="inlineStr">
        <is>
          <t>Matthew Payne</t>
        </is>
      </c>
      <c r="M2845" s="264" t="inlineStr">
        <is>
          <t>NZL</t>
        </is>
      </c>
      <c r="N2845" s="697">
        <f>_xlfn.LET(_xlpm.d,_xlfn.XLOOKUP(L2845,'[1]Birth Dates'!$A:$A,'[1]Birth Dates'!$B:$B,"",0),IF(_xlpm.d=0,"",_xlpm.d))</f>
        <v/>
      </c>
      <c r="O2845" s="264">
        <f>IF(OR(N2845="",A2845="",NOT(ISNUMBER(N2845)),N2845&gt;A2845),"",DATEDIF(N2845,A2845,"Y")&amp;" years, "&amp;DATEDIF(N2845,A2845,"YM")&amp;" months, "&amp;DATEDIF(N2845,A2845,"MD")&amp;" days")</f>
        <v/>
      </c>
      <c r="P2845" s="264" t="inlineStr">
        <is>
          <t>Kévin Estre</t>
        </is>
      </c>
      <c r="Q2845" s="264" t="inlineStr">
        <is>
          <t>FRA</t>
        </is>
      </c>
      <c r="R2845" s="697">
        <f>_xlfn.LET(_xlpm.d,_xlfn.XLOOKUP(P2845,'[1]Birth Dates'!$A:$A,'[1]Birth Dates'!$B:$B,"",0),IF(_xlpm.d=0,"",_xlpm.d))</f>
        <v/>
      </c>
      <c r="S2845" s="264">
        <f>IF(OR(R2845="",A2845="",NOT(ISNUMBER(R2845)),R2845&gt;A2845),"",DATEDIF(R2845,A2845,"Y")&amp;" years, "&amp;DATEDIF(R2845,A2845,"YM")&amp;" months, "&amp;DATEDIF(R2845,A2845,"MD")&amp;" days")</f>
        <v/>
      </c>
      <c r="T2845" s="264" t="n"/>
      <c r="U2845" s="264" t="n"/>
      <c r="V2845" s="697">
        <f>_xlfn.LET(_xlpm.d,_xlfn.XLOOKUP(T2845,'[1]Birth Dates'!$A:$A,'[1]Birth Dates'!$B:$B,"",0),IF(_xlpm.d=0,"",_xlpm.d))</f>
        <v/>
      </c>
      <c r="W2845" s="264">
        <f>IF(OR(V2845="",A2845="",NOT(ISNUMBER(V2845)),V2845&gt;A2845),"",DATEDIF(V2845,A2845,"Y")&amp;" years, "&amp;DATEDIF(V2845,A2845,"YM")&amp;" months, "&amp;DATEDIF(V2845,A2845,"MD")&amp;" days")</f>
        <v/>
      </c>
      <c r="X2845" s="264" t="n"/>
      <c r="Y2845" s="264" t="n"/>
      <c r="Z2845" s="264" t="n"/>
      <c r="AA2845" s="264" t="n"/>
      <c r="AB2845" s="264" t="n">
        <v>8</v>
      </c>
      <c r="AC2845" s="264" t="n">
        <v>12</v>
      </c>
      <c r="AD2845" s="264" t="n">
        <v>5</v>
      </c>
      <c r="AE2845" s="334" t="inlineStr">
        <is>
          <t>2:05.2090</t>
        </is>
      </c>
      <c r="AF2845" s="418">
        <f>IF(OR(AE2845="",AE2845="",AE2845=0),"",6.213/(AE2845*24))</f>
        <v/>
      </c>
      <c r="AG2845" s="269" t="n">
        <v>8</v>
      </c>
      <c r="AH2845" s="581" t="inlineStr">
        <is>
          <t>2:05.2700</t>
        </is>
      </c>
      <c r="AI2845" s="418">
        <f>IF(OR(AH2845="",AH2845="",AH2845=0),"",6.213/(AH2845*24))</f>
        <v/>
      </c>
      <c r="AJ2845" s="175">
        <f>IF(AND(ISNUMBER(AB2845),ISNUMBER(AG2845)),AB2845-AG2845,"")</f>
        <v/>
      </c>
      <c r="AK2845" s="264" t="n"/>
      <c r="AL2845" s="264" t="n">
        <v>161</v>
      </c>
      <c r="AM2845" s="722" t="n">
        <v>0.2558678703703704</v>
      </c>
      <c r="AN2845" s="671">
        <f>IF(OR(AL2845="",AM2845="",AM2845=0),"",AL2845*6.213/(AM2845*24))</f>
        <v/>
      </c>
      <c r="AO2845" s="725">
        <f>IF(AND(AL2845=AL2844,AM2845&lt;&gt;"",AM2844&lt;&gt;""),AM2845-AM2844,"")</f>
        <v/>
      </c>
      <c r="AP2845" s="264" t="n">
        <v>141</v>
      </c>
      <c r="AQ2845" s="581" t="inlineStr">
        <is>
          <t>2:07.6470</t>
        </is>
      </c>
      <c r="AR2845" s="439">
        <f>IF(OR(AQ2845="",AQ2845="",AQ2845=0),"",6.213/(AQ2845*24))</f>
        <v/>
      </c>
      <c r="AS2845" s="436">
        <f>IF(OR(NOT(ISNUMBER(C2845)),NOT(ISNUMBER(AB2845))),"",IF(AG2845&lt;&gt;"",AG2845,AB2845)-C2845)</f>
        <v/>
      </c>
      <c r="AT2845" s="270" t="n"/>
      <c r="AU2845" s="271">
        <f>IF($B2845="","",TEXT($A2845,"yyyymmdd")&amp;"_P"&amp;$C2845&amp;"_C"&amp;$F2845&amp;"_"&amp;TRIM(RIGHT(SUBSTITUTE(TRIM(SUBSTITUTE($L2845,CHAR(160)," "))," ",REPT(" ",60)),60))&amp;IF($P2845="","","-"&amp;TRIM(RIGHT(SUBSTITUTE(TRIM(SUBSTITUTE($P2845,CHAR(160)," "))," ",REPT(" ",60)),60)))&amp;IF($T2845="","","-"&amp;TRIM(RIGHT(SUBSTITUTE(TRIM(SUBSTITUTE($T2845,CHAR(160)," "))," ",REPT(" ",60)),60)))&amp;".jpg")</f>
        <v/>
      </c>
    </row>
    <row r="2846" ht="56" customHeight="1">
      <c r="A2846" s="268" t="n">
        <v>45207</v>
      </c>
      <c r="B2846" s="264" t="inlineStr">
        <is>
          <t>Repco Bathurst 1000, 8 October, 2023</t>
        </is>
      </c>
      <c r="C2846" s="264" t="n">
        <v>12</v>
      </c>
      <c r="D2846" s="264" t="n"/>
      <c r="E2846" s="264" t="n"/>
      <c r="F2846" s="264" t="n">
        <v>55</v>
      </c>
      <c r="G2846" s="264" t="inlineStr">
        <is>
          <t>Tickford Racing</t>
        </is>
      </c>
      <c r="H2846" s="264" t="n"/>
      <c r="I2846" s="264" t="inlineStr">
        <is>
          <t>Castrol, BP</t>
        </is>
      </c>
      <c r="J2846" s="264" t="inlineStr">
        <is>
          <t>Ford Mustang GT 5400</t>
        </is>
      </c>
      <c r="K2846" s="264" t="n"/>
      <c r="L2846" s="264" t="inlineStr">
        <is>
          <t>Thomas Randle</t>
        </is>
      </c>
      <c r="M2846" s="264" t="inlineStr">
        <is>
          <t>AUS</t>
        </is>
      </c>
      <c r="N2846" s="697">
        <f>_xlfn.LET(_xlpm.d,_xlfn.XLOOKUP(L2846,'[1]Birth Dates'!$A:$A,'[1]Birth Dates'!$B:$B,"",0),IF(_xlpm.d=0,"",_xlpm.d))</f>
        <v/>
      </c>
      <c r="O2846" s="264">
        <f>IF(OR(N2846="",A2846="",NOT(ISNUMBER(N2846)),N2846&gt;A2846),"",DATEDIF(N2846,A2846,"Y")&amp;" years, "&amp;DATEDIF(N2846,A2846,"YM")&amp;" months, "&amp;DATEDIF(N2846,A2846,"MD")&amp;" days")</f>
        <v/>
      </c>
      <c r="P2846" s="264" t="inlineStr">
        <is>
          <t>Garry Jacobson</t>
        </is>
      </c>
      <c r="Q2846" s="264" t="inlineStr">
        <is>
          <t>AUS</t>
        </is>
      </c>
      <c r="R2846" s="697">
        <f>_xlfn.LET(_xlpm.d,_xlfn.XLOOKUP(P2846,'[1]Birth Dates'!$A:$A,'[1]Birth Dates'!$B:$B,"",0),IF(_xlpm.d=0,"",_xlpm.d))</f>
        <v/>
      </c>
      <c r="S2846" s="264">
        <f>IF(OR(R2846="",A2846="",NOT(ISNUMBER(R2846)),R2846&gt;A2846),"",DATEDIF(R2846,A2846,"Y")&amp;" years, "&amp;DATEDIF(R2846,A2846,"YM")&amp;" months, "&amp;DATEDIF(R2846,A2846,"MD")&amp;" days")</f>
        <v/>
      </c>
      <c r="T2846" s="264" t="n"/>
      <c r="U2846" s="264" t="n"/>
      <c r="V2846" s="697">
        <f>_xlfn.LET(_xlpm.d,_xlfn.XLOOKUP(T2846,'[1]Birth Dates'!$A:$A,'[1]Birth Dates'!$B:$B,"",0),IF(_xlpm.d=0,"",_xlpm.d))</f>
        <v/>
      </c>
      <c r="W2846" s="264">
        <f>IF(OR(V2846="",A2846="",NOT(ISNUMBER(V2846)),V2846&gt;A2846),"",DATEDIF(V2846,A2846,"Y")&amp;" years, "&amp;DATEDIF(V2846,A2846,"YM")&amp;" months, "&amp;DATEDIF(V2846,A2846,"MD")&amp;" days")</f>
        <v/>
      </c>
      <c r="X2846" s="264" t="n"/>
      <c r="Y2846" s="264" t="n"/>
      <c r="Z2846" s="264" t="n"/>
      <c r="AA2846" s="264" t="n"/>
      <c r="AB2846" s="264" t="n">
        <v>11</v>
      </c>
      <c r="AC2846" s="264" t="n">
        <v>13</v>
      </c>
      <c r="AD2846" s="264" t="n">
        <v>12</v>
      </c>
      <c r="AE2846" s="581" t="inlineStr">
        <is>
          <t>2:05.3800</t>
        </is>
      </c>
      <c r="AF2846" s="418">
        <f>IF(OR(AE2846="",AE2846="",AE2846=0),"",6.213/(AE2846*24))</f>
        <v/>
      </c>
      <c r="AG2846" s="269" t="n"/>
      <c r="AH2846" s="581" t="inlineStr"/>
      <c r="AI2846" s="418">
        <f>IF(OR(AH2846="",AH2846="",AH2846=0),"",6.213/(AH2846*24))</f>
        <v/>
      </c>
      <c r="AJ2846" s="175">
        <f>IF(AND(ISNUMBER(AB2846),ISNUMBER(AG2846)),AB2846-AG2846,"")</f>
        <v/>
      </c>
      <c r="AK2846" s="264" t="n"/>
      <c r="AL2846" s="264" t="n">
        <v>161</v>
      </c>
      <c r="AM2846" s="722" t="n">
        <v>0.2559082638888889</v>
      </c>
      <c r="AN2846" s="671">
        <f>IF(OR(AL2846="",AM2846="",AM2846=0),"",AL2846*6.213/(AM2846*24))</f>
        <v/>
      </c>
      <c r="AO2846" s="725">
        <f>IF(AND(AL2846=AL2845,AM2846&lt;&gt;"",AM2845&lt;&gt;""),AM2846-AM2845,"")</f>
        <v/>
      </c>
      <c r="AP2846" s="264" t="n">
        <v>4</v>
      </c>
      <c r="AQ2846" s="581" t="inlineStr">
        <is>
          <t>2:07.6470</t>
        </is>
      </c>
      <c r="AR2846" s="439">
        <f>IF(OR(AQ2846="",AQ2846="",AQ2846=0),"",6.213/(AQ2846*24))</f>
        <v/>
      </c>
      <c r="AS2846" s="436">
        <f>IF(OR(NOT(ISNUMBER(C2846)),NOT(ISNUMBER(AB2846))),"",IF(AG2846&lt;&gt;"",AG2846,AB2846)-C2846)</f>
        <v/>
      </c>
      <c r="AT2846" s="270" t="n"/>
      <c r="AU2846" s="271">
        <f>IF($B2846="","",TEXT($A2846,"yyyymmdd")&amp;"_P"&amp;$C2846&amp;"_C"&amp;$F2846&amp;"_"&amp;TRIM(RIGHT(SUBSTITUTE(TRIM(SUBSTITUTE($L2846,CHAR(160)," "))," ",REPT(" ",60)),60))&amp;IF($P2846="","","-"&amp;TRIM(RIGHT(SUBSTITUTE(TRIM(SUBSTITUTE($P2846,CHAR(160)," "))," ",REPT(" ",60)),60)))&amp;IF($T2846="","","-"&amp;TRIM(RIGHT(SUBSTITUTE(TRIM(SUBSTITUTE($T2846,CHAR(160)," "))," ",REPT(" ",60)),60)))&amp;".jpg")</f>
        <v/>
      </c>
    </row>
    <row r="2847" ht="56" customHeight="1">
      <c r="A2847" s="268" t="n">
        <v>45207</v>
      </c>
      <c r="B2847" s="264" t="inlineStr">
        <is>
          <t>Repco Bathurst 1000, 8 October, 2023</t>
        </is>
      </c>
      <c r="C2847" s="264" t="n">
        <v>13</v>
      </c>
      <c r="D2847" s="264" t="n"/>
      <c r="E2847" s="264" t="n"/>
      <c r="F2847" s="264" t="n">
        <v>23</v>
      </c>
      <c r="G2847" s="264" t="inlineStr">
        <is>
          <t>PremiAir Racing</t>
        </is>
      </c>
      <c r="H2847" s="264" t="n"/>
      <c r="I2847" s="264" t="inlineStr">
        <is>
          <t>Movember</t>
        </is>
      </c>
      <c r="J2847" s="264" t="inlineStr">
        <is>
          <t>Chevrolet Camaro ZL1 5700</t>
        </is>
      </c>
      <c r="K2847" s="264" t="n"/>
      <c r="L2847" s="264" t="inlineStr">
        <is>
          <t>Tim Slade</t>
        </is>
      </c>
      <c r="M2847" s="264" t="inlineStr">
        <is>
          <t>AUS</t>
        </is>
      </c>
      <c r="N2847" s="697">
        <f>_xlfn.LET(_xlpm.d,_xlfn.XLOOKUP(L2847,'[1]Birth Dates'!$A:$A,'[1]Birth Dates'!$B:$B,"",0),IF(_xlpm.d=0,"",_xlpm.d))</f>
        <v/>
      </c>
      <c r="O2847" s="264">
        <f>IF(OR(N2847="",A2847="",NOT(ISNUMBER(N2847)),N2847&gt;A2847),"",DATEDIF(N2847,A2847,"Y")&amp;" years, "&amp;DATEDIF(N2847,A2847,"YM")&amp;" months, "&amp;DATEDIF(N2847,A2847,"MD")&amp;" days")</f>
        <v/>
      </c>
      <c r="P2847" s="264" t="inlineStr">
        <is>
          <t>Jonathon Webb</t>
        </is>
      </c>
      <c r="Q2847" s="264" t="inlineStr">
        <is>
          <t>AUS</t>
        </is>
      </c>
      <c r="R2847" s="697">
        <f>_xlfn.LET(_xlpm.d,_xlfn.XLOOKUP(P2847,'[1]Birth Dates'!$A:$A,'[1]Birth Dates'!$B:$B,"",0),IF(_xlpm.d=0,"",_xlpm.d))</f>
        <v/>
      </c>
      <c r="S2847" s="264">
        <f>IF(OR(R2847="",A2847="",NOT(ISNUMBER(R2847)),R2847&gt;A2847),"",DATEDIF(R2847,A2847,"Y")&amp;" years, "&amp;DATEDIF(R2847,A2847,"YM")&amp;" months, "&amp;DATEDIF(R2847,A2847,"MD")&amp;" days")</f>
        <v/>
      </c>
      <c r="T2847" s="264" t="n"/>
      <c r="U2847" s="264" t="n"/>
      <c r="V2847" s="697">
        <f>_xlfn.LET(_xlpm.d,_xlfn.XLOOKUP(T2847,'[1]Birth Dates'!$A:$A,'[1]Birth Dates'!$B:$B,"",0),IF(_xlpm.d=0,"",_xlpm.d))</f>
        <v/>
      </c>
      <c r="W2847" s="264">
        <f>IF(OR(V2847="",A2847="",NOT(ISNUMBER(V2847)),V2847&gt;A2847),"",DATEDIF(V2847,A2847,"Y")&amp;" years, "&amp;DATEDIF(V2847,A2847,"YM")&amp;" months, "&amp;DATEDIF(V2847,A2847,"MD")&amp;" days")</f>
        <v/>
      </c>
      <c r="X2847" s="264" t="n"/>
      <c r="Y2847" s="264" t="n"/>
      <c r="Z2847" s="264" t="n"/>
      <c r="AA2847" s="264" t="n"/>
      <c r="AB2847" s="264" t="n">
        <v>18</v>
      </c>
      <c r="AC2847" s="264" t="n">
        <v>12</v>
      </c>
      <c r="AD2847" s="264" t="n">
        <v>12</v>
      </c>
      <c r="AE2847" s="581" t="inlineStr">
        <is>
          <t>2:05.5840</t>
        </is>
      </c>
      <c r="AF2847" s="418">
        <f>IF(OR(AE2847="",AE2847="",AE2847=0),"",6.213/(AE2847*24))</f>
        <v/>
      </c>
      <c r="AG2847" s="269" t="n"/>
      <c r="AH2847" s="581" t="inlineStr"/>
      <c r="AI2847" s="418">
        <f>IF(OR(AH2847="",AH2847="",AH2847=0),"",6.213/(AH2847*24))</f>
        <v/>
      </c>
      <c r="AJ2847" s="175">
        <f>IF(AND(ISNUMBER(AB2847),ISNUMBER(AG2847)),AB2847-AG2847,"")</f>
        <v/>
      </c>
      <c r="AK2847" s="264" t="n"/>
      <c r="AL2847" s="264" t="n">
        <v>161</v>
      </c>
      <c r="AM2847" s="722" t="n">
        <v>0.2561525347222222</v>
      </c>
      <c r="AN2847" s="671">
        <f>IF(OR(AL2847="",AM2847="",AM2847=0),"",AL2847*6.213/(AM2847*24))</f>
        <v/>
      </c>
      <c r="AO2847" s="725">
        <f>IF(AND(AL2847=AL2846,AM2847&lt;&gt;"",AM2846&lt;&gt;""),AM2847-AM2846,"")</f>
        <v/>
      </c>
      <c r="AP2847" s="264" t="n">
        <v>140</v>
      </c>
      <c r="AQ2847" s="581" t="inlineStr">
        <is>
          <t>2:07.6470</t>
        </is>
      </c>
      <c r="AR2847" s="439">
        <f>IF(OR(AQ2847="",AQ2847="",AQ2847=0),"",6.213/(AQ2847*24))</f>
        <v/>
      </c>
      <c r="AS2847" s="436">
        <f>IF(OR(NOT(ISNUMBER(C2847)),NOT(ISNUMBER(AB2847))),"",IF(AG2847&lt;&gt;"",AG2847,AB2847)-C2847)</f>
        <v/>
      </c>
      <c r="AT2847" s="270" t="n"/>
      <c r="AU2847" s="271">
        <f>IF($B2847="","",TEXT($A2847,"yyyymmdd")&amp;"_P"&amp;$C2847&amp;"_C"&amp;$F2847&amp;"_"&amp;TRIM(RIGHT(SUBSTITUTE(TRIM(SUBSTITUTE($L2847,CHAR(160)," "))," ",REPT(" ",60)),60))&amp;IF($P2847="","","-"&amp;TRIM(RIGHT(SUBSTITUTE(TRIM(SUBSTITUTE($P2847,CHAR(160)," "))," ",REPT(" ",60)),60)))&amp;IF($T2847="","","-"&amp;TRIM(RIGHT(SUBSTITUTE(TRIM(SUBSTITUTE($T2847,CHAR(160)," "))," ",REPT(" ",60)),60)))&amp;".jpg")</f>
        <v/>
      </c>
    </row>
    <row r="2848" ht="56" customHeight="1">
      <c r="A2848" s="268" t="n">
        <v>45207</v>
      </c>
      <c r="B2848" s="264" t="inlineStr">
        <is>
          <t>Repco Bathurst 1000, 8 October, 2023</t>
        </is>
      </c>
      <c r="C2848" s="264" t="n">
        <v>14</v>
      </c>
      <c r="D2848" s="264" t="n"/>
      <c r="E2848" s="264" t="n"/>
      <c r="F2848" s="264" t="n">
        <v>2</v>
      </c>
      <c r="G2848" s="264" t="inlineStr">
        <is>
          <t>Walkinshaw Andretti United</t>
        </is>
      </c>
      <c r="H2848" s="264" t="n"/>
      <c r="I2848" s="264" t="inlineStr">
        <is>
          <t>Mobil 1, NTI Insurance</t>
        </is>
      </c>
      <c r="J2848" s="264" t="inlineStr">
        <is>
          <t>Ford Mustang GT 5400</t>
        </is>
      </c>
      <c r="K2848" s="264" t="n"/>
      <c r="L2848" s="264" t="inlineStr">
        <is>
          <t>Nick Percat</t>
        </is>
      </c>
      <c r="M2848" s="264" t="inlineStr">
        <is>
          <t>AUS</t>
        </is>
      </c>
      <c r="N2848" s="697">
        <f>_xlfn.LET(_xlpm.d,_xlfn.XLOOKUP(L2848,'[1]Birth Dates'!$A:$A,'[1]Birth Dates'!$B:$B,"",0),IF(_xlpm.d=0,"",_xlpm.d))</f>
        <v/>
      </c>
      <c r="O2848" s="264">
        <f>IF(OR(N2848="",A2848="",NOT(ISNUMBER(N2848)),N2848&gt;A2848),"",DATEDIF(N2848,A2848,"Y")&amp;" years, "&amp;DATEDIF(N2848,A2848,"YM")&amp;" months, "&amp;DATEDIF(N2848,A2848,"MD")&amp;" days")</f>
        <v/>
      </c>
      <c r="P2848" s="264" t="inlineStr">
        <is>
          <t>Fabian Coulthard</t>
        </is>
      </c>
      <c r="Q2848" s="264" t="inlineStr">
        <is>
          <t>NZL</t>
        </is>
      </c>
      <c r="R2848" s="697">
        <f>_xlfn.LET(_xlpm.d,_xlfn.XLOOKUP(P2848,'[1]Birth Dates'!$A:$A,'[1]Birth Dates'!$B:$B,"",0),IF(_xlpm.d=0,"",_xlpm.d))</f>
        <v/>
      </c>
      <c r="S2848" s="264">
        <f>IF(OR(R2848="",A2848="",NOT(ISNUMBER(R2848)),R2848&gt;A2848),"",DATEDIF(R2848,A2848,"Y")&amp;" years, "&amp;DATEDIF(R2848,A2848,"YM")&amp;" months, "&amp;DATEDIF(R2848,A2848,"MD")&amp;" days")</f>
        <v/>
      </c>
      <c r="T2848" s="264" t="n"/>
      <c r="U2848" s="264" t="n"/>
      <c r="V2848" s="697">
        <f>_xlfn.LET(_xlpm.d,_xlfn.XLOOKUP(T2848,'[1]Birth Dates'!$A:$A,'[1]Birth Dates'!$B:$B,"",0),IF(_xlpm.d=0,"",_xlpm.d))</f>
        <v/>
      </c>
      <c r="W2848" s="264">
        <f>IF(OR(V2848="",A2848="",NOT(ISNUMBER(V2848)),V2848&gt;A2848),"",DATEDIF(V2848,A2848,"Y")&amp;" years, "&amp;DATEDIF(V2848,A2848,"YM")&amp;" months, "&amp;DATEDIF(V2848,A2848,"MD")&amp;" days")</f>
        <v/>
      </c>
      <c r="X2848" s="264" t="n"/>
      <c r="Y2848" s="264" t="n"/>
      <c r="Z2848" s="264" t="n"/>
      <c r="AA2848" s="264" t="n"/>
      <c r="AB2848" s="264" t="n">
        <v>23</v>
      </c>
      <c r="AC2848" s="264" t="n">
        <v>14</v>
      </c>
      <c r="AD2848" s="264" t="n">
        <v>8</v>
      </c>
      <c r="AE2848" s="581" t="inlineStr">
        <is>
          <t>2:06.0200</t>
        </is>
      </c>
      <c r="AF2848" s="418">
        <f>IF(OR(AE2848="",AE2848="",AE2848=0),"",6.213/(AE2848*24))</f>
        <v/>
      </c>
      <c r="AG2848" s="269" t="n"/>
      <c r="AH2848" s="581" t="inlineStr"/>
      <c r="AI2848" s="418">
        <f>IF(OR(AH2848="",AH2848="",AH2848=0),"",6.213/(AH2848*24))</f>
        <v/>
      </c>
      <c r="AJ2848" s="175">
        <f>IF(AND(ISNUMBER(AB2848),ISNUMBER(AG2848)),AB2848-AG2848,"")</f>
        <v/>
      </c>
      <c r="AK2848" s="264" t="n"/>
      <c r="AL2848" s="264" t="n">
        <v>161</v>
      </c>
      <c r="AM2848" s="722" t="n">
        <v>0.2561990740740741</v>
      </c>
      <c r="AN2848" s="671">
        <f>IF(OR(AL2848="",AM2848="",AM2848=0),"",AL2848*6.213/(AM2848*24))</f>
        <v/>
      </c>
      <c r="AO2848" s="725">
        <f>IF(AND(AL2848=AL2847,AM2848&lt;&gt;"",AM2847&lt;&gt;""),AM2848-AM2847,"")</f>
        <v/>
      </c>
      <c r="AP2848" s="264" t="n">
        <v>6</v>
      </c>
      <c r="AQ2848" s="581" t="inlineStr">
        <is>
          <t>2:07.6470</t>
        </is>
      </c>
      <c r="AR2848" s="439">
        <f>IF(OR(AQ2848="",AQ2848="",AQ2848=0),"",6.213/(AQ2848*24))</f>
        <v/>
      </c>
      <c r="AS2848" s="436">
        <f>IF(OR(NOT(ISNUMBER(C2848)),NOT(ISNUMBER(AB2848))),"",IF(AG2848&lt;&gt;"",AG2848,AB2848)-C2848)</f>
        <v/>
      </c>
      <c r="AT2848" s="270" t="n"/>
      <c r="AU2848" s="271">
        <f>IF($B2848="","",TEXT($A2848,"yyyymmdd")&amp;"_P"&amp;$C2848&amp;"_C"&amp;$F2848&amp;"_"&amp;TRIM(RIGHT(SUBSTITUTE(TRIM(SUBSTITUTE($L2848,CHAR(160)," "))," ",REPT(" ",60)),60))&amp;IF($P2848="","","-"&amp;TRIM(RIGHT(SUBSTITUTE(TRIM(SUBSTITUTE($P2848,CHAR(160)," "))," ",REPT(" ",60)),60)))&amp;IF($T2848="","","-"&amp;TRIM(RIGHT(SUBSTITUTE(TRIM(SUBSTITUTE($T2848,CHAR(160)," "))," ",REPT(" ",60)),60)))&amp;".jpg")</f>
        <v/>
      </c>
    </row>
    <row r="2849" ht="56" customHeight="1">
      <c r="A2849" s="268" t="n">
        <v>45207</v>
      </c>
      <c r="B2849" s="264" t="inlineStr">
        <is>
          <t>Repco Bathurst 1000, 8 October, 2023</t>
        </is>
      </c>
      <c r="C2849" s="264" t="n">
        <v>15</v>
      </c>
      <c r="D2849" s="264" t="n"/>
      <c r="E2849" s="264" t="n"/>
      <c r="F2849" s="264" t="n">
        <v>35</v>
      </c>
      <c r="G2849" s="264" t="inlineStr">
        <is>
          <t>Matt Stone Racing</t>
        </is>
      </c>
      <c r="H2849" s="264" t="n"/>
      <c r="I2849" s="264" t="inlineStr">
        <is>
          <t>Truck Assist</t>
        </is>
      </c>
      <c r="J2849" s="264" t="inlineStr">
        <is>
          <t>Chevrolet Camaro ZL1 5700</t>
        </is>
      </c>
      <c r="K2849" s="264" t="n"/>
      <c r="L2849" s="264" t="inlineStr">
        <is>
          <t>Cameron Hill</t>
        </is>
      </c>
      <c r="M2849" s="264" t="inlineStr">
        <is>
          <t>AUS</t>
        </is>
      </c>
      <c r="N2849" s="697">
        <f>_xlfn.LET(_xlpm.d,_xlfn.XLOOKUP(L2849,'[1]Birth Dates'!$A:$A,'[1]Birth Dates'!$B:$B,"",0),IF(_xlpm.d=0,"",_xlpm.d))</f>
        <v/>
      </c>
      <c r="O2849" s="264">
        <f>IF(OR(N2849="",A2849="",NOT(ISNUMBER(N2849)),N2849&gt;A2849),"",DATEDIF(N2849,A2849,"Y")&amp;" years, "&amp;DATEDIF(N2849,A2849,"YM")&amp;" months, "&amp;DATEDIF(N2849,A2849,"MD")&amp;" days")</f>
        <v/>
      </c>
      <c r="P2849" s="264" t="inlineStr">
        <is>
          <t>Jaylyn Robotham</t>
        </is>
      </c>
      <c r="Q2849" s="264" t="inlineStr">
        <is>
          <t>AUS</t>
        </is>
      </c>
      <c r="R2849" s="697">
        <f>_xlfn.LET(_xlpm.d,_xlfn.XLOOKUP(P2849,'[1]Birth Dates'!$A:$A,'[1]Birth Dates'!$B:$B,"",0),IF(_xlpm.d=0,"",_xlpm.d))</f>
        <v/>
      </c>
      <c r="S2849" s="264">
        <f>IF(OR(R2849="",A2849="",NOT(ISNUMBER(R2849)),R2849&gt;A2849),"",DATEDIF(R2849,A2849,"Y")&amp;" years, "&amp;DATEDIF(R2849,A2849,"YM")&amp;" months, "&amp;DATEDIF(R2849,A2849,"MD")&amp;" days")</f>
        <v/>
      </c>
      <c r="T2849" s="264" t="n"/>
      <c r="U2849" s="264" t="n"/>
      <c r="V2849" s="697">
        <f>_xlfn.LET(_xlpm.d,_xlfn.XLOOKUP(T2849,'[1]Birth Dates'!$A:$A,'[1]Birth Dates'!$B:$B,"",0),IF(_xlpm.d=0,"",_xlpm.d))</f>
        <v/>
      </c>
      <c r="W2849" s="264">
        <f>IF(OR(V2849="",A2849="",NOT(ISNUMBER(V2849)),V2849&gt;A2849),"",DATEDIF(V2849,A2849,"Y")&amp;" years, "&amp;DATEDIF(V2849,A2849,"YM")&amp;" months, "&amp;DATEDIF(V2849,A2849,"MD")&amp;" days")</f>
        <v/>
      </c>
      <c r="X2849" s="264" t="n"/>
      <c r="Y2849" s="264" t="n"/>
      <c r="Z2849" s="264" t="n"/>
      <c r="AA2849" s="264" t="n"/>
      <c r="AB2849" s="264" t="n">
        <v>14</v>
      </c>
      <c r="AC2849" s="264" t="n">
        <v>14</v>
      </c>
      <c r="AD2849" s="264" t="n">
        <v>5</v>
      </c>
      <c r="AE2849" s="581" t="inlineStr">
        <is>
          <t>2:05.4900</t>
        </is>
      </c>
      <c r="AF2849" s="418">
        <f>IF(OR(AE2849="",AE2849="",AE2849=0),"",6.213/(AE2849*24))</f>
        <v/>
      </c>
      <c r="AG2849" s="269" t="n"/>
      <c r="AH2849" s="581" t="inlineStr"/>
      <c r="AI2849" s="418">
        <f>IF(OR(AH2849="",AH2849="",AH2849=0),"",6.213/(AH2849*24))</f>
        <v/>
      </c>
      <c r="AJ2849" s="175">
        <f>IF(AND(ISNUMBER(AB2849),ISNUMBER(AG2849)),AB2849-AG2849,"")</f>
        <v/>
      </c>
      <c r="AK2849" s="264" t="n"/>
      <c r="AL2849" s="264" t="n">
        <v>161</v>
      </c>
      <c r="AM2849" s="722" t="n">
        <v>0.2563798032407407</v>
      </c>
      <c r="AN2849" s="671">
        <f>IF(OR(AL2849="",AM2849="",AM2849=0),"",AL2849*6.213/(AM2849*24))</f>
        <v/>
      </c>
      <c r="AO2849" s="725">
        <f>IF(AND(AL2849=AL2848,AM2849&lt;&gt;"",AM2848&lt;&gt;""),AM2849-AM2848,"")</f>
        <v/>
      </c>
      <c r="AP2849" s="264" t="n">
        <v>147</v>
      </c>
      <c r="AQ2849" s="581" t="inlineStr">
        <is>
          <t>2:07.6470</t>
        </is>
      </c>
      <c r="AR2849" s="439">
        <f>IF(OR(AQ2849="",AQ2849="",AQ2849=0),"",6.213/(AQ2849*24))</f>
        <v/>
      </c>
      <c r="AS2849" s="436">
        <f>IF(OR(NOT(ISNUMBER(C2849)),NOT(ISNUMBER(AB2849))),"",IF(AG2849&lt;&gt;"",AG2849,AB2849)-C2849)</f>
        <v/>
      </c>
      <c r="AT2849" s="270" t="n"/>
      <c r="AU2849" s="271">
        <f>IF($B2849="","",TEXT($A2849,"yyyymmdd")&amp;"_P"&amp;$C2849&amp;"_C"&amp;$F2849&amp;"_"&amp;TRIM(RIGHT(SUBSTITUTE(TRIM(SUBSTITUTE($L2849,CHAR(160)," "))," ",REPT(" ",60)),60))&amp;IF($P2849="","","-"&amp;TRIM(RIGHT(SUBSTITUTE(TRIM(SUBSTITUTE($P2849,CHAR(160)," "))," ",REPT(" ",60)),60)))&amp;IF($T2849="","","-"&amp;TRIM(RIGHT(SUBSTITUTE(TRIM(SUBSTITUTE($T2849,CHAR(160)," "))," ",REPT(" ",60)),60)))&amp;".jpg")</f>
        <v/>
      </c>
    </row>
    <row r="2850" ht="56" customHeight="1">
      <c r="A2850" s="268" t="n">
        <v>45207</v>
      </c>
      <c r="B2850" s="264" t="inlineStr">
        <is>
          <t>Repco Bathurst 1000, 8 October, 2023</t>
        </is>
      </c>
      <c r="C2850" s="264" t="n">
        <v>16</v>
      </c>
      <c r="D2850" s="264" t="n"/>
      <c r="E2850" s="264" t="n"/>
      <c r="F2850" s="264" t="n">
        <v>17</v>
      </c>
      <c r="G2850" s="264" t="inlineStr">
        <is>
          <t>Dick Johnson Racing</t>
        </is>
      </c>
      <c r="H2850" s="264" t="n"/>
      <c r="I2850" s="264" t="inlineStr">
        <is>
          <t>Shell V-Power</t>
        </is>
      </c>
      <c r="J2850" s="264" t="inlineStr">
        <is>
          <t>Ford Mustang GT 5400</t>
        </is>
      </c>
      <c r="K2850" s="264" t="n"/>
      <c r="L2850" s="264" t="inlineStr">
        <is>
          <t>Will Davison</t>
        </is>
      </c>
      <c r="M2850" s="264" t="inlineStr">
        <is>
          <t>AUS</t>
        </is>
      </c>
      <c r="N2850" s="697">
        <f>_xlfn.LET(_xlpm.d,_xlfn.XLOOKUP(L2850,'[1]Birth Dates'!$A:$A,'[1]Birth Dates'!$B:$B,"",0),IF(_xlpm.d=0,"",_xlpm.d))</f>
        <v/>
      </c>
      <c r="O2850" s="264">
        <f>IF(OR(N2850="",A2850="",NOT(ISNUMBER(N2850)),N2850&gt;A2850),"",DATEDIF(N2850,A2850,"Y")&amp;" years, "&amp;DATEDIF(N2850,A2850,"YM")&amp;" months, "&amp;DATEDIF(N2850,A2850,"MD")&amp;" days")</f>
        <v/>
      </c>
      <c r="P2850" s="264" t="inlineStr">
        <is>
          <t>Alex Davison</t>
        </is>
      </c>
      <c r="Q2850" s="264" t="inlineStr">
        <is>
          <t>AUS</t>
        </is>
      </c>
      <c r="R2850" s="697">
        <f>_xlfn.LET(_xlpm.d,_xlfn.XLOOKUP(P2850,'[1]Birth Dates'!$A:$A,'[1]Birth Dates'!$B:$B,"",0),IF(_xlpm.d=0,"",_xlpm.d))</f>
        <v/>
      </c>
      <c r="S2850" s="264">
        <f>IF(OR(R2850="",A2850="",NOT(ISNUMBER(R2850)),R2850&gt;A2850),"",DATEDIF(R2850,A2850,"Y")&amp;" years, "&amp;DATEDIF(R2850,A2850,"YM")&amp;" months, "&amp;DATEDIF(R2850,A2850,"MD")&amp;" days")</f>
        <v/>
      </c>
      <c r="T2850" s="264" t="n"/>
      <c r="U2850" s="264" t="n"/>
      <c r="V2850" s="697">
        <f>_xlfn.LET(_xlpm.d,_xlfn.XLOOKUP(T2850,'[1]Birth Dates'!$A:$A,'[1]Birth Dates'!$B:$B,"",0),IF(_xlpm.d=0,"",_xlpm.d))</f>
        <v/>
      </c>
      <c r="W2850" s="264">
        <f>IF(OR(V2850="",A2850="",NOT(ISNUMBER(V2850)),V2850&gt;A2850),"",DATEDIF(V2850,A2850,"Y")&amp;" years, "&amp;DATEDIF(V2850,A2850,"YM")&amp;" months, "&amp;DATEDIF(V2850,A2850,"MD")&amp;" days")</f>
        <v/>
      </c>
      <c r="X2850" s="264" t="n"/>
      <c r="Y2850" s="264" t="n"/>
      <c r="Z2850" s="264" t="n"/>
      <c r="AA2850" s="264" t="n"/>
      <c r="AB2850" s="264" t="n">
        <v>10</v>
      </c>
      <c r="AC2850" s="264" t="n">
        <v>12</v>
      </c>
      <c r="AD2850" s="264" t="n">
        <v>8</v>
      </c>
      <c r="AE2850" s="334" t="inlineStr">
        <is>
          <t>2:05.2850</t>
        </is>
      </c>
      <c r="AF2850" s="418">
        <f>IF(OR(AE2850="",AE2850="",AE2850=0),"",6.213/(AE2850*24))</f>
        <v/>
      </c>
      <c r="AG2850" s="269" t="n">
        <v>10</v>
      </c>
      <c r="AH2850" s="608" t="inlineStr">
        <is>
          <t>2:06.4170</t>
        </is>
      </c>
      <c r="AI2850" s="418">
        <f>IF(OR(AH2850="",AH2850="",AH2850=0),"",6.213/(AH2850*24))</f>
        <v/>
      </c>
      <c r="AJ2850" s="175">
        <f>IF(AND(ISNUMBER(AB2850),ISNUMBER(AG2850)),AB2850-AG2850,"")</f>
        <v/>
      </c>
      <c r="AK2850" s="264" t="n"/>
      <c r="AL2850" s="264" t="n">
        <v>161</v>
      </c>
      <c r="AM2850" s="722" t="n">
        <v>0.2563937268518519</v>
      </c>
      <c r="AN2850" s="671">
        <f>IF(OR(AL2850="",AM2850="",AM2850=0),"",AL2850*6.213/(AM2850*24))</f>
        <v/>
      </c>
      <c r="AO2850" s="725">
        <f>IF(AND(AL2850=AL2849,AM2850&lt;&gt;"",AM2849&lt;&gt;""),AM2850-AM2849,"")</f>
        <v/>
      </c>
      <c r="AP2850" s="264" t="n">
        <v>146</v>
      </c>
      <c r="AQ2850" s="581" t="inlineStr">
        <is>
          <t>2:07.6470</t>
        </is>
      </c>
      <c r="AR2850" s="439">
        <f>IF(OR(AQ2850="",AQ2850="",AQ2850=0),"",6.213/(AQ2850*24))</f>
        <v/>
      </c>
      <c r="AS2850" s="436">
        <f>IF(OR(NOT(ISNUMBER(C2850)),NOT(ISNUMBER(AB2850))),"",IF(AG2850&lt;&gt;"",AG2850,AB2850)-C2850)</f>
        <v/>
      </c>
      <c r="AT2850" s="270" t="n"/>
      <c r="AU2850" s="271">
        <f>IF($B2850="","",TEXT($A2850,"yyyymmdd")&amp;"_P"&amp;$C2850&amp;"_C"&amp;$F2850&amp;"_"&amp;TRIM(RIGHT(SUBSTITUTE(TRIM(SUBSTITUTE($L2850,CHAR(160)," "))," ",REPT(" ",60)),60))&amp;IF($P2850="","","-"&amp;TRIM(RIGHT(SUBSTITUTE(TRIM(SUBSTITUTE($P2850,CHAR(160)," "))," ",REPT(" ",60)),60)))&amp;IF($T2850="","","-"&amp;TRIM(RIGHT(SUBSTITUTE(TRIM(SUBSTITUTE($T2850,CHAR(160)," "))," ",REPT(" ",60)),60)))&amp;".jpg")</f>
        <v/>
      </c>
    </row>
    <row r="2851" ht="56" customHeight="1">
      <c r="A2851" s="268" t="n">
        <v>45207</v>
      </c>
      <c r="B2851" s="264" t="inlineStr">
        <is>
          <t>Repco Bathurst 1000, 8 October, 2023</t>
        </is>
      </c>
      <c r="C2851" s="264" t="n">
        <v>17</v>
      </c>
      <c r="D2851" s="264" t="n"/>
      <c r="E2851" s="264" t="n"/>
      <c r="F2851" s="264" t="n">
        <v>20</v>
      </c>
      <c r="G2851" s="264" t="inlineStr">
        <is>
          <t>Team 18</t>
        </is>
      </c>
      <c r="H2851" s="264" t="n"/>
      <c r="I2851" s="264" t="inlineStr">
        <is>
          <t>Toyota Forklifts</t>
        </is>
      </c>
      <c r="J2851" s="264" t="inlineStr">
        <is>
          <t>Chevrolet Camaro ZL1 5700</t>
        </is>
      </c>
      <c r="K2851" s="264" t="n"/>
      <c r="L2851" s="264" t="inlineStr">
        <is>
          <t>Scott Pye</t>
        </is>
      </c>
      <c r="M2851" s="264" t="inlineStr">
        <is>
          <t>AUS</t>
        </is>
      </c>
      <c r="N2851" s="697">
        <f>_xlfn.LET(_xlpm.d,_xlfn.XLOOKUP(L2851,'[1]Birth Dates'!$A:$A,'[1]Birth Dates'!$B:$B,"",0),IF(_xlpm.d=0,"",_xlpm.d))</f>
        <v/>
      </c>
      <c r="O2851" s="264">
        <f>IF(OR(N2851="",A2851="",NOT(ISNUMBER(N2851)),N2851&gt;A2851),"",DATEDIF(N2851,A2851,"Y")&amp;" years, "&amp;DATEDIF(N2851,A2851,"YM")&amp;" months, "&amp;DATEDIF(N2851,A2851,"MD")&amp;" days")</f>
        <v/>
      </c>
      <c r="P2851" s="264" t="inlineStr">
        <is>
          <t>Warren Luff</t>
        </is>
      </c>
      <c r="Q2851" s="264" t="inlineStr">
        <is>
          <t>AUS</t>
        </is>
      </c>
      <c r="R2851" s="697">
        <f>_xlfn.LET(_xlpm.d,_xlfn.XLOOKUP(P2851,'[1]Birth Dates'!$A:$A,'[1]Birth Dates'!$B:$B,"",0),IF(_xlpm.d=0,"",_xlpm.d))</f>
        <v/>
      </c>
      <c r="S2851" s="264">
        <f>IF(OR(R2851="",A2851="",NOT(ISNUMBER(R2851)),R2851&gt;A2851),"",DATEDIF(R2851,A2851,"Y")&amp;" years, "&amp;DATEDIF(R2851,A2851,"YM")&amp;" months, "&amp;DATEDIF(R2851,A2851,"MD")&amp;" days")</f>
        <v/>
      </c>
      <c r="T2851" s="264" t="n"/>
      <c r="U2851" s="264" t="n"/>
      <c r="V2851" s="697">
        <f>_xlfn.LET(_xlpm.d,_xlfn.XLOOKUP(T2851,'[1]Birth Dates'!$A:$A,'[1]Birth Dates'!$B:$B,"",0),IF(_xlpm.d=0,"",_xlpm.d))</f>
        <v/>
      </c>
      <c r="W2851" s="264">
        <f>IF(OR(V2851="",A2851="",NOT(ISNUMBER(V2851)),V2851&gt;A2851),"",DATEDIF(V2851,A2851,"Y")&amp;" years, "&amp;DATEDIF(V2851,A2851,"YM")&amp;" months, "&amp;DATEDIF(V2851,A2851,"MD")&amp;" days")</f>
        <v/>
      </c>
      <c r="X2851" s="264" t="n"/>
      <c r="Y2851" s="264" t="n"/>
      <c r="Z2851" s="264" t="n"/>
      <c r="AA2851" s="264" t="n"/>
      <c r="AB2851" s="264" t="n">
        <v>12</v>
      </c>
      <c r="AC2851" s="264" t="n">
        <v>11</v>
      </c>
      <c r="AD2851" s="264" t="n">
        <v>10</v>
      </c>
      <c r="AE2851" s="581" t="inlineStr">
        <is>
          <t>2:05.4420</t>
        </is>
      </c>
      <c r="AF2851" s="418">
        <f>IF(OR(AE2851="",AE2851="",AE2851=0),"",6.213/(AE2851*24))</f>
        <v/>
      </c>
      <c r="AG2851" s="269" t="n"/>
      <c r="AH2851" s="581" t="inlineStr"/>
      <c r="AI2851" s="418">
        <f>IF(OR(AH2851="",AH2851="",AH2851=0),"",6.213/(AH2851*24))</f>
        <v/>
      </c>
      <c r="AJ2851" s="175">
        <f>IF(AND(ISNUMBER(AB2851),ISNUMBER(AG2851)),AB2851-AG2851,"")</f>
        <v/>
      </c>
      <c r="AK2851" s="264" t="n"/>
      <c r="AL2851" s="264" t="n">
        <v>160</v>
      </c>
      <c r="AM2851" s="722" t="n">
        <v>0.2551596875</v>
      </c>
      <c r="AN2851" s="671">
        <f>IF(OR(AL2851="",AM2851="",AM2851=0),"",AL2851*6.213/(AM2851*24))</f>
        <v/>
      </c>
      <c r="AO2851" s="725">
        <f>IF(AND(AL2851=AL2850,AM2851&lt;&gt;"",AM2850&lt;&gt;""),AM2851-AM2850,"")</f>
        <v/>
      </c>
      <c r="AP2851" s="264" t="n">
        <v>149</v>
      </c>
      <c r="AQ2851" s="581" t="inlineStr">
        <is>
          <t>2:07.6470</t>
        </is>
      </c>
      <c r="AR2851" s="439">
        <f>IF(OR(AQ2851="",AQ2851="",AQ2851=0),"",6.213/(AQ2851*24))</f>
        <v/>
      </c>
      <c r="AS2851" s="436">
        <f>IF(OR(NOT(ISNUMBER(C2851)),NOT(ISNUMBER(AB2851))),"",IF(AG2851&lt;&gt;"",AG2851,AB2851)-C2851)</f>
        <v/>
      </c>
      <c r="AT2851" s="270" t="n"/>
      <c r="AU2851" s="271">
        <f>IF($B2851="","",TEXT($A2851,"yyyymmdd")&amp;"_P"&amp;$C2851&amp;"_C"&amp;$F2851&amp;"_"&amp;TRIM(RIGHT(SUBSTITUTE(TRIM(SUBSTITUTE($L2851,CHAR(160)," "))," ",REPT(" ",60)),60))&amp;IF($P2851="","","-"&amp;TRIM(RIGHT(SUBSTITUTE(TRIM(SUBSTITUTE($P2851,CHAR(160)," "))," ",REPT(" ",60)),60)))&amp;IF($T2851="","","-"&amp;TRIM(RIGHT(SUBSTITUTE(TRIM(SUBSTITUTE($T2851,CHAR(160)," "))," ",REPT(" ",60)),60)))&amp;".jpg")</f>
        <v/>
      </c>
    </row>
    <row r="2852" ht="56" customHeight="1">
      <c r="A2852" s="268" t="n">
        <v>45207</v>
      </c>
      <c r="B2852" s="264" t="inlineStr">
        <is>
          <t>Repco Bathurst 1000, 8 October, 2023</t>
        </is>
      </c>
      <c r="C2852" s="264" t="n">
        <v>18</v>
      </c>
      <c r="D2852" s="264" t="n"/>
      <c r="E2852" s="264" t="n"/>
      <c r="F2852" s="264" t="n">
        <v>56</v>
      </c>
      <c r="G2852" s="264" t="inlineStr">
        <is>
          <t>Tickford Racing</t>
        </is>
      </c>
      <c r="H2852" s="264" t="n"/>
      <c r="I2852" s="264" t="inlineStr">
        <is>
          <t>Tradie Beer</t>
        </is>
      </c>
      <c r="J2852" s="264" t="inlineStr">
        <is>
          <t>Ford Mustang GT 5400</t>
        </is>
      </c>
      <c r="K2852" s="264" t="n"/>
      <c r="L2852" s="264" t="inlineStr">
        <is>
          <t>Declan Fraser</t>
        </is>
      </c>
      <c r="M2852" s="264" t="inlineStr">
        <is>
          <t>AUS</t>
        </is>
      </c>
      <c r="N2852" s="697">
        <f>_xlfn.LET(_xlpm.d,_xlfn.XLOOKUP(L2852,'[1]Birth Dates'!$A:$A,'[1]Birth Dates'!$B:$B,"",0),IF(_xlpm.d=0,"",_xlpm.d))</f>
        <v/>
      </c>
      <c r="O2852" s="264">
        <f>IF(OR(N2852="",A2852="",NOT(ISNUMBER(N2852)),N2852&gt;A2852),"",DATEDIF(N2852,A2852,"Y")&amp;" years, "&amp;DATEDIF(N2852,A2852,"YM")&amp;" months, "&amp;DATEDIF(N2852,A2852,"MD")&amp;" days")</f>
        <v/>
      </c>
      <c r="P2852" s="264" t="inlineStr">
        <is>
          <t>Tyler Everingham</t>
        </is>
      </c>
      <c r="Q2852" s="264" t="inlineStr">
        <is>
          <t>AUS</t>
        </is>
      </c>
      <c r="R2852" s="697">
        <f>_xlfn.LET(_xlpm.d,_xlfn.XLOOKUP(P2852,'[1]Birth Dates'!$A:$A,'[1]Birth Dates'!$B:$B,"",0),IF(_xlpm.d=0,"",_xlpm.d))</f>
        <v/>
      </c>
      <c r="S2852" s="264">
        <f>IF(OR(R2852="",A2852="",NOT(ISNUMBER(R2852)),R2852&gt;A2852),"",DATEDIF(R2852,A2852,"Y")&amp;" years, "&amp;DATEDIF(R2852,A2852,"YM")&amp;" months, "&amp;DATEDIF(R2852,A2852,"MD")&amp;" days")</f>
        <v/>
      </c>
      <c r="T2852" s="264" t="n"/>
      <c r="U2852" s="264" t="n"/>
      <c r="V2852" s="697">
        <f>_xlfn.LET(_xlpm.d,_xlfn.XLOOKUP(T2852,'[1]Birth Dates'!$A:$A,'[1]Birth Dates'!$B:$B,"",0),IF(_xlpm.d=0,"",_xlpm.d))</f>
        <v/>
      </c>
      <c r="W2852" s="264">
        <f>IF(OR(V2852="",A2852="",NOT(ISNUMBER(V2852)),V2852&gt;A2852),"",DATEDIF(V2852,A2852,"Y")&amp;" years, "&amp;DATEDIF(V2852,A2852,"YM")&amp;" months, "&amp;DATEDIF(V2852,A2852,"MD")&amp;" days")</f>
        <v/>
      </c>
      <c r="X2852" s="264" t="n"/>
      <c r="Y2852" s="264" t="n"/>
      <c r="Z2852" s="264" t="n"/>
      <c r="AA2852" s="264" t="n"/>
      <c r="AB2852" s="264" t="n">
        <v>28</v>
      </c>
      <c r="AC2852" s="264" t="n">
        <v>2</v>
      </c>
      <c r="AD2852" s="264" t="n">
        <v>2</v>
      </c>
      <c r="AE2852" s="581" t="inlineStr">
        <is>
          <t>No Time</t>
        </is>
      </c>
      <c r="AF2852" s="418">
        <f>IF(OR(AE2852="",AE2852="",AE2852=0),"",6.213/(AE2852*24))</f>
        <v/>
      </c>
      <c r="AG2852" s="269" t="n"/>
      <c r="AH2852" s="581" t="inlineStr"/>
      <c r="AI2852" s="418">
        <f>IF(OR(AH2852="",AH2852="",AH2852=0),"",6.213/(AH2852*24))</f>
        <v/>
      </c>
      <c r="AJ2852" s="175">
        <f>IF(AND(ISNUMBER(AB2852),ISNUMBER(AG2852)),AB2852-AG2852,"")</f>
        <v/>
      </c>
      <c r="AK2852" s="264" t="n"/>
      <c r="AL2852" s="264" t="n">
        <v>160</v>
      </c>
      <c r="AM2852" s="722" t="n">
        <v>0.2555589814814815</v>
      </c>
      <c r="AN2852" s="671">
        <f>IF(OR(AL2852="",AM2852="",AM2852=0),"",AL2852*6.213/(AM2852*24))</f>
        <v/>
      </c>
      <c r="AO2852" s="725">
        <f>IF(AND(AL2852=AL2851,AM2852&lt;&gt;"",AM2851&lt;&gt;""),AM2852-AM2851,"")</f>
        <v/>
      </c>
      <c r="AP2852" s="264" t="n">
        <v>6</v>
      </c>
      <c r="AQ2852" s="581" t="inlineStr">
        <is>
          <t>2:07.6470</t>
        </is>
      </c>
      <c r="AR2852" s="439">
        <f>IF(OR(AQ2852="",AQ2852="",AQ2852=0),"",6.213/(AQ2852*24))</f>
        <v/>
      </c>
      <c r="AS2852" s="436">
        <f>IF(OR(NOT(ISNUMBER(C2852)),NOT(ISNUMBER(AB2852))),"",IF(AG2852&lt;&gt;"",AG2852,AB2852)-C2852)</f>
        <v/>
      </c>
      <c r="AT2852" s="270" t="n"/>
      <c r="AU2852" s="271">
        <f>IF($B2852="","",TEXT($A2852,"yyyymmdd")&amp;"_P"&amp;$C2852&amp;"_C"&amp;$F2852&amp;"_"&amp;TRIM(RIGHT(SUBSTITUTE(TRIM(SUBSTITUTE($L2852,CHAR(160)," "))," ",REPT(" ",60)),60))&amp;IF($P2852="","","-"&amp;TRIM(RIGHT(SUBSTITUTE(TRIM(SUBSTITUTE($P2852,CHAR(160)," "))," ",REPT(" ",60)),60)))&amp;IF($T2852="","","-"&amp;TRIM(RIGHT(SUBSTITUTE(TRIM(SUBSTITUTE($T2852,CHAR(160)," "))," ",REPT(" ",60)),60)))&amp;".jpg")</f>
        <v/>
      </c>
    </row>
    <row r="2853" ht="56" customHeight="1">
      <c r="A2853" s="268" t="n">
        <v>45207</v>
      </c>
      <c r="B2853" s="264" t="inlineStr">
        <is>
          <t>Repco Bathurst 1000, 8 October, 2023</t>
        </is>
      </c>
      <c r="C2853" s="264" t="n">
        <v>19</v>
      </c>
      <c r="D2853" s="264" t="n"/>
      <c r="E2853" s="264" t="n"/>
      <c r="F2853" s="264" t="n">
        <v>7</v>
      </c>
      <c r="G2853" s="264" t="inlineStr">
        <is>
          <t>Blanchard Racing Team</t>
        </is>
      </c>
      <c r="H2853" s="264" t="n"/>
      <c r="I2853" s="264" t="inlineStr">
        <is>
          <t>Petronas Syntium</t>
        </is>
      </c>
      <c r="J2853" s="264" t="inlineStr">
        <is>
          <t>Ford Mustang GT 5400</t>
        </is>
      </c>
      <c r="K2853" s="264" t="n"/>
      <c r="L2853" s="264" t="inlineStr">
        <is>
          <t>Aaron Love</t>
        </is>
      </c>
      <c r="M2853" s="264" t="inlineStr">
        <is>
          <t>AUS</t>
        </is>
      </c>
      <c r="N2853" s="697">
        <f>_xlfn.LET(_xlpm.d,_xlfn.XLOOKUP(L2853,'[1]Birth Dates'!$A:$A,'[1]Birth Dates'!$B:$B,"",0),IF(_xlpm.d=0,"",_xlpm.d))</f>
        <v/>
      </c>
      <c r="O2853" s="264">
        <f>IF(OR(N2853="",A2853="",NOT(ISNUMBER(N2853)),N2853&gt;A2853),"",DATEDIF(N2853,A2853,"Y")&amp;" years, "&amp;DATEDIF(N2853,A2853,"YM")&amp;" months, "&amp;DATEDIF(N2853,A2853,"MD")&amp;" days")</f>
        <v/>
      </c>
      <c r="P2853" s="264" t="inlineStr">
        <is>
          <t>Jake Kostecki</t>
        </is>
      </c>
      <c r="Q2853" s="264" t="inlineStr">
        <is>
          <t>AUS</t>
        </is>
      </c>
      <c r="R2853" s="697">
        <f>_xlfn.LET(_xlpm.d,_xlfn.XLOOKUP(P2853,'[1]Birth Dates'!$A:$A,'[1]Birth Dates'!$B:$B,"",0),IF(_xlpm.d=0,"",_xlpm.d))</f>
        <v/>
      </c>
      <c r="S2853" s="264">
        <f>IF(OR(R2853="",A2853="",NOT(ISNUMBER(R2853)),R2853&gt;A2853),"",DATEDIF(R2853,A2853,"Y")&amp;" years, "&amp;DATEDIF(R2853,A2853,"YM")&amp;" months, "&amp;DATEDIF(R2853,A2853,"MD")&amp;" days")</f>
        <v/>
      </c>
      <c r="T2853" s="264" t="n"/>
      <c r="U2853" s="264" t="n"/>
      <c r="V2853" s="697">
        <f>_xlfn.LET(_xlpm.d,_xlfn.XLOOKUP(T2853,'[1]Birth Dates'!$A:$A,'[1]Birth Dates'!$B:$B,"",0),IF(_xlpm.d=0,"",_xlpm.d))</f>
        <v/>
      </c>
      <c r="W2853" s="264">
        <f>IF(OR(V2853="",A2853="",NOT(ISNUMBER(V2853)),V2853&gt;A2853),"",DATEDIF(V2853,A2853,"Y")&amp;" years, "&amp;DATEDIF(V2853,A2853,"YM")&amp;" months, "&amp;DATEDIF(V2853,A2853,"MD")&amp;" days")</f>
        <v/>
      </c>
      <c r="X2853" s="264" t="n"/>
      <c r="Y2853" s="264" t="n"/>
      <c r="Z2853" s="264" t="n"/>
      <c r="AA2853" s="264" t="n"/>
      <c r="AB2853" s="264" t="n">
        <v>26</v>
      </c>
      <c r="AC2853" s="264" t="n">
        <v>13</v>
      </c>
      <c r="AD2853" s="264" t="n">
        <v>9</v>
      </c>
      <c r="AE2853" s="581" t="inlineStr">
        <is>
          <t>2:06.5310</t>
        </is>
      </c>
      <c r="AF2853" s="418">
        <f>IF(OR(AE2853="",AE2853="",AE2853=0),"",6.213/(AE2853*24))</f>
        <v/>
      </c>
      <c r="AG2853" s="269" t="n"/>
      <c r="AH2853" s="581" t="inlineStr"/>
      <c r="AI2853" s="418">
        <f>IF(OR(AH2853="",AH2853="",AH2853=0),"",6.213/(AH2853*24))</f>
        <v/>
      </c>
      <c r="AJ2853" s="175">
        <f>IF(AND(ISNUMBER(AB2853),ISNUMBER(AG2853)),AB2853-AG2853,"")</f>
        <v/>
      </c>
      <c r="AK2853" s="264" t="n"/>
      <c r="AL2853" s="264" t="n">
        <v>160</v>
      </c>
      <c r="AM2853" s="722" t="n">
        <v>0.2555953356481482</v>
      </c>
      <c r="AN2853" s="671">
        <f>IF(OR(AL2853="",AM2853="",AM2853=0),"",AL2853*6.213/(AM2853*24))</f>
        <v/>
      </c>
      <c r="AO2853" s="725">
        <f>IF(AND(AL2853=AL2852,AM2853&lt;&gt;"",AM2852&lt;&gt;""),AM2853-AM2852,"")</f>
        <v/>
      </c>
      <c r="AP2853" s="264" t="n">
        <v>142</v>
      </c>
      <c r="AQ2853" s="581" t="inlineStr">
        <is>
          <t>2:07.6470</t>
        </is>
      </c>
      <c r="AR2853" s="439">
        <f>IF(OR(AQ2853="",AQ2853="",AQ2853=0),"",6.213/(AQ2853*24))</f>
        <v/>
      </c>
      <c r="AS2853" s="436">
        <f>IF(OR(NOT(ISNUMBER(C2853)),NOT(ISNUMBER(AB2853))),"",IF(AG2853&lt;&gt;"",AG2853,AB2853)-C2853)</f>
        <v/>
      </c>
      <c r="AT2853" s="270" t="n"/>
      <c r="AU2853" s="271">
        <f>IF($B2853="","",TEXT($A2853,"yyyymmdd")&amp;"_P"&amp;$C2853&amp;"_C"&amp;$F2853&amp;"_"&amp;TRIM(RIGHT(SUBSTITUTE(TRIM(SUBSTITUTE($L2853,CHAR(160)," "))," ",REPT(" ",60)),60))&amp;IF($P2853="","","-"&amp;TRIM(RIGHT(SUBSTITUTE(TRIM(SUBSTITUTE($P2853,CHAR(160)," "))," ",REPT(" ",60)),60)))&amp;IF($T2853="","","-"&amp;TRIM(RIGHT(SUBSTITUTE(TRIM(SUBSTITUTE($T2853,CHAR(160)," "))," ",REPT(" ",60)),60)))&amp;".jpg")</f>
        <v/>
      </c>
    </row>
    <row r="2854" ht="56" customHeight="1">
      <c r="A2854" s="268" t="n">
        <v>45207</v>
      </c>
      <c r="B2854" s="264" t="inlineStr">
        <is>
          <t>Repco Bathurst 1000, 8 October, 2023</t>
        </is>
      </c>
      <c r="C2854" s="264" t="n">
        <v>20</v>
      </c>
      <c r="D2854" s="264" t="n"/>
      <c r="E2854" s="264" t="n"/>
      <c r="F2854" s="264" t="n">
        <v>98</v>
      </c>
      <c r="G2854" s="264" t="inlineStr">
        <is>
          <t>Dick Johnson Racing</t>
        </is>
      </c>
      <c r="H2854" s="264" t="n"/>
      <c r="I2854" s="264" t="inlineStr">
        <is>
          <t>Shell V-Power</t>
        </is>
      </c>
      <c r="J2854" s="264" t="inlineStr">
        <is>
          <t>Ford Mustang GT 5400</t>
        </is>
      </c>
      <c r="K2854" s="264" t="n"/>
      <c r="L2854" s="264" t="inlineStr">
        <is>
          <t>Simona de Silvestro</t>
        </is>
      </c>
      <c r="M2854" s="264" t="inlineStr">
        <is>
          <t>CHE</t>
        </is>
      </c>
      <c r="N2854" s="697">
        <f>_xlfn.LET(_xlpm.d,_xlfn.XLOOKUP(L2854,'[1]Birth Dates'!$A:$A,'[1]Birth Dates'!$B:$B,"",0),IF(_xlpm.d=0,"",_xlpm.d))</f>
        <v/>
      </c>
      <c r="O2854" s="264">
        <f>IF(OR(N2854="",A2854="",NOT(ISNUMBER(N2854)),N2854&gt;A2854),"",DATEDIF(N2854,A2854,"Y")&amp;" years, "&amp;DATEDIF(N2854,A2854,"YM")&amp;" months, "&amp;DATEDIF(N2854,A2854,"MD")&amp;" days")</f>
        <v/>
      </c>
      <c r="P2854" s="264" t="inlineStr">
        <is>
          <t>Kai Allen</t>
        </is>
      </c>
      <c r="Q2854" s="264" t="inlineStr">
        <is>
          <t>AUS</t>
        </is>
      </c>
      <c r="R2854" s="697">
        <f>_xlfn.LET(_xlpm.d,_xlfn.XLOOKUP(P2854,'[1]Birth Dates'!$A:$A,'[1]Birth Dates'!$B:$B,"",0),IF(_xlpm.d=0,"",_xlpm.d))</f>
        <v/>
      </c>
      <c r="S2854" s="264">
        <f>IF(OR(R2854="",A2854="",NOT(ISNUMBER(R2854)),R2854&gt;A2854),"",DATEDIF(R2854,A2854,"Y")&amp;" years, "&amp;DATEDIF(R2854,A2854,"YM")&amp;" months, "&amp;DATEDIF(R2854,A2854,"MD")&amp;" days")</f>
        <v/>
      </c>
      <c r="T2854" s="264" t="n"/>
      <c r="U2854" s="264" t="n"/>
      <c r="V2854" s="697">
        <f>_xlfn.LET(_xlpm.d,_xlfn.XLOOKUP(T2854,'[1]Birth Dates'!$A:$A,'[1]Birth Dates'!$B:$B,"",0),IF(_xlpm.d=0,"",_xlpm.d))</f>
        <v/>
      </c>
      <c r="W2854" s="264">
        <f>IF(OR(V2854="",A2854="",NOT(ISNUMBER(V2854)),V2854&gt;A2854),"",DATEDIF(V2854,A2854,"Y")&amp;" years, "&amp;DATEDIF(V2854,A2854,"YM")&amp;" months, "&amp;DATEDIF(V2854,A2854,"MD")&amp;" days")</f>
        <v/>
      </c>
      <c r="X2854" s="264" t="n"/>
      <c r="Y2854" s="264" t="n"/>
      <c r="Z2854" s="264" t="n"/>
      <c r="AA2854" s="264" t="n"/>
      <c r="AB2854" s="264" t="n">
        <v>25</v>
      </c>
      <c r="AC2854" s="264" t="n">
        <v>13</v>
      </c>
      <c r="AD2854" s="264" t="n">
        <v>8</v>
      </c>
      <c r="AE2854" s="581" t="inlineStr">
        <is>
          <t>2:06.2420</t>
        </is>
      </c>
      <c r="AF2854" s="418">
        <f>IF(OR(AE2854="",AE2854="",AE2854=0),"",6.213/(AE2854*24))</f>
        <v/>
      </c>
      <c r="AG2854" s="269" t="n"/>
      <c r="AH2854" s="581" t="inlineStr"/>
      <c r="AI2854" s="418">
        <f>IF(OR(AH2854="",AH2854="",AH2854=0),"",6.213/(AH2854*24))</f>
        <v/>
      </c>
      <c r="AJ2854" s="175">
        <f>IF(AND(ISNUMBER(AB2854),ISNUMBER(AG2854)),AB2854-AG2854,"")</f>
        <v/>
      </c>
      <c r="AK2854" s="264" t="n"/>
      <c r="AL2854" s="264" t="n">
        <v>160</v>
      </c>
      <c r="AM2854" s="722" t="n">
        <v>0.2559772685185185</v>
      </c>
      <c r="AN2854" s="671">
        <f>IF(OR(AL2854="",AM2854="",AM2854=0),"",AL2854*6.213/(AM2854*24))</f>
        <v/>
      </c>
      <c r="AO2854" s="725">
        <f>IF(AND(AL2854=AL2853,AM2854&lt;&gt;"",AM2853&lt;&gt;""),AM2854-AM2853,"")</f>
        <v/>
      </c>
      <c r="AP2854" s="264" t="n">
        <v>117</v>
      </c>
      <c r="AQ2854" s="581" t="inlineStr">
        <is>
          <t>2:07.6470</t>
        </is>
      </c>
      <c r="AR2854" s="439">
        <f>IF(OR(AQ2854="",AQ2854="",AQ2854=0),"",6.213/(AQ2854*24))</f>
        <v/>
      </c>
      <c r="AS2854" s="436">
        <f>IF(OR(NOT(ISNUMBER(C2854)),NOT(ISNUMBER(AB2854))),"",IF(AG2854&lt;&gt;"",AG2854,AB2854)-C2854)</f>
        <v/>
      </c>
      <c r="AT2854" s="270" t="n"/>
      <c r="AU2854" s="271">
        <f>IF($B2854="","",TEXT($A2854,"yyyymmdd")&amp;"_P"&amp;$C2854&amp;"_C"&amp;$F2854&amp;"_"&amp;TRIM(RIGHT(SUBSTITUTE(TRIM(SUBSTITUTE($L2854,CHAR(160)," "))," ",REPT(" ",60)),60))&amp;IF($P2854="","","-"&amp;TRIM(RIGHT(SUBSTITUTE(TRIM(SUBSTITUTE($P2854,CHAR(160)," "))," ",REPT(" ",60)),60)))&amp;IF($T2854="","","-"&amp;TRIM(RIGHT(SUBSTITUTE(TRIM(SUBSTITUTE($T2854,CHAR(160)," "))," ",REPT(" ",60)),60)))&amp;".jpg")</f>
        <v/>
      </c>
    </row>
    <row r="2855" ht="56" customHeight="1">
      <c r="A2855" s="268" t="n">
        <v>45207</v>
      </c>
      <c r="B2855" s="264" t="inlineStr">
        <is>
          <t>Repco Bathurst 1000, 8 October, 2023</t>
        </is>
      </c>
      <c r="C2855" s="264" t="n">
        <v>21</v>
      </c>
      <c r="D2855" s="264" t="n"/>
      <c r="E2855" s="264" t="n"/>
      <c r="F2855" s="264" t="n">
        <v>4</v>
      </c>
      <c r="G2855" s="264" t="inlineStr">
        <is>
          <t>Brad Jones Racing</t>
        </is>
      </c>
      <c r="H2855" s="264" t="n"/>
      <c r="I2855" s="264" t="inlineStr">
        <is>
          <t>SCT Logistics</t>
        </is>
      </c>
      <c r="J2855" s="264" t="inlineStr">
        <is>
          <t>Chevrolet Camaro ZL1 5700</t>
        </is>
      </c>
      <c r="K2855" s="264" t="n"/>
      <c r="L2855" s="264" t="inlineStr">
        <is>
          <t>Jack Smith</t>
        </is>
      </c>
      <c r="M2855" s="264" t="inlineStr">
        <is>
          <t>AUS</t>
        </is>
      </c>
      <c r="N2855" s="697">
        <f>_xlfn.LET(_xlpm.d,_xlfn.XLOOKUP(L2855,'[1]Birth Dates'!$A:$A,'[1]Birth Dates'!$B:$B,"",0),IF(_xlpm.d=0,"",_xlpm.d))</f>
        <v/>
      </c>
      <c r="O2855" s="264">
        <f>IF(OR(N2855="",A2855="",NOT(ISNUMBER(N2855)),N2855&gt;A2855),"",DATEDIF(N2855,A2855,"Y")&amp;" years, "&amp;DATEDIF(N2855,A2855,"YM")&amp;" months, "&amp;DATEDIF(N2855,A2855,"MD")&amp;" days")</f>
        <v/>
      </c>
      <c r="P2855" s="264" t="inlineStr">
        <is>
          <t>Jaxon Evans</t>
        </is>
      </c>
      <c r="Q2855" s="264" t="inlineStr">
        <is>
          <t>NZL</t>
        </is>
      </c>
      <c r="R2855" s="697">
        <f>_xlfn.LET(_xlpm.d,_xlfn.XLOOKUP(P2855,'[1]Birth Dates'!$A:$A,'[1]Birth Dates'!$B:$B,"",0),IF(_xlpm.d=0,"",_xlpm.d))</f>
        <v/>
      </c>
      <c r="S2855" s="264">
        <f>IF(OR(R2855="",A2855="",NOT(ISNUMBER(R2855)),R2855&gt;A2855),"",DATEDIF(R2855,A2855,"Y")&amp;" years, "&amp;DATEDIF(R2855,A2855,"YM")&amp;" months, "&amp;DATEDIF(R2855,A2855,"MD")&amp;" days")</f>
        <v/>
      </c>
      <c r="T2855" s="264" t="n"/>
      <c r="U2855" s="264" t="n"/>
      <c r="V2855" s="697">
        <f>_xlfn.LET(_xlpm.d,_xlfn.XLOOKUP(T2855,'[1]Birth Dates'!$A:$A,'[1]Birth Dates'!$B:$B,"",0),IF(_xlpm.d=0,"",_xlpm.d))</f>
        <v/>
      </c>
      <c r="W2855" s="264">
        <f>IF(OR(V2855="",A2855="",NOT(ISNUMBER(V2855)),V2855&gt;A2855),"",DATEDIF(V2855,A2855,"Y")&amp;" years, "&amp;DATEDIF(V2855,A2855,"YM")&amp;" months, "&amp;DATEDIF(V2855,A2855,"MD")&amp;" days")</f>
        <v/>
      </c>
      <c r="X2855" s="264" t="n"/>
      <c r="Y2855" s="264" t="n"/>
      <c r="Z2855" s="264" t="n"/>
      <c r="AA2855" s="264" t="n"/>
      <c r="AB2855" s="264" t="n">
        <v>27</v>
      </c>
      <c r="AC2855" s="264" t="n">
        <v>12</v>
      </c>
      <c r="AD2855" s="264" t="n">
        <v>5</v>
      </c>
      <c r="AE2855" s="581" t="inlineStr">
        <is>
          <t>2:07.1710</t>
        </is>
      </c>
      <c r="AF2855" s="418">
        <f>IF(OR(AE2855="",AE2855="",AE2855=0),"",6.213/(AE2855*24))</f>
        <v/>
      </c>
      <c r="AG2855" s="269" t="n"/>
      <c r="AH2855" s="581" t="inlineStr"/>
      <c r="AI2855" s="418">
        <f>IF(OR(AH2855="",AH2855="",AH2855=0),"",6.213/(AH2855*24))</f>
        <v/>
      </c>
      <c r="AJ2855" s="175">
        <f>IF(AND(ISNUMBER(AB2855),ISNUMBER(AG2855)),AB2855-AG2855,"")</f>
        <v/>
      </c>
      <c r="AK2855" s="264" t="n"/>
      <c r="AL2855" s="264" t="n">
        <v>157</v>
      </c>
      <c r="AM2855" s="722" t="n">
        <v>0.2551524652777777</v>
      </c>
      <c r="AN2855" s="671">
        <f>IF(OR(AL2855="",AM2855="",AM2855=0),"",AL2855*6.213/(AM2855*24))</f>
        <v/>
      </c>
      <c r="AO2855" s="725">
        <f>IF(AND(AL2855=AL2854,AM2855&lt;&gt;"",AM2854&lt;&gt;""),AM2855-AM2854,"")</f>
        <v/>
      </c>
      <c r="AP2855" s="264" t="n">
        <v>148</v>
      </c>
      <c r="AQ2855" s="581" t="inlineStr">
        <is>
          <t>2:07.6470</t>
        </is>
      </c>
      <c r="AR2855" s="439">
        <f>IF(OR(AQ2855="",AQ2855="",AQ2855=0),"",6.213/(AQ2855*24))</f>
        <v/>
      </c>
      <c r="AS2855" s="436">
        <f>IF(OR(NOT(ISNUMBER(C2855)),NOT(ISNUMBER(AB2855))),"",IF(AG2855&lt;&gt;"",AG2855,AB2855)-C2855)</f>
        <v/>
      </c>
      <c r="AT2855" s="270" t="n"/>
      <c r="AU2855" s="271">
        <f>IF($B2855="","",TEXT($A2855,"yyyymmdd")&amp;"_P"&amp;$C2855&amp;"_C"&amp;$F2855&amp;"_"&amp;TRIM(RIGHT(SUBSTITUTE(TRIM(SUBSTITUTE($L2855,CHAR(160)," "))," ",REPT(" ",60)),60))&amp;IF($P2855="","","-"&amp;TRIM(RIGHT(SUBSTITUTE(TRIM(SUBSTITUTE($P2855,CHAR(160)," "))," ",REPT(" ",60)),60)))&amp;IF($T2855="","","-"&amp;TRIM(RIGHT(SUBSTITUTE(TRIM(SUBSTITUTE($T2855,CHAR(160)," "))," ",REPT(" ",60)),60)))&amp;".jpg")</f>
        <v/>
      </c>
    </row>
    <row r="2856" ht="56" customHeight="1">
      <c r="A2856" s="268" t="n">
        <v>45207</v>
      </c>
      <c r="B2856" s="264" t="inlineStr">
        <is>
          <t>Repco Bathurst 1000, 8 October, 2023</t>
        </is>
      </c>
      <c r="C2856" s="264" t="n">
        <v>22</v>
      </c>
      <c r="D2856" s="264" t="n"/>
      <c r="E2856" s="264" t="n"/>
      <c r="F2856" s="264" t="n">
        <v>96</v>
      </c>
      <c r="G2856" s="264" t="inlineStr">
        <is>
          <t>Brad Jones Racing</t>
        </is>
      </c>
      <c r="H2856" s="264" t="n"/>
      <c r="I2856" s="264" t="inlineStr">
        <is>
          <t>Pizza Hut</t>
        </is>
      </c>
      <c r="J2856" s="264" t="inlineStr">
        <is>
          <t>Chevrolet Camaro ZL1 5700</t>
        </is>
      </c>
      <c r="K2856" s="264" t="n"/>
      <c r="L2856" s="264" t="inlineStr">
        <is>
          <t>Macauley Jones</t>
        </is>
      </c>
      <c r="M2856" s="264" t="inlineStr">
        <is>
          <t>AUS</t>
        </is>
      </c>
      <c r="N2856" s="697">
        <f>_xlfn.LET(_xlpm.d,_xlfn.XLOOKUP(L2856,'[1]Birth Dates'!$A:$A,'[1]Birth Dates'!$B:$B,"",0),IF(_xlpm.d=0,"",_xlpm.d))</f>
        <v/>
      </c>
      <c r="O2856" s="264">
        <f>IF(OR(N2856="",A2856="",NOT(ISNUMBER(N2856)),N2856&gt;A2856),"",DATEDIF(N2856,A2856,"Y")&amp;" years, "&amp;DATEDIF(N2856,A2856,"YM")&amp;" months, "&amp;DATEDIF(N2856,A2856,"MD")&amp;" days")</f>
        <v/>
      </c>
      <c r="P2856" s="264" t="inlineStr">
        <is>
          <t>Jordan Boys</t>
        </is>
      </c>
      <c r="Q2856" s="264" t="inlineStr">
        <is>
          <t>AUS</t>
        </is>
      </c>
      <c r="R2856" s="697">
        <f>_xlfn.LET(_xlpm.d,_xlfn.XLOOKUP(P2856,'[1]Birth Dates'!$A:$A,'[1]Birth Dates'!$B:$B,"",0),IF(_xlpm.d=0,"",_xlpm.d))</f>
        <v/>
      </c>
      <c r="S2856" s="264">
        <f>IF(OR(R2856="",A2856="",NOT(ISNUMBER(R2856)),R2856&gt;A2856),"",DATEDIF(R2856,A2856,"Y")&amp;" years, "&amp;DATEDIF(R2856,A2856,"YM")&amp;" months, "&amp;DATEDIF(R2856,A2856,"MD")&amp;" days")</f>
        <v/>
      </c>
      <c r="T2856" s="264" t="n"/>
      <c r="U2856" s="264" t="n"/>
      <c r="V2856" s="697">
        <f>_xlfn.LET(_xlpm.d,_xlfn.XLOOKUP(T2856,'[1]Birth Dates'!$A:$A,'[1]Birth Dates'!$B:$B,"",0),IF(_xlpm.d=0,"",_xlpm.d))</f>
        <v/>
      </c>
      <c r="W2856" s="264">
        <f>IF(OR(V2856="",A2856="",NOT(ISNUMBER(V2856)),V2856&gt;A2856),"",DATEDIF(V2856,A2856,"Y")&amp;" years, "&amp;DATEDIF(V2856,A2856,"YM")&amp;" months, "&amp;DATEDIF(V2856,A2856,"MD")&amp;" days")</f>
        <v/>
      </c>
      <c r="X2856" s="264" t="n"/>
      <c r="Y2856" s="264" t="n"/>
      <c r="Z2856" s="264" t="n"/>
      <c r="AA2856" s="264" t="n"/>
      <c r="AB2856" s="264" t="n">
        <v>24</v>
      </c>
      <c r="AC2856" s="264" t="n">
        <v>12</v>
      </c>
      <c r="AD2856" s="264" t="n">
        <v>11</v>
      </c>
      <c r="AE2856" s="581" t="inlineStr">
        <is>
          <t>2:06.2170</t>
        </is>
      </c>
      <c r="AF2856" s="418">
        <f>IF(OR(AE2856="",AE2856="",AE2856=0),"",6.213/(AE2856*24))</f>
        <v/>
      </c>
      <c r="AG2856" s="269" t="n"/>
      <c r="AH2856" s="581" t="inlineStr"/>
      <c r="AI2856" s="418">
        <f>IF(OR(AH2856="",AH2856="",AH2856=0),"",6.213/(AH2856*24))</f>
        <v/>
      </c>
      <c r="AJ2856" s="175">
        <f>IF(AND(ISNUMBER(AB2856),ISNUMBER(AG2856)),AB2856-AG2856,"")</f>
        <v/>
      </c>
      <c r="AK2856" s="264" t="n"/>
      <c r="AL2856" s="264" t="n">
        <v>149</v>
      </c>
      <c r="AM2856" s="722" t="n">
        <v>0.2554722106481481</v>
      </c>
      <c r="AN2856" s="671">
        <f>IF(OR(AL2856="",AM2856="",AM2856=0),"",AL2856*6.213/(AM2856*24))</f>
        <v/>
      </c>
      <c r="AO2856" s="725">
        <f>IF(AND(AL2856=AL2855,AM2856&lt;&gt;"",AM2855&lt;&gt;""),AM2856-AM2855,"")</f>
        <v/>
      </c>
      <c r="AP2856" s="264" t="n">
        <v>12</v>
      </c>
      <c r="AQ2856" s="581" t="inlineStr">
        <is>
          <t>2:07.6470</t>
        </is>
      </c>
      <c r="AR2856" s="439">
        <f>IF(OR(AQ2856="",AQ2856="",AQ2856=0),"",6.213/(AQ2856*24))</f>
        <v/>
      </c>
      <c r="AS2856" s="436">
        <f>IF(OR(NOT(ISNUMBER(C2856)),NOT(ISNUMBER(AB2856))),"",IF(AG2856&lt;&gt;"",AG2856,AB2856)-C2856)</f>
        <v/>
      </c>
      <c r="AT2856" s="270" t="n"/>
      <c r="AU2856" s="271">
        <f>IF($B2856="","",TEXT($A2856,"yyyymmdd")&amp;"_P"&amp;$C2856&amp;"_C"&amp;$F2856&amp;"_"&amp;TRIM(RIGHT(SUBSTITUTE(TRIM(SUBSTITUTE($L2856,CHAR(160)," "))," ",REPT(" ",60)),60))&amp;IF($P2856="","","-"&amp;TRIM(RIGHT(SUBSTITUTE(TRIM(SUBSTITUTE($P2856,CHAR(160)," "))," ",REPT(" ",60)),60)))&amp;IF($T2856="","","-"&amp;TRIM(RIGHT(SUBSTITUTE(TRIM(SUBSTITUTE($T2856,CHAR(160)," "))," ",REPT(" ",60)),60)))&amp;".jpg")</f>
        <v/>
      </c>
    </row>
    <row r="2857" ht="56" customHeight="1">
      <c r="A2857" s="268" t="n">
        <v>45207</v>
      </c>
      <c r="B2857" s="264" t="inlineStr">
        <is>
          <t>Repco Bathurst 1000, 8 October, 2023</t>
        </is>
      </c>
      <c r="C2857" s="264" t="n">
        <v>23</v>
      </c>
      <c r="D2857" s="264" t="n"/>
      <c r="E2857" s="264" t="n"/>
      <c r="F2857" s="264" t="n">
        <v>88</v>
      </c>
      <c r="G2857" s="264" t="inlineStr">
        <is>
          <t>Triple Eight Race Engineering</t>
        </is>
      </c>
      <c r="H2857" s="264" t="n"/>
      <c r="I2857" s="264" t="inlineStr">
        <is>
          <t>Red Bull, Ampol</t>
        </is>
      </c>
      <c r="J2857" s="264" t="inlineStr">
        <is>
          <t>Chevrolet Camaro ZL1 5700</t>
        </is>
      </c>
      <c r="K2857" s="264" t="n"/>
      <c r="L2857" s="264" t="inlineStr">
        <is>
          <t>Broc Feeney</t>
        </is>
      </c>
      <c r="M2857" s="264" t="inlineStr">
        <is>
          <t>AUS</t>
        </is>
      </c>
      <c r="N2857" s="697">
        <f>_xlfn.LET(_xlpm.d,_xlfn.XLOOKUP(L2857,'[1]Birth Dates'!$A:$A,'[1]Birth Dates'!$B:$B,"",0),IF(_xlpm.d=0,"",_xlpm.d))</f>
        <v/>
      </c>
      <c r="O2857" s="264">
        <f>IF(OR(N2857="",A2857="",NOT(ISNUMBER(N2857)),N2857&gt;A2857),"",DATEDIF(N2857,A2857,"Y")&amp;" years, "&amp;DATEDIF(N2857,A2857,"YM")&amp;" months, "&amp;DATEDIF(N2857,A2857,"MD")&amp;" days")</f>
        <v/>
      </c>
      <c r="P2857" s="264" t="inlineStr">
        <is>
          <t>Jamie Whincup</t>
        </is>
      </c>
      <c r="Q2857" s="264" t="inlineStr">
        <is>
          <t>AUS</t>
        </is>
      </c>
      <c r="R2857" s="697">
        <f>_xlfn.LET(_xlpm.d,_xlfn.XLOOKUP(P2857,'[1]Birth Dates'!$A:$A,'[1]Birth Dates'!$B:$B,"",0),IF(_xlpm.d=0,"",_xlpm.d))</f>
        <v/>
      </c>
      <c r="S2857" s="264">
        <f>IF(OR(R2857="",A2857="",NOT(ISNUMBER(R2857)),R2857&gt;A2857),"",DATEDIF(R2857,A2857,"Y")&amp;" years, "&amp;DATEDIF(R2857,A2857,"YM")&amp;" months, "&amp;DATEDIF(R2857,A2857,"MD")&amp;" days")</f>
        <v/>
      </c>
      <c r="T2857" s="264" t="n"/>
      <c r="U2857" s="264" t="n"/>
      <c r="V2857" s="697">
        <f>_xlfn.LET(_xlpm.d,_xlfn.XLOOKUP(T2857,'[1]Birth Dates'!$A:$A,'[1]Birth Dates'!$B:$B,"",0),IF(_xlpm.d=0,"",_xlpm.d))</f>
        <v/>
      </c>
      <c r="W2857" s="264">
        <f>IF(OR(V2857="",A2857="",NOT(ISNUMBER(V2857)),V2857&gt;A2857),"",DATEDIF(V2857,A2857,"Y")&amp;" years, "&amp;DATEDIF(V2857,A2857,"YM")&amp;" months, "&amp;DATEDIF(V2857,A2857,"MD")&amp;" days")</f>
        <v/>
      </c>
      <c r="X2857" s="264" t="n"/>
      <c r="Y2857" s="264" t="n"/>
      <c r="Z2857" s="264" t="n"/>
      <c r="AA2857" s="264" t="n"/>
      <c r="AB2857" s="264" t="n">
        <v>5</v>
      </c>
      <c r="AC2857" s="264" t="n">
        <v>12</v>
      </c>
      <c r="AD2857" s="264" t="n">
        <v>8</v>
      </c>
      <c r="AE2857" s="604" t="inlineStr">
        <is>
          <t>2:05.0520</t>
        </is>
      </c>
      <c r="AF2857" s="418">
        <f>IF(OR(AE2857="",AE2857="",AE2857=0),"",6.213/(AE2857*24))</f>
        <v/>
      </c>
      <c r="AG2857" s="269" t="n">
        <v>2</v>
      </c>
      <c r="AH2857" s="609" t="inlineStr">
        <is>
          <t>2:04.7550</t>
        </is>
      </c>
      <c r="AI2857" s="418">
        <f>IF(OR(AH2857="",AH2857="",AH2857=0),"",6.213/(AH2857*24))</f>
        <v/>
      </c>
      <c r="AJ2857" s="175">
        <f>IF(AND(ISNUMBER(AB2857),ISNUMBER(AG2857)),AB2857-AG2857,"")</f>
        <v/>
      </c>
      <c r="AK2857" s="264" t="n"/>
      <c r="AL2857" s="264" t="n">
        <v>142</v>
      </c>
      <c r="AM2857" s="722" t="n">
        <v>0.2562032986111111</v>
      </c>
      <c r="AN2857" s="671">
        <f>IF(OR(AL2857="",AM2857="",AM2857=0),"",AL2857*6.213/(AM2857*24))</f>
        <v/>
      </c>
      <c r="AO2857" s="725">
        <f>IF(AND(AL2857=AL2856,AM2857&lt;&gt;"",AM2856&lt;&gt;""),AM2857-AM2856,"")</f>
        <v/>
      </c>
      <c r="AP2857" s="264" t="n">
        <v>3</v>
      </c>
      <c r="AQ2857" s="581" t="inlineStr">
        <is>
          <t>2:07.6470</t>
        </is>
      </c>
      <c r="AR2857" s="439">
        <f>IF(OR(AQ2857="",AQ2857="",AQ2857=0),"",6.213/(AQ2857*24))</f>
        <v/>
      </c>
      <c r="AS2857" s="436">
        <f>IF(OR(NOT(ISNUMBER(C2857)),NOT(ISNUMBER(AB2857))),"",IF(AG2857&lt;&gt;"",AG2857,AB2857)-C2857)</f>
        <v/>
      </c>
      <c r="AT2857" s="270" t="n"/>
      <c r="AU2857" s="271">
        <f>IF($B2857="","",TEXT($A2857,"yyyymmdd")&amp;"_P"&amp;$C2857&amp;"_C"&amp;$F2857&amp;"_"&amp;TRIM(RIGHT(SUBSTITUTE(TRIM(SUBSTITUTE($L2857,CHAR(160)," "))," ",REPT(" ",60)),60))&amp;IF($P2857="","","-"&amp;TRIM(RIGHT(SUBSTITUTE(TRIM(SUBSTITUTE($P2857,CHAR(160)," "))," ",REPT(" ",60)),60)))&amp;IF($T2857="","","-"&amp;TRIM(RIGHT(SUBSTITUTE(TRIM(SUBSTITUTE($T2857,CHAR(160)," "))," ",REPT(" ",60)),60)))&amp;".jpg")</f>
        <v/>
      </c>
    </row>
    <row r="2858" ht="56" customHeight="1">
      <c r="A2858" s="268" t="n">
        <v>45207</v>
      </c>
      <c r="B2858" s="264" t="inlineStr">
        <is>
          <t>Repco Bathurst 1000, 8 October, 2023</t>
        </is>
      </c>
      <c r="C2858" s="264" t="n">
        <v>24</v>
      </c>
      <c r="D2858" s="264" t="n"/>
      <c r="E2858" s="264" t="n"/>
      <c r="F2858" s="264" t="n">
        <v>888</v>
      </c>
      <c r="G2858" s="264" t="inlineStr">
        <is>
          <t>Triple Eight Race Engineering</t>
        </is>
      </c>
      <c r="H2858" s="264" t="n"/>
      <c r="I2858" s="264" t="inlineStr">
        <is>
          <t>Supercheap Auto</t>
        </is>
      </c>
      <c r="J2858" s="264" t="inlineStr">
        <is>
          <t>Chevrolet Camaro ZL1 5700</t>
        </is>
      </c>
      <c r="K2858" s="264" t="n"/>
      <c r="L2858" s="264" t="inlineStr">
        <is>
          <t>Craig Lowndes</t>
        </is>
      </c>
      <c r="M2858" s="264" t="inlineStr">
        <is>
          <t>AUS</t>
        </is>
      </c>
      <c r="N2858" s="697">
        <f>_xlfn.LET(_xlpm.d,_xlfn.XLOOKUP(L2858,'[1]Birth Dates'!$A:$A,'[1]Birth Dates'!$B:$B,"",0),IF(_xlpm.d=0,"",_xlpm.d))</f>
        <v/>
      </c>
      <c r="O2858" s="264">
        <f>IF(OR(N2858="",A2858="",NOT(ISNUMBER(N2858)),N2858&gt;A2858),"",DATEDIF(N2858,A2858,"Y")&amp;" years, "&amp;DATEDIF(N2858,A2858,"YM")&amp;" months, "&amp;DATEDIF(N2858,A2858,"MD")&amp;" days")</f>
        <v/>
      </c>
      <c r="P2858" s="264" t="inlineStr">
        <is>
          <t>Zane Goddard</t>
        </is>
      </c>
      <c r="Q2858" s="264" t="inlineStr">
        <is>
          <t>AUS</t>
        </is>
      </c>
      <c r="R2858" s="697">
        <f>_xlfn.LET(_xlpm.d,_xlfn.XLOOKUP(P2858,'[1]Birth Dates'!$A:$A,'[1]Birth Dates'!$B:$B,"",0),IF(_xlpm.d=0,"",_xlpm.d))</f>
        <v/>
      </c>
      <c r="S2858" s="264">
        <f>IF(OR(R2858="",A2858="",NOT(ISNUMBER(R2858)),R2858&gt;A2858),"",DATEDIF(R2858,A2858,"Y")&amp;" years, "&amp;DATEDIF(R2858,A2858,"YM")&amp;" months, "&amp;DATEDIF(R2858,A2858,"MD")&amp;" days")</f>
        <v/>
      </c>
      <c r="T2858" s="264" t="n"/>
      <c r="U2858" s="264" t="n"/>
      <c r="V2858" s="697">
        <f>_xlfn.LET(_xlpm.d,_xlfn.XLOOKUP(T2858,'[1]Birth Dates'!$A:$A,'[1]Birth Dates'!$B:$B,"",0),IF(_xlpm.d=0,"",_xlpm.d))</f>
        <v/>
      </c>
      <c r="W2858" s="264">
        <f>IF(OR(V2858="",A2858="",NOT(ISNUMBER(V2858)),V2858&gt;A2858),"",DATEDIF(V2858,A2858,"Y")&amp;" years, "&amp;DATEDIF(V2858,A2858,"YM")&amp;" months, "&amp;DATEDIF(V2858,A2858,"MD")&amp;" days")</f>
        <v/>
      </c>
      <c r="X2858" s="264" t="n"/>
      <c r="Y2858" s="264" t="n"/>
      <c r="Z2858" s="264" t="n"/>
      <c r="AA2858" s="264" t="n"/>
      <c r="AB2858" s="264" t="n">
        <v>20</v>
      </c>
      <c r="AC2858" s="264" t="n">
        <v>13</v>
      </c>
      <c r="AD2858" s="264" t="n">
        <v>13</v>
      </c>
      <c r="AE2858" s="581" t="inlineStr">
        <is>
          <t>2:05.8510</t>
        </is>
      </c>
      <c r="AF2858" s="418">
        <f>IF(OR(AE2858="",AE2858="",AE2858=0),"",6.213/(AE2858*24))</f>
        <v/>
      </c>
      <c r="AG2858" s="269" t="n"/>
      <c r="AH2858" s="581" t="inlineStr"/>
      <c r="AI2858" s="418">
        <f>IF(OR(AH2858="",AH2858="",AH2858=0),"",6.213/(AH2858*24))</f>
        <v/>
      </c>
      <c r="AJ2858" s="175">
        <f>IF(AND(ISNUMBER(AB2858),ISNUMBER(AG2858)),AB2858-AG2858,"")</f>
        <v/>
      </c>
      <c r="AK2858" s="264" t="n"/>
      <c r="AL2858" s="264" t="n">
        <v>141</v>
      </c>
      <c r="AM2858" s="722" t="n">
        <v>0.2550190393518519</v>
      </c>
      <c r="AN2858" s="671">
        <f>IF(OR(AL2858="",AM2858="",AM2858=0),"",AL2858*6.213/(AM2858*24))</f>
        <v/>
      </c>
      <c r="AO2858" s="725">
        <f>IF(AND(AL2858=AL2857,AM2858&lt;&gt;"",AM2857&lt;&gt;""),AM2858-AM2857,"")</f>
        <v/>
      </c>
      <c r="AP2858" s="264" t="n">
        <v>6</v>
      </c>
      <c r="AQ2858" s="581" t="inlineStr">
        <is>
          <t>2:07.6470</t>
        </is>
      </c>
      <c r="AR2858" s="439">
        <f>IF(OR(AQ2858="",AQ2858="",AQ2858=0),"",6.213/(AQ2858*24))</f>
        <v/>
      </c>
      <c r="AS2858" s="436">
        <f>IF(OR(NOT(ISNUMBER(C2858)),NOT(ISNUMBER(AB2858))),"",IF(AG2858&lt;&gt;"",AG2858,AB2858)-C2858)</f>
        <v/>
      </c>
      <c r="AT2858" s="270" t="n"/>
      <c r="AU2858" s="271">
        <f>IF($B2858="","",TEXT($A2858,"yyyymmdd")&amp;"_P"&amp;$C2858&amp;"_C"&amp;$F2858&amp;"_"&amp;TRIM(RIGHT(SUBSTITUTE(TRIM(SUBSTITUTE($L2858,CHAR(160)," "))," ",REPT(" ",60)),60))&amp;IF($P2858="","","-"&amp;TRIM(RIGHT(SUBSTITUTE(TRIM(SUBSTITUTE($P2858,CHAR(160)," "))," ",REPT(" ",60)),60)))&amp;IF($T2858="","","-"&amp;TRIM(RIGHT(SUBSTITUTE(TRIM(SUBSTITUTE($T2858,CHAR(160)," "))," ",REPT(" ",60)),60)))&amp;".jpg")</f>
        <v/>
      </c>
    </row>
    <row r="2859" ht="56" customHeight="1">
      <c r="A2859" s="268" t="n">
        <v>45207</v>
      </c>
      <c r="B2859" s="264" t="inlineStr">
        <is>
          <t>Repco Bathurst 1000, 8 October, 2023</t>
        </is>
      </c>
      <c r="C2859" s="264" t="inlineStr">
        <is>
          <t>NC</t>
        </is>
      </c>
      <c r="D2859" s="264" t="n"/>
      <c r="E2859" s="264" t="n"/>
      <c r="F2859" s="264" t="n">
        <v>18</v>
      </c>
      <c r="G2859" s="264" t="inlineStr">
        <is>
          <t>Team 18</t>
        </is>
      </c>
      <c r="H2859" s="264" t="n"/>
      <c r="I2859" s="264" t="inlineStr">
        <is>
          <t>DeWalt</t>
        </is>
      </c>
      <c r="J2859" s="264" t="inlineStr">
        <is>
          <t>Chevrolet Camaro ZL1 5700</t>
        </is>
      </c>
      <c r="K2859" s="264" t="n"/>
      <c r="L2859" s="264" t="inlineStr">
        <is>
          <t>Mark Winterbottom</t>
        </is>
      </c>
      <c r="M2859" s="264" t="inlineStr">
        <is>
          <t>AUS</t>
        </is>
      </c>
      <c r="N2859" s="697">
        <f>_xlfn.LET(_xlpm.d,_xlfn.XLOOKUP(L2859,'[1]Birth Dates'!$A:$A,'[1]Birth Dates'!$B:$B,"",0),IF(_xlpm.d=0,"",_xlpm.d))</f>
        <v/>
      </c>
      <c r="O2859" s="264">
        <f>IF(OR(N2859="",A2859="",NOT(ISNUMBER(N2859)),N2859&gt;A2859),"",DATEDIF(N2859,A2859,"Y")&amp;" years, "&amp;DATEDIF(N2859,A2859,"YM")&amp;" months, "&amp;DATEDIF(N2859,A2859,"MD")&amp;" days")</f>
        <v/>
      </c>
      <c r="P2859" s="264" t="inlineStr">
        <is>
          <t>Michael Caruso</t>
        </is>
      </c>
      <c r="Q2859" s="264" t="inlineStr">
        <is>
          <t>AUS</t>
        </is>
      </c>
      <c r="R2859" s="697">
        <f>_xlfn.LET(_xlpm.d,_xlfn.XLOOKUP(P2859,'[1]Birth Dates'!$A:$A,'[1]Birth Dates'!$B:$B,"",0),IF(_xlpm.d=0,"",_xlpm.d))</f>
        <v/>
      </c>
      <c r="S2859" s="264">
        <f>IF(OR(R2859="",A2859="",NOT(ISNUMBER(R2859)),R2859&gt;A2859),"",DATEDIF(R2859,A2859,"Y")&amp;" years, "&amp;DATEDIF(R2859,A2859,"YM")&amp;" months, "&amp;DATEDIF(R2859,A2859,"MD")&amp;" days")</f>
        <v/>
      </c>
      <c r="T2859" s="264" t="n"/>
      <c r="U2859" s="264" t="n"/>
      <c r="V2859" s="697">
        <f>_xlfn.LET(_xlpm.d,_xlfn.XLOOKUP(T2859,'[1]Birth Dates'!$A:$A,'[1]Birth Dates'!$B:$B,"",0),IF(_xlpm.d=0,"",_xlpm.d))</f>
        <v/>
      </c>
      <c r="W2859" s="264">
        <f>IF(OR(V2859="",A2859="",NOT(ISNUMBER(V2859)),V2859&gt;A2859),"",DATEDIF(V2859,A2859,"Y")&amp;" years, "&amp;DATEDIF(V2859,A2859,"YM")&amp;" months, "&amp;DATEDIF(V2859,A2859,"MD")&amp;" days")</f>
        <v/>
      </c>
      <c r="X2859" s="264" t="n"/>
      <c r="Y2859" s="264" t="n"/>
      <c r="Z2859" s="264" t="n"/>
      <c r="AA2859" s="264" t="n"/>
      <c r="AB2859" s="264" t="n">
        <v>19</v>
      </c>
      <c r="AC2859" s="264" t="n">
        <v>12</v>
      </c>
      <c r="AD2859" s="264" t="n">
        <v>8</v>
      </c>
      <c r="AE2859" s="581" t="inlineStr">
        <is>
          <t>2:05.8000</t>
        </is>
      </c>
      <c r="AF2859" s="418">
        <f>IF(OR(AE2859="",AE2859="",AE2859=0),"",6.213/(AE2859*24))</f>
        <v/>
      </c>
      <c r="AG2859" s="269" t="n"/>
      <c r="AH2859" s="581" t="inlineStr"/>
      <c r="AI2859" s="418">
        <f>IF(OR(AH2859="",AH2859="",AH2859=0),"",6.213/(AH2859*24))</f>
        <v/>
      </c>
      <c r="AJ2859" s="175">
        <f>IF(AND(ISNUMBER(AB2859),ISNUMBER(AG2859)),AB2859-AG2859,"")</f>
        <v/>
      </c>
      <c r="AK2859" s="264" t="inlineStr">
        <is>
          <t>Not Classified</t>
        </is>
      </c>
      <c r="AL2859" s="264" t="n">
        <v>160</v>
      </c>
      <c r="AM2859" s="722" t="n">
        <v>0.2545684606481481</v>
      </c>
      <c r="AN2859" s="671">
        <f>IF(OR(AL2859="",AM2859="",AM2859=0),"",AL2859*6.213/(AM2859*24))</f>
        <v/>
      </c>
      <c r="AO2859" s="725">
        <f>IF(AND(AL2859=AL2858,AM2859&lt;&gt;"",AM2858&lt;&gt;""),AM2859-AM2858,"")</f>
        <v/>
      </c>
      <c r="AP2859" s="264" t="n">
        <v>24</v>
      </c>
      <c r="AQ2859" s="581" t="inlineStr">
        <is>
          <t>2:07.6470</t>
        </is>
      </c>
      <c r="AR2859" s="439">
        <f>IF(OR(AQ2859="",AQ2859="",AQ2859=0),"",6.213/(AQ2859*24))</f>
        <v/>
      </c>
      <c r="AS2859" s="436">
        <f>IF(OR(NOT(ISNUMBER(C2859)),NOT(ISNUMBER(AB2859))),"",IF(AG2859&lt;&gt;"",AG2859,AB2859)-C2859)</f>
        <v/>
      </c>
      <c r="AT2859" s="270" t="n"/>
      <c r="AU2859" s="271">
        <f>IF($B2859="","",TEXT($A2859,"yyyymmdd")&amp;"_P"&amp;$C2859&amp;"_C"&amp;$F2859&amp;"_"&amp;TRIM(RIGHT(SUBSTITUTE(TRIM(SUBSTITUTE($L2859,CHAR(160)," "))," ",REPT(" ",60)),60))&amp;IF($P2859="","","-"&amp;TRIM(RIGHT(SUBSTITUTE(TRIM(SUBSTITUTE($P2859,CHAR(160)," "))," ",REPT(" ",60)),60)))&amp;IF($T2859="","","-"&amp;TRIM(RIGHT(SUBSTITUTE(TRIM(SUBSTITUTE($T2859,CHAR(160)," "))," ",REPT(" ",60)),60)))&amp;".jpg")</f>
        <v/>
      </c>
    </row>
    <row r="2860" ht="56" customHeight="1">
      <c r="A2860" s="268" t="n">
        <v>45207</v>
      </c>
      <c r="B2860" s="264" t="inlineStr">
        <is>
          <t>Repco Bathurst 1000, 8 October, 2023</t>
        </is>
      </c>
      <c r="C2860" s="264" t="inlineStr">
        <is>
          <t>NC</t>
        </is>
      </c>
      <c r="D2860" s="264" t="n"/>
      <c r="E2860" s="264" t="n"/>
      <c r="F2860" s="264" t="n">
        <v>3</v>
      </c>
      <c r="G2860" s="264" t="inlineStr">
        <is>
          <t>Blanchard Racing Team</t>
        </is>
      </c>
      <c r="H2860" s="264" t="n"/>
      <c r="I2860" s="264" t="inlineStr">
        <is>
          <t>CoolDrive</t>
        </is>
      </c>
      <c r="J2860" s="264" t="inlineStr">
        <is>
          <t>Ford Mustang GT 5400</t>
        </is>
      </c>
      <c r="K2860" s="264" t="n"/>
      <c r="L2860" s="264" t="inlineStr">
        <is>
          <t>Todd Hazelwood</t>
        </is>
      </c>
      <c r="M2860" s="264" t="inlineStr">
        <is>
          <t>AUS</t>
        </is>
      </c>
      <c r="N2860" s="697">
        <f>_xlfn.LET(_xlpm.d,_xlfn.XLOOKUP(L2860,'[1]Birth Dates'!$A:$A,'[1]Birth Dates'!$B:$B,"",0),IF(_xlpm.d=0,"",_xlpm.d))</f>
        <v/>
      </c>
      <c r="O2860" s="264">
        <f>IF(OR(N2860="",A2860="",NOT(ISNUMBER(N2860)),N2860&gt;A2860),"",DATEDIF(N2860,A2860,"Y")&amp;" years, "&amp;DATEDIF(N2860,A2860,"YM")&amp;" months, "&amp;DATEDIF(N2860,A2860,"MD")&amp;" days")</f>
        <v/>
      </c>
      <c r="P2860" s="264" t="inlineStr">
        <is>
          <t>Tim Blanchard</t>
        </is>
      </c>
      <c r="Q2860" s="264" t="inlineStr">
        <is>
          <t>AUS</t>
        </is>
      </c>
      <c r="R2860" s="697">
        <f>_xlfn.LET(_xlpm.d,_xlfn.XLOOKUP(P2860,'[1]Birth Dates'!$A:$A,'[1]Birth Dates'!$B:$B,"",0),IF(_xlpm.d=0,"",_xlpm.d))</f>
        <v/>
      </c>
      <c r="S2860" s="264">
        <f>IF(OR(R2860="",A2860="",NOT(ISNUMBER(R2860)),R2860&gt;A2860),"",DATEDIF(R2860,A2860,"Y")&amp;" years, "&amp;DATEDIF(R2860,A2860,"YM")&amp;" months, "&amp;DATEDIF(R2860,A2860,"MD")&amp;" days")</f>
        <v/>
      </c>
      <c r="T2860" s="264" t="n"/>
      <c r="U2860" s="264" t="n"/>
      <c r="V2860" s="697">
        <f>_xlfn.LET(_xlpm.d,_xlfn.XLOOKUP(T2860,'[1]Birth Dates'!$A:$A,'[1]Birth Dates'!$B:$B,"",0),IF(_xlpm.d=0,"",_xlpm.d))</f>
        <v/>
      </c>
      <c r="W2860" s="264">
        <f>IF(OR(V2860="",A2860="",NOT(ISNUMBER(V2860)),V2860&gt;A2860),"",DATEDIF(V2860,A2860,"Y")&amp;" years, "&amp;DATEDIF(V2860,A2860,"YM")&amp;" months, "&amp;DATEDIF(V2860,A2860,"MD")&amp;" days")</f>
        <v/>
      </c>
      <c r="X2860" s="264" t="n"/>
      <c r="Y2860" s="264" t="n"/>
      <c r="Z2860" s="264" t="n"/>
      <c r="AA2860" s="264" t="n"/>
      <c r="AB2860" s="264" t="n">
        <v>22</v>
      </c>
      <c r="AC2860" s="264" t="n">
        <v>14</v>
      </c>
      <c r="AD2860" s="264" t="n">
        <v>8</v>
      </c>
      <c r="AE2860" s="581" t="inlineStr">
        <is>
          <t>2:05.9550</t>
        </is>
      </c>
      <c r="AF2860" s="418">
        <f>IF(OR(AE2860="",AE2860="",AE2860=0),"",6.213/(AE2860*24))</f>
        <v/>
      </c>
      <c r="AG2860" s="269" t="n"/>
      <c r="AH2860" s="581" t="inlineStr"/>
      <c r="AI2860" s="418">
        <f>IF(OR(AH2860="",AH2860="",AH2860=0),"",6.213/(AH2860*24))</f>
        <v/>
      </c>
      <c r="AJ2860" s="175">
        <f>IF(AND(ISNUMBER(AB2860),ISNUMBER(AG2860)),AB2860-AG2860,"")</f>
        <v/>
      </c>
      <c r="AK2860" s="264" t="inlineStr">
        <is>
          <t>Not Classified</t>
        </is>
      </c>
      <c r="AL2860" s="264" t="n">
        <v>156</v>
      </c>
      <c r="AM2860" s="722" t="n">
        <v>0.2500355092592593</v>
      </c>
      <c r="AN2860" s="671">
        <f>IF(OR(AL2860="",AM2860="",AM2860=0),"",AL2860*6.213/(AM2860*24))</f>
        <v/>
      </c>
      <c r="AO2860" s="725">
        <f>IF(AND(AL2860=AL2859,AM2860&lt;&gt;"",AM2859&lt;&gt;""),AM2860-AM2859,"")</f>
        <v/>
      </c>
      <c r="AP2860" s="264" t="n">
        <v>109</v>
      </c>
      <c r="AQ2860" s="581" t="inlineStr">
        <is>
          <t>2:07.6470</t>
        </is>
      </c>
      <c r="AR2860" s="439">
        <f>IF(OR(AQ2860="",AQ2860="",AQ2860=0),"",6.213/(AQ2860*24))</f>
        <v/>
      </c>
      <c r="AS2860" s="436">
        <f>IF(OR(NOT(ISNUMBER(C2860)),NOT(ISNUMBER(AB2860))),"",IF(AG2860&lt;&gt;"",AG2860,AB2860)-C2860)</f>
        <v/>
      </c>
      <c r="AT2860" s="270" t="n"/>
      <c r="AU2860" s="271">
        <f>IF($B2860="","",TEXT($A2860,"yyyymmdd")&amp;"_P"&amp;$C2860&amp;"_C"&amp;$F2860&amp;"_"&amp;TRIM(RIGHT(SUBSTITUTE(TRIM(SUBSTITUTE($L2860,CHAR(160)," "))," ",REPT(" ",60)),60))&amp;IF($P2860="","","-"&amp;TRIM(RIGHT(SUBSTITUTE(TRIM(SUBSTITUTE($P2860,CHAR(160)," "))," ",REPT(" ",60)),60)))&amp;IF($T2860="","","-"&amp;TRIM(RIGHT(SUBSTITUTE(TRIM(SUBSTITUTE($T2860,CHAR(160)," "))," ",REPT(" ",60)),60)))&amp;".jpg")</f>
        <v/>
      </c>
    </row>
    <row r="2861" ht="56" customHeight="1">
      <c r="A2861" s="268" t="n">
        <v>45207</v>
      </c>
      <c r="B2861" s="264" t="inlineStr">
        <is>
          <t>Repco Bathurst 1000, 8 October, 2023</t>
        </is>
      </c>
      <c r="C2861" s="264" t="inlineStr">
        <is>
          <t>NC</t>
        </is>
      </c>
      <c r="D2861" s="264" t="n"/>
      <c r="E2861" s="264" t="n"/>
      <c r="F2861" s="264" t="n">
        <v>6</v>
      </c>
      <c r="G2861" s="264" t="inlineStr">
        <is>
          <t>Tickford Racing</t>
        </is>
      </c>
      <c r="H2861" s="264" t="n"/>
      <c r="I2861" s="264" t="inlineStr">
        <is>
          <t>Monster Energy</t>
        </is>
      </c>
      <c r="J2861" s="264" t="inlineStr">
        <is>
          <t>Ford Mustang GT 5400</t>
        </is>
      </c>
      <c r="K2861" s="264" t="n"/>
      <c r="L2861" s="264" t="inlineStr">
        <is>
          <t>Cameron Waters</t>
        </is>
      </c>
      <c r="M2861" s="264" t="inlineStr">
        <is>
          <t>AUS</t>
        </is>
      </c>
      <c r="N2861" s="697">
        <f>_xlfn.LET(_xlpm.d,_xlfn.XLOOKUP(L2861,'[1]Birth Dates'!$A:$A,'[1]Birth Dates'!$B:$B,"",0),IF(_xlpm.d=0,"",_xlpm.d))</f>
        <v/>
      </c>
      <c r="O2861" s="264">
        <f>IF(OR(N2861="",A2861="",NOT(ISNUMBER(N2861)),N2861&gt;A2861),"",DATEDIF(N2861,A2861,"Y")&amp;" years, "&amp;DATEDIF(N2861,A2861,"YM")&amp;" months, "&amp;DATEDIF(N2861,A2861,"MD")&amp;" days")</f>
        <v/>
      </c>
      <c r="P2861" s="264" t="inlineStr">
        <is>
          <t>James Moffat</t>
        </is>
      </c>
      <c r="Q2861" s="264" t="inlineStr">
        <is>
          <t>AUS</t>
        </is>
      </c>
      <c r="R2861" s="697">
        <f>_xlfn.LET(_xlpm.d,_xlfn.XLOOKUP(P2861,'[1]Birth Dates'!$A:$A,'[1]Birth Dates'!$B:$B,"",0),IF(_xlpm.d=0,"",_xlpm.d))</f>
        <v/>
      </c>
      <c r="S2861" s="264">
        <f>IF(OR(R2861="",A2861="",NOT(ISNUMBER(R2861)),R2861&gt;A2861),"",DATEDIF(R2861,A2861,"Y")&amp;" years, "&amp;DATEDIF(R2861,A2861,"YM")&amp;" months, "&amp;DATEDIF(R2861,A2861,"MD")&amp;" days")</f>
        <v/>
      </c>
      <c r="T2861" s="264" t="n"/>
      <c r="U2861" s="264" t="n"/>
      <c r="V2861" s="697">
        <f>_xlfn.LET(_xlpm.d,_xlfn.XLOOKUP(T2861,'[1]Birth Dates'!$A:$A,'[1]Birth Dates'!$B:$B,"",0),IF(_xlpm.d=0,"",_xlpm.d))</f>
        <v/>
      </c>
      <c r="W2861" s="264">
        <f>IF(OR(V2861="",A2861="",NOT(ISNUMBER(V2861)),V2861&gt;A2861),"",DATEDIF(V2861,A2861,"Y")&amp;" years, "&amp;DATEDIF(V2861,A2861,"YM")&amp;" months, "&amp;DATEDIF(V2861,A2861,"MD")&amp;" days")</f>
        <v/>
      </c>
      <c r="X2861" s="264" t="n"/>
      <c r="Y2861" s="264" t="n"/>
      <c r="Z2861" s="264" t="n"/>
      <c r="AA2861" s="264" t="n"/>
      <c r="AB2861" s="264" t="n">
        <v>4</v>
      </c>
      <c r="AC2861" s="264" t="n">
        <v>13</v>
      </c>
      <c r="AD2861" s="264" t="n">
        <v>5</v>
      </c>
      <c r="AE2861" s="334" t="inlineStr">
        <is>
          <t>2:04.9910</t>
        </is>
      </c>
      <c r="AF2861" s="418">
        <f>IF(OR(AE2861="",AE2861="",AE2861=0),"",6.213/(AE2861*24))</f>
        <v/>
      </c>
      <c r="AG2861" s="269" t="n">
        <v>3</v>
      </c>
      <c r="AH2861" s="581" t="inlineStr">
        <is>
          <t>2:04.7780</t>
        </is>
      </c>
      <c r="AI2861" s="418">
        <f>IF(OR(AH2861="",AH2861="",AH2861=0),"",6.213/(AH2861*24))</f>
        <v/>
      </c>
      <c r="AJ2861" s="175">
        <f>IF(AND(ISNUMBER(AB2861),ISNUMBER(AG2861)),AB2861-AG2861,"")</f>
        <v/>
      </c>
      <c r="AK2861" s="264" t="inlineStr">
        <is>
          <t>Not Classified</t>
        </is>
      </c>
      <c r="AL2861" s="264" t="n">
        <v>70</v>
      </c>
      <c r="AM2861" s="722" t="n">
        <v>0.1171175810185185</v>
      </c>
      <c r="AN2861" s="671">
        <f>IF(OR(AL2861="",AM2861="",AM2861=0),"",AL2861*6.213/(AM2861*24))</f>
        <v/>
      </c>
      <c r="AO2861" s="725">
        <f>IF(AND(AL2861=AL2860,AM2861&lt;&gt;"",AM2860&lt;&gt;""),AM2861-AM2860,"")</f>
        <v/>
      </c>
      <c r="AP2861" s="264" t="n">
        <v>4</v>
      </c>
      <c r="AQ2861" s="581" t="inlineStr">
        <is>
          <t>2:07.6470</t>
        </is>
      </c>
      <c r="AR2861" s="439">
        <f>IF(OR(AQ2861="",AQ2861="",AQ2861=0),"",6.213/(AQ2861*24))</f>
        <v/>
      </c>
      <c r="AS2861" s="436">
        <f>IF(OR(NOT(ISNUMBER(C2861)),NOT(ISNUMBER(AB2861))),"",IF(AG2861&lt;&gt;"",AG2861,AB2861)-C2861)</f>
        <v/>
      </c>
      <c r="AT2861" s="270" t="n"/>
      <c r="AU2861" s="271">
        <f>IF($B2861="","",TEXT($A2861,"yyyymmdd")&amp;"_P"&amp;$C2861&amp;"_C"&amp;$F2861&amp;"_"&amp;TRIM(RIGHT(SUBSTITUTE(TRIM(SUBSTITUTE($L2861,CHAR(160)," "))," ",REPT(" ",60)),60))&amp;IF($P2861="","","-"&amp;TRIM(RIGHT(SUBSTITUTE(TRIM(SUBSTITUTE($P2861,CHAR(160)," "))," ",REPT(" ",60)),60)))&amp;IF($T2861="","","-"&amp;TRIM(RIGHT(SUBSTITUTE(TRIM(SUBSTITUTE($T2861,CHAR(160)," "))," ",REPT(" ",60)),60)))&amp;".jpg")</f>
        <v/>
      </c>
    </row>
    <row r="2862" ht="56" customHeight="1">
      <c r="A2862" s="268" t="n">
        <v>45207</v>
      </c>
      <c r="B2862" s="264" t="inlineStr">
        <is>
          <t>Repco Bathurst 1000, 8 October, 2023</t>
        </is>
      </c>
      <c r="C2862" s="264" t="inlineStr">
        <is>
          <t>NC</t>
        </is>
      </c>
      <c r="D2862" s="264" t="n"/>
      <c r="E2862" s="264" t="n"/>
      <c r="F2862" s="264" t="n">
        <v>8</v>
      </c>
      <c r="G2862" s="264" t="inlineStr">
        <is>
          <t>Brad Jones Racing</t>
        </is>
      </c>
      <c r="H2862" s="264" t="n"/>
      <c r="I2862" s="264" t="inlineStr">
        <is>
          <t>R&amp;J Batteries</t>
        </is>
      </c>
      <c r="J2862" s="264" t="inlineStr">
        <is>
          <t>Chevrolet Camaro ZL1 5700</t>
        </is>
      </c>
      <c r="K2862" s="264" t="n"/>
      <c r="L2862" s="264" t="inlineStr">
        <is>
          <t>Andre Heimgartner</t>
        </is>
      </c>
      <c r="M2862" s="264" t="inlineStr">
        <is>
          <t>NZL</t>
        </is>
      </c>
      <c r="N2862" s="697">
        <f>_xlfn.LET(_xlpm.d,_xlfn.XLOOKUP(L2862,'[1]Birth Dates'!$A:$A,'[1]Birth Dates'!$B:$B,"",0),IF(_xlpm.d=0,"",_xlpm.d))</f>
        <v/>
      </c>
      <c r="O2862" s="264">
        <f>IF(OR(N2862="",A2862="",NOT(ISNUMBER(N2862)),N2862&gt;A2862),"",DATEDIF(N2862,A2862,"Y")&amp;" years, "&amp;DATEDIF(N2862,A2862,"YM")&amp;" months, "&amp;DATEDIF(N2862,A2862,"MD")&amp;" days")</f>
        <v/>
      </c>
      <c r="P2862" s="264" t="inlineStr">
        <is>
          <t>Dale Wood</t>
        </is>
      </c>
      <c r="Q2862" s="264" t="inlineStr">
        <is>
          <t>AUS</t>
        </is>
      </c>
      <c r="R2862" s="697">
        <f>_xlfn.LET(_xlpm.d,_xlfn.XLOOKUP(P2862,'[1]Birth Dates'!$A:$A,'[1]Birth Dates'!$B:$B,"",0),IF(_xlpm.d=0,"",_xlpm.d))</f>
        <v/>
      </c>
      <c r="S2862" s="264">
        <f>IF(OR(R2862="",A2862="",NOT(ISNUMBER(R2862)),R2862&gt;A2862),"",DATEDIF(R2862,A2862,"Y")&amp;" years, "&amp;DATEDIF(R2862,A2862,"YM")&amp;" months, "&amp;DATEDIF(R2862,A2862,"MD")&amp;" days")</f>
        <v/>
      </c>
      <c r="T2862" s="264" t="n"/>
      <c r="U2862" s="264" t="n"/>
      <c r="V2862" s="697">
        <f>_xlfn.LET(_xlpm.d,_xlfn.XLOOKUP(T2862,'[1]Birth Dates'!$A:$A,'[1]Birth Dates'!$B:$B,"",0),IF(_xlpm.d=0,"",_xlpm.d))</f>
        <v/>
      </c>
      <c r="W2862" s="264">
        <f>IF(OR(V2862="",A2862="",NOT(ISNUMBER(V2862)),V2862&gt;A2862),"",DATEDIF(V2862,A2862,"Y")&amp;" years, "&amp;DATEDIF(V2862,A2862,"YM")&amp;" months, "&amp;DATEDIF(V2862,A2862,"MD")&amp;" days")</f>
        <v/>
      </c>
      <c r="X2862" s="264" t="n"/>
      <c r="Y2862" s="264" t="n"/>
      <c r="Z2862" s="264" t="n"/>
      <c r="AA2862" s="264" t="n"/>
      <c r="AB2862" s="264" t="n">
        <v>13</v>
      </c>
      <c r="AC2862" s="264" t="n">
        <v>12</v>
      </c>
      <c r="AD2862" s="264" t="n">
        <v>11</v>
      </c>
      <c r="AE2862" s="581" t="inlineStr">
        <is>
          <t>2:05.4700</t>
        </is>
      </c>
      <c r="AF2862" s="418">
        <f>IF(OR(AE2862="",AE2862="",AE2862=0),"",6.213/(AE2862*24))</f>
        <v/>
      </c>
      <c r="AG2862" s="269" t="n"/>
      <c r="AH2862" s="581" t="inlineStr"/>
      <c r="AI2862" s="418">
        <f>IF(OR(AH2862="",AH2862="",AH2862=0),"",6.213/(AH2862*24))</f>
        <v/>
      </c>
      <c r="AJ2862" s="175">
        <f>IF(AND(ISNUMBER(AB2862),ISNUMBER(AG2862)),AB2862-AG2862,"")</f>
        <v/>
      </c>
      <c r="AK2862" s="264" t="inlineStr">
        <is>
          <t>Not Classified</t>
        </is>
      </c>
      <c r="AL2862" s="264" t="n">
        <v>68</v>
      </c>
      <c r="AM2862" s="722" t="n">
        <v>0.1128390625</v>
      </c>
      <c r="AN2862" s="671">
        <f>IF(OR(AL2862="",AM2862="",AM2862=0),"",AL2862*6.213/(AM2862*24))</f>
        <v/>
      </c>
      <c r="AO2862" s="725">
        <f>IF(AND(AL2862=AL2861,AM2862&lt;&gt;"",AM2861&lt;&gt;""),AM2862-AM2861,"")</f>
        <v/>
      </c>
      <c r="AP2862" s="264" t="n">
        <v>2</v>
      </c>
      <c r="AQ2862" s="581" t="inlineStr">
        <is>
          <t>2:07.6470</t>
        </is>
      </c>
      <c r="AR2862" s="439">
        <f>IF(OR(AQ2862="",AQ2862="",AQ2862=0),"",6.213/(AQ2862*24))</f>
        <v/>
      </c>
      <c r="AS2862" s="436">
        <f>IF(OR(NOT(ISNUMBER(C2862)),NOT(ISNUMBER(AB2862))),"",IF(AG2862&lt;&gt;"",AG2862,AB2862)-C2862)</f>
        <v/>
      </c>
      <c r="AT2862" s="270" t="n"/>
      <c r="AU2862" s="271">
        <f>IF($B2862="","",TEXT($A2862,"yyyymmdd")&amp;"_P"&amp;$C2862&amp;"_C"&amp;$F2862&amp;"_"&amp;TRIM(RIGHT(SUBSTITUTE(TRIM(SUBSTITUTE($L2862,CHAR(160)," "))," ",REPT(" ",60)),60))&amp;IF($P2862="","","-"&amp;TRIM(RIGHT(SUBSTITUTE(TRIM(SUBSTITUTE($P2862,CHAR(160)," "))," ",REPT(" ",60)),60)))&amp;IF($T2862="","","-"&amp;TRIM(RIGHT(SUBSTITUTE(TRIM(SUBSTITUTE($T2862,CHAR(160)," "))," ",REPT(" ",60)),60)))&amp;".jpg")</f>
        <v/>
      </c>
    </row>
    <row r="2863" ht="56" customFormat="1" customHeight="1" s="240">
      <c r="A2863" s="278" t="n">
        <v>45578</v>
      </c>
      <c r="B2863" s="273" t="inlineStr">
        <is>
          <t>Repco Bathurst 1000, 13 October, 2024</t>
        </is>
      </c>
      <c r="C2863" s="273" t="n">
        <v>1</v>
      </c>
      <c r="D2863" s="273" t="n"/>
      <c r="E2863" s="273" t="n"/>
      <c r="F2863" s="273" t="n">
        <v>1</v>
      </c>
      <c r="G2863" s="273" t="inlineStr">
        <is>
          <t>Erebus Motorsport</t>
        </is>
      </c>
      <c r="H2863" s="273" t="n"/>
      <c r="I2863" s="273" t="inlineStr">
        <is>
          <t>Chiko Roll</t>
        </is>
      </c>
      <c r="J2863" s="273" t="inlineStr">
        <is>
          <t>Chevrolet Camaro Mk.6</t>
        </is>
      </c>
      <c r="K2863" s="273" t="n"/>
      <c r="L2863" s="273" t="inlineStr">
        <is>
          <t>Brodie Kostecki</t>
        </is>
      </c>
      <c r="M2863" s="273" t="inlineStr">
        <is>
          <t>AUS</t>
        </is>
      </c>
      <c r="N2863" s="698">
        <f>_xlfn.LET(_xlpm.d,_xlfn.XLOOKUP(L2863,'[1]Birth Dates'!$A:$A,'[1]Birth Dates'!$B:$B,"",0),IF(_xlpm.d=0,"",_xlpm.d))</f>
        <v/>
      </c>
      <c r="O2863" s="274">
        <f>IF(OR(N2863="",A2863="",NOT(ISNUMBER(N2863)),N2863&gt;A2863),"",DATEDIF(N2863,A2863,"Y")&amp;" years, "&amp;DATEDIF(N2863,A2863,"YM")&amp;" months, "&amp;DATEDIF(N2863,A2863,"MD")&amp;" days")</f>
        <v/>
      </c>
      <c r="P2863" s="273" t="inlineStr">
        <is>
          <t>Todd Hazelwood</t>
        </is>
      </c>
      <c r="Q2863" s="273" t="inlineStr">
        <is>
          <t>AUS</t>
        </is>
      </c>
      <c r="R2863" s="698">
        <f>_xlfn.LET(_xlpm.d,_xlfn.XLOOKUP(P2863,'[1]Birth Dates'!$A:$A,'[1]Birth Dates'!$B:$B,"",0),IF(_xlpm.d=0,"",_xlpm.d))</f>
        <v/>
      </c>
      <c r="S2863" s="274">
        <f>IF(OR(R2863="",A2863="",NOT(ISNUMBER(R2863)),R2863&gt;A2863),"",DATEDIF(R2863,A2863,"Y")&amp;" years, "&amp;DATEDIF(R2863,A2863,"YM")&amp;" months, "&amp;DATEDIF(R2863,A2863,"MD")&amp;" days")</f>
        <v/>
      </c>
      <c r="T2863" s="273" t="n"/>
      <c r="U2863" s="273" t="n"/>
      <c r="V2863" s="698">
        <f>_xlfn.LET(_xlpm.d,_xlfn.XLOOKUP(T2863,'[1]Birth Dates'!$A:$A,'[1]Birth Dates'!$B:$B,"",0),IF(_xlpm.d=0,"",_xlpm.d))</f>
        <v/>
      </c>
      <c r="W2863" s="274">
        <f>IF(OR(V2863="",A2863="",NOT(ISNUMBER(V2863)),V2863&gt;A2863),"",DATEDIF(V2863,A2863,"Y")&amp;" years, "&amp;DATEDIF(V2863,A2863,"YM")&amp;" months, "&amp;DATEDIF(V2863,A2863,"MD")&amp;" days")</f>
        <v/>
      </c>
      <c r="X2863" s="274" t="n"/>
      <c r="Y2863" s="274" t="n"/>
      <c r="Z2863" s="274" t="n"/>
      <c r="AA2863" s="274" t="n"/>
      <c r="AB2863" s="273" t="n">
        <v>4</v>
      </c>
      <c r="AC2863" s="273" t="n">
        <v>7</v>
      </c>
      <c r="AD2863" s="273" t="n">
        <v>6</v>
      </c>
      <c r="AE2863" s="582" t="inlineStr">
        <is>
          <t>2:05.6650</t>
        </is>
      </c>
      <c r="AF2863" s="418">
        <f>IF(OR(AE2863="",AE2863="",AE2863=0),"",6.213/(AE2863*24))</f>
        <v/>
      </c>
      <c r="AG2863" s="275" t="n">
        <v>1</v>
      </c>
      <c r="AH2863" s="582" t="inlineStr">
        <is>
          <t>2:05.5120</t>
        </is>
      </c>
      <c r="AI2863" s="418">
        <f>IF(OR(AH2863="",AH2863="",AH2863=0),"",6.213/(AH2863*24))</f>
        <v/>
      </c>
      <c r="AJ2863" s="175">
        <f>IF(AND(ISNUMBER(AB2863),ISNUMBER(AG2863)),AB2863-AG2863,"")</f>
        <v/>
      </c>
      <c r="AK2863" s="273" t="n"/>
      <c r="AL2863" s="273" t="n">
        <v>161</v>
      </c>
      <c r="AM2863" s="712" t="n">
        <v>0.2486465856481481</v>
      </c>
      <c r="AN2863" s="671">
        <f>IF(OR(AL2863="",AM2863="",AM2863=0),"",AL2863*6.213/(AM2863*24))</f>
        <v/>
      </c>
      <c r="AO2863" s="725">
        <f>IF(AND(AL2863=AL2862,AM2863&lt;&gt;"",AM2862&lt;&gt;""),AM2863-AM2862,"")</f>
        <v/>
      </c>
      <c r="AP2863" s="273" t="n">
        <v>142</v>
      </c>
      <c r="AQ2863" s="582" t="inlineStr">
        <is>
          <t>2:07.8760</t>
        </is>
      </c>
      <c r="AR2863" s="417">
        <f>IF(OR(AQ2863="",AQ2863="",AQ2863=0),"",6.213/(AQ2863*24))</f>
        <v/>
      </c>
      <c r="AS2863" s="436">
        <f>IF(OR(NOT(ISNUMBER(C2863)),NOT(ISNUMBER(AB2863))),"",IF(AG2863&lt;&gt;"",AG2863,AB2863)-C2863)</f>
        <v/>
      </c>
      <c r="AT2863" s="729" t="n"/>
      <c r="AU2863" s="277">
        <f>IF($B2863="","",TEXT($A2863,"yyyymmdd")&amp;"_P"&amp;$C2863&amp;"_C"&amp;$F2863&amp;"_"&amp;TRIM(RIGHT(SUBSTITUTE(TRIM(SUBSTITUTE($L2863,CHAR(160)," "))," ",REPT(" ",60)),60))&amp;IF($P2863="","","-"&amp;TRIM(RIGHT(SUBSTITUTE(TRIM(SUBSTITUTE($P2863,CHAR(160)," "))," ",REPT(" ",60)),60)))&amp;IF($T2863="","","-"&amp;TRIM(RIGHT(SUBSTITUTE(TRIM(SUBSTITUTE($T2863,CHAR(160)," "))," ",REPT(" ",60)),60)))&amp;".jpg")</f>
        <v/>
      </c>
    </row>
    <row r="2864" ht="56" customHeight="1">
      <c r="A2864" s="278" t="n">
        <v>45578</v>
      </c>
      <c r="B2864" s="274" t="inlineStr">
        <is>
          <t>Repco Bathurst 1000, 13 October, 2024</t>
        </is>
      </c>
      <c r="C2864" s="274" t="n">
        <v>2</v>
      </c>
      <c r="D2864" s="274" t="n"/>
      <c r="E2864" s="274" t="n"/>
      <c r="F2864" s="274" t="n">
        <v>88</v>
      </c>
      <c r="G2864" s="274" t="inlineStr">
        <is>
          <t>Triple Eight Race Engineering</t>
        </is>
      </c>
      <c r="H2864" s="274" t="n"/>
      <c r="I2864" s="274" t="inlineStr">
        <is>
          <t>Red Bull, Ampol</t>
        </is>
      </c>
      <c r="J2864" s="274" t="inlineStr">
        <is>
          <t>Chevrolet Camaro Mk.6</t>
        </is>
      </c>
      <c r="K2864" s="274" t="n"/>
      <c r="L2864" s="274" t="inlineStr">
        <is>
          <t>Broc Feeney</t>
        </is>
      </c>
      <c r="M2864" s="274" t="inlineStr">
        <is>
          <t>AUS</t>
        </is>
      </c>
      <c r="N2864" s="698">
        <f>_xlfn.LET(_xlpm.d,_xlfn.XLOOKUP(L2864,'[1]Birth Dates'!$A:$A,'[1]Birth Dates'!$B:$B,"",0),IF(_xlpm.d=0,"",_xlpm.d))</f>
        <v/>
      </c>
      <c r="O2864" s="274">
        <f>IF(OR(N2864="",A2864="",NOT(ISNUMBER(N2864)),N2864&gt;A2864),"",DATEDIF(N2864,A2864,"Y")&amp;" years, "&amp;DATEDIF(N2864,A2864,"YM")&amp;" months, "&amp;DATEDIF(N2864,A2864,"MD")&amp;" days")</f>
        <v/>
      </c>
      <c r="P2864" s="274" t="inlineStr">
        <is>
          <t>Jamie Whincup</t>
        </is>
      </c>
      <c r="Q2864" s="274" t="inlineStr">
        <is>
          <t>AUS</t>
        </is>
      </c>
      <c r="R2864" s="698">
        <f>_xlfn.LET(_xlpm.d,_xlfn.XLOOKUP(P2864,'[1]Birth Dates'!$A:$A,'[1]Birth Dates'!$B:$B,"",0),IF(_xlpm.d=0,"",_xlpm.d))</f>
        <v/>
      </c>
      <c r="S2864" s="274">
        <f>IF(OR(R2864="",A2864="",NOT(ISNUMBER(R2864)),R2864&gt;A2864),"",DATEDIF(R2864,A2864,"Y")&amp;" years, "&amp;DATEDIF(R2864,A2864,"YM")&amp;" months, "&amp;DATEDIF(R2864,A2864,"MD")&amp;" days")</f>
        <v/>
      </c>
      <c r="T2864" s="274" t="n"/>
      <c r="U2864" s="274" t="n"/>
      <c r="V2864" s="698">
        <f>_xlfn.LET(_xlpm.d,_xlfn.XLOOKUP(T2864,'[1]Birth Dates'!$A:$A,'[1]Birth Dates'!$B:$B,"",0),IF(_xlpm.d=0,"",_xlpm.d))</f>
        <v/>
      </c>
      <c r="W2864" s="274">
        <f>IF(OR(V2864="",A2864="",NOT(ISNUMBER(V2864)),V2864&gt;A2864),"",DATEDIF(V2864,A2864,"Y")&amp;" years, "&amp;DATEDIF(V2864,A2864,"YM")&amp;" months, "&amp;DATEDIF(V2864,A2864,"MD")&amp;" days")</f>
        <v/>
      </c>
      <c r="X2864" s="274" t="n"/>
      <c r="Y2864" s="274" t="n"/>
      <c r="Z2864" s="274" t="n"/>
      <c r="AA2864" s="274" t="n"/>
      <c r="AB2864" s="274" t="n">
        <v>3</v>
      </c>
      <c r="AC2864" s="274" t="n">
        <v>10</v>
      </c>
      <c r="AD2864" s="274" t="n">
        <v>9</v>
      </c>
      <c r="AE2864" s="598" t="inlineStr">
        <is>
          <t>2.05.6565</t>
        </is>
      </c>
      <c r="AF2864" s="418">
        <f>IF(OR(AE2864="",AE2864="",AE2864=0),"",6.213/(AE2864*24))</f>
        <v/>
      </c>
      <c r="AG2864" s="279" t="n">
        <v>3</v>
      </c>
      <c r="AH2864" s="583" t="inlineStr">
        <is>
          <t>2:05.8620</t>
        </is>
      </c>
      <c r="AI2864" s="418">
        <f>IF(OR(AH2864="",AH2864="",AH2864=0),"",6.213/(AH2864*24))</f>
        <v/>
      </c>
      <c r="AJ2864" s="175">
        <f>IF(AND(ISNUMBER(AB2864),ISNUMBER(AG2864)),AB2864-AG2864,"")</f>
        <v/>
      </c>
      <c r="AK2864" s="274" t="n"/>
      <c r="AL2864" s="274" t="n">
        <v>161</v>
      </c>
      <c r="AM2864" s="713" t="n">
        <v>0.2486622106481482</v>
      </c>
      <c r="AN2864" s="671">
        <f>IF(OR(AL2864="",AM2864="",AM2864=0),"",AL2864*6.213/(AM2864*24))</f>
        <v/>
      </c>
      <c r="AO2864" s="725">
        <f>IF(AND(AL2864=AL2863,AM2864&lt;&gt;"",AM2863&lt;&gt;""),AM2864-AM2863,"")</f>
        <v/>
      </c>
      <c r="AP2864" s="274" t="n">
        <v>142</v>
      </c>
      <c r="AQ2864" s="583" t="inlineStr">
        <is>
          <t>2:08.0000</t>
        </is>
      </c>
      <c r="AR2864" s="417">
        <f>IF(OR(AQ2864="",AQ2864="",AQ2864=0),"",6.213/(AQ2864*24))</f>
        <v/>
      </c>
      <c r="AS2864" s="436">
        <f>IF(OR(NOT(ISNUMBER(C2864)),NOT(ISNUMBER(AB2864))),"",IF(AG2864&lt;&gt;"",AG2864,AB2864)-C2864)</f>
        <v/>
      </c>
      <c r="AT2864" s="730" t="n"/>
      <c r="AU2864" s="281">
        <f>IF($B2864="","",TEXT($A2864,"yyyymmdd")&amp;"_P"&amp;$C2864&amp;"_C"&amp;$F2864&amp;"_"&amp;TRIM(RIGHT(SUBSTITUTE(TRIM(SUBSTITUTE($L2864,CHAR(160)," "))," ",REPT(" ",60)),60))&amp;IF($P2864="","","-"&amp;TRIM(RIGHT(SUBSTITUTE(TRIM(SUBSTITUTE($P2864,CHAR(160)," "))," ",REPT(" ",60)),60)))&amp;IF($T2864="","","-"&amp;TRIM(RIGHT(SUBSTITUTE(TRIM(SUBSTITUTE($T2864,CHAR(160)," "))," ",REPT(" ",60)),60)))&amp;".jpg")</f>
        <v/>
      </c>
    </row>
    <row r="2865" ht="56" customHeight="1">
      <c r="A2865" s="278" t="n">
        <v>45578</v>
      </c>
      <c r="B2865" s="274" t="inlineStr">
        <is>
          <t>Repco Bathurst 1000, 13 October, 2024</t>
        </is>
      </c>
      <c r="C2865" s="274" t="n">
        <v>3</v>
      </c>
      <c r="D2865" s="274" t="n"/>
      <c r="E2865" s="274" t="n"/>
      <c r="F2865" s="274" t="n">
        <v>87</v>
      </c>
      <c r="G2865" s="274" t="inlineStr">
        <is>
          <t>Triple Eight Race Engineering</t>
        </is>
      </c>
      <c r="H2865" s="274" t="n"/>
      <c r="I2865" s="274" t="inlineStr">
        <is>
          <t>Red Bull, Ampol</t>
        </is>
      </c>
      <c r="J2865" s="274" t="inlineStr">
        <is>
          <t>Chevrolet Camaro Mk.6</t>
        </is>
      </c>
      <c r="K2865" s="274" t="n"/>
      <c r="L2865" s="274" t="inlineStr">
        <is>
          <t>Will Brown</t>
        </is>
      </c>
      <c r="M2865" s="274" t="inlineStr">
        <is>
          <t>AUS</t>
        </is>
      </c>
      <c r="N2865" s="698">
        <f>_xlfn.LET(_xlpm.d,_xlfn.XLOOKUP(L2865,'[1]Birth Dates'!$A:$A,'[1]Birth Dates'!$B:$B,"",0),IF(_xlpm.d=0,"",_xlpm.d))</f>
        <v/>
      </c>
      <c r="O2865" s="274">
        <f>IF(OR(N2865="",A2865="",NOT(ISNUMBER(N2865)),N2865&gt;A2865),"",DATEDIF(N2865,A2865,"Y")&amp;" years, "&amp;DATEDIF(N2865,A2865,"YM")&amp;" months, "&amp;DATEDIF(N2865,A2865,"MD")&amp;" days")</f>
        <v/>
      </c>
      <c r="P2865" s="274" t="inlineStr">
        <is>
          <t>Scott Pye</t>
        </is>
      </c>
      <c r="Q2865" s="274" t="inlineStr">
        <is>
          <t>AUS</t>
        </is>
      </c>
      <c r="R2865" s="698">
        <f>_xlfn.LET(_xlpm.d,_xlfn.XLOOKUP(P2865,'[1]Birth Dates'!$A:$A,'[1]Birth Dates'!$B:$B,"",0),IF(_xlpm.d=0,"",_xlpm.d))</f>
        <v/>
      </c>
      <c r="S2865" s="274">
        <f>IF(OR(R2865="",A2865="",NOT(ISNUMBER(R2865)),R2865&gt;A2865),"",DATEDIF(R2865,A2865,"Y")&amp;" years, "&amp;DATEDIF(R2865,A2865,"YM")&amp;" months, "&amp;DATEDIF(R2865,A2865,"MD")&amp;" days")</f>
        <v/>
      </c>
      <c r="T2865" s="274" t="n"/>
      <c r="U2865" s="274" t="n"/>
      <c r="V2865" s="698">
        <f>_xlfn.LET(_xlpm.d,_xlfn.XLOOKUP(T2865,'[1]Birth Dates'!$A:$A,'[1]Birth Dates'!$B:$B,"",0),IF(_xlpm.d=0,"",_xlpm.d))</f>
        <v/>
      </c>
      <c r="W2865" s="274">
        <f>IF(OR(V2865="",A2865="",NOT(ISNUMBER(V2865)),V2865&gt;A2865),"",DATEDIF(V2865,A2865,"Y")&amp;" years, "&amp;DATEDIF(V2865,A2865,"YM")&amp;" months, "&amp;DATEDIF(V2865,A2865,"MD")&amp;" days")</f>
        <v/>
      </c>
      <c r="X2865" s="274" t="n"/>
      <c r="Y2865" s="274" t="n"/>
      <c r="Z2865" s="274" t="n"/>
      <c r="AA2865" s="274" t="n"/>
      <c r="AB2865" s="274" t="n">
        <v>5</v>
      </c>
      <c r="AC2865" s="274" t="n">
        <v>13</v>
      </c>
      <c r="AD2865" s="274" t="n">
        <v>12</v>
      </c>
      <c r="AE2865" s="583" t="inlineStr">
        <is>
          <t>2:05.7660</t>
        </is>
      </c>
      <c r="AF2865" s="418">
        <f>IF(OR(AE2865="",AE2865="",AE2865=0),"",6.213/(AE2865*24))</f>
        <v/>
      </c>
      <c r="AG2865" s="279" t="n">
        <v>5</v>
      </c>
      <c r="AH2865" s="583" t="inlineStr">
        <is>
          <t>2:06.1630</t>
        </is>
      </c>
      <c r="AI2865" s="418">
        <f>IF(OR(AH2865="",AH2865="",AH2865=0),"",6.213/(AH2865*24))</f>
        <v/>
      </c>
      <c r="AJ2865" s="175">
        <f>IF(AND(ISNUMBER(AB2865),ISNUMBER(AG2865)),AB2865-AG2865,"")</f>
        <v/>
      </c>
      <c r="AK2865" s="274" t="n"/>
      <c r="AL2865" s="274" t="n">
        <v>161</v>
      </c>
      <c r="AM2865" s="713" t="n">
        <v>0.2488044560185185</v>
      </c>
      <c r="AN2865" s="671">
        <f>IF(OR(AL2865="",AM2865="",AM2865=0),"",AL2865*6.213/(AM2865*24))</f>
        <v/>
      </c>
      <c r="AO2865" s="725">
        <f>IF(AND(AL2865=AL2864,AM2865&lt;&gt;"",AM2864&lt;&gt;""),AM2865-AM2864,"")</f>
        <v/>
      </c>
      <c r="AP2865" s="274" t="n">
        <v>5</v>
      </c>
      <c r="AQ2865" s="583" t="inlineStr">
        <is>
          <t>2:08.3290</t>
        </is>
      </c>
      <c r="AR2865" s="417">
        <f>IF(OR(AQ2865="",AQ2865="",AQ2865=0),"",6.213/(AQ2865*24))</f>
        <v/>
      </c>
      <c r="AS2865" s="436">
        <f>IF(OR(NOT(ISNUMBER(C2865)),NOT(ISNUMBER(AB2865))),"",IF(AG2865&lt;&gt;"",AG2865,AB2865)-C2865)</f>
        <v/>
      </c>
      <c r="AT2865" s="730" t="n"/>
      <c r="AU2865" s="281">
        <f>IF($B2865="","",TEXT($A2865,"yyyymmdd")&amp;"_P"&amp;$C2865&amp;"_C"&amp;$F2865&amp;"_"&amp;TRIM(RIGHT(SUBSTITUTE(TRIM(SUBSTITUTE($L2865,CHAR(160)," "))," ",REPT(" ",60)),60))&amp;IF($P2865="","","-"&amp;TRIM(RIGHT(SUBSTITUTE(TRIM(SUBSTITUTE($P2865,CHAR(160)," "))," ",REPT(" ",60)),60)))&amp;IF($T2865="","","-"&amp;TRIM(RIGHT(SUBSTITUTE(TRIM(SUBSTITUTE($T2865,CHAR(160)," "))," ",REPT(" ",60)),60)))&amp;".jpg")</f>
        <v/>
      </c>
    </row>
    <row r="2866" ht="56" customHeight="1">
      <c r="A2866" s="278" t="n">
        <v>45578</v>
      </c>
      <c r="B2866" s="274" t="inlineStr">
        <is>
          <t>Repco Bathurst 1000, 13 October, 2024</t>
        </is>
      </c>
      <c r="C2866" s="274" t="n">
        <v>4</v>
      </c>
      <c r="D2866" s="274" t="n"/>
      <c r="E2866" s="274" t="n"/>
      <c r="F2866" s="274" t="n">
        <v>6</v>
      </c>
      <c r="G2866" s="274" t="inlineStr">
        <is>
          <t>Tickford Racing</t>
        </is>
      </c>
      <c r="H2866" s="274" t="n"/>
      <c r="I2866" s="274" t="inlineStr">
        <is>
          <t>Monster Energy</t>
        </is>
      </c>
      <c r="J2866" s="274" t="inlineStr">
        <is>
          <t>Ford Mustang S650</t>
        </is>
      </c>
      <c r="K2866" s="274" t="n"/>
      <c r="L2866" s="274" t="inlineStr">
        <is>
          <t>Cameron Waters</t>
        </is>
      </c>
      <c r="M2866" s="274" t="inlineStr">
        <is>
          <t>AUS</t>
        </is>
      </c>
      <c r="N2866" s="698">
        <f>_xlfn.LET(_xlpm.d,_xlfn.XLOOKUP(L2866,'[1]Birth Dates'!$A:$A,'[1]Birth Dates'!$B:$B,"",0),IF(_xlpm.d=0,"",_xlpm.d))</f>
        <v/>
      </c>
      <c r="O2866" s="274">
        <f>IF(OR(N2866="",A2866="",NOT(ISNUMBER(N2866)),N2866&gt;A2866),"",DATEDIF(N2866,A2866,"Y")&amp;" years, "&amp;DATEDIF(N2866,A2866,"YM")&amp;" months, "&amp;DATEDIF(N2866,A2866,"MD")&amp;" days")</f>
        <v/>
      </c>
      <c r="P2866" s="274" t="inlineStr">
        <is>
          <t>James Moffat</t>
        </is>
      </c>
      <c r="Q2866" s="274" t="inlineStr">
        <is>
          <t>AUS</t>
        </is>
      </c>
      <c r="R2866" s="698">
        <f>_xlfn.LET(_xlpm.d,_xlfn.XLOOKUP(P2866,'[1]Birth Dates'!$A:$A,'[1]Birth Dates'!$B:$B,"",0),IF(_xlpm.d=0,"",_xlpm.d))</f>
        <v/>
      </c>
      <c r="S2866" s="274">
        <f>IF(OR(R2866="",A2866="",NOT(ISNUMBER(R2866)),R2866&gt;A2866),"",DATEDIF(R2866,A2866,"Y")&amp;" years, "&amp;DATEDIF(R2866,A2866,"YM")&amp;" months, "&amp;DATEDIF(R2866,A2866,"MD")&amp;" days")</f>
        <v/>
      </c>
      <c r="T2866" s="274" t="n"/>
      <c r="U2866" s="274" t="n"/>
      <c r="V2866" s="698">
        <f>_xlfn.LET(_xlpm.d,_xlfn.XLOOKUP(T2866,'[1]Birth Dates'!$A:$A,'[1]Birth Dates'!$B:$B,"",0),IF(_xlpm.d=0,"",_xlpm.d))</f>
        <v/>
      </c>
      <c r="W2866" s="274">
        <f>IF(OR(V2866="",A2866="",NOT(ISNUMBER(V2866)),V2866&gt;A2866),"",DATEDIF(V2866,A2866,"Y")&amp;" years, "&amp;DATEDIF(V2866,A2866,"YM")&amp;" months, "&amp;DATEDIF(V2866,A2866,"MD")&amp;" days")</f>
        <v/>
      </c>
      <c r="X2866" s="274" t="n"/>
      <c r="Y2866" s="274" t="n"/>
      <c r="Z2866" s="274" t="n"/>
      <c r="AA2866" s="274" t="n"/>
      <c r="AB2866" s="274" t="n">
        <v>2</v>
      </c>
      <c r="AC2866" s="274" t="n">
        <v>14</v>
      </c>
      <c r="AD2866" s="274" t="n">
        <v>13</v>
      </c>
      <c r="AE2866" s="583" t="inlineStr">
        <is>
          <t>2:05.6510</t>
        </is>
      </c>
      <c r="AF2866" s="418">
        <f>IF(OR(AE2866="",AE2866="",AE2866=0),"",6.213/(AE2866*24))</f>
        <v/>
      </c>
      <c r="AG2866" s="279" t="n">
        <v>2</v>
      </c>
      <c r="AH2866" s="583" t="inlineStr">
        <is>
          <t>2:05.6430</t>
        </is>
      </c>
      <c r="AI2866" s="418">
        <f>IF(OR(AH2866="",AH2866="",AH2866=0),"",6.213/(AH2866*24))</f>
        <v/>
      </c>
      <c r="AJ2866" s="175">
        <f>IF(AND(ISNUMBER(AB2866),ISNUMBER(AG2866)),AB2866-AG2866,"")</f>
        <v/>
      </c>
      <c r="AK2866" s="274" t="n"/>
      <c r="AL2866" s="274" t="n">
        <v>161</v>
      </c>
      <c r="AM2866" s="713" t="n">
        <v>0.2488215509259259</v>
      </c>
      <c r="AN2866" s="671">
        <f>IF(OR(AL2866="",AM2866="",AM2866=0),"",AL2866*6.213/(AM2866*24))</f>
        <v/>
      </c>
      <c r="AO2866" s="725">
        <f>IF(AND(AL2866=AL2865,AM2866&lt;&gt;"",AM2865&lt;&gt;""),AM2866-AM2865,"")</f>
        <v/>
      </c>
      <c r="AP2866" s="274" t="n">
        <v>5</v>
      </c>
      <c r="AQ2866" s="583" t="inlineStr">
        <is>
          <t>2:08.3660</t>
        </is>
      </c>
      <c r="AR2866" s="417">
        <f>IF(OR(AQ2866="",AQ2866="",AQ2866=0),"",6.213/(AQ2866*24))</f>
        <v/>
      </c>
      <c r="AS2866" s="436">
        <f>IF(OR(NOT(ISNUMBER(C2866)),NOT(ISNUMBER(AB2866))),"",IF(AG2866&lt;&gt;"",AG2866,AB2866)-C2866)</f>
        <v/>
      </c>
      <c r="AT2866" s="730" t="n"/>
      <c r="AU2866" s="281">
        <f>IF($B2866="","",TEXT($A2866,"yyyymmdd")&amp;"_P"&amp;$C2866&amp;"_C"&amp;$F2866&amp;"_"&amp;TRIM(RIGHT(SUBSTITUTE(TRIM(SUBSTITUTE($L2866,CHAR(160)," "))," ",REPT(" ",60)),60))&amp;IF($P2866="","","-"&amp;TRIM(RIGHT(SUBSTITUTE(TRIM(SUBSTITUTE($P2866,CHAR(160)," "))," ",REPT(" ",60)),60)))&amp;IF($T2866="","","-"&amp;TRIM(RIGHT(SUBSTITUTE(TRIM(SUBSTITUTE($T2866,CHAR(160)," "))," ",REPT(" ",60)),60)))&amp;".jpg")</f>
        <v/>
      </c>
    </row>
    <row r="2867" ht="56" customHeight="1">
      <c r="A2867" s="278" t="n">
        <v>45578</v>
      </c>
      <c r="B2867" s="274" t="inlineStr">
        <is>
          <t>Repco Bathurst 1000, 13 October, 2024</t>
        </is>
      </c>
      <c r="C2867" s="274" t="n">
        <v>5</v>
      </c>
      <c r="D2867" s="274" t="n"/>
      <c r="E2867" s="274" t="n"/>
      <c r="F2867" s="274" t="n">
        <v>25</v>
      </c>
      <c r="G2867" s="274" t="inlineStr">
        <is>
          <t>Walkinshaw Andretti United</t>
        </is>
      </c>
      <c r="H2867" s="274" t="n"/>
      <c r="I2867" s="274" t="inlineStr">
        <is>
          <t>Mobil 1, Optus</t>
        </is>
      </c>
      <c r="J2867" s="274" t="inlineStr">
        <is>
          <t>Ford Mustang S650</t>
        </is>
      </c>
      <c r="K2867" s="274" t="n"/>
      <c r="L2867" s="274" t="inlineStr">
        <is>
          <t>Chaz Mostert</t>
        </is>
      </c>
      <c r="M2867" s="274" t="inlineStr">
        <is>
          <t>AUS</t>
        </is>
      </c>
      <c r="N2867" s="698">
        <f>_xlfn.LET(_xlpm.d,_xlfn.XLOOKUP(L2867,'[1]Birth Dates'!$A:$A,'[1]Birth Dates'!$B:$B,"",0),IF(_xlpm.d=0,"",_xlpm.d))</f>
        <v/>
      </c>
      <c r="O2867" s="274">
        <f>IF(OR(N2867="",A2867="",NOT(ISNUMBER(N2867)),N2867&gt;A2867),"",DATEDIF(N2867,A2867,"Y")&amp;" years, "&amp;DATEDIF(N2867,A2867,"YM")&amp;" months, "&amp;DATEDIF(N2867,A2867,"MD")&amp;" days")</f>
        <v/>
      </c>
      <c r="P2867" s="274" t="inlineStr">
        <is>
          <t>Lee Holdsworth</t>
        </is>
      </c>
      <c r="Q2867" s="274" t="inlineStr">
        <is>
          <t>AUS</t>
        </is>
      </c>
      <c r="R2867" s="698">
        <f>_xlfn.LET(_xlpm.d,_xlfn.XLOOKUP(P2867,'[1]Birth Dates'!$A:$A,'[1]Birth Dates'!$B:$B,"",0),IF(_xlpm.d=0,"",_xlpm.d))</f>
        <v/>
      </c>
      <c r="S2867" s="274">
        <f>IF(OR(R2867="",A2867="",NOT(ISNUMBER(R2867)),R2867&gt;A2867),"",DATEDIF(R2867,A2867,"Y")&amp;" years, "&amp;DATEDIF(R2867,A2867,"YM")&amp;" months, "&amp;DATEDIF(R2867,A2867,"MD")&amp;" days")</f>
        <v/>
      </c>
      <c r="T2867" s="274" t="n"/>
      <c r="U2867" s="274" t="n"/>
      <c r="V2867" s="698">
        <f>_xlfn.LET(_xlpm.d,_xlfn.XLOOKUP(T2867,'[1]Birth Dates'!$A:$A,'[1]Birth Dates'!$B:$B,"",0),IF(_xlpm.d=0,"",_xlpm.d))</f>
        <v/>
      </c>
      <c r="W2867" s="274">
        <f>IF(OR(V2867="",A2867="",NOT(ISNUMBER(V2867)),V2867&gt;A2867),"",DATEDIF(V2867,A2867,"Y")&amp;" years, "&amp;DATEDIF(V2867,A2867,"YM")&amp;" months, "&amp;DATEDIF(V2867,A2867,"MD")&amp;" days")</f>
        <v/>
      </c>
      <c r="X2867" s="274" t="n"/>
      <c r="Y2867" s="274" t="n"/>
      <c r="Z2867" s="274" t="n"/>
      <c r="AA2867" s="274" t="n"/>
      <c r="AB2867" s="274" t="n">
        <v>6</v>
      </c>
      <c r="AC2867" s="274" t="n">
        <v>15</v>
      </c>
      <c r="AD2867" s="274" t="n">
        <v>14</v>
      </c>
      <c r="AE2867" s="583" t="inlineStr">
        <is>
          <t>2:05.7890</t>
        </is>
      </c>
      <c r="AF2867" s="418">
        <f>IF(OR(AE2867="",AE2867="",AE2867=0),"",6.213/(AE2867*24))</f>
        <v/>
      </c>
      <c r="AG2867" s="279" t="n">
        <v>9</v>
      </c>
      <c r="AH2867" s="583" t="inlineStr">
        <is>
          <t>2:06.5410</t>
        </is>
      </c>
      <c r="AI2867" s="418">
        <f>IF(OR(AH2867="",AH2867="",AH2867=0),"",6.213/(AH2867*24))</f>
        <v/>
      </c>
      <c r="AJ2867" s="175">
        <f>IF(AND(ISNUMBER(AB2867),ISNUMBER(AG2867)),AB2867-AG2867,"")</f>
        <v/>
      </c>
      <c r="AK2867" s="274" t="n"/>
      <c r="AL2867" s="274" t="n">
        <v>161</v>
      </c>
      <c r="AM2867" s="713" t="n">
        <v>0.2488299537037037</v>
      </c>
      <c r="AN2867" s="671">
        <f>IF(OR(AL2867="",AM2867="",AM2867=0),"",AL2867*6.213/(AM2867*24))</f>
        <v/>
      </c>
      <c r="AO2867" s="725">
        <f>IF(AND(AL2867=AL2866,AM2867&lt;&gt;"",AM2866&lt;&gt;""),AM2867-AM2866,"")</f>
        <v/>
      </c>
      <c r="AP2867" s="274" t="n">
        <v>141</v>
      </c>
      <c r="AQ2867" s="583" t="inlineStr">
        <is>
          <t>2:08.2840</t>
        </is>
      </c>
      <c r="AR2867" s="417">
        <f>IF(OR(AQ2867="",AQ2867="",AQ2867=0),"",6.213/(AQ2867*24))</f>
        <v/>
      </c>
      <c r="AS2867" s="436">
        <f>IF(OR(NOT(ISNUMBER(C2867)),NOT(ISNUMBER(AB2867))),"",IF(AG2867&lt;&gt;"",AG2867,AB2867)-C2867)</f>
        <v/>
      </c>
      <c r="AT2867" s="730" t="n"/>
      <c r="AU2867" s="281">
        <f>IF($B2867="","",TEXT($A2867,"yyyymmdd")&amp;"_P"&amp;$C2867&amp;"_C"&amp;$F2867&amp;"_"&amp;TRIM(RIGHT(SUBSTITUTE(TRIM(SUBSTITUTE($L2867,CHAR(160)," "))," ",REPT(" ",60)),60))&amp;IF($P2867="","","-"&amp;TRIM(RIGHT(SUBSTITUTE(TRIM(SUBSTITUTE($P2867,CHAR(160)," "))," ",REPT(" ",60)),60)))&amp;IF($T2867="","","-"&amp;TRIM(RIGHT(SUBSTITUTE(TRIM(SUBSTITUTE($T2867,CHAR(160)," "))," ",REPT(" ",60)),60)))&amp;".jpg")</f>
        <v/>
      </c>
    </row>
    <row r="2868" ht="56" customHeight="1">
      <c r="A2868" s="278" t="n">
        <v>45578</v>
      </c>
      <c r="B2868" s="274" t="inlineStr">
        <is>
          <t>Repco Bathurst 1000, 13 October, 2024</t>
        </is>
      </c>
      <c r="C2868" s="274" t="n">
        <v>6</v>
      </c>
      <c r="D2868" s="274" t="n"/>
      <c r="E2868" s="274" t="n"/>
      <c r="F2868" s="274" t="n">
        <v>31</v>
      </c>
      <c r="G2868" s="274" t="inlineStr">
        <is>
          <t>PremiAir Racing</t>
        </is>
      </c>
      <c r="H2868" s="274" t="n"/>
      <c r="I2868" s="274" t="inlineStr">
        <is>
          <t>Nulon</t>
        </is>
      </c>
      <c r="J2868" s="274" t="inlineStr">
        <is>
          <t>Chevrolet Camaro Mk.6</t>
        </is>
      </c>
      <c r="K2868" s="274" t="n"/>
      <c r="L2868" s="274" t="inlineStr">
        <is>
          <t>James Golding</t>
        </is>
      </c>
      <c r="M2868" s="274" t="inlineStr">
        <is>
          <t>AUS</t>
        </is>
      </c>
      <c r="N2868" s="698">
        <f>_xlfn.LET(_xlpm.d,_xlfn.XLOOKUP(L2868,'[1]Birth Dates'!$A:$A,'[1]Birth Dates'!$B:$B,"",0),IF(_xlpm.d=0,"",_xlpm.d))</f>
        <v/>
      </c>
      <c r="O2868" s="274">
        <f>IF(OR(N2868="",A2868="",NOT(ISNUMBER(N2868)),N2868&gt;A2868),"",DATEDIF(N2868,A2868,"Y")&amp;" years, "&amp;DATEDIF(N2868,A2868,"YM")&amp;" months, "&amp;DATEDIF(N2868,A2868,"MD")&amp;" days")</f>
        <v/>
      </c>
      <c r="P2868" s="274" t="inlineStr">
        <is>
          <t>David Russell</t>
        </is>
      </c>
      <c r="Q2868" s="274" t="inlineStr">
        <is>
          <t>AUS</t>
        </is>
      </c>
      <c r="R2868" s="698">
        <f>_xlfn.LET(_xlpm.d,_xlfn.XLOOKUP(P2868,'[1]Birth Dates'!$A:$A,'[1]Birth Dates'!$B:$B,"",0),IF(_xlpm.d=0,"",_xlpm.d))</f>
        <v/>
      </c>
      <c r="S2868" s="274">
        <f>IF(OR(R2868="",A2868="",NOT(ISNUMBER(R2868)),R2868&gt;A2868),"",DATEDIF(R2868,A2868,"Y")&amp;" years, "&amp;DATEDIF(R2868,A2868,"YM")&amp;" months, "&amp;DATEDIF(R2868,A2868,"MD")&amp;" days")</f>
        <v/>
      </c>
      <c r="T2868" s="274" t="n"/>
      <c r="U2868" s="274" t="n"/>
      <c r="V2868" s="698">
        <f>_xlfn.LET(_xlpm.d,_xlfn.XLOOKUP(T2868,'[1]Birth Dates'!$A:$A,'[1]Birth Dates'!$B:$B,"",0),IF(_xlpm.d=0,"",_xlpm.d))</f>
        <v/>
      </c>
      <c r="W2868" s="274">
        <f>IF(OR(V2868="",A2868="",NOT(ISNUMBER(V2868)),V2868&gt;A2868),"",DATEDIF(V2868,A2868,"Y")&amp;" years, "&amp;DATEDIF(V2868,A2868,"YM")&amp;" months, "&amp;DATEDIF(V2868,A2868,"MD")&amp;" days")</f>
        <v/>
      </c>
      <c r="X2868" s="274" t="n"/>
      <c r="Y2868" s="274" t="n"/>
      <c r="Z2868" s="274" t="n"/>
      <c r="AA2868" s="274" t="n"/>
      <c r="AB2868" s="274" t="n">
        <v>11</v>
      </c>
      <c r="AC2868" s="274" t="n">
        <v>12</v>
      </c>
      <c r="AD2868" s="274" t="n">
        <v>8</v>
      </c>
      <c r="AE2868" s="583" t="inlineStr">
        <is>
          <t>2:06.1580</t>
        </is>
      </c>
      <c r="AF2868" s="418">
        <f>IF(OR(AE2868="",AE2868="",AE2868=0),"",6.213/(AE2868*24))</f>
        <v/>
      </c>
      <c r="AG2868" s="279" t="n"/>
      <c r="AH2868" s="583" t="inlineStr"/>
      <c r="AI2868" s="418">
        <f>IF(OR(AH2868="",AH2868="",AH2868=0),"",6.213/(AH2868*24))</f>
        <v/>
      </c>
      <c r="AJ2868" s="175">
        <f>IF(AND(ISNUMBER(AB2868),ISNUMBER(AG2868)),AB2868-AG2868,"")</f>
        <v/>
      </c>
      <c r="AK2868" s="274" t="n"/>
      <c r="AL2868" s="274" t="n">
        <v>161</v>
      </c>
      <c r="AM2868" s="713" t="n">
        <v>0.2488501273148148</v>
      </c>
      <c r="AN2868" s="671">
        <f>IF(OR(AL2868="",AM2868="",AM2868=0),"",AL2868*6.213/(AM2868*24))</f>
        <v/>
      </c>
      <c r="AO2868" s="725">
        <f>IF(AND(AL2868=AL2867,AM2868&lt;&gt;"",AM2867&lt;&gt;""),AM2868-AM2867,"")</f>
        <v/>
      </c>
      <c r="AP2868" s="274" t="n">
        <v>5</v>
      </c>
      <c r="AQ2868" s="583" t="inlineStr">
        <is>
          <t>2:08.3350</t>
        </is>
      </c>
      <c r="AR2868" s="417">
        <f>IF(OR(AQ2868="",AQ2868="",AQ2868=0),"",6.213/(AQ2868*24))</f>
        <v/>
      </c>
      <c r="AS2868" s="436">
        <f>IF(OR(NOT(ISNUMBER(C2868)),NOT(ISNUMBER(AB2868))),"",IF(AG2868&lt;&gt;"",AG2868,AB2868)-C2868)</f>
        <v/>
      </c>
      <c r="AT2868" s="730" t="n"/>
      <c r="AU2868" s="281">
        <f>IF($B2868="","",TEXT($A2868,"yyyymmdd")&amp;"_P"&amp;$C2868&amp;"_C"&amp;$F2868&amp;"_"&amp;TRIM(RIGHT(SUBSTITUTE(TRIM(SUBSTITUTE($L2868,CHAR(160)," "))," ",REPT(" ",60)),60))&amp;IF($P2868="","","-"&amp;TRIM(RIGHT(SUBSTITUTE(TRIM(SUBSTITUTE($P2868,CHAR(160)," "))," ",REPT(" ",60)),60)))&amp;IF($T2868="","","-"&amp;TRIM(RIGHT(SUBSTITUTE(TRIM(SUBSTITUTE($T2868,CHAR(160)," "))," ",REPT(" ",60)),60)))&amp;".jpg")</f>
        <v/>
      </c>
    </row>
    <row r="2869" ht="56" customHeight="1">
      <c r="A2869" s="278" t="n">
        <v>45578</v>
      </c>
      <c r="B2869" s="274" t="inlineStr">
        <is>
          <t>Repco Bathurst 1000, 13 October, 2024</t>
        </is>
      </c>
      <c r="C2869" s="274" t="n">
        <v>7</v>
      </c>
      <c r="D2869" s="274" t="n"/>
      <c r="E2869" s="274" t="n"/>
      <c r="F2869" s="274" t="n">
        <v>11</v>
      </c>
      <c r="G2869" s="274" t="inlineStr">
        <is>
          <t>Dick Johnson Racing</t>
        </is>
      </c>
      <c r="H2869" s="274" t="n"/>
      <c r="I2869" s="274" t="inlineStr">
        <is>
          <t>Shell V-Power</t>
        </is>
      </c>
      <c r="J2869" s="274" t="inlineStr">
        <is>
          <t>Ford Mustang S650</t>
        </is>
      </c>
      <c r="K2869" s="274" t="n"/>
      <c r="L2869" s="274" t="inlineStr">
        <is>
          <t>Anton de Pasquale</t>
        </is>
      </c>
      <c r="M2869" s="274" t="inlineStr">
        <is>
          <t>AUS</t>
        </is>
      </c>
      <c r="N2869" s="698">
        <f>_xlfn.LET(_xlpm.d,_xlfn.XLOOKUP(L2869,'[1]Birth Dates'!$A:$A,'[1]Birth Dates'!$B:$B,"",0),IF(_xlpm.d=0,"",_xlpm.d))</f>
        <v/>
      </c>
      <c r="O2869" s="274">
        <f>IF(OR(N2869="",A2869="",NOT(ISNUMBER(N2869)),N2869&gt;A2869),"",DATEDIF(N2869,A2869,"Y")&amp;" years, "&amp;DATEDIF(N2869,A2869,"YM")&amp;" months, "&amp;DATEDIF(N2869,A2869,"MD")&amp;" days")</f>
        <v/>
      </c>
      <c r="P2869" s="274" t="inlineStr">
        <is>
          <t>Tony D'Alberto</t>
        </is>
      </c>
      <c r="Q2869" s="274" t="inlineStr">
        <is>
          <t>AUS</t>
        </is>
      </c>
      <c r="R2869" s="698">
        <f>_xlfn.LET(_xlpm.d,_xlfn.XLOOKUP(P2869,'[1]Birth Dates'!$A:$A,'[1]Birth Dates'!$B:$B,"",0),IF(_xlpm.d=0,"",_xlpm.d))</f>
        <v/>
      </c>
      <c r="S2869" s="274">
        <f>IF(OR(R2869="",A2869="",NOT(ISNUMBER(R2869)),R2869&gt;A2869),"",DATEDIF(R2869,A2869,"Y")&amp;" years, "&amp;DATEDIF(R2869,A2869,"YM")&amp;" months, "&amp;DATEDIF(R2869,A2869,"MD")&amp;" days")</f>
        <v/>
      </c>
      <c r="T2869" s="274" t="n"/>
      <c r="U2869" s="274" t="n"/>
      <c r="V2869" s="698">
        <f>_xlfn.LET(_xlpm.d,_xlfn.XLOOKUP(T2869,'[1]Birth Dates'!$A:$A,'[1]Birth Dates'!$B:$B,"",0),IF(_xlpm.d=0,"",_xlpm.d))</f>
        <v/>
      </c>
      <c r="W2869" s="274">
        <f>IF(OR(V2869="",A2869="",NOT(ISNUMBER(V2869)),V2869&gt;A2869),"",DATEDIF(V2869,A2869,"Y")&amp;" years, "&amp;DATEDIF(V2869,A2869,"YM")&amp;" months, "&amp;DATEDIF(V2869,A2869,"MD")&amp;" days")</f>
        <v/>
      </c>
      <c r="X2869" s="274" t="n"/>
      <c r="Y2869" s="274" t="n"/>
      <c r="Z2869" s="274" t="n"/>
      <c r="AA2869" s="274" t="n"/>
      <c r="AB2869" s="274" t="n">
        <v>9</v>
      </c>
      <c r="AC2869" s="274" t="n">
        <v>12</v>
      </c>
      <c r="AD2869" s="274" t="n">
        <v>11</v>
      </c>
      <c r="AE2869" s="583" t="inlineStr">
        <is>
          <t>2:05.9940</t>
        </is>
      </c>
      <c r="AF2869" s="418">
        <f>IF(OR(AE2869="",AE2869="",AE2869=0),"",6.213/(AE2869*24))</f>
        <v/>
      </c>
      <c r="AG2869" s="279" t="n">
        <v>8</v>
      </c>
      <c r="AH2869" s="583" t="inlineStr">
        <is>
          <t>2:06.2390</t>
        </is>
      </c>
      <c r="AI2869" s="418">
        <f>IF(OR(AH2869="",AH2869="",AH2869=0),"",6.213/(AH2869*24))</f>
        <v/>
      </c>
      <c r="AJ2869" s="175">
        <f>IF(AND(ISNUMBER(AB2869),ISNUMBER(AG2869)),AB2869-AG2869,"")</f>
        <v/>
      </c>
      <c r="AK2869" s="274" t="n"/>
      <c r="AL2869" s="274" t="n">
        <v>161</v>
      </c>
      <c r="AM2869" s="713" t="n">
        <v>0.2489560532407407</v>
      </c>
      <c r="AN2869" s="671">
        <f>IF(OR(AL2869="",AM2869="",AM2869=0),"",AL2869*6.213/(AM2869*24))</f>
        <v/>
      </c>
      <c r="AO2869" s="725">
        <f>IF(AND(AL2869=AL2868,AM2869&lt;&gt;"",AM2868&lt;&gt;""),AM2869-AM2868,"")</f>
        <v/>
      </c>
      <c r="AP2869" s="274" t="n">
        <v>5</v>
      </c>
      <c r="AQ2869" s="583" t="inlineStr">
        <is>
          <t>2:08.4300</t>
        </is>
      </c>
      <c r="AR2869" s="417">
        <f>IF(OR(AQ2869="",AQ2869="",AQ2869=0),"",6.213/(AQ2869*24))</f>
        <v/>
      </c>
      <c r="AS2869" s="436">
        <f>IF(OR(NOT(ISNUMBER(C2869)),NOT(ISNUMBER(AB2869))),"",IF(AG2869&lt;&gt;"",AG2869,AB2869)-C2869)</f>
        <v/>
      </c>
      <c r="AT2869" s="730" t="n"/>
      <c r="AU2869" s="281">
        <f>IF($B2869="","",TEXT($A2869,"yyyymmdd")&amp;"_P"&amp;$C2869&amp;"_C"&amp;$F2869&amp;"_"&amp;TRIM(RIGHT(SUBSTITUTE(TRIM(SUBSTITUTE($L2869,CHAR(160)," "))," ",REPT(" ",60)),60))&amp;IF($P2869="","","-"&amp;TRIM(RIGHT(SUBSTITUTE(TRIM(SUBSTITUTE($P2869,CHAR(160)," "))," ",REPT(" ",60)),60)))&amp;IF($T2869="","","-"&amp;TRIM(RIGHT(SUBSTITUTE(TRIM(SUBSTITUTE($T2869,CHAR(160)," "))," ",REPT(" ",60)),60)))&amp;".jpg")</f>
        <v/>
      </c>
    </row>
    <row r="2870" ht="56" customHeight="1">
      <c r="A2870" s="278" t="n">
        <v>45578</v>
      </c>
      <c r="B2870" s="274" t="inlineStr">
        <is>
          <t>Repco Bathurst 1000, 13 October, 2024</t>
        </is>
      </c>
      <c r="C2870" s="274" t="n">
        <v>8</v>
      </c>
      <c r="D2870" s="274" t="n"/>
      <c r="E2870" s="274" t="n"/>
      <c r="F2870" s="274" t="n">
        <v>9</v>
      </c>
      <c r="G2870" s="274" t="inlineStr">
        <is>
          <t>Erebus Motorsport</t>
        </is>
      </c>
      <c r="H2870" s="274" t="n"/>
      <c r="I2870" s="274" t="inlineStr">
        <is>
          <t>Tyrepower</t>
        </is>
      </c>
      <c r="J2870" s="274" t="inlineStr">
        <is>
          <t>Chevrolet Camaro Mk.6</t>
        </is>
      </c>
      <c r="K2870" s="274" t="n"/>
      <c r="L2870" s="274" t="inlineStr">
        <is>
          <t>Jack Le Brocq</t>
        </is>
      </c>
      <c r="M2870" s="274" t="inlineStr">
        <is>
          <t>AUS</t>
        </is>
      </c>
      <c r="N2870" s="698">
        <f>_xlfn.LET(_xlpm.d,_xlfn.XLOOKUP(L2870,'[1]Birth Dates'!$A:$A,'[1]Birth Dates'!$B:$B,"",0),IF(_xlpm.d=0,"",_xlpm.d))</f>
        <v/>
      </c>
      <c r="O2870" s="274">
        <f>IF(OR(N2870="",A2870="",NOT(ISNUMBER(N2870)),N2870&gt;A2870),"",DATEDIF(N2870,A2870,"Y")&amp;" years, "&amp;DATEDIF(N2870,A2870,"YM")&amp;" months, "&amp;DATEDIF(N2870,A2870,"MD")&amp;" days")</f>
        <v/>
      </c>
      <c r="P2870" s="274" t="inlineStr">
        <is>
          <t>Jayden Ojeda</t>
        </is>
      </c>
      <c r="Q2870" s="274" t="inlineStr">
        <is>
          <t>AUS</t>
        </is>
      </c>
      <c r="R2870" s="698">
        <f>_xlfn.LET(_xlpm.d,_xlfn.XLOOKUP(P2870,'[1]Birth Dates'!$A:$A,'[1]Birth Dates'!$B:$B,"",0),IF(_xlpm.d=0,"",_xlpm.d))</f>
        <v/>
      </c>
      <c r="S2870" s="274">
        <f>IF(OR(R2870="",A2870="",NOT(ISNUMBER(R2870)),R2870&gt;A2870),"",DATEDIF(R2870,A2870,"Y")&amp;" years, "&amp;DATEDIF(R2870,A2870,"YM")&amp;" months, "&amp;DATEDIF(R2870,A2870,"MD")&amp;" days")</f>
        <v/>
      </c>
      <c r="T2870" s="274" t="n"/>
      <c r="U2870" s="274" t="n"/>
      <c r="V2870" s="698">
        <f>_xlfn.LET(_xlpm.d,_xlfn.XLOOKUP(T2870,'[1]Birth Dates'!$A:$A,'[1]Birth Dates'!$B:$B,"",0),IF(_xlpm.d=0,"",_xlpm.d))</f>
        <v/>
      </c>
      <c r="W2870" s="274">
        <f>IF(OR(V2870="",A2870="",NOT(ISNUMBER(V2870)),V2870&gt;A2870),"",DATEDIF(V2870,A2870,"Y")&amp;" years, "&amp;DATEDIF(V2870,A2870,"YM")&amp;" months, "&amp;DATEDIF(V2870,A2870,"MD")&amp;" days")</f>
        <v/>
      </c>
      <c r="X2870" s="274" t="n"/>
      <c r="Y2870" s="274" t="n"/>
      <c r="Z2870" s="274" t="n"/>
      <c r="AA2870" s="274" t="n"/>
      <c r="AB2870" s="274" t="n">
        <v>8</v>
      </c>
      <c r="AC2870" s="274" t="n">
        <v>12</v>
      </c>
      <c r="AD2870" s="274" t="n">
        <v>11</v>
      </c>
      <c r="AE2870" s="598" t="inlineStr">
        <is>
          <t>2:05.9780</t>
        </is>
      </c>
      <c r="AF2870" s="418">
        <f>IF(OR(AE2870="",AE2870="",AE2870=0),"",6.213/(AE2870*24))</f>
        <v/>
      </c>
      <c r="AG2870" s="335" t="n">
        <v>6</v>
      </c>
      <c r="AH2870" s="583" t="inlineStr">
        <is>
          <t>2:06.1830</t>
        </is>
      </c>
      <c r="AI2870" s="418">
        <f>IF(OR(AH2870="",AH2870="",AH2870=0),"",6.213/(AH2870*24))</f>
        <v/>
      </c>
      <c r="AJ2870" s="175">
        <f>IF(AND(ISNUMBER(AB2870),ISNUMBER(AG2870)),AB2870-AG2870,"")</f>
        <v/>
      </c>
      <c r="AK2870" s="274" t="n"/>
      <c r="AL2870" s="274" t="n">
        <v>161</v>
      </c>
      <c r="AM2870" s="713" t="n">
        <v>0.2489906018518518</v>
      </c>
      <c r="AN2870" s="671">
        <f>IF(OR(AL2870="",AM2870="",AM2870=0),"",AL2870*6.213/(AM2870*24))</f>
        <v/>
      </c>
      <c r="AO2870" s="725">
        <f>IF(AND(AL2870=AL2869,AM2870&lt;&gt;"",AM2869&lt;&gt;""),AM2870-AM2869,"")</f>
        <v/>
      </c>
      <c r="AP2870" s="274" t="n">
        <v>6</v>
      </c>
      <c r="AQ2870" s="583" t="inlineStr">
        <is>
          <t>2:08.5240</t>
        </is>
      </c>
      <c r="AR2870" s="417">
        <f>IF(OR(AQ2870="",AQ2870="",AQ2870=0),"",6.213/(AQ2870*24))</f>
        <v/>
      </c>
      <c r="AS2870" s="436">
        <f>IF(OR(NOT(ISNUMBER(C2870)),NOT(ISNUMBER(AB2870))),"",IF(AG2870&lt;&gt;"",AG2870,AB2870)-C2870)</f>
        <v/>
      </c>
      <c r="AT2870" s="730" t="n"/>
      <c r="AU2870" s="281">
        <f>IF($B2870="","",TEXT($A2870,"yyyymmdd")&amp;"_P"&amp;$C2870&amp;"_C"&amp;$F2870&amp;"_"&amp;TRIM(RIGHT(SUBSTITUTE(TRIM(SUBSTITUTE($L2870,CHAR(160)," "))," ",REPT(" ",60)),60))&amp;IF($P2870="","","-"&amp;TRIM(RIGHT(SUBSTITUTE(TRIM(SUBSTITUTE($P2870,CHAR(160)," "))," ",REPT(" ",60)),60)))&amp;IF($T2870="","","-"&amp;TRIM(RIGHT(SUBSTITUTE(TRIM(SUBSTITUTE($T2870,CHAR(160)," "))," ",REPT(" ",60)),60)))&amp;".jpg")</f>
        <v/>
      </c>
    </row>
    <row r="2871" ht="56" customHeight="1">
      <c r="A2871" s="278" t="n">
        <v>45578</v>
      </c>
      <c r="B2871" s="274" t="inlineStr">
        <is>
          <t>Repco Bathurst 1000, 13 October, 2024</t>
        </is>
      </c>
      <c r="C2871" s="274" t="n">
        <v>9</v>
      </c>
      <c r="D2871" s="274" t="n"/>
      <c r="E2871" s="274" t="n"/>
      <c r="F2871" s="274" t="n">
        <v>26</v>
      </c>
      <c r="G2871" s="274" t="inlineStr">
        <is>
          <t>Grove Racing</t>
        </is>
      </c>
      <c r="H2871" s="274" t="n"/>
      <c r="I2871" s="274" t="inlineStr">
        <is>
          <t>Penrite</t>
        </is>
      </c>
      <c r="J2871" s="274" t="inlineStr">
        <is>
          <t>Ford Mustang S650</t>
        </is>
      </c>
      <c r="K2871" s="274" t="n"/>
      <c r="L2871" s="274" t="inlineStr">
        <is>
          <t>Richie Stanaway</t>
        </is>
      </c>
      <c r="M2871" s="274" t="inlineStr">
        <is>
          <t>NZL</t>
        </is>
      </c>
      <c r="N2871" s="698">
        <f>_xlfn.LET(_xlpm.d,_xlfn.XLOOKUP(L2871,'[1]Birth Dates'!$A:$A,'[1]Birth Dates'!$B:$B,"",0),IF(_xlpm.d=0,"",_xlpm.d))</f>
        <v/>
      </c>
      <c r="O2871" s="274">
        <f>IF(OR(N2871="",A2871="",NOT(ISNUMBER(N2871)),N2871&gt;A2871),"",DATEDIF(N2871,A2871,"Y")&amp;" years, "&amp;DATEDIF(N2871,A2871,"YM")&amp;" months, "&amp;DATEDIF(N2871,A2871,"MD")&amp;" days")</f>
        <v/>
      </c>
      <c r="P2871" s="274" t="inlineStr">
        <is>
          <t>Dale Wood</t>
        </is>
      </c>
      <c r="Q2871" s="274" t="inlineStr">
        <is>
          <t>AUS</t>
        </is>
      </c>
      <c r="R2871" s="698">
        <f>_xlfn.LET(_xlpm.d,_xlfn.XLOOKUP(P2871,'[1]Birth Dates'!$A:$A,'[1]Birth Dates'!$B:$B,"",0),IF(_xlpm.d=0,"",_xlpm.d))</f>
        <v/>
      </c>
      <c r="S2871" s="274">
        <f>IF(OR(R2871="",A2871="",NOT(ISNUMBER(R2871)),R2871&gt;A2871),"",DATEDIF(R2871,A2871,"Y")&amp;" years, "&amp;DATEDIF(R2871,A2871,"YM")&amp;" months, "&amp;DATEDIF(R2871,A2871,"MD")&amp;" days")</f>
        <v/>
      </c>
      <c r="T2871" s="274" t="n"/>
      <c r="U2871" s="274" t="n"/>
      <c r="V2871" s="698">
        <f>_xlfn.LET(_xlpm.d,_xlfn.XLOOKUP(T2871,'[1]Birth Dates'!$A:$A,'[1]Birth Dates'!$B:$B,"",0),IF(_xlpm.d=0,"",_xlpm.d))</f>
        <v/>
      </c>
      <c r="W2871" s="274">
        <f>IF(OR(V2871="",A2871="",NOT(ISNUMBER(V2871)),V2871&gt;A2871),"",DATEDIF(V2871,A2871,"Y")&amp;" years, "&amp;DATEDIF(V2871,A2871,"YM")&amp;" months, "&amp;DATEDIF(V2871,A2871,"MD")&amp;" days")</f>
        <v/>
      </c>
      <c r="X2871" s="274" t="n"/>
      <c r="Y2871" s="274" t="n"/>
      <c r="Z2871" s="274" t="n"/>
      <c r="AA2871" s="274" t="n"/>
      <c r="AB2871" s="274" t="n">
        <v>10</v>
      </c>
      <c r="AC2871" s="274" t="n">
        <v>13</v>
      </c>
      <c r="AD2871" s="274" t="n">
        <v>8</v>
      </c>
      <c r="AE2871" s="598" t="inlineStr">
        <is>
          <t>2:06.1050</t>
        </is>
      </c>
      <c r="AF2871" s="418">
        <f>IF(OR(AE2871="",AE2871="",AE2871=0),"",6.213/(AE2871*24))</f>
        <v/>
      </c>
      <c r="AG2871" s="335" t="n">
        <v>4</v>
      </c>
      <c r="AH2871" s="583" t="inlineStr">
        <is>
          <t>2:05.9290</t>
        </is>
      </c>
      <c r="AI2871" s="418">
        <f>IF(OR(AH2871="",AH2871="",AH2871=0),"",6.213/(AH2871*24))</f>
        <v/>
      </c>
      <c r="AJ2871" s="175">
        <f>IF(AND(ISNUMBER(AB2871),ISNUMBER(AG2871)),AB2871-AG2871,"")</f>
        <v/>
      </c>
      <c r="AK2871" s="274" t="n"/>
      <c r="AL2871" s="274" t="n">
        <v>161</v>
      </c>
      <c r="AM2871" s="713" t="n">
        <v>0.2490193171296296</v>
      </c>
      <c r="AN2871" s="671">
        <f>IF(OR(AL2871="",AM2871="",AM2871=0),"",AL2871*6.213/(AM2871*24))</f>
        <v/>
      </c>
      <c r="AO2871" s="725">
        <f>IF(AND(AL2871=AL2870,AM2871&lt;&gt;"",AM2870&lt;&gt;""),AM2871-AM2870,"")</f>
        <v/>
      </c>
      <c r="AP2871" s="274" t="n">
        <v>5</v>
      </c>
      <c r="AQ2871" s="583" t="inlineStr">
        <is>
          <t>2:08.3310</t>
        </is>
      </c>
      <c r="AR2871" s="417">
        <f>IF(OR(AQ2871="",AQ2871="",AQ2871=0),"",6.213/(AQ2871*24))</f>
        <v/>
      </c>
      <c r="AS2871" s="436">
        <f>IF(OR(NOT(ISNUMBER(C2871)),NOT(ISNUMBER(AB2871))),"",IF(AG2871&lt;&gt;"",AG2871,AB2871)-C2871)</f>
        <v/>
      </c>
      <c r="AT2871" s="730" t="n"/>
      <c r="AU2871" s="281">
        <f>IF($B2871="","",TEXT($A2871,"yyyymmdd")&amp;"_P"&amp;$C2871&amp;"_C"&amp;$F2871&amp;"_"&amp;TRIM(RIGHT(SUBSTITUTE(TRIM(SUBSTITUTE($L2871,CHAR(160)," "))," ",REPT(" ",60)),60))&amp;IF($P2871="","","-"&amp;TRIM(RIGHT(SUBSTITUTE(TRIM(SUBSTITUTE($P2871,CHAR(160)," "))," ",REPT(" ",60)),60)))&amp;IF($T2871="","","-"&amp;TRIM(RIGHT(SUBSTITUTE(TRIM(SUBSTITUTE($T2871,CHAR(160)," "))," ",REPT(" ",60)),60)))&amp;".jpg")</f>
        <v/>
      </c>
    </row>
    <row r="2872" ht="56" customHeight="1">
      <c r="A2872" s="278" t="n">
        <v>45578</v>
      </c>
      <c r="B2872" s="274" t="inlineStr">
        <is>
          <t>Repco Bathurst 1000, 13 October, 2024</t>
        </is>
      </c>
      <c r="C2872" s="274" t="n">
        <v>10</v>
      </c>
      <c r="D2872" s="274" t="n"/>
      <c r="E2872" s="274" t="n"/>
      <c r="F2872" s="274" t="n">
        <v>4</v>
      </c>
      <c r="G2872" s="274" t="inlineStr">
        <is>
          <t>Matt Stone Racing</t>
        </is>
      </c>
      <c r="H2872" s="274" t="n"/>
      <c r="I2872" s="274" t="inlineStr">
        <is>
          <t>SP Tools</t>
        </is>
      </c>
      <c r="J2872" s="274" t="inlineStr">
        <is>
          <t>Chevrolet Camaro Mk.6</t>
        </is>
      </c>
      <c r="K2872" s="274" t="n"/>
      <c r="L2872" s="274" t="inlineStr">
        <is>
          <t>Cameron Hill</t>
        </is>
      </c>
      <c r="M2872" s="274" t="inlineStr">
        <is>
          <t>AUS</t>
        </is>
      </c>
      <c r="N2872" s="698">
        <f>_xlfn.LET(_xlpm.d,_xlfn.XLOOKUP(L2872,'[1]Birth Dates'!$A:$A,'[1]Birth Dates'!$B:$B,"",0),IF(_xlpm.d=0,"",_xlpm.d))</f>
        <v/>
      </c>
      <c r="O2872" s="274">
        <f>IF(OR(N2872="",A2872="",NOT(ISNUMBER(N2872)),N2872&gt;A2872),"",DATEDIF(N2872,A2872,"Y")&amp;" years, "&amp;DATEDIF(N2872,A2872,"YM")&amp;" months, "&amp;DATEDIF(N2872,A2872,"MD")&amp;" days")</f>
        <v/>
      </c>
      <c r="P2872" s="274" t="inlineStr">
        <is>
          <t>Cameron Crick</t>
        </is>
      </c>
      <c r="Q2872" s="274" t="inlineStr">
        <is>
          <t>AUS</t>
        </is>
      </c>
      <c r="R2872" s="698">
        <f>_xlfn.LET(_xlpm.d,_xlfn.XLOOKUP(P2872,'[1]Birth Dates'!$A:$A,'[1]Birth Dates'!$B:$B,"",0),IF(_xlpm.d=0,"",_xlpm.d))</f>
        <v/>
      </c>
      <c r="S2872" s="274">
        <f>IF(OR(R2872="",A2872="",NOT(ISNUMBER(R2872)),R2872&gt;A2872),"",DATEDIF(R2872,A2872,"Y")&amp;" years, "&amp;DATEDIF(R2872,A2872,"YM")&amp;" months, "&amp;DATEDIF(R2872,A2872,"MD")&amp;" days")</f>
        <v/>
      </c>
      <c r="T2872" s="274" t="n"/>
      <c r="U2872" s="274" t="n"/>
      <c r="V2872" s="698">
        <f>_xlfn.LET(_xlpm.d,_xlfn.XLOOKUP(T2872,'[1]Birth Dates'!$A:$A,'[1]Birth Dates'!$B:$B,"",0),IF(_xlpm.d=0,"",_xlpm.d))</f>
        <v/>
      </c>
      <c r="W2872" s="274">
        <f>IF(OR(V2872="",A2872="",NOT(ISNUMBER(V2872)),V2872&gt;A2872),"",DATEDIF(V2872,A2872,"Y")&amp;" years, "&amp;DATEDIF(V2872,A2872,"YM")&amp;" months, "&amp;DATEDIF(V2872,A2872,"MD")&amp;" days")</f>
        <v/>
      </c>
      <c r="X2872" s="274" t="n"/>
      <c r="Y2872" s="274" t="n"/>
      <c r="Z2872" s="274" t="n"/>
      <c r="AA2872" s="274" t="n"/>
      <c r="AB2872" s="274" t="n">
        <v>12</v>
      </c>
      <c r="AC2872" s="274" t="n">
        <v>15</v>
      </c>
      <c r="AD2872" s="274" t="n">
        <v>14</v>
      </c>
      <c r="AE2872" s="583" t="inlineStr">
        <is>
          <t>2:06.1680</t>
        </is>
      </c>
      <c r="AF2872" s="418">
        <f>IF(OR(AE2872="",AE2872="",AE2872=0),"",6.213/(AE2872*24))</f>
        <v/>
      </c>
      <c r="AG2872" s="279" t="n"/>
      <c r="AH2872" s="583" t="inlineStr"/>
      <c r="AI2872" s="418">
        <f>IF(OR(AH2872="",AH2872="",AH2872=0),"",6.213/(AH2872*24))</f>
        <v/>
      </c>
      <c r="AJ2872" s="175">
        <f>IF(AND(ISNUMBER(AB2872),ISNUMBER(AG2872)),AB2872-AG2872,"")</f>
        <v/>
      </c>
      <c r="AK2872" s="274" t="n"/>
      <c r="AL2872" s="274" t="n">
        <v>161</v>
      </c>
      <c r="AM2872" s="713" t="n">
        <v>0.2490356365740741</v>
      </c>
      <c r="AN2872" s="671">
        <f>IF(OR(AL2872="",AM2872="",AM2872=0),"",AL2872*6.213/(AM2872*24))</f>
        <v/>
      </c>
      <c r="AO2872" s="725">
        <f>IF(AND(AL2872=AL2871,AM2872&lt;&gt;"",AM2871&lt;&gt;""),AM2872-AM2871,"")</f>
        <v/>
      </c>
      <c r="AP2872" s="274" t="n">
        <v>126</v>
      </c>
      <c r="AQ2872" s="583" t="inlineStr">
        <is>
          <t>2.08.7264</t>
        </is>
      </c>
      <c r="AR2872" s="417">
        <f>IF(OR(AQ2872="",AQ2872="",AQ2872=0),"",6.213/(AQ2872*24))</f>
        <v/>
      </c>
      <c r="AS2872" s="436">
        <f>IF(OR(NOT(ISNUMBER(C2872)),NOT(ISNUMBER(AB2872))),"",IF(AG2872&lt;&gt;"",AG2872,AB2872)-C2872)</f>
        <v/>
      </c>
      <c r="AT2872" s="730" t="n"/>
      <c r="AU2872" s="281">
        <f>IF($B2872="","",TEXT($A2872,"yyyymmdd")&amp;"_P"&amp;$C2872&amp;"_C"&amp;$F2872&amp;"_"&amp;TRIM(RIGHT(SUBSTITUTE(TRIM(SUBSTITUTE($L2872,CHAR(160)," "))," ",REPT(" ",60)),60))&amp;IF($P2872="","","-"&amp;TRIM(RIGHT(SUBSTITUTE(TRIM(SUBSTITUTE($P2872,CHAR(160)," "))," ",REPT(" ",60)),60)))&amp;IF($T2872="","","-"&amp;TRIM(RIGHT(SUBSTITUTE(TRIM(SUBSTITUTE($T2872,CHAR(160)," "))," ",REPT(" ",60)),60)))&amp;".jpg")</f>
        <v/>
      </c>
    </row>
    <row r="2873" ht="56" customHeight="1">
      <c r="A2873" s="278" t="n">
        <v>45578</v>
      </c>
      <c r="B2873" s="274" t="inlineStr">
        <is>
          <t>Repco Bathurst 1000, 13 October, 2024</t>
        </is>
      </c>
      <c r="C2873" s="274" t="n">
        <v>11</v>
      </c>
      <c r="D2873" s="274" t="n"/>
      <c r="E2873" s="274" t="n"/>
      <c r="F2873" s="274" t="n">
        <v>55</v>
      </c>
      <c r="G2873" s="274" t="inlineStr">
        <is>
          <t>Tickford Racing</t>
        </is>
      </c>
      <c r="H2873" s="274" t="n"/>
      <c r="I2873" s="274" t="inlineStr">
        <is>
          <t>Castrol, Coca-Cola</t>
        </is>
      </c>
      <c r="J2873" s="274" t="inlineStr">
        <is>
          <t>Ford Mustang S650</t>
        </is>
      </c>
      <c r="K2873" s="274" t="n"/>
      <c r="L2873" s="274" t="inlineStr">
        <is>
          <t>Thomas Randle</t>
        </is>
      </c>
      <c r="M2873" s="274" t="inlineStr">
        <is>
          <t>AUS</t>
        </is>
      </c>
      <c r="N2873" s="698">
        <f>_xlfn.LET(_xlpm.d,_xlfn.XLOOKUP(L2873,'[1]Birth Dates'!$A:$A,'[1]Birth Dates'!$B:$B,"",0),IF(_xlpm.d=0,"",_xlpm.d))</f>
        <v/>
      </c>
      <c r="O2873" s="274">
        <f>IF(OR(N2873="",A2873="",NOT(ISNUMBER(N2873)),N2873&gt;A2873),"",DATEDIF(N2873,A2873,"Y")&amp;" years, "&amp;DATEDIF(N2873,A2873,"YM")&amp;" months, "&amp;DATEDIF(N2873,A2873,"MD")&amp;" days")</f>
        <v/>
      </c>
      <c r="P2873" s="274" t="inlineStr">
        <is>
          <t>Tyler Everingham</t>
        </is>
      </c>
      <c r="Q2873" s="274" t="inlineStr">
        <is>
          <t>AUS</t>
        </is>
      </c>
      <c r="R2873" s="698">
        <f>_xlfn.LET(_xlpm.d,_xlfn.XLOOKUP(P2873,'[1]Birth Dates'!$A:$A,'[1]Birth Dates'!$B:$B,"",0),IF(_xlpm.d=0,"",_xlpm.d))</f>
        <v/>
      </c>
      <c r="S2873" s="274">
        <f>IF(OR(R2873="",A2873="",NOT(ISNUMBER(R2873)),R2873&gt;A2873),"",DATEDIF(R2873,A2873,"Y")&amp;" years, "&amp;DATEDIF(R2873,A2873,"YM")&amp;" months, "&amp;DATEDIF(R2873,A2873,"MD")&amp;" days")</f>
        <v/>
      </c>
      <c r="T2873" s="274" t="n"/>
      <c r="U2873" s="274" t="n"/>
      <c r="V2873" s="698">
        <f>_xlfn.LET(_xlpm.d,_xlfn.XLOOKUP(T2873,'[1]Birth Dates'!$A:$A,'[1]Birth Dates'!$B:$B,"",0),IF(_xlpm.d=0,"",_xlpm.d))</f>
        <v/>
      </c>
      <c r="W2873" s="274">
        <f>IF(OR(V2873="",A2873="",NOT(ISNUMBER(V2873)),V2873&gt;A2873),"",DATEDIF(V2873,A2873,"Y")&amp;" years, "&amp;DATEDIF(V2873,A2873,"YM")&amp;" months, "&amp;DATEDIF(V2873,A2873,"MD")&amp;" days")</f>
        <v/>
      </c>
      <c r="X2873" s="274" t="n"/>
      <c r="Y2873" s="274" t="n"/>
      <c r="Z2873" s="274" t="n"/>
      <c r="AA2873" s="274" t="n"/>
      <c r="AB2873" s="274" t="n">
        <v>19</v>
      </c>
      <c r="AC2873" s="274" t="n">
        <v>15</v>
      </c>
      <c r="AD2873" s="274" t="n">
        <v>9</v>
      </c>
      <c r="AE2873" s="583" t="inlineStr">
        <is>
          <t>2:06.5960</t>
        </is>
      </c>
      <c r="AF2873" s="418">
        <f>IF(OR(AE2873="",AE2873="",AE2873=0),"",6.213/(AE2873*24))</f>
        <v/>
      </c>
      <c r="AG2873" s="279" t="n"/>
      <c r="AH2873" s="583" t="inlineStr"/>
      <c r="AI2873" s="418">
        <f>IF(OR(AH2873="",AH2873="",AH2873=0),"",6.213/(AH2873*24))</f>
        <v/>
      </c>
      <c r="AJ2873" s="175">
        <f>IF(AND(ISNUMBER(AB2873),ISNUMBER(AG2873)),AB2873-AG2873,"")</f>
        <v/>
      </c>
      <c r="AK2873" s="274" t="n"/>
      <c r="AL2873" s="274" t="n">
        <v>161</v>
      </c>
      <c r="AM2873" s="713" t="n">
        <v>0.2490449305555555</v>
      </c>
      <c r="AN2873" s="671">
        <f>IF(OR(AL2873="",AM2873="",AM2873=0),"",AL2873*6.213/(AM2873*24))</f>
        <v/>
      </c>
      <c r="AO2873" s="725">
        <f>IF(AND(AL2873=AL2872,AM2873&lt;&gt;"",AM2872&lt;&gt;""),AM2873-AM2872,"")</f>
        <v/>
      </c>
      <c r="AP2873" s="274" t="n">
        <v>139</v>
      </c>
      <c r="AQ2873" s="583" t="inlineStr">
        <is>
          <t>2:08.8560</t>
        </is>
      </c>
      <c r="AR2873" s="417">
        <f>IF(OR(AQ2873="",AQ2873="",AQ2873=0),"",6.213/(AQ2873*24))</f>
        <v/>
      </c>
      <c r="AS2873" s="436">
        <f>IF(OR(NOT(ISNUMBER(C2873)),NOT(ISNUMBER(AB2873))),"",IF(AG2873&lt;&gt;"",AG2873,AB2873)-C2873)</f>
        <v/>
      </c>
      <c r="AT2873" s="730" t="n"/>
      <c r="AU2873" s="281">
        <f>IF($B2873="","",TEXT($A2873,"yyyymmdd")&amp;"_P"&amp;$C2873&amp;"_C"&amp;$F2873&amp;"_"&amp;TRIM(RIGHT(SUBSTITUTE(TRIM(SUBSTITUTE($L2873,CHAR(160)," "))," ",REPT(" ",60)),60))&amp;IF($P2873="","","-"&amp;TRIM(RIGHT(SUBSTITUTE(TRIM(SUBSTITUTE($P2873,CHAR(160)," "))," ",REPT(" ",60)),60)))&amp;IF($T2873="","","-"&amp;TRIM(RIGHT(SUBSTITUTE(TRIM(SUBSTITUTE($T2873,CHAR(160)," "))," ",REPT(" ",60)),60)))&amp;".jpg")</f>
        <v/>
      </c>
    </row>
    <row r="2874" ht="56" customHeight="1">
      <c r="A2874" s="278" t="n">
        <v>45578</v>
      </c>
      <c r="B2874" s="274" t="inlineStr">
        <is>
          <t>Repco Bathurst 1000, 13 October, 2024</t>
        </is>
      </c>
      <c r="C2874" s="274" t="n">
        <v>12</v>
      </c>
      <c r="D2874" s="274" t="n"/>
      <c r="E2874" s="274" t="n"/>
      <c r="F2874" s="274" t="n">
        <v>17</v>
      </c>
      <c r="G2874" s="274" t="inlineStr">
        <is>
          <t>Dick Johnson Racing</t>
        </is>
      </c>
      <c r="H2874" s="274" t="n"/>
      <c r="I2874" s="274" t="inlineStr">
        <is>
          <t>Shell V-Power</t>
        </is>
      </c>
      <c r="J2874" s="274" t="inlineStr">
        <is>
          <t>Ford Mustang S650</t>
        </is>
      </c>
      <c r="K2874" s="274" t="n"/>
      <c r="L2874" s="274" t="inlineStr">
        <is>
          <t>Will Davison</t>
        </is>
      </c>
      <c r="M2874" s="274" t="inlineStr">
        <is>
          <t>AUS</t>
        </is>
      </c>
      <c r="N2874" s="698">
        <f>_xlfn.LET(_xlpm.d,_xlfn.XLOOKUP(L2874,'[1]Birth Dates'!$A:$A,'[1]Birth Dates'!$B:$B,"",0),IF(_xlpm.d=0,"",_xlpm.d))</f>
        <v/>
      </c>
      <c r="O2874" s="274">
        <f>IF(OR(N2874="",A2874="",NOT(ISNUMBER(N2874)),N2874&gt;A2874),"",DATEDIF(N2874,A2874,"Y")&amp;" years, "&amp;DATEDIF(N2874,A2874,"YM")&amp;" months, "&amp;DATEDIF(N2874,A2874,"MD")&amp;" days")</f>
        <v/>
      </c>
      <c r="P2874" s="274" t="inlineStr">
        <is>
          <t>Kai Allen</t>
        </is>
      </c>
      <c r="Q2874" s="274" t="inlineStr">
        <is>
          <t>AUS</t>
        </is>
      </c>
      <c r="R2874" s="698">
        <f>_xlfn.LET(_xlpm.d,_xlfn.XLOOKUP(P2874,'[1]Birth Dates'!$A:$A,'[1]Birth Dates'!$B:$B,"",0),IF(_xlpm.d=0,"",_xlpm.d))</f>
        <v/>
      </c>
      <c r="S2874" s="274">
        <f>IF(OR(R2874="",A2874="",NOT(ISNUMBER(R2874)),R2874&gt;A2874),"",DATEDIF(R2874,A2874,"Y")&amp;" years, "&amp;DATEDIF(R2874,A2874,"YM")&amp;" months, "&amp;DATEDIF(R2874,A2874,"MD")&amp;" days")</f>
        <v/>
      </c>
      <c r="T2874" s="274" t="n"/>
      <c r="U2874" s="274" t="n"/>
      <c r="V2874" s="698">
        <f>_xlfn.LET(_xlpm.d,_xlfn.XLOOKUP(T2874,'[1]Birth Dates'!$A:$A,'[1]Birth Dates'!$B:$B,"",0),IF(_xlpm.d=0,"",_xlpm.d))</f>
        <v/>
      </c>
      <c r="W2874" s="274">
        <f>IF(OR(V2874="",A2874="",NOT(ISNUMBER(V2874)),V2874&gt;A2874),"",DATEDIF(V2874,A2874,"Y")&amp;" years, "&amp;DATEDIF(V2874,A2874,"YM")&amp;" months, "&amp;DATEDIF(V2874,A2874,"MD")&amp;" days")</f>
        <v/>
      </c>
      <c r="X2874" s="274" t="n"/>
      <c r="Y2874" s="274" t="n"/>
      <c r="Z2874" s="274" t="n"/>
      <c r="AA2874" s="274" t="n"/>
      <c r="AB2874" s="274" t="n">
        <v>16</v>
      </c>
      <c r="AC2874" s="274" t="n">
        <v>12</v>
      </c>
      <c r="AD2874" s="274" t="n">
        <v>9</v>
      </c>
      <c r="AE2874" s="583" t="inlineStr">
        <is>
          <t>2:06.2800</t>
        </is>
      </c>
      <c r="AF2874" s="418">
        <f>IF(OR(AE2874="",AE2874="",AE2874=0),"",6.213/(AE2874*24))</f>
        <v/>
      </c>
      <c r="AG2874" s="279" t="n"/>
      <c r="AH2874" s="583" t="inlineStr"/>
      <c r="AI2874" s="418">
        <f>IF(OR(AH2874="",AH2874="",AH2874=0),"",6.213/(AH2874*24))</f>
        <v/>
      </c>
      <c r="AJ2874" s="175">
        <f>IF(AND(ISNUMBER(AB2874),ISNUMBER(AG2874)),AB2874-AG2874,"")</f>
        <v/>
      </c>
      <c r="AK2874" s="274" t="n"/>
      <c r="AL2874" s="274" t="n">
        <v>161</v>
      </c>
      <c r="AM2874" s="713" t="n">
        <v>0.2490512037037037</v>
      </c>
      <c r="AN2874" s="671">
        <f>IF(OR(AL2874="",AM2874="",AM2874=0),"",AL2874*6.213/(AM2874*24))</f>
        <v/>
      </c>
      <c r="AO2874" s="725">
        <f>IF(AND(AL2874=AL2873,AM2874&lt;&gt;"",AM2873&lt;&gt;""),AM2874-AM2873,"")</f>
        <v/>
      </c>
      <c r="AP2874" s="274" t="n">
        <v>6</v>
      </c>
      <c r="AQ2874" s="583" t="inlineStr">
        <is>
          <t>2:08.8720</t>
        </is>
      </c>
      <c r="AR2874" s="417">
        <f>IF(OR(AQ2874="",AQ2874="",AQ2874=0),"",6.213/(AQ2874*24))</f>
        <v/>
      </c>
      <c r="AS2874" s="436">
        <f>IF(OR(NOT(ISNUMBER(C2874)),NOT(ISNUMBER(AB2874))),"",IF(AG2874&lt;&gt;"",AG2874,AB2874)-C2874)</f>
        <v/>
      </c>
      <c r="AT2874" s="730" t="n"/>
      <c r="AU2874" s="281">
        <f>IF($B2874="","",TEXT($A2874,"yyyymmdd")&amp;"_P"&amp;$C2874&amp;"_C"&amp;$F2874&amp;"_"&amp;TRIM(RIGHT(SUBSTITUTE(TRIM(SUBSTITUTE($L2874,CHAR(160)," "))," ",REPT(" ",60)),60))&amp;IF($P2874="","","-"&amp;TRIM(RIGHT(SUBSTITUTE(TRIM(SUBSTITUTE($P2874,CHAR(160)," "))," ",REPT(" ",60)),60)))&amp;IF($T2874="","","-"&amp;TRIM(RIGHT(SUBSTITUTE(TRIM(SUBSTITUTE($T2874,CHAR(160)," "))," ",REPT(" ",60)),60)))&amp;".jpg")</f>
        <v/>
      </c>
    </row>
    <row r="2875" ht="56" customHeight="1">
      <c r="A2875" s="278" t="n">
        <v>45578</v>
      </c>
      <c r="B2875" s="274" t="inlineStr">
        <is>
          <t>Repco Bathurst 1000, 13 October, 2024</t>
        </is>
      </c>
      <c r="C2875" s="274" t="n">
        <v>13</v>
      </c>
      <c r="D2875" s="274" t="n"/>
      <c r="E2875" s="274" t="n"/>
      <c r="F2875" s="274" t="n">
        <v>96</v>
      </c>
      <c r="G2875" s="274" t="inlineStr">
        <is>
          <t>Brad Jones Racing</t>
        </is>
      </c>
      <c r="H2875" s="274" t="n"/>
      <c r="I2875" s="274" t="inlineStr">
        <is>
          <t>Pizza Hut, Venom: The Last Dance</t>
        </is>
      </c>
      <c r="J2875" s="274" t="inlineStr">
        <is>
          <t>Chevrolet Camaro Mk.6</t>
        </is>
      </c>
      <c r="K2875" s="274" t="n"/>
      <c r="L2875" s="274" t="inlineStr">
        <is>
          <t>Macauley Jones</t>
        </is>
      </c>
      <c r="M2875" s="274" t="inlineStr">
        <is>
          <t>AUS</t>
        </is>
      </c>
      <c r="N2875" s="698">
        <f>_xlfn.LET(_xlpm.d,_xlfn.XLOOKUP(L2875,'[1]Birth Dates'!$A:$A,'[1]Birth Dates'!$B:$B,"",0),IF(_xlpm.d=0,"",_xlpm.d))</f>
        <v/>
      </c>
      <c r="O2875" s="274">
        <f>IF(OR(N2875="",A2875="",NOT(ISNUMBER(N2875)),N2875&gt;A2875),"",DATEDIF(N2875,A2875,"Y")&amp;" years, "&amp;DATEDIF(N2875,A2875,"YM")&amp;" months, "&amp;DATEDIF(N2875,A2875,"MD")&amp;" days")</f>
        <v/>
      </c>
      <c r="P2875" s="274" t="inlineStr">
        <is>
          <t>Jordan Boys</t>
        </is>
      </c>
      <c r="Q2875" s="274" t="inlineStr">
        <is>
          <t>AUS</t>
        </is>
      </c>
      <c r="R2875" s="698">
        <f>_xlfn.LET(_xlpm.d,_xlfn.XLOOKUP(P2875,'[1]Birth Dates'!$A:$A,'[1]Birth Dates'!$B:$B,"",0),IF(_xlpm.d=0,"",_xlpm.d))</f>
        <v/>
      </c>
      <c r="S2875" s="274">
        <f>IF(OR(R2875="",A2875="",NOT(ISNUMBER(R2875)),R2875&gt;A2875),"",DATEDIF(R2875,A2875,"Y")&amp;" years, "&amp;DATEDIF(R2875,A2875,"YM")&amp;" months, "&amp;DATEDIF(R2875,A2875,"MD")&amp;" days")</f>
        <v/>
      </c>
      <c r="T2875" s="274" t="n"/>
      <c r="U2875" s="274" t="n"/>
      <c r="V2875" s="698">
        <f>_xlfn.LET(_xlpm.d,_xlfn.XLOOKUP(T2875,'[1]Birth Dates'!$A:$A,'[1]Birth Dates'!$B:$B,"",0),IF(_xlpm.d=0,"",_xlpm.d))</f>
        <v/>
      </c>
      <c r="W2875" s="274">
        <f>IF(OR(V2875="",A2875="",NOT(ISNUMBER(V2875)),V2875&gt;A2875),"",DATEDIF(V2875,A2875,"Y")&amp;" years, "&amp;DATEDIF(V2875,A2875,"YM")&amp;" months, "&amp;DATEDIF(V2875,A2875,"MD")&amp;" days")</f>
        <v/>
      </c>
      <c r="X2875" s="274" t="n"/>
      <c r="Y2875" s="274" t="n"/>
      <c r="Z2875" s="274" t="n"/>
      <c r="AA2875" s="274" t="n"/>
      <c r="AB2875" s="274" t="n">
        <v>17</v>
      </c>
      <c r="AC2875" s="274" t="n">
        <v>13</v>
      </c>
      <c r="AD2875" s="274" t="n">
        <v>12</v>
      </c>
      <c r="AE2875" s="583" t="inlineStr">
        <is>
          <t>2:06.5660</t>
        </is>
      </c>
      <c r="AF2875" s="418">
        <f>IF(OR(AE2875="",AE2875="",AE2875=0),"",6.213/(AE2875*24))</f>
        <v/>
      </c>
      <c r="AG2875" s="279" t="n"/>
      <c r="AH2875" s="583" t="inlineStr"/>
      <c r="AI2875" s="418">
        <f>IF(OR(AH2875="",AH2875="",AH2875=0),"",6.213/(AH2875*24))</f>
        <v/>
      </c>
      <c r="AJ2875" s="175">
        <f>IF(AND(ISNUMBER(AB2875),ISNUMBER(AG2875)),AB2875-AG2875,"")</f>
        <v/>
      </c>
      <c r="AK2875" s="274" t="n"/>
      <c r="AL2875" s="274" t="n">
        <v>161</v>
      </c>
      <c r="AM2875" s="713" t="n">
        <v>0.2491124305555555</v>
      </c>
      <c r="AN2875" s="671">
        <f>IF(OR(AL2875="",AM2875="",AM2875=0),"",AL2875*6.213/(AM2875*24))</f>
        <v/>
      </c>
      <c r="AO2875" s="725">
        <f>IF(AND(AL2875=AL2874,AM2875&lt;&gt;"",AM2874&lt;&gt;""),AM2875-AM2874,"")</f>
        <v/>
      </c>
      <c r="AP2875" s="274" t="n">
        <v>141</v>
      </c>
      <c r="AQ2875" s="583" t="inlineStr">
        <is>
          <t>2:09.0010</t>
        </is>
      </c>
      <c r="AR2875" s="417">
        <f>IF(OR(AQ2875="",AQ2875="",AQ2875=0),"",6.213/(AQ2875*24))</f>
        <v/>
      </c>
      <c r="AS2875" s="436">
        <f>IF(OR(NOT(ISNUMBER(C2875)),NOT(ISNUMBER(AB2875))),"",IF(AG2875&lt;&gt;"",AG2875,AB2875)-C2875)</f>
        <v/>
      </c>
      <c r="AT2875" s="730" t="n"/>
      <c r="AU2875" s="281">
        <f>IF($B2875="","",TEXT($A2875,"yyyymmdd")&amp;"_P"&amp;$C2875&amp;"_C"&amp;$F2875&amp;"_"&amp;TRIM(RIGHT(SUBSTITUTE(TRIM(SUBSTITUTE($L2875,CHAR(160)," "))," ",REPT(" ",60)),60))&amp;IF($P2875="","","-"&amp;TRIM(RIGHT(SUBSTITUTE(TRIM(SUBSTITUTE($P2875,CHAR(160)," "))," ",REPT(" ",60)),60)))&amp;IF($T2875="","","-"&amp;TRIM(RIGHT(SUBSTITUTE(TRIM(SUBSTITUTE($T2875,CHAR(160)," "))," ",REPT(" ",60)),60)))&amp;".jpg")</f>
        <v/>
      </c>
    </row>
    <row r="2876" ht="56" customHeight="1">
      <c r="A2876" s="278" t="n">
        <v>45578</v>
      </c>
      <c r="B2876" s="274" t="inlineStr">
        <is>
          <t>Repco Bathurst 1000, 13 October, 2024</t>
        </is>
      </c>
      <c r="C2876" s="274" t="n">
        <v>14</v>
      </c>
      <c r="D2876" s="274" t="n"/>
      <c r="E2876" s="274" t="n"/>
      <c r="F2876" s="274" t="n">
        <v>888</v>
      </c>
      <c r="G2876" s="274" t="inlineStr">
        <is>
          <t>Triple Eight Race Engineering</t>
        </is>
      </c>
      <c r="H2876" s="274" t="n"/>
      <c r="I2876" s="274" t="inlineStr">
        <is>
          <t>Supercheap Auto</t>
        </is>
      </c>
      <c r="J2876" s="274" t="inlineStr">
        <is>
          <t>Chevrolet Camaro Mk.6</t>
        </is>
      </c>
      <c r="K2876" s="274" t="n"/>
      <c r="L2876" s="274" t="inlineStr">
        <is>
          <t>Craig Lowndes</t>
        </is>
      </c>
      <c r="M2876" s="274" t="inlineStr">
        <is>
          <t>AUS</t>
        </is>
      </c>
      <c r="N2876" s="698">
        <f>_xlfn.LET(_xlpm.d,_xlfn.XLOOKUP(L2876,'[1]Birth Dates'!$A:$A,'[1]Birth Dates'!$B:$B,"",0),IF(_xlpm.d=0,"",_xlpm.d))</f>
        <v/>
      </c>
      <c r="O2876" s="274">
        <f>IF(OR(N2876="",A2876="",NOT(ISNUMBER(N2876)),N2876&gt;A2876),"",DATEDIF(N2876,A2876,"Y")&amp;" years, "&amp;DATEDIF(N2876,A2876,"YM")&amp;" months, "&amp;DATEDIF(N2876,A2876,"MD")&amp;" days")</f>
        <v/>
      </c>
      <c r="P2876" s="274" t="inlineStr">
        <is>
          <t>Cooper Murray</t>
        </is>
      </c>
      <c r="Q2876" s="274" t="inlineStr">
        <is>
          <t>AUS</t>
        </is>
      </c>
      <c r="R2876" s="698">
        <f>_xlfn.LET(_xlpm.d,_xlfn.XLOOKUP(P2876,'[1]Birth Dates'!$A:$A,'[1]Birth Dates'!$B:$B,"",0),IF(_xlpm.d=0,"",_xlpm.d))</f>
        <v/>
      </c>
      <c r="S2876" s="274">
        <f>IF(OR(R2876="",A2876="",NOT(ISNUMBER(R2876)),R2876&gt;A2876),"",DATEDIF(R2876,A2876,"Y")&amp;" years, "&amp;DATEDIF(R2876,A2876,"YM")&amp;" months, "&amp;DATEDIF(R2876,A2876,"MD")&amp;" days")</f>
        <v/>
      </c>
      <c r="T2876" s="274" t="n"/>
      <c r="U2876" s="274" t="n"/>
      <c r="V2876" s="698">
        <f>_xlfn.LET(_xlpm.d,_xlfn.XLOOKUP(T2876,'[1]Birth Dates'!$A:$A,'[1]Birth Dates'!$B:$B,"",0),IF(_xlpm.d=0,"",_xlpm.d))</f>
        <v/>
      </c>
      <c r="W2876" s="274">
        <f>IF(OR(V2876="",A2876="",NOT(ISNUMBER(V2876)),V2876&gt;A2876),"",DATEDIF(V2876,A2876,"Y")&amp;" years, "&amp;DATEDIF(V2876,A2876,"YM")&amp;" months, "&amp;DATEDIF(V2876,A2876,"MD")&amp;" days")</f>
        <v/>
      </c>
      <c r="X2876" s="274" t="n"/>
      <c r="Y2876" s="274" t="n"/>
      <c r="Z2876" s="274" t="n"/>
      <c r="AA2876" s="274" t="n"/>
      <c r="AB2876" s="274" t="n">
        <v>18</v>
      </c>
      <c r="AC2876" s="274" t="n">
        <v>12</v>
      </c>
      <c r="AD2876" s="274" t="n">
        <v>11</v>
      </c>
      <c r="AE2876" s="583" t="inlineStr">
        <is>
          <t>2:06.5880</t>
        </is>
      </c>
      <c r="AF2876" s="418">
        <f>IF(OR(AE2876="",AE2876="",AE2876=0),"",6.213/(AE2876*24))</f>
        <v/>
      </c>
      <c r="AG2876" s="279" t="n"/>
      <c r="AH2876" s="583" t="inlineStr"/>
      <c r="AI2876" s="418">
        <f>IF(OR(AH2876="",AH2876="",AH2876=0),"",6.213/(AH2876*24))</f>
        <v/>
      </c>
      <c r="AJ2876" s="175">
        <f>IF(AND(ISNUMBER(AB2876),ISNUMBER(AG2876)),AB2876-AG2876,"")</f>
        <v/>
      </c>
      <c r="AK2876" s="274" t="n"/>
      <c r="AL2876" s="274" t="n">
        <v>161</v>
      </c>
      <c r="AM2876" s="713" t="n">
        <v>0.2492946412037037</v>
      </c>
      <c r="AN2876" s="671">
        <f>IF(OR(AL2876="",AM2876="",AM2876=0),"",AL2876*6.213/(AM2876*24))</f>
        <v/>
      </c>
      <c r="AO2876" s="725">
        <f>IF(AND(AL2876=AL2875,AM2876&lt;&gt;"",AM2875&lt;&gt;""),AM2876-AM2875,"")</f>
        <v/>
      </c>
      <c r="AP2876" s="274" t="n">
        <v>112</v>
      </c>
      <c r="AQ2876" s="583" t="inlineStr">
        <is>
          <t>2:08.5840</t>
        </is>
      </c>
      <c r="AR2876" s="417">
        <f>IF(OR(AQ2876="",AQ2876="",AQ2876=0),"",6.213/(AQ2876*24))</f>
        <v/>
      </c>
      <c r="AS2876" s="436">
        <f>IF(OR(NOT(ISNUMBER(C2876)),NOT(ISNUMBER(AB2876))),"",IF(AG2876&lt;&gt;"",AG2876,AB2876)-C2876)</f>
        <v/>
      </c>
      <c r="AT2876" s="730" t="n"/>
      <c r="AU2876" s="281">
        <f>IF($B2876="","",TEXT($A2876,"yyyymmdd")&amp;"_P"&amp;$C2876&amp;"_C"&amp;$F2876&amp;"_"&amp;TRIM(RIGHT(SUBSTITUTE(TRIM(SUBSTITUTE($L2876,CHAR(160)," "))," ",REPT(" ",60)),60))&amp;IF($P2876="","","-"&amp;TRIM(RIGHT(SUBSTITUTE(TRIM(SUBSTITUTE($P2876,CHAR(160)," "))," ",REPT(" ",60)),60)))&amp;IF($T2876="","","-"&amp;TRIM(RIGHT(SUBSTITUTE(TRIM(SUBSTITUTE($T2876,CHAR(160)," "))," ",REPT(" ",60)),60)))&amp;".jpg")</f>
        <v/>
      </c>
    </row>
    <row r="2877" ht="56" customHeight="1">
      <c r="A2877" s="278" t="n">
        <v>45578</v>
      </c>
      <c r="B2877" s="274" t="inlineStr">
        <is>
          <t>Repco Bathurst 1000, 13 October, 2024</t>
        </is>
      </c>
      <c r="C2877" s="274" t="n">
        <v>15</v>
      </c>
      <c r="D2877" s="274" t="n"/>
      <c r="E2877" s="274" t="n"/>
      <c r="F2877" s="274" t="n">
        <v>2</v>
      </c>
      <c r="G2877" s="274" t="inlineStr">
        <is>
          <t>Walkinshaw Andretti United</t>
        </is>
      </c>
      <c r="H2877" s="274" t="n"/>
      <c r="I2877" s="274" t="inlineStr">
        <is>
          <t>Mobil 1, Truck Assist</t>
        </is>
      </c>
      <c r="J2877" s="274" t="inlineStr">
        <is>
          <t>Ford Mustang S650</t>
        </is>
      </c>
      <c r="K2877" s="274" t="n"/>
      <c r="L2877" s="274" t="inlineStr">
        <is>
          <t>Ryan Wood</t>
        </is>
      </c>
      <c r="M2877" s="274" t="inlineStr">
        <is>
          <t>NZL</t>
        </is>
      </c>
      <c r="N2877" s="698">
        <f>_xlfn.LET(_xlpm.d,_xlfn.XLOOKUP(L2877,'[1]Birth Dates'!$A:$A,'[1]Birth Dates'!$B:$B,"",0),IF(_xlpm.d=0,"",_xlpm.d))</f>
        <v/>
      </c>
      <c r="O2877" s="274">
        <f>IF(OR(N2877="",A2877="",NOT(ISNUMBER(N2877)),N2877&gt;A2877),"",DATEDIF(N2877,A2877,"Y")&amp;" years, "&amp;DATEDIF(N2877,A2877,"YM")&amp;" months, "&amp;DATEDIF(N2877,A2877,"MD")&amp;" days")</f>
        <v/>
      </c>
      <c r="P2877" s="274" t="inlineStr">
        <is>
          <t>Fabian Coulthard</t>
        </is>
      </c>
      <c r="Q2877" s="274" t="inlineStr">
        <is>
          <t>AUS</t>
        </is>
      </c>
      <c r="R2877" s="698">
        <f>_xlfn.LET(_xlpm.d,_xlfn.XLOOKUP(P2877,'[1]Birth Dates'!$A:$A,'[1]Birth Dates'!$B:$B,"",0),IF(_xlpm.d=0,"",_xlpm.d))</f>
        <v/>
      </c>
      <c r="S2877" s="274">
        <f>IF(OR(R2877="",A2877="",NOT(ISNUMBER(R2877)),R2877&gt;A2877),"",DATEDIF(R2877,A2877,"Y")&amp;" years, "&amp;DATEDIF(R2877,A2877,"YM")&amp;" months, "&amp;DATEDIF(R2877,A2877,"MD")&amp;" days")</f>
        <v/>
      </c>
      <c r="T2877" s="274" t="n"/>
      <c r="U2877" s="274" t="n"/>
      <c r="V2877" s="698">
        <f>_xlfn.LET(_xlpm.d,_xlfn.XLOOKUP(T2877,'[1]Birth Dates'!$A:$A,'[1]Birth Dates'!$B:$B,"",0),IF(_xlpm.d=0,"",_xlpm.d))</f>
        <v/>
      </c>
      <c r="W2877" s="274">
        <f>IF(OR(V2877="",A2877="",NOT(ISNUMBER(V2877)),V2877&gt;A2877),"",DATEDIF(V2877,A2877,"Y")&amp;" years, "&amp;DATEDIF(V2877,A2877,"YM")&amp;" months, "&amp;DATEDIF(V2877,A2877,"MD")&amp;" days")</f>
        <v/>
      </c>
      <c r="X2877" s="274" t="n"/>
      <c r="Y2877" s="274" t="n"/>
      <c r="Z2877" s="274" t="n"/>
      <c r="AA2877" s="274" t="n"/>
      <c r="AB2877" s="274" t="n">
        <v>14</v>
      </c>
      <c r="AC2877" s="274" t="n">
        <v>15</v>
      </c>
      <c r="AD2877" s="274" t="n">
        <v>11</v>
      </c>
      <c r="AE2877" s="583" t="inlineStr">
        <is>
          <t>2:06.2510</t>
        </is>
      </c>
      <c r="AF2877" s="418">
        <f>IF(OR(AE2877="",AE2877="",AE2877=0),"",6.213/(AE2877*24))</f>
        <v/>
      </c>
      <c r="AG2877" s="279" t="n"/>
      <c r="AH2877" s="583" t="inlineStr"/>
      <c r="AI2877" s="418">
        <f>IF(OR(AH2877="",AH2877="",AH2877=0),"",6.213/(AH2877*24))</f>
        <v/>
      </c>
      <c r="AJ2877" s="175">
        <f>IF(AND(ISNUMBER(AB2877),ISNUMBER(AG2877)),AB2877-AG2877,"")</f>
        <v/>
      </c>
      <c r="AK2877" s="274" t="n"/>
      <c r="AL2877" s="274" t="n">
        <v>161</v>
      </c>
      <c r="AM2877" s="713" t="n">
        <v>0.2495041782407408</v>
      </c>
      <c r="AN2877" s="671">
        <f>IF(OR(AL2877="",AM2877="",AM2877=0),"",AL2877*6.213/(AM2877*24))</f>
        <v/>
      </c>
      <c r="AO2877" s="725">
        <f>IF(AND(AL2877=AL2876,AM2877&lt;&gt;"",AM2876&lt;&gt;""),AM2877-AM2876,"")</f>
        <v/>
      </c>
      <c r="AP2877" s="274" t="n">
        <v>139</v>
      </c>
      <c r="AQ2877" s="583" t="inlineStr">
        <is>
          <t>2:08.9980</t>
        </is>
      </c>
      <c r="AR2877" s="417">
        <f>IF(OR(AQ2877="",AQ2877="",AQ2877=0),"",6.213/(AQ2877*24))</f>
        <v/>
      </c>
      <c r="AS2877" s="436">
        <f>IF(OR(NOT(ISNUMBER(C2877)),NOT(ISNUMBER(AB2877))),"",IF(AG2877&lt;&gt;"",AG2877,AB2877)-C2877)</f>
        <v/>
      </c>
      <c r="AT2877" s="730" t="n"/>
      <c r="AU2877" s="281">
        <f>IF($B2877="","",TEXT($A2877,"yyyymmdd")&amp;"_P"&amp;$C2877&amp;"_C"&amp;$F2877&amp;"_"&amp;TRIM(RIGHT(SUBSTITUTE(TRIM(SUBSTITUTE($L2877,CHAR(160)," "))," ",REPT(" ",60)),60))&amp;IF($P2877="","","-"&amp;TRIM(RIGHT(SUBSTITUTE(TRIM(SUBSTITUTE($P2877,CHAR(160)," "))," ",REPT(" ",60)),60)))&amp;IF($T2877="","","-"&amp;TRIM(RIGHT(SUBSTITUTE(TRIM(SUBSTITUTE($T2877,CHAR(160)," "))," ",REPT(" ",60)),60)))&amp;".jpg")</f>
        <v/>
      </c>
    </row>
    <row r="2878" ht="56" customHeight="1">
      <c r="A2878" s="278" t="n">
        <v>45578</v>
      </c>
      <c r="B2878" s="274" t="inlineStr">
        <is>
          <t>Repco Bathurst 1000, 13 October, 2024</t>
        </is>
      </c>
      <c r="C2878" s="274" t="n">
        <v>16</v>
      </c>
      <c r="D2878" s="274" t="n"/>
      <c r="E2878" s="274" t="n"/>
      <c r="F2878" s="274" t="n">
        <v>8</v>
      </c>
      <c r="G2878" s="274" t="inlineStr">
        <is>
          <t>Brad Jones Racing</t>
        </is>
      </c>
      <c r="H2878" s="274" t="n"/>
      <c r="I2878" s="274" t="inlineStr">
        <is>
          <t>R&amp;J Batteries</t>
        </is>
      </c>
      <c r="J2878" s="274" t="inlineStr">
        <is>
          <t>Chevrolet Camaro Mk.6</t>
        </is>
      </c>
      <c r="K2878" s="274" t="n"/>
      <c r="L2878" s="274" t="inlineStr">
        <is>
          <t>Andre Heimgartner</t>
        </is>
      </c>
      <c r="M2878" s="274" t="inlineStr">
        <is>
          <t>NZL</t>
        </is>
      </c>
      <c r="N2878" s="698">
        <f>_xlfn.LET(_xlpm.d,_xlfn.XLOOKUP(L2878,'[1]Birth Dates'!$A:$A,'[1]Birth Dates'!$B:$B,"",0),IF(_xlpm.d=0,"",_xlpm.d))</f>
        <v/>
      </c>
      <c r="O2878" s="274">
        <f>IF(OR(N2878="",A2878="",NOT(ISNUMBER(N2878)),N2878&gt;A2878),"",DATEDIF(N2878,A2878,"Y")&amp;" years, "&amp;DATEDIF(N2878,A2878,"YM")&amp;" months, "&amp;DATEDIF(N2878,A2878,"MD")&amp;" days")</f>
        <v/>
      </c>
      <c r="P2878" s="274" t="inlineStr">
        <is>
          <t>Declan Fraser</t>
        </is>
      </c>
      <c r="Q2878" s="274" t="inlineStr">
        <is>
          <t>AUS</t>
        </is>
      </c>
      <c r="R2878" s="698">
        <f>_xlfn.LET(_xlpm.d,_xlfn.XLOOKUP(P2878,'[1]Birth Dates'!$A:$A,'[1]Birth Dates'!$B:$B,"",0),IF(_xlpm.d=0,"",_xlpm.d))</f>
        <v/>
      </c>
      <c r="S2878" s="274">
        <f>IF(OR(R2878="",A2878="",NOT(ISNUMBER(R2878)),R2878&gt;A2878),"",DATEDIF(R2878,A2878,"Y")&amp;" years, "&amp;DATEDIF(R2878,A2878,"YM")&amp;" months, "&amp;DATEDIF(R2878,A2878,"MD")&amp;" days")</f>
        <v/>
      </c>
      <c r="T2878" s="274" t="n"/>
      <c r="U2878" s="274" t="n"/>
      <c r="V2878" s="698">
        <f>_xlfn.LET(_xlpm.d,_xlfn.XLOOKUP(T2878,'[1]Birth Dates'!$A:$A,'[1]Birth Dates'!$B:$B,"",0),IF(_xlpm.d=0,"",_xlpm.d))</f>
        <v/>
      </c>
      <c r="W2878" s="274">
        <f>IF(OR(V2878="",A2878="",NOT(ISNUMBER(V2878)),V2878&gt;A2878),"",DATEDIF(V2878,A2878,"Y")&amp;" years, "&amp;DATEDIF(V2878,A2878,"YM")&amp;" months, "&amp;DATEDIF(V2878,A2878,"MD")&amp;" days")</f>
        <v/>
      </c>
      <c r="X2878" s="274" t="n"/>
      <c r="Y2878" s="274" t="n"/>
      <c r="Z2878" s="274" t="n"/>
      <c r="AA2878" s="274" t="n"/>
      <c r="AB2878" s="274" t="n">
        <v>8</v>
      </c>
      <c r="AC2878" s="274" t="n">
        <v>12</v>
      </c>
      <c r="AD2878" s="274" t="n">
        <v>11</v>
      </c>
      <c r="AE2878" s="598" t="inlineStr">
        <is>
          <t>2:05.9270</t>
        </is>
      </c>
      <c r="AF2878" s="418">
        <f>IF(OR(AE2878="",AE2878="",AE2878=0),"",6.213/(AE2878*24))</f>
        <v/>
      </c>
      <c r="AG2878" s="279" t="n">
        <v>10</v>
      </c>
      <c r="AH2878" s="583" t="inlineStr">
        <is>
          <t>2:15.1210</t>
        </is>
      </c>
      <c r="AI2878" s="418">
        <f>IF(OR(AH2878="",AH2878="",AH2878=0),"",6.213/(AH2878*24))</f>
        <v/>
      </c>
      <c r="AJ2878" s="175">
        <f>IF(AND(ISNUMBER(AB2878),ISNUMBER(AG2878)),AB2878-AG2878,"")</f>
        <v/>
      </c>
      <c r="AK2878" s="274" t="n"/>
      <c r="AL2878" s="274" t="n">
        <v>161</v>
      </c>
      <c r="AM2878" s="713" t="n">
        <v>0.2498940625</v>
      </c>
      <c r="AN2878" s="671">
        <f>IF(OR(AL2878="",AM2878="",AM2878=0),"",AL2878*6.213/(AM2878*24))</f>
        <v/>
      </c>
      <c r="AO2878" s="725">
        <f>IF(AND(AL2878=AL2877,AM2878&lt;&gt;"",AM2877&lt;&gt;""),AM2878-AM2877,"")</f>
        <v/>
      </c>
      <c r="AP2878" s="274" t="n">
        <v>6</v>
      </c>
      <c r="AQ2878" s="583" t="inlineStr">
        <is>
          <t>2:08.8490</t>
        </is>
      </c>
      <c r="AR2878" s="417">
        <f>IF(OR(AQ2878="",AQ2878="",AQ2878=0),"",6.213/(AQ2878*24))</f>
        <v/>
      </c>
      <c r="AS2878" s="436">
        <f>IF(OR(NOT(ISNUMBER(C2878)),NOT(ISNUMBER(AB2878))),"",IF(AG2878&lt;&gt;"",AG2878,AB2878)-C2878)</f>
        <v/>
      </c>
      <c r="AT2878" s="730" t="n"/>
      <c r="AU2878" s="281">
        <f>IF($B2878="","",TEXT($A2878,"yyyymmdd")&amp;"_P"&amp;$C2878&amp;"_C"&amp;$F2878&amp;"_"&amp;TRIM(RIGHT(SUBSTITUTE(TRIM(SUBSTITUTE($L2878,CHAR(160)," "))," ",REPT(" ",60)),60))&amp;IF($P2878="","","-"&amp;TRIM(RIGHT(SUBSTITUTE(TRIM(SUBSTITUTE($P2878,CHAR(160)," "))," ",REPT(" ",60)),60)))&amp;IF($T2878="","","-"&amp;TRIM(RIGHT(SUBSTITUTE(TRIM(SUBSTITUTE($T2878,CHAR(160)," "))," ",REPT(" ",60)),60)))&amp;".jpg")</f>
        <v/>
      </c>
    </row>
    <row r="2879" ht="56" customHeight="1">
      <c r="A2879" s="278" t="n">
        <v>45578</v>
      </c>
      <c r="B2879" s="274" t="inlineStr">
        <is>
          <t>Repco Bathurst 1000, 13 October, 2024</t>
        </is>
      </c>
      <c r="C2879" s="274" t="n">
        <v>17</v>
      </c>
      <c r="D2879" s="274" t="n"/>
      <c r="E2879" s="274" t="n"/>
      <c r="F2879" s="274" t="n">
        <v>10</v>
      </c>
      <c r="G2879" s="274" t="inlineStr">
        <is>
          <t>Matt Stone Racing</t>
        </is>
      </c>
      <c r="H2879" s="274" t="n"/>
      <c r="I2879" s="274" t="inlineStr">
        <is>
          <t>Bendix</t>
        </is>
      </c>
      <c r="J2879" s="274" t="inlineStr">
        <is>
          <t>Chevrolet Camaro Mk.6</t>
        </is>
      </c>
      <c r="K2879" s="274" t="n"/>
      <c r="L2879" s="274" t="inlineStr">
        <is>
          <t>Nick Percat</t>
        </is>
      </c>
      <c r="M2879" s="274" t="inlineStr">
        <is>
          <t>AUS</t>
        </is>
      </c>
      <c r="N2879" s="698">
        <f>_xlfn.LET(_xlpm.d,_xlfn.XLOOKUP(L2879,'[1]Birth Dates'!$A:$A,'[1]Birth Dates'!$B:$B,"",0),IF(_xlpm.d=0,"",_xlpm.d))</f>
        <v/>
      </c>
      <c r="O2879" s="274">
        <f>IF(OR(N2879="",A2879="",NOT(ISNUMBER(N2879)),N2879&gt;A2879),"",DATEDIF(N2879,A2879,"Y")&amp;" years, "&amp;DATEDIF(N2879,A2879,"YM")&amp;" months, "&amp;DATEDIF(N2879,A2879,"MD")&amp;" days")</f>
        <v/>
      </c>
      <c r="P2879" s="274" t="inlineStr">
        <is>
          <t>Dylan O'Keeffe</t>
        </is>
      </c>
      <c r="Q2879" s="274" t="inlineStr">
        <is>
          <t>AUS</t>
        </is>
      </c>
      <c r="R2879" s="698">
        <f>_xlfn.LET(_xlpm.d,_xlfn.XLOOKUP(P2879,'[1]Birth Dates'!$A:$A,'[1]Birth Dates'!$B:$B,"",0),IF(_xlpm.d=0,"",_xlpm.d))</f>
        <v/>
      </c>
      <c r="S2879" s="274">
        <f>IF(OR(R2879="",A2879="",NOT(ISNUMBER(R2879)),R2879&gt;A2879),"",DATEDIF(R2879,A2879,"Y")&amp;" years, "&amp;DATEDIF(R2879,A2879,"YM")&amp;" months, "&amp;DATEDIF(R2879,A2879,"MD")&amp;" days")</f>
        <v/>
      </c>
      <c r="T2879" s="274" t="n"/>
      <c r="U2879" s="274" t="n"/>
      <c r="V2879" s="698">
        <f>_xlfn.LET(_xlpm.d,_xlfn.XLOOKUP(T2879,'[1]Birth Dates'!$A:$A,'[1]Birth Dates'!$B:$B,"",0),IF(_xlpm.d=0,"",_xlpm.d))</f>
        <v/>
      </c>
      <c r="W2879" s="274">
        <f>IF(OR(V2879="",A2879="",NOT(ISNUMBER(V2879)),V2879&gt;A2879),"",DATEDIF(V2879,A2879,"Y")&amp;" years, "&amp;DATEDIF(V2879,A2879,"YM")&amp;" months, "&amp;DATEDIF(V2879,A2879,"MD")&amp;" days")</f>
        <v/>
      </c>
      <c r="X2879" s="274" t="n"/>
      <c r="Y2879" s="274" t="n"/>
      <c r="Z2879" s="274" t="n"/>
      <c r="AA2879" s="274" t="n"/>
      <c r="AB2879" s="274" t="n">
        <v>13</v>
      </c>
      <c r="AC2879" s="274" t="n">
        <v>14</v>
      </c>
      <c r="AD2879" s="274" t="n">
        <v>13</v>
      </c>
      <c r="AE2879" s="583" t="inlineStr">
        <is>
          <t>2:06.1790</t>
        </is>
      </c>
      <c r="AF2879" s="418">
        <f>IF(OR(AE2879="",AE2879="",AE2879=0),"",6.213/(AE2879*24))</f>
        <v/>
      </c>
      <c r="AG2879" s="279" t="n"/>
      <c r="AH2879" s="583" t="inlineStr"/>
      <c r="AI2879" s="418">
        <f>IF(OR(AH2879="",AH2879="",AH2879=0),"",6.213/(AH2879*24))</f>
        <v/>
      </c>
      <c r="AJ2879" s="175">
        <f>IF(AND(ISNUMBER(AB2879),ISNUMBER(AG2879)),AB2879-AG2879,"")</f>
        <v/>
      </c>
      <c r="AK2879" s="274" t="n"/>
      <c r="AL2879" s="274" t="n">
        <v>161</v>
      </c>
      <c r="AM2879" s="713" t="n">
        <v>0.2499266319444444</v>
      </c>
      <c r="AN2879" s="671">
        <f>IF(OR(AL2879="",AM2879="",AM2879=0),"",AL2879*6.213/(AM2879*24))</f>
        <v/>
      </c>
      <c r="AO2879" s="725">
        <f>IF(AND(AL2879=AL2878,AM2879&lt;&gt;"",AM2878&lt;&gt;""),AM2879-AM2878,"")</f>
        <v/>
      </c>
      <c r="AP2879" s="274" t="n">
        <v>125</v>
      </c>
      <c r="AQ2879" s="583" t="inlineStr">
        <is>
          <t>2:08.6160</t>
        </is>
      </c>
      <c r="AR2879" s="417">
        <f>IF(OR(AQ2879="",AQ2879="",AQ2879=0),"",6.213/(AQ2879*24))</f>
        <v/>
      </c>
      <c r="AS2879" s="436">
        <f>IF(OR(NOT(ISNUMBER(C2879)),NOT(ISNUMBER(AB2879))),"",IF(AG2879&lt;&gt;"",AG2879,AB2879)-C2879)</f>
        <v/>
      </c>
      <c r="AT2879" s="730" t="n"/>
      <c r="AU2879" s="281">
        <f>IF($B2879="","",TEXT($A2879,"yyyymmdd")&amp;"_P"&amp;$C2879&amp;"_C"&amp;$F2879&amp;"_"&amp;TRIM(RIGHT(SUBSTITUTE(TRIM(SUBSTITUTE($L2879,CHAR(160)," "))," ",REPT(" ",60)),60))&amp;IF($P2879="","","-"&amp;TRIM(RIGHT(SUBSTITUTE(TRIM(SUBSTITUTE($P2879,CHAR(160)," "))," ",REPT(" ",60)),60)))&amp;IF($T2879="","","-"&amp;TRIM(RIGHT(SUBSTITUTE(TRIM(SUBSTITUTE($T2879,CHAR(160)," "))," ",REPT(" ",60)),60)))&amp;".jpg")</f>
        <v/>
      </c>
    </row>
    <row r="2880" ht="56" customHeight="1">
      <c r="A2880" s="278" t="n">
        <v>45578</v>
      </c>
      <c r="B2880" s="274" t="inlineStr">
        <is>
          <t>Repco Bathurst 1000, 13 October, 2024</t>
        </is>
      </c>
      <c r="C2880" s="274" t="n">
        <v>18</v>
      </c>
      <c r="D2880" s="274" t="n"/>
      <c r="E2880" s="274" t="n"/>
      <c r="F2880" s="274" t="n">
        <v>18</v>
      </c>
      <c r="G2880" s="274" t="inlineStr">
        <is>
          <t>Team 18</t>
        </is>
      </c>
      <c r="H2880" s="274" t="n"/>
      <c r="I2880" s="274" t="inlineStr">
        <is>
          <t>DeWalt</t>
        </is>
      </c>
      <c r="J2880" s="274" t="inlineStr">
        <is>
          <t>Chevrolet Camaro Mk.6</t>
        </is>
      </c>
      <c r="K2880" s="274" t="n"/>
      <c r="L2880" s="274" t="inlineStr">
        <is>
          <t>Mark Winterbottom</t>
        </is>
      </c>
      <c r="M2880" s="274" t="inlineStr">
        <is>
          <t>AUS</t>
        </is>
      </c>
      <c r="N2880" s="698">
        <f>_xlfn.LET(_xlpm.d,_xlfn.XLOOKUP(L2880,'[1]Birth Dates'!$A:$A,'[1]Birth Dates'!$B:$B,"",0),IF(_xlpm.d=0,"",_xlpm.d))</f>
        <v/>
      </c>
      <c r="O2880" s="274">
        <f>IF(OR(N2880="",A2880="",NOT(ISNUMBER(N2880)),N2880&gt;A2880),"",DATEDIF(N2880,A2880,"Y")&amp;" years, "&amp;DATEDIF(N2880,A2880,"YM")&amp;" months, "&amp;DATEDIF(N2880,A2880,"MD")&amp;" days")</f>
        <v/>
      </c>
      <c r="P2880" s="274" t="inlineStr">
        <is>
          <t>Michael Caruso</t>
        </is>
      </c>
      <c r="Q2880" s="274" t="inlineStr">
        <is>
          <t>AUS</t>
        </is>
      </c>
      <c r="R2880" s="698">
        <f>_xlfn.LET(_xlpm.d,_xlfn.XLOOKUP(P2880,'[1]Birth Dates'!$A:$A,'[1]Birth Dates'!$B:$B,"",0),IF(_xlpm.d=0,"",_xlpm.d))</f>
        <v/>
      </c>
      <c r="S2880" s="274">
        <f>IF(OR(R2880="",A2880="",NOT(ISNUMBER(R2880)),R2880&gt;A2880),"",DATEDIF(R2880,A2880,"Y")&amp;" years, "&amp;DATEDIF(R2880,A2880,"YM")&amp;" months, "&amp;DATEDIF(R2880,A2880,"MD")&amp;" days")</f>
        <v/>
      </c>
      <c r="T2880" s="274" t="n"/>
      <c r="U2880" s="274" t="n"/>
      <c r="V2880" s="698">
        <f>_xlfn.LET(_xlpm.d,_xlfn.XLOOKUP(T2880,'[1]Birth Dates'!$A:$A,'[1]Birth Dates'!$B:$B,"",0),IF(_xlpm.d=0,"",_xlpm.d))</f>
        <v/>
      </c>
      <c r="W2880" s="274">
        <f>IF(OR(V2880="",A2880="",NOT(ISNUMBER(V2880)),V2880&gt;A2880),"",DATEDIF(V2880,A2880,"Y")&amp;" years, "&amp;DATEDIF(V2880,A2880,"YM")&amp;" months, "&amp;DATEDIF(V2880,A2880,"MD")&amp;" days")</f>
        <v/>
      </c>
      <c r="X2880" s="274" t="n"/>
      <c r="Y2880" s="274" t="n"/>
      <c r="Z2880" s="274" t="n"/>
      <c r="AA2880" s="274" t="n"/>
      <c r="AB2880" s="274" t="n">
        <v>22</v>
      </c>
      <c r="AC2880" s="274" t="n">
        <v>13</v>
      </c>
      <c r="AD2880" s="274" t="n">
        <v>12</v>
      </c>
      <c r="AE2880" s="583" t="inlineStr">
        <is>
          <t>2:06.7370</t>
        </is>
      </c>
      <c r="AF2880" s="418">
        <f>IF(OR(AE2880="",AE2880="",AE2880=0),"",6.213/(AE2880*24))</f>
        <v/>
      </c>
      <c r="AG2880" s="279" t="n"/>
      <c r="AH2880" s="583" t="inlineStr"/>
      <c r="AI2880" s="418">
        <f>IF(OR(AH2880="",AH2880="",AH2880=0),"",6.213/(AH2880*24))</f>
        <v/>
      </c>
      <c r="AJ2880" s="175">
        <f>IF(AND(ISNUMBER(AB2880),ISNUMBER(AG2880)),AB2880-AG2880,"")</f>
        <v/>
      </c>
      <c r="AK2880" s="274" t="n"/>
      <c r="AL2880" s="274" t="n">
        <v>161</v>
      </c>
      <c r="AM2880" s="713" t="n">
        <v>0.2499965972222222</v>
      </c>
      <c r="AN2880" s="671">
        <f>IF(OR(AL2880="",AM2880="",AM2880=0),"",AL2880*6.213/(AM2880*24))</f>
        <v/>
      </c>
      <c r="AO2880" s="725">
        <f>IF(AND(AL2880=AL2879,AM2880&lt;&gt;"",AM2879&lt;&gt;""),AM2880-AM2879,"")</f>
        <v/>
      </c>
      <c r="AP2880" s="274" t="n">
        <v>141</v>
      </c>
      <c r="AQ2880" s="583" t="inlineStr">
        <is>
          <t>2:08.9410</t>
        </is>
      </c>
      <c r="AR2880" s="417">
        <f>IF(OR(AQ2880="",AQ2880="",AQ2880=0),"",6.213/(AQ2880*24))</f>
        <v/>
      </c>
      <c r="AS2880" s="436">
        <f>IF(OR(NOT(ISNUMBER(C2880)),NOT(ISNUMBER(AB2880))),"",IF(AG2880&lt;&gt;"",AG2880,AB2880)-C2880)</f>
        <v/>
      </c>
      <c r="AT2880" s="730" t="n"/>
      <c r="AU2880" s="281">
        <f>IF($B2880="","",TEXT($A2880,"yyyymmdd")&amp;"_P"&amp;$C2880&amp;"_C"&amp;$F2880&amp;"_"&amp;TRIM(RIGHT(SUBSTITUTE(TRIM(SUBSTITUTE($L2880,CHAR(160)," "))," ",REPT(" ",60)),60))&amp;IF($P2880="","","-"&amp;TRIM(RIGHT(SUBSTITUTE(TRIM(SUBSTITUTE($P2880,CHAR(160)," "))," ",REPT(" ",60)),60)))&amp;IF($T2880="","","-"&amp;TRIM(RIGHT(SUBSTITUTE(TRIM(SUBSTITUTE($T2880,CHAR(160)," "))," ",REPT(" ",60)),60)))&amp;".jpg")</f>
        <v/>
      </c>
    </row>
    <row r="2881" ht="56" customHeight="1">
      <c r="A2881" s="278" t="n">
        <v>45578</v>
      </c>
      <c r="B2881" s="274" t="inlineStr">
        <is>
          <t>Repco Bathurst 1000, 13 October, 2024</t>
        </is>
      </c>
      <c r="C2881" s="274" t="n">
        <v>19</v>
      </c>
      <c r="D2881" s="274" t="n"/>
      <c r="E2881" s="274" t="n"/>
      <c r="F2881" s="274" t="n">
        <v>23</v>
      </c>
      <c r="G2881" s="274" t="inlineStr">
        <is>
          <t>PremiAir Racing</t>
        </is>
      </c>
      <c r="H2881" s="274" t="n"/>
      <c r="I2881" s="274" t="inlineStr">
        <is>
          <t>Nulon</t>
        </is>
      </c>
      <c r="J2881" s="274" t="inlineStr">
        <is>
          <t>Chevrolet Camaro Mk.6</t>
        </is>
      </c>
      <c r="K2881" s="274" t="n"/>
      <c r="L2881" s="274" t="inlineStr">
        <is>
          <t>Tim Slade</t>
        </is>
      </c>
      <c r="M2881" s="274" t="inlineStr">
        <is>
          <t>AUS</t>
        </is>
      </c>
      <c r="N2881" s="698">
        <f>_xlfn.LET(_xlpm.d,_xlfn.XLOOKUP(L2881,'[1]Birth Dates'!$A:$A,'[1]Birth Dates'!$B:$B,"",0),IF(_xlpm.d=0,"",_xlpm.d))</f>
        <v/>
      </c>
      <c r="O2881" s="274">
        <f>IF(OR(N2881="",A2881="",NOT(ISNUMBER(N2881)),N2881&gt;A2881),"",DATEDIF(N2881,A2881,"Y")&amp;" years, "&amp;DATEDIF(N2881,A2881,"YM")&amp;" months, "&amp;DATEDIF(N2881,A2881,"MD")&amp;" days")</f>
        <v/>
      </c>
      <c r="P2881" s="274" t="inlineStr">
        <is>
          <t>Cameron McLeod</t>
        </is>
      </c>
      <c r="Q2881" s="274" t="inlineStr">
        <is>
          <t>AUS</t>
        </is>
      </c>
      <c r="R2881" s="698">
        <f>_xlfn.LET(_xlpm.d,_xlfn.XLOOKUP(P2881,'[1]Birth Dates'!$A:$A,'[1]Birth Dates'!$B:$B,"",0),IF(_xlpm.d=0,"",_xlpm.d))</f>
        <v/>
      </c>
      <c r="S2881" s="274">
        <f>IF(OR(R2881="",A2881="",NOT(ISNUMBER(R2881)),R2881&gt;A2881),"",DATEDIF(R2881,A2881,"Y")&amp;" years, "&amp;DATEDIF(R2881,A2881,"YM")&amp;" months, "&amp;DATEDIF(R2881,A2881,"MD")&amp;" days")</f>
        <v/>
      </c>
      <c r="T2881" s="274" t="n"/>
      <c r="U2881" s="274" t="n"/>
      <c r="V2881" s="698">
        <f>_xlfn.LET(_xlpm.d,_xlfn.XLOOKUP(T2881,'[1]Birth Dates'!$A:$A,'[1]Birth Dates'!$B:$B,"",0),IF(_xlpm.d=0,"",_xlpm.d))</f>
        <v/>
      </c>
      <c r="W2881" s="274">
        <f>IF(OR(V2881="",A2881="",NOT(ISNUMBER(V2881)),V2881&gt;A2881),"",DATEDIF(V2881,A2881,"Y")&amp;" years, "&amp;DATEDIF(V2881,A2881,"YM")&amp;" months, "&amp;DATEDIF(V2881,A2881,"MD")&amp;" days")</f>
        <v/>
      </c>
      <c r="X2881" s="274" t="n"/>
      <c r="Y2881" s="274" t="n"/>
      <c r="Z2881" s="274" t="n"/>
      <c r="AA2881" s="274" t="n"/>
      <c r="AB2881" s="274" t="n">
        <v>25</v>
      </c>
      <c r="AC2881" s="274" t="n">
        <v>12</v>
      </c>
      <c r="AD2881" s="274" t="n">
        <v>8</v>
      </c>
      <c r="AE2881" s="583" t="inlineStr">
        <is>
          <t>2:06.9790</t>
        </is>
      </c>
      <c r="AF2881" s="418">
        <f>IF(OR(AE2881="",AE2881="",AE2881=0),"",6.213/(AE2881*24))</f>
        <v/>
      </c>
      <c r="AG2881" s="279" t="n"/>
      <c r="AH2881" s="583" t="inlineStr"/>
      <c r="AI2881" s="418">
        <f>IF(OR(AH2881="",AH2881="",AH2881=0),"",6.213/(AH2881*24))</f>
        <v/>
      </c>
      <c r="AJ2881" s="175">
        <f>IF(AND(ISNUMBER(AB2881),ISNUMBER(AG2881)),AB2881-AG2881,"")</f>
        <v/>
      </c>
      <c r="AK2881" s="274" t="n"/>
      <c r="AL2881" s="274" t="n">
        <v>161</v>
      </c>
      <c r="AM2881" s="713" t="n">
        <v>0.2500193171296297</v>
      </c>
      <c r="AN2881" s="671">
        <f>IF(OR(AL2881="",AM2881="",AM2881=0),"",AL2881*6.213/(AM2881*24))</f>
        <v/>
      </c>
      <c r="AO2881" s="725">
        <f>IF(AND(AL2881=AL2880,AM2881&lt;&gt;"",AM2880&lt;&gt;""),AM2881-AM2880,"")</f>
        <v/>
      </c>
      <c r="AP2881" s="274" t="n">
        <v>137</v>
      </c>
      <c r="AQ2881" s="583" t="inlineStr">
        <is>
          <t>2:09.1290</t>
        </is>
      </c>
      <c r="AR2881" s="417">
        <f>IF(OR(AQ2881="",AQ2881="",AQ2881=0),"",6.213/(AQ2881*24))</f>
        <v/>
      </c>
      <c r="AS2881" s="436">
        <f>IF(OR(NOT(ISNUMBER(C2881)),NOT(ISNUMBER(AB2881))),"",IF(AG2881&lt;&gt;"",AG2881,AB2881)-C2881)</f>
        <v/>
      </c>
      <c r="AT2881" s="730" t="n"/>
      <c r="AU2881" s="281">
        <f>IF($B2881="","",TEXT($A2881,"yyyymmdd")&amp;"_P"&amp;$C2881&amp;"_C"&amp;$F2881&amp;"_"&amp;TRIM(RIGHT(SUBSTITUTE(TRIM(SUBSTITUTE($L2881,CHAR(160)," "))," ",REPT(" ",60)),60))&amp;IF($P2881="","","-"&amp;TRIM(RIGHT(SUBSTITUTE(TRIM(SUBSTITUTE($P2881,CHAR(160)," "))," ",REPT(" ",60)),60)))&amp;IF($T2881="","","-"&amp;TRIM(RIGHT(SUBSTITUTE(TRIM(SUBSTITUTE($T2881,CHAR(160)," "))," ",REPT(" ",60)),60)))&amp;".jpg")</f>
        <v/>
      </c>
    </row>
    <row r="2882" ht="56" customHeight="1">
      <c r="A2882" s="278" t="n">
        <v>45578</v>
      </c>
      <c r="B2882" s="274" t="inlineStr">
        <is>
          <t>Repco Bathurst 1000, 13 October, 2024</t>
        </is>
      </c>
      <c r="C2882" s="274" t="n">
        <v>20</v>
      </c>
      <c r="D2882" s="274" t="n"/>
      <c r="E2882" s="274" t="n"/>
      <c r="F2882" s="274" t="n">
        <v>50</v>
      </c>
      <c r="G2882" s="274" t="inlineStr">
        <is>
          <t>Brad Jones Racing</t>
        </is>
      </c>
      <c r="H2882" s="274" t="n"/>
      <c r="I2882" s="274" t="inlineStr">
        <is>
          <t>SCT Logistics</t>
        </is>
      </c>
      <c r="J2882" s="274" t="inlineStr">
        <is>
          <t>Chevrolet Camaro Mk.6</t>
        </is>
      </c>
      <c r="K2882" s="274" t="n"/>
      <c r="L2882" s="274" t="inlineStr">
        <is>
          <t>Jaxon Evans</t>
        </is>
      </c>
      <c r="M2882" s="274" t="inlineStr">
        <is>
          <t>NZL</t>
        </is>
      </c>
      <c r="N2882" s="698">
        <f>_xlfn.LET(_xlpm.d,_xlfn.XLOOKUP(L2882,'[1]Birth Dates'!$A:$A,'[1]Birth Dates'!$B:$B,"",0),IF(_xlpm.d=0,"",_xlpm.d))</f>
        <v/>
      </c>
      <c r="O2882" s="274">
        <f>IF(OR(N2882="",A2882="",NOT(ISNUMBER(N2882)),N2882&gt;A2882),"",DATEDIF(N2882,A2882,"Y")&amp;" years, "&amp;DATEDIF(N2882,A2882,"YM")&amp;" months, "&amp;DATEDIF(N2882,A2882,"MD")&amp;" days")</f>
        <v/>
      </c>
      <c r="P2882" s="274" t="inlineStr">
        <is>
          <t>Dean Fiore</t>
        </is>
      </c>
      <c r="Q2882" s="274" t="inlineStr">
        <is>
          <t>AUS</t>
        </is>
      </c>
      <c r="R2882" s="698">
        <f>_xlfn.LET(_xlpm.d,_xlfn.XLOOKUP(P2882,'[1]Birth Dates'!$A:$A,'[1]Birth Dates'!$B:$B,"",0),IF(_xlpm.d=0,"",_xlpm.d))</f>
        <v/>
      </c>
      <c r="S2882" s="274">
        <f>IF(OR(R2882="",A2882="",NOT(ISNUMBER(R2882)),R2882&gt;A2882),"",DATEDIF(R2882,A2882,"Y")&amp;" years, "&amp;DATEDIF(R2882,A2882,"YM")&amp;" months, "&amp;DATEDIF(R2882,A2882,"MD")&amp;" days")</f>
        <v/>
      </c>
      <c r="T2882" s="274" t="n"/>
      <c r="U2882" s="274" t="n"/>
      <c r="V2882" s="698">
        <f>_xlfn.LET(_xlpm.d,_xlfn.XLOOKUP(T2882,'[1]Birth Dates'!$A:$A,'[1]Birth Dates'!$B:$B,"",0),IF(_xlpm.d=0,"",_xlpm.d))</f>
        <v/>
      </c>
      <c r="W2882" s="274">
        <f>IF(OR(V2882="",A2882="",NOT(ISNUMBER(V2882)),V2882&gt;A2882),"",DATEDIF(V2882,A2882,"Y")&amp;" years, "&amp;DATEDIF(V2882,A2882,"YM")&amp;" months, "&amp;DATEDIF(V2882,A2882,"MD")&amp;" days")</f>
        <v/>
      </c>
      <c r="X2882" s="274" t="n"/>
      <c r="Y2882" s="274" t="n"/>
      <c r="Z2882" s="274" t="n"/>
      <c r="AA2882" s="274" t="n"/>
      <c r="AB2882" s="274" t="n">
        <v>15</v>
      </c>
      <c r="AC2882" s="274" t="n">
        <v>15</v>
      </c>
      <c r="AD2882" s="274" t="n">
        <v>14</v>
      </c>
      <c r="AE2882" s="583" t="inlineStr">
        <is>
          <t>2:06.2530</t>
        </is>
      </c>
      <c r="AF2882" s="418">
        <f>IF(OR(AE2882="",AE2882="",AE2882=0),"",6.213/(AE2882*24))</f>
        <v/>
      </c>
      <c r="AG2882" s="279" t="n"/>
      <c r="AH2882" s="583" t="inlineStr"/>
      <c r="AI2882" s="418">
        <f>IF(OR(AH2882="",AH2882="",AH2882=0),"",6.213/(AH2882*24))</f>
        <v/>
      </c>
      <c r="AJ2882" s="175">
        <f>IF(AND(ISNUMBER(AB2882),ISNUMBER(AG2882)),AB2882-AG2882,"")</f>
        <v/>
      </c>
      <c r="AK2882" s="274" t="n"/>
      <c r="AL2882" s="274" t="n">
        <v>161</v>
      </c>
      <c r="AM2882" s="713" t="n">
        <v>0.2500531944444445</v>
      </c>
      <c r="AN2882" s="671">
        <f>IF(OR(AL2882="",AM2882="",AM2882=0),"",AL2882*6.213/(AM2882*24))</f>
        <v/>
      </c>
      <c r="AO2882" s="725">
        <f>IF(AND(AL2882=AL2881,AM2882&lt;&gt;"",AM2881&lt;&gt;""),AM2882-AM2881,"")</f>
        <v/>
      </c>
      <c r="AP2882" s="274" t="n">
        <v>142</v>
      </c>
      <c r="AQ2882" s="583" t="inlineStr">
        <is>
          <t>2:08.9020</t>
        </is>
      </c>
      <c r="AR2882" s="417">
        <f>IF(OR(AQ2882="",AQ2882="",AQ2882=0),"",6.213/(AQ2882*24))</f>
        <v/>
      </c>
      <c r="AS2882" s="436">
        <f>IF(OR(NOT(ISNUMBER(C2882)),NOT(ISNUMBER(AB2882))),"",IF(AG2882&lt;&gt;"",AG2882,AB2882)-C2882)</f>
        <v/>
      </c>
      <c r="AT2882" s="730" t="n"/>
      <c r="AU2882" s="281">
        <f>IF($B2882="","",TEXT($A2882,"yyyymmdd")&amp;"_P"&amp;$C2882&amp;"_C"&amp;$F2882&amp;"_"&amp;TRIM(RIGHT(SUBSTITUTE(TRIM(SUBSTITUTE($L2882,CHAR(160)," "))," ",REPT(" ",60)),60))&amp;IF($P2882="","","-"&amp;TRIM(RIGHT(SUBSTITUTE(TRIM(SUBSTITUTE($P2882,CHAR(160)," "))," ",REPT(" ",60)),60)))&amp;IF($T2882="","","-"&amp;TRIM(RIGHT(SUBSTITUTE(TRIM(SUBSTITUTE($T2882,CHAR(160)," "))," ",REPT(" ",60)),60)))&amp;".jpg")</f>
        <v/>
      </c>
    </row>
    <row r="2883" ht="56" customHeight="1">
      <c r="A2883" s="278" t="n">
        <v>45578</v>
      </c>
      <c r="B2883" s="274" t="inlineStr">
        <is>
          <t>Repco Bathurst 1000, 13 October, 2024</t>
        </is>
      </c>
      <c r="C2883" s="274" t="n">
        <v>21</v>
      </c>
      <c r="D2883" s="274" t="n"/>
      <c r="E2883" s="274" t="n"/>
      <c r="F2883" s="274" t="n">
        <v>7</v>
      </c>
      <c r="G2883" s="274" t="inlineStr">
        <is>
          <t>Blanchard Racing Team</t>
        </is>
      </c>
      <c r="H2883" s="274" t="n"/>
      <c r="I2883" s="274" t="inlineStr">
        <is>
          <t>Snowy River Caravans</t>
        </is>
      </c>
      <c r="J2883" s="274" t="inlineStr">
        <is>
          <t>Ford Mustang S650</t>
        </is>
      </c>
      <c r="K2883" s="274" t="n"/>
      <c r="L2883" s="274" t="inlineStr">
        <is>
          <t>James Courtney</t>
        </is>
      </c>
      <c r="M2883" s="274" t="inlineStr">
        <is>
          <t>AUS</t>
        </is>
      </c>
      <c r="N2883" s="698">
        <f>_xlfn.LET(_xlpm.d,_xlfn.XLOOKUP(L2883,'[1]Birth Dates'!$A:$A,'[1]Birth Dates'!$B:$B,"",0),IF(_xlpm.d=0,"",_xlpm.d))</f>
        <v/>
      </c>
      <c r="O2883" s="274">
        <f>IF(OR(N2883="",A2883="",NOT(ISNUMBER(N2883)),N2883&gt;A2883),"",DATEDIF(N2883,A2883,"Y")&amp;" years, "&amp;DATEDIF(N2883,A2883,"YM")&amp;" months, "&amp;DATEDIF(N2883,A2883,"MD")&amp;" days")</f>
        <v/>
      </c>
      <c r="P2883" s="274" t="inlineStr">
        <is>
          <t>Jack Perkins</t>
        </is>
      </c>
      <c r="Q2883" s="274" t="inlineStr">
        <is>
          <t>AUS</t>
        </is>
      </c>
      <c r="R2883" s="698">
        <f>_xlfn.LET(_xlpm.d,_xlfn.XLOOKUP(P2883,'[1]Birth Dates'!$A:$A,'[1]Birth Dates'!$B:$B,"",0),IF(_xlpm.d=0,"",_xlpm.d))</f>
        <v/>
      </c>
      <c r="S2883" s="274">
        <f>IF(OR(R2883="",A2883="",NOT(ISNUMBER(R2883)),R2883&gt;A2883),"",DATEDIF(R2883,A2883,"Y")&amp;" years, "&amp;DATEDIF(R2883,A2883,"YM")&amp;" months, "&amp;DATEDIF(R2883,A2883,"MD")&amp;" days")</f>
        <v/>
      </c>
      <c r="T2883" s="274" t="n"/>
      <c r="U2883" s="274" t="n"/>
      <c r="V2883" s="698">
        <f>_xlfn.LET(_xlpm.d,_xlfn.XLOOKUP(T2883,'[1]Birth Dates'!$A:$A,'[1]Birth Dates'!$B:$B,"",0),IF(_xlpm.d=0,"",_xlpm.d))</f>
        <v/>
      </c>
      <c r="W2883" s="274">
        <f>IF(OR(V2883="",A2883="",NOT(ISNUMBER(V2883)),V2883&gt;A2883),"",DATEDIF(V2883,A2883,"Y")&amp;" years, "&amp;DATEDIF(V2883,A2883,"YM")&amp;" months, "&amp;DATEDIF(V2883,A2883,"MD")&amp;" days")</f>
        <v/>
      </c>
      <c r="X2883" s="274" t="n"/>
      <c r="Y2883" s="274" t="n"/>
      <c r="Z2883" s="274" t="n"/>
      <c r="AA2883" s="274" t="n"/>
      <c r="AB2883" s="274" t="n">
        <v>23</v>
      </c>
      <c r="AC2883" s="274" t="n">
        <v>11</v>
      </c>
      <c r="AD2883" s="274" t="n">
        <v>10</v>
      </c>
      <c r="AE2883" s="583" t="inlineStr">
        <is>
          <t>2:06.7480</t>
        </is>
      </c>
      <c r="AF2883" s="418">
        <f>IF(OR(AE2883="",AE2883="",AE2883=0),"",6.213/(AE2883*24))</f>
        <v/>
      </c>
      <c r="AG2883" s="279" t="n"/>
      <c r="AH2883" s="583" t="inlineStr"/>
      <c r="AI2883" s="418">
        <f>IF(OR(AH2883="",AH2883="",AH2883=0),"",6.213/(AH2883*24))</f>
        <v/>
      </c>
      <c r="AJ2883" s="175">
        <f>IF(AND(ISNUMBER(AB2883),ISNUMBER(AG2883)),AB2883-AG2883,"")</f>
        <v/>
      </c>
      <c r="AK2883" s="274" t="n"/>
      <c r="AL2883" s="274" t="n">
        <v>160</v>
      </c>
      <c r="AM2883" s="713" t="n">
        <v>0.2486585069444445</v>
      </c>
      <c r="AN2883" s="671">
        <f>IF(OR(AL2883="",AM2883="",AM2883=0),"",AL2883*6.213/(AM2883*24))</f>
        <v/>
      </c>
      <c r="AO2883" s="725">
        <f>IF(AND(AL2883=AL2882,AM2883&lt;&gt;"",AM2882&lt;&gt;""),AM2883-AM2882,"")</f>
        <v/>
      </c>
      <c r="AP2883" s="274" t="n">
        <v>142</v>
      </c>
      <c r="AQ2883" s="583" t="inlineStr">
        <is>
          <t>2:09.1240</t>
        </is>
      </c>
      <c r="AR2883" s="417">
        <f>IF(OR(AQ2883="",AQ2883="",AQ2883=0),"",6.213/(AQ2883*24))</f>
        <v/>
      </c>
      <c r="AS2883" s="436">
        <f>IF(OR(NOT(ISNUMBER(C2883)),NOT(ISNUMBER(AB2883))),"",IF(AG2883&lt;&gt;"",AG2883,AB2883)-C2883)</f>
        <v/>
      </c>
      <c r="AT2883" s="730" t="n"/>
      <c r="AU2883" s="281">
        <f>IF($B2883="","",TEXT($A2883,"yyyymmdd")&amp;"_P"&amp;$C2883&amp;"_C"&amp;$F2883&amp;"_"&amp;TRIM(RIGHT(SUBSTITUTE(TRIM(SUBSTITUTE($L2883,CHAR(160)," "))," ",REPT(" ",60)),60))&amp;IF($P2883="","","-"&amp;TRIM(RIGHT(SUBSTITUTE(TRIM(SUBSTITUTE($P2883,CHAR(160)," "))," ",REPT(" ",60)),60)))&amp;IF($T2883="","","-"&amp;TRIM(RIGHT(SUBSTITUTE(TRIM(SUBSTITUTE($T2883,CHAR(160)," "))," ",REPT(" ",60)),60)))&amp;".jpg")</f>
        <v/>
      </c>
    </row>
    <row r="2884" ht="56" customHeight="1">
      <c r="A2884" s="278" t="n">
        <v>45578</v>
      </c>
      <c r="B2884" s="274" t="inlineStr">
        <is>
          <t>Repco Bathurst 1000, 13 October, 2024</t>
        </is>
      </c>
      <c r="C2884" s="274" t="n">
        <v>22</v>
      </c>
      <c r="D2884" s="274" t="n"/>
      <c r="E2884" s="274" t="n"/>
      <c r="F2884" s="274" t="n">
        <v>14</v>
      </c>
      <c r="G2884" s="274" t="inlineStr">
        <is>
          <t>Brad Jones Racing</t>
        </is>
      </c>
      <c r="H2884" s="274" t="n"/>
      <c r="I2884" s="274" t="inlineStr">
        <is>
          <t>Middy's Electrical</t>
        </is>
      </c>
      <c r="J2884" s="274" t="inlineStr">
        <is>
          <t>Chevrolet Camaro Mk.6</t>
        </is>
      </c>
      <c r="K2884" s="274" t="n"/>
      <c r="L2884" s="274" t="inlineStr">
        <is>
          <t>Bryce Fullwood</t>
        </is>
      </c>
      <c r="M2884" s="274" t="inlineStr">
        <is>
          <t>AUS</t>
        </is>
      </c>
      <c r="N2884" s="698">
        <f>_xlfn.LET(_xlpm.d,_xlfn.XLOOKUP(L2884,'[1]Birth Dates'!$A:$A,'[1]Birth Dates'!$B:$B,"",0),IF(_xlpm.d=0,"",_xlpm.d))</f>
        <v/>
      </c>
      <c r="O2884" s="274">
        <f>IF(OR(N2884="",A2884="",NOT(ISNUMBER(N2884)),N2884&gt;A2884),"",DATEDIF(N2884,A2884,"Y")&amp;" years, "&amp;DATEDIF(N2884,A2884,"YM")&amp;" months, "&amp;DATEDIF(N2884,A2884,"MD")&amp;" days")</f>
        <v/>
      </c>
      <c r="P2884" s="274" t="inlineStr">
        <is>
          <t>Jaylyn Robotham</t>
        </is>
      </c>
      <c r="Q2884" s="274" t="inlineStr">
        <is>
          <t>AUS</t>
        </is>
      </c>
      <c r="R2884" s="698">
        <f>_xlfn.LET(_xlpm.d,_xlfn.XLOOKUP(P2884,'[1]Birth Dates'!$A:$A,'[1]Birth Dates'!$B:$B,"",0),IF(_xlpm.d=0,"",_xlpm.d))</f>
        <v/>
      </c>
      <c r="S2884" s="274">
        <f>IF(OR(R2884="",A2884="",NOT(ISNUMBER(R2884)),R2884&gt;A2884),"",DATEDIF(R2884,A2884,"Y")&amp;" years, "&amp;DATEDIF(R2884,A2884,"YM")&amp;" months, "&amp;DATEDIF(R2884,A2884,"MD")&amp;" days")</f>
        <v/>
      </c>
      <c r="T2884" s="274" t="n"/>
      <c r="U2884" s="274" t="n"/>
      <c r="V2884" s="698">
        <f>_xlfn.LET(_xlpm.d,_xlfn.XLOOKUP(T2884,'[1]Birth Dates'!$A:$A,'[1]Birth Dates'!$B:$B,"",0),IF(_xlpm.d=0,"",_xlpm.d))</f>
        <v/>
      </c>
      <c r="W2884" s="274">
        <f>IF(OR(V2884="",A2884="",NOT(ISNUMBER(V2884)),V2884&gt;A2884),"",DATEDIF(V2884,A2884,"Y")&amp;" years, "&amp;DATEDIF(V2884,A2884,"YM")&amp;" months, "&amp;DATEDIF(V2884,A2884,"MD")&amp;" days")</f>
        <v/>
      </c>
      <c r="X2884" s="274" t="n"/>
      <c r="Y2884" s="274" t="n"/>
      <c r="Z2884" s="274" t="n"/>
      <c r="AA2884" s="274" t="n"/>
      <c r="AB2884" s="274" t="n">
        <v>24</v>
      </c>
      <c r="AC2884" s="274" t="n">
        <v>12</v>
      </c>
      <c r="AD2884" s="274" t="n">
        <v>8</v>
      </c>
      <c r="AE2884" s="583" t="inlineStr">
        <is>
          <t>2:06.9160</t>
        </is>
      </c>
      <c r="AF2884" s="418">
        <f>IF(OR(AE2884="",AE2884="",AE2884=0),"",6.213/(AE2884*24))</f>
        <v/>
      </c>
      <c r="AG2884" s="279" t="n"/>
      <c r="AH2884" s="583" t="inlineStr"/>
      <c r="AI2884" s="418">
        <f>IF(OR(AH2884="",AH2884="",AH2884=0),"",6.213/(AH2884*24))</f>
        <v/>
      </c>
      <c r="AJ2884" s="175">
        <f>IF(AND(ISNUMBER(AB2884),ISNUMBER(AG2884)),AB2884-AG2884,"")</f>
        <v/>
      </c>
      <c r="AK2884" s="274" t="n"/>
      <c r="AL2884" s="274" t="n">
        <v>160</v>
      </c>
      <c r="AM2884" s="713" t="n">
        <v>0.2486742708333333</v>
      </c>
      <c r="AN2884" s="671">
        <f>IF(OR(AL2884="",AM2884="",AM2884=0),"",AL2884*6.213/(AM2884*24))</f>
        <v/>
      </c>
      <c r="AO2884" s="725">
        <f>IF(AND(AL2884=AL2883,AM2884&lt;&gt;"",AM2883&lt;&gt;""),AM2884-AM2883,"")</f>
        <v/>
      </c>
      <c r="AP2884" s="274" t="n">
        <v>93</v>
      </c>
      <c r="AQ2884" s="583" t="inlineStr">
        <is>
          <t>2:09.1780</t>
        </is>
      </c>
      <c r="AR2884" s="417">
        <f>IF(OR(AQ2884="",AQ2884="",AQ2884=0),"",6.213/(AQ2884*24))</f>
        <v/>
      </c>
      <c r="AS2884" s="436">
        <f>IF(OR(NOT(ISNUMBER(C2884)),NOT(ISNUMBER(AB2884))),"",IF(AG2884&lt;&gt;"",AG2884,AB2884)-C2884)</f>
        <v/>
      </c>
      <c r="AT2884" s="730" t="n"/>
      <c r="AU2884" s="281">
        <f>IF($B2884="","",TEXT($A2884,"yyyymmdd")&amp;"_P"&amp;$C2884&amp;"_C"&amp;$F2884&amp;"_"&amp;TRIM(RIGHT(SUBSTITUTE(TRIM(SUBSTITUTE($L2884,CHAR(160)," "))," ",REPT(" ",60)),60))&amp;IF($P2884="","","-"&amp;TRIM(RIGHT(SUBSTITUTE(TRIM(SUBSTITUTE($P2884,CHAR(160)," "))," ",REPT(" ",60)),60)))&amp;IF($T2884="","","-"&amp;TRIM(RIGHT(SUBSTITUTE(TRIM(SUBSTITUTE($T2884,CHAR(160)," "))," ",REPT(" ",60)),60)))&amp;".jpg")</f>
        <v/>
      </c>
    </row>
    <row r="2885" ht="56" customHeight="1">
      <c r="A2885" s="278" t="n">
        <v>45578</v>
      </c>
      <c r="B2885" s="274" t="inlineStr">
        <is>
          <t>Repco Bathurst 1000, 13 October, 2024</t>
        </is>
      </c>
      <c r="C2885" s="274" t="n">
        <v>23</v>
      </c>
      <c r="D2885" s="274" t="n"/>
      <c r="E2885" s="274" t="n"/>
      <c r="F2885" s="274" t="n">
        <v>3</v>
      </c>
      <c r="G2885" s="274" t="inlineStr">
        <is>
          <t>Blanchard Racing Team</t>
        </is>
      </c>
      <c r="H2885" s="274" t="n"/>
      <c r="I2885" s="274" t="inlineStr">
        <is>
          <t>CoolDrive</t>
        </is>
      </c>
      <c r="J2885" s="274" t="inlineStr">
        <is>
          <t>Ford Mustang S650</t>
        </is>
      </c>
      <c r="K2885" s="274" t="n"/>
      <c r="L2885" s="274" t="inlineStr">
        <is>
          <t>Aaron Love</t>
        </is>
      </c>
      <c r="M2885" s="274" t="inlineStr">
        <is>
          <t>AUS</t>
        </is>
      </c>
      <c r="N2885" s="698">
        <f>_xlfn.LET(_xlpm.d,_xlfn.XLOOKUP(L2885,'[1]Birth Dates'!$A:$A,'[1]Birth Dates'!$B:$B,"",0),IF(_xlpm.d=0,"",_xlpm.d))</f>
        <v/>
      </c>
      <c r="O2885" s="274">
        <f>IF(OR(N2885="",A2885="",NOT(ISNUMBER(N2885)),N2885&gt;A2885),"",DATEDIF(N2885,A2885,"Y")&amp;" years, "&amp;DATEDIF(N2885,A2885,"YM")&amp;" months, "&amp;DATEDIF(N2885,A2885,"MD")&amp;" days")</f>
        <v/>
      </c>
      <c r="P2885" s="274" t="inlineStr">
        <is>
          <t>Aaron Cameron</t>
        </is>
      </c>
      <c r="Q2885" s="274" t="inlineStr">
        <is>
          <t>AUS</t>
        </is>
      </c>
      <c r="R2885" s="698">
        <f>_xlfn.LET(_xlpm.d,_xlfn.XLOOKUP(P2885,'[1]Birth Dates'!$A:$A,'[1]Birth Dates'!$B:$B,"",0),IF(_xlpm.d=0,"",_xlpm.d))</f>
        <v/>
      </c>
      <c r="S2885" s="274">
        <f>IF(OR(R2885="",A2885="",NOT(ISNUMBER(R2885)),R2885&gt;A2885),"",DATEDIF(R2885,A2885,"Y")&amp;" years, "&amp;DATEDIF(R2885,A2885,"YM")&amp;" months, "&amp;DATEDIF(R2885,A2885,"MD")&amp;" days")</f>
        <v/>
      </c>
      <c r="T2885" s="274" t="n"/>
      <c r="U2885" s="274" t="n"/>
      <c r="V2885" s="698">
        <f>_xlfn.LET(_xlpm.d,_xlfn.XLOOKUP(T2885,'[1]Birth Dates'!$A:$A,'[1]Birth Dates'!$B:$B,"",0),IF(_xlpm.d=0,"",_xlpm.d))</f>
        <v/>
      </c>
      <c r="W2885" s="274">
        <f>IF(OR(V2885="",A2885="",NOT(ISNUMBER(V2885)),V2885&gt;A2885),"",DATEDIF(V2885,A2885,"Y")&amp;" years, "&amp;DATEDIF(V2885,A2885,"YM")&amp;" months, "&amp;DATEDIF(V2885,A2885,"MD")&amp;" days")</f>
        <v/>
      </c>
      <c r="X2885" s="274" t="n"/>
      <c r="Y2885" s="274" t="n"/>
      <c r="Z2885" s="274" t="n"/>
      <c r="AA2885" s="274" t="n"/>
      <c r="AB2885" s="274" t="n">
        <v>20</v>
      </c>
      <c r="AC2885" s="274" t="n">
        <v>12</v>
      </c>
      <c r="AD2885" s="274" t="n">
        <v>11</v>
      </c>
      <c r="AE2885" s="583" t="inlineStr">
        <is>
          <t>2:06.6720</t>
        </is>
      </c>
      <c r="AF2885" s="418">
        <f>IF(OR(AE2885="",AE2885="",AE2885=0),"",6.213/(AE2885*24))</f>
        <v/>
      </c>
      <c r="AG2885" s="279" t="n"/>
      <c r="AH2885" s="583" t="inlineStr"/>
      <c r="AI2885" s="418">
        <f>IF(OR(AH2885="",AH2885="",AH2885=0),"",6.213/(AH2885*24))</f>
        <v/>
      </c>
      <c r="AJ2885" s="175">
        <f>IF(AND(ISNUMBER(AB2885),ISNUMBER(AG2885)),AB2885-AG2885,"")</f>
        <v/>
      </c>
      <c r="AK2885" s="274" t="n"/>
      <c r="AL2885" s="274" t="n">
        <v>160</v>
      </c>
      <c r="AM2885" s="713" t="n">
        <v>0.248880462962963</v>
      </c>
      <c r="AN2885" s="671">
        <f>IF(OR(AL2885="",AM2885="",AM2885=0),"",AL2885*6.213/(AM2885*24))</f>
        <v/>
      </c>
      <c r="AO2885" s="725">
        <f>IF(AND(AL2885=AL2884,AM2885&lt;&gt;"",AM2884&lt;&gt;""),AM2885-AM2884,"")</f>
        <v/>
      </c>
      <c r="AP2885" s="274" t="n">
        <v>4</v>
      </c>
      <c r="AQ2885" s="583" t="inlineStr">
        <is>
          <t>2:09.3170</t>
        </is>
      </c>
      <c r="AR2885" s="417">
        <f>IF(OR(AQ2885="",AQ2885="",AQ2885=0),"",6.213/(AQ2885*24))</f>
        <v/>
      </c>
      <c r="AS2885" s="436">
        <f>IF(OR(NOT(ISNUMBER(C2885)),NOT(ISNUMBER(AB2885))),"",IF(AG2885&lt;&gt;"",AG2885,AB2885)-C2885)</f>
        <v/>
      </c>
      <c r="AT2885" s="730" t="n"/>
      <c r="AU2885" s="281">
        <f>IF($B2885="","",TEXT($A2885,"yyyymmdd")&amp;"_P"&amp;$C2885&amp;"_C"&amp;$F2885&amp;"_"&amp;TRIM(RIGHT(SUBSTITUTE(TRIM(SUBSTITUTE($L2885,CHAR(160)," "))," ",REPT(" ",60)),60))&amp;IF($P2885="","","-"&amp;TRIM(RIGHT(SUBSTITUTE(TRIM(SUBSTITUTE($P2885,CHAR(160)," "))," ",REPT(" ",60)),60)))&amp;IF($T2885="","","-"&amp;TRIM(RIGHT(SUBSTITUTE(TRIM(SUBSTITUTE($T2885,CHAR(160)," "))," ",REPT(" ",60)),60)))&amp;".jpg")</f>
        <v/>
      </c>
    </row>
    <row r="2886" ht="56" customHeight="1">
      <c r="A2886" s="278" t="n">
        <v>45578</v>
      </c>
      <c r="B2886" s="274" t="inlineStr">
        <is>
          <t>Repco Bathurst 1000, 13 October, 2024</t>
        </is>
      </c>
      <c r="C2886" s="274" t="n">
        <v>24</v>
      </c>
      <c r="D2886" s="274" t="n"/>
      <c r="E2886" s="274" t="n"/>
      <c r="F2886" s="274" t="n">
        <v>20</v>
      </c>
      <c r="G2886" s="274" t="inlineStr">
        <is>
          <t>Team 18</t>
        </is>
      </c>
      <c r="H2886" s="274" t="n"/>
      <c r="I2886" s="274" t="inlineStr">
        <is>
          <t>Tradie Beer</t>
        </is>
      </c>
      <c r="J2886" s="274" t="inlineStr">
        <is>
          <t>Chevrolet Camaro Mk.6</t>
        </is>
      </c>
      <c r="K2886" s="274" t="n"/>
      <c r="L2886" s="274" t="inlineStr">
        <is>
          <t>David Reynolds</t>
        </is>
      </c>
      <c r="M2886" s="274" t="inlineStr">
        <is>
          <t>AUS</t>
        </is>
      </c>
      <c r="N2886" s="698">
        <f>_xlfn.LET(_xlpm.d,_xlfn.XLOOKUP(L2886,'[1]Birth Dates'!$A:$A,'[1]Birth Dates'!$B:$B,"",0),IF(_xlpm.d=0,"",_xlpm.d))</f>
        <v/>
      </c>
      <c r="O2886" s="274">
        <f>IF(OR(N2886="",A2886="",NOT(ISNUMBER(N2886)),N2886&gt;A2886),"",DATEDIF(N2886,A2886,"Y")&amp;" years, "&amp;DATEDIF(N2886,A2886,"YM")&amp;" months, "&amp;DATEDIF(N2886,A2886,"MD")&amp;" days")</f>
        <v/>
      </c>
      <c r="P2886" s="274" t="inlineStr">
        <is>
          <t>Warren Luff</t>
        </is>
      </c>
      <c r="Q2886" s="274" t="inlineStr">
        <is>
          <t>AUS</t>
        </is>
      </c>
      <c r="R2886" s="698">
        <f>_xlfn.LET(_xlpm.d,_xlfn.XLOOKUP(P2886,'[1]Birth Dates'!$A:$A,'[1]Birth Dates'!$B:$B,"",0),IF(_xlpm.d=0,"",_xlpm.d))</f>
        <v/>
      </c>
      <c r="S2886" s="274">
        <f>IF(OR(R2886="",A2886="",NOT(ISNUMBER(R2886)),R2886&gt;A2886),"",DATEDIF(R2886,A2886,"Y")&amp;" years, "&amp;DATEDIF(R2886,A2886,"YM")&amp;" months, "&amp;DATEDIF(R2886,A2886,"MD")&amp;" days")</f>
        <v/>
      </c>
      <c r="T2886" s="274" t="n"/>
      <c r="U2886" s="274" t="n"/>
      <c r="V2886" s="698">
        <f>_xlfn.LET(_xlpm.d,_xlfn.XLOOKUP(T2886,'[1]Birth Dates'!$A:$A,'[1]Birth Dates'!$B:$B,"",0),IF(_xlpm.d=0,"",_xlpm.d))</f>
        <v/>
      </c>
      <c r="W2886" s="274">
        <f>IF(OR(V2886="",A2886="",NOT(ISNUMBER(V2886)),V2886&gt;A2886),"",DATEDIF(V2886,A2886,"Y")&amp;" years, "&amp;DATEDIF(V2886,A2886,"YM")&amp;" months, "&amp;DATEDIF(V2886,A2886,"MD")&amp;" days")</f>
        <v/>
      </c>
      <c r="X2886" s="274" t="n"/>
      <c r="Y2886" s="274" t="n"/>
      <c r="Z2886" s="274" t="n"/>
      <c r="AA2886" s="274" t="n"/>
      <c r="AB2886" s="274" t="n">
        <v>21</v>
      </c>
      <c r="AC2886" s="274" t="n">
        <v>4</v>
      </c>
      <c r="AD2886" s="274" t="n">
        <v>1</v>
      </c>
      <c r="AE2886" s="583" t="inlineStr">
        <is>
          <t>2:06.6810</t>
        </is>
      </c>
      <c r="AF2886" s="418">
        <f>IF(OR(AE2886="",AE2886="",AE2886=0),"",6.213/(AE2886*24))</f>
        <v/>
      </c>
      <c r="AG2886" s="279" t="n"/>
      <c r="AH2886" s="583" t="inlineStr"/>
      <c r="AI2886" s="418">
        <f>IF(OR(AH2886="",AH2886="",AH2886=0),"",6.213/(AH2886*24))</f>
        <v/>
      </c>
      <c r="AJ2886" s="175">
        <f>IF(AND(ISNUMBER(AB2886),ISNUMBER(AG2886)),AB2886-AG2886,"")</f>
        <v/>
      </c>
      <c r="AK2886" s="274" t="n"/>
      <c r="AL2886" s="274" t="n">
        <v>159</v>
      </c>
      <c r="AM2886" s="713" t="n">
        <v>0.248944224537037</v>
      </c>
      <c r="AN2886" s="671">
        <f>IF(OR(AL2886="",AM2886="",AM2886=0),"",AL2886*6.213/(AM2886*24))</f>
        <v/>
      </c>
      <c r="AO2886" s="725">
        <f>IF(AND(AL2886=AL2885,AM2886&lt;&gt;"",AM2885&lt;&gt;""),AM2886-AM2885,"")</f>
        <v/>
      </c>
      <c r="AP2886" s="274" t="n">
        <v>21</v>
      </c>
      <c r="AQ2886" s="583" t="inlineStr">
        <is>
          <t>2:09.8220</t>
        </is>
      </c>
      <c r="AR2886" s="417">
        <f>IF(OR(AQ2886="",AQ2886="",AQ2886=0),"",6.213/(AQ2886*24))</f>
        <v/>
      </c>
      <c r="AS2886" s="436">
        <f>IF(OR(NOT(ISNUMBER(C2886)),NOT(ISNUMBER(AB2886))),"",IF(AG2886&lt;&gt;"",AG2886,AB2886)-C2886)</f>
        <v/>
      </c>
      <c r="AT2886" s="730" t="n"/>
      <c r="AU2886" s="281">
        <f>IF($B2886="","",TEXT($A2886,"yyyymmdd")&amp;"_P"&amp;$C2886&amp;"_C"&amp;$F2886&amp;"_"&amp;TRIM(RIGHT(SUBSTITUTE(TRIM(SUBSTITUTE($L2886,CHAR(160)," "))," ",REPT(" ",60)),60))&amp;IF($P2886="","","-"&amp;TRIM(RIGHT(SUBSTITUTE(TRIM(SUBSTITUTE($P2886,CHAR(160)," "))," ",REPT(" ",60)),60)))&amp;IF($T2886="","","-"&amp;TRIM(RIGHT(SUBSTITUTE(TRIM(SUBSTITUTE($T2886,CHAR(160)," "))," ",REPT(" ",60)),60)))&amp;".jpg")</f>
        <v/>
      </c>
    </row>
    <row r="2887" ht="56" customHeight="1">
      <c r="A2887" s="278" t="n">
        <v>45578</v>
      </c>
      <c r="B2887" s="274" t="inlineStr">
        <is>
          <t>Repco Bathurst 1000, 13 October, 2024</t>
        </is>
      </c>
      <c r="C2887" s="274" t="n">
        <v>25</v>
      </c>
      <c r="D2887" s="274" t="n"/>
      <c r="E2887" s="274" t="n"/>
      <c r="F2887" s="274" t="n">
        <v>118</v>
      </c>
      <c r="G2887" s="274" t="inlineStr">
        <is>
          <t>Matt Chahda Motorsport</t>
        </is>
      </c>
      <c r="H2887" s="274" t="n"/>
      <c r="I2887" s="274" t="inlineStr">
        <is>
          <t>Boost Mobile</t>
        </is>
      </c>
      <c r="J2887" s="274" t="inlineStr">
        <is>
          <t>Chevrolet Camaro Mk.6</t>
        </is>
      </c>
      <c r="K2887" s="274" t="n"/>
      <c r="L2887" s="274" t="inlineStr">
        <is>
          <t>Matthew Chahda</t>
        </is>
      </c>
      <c r="M2887" s="274" t="inlineStr">
        <is>
          <t>AUS</t>
        </is>
      </c>
      <c r="N2887" s="698">
        <f>_xlfn.LET(_xlpm.d,_xlfn.XLOOKUP(L2887,'[1]Birth Dates'!$A:$A,'[1]Birth Dates'!$B:$B,"",0),IF(_xlpm.d=0,"",_xlpm.d))</f>
        <v/>
      </c>
      <c r="O2887" s="274">
        <f>IF(OR(N2887="",A2887="",NOT(ISNUMBER(N2887)),N2887&gt;A2887),"",DATEDIF(N2887,A2887,"Y")&amp;" years, "&amp;DATEDIF(N2887,A2887,"YM")&amp;" months, "&amp;DATEDIF(N2887,A2887,"MD")&amp;" days")</f>
        <v/>
      </c>
      <c r="P2887" s="274" t="inlineStr">
        <is>
          <t>Bradley Vaughan</t>
        </is>
      </c>
      <c r="Q2887" s="274" t="inlineStr">
        <is>
          <t>AUS</t>
        </is>
      </c>
      <c r="R2887" s="698">
        <f>_xlfn.LET(_xlpm.d,_xlfn.XLOOKUP(P2887,'[1]Birth Dates'!$A:$A,'[1]Birth Dates'!$B:$B,"",0),IF(_xlpm.d=0,"",_xlpm.d))</f>
        <v/>
      </c>
      <c r="S2887" s="274">
        <f>IF(OR(R2887="",A2887="",NOT(ISNUMBER(R2887)),R2887&gt;A2887),"",DATEDIF(R2887,A2887,"Y")&amp;" years, "&amp;DATEDIF(R2887,A2887,"YM")&amp;" months, "&amp;DATEDIF(R2887,A2887,"MD")&amp;" days")</f>
        <v/>
      </c>
      <c r="T2887" s="274" t="n"/>
      <c r="U2887" s="274" t="n"/>
      <c r="V2887" s="698">
        <f>_xlfn.LET(_xlpm.d,_xlfn.XLOOKUP(T2887,'[1]Birth Dates'!$A:$A,'[1]Birth Dates'!$B:$B,"",0),IF(_xlpm.d=0,"",_xlpm.d))</f>
        <v/>
      </c>
      <c r="W2887" s="274">
        <f>IF(OR(V2887="",A2887="",NOT(ISNUMBER(V2887)),V2887&gt;A2887),"",DATEDIF(V2887,A2887,"Y")&amp;" years, "&amp;DATEDIF(V2887,A2887,"YM")&amp;" months, "&amp;DATEDIF(V2887,A2887,"MD")&amp;" days")</f>
        <v/>
      </c>
      <c r="X2887" s="274" t="n"/>
      <c r="Y2887" s="274" t="n"/>
      <c r="Z2887" s="274" t="n"/>
      <c r="AA2887" s="274" t="n"/>
      <c r="AB2887" s="274" t="n">
        <v>26</v>
      </c>
      <c r="AC2887" s="274" t="n">
        <v>15</v>
      </c>
      <c r="AD2887" s="274" t="n">
        <v>13</v>
      </c>
      <c r="AE2887" s="583" t="inlineStr">
        <is>
          <t>2:07.9520</t>
        </is>
      </c>
      <c r="AF2887" s="418">
        <f>IF(OR(AE2887="",AE2887="",AE2887=0),"",6.213/(AE2887*24))</f>
        <v/>
      </c>
      <c r="AG2887" s="279" t="n"/>
      <c r="AH2887" s="583" t="inlineStr"/>
      <c r="AI2887" s="418">
        <f>IF(OR(AH2887="",AH2887="",AH2887=0),"",6.213/(AH2887*24))</f>
        <v/>
      </c>
      <c r="AJ2887" s="175">
        <f>IF(AND(ISNUMBER(AB2887),ISNUMBER(AG2887)),AB2887-AG2887,"")</f>
        <v/>
      </c>
      <c r="AK2887" s="274" t="n"/>
      <c r="AL2887" s="274" t="n">
        <v>146</v>
      </c>
      <c r="AM2887" s="713" t="n">
        <v>0.2493326736111111</v>
      </c>
      <c r="AN2887" s="671">
        <f>IF(OR(AL2887="",AM2887="",AM2887=0),"",AL2887*6.213/(AM2887*24))</f>
        <v/>
      </c>
      <c r="AO2887" s="725">
        <f>IF(AND(AL2887=AL2886,AM2887&lt;&gt;"",AM2886&lt;&gt;""),AM2887-AM2886,"")</f>
        <v/>
      </c>
      <c r="AP2887" s="274" t="n">
        <v>138</v>
      </c>
      <c r="AQ2887" s="583" t="inlineStr">
        <is>
          <t>2:09.6170</t>
        </is>
      </c>
      <c r="AR2887" s="417">
        <f>IF(OR(AQ2887="",AQ2887="",AQ2887=0),"",6.213/(AQ2887*24))</f>
        <v/>
      </c>
      <c r="AS2887" s="436">
        <f>IF(OR(NOT(ISNUMBER(C2887)),NOT(ISNUMBER(AB2887))),"",IF(AG2887&lt;&gt;"",AG2887,AB2887)-C2887)</f>
        <v/>
      </c>
      <c r="AT2887" s="730" t="n"/>
      <c r="AU2887" s="281">
        <f>IF($B2887="","",TEXT($A2887,"yyyymmdd")&amp;"_P"&amp;$C2887&amp;"_C"&amp;$F2887&amp;"_"&amp;TRIM(RIGHT(SUBSTITUTE(TRIM(SUBSTITUTE($L2887,CHAR(160)," "))," ",REPT(" ",60)),60))&amp;IF($P2887="","","-"&amp;TRIM(RIGHT(SUBSTITUTE(TRIM(SUBSTITUTE($P2887,CHAR(160)," "))," ",REPT(" ",60)),60)))&amp;IF($T2887="","","-"&amp;TRIM(RIGHT(SUBSTITUTE(TRIM(SUBSTITUTE($T2887,CHAR(160)," "))," ",REPT(" ",60)),60)))&amp;".jpg")</f>
        <v/>
      </c>
    </row>
    <row r="2888" ht="56" customHeight="1">
      <c r="A2888" s="278" t="n">
        <v>45578</v>
      </c>
      <c r="B2888" s="274" t="inlineStr">
        <is>
          <t>Repco Bathurst 1000, 13 October, 2024</t>
        </is>
      </c>
      <c r="C2888" s="274" t="inlineStr">
        <is>
          <t>DNF</t>
        </is>
      </c>
      <c r="D2888" s="274" t="n"/>
      <c r="E2888" s="274" t="n"/>
      <c r="F2888" s="274" t="n">
        <v>19</v>
      </c>
      <c r="G2888" s="274" t="inlineStr">
        <is>
          <t>Grove Racing</t>
        </is>
      </c>
      <c r="H2888" s="274" t="n"/>
      <c r="I2888" s="274" t="inlineStr">
        <is>
          <t>Penrite</t>
        </is>
      </c>
      <c r="J2888" s="274" t="inlineStr">
        <is>
          <t>Ford Mustang S650</t>
        </is>
      </c>
      <c r="K2888" s="274" t="n"/>
      <c r="L2888" s="274" t="inlineStr">
        <is>
          <t>Matthew Payne</t>
        </is>
      </c>
      <c r="M2888" s="274" t="inlineStr">
        <is>
          <t>NZL</t>
        </is>
      </c>
      <c r="N2888" s="698">
        <f>_xlfn.LET(_xlpm.d,_xlfn.XLOOKUP(L2888,'[1]Birth Dates'!$A:$A,'[1]Birth Dates'!$B:$B,"",0),IF(_xlpm.d=0,"",_xlpm.d))</f>
        <v/>
      </c>
      <c r="O2888" s="274">
        <f>IF(OR(N2888="",A2888="",NOT(ISNUMBER(N2888)),N2888&gt;A2888),"",DATEDIF(N2888,A2888,"Y")&amp;" years, "&amp;DATEDIF(N2888,A2888,"YM")&amp;" months, "&amp;DATEDIF(N2888,A2888,"MD")&amp;" days")</f>
        <v/>
      </c>
      <c r="P2888" s="274" t="inlineStr">
        <is>
          <t>Garth Tander</t>
        </is>
      </c>
      <c r="Q2888" s="274" t="inlineStr">
        <is>
          <t>AUS</t>
        </is>
      </c>
      <c r="R2888" s="698">
        <f>_xlfn.LET(_xlpm.d,_xlfn.XLOOKUP(P2888,'[1]Birth Dates'!$A:$A,'[1]Birth Dates'!$B:$B,"",0),IF(_xlpm.d=0,"",_xlpm.d))</f>
        <v/>
      </c>
      <c r="S2888" s="274">
        <f>IF(OR(R2888="",A2888="",NOT(ISNUMBER(R2888)),R2888&gt;A2888),"",DATEDIF(R2888,A2888,"Y")&amp;" years, "&amp;DATEDIF(R2888,A2888,"YM")&amp;" months, "&amp;DATEDIF(R2888,A2888,"MD")&amp;" days")</f>
        <v/>
      </c>
      <c r="T2888" s="274" t="n"/>
      <c r="U2888" s="274" t="n"/>
      <c r="V2888" s="698">
        <f>_xlfn.LET(_xlpm.d,_xlfn.XLOOKUP(T2888,'[1]Birth Dates'!$A:$A,'[1]Birth Dates'!$B:$B,"",0),IF(_xlpm.d=0,"",_xlpm.d))</f>
        <v/>
      </c>
      <c r="W2888" s="274">
        <f>IF(OR(V2888="",A2888="",NOT(ISNUMBER(V2888)),V2888&gt;A2888),"",DATEDIF(V2888,A2888,"Y")&amp;" years, "&amp;DATEDIF(V2888,A2888,"YM")&amp;" months, "&amp;DATEDIF(V2888,A2888,"MD")&amp;" days")</f>
        <v/>
      </c>
      <c r="X2888" s="274" t="n"/>
      <c r="Y2888" s="274" t="n"/>
      <c r="Z2888" s="274" t="n"/>
      <c r="AA2888" s="274" t="n"/>
      <c r="AB2888" s="274" t="n">
        <v>1</v>
      </c>
      <c r="AC2888" s="274" t="n">
        <v>13</v>
      </c>
      <c r="AD2888" s="274" t="n">
        <v>12</v>
      </c>
      <c r="AE2888" s="598" t="inlineStr">
        <is>
          <t>2:05.6450</t>
        </is>
      </c>
      <c r="AF2888" s="418">
        <f>IF(OR(AE2888="",AE2888="",AE2888=0),"",6.213/(AE2888*24))</f>
        <v/>
      </c>
      <c r="AG2888" s="279" t="n">
        <v>7</v>
      </c>
      <c r="AH2888" s="583" t="inlineStr">
        <is>
          <t>2:06.2370</t>
        </is>
      </c>
      <c r="AI2888" s="418">
        <f>IF(OR(AH2888="",AH2888="",AH2888=0),"",6.213/(AH2888*24))</f>
        <v/>
      </c>
      <c r="AJ2888" s="175">
        <f>IF(AND(ISNUMBER(AB2888),ISNUMBER(AG2888)),AB2888-AG2888,"")</f>
        <v/>
      </c>
      <c r="AK2888" s="274" t="inlineStr">
        <is>
          <t>Accident</t>
        </is>
      </c>
      <c r="AL2888" s="274" t="n">
        <v>130</v>
      </c>
      <c r="AM2888" s="713" t="n"/>
      <c r="AN2888" s="671">
        <f>IF(OR(AL2888="",AM2888="",AM2888=0),"",AL2888*6.213/(AM2888*24))</f>
        <v/>
      </c>
      <c r="AO2888" s="725">
        <f>IF(AND(AL2888=AL2887,AM2888&lt;&gt;"",AM2887&lt;&gt;""),AM2888-AM2887,"")</f>
        <v/>
      </c>
      <c r="AP2888" s="274" t="n">
        <v>5</v>
      </c>
      <c r="AQ2888" s="583" t="inlineStr">
        <is>
          <t>2:08.5030</t>
        </is>
      </c>
      <c r="AR2888" s="417">
        <f>IF(OR(AQ2888="",AQ2888="",AQ2888=0),"",6.213/(AQ2888*24))</f>
        <v/>
      </c>
      <c r="AS2888" s="436">
        <f>IF(OR(NOT(ISNUMBER(C2888)),NOT(ISNUMBER(AB2888))),"",IF(AG2888&lt;&gt;"",AG2888,AB2888)-C2888)</f>
        <v/>
      </c>
      <c r="AT2888" s="730" t="n"/>
      <c r="AU2888" s="281">
        <f>IF($B2888="","",TEXT($A2888,"yyyymmdd")&amp;"_P"&amp;$C2888&amp;"_C"&amp;$F2888&amp;"_"&amp;TRIM(RIGHT(SUBSTITUTE(TRIM(SUBSTITUTE($L2888,CHAR(160)," "))," ",REPT(" ",60)),60))&amp;IF($P2888="","","-"&amp;TRIM(RIGHT(SUBSTITUTE(TRIM(SUBSTITUTE($P2888,CHAR(160)," "))," ",REPT(" ",60)),60)))&amp;IF($T2888="","","-"&amp;TRIM(RIGHT(SUBSTITUTE(TRIM(SUBSTITUTE($T2888,CHAR(160)," "))," ",REPT(" ",60)),60)))&amp;".jpg")</f>
        <v/>
      </c>
    </row>
    <row r="2889" ht="56" customHeight="1">
      <c r="A2889" s="288" t="n">
        <v>45942</v>
      </c>
      <c r="B2889" s="284" t="inlineStr">
        <is>
          <t>Repco Bathurst 1000, 12 October, 2025</t>
        </is>
      </c>
      <c r="C2889" s="336" t="n">
        <v>1</v>
      </c>
      <c r="D2889" s="337" t="n"/>
      <c r="E2889" s="337" t="n"/>
      <c r="F2889" s="336" t="n">
        <v>100</v>
      </c>
      <c r="G2889" s="291" t="inlineStr">
        <is>
          <t>Grove Racing</t>
        </is>
      </c>
      <c r="H2889" s="291" t="n"/>
      <c r="I2889" s="290" t="inlineStr">
        <is>
          <t>Penrite</t>
        </is>
      </c>
      <c r="J2889" s="290" t="inlineStr">
        <is>
          <t>Ford Mustang S650</t>
        </is>
      </c>
      <c r="K2889" s="290" t="n"/>
      <c r="L2889" s="338" t="inlineStr">
        <is>
          <t>Matthew Payne</t>
        </is>
      </c>
      <c r="M2889" s="290" t="inlineStr">
        <is>
          <t>NZL</t>
        </is>
      </c>
      <c r="N2889" s="339">
        <f>_xlfn.LET(_xlpm.d,_xlfn.XLOOKUP(L2889,'[1]Birth Dates'!$A:$A,'[1]Birth Dates'!$B:$B,"",0),IF(_xlpm.d=0,"",_xlpm.d))</f>
        <v/>
      </c>
      <c r="O2889" s="339">
        <f>IF(OR(N2889="",A2889="",NOT(ISNUMBER(N2889)),N2889&gt;A2889),"",DATEDIF(N2889,A2889,"Y")&amp;" years, "&amp;DATEDIF(N2889,A2889,"YM")&amp;" months, "&amp;DATEDIF(N2889,A2889,"MD")&amp;" days")</f>
        <v/>
      </c>
      <c r="P2889" s="339" t="inlineStr">
        <is>
          <t>Garth Tander</t>
        </is>
      </c>
      <c r="Q2889" s="339" t="inlineStr">
        <is>
          <t>AUS</t>
        </is>
      </c>
      <c r="R2889" s="339">
        <f>_xlfn.LET(_xlpm.d,_xlfn.XLOOKUP(P2889,'[1]Birth Dates'!$A:$A,'[1]Birth Dates'!$B:$B,"",0),IF(_xlpm.d=0,"",_xlpm.d))</f>
        <v/>
      </c>
      <c r="S2889" s="339">
        <f>IF(OR(R2889="",A2889="",NOT(ISNUMBER(R2889)),R2889&gt;A2889),"",DATEDIF(R2889,A2889,"Y")&amp;" years, "&amp;DATEDIF(R2889,A2889,"YM")&amp;" months, "&amp;DATEDIF(R2889,A2889,"MD")&amp;" days")</f>
        <v/>
      </c>
      <c r="T2889" s="339" t="n"/>
      <c r="U2889" s="290" t="n"/>
      <c r="V2889" s="731">
        <f>_xlfn.LET(_xlpm.d,_xlfn.XLOOKUP(T2889,'[1]Birth Dates'!$A:$A,'[1]Birth Dates'!$B:$B,"",0),IF(_xlpm.d=0,"",_xlpm.d))</f>
        <v/>
      </c>
      <c r="W2889" s="290">
        <f>IF(OR(V2889="",A2889="",NOT(ISNUMBER(V2889)),V2889&gt;A2889),"",DATEDIF(V2889,A2889,"Y")&amp;" years, "&amp;DATEDIF(V2889,A2889,"YM")&amp;" months, "&amp;DATEDIF(V2889,A2889,"MD")&amp;" days")</f>
        <v/>
      </c>
      <c r="X2889" s="290" t="n"/>
      <c r="Y2889" s="290" t="n"/>
      <c r="Z2889" s="290" t="n"/>
      <c r="AA2889" s="290" t="n"/>
      <c r="AB2889" s="336" t="n">
        <v>18</v>
      </c>
      <c r="AC2889" s="290" t="n">
        <v>11</v>
      </c>
      <c r="AD2889" s="290" t="n">
        <v>7</v>
      </c>
      <c r="AE2889" s="605" t="inlineStr">
        <is>
          <t>2:04.5998</t>
        </is>
      </c>
      <c r="AF2889" s="418">
        <f>IF(OR(AE2889="",AE2889="",AE2889=0),"",6.213/(AE2889*24))</f>
        <v/>
      </c>
      <c r="AG2889" s="290" t="n"/>
      <c r="AH2889" s="605" t="inlineStr"/>
      <c r="AI2889" s="418">
        <f>IF(OR(AH2889="",AH2889="",AH2889=0),"",6.213/(AH2889*24))</f>
        <v/>
      </c>
      <c r="AJ2889" s="175">
        <f>IF(AND(ISNUMBER(AB2889),ISNUMBER(AG2889)),AB2889-AG2889,"")</f>
        <v/>
      </c>
      <c r="AK2889" s="732" t="n"/>
      <c r="AL2889" s="336" t="n">
        <v>161</v>
      </c>
      <c r="AM2889" s="290" t="inlineStr">
        <is>
          <t>6:52:14.9378</t>
        </is>
      </c>
      <c r="AN2889" s="671">
        <f>IF(OR(AL2889="",AM2889="",AM2889=0),"",AL2889*6.213/(AM2889*24))</f>
        <v/>
      </c>
      <c r="AO2889" s="725">
        <f>IF(AND(AL2889=AL2888,AM2889&lt;&gt;"",AM2888&lt;&gt;""),AM2889-AM2888,"")</f>
        <v/>
      </c>
      <c r="AP2889" s="290" t="n">
        <v>28</v>
      </c>
      <c r="AQ2889" s="605" t="inlineStr">
        <is>
          <t>2:06.9521</t>
        </is>
      </c>
      <c r="AR2889" s="620">
        <f>IF(OR(AQ2889="",AQ2889="",AQ2889=0),"",6.213/(AQ2889*24))</f>
        <v/>
      </c>
      <c r="AS2889" s="436">
        <f>IF(OR(NOT(ISNUMBER(C2889)),NOT(ISNUMBER(AB2889))),"",IF(AG2889&lt;&gt;"",AG2889,AB2889)-C2889)</f>
        <v/>
      </c>
      <c r="AT2889" s="290" t="n"/>
      <c r="AU2889" s="291">
        <f>IF($B2889="","",TEXT($A2889,"yyyymmdd")&amp;"_P"&amp;$C2889&amp;"_C"&amp;$F2889&amp;"_"&amp;TRIM(RIGHT(SUBSTITUTE(TRIM(SUBSTITUTE($L2889,CHAR(160)," "))," ",REPT(" ",60)),60))&amp;IF($P2889="","","-"&amp;TRIM(RIGHT(SUBSTITUTE(TRIM(SUBSTITUTE($P2889,CHAR(160)," "))," ",REPT(" ",60)),60)))&amp;IF($T2889="","","-"&amp;TRIM(RIGHT(SUBSTITUTE(TRIM(SUBSTITUTE($T2889,CHAR(160)," "))," ",REPT(" ",60)),60)))&amp;".jpg")</f>
        <v/>
      </c>
    </row>
    <row r="2890" ht="56" customHeight="1">
      <c r="A2890" s="288" t="n">
        <v>45942</v>
      </c>
      <c r="B2890" s="284" t="inlineStr">
        <is>
          <t>Repco Bathurst 1000, 12 October, 2025</t>
        </is>
      </c>
      <c r="C2890" s="336" t="n">
        <v>2</v>
      </c>
      <c r="D2890" s="337" t="n"/>
      <c r="E2890" s="337" t="n"/>
      <c r="F2890" s="336" t="n">
        <v>20</v>
      </c>
      <c r="G2890" s="291" t="inlineStr">
        <is>
          <t>Team 18</t>
        </is>
      </c>
      <c r="H2890" s="291" t="n"/>
      <c r="I2890" s="290" t="inlineStr">
        <is>
          <t>Tradie Energy</t>
        </is>
      </c>
      <c r="J2890" s="290" t="inlineStr">
        <is>
          <t>Chevrolet Camaro ZL1</t>
        </is>
      </c>
      <c r="K2890" s="290" t="n"/>
      <c r="L2890" s="338" t="inlineStr">
        <is>
          <t>David Reynolds</t>
        </is>
      </c>
      <c r="M2890" s="290" t="inlineStr">
        <is>
          <t>AUS</t>
        </is>
      </c>
      <c r="N2890" s="339">
        <f>_xlfn.LET(_xlpm.d,_xlfn.XLOOKUP(L2890,'[1]Birth Dates'!$A:$A,'[1]Birth Dates'!$B:$B,"",0),IF(_xlpm.d=0,"",_xlpm.d))</f>
        <v/>
      </c>
      <c r="O2890" s="339">
        <f>IF(OR(N2890="",A2890="",NOT(ISNUMBER(N2890)),N2890&gt;A2890),"",DATEDIF(N2890,A2890,"Y")&amp;" years, "&amp;DATEDIF(N2890,A2890,"YM")&amp;" months, "&amp;DATEDIF(N2890,A2890,"MD")&amp;" days")</f>
        <v/>
      </c>
      <c r="P2890" s="339" t="inlineStr">
        <is>
          <t>Lee Holdsworth</t>
        </is>
      </c>
      <c r="Q2890" s="339" t="inlineStr">
        <is>
          <t>AUS</t>
        </is>
      </c>
      <c r="R2890" s="339">
        <f>_xlfn.LET(_xlpm.d,_xlfn.XLOOKUP(P2890,'[1]Birth Dates'!$A:$A,'[1]Birth Dates'!$B:$B,"",0),IF(_xlpm.d=0,"",_xlpm.d))</f>
        <v/>
      </c>
      <c r="S2890" s="339">
        <f>IF(OR(R2890="",A2890="",NOT(ISNUMBER(R2890)),R2890&gt;A2890),"",DATEDIF(R2890,A2890,"Y")&amp;" years, "&amp;DATEDIF(R2890,A2890,"YM")&amp;" months, "&amp;DATEDIF(R2890,A2890,"MD")&amp;" days")</f>
        <v/>
      </c>
      <c r="T2890" s="339" t="n"/>
      <c r="U2890" s="290" t="n"/>
      <c r="V2890" s="731">
        <f>_xlfn.LET(_xlpm.d,_xlfn.XLOOKUP(T2890,'[1]Birth Dates'!$A:$A,'[1]Birth Dates'!$B:$B,"",0),IF(_xlpm.d=0,"",_xlpm.d))</f>
        <v/>
      </c>
      <c r="W2890" s="290">
        <f>IF(OR(V2890="",A2890="",NOT(ISNUMBER(V2890)),V2890&gt;A2890),"",DATEDIF(V2890,A2890,"Y")&amp;" years, "&amp;DATEDIF(V2890,A2890,"YM")&amp;" months, "&amp;DATEDIF(V2890,A2890,"MD")&amp;" days")</f>
        <v/>
      </c>
      <c r="X2890" s="290" t="n"/>
      <c r="Y2890" s="290" t="n"/>
      <c r="Z2890" s="290" t="n"/>
      <c r="AA2890" s="290" t="n"/>
      <c r="AB2890" s="336" t="n">
        <v>15</v>
      </c>
      <c r="AC2890" s="290" t="n">
        <v>14</v>
      </c>
      <c r="AD2890" s="290" t="n">
        <v>13</v>
      </c>
      <c r="AE2890" s="605" t="inlineStr">
        <is>
          <t>2:04.4442</t>
        </is>
      </c>
      <c r="AF2890" s="418">
        <f>IF(OR(AE2890="",AE2890="",AE2890=0),"",6.213/(AE2890*24))</f>
        <v/>
      </c>
      <c r="AG2890" s="290" t="n"/>
      <c r="AH2890" s="605" t="inlineStr"/>
      <c r="AI2890" s="418">
        <f>IF(OR(AH2890="",AH2890="",AH2890=0),"",6.213/(AH2890*24))</f>
        <v/>
      </c>
      <c r="AJ2890" s="175">
        <f>IF(AND(ISNUMBER(AB2890),ISNUMBER(AG2890)),AB2890-AG2890,"")</f>
        <v/>
      </c>
      <c r="AK2890" s="732" t="n"/>
      <c r="AL2890" s="336" t="n">
        <v>161</v>
      </c>
      <c r="AM2890" s="432" t="inlineStr">
        <is>
          <t>6:52:15.8966</t>
        </is>
      </c>
      <c r="AN2890" s="671">
        <f>IF(OR(AL2890="",AM2890="",AM2890=0),"",AL2890*6.213/(AM2890*24))</f>
        <v/>
      </c>
      <c r="AO2890" s="725">
        <f>IF(AND(AL2890=AL2889,AM2890&lt;&gt;"",AM2889&lt;&gt;""),AM2890-AM2889,"")</f>
        <v/>
      </c>
      <c r="AP2890" s="290" t="n">
        <v>28</v>
      </c>
      <c r="AQ2890" s="605" t="inlineStr">
        <is>
          <t>2:07.1531</t>
        </is>
      </c>
      <c r="AR2890" s="620">
        <f>IF(OR(AQ2890="",AQ2890="",AQ2890=0),"",6.213/(AQ2890*24))</f>
        <v/>
      </c>
      <c r="AS2890" s="436">
        <f>IF(OR(NOT(ISNUMBER(C2890)),NOT(ISNUMBER(AB2890))),"",IF(AG2890&lt;&gt;"",AG2890,AB2890)-C2890)</f>
        <v/>
      </c>
      <c r="AT2890" s="290" t="n"/>
      <c r="AU2890" s="291">
        <f>IF($B2890="","",TEXT($A2890,"yyyymmdd")&amp;"_P"&amp;$C2890&amp;"_C"&amp;$F2890&amp;"_"&amp;TRIM(RIGHT(SUBSTITUTE(TRIM(SUBSTITUTE($L2890,CHAR(160)," "))," ",REPT(" ",60)),60))&amp;IF($P2890="","","-"&amp;TRIM(RIGHT(SUBSTITUTE(TRIM(SUBSTITUTE($P2890,CHAR(160)," "))," ",REPT(" ",60)),60)))&amp;IF($T2890="","","-"&amp;TRIM(RIGHT(SUBSTITUTE(TRIM(SUBSTITUTE($T2890,CHAR(160)," "))," ",REPT(" ",60)),60)))&amp;".jpg")</f>
        <v/>
      </c>
    </row>
    <row r="2891" ht="56" customHeight="1">
      <c r="A2891" s="288" t="n">
        <v>45942</v>
      </c>
      <c r="B2891" s="284" t="inlineStr">
        <is>
          <t>Repco Bathurst 1000, 12 October, 2025</t>
        </is>
      </c>
      <c r="C2891" s="336" t="n">
        <v>3</v>
      </c>
      <c r="D2891" s="337" t="n"/>
      <c r="E2891" s="337" t="n"/>
      <c r="F2891" s="336" t="n">
        <v>31</v>
      </c>
      <c r="G2891" s="291" t="inlineStr">
        <is>
          <t>PremiAir Racing</t>
        </is>
      </c>
      <c r="H2891" s="291" t="n"/>
      <c r="I2891" s="290" t="inlineStr">
        <is>
          <t>Isuzu Trucks</t>
        </is>
      </c>
      <c r="J2891" s="290" t="inlineStr">
        <is>
          <t>Chevrolet Camaro ZL1</t>
        </is>
      </c>
      <c r="K2891" s="290" t="n"/>
      <c r="L2891" s="338" t="inlineStr">
        <is>
          <t>James Golding</t>
        </is>
      </c>
      <c r="M2891" s="290" t="inlineStr">
        <is>
          <t>AUS</t>
        </is>
      </c>
      <c r="N2891" s="339">
        <f>_xlfn.LET(_xlpm.d,_xlfn.XLOOKUP(L2891,'[1]Birth Dates'!$A:$A,'[1]Birth Dates'!$B:$B,"",0),IF(_xlpm.d=0,"",_xlpm.d))</f>
        <v/>
      </c>
      <c r="O2891" s="339">
        <f>IF(OR(N2891="",A2891="",NOT(ISNUMBER(N2891)),N2891&gt;A2891),"",DATEDIF(N2891,A2891,"Y")&amp;" years, "&amp;DATEDIF(N2891,A2891,"YM")&amp;" months, "&amp;DATEDIF(N2891,A2891,"MD")&amp;" days")</f>
        <v/>
      </c>
      <c r="P2891" s="339" t="inlineStr">
        <is>
          <t>David Russell</t>
        </is>
      </c>
      <c r="Q2891" s="339" t="inlineStr">
        <is>
          <t>AUS</t>
        </is>
      </c>
      <c r="R2891" s="339">
        <f>_xlfn.LET(_xlpm.d,_xlfn.XLOOKUP(P2891,'[1]Birth Dates'!$A:$A,'[1]Birth Dates'!$B:$B,"",0),IF(_xlpm.d=0,"",_xlpm.d))</f>
        <v/>
      </c>
      <c r="S2891" s="339">
        <f>IF(OR(R2891="",A2891="",NOT(ISNUMBER(R2891)),R2891&gt;A2891),"",DATEDIF(R2891,A2891,"Y")&amp;" years, "&amp;DATEDIF(R2891,A2891,"YM")&amp;" months, "&amp;DATEDIF(R2891,A2891,"MD")&amp;" days")</f>
        <v/>
      </c>
      <c r="T2891" s="339" t="n"/>
      <c r="U2891" s="290" t="n"/>
      <c r="V2891" s="731">
        <f>_xlfn.LET(_xlpm.d,_xlfn.XLOOKUP(T2891,'[1]Birth Dates'!$A:$A,'[1]Birth Dates'!$B:$B,"",0),IF(_xlpm.d=0,"",_xlpm.d))</f>
        <v/>
      </c>
      <c r="W2891" s="290">
        <f>IF(OR(V2891="",A2891="",NOT(ISNUMBER(V2891)),V2891&gt;A2891),"",DATEDIF(V2891,A2891,"Y")&amp;" years, "&amp;DATEDIF(V2891,A2891,"YM")&amp;" months, "&amp;DATEDIF(V2891,A2891,"MD")&amp;" days")</f>
        <v/>
      </c>
      <c r="X2891" s="290" t="n"/>
      <c r="Y2891" s="290" t="n"/>
      <c r="Z2891" s="290" t="n"/>
      <c r="AA2891" s="290" t="n"/>
      <c r="AB2891" s="336" t="n">
        <v>13</v>
      </c>
      <c r="AC2891" s="290" t="n">
        <v>11</v>
      </c>
      <c r="AD2891" s="290" t="n">
        <v>10</v>
      </c>
      <c r="AE2891" s="605" t="inlineStr">
        <is>
          <t>2:04.3268</t>
        </is>
      </c>
      <c r="AF2891" s="418">
        <f>IF(OR(AE2891="",AE2891="",AE2891=0),"",6.213/(AE2891*24))</f>
        <v/>
      </c>
      <c r="AG2891" s="290" t="n"/>
      <c r="AH2891" s="605" t="inlineStr"/>
      <c r="AI2891" s="418">
        <f>IF(OR(AH2891="",AH2891="",AH2891=0),"",6.213/(AH2891*24))</f>
        <v/>
      </c>
      <c r="AJ2891" s="175">
        <f>IF(AND(ISNUMBER(AB2891),ISNUMBER(AG2891)),AB2891-AG2891,"")</f>
        <v/>
      </c>
      <c r="AK2891" s="732" t="n"/>
      <c r="AL2891" s="336" t="n">
        <v>161</v>
      </c>
      <c r="AM2891" s="290" t="inlineStr">
        <is>
          <t>6:52:18.9774</t>
        </is>
      </c>
      <c r="AN2891" s="671">
        <f>IF(OR(AL2891="",AM2891="",AM2891=0),"",AL2891*6.213/(AM2891*24))</f>
        <v/>
      </c>
      <c r="AO2891" s="725">
        <f>IF(AND(AL2891=AL2890,AM2891&lt;&gt;"",AM2890&lt;&gt;""),AM2891-AM2890,"")</f>
        <v/>
      </c>
      <c r="AP2891" s="290" t="n">
        <v>28</v>
      </c>
      <c r="AQ2891" s="605" t="inlineStr">
        <is>
          <t>2:06.9948</t>
        </is>
      </c>
      <c r="AR2891" s="620">
        <f>IF(OR(AQ2891="",AQ2891="",AQ2891=0),"",6.213/(AQ2891*24))</f>
        <v/>
      </c>
      <c r="AS2891" s="436">
        <f>IF(OR(NOT(ISNUMBER(C2891)),NOT(ISNUMBER(AB2891))),"",IF(AG2891&lt;&gt;"",AG2891,AB2891)-C2891)</f>
        <v/>
      </c>
      <c r="AT2891" s="290" t="inlineStr">
        <is>
          <t>5 Second Penalty</t>
        </is>
      </c>
      <c r="AU2891" s="291">
        <f>IF($B2891="","",TEXT($A2891,"yyyymmdd")&amp;"_P"&amp;$C2891&amp;"_C"&amp;$F2891&amp;"_"&amp;TRIM(RIGHT(SUBSTITUTE(TRIM(SUBSTITUTE($L2891,CHAR(160)," "))," ",REPT(" ",60)),60))&amp;IF($P2891="","","-"&amp;TRIM(RIGHT(SUBSTITUTE(TRIM(SUBSTITUTE($P2891,CHAR(160)," "))," ",REPT(" ",60)),60)))&amp;IF($T2891="","","-"&amp;TRIM(RIGHT(SUBSTITUTE(TRIM(SUBSTITUTE($T2891,CHAR(160)," "))," ",REPT(" ",60)),60)))&amp;".jpg")</f>
        <v/>
      </c>
    </row>
    <row r="2892" ht="56" customHeight="1">
      <c r="A2892" s="288" t="n">
        <v>45942</v>
      </c>
      <c r="B2892" s="284" t="inlineStr">
        <is>
          <t>Repco Bathurst 1000, 12 October, 2025</t>
        </is>
      </c>
      <c r="C2892" s="336" t="n">
        <v>4</v>
      </c>
      <c r="D2892" s="337" t="n"/>
      <c r="E2892" s="337" t="n"/>
      <c r="F2892" s="336" t="n">
        <v>99</v>
      </c>
      <c r="G2892" s="291" t="inlineStr">
        <is>
          <t>Erebus Motorsport</t>
        </is>
      </c>
      <c r="H2892" s="291" t="n"/>
      <c r="I2892" s="290" t="inlineStr">
        <is>
          <t>Chiko Roll</t>
        </is>
      </c>
      <c r="J2892" s="290" t="inlineStr">
        <is>
          <t>Chevrolet Camaro ZL1</t>
        </is>
      </c>
      <c r="K2892" s="290" t="n"/>
      <c r="L2892" s="338" t="inlineStr">
        <is>
          <t>Cooper Murray</t>
        </is>
      </c>
      <c r="M2892" s="290" t="inlineStr">
        <is>
          <t>AUS</t>
        </is>
      </c>
      <c r="N2892" s="339">
        <f>_xlfn.LET(_xlpm.d,_xlfn.XLOOKUP(L2892,'[1]Birth Dates'!$A:$A,'[1]Birth Dates'!$B:$B,"",0),IF(_xlpm.d=0,"",_xlpm.d))</f>
        <v/>
      </c>
      <c r="O2892" s="339">
        <f>IF(OR(N2892="",A2892="",NOT(ISNUMBER(N2892)),N2892&gt;A2892),"",DATEDIF(N2892,A2892,"Y")&amp;" years, "&amp;DATEDIF(N2892,A2892,"YM")&amp;" months, "&amp;DATEDIF(N2892,A2892,"MD")&amp;" days")</f>
        <v/>
      </c>
      <c r="P2892" s="339" t="inlineStr">
        <is>
          <t>Jobe Stewart</t>
        </is>
      </c>
      <c r="Q2892" s="339" t="inlineStr">
        <is>
          <t>AUS</t>
        </is>
      </c>
      <c r="R2892" s="339">
        <f>_xlfn.LET(_xlpm.d,_xlfn.XLOOKUP(P2892,'[1]Birth Dates'!$A:$A,'[1]Birth Dates'!$B:$B,"",0),IF(_xlpm.d=0,"",_xlpm.d))</f>
        <v/>
      </c>
      <c r="S2892" s="339">
        <f>IF(OR(R2892="",A2892="",NOT(ISNUMBER(R2892)),R2892&gt;A2892),"",DATEDIF(R2892,A2892,"Y")&amp;" years, "&amp;DATEDIF(R2892,A2892,"YM")&amp;" months, "&amp;DATEDIF(R2892,A2892,"MD")&amp;" days")</f>
        <v/>
      </c>
      <c r="T2892" s="339" t="n"/>
      <c r="U2892" s="290" t="n"/>
      <c r="V2892" s="731">
        <f>_xlfn.LET(_xlpm.d,_xlfn.XLOOKUP(T2892,'[1]Birth Dates'!$A:$A,'[1]Birth Dates'!$B:$B,"",0),IF(_xlpm.d=0,"",_xlpm.d))</f>
        <v/>
      </c>
      <c r="W2892" s="290">
        <f>IF(OR(V2892="",A2892="",NOT(ISNUMBER(V2892)),V2892&gt;A2892),"",DATEDIF(V2892,A2892,"Y")&amp;" years, "&amp;DATEDIF(V2892,A2892,"YM")&amp;" months, "&amp;DATEDIF(V2892,A2892,"MD")&amp;" days")</f>
        <v/>
      </c>
      <c r="X2892" s="290" t="n"/>
      <c r="Y2892" s="290" t="n"/>
      <c r="Z2892" s="290" t="n"/>
      <c r="AA2892" s="290" t="n"/>
      <c r="AB2892" s="336" t="n">
        <v>5</v>
      </c>
      <c r="AC2892" s="290" t="n">
        <v>11</v>
      </c>
      <c r="AD2892" s="290" t="n">
        <v>7</v>
      </c>
      <c r="AE2892" s="605" t="inlineStr">
        <is>
          <t>2:04.0936</t>
        </is>
      </c>
      <c r="AF2892" s="418">
        <f>IF(OR(AE2892="",AE2892="",AE2892=0),"",6.213/(AE2892*24))</f>
        <v/>
      </c>
      <c r="AG2892" s="290" t="n">
        <v>6</v>
      </c>
      <c r="AH2892" s="605" t="inlineStr">
        <is>
          <t>2:04.6004</t>
        </is>
      </c>
      <c r="AI2892" s="418">
        <f>IF(OR(AH2892="",AH2892="",AH2892=0),"",6.213/(AH2892*24))</f>
        <v/>
      </c>
      <c r="AJ2892" s="175">
        <f>IF(AND(ISNUMBER(AB2892),ISNUMBER(AG2892)),AB2892-AG2892,"")</f>
        <v/>
      </c>
      <c r="AK2892" s="732" t="n"/>
      <c r="AL2892" s="336" t="n">
        <v>161</v>
      </c>
      <c r="AM2892" s="432" t="inlineStr">
        <is>
          <t>6:52:19.6347</t>
        </is>
      </c>
      <c r="AN2892" s="671">
        <f>IF(OR(AL2892="",AM2892="",AM2892=0),"",AL2892*6.213/(AM2892*24))</f>
        <v/>
      </c>
      <c r="AO2892" s="725">
        <f>IF(AND(AL2892=AL2891,AM2892&lt;&gt;"",AM2891&lt;&gt;""),AM2892-AM2891,"")</f>
        <v/>
      </c>
      <c r="AP2892" s="290" t="n">
        <v>53</v>
      </c>
      <c r="AQ2892" s="605" t="inlineStr">
        <is>
          <t>2:07.1126</t>
        </is>
      </c>
      <c r="AR2892" s="620">
        <f>IF(OR(AQ2892="",AQ2892="",AQ2892=0),"",6.213/(AQ2892*24))</f>
        <v/>
      </c>
      <c r="AS2892" s="436">
        <f>IF(OR(NOT(ISNUMBER(C2892)),NOT(ISNUMBER(AB2892))),"",IF(AG2892&lt;&gt;"",AG2892,AB2892)-C2892)</f>
        <v/>
      </c>
      <c r="AT2892" s="290" t="n"/>
      <c r="AU2892" s="291">
        <f>IF($B2892="","",TEXT($A2892,"yyyymmdd")&amp;"_P"&amp;$C2892&amp;"_C"&amp;$F2892&amp;"_"&amp;TRIM(RIGHT(SUBSTITUTE(TRIM(SUBSTITUTE($L2892,CHAR(160)," "))," ",REPT(" ",60)),60))&amp;IF($P2892="","","-"&amp;TRIM(RIGHT(SUBSTITUTE(TRIM(SUBSTITUTE($P2892,CHAR(160)," "))," ",REPT(" ",60)),60)))&amp;IF($T2892="","","-"&amp;TRIM(RIGHT(SUBSTITUTE(TRIM(SUBSTITUTE($T2892,CHAR(160)," "))," ",REPT(" ",60)),60)))&amp;".jpg")</f>
        <v/>
      </c>
    </row>
    <row r="2893" ht="56" customHeight="1">
      <c r="A2893" s="288" t="n">
        <v>45942</v>
      </c>
      <c r="B2893" s="284" t="inlineStr">
        <is>
          <t>Repco Bathurst 1000, 12 October, 2025</t>
        </is>
      </c>
      <c r="C2893" s="336" t="n">
        <v>5</v>
      </c>
      <c r="D2893" s="337" t="n"/>
      <c r="E2893" s="337" t="n"/>
      <c r="F2893" s="336" t="n">
        <v>4</v>
      </c>
      <c r="G2893" s="291" t="inlineStr">
        <is>
          <t>Matt Stone Racing</t>
        </is>
      </c>
      <c r="H2893" s="291" t="n"/>
      <c r="I2893" s="290" t="inlineStr">
        <is>
          <t>Supaglass</t>
        </is>
      </c>
      <c r="J2893" s="290" t="inlineStr">
        <is>
          <t>Chevrolet Camaro ZL1</t>
        </is>
      </c>
      <c r="K2893" s="290" t="n"/>
      <c r="L2893" s="338" t="inlineStr">
        <is>
          <t>Cameron Hill</t>
        </is>
      </c>
      <c r="M2893" s="290" t="inlineStr">
        <is>
          <t>AUS</t>
        </is>
      </c>
      <c r="N2893" s="339">
        <f>_xlfn.LET(_xlpm.d,_xlfn.XLOOKUP(L2893,'[1]Birth Dates'!$A:$A,'[1]Birth Dates'!$B:$B,"",0),IF(_xlpm.d=0,"",_xlpm.d))</f>
        <v/>
      </c>
      <c r="O2893" s="339">
        <f>IF(OR(N2893="",A2893="",NOT(ISNUMBER(N2893)),N2893&gt;A2893),"",DATEDIF(N2893,A2893,"Y")&amp;" years, "&amp;DATEDIF(N2893,A2893,"YM")&amp;" months, "&amp;DATEDIF(N2893,A2893,"MD")&amp;" days")</f>
        <v/>
      </c>
      <c r="P2893" s="339" t="inlineStr">
        <is>
          <t>Cameron McLeod</t>
        </is>
      </c>
      <c r="Q2893" s="339" t="inlineStr">
        <is>
          <t>AUS</t>
        </is>
      </c>
      <c r="R2893" s="339">
        <f>_xlfn.LET(_xlpm.d,_xlfn.XLOOKUP(P2893,'[1]Birth Dates'!$A:$A,'[1]Birth Dates'!$B:$B,"",0),IF(_xlpm.d=0,"",_xlpm.d))</f>
        <v/>
      </c>
      <c r="S2893" s="339">
        <f>IF(OR(R2893="",A2893="",NOT(ISNUMBER(R2893)),R2893&gt;A2893),"",DATEDIF(R2893,A2893,"Y")&amp;" years, "&amp;DATEDIF(R2893,A2893,"YM")&amp;" months, "&amp;DATEDIF(R2893,A2893,"MD")&amp;" days")</f>
        <v/>
      </c>
      <c r="T2893" s="339" t="n"/>
      <c r="U2893" s="290" t="n"/>
      <c r="V2893" s="731">
        <f>_xlfn.LET(_xlpm.d,_xlfn.XLOOKUP(T2893,'[1]Birth Dates'!$A:$A,'[1]Birth Dates'!$B:$B,"",0),IF(_xlpm.d=0,"",_xlpm.d))</f>
        <v/>
      </c>
      <c r="W2893" s="290">
        <f>IF(OR(V2893="",A2893="",NOT(ISNUMBER(V2893)),V2893&gt;A2893),"",DATEDIF(V2893,A2893,"Y")&amp;" years, "&amp;DATEDIF(V2893,A2893,"YM")&amp;" months, "&amp;DATEDIF(V2893,A2893,"MD")&amp;" days")</f>
        <v/>
      </c>
      <c r="X2893" s="290" t="n"/>
      <c r="Y2893" s="290" t="n"/>
      <c r="Z2893" s="290" t="n"/>
      <c r="AA2893" s="290" t="n"/>
      <c r="AB2893" s="336" t="n">
        <v>8</v>
      </c>
      <c r="AC2893" s="290" t="n">
        <v>131</v>
      </c>
      <c r="AD2893" s="290" t="n">
        <v>12</v>
      </c>
      <c r="AE2893" s="605" t="inlineStr">
        <is>
          <t>2:04.2177</t>
        </is>
      </c>
      <c r="AF2893" s="418">
        <f>IF(OR(AE2893="",AE2893="",AE2893=0),"",6.213/(AE2893*24))</f>
        <v/>
      </c>
      <c r="AG2893" s="290" t="n">
        <v>8</v>
      </c>
      <c r="AH2893" s="605" t="inlineStr">
        <is>
          <t>2:04.8845</t>
        </is>
      </c>
      <c r="AI2893" s="418">
        <f>IF(OR(AH2893="",AH2893="",AH2893=0),"",6.213/(AH2893*24))</f>
        <v/>
      </c>
      <c r="AJ2893" s="175">
        <f>IF(AND(ISNUMBER(AB2893),ISNUMBER(AG2893)),AB2893-AG2893,"")</f>
        <v/>
      </c>
      <c r="AK2893" s="732" t="n"/>
      <c r="AL2893" s="336" t="n">
        <v>161</v>
      </c>
      <c r="AM2893" s="432" t="inlineStr">
        <is>
          <t>6:52:22.6540</t>
        </is>
      </c>
      <c r="AN2893" s="671">
        <f>IF(OR(AL2893="",AM2893="",AM2893=0),"",AL2893*6.213/(AM2893*24))</f>
        <v/>
      </c>
      <c r="AO2893" s="725">
        <f>IF(AND(AL2893=AL2892,AM2893&lt;&gt;"",AM2892&lt;&gt;""),AM2893-AM2892,"")</f>
        <v/>
      </c>
      <c r="AP2893" s="290" t="n">
        <v>26</v>
      </c>
      <c r="AQ2893" s="605" t="inlineStr">
        <is>
          <t>2:07.7614</t>
        </is>
      </c>
      <c r="AR2893" s="620">
        <f>IF(OR(AQ2893="",AQ2893="",AQ2893=0),"",6.213/(AQ2893*24))</f>
        <v/>
      </c>
      <c r="AS2893" s="436">
        <f>IF(OR(NOT(ISNUMBER(C2893)),NOT(ISNUMBER(AB2893))),"",IF(AG2893&lt;&gt;"",AG2893,AB2893)-C2893)</f>
        <v/>
      </c>
      <c r="AT2893" s="290" t="n"/>
      <c r="AU2893" s="291">
        <f>IF($B2893="","",TEXT($A2893,"yyyymmdd")&amp;"_P"&amp;$C2893&amp;"_C"&amp;$F2893&amp;"_"&amp;TRIM(RIGHT(SUBSTITUTE(TRIM(SUBSTITUTE($L2893,CHAR(160)," "))," ",REPT(" ",60)),60))&amp;IF($P2893="","","-"&amp;TRIM(RIGHT(SUBSTITUTE(TRIM(SUBSTITUTE($P2893,CHAR(160)," "))," ",REPT(" ",60)),60)))&amp;IF($T2893="","","-"&amp;TRIM(RIGHT(SUBSTITUTE(TRIM(SUBSTITUTE($T2893,CHAR(160)," "))," ",REPT(" ",60)),60)))&amp;".jpg")</f>
        <v/>
      </c>
    </row>
    <row r="2894" ht="56" customHeight="1">
      <c r="A2894" s="288" t="n">
        <v>45942</v>
      </c>
      <c r="B2894" s="284" t="inlineStr">
        <is>
          <t>Repco Bathurst 1000, 12 October, 2025</t>
        </is>
      </c>
      <c r="C2894" s="336" t="n">
        <v>6</v>
      </c>
      <c r="D2894" s="337" t="n"/>
      <c r="E2894" s="337" t="n"/>
      <c r="F2894" s="336" t="n">
        <v>88</v>
      </c>
      <c r="G2894" s="291" t="inlineStr">
        <is>
          <t>Triple Eight Race Engineering</t>
        </is>
      </c>
      <c r="H2894" s="291" t="n"/>
      <c r="I2894" s="290" t="inlineStr">
        <is>
          <t>Red Bull, Ampol</t>
        </is>
      </c>
      <c r="J2894" s="290" t="inlineStr">
        <is>
          <t>Chevrolet Camaro ZL1</t>
        </is>
      </c>
      <c r="K2894" s="290" t="n"/>
      <c r="L2894" s="338" t="inlineStr">
        <is>
          <t>Broc Feeney</t>
        </is>
      </c>
      <c r="M2894" s="290" t="inlineStr">
        <is>
          <t>AUS</t>
        </is>
      </c>
      <c r="N2894" s="339">
        <f>_xlfn.LET(_xlpm.d,_xlfn.XLOOKUP(L2894,'[1]Birth Dates'!$A:$A,'[1]Birth Dates'!$B:$B,"",0),IF(_xlpm.d=0,"",_xlpm.d))</f>
        <v/>
      </c>
      <c r="O2894" s="339">
        <f>IF(OR(N2894="",A2894="",NOT(ISNUMBER(N2894)),N2894&gt;A2894),"",DATEDIF(N2894,A2894,"Y")&amp;" years, "&amp;DATEDIF(N2894,A2894,"YM")&amp;" months, "&amp;DATEDIF(N2894,A2894,"MD")&amp;" days")</f>
        <v/>
      </c>
      <c r="P2894" s="339" t="inlineStr">
        <is>
          <t>Jamie Whincup</t>
        </is>
      </c>
      <c r="Q2894" s="339" t="inlineStr">
        <is>
          <t>AUS</t>
        </is>
      </c>
      <c r="R2894" s="339">
        <f>_xlfn.LET(_xlpm.d,_xlfn.XLOOKUP(P2894,'[1]Birth Dates'!$A:$A,'[1]Birth Dates'!$B:$B,"",0),IF(_xlpm.d=0,"",_xlpm.d))</f>
        <v/>
      </c>
      <c r="S2894" s="339">
        <f>IF(OR(R2894="",A2894="",NOT(ISNUMBER(R2894)),R2894&gt;A2894),"",DATEDIF(R2894,A2894,"Y")&amp;" years, "&amp;DATEDIF(R2894,A2894,"YM")&amp;" months, "&amp;DATEDIF(R2894,A2894,"MD")&amp;" days")</f>
        <v/>
      </c>
      <c r="T2894" s="339" t="n"/>
      <c r="U2894" s="290" t="n"/>
      <c r="V2894" s="731">
        <f>_xlfn.LET(_xlpm.d,_xlfn.XLOOKUP(T2894,'[1]Birth Dates'!$A:$A,'[1]Birth Dates'!$B:$B,"",0),IF(_xlpm.d=0,"",_xlpm.d))</f>
        <v/>
      </c>
      <c r="W2894" s="290">
        <f>IF(OR(V2894="",A2894="",NOT(ISNUMBER(V2894)),V2894&gt;A2894),"",DATEDIF(V2894,A2894,"Y")&amp;" years, "&amp;DATEDIF(V2894,A2894,"YM")&amp;" months, "&amp;DATEDIF(V2894,A2894,"MD")&amp;" days")</f>
        <v/>
      </c>
      <c r="X2894" s="290" t="n"/>
      <c r="Y2894" s="290" t="n"/>
      <c r="Z2894" s="290" t="n"/>
      <c r="AA2894" s="290" t="n"/>
      <c r="AB2894" s="336" t="n">
        <v>2</v>
      </c>
      <c r="AC2894" s="290" t="n">
        <v>12</v>
      </c>
      <c r="AD2894" s="290" t="n">
        <v>8</v>
      </c>
      <c r="AE2894" s="605" t="inlineStr">
        <is>
          <t>2:04.0371</t>
        </is>
      </c>
      <c r="AF2894" s="418">
        <f>IF(OR(AE2894="",AE2894="",AE2894=0),"",6.213/(AE2894*24))</f>
        <v/>
      </c>
      <c r="AG2894" s="290" t="n">
        <v>5</v>
      </c>
      <c r="AH2894" s="605" t="inlineStr">
        <is>
          <t>2:04.5940</t>
        </is>
      </c>
      <c r="AI2894" s="418">
        <f>IF(OR(AH2894="",AH2894="",AH2894=0),"",6.213/(AH2894*24))</f>
        <v/>
      </c>
      <c r="AJ2894" s="175">
        <f>IF(AND(ISNUMBER(AB2894),ISNUMBER(AG2894)),AB2894-AG2894,"")</f>
        <v/>
      </c>
      <c r="AK2894" s="732" t="n"/>
      <c r="AL2894" s="336" t="n">
        <v>161</v>
      </c>
      <c r="AM2894" s="432" t="inlineStr">
        <is>
          <t>6:52:26.1539</t>
        </is>
      </c>
      <c r="AN2894" s="671">
        <f>IF(OR(AL2894="",AM2894="",AM2894=0),"",AL2894*6.213/(AM2894*24))</f>
        <v/>
      </c>
      <c r="AO2894" s="725">
        <f>IF(AND(AL2894=AL2893,AM2894&lt;&gt;"",AM2893&lt;&gt;""),AM2894-AM2893,"")</f>
        <v/>
      </c>
      <c r="AP2894" s="290" t="n">
        <v>44</v>
      </c>
      <c r="AQ2894" s="605" t="inlineStr">
        <is>
          <t>2:06.7306</t>
        </is>
      </c>
      <c r="AR2894" s="620">
        <f>IF(OR(AQ2894="",AQ2894="",AQ2894=0),"",6.213/(AQ2894*24))</f>
        <v/>
      </c>
      <c r="AS2894" s="436">
        <f>IF(OR(NOT(ISNUMBER(C2894)),NOT(ISNUMBER(AB2894))),"",IF(AG2894&lt;&gt;"",AG2894,AB2894)-C2894)</f>
        <v/>
      </c>
      <c r="AT2894" s="290" t="n"/>
      <c r="AU2894" s="291">
        <f>IF($B2894="","",TEXT($A2894,"yyyymmdd")&amp;"_P"&amp;$C2894&amp;"_C"&amp;$F2894&amp;"_"&amp;TRIM(RIGHT(SUBSTITUTE(TRIM(SUBSTITUTE($L2894,CHAR(160)," "))," ",REPT(" ",60)),60))&amp;IF($P2894="","","-"&amp;TRIM(RIGHT(SUBSTITUTE(TRIM(SUBSTITUTE($P2894,CHAR(160)," "))," ",REPT(" ",60)),60)))&amp;IF($T2894="","","-"&amp;TRIM(RIGHT(SUBSTITUTE(TRIM(SUBSTITUTE($T2894,CHAR(160)," "))," ",REPT(" ",60)),60)))&amp;".jpg")</f>
        <v/>
      </c>
    </row>
    <row r="2895" ht="56" customHeight="1">
      <c r="A2895" s="288" t="n">
        <v>45942</v>
      </c>
      <c r="B2895" s="284" t="inlineStr">
        <is>
          <t>Repco Bathurst 1000, 12 October, 2025</t>
        </is>
      </c>
      <c r="C2895" s="336" t="n">
        <v>7</v>
      </c>
      <c r="D2895" s="337" t="n"/>
      <c r="E2895" s="337" t="n"/>
      <c r="F2895" s="336" t="n">
        <v>8</v>
      </c>
      <c r="G2895" s="291" t="inlineStr">
        <is>
          <t>Brad Jones Racing</t>
        </is>
      </c>
      <c r="H2895" s="291" t="n"/>
      <c r="I2895" s="290" t="inlineStr">
        <is>
          <t>R&amp;J Batteries</t>
        </is>
      </c>
      <c r="J2895" s="290" t="inlineStr">
        <is>
          <t>Chevrolet Camaro ZL1</t>
        </is>
      </c>
      <c r="K2895" s="290" t="n"/>
      <c r="L2895" s="338" t="inlineStr">
        <is>
          <t>Andre Heimgartner</t>
        </is>
      </c>
      <c r="M2895" s="290" t="inlineStr">
        <is>
          <t>NZL</t>
        </is>
      </c>
      <c r="N2895" s="339">
        <f>_xlfn.LET(_xlpm.d,_xlfn.XLOOKUP(L2895,'[1]Birth Dates'!$A:$A,'[1]Birth Dates'!$B:$B,"",0),IF(_xlpm.d=0,"",_xlpm.d))</f>
        <v/>
      </c>
      <c r="O2895" s="339">
        <f>IF(OR(N2895="",A2895="",NOT(ISNUMBER(N2895)),N2895&gt;A2895),"",DATEDIF(N2895,A2895,"Y")&amp;" years, "&amp;DATEDIF(N2895,A2895,"YM")&amp;" months, "&amp;DATEDIF(N2895,A2895,"MD")&amp;" days")</f>
        <v/>
      </c>
      <c r="P2895" s="339" t="inlineStr">
        <is>
          <t>Declan Fraser</t>
        </is>
      </c>
      <c r="Q2895" s="339" t="inlineStr">
        <is>
          <t>AUS</t>
        </is>
      </c>
      <c r="R2895" s="339">
        <f>_xlfn.LET(_xlpm.d,_xlfn.XLOOKUP(P2895,'[1]Birth Dates'!$A:$A,'[1]Birth Dates'!$B:$B,"",0),IF(_xlpm.d=0,"",_xlpm.d))</f>
        <v/>
      </c>
      <c r="S2895" s="339">
        <f>IF(OR(R2895="",A2895="",NOT(ISNUMBER(R2895)),R2895&gt;A2895),"",DATEDIF(R2895,A2895,"Y")&amp;" years, "&amp;DATEDIF(R2895,A2895,"YM")&amp;" months, "&amp;DATEDIF(R2895,A2895,"MD")&amp;" days")</f>
        <v/>
      </c>
      <c r="T2895" s="339" t="n"/>
      <c r="U2895" s="290" t="n"/>
      <c r="V2895" s="731">
        <f>_xlfn.LET(_xlpm.d,_xlfn.XLOOKUP(T2895,'[1]Birth Dates'!$A:$A,'[1]Birth Dates'!$B:$B,"",0),IF(_xlpm.d=0,"",_xlpm.d))</f>
        <v/>
      </c>
      <c r="W2895" s="290">
        <f>IF(OR(V2895="",A2895="",NOT(ISNUMBER(V2895)),V2895&gt;A2895),"",DATEDIF(V2895,A2895,"Y")&amp;" years, "&amp;DATEDIF(V2895,A2895,"YM")&amp;" months, "&amp;DATEDIF(V2895,A2895,"MD")&amp;" days")</f>
        <v/>
      </c>
      <c r="X2895" s="290" t="n"/>
      <c r="Y2895" s="290" t="n"/>
      <c r="Z2895" s="290" t="n"/>
      <c r="AA2895" s="290" t="n"/>
      <c r="AB2895" s="336" t="n">
        <v>19</v>
      </c>
      <c r="AC2895" s="290" t="n">
        <v>14</v>
      </c>
      <c r="AD2895" s="290" t="n">
        <v>13</v>
      </c>
      <c r="AE2895" s="605" t="inlineStr">
        <is>
          <t>2:04.6150</t>
        </is>
      </c>
      <c r="AF2895" s="418">
        <f>IF(OR(AE2895="",AE2895="",AE2895=0),"",6.213/(AE2895*24))</f>
        <v/>
      </c>
      <c r="AG2895" s="290" t="n"/>
      <c r="AH2895" s="605" t="inlineStr"/>
      <c r="AI2895" s="418">
        <f>IF(OR(AH2895="",AH2895="",AH2895=0),"",6.213/(AH2895*24))</f>
        <v/>
      </c>
      <c r="AJ2895" s="175">
        <f>IF(AND(ISNUMBER(AB2895),ISNUMBER(AG2895)),AB2895-AG2895,"")</f>
        <v/>
      </c>
      <c r="AK2895" s="732" t="n"/>
      <c r="AL2895" s="336" t="n">
        <v>161</v>
      </c>
      <c r="AM2895" s="432" t="inlineStr">
        <is>
          <t>6:52:29.0206</t>
        </is>
      </c>
      <c r="AN2895" s="671">
        <f>IF(OR(AL2895="",AM2895="",AM2895=0),"",AL2895*6.213/(AM2895*24))</f>
        <v/>
      </c>
      <c r="AO2895" s="725">
        <f>IF(AND(AL2895=AL2894,AM2895&lt;&gt;"",AM2894&lt;&gt;""),AM2895-AM2894,"")</f>
        <v/>
      </c>
      <c r="AP2895" s="290" t="n">
        <v>53</v>
      </c>
      <c r="AQ2895" s="605" t="inlineStr">
        <is>
          <t>2:07.6374</t>
        </is>
      </c>
      <c r="AR2895" s="620">
        <f>IF(OR(AQ2895="",AQ2895="",AQ2895=0),"",6.213/(AQ2895*24))</f>
        <v/>
      </c>
      <c r="AS2895" s="436">
        <f>IF(OR(NOT(ISNUMBER(C2895)),NOT(ISNUMBER(AB2895))),"",IF(AG2895&lt;&gt;"",AG2895,AB2895)-C2895)</f>
        <v/>
      </c>
      <c r="AT2895" s="290" t="n"/>
      <c r="AU2895" s="291">
        <f>IF($B2895="","",TEXT($A2895,"yyyymmdd")&amp;"_P"&amp;$C2895&amp;"_C"&amp;$F2895&amp;"_"&amp;TRIM(RIGHT(SUBSTITUTE(TRIM(SUBSTITUTE($L2895,CHAR(160)," "))," ",REPT(" ",60)),60))&amp;IF($P2895="","","-"&amp;TRIM(RIGHT(SUBSTITUTE(TRIM(SUBSTITUTE($P2895,CHAR(160)," "))," ",REPT(" ",60)),60)))&amp;IF($T2895="","","-"&amp;TRIM(RIGHT(SUBSTITUTE(TRIM(SUBSTITUTE($T2895,CHAR(160)," "))," ",REPT(" ",60)),60)))&amp;".jpg")</f>
        <v/>
      </c>
    </row>
    <row r="2896" ht="56" customHeight="1">
      <c r="A2896" s="288" t="n">
        <v>45942</v>
      </c>
      <c r="B2896" s="284" t="inlineStr">
        <is>
          <t>Repco Bathurst 1000, 12 October, 2025</t>
        </is>
      </c>
      <c r="C2896" s="336" t="n">
        <v>8</v>
      </c>
      <c r="D2896" s="337" t="n"/>
      <c r="E2896" s="337" t="n"/>
      <c r="F2896" s="336" t="n">
        <v>26</v>
      </c>
      <c r="G2896" s="291" t="inlineStr">
        <is>
          <t>Grove Racing</t>
        </is>
      </c>
      <c r="H2896" s="291" t="n"/>
      <c r="I2896" s="290" t="inlineStr">
        <is>
          <t>Penrite</t>
        </is>
      </c>
      <c r="J2896" s="290" t="inlineStr">
        <is>
          <t>Ford Mustang S650</t>
        </is>
      </c>
      <c r="K2896" s="290" t="n"/>
      <c r="L2896" s="338" t="inlineStr">
        <is>
          <t>Kai Allen</t>
        </is>
      </c>
      <c r="M2896" s="290" t="inlineStr">
        <is>
          <t>AUS</t>
        </is>
      </c>
      <c r="N2896" s="339">
        <f>_xlfn.LET(_xlpm.d,_xlfn.XLOOKUP(L2896,'[1]Birth Dates'!$A:$A,'[1]Birth Dates'!$B:$B,"",0),IF(_xlpm.d=0,"",_xlpm.d))</f>
        <v/>
      </c>
      <c r="O2896" s="339">
        <f>IF(OR(N2896="",A2896="",NOT(ISNUMBER(N2896)),N2896&gt;A2896),"",DATEDIF(N2896,A2896,"Y")&amp;" years, "&amp;DATEDIF(N2896,A2896,"YM")&amp;" months, "&amp;DATEDIF(N2896,A2896,"MD")&amp;" days")</f>
        <v/>
      </c>
      <c r="P2896" s="339" t="inlineStr">
        <is>
          <t>Dale Wood</t>
        </is>
      </c>
      <c r="Q2896" s="339" t="inlineStr">
        <is>
          <t>AUS</t>
        </is>
      </c>
      <c r="R2896" s="339">
        <f>_xlfn.LET(_xlpm.d,_xlfn.XLOOKUP(P2896,'[1]Birth Dates'!$A:$A,'[1]Birth Dates'!$B:$B,"",0),IF(_xlpm.d=0,"",_xlpm.d))</f>
        <v/>
      </c>
      <c r="S2896" s="339">
        <f>IF(OR(R2896="",A2896="",NOT(ISNUMBER(R2896)),R2896&gt;A2896),"",DATEDIF(R2896,A2896,"Y")&amp;" years, "&amp;DATEDIF(R2896,A2896,"YM")&amp;" months, "&amp;DATEDIF(R2896,A2896,"MD")&amp;" days")</f>
        <v/>
      </c>
      <c r="T2896" s="339" t="n"/>
      <c r="U2896" s="290" t="n"/>
      <c r="V2896" s="731">
        <f>_xlfn.LET(_xlpm.d,_xlfn.XLOOKUP(T2896,'[1]Birth Dates'!$A:$A,'[1]Birth Dates'!$B:$B,"",0),IF(_xlpm.d=0,"",_xlpm.d))</f>
        <v/>
      </c>
      <c r="W2896" s="290">
        <f>IF(OR(V2896="",A2896="",NOT(ISNUMBER(V2896)),V2896&gt;A2896),"",DATEDIF(V2896,A2896,"Y")&amp;" years, "&amp;DATEDIF(V2896,A2896,"YM")&amp;" months, "&amp;DATEDIF(V2896,A2896,"MD")&amp;" days")</f>
        <v/>
      </c>
      <c r="X2896" s="290" t="n"/>
      <c r="Y2896" s="290" t="n"/>
      <c r="Z2896" s="290" t="n"/>
      <c r="AA2896" s="290" t="n"/>
      <c r="AB2896" s="336" t="n">
        <v>21</v>
      </c>
      <c r="AC2896" s="290" t="n">
        <v>12</v>
      </c>
      <c r="AD2896" s="290" t="n">
        <v>11</v>
      </c>
      <c r="AE2896" s="605" t="inlineStr">
        <is>
          <t>2:04.7007</t>
        </is>
      </c>
      <c r="AF2896" s="418">
        <f>IF(OR(AE2896="",AE2896="",AE2896=0),"",6.213/(AE2896*24))</f>
        <v/>
      </c>
      <c r="AG2896" s="290" t="n"/>
      <c r="AH2896" s="605" t="inlineStr"/>
      <c r="AI2896" s="418">
        <f>IF(OR(AH2896="",AH2896="",AH2896=0),"",6.213/(AH2896*24))</f>
        <v/>
      </c>
      <c r="AJ2896" s="175">
        <f>IF(AND(ISNUMBER(AB2896),ISNUMBER(AG2896)),AB2896-AG2896,"")</f>
        <v/>
      </c>
      <c r="AK2896" s="732" t="n"/>
      <c r="AL2896" s="336" t="n">
        <v>161</v>
      </c>
      <c r="AM2896" s="432" t="inlineStr">
        <is>
          <t>6:52:37.0071</t>
        </is>
      </c>
      <c r="AN2896" s="671">
        <f>IF(OR(AL2896="",AM2896="",AM2896=0),"",AL2896*6.213/(AM2896*24))</f>
        <v/>
      </c>
      <c r="AO2896" s="725">
        <f>IF(AND(AL2896=AL2895,AM2896&lt;&gt;"",AM2895&lt;&gt;""),AM2896-AM2895,"")</f>
        <v/>
      </c>
      <c r="AP2896" s="290" t="n">
        <v>30</v>
      </c>
      <c r="AQ2896" s="605" t="inlineStr">
        <is>
          <t>2:07.5720</t>
        </is>
      </c>
      <c r="AR2896" s="620">
        <f>IF(OR(AQ2896="",AQ2896="",AQ2896=0),"",6.213/(AQ2896*24))</f>
        <v/>
      </c>
      <c r="AS2896" s="436">
        <f>IF(OR(NOT(ISNUMBER(C2896)),NOT(ISNUMBER(AB2896))),"",IF(AG2896&lt;&gt;"",AG2896,AB2896)-C2896)</f>
        <v/>
      </c>
      <c r="AT2896" s="290" t="n"/>
      <c r="AU2896" s="291">
        <f>IF($B2896="","",TEXT($A2896,"yyyymmdd")&amp;"_P"&amp;$C2896&amp;"_C"&amp;$F2896&amp;"_"&amp;TRIM(RIGHT(SUBSTITUTE(TRIM(SUBSTITUTE($L2896,CHAR(160)," "))," ",REPT(" ",60)),60))&amp;IF($P2896="","","-"&amp;TRIM(RIGHT(SUBSTITUTE(TRIM(SUBSTITUTE($P2896,CHAR(160)," "))," ",REPT(" ",60)),60)))&amp;IF($T2896="","","-"&amp;TRIM(RIGHT(SUBSTITUTE(TRIM(SUBSTITUTE($T2896,CHAR(160)," "))," ",REPT(" ",60)),60)))&amp;".jpg")</f>
        <v/>
      </c>
    </row>
    <row r="2897" ht="56" customHeight="1">
      <c r="A2897" s="288" t="n">
        <v>45942</v>
      </c>
      <c r="B2897" s="284" t="inlineStr">
        <is>
          <t>Repco Bathurst 1000, 12 October, 2025</t>
        </is>
      </c>
      <c r="C2897" s="336" t="n">
        <v>9</v>
      </c>
      <c r="D2897" s="337" t="n"/>
      <c r="E2897" s="337" t="n"/>
      <c r="F2897" s="336" t="n">
        <v>3</v>
      </c>
      <c r="G2897" s="291" t="inlineStr">
        <is>
          <t>Blanchard Racing Team</t>
        </is>
      </c>
      <c r="H2897" s="291" t="n"/>
      <c r="I2897" s="290" t="inlineStr">
        <is>
          <t>Cooldrive</t>
        </is>
      </c>
      <c r="J2897" s="290" t="inlineStr">
        <is>
          <t>Ford Mustang S650</t>
        </is>
      </c>
      <c r="K2897" s="290" t="n"/>
      <c r="L2897" s="338" t="inlineStr">
        <is>
          <t>Aaron Cameron</t>
        </is>
      </c>
      <c r="M2897" s="290" t="inlineStr">
        <is>
          <t>AUS</t>
        </is>
      </c>
      <c r="N2897" s="339">
        <f>_xlfn.LET(_xlpm.d,_xlfn.XLOOKUP(L2897,'[1]Birth Dates'!$A:$A,'[1]Birth Dates'!$B:$B,"",0),IF(_xlpm.d=0,"",_xlpm.d))</f>
        <v/>
      </c>
      <c r="O2897" s="339">
        <f>IF(OR(N2897="",A2897="",NOT(ISNUMBER(N2897)),N2897&gt;A2897),"",DATEDIF(N2897,A2897,"Y")&amp;" years, "&amp;DATEDIF(N2897,A2897,"YM")&amp;" months, "&amp;DATEDIF(N2897,A2897,"MD")&amp;" days")</f>
        <v/>
      </c>
      <c r="P2897" s="339" t="inlineStr">
        <is>
          <t>Zak Best</t>
        </is>
      </c>
      <c r="Q2897" s="339" t="inlineStr">
        <is>
          <t>AUS</t>
        </is>
      </c>
      <c r="R2897" s="339">
        <f>_xlfn.LET(_xlpm.d,_xlfn.XLOOKUP(P2897,'[1]Birth Dates'!$A:$A,'[1]Birth Dates'!$B:$B,"",0),IF(_xlpm.d=0,"",_xlpm.d))</f>
        <v/>
      </c>
      <c r="S2897" s="339">
        <f>IF(OR(R2897="",A2897="",NOT(ISNUMBER(R2897)),R2897&gt;A2897),"",DATEDIF(R2897,A2897,"Y")&amp;" years, "&amp;DATEDIF(R2897,A2897,"YM")&amp;" months, "&amp;DATEDIF(R2897,A2897,"MD")&amp;" days")</f>
        <v/>
      </c>
      <c r="T2897" s="339" t="n"/>
      <c r="U2897" s="290" t="n"/>
      <c r="V2897" s="731">
        <f>_xlfn.LET(_xlpm.d,_xlfn.XLOOKUP(T2897,'[1]Birth Dates'!$A:$A,'[1]Birth Dates'!$B:$B,"",0),IF(_xlpm.d=0,"",_xlpm.d))</f>
        <v/>
      </c>
      <c r="W2897" s="290">
        <f>IF(OR(V2897="",A2897="",NOT(ISNUMBER(V2897)),V2897&gt;A2897),"",DATEDIF(V2897,A2897,"Y")&amp;" years, "&amp;DATEDIF(V2897,A2897,"YM")&amp;" months, "&amp;DATEDIF(V2897,A2897,"MD")&amp;" days")</f>
        <v/>
      </c>
      <c r="X2897" s="290" t="n"/>
      <c r="Y2897" s="290" t="n"/>
      <c r="Z2897" s="290" t="n"/>
      <c r="AA2897" s="290" t="n"/>
      <c r="AB2897" s="336" t="n">
        <v>20</v>
      </c>
      <c r="AC2897" s="290" t="n">
        <v>11</v>
      </c>
      <c r="AD2897" s="290" t="n">
        <v>10</v>
      </c>
      <c r="AE2897" s="605" t="inlineStr">
        <is>
          <t>2:04.6598</t>
        </is>
      </c>
      <c r="AF2897" s="418">
        <f>IF(OR(AE2897="",AE2897="",AE2897=0),"",6.213/(AE2897*24))</f>
        <v/>
      </c>
      <c r="AG2897" s="290" t="n"/>
      <c r="AH2897" s="605" t="inlineStr"/>
      <c r="AI2897" s="418">
        <f>IF(OR(AH2897="",AH2897="",AH2897=0),"",6.213/(AH2897*24))</f>
        <v/>
      </c>
      <c r="AJ2897" s="175">
        <f>IF(AND(ISNUMBER(AB2897),ISNUMBER(AG2897)),AB2897-AG2897,"")</f>
        <v/>
      </c>
      <c r="AK2897" s="732" t="n"/>
      <c r="AL2897" s="336" t="n">
        <v>161</v>
      </c>
      <c r="AM2897" s="432" t="inlineStr">
        <is>
          <t>6:52:38.3219</t>
        </is>
      </c>
      <c r="AN2897" s="671">
        <f>IF(OR(AL2897="",AM2897="",AM2897=0),"",AL2897*6.213/(AM2897*24))</f>
        <v/>
      </c>
      <c r="AO2897" s="725">
        <f>IF(AND(AL2897=AL2896,AM2897&lt;&gt;"",AM2896&lt;&gt;""),AM2897-AM2896,"")</f>
        <v/>
      </c>
      <c r="AP2897" s="290" t="n">
        <v>43</v>
      </c>
      <c r="AQ2897" s="605" t="inlineStr">
        <is>
          <t>2:07.4805</t>
        </is>
      </c>
      <c r="AR2897" s="620">
        <f>IF(OR(AQ2897="",AQ2897="",AQ2897=0),"",6.213/(AQ2897*24))</f>
        <v/>
      </c>
      <c r="AS2897" s="436">
        <f>IF(OR(NOT(ISNUMBER(C2897)),NOT(ISNUMBER(AB2897))),"",IF(AG2897&lt;&gt;"",AG2897,AB2897)-C2897)</f>
        <v/>
      </c>
      <c r="AT2897" s="290" t="n"/>
      <c r="AU2897" s="291">
        <f>IF($B2897="","",TEXT($A2897,"yyyymmdd")&amp;"_P"&amp;$C2897&amp;"_C"&amp;$F2897&amp;"_"&amp;TRIM(RIGHT(SUBSTITUTE(TRIM(SUBSTITUTE($L2897,CHAR(160)," "))," ",REPT(" ",60)),60))&amp;IF($P2897="","","-"&amp;TRIM(RIGHT(SUBSTITUTE(TRIM(SUBSTITUTE($P2897,CHAR(160)," "))," ",REPT(" ",60)),60)))&amp;IF($T2897="","","-"&amp;TRIM(RIGHT(SUBSTITUTE(TRIM(SUBSTITUTE($T2897,CHAR(160)," "))," ",REPT(" ",60)),60)))&amp;".jpg")</f>
        <v/>
      </c>
    </row>
    <row r="2898" ht="56" customHeight="1">
      <c r="A2898" s="288" t="n">
        <v>45942</v>
      </c>
      <c r="B2898" s="284" t="inlineStr">
        <is>
          <t>Repco Bathurst 1000, 12 October, 2025</t>
        </is>
      </c>
      <c r="C2898" s="336" t="n">
        <v>10</v>
      </c>
      <c r="D2898" s="337" t="n"/>
      <c r="E2898" s="337" t="n"/>
      <c r="F2898" s="336" t="n">
        <v>888</v>
      </c>
      <c r="G2898" s="291" t="inlineStr">
        <is>
          <t>Triple Eight Race Engineering</t>
        </is>
      </c>
      <c r="H2898" s="291" t="n"/>
      <c r="I2898" s="290" t="inlineStr">
        <is>
          <t>Red Bull, Ampol</t>
        </is>
      </c>
      <c r="J2898" s="290" t="inlineStr">
        <is>
          <t>Chevrolet Camaro ZL1</t>
        </is>
      </c>
      <c r="K2898" s="290" t="n"/>
      <c r="L2898" s="338" t="inlineStr">
        <is>
          <t>Craig Lowndes</t>
        </is>
      </c>
      <c r="M2898" s="290" t="inlineStr">
        <is>
          <t>AUS</t>
        </is>
      </c>
      <c r="N2898" s="339">
        <f>_xlfn.LET(_xlpm.d,_xlfn.XLOOKUP(L2898,'[1]Birth Dates'!$A:$A,'[1]Birth Dates'!$B:$B,"",0),IF(_xlpm.d=0,"",_xlpm.d))</f>
        <v/>
      </c>
      <c r="O2898" s="339">
        <f>IF(OR(N2898="",A2898="",NOT(ISNUMBER(N2898)),N2898&gt;A2898),"",DATEDIF(N2898,A2898,"Y")&amp;" years, "&amp;DATEDIF(N2898,A2898,"YM")&amp;" months, "&amp;DATEDIF(N2898,A2898,"MD")&amp;" days")</f>
        <v/>
      </c>
      <c r="P2898" s="339" t="inlineStr">
        <is>
          <t>Zach Bates</t>
        </is>
      </c>
      <c r="Q2898" s="339" t="inlineStr">
        <is>
          <t>AUS</t>
        </is>
      </c>
      <c r="R2898" s="339">
        <f>_xlfn.LET(_xlpm.d,_xlfn.XLOOKUP(P2898,'[1]Birth Dates'!$A:$A,'[1]Birth Dates'!$B:$B,"",0),IF(_xlpm.d=0,"",_xlpm.d))</f>
        <v/>
      </c>
      <c r="S2898" s="339">
        <f>IF(OR(R2898="",A2898="",NOT(ISNUMBER(R2898)),R2898&gt;A2898),"",DATEDIF(R2898,A2898,"Y")&amp;" years, "&amp;DATEDIF(R2898,A2898,"YM")&amp;" months, "&amp;DATEDIF(R2898,A2898,"MD")&amp;" days")</f>
        <v/>
      </c>
      <c r="T2898" s="339" t="n"/>
      <c r="U2898" s="290" t="n"/>
      <c r="V2898" s="731">
        <f>_xlfn.LET(_xlpm.d,_xlfn.XLOOKUP(T2898,'[1]Birth Dates'!$A:$A,'[1]Birth Dates'!$B:$B,"",0),IF(_xlpm.d=0,"",_xlpm.d))</f>
        <v/>
      </c>
      <c r="W2898" s="290">
        <f>IF(OR(V2898="",A2898="",NOT(ISNUMBER(V2898)),V2898&gt;A2898),"",DATEDIF(V2898,A2898,"Y")&amp;" years, "&amp;DATEDIF(V2898,A2898,"YM")&amp;" months, "&amp;DATEDIF(V2898,A2898,"MD")&amp;" days")</f>
        <v/>
      </c>
      <c r="X2898" s="290" t="n"/>
      <c r="Y2898" s="290" t="n"/>
      <c r="Z2898" s="290" t="n"/>
      <c r="AA2898" s="290" t="n"/>
      <c r="AB2898" s="336" t="n">
        <v>16</v>
      </c>
      <c r="AC2898" s="290" t="n">
        <v>11</v>
      </c>
      <c r="AD2898" s="290" t="n">
        <v>7</v>
      </c>
      <c r="AE2898" s="605" t="inlineStr">
        <is>
          <t>2:04.4843</t>
        </is>
      </c>
      <c r="AF2898" s="418">
        <f>IF(OR(AE2898="",AE2898="",AE2898=0),"",6.213/(AE2898*24))</f>
        <v/>
      </c>
      <c r="AG2898" s="290" t="n"/>
      <c r="AH2898" s="605" t="inlineStr"/>
      <c r="AI2898" s="418">
        <f>IF(OR(AH2898="",AH2898="",AH2898=0),"",6.213/(AH2898*24))</f>
        <v/>
      </c>
      <c r="AJ2898" s="175">
        <f>IF(AND(ISNUMBER(AB2898),ISNUMBER(AG2898)),AB2898-AG2898,"")</f>
        <v/>
      </c>
      <c r="AK2898" s="732" t="n"/>
      <c r="AL2898" s="336" t="n">
        <v>161</v>
      </c>
      <c r="AM2898" s="432" t="inlineStr">
        <is>
          <t>6:52:40.7594</t>
        </is>
      </c>
      <c r="AN2898" s="671">
        <f>IF(OR(AL2898="",AM2898="",AM2898=0),"",AL2898*6.213/(AM2898*24))</f>
        <v/>
      </c>
      <c r="AO2898" s="725">
        <f>IF(AND(AL2898=AL2897,AM2898&lt;&gt;"",AM2897&lt;&gt;""),AM2898-AM2897,"")</f>
        <v/>
      </c>
      <c r="AP2898" s="290" t="n">
        <v>45</v>
      </c>
      <c r="AQ2898" s="605" t="inlineStr">
        <is>
          <t>2:07.4411</t>
        </is>
      </c>
      <c r="AR2898" s="620">
        <f>IF(OR(AQ2898="",AQ2898="",AQ2898=0),"",6.213/(AQ2898*24))</f>
        <v/>
      </c>
      <c r="AS2898" s="436">
        <f>IF(OR(NOT(ISNUMBER(C2898)),NOT(ISNUMBER(AB2898))),"",IF(AG2898&lt;&gt;"",AG2898,AB2898)-C2898)</f>
        <v/>
      </c>
      <c r="AT2898" s="290" t="n"/>
      <c r="AU2898" s="291">
        <f>IF($B2898="","",TEXT($A2898,"yyyymmdd")&amp;"_P"&amp;$C2898&amp;"_C"&amp;$F2898&amp;"_"&amp;TRIM(RIGHT(SUBSTITUTE(TRIM(SUBSTITUTE($L2898,CHAR(160)," "))," ",REPT(" ",60)),60))&amp;IF($P2898="","","-"&amp;TRIM(RIGHT(SUBSTITUTE(TRIM(SUBSTITUTE($P2898,CHAR(160)," "))," ",REPT(" ",60)),60)))&amp;IF($T2898="","","-"&amp;TRIM(RIGHT(SUBSTITUTE(TRIM(SUBSTITUTE($T2898,CHAR(160)," "))," ",REPT(" ",60)),60)))&amp;".jpg")</f>
        <v/>
      </c>
    </row>
    <row r="2899" ht="56" customHeight="1">
      <c r="A2899" s="288" t="n">
        <v>45942</v>
      </c>
      <c r="B2899" s="284" t="inlineStr">
        <is>
          <t>Repco Bathurst 1000, 12 October, 2025</t>
        </is>
      </c>
      <c r="C2899" s="336" t="n">
        <v>11</v>
      </c>
      <c r="D2899" s="337" t="n"/>
      <c r="E2899" s="337" t="n"/>
      <c r="F2899" s="336" t="n">
        <v>55</v>
      </c>
      <c r="G2899" s="291" t="inlineStr">
        <is>
          <t>Tickford Racing</t>
        </is>
      </c>
      <c r="H2899" s="291" t="n"/>
      <c r="I2899" s="290" t="inlineStr">
        <is>
          <t>Castrol</t>
        </is>
      </c>
      <c r="J2899" s="290" t="inlineStr">
        <is>
          <t>Ford Mustang S650</t>
        </is>
      </c>
      <c r="K2899" s="290" t="n"/>
      <c r="L2899" s="338" t="inlineStr">
        <is>
          <t>Thomas Randle</t>
        </is>
      </c>
      <c r="M2899" s="290" t="inlineStr">
        <is>
          <t>AUS</t>
        </is>
      </c>
      <c r="N2899" s="339">
        <f>_xlfn.LET(_xlpm.d,_xlfn.XLOOKUP(L2899,'[1]Birth Dates'!$A:$A,'[1]Birth Dates'!$B:$B,"",0),IF(_xlpm.d=0,"",_xlpm.d))</f>
        <v/>
      </c>
      <c r="O2899" s="339">
        <f>IF(OR(N2899="",A2899="",NOT(ISNUMBER(N2899)),N2899&gt;A2899),"",DATEDIF(N2899,A2899,"Y")&amp;" years, "&amp;DATEDIF(N2899,A2899,"YM")&amp;" months, "&amp;DATEDIF(N2899,A2899,"MD")&amp;" days")</f>
        <v/>
      </c>
      <c r="P2899" s="339" t="inlineStr">
        <is>
          <t>James Moffat</t>
        </is>
      </c>
      <c r="Q2899" s="339" t="inlineStr">
        <is>
          <t>AUS</t>
        </is>
      </c>
      <c r="R2899" s="339">
        <f>_xlfn.LET(_xlpm.d,_xlfn.XLOOKUP(P2899,'[1]Birth Dates'!$A:$A,'[1]Birth Dates'!$B:$B,"",0),IF(_xlpm.d=0,"",_xlpm.d))</f>
        <v/>
      </c>
      <c r="S2899" s="339">
        <f>IF(OR(R2899="",A2899="",NOT(ISNUMBER(R2899)),R2899&gt;A2899),"",DATEDIF(R2899,A2899,"Y")&amp;" years, "&amp;DATEDIF(R2899,A2899,"YM")&amp;" months, "&amp;DATEDIF(R2899,A2899,"MD")&amp;" days")</f>
        <v/>
      </c>
      <c r="T2899" s="339" t="n"/>
      <c r="U2899" s="290" t="n"/>
      <c r="V2899" s="731">
        <f>_xlfn.LET(_xlpm.d,_xlfn.XLOOKUP(T2899,'[1]Birth Dates'!$A:$A,'[1]Birth Dates'!$B:$B,"",0),IF(_xlpm.d=0,"",_xlpm.d))</f>
        <v/>
      </c>
      <c r="W2899" s="290">
        <f>IF(OR(V2899="",A2899="",NOT(ISNUMBER(V2899)),V2899&gt;A2899),"",DATEDIF(V2899,A2899,"Y")&amp;" years, "&amp;DATEDIF(V2899,A2899,"YM")&amp;" months, "&amp;DATEDIF(V2899,A2899,"MD")&amp;" days")</f>
        <v/>
      </c>
      <c r="X2899" s="290" t="n"/>
      <c r="Y2899" s="290" t="n"/>
      <c r="Z2899" s="290" t="n"/>
      <c r="AA2899" s="290" t="n"/>
      <c r="AB2899" s="336" t="n">
        <v>10</v>
      </c>
      <c r="AC2899" s="290" t="n">
        <v>14</v>
      </c>
      <c r="AD2899" s="290" t="n">
        <v>13</v>
      </c>
      <c r="AE2899" s="605" t="inlineStr">
        <is>
          <t>2:04.2482</t>
        </is>
      </c>
      <c r="AF2899" s="418">
        <f>IF(OR(AE2899="",AE2899="",AE2899=0),"",6.213/(AE2899*24))</f>
        <v/>
      </c>
      <c r="AG2899" s="290" t="n">
        <v>7</v>
      </c>
      <c r="AH2899" s="605" t="inlineStr">
        <is>
          <t>2:04.7354</t>
        </is>
      </c>
      <c r="AI2899" s="418">
        <f>IF(OR(AH2899="",AH2899="",AH2899=0),"",6.213/(AH2899*24))</f>
        <v/>
      </c>
      <c r="AJ2899" s="175">
        <f>IF(AND(ISNUMBER(AB2899),ISNUMBER(AG2899)),AB2899-AG2899,"")</f>
        <v/>
      </c>
      <c r="AK2899" s="732" t="n"/>
      <c r="AL2899" s="336" t="n">
        <v>161</v>
      </c>
      <c r="AM2899" s="432" t="inlineStr">
        <is>
          <t>6:52:44.7649</t>
        </is>
      </c>
      <c r="AN2899" s="671">
        <f>IF(OR(AL2899="",AM2899="",AM2899=0),"",AL2899*6.213/(AM2899*24))</f>
        <v/>
      </c>
      <c r="AO2899" s="725">
        <f>IF(AND(AL2899=AL2898,AM2899&lt;&gt;"",AM2898&lt;&gt;""),AM2899-AM2898,"")</f>
        <v/>
      </c>
      <c r="AP2899" s="290" t="n">
        <v>22</v>
      </c>
      <c r="AQ2899" s="605" t="inlineStr">
        <is>
          <t>2:07.4597</t>
        </is>
      </c>
      <c r="AR2899" s="620">
        <f>IF(OR(AQ2899="",AQ2899="",AQ2899=0),"",6.213/(AQ2899*24))</f>
        <v/>
      </c>
      <c r="AS2899" s="436">
        <f>IF(OR(NOT(ISNUMBER(C2899)),NOT(ISNUMBER(AB2899))),"",IF(AG2899&lt;&gt;"",AG2899,AB2899)-C2899)</f>
        <v/>
      </c>
      <c r="AT2899" s="290" t="inlineStr">
        <is>
          <t>5 Second Penalty</t>
        </is>
      </c>
      <c r="AU2899" s="291">
        <f>IF($B2899="","",TEXT($A2899,"yyyymmdd")&amp;"_P"&amp;$C2899&amp;"_C"&amp;$F2899&amp;"_"&amp;TRIM(RIGHT(SUBSTITUTE(TRIM(SUBSTITUTE($L2899,CHAR(160)," "))," ",REPT(" ",60)),60))&amp;IF($P2899="","","-"&amp;TRIM(RIGHT(SUBSTITUTE(TRIM(SUBSTITUTE($P2899,CHAR(160)," "))," ",REPT(" ",60)),60)))&amp;IF($T2899="","","-"&amp;TRIM(RIGHT(SUBSTITUTE(TRIM(SUBSTITUTE($T2899,CHAR(160)," "))," ",REPT(" ",60)),60)))&amp;".jpg")</f>
        <v/>
      </c>
    </row>
    <row r="2900" ht="56" customHeight="1">
      <c r="A2900" s="288" t="n">
        <v>45942</v>
      </c>
      <c r="B2900" s="284" t="inlineStr">
        <is>
          <t>Repco Bathurst 1000, 12 October, 2025</t>
        </is>
      </c>
      <c r="C2900" s="336" t="n">
        <v>12</v>
      </c>
      <c r="D2900" s="337" t="n"/>
      <c r="E2900" s="337" t="n"/>
      <c r="F2900" s="336" t="n">
        <v>6</v>
      </c>
      <c r="G2900" s="291" t="inlineStr">
        <is>
          <t>Tickford Racing</t>
        </is>
      </c>
      <c r="H2900" s="291" t="n"/>
      <c r="I2900" s="290" t="inlineStr">
        <is>
          <t>Monster Energy</t>
        </is>
      </c>
      <c r="J2900" s="290" t="inlineStr">
        <is>
          <t>Ford Mustang S650</t>
        </is>
      </c>
      <c r="K2900" s="290" t="n"/>
      <c r="L2900" s="338" t="inlineStr">
        <is>
          <t>Cameron Waters</t>
        </is>
      </c>
      <c r="M2900" s="290" t="inlineStr">
        <is>
          <t>AUS</t>
        </is>
      </c>
      <c r="N2900" s="339">
        <f>_xlfn.LET(_xlpm.d,_xlfn.XLOOKUP(L2900,'[1]Birth Dates'!$A:$A,'[1]Birth Dates'!$B:$B,"",0),IF(_xlpm.d=0,"",_xlpm.d))</f>
        <v/>
      </c>
      <c r="O2900" s="339">
        <f>IF(OR(N2900="",A2900="",NOT(ISNUMBER(N2900)),N2900&gt;A2900),"",DATEDIF(N2900,A2900,"Y")&amp;" years, "&amp;DATEDIF(N2900,A2900,"YM")&amp;" months, "&amp;DATEDIF(N2900,A2900,"MD")&amp;" days")</f>
        <v/>
      </c>
      <c r="P2900" s="339" t="inlineStr">
        <is>
          <t>Mark Winterbottom</t>
        </is>
      </c>
      <c r="Q2900" s="339" t="inlineStr">
        <is>
          <t>AUS</t>
        </is>
      </c>
      <c r="R2900" s="339">
        <f>_xlfn.LET(_xlpm.d,_xlfn.XLOOKUP(P2900,'[1]Birth Dates'!$A:$A,'[1]Birth Dates'!$B:$B,"",0),IF(_xlpm.d=0,"",_xlpm.d))</f>
        <v/>
      </c>
      <c r="S2900" s="339">
        <f>IF(OR(R2900="",A2900="",NOT(ISNUMBER(R2900)),R2900&gt;A2900),"",DATEDIF(R2900,A2900,"Y")&amp;" years, "&amp;DATEDIF(R2900,A2900,"YM")&amp;" months, "&amp;DATEDIF(R2900,A2900,"MD")&amp;" days")</f>
        <v/>
      </c>
      <c r="T2900" s="339" t="n"/>
      <c r="U2900" s="290" t="n"/>
      <c r="V2900" s="731">
        <f>_xlfn.LET(_xlpm.d,_xlfn.XLOOKUP(T2900,'[1]Birth Dates'!$A:$A,'[1]Birth Dates'!$B:$B,"",0),IF(_xlpm.d=0,"",_xlpm.d))</f>
        <v/>
      </c>
      <c r="W2900" s="290">
        <f>IF(OR(V2900="",A2900="",NOT(ISNUMBER(V2900)),V2900&gt;A2900),"",DATEDIF(V2900,A2900,"Y")&amp;" years, "&amp;DATEDIF(V2900,A2900,"YM")&amp;" months, "&amp;DATEDIF(V2900,A2900,"MD")&amp;" days")</f>
        <v/>
      </c>
      <c r="X2900" s="290" t="n"/>
      <c r="Y2900" s="290" t="n"/>
      <c r="Z2900" s="290" t="n"/>
      <c r="AA2900" s="290" t="n"/>
      <c r="AB2900" s="336" t="n">
        <v>7</v>
      </c>
      <c r="AC2900" s="290" t="n">
        <v>14</v>
      </c>
      <c r="AD2900" s="290" t="n">
        <v>13</v>
      </c>
      <c r="AE2900" s="605" t="inlineStr">
        <is>
          <t>2:04.1806</t>
        </is>
      </c>
      <c r="AF2900" s="418">
        <f>IF(OR(AE2900="",AE2900="",AE2900=0),"",6.213/(AE2900*24))</f>
        <v/>
      </c>
      <c r="AG2900" s="290" t="n">
        <v>2</v>
      </c>
      <c r="AH2900" s="605" t="inlineStr">
        <is>
          <t>2:04.2173</t>
        </is>
      </c>
      <c r="AI2900" s="418">
        <f>IF(OR(AH2900="",AH2900="",AH2900=0),"",6.213/(AH2900*24))</f>
        <v/>
      </c>
      <c r="AJ2900" s="175">
        <f>IF(AND(ISNUMBER(AB2900),ISNUMBER(AG2900)),AB2900-AG2900,"")</f>
        <v/>
      </c>
      <c r="AK2900" s="732" t="n"/>
      <c r="AL2900" s="336" t="n">
        <v>161</v>
      </c>
      <c r="AM2900" s="432" t="inlineStr">
        <is>
          <t>6:52:56.9705</t>
        </is>
      </c>
      <c r="AN2900" s="671">
        <f>IF(OR(AL2900="",AM2900="",AM2900=0),"",AL2900*6.213/(AM2900*24))</f>
        <v/>
      </c>
      <c r="AO2900" s="725">
        <f>IF(AND(AL2900=AL2899,AM2900&lt;&gt;"",AM2899&lt;&gt;""),AM2900-AM2899,"")</f>
        <v/>
      </c>
      <c r="AP2900" s="290" t="n">
        <v>54</v>
      </c>
      <c r="AQ2900" s="605" t="inlineStr">
        <is>
          <t>2:07.4776</t>
        </is>
      </c>
      <c r="AR2900" s="620">
        <f>IF(OR(AQ2900="",AQ2900="",AQ2900=0),"",6.213/(AQ2900*24))</f>
        <v/>
      </c>
      <c r="AS2900" s="436">
        <f>IF(OR(NOT(ISNUMBER(C2900)),NOT(ISNUMBER(AB2900))),"",IF(AG2900&lt;&gt;"",AG2900,AB2900)-C2900)</f>
        <v/>
      </c>
      <c r="AT2900" s="290" t="n"/>
      <c r="AU2900" s="291">
        <f>IF($B2900="","",TEXT($A2900,"yyyymmdd")&amp;"_P"&amp;$C2900&amp;"_C"&amp;$F2900&amp;"_"&amp;TRIM(RIGHT(SUBSTITUTE(TRIM(SUBSTITUTE($L2900,CHAR(160)," "))," ",REPT(" ",60)),60))&amp;IF($P2900="","","-"&amp;TRIM(RIGHT(SUBSTITUTE(TRIM(SUBSTITUTE($P2900,CHAR(160)," "))," ",REPT(" ",60)),60)))&amp;IF($T2900="","","-"&amp;TRIM(RIGHT(SUBSTITUTE(TRIM(SUBSTITUTE($T2900,CHAR(160)," "))," ",REPT(" ",60)),60)))&amp;".jpg")</f>
        <v/>
      </c>
    </row>
    <row r="2901" ht="56" customHeight="1">
      <c r="A2901" s="288" t="n">
        <v>45942</v>
      </c>
      <c r="B2901" s="284" t="inlineStr">
        <is>
          <t>Repco Bathurst 1000, 12 October, 2025</t>
        </is>
      </c>
      <c r="C2901" s="336" t="n">
        <v>13</v>
      </c>
      <c r="D2901" s="337" t="n"/>
      <c r="E2901" s="337" t="n"/>
      <c r="F2901" s="336" t="n">
        <v>5</v>
      </c>
      <c r="G2901" s="291" t="inlineStr">
        <is>
          <t>Tickford Racing</t>
        </is>
      </c>
      <c r="H2901" s="291" t="n"/>
      <c r="I2901" s="290" t="inlineStr">
        <is>
          <t>World Gym</t>
        </is>
      </c>
      <c r="J2901" s="290" t="inlineStr">
        <is>
          <t>Ford Mustang S650</t>
        </is>
      </c>
      <c r="K2901" s="290" t="n"/>
      <c r="L2901" s="338" t="inlineStr">
        <is>
          <t>Rylan Gray</t>
        </is>
      </c>
      <c r="M2901" s="290" t="inlineStr">
        <is>
          <t>AUS</t>
        </is>
      </c>
      <c r="N2901" s="339">
        <f>_xlfn.LET(_xlpm.d,_xlfn.XLOOKUP(L2901,'[1]Birth Dates'!$A:$A,'[1]Birth Dates'!$B:$B,"",0),IF(_xlpm.d=0,"",_xlpm.d))</f>
        <v/>
      </c>
      <c r="O2901" s="339">
        <f>IF(OR(N2901="",A2901="",NOT(ISNUMBER(N2901)),N2901&gt;A2901),"",DATEDIF(N2901,A2901,"Y")&amp;" years, "&amp;DATEDIF(N2901,A2901,"YM")&amp;" months, "&amp;DATEDIF(N2901,A2901,"MD")&amp;" days")</f>
        <v/>
      </c>
      <c r="P2901" s="339" t="inlineStr">
        <is>
          <t>Lochie Dalton</t>
        </is>
      </c>
      <c r="Q2901" s="339" t="inlineStr">
        <is>
          <t>AUS</t>
        </is>
      </c>
      <c r="R2901" s="339">
        <f>_xlfn.LET(_xlpm.d,_xlfn.XLOOKUP(P2901,'[1]Birth Dates'!$A:$A,'[1]Birth Dates'!$B:$B,"",0),IF(_xlpm.d=0,"",_xlpm.d))</f>
        <v/>
      </c>
      <c r="S2901" s="339">
        <f>IF(OR(R2901="",A2901="",NOT(ISNUMBER(R2901)),R2901&gt;A2901),"",DATEDIF(R2901,A2901,"Y")&amp;" years, "&amp;DATEDIF(R2901,A2901,"YM")&amp;" months, "&amp;DATEDIF(R2901,A2901,"MD")&amp;" days")</f>
        <v/>
      </c>
      <c r="T2901" s="339" t="n"/>
      <c r="U2901" s="290" t="n"/>
      <c r="V2901" s="731">
        <f>_xlfn.LET(_xlpm.d,_xlfn.XLOOKUP(T2901,'[1]Birth Dates'!$A:$A,'[1]Birth Dates'!$B:$B,"",0),IF(_xlpm.d=0,"",_xlpm.d))</f>
        <v/>
      </c>
      <c r="W2901" s="290">
        <f>IF(OR(V2901="",A2901="",NOT(ISNUMBER(V2901)),V2901&gt;A2901),"",DATEDIF(V2901,A2901,"Y")&amp;" years, "&amp;DATEDIF(V2901,A2901,"YM")&amp;" months, "&amp;DATEDIF(V2901,A2901,"MD")&amp;" days")</f>
        <v/>
      </c>
      <c r="X2901" s="290" t="n"/>
      <c r="Y2901" s="290" t="n"/>
      <c r="Z2901" s="290" t="n"/>
      <c r="AA2901" s="290" t="n"/>
      <c r="AB2901" s="336" t="n">
        <v>27</v>
      </c>
      <c r="AC2901" s="290" t="n">
        <v>14</v>
      </c>
      <c r="AD2901" s="290" t="n">
        <v>13</v>
      </c>
      <c r="AE2901" s="605" t="inlineStr">
        <is>
          <t>2:05.4785</t>
        </is>
      </c>
      <c r="AF2901" s="418">
        <f>IF(OR(AE2901="",AE2901="",AE2901=0),"",6.213/(AE2901*24))</f>
        <v/>
      </c>
      <c r="AG2901" s="290" t="n"/>
      <c r="AH2901" s="605" t="inlineStr"/>
      <c r="AI2901" s="418">
        <f>IF(OR(AH2901="",AH2901="",AH2901=0),"",6.213/(AH2901*24))</f>
        <v/>
      </c>
      <c r="AJ2901" s="175">
        <f>IF(AND(ISNUMBER(AB2901),ISNUMBER(AG2901)),AB2901-AG2901,"")</f>
        <v/>
      </c>
      <c r="AK2901" s="732" t="n"/>
      <c r="AL2901" s="336" t="n">
        <v>161</v>
      </c>
      <c r="AM2901" s="432" t="inlineStr">
        <is>
          <t>6:53:01.1179</t>
        </is>
      </c>
      <c r="AN2901" s="671">
        <f>IF(OR(AL2901="",AM2901="",AM2901=0),"",AL2901*6.213/(AM2901*24))</f>
        <v/>
      </c>
      <c r="AO2901" s="725">
        <f>IF(AND(AL2901=AL2900,AM2901&lt;&gt;"",AM2900&lt;&gt;""),AM2901-AM2900,"")</f>
        <v/>
      </c>
      <c r="AP2901" s="290" t="n">
        <v>24</v>
      </c>
      <c r="AQ2901" s="605" t="inlineStr">
        <is>
          <t>2:08.2908</t>
        </is>
      </c>
      <c r="AR2901" s="620">
        <f>IF(OR(AQ2901="",AQ2901="",AQ2901=0),"",6.213/(AQ2901*24))</f>
        <v/>
      </c>
      <c r="AS2901" s="436">
        <f>IF(OR(NOT(ISNUMBER(C2901)),NOT(ISNUMBER(AB2901))),"",IF(AG2901&lt;&gt;"",AG2901,AB2901)-C2901)</f>
        <v/>
      </c>
      <c r="AT2901" s="290" t="n"/>
      <c r="AU2901" s="291">
        <f>IF($B2901="","",TEXT($A2901,"yyyymmdd")&amp;"_P"&amp;$C2901&amp;"_C"&amp;$F2901&amp;"_"&amp;TRIM(RIGHT(SUBSTITUTE(TRIM(SUBSTITUTE($L2901,CHAR(160)," "))," ",REPT(" ",60)),60))&amp;IF($P2901="","","-"&amp;TRIM(RIGHT(SUBSTITUTE(TRIM(SUBSTITUTE($P2901,CHAR(160)," "))," ",REPT(" ",60)),60)))&amp;IF($T2901="","","-"&amp;TRIM(RIGHT(SUBSTITUTE(TRIM(SUBSTITUTE($T2901,CHAR(160)," "))," ",REPT(" ",60)),60)))&amp;".jpg")</f>
        <v/>
      </c>
    </row>
    <row r="2902" ht="56" customHeight="1">
      <c r="A2902" s="288" t="n">
        <v>45942</v>
      </c>
      <c r="B2902" s="284" t="inlineStr">
        <is>
          <t>Repco Bathurst 1000, 12 October, 2025</t>
        </is>
      </c>
      <c r="C2902" s="336" t="n">
        <v>14</v>
      </c>
      <c r="D2902" s="337" t="n"/>
      <c r="E2902" s="337" t="n"/>
      <c r="F2902" s="336" t="n">
        <v>9</v>
      </c>
      <c r="G2902" s="291" t="inlineStr">
        <is>
          <t>Erebus Motorsport</t>
        </is>
      </c>
      <c r="H2902" s="291" t="n"/>
      <c r="I2902" s="290" t="inlineStr">
        <is>
          <t>Tyrepower</t>
        </is>
      </c>
      <c r="J2902" s="290" t="inlineStr">
        <is>
          <t>Chevrolet Camaro ZL1</t>
        </is>
      </c>
      <c r="K2902" s="290" t="n"/>
      <c r="L2902" s="338" t="inlineStr">
        <is>
          <t>Jack Le Brocq</t>
        </is>
      </c>
      <c r="M2902" s="290" t="inlineStr">
        <is>
          <t>AUS</t>
        </is>
      </c>
      <c r="N2902" s="339">
        <f>_xlfn.LET(_xlpm.d,_xlfn.XLOOKUP(L2902,'[1]Birth Dates'!$A:$A,'[1]Birth Dates'!$B:$B,"",0),IF(_xlpm.d=0,"",_xlpm.d))</f>
        <v/>
      </c>
      <c r="O2902" s="339">
        <f>IF(OR(N2902="",A2902="",NOT(ISNUMBER(N2902)),N2902&gt;A2902),"",DATEDIF(N2902,A2902,"Y")&amp;" years, "&amp;DATEDIF(N2902,A2902,"YM")&amp;" months, "&amp;DATEDIF(N2902,A2902,"MD")&amp;" days")</f>
        <v/>
      </c>
      <c r="P2902" s="339" t="inlineStr">
        <is>
          <t>Jarrod Hughes</t>
        </is>
      </c>
      <c r="Q2902" s="339" t="inlineStr">
        <is>
          <t>AUS</t>
        </is>
      </c>
      <c r="R2902" s="339">
        <f>_xlfn.LET(_xlpm.d,_xlfn.XLOOKUP(P2902,'[1]Birth Dates'!$A:$A,'[1]Birth Dates'!$B:$B,"",0),IF(_xlpm.d=0,"",_xlpm.d))</f>
        <v/>
      </c>
      <c r="S2902" s="339">
        <f>IF(OR(R2902="",A2902="",NOT(ISNUMBER(R2902)),R2902&gt;A2902),"",DATEDIF(R2902,A2902,"Y")&amp;" years, "&amp;DATEDIF(R2902,A2902,"YM")&amp;" months, "&amp;DATEDIF(R2902,A2902,"MD")&amp;" days")</f>
        <v/>
      </c>
      <c r="T2902" s="339" t="n"/>
      <c r="U2902" s="290" t="n"/>
      <c r="V2902" s="731">
        <f>_xlfn.LET(_xlpm.d,_xlfn.XLOOKUP(T2902,'[1]Birth Dates'!$A:$A,'[1]Birth Dates'!$B:$B,"",0),IF(_xlpm.d=0,"",_xlpm.d))</f>
        <v/>
      </c>
      <c r="W2902" s="290">
        <f>IF(OR(V2902="",A2902="",NOT(ISNUMBER(V2902)),V2902&gt;A2902),"",DATEDIF(V2902,A2902,"Y")&amp;" years, "&amp;DATEDIF(V2902,A2902,"YM")&amp;" months, "&amp;DATEDIF(V2902,A2902,"MD")&amp;" days")</f>
        <v/>
      </c>
      <c r="X2902" s="290" t="n"/>
      <c r="Y2902" s="290" t="n"/>
      <c r="Z2902" s="290" t="n"/>
      <c r="AA2902" s="290" t="n"/>
      <c r="AB2902" s="336" t="n">
        <v>17</v>
      </c>
      <c r="AC2902" s="290" t="n">
        <v>12</v>
      </c>
      <c r="AD2902" s="290" t="n">
        <v>11</v>
      </c>
      <c r="AE2902" s="605" t="inlineStr">
        <is>
          <t>2:04.5590</t>
        </is>
      </c>
      <c r="AF2902" s="418">
        <f>IF(OR(AE2902="",AE2902="",AE2902=0),"",6.213/(AE2902*24))</f>
        <v/>
      </c>
      <c r="AG2902" s="290" t="n"/>
      <c r="AH2902" s="605" t="inlineStr"/>
      <c r="AI2902" s="418">
        <f>IF(OR(AH2902="",AH2902="",AH2902=0),"",6.213/(AH2902*24))</f>
        <v/>
      </c>
      <c r="AJ2902" s="175">
        <f>IF(AND(ISNUMBER(AB2902),ISNUMBER(AG2902)),AB2902-AG2902,"")</f>
        <v/>
      </c>
      <c r="AK2902" s="732" t="n"/>
      <c r="AL2902" s="336" t="n">
        <v>161</v>
      </c>
      <c r="AM2902" s="432" t="inlineStr">
        <is>
          <t>6:53:05.4854</t>
        </is>
      </c>
      <c r="AN2902" s="671">
        <f>IF(OR(AL2902="",AM2902="",AM2902=0),"",AL2902*6.213/(AM2902*24))</f>
        <v/>
      </c>
      <c r="AO2902" s="725">
        <f>IF(AND(AL2902=AL2901,AM2902&lt;&gt;"",AM2901&lt;&gt;""),AM2902-AM2901,"")</f>
        <v/>
      </c>
      <c r="AP2902" s="290" t="n">
        <v>42</v>
      </c>
      <c r="AQ2902" s="605" t="inlineStr">
        <is>
          <t>2:07.6359</t>
        </is>
      </c>
      <c r="AR2902" s="620">
        <f>IF(OR(AQ2902="",AQ2902="",AQ2902=0),"",6.213/(AQ2902*24))</f>
        <v/>
      </c>
      <c r="AS2902" s="436">
        <f>IF(OR(NOT(ISNUMBER(C2902)),NOT(ISNUMBER(AB2902))),"",IF(AG2902&lt;&gt;"",AG2902,AB2902)-C2902)</f>
        <v/>
      </c>
      <c r="AT2902" s="290" t="inlineStr">
        <is>
          <t>5 Second Penalty</t>
        </is>
      </c>
      <c r="AU2902" s="291">
        <f>IF($B2902="","",TEXT($A2902,"yyyymmdd")&amp;"_P"&amp;$C2902&amp;"_C"&amp;$F2902&amp;"_"&amp;TRIM(RIGHT(SUBSTITUTE(TRIM(SUBSTITUTE($L2902,CHAR(160)," "))," ",REPT(" ",60)),60))&amp;IF($P2902="","","-"&amp;TRIM(RIGHT(SUBSTITUTE(TRIM(SUBSTITUTE($P2902,CHAR(160)," "))," ",REPT(" ",60)),60)))&amp;IF($T2902="","","-"&amp;TRIM(RIGHT(SUBSTITUTE(TRIM(SUBSTITUTE($T2902,CHAR(160)," "))," ",REPT(" ",60)),60)))&amp;".jpg")</f>
        <v/>
      </c>
    </row>
    <row r="2903" ht="56" customHeight="1">
      <c r="A2903" s="288" t="n">
        <v>45942</v>
      </c>
      <c r="B2903" s="284" t="inlineStr">
        <is>
          <t>Repco Bathurst 1000, 12 October, 2025</t>
        </is>
      </c>
      <c r="C2903" s="336" t="n">
        <v>15</v>
      </c>
      <c r="D2903" s="337" t="n"/>
      <c r="E2903" s="337" t="n"/>
      <c r="F2903" s="336" t="n">
        <v>35</v>
      </c>
      <c r="G2903" s="291" t="inlineStr">
        <is>
          <t>Matt Stone Racing</t>
        </is>
      </c>
      <c r="H2903" s="291" t="n"/>
      <c r="I2903" s="290" t="inlineStr">
        <is>
          <t>Sherrin Rentals</t>
        </is>
      </c>
      <c r="J2903" s="290" t="inlineStr">
        <is>
          <t>Chevrolet Camaro ZL1</t>
        </is>
      </c>
      <c r="K2903" s="290" t="n"/>
      <c r="L2903" s="338" t="inlineStr">
        <is>
          <t>Cameron Crick</t>
        </is>
      </c>
      <c r="M2903" s="290" t="inlineStr">
        <is>
          <t>AUS</t>
        </is>
      </c>
      <c r="N2903" s="339">
        <f>_xlfn.LET(_xlpm.d,_xlfn.XLOOKUP(L2903,'[1]Birth Dates'!$A:$A,'[1]Birth Dates'!$B:$B,"",0),IF(_xlpm.d=0,"",_xlpm.d))</f>
        <v/>
      </c>
      <c r="O2903" s="339">
        <f>IF(OR(N2903="",A2903="",NOT(ISNUMBER(N2903)),N2903&gt;A2903),"",DATEDIF(N2903,A2903,"Y")&amp;" years, "&amp;DATEDIF(N2903,A2903,"YM")&amp;" months, "&amp;DATEDIF(N2903,A2903,"MD")&amp;" days")</f>
        <v/>
      </c>
      <c r="P2903" s="339" t="inlineStr">
        <is>
          <t>Aaron Seton</t>
        </is>
      </c>
      <c r="Q2903" s="339" t="inlineStr">
        <is>
          <t>AUS</t>
        </is>
      </c>
      <c r="R2903" s="339">
        <f>_xlfn.LET(_xlpm.d,_xlfn.XLOOKUP(P2903,'[1]Birth Dates'!$A:$A,'[1]Birth Dates'!$B:$B,"",0),IF(_xlpm.d=0,"",_xlpm.d))</f>
        <v/>
      </c>
      <c r="S2903" s="339">
        <f>IF(OR(R2903="",A2903="",NOT(ISNUMBER(R2903)),R2903&gt;A2903),"",DATEDIF(R2903,A2903,"Y")&amp;" years, "&amp;DATEDIF(R2903,A2903,"YM")&amp;" months, "&amp;DATEDIF(R2903,A2903,"MD")&amp;" days")</f>
        <v/>
      </c>
      <c r="T2903" s="339" t="n"/>
      <c r="U2903" s="290" t="n"/>
      <c r="V2903" s="731">
        <f>_xlfn.LET(_xlpm.d,_xlfn.XLOOKUP(T2903,'[1]Birth Dates'!$A:$A,'[1]Birth Dates'!$B:$B,"",0),IF(_xlpm.d=0,"",_xlpm.d))</f>
        <v/>
      </c>
      <c r="W2903" s="290">
        <f>IF(OR(V2903="",A2903="",NOT(ISNUMBER(V2903)),V2903&gt;A2903),"",DATEDIF(V2903,A2903,"Y")&amp;" years, "&amp;DATEDIF(V2903,A2903,"YM")&amp;" months, "&amp;DATEDIF(V2903,A2903,"MD")&amp;" days")</f>
        <v/>
      </c>
      <c r="X2903" s="290" t="n"/>
      <c r="Y2903" s="290" t="n"/>
      <c r="Z2903" s="290" t="n"/>
      <c r="AA2903" s="290" t="n"/>
      <c r="AB2903" s="336" t="n">
        <v>26</v>
      </c>
      <c r="AC2903" s="290" t="n">
        <v>13</v>
      </c>
      <c r="AD2903" s="290" t="n">
        <v>12</v>
      </c>
      <c r="AE2903" s="605" t="inlineStr">
        <is>
          <t>2:05.4230</t>
        </is>
      </c>
      <c r="AF2903" s="418">
        <f>IF(OR(AE2903="",AE2903="",AE2903=0),"",6.213/(AE2903*24))</f>
        <v/>
      </c>
      <c r="AG2903" s="290" t="n"/>
      <c r="AH2903" s="605" t="inlineStr"/>
      <c r="AI2903" s="418">
        <f>IF(OR(AH2903="",AH2903="",AH2903=0),"",6.213/(AH2903*24))</f>
        <v/>
      </c>
      <c r="AJ2903" s="175">
        <f>IF(AND(ISNUMBER(AB2903),ISNUMBER(AG2903)),AB2903-AG2903,"")</f>
        <v/>
      </c>
      <c r="AK2903" s="732" t="n"/>
      <c r="AL2903" s="336" t="n">
        <v>161</v>
      </c>
      <c r="AM2903" s="432" t="inlineStr">
        <is>
          <t>6:53:12.0850</t>
        </is>
      </c>
      <c r="AN2903" s="671">
        <f>IF(OR(AL2903="",AM2903="",AM2903=0),"",AL2903*6.213/(AM2903*24))</f>
        <v/>
      </c>
      <c r="AO2903" s="725">
        <f>IF(AND(AL2903=AL2902,AM2903&lt;&gt;"",AM2902&lt;&gt;""),AM2903-AM2902,"")</f>
        <v/>
      </c>
      <c r="AP2903" s="290" t="n">
        <v>63</v>
      </c>
      <c r="AQ2903" s="605" t="inlineStr">
        <is>
          <t>2:07.7008</t>
        </is>
      </c>
      <c r="AR2903" s="620">
        <f>IF(OR(AQ2903="",AQ2903="",AQ2903=0),"",6.213/(AQ2903*24))</f>
        <v/>
      </c>
      <c r="AS2903" s="436">
        <f>IF(OR(NOT(ISNUMBER(C2903)),NOT(ISNUMBER(AB2903))),"",IF(AG2903&lt;&gt;"",AG2903,AB2903)-C2903)</f>
        <v/>
      </c>
      <c r="AT2903" s="290" t="n"/>
      <c r="AU2903" s="291">
        <f>IF($B2903="","",TEXT($A2903,"yyyymmdd")&amp;"_P"&amp;$C2903&amp;"_C"&amp;$F2903&amp;"_"&amp;TRIM(RIGHT(SUBSTITUTE(TRIM(SUBSTITUTE($L2903,CHAR(160)," "))," ",REPT(" ",60)),60))&amp;IF($P2903="","","-"&amp;TRIM(RIGHT(SUBSTITUTE(TRIM(SUBSTITUTE($P2903,CHAR(160)," "))," ",REPT(" ",60)),60)))&amp;IF($T2903="","","-"&amp;TRIM(RIGHT(SUBSTITUTE(TRIM(SUBSTITUTE($T2903,CHAR(160)," "))," ",REPT(" ",60)),60)))&amp;".jpg")</f>
        <v/>
      </c>
    </row>
    <row r="2904" ht="56" customHeight="1">
      <c r="A2904" s="288" t="n">
        <v>45942</v>
      </c>
      <c r="B2904" s="284" t="inlineStr">
        <is>
          <t>Repco Bathurst 1000, 12 October, 2025</t>
        </is>
      </c>
      <c r="C2904" s="336" t="n">
        <v>16</v>
      </c>
      <c r="D2904" s="337" t="n"/>
      <c r="E2904" s="337" t="n"/>
      <c r="F2904" s="336" t="n">
        <v>96</v>
      </c>
      <c r="G2904" s="291" t="inlineStr">
        <is>
          <t>Brad Jones Racing</t>
        </is>
      </c>
      <c r="H2904" s="291" t="n"/>
      <c r="I2904" s="290" t="inlineStr">
        <is>
          <t>Pizza Hut</t>
        </is>
      </c>
      <c r="J2904" s="290" t="inlineStr">
        <is>
          <t>Chevrolet Camaro ZL1</t>
        </is>
      </c>
      <c r="K2904" s="290" t="n"/>
      <c r="L2904" s="338" t="inlineStr">
        <is>
          <t>Macauley Jones</t>
        </is>
      </c>
      <c r="M2904" s="290" t="inlineStr">
        <is>
          <t>AUS</t>
        </is>
      </c>
      <c r="N2904" s="339">
        <f>_xlfn.LET(_xlpm.d,_xlfn.XLOOKUP(L2904,'[1]Birth Dates'!$A:$A,'[1]Birth Dates'!$B:$B,"",0),IF(_xlpm.d=0,"",_xlpm.d))</f>
        <v/>
      </c>
      <c r="O2904" s="339">
        <f>IF(OR(N2904="",A2904="",NOT(ISNUMBER(N2904)),N2904&gt;A2904),"",DATEDIF(N2904,A2904,"Y")&amp;" years, "&amp;DATEDIF(N2904,A2904,"YM")&amp;" months, "&amp;DATEDIF(N2904,A2904,"MD")&amp;" days")</f>
        <v/>
      </c>
      <c r="P2904" s="339" t="inlineStr">
        <is>
          <t>Jordan Boys</t>
        </is>
      </c>
      <c r="Q2904" s="339" t="inlineStr">
        <is>
          <t>AUS</t>
        </is>
      </c>
      <c r="R2904" s="339">
        <f>_xlfn.LET(_xlpm.d,_xlfn.XLOOKUP(P2904,'[1]Birth Dates'!$A:$A,'[1]Birth Dates'!$B:$B,"",0),IF(_xlpm.d=0,"",_xlpm.d))</f>
        <v/>
      </c>
      <c r="S2904" s="339">
        <f>IF(OR(R2904="",A2904="",NOT(ISNUMBER(R2904)),R2904&gt;A2904),"",DATEDIF(R2904,A2904,"Y")&amp;" years, "&amp;DATEDIF(R2904,A2904,"YM")&amp;" months, "&amp;DATEDIF(R2904,A2904,"MD")&amp;" days")</f>
        <v/>
      </c>
      <c r="T2904" s="339" t="n"/>
      <c r="U2904" s="290" t="n"/>
      <c r="V2904" s="731">
        <f>_xlfn.LET(_xlpm.d,_xlfn.XLOOKUP(T2904,'[1]Birth Dates'!$A:$A,'[1]Birth Dates'!$B:$B,"",0),IF(_xlpm.d=0,"",_xlpm.d))</f>
        <v/>
      </c>
      <c r="W2904" s="290">
        <f>IF(OR(V2904="",A2904="",NOT(ISNUMBER(V2904)),V2904&gt;A2904),"",DATEDIF(V2904,A2904,"Y")&amp;" years, "&amp;DATEDIF(V2904,A2904,"YM")&amp;" months, "&amp;DATEDIF(V2904,A2904,"MD")&amp;" days")</f>
        <v/>
      </c>
      <c r="X2904" s="290" t="n"/>
      <c r="Y2904" s="290" t="n"/>
      <c r="Z2904" s="290" t="n"/>
      <c r="AA2904" s="290" t="n"/>
      <c r="AB2904" s="336" t="n">
        <v>11</v>
      </c>
      <c r="AC2904" s="290" t="n">
        <v>14</v>
      </c>
      <c r="AD2904" s="290" t="n">
        <v>13</v>
      </c>
      <c r="AE2904" s="605" t="inlineStr">
        <is>
          <t>2:04.3038</t>
        </is>
      </c>
      <c r="AF2904" s="418">
        <f>IF(OR(AE2904="",AE2904="",AE2904=0),"",6.213/(AE2904*24))</f>
        <v/>
      </c>
      <c r="AG2904" s="290" t="n"/>
      <c r="AH2904" s="605" t="inlineStr"/>
      <c r="AI2904" s="418">
        <f>IF(OR(AH2904="",AH2904="",AH2904=0),"",6.213/(AH2904*24))</f>
        <v/>
      </c>
      <c r="AJ2904" s="175">
        <f>IF(AND(ISNUMBER(AB2904),ISNUMBER(AG2904)),AB2904-AG2904,"")</f>
        <v/>
      </c>
      <c r="AK2904" s="732" t="n"/>
      <c r="AL2904" s="336" t="n">
        <v>159</v>
      </c>
      <c r="AM2904" s="432" t="inlineStr">
        <is>
          <t>6:53:40.0168</t>
        </is>
      </c>
      <c r="AN2904" s="671">
        <f>IF(OR(AL2904="",AM2904="",AM2904=0),"",AL2904*6.213/(AM2904*24))</f>
        <v/>
      </c>
      <c r="AO2904" s="725">
        <f>IF(AND(AL2904=AL2903,AM2904&lt;&gt;"",AM2903&lt;&gt;""),AM2904-AM2903,"")</f>
        <v/>
      </c>
      <c r="AP2904" s="290" t="n">
        <v>29</v>
      </c>
      <c r="AQ2904" s="605" t="inlineStr">
        <is>
          <t>2:07.3537</t>
        </is>
      </c>
      <c r="AR2904" s="620">
        <f>IF(OR(AQ2904="",AQ2904="",AQ2904=0),"",6.213/(AQ2904*24))</f>
        <v/>
      </c>
      <c r="AS2904" s="436">
        <f>IF(OR(NOT(ISNUMBER(C2904)),NOT(ISNUMBER(AB2904))),"",IF(AG2904&lt;&gt;"",AG2904,AB2904)-C2904)</f>
        <v/>
      </c>
      <c r="AT2904" s="290" t="n"/>
      <c r="AU2904" s="291">
        <f>IF($B2904="","",TEXT($A2904,"yyyymmdd")&amp;"_P"&amp;$C2904&amp;"_C"&amp;$F2904&amp;"_"&amp;TRIM(RIGHT(SUBSTITUTE(TRIM(SUBSTITUTE($L2904,CHAR(160)," "))," ",REPT(" ",60)),60))&amp;IF($P2904="","","-"&amp;TRIM(RIGHT(SUBSTITUTE(TRIM(SUBSTITUTE($P2904,CHAR(160)," "))," ",REPT(" ",60)),60)))&amp;IF($T2904="","","-"&amp;TRIM(RIGHT(SUBSTITUTE(TRIM(SUBSTITUTE($T2904,CHAR(160)," "))," ",REPT(" ",60)),60)))&amp;".jpg")</f>
        <v/>
      </c>
    </row>
    <row r="2905" ht="56" customHeight="1">
      <c r="A2905" s="288" t="n">
        <v>45942</v>
      </c>
      <c r="B2905" s="284" t="inlineStr">
        <is>
          <t>Repco Bathurst 1000, 12 October, 2025</t>
        </is>
      </c>
      <c r="C2905" s="336" t="n">
        <v>17</v>
      </c>
      <c r="D2905" s="337" t="n"/>
      <c r="E2905" s="337" t="n"/>
      <c r="F2905" s="336" t="n">
        <v>1</v>
      </c>
      <c r="G2905" s="291" t="inlineStr">
        <is>
          <t>Triple Eight Race Engineering</t>
        </is>
      </c>
      <c r="H2905" s="291" t="n"/>
      <c r="I2905" s="290" t="inlineStr">
        <is>
          <t>Red Bull, Ampol</t>
        </is>
      </c>
      <c r="J2905" s="290" t="inlineStr">
        <is>
          <t>Chevrolet Camaro ZL1</t>
        </is>
      </c>
      <c r="K2905" s="290" t="n"/>
      <c r="L2905" s="338" t="inlineStr">
        <is>
          <t>Will Brown</t>
        </is>
      </c>
      <c r="M2905" s="290" t="inlineStr">
        <is>
          <t>AUS</t>
        </is>
      </c>
      <c r="N2905" s="339">
        <f>_xlfn.LET(_xlpm.d,_xlfn.XLOOKUP(L2905,'[1]Birth Dates'!$A:$A,'[1]Birth Dates'!$B:$B,"",0),IF(_xlpm.d=0,"",_xlpm.d))</f>
        <v/>
      </c>
      <c r="O2905" s="339">
        <f>IF(OR(N2905="",A2905="",NOT(ISNUMBER(N2905)),N2905&gt;A2905),"",DATEDIF(N2905,A2905,"Y")&amp;" years, "&amp;DATEDIF(N2905,A2905,"YM")&amp;" months, "&amp;DATEDIF(N2905,A2905,"MD")&amp;" days")</f>
        <v/>
      </c>
      <c r="P2905" s="339" t="inlineStr">
        <is>
          <t>Scott Pye</t>
        </is>
      </c>
      <c r="Q2905" s="339" t="inlineStr">
        <is>
          <t>AUS</t>
        </is>
      </c>
      <c r="R2905" s="339">
        <f>_xlfn.LET(_xlpm.d,_xlfn.XLOOKUP(P2905,'[1]Birth Dates'!$A:$A,'[1]Birth Dates'!$B:$B,"",0),IF(_xlpm.d=0,"",_xlpm.d))</f>
        <v/>
      </c>
      <c r="S2905" s="339">
        <f>IF(OR(R2905="",A2905="",NOT(ISNUMBER(R2905)),R2905&gt;A2905),"",DATEDIF(R2905,A2905,"Y")&amp;" years, "&amp;DATEDIF(R2905,A2905,"YM")&amp;" months, "&amp;DATEDIF(R2905,A2905,"MD")&amp;" days")</f>
        <v/>
      </c>
      <c r="T2905" s="339" t="n"/>
      <c r="U2905" s="290" t="n"/>
      <c r="V2905" s="731">
        <f>_xlfn.LET(_xlpm.d,_xlfn.XLOOKUP(T2905,'[1]Birth Dates'!$A:$A,'[1]Birth Dates'!$B:$B,"",0),IF(_xlpm.d=0,"",_xlpm.d))</f>
        <v/>
      </c>
      <c r="W2905" s="290">
        <f>IF(OR(V2905="",A2905="",NOT(ISNUMBER(V2905)),V2905&gt;A2905),"",DATEDIF(V2905,A2905,"Y")&amp;" years, "&amp;DATEDIF(V2905,A2905,"YM")&amp;" months, "&amp;DATEDIF(V2905,A2905,"MD")&amp;" days")</f>
        <v/>
      </c>
      <c r="X2905" s="290" t="n"/>
      <c r="Y2905" s="290" t="n"/>
      <c r="Z2905" s="290" t="n"/>
      <c r="AA2905" s="290" t="n"/>
      <c r="AB2905" s="336" t="n">
        <v>12</v>
      </c>
      <c r="AC2905" s="290" t="n">
        <v>14</v>
      </c>
      <c r="AD2905" s="290" t="n">
        <v>13</v>
      </c>
      <c r="AE2905" s="605" t="inlineStr">
        <is>
          <t>2:04.3187</t>
        </is>
      </c>
      <c r="AF2905" s="418">
        <f>IF(OR(AE2905="",AE2905="",AE2905=0),"",6.213/(AE2905*24))</f>
        <v/>
      </c>
      <c r="AG2905" s="290" t="n"/>
      <c r="AH2905" s="605" t="inlineStr"/>
      <c r="AI2905" s="418">
        <f>IF(OR(AH2905="",AH2905="",AH2905=0),"",6.213/(AH2905*24))</f>
        <v/>
      </c>
      <c r="AJ2905" s="175">
        <f>IF(AND(ISNUMBER(AB2905),ISNUMBER(AG2905)),AB2905-AG2905,"")</f>
        <v/>
      </c>
      <c r="AK2905" s="732" t="n"/>
      <c r="AL2905" s="336" t="n">
        <v>159</v>
      </c>
      <c r="AM2905" s="432" t="inlineStr">
        <is>
          <t>6:54:36.9680</t>
        </is>
      </c>
      <c r="AN2905" s="671">
        <f>IF(OR(AL2905="",AM2905="",AM2905=0),"",AL2905*6.213/(AM2905*24))</f>
        <v/>
      </c>
      <c r="AO2905" s="725">
        <f>IF(AND(AL2905=AL2904,AM2905&lt;&gt;"",AM2904&lt;&gt;""),AM2905-AM2904,"")</f>
        <v/>
      </c>
      <c r="AP2905" s="290" t="n">
        <v>32</v>
      </c>
      <c r="AQ2905" s="605" t="inlineStr">
        <is>
          <t>2:06.7265</t>
        </is>
      </c>
      <c r="AR2905" s="620">
        <f>IF(OR(AQ2905="",AQ2905="",AQ2905=0),"",6.213/(AQ2905*24))</f>
        <v/>
      </c>
      <c r="AS2905" s="436">
        <f>IF(OR(NOT(ISNUMBER(C2905)),NOT(ISNUMBER(AB2905))),"",IF(AG2905&lt;&gt;"",AG2905,AB2905)-C2905)</f>
        <v/>
      </c>
      <c r="AT2905" s="290" t="inlineStr">
        <is>
          <t>5 Second Penalty</t>
        </is>
      </c>
      <c r="AU2905" s="291">
        <f>IF($B2905="","",TEXT($A2905,"yyyymmdd")&amp;"_P"&amp;$C2905&amp;"_C"&amp;$F2905&amp;"_"&amp;TRIM(RIGHT(SUBSTITUTE(TRIM(SUBSTITUTE($L2905,CHAR(160)," "))," ",REPT(" ",60)),60))&amp;IF($P2905="","","-"&amp;TRIM(RIGHT(SUBSTITUTE(TRIM(SUBSTITUTE($P2905,CHAR(160)," "))," ",REPT(" ",60)),60)))&amp;IF($T2905="","","-"&amp;TRIM(RIGHT(SUBSTITUTE(TRIM(SUBSTITUTE($T2905,CHAR(160)," "))," ",REPT(" ",60)),60)))&amp;".jpg")</f>
        <v/>
      </c>
    </row>
    <row r="2906" ht="56" customHeight="1">
      <c r="A2906" s="288" t="n">
        <v>45942</v>
      </c>
      <c r="B2906" s="284" t="inlineStr">
        <is>
          <t>Repco Bathurst 1000, 12 October, 2025</t>
        </is>
      </c>
      <c r="C2906" s="336" t="n">
        <v>18</v>
      </c>
      <c r="D2906" s="337" t="n"/>
      <c r="E2906" s="337" t="n"/>
      <c r="F2906" s="336" t="n">
        <v>38</v>
      </c>
      <c r="G2906" s="291" t="inlineStr">
        <is>
          <t>Dick Johnson Racing</t>
        </is>
      </c>
      <c r="H2906" s="291" t="n"/>
      <c r="I2906" s="290" t="inlineStr">
        <is>
          <t>Shell V-Power</t>
        </is>
      </c>
      <c r="J2906" s="290" t="inlineStr">
        <is>
          <t>Ford Mustang S650</t>
        </is>
      </c>
      <c r="K2906" s="290" t="n"/>
      <c r="L2906" s="338" t="inlineStr">
        <is>
          <t>Brodie Kostecki</t>
        </is>
      </c>
      <c r="M2906" s="290" t="inlineStr">
        <is>
          <t>AUS</t>
        </is>
      </c>
      <c r="N2906" s="339">
        <f>_xlfn.LET(_xlpm.d,_xlfn.XLOOKUP(L2906,'[1]Birth Dates'!$A:$A,'[1]Birth Dates'!$B:$B,"",0),IF(_xlpm.d=0,"",_xlpm.d))</f>
        <v/>
      </c>
      <c r="O2906" s="339">
        <f>IF(OR(N2906="",A2906="",NOT(ISNUMBER(N2906)),N2906&gt;A2906),"",DATEDIF(N2906,A2906,"Y")&amp;" years, "&amp;DATEDIF(N2906,A2906,"YM")&amp;" months, "&amp;DATEDIF(N2906,A2906,"MD")&amp;" days")</f>
        <v/>
      </c>
      <c r="P2906" s="339" t="inlineStr">
        <is>
          <t>Todd Hazelwood</t>
        </is>
      </c>
      <c r="Q2906" s="339" t="inlineStr">
        <is>
          <t>AUS</t>
        </is>
      </c>
      <c r="R2906" s="339">
        <f>_xlfn.LET(_xlpm.d,_xlfn.XLOOKUP(P2906,'[1]Birth Dates'!$A:$A,'[1]Birth Dates'!$B:$B,"",0),IF(_xlpm.d=0,"",_xlpm.d))</f>
        <v/>
      </c>
      <c r="S2906" s="339">
        <f>IF(OR(R2906="",A2906="",NOT(ISNUMBER(R2906)),R2906&gt;A2906),"",DATEDIF(R2906,A2906,"Y")&amp;" years, "&amp;DATEDIF(R2906,A2906,"YM")&amp;" months, "&amp;DATEDIF(R2906,A2906,"MD")&amp;" days")</f>
        <v/>
      </c>
      <c r="T2906" s="339" t="n"/>
      <c r="U2906" s="290" t="n"/>
      <c r="V2906" s="731">
        <f>_xlfn.LET(_xlpm.d,_xlfn.XLOOKUP(T2906,'[1]Birth Dates'!$A:$A,'[1]Birth Dates'!$B:$B,"",0),IF(_xlpm.d=0,"",_xlpm.d))</f>
        <v/>
      </c>
      <c r="W2906" s="290">
        <f>IF(OR(V2906="",A2906="",NOT(ISNUMBER(V2906)),V2906&gt;A2906),"",DATEDIF(V2906,A2906,"Y")&amp;" years, "&amp;DATEDIF(V2906,A2906,"YM")&amp;" months, "&amp;DATEDIF(V2906,A2906,"MD")&amp;" days")</f>
        <v/>
      </c>
      <c r="X2906" s="290" t="n"/>
      <c r="Y2906" s="290" t="n"/>
      <c r="Z2906" s="290" t="n"/>
      <c r="AA2906" s="290" t="n"/>
      <c r="AB2906" s="336" t="n">
        <v>1</v>
      </c>
      <c r="AC2906" s="290" t="n">
        <v>11</v>
      </c>
      <c r="AD2906" s="290" t="n">
        <v>10</v>
      </c>
      <c r="AE2906" s="605" t="inlineStr">
        <is>
          <t>2:04.0307</t>
        </is>
      </c>
      <c r="AF2906" s="418">
        <f>IF(OR(AE2906="",AE2906="",AE2906=0),"",6.213/(AE2906*24))</f>
        <v/>
      </c>
      <c r="AG2906" s="290" t="n">
        <v>1</v>
      </c>
      <c r="AH2906" s="605" t="inlineStr">
        <is>
          <t>2:04.0413</t>
        </is>
      </c>
      <c r="AI2906" s="418">
        <f>IF(OR(AH2906="",AH2906="",AH2906=0),"",6.213/(AH2906*24))</f>
        <v/>
      </c>
      <c r="AJ2906" s="175">
        <f>IF(AND(ISNUMBER(AB2906),ISNUMBER(AG2906)),AB2906-AG2906,"")</f>
        <v/>
      </c>
      <c r="AK2906" s="732" t="n"/>
      <c r="AL2906" s="336" t="n">
        <v>155</v>
      </c>
      <c r="AM2906" s="432" t="inlineStr">
        <is>
          <t>6:53:43.6442</t>
        </is>
      </c>
      <c r="AN2906" s="671">
        <f>IF(OR(AL2906="",AM2906="",AM2906=0),"",AL2906*6.213/(AM2906*24))</f>
        <v/>
      </c>
      <c r="AO2906" s="725">
        <f>IF(AND(AL2906=AL2905,AM2906&lt;&gt;"",AM2905&lt;&gt;""),AM2906-AM2905,"")</f>
        <v/>
      </c>
      <c r="AP2906" s="290" t="n">
        <v>31</v>
      </c>
      <c r="AQ2906" s="605" t="inlineStr">
        <is>
          <t>2:07.1154</t>
        </is>
      </c>
      <c r="AR2906" s="620">
        <f>IF(OR(AQ2906="",AQ2906="",AQ2906=0),"",6.213/(AQ2906*24))</f>
        <v/>
      </c>
      <c r="AS2906" s="436">
        <f>IF(OR(NOT(ISNUMBER(C2906)),NOT(ISNUMBER(AB2906))),"",IF(AG2906&lt;&gt;"",AG2906,AB2906)-C2906)</f>
        <v/>
      </c>
      <c r="AT2906" s="290" t="n"/>
      <c r="AU2906" s="291">
        <f>IF($B2906="","",TEXT($A2906,"yyyymmdd")&amp;"_P"&amp;$C2906&amp;"_C"&amp;$F2906&amp;"_"&amp;TRIM(RIGHT(SUBSTITUTE(TRIM(SUBSTITUTE($L2906,CHAR(160)," "))," ",REPT(" ",60)),60))&amp;IF($P2906="","","-"&amp;TRIM(RIGHT(SUBSTITUTE(TRIM(SUBSTITUTE($P2906,CHAR(160)," "))," ",REPT(" ",60)),60)))&amp;IF($T2906="","","-"&amp;TRIM(RIGHT(SUBSTITUTE(TRIM(SUBSTITUTE($T2906,CHAR(160)," "))," ",REPT(" ",60)),60)))&amp;".jpg")</f>
        <v/>
      </c>
    </row>
    <row r="2907" ht="56" customHeight="1">
      <c r="A2907" s="288" t="n">
        <v>45942</v>
      </c>
      <c r="B2907" s="284" t="inlineStr">
        <is>
          <t>Repco Bathurst 1000, 12 October, 2025</t>
        </is>
      </c>
      <c r="C2907" s="336" t="n">
        <v>19</v>
      </c>
      <c r="D2907" s="337" t="n"/>
      <c r="E2907" s="337" t="n"/>
      <c r="F2907" s="336" t="n">
        <v>2</v>
      </c>
      <c r="G2907" s="291" t="inlineStr">
        <is>
          <t>Walkinshaw Andretti United</t>
        </is>
      </c>
      <c r="H2907" s="291" t="n"/>
      <c r="I2907" s="290" t="inlineStr">
        <is>
          <t>Mobil 1, Truck Assist</t>
        </is>
      </c>
      <c r="J2907" s="290" t="inlineStr">
        <is>
          <t>Ford Mustang S650</t>
        </is>
      </c>
      <c r="K2907" s="290" t="n"/>
      <c r="L2907" s="338" t="inlineStr">
        <is>
          <t>Ryan Wood</t>
        </is>
      </c>
      <c r="M2907" s="290" t="inlineStr">
        <is>
          <t>NZL</t>
        </is>
      </c>
      <c r="N2907" s="339">
        <f>_xlfn.LET(_xlpm.d,_xlfn.XLOOKUP(L2907,'[1]Birth Dates'!$A:$A,'[1]Birth Dates'!$B:$B,"",0),IF(_xlpm.d=0,"",_xlpm.d))</f>
        <v/>
      </c>
      <c r="O2907" s="339">
        <f>IF(OR(N2907="",A2907="",NOT(ISNUMBER(N2907)),N2907&gt;A2907),"",DATEDIF(N2907,A2907,"Y")&amp;" years, "&amp;DATEDIF(N2907,A2907,"YM")&amp;" months, "&amp;DATEDIF(N2907,A2907,"MD")&amp;" days")</f>
        <v/>
      </c>
      <c r="P2907" s="339" t="inlineStr">
        <is>
          <t>Jayden Ojeda</t>
        </is>
      </c>
      <c r="Q2907" s="339" t="inlineStr">
        <is>
          <t>AUS</t>
        </is>
      </c>
      <c r="R2907" s="339">
        <f>_xlfn.LET(_xlpm.d,_xlfn.XLOOKUP(P2907,'[1]Birth Dates'!$A:$A,'[1]Birth Dates'!$B:$B,"",0),IF(_xlpm.d=0,"",_xlpm.d))</f>
        <v/>
      </c>
      <c r="S2907" s="339">
        <f>IF(OR(R2907="",A2907="",NOT(ISNUMBER(R2907)),R2907&gt;A2907),"",DATEDIF(R2907,A2907,"Y")&amp;" years, "&amp;DATEDIF(R2907,A2907,"YM")&amp;" months, "&amp;DATEDIF(R2907,A2907,"MD")&amp;" days")</f>
        <v/>
      </c>
      <c r="T2907" s="339" t="n"/>
      <c r="U2907" s="290" t="n"/>
      <c r="V2907" s="731">
        <f>_xlfn.LET(_xlpm.d,_xlfn.XLOOKUP(T2907,'[1]Birth Dates'!$A:$A,'[1]Birth Dates'!$B:$B,"",0),IF(_xlpm.d=0,"",_xlpm.d))</f>
        <v/>
      </c>
      <c r="W2907" s="290">
        <f>IF(OR(V2907="",A2907="",NOT(ISNUMBER(V2907)),V2907&gt;A2907),"",DATEDIF(V2907,A2907,"Y")&amp;" years, "&amp;DATEDIF(V2907,A2907,"YM")&amp;" months, "&amp;DATEDIF(V2907,A2907,"MD")&amp;" days")</f>
        <v/>
      </c>
      <c r="X2907" s="290" t="n"/>
      <c r="Y2907" s="290" t="n"/>
      <c r="Z2907" s="290" t="n"/>
      <c r="AA2907" s="290" t="n"/>
      <c r="AB2907" s="336" t="n">
        <v>3</v>
      </c>
      <c r="AC2907" s="290" t="n">
        <v>14</v>
      </c>
      <c r="AD2907" s="290" t="n">
        <v>13</v>
      </c>
      <c r="AE2907" s="605" t="inlineStr">
        <is>
          <t>2:04.0867</t>
        </is>
      </c>
      <c r="AF2907" s="418">
        <f>IF(OR(AE2907="",AE2907="",AE2907=0),"",6.213/(AE2907*24))</f>
        <v/>
      </c>
      <c r="AG2907" s="290" t="n">
        <v>4</v>
      </c>
      <c r="AH2907" s="605" t="inlineStr">
        <is>
          <t>2:04.4426</t>
        </is>
      </c>
      <c r="AI2907" s="418">
        <f>IF(OR(AH2907="",AH2907="",AH2907=0),"",6.213/(AH2907*24))</f>
        <v/>
      </c>
      <c r="AJ2907" s="175">
        <f>IF(AND(ISNUMBER(AB2907),ISNUMBER(AG2907)),AB2907-AG2907,"")</f>
        <v/>
      </c>
      <c r="AK2907" s="732" t="n"/>
      <c r="AL2907" s="336" t="n">
        <v>149</v>
      </c>
      <c r="AM2907" s="432" t="inlineStr">
        <is>
          <t>6:53:59.7397</t>
        </is>
      </c>
      <c r="AN2907" s="671">
        <f>IF(OR(AL2907="",AM2907="",AM2907=0),"",AL2907*6.213/(AM2907*24))</f>
        <v/>
      </c>
      <c r="AO2907" s="725">
        <f>IF(AND(AL2907=AL2906,AM2907&lt;&gt;"",AM2906&lt;&gt;""),AM2907-AM2906,"")</f>
        <v/>
      </c>
      <c r="AP2907" s="290" t="n">
        <v>31</v>
      </c>
      <c r="AQ2907" s="605" t="inlineStr">
        <is>
          <t>2:07.1627</t>
        </is>
      </c>
      <c r="AR2907" s="620">
        <f>IF(OR(AQ2907="",AQ2907="",AQ2907=0),"",6.213/(AQ2907*24))</f>
        <v/>
      </c>
      <c r="AS2907" s="436">
        <f>IF(OR(NOT(ISNUMBER(C2907)),NOT(ISNUMBER(AB2907))),"",IF(AG2907&lt;&gt;"",AG2907,AB2907)-C2907)</f>
        <v/>
      </c>
      <c r="AT2907" s="290" t="n"/>
      <c r="AU2907" s="291">
        <f>IF($B2907="","",TEXT($A2907,"yyyymmdd")&amp;"_P"&amp;$C2907&amp;"_C"&amp;$F2907&amp;"_"&amp;TRIM(RIGHT(SUBSTITUTE(TRIM(SUBSTITUTE($L2907,CHAR(160)," "))," ",REPT(" ",60)),60))&amp;IF($P2907="","","-"&amp;TRIM(RIGHT(SUBSTITUTE(TRIM(SUBSTITUTE($P2907,CHAR(160)," "))," ",REPT(" ",60)),60)))&amp;IF($T2907="","","-"&amp;TRIM(RIGHT(SUBSTITUTE(TRIM(SUBSTITUTE($T2907,CHAR(160)," "))," ",REPT(" ",60)),60)))&amp;".jpg")</f>
        <v/>
      </c>
    </row>
    <row r="2908" ht="56" customHeight="1">
      <c r="A2908" s="288" t="n">
        <v>45942</v>
      </c>
      <c r="B2908" s="284" t="inlineStr">
        <is>
          <t>Repco Bathurst 1000, 12 October, 2025</t>
        </is>
      </c>
      <c r="C2908" s="336" t="n">
        <v>20</v>
      </c>
      <c r="D2908" s="337" t="n"/>
      <c r="E2908" s="337" t="n"/>
      <c r="F2908" s="336" t="n">
        <v>18</v>
      </c>
      <c r="G2908" s="291" t="inlineStr">
        <is>
          <t>Team 18</t>
        </is>
      </c>
      <c r="H2908" s="291" t="n"/>
      <c r="I2908" s="290" t="inlineStr">
        <is>
          <t>DeWalt</t>
        </is>
      </c>
      <c r="J2908" s="290" t="inlineStr">
        <is>
          <t>Chevrolet Camaro ZL1</t>
        </is>
      </c>
      <c r="K2908" s="290" t="n"/>
      <c r="L2908" s="338" t="inlineStr">
        <is>
          <t>Anton de Pasquale</t>
        </is>
      </c>
      <c r="M2908" s="290" t="inlineStr">
        <is>
          <t>AUS</t>
        </is>
      </c>
      <c r="N2908" s="339">
        <f>_xlfn.LET(_xlpm.d,_xlfn.XLOOKUP(L2908,'[1]Birth Dates'!$A:$A,'[1]Birth Dates'!$B:$B,"",0),IF(_xlpm.d=0,"",_xlpm.d))</f>
        <v/>
      </c>
      <c r="O2908" s="339">
        <f>IF(OR(N2908="",A2908="",NOT(ISNUMBER(N2908)),N2908&gt;A2908),"",DATEDIF(N2908,A2908,"Y")&amp;" years, "&amp;DATEDIF(N2908,A2908,"YM")&amp;" months, "&amp;DATEDIF(N2908,A2908,"MD")&amp;" days")</f>
        <v/>
      </c>
      <c r="P2908" s="339" t="inlineStr">
        <is>
          <t>Harri Jones</t>
        </is>
      </c>
      <c r="Q2908" s="339" t="inlineStr">
        <is>
          <t>AUS</t>
        </is>
      </c>
      <c r="R2908" s="339">
        <f>_xlfn.LET(_xlpm.d,_xlfn.XLOOKUP(P2908,'[1]Birth Dates'!$A:$A,'[1]Birth Dates'!$B:$B,"",0),IF(_xlpm.d=0,"",_xlpm.d))</f>
        <v/>
      </c>
      <c r="S2908" s="339">
        <f>IF(OR(R2908="",A2908="",NOT(ISNUMBER(R2908)),R2908&gt;A2908),"",DATEDIF(R2908,A2908,"Y")&amp;" years, "&amp;DATEDIF(R2908,A2908,"YM")&amp;" months, "&amp;DATEDIF(R2908,A2908,"MD")&amp;" days")</f>
        <v/>
      </c>
      <c r="T2908" s="339" t="n"/>
      <c r="U2908" s="290" t="n"/>
      <c r="V2908" s="731">
        <f>_xlfn.LET(_xlpm.d,_xlfn.XLOOKUP(T2908,'[1]Birth Dates'!$A:$A,'[1]Birth Dates'!$B:$B,"",0),IF(_xlpm.d=0,"",_xlpm.d))</f>
        <v/>
      </c>
      <c r="W2908" s="290">
        <f>IF(OR(V2908="",A2908="",NOT(ISNUMBER(V2908)),V2908&gt;A2908),"",DATEDIF(V2908,A2908,"Y")&amp;" years, "&amp;DATEDIF(V2908,A2908,"YM")&amp;" months, "&amp;DATEDIF(V2908,A2908,"MD")&amp;" days")</f>
        <v/>
      </c>
      <c r="X2908" s="290" t="n"/>
      <c r="Y2908" s="290" t="n"/>
      <c r="Z2908" s="290" t="n"/>
      <c r="AA2908" s="290" t="n"/>
      <c r="AB2908" s="336" t="n">
        <v>4</v>
      </c>
      <c r="AC2908" s="290" t="n">
        <v>14</v>
      </c>
      <c r="AD2908" s="290" t="n">
        <v>13</v>
      </c>
      <c r="AE2908" s="605" t="inlineStr">
        <is>
          <t>2:04.0877</t>
        </is>
      </c>
      <c r="AF2908" s="418">
        <f>IF(OR(AE2908="",AE2908="",AE2908=0),"",6.213/(AE2908*24))</f>
        <v/>
      </c>
      <c r="AG2908" s="290" t="n">
        <v>9</v>
      </c>
      <c r="AH2908" s="605" t="inlineStr">
        <is>
          <t>2:04.9111</t>
        </is>
      </c>
      <c r="AI2908" s="418">
        <f>IF(OR(AH2908="",AH2908="",AH2908=0),"",6.213/(AH2908*24))</f>
        <v/>
      </c>
      <c r="AJ2908" s="175">
        <f>IF(AND(ISNUMBER(AB2908),ISNUMBER(AG2908)),AB2908-AG2908,"")</f>
        <v/>
      </c>
      <c r="AK2908" s="732" t="n"/>
      <c r="AL2908" s="336" t="n">
        <v>141</v>
      </c>
      <c r="AM2908" s="432" t="inlineStr">
        <is>
          <t>6:53:14.7931</t>
        </is>
      </c>
      <c r="AN2908" s="671">
        <f>IF(OR(AL2908="",AM2908="",AM2908=0),"",AL2908*6.213/(AM2908*24))</f>
        <v/>
      </c>
      <c r="AO2908" s="725">
        <f>IF(AND(AL2908=AL2907,AM2908&lt;&gt;"",AM2907&lt;&gt;""),AM2908-AM2907,"")</f>
        <v/>
      </c>
      <c r="AP2908" s="290" t="n">
        <v>29</v>
      </c>
      <c r="AQ2908" s="605" t="inlineStr">
        <is>
          <t>2:07.4042</t>
        </is>
      </c>
      <c r="AR2908" s="620">
        <f>IF(OR(AQ2908="",AQ2908="",AQ2908=0),"",6.213/(AQ2908*24))</f>
        <v/>
      </c>
      <c r="AS2908" s="436">
        <f>IF(OR(NOT(ISNUMBER(C2908)),NOT(ISNUMBER(AB2908))),"",IF(AG2908&lt;&gt;"",AG2908,AB2908)-C2908)</f>
        <v/>
      </c>
      <c r="AT2908" s="290" t="n"/>
      <c r="AU2908" s="291">
        <f>IF($B2908="","",TEXT($A2908,"yyyymmdd")&amp;"_P"&amp;$C2908&amp;"_C"&amp;$F2908&amp;"_"&amp;TRIM(RIGHT(SUBSTITUTE(TRIM(SUBSTITUTE($L2908,CHAR(160)," "))," ",REPT(" ",60)),60))&amp;IF($P2908="","","-"&amp;TRIM(RIGHT(SUBSTITUTE(TRIM(SUBSTITUTE($P2908,CHAR(160)," "))," ",REPT(" ",60)),60)))&amp;IF($T2908="","","-"&amp;TRIM(RIGHT(SUBSTITUTE(TRIM(SUBSTITUTE($T2908,CHAR(160)," "))," ",REPT(" ",60)),60)))&amp;".jpg")</f>
        <v/>
      </c>
    </row>
    <row r="2909" ht="56" customHeight="1">
      <c r="A2909" s="288" t="n">
        <v>45942</v>
      </c>
      <c r="B2909" s="284" t="inlineStr">
        <is>
          <t>Repco Bathurst 1000, 12 October, 2025</t>
        </is>
      </c>
      <c r="C2909" s="336" t="n">
        <v>21</v>
      </c>
      <c r="D2909" s="337" t="n"/>
      <c r="E2909" s="337" t="n"/>
      <c r="F2909" s="336" t="n">
        <v>14</v>
      </c>
      <c r="G2909" s="291" t="inlineStr">
        <is>
          <t>Brad Jones Racing</t>
        </is>
      </c>
      <c r="H2909" s="291" t="n"/>
      <c r="I2909" s="290" t="inlineStr">
        <is>
          <t>Automotive Superstore</t>
        </is>
      </c>
      <c r="J2909" s="290" t="inlineStr">
        <is>
          <t>Chevrolet Camaro ZL1</t>
        </is>
      </c>
      <c r="K2909" s="290" t="n"/>
      <c r="L2909" s="338" t="inlineStr">
        <is>
          <t>Bryce Fullwood</t>
        </is>
      </c>
      <c r="M2909" s="290" t="inlineStr">
        <is>
          <t>AUS</t>
        </is>
      </c>
      <c r="N2909" s="339">
        <f>_xlfn.LET(_xlpm.d,_xlfn.XLOOKUP(L2909,'[1]Birth Dates'!$A:$A,'[1]Birth Dates'!$B:$B,"",0),IF(_xlpm.d=0,"",_xlpm.d))</f>
        <v/>
      </c>
      <c r="O2909" s="339">
        <f>IF(OR(N2909="",A2909="",NOT(ISNUMBER(N2909)),N2909&gt;A2909),"",DATEDIF(N2909,A2909,"Y")&amp;" years, "&amp;DATEDIF(N2909,A2909,"YM")&amp;" months, "&amp;DATEDIF(N2909,A2909,"MD")&amp;" days")</f>
        <v/>
      </c>
      <c r="P2909" s="339" t="inlineStr">
        <is>
          <t>Bradley Vaughan</t>
        </is>
      </c>
      <c r="Q2909" s="339" t="inlineStr">
        <is>
          <t>AUS</t>
        </is>
      </c>
      <c r="R2909" s="339">
        <f>_xlfn.LET(_xlpm.d,_xlfn.XLOOKUP(P2909,'[1]Birth Dates'!$A:$A,'[1]Birth Dates'!$B:$B,"",0),IF(_xlpm.d=0,"",_xlpm.d))</f>
        <v/>
      </c>
      <c r="S2909" s="339">
        <f>IF(OR(R2909="",A2909="",NOT(ISNUMBER(R2909)),R2909&gt;A2909),"",DATEDIF(R2909,A2909,"Y")&amp;" years, "&amp;DATEDIF(R2909,A2909,"YM")&amp;" months, "&amp;DATEDIF(R2909,A2909,"MD")&amp;" days")</f>
        <v/>
      </c>
      <c r="T2909" s="339" t="n"/>
      <c r="U2909" s="290" t="n"/>
      <c r="V2909" s="731">
        <f>_xlfn.LET(_xlpm.d,_xlfn.XLOOKUP(T2909,'[1]Birth Dates'!$A:$A,'[1]Birth Dates'!$B:$B,"",0),IF(_xlpm.d=0,"",_xlpm.d))</f>
        <v/>
      </c>
      <c r="W2909" s="290">
        <f>IF(OR(V2909="",A2909="",NOT(ISNUMBER(V2909)),V2909&gt;A2909),"",DATEDIF(V2909,A2909,"Y")&amp;" years, "&amp;DATEDIF(V2909,A2909,"YM")&amp;" months, "&amp;DATEDIF(V2909,A2909,"MD")&amp;" days")</f>
        <v/>
      </c>
      <c r="X2909" s="290" t="n"/>
      <c r="Y2909" s="290" t="n"/>
      <c r="Z2909" s="290" t="n"/>
      <c r="AA2909" s="290" t="n"/>
      <c r="AB2909" s="336" t="n">
        <v>25</v>
      </c>
      <c r="AC2909" s="290" t="n">
        <v>14</v>
      </c>
      <c r="AD2909" s="290" t="n">
        <v>10</v>
      </c>
      <c r="AE2909" s="605" t="inlineStr">
        <is>
          <t>2:04.9496</t>
        </is>
      </c>
      <c r="AF2909" s="418">
        <f>IF(OR(AE2909="",AE2909="",AE2909=0),"",6.213/(AE2909*24))</f>
        <v/>
      </c>
      <c r="AG2909" s="290" t="n"/>
      <c r="AH2909" s="605" t="inlineStr"/>
      <c r="AI2909" s="418">
        <f>IF(OR(AH2909="",AH2909="",AH2909=0),"",6.213/(AH2909*24))</f>
        <v/>
      </c>
      <c r="AJ2909" s="175">
        <f>IF(AND(ISNUMBER(AB2909),ISNUMBER(AG2909)),AB2909-AG2909,"")</f>
        <v/>
      </c>
      <c r="AK2909" s="732" t="n"/>
      <c r="AL2909" s="336" t="n">
        <v>140</v>
      </c>
      <c r="AM2909" s="432" t="inlineStr">
        <is>
          <t>6:52:29.3911</t>
        </is>
      </c>
      <c r="AN2909" s="671">
        <f>IF(OR(AL2909="",AM2909="",AM2909=0),"",AL2909*6.213/(AM2909*24))</f>
        <v/>
      </c>
      <c r="AO2909" s="725">
        <f>IF(AND(AL2909=AL2908,AM2909&lt;&gt;"",AM2908&lt;&gt;""),AM2909-AM2908,"")</f>
        <v/>
      </c>
      <c r="AP2909" s="290" t="n">
        <v>7</v>
      </c>
      <c r="AQ2909" s="605" t="inlineStr">
        <is>
          <t>2:07.4417</t>
        </is>
      </c>
      <c r="AR2909" s="620">
        <f>IF(OR(AQ2909="",AQ2909="",AQ2909=0),"",6.213/(AQ2909*24))</f>
        <v/>
      </c>
      <c r="AS2909" s="436">
        <f>IF(OR(NOT(ISNUMBER(C2909)),NOT(ISNUMBER(AB2909))),"",IF(AG2909&lt;&gt;"",AG2909,AB2909)-C2909)</f>
        <v/>
      </c>
      <c r="AT2909" s="290" t="n"/>
      <c r="AU2909" s="291">
        <f>IF($B2909="","",TEXT($A2909,"yyyymmdd")&amp;"_P"&amp;$C2909&amp;"_C"&amp;$F2909&amp;"_"&amp;TRIM(RIGHT(SUBSTITUTE(TRIM(SUBSTITUTE($L2909,CHAR(160)," "))," ",REPT(" ",60)),60))&amp;IF($P2909="","","-"&amp;TRIM(RIGHT(SUBSTITUTE(TRIM(SUBSTITUTE($P2909,CHAR(160)," "))," ",REPT(" ",60)),60)))&amp;IF($T2909="","","-"&amp;TRIM(RIGHT(SUBSTITUTE(TRIM(SUBSTITUTE($T2909,CHAR(160)," "))," ",REPT(" ",60)),60)))&amp;".jpg")</f>
        <v/>
      </c>
    </row>
    <row r="2910" ht="56" customHeight="1">
      <c r="A2910" s="288" t="n">
        <v>45942</v>
      </c>
      <c r="B2910" s="284" t="inlineStr">
        <is>
          <t>Repco Bathurst 1000, 12 October, 2025</t>
        </is>
      </c>
      <c r="C2910" s="336" t="inlineStr">
        <is>
          <t>DNF</t>
        </is>
      </c>
      <c r="D2910" s="337" t="n"/>
      <c r="E2910" s="337" t="n"/>
      <c r="F2910" s="336" t="n">
        <v>62</v>
      </c>
      <c r="G2910" s="291" t="inlineStr">
        <is>
          <t>PremiAir Racing</t>
        </is>
      </c>
      <c r="H2910" s="291" t="n"/>
      <c r="I2910" s="290" t="inlineStr">
        <is>
          <t>Isuzu Trucks</t>
        </is>
      </c>
      <c r="J2910" s="290" t="inlineStr">
        <is>
          <t>Chevrolet Camaro ZL1</t>
        </is>
      </c>
      <c r="K2910" s="290" t="n"/>
      <c r="L2910" s="338" t="inlineStr">
        <is>
          <t>Richie Stanaway</t>
        </is>
      </c>
      <c r="M2910" s="290" t="inlineStr">
        <is>
          <t>NZL</t>
        </is>
      </c>
      <c r="N2910" s="339">
        <f>_xlfn.LET(_xlpm.d,_xlfn.XLOOKUP(L2910,'[1]Birth Dates'!$A:$A,'[1]Birth Dates'!$B:$B,"",0),IF(_xlpm.d=0,"",_xlpm.d))</f>
        <v/>
      </c>
      <c r="O2910" s="339">
        <f>IF(OR(N2910="",A2910="",NOT(ISNUMBER(N2910)),N2910&gt;A2910),"",DATEDIF(N2910,A2910,"Y")&amp;" years, "&amp;DATEDIF(N2910,A2910,"YM")&amp;" months, "&amp;DATEDIF(N2910,A2910,"MD")&amp;" days")</f>
        <v/>
      </c>
      <c r="P2910" s="339" t="inlineStr">
        <is>
          <t>Nash Morris</t>
        </is>
      </c>
      <c r="Q2910" s="339" t="inlineStr">
        <is>
          <t>AUS</t>
        </is>
      </c>
      <c r="R2910" s="339">
        <f>_xlfn.LET(_xlpm.d,_xlfn.XLOOKUP(P2910,'[1]Birth Dates'!$A:$A,'[1]Birth Dates'!$B:$B,"",0),IF(_xlpm.d=0,"",_xlpm.d))</f>
        <v/>
      </c>
      <c r="S2910" s="339">
        <f>IF(OR(R2910="",A2910="",NOT(ISNUMBER(R2910)),R2910&gt;A2910),"",DATEDIF(R2910,A2910,"Y")&amp;" years, "&amp;DATEDIF(R2910,A2910,"YM")&amp;" months, "&amp;DATEDIF(R2910,A2910,"MD")&amp;" days")</f>
        <v/>
      </c>
      <c r="T2910" s="339" t="n"/>
      <c r="U2910" s="290" t="n"/>
      <c r="V2910" s="731">
        <f>_xlfn.LET(_xlpm.d,_xlfn.XLOOKUP(T2910,'[1]Birth Dates'!$A:$A,'[1]Birth Dates'!$B:$B,"",0),IF(_xlpm.d=0,"",_xlpm.d))</f>
        <v/>
      </c>
      <c r="W2910" s="290">
        <f>IF(OR(V2910="",A2910="",NOT(ISNUMBER(V2910)),V2910&gt;A2910),"",DATEDIF(V2910,A2910,"Y")&amp;" years, "&amp;DATEDIF(V2910,A2910,"YM")&amp;" months, "&amp;DATEDIF(V2910,A2910,"MD")&amp;" days")</f>
        <v/>
      </c>
      <c r="X2910" s="290" t="n"/>
      <c r="Y2910" s="290" t="n"/>
      <c r="Z2910" s="290" t="n"/>
      <c r="AA2910" s="290" t="n"/>
      <c r="AB2910" s="336" t="n">
        <v>23</v>
      </c>
      <c r="AC2910" s="290" t="n">
        <v>11</v>
      </c>
      <c r="AD2910" s="290" t="n">
        <v>10</v>
      </c>
      <c r="AE2910" s="605" t="inlineStr">
        <is>
          <t>2:04.8817</t>
        </is>
      </c>
      <c r="AF2910" s="418">
        <f>IF(OR(AE2910="",AE2910="",AE2910=0),"",6.213/(AE2910*24))</f>
        <v/>
      </c>
      <c r="AG2910" s="290" t="n"/>
      <c r="AH2910" s="605" t="inlineStr"/>
      <c r="AI2910" s="418">
        <f>IF(OR(AH2910="",AH2910="",AH2910=0),"",6.213/(AH2910*24))</f>
        <v/>
      </c>
      <c r="AJ2910" s="175">
        <f>IF(AND(ISNUMBER(AB2910),ISNUMBER(AG2910)),AB2910-AG2910,"")</f>
        <v/>
      </c>
      <c r="AK2910" s="733" t="inlineStr">
        <is>
          <t>Accident</t>
        </is>
      </c>
      <c r="AL2910" s="336" t="n">
        <v>143</v>
      </c>
      <c r="AM2910" s="432" t="inlineStr">
        <is>
          <t>6:04:56.0734</t>
        </is>
      </c>
      <c r="AN2910" s="671">
        <f>IF(OR(AL2910="",AM2910="",AM2910=0),"",AL2910*6.213/(AM2910*24))</f>
        <v/>
      </c>
      <c r="AO2910" s="725">
        <f>IF(AND(AL2910=AL2909,AM2910&lt;&gt;"",AM2909&lt;&gt;""),AM2910-AM2909,"")</f>
        <v/>
      </c>
      <c r="AP2910" s="290" t="n">
        <v>52</v>
      </c>
      <c r="AQ2910" s="605" t="inlineStr">
        <is>
          <t>2:07.6494</t>
        </is>
      </c>
      <c r="AR2910" s="620">
        <f>IF(OR(AQ2910="",AQ2910="",AQ2910=0),"",6.213/(AQ2910*24))</f>
        <v/>
      </c>
      <c r="AS2910" s="436">
        <f>IF(OR(NOT(ISNUMBER(C2910)),NOT(ISNUMBER(AB2910))),"",IF(AG2910&lt;&gt;"",AG2910,AB2910)-C2910)</f>
        <v/>
      </c>
      <c r="AU2910" s="291">
        <f>IF($B2910="","",TEXT($A2910,"yyyymmdd")&amp;"_P"&amp;$C2910&amp;"_C"&amp;$F2910&amp;"_"&amp;TRIM(RIGHT(SUBSTITUTE(TRIM(SUBSTITUTE($L2910,CHAR(160)," "))," ",REPT(" ",60)),60))&amp;IF($P2910="","","-"&amp;TRIM(RIGHT(SUBSTITUTE(TRIM(SUBSTITUTE($P2910,CHAR(160)," "))," ",REPT(" ",60)),60)))&amp;IF($T2910="","","-"&amp;TRIM(RIGHT(SUBSTITUTE(TRIM(SUBSTITUTE($T2910,CHAR(160)," "))," ",REPT(" ",60)),60)))&amp;".jpg")</f>
        <v/>
      </c>
    </row>
    <row r="2911" ht="56" customHeight="1">
      <c r="A2911" s="288" t="n">
        <v>45942</v>
      </c>
      <c r="B2911" s="284" t="inlineStr">
        <is>
          <t>Repco Bathurst 1000, 12 October, 2025</t>
        </is>
      </c>
      <c r="C2911" s="336" t="inlineStr">
        <is>
          <t>DNF</t>
        </is>
      </c>
      <c r="D2911" s="337" t="n"/>
      <c r="E2911" s="337" t="n"/>
      <c r="F2911" s="336" t="n">
        <v>12</v>
      </c>
      <c r="G2911" s="291" t="inlineStr">
        <is>
          <t>Brad Jones Racing</t>
        </is>
      </c>
      <c r="H2911" s="291" t="n"/>
      <c r="I2911" s="290" t="inlineStr">
        <is>
          <t>SCT Logistics</t>
        </is>
      </c>
      <c r="J2911" s="290" t="inlineStr">
        <is>
          <t>Chevrolet Camaro ZL1</t>
        </is>
      </c>
      <c r="K2911" s="290" t="n"/>
      <c r="L2911" s="338" t="inlineStr">
        <is>
          <t>Jaxon Evans</t>
        </is>
      </c>
      <c r="M2911" s="290" t="inlineStr">
        <is>
          <t>NZL</t>
        </is>
      </c>
      <c r="N2911" s="339">
        <f>_xlfn.LET(_xlpm.d,_xlfn.XLOOKUP(L2911,'[1]Birth Dates'!$A:$A,'[1]Birth Dates'!$B:$B,"",0),IF(_xlpm.d=0,"",_xlpm.d))</f>
        <v/>
      </c>
      <c r="O2911" s="339">
        <f>IF(OR(N2911="",A2911="",NOT(ISNUMBER(N2911)),N2911&gt;A2911),"",DATEDIF(N2911,A2911,"Y")&amp;" years, "&amp;DATEDIF(N2911,A2911,"YM")&amp;" months, "&amp;DATEDIF(N2911,A2911,"MD")&amp;" days")</f>
        <v/>
      </c>
      <c r="P2911" s="339" t="inlineStr">
        <is>
          <t>Jack Smith</t>
        </is>
      </c>
      <c r="Q2911" s="339" t="inlineStr">
        <is>
          <t>AUS</t>
        </is>
      </c>
      <c r="R2911" s="339">
        <f>_xlfn.LET(_xlpm.d,_xlfn.XLOOKUP(P2911,'[1]Birth Dates'!$A:$A,'[1]Birth Dates'!$B:$B,"",0),IF(_xlpm.d=0,"",_xlpm.d))</f>
        <v/>
      </c>
      <c r="S2911" s="339">
        <f>IF(OR(R2911="",A2911="",NOT(ISNUMBER(R2911)),R2911&gt;A2911),"",DATEDIF(R2911,A2911,"Y")&amp;" years, "&amp;DATEDIF(R2911,A2911,"YM")&amp;" months, "&amp;DATEDIF(R2911,A2911,"MD")&amp;" days")</f>
        <v/>
      </c>
      <c r="T2911" s="339" t="n"/>
      <c r="U2911" s="290" t="n"/>
      <c r="V2911" s="731">
        <f>_xlfn.LET(_xlpm.d,_xlfn.XLOOKUP(T2911,'[1]Birth Dates'!$A:$A,'[1]Birth Dates'!$B:$B,"",0),IF(_xlpm.d=0,"",_xlpm.d))</f>
        <v/>
      </c>
      <c r="W2911" s="290">
        <f>IF(OR(V2911="",A2911="",NOT(ISNUMBER(V2911)),V2911&gt;A2911),"",DATEDIF(V2911,A2911,"Y")&amp;" years, "&amp;DATEDIF(V2911,A2911,"YM")&amp;" months, "&amp;DATEDIF(V2911,A2911,"MD")&amp;" days")</f>
        <v/>
      </c>
      <c r="X2911" s="290" t="n"/>
      <c r="Y2911" s="290" t="n"/>
      <c r="Z2911" s="290" t="n"/>
      <c r="AA2911" s="290" t="n"/>
      <c r="AB2911" s="336" t="n">
        <v>24</v>
      </c>
      <c r="AC2911" s="290" t="n">
        <v>14</v>
      </c>
      <c r="AD2911" s="290" t="n">
        <v>10</v>
      </c>
      <c r="AE2911" s="605" t="inlineStr">
        <is>
          <t>2:04.9054</t>
        </is>
      </c>
      <c r="AF2911" s="418">
        <f>IF(OR(AE2911="",AE2911="",AE2911=0),"",6.213/(AE2911*24))</f>
        <v/>
      </c>
      <c r="AG2911" s="290" t="n"/>
      <c r="AH2911" s="605" t="inlineStr"/>
      <c r="AI2911" s="418">
        <f>IF(OR(AH2911="",AH2911="",AH2911=0),"",6.213/(AH2911*24))</f>
        <v/>
      </c>
      <c r="AJ2911" s="175">
        <f>IF(AND(ISNUMBER(AB2911),ISNUMBER(AG2911)),AB2911-AG2911,"")</f>
        <v/>
      </c>
      <c r="AK2911" s="733" t="inlineStr">
        <is>
          <t>Accident</t>
        </is>
      </c>
      <c r="AL2911" s="336" t="n">
        <v>129</v>
      </c>
      <c r="AM2911" s="432" t="inlineStr">
        <is>
          <t>5:20:52.8792</t>
        </is>
      </c>
      <c r="AN2911" s="671">
        <f>IF(OR(AL2911="",AM2911="",AM2911=0),"",AL2911*6.213/(AM2911*24))</f>
        <v/>
      </c>
      <c r="AO2911" s="725">
        <f>IF(AND(AL2911=AL2910,AM2911&lt;&gt;"",AM2910&lt;&gt;""),AM2911-AM2910,"")</f>
        <v/>
      </c>
      <c r="AP2911" s="290" t="n">
        <v>30</v>
      </c>
      <c r="AQ2911" s="605" t="inlineStr">
        <is>
          <t>2:07.8242</t>
        </is>
      </c>
      <c r="AR2911" s="620">
        <f>IF(OR(AQ2911="",AQ2911="",AQ2911=0),"",6.213/(AQ2911*24))</f>
        <v/>
      </c>
      <c r="AS2911" s="436">
        <f>IF(OR(NOT(ISNUMBER(C2911)),NOT(ISNUMBER(AB2911))),"",IF(AG2911&lt;&gt;"",AG2911,AB2911)-C2911)</f>
        <v/>
      </c>
      <c r="AU2911" s="291">
        <f>IF($B2911="","",TEXT($A2911,"yyyymmdd")&amp;"_P"&amp;$C2911&amp;"_C"&amp;$F2911&amp;"_"&amp;TRIM(RIGHT(SUBSTITUTE(TRIM(SUBSTITUTE($L2911,CHAR(160)," "))," ",REPT(" ",60)),60))&amp;IF($P2911="","","-"&amp;TRIM(RIGHT(SUBSTITUTE(TRIM(SUBSTITUTE($P2911,CHAR(160)," "))," ",REPT(" ",60)),60)))&amp;IF($T2911="","","-"&amp;TRIM(RIGHT(SUBSTITUTE(TRIM(SUBSTITUTE($T2911,CHAR(160)," "))," ",REPT(" ",60)),60)))&amp;".jpg")</f>
        <v/>
      </c>
    </row>
    <row r="2912" ht="56" customHeight="1">
      <c r="A2912" s="288" t="n">
        <v>45942</v>
      </c>
      <c r="B2912" s="284" t="inlineStr">
        <is>
          <t>Repco Bathurst 1000, 12 October, 2025</t>
        </is>
      </c>
      <c r="C2912" s="336" t="inlineStr">
        <is>
          <t>DNF</t>
        </is>
      </c>
      <c r="D2912" s="337" t="n"/>
      <c r="E2912" s="337" t="n"/>
      <c r="F2912" s="336" t="n">
        <v>7</v>
      </c>
      <c r="G2912" s="291" t="inlineStr">
        <is>
          <t>Blanchard Racing Team</t>
        </is>
      </c>
      <c r="H2912" s="291" t="n"/>
      <c r="I2912" s="290" t="inlineStr">
        <is>
          <t>Snowy River Caravans</t>
        </is>
      </c>
      <c r="J2912" s="290" t="inlineStr">
        <is>
          <t>Ford Mustang S650</t>
        </is>
      </c>
      <c r="K2912" s="290" t="n"/>
      <c r="L2912" s="338" t="inlineStr">
        <is>
          <t>James Courtney</t>
        </is>
      </c>
      <c r="M2912" s="290" t="inlineStr">
        <is>
          <t>AUS</t>
        </is>
      </c>
      <c r="N2912" s="339">
        <f>_xlfn.LET(_xlpm.d,_xlfn.XLOOKUP(L2912,'[1]Birth Dates'!$A:$A,'[1]Birth Dates'!$B:$B,"",0),IF(_xlpm.d=0,"",_xlpm.d))</f>
        <v/>
      </c>
      <c r="O2912" s="339">
        <f>IF(OR(N2912="",A2912="",NOT(ISNUMBER(N2912)),N2912&gt;A2912),"",DATEDIF(N2912,A2912,"Y")&amp;" years, "&amp;DATEDIF(N2912,A2912,"YM")&amp;" months, "&amp;DATEDIF(N2912,A2912,"MD")&amp;" days")</f>
        <v/>
      </c>
      <c r="P2912" s="339" t="inlineStr">
        <is>
          <t>Jack Perkins</t>
        </is>
      </c>
      <c r="Q2912" s="339" t="inlineStr">
        <is>
          <t>AUS</t>
        </is>
      </c>
      <c r="R2912" s="339">
        <f>_xlfn.LET(_xlpm.d,_xlfn.XLOOKUP(P2912,'[1]Birth Dates'!$A:$A,'[1]Birth Dates'!$B:$B,"",0),IF(_xlpm.d=0,"",_xlpm.d))</f>
        <v/>
      </c>
      <c r="S2912" s="339">
        <f>IF(OR(R2912="",A2912="",NOT(ISNUMBER(R2912)),R2912&gt;A2912),"",DATEDIF(R2912,A2912,"Y")&amp;" years, "&amp;DATEDIF(R2912,A2912,"YM")&amp;" months, "&amp;DATEDIF(R2912,A2912,"MD")&amp;" days")</f>
        <v/>
      </c>
      <c r="T2912" s="339" t="n"/>
      <c r="U2912" s="290" t="n"/>
      <c r="V2912" s="731">
        <f>_xlfn.LET(_xlpm.d,_xlfn.XLOOKUP(T2912,'[1]Birth Dates'!$A:$A,'[1]Birth Dates'!$B:$B,"",0),IF(_xlpm.d=0,"",_xlpm.d))</f>
        <v/>
      </c>
      <c r="W2912" s="290">
        <f>IF(OR(V2912="",A2912="",NOT(ISNUMBER(V2912)),V2912&gt;A2912),"",DATEDIF(V2912,A2912,"Y")&amp;" years, "&amp;DATEDIF(V2912,A2912,"YM")&amp;" months, "&amp;DATEDIF(V2912,A2912,"MD")&amp;" days")</f>
        <v/>
      </c>
      <c r="X2912" s="290" t="n"/>
      <c r="Y2912" s="290" t="n"/>
      <c r="Z2912" s="290" t="n"/>
      <c r="AA2912" s="290" t="n"/>
      <c r="AB2912" s="336" t="n">
        <v>22</v>
      </c>
      <c r="AC2912" s="290" t="n">
        <v>11</v>
      </c>
      <c r="AD2912" s="290" t="n">
        <v>11</v>
      </c>
      <c r="AE2912" s="605" t="inlineStr">
        <is>
          <t>2:04.8584</t>
        </is>
      </c>
      <c r="AF2912" s="418">
        <f>IF(OR(AE2912="",AE2912="",AE2912=0),"",6.213/(AE2912*24))</f>
        <v/>
      </c>
      <c r="AG2912" s="290" t="n"/>
      <c r="AH2912" s="605" t="inlineStr"/>
      <c r="AI2912" s="418">
        <f>IF(OR(AH2912="",AH2912="",AH2912=0),"",6.213/(AH2912*24))</f>
        <v/>
      </c>
      <c r="AJ2912" s="175">
        <f>IF(AND(ISNUMBER(AB2912),ISNUMBER(AG2912)),AB2912-AG2912,"")</f>
        <v/>
      </c>
      <c r="AK2912" s="733" t="inlineStr">
        <is>
          <t>Gearbox/Transaxle</t>
        </is>
      </c>
      <c r="AL2912" s="336" t="n">
        <v>127</v>
      </c>
      <c r="AM2912" s="734" t="inlineStr">
        <is>
          <t>5:15:29.1434</t>
        </is>
      </c>
      <c r="AN2912" s="671">
        <f>IF(OR(AL2912="",AM2912="",AM2912=0),"",AL2912*6.213/(AM2912*24))</f>
        <v/>
      </c>
      <c r="AO2912" s="725">
        <f>IF(AND(AL2912=AL2911,AM2912&lt;&gt;"",AM2911&lt;&gt;""),AM2912-AM2911,"")</f>
        <v/>
      </c>
      <c r="AP2912" s="290" t="n">
        <v>49</v>
      </c>
      <c r="AQ2912" s="605" t="inlineStr">
        <is>
          <t>2:08.1340</t>
        </is>
      </c>
      <c r="AR2912" s="620">
        <f>IF(OR(AQ2912="",AQ2912="",AQ2912=0),"",6.213/(AQ2912*24))</f>
        <v/>
      </c>
      <c r="AS2912" s="436">
        <f>IF(OR(NOT(ISNUMBER(C2912)),NOT(ISNUMBER(AB2912))),"",IF(AG2912&lt;&gt;"",AG2912,AB2912)-C2912)</f>
        <v/>
      </c>
      <c r="AU2912" s="291">
        <f>IF($B2912="","",TEXT($A2912,"yyyymmdd")&amp;"_P"&amp;$C2912&amp;"_C"&amp;$F2912&amp;"_"&amp;TRIM(RIGHT(SUBSTITUTE(TRIM(SUBSTITUTE($L2912,CHAR(160)," "))," ",REPT(" ",60)),60))&amp;IF($P2912="","","-"&amp;TRIM(RIGHT(SUBSTITUTE(TRIM(SUBSTITUTE($P2912,CHAR(160)," "))," ",REPT(" ",60)),60)))&amp;IF($T2912="","","-"&amp;TRIM(RIGHT(SUBSTITUTE(TRIM(SUBSTITUTE($T2912,CHAR(160)," "))," ",REPT(" ",60)),60)))&amp;".jpg")</f>
        <v/>
      </c>
    </row>
    <row r="2913" ht="56" customHeight="1">
      <c r="A2913" s="288" t="n">
        <v>45942</v>
      </c>
      <c r="B2913" s="284" t="inlineStr">
        <is>
          <t>Repco Bathurst 1000, 12 October, 2025</t>
        </is>
      </c>
      <c r="C2913" s="336" t="inlineStr">
        <is>
          <t>DNF</t>
        </is>
      </c>
      <c r="D2913" s="337" t="n"/>
      <c r="E2913" s="337" t="n"/>
      <c r="F2913" s="336" t="n">
        <v>25</v>
      </c>
      <c r="G2913" s="291" t="inlineStr">
        <is>
          <t>Walkinshaw Andretti United</t>
        </is>
      </c>
      <c r="H2913" s="291" t="n"/>
      <c r="I2913" s="290" t="inlineStr">
        <is>
          <t>Mobil 1, Optus</t>
        </is>
      </c>
      <c r="J2913" s="290" t="inlineStr">
        <is>
          <t>Ford Mustang S650</t>
        </is>
      </c>
      <c r="K2913" s="290" t="n"/>
      <c r="L2913" s="338" t="inlineStr">
        <is>
          <t>Chaz Mostert</t>
        </is>
      </c>
      <c r="M2913" s="290" t="inlineStr">
        <is>
          <t>AUS</t>
        </is>
      </c>
      <c r="N2913" s="339">
        <f>_xlfn.LET(_xlpm.d,_xlfn.XLOOKUP(L2913,'[1]Birth Dates'!$A:$A,'[1]Birth Dates'!$B:$B,"",0),IF(_xlpm.d=0,"",_xlpm.d))</f>
        <v/>
      </c>
      <c r="O2913" s="339">
        <f>IF(OR(N2913="",A2913="",NOT(ISNUMBER(N2913)),N2913&gt;A2913),"",DATEDIF(N2913,A2913,"Y")&amp;" years, "&amp;DATEDIF(N2913,A2913,"YM")&amp;" months, "&amp;DATEDIF(N2913,A2913,"MD")&amp;" days")</f>
        <v/>
      </c>
      <c r="P2913" s="339" t="inlineStr">
        <is>
          <t>Fabian Coulthard</t>
        </is>
      </c>
      <c r="Q2913" s="339" t="inlineStr">
        <is>
          <t>NZL</t>
        </is>
      </c>
      <c r="R2913" s="339">
        <f>_xlfn.LET(_xlpm.d,_xlfn.XLOOKUP(P2913,'[1]Birth Dates'!$A:$A,'[1]Birth Dates'!$B:$B,"",0),IF(_xlpm.d=0,"",_xlpm.d))</f>
        <v/>
      </c>
      <c r="S2913" s="339">
        <f>IF(OR(R2913="",A2913="",NOT(ISNUMBER(R2913)),R2913&gt;A2913),"",DATEDIF(R2913,A2913,"Y")&amp;" years, "&amp;DATEDIF(R2913,A2913,"YM")&amp;" months, "&amp;DATEDIF(R2913,A2913,"MD")&amp;" days")</f>
        <v/>
      </c>
      <c r="T2913" s="339" t="n"/>
      <c r="U2913" s="290" t="n"/>
      <c r="V2913" s="731">
        <f>_xlfn.LET(_xlpm.d,_xlfn.XLOOKUP(T2913,'[1]Birth Dates'!$A:$A,'[1]Birth Dates'!$B:$B,"",0),IF(_xlpm.d=0,"",_xlpm.d))</f>
        <v/>
      </c>
      <c r="W2913" s="290">
        <f>IF(OR(V2913="",A2913="",NOT(ISNUMBER(V2913)),V2913&gt;A2913),"",DATEDIF(V2913,A2913,"Y")&amp;" years, "&amp;DATEDIF(V2913,A2913,"YM")&amp;" months, "&amp;DATEDIF(V2913,A2913,"MD")&amp;" days")</f>
        <v/>
      </c>
      <c r="X2913" s="290" t="n"/>
      <c r="Y2913" s="290" t="n"/>
      <c r="Z2913" s="290" t="n"/>
      <c r="AA2913" s="290" t="n"/>
      <c r="AB2913" s="336" t="n">
        <v>6</v>
      </c>
      <c r="AC2913" s="290" t="n">
        <v>14</v>
      </c>
      <c r="AD2913" s="290" t="n">
        <v>13</v>
      </c>
      <c r="AE2913" s="605" t="inlineStr">
        <is>
          <t>2:04.1280</t>
        </is>
      </c>
      <c r="AF2913" s="418">
        <f>IF(OR(AE2913="",AE2913="",AE2913=0),"",6.213/(AE2913*24))</f>
        <v/>
      </c>
      <c r="AG2913" s="290" t="n">
        <v>3</v>
      </c>
      <c r="AH2913" s="605" t="inlineStr">
        <is>
          <t>2:04.3582</t>
        </is>
      </c>
      <c r="AI2913" s="418">
        <f>IF(OR(AH2913="",AH2913="",AH2913=0),"",6.213/(AH2913*24))</f>
        <v/>
      </c>
      <c r="AJ2913" s="175">
        <f>IF(AND(ISNUMBER(AB2913),ISNUMBER(AG2913)),AB2913-AG2913,"")</f>
        <v/>
      </c>
      <c r="AK2913" s="733" t="inlineStr">
        <is>
          <t>Engine</t>
        </is>
      </c>
      <c r="AL2913" s="336" t="n">
        <v>57</v>
      </c>
      <c r="AM2913" s="734" t="inlineStr">
        <is>
          <t>2:08:28.1878</t>
        </is>
      </c>
      <c r="AN2913" s="671">
        <f>IF(OR(AL2913="",AM2913="",AM2913=0),"",AL2913*6.213/(AM2913*24))</f>
        <v/>
      </c>
      <c r="AO2913" s="725">
        <f>IF(AND(AL2913=AL2912,AM2913&lt;&gt;"",AM2912&lt;&gt;""),AM2913-AM2912,"")</f>
        <v/>
      </c>
      <c r="AP2913" s="290" t="n">
        <v>33</v>
      </c>
      <c r="AQ2913" s="605" t="inlineStr">
        <is>
          <t>2:07.6599</t>
        </is>
      </c>
      <c r="AR2913" s="620">
        <f>IF(OR(AQ2913="",AQ2913="",AQ2913=0),"",6.213/(AQ2913*24))</f>
        <v/>
      </c>
      <c r="AS2913" s="436">
        <f>IF(OR(NOT(ISNUMBER(C2913)),NOT(ISNUMBER(AB2913))),"",IF(AG2913&lt;&gt;"",AG2913,AB2913)-C2913)</f>
        <v/>
      </c>
      <c r="AU2913" s="291">
        <f>IF($B2913="","",TEXT($A2913,"yyyymmdd")&amp;"_P"&amp;$C2913&amp;"_C"&amp;$F2913&amp;"_"&amp;TRIM(RIGHT(SUBSTITUTE(TRIM(SUBSTITUTE($L2913,CHAR(160)," "))," ",REPT(" ",60)),60))&amp;IF($P2913="","","-"&amp;TRIM(RIGHT(SUBSTITUTE(TRIM(SUBSTITUTE($P2913,CHAR(160)," "))," ",REPT(" ",60)),60)))&amp;IF($T2913="","","-"&amp;TRIM(RIGHT(SUBSTITUTE(TRIM(SUBSTITUTE($T2913,CHAR(160)," "))," ",REPT(" ",60)),60)))&amp;".jpg")</f>
        <v/>
      </c>
    </row>
    <row r="2914" ht="56" customHeight="1">
      <c r="A2914" s="288" t="n">
        <v>45942</v>
      </c>
      <c r="B2914" s="284" t="inlineStr">
        <is>
          <t>Repco Bathurst 1000, 12 October, 2025</t>
        </is>
      </c>
      <c r="C2914" s="336" t="inlineStr">
        <is>
          <t>DNF</t>
        </is>
      </c>
      <c r="D2914" s="337" t="n"/>
      <c r="E2914" s="337" t="n"/>
      <c r="F2914" s="336" t="n">
        <v>17</v>
      </c>
      <c r="G2914" s="291" t="inlineStr">
        <is>
          <t>Dick Johnson Racing</t>
        </is>
      </c>
      <c r="H2914" s="291" t="n"/>
      <c r="I2914" s="290" t="inlineStr">
        <is>
          <t>Shell V-Power</t>
        </is>
      </c>
      <c r="J2914" s="290" t="inlineStr">
        <is>
          <t>Ford Mustang S650</t>
        </is>
      </c>
      <c r="K2914" s="290" t="n"/>
      <c r="L2914" s="338" t="inlineStr">
        <is>
          <t>Will Davison</t>
        </is>
      </c>
      <c r="M2914" s="290" t="inlineStr">
        <is>
          <t>AUS</t>
        </is>
      </c>
      <c r="N2914" s="339">
        <f>_xlfn.LET(_xlpm.d,_xlfn.XLOOKUP(L2914,'[1]Birth Dates'!$A:$A,'[1]Birth Dates'!$B:$B,"",0),IF(_xlpm.d=0,"",_xlpm.d))</f>
        <v/>
      </c>
      <c r="O2914" s="339">
        <f>IF(OR(N2914="",A2914="",NOT(ISNUMBER(N2914)),N2914&gt;A2914),"",DATEDIF(N2914,A2914,"Y")&amp;" years, "&amp;DATEDIF(N2914,A2914,"YM")&amp;" months, "&amp;DATEDIF(N2914,A2914,"MD")&amp;" days")</f>
        <v/>
      </c>
      <c r="P2914" s="339" t="inlineStr">
        <is>
          <t>Tony D'Alberto</t>
        </is>
      </c>
      <c r="Q2914" s="339" t="inlineStr">
        <is>
          <t>AUS</t>
        </is>
      </c>
      <c r="R2914" s="339">
        <f>_xlfn.LET(_xlpm.d,_xlfn.XLOOKUP(P2914,'[1]Birth Dates'!$A:$A,'[1]Birth Dates'!$B:$B,"",0),IF(_xlpm.d=0,"",_xlpm.d))</f>
        <v/>
      </c>
      <c r="S2914" s="339">
        <f>IF(OR(R2914="",A2914="",NOT(ISNUMBER(R2914)),R2914&gt;A2914),"",DATEDIF(R2914,A2914,"Y")&amp;" years, "&amp;DATEDIF(R2914,A2914,"YM")&amp;" months, "&amp;DATEDIF(R2914,A2914,"MD")&amp;" days")</f>
        <v/>
      </c>
      <c r="T2914" s="339" t="n"/>
      <c r="U2914" s="290" t="n"/>
      <c r="V2914" s="731">
        <f>_xlfn.LET(_xlpm.d,_xlfn.XLOOKUP(T2914,'[1]Birth Dates'!$A:$A,'[1]Birth Dates'!$B:$B,"",0),IF(_xlpm.d=0,"",_xlpm.d))</f>
        <v/>
      </c>
      <c r="W2914" s="290">
        <f>IF(OR(V2914="",A2914="",NOT(ISNUMBER(V2914)),V2914&gt;A2914),"",DATEDIF(V2914,A2914,"Y")&amp;" years, "&amp;DATEDIF(V2914,A2914,"YM")&amp;" months, "&amp;DATEDIF(V2914,A2914,"MD")&amp;" days")</f>
        <v/>
      </c>
      <c r="X2914" s="290" t="n"/>
      <c r="Y2914" s="290" t="n"/>
      <c r="Z2914" s="290" t="n"/>
      <c r="AA2914" s="290" t="n"/>
      <c r="AB2914" s="336" t="n">
        <v>14</v>
      </c>
      <c r="AC2914" s="290" t="n">
        <v>14</v>
      </c>
      <c r="AD2914" s="290" t="n">
        <v>13</v>
      </c>
      <c r="AE2914" s="605" t="inlineStr">
        <is>
          <t>2:04.3911</t>
        </is>
      </c>
      <c r="AF2914" s="418">
        <f>IF(OR(AE2914="",AE2914="",AE2914=0),"",6.213/(AE2914*24))</f>
        <v/>
      </c>
      <c r="AG2914" s="290" t="n"/>
      <c r="AH2914" s="605" t="inlineStr"/>
      <c r="AI2914" s="418">
        <f>IF(OR(AH2914="",AH2914="",AH2914=0),"",6.213/(AH2914*24))</f>
        <v/>
      </c>
      <c r="AJ2914" s="175">
        <f>IF(AND(ISNUMBER(AB2914),ISNUMBER(AG2914)),AB2914-AG2914,"")</f>
        <v/>
      </c>
      <c r="AK2914" s="733" t="inlineStr">
        <is>
          <t>Accident</t>
        </is>
      </c>
      <c r="AL2914" s="336" t="n">
        <v>53</v>
      </c>
      <c r="AM2914" s="734" t="inlineStr">
        <is>
          <t>1:55:51.6902</t>
        </is>
      </c>
      <c r="AN2914" s="671">
        <f>IF(OR(AL2914="",AM2914="",AM2914=0),"",AL2914*6.213/(AM2914*24))</f>
        <v/>
      </c>
      <c r="AO2914" s="725">
        <f>IF(AND(AL2914=AL2913,AM2914&lt;&gt;"",AM2913&lt;&gt;""),AM2914-AM2913,"")</f>
        <v/>
      </c>
      <c r="AP2914" s="290" t="n">
        <v>30</v>
      </c>
      <c r="AQ2914" s="605" t="inlineStr">
        <is>
          <t>2:07.4370</t>
        </is>
      </c>
      <c r="AR2914" s="620">
        <f>IF(OR(AQ2914="",AQ2914="",AQ2914=0),"",6.213/(AQ2914*24))</f>
        <v/>
      </c>
      <c r="AS2914" s="436">
        <f>IF(OR(NOT(ISNUMBER(C2914)),NOT(ISNUMBER(AB2914))),"",IF(AG2914&lt;&gt;"",AG2914,AB2914)-C2914)</f>
        <v/>
      </c>
      <c r="AU2914" s="291">
        <f>IF($B2914="","",TEXT($A2914,"yyyymmdd")&amp;"_P"&amp;$C2914&amp;"_C"&amp;$F2914&amp;"_"&amp;TRIM(RIGHT(SUBSTITUTE(TRIM(SUBSTITUTE($L2914,CHAR(160)," "))," ",REPT(" ",60)),60))&amp;IF($P2914="","","-"&amp;TRIM(RIGHT(SUBSTITUTE(TRIM(SUBSTITUTE($P2914,CHAR(160)," "))," ",REPT(" ",60)),60)))&amp;IF($T2914="","","-"&amp;TRIM(RIGHT(SUBSTITUTE(TRIM(SUBSTITUTE($T2914,CHAR(160)," "))," ",REPT(" ",60)),60)))&amp;".jpg")</f>
        <v/>
      </c>
    </row>
    <row r="2915" ht="56" customHeight="1">
      <c r="A2915" s="288" t="n">
        <v>45942</v>
      </c>
      <c r="B2915" s="284" t="inlineStr">
        <is>
          <t>Repco Bathurst 1000, 12 October, 2025</t>
        </is>
      </c>
      <c r="C2915" s="336" t="inlineStr">
        <is>
          <t>DNF</t>
        </is>
      </c>
      <c r="D2915" s="337" t="n"/>
      <c r="E2915" s="337" t="n"/>
      <c r="F2915" s="336" t="n">
        <v>10</v>
      </c>
      <c r="G2915" s="291" t="inlineStr">
        <is>
          <t>Matt Stone Racing</t>
        </is>
      </c>
      <c r="H2915" s="291" t="n"/>
      <c r="I2915" s="290" t="inlineStr">
        <is>
          <t>Bendix</t>
        </is>
      </c>
      <c r="J2915" s="290" t="inlineStr">
        <is>
          <t>Chevrolet Camaro ZL1</t>
        </is>
      </c>
      <c r="K2915" s="290" t="n"/>
      <c r="L2915" s="338" t="inlineStr">
        <is>
          <t>Nick Percat</t>
        </is>
      </c>
      <c r="M2915" s="290" t="inlineStr">
        <is>
          <t>AUS</t>
        </is>
      </c>
      <c r="N2915" s="339">
        <f>_xlfn.LET(_xlpm.d,_xlfn.XLOOKUP(L2915,'[1]Birth Dates'!$A:$A,'[1]Birth Dates'!$B:$B,"",0),IF(_xlpm.d=0,"",_xlpm.d))</f>
        <v/>
      </c>
      <c r="O2915" s="339">
        <f>IF(OR(N2915="",A2915="",NOT(ISNUMBER(N2915)),N2915&gt;A2915),"",DATEDIF(N2915,A2915,"Y")&amp;" years, "&amp;DATEDIF(N2915,A2915,"YM")&amp;" months, "&amp;DATEDIF(N2915,A2915,"MD")&amp;" days")</f>
        <v/>
      </c>
      <c r="P2915" s="339" t="inlineStr">
        <is>
          <t>Tim Slade</t>
        </is>
      </c>
      <c r="Q2915" s="339" t="inlineStr">
        <is>
          <t>AUS</t>
        </is>
      </c>
      <c r="R2915" s="339">
        <f>_xlfn.LET(_xlpm.d,_xlfn.XLOOKUP(P2915,'[1]Birth Dates'!$A:$A,'[1]Birth Dates'!$B:$B,"",0),IF(_xlpm.d=0,"",_xlpm.d))</f>
        <v/>
      </c>
      <c r="S2915" s="339">
        <f>IF(OR(R2915="",A2915="",NOT(ISNUMBER(R2915)),R2915&gt;A2915),"",DATEDIF(R2915,A2915,"Y")&amp;" years, "&amp;DATEDIF(R2915,A2915,"YM")&amp;" months, "&amp;DATEDIF(R2915,A2915,"MD")&amp;" days")</f>
        <v/>
      </c>
      <c r="T2915" s="339" t="n"/>
      <c r="U2915" s="290" t="n"/>
      <c r="V2915" s="731">
        <f>_xlfn.LET(_xlpm.d,_xlfn.XLOOKUP(T2915,'[1]Birth Dates'!$A:$A,'[1]Birth Dates'!$B:$B,"",0),IF(_xlpm.d=0,"",_xlpm.d))</f>
        <v/>
      </c>
      <c r="W2915" s="290">
        <f>IF(OR(V2915="",A2915="",NOT(ISNUMBER(V2915)),V2915&gt;A2915),"",DATEDIF(V2915,A2915,"Y")&amp;" years, "&amp;DATEDIF(V2915,A2915,"YM")&amp;" months, "&amp;DATEDIF(V2915,A2915,"MD")&amp;" days")</f>
        <v/>
      </c>
      <c r="X2915" s="290" t="n"/>
      <c r="Y2915" s="290" t="n"/>
      <c r="Z2915" s="290" t="n"/>
      <c r="AA2915" s="290" t="n"/>
      <c r="AB2915" s="336" t="n">
        <v>10</v>
      </c>
      <c r="AC2915" s="290" t="n">
        <v>13</v>
      </c>
      <c r="AD2915" s="290" t="n">
        <v>12</v>
      </c>
      <c r="AE2915" s="605" t="inlineStr">
        <is>
          <t>2:04.2280</t>
        </is>
      </c>
      <c r="AF2915" s="418">
        <f>IF(OR(AE2915="",AE2915="",AE2915=0),"",6.213/(AE2915*24))</f>
        <v/>
      </c>
      <c r="AG2915" s="290" t="n">
        <v>10</v>
      </c>
      <c r="AH2915" s="605" t="inlineStr">
        <is>
          <t>2:05.4292</t>
        </is>
      </c>
      <c r="AI2915" s="418">
        <f>IF(OR(AH2915="",AH2915="",AH2915=0),"",6.213/(AH2915*24))</f>
        <v/>
      </c>
      <c r="AJ2915" s="175">
        <f>IF(AND(ISNUMBER(AB2915),ISNUMBER(AG2915)),AB2915-AG2915,"")</f>
        <v/>
      </c>
      <c r="AK2915" s="733" t="inlineStr">
        <is>
          <t>Engine</t>
        </is>
      </c>
      <c r="AL2915" s="336" t="n">
        <v>50</v>
      </c>
      <c r="AM2915" s="621" t="inlineStr">
        <is>
          <t>1:49:47.2828</t>
        </is>
      </c>
      <c r="AN2915" s="671">
        <f>IF(OR(AL2915="",AM2915="",AM2915=0),"",AL2915*6.213/(AM2915*24))</f>
        <v/>
      </c>
      <c r="AO2915" s="725">
        <f>IF(AND(AL2915=AL2914,AM2915&lt;&gt;"",AM2914&lt;&gt;""),AM2915-AM2914,"")</f>
        <v/>
      </c>
      <c r="AP2915" s="341" t="n">
        <v>19</v>
      </c>
      <c r="AQ2915" s="615" t="inlineStr">
        <is>
          <t>2:07.8140</t>
        </is>
      </c>
      <c r="AR2915" s="620">
        <f>IF(OR(AQ2915="",AQ2915="",AQ2915=0),"",6.213/(AQ2915*24))</f>
        <v/>
      </c>
      <c r="AS2915" s="436">
        <f>IF(OR(NOT(ISNUMBER(C2915)),NOT(ISNUMBER(AB2915))),"",IF(AG2915&lt;&gt;"",AG2915,AB2915)-C2915)</f>
        <v/>
      </c>
      <c r="AU2915" s="291">
        <f>IF($B2915="","",TEXT($A2915,"yyyymmdd")&amp;"_P"&amp;$C2915&amp;"_C"&amp;$F2915&amp;"_"&amp;TRIM(RIGHT(SUBSTITUTE(TRIM(SUBSTITUTE($L2915,CHAR(160)," "))," ",REPT(" ",60)),60))&amp;IF($P2915="","","-"&amp;TRIM(RIGHT(SUBSTITUTE(TRIM(SUBSTITUTE($P2915,CHAR(160)," "))," ",REPT(" ",60)),60)))&amp;IF($T2915="","","-"&amp;TRIM(RIGHT(SUBSTITUTE(TRIM(SUBSTITUTE($T2915,CHAR(160)," "))," ",REPT(" ",60)),60)))&amp;".jpg")</f>
        <v/>
      </c>
    </row>
    <row r="2916" ht="56" customHeight="1">
      <c r="A2916" s="342" t="n">
        <v>46306</v>
      </c>
      <c r="B2916" s="343" t="inlineStr">
        <is>
          <t>Repco Bathurst 1000, 11 October, 2026</t>
        </is>
      </c>
      <c r="C2916" s="344" t="n">
        <v>1</v>
      </c>
      <c r="D2916" s="344" t="n"/>
      <c r="E2916" s="344" t="n"/>
      <c r="F2916" s="413" t="n">
        <v>17</v>
      </c>
      <c r="G2916" s="414" t="inlineStr">
        <is>
          <t>Dick Johnson Racing</t>
        </is>
      </c>
      <c r="H2916" s="414" t="n"/>
      <c r="I2916" s="344" t="inlineStr">
        <is>
          <t>Shell V-Power</t>
        </is>
      </c>
      <c r="J2916" s="344" t="inlineStr">
        <is>
          <t>Ford Mustang S650</t>
        </is>
      </c>
      <c r="K2916" s="344" t="n"/>
      <c r="L2916" s="413" t="inlineStr">
        <is>
          <t>Brodie Kostecki</t>
        </is>
      </c>
      <c r="M2916" s="344" t="inlineStr">
        <is>
          <t>AUS</t>
        </is>
      </c>
      <c r="N2916" s="735">
        <f>_xlfn.LET(_xlpm.d,_xlfn.XLOOKUP(L2916,'[1]Birth Dates'!$A:$A,'[1]Birth Dates'!$B:$B,"",0),IF(_xlpm.d=0,"",_xlpm.d))</f>
        <v/>
      </c>
      <c r="O2916" s="343">
        <f>IF(OR(N2916="",A2916="",NOT(ISNUMBER(N2916)),N2916&gt;A2916),"",DATEDIF(N2916,A2916,"Y")&amp;" years, "&amp;DATEDIF(N2916,A2916,"YM")&amp;" months, "&amp;DATEDIF(N2916,A2916,"MD")&amp;" days")</f>
        <v/>
      </c>
      <c r="P2916" s="413" t="inlineStr">
        <is>
          <t>Todd Hazelwood</t>
        </is>
      </c>
      <c r="Q2916" s="344" t="inlineStr">
        <is>
          <t>AUS</t>
        </is>
      </c>
      <c r="R2916" s="735">
        <f>_xlfn.LET(_xlpm.d,_xlfn.XLOOKUP(P2916,'[1]Birth Dates'!$A:$A,'[1]Birth Dates'!$B:$B,"",0),IF(_xlpm.d=0,"",_xlpm.d))</f>
        <v/>
      </c>
      <c r="S2916" s="343">
        <f>IF(OR(R2916="",A2916="",NOT(ISNUMBER(R2916)),R2916&gt;A2916),"",DATEDIF(R2916,A2916,"Y")&amp;" years, "&amp;DATEDIF(R2916,A2916,"YM")&amp;" months, "&amp;DATEDIF(R2916,A2916,"MD")&amp;" days")</f>
        <v/>
      </c>
      <c r="T2916" s="344" t="n"/>
      <c r="U2916" s="344" t="n"/>
      <c r="V2916" s="735" t="n"/>
      <c r="W2916" s="343">
        <f>IF(OR(V2916="",E2916="",NOT(ISNUMBER(V2916)),V2916&gt;E2916),"",DATEDIF(V2916,E2916,"Y")&amp;" years, "&amp;DATEDIF(V2916,E2916,"YM")&amp;" months, "&amp;DATEDIF(V2916,E2916,"MD")&amp;" days")</f>
        <v/>
      </c>
      <c r="X2916" s="343" t="n"/>
      <c r="Y2916" s="343" t="n"/>
      <c r="Z2916" s="343" t="n"/>
      <c r="AA2916" s="343" t="n"/>
      <c r="AB2916" s="344" t="n">
        <v>5</v>
      </c>
      <c r="AC2916" s="344" t="n">
        <v>13</v>
      </c>
      <c r="AD2916" s="344" t="n">
        <v>10</v>
      </c>
      <c r="AE2916" s="606" t="inlineStr">
        <is>
          <t>2:04.3381</t>
        </is>
      </c>
      <c r="AF2916" s="418">
        <f>IF(OR(AE2916="",AE2916="",AE2916=0),"",6.213/(AE2916*24))</f>
        <v/>
      </c>
      <c r="AG2916" s="345" t="n">
        <v>2</v>
      </c>
      <c r="AH2916" s="606" t="inlineStr">
        <is>
          <t>2:04.4912</t>
        </is>
      </c>
      <c r="AI2916" s="418">
        <f>IF(OR(AH2916="",AH2916="",AH2916=0),"",6.213/(AH2916*24))</f>
        <v/>
      </c>
      <c r="AJ2916" s="175">
        <f>IF(AND(ISNUMBER(AB2916),ISNUMBER(AG2916)),AB2916-AG2916,"")</f>
        <v/>
      </c>
      <c r="AK2916" s="344" t="n"/>
      <c r="AL2916" s="344" t="n">
        <v>161</v>
      </c>
      <c r="AM2916" s="621" t="inlineStr">
        <is>
          <t>5:54:04.7490</t>
        </is>
      </c>
      <c r="AN2916" s="671">
        <f>IF(OR(AL2916="",AM2916="",AM2916=0),"",AL2916*6.213/(AM2916*24))</f>
        <v/>
      </c>
      <c r="AO2916" s="534">
        <f>IF(AND(AL2916=AL2915,AM2916&lt;&gt;"",AM2915&lt;&gt;""),AM2916-AM2915,"")</f>
        <v/>
      </c>
      <c r="AP2916" s="344" t="n">
        <v>153</v>
      </c>
      <c r="AQ2916" s="606" t="inlineStr">
        <is>
          <t>2:06.4952</t>
        </is>
      </c>
      <c r="AR2916" s="346">
        <f>IF(OR(AQ2916="",AQ2916="",AQ2916=0),"",6.213/(AQ2916*24))</f>
        <v/>
      </c>
      <c r="AS2916" s="436">
        <f>IF(OR(NOT(ISNUMBER(C2916)),NOT(ISNUMBER(AB2916))),"",IF(AG2916&lt;&gt;"",AG2916,AB2916)-C2916)</f>
        <v/>
      </c>
      <c r="AT2916" s="346" t="n"/>
      <c r="AU2916" s="346">
        <f>IF($B2916="","",TEXT($A2916,"yyyymmdd")&amp;"_P"&amp;$C2916&amp;"_C"&amp;$F2916&amp;"_"&amp;TRIM(RIGHT(SUBSTITUTE(TRIM(SUBSTITUTE($L2916,CHAR(160)," "))," ",REPT(" ",60)),60))&amp;IF($P2916="","","-"&amp;TRIM(RIGHT(SUBSTITUTE(TRIM(SUBSTITUTE($P2916,CHAR(160)," "))," ",REPT(" ",60)),60)))&amp;IF($T2916="","","-"&amp;TRIM(RIGHT(SUBSTITUTE(TRIM(SUBSTITUTE($T2916,CHAR(160)," "))," ",REPT(" ",60)),60)))&amp;".jpg")</f>
        <v/>
      </c>
    </row>
    <row r="2917" ht="56" customHeight="1">
      <c r="A2917" s="342" t="n">
        <v>46306</v>
      </c>
      <c r="B2917" s="343" t="inlineStr">
        <is>
          <t>Repco Bathurst 1000, 11 October, 2026</t>
        </is>
      </c>
      <c r="C2917" s="344" t="n">
        <v>2</v>
      </c>
      <c r="D2917" s="344" t="n"/>
      <c r="E2917" s="344" t="n"/>
      <c r="F2917" s="413" t="n">
        <v>888</v>
      </c>
      <c r="G2917" s="414" t="inlineStr">
        <is>
          <t>Triple Eight Race Engineering</t>
        </is>
      </c>
      <c r="H2917" s="414" t="n"/>
      <c r="I2917" s="344" t="inlineStr">
        <is>
          <t>Red Bull, Ampol</t>
        </is>
      </c>
      <c r="J2917" s="344" t="inlineStr">
        <is>
          <t>Ford Mustang S650</t>
        </is>
      </c>
      <c r="K2917" s="344" t="n"/>
      <c r="L2917" s="413" t="inlineStr">
        <is>
          <t>Will Brown</t>
        </is>
      </c>
      <c r="M2917" s="344" t="inlineStr">
        <is>
          <t>AUS</t>
        </is>
      </c>
      <c r="N2917" s="735">
        <f>_xlfn.LET(_xlpm.d,_xlfn.XLOOKUP(L2917,'[1]Birth Dates'!$A:$A,'[1]Birth Dates'!$B:$B,"",0),IF(_xlpm.d=0,"",_xlpm.d))</f>
        <v/>
      </c>
      <c r="O2917" s="343">
        <f>IF(OR(N2917="",A2917="",NOT(ISNUMBER(N2917)),N2917&gt;A2917),"",DATEDIF(N2917,A2917,"Y")&amp;" years, "&amp;DATEDIF(N2917,A2917,"YM")&amp;" months, "&amp;DATEDIF(N2917,A2917,"MD")&amp;" days")</f>
        <v/>
      </c>
      <c r="P2917" s="413" t="inlineStr">
        <is>
          <t>Scott Pye</t>
        </is>
      </c>
      <c r="Q2917" s="344" t="inlineStr">
        <is>
          <t>AUS</t>
        </is>
      </c>
      <c r="R2917" s="735">
        <f>_xlfn.LET(_xlpm.d,_xlfn.XLOOKUP(P2917,'[1]Birth Dates'!$A:$A,'[1]Birth Dates'!$B:$B,"",0),IF(_xlpm.d=0,"",_xlpm.d))</f>
        <v/>
      </c>
      <c r="S2917" s="343">
        <f>IF(OR(R2917="",A2917="",NOT(ISNUMBER(R2917)),R2917&gt;A2917),"",DATEDIF(R2917,A2917,"Y")&amp;" years, "&amp;DATEDIF(R2917,A2917,"YM")&amp;" months, "&amp;DATEDIF(R2917,A2917,"MD")&amp;" days")</f>
        <v/>
      </c>
      <c r="T2917" s="344" t="n"/>
      <c r="U2917" s="344" t="n"/>
      <c r="V2917" s="735" t="n"/>
      <c r="W2917" s="343">
        <f>IF(OR(V2917="",E2917="",NOT(ISNUMBER(V2917)),V2917&gt;E2917),"",DATEDIF(V2917,E2917,"Y")&amp;" years, "&amp;DATEDIF(V2917,E2917,"YM")&amp;" months, "&amp;DATEDIF(V2917,E2917,"MD")&amp;" days")</f>
        <v/>
      </c>
      <c r="X2917" s="343" t="n"/>
      <c r="Y2917" s="343" t="n"/>
      <c r="Z2917" s="343" t="n"/>
      <c r="AA2917" s="343" t="n"/>
      <c r="AB2917" s="344" t="n">
        <v>4</v>
      </c>
      <c r="AC2917" s="344" t="n">
        <v>11</v>
      </c>
      <c r="AD2917" s="344" t="n">
        <v>7</v>
      </c>
      <c r="AE2917" s="606" t="inlineStr">
        <is>
          <t>2:04.2799</t>
        </is>
      </c>
      <c r="AF2917" s="418">
        <f>IF(OR(AE2917="",AE2917="",AE2917=0),"",6.213/(AE2917*24))</f>
        <v/>
      </c>
      <c r="AG2917" s="345" t="n">
        <v>6</v>
      </c>
      <c r="AH2917" s="606" t="inlineStr">
        <is>
          <t>2:05.1198</t>
        </is>
      </c>
      <c r="AI2917" s="418">
        <f>IF(OR(AH2917="",AH2917="",AH2917=0),"",6.213/(AH2917*24))</f>
        <v/>
      </c>
      <c r="AJ2917" s="175">
        <f>IF(AND(ISNUMBER(AB2917),ISNUMBER(AG2917)),AB2917-AG2917,"")</f>
        <v/>
      </c>
      <c r="AK2917" s="344" t="n"/>
      <c r="AL2917" s="344" t="n">
        <v>161</v>
      </c>
      <c r="AM2917" s="621" t="inlineStr">
        <is>
          <t>5:54:05.9334</t>
        </is>
      </c>
      <c r="AN2917" s="671">
        <f>IF(OR(AL2917="",AM2917="",AM2917=0),"",AL2917*6.213/(AM2917*24))</f>
        <v/>
      </c>
      <c r="AO2917" s="534">
        <f>IF(AND(AL2917=AL2916,AM2917&lt;&gt;"",AM2916&lt;&gt;""),AM2917-AM2916,"")</f>
        <v/>
      </c>
      <c r="AP2917" s="344" t="n">
        <v>146</v>
      </c>
      <c r="AQ2917" s="606" t="inlineStr">
        <is>
          <t>2:07.3426</t>
        </is>
      </c>
      <c r="AR2917" s="346">
        <f>IF(OR(AQ2917="",AQ2917="",AQ2917=0),"",6.213/(AQ2917*24))</f>
        <v/>
      </c>
      <c r="AS2917" s="436">
        <f>IF(OR(NOT(ISNUMBER(C2917)),NOT(ISNUMBER(AB2917))),"",IF(AG2917&lt;&gt;"",AG2917,AB2917)-C2917)</f>
        <v/>
      </c>
      <c r="AT2917" s="346" t="n"/>
      <c r="AU2917" s="346">
        <f>IF($B2917="","",TEXT($A2917,"yyyymmdd")&amp;"_P"&amp;$C2917&amp;"_C"&amp;$F2917&amp;"_"&amp;TRIM(RIGHT(SUBSTITUTE(TRIM(SUBSTITUTE($L2917,CHAR(160)," "))," ",REPT(" ",60)),60))&amp;IF($P2917="","","-"&amp;TRIM(RIGHT(SUBSTITUTE(TRIM(SUBSTITUTE($P2917,CHAR(160)," "))," ",REPT(" ",60)),60)))&amp;IF($T2917="","","-"&amp;TRIM(RIGHT(SUBSTITUTE(TRIM(SUBSTITUTE($T2917,CHAR(160)," "))," ",REPT(" ",60)),60)))&amp;".jpg")</f>
        <v/>
      </c>
    </row>
    <row r="2918" ht="56" customHeight="1">
      <c r="A2918" s="342" t="n">
        <v>46306</v>
      </c>
      <c r="B2918" s="343" t="inlineStr">
        <is>
          <t>Repco Bathurst 1000, 11 October, 2026</t>
        </is>
      </c>
      <c r="C2918" s="344" t="n">
        <v>3</v>
      </c>
      <c r="D2918" s="344" t="n"/>
      <c r="E2918" s="344" t="n"/>
      <c r="F2918" s="413" t="n">
        <v>10</v>
      </c>
      <c r="G2918" s="414" t="inlineStr">
        <is>
          <t>Matt Stone Racing</t>
        </is>
      </c>
      <c r="H2918" s="414" t="n"/>
      <c r="I2918" s="344" t="inlineStr">
        <is>
          <t>Bendix</t>
        </is>
      </c>
      <c r="J2918" s="344" t="inlineStr">
        <is>
          <t>Chevrolet Camaro ZL1</t>
        </is>
      </c>
      <c r="K2918" s="344" t="n"/>
      <c r="L2918" s="413" t="inlineStr">
        <is>
          <t>Zach Bates</t>
        </is>
      </c>
      <c r="M2918" s="344" t="inlineStr">
        <is>
          <t>AUS</t>
        </is>
      </c>
      <c r="N2918" s="735">
        <f>_xlfn.LET(_xlpm.d,_xlfn.XLOOKUP(L2918,'[1]Birth Dates'!$A:$A,'[1]Birth Dates'!$B:$B,"",0),IF(_xlpm.d=0,"",_xlpm.d))</f>
        <v/>
      </c>
      <c r="O2918" s="343">
        <f>IF(OR(N2918="",A2918="",NOT(ISNUMBER(N2918)),N2918&gt;A2918),"",DATEDIF(N2918,A2918,"Y")&amp;" years, "&amp;DATEDIF(N2918,A2918,"YM")&amp;" months, "&amp;DATEDIF(N2918,A2918,"MD")&amp;" days")</f>
        <v/>
      </c>
      <c r="P2918" s="413" t="inlineStr">
        <is>
          <t>Aaron Seton</t>
        </is>
      </c>
      <c r="Q2918" s="344" t="inlineStr">
        <is>
          <t>AUS</t>
        </is>
      </c>
      <c r="R2918" s="735">
        <f>_xlfn.LET(_xlpm.d,_xlfn.XLOOKUP(P2918,'[1]Birth Dates'!$A:$A,'[1]Birth Dates'!$B:$B,"",0),IF(_xlpm.d=0,"",_xlpm.d))</f>
        <v/>
      </c>
      <c r="S2918" s="343">
        <f>IF(OR(R2918="",A2918="",NOT(ISNUMBER(R2918)),R2918&gt;A2918),"",DATEDIF(R2918,A2918,"Y")&amp;" years, "&amp;DATEDIF(R2918,A2918,"YM")&amp;" months, "&amp;DATEDIF(R2918,A2918,"MD")&amp;" days")</f>
        <v/>
      </c>
      <c r="T2918" s="344" t="n"/>
      <c r="U2918" s="344" t="n"/>
      <c r="V2918" s="735" t="n"/>
      <c r="W2918" s="343">
        <f>IF(OR(V2918="",E2918="",NOT(ISNUMBER(V2918)),V2918&gt;E2918),"",DATEDIF(V2918,E2918,"Y")&amp;" years, "&amp;DATEDIF(V2918,E2918,"YM")&amp;" months, "&amp;DATEDIF(V2918,E2918,"MD")&amp;" days")</f>
        <v/>
      </c>
      <c r="X2918" s="343" t="n"/>
      <c r="Y2918" s="343" t="n"/>
      <c r="Z2918" s="343" t="n"/>
      <c r="AA2918" s="343" t="n"/>
      <c r="AB2918" s="344" t="n">
        <v>1</v>
      </c>
      <c r="AC2918" s="344" t="n">
        <v>14</v>
      </c>
      <c r="AD2918" s="344" t="n">
        <v>14</v>
      </c>
      <c r="AE2918" s="606" t="inlineStr">
        <is>
          <t>2:03.9380</t>
        </is>
      </c>
      <c r="AF2918" s="418">
        <f>IF(OR(AE2918="",AE2918="",AE2918=0),"",6.213/(AE2918*24))</f>
        <v/>
      </c>
      <c r="AG2918" s="345" t="n">
        <v>1</v>
      </c>
      <c r="AH2918" s="606" t="inlineStr">
        <is>
          <t>2:04.2062</t>
        </is>
      </c>
      <c r="AI2918" s="418">
        <f>IF(OR(AH2918="",AH2918="",AH2918=0),"",6.213/(AH2918*24))</f>
        <v/>
      </c>
      <c r="AJ2918" s="175">
        <f>IF(AND(ISNUMBER(AB2918),ISNUMBER(AG2918)),AB2918-AG2918,"")</f>
        <v/>
      </c>
      <c r="AK2918" s="344" t="n"/>
      <c r="AL2918" s="344" t="n">
        <v>161</v>
      </c>
      <c r="AM2918" s="621" t="inlineStr">
        <is>
          <t>5:54:06.6755</t>
        </is>
      </c>
      <c r="AN2918" s="671">
        <f>IF(OR(AL2918="",AM2918="",AM2918=0),"",AL2918*6.213/(AM2918*24))</f>
        <v/>
      </c>
      <c r="AO2918" s="534">
        <f>IF(AND(AL2918=AL2917,AM2918&lt;&gt;"",AM2917&lt;&gt;""),AM2918-AM2917,"")</f>
        <v/>
      </c>
      <c r="AP2918" s="344" t="n">
        <v>142</v>
      </c>
      <c r="AQ2918" s="606" t="inlineStr">
        <is>
          <t>2:07.4388</t>
        </is>
      </c>
      <c r="AR2918" s="346">
        <f>IF(OR(AQ2918="",AQ2918="",AQ2918=0),"",6.213/(AQ2918*24))</f>
        <v/>
      </c>
      <c r="AS2918" s="436">
        <f>IF(OR(NOT(ISNUMBER(C2918)),NOT(ISNUMBER(AB2918))),"",IF(AG2918&lt;&gt;"",AG2918,AB2918)-C2918)</f>
        <v/>
      </c>
      <c r="AT2918" s="346" t="n"/>
      <c r="AU2918" s="346">
        <f>IF($B2918="","",TEXT($A2918,"yyyymmdd")&amp;"_P"&amp;$C2918&amp;"_C"&amp;$F2918&amp;"_"&amp;TRIM(RIGHT(SUBSTITUTE(TRIM(SUBSTITUTE($L2918,CHAR(160)," "))," ",REPT(" ",60)),60))&amp;IF($P2918="","","-"&amp;TRIM(RIGHT(SUBSTITUTE(TRIM(SUBSTITUTE($P2918,CHAR(160)," "))," ",REPT(" ",60)),60)))&amp;IF($T2918="","","-"&amp;TRIM(RIGHT(SUBSTITUTE(TRIM(SUBSTITUTE($T2918,CHAR(160)," "))," ",REPT(" ",60)),60)))&amp;".jpg")</f>
        <v/>
      </c>
    </row>
    <row r="2919" ht="56" customHeight="1">
      <c r="A2919" s="342" t="n">
        <v>46306</v>
      </c>
      <c r="B2919" s="343" t="inlineStr">
        <is>
          <t>Repco Bathurst 1000, 11 October, 2026</t>
        </is>
      </c>
      <c r="C2919" s="344" t="n">
        <v>4</v>
      </c>
      <c r="D2919" s="342" t="n"/>
      <c r="E2919" s="344" t="n"/>
      <c r="F2919" s="413" t="n">
        <v>4</v>
      </c>
      <c r="G2919" s="414" t="inlineStr">
        <is>
          <t>Matt Stone Racing</t>
        </is>
      </c>
      <c r="H2919" s="414" t="n"/>
      <c r="I2919" s="344" t="inlineStr">
        <is>
          <t>Sherrin Rentals</t>
        </is>
      </c>
      <c r="J2919" s="344" t="inlineStr">
        <is>
          <t>Chevrolet Camaro ZL1</t>
        </is>
      </c>
      <c r="K2919" s="344" t="n"/>
      <c r="L2919" s="413" t="inlineStr">
        <is>
          <t>Jack Le Brocq</t>
        </is>
      </c>
      <c r="M2919" s="344" t="inlineStr">
        <is>
          <t>AUS</t>
        </is>
      </c>
      <c r="N2919" s="735">
        <f>_xlfn.LET(_xlpm.d,_xlfn.XLOOKUP(L2919,'[1]Birth Dates'!$A:$A,'[1]Birth Dates'!$B:$B,"",0),IF(_xlpm.d=0,"",_xlpm.d))</f>
        <v/>
      </c>
      <c r="O2919" s="343">
        <f>IF(OR(N2919="",A2919="",NOT(ISNUMBER(N2919)),N2919&gt;A2919),"",DATEDIF(N2919,A2919,"Y")&amp;" years, "&amp;DATEDIF(N2919,A2919,"YM")&amp;" months, "&amp;DATEDIF(N2919,A2919,"MD")&amp;" days")</f>
        <v/>
      </c>
      <c r="P2919" s="413" t="inlineStr">
        <is>
          <t>Harri Jones</t>
        </is>
      </c>
      <c r="Q2919" s="344" t="inlineStr">
        <is>
          <t>AUS</t>
        </is>
      </c>
      <c r="R2919" s="735">
        <f>_xlfn.LET(_xlpm.d,_xlfn.XLOOKUP(P2919,'[1]Birth Dates'!$A:$A,'[1]Birth Dates'!$B:$B,"",0),IF(_xlpm.d=0,"",_xlpm.d))</f>
        <v/>
      </c>
      <c r="S2919" s="343">
        <f>IF(OR(R2919="",A2919="",NOT(ISNUMBER(R2919)),R2919&gt;A2919),"",DATEDIF(R2919,A2919,"Y")&amp;" years, "&amp;DATEDIF(R2919,A2919,"YM")&amp;" months, "&amp;DATEDIF(R2919,A2919,"MD")&amp;" days")</f>
        <v/>
      </c>
      <c r="T2919" s="344" t="n"/>
      <c r="U2919" s="344" t="n"/>
      <c r="V2919" s="735" t="n"/>
      <c r="W2919" s="343">
        <f>IF(OR(V2919="",E2919="",NOT(ISNUMBER(V2919)),V2919&gt;E2919),"",DATEDIF(V2919,E2919,"Y")&amp;" years, "&amp;DATEDIF(V2919,E2919,"YM")&amp;" months, "&amp;DATEDIF(V2919,E2919,"MD")&amp;" days")</f>
        <v/>
      </c>
      <c r="X2919" s="343" t="n"/>
      <c r="Y2919" s="343" t="n"/>
      <c r="Z2919" s="343" t="n"/>
      <c r="AA2919" s="343" t="n"/>
      <c r="AB2919" s="344" t="n">
        <v>7</v>
      </c>
      <c r="AC2919" s="344" t="n">
        <v>13</v>
      </c>
      <c r="AD2919" s="344" t="n">
        <v>9</v>
      </c>
      <c r="AE2919" s="606" t="inlineStr">
        <is>
          <t>2:04.3443</t>
        </is>
      </c>
      <c r="AF2919" s="418">
        <f>IF(OR(AE2919="",AE2919="",AE2919=0),"",6.213/(AE2919*24))</f>
        <v/>
      </c>
      <c r="AG2919" s="345" t="n">
        <v>5</v>
      </c>
      <c r="AH2919" s="606" t="inlineStr">
        <is>
          <t>2:04.9854</t>
        </is>
      </c>
      <c r="AI2919" s="418">
        <f>IF(OR(AH2919="",AH2919="",AH2919=0),"",6.213/(AH2919*24))</f>
        <v/>
      </c>
      <c r="AJ2919" s="175">
        <f>IF(AND(ISNUMBER(AB2919),ISNUMBER(AG2919)),AB2919-AG2919,"")</f>
        <v/>
      </c>
      <c r="AK2919" s="344" t="n"/>
      <c r="AL2919" s="344" t="n">
        <v>161</v>
      </c>
      <c r="AM2919" s="621" t="inlineStr">
        <is>
          <t>5:54:07.7708</t>
        </is>
      </c>
      <c r="AN2919" s="671">
        <f>IF(OR(AL2919="",AM2919="",AM2919=0),"",AL2919*6.213/(AM2919*24))</f>
        <v/>
      </c>
      <c r="AO2919" s="534">
        <f>IF(AND(AL2919=AL2918,AM2919&lt;&gt;"",AM2918&lt;&gt;""),AM2919-AM2918,"")</f>
        <v/>
      </c>
      <c r="AP2919" s="344" t="n">
        <v>23</v>
      </c>
      <c r="AQ2919" s="606" t="inlineStr">
        <is>
          <t>2:07.4849</t>
        </is>
      </c>
      <c r="AR2919" s="346">
        <f>IF(OR(AQ2919="",AQ2919="",AQ2919=0),"",6.213/(AQ2919*24))</f>
        <v/>
      </c>
      <c r="AS2919" s="436">
        <f>IF(OR(NOT(ISNUMBER(C2919)),NOT(ISNUMBER(AB2919))),"",IF(AG2919&lt;&gt;"",AG2919,AB2919)-C2919)</f>
        <v/>
      </c>
      <c r="AT2919" s="346" t="n"/>
      <c r="AU2919" s="346">
        <f>IF($B2919="","",TEXT($A2919,"yyyymmdd")&amp;"_P"&amp;$C2919&amp;"_C"&amp;$F2919&amp;"_"&amp;TRIM(RIGHT(SUBSTITUTE(TRIM(SUBSTITUTE($L2919,CHAR(160)," "))," ",REPT(" ",60)),60))&amp;IF($P2919="","","-"&amp;TRIM(RIGHT(SUBSTITUTE(TRIM(SUBSTITUTE($P2919,CHAR(160)," "))," ",REPT(" ",60)),60)))&amp;IF($T2919="","","-"&amp;TRIM(RIGHT(SUBSTITUTE(TRIM(SUBSTITUTE($T2919,CHAR(160)," "))," ",REPT(" ",60)),60)))&amp;".jpg")</f>
        <v/>
      </c>
    </row>
    <row r="2920" ht="56" customHeight="1">
      <c r="A2920" s="342" t="n">
        <v>46306</v>
      </c>
      <c r="B2920" s="343" t="inlineStr">
        <is>
          <t>Repco Bathurst 1000, 11 October, 2026</t>
        </is>
      </c>
      <c r="C2920" s="344" t="n">
        <v>5</v>
      </c>
      <c r="D2920" s="344" t="n"/>
      <c r="E2920" s="344" t="n"/>
      <c r="F2920" s="413" t="n">
        <v>19</v>
      </c>
      <c r="G2920" s="414" t="inlineStr">
        <is>
          <t>Grove Racing</t>
        </is>
      </c>
      <c r="H2920" s="414" t="n"/>
      <c r="I2920" s="344" t="inlineStr">
        <is>
          <t>Penrite</t>
        </is>
      </c>
      <c r="J2920" s="344" t="inlineStr">
        <is>
          <t>Ford Mustang S650</t>
        </is>
      </c>
      <c r="K2920" s="344" t="n"/>
      <c r="L2920" s="413" t="inlineStr">
        <is>
          <t>Matthew Payne</t>
        </is>
      </c>
      <c r="M2920" s="344" t="inlineStr">
        <is>
          <t>NZL</t>
        </is>
      </c>
      <c r="N2920" s="735">
        <f>_xlfn.LET(_xlpm.d,_xlfn.XLOOKUP(L2920,'[1]Birth Dates'!$A:$A,'[1]Birth Dates'!$B:$B,"",0),IF(_xlpm.d=0,"",_xlpm.d))</f>
        <v/>
      </c>
      <c r="O2920" s="343">
        <f>IF(OR(N2920="",A2920="",NOT(ISNUMBER(N2920)),N2920&gt;A2920),"",DATEDIF(N2920,A2920,"Y")&amp;" years, "&amp;DATEDIF(N2920,A2920,"YM")&amp;" months, "&amp;DATEDIF(N2920,A2920,"MD")&amp;" days")</f>
        <v/>
      </c>
      <c r="P2920" s="413" t="inlineStr">
        <is>
          <t>Will Davison</t>
        </is>
      </c>
      <c r="Q2920" s="344" t="inlineStr">
        <is>
          <t>AUS</t>
        </is>
      </c>
      <c r="R2920" s="735">
        <f>_xlfn.LET(_xlpm.d,_xlfn.XLOOKUP(P2920,'[1]Birth Dates'!$A:$A,'[1]Birth Dates'!$B:$B,"",0),IF(_xlpm.d=0,"",_xlpm.d))</f>
        <v/>
      </c>
      <c r="S2920" s="343">
        <f>IF(OR(R2920="",A2920="",NOT(ISNUMBER(R2920)),R2920&gt;A2920),"",DATEDIF(R2920,A2920,"Y")&amp;" years, "&amp;DATEDIF(R2920,A2920,"YM")&amp;" months, "&amp;DATEDIF(R2920,A2920,"MD")&amp;" days")</f>
        <v/>
      </c>
      <c r="T2920" s="344" t="n"/>
      <c r="U2920" s="344" t="n"/>
      <c r="V2920" s="735" t="n"/>
      <c r="W2920" s="343">
        <f>IF(OR(V2920="",E2920="",NOT(ISNUMBER(V2920)),V2920&gt;E2920),"",DATEDIF(V2920,E2920,"Y")&amp;" years, "&amp;DATEDIF(V2920,E2920,"YM")&amp;" months, "&amp;DATEDIF(V2920,E2920,"MD")&amp;" days")</f>
        <v/>
      </c>
      <c r="X2920" s="343" t="n"/>
      <c r="Y2920" s="343" t="n"/>
      <c r="Z2920" s="343" t="n"/>
      <c r="AA2920" s="343" t="n"/>
      <c r="AB2920" s="344" t="n">
        <v>9</v>
      </c>
      <c r="AC2920" s="344" t="n">
        <v>11</v>
      </c>
      <c r="AD2920" s="344" t="n">
        <v>7</v>
      </c>
      <c r="AE2920" s="606" t="inlineStr">
        <is>
          <t>2:04.3825</t>
        </is>
      </c>
      <c r="AF2920" s="418">
        <f>IF(OR(AE2920="",AE2920="",AE2920=0),"",6.213/(AE2920*24))</f>
        <v/>
      </c>
      <c r="AG2920" s="345" t="n">
        <v>10</v>
      </c>
      <c r="AH2920" s="606" t="inlineStr">
        <is>
          <t>2:05.3517</t>
        </is>
      </c>
      <c r="AI2920" s="418">
        <f>IF(OR(AH2920="",AH2920="",AH2920=0),"",6.213/(AH2920*24))</f>
        <v/>
      </c>
      <c r="AJ2920" s="175">
        <f>IF(AND(ISNUMBER(AB2920),ISNUMBER(AG2920)),AB2920-AG2920,"")</f>
        <v/>
      </c>
      <c r="AK2920" s="344" t="n"/>
      <c r="AL2920" s="344" t="n">
        <v>161</v>
      </c>
      <c r="AM2920" s="621" t="inlineStr">
        <is>
          <t>5:54:08.2766</t>
        </is>
      </c>
      <c r="AN2920" s="671">
        <f>IF(OR(AL2920="",AM2920="",AM2920=0),"",AL2920*6.213/(AM2920*24))</f>
        <v/>
      </c>
      <c r="AO2920" s="534">
        <f>IF(AND(AL2920=AL2919,AM2920&lt;&gt;"",AM2919&lt;&gt;""),AM2920-AM2919,"")</f>
        <v/>
      </c>
      <c r="AP2920" s="344" t="n">
        <v>27</v>
      </c>
      <c r="AQ2920" s="606" t="inlineStr">
        <is>
          <t>2:07.5162</t>
        </is>
      </c>
      <c r="AR2920" s="346">
        <f>IF(OR(AQ2920="",AQ2920="",AQ2920=0),"",6.213/(AQ2920*24))</f>
        <v/>
      </c>
      <c r="AS2920" s="436">
        <f>IF(OR(NOT(ISNUMBER(C2920)),NOT(ISNUMBER(AB2920))),"",IF(AG2920&lt;&gt;"",AG2920,AB2920)-C2920)</f>
        <v/>
      </c>
      <c r="AT2920" s="346" t="n"/>
      <c r="AU2920" s="346">
        <f>IF($B2920="","",TEXT($A2920,"yyyymmdd")&amp;"_P"&amp;$C2920&amp;"_C"&amp;$F2920&amp;"_"&amp;TRIM(RIGHT(SUBSTITUTE(TRIM(SUBSTITUTE($L2920,CHAR(160)," "))," ",REPT(" ",60)),60))&amp;IF($P2920="","","-"&amp;TRIM(RIGHT(SUBSTITUTE(TRIM(SUBSTITUTE($P2920,CHAR(160)," "))," ",REPT(" ",60)),60)))&amp;IF($T2920="","","-"&amp;TRIM(RIGHT(SUBSTITUTE(TRIM(SUBSTITUTE($T2920,CHAR(160)," "))," ",REPT(" ",60)),60)))&amp;".jpg")</f>
        <v/>
      </c>
    </row>
    <row r="2921" ht="56" customHeight="1">
      <c r="A2921" s="342" t="n">
        <v>46306</v>
      </c>
      <c r="B2921" s="343" t="inlineStr">
        <is>
          <t>Repco Bathurst 1000, 11 October, 2026</t>
        </is>
      </c>
      <c r="C2921" s="344" t="n">
        <v>6</v>
      </c>
      <c r="D2921" s="344" t="n"/>
      <c r="E2921" s="344" t="n"/>
      <c r="F2921" s="413" t="n">
        <v>99</v>
      </c>
      <c r="G2921" s="414" t="inlineStr">
        <is>
          <t>Erebus Motorsport</t>
        </is>
      </c>
      <c r="H2921" s="414" t="n"/>
      <c r="I2921" s="344" t="inlineStr">
        <is>
          <t>TotalEnergies</t>
        </is>
      </c>
      <c r="J2921" s="344" t="inlineStr">
        <is>
          <t>Chevrolet Camaro ZL1</t>
        </is>
      </c>
      <c r="K2921" s="344" t="n"/>
      <c r="L2921" s="413" t="inlineStr">
        <is>
          <t>Cooper Murray</t>
        </is>
      </c>
      <c r="M2921" s="344" t="inlineStr">
        <is>
          <t>AUS</t>
        </is>
      </c>
      <c r="N2921" s="735">
        <f>_xlfn.LET(_xlpm.d,_xlfn.XLOOKUP(L2921,'[1]Birth Dates'!$A:$A,'[1]Birth Dates'!$B:$B,"",0),IF(_xlpm.d=0,"",_xlpm.d))</f>
        <v/>
      </c>
      <c r="O2921" s="343">
        <f>IF(OR(N2921="",A2921="",NOT(ISNUMBER(N2921)),N2921&gt;A2921),"",DATEDIF(N2921,A2921,"Y")&amp;" years, "&amp;DATEDIF(N2921,A2921,"YM")&amp;" months, "&amp;DATEDIF(N2921,A2921,"MD")&amp;" days")</f>
        <v/>
      </c>
      <c r="P2921" s="413" t="inlineStr">
        <is>
          <t>Lochie Dalton</t>
        </is>
      </c>
      <c r="Q2921" s="344" t="inlineStr">
        <is>
          <t>AUS</t>
        </is>
      </c>
      <c r="R2921" s="735">
        <f>_xlfn.LET(_xlpm.d,_xlfn.XLOOKUP(P2921,'[1]Birth Dates'!$A:$A,'[1]Birth Dates'!$B:$B,"",0),IF(_xlpm.d=0,"",_xlpm.d))</f>
        <v/>
      </c>
      <c r="S2921" s="343">
        <f>IF(OR(R2921="",A2921="",NOT(ISNUMBER(R2921)),R2921&gt;A2921),"",DATEDIF(R2921,A2921,"Y")&amp;" years, "&amp;DATEDIF(R2921,A2921,"YM")&amp;" months, "&amp;DATEDIF(R2921,A2921,"MD")&amp;" days")</f>
        <v/>
      </c>
      <c r="T2921" s="344" t="n"/>
      <c r="U2921" s="344" t="n"/>
      <c r="V2921" s="735" t="n"/>
      <c r="W2921" s="343">
        <f>IF(OR(V2921="",E2921="",NOT(ISNUMBER(V2921)),V2921&gt;E2921),"",DATEDIF(V2921,E2921,"Y")&amp;" years, "&amp;DATEDIF(V2921,E2921,"YM")&amp;" months, "&amp;DATEDIF(V2921,E2921,"MD")&amp;" days")</f>
        <v/>
      </c>
      <c r="X2921" s="343" t="n"/>
      <c r="Y2921" s="343" t="n"/>
      <c r="Z2921" s="343" t="n"/>
      <c r="AA2921" s="343" t="n"/>
      <c r="AB2921" s="344" t="n">
        <v>3</v>
      </c>
      <c r="AC2921" s="344" t="n">
        <v>12</v>
      </c>
      <c r="AD2921" s="344" t="n">
        <v>4</v>
      </c>
      <c r="AE2921" s="606" t="inlineStr">
        <is>
          <t>2:04.1720</t>
        </is>
      </c>
      <c r="AF2921" s="418">
        <f>IF(OR(AE2921="",AE2921="",AE2921=0),"",6.213/(AE2921*24))</f>
        <v/>
      </c>
      <c r="AG2921" s="345" t="n">
        <v>4</v>
      </c>
      <c r="AH2921" s="606" t="inlineStr">
        <is>
          <t>2:04.6970</t>
        </is>
      </c>
      <c r="AI2921" s="418">
        <f>IF(OR(AH2921="",AH2921="",AH2921=0),"",6.213/(AH2921*24))</f>
        <v/>
      </c>
      <c r="AJ2921" s="175">
        <f>IF(AND(ISNUMBER(AB2921),ISNUMBER(AG2921)),AB2921-AG2921,"")</f>
        <v/>
      </c>
      <c r="AK2921" s="344" t="n"/>
      <c r="AL2921" s="344" t="n">
        <v>161</v>
      </c>
      <c r="AM2921" s="621" t="inlineStr">
        <is>
          <t>5:54:08.7058</t>
        </is>
      </c>
      <c r="AN2921" s="671">
        <f>IF(OR(AL2921="",AM2921="",AM2921=0),"",AL2921*6.213/(AM2921*24))</f>
        <v/>
      </c>
      <c r="AO2921" s="534">
        <f>IF(AND(AL2921=AL2920,AM2921&lt;&gt;"",AM2920&lt;&gt;""),AM2921-AM2920,"")</f>
        <v/>
      </c>
      <c r="AP2921" s="344" t="n">
        <v>141</v>
      </c>
      <c r="AQ2921" s="606" t="inlineStr">
        <is>
          <t>2:07.6070</t>
        </is>
      </c>
      <c r="AR2921" s="346">
        <f>IF(OR(AQ2921="",AQ2921="",AQ2921=0),"",6.213/(AQ2921*24))</f>
        <v/>
      </c>
      <c r="AS2921" s="436">
        <f>IF(OR(NOT(ISNUMBER(C2921)),NOT(ISNUMBER(AB2921))),"",IF(AG2921&lt;&gt;"",AG2921,AB2921)-C2921)</f>
        <v/>
      </c>
      <c r="AT2921" s="346" t="n"/>
      <c r="AU2921" s="346">
        <f>IF($B2921="","",TEXT($A2921,"yyyymmdd")&amp;"_P"&amp;$C2921&amp;"_C"&amp;$F2921&amp;"_"&amp;TRIM(RIGHT(SUBSTITUTE(TRIM(SUBSTITUTE($L2921,CHAR(160)," "))," ",REPT(" ",60)),60))&amp;IF($P2921="","","-"&amp;TRIM(RIGHT(SUBSTITUTE(TRIM(SUBSTITUTE($P2921,CHAR(160)," "))," ",REPT(" ",60)),60)))&amp;IF($T2921="","","-"&amp;TRIM(RIGHT(SUBSTITUTE(TRIM(SUBSTITUTE($T2921,CHAR(160)," "))," ",REPT(" ",60)),60)))&amp;".jpg")</f>
        <v/>
      </c>
    </row>
    <row r="2922" ht="56" customHeight="1">
      <c r="A2922" s="342" t="n">
        <v>46306</v>
      </c>
      <c r="B2922" s="343" t="inlineStr">
        <is>
          <t>Repco Bathurst 1000, 11 October, 2026</t>
        </is>
      </c>
      <c r="C2922" s="344" t="n">
        <v>7</v>
      </c>
      <c r="D2922" s="342" t="n"/>
      <c r="E2922" s="344" t="n"/>
      <c r="F2922" s="413" t="n">
        <v>8</v>
      </c>
      <c r="G2922" s="414" t="inlineStr">
        <is>
          <t>Brad Jones Racing</t>
        </is>
      </c>
      <c r="H2922" s="414" t="n"/>
      <c r="I2922" s="344" t="inlineStr">
        <is>
          <t>R&amp;J Batteries</t>
        </is>
      </c>
      <c r="J2922" s="344" t="inlineStr">
        <is>
          <t>Toyota Supra</t>
        </is>
      </c>
      <c r="K2922" s="344" t="n"/>
      <c r="L2922" s="413" t="inlineStr">
        <is>
          <t>Andre Heimgartner</t>
        </is>
      </c>
      <c r="M2922" s="344" t="inlineStr">
        <is>
          <t>NZL</t>
        </is>
      </c>
      <c r="N2922" s="735">
        <f>_xlfn.LET(_xlpm.d,_xlfn.XLOOKUP(L2922,'[1]Birth Dates'!$A:$A,'[1]Birth Dates'!$B:$B,"",0),IF(_xlpm.d=0,"",_xlpm.d))</f>
        <v/>
      </c>
      <c r="O2922" s="343">
        <f>IF(OR(N2922="",A2922="",NOT(ISNUMBER(N2922)),N2922&gt;A2922),"",DATEDIF(N2922,A2922,"Y")&amp;" years, "&amp;DATEDIF(N2922,A2922,"YM")&amp;" months, "&amp;DATEDIF(N2922,A2922,"MD")&amp;" days")</f>
        <v/>
      </c>
      <c r="P2922" s="413" t="inlineStr">
        <is>
          <t>Bryce Fullwood</t>
        </is>
      </c>
      <c r="Q2922" s="344" t="inlineStr">
        <is>
          <t>AUS</t>
        </is>
      </c>
      <c r="R2922" s="735">
        <f>_xlfn.LET(_xlpm.d,_xlfn.XLOOKUP(P2922,'[1]Birth Dates'!$A:$A,'[1]Birth Dates'!$B:$B,"",0),IF(_xlpm.d=0,"",_xlpm.d))</f>
        <v/>
      </c>
      <c r="S2922" s="343">
        <f>IF(OR(R2922="",A2922="",NOT(ISNUMBER(R2922)),R2922&gt;A2922),"",DATEDIF(R2922,A2922,"Y")&amp;" years, "&amp;DATEDIF(R2922,A2922,"YM")&amp;" months, "&amp;DATEDIF(R2922,A2922,"MD")&amp;" days")</f>
        <v/>
      </c>
      <c r="T2922" s="344" t="n"/>
      <c r="U2922" s="344" t="n"/>
      <c r="V2922" s="735" t="n"/>
      <c r="W2922" s="343">
        <f>IF(OR(V2922="",E2922="",NOT(ISNUMBER(V2922)),V2922&gt;E2922),"",DATEDIF(V2922,E2922,"Y")&amp;" years, "&amp;DATEDIF(V2922,E2922,"YM")&amp;" months, "&amp;DATEDIF(V2922,E2922,"MD")&amp;" days")</f>
        <v/>
      </c>
      <c r="X2922" s="343" t="n"/>
      <c r="Y2922" s="343" t="n"/>
      <c r="Z2922" s="343" t="n"/>
      <c r="AA2922" s="343" t="n"/>
      <c r="AB2922" s="344" t="n">
        <v>15</v>
      </c>
      <c r="AC2922" s="344" t="n">
        <v>14</v>
      </c>
      <c r="AD2922" s="344" t="n">
        <v>10</v>
      </c>
      <c r="AE2922" s="606" t="inlineStr">
        <is>
          <t>2:04.5566</t>
        </is>
      </c>
      <c r="AF2922" s="418">
        <f>IF(OR(AE2922="",AE2922="",AE2922=0),"",6.213/(AE2922*24))</f>
        <v/>
      </c>
      <c r="AG2922" s="345" t="n"/>
      <c r="AH2922" s="606" t="inlineStr"/>
      <c r="AI2922" s="418">
        <f>IF(OR(AH2922="",AH2922="",AH2922=0),"",6.213/(AH2922*24))</f>
        <v/>
      </c>
      <c r="AJ2922" s="175">
        <f>IF(AND(ISNUMBER(AB2922),ISNUMBER(AG2922)),AB2922-AG2922,"")</f>
        <v/>
      </c>
      <c r="AK2922" s="344" t="n"/>
      <c r="AL2922" s="344" t="n">
        <v>161</v>
      </c>
      <c r="AM2922" s="621" t="inlineStr">
        <is>
          <t>5:54:09.0113</t>
        </is>
      </c>
      <c r="AN2922" s="671">
        <f>IF(OR(AL2922="",AM2922="",AM2922=0),"",AL2922*6.213/(AM2922*24))</f>
        <v/>
      </c>
      <c r="AO2922" s="534">
        <f>IF(AND(AL2922=AL2921,AM2922&lt;&gt;"",AM2921&lt;&gt;""),AM2922-AM2921,"")</f>
        <v/>
      </c>
      <c r="AP2922" s="344" t="n">
        <v>152</v>
      </c>
      <c r="AQ2922" s="606" t="inlineStr">
        <is>
          <t>2:07.0679</t>
        </is>
      </c>
      <c r="AR2922" s="346">
        <f>IF(OR(AQ2922="",AQ2922="",AQ2922=0),"",6.213/(AQ2922*24))</f>
        <v/>
      </c>
      <c r="AS2922" s="436">
        <f>IF(OR(NOT(ISNUMBER(C2922)),NOT(ISNUMBER(AB2922))),"",IF(AG2922&lt;&gt;"",AG2922,AB2922)-C2922)</f>
        <v/>
      </c>
      <c r="AT2922" s="346" t="n"/>
      <c r="AU2922" s="346">
        <f>IF($B2922="","",TEXT($A2922,"yyyymmdd")&amp;"_P"&amp;$C2922&amp;"_C"&amp;$F2922&amp;"_"&amp;TRIM(RIGHT(SUBSTITUTE(TRIM(SUBSTITUTE($L2922,CHAR(160)," "))," ",REPT(" ",60)),60))&amp;IF($P2922="","","-"&amp;TRIM(RIGHT(SUBSTITUTE(TRIM(SUBSTITUTE($P2922,CHAR(160)," "))," ",REPT(" ",60)),60)))&amp;IF($T2922="","","-"&amp;TRIM(RIGHT(SUBSTITUTE(TRIM(SUBSTITUTE($T2922,CHAR(160)," "))," ",REPT(" ",60)),60)))&amp;".jpg")</f>
        <v/>
      </c>
    </row>
    <row r="2923" ht="56" customHeight="1">
      <c r="A2923" s="342" t="n">
        <v>46306</v>
      </c>
      <c r="B2923" s="343" t="inlineStr">
        <is>
          <t>Repco Bathurst 1000, 11 October, 2026</t>
        </is>
      </c>
      <c r="C2923" s="344" t="n">
        <v>8</v>
      </c>
      <c r="D2923" s="342" t="n"/>
      <c r="E2923" s="344" t="n"/>
      <c r="F2923" s="413" t="n">
        <v>7</v>
      </c>
      <c r="G2923" s="414" t="inlineStr">
        <is>
          <t>Blanchard Racing Team</t>
        </is>
      </c>
      <c r="H2923" s="414" t="n"/>
      <c r="I2923" s="344" t="inlineStr">
        <is>
          <t>Cooldrive, Redarc</t>
        </is>
      </c>
      <c r="J2923" s="344" t="inlineStr">
        <is>
          <t>Ford Mustang S650</t>
        </is>
      </c>
      <c r="K2923" s="344" t="n"/>
      <c r="L2923" s="413" t="inlineStr">
        <is>
          <t>James Golding</t>
        </is>
      </c>
      <c r="M2923" s="344" t="inlineStr">
        <is>
          <t>AUS</t>
        </is>
      </c>
      <c r="N2923" s="735">
        <f>_xlfn.LET(_xlpm.d,_xlfn.XLOOKUP(L2923,'[1]Birth Dates'!$A:$A,'[1]Birth Dates'!$B:$B,"",0),IF(_xlpm.d=0,"",_xlpm.d))</f>
        <v/>
      </c>
      <c r="O2923" s="343">
        <f>IF(OR(N2923="",A2923="",NOT(ISNUMBER(N2923)),N2923&gt;A2923),"",DATEDIF(N2923,A2923,"Y")&amp;" years, "&amp;DATEDIF(N2923,A2923,"YM")&amp;" months, "&amp;DATEDIF(N2923,A2923,"MD")&amp;" days")</f>
        <v/>
      </c>
      <c r="P2923" s="413" t="inlineStr">
        <is>
          <t>Richie Stanaway</t>
        </is>
      </c>
      <c r="Q2923" s="344" t="inlineStr">
        <is>
          <t>NZL</t>
        </is>
      </c>
      <c r="R2923" s="735">
        <f>_xlfn.LET(_xlpm.d,_xlfn.XLOOKUP(P2923,'[1]Birth Dates'!$A:$A,'[1]Birth Dates'!$B:$B,"",0),IF(_xlpm.d=0,"",_xlpm.d))</f>
        <v/>
      </c>
      <c r="S2923" s="343">
        <f>IF(OR(R2923="",A2923="",NOT(ISNUMBER(R2923)),R2923&gt;A2923),"",DATEDIF(R2923,A2923,"Y")&amp;" years, "&amp;DATEDIF(R2923,A2923,"YM")&amp;" months, "&amp;DATEDIF(R2923,A2923,"MD")&amp;" days")</f>
        <v/>
      </c>
      <c r="T2923" s="344" t="n"/>
      <c r="U2923" s="344" t="n"/>
      <c r="V2923" s="735" t="n"/>
      <c r="W2923" s="343">
        <f>IF(OR(V2923="",E2923="",NOT(ISNUMBER(V2923)),V2923&gt;E2923),"",DATEDIF(V2923,E2923,"Y")&amp;" years, "&amp;DATEDIF(V2923,E2923,"YM")&amp;" months, "&amp;DATEDIF(V2923,E2923,"MD")&amp;" days")</f>
        <v/>
      </c>
      <c r="X2923" s="343" t="n"/>
      <c r="Y2923" s="343" t="n"/>
      <c r="Z2923" s="343" t="n"/>
      <c r="AA2923" s="343" t="n"/>
      <c r="AB2923" s="344" t="n">
        <v>10</v>
      </c>
      <c r="AC2923" s="344" t="n">
        <v>12</v>
      </c>
      <c r="AD2923" s="344" t="n">
        <v>8</v>
      </c>
      <c r="AE2923" s="606" t="inlineStr">
        <is>
          <t>2:04.4991</t>
        </is>
      </c>
      <c r="AF2923" s="418">
        <f>IF(OR(AE2923="",AE2923="",AE2923=0),"",6.213/(AE2923*24))</f>
        <v/>
      </c>
      <c r="AG2923" s="345" t="n">
        <v>9</v>
      </c>
      <c r="AH2923" s="606" t="inlineStr">
        <is>
          <t>2:05.3028</t>
        </is>
      </c>
      <c r="AI2923" s="418">
        <f>IF(OR(AH2923="",AH2923="",AH2923=0),"",6.213/(AH2923*24))</f>
        <v/>
      </c>
      <c r="AJ2923" s="175">
        <f>IF(AND(ISNUMBER(AB2923),ISNUMBER(AG2923)),AB2923-AG2923,"")</f>
        <v/>
      </c>
      <c r="AK2923" s="344" t="n"/>
      <c r="AL2923" s="344" t="n">
        <v>161</v>
      </c>
      <c r="AM2923" s="621" t="inlineStr">
        <is>
          <t>5:54:09.4831</t>
        </is>
      </c>
      <c r="AN2923" s="671">
        <f>IF(OR(AL2923="",AM2923="",AM2923=0),"",AL2923*6.213/(AM2923*24))</f>
        <v/>
      </c>
      <c r="AO2923" s="534">
        <f>IF(AND(AL2923=AL2922,AM2923&lt;&gt;"",AM2922&lt;&gt;""),AM2923-AM2922,"")</f>
        <v/>
      </c>
      <c r="AP2923" s="344" t="n">
        <v>145</v>
      </c>
      <c r="AQ2923" s="606" t="inlineStr">
        <is>
          <t>2:07.5363</t>
        </is>
      </c>
      <c r="AR2923" s="346">
        <f>IF(OR(AQ2923="",AQ2923="",AQ2923=0),"",6.213/(AQ2923*24))</f>
        <v/>
      </c>
      <c r="AS2923" s="436">
        <f>IF(OR(NOT(ISNUMBER(C2923)),NOT(ISNUMBER(AB2923))),"",IF(AG2923&lt;&gt;"",AG2923,AB2923)-C2923)</f>
        <v/>
      </c>
      <c r="AT2923" s="346" t="n"/>
      <c r="AU2923" s="346">
        <f>IF($B2923="","",TEXT($A2923,"yyyymmdd")&amp;"_P"&amp;$C2923&amp;"_C"&amp;$F2923&amp;"_"&amp;TRIM(RIGHT(SUBSTITUTE(TRIM(SUBSTITUTE($L2923,CHAR(160)," "))," ",REPT(" ",60)),60))&amp;IF($P2923="","","-"&amp;TRIM(RIGHT(SUBSTITUTE(TRIM(SUBSTITUTE($P2923,CHAR(160)," "))," ",REPT(" ",60)),60)))&amp;IF($T2923="","","-"&amp;TRIM(RIGHT(SUBSTITUTE(TRIM(SUBSTITUTE($T2923,CHAR(160)," "))," ",REPT(" ",60)),60)))&amp;".jpg")</f>
        <v/>
      </c>
    </row>
    <row r="2924" ht="56" customHeight="1">
      <c r="A2924" s="342" t="n">
        <v>46306</v>
      </c>
      <c r="B2924" s="343" t="inlineStr">
        <is>
          <t>Repco Bathurst 1000, 11 October, 2026</t>
        </is>
      </c>
      <c r="C2924" s="344" t="n">
        <v>9</v>
      </c>
      <c r="D2924" s="344" t="n"/>
      <c r="E2924" s="344" t="n"/>
      <c r="F2924" s="413" t="n">
        <v>55</v>
      </c>
      <c r="G2924" s="414" t="inlineStr">
        <is>
          <t>Tickford Racing</t>
        </is>
      </c>
      <c r="H2924" s="414" t="n"/>
      <c r="I2924" s="344" t="inlineStr">
        <is>
          <t>Castrol</t>
        </is>
      </c>
      <c r="J2924" s="344" t="inlineStr">
        <is>
          <t>Ford Mustang S650</t>
        </is>
      </c>
      <c r="K2924" s="344" t="n"/>
      <c r="L2924" s="413" t="inlineStr">
        <is>
          <t>Thomas Randle</t>
        </is>
      </c>
      <c r="M2924" s="344" t="inlineStr">
        <is>
          <t>AUS</t>
        </is>
      </c>
      <c r="N2924" s="735">
        <f>_xlfn.LET(_xlpm.d,_xlfn.XLOOKUP(L2924,'[1]Birth Dates'!$A:$A,'[1]Birth Dates'!$B:$B,"",0),IF(_xlpm.d=0,"",_xlpm.d))</f>
        <v/>
      </c>
      <c r="O2924" s="343">
        <f>IF(OR(N2924="",A2924="",NOT(ISNUMBER(N2924)),N2924&gt;A2924),"",DATEDIF(N2924,A2924,"Y")&amp;" years, "&amp;DATEDIF(N2924,A2924,"YM")&amp;" months, "&amp;DATEDIF(N2924,A2924,"MD")&amp;" days")</f>
        <v/>
      </c>
      <c r="P2924" s="413" t="inlineStr">
        <is>
          <t>Reuben Goodall</t>
        </is>
      </c>
      <c r="Q2924" s="344" t="n"/>
      <c r="R2924" s="735">
        <f>_xlfn.LET(_xlpm.d,_xlfn.XLOOKUP(P2924,'[1]Birth Dates'!$A:$A,'[1]Birth Dates'!$B:$B,"",0),IF(_xlpm.d=0,"",_xlpm.d))</f>
        <v/>
      </c>
      <c r="S2924" s="343">
        <f>IF(OR(R2924="",A2924="",NOT(ISNUMBER(R2924)),R2924&gt;A2924),"",DATEDIF(R2924,A2924,"Y")&amp;" years, "&amp;DATEDIF(R2924,A2924,"YM")&amp;" months, "&amp;DATEDIF(R2924,A2924,"MD")&amp;" days")</f>
        <v/>
      </c>
      <c r="T2924" s="344" t="n"/>
      <c r="U2924" s="344" t="n"/>
      <c r="V2924" s="735" t="n"/>
      <c r="W2924" s="343">
        <f>IF(OR(V2924="",E2924="",NOT(ISNUMBER(V2924)),V2924&gt;E2924),"",DATEDIF(V2924,E2924,"Y")&amp;" years, "&amp;DATEDIF(V2924,E2924,"YM")&amp;" months, "&amp;DATEDIF(V2924,E2924,"MD")&amp;" days")</f>
        <v/>
      </c>
      <c r="X2924" s="343" t="n"/>
      <c r="Y2924" s="343" t="n"/>
      <c r="Z2924" s="343" t="n"/>
      <c r="AA2924" s="343" t="n"/>
      <c r="AB2924" s="344" t="n">
        <v>13</v>
      </c>
      <c r="AC2924" s="344" t="n">
        <v>14</v>
      </c>
      <c r="AD2924" s="344" t="n">
        <v>10</v>
      </c>
      <c r="AE2924" s="606" t="inlineStr">
        <is>
          <t>2:04.5363</t>
        </is>
      </c>
      <c r="AF2924" s="418">
        <f>IF(OR(AE2924="",AE2924="",AE2924=0),"",6.213/(AE2924*24))</f>
        <v/>
      </c>
      <c r="AG2924" s="345" t="n"/>
      <c r="AH2924" s="606" t="inlineStr"/>
      <c r="AI2924" s="418">
        <f>IF(OR(AH2924="",AH2924="",AH2924=0),"",6.213/(AH2924*24))</f>
        <v/>
      </c>
      <c r="AJ2924" s="175">
        <f>IF(AND(ISNUMBER(AB2924),ISNUMBER(AG2924)),AB2924-AG2924,"")</f>
        <v/>
      </c>
      <c r="AK2924" s="344" t="n"/>
      <c r="AL2924" s="344" t="n">
        <v>161</v>
      </c>
      <c r="AM2924" s="621" t="inlineStr">
        <is>
          <t>5:54:11.7054</t>
        </is>
      </c>
      <c r="AN2924" s="671">
        <f>IF(OR(AL2924="",AM2924="",AM2924=0),"",AL2924*6.213/(AM2924*24))</f>
        <v/>
      </c>
      <c r="AO2924" s="534">
        <f>IF(AND(AL2924=AL2923,AM2924&lt;&gt;"",AM2923&lt;&gt;""),AM2924-AM2923,"")</f>
        <v/>
      </c>
      <c r="AP2924" s="344" t="n">
        <v>141</v>
      </c>
      <c r="AQ2924" s="606" t="inlineStr">
        <is>
          <t>2:07.7755</t>
        </is>
      </c>
      <c r="AR2924" s="346">
        <f>IF(OR(AQ2924="",AQ2924="",AQ2924=0),"",6.213/(AQ2924*24))</f>
        <v/>
      </c>
      <c r="AS2924" s="436">
        <f>IF(OR(NOT(ISNUMBER(C2924)),NOT(ISNUMBER(AB2924))),"",IF(AG2924&lt;&gt;"",AG2924,AB2924)-C2924)</f>
        <v/>
      </c>
      <c r="AT2924" s="346" t="n"/>
      <c r="AU2924" s="346">
        <f>IF($B2924="","",TEXT($A2924,"yyyymmdd")&amp;"_P"&amp;$C2924&amp;"_C"&amp;$F2924&amp;"_"&amp;TRIM(RIGHT(SUBSTITUTE(TRIM(SUBSTITUTE($L2924,CHAR(160)," "))," ",REPT(" ",60)),60))&amp;IF($P2924="","","-"&amp;TRIM(RIGHT(SUBSTITUTE(TRIM(SUBSTITUTE($P2924,CHAR(160)," "))," ",REPT(" ",60)),60)))&amp;IF($T2924="","","-"&amp;TRIM(RIGHT(SUBSTITUTE(TRIM(SUBSTITUTE($T2924,CHAR(160)," "))," ",REPT(" ",60)),60)))&amp;".jpg")</f>
        <v/>
      </c>
    </row>
    <row r="2925" ht="56" customHeight="1">
      <c r="A2925" s="342" t="n">
        <v>46306</v>
      </c>
      <c r="B2925" s="343" t="inlineStr">
        <is>
          <t>Repco Bathurst 1000, 11 October, 2026</t>
        </is>
      </c>
      <c r="C2925" s="344" t="n">
        <v>10</v>
      </c>
      <c r="D2925" s="344" t="n"/>
      <c r="E2925" s="344" t="n"/>
      <c r="F2925" s="413" t="n">
        <v>15</v>
      </c>
      <c r="G2925" s="414" t="inlineStr">
        <is>
          <t>Team 18</t>
        </is>
      </c>
      <c r="H2925" s="414" t="n"/>
      <c r="I2925" s="344" t="inlineStr">
        <is>
          <t>Supercheap Auto</t>
        </is>
      </c>
      <c r="J2925" s="344" t="inlineStr">
        <is>
          <t>Chevrolet Camaro ZL1</t>
        </is>
      </c>
      <c r="K2925" s="344" t="n"/>
      <c r="L2925" s="413" t="inlineStr">
        <is>
          <t>Craig Lowndes</t>
        </is>
      </c>
      <c r="M2925" s="344" t="inlineStr">
        <is>
          <t>AUS</t>
        </is>
      </c>
      <c r="N2925" s="735">
        <f>_xlfn.LET(_xlpm.d,_xlfn.XLOOKUP(L2925,'[1]Birth Dates'!$A:$A,'[1]Birth Dates'!$B:$B,"",0),IF(_xlpm.d=0,"",_xlpm.d))</f>
        <v/>
      </c>
      <c r="O2925" s="343">
        <f>IF(OR(N2925="",A2925="",NOT(ISNUMBER(N2925)),N2925&gt;A2925),"",DATEDIF(N2925,A2925,"Y")&amp;" years, "&amp;DATEDIF(N2925,A2925,"YM")&amp;" months, "&amp;DATEDIF(N2925,A2925,"MD")&amp;" days")</f>
        <v/>
      </c>
      <c r="P2925" s="413" t="inlineStr">
        <is>
          <t>Bayley Hall</t>
        </is>
      </c>
      <c r="Q2925" s="344" t="inlineStr">
        <is>
          <t>AUS</t>
        </is>
      </c>
      <c r="R2925" s="735">
        <f>_xlfn.LET(_xlpm.d,_xlfn.XLOOKUP(P2925,'[1]Birth Dates'!$A:$A,'[1]Birth Dates'!$B:$B,"",0),IF(_xlpm.d=0,"",_xlpm.d))</f>
        <v/>
      </c>
      <c r="S2925" s="343">
        <f>IF(OR(R2925="",A2925="",NOT(ISNUMBER(R2925)),R2925&gt;A2925),"",DATEDIF(R2925,A2925,"Y")&amp;" years, "&amp;DATEDIF(R2925,A2925,"YM")&amp;" months, "&amp;DATEDIF(R2925,A2925,"MD")&amp;" days")</f>
        <v/>
      </c>
      <c r="T2925" s="344" t="n"/>
      <c r="U2925" s="344" t="n"/>
      <c r="V2925" s="735" t="n"/>
      <c r="W2925" s="343">
        <f>IF(OR(V2925="",E2925="",NOT(ISNUMBER(V2925)),V2925&gt;E2925),"",DATEDIF(V2925,E2925,"Y")&amp;" years, "&amp;DATEDIF(V2925,E2925,"YM")&amp;" months, "&amp;DATEDIF(V2925,E2925,"MD")&amp;" days")</f>
        <v/>
      </c>
      <c r="X2925" s="343" t="n"/>
      <c r="Y2925" s="343" t="n"/>
      <c r="Z2925" s="343" t="n"/>
      <c r="AA2925" s="343" t="n"/>
      <c r="AB2925" s="344" t="n">
        <v>22</v>
      </c>
      <c r="AC2925" s="344" t="n">
        <v>14</v>
      </c>
      <c r="AD2925" s="344" t="n">
        <v>10</v>
      </c>
      <c r="AE2925" s="606" t="inlineStr">
        <is>
          <t>2:05.1155</t>
        </is>
      </c>
      <c r="AF2925" s="418">
        <f>IF(OR(AE2925="",AE2925="",AE2925=0),"",6.213/(AE2925*24))</f>
        <v/>
      </c>
      <c r="AG2925" s="345" t="n"/>
      <c r="AH2925" s="606" t="inlineStr"/>
      <c r="AI2925" s="418">
        <f>IF(OR(AH2925="",AH2925="",AH2925=0),"",6.213/(AH2925*24))</f>
        <v/>
      </c>
      <c r="AJ2925" s="175">
        <f>IF(AND(ISNUMBER(AB2925),ISNUMBER(AG2925)),AB2925-AG2925,"")</f>
        <v/>
      </c>
      <c r="AK2925" s="344" t="n"/>
      <c r="AL2925" s="344" t="n">
        <v>161</v>
      </c>
      <c r="AM2925" s="622" t="inlineStr">
        <is>
          <t>5:54:12.1136</t>
        </is>
      </c>
      <c r="AN2925" s="671">
        <f>IF(OR(AL2925="",AM2925="",AM2925=0),"",AL2925*6.213/(AM2925*24))</f>
        <v/>
      </c>
      <c r="AO2925" s="534">
        <f>IF(AND(AL2925=AL2924,AM2925&lt;&gt;"",AM2924&lt;&gt;""),AM2925-AM2924,"")</f>
        <v/>
      </c>
      <c r="AP2925" s="344" t="n">
        <v>4</v>
      </c>
      <c r="AQ2925" s="606" t="inlineStr">
        <is>
          <t>2:07.7805</t>
        </is>
      </c>
      <c r="AR2925" s="346">
        <f>IF(OR(AQ2925="",AQ2925="",AQ2925=0),"",6.213/(AQ2925*24))</f>
        <v/>
      </c>
      <c r="AS2925" s="436">
        <f>IF(OR(NOT(ISNUMBER(C2925)),NOT(ISNUMBER(AB2925))),"",IF(AG2925&lt;&gt;"",AG2925,AB2925)-C2925)</f>
        <v/>
      </c>
      <c r="AT2925" s="346" t="n"/>
      <c r="AU2925" s="346">
        <f>IF($B2925="","",TEXT($A2925,"yyyymmdd")&amp;"_P"&amp;$C2925&amp;"_C"&amp;$F2925&amp;"_"&amp;TRIM(RIGHT(SUBSTITUTE(TRIM(SUBSTITUTE($L2925,CHAR(160)," "))," ",REPT(" ",60)),60))&amp;IF($P2925="","","-"&amp;TRIM(RIGHT(SUBSTITUTE(TRIM(SUBSTITUTE($P2925,CHAR(160)," "))," ",REPT(" ",60)),60)))&amp;IF($T2925="","","-"&amp;TRIM(RIGHT(SUBSTITUTE(TRIM(SUBSTITUTE($T2925,CHAR(160)," "))," ",REPT(" ",60)),60)))&amp;".jpg")</f>
        <v/>
      </c>
    </row>
    <row r="2926" ht="56" customHeight="1">
      <c r="A2926" s="342" t="n">
        <v>46306</v>
      </c>
      <c r="B2926" s="343" t="inlineStr">
        <is>
          <t>Repco Bathurst 1000, 11 October, 2026</t>
        </is>
      </c>
      <c r="C2926" s="344" t="n">
        <v>11</v>
      </c>
      <c r="D2926" s="344" t="n"/>
      <c r="E2926" s="344" t="n"/>
      <c r="F2926" s="413" t="n">
        <v>88</v>
      </c>
      <c r="G2926" s="414" t="inlineStr">
        <is>
          <t>Triple Eight Race Engineering</t>
        </is>
      </c>
      <c r="H2926" s="414" t="n"/>
      <c r="I2926" s="344" t="inlineStr">
        <is>
          <t>Red Bull, Ampol</t>
        </is>
      </c>
      <c r="J2926" s="344" t="inlineStr">
        <is>
          <t>Ford Mustang S650</t>
        </is>
      </c>
      <c r="K2926" s="344" t="n"/>
      <c r="L2926" s="413" t="inlineStr">
        <is>
          <t>Broc Feeney</t>
        </is>
      </c>
      <c r="M2926" s="344" t="inlineStr">
        <is>
          <t>AUS</t>
        </is>
      </c>
      <c r="N2926" s="735">
        <f>_xlfn.LET(_xlpm.d,_xlfn.XLOOKUP(L2926,'[1]Birth Dates'!$A:$A,'[1]Birth Dates'!$B:$B,"",0),IF(_xlpm.d=0,"",_xlpm.d))</f>
        <v/>
      </c>
      <c r="O2926" s="343">
        <f>IF(OR(N2926="",A2926="",NOT(ISNUMBER(N2926)),N2926&gt;A2926),"",DATEDIF(N2926,A2926,"Y")&amp;" years, "&amp;DATEDIF(N2926,A2926,"YM")&amp;" months, "&amp;DATEDIF(N2926,A2926,"MD")&amp;" days")</f>
        <v/>
      </c>
      <c r="P2926" s="413" t="inlineStr">
        <is>
          <t>Nick Percat</t>
        </is>
      </c>
      <c r="Q2926" s="344" t="inlineStr">
        <is>
          <t>AUS</t>
        </is>
      </c>
      <c r="R2926" s="735">
        <f>_xlfn.LET(_xlpm.d,_xlfn.XLOOKUP(P2926,'[1]Birth Dates'!$A:$A,'[1]Birth Dates'!$B:$B,"",0),IF(_xlpm.d=0,"",_xlpm.d))</f>
        <v/>
      </c>
      <c r="S2926" s="343">
        <f>IF(OR(R2926="",A2926="",NOT(ISNUMBER(R2926)),R2926&gt;A2926),"",DATEDIF(R2926,A2926,"Y")&amp;" years, "&amp;DATEDIF(R2926,A2926,"YM")&amp;" months, "&amp;DATEDIF(R2926,A2926,"MD")&amp;" days")</f>
        <v/>
      </c>
      <c r="T2926" s="344" t="n"/>
      <c r="U2926" s="344" t="n"/>
      <c r="V2926" s="735" t="n"/>
      <c r="W2926" s="343">
        <f>IF(OR(V2926="",E2926="",NOT(ISNUMBER(V2926)),V2926&gt;E2926),"",DATEDIF(V2926,E2926,"Y")&amp;" years, "&amp;DATEDIF(V2926,E2926,"YM")&amp;" months, "&amp;DATEDIF(V2926,E2926,"MD")&amp;" days")</f>
        <v/>
      </c>
      <c r="X2926" s="343" t="n"/>
      <c r="Y2926" s="343" t="n"/>
      <c r="Z2926" s="343" t="n"/>
      <c r="AA2926" s="343" t="n"/>
      <c r="AB2926" s="344" t="n">
        <v>12</v>
      </c>
      <c r="AC2926" s="344" t="n">
        <v>12</v>
      </c>
      <c r="AD2926" s="344" t="n">
        <v>8</v>
      </c>
      <c r="AE2926" s="606" t="inlineStr">
        <is>
          <t>2:04.5241</t>
        </is>
      </c>
      <c r="AF2926" s="418">
        <f>IF(OR(AE2926="",AE2926="",AE2926=0),"",6.213/(AE2926*24))</f>
        <v/>
      </c>
      <c r="AG2926" s="345" t="n"/>
      <c r="AH2926" s="606" t="inlineStr"/>
      <c r="AI2926" s="418">
        <f>IF(OR(AH2926="",AH2926="",AH2926=0),"",6.213/(AH2926*24))</f>
        <v/>
      </c>
      <c r="AJ2926" s="175">
        <f>IF(AND(ISNUMBER(AB2926),ISNUMBER(AG2926)),AB2926-AG2926,"")</f>
        <v/>
      </c>
      <c r="AK2926" s="344" t="n"/>
      <c r="AL2926" s="344" t="n">
        <v>161</v>
      </c>
      <c r="AM2926" s="622" t="inlineStr">
        <is>
          <t>5:54:12.2452</t>
        </is>
      </c>
      <c r="AN2926" s="671">
        <f>IF(OR(AL2926="",AM2926="",AM2926=0),"",AL2926*6.213/(AM2926*24))</f>
        <v/>
      </c>
      <c r="AO2926" s="534">
        <f>IF(AND(AL2926=AL2925,AM2926&lt;&gt;"",AM2925&lt;&gt;""),AM2926-AM2925,"")</f>
        <v/>
      </c>
      <c r="AP2926" s="344" t="n">
        <v>27</v>
      </c>
      <c r="AQ2926" s="606" t="inlineStr">
        <is>
          <t>2:07.9720</t>
        </is>
      </c>
      <c r="AR2926" s="346">
        <f>IF(OR(AQ2926="",AQ2926="",AQ2926=0),"",6.213/(AQ2926*24))</f>
        <v/>
      </c>
      <c r="AS2926" s="436">
        <f>IF(OR(NOT(ISNUMBER(C2926)),NOT(ISNUMBER(AB2926))),"",IF(AG2926&lt;&gt;"",AG2926,AB2926)-C2926)</f>
        <v/>
      </c>
      <c r="AT2926" s="346" t="n"/>
      <c r="AU2926" s="346">
        <f>IF($B2926="","",TEXT($A2926,"yyyymmdd")&amp;"_P"&amp;$C2926&amp;"_C"&amp;$F2926&amp;"_"&amp;TRIM(RIGHT(SUBSTITUTE(TRIM(SUBSTITUTE($L2926,CHAR(160)," "))," ",REPT(" ",60)),60))&amp;IF($P2926="","","-"&amp;TRIM(RIGHT(SUBSTITUTE(TRIM(SUBSTITUTE($P2926,CHAR(160)," "))," ",REPT(" ",60)),60)))&amp;IF($T2926="","","-"&amp;TRIM(RIGHT(SUBSTITUTE(TRIM(SUBSTITUTE($T2926,CHAR(160)," "))," ",REPT(" ",60)),60)))&amp;".jpg")</f>
        <v/>
      </c>
    </row>
    <row r="2927" ht="56" customHeight="1">
      <c r="A2927" s="342" t="n">
        <v>46306</v>
      </c>
      <c r="B2927" s="343" t="inlineStr">
        <is>
          <t>Repco Bathurst 1000, 11 October, 2026</t>
        </is>
      </c>
      <c r="C2927" s="344" t="n">
        <v>12</v>
      </c>
      <c r="D2927" s="344" t="n"/>
      <c r="E2927" s="344" t="n"/>
      <c r="F2927" s="413" t="n">
        <v>31</v>
      </c>
      <c r="G2927" s="414" t="inlineStr">
        <is>
          <t>PremiAir Racing</t>
        </is>
      </c>
      <c r="H2927" s="414" t="n"/>
      <c r="I2927" s="344" t="inlineStr">
        <is>
          <t>PremiAir Hire</t>
        </is>
      </c>
      <c r="J2927" s="344" t="inlineStr">
        <is>
          <t>Chevrolet Camaro ZL1</t>
        </is>
      </c>
      <c r="K2927" s="344" t="n"/>
      <c r="L2927" s="413" t="inlineStr">
        <is>
          <t>Jayden Ojeda</t>
        </is>
      </c>
      <c r="M2927" s="344" t="inlineStr">
        <is>
          <t>AUS</t>
        </is>
      </c>
      <c r="N2927" s="735">
        <f>_xlfn.LET(_xlpm.d,_xlfn.XLOOKUP(L2927,'[1]Birth Dates'!$A:$A,'[1]Birth Dates'!$B:$B,"",0),IF(_xlpm.d=0,"",_xlpm.d))</f>
        <v/>
      </c>
      <c r="O2927" s="343">
        <f>IF(OR(N2927="",A2927="",NOT(ISNUMBER(N2927)),N2927&gt;A2927),"",DATEDIF(N2927,A2927,"Y")&amp;" years, "&amp;DATEDIF(N2927,A2927,"YM")&amp;" months, "&amp;DATEDIF(N2927,A2927,"MD")&amp;" days")</f>
        <v/>
      </c>
      <c r="P2927" s="413" t="inlineStr">
        <is>
          <t>David Russell</t>
        </is>
      </c>
      <c r="Q2927" s="344" t="inlineStr">
        <is>
          <t>AUS</t>
        </is>
      </c>
      <c r="R2927" s="735">
        <f>_xlfn.LET(_xlpm.d,_xlfn.XLOOKUP(P2927,'[1]Birth Dates'!$A:$A,'[1]Birth Dates'!$B:$B,"",0),IF(_xlpm.d=0,"",_xlpm.d))</f>
        <v/>
      </c>
      <c r="S2927" s="343">
        <f>IF(OR(R2927="",A2927="",NOT(ISNUMBER(R2927)),R2927&gt;A2927),"",DATEDIF(R2927,A2927,"Y")&amp;" years, "&amp;DATEDIF(R2927,A2927,"YM")&amp;" months, "&amp;DATEDIF(R2927,A2927,"MD")&amp;" days")</f>
        <v/>
      </c>
      <c r="T2927" s="344" t="n"/>
      <c r="U2927" s="344" t="n"/>
      <c r="V2927" s="735" t="n"/>
      <c r="W2927" s="343">
        <f>IF(OR(V2927="",E2927="",NOT(ISNUMBER(V2927)),V2927&gt;E2927),"",DATEDIF(V2927,E2927,"Y")&amp;" years, "&amp;DATEDIF(V2927,E2927,"YM")&amp;" months, "&amp;DATEDIF(V2927,E2927,"MD")&amp;" days")</f>
        <v/>
      </c>
      <c r="X2927" s="343" t="n"/>
      <c r="Y2927" s="343" t="n"/>
      <c r="Z2927" s="343" t="n"/>
      <c r="AA2927" s="343" t="n"/>
      <c r="AB2927" s="344" t="n">
        <v>8</v>
      </c>
      <c r="AC2927" s="344" t="n">
        <v>11</v>
      </c>
      <c r="AD2927" s="344" t="n">
        <v>7</v>
      </c>
      <c r="AE2927" s="606" t="inlineStr">
        <is>
          <t>2:04.3564</t>
        </is>
      </c>
      <c r="AF2927" s="418">
        <f>IF(OR(AE2927="",AE2927="",AE2927=0),"",6.213/(AE2927*24))</f>
        <v/>
      </c>
      <c r="AG2927" s="345" t="n">
        <v>7</v>
      </c>
      <c r="AH2927" s="606" t="inlineStr">
        <is>
          <t>2:05.1558</t>
        </is>
      </c>
      <c r="AI2927" s="418">
        <f>IF(OR(AH2927="",AH2927="",AH2927=0),"",6.213/(AH2927*24))</f>
        <v/>
      </c>
      <c r="AJ2927" s="175">
        <f>IF(AND(ISNUMBER(AB2927),ISNUMBER(AG2927)),AB2927-AG2927,"")</f>
        <v/>
      </c>
      <c r="AK2927" s="344" t="n"/>
      <c r="AL2927" s="344" t="n">
        <v>161</v>
      </c>
      <c r="AM2927" s="622" t="inlineStr">
        <is>
          <t>5:54:12.4992</t>
        </is>
      </c>
      <c r="AN2927" s="671">
        <f>IF(OR(AL2927="",AM2927="",AM2927=0),"",AL2927*6.213/(AM2927*24))</f>
        <v/>
      </c>
      <c r="AO2927" s="534">
        <f>IF(AND(AL2927=AL2926,AM2927&lt;&gt;"",AM2926&lt;&gt;""),AM2927-AM2926,"")</f>
        <v/>
      </c>
      <c r="AP2927" s="344" t="n">
        <v>140</v>
      </c>
      <c r="AQ2927" s="606" t="inlineStr">
        <is>
          <t>2:07.7893</t>
        </is>
      </c>
      <c r="AR2927" s="346">
        <f>IF(OR(AQ2927="",AQ2927="",AQ2927=0),"",6.213/(AQ2927*24))</f>
        <v/>
      </c>
      <c r="AS2927" s="436">
        <f>IF(OR(NOT(ISNUMBER(C2927)),NOT(ISNUMBER(AB2927))),"",IF(AG2927&lt;&gt;"",AG2927,AB2927)-C2927)</f>
        <v/>
      </c>
      <c r="AT2927" s="346" t="n"/>
      <c r="AU2927" s="346">
        <f>IF($B2927="","",TEXT($A2927,"yyyymmdd")&amp;"_P"&amp;$C2927&amp;"_C"&amp;$F2927&amp;"_"&amp;TRIM(RIGHT(SUBSTITUTE(TRIM(SUBSTITUTE($L2927,CHAR(160)," "))," ",REPT(" ",60)),60))&amp;IF($P2927="","","-"&amp;TRIM(RIGHT(SUBSTITUTE(TRIM(SUBSTITUTE($P2927,CHAR(160)," "))," ",REPT(" ",60)),60)))&amp;IF($T2927="","","-"&amp;TRIM(RIGHT(SUBSTITUTE(TRIM(SUBSTITUTE($T2927,CHAR(160)," "))," ",REPT(" ",60)),60)))&amp;".jpg")</f>
        <v/>
      </c>
    </row>
    <row r="2928" ht="56" customHeight="1">
      <c r="A2928" s="342" t="n">
        <v>46306</v>
      </c>
      <c r="B2928" s="343" t="inlineStr">
        <is>
          <t>Repco Bathurst 1000, 11 October, 2026</t>
        </is>
      </c>
      <c r="C2928" s="344" t="n">
        <v>13</v>
      </c>
      <c r="D2928" s="342" t="n"/>
      <c r="E2928" s="344" t="n"/>
      <c r="F2928" s="413" t="n">
        <v>3</v>
      </c>
      <c r="G2928" s="414" t="inlineStr">
        <is>
          <t>Blanchard Racing Team</t>
        </is>
      </c>
      <c r="H2928" s="414" t="n"/>
      <c r="I2928" s="344" t="inlineStr">
        <is>
          <t>LIQUIMOLY, Blahst</t>
        </is>
      </c>
      <c r="J2928" s="344" t="inlineStr">
        <is>
          <t>Ford Mustang S650</t>
        </is>
      </c>
      <c r="K2928" s="344" t="n"/>
      <c r="L2928" s="413" t="inlineStr">
        <is>
          <t>Aaron Cameron</t>
        </is>
      </c>
      <c r="M2928" s="344" t="inlineStr">
        <is>
          <t>AUS</t>
        </is>
      </c>
      <c r="N2928" s="735">
        <f>_xlfn.LET(_xlpm.d,_xlfn.XLOOKUP(L2928,'[1]Birth Dates'!$A:$A,'[1]Birth Dates'!$B:$B,"",0),IF(_xlpm.d=0,"",_xlpm.d))</f>
        <v/>
      </c>
      <c r="O2928" s="343">
        <f>IF(OR(N2928="",A2928="",NOT(ISNUMBER(N2928)),N2928&gt;A2928),"",DATEDIF(N2928,A2928,"Y")&amp;" years, "&amp;DATEDIF(N2928,A2928,"YM")&amp;" months, "&amp;DATEDIF(N2928,A2928,"MD")&amp;" days")</f>
        <v/>
      </c>
      <c r="P2928" s="413" t="inlineStr">
        <is>
          <t>Zak Best</t>
        </is>
      </c>
      <c r="Q2928" s="344" t="inlineStr">
        <is>
          <t>AUS</t>
        </is>
      </c>
      <c r="R2928" s="735">
        <f>_xlfn.LET(_xlpm.d,_xlfn.XLOOKUP(P2928,'[1]Birth Dates'!$A:$A,'[1]Birth Dates'!$B:$B,"",0),IF(_xlpm.d=0,"",_xlpm.d))</f>
        <v/>
      </c>
      <c r="S2928" s="343">
        <f>IF(OR(R2928="",A2928="",NOT(ISNUMBER(R2928)),R2928&gt;A2928),"",DATEDIF(R2928,A2928,"Y")&amp;" years, "&amp;DATEDIF(R2928,A2928,"YM")&amp;" months, "&amp;DATEDIF(R2928,A2928,"MD")&amp;" days")</f>
        <v/>
      </c>
      <c r="T2928" s="344" t="n"/>
      <c r="U2928" s="344" t="n"/>
      <c r="V2928" s="735" t="n"/>
      <c r="W2928" s="343">
        <f>IF(OR(V2928="",E2928="",NOT(ISNUMBER(V2928)),V2928&gt;E2928),"",DATEDIF(V2928,E2928,"Y")&amp;" years, "&amp;DATEDIF(V2928,E2928,"YM")&amp;" months, "&amp;DATEDIF(V2928,E2928,"MD")&amp;" days")</f>
        <v/>
      </c>
      <c r="X2928" s="343" t="n"/>
      <c r="Y2928" s="343" t="n"/>
      <c r="Z2928" s="343" t="n"/>
      <c r="AA2928" s="343" t="n"/>
      <c r="AB2928" s="344" t="n">
        <v>18</v>
      </c>
      <c r="AC2928" s="344" t="n">
        <v>12</v>
      </c>
      <c r="AD2928" s="344" t="n">
        <v>11</v>
      </c>
      <c r="AE2928" s="606" t="inlineStr">
        <is>
          <t>2:04.9557</t>
        </is>
      </c>
      <c r="AF2928" s="418">
        <f>IF(OR(AE2928="",AE2928="",AE2928=0),"",6.213/(AE2928*24))</f>
        <v/>
      </c>
      <c r="AG2928" s="345" t="n"/>
      <c r="AH2928" s="606" t="inlineStr"/>
      <c r="AI2928" s="418">
        <f>IF(OR(AH2928="",AH2928="",AH2928=0),"",6.213/(AH2928*24))</f>
        <v/>
      </c>
      <c r="AJ2928" s="175">
        <f>IF(AND(ISNUMBER(AB2928),ISNUMBER(AG2928)),AB2928-AG2928,"")</f>
        <v/>
      </c>
      <c r="AK2928" s="344" t="n"/>
      <c r="AL2928" s="344" t="n">
        <v>161</v>
      </c>
      <c r="AM2928" s="622" t="inlineStr">
        <is>
          <t>5:54:12.6434</t>
        </is>
      </c>
      <c r="AN2928" s="671">
        <f>IF(OR(AL2928="",AM2928="",AM2928=0),"",AL2928*6.213/(AM2928*24))</f>
        <v/>
      </c>
      <c r="AO2928" s="534">
        <f>IF(AND(AL2928=AL2927,AM2928&lt;&gt;"",AM2927&lt;&gt;""),AM2928-AM2927,"")</f>
        <v/>
      </c>
      <c r="AP2928" s="344" t="n">
        <v>152</v>
      </c>
      <c r="AQ2928" s="606" t="inlineStr">
        <is>
          <t>2:07.6567</t>
        </is>
      </c>
      <c r="AR2928" s="346">
        <f>IF(OR(AQ2928="",AQ2928="",AQ2928=0),"",6.213/(AQ2928*24))</f>
        <v/>
      </c>
      <c r="AS2928" s="436">
        <f>IF(OR(NOT(ISNUMBER(C2928)),NOT(ISNUMBER(AB2928))),"",IF(AG2928&lt;&gt;"",AG2928,AB2928)-C2928)</f>
        <v/>
      </c>
      <c r="AT2928" s="346" t="n"/>
      <c r="AU2928" s="346">
        <f>IF($B2928="","",TEXT($A2928,"yyyymmdd")&amp;"_P"&amp;$C2928&amp;"_C"&amp;$F2928&amp;"_"&amp;TRIM(RIGHT(SUBSTITUTE(TRIM(SUBSTITUTE($L2928,CHAR(160)," "))," ",REPT(" ",60)),60))&amp;IF($P2928="","","-"&amp;TRIM(RIGHT(SUBSTITUTE(TRIM(SUBSTITUTE($P2928,CHAR(160)," "))," ",REPT(" ",60)),60)))&amp;IF($T2928="","","-"&amp;TRIM(RIGHT(SUBSTITUTE(TRIM(SUBSTITUTE($T2928,CHAR(160)," "))," ",REPT(" ",60)),60)))&amp;".jpg")</f>
        <v/>
      </c>
    </row>
    <row r="2929" ht="56" customHeight="1">
      <c r="A2929" s="342" t="n">
        <v>46306</v>
      </c>
      <c r="B2929" s="343" t="inlineStr">
        <is>
          <t>Repco Bathurst 1000, 11 October, 2026</t>
        </is>
      </c>
      <c r="C2929" s="344" t="n">
        <v>14</v>
      </c>
      <c r="D2929" s="344" t="n"/>
      <c r="E2929" s="344" t="n"/>
      <c r="F2929" s="413" t="n">
        <v>14</v>
      </c>
      <c r="G2929" s="414" t="inlineStr">
        <is>
          <t>Brad Jones Racing</t>
        </is>
      </c>
      <c r="H2929" s="414" t="n"/>
      <c r="I2929" s="344" t="inlineStr">
        <is>
          <t>Dare Iced Coffee</t>
        </is>
      </c>
      <c r="J2929" s="414" t="inlineStr">
        <is>
          <t>Toyota Supra</t>
        </is>
      </c>
      <c r="K2929" s="344" t="n"/>
      <c r="L2929" s="413" t="inlineStr">
        <is>
          <t>Cameron Hill</t>
        </is>
      </c>
      <c r="M2929" s="344" t="inlineStr">
        <is>
          <t>AUS</t>
        </is>
      </c>
      <c r="N2929" s="735">
        <f>_xlfn.LET(_xlpm.d,_xlfn.XLOOKUP(L2929,'[1]Birth Dates'!$A:$A,'[1]Birth Dates'!$B:$B,"",0),IF(_xlpm.d=0,"",_xlpm.d))</f>
        <v/>
      </c>
      <c r="O2929" s="343">
        <f>IF(OR(N2929="",A2929="",NOT(ISNUMBER(N2929)),N2929&gt;A2929),"",DATEDIF(N2929,A2929,"Y")&amp;" years, "&amp;DATEDIF(N2929,A2929,"YM")&amp;" months, "&amp;DATEDIF(N2929,A2929,"MD")&amp;" days")</f>
        <v/>
      </c>
      <c r="P2929" s="413" t="inlineStr">
        <is>
          <t>Bradley Vaughan</t>
        </is>
      </c>
      <c r="Q2929" s="344" t="inlineStr">
        <is>
          <t>AUS</t>
        </is>
      </c>
      <c r="R2929" s="735">
        <f>_xlfn.LET(_xlpm.d,_xlfn.XLOOKUP(P2929,'[1]Birth Dates'!$A:$A,'[1]Birth Dates'!$B:$B,"",0),IF(_xlpm.d=0,"",_xlpm.d))</f>
        <v/>
      </c>
      <c r="S2929" s="343">
        <f>IF(OR(R2929="",A2929="",NOT(ISNUMBER(R2929)),R2929&gt;A2929),"",DATEDIF(R2929,A2929,"Y")&amp;" years, "&amp;DATEDIF(R2929,A2929,"YM")&amp;" months, "&amp;DATEDIF(R2929,A2929,"MD")&amp;" days")</f>
        <v/>
      </c>
      <c r="T2929" s="344" t="n"/>
      <c r="U2929" s="344" t="n"/>
      <c r="V2929" s="735" t="n"/>
      <c r="W2929" s="343">
        <f>IF(OR(V2929="",E2929="",NOT(ISNUMBER(V2929)),V2929&gt;E2929),"",DATEDIF(V2929,E2929,"Y")&amp;" years, "&amp;DATEDIF(V2929,E2929,"YM")&amp;" months, "&amp;DATEDIF(V2929,E2929,"MD")&amp;" days")</f>
        <v/>
      </c>
      <c r="X2929" s="343" t="n"/>
      <c r="Y2929" s="343" t="n"/>
      <c r="Z2929" s="343" t="n"/>
      <c r="AA2929" s="343" t="n"/>
      <c r="AB2929" s="344" t="n">
        <v>19</v>
      </c>
      <c r="AC2929" s="344" t="n">
        <v>13</v>
      </c>
      <c r="AD2929" s="344" t="n">
        <v>7</v>
      </c>
      <c r="AE2929" s="606" t="inlineStr">
        <is>
          <t>2:05.0040</t>
        </is>
      </c>
      <c r="AF2929" s="418">
        <f>IF(OR(AE2929="",AE2929="",AE2929=0),"",6.213/(AE2929*24))</f>
        <v/>
      </c>
      <c r="AG2929" s="345" t="n"/>
      <c r="AH2929" s="606" t="inlineStr"/>
      <c r="AI2929" s="418">
        <f>IF(OR(AH2929="",AH2929="",AH2929=0),"",6.213/(AH2929*24))</f>
        <v/>
      </c>
      <c r="AJ2929" s="175">
        <f>IF(AND(ISNUMBER(AB2929),ISNUMBER(AG2929)),AB2929-AG2929,"")</f>
        <v/>
      </c>
      <c r="AK2929" s="344" t="n"/>
      <c r="AL2929" s="344" t="n">
        <v>161</v>
      </c>
      <c r="AM2929" s="622" t="inlineStr">
        <is>
          <t>5:54:15.0546</t>
        </is>
      </c>
      <c r="AN2929" s="671">
        <f>IF(OR(AL2929="",AM2929="",AM2929=0),"",AL2929*6.213/(AM2929*24))</f>
        <v/>
      </c>
      <c r="AO2929" s="534">
        <f>IF(AND(AL2929=AL2928,AM2929&lt;&gt;"",AM2928&lt;&gt;""),AM2929-AM2928,"")</f>
        <v/>
      </c>
      <c r="AP2929" s="344" t="n">
        <v>4</v>
      </c>
      <c r="AQ2929" s="606" t="inlineStr">
        <is>
          <t>2:08.1877</t>
        </is>
      </c>
      <c r="AR2929" s="346">
        <f>IF(OR(AQ2929="",AQ2929="",AQ2929=0),"",6.213/(AQ2929*24))</f>
        <v/>
      </c>
      <c r="AS2929" s="436">
        <f>IF(OR(NOT(ISNUMBER(C2929)),NOT(ISNUMBER(AB2929))),"",IF(AG2929&lt;&gt;"",AG2929,AB2929)-C2929)</f>
        <v/>
      </c>
      <c r="AT2929" s="346" t="n"/>
      <c r="AU2929" s="346">
        <f>IF($B2929="","",TEXT($A2929,"yyyymmdd")&amp;"_P"&amp;$C2929&amp;"_C"&amp;$F2929&amp;"_"&amp;TRIM(RIGHT(SUBSTITUTE(TRIM(SUBSTITUTE($L2929,CHAR(160)," "))," ",REPT(" ",60)),60))&amp;IF($P2929="","","-"&amp;TRIM(RIGHT(SUBSTITUTE(TRIM(SUBSTITUTE($P2929,CHAR(160)," "))," ",REPT(" ",60)),60)))&amp;IF($T2929="","","-"&amp;TRIM(RIGHT(SUBSTITUTE(TRIM(SUBSTITUTE($T2929,CHAR(160)," "))," ",REPT(" ",60)),60)))&amp;".jpg")</f>
        <v/>
      </c>
    </row>
    <row r="2930" ht="56" customHeight="1">
      <c r="A2930" s="342" t="n">
        <v>46306</v>
      </c>
      <c r="B2930" s="343" t="inlineStr">
        <is>
          <t>Repco Bathurst 1000, 11 October, 2026</t>
        </is>
      </c>
      <c r="C2930" s="344" t="n">
        <v>15</v>
      </c>
      <c r="D2930" s="342" t="n"/>
      <c r="E2930" s="344" t="n"/>
      <c r="F2930" s="413" t="n">
        <v>6</v>
      </c>
      <c r="G2930" s="414" t="inlineStr">
        <is>
          <t>Tickford Racing</t>
        </is>
      </c>
      <c r="H2930" s="414" t="n"/>
      <c r="I2930" s="344" t="inlineStr">
        <is>
          <t>Monster Energy</t>
        </is>
      </c>
      <c r="J2930" s="344" t="inlineStr">
        <is>
          <t>Ford Mustang S650</t>
        </is>
      </c>
      <c r="K2930" s="344" t="n"/>
      <c r="L2930" s="413" t="inlineStr">
        <is>
          <t>Cam Waters</t>
        </is>
      </c>
      <c r="M2930" s="344" t="inlineStr">
        <is>
          <t>AUS</t>
        </is>
      </c>
      <c r="N2930" s="735">
        <f>_xlfn.LET(_xlpm.d,_xlfn.XLOOKUP(L2930,'[1]Birth Dates'!$A:$A,'[1]Birth Dates'!$B:$B,"",0),IF(_xlpm.d=0,"",_xlpm.d))</f>
        <v/>
      </c>
      <c r="O2930" s="343">
        <f>IF(OR(N2930="",A2930="",NOT(ISNUMBER(N2930)),N2930&gt;A2930),"",DATEDIF(N2930,A2930,"Y")&amp;" years, "&amp;DATEDIF(N2930,A2930,"YM")&amp;" months, "&amp;DATEDIF(N2930,A2930,"MD")&amp;" days")</f>
        <v/>
      </c>
      <c r="P2930" s="413" t="inlineStr">
        <is>
          <t>Mark Winterbottom</t>
        </is>
      </c>
      <c r="Q2930" s="344" t="inlineStr">
        <is>
          <t>AUS</t>
        </is>
      </c>
      <c r="R2930" s="735">
        <f>_xlfn.LET(_xlpm.d,_xlfn.XLOOKUP(P2930,'[1]Birth Dates'!$A:$A,'[1]Birth Dates'!$B:$B,"",0),IF(_xlpm.d=0,"",_xlpm.d))</f>
        <v/>
      </c>
      <c r="S2930" s="343">
        <f>IF(OR(R2930="",A2930="",NOT(ISNUMBER(R2930)),R2930&gt;A2930),"",DATEDIF(R2930,A2930,"Y")&amp;" years, "&amp;DATEDIF(R2930,A2930,"YM")&amp;" months, "&amp;DATEDIF(R2930,A2930,"MD")&amp;" days")</f>
        <v/>
      </c>
      <c r="T2930" s="344" t="n"/>
      <c r="U2930" s="344" t="n"/>
      <c r="V2930" s="735" t="n"/>
      <c r="W2930" s="343">
        <f>IF(OR(V2930="",E2930="",NOT(ISNUMBER(V2930)),V2930&gt;E2930),"",DATEDIF(V2930,E2930,"Y")&amp;" years, "&amp;DATEDIF(V2930,E2930,"YM")&amp;" months, "&amp;DATEDIF(V2930,E2930,"MD")&amp;" days")</f>
        <v/>
      </c>
      <c r="X2930" s="343" t="n"/>
      <c r="Y2930" s="343" t="n"/>
      <c r="Z2930" s="343" t="n"/>
      <c r="AA2930" s="343" t="n"/>
      <c r="AB2930" s="344" t="n">
        <v>14</v>
      </c>
      <c r="AC2930" s="344" t="n">
        <v>14</v>
      </c>
      <c r="AD2930" s="344" t="n">
        <v>13</v>
      </c>
      <c r="AE2930" s="606" t="inlineStr">
        <is>
          <t>2:04.5443</t>
        </is>
      </c>
      <c r="AF2930" s="418">
        <f>IF(OR(AE2930="",AE2930="",AE2930=0),"",6.213/(AE2930*24))</f>
        <v/>
      </c>
      <c r="AG2930" s="345" t="n"/>
      <c r="AH2930" s="606" t="inlineStr"/>
      <c r="AI2930" s="418">
        <f>IF(OR(AH2930="",AH2930="",AH2930=0),"",6.213/(AH2930*24))</f>
        <v/>
      </c>
      <c r="AJ2930" s="175">
        <f>IF(AND(ISNUMBER(AB2930),ISNUMBER(AG2930)),AB2930-AG2930,"")</f>
        <v/>
      </c>
      <c r="AK2930" s="344" t="n"/>
      <c r="AL2930" s="344" t="n">
        <v>161</v>
      </c>
      <c r="AM2930" s="621" t="inlineStr">
        <is>
          <t>5:54:18.5115</t>
        </is>
      </c>
      <c r="AN2930" s="671">
        <f>IF(OR(AL2930="",AM2930="",AM2930=0),"",AL2930*6.213/(AM2930*24))</f>
        <v/>
      </c>
      <c r="AO2930" s="534">
        <f>IF(AND(AL2930=AL2929,AM2930&lt;&gt;"",AM2929&lt;&gt;""),AM2930-AM2929,"")</f>
        <v/>
      </c>
      <c r="AP2930" s="344" t="n">
        <v>142</v>
      </c>
      <c r="AQ2930" s="606" t="inlineStr">
        <is>
          <t>2:07.6801</t>
        </is>
      </c>
      <c r="AR2930" s="346">
        <f>IF(OR(AQ2930="",AQ2930="",AQ2930=0),"",6.213/(AQ2930*24))</f>
        <v/>
      </c>
      <c r="AS2930" s="436">
        <f>IF(OR(NOT(ISNUMBER(C2930)),NOT(ISNUMBER(AB2930))),"",IF(AG2930&lt;&gt;"",AG2930,AB2930)-C2930)</f>
        <v/>
      </c>
      <c r="AT2930" s="346" t="n"/>
      <c r="AU2930" s="346">
        <f>IF($B2930="","",TEXT($A2930,"yyyymmdd")&amp;"_P"&amp;$C2930&amp;"_C"&amp;$F2930&amp;"_"&amp;TRIM(RIGHT(SUBSTITUTE(TRIM(SUBSTITUTE($L2930,CHAR(160)," "))," ",REPT(" ",60)),60))&amp;IF($P2930="","","-"&amp;TRIM(RIGHT(SUBSTITUTE(TRIM(SUBSTITUTE($P2930,CHAR(160)," "))," ",REPT(" ",60)),60)))&amp;IF($T2930="","","-"&amp;TRIM(RIGHT(SUBSTITUTE(TRIM(SUBSTITUTE($T2930,CHAR(160)," "))," ",REPT(" ",60)),60)))&amp;".jpg")</f>
        <v/>
      </c>
    </row>
    <row r="2931" ht="56" customHeight="1">
      <c r="A2931" s="342" t="n">
        <v>46306</v>
      </c>
      <c r="B2931" s="343" t="inlineStr">
        <is>
          <t>Repco Bathurst 1000, 11 October, 2026</t>
        </is>
      </c>
      <c r="C2931" s="344" t="n">
        <v>16</v>
      </c>
      <c r="D2931" s="344" t="n"/>
      <c r="E2931" s="344" t="n"/>
      <c r="F2931" s="413" t="n">
        <v>9</v>
      </c>
      <c r="G2931" s="414" t="inlineStr">
        <is>
          <t>Erebus Motorsport</t>
        </is>
      </c>
      <c r="H2931" s="414" t="n"/>
      <c r="I2931" s="344" t="inlineStr">
        <is>
          <t>Chiko</t>
        </is>
      </c>
      <c r="J2931" s="344" t="inlineStr">
        <is>
          <t>Chevrolet Camaro ZL1</t>
        </is>
      </c>
      <c r="K2931" s="344" t="n"/>
      <c r="L2931" s="413" t="inlineStr">
        <is>
          <t>Jobe Stewart</t>
        </is>
      </c>
      <c r="M2931" s="344" t="inlineStr">
        <is>
          <t>AUS</t>
        </is>
      </c>
      <c r="N2931" s="735">
        <f>_xlfn.LET(_xlpm.d,_xlfn.XLOOKUP(L2931,'[1]Birth Dates'!$A:$A,'[1]Birth Dates'!$B:$B,"",0),IF(_xlpm.d=0,"",_xlpm.d))</f>
        <v/>
      </c>
      <c r="O2931" s="343">
        <f>IF(OR(N2931="",A2931="",NOT(ISNUMBER(N2931)),N2931&gt;A2931),"",DATEDIF(N2931,A2931,"Y")&amp;" years, "&amp;DATEDIF(N2931,A2931,"YM")&amp;" months, "&amp;DATEDIF(N2931,A2931,"MD")&amp;" days")</f>
        <v/>
      </c>
      <c r="P2931" s="413" t="inlineStr">
        <is>
          <t>Jarrod Hughes</t>
        </is>
      </c>
      <c r="Q2931" s="344" t="inlineStr">
        <is>
          <t>AUS</t>
        </is>
      </c>
      <c r="R2931" s="735">
        <f>_xlfn.LET(_xlpm.d,_xlfn.XLOOKUP(P2931,'[1]Birth Dates'!$A:$A,'[1]Birth Dates'!$B:$B,"",0),IF(_xlpm.d=0,"",_xlpm.d))</f>
        <v/>
      </c>
      <c r="S2931" s="343">
        <f>IF(OR(R2931="",A2931="",NOT(ISNUMBER(R2931)),R2931&gt;A2931),"",DATEDIF(R2931,A2931,"Y")&amp;" years, "&amp;DATEDIF(R2931,A2931,"YM")&amp;" months, "&amp;DATEDIF(R2931,A2931,"MD")&amp;" days")</f>
        <v/>
      </c>
      <c r="T2931" s="344" t="n"/>
      <c r="U2931" s="344" t="n"/>
      <c r="V2931" s="735" t="n"/>
      <c r="W2931" s="343">
        <f>IF(OR(V2931="",E2931="",NOT(ISNUMBER(V2931)),V2931&gt;E2931),"",DATEDIF(V2931,E2931,"Y")&amp;" years, "&amp;DATEDIF(V2931,E2931,"YM")&amp;" months, "&amp;DATEDIF(V2931,E2931,"MD")&amp;" days")</f>
        <v/>
      </c>
      <c r="X2931" s="343" t="n"/>
      <c r="Y2931" s="343" t="n"/>
      <c r="Z2931" s="343" t="n"/>
      <c r="AA2931" s="343" t="n"/>
      <c r="AB2931" s="344" t="n">
        <v>17</v>
      </c>
      <c r="AC2931" s="344" t="n">
        <v>12</v>
      </c>
      <c r="AD2931" s="344" t="n">
        <v>7</v>
      </c>
      <c r="AE2931" s="606" t="inlineStr">
        <is>
          <t>2:04.6923</t>
        </is>
      </c>
      <c r="AF2931" s="418">
        <f>IF(OR(AE2931="",AE2931="",AE2931=0),"",6.213/(AE2931*24))</f>
        <v/>
      </c>
      <c r="AG2931" s="345" t="n"/>
      <c r="AH2931" s="606" t="inlineStr"/>
      <c r="AI2931" s="418">
        <f>IF(OR(AH2931="",AH2931="",AH2931=0),"",6.213/(AH2931*24))</f>
        <v/>
      </c>
      <c r="AJ2931" s="175">
        <f>IF(AND(ISNUMBER(AB2931),ISNUMBER(AG2931)),AB2931-AG2931,"")</f>
        <v/>
      </c>
      <c r="AK2931" s="344" t="n"/>
      <c r="AL2931" s="344" t="n">
        <v>161</v>
      </c>
      <c r="AM2931" s="622" t="inlineStr">
        <is>
          <t>5:54:23.2824</t>
        </is>
      </c>
      <c r="AN2931" s="671">
        <f>IF(OR(AL2931="",AM2931="",AM2931=0),"",AL2931*6.213/(AM2931*24))</f>
        <v/>
      </c>
      <c r="AO2931" s="534">
        <f>IF(AND(AL2931=AL2930,AM2931&lt;&gt;"",AM2930&lt;&gt;""),AM2931-AM2930,"")</f>
        <v/>
      </c>
      <c r="AP2931" s="344" t="n">
        <v>145</v>
      </c>
      <c r="AQ2931" s="606" t="inlineStr">
        <is>
          <t>2:07.6567</t>
        </is>
      </c>
      <c r="AR2931" s="346">
        <f>IF(OR(AQ2931="",AQ2931="",AQ2931=0),"",6.213/(AQ2931*24))</f>
        <v/>
      </c>
      <c r="AS2931" s="436">
        <f>IF(OR(NOT(ISNUMBER(C2931)),NOT(ISNUMBER(AB2931))),"",IF(AG2931&lt;&gt;"",AG2931,AB2931)-C2931)</f>
        <v/>
      </c>
      <c r="AT2931" s="346" t="n"/>
      <c r="AU2931" s="346">
        <f>IF($B2931="","",TEXT($A2931,"yyyymmdd")&amp;"_P"&amp;$C2931&amp;"_C"&amp;$F2931&amp;"_"&amp;TRIM(RIGHT(SUBSTITUTE(TRIM(SUBSTITUTE($L2931,CHAR(160)," "))," ",REPT(" ",60)),60))&amp;IF($P2931="","","-"&amp;TRIM(RIGHT(SUBSTITUTE(TRIM(SUBSTITUTE($P2931,CHAR(160)," "))," ",REPT(" ",60)),60)))&amp;IF($T2931="","","-"&amp;TRIM(RIGHT(SUBSTITUTE(TRIM(SUBSTITUTE($T2931,CHAR(160)," "))," ",REPT(" ",60)),60)))&amp;".jpg")</f>
        <v/>
      </c>
    </row>
    <row r="2932" ht="56" customHeight="1">
      <c r="A2932" s="342" t="n">
        <v>46306</v>
      </c>
      <c r="B2932" s="343" t="inlineStr">
        <is>
          <t>Repco Bathurst 1000, 11 October, 2026</t>
        </is>
      </c>
      <c r="C2932" s="344" t="n">
        <v>17</v>
      </c>
      <c r="D2932" s="344" t="n"/>
      <c r="E2932" s="344" t="n"/>
      <c r="F2932" s="413" t="n">
        <v>48</v>
      </c>
      <c r="G2932" s="414" t="inlineStr">
        <is>
          <t>Team 18</t>
        </is>
      </c>
      <c r="H2932" s="414" t="n"/>
      <c r="I2932" s="344" t="inlineStr">
        <is>
          <t>Snowy River Caravans</t>
        </is>
      </c>
      <c r="J2932" s="344" t="inlineStr">
        <is>
          <t>Chevrolet Camaro ZL1</t>
        </is>
      </c>
      <c r="K2932" s="344" t="n"/>
      <c r="L2932" s="413" t="inlineStr">
        <is>
          <t>David Reynolds</t>
        </is>
      </c>
      <c r="M2932" s="344" t="inlineStr">
        <is>
          <t>AUS</t>
        </is>
      </c>
      <c r="N2932" s="735">
        <f>_xlfn.LET(_xlpm.d,_xlfn.XLOOKUP(L2932,'[1]Birth Dates'!$A:$A,'[1]Birth Dates'!$B:$B,"",0),IF(_xlpm.d=0,"",_xlpm.d))</f>
        <v/>
      </c>
      <c r="O2932" s="343">
        <f>IF(OR(N2932="",A2932="",NOT(ISNUMBER(N2932)),N2932&gt;A2932),"",DATEDIF(N2932,A2932,"Y")&amp;" years, "&amp;DATEDIF(N2932,A2932,"YM")&amp;" months, "&amp;DATEDIF(N2932,A2932,"MD")&amp;" days")</f>
        <v/>
      </c>
      <c r="P2932" s="413" t="inlineStr">
        <is>
          <t>James Courtney</t>
        </is>
      </c>
      <c r="Q2932" s="344" t="inlineStr">
        <is>
          <t>AUS</t>
        </is>
      </c>
      <c r="R2932" s="735">
        <f>_xlfn.LET(_xlpm.d,_xlfn.XLOOKUP(P2932,'[1]Birth Dates'!$A:$A,'[1]Birth Dates'!$B:$B,"",0),IF(_xlpm.d=0,"",_xlpm.d))</f>
        <v/>
      </c>
      <c r="S2932" s="343">
        <f>IF(OR(R2932="",A2932="",NOT(ISNUMBER(R2932)),R2932&gt;A2932),"",DATEDIF(R2932,A2932,"Y")&amp;" years, "&amp;DATEDIF(R2932,A2932,"YM")&amp;" months, "&amp;DATEDIF(R2932,A2932,"MD")&amp;" days")</f>
        <v/>
      </c>
      <c r="T2932" s="344" t="n"/>
      <c r="U2932" s="344" t="n"/>
      <c r="V2932" s="735" t="n"/>
      <c r="W2932" s="343">
        <f>IF(OR(V2932="",E2932="",NOT(ISNUMBER(V2932)),V2932&gt;E2932),"",DATEDIF(V2932,E2932,"Y")&amp;" years, "&amp;DATEDIF(V2932,E2932,"YM")&amp;" months, "&amp;DATEDIF(V2932,E2932,"MD")&amp;" days")</f>
        <v/>
      </c>
      <c r="X2932" s="343" t="n"/>
      <c r="Y2932" s="343" t="n"/>
      <c r="Z2932" s="343" t="n"/>
      <c r="AA2932" s="343" t="n"/>
      <c r="AB2932" s="344" t="n">
        <v>6</v>
      </c>
      <c r="AC2932" s="344" t="n">
        <v>14</v>
      </c>
      <c r="AD2932" s="344" t="n">
        <v>13</v>
      </c>
      <c r="AE2932" s="606" t="inlineStr">
        <is>
          <t>2:04.3386</t>
        </is>
      </c>
      <c r="AF2932" s="418">
        <f>IF(OR(AE2932="",AE2932="",AE2932=0),"",6.213/(AE2932*24))</f>
        <v/>
      </c>
      <c r="AG2932" s="345" t="n">
        <v>8</v>
      </c>
      <c r="AH2932" s="606" t="inlineStr">
        <is>
          <t>2:05.1732</t>
        </is>
      </c>
      <c r="AI2932" s="418">
        <f>IF(OR(AH2932="",AH2932="",AH2932=0),"",6.213/(AH2932*24))</f>
        <v/>
      </c>
      <c r="AJ2932" s="175">
        <f>IF(AND(ISNUMBER(AB2932),ISNUMBER(AG2932)),AB2932-AG2932,"")</f>
        <v/>
      </c>
      <c r="AK2932" s="344" t="n"/>
      <c r="AL2932" s="344" t="n">
        <v>160</v>
      </c>
      <c r="AM2932" s="622" t="inlineStr">
        <is>
          <t>5:54:36.0833</t>
        </is>
      </c>
      <c r="AN2932" s="671">
        <f>IF(OR(AL2932="",AM2932="",AM2932=0),"",AL2932*6.213/(AM2932*24))</f>
        <v/>
      </c>
      <c r="AO2932" s="534">
        <f>IF(AND(AL2932=AL2931,AM2932&lt;&gt;"",AM2931&lt;&gt;""),AM2932-AM2931,"")</f>
        <v/>
      </c>
      <c r="AP2932" s="344" t="n">
        <v>23</v>
      </c>
      <c r="AQ2932" s="606" t="inlineStr">
        <is>
          <t>2:07.4056</t>
        </is>
      </c>
      <c r="AR2932" s="346">
        <f>IF(OR(AQ2932="",AQ2932="",AQ2932=0),"",6.213/(AQ2932*24))</f>
        <v/>
      </c>
      <c r="AS2932" s="436">
        <f>IF(OR(NOT(ISNUMBER(C2932)),NOT(ISNUMBER(AB2932))),"",IF(AG2932&lt;&gt;"",AG2932,AB2932)-C2932)</f>
        <v/>
      </c>
      <c r="AT2932" s="346" t="n"/>
      <c r="AU2932" s="346">
        <f>IF($B2932="","",TEXT($A2932,"yyyymmdd")&amp;"_P"&amp;$C2932&amp;"_C"&amp;$F2932&amp;"_"&amp;TRIM(RIGHT(SUBSTITUTE(TRIM(SUBSTITUTE($L2932,CHAR(160)," "))," ",REPT(" ",60)),60))&amp;IF($P2932="","","-"&amp;TRIM(RIGHT(SUBSTITUTE(TRIM(SUBSTITUTE($P2932,CHAR(160)," "))," ",REPT(" ",60)),60)))&amp;IF($T2932="","","-"&amp;TRIM(RIGHT(SUBSTITUTE(TRIM(SUBSTITUTE($T2932,CHAR(160)," "))," ",REPT(" ",60)),60)))&amp;".jpg")</f>
        <v/>
      </c>
    </row>
    <row r="2933" ht="56" customHeight="1">
      <c r="A2933" s="342" t="n">
        <v>46306</v>
      </c>
      <c r="B2933" s="343" t="inlineStr">
        <is>
          <t>Repco Bathurst 1000, 11 October, 2026</t>
        </is>
      </c>
      <c r="C2933" s="344" t="n">
        <v>18</v>
      </c>
      <c r="D2933" s="344" t="n"/>
      <c r="E2933" s="344" t="n"/>
      <c r="F2933" s="413" t="n">
        <v>777</v>
      </c>
      <c r="G2933" s="414" t="inlineStr">
        <is>
          <t>PremiAir Racing</t>
        </is>
      </c>
      <c r="H2933" s="414" t="n"/>
      <c r="I2933" s="344" t="inlineStr">
        <is>
          <t>PremiAir Hire</t>
        </is>
      </c>
      <c r="J2933" s="344" t="inlineStr">
        <is>
          <t>Chevrolet Camaro ZL1</t>
        </is>
      </c>
      <c r="K2933" s="344" t="n"/>
      <c r="L2933" s="413" t="inlineStr">
        <is>
          <t>Declan Fraser</t>
        </is>
      </c>
      <c r="M2933" s="344" t="inlineStr">
        <is>
          <t>AUS</t>
        </is>
      </c>
      <c r="N2933" s="735">
        <f>_xlfn.LET(_xlpm.d,_xlfn.XLOOKUP(L2933,'[1]Birth Dates'!$A:$A,'[1]Birth Dates'!$B:$B,"",0),IF(_xlpm.d=0,"",_xlpm.d))</f>
        <v/>
      </c>
      <c r="O2933" s="343">
        <f>IF(OR(N2933="",A2933="",NOT(ISNUMBER(N2933)),N2933&gt;A2933),"",DATEDIF(N2933,A2933,"Y")&amp;" years, "&amp;DATEDIF(N2933,A2933,"YM")&amp;" months, "&amp;DATEDIF(N2933,A2933,"MD")&amp;" days")</f>
        <v/>
      </c>
      <c r="P2933" s="413" t="inlineStr">
        <is>
          <t>Nash Morris</t>
        </is>
      </c>
      <c r="Q2933" s="344" t="inlineStr">
        <is>
          <t>AUS</t>
        </is>
      </c>
      <c r="R2933" s="735">
        <f>_xlfn.LET(_xlpm.d,_xlfn.XLOOKUP(P2933,'[1]Birth Dates'!$A:$A,'[1]Birth Dates'!$B:$B,"",0),IF(_xlpm.d=0,"",_xlpm.d))</f>
        <v/>
      </c>
      <c r="S2933" s="343">
        <f>IF(OR(R2933="",A2933="",NOT(ISNUMBER(R2933)),R2933&gt;A2933),"",DATEDIF(R2933,A2933,"Y")&amp;" years, "&amp;DATEDIF(R2933,A2933,"YM")&amp;" months, "&amp;DATEDIF(R2933,A2933,"MD")&amp;" days")</f>
        <v/>
      </c>
      <c r="T2933" s="344" t="n"/>
      <c r="U2933" s="344" t="n"/>
      <c r="V2933" s="735" t="n"/>
      <c r="W2933" s="343">
        <f>IF(OR(V2933="",E2933="",NOT(ISNUMBER(V2933)),V2933&gt;E2933),"",DATEDIF(V2933,E2933,"Y")&amp;" years, "&amp;DATEDIF(V2933,E2933,"YM")&amp;" months, "&amp;DATEDIF(V2933,E2933,"MD")&amp;" days")</f>
        <v/>
      </c>
      <c r="X2933" s="343" t="n"/>
      <c r="Y2933" s="343" t="n"/>
      <c r="Z2933" s="343" t="n"/>
      <c r="AA2933" s="343" t="n"/>
      <c r="AB2933" s="344" t="n">
        <v>23</v>
      </c>
      <c r="AC2933" s="344" t="n">
        <v>11</v>
      </c>
      <c r="AD2933" s="344" t="n">
        <v>7</v>
      </c>
      <c r="AE2933" s="606" t="inlineStr">
        <is>
          <t>2:05.1897</t>
        </is>
      </c>
      <c r="AF2933" s="418">
        <f>IF(OR(AE2933="",AE2933="",AE2933=0),"",6.213/(AE2933*24))</f>
        <v/>
      </c>
      <c r="AG2933" s="345" t="n"/>
      <c r="AH2933" s="606" t="inlineStr"/>
      <c r="AI2933" s="418">
        <f>IF(OR(AH2933="",AH2933="",AH2933=0),"",6.213/(AH2933*24))</f>
        <v/>
      </c>
      <c r="AJ2933" s="175">
        <f>IF(AND(ISNUMBER(AB2933),ISNUMBER(AG2933)),AB2933-AG2933,"")</f>
        <v/>
      </c>
      <c r="AK2933" s="344" t="n"/>
      <c r="AL2933" s="344" t="n">
        <v>160</v>
      </c>
      <c r="AM2933" s="622" t="inlineStr">
        <is>
          <t>5:54:37.0466</t>
        </is>
      </c>
      <c r="AN2933" s="671">
        <f>IF(OR(AL2933="",AM2933="",AM2933=0),"",AL2933*6.213/(AM2933*24))</f>
        <v/>
      </c>
      <c r="AO2933" s="534">
        <f>IF(AND(AL2933=AL2932,AM2933&lt;&gt;"",AM2932&lt;&gt;""),AM2933-AM2932,"")</f>
        <v/>
      </c>
      <c r="AP2933" s="344" t="n">
        <v>124</v>
      </c>
      <c r="AQ2933" s="606" t="inlineStr">
        <is>
          <t>2:08.2222</t>
        </is>
      </c>
      <c r="AR2933" s="346">
        <f>IF(OR(AQ2933="",AQ2933="",AQ2933=0),"",6.213/(AQ2933*24))</f>
        <v/>
      </c>
      <c r="AS2933" s="436">
        <f>IF(OR(NOT(ISNUMBER(C2933)),NOT(ISNUMBER(AB2933))),"",IF(AG2933&lt;&gt;"",AG2933,AB2933)-C2933)</f>
        <v/>
      </c>
      <c r="AT2933" s="346" t="n"/>
      <c r="AU2933" s="346">
        <f>IF($B2933="","",TEXT($A2933,"yyyymmdd")&amp;"_P"&amp;$C2933&amp;"_C"&amp;$F2933&amp;"_"&amp;TRIM(RIGHT(SUBSTITUTE(TRIM(SUBSTITUTE($L2933,CHAR(160)," "))," ",REPT(" ",60)),60))&amp;IF($P2933="","","-"&amp;TRIM(RIGHT(SUBSTITUTE(TRIM(SUBSTITUTE($P2933,CHAR(160)," "))," ",REPT(" ",60)),60)))&amp;IF($T2933="","","-"&amp;TRIM(RIGHT(SUBSTITUTE(TRIM(SUBSTITUTE($T2933,CHAR(160)," "))," ",REPT(" ",60)),60)))&amp;".jpg")</f>
        <v/>
      </c>
    </row>
    <row r="2934" ht="56" customHeight="1">
      <c r="A2934" s="342" t="n">
        <v>46306</v>
      </c>
      <c r="B2934" s="343" t="inlineStr">
        <is>
          <t>Repco Bathurst 1000, 11 October, 2026</t>
        </is>
      </c>
      <c r="C2934" s="344" t="n">
        <v>19</v>
      </c>
      <c r="D2934" s="344" t="n"/>
      <c r="E2934" s="344" t="n"/>
      <c r="F2934" s="413" t="n">
        <v>34</v>
      </c>
      <c r="G2934" s="414" t="inlineStr">
        <is>
          <t>Garry Rogers Motorsport</t>
        </is>
      </c>
      <c r="H2934" s="414" t="n"/>
      <c r="I2934" s="607" t="inlineStr">
        <is>
          <t>Valvoline</t>
        </is>
      </c>
      <c r="J2934" s="344" t="inlineStr">
        <is>
          <t>Chevrolet Camaro ZL1</t>
        </is>
      </c>
      <c r="K2934" s="344" t="n"/>
      <c r="L2934" s="413" t="inlineStr">
        <is>
          <t>Nathan Herne</t>
        </is>
      </c>
      <c r="M2934" s="344" t="inlineStr">
        <is>
          <t>AUS</t>
        </is>
      </c>
      <c r="N2934" s="735">
        <f>_xlfn.LET(_xlpm.d,_xlfn.XLOOKUP(L2934,'[1]Birth Dates'!$A:$A,'[1]Birth Dates'!$B:$B,"",0),IF(_xlpm.d=0,"",_xlpm.d))</f>
        <v/>
      </c>
      <c r="O2934" s="343">
        <f>IF(OR(N2934="",A2934="",NOT(ISNUMBER(N2934)),N2934&gt;A2934),"",DATEDIF(N2934,A2934,"Y")&amp;" years, "&amp;DATEDIF(N2934,A2934,"YM")&amp;" months, "&amp;DATEDIF(N2934,A2934,"MD")&amp;" days")</f>
        <v/>
      </c>
      <c r="P2934" s="413" t="inlineStr">
        <is>
          <t>James Moffat</t>
        </is>
      </c>
      <c r="Q2934" s="344" t="inlineStr">
        <is>
          <t>AUS</t>
        </is>
      </c>
      <c r="R2934" s="735">
        <f>_xlfn.LET(_xlpm.d,_xlfn.XLOOKUP(P2934,'[1]Birth Dates'!$A:$A,'[1]Birth Dates'!$B:$B,"",0),IF(_xlpm.d=0,"",_xlpm.d))</f>
        <v/>
      </c>
      <c r="S2934" s="343">
        <f>IF(OR(R2934="",A2934="",NOT(ISNUMBER(R2934)),R2934&gt;A2934),"",DATEDIF(R2934,A2934,"Y")&amp;" years, "&amp;DATEDIF(R2934,A2934,"YM")&amp;" months, "&amp;DATEDIF(R2934,A2934,"MD")&amp;" days")</f>
        <v/>
      </c>
      <c r="T2934" s="344" t="n"/>
      <c r="U2934" s="344" t="n"/>
      <c r="V2934" s="735" t="n"/>
      <c r="W2934" s="343">
        <f>IF(OR(V2934="",E2934="",NOT(ISNUMBER(V2934)),V2934&gt;E2934),"",DATEDIF(V2934,E2934,"Y")&amp;" years, "&amp;DATEDIF(V2934,E2934,"YM")&amp;" months, "&amp;DATEDIF(V2934,E2934,"MD")&amp;" days")</f>
        <v/>
      </c>
      <c r="X2934" s="343" t="n"/>
      <c r="Y2934" s="343" t="n"/>
      <c r="Z2934" s="343" t="n"/>
      <c r="AA2934" s="343" t="n"/>
      <c r="AB2934" s="344" t="n">
        <v>21</v>
      </c>
      <c r="AC2934" s="344" t="n">
        <v>13</v>
      </c>
      <c r="AD2934" s="344" t="n">
        <v>12</v>
      </c>
      <c r="AE2934" s="606" t="inlineStr">
        <is>
          <t>2:05.0675</t>
        </is>
      </c>
      <c r="AF2934" s="418">
        <f>IF(OR(AE2934="",AE2934="",AE2934=0),"",6.213/(AE2934*24))</f>
        <v/>
      </c>
      <c r="AG2934" s="345" t="n"/>
      <c r="AH2934" s="606" t="inlineStr"/>
      <c r="AI2934" s="418">
        <f>IF(OR(AH2934="",AH2934="",AH2934=0),"",6.213/(AH2934*24))</f>
        <v/>
      </c>
      <c r="AJ2934" s="175">
        <f>IF(AND(ISNUMBER(AB2934),ISNUMBER(AG2934)),AB2934-AG2934,"")</f>
        <v/>
      </c>
      <c r="AK2934" s="344" t="n"/>
      <c r="AL2934" s="344" t="n">
        <v>159</v>
      </c>
      <c r="AM2934" s="622" t="inlineStr">
        <is>
          <t>5:54:37.2598</t>
        </is>
      </c>
      <c r="AN2934" s="671">
        <f>IF(OR(AL2934="",AM2934="",AM2934=0),"",AL2934*6.213/(AM2934*24))</f>
        <v/>
      </c>
      <c r="AO2934" s="534">
        <f>IF(AND(AL2934=AL2933,AM2934&lt;&gt;"",AM2933&lt;&gt;""),AM2934-AM2933,"")</f>
        <v/>
      </c>
      <c r="AP2934" s="344" t="n">
        <v>141</v>
      </c>
      <c r="AQ2934" s="606" t="inlineStr">
        <is>
          <t>2:07.8878</t>
        </is>
      </c>
      <c r="AR2934" s="346">
        <f>IF(OR(AQ2934="",AQ2934="",AQ2934=0),"",6.213/(AQ2934*24))</f>
        <v/>
      </c>
      <c r="AS2934" s="436">
        <f>IF(OR(NOT(ISNUMBER(C2934)),NOT(ISNUMBER(AB2934))),"",IF(AG2934&lt;&gt;"",AG2934,AB2934)-C2934)</f>
        <v/>
      </c>
      <c r="AT2934" s="346" t="n"/>
      <c r="AU2934" s="346">
        <f>IF($B2934="","",TEXT($A2934,"yyyymmdd")&amp;"_P"&amp;$C2934&amp;"_C"&amp;$F2934&amp;"_"&amp;TRIM(RIGHT(SUBSTITUTE(TRIM(SUBSTITUTE($L2934,CHAR(160)," "))," ",REPT(" ",60)),60))&amp;IF($P2934="","","-"&amp;TRIM(RIGHT(SUBSTITUTE(TRIM(SUBSTITUTE($P2934,CHAR(160)," "))," ",REPT(" ",60)),60)))&amp;IF($T2934="","","-"&amp;TRIM(RIGHT(SUBSTITUTE(TRIM(SUBSTITUTE($T2934,CHAR(160)," "))," ",REPT(" ",60)),60)))&amp;".jpg")</f>
        <v/>
      </c>
    </row>
    <row r="2935" ht="56" customHeight="1">
      <c r="A2935" s="342" t="n">
        <v>46306</v>
      </c>
      <c r="B2935" s="343" t="inlineStr">
        <is>
          <t>Repco Bathurst 1000, 11 October, 2026</t>
        </is>
      </c>
      <c r="C2935" s="344" t="n">
        <v>20</v>
      </c>
      <c r="D2935" s="344" t="n"/>
      <c r="E2935" s="344" t="n"/>
      <c r="F2935" s="413" t="n">
        <v>26</v>
      </c>
      <c r="G2935" s="414" t="inlineStr">
        <is>
          <t>Grove Racing</t>
        </is>
      </c>
      <c r="H2935" s="414" t="n"/>
      <c r="I2935" s="344" t="inlineStr">
        <is>
          <t>Penrite</t>
        </is>
      </c>
      <c r="J2935" s="344" t="inlineStr">
        <is>
          <t>Ford Mustang S650</t>
        </is>
      </c>
      <c r="K2935" s="344" t="n"/>
      <c r="L2935" s="413" t="inlineStr">
        <is>
          <t>Kai Allen</t>
        </is>
      </c>
      <c r="M2935" s="344" t="inlineStr">
        <is>
          <t>AUS</t>
        </is>
      </c>
      <c r="N2935" s="735">
        <f>_xlfn.LET(_xlpm.d,_xlfn.XLOOKUP(L2935,'[1]Birth Dates'!$A:$A,'[1]Birth Dates'!$B:$B,"",0),IF(_xlpm.d=0,"",_xlpm.d))</f>
        <v/>
      </c>
      <c r="O2935" s="343">
        <f>IF(OR(N2935="",A2935="",NOT(ISNUMBER(N2935)),N2935&gt;A2935),"",DATEDIF(N2935,A2935,"Y")&amp;" years, "&amp;DATEDIF(N2935,A2935,"YM")&amp;" months, "&amp;DATEDIF(N2935,A2935,"MD")&amp;" days")</f>
        <v/>
      </c>
      <c r="P2935" s="413" t="inlineStr">
        <is>
          <t>Tim Slade</t>
        </is>
      </c>
      <c r="Q2935" s="344" t="inlineStr">
        <is>
          <t>AUS</t>
        </is>
      </c>
      <c r="R2935" s="735">
        <f>_xlfn.LET(_xlpm.d,_xlfn.XLOOKUP(P2935,'[1]Birth Dates'!$A:$A,'[1]Birth Dates'!$B:$B,"",0),IF(_xlpm.d=0,"",_xlpm.d))</f>
        <v/>
      </c>
      <c r="S2935" s="343">
        <f>IF(OR(R2935="",A2935="",NOT(ISNUMBER(R2935)),R2935&gt;A2935),"",DATEDIF(R2935,A2935,"Y")&amp;" years, "&amp;DATEDIF(R2935,A2935,"YM")&amp;" months, "&amp;DATEDIF(R2935,A2935,"MD")&amp;" days")</f>
        <v/>
      </c>
      <c r="T2935" s="344" t="n"/>
      <c r="U2935" s="344" t="n"/>
      <c r="V2935" s="735" t="n"/>
      <c r="W2935" s="343">
        <f>IF(OR(V2935="",E2935="",NOT(ISNUMBER(V2935)),V2935&gt;E2935),"",DATEDIF(V2935,E2935,"Y")&amp;" years, "&amp;DATEDIF(V2935,E2935,"YM")&amp;" months, "&amp;DATEDIF(V2935,E2935,"MD")&amp;" days")</f>
        <v/>
      </c>
      <c r="X2935" s="343" t="n"/>
      <c r="Y2935" s="343" t="n"/>
      <c r="Z2935" s="343" t="n"/>
      <c r="AA2935" s="343" t="n"/>
      <c r="AB2935" s="344" t="n">
        <v>11</v>
      </c>
      <c r="AC2935" s="344" t="n">
        <v>11</v>
      </c>
      <c r="AD2935" s="344" t="n">
        <v>7</v>
      </c>
      <c r="AE2935" s="606" t="inlineStr">
        <is>
          <t>2:04.5180</t>
        </is>
      </c>
      <c r="AF2935" s="418">
        <f>IF(OR(AE2935="",AE2935="",AE2935=0),"",6.213/(AE2935*24))</f>
        <v/>
      </c>
      <c r="AG2935" s="345" t="n"/>
      <c r="AH2935" s="606" t="inlineStr"/>
      <c r="AI2935" s="418">
        <f>IF(OR(AH2935="",AH2935="",AH2935=0),"",6.213/(AH2935*24))</f>
        <v/>
      </c>
      <c r="AJ2935" s="175">
        <f>IF(AND(ISNUMBER(AB2935),ISNUMBER(AG2935)),AB2935-AG2935,"")</f>
        <v/>
      </c>
      <c r="AK2935" s="344" t="n"/>
      <c r="AL2935" s="344" t="n">
        <v>159</v>
      </c>
      <c r="AM2935" s="622" t="inlineStr">
        <is>
          <t>5:54:37.4449</t>
        </is>
      </c>
      <c r="AN2935" s="671">
        <f>IF(OR(AL2935="",AM2935="",AM2935=0),"",AL2935*6.213/(AM2935*24))</f>
        <v/>
      </c>
      <c r="AO2935" s="534">
        <f>IF(AND(AL2935=AL2934,AM2935&lt;&gt;"",AM2934&lt;&gt;""),AM2935-AM2934,"")</f>
        <v/>
      </c>
      <c r="AP2935" s="344" t="n">
        <v>4</v>
      </c>
      <c r="AQ2935" s="606" t="inlineStr">
        <is>
          <t>2:06.8888</t>
        </is>
      </c>
      <c r="AR2935" s="346">
        <f>IF(OR(AQ2935="",AQ2935="",AQ2935=0),"",6.213/(AQ2935*24))</f>
        <v/>
      </c>
      <c r="AS2935" s="436">
        <f>IF(OR(NOT(ISNUMBER(C2935)),NOT(ISNUMBER(AB2935))),"",IF(AG2935&lt;&gt;"",AG2935,AB2935)-C2935)</f>
        <v/>
      </c>
      <c r="AT2935" s="346" t="n"/>
      <c r="AU2935" s="346">
        <f>IF($B2935="","",TEXT($A2935,"yyyymmdd")&amp;"_P"&amp;$C2935&amp;"_C"&amp;$F2935&amp;"_"&amp;TRIM(RIGHT(SUBSTITUTE(TRIM(SUBSTITUTE($L2935,CHAR(160)," "))," ",REPT(" ",60)),60))&amp;IF($P2935="","","-"&amp;TRIM(RIGHT(SUBSTITUTE(TRIM(SUBSTITUTE($P2935,CHAR(160)," "))," ",REPT(" ",60)),60)))&amp;IF($T2935="","","-"&amp;TRIM(RIGHT(SUBSTITUTE(TRIM(SUBSTITUTE($T2935,CHAR(160)," "))," ",REPT(" ",60)),60)))&amp;".jpg")</f>
        <v/>
      </c>
    </row>
    <row r="2936" ht="56" customHeight="1">
      <c r="A2936" s="342" t="n">
        <v>46306</v>
      </c>
      <c r="B2936" s="343" t="inlineStr">
        <is>
          <t>Repco Bathurst 1000, 11 October, 2026</t>
        </is>
      </c>
      <c r="C2936" s="344" t="n">
        <v>21</v>
      </c>
      <c r="D2936" s="344" t="n"/>
      <c r="E2936" s="344" t="n"/>
      <c r="F2936" s="413" t="n">
        <v>96</v>
      </c>
      <c r="G2936" s="414" t="inlineStr">
        <is>
          <t>Brad Jones Racing</t>
        </is>
      </c>
      <c r="H2936" s="414" t="n"/>
      <c r="I2936" s="344" t="inlineStr">
        <is>
          <t>Automotive Superstore</t>
        </is>
      </c>
      <c r="J2936" s="344" t="inlineStr">
        <is>
          <t>Toyota Supra</t>
        </is>
      </c>
      <c r="K2936" s="344" t="n"/>
      <c r="L2936" s="413" t="inlineStr">
        <is>
          <t>Macauley Jones</t>
        </is>
      </c>
      <c r="M2936" s="344" t="inlineStr">
        <is>
          <t>AUS</t>
        </is>
      </c>
      <c r="N2936" s="735">
        <f>_xlfn.LET(_xlpm.d,_xlfn.XLOOKUP(L2936,'[1]Birth Dates'!$A:$A,'[1]Birth Dates'!$B:$B,"",0),IF(_xlpm.d=0,"",_xlpm.d))</f>
        <v/>
      </c>
      <c r="O2936" s="343">
        <f>IF(OR(N2936="",A2936="",NOT(ISNUMBER(N2936)),N2936&gt;A2936),"",DATEDIF(N2936,A2936,"Y")&amp;" years, "&amp;DATEDIF(N2936,A2936,"YM")&amp;" months, "&amp;DATEDIF(N2936,A2936,"MD")&amp;" days")</f>
        <v/>
      </c>
      <c r="P2936" s="413" t="inlineStr">
        <is>
          <t>Jordan Boys</t>
        </is>
      </c>
      <c r="Q2936" s="344" t="inlineStr">
        <is>
          <t>AUS</t>
        </is>
      </c>
      <c r="R2936" s="735">
        <f>_xlfn.LET(_xlpm.d,_xlfn.XLOOKUP(P2936,'[1]Birth Dates'!$A:$A,'[1]Birth Dates'!$B:$B,"",0),IF(_xlpm.d=0,"",_xlpm.d))</f>
        <v/>
      </c>
      <c r="S2936" s="343">
        <f>IF(OR(R2936="",A2936="",NOT(ISNUMBER(R2936)),R2936&gt;A2936),"",DATEDIF(R2936,A2936,"Y")&amp;" years, "&amp;DATEDIF(R2936,A2936,"YM")&amp;" months, "&amp;DATEDIF(R2936,A2936,"MD")&amp;" days")</f>
        <v/>
      </c>
      <c r="T2936" s="344" t="n"/>
      <c r="U2936" s="344" t="n"/>
      <c r="V2936" s="735" t="n"/>
      <c r="W2936" s="343">
        <f>IF(OR(V2936="",E2936="",NOT(ISNUMBER(V2936)),V2936&gt;E2936),"",DATEDIF(V2936,E2936,"Y")&amp;" years, "&amp;DATEDIF(V2936,E2936,"YM")&amp;" months, "&amp;DATEDIF(V2936,E2936,"MD")&amp;" days")</f>
        <v/>
      </c>
      <c r="X2936" s="343" t="n"/>
      <c r="Y2936" s="343" t="n"/>
      <c r="Z2936" s="343" t="n"/>
      <c r="AA2936" s="343" t="n"/>
      <c r="AB2936" s="344" t="n">
        <v>20</v>
      </c>
      <c r="AC2936" s="344" t="n">
        <v>14</v>
      </c>
      <c r="AD2936" s="344" t="n">
        <v>8</v>
      </c>
      <c r="AE2936" s="606" t="inlineStr">
        <is>
          <t>2:05.0380</t>
        </is>
      </c>
      <c r="AF2936" s="418">
        <f>IF(OR(AE2936="",AE2936="",AE2936=0),"",6.213/(AE2936*24))</f>
        <v/>
      </c>
      <c r="AG2936" s="345" t="n"/>
      <c r="AH2936" s="606" t="inlineStr"/>
      <c r="AI2936" s="418">
        <f>IF(OR(AH2936="",AH2936="",AH2936=0),"",6.213/(AH2936*24))</f>
        <v/>
      </c>
      <c r="AJ2936" s="175">
        <f>IF(AND(ISNUMBER(AB2936),ISNUMBER(AG2936)),AB2936-AG2936,"")</f>
        <v/>
      </c>
      <c r="AK2936" s="344" t="n"/>
      <c r="AL2936" s="344" t="n">
        <v>159</v>
      </c>
      <c r="AM2936" s="622" t="inlineStr">
        <is>
          <t>5:54:40.7459</t>
        </is>
      </c>
      <c r="AN2936" s="671">
        <f>IF(OR(AL2936="",AM2936="",AM2936=0),"",AL2936*6.213/(AM2936*24))</f>
        <v/>
      </c>
      <c r="AO2936" s="534">
        <f>IF(AND(AL2936=AL2935,AM2936&lt;&gt;"",AM2935&lt;&gt;""),AM2936-AM2935,"")</f>
        <v/>
      </c>
      <c r="AP2936" s="344" t="n">
        <v>28</v>
      </c>
      <c r="AQ2936" s="606" t="inlineStr">
        <is>
          <t>2:08.1729</t>
        </is>
      </c>
      <c r="AR2936" s="346">
        <f>IF(OR(AQ2936="",AQ2936="",AQ2936=0),"",6.213/(AQ2936*24))</f>
        <v/>
      </c>
      <c r="AS2936" s="436">
        <f>IF(OR(NOT(ISNUMBER(C2936)),NOT(ISNUMBER(AB2936))),"",IF(AG2936&lt;&gt;"",AG2936,AB2936)-C2936)</f>
        <v/>
      </c>
      <c r="AT2936" s="346" t="n"/>
      <c r="AU2936" s="346">
        <f>IF($B2936="","",TEXT($A2936,"yyyymmdd")&amp;"_P"&amp;$C2936&amp;"_C"&amp;$F2936&amp;"_"&amp;TRIM(RIGHT(SUBSTITUTE(TRIM(SUBSTITUTE($L2936,CHAR(160)," "))," ",REPT(" ",60)),60))&amp;IF($P2936="","","-"&amp;TRIM(RIGHT(SUBSTITUTE(TRIM(SUBSTITUTE($P2936,CHAR(160)," "))," ",REPT(" ",60)),60)))&amp;IF($T2936="","","-"&amp;TRIM(RIGHT(SUBSTITUTE(TRIM(SUBSTITUTE($T2936,CHAR(160)," "))," ",REPT(" ",60)),60)))&amp;".jpg")</f>
        <v/>
      </c>
    </row>
    <row r="2937" ht="56" customHeight="1">
      <c r="A2937" s="342" t="n">
        <v>46306</v>
      </c>
      <c r="B2937" s="343" t="inlineStr">
        <is>
          <t>Repco Bathurst 1000, 11 October, 2026</t>
        </is>
      </c>
      <c r="C2937" s="344" t="n">
        <v>22</v>
      </c>
      <c r="D2937" s="344" t="n"/>
      <c r="E2937" s="344" t="n"/>
      <c r="F2937" s="413" t="n">
        <v>38</v>
      </c>
      <c r="G2937" s="414" t="inlineStr">
        <is>
          <t>Dick Johnson Racing</t>
        </is>
      </c>
      <c r="H2937" s="414" t="n"/>
      <c r="I2937" s="344" t="inlineStr">
        <is>
          <t>Shell V-Power</t>
        </is>
      </c>
      <c r="J2937" s="344" t="inlineStr">
        <is>
          <t>Ford Mustang S650</t>
        </is>
      </c>
      <c r="K2937" s="344" t="n"/>
      <c r="L2937" s="413" t="inlineStr">
        <is>
          <t>Rylan Gray</t>
        </is>
      </c>
      <c r="M2937" s="344" t="inlineStr">
        <is>
          <t>AUS</t>
        </is>
      </c>
      <c r="N2937" s="735">
        <f>_xlfn.LET(_xlpm.d,_xlfn.XLOOKUP(L2937,'[1]Birth Dates'!$A:$A,'[1]Birth Dates'!$B:$B,"",0),IF(_xlpm.d=0,"",_xlpm.d))</f>
        <v/>
      </c>
      <c r="O2937" s="343">
        <f>IF(OR(N2937="",A2937="",NOT(ISNUMBER(N2937)),N2937&gt;A2937),"",DATEDIF(N2937,A2937,"Y")&amp;" years, "&amp;DATEDIF(N2937,A2937,"YM")&amp;" months, "&amp;DATEDIF(N2937,A2937,"MD")&amp;" days")</f>
        <v/>
      </c>
      <c r="P2937" s="413" t="inlineStr">
        <is>
          <t>Tony D'Alberto</t>
        </is>
      </c>
      <c r="Q2937" s="344" t="inlineStr">
        <is>
          <t>AUS</t>
        </is>
      </c>
      <c r="R2937" s="735">
        <f>_xlfn.LET(_xlpm.d,_xlfn.XLOOKUP(P2937,'[1]Birth Dates'!$A:$A,'[1]Birth Dates'!$B:$B,"",0),IF(_xlpm.d=0,"",_xlpm.d))</f>
        <v/>
      </c>
      <c r="S2937" s="343">
        <f>IF(OR(R2937="",A2937="",NOT(ISNUMBER(R2937)),R2937&gt;A2937),"",DATEDIF(R2937,A2937,"Y")&amp;" years, "&amp;DATEDIF(R2937,A2937,"YM")&amp;" months, "&amp;DATEDIF(R2937,A2937,"MD")&amp;" days")</f>
        <v/>
      </c>
      <c r="T2937" s="344" t="n"/>
      <c r="U2937" s="344" t="n"/>
      <c r="V2937" s="735" t="n"/>
      <c r="W2937" s="343">
        <f>IF(OR(V2937="",E2937="",NOT(ISNUMBER(V2937)),V2937&gt;E2937),"",DATEDIF(V2937,E2937,"Y")&amp;" years, "&amp;DATEDIF(V2937,E2937,"YM")&amp;" months, "&amp;DATEDIF(V2937,E2937,"MD")&amp;" days")</f>
        <v/>
      </c>
      <c r="X2937" s="343" t="n"/>
      <c r="Y2937" s="343" t="n"/>
      <c r="Z2937" s="343" t="n"/>
      <c r="AA2937" s="343" t="n"/>
      <c r="AB2937" s="344" t="n">
        <v>26</v>
      </c>
      <c r="AC2937" s="344" t="n"/>
      <c r="AD2937" s="344" t="n"/>
      <c r="AE2937" s="606" t="n"/>
      <c r="AF2937" s="418">
        <f>IF(OR(AE2937="",AE2937="",AE2937=0),"",6.213/(AE2937*24))</f>
        <v/>
      </c>
      <c r="AG2937" s="345" t="n"/>
      <c r="AH2937" s="606" t="inlineStr"/>
      <c r="AI2937" s="418">
        <f>IF(OR(AH2937="",AH2937="",AH2937=0),"",6.213/(AH2937*24))</f>
        <v/>
      </c>
      <c r="AJ2937" s="175">
        <f>IF(AND(ISNUMBER(AB2937),ISNUMBER(AG2937)),AB2937-AG2937,"")</f>
        <v/>
      </c>
      <c r="AK2937" s="344" t="n"/>
      <c r="AL2937" s="344" t="n">
        <v>157</v>
      </c>
      <c r="AM2937" s="622" t="inlineStr">
        <is>
          <t>5:54:40.0321</t>
        </is>
      </c>
      <c r="AN2937" s="671">
        <f>IF(OR(AL2937="",AM2937="",AM2937=0),"",AL2937*6.213/(AM2937*24))</f>
        <v/>
      </c>
      <c r="AO2937" s="534">
        <f>IF(AND(AL2937=AL2936,AM2937&lt;&gt;"",AM2936&lt;&gt;""),AM2937-AM2936,"")</f>
        <v/>
      </c>
      <c r="AP2937" s="344" t="n">
        <v>148</v>
      </c>
      <c r="AQ2937" s="606" t="inlineStr">
        <is>
          <t>2:07.7597</t>
        </is>
      </c>
      <c r="AR2937" s="346">
        <f>IF(OR(AQ2937="",AQ2937="",AQ2937=0),"",6.213/(AQ2937*24))</f>
        <v/>
      </c>
      <c r="AS2937" s="436">
        <f>IF(OR(NOT(ISNUMBER(C2937)),NOT(ISNUMBER(AB2937))),"",IF(AG2937&lt;&gt;"",AG2937,AB2937)-C2937)</f>
        <v/>
      </c>
      <c r="AT2937" s="346" t="n"/>
      <c r="AU2937" s="346">
        <f>IF($B2937="","",TEXT($A2937,"yyyymmdd")&amp;"_P"&amp;$C2937&amp;"_C"&amp;$F2937&amp;"_"&amp;TRIM(RIGHT(SUBSTITUTE(TRIM(SUBSTITUTE($L2937,CHAR(160)," "))," ",REPT(" ",60)),60))&amp;IF($P2937="","","-"&amp;TRIM(RIGHT(SUBSTITUTE(TRIM(SUBSTITUTE($P2937,CHAR(160)," "))," ",REPT(" ",60)),60)))&amp;IF($T2937="","","-"&amp;TRIM(RIGHT(SUBSTITUTE(TRIM(SUBSTITUTE($T2937,CHAR(160)," "))," ",REPT(" ",60)),60)))&amp;".jpg")</f>
        <v/>
      </c>
    </row>
    <row r="2938" ht="56" customHeight="1">
      <c r="A2938" s="342" t="n">
        <v>46306</v>
      </c>
      <c r="B2938" s="343" t="inlineStr">
        <is>
          <t>Repco Bathurst 1000, 11 October, 2026</t>
        </is>
      </c>
      <c r="C2938" s="344" t="n">
        <v>23</v>
      </c>
      <c r="D2938" s="344" t="n"/>
      <c r="E2938" s="344" t="n"/>
      <c r="F2938" s="413" t="n">
        <v>11</v>
      </c>
      <c r="G2938" s="414" t="inlineStr">
        <is>
          <t>Triple Eight Race Engineering</t>
        </is>
      </c>
      <c r="H2938" s="414" t="n"/>
      <c r="I2938" s="344" t="inlineStr">
        <is>
          <t>Objective Software</t>
        </is>
      </c>
      <c r="J2938" s="344" t="inlineStr">
        <is>
          <t>Ford Mustang S650</t>
        </is>
      </c>
      <c r="K2938" s="344" t="n"/>
      <c r="L2938" s="413" t="inlineStr">
        <is>
          <t>Jackson Walls</t>
        </is>
      </c>
      <c r="M2938" s="344" t="inlineStr">
        <is>
          <t>AUS</t>
        </is>
      </c>
      <c r="N2938" s="735">
        <f>_xlfn.LET(_xlpm.d,_xlfn.XLOOKUP(L2938,'[1]Birth Dates'!$A:$A,'[1]Birth Dates'!$B:$B,"",0),IF(_xlpm.d=0,"",_xlpm.d))</f>
        <v/>
      </c>
      <c r="O2938" s="343">
        <f>IF(OR(N2938="",A2938="",NOT(ISNUMBER(N2938)),N2938&gt;A2938),"",DATEDIF(N2938,A2938,"Y")&amp;" years, "&amp;DATEDIF(N2938,A2938,"YM")&amp;" months, "&amp;DATEDIF(N2938,A2938,"MD")&amp;" days")</f>
        <v/>
      </c>
      <c r="P2938" s="413" t="inlineStr">
        <is>
          <t>Jack Perkins</t>
        </is>
      </c>
      <c r="Q2938" s="344" t="inlineStr">
        <is>
          <t>AUS</t>
        </is>
      </c>
      <c r="R2938" s="735">
        <f>_xlfn.LET(_xlpm.d,_xlfn.XLOOKUP(P2938,'[1]Birth Dates'!$A:$A,'[1]Birth Dates'!$B:$B,"",0),IF(_xlpm.d=0,"",_xlpm.d))</f>
        <v/>
      </c>
      <c r="S2938" s="343">
        <f>IF(OR(R2938="",A2938="",NOT(ISNUMBER(R2938)),R2938&gt;A2938),"",DATEDIF(R2938,A2938,"Y")&amp;" years, "&amp;DATEDIF(R2938,A2938,"YM")&amp;" months, "&amp;DATEDIF(R2938,A2938,"MD")&amp;" days")</f>
        <v/>
      </c>
      <c r="T2938" s="344" t="n"/>
      <c r="U2938" s="344" t="n"/>
      <c r="V2938" s="735" t="n"/>
      <c r="W2938" s="343">
        <f>IF(OR(V2938="",E2938="",NOT(ISNUMBER(V2938)),V2938&gt;E2938),"",DATEDIF(V2938,E2938,"Y")&amp;" years, "&amp;DATEDIF(V2938,E2938,"YM")&amp;" months, "&amp;DATEDIF(V2938,E2938,"MD")&amp;" days")</f>
        <v/>
      </c>
      <c r="X2938" s="343" t="n"/>
      <c r="Y2938" s="343" t="n"/>
      <c r="Z2938" s="343" t="n"/>
      <c r="AA2938" s="343" t="n"/>
      <c r="AB2938" s="344" t="n">
        <v>24</v>
      </c>
      <c r="AC2938" s="344" t="n">
        <v>12</v>
      </c>
      <c r="AD2938" s="344" t="n">
        <v>7</v>
      </c>
      <c r="AE2938" s="606" t="inlineStr">
        <is>
          <t>2:05.6261</t>
        </is>
      </c>
      <c r="AF2938" s="418">
        <f>IF(OR(AE2938="",AE2938="",AE2938=0),"",6.213/(AE2938*24))</f>
        <v/>
      </c>
      <c r="AG2938" s="345" t="n"/>
      <c r="AH2938" s="606" t="inlineStr"/>
      <c r="AI2938" s="418">
        <f>IF(OR(AH2938="",AH2938="",AH2938=0),"",6.213/(AH2938*24))</f>
        <v/>
      </c>
      <c r="AJ2938" s="175">
        <f>IF(AND(ISNUMBER(AB2938),ISNUMBER(AG2938)),AB2938-AG2938,"")</f>
        <v/>
      </c>
      <c r="AK2938" s="344" t="n"/>
      <c r="AL2938" s="344" t="n">
        <v>146</v>
      </c>
      <c r="AM2938" s="621" t="inlineStr">
        <is>
          <t>5:54:43.2153</t>
        </is>
      </c>
      <c r="AN2938" s="671">
        <f>IF(OR(AL2938="",AM2938="",AM2938=0),"",AL2938*6.213/(AM2938*24))</f>
        <v/>
      </c>
      <c r="AO2938" s="534">
        <f>IF(AND(AL2938=AL2937,AM2938&lt;&gt;"",AM2937&lt;&gt;""),AM2938-AM2937,"")</f>
        <v/>
      </c>
      <c r="AP2938" s="344" t="n">
        <v>128</v>
      </c>
      <c r="AQ2938" s="606" t="inlineStr">
        <is>
          <t>2:08.0457</t>
        </is>
      </c>
      <c r="AR2938" s="346">
        <f>IF(OR(AQ2938="",AQ2938="",AQ2938=0),"",6.213/(AQ2938*24))</f>
        <v/>
      </c>
      <c r="AS2938" s="436">
        <f>IF(OR(NOT(ISNUMBER(C2938)),NOT(ISNUMBER(AB2938))),"",IF(AG2938&lt;&gt;"",AG2938,AB2938)-C2938)</f>
        <v/>
      </c>
      <c r="AT2938" s="346" t="n"/>
      <c r="AU2938" s="346">
        <f>IF($B2938="","",TEXT($A2938,"yyyymmdd")&amp;"_P"&amp;$C2938&amp;"_C"&amp;$F2938&amp;"_"&amp;TRIM(RIGHT(SUBSTITUTE(TRIM(SUBSTITUTE($L2938,CHAR(160)," "))," ",REPT(" ",60)),60))&amp;IF($P2938="","","-"&amp;TRIM(RIGHT(SUBSTITUTE(TRIM(SUBSTITUTE($P2938,CHAR(160)," "))," ",REPT(" ",60)),60)))&amp;IF($T2938="","","-"&amp;TRIM(RIGHT(SUBSTITUTE(TRIM(SUBSTITUTE($T2938,CHAR(160)," "))," ",REPT(" ",60)),60)))&amp;".jpg")</f>
        <v/>
      </c>
    </row>
    <row r="2939" ht="56" customHeight="1">
      <c r="A2939" s="342" t="n">
        <v>46306</v>
      </c>
      <c r="B2939" s="343" t="inlineStr">
        <is>
          <t>Repco Bathurst 1000, 11 October, 2026</t>
        </is>
      </c>
      <c r="C2939" s="344" t="n">
        <v>24</v>
      </c>
      <c r="D2939" s="342" t="n"/>
      <c r="E2939" s="344" t="n"/>
      <c r="F2939" s="413" t="n">
        <v>2</v>
      </c>
      <c r="G2939" s="414" t="inlineStr">
        <is>
          <t>Walkinshaw TWG Racing</t>
        </is>
      </c>
      <c r="H2939" s="414" t="n"/>
      <c r="I2939" s="344" t="inlineStr">
        <is>
          <t>Mobil 1, Truck Assist</t>
        </is>
      </c>
      <c r="J2939" s="414" t="inlineStr">
        <is>
          <t>Toyota Supra</t>
        </is>
      </c>
      <c r="K2939" s="344" t="n"/>
      <c r="L2939" s="413" t="inlineStr">
        <is>
          <t>Ryan Wood</t>
        </is>
      </c>
      <c r="M2939" s="344" t="inlineStr">
        <is>
          <t>NZL</t>
        </is>
      </c>
      <c r="N2939" s="735">
        <f>_xlfn.LET(_xlpm.d,_xlfn.XLOOKUP(L2939,'[1]Birth Dates'!$A:$A,'[1]Birth Dates'!$B:$B,"",0),IF(_xlpm.d=0,"",_xlpm.d))</f>
        <v/>
      </c>
      <c r="O2939" s="343">
        <f>IF(OR(N2939="",A2939="",NOT(ISNUMBER(N2939)),N2939&gt;A2939),"",DATEDIF(N2939,A2939,"Y")&amp;" years, "&amp;DATEDIF(N2939,A2939,"YM")&amp;" months, "&amp;DATEDIF(N2939,A2939,"MD")&amp;" days")</f>
        <v/>
      </c>
      <c r="P2939" s="413" t="inlineStr">
        <is>
          <t>Jaxon Evans</t>
        </is>
      </c>
      <c r="Q2939" s="344" t="inlineStr">
        <is>
          <t>NZL</t>
        </is>
      </c>
      <c r="R2939" s="735">
        <f>_xlfn.LET(_xlpm.d,_xlfn.XLOOKUP(P2939,'[1]Birth Dates'!$A:$A,'[1]Birth Dates'!$B:$B,"",0),IF(_xlpm.d=0,"",_xlpm.d))</f>
        <v/>
      </c>
      <c r="S2939" s="343">
        <f>IF(OR(R2939="",A2939="",NOT(ISNUMBER(R2939)),R2939&gt;A2939),"",DATEDIF(R2939,A2939,"Y")&amp;" years, "&amp;DATEDIF(R2939,A2939,"YM")&amp;" months, "&amp;DATEDIF(R2939,A2939,"MD")&amp;" days")</f>
        <v/>
      </c>
      <c r="T2939" s="344" t="n"/>
      <c r="U2939" s="344" t="n"/>
      <c r="V2939" s="735" t="n"/>
      <c r="W2939" s="343">
        <f>IF(OR(V2939="",E2939="",NOT(ISNUMBER(V2939)),V2939&gt;E2939),"",DATEDIF(V2939,E2939,"Y")&amp;" years, "&amp;DATEDIF(V2939,E2939,"YM")&amp;" months, "&amp;DATEDIF(V2939,E2939,"MD")&amp;" days")</f>
        <v/>
      </c>
      <c r="X2939" s="343" t="n"/>
      <c r="Y2939" s="343" t="n"/>
      <c r="Z2939" s="343" t="n"/>
      <c r="AA2939" s="343" t="n"/>
      <c r="AB2939" s="344" t="n">
        <v>25</v>
      </c>
      <c r="AC2939" s="344" t="n"/>
      <c r="AD2939" s="344" t="n"/>
      <c r="AE2939" s="606" t="n"/>
      <c r="AF2939" s="418">
        <f>IF(OR(AE2939="",AE2939="",AE2939=0),"",6.213/(AE2939*24))</f>
        <v/>
      </c>
      <c r="AG2939" s="345" t="n"/>
      <c r="AH2939" s="606" t="inlineStr"/>
      <c r="AI2939" s="418">
        <f>IF(OR(AH2939="",AH2939="",AH2939=0),"",6.213/(AH2939*24))</f>
        <v/>
      </c>
      <c r="AJ2939" s="175">
        <f>IF(AND(ISNUMBER(AB2939),ISNUMBER(AG2939)),AB2939-AG2939,"")</f>
        <v/>
      </c>
      <c r="AK2939" s="344" t="n"/>
      <c r="AL2939" s="344" t="n">
        <v>145</v>
      </c>
      <c r="AM2939" s="621" t="inlineStr">
        <is>
          <t>5:54:50.3729</t>
        </is>
      </c>
      <c r="AN2939" s="671">
        <f>IF(OR(AL2939="",AM2939="",AM2939=0),"",AL2939*6.213/(AM2939*24))</f>
        <v/>
      </c>
      <c r="AO2939" s="534">
        <f>IF(AND(AL2939=AL2938,AM2939&lt;&gt;"",AM2938&lt;&gt;""),AM2939-AM2938,"")</f>
        <v/>
      </c>
      <c r="AP2939" s="344" t="n">
        <v>21</v>
      </c>
      <c r="AQ2939" s="606" t="inlineStr">
        <is>
          <t>2:07.7032</t>
        </is>
      </c>
      <c r="AR2939" s="346">
        <f>IF(OR(AQ2939="",AQ2939="",AQ2939=0),"",6.213/(AQ2939*24))</f>
        <v/>
      </c>
      <c r="AS2939" s="436">
        <f>IF(OR(NOT(ISNUMBER(C2939)),NOT(ISNUMBER(AB2939))),"",IF(AG2939&lt;&gt;"",AG2939,AB2939)-C2939)</f>
        <v/>
      </c>
      <c r="AT2939" s="346" t="n"/>
      <c r="AU2939" s="346">
        <f>IF($B2939="","",TEXT($A2939,"yyyymmdd")&amp;"_P"&amp;$C2939&amp;"_C"&amp;$F2939&amp;"_"&amp;TRIM(RIGHT(SUBSTITUTE(TRIM(SUBSTITUTE($L2939,CHAR(160)," "))," ",REPT(" ",60)),60))&amp;IF($P2939="","","-"&amp;TRIM(RIGHT(SUBSTITUTE(TRIM(SUBSTITUTE($P2939,CHAR(160)," "))," ",REPT(" ",60)),60)))&amp;IF($T2939="","","-"&amp;TRIM(RIGHT(SUBSTITUTE(TRIM(SUBSTITUTE($T2939,CHAR(160)," "))," ",REPT(" ",60)),60)))&amp;".jpg")</f>
        <v/>
      </c>
    </row>
    <row r="2940" ht="56" customHeight="1">
      <c r="A2940" s="342" t="n">
        <v>46306</v>
      </c>
      <c r="B2940" s="343" t="inlineStr">
        <is>
          <t>Repco Bathurst 1000, 11 October, 2026</t>
        </is>
      </c>
      <c r="C2940" s="344" t="inlineStr">
        <is>
          <t>NC</t>
        </is>
      </c>
      <c r="D2940" s="344" t="n"/>
      <c r="E2940" s="344" t="n"/>
      <c r="F2940" s="413" t="n">
        <v>18</v>
      </c>
      <c r="G2940" s="414" t="inlineStr">
        <is>
          <t>Team 18</t>
        </is>
      </c>
      <c r="H2940" s="414" t="n"/>
      <c r="I2940" s="344" t="inlineStr">
        <is>
          <t>DeWalt</t>
        </is>
      </c>
      <c r="J2940" s="344" t="inlineStr">
        <is>
          <t>Chevrolet Camaro ZL1</t>
        </is>
      </c>
      <c r="K2940" s="344" t="n"/>
      <c r="L2940" s="413" t="inlineStr">
        <is>
          <t>Anton de Pasquale</t>
        </is>
      </c>
      <c r="M2940" s="344" t="inlineStr">
        <is>
          <t>AUS</t>
        </is>
      </c>
      <c r="N2940" s="735">
        <f>_xlfn.LET(_xlpm.d,_xlfn.XLOOKUP(L2940,'[1]Birth Dates'!$A:$A,'[1]Birth Dates'!$B:$B,"",0),IF(_xlpm.d=0,"",_xlpm.d))</f>
        <v/>
      </c>
      <c r="O2940" s="343">
        <f>IF(OR(N2940="",A2940="",NOT(ISNUMBER(N2940)),N2940&gt;A2940),"",DATEDIF(N2940,A2940,"Y")&amp;" years, "&amp;DATEDIF(N2940,A2940,"YM")&amp;" months, "&amp;DATEDIF(N2940,A2940,"MD")&amp;" days")</f>
        <v/>
      </c>
      <c r="P2940" s="413" t="inlineStr">
        <is>
          <t>Lee Holdsworth</t>
        </is>
      </c>
      <c r="Q2940" s="344" t="inlineStr">
        <is>
          <t>AUS</t>
        </is>
      </c>
      <c r="R2940" s="735">
        <f>_xlfn.LET(_xlpm.d,_xlfn.XLOOKUP(P2940,'[1]Birth Dates'!$A:$A,'[1]Birth Dates'!$B:$B,"",0),IF(_xlpm.d=0,"",_xlpm.d))</f>
        <v/>
      </c>
      <c r="S2940" s="343">
        <f>IF(OR(R2940="",A2940="",NOT(ISNUMBER(R2940)),R2940&gt;A2940),"",DATEDIF(R2940,A2940,"Y")&amp;" years, "&amp;DATEDIF(R2940,A2940,"YM")&amp;" months, "&amp;DATEDIF(R2940,A2940,"MD")&amp;" days")</f>
        <v/>
      </c>
      <c r="T2940" s="344" t="n"/>
      <c r="U2940" s="344" t="n"/>
      <c r="V2940" s="735" t="n"/>
      <c r="W2940" s="343">
        <f>IF(OR(V2940="",E2940="",NOT(ISNUMBER(V2940)),V2940&gt;E2940),"",DATEDIF(V2940,E2940,"Y")&amp;" years, "&amp;DATEDIF(V2940,E2940,"YM")&amp;" months, "&amp;DATEDIF(V2940,E2940,"MD")&amp;" days")</f>
        <v/>
      </c>
      <c r="X2940" s="343" t="n"/>
      <c r="Y2940" s="343" t="n"/>
      <c r="Z2940" s="343" t="n"/>
      <c r="AA2940" s="343" t="n"/>
      <c r="AB2940" s="344" t="n">
        <v>2</v>
      </c>
      <c r="AC2940" s="344" t="n">
        <v>12</v>
      </c>
      <c r="AD2940" s="344" t="n">
        <v>9</v>
      </c>
      <c r="AE2940" s="606" t="inlineStr">
        <is>
          <t>2:04.0538</t>
        </is>
      </c>
      <c r="AF2940" s="418">
        <f>IF(OR(AE2940="",AE2940="",AE2940=0),"",6.213/(AE2940*24))</f>
        <v/>
      </c>
      <c r="AG2940" s="345" t="n">
        <v>3</v>
      </c>
      <c r="AH2940" s="606" t="inlineStr">
        <is>
          <t>2:04.5296</t>
        </is>
      </c>
      <c r="AI2940" s="418">
        <f>IF(OR(AH2940="",AH2940="",AH2940=0),"",6.213/(AH2940*24))</f>
        <v/>
      </c>
      <c r="AJ2940" s="175">
        <f>IF(AND(ISNUMBER(AB2940),ISNUMBER(AG2940)),AB2940-AG2940,"")</f>
        <v/>
      </c>
      <c r="AK2940" s="344" t="inlineStr">
        <is>
          <t>Out of Fuel</t>
        </is>
      </c>
      <c r="AL2940" s="344" t="n">
        <v>160</v>
      </c>
      <c r="AM2940" s="621" t="inlineStr">
        <is>
          <t>5:51:54.8542</t>
        </is>
      </c>
      <c r="AN2940" s="671">
        <f>IF(OR(AL2940="",AM2940="",AM2940=0),"",AL2940*6.213/(AM2940*24))</f>
        <v/>
      </c>
      <c r="AO2940" s="534">
        <f>IF(AND(AL2940=AL2941,AM2940&lt;&gt;"",AM2941&lt;&gt;""),AM2940-AM2941,"")</f>
        <v/>
      </c>
      <c r="AP2940" s="344" t="n">
        <v>127</v>
      </c>
      <c r="AQ2940" s="606" t="inlineStr">
        <is>
          <t>2:07.5618</t>
        </is>
      </c>
      <c r="AR2940" s="346">
        <f>IF(OR(AQ2940="",AQ2940="",AQ2940=0),"",6.213/(AQ2940*24))</f>
        <v/>
      </c>
      <c r="AS2940" s="436">
        <f>IF(OR(NOT(ISNUMBER(C2940)),NOT(ISNUMBER(AB2940))),"",IF(AG2940&lt;&gt;"",AG2940,AB2940)-C2940)</f>
        <v/>
      </c>
      <c r="AT2940" s="346" t="n"/>
      <c r="AU2940" s="346">
        <f>IF($B2940="","",TEXT($A2940,"yyyymmdd")&amp;"_P"&amp;$C2940&amp;"_C"&amp;$F2940&amp;"_"&amp;TRIM(RIGHT(SUBSTITUTE(TRIM(SUBSTITUTE($L2940,CHAR(160)," "))," ",REPT(" ",60)),60))&amp;IF($P2940="","","-"&amp;TRIM(RIGHT(SUBSTITUTE(TRIM(SUBSTITUTE($P2940,CHAR(160)," "))," ",REPT(" ",60)),60)))&amp;IF($T2940="","","-"&amp;TRIM(RIGHT(SUBSTITUTE(TRIM(SUBSTITUTE($T2940,CHAR(160)," "))," ",REPT(" ",60)),60)))&amp;".jpg")</f>
        <v/>
      </c>
    </row>
    <row r="2941" ht="56" customHeight="1">
      <c r="A2941" s="342" t="n">
        <v>46306</v>
      </c>
      <c r="B2941" s="343" t="inlineStr">
        <is>
          <t>Repco Bathurst 1000, 11 October, 2026</t>
        </is>
      </c>
      <c r="C2941" s="344" t="inlineStr">
        <is>
          <t>DNF</t>
        </is>
      </c>
      <c r="D2941" s="342" t="n"/>
      <c r="E2941" s="344" t="n"/>
      <c r="F2941" s="413" t="n">
        <v>1</v>
      </c>
      <c r="G2941" s="414" t="inlineStr">
        <is>
          <t>Walkinshaw TWG Racing</t>
        </is>
      </c>
      <c r="H2941" s="414" t="n"/>
      <c r="I2941" s="344" t="inlineStr">
        <is>
          <t>Mobil 1, Optus</t>
        </is>
      </c>
      <c r="J2941" s="414" t="inlineStr">
        <is>
          <t>Toyota Supra</t>
        </is>
      </c>
      <c r="K2941" s="344" t="n"/>
      <c r="L2941" s="413" t="inlineStr">
        <is>
          <t>Chaz Mostert</t>
        </is>
      </c>
      <c r="M2941" s="344" t="inlineStr">
        <is>
          <t>AUS</t>
        </is>
      </c>
      <c r="N2941" s="735">
        <f>_xlfn.LET(_xlpm.d,_xlfn.XLOOKUP(L2941,'[1]Birth Dates'!$A:$A,'[1]Birth Dates'!$B:$B,"",0),IF(_xlpm.d=0,"",_xlpm.d))</f>
        <v/>
      </c>
      <c r="O2941" s="343">
        <f>IF(OR(N2941="",A2941="",NOT(ISNUMBER(N2941)),N2941&gt;A2941),"",DATEDIF(N2941,A2941,"Y")&amp;" years, "&amp;DATEDIF(N2941,A2941,"YM")&amp;" months, "&amp;DATEDIF(N2941,A2941,"MD")&amp;" days")</f>
        <v/>
      </c>
      <c r="P2941" s="413" t="inlineStr">
        <is>
          <t>Fabian Coulthard</t>
        </is>
      </c>
      <c r="Q2941" s="344" t="inlineStr">
        <is>
          <t>NZL</t>
        </is>
      </c>
      <c r="R2941" s="735">
        <f>_xlfn.LET(_xlpm.d,_xlfn.XLOOKUP(P2941,'[1]Birth Dates'!$A:$A,'[1]Birth Dates'!$B:$B,"",0),IF(_xlpm.d=0,"",_xlpm.d))</f>
        <v/>
      </c>
      <c r="S2941" s="343">
        <f>IF(OR(R2941="",A2941="",NOT(ISNUMBER(R2941)),R2941&gt;A2941),"",DATEDIF(R2941,A2941,"Y")&amp;" years, "&amp;DATEDIF(R2941,A2941,"YM")&amp;" months, "&amp;DATEDIF(R2941,A2941,"MD")&amp;" days")</f>
        <v/>
      </c>
      <c r="T2941" s="344" t="n"/>
      <c r="U2941" s="344" t="n"/>
      <c r="V2941" s="735" t="n"/>
      <c r="W2941" s="343">
        <f>IF(OR(V2941="",E2941="",NOT(ISNUMBER(V2941)),V2941&gt;E2941),"",DATEDIF(V2941,E2941,"Y")&amp;" years, "&amp;DATEDIF(V2941,E2941,"YM")&amp;" months, "&amp;DATEDIF(V2941,E2941,"MD")&amp;" days")</f>
        <v/>
      </c>
      <c r="X2941" s="343" t="n"/>
      <c r="Y2941" s="343" t="n"/>
      <c r="Z2941" s="343" t="n"/>
      <c r="AA2941" s="343" t="n"/>
      <c r="AB2941" s="344" t="n">
        <v>16</v>
      </c>
      <c r="AC2941" s="344" t="n">
        <v>14</v>
      </c>
      <c r="AD2941" s="344" t="n">
        <v>10</v>
      </c>
      <c r="AE2941" s="606" t="inlineStr">
        <is>
          <t>2:04.6817</t>
        </is>
      </c>
      <c r="AF2941" s="418">
        <f>IF(OR(AE2941="",AE2941="",AE2941=0),"",6.213/(AE2941*24))</f>
        <v/>
      </c>
      <c r="AG2941" s="345" t="n"/>
      <c r="AH2941" s="606" t="inlineStr"/>
      <c r="AI2941" s="418">
        <f>IF(OR(AH2941="",AH2941="",AH2941=0),"",6.213/(AH2941*24))</f>
        <v/>
      </c>
      <c r="AJ2941" s="175">
        <f>IF(AND(ISNUMBER(AB2941),ISNUMBER(AG2941)),AB2941-AG2941,"")</f>
        <v/>
      </c>
      <c r="AK2941" s="344" t="inlineStr">
        <is>
          <t>Accident</t>
        </is>
      </c>
      <c r="AL2941" s="344" t="n">
        <v>155</v>
      </c>
      <c r="AM2941" s="621" t="inlineStr">
        <is>
          <t>5:39:52.8841</t>
        </is>
      </c>
      <c r="AN2941" s="671">
        <f>IF(OR(AL2941="",AM2941="",AM2941=0),"",AL2941*6.213/(AM2941*24))</f>
        <v/>
      </c>
      <c r="AO2941" s="534">
        <f>IF(AND(AL2941=AL2939,AM2941&lt;&gt;"",AM2939&lt;&gt;""),AM2941-AM2939,"")</f>
        <v/>
      </c>
      <c r="AP2941" s="344" t="n">
        <v>143</v>
      </c>
      <c r="AQ2941" s="606" t="inlineStr">
        <is>
          <t>2:07.3713</t>
        </is>
      </c>
      <c r="AR2941" s="346">
        <f>IF(OR(AQ2941="",AQ2941="",AQ2941=0),"",6.213/(AQ2941*24))</f>
        <v/>
      </c>
      <c r="AS2941" s="436">
        <f>IF(OR(NOT(ISNUMBER(C2941)),NOT(ISNUMBER(AB2941))),"",IF(AG2941&lt;&gt;"",AG2941,AB2941)-C2941)</f>
        <v/>
      </c>
      <c r="AT2941" s="346" t="n"/>
      <c r="AU2941" s="346">
        <f>IF($B2941="","",TEXT($A2941,"yyyymmdd")&amp;"_P"&amp;$C2941&amp;"_C"&amp;$F2941&amp;"_"&amp;TRIM(RIGHT(SUBSTITUTE(TRIM(SUBSTITUTE($L2941,CHAR(160)," "))," ",REPT(" ",60)),60))&amp;IF($P2941="","","-"&amp;TRIM(RIGHT(SUBSTITUTE(TRIM(SUBSTITUTE($P2941,CHAR(160)," "))," ",REPT(" ",60)),60)))&amp;IF($T2941="","","-"&amp;TRIM(RIGHT(SUBSTITUTE(TRIM(SUBSTITUTE($T2941,CHAR(160)," "))," ",REPT(" ",60)),60)))&amp;".jpg")</f>
        <v/>
      </c>
    </row>
  </sheetData>
  <autoFilter ref="A1:BB2941"/>
  <mergeCells count="1">
    <mergeCell ref="AJ1550:AJ1597"/>
  </mergeCells>
  <conditionalFormatting sqref="AJ1">
    <cfRule type="cellIs" priority="1" operator="greaterThanOrEqual" dxfId="1">
      <formula>0</formula>
    </cfRule>
  </conditionalFormatting>
  <conditionalFormatting sqref="AJ1:AJ1550 AJ1605:AJ1048576 AS1:AS1048576">
    <cfRule type="cellIs" priority="2" operator="lessThan" dxfId="0">
      <formula>0</formula>
    </cfRule>
  </conditionalFormatting>
  <conditionalFormatting sqref="AJ2:AJ1550 AJ1605:AJ2941">
    <cfRule type="cellIs" priority="3" operator="equal" dxfId="3">
      <formula>0</formula>
    </cfRule>
  </conditionalFormatting>
  <conditionalFormatting sqref="AJ2:AJ1550 AJ1605:AJ1048576">
    <cfRule type="cellIs" priority="5" operator="greaterThan" dxfId="1">
      <formula>0</formula>
    </cfRule>
  </conditionalFormatting>
  <conditionalFormatting sqref="AJ2942:AJ1048576 AS1 AS2942:AS1048576 AU2889:AU2915">
    <cfRule type="cellIs" priority="24" operator="greaterThanOrEqual" dxfId="1">
      <formula>0</formula>
    </cfRule>
  </conditionalFormatting>
  <conditionalFormatting sqref="AS2:AS2941">
    <cfRule type="cellIs" priority="9" operator="equal" dxfId="3">
      <formula>0</formula>
    </cfRule>
    <cfRule type="cellIs" priority="11" operator="greaterThan" dxfId="1">
      <formula>0</formula>
    </cfRule>
  </conditionalFormatting>
  <conditionalFormatting sqref="AU2889:AU2915">
    <cfRule type="cellIs" priority="25" operator="lessThan"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AR2880"/>
  <sheetViews>
    <sheetView topLeftCell="AB1" zoomScaleNormal="100" workbookViewId="0">
      <pane ySplit="1" topLeftCell="A2" activePane="bottomLeft" state="frozen"/>
      <selection activeCell="BC29" sqref="BC29"/>
      <selection pane="bottomLeft" activeCell="AM1" sqref="AM1:AM1048576"/>
    </sheetView>
  </sheetViews>
  <sheetFormatPr baseColWidth="10" defaultColWidth="9.1640625" defaultRowHeight="13"/>
  <cols>
    <col width="11.5" bestFit="1" customWidth="1" style="196" min="1" max="1"/>
    <col width="8.6640625" bestFit="1" customWidth="1" style="196" min="2" max="2"/>
    <col width="8.5" bestFit="1" customWidth="1" style="196" min="3" max="6"/>
    <col width="12.6640625" customWidth="1" style="196" min="7" max="7"/>
    <col width="8.5" bestFit="1" customWidth="1" style="196" min="8" max="8"/>
    <col width="6.6640625" customWidth="1" style="196" min="9" max="9"/>
    <col width="8.5" bestFit="1" customWidth="1" style="196" min="10" max="10"/>
    <col width="9.1640625" customWidth="1" style="196" min="11" max="11"/>
    <col width="11.5" bestFit="1" customWidth="1" style="196" min="12" max="12"/>
    <col width="9.1640625" customWidth="1" style="196" min="13" max="13"/>
    <col width="8.1640625" bestFit="1" customWidth="1" style="196" min="14" max="14"/>
    <col width="10.1640625" bestFit="1" customWidth="1" style="196" min="15" max="15"/>
    <col width="9.1640625" bestFit="1" customWidth="1" style="196" min="16" max="16"/>
    <col width="9.1640625" customWidth="1" style="196" min="17" max="17"/>
    <col width="8.1640625" bestFit="1" customWidth="1" style="196" min="18" max="18"/>
    <col width="10.1640625" bestFit="1" customWidth="1" style="196" min="19" max="19"/>
    <col width="9.1640625" bestFit="1" customWidth="1" style="196" min="20" max="20"/>
    <col width="9.1640625" customWidth="1" style="196" min="21" max="21"/>
    <col width="8.1640625" bestFit="1" customWidth="1" style="196" min="22" max="22"/>
    <col width="10.1640625" bestFit="1" customWidth="1" style="196" min="23" max="23"/>
    <col width="10.83203125" bestFit="1" customWidth="1" style="196" min="24" max="24"/>
    <col width="8.5" bestFit="1" customWidth="1" style="196" min="25" max="27"/>
    <col width="10.1640625" bestFit="1" customWidth="1" style="196" min="28" max="28"/>
    <col width="11.5" bestFit="1" customWidth="1" style="419" min="29" max="29"/>
    <col width="8.5" bestFit="1" customWidth="1" style="196" min="30" max="30"/>
    <col width="10.1640625" bestFit="1" customWidth="1" style="426" min="31" max="31"/>
    <col width="12.6640625" bestFit="1" customWidth="1" style="196" min="32" max="32"/>
    <col width="11.5" bestFit="1" customWidth="1" style="196" min="33" max="33"/>
    <col width="13" bestFit="1" customWidth="1" style="196" min="34" max="34"/>
    <col width="8.5" bestFit="1" customWidth="1" style="196" min="35" max="35"/>
    <col width="13.6640625" bestFit="1" customWidth="1" style="196" min="36" max="36"/>
    <col width="11.5" bestFit="1" customWidth="1" style="196" min="37" max="37"/>
    <col width="10.33203125" customWidth="1" style="196" min="38" max="38"/>
    <col width="8.5" bestFit="1" customWidth="1" style="196" min="39" max="39"/>
    <col width="11.6640625" bestFit="1" customWidth="1" style="736" min="40" max="40"/>
    <col width="11.5" bestFit="1" customWidth="1" style="196" min="41" max="42"/>
    <col width="8.5" bestFit="1" customWidth="1" style="196" min="43" max="43"/>
    <col width="46.83203125" bestFit="1" customWidth="1" style="175" min="44" max="44"/>
    <col width="9.1640625" customWidth="1" style="196" min="45" max="16384"/>
  </cols>
  <sheetData>
    <row r="1" ht="89" customFormat="1" customHeight="1" s="182">
      <c r="A1" s="176" t="n"/>
      <c r="B1" s="176" t="inlineStr">
        <is>
          <t>Event</t>
        </is>
      </c>
      <c r="C1" s="176" t="inlineStr">
        <is>
          <t>Position</t>
        </is>
      </c>
      <c r="D1" s="176" t="inlineStr">
        <is>
          <t>Class</t>
        </is>
      </c>
      <c r="E1" s="176" t="inlineStr">
        <is>
          <t>Pos. in Class</t>
        </is>
      </c>
      <c r="F1" s="176" t="inlineStr">
        <is>
          <t>Car</t>
        </is>
      </c>
      <c r="G1" s="176" t="inlineStr">
        <is>
          <t>Team</t>
        </is>
      </c>
      <c r="H1" s="176" t="inlineStr">
        <is>
          <t>Country</t>
        </is>
      </c>
      <c r="I1" s="176" t="n"/>
      <c r="J1" s="176" t="inlineStr">
        <is>
          <t>Sponsor</t>
        </is>
      </c>
      <c r="K1" s="176" t="inlineStr">
        <is>
          <t>Vehicle</t>
        </is>
      </c>
      <c r="L1" s="176" t="inlineStr">
        <is>
          <t>Engine Vol (cc) / Engine Type</t>
        </is>
      </c>
      <c r="M1" s="450" t="inlineStr">
        <is>
          <t>Driver 1</t>
        </is>
      </c>
      <c r="N1" s="176" t="inlineStr">
        <is>
          <t>Country ISO</t>
        </is>
      </c>
      <c r="O1" s="449" t="inlineStr">
        <is>
          <t>Birth Date</t>
        </is>
      </c>
      <c r="P1" s="176" t="inlineStr">
        <is>
          <t>Age on Race Day</t>
        </is>
      </c>
      <c r="Q1" s="450" t="inlineStr">
        <is>
          <t>Driver 2</t>
        </is>
      </c>
      <c r="R1" s="176" t="inlineStr">
        <is>
          <t>Country ISO</t>
        </is>
      </c>
      <c r="S1" s="449" t="inlineStr">
        <is>
          <t>Birth Date</t>
        </is>
      </c>
      <c r="T1" s="176" t="inlineStr">
        <is>
          <t>Age on Race Day</t>
        </is>
      </c>
      <c r="U1" s="176" t="inlineStr">
        <is>
          <t>Driver 3</t>
        </is>
      </c>
      <c r="V1" s="176" t="inlineStr">
        <is>
          <t>Country ISO</t>
        </is>
      </c>
      <c r="W1" s="449" t="inlineStr">
        <is>
          <t>Birth Date</t>
        </is>
      </c>
      <c r="X1" s="176" t="inlineStr">
        <is>
          <t>Age on Race Day</t>
        </is>
      </c>
      <c r="Y1" s="176" t="inlineStr">
        <is>
          <t>Qualifying Position</t>
        </is>
      </c>
      <c r="Z1" s="176" t="inlineStr">
        <is>
          <t>Laps</t>
        </is>
      </c>
      <c r="AA1" s="176" t="inlineStr">
        <is>
          <t>On Lap</t>
        </is>
      </c>
      <c r="AB1" s="176" t="inlineStr">
        <is>
          <t>Qualifying Time</t>
        </is>
      </c>
      <c r="AC1" s="180" t="inlineStr">
        <is>
          <t>Average Speed kph</t>
        </is>
      </c>
      <c r="AD1" s="178" t="inlineStr">
        <is>
          <t>Shootout Position</t>
        </is>
      </c>
      <c r="AE1" s="420" t="inlineStr">
        <is>
          <t>Shootout Time</t>
        </is>
      </c>
      <c r="AF1" s="737" t="inlineStr">
        <is>
          <t>Average Speed kph</t>
        </is>
      </c>
      <c r="AG1" s="176" t="inlineStr">
        <is>
          <t>Position Improvement</t>
        </is>
      </c>
      <c r="AH1" s="176" t="inlineStr">
        <is>
          <t>DNF Reason</t>
        </is>
      </c>
      <c r="AI1" s="176" t="inlineStr">
        <is>
          <t>Laps</t>
        </is>
      </c>
      <c r="AJ1" s="176" t="inlineStr">
        <is>
          <t>Race Time</t>
        </is>
      </c>
      <c r="AK1" s="738" t="inlineStr">
        <is>
          <t>Average Speed kph</t>
        </is>
      </c>
      <c r="AL1" s="739" t="inlineStr">
        <is>
          <t>Difference</t>
        </is>
      </c>
      <c r="AM1" s="176" t="inlineStr">
        <is>
          <t>On Lap</t>
        </is>
      </c>
      <c r="AN1" s="740" t="inlineStr">
        <is>
          <t>Fastest Lap Time</t>
        </is>
      </c>
      <c r="AO1" s="180" t="inlineStr">
        <is>
          <t>Average Speed kph</t>
        </is>
      </c>
      <c r="AP1" s="176" t="inlineStr">
        <is>
          <t>Position Improvement</t>
        </is>
      </c>
      <c r="AQ1" s="176" t="inlineStr">
        <is>
          <t>Remarks</t>
        </is>
      </c>
      <c r="AR1" s="181" t="inlineStr">
        <is>
          <t>Photo File Name</t>
        </is>
      </c>
    </row>
    <row r="2" ht="42" customFormat="1" customHeight="1" s="188">
      <c r="A2" s="183" t="n">
        <v>35708</v>
      </c>
      <c r="B2" s="184" t="inlineStr">
        <is>
          <t>AMP Bathurst 1000</t>
        </is>
      </c>
      <c r="C2" s="185" t="n">
        <v>1</v>
      </c>
      <c r="D2" s="184" t="n"/>
      <c r="E2" s="184" t="n"/>
      <c r="F2" s="185" t="n">
        <v>83</v>
      </c>
      <c r="G2" s="185" t="inlineStr">
        <is>
          <t>BMW Motorsport Australia</t>
        </is>
      </c>
      <c r="H2" s="184" t="n"/>
      <c r="I2" s="184" t="n"/>
      <c r="J2" s="184" t="n"/>
      <c r="K2" s="185" t="inlineStr">
        <is>
          <t>BMW 320i</t>
        </is>
      </c>
      <c r="L2" s="184" t="n"/>
      <c r="M2" s="185" t="inlineStr">
        <is>
          <t>Geoff Brabham</t>
        </is>
      </c>
      <c r="N2" s="184" t="inlineStr">
        <is>
          <t>AUS</t>
        </is>
      </c>
      <c r="O2" s="668">
        <f>_xlfn.LET(_xlpm.d,_xlfn.XLOOKUP(M2,'[1]Birth Dates'!$A:$A,'[1]Birth Dates'!$B:$B,"",0),IF(_xlpm.d=0,"",_xlpm.d))</f>
        <v/>
      </c>
      <c r="P2" s="238">
        <f>IF(OR(O2="",A2="",NOT(ISNUMBER(O2)),O2&gt;A2),"",DATEDIF(O2,A2,"Y")&amp;" years, "&amp;DATEDIF(O2,A2,"YM")&amp;" months, "&amp;DATEDIF(O2,A2,"MD")&amp;" days")</f>
        <v/>
      </c>
      <c r="Q2" s="185" t="inlineStr">
        <is>
          <t>David Brabham</t>
        </is>
      </c>
      <c r="R2" s="184" t="inlineStr">
        <is>
          <t>AUS</t>
        </is>
      </c>
      <c r="S2" s="668">
        <f>_xlfn.LET(_xlpm.d,_xlfn.XLOOKUP(Q2,'[1]Birth Dates'!$A:$A,'[1]Birth Dates'!$B:$B,"",0),IF(_xlpm.d=0,"",_xlpm.d))</f>
        <v/>
      </c>
      <c r="T2" s="238">
        <f>IF(OR(S2="",A2="",NOT(ISNUMBER(S2)),S2&gt;A2),"",DATEDIF(S2,A2,"Y")&amp;" years, "&amp;DATEDIF(S2,A2,"YM")&amp;" months, "&amp;DATEDIF(S2,A2,"MD")&amp;" days")</f>
        <v/>
      </c>
      <c r="U2" s="184" t="n"/>
      <c r="V2" s="184" t="n"/>
      <c r="W2" s="668">
        <f>_xlfn.LET(_xlpm.d,_xlfn.XLOOKUP(U2,'[1]Birth Dates'!$A:$A,'[1]Birth Dates'!$B:$B,"",0),IF(_xlpm.d=0,"",_xlpm.d))</f>
        <v/>
      </c>
      <c r="X2" s="238">
        <f>IF(OR(W2="",A2="",NOT(ISNUMBER(W2)),W2&gt;A2),"",DATEDIF(W2,A2,"Y")&amp;" years, "&amp;DATEDIF(W2,A2,"YM")&amp;" months, "&amp;DATEDIF(W2,A2,"MD")&amp;" days")</f>
        <v/>
      </c>
      <c r="Y2" s="185" t="n">
        <v>1</v>
      </c>
      <c r="Z2" s="184" t="n"/>
      <c r="AA2" s="184" t="n"/>
      <c r="AB2" s="464" t="inlineStr">
        <is>
          <t>2:17.4276</t>
        </is>
      </c>
      <c r="AC2" s="416">
        <f>IF(OR(AB2="",AB2="",AB2=0),"",6.213/(AB2*24))</f>
        <v/>
      </c>
      <c r="AD2" s="184" t="n">
        <v>6</v>
      </c>
      <c r="AE2" s="464" t="inlineStr">
        <is>
          <t>2:17.5857</t>
        </is>
      </c>
      <c r="AF2" s="416">
        <f>IF(OR(AE2="",AE2="",AE2=0),"",6.213/(AE2*24))</f>
        <v/>
      </c>
      <c r="AG2" s="226">
        <f>IF(AND(ISNUMBER(Y2),ISNUMBER(AD2)),Y2-AD2,"")</f>
        <v/>
      </c>
      <c r="AH2" s="184" t="n"/>
      <c r="AI2" s="185" t="n">
        <v>161</v>
      </c>
      <c r="AJ2" s="741" t="n">
        <v>0.2787662847222222</v>
      </c>
      <c r="AK2" s="742">
        <f>IF(OR(AI2="",AJ2="",AJ2=0),"",AI2*6.213/(AJ2*24))</f>
        <v/>
      </c>
      <c r="AL2" s="184" t="n"/>
      <c r="AM2" s="184" t="n"/>
      <c r="AN2" s="743" t="n"/>
      <c r="AO2" s="184" t="n"/>
      <c r="AP2" s="446">
        <f>IF(OR(NOT(ISNUMBER(C2)),NOT(ISNUMBER(Y2))),"",IF(AD2&lt;&gt;"",AD2,Y2)-C2)</f>
        <v/>
      </c>
      <c r="AQ2" s="184" t="n"/>
      <c r="AR2" s="187">
        <f>IF($B2="","",TEXT($A2,"yyyymmdd")&amp;"_P"&amp;$C2&amp;"_C"&amp;$F2&amp;"_"&amp;TRIM(RIGHT(SUBSTITUTE(TRIM(SUBSTITUTE($M2,CHAR(160)," "))," ",REPT(" ",60)),60))&amp;IF($Q2="","","-"&amp;TRIM(RIGHT(SUBSTITUTE(TRIM(SUBSTITUTE($Q2,CHAR(160)," "))," ",REPT(" ",60)),60)))&amp;IF($U2="","","-"&amp;TRIM(RIGHT(SUBSTITUTE(TRIM(SUBSTITUTE($U2,CHAR(160)," "))," ",REPT(" ",60)),60)))&amp;".jpg")</f>
        <v/>
      </c>
    </row>
    <row r="3" ht="42" customHeight="1">
      <c r="A3" s="189" t="n">
        <v>35708</v>
      </c>
      <c r="B3" s="190" t="inlineStr">
        <is>
          <t>AMP Bathurst 1000</t>
        </is>
      </c>
      <c r="C3" s="185" t="n">
        <v>2</v>
      </c>
      <c r="D3" s="190" t="n"/>
      <c r="E3" s="190" t="n"/>
      <c r="F3" s="191" t="n">
        <v>1</v>
      </c>
      <c r="G3" s="191" t="inlineStr">
        <is>
          <t>ORIX Audi Sport Australia</t>
        </is>
      </c>
      <c r="H3" s="190" t="n"/>
      <c r="I3" s="190" t="n"/>
      <c r="J3" s="190" t="n"/>
      <c r="K3" s="191" t="inlineStr">
        <is>
          <t>Audi A4 Quattro</t>
        </is>
      </c>
      <c r="L3" s="190" t="n"/>
      <c r="M3" s="191" t="inlineStr">
        <is>
          <t>Bradley Jones</t>
        </is>
      </c>
      <c r="N3" s="190" t="inlineStr">
        <is>
          <t>AUS</t>
        </is>
      </c>
      <c r="O3" s="690">
        <f>_xlfn.LET(_xlpm.d,_xlfn.XLOOKUP(M3,'[1]Birth Dates'!$A:$A,'[1]Birth Dates'!$B:$B,"",0),IF(_xlpm.d=0,"",_xlpm.d))</f>
        <v/>
      </c>
      <c r="P3" s="171">
        <f>IF(OR(O3="",A3="",NOT(ISNUMBER(O3)),O3&gt;A3),"",DATEDIF(O3,A3,"Y")&amp;" years, "&amp;DATEDIF(O3,A3,"YM")&amp;" months, "&amp;DATEDIF(O3,A3,"MD")&amp;" days")</f>
        <v/>
      </c>
      <c r="Q3" s="191" t="inlineStr">
        <is>
          <t>Frank Biela</t>
        </is>
      </c>
      <c r="R3" s="190" t="inlineStr">
        <is>
          <t>DEU</t>
        </is>
      </c>
      <c r="S3" s="690">
        <f>_xlfn.LET(_xlpm.d,_xlfn.XLOOKUP(Q3,'[1]Birth Dates'!$A:$A,'[1]Birth Dates'!$B:$B,"",0),IF(_xlpm.d=0,"",_xlpm.d))</f>
        <v/>
      </c>
      <c r="T3" s="171">
        <f>IF(OR(S3="",A3="",NOT(ISNUMBER(S3)),S3&gt;A3),"",DATEDIF(S3,A3,"Y")&amp;" years, "&amp;DATEDIF(S3,A3,"YM")&amp;" months, "&amp;DATEDIF(S3,A3,"MD")&amp;" days")</f>
        <v/>
      </c>
      <c r="U3" s="190" t="n"/>
      <c r="V3" s="190" t="n"/>
      <c r="W3" s="690">
        <f>_xlfn.LET(_xlpm.d,_xlfn.XLOOKUP(U3,'[1]Birth Dates'!$A:$A,'[1]Birth Dates'!$B:$B,"",0),IF(_xlpm.d=0,"",_xlpm.d))</f>
        <v/>
      </c>
      <c r="X3" s="171">
        <f>IF(OR(W3="",A3="",NOT(ISNUMBER(W3)),W3&gt;A3),"",DATEDIF(W3,A3,"Y")&amp;" years, "&amp;DATEDIF(W3,A3,"YM")&amp;" months, "&amp;DATEDIF(W3,A3,"MD")&amp;" days")</f>
        <v/>
      </c>
      <c r="Y3" s="191" t="n">
        <v>7</v>
      </c>
      <c r="Z3" s="190" t="n"/>
      <c r="AA3" s="190" t="n"/>
      <c r="AB3" s="744" t="n"/>
      <c r="AC3" s="417">
        <f>IF(OR(AB3="",AB3="",AB3=0),"",6.213/(AB3*24))</f>
        <v/>
      </c>
      <c r="AD3" s="193" t="n">
        <v>8</v>
      </c>
      <c r="AE3" s="427" t="inlineStr">
        <is>
          <t>2:18.8756</t>
        </is>
      </c>
      <c r="AF3" s="417">
        <f>IF(OR(AE3="",AE3="",AE3=0),"",6.213/(AE3*24))</f>
        <v/>
      </c>
      <c r="AG3" s="175">
        <f>IF(AND(ISNUMBER(Y3),ISNUMBER(AD3)),Y3-AD3,"")</f>
        <v/>
      </c>
      <c r="AH3" s="190" t="n"/>
      <c r="AI3" s="191" t="n">
        <v>161</v>
      </c>
      <c r="AJ3" s="745" t="n">
        <v>0.2789069328703704</v>
      </c>
      <c r="AK3" s="746">
        <f>IF(OR(AI3="",AJ3="",AJ3=0),"",AI3*6.213/(AJ3*24))</f>
        <v/>
      </c>
      <c r="AL3" s="725">
        <f>IF(AI3=AI2,AJ3-AJ2,"")</f>
        <v/>
      </c>
      <c r="AM3" s="190" t="n"/>
      <c r="AN3" s="747" t="n"/>
      <c r="AO3" s="190" t="n"/>
      <c r="AP3" s="436">
        <f>IF(OR(NOT(ISNUMBER(C3)),NOT(ISNUMBER(Y3))),"",IF(AD3&lt;&gt;"",AD3,Y3)-C3)</f>
        <v/>
      </c>
      <c r="AQ3" s="190" t="n"/>
      <c r="AR3" s="195">
        <f>IF($B3="","",TEXT($A3,"yyyymmdd")&amp;"_P"&amp;$C3&amp;"_C"&amp;$F3&amp;"_"&amp;TRIM(RIGHT(SUBSTITUTE(TRIM(SUBSTITUTE($M3,CHAR(160)," "))," ",REPT(" ",60)),60))&amp;IF($Q3="","","-"&amp;TRIM(RIGHT(SUBSTITUTE(TRIM(SUBSTITUTE($Q3,CHAR(160)," "))," ",REPT(" ",60)),60)))&amp;IF($U3="","","-"&amp;TRIM(RIGHT(SUBSTITUTE(TRIM(SUBSTITUTE($U3,CHAR(160)," "))," ",REPT(" ",60)),60)))&amp;".jpg")</f>
        <v/>
      </c>
    </row>
    <row r="4" ht="42" customHeight="1">
      <c r="A4" s="189" t="n">
        <v>35708</v>
      </c>
      <c r="B4" s="190" t="inlineStr">
        <is>
          <t>AMP Bathurst 1000</t>
        </is>
      </c>
      <c r="C4" s="185" t="n">
        <v>3</v>
      </c>
      <c r="D4" s="190" t="n"/>
      <c r="E4" s="190" t="n"/>
      <c r="F4" s="191" t="n">
        <v>11</v>
      </c>
      <c r="G4" s="191" t="inlineStr">
        <is>
          <t>ORIX Audi Sport Australia</t>
        </is>
      </c>
      <c r="H4" s="190" t="n"/>
      <c r="I4" s="190" t="n"/>
      <c r="J4" s="190" t="n"/>
      <c r="K4" s="191" t="inlineStr">
        <is>
          <t>Audi A4 Quattro</t>
        </is>
      </c>
      <c r="L4" s="190" t="n"/>
      <c r="M4" s="191" t="inlineStr">
        <is>
          <t>Cameron McConville</t>
        </is>
      </c>
      <c r="N4" s="190" t="inlineStr">
        <is>
          <t>AUS</t>
        </is>
      </c>
      <c r="O4" s="690">
        <f>_xlfn.LET(_xlpm.d,_xlfn.XLOOKUP(M4,'[1]Birth Dates'!$A:$A,'[1]Birth Dates'!$B:$B,"",0),IF(_xlpm.d=0,"",_xlpm.d))</f>
        <v/>
      </c>
      <c r="P4" s="171">
        <f>IF(OR(O4="",A4="",NOT(ISNUMBER(O4)),O4&gt;A4),"",DATEDIF(O4,A4,"Y")&amp;" years, "&amp;DATEDIF(O4,A4,"YM")&amp;" months, "&amp;DATEDIF(O4,A4,"MD")&amp;" days")</f>
        <v/>
      </c>
      <c r="Q4" s="191" t="inlineStr">
        <is>
          <t>Jean-François Hemroulle</t>
        </is>
      </c>
      <c r="R4" s="190" t="inlineStr">
        <is>
          <t>BEL</t>
        </is>
      </c>
      <c r="S4" s="690">
        <f>_xlfn.LET(_xlpm.d,_xlfn.XLOOKUP(Q4,'[1]Birth Dates'!$A:$A,'[1]Birth Dates'!$B:$B,"",0),IF(_xlpm.d=0,"",_xlpm.d))</f>
        <v/>
      </c>
      <c r="T4" s="171">
        <f>IF(OR(S4="",A4="",NOT(ISNUMBER(S4)),S4&gt;A4),"",DATEDIF(S4,A4,"Y")&amp;" years, "&amp;DATEDIF(S4,A4,"YM")&amp;" months, "&amp;DATEDIF(S4,A4,"MD")&amp;" days")</f>
        <v/>
      </c>
      <c r="U4" s="190" t="n"/>
      <c r="V4" s="190" t="n"/>
      <c r="W4" s="690">
        <f>_xlfn.LET(_xlpm.d,_xlfn.XLOOKUP(U4,'[1]Birth Dates'!$A:$A,'[1]Birth Dates'!$B:$B,"",0),IF(_xlpm.d=0,"",_xlpm.d))</f>
        <v/>
      </c>
      <c r="X4" s="171">
        <f>IF(OR(W4="",A4="",NOT(ISNUMBER(W4)),W4&gt;A4),"",DATEDIF(W4,A4,"Y")&amp;" years, "&amp;DATEDIF(W4,A4,"YM")&amp;" months, "&amp;DATEDIF(W4,A4,"MD")&amp;" days")</f>
        <v/>
      </c>
      <c r="Y4" s="191" t="n">
        <v>11</v>
      </c>
      <c r="Z4" s="190" t="n"/>
      <c r="AA4" s="190" t="n"/>
      <c r="AB4" s="748" t="n">
        <v>0.001613321759259259</v>
      </c>
      <c r="AC4" s="417">
        <f>IF(OR(AB4="",AB4="",AB4=0),"",6.213/(AB4*24))</f>
        <v/>
      </c>
      <c r="AD4" s="190" t="n"/>
      <c r="AE4" s="421" t="n"/>
      <c r="AF4" s="417">
        <f>IF(OR(AE4="",AE4="",AE4=0),"",6.213/(AE4*24))</f>
        <v/>
      </c>
      <c r="AG4" s="175">
        <f>IF(AND(ISNUMBER(Y4),ISNUMBER(AD4)),Y4-AD4,"")</f>
        <v/>
      </c>
      <c r="AH4" s="190" t="n"/>
      <c r="AI4" s="191" t="n">
        <v>161</v>
      </c>
      <c r="AJ4" s="745" t="n">
        <v>0.2795910069444444</v>
      </c>
      <c r="AK4" s="746">
        <f>IF(OR(AI4="",AJ4="",AJ4=0),"",AI4*6.213/(AJ4*24))</f>
        <v/>
      </c>
      <c r="AL4" s="725">
        <f>IF(AI4=AI3,AJ4-AJ3,"")</f>
        <v/>
      </c>
      <c r="AM4" s="190" t="n"/>
      <c r="AN4" s="747" t="n"/>
      <c r="AO4" s="190" t="n"/>
      <c r="AP4" s="436">
        <f>IF(OR(NOT(ISNUMBER(C4)),NOT(ISNUMBER(Y4))),"",IF(AD4&lt;&gt;"",AD4,Y4)-C4)</f>
        <v/>
      </c>
      <c r="AQ4" s="190" t="n"/>
      <c r="AR4" s="195">
        <f>IF($B4="","",TEXT($A4,"yyyymmdd")&amp;"_P"&amp;$C4&amp;"_C"&amp;$F4&amp;"_"&amp;TRIM(RIGHT(SUBSTITUTE(TRIM(SUBSTITUTE($M4,CHAR(160)," "))," ",REPT(" ",60)),60))&amp;IF($Q4="","","-"&amp;TRIM(RIGHT(SUBSTITUTE(TRIM(SUBSTITUTE($Q4,CHAR(160)," "))," ",REPT(" ",60)),60)))&amp;IF($U4="","","-"&amp;TRIM(RIGHT(SUBSTITUTE(TRIM(SUBSTITUTE($U4,CHAR(160)," "))," ",REPT(" ",60)),60)))&amp;".jpg")</f>
        <v/>
      </c>
    </row>
    <row r="5" ht="42" customHeight="1">
      <c r="A5" s="189" t="n">
        <v>35708</v>
      </c>
      <c r="B5" s="190" t="inlineStr">
        <is>
          <t>AMP Bathurst 1000</t>
        </is>
      </c>
      <c r="C5" s="185" t="n">
        <v>4</v>
      </c>
      <c r="D5" s="190" t="n"/>
      <c r="E5" s="190" t="n"/>
      <c r="F5" s="191" t="n">
        <v>4</v>
      </c>
      <c r="G5" s="191" t="inlineStr">
        <is>
          <t>Volvo Dealer Racing</t>
        </is>
      </c>
      <c r="H5" s="190" t="n"/>
      <c r="I5" s="190" t="n"/>
      <c r="J5" s="190" t="n"/>
      <c r="K5" s="191" t="inlineStr">
        <is>
          <t>Volvo 850</t>
        </is>
      </c>
      <c r="L5" s="190" t="n"/>
      <c r="M5" s="191" t="inlineStr">
        <is>
          <t>Jim Richards</t>
        </is>
      </c>
      <c r="N5" s="190" t="inlineStr">
        <is>
          <t>NZL</t>
        </is>
      </c>
      <c r="O5" s="690">
        <f>_xlfn.LET(_xlpm.d,_xlfn.XLOOKUP(M5,'[1]Birth Dates'!$A:$A,'[1]Birth Dates'!$B:$B,"",0),IF(_xlpm.d=0,"",_xlpm.d))</f>
        <v/>
      </c>
      <c r="P5" s="171">
        <f>IF(OR(O5="",A5="",NOT(ISNUMBER(O5)),O5&gt;A5),"",DATEDIF(O5,A5,"Y")&amp;" years, "&amp;DATEDIF(O5,A5,"YM")&amp;" months, "&amp;DATEDIF(O5,A5,"MD")&amp;" days")</f>
        <v/>
      </c>
      <c r="Q5" s="191" t="inlineStr">
        <is>
          <t>Rickard Rydell</t>
        </is>
      </c>
      <c r="R5" s="190" t="inlineStr">
        <is>
          <t>SWE</t>
        </is>
      </c>
      <c r="S5" s="690">
        <f>_xlfn.LET(_xlpm.d,_xlfn.XLOOKUP(Q5,'[1]Birth Dates'!$A:$A,'[1]Birth Dates'!$B:$B,"",0),IF(_xlpm.d=0,"",_xlpm.d))</f>
        <v/>
      </c>
      <c r="T5" s="171">
        <f>IF(OR(S5="",A5="",NOT(ISNUMBER(S5)),S5&gt;A5),"",DATEDIF(S5,A5,"Y")&amp;" years, "&amp;DATEDIF(S5,A5,"YM")&amp;" months, "&amp;DATEDIF(S5,A5,"MD")&amp;" days")</f>
        <v/>
      </c>
      <c r="U5" s="190" t="n"/>
      <c r="V5" s="190" t="n"/>
      <c r="W5" s="690">
        <f>_xlfn.LET(_xlpm.d,_xlfn.XLOOKUP(U5,'[1]Birth Dates'!$A:$A,'[1]Birth Dates'!$B:$B,"",0),IF(_xlpm.d=0,"",_xlpm.d))</f>
        <v/>
      </c>
      <c r="X5" s="171">
        <f>IF(OR(W5="",A5="",NOT(ISNUMBER(W5)),W5&gt;A5),"",DATEDIF(W5,A5,"Y")&amp;" years, "&amp;DATEDIF(W5,A5,"YM")&amp;" months, "&amp;DATEDIF(W5,A5,"MD")&amp;" days")</f>
        <v/>
      </c>
      <c r="Y5" s="191" t="n">
        <v>13</v>
      </c>
      <c r="Z5" s="190" t="n"/>
      <c r="AA5" s="190" t="n"/>
      <c r="AB5" s="748" t="n">
        <v>0.001622511574074074</v>
      </c>
      <c r="AC5" s="417">
        <f>IF(OR(AB5="",AB5="",AB5=0),"",6.213/(AB5*24))</f>
        <v/>
      </c>
      <c r="AD5" s="190" t="n"/>
      <c r="AE5" s="421" t="n"/>
      <c r="AF5" s="417">
        <f>IF(OR(AE5="",AE5="",AE5=0),"",6.213/(AE5*24))</f>
        <v/>
      </c>
      <c r="AG5" s="175">
        <f>IF(AND(ISNUMBER(Y5),ISNUMBER(AD5)),Y5-AD5,"")</f>
        <v/>
      </c>
      <c r="AH5" s="190" t="n"/>
      <c r="AI5" s="191" t="n">
        <v>159</v>
      </c>
      <c r="AJ5" s="745" t="n">
        <v>0.2795413888888889</v>
      </c>
      <c r="AK5" s="746">
        <f>IF(OR(AI5="",AJ5="",AJ5=0),"",AI5*6.213/(AJ5*24))</f>
        <v/>
      </c>
      <c r="AL5" s="725">
        <f>IF(AI5=AI4,AJ5-AJ4,"")</f>
        <v/>
      </c>
      <c r="AM5" s="190" t="n"/>
      <c r="AN5" s="747" t="n"/>
      <c r="AO5" s="190" t="n"/>
      <c r="AP5" s="436">
        <f>IF(OR(NOT(ISNUMBER(C5)),NOT(ISNUMBER(Y5))),"",IF(AD5&lt;&gt;"",AD5,Y5)-C5)</f>
        <v/>
      </c>
      <c r="AQ5" s="190" t="n"/>
      <c r="AR5" s="195">
        <f>IF($B5="","",TEXT($A5,"yyyymmdd")&amp;"_P"&amp;$C5&amp;"_C"&amp;$F5&amp;"_"&amp;TRIM(RIGHT(SUBSTITUTE(TRIM(SUBSTITUTE($M5,CHAR(160)," "))," ",REPT(" ",60)),60))&amp;IF($Q5="","","-"&amp;TRIM(RIGHT(SUBSTITUTE(TRIM(SUBSTITUTE($Q5,CHAR(160)," "))," ",REPT(" ",60)),60)))&amp;IF($U5="","","-"&amp;TRIM(RIGHT(SUBSTITUTE(TRIM(SUBSTITUTE($U5,CHAR(160)," "))," ",REPT(" ",60)),60)))&amp;".jpg")</f>
        <v/>
      </c>
    </row>
    <row r="6" ht="42" customHeight="1">
      <c r="A6" s="189" t="n">
        <v>35708</v>
      </c>
      <c r="B6" s="190" t="inlineStr">
        <is>
          <t>AMP Bathurst 1000</t>
        </is>
      </c>
      <c r="C6" s="185" t="n">
        <v>5</v>
      </c>
      <c r="D6" s="190" t="n"/>
      <c r="E6" s="190" t="n"/>
      <c r="F6" s="191" t="n">
        <v>8</v>
      </c>
      <c r="G6" s="191" t="inlineStr">
        <is>
          <t>Volvo Dealer Racing</t>
        </is>
      </c>
      <c r="H6" s="190" t="n"/>
      <c r="I6" s="190" t="n"/>
      <c r="J6" s="190" t="n"/>
      <c r="K6" s="191" t="inlineStr">
        <is>
          <t>Volvo 850</t>
        </is>
      </c>
      <c r="L6" s="190" t="n"/>
      <c r="M6" s="191" t="inlineStr">
        <is>
          <t>Jan Nilsson</t>
        </is>
      </c>
      <c r="N6" s="190" t="inlineStr">
        <is>
          <t>SWE</t>
        </is>
      </c>
      <c r="O6" s="690">
        <f>_xlfn.LET(_xlpm.d,_xlfn.XLOOKUP(M6,'[1]Birth Dates'!$A:$A,'[1]Birth Dates'!$B:$B,"",0),IF(_xlpm.d=0,"",_xlpm.d))</f>
        <v/>
      </c>
      <c r="P6" s="171">
        <f>IF(OR(O6="",A6="",NOT(ISNUMBER(O6)),O6&gt;A6),"",DATEDIF(O6,A6,"Y")&amp;" years, "&amp;DATEDIF(O6,A6,"YM")&amp;" months, "&amp;DATEDIF(O6,A6,"MD")&amp;" days")</f>
        <v/>
      </c>
      <c r="Q6" s="191" t="inlineStr">
        <is>
          <t>Cameron McLean</t>
        </is>
      </c>
      <c r="R6" s="190" t="inlineStr">
        <is>
          <t>AUS</t>
        </is>
      </c>
      <c r="S6" s="690">
        <f>_xlfn.LET(_xlpm.d,_xlfn.XLOOKUP(Q6,'[1]Birth Dates'!$A:$A,'[1]Birth Dates'!$B:$B,"",0),IF(_xlpm.d=0,"",_xlpm.d))</f>
        <v/>
      </c>
      <c r="T6" s="171">
        <f>IF(OR(S6="",A6="",NOT(ISNUMBER(S6)),S6&gt;A6),"",DATEDIF(S6,A6,"Y")&amp;" years, "&amp;DATEDIF(S6,A6,"YM")&amp;" months, "&amp;DATEDIF(S6,A6,"MD")&amp;" days")</f>
        <v/>
      </c>
      <c r="U6" s="190" t="n"/>
      <c r="V6" s="190" t="n"/>
      <c r="W6" s="690">
        <f>_xlfn.LET(_xlpm.d,_xlfn.XLOOKUP(U6,'[1]Birth Dates'!$A:$A,'[1]Birth Dates'!$B:$B,"",0),IF(_xlpm.d=0,"",_xlpm.d))</f>
        <v/>
      </c>
      <c r="X6" s="171">
        <f>IF(OR(W6="",A6="",NOT(ISNUMBER(W6)),W6&gt;A6),"",DATEDIF(W6,A6,"Y")&amp;" years, "&amp;DATEDIF(W6,A6,"YM")&amp;" months, "&amp;DATEDIF(W6,A6,"MD")&amp;" days")</f>
        <v/>
      </c>
      <c r="Y6" s="191" t="n">
        <v>12</v>
      </c>
      <c r="Z6" s="190" t="n"/>
      <c r="AA6" s="190" t="n"/>
      <c r="AB6" s="427" t="inlineStr">
        <is>
          <t>2:19.6457</t>
        </is>
      </c>
      <c r="AC6" s="417">
        <f>IF(OR(AB6="",AB6="",AB6=0),"",6.213/(AB6*24))</f>
        <v/>
      </c>
      <c r="AD6" s="190" t="n"/>
      <c r="AE6" s="421" t="n"/>
      <c r="AF6" s="417">
        <f>IF(OR(AE6="",AE6="",AE6=0),"",6.213/(AE6*24))</f>
        <v/>
      </c>
      <c r="AG6" s="175">
        <f>IF(AND(ISNUMBER(Y6),ISNUMBER(AD6)),Y6-AD6,"")</f>
        <v/>
      </c>
      <c r="AH6" s="190" t="n"/>
      <c r="AI6" s="191" t="n">
        <v>158</v>
      </c>
      <c r="AJ6" s="745" t="n">
        <v>0.2795429282407407</v>
      </c>
      <c r="AK6" s="746">
        <f>IF(OR(AI6="",AJ6="",AJ6=0),"",AI6*6.213/(AJ6*24))</f>
        <v/>
      </c>
      <c r="AL6" s="725">
        <f>IF(AI6=AI5,AJ6-AJ5,"")</f>
        <v/>
      </c>
      <c r="AM6" s="190" t="n"/>
      <c r="AN6" s="747" t="n"/>
      <c r="AO6" s="190" t="n"/>
      <c r="AP6" s="436">
        <f>IF(OR(NOT(ISNUMBER(C6)),NOT(ISNUMBER(Y6))),"",IF(AD6&lt;&gt;"",AD6,Y6)-C6)</f>
        <v/>
      </c>
      <c r="AQ6" s="190" t="n"/>
      <c r="AR6" s="195">
        <f>IF($B6="","",TEXT($A6,"yyyymmdd")&amp;"_P"&amp;$C6&amp;"_C"&amp;$F6&amp;"_"&amp;TRIM(RIGHT(SUBSTITUTE(TRIM(SUBSTITUTE($M6,CHAR(160)," "))," ",REPT(" ",60)),60))&amp;IF($Q6="","","-"&amp;TRIM(RIGHT(SUBSTITUTE(TRIM(SUBSTITUTE($Q6,CHAR(160)," "))," ",REPT(" ",60)),60)))&amp;IF($U6="","","-"&amp;TRIM(RIGHT(SUBSTITUTE(TRIM(SUBSTITUTE($U6,CHAR(160)," "))," ",REPT(" ",60)),60)))&amp;".jpg")</f>
        <v/>
      </c>
    </row>
    <row r="7" ht="42" customHeight="1">
      <c r="A7" s="189" t="n">
        <v>35708</v>
      </c>
      <c r="B7" s="190" t="inlineStr">
        <is>
          <t>AMP Bathurst 1000</t>
        </is>
      </c>
      <c r="C7" s="185" t="n">
        <v>6</v>
      </c>
      <c r="D7" s="190" t="n"/>
      <c r="E7" s="190" t="n"/>
      <c r="F7" s="191" t="n">
        <v>5</v>
      </c>
      <c r="G7" s="191" t="inlineStr">
        <is>
          <t>Vauxhall Sport</t>
        </is>
      </c>
      <c r="H7" s="190" t="n"/>
      <c r="I7" s="190" t="n"/>
      <c r="J7" s="190" t="n"/>
      <c r="K7" s="191" t="inlineStr">
        <is>
          <t>Vauxhall Vectra</t>
        </is>
      </c>
      <c r="L7" s="190" t="n"/>
      <c r="M7" s="191" t="inlineStr">
        <is>
          <t>Peter Brock</t>
        </is>
      </c>
      <c r="N7" s="190" t="inlineStr">
        <is>
          <t>AUS</t>
        </is>
      </c>
      <c r="O7" s="690">
        <f>_xlfn.LET(_xlpm.d,_xlfn.XLOOKUP(M7,'[1]Birth Dates'!$A:$A,'[1]Birth Dates'!$B:$B,"",0),IF(_xlpm.d=0,"",_xlpm.d))</f>
        <v/>
      </c>
      <c r="P7" s="171">
        <f>IF(OR(O7="",A7="",NOT(ISNUMBER(O7)),O7&gt;A7),"",DATEDIF(O7,A7,"Y")&amp;" years, "&amp;DATEDIF(O7,A7,"YM")&amp;" months, "&amp;DATEDIF(O7,A7,"MD")&amp;" days")</f>
        <v/>
      </c>
      <c r="Q7" s="191" t="inlineStr">
        <is>
          <t>Derek Warwick</t>
        </is>
      </c>
      <c r="R7" s="190" t="inlineStr">
        <is>
          <t>GBR</t>
        </is>
      </c>
      <c r="S7" s="690">
        <f>_xlfn.LET(_xlpm.d,_xlfn.XLOOKUP(Q7,'[1]Birth Dates'!$A:$A,'[1]Birth Dates'!$B:$B,"",0),IF(_xlpm.d=0,"",_xlpm.d))</f>
        <v/>
      </c>
      <c r="T7" s="171">
        <f>IF(OR(S7="",A7="",NOT(ISNUMBER(S7)),S7&gt;A7),"",DATEDIF(S7,A7,"Y")&amp;" years, "&amp;DATEDIF(S7,A7,"YM")&amp;" months, "&amp;DATEDIF(S7,A7,"MD")&amp;" days")</f>
        <v/>
      </c>
      <c r="U7" s="190" t="n"/>
      <c r="V7" s="190" t="n"/>
      <c r="W7" s="690">
        <f>_xlfn.LET(_xlpm.d,_xlfn.XLOOKUP(U7,'[1]Birth Dates'!$A:$A,'[1]Birth Dates'!$B:$B,"",0),IF(_xlpm.d=0,"",_xlpm.d))</f>
        <v/>
      </c>
      <c r="X7" s="171">
        <f>IF(OR(W7="",A7="",NOT(ISNUMBER(W7)),W7&gt;A7),"",DATEDIF(W7,A7,"Y")&amp;" years, "&amp;DATEDIF(W7,A7,"YM")&amp;" months, "&amp;DATEDIF(W7,A7,"MD")&amp;" days")</f>
        <v/>
      </c>
      <c r="Y7" s="191" t="n">
        <v>4</v>
      </c>
      <c r="Z7" s="190" t="n"/>
      <c r="AA7" s="190" t="n"/>
      <c r="AB7" s="744" t="n"/>
      <c r="AC7" s="417">
        <f>IF(OR(AB7="",AB7="",AB7=0),"",6.213/(AB7*24))</f>
        <v/>
      </c>
      <c r="AD7" s="190" t="n">
        <v>4</v>
      </c>
      <c r="AE7" s="427" t="inlineStr">
        <is>
          <t>2:17.2754</t>
        </is>
      </c>
      <c r="AF7" s="417">
        <f>IF(OR(AE7="",AE7="",AE7=0),"",6.213/(AE7*24))</f>
        <v/>
      </c>
      <c r="AG7" s="175">
        <f>IF(AND(ISNUMBER(Y7),ISNUMBER(AD7)),Y7-AD7,"")</f>
        <v/>
      </c>
      <c r="AH7" s="190" t="n"/>
      <c r="AI7" s="191" t="n">
        <v>148</v>
      </c>
      <c r="AJ7" s="745" t="n">
        <v>0.2788330092592592</v>
      </c>
      <c r="AK7" s="746">
        <f>IF(OR(AI7="",AJ7="",AJ7=0),"",AI7*6.213/(AJ7*24))</f>
        <v/>
      </c>
      <c r="AL7" s="725">
        <f>IF(AI7=AI6,AJ7-AJ6,"")</f>
        <v/>
      </c>
      <c r="AM7" s="190" t="n"/>
      <c r="AN7" s="747" t="n"/>
      <c r="AO7" s="190" t="n"/>
      <c r="AP7" s="436">
        <f>IF(OR(NOT(ISNUMBER(C7)),NOT(ISNUMBER(Y7))),"",IF(AD7&lt;&gt;"",AD7,Y7)-C7)</f>
        <v/>
      </c>
      <c r="AQ7" s="190" t="n"/>
      <c r="AR7" s="195">
        <f>IF($B7="","",TEXT($A7,"yyyymmdd")&amp;"_P"&amp;$C7&amp;"_C"&amp;$F7&amp;"_"&amp;TRIM(RIGHT(SUBSTITUTE(TRIM(SUBSTITUTE($M7,CHAR(160)," "))," ",REPT(" ",60)),60))&amp;IF($Q7="","","-"&amp;TRIM(RIGHT(SUBSTITUTE(TRIM(SUBSTITUTE($Q7,CHAR(160)," "))," ",REPT(" ",60)),60)))&amp;IF($U7="","","-"&amp;TRIM(RIGHT(SUBSTITUTE(TRIM(SUBSTITUTE($U7,CHAR(160)," "))," ",REPT(" ",60)),60)))&amp;".jpg")</f>
        <v/>
      </c>
    </row>
    <row r="8" ht="42" customHeight="1">
      <c r="A8" s="189" t="n">
        <v>35708</v>
      </c>
      <c r="B8" s="190" t="inlineStr">
        <is>
          <t>AMP Bathurst 1000</t>
        </is>
      </c>
      <c r="C8" s="185" t="n">
        <v>7</v>
      </c>
      <c r="D8" s="190" t="n"/>
      <c r="E8" s="190" t="n"/>
      <c r="F8" s="191" t="n">
        <v>16</v>
      </c>
      <c r="G8" s="191" t="inlineStr">
        <is>
          <t>Faber-Castell Racing</t>
        </is>
      </c>
      <c r="H8" s="190" t="n"/>
      <c r="I8" s="190" t="n"/>
      <c r="J8" s="190" t="n"/>
      <c r="K8" s="191" t="inlineStr">
        <is>
          <t>BMW 318i</t>
        </is>
      </c>
      <c r="L8" s="190" t="n"/>
      <c r="M8" s="191" t="inlineStr">
        <is>
          <t>Paul Nelson</t>
        </is>
      </c>
      <c r="N8" s="190" t="inlineStr">
        <is>
          <t>AUS</t>
        </is>
      </c>
      <c r="O8" s="690">
        <f>_xlfn.LET(_xlpm.d,_xlfn.XLOOKUP(M8,'[1]Birth Dates'!$A:$A,'[1]Birth Dates'!$B:$B,"",0),IF(_xlpm.d=0,"",_xlpm.d))</f>
        <v/>
      </c>
      <c r="P8" s="171">
        <f>IF(OR(O8="",A8="",NOT(ISNUMBER(O8)),O8&gt;A8),"",DATEDIF(O8,A8,"Y")&amp;" years, "&amp;DATEDIF(O8,A8,"YM")&amp;" months, "&amp;DATEDIF(O8,A8,"MD")&amp;" days")</f>
        <v/>
      </c>
      <c r="Q8" s="191" t="inlineStr">
        <is>
          <t>Justin Mathews</t>
        </is>
      </c>
      <c r="R8" s="190" t="inlineStr">
        <is>
          <t>AUS</t>
        </is>
      </c>
      <c r="S8" s="690">
        <f>_xlfn.LET(_xlpm.d,_xlfn.XLOOKUP(Q8,'[1]Birth Dates'!$A:$A,'[1]Birth Dates'!$B:$B,"",0),IF(_xlpm.d=0,"",_xlpm.d))</f>
        <v/>
      </c>
      <c r="T8" s="171">
        <f>IF(OR(S8="",A8="",NOT(ISNUMBER(S8)),S8&gt;A8),"",DATEDIF(S8,A8,"Y")&amp;" years, "&amp;DATEDIF(S8,A8,"YM")&amp;" months, "&amp;DATEDIF(S8,A8,"MD")&amp;" days")</f>
        <v/>
      </c>
      <c r="U8" s="191" t="inlineStr">
        <is>
          <t>Bob Holden</t>
        </is>
      </c>
      <c r="V8" s="190" t="inlineStr">
        <is>
          <t>AUS</t>
        </is>
      </c>
      <c r="W8" s="690">
        <f>_xlfn.LET(_xlpm.d,_xlfn.XLOOKUP(U8,'[1]Birth Dates'!$A:$A,'[1]Birth Dates'!$B:$B,"",0),IF(_xlpm.d=0,"",_xlpm.d))</f>
        <v/>
      </c>
      <c r="X8" s="171">
        <f>IF(OR(W8="",A8="",NOT(ISNUMBER(W8)),W8&gt;A8),"",DATEDIF(W8,A8,"Y")&amp;" years, "&amp;DATEDIF(W8,A8,"YM")&amp;" months, "&amp;DATEDIF(W8,A8,"MD")&amp;" days")</f>
        <v/>
      </c>
      <c r="Y8" s="191" t="n">
        <v>20</v>
      </c>
      <c r="Z8" s="190" t="n"/>
      <c r="AA8" s="190" t="n"/>
      <c r="AB8" s="748" t="n">
        <v>0.001749837962962963</v>
      </c>
      <c r="AC8" s="417">
        <f>IF(OR(AB8="",AB8="",AB8=0),"",6.213/(AB8*24))</f>
        <v/>
      </c>
      <c r="AD8" s="190" t="n"/>
      <c r="AE8" s="421" t="n"/>
      <c r="AF8" s="417">
        <f>IF(OR(AE8="",AE8="",AE8=0),"",6.213/(AE8*24))</f>
        <v/>
      </c>
      <c r="AG8" s="175">
        <f>IF(AND(ISNUMBER(Y8),ISNUMBER(AD8)),Y8-AD8,"")</f>
        <v/>
      </c>
      <c r="AH8" s="190" t="n"/>
      <c r="AI8" s="191" t="n">
        <v>146</v>
      </c>
      <c r="AJ8" s="745" t="n">
        <v>0.2803336921296296</v>
      </c>
      <c r="AK8" s="746">
        <f>IF(OR(AI8="",AJ8="",AJ8=0),"",AI8*6.213/(AJ8*24))</f>
        <v/>
      </c>
      <c r="AL8" s="725">
        <f>IF(AI8=AI7,AJ8-AJ7,"")</f>
        <v/>
      </c>
      <c r="AM8" s="190" t="n"/>
      <c r="AN8" s="747" t="n"/>
      <c r="AO8" s="190" t="n"/>
      <c r="AP8" s="436">
        <f>IF(OR(NOT(ISNUMBER(C8)),NOT(ISNUMBER(Y8))),"",IF(AD8&lt;&gt;"",AD8,Y8)-C8)</f>
        <v/>
      </c>
      <c r="AQ8" s="190" t="n"/>
      <c r="AR8" s="195">
        <f>IF($B8="","",TEXT($A8,"yyyymmdd")&amp;"_P"&amp;$C8&amp;"_C"&amp;$F8&amp;"_"&amp;TRIM(RIGHT(SUBSTITUTE(TRIM(SUBSTITUTE($M8,CHAR(160)," "))," ",REPT(" ",60)),60))&amp;IF($Q8="","","-"&amp;TRIM(RIGHT(SUBSTITUTE(TRIM(SUBSTITUTE($Q8,CHAR(160)," "))," ",REPT(" ",60)),60)))&amp;IF($U8="","","-"&amp;TRIM(RIGHT(SUBSTITUTE(TRIM(SUBSTITUTE($U8,CHAR(160)," "))," ",REPT(" ",60)),60)))&amp;".jpg")</f>
        <v/>
      </c>
    </row>
    <row r="9" ht="56" customHeight="1">
      <c r="A9" s="189" t="n">
        <v>35708</v>
      </c>
      <c r="B9" s="190" t="inlineStr">
        <is>
          <t>AMP Bathurst 1000</t>
        </is>
      </c>
      <c r="C9" s="185" t="n">
        <v>8</v>
      </c>
      <c r="D9" s="190" t="n"/>
      <c r="E9" s="190" t="n"/>
      <c r="F9" s="191" t="n">
        <v>20</v>
      </c>
      <c r="G9" s="191" t="inlineStr">
        <is>
          <t>Brian Bradshaw Race Preparation</t>
        </is>
      </c>
      <c r="H9" s="190" t="n"/>
      <c r="I9" s="190" t="n"/>
      <c r="J9" s="190" t="n"/>
      <c r="K9" s="191" t="inlineStr">
        <is>
          <t>BMW 318i</t>
        </is>
      </c>
      <c r="L9" s="190" t="n"/>
      <c r="M9" s="191" t="inlineStr">
        <is>
          <t>Dennis Chapman</t>
        </is>
      </c>
      <c r="N9" s="190" t="inlineStr">
        <is>
          <t>NZL</t>
        </is>
      </c>
      <c r="O9" s="690">
        <f>_xlfn.LET(_xlpm.d,_xlfn.XLOOKUP(M9,'[1]Birth Dates'!$A:$A,'[1]Birth Dates'!$B:$B,"",0),IF(_xlpm.d=0,"",_xlpm.d))</f>
        <v/>
      </c>
      <c r="P9" s="171">
        <f>IF(OR(O9="",A9="",NOT(ISNUMBER(O9)),O9&gt;A9),"",DATEDIF(O9,A9,"Y")&amp;" years, "&amp;DATEDIF(O9,A9,"YM")&amp;" months, "&amp;DATEDIF(O9,A9,"MD")&amp;" days")</f>
        <v/>
      </c>
      <c r="Q9" s="191" t="inlineStr">
        <is>
          <t>Brian Bradshaw</t>
        </is>
      </c>
      <c r="R9" s="190" t="inlineStr">
        <is>
          <t>NZL</t>
        </is>
      </c>
      <c r="S9" s="690">
        <f>_xlfn.LET(_xlpm.d,_xlfn.XLOOKUP(Q9,'[1]Birth Dates'!$A:$A,'[1]Birth Dates'!$B:$B,"",0),IF(_xlpm.d=0,"",_xlpm.d))</f>
        <v/>
      </c>
      <c r="T9" s="171">
        <f>IF(OR(S9="",A9="",NOT(ISNUMBER(S9)),S9&gt;A9),"",DATEDIF(S9,A9,"Y")&amp;" years, "&amp;DATEDIF(S9,A9,"YM")&amp;" months, "&amp;DATEDIF(S9,A9,"MD")&amp;" days")</f>
        <v/>
      </c>
      <c r="U9" s="190" t="n"/>
      <c r="V9" s="190" t="n"/>
      <c r="W9" s="690">
        <f>_xlfn.LET(_xlpm.d,_xlfn.XLOOKUP(U9,'[1]Birth Dates'!$A:$A,'[1]Birth Dates'!$B:$B,"",0),IF(_xlpm.d=0,"",_xlpm.d))</f>
        <v/>
      </c>
      <c r="X9" s="171">
        <f>IF(OR(W9="",A9="",NOT(ISNUMBER(W9)),W9&gt;A9),"",DATEDIF(W9,A9,"Y")&amp;" years, "&amp;DATEDIF(W9,A9,"YM")&amp;" months, "&amp;DATEDIF(W9,A9,"MD")&amp;" days")</f>
        <v/>
      </c>
      <c r="Y9" s="191" t="n">
        <v>25</v>
      </c>
      <c r="Z9" s="190" t="n"/>
      <c r="AA9" s="190" t="n"/>
      <c r="AB9" s="748" t="n">
        <v>0.001812789351851852</v>
      </c>
      <c r="AC9" s="417">
        <f>IF(OR(AB9="",AB9="",AB9=0),"",6.213/(AB9*24))</f>
        <v/>
      </c>
      <c r="AD9" s="190" t="n"/>
      <c r="AE9" s="421" t="n"/>
      <c r="AF9" s="417">
        <f>IF(OR(AE9="",AE9="",AE9=0),"",6.213/(AE9*24))</f>
        <v/>
      </c>
      <c r="AG9" s="175">
        <f>IF(AND(ISNUMBER(Y9),ISNUMBER(AD9)),Y9-AD9,"")</f>
        <v/>
      </c>
      <c r="AH9" s="190" t="n"/>
      <c r="AI9" s="191" t="n">
        <v>144</v>
      </c>
      <c r="AJ9" s="745" t="n">
        <v>0.2798370717592593</v>
      </c>
      <c r="AK9" s="746">
        <f>IF(OR(AI9="",AJ9="",AJ9=0),"",AI9*6.213/(AJ9*24))</f>
        <v/>
      </c>
      <c r="AL9" s="725">
        <f>IF(AI9=AI8,AJ9-AJ8,"")</f>
        <v/>
      </c>
      <c r="AM9" s="190" t="n"/>
      <c r="AN9" s="747" t="n"/>
      <c r="AO9" s="190" t="n"/>
      <c r="AP9" s="436">
        <f>IF(OR(NOT(ISNUMBER(C9)),NOT(ISNUMBER(Y9))),"",IF(AD9&lt;&gt;"",AD9,Y9)-C9)</f>
        <v/>
      </c>
      <c r="AQ9" s="190" t="n"/>
      <c r="AR9" s="195">
        <f>IF($B9="","",TEXT($A9,"yyyymmdd")&amp;"_P"&amp;$C9&amp;"_C"&amp;$F9&amp;"_"&amp;TRIM(RIGHT(SUBSTITUTE(TRIM(SUBSTITUTE($M9,CHAR(160)," "))," ",REPT(" ",60)),60))&amp;IF($Q9="","","-"&amp;TRIM(RIGHT(SUBSTITUTE(TRIM(SUBSTITUTE($Q9,CHAR(160)," "))," ",REPT(" ",60)),60)))&amp;IF($U9="","","-"&amp;TRIM(RIGHT(SUBSTITUTE(TRIM(SUBSTITUTE($U9,CHAR(160)," "))," ",REPT(" ",60)),60)))&amp;".jpg")</f>
        <v/>
      </c>
    </row>
    <row r="10" ht="42" customHeight="1">
      <c r="A10" s="189" t="n">
        <v>35708</v>
      </c>
      <c r="B10" s="190" t="inlineStr">
        <is>
          <t>AMP Bathurst 1000</t>
        </is>
      </c>
      <c r="C10" s="185" t="n">
        <v>9</v>
      </c>
      <c r="D10" s="190" t="n"/>
      <c r="E10" s="190" t="n"/>
      <c r="F10" s="191" t="n">
        <v>21</v>
      </c>
      <c r="G10" s="191" t="inlineStr">
        <is>
          <t>MF Motorsport</t>
        </is>
      </c>
      <c r="H10" s="190" t="n"/>
      <c r="I10" s="190" t="n"/>
      <c r="J10" s="190" t="n"/>
      <c r="K10" s="191" t="inlineStr">
        <is>
          <t>Peugeot 405 Mi16</t>
        </is>
      </c>
      <c r="L10" s="190" t="n"/>
      <c r="M10" s="191" t="inlineStr">
        <is>
          <t>Mike Fitzgerald</t>
        </is>
      </c>
      <c r="N10" s="190" t="inlineStr">
        <is>
          <t>AUS</t>
        </is>
      </c>
      <c r="O10" s="690">
        <f>_xlfn.LET(_xlpm.d,_xlfn.XLOOKUP(M10,'[1]Birth Dates'!$A:$A,'[1]Birth Dates'!$B:$B,"",0),IF(_xlpm.d=0,"",_xlpm.d))</f>
        <v/>
      </c>
      <c r="P10" s="171">
        <f>IF(OR(O10="",A10="",NOT(ISNUMBER(O10)),O10&gt;A10),"",DATEDIF(O10,A10,"Y")&amp;" years, "&amp;DATEDIF(O10,A10,"YM")&amp;" months, "&amp;DATEDIF(O10,A10,"MD")&amp;" days")</f>
        <v/>
      </c>
      <c r="Q10" s="191" t="inlineStr">
        <is>
          <t>Jamie Miller</t>
        </is>
      </c>
      <c r="R10" s="190" t="inlineStr">
        <is>
          <t>AUS</t>
        </is>
      </c>
      <c r="S10" s="690">
        <f>_xlfn.LET(_xlpm.d,_xlfn.XLOOKUP(Q10,'[1]Birth Dates'!$A:$A,'[1]Birth Dates'!$B:$B,"",0),IF(_xlpm.d=0,"",_xlpm.d))</f>
        <v/>
      </c>
      <c r="T10" s="171">
        <f>IF(OR(S10="",A10="",NOT(ISNUMBER(S10)),S10&gt;A10),"",DATEDIF(S10,A10,"Y")&amp;" years, "&amp;DATEDIF(S10,A10,"YM")&amp;" months, "&amp;DATEDIF(S10,A10,"MD")&amp;" days")</f>
        <v/>
      </c>
      <c r="U10" s="190" t="n"/>
      <c r="V10" s="190" t="n"/>
      <c r="W10" s="690">
        <f>_xlfn.LET(_xlpm.d,_xlfn.XLOOKUP(U10,'[1]Birth Dates'!$A:$A,'[1]Birth Dates'!$B:$B,"",0),IF(_xlpm.d=0,"",_xlpm.d))</f>
        <v/>
      </c>
      <c r="X10" s="171">
        <f>IF(OR(W10="",A10="",NOT(ISNUMBER(W10)),W10&gt;A10),"",DATEDIF(W10,A10,"Y")&amp;" years, "&amp;DATEDIF(W10,A10,"YM")&amp;" months, "&amp;DATEDIF(W10,A10,"MD")&amp;" days")</f>
        <v/>
      </c>
      <c r="Y10" s="191" t="n">
        <v>26</v>
      </c>
      <c r="Z10" s="190" t="n"/>
      <c r="AA10" s="190" t="n"/>
      <c r="AB10" s="748" t="n">
        <v>0.001830694444444444</v>
      </c>
      <c r="AC10" s="417">
        <f>IF(OR(AB10="",AB10="",AB10=0),"",6.213/(AB10*24))</f>
        <v/>
      </c>
      <c r="AD10" s="190" t="n"/>
      <c r="AE10" s="421" t="n"/>
      <c r="AF10" s="417">
        <f>IF(OR(AE10="",AE10="",AE10=0),"",6.213/(AE10*24))</f>
        <v/>
      </c>
      <c r="AG10" s="175">
        <f>IF(AND(ISNUMBER(Y10),ISNUMBER(AD10)),Y10-AD10,"")</f>
        <v/>
      </c>
      <c r="AH10" s="190" t="n"/>
      <c r="AI10" s="191" t="n">
        <v>139</v>
      </c>
      <c r="AJ10" s="745" t="n">
        <v>0.2791208680555556</v>
      </c>
      <c r="AK10" s="746">
        <f>IF(OR(AI10="",AJ10="",AJ10=0),"",AI10*6.213/(AJ10*24))</f>
        <v/>
      </c>
      <c r="AL10" s="725">
        <f>IF(AI10=AI9,AJ10-AJ9,"")</f>
        <v/>
      </c>
      <c r="AM10" s="190" t="n"/>
      <c r="AN10" s="747" t="n"/>
      <c r="AO10" s="190" t="n"/>
      <c r="AP10" s="436">
        <f>IF(OR(NOT(ISNUMBER(C10)),NOT(ISNUMBER(Y10))),"",IF(AD10&lt;&gt;"",AD10,Y10)-C10)</f>
        <v/>
      </c>
      <c r="AQ10" s="190" t="n"/>
      <c r="AR10" s="195">
        <f>IF($B10="","",TEXT($A10,"yyyymmdd")&amp;"_P"&amp;$C10&amp;"_C"&amp;$F10&amp;"_"&amp;TRIM(RIGHT(SUBSTITUTE(TRIM(SUBSTITUTE($M10,CHAR(160)," "))," ",REPT(" ",60)),60))&amp;IF($Q10="","","-"&amp;TRIM(RIGHT(SUBSTITUTE(TRIM(SUBSTITUTE($Q10,CHAR(160)," "))," ",REPT(" ",60)),60)))&amp;IF($U10="","","-"&amp;TRIM(RIGHT(SUBSTITUTE(TRIM(SUBSTITUTE($U10,CHAR(160)," "))," ",REPT(" ",60)),60)))&amp;".jpg")</f>
        <v/>
      </c>
    </row>
    <row r="11" ht="56" customHeight="1">
      <c r="A11" s="189" t="n">
        <v>35708</v>
      </c>
      <c r="B11" s="190" t="inlineStr">
        <is>
          <t>AMP Bathurst 1000</t>
        </is>
      </c>
      <c r="C11" s="185" t="n">
        <v>10</v>
      </c>
      <c r="D11" s="190" t="n"/>
      <c r="E11" s="190" t="n"/>
      <c r="F11" s="191" t="n">
        <v>60</v>
      </c>
      <c r="G11" s="191" t="inlineStr">
        <is>
          <t>FAI Insurance</t>
        </is>
      </c>
      <c r="H11" s="190" t="n"/>
      <c r="I11" s="190" t="n"/>
      <c r="J11" s="190" t="n"/>
      <c r="K11" s="191" t="inlineStr">
        <is>
          <t>Honda Accord</t>
        </is>
      </c>
      <c r="L11" s="190" t="n"/>
      <c r="M11" s="191" t="inlineStr">
        <is>
          <t>Julian Bailey</t>
        </is>
      </c>
      <c r="N11" s="190" t="inlineStr">
        <is>
          <t>GBR</t>
        </is>
      </c>
      <c r="O11" s="690">
        <f>_xlfn.LET(_xlpm.d,_xlfn.XLOOKUP(M11,'[1]Birth Dates'!$A:$A,'[1]Birth Dates'!$B:$B,"",0),IF(_xlpm.d=0,"",_xlpm.d))</f>
        <v/>
      </c>
      <c r="P11" s="171">
        <f>IF(OR(O11="",A11="",NOT(ISNUMBER(O11)),O11&gt;A11),"",DATEDIF(O11,A11,"Y")&amp;" years, "&amp;DATEDIF(O11,A11,"YM")&amp;" months, "&amp;DATEDIF(O11,A11,"MD")&amp;" days")</f>
        <v/>
      </c>
      <c r="Q11" s="191" t="inlineStr">
        <is>
          <t>Warren Luff</t>
        </is>
      </c>
      <c r="R11" s="190" t="inlineStr">
        <is>
          <t>AUS</t>
        </is>
      </c>
      <c r="S11" s="690">
        <f>_xlfn.LET(_xlpm.d,_xlfn.XLOOKUP(Q11,'[1]Birth Dates'!$A:$A,'[1]Birth Dates'!$B:$B,"",0),IF(_xlpm.d=0,"",_xlpm.d))</f>
        <v/>
      </c>
      <c r="T11" s="171">
        <f>IF(OR(S11="",A11="",NOT(ISNUMBER(S11)),S11&gt;A11),"",DATEDIF(S11,A11,"Y")&amp;" years, "&amp;DATEDIF(S11,A11,"YM")&amp;" months, "&amp;DATEDIF(S11,A11,"MD")&amp;" days")</f>
        <v/>
      </c>
      <c r="U11" s="190" t="n"/>
      <c r="V11" s="190" t="n"/>
      <c r="W11" s="690">
        <f>_xlfn.LET(_xlpm.d,_xlfn.XLOOKUP(U11,'[1]Birth Dates'!$A:$A,'[1]Birth Dates'!$B:$B,"",0),IF(_xlpm.d=0,"",_xlpm.d))</f>
        <v/>
      </c>
      <c r="X11" s="171">
        <f>IF(OR(W11="",A11="",NOT(ISNUMBER(W11)),W11&gt;A11),"",DATEDIF(W11,A11,"Y")&amp;" years, "&amp;DATEDIF(W11,A11,"YM")&amp;" months, "&amp;DATEDIF(W11,A11,"MD")&amp;" days")</f>
        <v/>
      </c>
      <c r="Y11" s="191" t="n">
        <v>14</v>
      </c>
      <c r="Z11" s="190" t="n"/>
      <c r="AA11" s="190" t="n"/>
      <c r="AB11" s="748" t="n">
        <v>0.001634039351851852</v>
      </c>
      <c r="AC11" s="417">
        <f>IF(OR(AB11="",AB11="",AB11=0),"",6.213/(AB11*24))</f>
        <v/>
      </c>
      <c r="AD11" s="190" t="n"/>
      <c r="AE11" s="421" t="n"/>
      <c r="AF11" s="417">
        <f>IF(OR(AE11="",AE11="",AE11=0),"",6.213/(AE11*24))</f>
        <v/>
      </c>
      <c r="AG11" s="175">
        <f>IF(AND(ISNUMBER(Y11),ISNUMBER(AD11)),Y11-AD11,"")</f>
        <v/>
      </c>
      <c r="AH11" s="190" t="n"/>
      <c r="AI11" s="191" t="n">
        <v>138</v>
      </c>
      <c r="AJ11" s="745" t="n">
        <v>0.2794150810185185</v>
      </c>
      <c r="AK11" s="746">
        <f>IF(OR(AI11="",AJ11="",AJ11=0),"",AI11*6.213/(AJ11*24))</f>
        <v/>
      </c>
      <c r="AL11" s="725">
        <f>IF(AI11=AI10,AJ11-AJ10,"")</f>
        <v/>
      </c>
      <c r="AM11" s="190" t="n"/>
      <c r="AN11" s="747" t="n"/>
      <c r="AO11" s="190" t="n"/>
      <c r="AP11" s="436">
        <f>IF(OR(NOT(ISNUMBER(C11)),NOT(ISNUMBER(Y11))),"",IF(AD11&lt;&gt;"",AD11,Y11)-C11)</f>
        <v/>
      </c>
      <c r="AQ11" s="190" t="n"/>
      <c r="AR11" s="195">
        <f>IF($B11="","",TEXT($A11,"yyyymmdd")&amp;"_P"&amp;$C11&amp;"_C"&amp;$F11&amp;"_"&amp;TRIM(RIGHT(SUBSTITUTE(TRIM(SUBSTITUTE($M11,CHAR(160)," "))," ",REPT(" ",60)),60))&amp;IF($Q11="","","-"&amp;TRIM(RIGHT(SUBSTITUTE(TRIM(SUBSTITUTE($Q11,CHAR(160)," "))," ",REPT(" ",60)),60)))&amp;IF($U11="","","-"&amp;TRIM(RIGHT(SUBSTITUTE(TRIM(SUBSTITUTE($U11,CHAR(160)," "))," ",REPT(" ",60)),60)))&amp;".jpg")</f>
        <v/>
      </c>
    </row>
    <row r="12" ht="42" customHeight="1">
      <c r="A12" s="189" t="n">
        <v>35708</v>
      </c>
      <c r="B12" s="190" t="inlineStr">
        <is>
          <t>AMP Bathurst 1000</t>
        </is>
      </c>
      <c r="C12" s="185" t="n">
        <v>11</v>
      </c>
      <c r="D12" s="190" t="n"/>
      <c r="E12" s="190" t="n"/>
      <c r="F12" s="191" t="n">
        <v>45</v>
      </c>
      <c r="G12" s="191" t="inlineStr">
        <is>
          <t>Gun Motorsport</t>
        </is>
      </c>
      <c r="H12" s="190" t="n"/>
      <c r="I12" s="190" t="n"/>
      <c r="J12" s="190" t="n"/>
      <c r="K12" s="191" t="inlineStr">
        <is>
          <t>Alfa Romeo 155</t>
        </is>
      </c>
      <c r="L12" s="190" t="n"/>
      <c r="M12" s="191" t="inlineStr">
        <is>
          <t>David Auger</t>
        </is>
      </c>
      <c r="N12" s="190" t="inlineStr">
        <is>
          <t>AUS</t>
        </is>
      </c>
      <c r="O12" s="690">
        <f>_xlfn.LET(_xlpm.d,_xlfn.XLOOKUP(M12,'[1]Birth Dates'!$A:$A,'[1]Birth Dates'!$B:$B,"",0),IF(_xlpm.d=0,"",_xlpm.d))</f>
        <v/>
      </c>
      <c r="P12" s="171">
        <f>IF(OR(O12="",A12="",NOT(ISNUMBER(O12)),O12&gt;A12),"",DATEDIF(O12,A12,"Y")&amp;" years, "&amp;DATEDIF(O12,A12,"YM")&amp;" months, "&amp;DATEDIF(O12,A12,"MD")&amp;" days")</f>
        <v/>
      </c>
      <c r="Q12" s="191" t="inlineStr">
        <is>
          <t>Lawrie Kyte</t>
        </is>
      </c>
      <c r="R12" s="190" t="inlineStr">
        <is>
          <t>NZL</t>
        </is>
      </c>
      <c r="S12" s="690">
        <f>_xlfn.LET(_xlpm.d,_xlfn.XLOOKUP(Q12,'[1]Birth Dates'!$A:$A,'[1]Birth Dates'!$B:$B,"",0),IF(_xlpm.d=0,"",_xlpm.d))</f>
        <v/>
      </c>
      <c r="T12" s="171">
        <f>IF(OR(S12="",A12="",NOT(ISNUMBER(S12)),S12&gt;A12),"",DATEDIF(S12,A12,"Y")&amp;" years, "&amp;DATEDIF(S12,A12,"YM")&amp;" months, "&amp;DATEDIF(S12,A12,"MD")&amp;" days")</f>
        <v/>
      </c>
      <c r="U12" s="190" t="n"/>
      <c r="V12" s="190" t="n"/>
      <c r="W12" s="690">
        <f>_xlfn.LET(_xlpm.d,_xlfn.XLOOKUP(U12,'[1]Birth Dates'!$A:$A,'[1]Birth Dates'!$B:$B,"",0),IF(_xlpm.d=0,"",_xlpm.d))</f>
        <v/>
      </c>
      <c r="X12" s="171">
        <f>IF(OR(W12="",A12="",NOT(ISNUMBER(W12)),W12&gt;A12),"",DATEDIF(W12,A12,"Y")&amp;" years, "&amp;DATEDIF(W12,A12,"YM")&amp;" months, "&amp;DATEDIF(W12,A12,"MD")&amp;" days")</f>
        <v/>
      </c>
      <c r="Y12" s="191" t="n">
        <v>24</v>
      </c>
      <c r="Z12" s="190" t="n"/>
      <c r="AA12" s="190" t="n"/>
      <c r="AB12" s="748" t="n">
        <v>0.001784548611111111</v>
      </c>
      <c r="AC12" s="417">
        <f>IF(OR(AB12="",AB12="",AB12=0),"",6.213/(AB12*24))</f>
        <v/>
      </c>
      <c r="AD12" s="190" t="n"/>
      <c r="AE12" s="421" t="n"/>
      <c r="AF12" s="417">
        <f>IF(OR(AE12="",AE12="",AE12=0),"",6.213/(AE12*24))</f>
        <v/>
      </c>
      <c r="AG12" s="175">
        <f>IF(AND(ISNUMBER(Y12),ISNUMBER(AD12)),Y12-AD12,"")</f>
        <v/>
      </c>
      <c r="AH12" s="190" t="n"/>
      <c r="AI12" s="191" t="n">
        <v>134</v>
      </c>
      <c r="AJ12" s="745" t="n">
        <v>0.2803152662037037</v>
      </c>
      <c r="AK12" s="746">
        <f>IF(OR(AI12="",AJ12="",AJ12=0),"",AI12*6.213/(AJ12*24))</f>
        <v/>
      </c>
      <c r="AL12" s="725">
        <f>IF(AI12=AI11,AJ12-AJ11,"")</f>
        <v/>
      </c>
      <c r="AM12" s="190" t="n"/>
      <c r="AN12" s="747" t="n"/>
      <c r="AO12" s="190" t="n"/>
      <c r="AP12" s="436">
        <f>IF(OR(NOT(ISNUMBER(C12)),NOT(ISNUMBER(Y12))),"",IF(AD12&lt;&gt;"",AD12,Y12)-C12)</f>
        <v/>
      </c>
      <c r="AQ12" s="190" t="n"/>
      <c r="AR12" s="195">
        <f>IF($B12="","",TEXT($A12,"yyyymmdd")&amp;"_P"&amp;$C12&amp;"_C"&amp;$F12&amp;"_"&amp;TRIM(RIGHT(SUBSTITUTE(TRIM(SUBSTITUTE($M12,CHAR(160)," "))," ",REPT(" ",60)),60))&amp;IF($Q12="","","-"&amp;TRIM(RIGHT(SUBSTITUTE(TRIM(SUBSTITUTE($Q12,CHAR(160)," "))," ",REPT(" ",60)),60)))&amp;IF($U12="","","-"&amp;TRIM(RIGHT(SUBSTITUTE(TRIM(SUBSTITUTE($U12,CHAR(160)," "))," ",REPT(" ",60)),60)))&amp;".jpg")</f>
        <v/>
      </c>
    </row>
    <row r="13" ht="42" customHeight="1">
      <c r="A13" s="189" t="n">
        <v>35708</v>
      </c>
      <c r="B13" s="190" t="inlineStr">
        <is>
          <t>AMP Bathurst 1000</t>
        </is>
      </c>
      <c r="C13" s="185" t="inlineStr">
        <is>
          <t>DNF</t>
        </is>
      </c>
      <c r="D13" s="190" t="n"/>
      <c r="E13" s="190" t="n"/>
      <c r="F13" s="191" t="n">
        <v>64</v>
      </c>
      <c r="G13" s="191" t="inlineStr">
        <is>
          <t>CPW Motorsport</t>
        </is>
      </c>
      <c r="H13" s="190" t="n"/>
      <c r="I13" s="190" t="n"/>
      <c r="J13" s="190" t="n"/>
      <c r="K13" s="191" t="inlineStr">
        <is>
          <t>BMW 318i</t>
        </is>
      </c>
      <c r="L13" s="190" t="n"/>
      <c r="M13" s="191" t="inlineStr">
        <is>
          <t>Jason Richards</t>
        </is>
      </c>
      <c r="N13" s="190" t="inlineStr">
        <is>
          <t>NZL</t>
        </is>
      </c>
      <c r="O13" s="690">
        <f>_xlfn.LET(_xlpm.d,_xlfn.XLOOKUP(M13,'[1]Birth Dates'!$A:$A,'[1]Birth Dates'!$B:$B,"",0),IF(_xlpm.d=0,"",_xlpm.d))</f>
        <v/>
      </c>
      <c r="P13" s="171">
        <f>IF(OR(O13="",A13="",NOT(ISNUMBER(O13)),O13&gt;A13),"",DATEDIF(O13,A13,"Y")&amp;" years, "&amp;DATEDIF(O13,A13,"YM")&amp;" months, "&amp;DATEDIF(O13,A13,"MD")&amp;" days")</f>
        <v/>
      </c>
      <c r="Q13" s="191" t="inlineStr">
        <is>
          <t>Brett Riley</t>
        </is>
      </c>
      <c r="R13" s="190" t="inlineStr">
        <is>
          <t>NZL</t>
        </is>
      </c>
      <c r="S13" s="690">
        <f>_xlfn.LET(_xlpm.d,_xlfn.XLOOKUP(Q13,'[1]Birth Dates'!$A:$A,'[1]Birth Dates'!$B:$B,"",0),IF(_xlpm.d=0,"",_xlpm.d))</f>
        <v/>
      </c>
      <c r="T13" s="171">
        <f>IF(OR(S13="",A13="",NOT(ISNUMBER(S13)),S13&gt;A13),"",DATEDIF(S13,A13,"Y")&amp;" years, "&amp;DATEDIF(S13,A13,"YM")&amp;" months, "&amp;DATEDIF(S13,A13,"MD")&amp;" days")</f>
        <v/>
      </c>
      <c r="U13" s="190" t="n"/>
      <c r="V13" s="190" t="n"/>
      <c r="W13" s="690">
        <f>_xlfn.LET(_xlpm.d,_xlfn.XLOOKUP(U13,'[1]Birth Dates'!$A:$A,'[1]Birth Dates'!$B:$B,"",0),IF(_xlpm.d=0,"",_xlpm.d))</f>
        <v/>
      </c>
      <c r="X13" s="171">
        <f>IF(OR(W13="",A13="",NOT(ISNUMBER(W13)),W13&gt;A13),"",DATEDIF(W13,A13,"Y")&amp;" years, "&amp;DATEDIF(W13,A13,"YM")&amp;" months, "&amp;DATEDIF(W13,A13,"MD")&amp;" days")</f>
        <v/>
      </c>
      <c r="Y13" s="191" t="n">
        <v>17</v>
      </c>
      <c r="Z13" s="190" t="n"/>
      <c r="AA13" s="190" t="n"/>
      <c r="AB13" s="748" t="n">
        <v>0.001666446759259259</v>
      </c>
      <c r="AC13" s="417">
        <f>IF(OR(AB13="",AB13="",AB13=0),"",6.213/(AB13*24))</f>
        <v/>
      </c>
      <c r="AD13" s="190" t="n"/>
      <c r="AE13" s="421" t="n"/>
      <c r="AF13" s="417">
        <f>IF(OR(AE13="",AE13="",AE13=0),"",6.213/(AE13*24))</f>
        <v/>
      </c>
      <c r="AG13" s="175">
        <f>IF(AND(ISNUMBER(Y13),ISNUMBER(AD13)),Y13-AD13,"")</f>
        <v/>
      </c>
      <c r="AH13" s="191" t="inlineStr">
        <is>
          <t>Engine</t>
        </is>
      </c>
      <c r="AI13" s="191" t="n">
        <v>125</v>
      </c>
      <c r="AJ13" s="749" t="n"/>
      <c r="AK13" s="190" t="n"/>
      <c r="AL13" s="725">
        <f>IF(AI13=AI12,AJ13-AJ12,"")</f>
        <v/>
      </c>
      <c r="AM13" s="190" t="n"/>
      <c r="AN13" s="747" t="n"/>
      <c r="AO13" s="190" t="n"/>
      <c r="AP13" s="436">
        <f>IF(OR(NOT(ISNUMBER(C13)),NOT(ISNUMBER(Y13))),"",IF(AD13&lt;&gt;"",AD13,Y13)-C13)</f>
        <v/>
      </c>
      <c r="AQ13" s="190" t="n"/>
      <c r="AR13" s="195">
        <f>IF($B13="","",TEXT($A13,"yyyymmdd")&amp;"_P"&amp;$C13&amp;"_C"&amp;$F13&amp;"_"&amp;TRIM(RIGHT(SUBSTITUTE(TRIM(SUBSTITUTE($M13,CHAR(160)," "))," ",REPT(" ",60)),60))&amp;IF($Q13="","","-"&amp;TRIM(RIGHT(SUBSTITUTE(TRIM(SUBSTITUTE($Q13,CHAR(160)," "))," ",REPT(" ",60)),60)))&amp;IF($U13="","","-"&amp;TRIM(RIGHT(SUBSTITUTE(TRIM(SUBSTITUTE($U13,CHAR(160)," "))," ",REPT(" ",60)),60)))&amp;".jpg")</f>
        <v/>
      </c>
    </row>
    <row r="14" ht="56" customHeight="1">
      <c r="A14" s="189" t="n">
        <v>35708</v>
      </c>
      <c r="B14" s="190" t="inlineStr">
        <is>
          <t>AMP Bathurst 1000</t>
        </is>
      </c>
      <c r="C14" s="185" t="inlineStr">
        <is>
          <t>DNF</t>
        </is>
      </c>
      <c r="D14" s="190" t="n"/>
      <c r="E14" s="190" t="n"/>
      <c r="F14" s="191" t="n">
        <v>37</v>
      </c>
      <c r="G14" s="191" t="inlineStr">
        <is>
          <t>Fastway Couriers</t>
        </is>
      </c>
      <c r="H14" s="190" t="n"/>
      <c r="I14" s="190" t="n"/>
      <c r="J14" s="190" t="n"/>
      <c r="K14" s="191" t="inlineStr">
        <is>
          <t>Peugeot 405 Mi16</t>
        </is>
      </c>
      <c r="L14" s="190" t="n"/>
      <c r="M14" s="191" t="inlineStr">
        <is>
          <t>Tony Newman</t>
        </is>
      </c>
      <c r="N14" s="190" t="inlineStr">
        <is>
          <t>NZL</t>
        </is>
      </c>
      <c r="O14" s="690">
        <f>_xlfn.LET(_xlpm.d,_xlfn.XLOOKUP(M14,'[1]Birth Dates'!$A:$A,'[1]Birth Dates'!$B:$B,"",0),IF(_xlpm.d=0,"",_xlpm.d))</f>
        <v/>
      </c>
      <c r="P14" s="171">
        <f>IF(OR(O14="",A14="",NOT(ISNUMBER(O14)),O14&gt;A14),"",DATEDIF(O14,A14,"Y")&amp;" years, "&amp;DATEDIF(O14,A14,"YM")&amp;" months, "&amp;DATEDIF(O14,A14,"MD")&amp;" days")</f>
        <v/>
      </c>
      <c r="Q14" s="191" t="inlineStr">
        <is>
          <t>Dwayne Bewley</t>
        </is>
      </c>
      <c r="R14" s="190" t="inlineStr">
        <is>
          <t>NZL</t>
        </is>
      </c>
      <c r="S14" s="690">
        <f>_xlfn.LET(_xlpm.d,_xlfn.XLOOKUP(Q14,'[1]Birth Dates'!$A:$A,'[1]Birth Dates'!$B:$B,"",0),IF(_xlpm.d=0,"",_xlpm.d))</f>
        <v/>
      </c>
      <c r="T14" s="171">
        <f>IF(OR(S14="",A14="",NOT(ISNUMBER(S14)),S14&gt;A14),"",DATEDIF(S14,A14,"Y")&amp;" years, "&amp;DATEDIF(S14,A14,"YM")&amp;" months, "&amp;DATEDIF(S14,A14,"MD")&amp;" days")</f>
        <v/>
      </c>
      <c r="U14" s="190" t="n"/>
      <c r="V14" s="190" t="n"/>
      <c r="W14" s="690">
        <f>_xlfn.LET(_xlpm.d,_xlfn.XLOOKUP(U14,'[1]Birth Dates'!$A:$A,'[1]Birth Dates'!$B:$B,"",0),IF(_xlpm.d=0,"",_xlpm.d))</f>
        <v/>
      </c>
      <c r="X14" s="171">
        <f>IF(OR(W14="",A14="",NOT(ISNUMBER(W14)),W14&gt;A14),"",DATEDIF(W14,A14,"Y")&amp;" years, "&amp;DATEDIF(W14,A14,"YM")&amp;" months, "&amp;DATEDIF(W14,A14,"MD")&amp;" days")</f>
        <v/>
      </c>
      <c r="Y14" s="191" t="n">
        <v>15</v>
      </c>
      <c r="Z14" s="190" t="n"/>
      <c r="AA14" s="190" t="n"/>
      <c r="AB14" s="748" t="n">
        <v>0.001645891203703704</v>
      </c>
      <c r="AC14" s="417">
        <f>IF(OR(AB14="",AB14="",AB14=0),"",6.213/(AB14*24))</f>
        <v/>
      </c>
      <c r="AD14" s="190" t="n"/>
      <c r="AE14" s="421" t="n"/>
      <c r="AF14" s="417">
        <f>IF(OR(AE14="",AE14="",AE14=0),"",6.213/(AE14*24))</f>
        <v/>
      </c>
      <c r="AG14" s="175">
        <f>IF(AND(ISNUMBER(Y14),ISNUMBER(AD14)),Y14-AD14,"")</f>
        <v/>
      </c>
      <c r="AH14" s="191" t="inlineStr">
        <is>
          <t>Oil Pressure</t>
        </is>
      </c>
      <c r="AI14" s="191" t="n">
        <v>121</v>
      </c>
      <c r="AJ14" s="749" t="n"/>
      <c r="AK14" s="190" t="n"/>
      <c r="AL14" s="725">
        <f>IF(AI14=AI13,AJ14-AJ13,"")</f>
        <v/>
      </c>
      <c r="AM14" s="190" t="n"/>
      <c r="AN14" s="747" t="n"/>
      <c r="AO14" s="190" t="n"/>
      <c r="AP14" s="436">
        <f>IF(OR(NOT(ISNUMBER(C14)),NOT(ISNUMBER(Y14))),"",IF(AD14&lt;&gt;"",AD14,Y14)-C14)</f>
        <v/>
      </c>
      <c r="AQ14" s="190" t="n"/>
      <c r="AR14" s="195">
        <f>IF($B14="","",TEXT($A14,"yyyymmdd")&amp;"_P"&amp;$C14&amp;"_C"&amp;$F14&amp;"_"&amp;TRIM(RIGHT(SUBSTITUTE(TRIM(SUBSTITUTE($M14,CHAR(160)," "))," ",REPT(" ",60)),60))&amp;IF($Q14="","","-"&amp;TRIM(RIGHT(SUBSTITUTE(TRIM(SUBSTITUTE($Q14,CHAR(160)," "))," ",REPT(" ",60)),60)))&amp;IF($U14="","","-"&amp;TRIM(RIGHT(SUBSTITUTE(TRIM(SUBSTITUTE($U14,CHAR(160)," "))," ",REPT(" ",60)),60)))&amp;".jpg")</f>
        <v/>
      </c>
    </row>
    <row r="15" ht="56" customHeight="1">
      <c r="A15" s="189" t="n">
        <v>35708</v>
      </c>
      <c r="B15" s="190" t="inlineStr">
        <is>
          <t>AMP Bathurst 1000</t>
        </is>
      </c>
      <c r="C15" s="185" t="inlineStr">
        <is>
          <t>DNF</t>
        </is>
      </c>
      <c r="D15" s="190" t="n"/>
      <c r="E15" s="190" t="n"/>
      <c r="F15" s="191" t="n">
        <v>30</v>
      </c>
      <c r="G15" s="191" t="inlineStr">
        <is>
          <t>Roadchill Express</t>
        </is>
      </c>
      <c r="H15" s="190" t="n"/>
      <c r="I15" s="190" t="n"/>
      <c r="J15" s="190" t="n"/>
      <c r="K15" s="191" t="inlineStr">
        <is>
          <t>BMW 320i</t>
        </is>
      </c>
      <c r="L15" s="190" t="n"/>
      <c r="M15" s="191" t="inlineStr">
        <is>
          <t>Troy Searle</t>
        </is>
      </c>
      <c r="N15" s="190" t="inlineStr">
        <is>
          <t>AUS</t>
        </is>
      </c>
      <c r="O15" s="690">
        <f>_xlfn.LET(_xlpm.d,_xlfn.XLOOKUP(M15,'[1]Birth Dates'!$A:$A,'[1]Birth Dates'!$B:$B,"",0),IF(_xlpm.d=0,"",_xlpm.d))</f>
        <v/>
      </c>
      <c r="P15" s="171">
        <f>IF(OR(O15="",A15="",NOT(ISNUMBER(O15)),O15&gt;A15),"",DATEDIF(O15,A15,"Y")&amp;" years, "&amp;DATEDIF(O15,A15,"YM")&amp;" months, "&amp;DATEDIF(O15,A15,"MD")&amp;" days")</f>
        <v/>
      </c>
      <c r="Q15" s="191" t="inlineStr">
        <is>
          <t>Geoff Full</t>
        </is>
      </c>
      <c r="R15" s="190" t="inlineStr">
        <is>
          <t>AUS</t>
        </is>
      </c>
      <c r="S15" s="690">
        <f>_xlfn.LET(_xlpm.d,_xlfn.XLOOKUP(Q15,'[1]Birth Dates'!$A:$A,'[1]Birth Dates'!$B:$B,"",0),IF(_xlpm.d=0,"",_xlpm.d))</f>
        <v/>
      </c>
      <c r="T15" s="171">
        <f>IF(OR(S15="",A15="",NOT(ISNUMBER(S15)),S15&gt;A15),"",DATEDIF(S15,A15,"Y")&amp;" years, "&amp;DATEDIF(S15,A15,"YM")&amp;" months, "&amp;DATEDIF(S15,A15,"MD")&amp;" days")</f>
        <v/>
      </c>
      <c r="U15" s="190" t="n"/>
      <c r="V15" s="190" t="n"/>
      <c r="W15" s="690">
        <f>_xlfn.LET(_xlpm.d,_xlfn.XLOOKUP(U15,'[1]Birth Dates'!$A:$A,'[1]Birth Dates'!$B:$B,"",0),IF(_xlpm.d=0,"",_xlpm.d))</f>
        <v/>
      </c>
      <c r="X15" s="171">
        <f>IF(OR(W15="",A15="",NOT(ISNUMBER(W15)),W15&gt;A15),"",DATEDIF(W15,A15,"Y")&amp;" years, "&amp;DATEDIF(W15,A15,"YM")&amp;" months, "&amp;DATEDIF(W15,A15,"MD")&amp;" days")</f>
        <v/>
      </c>
      <c r="Y15" s="191" t="n">
        <v>18</v>
      </c>
      <c r="Z15" s="190" t="n"/>
      <c r="AA15" s="190" t="n"/>
      <c r="AB15" s="748" t="n">
        <v>0.001677025462962963</v>
      </c>
      <c r="AC15" s="417">
        <f>IF(OR(AB15="",AB15="",AB15=0),"",6.213/(AB15*24))</f>
        <v/>
      </c>
      <c r="AD15" s="190" t="n"/>
      <c r="AE15" s="421" t="n"/>
      <c r="AF15" s="417">
        <f>IF(OR(AE15="",AE15="",AE15=0),"",6.213/(AE15*24))</f>
        <v/>
      </c>
      <c r="AG15" s="175">
        <f>IF(AND(ISNUMBER(Y15),ISNUMBER(AD15)),Y15-AD15,"")</f>
        <v/>
      </c>
      <c r="AH15" s="191" t="inlineStr">
        <is>
          <t>Engine</t>
        </is>
      </c>
      <c r="AI15" s="191" t="n">
        <v>115</v>
      </c>
      <c r="AJ15" s="749" t="n"/>
      <c r="AK15" s="190" t="n"/>
      <c r="AL15" s="725">
        <f>IF(AI15=AI14,AJ15-AJ14,"")</f>
        <v/>
      </c>
      <c r="AM15" s="190" t="n"/>
      <c r="AN15" s="747" t="n"/>
      <c r="AO15" s="190" t="n"/>
      <c r="AP15" s="436">
        <f>IF(OR(NOT(ISNUMBER(C15)),NOT(ISNUMBER(Y15))),"",IF(AD15&lt;&gt;"",AD15,Y15)-C15)</f>
        <v/>
      </c>
      <c r="AQ15" s="190" t="n"/>
      <c r="AR15" s="195">
        <f>IF($B15="","",TEXT($A15,"yyyymmdd")&amp;"_P"&amp;$C15&amp;"_C"&amp;$F15&amp;"_"&amp;TRIM(RIGHT(SUBSTITUTE(TRIM(SUBSTITUTE($M15,CHAR(160)," "))," ",REPT(" ",60)),60))&amp;IF($Q15="","","-"&amp;TRIM(RIGHT(SUBSTITUTE(TRIM(SUBSTITUTE($Q15,CHAR(160)," "))," ",REPT(" ",60)),60)))&amp;IF($U15="","","-"&amp;TRIM(RIGHT(SUBSTITUTE(TRIM(SUBSTITUTE($U15,CHAR(160)," "))," ",REPT(" ",60)),60)))&amp;".jpg")</f>
        <v/>
      </c>
    </row>
    <row r="16" ht="56" customHeight="1">
      <c r="A16" s="189" t="n">
        <v>35708</v>
      </c>
      <c r="B16" s="190" t="inlineStr">
        <is>
          <t>AMP Bathurst 1000</t>
        </is>
      </c>
      <c r="C16" s="185" t="inlineStr">
        <is>
          <t>DNF</t>
        </is>
      </c>
      <c r="D16" s="190" t="n"/>
      <c r="E16" s="190" t="n"/>
      <c r="F16" s="191" t="n">
        <v>3</v>
      </c>
      <c r="G16" s="191" t="inlineStr">
        <is>
          <t>Williams Renault Dealer Racing</t>
        </is>
      </c>
      <c r="H16" s="190" t="n"/>
      <c r="I16" s="190" t="n"/>
      <c r="J16" s="190" t="n"/>
      <c r="K16" s="191" t="inlineStr">
        <is>
          <t>Renault Laguna</t>
        </is>
      </c>
      <c r="L16" s="190" t="n"/>
      <c r="M16" s="191" t="inlineStr">
        <is>
          <t>Alain Menu</t>
        </is>
      </c>
      <c r="N16" s="190" t="inlineStr">
        <is>
          <t>CHE</t>
        </is>
      </c>
      <c r="O16" s="690">
        <f>_xlfn.LET(_xlpm.d,_xlfn.XLOOKUP(M16,'[1]Birth Dates'!$A:$A,'[1]Birth Dates'!$B:$B,"",0),IF(_xlpm.d=0,"",_xlpm.d))</f>
        <v/>
      </c>
      <c r="P16" s="171">
        <f>IF(OR(O16="",A16="",NOT(ISNUMBER(O16)),O16&gt;A16),"",DATEDIF(O16,A16,"Y")&amp;" years, "&amp;DATEDIF(O16,A16,"YM")&amp;" months, "&amp;DATEDIF(O16,A16,"MD")&amp;" days")</f>
        <v/>
      </c>
      <c r="Q16" s="191" t="inlineStr">
        <is>
          <t>Jason Plato</t>
        </is>
      </c>
      <c r="R16" s="190" t="inlineStr">
        <is>
          <t>GBR</t>
        </is>
      </c>
      <c r="S16" s="690">
        <f>_xlfn.LET(_xlpm.d,_xlfn.XLOOKUP(Q16,'[1]Birth Dates'!$A:$A,'[1]Birth Dates'!$B:$B,"",0),IF(_xlpm.d=0,"",_xlpm.d))</f>
        <v/>
      </c>
      <c r="T16" s="171">
        <f>IF(OR(S16="",A16="",NOT(ISNUMBER(S16)),S16&gt;A16),"",DATEDIF(S16,A16,"Y")&amp;" years, "&amp;DATEDIF(S16,A16,"YM")&amp;" months, "&amp;DATEDIF(S16,A16,"MD")&amp;" days")</f>
        <v/>
      </c>
      <c r="U16" s="190" t="n"/>
      <c r="V16" s="190" t="n"/>
      <c r="W16" s="690">
        <f>_xlfn.LET(_xlpm.d,_xlfn.XLOOKUP(U16,'[1]Birth Dates'!$A:$A,'[1]Birth Dates'!$B:$B,"",0),IF(_xlpm.d=0,"",_xlpm.d))</f>
        <v/>
      </c>
      <c r="X16" s="171">
        <f>IF(OR(W16="",A16="",NOT(ISNUMBER(W16)),W16&gt;A16),"",DATEDIF(W16,A16,"Y")&amp;" years, "&amp;DATEDIF(W16,A16,"YM")&amp;" months, "&amp;DATEDIF(W16,A16,"MD")&amp;" days")</f>
        <v/>
      </c>
      <c r="Y16" s="191" t="n">
        <v>2</v>
      </c>
      <c r="Z16" s="190" t="n"/>
      <c r="AA16" s="190" t="n"/>
      <c r="AB16" s="744" t="n"/>
      <c r="AC16" s="417">
        <f>IF(OR(AB16="",AB16="",AB16=0),"",6.213/(AB16*24))</f>
        <v/>
      </c>
      <c r="AD16" s="190" t="n">
        <v>2</v>
      </c>
      <c r="AE16" s="427" t="inlineStr">
        <is>
          <t>2:16.6158</t>
        </is>
      </c>
      <c r="AF16" s="417">
        <f>IF(OR(AE16="",AE16="",AE16=0),"",6.213/(AE16*24))</f>
        <v/>
      </c>
      <c r="AG16" s="175">
        <f>IF(AND(ISNUMBER(Y16),ISNUMBER(AD16)),Y16-AD16,"")</f>
        <v/>
      </c>
      <c r="AH16" s="191" t="inlineStr">
        <is>
          <t>Differential</t>
        </is>
      </c>
      <c r="AI16" s="191" t="n">
        <v>114</v>
      </c>
      <c r="AJ16" s="749" t="n"/>
      <c r="AK16" s="190" t="n"/>
      <c r="AL16" s="725">
        <f>IF(AI16=AI15,AJ16-AJ15,"")</f>
        <v/>
      </c>
      <c r="AM16" s="190" t="n"/>
      <c r="AN16" s="747" t="n"/>
      <c r="AO16" s="190" t="n"/>
      <c r="AP16" s="436">
        <f>IF(OR(NOT(ISNUMBER(C16)),NOT(ISNUMBER(Y16))),"",IF(AD16&lt;&gt;"",AD16,Y16)-C16)</f>
        <v/>
      </c>
      <c r="AQ16" s="190" t="n"/>
      <c r="AR16" s="195">
        <f>IF($B16="","",TEXT($A16,"yyyymmdd")&amp;"_P"&amp;$C16&amp;"_C"&amp;$F16&amp;"_"&amp;TRIM(RIGHT(SUBSTITUTE(TRIM(SUBSTITUTE($M16,CHAR(160)," "))," ",REPT(" ",60)),60))&amp;IF($Q16="","","-"&amp;TRIM(RIGHT(SUBSTITUTE(TRIM(SUBSTITUTE($Q16,CHAR(160)," "))," ",REPT(" ",60)),60)))&amp;IF($U16="","","-"&amp;TRIM(RIGHT(SUBSTITUTE(TRIM(SUBSTITUTE($U16,CHAR(160)," "))," ",REPT(" ",60)),60)))&amp;".jpg")</f>
        <v/>
      </c>
    </row>
    <row r="17" ht="56" customHeight="1">
      <c r="A17" s="189" t="n">
        <v>35708</v>
      </c>
      <c r="B17" s="190" t="inlineStr">
        <is>
          <t>AMP Bathurst 1000</t>
        </is>
      </c>
      <c r="C17" s="185" t="inlineStr">
        <is>
          <t>DNF</t>
        </is>
      </c>
      <c r="D17" s="190" t="n"/>
      <c r="E17" s="190" t="n"/>
      <c r="F17" s="191" t="n">
        <v>26</v>
      </c>
      <c r="G17" s="191" t="inlineStr">
        <is>
          <t>Esso Ultron Team Peugeot</t>
        </is>
      </c>
      <c r="H17" s="190" t="n"/>
      <c r="I17" s="190" t="n"/>
      <c r="J17" s="190" t="n"/>
      <c r="K17" s="191" t="inlineStr">
        <is>
          <t>Peugeot 406</t>
        </is>
      </c>
      <c r="L17" s="190" t="n"/>
      <c r="M17" s="191" t="inlineStr">
        <is>
          <t>Patrick Watts</t>
        </is>
      </c>
      <c r="N17" s="190" t="inlineStr">
        <is>
          <t>GBR</t>
        </is>
      </c>
      <c r="O17" s="690">
        <f>_xlfn.LET(_xlpm.d,_xlfn.XLOOKUP(M17,'[1]Birth Dates'!$A:$A,'[1]Birth Dates'!$B:$B,"",0),IF(_xlpm.d=0,"",_xlpm.d))</f>
        <v/>
      </c>
      <c r="P17" s="171">
        <f>IF(OR(O17="",A17="",NOT(ISNUMBER(O17)),O17&gt;A17),"",DATEDIF(O17,A17,"Y")&amp;" years, "&amp;DATEDIF(O17,A17,"YM")&amp;" months, "&amp;DATEDIF(O17,A17,"MD")&amp;" days")</f>
        <v/>
      </c>
      <c r="Q17" s="191" t="inlineStr">
        <is>
          <t>Neil Crompton</t>
        </is>
      </c>
      <c r="R17" s="190" t="inlineStr">
        <is>
          <t>AUS</t>
        </is>
      </c>
      <c r="S17" s="690">
        <f>_xlfn.LET(_xlpm.d,_xlfn.XLOOKUP(Q17,'[1]Birth Dates'!$A:$A,'[1]Birth Dates'!$B:$B,"",0),IF(_xlpm.d=0,"",_xlpm.d))</f>
        <v/>
      </c>
      <c r="T17" s="171">
        <f>IF(OR(S17="",A17="",NOT(ISNUMBER(S17)),S17&gt;A17),"",DATEDIF(S17,A17,"Y")&amp;" years, "&amp;DATEDIF(S17,A17,"YM")&amp;" months, "&amp;DATEDIF(S17,A17,"MD")&amp;" days")</f>
        <v/>
      </c>
      <c r="U17" s="190" t="n"/>
      <c r="V17" s="190" t="n"/>
      <c r="W17" s="690">
        <f>_xlfn.LET(_xlpm.d,_xlfn.XLOOKUP(U17,'[1]Birth Dates'!$A:$A,'[1]Birth Dates'!$B:$B,"",0),IF(_xlpm.d=0,"",_xlpm.d))</f>
        <v/>
      </c>
      <c r="X17" s="171">
        <f>IF(OR(W17="",A17="",NOT(ISNUMBER(W17)),W17&gt;A17),"",DATEDIF(W17,A17,"Y")&amp;" years, "&amp;DATEDIF(W17,A17,"YM")&amp;" months, "&amp;DATEDIF(W17,A17,"MD")&amp;" days")</f>
        <v/>
      </c>
      <c r="Y17" s="191" t="n">
        <v>5</v>
      </c>
      <c r="Z17" s="190" t="n"/>
      <c r="AA17" s="190" t="n"/>
      <c r="AB17" s="744" t="n"/>
      <c r="AC17" s="417">
        <f>IF(OR(AB17="",AB17="",AB17=0),"",6.213/(AB17*24))</f>
        <v/>
      </c>
      <c r="AD17" s="190" t="n">
        <v>5</v>
      </c>
      <c r="AE17" s="427" t="inlineStr">
        <is>
          <t>2:17.5628</t>
        </is>
      </c>
      <c r="AF17" s="417">
        <f>IF(OR(AE17="",AE17="",AE17=0),"",6.213/(AE17*24))</f>
        <v/>
      </c>
      <c r="AG17" s="175">
        <f>IF(AND(ISNUMBER(Y17),ISNUMBER(AD17)),Y17-AD17,"")</f>
        <v/>
      </c>
      <c r="AH17" s="191" t="inlineStr">
        <is>
          <t>Oil Pressure</t>
        </is>
      </c>
      <c r="AI17" s="191" t="n">
        <v>112</v>
      </c>
      <c r="AJ17" s="749" t="n"/>
      <c r="AK17" s="190" t="n"/>
      <c r="AL17" s="725">
        <f>IF(AI17=AI16,AJ17-AJ16,"")</f>
        <v/>
      </c>
      <c r="AM17" s="190" t="n"/>
      <c r="AN17" s="747" t="n"/>
      <c r="AO17" s="190" t="n"/>
      <c r="AP17" s="436">
        <f>IF(OR(NOT(ISNUMBER(C17)),NOT(ISNUMBER(Y17))),"",IF(AD17&lt;&gt;"",AD17,Y17)-C17)</f>
        <v/>
      </c>
      <c r="AQ17" s="190" t="n"/>
      <c r="AR17" s="195">
        <f>IF($B17="","",TEXT($A17,"yyyymmdd")&amp;"_P"&amp;$C17&amp;"_C"&amp;$F17&amp;"_"&amp;TRIM(RIGHT(SUBSTITUTE(TRIM(SUBSTITUTE($M17,CHAR(160)," "))," ",REPT(" ",60)),60))&amp;IF($Q17="","","-"&amp;TRIM(RIGHT(SUBSTITUTE(TRIM(SUBSTITUTE($Q17,CHAR(160)," "))," ",REPT(" ",60)),60)))&amp;IF($U17="","","-"&amp;TRIM(RIGHT(SUBSTITUTE(TRIM(SUBSTITUTE($U17,CHAR(160)," "))," ",REPT(" ",60)),60)))&amp;".jpg")</f>
        <v/>
      </c>
    </row>
    <row r="18" ht="42" customHeight="1">
      <c r="A18" s="189" t="n">
        <v>35708</v>
      </c>
      <c r="B18" s="190" t="inlineStr">
        <is>
          <t>AMP Bathurst 1000</t>
        </is>
      </c>
      <c r="C18" s="185" t="inlineStr">
        <is>
          <t>DNF</t>
        </is>
      </c>
      <c r="D18" s="190" t="n"/>
      <c r="E18" s="190" t="n"/>
      <c r="F18" s="191" t="n">
        <v>14</v>
      </c>
      <c r="G18" s="191" t="inlineStr">
        <is>
          <t>HVE Motorsport</t>
        </is>
      </c>
      <c r="H18" s="190" t="n"/>
      <c r="I18" s="190" t="n"/>
      <c r="J18" s="190" t="n"/>
      <c r="K18" s="191" t="inlineStr">
        <is>
          <t>Hyundai Lantra</t>
        </is>
      </c>
      <c r="L18" s="190" t="n"/>
      <c r="M18" s="191" t="inlineStr">
        <is>
          <t>Ric Shaw</t>
        </is>
      </c>
      <c r="N18" s="190" t="inlineStr">
        <is>
          <t>AUS</t>
        </is>
      </c>
      <c r="O18" s="690">
        <f>_xlfn.LET(_xlpm.d,_xlfn.XLOOKUP(M18,'[1]Birth Dates'!$A:$A,'[1]Birth Dates'!$B:$B,"",0),IF(_xlpm.d=0,"",_xlpm.d))</f>
        <v/>
      </c>
      <c r="P18" s="171">
        <f>IF(OR(O18="",A18="",NOT(ISNUMBER(O18)),O18&gt;A18),"",DATEDIF(O18,A18,"Y")&amp;" years, "&amp;DATEDIF(O18,A18,"YM")&amp;" months, "&amp;DATEDIF(O18,A18,"MD")&amp;" days")</f>
        <v/>
      </c>
      <c r="Q18" s="191" t="inlineStr">
        <is>
          <t>Anthony Robson</t>
        </is>
      </c>
      <c r="R18" s="190" t="inlineStr">
        <is>
          <t>AUS</t>
        </is>
      </c>
      <c r="S18" s="690">
        <f>_xlfn.LET(_xlpm.d,_xlfn.XLOOKUP(Q18,'[1]Birth Dates'!$A:$A,'[1]Birth Dates'!$B:$B,"",0),IF(_xlpm.d=0,"",_xlpm.d))</f>
        <v/>
      </c>
      <c r="T18" s="171">
        <f>IF(OR(S18="",A18="",NOT(ISNUMBER(S18)),S18&gt;A18),"",DATEDIF(S18,A18,"Y")&amp;" years, "&amp;DATEDIF(S18,A18,"YM")&amp;" months, "&amp;DATEDIF(S18,A18,"MD")&amp;" days")</f>
        <v/>
      </c>
      <c r="U18" s="190" t="n"/>
      <c r="V18" s="190" t="n"/>
      <c r="W18" s="690">
        <f>_xlfn.LET(_xlpm.d,_xlfn.XLOOKUP(U18,'[1]Birth Dates'!$A:$A,'[1]Birth Dates'!$B:$B,"",0),IF(_xlpm.d=0,"",_xlpm.d))</f>
        <v/>
      </c>
      <c r="X18" s="171">
        <f>IF(OR(W18="",A18="",NOT(ISNUMBER(W18)),W18&gt;A18),"",DATEDIF(W18,A18,"Y")&amp;" years, "&amp;DATEDIF(W18,A18,"YM")&amp;" months, "&amp;DATEDIF(W18,A18,"MD")&amp;" days")</f>
        <v/>
      </c>
      <c r="Y18" s="191" t="n">
        <v>23</v>
      </c>
      <c r="Z18" s="190" t="n"/>
      <c r="AA18" s="190" t="n"/>
      <c r="AB18" s="748" t="n">
        <v>0.001783692129629629</v>
      </c>
      <c r="AC18" s="417">
        <f>IF(OR(AB18="",AB18="",AB18=0),"",6.213/(AB18*24))</f>
        <v/>
      </c>
      <c r="AD18" s="190" t="n"/>
      <c r="AE18" s="421" t="n"/>
      <c r="AF18" s="417">
        <f>IF(OR(AE18="",AE18="",AE18=0),"",6.213/(AE18*24))</f>
        <v/>
      </c>
      <c r="AG18" s="175">
        <f>IF(AND(ISNUMBER(Y18),ISNUMBER(AD18)),Y18-AD18,"")</f>
        <v/>
      </c>
      <c r="AH18" s="191" t="inlineStr">
        <is>
          <t>Throttle Cable</t>
        </is>
      </c>
      <c r="AI18" s="191" t="n">
        <v>110</v>
      </c>
      <c r="AJ18" s="749" t="n"/>
      <c r="AK18" s="190" t="n"/>
      <c r="AL18" s="725">
        <f>IF(AI18=AI17,AJ18-AJ17,"")</f>
        <v/>
      </c>
      <c r="AM18" s="190" t="n"/>
      <c r="AN18" s="747" t="n"/>
      <c r="AO18" s="190" t="n"/>
      <c r="AP18" s="436">
        <f>IF(OR(NOT(ISNUMBER(C18)),NOT(ISNUMBER(Y18))),"",IF(AD18&lt;&gt;"",AD18,Y18)-C18)</f>
        <v/>
      </c>
      <c r="AQ18" s="190" t="n"/>
      <c r="AR18" s="195">
        <f>IF($B18="","",TEXT($A18,"yyyymmdd")&amp;"_P"&amp;$C18&amp;"_C"&amp;$F18&amp;"_"&amp;TRIM(RIGHT(SUBSTITUTE(TRIM(SUBSTITUTE($M18,CHAR(160)," "))," ",REPT(" ",60)),60))&amp;IF($Q18="","","-"&amp;TRIM(RIGHT(SUBSTITUTE(TRIM(SUBSTITUTE($Q18,CHAR(160)," "))," ",REPT(" ",60)),60)))&amp;IF($U18="","","-"&amp;TRIM(RIGHT(SUBSTITUTE(TRIM(SUBSTITUTE($U18,CHAR(160)," "))," ",REPT(" ",60)),60)))&amp;".jpg")</f>
        <v/>
      </c>
    </row>
    <row r="19" ht="56" customHeight="1">
      <c r="A19" s="189" t="n">
        <v>35708</v>
      </c>
      <c r="B19" s="190" t="inlineStr">
        <is>
          <t>AMP Bathurst 1000</t>
        </is>
      </c>
      <c r="C19" s="185" t="inlineStr">
        <is>
          <t>DNF</t>
        </is>
      </c>
      <c r="D19" s="190" t="n"/>
      <c r="E19" s="190" t="n"/>
      <c r="F19" s="191" t="n">
        <v>34</v>
      </c>
      <c r="G19" s="191" t="inlineStr">
        <is>
          <t>Garry Rogers Motorsport</t>
        </is>
      </c>
      <c r="H19" s="190" t="n"/>
      <c r="I19" s="190" t="n"/>
      <c r="J19" s="190" t="n"/>
      <c r="K19" s="191" t="inlineStr">
        <is>
          <t>Nissan Primera</t>
        </is>
      </c>
      <c r="L19" s="190" t="n"/>
      <c r="M19" s="191" t="inlineStr">
        <is>
          <t>Steven Richards</t>
        </is>
      </c>
      <c r="N19" s="190" t="inlineStr">
        <is>
          <t>NZL</t>
        </is>
      </c>
      <c r="O19" s="690">
        <f>_xlfn.LET(_xlpm.d,_xlfn.XLOOKUP(M19,'[1]Birth Dates'!$A:$A,'[1]Birth Dates'!$B:$B,"",0),IF(_xlpm.d=0,"",_xlpm.d))</f>
        <v/>
      </c>
      <c r="P19" s="171">
        <f>IF(OR(O19="",A19="",NOT(ISNUMBER(O19)),O19&gt;A19),"",DATEDIF(O19,A19,"Y")&amp;" years, "&amp;DATEDIF(O19,A19,"YM")&amp;" months, "&amp;DATEDIF(O19,A19,"MD")&amp;" days")</f>
        <v/>
      </c>
      <c r="Q19" s="191" t="inlineStr">
        <is>
          <t>Matt Neal</t>
        </is>
      </c>
      <c r="R19" s="190" t="inlineStr">
        <is>
          <t>GBR</t>
        </is>
      </c>
      <c r="S19" s="690">
        <f>_xlfn.LET(_xlpm.d,_xlfn.XLOOKUP(Q19,'[1]Birth Dates'!$A:$A,'[1]Birth Dates'!$B:$B,"",0),IF(_xlpm.d=0,"",_xlpm.d))</f>
        <v/>
      </c>
      <c r="T19" s="171">
        <f>IF(OR(S19="",A19="",NOT(ISNUMBER(S19)),S19&gt;A19),"",DATEDIF(S19,A19,"Y")&amp;" years, "&amp;DATEDIF(S19,A19,"YM")&amp;" months, "&amp;DATEDIF(S19,A19,"MD")&amp;" days")</f>
        <v/>
      </c>
      <c r="U19" s="190" t="n"/>
      <c r="V19" s="190" t="n"/>
      <c r="W19" s="690">
        <f>_xlfn.LET(_xlpm.d,_xlfn.XLOOKUP(U19,'[1]Birth Dates'!$A:$A,'[1]Birth Dates'!$B:$B,"",0),IF(_xlpm.d=0,"",_xlpm.d))</f>
        <v/>
      </c>
      <c r="X19" s="171">
        <f>IF(OR(W19="",A19="",NOT(ISNUMBER(W19)),W19&gt;A19),"",DATEDIF(W19,A19,"Y")&amp;" years, "&amp;DATEDIF(W19,A19,"YM")&amp;" months, "&amp;DATEDIF(W19,A19,"MD")&amp;" days")</f>
        <v/>
      </c>
      <c r="Y19" s="191" t="n">
        <v>7</v>
      </c>
      <c r="Z19" s="190" t="n"/>
      <c r="AA19" s="190" t="n"/>
      <c r="AB19" s="744" t="n"/>
      <c r="AC19" s="417">
        <f>IF(OR(AB19="",AB19="",AB19=0),"",6.213/(AB19*24))</f>
        <v/>
      </c>
      <c r="AD19" s="190" t="n">
        <v>7</v>
      </c>
      <c r="AE19" s="427" t="inlineStr">
        <is>
          <t>2:17.9726</t>
        </is>
      </c>
      <c r="AF19" s="417">
        <f>IF(OR(AE19="",AE19="",AE19=0),"",6.213/(AE19*24))</f>
        <v/>
      </c>
      <c r="AG19" s="175">
        <f>IF(AND(ISNUMBER(Y19),ISNUMBER(AD19)),Y19-AD19,"")</f>
        <v/>
      </c>
      <c r="AH19" s="191" t="inlineStr">
        <is>
          <t>Brakes</t>
        </is>
      </c>
      <c r="AI19" s="191" t="n">
        <v>84</v>
      </c>
      <c r="AJ19" s="749" t="n"/>
      <c r="AK19" s="190" t="n"/>
      <c r="AL19" s="725">
        <f>IF(AI19=AI18,AJ19-AJ18,"")</f>
        <v/>
      </c>
      <c r="AM19" s="190" t="n"/>
      <c r="AN19" s="747" t="n"/>
      <c r="AO19" s="190" t="n"/>
      <c r="AP19" s="436">
        <f>IF(OR(NOT(ISNUMBER(C19)),NOT(ISNUMBER(Y19))),"",IF(AD19&lt;&gt;"",AD19,Y19)-C19)</f>
        <v/>
      </c>
      <c r="AQ19" s="190" t="n"/>
      <c r="AR19" s="195">
        <f>IF($B19="","",TEXT($A19,"yyyymmdd")&amp;"_P"&amp;$C19&amp;"_C"&amp;$F19&amp;"_"&amp;TRIM(RIGHT(SUBSTITUTE(TRIM(SUBSTITUTE($M19,CHAR(160)," "))," ",REPT(" ",60)),60))&amp;IF($Q19="","","-"&amp;TRIM(RIGHT(SUBSTITUTE(TRIM(SUBSTITUTE($Q19,CHAR(160)," "))," ",REPT(" ",60)),60)))&amp;IF($U19="","","-"&amp;TRIM(RIGHT(SUBSTITUTE(TRIM(SUBSTITUTE($U19,CHAR(160)," "))," ",REPT(" ",60)),60)))&amp;".jpg")</f>
        <v/>
      </c>
    </row>
    <row r="20" ht="56" customHeight="1">
      <c r="A20" s="189" t="n">
        <v>35708</v>
      </c>
      <c r="B20" s="190" t="inlineStr">
        <is>
          <t>AMP Bathurst 1000</t>
        </is>
      </c>
      <c r="C20" s="185" t="inlineStr">
        <is>
          <t>NC</t>
        </is>
      </c>
      <c r="D20" s="190" t="n"/>
      <c r="E20" s="190" t="n"/>
      <c r="F20" s="191" t="n">
        <v>88</v>
      </c>
      <c r="G20" s="191" t="inlineStr">
        <is>
          <t>Knight Racing</t>
        </is>
      </c>
      <c r="H20" s="190" t="n"/>
      <c r="I20" s="190" t="n"/>
      <c r="J20" s="190" t="n"/>
      <c r="K20" s="191" t="inlineStr">
        <is>
          <t>Ford Mondeo</t>
        </is>
      </c>
      <c r="L20" s="190" t="n"/>
      <c r="M20" s="191" t="inlineStr">
        <is>
          <t>Peter Hills</t>
        </is>
      </c>
      <c r="N20" s="190" t="inlineStr">
        <is>
          <t>AUS</t>
        </is>
      </c>
      <c r="O20" s="690">
        <f>_xlfn.LET(_xlpm.d,_xlfn.XLOOKUP(M20,'[1]Birth Dates'!$A:$A,'[1]Birth Dates'!$B:$B,"",0),IF(_xlpm.d=0,"",_xlpm.d))</f>
        <v/>
      </c>
      <c r="P20" s="171">
        <f>IF(OR(O20="",A20="",NOT(ISNUMBER(O20)),O20&gt;A20),"",DATEDIF(O20,A20,"Y")&amp;" years, "&amp;DATEDIF(O20,A20,"YM")&amp;" months, "&amp;DATEDIF(O20,A20,"MD")&amp;" days")</f>
        <v/>
      </c>
      <c r="Q20" s="191" t="inlineStr">
        <is>
          <t>Andrej Pavicevic</t>
        </is>
      </c>
      <c r="R20" s="190" t="inlineStr">
        <is>
          <t>AUS</t>
        </is>
      </c>
      <c r="S20" s="690">
        <f>_xlfn.LET(_xlpm.d,_xlfn.XLOOKUP(Q20,'[1]Birth Dates'!$A:$A,'[1]Birth Dates'!$B:$B,"",0),IF(_xlpm.d=0,"",_xlpm.d))</f>
        <v/>
      </c>
      <c r="T20" s="171">
        <f>IF(OR(S20="",A20="",NOT(ISNUMBER(S20)),S20&gt;A20),"",DATEDIF(S20,A20,"Y")&amp;" years, "&amp;DATEDIF(S20,A20,"YM")&amp;" months, "&amp;DATEDIF(S20,A20,"MD")&amp;" days")</f>
        <v/>
      </c>
      <c r="U20" s="190" t="n"/>
      <c r="V20" s="190" t="n"/>
      <c r="W20" s="690">
        <f>_xlfn.LET(_xlpm.d,_xlfn.XLOOKUP(U20,'[1]Birth Dates'!$A:$A,'[1]Birth Dates'!$B:$B,"",0),IF(_xlpm.d=0,"",_xlpm.d))</f>
        <v/>
      </c>
      <c r="X20" s="171">
        <f>IF(OR(W20="",A20="",NOT(ISNUMBER(W20)),W20&gt;A20),"",DATEDIF(W20,A20,"Y")&amp;" years, "&amp;DATEDIF(W20,A20,"YM")&amp;" months, "&amp;DATEDIF(W20,A20,"MD")&amp;" days")</f>
        <v/>
      </c>
      <c r="Y20" s="191" t="n">
        <v>21</v>
      </c>
      <c r="Z20" s="190" t="n"/>
      <c r="AA20" s="190" t="n"/>
      <c r="AB20" s="748" t="n">
        <v>0.001756944444444445</v>
      </c>
      <c r="AC20" s="417">
        <f>IF(OR(AB20="",AB20="",AB20=0),"",6.213/(AB20*24))</f>
        <v/>
      </c>
      <c r="AD20" s="190" t="n"/>
      <c r="AE20" s="421" t="n"/>
      <c r="AF20" s="417">
        <f>IF(OR(AE20="",AE20="",AE20=0),"",6.213/(AE20*24))</f>
        <v/>
      </c>
      <c r="AG20" s="175">
        <f>IF(AND(ISNUMBER(Y20),ISNUMBER(AD20)),Y20-AD20,"")</f>
        <v/>
      </c>
      <c r="AH20" s="191" t="inlineStr">
        <is>
          <t>Insufficent Laps</t>
        </is>
      </c>
      <c r="AI20" s="191" t="n">
        <v>80</v>
      </c>
      <c r="AJ20" s="749" t="n"/>
      <c r="AK20" s="190" t="n"/>
      <c r="AL20" s="725">
        <f>IF(AI20=AI19,AJ20-AJ19,"")</f>
        <v/>
      </c>
      <c r="AM20" s="190" t="n"/>
      <c r="AN20" s="747" t="n"/>
      <c r="AO20" s="190" t="n"/>
      <c r="AP20" s="436">
        <f>IF(OR(NOT(ISNUMBER(C20)),NOT(ISNUMBER(Y20))),"",IF(AD20&lt;&gt;"",AD20,Y20)-C20)</f>
        <v/>
      </c>
      <c r="AQ20" s="190" t="n"/>
      <c r="AR20" s="195">
        <f>IF($B20="","",TEXT($A20,"yyyymmdd")&amp;"_P"&amp;$C20&amp;"_C"&amp;$F20&amp;"_"&amp;TRIM(RIGHT(SUBSTITUTE(TRIM(SUBSTITUTE($M20,CHAR(160)," "))," ",REPT(" ",60)),60))&amp;IF($Q20="","","-"&amp;TRIM(RIGHT(SUBSTITUTE(TRIM(SUBSTITUTE($Q20,CHAR(160)," "))," ",REPT(" ",60)),60)))&amp;IF($U20="","","-"&amp;TRIM(RIGHT(SUBSTITUTE(TRIM(SUBSTITUTE($U20,CHAR(160)," "))," ",REPT(" ",60)),60)))&amp;".jpg")</f>
        <v/>
      </c>
    </row>
    <row r="21" ht="56" customHeight="1">
      <c r="A21" s="189" t="n">
        <v>35708</v>
      </c>
      <c r="B21" s="190" t="inlineStr">
        <is>
          <t>AMP Bathurst 1000</t>
        </is>
      </c>
      <c r="C21" s="185" t="inlineStr">
        <is>
          <t>DNF</t>
        </is>
      </c>
      <c r="D21" s="190" t="n"/>
      <c r="E21" s="190" t="n"/>
      <c r="F21" s="191" t="n">
        <v>58</v>
      </c>
      <c r="G21" s="191" t="inlineStr">
        <is>
          <t>HVE Motorsport</t>
        </is>
      </c>
      <c r="H21" s="190" t="n"/>
      <c r="I21" s="190" t="n"/>
      <c r="J21" s="190" t="n"/>
      <c r="K21" s="191" t="inlineStr">
        <is>
          <t>Hyundai Lantra</t>
        </is>
      </c>
      <c r="L21" s="190" t="n"/>
      <c r="M21" s="191" t="inlineStr">
        <is>
          <t>Paul Pickett</t>
        </is>
      </c>
      <c r="N21" s="190" t="inlineStr">
        <is>
          <t>AUS</t>
        </is>
      </c>
      <c r="O21" s="690">
        <f>_xlfn.LET(_xlpm.d,_xlfn.XLOOKUP(M21,'[1]Birth Dates'!$A:$A,'[1]Birth Dates'!$B:$B,"",0),IF(_xlpm.d=0,"",_xlpm.d))</f>
        <v/>
      </c>
      <c r="P21" s="171">
        <f>IF(OR(O21="",A21="",NOT(ISNUMBER(O21)),O21&gt;A21),"",DATEDIF(O21,A21,"Y")&amp;" years, "&amp;DATEDIF(O21,A21,"YM")&amp;" months, "&amp;DATEDIF(O21,A21,"MD")&amp;" days")</f>
        <v/>
      </c>
      <c r="Q21" s="191" t="inlineStr">
        <is>
          <t>Bill Sieders</t>
        </is>
      </c>
      <c r="R21" s="190" t="inlineStr">
        <is>
          <t>AUS</t>
        </is>
      </c>
      <c r="S21" s="690">
        <f>_xlfn.LET(_xlpm.d,_xlfn.XLOOKUP(Q21,'[1]Birth Dates'!$A:$A,'[1]Birth Dates'!$B:$B,"",0),IF(_xlpm.d=0,"",_xlpm.d))</f>
        <v/>
      </c>
      <c r="T21" s="171">
        <f>IF(OR(S21="",A21="",NOT(ISNUMBER(S21)),S21&gt;A21),"",DATEDIF(S21,A21,"Y")&amp;" years, "&amp;DATEDIF(S21,A21,"YM")&amp;" months, "&amp;DATEDIF(S21,A21,"MD")&amp;" days")</f>
        <v/>
      </c>
      <c r="U21" s="190" t="n"/>
      <c r="V21" s="190" t="n"/>
      <c r="W21" s="690">
        <f>_xlfn.LET(_xlpm.d,_xlfn.XLOOKUP(U21,'[1]Birth Dates'!$A:$A,'[1]Birth Dates'!$B:$B,"",0),IF(_xlpm.d=0,"",_xlpm.d))</f>
        <v/>
      </c>
      <c r="X21" s="171">
        <f>IF(OR(W21="",A21="",NOT(ISNUMBER(W21)),W21&gt;A21),"",DATEDIF(W21,A21,"Y")&amp;" years, "&amp;DATEDIF(W21,A21,"YM")&amp;" months, "&amp;DATEDIF(W21,A21,"MD")&amp;" days")</f>
        <v/>
      </c>
      <c r="Y21" s="191" t="n">
        <v>27</v>
      </c>
      <c r="Z21" s="190" t="n"/>
      <c r="AA21" s="190" t="n"/>
      <c r="AB21" s="748" t="n">
        <v>0.001832905092592593</v>
      </c>
      <c r="AC21" s="417">
        <f>IF(OR(AB21="",AB21="",AB21=0),"",6.213/(AB21*24))</f>
        <v/>
      </c>
      <c r="AD21" s="190" t="n"/>
      <c r="AE21" s="421" t="n"/>
      <c r="AF21" s="417">
        <f>IF(OR(AE21="",AE21="",AE21=0),"",6.213/(AE21*24))</f>
        <v/>
      </c>
      <c r="AG21" s="175">
        <f>IF(AND(ISNUMBER(Y21),ISNUMBER(AD21)),Y21-AD21,"")</f>
        <v/>
      </c>
      <c r="AH21" s="191" t="inlineStr">
        <is>
          <t>Suspension</t>
        </is>
      </c>
      <c r="AI21" s="191" t="n">
        <v>73</v>
      </c>
      <c r="AJ21" s="749" t="n"/>
      <c r="AK21" s="190" t="n"/>
      <c r="AL21" s="725">
        <f>IF(AI21=AI20,AJ21-AJ20,"")</f>
        <v/>
      </c>
      <c r="AM21" s="190" t="n"/>
      <c r="AN21" s="747" t="n"/>
      <c r="AO21" s="190" t="n"/>
      <c r="AP21" s="436">
        <f>IF(OR(NOT(ISNUMBER(C21)),NOT(ISNUMBER(Y21))),"",IF(AD21&lt;&gt;"",AD21,Y21)-C21)</f>
        <v/>
      </c>
      <c r="AQ21" s="190" t="n"/>
      <c r="AR21" s="195">
        <f>IF($B21="","",TEXT($A21,"yyyymmdd")&amp;"_P"&amp;$C21&amp;"_C"&amp;$F21&amp;"_"&amp;TRIM(RIGHT(SUBSTITUTE(TRIM(SUBSTITUTE($M21,CHAR(160)," "))," ",REPT(" ",60)),60))&amp;IF($Q21="","","-"&amp;TRIM(RIGHT(SUBSTITUTE(TRIM(SUBSTITUTE($Q21,CHAR(160)," "))," ",REPT(" ",60)),60)))&amp;IF($U21="","","-"&amp;TRIM(RIGHT(SUBSTITUTE(TRIM(SUBSTITUTE($U21,CHAR(160)," "))," ",REPT(" ",60)),60)))&amp;".jpg")</f>
        <v/>
      </c>
    </row>
    <row r="22" ht="56" customHeight="1">
      <c r="A22" s="189" t="n">
        <v>35708</v>
      </c>
      <c r="B22" s="190" t="inlineStr">
        <is>
          <t>AMP Bathurst 1000</t>
        </is>
      </c>
      <c r="C22" s="185" t="inlineStr">
        <is>
          <t>DNF</t>
        </is>
      </c>
      <c r="D22" s="190" t="n"/>
      <c r="E22" s="190" t="n"/>
      <c r="F22" s="191" t="n">
        <v>6</v>
      </c>
      <c r="G22" s="191" t="inlineStr">
        <is>
          <t>Esso Ultron Team Peugeot</t>
        </is>
      </c>
      <c r="H22" s="190" t="n"/>
      <c r="I22" s="190" t="n"/>
      <c r="J22" s="190" t="n"/>
      <c r="K22" s="191" t="inlineStr">
        <is>
          <t>Peugeot 406</t>
        </is>
      </c>
      <c r="L22" s="190" t="n"/>
      <c r="M22" s="191" t="inlineStr">
        <is>
          <t>Tim Harvey</t>
        </is>
      </c>
      <c r="N22" s="190" t="inlineStr">
        <is>
          <t>GBR</t>
        </is>
      </c>
      <c r="O22" s="690">
        <f>_xlfn.LET(_xlpm.d,_xlfn.XLOOKUP(M22,'[1]Birth Dates'!$A:$A,'[1]Birth Dates'!$B:$B,"",0),IF(_xlpm.d=0,"",_xlpm.d))</f>
        <v/>
      </c>
      <c r="P22" s="171">
        <f>IF(OR(O22="",A22="",NOT(ISNUMBER(O22)),O22&gt;A22),"",DATEDIF(O22,A22,"Y")&amp;" years, "&amp;DATEDIF(O22,A22,"YM")&amp;" months, "&amp;DATEDIF(O22,A22,"MD")&amp;" days")</f>
        <v/>
      </c>
      <c r="Q22" s="191" t="inlineStr">
        <is>
          <t>Paul Radisich</t>
        </is>
      </c>
      <c r="R22" s="190" t="inlineStr">
        <is>
          <t>NZL</t>
        </is>
      </c>
      <c r="S22" s="690">
        <f>_xlfn.LET(_xlpm.d,_xlfn.XLOOKUP(Q22,'[1]Birth Dates'!$A:$A,'[1]Birth Dates'!$B:$B,"",0),IF(_xlpm.d=0,"",_xlpm.d))</f>
        <v/>
      </c>
      <c r="T22" s="171">
        <f>IF(OR(S22="",A22="",NOT(ISNUMBER(S22)),S22&gt;A22),"",DATEDIF(S22,A22,"Y")&amp;" years, "&amp;DATEDIF(S22,A22,"YM")&amp;" months, "&amp;DATEDIF(S22,A22,"MD")&amp;" days")</f>
        <v/>
      </c>
      <c r="U22" s="190" t="n"/>
      <c r="V22" s="190" t="n"/>
      <c r="W22" s="690">
        <f>_xlfn.LET(_xlpm.d,_xlfn.XLOOKUP(U22,'[1]Birth Dates'!$A:$A,'[1]Birth Dates'!$B:$B,"",0),IF(_xlpm.d=0,"",_xlpm.d))</f>
        <v/>
      </c>
      <c r="X22" s="171">
        <f>IF(OR(W22="",A22="",NOT(ISNUMBER(W22)),W22&gt;A22),"",DATEDIF(W22,A22,"Y")&amp;" years, "&amp;DATEDIF(W22,A22,"YM")&amp;" months, "&amp;DATEDIF(W22,A22,"MD")&amp;" days")</f>
        <v/>
      </c>
      <c r="Y22" s="191" t="n">
        <v>3</v>
      </c>
      <c r="Z22" s="190" t="n"/>
      <c r="AA22" s="190" t="n"/>
      <c r="AB22" s="744" t="n"/>
      <c r="AC22" s="417">
        <f>IF(OR(AB22="",AB22="",AB22=0),"",6.213/(AB22*24))</f>
        <v/>
      </c>
      <c r="AD22" s="190" t="n">
        <v>3</v>
      </c>
      <c r="AE22" s="427" t="inlineStr">
        <is>
          <t>2:17.1536</t>
        </is>
      </c>
      <c r="AF22" s="417">
        <f>IF(OR(AE22="",AE22="",AE22=0),"",6.213/(AE22*24))</f>
        <v/>
      </c>
      <c r="AG22" s="175">
        <f>IF(AND(ISNUMBER(Y22),ISNUMBER(AD22)),Y22-AD22,"")</f>
        <v/>
      </c>
      <c r="AH22" s="191" t="inlineStr">
        <is>
          <t>Suspension</t>
        </is>
      </c>
      <c r="AI22" s="191" t="n">
        <v>70</v>
      </c>
      <c r="AJ22" s="749" t="n"/>
      <c r="AK22" s="190" t="n"/>
      <c r="AL22" s="725">
        <f>IF(AI22=AI21,AJ22-AJ21,"")</f>
        <v/>
      </c>
      <c r="AM22" s="190" t="n"/>
      <c r="AN22" s="747" t="n"/>
      <c r="AO22" s="190" t="n"/>
      <c r="AP22" s="436">
        <f>IF(OR(NOT(ISNUMBER(C22)),NOT(ISNUMBER(Y22))),"",IF(AD22&lt;&gt;"",AD22,Y22)-C22)</f>
        <v/>
      </c>
      <c r="AQ22" s="190" t="n"/>
      <c r="AR22" s="195">
        <f>IF($B22="","",TEXT($A22,"yyyymmdd")&amp;"_P"&amp;$C22&amp;"_C"&amp;$F22&amp;"_"&amp;TRIM(RIGHT(SUBSTITUTE(TRIM(SUBSTITUTE($M22,CHAR(160)," "))," ",REPT(" ",60)),60))&amp;IF($Q22="","","-"&amp;TRIM(RIGHT(SUBSTITUTE(TRIM(SUBSTITUTE($Q22,CHAR(160)," "))," ",REPT(" ",60)),60)))&amp;IF($U22="","","-"&amp;TRIM(RIGHT(SUBSTITUTE(TRIM(SUBSTITUTE($U22,CHAR(160)," "))," ",REPT(" ",60)),60)))&amp;".jpg")</f>
        <v/>
      </c>
    </row>
    <row r="23" ht="42" customHeight="1">
      <c r="A23" s="189" t="n">
        <v>35708</v>
      </c>
      <c r="B23" s="190" t="inlineStr">
        <is>
          <t>AMP Bathurst 1000</t>
        </is>
      </c>
      <c r="C23" s="185" t="inlineStr">
        <is>
          <t>DNF</t>
        </is>
      </c>
      <c r="D23" s="190" t="n"/>
      <c r="E23" s="190" t="n"/>
      <c r="F23" s="191" t="n">
        <v>10</v>
      </c>
      <c r="G23" s="191" t="inlineStr">
        <is>
          <t>Phoenix Motorsport</t>
        </is>
      </c>
      <c r="H23" s="190" t="n"/>
      <c r="I23" s="190" t="n"/>
      <c r="J23" s="190" t="n"/>
      <c r="K23" s="191" t="inlineStr">
        <is>
          <t>Toyota Camry</t>
        </is>
      </c>
      <c r="L23" s="190" t="n"/>
      <c r="M23" s="191" t="inlineStr">
        <is>
          <t>Neal Bates</t>
        </is>
      </c>
      <c r="N23" s="190" t="inlineStr">
        <is>
          <t>AUS</t>
        </is>
      </c>
      <c r="O23" s="690">
        <f>_xlfn.LET(_xlpm.d,_xlfn.XLOOKUP(M23,'[1]Birth Dates'!$A:$A,'[1]Birth Dates'!$B:$B,"",0),IF(_xlpm.d=0,"",_xlpm.d))</f>
        <v/>
      </c>
      <c r="P23" s="171">
        <f>IF(OR(O23="",A23="",NOT(ISNUMBER(O23)),O23&gt;A23),"",DATEDIF(O23,A23,"Y")&amp;" years, "&amp;DATEDIF(O23,A23,"YM")&amp;" months, "&amp;DATEDIF(O23,A23,"MD")&amp;" days")</f>
        <v/>
      </c>
      <c r="Q23" s="191" t="inlineStr">
        <is>
          <t>Mark Adderton</t>
        </is>
      </c>
      <c r="R23" s="190" t="inlineStr">
        <is>
          <t>AUS</t>
        </is>
      </c>
      <c r="S23" s="690">
        <f>_xlfn.LET(_xlpm.d,_xlfn.XLOOKUP(Q23,'[1]Birth Dates'!$A:$A,'[1]Birth Dates'!$B:$B,"",0),IF(_xlpm.d=0,"",_xlpm.d))</f>
        <v/>
      </c>
      <c r="T23" s="171">
        <f>IF(OR(S23="",A23="",NOT(ISNUMBER(S23)),S23&gt;A23),"",DATEDIF(S23,A23,"Y")&amp;" years, "&amp;DATEDIF(S23,A23,"YM")&amp;" months, "&amp;DATEDIF(S23,A23,"MD")&amp;" days")</f>
        <v/>
      </c>
      <c r="U23" s="190" t="n"/>
      <c r="V23" s="190" t="n"/>
      <c r="W23" s="690">
        <f>_xlfn.LET(_xlpm.d,_xlfn.XLOOKUP(U23,'[1]Birth Dates'!$A:$A,'[1]Birth Dates'!$B:$B,"",0),IF(_xlpm.d=0,"",_xlpm.d))</f>
        <v/>
      </c>
      <c r="X23" s="171">
        <f>IF(OR(W23="",A23="",NOT(ISNUMBER(W23)),W23&gt;A23),"",DATEDIF(W23,A23,"Y")&amp;" years, "&amp;DATEDIF(W23,A23,"YM")&amp;" months, "&amp;DATEDIF(W23,A23,"MD")&amp;" days")</f>
        <v/>
      </c>
      <c r="Y23" s="191" t="n">
        <v>16</v>
      </c>
      <c r="Z23" s="190" t="n"/>
      <c r="AA23" s="190" t="n"/>
      <c r="AB23" s="748" t="n">
        <v>0.001655393518518519</v>
      </c>
      <c r="AC23" s="417">
        <f>IF(OR(AB23="",AB23="",AB23=0),"",6.213/(AB23*24))</f>
        <v/>
      </c>
      <c r="AD23" s="190" t="n"/>
      <c r="AE23" s="421" t="n"/>
      <c r="AF23" s="417">
        <f>IF(OR(AE23="",AE23="",AE23=0),"",6.213/(AE23*24))</f>
        <v/>
      </c>
      <c r="AG23" s="175">
        <f>IF(AND(ISNUMBER(Y23),ISNUMBER(AD23)),Y23-AD23,"")</f>
        <v/>
      </c>
      <c r="AH23" s="191" t="inlineStr">
        <is>
          <t>Gearbox</t>
        </is>
      </c>
      <c r="AI23" s="191" t="n">
        <v>64</v>
      </c>
      <c r="AJ23" s="749" t="n"/>
      <c r="AK23" s="190" t="n"/>
      <c r="AL23" s="725">
        <f>IF(AI23=AI22,AJ23-AJ22,"")</f>
        <v/>
      </c>
      <c r="AM23" s="190" t="n"/>
      <c r="AN23" s="747" t="n"/>
      <c r="AO23" s="190" t="n"/>
      <c r="AP23" s="436">
        <f>IF(OR(NOT(ISNUMBER(C23)),NOT(ISNUMBER(Y23))),"",IF(AD23&lt;&gt;"",AD23,Y23)-C23)</f>
        <v/>
      </c>
      <c r="AQ23" s="190" t="n"/>
      <c r="AR23" s="195">
        <f>IF($B23="","",TEXT($A23,"yyyymmdd")&amp;"_P"&amp;$C23&amp;"_C"&amp;$F23&amp;"_"&amp;TRIM(RIGHT(SUBSTITUTE(TRIM(SUBSTITUTE($M23,CHAR(160)," "))," ",REPT(" ",60)),60))&amp;IF($Q23="","","-"&amp;TRIM(RIGHT(SUBSTITUTE(TRIM(SUBSTITUTE($Q23,CHAR(160)," "))," ",REPT(" ",60)),60)))&amp;IF($U23="","","-"&amp;TRIM(RIGHT(SUBSTITUTE(TRIM(SUBSTITUTE($U23,CHAR(160)," "))," ",REPT(" ",60)),60)))&amp;".jpg")</f>
        <v/>
      </c>
    </row>
    <row r="24" ht="56" customHeight="1">
      <c r="A24" s="189" t="n">
        <v>35708</v>
      </c>
      <c r="B24" s="190" t="inlineStr">
        <is>
          <t>AMP Bathurst 1000</t>
        </is>
      </c>
      <c r="C24" s="185" t="inlineStr">
        <is>
          <t>DNF</t>
        </is>
      </c>
      <c r="D24" s="190" t="n"/>
      <c r="E24" s="190" t="n"/>
      <c r="F24" s="191" t="n">
        <v>23</v>
      </c>
      <c r="G24" s="191" t="inlineStr">
        <is>
          <t>Williams Renault Dealer Racing</t>
        </is>
      </c>
      <c r="H24" s="190" t="n"/>
      <c r="I24" s="190" t="n"/>
      <c r="J24" s="190" t="n"/>
      <c r="K24" s="191" t="inlineStr">
        <is>
          <t>Renault Laguna</t>
        </is>
      </c>
      <c r="L24" s="190" t="n"/>
      <c r="M24" s="191" t="inlineStr">
        <is>
          <t>Alan Jones</t>
        </is>
      </c>
      <c r="N24" s="190" t="inlineStr">
        <is>
          <t>AUS</t>
        </is>
      </c>
      <c r="O24" s="690">
        <f>_xlfn.LET(_xlpm.d,_xlfn.XLOOKUP(M24,'[1]Birth Dates'!$A:$A,'[1]Birth Dates'!$B:$B,"",0),IF(_xlpm.d=0,"",_xlpm.d))</f>
        <v/>
      </c>
      <c r="P24" s="171">
        <f>IF(OR(O24="",A24="",NOT(ISNUMBER(O24)),O24&gt;A24),"",DATEDIF(O24,A24,"Y")&amp;" years, "&amp;DATEDIF(O24,A24,"YM")&amp;" months, "&amp;DATEDIF(O24,A24,"MD")&amp;" days")</f>
        <v/>
      </c>
      <c r="Q24" s="191" t="inlineStr">
        <is>
          <t>Graham Moore</t>
        </is>
      </c>
      <c r="R24" s="190" t="inlineStr">
        <is>
          <t>AUS</t>
        </is>
      </c>
      <c r="S24" s="690">
        <f>_xlfn.LET(_xlpm.d,_xlfn.XLOOKUP(Q24,'[1]Birth Dates'!$A:$A,'[1]Birth Dates'!$B:$B,"",0),IF(_xlpm.d=0,"",_xlpm.d))</f>
        <v/>
      </c>
      <c r="T24" s="171">
        <f>IF(OR(S24="",A24="",NOT(ISNUMBER(S24)),S24&gt;A24),"",DATEDIF(S24,A24,"Y")&amp;" years, "&amp;DATEDIF(S24,A24,"YM")&amp;" months, "&amp;DATEDIF(S24,A24,"MD")&amp;" days")</f>
        <v/>
      </c>
      <c r="U24" s="190" t="n"/>
      <c r="V24" s="190" t="n"/>
      <c r="W24" s="690">
        <f>_xlfn.LET(_xlpm.d,_xlfn.XLOOKUP(U24,'[1]Birth Dates'!$A:$A,'[1]Birth Dates'!$B:$B,"",0),IF(_xlpm.d=0,"",_xlpm.d))</f>
        <v/>
      </c>
      <c r="X24" s="171">
        <f>IF(OR(W24="",A24="",NOT(ISNUMBER(W24)),W24&gt;A24),"",DATEDIF(W24,A24,"Y")&amp;" years, "&amp;DATEDIF(W24,A24,"YM")&amp;" months, "&amp;DATEDIF(W24,A24,"MD")&amp;" days")</f>
        <v/>
      </c>
      <c r="Y24" s="191" t="n">
        <v>10</v>
      </c>
      <c r="Z24" s="190" t="n"/>
      <c r="AA24" s="190" t="n"/>
      <c r="AB24" s="744" t="n"/>
      <c r="AC24" s="417">
        <f>IF(OR(AB24="",AB24="",AB24=0),"",6.213/(AB24*24))</f>
        <v/>
      </c>
      <c r="AD24" s="190" t="n">
        <v>10</v>
      </c>
      <c r="AE24" s="427" t="inlineStr">
        <is>
          <t>2:20.5274</t>
        </is>
      </c>
      <c r="AF24" s="417">
        <f>IF(OR(AE24="",AE24="",AE24=0),"",6.213/(AE24*24))</f>
        <v/>
      </c>
      <c r="AG24" s="175">
        <f>IF(AND(ISNUMBER(Y24),ISNUMBER(AD24)),Y24-AD24,"")</f>
        <v/>
      </c>
      <c r="AH24" s="191" t="inlineStr">
        <is>
          <t>Crash</t>
        </is>
      </c>
      <c r="AI24" s="191" t="n">
        <v>38</v>
      </c>
      <c r="AJ24" s="749" t="n"/>
      <c r="AK24" s="190" t="n"/>
      <c r="AL24" s="725">
        <f>IF(AI24=AI23,AJ24-AJ23,"")</f>
        <v/>
      </c>
      <c r="AM24" s="190" t="n"/>
      <c r="AN24" s="747" t="n"/>
      <c r="AO24" s="190" t="n"/>
      <c r="AP24" s="436">
        <f>IF(OR(NOT(ISNUMBER(C24)),NOT(ISNUMBER(Y24))),"",IF(AD24&lt;&gt;"",AD24,Y24)-C24)</f>
        <v/>
      </c>
      <c r="AQ24" s="190" t="n"/>
      <c r="AR24" s="195">
        <f>IF($B24="","",TEXT($A24,"yyyymmdd")&amp;"_P"&amp;$C24&amp;"_C"&amp;$F24&amp;"_"&amp;TRIM(RIGHT(SUBSTITUTE(TRIM(SUBSTITUTE($M24,CHAR(160)," "))," ",REPT(" ",60)),60))&amp;IF($Q24="","","-"&amp;TRIM(RIGHT(SUBSTITUTE(TRIM(SUBSTITUTE($Q24,CHAR(160)," "))," ",REPT(" ",60)),60)))&amp;IF($U24="","","-"&amp;TRIM(RIGHT(SUBSTITUTE(TRIM(SUBSTITUTE($U24,CHAR(160)," "))," ",REPT(" ",60)),60)))&amp;".jpg")</f>
        <v/>
      </c>
    </row>
    <row r="25" ht="56" customHeight="1">
      <c r="A25" s="189" t="n">
        <v>35708</v>
      </c>
      <c r="B25" s="190" t="inlineStr">
        <is>
          <t>AMP Bathurst 1000</t>
        </is>
      </c>
      <c r="C25" s="185" t="inlineStr">
        <is>
          <t>DNF</t>
        </is>
      </c>
      <c r="D25" s="190" t="n"/>
      <c r="E25" s="190" t="n"/>
      <c r="F25" s="191" t="n">
        <v>12</v>
      </c>
      <c r="G25" s="191" t="inlineStr">
        <is>
          <t>Nigel Barclay</t>
        </is>
      </c>
      <c r="H25" s="190" t="n"/>
      <c r="I25" s="190" t="n"/>
      <c r="J25" s="190" t="n"/>
      <c r="K25" s="191" t="inlineStr">
        <is>
          <t>BMW 318i</t>
        </is>
      </c>
      <c r="L25" s="190" t="n"/>
      <c r="M25" s="191" t="inlineStr">
        <is>
          <t>Nigel Barclay</t>
        </is>
      </c>
      <c r="N25" s="190" t="inlineStr">
        <is>
          <t>NZL</t>
        </is>
      </c>
      <c r="O25" s="690">
        <f>_xlfn.LET(_xlpm.d,_xlfn.XLOOKUP(M25,'[1]Birth Dates'!$A:$A,'[1]Birth Dates'!$B:$B,"",0),IF(_xlpm.d=0,"",_xlpm.d))</f>
        <v/>
      </c>
      <c r="P25" s="171">
        <f>IF(OR(O25="",A25="",NOT(ISNUMBER(O25)),O25&gt;A25),"",DATEDIF(O25,A25,"Y")&amp;" years, "&amp;DATEDIF(O25,A25,"YM")&amp;" months, "&amp;DATEDIF(O25,A25,"MD")&amp;" days")</f>
        <v/>
      </c>
      <c r="Q25" s="191" t="inlineStr">
        <is>
          <t>Blair Smith</t>
        </is>
      </c>
      <c r="R25" s="190" t="inlineStr">
        <is>
          <t>NZL</t>
        </is>
      </c>
      <c r="S25" s="690">
        <f>_xlfn.LET(_xlpm.d,_xlfn.XLOOKUP(Q25,'[1]Birth Dates'!$A:$A,'[1]Birth Dates'!$B:$B,"",0),IF(_xlpm.d=0,"",_xlpm.d))</f>
        <v/>
      </c>
      <c r="T25" s="171">
        <f>IF(OR(S25="",A25="",NOT(ISNUMBER(S25)),S25&gt;A25),"",DATEDIF(S25,A25,"Y")&amp;" years, "&amp;DATEDIF(S25,A25,"YM")&amp;" months, "&amp;DATEDIF(S25,A25,"MD")&amp;" days")</f>
        <v/>
      </c>
      <c r="U25" s="191" t="inlineStr">
        <is>
          <t>Jim Cornish</t>
        </is>
      </c>
      <c r="V25" s="190" t="inlineStr">
        <is>
          <t>AUS</t>
        </is>
      </c>
      <c r="W25" s="690">
        <f>_xlfn.LET(_xlpm.d,_xlfn.XLOOKUP(U25,'[1]Birth Dates'!$A:$A,'[1]Birth Dates'!$B:$B,"",0),IF(_xlpm.d=0,"",_xlpm.d))</f>
        <v/>
      </c>
      <c r="X25" s="171">
        <f>IF(OR(W25="",A25="",NOT(ISNUMBER(W25)),W25&gt;A25),"",DATEDIF(W25,A25,"Y")&amp;" years, "&amp;DATEDIF(W25,A25,"YM")&amp;" months, "&amp;DATEDIF(W25,A25,"MD")&amp;" days")</f>
        <v/>
      </c>
      <c r="Y25" s="191" t="n">
        <v>19</v>
      </c>
      <c r="Z25" s="190" t="n"/>
      <c r="AA25" s="190" t="n"/>
      <c r="AB25" s="748" t="n">
        <v>0.001729467592592593</v>
      </c>
      <c r="AC25" s="417">
        <f>IF(OR(AB25="",AB25="",AB25=0),"",6.213/(AB25*24))</f>
        <v/>
      </c>
      <c r="AD25" s="190" t="n"/>
      <c r="AE25" s="421" t="n"/>
      <c r="AF25" s="417">
        <f>IF(OR(AE25="",AE25="",AE25=0),"",6.213/(AE25*24))</f>
        <v/>
      </c>
      <c r="AG25" s="175">
        <f>IF(AND(ISNUMBER(Y25),ISNUMBER(AD25)),Y25-AD25,"")</f>
        <v/>
      </c>
      <c r="AH25" s="191" t="inlineStr">
        <is>
          <t>Engine</t>
        </is>
      </c>
      <c r="AI25" s="191" t="n">
        <v>37</v>
      </c>
      <c r="AJ25" s="749" t="n"/>
      <c r="AK25" s="190" t="n"/>
      <c r="AL25" s="725">
        <f>IF(AI25=AI24,AJ25-AJ24,"")</f>
        <v/>
      </c>
      <c r="AM25" s="190" t="n"/>
      <c r="AN25" s="747" t="n"/>
      <c r="AO25" s="190" t="n"/>
      <c r="AP25" s="436">
        <f>IF(OR(NOT(ISNUMBER(C25)),NOT(ISNUMBER(Y25))),"",IF(AD25&lt;&gt;"",AD25,Y25)-C25)</f>
        <v/>
      </c>
      <c r="AQ25" s="190" t="n"/>
      <c r="AR25" s="195">
        <f>IF($B25="","",TEXT($A25,"yyyymmdd")&amp;"_P"&amp;$C25&amp;"_C"&amp;$F25&amp;"_"&amp;TRIM(RIGHT(SUBSTITUTE(TRIM(SUBSTITUTE($M25,CHAR(160)," "))," ",REPT(" ",60)),60))&amp;IF($Q25="","","-"&amp;TRIM(RIGHT(SUBSTITUTE(TRIM(SUBSTITUTE($Q25,CHAR(160)," "))," ",REPT(" ",60)),60)))&amp;IF($U25="","","-"&amp;TRIM(RIGHT(SUBSTITUTE(TRIM(SUBSTITUTE($U25,CHAR(160)," "))," ",REPT(" ",60)),60)))&amp;".jpg")</f>
        <v/>
      </c>
    </row>
    <row r="26" ht="42" customHeight="1">
      <c r="A26" s="189" t="n">
        <v>35708</v>
      </c>
      <c r="B26" s="190" t="inlineStr">
        <is>
          <t>AMP Bathurst 1000</t>
        </is>
      </c>
      <c r="C26" s="185" t="inlineStr">
        <is>
          <t>DNF</t>
        </is>
      </c>
      <c r="D26" s="190" t="n"/>
      <c r="E26" s="190" t="n"/>
      <c r="F26" s="191" t="n">
        <v>7</v>
      </c>
      <c r="G26" s="191" t="inlineStr">
        <is>
          <t>Vauxhall Sport</t>
        </is>
      </c>
      <c r="H26" s="190" t="n"/>
      <c r="I26" s="190" t="n"/>
      <c r="J26" s="190" t="n"/>
      <c r="K26" s="191" t="inlineStr">
        <is>
          <t>Vauxhall Vectra</t>
        </is>
      </c>
      <c r="L26" s="190" t="n"/>
      <c r="M26" s="191" t="inlineStr">
        <is>
          <t>John Cleland</t>
        </is>
      </c>
      <c r="N26" s="190" t="inlineStr">
        <is>
          <t>GBR</t>
        </is>
      </c>
      <c r="O26" s="690">
        <f>_xlfn.LET(_xlpm.d,_xlfn.XLOOKUP(M26,'[1]Birth Dates'!$A:$A,'[1]Birth Dates'!$B:$B,"",0),IF(_xlpm.d=0,"",_xlpm.d))</f>
        <v/>
      </c>
      <c r="P26" s="171">
        <f>IF(OR(O26="",A26="",NOT(ISNUMBER(O26)),O26&gt;A26),"",DATEDIF(O26,A26,"Y")&amp;" years, "&amp;DATEDIF(O26,A26,"YM")&amp;" months, "&amp;DATEDIF(O26,A26,"MD")&amp;" days")</f>
        <v/>
      </c>
      <c r="Q26" s="191" t="inlineStr">
        <is>
          <t>James Kaye</t>
        </is>
      </c>
      <c r="R26" s="190" t="inlineStr">
        <is>
          <t>AUS</t>
        </is>
      </c>
      <c r="S26" s="690">
        <f>_xlfn.LET(_xlpm.d,_xlfn.XLOOKUP(Q26,'[1]Birth Dates'!$A:$A,'[1]Birth Dates'!$B:$B,"",0),IF(_xlpm.d=0,"",_xlpm.d))</f>
        <v/>
      </c>
      <c r="T26" s="171">
        <f>IF(OR(S26="",A26="",NOT(ISNUMBER(S26)),S26&gt;A26),"",DATEDIF(S26,A26,"Y")&amp;" years, "&amp;DATEDIF(S26,A26,"YM")&amp;" months, "&amp;DATEDIF(S26,A26,"MD")&amp;" days")</f>
        <v/>
      </c>
      <c r="U26" s="190" t="n"/>
      <c r="V26" s="190" t="n"/>
      <c r="W26" s="690">
        <f>_xlfn.LET(_xlpm.d,_xlfn.XLOOKUP(U26,'[1]Birth Dates'!$A:$A,'[1]Birth Dates'!$B:$B,"",0),IF(_xlpm.d=0,"",_xlpm.d))</f>
        <v/>
      </c>
      <c r="X26" s="171">
        <f>IF(OR(W26="",A26="",NOT(ISNUMBER(W26)),W26&gt;A26),"",DATEDIF(W26,A26,"Y")&amp;" years, "&amp;DATEDIF(W26,A26,"YM")&amp;" months, "&amp;DATEDIF(W26,A26,"MD")&amp;" days")</f>
        <v/>
      </c>
      <c r="Y26" s="191" t="n">
        <v>9</v>
      </c>
      <c r="Z26" s="190" t="n"/>
      <c r="AA26" s="190" t="n"/>
      <c r="AB26" s="744" t="n"/>
      <c r="AC26" s="417">
        <f>IF(OR(AB26="",AB26="",AB26=0),"",6.213/(AB26*24))</f>
        <v/>
      </c>
      <c r="AD26" s="190" t="n">
        <v>7</v>
      </c>
      <c r="AE26" s="427" t="inlineStr">
        <is>
          <t>2:17.9726</t>
        </is>
      </c>
      <c r="AF26" s="417">
        <f>IF(OR(AE26="",AE26="",AE26=0),"",6.213/(AE26*24))</f>
        <v/>
      </c>
      <c r="AG26" s="175">
        <f>IF(AND(ISNUMBER(Y26),ISNUMBER(AD26)),Y26-AD26,"")</f>
        <v/>
      </c>
      <c r="AH26" s="191" t="inlineStr">
        <is>
          <t>Power Steering</t>
        </is>
      </c>
      <c r="AI26" s="191" t="n">
        <v>32</v>
      </c>
      <c r="AJ26" s="749" t="n"/>
      <c r="AK26" s="190" t="n"/>
      <c r="AL26" s="725">
        <f>IF(AI26=AI25,AJ26-AJ25,"")</f>
        <v/>
      </c>
      <c r="AM26" s="190" t="n"/>
      <c r="AN26" s="747" t="n"/>
      <c r="AO26" s="190" t="n"/>
      <c r="AP26" s="436">
        <f>IF(OR(NOT(ISNUMBER(C26)),NOT(ISNUMBER(Y26))),"",IF(AD26&lt;&gt;"",AD26,Y26)-C26)</f>
        <v/>
      </c>
      <c r="AQ26" s="190" t="n"/>
      <c r="AR26" s="195">
        <f>IF($B26="","",TEXT($A26,"yyyymmdd")&amp;"_P"&amp;$C26&amp;"_C"&amp;$F26&amp;"_"&amp;TRIM(RIGHT(SUBSTITUTE(TRIM(SUBSTITUTE($M26,CHAR(160)," "))," ",REPT(" ",60)),60))&amp;IF($Q26="","","-"&amp;TRIM(RIGHT(SUBSTITUTE(TRIM(SUBSTITUTE($Q26,CHAR(160)," "))," ",REPT(" ",60)),60)))&amp;IF($U26="","","-"&amp;TRIM(RIGHT(SUBSTITUTE(TRIM(SUBSTITUTE($U26,CHAR(160)," "))," ",REPT(" ",60)),60)))&amp;".jpg")</f>
        <v/>
      </c>
    </row>
    <row r="27" ht="42" customHeight="1">
      <c r="A27" s="189" t="n">
        <v>35708</v>
      </c>
      <c r="B27" s="190" t="inlineStr">
        <is>
          <t>AMP Bathurst 1000</t>
        </is>
      </c>
      <c r="C27" s="185" t="inlineStr">
        <is>
          <t>DSQ</t>
        </is>
      </c>
      <c r="D27" s="190" t="n"/>
      <c r="E27" s="190" t="n"/>
      <c r="F27" s="191" t="n">
        <v>2</v>
      </c>
      <c r="G27" s="191" t="inlineStr">
        <is>
          <t>BMW Motorsport Australia</t>
        </is>
      </c>
      <c r="H27" s="190" t="n"/>
      <c r="I27" s="190" t="n"/>
      <c r="J27" s="190" t="n"/>
      <c r="K27" s="191" t="inlineStr">
        <is>
          <t>BMW 320i</t>
        </is>
      </c>
      <c r="L27" s="190" t="n"/>
      <c r="M27" s="191" t="inlineStr">
        <is>
          <t>Paul Morris</t>
        </is>
      </c>
      <c r="N27" s="190" t="inlineStr">
        <is>
          <t>AUS</t>
        </is>
      </c>
      <c r="O27" s="690">
        <f>_xlfn.LET(_xlpm.d,_xlfn.XLOOKUP(M27,'[1]Birth Dates'!$A:$A,'[1]Birth Dates'!$B:$B,"",0),IF(_xlpm.d=0,"",_xlpm.d))</f>
        <v/>
      </c>
      <c r="P27" s="171">
        <f>IF(OR(O27="",A27="",NOT(ISNUMBER(O27)),O27&gt;A27),"",DATEDIF(O27,A27,"Y")&amp;" years, "&amp;DATEDIF(O27,A27,"YM")&amp;" months, "&amp;DATEDIF(O27,A27,"MD")&amp;" days")</f>
        <v/>
      </c>
      <c r="Q27" s="191" t="inlineStr">
        <is>
          <t>Craig Baird</t>
        </is>
      </c>
      <c r="R27" s="190" t="inlineStr">
        <is>
          <t>NZL</t>
        </is>
      </c>
      <c r="S27" s="690">
        <f>_xlfn.LET(_xlpm.d,_xlfn.XLOOKUP(Q27,'[1]Birth Dates'!$A:$A,'[1]Birth Dates'!$B:$B,"",0),IF(_xlpm.d=0,"",_xlpm.d))</f>
        <v/>
      </c>
      <c r="T27" s="171">
        <f>IF(OR(S27="",A27="",NOT(ISNUMBER(S27)),S27&gt;A27),"",DATEDIF(S27,A27,"Y")&amp;" years, "&amp;DATEDIF(S27,A27,"YM")&amp;" months, "&amp;DATEDIF(S27,A27,"MD")&amp;" days")</f>
        <v/>
      </c>
      <c r="U27" s="190" t="n"/>
      <c r="V27" s="190" t="n"/>
      <c r="W27" s="690">
        <f>_xlfn.LET(_xlpm.d,_xlfn.XLOOKUP(U27,'[1]Birth Dates'!$A:$A,'[1]Birth Dates'!$B:$B,"",0),IF(_xlpm.d=0,"",_xlpm.d))</f>
        <v/>
      </c>
      <c r="X27" s="171">
        <f>IF(OR(W27="",A27="",NOT(ISNUMBER(W27)),W27&gt;A27),"",DATEDIF(W27,A27,"Y")&amp;" years, "&amp;DATEDIF(W27,A27,"YM")&amp;" months, "&amp;DATEDIF(W27,A27,"MD")&amp;" days")</f>
        <v/>
      </c>
      <c r="Y27" s="191" t="n">
        <v>1</v>
      </c>
      <c r="Z27" s="190" t="n"/>
      <c r="AA27" s="190" t="n"/>
      <c r="AB27" s="744" t="n"/>
      <c r="AC27" s="417">
        <f>IF(OR(AB27="",AB27="",AB27=0),"",6.213/(AB27*24))</f>
        <v/>
      </c>
      <c r="AD27" s="190" t="n">
        <v>1</v>
      </c>
      <c r="AE27" s="427" t="inlineStr">
        <is>
          <t>2:16.5958</t>
        </is>
      </c>
      <c r="AF27" s="417">
        <f>IF(OR(AE27="",AE27="",AE27=0),"",6.213/(AE27*24))</f>
        <v/>
      </c>
      <c r="AG27" s="175">
        <f>IF(AND(ISNUMBER(Y27),ISNUMBER(AD27)),Y27-AD27,"")</f>
        <v/>
      </c>
      <c r="AH27" s="191" t="inlineStr">
        <is>
          <t>Disqualified (Driver stint breach)</t>
        </is>
      </c>
      <c r="AI27" s="191" t="n">
        <v>161</v>
      </c>
      <c r="AJ27" s="749" t="n"/>
      <c r="AK27" s="190" t="n"/>
      <c r="AL27" s="725">
        <f>IF(AI27=AI26,AJ27-AJ26,"")</f>
        <v/>
      </c>
      <c r="AM27" s="190" t="n"/>
      <c r="AN27" s="747" t="n"/>
      <c r="AO27" s="190" t="n"/>
      <c r="AP27" s="436">
        <f>IF(OR(NOT(ISNUMBER(C27)),NOT(ISNUMBER(Y27))),"",IF(AD27&lt;&gt;"",AD27,Y27)-C27)</f>
        <v/>
      </c>
      <c r="AQ27" s="190" t="n"/>
      <c r="AR27" s="195">
        <f>IF($B27="","",TEXT($A27,"yyyymmdd")&amp;"_P"&amp;$C27&amp;"_C"&amp;$F27&amp;"_"&amp;TRIM(RIGHT(SUBSTITUTE(TRIM(SUBSTITUTE($M27,CHAR(160)," "))," ",REPT(" ",60)),60))&amp;IF($Q27="","","-"&amp;TRIM(RIGHT(SUBSTITUTE(TRIM(SUBSTITUTE($Q27,CHAR(160)," "))," ",REPT(" ",60)),60)))&amp;IF($U27="","","-"&amp;TRIM(RIGHT(SUBSTITUTE(TRIM(SUBSTITUTE($U27,CHAR(160)," "))," ",REPT(" ",60)),60)))&amp;".jpg")</f>
        <v/>
      </c>
    </row>
    <row r="28" ht="56" customHeight="1">
      <c r="A28" s="189" t="n">
        <v>35708</v>
      </c>
      <c r="B28" s="190" t="inlineStr">
        <is>
          <t>AMP Bathurst 1000</t>
        </is>
      </c>
      <c r="C28" s="185" t="inlineStr">
        <is>
          <t>DSQ</t>
        </is>
      </c>
      <c r="D28" s="190" t="n"/>
      <c r="E28" s="190" t="n"/>
      <c r="F28" s="191" t="n">
        <v>89</v>
      </c>
      <c r="G28" s="191" t="inlineStr">
        <is>
          <t>Knight Racing</t>
        </is>
      </c>
      <c r="H28" s="190" t="n"/>
      <c r="I28" s="190" t="n"/>
      <c r="J28" s="190" t="n"/>
      <c r="K28" s="191" t="inlineStr">
        <is>
          <t>Ford Mondeo</t>
        </is>
      </c>
      <c r="L28" s="190" t="n"/>
      <c r="M28" s="191" t="inlineStr">
        <is>
          <t>Jenni Thompson</t>
        </is>
      </c>
      <c r="N28" s="190" t="inlineStr">
        <is>
          <t>AUS</t>
        </is>
      </c>
      <c r="O28" s="690">
        <f>_xlfn.LET(_xlpm.d,_xlfn.XLOOKUP(M28,'[1]Birth Dates'!$A:$A,'[1]Birth Dates'!$B:$B,"",0),IF(_xlpm.d=0,"",_xlpm.d))</f>
        <v/>
      </c>
      <c r="P28" s="171">
        <f>IF(OR(O28="",A28="",NOT(ISNUMBER(O28)),O28&gt;A28),"",DATEDIF(O28,A28,"Y")&amp;" years, "&amp;DATEDIF(O28,A28,"YM")&amp;" months, "&amp;DATEDIF(O28,A28,"MD")&amp;" days")</f>
        <v/>
      </c>
      <c r="Q28" s="191" t="inlineStr">
        <is>
          <t>Aaron McGill</t>
        </is>
      </c>
      <c r="R28" s="190" t="inlineStr">
        <is>
          <t>AUS</t>
        </is>
      </c>
      <c r="S28" s="690">
        <f>_xlfn.LET(_xlpm.d,_xlfn.XLOOKUP(Q28,'[1]Birth Dates'!$A:$A,'[1]Birth Dates'!$B:$B,"",0),IF(_xlpm.d=0,"",_xlpm.d))</f>
        <v/>
      </c>
      <c r="T28" s="171">
        <f>IF(OR(S28="",A28="",NOT(ISNUMBER(S28)),S28&gt;A28),"",DATEDIF(S28,A28,"Y")&amp;" years, "&amp;DATEDIF(S28,A28,"YM")&amp;" months, "&amp;DATEDIF(S28,A28,"MD")&amp;" days")</f>
        <v/>
      </c>
      <c r="U28" s="191" t="inlineStr">
        <is>
          <t>Terry Skene</t>
        </is>
      </c>
      <c r="V28" s="190" t="inlineStr">
        <is>
          <t>AUS</t>
        </is>
      </c>
      <c r="W28" s="690">
        <f>_xlfn.LET(_xlpm.d,_xlfn.XLOOKUP(U28,'[1]Birth Dates'!$A:$A,'[1]Birth Dates'!$B:$B,"",0),IF(_xlpm.d=0,"",_xlpm.d))</f>
        <v/>
      </c>
      <c r="X28" s="171">
        <f>IF(OR(W28="",A28="",NOT(ISNUMBER(W28)),W28&gt;A28),"",DATEDIF(W28,A28,"Y")&amp;" years, "&amp;DATEDIF(W28,A28,"YM")&amp;" months, "&amp;DATEDIF(W28,A28,"MD")&amp;" days")</f>
        <v/>
      </c>
      <c r="Y28" s="191" t="n">
        <v>22</v>
      </c>
      <c r="Z28" s="190" t="n"/>
      <c r="AA28" s="190" t="n"/>
      <c r="AB28" s="748" t="n">
        <v>0.001781064814814815</v>
      </c>
      <c r="AC28" s="417">
        <f>IF(OR(AB28="",AB28="",AB28=0),"",6.213/(AB28*24))</f>
        <v/>
      </c>
      <c r="AD28" s="190" t="n"/>
      <c r="AE28" s="421" t="n"/>
      <c r="AF28" s="417">
        <f>IF(OR(AE28="",AE28="",AE28=0),"",6.213/(AE28*24))</f>
        <v/>
      </c>
      <c r="AG28" s="175">
        <f>IF(AND(ISNUMBER(Y28),ISNUMBER(AD28)),Y28-AD28,"")</f>
        <v/>
      </c>
      <c r="AH28" s="191" t="inlineStr">
        <is>
          <t>Disqualified (Driving in wrong direction)</t>
        </is>
      </c>
      <c r="AI28" s="191" t="n">
        <v>56</v>
      </c>
      <c r="AJ28" s="749" t="n"/>
      <c r="AK28" s="190" t="n"/>
      <c r="AL28" s="725">
        <f>IF(AI28=AI27,AJ28-AJ27,"")</f>
        <v/>
      </c>
      <c r="AM28" s="190" t="n"/>
      <c r="AN28" s="747" t="n"/>
      <c r="AO28" s="190" t="n"/>
      <c r="AP28" s="436">
        <f>IF(OR(NOT(ISNUMBER(C28)),NOT(ISNUMBER(Y28))),"",IF(AD28&lt;&gt;"",AD28,Y28)-C28)</f>
        <v/>
      </c>
      <c r="AQ28" s="190" t="n"/>
      <c r="AR28" s="195">
        <f>IF($B28="","",TEXT($A28,"yyyymmdd")&amp;"_P"&amp;$C28&amp;"_C"&amp;$F28&amp;"_"&amp;TRIM(RIGHT(SUBSTITUTE(TRIM(SUBSTITUTE($M28,CHAR(160)," "))," ",REPT(" ",60)),60))&amp;IF($Q28="","","-"&amp;TRIM(RIGHT(SUBSTITUTE(TRIM(SUBSTITUTE($Q28,CHAR(160)," "))," ",REPT(" ",60)),60)))&amp;IF($U28="","","-"&amp;TRIM(RIGHT(SUBSTITUTE(TRIM(SUBSTITUTE($U28,CHAR(160)," "))," ",REPT(" ",60)),60)))&amp;".jpg")</f>
        <v/>
      </c>
    </row>
    <row r="29" ht="56" customHeight="1">
      <c r="A29" s="189" t="n">
        <v>35708</v>
      </c>
      <c r="B29" s="190" t="inlineStr">
        <is>
          <t>AMP Bathurst 1000</t>
        </is>
      </c>
      <c r="C29" s="191" t="inlineStr">
        <is>
          <t>DNQ[2]</t>
        </is>
      </c>
      <c r="D29" s="190" t="n"/>
      <c r="E29" s="190" t="n"/>
      <c r="F29" s="191" t="inlineStr">
        <is>
          <t>15[2]</t>
        </is>
      </c>
      <c r="G29" s="191" t="inlineStr">
        <is>
          <t>All Auto Parts[3]</t>
        </is>
      </c>
      <c r="H29" s="190" t="n"/>
      <c r="I29" s="190" t="n"/>
      <c r="J29" s="190" t="n"/>
      <c r="K29" s="191" t="inlineStr">
        <is>
          <t>Toyota Carina[broken anchor][2]</t>
        </is>
      </c>
      <c r="L29" s="190" t="n"/>
      <c r="M29" s="191" t="inlineStr">
        <is>
          <t>Milton Leslight</t>
        </is>
      </c>
      <c r="N29" s="190" t="inlineStr">
        <is>
          <t>AUS</t>
        </is>
      </c>
      <c r="O29" s="690">
        <f>_xlfn.LET(_xlpm.d,_xlfn.XLOOKUP(M29,'[1]Birth Dates'!$A:$A,'[1]Birth Dates'!$B:$B,"",0),IF(_xlpm.d=0,"",_xlpm.d))</f>
        <v/>
      </c>
      <c r="P29" s="171">
        <f>IF(OR(O29="",A29="",NOT(ISNUMBER(O29)),O29&gt;A29),"",DATEDIF(O29,A29,"Y")&amp;" years, "&amp;DATEDIF(O29,A29,"YM")&amp;" months, "&amp;DATEDIF(O29,A29,"MD")&amp;" days")</f>
        <v/>
      </c>
      <c r="Q29" s="191" t="inlineStr">
        <is>
          <t>Dennis Cribbin</t>
        </is>
      </c>
      <c r="R29" s="190" t="inlineStr">
        <is>
          <t>AUS</t>
        </is>
      </c>
      <c r="S29" s="690">
        <f>_xlfn.LET(_xlpm.d,_xlfn.XLOOKUP(Q29,'[1]Birth Dates'!$A:$A,'[1]Birth Dates'!$B:$B,"",0),IF(_xlpm.d=0,"",_xlpm.d))</f>
        <v/>
      </c>
      <c r="T29" s="171">
        <f>IF(OR(S29="",A29="",NOT(ISNUMBER(S29)),S29&gt;A29),"",DATEDIF(S29,A29,"Y")&amp;" years, "&amp;DATEDIF(S29,A29,"YM")&amp;" months, "&amp;DATEDIF(S29,A29,"MD")&amp;" days")</f>
        <v/>
      </c>
      <c r="U29" s="190" t="n"/>
      <c r="V29" s="190" t="n"/>
      <c r="W29" s="690">
        <f>_xlfn.LET(_xlpm.d,_xlfn.XLOOKUP(U29,'[1]Birth Dates'!$A:$A,'[1]Birth Dates'!$B:$B,"",0),IF(_xlpm.d=0,"",_xlpm.d))</f>
        <v/>
      </c>
      <c r="X29" s="171">
        <f>IF(OR(W29="",A29="",NOT(ISNUMBER(W29)),W29&gt;A29),"",DATEDIF(W29,A29,"Y")&amp;" years, "&amp;DATEDIF(W29,A29,"YM")&amp;" months, "&amp;DATEDIF(W29,A29,"MD")&amp;" days")</f>
        <v/>
      </c>
      <c r="Y29" s="191" t="n"/>
      <c r="Z29" s="190" t="n"/>
      <c r="AA29" s="190" t="n"/>
      <c r="AB29" s="744" t="n"/>
      <c r="AC29" s="416">
        <f>IF(OR(AB29="",AB29="",AB29=0),"",6.213/(AB29*24))</f>
        <v/>
      </c>
      <c r="AD29" s="190" t="n"/>
      <c r="AE29" s="421" t="n"/>
      <c r="AF29" s="417">
        <f>IF(OR(AE29="",AE29="",AE29=0),"",6.213/(AE29*24))</f>
        <v/>
      </c>
      <c r="AG29" s="175">
        <f>IF(AND(ISNUMBER(Y29),ISNUMBER(AD29)),Y29-AD29,"")</f>
        <v/>
      </c>
      <c r="AH29" s="190" t="n"/>
      <c r="AI29" s="190" t="n"/>
      <c r="AJ29" s="749" t="n"/>
      <c r="AK29" s="190" t="n"/>
      <c r="AL29" s="725">
        <f>IF(AI29=AI28,AJ29-AJ28,"")</f>
        <v/>
      </c>
      <c r="AM29" s="190" t="n"/>
      <c r="AN29" s="747" t="n"/>
      <c r="AO29" s="190" t="n"/>
      <c r="AP29" s="436">
        <f>IF(OR(NOT(ISNUMBER(C29)),NOT(ISNUMBER(Y29))),"",IF(AD29&lt;&gt;"",AD29,Y29)-C29)</f>
        <v/>
      </c>
      <c r="AQ29" s="193" t="inlineStr">
        <is>
          <t>(2)</t>
        </is>
      </c>
      <c r="AR29" s="195">
        <f>IF($B29="","",TEXT($A29,"yyyymmdd")&amp;"_P"&amp;$C29&amp;"_C"&amp;$F29&amp;"_"&amp;TRIM(RIGHT(SUBSTITUTE(TRIM(SUBSTITUTE($M29,CHAR(160)," "))," ",REPT(" ",60)),60))&amp;IF($Q29="","","-"&amp;TRIM(RIGHT(SUBSTITUTE(TRIM(SUBSTITUTE($Q29,CHAR(160)," "))," ",REPT(" ",60)),60)))&amp;IF($U29="","","-"&amp;TRIM(RIGHT(SUBSTITUTE(TRIM(SUBSTITUTE($U29,CHAR(160)," "))," ",REPT(" ",60)),60)))&amp;".jpg")</f>
        <v/>
      </c>
    </row>
    <row r="30" ht="42" customHeight="1">
      <c r="A30" s="189" t="n">
        <v>35708</v>
      </c>
      <c r="B30" s="190" t="inlineStr">
        <is>
          <t>AMP Bathurst 1000</t>
        </is>
      </c>
      <c r="C30" s="191" t="inlineStr">
        <is>
          <t>DNS[4]</t>
        </is>
      </c>
      <c r="D30" s="190" t="n"/>
      <c r="E30" s="190" t="n"/>
      <c r="F30" s="191" t="inlineStr">
        <is>
          <t>22[4]</t>
        </is>
      </c>
      <c r="G30" s="191" t="inlineStr">
        <is>
          <t>BMW Motorsport Australia[3]</t>
        </is>
      </c>
      <c r="H30" s="190" t="n"/>
      <c r="I30" s="190" t="n"/>
      <c r="J30" s="190" t="n"/>
      <c r="K30" s="191" t="inlineStr">
        <is>
          <t>BMW 320i[3]</t>
        </is>
      </c>
      <c r="L30" s="190" t="n"/>
      <c r="M30" s="191" t="inlineStr">
        <is>
          <t>Geoff Brabham</t>
        </is>
      </c>
      <c r="N30" s="190" t="inlineStr">
        <is>
          <t>AUS</t>
        </is>
      </c>
      <c r="O30" s="690">
        <f>_xlfn.LET(_xlpm.d,_xlfn.XLOOKUP(M30,'[1]Birth Dates'!$A:$A,'[1]Birth Dates'!$B:$B,"",0),IF(_xlpm.d=0,"",_xlpm.d))</f>
        <v/>
      </c>
      <c r="P30" s="171">
        <f>IF(OR(O30="",A30="",NOT(ISNUMBER(O30)),O30&gt;A30),"",DATEDIF(O30,A30,"Y")&amp;" years, "&amp;DATEDIF(O30,A30,"YM")&amp;" months, "&amp;DATEDIF(O30,A30,"MD")&amp;" days")</f>
        <v/>
      </c>
      <c r="Q30" s="191" t="n"/>
      <c r="R30" s="190" t="n"/>
      <c r="S30" s="690">
        <f>_xlfn.LET(_xlpm.d,_xlfn.XLOOKUP(Q30,'[1]Birth Dates'!$A:$A,'[1]Birth Dates'!$B:$B,"",0),IF(_xlpm.d=0,"",_xlpm.d))</f>
        <v/>
      </c>
      <c r="T30" s="171">
        <f>IF(OR(S30="",A30="",NOT(ISNUMBER(S30)),S30&gt;A30),"",DATEDIF(S30,A30,"Y")&amp;" years, "&amp;DATEDIF(S30,A30,"YM")&amp;" months, "&amp;DATEDIF(S30,A30,"MD")&amp;" days")</f>
        <v/>
      </c>
      <c r="U30" s="190" t="n"/>
      <c r="V30" s="190" t="n"/>
      <c r="W30" s="690">
        <f>_xlfn.LET(_xlpm.d,_xlfn.XLOOKUP(U30,'[1]Birth Dates'!$A:$A,'[1]Birth Dates'!$B:$B,"",0),IF(_xlpm.d=0,"",_xlpm.d))</f>
        <v/>
      </c>
      <c r="X30" s="171">
        <f>IF(OR(W30="",A30="",NOT(ISNUMBER(W30)),W30&gt;A30),"",DATEDIF(W30,A30,"Y")&amp;" years, "&amp;DATEDIF(W30,A30,"YM")&amp;" months, "&amp;DATEDIF(W30,A30,"MD")&amp;" days")</f>
        <v/>
      </c>
      <c r="Y30" s="191" t="n"/>
      <c r="Z30" s="190" t="n"/>
      <c r="AA30" s="190" t="n"/>
      <c r="AB30" s="744" t="n"/>
      <c r="AC30" s="416">
        <f>IF(OR(AB30="",AB30="",AB30=0),"",6.213/(AB30*24))</f>
        <v/>
      </c>
      <c r="AD30" s="190" t="n"/>
      <c r="AE30" s="421" t="n"/>
      <c r="AF30" s="417">
        <f>IF(OR(AE30="",AE30="",AE30=0),"",6.213/(AE30*24))</f>
        <v/>
      </c>
      <c r="AG30" s="175">
        <f>IF(AND(ISNUMBER(Y30),ISNUMBER(AD30)),Y30-AD30,"")</f>
        <v/>
      </c>
      <c r="AH30" s="190" t="n"/>
      <c r="AI30" s="190" t="n"/>
      <c r="AJ30" s="749" t="n"/>
      <c r="AK30" s="190" t="n"/>
      <c r="AL30" s="725">
        <f>IF(AI30=AI29,AJ30-AJ29,"")</f>
        <v/>
      </c>
      <c r="AM30" s="190" t="n"/>
      <c r="AN30" s="747" t="n"/>
      <c r="AO30" s="190" t="n"/>
      <c r="AP30" s="436">
        <f>IF(OR(NOT(ISNUMBER(C30)),NOT(ISNUMBER(Y30))),"",IF(AD30&lt;&gt;"",AD30,Y30)-C30)</f>
        <v/>
      </c>
      <c r="AQ30" s="190" t="n"/>
      <c r="AR30" s="195">
        <f>IF($B30="","",TEXT($A30,"yyyymmdd")&amp;"_P"&amp;$C30&amp;"_C"&amp;$F30&amp;"_"&amp;TRIM(RIGHT(SUBSTITUTE(TRIM(SUBSTITUTE($M30,CHAR(160)," "))," ",REPT(" ",60)),60))&amp;IF($Q30="","","-"&amp;TRIM(RIGHT(SUBSTITUTE(TRIM(SUBSTITUTE($Q30,CHAR(160)," "))," ",REPT(" ",60)),60)))&amp;IF($U30="","","-"&amp;TRIM(RIGHT(SUBSTITUTE(TRIM(SUBSTITUTE($U30,CHAR(160)," "))," ",REPT(" ",60)),60)))&amp;".jpg")</f>
        <v/>
      </c>
    </row>
    <row r="31" ht="56" customHeight="1">
      <c r="A31" s="189" t="n">
        <v>35708</v>
      </c>
      <c r="B31" s="190" t="inlineStr">
        <is>
          <t>AMP Bathurst 1000</t>
        </is>
      </c>
      <c r="C31" s="191" t="inlineStr">
        <is>
          <t>DNS[4]</t>
        </is>
      </c>
      <c r="D31" s="190" t="n"/>
      <c r="E31" s="190" t="n"/>
      <c r="F31" s="191" t="inlineStr">
        <is>
          <t>38[4]</t>
        </is>
      </c>
      <c r="G31" s="191" t="inlineStr">
        <is>
          <t>Fastway Couriers[3]</t>
        </is>
      </c>
      <c r="H31" s="190" t="n"/>
      <c r="I31" s="190" t="n"/>
      <c r="J31" s="190" t="n"/>
      <c r="K31" s="191" t="inlineStr">
        <is>
          <t>Peugeot 405 Mi16[3]</t>
        </is>
      </c>
      <c r="L31" s="190" t="n"/>
      <c r="M31" s="191" t="inlineStr">
        <is>
          <t>Dwayne Bewley</t>
        </is>
      </c>
      <c r="N31" s="190" t="inlineStr">
        <is>
          <t>NZL</t>
        </is>
      </c>
      <c r="O31" s="690">
        <f>_xlfn.LET(_xlpm.d,_xlfn.XLOOKUP(M31,'[1]Birth Dates'!$A:$A,'[1]Birth Dates'!$B:$B,"",0),IF(_xlpm.d=0,"",_xlpm.d))</f>
        <v/>
      </c>
      <c r="P31" s="171">
        <f>IF(OR(O31="",A31="",NOT(ISNUMBER(O31)),O31&gt;A31),"",DATEDIF(O31,A31,"Y")&amp;" years, "&amp;DATEDIF(O31,A31,"YM")&amp;" months, "&amp;DATEDIF(O31,A31,"MD")&amp;" days")</f>
        <v/>
      </c>
      <c r="Q31" s="191" t="inlineStr">
        <is>
          <t>Tony Newman</t>
        </is>
      </c>
      <c r="R31" s="190" t="inlineStr">
        <is>
          <t>NZL</t>
        </is>
      </c>
      <c r="S31" s="690">
        <f>_xlfn.LET(_xlpm.d,_xlfn.XLOOKUP(Q31,'[1]Birth Dates'!$A:$A,'[1]Birth Dates'!$B:$B,"",0),IF(_xlpm.d=0,"",_xlpm.d))</f>
        <v/>
      </c>
      <c r="T31" s="171">
        <f>IF(OR(S31="",A31="",NOT(ISNUMBER(S31)),S31&gt;A31),"",DATEDIF(S31,A31,"Y")&amp;" years, "&amp;DATEDIF(S31,A31,"YM")&amp;" months, "&amp;DATEDIF(S31,A31,"MD")&amp;" days")</f>
        <v/>
      </c>
      <c r="U31" s="190" t="n"/>
      <c r="V31" s="190" t="n"/>
      <c r="W31" s="690">
        <f>_xlfn.LET(_xlpm.d,_xlfn.XLOOKUP(U31,'[1]Birth Dates'!$A:$A,'[1]Birth Dates'!$B:$B,"",0),IF(_xlpm.d=0,"",_xlpm.d))</f>
        <v/>
      </c>
      <c r="X31" s="171">
        <f>IF(OR(W31="",A31="",NOT(ISNUMBER(W31)),W31&gt;A31),"",DATEDIF(W31,A31,"Y")&amp;" years, "&amp;DATEDIF(W31,A31,"YM")&amp;" months, "&amp;DATEDIF(W31,A31,"MD")&amp;" days")</f>
        <v/>
      </c>
      <c r="Y31" s="191" t="n"/>
      <c r="Z31" s="190" t="n"/>
      <c r="AA31" s="190" t="n"/>
      <c r="AB31" s="744" t="n"/>
      <c r="AC31" s="416">
        <f>IF(OR(AB31="",AB31="",AB31=0),"",6.213/(AB31*24))</f>
        <v/>
      </c>
      <c r="AD31" s="190" t="n"/>
      <c r="AE31" s="421" t="n"/>
      <c r="AF31" s="417">
        <f>IF(OR(AE31="",AE31="",AE31=0),"",6.213/(AE31*24))</f>
        <v/>
      </c>
      <c r="AG31" s="175">
        <f>IF(AND(ISNUMBER(Y31),ISNUMBER(AD31)),Y31-AD31,"")</f>
        <v/>
      </c>
      <c r="AH31" s="190" t="n"/>
      <c r="AI31" s="190" t="n"/>
      <c r="AJ31" s="749" t="n"/>
      <c r="AK31" s="190" t="n"/>
      <c r="AL31" s="725">
        <f>IF(AI31=AI30,AJ31-AJ30,"")</f>
        <v/>
      </c>
      <c r="AM31" s="190" t="n"/>
      <c r="AN31" s="747" t="n"/>
      <c r="AO31" s="190" t="n"/>
      <c r="AP31" s="436">
        <f>IF(OR(NOT(ISNUMBER(C31)),NOT(ISNUMBER(Y31))),"",IF(AD31&lt;&gt;"",AD31,Y31)-C31)</f>
        <v/>
      </c>
      <c r="AQ31" s="193" t="inlineStr">
        <is>
          <t>(4)</t>
        </is>
      </c>
      <c r="AR31" s="195">
        <f>IF($B31="","",TEXT($A31,"yyyymmdd")&amp;"_P"&amp;$C31&amp;"_C"&amp;$F31&amp;"_"&amp;TRIM(RIGHT(SUBSTITUTE(TRIM(SUBSTITUTE($M31,CHAR(160)," "))," ",REPT(" ",60)),60))&amp;IF($Q31="","","-"&amp;TRIM(RIGHT(SUBSTITUTE(TRIM(SUBSTITUTE($Q31,CHAR(160)," "))," ",REPT(" ",60)),60)))&amp;IF($U31="","","-"&amp;TRIM(RIGHT(SUBSTITUTE(TRIM(SUBSTITUTE($U31,CHAR(160)," "))," ",REPT(" ",60)),60)))&amp;".jpg")</f>
        <v/>
      </c>
    </row>
    <row r="32" ht="42" customFormat="1" customHeight="1" s="188">
      <c r="A32" s="198" t="n">
        <v>36072</v>
      </c>
      <c r="B32" s="199" t="inlineStr">
        <is>
          <t>AMP Bathurst 1000</t>
        </is>
      </c>
      <c r="C32" s="200" t="n">
        <v>1</v>
      </c>
      <c r="D32" s="200" t="inlineStr">
        <is>
          <t>ST</t>
        </is>
      </c>
      <c r="E32" s="199" t="n"/>
      <c r="F32" s="200" t="n">
        <v>40</v>
      </c>
      <c r="G32" s="201" t="inlineStr">
        <is>
          <t>Volvo S40 Racing</t>
        </is>
      </c>
      <c r="H32" s="199" t="n"/>
      <c r="I32" s="199" t="n"/>
      <c r="J32" s="199" t="n"/>
      <c r="K32" s="201" t="inlineStr">
        <is>
          <t>Volvo S40</t>
        </is>
      </c>
      <c r="L32" s="199" t="n"/>
      <c r="M32" s="201" t="inlineStr">
        <is>
          <t>Rickard Rydell</t>
        </is>
      </c>
      <c r="N32" s="199" t="inlineStr">
        <is>
          <t>SWE</t>
        </is>
      </c>
      <c r="O32" s="750">
        <f>_xlfn.LET(_xlpm.d,_xlfn.XLOOKUP(M32,'[1]Birth Dates'!$A:$A,'[1]Birth Dates'!$B:$B,"",0),IF(_xlpm.d=0,"",_xlpm.d))</f>
        <v/>
      </c>
      <c r="P32" s="244">
        <f>IF(OR(O32="",A32="",NOT(ISNUMBER(O32)),O32&gt;A32),"",DATEDIF(O32,A32,"Y")&amp;" years, "&amp;DATEDIF(O32,A32,"YM")&amp;" months, "&amp;DATEDIF(O32,A32,"MD")&amp;" days")</f>
        <v/>
      </c>
      <c r="Q32" s="201" t="inlineStr">
        <is>
          <t>Jim Richards</t>
        </is>
      </c>
      <c r="R32" s="199" t="inlineStr">
        <is>
          <t>NZL</t>
        </is>
      </c>
      <c r="S32" s="750">
        <f>_xlfn.LET(_xlpm.d,_xlfn.XLOOKUP(Q32,'[1]Birth Dates'!$A:$A,'[1]Birth Dates'!$B:$B,"",0),IF(_xlpm.d=0,"",_xlpm.d))</f>
        <v/>
      </c>
      <c r="T32" s="244">
        <f>IF(OR(S32="",A32="",NOT(ISNUMBER(S32)),S32&gt;A32),"",DATEDIF(S32,A32,"Y")&amp;" years, "&amp;DATEDIF(S32,A32,"YM")&amp;" months, "&amp;DATEDIF(S32,A32,"MD")&amp;" days")</f>
        <v/>
      </c>
      <c r="U32" s="199" t="n"/>
      <c r="V32" s="199" t="n"/>
      <c r="W32" s="750">
        <f>_xlfn.LET(_xlpm.d,_xlfn.XLOOKUP(U32,'[1]Birth Dates'!$A:$A,'[1]Birth Dates'!$B:$B,"",0),IF(_xlpm.d=0,"",_xlpm.d))</f>
        <v/>
      </c>
      <c r="X32" s="244">
        <f>IF(OR(W32="",A32="",NOT(ISNUMBER(W32)),W32&gt;A32),"",DATEDIF(W32,A32,"Y")&amp;" years, "&amp;DATEDIF(W32,A32,"YM")&amp;" months, "&amp;DATEDIF(W32,A32,"MD")&amp;" days")</f>
        <v/>
      </c>
      <c r="Y32" s="200" t="n">
        <v>1</v>
      </c>
      <c r="Z32" s="199" t="n"/>
      <c r="AA32" s="199" t="n"/>
      <c r="AB32" s="751" t="n"/>
      <c r="AC32" s="442">
        <f>IF(OR(AB32="",AB32="",AB32=0),"",6.213/(AB32*24))</f>
        <v/>
      </c>
      <c r="AD32" s="199" t="n">
        <v>1</v>
      </c>
      <c r="AE32" s="422" t="n">
        <v>0.001561655092592593</v>
      </c>
      <c r="AF32" s="442">
        <f>IF(OR(AE32="",AE32="",AE32=0),"",6.213/(AE32*24))</f>
        <v/>
      </c>
      <c r="AG32" s="226">
        <f>IF(AND(ISNUMBER(Y32),ISNUMBER(AD32)),Y32-AD32,"")</f>
        <v/>
      </c>
      <c r="AH32" s="199" t="n"/>
      <c r="AI32" s="200" t="n">
        <v>161</v>
      </c>
      <c r="AJ32" s="752" t="n">
        <v>0.2877717129629629</v>
      </c>
      <c r="AK32" s="753">
        <f>IF(OR(AI32="",AJ32="",AJ32=0),"",AI32*6.213/(AJ32*24))</f>
        <v/>
      </c>
      <c r="AL32" s="754">
        <f>IF(AI32=AI31,AJ32-AJ31,"")</f>
        <v/>
      </c>
      <c r="AM32" s="463" t="n">
        <v>153</v>
      </c>
      <c r="AN32" s="755" t="n">
        <v>0.001596712962962963</v>
      </c>
      <c r="AO32" s="442">
        <f>IF(OR(AN32="",AN32="",AN32=0),"",6.213/(AN32*24))</f>
        <v/>
      </c>
      <c r="AP32" s="446">
        <f>IF(OR(NOT(ISNUMBER(C32)),NOT(ISNUMBER(Y32))),"",IF(AD32&lt;&gt;"",AD32,Y32)-C32)</f>
        <v/>
      </c>
      <c r="AQ32" s="199" t="n"/>
      <c r="AR32" s="213">
        <f>IF($B32="","",TEXT($A32,"yyyymmdd")&amp;"_P"&amp;$C32&amp;"_C"&amp;$F32&amp;"_"&amp;TRIM(RIGHT(SUBSTITUTE(TRIM(SUBSTITUTE($M32,CHAR(160)," "))," ",REPT(" ",60)),60))&amp;IF($Q32="","","-"&amp;TRIM(RIGHT(SUBSTITUTE(TRIM(SUBSTITUTE($Q32,CHAR(160)," "))," ",REPT(" ",60)),60)))&amp;IF($U32="","","-"&amp;TRIM(RIGHT(SUBSTITUTE(TRIM(SUBSTITUTE($U32,CHAR(160)," "))," ",REPT(" ",60)),60)))&amp;".jpg")</f>
        <v/>
      </c>
    </row>
    <row r="33" ht="56" customHeight="1">
      <c r="A33" s="207" t="n">
        <v>36072</v>
      </c>
      <c r="B33" s="208" t="inlineStr">
        <is>
          <t>AMP Bathurst 1000</t>
        </is>
      </c>
      <c r="C33" s="200" t="n">
        <v>2</v>
      </c>
      <c r="D33" s="209" t="inlineStr">
        <is>
          <t>ST</t>
        </is>
      </c>
      <c r="E33" s="208" t="n"/>
      <c r="F33" s="209" t="n">
        <v>34</v>
      </c>
      <c r="G33" s="210" t="inlineStr">
        <is>
          <t>Team Dynamics</t>
        </is>
      </c>
      <c r="H33" s="208" t="n"/>
      <c r="I33" s="208" t="n"/>
      <c r="J33" s="208" t="n"/>
      <c r="K33" s="210" t="inlineStr">
        <is>
          <t>Nissan Primera</t>
        </is>
      </c>
      <c r="L33" s="208" t="n"/>
      <c r="M33" s="209" t="inlineStr">
        <is>
          <t>Steven Richards</t>
        </is>
      </c>
      <c r="N33" s="208" t="inlineStr">
        <is>
          <t>NZL</t>
        </is>
      </c>
      <c r="O33" s="692">
        <f>_xlfn.LET(_xlpm.d,_xlfn.XLOOKUP(M33,'[1]Birth Dates'!$A:$A,'[1]Birth Dates'!$B:$B,"",0),IF(_xlpm.d=0,"",_xlpm.d))</f>
        <v/>
      </c>
      <c r="P33" s="203">
        <f>IF(OR(O33="",A33="",NOT(ISNUMBER(O33)),O33&gt;A33),"",DATEDIF(O33,A33,"Y")&amp;" years, "&amp;DATEDIF(O33,A33,"YM")&amp;" months, "&amp;DATEDIF(O33,A33,"MD")&amp;" days")</f>
        <v/>
      </c>
      <c r="Q33" s="209" t="inlineStr">
        <is>
          <t>Matt Neal</t>
        </is>
      </c>
      <c r="R33" s="208" t="inlineStr">
        <is>
          <t>GBR</t>
        </is>
      </c>
      <c r="S33" s="692">
        <f>_xlfn.LET(_xlpm.d,_xlfn.XLOOKUP(Q33,'[1]Birth Dates'!$A:$A,'[1]Birth Dates'!$B:$B,"",0),IF(_xlpm.d=0,"",_xlpm.d))</f>
        <v/>
      </c>
      <c r="T33" s="203">
        <f>IF(OR(S33="",A33="",NOT(ISNUMBER(S33)),S33&gt;A33),"",DATEDIF(S33,A33,"Y")&amp;" years, "&amp;DATEDIF(S33,A33,"YM")&amp;" months, "&amp;DATEDIF(S33,A33,"MD")&amp;" days")</f>
        <v/>
      </c>
      <c r="U33" s="208" t="n"/>
      <c r="V33" s="208" t="n"/>
      <c r="W33" s="692">
        <f>_xlfn.LET(_xlpm.d,_xlfn.XLOOKUP(U33,'[1]Birth Dates'!$A:$A,'[1]Birth Dates'!$B:$B,"",0),IF(_xlpm.d=0,"",_xlpm.d))</f>
        <v/>
      </c>
      <c r="X33" s="203">
        <f>IF(OR(W33="",A33="",NOT(ISNUMBER(W33)),W33&gt;A33),"",DATEDIF(W33,A33,"Y")&amp;" years, "&amp;DATEDIF(W33,A33,"YM")&amp;" months, "&amp;DATEDIF(W33,A33,"MD")&amp;" days")</f>
        <v/>
      </c>
      <c r="Y33" s="209" t="n">
        <v>2</v>
      </c>
      <c r="Z33" s="208" t="n"/>
      <c r="AA33" s="208" t="n"/>
      <c r="AB33" s="756" t="n"/>
      <c r="AC33" s="418">
        <f>IF(OR(AB33="",AB33="",AB33=0),"",6.213/(AB33*24))</f>
        <v/>
      </c>
      <c r="AD33" s="208" t="n">
        <v>2</v>
      </c>
      <c r="AE33" s="423" t="n">
        <v>0.00157886574074074</v>
      </c>
      <c r="AF33" s="418">
        <f>IF(OR(AE33="",AE33="",AE33=0),"",6.213/(AE33*24))</f>
        <v/>
      </c>
      <c r="AG33" s="175">
        <f>IF(AND(ISNUMBER(Y33),ISNUMBER(AD33)),Y33-AD33,"")</f>
        <v/>
      </c>
      <c r="AH33" s="208" t="n"/>
      <c r="AI33" s="209" t="n">
        <v>161</v>
      </c>
      <c r="AJ33" s="672" t="n">
        <v>0.2877948263888889</v>
      </c>
      <c r="AK33" s="757">
        <f>IF(OR(AI33="",AJ33="",AJ33=0),"",AI33*6.213/(AJ33*24))</f>
        <v/>
      </c>
      <c r="AL33" s="725">
        <f>IF(AI33=AI32,AJ33-AJ32,"")</f>
        <v/>
      </c>
      <c r="AM33" s="17" t="n">
        <v>104</v>
      </c>
      <c r="AN33" s="758" t="n">
        <v>0.001601643518518519</v>
      </c>
      <c r="AO33" s="418">
        <f>IF(OR(AN33="",AN33="",AN33=0),"",6.213/(AN33*24))</f>
        <v/>
      </c>
      <c r="AP33" s="436">
        <f>IF(OR(NOT(ISNUMBER(C33)),NOT(ISNUMBER(Y33))),"",IF(AD33&lt;&gt;"",AD33,Y33)-C33)</f>
        <v/>
      </c>
      <c r="AQ33" s="208" t="n"/>
      <c r="AR33" s="206">
        <f>IF($B33="","",TEXT($A33,"yyyymmdd")&amp;"_P"&amp;$C33&amp;"_C"&amp;$F33&amp;"_"&amp;TRIM(RIGHT(SUBSTITUTE(TRIM(SUBSTITUTE($M33,CHAR(160)," "))," ",REPT(" ",60)),60))&amp;IF($Q33="","","-"&amp;TRIM(RIGHT(SUBSTITUTE(TRIM(SUBSTITUTE($Q33,CHAR(160)," "))," ",REPT(" ",60)),60)))&amp;IF($U33="","","-"&amp;TRIM(RIGHT(SUBSTITUTE(TRIM(SUBSTITUTE($U33,CHAR(160)," "))," ",REPT(" ",60)),60)))&amp;".jpg")</f>
        <v/>
      </c>
    </row>
    <row r="34" ht="42" customHeight="1">
      <c r="A34" s="207" t="n">
        <v>36072</v>
      </c>
      <c r="B34" s="208" t="inlineStr">
        <is>
          <t>AMP Bathurst 1000</t>
        </is>
      </c>
      <c r="C34" s="200" t="n">
        <v>3</v>
      </c>
      <c r="D34" s="209" t="inlineStr">
        <is>
          <t>ST</t>
        </is>
      </c>
      <c r="E34" s="208" t="n"/>
      <c r="F34" s="209" t="n">
        <v>1</v>
      </c>
      <c r="G34" s="210" t="inlineStr">
        <is>
          <t>Audi Sport Australia</t>
        </is>
      </c>
      <c r="H34" s="208" t="n"/>
      <c r="I34" s="208" t="n"/>
      <c r="J34" s="208" t="n"/>
      <c r="K34" s="210" t="inlineStr">
        <is>
          <t>Audi A4 Quattro</t>
        </is>
      </c>
      <c r="L34" s="208" t="n"/>
      <c r="M34" s="191" t="inlineStr">
        <is>
          <t>Bradley Jones</t>
        </is>
      </c>
      <c r="N34" s="208" t="inlineStr">
        <is>
          <t>AUS</t>
        </is>
      </c>
      <c r="O34" s="692">
        <f>_xlfn.LET(_xlpm.d,_xlfn.XLOOKUP(M34,'[1]Birth Dates'!$A:$A,'[1]Birth Dates'!$B:$B,"",0),IF(_xlpm.d=0,"",_xlpm.d))</f>
        <v/>
      </c>
      <c r="P34" s="203">
        <f>IF(OR(O34="",A34="",NOT(ISNUMBER(O34)),O34&gt;A34),"",DATEDIF(O34,A34,"Y")&amp;" years, "&amp;DATEDIF(O34,A34,"YM")&amp;" months, "&amp;DATEDIF(O34,A34,"MD")&amp;" days")</f>
        <v/>
      </c>
      <c r="Q34" s="209" t="inlineStr">
        <is>
          <t>Cameron McConville</t>
        </is>
      </c>
      <c r="R34" s="208" t="inlineStr">
        <is>
          <t>AUS</t>
        </is>
      </c>
      <c r="S34" s="692">
        <f>_xlfn.LET(_xlpm.d,_xlfn.XLOOKUP(Q34,'[1]Birth Dates'!$A:$A,'[1]Birth Dates'!$B:$B,"",0),IF(_xlpm.d=0,"",_xlpm.d))</f>
        <v/>
      </c>
      <c r="T34" s="203">
        <f>IF(OR(S34="",A34="",NOT(ISNUMBER(S34)),S34&gt;A34),"",DATEDIF(S34,A34,"Y")&amp;" years, "&amp;DATEDIF(S34,A34,"YM")&amp;" months, "&amp;DATEDIF(S34,A34,"MD")&amp;" days")</f>
        <v/>
      </c>
      <c r="U34" s="208" t="n"/>
      <c r="V34" s="208" t="n"/>
      <c r="W34" s="692">
        <f>_xlfn.LET(_xlpm.d,_xlfn.XLOOKUP(U34,'[1]Birth Dates'!$A:$A,'[1]Birth Dates'!$B:$B,"",0),IF(_xlpm.d=0,"",_xlpm.d))</f>
        <v/>
      </c>
      <c r="X34" s="203">
        <f>IF(OR(W34="",A34="",NOT(ISNUMBER(W34)),W34&gt;A34),"",DATEDIF(W34,A34,"Y")&amp;" years, "&amp;DATEDIF(W34,A34,"YM")&amp;" months, "&amp;DATEDIF(W34,A34,"MD")&amp;" days")</f>
        <v/>
      </c>
      <c r="Y34" s="209" t="n">
        <v>7</v>
      </c>
      <c r="Z34" s="208" t="n"/>
      <c r="AA34" s="208" t="n"/>
      <c r="AB34" s="756" t="n"/>
      <c r="AC34" s="418">
        <f>IF(OR(AB34="",AB34="",AB34=0),"",6.213/(AB34*24))</f>
        <v/>
      </c>
      <c r="AD34" s="208" t="n">
        <v>7</v>
      </c>
      <c r="AE34" s="423" t="n">
        <v>0.001601458333333333</v>
      </c>
      <c r="AF34" s="418">
        <f>IF(OR(AE34="",AE34="",AE34=0),"",6.213/(AE34*24))</f>
        <v/>
      </c>
      <c r="AG34" s="175">
        <f>IF(AND(ISNUMBER(Y34),ISNUMBER(AD34)),Y34-AD34,"")</f>
        <v/>
      </c>
      <c r="AH34" s="208" t="n"/>
      <c r="AI34" s="209" t="n">
        <v>161</v>
      </c>
      <c r="AJ34" s="672" t="n">
        <v>0.2880697569444444</v>
      </c>
      <c r="AK34" s="757">
        <f>IF(OR(AI34="",AJ34="",AJ34=0),"",AI34*6.213/(AJ34*24))</f>
        <v/>
      </c>
      <c r="AL34" s="725">
        <f>IF(AI34=AI33,AJ34-AJ33,"")</f>
        <v/>
      </c>
      <c r="AM34" s="17" t="n">
        <v>148</v>
      </c>
      <c r="AN34" s="758" t="n">
        <v>0.001610219907407407</v>
      </c>
      <c r="AO34" s="418">
        <f>IF(OR(AN34="",AN34="",AN34=0),"",6.213/(AN34*24))</f>
        <v/>
      </c>
      <c r="AP34" s="436">
        <f>IF(OR(NOT(ISNUMBER(C34)),NOT(ISNUMBER(Y34))),"",IF(AD34&lt;&gt;"",AD34,Y34)-C34)</f>
        <v/>
      </c>
      <c r="AQ34" s="208" t="n"/>
      <c r="AR34" s="206">
        <f>IF($B34="","",TEXT($A34,"yyyymmdd")&amp;"_P"&amp;$C34&amp;"_C"&amp;$F34&amp;"_"&amp;TRIM(RIGHT(SUBSTITUTE(TRIM(SUBSTITUTE($M34,CHAR(160)," "))," ",REPT(" ",60)),60))&amp;IF($Q34="","","-"&amp;TRIM(RIGHT(SUBSTITUTE(TRIM(SUBSTITUTE($Q34,CHAR(160)," "))," ",REPT(" ",60)),60)))&amp;IF($U34="","","-"&amp;TRIM(RIGHT(SUBSTITUTE(TRIM(SUBSTITUTE($U34,CHAR(160)," "))," ",REPT(" ",60)),60)))&amp;".jpg")</f>
        <v/>
      </c>
    </row>
    <row r="35" ht="42" customHeight="1">
      <c r="A35" s="207" t="n">
        <v>36072</v>
      </c>
      <c r="B35" s="208" t="inlineStr">
        <is>
          <t>AMP Bathurst 1000</t>
        </is>
      </c>
      <c r="C35" s="200" t="n">
        <v>4</v>
      </c>
      <c r="D35" s="209" t="inlineStr">
        <is>
          <t>ST</t>
        </is>
      </c>
      <c r="E35" s="208" t="n"/>
      <c r="F35" s="209" t="n">
        <v>12</v>
      </c>
      <c r="G35" s="210" t="inlineStr">
        <is>
          <t>Greenfield Mowers Racing</t>
        </is>
      </c>
      <c r="H35" s="208" t="n"/>
      <c r="I35" s="208" t="n"/>
      <c r="J35" s="208" t="n"/>
      <c r="K35" s="210" t="inlineStr">
        <is>
          <t>BMW 320i</t>
        </is>
      </c>
      <c r="L35" s="208" t="n"/>
      <c r="M35" s="209" t="inlineStr">
        <is>
          <t>Cameron McLean</t>
        </is>
      </c>
      <c r="N35" s="208" t="inlineStr">
        <is>
          <t>AUS</t>
        </is>
      </c>
      <c r="O35" s="692">
        <f>_xlfn.LET(_xlpm.d,_xlfn.XLOOKUP(M35,'[1]Birth Dates'!$A:$A,'[1]Birth Dates'!$B:$B,"",0),IF(_xlpm.d=0,"",_xlpm.d))</f>
        <v/>
      </c>
      <c r="P35" s="203">
        <f>IF(OR(O35="",A35="",NOT(ISNUMBER(O35)),O35&gt;A35),"",DATEDIF(O35,A35,"Y")&amp;" years, "&amp;DATEDIF(O35,A35,"YM")&amp;" months, "&amp;DATEDIF(O35,A35,"MD")&amp;" days")</f>
        <v/>
      </c>
      <c r="Q35" s="209" t="inlineStr">
        <is>
          <t>Tony Scott</t>
        </is>
      </c>
      <c r="R35" s="208" t="inlineStr">
        <is>
          <t>AUS</t>
        </is>
      </c>
      <c r="S35" s="692">
        <f>_xlfn.LET(_xlpm.d,_xlfn.XLOOKUP(Q35,'[1]Birth Dates'!$A:$A,'[1]Birth Dates'!$B:$B,"",0),IF(_xlpm.d=0,"",_xlpm.d))</f>
        <v/>
      </c>
      <c r="T35" s="203">
        <f>IF(OR(S35="",A35="",NOT(ISNUMBER(S35)),S35&gt;A35),"",DATEDIF(S35,A35,"Y")&amp;" years, "&amp;DATEDIF(S35,A35,"YM")&amp;" months, "&amp;DATEDIF(S35,A35,"MD")&amp;" days")</f>
        <v/>
      </c>
      <c r="U35" s="208" t="n"/>
      <c r="V35" s="208" t="n"/>
      <c r="W35" s="692">
        <f>_xlfn.LET(_xlpm.d,_xlfn.XLOOKUP(U35,'[1]Birth Dates'!$A:$A,'[1]Birth Dates'!$B:$B,"",0),IF(_xlpm.d=0,"",_xlpm.d))</f>
        <v/>
      </c>
      <c r="X35" s="203">
        <f>IF(OR(W35="",A35="",NOT(ISNUMBER(W35)),W35&gt;A35),"",DATEDIF(W35,A35,"Y")&amp;" years, "&amp;DATEDIF(W35,A35,"YM")&amp;" months, "&amp;DATEDIF(W35,A35,"MD")&amp;" days")</f>
        <v/>
      </c>
      <c r="Y35" s="209" t="n">
        <v>9</v>
      </c>
      <c r="Z35" s="208" t="n"/>
      <c r="AA35" s="208" t="n"/>
      <c r="AB35" s="756" t="n"/>
      <c r="AC35" s="418">
        <f>IF(OR(AB35="",AB35="",AB35=0),"",6.213/(AB35*24))</f>
        <v/>
      </c>
      <c r="AD35" s="208" t="n">
        <v>9</v>
      </c>
      <c r="AE35" s="423" t="n">
        <v>0.001610787037037037</v>
      </c>
      <c r="AF35" s="418">
        <f>IF(OR(AE35="",AE35="",AE35=0),"",6.213/(AE35*24))</f>
        <v/>
      </c>
      <c r="AG35" s="175">
        <f>IF(AND(ISNUMBER(Y35),ISNUMBER(AD35)),Y35-AD35,"")</f>
        <v/>
      </c>
      <c r="AH35" s="208" t="n"/>
      <c r="AI35" s="209" t="n">
        <v>159</v>
      </c>
      <c r="AJ35" s="672" t="n">
        <v>0.2878451388888889</v>
      </c>
      <c r="AK35" s="757">
        <f>IF(OR(AI35="",AJ35="",AJ35=0),"",AI35*6.213/(AJ35*24))</f>
        <v/>
      </c>
      <c r="AL35" s="725">
        <f>IF(AI35=AI34,AJ35-AJ34,"")</f>
        <v/>
      </c>
      <c r="AM35" s="17" t="n">
        <v>112</v>
      </c>
      <c r="AN35" s="758" t="n">
        <v>0.001632118055555555</v>
      </c>
      <c r="AO35" s="418">
        <f>IF(OR(AN35="",AN35="",AN35=0),"",6.213/(AN35*24))</f>
        <v/>
      </c>
      <c r="AP35" s="436">
        <f>IF(OR(NOT(ISNUMBER(C35)),NOT(ISNUMBER(Y35))),"",IF(AD35&lt;&gt;"",AD35,Y35)-C35)</f>
        <v/>
      </c>
      <c r="AQ35" s="208" t="n"/>
      <c r="AR35" s="206">
        <f>IF($B35="","",TEXT($A35,"yyyymmdd")&amp;"_P"&amp;$C35&amp;"_C"&amp;$F35&amp;"_"&amp;TRIM(RIGHT(SUBSTITUTE(TRIM(SUBSTITUTE($M35,CHAR(160)," "))," ",REPT(" ",60)),60))&amp;IF($Q35="","","-"&amp;TRIM(RIGHT(SUBSTITUTE(TRIM(SUBSTITUTE($Q35,CHAR(160)," "))," ",REPT(" ",60)),60)))&amp;IF($U35="","","-"&amp;TRIM(RIGHT(SUBSTITUTE(TRIM(SUBSTITUTE($U35,CHAR(160)," "))," ",REPT(" ",60)),60)))&amp;".jpg")</f>
        <v/>
      </c>
    </row>
    <row r="36" ht="42" customHeight="1">
      <c r="A36" s="207" t="n">
        <v>36072</v>
      </c>
      <c r="B36" s="208" t="inlineStr">
        <is>
          <t>AMP Bathurst 1000</t>
        </is>
      </c>
      <c r="C36" s="200" t="n">
        <v>5</v>
      </c>
      <c r="D36" s="209" t="inlineStr">
        <is>
          <t>ST</t>
        </is>
      </c>
      <c r="E36" s="208" t="n"/>
      <c r="F36" s="209" t="n">
        <v>8</v>
      </c>
      <c r="G36" s="210" t="inlineStr">
        <is>
          <t>Team Vectra</t>
        </is>
      </c>
      <c r="H36" s="208" t="n"/>
      <c r="I36" s="208" t="n"/>
      <c r="J36" s="208" t="n"/>
      <c r="K36" s="210" t="inlineStr">
        <is>
          <t>Vauxhall Vectra</t>
        </is>
      </c>
      <c r="L36" s="208" t="n"/>
      <c r="M36" s="209" t="inlineStr">
        <is>
          <t>Derek Warwick</t>
        </is>
      </c>
      <c r="N36" s="208" t="inlineStr">
        <is>
          <t>GBR</t>
        </is>
      </c>
      <c r="O36" s="692">
        <f>_xlfn.LET(_xlpm.d,_xlfn.XLOOKUP(M36,'[1]Birth Dates'!$A:$A,'[1]Birth Dates'!$B:$B,"",0),IF(_xlpm.d=0,"",_xlpm.d))</f>
        <v/>
      </c>
      <c r="P36" s="203">
        <f>IF(OR(O36="",A36="",NOT(ISNUMBER(O36)),O36&gt;A36),"",DATEDIF(O36,A36,"Y")&amp;" years, "&amp;DATEDIF(O36,A36,"YM")&amp;" months, "&amp;DATEDIF(O36,A36,"MD")&amp;" days")</f>
        <v/>
      </c>
      <c r="Q36" s="209" t="inlineStr">
        <is>
          <t>John Cleland</t>
        </is>
      </c>
      <c r="R36" s="208" t="inlineStr">
        <is>
          <t>GBR</t>
        </is>
      </c>
      <c r="S36" s="692">
        <f>_xlfn.LET(_xlpm.d,_xlfn.XLOOKUP(Q36,'[1]Birth Dates'!$A:$A,'[1]Birth Dates'!$B:$B,"",0),IF(_xlpm.d=0,"",_xlpm.d))</f>
        <v/>
      </c>
      <c r="T36" s="203">
        <f>IF(OR(S36="",A36="",NOT(ISNUMBER(S36)),S36&gt;A36),"",DATEDIF(S36,A36,"Y")&amp;" years, "&amp;DATEDIF(S36,A36,"YM")&amp;" months, "&amp;DATEDIF(S36,A36,"MD")&amp;" days")</f>
        <v/>
      </c>
      <c r="U36" s="208" t="n"/>
      <c r="V36" s="208" t="n"/>
      <c r="W36" s="692">
        <f>_xlfn.LET(_xlpm.d,_xlfn.XLOOKUP(U36,'[1]Birth Dates'!$A:$A,'[1]Birth Dates'!$B:$B,"",0),IF(_xlpm.d=0,"",_xlpm.d))</f>
        <v/>
      </c>
      <c r="X36" s="203">
        <f>IF(OR(W36="",A36="",NOT(ISNUMBER(W36)),W36&gt;A36),"",DATEDIF(W36,A36,"Y")&amp;" years, "&amp;DATEDIF(W36,A36,"YM")&amp;" months, "&amp;DATEDIF(W36,A36,"MD")&amp;" days")</f>
        <v/>
      </c>
      <c r="Y36" s="209" t="n">
        <v>5</v>
      </c>
      <c r="Z36" s="208" t="n"/>
      <c r="AA36" s="208" t="n"/>
      <c r="AB36" s="756" t="n"/>
      <c r="AC36" s="418">
        <f>IF(OR(AB36="",AB36="",AB36=0),"",6.213/(AB36*24))</f>
        <v/>
      </c>
      <c r="AD36" s="208" t="n">
        <v>5</v>
      </c>
      <c r="AE36" s="423" t="n">
        <v>0.001589236111111111</v>
      </c>
      <c r="AF36" s="418">
        <f>IF(OR(AE36="",AE36="",AE36=0),"",6.213/(AE36*24))</f>
        <v/>
      </c>
      <c r="AG36" s="175">
        <f>IF(AND(ISNUMBER(Y36),ISNUMBER(AD36)),Y36-AD36,"")</f>
        <v/>
      </c>
      <c r="AH36" s="208" t="n"/>
      <c r="AI36" s="209" t="n">
        <v>157</v>
      </c>
      <c r="AJ36" s="672" t="n">
        <v>0.2878206018518519</v>
      </c>
      <c r="AK36" s="757">
        <f>IF(OR(AI36="",AJ36="",AJ36=0),"",AI36*6.213/(AJ36*24))</f>
        <v/>
      </c>
      <c r="AL36" s="725">
        <f>IF(AI36=AI35,AJ36-AJ35,"")</f>
        <v/>
      </c>
      <c r="AM36" s="17" t="n">
        <v>153</v>
      </c>
      <c r="AN36" s="758" t="n">
        <v>0.001603865740740741</v>
      </c>
      <c r="AO36" s="418">
        <f>IF(OR(AN36="",AN36="",AN36=0),"",6.213/(AN36*24))</f>
        <v/>
      </c>
      <c r="AP36" s="436">
        <f>IF(OR(NOT(ISNUMBER(C36)),NOT(ISNUMBER(Y36))),"",IF(AD36&lt;&gt;"",AD36,Y36)-C36)</f>
        <v/>
      </c>
      <c r="AQ36" s="208" t="n"/>
      <c r="AR36" s="206">
        <f>IF($B36="","",TEXT($A36,"yyyymmdd")&amp;"_P"&amp;$C36&amp;"_C"&amp;$F36&amp;"_"&amp;TRIM(RIGHT(SUBSTITUTE(TRIM(SUBSTITUTE($M36,CHAR(160)," "))," ",REPT(" ",60)),60))&amp;IF($Q36="","","-"&amp;TRIM(RIGHT(SUBSTITUTE(TRIM(SUBSTITUTE($Q36,CHAR(160)," "))," ",REPT(" ",60)),60)))&amp;IF($U36="","","-"&amp;TRIM(RIGHT(SUBSTITUTE(TRIM(SUBSTITUTE($U36,CHAR(160)," "))," ",REPT(" ",60)),60)))&amp;".jpg")</f>
        <v/>
      </c>
    </row>
    <row r="37" ht="56" customHeight="1">
      <c r="A37" s="207" t="n">
        <v>36072</v>
      </c>
      <c r="B37" s="208" t="inlineStr">
        <is>
          <t>AMP Bathurst 1000</t>
        </is>
      </c>
      <c r="C37" s="200" t="n">
        <v>6</v>
      </c>
      <c r="D37" s="209" t="inlineStr">
        <is>
          <t>ST</t>
        </is>
      </c>
      <c r="E37" s="208" t="n"/>
      <c r="F37" s="209" t="n">
        <v>88</v>
      </c>
      <c r="G37" s="209" t="inlineStr">
        <is>
          <t>Knight Racing</t>
        </is>
      </c>
      <c r="H37" s="208" t="n"/>
      <c r="I37" s="208" t="n"/>
      <c r="J37" s="208" t="n"/>
      <c r="K37" s="210" t="inlineStr">
        <is>
          <t>Ford Mondeo</t>
        </is>
      </c>
      <c r="L37" s="208" t="n"/>
      <c r="M37" s="209" t="inlineStr">
        <is>
          <t>Peter Hills</t>
        </is>
      </c>
      <c r="N37" s="208" t="inlineStr">
        <is>
          <t>AUS</t>
        </is>
      </c>
      <c r="O37" s="692">
        <f>_xlfn.LET(_xlpm.d,_xlfn.XLOOKUP(M37,'[1]Birth Dates'!$A:$A,'[1]Birth Dates'!$B:$B,"",0),IF(_xlpm.d=0,"",_xlpm.d))</f>
        <v/>
      </c>
      <c r="P37" s="203">
        <f>IF(OR(O37="",A37="",NOT(ISNUMBER(O37)),O37&gt;A37),"",DATEDIF(O37,A37,"Y")&amp;" years, "&amp;DATEDIF(O37,A37,"YM")&amp;" months, "&amp;DATEDIF(O37,A37,"MD")&amp;" days")</f>
        <v/>
      </c>
      <c r="Q37" s="209" t="inlineStr">
        <is>
          <t>Domenic Beninca</t>
        </is>
      </c>
      <c r="R37" s="208" t="inlineStr">
        <is>
          <t>AUS</t>
        </is>
      </c>
      <c r="S37" s="692">
        <f>_xlfn.LET(_xlpm.d,_xlfn.XLOOKUP(Q37,'[1]Birth Dates'!$A:$A,'[1]Birth Dates'!$B:$B,"",0),IF(_xlpm.d=0,"",_xlpm.d))</f>
        <v/>
      </c>
      <c r="T37" s="203">
        <f>IF(OR(S37="",A37="",NOT(ISNUMBER(S37)),S37&gt;A37),"",DATEDIF(S37,A37,"Y")&amp;" years, "&amp;DATEDIF(S37,A37,"YM")&amp;" months, "&amp;DATEDIF(S37,A37,"MD")&amp;" days")</f>
        <v/>
      </c>
      <c r="U37" s="208" t="n"/>
      <c r="V37" s="208" t="n"/>
      <c r="W37" s="692">
        <f>_xlfn.LET(_xlpm.d,_xlfn.XLOOKUP(U37,'[1]Birth Dates'!$A:$A,'[1]Birth Dates'!$B:$B,"",0),IF(_xlpm.d=0,"",_xlpm.d))</f>
        <v/>
      </c>
      <c r="X37" s="203">
        <f>IF(OR(W37="",A37="",NOT(ISNUMBER(W37)),W37&gt;A37),"",DATEDIF(W37,A37,"Y")&amp;" years, "&amp;DATEDIF(W37,A37,"YM")&amp;" months, "&amp;DATEDIF(W37,A37,"MD")&amp;" days")</f>
        <v/>
      </c>
      <c r="Y37" s="209" t="n">
        <v>10</v>
      </c>
      <c r="Z37" s="208" t="n"/>
      <c r="AA37" s="208" t="n"/>
      <c r="AB37" s="756" t="n"/>
      <c r="AC37" s="418">
        <f>IF(OR(AB37="",AB37="",AB37=0),"",6.213/(AB37*24))</f>
        <v/>
      </c>
      <c r="AD37" s="208" t="n">
        <v>10</v>
      </c>
      <c r="AE37" s="423" t="n">
        <v>0.001654444444444444</v>
      </c>
      <c r="AF37" s="418">
        <f>IF(OR(AE37="",AE37="",AE37=0),"",6.213/(AE37*24))</f>
        <v/>
      </c>
      <c r="AG37" s="175">
        <f>IF(AND(ISNUMBER(Y37),ISNUMBER(AD37)),Y37-AD37,"")</f>
        <v/>
      </c>
      <c r="AH37" s="208" t="n"/>
      <c r="AI37" s="209" t="n">
        <v>155</v>
      </c>
      <c r="AJ37" s="672" t="n">
        <v>0.2895600115740741</v>
      </c>
      <c r="AK37" s="757">
        <f>IF(OR(AI37="",AJ37="",AJ37=0),"",AI37*6.213/(AJ37*24))</f>
        <v/>
      </c>
      <c r="AL37" s="725">
        <f>IF(AI37=AI36,AJ37-AJ36,"")</f>
        <v/>
      </c>
      <c r="AM37" s="17" t="n">
        <v>5</v>
      </c>
      <c r="AN37" s="758" t="n">
        <v>0.001667233796296296</v>
      </c>
      <c r="AO37" s="418">
        <f>IF(OR(AN37="",AN37="",AN37=0),"",6.213/(AN37*24))</f>
        <v/>
      </c>
      <c r="AP37" s="436">
        <f>IF(OR(NOT(ISNUMBER(C37)),NOT(ISNUMBER(Y37))),"",IF(AD37&lt;&gt;"",AD37,Y37)-C37)</f>
        <v/>
      </c>
      <c r="AQ37" s="208" t="n"/>
      <c r="AR37" s="206">
        <f>IF($B37="","",TEXT($A37,"yyyymmdd")&amp;"_P"&amp;$C37&amp;"_C"&amp;$F37&amp;"_"&amp;TRIM(RIGHT(SUBSTITUTE(TRIM(SUBSTITUTE($M37,CHAR(160)," "))," ",REPT(" ",60)),60))&amp;IF($Q37="","","-"&amp;TRIM(RIGHT(SUBSTITUTE(TRIM(SUBSTITUTE($Q37,CHAR(160)," "))," ",REPT(" ",60)),60)))&amp;IF($U37="","","-"&amp;TRIM(RIGHT(SUBSTITUTE(TRIM(SUBSTITUTE($U37,CHAR(160)," "))," ",REPT(" ",60)),60)))&amp;".jpg")</f>
        <v/>
      </c>
    </row>
    <row r="38" ht="56" customHeight="1">
      <c r="A38" s="207" t="n">
        <v>36072</v>
      </c>
      <c r="B38" s="208" t="inlineStr">
        <is>
          <t>AMP Bathurst 1000</t>
        </is>
      </c>
      <c r="C38" s="200" t="n">
        <v>7</v>
      </c>
      <c r="D38" s="209" t="inlineStr">
        <is>
          <t>ST</t>
        </is>
      </c>
      <c r="E38" s="208" t="n"/>
      <c r="F38" s="209" t="n">
        <v>30</v>
      </c>
      <c r="G38" s="209" t="inlineStr">
        <is>
          <t>Roadchill Express</t>
        </is>
      </c>
      <c r="H38" s="208" t="n"/>
      <c r="I38" s="208" t="n"/>
      <c r="J38" s="208" t="n"/>
      <c r="K38" s="210" t="inlineStr">
        <is>
          <t>BMW 320i</t>
        </is>
      </c>
      <c r="L38" s="208" t="n"/>
      <c r="M38" s="209" t="inlineStr">
        <is>
          <t>Troy Searle</t>
        </is>
      </c>
      <c r="N38" s="208" t="inlineStr">
        <is>
          <t>AUS</t>
        </is>
      </c>
      <c r="O38" s="692">
        <f>_xlfn.LET(_xlpm.d,_xlfn.XLOOKUP(M38,'[1]Birth Dates'!$A:$A,'[1]Birth Dates'!$B:$B,"",0),IF(_xlpm.d=0,"",_xlpm.d))</f>
        <v/>
      </c>
      <c r="P38" s="203">
        <f>IF(OR(O38="",A38="",NOT(ISNUMBER(O38)),O38&gt;A38),"",DATEDIF(O38,A38,"Y")&amp;" years, "&amp;DATEDIF(O38,A38,"YM")&amp;" months, "&amp;DATEDIF(O38,A38,"MD")&amp;" days")</f>
        <v/>
      </c>
      <c r="Q38" s="209" t="inlineStr">
        <is>
          <t>Luke Searle</t>
        </is>
      </c>
      <c r="R38" s="208" t="inlineStr">
        <is>
          <t>AUS</t>
        </is>
      </c>
      <c r="S38" s="692">
        <f>_xlfn.LET(_xlpm.d,_xlfn.XLOOKUP(Q38,'[1]Birth Dates'!$A:$A,'[1]Birth Dates'!$B:$B,"",0),IF(_xlpm.d=0,"",_xlpm.d))</f>
        <v/>
      </c>
      <c r="T38" s="203">
        <f>IF(OR(S38="",A38="",NOT(ISNUMBER(S38)),S38&gt;A38),"",DATEDIF(S38,A38,"Y")&amp;" years, "&amp;DATEDIF(S38,A38,"YM")&amp;" months, "&amp;DATEDIF(S38,A38,"MD")&amp;" days")</f>
        <v/>
      </c>
      <c r="U38" s="208" t="n"/>
      <c r="V38" s="208" t="n"/>
      <c r="W38" s="692">
        <f>_xlfn.LET(_xlpm.d,_xlfn.XLOOKUP(U38,'[1]Birth Dates'!$A:$A,'[1]Birth Dates'!$B:$B,"",0),IF(_xlpm.d=0,"",_xlpm.d))</f>
        <v/>
      </c>
      <c r="X38" s="203">
        <f>IF(OR(W38="",A38="",NOT(ISNUMBER(W38)),W38&gt;A38),"",DATEDIF(W38,A38,"Y")&amp;" years, "&amp;DATEDIF(W38,A38,"YM")&amp;" months, "&amp;DATEDIF(W38,A38,"MD")&amp;" days")</f>
        <v/>
      </c>
      <c r="Y38" s="209" t="n">
        <v>12</v>
      </c>
      <c r="Z38" s="208" t="n"/>
      <c r="AA38" s="208" t="n"/>
      <c r="AB38" s="756" t="n"/>
      <c r="AC38" s="418">
        <f>IF(OR(AB38="",AB38="",AB38=0),"",6.213/(AB38*24))</f>
        <v/>
      </c>
      <c r="AD38" s="208" t="n"/>
      <c r="AE38" s="424" t="n"/>
      <c r="AF38" s="418">
        <f>IF(OR(AE38="",AE38="",AE38=0),"",6.213/(AE38*24))</f>
        <v/>
      </c>
      <c r="AG38" s="175">
        <f>IF(AND(ISNUMBER(Y38),ISNUMBER(AD38)),Y38-AD38,"")</f>
        <v/>
      </c>
      <c r="AH38" s="208" t="n"/>
      <c r="AI38" s="209" t="n">
        <v>152</v>
      </c>
      <c r="AJ38" s="672" t="n">
        <v>0.2881803819444445</v>
      </c>
      <c r="AK38" s="757">
        <f>IF(OR(AI38="",AJ38="",AJ38=0),"",AI38*6.213/(AJ38*24))</f>
        <v/>
      </c>
      <c r="AL38" s="725">
        <f>IF(AI38=AI37,AJ38-AJ37,"")</f>
        <v/>
      </c>
      <c r="AM38" s="17" t="n">
        <v>3</v>
      </c>
      <c r="AN38" s="758" t="n">
        <v>0.001676226851851852</v>
      </c>
      <c r="AO38" s="418">
        <f>IF(OR(AN38="",AN38="",AN38=0),"",6.213/(AN38*24))</f>
        <v/>
      </c>
      <c r="AP38" s="436">
        <f>IF(OR(NOT(ISNUMBER(C38)),NOT(ISNUMBER(Y38))),"",IF(AD38&lt;&gt;"",AD38,Y38)-C38)</f>
        <v/>
      </c>
      <c r="AQ38" s="208" t="n"/>
      <c r="AR38" s="206">
        <f>IF($B38="","",TEXT($A38,"yyyymmdd")&amp;"_P"&amp;$C38&amp;"_C"&amp;$F38&amp;"_"&amp;TRIM(RIGHT(SUBSTITUTE(TRIM(SUBSTITUTE($M38,CHAR(160)," "))," ",REPT(" ",60)),60))&amp;IF($Q38="","","-"&amp;TRIM(RIGHT(SUBSTITUTE(TRIM(SUBSTITUTE($Q38,CHAR(160)," "))," ",REPT(" ",60)),60)))&amp;IF($U38="","","-"&amp;TRIM(RIGHT(SUBSTITUTE(TRIM(SUBSTITUTE($U38,CHAR(160)," "))," ",REPT(" ",60)),60)))&amp;".jpg")</f>
        <v/>
      </c>
    </row>
    <row r="39" ht="42" customHeight="1">
      <c r="A39" s="207" t="n">
        <v>36072</v>
      </c>
      <c r="B39" s="208" t="inlineStr">
        <is>
          <t>AMP Bathurst 1000</t>
        </is>
      </c>
      <c r="C39" s="200" t="n">
        <v>8</v>
      </c>
      <c r="D39" s="209" t="inlineStr">
        <is>
          <t>ST</t>
        </is>
      </c>
      <c r="E39" s="208" t="n"/>
      <c r="F39" s="209" t="n">
        <v>22</v>
      </c>
      <c r="G39" s="209" t="inlineStr">
        <is>
          <t>Rod Wilson Racing</t>
        </is>
      </c>
      <c r="H39" s="208" t="n"/>
      <c r="I39" s="208" t="n"/>
      <c r="J39" s="208" t="n"/>
      <c r="K39" s="210" t="inlineStr">
        <is>
          <t>BMW 318i</t>
        </is>
      </c>
      <c r="L39" s="208" t="n"/>
      <c r="M39" s="209" t="inlineStr">
        <is>
          <t>Rodney Forbes</t>
        </is>
      </c>
      <c r="N39" s="208" t="inlineStr">
        <is>
          <t>AUS</t>
        </is>
      </c>
      <c r="O39" s="692">
        <f>_xlfn.LET(_xlpm.d,_xlfn.XLOOKUP(M39,'[1]Birth Dates'!$A:$A,'[1]Birth Dates'!$B:$B,"",0),IF(_xlpm.d=0,"",_xlpm.d))</f>
        <v/>
      </c>
      <c r="P39" s="203">
        <f>IF(OR(O39="",A39="",NOT(ISNUMBER(O39)),O39&gt;A39),"",DATEDIF(O39,A39,"Y")&amp;" years, "&amp;DATEDIF(O39,A39,"YM")&amp;" months, "&amp;DATEDIF(O39,A39,"MD")&amp;" days")</f>
        <v/>
      </c>
      <c r="Q39" s="209" t="inlineStr">
        <is>
          <t>Rod Wilson</t>
        </is>
      </c>
      <c r="R39" s="208" t="inlineStr">
        <is>
          <t>AUS</t>
        </is>
      </c>
      <c r="S39" s="692">
        <f>_xlfn.LET(_xlpm.d,_xlfn.XLOOKUP(Q39,'[1]Birth Dates'!$A:$A,'[1]Birth Dates'!$B:$B,"",0),IF(_xlpm.d=0,"",_xlpm.d))</f>
        <v/>
      </c>
      <c r="T39" s="203">
        <f>IF(OR(S39="",A39="",NOT(ISNUMBER(S39)),S39&gt;A39),"",DATEDIF(S39,A39,"Y")&amp;" years, "&amp;DATEDIF(S39,A39,"YM")&amp;" months, "&amp;DATEDIF(S39,A39,"MD")&amp;" days")</f>
        <v/>
      </c>
      <c r="U39" s="208" t="n"/>
      <c r="V39" s="208" t="n"/>
      <c r="W39" s="692">
        <f>_xlfn.LET(_xlpm.d,_xlfn.XLOOKUP(U39,'[1]Birth Dates'!$A:$A,'[1]Birth Dates'!$B:$B,"",0),IF(_xlpm.d=0,"",_xlpm.d))</f>
        <v/>
      </c>
      <c r="X39" s="203">
        <f>IF(OR(W39="",A39="",NOT(ISNUMBER(W39)),W39&gt;A39),"",DATEDIF(W39,A39,"Y")&amp;" years, "&amp;DATEDIF(W39,A39,"YM")&amp;" months, "&amp;DATEDIF(W39,A39,"MD")&amp;" days")</f>
        <v/>
      </c>
      <c r="Y39" s="209" t="n">
        <v>15</v>
      </c>
      <c r="Z39" s="208" t="n"/>
      <c r="AA39" s="208" t="n"/>
      <c r="AB39" s="756" t="n"/>
      <c r="AC39" s="418">
        <f>IF(OR(AB39="",AB39="",AB39=0),"",6.213/(AB39*24))</f>
        <v/>
      </c>
      <c r="AD39" s="208" t="n"/>
      <c r="AE39" s="424" t="n"/>
      <c r="AF39" s="418">
        <f>IF(OR(AE39="",AE39="",AE39=0),"",6.213/(AE39*24))</f>
        <v/>
      </c>
      <c r="AG39" s="175">
        <f>IF(AND(ISNUMBER(Y39),ISNUMBER(AD39)),Y39-AD39,"")</f>
        <v/>
      </c>
      <c r="AH39" s="208" t="n"/>
      <c r="AI39" s="209" t="n">
        <v>152</v>
      </c>
      <c r="AJ39" s="672" t="n">
        <v>0.2882910300925926</v>
      </c>
      <c r="AK39" s="757">
        <f>IF(OR(AI39="",AJ39="",AJ39=0),"",AI39*6.213/(AJ39*24))</f>
        <v/>
      </c>
      <c r="AL39" s="725">
        <f>IF(AI39=AI38,AJ39-AJ38,"")</f>
        <v/>
      </c>
      <c r="AM39" s="17" t="n">
        <v>93</v>
      </c>
      <c r="AN39" s="758" t="n">
        <v>0.001700787037037037</v>
      </c>
      <c r="AO39" s="418">
        <f>IF(OR(AN39="",AN39="",AN39=0),"",6.213/(AN39*24))</f>
        <v/>
      </c>
      <c r="AP39" s="436">
        <f>IF(OR(NOT(ISNUMBER(C39)),NOT(ISNUMBER(Y39))),"",IF(AD39&lt;&gt;"",AD39,Y39)-C39)</f>
        <v/>
      </c>
      <c r="AQ39" s="208" t="n"/>
      <c r="AR39" s="206">
        <f>IF($B39="","",TEXT($A39,"yyyymmdd")&amp;"_P"&amp;$C39&amp;"_C"&amp;$F39&amp;"_"&amp;TRIM(RIGHT(SUBSTITUTE(TRIM(SUBSTITUTE($M39,CHAR(160)," "))," ",REPT(" ",60)),60))&amp;IF($Q39="","","-"&amp;TRIM(RIGHT(SUBSTITUTE(TRIM(SUBSTITUTE($Q39,CHAR(160)," "))," ",REPT(" ",60)),60)))&amp;IF($U39="","","-"&amp;TRIM(RIGHT(SUBSTITUTE(TRIM(SUBSTITUTE($U39,CHAR(160)," "))," ",REPT(" ",60)),60)))&amp;".jpg")</f>
        <v/>
      </c>
    </row>
    <row r="40" ht="56" customHeight="1">
      <c r="A40" s="207" t="n">
        <v>36072</v>
      </c>
      <c r="B40" s="208" t="inlineStr">
        <is>
          <t>AMP Bathurst 1000</t>
        </is>
      </c>
      <c r="C40" s="200" t="n">
        <v>9</v>
      </c>
      <c r="D40" s="209" t="inlineStr">
        <is>
          <t>ST</t>
        </is>
      </c>
      <c r="E40" s="208" t="n"/>
      <c r="F40" s="209" t="n">
        <v>16</v>
      </c>
      <c r="G40" s="210" t="inlineStr">
        <is>
          <t>Faber-Castell Racing</t>
        </is>
      </c>
      <c r="H40" s="208" t="n"/>
      <c r="I40" s="208" t="n"/>
      <c r="J40" s="208" t="n"/>
      <c r="K40" s="210" t="inlineStr">
        <is>
          <t>BMW 318i</t>
        </is>
      </c>
      <c r="L40" s="208" t="n"/>
      <c r="M40" s="209" t="inlineStr">
        <is>
          <t>Justin Mathews</t>
        </is>
      </c>
      <c r="N40" s="208" t="inlineStr">
        <is>
          <t>AUS</t>
        </is>
      </c>
      <c r="O40" s="692">
        <f>_xlfn.LET(_xlpm.d,_xlfn.XLOOKUP(M40,'[1]Birth Dates'!$A:$A,'[1]Birth Dates'!$B:$B,"",0),IF(_xlpm.d=0,"",_xlpm.d))</f>
        <v/>
      </c>
      <c r="P40" s="203">
        <f>IF(OR(O40="",A40="",NOT(ISNUMBER(O40)),O40&gt;A40),"",DATEDIF(O40,A40,"Y")&amp;" years, "&amp;DATEDIF(O40,A40,"YM")&amp;" months, "&amp;DATEDIF(O40,A40,"MD")&amp;" days")</f>
        <v/>
      </c>
      <c r="Q40" s="209" t="inlineStr">
        <is>
          <t>Bob Holden</t>
        </is>
      </c>
      <c r="R40" s="208" t="inlineStr">
        <is>
          <t>AUS</t>
        </is>
      </c>
      <c r="S40" s="692">
        <f>_xlfn.LET(_xlpm.d,_xlfn.XLOOKUP(Q40,'[1]Birth Dates'!$A:$A,'[1]Birth Dates'!$B:$B,"",0),IF(_xlpm.d=0,"",_xlpm.d))</f>
        <v/>
      </c>
      <c r="T40" s="203">
        <f>IF(OR(S40="",A40="",NOT(ISNUMBER(S40)),S40&gt;A40),"",DATEDIF(S40,A40,"Y")&amp;" years, "&amp;DATEDIF(S40,A40,"YM")&amp;" months, "&amp;DATEDIF(S40,A40,"MD")&amp;" days")</f>
        <v/>
      </c>
      <c r="U40" s="208" t="inlineStr">
        <is>
          <t>Paul Nelson</t>
        </is>
      </c>
      <c r="V40" s="208" t="inlineStr">
        <is>
          <t>AUS</t>
        </is>
      </c>
      <c r="W40" s="692">
        <f>_xlfn.LET(_xlpm.d,_xlfn.XLOOKUP(U40,'[1]Birth Dates'!$A:$A,'[1]Birth Dates'!$B:$B,"",0),IF(_xlpm.d=0,"",_xlpm.d))</f>
        <v/>
      </c>
      <c r="X40" s="203">
        <f>IF(OR(W40="",A40="",NOT(ISNUMBER(W40)),W40&gt;A40),"",DATEDIF(W40,A40,"Y")&amp;" years, "&amp;DATEDIF(W40,A40,"YM")&amp;" months, "&amp;DATEDIF(W40,A40,"MD")&amp;" days")</f>
        <v/>
      </c>
      <c r="Y40" s="209" t="n">
        <v>16</v>
      </c>
      <c r="Z40" s="208" t="n"/>
      <c r="AA40" s="208" t="n"/>
      <c r="AB40" s="756" t="n"/>
      <c r="AC40" s="418">
        <f>IF(OR(AB40="",AB40="",AB40=0),"",6.213/(AB40*24))</f>
        <v/>
      </c>
      <c r="AD40" s="208" t="n"/>
      <c r="AE40" s="424" t="n"/>
      <c r="AF40" s="418">
        <f>IF(OR(AE40="",AE40="",AE40=0),"",6.213/(AE40*24))</f>
        <v/>
      </c>
      <c r="AG40" s="175">
        <f>IF(AND(ISNUMBER(Y40),ISNUMBER(AD40)),Y40-AD40,"")</f>
        <v/>
      </c>
      <c r="AH40" s="208" t="n"/>
      <c r="AI40" s="209" t="n">
        <v>145</v>
      </c>
      <c r="AJ40" s="672" t="n">
        <v>0.2878128935185185</v>
      </c>
      <c r="AK40" s="757">
        <f>IF(OR(AI40="",AJ40="",AJ40=0),"",AI40*6.213/(AJ40*24))</f>
        <v/>
      </c>
      <c r="AL40" s="725">
        <f>IF(AI40=AI39,AJ40-AJ39,"")</f>
        <v/>
      </c>
      <c r="AM40" s="17" t="n">
        <v>14</v>
      </c>
      <c r="AN40" s="758" t="n">
        <v>0.001723506944444444</v>
      </c>
      <c r="AO40" s="418">
        <f>IF(OR(AN40="",AN40="",AN40=0),"",6.213/(AN40*24))</f>
        <v/>
      </c>
      <c r="AP40" s="436">
        <f>IF(OR(NOT(ISNUMBER(C40)),NOT(ISNUMBER(Y40))),"",IF(AD40&lt;&gt;"",AD40,Y40)-C40)</f>
        <v/>
      </c>
      <c r="AQ40" s="208" t="n"/>
      <c r="AR40" s="206">
        <f>IF($B40="","",TEXT($A40,"yyyymmdd")&amp;"_P"&amp;$C40&amp;"_C"&amp;$F40&amp;"_"&amp;TRIM(RIGHT(SUBSTITUTE(TRIM(SUBSTITUTE($M40,CHAR(160)," "))," ",REPT(" ",60)),60))&amp;IF($Q40="","","-"&amp;TRIM(RIGHT(SUBSTITUTE(TRIM(SUBSTITUTE($Q40,CHAR(160)," "))," ",REPT(" ",60)),60)))&amp;IF($U40="","","-"&amp;TRIM(RIGHT(SUBSTITUTE(TRIM(SUBSTITUTE($U40,CHAR(160)," "))," ",REPT(" ",60)),60)))&amp;".jpg")</f>
        <v/>
      </c>
    </row>
    <row r="41" ht="42" customHeight="1">
      <c r="A41" s="207" t="n">
        <v>36072</v>
      </c>
      <c r="B41" s="208" t="inlineStr">
        <is>
          <t>AMP Bathurst 1000</t>
        </is>
      </c>
      <c r="C41" s="209" t="n">
        <v>10</v>
      </c>
      <c r="D41" s="209" t="inlineStr">
        <is>
          <t>NZ</t>
        </is>
      </c>
      <c r="E41" s="208" t="n"/>
      <c r="F41" s="209" t="n">
        <v>64</v>
      </c>
      <c r="G41" s="210" t="inlineStr">
        <is>
          <t>International Motorsport</t>
        </is>
      </c>
      <c r="H41" s="208" t="n"/>
      <c r="I41" s="208" t="n"/>
      <c r="J41" s="208" t="n"/>
      <c r="K41" s="210" t="inlineStr">
        <is>
          <t>BMW 320i</t>
        </is>
      </c>
      <c r="L41" s="208" t="n"/>
      <c r="M41" s="209" t="inlineStr">
        <is>
          <t>Kevin Bell</t>
        </is>
      </c>
      <c r="N41" s="208" t="inlineStr">
        <is>
          <t>NZL</t>
        </is>
      </c>
      <c r="O41" s="692">
        <f>_xlfn.LET(_xlpm.d,_xlfn.XLOOKUP(M41,'[1]Birth Dates'!$A:$A,'[1]Birth Dates'!$B:$B,"",0),IF(_xlpm.d=0,"",_xlpm.d))</f>
        <v/>
      </c>
      <c r="P41" s="203">
        <f>IF(OR(O41="",A41="",NOT(ISNUMBER(O41)),O41&gt;A41),"",DATEDIF(O41,A41,"Y")&amp;" years, "&amp;DATEDIF(O41,A41,"YM")&amp;" months, "&amp;DATEDIF(O41,A41,"MD")&amp;" days")</f>
        <v/>
      </c>
      <c r="Q41" s="209" t="inlineStr">
        <is>
          <t>Rod Hicks</t>
        </is>
      </c>
      <c r="R41" s="208" t="inlineStr">
        <is>
          <t>NZL</t>
        </is>
      </c>
      <c r="S41" s="692">
        <f>_xlfn.LET(_xlpm.d,_xlfn.XLOOKUP(Q41,'[1]Birth Dates'!$A:$A,'[1]Birth Dates'!$B:$B,"",0),IF(_xlpm.d=0,"",_xlpm.d))</f>
        <v/>
      </c>
      <c r="T41" s="203">
        <f>IF(OR(S41="",A41="",NOT(ISNUMBER(S41)),S41&gt;A41),"",DATEDIF(S41,A41,"Y")&amp;" years, "&amp;DATEDIF(S41,A41,"YM")&amp;" months, "&amp;DATEDIF(S41,A41,"MD")&amp;" days")</f>
        <v/>
      </c>
      <c r="U41" s="208" t="n"/>
      <c r="V41" s="208" t="n"/>
      <c r="W41" s="692">
        <f>_xlfn.LET(_xlpm.d,_xlfn.XLOOKUP(U41,'[1]Birth Dates'!$A:$A,'[1]Birth Dates'!$B:$B,"",0),IF(_xlpm.d=0,"",_xlpm.d))</f>
        <v/>
      </c>
      <c r="X41" s="203">
        <f>IF(OR(W41="",A41="",NOT(ISNUMBER(W41)),W41&gt;A41),"",DATEDIF(W41,A41,"Y")&amp;" years, "&amp;DATEDIF(W41,A41,"YM")&amp;" months, "&amp;DATEDIF(W41,A41,"MD")&amp;" days")</f>
        <v/>
      </c>
      <c r="Y41" s="209" t="n">
        <v>28</v>
      </c>
      <c r="Z41" s="208" t="n"/>
      <c r="AA41" s="208" t="n"/>
      <c r="AB41" s="756" t="n"/>
      <c r="AC41" s="418">
        <f>IF(OR(AB41="",AB41="",AB41=0),"",6.213/(AB41*24))</f>
        <v/>
      </c>
      <c r="AD41" s="208" t="n"/>
      <c r="AE41" s="424" t="n"/>
      <c r="AF41" s="418">
        <f>IF(OR(AE41="",AE41="",AE41=0),"",6.213/(AE41*24))</f>
        <v/>
      </c>
      <c r="AG41" s="175">
        <f>IF(AND(ISNUMBER(Y41),ISNUMBER(AD41)),Y41-AD41,"")</f>
        <v/>
      </c>
      <c r="AH41" s="208" t="n"/>
      <c r="AI41" s="209" t="n">
        <v>144</v>
      </c>
      <c r="AJ41" s="672" t="n">
        <v>0.2885937847222222</v>
      </c>
      <c r="AK41" s="757">
        <f>IF(OR(AI41="",AJ41="",AJ41=0),"",AI41*6.213/(AJ41*24))</f>
        <v/>
      </c>
      <c r="AL41" s="725">
        <f>IF(AI41=AI40,AJ41-AJ40,"")</f>
        <v/>
      </c>
      <c r="AM41" s="17" t="n">
        <v>93</v>
      </c>
      <c r="AN41" s="758" t="n">
        <v>0.001832291666666667</v>
      </c>
      <c r="AO41" s="418">
        <f>IF(OR(AN41="",AN41="",AN41=0),"",6.213/(AN41*24))</f>
        <v/>
      </c>
      <c r="AP41" s="436">
        <f>IF(OR(NOT(ISNUMBER(C41)),NOT(ISNUMBER(Y41))),"",IF(AD41&lt;&gt;"",AD41,Y41)-C41)</f>
        <v/>
      </c>
      <c r="AQ41" s="208" t="n"/>
      <c r="AR41" s="206">
        <f>IF($B41="","",TEXT($A41,"yyyymmdd")&amp;"_P"&amp;$C41&amp;"_C"&amp;$F41&amp;"_"&amp;TRIM(RIGHT(SUBSTITUTE(TRIM(SUBSTITUTE($M41,CHAR(160)," "))," ",REPT(" ",60)),60))&amp;IF($Q41="","","-"&amp;TRIM(RIGHT(SUBSTITUTE(TRIM(SUBSTITUTE($Q41,CHAR(160)," "))," ",REPT(" ",60)),60)))&amp;IF($U41="","","-"&amp;TRIM(RIGHT(SUBSTITUTE(TRIM(SUBSTITUTE($U41,CHAR(160)," "))," ",REPT(" ",60)),60)))&amp;".jpg")</f>
        <v/>
      </c>
    </row>
    <row r="42" ht="56" customHeight="1">
      <c r="A42" s="207" t="n">
        <v>36072</v>
      </c>
      <c r="B42" s="208" t="inlineStr">
        <is>
          <t>AMP Bathurst 1000</t>
        </is>
      </c>
      <c r="C42" s="200" t="n">
        <v>11</v>
      </c>
      <c r="D42" s="209" t="inlineStr">
        <is>
          <t>ST</t>
        </is>
      </c>
      <c r="E42" s="208" t="n"/>
      <c r="F42" s="209" t="n">
        <v>20</v>
      </c>
      <c r="G42" s="209" t="inlineStr">
        <is>
          <t>Brian Bradshaw Race Preparation</t>
        </is>
      </c>
      <c r="H42" s="208" t="n"/>
      <c r="I42" s="208" t="n"/>
      <c r="J42" s="208" t="n"/>
      <c r="K42" s="210" t="inlineStr">
        <is>
          <t>BMW 318i</t>
        </is>
      </c>
      <c r="L42" s="208" t="n"/>
      <c r="M42" s="209" t="inlineStr">
        <is>
          <t>Dennis Chapman</t>
        </is>
      </c>
      <c r="N42" s="208" t="inlineStr">
        <is>
          <t>NZL</t>
        </is>
      </c>
      <c r="O42" s="692">
        <f>_xlfn.LET(_xlpm.d,_xlfn.XLOOKUP(M42,'[1]Birth Dates'!$A:$A,'[1]Birth Dates'!$B:$B,"",0),IF(_xlpm.d=0,"",_xlpm.d))</f>
        <v/>
      </c>
      <c r="P42" s="203">
        <f>IF(OR(O42="",A42="",NOT(ISNUMBER(O42)),O42&gt;A42),"",DATEDIF(O42,A42,"Y")&amp;" years, "&amp;DATEDIF(O42,A42,"YM")&amp;" months, "&amp;DATEDIF(O42,A42,"MD")&amp;" days")</f>
        <v/>
      </c>
      <c r="Q42" s="209" t="inlineStr">
        <is>
          <t>Brian Bradshaw</t>
        </is>
      </c>
      <c r="R42" s="208" t="inlineStr">
        <is>
          <t>NZL</t>
        </is>
      </c>
      <c r="S42" s="692">
        <f>_xlfn.LET(_xlpm.d,_xlfn.XLOOKUP(Q42,'[1]Birth Dates'!$A:$A,'[1]Birth Dates'!$B:$B,"",0),IF(_xlpm.d=0,"",_xlpm.d))</f>
        <v/>
      </c>
      <c r="T42" s="203">
        <f>IF(OR(S42="",A42="",NOT(ISNUMBER(S42)),S42&gt;A42),"",DATEDIF(S42,A42,"Y")&amp;" years, "&amp;DATEDIF(S42,A42,"YM")&amp;" months, "&amp;DATEDIF(S42,A42,"MD")&amp;" days")</f>
        <v/>
      </c>
      <c r="U42" s="208" t="n"/>
      <c r="V42" s="208" t="n"/>
      <c r="W42" s="692">
        <f>_xlfn.LET(_xlpm.d,_xlfn.XLOOKUP(U42,'[1]Birth Dates'!$A:$A,'[1]Birth Dates'!$B:$B,"",0),IF(_xlpm.d=0,"",_xlpm.d))</f>
        <v/>
      </c>
      <c r="X42" s="203">
        <f>IF(OR(W42="",A42="",NOT(ISNUMBER(W42)),W42&gt;A42),"",DATEDIF(W42,A42,"Y")&amp;" years, "&amp;DATEDIF(W42,A42,"YM")&amp;" months, "&amp;DATEDIF(W42,A42,"MD")&amp;" days")</f>
        <v/>
      </c>
      <c r="Y42" s="209" t="n">
        <v>22</v>
      </c>
      <c r="Z42" s="208" t="n"/>
      <c r="AA42" s="208" t="n"/>
      <c r="AB42" s="756" t="n"/>
      <c r="AC42" s="418">
        <f>IF(OR(AB42="",AB42="",AB42=0),"",6.213/(AB42*24))</f>
        <v/>
      </c>
      <c r="AD42" s="208" t="n"/>
      <c r="AE42" s="424" t="n"/>
      <c r="AF42" s="418">
        <f>IF(OR(AE42="",AE42="",AE42=0),"",6.213/(AE42*24))</f>
        <v/>
      </c>
      <c r="AG42" s="175">
        <f>IF(AND(ISNUMBER(Y42),ISNUMBER(AD42)),Y42-AD42,"")</f>
        <v/>
      </c>
      <c r="AH42" s="208" t="n"/>
      <c r="AI42" s="209" t="n">
        <v>144</v>
      </c>
      <c r="AJ42" s="672" t="n">
        <v>0.2892040856481481</v>
      </c>
      <c r="AK42" s="757">
        <f>IF(OR(AI42="",AJ42="",AJ42=0),"",AI42*6.213/(AJ42*24))</f>
        <v/>
      </c>
      <c r="AL42" s="725">
        <f>IF(AI42=AI41,AJ42-AJ41,"")</f>
        <v/>
      </c>
      <c r="AM42" s="17" t="n">
        <v>4</v>
      </c>
      <c r="AN42" s="758" t="n">
        <v>0.001777534722222222</v>
      </c>
      <c r="AO42" s="418">
        <f>IF(OR(AN42="",AN42="",AN42=0),"",6.213/(AN42*24))</f>
        <v/>
      </c>
      <c r="AP42" s="436">
        <f>IF(OR(NOT(ISNUMBER(C42)),NOT(ISNUMBER(Y42))),"",IF(AD42&lt;&gt;"",AD42,Y42)-C42)</f>
        <v/>
      </c>
      <c r="AQ42" s="208" t="n"/>
      <c r="AR42" s="206">
        <f>IF($B42="","",TEXT($A42,"yyyymmdd")&amp;"_P"&amp;$C42&amp;"_C"&amp;$F42&amp;"_"&amp;TRIM(RIGHT(SUBSTITUTE(TRIM(SUBSTITUTE($M42,CHAR(160)," "))," ",REPT(" ",60)),60))&amp;IF($Q42="","","-"&amp;TRIM(RIGHT(SUBSTITUTE(TRIM(SUBSTITUTE($Q42,CHAR(160)," "))," ",REPT(" ",60)),60)))&amp;IF($U42="","","-"&amp;TRIM(RIGHT(SUBSTITUTE(TRIM(SUBSTITUTE($U42,CHAR(160)," "))," ",REPT(" ",60)),60)))&amp;".jpg")</f>
        <v/>
      </c>
    </row>
    <row r="43" ht="42" customHeight="1">
      <c r="A43" s="207" t="n">
        <v>36072</v>
      </c>
      <c r="B43" s="208" t="inlineStr">
        <is>
          <t>AMP Bathurst 1000</t>
        </is>
      </c>
      <c r="C43" s="200" t="n">
        <v>12</v>
      </c>
      <c r="D43" s="209" t="inlineStr">
        <is>
          <t>NZ</t>
        </is>
      </c>
      <c r="E43" s="208" t="n"/>
      <c r="F43" s="209" t="n">
        <v>65</v>
      </c>
      <c r="G43" s="210" t="inlineStr">
        <is>
          <t>International Motorsport</t>
        </is>
      </c>
      <c r="H43" s="208" t="n"/>
      <c r="I43" s="208" t="n"/>
      <c r="J43" s="208" t="n"/>
      <c r="K43" s="210" t="inlineStr">
        <is>
          <t>BMW 325i</t>
        </is>
      </c>
      <c r="L43" s="208" t="n"/>
      <c r="M43" s="210" t="inlineStr">
        <is>
          <t>Aaron Harris</t>
        </is>
      </c>
      <c r="N43" s="208" t="inlineStr">
        <is>
          <t>NZL</t>
        </is>
      </c>
      <c r="O43" s="692">
        <f>_xlfn.LET(_xlpm.d,_xlfn.XLOOKUP(M43,'[1]Birth Dates'!$A:$A,'[1]Birth Dates'!$B:$B,"",0),IF(_xlpm.d=0,"",_xlpm.d))</f>
        <v/>
      </c>
      <c r="P43" s="203">
        <f>IF(OR(O43="",A43="",NOT(ISNUMBER(O43)),O43&gt;A43),"",DATEDIF(O43,A43,"Y")&amp;" years, "&amp;DATEDIF(O43,A43,"YM")&amp;" months, "&amp;DATEDIF(O43,A43,"MD")&amp;" days")</f>
        <v/>
      </c>
      <c r="Q43" s="209" t="inlineStr">
        <is>
          <t>Miles Worsley</t>
        </is>
      </c>
      <c r="R43" s="208" t="inlineStr">
        <is>
          <t>NZL</t>
        </is>
      </c>
      <c r="S43" s="692">
        <f>_xlfn.LET(_xlpm.d,_xlfn.XLOOKUP(Q43,'[1]Birth Dates'!$A:$A,'[1]Birth Dates'!$B:$B,"",0),IF(_xlpm.d=0,"",_xlpm.d))</f>
        <v/>
      </c>
      <c r="T43" s="203">
        <f>IF(OR(S43="",A43="",NOT(ISNUMBER(S43)),S43&gt;A43),"",DATEDIF(S43,A43,"Y")&amp;" years, "&amp;DATEDIF(S43,A43,"YM")&amp;" months, "&amp;DATEDIF(S43,A43,"MD")&amp;" days")</f>
        <v/>
      </c>
      <c r="U43" s="208" t="n"/>
      <c r="V43" s="208" t="n"/>
      <c r="W43" s="692">
        <f>_xlfn.LET(_xlpm.d,_xlfn.XLOOKUP(U43,'[1]Birth Dates'!$A:$A,'[1]Birth Dates'!$B:$B,"",0),IF(_xlpm.d=0,"",_xlpm.d))</f>
        <v/>
      </c>
      <c r="X43" s="203">
        <f>IF(OR(W43="",A43="",NOT(ISNUMBER(W43)),W43&gt;A43),"",DATEDIF(W43,A43,"Y")&amp;" years, "&amp;DATEDIF(W43,A43,"YM")&amp;" months, "&amp;DATEDIF(W43,A43,"MD")&amp;" days")</f>
        <v/>
      </c>
      <c r="Y43" s="209" t="n">
        <v>33</v>
      </c>
      <c r="Z43" s="208" t="n"/>
      <c r="AA43" s="208" t="n"/>
      <c r="AB43" s="756" t="n"/>
      <c r="AC43" s="418">
        <f>IF(OR(AB43="",AB43="",AB43=0),"",6.213/(AB43*24))</f>
        <v/>
      </c>
      <c r="AD43" s="208" t="n"/>
      <c r="AE43" s="424" t="n"/>
      <c r="AF43" s="418">
        <f>IF(OR(AE43="",AE43="",AE43=0),"",6.213/(AE43*24))</f>
        <v/>
      </c>
      <c r="AG43" s="175">
        <f>IF(AND(ISNUMBER(Y43),ISNUMBER(AD43)),Y43-AD43,"")</f>
        <v/>
      </c>
      <c r="AH43" s="208" t="n"/>
      <c r="AI43" s="209" t="n">
        <v>141</v>
      </c>
      <c r="AJ43" s="672" t="n">
        <v>0.2892179861111111</v>
      </c>
      <c r="AK43" s="757">
        <f>IF(OR(AI43="",AJ43="",AJ43=0),"",AI43*6.213/(AJ43*24))</f>
        <v/>
      </c>
      <c r="AL43" s="725">
        <f>IF(AI43=AI42,AJ43-AJ42,"")</f>
        <v/>
      </c>
      <c r="AM43" s="17" t="n">
        <v>40</v>
      </c>
      <c r="AN43" s="758" t="n">
        <v>0.001870925925925926</v>
      </c>
      <c r="AO43" s="418">
        <f>IF(OR(AN43="",AN43="",AN43=0),"",6.213/(AN43*24))</f>
        <v/>
      </c>
      <c r="AP43" s="436">
        <f>IF(OR(NOT(ISNUMBER(C43)),NOT(ISNUMBER(Y43))),"",IF(AD43&lt;&gt;"",AD43,Y43)-C43)</f>
        <v/>
      </c>
      <c r="AQ43" s="208" t="n"/>
      <c r="AR43" s="206">
        <f>IF($B43="","",TEXT($A43,"yyyymmdd")&amp;"_P"&amp;$C43&amp;"_C"&amp;$F43&amp;"_"&amp;TRIM(RIGHT(SUBSTITUTE(TRIM(SUBSTITUTE($M43,CHAR(160)," "))," ",REPT(" ",60)),60))&amp;IF($Q43="","","-"&amp;TRIM(RIGHT(SUBSTITUTE(TRIM(SUBSTITUTE($Q43,CHAR(160)," "))," ",REPT(" ",60)),60)))&amp;IF($U43="","","-"&amp;TRIM(RIGHT(SUBSTITUTE(TRIM(SUBSTITUTE($U43,CHAR(160)," "))," ",REPT(" ",60)),60)))&amp;".jpg")</f>
        <v/>
      </c>
    </row>
    <row r="44" ht="42" customHeight="1">
      <c r="A44" s="207" t="n">
        <v>36072</v>
      </c>
      <c r="B44" s="208" t="inlineStr">
        <is>
          <t>AMP Bathurst 1000</t>
        </is>
      </c>
      <c r="C44" s="200" t="n">
        <v>13</v>
      </c>
      <c r="D44" s="209" t="inlineStr">
        <is>
          <t>ST</t>
        </is>
      </c>
      <c r="E44" s="208" t="n"/>
      <c r="F44" s="209" t="n">
        <v>45</v>
      </c>
      <c r="G44" s="209" t="inlineStr">
        <is>
          <t>Gun Motorsport</t>
        </is>
      </c>
      <c r="H44" s="208" t="n"/>
      <c r="I44" s="208" t="n"/>
      <c r="J44" s="208" t="n"/>
      <c r="K44" s="210" t="inlineStr">
        <is>
          <t>Alfa Romeo 155</t>
        </is>
      </c>
      <c r="L44" s="208" t="n"/>
      <c r="M44" s="209" t="inlineStr">
        <is>
          <t>David Auger</t>
        </is>
      </c>
      <c r="N44" s="208" t="inlineStr">
        <is>
          <t>AUS</t>
        </is>
      </c>
      <c r="O44" s="692">
        <f>_xlfn.LET(_xlpm.d,_xlfn.XLOOKUP(M44,'[1]Birth Dates'!$A:$A,'[1]Birth Dates'!$B:$B,"",0),IF(_xlpm.d=0,"",_xlpm.d))</f>
        <v/>
      </c>
      <c r="P44" s="203">
        <f>IF(OR(O44="",A44="",NOT(ISNUMBER(O44)),O44&gt;A44),"",DATEDIF(O44,A44,"Y")&amp;" years, "&amp;DATEDIF(O44,A44,"YM")&amp;" months, "&amp;DATEDIF(O44,A44,"MD")&amp;" days")</f>
        <v/>
      </c>
      <c r="Q44" s="209" t="inlineStr">
        <is>
          <t>Lawrie Kyte</t>
        </is>
      </c>
      <c r="R44" s="208" t="inlineStr">
        <is>
          <t>NZL</t>
        </is>
      </c>
      <c r="S44" s="692">
        <f>_xlfn.LET(_xlpm.d,_xlfn.XLOOKUP(Q44,'[1]Birth Dates'!$A:$A,'[1]Birth Dates'!$B:$B,"",0),IF(_xlpm.d=0,"",_xlpm.d))</f>
        <v/>
      </c>
      <c r="T44" s="203">
        <f>IF(OR(S44="",A44="",NOT(ISNUMBER(S44)),S44&gt;A44),"",DATEDIF(S44,A44,"Y")&amp;" years, "&amp;DATEDIF(S44,A44,"YM")&amp;" months, "&amp;DATEDIF(S44,A44,"MD")&amp;" days")</f>
        <v/>
      </c>
      <c r="U44" s="208" t="n"/>
      <c r="V44" s="208" t="n"/>
      <c r="W44" s="692">
        <f>_xlfn.LET(_xlpm.d,_xlfn.XLOOKUP(U44,'[1]Birth Dates'!$A:$A,'[1]Birth Dates'!$B:$B,"",0),IF(_xlpm.d=0,"",_xlpm.d))</f>
        <v/>
      </c>
      <c r="X44" s="203">
        <f>IF(OR(W44="",A44="",NOT(ISNUMBER(W44)),W44&gt;A44),"",DATEDIF(W44,A44,"Y")&amp;" years, "&amp;DATEDIF(W44,A44,"YM")&amp;" months, "&amp;DATEDIF(W44,A44,"MD")&amp;" days")</f>
        <v/>
      </c>
      <c r="Y44" s="209" t="n">
        <v>17</v>
      </c>
      <c r="Z44" s="208" t="n"/>
      <c r="AA44" s="208" t="n"/>
      <c r="AB44" s="756" t="n"/>
      <c r="AC44" s="418">
        <f>IF(OR(AB44="",AB44="",AB44=0),"",6.213/(AB44*24))</f>
        <v/>
      </c>
      <c r="AD44" s="208" t="n"/>
      <c r="AE44" s="424" t="n"/>
      <c r="AF44" s="418">
        <f>IF(OR(AE44="",AE44="",AE44=0),"",6.213/(AE44*24))</f>
        <v/>
      </c>
      <c r="AG44" s="175">
        <f>IF(AND(ISNUMBER(Y44),ISNUMBER(AD44)),Y44-AD44,"")</f>
        <v/>
      </c>
      <c r="AH44" s="208" t="n"/>
      <c r="AI44" s="209" t="n">
        <v>137</v>
      </c>
      <c r="AJ44" s="672" t="n">
        <v>0.28797375</v>
      </c>
      <c r="AK44" s="757">
        <f>IF(OR(AI44="",AJ44="",AJ44=0),"",AI44*6.213/(AJ44*24))</f>
        <v/>
      </c>
      <c r="AL44" s="725">
        <f>IF(AI44=AI43,AJ44-AJ43,"")</f>
        <v/>
      </c>
      <c r="AM44" s="17" t="n">
        <v>4</v>
      </c>
      <c r="AN44" s="758" t="n">
        <v>0.001780439814814815</v>
      </c>
      <c r="AO44" s="418">
        <f>IF(OR(AN44="",AN44="",AN44=0),"",6.213/(AN44*24))</f>
        <v/>
      </c>
      <c r="AP44" s="436">
        <f>IF(OR(NOT(ISNUMBER(C44)),NOT(ISNUMBER(Y44))),"",IF(AD44&lt;&gt;"",AD44,Y44)-C44)</f>
        <v/>
      </c>
      <c r="AQ44" s="208" t="n"/>
      <c r="AR44" s="206">
        <f>IF($B44="","",TEXT($A44,"yyyymmdd")&amp;"_P"&amp;$C44&amp;"_C"&amp;$F44&amp;"_"&amp;TRIM(RIGHT(SUBSTITUTE(TRIM(SUBSTITUTE($M44,CHAR(160)," "))," ",REPT(" ",60)),60))&amp;IF($Q44="","","-"&amp;TRIM(RIGHT(SUBSTITUTE(TRIM(SUBSTITUTE($Q44,CHAR(160)," "))," ",REPT(" ",60)),60)))&amp;IF($U44="","","-"&amp;TRIM(RIGHT(SUBSTITUTE(TRIM(SUBSTITUTE($U44,CHAR(160)," "))," ",REPT(" ",60)),60)))&amp;".jpg")</f>
        <v/>
      </c>
    </row>
    <row r="45" ht="42" customHeight="1">
      <c r="A45" s="207" t="n">
        <v>36072</v>
      </c>
      <c r="B45" s="208" t="inlineStr">
        <is>
          <t>AMP Bathurst 1000</t>
        </is>
      </c>
      <c r="C45" s="200" t="n">
        <v>14</v>
      </c>
      <c r="D45" s="200" t="inlineStr">
        <is>
          <t>3E</t>
        </is>
      </c>
      <c r="E45" s="208" t="n"/>
      <c r="F45" s="200" t="n">
        <v>35</v>
      </c>
      <c r="G45" s="200" t="inlineStr">
        <is>
          <t>Tom Watkinson</t>
        </is>
      </c>
      <c r="H45" s="208" t="n"/>
      <c r="I45" s="208" t="n"/>
      <c r="J45" s="208" t="n"/>
      <c r="K45" s="210" t="inlineStr">
        <is>
          <t>Mazda 626</t>
        </is>
      </c>
      <c r="L45" s="208" t="n"/>
      <c r="M45" s="209" t="inlineStr">
        <is>
          <t>Tom Watkinson</t>
        </is>
      </c>
      <c r="N45" s="208" t="inlineStr">
        <is>
          <t>AUS</t>
        </is>
      </c>
      <c r="O45" s="692">
        <f>_xlfn.LET(_xlpm.d,_xlfn.XLOOKUP(M45,'[1]Birth Dates'!$A:$A,'[1]Birth Dates'!$B:$B,"",0),IF(_xlpm.d=0,"",_xlpm.d))</f>
        <v/>
      </c>
      <c r="P45" s="203">
        <f>IF(OR(O45="",A45="",NOT(ISNUMBER(O45)),O45&gt;A45),"",DATEDIF(O45,A45,"Y")&amp;" years, "&amp;DATEDIF(O45,A45,"YM")&amp;" months, "&amp;DATEDIF(O45,A45,"MD")&amp;" days")</f>
        <v/>
      </c>
      <c r="Q45" s="209" t="inlineStr">
        <is>
          <t>Calvin Gardiner</t>
        </is>
      </c>
      <c r="R45" s="208" t="inlineStr">
        <is>
          <t>AUS</t>
        </is>
      </c>
      <c r="S45" s="692">
        <f>_xlfn.LET(_xlpm.d,_xlfn.XLOOKUP(Q45,'[1]Birth Dates'!$A:$A,'[1]Birth Dates'!$B:$B,"",0),IF(_xlpm.d=0,"",_xlpm.d))</f>
        <v/>
      </c>
      <c r="T45" s="203">
        <f>IF(OR(S45="",A45="",NOT(ISNUMBER(S45)),S45&gt;A45),"",DATEDIF(S45,A45,"Y")&amp;" years, "&amp;DATEDIF(S45,A45,"YM")&amp;" months, "&amp;DATEDIF(S45,A45,"MD")&amp;" days")</f>
        <v/>
      </c>
      <c r="U45" s="208" t="n"/>
      <c r="V45" s="208" t="n"/>
      <c r="W45" s="692">
        <f>_xlfn.LET(_xlpm.d,_xlfn.XLOOKUP(U45,'[1]Birth Dates'!$A:$A,'[1]Birth Dates'!$B:$B,"",0),IF(_xlpm.d=0,"",_xlpm.d))</f>
        <v/>
      </c>
      <c r="X45" s="203">
        <f>IF(OR(W45="",A45="",NOT(ISNUMBER(W45)),W45&gt;A45),"",DATEDIF(W45,A45,"Y")&amp;" years, "&amp;DATEDIF(W45,A45,"YM")&amp;" months, "&amp;DATEDIF(W45,A45,"MD")&amp;" days")</f>
        <v/>
      </c>
      <c r="Y45" s="200" t="n">
        <v>36</v>
      </c>
      <c r="Z45" s="208" t="n"/>
      <c r="AA45" s="208" t="n"/>
      <c r="AB45" s="756" t="n"/>
      <c r="AC45" s="418">
        <f>IF(OR(AB45="",AB45="",AB45=0),"",6.213/(AB45*24))</f>
        <v/>
      </c>
      <c r="AD45" s="208" t="n"/>
      <c r="AE45" s="424" t="n"/>
      <c r="AF45" s="418">
        <f>IF(OR(AE45="",AE45="",AE45=0),"",6.213/(AE45*24))</f>
        <v/>
      </c>
      <c r="AG45" s="175">
        <f>IF(AND(ISNUMBER(Y45),ISNUMBER(AD45)),Y45-AD45,"")</f>
        <v/>
      </c>
      <c r="AH45" s="208" t="n"/>
      <c r="AI45" s="200" t="n">
        <v>136</v>
      </c>
      <c r="AJ45" s="672" t="n">
        <v>0.2884553009259259</v>
      </c>
      <c r="AK45" s="757">
        <f>IF(OR(AI45="",AJ45="",AJ45=0),"",AI45*6.213/(AJ45*24))</f>
        <v/>
      </c>
      <c r="AL45" s="725">
        <f>IF(AI45=AI44,AJ45-AJ44,"")</f>
        <v/>
      </c>
      <c r="AM45" s="17" t="n">
        <v>53</v>
      </c>
      <c r="AN45" s="758" t="n">
        <v>0.001958252314814815</v>
      </c>
      <c r="AO45" s="418">
        <f>IF(OR(AN45="",AN45="",AN45=0),"",6.213/(AN45*24))</f>
        <v/>
      </c>
      <c r="AP45" s="436">
        <f>IF(OR(NOT(ISNUMBER(C45)),NOT(ISNUMBER(Y45))),"",IF(AD45&lt;&gt;"",AD45,Y45)-C45)</f>
        <v/>
      </c>
      <c r="AQ45" s="208" t="n"/>
      <c r="AR45" s="206">
        <f>IF($B45="","",TEXT($A45,"yyyymmdd")&amp;"_P"&amp;$C45&amp;"_C"&amp;$F45&amp;"_"&amp;TRIM(RIGHT(SUBSTITUTE(TRIM(SUBSTITUTE($M45,CHAR(160)," "))," ",REPT(" ",60)),60))&amp;IF($Q45="","","-"&amp;TRIM(RIGHT(SUBSTITUTE(TRIM(SUBSTITUTE($Q45,CHAR(160)," "))," ",REPT(" ",60)),60)))&amp;IF($U45="","","-"&amp;TRIM(RIGHT(SUBSTITUTE(TRIM(SUBSTITUTE($U45,CHAR(160)," "))," ",REPT(" ",60)),60)))&amp;".jpg")</f>
        <v/>
      </c>
    </row>
    <row r="46" ht="42" customHeight="1">
      <c r="A46" s="207" t="n">
        <v>36072</v>
      </c>
      <c r="B46" s="208" t="inlineStr">
        <is>
          <t>AMP Bathurst 1000</t>
        </is>
      </c>
      <c r="C46" s="200" t="n">
        <v>15</v>
      </c>
      <c r="D46" s="209" t="inlineStr">
        <is>
          <t>3E</t>
        </is>
      </c>
      <c r="E46" s="208" t="n"/>
      <c r="F46" s="209" t="n">
        <v>71</v>
      </c>
      <c r="G46" s="209" t="inlineStr">
        <is>
          <t>Rebound Clothing Co.</t>
        </is>
      </c>
      <c r="H46" s="208" t="n"/>
      <c r="I46" s="208" t="n"/>
      <c r="J46" s="208" t="n"/>
      <c r="K46" s="210" t="inlineStr">
        <is>
          <t>Mazda 626</t>
        </is>
      </c>
      <c r="L46" s="208" t="n"/>
      <c r="M46" s="209" t="inlineStr">
        <is>
          <t>Phil Kirkham</t>
        </is>
      </c>
      <c r="N46" s="208" t="inlineStr">
        <is>
          <t>AUS</t>
        </is>
      </c>
      <c r="O46" s="692">
        <f>_xlfn.LET(_xlpm.d,_xlfn.XLOOKUP(M46,'[1]Birth Dates'!$A:$A,'[1]Birth Dates'!$B:$B,"",0),IF(_xlpm.d=0,"",_xlpm.d))</f>
        <v/>
      </c>
      <c r="P46" s="203">
        <f>IF(OR(O46="",A46="",NOT(ISNUMBER(O46)),O46&gt;A46),"",DATEDIF(O46,A46,"Y")&amp;" years, "&amp;DATEDIF(O46,A46,"YM")&amp;" months, "&amp;DATEDIF(O46,A46,"MD")&amp;" days")</f>
        <v/>
      </c>
      <c r="Q46" s="209" t="inlineStr">
        <is>
          <t>Matt Lehmann</t>
        </is>
      </c>
      <c r="R46" s="208" t="inlineStr">
        <is>
          <t>AUS</t>
        </is>
      </c>
      <c r="S46" s="692">
        <f>_xlfn.LET(_xlpm.d,_xlfn.XLOOKUP(Q46,'[1]Birth Dates'!$A:$A,'[1]Birth Dates'!$B:$B,"",0),IF(_xlpm.d=0,"",_xlpm.d))</f>
        <v/>
      </c>
      <c r="T46" s="203">
        <f>IF(OR(S46="",A46="",NOT(ISNUMBER(S46)),S46&gt;A46),"",DATEDIF(S46,A46,"Y")&amp;" years, "&amp;DATEDIF(S46,A46,"YM")&amp;" months, "&amp;DATEDIF(S46,A46,"MD")&amp;" days")</f>
        <v/>
      </c>
      <c r="U46" s="208" t="n"/>
      <c r="V46" s="208" t="n"/>
      <c r="W46" s="692">
        <f>_xlfn.LET(_xlpm.d,_xlfn.XLOOKUP(U46,'[1]Birth Dates'!$A:$A,'[1]Birth Dates'!$B:$B,"",0),IF(_xlpm.d=0,"",_xlpm.d))</f>
        <v/>
      </c>
      <c r="X46" s="203">
        <f>IF(OR(W46="",A46="",NOT(ISNUMBER(W46)),W46&gt;A46),"",DATEDIF(W46,A46,"Y")&amp;" years, "&amp;DATEDIF(W46,A46,"YM")&amp;" months, "&amp;DATEDIF(W46,A46,"MD")&amp;" days")</f>
        <v/>
      </c>
      <c r="Y46" s="209" t="n">
        <v>34</v>
      </c>
      <c r="Z46" s="208" t="n"/>
      <c r="AA46" s="208" t="n"/>
      <c r="AB46" s="756" t="n"/>
      <c r="AC46" s="418">
        <f>IF(OR(AB46="",AB46="",AB46=0),"",6.213/(AB46*24))</f>
        <v/>
      </c>
      <c r="AD46" s="208" t="n"/>
      <c r="AE46" s="424" t="n"/>
      <c r="AF46" s="418">
        <f>IF(OR(AE46="",AE46="",AE46=0),"",6.213/(AE46*24))</f>
        <v/>
      </c>
      <c r="AG46" s="175">
        <f>IF(AND(ISNUMBER(Y46),ISNUMBER(AD46)),Y46-AD46,"")</f>
        <v/>
      </c>
      <c r="AH46" s="208" t="n"/>
      <c r="AI46" s="209" t="n">
        <v>135</v>
      </c>
      <c r="AJ46" s="672" t="n">
        <v>0.2882591666666667</v>
      </c>
      <c r="AK46" s="757">
        <f>IF(OR(AI46="",AJ46="",AJ46=0),"",AI46*6.213/(AJ46*24))</f>
        <v/>
      </c>
      <c r="AL46" s="725">
        <f>IF(AI46=AI45,AJ46-AJ45,"")</f>
        <v/>
      </c>
      <c r="AM46" s="17" t="n">
        <v>133</v>
      </c>
      <c r="AN46" s="758" t="n">
        <v>0.001921377314814815</v>
      </c>
      <c r="AO46" s="418">
        <f>IF(OR(AN46="",AN46="",AN46=0),"",6.213/(AN46*24))</f>
        <v/>
      </c>
      <c r="AP46" s="436">
        <f>IF(OR(NOT(ISNUMBER(C46)),NOT(ISNUMBER(Y46))),"",IF(AD46&lt;&gt;"",AD46,Y46)-C46)</f>
        <v/>
      </c>
      <c r="AQ46" s="208" t="n"/>
      <c r="AR46" s="206">
        <f>IF($B46="","",TEXT($A46,"yyyymmdd")&amp;"_P"&amp;$C46&amp;"_C"&amp;$F46&amp;"_"&amp;TRIM(RIGHT(SUBSTITUTE(TRIM(SUBSTITUTE($M46,CHAR(160)," "))," ",REPT(" ",60)),60))&amp;IF($Q46="","","-"&amp;TRIM(RIGHT(SUBSTITUTE(TRIM(SUBSTITUTE($Q46,CHAR(160)," "))," ",REPT(" ",60)),60)))&amp;IF($U46="","","-"&amp;TRIM(RIGHT(SUBSTITUTE(TRIM(SUBSTITUTE($U46,CHAR(160)," "))," ",REPT(" ",60)),60)))&amp;".jpg")</f>
        <v/>
      </c>
    </row>
    <row r="47" ht="42" customHeight="1">
      <c r="A47" s="207" t="n">
        <v>36072</v>
      </c>
      <c r="B47" s="208" t="inlineStr">
        <is>
          <t>AMP Bathurst 1000</t>
        </is>
      </c>
      <c r="C47" s="200" t="n">
        <v>16</v>
      </c>
      <c r="D47" s="209" t="inlineStr">
        <is>
          <t>NZ</t>
        </is>
      </c>
      <c r="E47" s="208" t="n"/>
      <c r="F47" s="209" t="n">
        <v>67</v>
      </c>
      <c r="G47" s="209" t="inlineStr">
        <is>
          <t>Geoff Short</t>
        </is>
      </c>
      <c r="H47" s="208" t="n"/>
      <c r="I47" s="208" t="n"/>
      <c r="J47" s="208" t="n"/>
      <c r="K47" s="210" t="inlineStr">
        <is>
          <t>Ford Telstar</t>
        </is>
      </c>
      <c r="L47" s="208" t="n"/>
      <c r="M47" s="209" t="inlineStr">
        <is>
          <t>Geoff Short</t>
        </is>
      </c>
      <c r="N47" s="208" t="inlineStr">
        <is>
          <t>NZL</t>
        </is>
      </c>
      <c r="O47" s="692">
        <f>_xlfn.LET(_xlpm.d,_xlfn.XLOOKUP(M47,'[1]Birth Dates'!$A:$A,'[1]Birth Dates'!$B:$B,"",0),IF(_xlpm.d=0,"",_xlpm.d))</f>
        <v/>
      </c>
      <c r="P47" s="203">
        <f>IF(OR(O47="",A47="",NOT(ISNUMBER(O47)),O47&gt;A47),"",DATEDIF(O47,A47,"Y")&amp;" years, "&amp;DATEDIF(O47,A47,"YM")&amp;" months, "&amp;DATEDIF(O47,A47,"MD")&amp;" days")</f>
        <v/>
      </c>
      <c r="Q47" s="209" t="inlineStr">
        <is>
          <t>Greg Goudie</t>
        </is>
      </c>
      <c r="R47" s="208" t="inlineStr">
        <is>
          <t>NZL</t>
        </is>
      </c>
      <c r="S47" s="692">
        <f>_xlfn.LET(_xlpm.d,_xlfn.XLOOKUP(Q47,'[1]Birth Dates'!$A:$A,'[1]Birth Dates'!$B:$B,"",0),IF(_xlpm.d=0,"",_xlpm.d))</f>
        <v/>
      </c>
      <c r="T47" s="203">
        <f>IF(OR(S47="",A47="",NOT(ISNUMBER(S47)),S47&gt;A47),"",DATEDIF(S47,A47,"Y")&amp;" years, "&amp;DATEDIF(S47,A47,"YM")&amp;" months, "&amp;DATEDIF(S47,A47,"MD")&amp;" days")</f>
        <v/>
      </c>
      <c r="U47" s="208" t="n"/>
      <c r="V47" s="208" t="n"/>
      <c r="W47" s="692">
        <f>_xlfn.LET(_xlpm.d,_xlfn.XLOOKUP(U47,'[1]Birth Dates'!$A:$A,'[1]Birth Dates'!$B:$B,"",0),IF(_xlpm.d=0,"",_xlpm.d))</f>
        <v/>
      </c>
      <c r="X47" s="203">
        <f>IF(OR(W47="",A47="",NOT(ISNUMBER(W47)),W47&gt;A47),"",DATEDIF(W47,A47,"Y")&amp;" years, "&amp;DATEDIF(W47,A47,"YM")&amp;" months, "&amp;DATEDIF(W47,A47,"MD")&amp;" days")</f>
        <v/>
      </c>
      <c r="Y47" s="209" t="n">
        <v>32</v>
      </c>
      <c r="Z47" s="208" t="n"/>
      <c r="AA47" s="208" t="n"/>
      <c r="AB47" s="756" t="n"/>
      <c r="AC47" s="418">
        <f>IF(OR(AB47="",AB47="",AB47=0),"",6.213/(AB47*24))</f>
        <v/>
      </c>
      <c r="AD47" s="208" t="n"/>
      <c r="AE47" s="424" t="n"/>
      <c r="AF47" s="418">
        <f>IF(OR(AE47="",AE47="",AE47=0),"",6.213/(AE47*24))</f>
        <v/>
      </c>
      <c r="AG47" s="175">
        <f>IF(AND(ISNUMBER(Y47),ISNUMBER(AD47)),Y47-AD47,"")</f>
        <v/>
      </c>
      <c r="AH47" s="208" t="n"/>
      <c r="AI47" s="209" t="n">
        <v>131</v>
      </c>
      <c r="AJ47" s="672" t="n">
        <v>0.2895724652777778</v>
      </c>
      <c r="AK47" s="757">
        <f>IF(OR(AI47="",AJ47="",AJ47=0),"",AI47*6.213/(AJ47*24))</f>
        <v/>
      </c>
      <c r="AL47" s="725">
        <f>IF(AI47=AI46,AJ47-AJ46,"")</f>
        <v/>
      </c>
      <c r="AM47" s="17" t="n">
        <v>5</v>
      </c>
      <c r="AN47" s="758" t="n">
        <v>0.001870034722222222</v>
      </c>
      <c r="AO47" s="418">
        <f>IF(OR(AN47="",AN47="",AN47=0),"",6.213/(AN47*24))</f>
        <v/>
      </c>
      <c r="AP47" s="436">
        <f>IF(OR(NOT(ISNUMBER(C47)),NOT(ISNUMBER(Y47))),"",IF(AD47&lt;&gt;"",AD47,Y47)-C47)</f>
        <v/>
      </c>
      <c r="AQ47" s="208" t="n"/>
      <c r="AR47" s="206">
        <f>IF($B47="","",TEXT($A47,"yyyymmdd")&amp;"_P"&amp;$C47&amp;"_C"&amp;$F47&amp;"_"&amp;TRIM(RIGHT(SUBSTITUTE(TRIM(SUBSTITUTE($M47,CHAR(160)," "))," ",REPT(" ",60)),60))&amp;IF($Q47="","","-"&amp;TRIM(RIGHT(SUBSTITUTE(TRIM(SUBSTITUTE($Q47,CHAR(160)," "))," ",REPT(" ",60)),60)))&amp;IF($U47="","","-"&amp;TRIM(RIGHT(SUBSTITUTE(TRIM(SUBSTITUTE($U47,CHAR(160)," "))," ",REPT(" ",60)),60)))&amp;".jpg")</f>
        <v/>
      </c>
    </row>
    <row r="48" ht="56" customHeight="1">
      <c r="A48" s="207" t="n">
        <v>36072</v>
      </c>
      <c r="B48" s="208" t="inlineStr">
        <is>
          <t>AMP Bathurst 1000</t>
        </is>
      </c>
      <c r="C48" s="200" t="n">
        <v>17</v>
      </c>
      <c r="D48" s="209" t="inlineStr">
        <is>
          <t>3E</t>
        </is>
      </c>
      <c r="E48" s="208" t="n"/>
      <c r="F48" s="209" t="n">
        <v>37</v>
      </c>
      <c r="G48" s="209" t="inlineStr">
        <is>
          <t>Ken Talbert</t>
        </is>
      </c>
      <c r="H48" s="208" t="n"/>
      <c r="I48" s="208" t="n"/>
      <c r="J48" s="208" t="n"/>
      <c r="K48" s="210" t="inlineStr">
        <is>
          <t>Mazda 626</t>
        </is>
      </c>
      <c r="L48" s="208" t="n"/>
      <c r="M48" s="209" t="inlineStr">
        <is>
          <t>Ken Talbert</t>
        </is>
      </c>
      <c r="N48" s="208" t="inlineStr">
        <is>
          <t>AUS</t>
        </is>
      </c>
      <c r="O48" s="692">
        <f>_xlfn.LET(_xlpm.d,_xlfn.XLOOKUP(M48,'[1]Birth Dates'!$A:$A,'[1]Birth Dates'!$B:$B,"",0),IF(_xlpm.d=0,"",_xlpm.d))</f>
        <v/>
      </c>
      <c r="P48" s="203">
        <f>IF(OR(O48="",A48="",NOT(ISNUMBER(O48)),O48&gt;A48),"",DATEDIF(O48,A48,"Y")&amp;" years, "&amp;DATEDIF(O48,A48,"YM")&amp;" months, "&amp;DATEDIF(O48,A48,"MD")&amp;" days")</f>
        <v/>
      </c>
      <c r="Q48" s="209" t="inlineStr">
        <is>
          <t>Carlos Rolfo</t>
        </is>
      </c>
      <c r="R48" s="208" t="inlineStr">
        <is>
          <t>AUS</t>
        </is>
      </c>
      <c r="S48" s="692">
        <f>_xlfn.LET(_xlpm.d,_xlfn.XLOOKUP(Q48,'[1]Birth Dates'!$A:$A,'[1]Birth Dates'!$B:$B,"",0),IF(_xlpm.d=0,"",_xlpm.d))</f>
        <v/>
      </c>
      <c r="T48" s="203">
        <f>IF(OR(S48="",A48="",NOT(ISNUMBER(S48)),S48&gt;A48),"",DATEDIF(S48,A48,"Y")&amp;" years, "&amp;DATEDIF(S48,A48,"YM")&amp;" months, "&amp;DATEDIF(S48,A48,"MD")&amp;" days")</f>
        <v/>
      </c>
      <c r="U48" s="208" t="n"/>
      <c r="V48" s="208" t="n"/>
      <c r="W48" s="692">
        <f>_xlfn.LET(_xlpm.d,_xlfn.XLOOKUP(U48,'[1]Birth Dates'!$A:$A,'[1]Birth Dates'!$B:$B,"",0),IF(_xlpm.d=0,"",_xlpm.d))</f>
        <v/>
      </c>
      <c r="X48" s="203">
        <f>IF(OR(W48="",A48="",NOT(ISNUMBER(W48)),W48&gt;A48),"",DATEDIF(W48,A48,"Y")&amp;" years, "&amp;DATEDIF(W48,A48,"YM")&amp;" months, "&amp;DATEDIF(W48,A48,"MD")&amp;" days")</f>
        <v/>
      </c>
      <c r="Y48" s="209" t="n">
        <v>40</v>
      </c>
      <c r="Z48" s="208" t="n"/>
      <c r="AA48" s="208" t="n"/>
      <c r="AB48" s="756" t="n"/>
      <c r="AC48" s="418">
        <f>IF(OR(AB48="",AB48="",AB48=0),"",6.213/(AB48*24))</f>
        <v/>
      </c>
      <c r="AD48" s="208" t="n"/>
      <c r="AE48" s="424" t="n"/>
      <c r="AF48" s="418">
        <f>IF(OR(AE48="",AE48="",AE48=0),"",6.213/(AE48*24))</f>
        <v/>
      </c>
      <c r="AG48" s="175">
        <f>IF(AND(ISNUMBER(Y48),ISNUMBER(AD48)),Y48-AD48,"")</f>
        <v/>
      </c>
      <c r="AH48" s="208" t="n"/>
      <c r="AI48" s="209" t="n">
        <v>130</v>
      </c>
      <c r="AJ48" s="672" t="n">
        <v>0.2893678125</v>
      </c>
      <c r="AK48" s="757">
        <f>IF(OR(AI48="",AJ48="",AJ48=0),"",AI48*6.213/(AJ48*24))</f>
        <v/>
      </c>
      <c r="AL48" s="725">
        <f>IF(AI48=AI47,AJ48-AJ47,"")</f>
        <v/>
      </c>
      <c r="AM48" s="17" t="n">
        <v>48</v>
      </c>
      <c r="AN48" s="758" t="n">
        <v>0.00200755787037037</v>
      </c>
      <c r="AO48" s="418">
        <f>IF(OR(AN48="",AN48="",AN48=0),"",6.213/(AN48*24))</f>
        <v/>
      </c>
      <c r="AP48" s="436">
        <f>IF(OR(NOT(ISNUMBER(C48)),NOT(ISNUMBER(Y48))),"",IF(AD48&lt;&gt;"",AD48,Y48)-C48)</f>
        <v/>
      </c>
      <c r="AQ48" s="208" t="n"/>
      <c r="AR48" s="206">
        <f>IF($B48="","",TEXT($A48,"yyyymmdd")&amp;"_P"&amp;$C48&amp;"_C"&amp;$F48&amp;"_"&amp;TRIM(RIGHT(SUBSTITUTE(TRIM(SUBSTITUTE($M48,CHAR(160)," "))," ",REPT(" ",60)),60))&amp;IF($Q48="","","-"&amp;TRIM(RIGHT(SUBSTITUTE(TRIM(SUBSTITUTE($Q48,CHAR(160)," "))," ",REPT(" ",60)),60)))&amp;IF($U48="","","-"&amp;TRIM(RIGHT(SUBSTITUTE(TRIM(SUBSTITUTE($U48,CHAR(160)," "))," ",REPT(" ",60)),60)))&amp;".jpg")</f>
        <v/>
      </c>
    </row>
    <row r="49" ht="42" customHeight="1">
      <c r="A49" s="207" t="n">
        <v>36072</v>
      </c>
      <c r="B49" s="208" t="inlineStr">
        <is>
          <t>AMP Bathurst 1000</t>
        </is>
      </c>
      <c r="C49" s="200" t="n">
        <v>18</v>
      </c>
      <c r="D49" s="209" t="inlineStr">
        <is>
          <t>ST</t>
        </is>
      </c>
      <c r="E49" s="208" t="n"/>
      <c r="F49" s="209" t="n">
        <v>25</v>
      </c>
      <c r="G49" s="209" t="inlineStr">
        <is>
          <t>Rodney Jones Racing</t>
        </is>
      </c>
      <c r="H49" s="208" t="n"/>
      <c r="I49" s="208" t="n"/>
      <c r="J49" s="208" t="n"/>
      <c r="K49" s="210" t="inlineStr">
        <is>
          <t>Vauxhall Cavalier</t>
        </is>
      </c>
      <c r="L49" s="208" t="n"/>
      <c r="M49" s="209" t="inlineStr">
        <is>
          <t>Mike Newton</t>
        </is>
      </c>
      <c r="N49" s="208" t="inlineStr">
        <is>
          <t>GBR</t>
        </is>
      </c>
      <c r="O49" s="692">
        <f>_xlfn.LET(_xlpm.d,_xlfn.XLOOKUP(M49,'[1]Birth Dates'!$A:$A,'[1]Birth Dates'!$B:$B,"",0),IF(_xlpm.d=0,"",_xlpm.d))</f>
        <v/>
      </c>
      <c r="P49" s="203">
        <f>IF(OR(O49="",A49="",NOT(ISNUMBER(O49)),O49&gt;A49),"",DATEDIF(O49,A49,"Y")&amp;" years, "&amp;DATEDIF(O49,A49,"YM")&amp;" months, "&amp;DATEDIF(O49,A49,"MD")&amp;" days")</f>
        <v/>
      </c>
      <c r="Q49" s="209" t="inlineStr">
        <is>
          <t>Jamie Miller</t>
        </is>
      </c>
      <c r="R49" s="208" t="inlineStr">
        <is>
          <t>AUS</t>
        </is>
      </c>
      <c r="S49" s="692">
        <f>_xlfn.LET(_xlpm.d,_xlfn.XLOOKUP(Q49,'[1]Birth Dates'!$A:$A,'[1]Birth Dates'!$B:$B,"",0),IF(_xlpm.d=0,"",_xlpm.d))</f>
        <v/>
      </c>
      <c r="T49" s="203">
        <f>IF(OR(S49="",A49="",NOT(ISNUMBER(S49)),S49&gt;A49),"",DATEDIF(S49,A49,"Y")&amp;" years, "&amp;DATEDIF(S49,A49,"YM")&amp;" months, "&amp;DATEDIF(S49,A49,"MD")&amp;" days")</f>
        <v/>
      </c>
      <c r="U49" s="208" t="n"/>
      <c r="V49" s="208" t="n"/>
      <c r="W49" s="692">
        <f>_xlfn.LET(_xlpm.d,_xlfn.XLOOKUP(U49,'[1]Birth Dates'!$A:$A,'[1]Birth Dates'!$B:$B,"",0),IF(_xlpm.d=0,"",_xlpm.d))</f>
        <v/>
      </c>
      <c r="X49" s="203">
        <f>IF(OR(W49="",A49="",NOT(ISNUMBER(W49)),W49&gt;A49),"",DATEDIF(W49,A49,"Y")&amp;" years, "&amp;DATEDIF(W49,A49,"YM")&amp;" months, "&amp;DATEDIF(W49,A49,"MD")&amp;" days")</f>
        <v/>
      </c>
      <c r="Y49" s="209" t="n">
        <v>30</v>
      </c>
      <c r="Z49" s="208" t="n"/>
      <c r="AA49" s="208" t="n"/>
      <c r="AB49" s="756" t="n"/>
      <c r="AC49" s="418">
        <f>IF(OR(AB49="",AB49="",AB49=0),"",6.213/(AB49*24))</f>
        <v/>
      </c>
      <c r="AD49" s="208" t="n"/>
      <c r="AE49" s="424" t="n"/>
      <c r="AF49" s="418">
        <f>IF(OR(AE49="",AE49="",AE49=0),"",6.213/(AE49*24))</f>
        <v/>
      </c>
      <c r="AG49" s="175">
        <f>IF(AND(ISNUMBER(Y49),ISNUMBER(AD49)),Y49-AD49,"")</f>
        <v/>
      </c>
      <c r="AH49" s="208" t="n"/>
      <c r="AI49" s="209" t="n">
        <v>128</v>
      </c>
      <c r="AJ49" s="672" t="n">
        <v>0.2884408680555556</v>
      </c>
      <c r="AK49" s="757">
        <f>IF(OR(AI49="",AJ49="",AJ49=0),"",AI49*6.213/(AJ49*24))</f>
        <v/>
      </c>
      <c r="AL49" s="725">
        <f>IF(AI49=AI48,AJ49-AJ48,"")</f>
        <v/>
      </c>
      <c r="AM49" s="17" t="n">
        <v>12</v>
      </c>
      <c r="AN49" s="758" t="n">
        <v>0.001799363425925926</v>
      </c>
      <c r="AO49" s="418">
        <f>IF(OR(AN49="",AN49="",AN49=0),"",6.213/(AN49*24))</f>
        <v/>
      </c>
      <c r="AP49" s="436">
        <f>IF(OR(NOT(ISNUMBER(C49)),NOT(ISNUMBER(Y49))),"",IF(AD49&lt;&gt;"",AD49,Y49)-C49)</f>
        <v/>
      </c>
      <c r="AQ49" s="208" t="n"/>
      <c r="AR49" s="206">
        <f>IF($B49="","",TEXT($A49,"yyyymmdd")&amp;"_P"&amp;$C49&amp;"_C"&amp;$F49&amp;"_"&amp;TRIM(RIGHT(SUBSTITUTE(TRIM(SUBSTITUTE($M49,CHAR(160)," "))," ",REPT(" ",60)),60))&amp;IF($Q49="","","-"&amp;TRIM(RIGHT(SUBSTITUTE(TRIM(SUBSTITUTE($Q49,CHAR(160)," "))," ",REPT(" ",60)),60)))&amp;IF($U49="","","-"&amp;TRIM(RIGHT(SUBSTITUTE(TRIM(SUBSTITUTE($U49,CHAR(160)," "))," ",REPT(" ",60)),60)))&amp;".jpg")</f>
        <v/>
      </c>
    </row>
    <row r="50" ht="56" customHeight="1">
      <c r="A50" s="207" t="n">
        <v>36072</v>
      </c>
      <c r="B50" s="208" t="inlineStr">
        <is>
          <t>AMP Bathurst 1000</t>
        </is>
      </c>
      <c r="C50" s="200" t="inlineStr">
        <is>
          <t>DNF</t>
        </is>
      </c>
      <c r="D50" s="209" t="inlineStr">
        <is>
          <t>ST</t>
        </is>
      </c>
      <c r="E50" s="208" t="n"/>
      <c r="F50" s="209" t="n">
        <v>14</v>
      </c>
      <c r="G50" s="209" t="inlineStr">
        <is>
          <t>Racing Projects</t>
        </is>
      </c>
      <c r="H50" s="208" t="n"/>
      <c r="I50" s="208" t="n"/>
      <c r="J50" s="208" t="n"/>
      <c r="K50" s="210" t="inlineStr">
        <is>
          <t>Nissan Primera</t>
        </is>
      </c>
      <c r="L50" s="208" t="n"/>
      <c r="M50" s="209" t="inlineStr">
        <is>
          <t>Blair Smith</t>
        </is>
      </c>
      <c r="N50" s="208" t="inlineStr">
        <is>
          <t>NZL</t>
        </is>
      </c>
      <c r="O50" s="692">
        <f>_xlfn.LET(_xlpm.d,_xlfn.XLOOKUP(M50,'[1]Birth Dates'!$A:$A,'[1]Birth Dates'!$B:$B,"",0),IF(_xlpm.d=0,"",_xlpm.d))</f>
        <v/>
      </c>
      <c r="P50" s="203">
        <f>IF(OR(O50="",A50="",NOT(ISNUMBER(O50)),O50&gt;A50),"",DATEDIF(O50,A50,"Y")&amp;" years, "&amp;DATEDIF(O50,A50,"YM")&amp;" months, "&amp;DATEDIF(O50,A50,"MD")&amp;" days")</f>
        <v/>
      </c>
      <c r="Q50" s="209" t="inlineStr">
        <is>
          <t>Jim Cornish</t>
        </is>
      </c>
      <c r="R50" s="208" t="inlineStr">
        <is>
          <t>AUS</t>
        </is>
      </c>
      <c r="S50" s="692">
        <f>_xlfn.LET(_xlpm.d,_xlfn.XLOOKUP(Q50,'[1]Birth Dates'!$A:$A,'[1]Birth Dates'!$B:$B,"",0),IF(_xlpm.d=0,"",_xlpm.d))</f>
        <v/>
      </c>
      <c r="T50" s="203">
        <f>IF(OR(S50="",A50="",NOT(ISNUMBER(S50)),S50&gt;A50),"",DATEDIF(S50,A50,"Y")&amp;" years, "&amp;DATEDIF(S50,A50,"YM")&amp;" months, "&amp;DATEDIF(S50,A50,"MD")&amp;" days")</f>
        <v/>
      </c>
      <c r="U50" s="208" t="n"/>
      <c r="V50" s="208" t="n"/>
      <c r="W50" s="692">
        <f>_xlfn.LET(_xlpm.d,_xlfn.XLOOKUP(U50,'[1]Birth Dates'!$A:$A,'[1]Birth Dates'!$B:$B,"",0),IF(_xlpm.d=0,"",_xlpm.d))</f>
        <v/>
      </c>
      <c r="X50" s="203">
        <f>IF(OR(W50="",A50="",NOT(ISNUMBER(W50)),W50&gt;A50),"",DATEDIF(W50,A50,"Y")&amp;" years, "&amp;DATEDIF(W50,A50,"YM")&amp;" months, "&amp;DATEDIF(W50,A50,"MD")&amp;" days")</f>
        <v/>
      </c>
      <c r="Y50" s="209" t="n">
        <v>13</v>
      </c>
      <c r="Z50" s="208" t="n"/>
      <c r="AA50" s="208" t="n"/>
      <c r="AB50" s="756" t="n"/>
      <c r="AC50" s="418">
        <f>IF(OR(AB50="",AB50="",AB50=0),"",6.213/(AB50*24))</f>
        <v/>
      </c>
      <c r="AD50" s="208" t="n"/>
      <c r="AE50" s="424" t="n"/>
      <c r="AF50" s="418">
        <f>IF(OR(AE50="",AE50="",AE50=0),"",6.213/(AE50*24))</f>
        <v/>
      </c>
      <c r="AG50" s="175">
        <f>IF(AND(ISNUMBER(Y50),ISNUMBER(AD50)),Y50-AD50,"")</f>
        <v/>
      </c>
      <c r="AH50" s="209" t="inlineStr">
        <is>
          <t>Crash damage</t>
        </is>
      </c>
      <c r="AI50" s="209" t="n">
        <v>139</v>
      </c>
      <c r="AJ50" s="672" t="n">
        <v>0.2882449884259259</v>
      </c>
      <c r="AK50" s="757">
        <f>IF(OR(AI50="",AJ50="",AJ50=0),"",AI50*6.213/(AJ50*24))</f>
        <v/>
      </c>
      <c r="AL50" s="725">
        <f>IF(AI50=AI49,AJ50-AJ49,"")</f>
        <v/>
      </c>
      <c r="AM50" s="17" t="n">
        <v>50</v>
      </c>
      <c r="AN50" s="758" t="n">
        <v>0.001918194444444444</v>
      </c>
      <c r="AO50" s="418">
        <f>IF(OR(AN50="",AN50="",AN50=0),"",6.213/(AN50*24))</f>
        <v/>
      </c>
      <c r="AP50" s="436">
        <f>IF(OR(NOT(ISNUMBER(C50)),NOT(ISNUMBER(Y50))),"",IF(AD50&lt;&gt;"",AD50,Y50)-C50)</f>
        <v/>
      </c>
      <c r="AQ50" s="208" t="n"/>
      <c r="AR50" s="206">
        <f>IF($B50="","",TEXT($A50,"yyyymmdd")&amp;"_P"&amp;$C50&amp;"_C"&amp;$F50&amp;"_"&amp;TRIM(RIGHT(SUBSTITUTE(TRIM(SUBSTITUTE($M50,CHAR(160)," "))," ",REPT(" ",60)),60))&amp;IF($Q50="","","-"&amp;TRIM(RIGHT(SUBSTITUTE(TRIM(SUBSTITUTE($Q50,CHAR(160)," "))," ",REPT(" ",60)),60)))&amp;IF($U50="","","-"&amp;TRIM(RIGHT(SUBSTITUTE(TRIM(SUBSTITUTE($U50,CHAR(160)," "))," ",REPT(" ",60)),60)))&amp;".jpg")</f>
        <v/>
      </c>
    </row>
    <row r="51" ht="42" customHeight="1">
      <c r="A51" s="207" t="n">
        <v>36072</v>
      </c>
      <c r="B51" s="208" t="inlineStr">
        <is>
          <t>AMP Bathurst 1000</t>
        </is>
      </c>
      <c r="C51" s="200" t="inlineStr">
        <is>
          <t>DNF</t>
        </is>
      </c>
      <c r="D51" s="209" t="inlineStr">
        <is>
          <t>NZ</t>
        </is>
      </c>
      <c r="E51" s="208" t="n"/>
      <c r="F51" s="209" t="n">
        <v>63</v>
      </c>
      <c r="G51" s="210" t="inlineStr">
        <is>
          <t>International Motorsport</t>
        </is>
      </c>
      <c r="H51" s="208" t="n"/>
      <c r="I51" s="208" t="n"/>
      <c r="J51" s="208" t="n"/>
      <c r="K51" s="210" t="inlineStr">
        <is>
          <t>BMW 320i</t>
        </is>
      </c>
      <c r="L51" s="208" t="n"/>
      <c r="M51" s="209" t="inlineStr">
        <is>
          <t>Jason Richards</t>
        </is>
      </c>
      <c r="N51" s="208" t="inlineStr">
        <is>
          <t>NZL</t>
        </is>
      </c>
      <c r="O51" s="692">
        <f>_xlfn.LET(_xlpm.d,_xlfn.XLOOKUP(M51,'[1]Birth Dates'!$A:$A,'[1]Birth Dates'!$B:$B,"",0),IF(_xlpm.d=0,"",_xlpm.d))</f>
        <v/>
      </c>
      <c r="P51" s="203">
        <f>IF(OR(O51="",A51="",NOT(ISNUMBER(O51)),O51&gt;A51),"",DATEDIF(O51,A51,"Y")&amp;" years, "&amp;DATEDIF(O51,A51,"YM")&amp;" months, "&amp;DATEDIF(O51,A51,"MD")&amp;" days")</f>
        <v/>
      </c>
      <c r="Q51" s="209" t="inlineStr">
        <is>
          <t>Barrie Thomlinson</t>
        </is>
      </c>
      <c r="R51" s="208" t="inlineStr">
        <is>
          <t>NZL</t>
        </is>
      </c>
      <c r="S51" s="692">
        <f>_xlfn.LET(_xlpm.d,_xlfn.XLOOKUP(Q51,'[1]Birth Dates'!$A:$A,'[1]Birth Dates'!$B:$B,"",0),IF(_xlpm.d=0,"",_xlpm.d))</f>
        <v/>
      </c>
      <c r="T51" s="203">
        <f>IF(OR(S51="",A51="",NOT(ISNUMBER(S51)),S51&gt;A51),"",DATEDIF(S51,A51,"Y")&amp;" years, "&amp;DATEDIF(S51,A51,"YM")&amp;" months, "&amp;DATEDIF(S51,A51,"MD")&amp;" days")</f>
        <v/>
      </c>
      <c r="U51" s="208" t="n"/>
      <c r="V51" s="208" t="n"/>
      <c r="W51" s="692">
        <f>_xlfn.LET(_xlpm.d,_xlfn.XLOOKUP(U51,'[1]Birth Dates'!$A:$A,'[1]Birth Dates'!$B:$B,"",0),IF(_xlpm.d=0,"",_xlpm.d))</f>
        <v/>
      </c>
      <c r="X51" s="203">
        <f>IF(OR(W51="",A51="",NOT(ISNUMBER(W51)),W51&gt;A51),"",DATEDIF(W51,A51,"Y")&amp;" years, "&amp;DATEDIF(W51,A51,"YM")&amp;" months, "&amp;DATEDIF(W51,A51,"MD")&amp;" days")</f>
        <v/>
      </c>
      <c r="Y51" s="209" t="n">
        <v>24</v>
      </c>
      <c r="Z51" s="208" t="n"/>
      <c r="AA51" s="208" t="n"/>
      <c r="AB51" s="756" t="n"/>
      <c r="AC51" s="418">
        <f>IF(OR(AB51="",AB51="",AB51=0),"",6.213/(AB51*24))</f>
        <v/>
      </c>
      <c r="AD51" s="208" t="n"/>
      <c r="AE51" s="424" t="n"/>
      <c r="AF51" s="418">
        <f>IF(OR(AE51="",AE51="",AE51=0),"",6.213/(AE51*24))</f>
        <v/>
      </c>
      <c r="AG51" s="175">
        <f>IF(AND(ISNUMBER(Y51),ISNUMBER(AD51)),Y51-AD51,"")</f>
        <v/>
      </c>
      <c r="AH51" s="209" t="inlineStr">
        <is>
          <t>Engine</t>
        </is>
      </c>
      <c r="AI51" s="209" t="n">
        <v>128</v>
      </c>
      <c r="AJ51" s="672" t="n">
        <v>0.288832962962963</v>
      </c>
      <c r="AK51" s="757">
        <f>IF(OR(AI51="",AJ51="",AJ51=0),"",AI51*6.213/(AJ51*24))</f>
        <v/>
      </c>
      <c r="AL51" s="725">
        <f>IF(AI51=AI50,AJ51-AJ50,"")</f>
        <v/>
      </c>
      <c r="AM51" s="17" t="n">
        <v>17</v>
      </c>
      <c r="AN51" s="758" t="n">
        <v>0.001745196759259259</v>
      </c>
      <c r="AO51" s="418">
        <f>IF(OR(AN51="",AN51="",AN51=0),"",6.213/(AN51*24))</f>
        <v/>
      </c>
      <c r="AP51" s="436">
        <f>IF(OR(NOT(ISNUMBER(C51)),NOT(ISNUMBER(Y51))),"",IF(AD51&lt;&gt;"",AD51,Y51)-C51)</f>
        <v/>
      </c>
      <c r="AQ51" s="208" t="n"/>
      <c r="AR51" s="206">
        <f>IF($B51="","",TEXT($A51,"yyyymmdd")&amp;"_P"&amp;$C51&amp;"_C"&amp;$F51&amp;"_"&amp;TRIM(RIGHT(SUBSTITUTE(TRIM(SUBSTITUTE($M51,CHAR(160)," "))," ",REPT(" ",60)),60))&amp;IF($Q51="","","-"&amp;TRIM(RIGHT(SUBSTITUTE(TRIM(SUBSTITUTE($Q51,CHAR(160)," "))," ",REPT(" ",60)),60)))&amp;IF($U51="","","-"&amp;TRIM(RIGHT(SUBSTITUTE(TRIM(SUBSTITUTE($U51,CHAR(160)," "))," ",REPT(" ",60)),60)))&amp;".jpg")</f>
        <v/>
      </c>
    </row>
    <row r="52" ht="42" customHeight="1">
      <c r="A52" s="207" t="n">
        <v>36072</v>
      </c>
      <c r="B52" s="208" t="inlineStr">
        <is>
          <t>AMP Bathurst 1000</t>
        </is>
      </c>
      <c r="C52" s="200" t="inlineStr">
        <is>
          <t>NC</t>
        </is>
      </c>
      <c r="D52" s="209" t="inlineStr">
        <is>
          <t>NZ</t>
        </is>
      </c>
      <c r="E52" s="208" t="n"/>
      <c r="F52" s="209" t="n">
        <v>68</v>
      </c>
      <c r="G52" s="209" t="inlineStr">
        <is>
          <t>Wayne Johnson</t>
        </is>
      </c>
      <c r="H52" s="208" t="n"/>
      <c r="I52" s="208" t="n"/>
      <c r="J52" s="208" t="n"/>
      <c r="K52" s="210" t="inlineStr">
        <is>
          <t>Honda Integra</t>
        </is>
      </c>
      <c r="L52" s="208" t="n"/>
      <c r="M52" s="209" t="inlineStr">
        <is>
          <t>Wayne Johnson</t>
        </is>
      </c>
      <c r="N52" s="208" t="inlineStr">
        <is>
          <t>NZL</t>
        </is>
      </c>
      <c r="O52" s="692">
        <f>_xlfn.LET(_xlpm.d,_xlfn.XLOOKUP(M52,'[1]Birth Dates'!$A:$A,'[1]Birth Dates'!$B:$B,"",0),IF(_xlpm.d=0,"",_xlpm.d))</f>
        <v/>
      </c>
      <c r="P52" s="203">
        <f>IF(OR(O52="",A52="",NOT(ISNUMBER(O52)),O52&gt;A52),"",DATEDIF(O52,A52,"Y")&amp;" years, "&amp;DATEDIF(O52,A52,"YM")&amp;" months, "&amp;DATEDIF(O52,A52,"MD")&amp;" days")</f>
        <v/>
      </c>
      <c r="Q52" s="209" t="inlineStr">
        <is>
          <t>Maurice O'Reilly</t>
        </is>
      </c>
      <c r="R52" s="208" t="inlineStr">
        <is>
          <t>NZL</t>
        </is>
      </c>
      <c r="S52" s="692">
        <f>_xlfn.LET(_xlpm.d,_xlfn.XLOOKUP(Q52,'[1]Birth Dates'!$A:$A,'[1]Birth Dates'!$B:$B,"",0),IF(_xlpm.d=0,"",_xlpm.d))</f>
        <v/>
      </c>
      <c r="T52" s="203">
        <f>IF(OR(S52="",A52="",NOT(ISNUMBER(S52)),S52&gt;A52),"",DATEDIF(S52,A52,"Y")&amp;" years, "&amp;DATEDIF(S52,A52,"YM")&amp;" months, "&amp;DATEDIF(S52,A52,"MD")&amp;" days")</f>
        <v/>
      </c>
      <c r="U52" s="208" t="n"/>
      <c r="V52" s="208" t="n"/>
      <c r="W52" s="692">
        <f>_xlfn.LET(_xlpm.d,_xlfn.XLOOKUP(U52,'[1]Birth Dates'!$A:$A,'[1]Birth Dates'!$B:$B,"",0),IF(_xlpm.d=0,"",_xlpm.d))</f>
        <v/>
      </c>
      <c r="X52" s="203">
        <f>IF(OR(W52="",A52="",NOT(ISNUMBER(W52)),W52&gt;A52),"",DATEDIF(W52,A52,"Y")&amp;" years, "&amp;DATEDIF(W52,A52,"YM")&amp;" months, "&amp;DATEDIF(W52,A52,"MD")&amp;" days")</f>
        <v/>
      </c>
      <c r="Y52" s="209" t="n">
        <v>37</v>
      </c>
      <c r="Z52" s="208" t="n"/>
      <c r="AA52" s="208" t="n"/>
      <c r="AB52" s="756" t="n"/>
      <c r="AC52" s="418">
        <f>IF(OR(AB52="",AB52="",AB52=0),"",6.213/(AB52*24))</f>
        <v/>
      </c>
      <c r="AD52" s="208" t="n"/>
      <c r="AE52" s="424" t="n"/>
      <c r="AF52" s="418">
        <f>IF(OR(AE52="",AE52="",AE52=0),"",6.213/(AE52*24))</f>
        <v/>
      </c>
      <c r="AG52" s="175">
        <f>IF(AND(ISNUMBER(Y52),ISNUMBER(AD52)),Y52-AD52,"")</f>
        <v/>
      </c>
      <c r="AH52" s="209" t="inlineStr">
        <is>
          <t>Not Classified</t>
        </is>
      </c>
      <c r="AI52" s="209" t="n">
        <v>120</v>
      </c>
      <c r="AJ52" s="672" t="n">
        <v>0.2895919097222223</v>
      </c>
      <c r="AK52" s="757">
        <f>IF(OR(AI52="",AJ52="",AJ52=0),"",AI52*6.213/(AJ52*24))</f>
        <v/>
      </c>
      <c r="AL52" s="725">
        <f>IF(AI52=AI51,AJ52-AJ51,"")</f>
        <v/>
      </c>
      <c r="AM52" s="17" t="n">
        <v>10</v>
      </c>
      <c r="AN52" s="758" t="n">
        <v>0.001805347222222222</v>
      </c>
      <c r="AO52" s="418">
        <f>IF(OR(AN52="",AN52="",AN52=0),"",6.213/(AN52*24))</f>
        <v/>
      </c>
      <c r="AP52" s="436">
        <f>IF(OR(NOT(ISNUMBER(C52)),NOT(ISNUMBER(Y52))),"",IF(AD52&lt;&gt;"",AD52,Y52)-C52)</f>
        <v/>
      </c>
      <c r="AQ52" s="208" t="n"/>
      <c r="AR52" s="206">
        <f>IF($B52="","",TEXT($A52,"yyyymmdd")&amp;"_P"&amp;$C52&amp;"_C"&amp;$F52&amp;"_"&amp;TRIM(RIGHT(SUBSTITUTE(TRIM(SUBSTITUTE($M52,CHAR(160)," "))," ",REPT(" ",60)),60))&amp;IF($Q52="","","-"&amp;TRIM(RIGHT(SUBSTITUTE(TRIM(SUBSTITUTE($Q52,CHAR(160)," "))," ",REPT(" ",60)),60)))&amp;IF($U52="","","-"&amp;TRIM(RIGHT(SUBSTITUTE(TRIM(SUBSTITUTE($U52,CHAR(160)," "))," ",REPT(" ",60)),60)))&amp;".jpg")</f>
        <v/>
      </c>
    </row>
    <row r="53" ht="42" customHeight="1">
      <c r="A53" s="207" t="n">
        <v>36072</v>
      </c>
      <c r="B53" s="208" t="inlineStr">
        <is>
          <t>AMP Bathurst 1000</t>
        </is>
      </c>
      <c r="C53" s="200" t="inlineStr">
        <is>
          <t>NC</t>
        </is>
      </c>
      <c r="D53" s="209" t="inlineStr">
        <is>
          <t>ST</t>
        </is>
      </c>
      <c r="E53" s="208" t="n"/>
      <c r="F53" s="209" t="n">
        <v>49</v>
      </c>
      <c r="G53" s="209" t="inlineStr">
        <is>
          <t>Grid Motorsport</t>
        </is>
      </c>
      <c r="H53" s="208" t="n"/>
      <c r="I53" s="208" t="n"/>
      <c r="J53" s="208" t="n"/>
      <c r="K53" s="210" t="inlineStr">
        <is>
          <t>BMW 318i</t>
        </is>
      </c>
      <c r="L53" s="208" t="n"/>
      <c r="M53" s="209" t="inlineStr">
        <is>
          <t>Anthony Robson</t>
        </is>
      </c>
      <c r="N53" s="208" t="inlineStr">
        <is>
          <t>AUS</t>
        </is>
      </c>
      <c r="O53" s="692">
        <f>_xlfn.LET(_xlpm.d,_xlfn.XLOOKUP(M53,'[1]Birth Dates'!$A:$A,'[1]Birth Dates'!$B:$B,"",0),IF(_xlpm.d=0,"",_xlpm.d))</f>
        <v/>
      </c>
      <c r="P53" s="203">
        <f>IF(OR(O53="",A53="",NOT(ISNUMBER(O53)),O53&gt;A53),"",DATEDIF(O53,A53,"Y")&amp;" years, "&amp;DATEDIF(O53,A53,"YM")&amp;" months, "&amp;DATEDIF(O53,A53,"MD")&amp;" days")</f>
        <v/>
      </c>
      <c r="Q53" s="209" t="inlineStr">
        <is>
          <t>Ric Shaw</t>
        </is>
      </c>
      <c r="R53" s="208" t="inlineStr">
        <is>
          <t>AUS</t>
        </is>
      </c>
      <c r="S53" s="692">
        <f>_xlfn.LET(_xlpm.d,_xlfn.XLOOKUP(Q53,'[1]Birth Dates'!$A:$A,'[1]Birth Dates'!$B:$B,"",0),IF(_xlpm.d=0,"",_xlpm.d))</f>
        <v/>
      </c>
      <c r="T53" s="203">
        <f>IF(OR(S53="",A53="",NOT(ISNUMBER(S53)),S53&gt;A53),"",DATEDIF(S53,A53,"Y")&amp;" years, "&amp;DATEDIF(S53,A53,"YM")&amp;" months, "&amp;DATEDIF(S53,A53,"MD")&amp;" days")</f>
        <v/>
      </c>
      <c r="U53" s="208" t="n"/>
      <c r="V53" s="208" t="n"/>
      <c r="W53" s="692">
        <f>_xlfn.LET(_xlpm.d,_xlfn.XLOOKUP(U53,'[1]Birth Dates'!$A:$A,'[1]Birth Dates'!$B:$B,"",0),IF(_xlpm.d=0,"",_xlpm.d))</f>
        <v/>
      </c>
      <c r="X53" s="203">
        <f>IF(OR(W53="",A53="",NOT(ISNUMBER(W53)),W53&gt;A53),"",DATEDIF(W53,A53,"Y")&amp;" years, "&amp;DATEDIF(W53,A53,"YM")&amp;" months, "&amp;DATEDIF(W53,A53,"MD")&amp;" days")</f>
        <v/>
      </c>
      <c r="Y53" s="209" t="n">
        <v>21</v>
      </c>
      <c r="Z53" s="208" t="n"/>
      <c r="AA53" s="208" t="n"/>
      <c r="AB53" s="756" t="n"/>
      <c r="AC53" s="418">
        <f>IF(OR(AB53="",AB53="",AB53=0),"",6.213/(AB53*24))</f>
        <v/>
      </c>
      <c r="AD53" s="208" t="n"/>
      <c r="AE53" s="424" t="n"/>
      <c r="AF53" s="418">
        <f>IF(OR(AE53="",AE53="",AE53=0),"",6.213/(AE53*24))</f>
        <v/>
      </c>
      <c r="AG53" s="175">
        <f>IF(AND(ISNUMBER(Y53),ISNUMBER(AD53)),Y53-AD53,"")</f>
        <v/>
      </c>
      <c r="AH53" s="209" t="inlineStr">
        <is>
          <t>Not Classified</t>
        </is>
      </c>
      <c r="AI53" s="209" t="n">
        <v>112</v>
      </c>
      <c r="AJ53" s="672" t="n">
        <v>0.2879866435185185</v>
      </c>
      <c r="AK53" s="757">
        <f>IF(OR(AI53="",AJ53="",AJ53=0),"",AI53*6.213/(AJ53*24))</f>
        <v/>
      </c>
      <c r="AL53" s="725">
        <f>IF(AI53=AI52,AJ53-AJ52,"")</f>
        <v/>
      </c>
      <c r="AM53" s="17" t="n">
        <v>12</v>
      </c>
      <c r="AN53" s="758" t="n">
        <v>0.001795231481481482</v>
      </c>
      <c r="AO53" s="418">
        <f>IF(OR(AN53="",AN53="",AN53=0),"",6.213/(AN53*24))</f>
        <v/>
      </c>
      <c r="AP53" s="436">
        <f>IF(OR(NOT(ISNUMBER(C53)),NOT(ISNUMBER(Y53))),"",IF(AD53&lt;&gt;"",AD53,Y53)-C53)</f>
        <v/>
      </c>
      <c r="AQ53" s="208" t="n"/>
      <c r="AR53" s="206">
        <f>IF($B53="","",TEXT($A53,"yyyymmdd")&amp;"_P"&amp;$C53&amp;"_C"&amp;$F53&amp;"_"&amp;TRIM(RIGHT(SUBSTITUTE(TRIM(SUBSTITUTE($M53,CHAR(160)," "))," ",REPT(" ",60)),60))&amp;IF($Q53="","","-"&amp;TRIM(RIGHT(SUBSTITUTE(TRIM(SUBSTITUTE($Q53,CHAR(160)," "))," ",REPT(" ",60)),60)))&amp;IF($U53="","","-"&amp;TRIM(RIGHT(SUBSTITUTE(TRIM(SUBSTITUTE($U53,CHAR(160)," "))," ",REPT(" ",60)),60)))&amp;".jpg")</f>
        <v/>
      </c>
    </row>
    <row r="54" ht="56" customHeight="1">
      <c r="A54" s="207" t="n">
        <v>36072</v>
      </c>
      <c r="B54" s="208" t="inlineStr">
        <is>
          <t>AMP Bathurst 1000</t>
        </is>
      </c>
      <c r="C54" s="200" t="inlineStr">
        <is>
          <t>DNF</t>
        </is>
      </c>
      <c r="D54" s="209" t="inlineStr">
        <is>
          <t>NZ</t>
        </is>
      </c>
      <c r="E54" s="208" t="n"/>
      <c r="F54" s="209" t="n">
        <v>70</v>
      </c>
      <c r="G54" s="209" t="inlineStr">
        <is>
          <t>Air Vanuatu / Bartercard</t>
        </is>
      </c>
      <c r="H54" s="208" t="n"/>
      <c r="I54" s="208" t="n"/>
      <c r="J54" s="208" t="n"/>
      <c r="K54" s="210" t="inlineStr">
        <is>
          <t>Toyota Corolla</t>
        </is>
      </c>
      <c r="L54" s="208" t="n"/>
      <c r="M54" s="209" t="inlineStr">
        <is>
          <t>Ted Jarvis</t>
        </is>
      </c>
      <c r="N54" s="208" t="inlineStr">
        <is>
          <t>NZL</t>
        </is>
      </c>
      <c r="O54" s="692">
        <f>_xlfn.LET(_xlpm.d,_xlfn.XLOOKUP(M54,'[1]Birth Dates'!$A:$A,'[1]Birth Dates'!$B:$B,"",0),IF(_xlpm.d=0,"",_xlpm.d))</f>
        <v/>
      </c>
      <c r="P54" s="203">
        <f>IF(OR(O54="",A54="",NOT(ISNUMBER(O54)),O54&gt;A54),"",DATEDIF(O54,A54,"Y")&amp;" years, "&amp;DATEDIF(O54,A54,"YM")&amp;" months, "&amp;DATEDIF(O54,A54,"MD")&amp;" days")</f>
        <v/>
      </c>
      <c r="Q54" s="209" t="inlineStr">
        <is>
          <t>Tony Rutherford</t>
        </is>
      </c>
      <c r="R54" s="208" t="inlineStr">
        <is>
          <t>NZL</t>
        </is>
      </c>
      <c r="S54" s="692">
        <f>_xlfn.LET(_xlpm.d,_xlfn.XLOOKUP(Q54,'[1]Birth Dates'!$A:$A,'[1]Birth Dates'!$B:$B,"",0),IF(_xlpm.d=0,"",_xlpm.d))</f>
        <v/>
      </c>
      <c r="T54" s="203">
        <f>IF(OR(S54="",A54="",NOT(ISNUMBER(S54)),S54&gt;A54),"",DATEDIF(S54,A54,"Y")&amp;" years, "&amp;DATEDIF(S54,A54,"YM")&amp;" months, "&amp;DATEDIF(S54,A54,"MD")&amp;" days")</f>
        <v/>
      </c>
      <c r="U54" s="208" t="n"/>
      <c r="V54" s="208" t="n"/>
      <c r="W54" s="692">
        <f>_xlfn.LET(_xlpm.d,_xlfn.XLOOKUP(U54,'[1]Birth Dates'!$A:$A,'[1]Birth Dates'!$B:$B,"",0),IF(_xlpm.d=0,"",_xlpm.d))</f>
        <v/>
      </c>
      <c r="X54" s="203">
        <f>IF(OR(W54="",A54="",NOT(ISNUMBER(W54)),W54&gt;A54),"",DATEDIF(W54,A54,"Y")&amp;" years, "&amp;DATEDIF(W54,A54,"YM")&amp;" months, "&amp;DATEDIF(W54,A54,"MD")&amp;" days")</f>
        <v/>
      </c>
      <c r="Y54" s="209" t="n">
        <v>42</v>
      </c>
      <c r="Z54" s="208" t="n"/>
      <c r="AA54" s="208" t="n"/>
      <c r="AB54" s="756" t="n"/>
      <c r="AC54" s="418">
        <f>IF(OR(AB54="",AB54="",AB54=0),"",6.213/(AB54*24))</f>
        <v/>
      </c>
      <c r="AD54" s="208" t="n"/>
      <c r="AE54" s="424" t="n"/>
      <c r="AF54" s="418">
        <f>IF(OR(AE54="",AE54="",AE54=0),"",6.213/(AE54*24))</f>
        <v/>
      </c>
      <c r="AG54" s="175">
        <f>IF(AND(ISNUMBER(Y54),ISNUMBER(AD54)),Y54-AD54,"")</f>
        <v/>
      </c>
      <c r="AH54" s="209" t="inlineStr">
        <is>
          <t>Engine</t>
        </is>
      </c>
      <c r="AI54" s="209" t="n">
        <v>111</v>
      </c>
      <c r="AJ54" s="672" t="n">
        <v>0.2794341087962963</v>
      </c>
      <c r="AK54" s="757">
        <f>IF(OR(AI54="",AJ54="",AJ54=0),"",AI54*6.213/(AJ54*24))</f>
        <v/>
      </c>
      <c r="AL54" s="725">
        <f>IF(AI54=AI53,AJ54-AJ53,"")</f>
        <v/>
      </c>
      <c r="AM54" s="17" t="n">
        <v>118</v>
      </c>
      <c r="AN54" s="758" t="n">
        <v>0.001686076388888889</v>
      </c>
      <c r="AO54" s="418">
        <f>IF(OR(AN54="",AN54="",AN54=0),"",6.213/(AN54*24))</f>
        <v/>
      </c>
      <c r="AP54" s="436">
        <f>IF(OR(NOT(ISNUMBER(C54)),NOT(ISNUMBER(Y54))),"",IF(AD54&lt;&gt;"",AD54,Y54)-C54)</f>
        <v/>
      </c>
      <c r="AQ54" s="208" t="n"/>
      <c r="AR54" s="206">
        <f>IF($B54="","",TEXT($A54,"yyyymmdd")&amp;"_P"&amp;$C54&amp;"_C"&amp;$F54&amp;"_"&amp;TRIM(RIGHT(SUBSTITUTE(TRIM(SUBSTITUTE($M54,CHAR(160)," "))," ",REPT(" ",60)),60))&amp;IF($Q54="","","-"&amp;TRIM(RIGHT(SUBSTITUTE(TRIM(SUBSTITUTE($Q54,CHAR(160)," "))," ",REPT(" ",60)),60)))&amp;IF($U54="","","-"&amp;TRIM(RIGHT(SUBSTITUTE(TRIM(SUBSTITUTE($U54,CHAR(160)," "))," ",REPT(" ",60)),60)))&amp;".jpg")</f>
        <v/>
      </c>
    </row>
    <row r="55" ht="42" customHeight="1">
      <c r="A55" s="207" t="n">
        <v>36072</v>
      </c>
      <c r="B55" s="208" t="inlineStr">
        <is>
          <t>AMP Bathurst 1000</t>
        </is>
      </c>
      <c r="C55" s="200" t="inlineStr">
        <is>
          <t>NC</t>
        </is>
      </c>
      <c r="D55" s="209" t="inlineStr">
        <is>
          <t>ST</t>
        </is>
      </c>
      <c r="E55" s="208" t="n"/>
      <c r="F55" s="209" t="n">
        <v>11</v>
      </c>
      <c r="G55" s="209" t="inlineStr">
        <is>
          <t>All Auto Parts</t>
        </is>
      </c>
      <c r="H55" s="208" t="n"/>
      <c r="I55" s="208" t="n"/>
      <c r="J55" s="208" t="n"/>
      <c r="K55" s="210" t="inlineStr">
        <is>
          <t>Toyota Carina</t>
        </is>
      </c>
      <c r="L55" s="208" t="n"/>
      <c r="M55" s="209" t="inlineStr">
        <is>
          <t>Milton Leslight</t>
        </is>
      </c>
      <c r="N55" s="208" t="inlineStr">
        <is>
          <t>AUS</t>
        </is>
      </c>
      <c r="O55" s="692">
        <f>_xlfn.LET(_xlpm.d,_xlfn.XLOOKUP(M55,'[1]Birth Dates'!$A:$A,'[1]Birth Dates'!$B:$B,"",0),IF(_xlpm.d=0,"",_xlpm.d))</f>
        <v/>
      </c>
      <c r="P55" s="203">
        <f>IF(OR(O55="",A55="",NOT(ISNUMBER(O55)),O55&gt;A55),"",DATEDIF(O55,A55,"Y")&amp;" years, "&amp;DATEDIF(O55,A55,"YM")&amp;" months, "&amp;DATEDIF(O55,A55,"MD")&amp;" days")</f>
        <v/>
      </c>
      <c r="Q55" s="209" t="inlineStr">
        <is>
          <t>Dennis Cribbin</t>
        </is>
      </c>
      <c r="R55" s="208" t="inlineStr">
        <is>
          <t>AUS</t>
        </is>
      </c>
      <c r="S55" s="692">
        <f>_xlfn.LET(_xlpm.d,_xlfn.XLOOKUP(Q55,'[1]Birth Dates'!$A:$A,'[1]Birth Dates'!$B:$B,"",0),IF(_xlpm.d=0,"",_xlpm.d))</f>
        <v/>
      </c>
      <c r="T55" s="203">
        <f>IF(OR(S55="",A55="",NOT(ISNUMBER(S55)),S55&gt;A55),"",DATEDIF(S55,A55,"Y")&amp;" years, "&amp;DATEDIF(S55,A55,"YM")&amp;" months, "&amp;DATEDIF(S55,A55,"MD")&amp;" days")</f>
        <v/>
      </c>
      <c r="U55" s="208" t="n"/>
      <c r="V55" s="208" t="n"/>
      <c r="W55" s="692">
        <f>_xlfn.LET(_xlpm.d,_xlfn.XLOOKUP(U55,'[1]Birth Dates'!$A:$A,'[1]Birth Dates'!$B:$B,"",0),IF(_xlpm.d=0,"",_xlpm.d))</f>
        <v/>
      </c>
      <c r="X55" s="203">
        <f>IF(OR(W55="",A55="",NOT(ISNUMBER(W55)),W55&gt;A55),"",DATEDIF(W55,A55,"Y")&amp;" years, "&amp;DATEDIF(W55,A55,"YM")&amp;" months, "&amp;DATEDIF(W55,A55,"MD")&amp;" days")</f>
        <v/>
      </c>
      <c r="Y55" s="209" t="n">
        <v>27</v>
      </c>
      <c r="Z55" s="208" t="n"/>
      <c r="AA55" s="208" t="n"/>
      <c r="AB55" s="756" t="n"/>
      <c r="AC55" s="418">
        <f>IF(OR(AB55="",AB55="",AB55=0),"",6.213/(AB55*24))</f>
        <v/>
      </c>
      <c r="AD55" s="208" t="n"/>
      <c r="AE55" s="424" t="n"/>
      <c r="AF55" s="418">
        <f>IF(OR(AE55="",AE55="",AE55=0),"",6.213/(AE55*24))</f>
        <v/>
      </c>
      <c r="AG55" s="175">
        <f>IF(AND(ISNUMBER(Y55),ISNUMBER(AD55)),Y55-AD55,"")</f>
        <v/>
      </c>
      <c r="AH55" s="209" t="inlineStr">
        <is>
          <t>Not Classified</t>
        </is>
      </c>
      <c r="AI55" s="209" t="n">
        <v>110</v>
      </c>
      <c r="AJ55" s="672" t="n">
        <v>0.278543912037037</v>
      </c>
      <c r="AK55" s="757">
        <f>IF(OR(AI55="",AJ55="",AJ55=0),"",AI55*6.213/(AJ55*24))</f>
        <v/>
      </c>
      <c r="AL55" s="725">
        <f>IF(AI55=AI54,AJ55-AJ54,"")</f>
        <v/>
      </c>
      <c r="AM55" s="17" t="n">
        <v>7</v>
      </c>
      <c r="AN55" s="758" t="n">
        <v>0.001801585648148148</v>
      </c>
      <c r="AO55" s="418">
        <f>IF(OR(AN55="",AN55="",AN55=0),"",6.213/(AN55*24))</f>
        <v/>
      </c>
      <c r="AP55" s="436">
        <f>IF(OR(NOT(ISNUMBER(C55)),NOT(ISNUMBER(Y55))),"",IF(AD55&lt;&gt;"",AD55,Y55)-C55)</f>
        <v/>
      </c>
      <c r="AQ55" s="208" t="n"/>
      <c r="AR55" s="206">
        <f>IF($B55="","",TEXT($A55,"yyyymmdd")&amp;"_P"&amp;$C55&amp;"_C"&amp;$F55&amp;"_"&amp;TRIM(RIGHT(SUBSTITUTE(TRIM(SUBSTITUTE($M55,CHAR(160)," "))," ",REPT(" ",60)),60))&amp;IF($Q55="","","-"&amp;TRIM(RIGHT(SUBSTITUTE(TRIM(SUBSTITUTE($Q55,CHAR(160)," "))," ",REPT(" ",60)),60)))&amp;IF($U55="","","-"&amp;TRIM(RIGHT(SUBSTITUTE(TRIM(SUBSTITUTE($U55,CHAR(160)," "))," ",REPT(" ",60)),60)))&amp;".jpg")</f>
        <v/>
      </c>
    </row>
    <row r="56" ht="56" customHeight="1">
      <c r="A56" s="207" t="n">
        <v>36072</v>
      </c>
      <c r="B56" s="208" t="inlineStr">
        <is>
          <t>AMP Bathurst 1000</t>
        </is>
      </c>
      <c r="C56" s="200" t="inlineStr">
        <is>
          <t>NC</t>
        </is>
      </c>
      <c r="D56" s="209" t="inlineStr">
        <is>
          <t>ST</t>
        </is>
      </c>
      <c r="E56" s="208" t="n"/>
      <c r="F56" s="209" t="n">
        <v>58</v>
      </c>
      <c r="G56" s="209" t="inlineStr">
        <is>
          <t>HVE Motorsport</t>
        </is>
      </c>
      <c r="H56" s="208" t="n"/>
      <c r="I56" s="208" t="n"/>
      <c r="J56" s="208" t="n"/>
      <c r="K56" s="210" t="inlineStr">
        <is>
          <t>Hyundai Lantra</t>
        </is>
      </c>
      <c r="L56" s="208" t="n"/>
      <c r="M56" s="209" t="inlineStr">
        <is>
          <t>Paul Pickett</t>
        </is>
      </c>
      <c r="N56" s="208" t="inlineStr">
        <is>
          <t>AUS</t>
        </is>
      </c>
      <c r="O56" s="692">
        <f>_xlfn.LET(_xlpm.d,_xlfn.XLOOKUP(M56,'[1]Birth Dates'!$A:$A,'[1]Birth Dates'!$B:$B,"",0),IF(_xlpm.d=0,"",_xlpm.d))</f>
        <v/>
      </c>
      <c r="P56" s="203">
        <f>IF(OR(O56="",A56="",NOT(ISNUMBER(O56)),O56&gt;A56),"",DATEDIF(O56,A56,"Y")&amp;" years, "&amp;DATEDIF(O56,A56,"YM")&amp;" months, "&amp;DATEDIF(O56,A56,"MD")&amp;" days")</f>
        <v/>
      </c>
      <c r="Q56" s="209" t="inlineStr">
        <is>
          <t>Peter Rushton</t>
        </is>
      </c>
      <c r="R56" s="208" t="inlineStr">
        <is>
          <t>AUS</t>
        </is>
      </c>
      <c r="S56" s="692">
        <f>_xlfn.LET(_xlpm.d,_xlfn.XLOOKUP(Q56,'[1]Birth Dates'!$A:$A,'[1]Birth Dates'!$B:$B,"",0),IF(_xlpm.d=0,"",_xlpm.d))</f>
        <v/>
      </c>
      <c r="T56" s="203">
        <f>IF(OR(S56="",A56="",NOT(ISNUMBER(S56)),S56&gt;A56),"",DATEDIF(S56,A56,"Y")&amp;" years, "&amp;DATEDIF(S56,A56,"YM")&amp;" months, "&amp;DATEDIF(S56,A56,"MD")&amp;" days")</f>
        <v/>
      </c>
      <c r="U56" s="208" t="inlineStr">
        <is>
          <t>Nigel Stones</t>
        </is>
      </c>
      <c r="V56" s="208" t="inlineStr">
        <is>
          <t>AUS</t>
        </is>
      </c>
      <c r="W56" s="692">
        <f>_xlfn.LET(_xlpm.d,_xlfn.XLOOKUP(U56,'[1]Birth Dates'!$A:$A,'[1]Birth Dates'!$B:$B,"",0),IF(_xlpm.d=0,"",_xlpm.d))</f>
        <v/>
      </c>
      <c r="X56" s="203">
        <f>IF(OR(W56="",A56="",NOT(ISNUMBER(W56)),W56&gt;A56),"",DATEDIF(W56,A56,"Y")&amp;" years, "&amp;DATEDIF(W56,A56,"YM")&amp;" months, "&amp;DATEDIF(W56,A56,"MD")&amp;" days")</f>
        <v/>
      </c>
      <c r="Y56" s="209" t="n">
        <v>19</v>
      </c>
      <c r="Z56" s="208" t="n"/>
      <c r="AA56" s="208" t="n"/>
      <c r="AB56" s="756" t="n"/>
      <c r="AC56" s="418">
        <f>IF(OR(AB56="",AB56="",AB56=0),"",6.213/(AB56*24))</f>
        <v/>
      </c>
      <c r="AD56" s="208" t="n"/>
      <c r="AE56" s="424" t="n"/>
      <c r="AF56" s="418">
        <f>IF(OR(AE56="",AE56="",AE56=0),"",6.213/(AE56*24))</f>
        <v/>
      </c>
      <c r="AG56" s="175">
        <f>IF(AND(ISNUMBER(Y56),ISNUMBER(AD56)),Y56-AD56,"")</f>
        <v/>
      </c>
      <c r="AH56" s="209" t="inlineStr">
        <is>
          <t>Not Classified</t>
        </is>
      </c>
      <c r="AI56" s="209" t="n">
        <v>107</v>
      </c>
      <c r="AJ56" s="672" t="n">
        <v>0.2515479976851852</v>
      </c>
      <c r="AK56" s="757">
        <f>IF(OR(AI56="",AJ56="",AJ56=0),"",AI56*6.213/(AJ56*24))</f>
        <v/>
      </c>
      <c r="AL56" s="725">
        <f>IF(AI56=AI55,AJ56-AJ55,"")</f>
        <v/>
      </c>
      <c r="AM56" s="17" t="n">
        <v>61</v>
      </c>
      <c r="AN56" s="758" t="n">
        <v>0.002075821759259259</v>
      </c>
      <c r="AO56" s="418">
        <f>IF(OR(AN56="",AN56="",AN56=0),"",6.213/(AN56*24))</f>
        <v/>
      </c>
      <c r="AP56" s="436">
        <f>IF(OR(NOT(ISNUMBER(C56)),NOT(ISNUMBER(Y56))),"",IF(AD56&lt;&gt;"",AD56,Y56)-C56)</f>
        <v/>
      </c>
      <c r="AQ56" s="208" t="n"/>
      <c r="AR56" s="206">
        <f>IF($B56="","",TEXT($A56,"yyyymmdd")&amp;"_P"&amp;$C56&amp;"_C"&amp;$F56&amp;"_"&amp;TRIM(RIGHT(SUBSTITUTE(TRIM(SUBSTITUTE($M56,CHAR(160)," "))," ",REPT(" ",60)),60))&amp;IF($Q56="","","-"&amp;TRIM(RIGHT(SUBSTITUTE(TRIM(SUBSTITUTE($Q56,CHAR(160)," "))," ",REPT(" ",60)),60)))&amp;IF($U56="","","-"&amp;TRIM(RIGHT(SUBSTITUTE(TRIM(SUBSTITUTE($U56,CHAR(160)," "))," ",REPT(" ",60)),60)))&amp;".jpg")</f>
        <v/>
      </c>
    </row>
    <row r="57" ht="56" customHeight="1">
      <c r="A57" s="207" t="n">
        <v>36072</v>
      </c>
      <c r="B57" s="208" t="inlineStr">
        <is>
          <t>AMP Bathurst 1000</t>
        </is>
      </c>
      <c r="C57" s="200" t="inlineStr">
        <is>
          <t>DNF</t>
        </is>
      </c>
      <c r="D57" s="209" t="inlineStr">
        <is>
          <t>ST</t>
        </is>
      </c>
      <c r="E57" s="208" t="n"/>
      <c r="F57" s="209" t="n">
        <v>2</v>
      </c>
      <c r="G57" s="210" t="inlineStr">
        <is>
          <t>Audi Sport Australia</t>
        </is>
      </c>
      <c r="H57" s="208" t="n"/>
      <c r="I57" s="208" t="n"/>
      <c r="J57" s="208" t="n"/>
      <c r="K57" s="210" t="inlineStr">
        <is>
          <t>Audi A4 Quattro</t>
        </is>
      </c>
      <c r="L57" s="208" t="n"/>
      <c r="M57" s="209" t="inlineStr">
        <is>
          <t>Paul Morris</t>
        </is>
      </c>
      <c r="N57" s="208" t="inlineStr">
        <is>
          <t>AUS</t>
        </is>
      </c>
      <c r="O57" s="692">
        <f>_xlfn.LET(_xlpm.d,_xlfn.XLOOKUP(M57,'[1]Birth Dates'!$A:$A,'[1]Birth Dates'!$B:$B,"",0),IF(_xlpm.d=0,"",_xlpm.d))</f>
        <v/>
      </c>
      <c r="P57" s="203">
        <f>IF(OR(O57="",A57="",NOT(ISNUMBER(O57)),O57&gt;A57),"",DATEDIF(O57,A57,"Y")&amp;" years, "&amp;DATEDIF(O57,A57,"YM")&amp;" months, "&amp;DATEDIF(O57,A57,"MD")&amp;" days")</f>
        <v/>
      </c>
      <c r="Q57" s="209" t="inlineStr">
        <is>
          <t>Paul Radisich</t>
        </is>
      </c>
      <c r="R57" s="208" t="inlineStr">
        <is>
          <t>NZL</t>
        </is>
      </c>
      <c r="S57" s="692">
        <f>_xlfn.LET(_xlpm.d,_xlfn.XLOOKUP(Q57,'[1]Birth Dates'!$A:$A,'[1]Birth Dates'!$B:$B,"",0),IF(_xlpm.d=0,"",_xlpm.d))</f>
        <v/>
      </c>
      <c r="T57" s="203">
        <f>IF(OR(S57="",A57="",NOT(ISNUMBER(S57)),S57&gt;A57),"",DATEDIF(S57,A57,"Y")&amp;" years, "&amp;DATEDIF(S57,A57,"YM")&amp;" months, "&amp;DATEDIF(S57,A57,"MD")&amp;" days")</f>
        <v/>
      </c>
      <c r="U57" s="208" t="n"/>
      <c r="V57" s="208" t="n"/>
      <c r="W57" s="692">
        <f>_xlfn.LET(_xlpm.d,_xlfn.XLOOKUP(U57,'[1]Birth Dates'!$A:$A,'[1]Birth Dates'!$B:$B,"",0),IF(_xlpm.d=0,"",_xlpm.d))</f>
        <v/>
      </c>
      <c r="X57" s="203">
        <f>IF(OR(W57="",A57="",NOT(ISNUMBER(W57)),W57&gt;A57),"",DATEDIF(W57,A57,"Y")&amp;" years, "&amp;DATEDIF(W57,A57,"YM")&amp;" months, "&amp;DATEDIF(W57,A57,"MD")&amp;" days")</f>
        <v/>
      </c>
      <c r="Y57" s="209" t="n">
        <v>6</v>
      </c>
      <c r="Z57" s="208" t="n"/>
      <c r="AA57" s="208" t="n"/>
      <c r="AB57" s="756" t="n"/>
      <c r="AC57" s="418">
        <f>IF(OR(AB57="",AB57="",AB57=0),"",6.213/(AB57*24))</f>
        <v/>
      </c>
      <c r="AD57" s="208" t="n">
        <v>6</v>
      </c>
      <c r="AE57" s="423" t="n">
        <v>0.001600300925925926</v>
      </c>
      <c r="AF57" s="418">
        <f>IF(OR(AE57="",AE57="",AE57=0),"",6.213/(AE57*24))</f>
        <v/>
      </c>
      <c r="AG57" s="175">
        <f>IF(AND(ISNUMBER(Y57),ISNUMBER(AD57)),Y57-AD57,"")</f>
        <v/>
      </c>
      <c r="AH57" s="209" t="inlineStr">
        <is>
          <t>Crash damage</t>
        </is>
      </c>
      <c r="AI57" s="209" t="n">
        <v>84</v>
      </c>
      <c r="AJ57" s="672" t="n">
        <v>0.1485269328703704</v>
      </c>
      <c r="AK57" s="757">
        <f>IF(OR(AI57="",AJ57="",AJ57=0),"",AI57*6.213/(AJ57*24))</f>
        <v/>
      </c>
      <c r="AL57" s="725">
        <f>IF(AI57=AI56,AJ57-AJ56,"")</f>
        <v/>
      </c>
      <c r="AM57" s="17" t="n">
        <v>23</v>
      </c>
      <c r="AN57" s="758" t="n">
        <v>0.001612789351851852</v>
      </c>
      <c r="AO57" s="418">
        <f>IF(OR(AN57="",AN57="",AN57=0),"",6.213/(AN57*24))</f>
        <v/>
      </c>
      <c r="AP57" s="436">
        <f>IF(OR(NOT(ISNUMBER(C57)),NOT(ISNUMBER(Y57))),"",IF(AD57&lt;&gt;"",AD57,Y57)-C57)</f>
        <v/>
      </c>
      <c r="AQ57" s="208" t="n"/>
      <c r="AR57" s="206">
        <f>IF($B57="","",TEXT($A57,"yyyymmdd")&amp;"_P"&amp;$C57&amp;"_C"&amp;$F57&amp;"_"&amp;TRIM(RIGHT(SUBSTITUTE(TRIM(SUBSTITUTE($M57,CHAR(160)," "))," ",REPT(" ",60)),60))&amp;IF($Q57="","","-"&amp;TRIM(RIGHT(SUBSTITUTE(TRIM(SUBSTITUTE($Q57,CHAR(160)," "))," ",REPT(" ",60)),60)))&amp;IF($U57="","","-"&amp;TRIM(RIGHT(SUBSTITUTE(TRIM(SUBSTITUTE($U57,CHAR(160)," "))," ",REPT(" ",60)),60)))&amp;".jpg")</f>
        <v/>
      </c>
    </row>
    <row r="58" ht="42" customHeight="1">
      <c r="A58" s="207" t="n">
        <v>36072</v>
      </c>
      <c r="B58" s="208" t="inlineStr">
        <is>
          <t>AMP Bathurst 1000</t>
        </is>
      </c>
      <c r="C58" s="200" t="inlineStr">
        <is>
          <t>DNF</t>
        </is>
      </c>
      <c r="D58" s="209" t="inlineStr">
        <is>
          <t>ST</t>
        </is>
      </c>
      <c r="E58" s="208" t="n"/>
      <c r="F58" s="209" t="n">
        <v>80</v>
      </c>
      <c r="G58" s="210" t="inlineStr">
        <is>
          <t>Team Vectra</t>
        </is>
      </c>
      <c r="H58" s="208" t="n"/>
      <c r="I58" s="208" t="n"/>
      <c r="J58" s="208" t="n"/>
      <c r="K58" s="210" t="inlineStr">
        <is>
          <t>Holden Vectra</t>
        </is>
      </c>
      <c r="L58" s="208" t="n"/>
      <c r="M58" s="209" t="inlineStr">
        <is>
          <t>Greg Murphy</t>
        </is>
      </c>
      <c r="N58" s="208" t="inlineStr">
        <is>
          <t>NZL</t>
        </is>
      </c>
      <c r="O58" s="692">
        <f>_xlfn.LET(_xlpm.d,_xlfn.XLOOKUP(M58,'[1]Birth Dates'!$A:$A,'[1]Birth Dates'!$B:$B,"",0),IF(_xlpm.d=0,"",_xlpm.d))</f>
        <v/>
      </c>
      <c r="P58" s="203">
        <f>IF(OR(O58="",A58="",NOT(ISNUMBER(O58)),O58&gt;A58),"",DATEDIF(O58,A58,"Y")&amp;" years, "&amp;DATEDIF(O58,A58,"YM")&amp;" months, "&amp;DATEDIF(O58,A58,"MD")&amp;" days")</f>
        <v/>
      </c>
      <c r="Q58" s="209" t="inlineStr">
        <is>
          <t>Russell Ingall</t>
        </is>
      </c>
      <c r="R58" s="208" t="inlineStr">
        <is>
          <t>AUS</t>
        </is>
      </c>
      <c r="S58" s="692">
        <f>_xlfn.LET(_xlpm.d,_xlfn.XLOOKUP(Q58,'[1]Birth Dates'!$A:$A,'[1]Birth Dates'!$B:$B,"",0),IF(_xlpm.d=0,"",_xlpm.d))</f>
        <v/>
      </c>
      <c r="T58" s="203">
        <f>IF(OR(S58="",A58="",NOT(ISNUMBER(S58)),S58&gt;A58),"",DATEDIF(S58,A58,"Y")&amp;" years, "&amp;DATEDIF(S58,A58,"YM")&amp;" months, "&amp;DATEDIF(S58,A58,"MD")&amp;" days")</f>
        <v/>
      </c>
      <c r="U58" s="208" t="n"/>
      <c r="V58" s="208" t="n"/>
      <c r="W58" s="692">
        <f>_xlfn.LET(_xlpm.d,_xlfn.XLOOKUP(U58,'[1]Birth Dates'!$A:$A,'[1]Birth Dates'!$B:$B,"",0),IF(_xlpm.d=0,"",_xlpm.d))</f>
        <v/>
      </c>
      <c r="X58" s="203">
        <f>IF(OR(W58="",A58="",NOT(ISNUMBER(W58)),W58&gt;A58),"",DATEDIF(W58,A58,"Y")&amp;" years, "&amp;DATEDIF(W58,A58,"YM")&amp;" months, "&amp;DATEDIF(W58,A58,"MD")&amp;" days")</f>
        <v/>
      </c>
      <c r="Y58" s="209" t="n">
        <v>4</v>
      </c>
      <c r="Z58" s="208" t="n"/>
      <c r="AA58" s="208" t="n"/>
      <c r="AB58" s="756" t="n"/>
      <c r="AC58" s="418">
        <f>IF(OR(AB58="",AB58="",AB58=0),"",6.213/(AB58*24))</f>
        <v/>
      </c>
      <c r="AD58" s="208" t="n">
        <v>4</v>
      </c>
      <c r="AE58" s="423" t="n">
        <v>0.001583078703703704</v>
      </c>
      <c r="AF58" s="418">
        <f>IF(OR(AE58="",AE58="",AE58=0),"",6.213/(AE58*24))</f>
        <v/>
      </c>
      <c r="AG58" s="175">
        <f>IF(AND(ISNUMBER(Y58),ISNUMBER(AD58)),Y58-AD58,"")</f>
        <v/>
      </c>
      <c r="AH58" s="209" t="inlineStr">
        <is>
          <t>Crash</t>
        </is>
      </c>
      <c r="AI58" s="209" t="n">
        <v>83</v>
      </c>
      <c r="AJ58" s="672" t="n">
        <v>0.1456134953703704</v>
      </c>
      <c r="AK58" s="757">
        <f>IF(OR(AI58="",AJ58="",AJ58=0),"",AI58*6.213/(AJ58*24))</f>
        <v/>
      </c>
      <c r="AL58" s="725">
        <f>IF(AI58=AI57,AJ58-AJ57,"")</f>
        <v/>
      </c>
      <c r="AM58" s="17" t="n">
        <v>68</v>
      </c>
      <c r="AN58" s="758" t="n">
        <v>0.001608032407407407</v>
      </c>
      <c r="AO58" s="418">
        <f>IF(OR(AN58="",AN58="",AN58=0),"",6.213/(AN58*24))</f>
        <v/>
      </c>
      <c r="AP58" s="436">
        <f>IF(OR(NOT(ISNUMBER(C58)),NOT(ISNUMBER(Y58))),"",IF(AD58&lt;&gt;"",AD58,Y58)-C58)</f>
        <v/>
      </c>
      <c r="AQ58" s="208" t="n"/>
      <c r="AR58" s="206">
        <f>IF($B58="","",TEXT($A58,"yyyymmdd")&amp;"_P"&amp;$C58&amp;"_C"&amp;$F58&amp;"_"&amp;TRIM(RIGHT(SUBSTITUTE(TRIM(SUBSTITUTE($M58,CHAR(160)," "))," ",REPT(" ",60)),60))&amp;IF($Q58="","","-"&amp;TRIM(RIGHT(SUBSTITUTE(TRIM(SUBSTITUTE($Q58,CHAR(160)," "))," ",REPT(" ",60)),60)))&amp;IF($U58="","","-"&amp;TRIM(RIGHT(SUBSTITUTE(TRIM(SUBSTITUTE($U58,CHAR(160)," "))," ",REPT(" ",60)),60)))&amp;".jpg")</f>
        <v/>
      </c>
    </row>
    <row r="59" ht="56" customHeight="1">
      <c r="A59" s="207" t="n">
        <v>36072</v>
      </c>
      <c r="B59" s="208" t="inlineStr">
        <is>
          <t>AMP Bathurst 1000</t>
        </is>
      </c>
      <c r="C59" s="200" t="inlineStr">
        <is>
          <t>DNF</t>
        </is>
      </c>
      <c r="D59" s="209" t="inlineStr">
        <is>
          <t>ST</t>
        </is>
      </c>
      <c r="E59" s="208" t="n"/>
      <c r="F59" s="209" t="n">
        <v>4</v>
      </c>
      <c r="G59" s="210" t="inlineStr">
        <is>
          <t>Volvo S40 Racing</t>
        </is>
      </c>
      <c r="H59" s="208" t="n"/>
      <c r="I59" s="208" t="n"/>
      <c r="J59" s="208" t="n"/>
      <c r="K59" s="210" t="inlineStr">
        <is>
          <t>Volvo S40</t>
        </is>
      </c>
      <c r="L59" s="208" t="n"/>
      <c r="M59" s="209" t="inlineStr">
        <is>
          <t>Tim Harvey</t>
        </is>
      </c>
      <c r="N59" s="208" t="inlineStr">
        <is>
          <t>GBR</t>
        </is>
      </c>
      <c r="O59" s="692">
        <f>_xlfn.LET(_xlpm.d,_xlfn.XLOOKUP(M59,'[1]Birth Dates'!$A:$A,'[1]Birth Dates'!$B:$B,"",0),IF(_xlpm.d=0,"",_xlpm.d))</f>
        <v/>
      </c>
      <c r="P59" s="203">
        <f>IF(OR(O59="",A59="",NOT(ISNUMBER(O59)),O59&gt;A59),"",DATEDIF(O59,A59,"Y")&amp;" years, "&amp;DATEDIF(O59,A59,"YM")&amp;" months, "&amp;DATEDIF(O59,A59,"MD")&amp;" days")</f>
        <v/>
      </c>
      <c r="Q59" s="209" t="inlineStr">
        <is>
          <t>Jan Nilsson</t>
        </is>
      </c>
      <c r="R59" s="208" t="inlineStr">
        <is>
          <t>SWE</t>
        </is>
      </c>
      <c r="S59" s="692">
        <f>_xlfn.LET(_xlpm.d,_xlfn.XLOOKUP(Q59,'[1]Birth Dates'!$A:$A,'[1]Birth Dates'!$B:$B,"",0),IF(_xlpm.d=0,"",_xlpm.d))</f>
        <v/>
      </c>
      <c r="T59" s="203">
        <f>IF(OR(S59="",A59="",NOT(ISNUMBER(S59)),S59&gt;A59),"",DATEDIF(S59,A59,"Y")&amp;" years, "&amp;DATEDIF(S59,A59,"YM")&amp;" months, "&amp;DATEDIF(S59,A59,"MD")&amp;" days")</f>
        <v/>
      </c>
      <c r="U59" s="208" t="n"/>
      <c r="V59" s="208" t="n"/>
      <c r="W59" s="692">
        <f>_xlfn.LET(_xlpm.d,_xlfn.XLOOKUP(U59,'[1]Birth Dates'!$A:$A,'[1]Birth Dates'!$B:$B,"",0),IF(_xlpm.d=0,"",_xlpm.d))</f>
        <v/>
      </c>
      <c r="X59" s="203">
        <f>IF(OR(W59="",A59="",NOT(ISNUMBER(W59)),W59&gt;A59),"",DATEDIF(W59,A59,"Y")&amp;" years, "&amp;DATEDIF(W59,A59,"YM")&amp;" months, "&amp;DATEDIF(W59,A59,"MD")&amp;" days")</f>
        <v/>
      </c>
      <c r="Y59" s="209" t="n">
        <v>3</v>
      </c>
      <c r="Z59" s="208" t="n"/>
      <c r="AA59" s="208" t="n"/>
      <c r="AB59" s="756" t="n"/>
      <c r="AC59" s="418">
        <f>IF(OR(AB59="",AB59="",AB59=0),"",6.213/(AB59*24))</f>
        <v/>
      </c>
      <c r="AD59" s="208" t="n">
        <v>3</v>
      </c>
      <c r="AE59" s="423" t="n">
        <v>0.001579479166666667</v>
      </c>
      <c r="AF59" s="418">
        <f>IF(OR(AE59="",AE59="",AE59=0),"",6.213/(AE59*24))</f>
        <v/>
      </c>
      <c r="AG59" s="175">
        <f>IF(AND(ISNUMBER(Y59),ISNUMBER(AD59)),Y59-AD59,"")</f>
        <v/>
      </c>
      <c r="AH59" s="209" t="inlineStr">
        <is>
          <t>Crash</t>
        </is>
      </c>
      <c r="AI59" s="209" t="n">
        <v>82</v>
      </c>
      <c r="AJ59" s="672" t="n">
        <v>0.1456324537037037</v>
      </c>
      <c r="AK59" s="757">
        <f>IF(OR(AI59="",AJ59="",AJ59=0),"",AI59*6.213/(AJ59*24))</f>
        <v/>
      </c>
      <c r="AL59" s="725">
        <f>IF(AI59=AI58,AJ59-AJ58,"")</f>
        <v/>
      </c>
      <c r="AM59" s="17" t="n">
        <v>82</v>
      </c>
      <c r="AN59" s="758" t="n">
        <v>0.001608252314814815</v>
      </c>
      <c r="AO59" s="418">
        <f>IF(OR(AN59="",AN59="",AN59=0),"",6.213/(AN59*24))</f>
        <v/>
      </c>
      <c r="AP59" s="436">
        <f>IF(OR(NOT(ISNUMBER(C59)),NOT(ISNUMBER(Y59))),"",IF(AD59&lt;&gt;"",AD59,Y59)-C59)</f>
        <v/>
      </c>
      <c r="AQ59" s="208" t="n"/>
      <c r="AR59" s="206">
        <f>IF($B59="","",TEXT($A59,"yyyymmdd")&amp;"_P"&amp;$C59&amp;"_C"&amp;$F59&amp;"_"&amp;TRIM(RIGHT(SUBSTITUTE(TRIM(SUBSTITUTE($M59,CHAR(160)," "))," ",REPT(" ",60)),60))&amp;IF($Q59="","","-"&amp;TRIM(RIGHT(SUBSTITUTE(TRIM(SUBSTITUTE($Q59,CHAR(160)," "))," ",REPT(" ",60)),60)))&amp;IF($U59="","","-"&amp;TRIM(RIGHT(SUBSTITUTE(TRIM(SUBSTITUTE($U59,CHAR(160)," "))," ",REPT(" ",60)),60)))&amp;".jpg")</f>
        <v/>
      </c>
    </row>
    <row r="60" ht="56" customHeight="1">
      <c r="A60" s="207" t="n">
        <v>36072</v>
      </c>
      <c r="B60" s="208" t="inlineStr">
        <is>
          <t>AMP Bathurst 1000</t>
        </is>
      </c>
      <c r="C60" s="200" t="inlineStr">
        <is>
          <t>DNF</t>
        </is>
      </c>
      <c r="D60" s="209" t="inlineStr">
        <is>
          <t>ST</t>
        </is>
      </c>
      <c r="E60" s="208" t="n"/>
      <c r="F60" s="209" t="n">
        <v>98</v>
      </c>
      <c r="G60" s="209" t="inlineStr">
        <is>
          <t>Knight Racing</t>
        </is>
      </c>
      <c r="H60" s="208" t="n"/>
      <c r="I60" s="208" t="n"/>
      <c r="J60" s="208" t="n"/>
      <c r="K60" s="210" t="inlineStr">
        <is>
          <t>Ford Mondeo</t>
        </is>
      </c>
      <c r="L60" s="208" t="n"/>
      <c r="M60" s="209" t="inlineStr">
        <is>
          <t>Paula Elstrek</t>
        </is>
      </c>
      <c r="N60" s="208" t="inlineStr">
        <is>
          <t>AUS</t>
        </is>
      </c>
      <c r="O60" s="692">
        <f>_xlfn.LET(_xlpm.d,_xlfn.XLOOKUP(M60,'[1]Birth Dates'!$A:$A,'[1]Birth Dates'!$B:$B,"",0),IF(_xlpm.d=0,"",_xlpm.d))</f>
        <v/>
      </c>
      <c r="P60" s="203">
        <f>IF(OR(O60="",A60="",NOT(ISNUMBER(O60)),O60&gt;A60),"",DATEDIF(O60,A60,"Y")&amp;" years, "&amp;DATEDIF(O60,A60,"YM")&amp;" months, "&amp;DATEDIF(O60,A60,"MD")&amp;" days")</f>
        <v/>
      </c>
      <c r="Q60" s="209" t="inlineStr">
        <is>
          <t>Damien Digby</t>
        </is>
      </c>
      <c r="R60" s="208" t="inlineStr">
        <is>
          <t>AUS</t>
        </is>
      </c>
      <c r="S60" s="692">
        <f>_xlfn.LET(_xlpm.d,_xlfn.XLOOKUP(Q60,'[1]Birth Dates'!$A:$A,'[1]Birth Dates'!$B:$B,"",0),IF(_xlpm.d=0,"",_xlpm.d))</f>
        <v/>
      </c>
      <c r="T60" s="203">
        <f>IF(OR(S60="",A60="",NOT(ISNUMBER(S60)),S60&gt;A60),"",DATEDIF(S60,A60,"Y")&amp;" years, "&amp;DATEDIF(S60,A60,"YM")&amp;" months, "&amp;DATEDIF(S60,A60,"MD")&amp;" days")</f>
        <v/>
      </c>
      <c r="U60" s="208" t="inlineStr">
        <is>
          <t>Heidi O'Neill</t>
        </is>
      </c>
      <c r="V60" s="208" t="inlineStr">
        <is>
          <t>AUS</t>
        </is>
      </c>
      <c r="W60" s="692">
        <f>_xlfn.LET(_xlpm.d,_xlfn.XLOOKUP(U60,'[1]Birth Dates'!$A:$A,'[1]Birth Dates'!$B:$B,"",0),IF(_xlpm.d=0,"",_xlpm.d))</f>
        <v/>
      </c>
      <c r="X60" s="203">
        <f>IF(OR(W60="",A60="",NOT(ISNUMBER(W60)),W60&gt;A60),"",DATEDIF(W60,A60,"Y")&amp;" years, "&amp;DATEDIF(W60,A60,"YM")&amp;" months, "&amp;DATEDIF(W60,A60,"MD")&amp;" days")</f>
        <v/>
      </c>
      <c r="Y60" s="209" t="n">
        <v>25</v>
      </c>
      <c r="Z60" s="208" t="n"/>
      <c r="AA60" s="208" t="n"/>
      <c r="AB60" s="756" t="n"/>
      <c r="AC60" s="418">
        <f>IF(OR(AB60="",AB60="",AB60=0),"",6.213/(AB60*24))</f>
        <v/>
      </c>
      <c r="AD60" s="208" t="n"/>
      <c r="AE60" s="424" t="n"/>
      <c r="AF60" s="418">
        <f>IF(OR(AE60="",AE60="",AE60=0),"",6.213/(AE60*24))</f>
        <v/>
      </c>
      <c r="AG60" s="175">
        <f>IF(AND(ISNUMBER(Y60),ISNUMBER(AD60)),Y60-AD60,"")</f>
        <v/>
      </c>
      <c r="AH60" s="209" t="inlineStr">
        <is>
          <t>Spun Off</t>
        </is>
      </c>
      <c r="AI60" s="209" t="n">
        <v>78</v>
      </c>
      <c r="AJ60" s="672" t="n">
        <v>0.2344785185185185</v>
      </c>
      <c r="AK60" s="757">
        <f>IF(OR(AI60="",AJ60="",AJ60=0),"",AI60*6.213/(AJ60*24))</f>
        <v/>
      </c>
      <c r="AL60" s="725">
        <f>IF(AI60=AI59,AJ60-AJ59,"")</f>
        <v/>
      </c>
      <c r="AM60" s="17" t="n">
        <v>7</v>
      </c>
      <c r="AN60" s="758" t="n">
        <v>0.001693993055555555</v>
      </c>
      <c r="AO60" s="418">
        <f>IF(OR(AN60="",AN60="",AN60=0),"",6.213/(AN60*24))</f>
        <v/>
      </c>
      <c r="AP60" s="436">
        <f>IF(OR(NOT(ISNUMBER(C60)),NOT(ISNUMBER(Y60))),"",IF(AD60&lt;&gt;"",AD60,Y60)-C60)</f>
        <v/>
      </c>
      <c r="AQ60" s="208" t="n"/>
      <c r="AR60" s="213">
        <f>IF($B60="","",TEXT($A60,"yyyymmdd")&amp;"_P"&amp;$C60&amp;"_C"&amp;$F60&amp;"_"&amp;TRIM(RIGHT(SUBSTITUTE(TRIM(SUBSTITUTE($M60,CHAR(160)," "))," ",REPT(" ",60)),60))&amp;IF($Q60="","","-"&amp;TRIM(RIGHT(SUBSTITUTE(TRIM(SUBSTITUTE($Q60,CHAR(160)," "))," ",REPT(" ",60)),60)))&amp;IF($U60="","","-"&amp;TRIM(RIGHT(SUBSTITUTE(TRIM(SUBSTITUTE($U60,CHAR(160)," "))," ",REPT(" ",60)),60)))&amp;".jpg")</f>
        <v/>
      </c>
    </row>
    <row r="61" ht="56" customHeight="1">
      <c r="A61" s="207" t="n">
        <v>36072</v>
      </c>
      <c r="B61" s="208" t="inlineStr">
        <is>
          <t>AMP Bathurst 1000</t>
        </is>
      </c>
      <c r="C61" s="200" t="inlineStr">
        <is>
          <t>DNF</t>
        </is>
      </c>
      <c r="D61" s="209" t="inlineStr">
        <is>
          <t>ST</t>
        </is>
      </c>
      <c r="E61" s="208" t="n"/>
      <c r="F61" s="209" t="n">
        <v>77</v>
      </c>
      <c r="G61" s="209" t="inlineStr">
        <is>
          <t>Motorsport Developments</t>
        </is>
      </c>
      <c r="H61" s="208" t="n"/>
      <c r="I61" s="208" t="n"/>
      <c r="J61" s="208" t="n"/>
      <c r="K61" s="210" t="inlineStr">
        <is>
          <t>Toyota Carina</t>
        </is>
      </c>
      <c r="L61" s="208" t="n"/>
      <c r="M61" s="209" t="inlineStr">
        <is>
          <t>Malcolm Rea</t>
        </is>
      </c>
      <c r="N61" s="208" t="inlineStr">
        <is>
          <t>AUS</t>
        </is>
      </c>
      <c r="O61" s="692">
        <f>_xlfn.LET(_xlpm.d,_xlfn.XLOOKUP(M61,'[1]Birth Dates'!$A:$A,'[1]Birth Dates'!$B:$B,"",0),IF(_xlpm.d=0,"",_xlpm.d))</f>
        <v/>
      </c>
      <c r="P61" s="203">
        <f>IF(OR(O61="",A61="",NOT(ISNUMBER(O61)),O61&gt;A61),"",DATEDIF(O61,A61,"Y")&amp;" years, "&amp;DATEDIF(O61,A61,"YM")&amp;" months, "&amp;DATEDIF(O61,A61,"MD")&amp;" days")</f>
        <v/>
      </c>
      <c r="Q61" s="209" t="inlineStr">
        <is>
          <t>Wayne Wakefield</t>
        </is>
      </c>
      <c r="R61" s="208" t="inlineStr">
        <is>
          <t>AUS</t>
        </is>
      </c>
      <c r="S61" s="692">
        <f>_xlfn.LET(_xlpm.d,_xlfn.XLOOKUP(Q61,'[1]Birth Dates'!$A:$A,'[1]Birth Dates'!$B:$B,"",0),IF(_xlpm.d=0,"",_xlpm.d))</f>
        <v/>
      </c>
      <c r="T61" s="203">
        <f>IF(OR(S61="",A61="",NOT(ISNUMBER(S61)),S61&gt;A61),"",DATEDIF(S61,A61,"Y")&amp;" years, "&amp;DATEDIF(S61,A61,"YM")&amp;" months, "&amp;DATEDIF(S61,A61,"MD")&amp;" days")</f>
        <v/>
      </c>
      <c r="U61" s="208" t="n"/>
      <c r="V61" s="208" t="n"/>
      <c r="W61" s="692">
        <f>_xlfn.LET(_xlpm.d,_xlfn.XLOOKUP(U61,'[1]Birth Dates'!$A:$A,'[1]Birth Dates'!$B:$B,"",0),IF(_xlpm.d=0,"",_xlpm.d))</f>
        <v/>
      </c>
      <c r="X61" s="203">
        <f>IF(OR(W61="",A61="",NOT(ISNUMBER(W61)),W61&gt;A61),"",DATEDIF(W61,A61,"Y")&amp;" years, "&amp;DATEDIF(W61,A61,"YM")&amp;" months, "&amp;DATEDIF(W61,A61,"MD")&amp;" days")</f>
        <v/>
      </c>
      <c r="Y61" s="209" t="n">
        <v>23</v>
      </c>
      <c r="Z61" s="208" t="n"/>
      <c r="AA61" s="208" t="n"/>
      <c r="AB61" s="756" t="n"/>
      <c r="AC61" s="418">
        <f>IF(OR(AB61="",AB61="",AB61=0),"",6.213/(AB61*24))</f>
        <v/>
      </c>
      <c r="AD61" s="208" t="n"/>
      <c r="AE61" s="424" t="n"/>
      <c r="AF61" s="418">
        <f>IF(OR(AE61="",AE61="",AE61=0),"",6.213/(AE61*24))</f>
        <v/>
      </c>
      <c r="AG61" s="175">
        <f>IF(AND(ISNUMBER(Y61),ISNUMBER(AD61)),Y61-AD61,"")</f>
        <v/>
      </c>
      <c r="AH61" s="209" t="inlineStr">
        <is>
          <t>Crash</t>
        </is>
      </c>
      <c r="AI61" s="209" t="n">
        <v>76</v>
      </c>
      <c r="AJ61" s="672" t="n">
        <v>0.1460512152777778</v>
      </c>
      <c r="AK61" s="757">
        <f>IF(OR(AI61="",AJ61="",AJ61=0),"",AI61*6.213/(AJ61*24))</f>
        <v/>
      </c>
      <c r="AL61" s="725">
        <f>IF(AI61=AI60,AJ61-AJ60,"")</f>
        <v/>
      </c>
      <c r="AM61" s="17" t="n">
        <v>66</v>
      </c>
      <c r="AN61" s="758" t="n">
        <v>0.001705555555555556</v>
      </c>
      <c r="AO61" s="418">
        <f>IF(OR(AN61="",AN61="",AN61=0),"",6.213/(AN61*24))</f>
        <v/>
      </c>
      <c r="AP61" s="436">
        <f>IF(OR(NOT(ISNUMBER(C61)),NOT(ISNUMBER(Y61))),"",IF(AD61&lt;&gt;"",AD61,Y61)-C61)</f>
        <v/>
      </c>
      <c r="AQ61" s="208" t="n"/>
      <c r="AR61" s="206">
        <f>IF($B61="","",TEXT($A61,"yyyymmdd")&amp;"_P"&amp;$C61&amp;"_C"&amp;$F61&amp;"_"&amp;TRIM(RIGHT(SUBSTITUTE(TRIM(SUBSTITUTE($M61,CHAR(160)," "))," ",REPT(" ",60)),60))&amp;IF($Q61="","","-"&amp;TRIM(RIGHT(SUBSTITUTE(TRIM(SUBSTITUTE($Q61,CHAR(160)," "))," ",REPT(" ",60)),60)))&amp;IF($U61="","","-"&amp;TRIM(RIGHT(SUBSTITUTE(TRIM(SUBSTITUTE($U61,CHAR(160)," "))," ",REPT(" ",60)),60)))&amp;".jpg")</f>
        <v/>
      </c>
    </row>
    <row r="62" ht="42" customHeight="1">
      <c r="A62" s="207" t="n">
        <v>36072</v>
      </c>
      <c r="B62" s="208" t="inlineStr">
        <is>
          <t>AMP Bathurst 1000</t>
        </is>
      </c>
      <c r="C62" s="200" t="inlineStr">
        <is>
          <t>DNF</t>
        </is>
      </c>
      <c r="D62" s="209" t="inlineStr">
        <is>
          <t>ST</t>
        </is>
      </c>
      <c r="E62" s="208" t="n"/>
      <c r="F62" s="209" t="n">
        <v>24</v>
      </c>
      <c r="G62" s="209" t="inlineStr">
        <is>
          <t>Bruce Miles</t>
        </is>
      </c>
      <c r="H62" s="208" t="n"/>
      <c r="I62" s="208" t="n"/>
      <c r="J62" s="208" t="n"/>
      <c r="K62" s="210" t="inlineStr">
        <is>
          <t>BMW 318i</t>
        </is>
      </c>
      <c r="L62" s="208" t="n"/>
      <c r="M62" s="209" t="inlineStr">
        <is>
          <t>Bruce Miles</t>
        </is>
      </c>
      <c r="N62" s="208" t="inlineStr">
        <is>
          <t>NZL</t>
        </is>
      </c>
      <c r="O62" s="692">
        <f>_xlfn.LET(_xlpm.d,_xlfn.XLOOKUP(M62,'[1]Birth Dates'!$A:$A,'[1]Birth Dates'!$B:$B,"",0),IF(_xlpm.d=0,"",_xlpm.d))</f>
        <v/>
      </c>
      <c r="P62" s="203">
        <f>IF(OR(O62="",A62="",NOT(ISNUMBER(O62)),O62&gt;A62),"",DATEDIF(O62,A62,"Y")&amp;" years, "&amp;DATEDIF(O62,A62,"YM")&amp;" months, "&amp;DATEDIF(O62,A62,"MD")&amp;" days")</f>
        <v/>
      </c>
      <c r="Q62" s="209" t="inlineStr">
        <is>
          <t>Murray Cleland</t>
        </is>
      </c>
      <c r="R62" s="208" t="inlineStr">
        <is>
          <t>NZL</t>
        </is>
      </c>
      <c r="S62" s="692">
        <f>_xlfn.LET(_xlpm.d,_xlfn.XLOOKUP(Q62,'[1]Birth Dates'!$A:$A,'[1]Birth Dates'!$B:$B,"",0),IF(_xlpm.d=0,"",_xlpm.d))</f>
        <v/>
      </c>
      <c r="T62" s="203">
        <f>IF(OR(S62="",A62="",NOT(ISNUMBER(S62)),S62&gt;A62),"",DATEDIF(S62,A62,"Y")&amp;" years, "&amp;DATEDIF(S62,A62,"YM")&amp;" months, "&amp;DATEDIF(S62,A62,"MD")&amp;" days")</f>
        <v/>
      </c>
      <c r="U62" s="208" t="n"/>
      <c r="V62" s="208" t="n"/>
      <c r="W62" s="692">
        <f>_xlfn.LET(_xlpm.d,_xlfn.XLOOKUP(U62,'[1]Birth Dates'!$A:$A,'[1]Birth Dates'!$B:$B,"",0),IF(_xlpm.d=0,"",_xlpm.d))</f>
        <v/>
      </c>
      <c r="X62" s="203">
        <f>IF(OR(W62="",A62="",NOT(ISNUMBER(W62)),W62&gt;A62),"",DATEDIF(W62,A62,"Y")&amp;" years, "&amp;DATEDIF(W62,A62,"YM")&amp;" months, "&amp;DATEDIF(W62,A62,"MD")&amp;" days")</f>
        <v/>
      </c>
      <c r="Y62" s="209" t="n">
        <v>20</v>
      </c>
      <c r="Z62" s="208" t="n"/>
      <c r="AA62" s="208" t="n"/>
      <c r="AB62" s="756" t="n"/>
      <c r="AC62" s="418">
        <f>IF(OR(AB62="",AB62="",AB62=0),"",6.213/(AB62*24))</f>
        <v/>
      </c>
      <c r="AD62" s="208" t="n"/>
      <c r="AE62" s="424" t="n"/>
      <c r="AF62" s="418">
        <f>IF(OR(AE62="",AE62="",AE62=0),"",6.213/(AE62*24))</f>
        <v/>
      </c>
      <c r="AG62" s="175">
        <f>IF(AND(ISNUMBER(Y62),ISNUMBER(AD62)),Y62-AD62,"")</f>
        <v/>
      </c>
      <c r="AH62" s="209" t="inlineStr">
        <is>
          <t>Gearbox</t>
        </is>
      </c>
      <c r="AI62" s="209" t="n">
        <v>63</v>
      </c>
      <c r="AJ62" s="672" t="n">
        <v>0.1190294675925926</v>
      </c>
      <c r="AK62" s="757">
        <f>IF(OR(AI62="",AJ62="",AJ62=0),"",AI62*6.213/(AJ62*24))</f>
        <v/>
      </c>
      <c r="AL62" s="725">
        <f>IF(AI62=AI61,AJ62-AJ61,"")</f>
        <v/>
      </c>
      <c r="AM62" s="17" t="n">
        <v>11</v>
      </c>
      <c r="AN62" s="758" t="n">
        <v>0.001763206018518519</v>
      </c>
      <c r="AO62" s="418">
        <f>IF(OR(AN62="",AN62="",AN62=0),"",6.213/(AN62*24))</f>
        <v/>
      </c>
      <c r="AP62" s="436">
        <f>IF(OR(NOT(ISNUMBER(C62)),NOT(ISNUMBER(Y62))),"",IF(AD62&lt;&gt;"",AD62,Y62)-C62)</f>
        <v/>
      </c>
      <c r="AQ62" s="208" t="n"/>
      <c r="AR62" s="206">
        <f>IF($B62="","",TEXT($A62,"yyyymmdd")&amp;"_P"&amp;$C62&amp;"_C"&amp;$F62&amp;"_"&amp;TRIM(RIGHT(SUBSTITUTE(TRIM(SUBSTITUTE($M62,CHAR(160)," "))," ",REPT(" ",60)),60))&amp;IF($Q62="","","-"&amp;TRIM(RIGHT(SUBSTITUTE(TRIM(SUBSTITUTE($Q62,CHAR(160)," "))," ",REPT(" ",60)),60)))&amp;IF($U62="","","-"&amp;TRIM(RIGHT(SUBSTITUTE(TRIM(SUBSTITUTE($U62,CHAR(160)," "))," ",REPT(" ",60)),60)))&amp;".jpg")</f>
        <v/>
      </c>
    </row>
    <row r="63" ht="56" customHeight="1">
      <c r="A63" s="207" t="n">
        <v>36072</v>
      </c>
      <c r="B63" s="208" t="inlineStr">
        <is>
          <t>AMP Bathurst 1000</t>
        </is>
      </c>
      <c r="C63" s="200" t="inlineStr">
        <is>
          <t>DNF</t>
        </is>
      </c>
      <c r="D63" s="209" t="inlineStr">
        <is>
          <t>3E</t>
        </is>
      </c>
      <c r="E63" s="208" t="n"/>
      <c r="F63" s="209" t="n">
        <v>38</v>
      </c>
      <c r="G63" s="209" t="inlineStr">
        <is>
          <t>Phoenix Motorsport</t>
        </is>
      </c>
      <c r="H63" s="208" t="n"/>
      <c r="I63" s="208" t="n"/>
      <c r="J63" s="208" t="n"/>
      <c r="K63" s="210" t="inlineStr">
        <is>
          <t>Toyota Camry</t>
        </is>
      </c>
      <c r="L63" s="208" t="n"/>
      <c r="M63" s="209" t="inlineStr">
        <is>
          <t>David Ratcliff</t>
        </is>
      </c>
      <c r="N63" s="208" t="inlineStr">
        <is>
          <t>AUS</t>
        </is>
      </c>
      <c r="O63" s="692">
        <f>_xlfn.LET(_xlpm.d,_xlfn.XLOOKUP(M63,'[1]Birth Dates'!$A:$A,'[1]Birth Dates'!$B:$B,"",0),IF(_xlpm.d=0,"",_xlpm.d))</f>
        <v/>
      </c>
      <c r="P63" s="203">
        <f>IF(OR(O63="",A63="",NOT(ISNUMBER(O63)),O63&gt;A63),"",DATEDIF(O63,A63,"Y")&amp;" years, "&amp;DATEDIF(O63,A63,"YM")&amp;" months, "&amp;DATEDIF(O63,A63,"MD")&amp;" days")</f>
        <v/>
      </c>
      <c r="Q63" s="209" t="inlineStr">
        <is>
          <t>Ron Searle</t>
        </is>
      </c>
      <c r="R63" s="208" t="inlineStr">
        <is>
          <t>AUS</t>
        </is>
      </c>
      <c r="S63" s="692">
        <f>_xlfn.LET(_xlpm.d,_xlfn.XLOOKUP(Q63,'[1]Birth Dates'!$A:$A,'[1]Birth Dates'!$B:$B,"",0),IF(_xlpm.d=0,"",_xlpm.d))</f>
        <v/>
      </c>
      <c r="T63" s="203">
        <f>IF(OR(S63="",A63="",NOT(ISNUMBER(S63)),S63&gt;A63),"",DATEDIF(S63,A63,"Y")&amp;" years, "&amp;DATEDIF(S63,A63,"YM")&amp;" months, "&amp;DATEDIF(S63,A63,"MD")&amp;" days")</f>
        <v/>
      </c>
      <c r="U63" s="208" t="n"/>
      <c r="V63" s="208" t="n"/>
      <c r="W63" s="692">
        <f>_xlfn.LET(_xlpm.d,_xlfn.XLOOKUP(U63,'[1]Birth Dates'!$A:$A,'[1]Birth Dates'!$B:$B,"",0),IF(_xlpm.d=0,"",_xlpm.d))</f>
        <v/>
      </c>
      <c r="X63" s="203">
        <f>IF(OR(W63="",A63="",NOT(ISNUMBER(W63)),W63&gt;A63),"",DATEDIF(W63,A63,"Y")&amp;" years, "&amp;DATEDIF(W63,A63,"YM")&amp;" months, "&amp;DATEDIF(W63,A63,"MD")&amp;" days")</f>
        <v/>
      </c>
      <c r="Y63" s="209" t="n">
        <v>35</v>
      </c>
      <c r="Z63" s="208" t="n"/>
      <c r="AA63" s="208" t="n"/>
      <c r="AB63" s="756" t="n"/>
      <c r="AC63" s="418">
        <f>IF(OR(AB63="",AB63="",AB63=0),"",6.213/(AB63*24))</f>
        <v/>
      </c>
      <c r="AD63" s="208" t="n"/>
      <c r="AE63" s="424" t="n"/>
      <c r="AF63" s="418">
        <f>IF(OR(AE63="",AE63="",AE63=0),"",6.213/(AE63*24))</f>
        <v/>
      </c>
      <c r="AG63" s="175">
        <f>IF(AND(ISNUMBER(Y63),ISNUMBER(AD63)),Y63-AD63,"")</f>
        <v/>
      </c>
      <c r="AH63" s="209" t="inlineStr">
        <is>
          <t>Electrical</t>
        </is>
      </c>
      <c r="AI63" s="209" t="n">
        <v>59</v>
      </c>
      <c r="AJ63" s="672" t="n">
        <v>0.1198314351851852</v>
      </c>
      <c r="AK63" s="757">
        <f>IF(OR(AI63="",AJ63="",AJ63=0),"",AI63*6.213/(AJ63*24))</f>
        <v/>
      </c>
      <c r="AL63" s="725">
        <f>IF(AI63=AI62,AJ63-AJ62,"")</f>
        <v/>
      </c>
      <c r="AM63" s="17" t="n">
        <v>41</v>
      </c>
      <c r="AN63" s="758" t="n">
        <v>0.001928020833333333</v>
      </c>
      <c r="AO63" s="418">
        <f>IF(OR(AN63="",AN63="",AN63=0),"",6.213/(AN63*24))</f>
        <v/>
      </c>
      <c r="AP63" s="436">
        <f>IF(OR(NOT(ISNUMBER(C63)),NOT(ISNUMBER(Y63))),"",IF(AD63&lt;&gt;"",AD63,Y63)-C63)</f>
        <v/>
      </c>
      <c r="AQ63" s="208" t="n"/>
      <c r="AR63" s="206">
        <f>IF($B63="","",TEXT($A63,"yyyymmdd")&amp;"_P"&amp;$C63&amp;"_C"&amp;$F63&amp;"_"&amp;TRIM(RIGHT(SUBSTITUTE(TRIM(SUBSTITUTE($M63,CHAR(160)," "))," ",REPT(" ",60)),60))&amp;IF($Q63="","","-"&amp;TRIM(RIGHT(SUBSTITUTE(TRIM(SUBSTITUTE($Q63,CHAR(160)," "))," ",REPT(" ",60)),60)))&amp;IF($U63="","","-"&amp;TRIM(RIGHT(SUBSTITUTE(TRIM(SUBSTITUTE($U63,CHAR(160)," "))," ",REPT(" ",60)),60)))&amp;".jpg")</f>
        <v/>
      </c>
    </row>
    <row r="64" ht="42" customHeight="1">
      <c r="A64" s="207" t="n">
        <v>36072</v>
      </c>
      <c r="B64" s="208" t="inlineStr">
        <is>
          <t>AMP Bathurst 1000</t>
        </is>
      </c>
      <c r="C64" s="200" t="inlineStr">
        <is>
          <t>DNF</t>
        </is>
      </c>
      <c r="D64" s="209" t="inlineStr">
        <is>
          <t>NZ</t>
        </is>
      </c>
      <c r="E64" s="208" t="n"/>
      <c r="F64" s="209" t="n">
        <v>61</v>
      </c>
      <c r="G64" s="209" t="inlineStr">
        <is>
          <t>Prestige Motorsports Management</t>
        </is>
      </c>
      <c r="H64" s="208" t="n"/>
      <c r="I64" s="208" t="n"/>
      <c r="J64" s="208" t="n"/>
      <c r="K64" s="210" t="inlineStr">
        <is>
          <t>Nissan Sentra SSS</t>
        </is>
      </c>
      <c r="L64" s="208" t="n"/>
      <c r="M64" s="209" t="inlineStr">
        <is>
          <t>Peter Van Breugel</t>
        </is>
      </c>
      <c r="N64" s="208" t="inlineStr">
        <is>
          <t>NZL</t>
        </is>
      </c>
      <c r="O64" s="692">
        <f>_xlfn.LET(_xlpm.d,_xlfn.XLOOKUP(M64,'[1]Birth Dates'!$A:$A,'[1]Birth Dates'!$B:$B,"",0),IF(_xlpm.d=0,"",_xlpm.d))</f>
        <v/>
      </c>
      <c r="P64" s="203">
        <f>IF(OR(O64="",A64="",NOT(ISNUMBER(O64)),O64&gt;A64),"",DATEDIF(O64,A64,"Y")&amp;" years, "&amp;DATEDIF(O64,A64,"YM")&amp;" months, "&amp;DATEDIF(O64,A64,"MD")&amp;" days")</f>
        <v/>
      </c>
      <c r="Q64" s="209" t="inlineStr">
        <is>
          <t>Ian Spurle</t>
        </is>
      </c>
      <c r="R64" s="208" t="inlineStr">
        <is>
          <t>NZL</t>
        </is>
      </c>
      <c r="S64" s="692">
        <f>_xlfn.LET(_xlpm.d,_xlfn.XLOOKUP(Q64,'[1]Birth Dates'!$A:$A,'[1]Birth Dates'!$B:$B,"",0),IF(_xlpm.d=0,"",_xlpm.d))</f>
        <v/>
      </c>
      <c r="T64" s="203">
        <f>IF(OR(S64="",A64="",NOT(ISNUMBER(S64)),S64&gt;A64),"",DATEDIF(S64,A64,"Y")&amp;" years, "&amp;DATEDIF(S64,A64,"YM")&amp;" months, "&amp;DATEDIF(S64,A64,"MD")&amp;" days")</f>
        <v/>
      </c>
      <c r="U64" s="208" t="inlineStr">
        <is>
          <t>Mike Eady</t>
        </is>
      </c>
      <c r="V64" s="208" t="inlineStr">
        <is>
          <t>NZL</t>
        </is>
      </c>
      <c r="W64" s="692">
        <f>_xlfn.LET(_xlpm.d,_xlfn.XLOOKUP(U64,'[1]Birth Dates'!$A:$A,'[1]Birth Dates'!$B:$B,"",0),IF(_xlpm.d=0,"",_xlpm.d))</f>
        <v/>
      </c>
      <c r="X64" s="203">
        <f>IF(OR(W64="",A64="",NOT(ISNUMBER(W64)),W64&gt;A64),"",DATEDIF(W64,A64,"Y")&amp;" years, "&amp;DATEDIF(W64,A64,"YM")&amp;" months, "&amp;DATEDIF(W64,A64,"MD")&amp;" days")</f>
        <v/>
      </c>
      <c r="Y64" s="209" t="n">
        <v>26</v>
      </c>
      <c r="Z64" s="208" t="n"/>
      <c r="AA64" s="208" t="n"/>
      <c r="AB64" s="756" t="n"/>
      <c r="AC64" s="418">
        <f>IF(OR(AB64="",AB64="",AB64=0),"",6.213/(AB64*24))</f>
        <v/>
      </c>
      <c r="AD64" s="208" t="n"/>
      <c r="AE64" s="424" t="n"/>
      <c r="AF64" s="418">
        <f>IF(OR(AE64="",AE64="",AE64=0),"",6.213/(AE64*24))</f>
        <v/>
      </c>
      <c r="AG64" s="175">
        <f>IF(AND(ISNUMBER(Y64),ISNUMBER(AD64)),Y64-AD64,"")</f>
        <v/>
      </c>
      <c r="AH64" s="209" t="inlineStr">
        <is>
          <t>Crash</t>
        </is>
      </c>
      <c r="AI64" s="209" t="n">
        <v>56</v>
      </c>
      <c r="AJ64" s="672" t="n">
        <v>0.1443022685185185</v>
      </c>
      <c r="AK64" s="757">
        <f>IF(OR(AI64="",AJ64="",AJ64=0),"",AI64*6.213/(AJ64*24))</f>
        <v/>
      </c>
      <c r="AL64" s="725">
        <f>IF(AI64=AI63,AJ64-AJ63,"")</f>
        <v/>
      </c>
      <c r="AM64" s="17" t="n">
        <v>12</v>
      </c>
      <c r="AN64" s="758" t="n">
        <v>0.001829560185185185</v>
      </c>
      <c r="AO64" s="418">
        <f>IF(OR(AN64="",AN64="",AN64=0),"",6.213/(AN64*24))</f>
        <v/>
      </c>
      <c r="AP64" s="436">
        <f>IF(OR(NOT(ISNUMBER(C64)),NOT(ISNUMBER(Y64))),"",IF(AD64&lt;&gt;"",AD64,Y64)-C64)</f>
        <v/>
      </c>
      <c r="AQ64" s="208" t="n"/>
      <c r="AR64" s="206">
        <f>IF($B64="","",TEXT($A64,"yyyymmdd")&amp;"_P"&amp;$C64&amp;"_C"&amp;$F64&amp;"_"&amp;TRIM(RIGHT(SUBSTITUTE(TRIM(SUBSTITUTE($M64,CHAR(160)," "))," ",REPT(" ",60)),60))&amp;IF($Q64="","","-"&amp;TRIM(RIGHT(SUBSTITUTE(TRIM(SUBSTITUTE($Q64,CHAR(160)," "))," ",REPT(" ",60)),60)))&amp;IF($U64="","","-"&amp;TRIM(RIGHT(SUBSTITUTE(TRIM(SUBSTITUTE($U64,CHAR(160)," "))," ",REPT(" ",60)),60)))&amp;".jpg")</f>
        <v/>
      </c>
    </row>
    <row r="65" ht="56" customHeight="1">
      <c r="A65" s="207" t="n">
        <v>36072</v>
      </c>
      <c r="B65" s="208" t="inlineStr">
        <is>
          <t>AMP Bathurst 1000</t>
        </is>
      </c>
      <c r="C65" s="200" t="inlineStr">
        <is>
          <t>DNF</t>
        </is>
      </c>
      <c r="D65" s="209" t="inlineStr">
        <is>
          <t>ST</t>
        </is>
      </c>
      <c r="E65" s="208" t="n"/>
      <c r="F65" s="209" t="n">
        <v>10</v>
      </c>
      <c r="G65" s="209" t="inlineStr">
        <is>
          <t>TC Motorsport</t>
        </is>
      </c>
      <c r="H65" s="208" t="n"/>
      <c r="I65" s="208" t="n"/>
      <c r="J65" s="208" t="n"/>
      <c r="K65" s="210" t="inlineStr">
        <is>
          <t>Peugeot 406</t>
        </is>
      </c>
      <c r="L65" s="208" t="n"/>
      <c r="M65" s="209" t="inlineStr">
        <is>
          <t>Tony Newman</t>
        </is>
      </c>
      <c r="N65" s="208" t="inlineStr">
        <is>
          <t>NZL</t>
        </is>
      </c>
      <c r="O65" s="692">
        <f>_xlfn.LET(_xlpm.d,_xlfn.XLOOKUP(M65,'[1]Birth Dates'!$A:$A,'[1]Birth Dates'!$B:$B,"",0),IF(_xlpm.d=0,"",_xlpm.d))</f>
        <v/>
      </c>
      <c r="P65" s="203">
        <f>IF(OR(O65="",A65="",NOT(ISNUMBER(O65)),O65&gt;A65),"",DATEDIF(O65,A65,"Y")&amp;" years, "&amp;DATEDIF(O65,A65,"YM")&amp;" months, "&amp;DATEDIF(O65,A65,"MD")&amp;" days")</f>
        <v/>
      </c>
      <c r="Q65" s="209" t="inlineStr">
        <is>
          <t>Mark Williamson</t>
        </is>
      </c>
      <c r="R65" s="208" t="inlineStr">
        <is>
          <t>AUS</t>
        </is>
      </c>
      <c r="S65" s="692">
        <f>_xlfn.LET(_xlpm.d,_xlfn.XLOOKUP(Q65,'[1]Birth Dates'!$A:$A,'[1]Birth Dates'!$B:$B,"",0),IF(_xlpm.d=0,"",_xlpm.d))</f>
        <v/>
      </c>
      <c r="T65" s="203">
        <f>IF(OR(S65="",A65="",NOT(ISNUMBER(S65)),S65&gt;A65),"",DATEDIF(S65,A65,"Y")&amp;" years, "&amp;DATEDIF(S65,A65,"YM")&amp;" months, "&amp;DATEDIF(S65,A65,"MD")&amp;" days")</f>
        <v/>
      </c>
      <c r="U65" s="208" t="n"/>
      <c r="V65" s="208" t="n"/>
      <c r="W65" s="692">
        <f>_xlfn.LET(_xlpm.d,_xlfn.XLOOKUP(U65,'[1]Birth Dates'!$A:$A,'[1]Birth Dates'!$B:$B,"",0),IF(_xlpm.d=0,"",_xlpm.d))</f>
        <v/>
      </c>
      <c r="X65" s="203">
        <f>IF(OR(W65="",A65="",NOT(ISNUMBER(W65)),W65&gt;A65),"",DATEDIF(W65,A65,"Y")&amp;" years, "&amp;DATEDIF(W65,A65,"YM")&amp;" months, "&amp;DATEDIF(W65,A65,"MD")&amp;" days")</f>
        <v/>
      </c>
      <c r="Y65" s="209" t="n">
        <v>11</v>
      </c>
      <c r="Z65" s="208" t="n"/>
      <c r="AA65" s="208" t="n"/>
      <c r="AB65" s="756" t="n"/>
      <c r="AC65" s="418">
        <f>IF(OR(AB65="",AB65="",AB65=0),"",6.213/(AB65*24))</f>
        <v/>
      </c>
      <c r="AD65" s="208" t="n"/>
      <c r="AE65" s="424" t="n"/>
      <c r="AF65" s="418">
        <f>IF(OR(AE65="",AE65="",AE65=0),"",6.213/(AE65*24))</f>
        <v/>
      </c>
      <c r="AG65" s="175">
        <f>IF(AND(ISNUMBER(Y65),ISNUMBER(AD65)),Y65-AD65,"")</f>
        <v/>
      </c>
      <c r="AH65" s="209" t="inlineStr">
        <is>
          <t>Engine</t>
        </is>
      </c>
      <c r="AI65" s="209" t="n">
        <v>52</v>
      </c>
      <c r="AJ65" s="672" t="n">
        <v>0.1017733333333333</v>
      </c>
      <c r="AK65" s="757">
        <f>IF(OR(AI65="",AJ65="",AJ65=0),"",AI65*6.213/(AJ65*24))</f>
        <v/>
      </c>
      <c r="AL65" s="725">
        <f>IF(AI65=AI64,AJ65-AJ64,"")</f>
        <v/>
      </c>
      <c r="AM65" s="17" t="n">
        <v>14</v>
      </c>
      <c r="AN65" s="758" t="n">
        <v>0.001703148148148148</v>
      </c>
      <c r="AO65" s="418">
        <f>IF(OR(AN65="",AN65="",AN65=0),"",6.213/(AN65*24))</f>
        <v/>
      </c>
      <c r="AP65" s="436">
        <f>IF(OR(NOT(ISNUMBER(C65)),NOT(ISNUMBER(Y65))),"",IF(AD65&lt;&gt;"",AD65,Y65)-C65)</f>
        <v/>
      </c>
      <c r="AQ65" s="208" t="n"/>
      <c r="AR65" s="206">
        <f>IF($B65="","",TEXT($A65,"yyyymmdd")&amp;"_P"&amp;$C65&amp;"_C"&amp;$F65&amp;"_"&amp;TRIM(RIGHT(SUBSTITUTE(TRIM(SUBSTITUTE($M65,CHAR(160)," "))," ",REPT(" ",60)),60))&amp;IF($Q65="","","-"&amp;TRIM(RIGHT(SUBSTITUTE(TRIM(SUBSTITUTE($Q65,CHAR(160)," "))," ",REPT(" ",60)),60)))&amp;IF($U65="","","-"&amp;TRIM(RIGHT(SUBSTITUTE(TRIM(SUBSTITUTE($U65,CHAR(160)," "))," ",REPT(" ",60)),60)))&amp;".jpg")</f>
        <v/>
      </c>
    </row>
    <row r="66" ht="42" customHeight="1">
      <c r="A66" s="207" t="n">
        <v>36072</v>
      </c>
      <c r="B66" s="208" t="inlineStr">
        <is>
          <t>AMP Bathurst 1000</t>
        </is>
      </c>
      <c r="C66" s="200" t="inlineStr">
        <is>
          <t>DNF</t>
        </is>
      </c>
      <c r="D66" s="209" t="inlineStr">
        <is>
          <t>ST</t>
        </is>
      </c>
      <c r="E66" s="208" t="n"/>
      <c r="F66" s="209" t="n">
        <v>29</v>
      </c>
      <c r="G66" s="209" t="inlineStr">
        <is>
          <t>Brookes Motorsport</t>
        </is>
      </c>
      <c r="H66" s="208" t="n"/>
      <c r="I66" s="208" t="n"/>
      <c r="J66" s="208" t="n"/>
      <c r="K66" s="210" t="inlineStr">
        <is>
          <t>Honda Accord</t>
        </is>
      </c>
      <c r="L66" s="208" t="n"/>
      <c r="M66" s="209" t="inlineStr">
        <is>
          <t>Robb Gravett</t>
        </is>
      </c>
      <c r="N66" s="208" t="inlineStr">
        <is>
          <t>GBR</t>
        </is>
      </c>
      <c r="O66" s="692">
        <f>_xlfn.LET(_xlpm.d,_xlfn.XLOOKUP(M66,'[1]Birth Dates'!$A:$A,'[1]Birth Dates'!$B:$B,"",0),IF(_xlpm.d=0,"",_xlpm.d))</f>
        <v/>
      </c>
      <c r="P66" s="203">
        <f>IF(OR(O66="",A66="",NOT(ISNUMBER(O66)),O66&gt;A66),"",DATEDIF(O66,A66,"Y")&amp;" years, "&amp;DATEDIF(O66,A66,"YM")&amp;" months, "&amp;DATEDIF(O66,A66,"MD")&amp;" days")</f>
        <v/>
      </c>
      <c r="Q66" s="209" t="inlineStr">
        <is>
          <t>Lee Brookes</t>
        </is>
      </c>
      <c r="R66" s="208" t="inlineStr">
        <is>
          <t>GBR</t>
        </is>
      </c>
      <c r="S66" s="692">
        <f>_xlfn.LET(_xlpm.d,_xlfn.XLOOKUP(Q66,'[1]Birth Dates'!$A:$A,'[1]Birth Dates'!$B:$B,"",0),IF(_xlpm.d=0,"",_xlpm.d))</f>
        <v/>
      </c>
      <c r="T66" s="203">
        <f>IF(OR(S66="",A66="",NOT(ISNUMBER(S66)),S66&gt;A66),"",DATEDIF(S66,A66,"Y")&amp;" years, "&amp;DATEDIF(S66,A66,"YM")&amp;" months, "&amp;DATEDIF(S66,A66,"MD")&amp;" days")</f>
        <v/>
      </c>
      <c r="U66" s="208" t="n"/>
      <c r="V66" s="208" t="n"/>
      <c r="W66" s="692">
        <f>_xlfn.LET(_xlpm.d,_xlfn.XLOOKUP(U66,'[1]Birth Dates'!$A:$A,'[1]Birth Dates'!$B:$B,"",0),IF(_xlpm.d=0,"",_xlpm.d))</f>
        <v/>
      </c>
      <c r="X66" s="203">
        <f>IF(OR(W66="",A66="",NOT(ISNUMBER(W66)),W66&gt;A66),"",DATEDIF(W66,A66,"Y")&amp;" years, "&amp;DATEDIF(W66,A66,"YM")&amp;" months, "&amp;DATEDIF(W66,A66,"MD")&amp;" days")</f>
        <v/>
      </c>
      <c r="Y66" s="209" t="n">
        <v>8</v>
      </c>
      <c r="Z66" s="208" t="n"/>
      <c r="AA66" s="208" t="n"/>
      <c r="AB66" s="756" t="n"/>
      <c r="AC66" s="418">
        <f>IF(OR(AB66="",AB66="",AB66=0),"",6.213/(AB66*24))</f>
        <v/>
      </c>
      <c r="AD66" s="208" t="n"/>
      <c r="AE66" s="424" t="n"/>
      <c r="AF66" s="418">
        <f>IF(OR(AE66="",AE66="",AE66=0),"",6.213/(AE66*24))</f>
        <v/>
      </c>
      <c r="AG66" s="175">
        <f>IF(AND(ISNUMBER(Y66),ISNUMBER(AD66)),Y66-AD66,"")</f>
        <v/>
      </c>
      <c r="AH66" s="209" t="inlineStr">
        <is>
          <t>Oil Sump</t>
        </is>
      </c>
      <c r="AI66" s="209" t="n">
        <v>49</v>
      </c>
      <c r="AJ66" s="672" t="n">
        <v>0.1097154050925926</v>
      </c>
      <c r="AK66" s="757">
        <f>IF(OR(AI66="",AJ66="",AJ66=0),"",AI66*6.213/(AJ66*24))</f>
        <v/>
      </c>
      <c r="AL66" s="725">
        <f>IF(AI66=AI65,AJ66-AJ65,"")</f>
        <v/>
      </c>
      <c r="AM66" s="17" t="n">
        <v>47</v>
      </c>
      <c r="AN66" s="758" t="n">
        <v>0.001632708333333333</v>
      </c>
      <c r="AO66" s="418">
        <f>IF(OR(AN66="",AN66="",AN66=0),"",6.213/(AN66*24))</f>
        <v/>
      </c>
      <c r="AP66" s="436">
        <f>IF(OR(NOT(ISNUMBER(C66)),NOT(ISNUMBER(Y66))),"",IF(AD66&lt;&gt;"",AD66,Y66)-C66)</f>
        <v/>
      </c>
      <c r="AQ66" s="208" t="n"/>
      <c r="AR66" s="206">
        <f>IF($B66="","",TEXT($A66,"yyyymmdd")&amp;"_P"&amp;$C66&amp;"_C"&amp;$F66&amp;"_"&amp;TRIM(RIGHT(SUBSTITUTE(TRIM(SUBSTITUTE($M66,CHAR(160)," "))," ",REPT(" ",60)),60))&amp;IF($Q66="","","-"&amp;TRIM(RIGHT(SUBSTITUTE(TRIM(SUBSTITUTE($Q66,CHAR(160)," "))," ",REPT(" ",60)),60)))&amp;IF($U66="","","-"&amp;TRIM(RIGHT(SUBSTITUTE(TRIM(SUBSTITUTE($U66,CHAR(160)," "))," ",REPT(" ",60)),60)))&amp;".jpg")</f>
        <v/>
      </c>
    </row>
    <row r="67" ht="56" customHeight="1">
      <c r="A67" s="207" t="n">
        <v>36072</v>
      </c>
      <c r="B67" s="208" t="inlineStr">
        <is>
          <t>AMP Bathurst 1000</t>
        </is>
      </c>
      <c r="C67" s="200" t="inlineStr">
        <is>
          <t>DNF</t>
        </is>
      </c>
      <c r="D67" s="209" t="inlineStr">
        <is>
          <t>NZ</t>
        </is>
      </c>
      <c r="E67" s="208" t="n"/>
      <c r="F67" s="209" t="n">
        <v>90</v>
      </c>
      <c r="G67" s="209" t="inlineStr">
        <is>
          <t>Robert Ker</t>
        </is>
      </c>
      <c r="H67" s="208" t="n"/>
      <c r="I67" s="208" t="n"/>
      <c r="J67" s="208" t="n"/>
      <c r="K67" s="210" t="inlineStr">
        <is>
          <t>Toyota Corona</t>
        </is>
      </c>
      <c r="L67" s="208" t="n"/>
      <c r="M67" s="209" t="inlineStr">
        <is>
          <t>Bernie Gillon</t>
        </is>
      </c>
      <c r="N67" s="208" t="inlineStr">
        <is>
          <t>NZL</t>
        </is>
      </c>
      <c r="O67" s="692">
        <f>_xlfn.LET(_xlpm.d,_xlfn.XLOOKUP(M67,'[1]Birth Dates'!$A:$A,'[1]Birth Dates'!$B:$B,"",0),IF(_xlpm.d=0,"",_xlpm.d))</f>
        <v/>
      </c>
      <c r="P67" s="203">
        <f>IF(OR(O67="",A67="",NOT(ISNUMBER(O67)),O67&gt;A67),"",DATEDIF(O67,A67,"Y")&amp;" years, "&amp;DATEDIF(O67,A67,"YM")&amp;" months, "&amp;DATEDIF(O67,A67,"MD")&amp;" days")</f>
        <v/>
      </c>
      <c r="Q67" s="209" t="inlineStr">
        <is>
          <t>Paul Pedersen</t>
        </is>
      </c>
      <c r="R67" s="208" t="inlineStr">
        <is>
          <t>NZL</t>
        </is>
      </c>
      <c r="S67" s="692">
        <f>_xlfn.LET(_xlpm.d,_xlfn.XLOOKUP(Q67,'[1]Birth Dates'!$A:$A,'[1]Birth Dates'!$B:$B,"",0),IF(_xlpm.d=0,"",_xlpm.d))</f>
        <v/>
      </c>
      <c r="T67" s="203">
        <f>IF(OR(S67="",A67="",NOT(ISNUMBER(S67)),S67&gt;A67),"",DATEDIF(S67,A67,"Y")&amp;" years, "&amp;DATEDIF(S67,A67,"YM")&amp;" months, "&amp;DATEDIF(S67,A67,"MD")&amp;" days")</f>
        <v/>
      </c>
      <c r="U67" s="208" t="n"/>
      <c r="V67" s="208" t="n"/>
      <c r="W67" s="692">
        <f>_xlfn.LET(_xlpm.d,_xlfn.XLOOKUP(U67,'[1]Birth Dates'!$A:$A,'[1]Birth Dates'!$B:$B,"",0),IF(_xlpm.d=0,"",_xlpm.d))</f>
        <v/>
      </c>
      <c r="X67" s="203">
        <f>IF(OR(W67="",A67="",NOT(ISNUMBER(W67)),W67&gt;A67),"",DATEDIF(W67,A67,"Y")&amp;" years, "&amp;DATEDIF(W67,A67,"YM")&amp;" months, "&amp;DATEDIF(W67,A67,"MD")&amp;" days")</f>
        <v/>
      </c>
      <c r="Y67" s="209" t="n">
        <v>31</v>
      </c>
      <c r="Z67" s="208" t="n"/>
      <c r="AA67" s="208" t="n"/>
      <c r="AB67" s="756" t="n"/>
      <c r="AC67" s="418">
        <f>IF(OR(AB67="",AB67="",AB67=0),"",6.213/(AB67*24))</f>
        <v/>
      </c>
      <c r="AD67" s="208" t="n"/>
      <c r="AE67" s="424" t="n"/>
      <c r="AF67" s="418">
        <f>IF(OR(AE67="",AE67="",AE67=0),"",6.213/(AE67*24))</f>
        <v/>
      </c>
      <c r="AG67" s="175">
        <f>IF(AND(ISNUMBER(Y67),ISNUMBER(AD67)),Y67-AD67,"")</f>
        <v/>
      </c>
      <c r="AH67" s="209" t="inlineStr">
        <is>
          <t>Engine/Driveshaft</t>
        </is>
      </c>
      <c r="AI67" s="209" t="n">
        <v>47</v>
      </c>
      <c r="AJ67" s="672" t="n">
        <v>0.1251786226851852</v>
      </c>
      <c r="AK67" s="757">
        <f>IF(OR(AI67="",AJ67="",AJ67=0),"",AI67*6.213/(AJ67*24))</f>
        <v/>
      </c>
      <c r="AL67" s="725">
        <f>IF(AI67=AI66,AJ67-AJ66,"")</f>
        <v/>
      </c>
      <c r="AM67" s="17" t="n">
        <v>14</v>
      </c>
      <c r="AN67" s="758" t="n">
        <v>0.001900613425925926</v>
      </c>
      <c r="AO67" s="418">
        <f>IF(OR(AN67="",AN67="",AN67=0),"",6.213/(AN67*24))</f>
        <v/>
      </c>
      <c r="AP67" s="436">
        <f>IF(OR(NOT(ISNUMBER(C67)),NOT(ISNUMBER(Y67))),"",IF(AD67&lt;&gt;"",AD67,Y67)-C67)</f>
        <v/>
      </c>
      <c r="AQ67" s="208" t="n"/>
      <c r="AR67" s="206">
        <f>IF($B67="","",TEXT($A67,"yyyymmdd")&amp;"_P"&amp;$C67&amp;"_C"&amp;$F67&amp;"_"&amp;TRIM(RIGHT(SUBSTITUTE(TRIM(SUBSTITUTE($M67,CHAR(160)," "))," ",REPT(" ",60)),60))&amp;IF($Q67="","","-"&amp;TRIM(RIGHT(SUBSTITUTE(TRIM(SUBSTITUTE($Q67,CHAR(160)," "))," ",REPT(" ",60)),60)))&amp;IF($U67="","","-"&amp;TRIM(RIGHT(SUBSTITUTE(TRIM(SUBSTITUTE($U67,CHAR(160)," "))," ",REPT(" ",60)),60)))&amp;".jpg")</f>
        <v/>
      </c>
    </row>
    <row r="68" ht="42" customHeight="1">
      <c r="A68" s="207" t="n">
        <v>36072</v>
      </c>
      <c r="B68" s="208" t="inlineStr">
        <is>
          <t>AMP Bathurst 1000</t>
        </is>
      </c>
      <c r="C68" s="200" t="inlineStr">
        <is>
          <t>DNF</t>
        </is>
      </c>
      <c r="D68" s="209" t="inlineStr">
        <is>
          <t>NZ</t>
        </is>
      </c>
      <c r="E68" s="208" t="n"/>
      <c r="F68" s="209" t="n">
        <v>62</v>
      </c>
      <c r="G68" s="209" t="inlineStr">
        <is>
          <t>BT Motorsport</t>
        </is>
      </c>
      <c r="H68" s="208" t="n"/>
      <c r="I68" s="208" t="n"/>
      <c r="J68" s="208" t="n"/>
      <c r="K68" s="210" t="inlineStr">
        <is>
          <t>Peugeot 405</t>
        </is>
      </c>
      <c r="L68" s="208" t="n"/>
      <c r="M68" s="209" t="inlineStr">
        <is>
          <t>Bill Tunzelmann</t>
        </is>
      </c>
      <c r="N68" s="208" t="inlineStr">
        <is>
          <t>NZL</t>
        </is>
      </c>
      <c r="O68" s="692">
        <f>_xlfn.LET(_xlpm.d,_xlfn.XLOOKUP(M68,'[1]Birth Dates'!$A:$A,'[1]Birth Dates'!$B:$B,"",0),IF(_xlpm.d=0,"",_xlpm.d))</f>
        <v/>
      </c>
      <c r="P68" s="203">
        <f>IF(OR(O68="",A68="",NOT(ISNUMBER(O68)),O68&gt;A68),"",DATEDIF(O68,A68,"Y")&amp;" years, "&amp;DATEDIF(O68,A68,"YM")&amp;" months, "&amp;DATEDIF(O68,A68,"MD")&amp;" days")</f>
        <v/>
      </c>
      <c r="Q68" s="209" t="inlineStr">
        <is>
          <t>Malcolm Udy</t>
        </is>
      </c>
      <c r="R68" s="208" t="inlineStr">
        <is>
          <t>NZL</t>
        </is>
      </c>
      <c r="S68" s="692">
        <f>_xlfn.LET(_xlpm.d,_xlfn.XLOOKUP(Q68,'[1]Birth Dates'!$A:$A,'[1]Birth Dates'!$B:$B,"",0),IF(_xlpm.d=0,"",_xlpm.d))</f>
        <v/>
      </c>
      <c r="T68" s="203">
        <f>IF(OR(S68="",A68="",NOT(ISNUMBER(S68)),S68&gt;A68),"",DATEDIF(S68,A68,"Y")&amp;" years, "&amp;DATEDIF(S68,A68,"YM")&amp;" months, "&amp;DATEDIF(S68,A68,"MD")&amp;" days")</f>
        <v/>
      </c>
      <c r="U68" s="208" t="n"/>
      <c r="V68" s="208" t="n"/>
      <c r="W68" s="692">
        <f>_xlfn.LET(_xlpm.d,_xlfn.XLOOKUP(U68,'[1]Birth Dates'!$A:$A,'[1]Birth Dates'!$B:$B,"",0),IF(_xlpm.d=0,"",_xlpm.d))</f>
        <v/>
      </c>
      <c r="X68" s="203">
        <f>IF(OR(W68="",A68="",NOT(ISNUMBER(W68)),W68&gt;A68),"",DATEDIF(W68,A68,"Y")&amp;" years, "&amp;DATEDIF(W68,A68,"YM")&amp;" months, "&amp;DATEDIF(W68,A68,"MD")&amp;" days")</f>
        <v/>
      </c>
      <c r="Y68" s="209" t="n">
        <v>41</v>
      </c>
      <c r="Z68" s="208" t="n"/>
      <c r="AA68" s="208" t="n"/>
      <c r="AB68" s="756" t="n"/>
      <c r="AC68" s="418">
        <f>IF(OR(AB68="",AB68="",AB68=0),"",6.213/(AB68*24))</f>
        <v/>
      </c>
      <c r="AD68" s="208" t="n"/>
      <c r="AE68" s="424" t="n"/>
      <c r="AF68" s="418">
        <f>IF(OR(AE68="",AE68="",AE68=0),"",6.213/(AE68*24))</f>
        <v/>
      </c>
      <c r="AG68" s="175">
        <f>IF(AND(ISNUMBER(Y68),ISNUMBER(AD68)),Y68-AD68,"")</f>
        <v/>
      </c>
      <c r="AH68" s="209" t="inlineStr">
        <is>
          <t>Steering</t>
        </is>
      </c>
      <c r="AI68" s="209" t="n">
        <v>47</v>
      </c>
      <c r="AJ68" s="672" t="n">
        <v>0.08311668981481482</v>
      </c>
      <c r="AK68" s="757">
        <f>IF(OR(AI68="",AJ68="",AJ68=0),"",AI68*6.213/(AJ68*24))</f>
        <v/>
      </c>
      <c r="AL68" s="725">
        <f>IF(AI68=AI67,AJ68-AJ67,"")</f>
        <v/>
      </c>
      <c r="AM68" s="17" t="n">
        <v>13</v>
      </c>
      <c r="AN68" s="758" t="n">
        <v>0.001977615740740741</v>
      </c>
      <c r="AO68" s="418">
        <f>IF(OR(AN68="",AN68="",AN68=0),"",6.213/(AN68*24))</f>
        <v/>
      </c>
      <c r="AP68" s="436">
        <f>IF(OR(NOT(ISNUMBER(C68)),NOT(ISNUMBER(Y68))),"",IF(AD68&lt;&gt;"",AD68,Y68)-C68)</f>
        <v/>
      </c>
      <c r="AQ68" s="208" t="n"/>
      <c r="AR68" s="206">
        <f>IF($B68="","",TEXT($A68,"yyyymmdd")&amp;"_P"&amp;$C68&amp;"_C"&amp;$F68&amp;"_"&amp;TRIM(RIGHT(SUBSTITUTE(TRIM(SUBSTITUTE($M68,CHAR(160)," "))," ",REPT(" ",60)),60))&amp;IF($Q68="","","-"&amp;TRIM(RIGHT(SUBSTITUTE(TRIM(SUBSTITUTE($Q68,CHAR(160)," "))," ",REPT(" ",60)),60)))&amp;IF($U68="","","-"&amp;TRIM(RIGHT(SUBSTITUTE(TRIM(SUBSTITUTE($U68,CHAR(160)," "))," ",REPT(" ",60)),60)))&amp;".jpg")</f>
        <v/>
      </c>
    </row>
    <row r="69" ht="56" customHeight="1">
      <c r="A69" s="207" t="n">
        <v>36072</v>
      </c>
      <c r="B69" s="208" t="inlineStr">
        <is>
          <t>AMP Bathurst 1000</t>
        </is>
      </c>
      <c r="C69" s="200" t="inlineStr">
        <is>
          <t>DNF</t>
        </is>
      </c>
      <c r="D69" s="209" t="inlineStr">
        <is>
          <t>3E</t>
        </is>
      </c>
      <c r="E69" s="208" t="n"/>
      <c r="F69" s="209" t="n">
        <v>33</v>
      </c>
      <c r="G69" s="209" t="inlineStr">
        <is>
          <t>Burwood Motorsport</t>
        </is>
      </c>
      <c r="H69" s="208" t="n"/>
      <c r="I69" s="208" t="n"/>
      <c r="J69" s="208" t="n"/>
      <c r="K69" s="210" t="inlineStr">
        <is>
          <t>Honda Civic</t>
        </is>
      </c>
      <c r="L69" s="208" t="n"/>
      <c r="M69" s="209" t="inlineStr">
        <is>
          <t>Allan Letcher</t>
        </is>
      </c>
      <c r="N69" s="208" t="inlineStr">
        <is>
          <t>AUS</t>
        </is>
      </c>
      <c r="O69" s="692">
        <f>_xlfn.LET(_xlpm.d,_xlfn.XLOOKUP(M69,'[1]Birth Dates'!$A:$A,'[1]Birth Dates'!$B:$B,"",0),IF(_xlpm.d=0,"",_xlpm.d))</f>
        <v/>
      </c>
      <c r="P69" s="203">
        <f>IF(OR(O69="",A69="",NOT(ISNUMBER(O69)),O69&gt;A69),"",DATEDIF(O69,A69,"Y")&amp;" years, "&amp;DATEDIF(O69,A69,"YM")&amp;" months, "&amp;DATEDIF(O69,A69,"MD")&amp;" days")</f>
        <v/>
      </c>
      <c r="Q69" s="209" t="inlineStr">
        <is>
          <t>Adam Macrow</t>
        </is>
      </c>
      <c r="R69" s="208" t="inlineStr">
        <is>
          <t>AUS</t>
        </is>
      </c>
      <c r="S69" s="692">
        <f>_xlfn.LET(_xlpm.d,_xlfn.XLOOKUP(Q69,'[1]Birth Dates'!$A:$A,'[1]Birth Dates'!$B:$B,"",0),IF(_xlpm.d=0,"",_xlpm.d))</f>
        <v/>
      </c>
      <c r="T69" s="203">
        <f>IF(OR(S69="",A69="",NOT(ISNUMBER(S69)),S69&gt;A69),"",DATEDIF(S69,A69,"Y")&amp;" years, "&amp;DATEDIF(S69,A69,"YM")&amp;" months, "&amp;DATEDIF(S69,A69,"MD")&amp;" days")</f>
        <v/>
      </c>
      <c r="U69" s="208" t="inlineStr">
        <is>
          <t>Cameron Edwards</t>
        </is>
      </c>
      <c r="V69" s="208" t="inlineStr">
        <is>
          <t>AUS</t>
        </is>
      </c>
      <c r="W69" s="692">
        <f>_xlfn.LET(_xlpm.d,_xlfn.XLOOKUP(U69,'[1]Birth Dates'!$A:$A,'[1]Birth Dates'!$B:$B,"",0),IF(_xlpm.d=0,"",_xlpm.d))</f>
        <v/>
      </c>
      <c r="X69" s="203">
        <f>IF(OR(W69="",A69="",NOT(ISNUMBER(W69)),W69&gt;A69),"",DATEDIF(W69,A69,"Y")&amp;" years, "&amp;DATEDIF(W69,A69,"YM")&amp;" months, "&amp;DATEDIF(W69,A69,"MD")&amp;" days")</f>
        <v/>
      </c>
      <c r="Y69" s="209" t="n">
        <v>38</v>
      </c>
      <c r="Z69" s="208" t="n"/>
      <c r="AA69" s="208" t="n"/>
      <c r="AB69" s="756" t="n"/>
      <c r="AC69" s="418">
        <f>IF(OR(AB69="",AB69="",AB69=0),"",6.213/(AB69*24))</f>
        <v/>
      </c>
      <c r="AD69" s="208" t="n"/>
      <c r="AE69" s="424" t="n"/>
      <c r="AF69" s="418">
        <f>IF(OR(AE69="",AE69="",AE69=0),"",6.213/(AE69*24))</f>
        <v/>
      </c>
      <c r="AG69" s="175">
        <f>IF(AND(ISNUMBER(Y69),ISNUMBER(AD69)),Y69-AD69,"")</f>
        <v/>
      </c>
      <c r="AH69" s="209" t="inlineStr">
        <is>
          <t>Suspension</t>
        </is>
      </c>
      <c r="AI69" s="209" t="n">
        <v>34</v>
      </c>
      <c r="AJ69" s="672" t="n">
        <v>0.07118989583333334</v>
      </c>
      <c r="AK69" s="757">
        <f>IF(OR(AI69="",AJ69="",AJ69=0),"",AI69*6.213/(AJ69*24))</f>
        <v/>
      </c>
      <c r="AL69" s="725">
        <f>IF(AI69=AI68,AJ69-AJ68,"")</f>
        <v/>
      </c>
      <c r="AM69" s="17" t="n">
        <v>15</v>
      </c>
      <c r="AN69" s="758" t="n">
        <v>0.002021666666666667</v>
      </c>
      <c r="AO69" s="418">
        <f>IF(OR(AN69="",AN69="",AN69=0),"",6.213/(AN69*24))</f>
        <v/>
      </c>
      <c r="AP69" s="436">
        <f>IF(OR(NOT(ISNUMBER(C69)),NOT(ISNUMBER(Y69))),"",IF(AD69&lt;&gt;"",AD69,Y69)-C69)</f>
        <v/>
      </c>
      <c r="AQ69" s="208" t="n"/>
      <c r="AR69" s="206">
        <f>IF($B69="","",TEXT($A69,"yyyymmdd")&amp;"_P"&amp;$C69&amp;"_C"&amp;$F69&amp;"_"&amp;TRIM(RIGHT(SUBSTITUTE(TRIM(SUBSTITUTE($M69,CHAR(160)," "))," ",REPT(" ",60)),60))&amp;IF($Q69="","","-"&amp;TRIM(RIGHT(SUBSTITUTE(TRIM(SUBSTITUTE($Q69,CHAR(160)," "))," ",REPT(" ",60)),60)))&amp;IF($U69="","","-"&amp;TRIM(RIGHT(SUBSTITUTE(TRIM(SUBSTITUTE($U69,CHAR(160)," "))," ",REPT(" ",60)),60)))&amp;".jpg")</f>
        <v/>
      </c>
    </row>
    <row r="70" ht="56" customHeight="1">
      <c r="A70" s="207" t="n">
        <v>36072</v>
      </c>
      <c r="B70" s="208" t="inlineStr">
        <is>
          <t>AMP Bathurst 1000</t>
        </is>
      </c>
      <c r="C70" s="200" t="inlineStr">
        <is>
          <t>DNF</t>
        </is>
      </c>
      <c r="D70" s="209" t="inlineStr">
        <is>
          <t>ST</t>
        </is>
      </c>
      <c r="E70" s="208" t="n"/>
      <c r="F70" s="209" t="n">
        <v>18</v>
      </c>
      <c r="G70" s="209" t="inlineStr">
        <is>
          <t>Aaron McGill</t>
        </is>
      </c>
      <c r="H70" s="208" t="n"/>
      <c r="I70" s="208" t="n"/>
      <c r="J70" s="208" t="n"/>
      <c r="K70" s="210" t="inlineStr">
        <is>
          <t>Peugeot 405</t>
        </is>
      </c>
      <c r="L70" s="208" t="n"/>
      <c r="M70" s="209" t="inlineStr">
        <is>
          <t>Aaron McGill</t>
        </is>
      </c>
      <c r="N70" s="208" t="inlineStr">
        <is>
          <t>AUS</t>
        </is>
      </c>
      <c r="O70" s="692">
        <f>_xlfn.LET(_xlpm.d,_xlfn.XLOOKUP(M70,'[1]Birth Dates'!$A:$A,'[1]Birth Dates'!$B:$B,"",0),IF(_xlpm.d=0,"",_xlpm.d))</f>
        <v/>
      </c>
      <c r="P70" s="203">
        <f>IF(OR(O70="",A70="",NOT(ISNUMBER(O70)),O70&gt;A70),"",DATEDIF(O70,A70,"Y")&amp;" years, "&amp;DATEDIF(O70,A70,"YM")&amp;" months, "&amp;DATEDIF(O70,A70,"MD")&amp;" days")</f>
        <v/>
      </c>
      <c r="Q70" s="209" t="inlineStr">
        <is>
          <t>Clayton Haynes</t>
        </is>
      </c>
      <c r="R70" s="208" t="inlineStr">
        <is>
          <t>AUS</t>
        </is>
      </c>
      <c r="S70" s="692">
        <f>_xlfn.LET(_xlpm.d,_xlfn.XLOOKUP(Q70,'[1]Birth Dates'!$A:$A,'[1]Birth Dates'!$B:$B,"",0),IF(_xlpm.d=0,"",_xlpm.d))</f>
        <v/>
      </c>
      <c r="T70" s="203">
        <f>IF(OR(S70="",A70="",NOT(ISNUMBER(S70)),S70&gt;A70),"",DATEDIF(S70,A70,"Y")&amp;" years, "&amp;DATEDIF(S70,A70,"YM")&amp;" months, "&amp;DATEDIF(S70,A70,"MD")&amp;" days")</f>
        <v/>
      </c>
      <c r="U70" s="208" t="n"/>
      <c r="V70" s="208" t="n"/>
      <c r="W70" s="692">
        <f>_xlfn.LET(_xlpm.d,_xlfn.XLOOKUP(U70,'[1]Birth Dates'!$A:$A,'[1]Birth Dates'!$B:$B,"",0),IF(_xlpm.d=0,"",_xlpm.d))</f>
        <v/>
      </c>
      <c r="X70" s="203">
        <f>IF(OR(W70="",A70="",NOT(ISNUMBER(W70)),W70&gt;A70),"",DATEDIF(W70,A70,"Y")&amp;" years, "&amp;DATEDIF(W70,A70,"YM")&amp;" months, "&amp;DATEDIF(W70,A70,"MD")&amp;" days")</f>
        <v/>
      </c>
      <c r="Y70" s="209" t="n">
        <v>18</v>
      </c>
      <c r="Z70" s="208" t="n"/>
      <c r="AA70" s="208" t="n"/>
      <c r="AB70" s="756" t="n"/>
      <c r="AC70" s="418">
        <f>IF(OR(AB70="",AB70="",AB70=0),"",6.213/(AB70*24))</f>
        <v/>
      </c>
      <c r="AD70" s="208" t="n"/>
      <c r="AE70" s="424" t="n"/>
      <c r="AF70" s="418">
        <f>IF(OR(AE70="",AE70="",AE70=0),"",6.213/(AE70*24))</f>
        <v/>
      </c>
      <c r="AG70" s="175">
        <f>IF(AND(ISNUMBER(Y70),ISNUMBER(AD70)),Y70-AD70,"")</f>
        <v/>
      </c>
      <c r="AH70" s="209" t="inlineStr">
        <is>
          <t>Suspension</t>
        </is>
      </c>
      <c r="AI70" s="209" t="n">
        <v>24</v>
      </c>
      <c r="AJ70" s="672" t="n">
        <v>0.04632381944444445</v>
      </c>
      <c r="AK70" s="757">
        <f>IF(OR(AI70="",AJ70="",AJ70=0),"",AI70*6.213/(AJ70*24))</f>
        <v/>
      </c>
      <c r="AL70" s="725">
        <f>IF(AI70=AI69,AJ70-AJ69,"")</f>
        <v/>
      </c>
      <c r="AM70" s="17" t="n">
        <v>10</v>
      </c>
      <c r="AN70" s="758" t="n">
        <v>0.001773333333333333</v>
      </c>
      <c r="AO70" s="418">
        <f>IF(OR(AN70="",AN70="",AN70=0),"",6.213/(AN70*24))</f>
        <v/>
      </c>
      <c r="AP70" s="436">
        <f>IF(OR(NOT(ISNUMBER(C70)),NOT(ISNUMBER(Y70))),"",IF(AD70&lt;&gt;"",AD70,Y70)-C70)</f>
        <v/>
      </c>
      <c r="AQ70" s="208" t="n"/>
      <c r="AR70" s="206">
        <f>IF($B70="","",TEXT($A70,"yyyymmdd")&amp;"_P"&amp;$C70&amp;"_C"&amp;$F70&amp;"_"&amp;TRIM(RIGHT(SUBSTITUTE(TRIM(SUBSTITUTE($M70,CHAR(160)," "))," ",REPT(" ",60)),60))&amp;IF($Q70="","","-"&amp;TRIM(RIGHT(SUBSTITUTE(TRIM(SUBSTITUTE($Q70,CHAR(160)," "))," ",REPT(" ",60)),60)))&amp;IF($U70="","","-"&amp;TRIM(RIGHT(SUBSTITUTE(TRIM(SUBSTITUTE($U70,CHAR(160)," "))," ",REPT(" ",60)),60)))&amp;".jpg")</f>
        <v/>
      </c>
    </row>
    <row r="71" ht="42" customHeight="1">
      <c r="A71" s="207" t="n">
        <v>36072</v>
      </c>
      <c r="B71" s="208" t="inlineStr">
        <is>
          <t>AMP Bathurst 1000</t>
        </is>
      </c>
      <c r="C71" s="200" t="inlineStr">
        <is>
          <t>DNF</t>
        </is>
      </c>
      <c r="D71" s="209" t="inlineStr">
        <is>
          <t>ST</t>
        </is>
      </c>
      <c r="E71" s="208" t="n"/>
      <c r="F71" s="209" t="n">
        <v>60</v>
      </c>
      <c r="G71" s="209" t="inlineStr">
        <is>
          <t>Knight Racing</t>
        </is>
      </c>
      <c r="H71" s="208" t="n"/>
      <c r="I71" s="208" t="n"/>
      <c r="J71" s="208" t="n"/>
      <c r="K71" s="210" t="inlineStr">
        <is>
          <t>Ford Mondeo</t>
        </is>
      </c>
      <c r="L71" s="208" t="n"/>
      <c r="M71" s="209" t="inlineStr">
        <is>
          <t>Warren Luff</t>
        </is>
      </c>
      <c r="N71" s="208" t="inlineStr">
        <is>
          <t>AUS</t>
        </is>
      </c>
      <c r="O71" s="692">
        <f>_xlfn.LET(_xlpm.d,_xlfn.XLOOKUP(M71,'[1]Birth Dates'!$A:$A,'[1]Birth Dates'!$B:$B,"",0),IF(_xlpm.d=0,"",_xlpm.d))</f>
        <v/>
      </c>
      <c r="P71" s="203">
        <f>IF(OR(O71="",A71="",NOT(ISNUMBER(O71)),O71&gt;A71),"",DATEDIF(O71,A71,"Y")&amp;" years, "&amp;DATEDIF(O71,A71,"YM")&amp;" months, "&amp;DATEDIF(O71,A71,"MD")&amp;" days")</f>
        <v/>
      </c>
      <c r="Q71" s="209" t="inlineStr">
        <is>
          <t>Mark Zonneveld</t>
        </is>
      </c>
      <c r="R71" s="208" t="inlineStr">
        <is>
          <t>AUS</t>
        </is>
      </c>
      <c r="S71" s="692">
        <f>_xlfn.LET(_xlpm.d,_xlfn.XLOOKUP(Q71,'[1]Birth Dates'!$A:$A,'[1]Birth Dates'!$B:$B,"",0),IF(_xlpm.d=0,"",_xlpm.d))</f>
        <v/>
      </c>
      <c r="T71" s="203">
        <f>IF(OR(S71="",A71="",NOT(ISNUMBER(S71)),S71&gt;A71),"",DATEDIF(S71,A71,"Y")&amp;" years, "&amp;DATEDIF(S71,A71,"YM")&amp;" months, "&amp;DATEDIF(S71,A71,"MD")&amp;" days")</f>
        <v/>
      </c>
      <c r="U71" s="208" t="n"/>
      <c r="V71" s="208" t="n"/>
      <c r="W71" s="692">
        <f>_xlfn.LET(_xlpm.d,_xlfn.XLOOKUP(U71,'[1]Birth Dates'!$A:$A,'[1]Birth Dates'!$B:$B,"",0),IF(_xlpm.d=0,"",_xlpm.d))</f>
        <v/>
      </c>
      <c r="X71" s="203">
        <f>IF(OR(W71="",A71="",NOT(ISNUMBER(W71)),W71&gt;A71),"",DATEDIF(W71,A71,"Y")&amp;" years, "&amp;DATEDIF(W71,A71,"YM")&amp;" months, "&amp;DATEDIF(W71,A71,"MD")&amp;" days")</f>
        <v/>
      </c>
      <c r="Y71" s="209" t="n">
        <v>14</v>
      </c>
      <c r="Z71" s="208" t="n"/>
      <c r="AA71" s="208" t="n"/>
      <c r="AB71" s="756" t="n"/>
      <c r="AC71" s="418">
        <f>IF(OR(AB71="",AB71="",AB71=0),"",6.213/(AB71*24))</f>
        <v/>
      </c>
      <c r="AD71" s="208" t="n"/>
      <c r="AE71" s="424" t="n"/>
      <c r="AF71" s="418">
        <f>IF(OR(AE71="",AE71="",AE71=0),"",6.213/(AE71*24))</f>
        <v/>
      </c>
      <c r="AG71" s="175">
        <f>IF(AND(ISNUMBER(Y71),ISNUMBER(AD71)),Y71-AD71,"")</f>
        <v/>
      </c>
      <c r="AH71" s="209" t="inlineStr">
        <is>
          <t>Engine</t>
        </is>
      </c>
      <c r="AI71" s="209" t="n">
        <v>18</v>
      </c>
      <c r="AJ71" s="672" t="inlineStr">
        <is>
          <t xml:space="preserve">44:49.4765 </t>
        </is>
      </c>
      <c r="AK71" s="757">
        <f>IF(OR(AI71="",AJ71="",AJ71=0),"",AI71*6.213/(AJ71*24))</f>
        <v/>
      </c>
      <c r="AL71" s="725">
        <f>IF(AI71=AI70,AJ71-AJ70,"")</f>
        <v/>
      </c>
      <c r="AM71" s="17" t="n">
        <v>5</v>
      </c>
      <c r="AN71" s="758" t="n">
        <v>0.001689085648148148</v>
      </c>
      <c r="AO71" s="418">
        <f>IF(OR(AN71="",AN71="",AN71=0),"",6.213/(AN71*24))</f>
        <v/>
      </c>
      <c r="AP71" s="436">
        <f>IF(OR(NOT(ISNUMBER(C71)),NOT(ISNUMBER(Y71))),"",IF(AD71&lt;&gt;"",AD71,Y71)-C71)</f>
        <v/>
      </c>
      <c r="AQ71" s="208" t="n"/>
      <c r="AR71" s="206">
        <f>IF($B71="","",TEXT($A71,"yyyymmdd")&amp;"_P"&amp;$C71&amp;"_C"&amp;$F71&amp;"_"&amp;TRIM(RIGHT(SUBSTITUTE(TRIM(SUBSTITUTE($M71,CHAR(160)," "))," ",REPT(" ",60)),60))&amp;IF($Q71="","","-"&amp;TRIM(RIGHT(SUBSTITUTE(TRIM(SUBSTITUTE($Q71,CHAR(160)," "))," ",REPT(" ",60)),60)))&amp;IF($U71="","","-"&amp;TRIM(RIGHT(SUBSTITUTE(TRIM(SUBSTITUTE($U71,CHAR(160)," "))," ",REPT(" ",60)),60)))&amp;".jpg")</f>
        <v/>
      </c>
    </row>
    <row r="72" ht="56" customHeight="1">
      <c r="A72" s="207" t="n">
        <v>36072</v>
      </c>
      <c r="B72" s="208" t="inlineStr">
        <is>
          <t>AMP Bathurst 1000</t>
        </is>
      </c>
      <c r="C72" s="200" t="inlineStr">
        <is>
          <t>DNF</t>
        </is>
      </c>
      <c r="D72" s="209" t="inlineStr">
        <is>
          <t>ST</t>
        </is>
      </c>
      <c r="E72" s="208" t="n"/>
      <c r="F72" s="209" t="n">
        <v>23</v>
      </c>
      <c r="G72" s="209" t="inlineStr">
        <is>
          <t>MF Motorsport</t>
        </is>
      </c>
      <c r="H72" s="208" t="n"/>
      <c r="I72" s="208" t="n"/>
      <c r="J72" s="208" t="n"/>
      <c r="K72" s="210" t="inlineStr">
        <is>
          <t>Peugeot 405</t>
        </is>
      </c>
      <c r="L72" s="208" t="n"/>
      <c r="M72" s="209" t="inlineStr">
        <is>
          <t>Mike Fitzgerald</t>
        </is>
      </c>
      <c r="N72" s="208" t="inlineStr">
        <is>
          <t>AUS</t>
        </is>
      </c>
      <c r="O72" s="692">
        <f>_xlfn.LET(_xlpm.d,_xlfn.XLOOKUP(M72,'[1]Birth Dates'!$A:$A,'[1]Birth Dates'!$B:$B,"",0),IF(_xlpm.d=0,"",_xlpm.d))</f>
        <v/>
      </c>
      <c r="P72" s="203">
        <f>IF(OR(O72="",A72="",NOT(ISNUMBER(O72)),O72&gt;A72),"",DATEDIF(O72,A72,"Y")&amp;" years, "&amp;DATEDIF(O72,A72,"YM")&amp;" months, "&amp;DATEDIF(O72,A72,"MD")&amp;" days")</f>
        <v/>
      </c>
      <c r="Q72" s="209" t="inlineStr">
        <is>
          <t>Jenni Thompson</t>
        </is>
      </c>
      <c r="R72" s="208" t="inlineStr">
        <is>
          <t>AUS</t>
        </is>
      </c>
      <c r="S72" s="692">
        <f>_xlfn.LET(_xlpm.d,_xlfn.XLOOKUP(Q72,'[1]Birth Dates'!$A:$A,'[1]Birth Dates'!$B:$B,"",0),IF(_xlpm.d=0,"",_xlpm.d))</f>
        <v/>
      </c>
      <c r="T72" s="203">
        <f>IF(OR(S72="",A72="",NOT(ISNUMBER(S72)),S72&gt;A72),"",DATEDIF(S72,A72,"Y")&amp;" years, "&amp;DATEDIF(S72,A72,"YM")&amp;" months, "&amp;DATEDIF(S72,A72,"MD")&amp;" days")</f>
        <v/>
      </c>
      <c r="U72" s="208" t="n"/>
      <c r="V72" s="208" t="n"/>
      <c r="W72" s="692">
        <f>_xlfn.LET(_xlpm.d,_xlfn.XLOOKUP(U72,'[1]Birth Dates'!$A:$A,'[1]Birth Dates'!$B:$B,"",0),IF(_xlpm.d=0,"",_xlpm.d))</f>
        <v/>
      </c>
      <c r="X72" s="203">
        <f>IF(OR(W72="",A72="",NOT(ISNUMBER(W72)),W72&gt;A72),"",DATEDIF(W72,A72,"Y")&amp;" years, "&amp;DATEDIF(W72,A72,"YM")&amp;" months, "&amp;DATEDIF(W72,A72,"MD")&amp;" days")</f>
        <v/>
      </c>
      <c r="Y72" s="209" t="n">
        <v>29</v>
      </c>
      <c r="Z72" s="208" t="n"/>
      <c r="AA72" s="208" t="n"/>
      <c r="AB72" s="756" t="n"/>
      <c r="AC72" s="418">
        <f>IF(OR(AB72="",AB72="",AB72=0),"",6.213/(AB72*24))</f>
        <v/>
      </c>
      <c r="AD72" s="208" t="n"/>
      <c r="AE72" s="424" t="n"/>
      <c r="AF72" s="418">
        <f>IF(OR(AE72="",AE72="",AE72=0),"",6.213/(AE72*24))</f>
        <v/>
      </c>
      <c r="AG72" s="175">
        <f>IF(AND(ISNUMBER(Y72),ISNUMBER(AD72)),Y72-AD72,"")</f>
        <v/>
      </c>
      <c r="AH72" s="209" t="inlineStr">
        <is>
          <t>Suspension</t>
        </is>
      </c>
      <c r="AI72" s="209" t="n">
        <v>17</v>
      </c>
      <c r="AJ72" s="672" t="inlineStr">
        <is>
          <t xml:space="preserve">46:55.6490 </t>
        </is>
      </c>
      <c r="AK72" s="757">
        <f>IF(OR(AI72="",AJ72="",AJ72=0),"",AI72*6.213/(AJ72*24))</f>
        <v/>
      </c>
      <c r="AL72" s="725">
        <f>IF(AI72=AI71,AJ72-AJ71,"")</f>
        <v/>
      </c>
      <c r="AM72" s="17" t="n">
        <v>11</v>
      </c>
      <c r="AN72" s="758" t="n">
        <v>0.001825138888888889</v>
      </c>
      <c r="AO72" s="418">
        <f>IF(OR(AN72="",AN72="",AN72=0),"",6.213/(AN72*24))</f>
        <v/>
      </c>
      <c r="AP72" s="436">
        <f>IF(OR(NOT(ISNUMBER(C72)),NOT(ISNUMBER(Y72))),"",IF(AD72&lt;&gt;"",AD72,Y72)-C72)</f>
        <v/>
      </c>
      <c r="AQ72" s="208" t="n"/>
      <c r="AR72" s="206">
        <f>IF($B72="","",TEXT($A72,"yyyymmdd")&amp;"_P"&amp;$C72&amp;"_C"&amp;$F72&amp;"_"&amp;TRIM(RIGHT(SUBSTITUTE(TRIM(SUBSTITUTE($M72,CHAR(160)," "))," ",REPT(" ",60)),60))&amp;IF($Q72="","","-"&amp;TRIM(RIGHT(SUBSTITUTE(TRIM(SUBSTITUTE($Q72,CHAR(160)," "))," ",REPT(" ",60)),60)))&amp;IF($U72="","","-"&amp;TRIM(RIGHT(SUBSTITUTE(TRIM(SUBSTITUTE($U72,CHAR(160)," "))," ",REPT(" ",60)),60)))&amp;".jpg")</f>
        <v/>
      </c>
    </row>
    <row r="73" ht="42" customHeight="1">
      <c r="A73" s="207" t="n">
        <v>36072</v>
      </c>
      <c r="B73" s="208" t="inlineStr">
        <is>
          <t>AMP Bathurst 1000</t>
        </is>
      </c>
      <c r="C73" s="200" t="inlineStr">
        <is>
          <t>DNF</t>
        </is>
      </c>
      <c r="D73" s="209" t="inlineStr">
        <is>
          <t>ST</t>
        </is>
      </c>
      <c r="E73" s="208" t="n"/>
      <c r="F73" s="209" t="n">
        <v>15</v>
      </c>
      <c r="G73" s="209" t="inlineStr">
        <is>
          <t>Racing Projects</t>
        </is>
      </c>
      <c r="H73" s="208" t="n"/>
      <c r="I73" s="208" t="n"/>
      <c r="J73" s="208" t="n"/>
      <c r="K73" s="210" t="inlineStr">
        <is>
          <t>Honda Accord</t>
        </is>
      </c>
      <c r="L73" s="208" t="n"/>
      <c r="M73" s="209" t="inlineStr">
        <is>
          <t>Jamie Wall</t>
        </is>
      </c>
      <c r="N73" s="208" t="inlineStr">
        <is>
          <t>GBR</t>
        </is>
      </c>
      <c r="O73" s="692">
        <f>_xlfn.LET(_xlpm.d,_xlfn.XLOOKUP(M73,'[1]Birth Dates'!$A:$A,'[1]Birth Dates'!$B:$B,"",0),IF(_xlpm.d=0,"",_xlpm.d))</f>
        <v/>
      </c>
      <c r="P73" s="203">
        <f>IF(OR(O73="",A73="",NOT(ISNUMBER(O73)),O73&gt;A73),"",DATEDIF(O73,A73,"Y")&amp;" years, "&amp;DATEDIF(O73,A73,"YM")&amp;" months, "&amp;DATEDIF(O73,A73,"MD")&amp;" days")</f>
        <v/>
      </c>
      <c r="Q73" s="209" t="inlineStr">
        <is>
          <t>Mark Adderton</t>
        </is>
      </c>
      <c r="R73" s="208" t="inlineStr">
        <is>
          <t>AUS</t>
        </is>
      </c>
      <c r="S73" s="692">
        <f>_xlfn.LET(_xlpm.d,_xlfn.XLOOKUP(Q73,'[1]Birth Dates'!$A:$A,'[1]Birth Dates'!$B:$B,"",0),IF(_xlpm.d=0,"",_xlpm.d))</f>
        <v/>
      </c>
      <c r="T73" s="203">
        <f>IF(OR(S73="",A73="",NOT(ISNUMBER(S73)),S73&gt;A73),"",DATEDIF(S73,A73,"Y")&amp;" years, "&amp;DATEDIF(S73,A73,"YM")&amp;" months, "&amp;DATEDIF(S73,A73,"MD")&amp;" days")</f>
        <v/>
      </c>
      <c r="U73" s="208" t="n"/>
      <c r="V73" s="208" t="n"/>
      <c r="W73" s="692">
        <f>_xlfn.LET(_xlpm.d,_xlfn.XLOOKUP(U73,'[1]Birth Dates'!$A:$A,'[1]Birth Dates'!$B:$B,"",0),IF(_xlpm.d=0,"",_xlpm.d))</f>
        <v/>
      </c>
      <c r="X73" s="203">
        <f>IF(OR(W73="",A73="",NOT(ISNUMBER(W73)),W73&gt;A73),"",DATEDIF(W73,A73,"Y")&amp;" years, "&amp;DATEDIF(W73,A73,"YM")&amp;" months, "&amp;DATEDIF(W73,A73,"MD")&amp;" days")</f>
        <v/>
      </c>
      <c r="Y73" s="209" t="n">
        <v>43</v>
      </c>
      <c r="Z73" s="208" t="n"/>
      <c r="AA73" s="208" t="n"/>
      <c r="AB73" s="756" t="n"/>
      <c r="AC73" s="418">
        <f>IF(OR(AB73="",AB73="",AB73=0),"",6.213/(AB73*24))</f>
        <v/>
      </c>
      <c r="AD73" s="208" t="n"/>
      <c r="AE73" s="424" t="n"/>
      <c r="AF73" s="418">
        <f>IF(OR(AE73="",AE73="",AE73=0),"",6.213/(AE73*24))</f>
        <v/>
      </c>
      <c r="AG73" s="175">
        <f>IF(AND(ISNUMBER(Y73),ISNUMBER(AD73)),Y73-AD73,"")</f>
        <v/>
      </c>
      <c r="AH73" s="209" t="inlineStr">
        <is>
          <t>Steering</t>
        </is>
      </c>
      <c r="AI73" s="209" t="n">
        <v>14</v>
      </c>
      <c r="AJ73" s="672" t="inlineStr">
        <is>
          <t xml:space="preserve">39:40.0829 </t>
        </is>
      </c>
      <c r="AK73" s="757">
        <f>IF(OR(AI73="",AJ73="",AJ73=0),"",AI73*6.213/(AJ73*24))</f>
        <v/>
      </c>
      <c r="AL73" s="725">
        <f>IF(AI73=AI72,AJ73-AJ72,"")</f>
        <v/>
      </c>
      <c r="AM73" s="17" t="n">
        <v>13</v>
      </c>
      <c r="AN73" s="758" t="n">
        <v>0.001742256944444444</v>
      </c>
      <c r="AO73" s="418">
        <f>IF(OR(AN73="",AN73="",AN73=0),"",6.213/(AN73*24))</f>
        <v/>
      </c>
      <c r="AP73" s="436">
        <f>IF(OR(NOT(ISNUMBER(C73)),NOT(ISNUMBER(Y73))),"",IF(AD73&lt;&gt;"",AD73,Y73)-C73)</f>
        <v/>
      </c>
      <c r="AQ73" s="208" t="n"/>
      <c r="AR73" s="206">
        <f>IF($B73="","",TEXT($A73,"yyyymmdd")&amp;"_P"&amp;$C73&amp;"_C"&amp;$F73&amp;"_"&amp;TRIM(RIGHT(SUBSTITUTE(TRIM(SUBSTITUTE($M73,CHAR(160)," "))," ",REPT(" ",60)),60))&amp;IF($Q73="","","-"&amp;TRIM(RIGHT(SUBSTITUTE(TRIM(SUBSTITUTE($Q73,CHAR(160)," "))," ",REPT(" ",60)),60)))&amp;IF($U73="","","-"&amp;TRIM(RIGHT(SUBSTITUTE(TRIM(SUBSTITUTE($U73,CHAR(160)," "))," ",REPT(" ",60)),60)))&amp;".jpg")</f>
        <v/>
      </c>
    </row>
    <row r="74" ht="42" customHeight="1">
      <c r="A74" s="207" t="n">
        <v>36072</v>
      </c>
      <c r="B74" s="208" t="inlineStr">
        <is>
          <t>AMP Bathurst 1000</t>
        </is>
      </c>
      <c r="C74" s="200" t="inlineStr">
        <is>
          <t>DNS</t>
        </is>
      </c>
      <c r="D74" s="209" t="inlineStr">
        <is>
          <t>NZ</t>
        </is>
      </c>
      <c r="E74" s="208" t="n"/>
      <c r="F74" s="209" t="n">
        <v>66</v>
      </c>
      <c r="G74" s="209" t="inlineStr">
        <is>
          <t>Suzuki Value Finance</t>
        </is>
      </c>
      <c r="H74" s="208" t="n"/>
      <c r="I74" s="208" t="n"/>
      <c r="J74" s="208" t="n"/>
      <c r="K74" s="210" t="inlineStr">
        <is>
          <t>Suzuki Baleno</t>
        </is>
      </c>
      <c r="L74" s="208" t="n"/>
      <c r="M74" s="209" t="inlineStr">
        <is>
          <t>Max Pennington</t>
        </is>
      </c>
      <c r="N74" s="750" t="n"/>
      <c r="O74" s="692">
        <f>_xlfn.LET(_xlpm.d,_xlfn.XLOOKUP(M74,'[1]Birth Dates'!$A:$A,'[1]Birth Dates'!$B:$B,"",0),IF(_xlpm.d=0,"",_xlpm.d))</f>
        <v/>
      </c>
      <c r="P74" s="203">
        <f>IF(OR(O74="",A74="",NOT(ISNUMBER(O74)),O74&gt;A74),"",DATEDIF(O74,A74,"Y")&amp;" years, "&amp;DATEDIF(O74,A74,"YM")&amp;" months, "&amp;DATEDIF(O74,A74,"MD")&amp;" days")</f>
        <v/>
      </c>
      <c r="Q74" s="209" t="inlineStr">
        <is>
          <t>Grant Aitken</t>
        </is>
      </c>
      <c r="R74" s="208" t="inlineStr">
        <is>
          <t>NZL</t>
        </is>
      </c>
      <c r="S74" s="692">
        <f>_xlfn.LET(_xlpm.d,_xlfn.XLOOKUP(Q74,'[1]Birth Dates'!$A:$A,'[1]Birth Dates'!$B:$B,"",0),IF(_xlpm.d=0,"",_xlpm.d))</f>
        <v/>
      </c>
      <c r="T74" s="203">
        <f>IF(OR(S74="",A74="",NOT(ISNUMBER(S74)),S74&gt;A74),"",DATEDIF(S74,A74,"Y")&amp;" years, "&amp;DATEDIF(S74,A74,"YM")&amp;" months, "&amp;DATEDIF(S74,A74,"MD")&amp;" days")</f>
        <v/>
      </c>
      <c r="U74" s="208" t="inlineStr">
        <is>
          <t>Chris Bird</t>
        </is>
      </c>
      <c r="V74" s="208" t="inlineStr">
        <is>
          <t>NZL</t>
        </is>
      </c>
      <c r="W74" s="692">
        <f>_xlfn.LET(_xlpm.d,_xlfn.XLOOKUP(U74,'[1]Birth Dates'!$A:$A,'[1]Birth Dates'!$B:$B,"",0),IF(_xlpm.d=0,"",_xlpm.d))</f>
        <v/>
      </c>
      <c r="X74" s="203">
        <f>IF(OR(W74="",A74="",NOT(ISNUMBER(W74)),W74&gt;A74),"",DATEDIF(W74,A74,"Y")&amp;" years, "&amp;DATEDIF(W74,A74,"YM")&amp;" months, "&amp;DATEDIF(W74,A74,"MD")&amp;" days")</f>
        <v/>
      </c>
      <c r="Y74" s="209" t="n">
        <v>39</v>
      </c>
      <c r="Z74" s="208" t="n"/>
      <c r="AA74" s="208" t="n"/>
      <c r="AB74" s="756" t="n"/>
      <c r="AC74" s="418">
        <f>IF(OR(AB74="",AB74="",AB74=0),"",6.213/(AB74*24))</f>
        <v/>
      </c>
      <c r="AD74" s="208" t="n"/>
      <c r="AE74" s="424" t="n"/>
      <c r="AF74" s="418">
        <f>IF(OR(AE74="",AE74="",AE74=0),"",6.213/(AE74*24))</f>
        <v/>
      </c>
      <c r="AG74" s="175">
        <f>IF(AND(ISNUMBER(Y74),ISNUMBER(AD74)),Y74-AD74,"")</f>
        <v/>
      </c>
      <c r="AH74" s="209" t="inlineStr">
        <is>
          <t>Crash in Qualifying</t>
        </is>
      </c>
      <c r="AI74" s="209" t="n"/>
      <c r="AJ74" s="759" t="n"/>
      <c r="AK74" s="208" t="n"/>
      <c r="AL74" s="725">
        <f>IF(AI74=AI73,AJ74-AJ73,"")</f>
        <v/>
      </c>
      <c r="AM74" s="208" t="n"/>
      <c r="AN74" s="760" t="n"/>
      <c r="AO74" s="208" t="n"/>
      <c r="AP74" s="436">
        <f>IF(OR(NOT(ISNUMBER(C74)),NOT(ISNUMBER(Y74))),"",IF(AD74&lt;&gt;"",AD74,Y74)-C74)</f>
        <v/>
      </c>
      <c r="AQ74" s="208" t="n"/>
      <c r="AR74" s="206">
        <f>IF($B74="","",TEXT($A74,"yyyymmdd")&amp;"_P"&amp;$C74&amp;"_C"&amp;$F74&amp;"_"&amp;TRIM(RIGHT(SUBSTITUTE(TRIM(SUBSTITUTE($M74,CHAR(160)," "))," ",REPT(" ",60)),60))&amp;IF($Q74="","","-"&amp;TRIM(RIGHT(SUBSTITUTE(TRIM(SUBSTITUTE($Q74,CHAR(160)," "))," ",REPT(" ",60)),60)))&amp;IF($U74="","","-"&amp;TRIM(RIGHT(SUBSTITUTE(TRIM(SUBSTITUTE($U74,CHAR(160)," "))," ",REPT(" ",60)),60)))&amp;".jpg")</f>
        <v/>
      </c>
    </row>
    <row r="75" ht="84" customFormat="1" customHeight="1" s="188">
      <c r="A75" s="466" t="n">
        <v>36436</v>
      </c>
      <c r="B75" s="467" t="inlineStr">
        <is>
          <t>Bob Jane T-Marts Super Touring 500</t>
        </is>
      </c>
      <c r="C75" s="216" t="n">
        <v>1</v>
      </c>
      <c r="D75" s="467" t="n"/>
      <c r="E75" s="467" t="n"/>
      <c r="F75" s="216" t="n">
        <v>1</v>
      </c>
      <c r="G75" s="216" t="inlineStr">
        <is>
          <t>Paul Morris Motorsport</t>
        </is>
      </c>
      <c r="H75" s="467" t="n"/>
      <c r="I75" s="467" t="n"/>
      <c r="J75" s="467" t="n"/>
      <c r="K75" s="216" t="inlineStr">
        <is>
          <t>BMW 320i</t>
        </is>
      </c>
      <c r="L75" s="467" t="n"/>
      <c r="M75" s="467" t="inlineStr">
        <is>
          <t>Paul Morris</t>
        </is>
      </c>
      <c r="N75" s="467" t="inlineStr">
        <is>
          <t>AUS</t>
        </is>
      </c>
      <c r="O75" s="761">
        <f>_xlfn.LET(_xlpm.d,_xlfn.XLOOKUP(M75,'[1]Birth Dates'!$A:$A,'[1]Birth Dates'!$B:$B,"",0),IF(_xlpm.d=0,"",_xlpm.d))</f>
        <v/>
      </c>
      <c r="P75" s="467">
        <f>IF(OR(O75="",A75="",NOT(ISNUMBER(O75)),O75&gt;A75),"",DATEDIF(O75,A75,"Y")&amp;" years, "&amp;DATEDIF(O75,A75,"YM")&amp;" months, "&amp;DATEDIF(O75,A75,"MD")&amp;" days")</f>
        <v/>
      </c>
      <c r="Q75" s="468" t="n"/>
      <c r="R75" s="467" t="n"/>
      <c r="S75" s="761">
        <f>_xlfn.LET(_xlpm.d,_xlfn.XLOOKUP(Q75,'[1]Birth Dates'!$A:$A,'[1]Birth Dates'!$B:$B,"",0),IF(_xlpm.d=0,"",_xlpm.d))</f>
        <v/>
      </c>
      <c r="T75" s="248">
        <f>IF(OR(S75="",A75="",NOT(ISNUMBER(S75)),S75&gt;A75),"",DATEDIF(S75,A75,"Y")&amp;" years, "&amp;DATEDIF(S75,A75,"YM")&amp;" months, "&amp;DATEDIF(S75,A75,"MD")&amp;" days")</f>
        <v/>
      </c>
      <c r="U75" s="467" t="n"/>
      <c r="V75" s="467" t="n"/>
      <c r="W75" s="761">
        <f>_xlfn.LET(_xlpm.d,_xlfn.XLOOKUP(U75,'[1]Birth Dates'!$A:$A,'[1]Birth Dates'!$B:$B,"",0),IF(_xlpm.d=0,"",_xlpm.d))</f>
        <v/>
      </c>
      <c r="X75" s="248">
        <f>IF(OR(W75="",A75="",NOT(ISNUMBER(W75)),W75&gt;A75),"",DATEDIF(W75,A75,"Y")&amp;" years, "&amp;DATEDIF(W75,A75,"YM")&amp;" months, "&amp;DATEDIF(W75,A75,"MD")&amp;" days")</f>
        <v/>
      </c>
      <c r="Y75" s="216" t="n">
        <v>2</v>
      </c>
      <c r="Z75" s="467" t="n"/>
      <c r="AA75" s="467" t="n"/>
      <c r="AB75" s="762" t="n"/>
      <c r="AC75" s="442">
        <f>IF(OR(AB75="",AB75="",AB75=0),"",6.213/(AB75*24))</f>
        <v/>
      </c>
      <c r="AD75" s="216" t="n">
        <v>2</v>
      </c>
      <c r="AE75" s="470" t="n"/>
      <c r="AF75" s="442">
        <f>IF(OR(AE75="",AE75="",AE75=0),"",6.213/(AE75*24))</f>
        <v/>
      </c>
      <c r="AG75" s="226">
        <f>IF(AND(ISNUMBER(Y75),ISNUMBER(AD75)),Y75-AD75,"")</f>
        <v/>
      </c>
      <c r="AH75" s="467" t="n"/>
      <c r="AI75" s="216" t="n">
        <v>50</v>
      </c>
      <c r="AJ75" s="763" t="inlineStr">
        <is>
          <t>2:55:31.5969</t>
        </is>
      </c>
      <c r="AK75" s="701">
        <f>IF(OR(AI75="",AJ75="",AJ75=0),"",AI75*6.213/(AJ75*24))</f>
        <v/>
      </c>
      <c r="AL75" s="754">
        <f>IF(AI75=AI74,AJ75-AJ74,"")</f>
        <v/>
      </c>
      <c r="AM75" s="467" t="n">
        <v>13</v>
      </c>
      <c r="AN75" s="764" t="inlineStr">
        <is>
          <t>2:39.0577</t>
        </is>
      </c>
      <c r="AO75" s="442">
        <f>IF(OR(AN75="",AN75="",AN75=0),"",6.213/(AN75*24))</f>
        <v/>
      </c>
      <c r="AP75" s="446">
        <f>IF(OR(NOT(ISNUMBER(C75)),NOT(ISNUMBER(Y75))),"",IF(AD75&lt;&gt;"",AD75,Y75)-C75)</f>
        <v/>
      </c>
      <c r="AQ75" s="467" t="n"/>
      <c r="AR75" s="250">
        <f>IF($B75="","",TEXT($A75,"yyyymmdd")&amp;"_P"&amp;$C75&amp;"_C"&amp;$F75&amp;"_"&amp;TRIM(RIGHT(SUBSTITUTE(TRIM(SUBSTITUTE($M75,CHAR(160)," "))," ",REPT(" ",60)),60))&amp;IF($Q75="","","-"&amp;TRIM(RIGHT(SUBSTITUTE(TRIM(SUBSTITUTE($Q75,CHAR(160)," "))," ",REPT(" ",60)),60)))&amp;IF($U75="","","-"&amp;TRIM(RIGHT(SUBSTITUTE(TRIM(SUBSTITUTE($U75,CHAR(160)," "))," ",REPT(" ",60)),60)))&amp;".jpg")</f>
        <v/>
      </c>
    </row>
    <row r="76" ht="70" customHeight="1">
      <c r="A76" s="214" t="n">
        <v>36436</v>
      </c>
      <c r="B76" s="215" t="inlineStr">
        <is>
          <t>Bob Jane T-Marts Super Touring 500</t>
        </is>
      </c>
      <c r="C76" s="216" t="n">
        <v>2</v>
      </c>
      <c r="D76" s="215" t="n"/>
      <c r="E76" s="215" t="n"/>
      <c r="F76" s="217" t="n">
        <v>3</v>
      </c>
      <c r="G76" s="217" t="inlineStr">
        <is>
          <t>Volvo Dealer Racing</t>
        </is>
      </c>
      <c r="H76" s="215" t="n"/>
      <c r="I76" s="215" t="n"/>
      <c r="J76" s="215" t="n"/>
      <c r="K76" s="217" t="inlineStr">
        <is>
          <t>Volvo S40</t>
        </is>
      </c>
      <c r="L76" s="215" t="n"/>
      <c r="M76" s="218" t="inlineStr">
        <is>
          <t>Jim Richards</t>
        </is>
      </c>
      <c r="N76" s="215" t="inlineStr">
        <is>
          <t>NZL</t>
        </is>
      </c>
      <c r="O76" s="687">
        <f>_xlfn.LET(_xlpm.d,_xlfn.XLOOKUP(M76,'[1]Birth Dates'!$A:$A,'[1]Birth Dates'!$B:$B,"",0),IF(_xlpm.d=0,"",_xlpm.d))</f>
        <v/>
      </c>
      <c r="P76" s="220">
        <f>IF(OR(O76="",A76="",NOT(ISNUMBER(O76)),O76&gt;A76),"",DATEDIF(O76,A76,"Y")&amp;" years, "&amp;DATEDIF(O76,A76,"YM")&amp;" months, "&amp;DATEDIF(O76,A76,"MD")&amp;" days")</f>
        <v/>
      </c>
      <c r="Q76" s="218" t="inlineStr">
        <is>
          <t>Cameron McLean</t>
        </is>
      </c>
      <c r="R76" s="215" t="inlineStr">
        <is>
          <t>AUS</t>
        </is>
      </c>
      <c r="S76" s="687">
        <f>_xlfn.LET(_xlpm.d,_xlfn.XLOOKUP(Q76,'[1]Birth Dates'!$A:$A,'[1]Birth Dates'!$B:$B,"",0),IF(_xlpm.d=0,"",_xlpm.d))</f>
        <v/>
      </c>
      <c r="T76" s="220">
        <f>IF(OR(S76="",A76="",NOT(ISNUMBER(S76)),S76&gt;A76),"",DATEDIF(S76,A76,"Y")&amp;" years, "&amp;DATEDIF(S76,A76,"YM")&amp;" months, "&amp;DATEDIF(S76,A76,"MD")&amp;" days")</f>
        <v/>
      </c>
      <c r="U76" s="215" t="n"/>
      <c r="V76" s="215" t="n"/>
      <c r="W76" s="687">
        <f>_xlfn.LET(_xlpm.d,_xlfn.XLOOKUP(U76,'[1]Birth Dates'!$A:$A,'[1]Birth Dates'!$B:$B,"",0),IF(_xlpm.d=0,"",_xlpm.d))</f>
        <v/>
      </c>
      <c r="X76" s="220">
        <f>IF(OR(W76="",A76="",NOT(ISNUMBER(W76)),W76&gt;A76),"",DATEDIF(W76,A76,"Y")&amp;" years, "&amp;DATEDIF(W76,A76,"YM")&amp;" months, "&amp;DATEDIF(W76,A76,"MD")&amp;" days")</f>
        <v/>
      </c>
      <c r="Y76" s="217" t="n">
        <v>1</v>
      </c>
      <c r="Z76" s="215" t="n"/>
      <c r="AA76" s="215" t="n"/>
      <c r="AB76" s="765" t="n"/>
      <c r="AC76" s="418">
        <f>IF(OR(AB76="",AB76="",AB76=0),"",6.213/(AB76*24))</f>
        <v/>
      </c>
      <c r="AD76" s="217" t="n">
        <v>1</v>
      </c>
      <c r="AE76" s="425" t="n"/>
      <c r="AF76" s="418">
        <f>IF(OR(AE76="",AE76="",AE76=0),"",6.213/(AE76*24))</f>
        <v/>
      </c>
      <c r="AG76" s="175">
        <f>IF(AND(ISNUMBER(Y76),ISNUMBER(AD76)),Y76-AD76,"")</f>
        <v/>
      </c>
      <c r="AH76" s="215" t="n"/>
      <c r="AI76" s="217" t="n">
        <v>50</v>
      </c>
      <c r="AJ76" s="766" t="inlineStr">
        <is>
          <t>2:55:33.2252</t>
        </is>
      </c>
      <c r="AK76" s="671">
        <f>IF(OR(AI76="",AJ76="",AJ76=0),"",AI76*6.213/(AJ76*24))</f>
        <v/>
      </c>
      <c r="AL76" s="725">
        <f>IF(AI76=AI75,AJ76-AJ75,"")</f>
        <v/>
      </c>
      <c r="AM76" s="215" t="n">
        <v>13</v>
      </c>
      <c r="AN76" s="767" t="inlineStr">
        <is>
          <t>2:38.1390</t>
        </is>
      </c>
      <c r="AO76" s="418">
        <f>IF(OR(AN76="",AN76="",AN76=0),"",6.213/(AN76*24))</f>
        <v/>
      </c>
      <c r="AP76" s="436">
        <f>IF(OR(NOT(ISNUMBER(C76)),NOT(ISNUMBER(Y76))),"",IF(AD76&lt;&gt;"",AD76,Y76)-C76)</f>
        <v/>
      </c>
      <c r="AQ76" s="215" t="n"/>
      <c r="AR76" s="223">
        <f>IF($B76="","",TEXT($A76,"yyyymmdd")&amp;"_P"&amp;$C76&amp;"_C"&amp;$F76&amp;"_"&amp;TRIM(RIGHT(SUBSTITUTE(TRIM(SUBSTITUTE($M76,CHAR(160)," "))," ",REPT(" ",60)),60))&amp;IF($Q76="","","-"&amp;TRIM(RIGHT(SUBSTITUTE(TRIM(SUBSTITUTE($Q76,CHAR(160)," "))," ",REPT(" ",60)),60)))&amp;IF($U76="","","-"&amp;TRIM(RIGHT(SUBSTITUTE(TRIM(SUBSTITUTE($U76,CHAR(160)," "))," ",REPT(" ",60)),60)))&amp;".jpg")</f>
        <v/>
      </c>
    </row>
    <row r="77" ht="70" customHeight="1">
      <c r="A77" s="214" t="n">
        <v>36436</v>
      </c>
      <c r="B77" s="215" t="inlineStr">
        <is>
          <t>Bob Jane T-Marts Super Touring 500</t>
        </is>
      </c>
      <c r="C77" s="216" t="n">
        <v>3</v>
      </c>
      <c r="D77" s="215" t="n"/>
      <c r="E77" s="215" t="n"/>
      <c r="F77" s="217" t="n">
        <v>4</v>
      </c>
      <c r="G77" s="217" t="inlineStr">
        <is>
          <t>Volvo Dealer Racing</t>
        </is>
      </c>
      <c r="H77" s="215" t="n"/>
      <c r="I77" s="215" t="n"/>
      <c r="J77" s="215" t="n"/>
      <c r="K77" s="217" t="inlineStr">
        <is>
          <t>Volvo S40</t>
        </is>
      </c>
      <c r="L77" s="215" t="n"/>
      <c r="M77" s="217" t="inlineStr">
        <is>
          <t>Craig Baird</t>
        </is>
      </c>
      <c r="N77" s="215" t="inlineStr">
        <is>
          <t>NZL</t>
        </is>
      </c>
      <c r="O77" s="687">
        <f>_xlfn.LET(_xlpm.d,_xlfn.XLOOKUP(M77,'[1]Birth Dates'!$A:$A,'[1]Birth Dates'!$B:$B,"",0),IF(_xlpm.d=0,"",_xlpm.d))</f>
        <v/>
      </c>
      <c r="P77" s="220">
        <f>IF(OR(O77="",A77="",NOT(ISNUMBER(O77)),O77&gt;A77),"",DATEDIF(O77,A77,"Y")&amp;" years, "&amp;DATEDIF(O77,A77,"YM")&amp;" months, "&amp;DATEDIF(O77,A77,"MD")&amp;" days")</f>
        <v/>
      </c>
      <c r="Q77" s="215" t="inlineStr">
        <is>
          <t>Matthew Coleman</t>
        </is>
      </c>
      <c r="R77" s="215" t="inlineStr">
        <is>
          <t>AUS</t>
        </is>
      </c>
      <c r="S77" s="687">
        <f>_xlfn.LET(_xlpm.d,_xlfn.XLOOKUP(Q77,'[1]Birth Dates'!$A:$A,'[1]Birth Dates'!$B:$B,"",0),IF(_xlpm.d=0,"",_xlpm.d))</f>
        <v/>
      </c>
      <c r="T77" s="220">
        <f>IF(OR(S77="",A77="",NOT(ISNUMBER(S77)),S77&gt;A77),"",DATEDIF(S77,A77,"Y")&amp;" years, "&amp;DATEDIF(S77,A77,"YM")&amp;" months, "&amp;DATEDIF(S77,A77,"MD")&amp;" days")</f>
        <v/>
      </c>
      <c r="U77" s="215" t="n"/>
      <c r="V77" s="215" t="n"/>
      <c r="W77" s="687">
        <f>_xlfn.LET(_xlpm.d,_xlfn.XLOOKUP(U77,'[1]Birth Dates'!$A:$A,'[1]Birth Dates'!$B:$B,"",0),IF(_xlpm.d=0,"",_xlpm.d))</f>
        <v/>
      </c>
      <c r="X77" s="220">
        <f>IF(OR(W77="",A77="",NOT(ISNUMBER(W77)),W77&gt;A77),"",DATEDIF(W77,A77,"Y")&amp;" years, "&amp;DATEDIF(W77,A77,"YM")&amp;" months, "&amp;DATEDIF(W77,A77,"MD")&amp;" days")</f>
        <v/>
      </c>
      <c r="Y77" s="217" t="n">
        <v>3</v>
      </c>
      <c r="Z77" s="215" t="n"/>
      <c r="AA77" s="215" t="n"/>
      <c r="AB77" s="765" t="n"/>
      <c r="AC77" s="418">
        <f>IF(OR(AB77="",AB77="",AB77=0),"",6.213/(AB77*24))</f>
        <v/>
      </c>
      <c r="AD77" s="217" t="n">
        <v>3</v>
      </c>
      <c r="AE77" s="425" t="n"/>
      <c r="AF77" s="418">
        <f>IF(OR(AE77="",AE77="",AE77=0),"",6.213/(AE77*24))</f>
        <v/>
      </c>
      <c r="AG77" s="175">
        <f>IF(AND(ISNUMBER(Y77),ISNUMBER(AD77)),Y77-AD77,"")</f>
        <v/>
      </c>
      <c r="AH77" s="215" t="n"/>
      <c r="AI77" s="217" t="n">
        <v>50</v>
      </c>
      <c r="AJ77" s="766" t="inlineStr">
        <is>
          <t>2:55:33.6818</t>
        </is>
      </c>
      <c r="AK77" s="671">
        <f>IF(OR(AI77="",AJ77="",AJ77=0),"",AI77*6.213/(AJ77*24))</f>
        <v/>
      </c>
      <c r="AL77" s="725">
        <f>IF(AI77=AI76,AJ77-AJ76,"")</f>
        <v/>
      </c>
      <c r="AM77" s="215" t="n">
        <v>11</v>
      </c>
      <c r="AN77" s="767" t="inlineStr">
        <is>
          <t>2:41.1952</t>
        </is>
      </c>
      <c r="AO77" s="418">
        <f>IF(OR(AN77="",AN77="",AN77=0),"",6.213/(AN77*24))</f>
        <v/>
      </c>
      <c r="AP77" s="436">
        <f>IF(OR(NOT(ISNUMBER(C77)),NOT(ISNUMBER(Y77))),"",IF(AD77&lt;&gt;"",AD77,Y77)-C77)</f>
        <v/>
      </c>
      <c r="AQ77" s="215" t="n"/>
      <c r="AR77" s="223">
        <f>IF($B77="","",TEXT($A77,"yyyymmdd")&amp;"_P"&amp;$C77&amp;"_C"&amp;$F77&amp;"_"&amp;TRIM(RIGHT(SUBSTITUTE(TRIM(SUBSTITUTE($M77,CHAR(160)," "))," ",REPT(" ",60)),60))&amp;IF($Q77="","","-"&amp;TRIM(RIGHT(SUBSTITUTE(TRIM(SUBSTITUTE($Q77,CHAR(160)," "))," ",REPT(" ",60)),60)))&amp;IF($U77="","","-"&amp;TRIM(RIGHT(SUBSTITUTE(TRIM(SUBSTITUTE($U77,CHAR(160)," "))," ",REPT(" ",60)),60)))&amp;".jpg")</f>
        <v/>
      </c>
    </row>
    <row r="78" ht="70" customHeight="1">
      <c r="A78" s="214" t="n">
        <v>36436</v>
      </c>
      <c r="B78" s="215" t="inlineStr">
        <is>
          <t>Bob Jane T-Marts Super Touring 500</t>
        </is>
      </c>
      <c r="C78" s="216" t="n">
        <v>4</v>
      </c>
      <c r="D78" s="215" t="n"/>
      <c r="E78" s="215" t="n"/>
      <c r="F78" s="217" t="n">
        <v>14</v>
      </c>
      <c r="G78" s="217" t="inlineStr">
        <is>
          <t>MPD Racing</t>
        </is>
      </c>
      <c r="H78" s="215" t="n"/>
      <c r="I78" s="215" t="n"/>
      <c r="J78" s="215" t="n"/>
      <c r="K78" s="217" t="inlineStr">
        <is>
          <t>BMW 320i</t>
        </is>
      </c>
      <c r="L78" s="215" t="n"/>
      <c r="M78" s="217" t="inlineStr">
        <is>
          <t>Mark Porter</t>
        </is>
      </c>
      <c r="N78" s="215" t="inlineStr">
        <is>
          <t>NZL</t>
        </is>
      </c>
      <c r="O78" s="687">
        <f>_xlfn.LET(_xlpm.d,_xlfn.XLOOKUP(M78,'[1]Birth Dates'!$A:$A,'[1]Birth Dates'!$B:$B,"",0),IF(_xlpm.d=0,"",_xlpm.d))</f>
        <v/>
      </c>
      <c r="P78" s="220">
        <f>IF(OR(O78="",A78="",NOT(ISNUMBER(O78)),O78&gt;A78),"",DATEDIF(O78,A78,"Y")&amp;" years, "&amp;DATEDIF(O78,A78,"YM")&amp;" months, "&amp;DATEDIF(O78,A78,"MD")&amp;" days")</f>
        <v/>
      </c>
      <c r="Q78" s="225" t="inlineStr">
        <is>
          <t>Mike Downard</t>
        </is>
      </c>
      <c r="R78" s="215" t="inlineStr">
        <is>
          <t>NZL</t>
        </is>
      </c>
      <c r="S78" s="687">
        <f>_xlfn.LET(_xlpm.d,_xlfn.XLOOKUP(Q78,'[1]Birth Dates'!$A:$A,'[1]Birth Dates'!$B:$B,"",0),IF(_xlpm.d=0,"",_xlpm.d))</f>
        <v/>
      </c>
      <c r="T78" s="220">
        <f>IF(OR(S78="",A78="",NOT(ISNUMBER(S78)),S78&gt;A78),"",DATEDIF(S78,A78,"Y")&amp;" years, "&amp;DATEDIF(S78,A78,"YM")&amp;" months, "&amp;DATEDIF(S78,A78,"MD")&amp;" days")</f>
        <v/>
      </c>
      <c r="U78" s="215" t="n"/>
      <c r="V78" s="215" t="n"/>
      <c r="W78" s="687">
        <f>_xlfn.LET(_xlpm.d,_xlfn.XLOOKUP(U78,'[1]Birth Dates'!$A:$A,'[1]Birth Dates'!$B:$B,"",0),IF(_xlpm.d=0,"",_xlpm.d))</f>
        <v/>
      </c>
      <c r="X78" s="220">
        <f>IF(OR(W78="",A78="",NOT(ISNUMBER(W78)),W78&gt;A78),"",DATEDIF(W78,A78,"Y")&amp;" years, "&amp;DATEDIF(W78,A78,"YM")&amp;" months, "&amp;DATEDIF(W78,A78,"MD")&amp;" days")</f>
        <v/>
      </c>
      <c r="Y78" s="217" t="n">
        <v>12</v>
      </c>
      <c r="Z78" s="215" t="n"/>
      <c r="AA78" s="215" t="n"/>
      <c r="AB78" s="765" t="n"/>
      <c r="AC78" s="418">
        <f>IF(OR(AB78="",AB78="",AB78=0),"",6.213/(AB78*24))</f>
        <v/>
      </c>
      <c r="AD78" s="217" t="n">
        <v>10</v>
      </c>
      <c r="AE78" s="425" t="n"/>
      <c r="AF78" s="418">
        <f>IF(OR(AE78="",AE78="",AE78=0),"",6.213/(AE78*24))</f>
        <v/>
      </c>
      <c r="AG78" s="175">
        <f>IF(AND(ISNUMBER(Y78),ISNUMBER(AD78)),Y78-AD78,"")</f>
        <v/>
      </c>
      <c r="AH78" s="215" t="n"/>
      <c r="AI78" s="217" t="n">
        <v>49</v>
      </c>
      <c r="AJ78" s="766" t="inlineStr">
        <is>
          <t>2:55:34.3445</t>
        </is>
      </c>
      <c r="AK78" s="671">
        <f>IF(OR(AI78="",AJ78="",AJ78=0),"",AI78*6.213/(AJ78*24))</f>
        <v/>
      </c>
      <c r="AL78" s="725">
        <f>IF(AI78=AI77,AJ78-AJ77,"")</f>
        <v/>
      </c>
      <c r="AM78" s="215" t="n">
        <v>11</v>
      </c>
      <c r="AN78" s="767" t="inlineStr">
        <is>
          <t>2:50.9010</t>
        </is>
      </c>
      <c r="AO78" s="418">
        <f>IF(OR(AN78="",AN78="",AN78=0),"",6.213/(AN78*24))</f>
        <v/>
      </c>
      <c r="AP78" s="436">
        <f>IF(OR(NOT(ISNUMBER(C78)),NOT(ISNUMBER(Y78))),"",IF(AD78&lt;&gt;"",AD78,Y78)-C78)</f>
        <v/>
      </c>
      <c r="AQ78" s="215" t="n"/>
      <c r="AR78" s="223">
        <f>IF($B78="","",TEXT($A78,"yyyymmdd")&amp;"_P"&amp;$C78&amp;"_C"&amp;$F78&amp;"_"&amp;TRIM(RIGHT(SUBSTITUTE(TRIM(SUBSTITUTE($M78,CHAR(160)," "))," ",REPT(" ",60)),60))&amp;IF($Q78="","","-"&amp;TRIM(RIGHT(SUBSTITUTE(TRIM(SUBSTITUTE($Q78,CHAR(160)," "))," ",REPT(" ",60)),60)))&amp;IF($U78="","","-"&amp;TRIM(RIGHT(SUBSTITUTE(TRIM(SUBSTITUTE($U78,CHAR(160)," "))," ",REPT(" ",60)),60)))&amp;".jpg")</f>
        <v/>
      </c>
    </row>
    <row r="79" ht="70" customHeight="1">
      <c r="A79" s="214" t="n">
        <v>36436</v>
      </c>
      <c r="B79" s="215" t="inlineStr">
        <is>
          <t>Bob Jane T-Marts Super Touring 500</t>
        </is>
      </c>
      <c r="C79" s="216" t="n">
        <v>5</v>
      </c>
      <c r="D79" s="215" t="n"/>
      <c r="E79" s="215" t="n"/>
      <c r="F79" s="217" t="n">
        <v>38</v>
      </c>
      <c r="G79" s="217" t="inlineStr">
        <is>
          <t>Rod Salmon</t>
        </is>
      </c>
      <c r="H79" s="215" t="n"/>
      <c r="I79" s="215" t="n"/>
      <c r="J79" s="215" t="n"/>
      <c r="K79" s="217" t="inlineStr">
        <is>
          <t>Mitsubishi Lancer Evo V</t>
        </is>
      </c>
      <c r="L79" s="215" t="n"/>
      <c r="M79" s="217" t="inlineStr">
        <is>
          <t>Rod Salmon</t>
        </is>
      </c>
      <c r="N79" s="215" t="inlineStr">
        <is>
          <t>NZL</t>
        </is>
      </c>
      <c r="O79" s="687">
        <f>_xlfn.LET(_xlpm.d,_xlfn.XLOOKUP(M79,'[1]Birth Dates'!$A:$A,'[1]Birth Dates'!$B:$B,"",0),IF(_xlpm.d=0,"",_xlpm.d))</f>
        <v/>
      </c>
      <c r="P79" s="220">
        <f>IF(OR(O79="",A79="",NOT(ISNUMBER(O79)),O79&gt;A79),"",DATEDIF(O79,A79,"Y")&amp;" years, "&amp;DATEDIF(O79,A79,"YM")&amp;" months, "&amp;DATEDIF(O79,A79,"MD")&amp;" days")</f>
        <v/>
      </c>
      <c r="Q79" s="217" t="inlineStr">
        <is>
          <t>Damien White</t>
        </is>
      </c>
      <c r="R79" s="215" t="inlineStr">
        <is>
          <t>AUS</t>
        </is>
      </c>
      <c r="S79" s="687">
        <f>_xlfn.LET(_xlpm.d,_xlfn.XLOOKUP(Q79,'[1]Birth Dates'!$A:$A,'[1]Birth Dates'!$B:$B,"",0),IF(_xlpm.d=0,"",_xlpm.d))</f>
        <v/>
      </c>
      <c r="T79" s="220">
        <f>IF(OR(S79="",A79="",NOT(ISNUMBER(S79)),S79&gt;A79),"",DATEDIF(S79,A79,"Y")&amp;" years, "&amp;DATEDIF(S79,A79,"YM")&amp;" months, "&amp;DATEDIF(S79,A79,"MD")&amp;" days")</f>
        <v/>
      </c>
      <c r="U79" s="215" t="n"/>
      <c r="V79" s="215" t="n"/>
      <c r="W79" s="687">
        <f>_xlfn.LET(_xlpm.d,_xlfn.XLOOKUP(U79,'[1]Birth Dates'!$A:$A,'[1]Birth Dates'!$B:$B,"",0),IF(_xlpm.d=0,"",_xlpm.d))</f>
        <v/>
      </c>
      <c r="X79" s="220">
        <f>IF(OR(W79="",A79="",NOT(ISNUMBER(W79)),W79&gt;A79),"",DATEDIF(W79,A79,"Y")&amp;" years, "&amp;DATEDIF(W79,A79,"YM")&amp;" months, "&amp;DATEDIF(W79,A79,"MD")&amp;" days")</f>
        <v/>
      </c>
      <c r="Y79" s="217" t="n">
        <v>13</v>
      </c>
      <c r="Z79" s="215" t="n"/>
      <c r="AA79" s="215" t="n"/>
      <c r="AB79" s="765" t="n"/>
      <c r="AC79" s="418">
        <f>IF(OR(AB79="",AB79="",AB79=0),"",6.213/(AB79*24))</f>
        <v/>
      </c>
      <c r="AD79" s="217" t="n">
        <v>11</v>
      </c>
      <c r="AE79" s="425" t="n"/>
      <c r="AF79" s="418">
        <f>IF(OR(AE79="",AE79="",AE79=0),"",6.213/(AE79*24))</f>
        <v/>
      </c>
      <c r="AG79" s="175">
        <f>IF(AND(ISNUMBER(Y79),ISNUMBER(AD79)),Y79-AD79,"")</f>
        <v/>
      </c>
      <c r="AH79" s="215" t="n"/>
      <c r="AI79" s="217" t="n">
        <v>49</v>
      </c>
      <c r="AJ79" s="766" t="inlineStr">
        <is>
          <t>2:55:35.1628</t>
        </is>
      </c>
      <c r="AK79" s="671">
        <f>IF(OR(AI79="",AJ79="",AJ79=0),"",AI79*6.213/(AJ79*24))</f>
        <v/>
      </c>
      <c r="AL79" s="725">
        <f>IF(AI79=AI78,AJ79-AJ78,"")</f>
        <v/>
      </c>
      <c r="AM79" s="215" t="n">
        <v>13</v>
      </c>
      <c r="AN79" s="767" t="inlineStr">
        <is>
          <t>2:50.7632</t>
        </is>
      </c>
      <c r="AO79" s="418">
        <f>IF(OR(AN79="",AN79="",AN79=0),"",6.213/(AN79*24))</f>
        <v/>
      </c>
      <c r="AP79" s="436">
        <f>IF(OR(NOT(ISNUMBER(C79)),NOT(ISNUMBER(Y79))),"",IF(AD79&lt;&gt;"",AD79,Y79)-C79)</f>
        <v/>
      </c>
      <c r="AQ79" s="215" t="n"/>
      <c r="AR79" s="223">
        <f>IF($B79="","",TEXT($A79,"yyyymmdd")&amp;"_P"&amp;$C79&amp;"_C"&amp;$F79&amp;"_"&amp;TRIM(RIGHT(SUBSTITUTE(TRIM(SUBSTITUTE($M79,CHAR(160)," "))," ",REPT(" ",60)),60))&amp;IF($Q79="","","-"&amp;TRIM(RIGHT(SUBSTITUTE(TRIM(SUBSTITUTE($Q79,CHAR(160)," "))," ",REPT(" ",60)),60)))&amp;IF($U79="","","-"&amp;TRIM(RIGHT(SUBSTITUTE(TRIM(SUBSTITUTE($U79,CHAR(160)," "))," ",REPT(" ",60)),60)))&amp;".jpg")</f>
        <v/>
      </c>
    </row>
    <row r="80" ht="70" customHeight="1">
      <c r="A80" s="214" t="n">
        <v>36436</v>
      </c>
      <c r="B80" s="215" t="inlineStr">
        <is>
          <t>Bob Jane T-Marts Super Touring 500</t>
        </is>
      </c>
      <c r="C80" s="216" t="n">
        <v>6</v>
      </c>
      <c r="D80" s="215" t="n"/>
      <c r="E80" s="215" t="n"/>
      <c r="F80" s="217" t="n">
        <v>12</v>
      </c>
      <c r="G80" s="217" t="inlineStr">
        <is>
          <t>Rodney Jones Racing</t>
        </is>
      </c>
      <c r="H80" s="215" t="n"/>
      <c r="I80" s="215" t="n"/>
      <c r="J80" s="215" t="n"/>
      <c r="K80" s="217" t="inlineStr">
        <is>
          <t>Vauxhall Cavalier</t>
        </is>
      </c>
      <c r="L80" s="215" t="n"/>
      <c r="M80" s="217" t="inlineStr">
        <is>
          <t>Mike Newton</t>
        </is>
      </c>
      <c r="N80" s="215" t="inlineStr">
        <is>
          <t>AUS</t>
        </is>
      </c>
      <c r="O80" s="687">
        <f>_xlfn.LET(_xlpm.d,_xlfn.XLOOKUP(M80,'[1]Birth Dates'!$A:$A,'[1]Birth Dates'!$B:$B,"",0),IF(_xlpm.d=0,"",_xlpm.d))</f>
        <v/>
      </c>
      <c r="P80" s="220">
        <f>IF(OR(O80="",A80="",NOT(ISNUMBER(O80)),O80&gt;A80),"",DATEDIF(O80,A80,"Y")&amp;" years, "&amp;DATEDIF(O80,A80,"YM")&amp;" months, "&amp;DATEDIF(O80,A80,"MD")&amp;" days")</f>
        <v/>
      </c>
      <c r="Q80" s="225" t="inlineStr">
        <is>
          <t>Andy Lloyd</t>
        </is>
      </c>
      <c r="R80" s="215" t="inlineStr">
        <is>
          <t>GBR</t>
        </is>
      </c>
      <c r="S80" s="687">
        <f>_xlfn.LET(_xlpm.d,_xlfn.XLOOKUP(Q80,'[1]Birth Dates'!$A:$A,'[1]Birth Dates'!$B:$B,"",0),IF(_xlpm.d=0,"",_xlpm.d))</f>
        <v/>
      </c>
      <c r="T80" s="220">
        <f>IF(OR(S80="",A80="",NOT(ISNUMBER(S80)),S80&gt;A80),"",DATEDIF(S80,A80,"Y")&amp;" years, "&amp;DATEDIF(S80,A80,"YM")&amp;" months, "&amp;DATEDIF(S80,A80,"MD")&amp;" days")</f>
        <v/>
      </c>
      <c r="U80" s="215" t="n"/>
      <c r="V80" s="215" t="n"/>
      <c r="W80" s="687">
        <f>_xlfn.LET(_xlpm.d,_xlfn.XLOOKUP(U80,'[1]Birth Dates'!$A:$A,'[1]Birth Dates'!$B:$B,"",0),IF(_xlpm.d=0,"",_xlpm.d))</f>
        <v/>
      </c>
      <c r="X80" s="220">
        <f>IF(OR(W80="",A80="",NOT(ISNUMBER(W80)),W80&gt;A80),"",DATEDIF(W80,A80,"Y")&amp;" years, "&amp;DATEDIF(W80,A80,"YM")&amp;" months, "&amp;DATEDIF(W80,A80,"MD")&amp;" days")</f>
        <v/>
      </c>
      <c r="Y80" s="217" t="n">
        <v>15</v>
      </c>
      <c r="Z80" s="215" t="n"/>
      <c r="AA80" s="215" t="n"/>
      <c r="AB80" s="765" t="n"/>
      <c r="AC80" s="418">
        <f>IF(OR(AB80="",AB80="",AB80=0),"",6.213/(AB80*24))</f>
        <v/>
      </c>
      <c r="AD80" s="217" t="n">
        <v>12</v>
      </c>
      <c r="AE80" s="425" t="n"/>
      <c r="AF80" s="418">
        <f>IF(OR(AE80="",AE80="",AE80=0),"",6.213/(AE80*24))</f>
        <v/>
      </c>
      <c r="AG80" s="175">
        <f>IF(AND(ISNUMBER(Y80),ISNUMBER(AD80)),Y80-AD80,"")</f>
        <v/>
      </c>
      <c r="AH80" s="215" t="n"/>
      <c r="AI80" s="217" t="n">
        <v>49</v>
      </c>
      <c r="AJ80" s="766" t="inlineStr">
        <is>
          <t>2:55:38.7290</t>
        </is>
      </c>
      <c r="AK80" s="671">
        <f>IF(OR(AI80="",AJ80="",AJ80=0),"",AI80*6.213/(AJ80*24))</f>
        <v/>
      </c>
      <c r="AL80" s="725">
        <f>IF(AI80=AI79,AJ80-AJ79,"")</f>
        <v/>
      </c>
      <c r="AM80" s="215" t="n">
        <v>13</v>
      </c>
      <c r="AN80" s="767" t="inlineStr">
        <is>
          <t>2:51.0859</t>
        </is>
      </c>
      <c r="AO80" s="418">
        <f>IF(OR(AN80="",AN80="",AN80=0),"",6.213/(AN80*24))</f>
        <v/>
      </c>
      <c r="AP80" s="436">
        <f>IF(OR(NOT(ISNUMBER(C80)),NOT(ISNUMBER(Y80))),"",IF(AD80&lt;&gt;"",AD80,Y80)-C80)</f>
        <v/>
      </c>
      <c r="AQ80" s="215" t="n"/>
      <c r="AR80" s="223">
        <f>IF($B80="","",TEXT($A80,"yyyymmdd")&amp;"_P"&amp;$C80&amp;"_C"&amp;$F80&amp;"_"&amp;TRIM(RIGHT(SUBSTITUTE(TRIM(SUBSTITUTE($M80,CHAR(160)," "))," ",REPT(" ",60)),60))&amp;IF($Q80="","","-"&amp;TRIM(RIGHT(SUBSTITUTE(TRIM(SUBSTITUTE($Q80,CHAR(160)," "))," ",REPT(" ",60)),60)))&amp;IF($U80="","","-"&amp;TRIM(RIGHT(SUBSTITUTE(TRIM(SUBSTITUTE($U80,CHAR(160)," "))," ",REPT(" ",60)),60)))&amp;".jpg")</f>
        <v/>
      </c>
    </row>
    <row r="81" ht="70" customHeight="1">
      <c r="A81" s="214" t="n">
        <v>36436</v>
      </c>
      <c r="B81" s="215" t="inlineStr">
        <is>
          <t>Bob Jane T-Marts Super Touring 500</t>
        </is>
      </c>
      <c r="C81" s="216" t="n">
        <v>7</v>
      </c>
      <c r="D81" s="215" t="n"/>
      <c r="E81" s="215" t="n"/>
      <c r="F81" s="217" t="n">
        <v>8</v>
      </c>
      <c r="G81" s="217" t="inlineStr">
        <is>
          <t>Project Racing</t>
        </is>
      </c>
      <c r="H81" s="215" t="n"/>
      <c r="I81" s="215" t="n"/>
      <c r="J81" s="215" t="n"/>
      <c r="K81" s="217" t="inlineStr">
        <is>
          <t>Nissan Primera</t>
        </is>
      </c>
      <c r="L81" s="215" t="n"/>
      <c r="M81" s="217" t="inlineStr">
        <is>
          <t>Jim Cornish</t>
        </is>
      </c>
      <c r="N81" s="215" t="inlineStr">
        <is>
          <t>GBR</t>
        </is>
      </c>
      <c r="O81" s="687">
        <f>_xlfn.LET(_xlpm.d,_xlfn.XLOOKUP(M81,'[1]Birth Dates'!$A:$A,'[1]Birth Dates'!$B:$B,"",0),IF(_xlpm.d=0,"",_xlpm.d))</f>
        <v/>
      </c>
      <c r="P81" s="220">
        <f>IF(OR(O81="",A81="",NOT(ISNUMBER(O81)),O81&gt;A81),"",DATEDIF(O81,A81,"Y")&amp;" years, "&amp;DATEDIF(O81,A81,"YM")&amp;" months, "&amp;DATEDIF(O81,A81,"MD")&amp;" days")</f>
        <v/>
      </c>
      <c r="Q81" s="217" t="inlineStr">
        <is>
          <t>Roger Townshend</t>
        </is>
      </c>
      <c r="R81" s="215" t="inlineStr">
        <is>
          <t>AUS</t>
        </is>
      </c>
      <c r="S81" s="687">
        <f>_xlfn.LET(_xlpm.d,_xlfn.XLOOKUP(Q81,'[1]Birth Dates'!$A:$A,'[1]Birth Dates'!$B:$B,"",0),IF(_xlpm.d=0,"",_xlpm.d))</f>
        <v/>
      </c>
      <c r="T81" s="220">
        <f>IF(OR(S81="",A81="",NOT(ISNUMBER(S81)),S81&gt;A81),"",DATEDIF(S81,A81,"Y")&amp;" years, "&amp;DATEDIF(S81,A81,"YM")&amp;" months, "&amp;DATEDIF(S81,A81,"MD")&amp;" days")</f>
        <v/>
      </c>
      <c r="U81" s="215" t="n"/>
      <c r="V81" s="215" t="n"/>
      <c r="W81" s="687">
        <f>_xlfn.LET(_xlpm.d,_xlfn.XLOOKUP(U81,'[1]Birth Dates'!$A:$A,'[1]Birth Dates'!$B:$B,"",0),IF(_xlpm.d=0,"",_xlpm.d))</f>
        <v/>
      </c>
      <c r="X81" s="220">
        <f>IF(OR(W81="",A81="",NOT(ISNUMBER(W81)),W81&gt;A81),"",DATEDIF(W81,A81,"Y")&amp;" years, "&amp;DATEDIF(W81,A81,"YM")&amp;" months, "&amp;DATEDIF(W81,A81,"MD")&amp;" days")</f>
        <v/>
      </c>
      <c r="Y81" s="217" t="n">
        <v>9</v>
      </c>
      <c r="Z81" s="215" t="n"/>
      <c r="AA81" s="215" t="n"/>
      <c r="AB81" s="765" t="n"/>
      <c r="AC81" s="418">
        <f>IF(OR(AB81="",AB81="",AB81=0),"",6.213/(AB81*24))</f>
        <v/>
      </c>
      <c r="AD81" s="217" t="inlineStr">
        <is>
          <t>DNF</t>
        </is>
      </c>
      <c r="AE81" s="425" t="n"/>
      <c r="AF81" s="418">
        <f>IF(OR(AE81="",AE81="",AE81=0),"",6.213/(AE81*24))</f>
        <v/>
      </c>
      <c r="AG81" s="175">
        <f>IF(AND(ISNUMBER(Y81),ISNUMBER(AD81)),Y81-AD81,"")</f>
        <v/>
      </c>
      <c r="AH81" s="215" t="n"/>
      <c r="AI81" s="217" t="n">
        <v>49</v>
      </c>
      <c r="AJ81" s="768" t="n"/>
      <c r="AK81" s="215" t="n"/>
      <c r="AL81" s="725">
        <f>IF(AI81=AI80,AJ81-AJ80,"")</f>
        <v/>
      </c>
      <c r="AM81" s="215" t="n">
        <v>10</v>
      </c>
      <c r="AN81" s="769" t="n"/>
      <c r="AO81" s="215" t="n"/>
      <c r="AP81" s="436">
        <f>IF(OR(NOT(ISNUMBER(C81)),NOT(ISNUMBER(Y81))),"",IF(AD81&lt;&gt;"",AD81,Y81)-C81)</f>
        <v/>
      </c>
      <c r="AQ81" s="215" t="n"/>
      <c r="AR81" s="223">
        <f>IF($B81="","",TEXT($A81,"yyyymmdd")&amp;"_P"&amp;$C81&amp;"_C"&amp;$F81&amp;"_"&amp;TRIM(RIGHT(SUBSTITUTE(TRIM(SUBSTITUTE($M81,CHAR(160)," "))," ",REPT(" ",60)),60))&amp;IF($Q81="","","-"&amp;TRIM(RIGHT(SUBSTITUTE(TRIM(SUBSTITUTE($Q81,CHAR(160)," "))," ",REPT(" ",60)),60)))&amp;IF($U81="","","-"&amp;TRIM(RIGHT(SUBSTITUTE(TRIM(SUBSTITUTE($U81,CHAR(160)," "))," ",REPT(" ",60)),60)))&amp;".jpg")</f>
        <v/>
      </c>
    </row>
    <row r="82" ht="70" customHeight="1">
      <c r="A82" s="214" t="n">
        <v>36436</v>
      </c>
      <c r="B82" s="215" t="inlineStr">
        <is>
          <t>Bob Jane T-Marts Super Touring 500</t>
        </is>
      </c>
      <c r="C82" s="216" t="n">
        <v>8</v>
      </c>
      <c r="D82" s="215" t="n"/>
      <c r="E82" s="215" t="n"/>
      <c r="F82" s="217" t="n">
        <v>88</v>
      </c>
      <c r="G82" s="217" t="inlineStr">
        <is>
          <t>Knight Racing</t>
        </is>
      </c>
      <c r="H82" s="215" t="n"/>
      <c r="I82" s="215" t="n"/>
      <c r="J82" s="215" t="n"/>
      <c r="K82" s="217" t="inlineStr">
        <is>
          <t>Ford Mondeo</t>
        </is>
      </c>
      <c r="L82" s="215" t="n"/>
      <c r="M82" s="217" t="inlineStr">
        <is>
          <t>Peter Hills</t>
        </is>
      </c>
      <c r="N82" s="215" t="inlineStr">
        <is>
          <t>AUS</t>
        </is>
      </c>
      <c r="O82" s="687">
        <f>_xlfn.LET(_xlpm.d,_xlfn.XLOOKUP(M82,'[1]Birth Dates'!$A:$A,'[1]Birth Dates'!$B:$B,"",0),IF(_xlpm.d=0,"",_xlpm.d))</f>
        <v/>
      </c>
      <c r="P82" s="220">
        <f>IF(OR(O82="",A82="",NOT(ISNUMBER(O82)),O82&gt;A82),"",DATEDIF(O82,A82,"Y")&amp;" years, "&amp;DATEDIF(O82,A82,"YM")&amp;" months, "&amp;DATEDIF(O82,A82,"MD")&amp;" days")</f>
        <v/>
      </c>
      <c r="Q82" s="217" t="inlineStr">
        <is>
          <t>Ron Searle</t>
        </is>
      </c>
      <c r="R82" s="215" t="inlineStr">
        <is>
          <t>AUS</t>
        </is>
      </c>
      <c r="S82" s="687">
        <f>_xlfn.LET(_xlpm.d,_xlfn.XLOOKUP(Q82,'[1]Birth Dates'!$A:$A,'[1]Birth Dates'!$B:$B,"",0),IF(_xlpm.d=0,"",_xlpm.d))</f>
        <v/>
      </c>
      <c r="T82" s="220">
        <f>IF(OR(S82="",A82="",NOT(ISNUMBER(S82)),S82&gt;A82),"",DATEDIF(S82,A82,"Y")&amp;" years, "&amp;DATEDIF(S82,A82,"YM")&amp;" months, "&amp;DATEDIF(S82,A82,"MD")&amp;" days")</f>
        <v/>
      </c>
      <c r="U82" s="215" t="n"/>
      <c r="V82" s="215" t="n"/>
      <c r="W82" s="687">
        <f>_xlfn.LET(_xlpm.d,_xlfn.XLOOKUP(U82,'[1]Birth Dates'!$A:$A,'[1]Birth Dates'!$B:$B,"",0),IF(_xlpm.d=0,"",_xlpm.d))</f>
        <v/>
      </c>
      <c r="X82" s="220">
        <f>IF(OR(W82="",A82="",NOT(ISNUMBER(W82)),W82&gt;A82),"",DATEDIF(W82,A82,"Y")&amp;" years, "&amp;DATEDIF(W82,A82,"YM")&amp;" months, "&amp;DATEDIF(W82,A82,"MD")&amp;" days")</f>
        <v/>
      </c>
      <c r="Y82" s="217" t="n">
        <v>5</v>
      </c>
      <c r="Z82" s="215" t="n"/>
      <c r="AA82" s="215" t="n"/>
      <c r="AB82" s="765" t="n"/>
      <c r="AC82" s="418">
        <f>IF(OR(AB82="",AB82="",AB82=0),"",6.213/(AB82*24))</f>
        <v/>
      </c>
      <c r="AD82" s="217" t="n">
        <v>4</v>
      </c>
      <c r="AE82" s="425" t="n"/>
      <c r="AF82" s="418">
        <f>IF(OR(AE82="",AE82="",AE82=0),"",6.213/(AE82*24))</f>
        <v/>
      </c>
      <c r="AG82" s="175">
        <f>IF(AND(ISNUMBER(Y82),ISNUMBER(AD82)),Y82-AD82,"")</f>
        <v/>
      </c>
      <c r="AH82" s="215" t="n"/>
      <c r="AI82" s="217" t="n">
        <v>49</v>
      </c>
      <c r="AJ82" s="768" t="n"/>
      <c r="AK82" s="215" t="n"/>
      <c r="AL82" s="725">
        <f>IF(AI82=AI81,AJ82-AJ81,"")</f>
        <v/>
      </c>
      <c r="AM82" s="215" t="n">
        <v>10</v>
      </c>
      <c r="AN82" s="769" t="n"/>
      <c r="AO82" s="215" t="n"/>
      <c r="AP82" s="436">
        <f>IF(OR(NOT(ISNUMBER(C82)),NOT(ISNUMBER(Y82))),"",IF(AD82&lt;&gt;"",AD82,Y82)-C82)</f>
        <v/>
      </c>
      <c r="AQ82" s="215" t="n"/>
      <c r="AR82" s="223">
        <f>IF($B82="","",TEXT($A82,"yyyymmdd")&amp;"_P"&amp;$C82&amp;"_C"&amp;$F82&amp;"_"&amp;TRIM(RIGHT(SUBSTITUTE(TRIM(SUBSTITUTE($M82,CHAR(160)," "))," ",REPT(" ",60)),60))&amp;IF($Q82="","","-"&amp;TRIM(RIGHT(SUBSTITUTE(TRIM(SUBSTITUTE($Q82,CHAR(160)," "))," ",REPT(" ",60)),60)))&amp;IF($U82="","","-"&amp;TRIM(RIGHT(SUBSTITUTE(TRIM(SUBSTITUTE($U82,CHAR(160)," "))," ",REPT(" ",60)),60)))&amp;".jpg")</f>
        <v/>
      </c>
    </row>
    <row r="83" ht="70" customHeight="1">
      <c r="A83" s="214" t="n">
        <v>36436</v>
      </c>
      <c r="B83" s="215" t="inlineStr">
        <is>
          <t>Bob Jane T-Marts Super Touring 500</t>
        </is>
      </c>
      <c r="C83" s="216" t="n">
        <v>9</v>
      </c>
      <c r="D83" s="215" t="n"/>
      <c r="E83" s="215" t="n"/>
      <c r="F83" s="217" t="n">
        <v>95</v>
      </c>
      <c r="G83" s="217" t="inlineStr">
        <is>
          <t>Phoenix Motorsport</t>
        </is>
      </c>
      <c r="H83" s="215" t="n"/>
      <c r="I83" s="215" t="n"/>
      <c r="J83" s="215" t="n"/>
      <c r="K83" s="217" t="inlineStr">
        <is>
          <t>Toyota Camry</t>
        </is>
      </c>
      <c r="L83" s="215" t="n"/>
      <c r="M83" s="217" t="inlineStr">
        <is>
          <t>Mike Kilpatrick</t>
        </is>
      </c>
      <c r="N83" s="215" t="inlineStr">
        <is>
          <t>AUS</t>
        </is>
      </c>
      <c r="O83" s="687">
        <f>_xlfn.LET(_xlpm.d,_xlfn.XLOOKUP(M83,'[1]Birth Dates'!$A:$A,'[1]Birth Dates'!$B:$B,"",0),IF(_xlpm.d=0,"",_xlpm.d))</f>
        <v/>
      </c>
      <c r="P83" s="220">
        <f>IF(OR(O83="",A83="",NOT(ISNUMBER(O83)),O83&gt;A83),"",DATEDIF(O83,A83,"Y")&amp;" years, "&amp;DATEDIF(O83,A83,"YM")&amp;" months, "&amp;DATEDIF(O83,A83,"MD")&amp;" days")</f>
        <v/>
      </c>
      <c r="Q83" s="217" t="inlineStr">
        <is>
          <t>Jamie Miller</t>
        </is>
      </c>
      <c r="R83" s="215" t="inlineStr">
        <is>
          <t>AUS</t>
        </is>
      </c>
      <c r="S83" s="687">
        <f>_xlfn.LET(_xlpm.d,_xlfn.XLOOKUP(Q83,'[1]Birth Dates'!$A:$A,'[1]Birth Dates'!$B:$B,"",0),IF(_xlpm.d=0,"",_xlpm.d))</f>
        <v/>
      </c>
      <c r="T83" s="220">
        <f>IF(OR(S83="",A83="",NOT(ISNUMBER(S83)),S83&gt;A83),"",DATEDIF(S83,A83,"Y")&amp;" years, "&amp;DATEDIF(S83,A83,"YM")&amp;" months, "&amp;DATEDIF(S83,A83,"MD")&amp;" days")</f>
        <v/>
      </c>
      <c r="U83" s="215" t="n"/>
      <c r="V83" s="215" t="n"/>
      <c r="W83" s="687">
        <f>_xlfn.LET(_xlpm.d,_xlfn.XLOOKUP(U83,'[1]Birth Dates'!$A:$A,'[1]Birth Dates'!$B:$B,"",0),IF(_xlpm.d=0,"",_xlpm.d))</f>
        <v/>
      </c>
      <c r="X83" s="220">
        <f>IF(OR(W83="",A83="",NOT(ISNUMBER(W83)),W83&gt;A83),"",DATEDIF(W83,A83,"Y")&amp;" years, "&amp;DATEDIF(W83,A83,"YM")&amp;" months, "&amp;DATEDIF(W83,A83,"MD")&amp;" days")</f>
        <v/>
      </c>
      <c r="Y83" s="217" t="n">
        <v>10</v>
      </c>
      <c r="Z83" s="215" t="n"/>
      <c r="AA83" s="215" t="n"/>
      <c r="AB83" s="765" t="n"/>
      <c r="AC83" s="418">
        <f>IF(OR(AB83="",AB83="",AB83=0),"",6.213/(AB83*24))</f>
        <v/>
      </c>
      <c r="AD83" s="217" t="n">
        <v>9</v>
      </c>
      <c r="AE83" s="425" t="n"/>
      <c r="AF83" s="418">
        <f>IF(OR(AE83="",AE83="",AE83=0),"",6.213/(AE83*24))</f>
        <v/>
      </c>
      <c r="AG83" s="175">
        <f>IF(AND(ISNUMBER(Y83),ISNUMBER(AD83)),Y83-AD83,"")</f>
        <v/>
      </c>
      <c r="AH83" s="215" t="n"/>
      <c r="AI83" s="217" t="n">
        <v>48</v>
      </c>
      <c r="AJ83" s="768" t="n"/>
      <c r="AK83" s="215" t="n"/>
      <c r="AL83" s="725">
        <f>IF(AI83=AI82,AJ83-AJ82,"")</f>
        <v/>
      </c>
      <c r="AM83" s="215" t="n">
        <v>10</v>
      </c>
      <c r="AN83" s="769" t="n"/>
      <c r="AO83" s="215" t="n"/>
      <c r="AP83" s="436">
        <f>IF(OR(NOT(ISNUMBER(C83)),NOT(ISNUMBER(Y83))),"",IF(AD83&lt;&gt;"",AD83,Y83)-C83)</f>
        <v/>
      </c>
      <c r="AQ83" s="215" t="n"/>
      <c r="AR83" s="223">
        <f>IF($B83="","",TEXT($A83,"yyyymmdd")&amp;"_P"&amp;$C83&amp;"_C"&amp;$F83&amp;"_"&amp;TRIM(RIGHT(SUBSTITUTE(TRIM(SUBSTITUTE($M83,CHAR(160)," "))," ",REPT(" ",60)),60))&amp;IF($Q83="","","-"&amp;TRIM(RIGHT(SUBSTITUTE(TRIM(SUBSTITUTE($Q83,CHAR(160)," "))," ",REPT(" ",60)),60)))&amp;IF($U83="","","-"&amp;TRIM(RIGHT(SUBSTITUTE(TRIM(SUBSTITUTE($U83,CHAR(160)," "))," ",REPT(" ",60)),60)))&amp;".jpg")</f>
        <v/>
      </c>
    </row>
    <row r="84" ht="70" customHeight="1">
      <c r="A84" s="214" t="n">
        <v>36436</v>
      </c>
      <c r="B84" s="215" t="inlineStr">
        <is>
          <t>Bob Jane T-Marts Super Touring 500</t>
        </is>
      </c>
      <c r="C84" s="216" t="n">
        <v>10</v>
      </c>
      <c r="D84" s="215" t="n"/>
      <c r="E84" s="215" t="n"/>
      <c r="F84" s="217" t="n">
        <v>22</v>
      </c>
      <c r="G84" s="217" t="inlineStr">
        <is>
          <t>Brian Bradshaw Race Preparation</t>
        </is>
      </c>
      <c r="H84" s="215" t="n"/>
      <c r="I84" s="215" t="n"/>
      <c r="J84" s="215" t="n"/>
      <c r="K84" s="217" t="inlineStr">
        <is>
          <t>BMW 320i</t>
        </is>
      </c>
      <c r="L84" s="215" t="n"/>
      <c r="M84" s="217" t="inlineStr">
        <is>
          <t>Dennis Chapman</t>
        </is>
      </c>
      <c r="N84" s="215" t="inlineStr">
        <is>
          <t>AUS</t>
        </is>
      </c>
      <c r="O84" s="687">
        <f>_xlfn.LET(_xlpm.d,_xlfn.XLOOKUP(M84,'[1]Birth Dates'!$A:$A,'[1]Birth Dates'!$B:$B,"",0),IF(_xlpm.d=0,"",_xlpm.d))</f>
        <v/>
      </c>
      <c r="P84" s="220">
        <f>IF(OR(O84="",A84="",NOT(ISNUMBER(O84)),O84&gt;A84),"",DATEDIF(O84,A84,"Y")&amp;" years, "&amp;DATEDIF(O84,A84,"YM")&amp;" months, "&amp;DATEDIF(O84,A84,"MD")&amp;" days")</f>
        <v/>
      </c>
      <c r="Q84" s="217" t="inlineStr">
        <is>
          <t>Deborah Chapman</t>
        </is>
      </c>
      <c r="R84" s="215" t="inlineStr">
        <is>
          <t>NZL</t>
        </is>
      </c>
      <c r="S84" s="687">
        <f>_xlfn.LET(_xlpm.d,_xlfn.XLOOKUP(Q84,'[1]Birth Dates'!$A:$A,'[1]Birth Dates'!$B:$B,"",0),IF(_xlpm.d=0,"",_xlpm.d))</f>
        <v/>
      </c>
      <c r="T84" s="220">
        <f>IF(OR(S84="",A84="",NOT(ISNUMBER(S84)),S84&gt;A84),"",DATEDIF(S84,A84,"Y")&amp;" years, "&amp;DATEDIF(S84,A84,"YM")&amp;" months, "&amp;DATEDIF(S84,A84,"MD")&amp;" days")</f>
        <v/>
      </c>
      <c r="U84" s="215" t="n"/>
      <c r="V84" s="215" t="n"/>
      <c r="W84" s="687">
        <f>_xlfn.LET(_xlpm.d,_xlfn.XLOOKUP(U84,'[1]Birth Dates'!$A:$A,'[1]Birth Dates'!$B:$B,"",0),IF(_xlpm.d=0,"",_xlpm.d))</f>
        <v/>
      </c>
      <c r="X84" s="220">
        <f>IF(OR(W84="",A84="",NOT(ISNUMBER(W84)),W84&gt;A84),"",DATEDIF(W84,A84,"Y")&amp;" years, "&amp;DATEDIF(W84,A84,"YM")&amp;" months, "&amp;DATEDIF(W84,A84,"MD")&amp;" days")</f>
        <v/>
      </c>
      <c r="Y84" s="217" t="n">
        <v>17</v>
      </c>
      <c r="Z84" s="215" t="n"/>
      <c r="AA84" s="215" t="n"/>
      <c r="AB84" s="765" t="n"/>
      <c r="AC84" s="418">
        <f>IF(OR(AB84="",AB84="",AB84=0),"",6.213/(AB84*24))</f>
        <v/>
      </c>
      <c r="AD84" s="217" t="n">
        <v>14</v>
      </c>
      <c r="AE84" s="425" t="n"/>
      <c r="AF84" s="418">
        <f>IF(OR(AE84="",AE84="",AE84=0),"",6.213/(AE84*24))</f>
        <v/>
      </c>
      <c r="AG84" s="175">
        <f>IF(AND(ISNUMBER(Y84),ISNUMBER(AD84)),Y84-AD84,"")</f>
        <v/>
      </c>
      <c r="AH84" s="215" t="n"/>
      <c r="AI84" s="217" t="n">
        <v>48</v>
      </c>
      <c r="AJ84" s="768" t="n"/>
      <c r="AK84" s="215" t="n"/>
      <c r="AL84" s="725">
        <f>IF(AI84=AI83,AJ84-AJ83,"")</f>
        <v/>
      </c>
      <c r="AM84" s="215" t="n">
        <v>2</v>
      </c>
      <c r="AN84" s="769" t="n"/>
      <c r="AO84" s="215" t="n"/>
      <c r="AP84" s="436">
        <f>IF(OR(NOT(ISNUMBER(C84)),NOT(ISNUMBER(Y84))),"",IF(AD84&lt;&gt;"",AD84,Y84)-C84)</f>
        <v/>
      </c>
      <c r="AQ84" s="215" t="n"/>
      <c r="AR84" s="223">
        <f>IF($B84="","",TEXT($A84,"yyyymmdd")&amp;"_P"&amp;$C84&amp;"_C"&amp;$F84&amp;"_"&amp;TRIM(RIGHT(SUBSTITUTE(TRIM(SUBSTITUTE($M84,CHAR(160)," "))," ",REPT(" ",60)),60))&amp;IF($Q84="","","-"&amp;TRIM(RIGHT(SUBSTITUTE(TRIM(SUBSTITUTE($Q84,CHAR(160)," "))," ",REPT(" ",60)),60)))&amp;IF($U84="","","-"&amp;TRIM(RIGHT(SUBSTITUTE(TRIM(SUBSTITUTE($U84,CHAR(160)," "))," ",REPT(" ",60)),60)))&amp;".jpg")</f>
        <v/>
      </c>
    </row>
    <row r="85" ht="70" customHeight="1">
      <c r="A85" s="214" t="n">
        <v>36436</v>
      </c>
      <c r="B85" s="215" t="inlineStr">
        <is>
          <t>Bob Jane T-Marts Super Touring 500</t>
        </is>
      </c>
      <c r="C85" s="216" t="n">
        <v>11</v>
      </c>
      <c r="D85" s="215" t="n"/>
      <c r="E85" s="215" t="n"/>
      <c r="F85" s="217" t="n">
        <v>24</v>
      </c>
      <c r="G85" s="217" t="inlineStr">
        <is>
          <t>Bruce Miles</t>
        </is>
      </c>
      <c r="H85" s="215" t="n"/>
      <c r="I85" s="215" t="n"/>
      <c r="J85" s="215" t="n"/>
      <c r="K85" s="217" t="inlineStr">
        <is>
          <t>BMW 318i</t>
        </is>
      </c>
      <c r="L85" s="215" t="n"/>
      <c r="M85" s="217" t="inlineStr">
        <is>
          <t>Bruce Miles</t>
        </is>
      </c>
      <c r="N85" s="215" t="inlineStr">
        <is>
          <t>NZL</t>
        </is>
      </c>
      <c r="O85" s="687">
        <f>_xlfn.LET(_xlpm.d,_xlfn.XLOOKUP(M85,'[1]Birth Dates'!$A:$A,'[1]Birth Dates'!$B:$B,"",0),IF(_xlpm.d=0,"",_xlpm.d))</f>
        <v/>
      </c>
      <c r="P85" s="220">
        <f>IF(OR(O85="",A85="",NOT(ISNUMBER(O85)),O85&gt;A85),"",DATEDIF(O85,A85,"Y")&amp;" years, "&amp;DATEDIF(O85,A85,"YM")&amp;" months, "&amp;DATEDIF(O85,A85,"MD")&amp;" days")</f>
        <v/>
      </c>
      <c r="Q85" s="217" t="inlineStr">
        <is>
          <t>Murray Cleland</t>
        </is>
      </c>
      <c r="R85" s="215" t="inlineStr">
        <is>
          <t>NZL</t>
        </is>
      </c>
      <c r="S85" s="687">
        <f>_xlfn.LET(_xlpm.d,_xlfn.XLOOKUP(Q85,'[1]Birth Dates'!$A:$A,'[1]Birth Dates'!$B:$B,"",0),IF(_xlpm.d=0,"",_xlpm.d))</f>
        <v/>
      </c>
      <c r="T85" s="220">
        <f>IF(OR(S85="",A85="",NOT(ISNUMBER(S85)),S85&gt;A85),"",DATEDIF(S85,A85,"Y")&amp;" years, "&amp;DATEDIF(S85,A85,"YM")&amp;" months, "&amp;DATEDIF(S85,A85,"MD")&amp;" days")</f>
        <v/>
      </c>
      <c r="U85" s="215" t="n"/>
      <c r="V85" s="215" t="n"/>
      <c r="W85" s="687">
        <f>_xlfn.LET(_xlpm.d,_xlfn.XLOOKUP(U85,'[1]Birth Dates'!$A:$A,'[1]Birth Dates'!$B:$B,"",0),IF(_xlpm.d=0,"",_xlpm.d))</f>
        <v/>
      </c>
      <c r="X85" s="220">
        <f>IF(OR(W85="",A85="",NOT(ISNUMBER(W85)),W85&gt;A85),"",DATEDIF(W85,A85,"Y")&amp;" years, "&amp;DATEDIF(W85,A85,"YM")&amp;" months, "&amp;DATEDIF(W85,A85,"MD")&amp;" days")</f>
        <v/>
      </c>
      <c r="Y85" s="217" t="n">
        <v>11</v>
      </c>
      <c r="Z85" s="215" t="n"/>
      <c r="AA85" s="215" t="n"/>
      <c r="AB85" s="765" t="n"/>
      <c r="AC85" s="418">
        <f>IF(OR(AB85="",AB85="",AB85=0),"",6.213/(AB85*24))</f>
        <v/>
      </c>
      <c r="AD85" s="217" t="inlineStr">
        <is>
          <t>DNF</t>
        </is>
      </c>
      <c r="AE85" s="425" t="n"/>
      <c r="AF85" s="418">
        <f>IF(OR(AE85="",AE85="",AE85=0),"",6.213/(AE85*24))</f>
        <v/>
      </c>
      <c r="AG85" s="175">
        <f>IF(AND(ISNUMBER(Y85),ISNUMBER(AD85)),Y85-AD85,"")</f>
        <v/>
      </c>
      <c r="AH85" s="215" t="n"/>
      <c r="AI85" s="217" t="n">
        <v>47</v>
      </c>
      <c r="AJ85" s="768" t="n"/>
      <c r="AK85" s="215" t="n"/>
      <c r="AL85" s="725">
        <f>IF(AI85=AI84,AJ85-AJ84,"")</f>
        <v/>
      </c>
      <c r="AM85" s="215" t="n">
        <v>13</v>
      </c>
      <c r="AN85" s="769" t="n"/>
      <c r="AO85" s="215" t="n"/>
      <c r="AP85" s="436">
        <f>IF(OR(NOT(ISNUMBER(C85)),NOT(ISNUMBER(Y85))),"",IF(AD85&lt;&gt;"",AD85,Y85)-C85)</f>
        <v/>
      </c>
      <c r="AQ85" s="215" t="n"/>
      <c r="AR85" s="223">
        <f>IF($B85="","",TEXT($A85,"yyyymmdd")&amp;"_P"&amp;$C85&amp;"_C"&amp;$F85&amp;"_"&amp;TRIM(RIGHT(SUBSTITUTE(TRIM(SUBSTITUTE($M85,CHAR(160)," "))," ",REPT(" ",60)),60))&amp;IF($Q85="","","-"&amp;TRIM(RIGHT(SUBSTITUTE(TRIM(SUBSTITUTE($Q85,CHAR(160)," "))," ",REPT(" ",60)),60)))&amp;IF($U85="","","-"&amp;TRIM(RIGHT(SUBSTITUTE(TRIM(SUBSTITUTE($U85,CHAR(160)," "))," ",REPT(" ",60)),60)))&amp;".jpg")</f>
        <v/>
      </c>
    </row>
    <row r="86" ht="70" customHeight="1">
      <c r="A86" s="214" t="n">
        <v>36436</v>
      </c>
      <c r="B86" s="215" t="inlineStr">
        <is>
          <t>Bob Jane T-Marts Super Touring 500</t>
        </is>
      </c>
      <c r="C86" s="216" t="n">
        <v>12</v>
      </c>
      <c r="D86" s="215" t="n"/>
      <c r="E86" s="215" t="n"/>
      <c r="F86" s="217" t="n">
        <v>7</v>
      </c>
      <c r="G86" s="217" t="inlineStr">
        <is>
          <t>Grid Motorsport</t>
        </is>
      </c>
      <c r="H86" s="215" t="n"/>
      <c r="I86" s="215" t="n"/>
      <c r="J86" s="215" t="n"/>
      <c r="K86" s="217" t="inlineStr">
        <is>
          <t>BMW 318i</t>
        </is>
      </c>
      <c r="L86" s="215" t="n"/>
      <c r="M86" s="217" t="inlineStr">
        <is>
          <t>Allan Letcher</t>
        </is>
      </c>
      <c r="N86" s="215" t="inlineStr">
        <is>
          <t>NZL</t>
        </is>
      </c>
      <c r="O86" s="687">
        <f>_xlfn.LET(_xlpm.d,_xlfn.XLOOKUP(M86,'[1]Birth Dates'!$A:$A,'[1]Birth Dates'!$B:$B,"",0),IF(_xlpm.d=0,"",_xlpm.d))</f>
        <v/>
      </c>
      <c r="P86" s="220">
        <f>IF(OR(O86="",A86="",NOT(ISNUMBER(O86)),O86&gt;A86),"",DATEDIF(O86,A86,"Y")&amp;" years, "&amp;DATEDIF(O86,A86,"YM")&amp;" months, "&amp;DATEDIF(O86,A86,"MD")&amp;" days")</f>
        <v/>
      </c>
      <c r="Q86" s="217" t="inlineStr">
        <is>
          <t>Jenni Thompson</t>
        </is>
      </c>
      <c r="R86" s="215" t="inlineStr">
        <is>
          <t>AUS</t>
        </is>
      </c>
      <c r="S86" s="687">
        <f>_xlfn.LET(_xlpm.d,_xlfn.XLOOKUP(Q86,'[1]Birth Dates'!$A:$A,'[1]Birth Dates'!$B:$B,"",0),IF(_xlpm.d=0,"",_xlpm.d))</f>
        <v/>
      </c>
      <c r="T86" s="220">
        <f>IF(OR(S86="",A86="",NOT(ISNUMBER(S86)),S86&gt;A86),"",DATEDIF(S86,A86,"Y")&amp;" years, "&amp;DATEDIF(S86,A86,"YM")&amp;" months, "&amp;DATEDIF(S86,A86,"MD")&amp;" days")</f>
        <v/>
      </c>
      <c r="U86" s="215" t="n"/>
      <c r="V86" s="215" t="n"/>
      <c r="W86" s="687">
        <f>_xlfn.LET(_xlpm.d,_xlfn.XLOOKUP(U86,'[1]Birth Dates'!$A:$A,'[1]Birth Dates'!$B:$B,"",0),IF(_xlpm.d=0,"",_xlpm.d))</f>
        <v/>
      </c>
      <c r="X86" s="220">
        <f>IF(OR(W86="",A86="",NOT(ISNUMBER(W86)),W86&gt;A86),"",DATEDIF(W86,A86,"Y")&amp;" years, "&amp;DATEDIF(W86,A86,"YM")&amp;" months, "&amp;DATEDIF(W86,A86,"MD")&amp;" days")</f>
        <v/>
      </c>
      <c r="Y86" s="217" t="n">
        <v>14</v>
      </c>
      <c r="Z86" s="215" t="n"/>
      <c r="AA86" s="215" t="n"/>
      <c r="AB86" s="765" t="n"/>
      <c r="AC86" s="418">
        <f>IF(OR(AB86="",AB86="",AB86=0),"",6.213/(AB86*24))</f>
        <v/>
      </c>
      <c r="AD86" s="217" t="inlineStr">
        <is>
          <t>DNF</t>
        </is>
      </c>
      <c r="AE86" s="425" t="n"/>
      <c r="AF86" s="418">
        <f>IF(OR(AE86="",AE86="",AE86=0),"",6.213/(AE86*24))</f>
        <v/>
      </c>
      <c r="AG86" s="175">
        <f>IF(AND(ISNUMBER(Y86),ISNUMBER(AD86)),Y86-AD86,"")</f>
        <v/>
      </c>
      <c r="AH86" s="215" t="n"/>
      <c r="AI86" s="217" t="n">
        <v>46</v>
      </c>
      <c r="AJ86" s="768" t="n"/>
      <c r="AK86" s="215" t="n"/>
      <c r="AL86" s="725">
        <f>IF(AI86=AI85,AJ86-AJ85,"")</f>
        <v/>
      </c>
      <c r="AM86" s="215" t="n">
        <v>7</v>
      </c>
      <c r="AN86" s="769" t="n"/>
      <c r="AO86" s="215" t="n"/>
      <c r="AP86" s="436">
        <f>IF(OR(NOT(ISNUMBER(C86)),NOT(ISNUMBER(Y86))),"",IF(AD86&lt;&gt;"",AD86,Y86)-C86)</f>
        <v/>
      </c>
      <c r="AQ86" s="215" t="n"/>
      <c r="AR86" s="223">
        <f>IF($B86="","",TEXT($A86,"yyyymmdd")&amp;"_P"&amp;$C86&amp;"_C"&amp;$F86&amp;"_"&amp;TRIM(RIGHT(SUBSTITUTE(TRIM(SUBSTITUTE($M86,CHAR(160)," "))," ",REPT(" ",60)),60))&amp;IF($Q86="","","-"&amp;TRIM(RIGHT(SUBSTITUTE(TRIM(SUBSTITUTE($Q86,CHAR(160)," "))," ",REPT(" ",60)),60)))&amp;IF($U86="","","-"&amp;TRIM(RIGHT(SUBSTITUTE(TRIM(SUBSTITUTE($U86,CHAR(160)," "))," ",REPT(" ",60)),60)))&amp;".jpg")</f>
        <v/>
      </c>
    </row>
    <row r="87" ht="70" customHeight="1">
      <c r="A87" s="214" t="n">
        <v>36436</v>
      </c>
      <c r="B87" s="215" t="inlineStr">
        <is>
          <t>Bob Jane T-Marts Super Touring 500</t>
        </is>
      </c>
      <c r="C87" s="216" t="n">
        <v>13</v>
      </c>
      <c r="D87" s="215" t="n"/>
      <c r="E87" s="215" t="n"/>
      <c r="F87" s="217" t="n">
        <v>9</v>
      </c>
      <c r="G87" s="217" t="inlineStr">
        <is>
          <t>Aaron McGill Motorsport</t>
        </is>
      </c>
      <c r="H87" s="215" t="n"/>
      <c r="I87" s="215" t="n"/>
      <c r="J87" s="215" t="n"/>
      <c r="K87" s="217" t="inlineStr">
        <is>
          <t>Ford Mondeo</t>
        </is>
      </c>
      <c r="L87" s="215" t="n"/>
      <c r="M87" s="217" t="inlineStr">
        <is>
          <t>Aaron McGill</t>
        </is>
      </c>
      <c r="N87" s="215" t="inlineStr">
        <is>
          <t>AUS</t>
        </is>
      </c>
      <c r="O87" s="687">
        <f>_xlfn.LET(_xlpm.d,_xlfn.XLOOKUP(M87,'[1]Birth Dates'!$A:$A,'[1]Birth Dates'!$B:$B,"",0),IF(_xlpm.d=0,"",_xlpm.d))</f>
        <v/>
      </c>
      <c r="P87" s="220">
        <f>IF(OR(O87="",A87="",NOT(ISNUMBER(O87)),O87&gt;A87),"",DATEDIF(O87,A87,"Y")&amp;" years, "&amp;DATEDIF(O87,A87,"YM")&amp;" months, "&amp;DATEDIF(O87,A87,"MD")&amp;" days")</f>
        <v/>
      </c>
      <c r="Q87" s="217" t="inlineStr">
        <is>
          <t>Gary Quartly</t>
        </is>
      </c>
      <c r="R87" s="215" t="inlineStr">
        <is>
          <t>AUS</t>
        </is>
      </c>
      <c r="S87" s="687">
        <f>_xlfn.LET(_xlpm.d,_xlfn.XLOOKUP(Q87,'[1]Birth Dates'!$A:$A,'[1]Birth Dates'!$B:$B,"",0),IF(_xlpm.d=0,"",_xlpm.d))</f>
        <v/>
      </c>
      <c r="T87" s="220">
        <f>IF(OR(S87="",A87="",NOT(ISNUMBER(S87)),S87&gt;A87),"",DATEDIF(S87,A87,"Y")&amp;" years, "&amp;DATEDIF(S87,A87,"YM")&amp;" months, "&amp;DATEDIF(S87,A87,"MD")&amp;" days")</f>
        <v/>
      </c>
      <c r="U87" s="215" t="n"/>
      <c r="V87" s="215" t="n"/>
      <c r="W87" s="687">
        <f>_xlfn.LET(_xlpm.d,_xlfn.XLOOKUP(U87,'[1]Birth Dates'!$A:$A,'[1]Birth Dates'!$B:$B,"",0),IF(_xlpm.d=0,"",_xlpm.d))</f>
        <v/>
      </c>
      <c r="X87" s="220">
        <f>IF(OR(W87="",A87="",NOT(ISNUMBER(W87)),W87&gt;A87),"",DATEDIF(W87,A87,"Y")&amp;" years, "&amp;DATEDIF(W87,A87,"YM")&amp;" months, "&amp;DATEDIF(W87,A87,"MD")&amp;" days")</f>
        <v/>
      </c>
      <c r="Y87" s="217" t="n">
        <v>8</v>
      </c>
      <c r="Z87" s="215" t="n"/>
      <c r="AA87" s="215" t="n"/>
      <c r="AB87" s="765" t="n"/>
      <c r="AC87" s="418">
        <f>IF(OR(AB87="",AB87="",AB87=0),"",6.213/(AB87*24))</f>
        <v/>
      </c>
      <c r="AD87" s="217" t="n">
        <v>6</v>
      </c>
      <c r="AE87" s="425" t="n"/>
      <c r="AF87" s="418">
        <f>IF(OR(AE87="",AE87="",AE87=0),"",6.213/(AE87*24))</f>
        <v/>
      </c>
      <c r="AG87" s="175">
        <f>IF(AND(ISNUMBER(Y87),ISNUMBER(AD87)),Y87-AD87,"")</f>
        <v/>
      </c>
      <c r="AH87" s="215" t="n"/>
      <c r="AI87" s="217" t="n">
        <v>39</v>
      </c>
      <c r="AJ87" s="768" t="n"/>
      <c r="AK87" s="215" t="n"/>
      <c r="AL87" s="725">
        <f>IF(AI87=AI86,AJ87-AJ86,"")</f>
        <v/>
      </c>
      <c r="AM87" s="215" t="n">
        <v>13</v>
      </c>
      <c r="AN87" s="769" t="n"/>
      <c r="AO87" s="215" t="n"/>
      <c r="AP87" s="436">
        <f>IF(OR(NOT(ISNUMBER(C87)),NOT(ISNUMBER(Y87))),"",IF(AD87&lt;&gt;"",AD87,Y87)-C87)</f>
        <v/>
      </c>
      <c r="AQ87" s="215" t="n"/>
      <c r="AR87" s="223">
        <f>IF($B87="","",TEXT($A87,"yyyymmdd")&amp;"_P"&amp;$C87&amp;"_C"&amp;$F87&amp;"_"&amp;TRIM(RIGHT(SUBSTITUTE(TRIM(SUBSTITUTE($M87,CHAR(160)," "))," ",REPT(" ",60)),60))&amp;IF($Q87="","","-"&amp;TRIM(RIGHT(SUBSTITUTE(TRIM(SUBSTITUTE($Q87,CHAR(160)," "))," ",REPT(" ",60)),60)))&amp;IF($U87="","","-"&amp;TRIM(RIGHT(SUBSTITUTE(TRIM(SUBSTITUTE($U87,CHAR(160)," "))," ",REPT(" ",60)),60)))&amp;".jpg")</f>
        <v/>
      </c>
    </row>
    <row r="88" ht="70" customHeight="1">
      <c r="A88" s="214" t="n">
        <v>36436</v>
      </c>
      <c r="B88" s="215" t="inlineStr">
        <is>
          <t>Bob Jane T-Marts Super Touring 500</t>
        </is>
      </c>
      <c r="C88" s="216" t="n">
        <v>14</v>
      </c>
      <c r="D88" s="215" t="n"/>
      <c r="E88" s="215" t="n"/>
      <c r="F88" s="217" t="n">
        <v>77</v>
      </c>
      <c r="G88" s="217" t="inlineStr">
        <is>
          <t>Motorsport Developments</t>
        </is>
      </c>
      <c r="H88" s="215" t="n"/>
      <c r="I88" s="215" t="n"/>
      <c r="J88" s="215" t="n"/>
      <c r="K88" s="217" t="inlineStr">
        <is>
          <t>Toyota Carina</t>
        </is>
      </c>
      <c r="L88" s="215" t="n"/>
      <c r="M88" s="217" t="inlineStr">
        <is>
          <t>Malcolm Rea</t>
        </is>
      </c>
      <c r="N88" s="215" t="inlineStr">
        <is>
          <t>AUS</t>
        </is>
      </c>
      <c r="O88" s="687">
        <f>_xlfn.LET(_xlpm.d,_xlfn.XLOOKUP(M88,'[1]Birth Dates'!$A:$A,'[1]Birth Dates'!$B:$B,"",0),IF(_xlpm.d=0,"",_xlpm.d))</f>
        <v/>
      </c>
      <c r="P88" s="220">
        <f>IF(OR(O88="",A88="",NOT(ISNUMBER(O88)),O88&gt;A88),"",DATEDIF(O88,A88,"Y")&amp;" years, "&amp;DATEDIF(O88,A88,"YM")&amp;" months, "&amp;DATEDIF(O88,A88,"MD")&amp;" days")</f>
        <v/>
      </c>
      <c r="Q88" s="217" t="inlineStr">
        <is>
          <t>Dennis Cribbin</t>
        </is>
      </c>
      <c r="R88" s="215" t="inlineStr">
        <is>
          <t>AUS</t>
        </is>
      </c>
      <c r="S88" s="687">
        <f>_xlfn.LET(_xlpm.d,_xlfn.XLOOKUP(Q88,'[1]Birth Dates'!$A:$A,'[1]Birth Dates'!$B:$B,"",0),IF(_xlpm.d=0,"",_xlpm.d))</f>
        <v/>
      </c>
      <c r="T88" s="220">
        <f>IF(OR(S88="",A88="",NOT(ISNUMBER(S88)),S88&gt;A88),"",DATEDIF(S88,A88,"Y")&amp;" years, "&amp;DATEDIF(S88,A88,"YM")&amp;" months, "&amp;DATEDIF(S88,A88,"MD")&amp;" days")</f>
        <v/>
      </c>
      <c r="U88" s="215" t="n"/>
      <c r="V88" s="215" t="n"/>
      <c r="W88" s="687">
        <f>_xlfn.LET(_xlpm.d,_xlfn.XLOOKUP(U88,'[1]Birth Dates'!$A:$A,'[1]Birth Dates'!$B:$B,"",0),IF(_xlpm.d=0,"",_xlpm.d))</f>
        <v/>
      </c>
      <c r="X88" s="220">
        <f>IF(OR(W88="",A88="",NOT(ISNUMBER(W88)),W88&gt;A88),"",DATEDIF(W88,A88,"Y")&amp;" years, "&amp;DATEDIF(W88,A88,"YM")&amp;" months, "&amp;DATEDIF(W88,A88,"MD")&amp;" days")</f>
        <v/>
      </c>
      <c r="Y88" s="217" t="inlineStr">
        <is>
          <t>DNS</t>
        </is>
      </c>
      <c r="Z88" s="215" t="n"/>
      <c r="AA88" s="215" t="n"/>
      <c r="AB88" s="765" t="n"/>
      <c r="AC88" s="418">
        <f>IF(OR(AB88="",AB88="",AB88=0),"",6.213/(AB88*24))</f>
        <v/>
      </c>
      <c r="AD88" s="217" t="inlineStr">
        <is>
          <t>DNS</t>
        </is>
      </c>
      <c r="AE88" s="425" t="n"/>
      <c r="AF88" s="418">
        <f>IF(OR(AE88="",AE88="",AE88=0),"",6.213/(AE88*24))</f>
        <v/>
      </c>
      <c r="AG88" s="175">
        <f>IF(AND(ISNUMBER(Y88),ISNUMBER(AD88)),Y88-AD88,"")</f>
        <v/>
      </c>
      <c r="AH88" s="215" t="n"/>
      <c r="AI88" s="217" t="n">
        <v>38</v>
      </c>
      <c r="AJ88" s="768" t="n"/>
      <c r="AK88" s="215" t="n"/>
      <c r="AL88" s="725">
        <f>IF(AI88=AI87,AJ88-AJ87,"")</f>
        <v/>
      </c>
      <c r="AM88" s="215" t="n">
        <v>11</v>
      </c>
      <c r="AN88" s="769" t="n"/>
      <c r="AO88" s="215" t="n"/>
      <c r="AP88" s="436">
        <f>IF(OR(NOT(ISNUMBER(C88)),NOT(ISNUMBER(Y88))),"",IF(AD88&lt;&gt;"",AD88,Y88)-C88)</f>
        <v/>
      </c>
      <c r="AQ88" s="215" t="n"/>
      <c r="AR88" s="223">
        <f>IF($B88="","",TEXT($A88,"yyyymmdd")&amp;"_P"&amp;$C88&amp;"_C"&amp;$F88&amp;"_"&amp;TRIM(RIGHT(SUBSTITUTE(TRIM(SUBSTITUTE($M88,CHAR(160)," "))," ",REPT(" ",60)),60))&amp;IF($Q88="","","-"&amp;TRIM(RIGHT(SUBSTITUTE(TRIM(SUBSTITUTE($Q88,CHAR(160)," "))," ",REPT(" ",60)),60)))&amp;IF($U88="","","-"&amp;TRIM(RIGHT(SUBSTITUTE(TRIM(SUBSTITUTE($U88,CHAR(160)," "))," ",REPT(" ",60)),60)))&amp;".jpg")</f>
        <v/>
      </c>
    </row>
    <row r="89" ht="70" customHeight="1">
      <c r="A89" s="214" t="n">
        <v>36436</v>
      </c>
      <c r="B89" s="215" t="inlineStr">
        <is>
          <t>Bob Jane T-Marts Super Touring 500</t>
        </is>
      </c>
      <c r="C89" s="216" t="inlineStr">
        <is>
          <t>DNF</t>
        </is>
      </c>
      <c r="D89" s="215" t="n"/>
      <c r="E89" s="215" t="n"/>
      <c r="F89" s="217" t="n">
        <v>97</v>
      </c>
      <c r="G89" s="217" t="inlineStr">
        <is>
          <t>Triple P Racing</t>
        </is>
      </c>
      <c r="H89" s="215" t="n"/>
      <c r="I89" s="215" t="n"/>
      <c r="J89" s="215" t="n"/>
      <c r="K89" s="217" t="inlineStr">
        <is>
          <t>Hyundai Lantra</t>
        </is>
      </c>
      <c r="L89" s="215" t="n"/>
      <c r="M89" s="217" t="inlineStr">
        <is>
          <t>Claude Elias</t>
        </is>
      </c>
      <c r="N89" s="215" t="inlineStr">
        <is>
          <t>AUS</t>
        </is>
      </c>
      <c r="O89" s="687">
        <f>_xlfn.LET(_xlpm.d,_xlfn.XLOOKUP(M89,'[1]Birth Dates'!$A:$A,'[1]Birth Dates'!$B:$B,"",0),IF(_xlpm.d=0,"",_xlpm.d))</f>
        <v/>
      </c>
      <c r="P89" s="220">
        <f>IF(OR(O89="",A89="",NOT(ISNUMBER(O89)),O89&gt;A89),"",DATEDIF(O89,A89,"Y")&amp;" years, "&amp;DATEDIF(O89,A89,"YM")&amp;" months, "&amp;DATEDIF(O89,A89,"MD")&amp;" days")</f>
        <v/>
      </c>
      <c r="Q89" s="217" t="inlineStr">
        <is>
          <t>Paul Leabeater</t>
        </is>
      </c>
      <c r="R89" s="215" t="inlineStr">
        <is>
          <t>AUS</t>
        </is>
      </c>
      <c r="S89" s="687">
        <f>_xlfn.LET(_xlpm.d,_xlfn.XLOOKUP(Q89,'[1]Birth Dates'!$A:$A,'[1]Birth Dates'!$B:$B,"",0),IF(_xlpm.d=0,"",_xlpm.d))</f>
        <v/>
      </c>
      <c r="T89" s="220">
        <f>IF(OR(S89="",A89="",NOT(ISNUMBER(S89)),S89&gt;A89),"",DATEDIF(S89,A89,"Y")&amp;" years, "&amp;DATEDIF(S89,A89,"YM")&amp;" months, "&amp;DATEDIF(S89,A89,"MD")&amp;" days")</f>
        <v/>
      </c>
      <c r="U89" s="215" t="n"/>
      <c r="V89" s="215" t="n"/>
      <c r="W89" s="687">
        <f>_xlfn.LET(_xlpm.d,_xlfn.XLOOKUP(U89,'[1]Birth Dates'!$A:$A,'[1]Birth Dates'!$B:$B,"",0),IF(_xlpm.d=0,"",_xlpm.d))</f>
        <v/>
      </c>
      <c r="X89" s="220">
        <f>IF(OR(W89="",A89="",NOT(ISNUMBER(W89)),W89&gt;A89),"",DATEDIF(W89,A89,"Y")&amp;" years, "&amp;DATEDIF(W89,A89,"YM")&amp;" months, "&amp;DATEDIF(W89,A89,"MD")&amp;" days")</f>
        <v/>
      </c>
      <c r="Y89" s="217" t="n">
        <v>18</v>
      </c>
      <c r="Z89" s="215" t="n"/>
      <c r="AA89" s="215" t="n"/>
      <c r="AB89" s="765" t="n"/>
      <c r="AC89" s="418">
        <f>IF(OR(AB89="",AB89="",AB89=0),"",6.213/(AB89*24))</f>
        <v/>
      </c>
      <c r="AD89" s="217" t="inlineStr">
        <is>
          <t>DNF</t>
        </is>
      </c>
      <c r="AE89" s="425" t="n"/>
      <c r="AF89" s="418">
        <f>IF(OR(AE89="",AE89="",AE89=0),"",6.213/(AE89*24))</f>
        <v/>
      </c>
      <c r="AG89" s="175">
        <f>IF(AND(ISNUMBER(Y89),ISNUMBER(AD89)),Y89-AD89,"")</f>
        <v/>
      </c>
      <c r="AH89" s="215" t="n"/>
      <c r="AI89" s="217" t="n">
        <v>34</v>
      </c>
      <c r="AJ89" s="768" t="n"/>
      <c r="AK89" s="215" t="n"/>
      <c r="AL89" s="725">
        <f>IF(AI89=AI88,AJ89-AJ88,"")</f>
        <v/>
      </c>
      <c r="AM89" s="215" t="n">
        <v>30</v>
      </c>
      <c r="AN89" s="769" t="n"/>
      <c r="AO89" s="215" t="n"/>
      <c r="AP89" s="436">
        <f>IF(OR(NOT(ISNUMBER(C89)),NOT(ISNUMBER(Y89))),"",IF(AD89&lt;&gt;"",AD89,Y89)-C89)</f>
        <v/>
      </c>
      <c r="AQ89" s="215" t="n"/>
      <c r="AR89" s="223">
        <f>IF($B89="","",TEXT($A89,"yyyymmdd")&amp;"_P"&amp;$C89&amp;"_C"&amp;$F89&amp;"_"&amp;TRIM(RIGHT(SUBSTITUTE(TRIM(SUBSTITUTE($M89,CHAR(160)," "))," ",REPT(" ",60)),60))&amp;IF($Q89="","","-"&amp;TRIM(RIGHT(SUBSTITUTE(TRIM(SUBSTITUTE($Q89,CHAR(160)," "))," ",REPT(" ",60)),60)))&amp;IF($U89="","","-"&amp;TRIM(RIGHT(SUBSTITUTE(TRIM(SUBSTITUTE($U89,CHAR(160)," "))," ",REPT(" ",60)),60)))&amp;".jpg")</f>
        <v/>
      </c>
    </row>
    <row r="90" ht="70" customHeight="1">
      <c r="A90" s="214" t="n">
        <v>36436</v>
      </c>
      <c r="B90" s="215" t="inlineStr">
        <is>
          <t>Bob Jane T-Marts Super Touring 500</t>
        </is>
      </c>
      <c r="C90" s="216" t="inlineStr">
        <is>
          <t>DNF</t>
        </is>
      </c>
      <c r="D90" s="215" t="n"/>
      <c r="E90" s="215" t="n"/>
      <c r="F90" s="217" t="n">
        <v>10</v>
      </c>
      <c r="G90" s="217" t="inlineStr">
        <is>
          <t>TC Motorsport</t>
        </is>
      </c>
      <c r="H90" s="215" t="n"/>
      <c r="I90" s="215" t="n"/>
      <c r="J90" s="215" t="n"/>
      <c r="K90" s="217" t="inlineStr">
        <is>
          <t>Peugeot 406</t>
        </is>
      </c>
      <c r="L90" s="215" t="n"/>
      <c r="M90" s="217" t="inlineStr">
        <is>
          <t>Tony Newman</t>
        </is>
      </c>
      <c r="N90" s="215" t="inlineStr">
        <is>
          <t>AUS</t>
        </is>
      </c>
      <c r="O90" s="687">
        <f>_xlfn.LET(_xlpm.d,_xlfn.XLOOKUP(M90,'[1]Birth Dates'!$A:$A,'[1]Birth Dates'!$B:$B,"",0),IF(_xlpm.d=0,"",_xlpm.d))</f>
        <v/>
      </c>
      <c r="P90" s="220">
        <f>IF(OR(O90="",A90="",NOT(ISNUMBER(O90)),O90&gt;A90),"",DATEDIF(O90,A90,"Y")&amp;" years, "&amp;DATEDIF(O90,A90,"YM")&amp;" months, "&amp;DATEDIF(O90,A90,"MD")&amp;" days")</f>
        <v/>
      </c>
      <c r="Q90" s="217" t="inlineStr">
        <is>
          <t>Mark Zonneveld</t>
        </is>
      </c>
      <c r="R90" s="215" t="inlineStr">
        <is>
          <t>AUS</t>
        </is>
      </c>
      <c r="S90" s="687">
        <f>_xlfn.LET(_xlpm.d,_xlfn.XLOOKUP(Q90,'[1]Birth Dates'!$A:$A,'[1]Birth Dates'!$B:$B,"",0),IF(_xlpm.d=0,"",_xlpm.d))</f>
        <v/>
      </c>
      <c r="T90" s="220">
        <f>IF(OR(S90="",A90="",NOT(ISNUMBER(S90)),S90&gt;A90),"",DATEDIF(S90,A90,"Y")&amp;" years, "&amp;DATEDIF(S90,A90,"YM")&amp;" months, "&amp;DATEDIF(S90,A90,"MD")&amp;" days")</f>
        <v/>
      </c>
      <c r="U90" s="215" t="n"/>
      <c r="V90" s="215" t="n"/>
      <c r="W90" s="687">
        <f>_xlfn.LET(_xlpm.d,_xlfn.XLOOKUP(U90,'[1]Birth Dates'!$A:$A,'[1]Birth Dates'!$B:$B,"",0),IF(_xlpm.d=0,"",_xlpm.d))</f>
        <v/>
      </c>
      <c r="X90" s="220">
        <f>IF(OR(W90="",A90="",NOT(ISNUMBER(W90)),W90&gt;A90),"",DATEDIF(W90,A90,"Y")&amp;" years, "&amp;DATEDIF(W90,A90,"YM")&amp;" months, "&amp;DATEDIF(W90,A90,"MD")&amp;" days")</f>
        <v/>
      </c>
      <c r="Y90" s="217" t="n">
        <v>6</v>
      </c>
      <c r="Z90" s="215" t="n"/>
      <c r="AA90" s="215" t="n"/>
      <c r="AB90" s="765" t="n"/>
      <c r="AC90" s="418">
        <f>IF(OR(AB90="",AB90="",AB90=0),"",6.213/(AB90*24))</f>
        <v/>
      </c>
      <c r="AD90" s="217" t="n">
        <v>7</v>
      </c>
      <c r="AE90" s="425" t="n"/>
      <c r="AF90" s="418">
        <f>IF(OR(AE90="",AE90="",AE90=0),"",6.213/(AE90*24))</f>
        <v/>
      </c>
      <c r="AG90" s="175">
        <f>IF(AND(ISNUMBER(Y90),ISNUMBER(AD90)),Y90-AD90,"")</f>
        <v/>
      </c>
      <c r="AH90" s="215" t="n"/>
      <c r="AI90" s="217" t="n">
        <v>25</v>
      </c>
      <c r="AJ90" s="768" t="n"/>
      <c r="AK90" s="215" t="n"/>
      <c r="AL90" s="725">
        <f>IF(AI90=AI89,AJ90-AJ89,"")</f>
        <v/>
      </c>
      <c r="AM90" s="215" t="n">
        <v>8</v>
      </c>
      <c r="AN90" s="769" t="n"/>
      <c r="AO90" s="215" t="n"/>
      <c r="AP90" s="436">
        <f>IF(OR(NOT(ISNUMBER(C90)),NOT(ISNUMBER(Y90))),"",IF(AD90&lt;&gt;"",AD90,Y90)-C90)</f>
        <v/>
      </c>
      <c r="AQ90" s="215" t="n"/>
      <c r="AR90" s="223">
        <f>IF($B90="","",TEXT($A90,"yyyymmdd")&amp;"_P"&amp;$C90&amp;"_C"&amp;$F90&amp;"_"&amp;TRIM(RIGHT(SUBSTITUTE(TRIM(SUBSTITUTE($M90,CHAR(160)," "))," ",REPT(" ",60)),60))&amp;IF($Q90="","","-"&amp;TRIM(RIGHT(SUBSTITUTE(TRIM(SUBSTITUTE($Q90,CHAR(160)," "))," ",REPT(" ",60)),60)))&amp;IF($U90="","","-"&amp;TRIM(RIGHT(SUBSTITUTE(TRIM(SUBSTITUTE($U90,CHAR(160)," "))," ",REPT(" ",60)),60)))&amp;".jpg")</f>
        <v/>
      </c>
    </row>
    <row r="91" ht="70" customHeight="1">
      <c r="A91" s="214" t="n">
        <v>36436</v>
      </c>
      <c r="B91" s="215" t="inlineStr">
        <is>
          <t>Bob Jane T-Marts Super Touring 500</t>
        </is>
      </c>
      <c r="C91" s="216" t="inlineStr">
        <is>
          <t>DNF</t>
        </is>
      </c>
      <c r="D91" s="215" t="n"/>
      <c r="E91" s="215" t="n"/>
      <c r="F91" s="217" t="n">
        <v>44</v>
      </c>
      <c r="G91" s="217" t="inlineStr">
        <is>
          <t>Knight Racing</t>
        </is>
      </c>
      <c r="H91" s="215" t="n"/>
      <c r="I91" s="215" t="n"/>
      <c r="J91" s="215" t="n"/>
      <c r="K91" s="217" t="inlineStr">
        <is>
          <t>Ford Mondeo</t>
        </is>
      </c>
      <c r="L91" s="215" t="n"/>
      <c r="M91" s="217" t="inlineStr">
        <is>
          <t>Dean Canto</t>
        </is>
      </c>
      <c r="N91" s="215" t="inlineStr">
        <is>
          <t>NZL</t>
        </is>
      </c>
      <c r="O91" s="687">
        <f>_xlfn.LET(_xlpm.d,_xlfn.XLOOKUP(M91,'[1]Birth Dates'!$A:$A,'[1]Birth Dates'!$B:$B,"",0),IF(_xlpm.d=0,"",_xlpm.d))</f>
        <v/>
      </c>
      <c r="P91" s="220">
        <f>IF(OR(O91="",A91="",NOT(ISNUMBER(O91)),O91&gt;A91),"",DATEDIF(O91,A91,"Y")&amp;" years, "&amp;DATEDIF(O91,A91,"YM")&amp;" months, "&amp;DATEDIF(O91,A91,"MD")&amp;" days")</f>
        <v/>
      </c>
      <c r="Q91" s="217" t="inlineStr">
        <is>
          <t>Leanne Ferrier</t>
        </is>
      </c>
      <c r="R91" s="215" t="inlineStr">
        <is>
          <t>AUS</t>
        </is>
      </c>
      <c r="S91" s="687">
        <f>_xlfn.LET(_xlpm.d,_xlfn.XLOOKUP(Q91,'[1]Birth Dates'!$A:$A,'[1]Birth Dates'!$B:$B,"",0),IF(_xlpm.d=0,"",_xlpm.d))</f>
        <v/>
      </c>
      <c r="T91" s="220">
        <f>IF(OR(S91="",A91="",NOT(ISNUMBER(S91)),S91&gt;A91),"",DATEDIF(S91,A91,"Y")&amp;" years, "&amp;DATEDIF(S91,A91,"YM")&amp;" months, "&amp;DATEDIF(S91,A91,"MD")&amp;" days")</f>
        <v/>
      </c>
      <c r="U91" s="215" t="n"/>
      <c r="V91" s="215" t="n"/>
      <c r="W91" s="687">
        <f>_xlfn.LET(_xlpm.d,_xlfn.XLOOKUP(U91,'[1]Birth Dates'!$A:$A,'[1]Birth Dates'!$B:$B,"",0),IF(_xlpm.d=0,"",_xlpm.d))</f>
        <v/>
      </c>
      <c r="X91" s="220">
        <f>IF(OR(W91="",A91="",NOT(ISNUMBER(W91)),W91&gt;A91),"",DATEDIF(W91,A91,"Y")&amp;" years, "&amp;DATEDIF(W91,A91,"YM")&amp;" months, "&amp;DATEDIF(W91,A91,"MD")&amp;" days")</f>
        <v/>
      </c>
      <c r="Y91" s="217" t="n">
        <v>4</v>
      </c>
      <c r="Z91" s="215" t="n"/>
      <c r="AA91" s="215" t="n"/>
      <c r="AB91" s="765" t="n"/>
      <c r="AC91" s="418">
        <f>IF(OR(AB91="",AB91="",AB91=0),"",6.213/(AB91*24))</f>
        <v/>
      </c>
      <c r="AD91" s="217" t="n">
        <v>5</v>
      </c>
      <c r="AE91" s="425" t="n"/>
      <c r="AF91" s="418">
        <f>IF(OR(AE91="",AE91="",AE91=0),"",6.213/(AE91*24))</f>
        <v/>
      </c>
      <c r="AG91" s="175">
        <f>IF(AND(ISNUMBER(Y91),ISNUMBER(AD91)),Y91-AD91,"")</f>
        <v/>
      </c>
      <c r="AH91" s="215" t="n"/>
      <c r="AI91" s="217" t="n">
        <v>24</v>
      </c>
      <c r="AJ91" s="768" t="n"/>
      <c r="AK91" s="215" t="n"/>
      <c r="AL91" s="725">
        <f>IF(AI91=AI90,AJ91-AJ90,"")</f>
        <v/>
      </c>
      <c r="AM91" s="215" t="n">
        <v>11</v>
      </c>
      <c r="AN91" s="769" t="n"/>
      <c r="AO91" s="215" t="n"/>
      <c r="AP91" s="436">
        <f>IF(OR(NOT(ISNUMBER(C91)),NOT(ISNUMBER(Y91))),"",IF(AD91&lt;&gt;"",AD91,Y91)-C91)</f>
        <v/>
      </c>
      <c r="AQ91" s="215" t="n"/>
      <c r="AR91" s="223">
        <f>IF($B91="","",TEXT($A91,"yyyymmdd")&amp;"_P"&amp;$C91&amp;"_C"&amp;$F91&amp;"_"&amp;TRIM(RIGHT(SUBSTITUTE(TRIM(SUBSTITUTE($M91,CHAR(160)," "))," ",REPT(" ",60)),60))&amp;IF($Q91="","","-"&amp;TRIM(RIGHT(SUBSTITUTE(TRIM(SUBSTITUTE($Q91,CHAR(160)," "))," ",REPT(" ",60)),60)))&amp;IF($U91="","","-"&amp;TRIM(RIGHT(SUBSTITUTE(TRIM(SUBSTITUTE($U91,CHAR(160)," "))," ",REPT(" ",60)),60)))&amp;".jpg")</f>
        <v/>
      </c>
    </row>
    <row r="92" ht="70" customHeight="1">
      <c r="A92" s="214" t="n">
        <v>36436</v>
      </c>
      <c r="B92" s="215" t="inlineStr">
        <is>
          <t>Bob Jane T-Marts Super Touring 500</t>
        </is>
      </c>
      <c r="C92" s="216" t="inlineStr">
        <is>
          <t>DNF</t>
        </is>
      </c>
      <c r="D92" s="215" t="n"/>
      <c r="E92" s="215" t="n"/>
      <c r="F92" s="217" t="n">
        <v>30</v>
      </c>
      <c r="G92" s="217" t="inlineStr">
        <is>
          <t>Roadchill Express</t>
        </is>
      </c>
      <c r="H92" s="215" t="n"/>
      <c r="I92" s="215" t="n"/>
      <c r="J92" s="215" t="n"/>
      <c r="K92" s="217" t="inlineStr">
        <is>
          <t>BMW 320i</t>
        </is>
      </c>
      <c r="L92" s="215" t="n"/>
      <c r="M92" s="217" t="inlineStr">
        <is>
          <t>Troy Searle</t>
        </is>
      </c>
      <c r="N92" s="215" t="inlineStr">
        <is>
          <t>AUS</t>
        </is>
      </c>
      <c r="O92" s="687">
        <f>_xlfn.LET(_xlpm.d,_xlfn.XLOOKUP(M92,'[1]Birth Dates'!$A:$A,'[1]Birth Dates'!$B:$B,"",0),IF(_xlpm.d=0,"",_xlpm.d))</f>
        <v/>
      </c>
      <c r="P92" s="220">
        <f>IF(OR(O92="",A92="",NOT(ISNUMBER(O92)),O92&gt;A92),"",DATEDIF(O92,A92,"Y")&amp;" years, "&amp;DATEDIF(O92,A92,"YM")&amp;" months, "&amp;DATEDIF(O92,A92,"MD")&amp;" days")</f>
        <v/>
      </c>
      <c r="Q92" s="225" t="inlineStr">
        <is>
          <t>Luke Searle</t>
        </is>
      </c>
      <c r="R92" s="215" t="inlineStr">
        <is>
          <t>AUS</t>
        </is>
      </c>
      <c r="S92" s="687">
        <f>_xlfn.LET(_xlpm.d,_xlfn.XLOOKUP(Q92,'[1]Birth Dates'!$A:$A,'[1]Birth Dates'!$B:$B,"",0),IF(_xlpm.d=0,"",_xlpm.d))</f>
        <v/>
      </c>
      <c r="T92" s="220">
        <f>IF(OR(S92="",A92="",NOT(ISNUMBER(S92)),S92&gt;A92),"",DATEDIF(S92,A92,"Y")&amp;" years, "&amp;DATEDIF(S92,A92,"YM")&amp;" months, "&amp;DATEDIF(S92,A92,"MD")&amp;" days")</f>
        <v/>
      </c>
      <c r="U92" s="215" t="n"/>
      <c r="V92" s="215" t="n"/>
      <c r="W92" s="687">
        <f>_xlfn.LET(_xlpm.d,_xlfn.XLOOKUP(U92,'[1]Birth Dates'!$A:$A,'[1]Birth Dates'!$B:$B,"",0),IF(_xlpm.d=0,"",_xlpm.d))</f>
        <v/>
      </c>
      <c r="X92" s="220">
        <f>IF(OR(W92="",A92="",NOT(ISNUMBER(W92)),W92&gt;A92),"",DATEDIF(W92,A92,"Y")&amp;" years, "&amp;DATEDIF(W92,A92,"YM")&amp;" months, "&amp;DATEDIF(W92,A92,"MD")&amp;" days")</f>
        <v/>
      </c>
      <c r="Y92" s="217" t="inlineStr">
        <is>
          <t>DNS</t>
        </is>
      </c>
      <c r="Z92" s="215" t="n"/>
      <c r="AA92" s="215" t="n"/>
      <c r="AB92" s="765" t="n"/>
      <c r="AC92" s="418">
        <f>IF(OR(AB92="",AB92="",AB92=0),"",6.213/(AB92*24))</f>
        <v/>
      </c>
      <c r="AD92" s="217" t="inlineStr">
        <is>
          <t>DNS</t>
        </is>
      </c>
      <c r="AE92" s="425" t="n"/>
      <c r="AF92" s="418">
        <f>IF(OR(AE92="",AE92="",AE92=0),"",6.213/(AE92*24))</f>
        <v/>
      </c>
      <c r="AG92" s="175">
        <f>IF(AND(ISNUMBER(Y92),ISNUMBER(AD92)),Y92-AD92,"")</f>
        <v/>
      </c>
      <c r="AH92" s="215" t="n"/>
      <c r="AI92" s="217" t="n">
        <v>9</v>
      </c>
      <c r="AJ92" s="768" t="n"/>
      <c r="AK92" s="215" t="n"/>
      <c r="AL92" s="725">
        <f>IF(AI92=AI91,AJ92-AJ91,"")</f>
        <v/>
      </c>
      <c r="AM92" s="215" t="n">
        <v>8</v>
      </c>
      <c r="AN92" s="769" t="n"/>
      <c r="AO92" s="215" t="n"/>
      <c r="AP92" s="436">
        <f>IF(OR(NOT(ISNUMBER(C92)),NOT(ISNUMBER(Y92))),"",IF(AD92&lt;&gt;"",AD92,Y92)-C92)</f>
        <v/>
      </c>
      <c r="AQ92" s="215" t="n"/>
      <c r="AR92" s="223">
        <f>IF($B92="","",TEXT($A92,"yyyymmdd")&amp;"_P"&amp;$C92&amp;"_C"&amp;$F92&amp;"_"&amp;TRIM(RIGHT(SUBSTITUTE(TRIM(SUBSTITUTE($M92,CHAR(160)," "))," ",REPT(" ",60)),60))&amp;IF($Q92="","","-"&amp;TRIM(RIGHT(SUBSTITUTE(TRIM(SUBSTITUTE($Q92,CHAR(160)," "))," ",REPT(" ",60)),60)))&amp;IF($U92="","","-"&amp;TRIM(RIGHT(SUBSTITUTE(TRIM(SUBSTITUTE($U92,CHAR(160)," "))," ",REPT(" ",60)),60)))&amp;".jpg")</f>
        <v/>
      </c>
    </row>
    <row r="93" ht="70" customHeight="1">
      <c r="A93" s="214" t="n">
        <v>36436</v>
      </c>
      <c r="B93" s="215" t="inlineStr">
        <is>
          <t>Bob Jane T-Marts Super Touring 500</t>
        </is>
      </c>
      <c r="C93" s="216" t="inlineStr">
        <is>
          <t>DNF</t>
        </is>
      </c>
      <c r="D93" s="215" t="n"/>
      <c r="E93" s="215" t="n"/>
      <c r="F93" s="217" t="n">
        <v>99</v>
      </c>
      <c r="G93" s="217" t="inlineStr">
        <is>
          <t>Motorsport Developments</t>
        </is>
      </c>
      <c r="H93" s="215" t="n"/>
      <c r="I93" s="215" t="n"/>
      <c r="J93" s="215" t="n"/>
      <c r="K93" s="217" t="inlineStr">
        <is>
          <t>Toyota Carina</t>
        </is>
      </c>
      <c r="L93" s="215" t="n"/>
      <c r="M93" s="217" t="inlineStr">
        <is>
          <t>Clayton Haynes</t>
        </is>
      </c>
      <c r="N93" s="215" t="inlineStr">
        <is>
          <t>AUS</t>
        </is>
      </c>
      <c r="O93" s="687">
        <f>_xlfn.LET(_xlpm.d,_xlfn.XLOOKUP(M93,'[1]Birth Dates'!$A:$A,'[1]Birth Dates'!$B:$B,"",0),IF(_xlpm.d=0,"",_xlpm.d))</f>
        <v/>
      </c>
      <c r="P93" s="220">
        <f>IF(OR(O93="",A93="",NOT(ISNUMBER(O93)),O93&gt;A93),"",DATEDIF(O93,A93,"Y")&amp;" years, "&amp;DATEDIF(O93,A93,"YM")&amp;" months, "&amp;DATEDIF(O93,A93,"MD")&amp;" days")</f>
        <v/>
      </c>
      <c r="Q93" s="217" t="inlineStr">
        <is>
          <t>Carlos Rolfo</t>
        </is>
      </c>
      <c r="R93" s="215" t="inlineStr">
        <is>
          <t>AUS</t>
        </is>
      </c>
      <c r="S93" s="687">
        <f>_xlfn.LET(_xlpm.d,_xlfn.XLOOKUP(Q93,'[1]Birth Dates'!$A:$A,'[1]Birth Dates'!$B:$B,"",0),IF(_xlpm.d=0,"",_xlpm.d))</f>
        <v/>
      </c>
      <c r="T93" s="220">
        <f>IF(OR(S93="",A93="",NOT(ISNUMBER(S93)),S93&gt;A93),"",DATEDIF(S93,A93,"Y")&amp;" years, "&amp;DATEDIF(S93,A93,"YM")&amp;" months, "&amp;DATEDIF(S93,A93,"MD")&amp;" days")</f>
        <v/>
      </c>
      <c r="U93" s="215" t="n"/>
      <c r="V93" s="215" t="n"/>
      <c r="W93" s="687">
        <f>_xlfn.LET(_xlpm.d,_xlfn.XLOOKUP(U93,'[1]Birth Dates'!$A:$A,'[1]Birth Dates'!$B:$B,"",0),IF(_xlpm.d=0,"",_xlpm.d))</f>
        <v/>
      </c>
      <c r="X93" s="220">
        <f>IF(OR(W93="",A93="",NOT(ISNUMBER(W93)),W93&gt;A93),"",DATEDIF(W93,A93,"Y")&amp;" years, "&amp;DATEDIF(W93,A93,"YM")&amp;" months, "&amp;DATEDIF(W93,A93,"MD")&amp;" days")</f>
        <v/>
      </c>
      <c r="Y93" s="217" t="n">
        <v>19</v>
      </c>
      <c r="Z93" s="215" t="n"/>
      <c r="AA93" s="215" t="n"/>
      <c r="AB93" s="765" t="n"/>
      <c r="AC93" s="418">
        <f>IF(OR(AB93="",AB93="",AB93=0),"",6.213/(AB93*24))</f>
        <v/>
      </c>
      <c r="AD93" s="217" t="inlineStr">
        <is>
          <t>DNS</t>
        </is>
      </c>
      <c r="AE93" s="425" t="n"/>
      <c r="AF93" s="418">
        <f>IF(OR(AE93="",AE93="",AE93=0),"",6.213/(AE93*24))</f>
        <v/>
      </c>
      <c r="AG93" s="175">
        <f>IF(AND(ISNUMBER(Y93),ISNUMBER(AD93)),Y93-AD93,"")</f>
        <v/>
      </c>
      <c r="AH93" s="215" t="n"/>
      <c r="AI93" s="217" t="n">
        <v>6</v>
      </c>
      <c r="AJ93" s="768" t="n"/>
      <c r="AK93" s="215" t="n"/>
      <c r="AL93" s="725">
        <f>IF(AI93=AI92,AJ93-AJ92,"")</f>
        <v/>
      </c>
      <c r="AM93" s="215" t="n">
        <v>2</v>
      </c>
      <c r="AN93" s="769" t="n"/>
      <c r="AO93" s="215" t="n"/>
      <c r="AP93" s="436">
        <f>IF(OR(NOT(ISNUMBER(C93)),NOT(ISNUMBER(Y93))),"",IF(AD93&lt;&gt;"",AD93,Y93)-C93)</f>
        <v/>
      </c>
      <c r="AQ93" s="215" t="n"/>
      <c r="AR93" s="223">
        <f>IF($B93="","",TEXT($A93,"yyyymmdd")&amp;"_P"&amp;$C93&amp;"_C"&amp;$F93&amp;"_"&amp;TRIM(RIGHT(SUBSTITUTE(TRIM(SUBSTITUTE($M93,CHAR(160)," "))," ",REPT(" ",60)),60))&amp;IF($Q93="","","-"&amp;TRIM(RIGHT(SUBSTITUTE(TRIM(SUBSTITUTE($Q93,CHAR(160)," "))," ",REPT(" ",60)),60)))&amp;IF($U93="","","-"&amp;TRIM(RIGHT(SUBSTITUTE(TRIM(SUBSTITUTE($U93,CHAR(160)," "))," ",REPT(" ",60)),60)))&amp;".jpg")</f>
        <v/>
      </c>
    </row>
    <row r="94" ht="70" customHeight="1">
      <c r="A94" s="214" t="n">
        <v>36436</v>
      </c>
      <c r="B94" s="215" t="inlineStr">
        <is>
          <t>Bob Jane T-Marts Super Touring 500</t>
        </is>
      </c>
      <c r="C94" s="216" t="inlineStr">
        <is>
          <t>DNS</t>
        </is>
      </c>
      <c r="D94" s="215" t="n"/>
      <c r="E94" s="215" t="n"/>
      <c r="F94" s="217" t="n">
        <v>20</v>
      </c>
      <c r="G94" s="217" t="inlineStr">
        <is>
          <t>TC Motorsport</t>
        </is>
      </c>
      <c r="H94" s="215" t="n"/>
      <c r="I94" s="215" t="n"/>
      <c r="J94" s="215" t="n"/>
      <c r="K94" s="217" t="inlineStr">
        <is>
          <t>Peugeot 406</t>
        </is>
      </c>
      <c r="L94" s="215" t="n"/>
      <c r="M94" s="217" t="inlineStr">
        <is>
          <t>Anthony Robson</t>
        </is>
      </c>
      <c r="N94" s="215" t="inlineStr">
        <is>
          <t>AUS</t>
        </is>
      </c>
      <c r="O94" s="215">
        <f>_xlfn.LET(_xlpm.d,_xlfn.XLOOKUP(M94,'[1]Birth Dates'!$A:$A,'[1]Birth Dates'!$B:$B,"",0),IF(_xlpm.d=0,"",_xlpm.d))</f>
        <v/>
      </c>
      <c r="P94" s="215">
        <f>IF(OR(O94="",A94="",NOT(ISNUMBER(O94)),O94&gt;A94),"",DATEDIF(O94,A94,"Y")&amp;" years, "&amp;DATEDIF(O94,A94,"YM")&amp;" months, "&amp;DATEDIF(O94,A94,"MD")&amp;" days")</f>
        <v/>
      </c>
      <c r="Q94" s="215" t="inlineStr">
        <is>
          <t>Mark Zonneveld</t>
        </is>
      </c>
      <c r="R94" s="215" t="inlineStr">
        <is>
          <t>AUS</t>
        </is>
      </c>
      <c r="S94" s="687">
        <f>_xlfn.LET(_xlpm.d,_xlfn.XLOOKUP(Q94,'[1]Birth Dates'!$A:$A,'[1]Birth Dates'!$B:$B,"",0),IF(_xlpm.d=0,"",_xlpm.d))</f>
        <v/>
      </c>
      <c r="T94" s="220">
        <f>IF(OR(S94="",A94="",NOT(ISNUMBER(S94)),S94&gt;A94),"",DATEDIF(S94,A94,"Y")&amp;" years, "&amp;DATEDIF(S94,A94,"YM")&amp;" months, "&amp;DATEDIF(S94,A94,"MD")&amp;" days")</f>
        <v/>
      </c>
      <c r="U94" s="217" t="inlineStr">
        <is>
          <t>Rick Armstrong</t>
        </is>
      </c>
      <c r="V94" s="215" t="inlineStr">
        <is>
          <t>NZL</t>
        </is>
      </c>
      <c r="W94" s="687">
        <f>_xlfn.LET(_xlpm.d,_xlfn.XLOOKUP(U94,'[1]Birth Dates'!$A:$A,'[1]Birth Dates'!$B:$B,"",0),IF(_xlpm.d=0,"",_xlpm.d))</f>
        <v/>
      </c>
      <c r="X94" s="220">
        <f>IF(OR(W94="",A94="",NOT(ISNUMBER(W94)),W94&gt;A94),"",DATEDIF(W94,A94,"Y")&amp;" years, "&amp;DATEDIF(W94,A94,"YM")&amp;" months, "&amp;DATEDIF(W94,A94,"MD")&amp;" days")</f>
        <v/>
      </c>
      <c r="Y94" s="217" t="n">
        <v>7</v>
      </c>
      <c r="Z94" s="215" t="n"/>
      <c r="AA94" s="215" t="n"/>
      <c r="AB94" s="765" t="n"/>
      <c r="AC94" s="418">
        <f>IF(OR(AB94="",AB94="",AB94=0),"",6.213/(AB94*24))</f>
        <v/>
      </c>
      <c r="AD94" s="217" t="n">
        <v>8</v>
      </c>
      <c r="AE94" s="425" t="n"/>
      <c r="AF94" s="418">
        <f>IF(OR(AE94="",AE94="",AE94=0),"",6.213/(AE94*24))</f>
        <v/>
      </c>
      <c r="AG94" s="175">
        <f>IF(AND(ISNUMBER(Y94),ISNUMBER(AD94)),Y94-AD94,"")</f>
        <v/>
      </c>
      <c r="AH94" s="215" t="n"/>
      <c r="AI94" s="217" t="n"/>
      <c r="AJ94" s="768" t="n"/>
      <c r="AK94" s="215" t="n"/>
      <c r="AL94" s="725">
        <f>IF(AI94=AI93,AJ94-AJ93,"")</f>
        <v/>
      </c>
      <c r="AM94" s="215" t="n"/>
      <c r="AN94" s="769" t="n"/>
      <c r="AO94" s="215" t="n"/>
      <c r="AP94" s="436">
        <f>IF(OR(NOT(ISNUMBER(C94)),NOT(ISNUMBER(Y94))),"",IF(AD94&lt;&gt;"",AD94,Y94)-C94)</f>
        <v/>
      </c>
      <c r="AQ94" s="215" t="n"/>
      <c r="AR94" s="223">
        <f>IF($B94="","",TEXT($A94,"yyyymmdd")&amp;"_P"&amp;$C94&amp;"_C"&amp;$F94&amp;"_"&amp;TRIM(RIGHT(SUBSTITUTE(TRIM(SUBSTITUTE($M94,CHAR(160)," "))," ",REPT(" ",60)),60))&amp;IF($Q94="","","-"&amp;TRIM(RIGHT(SUBSTITUTE(TRIM(SUBSTITUTE($Q94,CHAR(160)," "))," ",REPT(" ",60)),60)))&amp;IF($U94="","","-"&amp;TRIM(RIGHT(SUBSTITUTE(TRIM(SUBSTITUTE($U94,CHAR(160)," "))," ",REPT(" ",60)),60)))&amp;".jpg")</f>
        <v/>
      </c>
    </row>
    <row r="95" ht="70" customHeight="1">
      <c r="A95" s="214" t="n">
        <v>36436</v>
      </c>
      <c r="B95" s="215" t="inlineStr">
        <is>
          <t>Bob Jane T-Marts Super Touring 500</t>
        </is>
      </c>
      <c r="C95" s="216" t="inlineStr">
        <is>
          <t>DNS</t>
        </is>
      </c>
      <c r="D95" s="215" t="n"/>
      <c r="E95" s="215" t="n"/>
      <c r="F95" s="217" t="n">
        <v>15</v>
      </c>
      <c r="G95" s="217" t="inlineStr">
        <is>
          <t>Archerfield Speed Karts</t>
        </is>
      </c>
      <c r="H95" s="215" t="n"/>
      <c r="I95" s="215" t="n"/>
      <c r="J95" s="215" t="n"/>
      <c r="K95" s="217" t="inlineStr">
        <is>
          <t>Porsche 930</t>
        </is>
      </c>
      <c r="L95" s="215" t="n"/>
      <c r="M95" s="217" t="inlineStr">
        <is>
          <t>Clayton Haynes</t>
        </is>
      </c>
      <c r="N95" s="215" t="n"/>
      <c r="O95" s="215">
        <f>_xlfn.LET(_xlpm.d,_xlfn.XLOOKUP(M95,'[1]Birth Dates'!$A:$A,'[1]Birth Dates'!$B:$B,"",0),IF(_xlpm.d=0,"",_xlpm.d))</f>
        <v/>
      </c>
      <c r="P95" s="215">
        <f>IF(OR(O95="",A95="",NOT(ISNUMBER(O95)),O95&gt;A95),"",DATEDIF(O95,A95,"Y")&amp;" years, "&amp;DATEDIF(O95,A95,"YM")&amp;" months, "&amp;DATEDIF(O95,A95,"MD")&amp;" days")</f>
        <v/>
      </c>
      <c r="Q95" s="215" t="inlineStr">
        <is>
          <t>Carlos Rolfo</t>
        </is>
      </c>
      <c r="R95" s="215" t="n"/>
      <c r="S95" s="687">
        <f>_xlfn.LET(_xlpm.d,_xlfn.XLOOKUP(Q95,'[1]Birth Dates'!$A:$A,'[1]Birth Dates'!$B:$B,"",0),IF(_xlpm.d=0,"",_xlpm.d))</f>
        <v/>
      </c>
      <c r="T95" s="220">
        <f>IF(OR(S95="",A95="",NOT(ISNUMBER(S95)),S95&gt;A95),"",DATEDIF(S95,A95,"Y")&amp;" years, "&amp;DATEDIF(S95,A95,"YM")&amp;" months, "&amp;DATEDIF(S95,A95,"MD")&amp;" days")</f>
        <v/>
      </c>
      <c r="U95" s="215" t="n"/>
      <c r="V95" s="215" t="n"/>
      <c r="W95" s="687">
        <f>_xlfn.LET(_xlpm.d,_xlfn.XLOOKUP(U95,'[1]Birth Dates'!$A:$A,'[1]Birth Dates'!$B:$B,"",0),IF(_xlpm.d=0,"",_xlpm.d))</f>
        <v/>
      </c>
      <c r="X95" s="220">
        <f>IF(OR(W95="",A95="",NOT(ISNUMBER(W95)),W95&gt;A95),"",DATEDIF(W95,A95,"Y")&amp;" years, "&amp;DATEDIF(W95,A95,"YM")&amp;" months, "&amp;DATEDIF(W95,A95,"MD")&amp;" days")</f>
        <v/>
      </c>
      <c r="Y95" s="217" t="n">
        <v>16</v>
      </c>
      <c r="Z95" s="215" t="n"/>
      <c r="AA95" s="215" t="n"/>
      <c r="AB95" s="765" t="n"/>
      <c r="AC95" s="418">
        <f>IF(OR(AB95="",AB95="",AB95=0),"",6.213/(AB95*24))</f>
        <v/>
      </c>
      <c r="AD95" s="217" t="n">
        <v>13</v>
      </c>
      <c r="AE95" s="425" t="n"/>
      <c r="AF95" s="418">
        <f>IF(OR(AE95="",AE95="",AE95=0),"",6.213/(AE95*24))</f>
        <v/>
      </c>
      <c r="AG95" s="175">
        <f>IF(AND(ISNUMBER(Y95),ISNUMBER(AD95)),Y95-AD95,"")</f>
        <v/>
      </c>
      <c r="AH95" s="215" t="n"/>
      <c r="AI95" s="217" t="n"/>
      <c r="AJ95" s="768" t="n"/>
      <c r="AK95" s="215" t="n"/>
      <c r="AL95" s="725">
        <f>IF(AI95=AI94,AJ95-AJ94,"")</f>
        <v/>
      </c>
      <c r="AM95" s="215" t="n"/>
      <c r="AN95" s="769" t="n"/>
      <c r="AO95" s="215" t="n"/>
      <c r="AP95" s="436">
        <f>IF(OR(NOT(ISNUMBER(C95)),NOT(ISNUMBER(Y95))),"",IF(AD95&lt;&gt;"",AD95,Y95)-C95)</f>
        <v/>
      </c>
      <c r="AQ95" s="215" t="n"/>
      <c r="AR95" s="223">
        <f>IF($B95="","",TEXT($A95,"yyyymmdd")&amp;"_P"&amp;$C95&amp;"_C"&amp;$F95&amp;"_"&amp;TRIM(RIGHT(SUBSTITUTE(TRIM(SUBSTITUTE($M95,CHAR(160)," "))," ",REPT(" ",60)),60))&amp;IF($Q95="","","-"&amp;TRIM(RIGHT(SUBSTITUTE(TRIM(SUBSTITUTE($Q95,CHAR(160)," "))," ",REPT(" ",60)),60)))&amp;IF($U95="","","-"&amp;TRIM(RIGHT(SUBSTITUTE(TRIM(SUBSTITUTE($U95,CHAR(160)," "))," ",REPT(" ",60)),60)))&amp;".jpg")</f>
        <v/>
      </c>
    </row>
    <row r="96" ht="14" customHeight="1">
      <c r="O96" s="196">
        <f>_xlfn.LET(_xlpm.d,_xlfn.XLOOKUP(M96,'[1]Birth Dates'!$A:$A,'[1]Birth Dates'!$B:$B,"",0),IF(_xlpm.d=0,"",_xlpm.d))</f>
        <v/>
      </c>
      <c r="P96" s="196">
        <f>IF(OR(O96="",A96="",NOT(ISNUMBER(O96)),O96&gt;A96),"",DATEDIF(O96,A96,"Y")&amp;" years, "&amp;DATEDIF(O96,A96,"YM")&amp;" months, "&amp;DATEDIF(O96,A96,"MD")&amp;" days")</f>
        <v/>
      </c>
      <c r="S96" s="196">
        <f>_xlfn.LET(_xlpm.d,_xlfn.XLOOKUP(Q96,'[1]Birth Dates'!$A:$A,'[1]Birth Dates'!$B:$B,"",0),IF(_xlpm.d=0,"",_xlpm.d))</f>
        <v/>
      </c>
      <c r="T96" s="196">
        <f>IF(OR(S96="",A96="",NOT(ISNUMBER(S96)),S96&gt;A96),"",DATEDIF(S96,A96,"Y")&amp;" years, "&amp;DATEDIF(S96,A96,"YM")&amp;" months, "&amp;DATEDIF(S96,A96,"MD")&amp;" days")</f>
        <v/>
      </c>
      <c r="W96" s="196">
        <f>_xlfn.LET(_xlpm.d,_xlfn.XLOOKUP(U96,'[1]Birth Dates'!$A:$A,'[1]Birth Dates'!$B:$B,"",0),IF(_xlpm.d=0,"",_xlpm.d))</f>
        <v/>
      </c>
      <c r="X96" s="196">
        <f>IF(OR(W96="",A96="",NOT(ISNUMBER(W96)),W96&gt;A96),"",DATEDIF(W96,A96,"Y")&amp;" years, "&amp;DATEDIF(W96,A96,"YM")&amp;" months, "&amp;DATEDIF(W96,A96,"MD")&amp;" days")</f>
        <v/>
      </c>
      <c r="AR96" s="175">
        <f>IF($B96="","",TEXT($A96,"yyyymmdd")&amp;"_P"&amp;$C96&amp;"_C"&amp;$F96&amp;"_"&amp;TRIM(RIGHT(SUBSTITUTE(TRIM(SUBSTITUTE($M96,CHAR(160)," "))," ",REPT(" ",60)),60))&amp;IF($Q96="","","-"&amp;TRIM(RIGHT(SUBSTITUTE(TRIM(SUBSTITUTE($Q96,CHAR(160)," "))," ",REPT(" ",60)),60)))&amp;IF($U96="","","-"&amp;TRIM(RIGHT(SUBSTITUTE(TRIM(SUBSTITUTE($U96,CHAR(160)," "))," ",REPT(" ",60)),60)))&amp;".jpg")</f>
        <v/>
      </c>
    </row>
    <row r="97" ht="14" customHeight="1">
      <c r="O97" s="196">
        <f>_xlfn.LET(_xlpm.d,_xlfn.XLOOKUP(M97,'[1]Birth Dates'!$A:$A,'[1]Birth Dates'!$B:$B,"",0),IF(_xlpm.d=0,"",_xlpm.d))</f>
        <v/>
      </c>
      <c r="P97" s="196">
        <f>IF(OR(O97="",A97="",NOT(ISNUMBER(O97)),O97&gt;A97),"",DATEDIF(O97,A97,"Y")&amp;" years, "&amp;DATEDIF(O97,A97,"YM")&amp;" months, "&amp;DATEDIF(O97,A97,"MD")&amp;" days")</f>
        <v/>
      </c>
      <c r="S97" s="196">
        <f>_xlfn.LET(_xlpm.d,_xlfn.XLOOKUP(Q97,'[1]Birth Dates'!$A:$A,'[1]Birth Dates'!$B:$B,"",0),IF(_xlpm.d=0,"",_xlpm.d))</f>
        <v/>
      </c>
      <c r="T97" s="196">
        <f>IF(OR(S97="",A97="",NOT(ISNUMBER(S97)),S97&gt;A97),"",DATEDIF(S97,A97,"Y")&amp;" years, "&amp;DATEDIF(S97,A97,"YM")&amp;" months, "&amp;DATEDIF(S97,A97,"MD")&amp;" days")</f>
        <v/>
      </c>
      <c r="W97" s="196">
        <f>_xlfn.LET(_xlpm.d,_xlfn.XLOOKUP(U97,'[1]Birth Dates'!$A:$A,'[1]Birth Dates'!$B:$B,"",0),IF(_xlpm.d=0,"",_xlpm.d))</f>
        <v/>
      </c>
      <c r="X97" s="196">
        <f>IF(OR(W97="",A97="",NOT(ISNUMBER(W97)),W97&gt;A97),"",DATEDIF(W97,A97,"Y")&amp;" years, "&amp;DATEDIF(W97,A97,"YM")&amp;" months, "&amp;DATEDIF(W97,A97,"MD")&amp;" days")</f>
        <v/>
      </c>
      <c r="AR97" s="175">
        <f>IF($B97="","",TEXT($A97,"yyyymmdd")&amp;"_P"&amp;$C97&amp;"_C"&amp;$F97&amp;"_"&amp;TRIM(RIGHT(SUBSTITUTE(TRIM(SUBSTITUTE($M97,CHAR(160)," "))," ",REPT(" ",60)),60))&amp;IF($Q97="","","-"&amp;TRIM(RIGHT(SUBSTITUTE(TRIM(SUBSTITUTE($Q97,CHAR(160)," "))," ",REPT(" ",60)),60)))&amp;IF($U97="","","-"&amp;TRIM(RIGHT(SUBSTITUTE(TRIM(SUBSTITUTE($U97,CHAR(160)," "))," ",REPT(" ",60)),60)))&amp;".jpg")</f>
        <v/>
      </c>
    </row>
    <row r="98" ht="14" customHeight="1">
      <c r="O98" s="196">
        <f>_xlfn.LET(_xlpm.d,_xlfn.XLOOKUP(M98,'[1]Birth Dates'!$A:$A,'[1]Birth Dates'!$B:$B,"",0),IF(_xlpm.d=0,"",_xlpm.d))</f>
        <v/>
      </c>
      <c r="P98" s="196">
        <f>IF(OR(O98="",A98="",NOT(ISNUMBER(O98)),O98&gt;A98),"",DATEDIF(O98,A98,"Y")&amp;" years, "&amp;DATEDIF(O98,A98,"YM")&amp;" months, "&amp;DATEDIF(O98,A98,"MD")&amp;" days")</f>
        <v/>
      </c>
      <c r="S98" s="196">
        <f>_xlfn.LET(_xlpm.d,_xlfn.XLOOKUP(Q98,'[1]Birth Dates'!$A:$A,'[1]Birth Dates'!$B:$B,"",0),IF(_xlpm.d=0,"",_xlpm.d))</f>
        <v/>
      </c>
      <c r="T98" s="196">
        <f>IF(OR(S98="",A98="",NOT(ISNUMBER(S98)),S98&gt;A98),"",DATEDIF(S98,A98,"Y")&amp;" years, "&amp;DATEDIF(S98,A98,"YM")&amp;" months, "&amp;DATEDIF(S98,A98,"MD")&amp;" days")</f>
        <v/>
      </c>
      <c r="W98" s="196">
        <f>_xlfn.LET(_xlpm.d,_xlfn.XLOOKUP(U98,'[1]Birth Dates'!$A:$A,'[1]Birth Dates'!$B:$B,"",0),IF(_xlpm.d=0,"",_xlpm.d))</f>
        <v/>
      </c>
      <c r="X98" s="196">
        <f>IF(OR(W98="",A98="",NOT(ISNUMBER(W98)),W98&gt;A98),"",DATEDIF(W98,A98,"Y")&amp;" years, "&amp;DATEDIF(W98,A98,"YM")&amp;" months, "&amp;DATEDIF(W98,A98,"MD")&amp;" days")</f>
        <v/>
      </c>
      <c r="AR98" s="175">
        <f>IF($B98="","",TEXT($A98,"yyyymmdd")&amp;"_P"&amp;$C98&amp;"_C"&amp;$F98&amp;"_"&amp;TRIM(RIGHT(SUBSTITUTE(TRIM(SUBSTITUTE($M98,CHAR(160)," "))," ",REPT(" ",60)),60))&amp;IF($Q98="","","-"&amp;TRIM(RIGHT(SUBSTITUTE(TRIM(SUBSTITUTE($Q98,CHAR(160)," "))," ",REPT(" ",60)),60)))&amp;IF($U98="","","-"&amp;TRIM(RIGHT(SUBSTITUTE(TRIM(SUBSTITUTE($U98,CHAR(160)," "))," ",REPT(" ",60)),60)))&amp;".jpg")</f>
        <v/>
      </c>
    </row>
    <row r="99" ht="14" customHeight="1">
      <c r="O99" s="196">
        <f>_xlfn.LET(_xlpm.d,_xlfn.XLOOKUP(M99,'[1]Birth Dates'!$A:$A,'[1]Birth Dates'!$B:$B,"",0),IF(_xlpm.d=0,"",_xlpm.d))</f>
        <v/>
      </c>
      <c r="P99" s="196">
        <f>IF(OR(O99="",A99="",NOT(ISNUMBER(O99)),O99&gt;A99),"",DATEDIF(O99,A99,"Y")&amp;" years, "&amp;DATEDIF(O99,A99,"YM")&amp;" months, "&amp;DATEDIF(O99,A99,"MD")&amp;" days")</f>
        <v/>
      </c>
      <c r="S99" s="196">
        <f>_xlfn.LET(_xlpm.d,_xlfn.XLOOKUP(Q99,'[1]Birth Dates'!$A:$A,'[1]Birth Dates'!$B:$B,"",0),IF(_xlpm.d=0,"",_xlpm.d))</f>
        <v/>
      </c>
      <c r="T99" s="196">
        <f>IF(OR(S99="",A99="",NOT(ISNUMBER(S99)),S99&gt;A99),"",DATEDIF(S99,A99,"Y")&amp;" years, "&amp;DATEDIF(S99,A99,"YM")&amp;" months, "&amp;DATEDIF(S99,A99,"MD")&amp;" days")</f>
        <v/>
      </c>
      <c r="W99" s="196">
        <f>_xlfn.LET(_xlpm.d,_xlfn.XLOOKUP(U99,'[1]Birth Dates'!$A:$A,'[1]Birth Dates'!$B:$B,"",0),IF(_xlpm.d=0,"",_xlpm.d))</f>
        <v/>
      </c>
      <c r="X99" s="196">
        <f>IF(OR(W99="",A99="",NOT(ISNUMBER(W99)),W99&gt;A99),"",DATEDIF(W99,A99,"Y")&amp;" years, "&amp;DATEDIF(W99,A99,"YM")&amp;" months, "&amp;DATEDIF(W99,A99,"MD")&amp;" days")</f>
        <v/>
      </c>
      <c r="AR99" s="175">
        <f>IF($B99="","",TEXT($A99,"yyyymmdd")&amp;"_P"&amp;$C99&amp;"_C"&amp;$F99&amp;"_"&amp;TRIM(RIGHT(SUBSTITUTE(TRIM(SUBSTITUTE($M99,CHAR(160)," "))," ",REPT(" ",60)),60))&amp;IF($Q99="","","-"&amp;TRIM(RIGHT(SUBSTITUTE(TRIM(SUBSTITUTE($Q99,CHAR(160)," "))," ",REPT(" ",60)),60)))&amp;IF($U99="","","-"&amp;TRIM(RIGHT(SUBSTITUTE(TRIM(SUBSTITUTE($U99,CHAR(160)," "))," ",REPT(" ",60)),60)))&amp;".jpg")</f>
        <v/>
      </c>
    </row>
    <row r="100" ht="14" customHeight="1">
      <c r="O100" s="196">
        <f>_xlfn.LET(_xlpm.d,_xlfn.XLOOKUP(M100,'[1]Birth Dates'!$A:$A,'[1]Birth Dates'!$B:$B,"",0),IF(_xlpm.d=0,"",_xlpm.d))</f>
        <v/>
      </c>
      <c r="P100" s="196">
        <f>IF(OR(O100="",A100="",NOT(ISNUMBER(O100)),O100&gt;A100),"",DATEDIF(O100,A100,"Y")&amp;" years, "&amp;DATEDIF(O100,A100,"YM")&amp;" months, "&amp;DATEDIF(O100,A100,"MD")&amp;" days")</f>
        <v/>
      </c>
      <c r="S100" s="196">
        <f>_xlfn.LET(_xlpm.d,_xlfn.XLOOKUP(Q100,'[1]Birth Dates'!$A:$A,'[1]Birth Dates'!$B:$B,"",0),IF(_xlpm.d=0,"",_xlpm.d))</f>
        <v/>
      </c>
      <c r="T100" s="196">
        <f>IF(OR(S100="",A100="",NOT(ISNUMBER(S100)),S100&gt;A100),"",DATEDIF(S100,A100,"Y")&amp;" years, "&amp;DATEDIF(S100,A100,"YM")&amp;" months, "&amp;DATEDIF(S100,A100,"MD")&amp;" days")</f>
        <v/>
      </c>
      <c r="W100" s="196">
        <f>_xlfn.LET(_xlpm.d,_xlfn.XLOOKUP(U100,'[1]Birth Dates'!$A:$A,'[1]Birth Dates'!$B:$B,"",0),IF(_xlpm.d=0,"",_xlpm.d))</f>
        <v/>
      </c>
      <c r="X100" s="196">
        <f>IF(OR(W100="",A100="",NOT(ISNUMBER(W100)),W100&gt;A100),"",DATEDIF(W100,A100,"Y")&amp;" years, "&amp;DATEDIF(W100,A100,"YM")&amp;" months, "&amp;DATEDIF(W100,A100,"MD")&amp;" days")</f>
        <v/>
      </c>
      <c r="AR100" s="175">
        <f>IF($B100="","",TEXT($A100,"yyyymmdd")&amp;"_P"&amp;$C100&amp;"_C"&amp;$F100&amp;"_"&amp;TRIM(RIGHT(SUBSTITUTE(TRIM(SUBSTITUTE($M100,CHAR(160)," "))," ",REPT(" ",60)),60))&amp;IF($Q100="","","-"&amp;TRIM(RIGHT(SUBSTITUTE(TRIM(SUBSTITUTE($Q100,CHAR(160)," "))," ",REPT(" ",60)),60)))&amp;IF($U100="","","-"&amp;TRIM(RIGHT(SUBSTITUTE(TRIM(SUBSTITUTE($U100,CHAR(160)," "))," ",REPT(" ",60)),60)))&amp;".jpg")</f>
        <v/>
      </c>
    </row>
    <row r="101" ht="14" customHeight="1">
      <c r="O101" s="196">
        <f>_xlfn.LET(_xlpm.d,_xlfn.XLOOKUP(M101,'[1]Birth Dates'!$A:$A,'[1]Birth Dates'!$B:$B,"",0),IF(_xlpm.d=0,"",_xlpm.d))</f>
        <v/>
      </c>
      <c r="P101" s="196">
        <f>IF(OR(O101="",A101="",NOT(ISNUMBER(O101)),O101&gt;A101),"",DATEDIF(O101,A101,"Y")&amp;" years, "&amp;DATEDIF(O101,A101,"YM")&amp;" months, "&amp;DATEDIF(O101,A101,"MD")&amp;" days")</f>
        <v/>
      </c>
      <c r="S101" s="196">
        <f>_xlfn.LET(_xlpm.d,_xlfn.XLOOKUP(Q101,'[1]Birth Dates'!$A:$A,'[1]Birth Dates'!$B:$B,"",0),IF(_xlpm.d=0,"",_xlpm.d))</f>
        <v/>
      </c>
      <c r="T101" s="196">
        <f>IF(OR(S101="",A101="",NOT(ISNUMBER(S101)),S101&gt;A101),"",DATEDIF(S101,A101,"Y")&amp;" years, "&amp;DATEDIF(S101,A101,"YM")&amp;" months, "&amp;DATEDIF(S101,A101,"MD")&amp;" days")</f>
        <v/>
      </c>
      <c r="W101" s="196">
        <f>_xlfn.LET(_xlpm.d,_xlfn.XLOOKUP(U101,'[1]Birth Dates'!$A:$A,'[1]Birth Dates'!$B:$B,"",0),IF(_xlpm.d=0,"",_xlpm.d))</f>
        <v/>
      </c>
      <c r="X101" s="196">
        <f>IF(OR(W101="",A101="",NOT(ISNUMBER(W101)),W101&gt;A101),"",DATEDIF(W101,A101,"Y")&amp;" years, "&amp;DATEDIF(W101,A101,"YM")&amp;" months, "&amp;DATEDIF(W101,A101,"MD")&amp;" days")</f>
        <v/>
      </c>
      <c r="AR101" s="175">
        <f>IF($B101="","",TEXT($A101,"yyyymmdd")&amp;"_P"&amp;$C101&amp;"_C"&amp;$F101&amp;"_"&amp;TRIM(RIGHT(SUBSTITUTE(TRIM(SUBSTITUTE($M101,CHAR(160)," "))," ",REPT(" ",60)),60))&amp;IF($Q101="","","-"&amp;TRIM(RIGHT(SUBSTITUTE(TRIM(SUBSTITUTE($Q101,CHAR(160)," "))," ",REPT(" ",60)),60)))&amp;IF($U101="","","-"&amp;TRIM(RIGHT(SUBSTITUTE(TRIM(SUBSTITUTE($U101,CHAR(160)," "))," ",REPT(" ",60)),60)))&amp;".jpg")</f>
        <v/>
      </c>
    </row>
    <row r="102" ht="14" customHeight="1">
      <c r="O102" s="196">
        <f>_xlfn.LET(_xlpm.d,_xlfn.XLOOKUP(M102,'[1]Birth Dates'!$A:$A,'[1]Birth Dates'!$B:$B,"",0),IF(_xlpm.d=0,"",_xlpm.d))</f>
        <v/>
      </c>
      <c r="P102" s="196">
        <f>IF(OR(O102="",A102="",NOT(ISNUMBER(O102)),O102&gt;A102),"",DATEDIF(O102,A102,"Y")&amp;" years, "&amp;DATEDIF(O102,A102,"YM")&amp;" months, "&amp;DATEDIF(O102,A102,"MD")&amp;" days")</f>
        <v/>
      </c>
      <c r="S102" s="196">
        <f>_xlfn.LET(_xlpm.d,_xlfn.XLOOKUP(Q102,'[1]Birth Dates'!$A:$A,'[1]Birth Dates'!$B:$B,"",0),IF(_xlpm.d=0,"",_xlpm.d))</f>
        <v/>
      </c>
      <c r="T102" s="196">
        <f>IF(OR(S102="",A102="",NOT(ISNUMBER(S102)),S102&gt;A102),"",DATEDIF(S102,A102,"Y")&amp;" years, "&amp;DATEDIF(S102,A102,"YM")&amp;" months, "&amp;DATEDIF(S102,A102,"MD")&amp;" days")</f>
        <v/>
      </c>
      <c r="W102" s="196">
        <f>_xlfn.LET(_xlpm.d,_xlfn.XLOOKUP(U102,'[1]Birth Dates'!$A:$A,'[1]Birth Dates'!$B:$B,"",0),IF(_xlpm.d=0,"",_xlpm.d))</f>
        <v/>
      </c>
      <c r="X102" s="196">
        <f>IF(OR(W102="",A102="",NOT(ISNUMBER(W102)),W102&gt;A102),"",DATEDIF(W102,A102,"Y")&amp;" years, "&amp;DATEDIF(W102,A102,"YM")&amp;" months, "&amp;DATEDIF(W102,A102,"MD")&amp;" days")</f>
        <v/>
      </c>
      <c r="AR102" s="175">
        <f>IF($B102="","",TEXT($A102,"yyyymmdd")&amp;"_P"&amp;$C102&amp;"_C"&amp;$F102&amp;"_"&amp;TRIM(RIGHT(SUBSTITUTE(TRIM(SUBSTITUTE($M102,CHAR(160)," "))," ",REPT(" ",60)),60))&amp;IF($Q102="","","-"&amp;TRIM(RIGHT(SUBSTITUTE(TRIM(SUBSTITUTE($Q102,CHAR(160)," "))," ",REPT(" ",60)),60)))&amp;IF($U102="","","-"&amp;TRIM(RIGHT(SUBSTITUTE(TRIM(SUBSTITUTE($U102,CHAR(160)," "))," ",REPT(" ",60)),60)))&amp;".jpg")</f>
        <v/>
      </c>
    </row>
    <row r="103" ht="14" customHeight="1">
      <c r="O103" s="196">
        <f>_xlfn.LET(_xlpm.d,_xlfn.XLOOKUP(M103,'[1]Birth Dates'!$A:$A,'[1]Birth Dates'!$B:$B,"",0),IF(_xlpm.d=0,"",_xlpm.d))</f>
        <v/>
      </c>
      <c r="P103" s="196">
        <f>IF(OR(O103="",A103="",NOT(ISNUMBER(O103)),O103&gt;A103),"",DATEDIF(O103,A103,"Y")&amp;" years, "&amp;DATEDIF(O103,A103,"YM")&amp;" months, "&amp;DATEDIF(O103,A103,"MD")&amp;" days")</f>
        <v/>
      </c>
      <c r="S103" s="196">
        <f>_xlfn.LET(_xlpm.d,_xlfn.XLOOKUP(Q103,'[1]Birth Dates'!$A:$A,'[1]Birth Dates'!$B:$B,"",0),IF(_xlpm.d=0,"",_xlpm.d))</f>
        <v/>
      </c>
      <c r="T103" s="196">
        <f>IF(OR(S103="",A103="",NOT(ISNUMBER(S103)),S103&gt;A103),"",DATEDIF(S103,A103,"Y")&amp;" years, "&amp;DATEDIF(S103,A103,"YM")&amp;" months, "&amp;DATEDIF(S103,A103,"MD")&amp;" days")</f>
        <v/>
      </c>
      <c r="W103" s="196">
        <f>_xlfn.LET(_xlpm.d,_xlfn.XLOOKUP(U103,'[1]Birth Dates'!$A:$A,'[1]Birth Dates'!$B:$B,"",0),IF(_xlpm.d=0,"",_xlpm.d))</f>
        <v/>
      </c>
      <c r="X103" s="196">
        <f>IF(OR(W103="",A103="",NOT(ISNUMBER(W103)),W103&gt;A103),"",DATEDIF(W103,A103,"Y")&amp;" years, "&amp;DATEDIF(W103,A103,"YM")&amp;" months, "&amp;DATEDIF(W103,A103,"MD")&amp;" days")</f>
        <v/>
      </c>
      <c r="AR103" s="175">
        <f>IF($B103="","",TEXT($A103,"yyyymmdd")&amp;"_P"&amp;$C103&amp;"_C"&amp;$F103&amp;"_"&amp;TRIM(RIGHT(SUBSTITUTE(TRIM(SUBSTITUTE($M103,CHAR(160)," "))," ",REPT(" ",60)),60))&amp;IF($Q103="","","-"&amp;TRIM(RIGHT(SUBSTITUTE(TRIM(SUBSTITUTE($Q103,CHAR(160)," "))," ",REPT(" ",60)),60)))&amp;IF($U103="","","-"&amp;TRIM(RIGHT(SUBSTITUTE(TRIM(SUBSTITUTE($U103,CHAR(160)," "))," ",REPT(" ",60)),60)))&amp;".jpg")</f>
        <v/>
      </c>
    </row>
    <row r="104" ht="14" customHeight="1">
      <c r="O104" s="196">
        <f>_xlfn.LET(_xlpm.d,_xlfn.XLOOKUP(M104,'[1]Birth Dates'!$A:$A,'[1]Birth Dates'!$B:$B,"",0),IF(_xlpm.d=0,"",_xlpm.d))</f>
        <v/>
      </c>
      <c r="P104" s="196">
        <f>IF(OR(O104="",A104="",NOT(ISNUMBER(O104)),O104&gt;A104),"",DATEDIF(O104,A104,"Y")&amp;" years, "&amp;DATEDIF(O104,A104,"YM")&amp;" months, "&amp;DATEDIF(O104,A104,"MD")&amp;" days")</f>
        <v/>
      </c>
      <c r="S104" s="196">
        <f>_xlfn.LET(_xlpm.d,_xlfn.XLOOKUP(Q104,'[1]Birth Dates'!$A:$A,'[1]Birth Dates'!$B:$B,"",0),IF(_xlpm.d=0,"",_xlpm.d))</f>
        <v/>
      </c>
      <c r="T104" s="196">
        <f>IF(OR(S104="",A104="",NOT(ISNUMBER(S104)),S104&gt;A104),"",DATEDIF(S104,A104,"Y")&amp;" years, "&amp;DATEDIF(S104,A104,"YM")&amp;" months, "&amp;DATEDIF(S104,A104,"MD")&amp;" days")</f>
        <v/>
      </c>
      <c r="W104" s="196">
        <f>_xlfn.LET(_xlpm.d,_xlfn.XLOOKUP(U104,'[1]Birth Dates'!$A:$A,'[1]Birth Dates'!$B:$B,"",0),IF(_xlpm.d=0,"",_xlpm.d))</f>
        <v/>
      </c>
      <c r="X104" s="196">
        <f>IF(OR(W104="",A104="",NOT(ISNUMBER(W104)),W104&gt;A104),"",DATEDIF(W104,A104,"Y")&amp;" years, "&amp;DATEDIF(W104,A104,"YM")&amp;" months, "&amp;DATEDIF(W104,A104,"MD")&amp;" days")</f>
        <v/>
      </c>
      <c r="AR104" s="175">
        <f>IF($B104="","",TEXT($A104,"yyyymmdd")&amp;"_P"&amp;$C104&amp;"_C"&amp;$F104&amp;"_"&amp;TRIM(RIGHT(SUBSTITUTE(TRIM(SUBSTITUTE($M104,CHAR(160)," "))," ",REPT(" ",60)),60))&amp;IF($Q104="","","-"&amp;TRIM(RIGHT(SUBSTITUTE(TRIM(SUBSTITUTE($Q104,CHAR(160)," "))," ",REPT(" ",60)),60)))&amp;IF($U104="","","-"&amp;TRIM(RIGHT(SUBSTITUTE(TRIM(SUBSTITUTE($U104,CHAR(160)," "))," ",REPT(" ",60)),60)))&amp;".jpg")</f>
        <v/>
      </c>
    </row>
    <row r="105" ht="14" customHeight="1">
      <c r="O105" s="196">
        <f>_xlfn.LET(_xlpm.d,_xlfn.XLOOKUP(M105,'[1]Birth Dates'!$A:$A,'[1]Birth Dates'!$B:$B,"",0),IF(_xlpm.d=0,"",_xlpm.d))</f>
        <v/>
      </c>
      <c r="P105" s="196">
        <f>IF(OR(O105="",A105="",NOT(ISNUMBER(O105)),O105&gt;A105),"",DATEDIF(O105,A105,"Y")&amp;" years, "&amp;DATEDIF(O105,A105,"YM")&amp;" months, "&amp;DATEDIF(O105,A105,"MD")&amp;" days")</f>
        <v/>
      </c>
      <c r="S105" s="196">
        <f>_xlfn.LET(_xlpm.d,_xlfn.XLOOKUP(Q105,'[1]Birth Dates'!$A:$A,'[1]Birth Dates'!$B:$B,"",0),IF(_xlpm.d=0,"",_xlpm.d))</f>
        <v/>
      </c>
      <c r="T105" s="196">
        <f>IF(OR(S105="",A105="",NOT(ISNUMBER(S105)),S105&gt;A105),"",DATEDIF(S105,A105,"Y")&amp;" years, "&amp;DATEDIF(S105,A105,"YM")&amp;" months, "&amp;DATEDIF(S105,A105,"MD")&amp;" days")</f>
        <v/>
      </c>
      <c r="W105" s="196">
        <f>_xlfn.LET(_xlpm.d,_xlfn.XLOOKUP(U105,'[1]Birth Dates'!$A:$A,'[1]Birth Dates'!$B:$B,"",0),IF(_xlpm.d=0,"",_xlpm.d))</f>
        <v/>
      </c>
      <c r="X105" s="196">
        <f>IF(OR(W105="",A105="",NOT(ISNUMBER(W105)),W105&gt;A105),"",DATEDIF(W105,A105,"Y")&amp;" years, "&amp;DATEDIF(W105,A105,"YM")&amp;" months, "&amp;DATEDIF(W105,A105,"MD")&amp;" days")</f>
        <v/>
      </c>
      <c r="AR105" s="175">
        <f>IF($B105="","",TEXT($A105,"yyyymmdd")&amp;"_P"&amp;$C105&amp;"_C"&amp;$F105&amp;"_"&amp;TRIM(RIGHT(SUBSTITUTE(TRIM(SUBSTITUTE($M105,CHAR(160)," "))," ",REPT(" ",60)),60))&amp;IF($Q105="","","-"&amp;TRIM(RIGHT(SUBSTITUTE(TRIM(SUBSTITUTE($Q105,CHAR(160)," "))," ",REPT(" ",60)),60)))&amp;IF($U105="","","-"&amp;TRIM(RIGHT(SUBSTITUTE(TRIM(SUBSTITUTE($U105,CHAR(160)," "))," ",REPT(" ",60)),60)))&amp;".jpg")</f>
        <v/>
      </c>
    </row>
    <row r="106" ht="14" customHeight="1">
      <c r="O106" s="196">
        <f>_xlfn.LET(_xlpm.d,_xlfn.XLOOKUP(M106,'[1]Birth Dates'!$A:$A,'[1]Birth Dates'!$B:$B,"",0),IF(_xlpm.d=0,"",_xlpm.d))</f>
        <v/>
      </c>
      <c r="P106" s="196">
        <f>IF(OR(O106="",A106="",NOT(ISNUMBER(O106)),O106&gt;A106),"",DATEDIF(O106,A106,"Y")&amp;" years, "&amp;DATEDIF(O106,A106,"YM")&amp;" months, "&amp;DATEDIF(O106,A106,"MD")&amp;" days")</f>
        <v/>
      </c>
      <c r="S106" s="196">
        <f>_xlfn.LET(_xlpm.d,_xlfn.XLOOKUP(Q106,'[1]Birth Dates'!$A:$A,'[1]Birth Dates'!$B:$B,"",0),IF(_xlpm.d=0,"",_xlpm.d))</f>
        <v/>
      </c>
      <c r="T106" s="196">
        <f>IF(OR(S106="",A106="",NOT(ISNUMBER(S106)),S106&gt;A106),"",DATEDIF(S106,A106,"Y")&amp;" years, "&amp;DATEDIF(S106,A106,"YM")&amp;" months, "&amp;DATEDIF(S106,A106,"MD")&amp;" days")</f>
        <v/>
      </c>
      <c r="W106" s="196">
        <f>_xlfn.LET(_xlpm.d,_xlfn.XLOOKUP(U106,'[1]Birth Dates'!$A:$A,'[1]Birth Dates'!$B:$B,"",0),IF(_xlpm.d=0,"",_xlpm.d))</f>
        <v/>
      </c>
      <c r="X106" s="196">
        <f>IF(OR(W106="",A106="",NOT(ISNUMBER(W106)),W106&gt;A106),"",DATEDIF(W106,A106,"Y")&amp;" years, "&amp;DATEDIF(W106,A106,"YM")&amp;" months, "&amp;DATEDIF(W106,A106,"MD")&amp;" days")</f>
        <v/>
      </c>
      <c r="AR106" s="175">
        <f>IF($B106="","",TEXT($A106,"yyyymmdd")&amp;"_P"&amp;$C106&amp;"_C"&amp;$F106&amp;"_"&amp;TRIM(RIGHT(SUBSTITUTE(TRIM(SUBSTITUTE($M106,CHAR(160)," "))," ",REPT(" ",60)),60))&amp;IF($Q106="","","-"&amp;TRIM(RIGHT(SUBSTITUTE(TRIM(SUBSTITUTE($Q106,CHAR(160)," "))," ",REPT(" ",60)),60)))&amp;IF($U106="","","-"&amp;TRIM(RIGHT(SUBSTITUTE(TRIM(SUBSTITUTE($U106,CHAR(160)," "))," ",REPT(" ",60)),60)))&amp;".jpg")</f>
        <v/>
      </c>
    </row>
    <row r="107" ht="14" customHeight="1">
      <c r="O107" s="196">
        <f>_xlfn.LET(_xlpm.d,_xlfn.XLOOKUP(M107,'[1]Birth Dates'!$A:$A,'[1]Birth Dates'!$B:$B,"",0),IF(_xlpm.d=0,"",_xlpm.d))</f>
        <v/>
      </c>
      <c r="P107" s="196">
        <f>IF(OR(O107="",A107="",NOT(ISNUMBER(O107)),O107&gt;A107),"",DATEDIF(O107,A107,"Y")&amp;" years, "&amp;DATEDIF(O107,A107,"YM")&amp;" months, "&amp;DATEDIF(O107,A107,"MD")&amp;" days")</f>
        <v/>
      </c>
      <c r="S107" s="196">
        <f>_xlfn.LET(_xlpm.d,_xlfn.XLOOKUP(Q107,'[1]Birth Dates'!$A:$A,'[1]Birth Dates'!$B:$B,"",0),IF(_xlpm.d=0,"",_xlpm.d))</f>
        <v/>
      </c>
      <c r="T107" s="196">
        <f>IF(OR(S107="",A107="",NOT(ISNUMBER(S107)),S107&gt;A107),"",DATEDIF(S107,A107,"Y")&amp;" years, "&amp;DATEDIF(S107,A107,"YM")&amp;" months, "&amp;DATEDIF(S107,A107,"MD")&amp;" days")</f>
        <v/>
      </c>
      <c r="W107" s="196">
        <f>_xlfn.LET(_xlpm.d,_xlfn.XLOOKUP(U107,'[1]Birth Dates'!$A:$A,'[1]Birth Dates'!$B:$B,"",0),IF(_xlpm.d=0,"",_xlpm.d))</f>
        <v/>
      </c>
      <c r="X107" s="196">
        <f>IF(OR(W107="",A107="",NOT(ISNUMBER(W107)),W107&gt;A107),"",DATEDIF(W107,A107,"Y")&amp;" years, "&amp;DATEDIF(W107,A107,"YM")&amp;" months, "&amp;DATEDIF(W107,A107,"MD")&amp;" days")</f>
        <v/>
      </c>
      <c r="AR107" s="175">
        <f>IF($B107="","",TEXT($A107,"yyyymmdd")&amp;"_P"&amp;$C107&amp;"_C"&amp;$F107&amp;"_"&amp;TRIM(RIGHT(SUBSTITUTE(TRIM(SUBSTITUTE($M107,CHAR(160)," "))," ",REPT(" ",60)),60))&amp;IF($Q107="","","-"&amp;TRIM(RIGHT(SUBSTITUTE(TRIM(SUBSTITUTE($Q107,CHAR(160)," "))," ",REPT(" ",60)),60)))&amp;IF($U107="","","-"&amp;TRIM(RIGHT(SUBSTITUTE(TRIM(SUBSTITUTE($U107,CHAR(160)," "))," ",REPT(" ",60)),60)))&amp;".jpg")</f>
        <v/>
      </c>
    </row>
    <row r="108" ht="14" customHeight="1">
      <c r="O108" s="196">
        <f>_xlfn.LET(_xlpm.d,_xlfn.XLOOKUP(M108,'[1]Birth Dates'!$A:$A,'[1]Birth Dates'!$B:$B,"",0),IF(_xlpm.d=0,"",_xlpm.d))</f>
        <v/>
      </c>
      <c r="P108" s="196">
        <f>IF(OR(O108="",A108="",NOT(ISNUMBER(O108)),O108&gt;A108),"",DATEDIF(O108,A108,"Y")&amp;" years, "&amp;DATEDIF(O108,A108,"YM")&amp;" months, "&amp;DATEDIF(O108,A108,"MD")&amp;" days")</f>
        <v/>
      </c>
      <c r="S108" s="196">
        <f>_xlfn.LET(_xlpm.d,_xlfn.XLOOKUP(Q108,'[1]Birth Dates'!$A:$A,'[1]Birth Dates'!$B:$B,"",0),IF(_xlpm.d=0,"",_xlpm.d))</f>
        <v/>
      </c>
      <c r="T108" s="196">
        <f>IF(OR(S108="",A108="",NOT(ISNUMBER(S108)),S108&gt;A108),"",DATEDIF(S108,A108,"Y")&amp;" years, "&amp;DATEDIF(S108,A108,"YM")&amp;" months, "&amp;DATEDIF(S108,A108,"MD")&amp;" days")</f>
        <v/>
      </c>
      <c r="W108" s="196">
        <f>_xlfn.LET(_xlpm.d,_xlfn.XLOOKUP(U108,'[1]Birth Dates'!$A:$A,'[1]Birth Dates'!$B:$B,"",0),IF(_xlpm.d=0,"",_xlpm.d))</f>
        <v/>
      </c>
      <c r="X108" s="196">
        <f>IF(OR(W108="",A108="",NOT(ISNUMBER(W108)),W108&gt;A108),"",DATEDIF(W108,A108,"Y")&amp;" years, "&amp;DATEDIF(W108,A108,"YM")&amp;" months, "&amp;DATEDIF(W108,A108,"MD")&amp;" days")</f>
        <v/>
      </c>
      <c r="AR108" s="175">
        <f>IF($B108="","",TEXT($A108,"yyyymmdd")&amp;"_P"&amp;$C108&amp;"_C"&amp;$F108&amp;"_"&amp;TRIM(RIGHT(SUBSTITUTE(TRIM(SUBSTITUTE($M108,CHAR(160)," "))," ",REPT(" ",60)),60))&amp;IF($Q108="","","-"&amp;TRIM(RIGHT(SUBSTITUTE(TRIM(SUBSTITUTE($Q108,CHAR(160)," "))," ",REPT(" ",60)),60)))&amp;IF($U108="","","-"&amp;TRIM(RIGHT(SUBSTITUTE(TRIM(SUBSTITUTE($U108,CHAR(160)," "))," ",REPT(" ",60)),60)))&amp;".jpg")</f>
        <v/>
      </c>
    </row>
    <row r="109" ht="14" customHeight="1">
      <c r="O109" s="196">
        <f>_xlfn.LET(_xlpm.d,_xlfn.XLOOKUP(M109,'[1]Birth Dates'!$A:$A,'[1]Birth Dates'!$B:$B,"",0),IF(_xlpm.d=0,"",_xlpm.d))</f>
        <v/>
      </c>
      <c r="P109" s="196">
        <f>IF(OR(O109="",A109="",NOT(ISNUMBER(O109)),O109&gt;A109),"",DATEDIF(O109,A109,"Y")&amp;" years, "&amp;DATEDIF(O109,A109,"YM")&amp;" months, "&amp;DATEDIF(O109,A109,"MD")&amp;" days")</f>
        <v/>
      </c>
      <c r="S109" s="196">
        <f>_xlfn.LET(_xlpm.d,_xlfn.XLOOKUP(Q109,'[1]Birth Dates'!$A:$A,'[1]Birth Dates'!$B:$B,"",0),IF(_xlpm.d=0,"",_xlpm.d))</f>
        <v/>
      </c>
      <c r="T109" s="196">
        <f>IF(OR(S109="",A109="",NOT(ISNUMBER(S109)),S109&gt;A109),"",DATEDIF(S109,A109,"Y")&amp;" years, "&amp;DATEDIF(S109,A109,"YM")&amp;" months, "&amp;DATEDIF(S109,A109,"MD")&amp;" days")</f>
        <v/>
      </c>
      <c r="W109" s="196">
        <f>_xlfn.LET(_xlpm.d,_xlfn.XLOOKUP(U109,'[1]Birth Dates'!$A:$A,'[1]Birth Dates'!$B:$B,"",0),IF(_xlpm.d=0,"",_xlpm.d))</f>
        <v/>
      </c>
      <c r="X109" s="196">
        <f>IF(OR(W109="",A109="",NOT(ISNUMBER(W109)),W109&gt;A109),"",DATEDIF(W109,A109,"Y")&amp;" years, "&amp;DATEDIF(W109,A109,"YM")&amp;" months, "&amp;DATEDIF(W109,A109,"MD")&amp;" days")</f>
        <v/>
      </c>
      <c r="AR109" s="175">
        <f>IF($B109="","",TEXT($A109,"yyyymmdd")&amp;"_P"&amp;$C109&amp;"_C"&amp;$F109&amp;"_"&amp;TRIM(RIGHT(SUBSTITUTE(TRIM(SUBSTITUTE($M109,CHAR(160)," "))," ",REPT(" ",60)),60))&amp;IF($Q109="","","-"&amp;TRIM(RIGHT(SUBSTITUTE(TRIM(SUBSTITUTE($Q109,CHAR(160)," "))," ",REPT(" ",60)),60)))&amp;IF($U109="","","-"&amp;TRIM(RIGHT(SUBSTITUTE(TRIM(SUBSTITUTE($U109,CHAR(160)," "))," ",REPT(" ",60)),60)))&amp;".jpg")</f>
        <v/>
      </c>
    </row>
    <row r="110" ht="14" customHeight="1">
      <c r="O110" s="196">
        <f>_xlfn.LET(_xlpm.d,_xlfn.XLOOKUP(M110,'[1]Birth Dates'!$A:$A,'[1]Birth Dates'!$B:$B,"",0),IF(_xlpm.d=0,"",_xlpm.d))</f>
        <v/>
      </c>
      <c r="P110" s="196">
        <f>IF(OR(O110="",A110="",NOT(ISNUMBER(O110)),O110&gt;A110),"",DATEDIF(O110,A110,"Y")&amp;" years, "&amp;DATEDIF(O110,A110,"YM")&amp;" months, "&amp;DATEDIF(O110,A110,"MD")&amp;" days")</f>
        <v/>
      </c>
      <c r="S110" s="196">
        <f>_xlfn.LET(_xlpm.d,_xlfn.XLOOKUP(Q110,'[1]Birth Dates'!$A:$A,'[1]Birth Dates'!$B:$B,"",0),IF(_xlpm.d=0,"",_xlpm.d))</f>
        <v/>
      </c>
      <c r="T110" s="196">
        <f>IF(OR(S110="",A110="",NOT(ISNUMBER(S110)),S110&gt;A110),"",DATEDIF(S110,A110,"Y")&amp;" years, "&amp;DATEDIF(S110,A110,"YM")&amp;" months, "&amp;DATEDIF(S110,A110,"MD")&amp;" days")</f>
        <v/>
      </c>
      <c r="W110" s="196">
        <f>_xlfn.LET(_xlpm.d,_xlfn.XLOOKUP(U110,'[1]Birth Dates'!$A:$A,'[1]Birth Dates'!$B:$B,"",0),IF(_xlpm.d=0,"",_xlpm.d))</f>
        <v/>
      </c>
      <c r="X110" s="196">
        <f>IF(OR(W110="",A110="",NOT(ISNUMBER(W110)),W110&gt;A110),"",DATEDIF(W110,A110,"Y")&amp;" years, "&amp;DATEDIF(W110,A110,"YM")&amp;" months, "&amp;DATEDIF(W110,A110,"MD")&amp;" days")</f>
        <v/>
      </c>
      <c r="AR110" s="175">
        <f>IF($B110="","",TEXT($A110,"yyyymmdd")&amp;"_P"&amp;$C110&amp;"_C"&amp;$F110&amp;"_"&amp;TRIM(RIGHT(SUBSTITUTE(TRIM(SUBSTITUTE($M110,CHAR(160)," "))," ",REPT(" ",60)),60))&amp;IF($Q110="","","-"&amp;TRIM(RIGHT(SUBSTITUTE(TRIM(SUBSTITUTE($Q110,CHAR(160)," "))," ",REPT(" ",60)),60)))&amp;IF($U110="","","-"&amp;TRIM(RIGHT(SUBSTITUTE(TRIM(SUBSTITUTE($U110,CHAR(160)," "))," ",REPT(" ",60)),60)))&amp;".jpg")</f>
        <v/>
      </c>
    </row>
    <row r="111" ht="14" customHeight="1">
      <c r="O111" s="196">
        <f>_xlfn.LET(_xlpm.d,_xlfn.XLOOKUP(M111,'[1]Birth Dates'!$A:$A,'[1]Birth Dates'!$B:$B,"",0),IF(_xlpm.d=0,"",_xlpm.d))</f>
        <v/>
      </c>
      <c r="P111" s="196">
        <f>IF(OR(O111="",A111="",NOT(ISNUMBER(O111)),O111&gt;A111),"",DATEDIF(O111,A111,"Y")&amp;" years, "&amp;DATEDIF(O111,A111,"YM")&amp;" months, "&amp;DATEDIF(O111,A111,"MD")&amp;" days")</f>
        <v/>
      </c>
      <c r="S111" s="196">
        <f>_xlfn.LET(_xlpm.d,_xlfn.XLOOKUP(Q111,'[1]Birth Dates'!$A:$A,'[1]Birth Dates'!$B:$B,"",0),IF(_xlpm.d=0,"",_xlpm.d))</f>
        <v/>
      </c>
      <c r="T111" s="196">
        <f>IF(OR(S111="",A111="",NOT(ISNUMBER(S111)),S111&gt;A111),"",DATEDIF(S111,A111,"Y")&amp;" years, "&amp;DATEDIF(S111,A111,"YM")&amp;" months, "&amp;DATEDIF(S111,A111,"MD")&amp;" days")</f>
        <v/>
      </c>
      <c r="W111" s="196">
        <f>_xlfn.LET(_xlpm.d,_xlfn.XLOOKUP(U111,'[1]Birth Dates'!$A:$A,'[1]Birth Dates'!$B:$B,"",0),IF(_xlpm.d=0,"",_xlpm.d))</f>
        <v/>
      </c>
      <c r="X111" s="196">
        <f>IF(OR(W111="",A111="",NOT(ISNUMBER(W111)),W111&gt;A111),"",DATEDIF(W111,A111,"Y")&amp;" years, "&amp;DATEDIF(W111,A111,"YM")&amp;" months, "&amp;DATEDIF(W111,A111,"MD")&amp;" days")</f>
        <v/>
      </c>
      <c r="AR111" s="175">
        <f>IF($B111="","",TEXT($A111,"yyyymmdd")&amp;"_P"&amp;$C111&amp;"_C"&amp;$F111&amp;"_"&amp;TRIM(RIGHT(SUBSTITUTE(TRIM(SUBSTITUTE($M111,CHAR(160)," "))," ",REPT(" ",60)),60))&amp;IF($Q111="","","-"&amp;TRIM(RIGHT(SUBSTITUTE(TRIM(SUBSTITUTE($Q111,CHAR(160)," "))," ",REPT(" ",60)),60)))&amp;IF($U111="","","-"&amp;TRIM(RIGHT(SUBSTITUTE(TRIM(SUBSTITUTE($U111,CHAR(160)," "))," ",REPT(" ",60)),60)))&amp;".jpg")</f>
        <v/>
      </c>
    </row>
    <row r="112" ht="14" customHeight="1">
      <c r="O112" s="196">
        <f>_xlfn.LET(_xlpm.d,_xlfn.XLOOKUP(M112,'[1]Birth Dates'!$A:$A,'[1]Birth Dates'!$B:$B,"",0),IF(_xlpm.d=0,"",_xlpm.d))</f>
        <v/>
      </c>
      <c r="P112" s="196">
        <f>IF(OR(O112="",A112="",NOT(ISNUMBER(O112)),O112&gt;A112),"",DATEDIF(O112,A112,"Y")&amp;" years, "&amp;DATEDIF(O112,A112,"YM")&amp;" months, "&amp;DATEDIF(O112,A112,"MD")&amp;" days")</f>
        <v/>
      </c>
      <c r="S112" s="196">
        <f>_xlfn.LET(_xlpm.d,_xlfn.XLOOKUP(Q112,'[1]Birth Dates'!$A:$A,'[1]Birth Dates'!$B:$B,"",0),IF(_xlpm.d=0,"",_xlpm.d))</f>
        <v/>
      </c>
      <c r="T112" s="196">
        <f>IF(OR(S112="",A112="",NOT(ISNUMBER(S112)),S112&gt;A112),"",DATEDIF(S112,A112,"Y")&amp;" years, "&amp;DATEDIF(S112,A112,"YM")&amp;" months, "&amp;DATEDIF(S112,A112,"MD")&amp;" days")</f>
        <v/>
      </c>
      <c r="W112" s="196">
        <f>_xlfn.LET(_xlpm.d,_xlfn.XLOOKUP(U112,'[1]Birth Dates'!$A:$A,'[1]Birth Dates'!$B:$B,"",0),IF(_xlpm.d=0,"",_xlpm.d))</f>
        <v/>
      </c>
      <c r="X112" s="196">
        <f>IF(OR(W112="",A112="",NOT(ISNUMBER(W112)),W112&gt;A112),"",DATEDIF(W112,A112,"Y")&amp;" years, "&amp;DATEDIF(W112,A112,"YM")&amp;" months, "&amp;DATEDIF(W112,A112,"MD")&amp;" days")</f>
        <v/>
      </c>
      <c r="AR112" s="175">
        <f>IF($B112="","",TEXT($A112,"yyyymmdd")&amp;"_P"&amp;$C112&amp;"_C"&amp;$F112&amp;"_"&amp;TRIM(RIGHT(SUBSTITUTE(TRIM(SUBSTITUTE($M112,CHAR(160)," "))," ",REPT(" ",60)),60))&amp;IF($Q112="","","-"&amp;TRIM(RIGHT(SUBSTITUTE(TRIM(SUBSTITUTE($Q112,CHAR(160)," "))," ",REPT(" ",60)),60)))&amp;IF($U112="","","-"&amp;TRIM(RIGHT(SUBSTITUTE(TRIM(SUBSTITUTE($U112,CHAR(160)," "))," ",REPT(" ",60)),60)))&amp;".jpg")</f>
        <v/>
      </c>
    </row>
    <row r="113" ht="14" customHeight="1">
      <c r="O113" s="196">
        <f>_xlfn.LET(_xlpm.d,_xlfn.XLOOKUP(M113,'[1]Birth Dates'!$A:$A,'[1]Birth Dates'!$B:$B,"",0),IF(_xlpm.d=0,"",_xlpm.d))</f>
        <v/>
      </c>
      <c r="P113" s="196">
        <f>IF(OR(O113="",A113="",NOT(ISNUMBER(O113)),O113&gt;A113),"",DATEDIF(O113,A113,"Y")&amp;" years, "&amp;DATEDIF(O113,A113,"YM")&amp;" months, "&amp;DATEDIF(O113,A113,"MD")&amp;" days")</f>
        <v/>
      </c>
      <c r="S113" s="196">
        <f>_xlfn.LET(_xlpm.d,_xlfn.XLOOKUP(Q113,'[1]Birth Dates'!$A:$A,'[1]Birth Dates'!$B:$B,"",0),IF(_xlpm.d=0,"",_xlpm.d))</f>
        <v/>
      </c>
      <c r="T113" s="196">
        <f>IF(OR(S113="",A113="",NOT(ISNUMBER(S113)),S113&gt;A113),"",DATEDIF(S113,A113,"Y")&amp;" years, "&amp;DATEDIF(S113,A113,"YM")&amp;" months, "&amp;DATEDIF(S113,A113,"MD")&amp;" days")</f>
        <v/>
      </c>
      <c r="W113" s="196">
        <f>_xlfn.LET(_xlpm.d,_xlfn.XLOOKUP(U113,'[1]Birth Dates'!$A:$A,'[1]Birth Dates'!$B:$B,"",0),IF(_xlpm.d=0,"",_xlpm.d))</f>
        <v/>
      </c>
      <c r="X113" s="196">
        <f>IF(OR(W113="",A113="",NOT(ISNUMBER(W113)),W113&gt;A113),"",DATEDIF(W113,A113,"Y")&amp;" years, "&amp;DATEDIF(W113,A113,"YM")&amp;" months, "&amp;DATEDIF(W113,A113,"MD")&amp;" days")</f>
        <v/>
      </c>
      <c r="AR113" s="175">
        <f>IF($B113="","",TEXT($A113,"yyyymmdd")&amp;"_P"&amp;$C113&amp;"_C"&amp;$F113&amp;"_"&amp;TRIM(RIGHT(SUBSTITUTE(TRIM(SUBSTITUTE($M113,CHAR(160)," "))," ",REPT(" ",60)),60))&amp;IF($Q113="","","-"&amp;TRIM(RIGHT(SUBSTITUTE(TRIM(SUBSTITUTE($Q113,CHAR(160)," "))," ",REPT(" ",60)),60)))&amp;IF($U113="","","-"&amp;TRIM(RIGHT(SUBSTITUTE(TRIM(SUBSTITUTE($U113,CHAR(160)," "))," ",REPT(" ",60)),60)))&amp;".jpg")</f>
        <v/>
      </c>
    </row>
    <row r="114" ht="14" customHeight="1">
      <c r="O114" s="196">
        <f>_xlfn.LET(_xlpm.d,_xlfn.XLOOKUP(M114,'[1]Birth Dates'!$A:$A,'[1]Birth Dates'!$B:$B,"",0),IF(_xlpm.d=0,"",_xlpm.d))</f>
        <v/>
      </c>
      <c r="P114" s="196">
        <f>IF(OR(O114="",A114="",NOT(ISNUMBER(O114)),O114&gt;A114),"",DATEDIF(O114,A114,"Y")&amp;" years, "&amp;DATEDIF(O114,A114,"YM")&amp;" months, "&amp;DATEDIF(O114,A114,"MD")&amp;" days")</f>
        <v/>
      </c>
      <c r="S114" s="196">
        <f>_xlfn.LET(_xlpm.d,_xlfn.XLOOKUP(Q114,'[1]Birth Dates'!$A:$A,'[1]Birth Dates'!$B:$B,"",0),IF(_xlpm.d=0,"",_xlpm.d))</f>
        <v/>
      </c>
      <c r="T114" s="196">
        <f>IF(OR(S114="",A114="",NOT(ISNUMBER(S114)),S114&gt;A114),"",DATEDIF(S114,A114,"Y")&amp;" years, "&amp;DATEDIF(S114,A114,"YM")&amp;" months, "&amp;DATEDIF(S114,A114,"MD")&amp;" days")</f>
        <v/>
      </c>
      <c r="W114" s="196">
        <f>_xlfn.LET(_xlpm.d,_xlfn.XLOOKUP(U114,'[1]Birth Dates'!$A:$A,'[1]Birth Dates'!$B:$B,"",0),IF(_xlpm.d=0,"",_xlpm.d))</f>
        <v/>
      </c>
      <c r="X114" s="196">
        <f>IF(OR(W114="",A114="",NOT(ISNUMBER(W114)),W114&gt;A114),"",DATEDIF(W114,A114,"Y")&amp;" years, "&amp;DATEDIF(W114,A114,"YM")&amp;" months, "&amp;DATEDIF(W114,A114,"MD")&amp;" days")</f>
        <v/>
      </c>
      <c r="AR114" s="175">
        <f>IF($B114="","",TEXT($A114,"yyyymmdd")&amp;"_P"&amp;$C114&amp;"_C"&amp;$F114&amp;"_"&amp;TRIM(RIGHT(SUBSTITUTE(TRIM(SUBSTITUTE($M114,CHAR(160)," "))," ",REPT(" ",60)),60))&amp;IF($Q114="","","-"&amp;TRIM(RIGHT(SUBSTITUTE(TRIM(SUBSTITUTE($Q114,CHAR(160)," "))," ",REPT(" ",60)),60)))&amp;IF($U114="","","-"&amp;TRIM(RIGHT(SUBSTITUTE(TRIM(SUBSTITUTE($U114,CHAR(160)," "))," ",REPT(" ",60)),60)))&amp;".jpg")</f>
        <v/>
      </c>
    </row>
    <row r="115" ht="14" customHeight="1">
      <c r="O115" s="196">
        <f>_xlfn.LET(_xlpm.d,_xlfn.XLOOKUP(M115,'[1]Birth Dates'!$A:$A,'[1]Birth Dates'!$B:$B,"",0),IF(_xlpm.d=0,"",_xlpm.d))</f>
        <v/>
      </c>
      <c r="P115" s="196">
        <f>IF(OR(O115="",A115="",NOT(ISNUMBER(O115)),O115&gt;A115),"",DATEDIF(O115,A115,"Y")&amp;" years, "&amp;DATEDIF(O115,A115,"YM")&amp;" months, "&amp;DATEDIF(O115,A115,"MD")&amp;" days")</f>
        <v/>
      </c>
      <c r="S115" s="196">
        <f>_xlfn.LET(_xlpm.d,_xlfn.XLOOKUP(Q115,'[1]Birth Dates'!$A:$A,'[1]Birth Dates'!$B:$B,"",0),IF(_xlpm.d=0,"",_xlpm.d))</f>
        <v/>
      </c>
      <c r="T115" s="196">
        <f>IF(OR(S115="",A115="",NOT(ISNUMBER(S115)),S115&gt;A115),"",DATEDIF(S115,A115,"Y")&amp;" years, "&amp;DATEDIF(S115,A115,"YM")&amp;" months, "&amp;DATEDIF(S115,A115,"MD")&amp;" days")</f>
        <v/>
      </c>
      <c r="W115" s="196">
        <f>_xlfn.LET(_xlpm.d,_xlfn.XLOOKUP(U115,'[1]Birth Dates'!$A:$A,'[1]Birth Dates'!$B:$B,"",0),IF(_xlpm.d=0,"",_xlpm.d))</f>
        <v/>
      </c>
      <c r="X115" s="196">
        <f>IF(OR(W115="",A115="",NOT(ISNUMBER(W115)),W115&gt;A115),"",DATEDIF(W115,A115,"Y")&amp;" years, "&amp;DATEDIF(W115,A115,"YM")&amp;" months, "&amp;DATEDIF(W115,A115,"MD")&amp;" days")</f>
        <v/>
      </c>
      <c r="AR115" s="175">
        <f>IF($B115="","",TEXT($A115,"yyyymmdd")&amp;"_P"&amp;$C115&amp;"_C"&amp;$F115&amp;"_"&amp;TRIM(RIGHT(SUBSTITUTE(TRIM(SUBSTITUTE($M115,CHAR(160)," "))," ",REPT(" ",60)),60))&amp;IF($Q115="","","-"&amp;TRIM(RIGHT(SUBSTITUTE(TRIM(SUBSTITUTE($Q115,CHAR(160)," "))," ",REPT(" ",60)),60)))&amp;IF($U115="","","-"&amp;TRIM(RIGHT(SUBSTITUTE(TRIM(SUBSTITUTE($U115,CHAR(160)," "))," ",REPT(" ",60)),60)))&amp;".jpg")</f>
        <v/>
      </c>
    </row>
    <row r="116" ht="14" customHeight="1">
      <c r="O116" s="196">
        <f>_xlfn.LET(_xlpm.d,_xlfn.XLOOKUP(M116,'[1]Birth Dates'!$A:$A,'[1]Birth Dates'!$B:$B,"",0),IF(_xlpm.d=0,"",_xlpm.d))</f>
        <v/>
      </c>
      <c r="P116" s="196">
        <f>IF(OR(O116="",A116="",NOT(ISNUMBER(O116)),O116&gt;A116),"",DATEDIF(O116,A116,"Y")&amp;" years, "&amp;DATEDIF(O116,A116,"YM")&amp;" months, "&amp;DATEDIF(O116,A116,"MD")&amp;" days")</f>
        <v/>
      </c>
      <c r="S116" s="196">
        <f>_xlfn.LET(_xlpm.d,_xlfn.XLOOKUP(Q116,'[1]Birth Dates'!$A:$A,'[1]Birth Dates'!$B:$B,"",0),IF(_xlpm.d=0,"",_xlpm.d))</f>
        <v/>
      </c>
      <c r="T116" s="196">
        <f>IF(OR(S116="",A116="",NOT(ISNUMBER(S116)),S116&gt;A116),"",DATEDIF(S116,A116,"Y")&amp;" years, "&amp;DATEDIF(S116,A116,"YM")&amp;" months, "&amp;DATEDIF(S116,A116,"MD")&amp;" days")</f>
        <v/>
      </c>
      <c r="W116" s="196">
        <f>_xlfn.LET(_xlpm.d,_xlfn.XLOOKUP(U116,'[1]Birth Dates'!$A:$A,'[1]Birth Dates'!$B:$B,"",0),IF(_xlpm.d=0,"",_xlpm.d))</f>
        <v/>
      </c>
      <c r="X116" s="196">
        <f>IF(OR(W116="",A116="",NOT(ISNUMBER(W116)),W116&gt;A116),"",DATEDIF(W116,A116,"Y")&amp;" years, "&amp;DATEDIF(W116,A116,"YM")&amp;" months, "&amp;DATEDIF(W116,A116,"MD")&amp;" days")</f>
        <v/>
      </c>
      <c r="AR116" s="175">
        <f>IF($B116="","",TEXT($A116,"yyyymmdd")&amp;"_P"&amp;$C116&amp;"_C"&amp;$F116&amp;"_"&amp;TRIM(RIGHT(SUBSTITUTE(TRIM(SUBSTITUTE($M116,CHAR(160)," "))," ",REPT(" ",60)),60))&amp;IF($Q116="","","-"&amp;TRIM(RIGHT(SUBSTITUTE(TRIM(SUBSTITUTE($Q116,CHAR(160)," "))," ",REPT(" ",60)),60)))&amp;IF($U116="","","-"&amp;TRIM(RIGHT(SUBSTITUTE(TRIM(SUBSTITUTE($U116,CHAR(160)," "))," ",REPT(" ",60)),60)))&amp;".jpg")</f>
        <v/>
      </c>
    </row>
    <row r="117" ht="14" customHeight="1">
      <c r="O117" s="196">
        <f>_xlfn.LET(_xlpm.d,_xlfn.XLOOKUP(M117,'[1]Birth Dates'!$A:$A,'[1]Birth Dates'!$B:$B,"",0),IF(_xlpm.d=0,"",_xlpm.d))</f>
        <v/>
      </c>
      <c r="P117" s="196">
        <f>IF(OR(O117="",A117="",NOT(ISNUMBER(O117)),O117&gt;A117),"",DATEDIF(O117,A117,"Y")&amp;" years, "&amp;DATEDIF(O117,A117,"YM")&amp;" months, "&amp;DATEDIF(O117,A117,"MD")&amp;" days")</f>
        <v/>
      </c>
      <c r="S117" s="196">
        <f>_xlfn.LET(_xlpm.d,_xlfn.XLOOKUP(Q117,'[1]Birth Dates'!$A:$A,'[1]Birth Dates'!$B:$B,"",0),IF(_xlpm.d=0,"",_xlpm.d))</f>
        <v/>
      </c>
      <c r="T117" s="196">
        <f>IF(OR(S117="",A117="",NOT(ISNUMBER(S117)),S117&gt;A117),"",DATEDIF(S117,A117,"Y")&amp;" years, "&amp;DATEDIF(S117,A117,"YM")&amp;" months, "&amp;DATEDIF(S117,A117,"MD")&amp;" days")</f>
        <v/>
      </c>
      <c r="W117" s="196">
        <f>_xlfn.LET(_xlpm.d,_xlfn.XLOOKUP(U117,'[1]Birth Dates'!$A:$A,'[1]Birth Dates'!$B:$B,"",0),IF(_xlpm.d=0,"",_xlpm.d))</f>
        <v/>
      </c>
      <c r="X117" s="196">
        <f>IF(OR(W117="",A117="",NOT(ISNUMBER(W117)),W117&gt;A117),"",DATEDIF(W117,A117,"Y")&amp;" years, "&amp;DATEDIF(W117,A117,"YM")&amp;" months, "&amp;DATEDIF(W117,A117,"MD")&amp;" days")</f>
        <v/>
      </c>
      <c r="AR117" s="175">
        <f>IF($B117="","",TEXT($A117,"yyyymmdd")&amp;"_P"&amp;$C117&amp;"_C"&amp;$F117&amp;"_"&amp;TRIM(RIGHT(SUBSTITUTE(TRIM(SUBSTITUTE($M117,CHAR(160)," "))," ",REPT(" ",60)),60))&amp;IF($Q117="","","-"&amp;TRIM(RIGHT(SUBSTITUTE(TRIM(SUBSTITUTE($Q117,CHAR(160)," "))," ",REPT(" ",60)),60)))&amp;IF($U117="","","-"&amp;TRIM(RIGHT(SUBSTITUTE(TRIM(SUBSTITUTE($U117,CHAR(160)," "))," ",REPT(" ",60)),60)))&amp;".jpg")</f>
        <v/>
      </c>
    </row>
    <row r="118" ht="14" customHeight="1">
      <c r="O118" s="196">
        <f>_xlfn.LET(_xlpm.d,_xlfn.XLOOKUP(M118,'[1]Birth Dates'!$A:$A,'[1]Birth Dates'!$B:$B,"",0),IF(_xlpm.d=0,"",_xlpm.d))</f>
        <v/>
      </c>
      <c r="P118" s="196">
        <f>IF(OR(O118="",A118="",NOT(ISNUMBER(O118)),O118&gt;A118),"",DATEDIF(O118,A118,"Y")&amp;" years, "&amp;DATEDIF(O118,A118,"YM")&amp;" months, "&amp;DATEDIF(O118,A118,"MD")&amp;" days")</f>
        <v/>
      </c>
      <c r="S118" s="196">
        <f>_xlfn.LET(_xlpm.d,_xlfn.XLOOKUP(Q118,'[1]Birth Dates'!$A:$A,'[1]Birth Dates'!$B:$B,"",0),IF(_xlpm.d=0,"",_xlpm.d))</f>
        <v/>
      </c>
      <c r="T118" s="196">
        <f>IF(OR(S118="",A118="",NOT(ISNUMBER(S118)),S118&gt;A118),"",DATEDIF(S118,A118,"Y")&amp;" years, "&amp;DATEDIF(S118,A118,"YM")&amp;" months, "&amp;DATEDIF(S118,A118,"MD")&amp;" days")</f>
        <v/>
      </c>
      <c r="W118" s="196">
        <f>_xlfn.LET(_xlpm.d,_xlfn.XLOOKUP(U118,'[1]Birth Dates'!$A:$A,'[1]Birth Dates'!$B:$B,"",0),IF(_xlpm.d=0,"",_xlpm.d))</f>
        <v/>
      </c>
      <c r="X118" s="196">
        <f>IF(OR(W118="",A118="",NOT(ISNUMBER(W118)),W118&gt;A118),"",DATEDIF(W118,A118,"Y")&amp;" years, "&amp;DATEDIF(W118,A118,"YM")&amp;" months, "&amp;DATEDIF(W118,A118,"MD")&amp;" days")</f>
        <v/>
      </c>
      <c r="AR118" s="175">
        <f>IF($B118="","",TEXT($A118,"yyyymmdd")&amp;"_P"&amp;$C118&amp;"_C"&amp;$F118&amp;"_"&amp;TRIM(RIGHT(SUBSTITUTE(TRIM(SUBSTITUTE($M118,CHAR(160)," "))," ",REPT(" ",60)),60))&amp;IF($Q118="","","-"&amp;TRIM(RIGHT(SUBSTITUTE(TRIM(SUBSTITUTE($Q118,CHAR(160)," "))," ",REPT(" ",60)),60)))&amp;IF($U118="","","-"&amp;TRIM(RIGHT(SUBSTITUTE(TRIM(SUBSTITUTE($U118,CHAR(160)," "))," ",REPT(" ",60)),60)))&amp;".jpg")</f>
        <v/>
      </c>
    </row>
    <row r="119" ht="14" customHeight="1">
      <c r="O119" s="196">
        <f>_xlfn.LET(_xlpm.d,_xlfn.XLOOKUP(M119,'[1]Birth Dates'!$A:$A,'[1]Birth Dates'!$B:$B,"",0),IF(_xlpm.d=0,"",_xlpm.d))</f>
        <v/>
      </c>
      <c r="P119" s="196">
        <f>IF(OR(O119="",A119="",NOT(ISNUMBER(O119)),O119&gt;A119),"",DATEDIF(O119,A119,"Y")&amp;" years, "&amp;DATEDIF(O119,A119,"YM")&amp;" months, "&amp;DATEDIF(O119,A119,"MD")&amp;" days")</f>
        <v/>
      </c>
      <c r="S119" s="196">
        <f>_xlfn.LET(_xlpm.d,_xlfn.XLOOKUP(Q119,'[1]Birth Dates'!$A:$A,'[1]Birth Dates'!$B:$B,"",0),IF(_xlpm.d=0,"",_xlpm.d))</f>
        <v/>
      </c>
      <c r="T119" s="196">
        <f>IF(OR(S119="",A119="",NOT(ISNUMBER(S119)),S119&gt;A119),"",DATEDIF(S119,A119,"Y")&amp;" years, "&amp;DATEDIF(S119,A119,"YM")&amp;" months, "&amp;DATEDIF(S119,A119,"MD")&amp;" days")</f>
        <v/>
      </c>
      <c r="W119" s="196">
        <f>_xlfn.LET(_xlpm.d,_xlfn.XLOOKUP(U119,'[1]Birth Dates'!$A:$A,'[1]Birth Dates'!$B:$B,"",0),IF(_xlpm.d=0,"",_xlpm.d))</f>
        <v/>
      </c>
      <c r="X119" s="196">
        <f>IF(OR(W119="",A119="",NOT(ISNUMBER(W119)),W119&gt;A119),"",DATEDIF(W119,A119,"Y")&amp;" years, "&amp;DATEDIF(W119,A119,"YM")&amp;" months, "&amp;DATEDIF(W119,A119,"MD")&amp;" days")</f>
        <v/>
      </c>
      <c r="AR119" s="226">
        <f>IF($B119="","",TEXT($A119,"yyyymmdd")&amp;"_P"&amp;$C119&amp;"_C"&amp;$F119&amp;"_"&amp;TRIM(RIGHT(SUBSTITUTE(TRIM(SUBSTITUTE($M119,CHAR(160)," "))," ",REPT(" ",60)),60))&amp;IF($Q119="","","-"&amp;TRIM(RIGHT(SUBSTITUTE(TRIM(SUBSTITUTE($Q119,CHAR(160)," "))," ",REPT(" ",60)),60)))&amp;IF($U119="","","-"&amp;TRIM(RIGHT(SUBSTITUTE(TRIM(SUBSTITUTE($U119,CHAR(160)," "))," ",REPT(" ",60)),60)))&amp;".jpg")</f>
        <v/>
      </c>
    </row>
    <row r="120" ht="14" customHeight="1">
      <c r="O120" s="196">
        <f>_xlfn.LET(_xlpm.d,_xlfn.XLOOKUP(M120,'[1]Birth Dates'!$A:$A,'[1]Birth Dates'!$B:$B,"",0),IF(_xlpm.d=0,"",_xlpm.d))</f>
        <v/>
      </c>
      <c r="P120" s="196">
        <f>IF(OR(O120="",A120="",NOT(ISNUMBER(O120)),O120&gt;A120),"",DATEDIF(O120,A120,"Y")&amp;" years, "&amp;DATEDIF(O120,A120,"YM")&amp;" months, "&amp;DATEDIF(O120,A120,"MD")&amp;" days")</f>
        <v/>
      </c>
      <c r="S120" s="196">
        <f>_xlfn.LET(_xlpm.d,_xlfn.XLOOKUP(Q120,'[1]Birth Dates'!$A:$A,'[1]Birth Dates'!$B:$B,"",0),IF(_xlpm.d=0,"",_xlpm.d))</f>
        <v/>
      </c>
      <c r="T120" s="196">
        <f>IF(OR(S120="",A120="",NOT(ISNUMBER(S120)),S120&gt;A120),"",DATEDIF(S120,A120,"Y")&amp;" years, "&amp;DATEDIF(S120,A120,"YM")&amp;" months, "&amp;DATEDIF(S120,A120,"MD")&amp;" days")</f>
        <v/>
      </c>
      <c r="W120" s="196">
        <f>_xlfn.LET(_xlpm.d,_xlfn.XLOOKUP(U120,'[1]Birth Dates'!$A:$A,'[1]Birth Dates'!$B:$B,"",0),IF(_xlpm.d=0,"",_xlpm.d))</f>
        <v/>
      </c>
      <c r="X120" s="196">
        <f>IF(OR(W120="",A120="",NOT(ISNUMBER(W120)),W120&gt;A120),"",DATEDIF(W120,A120,"Y")&amp;" years, "&amp;DATEDIF(W120,A120,"YM")&amp;" months, "&amp;DATEDIF(W120,A120,"MD")&amp;" days")</f>
        <v/>
      </c>
      <c r="AR120" s="175">
        <f>IF($B120="","",TEXT($A120,"yyyymmdd")&amp;"_P"&amp;$C120&amp;"_C"&amp;$F120&amp;"_"&amp;TRIM(RIGHT(SUBSTITUTE(TRIM(SUBSTITUTE($M120,CHAR(160)," "))," ",REPT(" ",60)),60))&amp;IF($Q120="","","-"&amp;TRIM(RIGHT(SUBSTITUTE(TRIM(SUBSTITUTE($Q120,CHAR(160)," "))," ",REPT(" ",60)),60)))&amp;IF($U120="","","-"&amp;TRIM(RIGHT(SUBSTITUTE(TRIM(SUBSTITUTE($U120,CHAR(160)," "))," ",REPT(" ",60)),60)))&amp;".jpg")</f>
        <v/>
      </c>
    </row>
    <row r="121" ht="14" customHeight="1">
      <c r="O121" s="196">
        <f>_xlfn.LET(_xlpm.d,_xlfn.XLOOKUP(M121,'[1]Birth Dates'!$A:$A,'[1]Birth Dates'!$B:$B,"",0),IF(_xlpm.d=0,"",_xlpm.d))</f>
        <v/>
      </c>
      <c r="P121" s="196">
        <f>IF(OR(O121="",A121="",NOT(ISNUMBER(O121)),O121&gt;A121),"",DATEDIF(O121,A121,"Y")&amp;" years, "&amp;DATEDIF(O121,A121,"YM")&amp;" months, "&amp;DATEDIF(O121,A121,"MD")&amp;" days")</f>
        <v/>
      </c>
      <c r="S121" s="196">
        <f>_xlfn.LET(_xlpm.d,_xlfn.XLOOKUP(Q121,'[1]Birth Dates'!$A:$A,'[1]Birth Dates'!$B:$B,"",0),IF(_xlpm.d=0,"",_xlpm.d))</f>
        <v/>
      </c>
      <c r="T121" s="196">
        <f>IF(OR(S121="",A121="",NOT(ISNUMBER(S121)),S121&gt;A121),"",DATEDIF(S121,A121,"Y")&amp;" years, "&amp;DATEDIF(S121,A121,"YM")&amp;" months, "&amp;DATEDIF(S121,A121,"MD")&amp;" days")</f>
        <v/>
      </c>
      <c r="W121" s="196">
        <f>_xlfn.LET(_xlpm.d,_xlfn.XLOOKUP(U121,'[1]Birth Dates'!$A:$A,'[1]Birth Dates'!$B:$B,"",0),IF(_xlpm.d=0,"",_xlpm.d))</f>
        <v/>
      </c>
      <c r="X121" s="196">
        <f>IF(OR(W121="",A121="",NOT(ISNUMBER(W121)),W121&gt;A121),"",DATEDIF(W121,A121,"Y")&amp;" years, "&amp;DATEDIF(W121,A121,"YM")&amp;" months, "&amp;DATEDIF(W121,A121,"MD")&amp;" days")</f>
        <v/>
      </c>
      <c r="AR121" s="175">
        <f>IF($B121="","",TEXT($A121,"yyyymmdd")&amp;"_P"&amp;$C121&amp;"_C"&amp;$F121&amp;"_"&amp;TRIM(RIGHT(SUBSTITUTE(TRIM(SUBSTITUTE($M121,CHAR(160)," "))," ",REPT(" ",60)),60))&amp;IF($Q121="","","-"&amp;TRIM(RIGHT(SUBSTITUTE(TRIM(SUBSTITUTE($Q121,CHAR(160)," "))," ",REPT(" ",60)),60)))&amp;IF($U121="","","-"&amp;TRIM(RIGHT(SUBSTITUTE(TRIM(SUBSTITUTE($U121,CHAR(160)," "))," ",REPT(" ",60)),60)))&amp;".jpg")</f>
        <v/>
      </c>
    </row>
    <row r="122" ht="14" customHeight="1">
      <c r="O122" s="196">
        <f>_xlfn.LET(_xlpm.d,_xlfn.XLOOKUP(M122,'[1]Birth Dates'!$A:$A,'[1]Birth Dates'!$B:$B,"",0),IF(_xlpm.d=0,"",_xlpm.d))</f>
        <v/>
      </c>
      <c r="P122" s="196">
        <f>IF(OR(O122="",A122="",NOT(ISNUMBER(O122)),O122&gt;A122),"",DATEDIF(O122,A122,"Y")&amp;" years, "&amp;DATEDIF(O122,A122,"YM")&amp;" months, "&amp;DATEDIF(O122,A122,"MD")&amp;" days")</f>
        <v/>
      </c>
      <c r="S122" s="196">
        <f>_xlfn.LET(_xlpm.d,_xlfn.XLOOKUP(Q122,'[1]Birth Dates'!$A:$A,'[1]Birth Dates'!$B:$B,"",0),IF(_xlpm.d=0,"",_xlpm.d))</f>
        <v/>
      </c>
      <c r="T122" s="196">
        <f>IF(OR(S122="",A122="",NOT(ISNUMBER(S122)),S122&gt;A122),"",DATEDIF(S122,A122,"Y")&amp;" years, "&amp;DATEDIF(S122,A122,"YM")&amp;" months, "&amp;DATEDIF(S122,A122,"MD")&amp;" days")</f>
        <v/>
      </c>
      <c r="W122" s="196">
        <f>_xlfn.LET(_xlpm.d,_xlfn.XLOOKUP(U122,'[1]Birth Dates'!$A:$A,'[1]Birth Dates'!$B:$B,"",0),IF(_xlpm.d=0,"",_xlpm.d))</f>
        <v/>
      </c>
      <c r="X122" s="196">
        <f>IF(OR(W122="",A122="",NOT(ISNUMBER(W122)),W122&gt;A122),"",DATEDIF(W122,A122,"Y")&amp;" years, "&amp;DATEDIF(W122,A122,"YM")&amp;" months, "&amp;DATEDIF(W122,A122,"MD")&amp;" days")</f>
        <v/>
      </c>
      <c r="AR122" s="175">
        <f>IF($B122="","",TEXT($A122,"yyyymmdd")&amp;"_P"&amp;$C122&amp;"_C"&amp;$F122&amp;"_"&amp;TRIM(RIGHT(SUBSTITUTE(TRIM(SUBSTITUTE($M122,CHAR(160)," "))," ",REPT(" ",60)),60))&amp;IF($Q122="","","-"&amp;TRIM(RIGHT(SUBSTITUTE(TRIM(SUBSTITUTE($Q122,CHAR(160)," "))," ",REPT(" ",60)),60)))&amp;IF($U122="","","-"&amp;TRIM(RIGHT(SUBSTITUTE(TRIM(SUBSTITUTE($U122,CHAR(160)," "))," ",REPT(" ",60)),60)))&amp;".jpg")</f>
        <v/>
      </c>
    </row>
    <row r="123" ht="14" customHeight="1">
      <c r="O123" s="196">
        <f>_xlfn.LET(_xlpm.d,_xlfn.XLOOKUP(M123,'[1]Birth Dates'!$A:$A,'[1]Birth Dates'!$B:$B,"",0),IF(_xlpm.d=0,"",_xlpm.d))</f>
        <v/>
      </c>
      <c r="P123" s="196">
        <f>IF(OR(O123="",A123="",NOT(ISNUMBER(O123)),O123&gt;A123),"",DATEDIF(O123,A123,"Y")&amp;" years, "&amp;DATEDIF(O123,A123,"YM")&amp;" months, "&amp;DATEDIF(O123,A123,"MD")&amp;" days")</f>
        <v/>
      </c>
      <c r="S123" s="196">
        <f>_xlfn.LET(_xlpm.d,_xlfn.XLOOKUP(Q123,'[1]Birth Dates'!$A:$A,'[1]Birth Dates'!$B:$B,"",0),IF(_xlpm.d=0,"",_xlpm.d))</f>
        <v/>
      </c>
      <c r="T123" s="196">
        <f>IF(OR(S123="",A123="",NOT(ISNUMBER(S123)),S123&gt;A123),"",DATEDIF(S123,A123,"Y")&amp;" years, "&amp;DATEDIF(S123,A123,"YM")&amp;" months, "&amp;DATEDIF(S123,A123,"MD")&amp;" days")</f>
        <v/>
      </c>
      <c r="W123" s="196">
        <f>_xlfn.LET(_xlpm.d,_xlfn.XLOOKUP(U123,'[1]Birth Dates'!$A:$A,'[1]Birth Dates'!$B:$B,"",0),IF(_xlpm.d=0,"",_xlpm.d))</f>
        <v/>
      </c>
      <c r="X123" s="196">
        <f>IF(OR(W123="",A123="",NOT(ISNUMBER(W123)),W123&gt;A123),"",DATEDIF(W123,A123,"Y")&amp;" years, "&amp;DATEDIF(W123,A123,"YM")&amp;" months, "&amp;DATEDIF(W123,A123,"MD")&amp;" days")</f>
        <v/>
      </c>
      <c r="AR123" s="175">
        <f>IF($B123="","",TEXT($A123,"yyyymmdd")&amp;"_P"&amp;$C123&amp;"_C"&amp;$F123&amp;"_"&amp;TRIM(RIGHT(SUBSTITUTE(TRIM(SUBSTITUTE($M123,CHAR(160)," "))," ",REPT(" ",60)),60))&amp;IF($Q123="","","-"&amp;TRIM(RIGHT(SUBSTITUTE(TRIM(SUBSTITUTE($Q123,CHAR(160)," "))," ",REPT(" ",60)),60)))&amp;IF($U123="","","-"&amp;TRIM(RIGHT(SUBSTITUTE(TRIM(SUBSTITUTE($U123,CHAR(160)," "))," ",REPT(" ",60)),60)))&amp;".jpg")</f>
        <v/>
      </c>
    </row>
    <row r="124" ht="14" customHeight="1">
      <c r="O124" s="196">
        <f>_xlfn.LET(_xlpm.d,_xlfn.XLOOKUP(M124,'[1]Birth Dates'!$A:$A,'[1]Birth Dates'!$B:$B,"",0),IF(_xlpm.d=0,"",_xlpm.d))</f>
        <v/>
      </c>
      <c r="P124" s="196">
        <f>IF(OR(O124="",A124="",NOT(ISNUMBER(O124)),O124&gt;A124),"",DATEDIF(O124,A124,"Y")&amp;" years, "&amp;DATEDIF(O124,A124,"YM")&amp;" months, "&amp;DATEDIF(O124,A124,"MD")&amp;" days")</f>
        <v/>
      </c>
      <c r="S124" s="196">
        <f>_xlfn.LET(_xlpm.d,_xlfn.XLOOKUP(Q124,'[1]Birth Dates'!$A:$A,'[1]Birth Dates'!$B:$B,"",0),IF(_xlpm.d=0,"",_xlpm.d))</f>
        <v/>
      </c>
      <c r="T124" s="196">
        <f>IF(OR(S124="",A124="",NOT(ISNUMBER(S124)),S124&gt;A124),"",DATEDIF(S124,A124,"Y")&amp;" years, "&amp;DATEDIF(S124,A124,"YM")&amp;" months, "&amp;DATEDIF(S124,A124,"MD")&amp;" days")</f>
        <v/>
      </c>
      <c r="W124" s="196">
        <f>_xlfn.LET(_xlpm.d,_xlfn.XLOOKUP(U124,'[1]Birth Dates'!$A:$A,'[1]Birth Dates'!$B:$B,"",0),IF(_xlpm.d=0,"",_xlpm.d))</f>
        <v/>
      </c>
      <c r="X124" s="196">
        <f>IF(OR(W124="",A124="",NOT(ISNUMBER(W124)),W124&gt;A124),"",DATEDIF(W124,A124,"Y")&amp;" years, "&amp;DATEDIF(W124,A124,"YM")&amp;" months, "&amp;DATEDIF(W124,A124,"MD")&amp;" days")</f>
        <v/>
      </c>
      <c r="AR124" s="175">
        <f>IF($B124="","",TEXT($A124,"yyyymmdd")&amp;"_P"&amp;$C124&amp;"_C"&amp;$F124&amp;"_"&amp;TRIM(RIGHT(SUBSTITUTE(TRIM(SUBSTITUTE($M124,CHAR(160)," "))," ",REPT(" ",60)),60))&amp;IF($Q124="","","-"&amp;TRIM(RIGHT(SUBSTITUTE(TRIM(SUBSTITUTE($Q124,CHAR(160)," "))," ",REPT(" ",60)),60)))&amp;IF($U124="","","-"&amp;TRIM(RIGHT(SUBSTITUTE(TRIM(SUBSTITUTE($U124,CHAR(160)," "))," ",REPT(" ",60)),60)))&amp;".jpg")</f>
        <v/>
      </c>
    </row>
    <row r="125" ht="14" customHeight="1">
      <c r="O125" s="196">
        <f>_xlfn.LET(_xlpm.d,_xlfn.XLOOKUP(M125,'[1]Birth Dates'!$A:$A,'[1]Birth Dates'!$B:$B,"",0),IF(_xlpm.d=0,"",_xlpm.d))</f>
        <v/>
      </c>
      <c r="P125" s="196">
        <f>IF(OR(O125="",A125="",NOT(ISNUMBER(O125)),O125&gt;A125),"",DATEDIF(O125,A125,"Y")&amp;" years, "&amp;DATEDIF(O125,A125,"YM")&amp;" months, "&amp;DATEDIF(O125,A125,"MD")&amp;" days")</f>
        <v/>
      </c>
      <c r="S125" s="196">
        <f>_xlfn.LET(_xlpm.d,_xlfn.XLOOKUP(Q125,'[1]Birth Dates'!$A:$A,'[1]Birth Dates'!$B:$B,"",0),IF(_xlpm.d=0,"",_xlpm.d))</f>
        <v/>
      </c>
      <c r="T125" s="196">
        <f>IF(OR(S125="",A125="",NOT(ISNUMBER(S125)),S125&gt;A125),"",DATEDIF(S125,A125,"Y")&amp;" years, "&amp;DATEDIF(S125,A125,"YM")&amp;" months, "&amp;DATEDIF(S125,A125,"MD")&amp;" days")</f>
        <v/>
      </c>
      <c r="W125" s="196">
        <f>_xlfn.LET(_xlpm.d,_xlfn.XLOOKUP(U125,'[1]Birth Dates'!$A:$A,'[1]Birth Dates'!$B:$B,"",0),IF(_xlpm.d=0,"",_xlpm.d))</f>
        <v/>
      </c>
      <c r="X125" s="196">
        <f>IF(OR(W125="",A125="",NOT(ISNUMBER(W125)),W125&gt;A125),"",DATEDIF(W125,A125,"Y")&amp;" years, "&amp;DATEDIF(W125,A125,"YM")&amp;" months, "&amp;DATEDIF(W125,A125,"MD")&amp;" days")</f>
        <v/>
      </c>
      <c r="AR125" s="175">
        <f>IF($B125="","",TEXT($A125,"yyyymmdd")&amp;"_P"&amp;$C125&amp;"_C"&amp;$F125&amp;"_"&amp;TRIM(RIGHT(SUBSTITUTE(TRIM(SUBSTITUTE($M125,CHAR(160)," "))," ",REPT(" ",60)),60))&amp;IF($Q125="","","-"&amp;TRIM(RIGHT(SUBSTITUTE(TRIM(SUBSTITUTE($Q125,CHAR(160)," "))," ",REPT(" ",60)),60)))&amp;IF($U125="","","-"&amp;TRIM(RIGHT(SUBSTITUTE(TRIM(SUBSTITUTE($U125,CHAR(160)," "))," ",REPT(" ",60)),60)))&amp;".jpg")</f>
        <v/>
      </c>
    </row>
    <row r="126" ht="14" customHeight="1">
      <c r="O126" s="196">
        <f>_xlfn.LET(_xlpm.d,_xlfn.XLOOKUP(M126,'[1]Birth Dates'!$A:$A,'[1]Birth Dates'!$B:$B,"",0),IF(_xlpm.d=0,"",_xlpm.d))</f>
        <v/>
      </c>
      <c r="P126" s="196">
        <f>IF(OR(O126="",A126="",NOT(ISNUMBER(O126)),O126&gt;A126),"",DATEDIF(O126,A126,"Y")&amp;" years, "&amp;DATEDIF(O126,A126,"YM")&amp;" months, "&amp;DATEDIF(O126,A126,"MD")&amp;" days")</f>
        <v/>
      </c>
      <c r="S126" s="196">
        <f>_xlfn.LET(_xlpm.d,_xlfn.XLOOKUP(Q126,'[1]Birth Dates'!$A:$A,'[1]Birth Dates'!$B:$B,"",0),IF(_xlpm.d=0,"",_xlpm.d))</f>
        <v/>
      </c>
      <c r="T126" s="196">
        <f>IF(OR(S126="",A126="",NOT(ISNUMBER(S126)),S126&gt;A126),"",DATEDIF(S126,A126,"Y")&amp;" years, "&amp;DATEDIF(S126,A126,"YM")&amp;" months, "&amp;DATEDIF(S126,A126,"MD")&amp;" days")</f>
        <v/>
      </c>
      <c r="W126" s="196">
        <f>_xlfn.LET(_xlpm.d,_xlfn.XLOOKUP(U126,'[1]Birth Dates'!$A:$A,'[1]Birth Dates'!$B:$B,"",0),IF(_xlpm.d=0,"",_xlpm.d))</f>
        <v/>
      </c>
      <c r="X126" s="196">
        <f>IF(OR(W126="",A126="",NOT(ISNUMBER(W126)),W126&gt;A126),"",DATEDIF(W126,A126,"Y")&amp;" years, "&amp;DATEDIF(W126,A126,"YM")&amp;" months, "&amp;DATEDIF(W126,A126,"MD")&amp;" days")</f>
        <v/>
      </c>
      <c r="AR126" s="175">
        <f>IF($B126="","",TEXT($A126,"yyyymmdd")&amp;"_P"&amp;$C126&amp;"_C"&amp;$F126&amp;"_"&amp;TRIM(RIGHT(SUBSTITUTE(TRIM(SUBSTITUTE($M126,CHAR(160)," "))," ",REPT(" ",60)),60))&amp;IF($Q126="","","-"&amp;TRIM(RIGHT(SUBSTITUTE(TRIM(SUBSTITUTE($Q126,CHAR(160)," "))," ",REPT(" ",60)),60)))&amp;IF($U126="","","-"&amp;TRIM(RIGHT(SUBSTITUTE(TRIM(SUBSTITUTE($U126,CHAR(160)," "))," ",REPT(" ",60)),60)))&amp;".jpg")</f>
        <v/>
      </c>
    </row>
    <row r="127" ht="14" customHeight="1">
      <c r="O127" s="196">
        <f>_xlfn.LET(_xlpm.d,_xlfn.XLOOKUP(M127,'[1]Birth Dates'!$A:$A,'[1]Birth Dates'!$B:$B,"",0),IF(_xlpm.d=0,"",_xlpm.d))</f>
        <v/>
      </c>
      <c r="P127" s="196">
        <f>IF(OR(O127="",A127="",NOT(ISNUMBER(O127)),O127&gt;A127),"",DATEDIF(O127,A127,"Y")&amp;" years, "&amp;DATEDIF(O127,A127,"YM")&amp;" months, "&amp;DATEDIF(O127,A127,"MD")&amp;" days")</f>
        <v/>
      </c>
      <c r="S127" s="196">
        <f>_xlfn.LET(_xlpm.d,_xlfn.XLOOKUP(Q127,'[1]Birth Dates'!$A:$A,'[1]Birth Dates'!$B:$B,"",0),IF(_xlpm.d=0,"",_xlpm.d))</f>
        <v/>
      </c>
      <c r="T127" s="196">
        <f>IF(OR(S127="",A127="",NOT(ISNUMBER(S127)),S127&gt;A127),"",DATEDIF(S127,A127,"Y")&amp;" years, "&amp;DATEDIF(S127,A127,"YM")&amp;" months, "&amp;DATEDIF(S127,A127,"MD")&amp;" days")</f>
        <v/>
      </c>
      <c r="W127" s="196">
        <f>_xlfn.LET(_xlpm.d,_xlfn.XLOOKUP(U127,'[1]Birth Dates'!$A:$A,'[1]Birth Dates'!$B:$B,"",0),IF(_xlpm.d=0,"",_xlpm.d))</f>
        <v/>
      </c>
      <c r="X127" s="196">
        <f>IF(OR(W127="",A127="",NOT(ISNUMBER(W127)),W127&gt;A127),"",DATEDIF(W127,A127,"Y")&amp;" years, "&amp;DATEDIF(W127,A127,"YM")&amp;" months, "&amp;DATEDIF(W127,A127,"MD")&amp;" days")</f>
        <v/>
      </c>
      <c r="AR127" s="175">
        <f>IF($B127="","",TEXT($A127,"yyyymmdd")&amp;"_P"&amp;$C127&amp;"_C"&amp;$F127&amp;"_"&amp;TRIM(RIGHT(SUBSTITUTE(TRIM(SUBSTITUTE($M127,CHAR(160)," "))," ",REPT(" ",60)),60))&amp;IF($Q127="","","-"&amp;TRIM(RIGHT(SUBSTITUTE(TRIM(SUBSTITUTE($Q127,CHAR(160)," "))," ",REPT(" ",60)),60)))&amp;IF($U127="","","-"&amp;TRIM(RIGHT(SUBSTITUTE(TRIM(SUBSTITUTE($U127,CHAR(160)," "))," ",REPT(" ",60)),60)))&amp;".jpg")</f>
        <v/>
      </c>
    </row>
    <row r="128" ht="14" customHeight="1">
      <c r="O128" s="196">
        <f>_xlfn.LET(_xlpm.d,_xlfn.XLOOKUP(M128,'[1]Birth Dates'!$A:$A,'[1]Birth Dates'!$B:$B,"",0),IF(_xlpm.d=0,"",_xlpm.d))</f>
        <v/>
      </c>
      <c r="P128" s="196">
        <f>IF(OR(O128="",A128="",NOT(ISNUMBER(O128)),O128&gt;A128),"",DATEDIF(O128,A128,"Y")&amp;" years, "&amp;DATEDIF(O128,A128,"YM")&amp;" months, "&amp;DATEDIF(O128,A128,"MD")&amp;" days")</f>
        <v/>
      </c>
      <c r="S128" s="196">
        <f>_xlfn.LET(_xlpm.d,_xlfn.XLOOKUP(Q128,'[1]Birth Dates'!$A:$A,'[1]Birth Dates'!$B:$B,"",0),IF(_xlpm.d=0,"",_xlpm.d))</f>
        <v/>
      </c>
      <c r="T128" s="196">
        <f>IF(OR(S128="",A128="",NOT(ISNUMBER(S128)),S128&gt;A128),"",DATEDIF(S128,A128,"Y")&amp;" years, "&amp;DATEDIF(S128,A128,"YM")&amp;" months, "&amp;DATEDIF(S128,A128,"MD")&amp;" days")</f>
        <v/>
      </c>
      <c r="W128" s="196">
        <f>_xlfn.LET(_xlpm.d,_xlfn.XLOOKUP(U128,'[1]Birth Dates'!$A:$A,'[1]Birth Dates'!$B:$B,"",0),IF(_xlpm.d=0,"",_xlpm.d))</f>
        <v/>
      </c>
      <c r="X128" s="196">
        <f>IF(OR(W128="",A128="",NOT(ISNUMBER(W128)),W128&gt;A128),"",DATEDIF(W128,A128,"Y")&amp;" years, "&amp;DATEDIF(W128,A128,"YM")&amp;" months, "&amp;DATEDIF(W128,A128,"MD")&amp;" days")</f>
        <v/>
      </c>
      <c r="AR128" s="175">
        <f>IF($B128="","",TEXT($A128,"yyyymmdd")&amp;"_P"&amp;$C128&amp;"_C"&amp;$F128&amp;"_"&amp;TRIM(RIGHT(SUBSTITUTE(TRIM(SUBSTITUTE($M128,CHAR(160)," "))," ",REPT(" ",60)),60))&amp;IF($Q128="","","-"&amp;TRIM(RIGHT(SUBSTITUTE(TRIM(SUBSTITUTE($Q128,CHAR(160)," "))," ",REPT(" ",60)),60)))&amp;IF($U128="","","-"&amp;TRIM(RIGHT(SUBSTITUTE(TRIM(SUBSTITUTE($U128,CHAR(160)," "))," ",REPT(" ",60)),60)))&amp;".jpg")</f>
        <v/>
      </c>
    </row>
    <row r="129" ht="14" customHeight="1">
      <c r="O129" s="196">
        <f>_xlfn.LET(_xlpm.d,_xlfn.XLOOKUP(M129,'[1]Birth Dates'!$A:$A,'[1]Birth Dates'!$B:$B,"",0),IF(_xlpm.d=0,"",_xlpm.d))</f>
        <v/>
      </c>
      <c r="P129" s="196">
        <f>IF(OR(O129="",A129="",NOT(ISNUMBER(O129)),O129&gt;A129),"",DATEDIF(O129,A129,"Y")&amp;" years, "&amp;DATEDIF(O129,A129,"YM")&amp;" months, "&amp;DATEDIF(O129,A129,"MD")&amp;" days")</f>
        <v/>
      </c>
      <c r="S129" s="196">
        <f>_xlfn.LET(_xlpm.d,_xlfn.XLOOKUP(Q129,'[1]Birth Dates'!$A:$A,'[1]Birth Dates'!$B:$B,"",0),IF(_xlpm.d=0,"",_xlpm.d))</f>
        <v/>
      </c>
      <c r="T129" s="196">
        <f>IF(OR(S129="",A129="",NOT(ISNUMBER(S129)),S129&gt;A129),"",DATEDIF(S129,A129,"Y")&amp;" years, "&amp;DATEDIF(S129,A129,"YM")&amp;" months, "&amp;DATEDIF(S129,A129,"MD")&amp;" days")</f>
        <v/>
      </c>
      <c r="W129" s="196">
        <f>_xlfn.LET(_xlpm.d,_xlfn.XLOOKUP(U129,'[1]Birth Dates'!$A:$A,'[1]Birth Dates'!$B:$B,"",0),IF(_xlpm.d=0,"",_xlpm.d))</f>
        <v/>
      </c>
      <c r="X129" s="196">
        <f>IF(OR(W129="",A129="",NOT(ISNUMBER(W129)),W129&gt;A129),"",DATEDIF(W129,A129,"Y")&amp;" years, "&amp;DATEDIF(W129,A129,"YM")&amp;" months, "&amp;DATEDIF(W129,A129,"MD")&amp;" days")</f>
        <v/>
      </c>
      <c r="AR129" s="175">
        <f>IF($B129="","",TEXT($A129,"yyyymmdd")&amp;"_P"&amp;$C129&amp;"_C"&amp;$F129&amp;"_"&amp;TRIM(RIGHT(SUBSTITUTE(TRIM(SUBSTITUTE($M129,CHAR(160)," "))," ",REPT(" ",60)),60))&amp;IF($Q129="","","-"&amp;TRIM(RIGHT(SUBSTITUTE(TRIM(SUBSTITUTE($Q129,CHAR(160)," "))," ",REPT(" ",60)),60)))&amp;IF($U129="","","-"&amp;TRIM(RIGHT(SUBSTITUTE(TRIM(SUBSTITUTE($U129,CHAR(160)," "))," ",REPT(" ",60)),60)))&amp;".jpg")</f>
        <v/>
      </c>
    </row>
    <row r="130" ht="14" customHeight="1">
      <c r="O130" s="196">
        <f>_xlfn.LET(_xlpm.d,_xlfn.XLOOKUP(M130,'[1]Birth Dates'!$A:$A,'[1]Birth Dates'!$B:$B,"",0),IF(_xlpm.d=0,"",_xlpm.d))</f>
        <v/>
      </c>
      <c r="P130" s="196">
        <f>IF(OR(O130="",A130="",NOT(ISNUMBER(O130)),O130&gt;A130),"",DATEDIF(O130,A130,"Y")&amp;" years, "&amp;DATEDIF(O130,A130,"YM")&amp;" months, "&amp;DATEDIF(O130,A130,"MD")&amp;" days")</f>
        <v/>
      </c>
      <c r="S130" s="196">
        <f>_xlfn.LET(_xlpm.d,_xlfn.XLOOKUP(Q130,'[1]Birth Dates'!$A:$A,'[1]Birth Dates'!$B:$B,"",0),IF(_xlpm.d=0,"",_xlpm.d))</f>
        <v/>
      </c>
      <c r="T130" s="196">
        <f>IF(OR(S130="",A130="",NOT(ISNUMBER(S130)),S130&gt;A130),"",DATEDIF(S130,A130,"Y")&amp;" years, "&amp;DATEDIF(S130,A130,"YM")&amp;" months, "&amp;DATEDIF(S130,A130,"MD")&amp;" days")</f>
        <v/>
      </c>
      <c r="W130" s="196">
        <f>_xlfn.LET(_xlpm.d,_xlfn.XLOOKUP(U130,'[1]Birth Dates'!$A:$A,'[1]Birth Dates'!$B:$B,"",0),IF(_xlpm.d=0,"",_xlpm.d))</f>
        <v/>
      </c>
      <c r="X130" s="196">
        <f>IF(OR(W130="",A130="",NOT(ISNUMBER(W130)),W130&gt;A130),"",DATEDIF(W130,A130,"Y")&amp;" years, "&amp;DATEDIF(W130,A130,"YM")&amp;" months, "&amp;DATEDIF(W130,A130,"MD")&amp;" days")</f>
        <v/>
      </c>
      <c r="AR130" s="175">
        <f>IF($B130="","",TEXT($A130,"yyyymmdd")&amp;"_P"&amp;$C130&amp;"_C"&amp;$F130&amp;"_"&amp;TRIM(RIGHT(SUBSTITUTE(TRIM(SUBSTITUTE($M130,CHAR(160)," "))," ",REPT(" ",60)),60))&amp;IF($Q130="","","-"&amp;TRIM(RIGHT(SUBSTITUTE(TRIM(SUBSTITUTE($Q130,CHAR(160)," "))," ",REPT(" ",60)),60)))&amp;IF($U130="","","-"&amp;TRIM(RIGHT(SUBSTITUTE(TRIM(SUBSTITUTE($U130,CHAR(160)," "))," ",REPT(" ",60)),60)))&amp;".jpg")</f>
        <v/>
      </c>
    </row>
    <row r="131" ht="14" customHeight="1">
      <c r="O131" s="196">
        <f>_xlfn.LET(_xlpm.d,_xlfn.XLOOKUP(M131,'[1]Birth Dates'!$A:$A,'[1]Birth Dates'!$B:$B,"",0),IF(_xlpm.d=0,"",_xlpm.d))</f>
        <v/>
      </c>
      <c r="P131" s="196">
        <f>IF(OR(O131="",A131="",NOT(ISNUMBER(O131)),O131&gt;A131),"",DATEDIF(O131,A131,"Y")&amp;" years, "&amp;DATEDIF(O131,A131,"YM")&amp;" months, "&amp;DATEDIF(O131,A131,"MD")&amp;" days")</f>
        <v/>
      </c>
      <c r="S131" s="196">
        <f>_xlfn.LET(_xlpm.d,_xlfn.XLOOKUP(Q131,'[1]Birth Dates'!$A:$A,'[1]Birth Dates'!$B:$B,"",0),IF(_xlpm.d=0,"",_xlpm.d))</f>
        <v/>
      </c>
      <c r="T131" s="196">
        <f>IF(OR(S131="",A131="",NOT(ISNUMBER(S131)),S131&gt;A131),"",DATEDIF(S131,A131,"Y")&amp;" years, "&amp;DATEDIF(S131,A131,"YM")&amp;" months, "&amp;DATEDIF(S131,A131,"MD")&amp;" days")</f>
        <v/>
      </c>
      <c r="W131" s="196">
        <f>_xlfn.LET(_xlpm.d,_xlfn.XLOOKUP(U131,'[1]Birth Dates'!$A:$A,'[1]Birth Dates'!$B:$B,"",0),IF(_xlpm.d=0,"",_xlpm.d))</f>
        <v/>
      </c>
      <c r="X131" s="196">
        <f>IF(OR(W131="",A131="",NOT(ISNUMBER(W131)),W131&gt;A131),"",DATEDIF(W131,A131,"Y")&amp;" years, "&amp;DATEDIF(W131,A131,"YM")&amp;" months, "&amp;DATEDIF(W131,A131,"MD")&amp;" days")</f>
        <v/>
      </c>
      <c r="AR131" s="175">
        <f>IF($B131="","",TEXT($A131,"yyyymmdd")&amp;"_P"&amp;$C131&amp;"_C"&amp;$F131&amp;"_"&amp;TRIM(RIGHT(SUBSTITUTE(TRIM(SUBSTITUTE($M131,CHAR(160)," "))," ",REPT(" ",60)),60))&amp;IF($Q131="","","-"&amp;TRIM(RIGHT(SUBSTITUTE(TRIM(SUBSTITUTE($Q131,CHAR(160)," "))," ",REPT(" ",60)),60)))&amp;IF($U131="","","-"&amp;TRIM(RIGHT(SUBSTITUTE(TRIM(SUBSTITUTE($U131,CHAR(160)," "))," ",REPT(" ",60)),60)))&amp;".jpg")</f>
        <v/>
      </c>
    </row>
    <row r="132" ht="14" customHeight="1">
      <c r="O132" s="196">
        <f>_xlfn.LET(_xlpm.d,_xlfn.XLOOKUP(M132,'[1]Birth Dates'!$A:$A,'[1]Birth Dates'!$B:$B,"",0),IF(_xlpm.d=0,"",_xlpm.d))</f>
        <v/>
      </c>
      <c r="P132" s="196">
        <f>IF(OR(O132="",A132="",NOT(ISNUMBER(O132)),O132&gt;A132),"",DATEDIF(O132,A132,"Y")&amp;" years, "&amp;DATEDIF(O132,A132,"YM")&amp;" months, "&amp;DATEDIF(O132,A132,"MD")&amp;" days")</f>
        <v/>
      </c>
      <c r="S132" s="196">
        <f>_xlfn.LET(_xlpm.d,_xlfn.XLOOKUP(Q132,'[1]Birth Dates'!$A:$A,'[1]Birth Dates'!$B:$B,"",0),IF(_xlpm.d=0,"",_xlpm.d))</f>
        <v/>
      </c>
      <c r="T132" s="196">
        <f>IF(OR(S132="",A132="",NOT(ISNUMBER(S132)),S132&gt;A132),"",DATEDIF(S132,A132,"Y")&amp;" years, "&amp;DATEDIF(S132,A132,"YM")&amp;" months, "&amp;DATEDIF(S132,A132,"MD")&amp;" days")</f>
        <v/>
      </c>
      <c r="W132" s="196">
        <f>_xlfn.LET(_xlpm.d,_xlfn.XLOOKUP(U132,'[1]Birth Dates'!$A:$A,'[1]Birth Dates'!$B:$B,"",0),IF(_xlpm.d=0,"",_xlpm.d))</f>
        <v/>
      </c>
      <c r="X132" s="196">
        <f>IF(OR(W132="",A132="",NOT(ISNUMBER(W132)),W132&gt;A132),"",DATEDIF(W132,A132,"Y")&amp;" years, "&amp;DATEDIF(W132,A132,"YM")&amp;" months, "&amp;DATEDIF(W132,A132,"MD")&amp;" days")</f>
        <v/>
      </c>
      <c r="AR132" s="175">
        <f>IF($B132="","",TEXT($A132,"yyyymmdd")&amp;"_P"&amp;$C132&amp;"_C"&amp;$F132&amp;"_"&amp;TRIM(RIGHT(SUBSTITUTE(TRIM(SUBSTITUTE($M132,CHAR(160)," "))," ",REPT(" ",60)),60))&amp;IF($Q132="","","-"&amp;TRIM(RIGHT(SUBSTITUTE(TRIM(SUBSTITUTE($Q132,CHAR(160)," "))," ",REPT(" ",60)),60)))&amp;IF($U132="","","-"&amp;TRIM(RIGHT(SUBSTITUTE(TRIM(SUBSTITUTE($U132,CHAR(160)," "))," ",REPT(" ",60)),60)))&amp;".jpg")</f>
        <v/>
      </c>
    </row>
    <row r="133" ht="14" customHeight="1">
      <c r="O133" s="196">
        <f>_xlfn.LET(_xlpm.d,_xlfn.XLOOKUP(M133,'[1]Birth Dates'!$A:$A,'[1]Birth Dates'!$B:$B,"",0),IF(_xlpm.d=0,"",_xlpm.d))</f>
        <v/>
      </c>
      <c r="P133" s="196">
        <f>IF(OR(O133="",A133="",NOT(ISNUMBER(O133)),O133&gt;A133),"",DATEDIF(O133,A133,"Y")&amp;" years, "&amp;DATEDIF(O133,A133,"YM")&amp;" months, "&amp;DATEDIF(O133,A133,"MD")&amp;" days")</f>
        <v/>
      </c>
      <c r="S133" s="196">
        <f>_xlfn.LET(_xlpm.d,_xlfn.XLOOKUP(Q133,'[1]Birth Dates'!$A:$A,'[1]Birth Dates'!$B:$B,"",0),IF(_xlpm.d=0,"",_xlpm.d))</f>
        <v/>
      </c>
      <c r="T133" s="196">
        <f>IF(OR(S133="",A133="",NOT(ISNUMBER(S133)),S133&gt;A133),"",DATEDIF(S133,A133,"Y")&amp;" years, "&amp;DATEDIF(S133,A133,"YM")&amp;" months, "&amp;DATEDIF(S133,A133,"MD")&amp;" days")</f>
        <v/>
      </c>
      <c r="W133" s="196">
        <f>_xlfn.LET(_xlpm.d,_xlfn.XLOOKUP(U133,'[1]Birth Dates'!$A:$A,'[1]Birth Dates'!$B:$B,"",0),IF(_xlpm.d=0,"",_xlpm.d))</f>
        <v/>
      </c>
      <c r="X133" s="196">
        <f>IF(OR(W133="",A133="",NOT(ISNUMBER(W133)),W133&gt;A133),"",DATEDIF(W133,A133,"Y")&amp;" years, "&amp;DATEDIF(W133,A133,"YM")&amp;" months, "&amp;DATEDIF(W133,A133,"MD")&amp;" days")</f>
        <v/>
      </c>
      <c r="AR133" s="175">
        <f>IF($B133="","",TEXT($A133,"yyyymmdd")&amp;"_P"&amp;$C133&amp;"_C"&amp;$F133&amp;"_"&amp;TRIM(RIGHT(SUBSTITUTE(TRIM(SUBSTITUTE($M133,CHAR(160)," "))," ",REPT(" ",60)),60))&amp;IF($Q133="","","-"&amp;TRIM(RIGHT(SUBSTITUTE(TRIM(SUBSTITUTE($Q133,CHAR(160)," "))," ",REPT(" ",60)),60)))&amp;IF($U133="","","-"&amp;TRIM(RIGHT(SUBSTITUTE(TRIM(SUBSTITUTE($U133,CHAR(160)," "))," ",REPT(" ",60)),60)))&amp;".jpg")</f>
        <v/>
      </c>
    </row>
    <row r="134" ht="14" customHeight="1">
      <c r="O134" s="196">
        <f>_xlfn.LET(_xlpm.d,_xlfn.XLOOKUP(M134,'[1]Birth Dates'!$A:$A,'[1]Birth Dates'!$B:$B,"",0),IF(_xlpm.d=0,"",_xlpm.d))</f>
        <v/>
      </c>
      <c r="P134" s="196">
        <f>IF(OR(O134="",A134="",NOT(ISNUMBER(O134)),O134&gt;A134),"",DATEDIF(O134,A134,"Y")&amp;" years, "&amp;DATEDIF(O134,A134,"YM")&amp;" months, "&amp;DATEDIF(O134,A134,"MD")&amp;" days")</f>
        <v/>
      </c>
      <c r="S134" s="196">
        <f>_xlfn.LET(_xlpm.d,_xlfn.XLOOKUP(Q134,'[1]Birth Dates'!$A:$A,'[1]Birth Dates'!$B:$B,"",0),IF(_xlpm.d=0,"",_xlpm.d))</f>
        <v/>
      </c>
      <c r="T134" s="196">
        <f>IF(OR(S134="",A134="",NOT(ISNUMBER(S134)),S134&gt;A134),"",DATEDIF(S134,A134,"Y")&amp;" years, "&amp;DATEDIF(S134,A134,"YM")&amp;" months, "&amp;DATEDIF(S134,A134,"MD")&amp;" days")</f>
        <v/>
      </c>
      <c r="W134" s="196">
        <f>_xlfn.LET(_xlpm.d,_xlfn.XLOOKUP(U134,'[1]Birth Dates'!$A:$A,'[1]Birth Dates'!$B:$B,"",0),IF(_xlpm.d=0,"",_xlpm.d))</f>
        <v/>
      </c>
      <c r="X134" s="196">
        <f>IF(OR(W134="",A134="",NOT(ISNUMBER(W134)),W134&gt;A134),"",DATEDIF(W134,A134,"Y")&amp;" years, "&amp;DATEDIF(W134,A134,"YM")&amp;" months, "&amp;DATEDIF(W134,A134,"MD")&amp;" days")</f>
        <v/>
      </c>
      <c r="AR134" s="175">
        <f>IF($B134="","",TEXT($A134,"yyyymmdd")&amp;"_P"&amp;$C134&amp;"_C"&amp;$F134&amp;"_"&amp;TRIM(RIGHT(SUBSTITUTE(TRIM(SUBSTITUTE($M134,CHAR(160)," "))," ",REPT(" ",60)),60))&amp;IF($Q134="","","-"&amp;TRIM(RIGHT(SUBSTITUTE(TRIM(SUBSTITUTE($Q134,CHAR(160)," "))," ",REPT(" ",60)),60)))&amp;IF($U134="","","-"&amp;TRIM(RIGHT(SUBSTITUTE(TRIM(SUBSTITUTE($U134,CHAR(160)," "))," ",REPT(" ",60)),60)))&amp;".jpg")</f>
        <v/>
      </c>
    </row>
    <row r="135" ht="14" customHeight="1">
      <c r="O135" s="196">
        <f>_xlfn.LET(_xlpm.d,_xlfn.XLOOKUP(M135,'[1]Birth Dates'!$A:$A,'[1]Birth Dates'!$B:$B,"",0),IF(_xlpm.d=0,"",_xlpm.d))</f>
        <v/>
      </c>
      <c r="P135" s="196">
        <f>IF(OR(O135="",A135="",NOT(ISNUMBER(O135)),O135&gt;A135),"",DATEDIF(O135,A135,"Y")&amp;" years, "&amp;DATEDIF(O135,A135,"YM")&amp;" months, "&amp;DATEDIF(O135,A135,"MD")&amp;" days")</f>
        <v/>
      </c>
      <c r="S135" s="196">
        <f>_xlfn.LET(_xlpm.d,_xlfn.XLOOKUP(Q135,'[1]Birth Dates'!$A:$A,'[1]Birth Dates'!$B:$B,"",0),IF(_xlpm.d=0,"",_xlpm.d))</f>
        <v/>
      </c>
      <c r="T135" s="196">
        <f>IF(OR(S135="",A135="",NOT(ISNUMBER(S135)),S135&gt;A135),"",DATEDIF(S135,A135,"Y")&amp;" years, "&amp;DATEDIF(S135,A135,"YM")&amp;" months, "&amp;DATEDIF(S135,A135,"MD")&amp;" days")</f>
        <v/>
      </c>
      <c r="W135" s="196">
        <f>_xlfn.LET(_xlpm.d,_xlfn.XLOOKUP(U135,'[1]Birth Dates'!$A:$A,'[1]Birth Dates'!$B:$B,"",0),IF(_xlpm.d=0,"",_xlpm.d))</f>
        <v/>
      </c>
      <c r="X135" s="196">
        <f>IF(OR(W135="",A135="",NOT(ISNUMBER(W135)),W135&gt;A135),"",DATEDIF(W135,A135,"Y")&amp;" years, "&amp;DATEDIF(W135,A135,"YM")&amp;" months, "&amp;DATEDIF(W135,A135,"MD")&amp;" days")</f>
        <v/>
      </c>
      <c r="AR135" s="175">
        <f>IF($B135="","",TEXT($A135,"yyyymmdd")&amp;"_P"&amp;$C135&amp;"_C"&amp;$F135&amp;"_"&amp;TRIM(RIGHT(SUBSTITUTE(TRIM(SUBSTITUTE($M135,CHAR(160)," "))," ",REPT(" ",60)),60))&amp;IF($Q135="","","-"&amp;TRIM(RIGHT(SUBSTITUTE(TRIM(SUBSTITUTE($Q135,CHAR(160)," "))," ",REPT(" ",60)),60)))&amp;IF($U135="","","-"&amp;TRIM(RIGHT(SUBSTITUTE(TRIM(SUBSTITUTE($U135,CHAR(160)," "))," ",REPT(" ",60)),60)))&amp;".jpg")</f>
        <v/>
      </c>
    </row>
    <row r="136" ht="14" customHeight="1">
      <c r="O136" s="196">
        <f>_xlfn.LET(_xlpm.d,_xlfn.XLOOKUP(M136,'[1]Birth Dates'!$A:$A,'[1]Birth Dates'!$B:$B,"",0),IF(_xlpm.d=0,"",_xlpm.d))</f>
        <v/>
      </c>
      <c r="P136" s="196">
        <f>IF(OR(O136="",A136="",NOT(ISNUMBER(O136)),O136&gt;A136),"",DATEDIF(O136,A136,"Y")&amp;" years, "&amp;DATEDIF(O136,A136,"YM")&amp;" months, "&amp;DATEDIF(O136,A136,"MD")&amp;" days")</f>
        <v/>
      </c>
      <c r="S136" s="196">
        <f>_xlfn.LET(_xlpm.d,_xlfn.XLOOKUP(Q136,'[1]Birth Dates'!$A:$A,'[1]Birth Dates'!$B:$B,"",0),IF(_xlpm.d=0,"",_xlpm.d))</f>
        <v/>
      </c>
      <c r="T136" s="196">
        <f>IF(OR(S136="",A136="",NOT(ISNUMBER(S136)),S136&gt;A136),"",DATEDIF(S136,A136,"Y")&amp;" years, "&amp;DATEDIF(S136,A136,"YM")&amp;" months, "&amp;DATEDIF(S136,A136,"MD")&amp;" days")</f>
        <v/>
      </c>
      <c r="W136" s="196">
        <f>_xlfn.LET(_xlpm.d,_xlfn.XLOOKUP(U136,'[1]Birth Dates'!$A:$A,'[1]Birth Dates'!$B:$B,"",0),IF(_xlpm.d=0,"",_xlpm.d))</f>
        <v/>
      </c>
      <c r="X136" s="196">
        <f>IF(OR(W136="",A136="",NOT(ISNUMBER(W136)),W136&gt;A136),"",DATEDIF(W136,A136,"Y")&amp;" years, "&amp;DATEDIF(W136,A136,"YM")&amp;" months, "&amp;DATEDIF(W136,A136,"MD")&amp;" days")</f>
        <v/>
      </c>
      <c r="AR136" s="175">
        <f>IF($B136="","",TEXT($A136,"yyyymmdd")&amp;"_P"&amp;$C136&amp;"_C"&amp;$F136&amp;"_"&amp;TRIM(RIGHT(SUBSTITUTE(TRIM(SUBSTITUTE($M136,CHAR(160)," "))," ",REPT(" ",60)),60))&amp;IF($Q136="","","-"&amp;TRIM(RIGHT(SUBSTITUTE(TRIM(SUBSTITUTE($Q136,CHAR(160)," "))," ",REPT(" ",60)),60)))&amp;IF($U136="","","-"&amp;TRIM(RIGHT(SUBSTITUTE(TRIM(SUBSTITUTE($U136,CHAR(160)," "))," ",REPT(" ",60)),60)))&amp;".jpg")</f>
        <v/>
      </c>
    </row>
    <row r="137" ht="14" customHeight="1">
      <c r="O137" s="196">
        <f>_xlfn.LET(_xlpm.d,_xlfn.XLOOKUP(M137,'[1]Birth Dates'!$A:$A,'[1]Birth Dates'!$B:$B,"",0),IF(_xlpm.d=0,"",_xlpm.d))</f>
        <v/>
      </c>
      <c r="P137" s="196">
        <f>IF(OR(O137="",A137="",NOT(ISNUMBER(O137)),O137&gt;A137),"",DATEDIF(O137,A137,"Y")&amp;" years, "&amp;DATEDIF(O137,A137,"YM")&amp;" months, "&amp;DATEDIF(O137,A137,"MD")&amp;" days")</f>
        <v/>
      </c>
      <c r="S137" s="196">
        <f>_xlfn.LET(_xlpm.d,_xlfn.XLOOKUP(Q137,'[1]Birth Dates'!$A:$A,'[1]Birth Dates'!$B:$B,"",0),IF(_xlpm.d=0,"",_xlpm.d))</f>
        <v/>
      </c>
      <c r="T137" s="196">
        <f>IF(OR(S137="",A137="",NOT(ISNUMBER(S137)),S137&gt;A137),"",DATEDIF(S137,A137,"Y")&amp;" years, "&amp;DATEDIF(S137,A137,"YM")&amp;" months, "&amp;DATEDIF(S137,A137,"MD")&amp;" days")</f>
        <v/>
      </c>
      <c r="W137" s="196">
        <f>_xlfn.LET(_xlpm.d,_xlfn.XLOOKUP(U137,'[1]Birth Dates'!$A:$A,'[1]Birth Dates'!$B:$B,"",0),IF(_xlpm.d=0,"",_xlpm.d))</f>
        <v/>
      </c>
      <c r="X137" s="196">
        <f>IF(OR(W137="",A137="",NOT(ISNUMBER(W137)),W137&gt;A137),"",DATEDIF(W137,A137,"Y")&amp;" years, "&amp;DATEDIF(W137,A137,"YM")&amp;" months, "&amp;DATEDIF(W137,A137,"MD")&amp;" days")</f>
        <v/>
      </c>
      <c r="AR137" s="175">
        <f>IF($B137="","",TEXT($A137,"yyyymmdd")&amp;"_P"&amp;$C137&amp;"_C"&amp;$F137&amp;"_"&amp;TRIM(RIGHT(SUBSTITUTE(TRIM(SUBSTITUTE($M137,CHAR(160)," "))," ",REPT(" ",60)),60))&amp;IF($Q137="","","-"&amp;TRIM(RIGHT(SUBSTITUTE(TRIM(SUBSTITUTE($Q137,CHAR(160)," "))," ",REPT(" ",60)),60)))&amp;IF($U137="","","-"&amp;TRIM(RIGHT(SUBSTITUTE(TRIM(SUBSTITUTE($U137,CHAR(160)," "))," ",REPT(" ",60)),60)))&amp;".jpg")</f>
        <v/>
      </c>
    </row>
    <row r="138" ht="14" customHeight="1">
      <c r="O138" s="196">
        <f>_xlfn.LET(_xlpm.d,_xlfn.XLOOKUP(M138,'[1]Birth Dates'!$A:$A,'[1]Birth Dates'!$B:$B,"",0),IF(_xlpm.d=0,"",_xlpm.d))</f>
        <v/>
      </c>
      <c r="P138" s="196">
        <f>IF(OR(O138="",A138="",NOT(ISNUMBER(O138)),O138&gt;A138),"",DATEDIF(O138,A138,"Y")&amp;" years, "&amp;DATEDIF(O138,A138,"YM")&amp;" months, "&amp;DATEDIF(O138,A138,"MD")&amp;" days")</f>
        <v/>
      </c>
      <c r="S138" s="196">
        <f>_xlfn.LET(_xlpm.d,_xlfn.XLOOKUP(Q138,'[1]Birth Dates'!$A:$A,'[1]Birth Dates'!$B:$B,"",0),IF(_xlpm.d=0,"",_xlpm.d))</f>
        <v/>
      </c>
      <c r="T138" s="196">
        <f>IF(OR(S138="",A138="",NOT(ISNUMBER(S138)),S138&gt;A138),"",DATEDIF(S138,A138,"Y")&amp;" years, "&amp;DATEDIF(S138,A138,"YM")&amp;" months, "&amp;DATEDIF(S138,A138,"MD")&amp;" days")</f>
        <v/>
      </c>
      <c r="W138" s="196">
        <f>_xlfn.LET(_xlpm.d,_xlfn.XLOOKUP(U138,'[1]Birth Dates'!$A:$A,'[1]Birth Dates'!$B:$B,"",0),IF(_xlpm.d=0,"",_xlpm.d))</f>
        <v/>
      </c>
      <c r="X138" s="196">
        <f>IF(OR(W138="",A138="",NOT(ISNUMBER(W138)),W138&gt;A138),"",DATEDIF(W138,A138,"Y")&amp;" years, "&amp;DATEDIF(W138,A138,"YM")&amp;" months, "&amp;DATEDIF(W138,A138,"MD")&amp;" days")</f>
        <v/>
      </c>
      <c r="AR138" s="175">
        <f>IF($B138="","",TEXT($A138,"yyyymmdd")&amp;"_P"&amp;$C138&amp;"_C"&amp;$F138&amp;"_"&amp;TRIM(RIGHT(SUBSTITUTE(TRIM(SUBSTITUTE($M138,CHAR(160)," "))," ",REPT(" ",60)),60))&amp;IF($Q138="","","-"&amp;TRIM(RIGHT(SUBSTITUTE(TRIM(SUBSTITUTE($Q138,CHAR(160)," "))," ",REPT(" ",60)),60)))&amp;IF($U138="","","-"&amp;TRIM(RIGHT(SUBSTITUTE(TRIM(SUBSTITUTE($U138,CHAR(160)," "))," ",REPT(" ",60)),60)))&amp;".jpg")</f>
        <v/>
      </c>
    </row>
    <row r="139" ht="14" customHeight="1">
      <c r="O139" s="196">
        <f>_xlfn.LET(_xlpm.d,_xlfn.XLOOKUP(M139,'[1]Birth Dates'!$A:$A,'[1]Birth Dates'!$B:$B,"",0),IF(_xlpm.d=0,"",_xlpm.d))</f>
        <v/>
      </c>
      <c r="P139" s="196">
        <f>IF(OR(O139="",A139="",NOT(ISNUMBER(O139)),O139&gt;A139),"",DATEDIF(O139,A139,"Y")&amp;" years, "&amp;DATEDIF(O139,A139,"YM")&amp;" months, "&amp;DATEDIF(O139,A139,"MD")&amp;" days")</f>
        <v/>
      </c>
      <c r="S139" s="196">
        <f>_xlfn.LET(_xlpm.d,_xlfn.XLOOKUP(Q139,'[1]Birth Dates'!$A:$A,'[1]Birth Dates'!$B:$B,"",0),IF(_xlpm.d=0,"",_xlpm.d))</f>
        <v/>
      </c>
      <c r="T139" s="196">
        <f>IF(OR(S139="",A139="",NOT(ISNUMBER(S139)),S139&gt;A139),"",DATEDIF(S139,A139,"Y")&amp;" years, "&amp;DATEDIF(S139,A139,"YM")&amp;" months, "&amp;DATEDIF(S139,A139,"MD")&amp;" days")</f>
        <v/>
      </c>
      <c r="W139" s="196">
        <f>_xlfn.LET(_xlpm.d,_xlfn.XLOOKUP(U139,'[1]Birth Dates'!$A:$A,'[1]Birth Dates'!$B:$B,"",0),IF(_xlpm.d=0,"",_xlpm.d))</f>
        <v/>
      </c>
      <c r="X139" s="196">
        <f>IF(OR(W139="",A139="",NOT(ISNUMBER(W139)),W139&gt;A139),"",DATEDIF(W139,A139,"Y")&amp;" years, "&amp;DATEDIF(W139,A139,"YM")&amp;" months, "&amp;DATEDIF(W139,A139,"MD")&amp;" days")</f>
        <v/>
      </c>
      <c r="AR139" s="175">
        <f>IF($B139="","",TEXT($A139,"yyyymmdd")&amp;"_P"&amp;$C139&amp;"_C"&amp;$F139&amp;"_"&amp;TRIM(RIGHT(SUBSTITUTE(TRIM(SUBSTITUTE($M139,CHAR(160)," "))," ",REPT(" ",60)),60))&amp;IF($Q139="","","-"&amp;TRIM(RIGHT(SUBSTITUTE(TRIM(SUBSTITUTE($Q139,CHAR(160)," "))," ",REPT(" ",60)),60)))&amp;IF($U139="","","-"&amp;TRIM(RIGHT(SUBSTITUTE(TRIM(SUBSTITUTE($U139,CHAR(160)," "))," ",REPT(" ",60)),60)))&amp;".jpg")</f>
        <v/>
      </c>
    </row>
    <row r="140" ht="14" customHeight="1">
      <c r="O140" s="196">
        <f>_xlfn.LET(_xlpm.d,_xlfn.XLOOKUP(M140,'[1]Birth Dates'!$A:$A,'[1]Birth Dates'!$B:$B,"",0),IF(_xlpm.d=0,"",_xlpm.d))</f>
        <v/>
      </c>
      <c r="P140" s="196">
        <f>IF(OR(O140="",A140="",NOT(ISNUMBER(O140)),O140&gt;A140),"",DATEDIF(O140,A140,"Y")&amp;" years, "&amp;DATEDIF(O140,A140,"YM")&amp;" months, "&amp;DATEDIF(O140,A140,"MD")&amp;" days")</f>
        <v/>
      </c>
      <c r="S140" s="196">
        <f>_xlfn.LET(_xlpm.d,_xlfn.XLOOKUP(Q140,'[1]Birth Dates'!$A:$A,'[1]Birth Dates'!$B:$B,"",0),IF(_xlpm.d=0,"",_xlpm.d))</f>
        <v/>
      </c>
      <c r="T140" s="196">
        <f>IF(OR(S140="",A140="",NOT(ISNUMBER(S140)),S140&gt;A140),"",DATEDIF(S140,A140,"Y")&amp;" years, "&amp;DATEDIF(S140,A140,"YM")&amp;" months, "&amp;DATEDIF(S140,A140,"MD")&amp;" days")</f>
        <v/>
      </c>
      <c r="W140" s="196">
        <f>_xlfn.LET(_xlpm.d,_xlfn.XLOOKUP(U140,'[1]Birth Dates'!$A:$A,'[1]Birth Dates'!$B:$B,"",0),IF(_xlpm.d=0,"",_xlpm.d))</f>
        <v/>
      </c>
      <c r="X140" s="196">
        <f>IF(OR(W140="",A140="",NOT(ISNUMBER(W140)),W140&gt;A140),"",DATEDIF(W140,A140,"Y")&amp;" years, "&amp;DATEDIF(W140,A140,"YM")&amp;" months, "&amp;DATEDIF(W140,A140,"MD")&amp;" days")</f>
        <v/>
      </c>
      <c r="AR140" s="175">
        <f>IF($B140="","",TEXT($A140,"yyyymmdd")&amp;"_P"&amp;$C140&amp;"_C"&amp;$F140&amp;"_"&amp;TRIM(RIGHT(SUBSTITUTE(TRIM(SUBSTITUTE($M140,CHAR(160)," "))," ",REPT(" ",60)),60))&amp;IF($Q140="","","-"&amp;TRIM(RIGHT(SUBSTITUTE(TRIM(SUBSTITUTE($Q140,CHAR(160)," "))," ",REPT(" ",60)),60)))&amp;IF($U140="","","-"&amp;TRIM(RIGHT(SUBSTITUTE(TRIM(SUBSTITUTE($U140,CHAR(160)," "))," ",REPT(" ",60)),60)))&amp;".jpg")</f>
        <v/>
      </c>
    </row>
    <row r="141" ht="14" customHeight="1">
      <c r="O141" s="196">
        <f>_xlfn.LET(_xlpm.d,_xlfn.XLOOKUP(M141,'[1]Birth Dates'!$A:$A,'[1]Birth Dates'!$B:$B,"",0),IF(_xlpm.d=0,"",_xlpm.d))</f>
        <v/>
      </c>
      <c r="P141" s="196">
        <f>IF(OR(O141="",A141="",NOT(ISNUMBER(O141)),O141&gt;A141),"",DATEDIF(O141,A141,"Y")&amp;" years, "&amp;DATEDIF(O141,A141,"YM")&amp;" months, "&amp;DATEDIF(O141,A141,"MD")&amp;" days")</f>
        <v/>
      </c>
      <c r="S141" s="196">
        <f>_xlfn.LET(_xlpm.d,_xlfn.XLOOKUP(Q141,'[1]Birth Dates'!$A:$A,'[1]Birth Dates'!$B:$B,"",0),IF(_xlpm.d=0,"",_xlpm.d))</f>
        <v/>
      </c>
      <c r="T141" s="196">
        <f>IF(OR(S141="",A141="",NOT(ISNUMBER(S141)),S141&gt;A141),"",DATEDIF(S141,A141,"Y")&amp;" years, "&amp;DATEDIF(S141,A141,"YM")&amp;" months, "&amp;DATEDIF(S141,A141,"MD")&amp;" days")</f>
        <v/>
      </c>
      <c r="W141" s="196">
        <f>_xlfn.LET(_xlpm.d,_xlfn.XLOOKUP(U141,'[1]Birth Dates'!$A:$A,'[1]Birth Dates'!$B:$B,"",0),IF(_xlpm.d=0,"",_xlpm.d))</f>
        <v/>
      </c>
      <c r="X141" s="196">
        <f>IF(OR(W141="",A141="",NOT(ISNUMBER(W141)),W141&gt;A141),"",DATEDIF(W141,A141,"Y")&amp;" years, "&amp;DATEDIF(W141,A141,"YM")&amp;" months, "&amp;DATEDIF(W141,A141,"MD")&amp;" days")</f>
        <v/>
      </c>
      <c r="AR141" s="175">
        <f>IF($B141="","",TEXT($A141,"yyyymmdd")&amp;"_P"&amp;$C141&amp;"_C"&amp;$F141&amp;"_"&amp;TRIM(RIGHT(SUBSTITUTE(TRIM(SUBSTITUTE($M141,CHAR(160)," "))," ",REPT(" ",60)),60))&amp;IF($Q141="","","-"&amp;TRIM(RIGHT(SUBSTITUTE(TRIM(SUBSTITUTE($Q141,CHAR(160)," "))," ",REPT(" ",60)),60)))&amp;IF($U141="","","-"&amp;TRIM(RIGHT(SUBSTITUTE(TRIM(SUBSTITUTE($U141,CHAR(160)," "))," ",REPT(" ",60)),60)))&amp;".jpg")</f>
        <v/>
      </c>
    </row>
    <row r="142" ht="14" customHeight="1">
      <c r="O142" s="196">
        <f>_xlfn.LET(_xlpm.d,_xlfn.XLOOKUP(M142,'[1]Birth Dates'!$A:$A,'[1]Birth Dates'!$B:$B,"",0),IF(_xlpm.d=0,"",_xlpm.d))</f>
        <v/>
      </c>
      <c r="P142" s="196">
        <f>IF(OR(O142="",A142="",NOT(ISNUMBER(O142)),O142&gt;A142),"",DATEDIF(O142,A142,"Y")&amp;" years, "&amp;DATEDIF(O142,A142,"YM")&amp;" months, "&amp;DATEDIF(O142,A142,"MD")&amp;" days")</f>
        <v/>
      </c>
      <c r="S142" s="196">
        <f>_xlfn.LET(_xlpm.d,_xlfn.XLOOKUP(Q142,'[1]Birth Dates'!$A:$A,'[1]Birth Dates'!$B:$B,"",0),IF(_xlpm.d=0,"",_xlpm.d))</f>
        <v/>
      </c>
      <c r="T142" s="196">
        <f>IF(OR(S142="",A142="",NOT(ISNUMBER(S142)),S142&gt;A142),"",DATEDIF(S142,A142,"Y")&amp;" years, "&amp;DATEDIF(S142,A142,"YM")&amp;" months, "&amp;DATEDIF(S142,A142,"MD")&amp;" days")</f>
        <v/>
      </c>
      <c r="W142" s="196">
        <f>_xlfn.LET(_xlpm.d,_xlfn.XLOOKUP(U142,'[1]Birth Dates'!$A:$A,'[1]Birth Dates'!$B:$B,"",0),IF(_xlpm.d=0,"",_xlpm.d))</f>
        <v/>
      </c>
      <c r="X142" s="196">
        <f>IF(OR(W142="",A142="",NOT(ISNUMBER(W142)),W142&gt;A142),"",DATEDIF(W142,A142,"Y")&amp;" years, "&amp;DATEDIF(W142,A142,"YM")&amp;" months, "&amp;DATEDIF(W142,A142,"MD")&amp;" days")</f>
        <v/>
      </c>
      <c r="AR142" s="175">
        <f>IF($B142="","",TEXT($A142,"yyyymmdd")&amp;"_P"&amp;$C142&amp;"_C"&amp;$F142&amp;"_"&amp;TRIM(RIGHT(SUBSTITUTE(TRIM(SUBSTITUTE($M142,CHAR(160)," "))," ",REPT(" ",60)),60))&amp;IF($Q142="","","-"&amp;TRIM(RIGHT(SUBSTITUTE(TRIM(SUBSTITUTE($Q142,CHAR(160)," "))," ",REPT(" ",60)),60)))&amp;IF($U142="","","-"&amp;TRIM(RIGHT(SUBSTITUTE(TRIM(SUBSTITUTE($U142,CHAR(160)," "))," ",REPT(" ",60)),60)))&amp;".jpg")</f>
        <v/>
      </c>
    </row>
    <row r="143" ht="14" customHeight="1">
      <c r="O143" s="196">
        <f>_xlfn.LET(_xlpm.d,_xlfn.XLOOKUP(M143,'[1]Birth Dates'!$A:$A,'[1]Birth Dates'!$B:$B,"",0),IF(_xlpm.d=0,"",_xlpm.d))</f>
        <v/>
      </c>
      <c r="P143" s="196">
        <f>IF(OR(O143="",A143="",NOT(ISNUMBER(O143)),O143&gt;A143),"",DATEDIF(O143,A143,"Y")&amp;" years, "&amp;DATEDIF(O143,A143,"YM")&amp;" months, "&amp;DATEDIF(O143,A143,"MD")&amp;" days")</f>
        <v/>
      </c>
      <c r="S143" s="196">
        <f>_xlfn.LET(_xlpm.d,_xlfn.XLOOKUP(Q143,'[1]Birth Dates'!$A:$A,'[1]Birth Dates'!$B:$B,"",0),IF(_xlpm.d=0,"",_xlpm.d))</f>
        <v/>
      </c>
      <c r="T143" s="196">
        <f>IF(OR(S143="",A143="",NOT(ISNUMBER(S143)),S143&gt;A143),"",DATEDIF(S143,A143,"Y")&amp;" years, "&amp;DATEDIF(S143,A143,"YM")&amp;" months, "&amp;DATEDIF(S143,A143,"MD")&amp;" days")</f>
        <v/>
      </c>
      <c r="W143" s="196">
        <f>_xlfn.LET(_xlpm.d,_xlfn.XLOOKUP(U143,'[1]Birth Dates'!$A:$A,'[1]Birth Dates'!$B:$B,"",0),IF(_xlpm.d=0,"",_xlpm.d))</f>
        <v/>
      </c>
      <c r="X143" s="196">
        <f>IF(OR(W143="",A143="",NOT(ISNUMBER(W143)),W143&gt;A143),"",DATEDIF(W143,A143,"Y")&amp;" years, "&amp;DATEDIF(W143,A143,"YM")&amp;" months, "&amp;DATEDIF(W143,A143,"MD")&amp;" days")</f>
        <v/>
      </c>
      <c r="AR143" s="175">
        <f>IF($B143="","",TEXT($A143,"yyyymmdd")&amp;"_P"&amp;$C143&amp;"_C"&amp;$F143&amp;"_"&amp;TRIM(RIGHT(SUBSTITUTE(TRIM(SUBSTITUTE($M143,CHAR(160)," "))," ",REPT(" ",60)),60))&amp;IF($Q143="","","-"&amp;TRIM(RIGHT(SUBSTITUTE(TRIM(SUBSTITUTE($Q143,CHAR(160)," "))," ",REPT(" ",60)),60)))&amp;IF($U143="","","-"&amp;TRIM(RIGHT(SUBSTITUTE(TRIM(SUBSTITUTE($U143,CHAR(160)," "))," ",REPT(" ",60)),60)))&amp;".jpg")</f>
        <v/>
      </c>
    </row>
    <row r="144" ht="14" customHeight="1">
      <c r="O144" s="196">
        <f>_xlfn.LET(_xlpm.d,_xlfn.XLOOKUP(M144,'[1]Birth Dates'!$A:$A,'[1]Birth Dates'!$B:$B,"",0),IF(_xlpm.d=0,"",_xlpm.d))</f>
        <v/>
      </c>
      <c r="P144" s="196">
        <f>IF(OR(O144="",A144="",NOT(ISNUMBER(O144)),O144&gt;A144),"",DATEDIF(O144,A144,"Y")&amp;" years, "&amp;DATEDIF(O144,A144,"YM")&amp;" months, "&amp;DATEDIF(O144,A144,"MD")&amp;" days")</f>
        <v/>
      </c>
      <c r="S144" s="196">
        <f>_xlfn.LET(_xlpm.d,_xlfn.XLOOKUP(Q144,'[1]Birth Dates'!$A:$A,'[1]Birth Dates'!$B:$B,"",0),IF(_xlpm.d=0,"",_xlpm.d))</f>
        <v/>
      </c>
      <c r="T144" s="196">
        <f>IF(OR(S144="",A144="",NOT(ISNUMBER(S144)),S144&gt;A144),"",DATEDIF(S144,A144,"Y")&amp;" years, "&amp;DATEDIF(S144,A144,"YM")&amp;" months, "&amp;DATEDIF(S144,A144,"MD")&amp;" days")</f>
        <v/>
      </c>
      <c r="W144" s="196">
        <f>_xlfn.LET(_xlpm.d,_xlfn.XLOOKUP(U144,'[1]Birth Dates'!$A:$A,'[1]Birth Dates'!$B:$B,"",0),IF(_xlpm.d=0,"",_xlpm.d))</f>
        <v/>
      </c>
      <c r="X144" s="196">
        <f>IF(OR(W144="",A144="",NOT(ISNUMBER(W144)),W144&gt;A144),"",DATEDIF(W144,A144,"Y")&amp;" years, "&amp;DATEDIF(W144,A144,"YM")&amp;" months, "&amp;DATEDIF(W144,A144,"MD")&amp;" days")</f>
        <v/>
      </c>
      <c r="AR144" s="175">
        <f>IF($B144="","",TEXT($A144,"yyyymmdd")&amp;"_P"&amp;$C144&amp;"_C"&amp;$F144&amp;"_"&amp;TRIM(RIGHT(SUBSTITUTE(TRIM(SUBSTITUTE($M144,CHAR(160)," "))," ",REPT(" ",60)),60))&amp;IF($Q144="","","-"&amp;TRIM(RIGHT(SUBSTITUTE(TRIM(SUBSTITUTE($Q144,CHAR(160)," "))," ",REPT(" ",60)),60)))&amp;IF($U144="","","-"&amp;TRIM(RIGHT(SUBSTITUTE(TRIM(SUBSTITUTE($U144,CHAR(160)," "))," ",REPT(" ",60)),60)))&amp;".jpg")</f>
        <v/>
      </c>
    </row>
    <row r="145" ht="14" customHeight="1">
      <c r="O145" s="196">
        <f>_xlfn.LET(_xlpm.d,_xlfn.XLOOKUP(M145,'[1]Birth Dates'!$A:$A,'[1]Birth Dates'!$B:$B,"",0),IF(_xlpm.d=0,"",_xlpm.d))</f>
        <v/>
      </c>
      <c r="P145" s="196">
        <f>IF(OR(O145="",A145="",NOT(ISNUMBER(O145)),O145&gt;A145),"",DATEDIF(O145,A145,"Y")&amp;" years, "&amp;DATEDIF(O145,A145,"YM")&amp;" months, "&amp;DATEDIF(O145,A145,"MD")&amp;" days")</f>
        <v/>
      </c>
      <c r="S145" s="196">
        <f>_xlfn.LET(_xlpm.d,_xlfn.XLOOKUP(Q145,'[1]Birth Dates'!$A:$A,'[1]Birth Dates'!$B:$B,"",0),IF(_xlpm.d=0,"",_xlpm.d))</f>
        <v/>
      </c>
      <c r="T145" s="196">
        <f>IF(OR(S145="",A145="",NOT(ISNUMBER(S145)),S145&gt;A145),"",DATEDIF(S145,A145,"Y")&amp;" years, "&amp;DATEDIF(S145,A145,"YM")&amp;" months, "&amp;DATEDIF(S145,A145,"MD")&amp;" days")</f>
        <v/>
      </c>
      <c r="W145" s="196">
        <f>_xlfn.LET(_xlpm.d,_xlfn.XLOOKUP(U145,'[1]Birth Dates'!$A:$A,'[1]Birth Dates'!$B:$B,"",0),IF(_xlpm.d=0,"",_xlpm.d))</f>
        <v/>
      </c>
      <c r="X145" s="196">
        <f>IF(OR(W145="",A145="",NOT(ISNUMBER(W145)),W145&gt;A145),"",DATEDIF(W145,A145,"Y")&amp;" years, "&amp;DATEDIF(W145,A145,"YM")&amp;" months, "&amp;DATEDIF(W145,A145,"MD")&amp;" days")</f>
        <v/>
      </c>
      <c r="AR145" s="175">
        <f>IF($B145="","",TEXT($A145,"yyyymmdd")&amp;"_P"&amp;$C145&amp;"_C"&amp;$F145&amp;"_"&amp;TRIM(RIGHT(SUBSTITUTE(TRIM(SUBSTITUTE($M145,CHAR(160)," "))," ",REPT(" ",60)),60))&amp;IF($Q145="","","-"&amp;TRIM(RIGHT(SUBSTITUTE(TRIM(SUBSTITUTE($Q145,CHAR(160)," "))," ",REPT(" ",60)),60)))&amp;IF($U145="","","-"&amp;TRIM(RIGHT(SUBSTITUTE(TRIM(SUBSTITUTE($U145,CHAR(160)," "))," ",REPT(" ",60)),60)))&amp;".jpg")</f>
        <v/>
      </c>
    </row>
    <row r="146" ht="14" customHeight="1">
      <c r="O146" s="196">
        <f>_xlfn.LET(_xlpm.d,_xlfn.XLOOKUP(M146,'[1]Birth Dates'!$A:$A,'[1]Birth Dates'!$B:$B,"",0),IF(_xlpm.d=0,"",_xlpm.d))</f>
        <v/>
      </c>
      <c r="P146" s="196">
        <f>IF(OR(O146="",A146="",NOT(ISNUMBER(O146)),O146&gt;A146),"",DATEDIF(O146,A146,"Y")&amp;" years, "&amp;DATEDIF(O146,A146,"YM")&amp;" months, "&amp;DATEDIF(O146,A146,"MD")&amp;" days")</f>
        <v/>
      </c>
      <c r="S146" s="196">
        <f>_xlfn.LET(_xlpm.d,_xlfn.XLOOKUP(Q146,'[1]Birth Dates'!$A:$A,'[1]Birth Dates'!$B:$B,"",0),IF(_xlpm.d=0,"",_xlpm.d))</f>
        <v/>
      </c>
      <c r="T146" s="196">
        <f>IF(OR(S146="",A146="",NOT(ISNUMBER(S146)),S146&gt;A146),"",DATEDIF(S146,A146,"Y")&amp;" years, "&amp;DATEDIF(S146,A146,"YM")&amp;" months, "&amp;DATEDIF(S146,A146,"MD")&amp;" days")</f>
        <v/>
      </c>
      <c r="W146" s="196">
        <f>_xlfn.LET(_xlpm.d,_xlfn.XLOOKUP(U146,'[1]Birth Dates'!$A:$A,'[1]Birth Dates'!$B:$B,"",0),IF(_xlpm.d=0,"",_xlpm.d))</f>
        <v/>
      </c>
      <c r="X146" s="196">
        <f>IF(OR(W146="",A146="",NOT(ISNUMBER(W146)),W146&gt;A146),"",DATEDIF(W146,A146,"Y")&amp;" years, "&amp;DATEDIF(W146,A146,"YM")&amp;" months, "&amp;DATEDIF(W146,A146,"MD")&amp;" days")</f>
        <v/>
      </c>
      <c r="AR146" s="175">
        <f>IF($B146="","",TEXT($A146,"yyyymmdd")&amp;"_P"&amp;$C146&amp;"_C"&amp;$F146&amp;"_"&amp;TRIM(RIGHT(SUBSTITUTE(TRIM(SUBSTITUTE($M146,CHAR(160)," "))," ",REPT(" ",60)),60))&amp;IF($Q146="","","-"&amp;TRIM(RIGHT(SUBSTITUTE(TRIM(SUBSTITUTE($Q146,CHAR(160)," "))," ",REPT(" ",60)),60)))&amp;IF($U146="","","-"&amp;TRIM(RIGHT(SUBSTITUTE(TRIM(SUBSTITUTE($U146,CHAR(160)," "))," ",REPT(" ",60)),60)))&amp;".jpg")</f>
        <v/>
      </c>
    </row>
    <row r="147" ht="14" customHeight="1">
      <c r="O147" s="196">
        <f>_xlfn.LET(_xlpm.d,_xlfn.XLOOKUP(M147,'[1]Birth Dates'!$A:$A,'[1]Birth Dates'!$B:$B,"",0),IF(_xlpm.d=0,"",_xlpm.d))</f>
        <v/>
      </c>
      <c r="P147" s="196">
        <f>IF(OR(O147="",A147="",NOT(ISNUMBER(O147)),O147&gt;A147),"",DATEDIF(O147,A147,"Y")&amp;" years, "&amp;DATEDIF(O147,A147,"YM")&amp;" months, "&amp;DATEDIF(O147,A147,"MD")&amp;" days")</f>
        <v/>
      </c>
      <c r="S147" s="196">
        <f>_xlfn.LET(_xlpm.d,_xlfn.XLOOKUP(Q147,'[1]Birth Dates'!$A:$A,'[1]Birth Dates'!$B:$B,"",0),IF(_xlpm.d=0,"",_xlpm.d))</f>
        <v/>
      </c>
      <c r="T147" s="196">
        <f>IF(OR(S147="",A147="",NOT(ISNUMBER(S147)),S147&gt;A147),"",DATEDIF(S147,A147,"Y")&amp;" years, "&amp;DATEDIF(S147,A147,"YM")&amp;" months, "&amp;DATEDIF(S147,A147,"MD")&amp;" days")</f>
        <v/>
      </c>
      <c r="W147" s="196">
        <f>_xlfn.LET(_xlpm.d,_xlfn.XLOOKUP(U147,'[1]Birth Dates'!$A:$A,'[1]Birth Dates'!$B:$B,"",0),IF(_xlpm.d=0,"",_xlpm.d))</f>
        <v/>
      </c>
      <c r="X147" s="196">
        <f>IF(OR(W147="",A147="",NOT(ISNUMBER(W147)),W147&gt;A147),"",DATEDIF(W147,A147,"Y")&amp;" years, "&amp;DATEDIF(W147,A147,"YM")&amp;" months, "&amp;DATEDIF(W147,A147,"MD")&amp;" days")</f>
        <v/>
      </c>
      <c r="AR147" s="175">
        <f>IF($B147="","",TEXT($A147,"yyyymmdd")&amp;"_P"&amp;$C147&amp;"_C"&amp;$F147&amp;"_"&amp;TRIM(RIGHT(SUBSTITUTE(TRIM(SUBSTITUTE($M147,CHAR(160)," "))," ",REPT(" ",60)),60))&amp;IF($Q147="","","-"&amp;TRIM(RIGHT(SUBSTITUTE(TRIM(SUBSTITUTE($Q147,CHAR(160)," "))," ",REPT(" ",60)),60)))&amp;IF($U147="","","-"&amp;TRIM(RIGHT(SUBSTITUTE(TRIM(SUBSTITUTE($U147,CHAR(160)," "))," ",REPT(" ",60)),60)))&amp;".jpg")</f>
        <v/>
      </c>
    </row>
    <row r="148" ht="14" customHeight="1">
      <c r="O148" s="196">
        <f>_xlfn.LET(_xlpm.d,_xlfn.XLOOKUP(M148,'[1]Birth Dates'!$A:$A,'[1]Birth Dates'!$B:$B,"",0),IF(_xlpm.d=0,"",_xlpm.d))</f>
        <v/>
      </c>
      <c r="P148" s="196">
        <f>IF(OR(O148="",A148="",NOT(ISNUMBER(O148)),O148&gt;A148),"",DATEDIF(O148,A148,"Y")&amp;" years, "&amp;DATEDIF(O148,A148,"YM")&amp;" months, "&amp;DATEDIF(O148,A148,"MD")&amp;" days")</f>
        <v/>
      </c>
      <c r="S148" s="196">
        <f>_xlfn.LET(_xlpm.d,_xlfn.XLOOKUP(Q148,'[1]Birth Dates'!$A:$A,'[1]Birth Dates'!$B:$B,"",0),IF(_xlpm.d=0,"",_xlpm.d))</f>
        <v/>
      </c>
      <c r="T148" s="196">
        <f>IF(OR(S148="",A148="",NOT(ISNUMBER(S148)),S148&gt;A148),"",DATEDIF(S148,A148,"Y")&amp;" years, "&amp;DATEDIF(S148,A148,"YM")&amp;" months, "&amp;DATEDIF(S148,A148,"MD")&amp;" days")</f>
        <v/>
      </c>
      <c r="W148" s="196">
        <f>_xlfn.LET(_xlpm.d,_xlfn.XLOOKUP(U148,'[1]Birth Dates'!$A:$A,'[1]Birth Dates'!$B:$B,"",0),IF(_xlpm.d=0,"",_xlpm.d))</f>
        <v/>
      </c>
      <c r="X148" s="196">
        <f>IF(OR(W148="",A148="",NOT(ISNUMBER(W148)),W148&gt;A148),"",DATEDIF(W148,A148,"Y")&amp;" years, "&amp;DATEDIF(W148,A148,"YM")&amp;" months, "&amp;DATEDIF(W148,A148,"MD")&amp;" days")</f>
        <v/>
      </c>
      <c r="AR148" s="175">
        <f>IF($B148="","",TEXT($A148,"yyyymmdd")&amp;"_P"&amp;$C148&amp;"_C"&amp;$F148&amp;"_"&amp;TRIM(RIGHT(SUBSTITUTE(TRIM(SUBSTITUTE($M148,CHAR(160)," "))," ",REPT(" ",60)),60))&amp;IF($Q148="","","-"&amp;TRIM(RIGHT(SUBSTITUTE(TRIM(SUBSTITUTE($Q148,CHAR(160)," "))," ",REPT(" ",60)),60)))&amp;IF($U148="","","-"&amp;TRIM(RIGHT(SUBSTITUTE(TRIM(SUBSTITUTE($U148,CHAR(160)," "))," ",REPT(" ",60)),60)))&amp;".jpg")</f>
        <v/>
      </c>
    </row>
    <row r="149" ht="14" customHeight="1">
      <c r="O149" s="196">
        <f>_xlfn.LET(_xlpm.d,_xlfn.XLOOKUP(M149,'[1]Birth Dates'!$A:$A,'[1]Birth Dates'!$B:$B,"",0),IF(_xlpm.d=0,"",_xlpm.d))</f>
        <v/>
      </c>
      <c r="P149" s="196">
        <f>IF(OR(O149="",A149="",NOT(ISNUMBER(O149)),O149&gt;A149),"",DATEDIF(O149,A149,"Y")&amp;" years, "&amp;DATEDIF(O149,A149,"YM")&amp;" months, "&amp;DATEDIF(O149,A149,"MD")&amp;" days")</f>
        <v/>
      </c>
      <c r="S149" s="196">
        <f>_xlfn.LET(_xlpm.d,_xlfn.XLOOKUP(Q149,'[1]Birth Dates'!$A:$A,'[1]Birth Dates'!$B:$B,"",0),IF(_xlpm.d=0,"",_xlpm.d))</f>
        <v/>
      </c>
      <c r="T149" s="196">
        <f>IF(OR(S149="",A149="",NOT(ISNUMBER(S149)),S149&gt;A149),"",DATEDIF(S149,A149,"Y")&amp;" years, "&amp;DATEDIF(S149,A149,"YM")&amp;" months, "&amp;DATEDIF(S149,A149,"MD")&amp;" days")</f>
        <v/>
      </c>
      <c r="W149" s="196">
        <f>_xlfn.LET(_xlpm.d,_xlfn.XLOOKUP(U149,'[1]Birth Dates'!$A:$A,'[1]Birth Dates'!$B:$B,"",0),IF(_xlpm.d=0,"",_xlpm.d))</f>
        <v/>
      </c>
      <c r="X149" s="196">
        <f>IF(OR(W149="",A149="",NOT(ISNUMBER(W149)),W149&gt;A149),"",DATEDIF(W149,A149,"Y")&amp;" years, "&amp;DATEDIF(W149,A149,"YM")&amp;" months, "&amp;DATEDIF(W149,A149,"MD")&amp;" days")</f>
        <v/>
      </c>
      <c r="AR149" s="175">
        <f>IF($B149="","",TEXT($A149,"yyyymmdd")&amp;"_P"&amp;$C149&amp;"_C"&amp;$F149&amp;"_"&amp;TRIM(RIGHT(SUBSTITUTE(TRIM(SUBSTITUTE($M149,CHAR(160)," "))," ",REPT(" ",60)),60))&amp;IF($Q149="","","-"&amp;TRIM(RIGHT(SUBSTITUTE(TRIM(SUBSTITUTE($Q149,CHAR(160)," "))," ",REPT(" ",60)),60)))&amp;IF($U149="","","-"&amp;TRIM(RIGHT(SUBSTITUTE(TRIM(SUBSTITUTE($U149,CHAR(160)," "))," ",REPT(" ",60)),60)))&amp;".jpg")</f>
        <v/>
      </c>
    </row>
    <row r="150" ht="14" customHeight="1">
      <c r="O150" s="196">
        <f>_xlfn.LET(_xlpm.d,_xlfn.XLOOKUP(M150,'[1]Birth Dates'!$A:$A,'[1]Birth Dates'!$B:$B,"",0),IF(_xlpm.d=0,"",_xlpm.d))</f>
        <v/>
      </c>
      <c r="P150" s="196">
        <f>IF(OR(O150="",A150="",NOT(ISNUMBER(O150)),O150&gt;A150),"",DATEDIF(O150,A150,"Y")&amp;" years, "&amp;DATEDIF(O150,A150,"YM")&amp;" months, "&amp;DATEDIF(O150,A150,"MD")&amp;" days")</f>
        <v/>
      </c>
      <c r="S150" s="196">
        <f>_xlfn.LET(_xlpm.d,_xlfn.XLOOKUP(Q150,'[1]Birth Dates'!$A:$A,'[1]Birth Dates'!$B:$B,"",0),IF(_xlpm.d=0,"",_xlpm.d))</f>
        <v/>
      </c>
      <c r="T150" s="196">
        <f>IF(OR(S150="",A150="",NOT(ISNUMBER(S150)),S150&gt;A150),"",DATEDIF(S150,A150,"Y")&amp;" years, "&amp;DATEDIF(S150,A150,"YM")&amp;" months, "&amp;DATEDIF(S150,A150,"MD")&amp;" days")</f>
        <v/>
      </c>
      <c r="W150" s="196">
        <f>_xlfn.LET(_xlpm.d,_xlfn.XLOOKUP(U150,'[1]Birth Dates'!$A:$A,'[1]Birth Dates'!$B:$B,"",0),IF(_xlpm.d=0,"",_xlpm.d))</f>
        <v/>
      </c>
      <c r="X150" s="196">
        <f>IF(OR(W150="",A150="",NOT(ISNUMBER(W150)),W150&gt;A150),"",DATEDIF(W150,A150,"Y")&amp;" years, "&amp;DATEDIF(W150,A150,"YM")&amp;" months, "&amp;DATEDIF(W150,A150,"MD")&amp;" days")</f>
        <v/>
      </c>
      <c r="AR150" s="175">
        <f>IF($B150="","",TEXT($A150,"yyyymmdd")&amp;"_P"&amp;$C150&amp;"_C"&amp;$F150&amp;"_"&amp;TRIM(RIGHT(SUBSTITUTE(TRIM(SUBSTITUTE($M150,CHAR(160)," "))," ",REPT(" ",60)),60))&amp;IF($Q150="","","-"&amp;TRIM(RIGHT(SUBSTITUTE(TRIM(SUBSTITUTE($Q150,CHAR(160)," "))," ",REPT(" ",60)),60)))&amp;IF($U150="","","-"&amp;TRIM(RIGHT(SUBSTITUTE(TRIM(SUBSTITUTE($U150,CHAR(160)," "))," ",REPT(" ",60)),60)))&amp;".jpg")</f>
        <v/>
      </c>
    </row>
    <row r="151" ht="14" customHeight="1">
      <c r="O151" s="196">
        <f>_xlfn.LET(_xlpm.d,_xlfn.XLOOKUP(M151,'[1]Birth Dates'!$A:$A,'[1]Birth Dates'!$B:$B,"",0),IF(_xlpm.d=0,"",_xlpm.d))</f>
        <v/>
      </c>
      <c r="P151" s="196">
        <f>IF(OR(O151="",A151="",NOT(ISNUMBER(O151)),O151&gt;A151),"",DATEDIF(O151,A151,"Y")&amp;" years, "&amp;DATEDIF(O151,A151,"YM")&amp;" months, "&amp;DATEDIF(O151,A151,"MD")&amp;" days")</f>
        <v/>
      </c>
      <c r="S151" s="196">
        <f>_xlfn.LET(_xlpm.d,_xlfn.XLOOKUP(Q151,'[1]Birth Dates'!$A:$A,'[1]Birth Dates'!$B:$B,"",0),IF(_xlpm.d=0,"",_xlpm.d))</f>
        <v/>
      </c>
      <c r="T151" s="196">
        <f>IF(OR(S151="",A151="",NOT(ISNUMBER(S151)),S151&gt;A151),"",DATEDIF(S151,A151,"Y")&amp;" years, "&amp;DATEDIF(S151,A151,"YM")&amp;" months, "&amp;DATEDIF(S151,A151,"MD")&amp;" days")</f>
        <v/>
      </c>
      <c r="W151" s="196">
        <f>_xlfn.LET(_xlpm.d,_xlfn.XLOOKUP(U151,'[1]Birth Dates'!$A:$A,'[1]Birth Dates'!$B:$B,"",0),IF(_xlpm.d=0,"",_xlpm.d))</f>
        <v/>
      </c>
      <c r="X151" s="196">
        <f>IF(OR(W151="",A151="",NOT(ISNUMBER(W151)),W151&gt;A151),"",DATEDIF(W151,A151,"Y")&amp;" years, "&amp;DATEDIF(W151,A151,"YM")&amp;" months, "&amp;DATEDIF(W151,A151,"MD")&amp;" days")</f>
        <v/>
      </c>
      <c r="AR151" s="175">
        <f>IF($B151="","",TEXT($A151,"yyyymmdd")&amp;"_P"&amp;$C151&amp;"_C"&amp;$F151&amp;"_"&amp;TRIM(RIGHT(SUBSTITUTE(TRIM(SUBSTITUTE($M151,CHAR(160)," "))," ",REPT(" ",60)),60))&amp;IF($Q151="","","-"&amp;TRIM(RIGHT(SUBSTITUTE(TRIM(SUBSTITUTE($Q151,CHAR(160)," "))," ",REPT(" ",60)),60)))&amp;IF($U151="","","-"&amp;TRIM(RIGHT(SUBSTITUTE(TRIM(SUBSTITUTE($U151,CHAR(160)," "))," ",REPT(" ",60)),60)))&amp;".jpg")</f>
        <v/>
      </c>
    </row>
    <row r="152" ht="14" customHeight="1">
      <c r="O152" s="196">
        <f>_xlfn.LET(_xlpm.d,_xlfn.XLOOKUP(M152,'[1]Birth Dates'!$A:$A,'[1]Birth Dates'!$B:$B,"",0),IF(_xlpm.d=0,"",_xlpm.d))</f>
        <v/>
      </c>
      <c r="P152" s="196">
        <f>IF(OR(O152="",A152="",NOT(ISNUMBER(O152)),O152&gt;A152),"",DATEDIF(O152,A152,"Y")&amp;" years, "&amp;DATEDIF(O152,A152,"YM")&amp;" months, "&amp;DATEDIF(O152,A152,"MD")&amp;" days")</f>
        <v/>
      </c>
      <c r="S152" s="196">
        <f>_xlfn.LET(_xlpm.d,_xlfn.XLOOKUP(Q152,'[1]Birth Dates'!$A:$A,'[1]Birth Dates'!$B:$B,"",0),IF(_xlpm.d=0,"",_xlpm.d))</f>
        <v/>
      </c>
      <c r="T152" s="196">
        <f>IF(OR(S152="",A152="",NOT(ISNUMBER(S152)),S152&gt;A152),"",DATEDIF(S152,A152,"Y")&amp;" years, "&amp;DATEDIF(S152,A152,"YM")&amp;" months, "&amp;DATEDIF(S152,A152,"MD")&amp;" days")</f>
        <v/>
      </c>
      <c r="W152" s="196">
        <f>_xlfn.LET(_xlpm.d,_xlfn.XLOOKUP(U152,'[1]Birth Dates'!$A:$A,'[1]Birth Dates'!$B:$B,"",0),IF(_xlpm.d=0,"",_xlpm.d))</f>
        <v/>
      </c>
      <c r="X152" s="196">
        <f>IF(OR(W152="",A152="",NOT(ISNUMBER(W152)),W152&gt;A152),"",DATEDIF(W152,A152,"Y")&amp;" years, "&amp;DATEDIF(W152,A152,"YM")&amp;" months, "&amp;DATEDIF(W152,A152,"MD")&amp;" days")</f>
        <v/>
      </c>
      <c r="AR152" s="175">
        <f>IF($B152="","",TEXT($A152,"yyyymmdd")&amp;"_P"&amp;$C152&amp;"_C"&amp;$F152&amp;"_"&amp;TRIM(RIGHT(SUBSTITUTE(TRIM(SUBSTITUTE($M152,CHAR(160)," "))," ",REPT(" ",60)),60))&amp;IF($Q152="","","-"&amp;TRIM(RIGHT(SUBSTITUTE(TRIM(SUBSTITUTE($Q152,CHAR(160)," "))," ",REPT(" ",60)),60)))&amp;IF($U152="","","-"&amp;TRIM(RIGHT(SUBSTITUTE(TRIM(SUBSTITUTE($U152,CHAR(160)," "))," ",REPT(" ",60)),60)))&amp;".jpg")</f>
        <v/>
      </c>
    </row>
    <row r="153" ht="14" customHeight="1">
      <c r="O153" s="196">
        <f>_xlfn.LET(_xlpm.d,_xlfn.XLOOKUP(M153,'[1]Birth Dates'!$A:$A,'[1]Birth Dates'!$B:$B,"",0),IF(_xlpm.d=0,"",_xlpm.d))</f>
        <v/>
      </c>
      <c r="P153" s="196">
        <f>IF(OR(O153="",A153="",NOT(ISNUMBER(O153)),O153&gt;A153),"",DATEDIF(O153,A153,"Y")&amp;" years, "&amp;DATEDIF(O153,A153,"YM")&amp;" months, "&amp;DATEDIF(O153,A153,"MD")&amp;" days")</f>
        <v/>
      </c>
      <c r="S153" s="196">
        <f>_xlfn.LET(_xlpm.d,_xlfn.XLOOKUP(Q153,'[1]Birth Dates'!$A:$A,'[1]Birth Dates'!$B:$B,"",0),IF(_xlpm.d=0,"",_xlpm.d))</f>
        <v/>
      </c>
      <c r="T153" s="196">
        <f>IF(OR(S153="",A153="",NOT(ISNUMBER(S153)),S153&gt;A153),"",DATEDIF(S153,A153,"Y")&amp;" years, "&amp;DATEDIF(S153,A153,"YM")&amp;" months, "&amp;DATEDIF(S153,A153,"MD")&amp;" days")</f>
        <v/>
      </c>
      <c r="W153" s="196">
        <f>_xlfn.LET(_xlpm.d,_xlfn.XLOOKUP(U153,'[1]Birth Dates'!$A:$A,'[1]Birth Dates'!$B:$B,"",0),IF(_xlpm.d=0,"",_xlpm.d))</f>
        <v/>
      </c>
      <c r="X153" s="196">
        <f>IF(OR(W153="",A153="",NOT(ISNUMBER(W153)),W153&gt;A153),"",DATEDIF(W153,A153,"Y")&amp;" years, "&amp;DATEDIF(W153,A153,"YM")&amp;" months, "&amp;DATEDIF(W153,A153,"MD")&amp;" days")</f>
        <v/>
      </c>
      <c r="AR153" s="175">
        <f>IF($B153="","",TEXT($A153,"yyyymmdd")&amp;"_P"&amp;$C153&amp;"_C"&amp;$F153&amp;"_"&amp;TRIM(RIGHT(SUBSTITUTE(TRIM(SUBSTITUTE($M153,CHAR(160)," "))," ",REPT(" ",60)),60))&amp;IF($Q153="","","-"&amp;TRIM(RIGHT(SUBSTITUTE(TRIM(SUBSTITUTE($Q153,CHAR(160)," "))," ",REPT(" ",60)),60)))&amp;IF($U153="","","-"&amp;TRIM(RIGHT(SUBSTITUTE(TRIM(SUBSTITUTE($U153,CHAR(160)," "))," ",REPT(" ",60)),60)))&amp;".jpg")</f>
        <v/>
      </c>
    </row>
    <row r="154" ht="14" customHeight="1">
      <c r="O154" s="196">
        <f>_xlfn.LET(_xlpm.d,_xlfn.XLOOKUP(M154,'[1]Birth Dates'!$A:$A,'[1]Birth Dates'!$B:$B,"",0),IF(_xlpm.d=0,"",_xlpm.d))</f>
        <v/>
      </c>
      <c r="P154" s="196">
        <f>IF(OR(O154="",A154="",NOT(ISNUMBER(O154)),O154&gt;A154),"",DATEDIF(O154,A154,"Y")&amp;" years, "&amp;DATEDIF(O154,A154,"YM")&amp;" months, "&amp;DATEDIF(O154,A154,"MD")&amp;" days")</f>
        <v/>
      </c>
      <c r="S154" s="196">
        <f>_xlfn.LET(_xlpm.d,_xlfn.XLOOKUP(Q154,'[1]Birth Dates'!$A:$A,'[1]Birth Dates'!$B:$B,"",0),IF(_xlpm.d=0,"",_xlpm.d))</f>
        <v/>
      </c>
      <c r="T154" s="196">
        <f>IF(OR(S154="",A154="",NOT(ISNUMBER(S154)),S154&gt;A154),"",DATEDIF(S154,A154,"Y")&amp;" years, "&amp;DATEDIF(S154,A154,"YM")&amp;" months, "&amp;DATEDIF(S154,A154,"MD")&amp;" days")</f>
        <v/>
      </c>
      <c r="W154" s="196">
        <f>_xlfn.LET(_xlpm.d,_xlfn.XLOOKUP(U154,'[1]Birth Dates'!$A:$A,'[1]Birth Dates'!$B:$B,"",0),IF(_xlpm.d=0,"",_xlpm.d))</f>
        <v/>
      </c>
      <c r="X154" s="196">
        <f>IF(OR(W154="",A154="",NOT(ISNUMBER(W154)),W154&gt;A154),"",DATEDIF(W154,A154,"Y")&amp;" years, "&amp;DATEDIF(W154,A154,"YM")&amp;" months, "&amp;DATEDIF(W154,A154,"MD")&amp;" days")</f>
        <v/>
      </c>
      <c r="AR154" s="175">
        <f>IF($B154="","",TEXT($A154,"yyyymmdd")&amp;"_P"&amp;$C154&amp;"_C"&amp;$F154&amp;"_"&amp;TRIM(RIGHT(SUBSTITUTE(TRIM(SUBSTITUTE($M154,CHAR(160)," "))," ",REPT(" ",60)),60))&amp;IF($Q154="","","-"&amp;TRIM(RIGHT(SUBSTITUTE(TRIM(SUBSTITUTE($Q154,CHAR(160)," "))," ",REPT(" ",60)),60)))&amp;IF($U154="","","-"&amp;TRIM(RIGHT(SUBSTITUTE(TRIM(SUBSTITUTE($U154,CHAR(160)," "))," ",REPT(" ",60)),60)))&amp;".jpg")</f>
        <v/>
      </c>
    </row>
    <row r="155" ht="14" customHeight="1">
      <c r="O155" s="196">
        <f>_xlfn.LET(_xlpm.d,_xlfn.XLOOKUP(M155,'[1]Birth Dates'!$A:$A,'[1]Birth Dates'!$B:$B,"",0),IF(_xlpm.d=0,"",_xlpm.d))</f>
        <v/>
      </c>
      <c r="P155" s="196">
        <f>IF(OR(O155="",A155="",NOT(ISNUMBER(O155)),O155&gt;A155),"",DATEDIF(O155,A155,"Y")&amp;" years, "&amp;DATEDIF(O155,A155,"YM")&amp;" months, "&amp;DATEDIF(O155,A155,"MD")&amp;" days")</f>
        <v/>
      </c>
      <c r="S155" s="196">
        <f>_xlfn.LET(_xlpm.d,_xlfn.XLOOKUP(Q155,'[1]Birth Dates'!$A:$A,'[1]Birth Dates'!$B:$B,"",0),IF(_xlpm.d=0,"",_xlpm.d))</f>
        <v/>
      </c>
      <c r="T155" s="196">
        <f>IF(OR(S155="",A155="",NOT(ISNUMBER(S155)),S155&gt;A155),"",DATEDIF(S155,A155,"Y")&amp;" years, "&amp;DATEDIF(S155,A155,"YM")&amp;" months, "&amp;DATEDIF(S155,A155,"MD")&amp;" days")</f>
        <v/>
      </c>
      <c r="W155" s="196">
        <f>_xlfn.LET(_xlpm.d,_xlfn.XLOOKUP(U155,'[1]Birth Dates'!$A:$A,'[1]Birth Dates'!$B:$B,"",0),IF(_xlpm.d=0,"",_xlpm.d))</f>
        <v/>
      </c>
      <c r="X155" s="196">
        <f>IF(OR(W155="",A155="",NOT(ISNUMBER(W155)),W155&gt;A155),"",DATEDIF(W155,A155,"Y")&amp;" years, "&amp;DATEDIF(W155,A155,"YM")&amp;" months, "&amp;DATEDIF(W155,A155,"MD")&amp;" days")</f>
        <v/>
      </c>
      <c r="AR155" s="175">
        <f>IF($B155="","",TEXT($A155,"yyyymmdd")&amp;"_P"&amp;$C155&amp;"_C"&amp;$F155&amp;"_"&amp;TRIM(RIGHT(SUBSTITUTE(TRIM(SUBSTITUTE($M155,CHAR(160)," "))," ",REPT(" ",60)),60))&amp;IF($Q155="","","-"&amp;TRIM(RIGHT(SUBSTITUTE(TRIM(SUBSTITUTE($Q155,CHAR(160)," "))," ",REPT(" ",60)),60)))&amp;IF($U155="","","-"&amp;TRIM(RIGHT(SUBSTITUTE(TRIM(SUBSTITUTE($U155,CHAR(160)," "))," ",REPT(" ",60)),60)))&amp;".jpg")</f>
        <v/>
      </c>
    </row>
    <row r="156" ht="14" customHeight="1">
      <c r="O156" s="196">
        <f>_xlfn.LET(_xlpm.d,_xlfn.XLOOKUP(M156,'[1]Birth Dates'!$A:$A,'[1]Birth Dates'!$B:$B,"",0),IF(_xlpm.d=0,"",_xlpm.d))</f>
        <v/>
      </c>
      <c r="P156" s="196">
        <f>IF(OR(O156="",A156="",NOT(ISNUMBER(O156)),O156&gt;A156),"",DATEDIF(O156,A156,"Y")&amp;" years, "&amp;DATEDIF(O156,A156,"YM")&amp;" months, "&amp;DATEDIF(O156,A156,"MD")&amp;" days")</f>
        <v/>
      </c>
      <c r="S156" s="196">
        <f>_xlfn.LET(_xlpm.d,_xlfn.XLOOKUP(Q156,'[1]Birth Dates'!$A:$A,'[1]Birth Dates'!$B:$B,"",0),IF(_xlpm.d=0,"",_xlpm.d))</f>
        <v/>
      </c>
      <c r="T156" s="196">
        <f>IF(OR(S156="",A156="",NOT(ISNUMBER(S156)),S156&gt;A156),"",DATEDIF(S156,A156,"Y")&amp;" years, "&amp;DATEDIF(S156,A156,"YM")&amp;" months, "&amp;DATEDIF(S156,A156,"MD")&amp;" days")</f>
        <v/>
      </c>
      <c r="W156" s="196">
        <f>_xlfn.LET(_xlpm.d,_xlfn.XLOOKUP(U156,'[1]Birth Dates'!$A:$A,'[1]Birth Dates'!$B:$B,"",0),IF(_xlpm.d=0,"",_xlpm.d))</f>
        <v/>
      </c>
      <c r="X156" s="196">
        <f>IF(OR(W156="",A156="",NOT(ISNUMBER(W156)),W156&gt;A156),"",DATEDIF(W156,A156,"Y")&amp;" years, "&amp;DATEDIF(W156,A156,"YM")&amp;" months, "&amp;DATEDIF(W156,A156,"MD")&amp;" days")</f>
        <v/>
      </c>
      <c r="AR156" s="175">
        <f>IF($B156="","",TEXT($A156,"yyyymmdd")&amp;"_P"&amp;$C156&amp;"_C"&amp;$F156&amp;"_"&amp;TRIM(RIGHT(SUBSTITUTE(TRIM(SUBSTITUTE($M156,CHAR(160)," "))," ",REPT(" ",60)),60))&amp;IF($Q156="","","-"&amp;TRIM(RIGHT(SUBSTITUTE(TRIM(SUBSTITUTE($Q156,CHAR(160)," "))," ",REPT(" ",60)),60)))&amp;IF($U156="","","-"&amp;TRIM(RIGHT(SUBSTITUTE(TRIM(SUBSTITUTE($U156,CHAR(160)," "))," ",REPT(" ",60)),60)))&amp;".jpg")</f>
        <v/>
      </c>
    </row>
    <row r="157" ht="14" customHeight="1">
      <c r="O157" s="196">
        <f>_xlfn.LET(_xlpm.d,_xlfn.XLOOKUP(M157,'[1]Birth Dates'!$A:$A,'[1]Birth Dates'!$B:$B,"",0),IF(_xlpm.d=0,"",_xlpm.d))</f>
        <v/>
      </c>
      <c r="P157" s="196">
        <f>IF(OR(O157="",A157="",NOT(ISNUMBER(O157)),O157&gt;A157),"",DATEDIF(O157,A157,"Y")&amp;" years, "&amp;DATEDIF(O157,A157,"YM")&amp;" months, "&amp;DATEDIF(O157,A157,"MD")&amp;" days")</f>
        <v/>
      </c>
      <c r="S157" s="196">
        <f>_xlfn.LET(_xlpm.d,_xlfn.XLOOKUP(Q157,'[1]Birth Dates'!$A:$A,'[1]Birth Dates'!$B:$B,"",0),IF(_xlpm.d=0,"",_xlpm.d))</f>
        <v/>
      </c>
      <c r="T157" s="196">
        <f>IF(OR(S157="",A157="",NOT(ISNUMBER(S157)),S157&gt;A157),"",DATEDIF(S157,A157,"Y")&amp;" years, "&amp;DATEDIF(S157,A157,"YM")&amp;" months, "&amp;DATEDIF(S157,A157,"MD")&amp;" days")</f>
        <v/>
      </c>
      <c r="W157" s="196">
        <f>_xlfn.LET(_xlpm.d,_xlfn.XLOOKUP(U157,'[1]Birth Dates'!$A:$A,'[1]Birth Dates'!$B:$B,"",0),IF(_xlpm.d=0,"",_xlpm.d))</f>
        <v/>
      </c>
      <c r="X157" s="196">
        <f>IF(OR(W157="",A157="",NOT(ISNUMBER(W157)),W157&gt;A157),"",DATEDIF(W157,A157,"Y")&amp;" years, "&amp;DATEDIF(W157,A157,"YM")&amp;" months, "&amp;DATEDIF(W157,A157,"MD")&amp;" days")</f>
        <v/>
      </c>
      <c r="AR157" s="175">
        <f>IF($B157="","",TEXT($A157,"yyyymmdd")&amp;"_P"&amp;$C157&amp;"_C"&amp;$F157&amp;"_"&amp;TRIM(RIGHT(SUBSTITUTE(TRIM(SUBSTITUTE($M157,CHAR(160)," "))," ",REPT(" ",60)),60))&amp;IF($Q157="","","-"&amp;TRIM(RIGHT(SUBSTITUTE(TRIM(SUBSTITUTE($Q157,CHAR(160)," "))," ",REPT(" ",60)),60)))&amp;IF($U157="","","-"&amp;TRIM(RIGHT(SUBSTITUTE(TRIM(SUBSTITUTE($U157,CHAR(160)," "))," ",REPT(" ",60)),60)))&amp;".jpg")</f>
        <v/>
      </c>
    </row>
    <row r="158" ht="14" customHeight="1">
      <c r="O158" s="196">
        <f>_xlfn.LET(_xlpm.d,_xlfn.XLOOKUP(M158,'[1]Birth Dates'!$A:$A,'[1]Birth Dates'!$B:$B,"",0),IF(_xlpm.d=0,"",_xlpm.d))</f>
        <v/>
      </c>
      <c r="P158" s="196">
        <f>IF(OR(O158="",A158="",NOT(ISNUMBER(O158)),O158&gt;A158),"",DATEDIF(O158,A158,"Y")&amp;" years, "&amp;DATEDIF(O158,A158,"YM")&amp;" months, "&amp;DATEDIF(O158,A158,"MD")&amp;" days")</f>
        <v/>
      </c>
      <c r="S158" s="196">
        <f>_xlfn.LET(_xlpm.d,_xlfn.XLOOKUP(Q158,'[1]Birth Dates'!$A:$A,'[1]Birth Dates'!$B:$B,"",0),IF(_xlpm.d=0,"",_xlpm.d))</f>
        <v/>
      </c>
      <c r="T158" s="196">
        <f>IF(OR(S158="",A158="",NOT(ISNUMBER(S158)),S158&gt;A158),"",DATEDIF(S158,A158,"Y")&amp;" years, "&amp;DATEDIF(S158,A158,"YM")&amp;" months, "&amp;DATEDIF(S158,A158,"MD")&amp;" days")</f>
        <v/>
      </c>
      <c r="W158" s="196">
        <f>_xlfn.LET(_xlpm.d,_xlfn.XLOOKUP(U158,'[1]Birth Dates'!$A:$A,'[1]Birth Dates'!$B:$B,"",0),IF(_xlpm.d=0,"",_xlpm.d))</f>
        <v/>
      </c>
      <c r="X158" s="196">
        <f>IF(OR(W158="",A158="",NOT(ISNUMBER(W158)),W158&gt;A158),"",DATEDIF(W158,A158,"Y")&amp;" years, "&amp;DATEDIF(W158,A158,"YM")&amp;" months, "&amp;DATEDIF(W158,A158,"MD")&amp;" days")</f>
        <v/>
      </c>
      <c r="AR158" s="175">
        <f>IF($B158="","",TEXT($A158,"yyyymmdd")&amp;"_P"&amp;$C158&amp;"_C"&amp;$F158&amp;"_"&amp;TRIM(RIGHT(SUBSTITUTE(TRIM(SUBSTITUTE($M158,CHAR(160)," "))," ",REPT(" ",60)),60))&amp;IF($Q158="","","-"&amp;TRIM(RIGHT(SUBSTITUTE(TRIM(SUBSTITUTE($Q158,CHAR(160)," "))," ",REPT(" ",60)),60)))&amp;IF($U158="","","-"&amp;TRIM(RIGHT(SUBSTITUTE(TRIM(SUBSTITUTE($U158,CHAR(160)," "))," ",REPT(" ",60)),60)))&amp;".jpg")</f>
        <v/>
      </c>
    </row>
    <row r="159" ht="14" customHeight="1">
      <c r="O159" s="196">
        <f>_xlfn.LET(_xlpm.d,_xlfn.XLOOKUP(M159,'[1]Birth Dates'!$A:$A,'[1]Birth Dates'!$B:$B,"",0),IF(_xlpm.d=0,"",_xlpm.d))</f>
        <v/>
      </c>
      <c r="P159" s="196">
        <f>IF(OR(O159="",A159="",NOT(ISNUMBER(O159)),O159&gt;A159),"",DATEDIF(O159,A159,"Y")&amp;" years, "&amp;DATEDIF(O159,A159,"YM")&amp;" months, "&amp;DATEDIF(O159,A159,"MD")&amp;" days")</f>
        <v/>
      </c>
      <c r="S159" s="196">
        <f>_xlfn.LET(_xlpm.d,_xlfn.XLOOKUP(Q159,'[1]Birth Dates'!$A:$A,'[1]Birth Dates'!$B:$B,"",0),IF(_xlpm.d=0,"",_xlpm.d))</f>
        <v/>
      </c>
      <c r="T159" s="196">
        <f>IF(OR(S159="",A159="",NOT(ISNUMBER(S159)),S159&gt;A159),"",DATEDIF(S159,A159,"Y")&amp;" years, "&amp;DATEDIF(S159,A159,"YM")&amp;" months, "&amp;DATEDIF(S159,A159,"MD")&amp;" days")</f>
        <v/>
      </c>
      <c r="W159" s="196">
        <f>_xlfn.LET(_xlpm.d,_xlfn.XLOOKUP(U159,'[1]Birth Dates'!$A:$A,'[1]Birth Dates'!$B:$B,"",0),IF(_xlpm.d=0,"",_xlpm.d))</f>
        <v/>
      </c>
      <c r="X159" s="196">
        <f>IF(OR(W159="",A159="",NOT(ISNUMBER(W159)),W159&gt;A159),"",DATEDIF(W159,A159,"Y")&amp;" years, "&amp;DATEDIF(W159,A159,"YM")&amp;" months, "&amp;DATEDIF(W159,A159,"MD")&amp;" days")</f>
        <v/>
      </c>
      <c r="AR159" s="175">
        <f>IF($B159="","",TEXT($A159,"yyyymmdd")&amp;"_P"&amp;$C159&amp;"_C"&amp;$F159&amp;"_"&amp;TRIM(RIGHT(SUBSTITUTE(TRIM(SUBSTITUTE($M159,CHAR(160)," "))," ",REPT(" ",60)),60))&amp;IF($Q159="","","-"&amp;TRIM(RIGHT(SUBSTITUTE(TRIM(SUBSTITUTE($Q159,CHAR(160)," "))," ",REPT(" ",60)),60)))&amp;IF($U159="","","-"&amp;TRIM(RIGHT(SUBSTITUTE(TRIM(SUBSTITUTE($U159,CHAR(160)," "))," ",REPT(" ",60)),60)))&amp;".jpg")</f>
        <v/>
      </c>
    </row>
    <row r="160" ht="14" customHeight="1">
      <c r="O160" s="196">
        <f>_xlfn.LET(_xlpm.d,_xlfn.XLOOKUP(M160,'[1]Birth Dates'!$A:$A,'[1]Birth Dates'!$B:$B,"",0),IF(_xlpm.d=0,"",_xlpm.d))</f>
        <v/>
      </c>
      <c r="P160" s="196">
        <f>IF(OR(O160="",A160="",NOT(ISNUMBER(O160)),O160&gt;A160),"",DATEDIF(O160,A160,"Y")&amp;" years, "&amp;DATEDIF(O160,A160,"YM")&amp;" months, "&amp;DATEDIF(O160,A160,"MD")&amp;" days")</f>
        <v/>
      </c>
      <c r="S160" s="196">
        <f>_xlfn.LET(_xlpm.d,_xlfn.XLOOKUP(Q160,'[1]Birth Dates'!$A:$A,'[1]Birth Dates'!$B:$B,"",0),IF(_xlpm.d=0,"",_xlpm.d))</f>
        <v/>
      </c>
      <c r="T160" s="196">
        <f>IF(OR(S160="",A160="",NOT(ISNUMBER(S160)),S160&gt;A160),"",DATEDIF(S160,A160,"Y")&amp;" years, "&amp;DATEDIF(S160,A160,"YM")&amp;" months, "&amp;DATEDIF(S160,A160,"MD")&amp;" days")</f>
        <v/>
      </c>
      <c r="W160" s="196">
        <f>_xlfn.LET(_xlpm.d,_xlfn.XLOOKUP(U160,'[1]Birth Dates'!$A:$A,'[1]Birth Dates'!$B:$B,"",0),IF(_xlpm.d=0,"",_xlpm.d))</f>
        <v/>
      </c>
      <c r="X160" s="196">
        <f>IF(OR(W160="",A160="",NOT(ISNUMBER(W160)),W160&gt;A160),"",DATEDIF(W160,A160,"Y")&amp;" years, "&amp;DATEDIF(W160,A160,"YM")&amp;" months, "&amp;DATEDIF(W160,A160,"MD")&amp;" days")</f>
        <v/>
      </c>
      <c r="AR160" s="175">
        <f>IF($B160="","",TEXT($A160,"yyyymmdd")&amp;"_P"&amp;$C160&amp;"_C"&amp;$F160&amp;"_"&amp;TRIM(RIGHT(SUBSTITUTE(TRIM(SUBSTITUTE($M160,CHAR(160)," "))," ",REPT(" ",60)),60))&amp;IF($Q160="","","-"&amp;TRIM(RIGHT(SUBSTITUTE(TRIM(SUBSTITUTE($Q160,CHAR(160)," "))," ",REPT(" ",60)),60)))&amp;IF($U160="","","-"&amp;TRIM(RIGHT(SUBSTITUTE(TRIM(SUBSTITUTE($U160,CHAR(160)," "))," ",REPT(" ",60)),60)))&amp;".jpg")</f>
        <v/>
      </c>
    </row>
    <row r="161" ht="14" customHeight="1">
      <c r="O161" s="196">
        <f>_xlfn.LET(_xlpm.d,_xlfn.XLOOKUP(M161,'[1]Birth Dates'!$A:$A,'[1]Birth Dates'!$B:$B,"",0),IF(_xlpm.d=0,"",_xlpm.d))</f>
        <v/>
      </c>
      <c r="P161" s="196">
        <f>IF(OR(O161="",A161="",NOT(ISNUMBER(O161)),O161&gt;A161),"",DATEDIF(O161,A161,"Y")&amp;" years, "&amp;DATEDIF(O161,A161,"YM")&amp;" months, "&amp;DATEDIF(O161,A161,"MD")&amp;" days")</f>
        <v/>
      </c>
      <c r="S161" s="196">
        <f>_xlfn.LET(_xlpm.d,_xlfn.XLOOKUP(Q161,'[1]Birth Dates'!$A:$A,'[1]Birth Dates'!$B:$B,"",0),IF(_xlpm.d=0,"",_xlpm.d))</f>
        <v/>
      </c>
      <c r="T161" s="196">
        <f>IF(OR(S161="",A161="",NOT(ISNUMBER(S161)),S161&gt;A161),"",DATEDIF(S161,A161,"Y")&amp;" years, "&amp;DATEDIF(S161,A161,"YM")&amp;" months, "&amp;DATEDIF(S161,A161,"MD")&amp;" days")</f>
        <v/>
      </c>
      <c r="W161" s="196">
        <f>_xlfn.LET(_xlpm.d,_xlfn.XLOOKUP(U161,'[1]Birth Dates'!$A:$A,'[1]Birth Dates'!$B:$B,"",0),IF(_xlpm.d=0,"",_xlpm.d))</f>
        <v/>
      </c>
      <c r="X161" s="196">
        <f>IF(OR(W161="",A161="",NOT(ISNUMBER(W161)),W161&gt;A161),"",DATEDIF(W161,A161,"Y")&amp;" years, "&amp;DATEDIF(W161,A161,"YM")&amp;" months, "&amp;DATEDIF(W161,A161,"MD")&amp;" days")</f>
        <v/>
      </c>
      <c r="AR161" s="175">
        <f>IF($B161="","",TEXT($A161,"yyyymmdd")&amp;"_P"&amp;$C161&amp;"_C"&amp;$F161&amp;"_"&amp;TRIM(RIGHT(SUBSTITUTE(TRIM(SUBSTITUTE($M161,CHAR(160)," "))," ",REPT(" ",60)),60))&amp;IF($Q161="","","-"&amp;TRIM(RIGHT(SUBSTITUTE(TRIM(SUBSTITUTE($Q161,CHAR(160)," "))," ",REPT(" ",60)),60)))&amp;IF($U161="","","-"&amp;TRIM(RIGHT(SUBSTITUTE(TRIM(SUBSTITUTE($U161,CHAR(160)," "))," ",REPT(" ",60)),60)))&amp;".jpg")</f>
        <v/>
      </c>
    </row>
    <row r="162" ht="14" customHeight="1">
      <c r="O162" s="196">
        <f>_xlfn.LET(_xlpm.d,_xlfn.XLOOKUP(M162,'[1]Birth Dates'!$A:$A,'[1]Birth Dates'!$B:$B,"",0),IF(_xlpm.d=0,"",_xlpm.d))</f>
        <v/>
      </c>
      <c r="P162" s="196">
        <f>IF(OR(O162="",A162="",NOT(ISNUMBER(O162)),O162&gt;A162),"",DATEDIF(O162,A162,"Y")&amp;" years, "&amp;DATEDIF(O162,A162,"YM")&amp;" months, "&amp;DATEDIF(O162,A162,"MD")&amp;" days")</f>
        <v/>
      </c>
      <c r="S162" s="196">
        <f>_xlfn.LET(_xlpm.d,_xlfn.XLOOKUP(Q162,'[1]Birth Dates'!$A:$A,'[1]Birth Dates'!$B:$B,"",0),IF(_xlpm.d=0,"",_xlpm.d))</f>
        <v/>
      </c>
      <c r="T162" s="196">
        <f>IF(OR(S162="",A162="",NOT(ISNUMBER(S162)),S162&gt;A162),"",DATEDIF(S162,A162,"Y")&amp;" years, "&amp;DATEDIF(S162,A162,"YM")&amp;" months, "&amp;DATEDIF(S162,A162,"MD")&amp;" days")</f>
        <v/>
      </c>
      <c r="W162" s="196">
        <f>_xlfn.LET(_xlpm.d,_xlfn.XLOOKUP(U162,'[1]Birth Dates'!$A:$A,'[1]Birth Dates'!$B:$B,"",0),IF(_xlpm.d=0,"",_xlpm.d))</f>
        <v/>
      </c>
      <c r="X162" s="196">
        <f>IF(OR(W162="",A162="",NOT(ISNUMBER(W162)),W162&gt;A162),"",DATEDIF(W162,A162,"Y")&amp;" years, "&amp;DATEDIF(W162,A162,"YM")&amp;" months, "&amp;DATEDIF(W162,A162,"MD")&amp;" days")</f>
        <v/>
      </c>
      <c r="AR162" s="175">
        <f>IF($B162="","",TEXT($A162,"yyyymmdd")&amp;"_P"&amp;$C162&amp;"_C"&amp;$F162&amp;"_"&amp;TRIM(RIGHT(SUBSTITUTE(TRIM(SUBSTITUTE($M162,CHAR(160)," "))," ",REPT(" ",60)),60))&amp;IF($Q162="","","-"&amp;TRIM(RIGHT(SUBSTITUTE(TRIM(SUBSTITUTE($Q162,CHAR(160)," "))," ",REPT(" ",60)),60)))&amp;IF($U162="","","-"&amp;TRIM(RIGHT(SUBSTITUTE(TRIM(SUBSTITUTE($U162,CHAR(160)," "))," ",REPT(" ",60)),60)))&amp;".jpg")</f>
        <v/>
      </c>
    </row>
    <row r="163" ht="14" customHeight="1">
      <c r="O163" s="196">
        <f>_xlfn.LET(_xlpm.d,_xlfn.XLOOKUP(M163,'[1]Birth Dates'!$A:$A,'[1]Birth Dates'!$B:$B,"",0),IF(_xlpm.d=0,"",_xlpm.d))</f>
        <v/>
      </c>
      <c r="P163" s="196">
        <f>IF(OR(O163="",A163="",NOT(ISNUMBER(O163)),O163&gt;A163),"",DATEDIF(O163,A163,"Y")&amp;" years, "&amp;DATEDIF(O163,A163,"YM")&amp;" months, "&amp;DATEDIF(O163,A163,"MD")&amp;" days")</f>
        <v/>
      </c>
      <c r="S163" s="196">
        <f>_xlfn.LET(_xlpm.d,_xlfn.XLOOKUP(Q163,'[1]Birth Dates'!$A:$A,'[1]Birth Dates'!$B:$B,"",0),IF(_xlpm.d=0,"",_xlpm.d))</f>
        <v/>
      </c>
      <c r="T163" s="196">
        <f>IF(OR(S163="",A163="",NOT(ISNUMBER(S163)),S163&gt;A163),"",DATEDIF(S163,A163,"Y")&amp;" years, "&amp;DATEDIF(S163,A163,"YM")&amp;" months, "&amp;DATEDIF(S163,A163,"MD")&amp;" days")</f>
        <v/>
      </c>
      <c r="W163" s="196">
        <f>_xlfn.LET(_xlpm.d,_xlfn.XLOOKUP(U163,'[1]Birth Dates'!$A:$A,'[1]Birth Dates'!$B:$B,"",0),IF(_xlpm.d=0,"",_xlpm.d))</f>
        <v/>
      </c>
      <c r="X163" s="196">
        <f>IF(OR(W163="",A163="",NOT(ISNUMBER(W163)),W163&gt;A163),"",DATEDIF(W163,A163,"Y")&amp;" years, "&amp;DATEDIF(W163,A163,"YM")&amp;" months, "&amp;DATEDIF(W163,A163,"MD")&amp;" days")</f>
        <v/>
      </c>
      <c r="AR163" s="175">
        <f>IF($B163="","",TEXT($A163,"yyyymmdd")&amp;"_P"&amp;$C163&amp;"_C"&amp;$F163&amp;"_"&amp;TRIM(RIGHT(SUBSTITUTE(TRIM(SUBSTITUTE($M163,CHAR(160)," "))," ",REPT(" ",60)),60))&amp;IF($Q163="","","-"&amp;TRIM(RIGHT(SUBSTITUTE(TRIM(SUBSTITUTE($Q163,CHAR(160)," "))," ",REPT(" ",60)),60)))&amp;IF($U163="","","-"&amp;TRIM(RIGHT(SUBSTITUTE(TRIM(SUBSTITUTE($U163,CHAR(160)," "))," ",REPT(" ",60)),60)))&amp;".jpg")</f>
        <v/>
      </c>
    </row>
    <row r="164" ht="14" customHeight="1">
      <c r="O164" s="196">
        <f>_xlfn.LET(_xlpm.d,_xlfn.XLOOKUP(M164,'[1]Birth Dates'!$A:$A,'[1]Birth Dates'!$B:$B,"",0),IF(_xlpm.d=0,"",_xlpm.d))</f>
        <v/>
      </c>
      <c r="P164" s="196">
        <f>IF(OR(O164="",A164="",NOT(ISNUMBER(O164)),O164&gt;A164),"",DATEDIF(O164,A164,"Y")&amp;" years, "&amp;DATEDIF(O164,A164,"YM")&amp;" months, "&amp;DATEDIF(O164,A164,"MD")&amp;" days")</f>
        <v/>
      </c>
      <c r="S164" s="196">
        <f>_xlfn.LET(_xlpm.d,_xlfn.XLOOKUP(Q164,'[1]Birth Dates'!$A:$A,'[1]Birth Dates'!$B:$B,"",0),IF(_xlpm.d=0,"",_xlpm.d))</f>
        <v/>
      </c>
      <c r="T164" s="196">
        <f>IF(OR(S164="",A164="",NOT(ISNUMBER(S164)),S164&gt;A164),"",DATEDIF(S164,A164,"Y")&amp;" years, "&amp;DATEDIF(S164,A164,"YM")&amp;" months, "&amp;DATEDIF(S164,A164,"MD")&amp;" days")</f>
        <v/>
      </c>
      <c r="W164" s="196">
        <f>_xlfn.LET(_xlpm.d,_xlfn.XLOOKUP(U164,'[1]Birth Dates'!$A:$A,'[1]Birth Dates'!$B:$B,"",0),IF(_xlpm.d=0,"",_xlpm.d))</f>
        <v/>
      </c>
      <c r="X164" s="196">
        <f>IF(OR(W164="",A164="",NOT(ISNUMBER(W164)),W164&gt;A164),"",DATEDIF(W164,A164,"Y")&amp;" years, "&amp;DATEDIF(W164,A164,"YM")&amp;" months, "&amp;DATEDIF(W164,A164,"MD")&amp;" days")</f>
        <v/>
      </c>
      <c r="AR164" s="175">
        <f>IF($B164="","",TEXT($A164,"yyyymmdd")&amp;"_P"&amp;$C164&amp;"_C"&amp;$F164&amp;"_"&amp;TRIM(RIGHT(SUBSTITUTE(TRIM(SUBSTITUTE($M164,CHAR(160)," "))," ",REPT(" ",60)),60))&amp;IF($Q164="","","-"&amp;TRIM(RIGHT(SUBSTITUTE(TRIM(SUBSTITUTE($Q164,CHAR(160)," "))," ",REPT(" ",60)),60)))&amp;IF($U164="","","-"&amp;TRIM(RIGHT(SUBSTITUTE(TRIM(SUBSTITUTE($U164,CHAR(160)," "))," ",REPT(" ",60)),60)))&amp;".jpg")</f>
        <v/>
      </c>
    </row>
    <row r="165" ht="14" customHeight="1">
      <c r="O165" s="196">
        <f>_xlfn.LET(_xlpm.d,_xlfn.XLOOKUP(M165,'[1]Birth Dates'!$A:$A,'[1]Birth Dates'!$B:$B,"",0),IF(_xlpm.d=0,"",_xlpm.d))</f>
        <v/>
      </c>
      <c r="P165" s="196">
        <f>IF(OR(O165="",A165="",NOT(ISNUMBER(O165)),O165&gt;A165),"",DATEDIF(O165,A165,"Y")&amp;" years, "&amp;DATEDIF(O165,A165,"YM")&amp;" months, "&amp;DATEDIF(O165,A165,"MD")&amp;" days")</f>
        <v/>
      </c>
      <c r="S165" s="196">
        <f>_xlfn.LET(_xlpm.d,_xlfn.XLOOKUP(Q165,'[1]Birth Dates'!$A:$A,'[1]Birth Dates'!$B:$B,"",0),IF(_xlpm.d=0,"",_xlpm.d))</f>
        <v/>
      </c>
      <c r="T165" s="196">
        <f>IF(OR(S165="",A165="",NOT(ISNUMBER(S165)),S165&gt;A165),"",DATEDIF(S165,A165,"Y")&amp;" years, "&amp;DATEDIF(S165,A165,"YM")&amp;" months, "&amp;DATEDIF(S165,A165,"MD")&amp;" days")</f>
        <v/>
      </c>
      <c r="W165" s="196">
        <f>_xlfn.LET(_xlpm.d,_xlfn.XLOOKUP(U165,'[1]Birth Dates'!$A:$A,'[1]Birth Dates'!$B:$B,"",0),IF(_xlpm.d=0,"",_xlpm.d))</f>
        <v/>
      </c>
      <c r="X165" s="196">
        <f>IF(OR(W165="",A165="",NOT(ISNUMBER(W165)),W165&gt;A165),"",DATEDIF(W165,A165,"Y")&amp;" years, "&amp;DATEDIF(W165,A165,"YM")&amp;" months, "&amp;DATEDIF(W165,A165,"MD")&amp;" days")</f>
        <v/>
      </c>
      <c r="AR165" s="175">
        <f>IF($B165="","",TEXT($A165,"yyyymmdd")&amp;"_P"&amp;$C165&amp;"_C"&amp;$F165&amp;"_"&amp;TRIM(RIGHT(SUBSTITUTE(TRIM(SUBSTITUTE($M165,CHAR(160)," "))," ",REPT(" ",60)),60))&amp;IF($Q165="","","-"&amp;TRIM(RIGHT(SUBSTITUTE(TRIM(SUBSTITUTE($Q165,CHAR(160)," "))," ",REPT(" ",60)),60)))&amp;IF($U165="","","-"&amp;TRIM(RIGHT(SUBSTITUTE(TRIM(SUBSTITUTE($U165,CHAR(160)," "))," ",REPT(" ",60)),60)))&amp;".jpg")</f>
        <v/>
      </c>
    </row>
    <row r="166" ht="14" customHeight="1">
      <c r="O166" s="196">
        <f>_xlfn.LET(_xlpm.d,_xlfn.XLOOKUP(M166,'[1]Birth Dates'!$A:$A,'[1]Birth Dates'!$B:$B,"",0),IF(_xlpm.d=0,"",_xlpm.d))</f>
        <v/>
      </c>
      <c r="P166" s="196">
        <f>IF(OR(O166="",A166="",NOT(ISNUMBER(O166)),O166&gt;A166),"",DATEDIF(O166,A166,"Y")&amp;" years, "&amp;DATEDIF(O166,A166,"YM")&amp;" months, "&amp;DATEDIF(O166,A166,"MD")&amp;" days")</f>
        <v/>
      </c>
      <c r="S166" s="196">
        <f>_xlfn.LET(_xlpm.d,_xlfn.XLOOKUP(Q166,'[1]Birth Dates'!$A:$A,'[1]Birth Dates'!$B:$B,"",0),IF(_xlpm.d=0,"",_xlpm.d))</f>
        <v/>
      </c>
      <c r="T166" s="196">
        <f>IF(OR(S166="",A166="",NOT(ISNUMBER(S166)),S166&gt;A166),"",DATEDIF(S166,A166,"Y")&amp;" years, "&amp;DATEDIF(S166,A166,"YM")&amp;" months, "&amp;DATEDIF(S166,A166,"MD")&amp;" days")</f>
        <v/>
      </c>
      <c r="W166" s="196">
        <f>_xlfn.LET(_xlpm.d,_xlfn.XLOOKUP(U166,'[1]Birth Dates'!$A:$A,'[1]Birth Dates'!$B:$B,"",0),IF(_xlpm.d=0,"",_xlpm.d))</f>
        <v/>
      </c>
      <c r="X166" s="196">
        <f>IF(OR(W166="",A166="",NOT(ISNUMBER(W166)),W166&gt;A166),"",DATEDIF(W166,A166,"Y")&amp;" years, "&amp;DATEDIF(W166,A166,"YM")&amp;" months, "&amp;DATEDIF(W166,A166,"MD")&amp;" days")</f>
        <v/>
      </c>
      <c r="AR166" s="175">
        <f>IF($B166="","",TEXT($A166,"yyyymmdd")&amp;"_P"&amp;$C166&amp;"_C"&amp;$F166&amp;"_"&amp;TRIM(RIGHT(SUBSTITUTE(TRIM(SUBSTITUTE($M166,CHAR(160)," "))," ",REPT(" ",60)),60))&amp;IF($Q166="","","-"&amp;TRIM(RIGHT(SUBSTITUTE(TRIM(SUBSTITUTE($Q166,CHAR(160)," "))," ",REPT(" ",60)),60)))&amp;IF($U166="","","-"&amp;TRIM(RIGHT(SUBSTITUTE(TRIM(SUBSTITUTE($U166,CHAR(160)," "))," ",REPT(" ",60)),60)))&amp;".jpg")</f>
        <v/>
      </c>
    </row>
    <row r="167" ht="14" customHeight="1">
      <c r="O167" s="196">
        <f>_xlfn.LET(_xlpm.d,_xlfn.XLOOKUP(M167,'[1]Birth Dates'!$A:$A,'[1]Birth Dates'!$B:$B,"",0),IF(_xlpm.d=0,"",_xlpm.d))</f>
        <v/>
      </c>
      <c r="P167" s="196">
        <f>IF(OR(O167="",A167="",NOT(ISNUMBER(O167)),O167&gt;A167),"",DATEDIF(O167,A167,"Y")&amp;" years, "&amp;DATEDIF(O167,A167,"YM")&amp;" months, "&amp;DATEDIF(O167,A167,"MD")&amp;" days")</f>
        <v/>
      </c>
      <c r="S167" s="196">
        <f>_xlfn.LET(_xlpm.d,_xlfn.XLOOKUP(Q167,'[1]Birth Dates'!$A:$A,'[1]Birth Dates'!$B:$B,"",0),IF(_xlpm.d=0,"",_xlpm.d))</f>
        <v/>
      </c>
      <c r="T167" s="196">
        <f>IF(OR(S167="",A167="",NOT(ISNUMBER(S167)),S167&gt;A167),"",DATEDIF(S167,A167,"Y")&amp;" years, "&amp;DATEDIF(S167,A167,"YM")&amp;" months, "&amp;DATEDIF(S167,A167,"MD")&amp;" days")</f>
        <v/>
      </c>
      <c r="W167" s="196">
        <f>_xlfn.LET(_xlpm.d,_xlfn.XLOOKUP(U167,'[1]Birth Dates'!$A:$A,'[1]Birth Dates'!$B:$B,"",0),IF(_xlpm.d=0,"",_xlpm.d))</f>
        <v/>
      </c>
      <c r="X167" s="196">
        <f>IF(OR(W167="",A167="",NOT(ISNUMBER(W167)),W167&gt;A167),"",DATEDIF(W167,A167,"Y")&amp;" years, "&amp;DATEDIF(W167,A167,"YM")&amp;" months, "&amp;DATEDIF(W167,A167,"MD")&amp;" days")</f>
        <v/>
      </c>
      <c r="AR167" s="175">
        <f>IF($B167="","",TEXT($A167,"yyyymmdd")&amp;"_P"&amp;$C167&amp;"_C"&amp;$F167&amp;"_"&amp;TRIM(RIGHT(SUBSTITUTE(TRIM(SUBSTITUTE($M167,CHAR(160)," "))," ",REPT(" ",60)),60))&amp;IF($Q167="","","-"&amp;TRIM(RIGHT(SUBSTITUTE(TRIM(SUBSTITUTE($Q167,CHAR(160)," "))," ",REPT(" ",60)),60)))&amp;IF($U167="","","-"&amp;TRIM(RIGHT(SUBSTITUTE(TRIM(SUBSTITUTE($U167,CHAR(160)," "))," ",REPT(" ",60)),60)))&amp;".jpg")</f>
        <v/>
      </c>
    </row>
    <row r="168" ht="14" customHeight="1">
      <c r="O168" s="196">
        <f>_xlfn.LET(_xlpm.d,_xlfn.XLOOKUP(M168,'[1]Birth Dates'!$A:$A,'[1]Birth Dates'!$B:$B,"",0),IF(_xlpm.d=0,"",_xlpm.d))</f>
        <v/>
      </c>
      <c r="P168" s="196">
        <f>IF(OR(O168="",A168="",NOT(ISNUMBER(O168)),O168&gt;A168),"",DATEDIF(O168,A168,"Y")&amp;" years, "&amp;DATEDIF(O168,A168,"YM")&amp;" months, "&amp;DATEDIF(O168,A168,"MD")&amp;" days")</f>
        <v/>
      </c>
      <c r="S168" s="196">
        <f>_xlfn.LET(_xlpm.d,_xlfn.XLOOKUP(Q168,'[1]Birth Dates'!$A:$A,'[1]Birth Dates'!$B:$B,"",0),IF(_xlpm.d=0,"",_xlpm.d))</f>
        <v/>
      </c>
      <c r="T168" s="196">
        <f>IF(OR(S168="",A168="",NOT(ISNUMBER(S168)),S168&gt;A168),"",DATEDIF(S168,A168,"Y")&amp;" years, "&amp;DATEDIF(S168,A168,"YM")&amp;" months, "&amp;DATEDIF(S168,A168,"MD")&amp;" days")</f>
        <v/>
      </c>
      <c r="W168" s="196">
        <f>_xlfn.LET(_xlpm.d,_xlfn.XLOOKUP(U168,'[1]Birth Dates'!$A:$A,'[1]Birth Dates'!$B:$B,"",0),IF(_xlpm.d=0,"",_xlpm.d))</f>
        <v/>
      </c>
      <c r="X168" s="196">
        <f>IF(OR(W168="",A168="",NOT(ISNUMBER(W168)),W168&gt;A168),"",DATEDIF(W168,A168,"Y")&amp;" years, "&amp;DATEDIF(W168,A168,"YM")&amp;" months, "&amp;DATEDIF(W168,A168,"MD")&amp;" days")</f>
        <v/>
      </c>
      <c r="AR168" s="175">
        <f>IF($B168="","",TEXT($A168,"yyyymmdd")&amp;"_P"&amp;$C168&amp;"_C"&amp;$F168&amp;"_"&amp;TRIM(RIGHT(SUBSTITUTE(TRIM(SUBSTITUTE($M168,CHAR(160)," "))," ",REPT(" ",60)),60))&amp;IF($Q168="","","-"&amp;TRIM(RIGHT(SUBSTITUTE(TRIM(SUBSTITUTE($Q168,CHAR(160)," "))," ",REPT(" ",60)),60)))&amp;IF($U168="","","-"&amp;TRIM(RIGHT(SUBSTITUTE(TRIM(SUBSTITUTE($U168,CHAR(160)," "))," ",REPT(" ",60)),60)))&amp;".jpg")</f>
        <v/>
      </c>
    </row>
    <row r="169" ht="14" customHeight="1">
      <c r="O169" s="196">
        <f>_xlfn.LET(_xlpm.d,_xlfn.XLOOKUP(M169,'[1]Birth Dates'!$A:$A,'[1]Birth Dates'!$B:$B,"",0),IF(_xlpm.d=0,"",_xlpm.d))</f>
        <v/>
      </c>
      <c r="P169" s="196">
        <f>IF(OR(O169="",A169="",NOT(ISNUMBER(O169)),O169&gt;A169),"",DATEDIF(O169,A169,"Y")&amp;" years, "&amp;DATEDIF(O169,A169,"YM")&amp;" months, "&amp;DATEDIF(O169,A169,"MD")&amp;" days")</f>
        <v/>
      </c>
      <c r="S169" s="196">
        <f>_xlfn.LET(_xlpm.d,_xlfn.XLOOKUP(Q169,'[1]Birth Dates'!$A:$A,'[1]Birth Dates'!$B:$B,"",0),IF(_xlpm.d=0,"",_xlpm.d))</f>
        <v/>
      </c>
      <c r="T169" s="196">
        <f>IF(OR(S169="",A169="",NOT(ISNUMBER(S169)),S169&gt;A169),"",DATEDIF(S169,A169,"Y")&amp;" years, "&amp;DATEDIF(S169,A169,"YM")&amp;" months, "&amp;DATEDIF(S169,A169,"MD")&amp;" days")</f>
        <v/>
      </c>
      <c r="W169" s="196">
        <f>_xlfn.LET(_xlpm.d,_xlfn.XLOOKUP(U169,'[1]Birth Dates'!$A:$A,'[1]Birth Dates'!$B:$B,"",0),IF(_xlpm.d=0,"",_xlpm.d))</f>
        <v/>
      </c>
      <c r="X169" s="196">
        <f>IF(OR(W169="",A169="",NOT(ISNUMBER(W169)),W169&gt;A169),"",DATEDIF(W169,A169,"Y")&amp;" years, "&amp;DATEDIF(W169,A169,"YM")&amp;" months, "&amp;DATEDIF(W169,A169,"MD")&amp;" days")</f>
        <v/>
      </c>
      <c r="AR169" s="175">
        <f>IF($B169="","",TEXT($A169,"yyyymmdd")&amp;"_P"&amp;$C169&amp;"_C"&amp;$F169&amp;"_"&amp;TRIM(RIGHT(SUBSTITUTE(TRIM(SUBSTITUTE($M169,CHAR(160)," "))," ",REPT(" ",60)),60))&amp;IF($Q169="","","-"&amp;TRIM(RIGHT(SUBSTITUTE(TRIM(SUBSTITUTE($Q169,CHAR(160)," "))," ",REPT(" ",60)),60)))&amp;IF($U169="","","-"&amp;TRIM(RIGHT(SUBSTITUTE(TRIM(SUBSTITUTE($U169,CHAR(160)," "))," ",REPT(" ",60)),60)))&amp;".jpg")</f>
        <v/>
      </c>
    </row>
    <row r="170" ht="14" customHeight="1">
      <c r="O170" s="196">
        <f>_xlfn.LET(_xlpm.d,_xlfn.XLOOKUP(M170,'[1]Birth Dates'!$A:$A,'[1]Birth Dates'!$B:$B,"",0),IF(_xlpm.d=0,"",_xlpm.d))</f>
        <v/>
      </c>
      <c r="P170" s="196">
        <f>IF(OR(O170="",A170="",NOT(ISNUMBER(O170)),O170&gt;A170),"",DATEDIF(O170,A170,"Y")&amp;" years, "&amp;DATEDIF(O170,A170,"YM")&amp;" months, "&amp;DATEDIF(O170,A170,"MD")&amp;" days")</f>
        <v/>
      </c>
      <c r="S170" s="196">
        <f>_xlfn.LET(_xlpm.d,_xlfn.XLOOKUP(Q170,'[1]Birth Dates'!$A:$A,'[1]Birth Dates'!$B:$B,"",0),IF(_xlpm.d=0,"",_xlpm.d))</f>
        <v/>
      </c>
      <c r="T170" s="196">
        <f>IF(OR(S170="",A170="",NOT(ISNUMBER(S170)),S170&gt;A170),"",DATEDIF(S170,A170,"Y")&amp;" years, "&amp;DATEDIF(S170,A170,"YM")&amp;" months, "&amp;DATEDIF(S170,A170,"MD")&amp;" days")</f>
        <v/>
      </c>
      <c r="W170" s="196">
        <f>_xlfn.LET(_xlpm.d,_xlfn.XLOOKUP(U170,'[1]Birth Dates'!$A:$A,'[1]Birth Dates'!$B:$B,"",0),IF(_xlpm.d=0,"",_xlpm.d))</f>
        <v/>
      </c>
      <c r="X170" s="196">
        <f>IF(OR(W170="",A170="",NOT(ISNUMBER(W170)),W170&gt;A170),"",DATEDIF(W170,A170,"Y")&amp;" years, "&amp;DATEDIF(W170,A170,"YM")&amp;" months, "&amp;DATEDIF(W170,A170,"MD")&amp;" days")</f>
        <v/>
      </c>
      <c r="AR170" s="175">
        <f>IF($B170="","",TEXT($A170,"yyyymmdd")&amp;"_P"&amp;$C170&amp;"_C"&amp;$F170&amp;"_"&amp;TRIM(RIGHT(SUBSTITUTE(TRIM(SUBSTITUTE($M170,CHAR(160)," "))," ",REPT(" ",60)),60))&amp;IF($Q170="","","-"&amp;TRIM(RIGHT(SUBSTITUTE(TRIM(SUBSTITUTE($Q170,CHAR(160)," "))," ",REPT(" ",60)),60)))&amp;IF($U170="","","-"&amp;TRIM(RIGHT(SUBSTITUTE(TRIM(SUBSTITUTE($U170,CHAR(160)," "))," ",REPT(" ",60)),60)))&amp;".jpg")</f>
        <v/>
      </c>
    </row>
    <row r="171" ht="14" customHeight="1">
      <c r="O171" s="196">
        <f>_xlfn.LET(_xlpm.d,_xlfn.XLOOKUP(M171,'[1]Birth Dates'!$A:$A,'[1]Birth Dates'!$B:$B,"",0),IF(_xlpm.d=0,"",_xlpm.d))</f>
        <v/>
      </c>
      <c r="P171" s="196">
        <f>IF(OR(O171="",A171="",NOT(ISNUMBER(O171)),O171&gt;A171),"",DATEDIF(O171,A171,"Y")&amp;" years, "&amp;DATEDIF(O171,A171,"YM")&amp;" months, "&amp;DATEDIF(O171,A171,"MD")&amp;" days")</f>
        <v/>
      </c>
      <c r="S171" s="196">
        <f>_xlfn.LET(_xlpm.d,_xlfn.XLOOKUP(Q171,'[1]Birth Dates'!$A:$A,'[1]Birth Dates'!$B:$B,"",0),IF(_xlpm.d=0,"",_xlpm.d))</f>
        <v/>
      </c>
      <c r="T171" s="196">
        <f>IF(OR(S171="",A171="",NOT(ISNUMBER(S171)),S171&gt;A171),"",DATEDIF(S171,A171,"Y")&amp;" years, "&amp;DATEDIF(S171,A171,"YM")&amp;" months, "&amp;DATEDIF(S171,A171,"MD")&amp;" days")</f>
        <v/>
      </c>
      <c r="W171" s="196">
        <f>_xlfn.LET(_xlpm.d,_xlfn.XLOOKUP(U171,'[1]Birth Dates'!$A:$A,'[1]Birth Dates'!$B:$B,"",0),IF(_xlpm.d=0,"",_xlpm.d))</f>
        <v/>
      </c>
      <c r="X171" s="196">
        <f>IF(OR(W171="",A171="",NOT(ISNUMBER(W171)),W171&gt;A171),"",DATEDIF(W171,A171,"Y")&amp;" years, "&amp;DATEDIF(W171,A171,"YM")&amp;" months, "&amp;DATEDIF(W171,A171,"MD")&amp;" days")</f>
        <v/>
      </c>
      <c r="AR171" s="175">
        <f>IF($B171="","",TEXT($A171,"yyyymmdd")&amp;"_P"&amp;$C171&amp;"_C"&amp;$F171&amp;"_"&amp;TRIM(RIGHT(SUBSTITUTE(TRIM(SUBSTITUTE($M171,CHAR(160)," "))," ",REPT(" ",60)),60))&amp;IF($Q171="","","-"&amp;TRIM(RIGHT(SUBSTITUTE(TRIM(SUBSTITUTE($Q171,CHAR(160)," "))," ",REPT(" ",60)),60)))&amp;IF($U171="","","-"&amp;TRIM(RIGHT(SUBSTITUTE(TRIM(SUBSTITUTE($U171,CHAR(160)," "))," ",REPT(" ",60)),60)))&amp;".jpg")</f>
        <v/>
      </c>
    </row>
    <row r="172" ht="14" customHeight="1">
      <c r="O172" s="196">
        <f>_xlfn.LET(_xlpm.d,_xlfn.XLOOKUP(M172,'[1]Birth Dates'!$A:$A,'[1]Birth Dates'!$B:$B,"",0),IF(_xlpm.d=0,"",_xlpm.d))</f>
        <v/>
      </c>
      <c r="P172" s="196">
        <f>IF(OR(O172="",A172="",NOT(ISNUMBER(O172)),O172&gt;A172),"",DATEDIF(O172,A172,"Y")&amp;" years, "&amp;DATEDIF(O172,A172,"YM")&amp;" months, "&amp;DATEDIF(O172,A172,"MD")&amp;" days")</f>
        <v/>
      </c>
      <c r="S172" s="196">
        <f>_xlfn.LET(_xlpm.d,_xlfn.XLOOKUP(Q172,'[1]Birth Dates'!$A:$A,'[1]Birth Dates'!$B:$B,"",0),IF(_xlpm.d=0,"",_xlpm.d))</f>
        <v/>
      </c>
      <c r="T172" s="196">
        <f>IF(OR(S172="",A172="",NOT(ISNUMBER(S172)),S172&gt;A172),"",DATEDIF(S172,A172,"Y")&amp;" years, "&amp;DATEDIF(S172,A172,"YM")&amp;" months, "&amp;DATEDIF(S172,A172,"MD")&amp;" days")</f>
        <v/>
      </c>
      <c r="W172" s="196">
        <f>_xlfn.LET(_xlpm.d,_xlfn.XLOOKUP(U172,'[1]Birth Dates'!$A:$A,'[1]Birth Dates'!$B:$B,"",0),IF(_xlpm.d=0,"",_xlpm.d))</f>
        <v/>
      </c>
      <c r="X172" s="196">
        <f>IF(OR(W172="",A172="",NOT(ISNUMBER(W172)),W172&gt;A172),"",DATEDIF(W172,A172,"Y")&amp;" years, "&amp;DATEDIF(W172,A172,"YM")&amp;" months, "&amp;DATEDIF(W172,A172,"MD")&amp;" days")</f>
        <v/>
      </c>
      <c r="AR172" s="175">
        <f>IF($B172="","",TEXT($A172,"yyyymmdd")&amp;"_P"&amp;$C172&amp;"_C"&amp;$F172&amp;"_"&amp;TRIM(RIGHT(SUBSTITUTE(TRIM(SUBSTITUTE($M172,CHAR(160)," "))," ",REPT(" ",60)),60))&amp;IF($Q172="","","-"&amp;TRIM(RIGHT(SUBSTITUTE(TRIM(SUBSTITUTE($Q172,CHAR(160)," "))," ",REPT(" ",60)),60)))&amp;IF($U172="","","-"&amp;TRIM(RIGHT(SUBSTITUTE(TRIM(SUBSTITUTE($U172,CHAR(160)," "))," ",REPT(" ",60)),60)))&amp;".jpg")</f>
        <v/>
      </c>
    </row>
    <row r="173" ht="14" customHeight="1">
      <c r="O173" s="196">
        <f>_xlfn.LET(_xlpm.d,_xlfn.XLOOKUP(M173,'[1]Birth Dates'!$A:$A,'[1]Birth Dates'!$B:$B,"",0),IF(_xlpm.d=0,"",_xlpm.d))</f>
        <v/>
      </c>
      <c r="P173" s="196">
        <f>IF(OR(O173="",A173="",NOT(ISNUMBER(O173)),O173&gt;A173),"",DATEDIF(O173,A173,"Y")&amp;" years, "&amp;DATEDIF(O173,A173,"YM")&amp;" months, "&amp;DATEDIF(O173,A173,"MD")&amp;" days")</f>
        <v/>
      </c>
      <c r="S173" s="196">
        <f>_xlfn.LET(_xlpm.d,_xlfn.XLOOKUP(Q173,'[1]Birth Dates'!$A:$A,'[1]Birth Dates'!$B:$B,"",0),IF(_xlpm.d=0,"",_xlpm.d))</f>
        <v/>
      </c>
      <c r="T173" s="196">
        <f>IF(OR(S173="",A173="",NOT(ISNUMBER(S173)),S173&gt;A173),"",DATEDIF(S173,A173,"Y")&amp;" years, "&amp;DATEDIF(S173,A173,"YM")&amp;" months, "&amp;DATEDIF(S173,A173,"MD")&amp;" days")</f>
        <v/>
      </c>
      <c r="W173" s="196">
        <f>_xlfn.LET(_xlpm.d,_xlfn.XLOOKUP(U173,'[1]Birth Dates'!$A:$A,'[1]Birth Dates'!$B:$B,"",0),IF(_xlpm.d=0,"",_xlpm.d))</f>
        <v/>
      </c>
      <c r="X173" s="196">
        <f>IF(OR(W173="",A173="",NOT(ISNUMBER(W173)),W173&gt;A173),"",DATEDIF(W173,A173,"Y")&amp;" years, "&amp;DATEDIF(W173,A173,"YM")&amp;" months, "&amp;DATEDIF(W173,A173,"MD")&amp;" days")</f>
        <v/>
      </c>
      <c r="AR173" s="175">
        <f>IF($B173="","",TEXT($A173,"yyyymmdd")&amp;"_P"&amp;$C173&amp;"_C"&amp;$F173&amp;"_"&amp;TRIM(RIGHT(SUBSTITUTE(TRIM(SUBSTITUTE($M173,CHAR(160)," "))," ",REPT(" ",60)),60))&amp;IF($Q173="","","-"&amp;TRIM(RIGHT(SUBSTITUTE(TRIM(SUBSTITUTE($Q173,CHAR(160)," "))," ",REPT(" ",60)),60)))&amp;IF($U173="","","-"&amp;TRIM(RIGHT(SUBSTITUTE(TRIM(SUBSTITUTE($U173,CHAR(160)," "))," ",REPT(" ",60)),60)))&amp;".jpg")</f>
        <v/>
      </c>
    </row>
    <row r="174" ht="14" customHeight="1">
      <c r="O174" s="196">
        <f>_xlfn.LET(_xlpm.d,_xlfn.XLOOKUP(M174,'[1]Birth Dates'!$A:$A,'[1]Birth Dates'!$B:$B,"",0),IF(_xlpm.d=0,"",_xlpm.d))</f>
        <v/>
      </c>
      <c r="P174" s="196">
        <f>IF(OR(O174="",A174="",NOT(ISNUMBER(O174)),O174&gt;A174),"",DATEDIF(O174,A174,"Y")&amp;" years, "&amp;DATEDIF(O174,A174,"YM")&amp;" months, "&amp;DATEDIF(O174,A174,"MD")&amp;" days")</f>
        <v/>
      </c>
      <c r="S174" s="196">
        <f>_xlfn.LET(_xlpm.d,_xlfn.XLOOKUP(Q174,'[1]Birth Dates'!$A:$A,'[1]Birth Dates'!$B:$B,"",0),IF(_xlpm.d=0,"",_xlpm.d))</f>
        <v/>
      </c>
      <c r="T174" s="196">
        <f>IF(OR(S174="",A174="",NOT(ISNUMBER(S174)),S174&gt;A174),"",DATEDIF(S174,A174,"Y")&amp;" years, "&amp;DATEDIF(S174,A174,"YM")&amp;" months, "&amp;DATEDIF(S174,A174,"MD")&amp;" days")</f>
        <v/>
      </c>
      <c r="W174" s="196">
        <f>_xlfn.LET(_xlpm.d,_xlfn.XLOOKUP(U174,'[1]Birth Dates'!$A:$A,'[1]Birth Dates'!$B:$B,"",0),IF(_xlpm.d=0,"",_xlpm.d))</f>
        <v/>
      </c>
      <c r="X174" s="196">
        <f>IF(OR(W174="",A174="",NOT(ISNUMBER(W174)),W174&gt;A174),"",DATEDIF(W174,A174,"Y")&amp;" years, "&amp;DATEDIF(W174,A174,"YM")&amp;" months, "&amp;DATEDIF(W174,A174,"MD")&amp;" days")</f>
        <v/>
      </c>
      <c r="AR174" s="175">
        <f>IF($B174="","",TEXT($A174,"yyyymmdd")&amp;"_P"&amp;$C174&amp;"_C"&amp;$F174&amp;"_"&amp;TRIM(RIGHT(SUBSTITUTE(TRIM(SUBSTITUTE($M174,CHAR(160)," "))," ",REPT(" ",60)),60))&amp;IF($Q174="","","-"&amp;TRIM(RIGHT(SUBSTITUTE(TRIM(SUBSTITUTE($Q174,CHAR(160)," "))," ",REPT(" ",60)),60)))&amp;IF($U174="","","-"&amp;TRIM(RIGHT(SUBSTITUTE(TRIM(SUBSTITUTE($U174,CHAR(160)," "))," ",REPT(" ",60)),60)))&amp;".jpg")</f>
        <v/>
      </c>
    </row>
    <row r="175" ht="14" customHeight="1">
      <c r="O175" s="196">
        <f>_xlfn.LET(_xlpm.d,_xlfn.XLOOKUP(M175,'[1]Birth Dates'!$A:$A,'[1]Birth Dates'!$B:$B,"",0),IF(_xlpm.d=0,"",_xlpm.d))</f>
        <v/>
      </c>
      <c r="P175" s="196">
        <f>IF(OR(O175="",A175="",NOT(ISNUMBER(O175)),O175&gt;A175),"",DATEDIF(O175,A175,"Y")&amp;" years, "&amp;DATEDIF(O175,A175,"YM")&amp;" months, "&amp;DATEDIF(O175,A175,"MD")&amp;" days")</f>
        <v/>
      </c>
      <c r="S175" s="196">
        <f>_xlfn.LET(_xlpm.d,_xlfn.XLOOKUP(Q175,'[1]Birth Dates'!$A:$A,'[1]Birth Dates'!$B:$B,"",0),IF(_xlpm.d=0,"",_xlpm.d))</f>
        <v/>
      </c>
      <c r="T175" s="196">
        <f>IF(OR(S175="",A175="",NOT(ISNUMBER(S175)),S175&gt;A175),"",DATEDIF(S175,A175,"Y")&amp;" years, "&amp;DATEDIF(S175,A175,"YM")&amp;" months, "&amp;DATEDIF(S175,A175,"MD")&amp;" days")</f>
        <v/>
      </c>
      <c r="W175" s="196">
        <f>_xlfn.LET(_xlpm.d,_xlfn.XLOOKUP(U175,'[1]Birth Dates'!$A:$A,'[1]Birth Dates'!$B:$B,"",0),IF(_xlpm.d=0,"",_xlpm.d))</f>
        <v/>
      </c>
      <c r="X175" s="196">
        <f>IF(OR(W175="",A175="",NOT(ISNUMBER(W175)),W175&gt;A175),"",DATEDIF(W175,A175,"Y")&amp;" years, "&amp;DATEDIF(W175,A175,"YM")&amp;" months, "&amp;DATEDIF(W175,A175,"MD")&amp;" days")</f>
        <v/>
      </c>
      <c r="AR175" s="175">
        <f>IF($B175="","",TEXT($A175,"yyyymmdd")&amp;"_P"&amp;$C175&amp;"_C"&amp;$F175&amp;"_"&amp;TRIM(RIGHT(SUBSTITUTE(TRIM(SUBSTITUTE($M175,CHAR(160)," "))," ",REPT(" ",60)),60))&amp;IF($Q175="","","-"&amp;TRIM(RIGHT(SUBSTITUTE(TRIM(SUBSTITUTE($Q175,CHAR(160)," "))," ",REPT(" ",60)),60)))&amp;IF($U175="","","-"&amp;TRIM(RIGHT(SUBSTITUTE(TRIM(SUBSTITUTE($U175,CHAR(160)," "))," ",REPT(" ",60)),60)))&amp;".jpg")</f>
        <v/>
      </c>
    </row>
    <row r="176" ht="14" customHeight="1">
      <c r="O176" s="196">
        <f>_xlfn.LET(_xlpm.d,_xlfn.XLOOKUP(M176,'[1]Birth Dates'!$A:$A,'[1]Birth Dates'!$B:$B,"",0),IF(_xlpm.d=0,"",_xlpm.d))</f>
        <v/>
      </c>
      <c r="P176" s="196">
        <f>IF(OR(O176="",A176="",NOT(ISNUMBER(O176)),O176&gt;A176),"",DATEDIF(O176,A176,"Y")&amp;" years, "&amp;DATEDIF(O176,A176,"YM")&amp;" months, "&amp;DATEDIF(O176,A176,"MD")&amp;" days")</f>
        <v/>
      </c>
      <c r="S176" s="196">
        <f>_xlfn.LET(_xlpm.d,_xlfn.XLOOKUP(Q176,'[1]Birth Dates'!$A:$A,'[1]Birth Dates'!$B:$B,"",0),IF(_xlpm.d=0,"",_xlpm.d))</f>
        <v/>
      </c>
      <c r="T176" s="196">
        <f>IF(OR(S176="",A176="",NOT(ISNUMBER(S176)),S176&gt;A176),"",DATEDIF(S176,A176,"Y")&amp;" years, "&amp;DATEDIF(S176,A176,"YM")&amp;" months, "&amp;DATEDIF(S176,A176,"MD")&amp;" days")</f>
        <v/>
      </c>
      <c r="W176" s="196">
        <f>_xlfn.LET(_xlpm.d,_xlfn.XLOOKUP(U176,'[1]Birth Dates'!$A:$A,'[1]Birth Dates'!$B:$B,"",0),IF(_xlpm.d=0,"",_xlpm.d))</f>
        <v/>
      </c>
      <c r="X176" s="196">
        <f>IF(OR(W176="",A176="",NOT(ISNUMBER(W176)),W176&gt;A176),"",DATEDIF(W176,A176,"Y")&amp;" years, "&amp;DATEDIF(W176,A176,"YM")&amp;" months, "&amp;DATEDIF(W176,A176,"MD")&amp;" days")</f>
        <v/>
      </c>
      <c r="AR176" s="175">
        <f>IF($B176="","",TEXT($A176,"yyyymmdd")&amp;"_P"&amp;$C176&amp;"_C"&amp;$F176&amp;"_"&amp;TRIM(RIGHT(SUBSTITUTE(TRIM(SUBSTITUTE($M176,CHAR(160)," "))," ",REPT(" ",60)),60))&amp;IF($Q176="","","-"&amp;TRIM(RIGHT(SUBSTITUTE(TRIM(SUBSTITUTE($Q176,CHAR(160)," "))," ",REPT(" ",60)),60)))&amp;IF($U176="","","-"&amp;TRIM(RIGHT(SUBSTITUTE(TRIM(SUBSTITUTE($U176,CHAR(160)," "))," ",REPT(" ",60)),60)))&amp;".jpg")</f>
        <v/>
      </c>
    </row>
    <row r="177" ht="14" customHeight="1">
      <c r="O177" s="196">
        <f>_xlfn.LET(_xlpm.d,_xlfn.XLOOKUP(M177,'[1]Birth Dates'!$A:$A,'[1]Birth Dates'!$B:$B,"",0),IF(_xlpm.d=0,"",_xlpm.d))</f>
        <v/>
      </c>
      <c r="P177" s="196">
        <f>IF(OR(O177="",A177="",NOT(ISNUMBER(O177)),O177&gt;A177),"",DATEDIF(O177,A177,"Y")&amp;" years, "&amp;DATEDIF(O177,A177,"YM")&amp;" months, "&amp;DATEDIF(O177,A177,"MD")&amp;" days")</f>
        <v/>
      </c>
      <c r="S177" s="196">
        <f>_xlfn.LET(_xlpm.d,_xlfn.XLOOKUP(Q177,'[1]Birth Dates'!$A:$A,'[1]Birth Dates'!$B:$B,"",0),IF(_xlpm.d=0,"",_xlpm.d))</f>
        <v/>
      </c>
      <c r="T177" s="196">
        <f>IF(OR(S177="",A177="",NOT(ISNUMBER(S177)),S177&gt;A177),"",DATEDIF(S177,A177,"Y")&amp;" years, "&amp;DATEDIF(S177,A177,"YM")&amp;" months, "&amp;DATEDIF(S177,A177,"MD")&amp;" days")</f>
        <v/>
      </c>
      <c r="W177" s="196">
        <f>_xlfn.LET(_xlpm.d,_xlfn.XLOOKUP(U177,'[1]Birth Dates'!$A:$A,'[1]Birth Dates'!$B:$B,"",0),IF(_xlpm.d=0,"",_xlpm.d))</f>
        <v/>
      </c>
      <c r="X177" s="196">
        <f>IF(OR(W177="",A177="",NOT(ISNUMBER(W177)),W177&gt;A177),"",DATEDIF(W177,A177,"Y")&amp;" years, "&amp;DATEDIF(W177,A177,"YM")&amp;" months, "&amp;DATEDIF(W177,A177,"MD")&amp;" days")</f>
        <v/>
      </c>
      <c r="AR177" s="226">
        <f>IF($B177="","",TEXT($A177,"yyyymmdd")&amp;"_P"&amp;$C177&amp;"_C"&amp;$F177&amp;"_"&amp;TRIM(RIGHT(SUBSTITUTE(TRIM(SUBSTITUTE($M177,CHAR(160)," "))," ",REPT(" ",60)),60))&amp;IF($Q177="","","-"&amp;TRIM(RIGHT(SUBSTITUTE(TRIM(SUBSTITUTE($Q177,CHAR(160)," "))," ",REPT(" ",60)),60)))&amp;IF($U177="","","-"&amp;TRIM(RIGHT(SUBSTITUTE(TRIM(SUBSTITUTE($U177,CHAR(160)," "))," ",REPT(" ",60)),60)))&amp;".jpg")</f>
        <v/>
      </c>
    </row>
    <row r="178" ht="14" customHeight="1">
      <c r="O178" s="196">
        <f>_xlfn.LET(_xlpm.d,_xlfn.XLOOKUP(M178,'[1]Birth Dates'!$A:$A,'[1]Birth Dates'!$B:$B,"",0),IF(_xlpm.d=0,"",_xlpm.d))</f>
        <v/>
      </c>
      <c r="P178" s="196">
        <f>IF(OR(O178="",A178="",NOT(ISNUMBER(O178)),O178&gt;A178),"",DATEDIF(O178,A178,"Y")&amp;" years, "&amp;DATEDIF(O178,A178,"YM")&amp;" months, "&amp;DATEDIF(O178,A178,"MD")&amp;" days")</f>
        <v/>
      </c>
      <c r="S178" s="196">
        <f>_xlfn.LET(_xlpm.d,_xlfn.XLOOKUP(Q178,'[1]Birth Dates'!$A:$A,'[1]Birth Dates'!$B:$B,"",0),IF(_xlpm.d=0,"",_xlpm.d))</f>
        <v/>
      </c>
      <c r="T178" s="196">
        <f>IF(OR(S178="",A178="",NOT(ISNUMBER(S178)),S178&gt;A178),"",DATEDIF(S178,A178,"Y")&amp;" years, "&amp;DATEDIF(S178,A178,"YM")&amp;" months, "&amp;DATEDIF(S178,A178,"MD")&amp;" days")</f>
        <v/>
      </c>
      <c r="W178" s="196">
        <f>_xlfn.LET(_xlpm.d,_xlfn.XLOOKUP(U178,'[1]Birth Dates'!$A:$A,'[1]Birth Dates'!$B:$B,"",0),IF(_xlpm.d=0,"",_xlpm.d))</f>
        <v/>
      </c>
      <c r="X178" s="196">
        <f>IF(OR(W178="",A178="",NOT(ISNUMBER(W178)),W178&gt;A178),"",DATEDIF(W178,A178,"Y")&amp;" years, "&amp;DATEDIF(W178,A178,"YM")&amp;" months, "&amp;DATEDIF(W178,A178,"MD")&amp;" days")</f>
        <v/>
      </c>
      <c r="AR178" s="175">
        <f>IF($B178="","",TEXT($A178,"yyyymmdd")&amp;"_P"&amp;$C178&amp;"_C"&amp;$F178&amp;"_"&amp;TRIM(RIGHT(SUBSTITUTE(TRIM(SUBSTITUTE($M178,CHAR(160)," "))," ",REPT(" ",60)),60))&amp;IF($Q178="","","-"&amp;TRIM(RIGHT(SUBSTITUTE(TRIM(SUBSTITUTE($Q178,CHAR(160)," "))," ",REPT(" ",60)),60)))&amp;IF($U178="","","-"&amp;TRIM(RIGHT(SUBSTITUTE(TRIM(SUBSTITUTE($U178,CHAR(160)," "))," ",REPT(" ",60)),60)))&amp;".jpg")</f>
        <v/>
      </c>
    </row>
    <row r="179" ht="14" customHeight="1">
      <c r="O179" s="196">
        <f>_xlfn.LET(_xlpm.d,_xlfn.XLOOKUP(M179,'[1]Birth Dates'!$A:$A,'[1]Birth Dates'!$B:$B,"",0),IF(_xlpm.d=0,"",_xlpm.d))</f>
        <v/>
      </c>
      <c r="P179" s="196">
        <f>IF(OR(O179="",A179="",NOT(ISNUMBER(O179)),O179&gt;A179),"",DATEDIF(O179,A179,"Y")&amp;" years, "&amp;DATEDIF(O179,A179,"YM")&amp;" months, "&amp;DATEDIF(O179,A179,"MD")&amp;" days")</f>
        <v/>
      </c>
      <c r="S179" s="196">
        <f>_xlfn.LET(_xlpm.d,_xlfn.XLOOKUP(Q179,'[1]Birth Dates'!$A:$A,'[1]Birth Dates'!$B:$B,"",0),IF(_xlpm.d=0,"",_xlpm.d))</f>
        <v/>
      </c>
      <c r="T179" s="196">
        <f>IF(OR(S179="",A179="",NOT(ISNUMBER(S179)),S179&gt;A179),"",DATEDIF(S179,A179,"Y")&amp;" years, "&amp;DATEDIF(S179,A179,"YM")&amp;" months, "&amp;DATEDIF(S179,A179,"MD")&amp;" days")</f>
        <v/>
      </c>
      <c r="W179" s="196">
        <f>_xlfn.LET(_xlpm.d,_xlfn.XLOOKUP(U179,'[1]Birth Dates'!$A:$A,'[1]Birth Dates'!$B:$B,"",0),IF(_xlpm.d=0,"",_xlpm.d))</f>
        <v/>
      </c>
      <c r="X179" s="196">
        <f>IF(OR(W179="",A179="",NOT(ISNUMBER(W179)),W179&gt;A179),"",DATEDIF(W179,A179,"Y")&amp;" years, "&amp;DATEDIF(W179,A179,"YM")&amp;" months, "&amp;DATEDIF(W179,A179,"MD")&amp;" days")</f>
        <v/>
      </c>
      <c r="AR179" s="175">
        <f>IF($B179="","",TEXT($A179,"yyyymmdd")&amp;"_P"&amp;$C179&amp;"_C"&amp;$F179&amp;"_"&amp;TRIM(RIGHT(SUBSTITUTE(TRIM(SUBSTITUTE($M179,CHAR(160)," "))," ",REPT(" ",60)),60))&amp;IF($Q179="","","-"&amp;TRIM(RIGHT(SUBSTITUTE(TRIM(SUBSTITUTE($Q179,CHAR(160)," "))," ",REPT(" ",60)),60)))&amp;IF($U179="","","-"&amp;TRIM(RIGHT(SUBSTITUTE(TRIM(SUBSTITUTE($U179,CHAR(160)," "))," ",REPT(" ",60)),60)))&amp;".jpg")</f>
        <v/>
      </c>
    </row>
    <row r="180" ht="14" customHeight="1">
      <c r="O180" s="196">
        <f>_xlfn.LET(_xlpm.d,_xlfn.XLOOKUP(M180,'[1]Birth Dates'!$A:$A,'[1]Birth Dates'!$B:$B,"",0),IF(_xlpm.d=0,"",_xlpm.d))</f>
        <v/>
      </c>
      <c r="P180" s="196">
        <f>IF(OR(O180="",A180="",NOT(ISNUMBER(O180)),O180&gt;A180),"",DATEDIF(O180,A180,"Y")&amp;" years, "&amp;DATEDIF(O180,A180,"YM")&amp;" months, "&amp;DATEDIF(O180,A180,"MD")&amp;" days")</f>
        <v/>
      </c>
      <c r="S180" s="196">
        <f>_xlfn.LET(_xlpm.d,_xlfn.XLOOKUP(Q180,'[1]Birth Dates'!$A:$A,'[1]Birth Dates'!$B:$B,"",0),IF(_xlpm.d=0,"",_xlpm.d))</f>
        <v/>
      </c>
      <c r="T180" s="196">
        <f>IF(OR(S180="",A180="",NOT(ISNUMBER(S180)),S180&gt;A180),"",DATEDIF(S180,A180,"Y")&amp;" years, "&amp;DATEDIF(S180,A180,"YM")&amp;" months, "&amp;DATEDIF(S180,A180,"MD")&amp;" days")</f>
        <v/>
      </c>
      <c r="W180" s="196">
        <f>_xlfn.LET(_xlpm.d,_xlfn.XLOOKUP(U180,'[1]Birth Dates'!$A:$A,'[1]Birth Dates'!$B:$B,"",0),IF(_xlpm.d=0,"",_xlpm.d))</f>
        <v/>
      </c>
      <c r="X180" s="196">
        <f>IF(OR(W180="",A180="",NOT(ISNUMBER(W180)),W180&gt;A180),"",DATEDIF(W180,A180,"Y")&amp;" years, "&amp;DATEDIF(W180,A180,"YM")&amp;" months, "&amp;DATEDIF(W180,A180,"MD")&amp;" days")</f>
        <v/>
      </c>
      <c r="AR180" s="175">
        <f>IF($B180="","",TEXT($A180,"yyyymmdd")&amp;"_P"&amp;$C180&amp;"_C"&amp;$F180&amp;"_"&amp;TRIM(RIGHT(SUBSTITUTE(TRIM(SUBSTITUTE($M180,CHAR(160)," "))," ",REPT(" ",60)),60))&amp;IF($Q180="","","-"&amp;TRIM(RIGHT(SUBSTITUTE(TRIM(SUBSTITUTE($Q180,CHAR(160)," "))," ",REPT(" ",60)),60)))&amp;IF($U180="","","-"&amp;TRIM(RIGHT(SUBSTITUTE(TRIM(SUBSTITUTE($U180,CHAR(160)," "))," ",REPT(" ",60)),60)))&amp;".jpg")</f>
        <v/>
      </c>
    </row>
    <row r="181" ht="14" customHeight="1">
      <c r="O181" s="196">
        <f>_xlfn.LET(_xlpm.d,_xlfn.XLOOKUP(M181,'[1]Birth Dates'!$A:$A,'[1]Birth Dates'!$B:$B,"",0),IF(_xlpm.d=0,"",_xlpm.d))</f>
        <v/>
      </c>
      <c r="P181" s="196">
        <f>IF(OR(O181="",A181="",NOT(ISNUMBER(O181)),O181&gt;A181),"",DATEDIF(O181,A181,"Y")&amp;" years, "&amp;DATEDIF(O181,A181,"YM")&amp;" months, "&amp;DATEDIF(O181,A181,"MD")&amp;" days")</f>
        <v/>
      </c>
      <c r="S181" s="196">
        <f>_xlfn.LET(_xlpm.d,_xlfn.XLOOKUP(Q181,'[1]Birth Dates'!$A:$A,'[1]Birth Dates'!$B:$B,"",0),IF(_xlpm.d=0,"",_xlpm.d))</f>
        <v/>
      </c>
      <c r="T181" s="196">
        <f>IF(OR(S181="",A181="",NOT(ISNUMBER(S181)),S181&gt;A181),"",DATEDIF(S181,A181,"Y")&amp;" years, "&amp;DATEDIF(S181,A181,"YM")&amp;" months, "&amp;DATEDIF(S181,A181,"MD")&amp;" days")</f>
        <v/>
      </c>
      <c r="W181" s="196">
        <f>_xlfn.LET(_xlpm.d,_xlfn.XLOOKUP(U181,'[1]Birth Dates'!$A:$A,'[1]Birth Dates'!$B:$B,"",0),IF(_xlpm.d=0,"",_xlpm.d))</f>
        <v/>
      </c>
      <c r="X181" s="196">
        <f>IF(OR(W181="",A181="",NOT(ISNUMBER(W181)),W181&gt;A181),"",DATEDIF(W181,A181,"Y")&amp;" years, "&amp;DATEDIF(W181,A181,"YM")&amp;" months, "&amp;DATEDIF(W181,A181,"MD")&amp;" days")</f>
        <v/>
      </c>
      <c r="AR181" s="175">
        <f>IF($B181="","",TEXT($A181,"yyyymmdd")&amp;"_P"&amp;$C181&amp;"_C"&amp;$F181&amp;"_"&amp;TRIM(RIGHT(SUBSTITUTE(TRIM(SUBSTITUTE($M181,CHAR(160)," "))," ",REPT(" ",60)),60))&amp;IF($Q181="","","-"&amp;TRIM(RIGHT(SUBSTITUTE(TRIM(SUBSTITUTE($Q181,CHAR(160)," "))," ",REPT(" ",60)),60)))&amp;IF($U181="","","-"&amp;TRIM(RIGHT(SUBSTITUTE(TRIM(SUBSTITUTE($U181,CHAR(160)," "))," ",REPT(" ",60)),60)))&amp;".jpg")</f>
        <v/>
      </c>
    </row>
    <row r="182" ht="14" customHeight="1">
      <c r="O182" s="196">
        <f>_xlfn.LET(_xlpm.d,_xlfn.XLOOKUP(M182,'[1]Birth Dates'!$A:$A,'[1]Birth Dates'!$B:$B,"",0),IF(_xlpm.d=0,"",_xlpm.d))</f>
        <v/>
      </c>
      <c r="P182" s="196">
        <f>IF(OR(O182="",A182="",NOT(ISNUMBER(O182)),O182&gt;A182),"",DATEDIF(O182,A182,"Y")&amp;" years, "&amp;DATEDIF(O182,A182,"YM")&amp;" months, "&amp;DATEDIF(O182,A182,"MD")&amp;" days")</f>
        <v/>
      </c>
      <c r="S182" s="196">
        <f>_xlfn.LET(_xlpm.d,_xlfn.XLOOKUP(Q182,'[1]Birth Dates'!$A:$A,'[1]Birth Dates'!$B:$B,"",0),IF(_xlpm.d=0,"",_xlpm.d))</f>
        <v/>
      </c>
      <c r="T182" s="196">
        <f>IF(OR(S182="",A182="",NOT(ISNUMBER(S182)),S182&gt;A182),"",DATEDIF(S182,A182,"Y")&amp;" years, "&amp;DATEDIF(S182,A182,"YM")&amp;" months, "&amp;DATEDIF(S182,A182,"MD")&amp;" days")</f>
        <v/>
      </c>
      <c r="W182" s="196">
        <f>_xlfn.LET(_xlpm.d,_xlfn.XLOOKUP(U182,'[1]Birth Dates'!$A:$A,'[1]Birth Dates'!$B:$B,"",0),IF(_xlpm.d=0,"",_xlpm.d))</f>
        <v/>
      </c>
      <c r="X182" s="196">
        <f>IF(OR(W182="",A182="",NOT(ISNUMBER(W182)),W182&gt;A182),"",DATEDIF(W182,A182,"Y")&amp;" years, "&amp;DATEDIF(W182,A182,"YM")&amp;" months, "&amp;DATEDIF(W182,A182,"MD")&amp;" days")</f>
        <v/>
      </c>
      <c r="AR182" s="175">
        <f>IF($B182="","",TEXT($A182,"yyyymmdd")&amp;"_P"&amp;$C182&amp;"_C"&amp;$F182&amp;"_"&amp;TRIM(RIGHT(SUBSTITUTE(TRIM(SUBSTITUTE($M182,CHAR(160)," "))," ",REPT(" ",60)),60))&amp;IF($Q182="","","-"&amp;TRIM(RIGHT(SUBSTITUTE(TRIM(SUBSTITUTE($Q182,CHAR(160)," "))," ",REPT(" ",60)),60)))&amp;IF($U182="","","-"&amp;TRIM(RIGHT(SUBSTITUTE(TRIM(SUBSTITUTE($U182,CHAR(160)," "))," ",REPT(" ",60)),60)))&amp;".jpg")</f>
        <v/>
      </c>
    </row>
    <row r="183" ht="14" customHeight="1">
      <c r="O183" s="196">
        <f>_xlfn.LET(_xlpm.d,_xlfn.XLOOKUP(M183,'[1]Birth Dates'!$A:$A,'[1]Birth Dates'!$B:$B,"",0),IF(_xlpm.d=0,"",_xlpm.d))</f>
        <v/>
      </c>
      <c r="P183" s="196">
        <f>IF(OR(O183="",A183="",NOT(ISNUMBER(O183)),O183&gt;A183),"",DATEDIF(O183,A183,"Y")&amp;" years, "&amp;DATEDIF(O183,A183,"YM")&amp;" months, "&amp;DATEDIF(O183,A183,"MD")&amp;" days")</f>
        <v/>
      </c>
      <c r="S183" s="196">
        <f>_xlfn.LET(_xlpm.d,_xlfn.XLOOKUP(Q183,'[1]Birth Dates'!$A:$A,'[1]Birth Dates'!$B:$B,"",0),IF(_xlpm.d=0,"",_xlpm.d))</f>
        <v/>
      </c>
      <c r="T183" s="196">
        <f>IF(OR(S183="",A183="",NOT(ISNUMBER(S183)),S183&gt;A183),"",DATEDIF(S183,A183,"Y")&amp;" years, "&amp;DATEDIF(S183,A183,"YM")&amp;" months, "&amp;DATEDIF(S183,A183,"MD")&amp;" days")</f>
        <v/>
      </c>
      <c r="W183" s="196">
        <f>_xlfn.LET(_xlpm.d,_xlfn.XLOOKUP(U183,'[1]Birth Dates'!$A:$A,'[1]Birth Dates'!$B:$B,"",0),IF(_xlpm.d=0,"",_xlpm.d))</f>
        <v/>
      </c>
      <c r="X183" s="196">
        <f>IF(OR(W183="",A183="",NOT(ISNUMBER(W183)),W183&gt;A183),"",DATEDIF(W183,A183,"Y")&amp;" years, "&amp;DATEDIF(W183,A183,"YM")&amp;" months, "&amp;DATEDIF(W183,A183,"MD")&amp;" days")</f>
        <v/>
      </c>
      <c r="AR183" s="175">
        <f>IF($B183="","",TEXT($A183,"yyyymmdd")&amp;"_P"&amp;$C183&amp;"_C"&amp;$F183&amp;"_"&amp;TRIM(RIGHT(SUBSTITUTE(TRIM(SUBSTITUTE($M183,CHAR(160)," "))," ",REPT(" ",60)),60))&amp;IF($Q183="","","-"&amp;TRIM(RIGHT(SUBSTITUTE(TRIM(SUBSTITUTE($Q183,CHAR(160)," "))," ",REPT(" ",60)),60)))&amp;IF($U183="","","-"&amp;TRIM(RIGHT(SUBSTITUTE(TRIM(SUBSTITUTE($U183,CHAR(160)," "))," ",REPT(" ",60)),60)))&amp;".jpg")</f>
        <v/>
      </c>
    </row>
    <row r="184" ht="14" customHeight="1">
      <c r="O184" s="196">
        <f>_xlfn.LET(_xlpm.d,_xlfn.XLOOKUP(M184,'[1]Birth Dates'!$A:$A,'[1]Birth Dates'!$B:$B,"",0),IF(_xlpm.d=0,"",_xlpm.d))</f>
        <v/>
      </c>
      <c r="P184" s="196">
        <f>IF(OR(O184="",A184="",NOT(ISNUMBER(O184)),O184&gt;A184),"",DATEDIF(O184,A184,"Y")&amp;" years, "&amp;DATEDIF(O184,A184,"YM")&amp;" months, "&amp;DATEDIF(O184,A184,"MD")&amp;" days")</f>
        <v/>
      </c>
      <c r="S184" s="196">
        <f>_xlfn.LET(_xlpm.d,_xlfn.XLOOKUP(Q184,'[1]Birth Dates'!$A:$A,'[1]Birth Dates'!$B:$B,"",0),IF(_xlpm.d=0,"",_xlpm.d))</f>
        <v/>
      </c>
      <c r="T184" s="196">
        <f>IF(OR(S184="",A184="",NOT(ISNUMBER(S184)),S184&gt;A184),"",DATEDIF(S184,A184,"Y")&amp;" years, "&amp;DATEDIF(S184,A184,"YM")&amp;" months, "&amp;DATEDIF(S184,A184,"MD")&amp;" days")</f>
        <v/>
      </c>
      <c r="W184" s="196">
        <f>_xlfn.LET(_xlpm.d,_xlfn.XLOOKUP(U184,'[1]Birth Dates'!$A:$A,'[1]Birth Dates'!$B:$B,"",0),IF(_xlpm.d=0,"",_xlpm.d))</f>
        <v/>
      </c>
      <c r="X184" s="196">
        <f>IF(OR(W184="",A184="",NOT(ISNUMBER(W184)),W184&gt;A184),"",DATEDIF(W184,A184,"Y")&amp;" years, "&amp;DATEDIF(W184,A184,"YM")&amp;" months, "&amp;DATEDIF(W184,A184,"MD")&amp;" days")</f>
        <v/>
      </c>
      <c r="AR184" s="175">
        <f>IF($B184="","",TEXT($A184,"yyyymmdd")&amp;"_P"&amp;$C184&amp;"_C"&amp;$F184&amp;"_"&amp;TRIM(RIGHT(SUBSTITUTE(TRIM(SUBSTITUTE($M184,CHAR(160)," "))," ",REPT(" ",60)),60))&amp;IF($Q184="","","-"&amp;TRIM(RIGHT(SUBSTITUTE(TRIM(SUBSTITUTE($Q184,CHAR(160)," "))," ",REPT(" ",60)),60)))&amp;IF($U184="","","-"&amp;TRIM(RIGHT(SUBSTITUTE(TRIM(SUBSTITUTE($U184,CHAR(160)," "))," ",REPT(" ",60)),60)))&amp;".jpg")</f>
        <v/>
      </c>
    </row>
    <row r="185" ht="14" customHeight="1">
      <c r="O185" s="196">
        <f>_xlfn.LET(_xlpm.d,_xlfn.XLOOKUP(M185,'[1]Birth Dates'!$A:$A,'[1]Birth Dates'!$B:$B,"",0),IF(_xlpm.d=0,"",_xlpm.d))</f>
        <v/>
      </c>
      <c r="P185" s="196">
        <f>IF(OR(O185="",A185="",NOT(ISNUMBER(O185)),O185&gt;A185),"",DATEDIF(O185,A185,"Y")&amp;" years, "&amp;DATEDIF(O185,A185,"YM")&amp;" months, "&amp;DATEDIF(O185,A185,"MD")&amp;" days")</f>
        <v/>
      </c>
      <c r="S185" s="196">
        <f>_xlfn.LET(_xlpm.d,_xlfn.XLOOKUP(Q185,'[1]Birth Dates'!$A:$A,'[1]Birth Dates'!$B:$B,"",0),IF(_xlpm.d=0,"",_xlpm.d))</f>
        <v/>
      </c>
      <c r="T185" s="196">
        <f>IF(OR(S185="",A185="",NOT(ISNUMBER(S185)),S185&gt;A185),"",DATEDIF(S185,A185,"Y")&amp;" years, "&amp;DATEDIF(S185,A185,"YM")&amp;" months, "&amp;DATEDIF(S185,A185,"MD")&amp;" days")</f>
        <v/>
      </c>
      <c r="W185" s="196">
        <f>_xlfn.LET(_xlpm.d,_xlfn.XLOOKUP(U185,'[1]Birth Dates'!$A:$A,'[1]Birth Dates'!$B:$B,"",0),IF(_xlpm.d=0,"",_xlpm.d))</f>
        <v/>
      </c>
      <c r="X185" s="196">
        <f>IF(OR(W185="",A185="",NOT(ISNUMBER(W185)),W185&gt;A185),"",DATEDIF(W185,A185,"Y")&amp;" years, "&amp;DATEDIF(W185,A185,"YM")&amp;" months, "&amp;DATEDIF(W185,A185,"MD")&amp;" days")</f>
        <v/>
      </c>
      <c r="AR185" s="175">
        <f>IF($B185="","",TEXT($A185,"yyyymmdd")&amp;"_P"&amp;$C185&amp;"_C"&amp;$F185&amp;"_"&amp;TRIM(RIGHT(SUBSTITUTE(TRIM(SUBSTITUTE($M185,CHAR(160)," "))," ",REPT(" ",60)),60))&amp;IF($Q185="","","-"&amp;TRIM(RIGHT(SUBSTITUTE(TRIM(SUBSTITUTE($Q185,CHAR(160)," "))," ",REPT(" ",60)),60)))&amp;IF($U185="","","-"&amp;TRIM(RIGHT(SUBSTITUTE(TRIM(SUBSTITUTE($U185,CHAR(160)," "))," ",REPT(" ",60)),60)))&amp;".jpg")</f>
        <v/>
      </c>
    </row>
    <row r="186" ht="14" customHeight="1">
      <c r="O186" s="196">
        <f>_xlfn.LET(_xlpm.d,_xlfn.XLOOKUP(M186,'[1]Birth Dates'!$A:$A,'[1]Birth Dates'!$B:$B,"",0),IF(_xlpm.d=0,"",_xlpm.d))</f>
        <v/>
      </c>
      <c r="P186" s="196">
        <f>IF(OR(O186="",A186="",NOT(ISNUMBER(O186)),O186&gt;A186),"",DATEDIF(O186,A186,"Y")&amp;" years, "&amp;DATEDIF(O186,A186,"YM")&amp;" months, "&amp;DATEDIF(O186,A186,"MD")&amp;" days")</f>
        <v/>
      </c>
      <c r="S186" s="196">
        <f>_xlfn.LET(_xlpm.d,_xlfn.XLOOKUP(Q186,'[1]Birth Dates'!$A:$A,'[1]Birth Dates'!$B:$B,"",0),IF(_xlpm.d=0,"",_xlpm.d))</f>
        <v/>
      </c>
      <c r="T186" s="196">
        <f>IF(OR(S186="",A186="",NOT(ISNUMBER(S186)),S186&gt;A186),"",DATEDIF(S186,A186,"Y")&amp;" years, "&amp;DATEDIF(S186,A186,"YM")&amp;" months, "&amp;DATEDIF(S186,A186,"MD")&amp;" days")</f>
        <v/>
      </c>
      <c r="W186" s="196">
        <f>_xlfn.LET(_xlpm.d,_xlfn.XLOOKUP(U186,'[1]Birth Dates'!$A:$A,'[1]Birth Dates'!$B:$B,"",0),IF(_xlpm.d=0,"",_xlpm.d))</f>
        <v/>
      </c>
      <c r="X186" s="196">
        <f>IF(OR(W186="",A186="",NOT(ISNUMBER(W186)),W186&gt;A186),"",DATEDIF(W186,A186,"Y")&amp;" years, "&amp;DATEDIF(W186,A186,"YM")&amp;" months, "&amp;DATEDIF(W186,A186,"MD")&amp;" days")</f>
        <v/>
      </c>
      <c r="AR186" s="175">
        <f>IF($B186="","",TEXT($A186,"yyyymmdd")&amp;"_P"&amp;$C186&amp;"_C"&amp;$F186&amp;"_"&amp;TRIM(RIGHT(SUBSTITUTE(TRIM(SUBSTITUTE($M186,CHAR(160)," "))," ",REPT(" ",60)),60))&amp;IF($Q186="","","-"&amp;TRIM(RIGHT(SUBSTITUTE(TRIM(SUBSTITUTE($Q186,CHAR(160)," "))," ",REPT(" ",60)),60)))&amp;IF($U186="","","-"&amp;TRIM(RIGHT(SUBSTITUTE(TRIM(SUBSTITUTE($U186,CHAR(160)," "))," ",REPT(" ",60)),60)))&amp;".jpg")</f>
        <v/>
      </c>
    </row>
    <row r="187" ht="14" customHeight="1">
      <c r="O187" s="196">
        <f>_xlfn.LET(_xlpm.d,_xlfn.XLOOKUP(M187,'[1]Birth Dates'!$A:$A,'[1]Birth Dates'!$B:$B,"",0),IF(_xlpm.d=0,"",_xlpm.d))</f>
        <v/>
      </c>
      <c r="P187" s="196">
        <f>IF(OR(O187="",A187="",NOT(ISNUMBER(O187)),O187&gt;A187),"",DATEDIF(O187,A187,"Y")&amp;" years, "&amp;DATEDIF(O187,A187,"YM")&amp;" months, "&amp;DATEDIF(O187,A187,"MD")&amp;" days")</f>
        <v/>
      </c>
      <c r="S187" s="196">
        <f>_xlfn.LET(_xlpm.d,_xlfn.XLOOKUP(Q187,'[1]Birth Dates'!$A:$A,'[1]Birth Dates'!$B:$B,"",0),IF(_xlpm.d=0,"",_xlpm.d))</f>
        <v/>
      </c>
      <c r="T187" s="196">
        <f>IF(OR(S187="",A187="",NOT(ISNUMBER(S187)),S187&gt;A187),"",DATEDIF(S187,A187,"Y")&amp;" years, "&amp;DATEDIF(S187,A187,"YM")&amp;" months, "&amp;DATEDIF(S187,A187,"MD")&amp;" days")</f>
        <v/>
      </c>
      <c r="W187" s="196">
        <f>_xlfn.LET(_xlpm.d,_xlfn.XLOOKUP(U187,'[1]Birth Dates'!$A:$A,'[1]Birth Dates'!$B:$B,"",0),IF(_xlpm.d=0,"",_xlpm.d))</f>
        <v/>
      </c>
      <c r="X187" s="196">
        <f>IF(OR(W187="",A187="",NOT(ISNUMBER(W187)),W187&gt;A187),"",DATEDIF(W187,A187,"Y")&amp;" years, "&amp;DATEDIF(W187,A187,"YM")&amp;" months, "&amp;DATEDIF(W187,A187,"MD")&amp;" days")</f>
        <v/>
      </c>
      <c r="AR187" s="175">
        <f>IF($B187="","",TEXT($A187,"yyyymmdd")&amp;"_P"&amp;$C187&amp;"_C"&amp;$F187&amp;"_"&amp;TRIM(RIGHT(SUBSTITUTE(TRIM(SUBSTITUTE($M187,CHAR(160)," "))," ",REPT(" ",60)),60))&amp;IF($Q187="","","-"&amp;TRIM(RIGHT(SUBSTITUTE(TRIM(SUBSTITUTE($Q187,CHAR(160)," "))," ",REPT(" ",60)),60)))&amp;IF($U187="","","-"&amp;TRIM(RIGHT(SUBSTITUTE(TRIM(SUBSTITUTE($U187,CHAR(160)," "))," ",REPT(" ",60)),60)))&amp;".jpg")</f>
        <v/>
      </c>
    </row>
    <row r="188" ht="14" customHeight="1">
      <c r="O188" s="196">
        <f>_xlfn.LET(_xlpm.d,_xlfn.XLOOKUP(M188,'[1]Birth Dates'!$A:$A,'[1]Birth Dates'!$B:$B,"",0),IF(_xlpm.d=0,"",_xlpm.d))</f>
        <v/>
      </c>
      <c r="P188" s="196">
        <f>IF(OR(O188="",A188="",NOT(ISNUMBER(O188)),O188&gt;A188),"",DATEDIF(O188,A188,"Y")&amp;" years, "&amp;DATEDIF(O188,A188,"YM")&amp;" months, "&amp;DATEDIF(O188,A188,"MD")&amp;" days")</f>
        <v/>
      </c>
      <c r="S188" s="196">
        <f>_xlfn.LET(_xlpm.d,_xlfn.XLOOKUP(Q188,'[1]Birth Dates'!$A:$A,'[1]Birth Dates'!$B:$B,"",0),IF(_xlpm.d=0,"",_xlpm.d))</f>
        <v/>
      </c>
      <c r="T188" s="196">
        <f>IF(OR(S188="",A188="",NOT(ISNUMBER(S188)),S188&gt;A188),"",DATEDIF(S188,A188,"Y")&amp;" years, "&amp;DATEDIF(S188,A188,"YM")&amp;" months, "&amp;DATEDIF(S188,A188,"MD")&amp;" days")</f>
        <v/>
      </c>
      <c r="W188" s="196">
        <f>_xlfn.LET(_xlpm.d,_xlfn.XLOOKUP(U188,'[1]Birth Dates'!$A:$A,'[1]Birth Dates'!$B:$B,"",0),IF(_xlpm.d=0,"",_xlpm.d))</f>
        <v/>
      </c>
      <c r="X188" s="196">
        <f>IF(OR(W188="",A188="",NOT(ISNUMBER(W188)),W188&gt;A188),"",DATEDIF(W188,A188,"Y")&amp;" years, "&amp;DATEDIF(W188,A188,"YM")&amp;" months, "&amp;DATEDIF(W188,A188,"MD")&amp;" days")</f>
        <v/>
      </c>
      <c r="AR188" s="175">
        <f>IF($B188="","",TEXT($A188,"yyyymmdd")&amp;"_P"&amp;$C188&amp;"_C"&amp;$F188&amp;"_"&amp;TRIM(RIGHT(SUBSTITUTE(TRIM(SUBSTITUTE($M188,CHAR(160)," "))," ",REPT(" ",60)),60))&amp;IF($Q188="","","-"&amp;TRIM(RIGHT(SUBSTITUTE(TRIM(SUBSTITUTE($Q188,CHAR(160)," "))," ",REPT(" ",60)),60)))&amp;IF($U188="","","-"&amp;TRIM(RIGHT(SUBSTITUTE(TRIM(SUBSTITUTE($U188,CHAR(160)," "))," ",REPT(" ",60)),60)))&amp;".jpg")</f>
        <v/>
      </c>
    </row>
    <row r="189" ht="14" customHeight="1">
      <c r="O189" s="196">
        <f>_xlfn.LET(_xlpm.d,_xlfn.XLOOKUP(M189,'[1]Birth Dates'!$A:$A,'[1]Birth Dates'!$B:$B,"",0),IF(_xlpm.d=0,"",_xlpm.d))</f>
        <v/>
      </c>
      <c r="P189" s="196">
        <f>IF(OR(O189="",A189="",NOT(ISNUMBER(O189)),O189&gt;A189),"",DATEDIF(O189,A189,"Y")&amp;" years, "&amp;DATEDIF(O189,A189,"YM")&amp;" months, "&amp;DATEDIF(O189,A189,"MD")&amp;" days")</f>
        <v/>
      </c>
      <c r="S189" s="196">
        <f>_xlfn.LET(_xlpm.d,_xlfn.XLOOKUP(Q189,'[1]Birth Dates'!$A:$A,'[1]Birth Dates'!$B:$B,"",0),IF(_xlpm.d=0,"",_xlpm.d))</f>
        <v/>
      </c>
      <c r="T189" s="196">
        <f>IF(OR(S189="",A189="",NOT(ISNUMBER(S189)),S189&gt;A189),"",DATEDIF(S189,A189,"Y")&amp;" years, "&amp;DATEDIF(S189,A189,"YM")&amp;" months, "&amp;DATEDIF(S189,A189,"MD")&amp;" days")</f>
        <v/>
      </c>
      <c r="W189" s="196">
        <f>_xlfn.LET(_xlpm.d,_xlfn.XLOOKUP(U189,'[1]Birth Dates'!$A:$A,'[1]Birth Dates'!$B:$B,"",0),IF(_xlpm.d=0,"",_xlpm.d))</f>
        <v/>
      </c>
      <c r="X189" s="196">
        <f>IF(OR(W189="",A189="",NOT(ISNUMBER(W189)),W189&gt;A189),"",DATEDIF(W189,A189,"Y")&amp;" years, "&amp;DATEDIF(W189,A189,"YM")&amp;" months, "&amp;DATEDIF(W189,A189,"MD")&amp;" days")</f>
        <v/>
      </c>
      <c r="AR189" s="175">
        <f>IF($B189="","",TEXT($A189,"yyyymmdd")&amp;"_P"&amp;$C189&amp;"_C"&amp;$F189&amp;"_"&amp;TRIM(RIGHT(SUBSTITUTE(TRIM(SUBSTITUTE($M189,CHAR(160)," "))," ",REPT(" ",60)),60))&amp;IF($Q189="","","-"&amp;TRIM(RIGHT(SUBSTITUTE(TRIM(SUBSTITUTE($Q189,CHAR(160)," "))," ",REPT(" ",60)),60)))&amp;IF($U189="","","-"&amp;TRIM(RIGHT(SUBSTITUTE(TRIM(SUBSTITUTE($U189,CHAR(160)," "))," ",REPT(" ",60)),60)))&amp;".jpg")</f>
        <v/>
      </c>
    </row>
    <row r="190" ht="14" customHeight="1">
      <c r="O190" s="196">
        <f>_xlfn.LET(_xlpm.d,_xlfn.XLOOKUP(M190,'[1]Birth Dates'!$A:$A,'[1]Birth Dates'!$B:$B,"",0),IF(_xlpm.d=0,"",_xlpm.d))</f>
        <v/>
      </c>
      <c r="P190" s="196">
        <f>IF(OR(O190="",A190="",NOT(ISNUMBER(O190)),O190&gt;A190),"",DATEDIF(O190,A190,"Y")&amp;" years, "&amp;DATEDIF(O190,A190,"YM")&amp;" months, "&amp;DATEDIF(O190,A190,"MD")&amp;" days")</f>
        <v/>
      </c>
      <c r="S190" s="196">
        <f>_xlfn.LET(_xlpm.d,_xlfn.XLOOKUP(Q190,'[1]Birth Dates'!$A:$A,'[1]Birth Dates'!$B:$B,"",0),IF(_xlpm.d=0,"",_xlpm.d))</f>
        <v/>
      </c>
      <c r="T190" s="196">
        <f>IF(OR(S190="",A190="",NOT(ISNUMBER(S190)),S190&gt;A190),"",DATEDIF(S190,A190,"Y")&amp;" years, "&amp;DATEDIF(S190,A190,"YM")&amp;" months, "&amp;DATEDIF(S190,A190,"MD")&amp;" days")</f>
        <v/>
      </c>
      <c r="W190" s="196">
        <f>_xlfn.LET(_xlpm.d,_xlfn.XLOOKUP(U190,'[1]Birth Dates'!$A:$A,'[1]Birth Dates'!$B:$B,"",0),IF(_xlpm.d=0,"",_xlpm.d))</f>
        <v/>
      </c>
      <c r="X190" s="196">
        <f>IF(OR(W190="",A190="",NOT(ISNUMBER(W190)),W190&gt;A190),"",DATEDIF(W190,A190,"Y")&amp;" years, "&amp;DATEDIF(W190,A190,"YM")&amp;" months, "&amp;DATEDIF(W190,A190,"MD")&amp;" days")</f>
        <v/>
      </c>
      <c r="AR190" s="175">
        <f>IF($B190="","",TEXT($A190,"yyyymmdd")&amp;"_P"&amp;$C190&amp;"_C"&amp;$F190&amp;"_"&amp;TRIM(RIGHT(SUBSTITUTE(TRIM(SUBSTITUTE($M190,CHAR(160)," "))," ",REPT(" ",60)),60))&amp;IF($Q190="","","-"&amp;TRIM(RIGHT(SUBSTITUTE(TRIM(SUBSTITUTE($Q190,CHAR(160)," "))," ",REPT(" ",60)),60)))&amp;IF($U190="","","-"&amp;TRIM(RIGHT(SUBSTITUTE(TRIM(SUBSTITUTE($U190,CHAR(160)," "))," ",REPT(" ",60)),60)))&amp;".jpg")</f>
        <v/>
      </c>
    </row>
    <row r="191" ht="14" customHeight="1">
      <c r="O191" s="196">
        <f>_xlfn.LET(_xlpm.d,_xlfn.XLOOKUP(M191,'[1]Birth Dates'!$A:$A,'[1]Birth Dates'!$B:$B,"",0),IF(_xlpm.d=0,"",_xlpm.d))</f>
        <v/>
      </c>
      <c r="P191" s="196">
        <f>IF(OR(O191="",A191="",NOT(ISNUMBER(O191)),O191&gt;A191),"",DATEDIF(O191,A191,"Y")&amp;" years, "&amp;DATEDIF(O191,A191,"YM")&amp;" months, "&amp;DATEDIF(O191,A191,"MD")&amp;" days")</f>
        <v/>
      </c>
      <c r="S191" s="196">
        <f>_xlfn.LET(_xlpm.d,_xlfn.XLOOKUP(Q191,'[1]Birth Dates'!$A:$A,'[1]Birth Dates'!$B:$B,"",0),IF(_xlpm.d=0,"",_xlpm.d))</f>
        <v/>
      </c>
      <c r="T191" s="196">
        <f>IF(OR(S191="",A191="",NOT(ISNUMBER(S191)),S191&gt;A191),"",DATEDIF(S191,A191,"Y")&amp;" years, "&amp;DATEDIF(S191,A191,"YM")&amp;" months, "&amp;DATEDIF(S191,A191,"MD")&amp;" days")</f>
        <v/>
      </c>
      <c r="W191" s="196">
        <f>_xlfn.LET(_xlpm.d,_xlfn.XLOOKUP(U191,'[1]Birth Dates'!$A:$A,'[1]Birth Dates'!$B:$B,"",0),IF(_xlpm.d=0,"",_xlpm.d))</f>
        <v/>
      </c>
      <c r="X191" s="196">
        <f>IF(OR(W191="",A191="",NOT(ISNUMBER(W191)),W191&gt;A191),"",DATEDIF(W191,A191,"Y")&amp;" years, "&amp;DATEDIF(W191,A191,"YM")&amp;" months, "&amp;DATEDIF(W191,A191,"MD")&amp;" days")</f>
        <v/>
      </c>
      <c r="AR191" s="175">
        <f>IF($B191="","",TEXT($A191,"yyyymmdd")&amp;"_P"&amp;$C191&amp;"_C"&amp;$F191&amp;"_"&amp;TRIM(RIGHT(SUBSTITUTE(TRIM(SUBSTITUTE($M191,CHAR(160)," "))," ",REPT(" ",60)),60))&amp;IF($Q191="","","-"&amp;TRIM(RIGHT(SUBSTITUTE(TRIM(SUBSTITUTE($Q191,CHAR(160)," "))," ",REPT(" ",60)),60)))&amp;IF($U191="","","-"&amp;TRIM(RIGHT(SUBSTITUTE(TRIM(SUBSTITUTE($U191,CHAR(160)," "))," ",REPT(" ",60)),60)))&amp;".jpg")</f>
        <v/>
      </c>
    </row>
    <row r="192" ht="14" customHeight="1">
      <c r="O192" s="196">
        <f>_xlfn.LET(_xlpm.d,_xlfn.XLOOKUP(M192,'[1]Birth Dates'!$A:$A,'[1]Birth Dates'!$B:$B,"",0),IF(_xlpm.d=0,"",_xlpm.d))</f>
        <v/>
      </c>
      <c r="P192" s="196">
        <f>IF(OR(O192="",A192="",NOT(ISNUMBER(O192)),O192&gt;A192),"",DATEDIF(O192,A192,"Y")&amp;" years, "&amp;DATEDIF(O192,A192,"YM")&amp;" months, "&amp;DATEDIF(O192,A192,"MD")&amp;" days")</f>
        <v/>
      </c>
      <c r="S192" s="196">
        <f>_xlfn.LET(_xlpm.d,_xlfn.XLOOKUP(Q192,'[1]Birth Dates'!$A:$A,'[1]Birth Dates'!$B:$B,"",0),IF(_xlpm.d=0,"",_xlpm.d))</f>
        <v/>
      </c>
      <c r="T192" s="196">
        <f>IF(OR(S192="",A192="",NOT(ISNUMBER(S192)),S192&gt;A192),"",DATEDIF(S192,A192,"Y")&amp;" years, "&amp;DATEDIF(S192,A192,"YM")&amp;" months, "&amp;DATEDIF(S192,A192,"MD")&amp;" days")</f>
        <v/>
      </c>
      <c r="W192" s="196">
        <f>_xlfn.LET(_xlpm.d,_xlfn.XLOOKUP(U192,'[1]Birth Dates'!$A:$A,'[1]Birth Dates'!$B:$B,"",0),IF(_xlpm.d=0,"",_xlpm.d))</f>
        <v/>
      </c>
      <c r="X192" s="196">
        <f>IF(OR(W192="",A192="",NOT(ISNUMBER(W192)),W192&gt;A192),"",DATEDIF(W192,A192,"Y")&amp;" years, "&amp;DATEDIF(W192,A192,"YM")&amp;" months, "&amp;DATEDIF(W192,A192,"MD")&amp;" days")</f>
        <v/>
      </c>
      <c r="AR192" s="175">
        <f>IF($B192="","",TEXT($A192,"yyyymmdd")&amp;"_P"&amp;$C192&amp;"_C"&amp;$F192&amp;"_"&amp;TRIM(RIGHT(SUBSTITUTE(TRIM(SUBSTITUTE($M192,CHAR(160)," "))," ",REPT(" ",60)),60))&amp;IF($Q192="","","-"&amp;TRIM(RIGHT(SUBSTITUTE(TRIM(SUBSTITUTE($Q192,CHAR(160)," "))," ",REPT(" ",60)),60)))&amp;IF($U192="","","-"&amp;TRIM(RIGHT(SUBSTITUTE(TRIM(SUBSTITUTE($U192,CHAR(160)," "))," ",REPT(" ",60)),60)))&amp;".jpg")</f>
        <v/>
      </c>
    </row>
    <row r="193" ht="14" customHeight="1">
      <c r="O193" s="196">
        <f>_xlfn.LET(_xlpm.d,_xlfn.XLOOKUP(M193,'[1]Birth Dates'!$A:$A,'[1]Birth Dates'!$B:$B,"",0),IF(_xlpm.d=0,"",_xlpm.d))</f>
        <v/>
      </c>
      <c r="P193" s="196">
        <f>IF(OR(O193="",A193="",NOT(ISNUMBER(O193)),O193&gt;A193),"",DATEDIF(O193,A193,"Y")&amp;" years, "&amp;DATEDIF(O193,A193,"YM")&amp;" months, "&amp;DATEDIF(O193,A193,"MD")&amp;" days")</f>
        <v/>
      </c>
      <c r="S193" s="196">
        <f>_xlfn.LET(_xlpm.d,_xlfn.XLOOKUP(Q193,'[1]Birth Dates'!$A:$A,'[1]Birth Dates'!$B:$B,"",0),IF(_xlpm.d=0,"",_xlpm.d))</f>
        <v/>
      </c>
      <c r="T193" s="196">
        <f>IF(OR(S193="",A193="",NOT(ISNUMBER(S193)),S193&gt;A193),"",DATEDIF(S193,A193,"Y")&amp;" years, "&amp;DATEDIF(S193,A193,"YM")&amp;" months, "&amp;DATEDIF(S193,A193,"MD")&amp;" days")</f>
        <v/>
      </c>
      <c r="W193" s="196">
        <f>_xlfn.LET(_xlpm.d,_xlfn.XLOOKUP(U193,'[1]Birth Dates'!$A:$A,'[1]Birth Dates'!$B:$B,"",0),IF(_xlpm.d=0,"",_xlpm.d))</f>
        <v/>
      </c>
      <c r="X193" s="196">
        <f>IF(OR(W193="",A193="",NOT(ISNUMBER(W193)),W193&gt;A193),"",DATEDIF(W193,A193,"Y")&amp;" years, "&amp;DATEDIF(W193,A193,"YM")&amp;" months, "&amp;DATEDIF(W193,A193,"MD")&amp;" days")</f>
        <v/>
      </c>
      <c r="AR193" s="175">
        <f>IF($B193="","",TEXT($A193,"yyyymmdd")&amp;"_P"&amp;$C193&amp;"_C"&amp;$F193&amp;"_"&amp;TRIM(RIGHT(SUBSTITUTE(TRIM(SUBSTITUTE($M193,CHAR(160)," "))," ",REPT(" ",60)),60))&amp;IF($Q193="","","-"&amp;TRIM(RIGHT(SUBSTITUTE(TRIM(SUBSTITUTE($Q193,CHAR(160)," "))," ",REPT(" ",60)),60)))&amp;IF($U193="","","-"&amp;TRIM(RIGHT(SUBSTITUTE(TRIM(SUBSTITUTE($U193,CHAR(160)," "))," ",REPT(" ",60)),60)))&amp;".jpg")</f>
        <v/>
      </c>
    </row>
    <row r="194" ht="14" customHeight="1">
      <c r="O194" s="196">
        <f>_xlfn.LET(_xlpm.d,_xlfn.XLOOKUP(M194,'[1]Birth Dates'!$A:$A,'[1]Birth Dates'!$B:$B,"",0),IF(_xlpm.d=0,"",_xlpm.d))</f>
        <v/>
      </c>
      <c r="P194" s="196">
        <f>IF(OR(O194="",A194="",NOT(ISNUMBER(O194)),O194&gt;A194),"",DATEDIF(O194,A194,"Y")&amp;" years, "&amp;DATEDIF(O194,A194,"YM")&amp;" months, "&amp;DATEDIF(O194,A194,"MD")&amp;" days")</f>
        <v/>
      </c>
      <c r="S194" s="196">
        <f>_xlfn.LET(_xlpm.d,_xlfn.XLOOKUP(Q194,'[1]Birth Dates'!$A:$A,'[1]Birth Dates'!$B:$B,"",0),IF(_xlpm.d=0,"",_xlpm.d))</f>
        <v/>
      </c>
      <c r="T194" s="196">
        <f>IF(OR(S194="",A194="",NOT(ISNUMBER(S194)),S194&gt;A194),"",DATEDIF(S194,A194,"Y")&amp;" years, "&amp;DATEDIF(S194,A194,"YM")&amp;" months, "&amp;DATEDIF(S194,A194,"MD")&amp;" days")</f>
        <v/>
      </c>
      <c r="W194" s="196">
        <f>_xlfn.LET(_xlpm.d,_xlfn.XLOOKUP(U194,'[1]Birth Dates'!$A:$A,'[1]Birth Dates'!$B:$B,"",0),IF(_xlpm.d=0,"",_xlpm.d))</f>
        <v/>
      </c>
      <c r="X194" s="196">
        <f>IF(OR(W194="",A194="",NOT(ISNUMBER(W194)),W194&gt;A194),"",DATEDIF(W194,A194,"Y")&amp;" years, "&amp;DATEDIF(W194,A194,"YM")&amp;" months, "&amp;DATEDIF(W194,A194,"MD")&amp;" days")</f>
        <v/>
      </c>
      <c r="AR194" s="175">
        <f>IF($B194="","",TEXT($A194,"yyyymmdd")&amp;"_P"&amp;$C194&amp;"_C"&amp;$F194&amp;"_"&amp;TRIM(RIGHT(SUBSTITUTE(TRIM(SUBSTITUTE($M194,CHAR(160)," "))," ",REPT(" ",60)),60))&amp;IF($Q194="","","-"&amp;TRIM(RIGHT(SUBSTITUTE(TRIM(SUBSTITUTE($Q194,CHAR(160)," "))," ",REPT(" ",60)),60)))&amp;IF($U194="","","-"&amp;TRIM(RIGHT(SUBSTITUTE(TRIM(SUBSTITUTE($U194,CHAR(160)," "))," ",REPT(" ",60)),60)))&amp;".jpg")</f>
        <v/>
      </c>
    </row>
    <row r="195" ht="14" customHeight="1">
      <c r="O195" s="196">
        <f>_xlfn.LET(_xlpm.d,_xlfn.XLOOKUP(M195,'[1]Birth Dates'!$A:$A,'[1]Birth Dates'!$B:$B,"",0),IF(_xlpm.d=0,"",_xlpm.d))</f>
        <v/>
      </c>
      <c r="P195" s="196">
        <f>IF(OR(O195="",A195="",NOT(ISNUMBER(O195)),O195&gt;A195),"",DATEDIF(O195,A195,"Y")&amp;" years, "&amp;DATEDIF(O195,A195,"YM")&amp;" months, "&amp;DATEDIF(O195,A195,"MD")&amp;" days")</f>
        <v/>
      </c>
      <c r="S195" s="196">
        <f>_xlfn.LET(_xlpm.d,_xlfn.XLOOKUP(Q195,'[1]Birth Dates'!$A:$A,'[1]Birth Dates'!$B:$B,"",0),IF(_xlpm.d=0,"",_xlpm.d))</f>
        <v/>
      </c>
      <c r="T195" s="196">
        <f>IF(OR(S195="",A195="",NOT(ISNUMBER(S195)),S195&gt;A195),"",DATEDIF(S195,A195,"Y")&amp;" years, "&amp;DATEDIF(S195,A195,"YM")&amp;" months, "&amp;DATEDIF(S195,A195,"MD")&amp;" days")</f>
        <v/>
      </c>
      <c r="W195" s="196">
        <f>_xlfn.LET(_xlpm.d,_xlfn.XLOOKUP(U195,'[1]Birth Dates'!$A:$A,'[1]Birth Dates'!$B:$B,"",0),IF(_xlpm.d=0,"",_xlpm.d))</f>
        <v/>
      </c>
      <c r="X195" s="196">
        <f>IF(OR(W195="",A195="",NOT(ISNUMBER(W195)),W195&gt;A195),"",DATEDIF(W195,A195,"Y")&amp;" years, "&amp;DATEDIF(W195,A195,"YM")&amp;" months, "&amp;DATEDIF(W195,A195,"MD")&amp;" days")</f>
        <v/>
      </c>
      <c r="AR195" s="175">
        <f>IF($B195="","",TEXT($A195,"yyyymmdd")&amp;"_P"&amp;$C195&amp;"_C"&amp;$F195&amp;"_"&amp;TRIM(RIGHT(SUBSTITUTE(TRIM(SUBSTITUTE($M195,CHAR(160)," "))," ",REPT(" ",60)),60))&amp;IF($Q195="","","-"&amp;TRIM(RIGHT(SUBSTITUTE(TRIM(SUBSTITUTE($Q195,CHAR(160)," "))," ",REPT(" ",60)),60)))&amp;IF($U195="","","-"&amp;TRIM(RIGHT(SUBSTITUTE(TRIM(SUBSTITUTE($U195,CHAR(160)," "))," ",REPT(" ",60)),60)))&amp;".jpg")</f>
        <v/>
      </c>
    </row>
    <row r="196" ht="14" customHeight="1">
      <c r="O196" s="196">
        <f>_xlfn.LET(_xlpm.d,_xlfn.XLOOKUP(M196,'[1]Birth Dates'!$A:$A,'[1]Birth Dates'!$B:$B,"",0),IF(_xlpm.d=0,"",_xlpm.d))</f>
        <v/>
      </c>
      <c r="P196" s="196">
        <f>IF(OR(O196="",A196="",NOT(ISNUMBER(O196)),O196&gt;A196),"",DATEDIF(O196,A196,"Y")&amp;" years, "&amp;DATEDIF(O196,A196,"YM")&amp;" months, "&amp;DATEDIF(O196,A196,"MD")&amp;" days")</f>
        <v/>
      </c>
      <c r="S196" s="196">
        <f>_xlfn.LET(_xlpm.d,_xlfn.XLOOKUP(Q196,'[1]Birth Dates'!$A:$A,'[1]Birth Dates'!$B:$B,"",0),IF(_xlpm.d=0,"",_xlpm.d))</f>
        <v/>
      </c>
      <c r="T196" s="196">
        <f>IF(OR(S196="",A196="",NOT(ISNUMBER(S196)),S196&gt;A196),"",DATEDIF(S196,A196,"Y")&amp;" years, "&amp;DATEDIF(S196,A196,"YM")&amp;" months, "&amp;DATEDIF(S196,A196,"MD")&amp;" days")</f>
        <v/>
      </c>
      <c r="W196" s="196">
        <f>_xlfn.LET(_xlpm.d,_xlfn.XLOOKUP(U196,'[1]Birth Dates'!$A:$A,'[1]Birth Dates'!$B:$B,"",0),IF(_xlpm.d=0,"",_xlpm.d))</f>
        <v/>
      </c>
      <c r="X196" s="196">
        <f>IF(OR(W196="",A196="",NOT(ISNUMBER(W196)),W196&gt;A196),"",DATEDIF(W196,A196,"Y")&amp;" years, "&amp;DATEDIF(W196,A196,"YM")&amp;" months, "&amp;DATEDIF(W196,A196,"MD")&amp;" days")</f>
        <v/>
      </c>
      <c r="AR196" s="175">
        <f>IF($B196="","",TEXT($A196,"yyyymmdd")&amp;"_P"&amp;$C196&amp;"_C"&amp;$F196&amp;"_"&amp;TRIM(RIGHT(SUBSTITUTE(TRIM(SUBSTITUTE($M196,CHAR(160)," "))," ",REPT(" ",60)),60))&amp;IF($Q196="","","-"&amp;TRIM(RIGHT(SUBSTITUTE(TRIM(SUBSTITUTE($Q196,CHAR(160)," "))," ",REPT(" ",60)),60)))&amp;IF($U196="","","-"&amp;TRIM(RIGHT(SUBSTITUTE(TRIM(SUBSTITUTE($U196,CHAR(160)," "))," ",REPT(" ",60)),60)))&amp;".jpg")</f>
        <v/>
      </c>
    </row>
    <row r="197" ht="14" customHeight="1">
      <c r="O197" s="196">
        <f>_xlfn.LET(_xlpm.d,_xlfn.XLOOKUP(M197,'[1]Birth Dates'!$A:$A,'[1]Birth Dates'!$B:$B,"",0),IF(_xlpm.d=0,"",_xlpm.d))</f>
        <v/>
      </c>
      <c r="P197" s="196">
        <f>IF(OR(O197="",A197="",NOT(ISNUMBER(O197)),O197&gt;A197),"",DATEDIF(O197,A197,"Y")&amp;" years, "&amp;DATEDIF(O197,A197,"YM")&amp;" months, "&amp;DATEDIF(O197,A197,"MD")&amp;" days")</f>
        <v/>
      </c>
      <c r="S197" s="196">
        <f>_xlfn.LET(_xlpm.d,_xlfn.XLOOKUP(Q197,'[1]Birth Dates'!$A:$A,'[1]Birth Dates'!$B:$B,"",0),IF(_xlpm.d=0,"",_xlpm.d))</f>
        <v/>
      </c>
      <c r="T197" s="196">
        <f>IF(OR(S197="",A197="",NOT(ISNUMBER(S197)),S197&gt;A197),"",DATEDIF(S197,A197,"Y")&amp;" years, "&amp;DATEDIF(S197,A197,"YM")&amp;" months, "&amp;DATEDIF(S197,A197,"MD")&amp;" days")</f>
        <v/>
      </c>
      <c r="W197" s="196">
        <f>_xlfn.LET(_xlpm.d,_xlfn.XLOOKUP(U197,'[1]Birth Dates'!$A:$A,'[1]Birth Dates'!$B:$B,"",0),IF(_xlpm.d=0,"",_xlpm.d))</f>
        <v/>
      </c>
      <c r="X197" s="196">
        <f>IF(OR(W197="",A197="",NOT(ISNUMBER(W197)),W197&gt;A197),"",DATEDIF(W197,A197,"Y")&amp;" years, "&amp;DATEDIF(W197,A197,"YM")&amp;" months, "&amp;DATEDIF(W197,A197,"MD")&amp;" days")</f>
        <v/>
      </c>
      <c r="AR197" s="175">
        <f>IF($B197="","",TEXT($A197,"yyyymmdd")&amp;"_P"&amp;$C197&amp;"_C"&amp;$F197&amp;"_"&amp;TRIM(RIGHT(SUBSTITUTE(TRIM(SUBSTITUTE($M197,CHAR(160)," "))," ",REPT(" ",60)),60))&amp;IF($Q197="","","-"&amp;TRIM(RIGHT(SUBSTITUTE(TRIM(SUBSTITUTE($Q197,CHAR(160)," "))," ",REPT(" ",60)),60)))&amp;IF($U197="","","-"&amp;TRIM(RIGHT(SUBSTITUTE(TRIM(SUBSTITUTE($U197,CHAR(160)," "))," ",REPT(" ",60)),60)))&amp;".jpg")</f>
        <v/>
      </c>
    </row>
    <row r="198" ht="14" customHeight="1">
      <c r="O198" s="196">
        <f>_xlfn.LET(_xlpm.d,_xlfn.XLOOKUP(M198,'[1]Birth Dates'!$A:$A,'[1]Birth Dates'!$B:$B,"",0),IF(_xlpm.d=0,"",_xlpm.d))</f>
        <v/>
      </c>
      <c r="P198" s="196">
        <f>IF(OR(O198="",A198="",NOT(ISNUMBER(O198)),O198&gt;A198),"",DATEDIF(O198,A198,"Y")&amp;" years, "&amp;DATEDIF(O198,A198,"YM")&amp;" months, "&amp;DATEDIF(O198,A198,"MD")&amp;" days")</f>
        <v/>
      </c>
      <c r="S198" s="196">
        <f>_xlfn.LET(_xlpm.d,_xlfn.XLOOKUP(Q198,'[1]Birth Dates'!$A:$A,'[1]Birth Dates'!$B:$B,"",0),IF(_xlpm.d=0,"",_xlpm.d))</f>
        <v/>
      </c>
      <c r="T198" s="196">
        <f>IF(OR(S198="",A198="",NOT(ISNUMBER(S198)),S198&gt;A198),"",DATEDIF(S198,A198,"Y")&amp;" years, "&amp;DATEDIF(S198,A198,"YM")&amp;" months, "&amp;DATEDIF(S198,A198,"MD")&amp;" days")</f>
        <v/>
      </c>
      <c r="W198" s="196">
        <f>_xlfn.LET(_xlpm.d,_xlfn.XLOOKUP(U198,'[1]Birth Dates'!$A:$A,'[1]Birth Dates'!$B:$B,"",0),IF(_xlpm.d=0,"",_xlpm.d))</f>
        <v/>
      </c>
      <c r="X198" s="196">
        <f>IF(OR(W198="",A198="",NOT(ISNUMBER(W198)),W198&gt;A198),"",DATEDIF(W198,A198,"Y")&amp;" years, "&amp;DATEDIF(W198,A198,"YM")&amp;" months, "&amp;DATEDIF(W198,A198,"MD")&amp;" days")</f>
        <v/>
      </c>
      <c r="AR198" s="175">
        <f>IF($B198="","",TEXT($A198,"yyyymmdd")&amp;"_P"&amp;$C198&amp;"_C"&amp;$F198&amp;"_"&amp;TRIM(RIGHT(SUBSTITUTE(TRIM(SUBSTITUTE($M198,CHAR(160)," "))," ",REPT(" ",60)),60))&amp;IF($Q198="","","-"&amp;TRIM(RIGHT(SUBSTITUTE(TRIM(SUBSTITUTE($Q198,CHAR(160)," "))," ",REPT(" ",60)),60)))&amp;IF($U198="","","-"&amp;TRIM(RIGHT(SUBSTITUTE(TRIM(SUBSTITUTE($U198,CHAR(160)," "))," ",REPT(" ",60)),60)))&amp;".jpg")</f>
        <v/>
      </c>
    </row>
    <row r="199" ht="14" customHeight="1">
      <c r="O199" s="196">
        <f>_xlfn.LET(_xlpm.d,_xlfn.XLOOKUP(M199,'[1]Birth Dates'!$A:$A,'[1]Birth Dates'!$B:$B,"",0),IF(_xlpm.d=0,"",_xlpm.d))</f>
        <v/>
      </c>
      <c r="P199" s="196">
        <f>IF(OR(O199="",A199="",NOT(ISNUMBER(O199)),O199&gt;A199),"",DATEDIF(O199,A199,"Y")&amp;" years, "&amp;DATEDIF(O199,A199,"YM")&amp;" months, "&amp;DATEDIF(O199,A199,"MD")&amp;" days")</f>
        <v/>
      </c>
      <c r="S199" s="196">
        <f>_xlfn.LET(_xlpm.d,_xlfn.XLOOKUP(Q199,'[1]Birth Dates'!$A:$A,'[1]Birth Dates'!$B:$B,"",0),IF(_xlpm.d=0,"",_xlpm.d))</f>
        <v/>
      </c>
      <c r="T199" s="196">
        <f>IF(OR(S199="",A199="",NOT(ISNUMBER(S199)),S199&gt;A199),"",DATEDIF(S199,A199,"Y")&amp;" years, "&amp;DATEDIF(S199,A199,"YM")&amp;" months, "&amp;DATEDIF(S199,A199,"MD")&amp;" days")</f>
        <v/>
      </c>
      <c r="W199" s="196">
        <f>_xlfn.LET(_xlpm.d,_xlfn.XLOOKUP(U199,'[1]Birth Dates'!$A:$A,'[1]Birth Dates'!$B:$B,"",0),IF(_xlpm.d=0,"",_xlpm.d))</f>
        <v/>
      </c>
      <c r="X199" s="196">
        <f>IF(OR(W199="",A199="",NOT(ISNUMBER(W199)),W199&gt;A199),"",DATEDIF(W199,A199,"Y")&amp;" years, "&amp;DATEDIF(W199,A199,"YM")&amp;" months, "&amp;DATEDIF(W199,A199,"MD")&amp;" days")</f>
        <v/>
      </c>
      <c r="AR199" s="175">
        <f>IF($B199="","",TEXT($A199,"yyyymmdd")&amp;"_P"&amp;$C199&amp;"_C"&amp;$F199&amp;"_"&amp;TRIM(RIGHT(SUBSTITUTE(TRIM(SUBSTITUTE($M199,CHAR(160)," "))," ",REPT(" ",60)),60))&amp;IF($Q199="","","-"&amp;TRIM(RIGHT(SUBSTITUTE(TRIM(SUBSTITUTE($Q199,CHAR(160)," "))," ",REPT(" ",60)),60)))&amp;IF($U199="","","-"&amp;TRIM(RIGHT(SUBSTITUTE(TRIM(SUBSTITUTE($U199,CHAR(160)," "))," ",REPT(" ",60)),60)))&amp;".jpg")</f>
        <v/>
      </c>
    </row>
    <row r="200" ht="14" customHeight="1">
      <c r="O200" s="196">
        <f>_xlfn.LET(_xlpm.d,_xlfn.XLOOKUP(M200,'[1]Birth Dates'!$A:$A,'[1]Birth Dates'!$B:$B,"",0),IF(_xlpm.d=0,"",_xlpm.d))</f>
        <v/>
      </c>
      <c r="P200" s="196">
        <f>IF(OR(O200="",A200="",NOT(ISNUMBER(O200)),O200&gt;A200),"",DATEDIF(O200,A200,"Y")&amp;" years, "&amp;DATEDIF(O200,A200,"YM")&amp;" months, "&amp;DATEDIF(O200,A200,"MD")&amp;" days")</f>
        <v/>
      </c>
      <c r="S200" s="196">
        <f>_xlfn.LET(_xlpm.d,_xlfn.XLOOKUP(Q200,'[1]Birth Dates'!$A:$A,'[1]Birth Dates'!$B:$B,"",0),IF(_xlpm.d=0,"",_xlpm.d))</f>
        <v/>
      </c>
      <c r="T200" s="196">
        <f>IF(OR(S200="",A200="",NOT(ISNUMBER(S200)),S200&gt;A200),"",DATEDIF(S200,A200,"Y")&amp;" years, "&amp;DATEDIF(S200,A200,"YM")&amp;" months, "&amp;DATEDIF(S200,A200,"MD")&amp;" days")</f>
        <v/>
      </c>
      <c r="W200" s="196">
        <f>_xlfn.LET(_xlpm.d,_xlfn.XLOOKUP(U200,'[1]Birth Dates'!$A:$A,'[1]Birth Dates'!$B:$B,"",0),IF(_xlpm.d=0,"",_xlpm.d))</f>
        <v/>
      </c>
      <c r="X200" s="196">
        <f>IF(OR(W200="",A200="",NOT(ISNUMBER(W200)),W200&gt;A200),"",DATEDIF(W200,A200,"Y")&amp;" years, "&amp;DATEDIF(W200,A200,"YM")&amp;" months, "&amp;DATEDIF(W200,A200,"MD")&amp;" days")</f>
        <v/>
      </c>
      <c r="AR200" s="175">
        <f>IF($B200="","",TEXT($A200,"yyyymmdd")&amp;"_P"&amp;$C200&amp;"_C"&amp;$F200&amp;"_"&amp;TRIM(RIGHT(SUBSTITUTE(TRIM(SUBSTITUTE($M200,CHAR(160)," "))," ",REPT(" ",60)),60))&amp;IF($Q200="","","-"&amp;TRIM(RIGHT(SUBSTITUTE(TRIM(SUBSTITUTE($Q200,CHAR(160)," "))," ",REPT(" ",60)),60)))&amp;IF($U200="","","-"&amp;TRIM(RIGHT(SUBSTITUTE(TRIM(SUBSTITUTE($U200,CHAR(160)," "))," ",REPT(" ",60)),60)))&amp;".jpg")</f>
        <v/>
      </c>
    </row>
    <row r="201" ht="14" customHeight="1">
      <c r="O201" s="196">
        <f>_xlfn.LET(_xlpm.d,_xlfn.XLOOKUP(M201,'[1]Birth Dates'!$A:$A,'[1]Birth Dates'!$B:$B,"",0),IF(_xlpm.d=0,"",_xlpm.d))</f>
        <v/>
      </c>
      <c r="P201" s="196">
        <f>IF(OR(O201="",A201="",NOT(ISNUMBER(O201)),O201&gt;A201),"",DATEDIF(O201,A201,"Y")&amp;" years, "&amp;DATEDIF(O201,A201,"YM")&amp;" months, "&amp;DATEDIF(O201,A201,"MD")&amp;" days")</f>
        <v/>
      </c>
      <c r="S201" s="196">
        <f>_xlfn.LET(_xlpm.d,_xlfn.XLOOKUP(Q201,'[1]Birth Dates'!$A:$A,'[1]Birth Dates'!$B:$B,"",0),IF(_xlpm.d=0,"",_xlpm.d))</f>
        <v/>
      </c>
      <c r="T201" s="196">
        <f>IF(OR(S201="",A201="",NOT(ISNUMBER(S201)),S201&gt;A201),"",DATEDIF(S201,A201,"Y")&amp;" years, "&amp;DATEDIF(S201,A201,"YM")&amp;" months, "&amp;DATEDIF(S201,A201,"MD")&amp;" days")</f>
        <v/>
      </c>
      <c r="W201" s="196">
        <f>_xlfn.LET(_xlpm.d,_xlfn.XLOOKUP(U201,'[1]Birth Dates'!$A:$A,'[1]Birth Dates'!$B:$B,"",0),IF(_xlpm.d=0,"",_xlpm.d))</f>
        <v/>
      </c>
      <c r="X201" s="196">
        <f>IF(OR(W201="",A201="",NOT(ISNUMBER(W201)),W201&gt;A201),"",DATEDIF(W201,A201,"Y")&amp;" years, "&amp;DATEDIF(W201,A201,"YM")&amp;" months, "&amp;DATEDIF(W201,A201,"MD")&amp;" days")</f>
        <v/>
      </c>
      <c r="AR201" s="175">
        <f>IF($B201="","",TEXT($A201,"yyyymmdd")&amp;"_P"&amp;$C201&amp;"_C"&amp;$F201&amp;"_"&amp;TRIM(RIGHT(SUBSTITUTE(TRIM(SUBSTITUTE($M201,CHAR(160)," "))," ",REPT(" ",60)),60))&amp;IF($Q201="","","-"&amp;TRIM(RIGHT(SUBSTITUTE(TRIM(SUBSTITUTE($Q201,CHAR(160)," "))," ",REPT(" ",60)),60)))&amp;IF($U201="","","-"&amp;TRIM(RIGHT(SUBSTITUTE(TRIM(SUBSTITUTE($U201,CHAR(160)," "))," ",REPT(" ",60)),60)))&amp;".jpg")</f>
        <v/>
      </c>
    </row>
    <row r="202" ht="14" customHeight="1">
      <c r="O202" s="196">
        <f>_xlfn.LET(_xlpm.d,_xlfn.XLOOKUP(M202,'[1]Birth Dates'!$A:$A,'[1]Birth Dates'!$B:$B,"",0),IF(_xlpm.d=0,"",_xlpm.d))</f>
        <v/>
      </c>
      <c r="P202" s="196">
        <f>IF(OR(O202="",A202="",NOT(ISNUMBER(O202)),O202&gt;A202),"",DATEDIF(O202,A202,"Y")&amp;" years, "&amp;DATEDIF(O202,A202,"YM")&amp;" months, "&amp;DATEDIF(O202,A202,"MD")&amp;" days")</f>
        <v/>
      </c>
      <c r="S202" s="196">
        <f>_xlfn.LET(_xlpm.d,_xlfn.XLOOKUP(Q202,'[1]Birth Dates'!$A:$A,'[1]Birth Dates'!$B:$B,"",0),IF(_xlpm.d=0,"",_xlpm.d))</f>
        <v/>
      </c>
      <c r="T202" s="196">
        <f>IF(OR(S202="",A202="",NOT(ISNUMBER(S202)),S202&gt;A202),"",DATEDIF(S202,A202,"Y")&amp;" years, "&amp;DATEDIF(S202,A202,"YM")&amp;" months, "&amp;DATEDIF(S202,A202,"MD")&amp;" days")</f>
        <v/>
      </c>
      <c r="W202" s="196">
        <f>_xlfn.LET(_xlpm.d,_xlfn.XLOOKUP(U202,'[1]Birth Dates'!$A:$A,'[1]Birth Dates'!$B:$B,"",0),IF(_xlpm.d=0,"",_xlpm.d))</f>
        <v/>
      </c>
      <c r="X202" s="196">
        <f>IF(OR(W202="",A202="",NOT(ISNUMBER(W202)),W202&gt;A202),"",DATEDIF(W202,A202,"Y")&amp;" years, "&amp;DATEDIF(W202,A202,"YM")&amp;" months, "&amp;DATEDIF(W202,A202,"MD")&amp;" days")</f>
        <v/>
      </c>
      <c r="AR202" s="175">
        <f>IF($B202="","",TEXT($A202,"yyyymmdd")&amp;"_P"&amp;$C202&amp;"_C"&amp;$F202&amp;"_"&amp;TRIM(RIGHT(SUBSTITUTE(TRIM(SUBSTITUTE($M202,CHAR(160)," "))," ",REPT(" ",60)),60))&amp;IF($Q202="","","-"&amp;TRIM(RIGHT(SUBSTITUTE(TRIM(SUBSTITUTE($Q202,CHAR(160)," "))," ",REPT(" ",60)),60)))&amp;IF($U202="","","-"&amp;TRIM(RIGHT(SUBSTITUTE(TRIM(SUBSTITUTE($U202,CHAR(160)," "))," ",REPT(" ",60)),60)))&amp;".jpg")</f>
        <v/>
      </c>
    </row>
    <row r="203" ht="14" customHeight="1">
      <c r="O203" s="196">
        <f>_xlfn.LET(_xlpm.d,_xlfn.XLOOKUP(M203,'[1]Birth Dates'!$A:$A,'[1]Birth Dates'!$B:$B,"",0),IF(_xlpm.d=0,"",_xlpm.d))</f>
        <v/>
      </c>
      <c r="P203" s="196">
        <f>IF(OR(O203="",A203="",NOT(ISNUMBER(O203)),O203&gt;A203),"",DATEDIF(O203,A203,"Y")&amp;" years, "&amp;DATEDIF(O203,A203,"YM")&amp;" months, "&amp;DATEDIF(O203,A203,"MD")&amp;" days")</f>
        <v/>
      </c>
      <c r="S203" s="196">
        <f>_xlfn.LET(_xlpm.d,_xlfn.XLOOKUP(Q203,'[1]Birth Dates'!$A:$A,'[1]Birth Dates'!$B:$B,"",0),IF(_xlpm.d=0,"",_xlpm.d))</f>
        <v/>
      </c>
      <c r="T203" s="196">
        <f>IF(OR(S203="",A203="",NOT(ISNUMBER(S203)),S203&gt;A203),"",DATEDIF(S203,A203,"Y")&amp;" years, "&amp;DATEDIF(S203,A203,"YM")&amp;" months, "&amp;DATEDIF(S203,A203,"MD")&amp;" days")</f>
        <v/>
      </c>
      <c r="W203" s="196">
        <f>_xlfn.LET(_xlpm.d,_xlfn.XLOOKUP(U203,'[1]Birth Dates'!$A:$A,'[1]Birth Dates'!$B:$B,"",0),IF(_xlpm.d=0,"",_xlpm.d))</f>
        <v/>
      </c>
      <c r="X203" s="196">
        <f>IF(OR(W203="",A203="",NOT(ISNUMBER(W203)),W203&gt;A203),"",DATEDIF(W203,A203,"Y")&amp;" years, "&amp;DATEDIF(W203,A203,"YM")&amp;" months, "&amp;DATEDIF(W203,A203,"MD")&amp;" days")</f>
        <v/>
      </c>
      <c r="AR203" s="175">
        <f>IF($B203="","",TEXT($A203,"yyyymmdd")&amp;"_P"&amp;$C203&amp;"_C"&amp;$F203&amp;"_"&amp;TRIM(RIGHT(SUBSTITUTE(TRIM(SUBSTITUTE($M203,CHAR(160)," "))," ",REPT(" ",60)),60))&amp;IF($Q203="","","-"&amp;TRIM(RIGHT(SUBSTITUTE(TRIM(SUBSTITUTE($Q203,CHAR(160)," "))," ",REPT(" ",60)),60)))&amp;IF($U203="","","-"&amp;TRIM(RIGHT(SUBSTITUTE(TRIM(SUBSTITUTE($U203,CHAR(160)," "))," ",REPT(" ",60)),60)))&amp;".jpg")</f>
        <v/>
      </c>
    </row>
    <row r="204" ht="14" customHeight="1">
      <c r="O204" s="196">
        <f>_xlfn.LET(_xlpm.d,_xlfn.XLOOKUP(M204,'[1]Birth Dates'!$A:$A,'[1]Birth Dates'!$B:$B,"",0),IF(_xlpm.d=0,"",_xlpm.d))</f>
        <v/>
      </c>
      <c r="P204" s="196">
        <f>IF(OR(O204="",A204="",NOT(ISNUMBER(O204)),O204&gt;A204),"",DATEDIF(O204,A204,"Y")&amp;" years, "&amp;DATEDIF(O204,A204,"YM")&amp;" months, "&amp;DATEDIF(O204,A204,"MD")&amp;" days")</f>
        <v/>
      </c>
      <c r="S204" s="196">
        <f>_xlfn.LET(_xlpm.d,_xlfn.XLOOKUP(Q204,'[1]Birth Dates'!$A:$A,'[1]Birth Dates'!$B:$B,"",0),IF(_xlpm.d=0,"",_xlpm.d))</f>
        <v/>
      </c>
      <c r="T204" s="196">
        <f>IF(OR(S204="",A204="",NOT(ISNUMBER(S204)),S204&gt;A204),"",DATEDIF(S204,A204,"Y")&amp;" years, "&amp;DATEDIF(S204,A204,"YM")&amp;" months, "&amp;DATEDIF(S204,A204,"MD")&amp;" days")</f>
        <v/>
      </c>
      <c r="W204" s="196">
        <f>_xlfn.LET(_xlpm.d,_xlfn.XLOOKUP(U204,'[1]Birth Dates'!$A:$A,'[1]Birth Dates'!$B:$B,"",0),IF(_xlpm.d=0,"",_xlpm.d))</f>
        <v/>
      </c>
      <c r="X204" s="196">
        <f>IF(OR(W204="",A204="",NOT(ISNUMBER(W204)),W204&gt;A204),"",DATEDIF(W204,A204,"Y")&amp;" years, "&amp;DATEDIF(W204,A204,"YM")&amp;" months, "&amp;DATEDIF(W204,A204,"MD")&amp;" days")</f>
        <v/>
      </c>
      <c r="AR204" s="175">
        <f>IF($B204="","",TEXT($A204,"yyyymmdd")&amp;"_P"&amp;$C204&amp;"_C"&amp;$F204&amp;"_"&amp;TRIM(RIGHT(SUBSTITUTE(TRIM(SUBSTITUTE($M204,CHAR(160)," "))," ",REPT(" ",60)),60))&amp;IF($Q204="","","-"&amp;TRIM(RIGHT(SUBSTITUTE(TRIM(SUBSTITUTE($Q204,CHAR(160)," "))," ",REPT(" ",60)),60)))&amp;IF($U204="","","-"&amp;TRIM(RIGHT(SUBSTITUTE(TRIM(SUBSTITUTE($U204,CHAR(160)," "))," ",REPT(" ",60)),60)))&amp;".jpg")</f>
        <v/>
      </c>
    </row>
    <row r="205" ht="14" customHeight="1">
      <c r="O205" s="196">
        <f>_xlfn.LET(_xlpm.d,_xlfn.XLOOKUP(M205,'[1]Birth Dates'!$A:$A,'[1]Birth Dates'!$B:$B,"",0),IF(_xlpm.d=0,"",_xlpm.d))</f>
        <v/>
      </c>
      <c r="P205" s="196">
        <f>IF(OR(O205="",A205="",NOT(ISNUMBER(O205)),O205&gt;A205),"",DATEDIF(O205,A205,"Y")&amp;" years, "&amp;DATEDIF(O205,A205,"YM")&amp;" months, "&amp;DATEDIF(O205,A205,"MD")&amp;" days")</f>
        <v/>
      </c>
      <c r="S205" s="196">
        <f>_xlfn.LET(_xlpm.d,_xlfn.XLOOKUP(Q205,'[1]Birth Dates'!$A:$A,'[1]Birth Dates'!$B:$B,"",0),IF(_xlpm.d=0,"",_xlpm.d))</f>
        <v/>
      </c>
      <c r="T205" s="196">
        <f>IF(OR(S205="",A205="",NOT(ISNUMBER(S205)),S205&gt;A205),"",DATEDIF(S205,A205,"Y")&amp;" years, "&amp;DATEDIF(S205,A205,"YM")&amp;" months, "&amp;DATEDIF(S205,A205,"MD")&amp;" days")</f>
        <v/>
      </c>
      <c r="W205" s="196">
        <f>_xlfn.LET(_xlpm.d,_xlfn.XLOOKUP(U205,'[1]Birth Dates'!$A:$A,'[1]Birth Dates'!$B:$B,"",0),IF(_xlpm.d=0,"",_xlpm.d))</f>
        <v/>
      </c>
      <c r="X205" s="196">
        <f>IF(OR(W205="",A205="",NOT(ISNUMBER(W205)),W205&gt;A205),"",DATEDIF(W205,A205,"Y")&amp;" years, "&amp;DATEDIF(W205,A205,"YM")&amp;" months, "&amp;DATEDIF(W205,A205,"MD")&amp;" days")</f>
        <v/>
      </c>
      <c r="AR205" s="175">
        <f>IF($B205="","",TEXT($A205,"yyyymmdd")&amp;"_P"&amp;$C205&amp;"_C"&amp;$F205&amp;"_"&amp;TRIM(RIGHT(SUBSTITUTE(TRIM(SUBSTITUTE($M205,CHAR(160)," "))," ",REPT(" ",60)),60))&amp;IF($Q205="","","-"&amp;TRIM(RIGHT(SUBSTITUTE(TRIM(SUBSTITUTE($Q205,CHAR(160)," "))," ",REPT(" ",60)),60)))&amp;IF($U205="","","-"&amp;TRIM(RIGHT(SUBSTITUTE(TRIM(SUBSTITUTE($U205,CHAR(160)," "))," ",REPT(" ",60)),60)))&amp;".jpg")</f>
        <v/>
      </c>
    </row>
    <row r="206" ht="14" customHeight="1">
      <c r="O206" s="196">
        <f>_xlfn.LET(_xlpm.d,_xlfn.XLOOKUP(M206,'[1]Birth Dates'!$A:$A,'[1]Birth Dates'!$B:$B,"",0),IF(_xlpm.d=0,"",_xlpm.d))</f>
        <v/>
      </c>
      <c r="P206" s="196">
        <f>IF(OR(O206="",A206="",NOT(ISNUMBER(O206)),O206&gt;A206),"",DATEDIF(O206,A206,"Y")&amp;" years, "&amp;DATEDIF(O206,A206,"YM")&amp;" months, "&amp;DATEDIF(O206,A206,"MD")&amp;" days")</f>
        <v/>
      </c>
      <c r="S206" s="196">
        <f>_xlfn.LET(_xlpm.d,_xlfn.XLOOKUP(Q206,'[1]Birth Dates'!$A:$A,'[1]Birth Dates'!$B:$B,"",0),IF(_xlpm.d=0,"",_xlpm.d))</f>
        <v/>
      </c>
      <c r="T206" s="196">
        <f>IF(OR(S206="",A206="",NOT(ISNUMBER(S206)),S206&gt;A206),"",DATEDIF(S206,A206,"Y")&amp;" years, "&amp;DATEDIF(S206,A206,"YM")&amp;" months, "&amp;DATEDIF(S206,A206,"MD")&amp;" days")</f>
        <v/>
      </c>
      <c r="W206" s="196">
        <f>_xlfn.LET(_xlpm.d,_xlfn.XLOOKUP(U206,'[1]Birth Dates'!$A:$A,'[1]Birth Dates'!$B:$B,"",0),IF(_xlpm.d=0,"",_xlpm.d))</f>
        <v/>
      </c>
      <c r="X206" s="196">
        <f>IF(OR(W206="",A206="",NOT(ISNUMBER(W206)),W206&gt;A206),"",DATEDIF(W206,A206,"Y")&amp;" years, "&amp;DATEDIF(W206,A206,"YM")&amp;" months, "&amp;DATEDIF(W206,A206,"MD")&amp;" days")</f>
        <v/>
      </c>
      <c r="AR206" s="175">
        <f>IF($B206="","",TEXT($A206,"yyyymmdd")&amp;"_P"&amp;$C206&amp;"_C"&amp;$F206&amp;"_"&amp;TRIM(RIGHT(SUBSTITUTE(TRIM(SUBSTITUTE($M206,CHAR(160)," "))," ",REPT(" ",60)),60))&amp;IF($Q206="","","-"&amp;TRIM(RIGHT(SUBSTITUTE(TRIM(SUBSTITUTE($Q206,CHAR(160)," "))," ",REPT(" ",60)),60)))&amp;IF($U206="","","-"&amp;TRIM(RIGHT(SUBSTITUTE(TRIM(SUBSTITUTE($U206,CHAR(160)," "))," ",REPT(" ",60)),60)))&amp;".jpg")</f>
        <v/>
      </c>
    </row>
    <row r="207" ht="14" customHeight="1">
      <c r="O207" s="196">
        <f>_xlfn.LET(_xlpm.d,_xlfn.XLOOKUP(M207,'[1]Birth Dates'!$A:$A,'[1]Birth Dates'!$B:$B,"",0),IF(_xlpm.d=0,"",_xlpm.d))</f>
        <v/>
      </c>
      <c r="P207" s="196">
        <f>IF(OR(O207="",A207="",NOT(ISNUMBER(O207)),O207&gt;A207),"",DATEDIF(O207,A207,"Y")&amp;" years, "&amp;DATEDIF(O207,A207,"YM")&amp;" months, "&amp;DATEDIF(O207,A207,"MD")&amp;" days")</f>
        <v/>
      </c>
      <c r="S207" s="196">
        <f>_xlfn.LET(_xlpm.d,_xlfn.XLOOKUP(Q207,'[1]Birth Dates'!$A:$A,'[1]Birth Dates'!$B:$B,"",0),IF(_xlpm.d=0,"",_xlpm.d))</f>
        <v/>
      </c>
      <c r="T207" s="196">
        <f>IF(OR(S207="",A207="",NOT(ISNUMBER(S207)),S207&gt;A207),"",DATEDIF(S207,A207,"Y")&amp;" years, "&amp;DATEDIF(S207,A207,"YM")&amp;" months, "&amp;DATEDIF(S207,A207,"MD")&amp;" days")</f>
        <v/>
      </c>
      <c r="W207" s="196">
        <f>_xlfn.LET(_xlpm.d,_xlfn.XLOOKUP(U207,'[1]Birth Dates'!$A:$A,'[1]Birth Dates'!$B:$B,"",0),IF(_xlpm.d=0,"",_xlpm.d))</f>
        <v/>
      </c>
      <c r="X207" s="196">
        <f>IF(OR(W207="",A207="",NOT(ISNUMBER(W207)),W207&gt;A207),"",DATEDIF(W207,A207,"Y")&amp;" years, "&amp;DATEDIF(W207,A207,"YM")&amp;" months, "&amp;DATEDIF(W207,A207,"MD")&amp;" days")</f>
        <v/>
      </c>
      <c r="AR207" s="175">
        <f>IF($B207="","",TEXT($A207,"yyyymmdd")&amp;"_P"&amp;$C207&amp;"_C"&amp;$F207&amp;"_"&amp;TRIM(RIGHT(SUBSTITUTE(TRIM(SUBSTITUTE($M207,CHAR(160)," "))," ",REPT(" ",60)),60))&amp;IF($Q207="","","-"&amp;TRIM(RIGHT(SUBSTITUTE(TRIM(SUBSTITUTE($Q207,CHAR(160)," "))," ",REPT(" ",60)),60)))&amp;IF($U207="","","-"&amp;TRIM(RIGHT(SUBSTITUTE(TRIM(SUBSTITUTE($U207,CHAR(160)," "))," ",REPT(" ",60)),60)))&amp;".jpg")</f>
        <v/>
      </c>
    </row>
    <row r="208" ht="14" customHeight="1">
      <c r="O208" s="196">
        <f>_xlfn.LET(_xlpm.d,_xlfn.XLOOKUP(M208,'[1]Birth Dates'!$A:$A,'[1]Birth Dates'!$B:$B,"",0),IF(_xlpm.d=0,"",_xlpm.d))</f>
        <v/>
      </c>
      <c r="P208" s="196">
        <f>IF(OR(O208="",A208="",NOT(ISNUMBER(O208)),O208&gt;A208),"",DATEDIF(O208,A208,"Y")&amp;" years, "&amp;DATEDIF(O208,A208,"YM")&amp;" months, "&amp;DATEDIF(O208,A208,"MD")&amp;" days")</f>
        <v/>
      </c>
      <c r="S208" s="196">
        <f>_xlfn.LET(_xlpm.d,_xlfn.XLOOKUP(Q208,'[1]Birth Dates'!$A:$A,'[1]Birth Dates'!$B:$B,"",0),IF(_xlpm.d=0,"",_xlpm.d))</f>
        <v/>
      </c>
      <c r="T208" s="196">
        <f>IF(OR(S208="",A208="",NOT(ISNUMBER(S208)),S208&gt;A208),"",DATEDIF(S208,A208,"Y")&amp;" years, "&amp;DATEDIF(S208,A208,"YM")&amp;" months, "&amp;DATEDIF(S208,A208,"MD")&amp;" days")</f>
        <v/>
      </c>
      <c r="W208" s="196">
        <f>_xlfn.LET(_xlpm.d,_xlfn.XLOOKUP(U208,'[1]Birth Dates'!$A:$A,'[1]Birth Dates'!$B:$B,"",0),IF(_xlpm.d=0,"",_xlpm.d))</f>
        <v/>
      </c>
      <c r="X208" s="196">
        <f>IF(OR(W208="",A208="",NOT(ISNUMBER(W208)),W208&gt;A208),"",DATEDIF(W208,A208,"Y")&amp;" years, "&amp;DATEDIF(W208,A208,"YM")&amp;" months, "&amp;DATEDIF(W208,A208,"MD")&amp;" days")</f>
        <v/>
      </c>
      <c r="AR208" s="175">
        <f>IF($B208="","",TEXT($A208,"yyyymmdd")&amp;"_P"&amp;$C208&amp;"_C"&amp;$F208&amp;"_"&amp;TRIM(RIGHT(SUBSTITUTE(TRIM(SUBSTITUTE($M208,CHAR(160)," "))," ",REPT(" ",60)),60))&amp;IF($Q208="","","-"&amp;TRIM(RIGHT(SUBSTITUTE(TRIM(SUBSTITUTE($Q208,CHAR(160)," "))," ",REPT(" ",60)),60)))&amp;IF($U208="","","-"&amp;TRIM(RIGHT(SUBSTITUTE(TRIM(SUBSTITUTE($U208,CHAR(160)," "))," ",REPT(" ",60)),60)))&amp;".jpg")</f>
        <v/>
      </c>
    </row>
    <row r="209" ht="14" customHeight="1">
      <c r="O209" s="196">
        <f>_xlfn.LET(_xlpm.d,_xlfn.XLOOKUP(M209,'[1]Birth Dates'!$A:$A,'[1]Birth Dates'!$B:$B,"",0),IF(_xlpm.d=0,"",_xlpm.d))</f>
        <v/>
      </c>
      <c r="P209" s="196">
        <f>IF(OR(O209="",A209="",NOT(ISNUMBER(O209)),O209&gt;A209),"",DATEDIF(O209,A209,"Y")&amp;" years, "&amp;DATEDIF(O209,A209,"YM")&amp;" months, "&amp;DATEDIF(O209,A209,"MD")&amp;" days")</f>
        <v/>
      </c>
      <c r="S209" s="196">
        <f>_xlfn.LET(_xlpm.d,_xlfn.XLOOKUP(Q209,'[1]Birth Dates'!$A:$A,'[1]Birth Dates'!$B:$B,"",0),IF(_xlpm.d=0,"",_xlpm.d))</f>
        <v/>
      </c>
      <c r="T209" s="196">
        <f>IF(OR(S209="",A209="",NOT(ISNUMBER(S209)),S209&gt;A209),"",DATEDIF(S209,A209,"Y")&amp;" years, "&amp;DATEDIF(S209,A209,"YM")&amp;" months, "&amp;DATEDIF(S209,A209,"MD")&amp;" days")</f>
        <v/>
      </c>
      <c r="W209" s="196">
        <f>_xlfn.LET(_xlpm.d,_xlfn.XLOOKUP(U209,'[1]Birth Dates'!$A:$A,'[1]Birth Dates'!$B:$B,"",0),IF(_xlpm.d=0,"",_xlpm.d))</f>
        <v/>
      </c>
      <c r="X209" s="196">
        <f>IF(OR(W209="",A209="",NOT(ISNUMBER(W209)),W209&gt;A209),"",DATEDIF(W209,A209,"Y")&amp;" years, "&amp;DATEDIF(W209,A209,"YM")&amp;" months, "&amp;DATEDIF(W209,A209,"MD")&amp;" days")</f>
        <v/>
      </c>
      <c r="AR209" s="175">
        <f>IF($B209="","",TEXT($A209,"yyyymmdd")&amp;"_P"&amp;$C209&amp;"_C"&amp;$F209&amp;"_"&amp;TRIM(RIGHT(SUBSTITUTE(TRIM(SUBSTITUTE($M209,CHAR(160)," "))," ",REPT(" ",60)),60))&amp;IF($Q209="","","-"&amp;TRIM(RIGHT(SUBSTITUTE(TRIM(SUBSTITUTE($Q209,CHAR(160)," "))," ",REPT(" ",60)),60)))&amp;IF($U209="","","-"&amp;TRIM(RIGHT(SUBSTITUTE(TRIM(SUBSTITUTE($U209,CHAR(160)," "))," ",REPT(" ",60)),60)))&amp;".jpg")</f>
        <v/>
      </c>
    </row>
    <row r="210" ht="14" customHeight="1">
      <c r="O210" s="196">
        <f>_xlfn.LET(_xlpm.d,_xlfn.XLOOKUP(M210,'[1]Birth Dates'!$A:$A,'[1]Birth Dates'!$B:$B,"",0),IF(_xlpm.d=0,"",_xlpm.d))</f>
        <v/>
      </c>
      <c r="P210" s="196">
        <f>IF(OR(O210="",A210="",NOT(ISNUMBER(O210)),O210&gt;A210),"",DATEDIF(O210,A210,"Y")&amp;" years, "&amp;DATEDIF(O210,A210,"YM")&amp;" months, "&amp;DATEDIF(O210,A210,"MD")&amp;" days")</f>
        <v/>
      </c>
      <c r="S210" s="196">
        <f>_xlfn.LET(_xlpm.d,_xlfn.XLOOKUP(Q210,'[1]Birth Dates'!$A:$A,'[1]Birth Dates'!$B:$B,"",0),IF(_xlpm.d=0,"",_xlpm.d))</f>
        <v/>
      </c>
      <c r="T210" s="196">
        <f>IF(OR(S210="",A210="",NOT(ISNUMBER(S210)),S210&gt;A210),"",DATEDIF(S210,A210,"Y")&amp;" years, "&amp;DATEDIF(S210,A210,"YM")&amp;" months, "&amp;DATEDIF(S210,A210,"MD")&amp;" days")</f>
        <v/>
      </c>
      <c r="W210" s="196">
        <f>_xlfn.LET(_xlpm.d,_xlfn.XLOOKUP(U210,'[1]Birth Dates'!$A:$A,'[1]Birth Dates'!$B:$B,"",0),IF(_xlpm.d=0,"",_xlpm.d))</f>
        <v/>
      </c>
      <c r="X210" s="196">
        <f>IF(OR(W210="",A210="",NOT(ISNUMBER(W210)),W210&gt;A210),"",DATEDIF(W210,A210,"Y")&amp;" years, "&amp;DATEDIF(W210,A210,"YM")&amp;" months, "&amp;DATEDIF(W210,A210,"MD")&amp;" days")</f>
        <v/>
      </c>
      <c r="AR210" s="175">
        <f>IF($B210="","",TEXT($A210,"yyyymmdd")&amp;"_P"&amp;$C210&amp;"_C"&amp;$F210&amp;"_"&amp;TRIM(RIGHT(SUBSTITUTE(TRIM(SUBSTITUTE($M210,CHAR(160)," "))," ",REPT(" ",60)),60))&amp;IF($Q210="","","-"&amp;TRIM(RIGHT(SUBSTITUTE(TRIM(SUBSTITUTE($Q210,CHAR(160)," "))," ",REPT(" ",60)),60)))&amp;IF($U210="","","-"&amp;TRIM(RIGHT(SUBSTITUTE(TRIM(SUBSTITUTE($U210,CHAR(160)," "))," ",REPT(" ",60)),60)))&amp;".jpg")</f>
        <v/>
      </c>
    </row>
    <row r="211" ht="14" customHeight="1">
      <c r="O211" s="196">
        <f>_xlfn.LET(_xlpm.d,_xlfn.XLOOKUP(M211,'[1]Birth Dates'!$A:$A,'[1]Birth Dates'!$B:$B,"",0),IF(_xlpm.d=0,"",_xlpm.d))</f>
        <v/>
      </c>
      <c r="P211" s="196">
        <f>IF(OR(O211="",A211="",NOT(ISNUMBER(O211)),O211&gt;A211),"",DATEDIF(O211,A211,"Y")&amp;" years, "&amp;DATEDIF(O211,A211,"YM")&amp;" months, "&amp;DATEDIF(O211,A211,"MD")&amp;" days")</f>
        <v/>
      </c>
      <c r="S211" s="196">
        <f>_xlfn.LET(_xlpm.d,_xlfn.XLOOKUP(Q211,'[1]Birth Dates'!$A:$A,'[1]Birth Dates'!$B:$B,"",0),IF(_xlpm.d=0,"",_xlpm.d))</f>
        <v/>
      </c>
      <c r="T211" s="196">
        <f>IF(OR(S211="",A211="",NOT(ISNUMBER(S211)),S211&gt;A211),"",DATEDIF(S211,A211,"Y")&amp;" years, "&amp;DATEDIF(S211,A211,"YM")&amp;" months, "&amp;DATEDIF(S211,A211,"MD")&amp;" days")</f>
        <v/>
      </c>
      <c r="W211" s="196">
        <f>_xlfn.LET(_xlpm.d,_xlfn.XLOOKUP(U211,'[1]Birth Dates'!$A:$A,'[1]Birth Dates'!$B:$B,"",0),IF(_xlpm.d=0,"",_xlpm.d))</f>
        <v/>
      </c>
      <c r="X211" s="196">
        <f>IF(OR(W211="",A211="",NOT(ISNUMBER(W211)),W211&gt;A211),"",DATEDIF(W211,A211,"Y")&amp;" years, "&amp;DATEDIF(W211,A211,"YM")&amp;" months, "&amp;DATEDIF(W211,A211,"MD")&amp;" days")</f>
        <v/>
      </c>
      <c r="AR211" s="175">
        <f>IF($B211="","",TEXT($A211,"yyyymmdd")&amp;"_P"&amp;$C211&amp;"_C"&amp;$F211&amp;"_"&amp;TRIM(RIGHT(SUBSTITUTE(TRIM(SUBSTITUTE($M211,CHAR(160)," "))," ",REPT(" ",60)),60))&amp;IF($Q211="","","-"&amp;TRIM(RIGHT(SUBSTITUTE(TRIM(SUBSTITUTE($Q211,CHAR(160)," "))," ",REPT(" ",60)),60)))&amp;IF($U211="","","-"&amp;TRIM(RIGHT(SUBSTITUTE(TRIM(SUBSTITUTE($U211,CHAR(160)," "))," ",REPT(" ",60)),60)))&amp;".jpg")</f>
        <v/>
      </c>
    </row>
    <row r="212" ht="14" customHeight="1">
      <c r="O212" s="196">
        <f>_xlfn.LET(_xlpm.d,_xlfn.XLOOKUP(M212,'[1]Birth Dates'!$A:$A,'[1]Birth Dates'!$B:$B,"",0),IF(_xlpm.d=0,"",_xlpm.d))</f>
        <v/>
      </c>
      <c r="P212" s="196">
        <f>IF(OR(O212="",A212="",NOT(ISNUMBER(O212)),O212&gt;A212),"",DATEDIF(O212,A212,"Y")&amp;" years, "&amp;DATEDIF(O212,A212,"YM")&amp;" months, "&amp;DATEDIF(O212,A212,"MD")&amp;" days")</f>
        <v/>
      </c>
      <c r="S212" s="196">
        <f>_xlfn.LET(_xlpm.d,_xlfn.XLOOKUP(Q212,'[1]Birth Dates'!$A:$A,'[1]Birth Dates'!$B:$B,"",0),IF(_xlpm.d=0,"",_xlpm.d))</f>
        <v/>
      </c>
      <c r="T212" s="196">
        <f>IF(OR(S212="",A212="",NOT(ISNUMBER(S212)),S212&gt;A212),"",DATEDIF(S212,A212,"Y")&amp;" years, "&amp;DATEDIF(S212,A212,"YM")&amp;" months, "&amp;DATEDIF(S212,A212,"MD")&amp;" days")</f>
        <v/>
      </c>
      <c r="W212" s="196">
        <f>_xlfn.LET(_xlpm.d,_xlfn.XLOOKUP(U212,'[1]Birth Dates'!$A:$A,'[1]Birth Dates'!$B:$B,"",0),IF(_xlpm.d=0,"",_xlpm.d))</f>
        <v/>
      </c>
      <c r="X212" s="196">
        <f>IF(OR(W212="",A212="",NOT(ISNUMBER(W212)),W212&gt;A212),"",DATEDIF(W212,A212,"Y")&amp;" years, "&amp;DATEDIF(W212,A212,"YM")&amp;" months, "&amp;DATEDIF(W212,A212,"MD")&amp;" days")</f>
        <v/>
      </c>
      <c r="AR212" s="175">
        <f>IF($B212="","",TEXT($A212,"yyyymmdd")&amp;"_P"&amp;$C212&amp;"_C"&amp;$F212&amp;"_"&amp;TRIM(RIGHT(SUBSTITUTE(TRIM(SUBSTITUTE($M212,CHAR(160)," "))," ",REPT(" ",60)),60))&amp;IF($Q212="","","-"&amp;TRIM(RIGHT(SUBSTITUTE(TRIM(SUBSTITUTE($Q212,CHAR(160)," "))," ",REPT(" ",60)),60)))&amp;IF($U212="","","-"&amp;TRIM(RIGHT(SUBSTITUTE(TRIM(SUBSTITUTE($U212,CHAR(160)," "))," ",REPT(" ",60)),60)))&amp;".jpg")</f>
        <v/>
      </c>
    </row>
    <row r="213" ht="14" customHeight="1">
      <c r="O213" s="196">
        <f>_xlfn.LET(_xlpm.d,_xlfn.XLOOKUP(M213,'[1]Birth Dates'!$A:$A,'[1]Birth Dates'!$B:$B,"",0),IF(_xlpm.d=0,"",_xlpm.d))</f>
        <v/>
      </c>
      <c r="P213" s="196">
        <f>IF(OR(O213="",A213="",NOT(ISNUMBER(O213)),O213&gt;A213),"",DATEDIF(O213,A213,"Y")&amp;" years, "&amp;DATEDIF(O213,A213,"YM")&amp;" months, "&amp;DATEDIF(O213,A213,"MD")&amp;" days")</f>
        <v/>
      </c>
      <c r="S213" s="196">
        <f>_xlfn.LET(_xlpm.d,_xlfn.XLOOKUP(Q213,'[1]Birth Dates'!$A:$A,'[1]Birth Dates'!$B:$B,"",0),IF(_xlpm.d=0,"",_xlpm.d))</f>
        <v/>
      </c>
      <c r="T213" s="196">
        <f>IF(OR(S213="",A213="",NOT(ISNUMBER(S213)),S213&gt;A213),"",DATEDIF(S213,A213,"Y")&amp;" years, "&amp;DATEDIF(S213,A213,"YM")&amp;" months, "&amp;DATEDIF(S213,A213,"MD")&amp;" days")</f>
        <v/>
      </c>
      <c r="W213" s="196">
        <f>_xlfn.LET(_xlpm.d,_xlfn.XLOOKUP(U213,'[1]Birth Dates'!$A:$A,'[1]Birth Dates'!$B:$B,"",0),IF(_xlpm.d=0,"",_xlpm.d))</f>
        <v/>
      </c>
      <c r="X213" s="196">
        <f>IF(OR(W213="",A213="",NOT(ISNUMBER(W213)),W213&gt;A213),"",DATEDIF(W213,A213,"Y")&amp;" years, "&amp;DATEDIF(W213,A213,"YM")&amp;" months, "&amp;DATEDIF(W213,A213,"MD")&amp;" days")</f>
        <v/>
      </c>
      <c r="AR213" s="175">
        <f>IF($B213="","",TEXT($A213,"yyyymmdd")&amp;"_P"&amp;$C213&amp;"_C"&amp;$F213&amp;"_"&amp;TRIM(RIGHT(SUBSTITUTE(TRIM(SUBSTITUTE($M213,CHAR(160)," "))," ",REPT(" ",60)),60))&amp;IF($Q213="","","-"&amp;TRIM(RIGHT(SUBSTITUTE(TRIM(SUBSTITUTE($Q213,CHAR(160)," "))," ",REPT(" ",60)),60)))&amp;IF($U213="","","-"&amp;TRIM(RIGHT(SUBSTITUTE(TRIM(SUBSTITUTE($U213,CHAR(160)," "))," ",REPT(" ",60)),60)))&amp;".jpg")</f>
        <v/>
      </c>
    </row>
    <row r="214" ht="14" customHeight="1">
      <c r="O214" s="196">
        <f>_xlfn.LET(_xlpm.d,_xlfn.XLOOKUP(M214,'[1]Birth Dates'!$A:$A,'[1]Birth Dates'!$B:$B,"",0),IF(_xlpm.d=0,"",_xlpm.d))</f>
        <v/>
      </c>
      <c r="P214" s="196">
        <f>IF(OR(O214="",A214="",NOT(ISNUMBER(O214)),O214&gt;A214),"",DATEDIF(O214,A214,"Y")&amp;" years, "&amp;DATEDIF(O214,A214,"YM")&amp;" months, "&amp;DATEDIF(O214,A214,"MD")&amp;" days")</f>
        <v/>
      </c>
      <c r="S214" s="196">
        <f>_xlfn.LET(_xlpm.d,_xlfn.XLOOKUP(Q214,'[1]Birth Dates'!$A:$A,'[1]Birth Dates'!$B:$B,"",0),IF(_xlpm.d=0,"",_xlpm.d))</f>
        <v/>
      </c>
      <c r="T214" s="196">
        <f>IF(OR(S214="",A214="",NOT(ISNUMBER(S214)),S214&gt;A214),"",DATEDIF(S214,A214,"Y")&amp;" years, "&amp;DATEDIF(S214,A214,"YM")&amp;" months, "&amp;DATEDIF(S214,A214,"MD")&amp;" days")</f>
        <v/>
      </c>
      <c r="W214" s="196">
        <f>_xlfn.LET(_xlpm.d,_xlfn.XLOOKUP(U214,'[1]Birth Dates'!$A:$A,'[1]Birth Dates'!$B:$B,"",0),IF(_xlpm.d=0,"",_xlpm.d))</f>
        <v/>
      </c>
      <c r="X214" s="196">
        <f>IF(OR(W214="",A214="",NOT(ISNUMBER(W214)),W214&gt;A214),"",DATEDIF(W214,A214,"Y")&amp;" years, "&amp;DATEDIF(W214,A214,"YM")&amp;" months, "&amp;DATEDIF(W214,A214,"MD")&amp;" days")</f>
        <v/>
      </c>
      <c r="AR214" s="175">
        <f>IF($B214="","",TEXT($A214,"yyyymmdd")&amp;"_P"&amp;$C214&amp;"_C"&amp;$F214&amp;"_"&amp;TRIM(RIGHT(SUBSTITUTE(TRIM(SUBSTITUTE($M214,CHAR(160)," "))," ",REPT(" ",60)),60))&amp;IF($Q214="","","-"&amp;TRIM(RIGHT(SUBSTITUTE(TRIM(SUBSTITUTE($Q214,CHAR(160)," "))," ",REPT(" ",60)),60)))&amp;IF($U214="","","-"&amp;TRIM(RIGHT(SUBSTITUTE(TRIM(SUBSTITUTE($U214,CHAR(160)," "))," ",REPT(" ",60)),60)))&amp;".jpg")</f>
        <v/>
      </c>
    </row>
    <row r="215" ht="14" customHeight="1">
      <c r="O215" s="196">
        <f>_xlfn.LET(_xlpm.d,_xlfn.XLOOKUP(M215,'[1]Birth Dates'!$A:$A,'[1]Birth Dates'!$B:$B,"",0),IF(_xlpm.d=0,"",_xlpm.d))</f>
        <v/>
      </c>
      <c r="P215" s="196">
        <f>IF(OR(O215="",A215="",NOT(ISNUMBER(O215)),O215&gt;A215),"",DATEDIF(O215,A215,"Y")&amp;" years, "&amp;DATEDIF(O215,A215,"YM")&amp;" months, "&amp;DATEDIF(O215,A215,"MD")&amp;" days")</f>
        <v/>
      </c>
      <c r="S215" s="196">
        <f>_xlfn.LET(_xlpm.d,_xlfn.XLOOKUP(Q215,'[1]Birth Dates'!$A:$A,'[1]Birth Dates'!$B:$B,"",0),IF(_xlpm.d=0,"",_xlpm.d))</f>
        <v/>
      </c>
      <c r="T215" s="196">
        <f>IF(OR(S215="",A215="",NOT(ISNUMBER(S215)),S215&gt;A215),"",DATEDIF(S215,A215,"Y")&amp;" years, "&amp;DATEDIF(S215,A215,"YM")&amp;" months, "&amp;DATEDIF(S215,A215,"MD")&amp;" days")</f>
        <v/>
      </c>
      <c r="W215" s="196">
        <f>_xlfn.LET(_xlpm.d,_xlfn.XLOOKUP(U215,'[1]Birth Dates'!$A:$A,'[1]Birth Dates'!$B:$B,"",0),IF(_xlpm.d=0,"",_xlpm.d))</f>
        <v/>
      </c>
      <c r="X215" s="196">
        <f>IF(OR(W215="",A215="",NOT(ISNUMBER(W215)),W215&gt;A215),"",DATEDIF(W215,A215,"Y")&amp;" years, "&amp;DATEDIF(W215,A215,"YM")&amp;" months, "&amp;DATEDIF(W215,A215,"MD")&amp;" days")</f>
        <v/>
      </c>
      <c r="AR215" s="175">
        <f>IF($B215="","",TEXT($A215,"yyyymmdd")&amp;"_P"&amp;$C215&amp;"_C"&amp;$F215&amp;"_"&amp;TRIM(RIGHT(SUBSTITUTE(TRIM(SUBSTITUTE($M215,CHAR(160)," "))," ",REPT(" ",60)),60))&amp;IF($Q215="","","-"&amp;TRIM(RIGHT(SUBSTITUTE(TRIM(SUBSTITUTE($Q215,CHAR(160)," "))," ",REPT(" ",60)),60)))&amp;IF($U215="","","-"&amp;TRIM(RIGHT(SUBSTITUTE(TRIM(SUBSTITUTE($U215,CHAR(160)," "))," ",REPT(" ",60)),60)))&amp;".jpg")</f>
        <v/>
      </c>
    </row>
    <row r="216" ht="14" customHeight="1">
      <c r="O216" s="196">
        <f>_xlfn.LET(_xlpm.d,_xlfn.XLOOKUP(M216,'[1]Birth Dates'!$A:$A,'[1]Birth Dates'!$B:$B,"",0),IF(_xlpm.d=0,"",_xlpm.d))</f>
        <v/>
      </c>
      <c r="P216" s="196">
        <f>IF(OR(O216="",A216="",NOT(ISNUMBER(O216)),O216&gt;A216),"",DATEDIF(O216,A216,"Y")&amp;" years, "&amp;DATEDIF(O216,A216,"YM")&amp;" months, "&amp;DATEDIF(O216,A216,"MD")&amp;" days")</f>
        <v/>
      </c>
      <c r="S216" s="196">
        <f>_xlfn.LET(_xlpm.d,_xlfn.XLOOKUP(Q216,'[1]Birth Dates'!$A:$A,'[1]Birth Dates'!$B:$B,"",0),IF(_xlpm.d=0,"",_xlpm.d))</f>
        <v/>
      </c>
      <c r="T216" s="196">
        <f>IF(OR(S216="",A216="",NOT(ISNUMBER(S216)),S216&gt;A216),"",DATEDIF(S216,A216,"Y")&amp;" years, "&amp;DATEDIF(S216,A216,"YM")&amp;" months, "&amp;DATEDIF(S216,A216,"MD")&amp;" days")</f>
        <v/>
      </c>
      <c r="W216" s="196">
        <f>_xlfn.LET(_xlpm.d,_xlfn.XLOOKUP(U216,'[1]Birth Dates'!$A:$A,'[1]Birth Dates'!$B:$B,"",0),IF(_xlpm.d=0,"",_xlpm.d))</f>
        <v/>
      </c>
      <c r="X216" s="196">
        <f>IF(OR(W216="",A216="",NOT(ISNUMBER(W216)),W216&gt;A216),"",DATEDIF(W216,A216,"Y")&amp;" years, "&amp;DATEDIF(W216,A216,"YM")&amp;" months, "&amp;DATEDIF(W216,A216,"MD")&amp;" days")</f>
        <v/>
      </c>
      <c r="AR216" s="175">
        <f>IF($B216="","",TEXT($A216,"yyyymmdd")&amp;"_P"&amp;$C216&amp;"_C"&amp;$F216&amp;"_"&amp;TRIM(RIGHT(SUBSTITUTE(TRIM(SUBSTITUTE($M216,CHAR(160)," "))," ",REPT(" ",60)),60))&amp;IF($Q216="","","-"&amp;TRIM(RIGHT(SUBSTITUTE(TRIM(SUBSTITUTE($Q216,CHAR(160)," "))," ",REPT(" ",60)),60)))&amp;IF($U216="","","-"&amp;TRIM(RIGHT(SUBSTITUTE(TRIM(SUBSTITUTE($U216,CHAR(160)," "))," ",REPT(" ",60)),60)))&amp;".jpg")</f>
        <v/>
      </c>
    </row>
    <row r="217" ht="14" customHeight="1">
      <c r="O217" s="196">
        <f>_xlfn.LET(_xlpm.d,_xlfn.XLOOKUP(M217,'[1]Birth Dates'!$A:$A,'[1]Birth Dates'!$B:$B,"",0),IF(_xlpm.d=0,"",_xlpm.d))</f>
        <v/>
      </c>
      <c r="P217" s="196">
        <f>IF(OR(O217="",A217="",NOT(ISNUMBER(O217)),O217&gt;A217),"",DATEDIF(O217,A217,"Y")&amp;" years, "&amp;DATEDIF(O217,A217,"YM")&amp;" months, "&amp;DATEDIF(O217,A217,"MD")&amp;" days")</f>
        <v/>
      </c>
      <c r="S217" s="196">
        <f>_xlfn.LET(_xlpm.d,_xlfn.XLOOKUP(Q217,'[1]Birth Dates'!$A:$A,'[1]Birth Dates'!$B:$B,"",0),IF(_xlpm.d=0,"",_xlpm.d))</f>
        <v/>
      </c>
      <c r="T217" s="196">
        <f>IF(OR(S217="",A217="",NOT(ISNUMBER(S217)),S217&gt;A217),"",DATEDIF(S217,A217,"Y")&amp;" years, "&amp;DATEDIF(S217,A217,"YM")&amp;" months, "&amp;DATEDIF(S217,A217,"MD")&amp;" days")</f>
        <v/>
      </c>
      <c r="W217" s="196">
        <f>_xlfn.LET(_xlpm.d,_xlfn.XLOOKUP(U217,'[1]Birth Dates'!$A:$A,'[1]Birth Dates'!$B:$B,"",0),IF(_xlpm.d=0,"",_xlpm.d))</f>
        <v/>
      </c>
      <c r="X217" s="196">
        <f>IF(OR(W217="",A217="",NOT(ISNUMBER(W217)),W217&gt;A217),"",DATEDIF(W217,A217,"Y")&amp;" years, "&amp;DATEDIF(W217,A217,"YM")&amp;" months, "&amp;DATEDIF(W217,A217,"MD")&amp;" days")</f>
        <v/>
      </c>
      <c r="AR217" s="175">
        <f>IF($B217="","",TEXT($A217,"yyyymmdd")&amp;"_P"&amp;$C217&amp;"_C"&amp;$F217&amp;"_"&amp;TRIM(RIGHT(SUBSTITUTE(TRIM(SUBSTITUTE($M217,CHAR(160)," "))," ",REPT(" ",60)),60))&amp;IF($Q217="","","-"&amp;TRIM(RIGHT(SUBSTITUTE(TRIM(SUBSTITUTE($Q217,CHAR(160)," "))," ",REPT(" ",60)),60)))&amp;IF($U217="","","-"&amp;TRIM(RIGHT(SUBSTITUTE(TRIM(SUBSTITUTE($U217,CHAR(160)," "))," ",REPT(" ",60)),60)))&amp;".jpg")</f>
        <v/>
      </c>
    </row>
    <row r="218" ht="14" customHeight="1">
      <c r="O218" s="196">
        <f>_xlfn.LET(_xlpm.d,_xlfn.XLOOKUP(M218,'[1]Birth Dates'!$A:$A,'[1]Birth Dates'!$B:$B,"",0),IF(_xlpm.d=0,"",_xlpm.d))</f>
        <v/>
      </c>
      <c r="P218" s="196">
        <f>IF(OR(O218="",A218="",NOT(ISNUMBER(O218)),O218&gt;A218),"",DATEDIF(O218,A218,"Y")&amp;" years, "&amp;DATEDIF(O218,A218,"YM")&amp;" months, "&amp;DATEDIF(O218,A218,"MD")&amp;" days")</f>
        <v/>
      </c>
      <c r="S218" s="196">
        <f>_xlfn.LET(_xlpm.d,_xlfn.XLOOKUP(Q218,'[1]Birth Dates'!$A:$A,'[1]Birth Dates'!$B:$B,"",0),IF(_xlpm.d=0,"",_xlpm.d))</f>
        <v/>
      </c>
      <c r="T218" s="196">
        <f>IF(OR(S218="",A218="",NOT(ISNUMBER(S218)),S218&gt;A218),"",DATEDIF(S218,A218,"Y")&amp;" years, "&amp;DATEDIF(S218,A218,"YM")&amp;" months, "&amp;DATEDIF(S218,A218,"MD")&amp;" days")</f>
        <v/>
      </c>
      <c r="W218" s="196">
        <f>_xlfn.LET(_xlpm.d,_xlfn.XLOOKUP(U218,'[1]Birth Dates'!$A:$A,'[1]Birth Dates'!$B:$B,"",0),IF(_xlpm.d=0,"",_xlpm.d))</f>
        <v/>
      </c>
      <c r="X218" s="196">
        <f>IF(OR(W218="",A218="",NOT(ISNUMBER(W218)),W218&gt;A218),"",DATEDIF(W218,A218,"Y")&amp;" years, "&amp;DATEDIF(W218,A218,"YM")&amp;" months, "&amp;DATEDIF(W218,A218,"MD")&amp;" days")</f>
        <v/>
      </c>
      <c r="AR218" s="175">
        <f>IF($B218="","",TEXT($A218,"yyyymmdd")&amp;"_P"&amp;$C218&amp;"_C"&amp;$F218&amp;"_"&amp;TRIM(RIGHT(SUBSTITUTE(TRIM(SUBSTITUTE($M218,CHAR(160)," "))," ",REPT(" ",60)),60))&amp;IF($Q218="","","-"&amp;TRIM(RIGHT(SUBSTITUTE(TRIM(SUBSTITUTE($Q218,CHAR(160)," "))," ",REPT(" ",60)),60)))&amp;IF($U218="","","-"&amp;TRIM(RIGHT(SUBSTITUTE(TRIM(SUBSTITUTE($U218,CHAR(160)," "))," ",REPT(" ",60)),60)))&amp;".jpg")</f>
        <v/>
      </c>
    </row>
    <row r="219" ht="14" customHeight="1">
      <c r="O219" s="196">
        <f>_xlfn.LET(_xlpm.d,_xlfn.XLOOKUP(M219,'[1]Birth Dates'!$A:$A,'[1]Birth Dates'!$B:$B,"",0),IF(_xlpm.d=0,"",_xlpm.d))</f>
        <v/>
      </c>
      <c r="P219" s="196">
        <f>IF(OR(O219="",A219="",NOT(ISNUMBER(O219)),O219&gt;A219),"",DATEDIF(O219,A219,"Y")&amp;" years, "&amp;DATEDIF(O219,A219,"YM")&amp;" months, "&amp;DATEDIF(O219,A219,"MD")&amp;" days")</f>
        <v/>
      </c>
      <c r="S219" s="196">
        <f>_xlfn.LET(_xlpm.d,_xlfn.XLOOKUP(Q219,'[1]Birth Dates'!$A:$A,'[1]Birth Dates'!$B:$B,"",0),IF(_xlpm.d=0,"",_xlpm.d))</f>
        <v/>
      </c>
      <c r="T219" s="196">
        <f>IF(OR(S219="",A219="",NOT(ISNUMBER(S219)),S219&gt;A219),"",DATEDIF(S219,A219,"Y")&amp;" years, "&amp;DATEDIF(S219,A219,"YM")&amp;" months, "&amp;DATEDIF(S219,A219,"MD")&amp;" days")</f>
        <v/>
      </c>
      <c r="W219" s="196">
        <f>_xlfn.LET(_xlpm.d,_xlfn.XLOOKUP(U219,'[1]Birth Dates'!$A:$A,'[1]Birth Dates'!$B:$B,"",0),IF(_xlpm.d=0,"",_xlpm.d))</f>
        <v/>
      </c>
      <c r="X219" s="196">
        <f>IF(OR(W219="",A219="",NOT(ISNUMBER(W219)),W219&gt;A219),"",DATEDIF(W219,A219,"Y")&amp;" years, "&amp;DATEDIF(W219,A219,"YM")&amp;" months, "&amp;DATEDIF(W219,A219,"MD")&amp;" days")</f>
        <v/>
      </c>
      <c r="AR219" s="175">
        <f>IF($B219="","",TEXT($A219,"yyyymmdd")&amp;"_P"&amp;$C219&amp;"_C"&amp;$F219&amp;"_"&amp;TRIM(RIGHT(SUBSTITUTE(TRIM(SUBSTITUTE($M219,CHAR(160)," "))," ",REPT(" ",60)),60))&amp;IF($Q219="","","-"&amp;TRIM(RIGHT(SUBSTITUTE(TRIM(SUBSTITUTE($Q219,CHAR(160)," "))," ",REPT(" ",60)),60)))&amp;IF($U219="","","-"&amp;TRIM(RIGHT(SUBSTITUTE(TRIM(SUBSTITUTE($U219,CHAR(160)," "))," ",REPT(" ",60)),60)))&amp;".jpg")</f>
        <v/>
      </c>
    </row>
    <row r="220" ht="14" customHeight="1">
      <c r="O220" s="196">
        <f>_xlfn.LET(_xlpm.d,_xlfn.XLOOKUP(M220,'[1]Birth Dates'!$A:$A,'[1]Birth Dates'!$B:$B,"",0),IF(_xlpm.d=0,"",_xlpm.d))</f>
        <v/>
      </c>
      <c r="P220" s="196">
        <f>IF(OR(O220="",A220="",NOT(ISNUMBER(O220)),O220&gt;A220),"",DATEDIF(O220,A220,"Y")&amp;" years, "&amp;DATEDIF(O220,A220,"YM")&amp;" months, "&amp;DATEDIF(O220,A220,"MD")&amp;" days")</f>
        <v/>
      </c>
      <c r="S220" s="196">
        <f>_xlfn.LET(_xlpm.d,_xlfn.XLOOKUP(Q220,'[1]Birth Dates'!$A:$A,'[1]Birth Dates'!$B:$B,"",0),IF(_xlpm.d=0,"",_xlpm.d))</f>
        <v/>
      </c>
      <c r="T220" s="196">
        <f>IF(OR(S220="",A220="",NOT(ISNUMBER(S220)),S220&gt;A220),"",DATEDIF(S220,A220,"Y")&amp;" years, "&amp;DATEDIF(S220,A220,"YM")&amp;" months, "&amp;DATEDIF(S220,A220,"MD")&amp;" days")</f>
        <v/>
      </c>
      <c r="W220" s="196">
        <f>_xlfn.LET(_xlpm.d,_xlfn.XLOOKUP(U220,'[1]Birth Dates'!$A:$A,'[1]Birth Dates'!$B:$B,"",0),IF(_xlpm.d=0,"",_xlpm.d))</f>
        <v/>
      </c>
      <c r="X220" s="196">
        <f>IF(OR(W220="",A220="",NOT(ISNUMBER(W220)),W220&gt;A220),"",DATEDIF(W220,A220,"Y")&amp;" years, "&amp;DATEDIF(W220,A220,"YM")&amp;" months, "&amp;DATEDIF(W220,A220,"MD")&amp;" days")</f>
        <v/>
      </c>
      <c r="AR220" s="175">
        <f>IF($B220="","",TEXT($A220,"yyyymmdd")&amp;"_P"&amp;$C220&amp;"_C"&amp;$F220&amp;"_"&amp;TRIM(RIGHT(SUBSTITUTE(TRIM(SUBSTITUTE($M220,CHAR(160)," "))," ",REPT(" ",60)),60))&amp;IF($Q220="","","-"&amp;TRIM(RIGHT(SUBSTITUTE(TRIM(SUBSTITUTE($Q220,CHAR(160)," "))," ",REPT(" ",60)),60)))&amp;IF($U220="","","-"&amp;TRIM(RIGHT(SUBSTITUTE(TRIM(SUBSTITUTE($U220,CHAR(160)," "))," ",REPT(" ",60)),60)))&amp;".jpg")</f>
        <v/>
      </c>
    </row>
    <row r="221" ht="14" customHeight="1">
      <c r="O221" s="196">
        <f>_xlfn.LET(_xlpm.d,_xlfn.XLOOKUP(M221,'[1]Birth Dates'!$A:$A,'[1]Birth Dates'!$B:$B,"",0),IF(_xlpm.d=0,"",_xlpm.d))</f>
        <v/>
      </c>
      <c r="P221" s="196">
        <f>IF(OR(O221="",A221="",NOT(ISNUMBER(O221)),O221&gt;A221),"",DATEDIF(O221,A221,"Y")&amp;" years, "&amp;DATEDIF(O221,A221,"YM")&amp;" months, "&amp;DATEDIF(O221,A221,"MD")&amp;" days")</f>
        <v/>
      </c>
      <c r="S221" s="196">
        <f>_xlfn.LET(_xlpm.d,_xlfn.XLOOKUP(Q221,'[1]Birth Dates'!$A:$A,'[1]Birth Dates'!$B:$B,"",0),IF(_xlpm.d=0,"",_xlpm.d))</f>
        <v/>
      </c>
      <c r="T221" s="196">
        <f>IF(OR(S221="",A221="",NOT(ISNUMBER(S221)),S221&gt;A221),"",DATEDIF(S221,A221,"Y")&amp;" years, "&amp;DATEDIF(S221,A221,"YM")&amp;" months, "&amp;DATEDIF(S221,A221,"MD")&amp;" days")</f>
        <v/>
      </c>
      <c r="W221" s="196">
        <f>_xlfn.LET(_xlpm.d,_xlfn.XLOOKUP(U221,'[1]Birth Dates'!$A:$A,'[1]Birth Dates'!$B:$B,"",0),IF(_xlpm.d=0,"",_xlpm.d))</f>
        <v/>
      </c>
      <c r="X221" s="196">
        <f>IF(OR(W221="",A221="",NOT(ISNUMBER(W221)),W221&gt;A221),"",DATEDIF(W221,A221,"Y")&amp;" years, "&amp;DATEDIF(W221,A221,"YM")&amp;" months, "&amp;DATEDIF(W221,A221,"MD")&amp;" days")</f>
        <v/>
      </c>
      <c r="AR221" s="175">
        <f>IF($B221="","",TEXT($A221,"yyyymmdd")&amp;"_P"&amp;$C221&amp;"_C"&amp;$F221&amp;"_"&amp;TRIM(RIGHT(SUBSTITUTE(TRIM(SUBSTITUTE($M221,CHAR(160)," "))," ",REPT(" ",60)),60))&amp;IF($Q221="","","-"&amp;TRIM(RIGHT(SUBSTITUTE(TRIM(SUBSTITUTE($Q221,CHAR(160)," "))," ",REPT(" ",60)),60)))&amp;IF($U221="","","-"&amp;TRIM(RIGHT(SUBSTITUTE(TRIM(SUBSTITUTE($U221,CHAR(160)," "))," ",REPT(" ",60)),60)))&amp;".jpg")</f>
        <v/>
      </c>
    </row>
    <row r="222" ht="14" customHeight="1">
      <c r="O222" s="196">
        <f>_xlfn.LET(_xlpm.d,_xlfn.XLOOKUP(M222,'[1]Birth Dates'!$A:$A,'[1]Birth Dates'!$B:$B,"",0),IF(_xlpm.d=0,"",_xlpm.d))</f>
        <v/>
      </c>
      <c r="P222" s="196">
        <f>IF(OR(O222="",A222="",NOT(ISNUMBER(O222)),O222&gt;A222),"",DATEDIF(O222,A222,"Y")&amp;" years, "&amp;DATEDIF(O222,A222,"YM")&amp;" months, "&amp;DATEDIF(O222,A222,"MD")&amp;" days")</f>
        <v/>
      </c>
      <c r="S222" s="196">
        <f>_xlfn.LET(_xlpm.d,_xlfn.XLOOKUP(Q222,'[1]Birth Dates'!$A:$A,'[1]Birth Dates'!$B:$B,"",0),IF(_xlpm.d=0,"",_xlpm.d))</f>
        <v/>
      </c>
      <c r="T222" s="196">
        <f>IF(OR(S222="",A222="",NOT(ISNUMBER(S222)),S222&gt;A222),"",DATEDIF(S222,A222,"Y")&amp;" years, "&amp;DATEDIF(S222,A222,"YM")&amp;" months, "&amp;DATEDIF(S222,A222,"MD")&amp;" days")</f>
        <v/>
      </c>
      <c r="W222" s="196">
        <f>_xlfn.LET(_xlpm.d,_xlfn.XLOOKUP(U222,'[1]Birth Dates'!$A:$A,'[1]Birth Dates'!$B:$B,"",0),IF(_xlpm.d=0,"",_xlpm.d))</f>
        <v/>
      </c>
      <c r="X222" s="196">
        <f>IF(OR(W222="",A222="",NOT(ISNUMBER(W222)),W222&gt;A222),"",DATEDIF(W222,A222,"Y")&amp;" years, "&amp;DATEDIF(W222,A222,"YM")&amp;" months, "&amp;DATEDIF(W222,A222,"MD")&amp;" days")</f>
        <v/>
      </c>
      <c r="AR222" s="175">
        <f>IF($B222="","",TEXT($A222,"yyyymmdd")&amp;"_P"&amp;$C222&amp;"_C"&amp;$F222&amp;"_"&amp;TRIM(RIGHT(SUBSTITUTE(TRIM(SUBSTITUTE($M222,CHAR(160)," "))," ",REPT(" ",60)),60))&amp;IF($Q222="","","-"&amp;TRIM(RIGHT(SUBSTITUTE(TRIM(SUBSTITUTE($Q222,CHAR(160)," "))," ",REPT(" ",60)),60)))&amp;IF($U222="","","-"&amp;TRIM(RIGHT(SUBSTITUTE(TRIM(SUBSTITUTE($U222,CHAR(160)," "))," ",REPT(" ",60)),60)))&amp;".jpg")</f>
        <v/>
      </c>
    </row>
    <row r="223" ht="14" customHeight="1">
      <c r="O223" s="196">
        <f>_xlfn.LET(_xlpm.d,_xlfn.XLOOKUP(M223,'[1]Birth Dates'!$A:$A,'[1]Birth Dates'!$B:$B,"",0),IF(_xlpm.d=0,"",_xlpm.d))</f>
        <v/>
      </c>
      <c r="P223" s="196">
        <f>IF(OR(O223="",A223="",NOT(ISNUMBER(O223)),O223&gt;A223),"",DATEDIF(O223,A223,"Y")&amp;" years, "&amp;DATEDIF(O223,A223,"YM")&amp;" months, "&amp;DATEDIF(O223,A223,"MD")&amp;" days")</f>
        <v/>
      </c>
      <c r="S223" s="196">
        <f>_xlfn.LET(_xlpm.d,_xlfn.XLOOKUP(Q223,'[1]Birth Dates'!$A:$A,'[1]Birth Dates'!$B:$B,"",0),IF(_xlpm.d=0,"",_xlpm.d))</f>
        <v/>
      </c>
      <c r="T223" s="196">
        <f>IF(OR(S223="",A223="",NOT(ISNUMBER(S223)),S223&gt;A223),"",DATEDIF(S223,A223,"Y")&amp;" years, "&amp;DATEDIF(S223,A223,"YM")&amp;" months, "&amp;DATEDIF(S223,A223,"MD")&amp;" days")</f>
        <v/>
      </c>
      <c r="W223" s="196">
        <f>_xlfn.LET(_xlpm.d,_xlfn.XLOOKUP(U223,'[1]Birth Dates'!$A:$A,'[1]Birth Dates'!$B:$B,"",0),IF(_xlpm.d=0,"",_xlpm.d))</f>
        <v/>
      </c>
      <c r="X223" s="196">
        <f>IF(OR(W223="",A223="",NOT(ISNUMBER(W223)),W223&gt;A223),"",DATEDIF(W223,A223,"Y")&amp;" years, "&amp;DATEDIF(W223,A223,"YM")&amp;" months, "&amp;DATEDIF(W223,A223,"MD")&amp;" days")</f>
        <v/>
      </c>
      <c r="AR223" s="175">
        <f>IF($B223="","",TEXT($A223,"yyyymmdd")&amp;"_P"&amp;$C223&amp;"_C"&amp;$F223&amp;"_"&amp;TRIM(RIGHT(SUBSTITUTE(TRIM(SUBSTITUTE($M223,CHAR(160)," "))," ",REPT(" ",60)),60))&amp;IF($Q223="","","-"&amp;TRIM(RIGHT(SUBSTITUTE(TRIM(SUBSTITUTE($Q223,CHAR(160)," "))," ",REPT(" ",60)),60)))&amp;IF($U223="","","-"&amp;TRIM(RIGHT(SUBSTITUTE(TRIM(SUBSTITUTE($U223,CHAR(160)," "))," ",REPT(" ",60)),60)))&amp;".jpg")</f>
        <v/>
      </c>
    </row>
    <row r="224" ht="14" customHeight="1">
      <c r="O224" s="196">
        <f>_xlfn.LET(_xlpm.d,_xlfn.XLOOKUP(M224,'[1]Birth Dates'!$A:$A,'[1]Birth Dates'!$B:$B,"",0),IF(_xlpm.d=0,"",_xlpm.d))</f>
        <v/>
      </c>
      <c r="P224" s="196">
        <f>IF(OR(O224="",A224="",NOT(ISNUMBER(O224)),O224&gt;A224),"",DATEDIF(O224,A224,"Y")&amp;" years, "&amp;DATEDIF(O224,A224,"YM")&amp;" months, "&amp;DATEDIF(O224,A224,"MD")&amp;" days")</f>
        <v/>
      </c>
      <c r="S224" s="196">
        <f>_xlfn.LET(_xlpm.d,_xlfn.XLOOKUP(Q224,'[1]Birth Dates'!$A:$A,'[1]Birth Dates'!$B:$B,"",0),IF(_xlpm.d=0,"",_xlpm.d))</f>
        <v/>
      </c>
      <c r="T224" s="196">
        <f>IF(OR(S224="",A224="",NOT(ISNUMBER(S224)),S224&gt;A224),"",DATEDIF(S224,A224,"Y")&amp;" years, "&amp;DATEDIF(S224,A224,"YM")&amp;" months, "&amp;DATEDIF(S224,A224,"MD")&amp;" days")</f>
        <v/>
      </c>
      <c r="W224" s="196">
        <f>_xlfn.LET(_xlpm.d,_xlfn.XLOOKUP(U224,'[1]Birth Dates'!$A:$A,'[1]Birth Dates'!$B:$B,"",0),IF(_xlpm.d=0,"",_xlpm.d))</f>
        <v/>
      </c>
      <c r="X224" s="196">
        <f>IF(OR(W224="",A224="",NOT(ISNUMBER(W224)),W224&gt;A224),"",DATEDIF(W224,A224,"Y")&amp;" years, "&amp;DATEDIF(W224,A224,"YM")&amp;" months, "&amp;DATEDIF(W224,A224,"MD")&amp;" days")</f>
        <v/>
      </c>
      <c r="AR224" s="175">
        <f>IF($B224="","",TEXT($A224,"yyyymmdd")&amp;"_P"&amp;$C224&amp;"_C"&amp;$F224&amp;"_"&amp;TRIM(RIGHT(SUBSTITUTE(TRIM(SUBSTITUTE($M224,CHAR(160)," "))," ",REPT(" ",60)),60))&amp;IF($Q224="","","-"&amp;TRIM(RIGHT(SUBSTITUTE(TRIM(SUBSTITUTE($Q224,CHAR(160)," "))," ",REPT(" ",60)),60)))&amp;IF($U224="","","-"&amp;TRIM(RIGHT(SUBSTITUTE(TRIM(SUBSTITUTE($U224,CHAR(160)," "))," ",REPT(" ",60)),60)))&amp;".jpg")</f>
        <v/>
      </c>
    </row>
    <row r="225" ht="14" customHeight="1">
      <c r="O225" s="196">
        <f>_xlfn.LET(_xlpm.d,_xlfn.XLOOKUP(M225,'[1]Birth Dates'!$A:$A,'[1]Birth Dates'!$B:$B,"",0),IF(_xlpm.d=0,"",_xlpm.d))</f>
        <v/>
      </c>
      <c r="P225" s="196">
        <f>IF(OR(O225="",A225="",NOT(ISNUMBER(O225)),O225&gt;A225),"",DATEDIF(O225,A225,"Y")&amp;" years, "&amp;DATEDIF(O225,A225,"YM")&amp;" months, "&amp;DATEDIF(O225,A225,"MD")&amp;" days")</f>
        <v/>
      </c>
      <c r="S225" s="196">
        <f>_xlfn.LET(_xlpm.d,_xlfn.XLOOKUP(Q225,'[1]Birth Dates'!$A:$A,'[1]Birth Dates'!$B:$B,"",0),IF(_xlpm.d=0,"",_xlpm.d))</f>
        <v/>
      </c>
      <c r="T225" s="196">
        <f>IF(OR(S225="",A225="",NOT(ISNUMBER(S225)),S225&gt;A225),"",DATEDIF(S225,A225,"Y")&amp;" years, "&amp;DATEDIF(S225,A225,"YM")&amp;" months, "&amp;DATEDIF(S225,A225,"MD")&amp;" days")</f>
        <v/>
      </c>
      <c r="W225" s="196">
        <f>_xlfn.LET(_xlpm.d,_xlfn.XLOOKUP(U225,'[1]Birth Dates'!$A:$A,'[1]Birth Dates'!$B:$B,"",0),IF(_xlpm.d=0,"",_xlpm.d))</f>
        <v/>
      </c>
      <c r="X225" s="196">
        <f>IF(OR(W225="",A225="",NOT(ISNUMBER(W225)),W225&gt;A225),"",DATEDIF(W225,A225,"Y")&amp;" years, "&amp;DATEDIF(W225,A225,"YM")&amp;" months, "&amp;DATEDIF(W225,A225,"MD")&amp;" days")</f>
        <v/>
      </c>
      <c r="AR225" s="175">
        <f>IF($B225="","",TEXT($A225,"yyyymmdd")&amp;"_P"&amp;$C225&amp;"_C"&amp;$F225&amp;"_"&amp;TRIM(RIGHT(SUBSTITUTE(TRIM(SUBSTITUTE($M225,CHAR(160)," "))," ",REPT(" ",60)),60))&amp;IF($Q225="","","-"&amp;TRIM(RIGHT(SUBSTITUTE(TRIM(SUBSTITUTE($Q225,CHAR(160)," "))," ",REPT(" ",60)),60)))&amp;IF($U225="","","-"&amp;TRIM(RIGHT(SUBSTITUTE(TRIM(SUBSTITUTE($U225,CHAR(160)," "))," ",REPT(" ",60)),60)))&amp;".jpg")</f>
        <v/>
      </c>
    </row>
    <row r="226" ht="14" customHeight="1">
      <c r="O226" s="196">
        <f>_xlfn.LET(_xlpm.d,_xlfn.XLOOKUP(M226,'[1]Birth Dates'!$A:$A,'[1]Birth Dates'!$B:$B,"",0),IF(_xlpm.d=0,"",_xlpm.d))</f>
        <v/>
      </c>
      <c r="P226" s="196">
        <f>IF(OR(O226="",A226="",NOT(ISNUMBER(O226)),O226&gt;A226),"",DATEDIF(O226,A226,"Y")&amp;" years, "&amp;DATEDIF(O226,A226,"YM")&amp;" months, "&amp;DATEDIF(O226,A226,"MD")&amp;" days")</f>
        <v/>
      </c>
      <c r="S226" s="196">
        <f>_xlfn.LET(_xlpm.d,_xlfn.XLOOKUP(Q226,'[1]Birth Dates'!$A:$A,'[1]Birth Dates'!$B:$B,"",0),IF(_xlpm.d=0,"",_xlpm.d))</f>
        <v/>
      </c>
      <c r="T226" s="196">
        <f>IF(OR(S226="",A226="",NOT(ISNUMBER(S226)),S226&gt;A226),"",DATEDIF(S226,A226,"Y")&amp;" years, "&amp;DATEDIF(S226,A226,"YM")&amp;" months, "&amp;DATEDIF(S226,A226,"MD")&amp;" days")</f>
        <v/>
      </c>
      <c r="W226" s="196">
        <f>_xlfn.LET(_xlpm.d,_xlfn.XLOOKUP(U226,'[1]Birth Dates'!$A:$A,'[1]Birth Dates'!$B:$B,"",0),IF(_xlpm.d=0,"",_xlpm.d))</f>
        <v/>
      </c>
      <c r="X226" s="196">
        <f>IF(OR(W226="",A226="",NOT(ISNUMBER(W226)),W226&gt;A226),"",DATEDIF(W226,A226,"Y")&amp;" years, "&amp;DATEDIF(W226,A226,"YM")&amp;" months, "&amp;DATEDIF(W226,A226,"MD")&amp;" days")</f>
        <v/>
      </c>
      <c r="AR226" s="175">
        <f>IF($B226="","",TEXT($A226,"yyyymmdd")&amp;"_P"&amp;$C226&amp;"_C"&amp;$F226&amp;"_"&amp;TRIM(RIGHT(SUBSTITUTE(TRIM(SUBSTITUTE($M226,CHAR(160)," "))," ",REPT(" ",60)),60))&amp;IF($Q226="","","-"&amp;TRIM(RIGHT(SUBSTITUTE(TRIM(SUBSTITUTE($Q226,CHAR(160)," "))," ",REPT(" ",60)),60)))&amp;IF($U226="","","-"&amp;TRIM(RIGHT(SUBSTITUTE(TRIM(SUBSTITUTE($U226,CHAR(160)," "))," ",REPT(" ",60)),60)))&amp;".jpg")</f>
        <v/>
      </c>
    </row>
    <row r="227" ht="14" customHeight="1">
      <c r="O227" s="196">
        <f>_xlfn.LET(_xlpm.d,_xlfn.XLOOKUP(M227,'[1]Birth Dates'!$A:$A,'[1]Birth Dates'!$B:$B,"",0),IF(_xlpm.d=0,"",_xlpm.d))</f>
        <v/>
      </c>
      <c r="P227" s="196">
        <f>IF(OR(O227="",A227="",NOT(ISNUMBER(O227)),O227&gt;A227),"",DATEDIF(O227,A227,"Y")&amp;" years, "&amp;DATEDIF(O227,A227,"YM")&amp;" months, "&amp;DATEDIF(O227,A227,"MD")&amp;" days")</f>
        <v/>
      </c>
      <c r="S227" s="196">
        <f>_xlfn.LET(_xlpm.d,_xlfn.XLOOKUP(Q227,'[1]Birth Dates'!$A:$A,'[1]Birth Dates'!$B:$B,"",0),IF(_xlpm.d=0,"",_xlpm.d))</f>
        <v/>
      </c>
      <c r="T227" s="196">
        <f>IF(OR(S227="",A227="",NOT(ISNUMBER(S227)),S227&gt;A227),"",DATEDIF(S227,A227,"Y")&amp;" years, "&amp;DATEDIF(S227,A227,"YM")&amp;" months, "&amp;DATEDIF(S227,A227,"MD")&amp;" days")</f>
        <v/>
      </c>
      <c r="W227" s="196">
        <f>_xlfn.LET(_xlpm.d,_xlfn.XLOOKUP(U227,'[1]Birth Dates'!$A:$A,'[1]Birth Dates'!$B:$B,"",0),IF(_xlpm.d=0,"",_xlpm.d))</f>
        <v/>
      </c>
      <c r="X227" s="196">
        <f>IF(OR(W227="",A227="",NOT(ISNUMBER(W227)),W227&gt;A227),"",DATEDIF(W227,A227,"Y")&amp;" years, "&amp;DATEDIF(W227,A227,"YM")&amp;" months, "&amp;DATEDIF(W227,A227,"MD")&amp;" days")</f>
        <v/>
      </c>
      <c r="AR227" s="175">
        <f>IF($B227="","",TEXT($A227,"yyyymmdd")&amp;"_P"&amp;$C227&amp;"_C"&amp;$F227&amp;"_"&amp;TRIM(RIGHT(SUBSTITUTE(TRIM(SUBSTITUTE($M227,CHAR(160)," "))," ",REPT(" ",60)),60))&amp;IF($Q227="","","-"&amp;TRIM(RIGHT(SUBSTITUTE(TRIM(SUBSTITUTE($Q227,CHAR(160)," "))," ",REPT(" ",60)),60)))&amp;IF($U227="","","-"&amp;TRIM(RIGHT(SUBSTITUTE(TRIM(SUBSTITUTE($U227,CHAR(160)," "))," ",REPT(" ",60)),60)))&amp;".jpg")</f>
        <v/>
      </c>
    </row>
    <row r="228" ht="14" customHeight="1">
      <c r="O228" s="196">
        <f>_xlfn.LET(_xlpm.d,_xlfn.XLOOKUP(M228,'[1]Birth Dates'!$A:$A,'[1]Birth Dates'!$B:$B,"",0),IF(_xlpm.d=0,"",_xlpm.d))</f>
        <v/>
      </c>
      <c r="P228" s="196">
        <f>IF(OR(O228="",A228="",NOT(ISNUMBER(O228)),O228&gt;A228),"",DATEDIF(O228,A228,"Y")&amp;" years, "&amp;DATEDIF(O228,A228,"YM")&amp;" months, "&amp;DATEDIF(O228,A228,"MD")&amp;" days")</f>
        <v/>
      </c>
      <c r="S228" s="196">
        <f>_xlfn.LET(_xlpm.d,_xlfn.XLOOKUP(Q228,'[1]Birth Dates'!$A:$A,'[1]Birth Dates'!$B:$B,"",0),IF(_xlpm.d=0,"",_xlpm.d))</f>
        <v/>
      </c>
      <c r="T228" s="196">
        <f>IF(OR(S228="",A228="",NOT(ISNUMBER(S228)),S228&gt;A228),"",DATEDIF(S228,A228,"Y")&amp;" years, "&amp;DATEDIF(S228,A228,"YM")&amp;" months, "&amp;DATEDIF(S228,A228,"MD")&amp;" days")</f>
        <v/>
      </c>
      <c r="W228" s="196">
        <f>_xlfn.LET(_xlpm.d,_xlfn.XLOOKUP(U228,'[1]Birth Dates'!$A:$A,'[1]Birth Dates'!$B:$B,"",0),IF(_xlpm.d=0,"",_xlpm.d))</f>
        <v/>
      </c>
      <c r="X228" s="196">
        <f>IF(OR(W228="",A228="",NOT(ISNUMBER(W228)),W228&gt;A228),"",DATEDIF(W228,A228,"Y")&amp;" years, "&amp;DATEDIF(W228,A228,"YM")&amp;" months, "&amp;DATEDIF(W228,A228,"MD")&amp;" days")</f>
        <v/>
      </c>
      <c r="AR228" s="175">
        <f>IF($B228="","",TEXT($A228,"yyyymmdd")&amp;"_P"&amp;$C228&amp;"_C"&amp;$F228&amp;"_"&amp;TRIM(RIGHT(SUBSTITUTE(TRIM(SUBSTITUTE($M228,CHAR(160)," "))," ",REPT(" ",60)),60))&amp;IF($Q228="","","-"&amp;TRIM(RIGHT(SUBSTITUTE(TRIM(SUBSTITUTE($Q228,CHAR(160)," "))," ",REPT(" ",60)),60)))&amp;IF($U228="","","-"&amp;TRIM(RIGHT(SUBSTITUTE(TRIM(SUBSTITUTE($U228,CHAR(160)," "))," ",REPT(" ",60)),60)))&amp;".jpg")</f>
        <v/>
      </c>
    </row>
    <row r="229" ht="14" customHeight="1">
      <c r="O229" s="196">
        <f>_xlfn.LET(_xlpm.d,_xlfn.XLOOKUP(M229,'[1]Birth Dates'!$A:$A,'[1]Birth Dates'!$B:$B,"",0),IF(_xlpm.d=0,"",_xlpm.d))</f>
        <v/>
      </c>
      <c r="P229" s="196">
        <f>IF(OR(O229="",A229="",NOT(ISNUMBER(O229)),O229&gt;A229),"",DATEDIF(O229,A229,"Y")&amp;" years, "&amp;DATEDIF(O229,A229,"YM")&amp;" months, "&amp;DATEDIF(O229,A229,"MD")&amp;" days")</f>
        <v/>
      </c>
      <c r="S229" s="196">
        <f>_xlfn.LET(_xlpm.d,_xlfn.XLOOKUP(Q229,'[1]Birth Dates'!$A:$A,'[1]Birth Dates'!$B:$B,"",0),IF(_xlpm.d=0,"",_xlpm.d))</f>
        <v/>
      </c>
      <c r="T229" s="196">
        <f>IF(OR(S229="",A229="",NOT(ISNUMBER(S229)),S229&gt;A229),"",DATEDIF(S229,A229,"Y")&amp;" years, "&amp;DATEDIF(S229,A229,"YM")&amp;" months, "&amp;DATEDIF(S229,A229,"MD")&amp;" days")</f>
        <v/>
      </c>
      <c r="W229" s="196">
        <f>_xlfn.LET(_xlpm.d,_xlfn.XLOOKUP(U229,'[1]Birth Dates'!$A:$A,'[1]Birth Dates'!$B:$B,"",0),IF(_xlpm.d=0,"",_xlpm.d))</f>
        <v/>
      </c>
      <c r="X229" s="196">
        <f>IF(OR(W229="",A229="",NOT(ISNUMBER(W229)),W229&gt;A229),"",DATEDIF(W229,A229,"Y")&amp;" years, "&amp;DATEDIF(W229,A229,"YM")&amp;" months, "&amp;DATEDIF(W229,A229,"MD")&amp;" days")</f>
        <v/>
      </c>
      <c r="AR229" s="175">
        <f>IF($B229="","",TEXT($A229,"yyyymmdd")&amp;"_P"&amp;$C229&amp;"_C"&amp;$F229&amp;"_"&amp;TRIM(RIGHT(SUBSTITUTE(TRIM(SUBSTITUTE($M229,CHAR(160)," "))," ",REPT(" ",60)),60))&amp;IF($Q229="","","-"&amp;TRIM(RIGHT(SUBSTITUTE(TRIM(SUBSTITUTE($Q229,CHAR(160)," "))," ",REPT(" ",60)),60)))&amp;IF($U229="","","-"&amp;TRIM(RIGHT(SUBSTITUTE(TRIM(SUBSTITUTE($U229,CHAR(160)," "))," ",REPT(" ",60)),60)))&amp;".jpg")</f>
        <v/>
      </c>
    </row>
    <row r="230" ht="14" customHeight="1">
      <c r="O230" s="196">
        <f>_xlfn.LET(_xlpm.d,_xlfn.XLOOKUP(M230,'[1]Birth Dates'!$A:$A,'[1]Birth Dates'!$B:$B,"",0),IF(_xlpm.d=0,"",_xlpm.d))</f>
        <v/>
      </c>
      <c r="P230" s="196">
        <f>IF(OR(O230="",A230="",NOT(ISNUMBER(O230)),O230&gt;A230),"",DATEDIF(O230,A230,"Y")&amp;" years, "&amp;DATEDIF(O230,A230,"YM")&amp;" months, "&amp;DATEDIF(O230,A230,"MD")&amp;" days")</f>
        <v/>
      </c>
      <c r="S230" s="196">
        <f>_xlfn.LET(_xlpm.d,_xlfn.XLOOKUP(Q230,'[1]Birth Dates'!$A:$A,'[1]Birth Dates'!$B:$B,"",0),IF(_xlpm.d=0,"",_xlpm.d))</f>
        <v/>
      </c>
      <c r="T230" s="196">
        <f>IF(OR(S230="",A230="",NOT(ISNUMBER(S230)),S230&gt;A230),"",DATEDIF(S230,A230,"Y")&amp;" years, "&amp;DATEDIF(S230,A230,"YM")&amp;" months, "&amp;DATEDIF(S230,A230,"MD")&amp;" days")</f>
        <v/>
      </c>
      <c r="W230" s="196">
        <f>_xlfn.LET(_xlpm.d,_xlfn.XLOOKUP(U230,'[1]Birth Dates'!$A:$A,'[1]Birth Dates'!$B:$B,"",0),IF(_xlpm.d=0,"",_xlpm.d))</f>
        <v/>
      </c>
      <c r="X230" s="196">
        <f>IF(OR(W230="",A230="",NOT(ISNUMBER(W230)),W230&gt;A230),"",DATEDIF(W230,A230,"Y")&amp;" years, "&amp;DATEDIF(W230,A230,"YM")&amp;" months, "&amp;DATEDIF(W230,A230,"MD")&amp;" days")</f>
        <v/>
      </c>
      <c r="AR230" s="226">
        <f>IF($B230="","",TEXT($A230,"yyyymmdd")&amp;"_P"&amp;$C230&amp;"_C"&amp;$F230&amp;"_"&amp;TRIM(RIGHT(SUBSTITUTE(TRIM(SUBSTITUTE($M230,CHAR(160)," "))," ",REPT(" ",60)),60))&amp;IF($Q230="","","-"&amp;TRIM(RIGHT(SUBSTITUTE(TRIM(SUBSTITUTE($Q230,CHAR(160)," "))," ",REPT(" ",60)),60)))&amp;IF($U230="","","-"&amp;TRIM(RIGHT(SUBSTITUTE(TRIM(SUBSTITUTE($U230,CHAR(160)," "))," ",REPT(" ",60)),60)))&amp;".jpg")</f>
        <v/>
      </c>
    </row>
    <row r="231" ht="14" customHeight="1">
      <c r="O231" s="196">
        <f>_xlfn.LET(_xlpm.d,_xlfn.XLOOKUP(M231,'[1]Birth Dates'!$A:$A,'[1]Birth Dates'!$B:$B,"",0),IF(_xlpm.d=0,"",_xlpm.d))</f>
        <v/>
      </c>
      <c r="P231" s="196">
        <f>IF(OR(O231="",A231="",NOT(ISNUMBER(O231)),O231&gt;A231),"",DATEDIF(O231,A231,"Y")&amp;" years, "&amp;DATEDIF(O231,A231,"YM")&amp;" months, "&amp;DATEDIF(O231,A231,"MD")&amp;" days")</f>
        <v/>
      </c>
      <c r="S231" s="196">
        <f>_xlfn.LET(_xlpm.d,_xlfn.XLOOKUP(Q231,'[1]Birth Dates'!$A:$A,'[1]Birth Dates'!$B:$B,"",0),IF(_xlpm.d=0,"",_xlpm.d))</f>
        <v/>
      </c>
      <c r="T231" s="196">
        <f>IF(OR(S231="",A231="",NOT(ISNUMBER(S231)),S231&gt;A231),"",DATEDIF(S231,A231,"Y")&amp;" years, "&amp;DATEDIF(S231,A231,"YM")&amp;" months, "&amp;DATEDIF(S231,A231,"MD")&amp;" days")</f>
        <v/>
      </c>
      <c r="W231" s="196">
        <f>_xlfn.LET(_xlpm.d,_xlfn.XLOOKUP(U231,'[1]Birth Dates'!$A:$A,'[1]Birth Dates'!$B:$B,"",0),IF(_xlpm.d=0,"",_xlpm.d))</f>
        <v/>
      </c>
      <c r="X231" s="196">
        <f>IF(OR(W231="",A231="",NOT(ISNUMBER(W231)),W231&gt;A231),"",DATEDIF(W231,A231,"Y")&amp;" years, "&amp;DATEDIF(W231,A231,"YM")&amp;" months, "&amp;DATEDIF(W231,A231,"MD")&amp;" days")</f>
        <v/>
      </c>
      <c r="AR231" s="175">
        <f>IF($B231="","",TEXT($A231,"yyyymmdd")&amp;"_P"&amp;$C231&amp;"_C"&amp;$F231&amp;"_"&amp;TRIM(RIGHT(SUBSTITUTE(TRIM(SUBSTITUTE($M231,CHAR(160)," "))," ",REPT(" ",60)),60))&amp;IF($Q231="","","-"&amp;TRIM(RIGHT(SUBSTITUTE(TRIM(SUBSTITUTE($Q231,CHAR(160)," "))," ",REPT(" ",60)),60)))&amp;IF($U231="","","-"&amp;TRIM(RIGHT(SUBSTITUTE(TRIM(SUBSTITUTE($U231,CHAR(160)," "))," ",REPT(" ",60)),60)))&amp;".jpg")</f>
        <v/>
      </c>
    </row>
    <row r="232" ht="14" customHeight="1">
      <c r="O232" s="196">
        <f>_xlfn.LET(_xlpm.d,_xlfn.XLOOKUP(M232,'[1]Birth Dates'!$A:$A,'[1]Birth Dates'!$B:$B,"",0),IF(_xlpm.d=0,"",_xlpm.d))</f>
        <v/>
      </c>
      <c r="P232" s="196">
        <f>IF(OR(O232="",A232="",NOT(ISNUMBER(O232)),O232&gt;A232),"",DATEDIF(O232,A232,"Y")&amp;" years, "&amp;DATEDIF(O232,A232,"YM")&amp;" months, "&amp;DATEDIF(O232,A232,"MD")&amp;" days")</f>
        <v/>
      </c>
      <c r="S232" s="196">
        <f>_xlfn.LET(_xlpm.d,_xlfn.XLOOKUP(Q232,'[1]Birth Dates'!$A:$A,'[1]Birth Dates'!$B:$B,"",0),IF(_xlpm.d=0,"",_xlpm.d))</f>
        <v/>
      </c>
      <c r="T232" s="196">
        <f>IF(OR(S232="",A232="",NOT(ISNUMBER(S232)),S232&gt;A232),"",DATEDIF(S232,A232,"Y")&amp;" years, "&amp;DATEDIF(S232,A232,"YM")&amp;" months, "&amp;DATEDIF(S232,A232,"MD")&amp;" days")</f>
        <v/>
      </c>
      <c r="W232" s="196">
        <f>_xlfn.LET(_xlpm.d,_xlfn.XLOOKUP(U232,'[1]Birth Dates'!$A:$A,'[1]Birth Dates'!$B:$B,"",0),IF(_xlpm.d=0,"",_xlpm.d))</f>
        <v/>
      </c>
      <c r="X232" s="196">
        <f>IF(OR(W232="",A232="",NOT(ISNUMBER(W232)),W232&gt;A232),"",DATEDIF(W232,A232,"Y")&amp;" years, "&amp;DATEDIF(W232,A232,"YM")&amp;" months, "&amp;DATEDIF(W232,A232,"MD")&amp;" days")</f>
        <v/>
      </c>
      <c r="AR232" s="175">
        <f>IF($B232="","",TEXT($A232,"yyyymmdd")&amp;"_P"&amp;$C232&amp;"_C"&amp;$F232&amp;"_"&amp;TRIM(RIGHT(SUBSTITUTE(TRIM(SUBSTITUTE($M232,CHAR(160)," "))," ",REPT(" ",60)),60))&amp;IF($Q232="","","-"&amp;TRIM(RIGHT(SUBSTITUTE(TRIM(SUBSTITUTE($Q232,CHAR(160)," "))," ",REPT(" ",60)),60)))&amp;IF($U232="","","-"&amp;TRIM(RIGHT(SUBSTITUTE(TRIM(SUBSTITUTE($U232,CHAR(160)," "))," ",REPT(" ",60)),60)))&amp;".jpg")</f>
        <v/>
      </c>
    </row>
    <row r="233" ht="14" customHeight="1">
      <c r="O233" s="196">
        <f>_xlfn.LET(_xlpm.d,_xlfn.XLOOKUP(M233,'[1]Birth Dates'!$A:$A,'[1]Birth Dates'!$B:$B,"",0),IF(_xlpm.d=0,"",_xlpm.d))</f>
        <v/>
      </c>
      <c r="P233" s="196">
        <f>IF(OR(O233="",A233="",NOT(ISNUMBER(O233)),O233&gt;A233),"",DATEDIF(O233,A233,"Y")&amp;" years, "&amp;DATEDIF(O233,A233,"YM")&amp;" months, "&amp;DATEDIF(O233,A233,"MD")&amp;" days")</f>
        <v/>
      </c>
      <c r="S233" s="196">
        <f>_xlfn.LET(_xlpm.d,_xlfn.XLOOKUP(Q233,'[1]Birth Dates'!$A:$A,'[1]Birth Dates'!$B:$B,"",0),IF(_xlpm.d=0,"",_xlpm.d))</f>
        <v/>
      </c>
      <c r="T233" s="196">
        <f>IF(OR(S233="",A233="",NOT(ISNUMBER(S233)),S233&gt;A233),"",DATEDIF(S233,A233,"Y")&amp;" years, "&amp;DATEDIF(S233,A233,"YM")&amp;" months, "&amp;DATEDIF(S233,A233,"MD")&amp;" days")</f>
        <v/>
      </c>
      <c r="W233" s="196">
        <f>_xlfn.LET(_xlpm.d,_xlfn.XLOOKUP(U233,'[1]Birth Dates'!$A:$A,'[1]Birth Dates'!$B:$B,"",0),IF(_xlpm.d=0,"",_xlpm.d))</f>
        <v/>
      </c>
      <c r="X233" s="196">
        <f>IF(OR(W233="",A233="",NOT(ISNUMBER(W233)),W233&gt;A233),"",DATEDIF(W233,A233,"Y")&amp;" years, "&amp;DATEDIF(W233,A233,"YM")&amp;" months, "&amp;DATEDIF(W233,A233,"MD")&amp;" days")</f>
        <v/>
      </c>
      <c r="AR233" s="175">
        <f>IF($B233="","",TEXT($A233,"yyyymmdd")&amp;"_P"&amp;$C233&amp;"_C"&amp;$F233&amp;"_"&amp;TRIM(RIGHT(SUBSTITUTE(TRIM(SUBSTITUTE($M233,CHAR(160)," "))," ",REPT(" ",60)),60))&amp;IF($Q233="","","-"&amp;TRIM(RIGHT(SUBSTITUTE(TRIM(SUBSTITUTE($Q233,CHAR(160)," "))," ",REPT(" ",60)),60)))&amp;IF($U233="","","-"&amp;TRIM(RIGHT(SUBSTITUTE(TRIM(SUBSTITUTE($U233,CHAR(160)," "))," ",REPT(" ",60)),60)))&amp;".jpg")</f>
        <v/>
      </c>
    </row>
    <row r="234" ht="14" customHeight="1">
      <c r="O234" s="196">
        <f>_xlfn.LET(_xlpm.d,_xlfn.XLOOKUP(M234,'[1]Birth Dates'!$A:$A,'[1]Birth Dates'!$B:$B,"",0),IF(_xlpm.d=0,"",_xlpm.d))</f>
        <v/>
      </c>
      <c r="P234" s="196">
        <f>IF(OR(O234="",A234="",NOT(ISNUMBER(O234)),O234&gt;A234),"",DATEDIF(O234,A234,"Y")&amp;" years, "&amp;DATEDIF(O234,A234,"YM")&amp;" months, "&amp;DATEDIF(O234,A234,"MD")&amp;" days")</f>
        <v/>
      </c>
      <c r="S234" s="196">
        <f>_xlfn.LET(_xlpm.d,_xlfn.XLOOKUP(Q234,'[1]Birth Dates'!$A:$A,'[1]Birth Dates'!$B:$B,"",0),IF(_xlpm.d=0,"",_xlpm.d))</f>
        <v/>
      </c>
      <c r="T234" s="196">
        <f>IF(OR(S234="",A234="",NOT(ISNUMBER(S234)),S234&gt;A234),"",DATEDIF(S234,A234,"Y")&amp;" years, "&amp;DATEDIF(S234,A234,"YM")&amp;" months, "&amp;DATEDIF(S234,A234,"MD")&amp;" days")</f>
        <v/>
      </c>
      <c r="W234" s="196">
        <f>_xlfn.LET(_xlpm.d,_xlfn.XLOOKUP(U234,'[1]Birth Dates'!$A:$A,'[1]Birth Dates'!$B:$B,"",0),IF(_xlpm.d=0,"",_xlpm.d))</f>
        <v/>
      </c>
      <c r="X234" s="196">
        <f>IF(OR(W234="",A234="",NOT(ISNUMBER(W234)),W234&gt;A234),"",DATEDIF(W234,A234,"Y")&amp;" years, "&amp;DATEDIF(W234,A234,"YM")&amp;" months, "&amp;DATEDIF(W234,A234,"MD")&amp;" days")</f>
        <v/>
      </c>
      <c r="AR234" s="175">
        <f>IF($B234="","",TEXT($A234,"yyyymmdd")&amp;"_P"&amp;$C234&amp;"_C"&amp;$F234&amp;"_"&amp;TRIM(RIGHT(SUBSTITUTE(TRIM(SUBSTITUTE($M234,CHAR(160)," "))," ",REPT(" ",60)),60))&amp;IF($Q234="","","-"&amp;TRIM(RIGHT(SUBSTITUTE(TRIM(SUBSTITUTE($Q234,CHAR(160)," "))," ",REPT(" ",60)),60)))&amp;IF($U234="","","-"&amp;TRIM(RIGHT(SUBSTITUTE(TRIM(SUBSTITUTE($U234,CHAR(160)," "))," ",REPT(" ",60)),60)))&amp;".jpg")</f>
        <v/>
      </c>
    </row>
    <row r="235" ht="14" customHeight="1">
      <c r="O235" s="196">
        <f>_xlfn.LET(_xlpm.d,_xlfn.XLOOKUP(M235,'[1]Birth Dates'!$A:$A,'[1]Birth Dates'!$B:$B,"",0),IF(_xlpm.d=0,"",_xlpm.d))</f>
        <v/>
      </c>
      <c r="P235" s="196">
        <f>IF(OR(O235="",A235="",NOT(ISNUMBER(O235)),O235&gt;A235),"",DATEDIF(O235,A235,"Y")&amp;" years, "&amp;DATEDIF(O235,A235,"YM")&amp;" months, "&amp;DATEDIF(O235,A235,"MD")&amp;" days")</f>
        <v/>
      </c>
      <c r="S235" s="196">
        <f>_xlfn.LET(_xlpm.d,_xlfn.XLOOKUP(Q235,'[1]Birth Dates'!$A:$A,'[1]Birth Dates'!$B:$B,"",0),IF(_xlpm.d=0,"",_xlpm.d))</f>
        <v/>
      </c>
      <c r="T235" s="196">
        <f>IF(OR(S235="",A235="",NOT(ISNUMBER(S235)),S235&gt;A235),"",DATEDIF(S235,A235,"Y")&amp;" years, "&amp;DATEDIF(S235,A235,"YM")&amp;" months, "&amp;DATEDIF(S235,A235,"MD")&amp;" days")</f>
        <v/>
      </c>
      <c r="W235" s="196">
        <f>_xlfn.LET(_xlpm.d,_xlfn.XLOOKUP(U235,'[1]Birth Dates'!$A:$A,'[1]Birth Dates'!$B:$B,"",0),IF(_xlpm.d=0,"",_xlpm.d))</f>
        <v/>
      </c>
      <c r="X235" s="196">
        <f>IF(OR(W235="",A235="",NOT(ISNUMBER(W235)),W235&gt;A235),"",DATEDIF(W235,A235,"Y")&amp;" years, "&amp;DATEDIF(W235,A235,"YM")&amp;" months, "&amp;DATEDIF(W235,A235,"MD")&amp;" days")</f>
        <v/>
      </c>
      <c r="AR235" s="175">
        <f>IF($B235="","",TEXT($A235,"yyyymmdd")&amp;"_P"&amp;$C235&amp;"_C"&amp;$F235&amp;"_"&amp;TRIM(RIGHT(SUBSTITUTE(TRIM(SUBSTITUTE($M235,CHAR(160)," "))," ",REPT(" ",60)),60))&amp;IF($Q235="","","-"&amp;TRIM(RIGHT(SUBSTITUTE(TRIM(SUBSTITUTE($Q235,CHAR(160)," "))," ",REPT(" ",60)),60)))&amp;IF($U235="","","-"&amp;TRIM(RIGHT(SUBSTITUTE(TRIM(SUBSTITUTE($U235,CHAR(160)," "))," ",REPT(" ",60)),60)))&amp;".jpg")</f>
        <v/>
      </c>
    </row>
    <row r="236" ht="14" customHeight="1">
      <c r="O236" s="196">
        <f>_xlfn.LET(_xlpm.d,_xlfn.XLOOKUP(M236,'[1]Birth Dates'!$A:$A,'[1]Birth Dates'!$B:$B,"",0),IF(_xlpm.d=0,"",_xlpm.d))</f>
        <v/>
      </c>
      <c r="P236" s="196">
        <f>IF(OR(O236="",A236="",NOT(ISNUMBER(O236)),O236&gt;A236),"",DATEDIF(O236,A236,"Y")&amp;" years, "&amp;DATEDIF(O236,A236,"YM")&amp;" months, "&amp;DATEDIF(O236,A236,"MD")&amp;" days")</f>
        <v/>
      </c>
      <c r="S236" s="196">
        <f>_xlfn.LET(_xlpm.d,_xlfn.XLOOKUP(Q236,'[1]Birth Dates'!$A:$A,'[1]Birth Dates'!$B:$B,"",0),IF(_xlpm.d=0,"",_xlpm.d))</f>
        <v/>
      </c>
      <c r="T236" s="196">
        <f>IF(OR(S236="",A236="",NOT(ISNUMBER(S236)),S236&gt;A236),"",DATEDIF(S236,A236,"Y")&amp;" years, "&amp;DATEDIF(S236,A236,"YM")&amp;" months, "&amp;DATEDIF(S236,A236,"MD")&amp;" days")</f>
        <v/>
      </c>
      <c r="W236" s="196">
        <f>_xlfn.LET(_xlpm.d,_xlfn.XLOOKUP(U236,'[1]Birth Dates'!$A:$A,'[1]Birth Dates'!$B:$B,"",0),IF(_xlpm.d=0,"",_xlpm.d))</f>
        <v/>
      </c>
      <c r="X236" s="196">
        <f>IF(OR(W236="",A236="",NOT(ISNUMBER(W236)),W236&gt;A236),"",DATEDIF(W236,A236,"Y")&amp;" years, "&amp;DATEDIF(W236,A236,"YM")&amp;" months, "&amp;DATEDIF(W236,A236,"MD")&amp;" days")</f>
        <v/>
      </c>
      <c r="AR236" s="175">
        <f>IF($B236="","",TEXT($A236,"yyyymmdd")&amp;"_P"&amp;$C236&amp;"_C"&amp;$F236&amp;"_"&amp;TRIM(RIGHT(SUBSTITUTE(TRIM(SUBSTITUTE($M236,CHAR(160)," "))," ",REPT(" ",60)),60))&amp;IF($Q236="","","-"&amp;TRIM(RIGHT(SUBSTITUTE(TRIM(SUBSTITUTE($Q236,CHAR(160)," "))," ",REPT(" ",60)),60)))&amp;IF($U236="","","-"&amp;TRIM(RIGHT(SUBSTITUTE(TRIM(SUBSTITUTE($U236,CHAR(160)," "))," ",REPT(" ",60)),60)))&amp;".jpg")</f>
        <v/>
      </c>
    </row>
    <row r="237" ht="14" customHeight="1">
      <c r="O237" s="196">
        <f>_xlfn.LET(_xlpm.d,_xlfn.XLOOKUP(M237,'[1]Birth Dates'!$A:$A,'[1]Birth Dates'!$B:$B,"",0),IF(_xlpm.d=0,"",_xlpm.d))</f>
        <v/>
      </c>
      <c r="P237" s="196">
        <f>IF(OR(O237="",A237="",NOT(ISNUMBER(O237)),O237&gt;A237),"",DATEDIF(O237,A237,"Y")&amp;" years, "&amp;DATEDIF(O237,A237,"YM")&amp;" months, "&amp;DATEDIF(O237,A237,"MD")&amp;" days")</f>
        <v/>
      </c>
      <c r="S237" s="196">
        <f>_xlfn.LET(_xlpm.d,_xlfn.XLOOKUP(Q237,'[1]Birth Dates'!$A:$A,'[1]Birth Dates'!$B:$B,"",0),IF(_xlpm.d=0,"",_xlpm.d))</f>
        <v/>
      </c>
      <c r="T237" s="196">
        <f>IF(OR(S237="",A237="",NOT(ISNUMBER(S237)),S237&gt;A237),"",DATEDIF(S237,A237,"Y")&amp;" years, "&amp;DATEDIF(S237,A237,"YM")&amp;" months, "&amp;DATEDIF(S237,A237,"MD")&amp;" days")</f>
        <v/>
      </c>
      <c r="W237" s="196">
        <f>_xlfn.LET(_xlpm.d,_xlfn.XLOOKUP(U237,'[1]Birth Dates'!$A:$A,'[1]Birth Dates'!$B:$B,"",0),IF(_xlpm.d=0,"",_xlpm.d))</f>
        <v/>
      </c>
      <c r="X237" s="196">
        <f>IF(OR(W237="",A237="",NOT(ISNUMBER(W237)),W237&gt;A237),"",DATEDIF(W237,A237,"Y")&amp;" years, "&amp;DATEDIF(W237,A237,"YM")&amp;" months, "&amp;DATEDIF(W237,A237,"MD")&amp;" days")</f>
        <v/>
      </c>
      <c r="AR237" s="175">
        <f>IF($B237="","",TEXT($A237,"yyyymmdd")&amp;"_P"&amp;$C237&amp;"_C"&amp;$F237&amp;"_"&amp;TRIM(RIGHT(SUBSTITUTE(TRIM(SUBSTITUTE($M237,CHAR(160)," "))," ",REPT(" ",60)),60))&amp;IF($Q237="","","-"&amp;TRIM(RIGHT(SUBSTITUTE(TRIM(SUBSTITUTE($Q237,CHAR(160)," "))," ",REPT(" ",60)),60)))&amp;IF($U237="","","-"&amp;TRIM(RIGHT(SUBSTITUTE(TRIM(SUBSTITUTE($U237,CHAR(160)," "))," ",REPT(" ",60)),60)))&amp;".jpg")</f>
        <v/>
      </c>
    </row>
    <row r="238" ht="14" customHeight="1">
      <c r="O238" s="196">
        <f>_xlfn.LET(_xlpm.d,_xlfn.XLOOKUP(M238,'[1]Birth Dates'!$A:$A,'[1]Birth Dates'!$B:$B,"",0),IF(_xlpm.d=0,"",_xlpm.d))</f>
        <v/>
      </c>
      <c r="P238" s="196">
        <f>IF(OR(O238="",A238="",NOT(ISNUMBER(O238)),O238&gt;A238),"",DATEDIF(O238,A238,"Y")&amp;" years, "&amp;DATEDIF(O238,A238,"YM")&amp;" months, "&amp;DATEDIF(O238,A238,"MD")&amp;" days")</f>
        <v/>
      </c>
      <c r="S238" s="196">
        <f>_xlfn.LET(_xlpm.d,_xlfn.XLOOKUP(Q238,'[1]Birth Dates'!$A:$A,'[1]Birth Dates'!$B:$B,"",0),IF(_xlpm.d=0,"",_xlpm.d))</f>
        <v/>
      </c>
      <c r="T238" s="196">
        <f>IF(OR(S238="",A238="",NOT(ISNUMBER(S238)),S238&gt;A238),"",DATEDIF(S238,A238,"Y")&amp;" years, "&amp;DATEDIF(S238,A238,"YM")&amp;" months, "&amp;DATEDIF(S238,A238,"MD")&amp;" days")</f>
        <v/>
      </c>
      <c r="W238" s="196">
        <f>_xlfn.LET(_xlpm.d,_xlfn.XLOOKUP(U238,'[1]Birth Dates'!$A:$A,'[1]Birth Dates'!$B:$B,"",0),IF(_xlpm.d=0,"",_xlpm.d))</f>
        <v/>
      </c>
      <c r="X238" s="196">
        <f>IF(OR(W238="",A238="",NOT(ISNUMBER(W238)),W238&gt;A238),"",DATEDIF(W238,A238,"Y")&amp;" years, "&amp;DATEDIF(W238,A238,"YM")&amp;" months, "&amp;DATEDIF(W238,A238,"MD")&amp;" days")</f>
        <v/>
      </c>
      <c r="AR238" s="175">
        <f>IF($B238="","",TEXT($A238,"yyyymmdd")&amp;"_P"&amp;$C238&amp;"_C"&amp;$F238&amp;"_"&amp;TRIM(RIGHT(SUBSTITUTE(TRIM(SUBSTITUTE($M238,CHAR(160)," "))," ",REPT(" ",60)),60))&amp;IF($Q238="","","-"&amp;TRIM(RIGHT(SUBSTITUTE(TRIM(SUBSTITUTE($Q238,CHAR(160)," "))," ",REPT(" ",60)),60)))&amp;IF($U238="","","-"&amp;TRIM(RIGHT(SUBSTITUTE(TRIM(SUBSTITUTE($U238,CHAR(160)," "))," ",REPT(" ",60)),60)))&amp;".jpg")</f>
        <v/>
      </c>
    </row>
    <row r="239" ht="14" customHeight="1">
      <c r="O239" s="196">
        <f>_xlfn.LET(_xlpm.d,_xlfn.XLOOKUP(M239,'[1]Birth Dates'!$A:$A,'[1]Birth Dates'!$B:$B,"",0),IF(_xlpm.d=0,"",_xlpm.d))</f>
        <v/>
      </c>
      <c r="P239" s="196">
        <f>IF(OR(O239="",A239="",NOT(ISNUMBER(O239)),O239&gt;A239),"",DATEDIF(O239,A239,"Y")&amp;" years, "&amp;DATEDIF(O239,A239,"YM")&amp;" months, "&amp;DATEDIF(O239,A239,"MD")&amp;" days")</f>
        <v/>
      </c>
      <c r="S239" s="196">
        <f>_xlfn.LET(_xlpm.d,_xlfn.XLOOKUP(Q239,'[1]Birth Dates'!$A:$A,'[1]Birth Dates'!$B:$B,"",0),IF(_xlpm.d=0,"",_xlpm.d))</f>
        <v/>
      </c>
      <c r="T239" s="196">
        <f>IF(OR(S239="",A239="",NOT(ISNUMBER(S239)),S239&gt;A239),"",DATEDIF(S239,A239,"Y")&amp;" years, "&amp;DATEDIF(S239,A239,"YM")&amp;" months, "&amp;DATEDIF(S239,A239,"MD")&amp;" days")</f>
        <v/>
      </c>
      <c r="W239" s="196">
        <f>_xlfn.LET(_xlpm.d,_xlfn.XLOOKUP(U239,'[1]Birth Dates'!$A:$A,'[1]Birth Dates'!$B:$B,"",0),IF(_xlpm.d=0,"",_xlpm.d))</f>
        <v/>
      </c>
      <c r="X239" s="196">
        <f>IF(OR(W239="",A239="",NOT(ISNUMBER(W239)),W239&gt;A239),"",DATEDIF(W239,A239,"Y")&amp;" years, "&amp;DATEDIF(W239,A239,"YM")&amp;" months, "&amp;DATEDIF(W239,A239,"MD")&amp;" days")</f>
        <v/>
      </c>
      <c r="AR239" s="175">
        <f>IF($B239="","",TEXT($A239,"yyyymmdd")&amp;"_P"&amp;$C239&amp;"_C"&amp;$F239&amp;"_"&amp;TRIM(RIGHT(SUBSTITUTE(TRIM(SUBSTITUTE($M239,CHAR(160)," "))," ",REPT(" ",60)),60))&amp;IF($Q239="","","-"&amp;TRIM(RIGHT(SUBSTITUTE(TRIM(SUBSTITUTE($Q239,CHAR(160)," "))," ",REPT(" ",60)),60)))&amp;IF($U239="","","-"&amp;TRIM(RIGHT(SUBSTITUTE(TRIM(SUBSTITUTE($U239,CHAR(160)," "))," ",REPT(" ",60)),60)))&amp;".jpg")</f>
        <v/>
      </c>
    </row>
    <row r="240" ht="14" customHeight="1">
      <c r="O240" s="196">
        <f>_xlfn.LET(_xlpm.d,_xlfn.XLOOKUP(M240,'[1]Birth Dates'!$A:$A,'[1]Birth Dates'!$B:$B,"",0),IF(_xlpm.d=0,"",_xlpm.d))</f>
        <v/>
      </c>
      <c r="P240" s="196">
        <f>IF(OR(O240="",A240="",NOT(ISNUMBER(O240)),O240&gt;A240),"",DATEDIF(O240,A240,"Y")&amp;" years, "&amp;DATEDIF(O240,A240,"YM")&amp;" months, "&amp;DATEDIF(O240,A240,"MD")&amp;" days")</f>
        <v/>
      </c>
      <c r="S240" s="196">
        <f>_xlfn.LET(_xlpm.d,_xlfn.XLOOKUP(Q240,'[1]Birth Dates'!$A:$A,'[1]Birth Dates'!$B:$B,"",0),IF(_xlpm.d=0,"",_xlpm.d))</f>
        <v/>
      </c>
      <c r="T240" s="196">
        <f>IF(OR(S240="",A240="",NOT(ISNUMBER(S240)),S240&gt;A240),"",DATEDIF(S240,A240,"Y")&amp;" years, "&amp;DATEDIF(S240,A240,"YM")&amp;" months, "&amp;DATEDIF(S240,A240,"MD")&amp;" days")</f>
        <v/>
      </c>
      <c r="W240" s="196">
        <f>_xlfn.LET(_xlpm.d,_xlfn.XLOOKUP(U240,'[1]Birth Dates'!$A:$A,'[1]Birth Dates'!$B:$B,"",0),IF(_xlpm.d=0,"",_xlpm.d))</f>
        <v/>
      </c>
      <c r="X240" s="196">
        <f>IF(OR(W240="",A240="",NOT(ISNUMBER(W240)),W240&gt;A240),"",DATEDIF(W240,A240,"Y")&amp;" years, "&amp;DATEDIF(W240,A240,"YM")&amp;" months, "&amp;DATEDIF(W240,A240,"MD")&amp;" days")</f>
        <v/>
      </c>
      <c r="AR240" s="175">
        <f>IF($B240="","",TEXT($A240,"yyyymmdd")&amp;"_P"&amp;$C240&amp;"_C"&amp;$F240&amp;"_"&amp;TRIM(RIGHT(SUBSTITUTE(TRIM(SUBSTITUTE($M240,CHAR(160)," "))," ",REPT(" ",60)),60))&amp;IF($Q240="","","-"&amp;TRIM(RIGHT(SUBSTITUTE(TRIM(SUBSTITUTE($Q240,CHAR(160)," "))," ",REPT(" ",60)),60)))&amp;IF($U240="","","-"&amp;TRIM(RIGHT(SUBSTITUTE(TRIM(SUBSTITUTE($U240,CHAR(160)," "))," ",REPT(" ",60)),60)))&amp;".jpg")</f>
        <v/>
      </c>
    </row>
    <row r="241" ht="14" customHeight="1">
      <c r="O241" s="196">
        <f>_xlfn.LET(_xlpm.d,_xlfn.XLOOKUP(M241,'[1]Birth Dates'!$A:$A,'[1]Birth Dates'!$B:$B,"",0),IF(_xlpm.d=0,"",_xlpm.d))</f>
        <v/>
      </c>
      <c r="P241" s="196">
        <f>IF(OR(O241="",A241="",NOT(ISNUMBER(O241)),O241&gt;A241),"",DATEDIF(O241,A241,"Y")&amp;" years, "&amp;DATEDIF(O241,A241,"YM")&amp;" months, "&amp;DATEDIF(O241,A241,"MD")&amp;" days")</f>
        <v/>
      </c>
      <c r="S241" s="196">
        <f>_xlfn.LET(_xlpm.d,_xlfn.XLOOKUP(Q241,'[1]Birth Dates'!$A:$A,'[1]Birth Dates'!$B:$B,"",0),IF(_xlpm.d=0,"",_xlpm.d))</f>
        <v/>
      </c>
      <c r="T241" s="196">
        <f>IF(OR(S241="",A241="",NOT(ISNUMBER(S241)),S241&gt;A241),"",DATEDIF(S241,A241,"Y")&amp;" years, "&amp;DATEDIF(S241,A241,"YM")&amp;" months, "&amp;DATEDIF(S241,A241,"MD")&amp;" days")</f>
        <v/>
      </c>
      <c r="W241" s="196">
        <f>_xlfn.LET(_xlpm.d,_xlfn.XLOOKUP(U241,'[1]Birth Dates'!$A:$A,'[1]Birth Dates'!$B:$B,"",0),IF(_xlpm.d=0,"",_xlpm.d))</f>
        <v/>
      </c>
      <c r="X241" s="196">
        <f>IF(OR(W241="",A241="",NOT(ISNUMBER(W241)),W241&gt;A241),"",DATEDIF(W241,A241,"Y")&amp;" years, "&amp;DATEDIF(W241,A241,"YM")&amp;" months, "&amp;DATEDIF(W241,A241,"MD")&amp;" days")</f>
        <v/>
      </c>
      <c r="AR241" s="175">
        <f>IF($B241="","",TEXT($A241,"yyyymmdd")&amp;"_P"&amp;$C241&amp;"_C"&amp;$F241&amp;"_"&amp;TRIM(RIGHT(SUBSTITUTE(TRIM(SUBSTITUTE($M241,CHAR(160)," "))," ",REPT(" ",60)),60))&amp;IF($Q241="","","-"&amp;TRIM(RIGHT(SUBSTITUTE(TRIM(SUBSTITUTE($Q241,CHAR(160)," "))," ",REPT(" ",60)),60)))&amp;IF($U241="","","-"&amp;TRIM(RIGHT(SUBSTITUTE(TRIM(SUBSTITUTE($U241,CHAR(160)," "))," ",REPT(" ",60)),60)))&amp;".jpg")</f>
        <v/>
      </c>
    </row>
    <row r="242" ht="14" customHeight="1">
      <c r="O242" s="196">
        <f>_xlfn.LET(_xlpm.d,_xlfn.XLOOKUP(M242,'[1]Birth Dates'!$A:$A,'[1]Birth Dates'!$B:$B,"",0),IF(_xlpm.d=0,"",_xlpm.d))</f>
        <v/>
      </c>
      <c r="P242" s="196">
        <f>IF(OR(O242="",A242="",NOT(ISNUMBER(O242)),O242&gt;A242),"",DATEDIF(O242,A242,"Y")&amp;" years, "&amp;DATEDIF(O242,A242,"YM")&amp;" months, "&amp;DATEDIF(O242,A242,"MD")&amp;" days")</f>
        <v/>
      </c>
      <c r="S242" s="196">
        <f>_xlfn.LET(_xlpm.d,_xlfn.XLOOKUP(Q242,'[1]Birth Dates'!$A:$A,'[1]Birth Dates'!$B:$B,"",0),IF(_xlpm.d=0,"",_xlpm.d))</f>
        <v/>
      </c>
      <c r="T242" s="196">
        <f>IF(OR(S242="",A242="",NOT(ISNUMBER(S242)),S242&gt;A242),"",DATEDIF(S242,A242,"Y")&amp;" years, "&amp;DATEDIF(S242,A242,"YM")&amp;" months, "&amp;DATEDIF(S242,A242,"MD")&amp;" days")</f>
        <v/>
      </c>
      <c r="W242" s="196">
        <f>_xlfn.LET(_xlpm.d,_xlfn.XLOOKUP(U242,'[1]Birth Dates'!$A:$A,'[1]Birth Dates'!$B:$B,"",0),IF(_xlpm.d=0,"",_xlpm.d))</f>
        <v/>
      </c>
      <c r="X242" s="196">
        <f>IF(OR(W242="",A242="",NOT(ISNUMBER(W242)),W242&gt;A242),"",DATEDIF(W242,A242,"Y")&amp;" years, "&amp;DATEDIF(W242,A242,"YM")&amp;" months, "&amp;DATEDIF(W242,A242,"MD")&amp;" days")</f>
        <v/>
      </c>
      <c r="AR242" s="175">
        <f>IF($B242="","",TEXT($A242,"yyyymmdd")&amp;"_P"&amp;$C242&amp;"_C"&amp;$F242&amp;"_"&amp;TRIM(RIGHT(SUBSTITUTE(TRIM(SUBSTITUTE($M242,CHAR(160)," "))," ",REPT(" ",60)),60))&amp;IF($Q242="","","-"&amp;TRIM(RIGHT(SUBSTITUTE(TRIM(SUBSTITUTE($Q242,CHAR(160)," "))," ",REPT(" ",60)),60)))&amp;IF($U242="","","-"&amp;TRIM(RIGHT(SUBSTITUTE(TRIM(SUBSTITUTE($U242,CHAR(160)," "))," ",REPT(" ",60)),60)))&amp;".jpg")</f>
        <v/>
      </c>
    </row>
    <row r="243" ht="14" customHeight="1">
      <c r="O243" s="196">
        <f>_xlfn.LET(_xlpm.d,_xlfn.XLOOKUP(M243,'[1]Birth Dates'!$A:$A,'[1]Birth Dates'!$B:$B,"",0),IF(_xlpm.d=0,"",_xlpm.d))</f>
        <v/>
      </c>
      <c r="P243" s="196">
        <f>IF(OR(O243="",A243="",NOT(ISNUMBER(O243)),O243&gt;A243),"",DATEDIF(O243,A243,"Y")&amp;" years, "&amp;DATEDIF(O243,A243,"YM")&amp;" months, "&amp;DATEDIF(O243,A243,"MD")&amp;" days")</f>
        <v/>
      </c>
      <c r="S243" s="196">
        <f>_xlfn.LET(_xlpm.d,_xlfn.XLOOKUP(Q243,'[1]Birth Dates'!$A:$A,'[1]Birth Dates'!$B:$B,"",0),IF(_xlpm.d=0,"",_xlpm.d))</f>
        <v/>
      </c>
      <c r="T243" s="196">
        <f>IF(OR(S243="",A243="",NOT(ISNUMBER(S243)),S243&gt;A243),"",DATEDIF(S243,A243,"Y")&amp;" years, "&amp;DATEDIF(S243,A243,"YM")&amp;" months, "&amp;DATEDIF(S243,A243,"MD")&amp;" days")</f>
        <v/>
      </c>
      <c r="W243" s="196">
        <f>_xlfn.LET(_xlpm.d,_xlfn.XLOOKUP(U243,'[1]Birth Dates'!$A:$A,'[1]Birth Dates'!$B:$B,"",0),IF(_xlpm.d=0,"",_xlpm.d))</f>
        <v/>
      </c>
      <c r="X243" s="196">
        <f>IF(OR(W243="",A243="",NOT(ISNUMBER(W243)),W243&gt;A243),"",DATEDIF(W243,A243,"Y")&amp;" years, "&amp;DATEDIF(W243,A243,"YM")&amp;" months, "&amp;DATEDIF(W243,A243,"MD")&amp;" days")</f>
        <v/>
      </c>
      <c r="AR243" s="175">
        <f>IF($B243="","",TEXT($A243,"yyyymmdd")&amp;"_P"&amp;$C243&amp;"_C"&amp;$F243&amp;"_"&amp;TRIM(RIGHT(SUBSTITUTE(TRIM(SUBSTITUTE($M243,CHAR(160)," "))," ",REPT(" ",60)),60))&amp;IF($Q243="","","-"&amp;TRIM(RIGHT(SUBSTITUTE(TRIM(SUBSTITUTE($Q243,CHAR(160)," "))," ",REPT(" ",60)),60)))&amp;IF($U243="","","-"&amp;TRIM(RIGHT(SUBSTITUTE(TRIM(SUBSTITUTE($U243,CHAR(160)," "))," ",REPT(" ",60)),60)))&amp;".jpg")</f>
        <v/>
      </c>
    </row>
    <row r="244" ht="14" customHeight="1">
      <c r="O244" s="196">
        <f>_xlfn.LET(_xlpm.d,_xlfn.XLOOKUP(M244,'[1]Birth Dates'!$A:$A,'[1]Birth Dates'!$B:$B,"",0),IF(_xlpm.d=0,"",_xlpm.d))</f>
        <v/>
      </c>
      <c r="P244" s="196">
        <f>IF(OR(O244="",A244="",NOT(ISNUMBER(O244)),O244&gt;A244),"",DATEDIF(O244,A244,"Y")&amp;" years, "&amp;DATEDIF(O244,A244,"YM")&amp;" months, "&amp;DATEDIF(O244,A244,"MD")&amp;" days")</f>
        <v/>
      </c>
      <c r="S244" s="196">
        <f>_xlfn.LET(_xlpm.d,_xlfn.XLOOKUP(Q244,'[1]Birth Dates'!$A:$A,'[1]Birth Dates'!$B:$B,"",0),IF(_xlpm.d=0,"",_xlpm.d))</f>
        <v/>
      </c>
      <c r="T244" s="196">
        <f>IF(OR(S244="",A244="",NOT(ISNUMBER(S244)),S244&gt;A244),"",DATEDIF(S244,A244,"Y")&amp;" years, "&amp;DATEDIF(S244,A244,"YM")&amp;" months, "&amp;DATEDIF(S244,A244,"MD")&amp;" days")</f>
        <v/>
      </c>
      <c r="W244" s="196">
        <f>_xlfn.LET(_xlpm.d,_xlfn.XLOOKUP(U244,'[1]Birth Dates'!$A:$A,'[1]Birth Dates'!$B:$B,"",0),IF(_xlpm.d=0,"",_xlpm.d))</f>
        <v/>
      </c>
      <c r="X244" s="196">
        <f>IF(OR(W244="",A244="",NOT(ISNUMBER(W244)),W244&gt;A244),"",DATEDIF(W244,A244,"Y")&amp;" years, "&amp;DATEDIF(W244,A244,"YM")&amp;" months, "&amp;DATEDIF(W244,A244,"MD")&amp;" days")</f>
        <v/>
      </c>
      <c r="AR244" s="175">
        <f>IF($B244="","",TEXT($A244,"yyyymmdd")&amp;"_P"&amp;$C244&amp;"_C"&amp;$F244&amp;"_"&amp;TRIM(RIGHT(SUBSTITUTE(TRIM(SUBSTITUTE($M244,CHAR(160)," "))," ",REPT(" ",60)),60))&amp;IF($Q244="","","-"&amp;TRIM(RIGHT(SUBSTITUTE(TRIM(SUBSTITUTE($Q244,CHAR(160)," "))," ",REPT(" ",60)),60)))&amp;IF($U244="","","-"&amp;TRIM(RIGHT(SUBSTITUTE(TRIM(SUBSTITUTE($U244,CHAR(160)," "))," ",REPT(" ",60)),60)))&amp;".jpg")</f>
        <v/>
      </c>
    </row>
    <row r="245" ht="14" customHeight="1">
      <c r="O245" s="196">
        <f>_xlfn.LET(_xlpm.d,_xlfn.XLOOKUP(M245,'[1]Birth Dates'!$A:$A,'[1]Birth Dates'!$B:$B,"",0),IF(_xlpm.d=0,"",_xlpm.d))</f>
        <v/>
      </c>
      <c r="P245" s="196">
        <f>IF(OR(O245="",A245="",NOT(ISNUMBER(O245)),O245&gt;A245),"",DATEDIF(O245,A245,"Y")&amp;" years, "&amp;DATEDIF(O245,A245,"YM")&amp;" months, "&amp;DATEDIF(O245,A245,"MD")&amp;" days")</f>
        <v/>
      </c>
      <c r="S245" s="196">
        <f>_xlfn.LET(_xlpm.d,_xlfn.XLOOKUP(Q245,'[1]Birth Dates'!$A:$A,'[1]Birth Dates'!$B:$B,"",0),IF(_xlpm.d=0,"",_xlpm.d))</f>
        <v/>
      </c>
      <c r="T245" s="196">
        <f>IF(OR(S245="",A245="",NOT(ISNUMBER(S245)),S245&gt;A245),"",DATEDIF(S245,A245,"Y")&amp;" years, "&amp;DATEDIF(S245,A245,"YM")&amp;" months, "&amp;DATEDIF(S245,A245,"MD")&amp;" days")</f>
        <v/>
      </c>
      <c r="W245" s="196">
        <f>_xlfn.LET(_xlpm.d,_xlfn.XLOOKUP(U245,'[1]Birth Dates'!$A:$A,'[1]Birth Dates'!$B:$B,"",0),IF(_xlpm.d=0,"",_xlpm.d))</f>
        <v/>
      </c>
      <c r="X245" s="196">
        <f>IF(OR(W245="",A245="",NOT(ISNUMBER(W245)),W245&gt;A245),"",DATEDIF(W245,A245,"Y")&amp;" years, "&amp;DATEDIF(W245,A245,"YM")&amp;" months, "&amp;DATEDIF(W245,A245,"MD")&amp;" days")</f>
        <v/>
      </c>
      <c r="AR245" s="175">
        <f>IF($B245="","",TEXT($A245,"yyyymmdd")&amp;"_P"&amp;$C245&amp;"_C"&amp;$F245&amp;"_"&amp;TRIM(RIGHT(SUBSTITUTE(TRIM(SUBSTITUTE($M245,CHAR(160)," "))," ",REPT(" ",60)),60))&amp;IF($Q245="","","-"&amp;TRIM(RIGHT(SUBSTITUTE(TRIM(SUBSTITUTE($Q245,CHAR(160)," "))," ",REPT(" ",60)),60)))&amp;IF($U245="","","-"&amp;TRIM(RIGHT(SUBSTITUTE(TRIM(SUBSTITUTE($U245,CHAR(160)," "))," ",REPT(" ",60)),60)))&amp;".jpg")</f>
        <v/>
      </c>
    </row>
    <row r="246" ht="14" customHeight="1">
      <c r="O246" s="196">
        <f>_xlfn.LET(_xlpm.d,_xlfn.XLOOKUP(M246,'[1]Birth Dates'!$A:$A,'[1]Birth Dates'!$B:$B,"",0),IF(_xlpm.d=0,"",_xlpm.d))</f>
        <v/>
      </c>
      <c r="P246" s="196">
        <f>IF(OR(O246="",A246="",NOT(ISNUMBER(O246)),O246&gt;A246),"",DATEDIF(O246,A246,"Y")&amp;" years, "&amp;DATEDIF(O246,A246,"YM")&amp;" months, "&amp;DATEDIF(O246,A246,"MD")&amp;" days")</f>
        <v/>
      </c>
      <c r="S246" s="196">
        <f>_xlfn.LET(_xlpm.d,_xlfn.XLOOKUP(Q246,'[1]Birth Dates'!$A:$A,'[1]Birth Dates'!$B:$B,"",0),IF(_xlpm.d=0,"",_xlpm.d))</f>
        <v/>
      </c>
      <c r="T246" s="196">
        <f>IF(OR(S246="",A246="",NOT(ISNUMBER(S246)),S246&gt;A246),"",DATEDIF(S246,A246,"Y")&amp;" years, "&amp;DATEDIF(S246,A246,"YM")&amp;" months, "&amp;DATEDIF(S246,A246,"MD")&amp;" days")</f>
        <v/>
      </c>
      <c r="W246" s="196">
        <f>_xlfn.LET(_xlpm.d,_xlfn.XLOOKUP(U246,'[1]Birth Dates'!$A:$A,'[1]Birth Dates'!$B:$B,"",0),IF(_xlpm.d=0,"",_xlpm.d))</f>
        <v/>
      </c>
      <c r="X246" s="196">
        <f>IF(OR(W246="",A246="",NOT(ISNUMBER(W246)),W246&gt;A246),"",DATEDIF(W246,A246,"Y")&amp;" years, "&amp;DATEDIF(W246,A246,"YM")&amp;" months, "&amp;DATEDIF(W246,A246,"MD")&amp;" days")</f>
        <v/>
      </c>
      <c r="AR246" s="175">
        <f>IF($B246="","",TEXT($A246,"yyyymmdd")&amp;"_P"&amp;$C246&amp;"_C"&amp;$F246&amp;"_"&amp;TRIM(RIGHT(SUBSTITUTE(TRIM(SUBSTITUTE($M246,CHAR(160)," "))," ",REPT(" ",60)),60))&amp;IF($Q246="","","-"&amp;TRIM(RIGHT(SUBSTITUTE(TRIM(SUBSTITUTE($Q246,CHAR(160)," "))," ",REPT(" ",60)),60)))&amp;IF($U246="","","-"&amp;TRIM(RIGHT(SUBSTITUTE(TRIM(SUBSTITUTE($U246,CHAR(160)," "))," ",REPT(" ",60)),60)))&amp;".jpg")</f>
        <v/>
      </c>
    </row>
    <row r="247" ht="14" customHeight="1">
      <c r="O247" s="196">
        <f>_xlfn.LET(_xlpm.d,_xlfn.XLOOKUP(M247,'[1]Birth Dates'!$A:$A,'[1]Birth Dates'!$B:$B,"",0),IF(_xlpm.d=0,"",_xlpm.d))</f>
        <v/>
      </c>
      <c r="P247" s="196">
        <f>IF(OR(O247="",A247="",NOT(ISNUMBER(O247)),O247&gt;A247),"",DATEDIF(O247,A247,"Y")&amp;" years, "&amp;DATEDIF(O247,A247,"YM")&amp;" months, "&amp;DATEDIF(O247,A247,"MD")&amp;" days")</f>
        <v/>
      </c>
      <c r="S247" s="196">
        <f>_xlfn.LET(_xlpm.d,_xlfn.XLOOKUP(Q247,'[1]Birth Dates'!$A:$A,'[1]Birth Dates'!$B:$B,"",0),IF(_xlpm.d=0,"",_xlpm.d))</f>
        <v/>
      </c>
      <c r="T247" s="196">
        <f>IF(OR(S247="",A247="",NOT(ISNUMBER(S247)),S247&gt;A247),"",DATEDIF(S247,A247,"Y")&amp;" years, "&amp;DATEDIF(S247,A247,"YM")&amp;" months, "&amp;DATEDIF(S247,A247,"MD")&amp;" days")</f>
        <v/>
      </c>
      <c r="W247" s="196">
        <f>_xlfn.LET(_xlpm.d,_xlfn.XLOOKUP(U247,'[1]Birth Dates'!$A:$A,'[1]Birth Dates'!$B:$B,"",0),IF(_xlpm.d=0,"",_xlpm.d))</f>
        <v/>
      </c>
      <c r="X247" s="196">
        <f>IF(OR(W247="",A247="",NOT(ISNUMBER(W247)),W247&gt;A247),"",DATEDIF(W247,A247,"Y")&amp;" years, "&amp;DATEDIF(W247,A247,"YM")&amp;" months, "&amp;DATEDIF(W247,A247,"MD")&amp;" days")</f>
        <v/>
      </c>
      <c r="AR247" s="175">
        <f>IF($B247="","",TEXT($A247,"yyyymmdd")&amp;"_P"&amp;$C247&amp;"_C"&amp;$F247&amp;"_"&amp;TRIM(RIGHT(SUBSTITUTE(TRIM(SUBSTITUTE($M247,CHAR(160)," "))," ",REPT(" ",60)),60))&amp;IF($Q247="","","-"&amp;TRIM(RIGHT(SUBSTITUTE(TRIM(SUBSTITUTE($Q247,CHAR(160)," "))," ",REPT(" ",60)),60)))&amp;IF($U247="","","-"&amp;TRIM(RIGHT(SUBSTITUTE(TRIM(SUBSTITUTE($U247,CHAR(160)," "))," ",REPT(" ",60)),60)))&amp;".jpg")</f>
        <v/>
      </c>
    </row>
    <row r="248" ht="14" customHeight="1">
      <c r="O248" s="196">
        <f>_xlfn.LET(_xlpm.d,_xlfn.XLOOKUP(M248,'[1]Birth Dates'!$A:$A,'[1]Birth Dates'!$B:$B,"",0),IF(_xlpm.d=0,"",_xlpm.d))</f>
        <v/>
      </c>
      <c r="P248" s="196">
        <f>IF(OR(O248="",A248="",NOT(ISNUMBER(O248)),O248&gt;A248),"",DATEDIF(O248,A248,"Y")&amp;" years, "&amp;DATEDIF(O248,A248,"YM")&amp;" months, "&amp;DATEDIF(O248,A248,"MD")&amp;" days")</f>
        <v/>
      </c>
      <c r="S248" s="196">
        <f>_xlfn.LET(_xlpm.d,_xlfn.XLOOKUP(Q248,'[1]Birth Dates'!$A:$A,'[1]Birth Dates'!$B:$B,"",0),IF(_xlpm.d=0,"",_xlpm.d))</f>
        <v/>
      </c>
      <c r="T248" s="196">
        <f>IF(OR(S248="",A248="",NOT(ISNUMBER(S248)),S248&gt;A248),"",DATEDIF(S248,A248,"Y")&amp;" years, "&amp;DATEDIF(S248,A248,"YM")&amp;" months, "&amp;DATEDIF(S248,A248,"MD")&amp;" days")</f>
        <v/>
      </c>
      <c r="W248" s="196">
        <f>_xlfn.LET(_xlpm.d,_xlfn.XLOOKUP(U248,'[1]Birth Dates'!$A:$A,'[1]Birth Dates'!$B:$B,"",0),IF(_xlpm.d=0,"",_xlpm.d))</f>
        <v/>
      </c>
      <c r="X248" s="196">
        <f>IF(OR(W248="",A248="",NOT(ISNUMBER(W248)),W248&gt;A248),"",DATEDIF(W248,A248,"Y")&amp;" years, "&amp;DATEDIF(W248,A248,"YM")&amp;" months, "&amp;DATEDIF(W248,A248,"MD")&amp;" days")</f>
        <v/>
      </c>
      <c r="AR248" s="175">
        <f>IF($B248="","",TEXT($A248,"yyyymmdd")&amp;"_P"&amp;$C248&amp;"_C"&amp;$F248&amp;"_"&amp;TRIM(RIGHT(SUBSTITUTE(TRIM(SUBSTITUTE($M248,CHAR(160)," "))," ",REPT(" ",60)),60))&amp;IF($Q248="","","-"&amp;TRIM(RIGHT(SUBSTITUTE(TRIM(SUBSTITUTE($Q248,CHAR(160)," "))," ",REPT(" ",60)),60)))&amp;IF($U248="","","-"&amp;TRIM(RIGHT(SUBSTITUTE(TRIM(SUBSTITUTE($U248,CHAR(160)," "))," ",REPT(" ",60)),60)))&amp;".jpg")</f>
        <v/>
      </c>
    </row>
    <row r="249" ht="14" customHeight="1">
      <c r="O249" s="196">
        <f>_xlfn.LET(_xlpm.d,_xlfn.XLOOKUP(M249,'[1]Birth Dates'!$A:$A,'[1]Birth Dates'!$B:$B,"",0),IF(_xlpm.d=0,"",_xlpm.d))</f>
        <v/>
      </c>
      <c r="P249" s="196">
        <f>IF(OR(O249="",A249="",NOT(ISNUMBER(O249)),O249&gt;A249),"",DATEDIF(O249,A249,"Y")&amp;" years, "&amp;DATEDIF(O249,A249,"YM")&amp;" months, "&amp;DATEDIF(O249,A249,"MD")&amp;" days")</f>
        <v/>
      </c>
      <c r="S249" s="196">
        <f>_xlfn.LET(_xlpm.d,_xlfn.XLOOKUP(Q249,'[1]Birth Dates'!$A:$A,'[1]Birth Dates'!$B:$B,"",0),IF(_xlpm.d=0,"",_xlpm.d))</f>
        <v/>
      </c>
      <c r="T249" s="196">
        <f>IF(OR(S249="",A249="",NOT(ISNUMBER(S249)),S249&gt;A249),"",DATEDIF(S249,A249,"Y")&amp;" years, "&amp;DATEDIF(S249,A249,"YM")&amp;" months, "&amp;DATEDIF(S249,A249,"MD")&amp;" days")</f>
        <v/>
      </c>
      <c r="W249" s="196">
        <f>_xlfn.LET(_xlpm.d,_xlfn.XLOOKUP(U249,'[1]Birth Dates'!$A:$A,'[1]Birth Dates'!$B:$B,"",0),IF(_xlpm.d=0,"",_xlpm.d))</f>
        <v/>
      </c>
      <c r="X249" s="196">
        <f>IF(OR(W249="",A249="",NOT(ISNUMBER(W249)),W249&gt;A249),"",DATEDIF(W249,A249,"Y")&amp;" years, "&amp;DATEDIF(W249,A249,"YM")&amp;" months, "&amp;DATEDIF(W249,A249,"MD")&amp;" days")</f>
        <v/>
      </c>
      <c r="AR249" s="175">
        <f>IF($B249="","",TEXT($A249,"yyyymmdd")&amp;"_P"&amp;$C249&amp;"_C"&amp;$F249&amp;"_"&amp;TRIM(RIGHT(SUBSTITUTE(TRIM(SUBSTITUTE($M249,CHAR(160)," "))," ",REPT(" ",60)),60))&amp;IF($Q249="","","-"&amp;TRIM(RIGHT(SUBSTITUTE(TRIM(SUBSTITUTE($Q249,CHAR(160)," "))," ",REPT(" ",60)),60)))&amp;IF($U249="","","-"&amp;TRIM(RIGHT(SUBSTITUTE(TRIM(SUBSTITUTE($U249,CHAR(160)," "))," ",REPT(" ",60)),60)))&amp;".jpg")</f>
        <v/>
      </c>
    </row>
    <row r="250" ht="14" customHeight="1">
      <c r="O250" s="196">
        <f>_xlfn.LET(_xlpm.d,_xlfn.XLOOKUP(M250,'[1]Birth Dates'!$A:$A,'[1]Birth Dates'!$B:$B,"",0),IF(_xlpm.d=0,"",_xlpm.d))</f>
        <v/>
      </c>
      <c r="P250" s="196">
        <f>IF(OR(O250="",A250="",NOT(ISNUMBER(O250)),O250&gt;A250),"",DATEDIF(O250,A250,"Y")&amp;" years, "&amp;DATEDIF(O250,A250,"YM")&amp;" months, "&amp;DATEDIF(O250,A250,"MD")&amp;" days")</f>
        <v/>
      </c>
      <c r="S250" s="196">
        <f>_xlfn.LET(_xlpm.d,_xlfn.XLOOKUP(Q250,'[1]Birth Dates'!$A:$A,'[1]Birth Dates'!$B:$B,"",0),IF(_xlpm.d=0,"",_xlpm.d))</f>
        <v/>
      </c>
      <c r="T250" s="196">
        <f>IF(OR(S250="",A250="",NOT(ISNUMBER(S250)),S250&gt;A250),"",DATEDIF(S250,A250,"Y")&amp;" years, "&amp;DATEDIF(S250,A250,"YM")&amp;" months, "&amp;DATEDIF(S250,A250,"MD")&amp;" days")</f>
        <v/>
      </c>
      <c r="W250" s="196">
        <f>_xlfn.LET(_xlpm.d,_xlfn.XLOOKUP(U250,'[1]Birth Dates'!$A:$A,'[1]Birth Dates'!$B:$B,"",0),IF(_xlpm.d=0,"",_xlpm.d))</f>
        <v/>
      </c>
      <c r="X250" s="196">
        <f>IF(OR(W250="",A250="",NOT(ISNUMBER(W250)),W250&gt;A250),"",DATEDIF(W250,A250,"Y")&amp;" years, "&amp;DATEDIF(W250,A250,"YM")&amp;" months, "&amp;DATEDIF(W250,A250,"MD")&amp;" days")</f>
        <v/>
      </c>
      <c r="AR250" s="175">
        <f>IF($B250="","",TEXT($A250,"yyyymmdd")&amp;"_P"&amp;$C250&amp;"_C"&amp;$F250&amp;"_"&amp;TRIM(RIGHT(SUBSTITUTE(TRIM(SUBSTITUTE($M250,CHAR(160)," "))," ",REPT(" ",60)),60))&amp;IF($Q250="","","-"&amp;TRIM(RIGHT(SUBSTITUTE(TRIM(SUBSTITUTE($Q250,CHAR(160)," "))," ",REPT(" ",60)),60)))&amp;IF($U250="","","-"&amp;TRIM(RIGHT(SUBSTITUTE(TRIM(SUBSTITUTE($U250,CHAR(160)," "))," ",REPT(" ",60)),60)))&amp;".jpg")</f>
        <v/>
      </c>
    </row>
    <row r="251" ht="14" customHeight="1">
      <c r="O251" s="196">
        <f>_xlfn.LET(_xlpm.d,_xlfn.XLOOKUP(M251,'[1]Birth Dates'!$A:$A,'[1]Birth Dates'!$B:$B,"",0),IF(_xlpm.d=0,"",_xlpm.d))</f>
        <v/>
      </c>
      <c r="P251" s="196">
        <f>IF(OR(O251="",A251="",NOT(ISNUMBER(O251)),O251&gt;A251),"",DATEDIF(O251,A251,"Y")&amp;" years, "&amp;DATEDIF(O251,A251,"YM")&amp;" months, "&amp;DATEDIF(O251,A251,"MD")&amp;" days")</f>
        <v/>
      </c>
      <c r="S251" s="196">
        <f>_xlfn.LET(_xlpm.d,_xlfn.XLOOKUP(Q251,'[1]Birth Dates'!$A:$A,'[1]Birth Dates'!$B:$B,"",0),IF(_xlpm.d=0,"",_xlpm.d))</f>
        <v/>
      </c>
      <c r="T251" s="196">
        <f>IF(OR(S251="",A251="",NOT(ISNUMBER(S251)),S251&gt;A251),"",DATEDIF(S251,A251,"Y")&amp;" years, "&amp;DATEDIF(S251,A251,"YM")&amp;" months, "&amp;DATEDIF(S251,A251,"MD")&amp;" days")</f>
        <v/>
      </c>
      <c r="W251" s="196">
        <f>_xlfn.LET(_xlpm.d,_xlfn.XLOOKUP(U251,'[1]Birth Dates'!$A:$A,'[1]Birth Dates'!$B:$B,"",0),IF(_xlpm.d=0,"",_xlpm.d))</f>
        <v/>
      </c>
      <c r="X251" s="196">
        <f>IF(OR(W251="",A251="",NOT(ISNUMBER(W251)),W251&gt;A251),"",DATEDIF(W251,A251,"Y")&amp;" years, "&amp;DATEDIF(W251,A251,"YM")&amp;" months, "&amp;DATEDIF(W251,A251,"MD")&amp;" days")</f>
        <v/>
      </c>
      <c r="AR251" s="175">
        <f>IF($B251="","",TEXT($A251,"yyyymmdd")&amp;"_P"&amp;$C251&amp;"_C"&amp;$F251&amp;"_"&amp;TRIM(RIGHT(SUBSTITUTE(TRIM(SUBSTITUTE($M251,CHAR(160)," "))," ",REPT(" ",60)),60))&amp;IF($Q251="","","-"&amp;TRIM(RIGHT(SUBSTITUTE(TRIM(SUBSTITUTE($Q251,CHAR(160)," "))," ",REPT(" ",60)),60)))&amp;IF($U251="","","-"&amp;TRIM(RIGHT(SUBSTITUTE(TRIM(SUBSTITUTE($U251,CHAR(160)," "))," ",REPT(" ",60)),60)))&amp;".jpg")</f>
        <v/>
      </c>
    </row>
    <row r="252" ht="14" customHeight="1">
      <c r="O252" s="196">
        <f>_xlfn.LET(_xlpm.d,_xlfn.XLOOKUP(M252,'[1]Birth Dates'!$A:$A,'[1]Birth Dates'!$B:$B,"",0),IF(_xlpm.d=0,"",_xlpm.d))</f>
        <v/>
      </c>
      <c r="P252" s="196">
        <f>IF(OR(O252="",A252="",NOT(ISNUMBER(O252)),O252&gt;A252),"",DATEDIF(O252,A252,"Y")&amp;" years, "&amp;DATEDIF(O252,A252,"YM")&amp;" months, "&amp;DATEDIF(O252,A252,"MD")&amp;" days")</f>
        <v/>
      </c>
      <c r="S252" s="196">
        <f>_xlfn.LET(_xlpm.d,_xlfn.XLOOKUP(Q252,'[1]Birth Dates'!$A:$A,'[1]Birth Dates'!$B:$B,"",0),IF(_xlpm.d=0,"",_xlpm.d))</f>
        <v/>
      </c>
      <c r="T252" s="196">
        <f>IF(OR(S252="",A252="",NOT(ISNUMBER(S252)),S252&gt;A252),"",DATEDIF(S252,A252,"Y")&amp;" years, "&amp;DATEDIF(S252,A252,"YM")&amp;" months, "&amp;DATEDIF(S252,A252,"MD")&amp;" days")</f>
        <v/>
      </c>
      <c r="W252" s="196">
        <f>_xlfn.LET(_xlpm.d,_xlfn.XLOOKUP(U252,'[1]Birth Dates'!$A:$A,'[1]Birth Dates'!$B:$B,"",0),IF(_xlpm.d=0,"",_xlpm.d))</f>
        <v/>
      </c>
      <c r="X252" s="196">
        <f>IF(OR(W252="",A252="",NOT(ISNUMBER(W252)),W252&gt;A252),"",DATEDIF(W252,A252,"Y")&amp;" years, "&amp;DATEDIF(W252,A252,"YM")&amp;" months, "&amp;DATEDIF(W252,A252,"MD")&amp;" days")</f>
        <v/>
      </c>
      <c r="AR252" s="175">
        <f>IF($B252="","",TEXT($A252,"yyyymmdd")&amp;"_P"&amp;$C252&amp;"_C"&amp;$F252&amp;"_"&amp;TRIM(RIGHT(SUBSTITUTE(TRIM(SUBSTITUTE($M252,CHAR(160)," "))," ",REPT(" ",60)),60))&amp;IF($Q252="","","-"&amp;TRIM(RIGHT(SUBSTITUTE(TRIM(SUBSTITUTE($Q252,CHAR(160)," "))," ",REPT(" ",60)),60)))&amp;IF($U252="","","-"&amp;TRIM(RIGHT(SUBSTITUTE(TRIM(SUBSTITUTE($U252,CHAR(160)," "))," ",REPT(" ",60)),60)))&amp;".jpg")</f>
        <v/>
      </c>
    </row>
    <row r="253" ht="14" customHeight="1">
      <c r="O253" s="196">
        <f>_xlfn.LET(_xlpm.d,_xlfn.XLOOKUP(M253,'[1]Birth Dates'!$A:$A,'[1]Birth Dates'!$B:$B,"",0),IF(_xlpm.d=0,"",_xlpm.d))</f>
        <v/>
      </c>
      <c r="P253" s="196">
        <f>IF(OR(O253="",A253="",NOT(ISNUMBER(O253)),O253&gt;A253),"",DATEDIF(O253,A253,"Y")&amp;" years, "&amp;DATEDIF(O253,A253,"YM")&amp;" months, "&amp;DATEDIF(O253,A253,"MD")&amp;" days")</f>
        <v/>
      </c>
      <c r="S253" s="196">
        <f>_xlfn.LET(_xlpm.d,_xlfn.XLOOKUP(Q253,'[1]Birth Dates'!$A:$A,'[1]Birth Dates'!$B:$B,"",0),IF(_xlpm.d=0,"",_xlpm.d))</f>
        <v/>
      </c>
      <c r="T253" s="196">
        <f>IF(OR(S253="",A253="",NOT(ISNUMBER(S253)),S253&gt;A253),"",DATEDIF(S253,A253,"Y")&amp;" years, "&amp;DATEDIF(S253,A253,"YM")&amp;" months, "&amp;DATEDIF(S253,A253,"MD")&amp;" days")</f>
        <v/>
      </c>
      <c r="W253" s="196">
        <f>_xlfn.LET(_xlpm.d,_xlfn.XLOOKUP(U253,'[1]Birth Dates'!$A:$A,'[1]Birth Dates'!$B:$B,"",0),IF(_xlpm.d=0,"",_xlpm.d))</f>
        <v/>
      </c>
      <c r="X253" s="196">
        <f>IF(OR(W253="",A253="",NOT(ISNUMBER(W253)),W253&gt;A253),"",DATEDIF(W253,A253,"Y")&amp;" years, "&amp;DATEDIF(W253,A253,"YM")&amp;" months, "&amp;DATEDIF(W253,A253,"MD")&amp;" days")</f>
        <v/>
      </c>
      <c r="AR253" s="175">
        <f>IF($B253="","",TEXT($A253,"yyyymmdd")&amp;"_P"&amp;$C253&amp;"_C"&amp;$F253&amp;"_"&amp;TRIM(RIGHT(SUBSTITUTE(TRIM(SUBSTITUTE($M253,CHAR(160)," "))," ",REPT(" ",60)),60))&amp;IF($Q253="","","-"&amp;TRIM(RIGHT(SUBSTITUTE(TRIM(SUBSTITUTE($Q253,CHAR(160)," "))," ",REPT(" ",60)),60)))&amp;IF($U253="","","-"&amp;TRIM(RIGHT(SUBSTITUTE(TRIM(SUBSTITUTE($U253,CHAR(160)," "))," ",REPT(" ",60)),60)))&amp;".jpg")</f>
        <v/>
      </c>
    </row>
    <row r="254" ht="14" customHeight="1">
      <c r="O254" s="196">
        <f>_xlfn.LET(_xlpm.d,_xlfn.XLOOKUP(M254,'[1]Birth Dates'!$A:$A,'[1]Birth Dates'!$B:$B,"",0),IF(_xlpm.d=0,"",_xlpm.d))</f>
        <v/>
      </c>
      <c r="P254" s="196">
        <f>IF(OR(O254="",A254="",NOT(ISNUMBER(O254)),O254&gt;A254),"",DATEDIF(O254,A254,"Y")&amp;" years, "&amp;DATEDIF(O254,A254,"YM")&amp;" months, "&amp;DATEDIF(O254,A254,"MD")&amp;" days")</f>
        <v/>
      </c>
      <c r="S254" s="196">
        <f>_xlfn.LET(_xlpm.d,_xlfn.XLOOKUP(Q254,'[1]Birth Dates'!$A:$A,'[1]Birth Dates'!$B:$B,"",0),IF(_xlpm.d=0,"",_xlpm.d))</f>
        <v/>
      </c>
      <c r="T254" s="196">
        <f>IF(OR(S254="",A254="",NOT(ISNUMBER(S254)),S254&gt;A254),"",DATEDIF(S254,A254,"Y")&amp;" years, "&amp;DATEDIF(S254,A254,"YM")&amp;" months, "&amp;DATEDIF(S254,A254,"MD")&amp;" days")</f>
        <v/>
      </c>
      <c r="W254" s="196">
        <f>_xlfn.LET(_xlpm.d,_xlfn.XLOOKUP(U254,'[1]Birth Dates'!$A:$A,'[1]Birth Dates'!$B:$B,"",0),IF(_xlpm.d=0,"",_xlpm.d))</f>
        <v/>
      </c>
      <c r="X254" s="196">
        <f>IF(OR(W254="",A254="",NOT(ISNUMBER(W254)),W254&gt;A254),"",DATEDIF(W254,A254,"Y")&amp;" years, "&amp;DATEDIF(W254,A254,"YM")&amp;" months, "&amp;DATEDIF(W254,A254,"MD")&amp;" days")</f>
        <v/>
      </c>
      <c r="AR254" s="175">
        <f>IF($B254="","",TEXT($A254,"yyyymmdd")&amp;"_P"&amp;$C254&amp;"_C"&amp;$F254&amp;"_"&amp;TRIM(RIGHT(SUBSTITUTE(TRIM(SUBSTITUTE($M254,CHAR(160)," "))," ",REPT(" ",60)),60))&amp;IF($Q254="","","-"&amp;TRIM(RIGHT(SUBSTITUTE(TRIM(SUBSTITUTE($Q254,CHAR(160)," "))," ",REPT(" ",60)),60)))&amp;IF($U254="","","-"&amp;TRIM(RIGHT(SUBSTITUTE(TRIM(SUBSTITUTE($U254,CHAR(160)," "))," ",REPT(" ",60)),60)))&amp;".jpg")</f>
        <v/>
      </c>
    </row>
    <row r="255" ht="14" customHeight="1">
      <c r="O255" s="196">
        <f>_xlfn.LET(_xlpm.d,_xlfn.XLOOKUP(M255,'[1]Birth Dates'!$A:$A,'[1]Birth Dates'!$B:$B,"",0),IF(_xlpm.d=0,"",_xlpm.d))</f>
        <v/>
      </c>
      <c r="P255" s="196">
        <f>IF(OR(O255="",A255="",NOT(ISNUMBER(O255)),O255&gt;A255),"",DATEDIF(O255,A255,"Y")&amp;" years, "&amp;DATEDIF(O255,A255,"YM")&amp;" months, "&amp;DATEDIF(O255,A255,"MD")&amp;" days")</f>
        <v/>
      </c>
      <c r="S255" s="196">
        <f>_xlfn.LET(_xlpm.d,_xlfn.XLOOKUP(Q255,'[1]Birth Dates'!$A:$A,'[1]Birth Dates'!$B:$B,"",0),IF(_xlpm.d=0,"",_xlpm.d))</f>
        <v/>
      </c>
      <c r="T255" s="196">
        <f>IF(OR(S255="",A255="",NOT(ISNUMBER(S255)),S255&gt;A255),"",DATEDIF(S255,A255,"Y")&amp;" years, "&amp;DATEDIF(S255,A255,"YM")&amp;" months, "&amp;DATEDIF(S255,A255,"MD")&amp;" days")</f>
        <v/>
      </c>
      <c r="W255" s="196">
        <f>_xlfn.LET(_xlpm.d,_xlfn.XLOOKUP(U255,'[1]Birth Dates'!$A:$A,'[1]Birth Dates'!$B:$B,"",0),IF(_xlpm.d=0,"",_xlpm.d))</f>
        <v/>
      </c>
      <c r="X255" s="196">
        <f>IF(OR(W255="",A255="",NOT(ISNUMBER(W255)),W255&gt;A255),"",DATEDIF(W255,A255,"Y")&amp;" years, "&amp;DATEDIF(W255,A255,"YM")&amp;" months, "&amp;DATEDIF(W255,A255,"MD")&amp;" days")</f>
        <v/>
      </c>
      <c r="AR255" s="175">
        <f>IF($B255="","",TEXT($A255,"yyyymmdd")&amp;"_P"&amp;$C255&amp;"_C"&amp;$F255&amp;"_"&amp;TRIM(RIGHT(SUBSTITUTE(TRIM(SUBSTITUTE($M255,CHAR(160)," "))," ",REPT(" ",60)),60))&amp;IF($Q255="","","-"&amp;TRIM(RIGHT(SUBSTITUTE(TRIM(SUBSTITUTE($Q255,CHAR(160)," "))," ",REPT(" ",60)),60)))&amp;IF($U255="","","-"&amp;TRIM(RIGHT(SUBSTITUTE(TRIM(SUBSTITUTE($U255,CHAR(160)," "))," ",REPT(" ",60)),60)))&amp;".jpg")</f>
        <v/>
      </c>
    </row>
    <row r="256" ht="14" customHeight="1">
      <c r="O256" s="196">
        <f>_xlfn.LET(_xlpm.d,_xlfn.XLOOKUP(M256,'[1]Birth Dates'!$A:$A,'[1]Birth Dates'!$B:$B,"",0),IF(_xlpm.d=0,"",_xlpm.d))</f>
        <v/>
      </c>
      <c r="P256" s="196">
        <f>IF(OR(O256="",A256="",NOT(ISNUMBER(O256)),O256&gt;A256),"",DATEDIF(O256,A256,"Y")&amp;" years, "&amp;DATEDIF(O256,A256,"YM")&amp;" months, "&amp;DATEDIF(O256,A256,"MD")&amp;" days")</f>
        <v/>
      </c>
      <c r="S256" s="196">
        <f>_xlfn.LET(_xlpm.d,_xlfn.XLOOKUP(Q256,'[1]Birth Dates'!$A:$A,'[1]Birth Dates'!$B:$B,"",0),IF(_xlpm.d=0,"",_xlpm.d))</f>
        <v/>
      </c>
      <c r="T256" s="196">
        <f>IF(OR(S256="",A256="",NOT(ISNUMBER(S256)),S256&gt;A256),"",DATEDIF(S256,A256,"Y")&amp;" years, "&amp;DATEDIF(S256,A256,"YM")&amp;" months, "&amp;DATEDIF(S256,A256,"MD")&amp;" days")</f>
        <v/>
      </c>
      <c r="W256" s="196">
        <f>_xlfn.LET(_xlpm.d,_xlfn.XLOOKUP(U256,'[1]Birth Dates'!$A:$A,'[1]Birth Dates'!$B:$B,"",0),IF(_xlpm.d=0,"",_xlpm.d))</f>
        <v/>
      </c>
      <c r="X256" s="196">
        <f>IF(OR(W256="",A256="",NOT(ISNUMBER(W256)),W256&gt;A256),"",DATEDIF(W256,A256,"Y")&amp;" years, "&amp;DATEDIF(W256,A256,"YM")&amp;" months, "&amp;DATEDIF(W256,A256,"MD")&amp;" days")</f>
        <v/>
      </c>
      <c r="AR256" s="175">
        <f>IF($B256="","",TEXT($A256,"yyyymmdd")&amp;"_P"&amp;$C256&amp;"_C"&amp;$F256&amp;"_"&amp;TRIM(RIGHT(SUBSTITUTE(TRIM(SUBSTITUTE($M256,CHAR(160)," "))," ",REPT(" ",60)),60))&amp;IF($Q256="","","-"&amp;TRIM(RIGHT(SUBSTITUTE(TRIM(SUBSTITUTE($Q256,CHAR(160)," "))," ",REPT(" ",60)),60)))&amp;IF($U256="","","-"&amp;TRIM(RIGHT(SUBSTITUTE(TRIM(SUBSTITUTE($U256,CHAR(160)," "))," ",REPT(" ",60)),60)))&amp;".jpg")</f>
        <v/>
      </c>
    </row>
    <row r="257" ht="14" customHeight="1">
      <c r="O257" s="196">
        <f>_xlfn.LET(_xlpm.d,_xlfn.XLOOKUP(M257,'[1]Birth Dates'!$A:$A,'[1]Birth Dates'!$B:$B,"",0),IF(_xlpm.d=0,"",_xlpm.d))</f>
        <v/>
      </c>
      <c r="P257" s="196">
        <f>IF(OR(O257="",A257="",NOT(ISNUMBER(O257)),O257&gt;A257),"",DATEDIF(O257,A257,"Y")&amp;" years, "&amp;DATEDIF(O257,A257,"YM")&amp;" months, "&amp;DATEDIF(O257,A257,"MD")&amp;" days")</f>
        <v/>
      </c>
      <c r="S257" s="196">
        <f>_xlfn.LET(_xlpm.d,_xlfn.XLOOKUP(Q257,'[1]Birth Dates'!$A:$A,'[1]Birth Dates'!$B:$B,"",0),IF(_xlpm.d=0,"",_xlpm.d))</f>
        <v/>
      </c>
      <c r="T257" s="196">
        <f>IF(OR(S257="",A257="",NOT(ISNUMBER(S257)),S257&gt;A257),"",DATEDIF(S257,A257,"Y")&amp;" years, "&amp;DATEDIF(S257,A257,"YM")&amp;" months, "&amp;DATEDIF(S257,A257,"MD")&amp;" days")</f>
        <v/>
      </c>
      <c r="W257" s="196">
        <f>_xlfn.LET(_xlpm.d,_xlfn.XLOOKUP(U257,'[1]Birth Dates'!$A:$A,'[1]Birth Dates'!$B:$B,"",0),IF(_xlpm.d=0,"",_xlpm.d))</f>
        <v/>
      </c>
      <c r="X257" s="196">
        <f>IF(OR(W257="",A257="",NOT(ISNUMBER(W257)),W257&gt;A257),"",DATEDIF(W257,A257,"Y")&amp;" years, "&amp;DATEDIF(W257,A257,"YM")&amp;" months, "&amp;DATEDIF(W257,A257,"MD")&amp;" days")</f>
        <v/>
      </c>
      <c r="AR257" s="175">
        <f>IF($B257="","",TEXT($A257,"yyyymmdd")&amp;"_P"&amp;$C257&amp;"_C"&amp;$F257&amp;"_"&amp;TRIM(RIGHT(SUBSTITUTE(TRIM(SUBSTITUTE($M257,CHAR(160)," "))," ",REPT(" ",60)),60))&amp;IF($Q257="","","-"&amp;TRIM(RIGHT(SUBSTITUTE(TRIM(SUBSTITUTE($Q257,CHAR(160)," "))," ",REPT(" ",60)),60)))&amp;IF($U257="","","-"&amp;TRIM(RIGHT(SUBSTITUTE(TRIM(SUBSTITUTE($U257,CHAR(160)," "))," ",REPT(" ",60)),60)))&amp;".jpg")</f>
        <v/>
      </c>
    </row>
    <row r="258" ht="14" customHeight="1">
      <c r="O258" s="196">
        <f>_xlfn.LET(_xlpm.d,_xlfn.XLOOKUP(M258,'[1]Birth Dates'!$A:$A,'[1]Birth Dates'!$B:$B,"",0),IF(_xlpm.d=0,"",_xlpm.d))</f>
        <v/>
      </c>
      <c r="P258" s="196">
        <f>IF(OR(O258="",A258="",NOT(ISNUMBER(O258)),O258&gt;A258),"",DATEDIF(O258,A258,"Y")&amp;" years, "&amp;DATEDIF(O258,A258,"YM")&amp;" months, "&amp;DATEDIF(O258,A258,"MD")&amp;" days")</f>
        <v/>
      </c>
      <c r="S258" s="196">
        <f>_xlfn.LET(_xlpm.d,_xlfn.XLOOKUP(Q258,'[1]Birth Dates'!$A:$A,'[1]Birth Dates'!$B:$B,"",0),IF(_xlpm.d=0,"",_xlpm.d))</f>
        <v/>
      </c>
      <c r="T258" s="196">
        <f>IF(OR(S258="",A258="",NOT(ISNUMBER(S258)),S258&gt;A258),"",DATEDIF(S258,A258,"Y")&amp;" years, "&amp;DATEDIF(S258,A258,"YM")&amp;" months, "&amp;DATEDIF(S258,A258,"MD")&amp;" days")</f>
        <v/>
      </c>
      <c r="W258" s="196">
        <f>_xlfn.LET(_xlpm.d,_xlfn.XLOOKUP(U258,'[1]Birth Dates'!$A:$A,'[1]Birth Dates'!$B:$B,"",0),IF(_xlpm.d=0,"",_xlpm.d))</f>
        <v/>
      </c>
      <c r="X258" s="196">
        <f>IF(OR(W258="",A258="",NOT(ISNUMBER(W258)),W258&gt;A258),"",DATEDIF(W258,A258,"Y")&amp;" years, "&amp;DATEDIF(W258,A258,"YM")&amp;" months, "&amp;DATEDIF(W258,A258,"MD")&amp;" days")</f>
        <v/>
      </c>
      <c r="AR258" s="175">
        <f>IF($B258="","",TEXT($A258,"yyyymmdd")&amp;"_P"&amp;$C258&amp;"_C"&amp;$F258&amp;"_"&amp;TRIM(RIGHT(SUBSTITUTE(TRIM(SUBSTITUTE($M258,CHAR(160)," "))," ",REPT(" ",60)),60))&amp;IF($Q258="","","-"&amp;TRIM(RIGHT(SUBSTITUTE(TRIM(SUBSTITUTE($Q258,CHAR(160)," "))," ",REPT(" ",60)),60)))&amp;IF($U258="","","-"&amp;TRIM(RIGHT(SUBSTITUTE(TRIM(SUBSTITUTE($U258,CHAR(160)," "))," ",REPT(" ",60)),60)))&amp;".jpg")</f>
        <v/>
      </c>
    </row>
    <row r="259" ht="14" customHeight="1">
      <c r="O259" s="196">
        <f>_xlfn.LET(_xlpm.d,_xlfn.XLOOKUP(M259,'[1]Birth Dates'!$A:$A,'[1]Birth Dates'!$B:$B,"",0),IF(_xlpm.d=0,"",_xlpm.d))</f>
        <v/>
      </c>
      <c r="P259" s="196">
        <f>IF(OR(O259="",A259="",NOT(ISNUMBER(O259)),O259&gt;A259),"",DATEDIF(O259,A259,"Y")&amp;" years, "&amp;DATEDIF(O259,A259,"YM")&amp;" months, "&amp;DATEDIF(O259,A259,"MD")&amp;" days")</f>
        <v/>
      </c>
      <c r="S259" s="196">
        <f>_xlfn.LET(_xlpm.d,_xlfn.XLOOKUP(Q259,'[1]Birth Dates'!$A:$A,'[1]Birth Dates'!$B:$B,"",0),IF(_xlpm.d=0,"",_xlpm.d))</f>
        <v/>
      </c>
      <c r="T259" s="196">
        <f>IF(OR(S259="",A259="",NOT(ISNUMBER(S259)),S259&gt;A259),"",DATEDIF(S259,A259,"Y")&amp;" years, "&amp;DATEDIF(S259,A259,"YM")&amp;" months, "&amp;DATEDIF(S259,A259,"MD")&amp;" days")</f>
        <v/>
      </c>
      <c r="W259" s="196">
        <f>_xlfn.LET(_xlpm.d,_xlfn.XLOOKUP(U259,'[1]Birth Dates'!$A:$A,'[1]Birth Dates'!$B:$B,"",0),IF(_xlpm.d=0,"",_xlpm.d))</f>
        <v/>
      </c>
      <c r="X259" s="196">
        <f>IF(OR(W259="",A259="",NOT(ISNUMBER(W259)),W259&gt;A259),"",DATEDIF(W259,A259,"Y")&amp;" years, "&amp;DATEDIF(W259,A259,"YM")&amp;" months, "&amp;DATEDIF(W259,A259,"MD")&amp;" days")</f>
        <v/>
      </c>
      <c r="AR259" s="175">
        <f>IF($B259="","",TEXT($A259,"yyyymmdd")&amp;"_P"&amp;$C259&amp;"_C"&amp;$F259&amp;"_"&amp;TRIM(RIGHT(SUBSTITUTE(TRIM(SUBSTITUTE($M259,CHAR(160)," "))," ",REPT(" ",60)),60))&amp;IF($Q259="","","-"&amp;TRIM(RIGHT(SUBSTITUTE(TRIM(SUBSTITUTE($Q259,CHAR(160)," "))," ",REPT(" ",60)),60)))&amp;IF($U259="","","-"&amp;TRIM(RIGHT(SUBSTITUTE(TRIM(SUBSTITUTE($U259,CHAR(160)," "))," ",REPT(" ",60)),60)))&amp;".jpg")</f>
        <v/>
      </c>
    </row>
    <row r="260" ht="14" customHeight="1">
      <c r="O260" s="196">
        <f>_xlfn.LET(_xlpm.d,_xlfn.XLOOKUP(M260,'[1]Birth Dates'!$A:$A,'[1]Birth Dates'!$B:$B,"",0),IF(_xlpm.d=0,"",_xlpm.d))</f>
        <v/>
      </c>
      <c r="P260" s="196">
        <f>IF(OR(O260="",A260="",NOT(ISNUMBER(O260)),O260&gt;A260),"",DATEDIF(O260,A260,"Y")&amp;" years, "&amp;DATEDIF(O260,A260,"YM")&amp;" months, "&amp;DATEDIF(O260,A260,"MD")&amp;" days")</f>
        <v/>
      </c>
      <c r="S260" s="196">
        <f>_xlfn.LET(_xlpm.d,_xlfn.XLOOKUP(Q260,'[1]Birth Dates'!$A:$A,'[1]Birth Dates'!$B:$B,"",0),IF(_xlpm.d=0,"",_xlpm.d))</f>
        <v/>
      </c>
      <c r="T260" s="196">
        <f>IF(OR(S260="",A260="",NOT(ISNUMBER(S260)),S260&gt;A260),"",DATEDIF(S260,A260,"Y")&amp;" years, "&amp;DATEDIF(S260,A260,"YM")&amp;" months, "&amp;DATEDIF(S260,A260,"MD")&amp;" days")</f>
        <v/>
      </c>
      <c r="W260" s="196">
        <f>_xlfn.LET(_xlpm.d,_xlfn.XLOOKUP(U260,'[1]Birth Dates'!$A:$A,'[1]Birth Dates'!$B:$B,"",0),IF(_xlpm.d=0,"",_xlpm.d))</f>
        <v/>
      </c>
      <c r="X260" s="196">
        <f>IF(OR(W260="",A260="",NOT(ISNUMBER(W260)),W260&gt;A260),"",DATEDIF(W260,A260,"Y")&amp;" years, "&amp;DATEDIF(W260,A260,"YM")&amp;" months, "&amp;DATEDIF(W260,A260,"MD")&amp;" days")</f>
        <v/>
      </c>
      <c r="AR260" s="175">
        <f>IF($B260="","",TEXT($A260,"yyyymmdd")&amp;"_P"&amp;$C260&amp;"_C"&amp;$F260&amp;"_"&amp;TRIM(RIGHT(SUBSTITUTE(TRIM(SUBSTITUTE($M260,CHAR(160)," "))," ",REPT(" ",60)),60))&amp;IF($Q260="","","-"&amp;TRIM(RIGHT(SUBSTITUTE(TRIM(SUBSTITUTE($Q260,CHAR(160)," "))," ",REPT(" ",60)),60)))&amp;IF($U260="","","-"&amp;TRIM(RIGHT(SUBSTITUTE(TRIM(SUBSTITUTE($U260,CHAR(160)," "))," ",REPT(" ",60)),60)))&amp;".jpg")</f>
        <v/>
      </c>
    </row>
    <row r="261" ht="14" customHeight="1">
      <c r="O261" s="196">
        <f>_xlfn.LET(_xlpm.d,_xlfn.XLOOKUP(M261,'[1]Birth Dates'!$A:$A,'[1]Birth Dates'!$B:$B,"",0),IF(_xlpm.d=0,"",_xlpm.d))</f>
        <v/>
      </c>
      <c r="P261" s="196">
        <f>IF(OR(O261="",A261="",NOT(ISNUMBER(O261)),O261&gt;A261),"",DATEDIF(O261,A261,"Y")&amp;" years, "&amp;DATEDIF(O261,A261,"YM")&amp;" months, "&amp;DATEDIF(O261,A261,"MD")&amp;" days")</f>
        <v/>
      </c>
      <c r="S261" s="196">
        <f>_xlfn.LET(_xlpm.d,_xlfn.XLOOKUP(Q261,'[1]Birth Dates'!$A:$A,'[1]Birth Dates'!$B:$B,"",0),IF(_xlpm.d=0,"",_xlpm.d))</f>
        <v/>
      </c>
      <c r="T261" s="196">
        <f>IF(OR(S261="",A261="",NOT(ISNUMBER(S261)),S261&gt;A261),"",DATEDIF(S261,A261,"Y")&amp;" years, "&amp;DATEDIF(S261,A261,"YM")&amp;" months, "&amp;DATEDIF(S261,A261,"MD")&amp;" days")</f>
        <v/>
      </c>
      <c r="W261" s="196">
        <f>_xlfn.LET(_xlpm.d,_xlfn.XLOOKUP(U261,'[1]Birth Dates'!$A:$A,'[1]Birth Dates'!$B:$B,"",0),IF(_xlpm.d=0,"",_xlpm.d))</f>
        <v/>
      </c>
      <c r="X261" s="196">
        <f>IF(OR(W261="",A261="",NOT(ISNUMBER(W261)),W261&gt;A261),"",DATEDIF(W261,A261,"Y")&amp;" years, "&amp;DATEDIF(W261,A261,"YM")&amp;" months, "&amp;DATEDIF(W261,A261,"MD")&amp;" days")</f>
        <v/>
      </c>
      <c r="AR261" s="175">
        <f>IF($B261="","",TEXT($A261,"yyyymmdd")&amp;"_P"&amp;$C261&amp;"_C"&amp;$F261&amp;"_"&amp;TRIM(RIGHT(SUBSTITUTE(TRIM(SUBSTITUTE($M261,CHAR(160)," "))," ",REPT(" ",60)),60))&amp;IF($Q261="","","-"&amp;TRIM(RIGHT(SUBSTITUTE(TRIM(SUBSTITUTE($Q261,CHAR(160)," "))," ",REPT(" ",60)),60)))&amp;IF($U261="","","-"&amp;TRIM(RIGHT(SUBSTITUTE(TRIM(SUBSTITUTE($U261,CHAR(160)," "))," ",REPT(" ",60)),60)))&amp;".jpg")</f>
        <v/>
      </c>
    </row>
    <row r="262" ht="14" customHeight="1">
      <c r="O262" s="196">
        <f>_xlfn.LET(_xlpm.d,_xlfn.XLOOKUP(M262,'[1]Birth Dates'!$A:$A,'[1]Birth Dates'!$B:$B,"",0),IF(_xlpm.d=0,"",_xlpm.d))</f>
        <v/>
      </c>
      <c r="P262" s="196">
        <f>IF(OR(O262="",A262="",NOT(ISNUMBER(O262)),O262&gt;A262),"",DATEDIF(O262,A262,"Y")&amp;" years, "&amp;DATEDIF(O262,A262,"YM")&amp;" months, "&amp;DATEDIF(O262,A262,"MD")&amp;" days")</f>
        <v/>
      </c>
      <c r="S262" s="196">
        <f>_xlfn.LET(_xlpm.d,_xlfn.XLOOKUP(Q262,'[1]Birth Dates'!$A:$A,'[1]Birth Dates'!$B:$B,"",0),IF(_xlpm.d=0,"",_xlpm.d))</f>
        <v/>
      </c>
      <c r="T262" s="196">
        <f>IF(OR(S262="",A262="",NOT(ISNUMBER(S262)),S262&gt;A262),"",DATEDIF(S262,A262,"Y")&amp;" years, "&amp;DATEDIF(S262,A262,"YM")&amp;" months, "&amp;DATEDIF(S262,A262,"MD")&amp;" days")</f>
        <v/>
      </c>
      <c r="W262" s="196">
        <f>_xlfn.LET(_xlpm.d,_xlfn.XLOOKUP(U262,'[1]Birth Dates'!$A:$A,'[1]Birth Dates'!$B:$B,"",0),IF(_xlpm.d=0,"",_xlpm.d))</f>
        <v/>
      </c>
      <c r="X262" s="196">
        <f>IF(OR(W262="",A262="",NOT(ISNUMBER(W262)),W262&gt;A262),"",DATEDIF(W262,A262,"Y")&amp;" years, "&amp;DATEDIF(W262,A262,"YM")&amp;" months, "&amp;DATEDIF(W262,A262,"MD")&amp;" days")</f>
        <v/>
      </c>
      <c r="AR262" s="175">
        <f>IF($B262="","",TEXT($A262,"yyyymmdd")&amp;"_P"&amp;$C262&amp;"_C"&amp;$F262&amp;"_"&amp;TRIM(RIGHT(SUBSTITUTE(TRIM(SUBSTITUTE($M262,CHAR(160)," "))," ",REPT(" ",60)),60))&amp;IF($Q262="","","-"&amp;TRIM(RIGHT(SUBSTITUTE(TRIM(SUBSTITUTE($Q262,CHAR(160)," "))," ",REPT(" ",60)),60)))&amp;IF($U262="","","-"&amp;TRIM(RIGHT(SUBSTITUTE(TRIM(SUBSTITUTE($U262,CHAR(160)," "))," ",REPT(" ",60)),60)))&amp;".jpg")</f>
        <v/>
      </c>
    </row>
    <row r="263" ht="14" customHeight="1">
      <c r="O263" s="196">
        <f>_xlfn.LET(_xlpm.d,_xlfn.XLOOKUP(M263,'[1]Birth Dates'!$A:$A,'[1]Birth Dates'!$B:$B,"",0),IF(_xlpm.d=0,"",_xlpm.d))</f>
        <v/>
      </c>
      <c r="P263" s="196">
        <f>IF(OR(O263="",A263="",NOT(ISNUMBER(O263)),O263&gt;A263),"",DATEDIF(O263,A263,"Y")&amp;" years, "&amp;DATEDIF(O263,A263,"YM")&amp;" months, "&amp;DATEDIF(O263,A263,"MD")&amp;" days")</f>
        <v/>
      </c>
      <c r="S263" s="196">
        <f>_xlfn.LET(_xlpm.d,_xlfn.XLOOKUP(Q263,'[1]Birth Dates'!$A:$A,'[1]Birth Dates'!$B:$B,"",0),IF(_xlpm.d=0,"",_xlpm.d))</f>
        <v/>
      </c>
      <c r="T263" s="196">
        <f>IF(OR(S263="",A263="",NOT(ISNUMBER(S263)),S263&gt;A263),"",DATEDIF(S263,A263,"Y")&amp;" years, "&amp;DATEDIF(S263,A263,"YM")&amp;" months, "&amp;DATEDIF(S263,A263,"MD")&amp;" days")</f>
        <v/>
      </c>
      <c r="W263" s="196">
        <f>_xlfn.LET(_xlpm.d,_xlfn.XLOOKUP(U263,'[1]Birth Dates'!$A:$A,'[1]Birth Dates'!$B:$B,"",0),IF(_xlpm.d=0,"",_xlpm.d))</f>
        <v/>
      </c>
      <c r="X263" s="196">
        <f>IF(OR(W263="",A263="",NOT(ISNUMBER(W263)),W263&gt;A263),"",DATEDIF(W263,A263,"Y")&amp;" years, "&amp;DATEDIF(W263,A263,"YM")&amp;" months, "&amp;DATEDIF(W263,A263,"MD")&amp;" days")</f>
        <v/>
      </c>
      <c r="AR263" s="175">
        <f>IF($B263="","",TEXT($A263,"yyyymmdd")&amp;"_P"&amp;$C263&amp;"_C"&amp;$F263&amp;"_"&amp;TRIM(RIGHT(SUBSTITUTE(TRIM(SUBSTITUTE($M263,CHAR(160)," "))," ",REPT(" ",60)),60))&amp;IF($Q263="","","-"&amp;TRIM(RIGHT(SUBSTITUTE(TRIM(SUBSTITUTE($Q263,CHAR(160)," "))," ",REPT(" ",60)),60)))&amp;IF($U263="","","-"&amp;TRIM(RIGHT(SUBSTITUTE(TRIM(SUBSTITUTE($U263,CHAR(160)," "))," ",REPT(" ",60)),60)))&amp;".jpg")</f>
        <v/>
      </c>
    </row>
    <row r="264" ht="14" customHeight="1">
      <c r="O264" s="196">
        <f>_xlfn.LET(_xlpm.d,_xlfn.XLOOKUP(M264,'[1]Birth Dates'!$A:$A,'[1]Birth Dates'!$B:$B,"",0),IF(_xlpm.d=0,"",_xlpm.d))</f>
        <v/>
      </c>
      <c r="P264" s="196">
        <f>IF(OR(O264="",A264="",NOT(ISNUMBER(O264)),O264&gt;A264),"",DATEDIF(O264,A264,"Y")&amp;" years, "&amp;DATEDIF(O264,A264,"YM")&amp;" months, "&amp;DATEDIF(O264,A264,"MD")&amp;" days")</f>
        <v/>
      </c>
      <c r="S264" s="196">
        <f>_xlfn.LET(_xlpm.d,_xlfn.XLOOKUP(Q264,'[1]Birth Dates'!$A:$A,'[1]Birth Dates'!$B:$B,"",0),IF(_xlpm.d=0,"",_xlpm.d))</f>
        <v/>
      </c>
      <c r="T264" s="196">
        <f>IF(OR(S264="",A264="",NOT(ISNUMBER(S264)),S264&gt;A264),"",DATEDIF(S264,A264,"Y")&amp;" years, "&amp;DATEDIF(S264,A264,"YM")&amp;" months, "&amp;DATEDIF(S264,A264,"MD")&amp;" days")</f>
        <v/>
      </c>
      <c r="W264" s="196">
        <f>_xlfn.LET(_xlpm.d,_xlfn.XLOOKUP(U264,'[1]Birth Dates'!$A:$A,'[1]Birth Dates'!$B:$B,"",0),IF(_xlpm.d=0,"",_xlpm.d))</f>
        <v/>
      </c>
      <c r="X264" s="196">
        <f>IF(OR(W264="",A264="",NOT(ISNUMBER(W264)),W264&gt;A264),"",DATEDIF(W264,A264,"Y")&amp;" years, "&amp;DATEDIF(W264,A264,"YM")&amp;" months, "&amp;DATEDIF(W264,A264,"MD")&amp;" days")</f>
        <v/>
      </c>
      <c r="AR264" s="175">
        <f>IF($B264="","",TEXT($A264,"yyyymmdd")&amp;"_P"&amp;$C264&amp;"_C"&amp;$F264&amp;"_"&amp;TRIM(RIGHT(SUBSTITUTE(TRIM(SUBSTITUTE($M264,CHAR(160)," "))," ",REPT(" ",60)),60))&amp;IF($Q264="","","-"&amp;TRIM(RIGHT(SUBSTITUTE(TRIM(SUBSTITUTE($Q264,CHAR(160)," "))," ",REPT(" ",60)),60)))&amp;IF($U264="","","-"&amp;TRIM(RIGHT(SUBSTITUTE(TRIM(SUBSTITUTE($U264,CHAR(160)," "))," ",REPT(" ",60)),60)))&amp;".jpg")</f>
        <v/>
      </c>
    </row>
    <row r="265" ht="14" customHeight="1">
      <c r="O265" s="196">
        <f>_xlfn.LET(_xlpm.d,_xlfn.XLOOKUP(M265,'[1]Birth Dates'!$A:$A,'[1]Birth Dates'!$B:$B,"",0),IF(_xlpm.d=0,"",_xlpm.d))</f>
        <v/>
      </c>
      <c r="P265" s="196">
        <f>IF(OR(O265="",A265="",NOT(ISNUMBER(O265)),O265&gt;A265),"",DATEDIF(O265,A265,"Y")&amp;" years, "&amp;DATEDIF(O265,A265,"YM")&amp;" months, "&amp;DATEDIF(O265,A265,"MD")&amp;" days")</f>
        <v/>
      </c>
      <c r="S265" s="196">
        <f>_xlfn.LET(_xlpm.d,_xlfn.XLOOKUP(Q265,'[1]Birth Dates'!$A:$A,'[1]Birth Dates'!$B:$B,"",0),IF(_xlpm.d=0,"",_xlpm.d))</f>
        <v/>
      </c>
      <c r="T265" s="196">
        <f>IF(OR(S265="",A265="",NOT(ISNUMBER(S265)),S265&gt;A265),"",DATEDIF(S265,A265,"Y")&amp;" years, "&amp;DATEDIF(S265,A265,"YM")&amp;" months, "&amp;DATEDIF(S265,A265,"MD")&amp;" days")</f>
        <v/>
      </c>
      <c r="W265" s="196">
        <f>_xlfn.LET(_xlpm.d,_xlfn.XLOOKUP(U265,'[1]Birth Dates'!$A:$A,'[1]Birth Dates'!$B:$B,"",0),IF(_xlpm.d=0,"",_xlpm.d))</f>
        <v/>
      </c>
      <c r="X265" s="196">
        <f>IF(OR(W265="",A265="",NOT(ISNUMBER(W265)),W265&gt;A265),"",DATEDIF(W265,A265,"Y")&amp;" years, "&amp;DATEDIF(W265,A265,"YM")&amp;" months, "&amp;DATEDIF(W265,A265,"MD")&amp;" days")</f>
        <v/>
      </c>
      <c r="AR265" s="175">
        <f>IF($B265="","",TEXT($A265,"yyyymmdd")&amp;"_P"&amp;$C265&amp;"_C"&amp;$F265&amp;"_"&amp;TRIM(RIGHT(SUBSTITUTE(TRIM(SUBSTITUTE($M265,CHAR(160)," "))," ",REPT(" ",60)),60))&amp;IF($Q265="","","-"&amp;TRIM(RIGHT(SUBSTITUTE(TRIM(SUBSTITUTE($Q265,CHAR(160)," "))," ",REPT(" ",60)),60)))&amp;IF($U265="","","-"&amp;TRIM(RIGHT(SUBSTITUTE(TRIM(SUBSTITUTE($U265,CHAR(160)," "))," ",REPT(" ",60)),60)))&amp;".jpg")</f>
        <v/>
      </c>
    </row>
    <row r="266" ht="14" customHeight="1">
      <c r="O266" s="196">
        <f>_xlfn.LET(_xlpm.d,_xlfn.XLOOKUP(M266,'[1]Birth Dates'!$A:$A,'[1]Birth Dates'!$B:$B,"",0),IF(_xlpm.d=0,"",_xlpm.d))</f>
        <v/>
      </c>
      <c r="P266" s="196">
        <f>IF(OR(O266="",A266="",NOT(ISNUMBER(O266)),O266&gt;A266),"",DATEDIF(O266,A266,"Y")&amp;" years, "&amp;DATEDIF(O266,A266,"YM")&amp;" months, "&amp;DATEDIF(O266,A266,"MD")&amp;" days")</f>
        <v/>
      </c>
      <c r="S266" s="196">
        <f>_xlfn.LET(_xlpm.d,_xlfn.XLOOKUP(Q266,'[1]Birth Dates'!$A:$A,'[1]Birth Dates'!$B:$B,"",0),IF(_xlpm.d=0,"",_xlpm.d))</f>
        <v/>
      </c>
      <c r="T266" s="196">
        <f>IF(OR(S266="",A266="",NOT(ISNUMBER(S266)),S266&gt;A266),"",DATEDIF(S266,A266,"Y")&amp;" years, "&amp;DATEDIF(S266,A266,"YM")&amp;" months, "&amp;DATEDIF(S266,A266,"MD")&amp;" days")</f>
        <v/>
      </c>
      <c r="W266" s="196">
        <f>_xlfn.LET(_xlpm.d,_xlfn.XLOOKUP(U266,'[1]Birth Dates'!$A:$A,'[1]Birth Dates'!$B:$B,"",0),IF(_xlpm.d=0,"",_xlpm.d))</f>
        <v/>
      </c>
      <c r="X266" s="196">
        <f>IF(OR(W266="",A266="",NOT(ISNUMBER(W266)),W266&gt;A266),"",DATEDIF(W266,A266,"Y")&amp;" years, "&amp;DATEDIF(W266,A266,"YM")&amp;" months, "&amp;DATEDIF(W266,A266,"MD")&amp;" days")</f>
        <v/>
      </c>
      <c r="AR266" s="175">
        <f>IF($B266="","",TEXT($A266,"yyyymmdd")&amp;"_P"&amp;$C266&amp;"_C"&amp;$F266&amp;"_"&amp;TRIM(RIGHT(SUBSTITUTE(TRIM(SUBSTITUTE($M266,CHAR(160)," "))," ",REPT(" ",60)),60))&amp;IF($Q266="","","-"&amp;TRIM(RIGHT(SUBSTITUTE(TRIM(SUBSTITUTE($Q266,CHAR(160)," "))," ",REPT(" ",60)),60)))&amp;IF($U266="","","-"&amp;TRIM(RIGHT(SUBSTITUTE(TRIM(SUBSTITUTE($U266,CHAR(160)," "))," ",REPT(" ",60)),60)))&amp;".jpg")</f>
        <v/>
      </c>
    </row>
    <row r="267" ht="14" customHeight="1">
      <c r="O267" s="196">
        <f>_xlfn.LET(_xlpm.d,_xlfn.XLOOKUP(M267,'[1]Birth Dates'!$A:$A,'[1]Birth Dates'!$B:$B,"",0),IF(_xlpm.d=0,"",_xlpm.d))</f>
        <v/>
      </c>
      <c r="P267" s="196">
        <f>IF(OR(O267="",A267="",NOT(ISNUMBER(O267)),O267&gt;A267),"",DATEDIF(O267,A267,"Y")&amp;" years, "&amp;DATEDIF(O267,A267,"YM")&amp;" months, "&amp;DATEDIF(O267,A267,"MD")&amp;" days")</f>
        <v/>
      </c>
      <c r="S267" s="196">
        <f>_xlfn.LET(_xlpm.d,_xlfn.XLOOKUP(Q267,'[1]Birth Dates'!$A:$A,'[1]Birth Dates'!$B:$B,"",0),IF(_xlpm.d=0,"",_xlpm.d))</f>
        <v/>
      </c>
      <c r="T267" s="196">
        <f>IF(OR(S267="",A267="",NOT(ISNUMBER(S267)),S267&gt;A267),"",DATEDIF(S267,A267,"Y")&amp;" years, "&amp;DATEDIF(S267,A267,"YM")&amp;" months, "&amp;DATEDIF(S267,A267,"MD")&amp;" days")</f>
        <v/>
      </c>
      <c r="W267" s="196">
        <f>_xlfn.LET(_xlpm.d,_xlfn.XLOOKUP(U267,'[1]Birth Dates'!$A:$A,'[1]Birth Dates'!$B:$B,"",0),IF(_xlpm.d=0,"",_xlpm.d))</f>
        <v/>
      </c>
      <c r="X267" s="196">
        <f>IF(OR(W267="",A267="",NOT(ISNUMBER(W267)),W267&gt;A267),"",DATEDIF(W267,A267,"Y")&amp;" years, "&amp;DATEDIF(W267,A267,"YM")&amp;" months, "&amp;DATEDIF(W267,A267,"MD")&amp;" days")</f>
        <v/>
      </c>
      <c r="AR267" s="175">
        <f>IF($B267="","",TEXT($A267,"yyyymmdd")&amp;"_P"&amp;$C267&amp;"_C"&amp;$F267&amp;"_"&amp;TRIM(RIGHT(SUBSTITUTE(TRIM(SUBSTITUTE($M267,CHAR(160)," "))," ",REPT(" ",60)),60))&amp;IF($Q267="","","-"&amp;TRIM(RIGHT(SUBSTITUTE(TRIM(SUBSTITUTE($Q267,CHAR(160)," "))," ",REPT(" ",60)),60)))&amp;IF($U267="","","-"&amp;TRIM(RIGHT(SUBSTITUTE(TRIM(SUBSTITUTE($U267,CHAR(160)," "))," ",REPT(" ",60)),60)))&amp;".jpg")</f>
        <v/>
      </c>
    </row>
    <row r="268" ht="14" customHeight="1">
      <c r="O268" s="196">
        <f>_xlfn.LET(_xlpm.d,_xlfn.XLOOKUP(M268,'[1]Birth Dates'!$A:$A,'[1]Birth Dates'!$B:$B,"",0),IF(_xlpm.d=0,"",_xlpm.d))</f>
        <v/>
      </c>
      <c r="P268" s="196">
        <f>IF(OR(O268="",A268="",NOT(ISNUMBER(O268)),O268&gt;A268),"",DATEDIF(O268,A268,"Y")&amp;" years, "&amp;DATEDIF(O268,A268,"YM")&amp;" months, "&amp;DATEDIF(O268,A268,"MD")&amp;" days")</f>
        <v/>
      </c>
      <c r="S268" s="196">
        <f>_xlfn.LET(_xlpm.d,_xlfn.XLOOKUP(Q268,'[1]Birth Dates'!$A:$A,'[1]Birth Dates'!$B:$B,"",0),IF(_xlpm.d=0,"",_xlpm.d))</f>
        <v/>
      </c>
      <c r="T268" s="196">
        <f>IF(OR(S268="",A268="",NOT(ISNUMBER(S268)),S268&gt;A268),"",DATEDIF(S268,A268,"Y")&amp;" years, "&amp;DATEDIF(S268,A268,"YM")&amp;" months, "&amp;DATEDIF(S268,A268,"MD")&amp;" days")</f>
        <v/>
      </c>
      <c r="W268" s="196">
        <f>_xlfn.LET(_xlpm.d,_xlfn.XLOOKUP(U268,'[1]Birth Dates'!$A:$A,'[1]Birth Dates'!$B:$B,"",0),IF(_xlpm.d=0,"",_xlpm.d))</f>
        <v/>
      </c>
      <c r="X268" s="196">
        <f>IF(OR(W268="",A268="",NOT(ISNUMBER(W268)),W268&gt;A268),"",DATEDIF(W268,A268,"Y")&amp;" years, "&amp;DATEDIF(W268,A268,"YM")&amp;" months, "&amp;DATEDIF(W268,A268,"MD")&amp;" days")</f>
        <v/>
      </c>
      <c r="AR268" s="175">
        <f>IF($B268="","",TEXT($A268,"yyyymmdd")&amp;"_P"&amp;$C268&amp;"_C"&amp;$F268&amp;"_"&amp;TRIM(RIGHT(SUBSTITUTE(TRIM(SUBSTITUTE($M268,CHAR(160)," "))," ",REPT(" ",60)),60))&amp;IF($Q268="","","-"&amp;TRIM(RIGHT(SUBSTITUTE(TRIM(SUBSTITUTE($Q268,CHAR(160)," "))," ",REPT(" ",60)),60)))&amp;IF($U268="","","-"&amp;TRIM(RIGHT(SUBSTITUTE(TRIM(SUBSTITUTE($U268,CHAR(160)," "))," ",REPT(" ",60)),60)))&amp;".jpg")</f>
        <v/>
      </c>
    </row>
    <row r="269" ht="14" customHeight="1">
      <c r="O269" s="196">
        <f>_xlfn.LET(_xlpm.d,_xlfn.XLOOKUP(M269,'[1]Birth Dates'!$A:$A,'[1]Birth Dates'!$B:$B,"",0),IF(_xlpm.d=0,"",_xlpm.d))</f>
        <v/>
      </c>
      <c r="P269" s="196">
        <f>IF(OR(O269="",A269="",NOT(ISNUMBER(O269)),O269&gt;A269),"",DATEDIF(O269,A269,"Y")&amp;" years, "&amp;DATEDIF(O269,A269,"YM")&amp;" months, "&amp;DATEDIF(O269,A269,"MD")&amp;" days")</f>
        <v/>
      </c>
      <c r="S269" s="196">
        <f>_xlfn.LET(_xlpm.d,_xlfn.XLOOKUP(Q269,'[1]Birth Dates'!$A:$A,'[1]Birth Dates'!$B:$B,"",0),IF(_xlpm.d=0,"",_xlpm.d))</f>
        <v/>
      </c>
      <c r="T269" s="196">
        <f>IF(OR(S269="",A269="",NOT(ISNUMBER(S269)),S269&gt;A269),"",DATEDIF(S269,A269,"Y")&amp;" years, "&amp;DATEDIF(S269,A269,"YM")&amp;" months, "&amp;DATEDIF(S269,A269,"MD")&amp;" days")</f>
        <v/>
      </c>
      <c r="W269" s="196">
        <f>_xlfn.LET(_xlpm.d,_xlfn.XLOOKUP(U269,'[1]Birth Dates'!$A:$A,'[1]Birth Dates'!$B:$B,"",0),IF(_xlpm.d=0,"",_xlpm.d))</f>
        <v/>
      </c>
      <c r="X269" s="196">
        <f>IF(OR(W269="",A269="",NOT(ISNUMBER(W269)),W269&gt;A269),"",DATEDIF(W269,A269,"Y")&amp;" years, "&amp;DATEDIF(W269,A269,"YM")&amp;" months, "&amp;DATEDIF(W269,A269,"MD")&amp;" days")</f>
        <v/>
      </c>
      <c r="AR269" s="175">
        <f>IF($B269="","",TEXT($A269,"yyyymmdd")&amp;"_P"&amp;$C269&amp;"_C"&amp;$F269&amp;"_"&amp;TRIM(RIGHT(SUBSTITUTE(TRIM(SUBSTITUTE($M269,CHAR(160)," "))," ",REPT(" ",60)),60))&amp;IF($Q269="","","-"&amp;TRIM(RIGHT(SUBSTITUTE(TRIM(SUBSTITUTE($Q269,CHAR(160)," "))," ",REPT(" ",60)),60)))&amp;IF($U269="","","-"&amp;TRIM(RIGHT(SUBSTITUTE(TRIM(SUBSTITUTE($U269,CHAR(160)," "))," ",REPT(" ",60)),60)))&amp;".jpg")</f>
        <v/>
      </c>
    </row>
    <row r="270" ht="14" customHeight="1">
      <c r="O270" s="196">
        <f>_xlfn.LET(_xlpm.d,_xlfn.XLOOKUP(M270,'[1]Birth Dates'!$A:$A,'[1]Birth Dates'!$B:$B,"",0),IF(_xlpm.d=0,"",_xlpm.d))</f>
        <v/>
      </c>
      <c r="P270" s="196">
        <f>IF(OR(O270="",A270="",NOT(ISNUMBER(O270)),O270&gt;A270),"",DATEDIF(O270,A270,"Y")&amp;" years, "&amp;DATEDIF(O270,A270,"YM")&amp;" months, "&amp;DATEDIF(O270,A270,"MD")&amp;" days")</f>
        <v/>
      </c>
      <c r="S270" s="196">
        <f>_xlfn.LET(_xlpm.d,_xlfn.XLOOKUP(Q270,'[1]Birth Dates'!$A:$A,'[1]Birth Dates'!$B:$B,"",0),IF(_xlpm.d=0,"",_xlpm.d))</f>
        <v/>
      </c>
      <c r="T270" s="196">
        <f>IF(OR(S270="",A270="",NOT(ISNUMBER(S270)),S270&gt;A270),"",DATEDIF(S270,A270,"Y")&amp;" years, "&amp;DATEDIF(S270,A270,"YM")&amp;" months, "&amp;DATEDIF(S270,A270,"MD")&amp;" days")</f>
        <v/>
      </c>
      <c r="W270" s="196">
        <f>_xlfn.LET(_xlpm.d,_xlfn.XLOOKUP(U270,'[1]Birth Dates'!$A:$A,'[1]Birth Dates'!$B:$B,"",0),IF(_xlpm.d=0,"",_xlpm.d))</f>
        <v/>
      </c>
      <c r="X270" s="196">
        <f>IF(OR(W270="",A270="",NOT(ISNUMBER(W270)),W270&gt;A270),"",DATEDIF(W270,A270,"Y")&amp;" years, "&amp;DATEDIF(W270,A270,"YM")&amp;" months, "&amp;DATEDIF(W270,A270,"MD")&amp;" days")</f>
        <v/>
      </c>
      <c r="AR270" s="175">
        <f>IF($B270="","",TEXT($A270,"yyyymmdd")&amp;"_P"&amp;$C270&amp;"_C"&amp;$F270&amp;"_"&amp;TRIM(RIGHT(SUBSTITUTE(TRIM(SUBSTITUTE($M270,CHAR(160)," "))," ",REPT(" ",60)),60))&amp;IF($Q270="","","-"&amp;TRIM(RIGHT(SUBSTITUTE(TRIM(SUBSTITUTE($Q270,CHAR(160)," "))," ",REPT(" ",60)),60)))&amp;IF($U270="","","-"&amp;TRIM(RIGHT(SUBSTITUTE(TRIM(SUBSTITUTE($U270,CHAR(160)," "))," ",REPT(" ",60)),60)))&amp;".jpg")</f>
        <v/>
      </c>
    </row>
    <row r="271" ht="14" customHeight="1">
      <c r="O271" s="196">
        <f>_xlfn.LET(_xlpm.d,_xlfn.XLOOKUP(M271,'[1]Birth Dates'!$A:$A,'[1]Birth Dates'!$B:$B,"",0),IF(_xlpm.d=0,"",_xlpm.d))</f>
        <v/>
      </c>
      <c r="P271" s="196">
        <f>IF(OR(O271="",A271="",NOT(ISNUMBER(O271)),O271&gt;A271),"",DATEDIF(O271,A271,"Y")&amp;" years, "&amp;DATEDIF(O271,A271,"YM")&amp;" months, "&amp;DATEDIF(O271,A271,"MD")&amp;" days")</f>
        <v/>
      </c>
      <c r="S271" s="196">
        <f>_xlfn.LET(_xlpm.d,_xlfn.XLOOKUP(Q271,'[1]Birth Dates'!$A:$A,'[1]Birth Dates'!$B:$B,"",0),IF(_xlpm.d=0,"",_xlpm.d))</f>
        <v/>
      </c>
      <c r="T271" s="196">
        <f>IF(OR(S271="",A271="",NOT(ISNUMBER(S271)),S271&gt;A271),"",DATEDIF(S271,A271,"Y")&amp;" years, "&amp;DATEDIF(S271,A271,"YM")&amp;" months, "&amp;DATEDIF(S271,A271,"MD")&amp;" days")</f>
        <v/>
      </c>
      <c r="W271" s="196">
        <f>_xlfn.LET(_xlpm.d,_xlfn.XLOOKUP(U271,'[1]Birth Dates'!$A:$A,'[1]Birth Dates'!$B:$B,"",0),IF(_xlpm.d=0,"",_xlpm.d))</f>
        <v/>
      </c>
      <c r="X271" s="196">
        <f>IF(OR(W271="",A271="",NOT(ISNUMBER(W271)),W271&gt;A271),"",DATEDIF(W271,A271,"Y")&amp;" years, "&amp;DATEDIF(W271,A271,"YM")&amp;" months, "&amp;DATEDIF(W271,A271,"MD")&amp;" days")</f>
        <v/>
      </c>
      <c r="AR271" s="175">
        <f>IF($B271="","",TEXT($A271,"yyyymmdd")&amp;"_P"&amp;$C271&amp;"_C"&amp;$F271&amp;"_"&amp;TRIM(RIGHT(SUBSTITUTE(TRIM(SUBSTITUTE($M271,CHAR(160)," "))," ",REPT(" ",60)),60))&amp;IF($Q271="","","-"&amp;TRIM(RIGHT(SUBSTITUTE(TRIM(SUBSTITUTE($Q271,CHAR(160)," "))," ",REPT(" ",60)),60)))&amp;IF($U271="","","-"&amp;TRIM(RIGHT(SUBSTITUTE(TRIM(SUBSTITUTE($U271,CHAR(160)," "))," ",REPT(" ",60)),60)))&amp;".jpg")</f>
        <v/>
      </c>
    </row>
    <row r="272" ht="14" customHeight="1">
      <c r="O272" s="196">
        <f>_xlfn.LET(_xlpm.d,_xlfn.XLOOKUP(M272,'[1]Birth Dates'!$A:$A,'[1]Birth Dates'!$B:$B,"",0),IF(_xlpm.d=0,"",_xlpm.d))</f>
        <v/>
      </c>
      <c r="P272" s="196">
        <f>IF(OR(O272="",A272="",NOT(ISNUMBER(O272)),O272&gt;A272),"",DATEDIF(O272,A272,"Y")&amp;" years, "&amp;DATEDIF(O272,A272,"YM")&amp;" months, "&amp;DATEDIF(O272,A272,"MD")&amp;" days")</f>
        <v/>
      </c>
      <c r="S272" s="196">
        <f>_xlfn.LET(_xlpm.d,_xlfn.XLOOKUP(Q272,'[1]Birth Dates'!$A:$A,'[1]Birth Dates'!$B:$B,"",0),IF(_xlpm.d=0,"",_xlpm.d))</f>
        <v/>
      </c>
      <c r="T272" s="196">
        <f>IF(OR(S272="",A272="",NOT(ISNUMBER(S272)),S272&gt;A272),"",DATEDIF(S272,A272,"Y")&amp;" years, "&amp;DATEDIF(S272,A272,"YM")&amp;" months, "&amp;DATEDIF(S272,A272,"MD")&amp;" days")</f>
        <v/>
      </c>
      <c r="W272" s="196">
        <f>_xlfn.LET(_xlpm.d,_xlfn.XLOOKUP(U272,'[1]Birth Dates'!$A:$A,'[1]Birth Dates'!$B:$B,"",0),IF(_xlpm.d=0,"",_xlpm.d))</f>
        <v/>
      </c>
      <c r="X272" s="196">
        <f>IF(OR(W272="",A272="",NOT(ISNUMBER(W272)),W272&gt;A272),"",DATEDIF(W272,A272,"Y")&amp;" years, "&amp;DATEDIF(W272,A272,"YM")&amp;" months, "&amp;DATEDIF(W272,A272,"MD")&amp;" days")</f>
        <v/>
      </c>
      <c r="AR272" s="175">
        <f>IF($B272="","",TEXT($A272,"yyyymmdd")&amp;"_P"&amp;$C272&amp;"_C"&amp;$F272&amp;"_"&amp;TRIM(RIGHT(SUBSTITUTE(TRIM(SUBSTITUTE($M272,CHAR(160)," "))," ",REPT(" ",60)),60))&amp;IF($Q272="","","-"&amp;TRIM(RIGHT(SUBSTITUTE(TRIM(SUBSTITUTE($Q272,CHAR(160)," "))," ",REPT(" ",60)),60)))&amp;IF($U272="","","-"&amp;TRIM(RIGHT(SUBSTITUTE(TRIM(SUBSTITUTE($U272,CHAR(160)," "))," ",REPT(" ",60)),60)))&amp;".jpg")</f>
        <v/>
      </c>
    </row>
    <row r="273" ht="14" customHeight="1">
      <c r="O273" s="196">
        <f>_xlfn.LET(_xlpm.d,_xlfn.XLOOKUP(M273,'[1]Birth Dates'!$A:$A,'[1]Birth Dates'!$B:$B,"",0),IF(_xlpm.d=0,"",_xlpm.d))</f>
        <v/>
      </c>
      <c r="P273" s="196">
        <f>IF(OR(O273="",A273="",NOT(ISNUMBER(O273)),O273&gt;A273),"",DATEDIF(O273,A273,"Y")&amp;" years, "&amp;DATEDIF(O273,A273,"YM")&amp;" months, "&amp;DATEDIF(O273,A273,"MD")&amp;" days")</f>
        <v/>
      </c>
      <c r="S273" s="196">
        <f>_xlfn.LET(_xlpm.d,_xlfn.XLOOKUP(Q273,'[1]Birth Dates'!$A:$A,'[1]Birth Dates'!$B:$B,"",0),IF(_xlpm.d=0,"",_xlpm.d))</f>
        <v/>
      </c>
      <c r="T273" s="196">
        <f>IF(OR(S273="",A273="",NOT(ISNUMBER(S273)),S273&gt;A273),"",DATEDIF(S273,A273,"Y")&amp;" years, "&amp;DATEDIF(S273,A273,"YM")&amp;" months, "&amp;DATEDIF(S273,A273,"MD")&amp;" days")</f>
        <v/>
      </c>
      <c r="W273" s="196">
        <f>_xlfn.LET(_xlpm.d,_xlfn.XLOOKUP(U273,'[1]Birth Dates'!$A:$A,'[1]Birth Dates'!$B:$B,"",0),IF(_xlpm.d=0,"",_xlpm.d))</f>
        <v/>
      </c>
      <c r="X273" s="196">
        <f>IF(OR(W273="",A273="",NOT(ISNUMBER(W273)),W273&gt;A273),"",DATEDIF(W273,A273,"Y")&amp;" years, "&amp;DATEDIF(W273,A273,"YM")&amp;" months, "&amp;DATEDIF(W273,A273,"MD")&amp;" days")</f>
        <v/>
      </c>
      <c r="AR273" s="175">
        <f>IF($B273="","",TEXT($A273,"yyyymmdd")&amp;"_P"&amp;$C273&amp;"_C"&amp;$F273&amp;"_"&amp;TRIM(RIGHT(SUBSTITUTE(TRIM(SUBSTITUTE($M273,CHAR(160)," "))," ",REPT(" ",60)),60))&amp;IF($Q273="","","-"&amp;TRIM(RIGHT(SUBSTITUTE(TRIM(SUBSTITUTE($Q273,CHAR(160)," "))," ",REPT(" ",60)),60)))&amp;IF($U273="","","-"&amp;TRIM(RIGHT(SUBSTITUTE(TRIM(SUBSTITUTE($U273,CHAR(160)," "))," ",REPT(" ",60)),60)))&amp;".jpg")</f>
        <v/>
      </c>
    </row>
    <row r="274" ht="14" customHeight="1">
      <c r="O274" s="196">
        <f>_xlfn.LET(_xlpm.d,_xlfn.XLOOKUP(M274,'[1]Birth Dates'!$A:$A,'[1]Birth Dates'!$B:$B,"",0),IF(_xlpm.d=0,"",_xlpm.d))</f>
        <v/>
      </c>
      <c r="P274" s="196">
        <f>IF(OR(O274="",A274="",NOT(ISNUMBER(O274)),O274&gt;A274),"",DATEDIF(O274,A274,"Y")&amp;" years, "&amp;DATEDIF(O274,A274,"YM")&amp;" months, "&amp;DATEDIF(O274,A274,"MD")&amp;" days")</f>
        <v/>
      </c>
      <c r="S274" s="196">
        <f>_xlfn.LET(_xlpm.d,_xlfn.XLOOKUP(Q274,'[1]Birth Dates'!$A:$A,'[1]Birth Dates'!$B:$B,"",0),IF(_xlpm.d=0,"",_xlpm.d))</f>
        <v/>
      </c>
      <c r="T274" s="196">
        <f>IF(OR(S274="",A274="",NOT(ISNUMBER(S274)),S274&gt;A274),"",DATEDIF(S274,A274,"Y")&amp;" years, "&amp;DATEDIF(S274,A274,"YM")&amp;" months, "&amp;DATEDIF(S274,A274,"MD")&amp;" days")</f>
        <v/>
      </c>
      <c r="W274" s="196">
        <f>_xlfn.LET(_xlpm.d,_xlfn.XLOOKUP(U274,'[1]Birth Dates'!$A:$A,'[1]Birth Dates'!$B:$B,"",0),IF(_xlpm.d=0,"",_xlpm.d))</f>
        <v/>
      </c>
      <c r="X274" s="196">
        <f>IF(OR(W274="",A274="",NOT(ISNUMBER(W274)),W274&gt;A274),"",DATEDIF(W274,A274,"Y")&amp;" years, "&amp;DATEDIF(W274,A274,"YM")&amp;" months, "&amp;DATEDIF(W274,A274,"MD")&amp;" days")</f>
        <v/>
      </c>
      <c r="AR274" s="175">
        <f>IF($B274="","",TEXT($A274,"yyyymmdd")&amp;"_P"&amp;$C274&amp;"_C"&amp;$F274&amp;"_"&amp;TRIM(RIGHT(SUBSTITUTE(TRIM(SUBSTITUTE($M274,CHAR(160)," "))," ",REPT(" ",60)),60))&amp;IF($Q274="","","-"&amp;TRIM(RIGHT(SUBSTITUTE(TRIM(SUBSTITUTE($Q274,CHAR(160)," "))," ",REPT(" ",60)),60)))&amp;IF($U274="","","-"&amp;TRIM(RIGHT(SUBSTITUTE(TRIM(SUBSTITUTE($U274,CHAR(160)," "))," ",REPT(" ",60)),60)))&amp;".jpg")</f>
        <v/>
      </c>
    </row>
    <row r="275" ht="14" customHeight="1">
      <c r="O275" s="196">
        <f>_xlfn.LET(_xlpm.d,_xlfn.XLOOKUP(M275,'[1]Birth Dates'!$A:$A,'[1]Birth Dates'!$B:$B,"",0),IF(_xlpm.d=0,"",_xlpm.d))</f>
        <v/>
      </c>
      <c r="P275" s="196">
        <f>IF(OR(O275="",A275="",NOT(ISNUMBER(O275)),O275&gt;A275),"",DATEDIF(O275,A275,"Y")&amp;" years, "&amp;DATEDIF(O275,A275,"YM")&amp;" months, "&amp;DATEDIF(O275,A275,"MD")&amp;" days")</f>
        <v/>
      </c>
      <c r="S275" s="196">
        <f>_xlfn.LET(_xlpm.d,_xlfn.XLOOKUP(Q275,'[1]Birth Dates'!$A:$A,'[1]Birth Dates'!$B:$B,"",0),IF(_xlpm.d=0,"",_xlpm.d))</f>
        <v/>
      </c>
      <c r="T275" s="196">
        <f>IF(OR(S275="",A275="",NOT(ISNUMBER(S275)),S275&gt;A275),"",DATEDIF(S275,A275,"Y")&amp;" years, "&amp;DATEDIF(S275,A275,"YM")&amp;" months, "&amp;DATEDIF(S275,A275,"MD")&amp;" days")</f>
        <v/>
      </c>
      <c r="W275" s="196">
        <f>_xlfn.LET(_xlpm.d,_xlfn.XLOOKUP(U275,'[1]Birth Dates'!$A:$A,'[1]Birth Dates'!$B:$B,"",0),IF(_xlpm.d=0,"",_xlpm.d))</f>
        <v/>
      </c>
      <c r="X275" s="196">
        <f>IF(OR(W275="",A275="",NOT(ISNUMBER(W275)),W275&gt;A275),"",DATEDIF(W275,A275,"Y")&amp;" years, "&amp;DATEDIF(W275,A275,"YM")&amp;" months, "&amp;DATEDIF(W275,A275,"MD")&amp;" days")</f>
        <v/>
      </c>
      <c r="AR275" s="175">
        <f>IF($B275="","",TEXT($A275,"yyyymmdd")&amp;"_P"&amp;$C275&amp;"_C"&amp;$F275&amp;"_"&amp;TRIM(RIGHT(SUBSTITUTE(TRIM(SUBSTITUTE($M275,CHAR(160)," "))," ",REPT(" ",60)),60))&amp;IF($Q275="","","-"&amp;TRIM(RIGHT(SUBSTITUTE(TRIM(SUBSTITUTE($Q275,CHAR(160)," "))," ",REPT(" ",60)),60)))&amp;IF($U275="","","-"&amp;TRIM(RIGHT(SUBSTITUTE(TRIM(SUBSTITUTE($U275,CHAR(160)," "))," ",REPT(" ",60)),60)))&amp;".jpg")</f>
        <v/>
      </c>
    </row>
    <row r="276" ht="14" customHeight="1">
      <c r="O276" s="196">
        <f>_xlfn.LET(_xlpm.d,_xlfn.XLOOKUP(M276,'[1]Birth Dates'!$A:$A,'[1]Birth Dates'!$B:$B,"",0),IF(_xlpm.d=0,"",_xlpm.d))</f>
        <v/>
      </c>
      <c r="P276" s="196">
        <f>IF(OR(O276="",A276="",NOT(ISNUMBER(O276)),O276&gt;A276),"",DATEDIF(O276,A276,"Y")&amp;" years, "&amp;DATEDIF(O276,A276,"YM")&amp;" months, "&amp;DATEDIF(O276,A276,"MD")&amp;" days")</f>
        <v/>
      </c>
      <c r="S276" s="196">
        <f>_xlfn.LET(_xlpm.d,_xlfn.XLOOKUP(Q276,'[1]Birth Dates'!$A:$A,'[1]Birth Dates'!$B:$B,"",0),IF(_xlpm.d=0,"",_xlpm.d))</f>
        <v/>
      </c>
      <c r="T276" s="196">
        <f>IF(OR(S276="",A276="",NOT(ISNUMBER(S276)),S276&gt;A276),"",DATEDIF(S276,A276,"Y")&amp;" years, "&amp;DATEDIF(S276,A276,"YM")&amp;" months, "&amp;DATEDIF(S276,A276,"MD")&amp;" days")</f>
        <v/>
      </c>
      <c r="W276" s="196">
        <f>_xlfn.LET(_xlpm.d,_xlfn.XLOOKUP(U276,'[1]Birth Dates'!$A:$A,'[1]Birth Dates'!$B:$B,"",0),IF(_xlpm.d=0,"",_xlpm.d))</f>
        <v/>
      </c>
      <c r="X276" s="196">
        <f>IF(OR(W276="",A276="",NOT(ISNUMBER(W276)),W276&gt;A276),"",DATEDIF(W276,A276,"Y")&amp;" years, "&amp;DATEDIF(W276,A276,"YM")&amp;" months, "&amp;DATEDIF(W276,A276,"MD")&amp;" days")</f>
        <v/>
      </c>
      <c r="AR276" s="175">
        <f>IF($B276="","",TEXT($A276,"yyyymmdd")&amp;"_P"&amp;$C276&amp;"_C"&amp;$F276&amp;"_"&amp;TRIM(RIGHT(SUBSTITUTE(TRIM(SUBSTITUTE($M276,CHAR(160)," "))," ",REPT(" ",60)),60))&amp;IF($Q276="","","-"&amp;TRIM(RIGHT(SUBSTITUTE(TRIM(SUBSTITUTE($Q276,CHAR(160)," "))," ",REPT(" ",60)),60)))&amp;IF($U276="","","-"&amp;TRIM(RIGHT(SUBSTITUTE(TRIM(SUBSTITUTE($U276,CHAR(160)," "))," ",REPT(" ",60)),60)))&amp;".jpg")</f>
        <v/>
      </c>
    </row>
    <row r="277" ht="14" customHeight="1">
      <c r="O277" s="196">
        <f>_xlfn.LET(_xlpm.d,_xlfn.XLOOKUP(M277,'[1]Birth Dates'!$A:$A,'[1]Birth Dates'!$B:$B,"",0),IF(_xlpm.d=0,"",_xlpm.d))</f>
        <v/>
      </c>
      <c r="P277" s="196">
        <f>IF(OR(O277="",A277="",NOT(ISNUMBER(O277)),O277&gt;A277),"",DATEDIF(O277,A277,"Y")&amp;" years, "&amp;DATEDIF(O277,A277,"YM")&amp;" months, "&amp;DATEDIF(O277,A277,"MD")&amp;" days")</f>
        <v/>
      </c>
      <c r="S277" s="196">
        <f>_xlfn.LET(_xlpm.d,_xlfn.XLOOKUP(Q277,'[1]Birth Dates'!$A:$A,'[1]Birth Dates'!$B:$B,"",0),IF(_xlpm.d=0,"",_xlpm.d))</f>
        <v/>
      </c>
      <c r="T277" s="196">
        <f>IF(OR(S277="",A277="",NOT(ISNUMBER(S277)),S277&gt;A277),"",DATEDIF(S277,A277,"Y")&amp;" years, "&amp;DATEDIF(S277,A277,"YM")&amp;" months, "&amp;DATEDIF(S277,A277,"MD")&amp;" days")</f>
        <v/>
      </c>
      <c r="W277" s="196">
        <f>_xlfn.LET(_xlpm.d,_xlfn.XLOOKUP(U277,'[1]Birth Dates'!$A:$A,'[1]Birth Dates'!$B:$B,"",0),IF(_xlpm.d=0,"",_xlpm.d))</f>
        <v/>
      </c>
      <c r="X277" s="196">
        <f>IF(OR(W277="",A277="",NOT(ISNUMBER(W277)),W277&gt;A277),"",DATEDIF(W277,A277,"Y")&amp;" years, "&amp;DATEDIF(W277,A277,"YM")&amp;" months, "&amp;DATEDIF(W277,A277,"MD")&amp;" days")</f>
        <v/>
      </c>
      <c r="AR277" s="175">
        <f>IF($B277="","",TEXT($A277,"yyyymmdd")&amp;"_P"&amp;$C277&amp;"_C"&amp;$F277&amp;"_"&amp;TRIM(RIGHT(SUBSTITUTE(TRIM(SUBSTITUTE($M277,CHAR(160)," "))," ",REPT(" ",60)),60))&amp;IF($Q277="","","-"&amp;TRIM(RIGHT(SUBSTITUTE(TRIM(SUBSTITUTE($Q277,CHAR(160)," "))," ",REPT(" ",60)),60)))&amp;IF($U277="","","-"&amp;TRIM(RIGHT(SUBSTITUTE(TRIM(SUBSTITUTE($U277,CHAR(160)," "))," ",REPT(" ",60)),60)))&amp;".jpg")</f>
        <v/>
      </c>
    </row>
    <row r="278" ht="14" customHeight="1">
      <c r="O278" s="196">
        <f>_xlfn.LET(_xlpm.d,_xlfn.XLOOKUP(M278,'[1]Birth Dates'!$A:$A,'[1]Birth Dates'!$B:$B,"",0),IF(_xlpm.d=0,"",_xlpm.d))</f>
        <v/>
      </c>
      <c r="P278" s="196">
        <f>IF(OR(O278="",A278="",NOT(ISNUMBER(O278)),O278&gt;A278),"",DATEDIF(O278,A278,"Y")&amp;" years, "&amp;DATEDIF(O278,A278,"YM")&amp;" months, "&amp;DATEDIF(O278,A278,"MD")&amp;" days")</f>
        <v/>
      </c>
      <c r="S278" s="196">
        <f>_xlfn.LET(_xlpm.d,_xlfn.XLOOKUP(Q278,'[1]Birth Dates'!$A:$A,'[1]Birth Dates'!$B:$B,"",0),IF(_xlpm.d=0,"",_xlpm.d))</f>
        <v/>
      </c>
      <c r="T278" s="196">
        <f>IF(OR(S278="",A278="",NOT(ISNUMBER(S278)),S278&gt;A278),"",DATEDIF(S278,A278,"Y")&amp;" years, "&amp;DATEDIF(S278,A278,"YM")&amp;" months, "&amp;DATEDIF(S278,A278,"MD")&amp;" days")</f>
        <v/>
      </c>
      <c r="W278" s="196">
        <f>_xlfn.LET(_xlpm.d,_xlfn.XLOOKUP(U278,'[1]Birth Dates'!$A:$A,'[1]Birth Dates'!$B:$B,"",0),IF(_xlpm.d=0,"",_xlpm.d))</f>
        <v/>
      </c>
      <c r="X278" s="196">
        <f>IF(OR(W278="",A278="",NOT(ISNUMBER(W278)),W278&gt;A278),"",DATEDIF(W278,A278,"Y")&amp;" years, "&amp;DATEDIF(W278,A278,"YM")&amp;" months, "&amp;DATEDIF(W278,A278,"MD")&amp;" days")</f>
        <v/>
      </c>
      <c r="AR278" s="175">
        <f>IF($B278="","",TEXT($A278,"yyyymmdd")&amp;"_P"&amp;$C278&amp;"_C"&amp;$F278&amp;"_"&amp;TRIM(RIGHT(SUBSTITUTE(TRIM(SUBSTITUTE($M278,CHAR(160)," "))," ",REPT(" ",60)),60))&amp;IF($Q278="","","-"&amp;TRIM(RIGHT(SUBSTITUTE(TRIM(SUBSTITUTE($Q278,CHAR(160)," "))," ",REPT(" ",60)),60)))&amp;IF($U278="","","-"&amp;TRIM(RIGHT(SUBSTITUTE(TRIM(SUBSTITUTE($U278,CHAR(160)," "))," ",REPT(" ",60)),60)))&amp;".jpg")</f>
        <v/>
      </c>
    </row>
    <row r="279" ht="14" customHeight="1">
      <c r="O279" s="196">
        <f>_xlfn.LET(_xlpm.d,_xlfn.XLOOKUP(M279,'[1]Birth Dates'!$A:$A,'[1]Birth Dates'!$B:$B,"",0),IF(_xlpm.d=0,"",_xlpm.d))</f>
        <v/>
      </c>
      <c r="P279" s="196">
        <f>IF(OR(O279="",A279="",NOT(ISNUMBER(O279)),O279&gt;A279),"",DATEDIF(O279,A279,"Y")&amp;" years, "&amp;DATEDIF(O279,A279,"YM")&amp;" months, "&amp;DATEDIF(O279,A279,"MD")&amp;" days")</f>
        <v/>
      </c>
      <c r="S279" s="196">
        <f>_xlfn.LET(_xlpm.d,_xlfn.XLOOKUP(Q279,'[1]Birth Dates'!$A:$A,'[1]Birth Dates'!$B:$B,"",0),IF(_xlpm.d=0,"",_xlpm.d))</f>
        <v/>
      </c>
      <c r="T279" s="196">
        <f>IF(OR(S279="",A279="",NOT(ISNUMBER(S279)),S279&gt;A279),"",DATEDIF(S279,A279,"Y")&amp;" years, "&amp;DATEDIF(S279,A279,"YM")&amp;" months, "&amp;DATEDIF(S279,A279,"MD")&amp;" days")</f>
        <v/>
      </c>
      <c r="W279" s="196">
        <f>_xlfn.LET(_xlpm.d,_xlfn.XLOOKUP(U279,'[1]Birth Dates'!$A:$A,'[1]Birth Dates'!$B:$B,"",0),IF(_xlpm.d=0,"",_xlpm.d))</f>
        <v/>
      </c>
      <c r="X279" s="196">
        <f>IF(OR(W279="",A279="",NOT(ISNUMBER(W279)),W279&gt;A279),"",DATEDIF(W279,A279,"Y")&amp;" years, "&amp;DATEDIF(W279,A279,"YM")&amp;" months, "&amp;DATEDIF(W279,A279,"MD")&amp;" days")</f>
        <v/>
      </c>
      <c r="AR279" s="175">
        <f>IF($B279="","",TEXT($A279,"yyyymmdd")&amp;"_P"&amp;$C279&amp;"_C"&amp;$F279&amp;"_"&amp;TRIM(RIGHT(SUBSTITUTE(TRIM(SUBSTITUTE($M279,CHAR(160)," "))," ",REPT(" ",60)),60))&amp;IF($Q279="","","-"&amp;TRIM(RIGHT(SUBSTITUTE(TRIM(SUBSTITUTE($Q279,CHAR(160)," "))," ",REPT(" ",60)),60)))&amp;IF($U279="","","-"&amp;TRIM(RIGHT(SUBSTITUTE(TRIM(SUBSTITUTE($U279,CHAR(160)," "))," ",REPT(" ",60)),60)))&amp;".jpg")</f>
        <v/>
      </c>
    </row>
    <row r="280" ht="14" customHeight="1">
      <c r="O280" s="196">
        <f>_xlfn.LET(_xlpm.d,_xlfn.XLOOKUP(M280,'[1]Birth Dates'!$A:$A,'[1]Birth Dates'!$B:$B,"",0),IF(_xlpm.d=0,"",_xlpm.d))</f>
        <v/>
      </c>
      <c r="P280" s="196">
        <f>IF(OR(O280="",A280="",NOT(ISNUMBER(O280)),O280&gt;A280),"",DATEDIF(O280,A280,"Y")&amp;" years, "&amp;DATEDIF(O280,A280,"YM")&amp;" months, "&amp;DATEDIF(O280,A280,"MD")&amp;" days")</f>
        <v/>
      </c>
      <c r="S280" s="196">
        <f>_xlfn.LET(_xlpm.d,_xlfn.XLOOKUP(Q280,'[1]Birth Dates'!$A:$A,'[1]Birth Dates'!$B:$B,"",0),IF(_xlpm.d=0,"",_xlpm.d))</f>
        <v/>
      </c>
      <c r="T280" s="196">
        <f>IF(OR(S280="",A280="",NOT(ISNUMBER(S280)),S280&gt;A280),"",DATEDIF(S280,A280,"Y")&amp;" years, "&amp;DATEDIF(S280,A280,"YM")&amp;" months, "&amp;DATEDIF(S280,A280,"MD")&amp;" days")</f>
        <v/>
      </c>
      <c r="W280" s="196">
        <f>_xlfn.LET(_xlpm.d,_xlfn.XLOOKUP(U280,'[1]Birth Dates'!$A:$A,'[1]Birth Dates'!$B:$B,"",0),IF(_xlpm.d=0,"",_xlpm.d))</f>
        <v/>
      </c>
      <c r="X280" s="196">
        <f>IF(OR(W280="",A280="",NOT(ISNUMBER(W280)),W280&gt;A280),"",DATEDIF(W280,A280,"Y")&amp;" years, "&amp;DATEDIF(W280,A280,"YM")&amp;" months, "&amp;DATEDIF(W280,A280,"MD")&amp;" days")</f>
        <v/>
      </c>
      <c r="AR280" s="175">
        <f>IF($B280="","",TEXT($A280,"yyyymmdd")&amp;"_P"&amp;$C280&amp;"_C"&amp;$F280&amp;"_"&amp;TRIM(RIGHT(SUBSTITUTE(TRIM(SUBSTITUTE($M280,CHAR(160)," "))," ",REPT(" ",60)),60))&amp;IF($Q280="","","-"&amp;TRIM(RIGHT(SUBSTITUTE(TRIM(SUBSTITUTE($Q280,CHAR(160)," "))," ",REPT(" ",60)),60)))&amp;IF($U280="","","-"&amp;TRIM(RIGHT(SUBSTITUTE(TRIM(SUBSTITUTE($U280,CHAR(160)," "))," ",REPT(" ",60)),60)))&amp;".jpg")</f>
        <v/>
      </c>
    </row>
    <row r="281" ht="14" customHeight="1">
      <c r="O281" s="196">
        <f>_xlfn.LET(_xlpm.d,_xlfn.XLOOKUP(M281,'[1]Birth Dates'!$A:$A,'[1]Birth Dates'!$B:$B,"",0),IF(_xlpm.d=0,"",_xlpm.d))</f>
        <v/>
      </c>
      <c r="P281" s="196">
        <f>IF(OR(O281="",A281="",NOT(ISNUMBER(O281)),O281&gt;A281),"",DATEDIF(O281,A281,"Y")&amp;" years, "&amp;DATEDIF(O281,A281,"YM")&amp;" months, "&amp;DATEDIF(O281,A281,"MD")&amp;" days")</f>
        <v/>
      </c>
      <c r="S281" s="196">
        <f>_xlfn.LET(_xlpm.d,_xlfn.XLOOKUP(Q281,'[1]Birth Dates'!$A:$A,'[1]Birth Dates'!$B:$B,"",0),IF(_xlpm.d=0,"",_xlpm.d))</f>
        <v/>
      </c>
      <c r="T281" s="196">
        <f>IF(OR(S281="",A281="",NOT(ISNUMBER(S281)),S281&gt;A281),"",DATEDIF(S281,A281,"Y")&amp;" years, "&amp;DATEDIF(S281,A281,"YM")&amp;" months, "&amp;DATEDIF(S281,A281,"MD")&amp;" days")</f>
        <v/>
      </c>
      <c r="W281" s="196">
        <f>_xlfn.LET(_xlpm.d,_xlfn.XLOOKUP(U281,'[1]Birth Dates'!$A:$A,'[1]Birth Dates'!$B:$B,"",0),IF(_xlpm.d=0,"",_xlpm.d))</f>
        <v/>
      </c>
      <c r="X281" s="196">
        <f>IF(OR(W281="",A281="",NOT(ISNUMBER(W281)),W281&gt;A281),"",DATEDIF(W281,A281,"Y")&amp;" years, "&amp;DATEDIF(W281,A281,"YM")&amp;" months, "&amp;DATEDIF(W281,A281,"MD")&amp;" days")</f>
        <v/>
      </c>
      <c r="AR281" s="175">
        <f>IF($B281="","",TEXT($A281,"yyyymmdd")&amp;"_P"&amp;$C281&amp;"_C"&amp;$F281&amp;"_"&amp;TRIM(RIGHT(SUBSTITUTE(TRIM(SUBSTITUTE($M281,CHAR(160)," "))," ",REPT(" ",60)),60))&amp;IF($Q281="","","-"&amp;TRIM(RIGHT(SUBSTITUTE(TRIM(SUBSTITUTE($Q281,CHAR(160)," "))," ",REPT(" ",60)),60)))&amp;IF($U281="","","-"&amp;TRIM(RIGHT(SUBSTITUTE(TRIM(SUBSTITUTE($U281,CHAR(160)," "))," ",REPT(" ",60)),60)))&amp;".jpg")</f>
        <v/>
      </c>
    </row>
    <row r="282" ht="14" customHeight="1">
      <c r="O282" s="196">
        <f>_xlfn.LET(_xlpm.d,_xlfn.XLOOKUP(M282,'[1]Birth Dates'!$A:$A,'[1]Birth Dates'!$B:$B,"",0),IF(_xlpm.d=0,"",_xlpm.d))</f>
        <v/>
      </c>
      <c r="P282" s="196">
        <f>IF(OR(O282="",A282="",NOT(ISNUMBER(O282)),O282&gt;A282),"",DATEDIF(O282,A282,"Y")&amp;" years, "&amp;DATEDIF(O282,A282,"YM")&amp;" months, "&amp;DATEDIF(O282,A282,"MD")&amp;" days")</f>
        <v/>
      </c>
      <c r="S282" s="196">
        <f>_xlfn.LET(_xlpm.d,_xlfn.XLOOKUP(Q282,'[1]Birth Dates'!$A:$A,'[1]Birth Dates'!$B:$B,"",0),IF(_xlpm.d=0,"",_xlpm.d))</f>
        <v/>
      </c>
      <c r="T282" s="196">
        <f>IF(OR(S282="",A282="",NOT(ISNUMBER(S282)),S282&gt;A282),"",DATEDIF(S282,A282,"Y")&amp;" years, "&amp;DATEDIF(S282,A282,"YM")&amp;" months, "&amp;DATEDIF(S282,A282,"MD")&amp;" days")</f>
        <v/>
      </c>
      <c r="W282" s="196">
        <f>_xlfn.LET(_xlpm.d,_xlfn.XLOOKUP(U282,'[1]Birth Dates'!$A:$A,'[1]Birth Dates'!$B:$B,"",0),IF(_xlpm.d=0,"",_xlpm.d))</f>
        <v/>
      </c>
      <c r="X282" s="196">
        <f>IF(OR(W282="",A282="",NOT(ISNUMBER(W282)),W282&gt;A282),"",DATEDIF(W282,A282,"Y")&amp;" years, "&amp;DATEDIF(W282,A282,"YM")&amp;" months, "&amp;DATEDIF(W282,A282,"MD")&amp;" days")</f>
        <v/>
      </c>
      <c r="AR282" s="175">
        <f>IF($B282="","",TEXT($A282,"yyyymmdd")&amp;"_P"&amp;$C282&amp;"_C"&amp;$F282&amp;"_"&amp;TRIM(RIGHT(SUBSTITUTE(TRIM(SUBSTITUTE($M282,CHAR(160)," "))," ",REPT(" ",60)),60))&amp;IF($Q282="","","-"&amp;TRIM(RIGHT(SUBSTITUTE(TRIM(SUBSTITUTE($Q282,CHAR(160)," "))," ",REPT(" ",60)),60)))&amp;IF($U282="","","-"&amp;TRIM(RIGHT(SUBSTITUTE(TRIM(SUBSTITUTE($U282,CHAR(160)," "))," ",REPT(" ",60)),60)))&amp;".jpg")</f>
        <v/>
      </c>
    </row>
    <row r="283" ht="14" customHeight="1">
      <c r="O283" s="196">
        <f>_xlfn.LET(_xlpm.d,_xlfn.XLOOKUP(M283,'[1]Birth Dates'!$A:$A,'[1]Birth Dates'!$B:$B,"",0),IF(_xlpm.d=0,"",_xlpm.d))</f>
        <v/>
      </c>
      <c r="P283" s="196">
        <f>IF(OR(O283="",A283="",NOT(ISNUMBER(O283)),O283&gt;A283),"",DATEDIF(O283,A283,"Y")&amp;" years, "&amp;DATEDIF(O283,A283,"YM")&amp;" months, "&amp;DATEDIF(O283,A283,"MD")&amp;" days")</f>
        <v/>
      </c>
      <c r="S283" s="196">
        <f>_xlfn.LET(_xlpm.d,_xlfn.XLOOKUP(Q283,'[1]Birth Dates'!$A:$A,'[1]Birth Dates'!$B:$B,"",0),IF(_xlpm.d=0,"",_xlpm.d))</f>
        <v/>
      </c>
      <c r="T283" s="196">
        <f>IF(OR(S283="",A283="",NOT(ISNUMBER(S283)),S283&gt;A283),"",DATEDIF(S283,A283,"Y")&amp;" years, "&amp;DATEDIF(S283,A283,"YM")&amp;" months, "&amp;DATEDIF(S283,A283,"MD")&amp;" days")</f>
        <v/>
      </c>
      <c r="W283" s="196">
        <f>_xlfn.LET(_xlpm.d,_xlfn.XLOOKUP(U283,'[1]Birth Dates'!$A:$A,'[1]Birth Dates'!$B:$B,"",0),IF(_xlpm.d=0,"",_xlpm.d))</f>
        <v/>
      </c>
      <c r="X283" s="196">
        <f>IF(OR(W283="",A283="",NOT(ISNUMBER(W283)),W283&gt;A283),"",DATEDIF(W283,A283,"Y")&amp;" years, "&amp;DATEDIF(W283,A283,"YM")&amp;" months, "&amp;DATEDIF(W283,A283,"MD")&amp;" days")</f>
        <v/>
      </c>
      <c r="AR283" s="175">
        <f>IF($B283="","",TEXT($A283,"yyyymmdd")&amp;"_P"&amp;$C283&amp;"_C"&amp;$F283&amp;"_"&amp;TRIM(RIGHT(SUBSTITUTE(TRIM(SUBSTITUTE($M283,CHAR(160)," "))," ",REPT(" ",60)),60))&amp;IF($Q283="","","-"&amp;TRIM(RIGHT(SUBSTITUTE(TRIM(SUBSTITUTE($Q283,CHAR(160)," "))," ",REPT(" ",60)),60)))&amp;IF($U283="","","-"&amp;TRIM(RIGHT(SUBSTITUTE(TRIM(SUBSTITUTE($U283,CHAR(160)," "))," ",REPT(" ",60)),60)))&amp;".jpg")</f>
        <v/>
      </c>
    </row>
    <row r="284" ht="14" customHeight="1">
      <c r="O284" s="196">
        <f>_xlfn.LET(_xlpm.d,_xlfn.XLOOKUP(M284,'[1]Birth Dates'!$A:$A,'[1]Birth Dates'!$B:$B,"",0),IF(_xlpm.d=0,"",_xlpm.d))</f>
        <v/>
      </c>
      <c r="P284" s="196">
        <f>IF(OR(O284="",A284="",NOT(ISNUMBER(O284)),O284&gt;A284),"",DATEDIF(O284,A284,"Y")&amp;" years, "&amp;DATEDIF(O284,A284,"YM")&amp;" months, "&amp;DATEDIF(O284,A284,"MD")&amp;" days")</f>
        <v/>
      </c>
      <c r="S284" s="196">
        <f>_xlfn.LET(_xlpm.d,_xlfn.XLOOKUP(Q284,'[1]Birth Dates'!$A:$A,'[1]Birth Dates'!$B:$B,"",0),IF(_xlpm.d=0,"",_xlpm.d))</f>
        <v/>
      </c>
      <c r="T284" s="196">
        <f>IF(OR(S284="",A284="",NOT(ISNUMBER(S284)),S284&gt;A284),"",DATEDIF(S284,A284,"Y")&amp;" years, "&amp;DATEDIF(S284,A284,"YM")&amp;" months, "&amp;DATEDIF(S284,A284,"MD")&amp;" days")</f>
        <v/>
      </c>
      <c r="W284" s="196">
        <f>_xlfn.LET(_xlpm.d,_xlfn.XLOOKUP(U284,'[1]Birth Dates'!$A:$A,'[1]Birth Dates'!$B:$B,"",0),IF(_xlpm.d=0,"",_xlpm.d))</f>
        <v/>
      </c>
      <c r="X284" s="196">
        <f>IF(OR(W284="",A284="",NOT(ISNUMBER(W284)),W284&gt;A284),"",DATEDIF(W284,A284,"Y")&amp;" years, "&amp;DATEDIF(W284,A284,"YM")&amp;" months, "&amp;DATEDIF(W284,A284,"MD")&amp;" days")</f>
        <v/>
      </c>
      <c r="AR284" s="175">
        <f>IF($B284="","",TEXT($A284,"yyyymmdd")&amp;"_P"&amp;$C284&amp;"_C"&amp;$F284&amp;"_"&amp;TRIM(RIGHT(SUBSTITUTE(TRIM(SUBSTITUTE($M284,CHAR(160)," "))," ",REPT(" ",60)),60))&amp;IF($Q284="","","-"&amp;TRIM(RIGHT(SUBSTITUTE(TRIM(SUBSTITUTE($Q284,CHAR(160)," "))," ",REPT(" ",60)),60)))&amp;IF($U284="","","-"&amp;TRIM(RIGHT(SUBSTITUTE(TRIM(SUBSTITUTE($U284,CHAR(160)," "))," ",REPT(" ",60)),60)))&amp;".jpg")</f>
        <v/>
      </c>
    </row>
    <row r="285" ht="14" customHeight="1">
      <c r="O285" s="196">
        <f>_xlfn.LET(_xlpm.d,_xlfn.XLOOKUP(M285,'[1]Birth Dates'!$A:$A,'[1]Birth Dates'!$B:$B,"",0),IF(_xlpm.d=0,"",_xlpm.d))</f>
        <v/>
      </c>
      <c r="P285" s="196">
        <f>IF(OR(O285="",A285="",NOT(ISNUMBER(O285)),O285&gt;A285),"",DATEDIF(O285,A285,"Y")&amp;" years, "&amp;DATEDIF(O285,A285,"YM")&amp;" months, "&amp;DATEDIF(O285,A285,"MD")&amp;" days")</f>
        <v/>
      </c>
      <c r="S285" s="196">
        <f>_xlfn.LET(_xlpm.d,_xlfn.XLOOKUP(Q285,'[1]Birth Dates'!$A:$A,'[1]Birth Dates'!$B:$B,"",0),IF(_xlpm.d=0,"",_xlpm.d))</f>
        <v/>
      </c>
      <c r="T285" s="196">
        <f>IF(OR(S285="",A285="",NOT(ISNUMBER(S285)),S285&gt;A285),"",DATEDIF(S285,A285,"Y")&amp;" years, "&amp;DATEDIF(S285,A285,"YM")&amp;" months, "&amp;DATEDIF(S285,A285,"MD")&amp;" days")</f>
        <v/>
      </c>
      <c r="W285" s="196">
        <f>_xlfn.LET(_xlpm.d,_xlfn.XLOOKUP(U285,'[1]Birth Dates'!$A:$A,'[1]Birth Dates'!$B:$B,"",0),IF(_xlpm.d=0,"",_xlpm.d))</f>
        <v/>
      </c>
      <c r="X285" s="196">
        <f>IF(OR(W285="",A285="",NOT(ISNUMBER(W285)),W285&gt;A285),"",DATEDIF(W285,A285,"Y")&amp;" years, "&amp;DATEDIF(W285,A285,"YM")&amp;" months, "&amp;DATEDIF(W285,A285,"MD")&amp;" days")</f>
        <v/>
      </c>
      <c r="AR285" s="175">
        <f>IF($B285="","",TEXT($A285,"yyyymmdd")&amp;"_P"&amp;$C285&amp;"_C"&amp;$F285&amp;"_"&amp;TRIM(RIGHT(SUBSTITUTE(TRIM(SUBSTITUTE($M285,CHAR(160)," "))," ",REPT(" ",60)),60))&amp;IF($Q285="","","-"&amp;TRIM(RIGHT(SUBSTITUTE(TRIM(SUBSTITUTE($Q285,CHAR(160)," "))," ",REPT(" ",60)),60)))&amp;IF($U285="","","-"&amp;TRIM(RIGHT(SUBSTITUTE(TRIM(SUBSTITUTE($U285,CHAR(160)," "))," ",REPT(" ",60)),60)))&amp;".jpg")</f>
        <v/>
      </c>
    </row>
    <row r="286" ht="14" customHeight="1">
      <c r="O286" s="196">
        <f>_xlfn.LET(_xlpm.d,_xlfn.XLOOKUP(M286,'[1]Birth Dates'!$A:$A,'[1]Birth Dates'!$B:$B,"",0),IF(_xlpm.d=0,"",_xlpm.d))</f>
        <v/>
      </c>
      <c r="P286" s="196">
        <f>IF(OR(O286="",A286="",NOT(ISNUMBER(O286)),O286&gt;A286),"",DATEDIF(O286,A286,"Y")&amp;" years, "&amp;DATEDIF(O286,A286,"YM")&amp;" months, "&amp;DATEDIF(O286,A286,"MD")&amp;" days")</f>
        <v/>
      </c>
      <c r="S286" s="196">
        <f>_xlfn.LET(_xlpm.d,_xlfn.XLOOKUP(Q286,'[1]Birth Dates'!$A:$A,'[1]Birth Dates'!$B:$B,"",0),IF(_xlpm.d=0,"",_xlpm.d))</f>
        <v/>
      </c>
      <c r="T286" s="196">
        <f>IF(OR(S286="",A286="",NOT(ISNUMBER(S286)),S286&gt;A286),"",DATEDIF(S286,A286,"Y")&amp;" years, "&amp;DATEDIF(S286,A286,"YM")&amp;" months, "&amp;DATEDIF(S286,A286,"MD")&amp;" days")</f>
        <v/>
      </c>
      <c r="W286" s="196">
        <f>_xlfn.LET(_xlpm.d,_xlfn.XLOOKUP(U286,'[1]Birth Dates'!$A:$A,'[1]Birth Dates'!$B:$B,"",0),IF(_xlpm.d=0,"",_xlpm.d))</f>
        <v/>
      </c>
      <c r="X286" s="196">
        <f>IF(OR(W286="",A286="",NOT(ISNUMBER(W286)),W286&gt;A286),"",DATEDIF(W286,A286,"Y")&amp;" years, "&amp;DATEDIF(W286,A286,"YM")&amp;" months, "&amp;DATEDIF(W286,A286,"MD")&amp;" days")</f>
        <v/>
      </c>
      <c r="AR286" s="175">
        <f>IF($B286="","",TEXT($A286,"yyyymmdd")&amp;"_P"&amp;$C286&amp;"_C"&amp;$F286&amp;"_"&amp;TRIM(RIGHT(SUBSTITUTE(TRIM(SUBSTITUTE($M286,CHAR(160)," "))," ",REPT(" ",60)),60))&amp;IF($Q286="","","-"&amp;TRIM(RIGHT(SUBSTITUTE(TRIM(SUBSTITUTE($Q286,CHAR(160)," "))," ",REPT(" ",60)),60)))&amp;IF($U286="","","-"&amp;TRIM(RIGHT(SUBSTITUTE(TRIM(SUBSTITUTE($U286,CHAR(160)," "))," ",REPT(" ",60)),60)))&amp;".jpg")</f>
        <v/>
      </c>
    </row>
    <row r="287" ht="14" customHeight="1">
      <c r="O287" s="196">
        <f>_xlfn.LET(_xlpm.d,_xlfn.XLOOKUP(M287,'[1]Birth Dates'!$A:$A,'[1]Birth Dates'!$B:$B,"",0),IF(_xlpm.d=0,"",_xlpm.d))</f>
        <v/>
      </c>
      <c r="P287" s="196">
        <f>IF(OR(O287="",A287="",NOT(ISNUMBER(O287)),O287&gt;A287),"",DATEDIF(O287,A287,"Y")&amp;" years, "&amp;DATEDIF(O287,A287,"YM")&amp;" months, "&amp;DATEDIF(O287,A287,"MD")&amp;" days")</f>
        <v/>
      </c>
      <c r="S287" s="196">
        <f>_xlfn.LET(_xlpm.d,_xlfn.XLOOKUP(Q287,'[1]Birth Dates'!$A:$A,'[1]Birth Dates'!$B:$B,"",0),IF(_xlpm.d=0,"",_xlpm.d))</f>
        <v/>
      </c>
      <c r="T287" s="196">
        <f>IF(OR(S287="",A287="",NOT(ISNUMBER(S287)),S287&gt;A287),"",DATEDIF(S287,A287,"Y")&amp;" years, "&amp;DATEDIF(S287,A287,"YM")&amp;" months, "&amp;DATEDIF(S287,A287,"MD")&amp;" days")</f>
        <v/>
      </c>
      <c r="W287" s="196">
        <f>_xlfn.LET(_xlpm.d,_xlfn.XLOOKUP(U287,'[1]Birth Dates'!$A:$A,'[1]Birth Dates'!$B:$B,"",0),IF(_xlpm.d=0,"",_xlpm.d))</f>
        <v/>
      </c>
      <c r="X287" s="196">
        <f>IF(OR(W287="",A287="",NOT(ISNUMBER(W287)),W287&gt;A287),"",DATEDIF(W287,A287,"Y")&amp;" years, "&amp;DATEDIF(W287,A287,"YM")&amp;" months, "&amp;DATEDIF(W287,A287,"MD")&amp;" days")</f>
        <v/>
      </c>
      <c r="AR287" s="175">
        <f>IF($B287="","",TEXT($A287,"yyyymmdd")&amp;"_P"&amp;$C287&amp;"_C"&amp;$F287&amp;"_"&amp;TRIM(RIGHT(SUBSTITUTE(TRIM(SUBSTITUTE($M287,CHAR(160)," "))," ",REPT(" ",60)),60))&amp;IF($Q287="","","-"&amp;TRIM(RIGHT(SUBSTITUTE(TRIM(SUBSTITUTE($Q287,CHAR(160)," "))," ",REPT(" ",60)),60)))&amp;IF($U287="","","-"&amp;TRIM(RIGHT(SUBSTITUTE(TRIM(SUBSTITUTE($U287,CHAR(160)," "))," ",REPT(" ",60)),60)))&amp;".jpg")</f>
        <v/>
      </c>
    </row>
    <row r="288" ht="14" customHeight="1">
      <c r="O288" s="196">
        <f>_xlfn.LET(_xlpm.d,_xlfn.XLOOKUP(M288,'[1]Birth Dates'!$A:$A,'[1]Birth Dates'!$B:$B,"",0),IF(_xlpm.d=0,"",_xlpm.d))</f>
        <v/>
      </c>
      <c r="P288" s="196">
        <f>IF(OR(O288="",A288="",NOT(ISNUMBER(O288)),O288&gt;A288),"",DATEDIF(O288,A288,"Y")&amp;" years, "&amp;DATEDIF(O288,A288,"YM")&amp;" months, "&amp;DATEDIF(O288,A288,"MD")&amp;" days")</f>
        <v/>
      </c>
      <c r="S288" s="196">
        <f>_xlfn.LET(_xlpm.d,_xlfn.XLOOKUP(Q288,'[1]Birth Dates'!$A:$A,'[1]Birth Dates'!$B:$B,"",0),IF(_xlpm.d=0,"",_xlpm.d))</f>
        <v/>
      </c>
      <c r="T288" s="196">
        <f>IF(OR(S288="",A288="",NOT(ISNUMBER(S288)),S288&gt;A288),"",DATEDIF(S288,A288,"Y")&amp;" years, "&amp;DATEDIF(S288,A288,"YM")&amp;" months, "&amp;DATEDIF(S288,A288,"MD")&amp;" days")</f>
        <v/>
      </c>
      <c r="W288" s="196">
        <f>_xlfn.LET(_xlpm.d,_xlfn.XLOOKUP(U288,'[1]Birth Dates'!$A:$A,'[1]Birth Dates'!$B:$B,"",0),IF(_xlpm.d=0,"",_xlpm.d))</f>
        <v/>
      </c>
      <c r="X288" s="196">
        <f>IF(OR(W288="",A288="",NOT(ISNUMBER(W288)),W288&gt;A288),"",DATEDIF(W288,A288,"Y")&amp;" years, "&amp;DATEDIF(W288,A288,"YM")&amp;" months, "&amp;DATEDIF(W288,A288,"MD")&amp;" days")</f>
        <v/>
      </c>
      <c r="AR288" s="175">
        <f>IF($B288="","",TEXT($A288,"yyyymmdd")&amp;"_P"&amp;$C288&amp;"_C"&amp;$F288&amp;"_"&amp;TRIM(RIGHT(SUBSTITUTE(TRIM(SUBSTITUTE($M288,CHAR(160)," "))," ",REPT(" ",60)),60))&amp;IF($Q288="","","-"&amp;TRIM(RIGHT(SUBSTITUTE(TRIM(SUBSTITUTE($Q288,CHAR(160)," "))," ",REPT(" ",60)),60)))&amp;IF($U288="","","-"&amp;TRIM(RIGHT(SUBSTITUTE(TRIM(SUBSTITUTE($U288,CHAR(160)," "))," ",REPT(" ",60)),60)))&amp;".jpg")</f>
        <v/>
      </c>
    </row>
    <row r="289" ht="14" customHeight="1">
      <c r="O289" s="196">
        <f>_xlfn.LET(_xlpm.d,_xlfn.XLOOKUP(M289,'[1]Birth Dates'!$A:$A,'[1]Birth Dates'!$B:$B,"",0),IF(_xlpm.d=0,"",_xlpm.d))</f>
        <v/>
      </c>
      <c r="P289" s="196">
        <f>IF(OR(O289="",A289="",NOT(ISNUMBER(O289)),O289&gt;A289),"",DATEDIF(O289,A289,"Y")&amp;" years, "&amp;DATEDIF(O289,A289,"YM")&amp;" months, "&amp;DATEDIF(O289,A289,"MD")&amp;" days")</f>
        <v/>
      </c>
      <c r="S289" s="196">
        <f>_xlfn.LET(_xlpm.d,_xlfn.XLOOKUP(Q289,'[1]Birth Dates'!$A:$A,'[1]Birth Dates'!$B:$B,"",0),IF(_xlpm.d=0,"",_xlpm.d))</f>
        <v/>
      </c>
      <c r="T289" s="196">
        <f>IF(OR(S289="",A289="",NOT(ISNUMBER(S289)),S289&gt;A289),"",DATEDIF(S289,A289,"Y")&amp;" years, "&amp;DATEDIF(S289,A289,"YM")&amp;" months, "&amp;DATEDIF(S289,A289,"MD")&amp;" days")</f>
        <v/>
      </c>
      <c r="W289" s="196">
        <f>_xlfn.LET(_xlpm.d,_xlfn.XLOOKUP(U289,'[1]Birth Dates'!$A:$A,'[1]Birth Dates'!$B:$B,"",0),IF(_xlpm.d=0,"",_xlpm.d))</f>
        <v/>
      </c>
      <c r="X289" s="196">
        <f>IF(OR(W289="",A289="",NOT(ISNUMBER(W289)),W289&gt;A289),"",DATEDIF(W289,A289,"Y")&amp;" years, "&amp;DATEDIF(W289,A289,"YM")&amp;" months, "&amp;DATEDIF(W289,A289,"MD")&amp;" days")</f>
        <v/>
      </c>
      <c r="AR289" s="175">
        <f>IF($B289="","",TEXT($A289,"yyyymmdd")&amp;"_P"&amp;$C289&amp;"_C"&amp;$F289&amp;"_"&amp;TRIM(RIGHT(SUBSTITUTE(TRIM(SUBSTITUTE($M289,CHAR(160)," "))," ",REPT(" ",60)),60))&amp;IF($Q289="","","-"&amp;TRIM(RIGHT(SUBSTITUTE(TRIM(SUBSTITUTE($Q289,CHAR(160)," "))," ",REPT(" ",60)),60)))&amp;IF($U289="","","-"&amp;TRIM(RIGHT(SUBSTITUTE(TRIM(SUBSTITUTE($U289,CHAR(160)," "))," ",REPT(" ",60)),60)))&amp;".jpg")</f>
        <v/>
      </c>
    </row>
    <row r="290" ht="14" customHeight="1">
      <c r="O290" s="196">
        <f>_xlfn.LET(_xlpm.d,_xlfn.XLOOKUP(M290,'[1]Birth Dates'!$A:$A,'[1]Birth Dates'!$B:$B,"",0),IF(_xlpm.d=0,"",_xlpm.d))</f>
        <v/>
      </c>
      <c r="P290" s="196">
        <f>IF(OR(O290="",A290="",NOT(ISNUMBER(O290)),O290&gt;A290),"",DATEDIF(O290,A290,"Y")&amp;" years, "&amp;DATEDIF(O290,A290,"YM")&amp;" months, "&amp;DATEDIF(O290,A290,"MD")&amp;" days")</f>
        <v/>
      </c>
      <c r="S290" s="196">
        <f>_xlfn.LET(_xlpm.d,_xlfn.XLOOKUP(Q290,'[1]Birth Dates'!$A:$A,'[1]Birth Dates'!$B:$B,"",0),IF(_xlpm.d=0,"",_xlpm.d))</f>
        <v/>
      </c>
      <c r="T290" s="196">
        <f>IF(OR(S290="",A290="",NOT(ISNUMBER(S290)),S290&gt;A290),"",DATEDIF(S290,A290,"Y")&amp;" years, "&amp;DATEDIF(S290,A290,"YM")&amp;" months, "&amp;DATEDIF(S290,A290,"MD")&amp;" days")</f>
        <v/>
      </c>
      <c r="W290" s="196">
        <f>_xlfn.LET(_xlpm.d,_xlfn.XLOOKUP(U290,'[1]Birth Dates'!$A:$A,'[1]Birth Dates'!$B:$B,"",0),IF(_xlpm.d=0,"",_xlpm.d))</f>
        <v/>
      </c>
      <c r="X290" s="196">
        <f>IF(OR(W290="",A290="",NOT(ISNUMBER(W290)),W290&gt;A290),"",DATEDIF(W290,A290,"Y")&amp;" years, "&amp;DATEDIF(W290,A290,"YM")&amp;" months, "&amp;DATEDIF(W290,A290,"MD")&amp;" days")</f>
        <v/>
      </c>
      <c r="AR290" s="226">
        <f>IF($B290="","",TEXT($A290,"yyyymmdd")&amp;"_P"&amp;$C290&amp;"_C"&amp;$F290&amp;"_"&amp;TRIM(RIGHT(SUBSTITUTE(TRIM(SUBSTITUTE($M290,CHAR(160)," "))," ",REPT(" ",60)),60))&amp;IF($Q290="","","-"&amp;TRIM(RIGHT(SUBSTITUTE(TRIM(SUBSTITUTE($Q290,CHAR(160)," "))," ",REPT(" ",60)),60)))&amp;IF($U290="","","-"&amp;TRIM(RIGHT(SUBSTITUTE(TRIM(SUBSTITUTE($U290,CHAR(160)," "))," ",REPT(" ",60)),60)))&amp;".jpg")</f>
        <v/>
      </c>
    </row>
    <row r="291" ht="14" customHeight="1">
      <c r="O291" s="196">
        <f>_xlfn.LET(_xlpm.d,_xlfn.XLOOKUP(M291,'[1]Birth Dates'!$A:$A,'[1]Birth Dates'!$B:$B,"",0),IF(_xlpm.d=0,"",_xlpm.d))</f>
        <v/>
      </c>
      <c r="P291" s="196">
        <f>IF(OR(O291="",A291="",NOT(ISNUMBER(O291)),O291&gt;A291),"",DATEDIF(O291,A291,"Y")&amp;" years, "&amp;DATEDIF(O291,A291,"YM")&amp;" months, "&amp;DATEDIF(O291,A291,"MD")&amp;" days")</f>
        <v/>
      </c>
      <c r="S291" s="196">
        <f>_xlfn.LET(_xlpm.d,_xlfn.XLOOKUP(Q291,'[1]Birth Dates'!$A:$A,'[1]Birth Dates'!$B:$B,"",0),IF(_xlpm.d=0,"",_xlpm.d))</f>
        <v/>
      </c>
      <c r="T291" s="196">
        <f>IF(OR(S291="",A291="",NOT(ISNUMBER(S291)),S291&gt;A291),"",DATEDIF(S291,A291,"Y")&amp;" years, "&amp;DATEDIF(S291,A291,"YM")&amp;" months, "&amp;DATEDIF(S291,A291,"MD")&amp;" days")</f>
        <v/>
      </c>
      <c r="W291" s="196">
        <f>_xlfn.LET(_xlpm.d,_xlfn.XLOOKUP(U291,'[1]Birth Dates'!$A:$A,'[1]Birth Dates'!$B:$B,"",0),IF(_xlpm.d=0,"",_xlpm.d))</f>
        <v/>
      </c>
      <c r="X291" s="196">
        <f>IF(OR(W291="",A291="",NOT(ISNUMBER(W291)),W291&gt;A291),"",DATEDIF(W291,A291,"Y")&amp;" years, "&amp;DATEDIF(W291,A291,"YM")&amp;" months, "&amp;DATEDIF(W291,A291,"MD")&amp;" days")</f>
        <v/>
      </c>
      <c r="AR291" s="175">
        <f>IF($B291="","",TEXT($A291,"yyyymmdd")&amp;"_P"&amp;$C291&amp;"_C"&amp;$F291&amp;"_"&amp;TRIM(RIGHT(SUBSTITUTE(TRIM(SUBSTITUTE($M291,CHAR(160)," "))," ",REPT(" ",60)),60))&amp;IF($Q291="","","-"&amp;TRIM(RIGHT(SUBSTITUTE(TRIM(SUBSTITUTE($Q291,CHAR(160)," "))," ",REPT(" ",60)),60)))&amp;IF($U291="","","-"&amp;TRIM(RIGHT(SUBSTITUTE(TRIM(SUBSTITUTE($U291,CHAR(160)," "))," ",REPT(" ",60)),60)))&amp;".jpg")</f>
        <v/>
      </c>
    </row>
    <row r="292" ht="14" customHeight="1">
      <c r="O292" s="196">
        <f>_xlfn.LET(_xlpm.d,_xlfn.XLOOKUP(M292,'[1]Birth Dates'!$A:$A,'[1]Birth Dates'!$B:$B,"",0),IF(_xlpm.d=0,"",_xlpm.d))</f>
        <v/>
      </c>
      <c r="P292" s="196">
        <f>IF(OR(O292="",A292="",NOT(ISNUMBER(O292)),O292&gt;A292),"",DATEDIF(O292,A292,"Y")&amp;" years, "&amp;DATEDIF(O292,A292,"YM")&amp;" months, "&amp;DATEDIF(O292,A292,"MD")&amp;" days")</f>
        <v/>
      </c>
      <c r="S292" s="196">
        <f>_xlfn.LET(_xlpm.d,_xlfn.XLOOKUP(Q292,'[1]Birth Dates'!$A:$A,'[1]Birth Dates'!$B:$B,"",0),IF(_xlpm.d=0,"",_xlpm.d))</f>
        <v/>
      </c>
      <c r="T292" s="196">
        <f>IF(OR(S292="",A292="",NOT(ISNUMBER(S292)),S292&gt;A292),"",DATEDIF(S292,A292,"Y")&amp;" years, "&amp;DATEDIF(S292,A292,"YM")&amp;" months, "&amp;DATEDIF(S292,A292,"MD")&amp;" days")</f>
        <v/>
      </c>
      <c r="W292" s="196">
        <f>_xlfn.LET(_xlpm.d,_xlfn.XLOOKUP(U292,'[1]Birth Dates'!$A:$A,'[1]Birth Dates'!$B:$B,"",0),IF(_xlpm.d=0,"",_xlpm.d))</f>
        <v/>
      </c>
      <c r="X292" s="196">
        <f>IF(OR(W292="",A292="",NOT(ISNUMBER(W292)),W292&gt;A292),"",DATEDIF(W292,A292,"Y")&amp;" years, "&amp;DATEDIF(W292,A292,"YM")&amp;" months, "&amp;DATEDIF(W292,A292,"MD")&amp;" days")</f>
        <v/>
      </c>
      <c r="AR292" s="175">
        <f>IF($B292="","",TEXT($A292,"yyyymmdd")&amp;"_P"&amp;$C292&amp;"_C"&amp;$F292&amp;"_"&amp;TRIM(RIGHT(SUBSTITUTE(TRIM(SUBSTITUTE($M292,CHAR(160)," "))," ",REPT(" ",60)),60))&amp;IF($Q292="","","-"&amp;TRIM(RIGHT(SUBSTITUTE(TRIM(SUBSTITUTE($Q292,CHAR(160)," "))," ",REPT(" ",60)),60)))&amp;IF($U292="","","-"&amp;TRIM(RIGHT(SUBSTITUTE(TRIM(SUBSTITUTE($U292,CHAR(160)," "))," ",REPT(" ",60)),60)))&amp;".jpg")</f>
        <v/>
      </c>
    </row>
    <row r="293" ht="14" customHeight="1">
      <c r="O293" s="196">
        <f>_xlfn.LET(_xlpm.d,_xlfn.XLOOKUP(M293,'[1]Birth Dates'!$A:$A,'[1]Birth Dates'!$B:$B,"",0),IF(_xlpm.d=0,"",_xlpm.d))</f>
        <v/>
      </c>
      <c r="P293" s="196">
        <f>IF(OR(O293="",A293="",NOT(ISNUMBER(O293)),O293&gt;A293),"",DATEDIF(O293,A293,"Y")&amp;" years, "&amp;DATEDIF(O293,A293,"YM")&amp;" months, "&amp;DATEDIF(O293,A293,"MD")&amp;" days")</f>
        <v/>
      </c>
      <c r="S293" s="196">
        <f>_xlfn.LET(_xlpm.d,_xlfn.XLOOKUP(Q293,'[1]Birth Dates'!$A:$A,'[1]Birth Dates'!$B:$B,"",0),IF(_xlpm.d=0,"",_xlpm.d))</f>
        <v/>
      </c>
      <c r="T293" s="196">
        <f>IF(OR(S293="",A293="",NOT(ISNUMBER(S293)),S293&gt;A293),"",DATEDIF(S293,A293,"Y")&amp;" years, "&amp;DATEDIF(S293,A293,"YM")&amp;" months, "&amp;DATEDIF(S293,A293,"MD")&amp;" days")</f>
        <v/>
      </c>
      <c r="W293" s="196">
        <f>_xlfn.LET(_xlpm.d,_xlfn.XLOOKUP(U293,'[1]Birth Dates'!$A:$A,'[1]Birth Dates'!$B:$B,"",0),IF(_xlpm.d=0,"",_xlpm.d))</f>
        <v/>
      </c>
      <c r="X293" s="196">
        <f>IF(OR(W293="",A293="",NOT(ISNUMBER(W293)),W293&gt;A293),"",DATEDIF(W293,A293,"Y")&amp;" years, "&amp;DATEDIF(W293,A293,"YM")&amp;" months, "&amp;DATEDIF(W293,A293,"MD")&amp;" days")</f>
        <v/>
      </c>
      <c r="AR293" s="175">
        <f>IF($B293="","",TEXT($A293,"yyyymmdd")&amp;"_P"&amp;$C293&amp;"_C"&amp;$F293&amp;"_"&amp;TRIM(RIGHT(SUBSTITUTE(TRIM(SUBSTITUTE($M293,CHAR(160)," "))," ",REPT(" ",60)),60))&amp;IF($Q293="","","-"&amp;TRIM(RIGHT(SUBSTITUTE(TRIM(SUBSTITUTE($Q293,CHAR(160)," "))," ",REPT(" ",60)),60)))&amp;IF($U293="","","-"&amp;TRIM(RIGHT(SUBSTITUTE(TRIM(SUBSTITUTE($U293,CHAR(160)," "))," ",REPT(" ",60)),60)))&amp;".jpg")</f>
        <v/>
      </c>
    </row>
    <row r="294" ht="14" customHeight="1">
      <c r="O294" s="196">
        <f>_xlfn.LET(_xlpm.d,_xlfn.XLOOKUP(M294,'[1]Birth Dates'!$A:$A,'[1]Birth Dates'!$B:$B,"",0),IF(_xlpm.d=0,"",_xlpm.d))</f>
        <v/>
      </c>
      <c r="P294" s="196">
        <f>IF(OR(O294="",A294="",NOT(ISNUMBER(O294)),O294&gt;A294),"",DATEDIF(O294,A294,"Y")&amp;" years, "&amp;DATEDIF(O294,A294,"YM")&amp;" months, "&amp;DATEDIF(O294,A294,"MD")&amp;" days")</f>
        <v/>
      </c>
      <c r="S294" s="196">
        <f>_xlfn.LET(_xlpm.d,_xlfn.XLOOKUP(Q294,'[1]Birth Dates'!$A:$A,'[1]Birth Dates'!$B:$B,"",0),IF(_xlpm.d=0,"",_xlpm.d))</f>
        <v/>
      </c>
      <c r="T294" s="196">
        <f>IF(OR(S294="",A294="",NOT(ISNUMBER(S294)),S294&gt;A294),"",DATEDIF(S294,A294,"Y")&amp;" years, "&amp;DATEDIF(S294,A294,"YM")&amp;" months, "&amp;DATEDIF(S294,A294,"MD")&amp;" days")</f>
        <v/>
      </c>
      <c r="W294" s="196">
        <f>_xlfn.LET(_xlpm.d,_xlfn.XLOOKUP(U294,'[1]Birth Dates'!$A:$A,'[1]Birth Dates'!$B:$B,"",0),IF(_xlpm.d=0,"",_xlpm.d))</f>
        <v/>
      </c>
      <c r="X294" s="196">
        <f>IF(OR(W294="",A294="",NOT(ISNUMBER(W294)),W294&gt;A294),"",DATEDIF(W294,A294,"Y")&amp;" years, "&amp;DATEDIF(W294,A294,"YM")&amp;" months, "&amp;DATEDIF(W294,A294,"MD")&amp;" days")</f>
        <v/>
      </c>
      <c r="AR294" s="175">
        <f>IF($B294="","",TEXT($A294,"yyyymmdd")&amp;"_P"&amp;$C294&amp;"_C"&amp;$F294&amp;"_"&amp;TRIM(RIGHT(SUBSTITUTE(TRIM(SUBSTITUTE($M294,CHAR(160)," "))," ",REPT(" ",60)),60))&amp;IF($Q294="","","-"&amp;TRIM(RIGHT(SUBSTITUTE(TRIM(SUBSTITUTE($Q294,CHAR(160)," "))," ",REPT(" ",60)),60)))&amp;IF($U294="","","-"&amp;TRIM(RIGHT(SUBSTITUTE(TRIM(SUBSTITUTE($U294,CHAR(160)," "))," ",REPT(" ",60)),60)))&amp;".jpg")</f>
        <v/>
      </c>
    </row>
    <row r="295" ht="14" customHeight="1">
      <c r="O295" s="196">
        <f>_xlfn.LET(_xlpm.d,_xlfn.XLOOKUP(M295,'[1]Birth Dates'!$A:$A,'[1]Birth Dates'!$B:$B,"",0),IF(_xlpm.d=0,"",_xlpm.d))</f>
        <v/>
      </c>
      <c r="P295" s="196">
        <f>IF(OR(O295="",A295="",NOT(ISNUMBER(O295)),O295&gt;A295),"",DATEDIF(O295,A295,"Y")&amp;" years, "&amp;DATEDIF(O295,A295,"YM")&amp;" months, "&amp;DATEDIF(O295,A295,"MD")&amp;" days")</f>
        <v/>
      </c>
      <c r="S295" s="196">
        <f>_xlfn.LET(_xlpm.d,_xlfn.XLOOKUP(Q295,'[1]Birth Dates'!$A:$A,'[1]Birth Dates'!$B:$B,"",0),IF(_xlpm.d=0,"",_xlpm.d))</f>
        <v/>
      </c>
      <c r="T295" s="196">
        <f>IF(OR(S295="",A295="",NOT(ISNUMBER(S295)),S295&gt;A295),"",DATEDIF(S295,A295,"Y")&amp;" years, "&amp;DATEDIF(S295,A295,"YM")&amp;" months, "&amp;DATEDIF(S295,A295,"MD")&amp;" days")</f>
        <v/>
      </c>
      <c r="W295" s="196">
        <f>_xlfn.LET(_xlpm.d,_xlfn.XLOOKUP(U295,'[1]Birth Dates'!$A:$A,'[1]Birth Dates'!$B:$B,"",0),IF(_xlpm.d=0,"",_xlpm.d))</f>
        <v/>
      </c>
      <c r="X295" s="196">
        <f>IF(OR(W295="",A295="",NOT(ISNUMBER(W295)),W295&gt;A295),"",DATEDIF(W295,A295,"Y")&amp;" years, "&amp;DATEDIF(W295,A295,"YM")&amp;" months, "&amp;DATEDIF(W295,A295,"MD")&amp;" days")</f>
        <v/>
      </c>
      <c r="AR295" s="175">
        <f>IF($B295="","",TEXT($A295,"yyyymmdd")&amp;"_P"&amp;$C295&amp;"_C"&amp;$F295&amp;"_"&amp;TRIM(RIGHT(SUBSTITUTE(TRIM(SUBSTITUTE($M295,CHAR(160)," "))," ",REPT(" ",60)),60))&amp;IF($Q295="","","-"&amp;TRIM(RIGHT(SUBSTITUTE(TRIM(SUBSTITUTE($Q295,CHAR(160)," "))," ",REPT(" ",60)),60)))&amp;IF($U295="","","-"&amp;TRIM(RIGHT(SUBSTITUTE(TRIM(SUBSTITUTE($U295,CHAR(160)," "))," ",REPT(" ",60)),60)))&amp;".jpg")</f>
        <v/>
      </c>
    </row>
    <row r="296" ht="14" customHeight="1">
      <c r="O296" s="196">
        <f>_xlfn.LET(_xlpm.d,_xlfn.XLOOKUP(M296,'[1]Birth Dates'!$A:$A,'[1]Birth Dates'!$B:$B,"",0),IF(_xlpm.d=0,"",_xlpm.d))</f>
        <v/>
      </c>
      <c r="P296" s="196">
        <f>IF(OR(O296="",A296="",NOT(ISNUMBER(O296)),O296&gt;A296),"",DATEDIF(O296,A296,"Y")&amp;" years, "&amp;DATEDIF(O296,A296,"YM")&amp;" months, "&amp;DATEDIF(O296,A296,"MD")&amp;" days")</f>
        <v/>
      </c>
      <c r="S296" s="196">
        <f>_xlfn.LET(_xlpm.d,_xlfn.XLOOKUP(Q296,'[1]Birth Dates'!$A:$A,'[1]Birth Dates'!$B:$B,"",0),IF(_xlpm.d=0,"",_xlpm.d))</f>
        <v/>
      </c>
      <c r="T296" s="196">
        <f>IF(OR(S296="",A296="",NOT(ISNUMBER(S296)),S296&gt;A296),"",DATEDIF(S296,A296,"Y")&amp;" years, "&amp;DATEDIF(S296,A296,"YM")&amp;" months, "&amp;DATEDIF(S296,A296,"MD")&amp;" days")</f>
        <v/>
      </c>
      <c r="W296" s="196">
        <f>_xlfn.LET(_xlpm.d,_xlfn.XLOOKUP(U296,'[1]Birth Dates'!$A:$A,'[1]Birth Dates'!$B:$B,"",0),IF(_xlpm.d=0,"",_xlpm.d))</f>
        <v/>
      </c>
      <c r="X296" s="196">
        <f>IF(OR(W296="",A296="",NOT(ISNUMBER(W296)),W296&gt;A296),"",DATEDIF(W296,A296,"Y")&amp;" years, "&amp;DATEDIF(W296,A296,"YM")&amp;" months, "&amp;DATEDIF(W296,A296,"MD")&amp;" days")</f>
        <v/>
      </c>
      <c r="AR296" s="175">
        <f>IF($B296="","",TEXT($A296,"yyyymmdd")&amp;"_P"&amp;$C296&amp;"_C"&amp;$F296&amp;"_"&amp;TRIM(RIGHT(SUBSTITUTE(TRIM(SUBSTITUTE($M296,CHAR(160)," "))," ",REPT(" ",60)),60))&amp;IF($Q296="","","-"&amp;TRIM(RIGHT(SUBSTITUTE(TRIM(SUBSTITUTE($Q296,CHAR(160)," "))," ",REPT(" ",60)),60)))&amp;IF($U296="","","-"&amp;TRIM(RIGHT(SUBSTITUTE(TRIM(SUBSTITUTE($U296,CHAR(160)," "))," ",REPT(" ",60)),60)))&amp;".jpg")</f>
        <v/>
      </c>
    </row>
    <row r="297" ht="14" customHeight="1">
      <c r="O297" s="196">
        <f>_xlfn.LET(_xlpm.d,_xlfn.XLOOKUP(M297,'[1]Birth Dates'!$A:$A,'[1]Birth Dates'!$B:$B,"",0),IF(_xlpm.d=0,"",_xlpm.d))</f>
        <v/>
      </c>
      <c r="P297" s="196">
        <f>IF(OR(O297="",A297="",NOT(ISNUMBER(O297)),O297&gt;A297),"",DATEDIF(O297,A297,"Y")&amp;" years, "&amp;DATEDIF(O297,A297,"YM")&amp;" months, "&amp;DATEDIF(O297,A297,"MD")&amp;" days")</f>
        <v/>
      </c>
      <c r="S297" s="196">
        <f>_xlfn.LET(_xlpm.d,_xlfn.XLOOKUP(Q297,'[1]Birth Dates'!$A:$A,'[1]Birth Dates'!$B:$B,"",0),IF(_xlpm.d=0,"",_xlpm.d))</f>
        <v/>
      </c>
      <c r="T297" s="196">
        <f>IF(OR(S297="",A297="",NOT(ISNUMBER(S297)),S297&gt;A297),"",DATEDIF(S297,A297,"Y")&amp;" years, "&amp;DATEDIF(S297,A297,"YM")&amp;" months, "&amp;DATEDIF(S297,A297,"MD")&amp;" days")</f>
        <v/>
      </c>
      <c r="W297" s="196">
        <f>_xlfn.LET(_xlpm.d,_xlfn.XLOOKUP(U297,'[1]Birth Dates'!$A:$A,'[1]Birth Dates'!$B:$B,"",0),IF(_xlpm.d=0,"",_xlpm.d))</f>
        <v/>
      </c>
      <c r="X297" s="196">
        <f>IF(OR(W297="",A297="",NOT(ISNUMBER(W297)),W297&gt;A297),"",DATEDIF(W297,A297,"Y")&amp;" years, "&amp;DATEDIF(W297,A297,"YM")&amp;" months, "&amp;DATEDIF(W297,A297,"MD")&amp;" days")</f>
        <v/>
      </c>
      <c r="AR297" s="175">
        <f>IF($B297="","",TEXT($A297,"yyyymmdd")&amp;"_P"&amp;$C297&amp;"_C"&amp;$F297&amp;"_"&amp;TRIM(RIGHT(SUBSTITUTE(TRIM(SUBSTITUTE($M297,CHAR(160)," "))," ",REPT(" ",60)),60))&amp;IF($Q297="","","-"&amp;TRIM(RIGHT(SUBSTITUTE(TRIM(SUBSTITUTE($Q297,CHAR(160)," "))," ",REPT(" ",60)),60)))&amp;IF($U297="","","-"&amp;TRIM(RIGHT(SUBSTITUTE(TRIM(SUBSTITUTE($U297,CHAR(160)," "))," ",REPT(" ",60)),60)))&amp;".jpg")</f>
        <v/>
      </c>
    </row>
    <row r="298" ht="14" customHeight="1">
      <c r="O298" s="196">
        <f>_xlfn.LET(_xlpm.d,_xlfn.XLOOKUP(M298,'[1]Birth Dates'!$A:$A,'[1]Birth Dates'!$B:$B,"",0),IF(_xlpm.d=0,"",_xlpm.d))</f>
        <v/>
      </c>
      <c r="P298" s="196">
        <f>IF(OR(O298="",A298="",NOT(ISNUMBER(O298)),O298&gt;A298),"",DATEDIF(O298,A298,"Y")&amp;" years, "&amp;DATEDIF(O298,A298,"YM")&amp;" months, "&amp;DATEDIF(O298,A298,"MD")&amp;" days")</f>
        <v/>
      </c>
      <c r="S298" s="196">
        <f>_xlfn.LET(_xlpm.d,_xlfn.XLOOKUP(Q298,'[1]Birth Dates'!$A:$A,'[1]Birth Dates'!$B:$B,"",0),IF(_xlpm.d=0,"",_xlpm.d))</f>
        <v/>
      </c>
      <c r="T298" s="196">
        <f>IF(OR(S298="",A298="",NOT(ISNUMBER(S298)),S298&gt;A298),"",DATEDIF(S298,A298,"Y")&amp;" years, "&amp;DATEDIF(S298,A298,"YM")&amp;" months, "&amp;DATEDIF(S298,A298,"MD")&amp;" days")</f>
        <v/>
      </c>
      <c r="W298" s="196">
        <f>_xlfn.LET(_xlpm.d,_xlfn.XLOOKUP(U298,'[1]Birth Dates'!$A:$A,'[1]Birth Dates'!$B:$B,"",0),IF(_xlpm.d=0,"",_xlpm.d))</f>
        <v/>
      </c>
      <c r="X298" s="196">
        <f>IF(OR(W298="",A298="",NOT(ISNUMBER(W298)),W298&gt;A298),"",DATEDIF(W298,A298,"Y")&amp;" years, "&amp;DATEDIF(W298,A298,"YM")&amp;" months, "&amp;DATEDIF(W298,A298,"MD")&amp;" days")</f>
        <v/>
      </c>
      <c r="AR298" s="175">
        <f>IF($B298="","",TEXT($A298,"yyyymmdd")&amp;"_P"&amp;$C298&amp;"_C"&amp;$F298&amp;"_"&amp;TRIM(RIGHT(SUBSTITUTE(TRIM(SUBSTITUTE($M298,CHAR(160)," "))," ",REPT(" ",60)),60))&amp;IF($Q298="","","-"&amp;TRIM(RIGHT(SUBSTITUTE(TRIM(SUBSTITUTE($Q298,CHAR(160)," "))," ",REPT(" ",60)),60)))&amp;IF($U298="","","-"&amp;TRIM(RIGHT(SUBSTITUTE(TRIM(SUBSTITUTE($U298,CHAR(160)," "))," ",REPT(" ",60)),60)))&amp;".jpg")</f>
        <v/>
      </c>
    </row>
    <row r="299" ht="14" customHeight="1">
      <c r="O299" s="196">
        <f>_xlfn.LET(_xlpm.d,_xlfn.XLOOKUP(M299,'[1]Birth Dates'!$A:$A,'[1]Birth Dates'!$B:$B,"",0),IF(_xlpm.d=0,"",_xlpm.d))</f>
        <v/>
      </c>
      <c r="P299" s="196">
        <f>IF(OR(O299="",A299="",NOT(ISNUMBER(O299)),O299&gt;A299),"",DATEDIF(O299,A299,"Y")&amp;" years, "&amp;DATEDIF(O299,A299,"YM")&amp;" months, "&amp;DATEDIF(O299,A299,"MD")&amp;" days")</f>
        <v/>
      </c>
      <c r="S299" s="196">
        <f>_xlfn.LET(_xlpm.d,_xlfn.XLOOKUP(Q299,'[1]Birth Dates'!$A:$A,'[1]Birth Dates'!$B:$B,"",0),IF(_xlpm.d=0,"",_xlpm.d))</f>
        <v/>
      </c>
      <c r="T299" s="196">
        <f>IF(OR(S299="",A299="",NOT(ISNUMBER(S299)),S299&gt;A299),"",DATEDIF(S299,A299,"Y")&amp;" years, "&amp;DATEDIF(S299,A299,"YM")&amp;" months, "&amp;DATEDIF(S299,A299,"MD")&amp;" days")</f>
        <v/>
      </c>
      <c r="W299" s="196">
        <f>_xlfn.LET(_xlpm.d,_xlfn.XLOOKUP(U299,'[1]Birth Dates'!$A:$A,'[1]Birth Dates'!$B:$B,"",0),IF(_xlpm.d=0,"",_xlpm.d))</f>
        <v/>
      </c>
      <c r="X299" s="196">
        <f>IF(OR(W299="",A299="",NOT(ISNUMBER(W299)),W299&gt;A299),"",DATEDIF(W299,A299,"Y")&amp;" years, "&amp;DATEDIF(W299,A299,"YM")&amp;" months, "&amp;DATEDIF(W299,A299,"MD")&amp;" days")</f>
        <v/>
      </c>
      <c r="AR299" s="175">
        <f>IF($B299="","",TEXT($A299,"yyyymmdd")&amp;"_P"&amp;$C299&amp;"_C"&amp;$F299&amp;"_"&amp;TRIM(RIGHT(SUBSTITUTE(TRIM(SUBSTITUTE($M299,CHAR(160)," "))," ",REPT(" ",60)),60))&amp;IF($Q299="","","-"&amp;TRIM(RIGHT(SUBSTITUTE(TRIM(SUBSTITUTE($Q299,CHAR(160)," "))," ",REPT(" ",60)),60)))&amp;IF($U299="","","-"&amp;TRIM(RIGHT(SUBSTITUTE(TRIM(SUBSTITUTE($U299,CHAR(160)," "))," ",REPT(" ",60)),60)))&amp;".jpg")</f>
        <v/>
      </c>
    </row>
    <row r="300" ht="14" customHeight="1">
      <c r="O300" s="196">
        <f>_xlfn.LET(_xlpm.d,_xlfn.XLOOKUP(M300,'[1]Birth Dates'!$A:$A,'[1]Birth Dates'!$B:$B,"",0),IF(_xlpm.d=0,"",_xlpm.d))</f>
        <v/>
      </c>
      <c r="P300" s="196">
        <f>IF(OR(O300="",A300="",NOT(ISNUMBER(O300)),O300&gt;A300),"",DATEDIF(O300,A300,"Y")&amp;" years, "&amp;DATEDIF(O300,A300,"YM")&amp;" months, "&amp;DATEDIF(O300,A300,"MD")&amp;" days")</f>
        <v/>
      </c>
      <c r="S300" s="196">
        <f>_xlfn.LET(_xlpm.d,_xlfn.XLOOKUP(Q300,'[1]Birth Dates'!$A:$A,'[1]Birth Dates'!$B:$B,"",0),IF(_xlpm.d=0,"",_xlpm.d))</f>
        <v/>
      </c>
      <c r="T300" s="196">
        <f>IF(OR(S300="",A300="",NOT(ISNUMBER(S300)),S300&gt;A300),"",DATEDIF(S300,A300,"Y")&amp;" years, "&amp;DATEDIF(S300,A300,"YM")&amp;" months, "&amp;DATEDIF(S300,A300,"MD")&amp;" days")</f>
        <v/>
      </c>
      <c r="W300" s="196">
        <f>_xlfn.LET(_xlpm.d,_xlfn.XLOOKUP(U300,'[1]Birth Dates'!$A:$A,'[1]Birth Dates'!$B:$B,"",0),IF(_xlpm.d=0,"",_xlpm.d))</f>
        <v/>
      </c>
      <c r="X300" s="196">
        <f>IF(OR(W300="",A300="",NOT(ISNUMBER(W300)),W300&gt;A300),"",DATEDIF(W300,A300,"Y")&amp;" years, "&amp;DATEDIF(W300,A300,"YM")&amp;" months, "&amp;DATEDIF(W300,A300,"MD")&amp;" days")</f>
        <v/>
      </c>
      <c r="AR300" s="175">
        <f>IF($B300="","",TEXT($A300,"yyyymmdd")&amp;"_P"&amp;$C300&amp;"_C"&amp;$F300&amp;"_"&amp;TRIM(RIGHT(SUBSTITUTE(TRIM(SUBSTITUTE($M300,CHAR(160)," "))," ",REPT(" ",60)),60))&amp;IF($Q300="","","-"&amp;TRIM(RIGHT(SUBSTITUTE(TRIM(SUBSTITUTE($Q300,CHAR(160)," "))," ",REPT(" ",60)),60)))&amp;IF($U300="","","-"&amp;TRIM(RIGHT(SUBSTITUTE(TRIM(SUBSTITUTE($U300,CHAR(160)," "))," ",REPT(" ",60)),60)))&amp;".jpg")</f>
        <v/>
      </c>
    </row>
    <row r="301" ht="14" customHeight="1">
      <c r="O301" s="196">
        <f>_xlfn.LET(_xlpm.d,_xlfn.XLOOKUP(M301,'[1]Birth Dates'!$A:$A,'[1]Birth Dates'!$B:$B,"",0),IF(_xlpm.d=0,"",_xlpm.d))</f>
        <v/>
      </c>
      <c r="P301" s="196">
        <f>IF(OR(O301="",A301="",NOT(ISNUMBER(O301)),O301&gt;A301),"",DATEDIF(O301,A301,"Y")&amp;" years, "&amp;DATEDIF(O301,A301,"YM")&amp;" months, "&amp;DATEDIF(O301,A301,"MD")&amp;" days")</f>
        <v/>
      </c>
      <c r="S301" s="196">
        <f>_xlfn.LET(_xlpm.d,_xlfn.XLOOKUP(Q301,'[1]Birth Dates'!$A:$A,'[1]Birth Dates'!$B:$B,"",0),IF(_xlpm.d=0,"",_xlpm.d))</f>
        <v/>
      </c>
      <c r="T301" s="196">
        <f>IF(OR(S301="",A301="",NOT(ISNUMBER(S301)),S301&gt;A301),"",DATEDIF(S301,A301,"Y")&amp;" years, "&amp;DATEDIF(S301,A301,"YM")&amp;" months, "&amp;DATEDIF(S301,A301,"MD")&amp;" days")</f>
        <v/>
      </c>
      <c r="W301" s="196">
        <f>_xlfn.LET(_xlpm.d,_xlfn.XLOOKUP(U301,'[1]Birth Dates'!$A:$A,'[1]Birth Dates'!$B:$B,"",0),IF(_xlpm.d=0,"",_xlpm.d))</f>
        <v/>
      </c>
      <c r="X301" s="196">
        <f>IF(OR(W301="",A301="",NOT(ISNUMBER(W301)),W301&gt;A301),"",DATEDIF(W301,A301,"Y")&amp;" years, "&amp;DATEDIF(W301,A301,"YM")&amp;" months, "&amp;DATEDIF(W301,A301,"MD")&amp;" days")</f>
        <v/>
      </c>
      <c r="AR301" s="175">
        <f>IF($B301="","",TEXT($A301,"yyyymmdd")&amp;"_P"&amp;$C301&amp;"_C"&amp;$F301&amp;"_"&amp;TRIM(RIGHT(SUBSTITUTE(TRIM(SUBSTITUTE($M301,CHAR(160)," "))," ",REPT(" ",60)),60))&amp;IF($Q301="","","-"&amp;TRIM(RIGHT(SUBSTITUTE(TRIM(SUBSTITUTE($Q301,CHAR(160)," "))," ",REPT(" ",60)),60)))&amp;IF($U301="","","-"&amp;TRIM(RIGHT(SUBSTITUTE(TRIM(SUBSTITUTE($U301,CHAR(160)," "))," ",REPT(" ",60)),60)))&amp;".jpg")</f>
        <v/>
      </c>
    </row>
    <row r="302" ht="14" customHeight="1">
      <c r="O302" s="196">
        <f>_xlfn.LET(_xlpm.d,_xlfn.XLOOKUP(M302,'[1]Birth Dates'!$A:$A,'[1]Birth Dates'!$B:$B,"",0),IF(_xlpm.d=0,"",_xlpm.d))</f>
        <v/>
      </c>
      <c r="P302" s="196">
        <f>IF(OR(O302="",A302="",NOT(ISNUMBER(O302)),O302&gt;A302),"",DATEDIF(O302,A302,"Y")&amp;" years, "&amp;DATEDIF(O302,A302,"YM")&amp;" months, "&amp;DATEDIF(O302,A302,"MD")&amp;" days")</f>
        <v/>
      </c>
      <c r="S302" s="196">
        <f>_xlfn.LET(_xlpm.d,_xlfn.XLOOKUP(Q302,'[1]Birth Dates'!$A:$A,'[1]Birth Dates'!$B:$B,"",0),IF(_xlpm.d=0,"",_xlpm.d))</f>
        <v/>
      </c>
      <c r="T302" s="196">
        <f>IF(OR(S302="",A302="",NOT(ISNUMBER(S302)),S302&gt;A302),"",DATEDIF(S302,A302,"Y")&amp;" years, "&amp;DATEDIF(S302,A302,"YM")&amp;" months, "&amp;DATEDIF(S302,A302,"MD")&amp;" days")</f>
        <v/>
      </c>
      <c r="W302" s="196">
        <f>_xlfn.LET(_xlpm.d,_xlfn.XLOOKUP(U302,'[1]Birth Dates'!$A:$A,'[1]Birth Dates'!$B:$B,"",0),IF(_xlpm.d=0,"",_xlpm.d))</f>
        <v/>
      </c>
      <c r="X302" s="196">
        <f>IF(OR(W302="",A302="",NOT(ISNUMBER(W302)),W302&gt;A302),"",DATEDIF(W302,A302,"Y")&amp;" years, "&amp;DATEDIF(W302,A302,"YM")&amp;" months, "&amp;DATEDIF(W302,A302,"MD")&amp;" days")</f>
        <v/>
      </c>
      <c r="AR302" s="175">
        <f>IF($B302="","",TEXT($A302,"yyyymmdd")&amp;"_P"&amp;$C302&amp;"_C"&amp;$F302&amp;"_"&amp;TRIM(RIGHT(SUBSTITUTE(TRIM(SUBSTITUTE($M302,CHAR(160)," "))," ",REPT(" ",60)),60))&amp;IF($Q302="","","-"&amp;TRIM(RIGHT(SUBSTITUTE(TRIM(SUBSTITUTE($Q302,CHAR(160)," "))," ",REPT(" ",60)),60)))&amp;IF($U302="","","-"&amp;TRIM(RIGHT(SUBSTITUTE(TRIM(SUBSTITUTE($U302,CHAR(160)," "))," ",REPT(" ",60)),60)))&amp;".jpg")</f>
        <v/>
      </c>
    </row>
    <row r="303" ht="14" customHeight="1">
      <c r="O303" s="196">
        <f>_xlfn.LET(_xlpm.d,_xlfn.XLOOKUP(M303,'[1]Birth Dates'!$A:$A,'[1]Birth Dates'!$B:$B,"",0),IF(_xlpm.d=0,"",_xlpm.d))</f>
        <v/>
      </c>
      <c r="P303" s="196">
        <f>IF(OR(O303="",A303="",NOT(ISNUMBER(O303)),O303&gt;A303),"",DATEDIF(O303,A303,"Y")&amp;" years, "&amp;DATEDIF(O303,A303,"YM")&amp;" months, "&amp;DATEDIF(O303,A303,"MD")&amp;" days")</f>
        <v/>
      </c>
      <c r="S303" s="196">
        <f>_xlfn.LET(_xlpm.d,_xlfn.XLOOKUP(Q303,'[1]Birth Dates'!$A:$A,'[1]Birth Dates'!$B:$B,"",0),IF(_xlpm.d=0,"",_xlpm.d))</f>
        <v/>
      </c>
      <c r="T303" s="196">
        <f>IF(OR(S303="",A303="",NOT(ISNUMBER(S303)),S303&gt;A303),"",DATEDIF(S303,A303,"Y")&amp;" years, "&amp;DATEDIF(S303,A303,"YM")&amp;" months, "&amp;DATEDIF(S303,A303,"MD")&amp;" days")</f>
        <v/>
      </c>
      <c r="W303" s="196">
        <f>_xlfn.LET(_xlpm.d,_xlfn.XLOOKUP(U303,'[1]Birth Dates'!$A:$A,'[1]Birth Dates'!$B:$B,"",0),IF(_xlpm.d=0,"",_xlpm.d))</f>
        <v/>
      </c>
      <c r="X303" s="196">
        <f>IF(OR(W303="",A303="",NOT(ISNUMBER(W303)),W303&gt;A303),"",DATEDIF(W303,A303,"Y")&amp;" years, "&amp;DATEDIF(W303,A303,"YM")&amp;" months, "&amp;DATEDIF(W303,A303,"MD")&amp;" days")</f>
        <v/>
      </c>
      <c r="AR303" s="175">
        <f>IF($B303="","",TEXT($A303,"yyyymmdd")&amp;"_P"&amp;$C303&amp;"_C"&amp;$F303&amp;"_"&amp;TRIM(RIGHT(SUBSTITUTE(TRIM(SUBSTITUTE($M303,CHAR(160)," "))," ",REPT(" ",60)),60))&amp;IF($Q303="","","-"&amp;TRIM(RIGHT(SUBSTITUTE(TRIM(SUBSTITUTE($Q303,CHAR(160)," "))," ",REPT(" ",60)),60)))&amp;IF($U303="","","-"&amp;TRIM(RIGHT(SUBSTITUTE(TRIM(SUBSTITUTE($U303,CHAR(160)," "))," ",REPT(" ",60)),60)))&amp;".jpg")</f>
        <v/>
      </c>
    </row>
    <row r="304" ht="14" customHeight="1">
      <c r="O304" s="196">
        <f>_xlfn.LET(_xlpm.d,_xlfn.XLOOKUP(M304,'[1]Birth Dates'!$A:$A,'[1]Birth Dates'!$B:$B,"",0),IF(_xlpm.d=0,"",_xlpm.d))</f>
        <v/>
      </c>
      <c r="P304" s="196">
        <f>IF(OR(O304="",A304="",NOT(ISNUMBER(O304)),O304&gt;A304),"",DATEDIF(O304,A304,"Y")&amp;" years, "&amp;DATEDIF(O304,A304,"YM")&amp;" months, "&amp;DATEDIF(O304,A304,"MD")&amp;" days")</f>
        <v/>
      </c>
      <c r="S304" s="196">
        <f>_xlfn.LET(_xlpm.d,_xlfn.XLOOKUP(Q304,'[1]Birth Dates'!$A:$A,'[1]Birth Dates'!$B:$B,"",0),IF(_xlpm.d=0,"",_xlpm.d))</f>
        <v/>
      </c>
      <c r="T304" s="196">
        <f>IF(OR(S304="",A304="",NOT(ISNUMBER(S304)),S304&gt;A304),"",DATEDIF(S304,A304,"Y")&amp;" years, "&amp;DATEDIF(S304,A304,"YM")&amp;" months, "&amp;DATEDIF(S304,A304,"MD")&amp;" days")</f>
        <v/>
      </c>
      <c r="W304" s="196">
        <f>_xlfn.LET(_xlpm.d,_xlfn.XLOOKUP(U304,'[1]Birth Dates'!$A:$A,'[1]Birth Dates'!$B:$B,"",0),IF(_xlpm.d=0,"",_xlpm.d))</f>
        <v/>
      </c>
      <c r="X304" s="196">
        <f>IF(OR(W304="",A304="",NOT(ISNUMBER(W304)),W304&gt;A304),"",DATEDIF(W304,A304,"Y")&amp;" years, "&amp;DATEDIF(W304,A304,"YM")&amp;" months, "&amp;DATEDIF(W304,A304,"MD")&amp;" days")</f>
        <v/>
      </c>
      <c r="AR304" s="175">
        <f>IF($B304="","",TEXT($A304,"yyyymmdd")&amp;"_P"&amp;$C304&amp;"_C"&amp;$F304&amp;"_"&amp;TRIM(RIGHT(SUBSTITUTE(TRIM(SUBSTITUTE($M304,CHAR(160)," "))," ",REPT(" ",60)),60))&amp;IF($Q304="","","-"&amp;TRIM(RIGHT(SUBSTITUTE(TRIM(SUBSTITUTE($Q304,CHAR(160)," "))," ",REPT(" ",60)),60)))&amp;IF($U304="","","-"&amp;TRIM(RIGHT(SUBSTITUTE(TRIM(SUBSTITUTE($U304,CHAR(160)," "))," ",REPT(" ",60)),60)))&amp;".jpg")</f>
        <v/>
      </c>
    </row>
    <row r="305" ht="14" customHeight="1">
      <c r="O305" s="196">
        <f>_xlfn.LET(_xlpm.d,_xlfn.XLOOKUP(M305,'[1]Birth Dates'!$A:$A,'[1]Birth Dates'!$B:$B,"",0),IF(_xlpm.d=0,"",_xlpm.d))</f>
        <v/>
      </c>
      <c r="P305" s="196">
        <f>IF(OR(O305="",A305="",NOT(ISNUMBER(O305)),O305&gt;A305),"",DATEDIF(O305,A305,"Y")&amp;" years, "&amp;DATEDIF(O305,A305,"YM")&amp;" months, "&amp;DATEDIF(O305,A305,"MD")&amp;" days")</f>
        <v/>
      </c>
      <c r="S305" s="196">
        <f>_xlfn.LET(_xlpm.d,_xlfn.XLOOKUP(Q305,'[1]Birth Dates'!$A:$A,'[1]Birth Dates'!$B:$B,"",0),IF(_xlpm.d=0,"",_xlpm.d))</f>
        <v/>
      </c>
      <c r="T305" s="196">
        <f>IF(OR(S305="",A305="",NOT(ISNUMBER(S305)),S305&gt;A305),"",DATEDIF(S305,A305,"Y")&amp;" years, "&amp;DATEDIF(S305,A305,"YM")&amp;" months, "&amp;DATEDIF(S305,A305,"MD")&amp;" days")</f>
        <v/>
      </c>
      <c r="W305" s="196">
        <f>_xlfn.LET(_xlpm.d,_xlfn.XLOOKUP(U305,'[1]Birth Dates'!$A:$A,'[1]Birth Dates'!$B:$B,"",0),IF(_xlpm.d=0,"",_xlpm.d))</f>
        <v/>
      </c>
      <c r="X305" s="196">
        <f>IF(OR(W305="",A305="",NOT(ISNUMBER(W305)),W305&gt;A305),"",DATEDIF(W305,A305,"Y")&amp;" years, "&amp;DATEDIF(W305,A305,"YM")&amp;" months, "&amp;DATEDIF(W305,A305,"MD")&amp;" days")</f>
        <v/>
      </c>
      <c r="AR305" s="175">
        <f>IF($B305="","",TEXT($A305,"yyyymmdd")&amp;"_P"&amp;$C305&amp;"_C"&amp;$F305&amp;"_"&amp;TRIM(RIGHT(SUBSTITUTE(TRIM(SUBSTITUTE($M305,CHAR(160)," "))," ",REPT(" ",60)),60))&amp;IF($Q305="","","-"&amp;TRIM(RIGHT(SUBSTITUTE(TRIM(SUBSTITUTE($Q305,CHAR(160)," "))," ",REPT(" ",60)),60)))&amp;IF($U305="","","-"&amp;TRIM(RIGHT(SUBSTITUTE(TRIM(SUBSTITUTE($U305,CHAR(160)," "))," ",REPT(" ",60)),60)))&amp;".jpg")</f>
        <v/>
      </c>
    </row>
    <row r="306" ht="14" customHeight="1">
      <c r="O306" s="196">
        <f>_xlfn.LET(_xlpm.d,_xlfn.XLOOKUP(M306,'[1]Birth Dates'!$A:$A,'[1]Birth Dates'!$B:$B,"",0),IF(_xlpm.d=0,"",_xlpm.d))</f>
        <v/>
      </c>
      <c r="P306" s="196">
        <f>IF(OR(O306="",A306="",NOT(ISNUMBER(O306)),O306&gt;A306),"",DATEDIF(O306,A306,"Y")&amp;" years, "&amp;DATEDIF(O306,A306,"YM")&amp;" months, "&amp;DATEDIF(O306,A306,"MD")&amp;" days")</f>
        <v/>
      </c>
      <c r="S306" s="196">
        <f>_xlfn.LET(_xlpm.d,_xlfn.XLOOKUP(Q306,'[1]Birth Dates'!$A:$A,'[1]Birth Dates'!$B:$B,"",0),IF(_xlpm.d=0,"",_xlpm.d))</f>
        <v/>
      </c>
      <c r="T306" s="196">
        <f>IF(OR(S306="",A306="",NOT(ISNUMBER(S306)),S306&gt;A306),"",DATEDIF(S306,A306,"Y")&amp;" years, "&amp;DATEDIF(S306,A306,"YM")&amp;" months, "&amp;DATEDIF(S306,A306,"MD")&amp;" days")</f>
        <v/>
      </c>
      <c r="W306" s="196">
        <f>_xlfn.LET(_xlpm.d,_xlfn.XLOOKUP(U306,'[1]Birth Dates'!$A:$A,'[1]Birth Dates'!$B:$B,"",0),IF(_xlpm.d=0,"",_xlpm.d))</f>
        <v/>
      </c>
      <c r="X306" s="196">
        <f>IF(OR(W306="",A306="",NOT(ISNUMBER(W306)),W306&gt;A306),"",DATEDIF(W306,A306,"Y")&amp;" years, "&amp;DATEDIF(W306,A306,"YM")&amp;" months, "&amp;DATEDIF(W306,A306,"MD")&amp;" days")</f>
        <v/>
      </c>
      <c r="AR306" s="175">
        <f>IF($B306="","",TEXT($A306,"yyyymmdd")&amp;"_P"&amp;$C306&amp;"_C"&amp;$F306&amp;"_"&amp;TRIM(RIGHT(SUBSTITUTE(TRIM(SUBSTITUTE($M306,CHAR(160)," "))," ",REPT(" ",60)),60))&amp;IF($Q306="","","-"&amp;TRIM(RIGHT(SUBSTITUTE(TRIM(SUBSTITUTE($Q306,CHAR(160)," "))," ",REPT(" ",60)),60)))&amp;IF($U306="","","-"&amp;TRIM(RIGHT(SUBSTITUTE(TRIM(SUBSTITUTE($U306,CHAR(160)," "))," ",REPT(" ",60)),60)))&amp;".jpg")</f>
        <v/>
      </c>
    </row>
    <row r="307" ht="14" customHeight="1">
      <c r="O307" s="196">
        <f>_xlfn.LET(_xlpm.d,_xlfn.XLOOKUP(M307,'[1]Birth Dates'!$A:$A,'[1]Birth Dates'!$B:$B,"",0),IF(_xlpm.d=0,"",_xlpm.d))</f>
        <v/>
      </c>
      <c r="P307" s="196">
        <f>IF(OR(O307="",A307="",NOT(ISNUMBER(O307)),O307&gt;A307),"",DATEDIF(O307,A307,"Y")&amp;" years, "&amp;DATEDIF(O307,A307,"YM")&amp;" months, "&amp;DATEDIF(O307,A307,"MD")&amp;" days")</f>
        <v/>
      </c>
      <c r="S307" s="196">
        <f>_xlfn.LET(_xlpm.d,_xlfn.XLOOKUP(Q307,'[1]Birth Dates'!$A:$A,'[1]Birth Dates'!$B:$B,"",0),IF(_xlpm.d=0,"",_xlpm.d))</f>
        <v/>
      </c>
      <c r="T307" s="196">
        <f>IF(OR(S307="",A307="",NOT(ISNUMBER(S307)),S307&gt;A307),"",DATEDIF(S307,A307,"Y")&amp;" years, "&amp;DATEDIF(S307,A307,"YM")&amp;" months, "&amp;DATEDIF(S307,A307,"MD")&amp;" days")</f>
        <v/>
      </c>
      <c r="W307" s="196">
        <f>_xlfn.LET(_xlpm.d,_xlfn.XLOOKUP(U307,'[1]Birth Dates'!$A:$A,'[1]Birth Dates'!$B:$B,"",0),IF(_xlpm.d=0,"",_xlpm.d))</f>
        <v/>
      </c>
      <c r="X307" s="196">
        <f>IF(OR(W307="",A307="",NOT(ISNUMBER(W307)),W307&gt;A307),"",DATEDIF(W307,A307,"Y")&amp;" years, "&amp;DATEDIF(W307,A307,"YM")&amp;" months, "&amp;DATEDIF(W307,A307,"MD")&amp;" days")</f>
        <v/>
      </c>
      <c r="AR307" s="175">
        <f>IF($B307="","",TEXT($A307,"yyyymmdd")&amp;"_P"&amp;$C307&amp;"_C"&amp;$F307&amp;"_"&amp;TRIM(RIGHT(SUBSTITUTE(TRIM(SUBSTITUTE($M307,CHAR(160)," "))," ",REPT(" ",60)),60))&amp;IF($Q307="","","-"&amp;TRIM(RIGHT(SUBSTITUTE(TRIM(SUBSTITUTE($Q307,CHAR(160)," "))," ",REPT(" ",60)),60)))&amp;IF($U307="","","-"&amp;TRIM(RIGHT(SUBSTITUTE(TRIM(SUBSTITUTE($U307,CHAR(160)," "))," ",REPT(" ",60)),60)))&amp;".jpg")</f>
        <v/>
      </c>
    </row>
    <row r="308" ht="14" customHeight="1">
      <c r="O308" s="196">
        <f>_xlfn.LET(_xlpm.d,_xlfn.XLOOKUP(M308,'[1]Birth Dates'!$A:$A,'[1]Birth Dates'!$B:$B,"",0),IF(_xlpm.d=0,"",_xlpm.d))</f>
        <v/>
      </c>
      <c r="P308" s="196">
        <f>IF(OR(O308="",A308="",NOT(ISNUMBER(O308)),O308&gt;A308),"",DATEDIF(O308,A308,"Y")&amp;" years, "&amp;DATEDIF(O308,A308,"YM")&amp;" months, "&amp;DATEDIF(O308,A308,"MD")&amp;" days")</f>
        <v/>
      </c>
      <c r="S308" s="196">
        <f>_xlfn.LET(_xlpm.d,_xlfn.XLOOKUP(Q308,'[1]Birth Dates'!$A:$A,'[1]Birth Dates'!$B:$B,"",0),IF(_xlpm.d=0,"",_xlpm.d))</f>
        <v/>
      </c>
      <c r="T308" s="196">
        <f>IF(OR(S308="",A308="",NOT(ISNUMBER(S308)),S308&gt;A308),"",DATEDIF(S308,A308,"Y")&amp;" years, "&amp;DATEDIF(S308,A308,"YM")&amp;" months, "&amp;DATEDIF(S308,A308,"MD")&amp;" days")</f>
        <v/>
      </c>
      <c r="W308" s="196">
        <f>_xlfn.LET(_xlpm.d,_xlfn.XLOOKUP(U308,'[1]Birth Dates'!$A:$A,'[1]Birth Dates'!$B:$B,"",0),IF(_xlpm.d=0,"",_xlpm.d))</f>
        <v/>
      </c>
      <c r="X308" s="196">
        <f>IF(OR(W308="",A308="",NOT(ISNUMBER(W308)),W308&gt;A308),"",DATEDIF(W308,A308,"Y")&amp;" years, "&amp;DATEDIF(W308,A308,"YM")&amp;" months, "&amp;DATEDIF(W308,A308,"MD")&amp;" days")</f>
        <v/>
      </c>
      <c r="AR308" s="175">
        <f>IF($B308="","",TEXT($A308,"yyyymmdd")&amp;"_P"&amp;$C308&amp;"_C"&amp;$F308&amp;"_"&amp;TRIM(RIGHT(SUBSTITUTE(TRIM(SUBSTITUTE($M308,CHAR(160)," "))," ",REPT(" ",60)),60))&amp;IF($Q308="","","-"&amp;TRIM(RIGHT(SUBSTITUTE(TRIM(SUBSTITUTE($Q308,CHAR(160)," "))," ",REPT(" ",60)),60)))&amp;IF($U308="","","-"&amp;TRIM(RIGHT(SUBSTITUTE(TRIM(SUBSTITUTE($U308,CHAR(160)," "))," ",REPT(" ",60)),60)))&amp;".jpg")</f>
        <v/>
      </c>
    </row>
    <row r="309" ht="14" customHeight="1">
      <c r="O309" s="196">
        <f>_xlfn.LET(_xlpm.d,_xlfn.XLOOKUP(M309,'[1]Birth Dates'!$A:$A,'[1]Birth Dates'!$B:$B,"",0),IF(_xlpm.d=0,"",_xlpm.d))</f>
        <v/>
      </c>
      <c r="P309" s="196">
        <f>IF(OR(O309="",A309="",NOT(ISNUMBER(O309)),O309&gt;A309),"",DATEDIF(O309,A309,"Y")&amp;" years, "&amp;DATEDIF(O309,A309,"YM")&amp;" months, "&amp;DATEDIF(O309,A309,"MD")&amp;" days")</f>
        <v/>
      </c>
      <c r="S309" s="196">
        <f>_xlfn.LET(_xlpm.d,_xlfn.XLOOKUP(Q309,'[1]Birth Dates'!$A:$A,'[1]Birth Dates'!$B:$B,"",0),IF(_xlpm.d=0,"",_xlpm.d))</f>
        <v/>
      </c>
      <c r="T309" s="196">
        <f>IF(OR(S309="",A309="",NOT(ISNUMBER(S309)),S309&gt;A309),"",DATEDIF(S309,A309,"Y")&amp;" years, "&amp;DATEDIF(S309,A309,"YM")&amp;" months, "&amp;DATEDIF(S309,A309,"MD")&amp;" days")</f>
        <v/>
      </c>
      <c r="W309" s="196">
        <f>_xlfn.LET(_xlpm.d,_xlfn.XLOOKUP(U309,'[1]Birth Dates'!$A:$A,'[1]Birth Dates'!$B:$B,"",0),IF(_xlpm.d=0,"",_xlpm.d))</f>
        <v/>
      </c>
      <c r="X309" s="196">
        <f>IF(OR(W309="",A309="",NOT(ISNUMBER(W309)),W309&gt;A309),"",DATEDIF(W309,A309,"Y")&amp;" years, "&amp;DATEDIF(W309,A309,"YM")&amp;" months, "&amp;DATEDIF(W309,A309,"MD")&amp;" days")</f>
        <v/>
      </c>
      <c r="AR309" s="175">
        <f>IF($B309="","",TEXT($A309,"yyyymmdd")&amp;"_P"&amp;$C309&amp;"_C"&amp;$F309&amp;"_"&amp;TRIM(RIGHT(SUBSTITUTE(TRIM(SUBSTITUTE($M309,CHAR(160)," "))," ",REPT(" ",60)),60))&amp;IF($Q309="","","-"&amp;TRIM(RIGHT(SUBSTITUTE(TRIM(SUBSTITUTE($Q309,CHAR(160)," "))," ",REPT(" ",60)),60)))&amp;IF($U309="","","-"&amp;TRIM(RIGHT(SUBSTITUTE(TRIM(SUBSTITUTE($U309,CHAR(160)," "))," ",REPT(" ",60)),60)))&amp;".jpg")</f>
        <v/>
      </c>
    </row>
    <row r="310" ht="14" customHeight="1">
      <c r="O310" s="196">
        <f>_xlfn.LET(_xlpm.d,_xlfn.XLOOKUP(M310,'[1]Birth Dates'!$A:$A,'[1]Birth Dates'!$B:$B,"",0),IF(_xlpm.d=0,"",_xlpm.d))</f>
        <v/>
      </c>
      <c r="P310" s="196">
        <f>IF(OR(O310="",A310="",NOT(ISNUMBER(O310)),O310&gt;A310),"",DATEDIF(O310,A310,"Y")&amp;" years, "&amp;DATEDIF(O310,A310,"YM")&amp;" months, "&amp;DATEDIF(O310,A310,"MD")&amp;" days")</f>
        <v/>
      </c>
      <c r="S310" s="196">
        <f>_xlfn.LET(_xlpm.d,_xlfn.XLOOKUP(Q310,'[1]Birth Dates'!$A:$A,'[1]Birth Dates'!$B:$B,"",0),IF(_xlpm.d=0,"",_xlpm.d))</f>
        <v/>
      </c>
      <c r="T310" s="196">
        <f>IF(OR(S310="",A310="",NOT(ISNUMBER(S310)),S310&gt;A310),"",DATEDIF(S310,A310,"Y")&amp;" years, "&amp;DATEDIF(S310,A310,"YM")&amp;" months, "&amp;DATEDIF(S310,A310,"MD")&amp;" days")</f>
        <v/>
      </c>
      <c r="W310" s="196">
        <f>_xlfn.LET(_xlpm.d,_xlfn.XLOOKUP(U310,'[1]Birth Dates'!$A:$A,'[1]Birth Dates'!$B:$B,"",0),IF(_xlpm.d=0,"",_xlpm.d))</f>
        <v/>
      </c>
      <c r="X310" s="196">
        <f>IF(OR(W310="",A310="",NOT(ISNUMBER(W310)),W310&gt;A310),"",DATEDIF(W310,A310,"Y")&amp;" years, "&amp;DATEDIF(W310,A310,"YM")&amp;" months, "&amp;DATEDIF(W310,A310,"MD")&amp;" days")</f>
        <v/>
      </c>
      <c r="AR310" s="175">
        <f>IF($B310="","",TEXT($A310,"yyyymmdd")&amp;"_P"&amp;$C310&amp;"_C"&amp;$F310&amp;"_"&amp;TRIM(RIGHT(SUBSTITUTE(TRIM(SUBSTITUTE($M310,CHAR(160)," "))," ",REPT(" ",60)),60))&amp;IF($Q310="","","-"&amp;TRIM(RIGHT(SUBSTITUTE(TRIM(SUBSTITUTE($Q310,CHAR(160)," "))," ",REPT(" ",60)),60)))&amp;IF($U310="","","-"&amp;TRIM(RIGHT(SUBSTITUTE(TRIM(SUBSTITUTE($U310,CHAR(160)," "))," ",REPT(" ",60)),60)))&amp;".jpg")</f>
        <v/>
      </c>
    </row>
    <row r="311" ht="14" customHeight="1">
      <c r="O311" s="196">
        <f>_xlfn.LET(_xlpm.d,_xlfn.XLOOKUP(M311,'[1]Birth Dates'!$A:$A,'[1]Birth Dates'!$B:$B,"",0),IF(_xlpm.d=0,"",_xlpm.d))</f>
        <v/>
      </c>
      <c r="P311" s="196">
        <f>IF(OR(O311="",A311="",NOT(ISNUMBER(O311)),O311&gt;A311),"",DATEDIF(O311,A311,"Y")&amp;" years, "&amp;DATEDIF(O311,A311,"YM")&amp;" months, "&amp;DATEDIF(O311,A311,"MD")&amp;" days")</f>
        <v/>
      </c>
      <c r="S311" s="196">
        <f>_xlfn.LET(_xlpm.d,_xlfn.XLOOKUP(Q311,'[1]Birth Dates'!$A:$A,'[1]Birth Dates'!$B:$B,"",0),IF(_xlpm.d=0,"",_xlpm.d))</f>
        <v/>
      </c>
      <c r="T311" s="196">
        <f>IF(OR(S311="",A311="",NOT(ISNUMBER(S311)),S311&gt;A311),"",DATEDIF(S311,A311,"Y")&amp;" years, "&amp;DATEDIF(S311,A311,"YM")&amp;" months, "&amp;DATEDIF(S311,A311,"MD")&amp;" days")</f>
        <v/>
      </c>
      <c r="W311" s="196">
        <f>_xlfn.LET(_xlpm.d,_xlfn.XLOOKUP(U311,'[1]Birth Dates'!$A:$A,'[1]Birth Dates'!$B:$B,"",0),IF(_xlpm.d=0,"",_xlpm.d))</f>
        <v/>
      </c>
      <c r="X311" s="196">
        <f>IF(OR(W311="",A311="",NOT(ISNUMBER(W311)),W311&gt;A311),"",DATEDIF(W311,A311,"Y")&amp;" years, "&amp;DATEDIF(W311,A311,"YM")&amp;" months, "&amp;DATEDIF(W311,A311,"MD")&amp;" days")</f>
        <v/>
      </c>
      <c r="AR311" s="175">
        <f>IF($B311="","",TEXT($A311,"yyyymmdd")&amp;"_P"&amp;$C311&amp;"_C"&amp;$F311&amp;"_"&amp;TRIM(RIGHT(SUBSTITUTE(TRIM(SUBSTITUTE($M311,CHAR(160)," "))," ",REPT(" ",60)),60))&amp;IF($Q311="","","-"&amp;TRIM(RIGHT(SUBSTITUTE(TRIM(SUBSTITUTE($Q311,CHAR(160)," "))," ",REPT(" ",60)),60)))&amp;IF($U311="","","-"&amp;TRIM(RIGHT(SUBSTITUTE(TRIM(SUBSTITUTE($U311,CHAR(160)," "))," ",REPT(" ",60)),60)))&amp;".jpg")</f>
        <v/>
      </c>
    </row>
    <row r="312" ht="14" customHeight="1">
      <c r="O312" s="196">
        <f>_xlfn.LET(_xlpm.d,_xlfn.XLOOKUP(M312,'[1]Birth Dates'!$A:$A,'[1]Birth Dates'!$B:$B,"",0),IF(_xlpm.d=0,"",_xlpm.d))</f>
        <v/>
      </c>
      <c r="P312" s="196">
        <f>IF(OR(O312="",A312="",NOT(ISNUMBER(O312)),O312&gt;A312),"",DATEDIF(O312,A312,"Y")&amp;" years, "&amp;DATEDIF(O312,A312,"YM")&amp;" months, "&amp;DATEDIF(O312,A312,"MD")&amp;" days")</f>
        <v/>
      </c>
      <c r="S312" s="196">
        <f>_xlfn.LET(_xlpm.d,_xlfn.XLOOKUP(Q312,'[1]Birth Dates'!$A:$A,'[1]Birth Dates'!$B:$B,"",0),IF(_xlpm.d=0,"",_xlpm.d))</f>
        <v/>
      </c>
      <c r="T312" s="196">
        <f>IF(OR(S312="",A312="",NOT(ISNUMBER(S312)),S312&gt;A312),"",DATEDIF(S312,A312,"Y")&amp;" years, "&amp;DATEDIF(S312,A312,"YM")&amp;" months, "&amp;DATEDIF(S312,A312,"MD")&amp;" days")</f>
        <v/>
      </c>
      <c r="W312" s="196">
        <f>_xlfn.LET(_xlpm.d,_xlfn.XLOOKUP(U312,'[1]Birth Dates'!$A:$A,'[1]Birth Dates'!$B:$B,"",0),IF(_xlpm.d=0,"",_xlpm.d))</f>
        <v/>
      </c>
      <c r="X312" s="196">
        <f>IF(OR(W312="",A312="",NOT(ISNUMBER(W312)),W312&gt;A312),"",DATEDIF(W312,A312,"Y")&amp;" years, "&amp;DATEDIF(W312,A312,"YM")&amp;" months, "&amp;DATEDIF(W312,A312,"MD")&amp;" days")</f>
        <v/>
      </c>
      <c r="AR312" s="175">
        <f>IF($B312="","",TEXT($A312,"yyyymmdd")&amp;"_P"&amp;$C312&amp;"_C"&amp;$F312&amp;"_"&amp;TRIM(RIGHT(SUBSTITUTE(TRIM(SUBSTITUTE($M312,CHAR(160)," "))," ",REPT(" ",60)),60))&amp;IF($Q312="","","-"&amp;TRIM(RIGHT(SUBSTITUTE(TRIM(SUBSTITUTE($Q312,CHAR(160)," "))," ",REPT(" ",60)),60)))&amp;IF($U312="","","-"&amp;TRIM(RIGHT(SUBSTITUTE(TRIM(SUBSTITUTE($U312,CHAR(160)," "))," ",REPT(" ",60)),60)))&amp;".jpg")</f>
        <v/>
      </c>
    </row>
    <row r="313" ht="14" customHeight="1">
      <c r="O313" s="196">
        <f>_xlfn.LET(_xlpm.d,_xlfn.XLOOKUP(M313,'[1]Birth Dates'!$A:$A,'[1]Birth Dates'!$B:$B,"",0),IF(_xlpm.d=0,"",_xlpm.d))</f>
        <v/>
      </c>
      <c r="P313" s="196">
        <f>IF(OR(O313="",A313="",NOT(ISNUMBER(O313)),O313&gt;A313),"",DATEDIF(O313,A313,"Y")&amp;" years, "&amp;DATEDIF(O313,A313,"YM")&amp;" months, "&amp;DATEDIF(O313,A313,"MD")&amp;" days")</f>
        <v/>
      </c>
      <c r="S313" s="196">
        <f>_xlfn.LET(_xlpm.d,_xlfn.XLOOKUP(Q313,'[1]Birth Dates'!$A:$A,'[1]Birth Dates'!$B:$B,"",0),IF(_xlpm.d=0,"",_xlpm.d))</f>
        <v/>
      </c>
      <c r="T313" s="196">
        <f>IF(OR(S313="",A313="",NOT(ISNUMBER(S313)),S313&gt;A313),"",DATEDIF(S313,A313,"Y")&amp;" years, "&amp;DATEDIF(S313,A313,"YM")&amp;" months, "&amp;DATEDIF(S313,A313,"MD")&amp;" days")</f>
        <v/>
      </c>
      <c r="W313" s="196">
        <f>_xlfn.LET(_xlpm.d,_xlfn.XLOOKUP(U313,'[1]Birth Dates'!$A:$A,'[1]Birth Dates'!$B:$B,"",0),IF(_xlpm.d=0,"",_xlpm.d))</f>
        <v/>
      </c>
      <c r="X313" s="196">
        <f>IF(OR(W313="",A313="",NOT(ISNUMBER(W313)),W313&gt;A313),"",DATEDIF(W313,A313,"Y")&amp;" years, "&amp;DATEDIF(W313,A313,"YM")&amp;" months, "&amp;DATEDIF(W313,A313,"MD")&amp;" days")</f>
        <v/>
      </c>
      <c r="AR313" s="175">
        <f>IF($B313="","",TEXT($A313,"yyyymmdd")&amp;"_P"&amp;$C313&amp;"_C"&amp;$F313&amp;"_"&amp;TRIM(RIGHT(SUBSTITUTE(TRIM(SUBSTITUTE($M313,CHAR(160)," "))," ",REPT(" ",60)),60))&amp;IF($Q313="","","-"&amp;TRIM(RIGHT(SUBSTITUTE(TRIM(SUBSTITUTE($Q313,CHAR(160)," "))," ",REPT(" ",60)),60)))&amp;IF($U313="","","-"&amp;TRIM(RIGHT(SUBSTITUTE(TRIM(SUBSTITUTE($U313,CHAR(160)," "))," ",REPT(" ",60)),60)))&amp;".jpg")</f>
        <v/>
      </c>
    </row>
    <row r="314" ht="14" customHeight="1">
      <c r="O314" s="196">
        <f>_xlfn.LET(_xlpm.d,_xlfn.XLOOKUP(M314,'[1]Birth Dates'!$A:$A,'[1]Birth Dates'!$B:$B,"",0),IF(_xlpm.d=0,"",_xlpm.d))</f>
        <v/>
      </c>
      <c r="P314" s="196">
        <f>IF(OR(O314="",A314="",NOT(ISNUMBER(O314)),O314&gt;A314),"",DATEDIF(O314,A314,"Y")&amp;" years, "&amp;DATEDIF(O314,A314,"YM")&amp;" months, "&amp;DATEDIF(O314,A314,"MD")&amp;" days")</f>
        <v/>
      </c>
      <c r="S314" s="196">
        <f>_xlfn.LET(_xlpm.d,_xlfn.XLOOKUP(Q314,'[1]Birth Dates'!$A:$A,'[1]Birth Dates'!$B:$B,"",0),IF(_xlpm.d=0,"",_xlpm.d))</f>
        <v/>
      </c>
      <c r="T314" s="196">
        <f>IF(OR(S314="",A314="",NOT(ISNUMBER(S314)),S314&gt;A314),"",DATEDIF(S314,A314,"Y")&amp;" years, "&amp;DATEDIF(S314,A314,"YM")&amp;" months, "&amp;DATEDIF(S314,A314,"MD")&amp;" days")</f>
        <v/>
      </c>
      <c r="W314" s="196">
        <f>_xlfn.LET(_xlpm.d,_xlfn.XLOOKUP(U314,'[1]Birth Dates'!$A:$A,'[1]Birth Dates'!$B:$B,"",0),IF(_xlpm.d=0,"",_xlpm.d))</f>
        <v/>
      </c>
      <c r="X314" s="196">
        <f>IF(OR(W314="",A314="",NOT(ISNUMBER(W314)),W314&gt;A314),"",DATEDIF(W314,A314,"Y")&amp;" years, "&amp;DATEDIF(W314,A314,"YM")&amp;" months, "&amp;DATEDIF(W314,A314,"MD")&amp;" days")</f>
        <v/>
      </c>
      <c r="AR314" s="175">
        <f>IF($B314="","",TEXT($A314,"yyyymmdd")&amp;"_P"&amp;$C314&amp;"_C"&amp;$F314&amp;"_"&amp;TRIM(RIGHT(SUBSTITUTE(TRIM(SUBSTITUTE($M314,CHAR(160)," "))," ",REPT(" ",60)),60))&amp;IF($Q314="","","-"&amp;TRIM(RIGHT(SUBSTITUTE(TRIM(SUBSTITUTE($Q314,CHAR(160)," "))," ",REPT(" ",60)),60)))&amp;IF($U314="","","-"&amp;TRIM(RIGHT(SUBSTITUTE(TRIM(SUBSTITUTE($U314,CHAR(160)," "))," ",REPT(" ",60)),60)))&amp;".jpg")</f>
        <v/>
      </c>
    </row>
    <row r="315" ht="14" customHeight="1">
      <c r="O315" s="196">
        <f>_xlfn.LET(_xlpm.d,_xlfn.XLOOKUP(M315,'[1]Birth Dates'!$A:$A,'[1]Birth Dates'!$B:$B,"",0),IF(_xlpm.d=0,"",_xlpm.d))</f>
        <v/>
      </c>
      <c r="P315" s="196">
        <f>IF(OR(O315="",A315="",NOT(ISNUMBER(O315)),O315&gt;A315),"",DATEDIF(O315,A315,"Y")&amp;" years, "&amp;DATEDIF(O315,A315,"YM")&amp;" months, "&amp;DATEDIF(O315,A315,"MD")&amp;" days")</f>
        <v/>
      </c>
      <c r="S315" s="196">
        <f>_xlfn.LET(_xlpm.d,_xlfn.XLOOKUP(Q315,'[1]Birth Dates'!$A:$A,'[1]Birth Dates'!$B:$B,"",0),IF(_xlpm.d=0,"",_xlpm.d))</f>
        <v/>
      </c>
      <c r="T315" s="196">
        <f>IF(OR(S315="",A315="",NOT(ISNUMBER(S315)),S315&gt;A315),"",DATEDIF(S315,A315,"Y")&amp;" years, "&amp;DATEDIF(S315,A315,"YM")&amp;" months, "&amp;DATEDIF(S315,A315,"MD")&amp;" days")</f>
        <v/>
      </c>
      <c r="W315" s="196">
        <f>_xlfn.LET(_xlpm.d,_xlfn.XLOOKUP(U315,'[1]Birth Dates'!$A:$A,'[1]Birth Dates'!$B:$B,"",0),IF(_xlpm.d=0,"",_xlpm.d))</f>
        <v/>
      </c>
      <c r="X315" s="196">
        <f>IF(OR(W315="",A315="",NOT(ISNUMBER(W315)),W315&gt;A315),"",DATEDIF(W315,A315,"Y")&amp;" years, "&amp;DATEDIF(W315,A315,"YM")&amp;" months, "&amp;DATEDIF(W315,A315,"MD")&amp;" days")</f>
        <v/>
      </c>
      <c r="AR315" s="175">
        <f>IF($B315="","",TEXT($A315,"yyyymmdd")&amp;"_P"&amp;$C315&amp;"_C"&amp;$F315&amp;"_"&amp;TRIM(RIGHT(SUBSTITUTE(TRIM(SUBSTITUTE($M315,CHAR(160)," "))," ",REPT(" ",60)),60))&amp;IF($Q315="","","-"&amp;TRIM(RIGHT(SUBSTITUTE(TRIM(SUBSTITUTE($Q315,CHAR(160)," "))," ",REPT(" ",60)),60)))&amp;IF($U315="","","-"&amp;TRIM(RIGHT(SUBSTITUTE(TRIM(SUBSTITUTE($U315,CHAR(160)," "))," ",REPT(" ",60)),60)))&amp;".jpg")</f>
        <v/>
      </c>
    </row>
    <row r="316" ht="14" customHeight="1">
      <c r="O316" s="196">
        <f>_xlfn.LET(_xlpm.d,_xlfn.XLOOKUP(M316,'[1]Birth Dates'!$A:$A,'[1]Birth Dates'!$B:$B,"",0),IF(_xlpm.d=0,"",_xlpm.d))</f>
        <v/>
      </c>
      <c r="P316" s="196">
        <f>IF(OR(O316="",A316="",NOT(ISNUMBER(O316)),O316&gt;A316),"",DATEDIF(O316,A316,"Y")&amp;" years, "&amp;DATEDIF(O316,A316,"YM")&amp;" months, "&amp;DATEDIF(O316,A316,"MD")&amp;" days")</f>
        <v/>
      </c>
      <c r="S316" s="196">
        <f>_xlfn.LET(_xlpm.d,_xlfn.XLOOKUP(Q316,'[1]Birth Dates'!$A:$A,'[1]Birth Dates'!$B:$B,"",0),IF(_xlpm.d=0,"",_xlpm.d))</f>
        <v/>
      </c>
      <c r="T316" s="196">
        <f>IF(OR(S316="",A316="",NOT(ISNUMBER(S316)),S316&gt;A316),"",DATEDIF(S316,A316,"Y")&amp;" years, "&amp;DATEDIF(S316,A316,"YM")&amp;" months, "&amp;DATEDIF(S316,A316,"MD")&amp;" days")</f>
        <v/>
      </c>
      <c r="W316" s="196">
        <f>_xlfn.LET(_xlpm.d,_xlfn.XLOOKUP(U316,'[1]Birth Dates'!$A:$A,'[1]Birth Dates'!$B:$B,"",0),IF(_xlpm.d=0,"",_xlpm.d))</f>
        <v/>
      </c>
      <c r="X316" s="196">
        <f>IF(OR(W316="",A316="",NOT(ISNUMBER(W316)),W316&gt;A316),"",DATEDIF(W316,A316,"Y")&amp;" years, "&amp;DATEDIF(W316,A316,"YM")&amp;" months, "&amp;DATEDIF(W316,A316,"MD")&amp;" days")</f>
        <v/>
      </c>
      <c r="AR316" s="175">
        <f>IF($B316="","",TEXT($A316,"yyyymmdd")&amp;"_P"&amp;$C316&amp;"_C"&amp;$F316&amp;"_"&amp;TRIM(RIGHT(SUBSTITUTE(TRIM(SUBSTITUTE($M316,CHAR(160)," "))," ",REPT(" ",60)),60))&amp;IF($Q316="","","-"&amp;TRIM(RIGHT(SUBSTITUTE(TRIM(SUBSTITUTE($Q316,CHAR(160)," "))," ",REPT(" ",60)),60)))&amp;IF($U316="","","-"&amp;TRIM(RIGHT(SUBSTITUTE(TRIM(SUBSTITUTE($U316,CHAR(160)," "))," ",REPT(" ",60)),60)))&amp;".jpg")</f>
        <v/>
      </c>
    </row>
    <row r="317" ht="14" customHeight="1">
      <c r="O317" s="196">
        <f>_xlfn.LET(_xlpm.d,_xlfn.XLOOKUP(M317,'[1]Birth Dates'!$A:$A,'[1]Birth Dates'!$B:$B,"",0),IF(_xlpm.d=0,"",_xlpm.d))</f>
        <v/>
      </c>
      <c r="P317" s="196">
        <f>IF(OR(O317="",A317="",NOT(ISNUMBER(O317)),O317&gt;A317),"",DATEDIF(O317,A317,"Y")&amp;" years, "&amp;DATEDIF(O317,A317,"YM")&amp;" months, "&amp;DATEDIF(O317,A317,"MD")&amp;" days")</f>
        <v/>
      </c>
      <c r="S317" s="196">
        <f>_xlfn.LET(_xlpm.d,_xlfn.XLOOKUP(Q317,'[1]Birth Dates'!$A:$A,'[1]Birth Dates'!$B:$B,"",0),IF(_xlpm.d=0,"",_xlpm.d))</f>
        <v/>
      </c>
      <c r="T317" s="196">
        <f>IF(OR(S317="",A317="",NOT(ISNUMBER(S317)),S317&gt;A317),"",DATEDIF(S317,A317,"Y")&amp;" years, "&amp;DATEDIF(S317,A317,"YM")&amp;" months, "&amp;DATEDIF(S317,A317,"MD")&amp;" days")</f>
        <v/>
      </c>
      <c r="W317" s="196">
        <f>_xlfn.LET(_xlpm.d,_xlfn.XLOOKUP(U317,'[1]Birth Dates'!$A:$A,'[1]Birth Dates'!$B:$B,"",0),IF(_xlpm.d=0,"",_xlpm.d))</f>
        <v/>
      </c>
      <c r="X317" s="196">
        <f>IF(OR(W317="",A317="",NOT(ISNUMBER(W317)),W317&gt;A317),"",DATEDIF(W317,A317,"Y")&amp;" years, "&amp;DATEDIF(W317,A317,"YM")&amp;" months, "&amp;DATEDIF(W317,A317,"MD")&amp;" days")</f>
        <v/>
      </c>
      <c r="AR317" s="175">
        <f>IF($B317="","",TEXT($A317,"yyyymmdd")&amp;"_P"&amp;$C317&amp;"_C"&amp;$F317&amp;"_"&amp;TRIM(RIGHT(SUBSTITUTE(TRIM(SUBSTITUTE($M317,CHAR(160)," "))," ",REPT(" ",60)),60))&amp;IF($Q317="","","-"&amp;TRIM(RIGHT(SUBSTITUTE(TRIM(SUBSTITUTE($Q317,CHAR(160)," "))," ",REPT(" ",60)),60)))&amp;IF($U317="","","-"&amp;TRIM(RIGHT(SUBSTITUTE(TRIM(SUBSTITUTE($U317,CHAR(160)," "))," ",REPT(" ",60)),60)))&amp;".jpg")</f>
        <v/>
      </c>
    </row>
    <row r="318" ht="14" customHeight="1">
      <c r="O318" s="196">
        <f>_xlfn.LET(_xlpm.d,_xlfn.XLOOKUP(M318,'[1]Birth Dates'!$A:$A,'[1]Birth Dates'!$B:$B,"",0),IF(_xlpm.d=0,"",_xlpm.d))</f>
        <v/>
      </c>
      <c r="P318" s="196">
        <f>IF(OR(O318="",A318="",NOT(ISNUMBER(O318)),O318&gt;A318),"",DATEDIF(O318,A318,"Y")&amp;" years, "&amp;DATEDIF(O318,A318,"YM")&amp;" months, "&amp;DATEDIF(O318,A318,"MD")&amp;" days")</f>
        <v/>
      </c>
      <c r="S318" s="196">
        <f>_xlfn.LET(_xlpm.d,_xlfn.XLOOKUP(Q318,'[1]Birth Dates'!$A:$A,'[1]Birth Dates'!$B:$B,"",0),IF(_xlpm.d=0,"",_xlpm.d))</f>
        <v/>
      </c>
      <c r="T318" s="196">
        <f>IF(OR(S318="",A318="",NOT(ISNUMBER(S318)),S318&gt;A318),"",DATEDIF(S318,A318,"Y")&amp;" years, "&amp;DATEDIF(S318,A318,"YM")&amp;" months, "&amp;DATEDIF(S318,A318,"MD")&amp;" days")</f>
        <v/>
      </c>
      <c r="W318" s="196">
        <f>_xlfn.LET(_xlpm.d,_xlfn.XLOOKUP(U318,'[1]Birth Dates'!$A:$A,'[1]Birth Dates'!$B:$B,"",0),IF(_xlpm.d=0,"",_xlpm.d))</f>
        <v/>
      </c>
      <c r="X318" s="196">
        <f>IF(OR(W318="",A318="",NOT(ISNUMBER(W318)),W318&gt;A318),"",DATEDIF(W318,A318,"Y")&amp;" years, "&amp;DATEDIF(W318,A318,"YM")&amp;" months, "&amp;DATEDIF(W318,A318,"MD")&amp;" days")</f>
        <v/>
      </c>
      <c r="AR318" s="175">
        <f>IF($B318="","",TEXT($A318,"yyyymmdd")&amp;"_P"&amp;$C318&amp;"_C"&amp;$F318&amp;"_"&amp;TRIM(RIGHT(SUBSTITUTE(TRIM(SUBSTITUTE($M318,CHAR(160)," "))," ",REPT(" ",60)),60))&amp;IF($Q318="","","-"&amp;TRIM(RIGHT(SUBSTITUTE(TRIM(SUBSTITUTE($Q318,CHAR(160)," "))," ",REPT(" ",60)),60)))&amp;IF($U318="","","-"&amp;TRIM(RIGHT(SUBSTITUTE(TRIM(SUBSTITUTE($U318,CHAR(160)," "))," ",REPT(" ",60)),60)))&amp;".jpg")</f>
        <v/>
      </c>
    </row>
    <row r="319" ht="14" customHeight="1">
      <c r="O319" s="196">
        <f>_xlfn.LET(_xlpm.d,_xlfn.XLOOKUP(M319,'[1]Birth Dates'!$A:$A,'[1]Birth Dates'!$B:$B,"",0),IF(_xlpm.d=0,"",_xlpm.d))</f>
        <v/>
      </c>
      <c r="P319" s="196">
        <f>IF(OR(O319="",A319="",NOT(ISNUMBER(O319)),O319&gt;A319),"",DATEDIF(O319,A319,"Y")&amp;" years, "&amp;DATEDIF(O319,A319,"YM")&amp;" months, "&amp;DATEDIF(O319,A319,"MD")&amp;" days")</f>
        <v/>
      </c>
      <c r="S319" s="196">
        <f>_xlfn.LET(_xlpm.d,_xlfn.XLOOKUP(Q319,'[1]Birth Dates'!$A:$A,'[1]Birth Dates'!$B:$B,"",0),IF(_xlpm.d=0,"",_xlpm.d))</f>
        <v/>
      </c>
      <c r="T319" s="196">
        <f>IF(OR(S319="",A319="",NOT(ISNUMBER(S319)),S319&gt;A319),"",DATEDIF(S319,A319,"Y")&amp;" years, "&amp;DATEDIF(S319,A319,"YM")&amp;" months, "&amp;DATEDIF(S319,A319,"MD")&amp;" days")</f>
        <v/>
      </c>
      <c r="W319" s="196">
        <f>_xlfn.LET(_xlpm.d,_xlfn.XLOOKUP(U319,'[1]Birth Dates'!$A:$A,'[1]Birth Dates'!$B:$B,"",0),IF(_xlpm.d=0,"",_xlpm.d))</f>
        <v/>
      </c>
      <c r="X319" s="196">
        <f>IF(OR(W319="",A319="",NOT(ISNUMBER(W319)),W319&gt;A319),"",DATEDIF(W319,A319,"Y")&amp;" years, "&amp;DATEDIF(W319,A319,"YM")&amp;" months, "&amp;DATEDIF(W319,A319,"MD")&amp;" days")</f>
        <v/>
      </c>
      <c r="AR319" s="175">
        <f>IF($B319="","",TEXT($A319,"yyyymmdd")&amp;"_P"&amp;$C319&amp;"_C"&amp;$F319&amp;"_"&amp;TRIM(RIGHT(SUBSTITUTE(TRIM(SUBSTITUTE($M319,CHAR(160)," "))," ",REPT(" ",60)),60))&amp;IF($Q319="","","-"&amp;TRIM(RIGHT(SUBSTITUTE(TRIM(SUBSTITUTE($Q319,CHAR(160)," "))," ",REPT(" ",60)),60)))&amp;IF($U319="","","-"&amp;TRIM(RIGHT(SUBSTITUTE(TRIM(SUBSTITUTE($U319,CHAR(160)," "))," ",REPT(" ",60)),60)))&amp;".jpg")</f>
        <v/>
      </c>
    </row>
    <row r="320" ht="14" customHeight="1">
      <c r="O320" s="196">
        <f>_xlfn.LET(_xlpm.d,_xlfn.XLOOKUP(M320,'[1]Birth Dates'!$A:$A,'[1]Birth Dates'!$B:$B,"",0),IF(_xlpm.d=0,"",_xlpm.d))</f>
        <v/>
      </c>
      <c r="P320" s="196">
        <f>IF(OR(O320="",A320="",NOT(ISNUMBER(O320)),O320&gt;A320),"",DATEDIF(O320,A320,"Y")&amp;" years, "&amp;DATEDIF(O320,A320,"YM")&amp;" months, "&amp;DATEDIF(O320,A320,"MD")&amp;" days")</f>
        <v/>
      </c>
      <c r="S320" s="196">
        <f>_xlfn.LET(_xlpm.d,_xlfn.XLOOKUP(Q320,'[1]Birth Dates'!$A:$A,'[1]Birth Dates'!$B:$B,"",0),IF(_xlpm.d=0,"",_xlpm.d))</f>
        <v/>
      </c>
      <c r="T320" s="196">
        <f>IF(OR(S320="",A320="",NOT(ISNUMBER(S320)),S320&gt;A320),"",DATEDIF(S320,A320,"Y")&amp;" years, "&amp;DATEDIF(S320,A320,"YM")&amp;" months, "&amp;DATEDIF(S320,A320,"MD")&amp;" days")</f>
        <v/>
      </c>
      <c r="W320" s="196">
        <f>_xlfn.LET(_xlpm.d,_xlfn.XLOOKUP(U320,'[1]Birth Dates'!$A:$A,'[1]Birth Dates'!$B:$B,"",0),IF(_xlpm.d=0,"",_xlpm.d))</f>
        <v/>
      </c>
      <c r="X320" s="196">
        <f>IF(OR(W320="",A320="",NOT(ISNUMBER(W320)),W320&gt;A320),"",DATEDIF(W320,A320,"Y")&amp;" years, "&amp;DATEDIF(W320,A320,"YM")&amp;" months, "&amp;DATEDIF(W320,A320,"MD")&amp;" days")</f>
        <v/>
      </c>
      <c r="AR320" s="175">
        <f>IF($B320="","",TEXT($A320,"yyyymmdd")&amp;"_P"&amp;$C320&amp;"_C"&amp;$F320&amp;"_"&amp;TRIM(RIGHT(SUBSTITUTE(TRIM(SUBSTITUTE($M320,CHAR(160)," "))," ",REPT(" ",60)),60))&amp;IF($Q320="","","-"&amp;TRIM(RIGHT(SUBSTITUTE(TRIM(SUBSTITUTE($Q320,CHAR(160)," "))," ",REPT(" ",60)),60)))&amp;IF($U320="","","-"&amp;TRIM(RIGHT(SUBSTITUTE(TRIM(SUBSTITUTE($U320,CHAR(160)," "))," ",REPT(" ",60)),60)))&amp;".jpg")</f>
        <v/>
      </c>
    </row>
    <row r="321" ht="14" customHeight="1">
      <c r="O321" s="196">
        <f>_xlfn.LET(_xlpm.d,_xlfn.XLOOKUP(M321,'[1]Birth Dates'!$A:$A,'[1]Birth Dates'!$B:$B,"",0),IF(_xlpm.d=0,"",_xlpm.d))</f>
        <v/>
      </c>
      <c r="P321" s="196">
        <f>IF(OR(O321="",A321="",NOT(ISNUMBER(O321)),O321&gt;A321),"",DATEDIF(O321,A321,"Y")&amp;" years, "&amp;DATEDIF(O321,A321,"YM")&amp;" months, "&amp;DATEDIF(O321,A321,"MD")&amp;" days")</f>
        <v/>
      </c>
      <c r="S321" s="196">
        <f>_xlfn.LET(_xlpm.d,_xlfn.XLOOKUP(Q321,'[1]Birth Dates'!$A:$A,'[1]Birth Dates'!$B:$B,"",0),IF(_xlpm.d=0,"",_xlpm.d))</f>
        <v/>
      </c>
      <c r="T321" s="196">
        <f>IF(OR(S321="",A321="",NOT(ISNUMBER(S321)),S321&gt;A321),"",DATEDIF(S321,A321,"Y")&amp;" years, "&amp;DATEDIF(S321,A321,"YM")&amp;" months, "&amp;DATEDIF(S321,A321,"MD")&amp;" days")</f>
        <v/>
      </c>
      <c r="W321" s="196">
        <f>_xlfn.LET(_xlpm.d,_xlfn.XLOOKUP(U321,'[1]Birth Dates'!$A:$A,'[1]Birth Dates'!$B:$B,"",0),IF(_xlpm.d=0,"",_xlpm.d))</f>
        <v/>
      </c>
      <c r="X321" s="196">
        <f>IF(OR(W321="",A321="",NOT(ISNUMBER(W321)),W321&gt;A321),"",DATEDIF(W321,A321,"Y")&amp;" years, "&amp;DATEDIF(W321,A321,"YM")&amp;" months, "&amp;DATEDIF(W321,A321,"MD")&amp;" days")</f>
        <v/>
      </c>
      <c r="AR321" s="175">
        <f>IF($B321="","",TEXT($A321,"yyyymmdd")&amp;"_P"&amp;$C321&amp;"_C"&amp;$F321&amp;"_"&amp;TRIM(RIGHT(SUBSTITUTE(TRIM(SUBSTITUTE($M321,CHAR(160)," "))," ",REPT(" ",60)),60))&amp;IF($Q321="","","-"&amp;TRIM(RIGHT(SUBSTITUTE(TRIM(SUBSTITUTE($Q321,CHAR(160)," "))," ",REPT(" ",60)),60)))&amp;IF($U321="","","-"&amp;TRIM(RIGHT(SUBSTITUTE(TRIM(SUBSTITUTE($U321,CHAR(160)," "))," ",REPT(" ",60)),60)))&amp;".jpg")</f>
        <v/>
      </c>
    </row>
    <row r="322" ht="14" customHeight="1">
      <c r="O322" s="196">
        <f>_xlfn.LET(_xlpm.d,_xlfn.XLOOKUP(M322,'[1]Birth Dates'!$A:$A,'[1]Birth Dates'!$B:$B,"",0),IF(_xlpm.d=0,"",_xlpm.d))</f>
        <v/>
      </c>
      <c r="P322" s="196">
        <f>IF(OR(O322="",A322="",NOT(ISNUMBER(O322)),O322&gt;A322),"",DATEDIF(O322,A322,"Y")&amp;" years, "&amp;DATEDIF(O322,A322,"YM")&amp;" months, "&amp;DATEDIF(O322,A322,"MD")&amp;" days")</f>
        <v/>
      </c>
      <c r="S322" s="196">
        <f>_xlfn.LET(_xlpm.d,_xlfn.XLOOKUP(Q322,'[1]Birth Dates'!$A:$A,'[1]Birth Dates'!$B:$B,"",0),IF(_xlpm.d=0,"",_xlpm.d))</f>
        <v/>
      </c>
      <c r="T322" s="196">
        <f>IF(OR(S322="",A322="",NOT(ISNUMBER(S322)),S322&gt;A322),"",DATEDIF(S322,A322,"Y")&amp;" years, "&amp;DATEDIF(S322,A322,"YM")&amp;" months, "&amp;DATEDIF(S322,A322,"MD")&amp;" days")</f>
        <v/>
      </c>
      <c r="W322" s="196">
        <f>_xlfn.LET(_xlpm.d,_xlfn.XLOOKUP(U322,'[1]Birth Dates'!$A:$A,'[1]Birth Dates'!$B:$B,"",0),IF(_xlpm.d=0,"",_xlpm.d))</f>
        <v/>
      </c>
      <c r="X322" s="196">
        <f>IF(OR(W322="",A322="",NOT(ISNUMBER(W322)),W322&gt;A322),"",DATEDIF(W322,A322,"Y")&amp;" years, "&amp;DATEDIF(W322,A322,"YM")&amp;" months, "&amp;DATEDIF(W322,A322,"MD")&amp;" days")</f>
        <v/>
      </c>
      <c r="AR322" s="175">
        <f>IF($B322="","",TEXT($A322,"yyyymmdd")&amp;"_P"&amp;$C322&amp;"_C"&amp;$F322&amp;"_"&amp;TRIM(RIGHT(SUBSTITUTE(TRIM(SUBSTITUTE($M322,CHAR(160)," "))," ",REPT(" ",60)),60))&amp;IF($Q322="","","-"&amp;TRIM(RIGHT(SUBSTITUTE(TRIM(SUBSTITUTE($Q322,CHAR(160)," "))," ",REPT(" ",60)),60)))&amp;IF($U322="","","-"&amp;TRIM(RIGHT(SUBSTITUTE(TRIM(SUBSTITUTE($U322,CHAR(160)," "))," ",REPT(" ",60)),60)))&amp;".jpg")</f>
        <v/>
      </c>
    </row>
    <row r="323" ht="14" customHeight="1">
      <c r="O323" s="196">
        <f>_xlfn.LET(_xlpm.d,_xlfn.XLOOKUP(M323,'[1]Birth Dates'!$A:$A,'[1]Birth Dates'!$B:$B,"",0),IF(_xlpm.d=0,"",_xlpm.d))</f>
        <v/>
      </c>
      <c r="P323" s="196">
        <f>IF(OR(O323="",A323="",NOT(ISNUMBER(O323)),O323&gt;A323),"",DATEDIF(O323,A323,"Y")&amp;" years, "&amp;DATEDIF(O323,A323,"YM")&amp;" months, "&amp;DATEDIF(O323,A323,"MD")&amp;" days")</f>
        <v/>
      </c>
      <c r="S323" s="196">
        <f>_xlfn.LET(_xlpm.d,_xlfn.XLOOKUP(Q323,'[1]Birth Dates'!$A:$A,'[1]Birth Dates'!$B:$B,"",0),IF(_xlpm.d=0,"",_xlpm.d))</f>
        <v/>
      </c>
      <c r="T323" s="196">
        <f>IF(OR(S323="",A323="",NOT(ISNUMBER(S323)),S323&gt;A323),"",DATEDIF(S323,A323,"Y")&amp;" years, "&amp;DATEDIF(S323,A323,"YM")&amp;" months, "&amp;DATEDIF(S323,A323,"MD")&amp;" days")</f>
        <v/>
      </c>
      <c r="W323" s="196">
        <f>_xlfn.LET(_xlpm.d,_xlfn.XLOOKUP(U323,'[1]Birth Dates'!$A:$A,'[1]Birth Dates'!$B:$B,"",0),IF(_xlpm.d=0,"",_xlpm.d))</f>
        <v/>
      </c>
      <c r="X323" s="196">
        <f>IF(OR(W323="",A323="",NOT(ISNUMBER(W323)),W323&gt;A323),"",DATEDIF(W323,A323,"Y")&amp;" years, "&amp;DATEDIF(W323,A323,"YM")&amp;" months, "&amp;DATEDIF(W323,A323,"MD")&amp;" days")</f>
        <v/>
      </c>
      <c r="AR323" s="175">
        <f>IF($B323="","",TEXT($A323,"yyyymmdd")&amp;"_P"&amp;$C323&amp;"_C"&amp;$F323&amp;"_"&amp;TRIM(RIGHT(SUBSTITUTE(TRIM(SUBSTITUTE($M323,CHAR(160)," "))," ",REPT(" ",60)),60))&amp;IF($Q323="","","-"&amp;TRIM(RIGHT(SUBSTITUTE(TRIM(SUBSTITUTE($Q323,CHAR(160)," "))," ",REPT(" ",60)),60)))&amp;IF($U323="","","-"&amp;TRIM(RIGHT(SUBSTITUTE(TRIM(SUBSTITUTE($U323,CHAR(160)," "))," ",REPT(" ",60)),60)))&amp;".jpg")</f>
        <v/>
      </c>
    </row>
    <row r="324" ht="14" customHeight="1">
      <c r="O324" s="196">
        <f>_xlfn.LET(_xlpm.d,_xlfn.XLOOKUP(M324,'[1]Birth Dates'!$A:$A,'[1]Birth Dates'!$B:$B,"",0),IF(_xlpm.d=0,"",_xlpm.d))</f>
        <v/>
      </c>
      <c r="P324" s="196">
        <f>IF(OR(O324="",A324="",NOT(ISNUMBER(O324)),O324&gt;A324),"",DATEDIF(O324,A324,"Y")&amp;" years, "&amp;DATEDIF(O324,A324,"YM")&amp;" months, "&amp;DATEDIF(O324,A324,"MD")&amp;" days")</f>
        <v/>
      </c>
      <c r="S324" s="196">
        <f>_xlfn.LET(_xlpm.d,_xlfn.XLOOKUP(Q324,'[1]Birth Dates'!$A:$A,'[1]Birth Dates'!$B:$B,"",0),IF(_xlpm.d=0,"",_xlpm.d))</f>
        <v/>
      </c>
      <c r="T324" s="196">
        <f>IF(OR(S324="",A324="",NOT(ISNUMBER(S324)),S324&gt;A324),"",DATEDIF(S324,A324,"Y")&amp;" years, "&amp;DATEDIF(S324,A324,"YM")&amp;" months, "&amp;DATEDIF(S324,A324,"MD")&amp;" days")</f>
        <v/>
      </c>
      <c r="W324" s="196">
        <f>_xlfn.LET(_xlpm.d,_xlfn.XLOOKUP(U324,'[1]Birth Dates'!$A:$A,'[1]Birth Dates'!$B:$B,"",0),IF(_xlpm.d=0,"",_xlpm.d))</f>
        <v/>
      </c>
      <c r="X324" s="196">
        <f>IF(OR(W324="",A324="",NOT(ISNUMBER(W324)),W324&gt;A324),"",DATEDIF(W324,A324,"Y")&amp;" years, "&amp;DATEDIF(W324,A324,"YM")&amp;" months, "&amp;DATEDIF(W324,A324,"MD")&amp;" days")</f>
        <v/>
      </c>
      <c r="AR324" s="175">
        <f>IF($B324="","",TEXT($A324,"yyyymmdd")&amp;"_P"&amp;$C324&amp;"_C"&amp;$F324&amp;"_"&amp;TRIM(RIGHT(SUBSTITUTE(TRIM(SUBSTITUTE($M324,CHAR(160)," "))," ",REPT(" ",60)),60))&amp;IF($Q324="","","-"&amp;TRIM(RIGHT(SUBSTITUTE(TRIM(SUBSTITUTE($Q324,CHAR(160)," "))," ",REPT(" ",60)),60)))&amp;IF($U324="","","-"&amp;TRIM(RIGHT(SUBSTITUTE(TRIM(SUBSTITUTE($U324,CHAR(160)," "))," ",REPT(" ",60)),60)))&amp;".jpg")</f>
        <v/>
      </c>
    </row>
    <row r="325" ht="14" customHeight="1">
      <c r="O325" s="196">
        <f>_xlfn.LET(_xlpm.d,_xlfn.XLOOKUP(M325,'[1]Birth Dates'!$A:$A,'[1]Birth Dates'!$B:$B,"",0),IF(_xlpm.d=0,"",_xlpm.d))</f>
        <v/>
      </c>
      <c r="P325" s="196">
        <f>IF(OR(O325="",A325="",NOT(ISNUMBER(O325)),O325&gt;A325),"",DATEDIF(O325,A325,"Y")&amp;" years, "&amp;DATEDIF(O325,A325,"YM")&amp;" months, "&amp;DATEDIF(O325,A325,"MD")&amp;" days")</f>
        <v/>
      </c>
      <c r="S325" s="196">
        <f>_xlfn.LET(_xlpm.d,_xlfn.XLOOKUP(Q325,'[1]Birth Dates'!$A:$A,'[1]Birth Dates'!$B:$B,"",0),IF(_xlpm.d=0,"",_xlpm.d))</f>
        <v/>
      </c>
      <c r="T325" s="196">
        <f>IF(OR(S325="",A325="",NOT(ISNUMBER(S325)),S325&gt;A325),"",DATEDIF(S325,A325,"Y")&amp;" years, "&amp;DATEDIF(S325,A325,"YM")&amp;" months, "&amp;DATEDIF(S325,A325,"MD")&amp;" days")</f>
        <v/>
      </c>
      <c r="W325" s="196">
        <f>_xlfn.LET(_xlpm.d,_xlfn.XLOOKUP(U325,'[1]Birth Dates'!$A:$A,'[1]Birth Dates'!$B:$B,"",0),IF(_xlpm.d=0,"",_xlpm.d))</f>
        <v/>
      </c>
      <c r="X325" s="196">
        <f>IF(OR(W325="",A325="",NOT(ISNUMBER(W325)),W325&gt;A325),"",DATEDIF(W325,A325,"Y")&amp;" years, "&amp;DATEDIF(W325,A325,"YM")&amp;" months, "&amp;DATEDIF(W325,A325,"MD")&amp;" days")</f>
        <v/>
      </c>
      <c r="AR325" s="175">
        <f>IF($B325="","",TEXT($A325,"yyyymmdd")&amp;"_P"&amp;$C325&amp;"_C"&amp;$F325&amp;"_"&amp;TRIM(RIGHT(SUBSTITUTE(TRIM(SUBSTITUTE($M325,CHAR(160)," "))," ",REPT(" ",60)),60))&amp;IF($Q325="","","-"&amp;TRIM(RIGHT(SUBSTITUTE(TRIM(SUBSTITUTE($Q325,CHAR(160)," "))," ",REPT(" ",60)),60)))&amp;IF($U325="","","-"&amp;TRIM(RIGHT(SUBSTITUTE(TRIM(SUBSTITUTE($U325,CHAR(160)," "))," ",REPT(" ",60)),60)))&amp;".jpg")</f>
        <v/>
      </c>
    </row>
    <row r="326" ht="14" customHeight="1">
      <c r="O326" s="196">
        <f>_xlfn.LET(_xlpm.d,_xlfn.XLOOKUP(M326,'[1]Birth Dates'!$A:$A,'[1]Birth Dates'!$B:$B,"",0),IF(_xlpm.d=0,"",_xlpm.d))</f>
        <v/>
      </c>
      <c r="P326" s="196">
        <f>IF(OR(O326="",A326="",NOT(ISNUMBER(O326)),O326&gt;A326),"",DATEDIF(O326,A326,"Y")&amp;" years, "&amp;DATEDIF(O326,A326,"YM")&amp;" months, "&amp;DATEDIF(O326,A326,"MD")&amp;" days")</f>
        <v/>
      </c>
      <c r="S326" s="196">
        <f>_xlfn.LET(_xlpm.d,_xlfn.XLOOKUP(Q326,'[1]Birth Dates'!$A:$A,'[1]Birth Dates'!$B:$B,"",0),IF(_xlpm.d=0,"",_xlpm.d))</f>
        <v/>
      </c>
      <c r="T326" s="196">
        <f>IF(OR(S326="",A326="",NOT(ISNUMBER(S326)),S326&gt;A326),"",DATEDIF(S326,A326,"Y")&amp;" years, "&amp;DATEDIF(S326,A326,"YM")&amp;" months, "&amp;DATEDIF(S326,A326,"MD")&amp;" days")</f>
        <v/>
      </c>
      <c r="W326" s="196">
        <f>_xlfn.LET(_xlpm.d,_xlfn.XLOOKUP(U326,'[1]Birth Dates'!$A:$A,'[1]Birth Dates'!$B:$B,"",0),IF(_xlpm.d=0,"",_xlpm.d))</f>
        <v/>
      </c>
      <c r="X326" s="196">
        <f>IF(OR(W326="",A326="",NOT(ISNUMBER(W326)),W326&gt;A326),"",DATEDIF(W326,A326,"Y")&amp;" years, "&amp;DATEDIF(W326,A326,"YM")&amp;" months, "&amp;DATEDIF(W326,A326,"MD")&amp;" days")</f>
        <v/>
      </c>
      <c r="AR326" s="175">
        <f>IF($B326="","",TEXT($A326,"yyyymmdd")&amp;"_P"&amp;$C326&amp;"_C"&amp;$F326&amp;"_"&amp;TRIM(RIGHT(SUBSTITUTE(TRIM(SUBSTITUTE($M326,CHAR(160)," "))," ",REPT(" ",60)),60))&amp;IF($Q326="","","-"&amp;TRIM(RIGHT(SUBSTITUTE(TRIM(SUBSTITUTE($Q326,CHAR(160)," "))," ",REPT(" ",60)),60)))&amp;IF($U326="","","-"&amp;TRIM(RIGHT(SUBSTITUTE(TRIM(SUBSTITUTE($U326,CHAR(160)," "))," ",REPT(" ",60)),60)))&amp;".jpg")</f>
        <v/>
      </c>
    </row>
    <row r="327" ht="14" customHeight="1">
      <c r="O327" s="196">
        <f>_xlfn.LET(_xlpm.d,_xlfn.XLOOKUP(M327,'[1]Birth Dates'!$A:$A,'[1]Birth Dates'!$B:$B,"",0),IF(_xlpm.d=0,"",_xlpm.d))</f>
        <v/>
      </c>
      <c r="P327" s="196">
        <f>IF(OR(O327="",A327="",NOT(ISNUMBER(O327)),O327&gt;A327),"",DATEDIF(O327,A327,"Y")&amp;" years, "&amp;DATEDIF(O327,A327,"YM")&amp;" months, "&amp;DATEDIF(O327,A327,"MD")&amp;" days")</f>
        <v/>
      </c>
      <c r="S327" s="196">
        <f>_xlfn.LET(_xlpm.d,_xlfn.XLOOKUP(Q327,'[1]Birth Dates'!$A:$A,'[1]Birth Dates'!$B:$B,"",0),IF(_xlpm.d=0,"",_xlpm.d))</f>
        <v/>
      </c>
      <c r="T327" s="196">
        <f>IF(OR(S327="",A327="",NOT(ISNUMBER(S327)),S327&gt;A327),"",DATEDIF(S327,A327,"Y")&amp;" years, "&amp;DATEDIF(S327,A327,"YM")&amp;" months, "&amp;DATEDIF(S327,A327,"MD")&amp;" days")</f>
        <v/>
      </c>
      <c r="W327" s="196">
        <f>_xlfn.LET(_xlpm.d,_xlfn.XLOOKUP(U327,'[1]Birth Dates'!$A:$A,'[1]Birth Dates'!$B:$B,"",0),IF(_xlpm.d=0,"",_xlpm.d))</f>
        <v/>
      </c>
      <c r="X327" s="196">
        <f>IF(OR(W327="",A327="",NOT(ISNUMBER(W327)),W327&gt;A327),"",DATEDIF(W327,A327,"Y")&amp;" years, "&amp;DATEDIF(W327,A327,"YM")&amp;" months, "&amp;DATEDIF(W327,A327,"MD")&amp;" days")</f>
        <v/>
      </c>
      <c r="AR327" s="175">
        <f>IF($B327="","",TEXT($A327,"yyyymmdd")&amp;"_P"&amp;$C327&amp;"_C"&amp;$F327&amp;"_"&amp;TRIM(RIGHT(SUBSTITUTE(TRIM(SUBSTITUTE($M327,CHAR(160)," "))," ",REPT(" ",60)),60))&amp;IF($Q327="","","-"&amp;TRIM(RIGHT(SUBSTITUTE(TRIM(SUBSTITUTE($Q327,CHAR(160)," "))," ",REPT(" ",60)),60)))&amp;IF($U327="","","-"&amp;TRIM(RIGHT(SUBSTITUTE(TRIM(SUBSTITUTE($U327,CHAR(160)," "))," ",REPT(" ",60)),60)))&amp;".jpg")</f>
        <v/>
      </c>
    </row>
    <row r="328" ht="14" customHeight="1">
      <c r="O328" s="196">
        <f>_xlfn.LET(_xlpm.d,_xlfn.XLOOKUP(M328,'[1]Birth Dates'!$A:$A,'[1]Birth Dates'!$B:$B,"",0),IF(_xlpm.d=0,"",_xlpm.d))</f>
        <v/>
      </c>
      <c r="P328" s="196">
        <f>IF(OR(O328="",A328="",NOT(ISNUMBER(O328)),O328&gt;A328),"",DATEDIF(O328,A328,"Y")&amp;" years, "&amp;DATEDIF(O328,A328,"YM")&amp;" months, "&amp;DATEDIF(O328,A328,"MD")&amp;" days")</f>
        <v/>
      </c>
      <c r="S328" s="196">
        <f>_xlfn.LET(_xlpm.d,_xlfn.XLOOKUP(Q328,'[1]Birth Dates'!$A:$A,'[1]Birth Dates'!$B:$B,"",0),IF(_xlpm.d=0,"",_xlpm.d))</f>
        <v/>
      </c>
      <c r="T328" s="196">
        <f>IF(OR(S328="",A328="",NOT(ISNUMBER(S328)),S328&gt;A328),"",DATEDIF(S328,A328,"Y")&amp;" years, "&amp;DATEDIF(S328,A328,"YM")&amp;" months, "&amp;DATEDIF(S328,A328,"MD")&amp;" days")</f>
        <v/>
      </c>
      <c r="W328" s="196">
        <f>_xlfn.LET(_xlpm.d,_xlfn.XLOOKUP(U328,'[1]Birth Dates'!$A:$A,'[1]Birth Dates'!$B:$B,"",0),IF(_xlpm.d=0,"",_xlpm.d))</f>
        <v/>
      </c>
      <c r="X328" s="196">
        <f>IF(OR(W328="",A328="",NOT(ISNUMBER(W328)),W328&gt;A328),"",DATEDIF(W328,A328,"Y")&amp;" years, "&amp;DATEDIF(W328,A328,"YM")&amp;" months, "&amp;DATEDIF(W328,A328,"MD")&amp;" days")</f>
        <v/>
      </c>
      <c r="AR328" s="175">
        <f>IF($B328="","",TEXT($A328,"yyyymmdd")&amp;"_P"&amp;$C328&amp;"_C"&amp;$F328&amp;"_"&amp;TRIM(RIGHT(SUBSTITUTE(TRIM(SUBSTITUTE($M328,CHAR(160)," "))," ",REPT(" ",60)),60))&amp;IF($Q328="","","-"&amp;TRIM(RIGHT(SUBSTITUTE(TRIM(SUBSTITUTE($Q328,CHAR(160)," "))," ",REPT(" ",60)),60)))&amp;IF($U328="","","-"&amp;TRIM(RIGHT(SUBSTITUTE(TRIM(SUBSTITUTE($U328,CHAR(160)," "))," ",REPT(" ",60)),60)))&amp;".jpg")</f>
        <v/>
      </c>
    </row>
    <row r="329" ht="14" customHeight="1">
      <c r="O329" s="196">
        <f>_xlfn.LET(_xlpm.d,_xlfn.XLOOKUP(M329,'[1]Birth Dates'!$A:$A,'[1]Birth Dates'!$B:$B,"",0),IF(_xlpm.d=0,"",_xlpm.d))</f>
        <v/>
      </c>
      <c r="P329" s="196">
        <f>IF(OR(O329="",A329="",NOT(ISNUMBER(O329)),O329&gt;A329),"",DATEDIF(O329,A329,"Y")&amp;" years, "&amp;DATEDIF(O329,A329,"YM")&amp;" months, "&amp;DATEDIF(O329,A329,"MD")&amp;" days")</f>
        <v/>
      </c>
      <c r="S329" s="196">
        <f>_xlfn.LET(_xlpm.d,_xlfn.XLOOKUP(Q329,'[1]Birth Dates'!$A:$A,'[1]Birth Dates'!$B:$B,"",0),IF(_xlpm.d=0,"",_xlpm.d))</f>
        <v/>
      </c>
      <c r="T329" s="196">
        <f>IF(OR(S329="",A329="",NOT(ISNUMBER(S329)),S329&gt;A329),"",DATEDIF(S329,A329,"Y")&amp;" years, "&amp;DATEDIF(S329,A329,"YM")&amp;" months, "&amp;DATEDIF(S329,A329,"MD")&amp;" days")</f>
        <v/>
      </c>
      <c r="W329" s="196">
        <f>_xlfn.LET(_xlpm.d,_xlfn.XLOOKUP(U329,'[1]Birth Dates'!$A:$A,'[1]Birth Dates'!$B:$B,"",0),IF(_xlpm.d=0,"",_xlpm.d))</f>
        <v/>
      </c>
      <c r="X329" s="196">
        <f>IF(OR(W329="",A329="",NOT(ISNUMBER(W329)),W329&gt;A329),"",DATEDIF(W329,A329,"Y")&amp;" years, "&amp;DATEDIF(W329,A329,"YM")&amp;" months, "&amp;DATEDIF(W329,A329,"MD")&amp;" days")</f>
        <v/>
      </c>
      <c r="AR329" s="175">
        <f>IF($B329="","",TEXT($A329,"yyyymmdd")&amp;"_P"&amp;$C329&amp;"_C"&amp;$F329&amp;"_"&amp;TRIM(RIGHT(SUBSTITUTE(TRIM(SUBSTITUTE($M329,CHAR(160)," "))," ",REPT(" ",60)),60))&amp;IF($Q329="","","-"&amp;TRIM(RIGHT(SUBSTITUTE(TRIM(SUBSTITUTE($Q329,CHAR(160)," "))," ",REPT(" ",60)),60)))&amp;IF($U329="","","-"&amp;TRIM(RIGHT(SUBSTITUTE(TRIM(SUBSTITUTE($U329,CHAR(160)," "))," ",REPT(" ",60)),60)))&amp;".jpg")</f>
        <v/>
      </c>
    </row>
    <row r="330" ht="14" customHeight="1">
      <c r="O330" s="196">
        <f>_xlfn.LET(_xlpm.d,_xlfn.XLOOKUP(M330,'[1]Birth Dates'!$A:$A,'[1]Birth Dates'!$B:$B,"",0),IF(_xlpm.d=0,"",_xlpm.d))</f>
        <v/>
      </c>
      <c r="P330" s="196">
        <f>IF(OR(O330="",A330="",NOT(ISNUMBER(O330)),O330&gt;A330),"",DATEDIF(O330,A330,"Y")&amp;" years, "&amp;DATEDIF(O330,A330,"YM")&amp;" months, "&amp;DATEDIF(O330,A330,"MD")&amp;" days")</f>
        <v/>
      </c>
      <c r="S330" s="196">
        <f>_xlfn.LET(_xlpm.d,_xlfn.XLOOKUP(Q330,'[1]Birth Dates'!$A:$A,'[1]Birth Dates'!$B:$B,"",0),IF(_xlpm.d=0,"",_xlpm.d))</f>
        <v/>
      </c>
      <c r="T330" s="196">
        <f>IF(OR(S330="",A330="",NOT(ISNUMBER(S330)),S330&gt;A330),"",DATEDIF(S330,A330,"Y")&amp;" years, "&amp;DATEDIF(S330,A330,"YM")&amp;" months, "&amp;DATEDIF(S330,A330,"MD")&amp;" days")</f>
        <v/>
      </c>
      <c r="W330" s="196">
        <f>_xlfn.LET(_xlpm.d,_xlfn.XLOOKUP(U330,'[1]Birth Dates'!$A:$A,'[1]Birth Dates'!$B:$B,"",0),IF(_xlpm.d=0,"",_xlpm.d))</f>
        <v/>
      </c>
      <c r="X330" s="196">
        <f>IF(OR(W330="",A330="",NOT(ISNUMBER(W330)),W330&gt;A330),"",DATEDIF(W330,A330,"Y")&amp;" years, "&amp;DATEDIF(W330,A330,"YM")&amp;" months, "&amp;DATEDIF(W330,A330,"MD")&amp;" days")</f>
        <v/>
      </c>
      <c r="AR330" s="175">
        <f>IF($B330="","",TEXT($A330,"yyyymmdd")&amp;"_P"&amp;$C330&amp;"_C"&amp;$F330&amp;"_"&amp;TRIM(RIGHT(SUBSTITUTE(TRIM(SUBSTITUTE($M330,CHAR(160)," "))," ",REPT(" ",60)),60))&amp;IF($Q330="","","-"&amp;TRIM(RIGHT(SUBSTITUTE(TRIM(SUBSTITUTE($Q330,CHAR(160)," "))," ",REPT(" ",60)),60)))&amp;IF($U330="","","-"&amp;TRIM(RIGHT(SUBSTITUTE(TRIM(SUBSTITUTE($U330,CHAR(160)," "))," ",REPT(" ",60)),60)))&amp;".jpg")</f>
        <v/>
      </c>
    </row>
    <row r="331" ht="14" customHeight="1">
      <c r="O331" s="196">
        <f>_xlfn.LET(_xlpm.d,_xlfn.XLOOKUP(M331,'[1]Birth Dates'!$A:$A,'[1]Birth Dates'!$B:$B,"",0),IF(_xlpm.d=0,"",_xlpm.d))</f>
        <v/>
      </c>
      <c r="P331" s="196">
        <f>IF(OR(O331="",A331="",NOT(ISNUMBER(O331)),O331&gt;A331),"",DATEDIF(O331,A331,"Y")&amp;" years, "&amp;DATEDIF(O331,A331,"YM")&amp;" months, "&amp;DATEDIF(O331,A331,"MD")&amp;" days")</f>
        <v/>
      </c>
      <c r="S331" s="196">
        <f>_xlfn.LET(_xlpm.d,_xlfn.XLOOKUP(Q331,'[1]Birth Dates'!$A:$A,'[1]Birth Dates'!$B:$B,"",0),IF(_xlpm.d=0,"",_xlpm.d))</f>
        <v/>
      </c>
      <c r="T331" s="196">
        <f>IF(OR(S331="",A331="",NOT(ISNUMBER(S331)),S331&gt;A331),"",DATEDIF(S331,A331,"Y")&amp;" years, "&amp;DATEDIF(S331,A331,"YM")&amp;" months, "&amp;DATEDIF(S331,A331,"MD")&amp;" days")</f>
        <v/>
      </c>
      <c r="W331" s="196">
        <f>_xlfn.LET(_xlpm.d,_xlfn.XLOOKUP(U331,'[1]Birth Dates'!$A:$A,'[1]Birth Dates'!$B:$B,"",0),IF(_xlpm.d=0,"",_xlpm.d))</f>
        <v/>
      </c>
      <c r="X331" s="196">
        <f>IF(OR(W331="",A331="",NOT(ISNUMBER(W331)),W331&gt;A331),"",DATEDIF(W331,A331,"Y")&amp;" years, "&amp;DATEDIF(W331,A331,"YM")&amp;" months, "&amp;DATEDIF(W331,A331,"MD")&amp;" days")</f>
        <v/>
      </c>
      <c r="AR331" s="175">
        <f>IF($B331="","",TEXT($A331,"yyyymmdd")&amp;"_P"&amp;$C331&amp;"_C"&amp;$F331&amp;"_"&amp;TRIM(RIGHT(SUBSTITUTE(TRIM(SUBSTITUTE($M331,CHAR(160)," "))," ",REPT(" ",60)),60))&amp;IF($Q331="","","-"&amp;TRIM(RIGHT(SUBSTITUTE(TRIM(SUBSTITUTE($Q331,CHAR(160)," "))," ",REPT(" ",60)),60)))&amp;IF($U331="","","-"&amp;TRIM(RIGHT(SUBSTITUTE(TRIM(SUBSTITUTE($U331,CHAR(160)," "))," ",REPT(" ",60)),60)))&amp;".jpg")</f>
        <v/>
      </c>
    </row>
    <row r="332" ht="14" customHeight="1">
      <c r="O332" s="196">
        <f>_xlfn.LET(_xlpm.d,_xlfn.XLOOKUP(M332,'[1]Birth Dates'!$A:$A,'[1]Birth Dates'!$B:$B,"",0),IF(_xlpm.d=0,"",_xlpm.d))</f>
        <v/>
      </c>
      <c r="P332" s="196">
        <f>IF(OR(O332="",A332="",NOT(ISNUMBER(O332)),O332&gt;A332),"",DATEDIF(O332,A332,"Y")&amp;" years, "&amp;DATEDIF(O332,A332,"YM")&amp;" months, "&amp;DATEDIF(O332,A332,"MD")&amp;" days")</f>
        <v/>
      </c>
      <c r="S332" s="196">
        <f>_xlfn.LET(_xlpm.d,_xlfn.XLOOKUP(Q332,'[1]Birth Dates'!$A:$A,'[1]Birth Dates'!$B:$B,"",0),IF(_xlpm.d=0,"",_xlpm.d))</f>
        <v/>
      </c>
      <c r="T332" s="196">
        <f>IF(OR(S332="",A332="",NOT(ISNUMBER(S332)),S332&gt;A332),"",DATEDIF(S332,A332,"Y")&amp;" years, "&amp;DATEDIF(S332,A332,"YM")&amp;" months, "&amp;DATEDIF(S332,A332,"MD")&amp;" days")</f>
        <v/>
      </c>
      <c r="W332" s="196">
        <f>_xlfn.LET(_xlpm.d,_xlfn.XLOOKUP(U332,'[1]Birth Dates'!$A:$A,'[1]Birth Dates'!$B:$B,"",0),IF(_xlpm.d=0,"",_xlpm.d))</f>
        <v/>
      </c>
      <c r="X332" s="196">
        <f>IF(OR(W332="",A332="",NOT(ISNUMBER(W332)),W332&gt;A332),"",DATEDIF(W332,A332,"Y")&amp;" years, "&amp;DATEDIF(W332,A332,"YM")&amp;" months, "&amp;DATEDIF(W332,A332,"MD")&amp;" days")</f>
        <v/>
      </c>
      <c r="AR332" s="175">
        <f>IF($B332="","",TEXT($A332,"yyyymmdd")&amp;"_P"&amp;$C332&amp;"_C"&amp;$F332&amp;"_"&amp;TRIM(RIGHT(SUBSTITUTE(TRIM(SUBSTITUTE($M332,CHAR(160)," "))," ",REPT(" ",60)),60))&amp;IF($Q332="","","-"&amp;TRIM(RIGHT(SUBSTITUTE(TRIM(SUBSTITUTE($Q332,CHAR(160)," "))," ",REPT(" ",60)),60)))&amp;IF($U332="","","-"&amp;TRIM(RIGHT(SUBSTITUTE(TRIM(SUBSTITUTE($U332,CHAR(160)," "))," ",REPT(" ",60)),60)))&amp;".jpg")</f>
        <v/>
      </c>
    </row>
    <row r="333" ht="14" customHeight="1">
      <c r="O333" s="196">
        <f>_xlfn.LET(_xlpm.d,_xlfn.XLOOKUP(M333,'[1]Birth Dates'!$A:$A,'[1]Birth Dates'!$B:$B,"",0),IF(_xlpm.d=0,"",_xlpm.d))</f>
        <v/>
      </c>
      <c r="P333" s="196">
        <f>IF(OR(O333="",A333="",NOT(ISNUMBER(O333)),O333&gt;A333),"",DATEDIF(O333,A333,"Y")&amp;" years, "&amp;DATEDIF(O333,A333,"YM")&amp;" months, "&amp;DATEDIF(O333,A333,"MD")&amp;" days")</f>
        <v/>
      </c>
      <c r="S333" s="196">
        <f>_xlfn.LET(_xlpm.d,_xlfn.XLOOKUP(Q333,'[1]Birth Dates'!$A:$A,'[1]Birth Dates'!$B:$B,"",0),IF(_xlpm.d=0,"",_xlpm.d))</f>
        <v/>
      </c>
      <c r="T333" s="196">
        <f>IF(OR(S333="",A333="",NOT(ISNUMBER(S333)),S333&gt;A333),"",DATEDIF(S333,A333,"Y")&amp;" years, "&amp;DATEDIF(S333,A333,"YM")&amp;" months, "&amp;DATEDIF(S333,A333,"MD")&amp;" days")</f>
        <v/>
      </c>
      <c r="W333" s="196">
        <f>_xlfn.LET(_xlpm.d,_xlfn.XLOOKUP(U333,'[1]Birth Dates'!$A:$A,'[1]Birth Dates'!$B:$B,"",0),IF(_xlpm.d=0,"",_xlpm.d))</f>
        <v/>
      </c>
      <c r="X333" s="196">
        <f>IF(OR(W333="",A333="",NOT(ISNUMBER(W333)),W333&gt;A333),"",DATEDIF(W333,A333,"Y")&amp;" years, "&amp;DATEDIF(W333,A333,"YM")&amp;" months, "&amp;DATEDIF(W333,A333,"MD")&amp;" days")</f>
        <v/>
      </c>
      <c r="AR333" s="175">
        <f>IF($B333="","",TEXT($A333,"yyyymmdd")&amp;"_P"&amp;$C333&amp;"_C"&amp;$F333&amp;"_"&amp;TRIM(RIGHT(SUBSTITUTE(TRIM(SUBSTITUTE($M333,CHAR(160)," "))," ",REPT(" ",60)),60))&amp;IF($Q333="","","-"&amp;TRIM(RIGHT(SUBSTITUTE(TRIM(SUBSTITUTE($Q333,CHAR(160)," "))," ",REPT(" ",60)),60)))&amp;IF($U333="","","-"&amp;TRIM(RIGHT(SUBSTITUTE(TRIM(SUBSTITUTE($U333,CHAR(160)," "))," ",REPT(" ",60)),60)))&amp;".jpg")</f>
        <v/>
      </c>
    </row>
    <row r="334" ht="14" customHeight="1">
      <c r="O334" s="196">
        <f>_xlfn.LET(_xlpm.d,_xlfn.XLOOKUP(M334,'[1]Birth Dates'!$A:$A,'[1]Birth Dates'!$B:$B,"",0),IF(_xlpm.d=0,"",_xlpm.d))</f>
        <v/>
      </c>
      <c r="P334" s="196">
        <f>IF(OR(O334="",A334="",NOT(ISNUMBER(O334)),O334&gt;A334),"",DATEDIF(O334,A334,"Y")&amp;" years, "&amp;DATEDIF(O334,A334,"YM")&amp;" months, "&amp;DATEDIF(O334,A334,"MD")&amp;" days")</f>
        <v/>
      </c>
      <c r="S334" s="196">
        <f>_xlfn.LET(_xlpm.d,_xlfn.XLOOKUP(Q334,'[1]Birth Dates'!$A:$A,'[1]Birth Dates'!$B:$B,"",0),IF(_xlpm.d=0,"",_xlpm.d))</f>
        <v/>
      </c>
      <c r="T334" s="196">
        <f>IF(OR(S334="",A334="",NOT(ISNUMBER(S334)),S334&gt;A334),"",DATEDIF(S334,A334,"Y")&amp;" years, "&amp;DATEDIF(S334,A334,"YM")&amp;" months, "&amp;DATEDIF(S334,A334,"MD")&amp;" days")</f>
        <v/>
      </c>
      <c r="W334" s="196">
        <f>_xlfn.LET(_xlpm.d,_xlfn.XLOOKUP(U334,'[1]Birth Dates'!$A:$A,'[1]Birth Dates'!$B:$B,"",0),IF(_xlpm.d=0,"",_xlpm.d))</f>
        <v/>
      </c>
      <c r="X334" s="196">
        <f>IF(OR(W334="",A334="",NOT(ISNUMBER(W334)),W334&gt;A334),"",DATEDIF(W334,A334,"Y")&amp;" years, "&amp;DATEDIF(W334,A334,"YM")&amp;" months, "&amp;DATEDIF(W334,A334,"MD")&amp;" days")</f>
        <v/>
      </c>
      <c r="AR334" s="175">
        <f>IF($B334="","",TEXT($A334,"yyyymmdd")&amp;"_P"&amp;$C334&amp;"_C"&amp;$F334&amp;"_"&amp;TRIM(RIGHT(SUBSTITUTE(TRIM(SUBSTITUTE($M334,CHAR(160)," "))," ",REPT(" ",60)),60))&amp;IF($Q334="","","-"&amp;TRIM(RIGHT(SUBSTITUTE(TRIM(SUBSTITUTE($Q334,CHAR(160)," "))," ",REPT(" ",60)),60)))&amp;IF($U334="","","-"&amp;TRIM(RIGHT(SUBSTITUTE(TRIM(SUBSTITUTE($U334,CHAR(160)," "))," ",REPT(" ",60)),60)))&amp;".jpg")</f>
        <v/>
      </c>
    </row>
    <row r="335" ht="14" customHeight="1">
      <c r="O335" s="196">
        <f>_xlfn.LET(_xlpm.d,_xlfn.XLOOKUP(M335,'[1]Birth Dates'!$A:$A,'[1]Birth Dates'!$B:$B,"",0),IF(_xlpm.d=0,"",_xlpm.d))</f>
        <v/>
      </c>
      <c r="P335" s="196">
        <f>IF(OR(O335="",A335="",NOT(ISNUMBER(O335)),O335&gt;A335),"",DATEDIF(O335,A335,"Y")&amp;" years, "&amp;DATEDIF(O335,A335,"YM")&amp;" months, "&amp;DATEDIF(O335,A335,"MD")&amp;" days")</f>
        <v/>
      </c>
      <c r="S335" s="196">
        <f>_xlfn.LET(_xlpm.d,_xlfn.XLOOKUP(Q335,'[1]Birth Dates'!$A:$A,'[1]Birth Dates'!$B:$B,"",0),IF(_xlpm.d=0,"",_xlpm.d))</f>
        <v/>
      </c>
      <c r="T335" s="196">
        <f>IF(OR(S335="",A335="",NOT(ISNUMBER(S335)),S335&gt;A335),"",DATEDIF(S335,A335,"Y")&amp;" years, "&amp;DATEDIF(S335,A335,"YM")&amp;" months, "&amp;DATEDIF(S335,A335,"MD")&amp;" days")</f>
        <v/>
      </c>
      <c r="W335" s="196">
        <f>_xlfn.LET(_xlpm.d,_xlfn.XLOOKUP(U335,'[1]Birth Dates'!$A:$A,'[1]Birth Dates'!$B:$B,"",0),IF(_xlpm.d=0,"",_xlpm.d))</f>
        <v/>
      </c>
      <c r="X335" s="196">
        <f>IF(OR(W335="",A335="",NOT(ISNUMBER(W335)),W335&gt;A335),"",DATEDIF(W335,A335,"Y")&amp;" years, "&amp;DATEDIF(W335,A335,"YM")&amp;" months, "&amp;DATEDIF(W335,A335,"MD")&amp;" days")</f>
        <v/>
      </c>
      <c r="AR335" s="175">
        <f>IF($B335="","",TEXT($A335,"yyyymmdd")&amp;"_P"&amp;$C335&amp;"_C"&amp;$F335&amp;"_"&amp;TRIM(RIGHT(SUBSTITUTE(TRIM(SUBSTITUTE($M335,CHAR(160)," "))," ",REPT(" ",60)),60))&amp;IF($Q335="","","-"&amp;TRIM(RIGHT(SUBSTITUTE(TRIM(SUBSTITUTE($Q335,CHAR(160)," "))," ",REPT(" ",60)),60)))&amp;IF($U335="","","-"&amp;TRIM(RIGHT(SUBSTITUTE(TRIM(SUBSTITUTE($U335,CHAR(160)," "))," ",REPT(" ",60)),60)))&amp;".jpg")</f>
        <v/>
      </c>
    </row>
    <row r="336" ht="14" customHeight="1">
      <c r="O336" s="196">
        <f>_xlfn.LET(_xlpm.d,_xlfn.XLOOKUP(M336,'[1]Birth Dates'!$A:$A,'[1]Birth Dates'!$B:$B,"",0),IF(_xlpm.d=0,"",_xlpm.d))</f>
        <v/>
      </c>
      <c r="P336" s="196">
        <f>IF(OR(O336="",A336="",NOT(ISNUMBER(O336)),O336&gt;A336),"",DATEDIF(O336,A336,"Y")&amp;" years, "&amp;DATEDIF(O336,A336,"YM")&amp;" months, "&amp;DATEDIF(O336,A336,"MD")&amp;" days")</f>
        <v/>
      </c>
      <c r="S336" s="196">
        <f>_xlfn.LET(_xlpm.d,_xlfn.XLOOKUP(Q336,'[1]Birth Dates'!$A:$A,'[1]Birth Dates'!$B:$B,"",0),IF(_xlpm.d=0,"",_xlpm.d))</f>
        <v/>
      </c>
      <c r="T336" s="196">
        <f>IF(OR(S336="",A336="",NOT(ISNUMBER(S336)),S336&gt;A336),"",DATEDIF(S336,A336,"Y")&amp;" years, "&amp;DATEDIF(S336,A336,"YM")&amp;" months, "&amp;DATEDIF(S336,A336,"MD")&amp;" days")</f>
        <v/>
      </c>
      <c r="W336" s="196">
        <f>_xlfn.LET(_xlpm.d,_xlfn.XLOOKUP(U336,'[1]Birth Dates'!$A:$A,'[1]Birth Dates'!$B:$B,"",0),IF(_xlpm.d=0,"",_xlpm.d))</f>
        <v/>
      </c>
      <c r="X336" s="196">
        <f>IF(OR(W336="",A336="",NOT(ISNUMBER(W336)),W336&gt;A336),"",DATEDIF(W336,A336,"Y")&amp;" years, "&amp;DATEDIF(W336,A336,"YM")&amp;" months, "&amp;DATEDIF(W336,A336,"MD")&amp;" days")</f>
        <v/>
      </c>
      <c r="AR336" s="175">
        <f>IF($B336="","",TEXT($A336,"yyyymmdd")&amp;"_P"&amp;$C336&amp;"_C"&amp;$F336&amp;"_"&amp;TRIM(RIGHT(SUBSTITUTE(TRIM(SUBSTITUTE($M336,CHAR(160)," "))," ",REPT(" ",60)),60))&amp;IF($Q336="","","-"&amp;TRIM(RIGHT(SUBSTITUTE(TRIM(SUBSTITUTE($Q336,CHAR(160)," "))," ",REPT(" ",60)),60)))&amp;IF($U336="","","-"&amp;TRIM(RIGHT(SUBSTITUTE(TRIM(SUBSTITUTE($U336,CHAR(160)," "))," ",REPT(" ",60)),60)))&amp;".jpg")</f>
        <v/>
      </c>
    </row>
    <row r="337" ht="14" customHeight="1">
      <c r="O337" s="196">
        <f>_xlfn.LET(_xlpm.d,_xlfn.XLOOKUP(M337,'[1]Birth Dates'!$A:$A,'[1]Birth Dates'!$B:$B,"",0),IF(_xlpm.d=0,"",_xlpm.d))</f>
        <v/>
      </c>
      <c r="P337" s="196">
        <f>IF(OR(O337="",A337="",NOT(ISNUMBER(O337)),O337&gt;A337),"",DATEDIF(O337,A337,"Y")&amp;" years, "&amp;DATEDIF(O337,A337,"YM")&amp;" months, "&amp;DATEDIF(O337,A337,"MD")&amp;" days")</f>
        <v/>
      </c>
      <c r="S337" s="196">
        <f>_xlfn.LET(_xlpm.d,_xlfn.XLOOKUP(Q337,'[1]Birth Dates'!$A:$A,'[1]Birth Dates'!$B:$B,"",0),IF(_xlpm.d=0,"",_xlpm.d))</f>
        <v/>
      </c>
      <c r="T337" s="196">
        <f>IF(OR(S337="",A337="",NOT(ISNUMBER(S337)),S337&gt;A337),"",DATEDIF(S337,A337,"Y")&amp;" years, "&amp;DATEDIF(S337,A337,"YM")&amp;" months, "&amp;DATEDIF(S337,A337,"MD")&amp;" days")</f>
        <v/>
      </c>
      <c r="W337" s="196">
        <f>_xlfn.LET(_xlpm.d,_xlfn.XLOOKUP(U337,'[1]Birth Dates'!$A:$A,'[1]Birth Dates'!$B:$B,"",0),IF(_xlpm.d=0,"",_xlpm.d))</f>
        <v/>
      </c>
      <c r="X337" s="196">
        <f>IF(OR(W337="",A337="",NOT(ISNUMBER(W337)),W337&gt;A337),"",DATEDIF(W337,A337,"Y")&amp;" years, "&amp;DATEDIF(W337,A337,"YM")&amp;" months, "&amp;DATEDIF(W337,A337,"MD")&amp;" days")</f>
        <v/>
      </c>
      <c r="AR337" s="175">
        <f>IF($B337="","",TEXT($A337,"yyyymmdd")&amp;"_P"&amp;$C337&amp;"_C"&amp;$F337&amp;"_"&amp;TRIM(RIGHT(SUBSTITUTE(TRIM(SUBSTITUTE($M337,CHAR(160)," "))," ",REPT(" ",60)),60))&amp;IF($Q337="","","-"&amp;TRIM(RIGHT(SUBSTITUTE(TRIM(SUBSTITUTE($Q337,CHAR(160)," "))," ",REPT(" ",60)),60)))&amp;IF($U337="","","-"&amp;TRIM(RIGHT(SUBSTITUTE(TRIM(SUBSTITUTE($U337,CHAR(160)," "))," ",REPT(" ",60)),60)))&amp;".jpg")</f>
        <v/>
      </c>
    </row>
    <row r="338" ht="14" customHeight="1">
      <c r="O338" s="196">
        <f>_xlfn.LET(_xlpm.d,_xlfn.XLOOKUP(M338,'[1]Birth Dates'!$A:$A,'[1]Birth Dates'!$B:$B,"",0),IF(_xlpm.d=0,"",_xlpm.d))</f>
        <v/>
      </c>
      <c r="P338" s="196">
        <f>IF(OR(O338="",A338="",NOT(ISNUMBER(O338)),O338&gt;A338),"",DATEDIF(O338,A338,"Y")&amp;" years, "&amp;DATEDIF(O338,A338,"YM")&amp;" months, "&amp;DATEDIF(O338,A338,"MD")&amp;" days")</f>
        <v/>
      </c>
      <c r="S338" s="196">
        <f>_xlfn.LET(_xlpm.d,_xlfn.XLOOKUP(Q338,'[1]Birth Dates'!$A:$A,'[1]Birth Dates'!$B:$B,"",0),IF(_xlpm.d=0,"",_xlpm.d))</f>
        <v/>
      </c>
      <c r="T338" s="196">
        <f>IF(OR(S338="",A338="",NOT(ISNUMBER(S338)),S338&gt;A338),"",DATEDIF(S338,A338,"Y")&amp;" years, "&amp;DATEDIF(S338,A338,"YM")&amp;" months, "&amp;DATEDIF(S338,A338,"MD")&amp;" days")</f>
        <v/>
      </c>
      <c r="W338" s="196">
        <f>_xlfn.LET(_xlpm.d,_xlfn.XLOOKUP(U338,'[1]Birth Dates'!$A:$A,'[1]Birth Dates'!$B:$B,"",0),IF(_xlpm.d=0,"",_xlpm.d))</f>
        <v/>
      </c>
      <c r="X338" s="196">
        <f>IF(OR(W338="",A338="",NOT(ISNUMBER(W338)),W338&gt;A338),"",DATEDIF(W338,A338,"Y")&amp;" years, "&amp;DATEDIF(W338,A338,"YM")&amp;" months, "&amp;DATEDIF(W338,A338,"MD")&amp;" days")</f>
        <v/>
      </c>
      <c r="AR338" s="175">
        <f>IF($B338="","",TEXT($A338,"yyyymmdd")&amp;"_P"&amp;$C338&amp;"_C"&amp;$F338&amp;"_"&amp;TRIM(RIGHT(SUBSTITUTE(TRIM(SUBSTITUTE($M338,CHAR(160)," "))," ",REPT(" ",60)),60))&amp;IF($Q338="","","-"&amp;TRIM(RIGHT(SUBSTITUTE(TRIM(SUBSTITUTE($Q338,CHAR(160)," "))," ",REPT(" ",60)),60)))&amp;IF($U338="","","-"&amp;TRIM(RIGHT(SUBSTITUTE(TRIM(SUBSTITUTE($U338,CHAR(160)," "))," ",REPT(" ",60)),60)))&amp;".jpg")</f>
        <v/>
      </c>
    </row>
    <row r="339" ht="14" customHeight="1">
      <c r="O339" s="196">
        <f>_xlfn.LET(_xlpm.d,_xlfn.XLOOKUP(M339,'[1]Birth Dates'!$A:$A,'[1]Birth Dates'!$B:$B,"",0),IF(_xlpm.d=0,"",_xlpm.d))</f>
        <v/>
      </c>
      <c r="P339" s="196">
        <f>IF(OR(O339="",A339="",NOT(ISNUMBER(O339)),O339&gt;A339),"",DATEDIF(O339,A339,"Y")&amp;" years, "&amp;DATEDIF(O339,A339,"YM")&amp;" months, "&amp;DATEDIF(O339,A339,"MD")&amp;" days")</f>
        <v/>
      </c>
      <c r="S339" s="196">
        <f>_xlfn.LET(_xlpm.d,_xlfn.XLOOKUP(Q339,'[1]Birth Dates'!$A:$A,'[1]Birth Dates'!$B:$B,"",0),IF(_xlpm.d=0,"",_xlpm.d))</f>
        <v/>
      </c>
      <c r="T339" s="196">
        <f>IF(OR(S339="",A339="",NOT(ISNUMBER(S339)),S339&gt;A339),"",DATEDIF(S339,A339,"Y")&amp;" years, "&amp;DATEDIF(S339,A339,"YM")&amp;" months, "&amp;DATEDIF(S339,A339,"MD")&amp;" days")</f>
        <v/>
      </c>
      <c r="W339" s="196">
        <f>_xlfn.LET(_xlpm.d,_xlfn.XLOOKUP(U339,'[1]Birth Dates'!$A:$A,'[1]Birth Dates'!$B:$B,"",0),IF(_xlpm.d=0,"",_xlpm.d))</f>
        <v/>
      </c>
      <c r="X339" s="196">
        <f>IF(OR(W339="",A339="",NOT(ISNUMBER(W339)),W339&gt;A339),"",DATEDIF(W339,A339,"Y")&amp;" years, "&amp;DATEDIF(W339,A339,"YM")&amp;" months, "&amp;DATEDIF(W339,A339,"MD")&amp;" days")</f>
        <v/>
      </c>
      <c r="AR339" s="175">
        <f>IF($B339="","",TEXT($A339,"yyyymmdd")&amp;"_P"&amp;$C339&amp;"_C"&amp;$F339&amp;"_"&amp;TRIM(RIGHT(SUBSTITUTE(TRIM(SUBSTITUTE($M339,CHAR(160)," "))," ",REPT(" ",60)),60))&amp;IF($Q339="","","-"&amp;TRIM(RIGHT(SUBSTITUTE(TRIM(SUBSTITUTE($Q339,CHAR(160)," "))," ",REPT(" ",60)),60)))&amp;IF($U339="","","-"&amp;TRIM(RIGHT(SUBSTITUTE(TRIM(SUBSTITUTE($U339,CHAR(160)," "))," ",REPT(" ",60)),60)))&amp;".jpg")</f>
        <v/>
      </c>
    </row>
    <row r="340" ht="14" customHeight="1">
      <c r="O340" s="196">
        <f>_xlfn.LET(_xlpm.d,_xlfn.XLOOKUP(M340,'[1]Birth Dates'!$A:$A,'[1]Birth Dates'!$B:$B,"",0),IF(_xlpm.d=0,"",_xlpm.d))</f>
        <v/>
      </c>
      <c r="P340" s="196">
        <f>IF(OR(O340="",A340="",NOT(ISNUMBER(O340)),O340&gt;A340),"",DATEDIF(O340,A340,"Y")&amp;" years, "&amp;DATEDIF(O340,A340,"YM")&amp;" months, "&amp;DATEDIF(O340,A340,"MD")&amp;" days")</f>
        <v/>
      </c>
      <c r="S340" s="196">
        <f>_xlfn.LET(_xlpm.d,_xlfn.XLOOKUP(Q340,'[1]Birth Dates'!$A:$A,'[1]Birth Dates'!$B:$B,"",0),IF(_xlpm.d=0,"",_xlpm.d))</f>
        <v/>
      </c>
      <c r="T340" s="196">
        <f>IF(OR(S340="",A340="",NOT(ISNUMBER(S340)),S340&gt;A340),"",DATEDIF(S340,A340,"Y")&amp;" years, "&amp;DATEDIF(S340,A340,"YM")&amp;" months, "&amp;DATEDIF(S340,A340,"MD")&amp;" days")</f>
        <v/>
      </c>
      <c r="W340" s="196">
        <f>_xlfn.LET(_xlpm.d,_xlfn.XLOOKUP(U340,'[1]Birth Dates'!$A:$A,'[1]Birth Dates'!$B:$B,"",0),IF(_xlpm.d=0,"",_xlpm.d))</f>
        <v/>
      </c>
      <c r="X340" s="196">
        <f>IF(OR(W340="",A340="",NOT(ISNUMBER(W340)),W340&gt;A340),"",DATEDIF(W340,A340,"Y")&amp;" years, "&amp;DATEDIF(W340,A340,"YM")&amp;" months, "&amp;DATEDIF(W340,A340,"MD")&amp;" days")</f>
        <v/>
      </c>
      <c r="AR340" s="175">
        <f>IF($B340="","",TEXT($A340,"yyyymmdd")&amp;"_P"&amp;$C340&amp;"_C"&amp;$F340&amp;"_"&amp;TRIM(RIGHT(SUBSTITUTE(TRIM(SUBSTITUTE($M340,CHAR(160)," "))," ",REPT(" ",60)),60))&amp;IF($Q340="","","-"&amp;TRIM(RIGHT(SUBSTITUTE(TRIM(SUBSTITUTE($Q340,CHAR(160)," "))," ",REPT(" ",60)),60)))&amp;IF($U340="","","-"&amp;TRIM(RIGHT(SUBSTITUTE(TRIM(SUBSTITUTE($U340,CHAR(160)," "))," ",REPT(" ",60)),60)))&amp;".jpg")</f>
        <v/>
      </c>
    </row>
    <row r="341" ht="14" customHeight="1">
      <c r="O341" s="196">
        <f>_xlfn.LET(_xlpm.d,_xlfn.XLOOKUP(M341,'[1]Birth Dates'!$A:$A,'[1]Birth Dates'!$B:$B,"",0),IF(_xlpm.d=0,"",_xlpm.d))</f>
        <v/>
      </c>
      <c r="P341" s="196">
        <f>IF(OR(O341="",A341="",NOT(ISNUMBER(O341)),O341&gt;A341),"",DATEDIF(O341,A341,"Y")&amp;" years, "&amp;DATEDIF(O341,A341,"YM")&amp;" months, "&amp;DATEDIF(O341,A341,"MD")&amp;" days")</f>
        <v/>
      </c>
      <c r="S341" s="196">
        <f>_xlfn.LET(_xlpm.d,_xlfn.XLOOKUP(Q341,'[1]Birth Dates'!$A:$A,'[1]Birth Dates'!$B:$B,"",0),IF(_xlpm.d=0,"",_xlpm.d))</f>
        <v/>
      </c>
      <c r="T341" s="196">
        <f>IF(OR(S341="",A341="",NOT(ISNUMBER(S341)),S341&gt;A341),"",DATEDIF(S341,A341,"Y")&amp;" years, "&amp;DATEDIF(S341,A341,"YM")&amp;" months, "&amp;DATEDIF(S341,A341,"MD")&amp;" days")</f>
        <v/>
      </c>
      <c r="W341" s="196">
        <f>_xlfn.LET(_xlpm.d,_xlfn.XLOOKUP(U341,'[1]Birth Dates'!$A:$A,'[1]Birth Dates'!$B:$B,"",0),IF(_xlpm.d=0,"",_xlpm.d))</f>
        <v/>
      </c>
      <c r="X341" s="196">
        <f>IF(OR(W341="",A341="",NOT(ISNUMBER(W341)),W341&gt;A341),"",DATEDIF(W341,A341,"Y")&amp;" years, "&amp;DATEDIF(W341,A341,"YM")&amp;" months, "&amp;DATEDIF(W341,A341,"MD")&amp;" days")</f>
        <v/>
      </c>
      <c r="AR341" s="175">
        <f>IF($B341="","",TEXT($A341,"yyyymmdd")&amp;"_P"&amp;$C341&amp;"_C"&amp;$F341&amp;"_"&amp;TRIM(RIGHT(SUBSTITUTE(TRIM(SUBSTITUTE($M341,CHAR(160)," "))," ",REPT(" ",60)),60))&amp;IF($Q341="","","-"&amp;TRIM(RIGHT(SUBSTITUTE(TRIM(SUBSTITUTE($Q341,CHAR(160)," "))," ",REPT(" ",60)),60)))&amp;IF($U341="","","-"&amp;TRIM(RIGHT(SUBSTITUTE(TRIM(SUBSTITUTE($U341,CHAR(160)," "))," ",REPT(" ",60)),60)))&amp;".jpg")</f>
        <v/>
      </c>
    </row>
    <row r="342" ht="14" customHeight="1">
      <c r="O342" s="196">
        <f>_xlfn.LET(_xlpm.d,_xlfn.XLOOKUP(M342,'[1]Birth Dates'!$A:$A,'[1]Birth Dates'!$B:$B,"",0),IF(_xlpm.d=0,"",_xlpm.d))</f>
        <v/>
      </c>
      <c r="P342" s="196">
        <f>IF(OR(O342="",A342="",NOT(ISNUMBER(O342)),O342&gt;A342),"",DATEDIF(O342,A342,"Y")&amp;" years, "&amp;DATEDIF(O342,A342,"YM")&amp;" months, "&amp;DATEDIF(O342,A342,"MD")&amp;" days")</f>
        <v/>
      </c>
      <c r="S342" s="196">
        <f>_xlfn.LET(_xlpm.d,_xlfn.XLOOKUP(Q342,'[1]Birth Dates'!$A:$A,'[1]Birth Dates'!$B:$B,"",0),IF(_xlpm.d=0,"",_xlpm.d))</f>
        <v/>
      </c>
      <c r="T342" s="196">
        <f>IF(OR(S342="",A342="",NOT(ISNUMBER(S342)),S342&gt;A342),"",DATEDIF(S342,A342,"Y")&amp;" years, "&amp;DATEDIF(S342,A342,"YM")&amp;" months, "&amp;DATEDIF(S342,A342,"MD")&amp;" days")</f>
        <v/>
      </c>
      <c r="W342" s="196">
        <f>_xlfn.LET(_xlpm.d,_xlfn.XLOOKUP(U342,'[1]Birth Dates'!$A:$A,'[1]Birth Dates'!$B:$B,"",0),IF(_xlpm.d=0,"",_xlpm.d))</f>
        <v/>
      </c>
      <c r="X342" s="196">
        <f>IF(OR(W342="",A342="",NOT(ISNUMBER(W342)),W342&gt;A342),"",DATEDIF(W342,A342,"Y")&amp;" years, "&amp;DATEDIF(W342,A342,"YM")&amp;" months, "&amp;DATEDIF(W342,A342,"MD")&amp;" days")</f>
        <v/>
      </c>
      <c r="AR342" s="175">
        <f>IF($B342="","",TEXT($A342,"yyyymmdd")&amp;"_P"&amp;$C342&amp;"_C"&amp;$F342&amp;"_"&amp;TRIM(RIGHT(SUBSTITUTE(TRIM(SUBSTITUTE($M342,CHAR(160)," "))," ",REPT(" ",60)),60))&amp;IF($Q342="","","-"&amp;TRIM(RIGHT(SUBSTITUTE(TRIM(SUBSTITUTE($Q342,CHAR(160)," "))," ",REPT(" ",60)),60)))&amp;IF($U342="","","-"&amp;TRIM(RIGHT(SUBSTITUTE(TRIM(SUBSTITUTE($U342,CHAR(160)," "))," ",REPT(" ",60)),60)))&amp;".jpg")</f>
        <v/>
      </c>
    </row>
    <row r="343" ht="14" customHeight="1">
      <c r="O343" s="196">
        <f>_xlfn.LET(_xlpm.d,_xlfn.XLOOKUP(M343,'[1]Birth Dates'!$A:$A,'[1]Birth Dates'!$B:$B,"",0),IF(_xlpm.d=0,"",_xlpm.d))</f>
        <v/>
      </c>
      <c r="P343" s="196">
        <f>IF(OR(O343="",A343="",NOT(ISNUMBER(O343)),O343&gt;A343),"",DATEDIF(O343,A343,"Y")&amp;" years, "&amp;DATEDIF(O343,A343,"YM")&amp;" months, "&amp;DATEDIF(O343,A343,"MD")&amp;" days")</f>
        <v/>
      </c>
      <c r="S343" s="196">
        <f>_xlfn.LET(_xlpm.d,_xlfn.XLOOKUP(Q343,'[1]Birth Dates'!$A:$A,'[1]Birth Dates'!$B:$B,"",0),IF(_xlpm.d=0,"",_xlpm.d))</f>
        <v/>
      </c>
      <c r="T343" s="196">
        <f>IF(OR(S343="",A343="",NOT(ISNUMBER(S343)),S343&gt;A343),"",DATEDIF(S343,A343,"Y")&amp;" years, "&amp;DATEDIF(S343,A343,"YM")&amp;" months, "&amp;DATEDIF(S343,A343,"MD")&amp;" days")</f>
        <v/>
      </c>
      <c r="W343" s="196">
        <f>_xlfn.LET(_xlpm.d,_xlfn.XLOOKUP(U343,'[1]Birth Dates'!$A:$A,'[1]Birth Dates'!$B:$B,"",0),IF(_xlpm.d=0,"",_xlpm.d))</f>
        <v/>
      </c>
      <c r="X343" s="196">
        <f>IF(OR(W343="",A343="",NOT(ISNUMBER(W343)),W343&gt;A343),"",DATEDIF(W343,A343,"Y")&amp;" years, "&amp;DATEDIF(W343,A343,"YM")&amp;" months, "&amp;DATEDIF(W343,A343,"MD")&amp;" days")</f>
        <v/>
      </c>
      <c r="AR343" s="175">
        <f>IF($B343="","",TEXT($A343,"yyyymmdd")&amp;"_P"&amp;$C343&amp;"_C"&amp;$F343&amp;"_"&amp;TRIM(RIGHT(SUBSTITUTE(TRIM(SUBSTITUTE($M343,CHAR(160)," "))," ",REPT(" ",60)),60))&amp;IF($Q343="","","-"&amp;TRIM(RIGHT(SUBSTITUTE(TRIM(SUBSTITUTE($Q343,CHAR(160)," "))," ",REPT(" ",60)),60)))&amp;IF($U343="","","-"&amp;TRIM(RIGHT(SUBSTITUTE(TRIM(SUBSTITUTE($U343,CHAR(160)," "))," ",REPT(" ",60)),60)))&amp;".jpg")</f>
        <v/>
      </c>
    </row>
    <row r="344" ht="14" customHeight="1">
      <c r="O344" s="196">
        <f>_xlfn.LET(_xlpm.d,_xlfn.XLOOKUP(M344,'[1]Birth Dates'!$A:$A,'[1]Birth Dates'!$B:$B,"",0),IF(_xlpm.d=0,"",_xlpm.d))</f>
        <v/>
      </c>
      <c r="P344" s="196">
        <f>IF(OR(O344="",A344="",NOT(ISNUMBER(O344)),O344&gt;A344),"",DATEDIF(O344,A344,"Y")&amp;" years, "&amp;DATEDIF(O344,A344,"YM")&amp;" months, "&amp;DATEDIF(O344,A344,"MD")&amp;" days")</f>
        <v/>
      </c>
      <c r="S344" s="196">
        <f>_xlfn.LET(_xlpm.d,_xlfn.XLOOKUP(Q344,'[1]Birth Dates'!$A:$A,'[1]Birth Dates'!$B:$B,"",0),IF(_xlpm.d=0,"",_xlpm.d))</f>
        <v/>
      </c>
      <c r="T344" s="196">
        <f>IF(OR(S344="",A344="",NOT(ISNUMBER(S344)),S344&gt;A344),"",DATEDIF(S344,A344,"Y")&amp;" years, "&amp;DATEDIF(S344,A344,"YM")&amp;" months, "&amp;DATEDIF(S344,A344,"MD")&amp;" days")</f>
        <v/>
      </c>
      <c r="W344" s="196">
        <f>_xlfn.LET(_xlpm.d,_xlfn.XLOOKUP(U344,'[1]Birth Dates'!$A:$A,'[1]Birth Dates'!$B:$B,"",0),IF(_xlpm.d=0,"",_xlpm.d))</f>
        <v/>
      </c>
      <c r="X344" s="196">
        <f>IF(OR(W344="",A344="",NOT(ISNUMBER(W344)),W344&gt;A344),"",DATEDIF(W344,A344,"Y")&amp;" years, "&amp;DATEDIF(W344,A344,"YM")&amp;" months, "&amp;DATEDIF(W344,A344,"MD")&amp;" days")</f>
        <v/>
      </c>
      <c r="AR344" s="175">
        <f>IF($B344="","",TEXT($A344,"yyyymmdd")&amp;"_P"&amp;$C344&amp;"_C"&amp;$F344&amp;"_"&amp;TRIM(RIGHT(SUBSTITUTE(TRIM(SUBSTITUTE($M344,CHAR(160)," "))," ",REPT(" ",60)),60))&amp;IF($Q344="","","-"&amp;TRIM(RIGHT(SUBSTITUTE(TRIM(SUBSTITUTE($Q344,CHAR(160)," "))," ",REPT(" ",60)),60)))&amp;IF($U344="","","-"&amp;TRIM(RIGHT(SUBSTITUTE(TRIM(SUBSTITUTE($U344,CHAR(160)," "))," ",REPT(" ",60)),60)))&amp;".jpg")</f>
        <v/>
      </c>
    </row>
    <row r="345" ht="14" customHeight="1">
      <c r="O345" s="196">
        <f>_xlfn.LET(_xlpm.d,_xlfn.XLOOKUP(M345,'[1]Birth Dates'!$A:$A,'[1]Birth Dates'!$B:$B,"",0),IF(_xlpm.d=0,"",_xlpm.d))</f>
        <v/>
      </c>
      <c r="P345" s="196">
        <f>IF(OR(O345="",A345="",NOT(ISNUMBER(O345)),O345&gt;A345),"",DATEDIF(O345,A345,"Y")&amp;" years, "&amp;DATEDIF(O345,A345,"YM")&amp;" months, "&amp;DATEDIF(O345,A345,"MD")&amp;" days")</f>
        <v/>
      </c>
      <c r="S345" s="196">
        <f>_xlfn.LET(_xlpm.d,_xlfn.XLOOKUP(Q345,'[1]Birth Dates'!$A:$A,'[1]Birth Dates'!$B:$B,"",0),IF(_xlpm.d=0,"",_xlpm.d))</f>
        <v/>
      </c>
      <c r="T345" s="196">
        <f>IF(OR(S345="",A345="",NOT(ISNUMBER(S345)),S345&gt;A345),"",DATEDIF(S345,A345,"Y")&amp;" years, "&amp;DATEDIF(S345,A345,"YM")&amp;" months, "&amp;DATEDIF(S345,A345,"MD")&amp;" days")</f>
        <v/>
      </c>
      <c r="W345" s="196">
        <f>_xlfn.LET(_xlpm.d,_xlfn.XLOOKUP(U345,'[1]Birth Dates'!$A:$A,'[1]Birth Dates'!$B:$B,"",0),IF(_xlpm.d=0,"",_xlpm.d))</f>
        <v/>
      </c>
      <c r="X345" s="196">
        <f>IF(OR(W345="",A345="",NOT(ISNUMBER(W345)),W345&gt;A345),"",DATEDIF(W345,A345,"Y")&amp;" years, "&amp;DATEDIF(W345,A345,"YM")&amp;" months, "&amp;DATEDIF(W345,A345,"MD")&amp;" days")</f>
        <v/>
      </c>
      <c r="AR345" s="175">
        <f>IF($B345="","",TEXT($A345,"yyyymmdd")&amp;"_P"&amp;$C345&amp;"_C"&amp;$F345&amp;"_"&amp;TRIM(RIGHT(SUBSTITUTE(TRIM(SUBSTITUTE($M345,CHAR(160)," "))," ",REPT(" ",60)),60))&amp;IF($Q345="","","-"&amp;TRIM(RIGHT(SUBSTITUTE(TRIM(SUBSTITUTE($Q345,CHAR(160)," "))," ",REPT(" ",60)),60)))&amp;IF($U345="","","-"&amp;TRIM(RIGHT(SUBSTITUTE(TRIM(SUBSTITUTE($U345,CHAR(160)," "))," ",REPT(" ",60)),60)))&amp;".jpg")</f>
        <v/>
      </c>
    </row>
    <row r="346" ht="14" customHeight="1">
      <c r="O346" s="196">
        <f>_xlfn.LET(_xlpm.d,_xlfn.XLOOKUP(M346,'[1]Birth Dates'!$A:$A,'[1]Birth Dates'!$B:$B,"",0),IF(_xlpm.d=0,"",_xlpm.d))</f>
        <v/>
      </c>
      <c r="P346" s="196">
        <f>IF(OR(O346="",A346="",NOT(ISNUMBER(O346)),O346&gt;A346),"",DATEDIF(O346,A346,"Y")&amp;" years, "&amp;DATEDIF(O346,A346,"YM")&amp;" months, "&amp;DATEDIF(O346,A346,"MD")&amp;" days")</f>
        <v/>
      </c>
      <c r="S346" s="196">
        <f>_xlfn.LET(_xlpm.d,_xlfn.XLOOKUP(Q346,'[1]Birth Dates'!$A:$A,'[1]Birth Dates'!$B:$B,"",0),IF(_xlpm.d=0,"",_xlpm.d))</f>
        <v/>
      </c>
      <c r="T346" s="196">
        <f>IF(OR(S346="",A346="",NOT(ISNUMBER(S346)),S346&gt;A346),"",DATEDIF(S346,A346,"Y")&amp;" years, "&amp;DATEDIF(S346,A346,"YM")&amp;" months, "&amp;DATEDIF(S346,A346,"MD")&amp;" days")</f>
        <v/>
      </c>
      <c r="W346" s="196">
        <f>_xlfn.LET(_xlpm.d,_xlfn.XLOOKUP(U346,'[1]Birth Dates'!$A:$A,'[1]Birth Dates'!$B:$B,"",0),IF(_xlpm.d=0,"",_xlpm.d))</f>
        <v/>
      </c>
      <c r="X346" s="196">
        <f>IF(OR(W346="",A346="",NOT(ISNUMBER(W346)),W346&gt;A346),"",DATEDIF(W346,A346,"Y")&amp;" years, "&amp;DATEDIF(W346,A346,"YM")&amp;" months, "&amp;DATEDIF(W346,A346,"MD")&amp;" days")</f>
        <v/>
      </c>
      <c r="AR346" s="175">
        <f>IF($B346="","",TEXT($A346,"yyyymmdd")&amp;"_P"&amp;$C346&amp;"_C"&amp;$F346&amp;"_"&amp;TRIM(RIGHT(SUBSTITUTE(TRIM(SUBSTITUTE($M346,CHAR(160)," "))," ",REPT(" ",60)),60))&amp;IF($Q346="","","-"&amp;TRIM(RIGHT(SUBSTITUTE(TRIM(SUBSTITUTE($Q346,CHAR(160)," "))," ",REPT(" ",60)),60)))&amp;IF($U346="","","-"&amp;TRIM(RIGHT(SUBSTITUTE(TRIM(SUBSTITUTE($U346,CHAR(160)," "))," ",REPT(" ",60)),60)))&amp;".jpg")</f>
        <v/>
      </c>
    </row>
    <row r="347" ht="14" customHeight="1">
      <c r="O347" s="196">
        <f>_xlfn.LET(_xlpm.d,_xlfn.XLOOKUP(M347,'[1]Birth Dates'!$A:$A,'[1]Birth Dates'!$B:$B,"",0),IF(_xlpm.d=0,"",_xlpm.d))</f>
        <v/>
      </c>
      <c r="P347" s="196">
        <f>IF(OR(O347="",A347="",NOT(ISNUMBER(O347)),O347&gt;A347),"",DATEDIF(O347,A347,"Y")&amp;" years, "&amp;DATEDIF(O347,A347,"YM")&amp;" months, "&amp;DATEDIF(O347,A347,"MD")&amp;" days")</f>
        <v/>
      </c>
      <c r="S347" s="196">
        <f>_xlfn.LET(_xlpm.d,_xlfn.XLOOKUP(Q347,'[1]Birth Dates'!$A:$A,'[1]Birth Dates'!$B:$B,"",0),IF(_xlpm.d=0,"",_xlpm.d))</f>
        <v/>
      </c>
      <c r="T347" s="196">
        <f>IF(OR(S347="",A347="",NOT(ISNUMBER(S347)),S347&gt;A347),"",DATEDIF(S347,A347,"Y")&amp;" years, "&amp;DATEDIF(S347,A347,"YM")&amp;" months, "&amp;DATEDIF(S347,A347,"MD")&amp;" days")</f>
        <v/>
      </c>
      <c r="W347" s="196">
        <f>_xlfn.LET(_xlpm.d,_xlfn.XLOOKUP(U347,'[1]Birth Dates'!$A:$A,'[1]Birth Dates'!$B:$B,"",0),IF(_xlpm.d=0,"",_xlpm.d))</f>
        <v/>
      </c>
      <c r="X347" s="196">
        <f>IF(OR(W347="",A347="",NOT(ISNUMBER(W347)),W347&gt;A347),"",DATEDIF(W347,A347,"Y")&amp;" years, "&amp;DATEDIF(W347,A347,"YM")&amp;" months, "&amp;DATEDIF(W347,A347,"MD")&amp;" days")</f>
        <v/>
      </c>
      <c r="AR347" s="175">
        <f>IF($B347="","",TEXT($A347,"yyyymmdd")&amp;"_P"&amp;$C347&amp;"_C"&amp;$F347&amp;"_"&amp;TRIM(RIGHT(SUBSTITUTE(TRIM(SUBSTITUTE($M347,CHAR(160)," "))," ",REPT(" ",60)),60))&amp;IF($Q347="","","-"&amp;TRIM(RIGHT(SUBSTITUTE(TRIM(SUBSTITUTE($Q347,CHAR(160)," "))," ",REPT(" ",60)),60)))&amp;IF($U347="","","-"&amp;TRIM(RIGHT(SUBSTITUTE(TRIM(SUBSTITUTE($U347,CHAR(160)," "))," ",REPT(" ",60)),60)))&amp;".jpg")</f>
        <v/>
      </c>
    </row>
    <row r="348" ht="14" customHeight="1">
      <c r="O348" s="196">
        <f>_xlfn.LET(_xlpm.d,_xlfn.XLOOKUP(M348,'[1]Birth Dates'!$A:$A,'[1]Birth Dates'!$B:$B,"",0),IF(_xlpm.d=0,"",_xlpm.d))</f>
        <v/>
      </c>
      <c r="P348" s="196">
        <f>IF(OR(O348="",A348="",NOT(ISNUMBER(O348)),O348&gt;A348),"",DATEDIF(O348,A348,"Y")&amp;" years, "&amp;DATEDIF(O348,A348,"YM")&amp;" months, "&amp;DATEDIF(O348,A348,"MD")&amp;" days")</f>
        <v/>
      </c>
      <c r="S348" s="196">
        <f>_xlfn.LET(_xlpm.d,_xlfn.XLOOKUP(Q348,'[1]Birth Dates'!$A:$A,'[1]Birth Dates'!$B:$B,"",0),IF(_xlpm.d=0,"",_xlpm.d))</f>
        <v/>
      </c>
      <c r="T348" s="196">
        <f>IF(OR(S348="",A348="",NOT(ISNUMBER(S348)),S348&gt;A348),"",DATEDIF(S348,A348,"Y")&amp;" years, "&amp;DATEDIF(S348,A348,"YM")&amp;" months, "&amp;DATEDIF(S348,A348,"MD")&amp;" days")</f>
        <v/>
      </c>
      <c r="W348" s="196">
        <f>_xlfn.LET(_xlpm.d,_xlfn.XLOOKUP(U348,'[1]Birth Dates'!$A:$A,'[1]Birth Dates'!$B:$B,"",0),IF(_xlpm.d=0,"",_xlpm.d))</f>
        <v/>
      </c>
      <c r="X348" s="196">
        <f>IF(OR(W348="",A348="",NOT(ISNUMBER(W348)),W348&gt;A348),"",DATEDIF(W348,A348,"Y")&amp;" years, "&amp;DATEDIF(W348,A348,"YM")&amp;" months, "&amp;DATEDIF(W348,A348,"MD")&amp;" days")</f>
        <v/>
      </c>
      <c r="AR348" s="175">
        <f>IF($B348="","",TEXT($A348,"yyyymmdd")&amp;"_P"&amp;$C348&amp;"_C"&amp;$F348&amp;"_"&amp;TRIM(RIGHT(SUBSTITUTE(TRIM(SUBSTITUTE($M348,CHAR(160)," "))," ",REPT(" ",60)),60))&amp;IF($Q348="","","-"&amp;TRIM(RIGHT(SUBSTITUTE(TRIM(SUBSTITUTE($Q348,CHAR(160)," "))," ",REPT(" ",60)),60)))&amp;IF($U348="","","-"&amp;TRIM(RIGHT(SUBSTITUTE(TRIM(SUBSTITUTE($U348,CHAR(160)," "))," ",REPT(" ",60)),60)))&amp;".jpg")</f>
        <v/>
      </c>
    </row>
    <row r="349" ht="14" customHeight="1">
      <c r="O349" s="196">
        <f>_xlfn.LET(_xlpm.d,_xlfn.XLOOKUP(M349,'[1]Birth Dates'!$A:$A,'[1]Birth Dates'!$B:$B,"",0),IF(_xlpm.d=0,"",_xlpm.d))</f>
        <v/>
      </c>
      <c r="P349" s="196">
        <f>IF(OR(O349="",A349="",NOT(ISNUMBER(O349)),O349&gt;A349),"",DATEDIF(O349,A349,"Y")&amp;" years, "&amp;DATEDIF(O349,A349,"YM")&amp;" months, "&amp;DATEDIF(O349,A349,"MD")&amp;" days")</f>
        <v/>
      </c>
      <c r="S349" s="196">
        <f>_xlfn.LET(_xlpm.d,_xlfn.XLOOKUP(Q349,'[1]Birth Dates'!$A:$A,'[1]Birth Dates'!$B:$B,"",0),IF(_xlpm.d=0,"",_xlpm.d))</f>
        <v/>
      </c>
      <c r="T349" s="196">
        <f>IF(OR(S349="",A349="",NOT(ISNUMBER(S349)),S349&gt;A349),"",DATEDIF(S349,A349,"Y")&amp;" years, "&amp;DATEDIF(S349,A349,"YM")&amp;" months, "&amp;DATEDIF(S349,A349,"MD")&amp;" days")</f>
        <v/>
      </c>
      <c r="W349" s="196">
        <f>_xlfn.LET(_xlpm.d,_xlfn.XLOOKUP(U349,'[1]Birth Dates'!$A:$A,'[1]Birth Dates'!$B:$B,"",0),IF(_xlpm.d=0,"",_xlpm.d))</f>
        <v/>
      </c>
      <c r="X349" s="196">
        <f>IF(OR(W349="",A349="",NOT(ISNUMBER(W349)),W349&gt;A349),"",DATEDIF(W349,A349,"Y")&amp;" years, "&amp;DATEDIF(W349,A349,"YM")&amp;" months, "&amp;DATEDIF(W349,A349,"MD")&amp;" days")</f>
        <v/>
      </c>
      <c r="AR349" s="175">
        <f>IF($B349="","",TEXT($A349,"yyyymmdd")&amp;"_P"&amp;$C349&amp;"_C"&amp;$F349&amp;"_"&amp;TRIM(RIGHT(SUBSTITUTE(TRIM(SUBSTITUTE($M349,CHAR(160)," "))," ",REPT(" ",60)),60))&amp;IF($Q349="","","-"&amp;TRIM(RIGHT(SUBSTITUTE(TRIM(SUBSTITUTE($Q349,CHAR(160)," "))," ",REPT(" ",60)),60)))&amp;IF($U349="","","-"&amp;TRIM(RIGHT(SUBSTITUTE(TRIM(SUBSTITUTE($U349,CHAR(160)," "))," ",REPT(" ",60)),60)))&amp;".jpg")</f>
        <v/>
      </c>
    </row>
    <row r="350" ht="14" customHeight="1">
      <c r="O350" s="196">
        <f>_xlfn.LET(_xlpm.d,_xlfn.XLOOKUP(M350,'[1]Birth Dates'!$A:$A,'[1]Birth Dates'!$B:$B,"",0),IF(_xlpm.d=0,"",_xlpm.d))</f>
        <v/>
      </c>
      <c r="P350" s="196">
        <f>IF(OR(O350="",A350="",NOT(ISNUMBER(O350)),O350&gt;A350),"",DATEDIF(O350,A350,"Y")&amp;" years, "&amp;DATEDIF(O350,A350,"YM")&amp;" months, "&amp;DATEDIF(O350,A350,"MD")&amp;" days")</f>
        <v/>
      </c>
      <c r="S350" s="196">
        <f>_xlfn.LET(_xlpm.d,_xlfn.XLOOKUP(Q350,'[1]Birth Dates'!$A:$A,'[1]Birth Dates'!$B:$B,"",0),IF(_xlpm.d=0,"",_xlpm.d))</f>
        <v/>
      </c>
      <c r="T350" s="196">
        <f>IF(OR(S350="",A350="",NOT(ISNUMBER(S350)),S350&gt;A350),"",DATEDIF(S350,A350,"Y")&amp;" years, "&amp;DATEDIF(S350,A350,"YM")&amp;" months, "&amp;DATEDIF(S350,A350,"MD")&amp;" days")</f>
        <v/>
      </c>
      <c r="W350" s="196">
        <f>_xlfn.LET(_xlpm.d,_xlfn.XLOOKUP(U350,'[1]Birth Dates'!$A:$A,'[1]Birth Dates'!$B:$B,"",0),IF(_xlpm.d=0,"",_xlpm.d))</f>
        <v/>
      </c>
      <c r="X350" s="196">
        <f>IF(OR(W350="",A350="",NOT(ISNUMBER(W350)),W350&gt;A350),"",DATEDIF(W350,A350,"Y")&amp;" years, "&amp;DATEDIF(W350,A350,"YM")&amp;" months, "&amp;DATEDIF(W350,A350,"MD")&amp;" days")</f>
        <v/>
      </c>
      <c r="AR350" s="226">
        <f>IF($B350="","",TEXT($A350,"yyyymmdd")&amp;"_P"&amp;$C350&amp;"_C"&amp;$F350&amp;"_"&amp;TRIM(RIGHT(SUBSTITUTE(TRIM(SUBSTITUTE($M350,CHAR(160)," "))," ",REPT(" ",60)),60))&amp;IF($Q350="","","-"&amp;TRIM(RIGHT(SUBSTITUTE(TRIM(SUBSTITUTE($Q350,CHAR(160)," "))," ",REPT(" ",60)),60)))&amp;IF($U350="","","-"&amp;TRIM(RIGHT(SUBSTITUTE(TRIM(SUBSTITUTE($U350,CHAR(160)," "))," ",REPT(" ",60)),60)))&amp;".jpg")</f>
        <v/>
      </c>
    </row>
    <row r="351" ht="14" customHeight="1">
      <c r="O351" s="196">
        <f>_xlfn.LET(_xlpm.d,_xlfn.XLOOKUP(M351,'[1]Birth Dates'!$A:$A,'[1]Birth Dates'!$B:$B,"",0),IF(_xlpm.d=0,"",_xlpm.d))</f>
        <v/>
      </c>
      <c r="P351" s="196">
        <f>IF(OR(O351="",A351="",NOT(ISNUMBER(O351)),O351&gt;A351),"",DATEDIF(O351,A351,"Y")&amp;" years, "&amp;DATEDIF(O351,A351,"YM")&amp;" months, "&amp;DATEDIF(O351,A351,"MD")&amp;" days")</f>
        <v/>
      </c>
      <c r="S351" s="196">
        <f>_xlfn.LET(_xlpm.d,_xlfn.XLOOKUP(Q351,'[1]Birth Dates'!$A:$A,'[1]Birth Dates'!$B:$B,"",0),IF(_xlpm.d=0,"",_xlpm.d))</f>
        <v/>
      </c>
      <c r="T351" s="196">
        <f>IF(OR(S351="",A351="",NOT(ISNUMBER(S351)),S351&gt;A351),"",DATEDIF(S351,A351,"Y")&amp;" years, "&amp;DATEDIF(S351,A351,"YM")&amp;" months, "&amp;DATEDIF(S351,A351,"MD")&amp;" days")</f>
        <v/>
      </c>
      <c r="W351" s="196">
        <f>_xlfn.LET(_xlpm.d,_xlfn.XLOOKUP(U351,'[1]Birth Dates'!$A:$A,'[1]Birth Dates'!$B:$B,"",0),IF(_xlpm.d=0,"",_xlpm.d))</f>
        <v/>
      </c>
      <c r="X351" s="196">
        <f>IF(OR(W351="",A351="",NOT(ISNUMBER(W351)),W351&gt;A351),"",DATEDIF(W351,A351,"Y")&amp;" years, "&amp;DATEDIF(W351,A351,"YM")&amp;" months, "&amp;DATEDIF(W351,A351,"MD")&amp;" days")</f>
        <v/>
      </c>
      <c r="AR351" s="175">
        <f>IF($B351="","",TEXT($A351,"yyyymmdd")&amp;"_P"&amp;$C351&amp;"_C"&amp;$F351&amp;"_"&amp;TRIM(RIGHT(SUBSTITUTE(TRIM(SUBSTITUTE($M351,CHAR(160)," "))," ",REPT(" ",60)),60))&amp;IF($Q351="","","-"&amp;TRIM(RIGHT(SUBSTITUTE(TRIM(SUBSTITUTE($Q351,CHAR(160)," "))," ",REPT(" ",60)),60)))&amp;IF($U351="","","-"&amp;TRIM(RIGHT(SUBSTITUTE(TRIM(SUBSTITUTE($U351,CHAR(160)," "))," ",REPT(" ",60)),60)))&amp;".jpg")</f>
        <v/>
      </c>
    </row>
    <row r="352" ht="14" customHeight="1">
      <c r="O352" s="196">
        <f>_xlfn.LET(_xlpm.d,_xlfn.XLOOKUP(M352,'[1]Birth Dates'!$A:$A,'[1]Birth Dates'!$B:$B,"",0),IF(_xlpm.d=0,"",_xlpm.d))</f>
        <v/>
      </c>
      <c r="P352" s="196">
        <f>IF(OR(O352="",A352="",NOT(ISNUMBER(O352)),O352&gt;A352),"",DATEDIF(O352,A352,"Y")&amp;" years, "&amp;DATEDIF(O352,A352,"YM")&amp;" months, "&amp;DATEDIF(O352,A352,"MD")&amp;" days")</f>
        <v/>
      </c>
      <c r="S352" s="196">
        <f>_xlfn.LET(_xlpm.d,_xlfn.XLOOKUP(Q352,'[1]Birth Dates'!$A:$A,'[1]Birth Dates'!$B:$B,"",0),IF(_xlpm.d=0,"",_xlpm.d))</f>
        <v/>
      </c>
      <c r="T352" s="196">
        <f>IF(OR(S352="",A352="",NOT(ISNUMBER(S352)),S352&gt;A352),"",DATEDIF(S352,A352,"Y")&amp;" years, "&amp;DATEDIF(S352,A352,"YM")&amp;" months, "&amp;DATEDIF(S352,A352,"MD")&amp;" days")</f>
        <v/>
      </c>
      <c r="W352" s="196">
        <f>_xlfn.LET(_xlpm.d,_xlfn.XLOOKUP(U352,'[1]Birth Dates'!$A:$A,'[1]Birth Dates'!$B:$B,"",0),IF(_xlpm.d=0,"",_xlpm.d))</f>
        <v/>
      </c>
      <c r="X352" s="196">
        <f>IF(OR(W352="",A352="",NOT(ISNUMBER(W352)),W352&gt;A352),"",DATEDIF(W352,A352,"Y")&amp;" years, "&amp;DATEDIF(W352,A352,"YM")&amp;" months, "&amp;DATEDIF(W352,A352,"MD")&amp;" days")</f>
        <v/>
      </c>
      <c r="AR352" s="175">
        <f>IF($B352="","",TEXT($A352,"yyyymmdd")&amp;"_P"&amp;$C352&amp;"_C"&amp;$F352&amp;"_"&amp;TRIM(RIGHT(SUBSTITUTE(TRIM(SUBSTITUTE($M352,CHAR(160)," "))," ",REPT(" ",60)),60))&amp;IF($Q352="","","-"&amp;TRIM(RIGHT(SUBSTITUTE(TRIM(SUBSTITUTE($Q352,CHAR(160)," "))," ",REPT(" ",60)),60)))&amp;IF($U352="","","-"&amp;TRIM(RIGHT(SUBSTITUTE(TRIM(SUBSTITUTE($U352,CHAR(160)," "))," ",REPT(" ",60)),60)))&amp;".jpg")</f>
        <v/>
      </c>
    </row>
    <row r="353" ht="14" customHeight="1">
      <c r="O353" s="196">
        <f>_xlfn.LET(_xlpm.d,_xlfn.XLOOKUP(M353,'[1]Birth Dates'!$A:$A,'[1]Birth Dates'!$B:$B,"",0),IF(_xlpm.d=0,"",_xlpm.d))</f>
        <v/>
      </c>
      <c r="P353" s="196">
        <f>IF(OR(O353="",A353="",NOT(ISNUMBER(O353)),O353&gt;A353),"",DATEDIF(O353,A353,"Y")&amp;" years, "&amp;DATEDIF(O353,A353,"YM")&amp;" months, "&amp;DATEDIF(O353,A353,"MD")&amp;" days")</f>
        <v/>
      </c>
      <c r="S353" s="196">
        <f>_xlfn.LET(_xlpm.d,_xlfn.XLOOKUP(Q353,'[1]Birth Dates'!$A:$A,'[1]Birth Dates'!$B:$B,"",0),IF(_xlpm.d=0,"",_xlpm.d))</f>
        <v/>
      </c>
      <c r="T353" s="196">
        <f>IF(OR(S353="",A353="",NOT(ISNUMBER(S353)),S353&gt;A353),"",DATEDIF(S353,A353,"Y")&amp;" years, "&amp;DATEDIF(S353,A353,"YM")&amp;" months, "&amp;DATEDIF(S353,A353,"MD")&amp;" days")</f>
        <v/>
      </c>
      <c r="W353" s="196">
        <f>_xlfn.LET(_xlpm.d,_xlfn.XLOOKUP(U353,'[1]Birth Dates'!$A:$A,'[1]Birth Dates'!$B:$B,"",0),IF(_xlpm.d=0,"",_xlpm.d))</f>
        <v/>
      </c>
      <c r="X353" s="196">
        <f>IF(OR(W353="",A353="",NOT(ISNUMBER(W353)),W353&gt;A353),"",DATEDIF(W353,A353,"Y")&amp;" years, "&amp;DATEDIF(W353,A353,"YM")&amp;" months, "&amp;DATEDIF(W353,A353,"MD")&amp;" days")</f>
        <v/>
      </c>
      <c r="AR353" s="175">
        <f>IF($B353="","",TEXT($A353,"yyyymmdd")&amp;"_P"&amp;$C353&amp;"_C"&amp;$F353&amp;"_"&amp;TRIM(RIGHT(SUBSTITUTE(TRIM(SUBSTITUTE($M353,CHAR(160)," "))," ",REPT(" ",60)),60))&amp;IF($Q353="","","-"&amp;TRIM(RIGHT(SUBSTITUTE(TRIM(SUBSTITUTE($Q353,CHAR(160)," "))," ",REPT(" ",60)),60)))&amp;IF($U353="","","-"&amp;TRIM(RIGHT(SUBSTITUTE(TRIM(SUBSTITUTE($U353,CHAR(160)," "))," ",REPT(" ",60)),60)))&amp;".jpg")</f>
        <v/>
      </c>
    </row>
    <row r="354" ht="14" customHeight="1">
      <c r="O354" s="196">
        <f>_xlfn.LET(_xlpm.d,_xlfn.XLOOKUP(M354,'[1]Birth Dates'!$A:$A,'[1]Birth Dates'!$B:$B,"",0),IF(_xlpm.d=0,"",_xlpm.d))</f>
        <v/>
      </c>
      <c r="P354" s="196">
        <f>IF(OR(O354="",A354="",NOT(ISNUMBER(O354)),O354&gt;A354),"",DATEDIF(O354,A354,"Y")&amp;" years, "&amp;DATEDIF(O354,A354,"YM")&amp;" months, "&amp;DATEDIF(O354,A354,"MD")&amp;" days")</f>
        <v/>
      </c>
      <c r="S354" s="196">
        <f>_xlfn.LET(_xlpm.d,_xlfn.XLOOKUP(Q354,'[1]Birth Dates'!$A:$A,'[1]Birth Dates'!$B:$B,"",0),IF(_xlpm.d=0,"",_xlpm.d))</f>
        <v/>
      </c>
      <c r="T354" s="196">
        <f>IF(OR(S354="",A354="",NOT(ISNUMBER(S354)),S354&gt;A354),"",DATEDIF(S354,A354,"Y")&amp;" years, "&amp;DATEDIF(S354,A354,"YM")&amp;" months, "&amp;DATEDIF(S354,A354,"MD")&amp;" days")</f>
        <v/>
      </c>
      <c r="W354" s="196">
        <f>_xlfn.LET(_xlpm.d,_xlfn.XLOOKUP(U354,'[1]Birth Dates'!$A:$A,'[1]Birth Dates'!$B:$B,"",0),IF(_xlpm.d=0,"",_xlpm.d))</f>
        <v/>
      </c>
      <c r="X354" s="196">
        <f>IF(OR(W354="",A354="",NOT(ISNUMBER(W354)),W354&gt;A354),"",DATEDIF(W354,A354,"Y")&amp;" years, "&amp;DATEDIF(W354,A354,"YM")&amp;" months, "&amp;DATEDIF(W354,A354,"MD")&amp;" days")</f>
        <v/>
      </c>
      <c r="AR354" s="175">
        <f>IF($B354="","",TEXT($A354,"yyyymmdd")&amp;"_P"&amp;$C354&amp;"_C"&amp;$F354&amp;"_"&amp;TRIM(RIGHT(SUBSTITUTE(TRIM(SUBSTITUTE($M354,CHAR(160)," "))," ",REPT(" ",60)),60))&amp;IF($Q354="","","-"&amp;TRIM(RIGHT(SUBSTITUTE(TRIM(SUBSTITUTE($Q354,CHAR(160)," "))," ",REPT(" ",60)),60)))&amp;IF($U354="","","-"&amp;TRIM(RIGHT(SUBSTITUTE(TRIM(SUBSTITUTE($U354,CHAR(160)," "))," ",REPT(" ",60)),60)))&amp;".jpg")</f>
        <v/>
      </c>
    </row>
    <row r="355" ht="14" customHeight="1">
      <c r="O355" s="196">
        <f>_xlfn.LET(_xlpm.d,_xlfn.XLOOKUP(M355,'[1]Birth Dates'!$A:$A,'[1]Birth Dates'!$B:$B,"",0),IF(_xlpm.d=0,"",_xlpm.d))</f>
        <v/>
      </c>
      <c r="P355" s="196">
        <f>IF(OR(O355="",A355="",NOT(ISNUMBER(O355)),O355&gt;A355),"",DATEDIF(O355,A355,"Y")&amp;" years, "&amp;DATEDIF(O355,A355,"YM")&amp;" months, "&amp;DATEDIF(O355,A355,"MD")&amp;" days")</f>
        <v/>
      </c>
      <c r="S355" s="196">
        <f>_xlfn.LET(_xlpm.d,_xlfn.XLOOKUP(Q355,'[1]Birth Dates'!$A:$A,'[1]Birth Dates'!$B:$B,"",0),IF(_xlpm.d=0,"",_xlpm.d))</f>
        <v/>
      </c>
      <c r="T355" s="196">
        <f>IF(OR(S355="",A355="",NOT(ISNUMBER(S355)),S355&gt;A355),"",DATEDIF(S355,A355,"Y")&amp;" years, "&amp;DATEDIF(S355,A355,"YM")&amp;" months, "&amp;DATEDIF(S355,A355,"MD")&amp;" days")</f>
        <v/>
      </c>
      <c r="W355" s="196">
        <f>_xlfn.LET(_xlpm.d,_xlfn.XLOOKUP(U355,'[1]Birth Dates'!$A:$A,'[1]Birth Dates'!$B:$B,"",0),IF(_xlpm.d=0,"",_xlpm.d))</f>
        <v/>
      </c>
      <c r="X355" s="196">
        <f>IF(OR(W355="",A355="",NOT(ISNUMBER(W355)),W355&gt;A355),"",DATEDIF(W355,A355,"Y")&amp;" years, "&amp;DATEDIF(W355,A355,"YM")&amp;" months, "&amp;DATEDIF(W355,A355,"MD")&amp;" days")</f>
        <v/>
      </c>
      <c r="AR355" s="175">
        <f>IF($B355="","",TEXT($A355,"yyyymmdd")&amp;"_P"&amp;$C355&amp;"_C"&amp;$F355&amp;"_"&amp;TRIM(RIGHT(SUBSTITUTE(TRIM(SUBSTITUTE($M355,CHAR(160)," "))," ",REPT(" ",60)),60))&amp;IF($Q355="","","-"&amp;TRIM(RIGHT(SUBSTITUTE(TRIM(SUBSTITUTE($Q355,CHAR(160)," "))," ",REPT(" ",60)),60)))&amp;IF($U355="","","-"&amp;TRIM(RIGHT(SUBSTITUTE(TRIM(SUBSTITUTE($U355,CHAR(160)," "))," ",REPT(" ",60)),60)))&amp;".jpg")</f>
        <v/>
      </c>
    </row>
    <row r="356" ht="14" customHeight="1">
      <c r="O356" s="196">
        <f>_xlfn.LET(_xlpm.d,_xlfn.XLOOKUP(M356,'[1]Birth Dates'!$A:$A,'[1]Birth Dates'!$B:$B,"",0),IF(_xlpm.d=0,"",_xlpm.d))</f>
        <v/>
      </c>
      <c r="P356" s="196">
        <f>IF(OR(O356="",A356="",NOT(ISNUMBER(O356)),O356&gt;A356),"",DATEDIF(O356,A356,"Y")&amp;" years, "&amp;DATEDIF(O356,A356,"YM")&amp;" months, "&amp;DATEDIF(O356,A356,"MD")&amp;" days")</f>
        <v/>
      </c>
      <c r="S356" s="196">
        <f>_xlfn.LET(_xlpm.d,_xlfn.XLOOKUP(Q356,'[1]Birth Dates'!$A:$A,'[1]Birth Dates'!$B:$B,"",0),IF(_xlpm.d=0,"",_xlpm.d))</f>
        <v/>
      </c>
      <c r="T356" s="196">
        <f>IF(OR(S356="",A356="",NOT(ISNUMBER(S356)),S356&gt;A356),"",DATEDIF(S356,A356,"Y")&amp;" years, "&amp;DATEDIF(S356,A356,"YM")&amp;" months, "&amp;DATEDIF(S356,A356,"MD")&amp;" days")</f>
        <v/>
      </c>
      <c r="W356" s="196">
        <f>_xlfn.LET(_xlpm.d,_xlfn.XLOOKUP(U356,'[1]Birth Dates'!$A:$A,'[1]Birth Dates'!$B:$B,"",0),IF(_xlpm.d=0,"",_xlpm.d))</f>
        <v/>
      </c>
      <c r="X356" s="196">
        <f>IF(OR(W356="",A356="",NOT(ISNUMBER(W356)),W356&gt;A356),"",DATEDIF(W356,A356,"Y")&amp;" years, "&amp;DATEDIF(W356,A356,"YM")&amp;" months, "&amp;DATEDIF(W356,A356,"MD")&amp;" days")</f>
        <v/>
      </c>
      <c r="AR356" s="175">
        <f>IF($B356="","",TEXT($A356,"yyyymmdd")&amp;"_P"&amp;$C356&amp;"_C"&amp;$F356&amp;"_"&amp;TRIM(RIGHT(SUBSTITUTE(TRIM(SUBSTITUTE($M356,CHAR(160)," "))," ",REPT(" ",60)),60))&amp;IF($Q356="","","-"&amp;TRIM(RIGHT(SUBSTITUTE(TRIM(SUBSTITUTE($Q356,CHAR(160)," "))," ",REPT(" ",60)),60)))&amp;IF($U356="","","-"&amp;TRIM(RIGHT(SUBSTITUTE(TRIM(SUBSTITUTE($U356,CHAR(160)," "))," ",REPT(" ",60)),60)))&amp;".jpg")</f>
        <v/>
      </c>
    </row>
    <row r="357" ht="14" customHeight="1">
      <c r="O357" s="196">
        <f>_xlfn.LET(_xlpm.d,_xlfn.XLOOKUP(M357,'[1]Birth Dates'!$A:$A,'[1]Birth Dates'!$B:$B,"",0),IF(_xlpm.d=0,"",_xlpm.d))</f>
        <v/>
      </c>
      <c r="P357" s="196">
        <f>IF(OR(O357="",A357="",NOT(ISNUMBER(O357)),O357&gt;A357),"",DATEDIF(O357,A357,"Y")&amp;" years, "&amp;DATEDIF(O357,A357,"YM")&amp;" months, "&amp;DATEDIF(O357,A357,"MD")&amp;" days")</f>
        <v/>
      </c>
      <c r="S357" s="196">
        <f>_xlfn.LET(_xlpm.d,_xlfn.XLOOKUP(Q357,'[1]Birth Dates'!$A:$A,'[1]Birth Dates'!$B:$B,"",0),IF(_xlpm.d=0,"",_xlpm.d))</f>
        <v/>
      </c>
      <c r="T357" s="196">
        <f>IF(OR(S357="",A357="",NOT(ISNUMBER(S357)),S357&gt;A357),"",DATEDIF(S357,A357,"Y")&amp;" years, "&amp;DATEDIF(S357,A357,"YM")&amp;" months, "&amp;DATEDIF(S357,A357,"MD")&amp;" days")</f>
        <v/>
      </c>
      <c r="W357" s="196">
        <f>_xlfn.LET(_xlpm.d,_xlfn.XLOOKUP(U357,'[1]Birth Dates'!$A:$A,'[1]Birth Dates'!$B:$B,"",0),IF(_xlpm.d=0,"",_xlpm.d))</f>
        <v/>
      </c>
      <c r="X357" s="196">
        <f>IF(OR(W357="",A357="",NOT(ISNUMBER(W357)),W357&gt;A357),"",DATEDIF(W357,A357,"Y")&amp;" years, "&amp;DATEDIF(W357,A357,"YM")&amp;" months, "&amp;DATEDIF(W357,A357,"MD")&amp;" days")</f>
        <v/>
      </c>
      <c r="AR357" s="175">
        <f>IF($B357="","",TEXT($A357,"yyyymmdd")&amp;"_P"&amp;$C357&amp;"_C"&amp;$F357&amp;"_"&amp;TRIM(RIGHT(SUBSTITUTE(TRIM(SUBSTITUTE($M357,CHAR(160)," "))," ",REPT(" ",60)),60))&amp;IF($Q357="","","-"&amp;TRIM(RIGHT(SUBSTITUTE(TRIM(SUBSTITUTE($Q357,CHAR(160)," "))," ",REPT(" ",60)),60)))&amp;IF($U357="","","-"&amp;TRIM(RIGHT(SUBSTITUTE(TRIM(SUBSTITUTE($U357,CHAR(160)," "))," ",REPT(" ",60)),60)))&amp;".jpg")</f>
        <v/>
      </c>
    </row>
    <row r="358" ht="14" customHeight="1">
      <c r="O358" s="196">
        <f>_xlfn.LET(_xlpm.d,_xlfn.XLOOKUP(M358,'[1]Birth Dates'!$A:$A,'[1]Birth Dates'!$B:$B,"",0),IF(_xlpm.d=0,"",_xlpm.d))</f>
        <v/>
      </c>
      <c r="P358" s="196">
        <f>IF(OR(O358="",A358="",NOT(ISNUMBER(O358)),O358&gt;A358),"",DATEDIF(O358,A358,"Y")&amp;" years, "&amp;DATEDIF(O358,A358,"YM")&amp;" months, "&amp;DATEDIF(O358,A358,"MD")&amp;" days")</f>
        <v/>
      </c>
      <c r="S358" s="196">
        <f>_xlfn.LET(_xlpm.d,_xlfn.XLOOKUP(Q358,'[1]Birth Dates'!$A:$A,'[1]Birth Dates'!$B:$B,"",0),IF(_xlpm.d=0,"",_xlpm.d))</f>
        <v/>
      </c>
      <c r="T358" s="196">
        <f>IF(OR(S358="",A358="",NOT(ISNUMBER(S358)),S358&gt;A358),"",DATEDIF(S358,A358,"Y")&amp;" years, "&amp;DATEDIF(S358,A358,"YM")&amp;" months, "&amp;DATEDIF(S358,A358,"MD")&amp;" days")</f>
        <v/>
      </c>
      <c r="W358" s="196">
        <f>_xlfn.LET(_xlpm.d,_xlfn.XLOOKUP(U358,'[1]Birth Dates'!$A:$A,'[1]Birth Dates'!$B:$B,"",0),IF(_xlpm.d=0,"",_xlpm.d))</f>
        <v/>
      </c>
      <c r="X358" s="196">
        <f>IF(OR(W358="",A358="",NOT(ISNUMBER(W358)),W358&gt;A358),"",DATEDIF(W358,A358,"Y")&amp;" years, "&amp;DATEDIF(W358,A358,"YM")&amp;" months, "&amp;DATEDIF(W358,A358,"MD")&amp;" days")</f>
        <v/>
      </c>
      <c r="AR358" s="175">
        <f>IF($B358="","",TEXT($A358,"yyyymmdd")&amp;"_P"&amp;$C358&amp;"_C"&amp;$F358&amp;"_"&amp;TRIM(RIGHT(SUBSTITUTE(TRIM(SUBSTITUTE($M358,CHAR(160)," "))," ",REPT(" ",60)),60))&amp;IF($Q358="","","-"&amp;TRIM(RIGHT(SUBSTITUTE(TRIM(SUBSTITUTE($Q358,CHAR(160)," "))," ",REPT(" ",60)),60)))&amp;IF($U358="","","-"&amp;TRIM(RIGHT(SUBSTITUTE(TRIM(SUBSTITUTE($U358,CHAR(160)," "))," ",REPT(" ",60)),60)))&amp;".jpg")</f>
        <v/>
      </c>
    </row>
    <row r="359" ht="14" customHeight="1">
      <c r="O359" s="196">
        <f>_xlfn.LET(_xlpm.d,_xlfn.XLOOKUP(M359,'[1]Birth Dates'!$A:$A,'[1]Birth Dates'!$B:$B,"",0),IF(_xlpm.d=0,"",_xlpm.d))</f>
        <v/>
      </c>
      <c r="P359" s="196">
        <f>IF(OR(O359="",A359="",NOT(ISNUMBER(O359)),O359&gt;A359),"",DATEDIF(O359,A359,"Y")&amp;" years, "&amp;DATEDIF(O359,A359,"YM")&amp;" months, "&amp;DATEDIF(O359,A359,"MD")&amp;" days")</f>
        <v/>
      </c>
      <c r="S359" s="196">
        <f>_xlfn.LET(_xlpm.d,_xlfn.XLOOKUP(Q359,'[1]Birth Dates'!$A:$A,'[1]Birth Dates'!$B:$B,"",0),IF(_xlpm.d=0,"",_xlpm.d))</f>
        <v/>
      </c>
      <c r="T359" s="196">
        <f>IF(OR(S359="",A359="",NOT(ISNUMBER(S359)),S359&gt;A359),"",DATEDIF(S359,A359,"Y")&amp;" years, "&amp;DATEDIF(S359,A359,"YM")&amp;" months, "&amp;DATEDIF(S359,A359,"MD")&amp;" days")</f>
        <v/>
      </c>
      <c r="W359" s="196">
        <f>_xlfn.LET(_xlpm.d,_xlfn.XLOOKUP(U359,'[1]Birth Dates'!$A:$A,'[1]Birth Dates'!$B:$B,"",0),IF(_xlpm.d=0,"",_xlpm.d))</f>
        <v/>
      </c>
      <c r="X359" s="196">
        <f>IF(OR(W359="",A359="",NOT(ISNUMBER(W359)),W359&gt;A359),"",DATEDIF(W359,A359,"Y")&amp;" years, "&amp;DATEDIF(W359,A359,"YM")&amp;" months, "&amp;DATEDIF(W359,A359,"MD")&amp;" days")</f>
        <v/>
      </c>
      <c r="AR359" s="175">
        <f>IF($B359="","",TEXT($A359,"yyyymmdd")&amp;"_P"&amp;$C359&amp;"_C"&amp;$F359&amp;"_"&amp;TRIM(RIGHT(SUBSTITUTE(TRIM(SUBSTITUTE($M359,CHAR(160)," "))," ",REPT(" ",60)),60))&amp;IF($Q359="","","-"&amp;TRIM(RIGHT(SUBSTITUTE(TRIM(SUBSTITUTE($Q359,CHAR(160)," "))," ",REPT(" ",60)),60)))&amp;IF($U359="","","-"&amp;TRIM(RIGHT(SUBSTITUTE(TRIM(SUBSTITUTE($U359,CHAR(160)," "))," ",REPT(" ",60)),60)))&amp;".jpg")</f>
        <v/>
      </c>
    </row>
    <row r="360" ht="14" customHeight="1">
      <c r="O360" s="196">
        <f>_xlfn.LET(_xlpm.d,_xlfn.XLOOKUP(M360,'[1]Birth Dates'!$A:$A,'[1]Birth Dates'!$B:$B,"",0),IF(_xlpm.d=0,"",_xlpm.d))</f>
        <v/>
      </c>
      <c r="P360" s="196">
        <f>IF(OR(O360="",A360="",NOT(ISNUMBER(O360)),O360&gt;A360),"",DATEDIF(O360,A360,"Y")&amp;" years, "&amp;DATEDIF(O360,A360,"YM")&amp;" months, "&amp;DATEDIF(O360,A360,"MD")&amp;" days")</f>
        <v/>
      </c>
      <c r="S360" s="196">
        <f>_xlfn.LET(_xlpm.d,_xlfn.XLOOKUP(Q360,'[1]Birth Dates'!$A:$A,'[1]Birth Dates'!$B:$B,"",0),IF(_xlpm.d=0,"",_xlpm.d))</f>
        <v/>
      </c>
      <c r="T360" s="196">
        <f>IF(OR(S360="",A360="",NOT(ISNUMBER(S360)),S360&gt;A360),"",DATEDIF(S360,A360,"Y")&amp;" years, "&amp;DATEDIF(S360,A360,"YM")&amp;" months, "&amp;DATEDIF(S360,A360,"MD")&amp;" days")</f>
        <v/>
      </c>
      <c r="W360" s="196">
        <f>_xlfn.LET(_xlpm.d,_xlfn.XLOOKUP(U360,'[1]Birth Dates'!$A:$A,'[1]Birth Dates'!$B:$B,"",0),IF(_xlpm.d=0,"",_xlpm.d))</f>
        <v/>
      </c>
      <c r="X360" s="196">
        <f>IF(OR(W360="",A360="",NOT(ISNUMBER(W360)),W360&gt;A360),"",DATEDIF(W360,A360,"Y")&amp;" years, "&amp;DATEDIF(W360,A360,"YM")&amp;" months, "&amp;DATEDIF(W360,A360,"MD")&amp;" days")</f>
        <v/>
      </c>
      <c r="AR360" s="175">
        <f>IF($B360="","",TEXT($A360,"yyyymmdd")&amp;"_P"&amp;$C360&amp;"_C"&amp;$F360&amp;"_"&amp;TRIM(RIGHT(SUBSTITUTE(TRIM(SUBSTITUTE($M360,CHAR(160)," "))," ",REPT(" ",60)),60))&amp;IF($Q360="","","-"&amp;TRIM(RIGHT(SUBSTITUTE(TRIM(SUBSTITUTE($Q360,CHAR(160)," "))," ",REPT(" ",60)),60)))&amp;IF($U360="","","-"&amp;TRIM(RIGHT(SUBSTITUTE(TRIM(SUBSTITUTE($U360,CHAR(160)," "))," ",REPT(" ",60)),60)))&amp;".jpg")</f>
        <v/>
      </c>
    </row>
    <row r="361" ht="14" customHeight="1">
      <c r="O361" s="196">
        <f>_xlfn.LET(_xlpm.d,_xlfn.XLOOKUP(M361,'[1]Birth Dates'!$A:$A,'[1]Birth Dates'!$B:$B,"",0),IF(_xlpm.d=0,"",_xlpm.d))</f>
        <v/>
      </c>
      <c r="P361" s="196">
        <f>IF(OR(O361="",A361="",NOT(ISNUMBER(O361)),O361&gt;A361),"",DATEDIF(O361,A361,"Y")&amp;" years, "&amp;DATEDIF(O361,A361,"YM")&amp;" months, "&amp;DATEDIF(O361,A361,"MD")&amp;" days")</f>
        <v/>
      </c>
      <c r="S361" s="196">
        <f>_xlfn.LET(_xlpm.d,_xlfn.XLOOKUP(Q361,'[1]Birth Dates'!$A:$A,'[1]Birth Dates'!$B:$B,"",0),IF(_xlpm.d=0,"",_xlpm.d))</f>
        <v/>
      </c>
      <c r="T361" s="196">
        <f>IF(OR(S361="",A361="",NOT(ISNUMBER(S361)),S361&gt;A361),"",DATEDIF(S361,A361,"Y")&amp;" years, "&amp;DATEDIF(S361,A361,"YM")&amp;" months, "&amp;DATEDIF(S361,A361,"MD")&amp;" days")</f>
        <v/>
      </c>
      <c r="W361" s="196">
        <f>_xlfn.LET(_xlpm.d,_xlfn.XLOOKUP(U361,'[1]Birth Dates'!$A:$A,'[1]Birth Dates'!$B:$B,"",0),IF(_xlpm.d=0,"",_xlpm.d))</f>
        <v/>
      </c>
      <c r="X361" s="196">
        <f>IF(OR(W361="",A361="",NOT(ISNUMBER(W361)),W361&gt;A361),"",DATEDIF(W361,A361,"Y")&amp;" years, "&amp;DATEDIF(W361,A361,"YM")&amp;" months, "&amp;DATEDIF(W361,A361,"MD")&amp;" days")</f>
        <v/>
      </c>
      <c r="AR361" s="175">
        <f>IF($B361="","",TEXT($A361,"yyyymmdd")&amp;"_P"&amp;$C361&amp;"_C"&amp;$F361&amp;"_"&amp;TRIM(RIGHT(SUBSTITUTE(TRIM(SUBSTITUTE($M361,CHAR(160)," "))," ",REPT(" ",60)),60))&amp;IF($Q361="","","-"&amp;TRIM(RIGHT(SUBSTITUTE(TRIM(SUBSTITUTE($Q361,CHAR(160)," "))," ",REPT(" ",60)),60)))&amp;IF($U361="","","-"&amp;TRIM(RIGHT(SUBSTITUTE(TRIM(SUBSTITUTE($U361,CHAR(160)," "))," ",REPT(" ",60)),60)))&amp;".jpg")</f>
        <v/>
      </c>
    </row>
    <row r="362" ht="14" customHeight="1">
      <c r="O362" s="196">
        <f>_xlfn.LET(_xlpm.d,_xlfn.XLOOKUP(M362,'[1]Birth Dates'!$A:$A,'[1]Birth Dates'!$B:$B,"",0),IF(_xlpm.d=0,"",_xlpm.d))</f>
        <v/>
      </c>
      <c r="P362" s="196">
        <f>IF(OR(O362="",A362="",NOT(ISNUMBER(O362)),O362&gt;A362),"",DATEDIF(O362,A362,"Y")&amp;" years, "&amp;DATEDIF(O362,A362,"YM")&amp;" months, "&amp;DATEDIF(O362,A362,"MD")&amp;" days")</f>
        <v/>
      </c>
      <c r="S362" s="196">
        <f>_xlfn.LET(_xlpm.d,_xlfn.XLOOKUP(Q362,'[1]Birth Dates'!$A:$A,'[1]Birth Dates'!$B:$B,"",0),IF(_xlpm.d=0,"",_xlpm.d))</f>
        <v/>
      </c>
      <c r="T362" s="196">
        <f>IF(OR(S362="",A362="",NOT(ISNUMBER(S362)),S362&gt;A362),"",DATEDIF(S362,A362,"Y")&amp;" years, "&amp;DATEDIF(S362,A362,"YM")&amp;" months, "&amp;DATEDIF(S362,A362,"MD")&amp;" days")</f>
        <v/>
      </c>
      <c r="W362" s="196">
        <f>_xlfn.LET(_xlpm.d,_xlfn.XLOOKUP(U362,'[1]Birth Dates'!$A:$A,'[1]Birth Dates'!$B:$B,"",0),IF(_xlpm.d=0,"",_xlpm.d))</f>
        <v/>
      </c>
      <c r="X362" s="196">
        <f>IF(OR(W362="",A362="",NOT(ISNUMBER(W362)),W362&gt;A362),"",DATEDIF(W362,A362,"Y")&amp;" years, "&amp;DATEDIF(W362,A362,"YM")&amp;" months, "&amp;DATEDIF(W362,A362,"MD")&amp;" days")</f>
        <v/>
      </c>
      <c r="AR362" s="175">
        <f>IF($B362="","",TEXT($A362,"yyyymmdd")&amp;"_P"&amp;$C362&amp;"_C"&amp;$F362&amp;"_"&amp;TRIM(RIGHT(SUBSTITUTE(TRIM(SUBSTITUTE($M362,CHAR(160)," "))," ",REPT(" ",60)),60))&amp;IF($Q362="","","-"&amp;TRIM(RIGHT(SUBSTITUTE(TRIM(SUBSTITUTE($Q362,CHAR(160)," "))," ",REPT(" ",60)),60)))&amp;IF($U362="","","-"&amp;TRIM(RIGHT(SUBSTITUTE(TRIM(SUBSTITUTE($U362,CHAR(160)," "))," ",REPT(" ",60)),60)))&amp;".jpg")</f>
        <v/>
      </c>
    </row>
    <row r="363" ht="14" customHeight="1">
      <c r="O363" s="196">
        <f>_xlfn.LET(_xlpm.d,_xlfn.XLOOKUP(M363,'[1]Birth Dates'!$A:$A,'[1]Birth Dates'!$B:$B,"",0),IF(_xlpm.d=0,"",_xlpm.d))</f>
        <v/>
      </c>
      <c r="P363" s="196">
        <f>IF(OR(O363="",A363="",NOT(ISNUMBER(O363)),O363&gt;A363),"",DATEDIF(O363,A363,"Y")&amp;" years, "&amp;DATEDIF(O363,A363,"YM")&amp;" months, "&amp;DATEDIF(O363,A363,"MD")&amp;" days")</f>
        <v/>
      </c>
      <c r="S363" s="196">
        <f>_xlfn.LET(_xlpm.d,_xlfn.XLOOKUP(Q363,'[1]Birth Dates'!$A:$A,'[1]Birth Dates'!$B:$B,"",0),IF(_xlpm.d=0,"",_xlpm.d))</f>
        <v/>
      </c>
      <c r="T363" s="196">
        <f>IF(OR(S363="",A363="",NOT(ISNUMBER(S363)),S363&gt;A363),"",DATEDIF(S363,A363,"Y")&amp;" years, "&amp;DATEDIF(S363,A363,"YM")&amp;" months, "&amp;DATEDIF(S363,A363,"MD")&amp;" days")</f>
        <v/>
      </c>
      <c r="W363" s="196">
        <f>_xlfn.LET(_xlpm.d,_xlfn.XLOOKUP(U363,'[1]Birth Dates'!$A:$A,'[1]Birth Dates'!$B:$B,"",0),IF(_xlpm.d=0,"",_xlpm.d))</f>
        <v/>
      </c>
      <c r="X363" s="196">
        <f>IF(OR(W363="",A363="",NOT(ISNUMBER(W363)),W363&gt;A363),"",DATEDIF(W363,A363,"Y")&amp;" years, "&amp;DATEDIF(W363,A363,"YM")&amp;" months, "&amp;DATEDIF(W363,A363,"MD")&amp;" days")</f>
        <v/>
      </c>
      <c r="AR363" s="175">
        <f>IF($B363="","",TEXT($A363,"yyyymmdd")&amp;"_P"&amp;$C363&amp;"_C"&amp;$F363&amp;"_"&amp;TRIM(RIGHT(SUBSTITUTE(TRIM(SUBSTITUTE($M363,CHAR(160)," "))," ",REPT(" ",60)),60))&amp;IF($Q363="","","-"&amp;TRIM(RIGHT(SUBSTITUTE(TRIM(SUBSTITUTE($Q363,CHAR(160)," "))," ",REPT(" ",60)),60)))&amp;IF($U363="","","-"&amp;TRIM(RIGHT(SUBSTITUTE(TRIM(SUBSTITUTE($U363,CHAR(160)," "))," ",REPT(" ",60)),60)))&amp;".jpg")</f>
        <v/>
      </c>
    </row>
    <row r="364" ht="14" customHeight="1">
      <c r="O364" s="196">
        <f>_xlfn.LET(_xlpm.d,_xlfn.XLOOKUP(M364,'[1]Birth Dates'!$A:$A,'[1]Birth Dates'!$B:$B,"",0),IF(_xlpm.d=0,"",_xlpm.d))</f>
        <v/>
      </c>
      <c r="P364" s="196">
        <f>IF(OR(O364="",A364="",NOT(ISNUMBER(O364)),O364&gt;A364),"",DATEDIF(O364,A364,"Y")&amp;" years, "&amp;DATEDIF(O364,A364,"YM")&amp;" months, "&amp;DATEDIF(O364,A364,"MD")&amp;" days")</f>
        <v/>
      </c>
      <c r="S364" s="196">
        <f>_xlfn.LET(_xlpm.d,_xlfn.XLOOKUP(Q364,'[1]Birth Dates'!$A:$A,'[1]Birth Dates'!$B:$B,"",0),IF(_xlpm.d=0,"",_xlpm.d))</f>
        <v/>
      </c>
      <c r="T364" s="196">
        <f>IF(OR(S364="",A364="",NOT(ISNUMBER(S364)),S364&gt;A364),"",DATEDIF(S364,A364,"Y")&amp;" years, "&amp;DATEDIF(S364,A364,"YM")&amp;" months, "&amp;DATEDIF(S364,A364,"MD")&amp;" days")</f>
        <v/>
      </c>
      <c r="W364" s="196">
        <f>_xlfn.LET(_xlpm.d,_xlfn.XLOOKUP(U364,'[1]Birth Dates'!$A:$A,'[1]Birth Dates'!$B:$B,"",0),IF(_xlpm.d=0,"",_xlpm.d))</f>
        <v/>
      </c>
      <c r="X364" s="196">
        <f>IF(OR(W364="",A364="",NOT(ISNUMBER(W364)),W364&gt;A364),"",DATEDIF(W364,A364,"Y")&amp;" years, "&amp;DATEDIF(W364,A364,"YM")&amp;" months, "&amp;DATEDIF(W364,A364,"MD")&amp;" days")</f>
        <v/>
      </c>
      <c r="AR364" s="175">
        <f>IF($B364="","",TEXT($A364,"yyyymmdd")&amp;"_P"&amp;$C364&amp;"_C"&amp;$F364&amp;"_"&amp;TRIM(RIGHT(SUBSTITUTE(TRIM(SUBSTITUTE($M364,CHAR(160)," "))," ",REPT(" ",60)),60))&amp;IF($Q364="","","-"&amp;TRIM(RIGHT(SUBSTITUTE(TRIM(SUBSTITUTE($Q364,CHAR(160)," "))," ",REPT(" ",60)),60)))&amp;IF($U364="","","-"&amp;TRIM(RIGHT(SUBSTITUTE(TRIM(SUBSTITUTE($U364,CHAR(160)," "))," ",REPT(" ",60)),60)))&amp;".jpg")</f>
        <v/>
      </c>
    </row>
    <row r="365" ht="14" customHeight="1">
      <c r="O365" s="196">
        <f>_xlfn.LET(_xlpm.d,_xlfn.XLOOKUP(M365,'[1]Birth Dates'!$A:$A,'[1]Birth Dates'!$B:$B,"",0),IF(_xlpm.d=0,"",_xlpm.d))</f>
        <v/>
      </c>
      <c r="P365" s="196">
        <f>IF(OR(O365="",A365="",NOT(ISNUMBER(O365)),O365&gt;A365),"",DATEDIF(O365,A365,"Y")&amp;" years, "&amp;DATEDIF(O365,A365,"YM")&amp;" months, "&amp;DATEDIF(O365,A365,"MD")&amp;" days")</f>
        <v/>
      </c>
      <c r="S365" s="196">
        <f>_xlfn.LET(_xlpm.d,_xlfn.XLOOKUP(Q365,'[1]Birth Dates'!$A:$A,'[1]Birth Dates'!$B:$B,"",0),IF(_xlpm.d=0,"",_xlpm.d))</f>
        <v/>
      </c>
      <c r="T365" s="196">
        <f>IF(OR(S365="",A365="",NOT(ISNUMBER(S365)),S365&gt;A365),"",DATEDIF(S365,A365,"Y")&amp;" years, "&amp;DATEDIF(S365,A365,"YM")&amp;" months, "&amp;DATEDIF(S365,A365,"MD")&amp;" days")</f>
        <v/>
      </c>
      <c r="W365" s="196">
        <f>_xlfn.LET(_xlpm.d,_xlfn.XLOOKUP(U365,'[1]Birth Dates'!$A:$A,'[1]Birth Dates'!$B:$B,"",0),IF(_xlpm.d=0,"",_xlpm.d))</f>
        <v/>
      </c>
      <c r="X365" s="196">
        <f>IF(OR(W365="",A365="",NOT(ISNUMBER(W365)),W365&gt;A365),"",DATEDIF(W365,A365,"Y")&amp;" years, "&amp;DATEDIF(W365,A365,"YM")&amp;" months, "&amp;DATEDIF(W365,A365,"MD")&amp;" days")</f>
        <v/>
      </c>
      <c r="AR365" s="175">
        <f>IF($B365="","",TEXT($A365,"yyyymmdd")&amp;"_P"&amp;$C365&amp;"_C"&amp;$F365&amp;"_"&amp;TRIM(RIGHT(SUBSTITUTE(TRIM(SUBSTITUTE($M365,CHAR(160)," "))," ",REPT(" ",60)),60))&amp;IF($Q365="","","-"&amp;TRIM(RIGHT(SUBSTITUTE(TRIM(SUBSTITUTE($Q365,CHAR(160)," "))," ",REPT(" ",60)),60)))&amp;IF($U365="","","-"&amp;TRIM(RIGHT(SUBSTITUTE(TRIM(SUBSTITUTE($U365,CHAR(160)," "))," ",REPT(" ",60)),60)))&amp;".jpg")</f>
        <v/>
      </c>
    </row>
    <row r="366" ht="14" customHeight="1">
      <c r="O366" s="196">
        <f>_xlfn.LET(_xlpm.d,_xlfn.XLOOKUP(M366,'[1]Birth Dates'!$A:$A,'[1]Birth Dates'!$B:$B,"",0),IF(_xlpm.d=0,"",_xlpm.d))</f>
        <v/>
      </c>
      <c r="P366" s="196">
        <f>IF(OR(O366="",A366="",NOT(ISNUMBER(O366)),O366&gt;A366),"",DATEDIF(O366,A366,"Y")&amp;" years, "&amp;DATEDIF(O366,A366,"YM")&amp;" months, "&amp;DATEDIF(O366,A366,"MD")&amp;" days")</f>
        <v/>
      </c>
      <c r="S366" s="196">
        <f>_xlfn.LET(_xlpm.d,_xlfn.XLOOKUP(Q366,'[1]Birth Dates'!$A:$A,'[1]Birth Dates'!$B:$B,"",0),IF(_xlpm.d=0,"",_xlpm.d))</f>
        <v/>
      </c>
      <c r="T366" s="196">
        <f>IF(OR(S366="",A366="",NOT(ISNUMBER(S366)),S366&gt;A366),"",DATEDIF(S366,A366,"Y")&amp;" years, "&amp;DATEDIF(S366,A366,"YM")&amp;" months, "&amp;DATEDIF(S366,A366,"MD")&amp;" days")</f>
        <v/>
      </c>
      <c r="W366" s="196">
        <f>_xlfn.LET(_xlpm.d,_xlfn.XLOOKUP(U366,'[1]Birth Dates'!$A:$A,'[1]Birth Dates'!$B:$B,"",0),IF(_xlpm.d=0,"",_xlpm.d))</f>
        <v/>
      </c>
      <c r="X366" s="196">
        <f>IF(OR(W366="",A366="",NOT(ISNUMBER(W366)),W366&gt;A366),"",DATEDIF(W366,A366,"Y")&amp;" years, "&amp;DATEDIF(W366,A366,"YM")&amp;" months, "&amp;DATEDIF(W366,A366,"MD")&amp;" days")</f>
        <v/>
      </c>
      <c r="AR366" s="175">
        <f>IF($B366="","",TEXT($A366,"yyyymmdd")&amp;"_P"&amp;$C366&amp;"_C"&amp;$F366&amp;"_"&amp;TRIM(RIGHT(SUBSTITUTE(TRIM(SUBSTITUTE($M366,CHAR(160)," "))," ",REPT(" ",60)),60))&amp;IF($Q366="","","-"&amp;TRIM(RIGHT(SUBSTITUTE(TRIM(SUBSTITUTE($Q366,CHAR(160)," "))," ",REPT(" ",60)),60)))&amp;IF($U366="","","-"&amp;TRIM(RIGHT(SUBSTITUTE(TRIM(SUBSTITUTE($U366,CHAR(160)," "))," ",REPT(" ",60)),60)))&amp;".jpg")</f>
        <v/>
      </c>
    </row>
    <row r="367" ht="14" customHeight="1">
      <c r="O367" s="196">
        <f>_xlfn.LET(_xlpm.d,_xlfn.XLOOKUP(M367,'[1]Birth Dates'!$A:$A,'[1]Birth Dates'!$B:$B,"",0),IF(_xlpm.d=0,"",_xlpm.d))</f>
        <v/>
      </c>
      <c r="P367" s="196">
        <f>IF(OR(O367="",A367="",NOT(ISNUMBER(O367)),O367&gt;A367),"",DATEDIF(O367,A367,"Y")&amp;" years, "&amp;DATEDIF(O367,A367,"YM")&amp;" months, "&amp;DATEDIF(O367,A367,"MD")&amp;" days")</f>
        <v/>
      </c>
      <c r="S367" s="196">
        <f>_xlfn.LET(_xlpm.d,_xlfn.XLOOKUP(Q367,'[1]Birth Dates'!$A:$A,'[1]Birth Dates'!$B:$B,"",0),IF(_xlpm.d=0,"",_xlpm.d))</f>
        <v/>
      </c>
      <c r="T367" s="196">
        <f>IF(OR(S367="",A367="",NOT(ISNUMBER(S367)),S367&gt;A367),"",DATEDIF(S367,A367,"Y")&amp;" years, "&amp;DATEDIF(S367,A367,"YM")&amp;" months, "&amp;DATEDIF(S367,A367,"MD")&amp;" days")</f>
        <v/>
      </c>
      <c r="W367" s="196">
        <f>_xlfn.LET(_xlpm.d,_xlfn.XLOOKUP(U367,'[1]Birth Dates'!$A:$A,'[1]Birth Dates'!$B:$B,"",0),IF(_xlpm.d=0,"",_xlpm.d))</f>
        <v/>
      </c>
      <c r="X367" s="196">
        <f>IF(OR(W367="",A367="",NOT(ISNUMBER(W367)),W367&gt;A367),"",DATEDIF(W367,A367,"Y")&amp;" years, "&amp;DATEDIF(W367,A367,"YM")&amp;" months, "&amp;DATEDIF(W367,A367,"MD")&amp;" days")</f>
        <v/>
      </c>
      <c r="AR367" s="175">
        <f>IF($B367="","",TEXT($A367,"yyyymmdd")&amp;"_P"&amp;$C367&amp;"_C"&amp;$F367&amp;"_"&amp;TRIM(RIGHT(SUBSTITUTE(TRIM(SUBSTITUTE($M367,CHAR(160)," "))," ",REPT(" ",60)),60))&amp;IF($Q367="","","-"&amp;TRIM(RIGHT(SUBSTITUTE(TRIM(SUBSTITUTE($Q367,CHAR(160)," "))," ",REPT(" ",60)),60)))&amp;IF($U367="","","-"&amp;TRIM(RIGHT(SUBSTITUTE(TRIM(SUBSTITUTE($U367,CHAR(160)," "))," ",REPT(" ",60)),60)))&amp;".jpg")</f>
        <v/>
      </c>
    </row>
    <row r="368" ht="14" customHeight="1">
      <c r="O368" s="196">
        <f>_xlfn.LET(_xlpm.d,_xlfn.XLOOKUP(M368,'[1]Birth Dates'!$A:$A,'[1]Birth Dates'!$B:$B,"",0),IF(_xlpm.d=0,"",_xlpm.d))</f>
        <v/>
      </c>
      <c r="P368" s="196">
        <f>IF(OR(O368="",A368="",NOT(ISNUMBER(O368)),O368&gt;A368),"",DATEDIF(O368,A368,"Y")&amp;" years, "&amp;DATEDIF(O368,A368,"YM")&amp;" months, "&amp;DATEDIF(O368,A368,"MD")&amp;" days")</f>
        <v/>
      </c>
      <c r="S368" s="196">
        <f>_xlfn.LET(_xlpm.d,_xlfn.XLOOKUP(Q368,'[1]Birth Dates'!$A:$A,'[1]Birth Dates'!$B:$B,"",0),IF(_xlpm.d=0,"",_xlpm.d))</f>
        <v/>
      </c>
      <c r="T368" s="196">
        <f>IF(OR(S368="",A368="",NOT(ISNUMBER(S368)),S368&gt;A368),"",DATEDIF(S368,A368,"Y")&amp;" years, "&amp;DATEDIF(S368,A368,"YM")&amp;" months, "&amp;DATEDIF(S368,A368,"MD")&amp;" days")</f>
        <v/>
      </c>
      <c r="W368" s="196">
        <f>_xlfn.LET(_xlpm.d,_xlfn.XLOOKUP(U368,'[1]Birth Dates'!$A:$A,'[1]Birth Dates'!$B:$B,"",0),IF(_xlpm.d=0,"",_xlpm.d))</f>
        <v/>
      </c>
      <c r="X368" s="196">
        <f>IF(OR(W368="",A368="",NOT(ISNUMBER(W368)),W368&gt;A368),"",DATEDIF(W368,A368,"Y")&amp;" years, "&amp;DATEDIF(W368,A368,"YM")&amp;" months, "&amp;DATEDIF(W368,A368,"MD")&amp;" days")</f>
        <v/>
      </c>
      <c r="AR368" s="175">
        <f>IF($B368="","",TEXT($A368,"yyyymmdd")&amp;"_P"&amp;$C368&amp;"_C"&amp;$F368&amp;"_"&amp;TRIM(RIGHT(SUBSTITUTE(TRIM(SUBSTITUTE($M368,CHAR(160)," "))," ",REPT(" ",60)),60))&amp;IF($Q368="","","-"&amp;TRIM(RIGHT(SUBSTITUTE(TRIM(SUBSTITUTE($Q368,CHAR(160)," "))," ",REPT(" ",60)),60)))&amp;IF($U368="","","-"&amp;TRIM(RIGHT(SUBSTITUTE(TRIM(SUBSTITUTE($U368,CHAR(160)," "))," ",REPT(" ",60)),60)))&amp;".jpg")</f>
        <v/>
      </c>
    </row>
    <row r="369" ht="14" customHeight="1">
      <c r="O369" s="196">
        <f>_xlfn.LET(_xlpm.d,_xlfn.XLOOKUP(M369,'[1]Birth Dates'!$A:$A,'[1]Birth Dates'!$B:$B,"",0),IF(_xlpm.d=0,"",_xlpm.d))</f>
        <v/>
      </c>
      <c r="P369" s="196">
        <f>IF(OR(O369="",A369="",NOT(ISNUMBER(O369)),O369&gt;A369),"",DATEDIF(O369,A369,"Y")&amp;" years, "&amp;DATEDIF(O369,A369,"YM")&amp;" months, "&amp;DATEDIF(O369,A369,"MD")&amp;" days")</f>
        <v/>
      </c>
      <c r="S369" s="196">
        <f>_xlfn.LET(_xlpm.d,_xlfn.XLOOKUP(Q369,'[1]Birth Dates'!$A:$A,'[1]Birth Dates'!$B:$B,"",0),IF(_xlpm.d=0,"",_xlpm.d))</f>
        <v/>
      </c>
      <c r="T369" s="196">
        <f>IF(OR(S369="",A369="",NOT(ISNUMBER(S369)),S369&gt;A369),"",DATEDIF(S369,A369,"Y")&amp;" years, "&amp;DATEDIF(S369,A369,"YM")&amp;" months, "&amp;DATEDIF(S369,A369,"MD")&amp;" days")</f>
        <v/>
      </c>
      <c r="W369" s="196">
        <f>_xlfn.LET(_xlpm.d,_xlfn.XLOOKUP(U369,'[1]Birth Dates'!$A:$A,'[1]Birth Dates'!$B:$B,"",0),IF(_xlpm.d=0,"",_xlpm.d))</f>
        <v/>
      </c>
      <c r="X369" s="196">
        <f>IF(OR(W369="",A369="",NOT(ISNUMBER(W369)),W369&gt;A369),"",DATEDIF(W369,A369,"Y")&amp;" years, "&amp;DATEDIF(W369,A369,"YM")&amp;" months, "&amp;DATEDIF(W369,A369,"MD")&amp;" days")</f>
        <v/>
      </c>
      <c r="AR369" s="175">
        <f>IF($B369="","",TEXT($A369,"yyyymmdd")&amp;"_P"&amp;$C369&amp;"_C"&amp;$F369&amp;"_"&amp;TRIM(RIGHT(SUBSTITUTE(TRIM(SUBSTITUTE($M369,CHAR(160)," "))," ",REPT(" ",60)),60))&amp;IF($Q369="","","-"&amp;TRIM(RIGHT(SUBSTITUTE(TRIM(SUBSTITUTE($Q369,CHAR(160)," "))," ",REPT(" ",60)),60)))&amp;IF($U369="","","-"&amp;TRIM(RIGHT(SUBSTITUTE(TRIM(SUBSTITUTE($U369,CHAR(160)," "))," ",REPT(" ",60)),60)))&amp;".jpg")</f>
        <v/>
      </c>
    </row>
    <row r="370" ht="14" customHeight="1">
      <c r="O370" s="196">
        <f>_xlfn.LET(_xlpm.d,_xlfn.XLOOKUP(M370,'[1]Birth Dates'!$A:$A,'[1]Birth Dates'!$B:$B,"",0),IF(_xlpm.d=0,"",_xlpm.d))</f>
        <v/>
      </c>
      <c r="P370" s="196">
        <f>IF(OR(O370="",A370="",NOT(ISNUMBER(O370)),O370&gt;A370),"",DATEDIF(O370,A370,"Y")&amp;" years, "&amp;DATEDIF(O370,A370,"YM")&amp;" months, "&amp;DATEDIF(O370,A370,"MD")&amp;" days")</f>
        <v/>
      </c>
      <c r="S370" s="196">
        <f>_xlfn.LET(_xlpm.d,_xlfn.XLOOKUP(Q370,'[1]Birth Dates'!$A:$A,'[1]Birth Dates'!$B:$B,"",0),IF(_xlpm.d=0,"",_xlpm.d))</f>
        <v/>
      </c>
      <c r="T370" s="196">
        <f>IF(OR(S370="",A370="",NOT(ISNUMBER(S370)),S370&gt;A370),"",DATEDIF(S370,A370,"Y")&amp;" years, "&amp;DATEDIF(S370,A370,"YM")&amp;" months, "&amp;DATEDIF(S370,A370,"MD")&amp;" days")</f>
        <v/>
      </c>
      <c r="W370" s="196">
        <f>_xlfn.LET(_xlpm.d,_xlfn.XLOOKUP(U370,'[1]Birth Dates'!$A:$A,'[1]Birth Dates'!$B:$B,"",0),IF(_xlpm.d=0,"",_xlpm.d))</f>
        <v/>
      </c>
      <c r="X370" s="196">
        <f>IF(OR(W370="",A370="",NOT(ISNUMBER(W370)),W370&gt;A370),"",DATEDIF(W370,A370,"Y")&amp;" years, "&amp;DATEDIF(W370,A370,"YM")&amp;" months, "&amp;DATEDIF(W370,A370,"MD")&amp;" days")</f>
        <v/>
      </c>
      <c r="AR370" s="175">
        <f>IF($B370="","",TEXT($A370,"yyyymmdd")&amp;"_P"&amp;$C370&amp;"_C"&amp;$F370&amp;"_"&amp;TRIM(RIGHT(SUBSTITUTE(TRIM(SUBSTITUTE($M370,CHAR(160)," "))," ",REPT(" ",60)),60))&amp;IF($Q370="","","-"&amp;TRIM(RIGHT(SUBSTITUTE(TRIM(SUBSTITUTE($Q370,CHAR(160)," "))," ",REPT(" ",60)),60)))&amp;IF($U370="","","-"&amp;TRIM(RIGHT(SUBSTITUTE(TRIM(SUBSTITUTE($U370,CHAR(160)," "))," ",REPT(" ",60)),60)))&amp;".jpg")</f>
        <v/>
      </c>
    </row>
    <row r="371" ht="14" customHeight="1">
      <c r="O371" s="196">
        <f>_xlfn.LET(_xlpm.d,_xlfn.XLOOKUP(M371,'[1]Birth Dates'!$A:$A,'[1]Birth Dates'!$B:$B,"",0),IF(_xlpm.d=0,"",_xlpm.d))</f>
        <v/>
      </c>
      <c r="P371" s="196">
        <f>IF(OR(O371="",A371="",NOT(ISNUMBER(O371)),O371&gt;A371),"",DATEDIF(O371,A371,"Y")&amp;" years, "&amp;DATEDIF(O371,A371,"YM")&amp;" months, "&amp;DATEDIF(O371,A371,"MD")&amp;" days")</f>
        <v/>
      </c>
      <c r="S371" s="196">
        <f>_xlfn.LET(_xlpm.d,_xlfn.XLOOKUP(Q371,'[1]Birth Dates'!$A:$A,'[1]Birth Dates'!$B:$B,"",0),IF(_xlpm.d=0,"",_xlpm.d))</f>
        <v/>
      </c>
      <c r="T371" s="196">
        <f>IF(OR(S371="",A371="",NOT(ISNUMBER(S371)),S371&gt;A371),"",DATEDIF(S371,A371,"Y")&amp;" years, "&amp;DATEDIF(S371,A371,"YM")&amp;" months, "&amp;DATEDIF(S371,A371,"MD")&amp;" days")</f>
        <v/>
      </c>
      <c r="W371" s="196">
        <f>_xlfn.LET(_xlpm.d,_xlfn.XLOOKUP(U371,'[1]Birth Dates'!$A:$A,'[1]Birth Dates'!$B:$B,"",0),IF(_xlpm.d=0,"",_xlpm.d))</f>
        <v/>
      </c>
      <c r="X371" s="196">
        <f>IF(OR(W371="",A371="",NOT(ISNUMBER(W371)),W371&gt;A371),"",DATEDIF(W371,A371,"Y")&amp;" years, "&amp;DATEDIF(W371,A371,"YM")&amp;" months, "&amp;DATEDIF(W371,A371,"MD")&amp;" days")</f>
        <v/>
      </c>
      <c r="AR371" s="175">
        <f>IF($B371="","",TEXT($A371,"yyyymmdd")&amp;"_P"&amp;$C371&amp;"_C"&amp;$F371&amp;"_"&amp;TRIM(RIGHT(SUBSTITUTE(TRIM(SUBSTITUTE($M371,CHAR(160)," "))," ",REPT(" ",60)),60))&amp;IF($Q371="","","-"&amp;TRIM(RIGHT(SUBSTITUTE(TRIM(SUBSTITUTE($Q371,CHAR(160)," "))," ",REPT(" ",60)),60)))&amp;IF($U371="","","-"&amp;TRIM(RIGHT(SUBSTITUTE(TRIM(SUBSTITUTE($U371,CHAR(160)," "))," ",REPT(" ",60)),60)))&amp;".jpg")</f>
        <v/>
      </c>
    </row>
    <row r="372" ht="14" customHeight="1">
      <c r="O372" s="196">
        <f>_xlfn.LET(_xlpm.d,_xlfn.XLOOKUP(M372,'[1]Birth Dates'!$A:$A,'[1]Birth Dates'!$B:$B,"",0),IF(_xlpm.d=0,"",_xlpm.d))</f>
        <v/>
      </c>
      <c r="P372" s="196">
        <f>IF(OR(O372="",A372="",NOT(ISNUMBER(O372)),O372&gt;A372),"",DATEDIF(O372,A372,"Y")&amp;" years, "&amp;DATEDIF(O372,A372,"YM")&amp;" months, "&amp;DATEDIF(O372,A372,"MD")&amp;" days")</f>
        <v/>
      </c>
      <c r="S372" s="196">
        <f>_xlfn.LET(_xlpm.d,_xlfn.XLOOKUP(Q372,'[1]Birth Dates'!$A:$A,'[1]Birth Dates'!$B:$B,"",0),IF(_xlpm.d=0,"",_xlpm.d))</f>
        <v/>
      </c>
      <c r="T372" s="196">
        <f>IF(OR(S372="",A372="",NOT(ISNUMBER(S372)),S372&gt;A372),"",DATEDIF(S372,A372,"Y")&amp;" years, "&amp;DATEDIF(S372,A372,"YM")&amp;" months, "&amp;DATEDIF(S372,A372,"MD")&amp;" days")</f>
        <v/>
      </c>
      <c r="W372" s="196">
        <f>_xlfn.LET(_xlpm.d,_xlfn.XLOOKUP(U372,'[1]Birth Dates'!$A:$A,'[1]Birth Dates'!$B:$B,"",0),IF(_xlpm.d=0,"",_xlpm.d))</f>
        <v/>
      </c>
      <c r="X372" s="196">
        <f>IF(OR(W372="",A372="",NOT(ISNUMBER(W372)),W372&gt;A372),"",DATEDIF(W372,A372,"Y")&amp;" years, "&amp;DATEDIF(W372,A372,"YM")&amp;" months, "&amp;DATEDIF(W372,A372,"MD")&amp;" days")</f>
        <v/>
      </c>
      <c r="AR372" s="175">
        <f>IF($B372="","",TEXT($A372,"yyyymmdd")&amp;"_P"&amp;$C372&amp;"_C"&amp;$F372&amp;"_"&amp;TRIM(RIGHT(SUBSTITUTE(TRIM(SUBSTITUTE($M372,CHAR(160)," "))," ",REPT(" ",60)),60))&amp;IF($Q372="","","-"&amp;TRIM(RIGHT(SUBSTITUTE(TRIM(SUBSTITUTE($Q372,CHAR(160)," "))," ",REPT(" ",60)),60)))&amp;IF($U372="","","-"&amp;TRIM(RIGHT(SUBSTITUTE(TRIM(SUBSTITUTE($U372,CHAR(160)," "))," ",REPT(" ",60)),60)))&amp;".jpg")</f>
        <v/>
      </c>
    </row>
    <row r="373" ht="14" customHeight="1">
      <c r="O373" s="196">
        <f>_xlfn.LET(_xlpm.d,_xlfn.XLOOKUP(M373,'[1]Birth Dates'!$A:$A,'[1]Birth Dates'!$B:$B,"",0),IF(_xlpm.d=0,"",_xlpm.d))</f>
        <v/>
      </c>
      <c r="P373" s="196">
        <f>IF(OR(O373="",A373="",NOT(ISNUMBER(O373)),O373&gt;A373),"",DATEDIF(O373,A373,"Y")&amp;" years, "&amp;DATEDIF(O373,A373,"YM")&amp;" months, "&amp;DATEDIF(O373,A373,"MD")&amp;" days")</f>
        <v/>
      </c>
      <c r="S373" s="196">
        <f>_xlfn.LET(_xlpm.d,_xlfn.XLOOKUP(Q373,'[1]Birth Dates'!$A:$A,'[1]Birth Dates'!$B:$B,"",0),IF(_xlpm.d=0,"",_xlpm.d))</f>
        <v/>
      </c>
      <c r="T373" s="196">
        <f>IF(OR(S373="",A373="",NOT(ISNUMBER(S373)),S373&gt;A373),"",DATEDIF(S373,A373,"Y")&amp;" years, "&amp;DATEDIF(S373,A373,"YM")&amp;" months, "&amp;DATEDIF(S373,A373,"MD")&amp;" days")</f>
        <v/>
      </c>
      <c r="W373" s="196">
        <f>_xlfn.LET(_xlpm.d,_xlfn.XLOOKUP(U373,'[1]Birth Dates'!$A:$A,'[1]Birth Dates'!$B:$B,"",0),IF(_xlpm.d=0,"",_xlpm.d))</f>
        <v/>
      </c>
      <c r="X373" s="196">
        <f>IF(OR(W373="",A373="",NOT(ISNUMBER(W373)),W373&gt;A373),"",DATEDIF(W373,A373,"Y")&amp;" years, "&amp;DATEDIF(W373,A373,"YM")&amp;" months, "&amp;DATEDIF(W373,A373,"MD")&amp;" days")</f>
        <v/>
      </c>
      <c r="AR373" s="175">
        <f>IF($B373="","",TEXT($A373,"yyyymmdd")&amp;"_P"&amp;$C373&amp;"_C"&amp;$F373&amp;"_"&amp;TRIM(RIGHT(SUBSTITUTE(TRIM(SUBSTITUTE($M373,CHAR(160)," "))," ",REPT(" ",60)),60))&amp;IF($Q373="","","-"&amp;TRIM(RIGHT(SUBSTITUTE(TRIM(SUBSTITUTE($Q373,CHAR(160)," "))," ",REPT(" ",60)),60)))&amp;IF($U373="","","-"&amp;TRIM(RIGHT(SUBSTITUTE(TRIM(SUBSTITUTE($U373,CHAR(160)," "))," ",REPT(" ",60)),60)))&amp;".jpg")</f>
        <v/>
      </c>
    </row>
    <row r="374" ht="14" customHeight="1">
      <c r="O374" s="196">
        <f>_xlfn.LET(_xlpm.d,_xlfn.XLOOKUP(M374,'[1]Birth Dates'!$A:$A,'[1]Birth Dates'!$B:$B,"",0),IF(_xlpm.d=0,"",_xlpm.d))</f>
        <v/>
      </c>
      <c r="P374" s="196">
        <f>IF(OR(O374="",A374="",NOT(ISNUMBER(O374)),O374&gt;A374),"",DATEDIF(O374,A374,"Y")&amp;" years, "&amp;DATEDIF(O374,A374,"YM")&amp;" months, "&amp;DATEDIF(O374,A374,"MD")&amp;" days")</f>
        <v/>
      </c>
      <c r="S374" s="196">
        <f>_xlfn.LET(_xlpm.d,_xlfn.XLOOKUP(Q374,'[1]Birth Dates'!$A:$A,'[1]Birth Dates'!$B:$B,"",0),IF(_xlpm.d=0,"",_xlpm.d))</f>
        <v/>
      </c>
      <c r="T374" s="196">
        <f>IF(OR(S374="",A374="",NOT(ISNUMBER(S374)),S374&gt;A374),"",DATEDIF(S374,A374,"Y")&amp;" years, "&amp;DATEDIF(S374,A374,"YM")&amp;" months, "&amp;DATEDIF(S374,A374,"MD")&amp;" days")</f>
        <v/>
      </c>
      <c r="W374" s="196">
        <f>_xlfn.LET(_xlpm.d,_xlfn.XLOOKUP(U374,'[1]Birth Dates'!$A:$A,'[1]Birth Dates'!$B:$B,"",0),IF(_xlpm.d=0,"",_xlpm.d))</f>
        <v/>
      </c>
      <c r="X374" s="196">
        <f>IF(OR(W374="",A374="",NOT(ISNUMBER(W374)),W374&gt;A374),"",DATEDIF(W374,A374,"Y")&amp;" years, "&amp;DATEDIF(W374,A374,"YM")&amp;" months, "&amp;DATEDIF(W374,A374,"MD")&amp;" days")</f>
        <v/>
      </c>
      <c r="AR374" s="175">
        <f>IF($B374="","",TEXT($A374,"yyyymmdd")&amp;"_P"&amp;$C374&amp;"_C"&amp;$F374&amp;"_"&amp;TRIM(RIGHT(SUBSTITUTE(TRIM(SUBSTITUTE($M374,CHAR(160)," "))," ",REPT(" ",60)),60))&amp;IF($Q374="","","-"&amp;TRIM(RIGHT(SUBSTITUTE(TRIM(SUBSTITUTE($Q374,CHAR(160)," "))," ",REPT(" ",60)),60)))&amp;IF($U374="","","-"&amp;TRIM(RIGHT(SUBSTITUTE(TRIM(SUBSTITUTE($U374,CHAR(160)," "))," ",REPT(" ",60)),60)))&amp;".jpg")</f>
        <v/>
      </c>
    </row>
    <row r="375" ht="14" customHeight="1">
      <c r="O375" s="196">
        <f>_xlfn.LET(_xlpm.d,_xlfn.XLOOKUP(M375,'[1]Birth Dates'!$A:$A,'[1]Birth Dates'!$B:$B,"",0),IF(_xlpm.d=0,"",_xlpm.d))</f>
        <v/>
      </c>
      <c r="P375" s="196">
        <f>IF(OR(O375="",A375="",NOT(ISNUMBER(O375)),O375&gt;A375),"",DATEDIF(O375,A375,"Y")&amp;" years, "&amp;DATEDIF(O375,A375,"YM")&amp;" months, "&amp;DATEDIF(O375,A375,"MD")&amp;" days")</f>
        <v/>
      </c>
      <c r="S375" s="196">
        <f>_xlfn.LET(_xlpm.d,_xlfn.XLOOKUP(Q375,'[1]Birth Dates'!$A:$A,'[1]Birth Dates'!$B:$B,"",0),IF(_xlpm.d=0,"",_xlpm.d))</f>
        <v/>
      </c>
      <c r="T375" s="196">
        <f>IF(OR(S375="",A375="",NOT(ISNUMBER(S375)),S375&gt;A375),"",DATEDIF(S375,A375,"Y")&amp;" years, "&amp;DATEDIF(S375,A375,"YM")&amp;" months, "&amp;DATEDIF(S375,A375,"MD")&amp;" days")</f>
        <v/>
      </c>
      <c r="W375" s="196">
        <f>_xlfn.LET(_xlpm.d,_xlfn.XLOOKUP(U375,'[1]Birth Dates'!$A:$A,'[1]Birth Dates'!$B:$B,"",0),IF(_xlpm.d=0,"",_xlpm.d))</f>
        <v/>
      </c>
      <c r="X375" s="196">
        <f>IF(OR(W375="",A375="",NOT(ISNUMBER(W375)),W375&gt;A375),"",DATEDIF(W375,A375,"Y")&amp;" years, "&amp;DATEDIF(W375,A375,"YM")&amp;" months, "&amp;DATEDIF(W375,A375,"MD")&amp;" days")</f>
        <v/>
      </c>
      <c r="AR375" s="175">
        <f>IF($B375="","",TEXT($A375,"yyyymmdd")&amp;"_P"&amp;$C375&amp;"_C"&amp;$F375&amp;"_"&amp;TRIM(RIGHT(SUBSTITUTE(TRIM(SUBSTITUTE($M375,CHAR(160)," "))," ",REPT(" ",60)),60))&amp;IF($Q375="","","-"&amp;TRIM(RIGHT(SUBSTITUTE(TRIM(SUBSTITUTE($Q375,CHAR(160)," "))," ",REPT(" ",60)),60)))&amp;IF($U375="","","-"&amp;TRIM(RIGHT(SUBSTITUTE(TRIM(SUBSTITUTE($U375,CHAR(160)," "))," ",REPT(" ",60)),60)))&amp;".jpg")</f>
        <v/>
      </c>
    </row>
    <row r="376" ht="14" customHeight="1">
      <c r="O376" s="196">
        <f>_xlfn.LET(_xlpm.d,_xlfn.XLOOKUP(M376,'[1]Birth Dates'!$A:$A,'[1]Birth Dates'!$B:$B,"",0),IF(_xlpm.d=0,"",_xlpm.d))</f>
        <v/>
      </c>
      <c r="P376" s="196">
        <f>IF(OR(O376="",A376="",NOT(ISNUMBER(O376)),O376&gt;A376),"",DATEDIF(O376,A376,"Y")&amp;" years, "&amp;DATEDIF(O376,A376,"YM")&amp;" months, "&amp;DATEDIF(O376,A376,"MD")&amp;" days")</f>
        <v/>
      </c>
      <c r="S376" s="196">
        <f>_xlfn.LET(_xlpm.d,_xlfn.XLOOKUP(Q376,'[1]Birth Dates'!$A:$A,'[1]Birth Dates'!$B:$B,"",0),IF(_xlpm.d=0,"",_xlpm.d))</f>
        <v/>
      </c>
      <c r="T376" s="196">
        <f>IF(OR(S376="",A376="",NOT(ISNUMBER(S376)),S376&gt;A376),"",DATEDIF(S376,A376,"Y")&amp;" years, "&amp;DATEDIF(S376,A376,"YM")&amp;" months, "&amp;DATEDIF(S376,A376,"MD")&amp;" days")</f>
        <v/>
      </c>
      <c r="W376" s="196">
        <f>_xlfn.LET(_xlpm.d,_xlfn.XLOOKUP(U376,'[1]Birth Dates'!$A:$A,'[1]Birth Dates'!$B:$B,"",0),IF(_xlpm.d=0,"",_xlpm.d))</f>
        <v/>
      </c>
      <c r="X376" s="196">
        <f>IF(OR(W376="",A376="",NOT(ISNUMBER(W376)),W376&gt;A376),"",DATEDIF(W376,A376,"Y")&amp;" years, "&amp;DATEDIF(W376,A376,"YM")&amp;" months, "&amp;DATEDIF(W376,A376,"MD")&amp;" days")</f>
        <v/>
      </c>
      <c r="AR376" s="175">
        <f>IF($B376="","",TEXT($A376,"yyyymmdd")&amp;"_P"&amp;$C376&amp;"_C"&amp;$F376&amp;"_"&amp;TRIM(RIGHT(SUBSTITUTE(TRIM(SUBSTITUTE($M376,CHAR(160)," "))," ",REPT(" ",60)),60))&amp;IF($Q376="","","-"&amp;TRIM(RIGHT(SUBSTITUTE(TRIM(SUBSTITUTE($Q376,CHAR(160)," "))," ",REPT(" ",60)),60)))&amp;IF($U376="","","-"&amp;TRIM(RIGHT(SUBSTITUTE(TRIM(SUBSTITUTE($U376,CHAR(160)," "))," ",REPT(" ",60)),60)))&amp;".jpg")</f>
        <v/>
      </c>
    </row>
    <row r="377" ht="14" customHeight="1">
      <c r="O377" s="196">
        <f>_xlfn.LET(_xlpm.d,_xlfn.XLOOKUP(M377,'[1]Birth Dates'!$A:$A,'[1]Birth Dates'!$B:$B,"",0),IF(_xlpm.d=0,"",_xlpm.d))</f>
        <v/>
      </c>
      <c r="P377" s="196">
        <f>IF(OR(O377="",A377="",NOT(ISNUMBER(O377)),O377&gt;A377),"",DATEDIF(O377,A377,"Y")&amp;" years, "&amp;DATEDIF(O377,A377,"YM")&amp;" months, "&amp;DATEDIF(O377,A377,"MD")&amp;" days")</f>
        <v/>
      </c>
      <c r="S377" s="196">
        <f>_xlfn.LET(_xlpm.d,_xlfn.XLOOKUP(Q377,'[1]Birth Dates'!$A:$A,'[1]Birth Dates'!$B:$B,"",0),IF(_xlpm.d=0,"",_xlpm.d))</f>
        <v/>
      </c>
      <c r="T377" s="196">
        <f>IF(OR(S377="",A377="",NOT(ISNUMBER(S377)),S377&gt;A377),"",DATEDIF(S377,A377,"Y")&amp;" years, "&amp;DATEDIF(S377,A377,"YM")&amp;" months, "&amp;DATEDIF(S377,A377,"MD")&amp;" days")</f>
        <v/>
      </c>
      <c r="W377" s="196">
        <f>_xlfn.LET(_xlpm.d,_xlfn.XLOOKUP(U377,'[1]Birth Dates'!$A:$A,'[1]Birth Dates'!$B:$B,"",0),IF(_xlpm.d=0,"",_xlpm.d))</f>
        <v/>
      </c>
      <c r="X377" s="196">
        <f>IF(OR(W377="",A377="",NOT(ISNUMBER(W377)),W377&gt;A377),"",DATEDIF(W377,A377,"Y")&amp;" years, "&amp;DATEDIF(W377,A377,"YM")&amp;" months, "&amp;DATEDIF(W377,A377,"MD")&amp;" days")</f>
        <v/>
      </c>
      <c r="AR377" s="175">
        <f>IF($B377="","",TEXT($A377,"yyyymmdd")&amp;"_P"&amp;$C377&amp;"_C"&amp;$F377&amp;"_"&amp;TRIM(RIGHT(SUBSTITUTE(TRIM(SUBSTITUTE($M377,CHAR(160)," "))," ",REPT(" ",60)),60))&amp;IF($Q377="","","-"&amp;TRIM(RIGHT(SUBSTITUTE(TRIM(SUBSTITUTE($Q377,CHAR(160)," "))," ",REPT(" ",60)),60)))&amp;IF($U377="","","-"&amp;TRIM(RIGHT(SUBSTITUTE(TRIM(SUBSTITUTE($U377,CHAR(160)," "))," ",REPT(" ",60)),60)))&amp;".jpg")</f>
        <v/>
      </c>
    </row>
    <row r="378" ht="14" customHeight="1">
      <c r="O378" s="196">
        <f>_xlfn.LET(_xlpm.d,_xlfn.XLOOKUP(M378,'[1]Birth Dates'!$A:$A,'[1]Birth Dates'!$B:$B,"",0),IF(_xlpm.d=0,"",_xlpm.d))</f>
        <v/>
      </c>
      <c r="P378" s="196">
        <f>IF(OR(O378="",A378="",NOT(ISNUMBER(O378)),O378&gt;A378),"",DATEDIF(O378,A378,"Y")&amp;" years, "&amp;DATEDIF(O378,A378,"YM")&amp;" months, "&amp;DATEDIF(O378,A378,"MD")&amp;" days")</f>
        <v/>
      </c>
      <c r="S378" s="196">
        <f>_xlfn.LET(_xlpm.d,_xlfn.XLOOKUP(Q378,'[1]Birth Dates'!$A:$A,'[1]Birth Dates'!$B:$B,"",0),IF(_xlpm.d=0,"",_xlpm.d))</f>
        <v/>
      </c>
      <c r="T378" s="196">
        <f>IF(OR(S378="",A378="",NOT(ISNUMBER(S378)),S378&gt;A378),"",DATEDIF(S378,A378,"Y")&amp;" years, "&amp;DATEDIF(S378,A378,"YM")&amp;" months, "&amp;DATEDIF(S378,A378,"MD")&amp;" days")</f>
        <v/>
      </c>
      <c r="W378" s="196">
        <f>_xlfn.LET(_xlpm.d,_xlfn.XLOOKUP(U378,'[1]Birth Dates'!$A:$A,'[1]Birth Dates'!$B:$B,"",0),IF(_xlpm.d=0,"",_xlpm.d))</f>
        <v/>
      </c>
      <c r="X378" s="196">
        <f>IF(OR(W378="",A378="",NOT(ISNUMBER(W378)),W378&gt;A378),"",DATEDIF(W378,A378,"Y")&amp;" years, "&amp;DATEDIF(W378,A378,"YM")&amp;" months, "&amp;DATEDIF(W378,A378,"MD")&amp;" days")</f>
        <v/>
      </c>
      <c r="AR378" s="175">
        <f>IF($B378="","",TEXT($A378,"yyyymmdd")&amp;"_P"&amp;$C378&amp;"_C"&amp;$F378&amp;"_"&amp;TRIM(RIGHT(SUBSTITUTE(TRIM(SUBSTITUTE($M378,CHAR(160)," "))," ",REPT(" ",60)),60))&amp;IF($Q378="","","-"&amp;TRIM(RIGHT(SUBSTITUTE(TRIM(SUBSTITUTE($Q378,CHAR(160)," "))," ",REPT(" ",60)),60)))&amp;IF($U378="","","-"&amp;TRIM(RIGHT(SUBSTITUTE(TRIM(SUBSTITUTE($U378,CHAR(160)," "))," ",REPT(" ",60)),60)))&amp;".jpg")</f>
        <v/>
      </c>
    </row>
    <row r="379" ht="14" customHeight="1">
      <c r="O379" s="196">
        <f>_xlfn.LET(_xlpm.d,_xlfn.XLOOKUP(M379,'[1]Birth Dates'!$A:$A,'[1]Birth Dates'!$B:$B,"",0),IF(_xlpm.d=0,"",_xlpm.d))</f>
        <v/>
      </c>
      <c r="P379" s="196">
        <f>IF(OR(O379="",A379="",NOT(ISNUMBER(O379)),O379&gt;A379),"",DATEDIF(O379,A379,"Y")&amp;" years, "&amp;DATEDIF(O379,A379,"YM")&amp;" months, "&amp;DATEDIF(O379,A379,"MD")&amp;" days")</f>
        <v/>
      </c>
      <c r="S379" s="196">
        <f>_xlfn.LET(_xlpm.d,_xlfn.XLOOKUP(Q379,'[1]Birth Dates'!$A:$A,'[1]Birth Dates'!$B:$B,"",0),IF(_xlpm.d=0,"",_xlpm.d))</f>
        <v/>
      </c>
      <c r="T379" s="196">
        <f>IF(OR(S379="",A379="",NOT(ISNUMBER(S379)),S379&gt;A379),"",DATEDIF(S379,A379,"Y")&amp;" years, "&amp;DATEDIF(S379,A379,"YM")&amp;" months, "&amp;DATEDIF(S379,A379,"MD")&amp;" days")</f>
        <v/>
      </c>
      <c r="W379" s="196">
        <f>_xlfn.LET(_xlpm.d,_xlfn.XLOOKUP(U379,'[1]Birth Dates'!$A:$A,'[1]Birth Dates'!$B:$B,"",0),IF(_xlpm.d=0,"",_xlpm.d))</f>
        <v/>
      </c>
      <c r="X379" s="196">
        <f>IF(OR(W379="",A379="",NOT(ISNUMBER(W379)),W379&gt;A379),"",DATEDIF(W379,A379,"Y")&amp;" years, "&amp;DATEDIF(W379,A379,"YM")&amp;" months, "&amp;DATEDIF(W379,A379,"MD")&amp;" days")</f>
        <v/>
      </c>
      <c r="AR379" s="175">
        <f>IF($B379="","",TEXT($A379,"yyyymmdd")&amp;"_P"&amp;$C379&amp;"_C"&amp;$F379&amp;"_"&amp;TRIM(RIGHT(SUBSTITUTE(TRIM(SUBSTITUTE($M379,CHAR(160)," "))," ",REPT(" ",60)),60))&amp;IF($Q379="","","-"&amp;TRIM(RIGHT(SUBSTITUTE(TRIM(SUBSTITUTE($Q379,CHAR(160)," "))," ",REPT(" ",60)),60)))&amp;IF($U379="","","-"&amp;TRIM(RIGHT(SUBSTITUTE(TRIM(SUBSTITUTE($U379,CHAR(160)," "))," ",REPT(" ",60)),60)))&amp;".jpg")</f>
        <v/>
      </c>
    </row>
    <row r="380" ht="14" customHeight="1">
      <c r="O380" s="196">
        <f>_xlfn.LET(_xlpm.d,_xlfn.XLOOKUP(M380,'[1]Birth Dates'!$A:$A,'[1]Birth Dates'!$B:$B,"",0),IF(_xlpm.d=0,"",_xlpm.d))</f>
        <v/>
      </c>
      <c r="P380" s="196">
        <f>IF(OR(O380="",A380="",NOT(ISNUMBER(O380)),O380&gt;A380),"",DATEDIF(O380,A380,"Y")&amp;" years, "&amp;DATEDIF(O380,A380,"YM")&amp;" months, "&amp;DATEDIF(O380,A380,"MD")&amp;" days")</f>
        <v/>
      </c>
      <c r="S380" s="196">
        <f>_xlfn.LET(_xlpm.d,_xlfn.XLOOKUP(Q380,'[1]Birth Dates'!$A:$A,'[1]Birth Dates'!$B:$B,"",0),IF(_xlpm.d=0,"",_xlpm.d))</f>
        <v/>
      </c>
      <c r="T380" s="196">
        <f>IF(OR(S380="",A380="",NOT(ISNUMBER(S380)),S380&gt;A380),"",DATEDIF(S380,A380,"Y")&amp;" years, "&amp;DATEDIF(S380,A380,"YM")&amp;" months, "&amp;DATEDIF(S380,A380,"MD")&amp;" days")</f>
        <v/>
      </c>
      <c r="W380" s="196">
        <f>_xlfn.LET(_xlpm.d,_xlfn.XLOOKUP(U380,'[1]Birth Dates'!$A:$A,'[1]Birth Dates'!$B:$B,"",0),IF(_xlpm.d=0,"",_xlpm.d))</f>
        <v/>
      </c>
      <c r="X380" s="196">
        <f>IF(OR(W380="",A380="",NOT(ISNUMBER(W380)),W380&gt;A380),"",DATEDIF(W380,A380,"Y")&amp;" years, "&amp;DATEDIF(W380,A380,"YM")&amp;" months, "&amp;DATEDIF(W380,A380,"MD")&amp;" days")</f>
        <v/>
      </c>
      <c r="AR380" s="175">
        <f>IF($B380="","",TEXT($A380,"yyyymmdd")&amp;"_P"&amp;$C380&amp;"_C"&amp;$F380&amp;"_"&amp;TRIM(RIGHT(SUBSTITUTE(TRIM(SUBSTITUTE($M380,CHAR(160)," "))," ",REPT(" ",60)),60))&amp;IF($Q380="","","-"&amp;TRIM(RIGHT(SUBSTITUTE(TRIM(SUBSTITUTE($Q380,CHAR(160)," "))," ",REPT(" ",60)),60)))&amp;IF($U380="","","-"&amp;TRIM(RIGHT(SUBSTITUTE(TRIM(SUBSTITUTE($U380,CHAR(160)," "))," ",REPT(" ",60)),60)))&amp;".jpg")</f>
        <v/>
      </c>
    </row>
    <row r="381" ht="14" customHeight="1">
      <c r="O381" s="196">
        <f>_xlfn.LET(_xlpm.d,_xlfn.XLOOKUP(M381,'[1]Birth Dates'!$A:$A,'[1]Birth Dates'!$B:$B,"",0),IF(_xlpm.d=0,"",_xlpm.d))</f>
        <v/>
      </c>
      <c r="P381" s="196">
        <f>IF(OR(O381="",A381="",NOT(ISNUMBER(O381)),O381&gt;A381),"",DATEDIF(O381,A381,"Y")&amp;" years, "&amp;DATEDIF(O381,A381,"YM")&amp;" months, "&amp;DATEDIF(O381,A381,"MD")&amp;" days")</f>
        <v/>
      </c>
      <c r="S381" s="196">
        <f>_xlfn.LET(_xlpm.d,_xlfn.XLOOKUP(Q381,'[1]Birth Dates'!$A:$A,'[1]Birth Dates'!$B:$B,"",0),IF(_xlpm.d=0,"",_xlpm.d))</f>
        <v/>
      </c>
      <c r="T381" s="196">
        <f>IF(OR(S381="",A381="",NOT(ISNUMBER(S381)),S381&gt;A381),"",DATEDIF(S381,A381,"Y")&amp;" years, "&amp;DATEDIF(S381,A381,"YM")&amp;" months, "&amp;DATEDIF(S381,A381,"MD")&amp;" days")</f>
        <v/>
      </c>
      <c r="W381" s="196">
        <f>_xlfn.LET(_xlpm.d,_xlfn.XLOOKUP(U381,'[1]Birth Dates'!$A:$A,'[1]Birth Dates'!$B:$B,"",0),IF(_xlpm.d=0,"",_xlpm.d))</f>
        <v/>
      </c>
      <c r="X381" s="196">
        <f>IF(OR(W381="",A381="",NOT(ISNUMBER(W381)),W381&gt;A381),"",DATEDIF(W381,A381,"Y")&amp;" years, "&amp;DATEDIF(W381,A381,"YM")&amp;" months, "&amp;DATEDIF(W381,A381,"MD")&amp;" days")</f>
        <v/>
      </c>
      <c r="AR381" s="175">
        <f>IF($B381="","",TEXT($A381,"yyyymmdd")&amp;"_P"&amp;$C381&amp;"_C"&amp;$F381&amp;"_"&amp;TRIM(RIGHT(SUBSTITUTE(TRIM(SUBSTITUTE($M381,CHAR(160)," "))," ",REPT(" ",60)),60))&amp;IF($Q381="","","-"&amp;TRIM(RIGHT(SUBSTITUTE(TRIM(SUBSTITUTE($Q381,CHAR(160)," "))," ",REPT(" ",60)),60)))&amp;IF($U381="","","-"&amp;TRIM(RIGHT(SUBSTITUTE(TRIM(SUBSTITUTE($U381,CHAR(160)," "))," ",REPT(" ",60)),60)))&amp;".jpg")</f>
        <v/>
      </c>
    </row>
    <row r="382" ht="14" customHeight="1">
      <c r="O382" s="196">
        <f>_xlfn.LET(_xlpm.d,_xlfn.XLOOKUP(M382,'[1]Birth Dates'!$A:$A,'[1]Birth Dates'!$B:$B,"",0),IF(_xlpm.d=0,"",_xlpm.d))</f>
        <v/>
      </c>
      <c r="P382" s="196">
        <f>IF(OR(O382="",A382="",NOT(ISNUMBER(O382)),O382&gt;A382),"",DATEDIF(O382,A382,"Y")&amp;" years, "&amp;DATEDIF(O382,A382,"YM")&amp;" months, "&amp;DATEDIF(O382,A382,"MD")&amp;" days")</f>
        <v/>
      </c>
      <c r="S382" s="196">
        <f>_xlfn.LET(_xlpm.d,_xlfn.XLOOKUP(Q382,'[1]Birth Dates'!$A:$A,'[1]Birth Dates'!$B:$B,"",0),IF(_xlpm.d=0,"",_xlpm.d))</f>
        <v/>
      </c>
      <c r="T382" s="196">
        <f>IF(OR(S382="",A382="",NOT(ISNUMBER(S382)),S382&gt;A382),"",DATEDIF(S382,A382,"Y")&amp;" years, "&amp;DATEDIF(S382,A382,"YM")&amp;" months, "&amp;DATEDIF(S382,A382,"MD")&amp;" days")</f>
        <v/>
      </c>
      <c r="W382" s="196">
        <f>_xlfn.LET(_xlpm.d,_xlfn.XLOOKUP(U382,'[1]Birth Dates'!$A:$A,'[1]Birth Dates'!$B:$B,"",0),IF(_xlpm.d=0,"",_xlpm.d))</f>
        <v/>
      </c>
      <c r="X382" s="196">
        <f>IF(OR(W382="",A382="",NOT(ISNUMBER(W382)),W382&gt;A382),"",DATEDIF(W382,A382,"Y")&amp;" years, "&amp;DATEDIF(W382,A382,"YM")&amp;" months, "&amp;DATEDIF(W382,A382,"MD")&amp;" days")</f>
        <v/>
      </c>
      <c r="AR382" s="175">
        <f>IF($B382="","",TEXT($A382,"yyyymmdd")&amp;"_P"&amp;$C382&amp;"_C"&amp;$F382&amp;"_"&amp;TRIM(RIGHT(SUBSTITUTE(TRIM(SUBSTITUTE($M382,CHAR(160)," "))," ",REPT(" ",60)),60))&amp;IF($Q382="","","-"&amp;TRIM(RIGHT(SUBSTITUTE(TRIM(SUBSTITUTE($Q382,CHAR(160)," "))," ",REPT(" ",60)),60)))&amp;IF($U382="","","-"&amp;TRIM(RIGHT(SUBSTITUTE(TRIM(SUBSTITUTE($U382,CHAR(160)," "))," ",REPT(" ",60)),60)))&amp;".jpg")</f>
        <v/>
      </c>
    </row>
    <row r="383" ht="14" customHeight="1">
      <c r="O383" s="196">
        <f>_xlfn.LET(_xlpm.d,_xlfn.XLOOKUP(M383,'[1]Birth Dates'!$A:$A,'[1]Birth Dates'!$B:$B,"",0),IF(_xlpm.d=0,"",_xlpm.d))</f>
        <v/>
      </c>
      <c r="P383" s="196">
        <f>IF(OR(O383="",A383="",NOT(ISNUMBER(O383)),O383&gt;A383),"",DATEDIF(O383,A383,"Y")&amp;" years, "&amp;DATEDIF(O383,A383,"YM")&amp;" months, "&amp;DATEDIF(O383,A383,"MD")&amp;" days")</f>
        <v/>
      </c>
      <c r="S383" s="196">
        <f>_xlfn.LET(_xlpm.d,_xlfn.XLOOKUP(Q383,'[1]Birth Dates'!$A:$A,'[1]Birth Dates'!$B:$B,"",0),IF(_xlpm.d=0,"",_xlpm.d))</f>
        <v/>
      </c>
      <c r="T383" s="196">
        <f>IF(OR(S383="",A383="",NOT(ISNUMBER(S383)),S383&gt;A383),"",DATEDIF(S383,A383,"Y")&amp;" years, "&amp;DATEDIF(S383,A383,"YM")&amp;" months, "&amp;DATEDIF(S383,A383,"MD")&amp;" days")</f>
        <v/>
      </c>
      <c r="W383" s="196">
        <f>_xlfn.LET(_xlpm.d,_xlfn.XLOOKUP(U383,'[1]Birth Dates'!$A:$A,'[1]Birth Dates'!$B:$B,"",0),IF(_xlpm.d=0,"",_xlpm.d))</f>
        <v/>
      </c>
      <c r="X383" s="196">
        <f>IF(OR(W383="",A383="",NOT(ISNUMBER(W383)),W383&gt;A383),"",DATEDIF(W383,A383,"Y")&amp;" years, "&amp;DATEDIF(W383,A383,"YM")&amp;" months, "&amp;DATEDIF(W383,A383,"MD")&amp;" days")</f>
        <v/>
      </c>
      <c r="AR383" s="175">
        <f>IF($B383="","",TEXT($A383,"yyyymmdd")&amp;"_P"&amp;$C383&amp;"_C"&amp;$F383&amp;"_"&amp;TRIM(RIGHT(SUBSTITUTE(TRIM(SUBSTITUTE($M383,CHAR(160)," "))," ",REPT(" ",60)),60))&amp;IF($Q383="","","-"&amp;TRIM(RIGHT(SUBSTITUTE(TRIM(SUBSTITUTE($Q383,CHAR(160)," "))," ",REPT(" ",60)),60)))&amp;IF($U383="","","-"&amp;TRIM(RIGHT(SUBSTITUTE(TRIM(SUBSTITUTE($U383,CHAR(160)," "))," ",REPT(" ",60)),60)))&amp;".jpg")</f>
        <v/>
      </c>
    </row>
    <row r="384" ht="14" customHeight="1">
      <c r="O384" s="196">
        <f>_xlfn.LET(_xlpm.d,_xlfn.XLOOKUP(M384,'[1]Birth Dates'!$A:$A,'[1]Birth Dates'!$B:$B,"",0),IF(_xlpm.d=0,"",_xlpm.d))</f>
        <v/>
      </c>
      <c r="P384" s="196">
        <f>IF(OR(O384="",A384="",NOT(ISNUMBER(O384)),O384&gt;A384),"",DATEDIF(O384,A384,"Y")&amp;" years, "&amp;DATEDIF(O384,A384,"YM")&amp;" months, "&amp;DATEDIF(O384,A384,"MD")&amp;" days")</f>
        <v/>
      </c>
      <c r="S384" s="196">
        <f>_xlfn.LET(_xlpm.d,_xlfn.XLOOKUP(Q384,'[1]Birth Dates'!$A:$A,'[1]Birth Dates'!$B:$B,"",0),IF(_xlpm.d=0,"",_xlpm.d))</f>
        <v/>
      </c>
      <c r="T384" s="196">
        <f>IF(OR(S384="",A384="",NOT(ISNUMBER(S384)),S384&gt;A384),"",DATEDIF(S384,A384,"Y")&amp;" years, "&amp;DATEDIF(S384,A384,"YM")&amp;" months, "&amp;DATEDIF(S384,A384,"MD")&amp;" days")</f>
        <v/>
      </c>
      <c r="W384" s="196">
        <f>_xlfn.LET(_xlpm.d,_xlfn.XLOOKUP(U384,'[1]Birth Dates'!$A:$A,'[1]Birth Dates'!$B:$B,"",0),IF(_xlpm.d=0,"",_xlpm.d))</f>
        <v/>
      </c>
      <c r="X384" s="196">
        <f>IF(OR(W384="",A384="",NOT(ISNUMBER(W384)),W384&gt;A384),"",DATEDIF(W384,A384,"Y")&amp;" years, "&amp;DATEDIF(W384,A384,"YM")&amp;" months, "&amp;DATEDIF(W384,A384,"MD")&amp;" days")</f>
        <v/>
      </c>
      <c r="AR384" s="175">
        <f>IF($B384="","",TEXT($A384,"yyyymmdd")&amp;"_P"&amp;$C384&amp;"_C"&amp;$F384&amp;"_"&amp;TRIM(RIGHT(SUBSTITUTE(TRIM(SUBSTITUTE($M384,CHAR(160)," "))," ",REPT(" ",60)),60))&amp;IF($Q384="","","-"&amp;TRIM(RIGHT(SUBSTITUTE(TRIM(SUBSTITUTE($Q384,CHAR(160)," "))," ",REPT(" ",60)),60)))&amp;IF($U384="","","-"&amp;TRIM(RIGHT(SUBSTITUTE(TRIM(SUBSTITUTE($U384,CHAR(160)," "))," ",REPT(" ",60)),60)))&amp;".jpg")</f>
        <v/>
      </c>
    </row>
    <row r="385" ht="14" customHeight="1">
      <c r="O385" s="196">
        <f>_xlfn.LET(_xlpm.d,_xlfn.XLOOKUP(M385,'[1]Birth Dates'!$A:$A,'[1]Birth Dates'!$B:$B,"",0),IF(_xlpm.d=0,"",_xlpm.d))</f>
        <v/>
      </c>
      <c r="P385" s="196">
        <f>IF(OR(O385="",A385="",NOT(ISNUMBER(O385)),O385&gt;A385),"",DATEDIF(O385,A385,"Y")&amp;" years, "&amp;DATEDIF(O385,A385,"YM")&amp;" months, "&amp;DATEDIF(O385,A385,"MD")&amp;" days")</f>
        <v/>
      </c>
      <c r="S385" s="196">
        <f>_xlfn.LET(_xlpm.d,_xlfn.XLOOKUP(Q385,'[1]Birth Dates'!$A:$A,'[1]Birth Dates'!$B:$B,"",0),IF(_xlpm.d=0,"",_xlpm.d))</f>
        <v/>
      </c>
      <c r="T385" s="196">
        <f>IF(OR(S385="",A385="",NOT(ISNUMBER(S385)),S385&gt;A385),"",DATEDIF(S385,A385,"Y")&amp;" years, "&amp;DATEDIF(S385,A385,"YM")&amp;" months, "&amp;DATEDIF(S385,A385,"MD")&amp;" days")</f>
        <v/>
      </c>
      <c r="W385" s="196">
        <f>_xlfn.LET(_xlpm.d,_xlfn.XLOOKUP(U385,'[1]Birth Dates'!$A:$A,'[1]Birth Dates'!$B:$B,"",0),IF(_xlpm.d=0,"",_xlpm.d))</f>
        <v/>
      </c>
      <c r="X385" s="196">
        <f>IF(OR(W385="",A385="",NOT(ISNUMBER(W385)),W385&gt;A385),"",DATEDIF(W385,A385,"Y")&amp;" years, "&amp;DATEDIF(W385,A385,"YM")&amp;" months, "&amp;DATEDIF(W385,A385,"MD")&amp;" days")</f>
        <v/>
      </c>
      <c r="AR385" s="175">
        <f>IF($B385="","",TEXT($A385,"yyyymmdd")&amp;"_P"&amp;$C385&amp;"_C"&amp;$F385&amp;"_"&amp;TRIM(RIGHT(SUBSTITUTE(TRIM(SUBSTITUTE($M385,CHAR(160)," "))," ",REPT(" ",60)),60))&amp;IF($Q385="","","-"&amp;TRIM(RIGHT(SUBSTITUTE(TRIM(SUBSTITUTE($Q385,CHAR(160)," "))," ",REPT(" ",60)),60)))&amp;IF($U385="","","-"&amp;TRIM(RIGHT(SUBSTITUTE(TRIM(SUBSTITUTE($U385,CHAR(160)," "))," ",REPT(" ",60)),60)))&amp;".jpg")</f>
        <v/>
      </c>
    </row>
    <row r="386" ht="14" customHeight="1">
      <c r="O386" s="196">
        <f>_xlfn.LET(_xlpm.d,_xlfn.XLOOKUP(M386,'[1]Birth Dates'!$A:$A,'[1]Birth Dates'!$B:$B,"",0),IF(_xlpm.d=0,"",_xlpm.d))</f>
        <v/>
      </c>
      <c r="P386" s="196">
        <f>IF(OR(O386="",A386="",NOT(ISNUMBER(O386)),O386&gt;A386),"",DATEDIF(O386,A386,"Y")&amp;" years, "&amp;DATEDIF(O386,A386,"YM")&amp;" months, "&amp;DATEDIF(O386,A386,"MD")&amp;" days")</f>
        <v/>
      </c>
      <c r="S386" s="196">
        <f>_xlfn.LET(_xlpm.d,_xlfn.XLOOKUP(Q386,'[1]Birth Dates'!$A:$A,'[1]Birth Dates'!$B:$B,"",0),IF(_xlpm.d=0,"",_xlpm.d))</f>
        <v/>
      </c>
      <c r="T386" s="196">
        <f>IF(OR(S386="",A386="",NOT(ISNUMBER(S386)),S386&gt;A386),"",DATEDIF(S386,A386,"Y")&amp;" years, "&amp;DATEDIF(S386,A386,"YM")&amp;" months, "&amp;DATEDIF(S386,A386,"MD")&amp;" days")</f>
        <v/>
      </c>
      <c r="W386" s="196">
        <f>_xlfn.LET(_xlpm.d,_xlfn.XLOOKUP(U386,'[1]Birth Dates'!$A:$A,'[1]Birth Dates'!$B:$B,"",0),IF(_xlpm.d=0,"",_xlpm.d))</f>
        <v/>
      </c>
      <c r="X386" s="196">
        <f>IF(OR(W386="",A386="",NOT(ISNUMBER(W386)),W386&gt;A386),"",DATEDIF(W386,A386,"Y")&amp;" years, "&amp;DATEDIF(W386,A386,"YM")&amp;" months, "&amp;DATEDIF(W386,A386,"MD")&amp;" days")</f>
        <v/>
      </c>
      <c r="AR386" s="175">
        <f>IF($B386="","",TEXT($A386,"yyyymmdd")&amp;"_P"&amp;$C386&amp;"_C"&amp;$F386&amp;"_"&amp;TRIM(RIGHT(SUBSTITUTE(TRIM(SUBSTITUTE($M386,CHAR(160)," "))," ",REPT(" ",60)),60))&amp;IF($Q386="","","-"&amp;TRIM(RIGHT(SUBSTITUTE(TRIM(SUBSTITUTE($Q386,CHAR(160)," "))," ",REPT(" ",60)),60)))&amp;IF($U386="","","-"&amp;TRIM(RIGHT(SUBSTITUTE(TRIM(SUBSTITUTE($U386,CHAR(160)," "))," ",REPT(" ",60)),60)))&amp;".jpg")</f>
        <v/>
      </c>
    </row>
    <row r="387" ht="14" customHeight="1">
      <c r="O387" s="196">
        <f>_xlfn.LET(_xlpm.d,_xlfn.XLOOKUP(M387,'[1]Birth Dates'!$A:$A,'[1]Birth Dates'!$B:$B,"",0),IF(_xlpm.d=0,"",_xlpm.d))</f>
        <v/>
      </c>
      <c r="P387" s="196">
        <f>IF(OR(O387="",A387="",NOT(ISNUMBER(O387)),O387&gt;A387),"",DATEDIF(O387,A387,"Y")&amp;" years, "&amp;DATEDIF(O387,A387,"YM")&amp;" months, "&amp;DATEDIF(O387,A387,"MD")&amp;" days")</f>
        <v/>
      </c>
      <c r="S387" s="196">
        <f>_xlfn.LET(_xlpm.d,_xlfn.XLOOKUP(Q387,'[1]Birth Dates'!$A:$A,'[1]Birth Dates'!$B:$B,"",0),IF(_xlpm.d=0,"",_xlpm.d))</f>
        <v/>
      </c>
      <c r="T387" s="196">
        <f>IF(OR(S387="",A387="",NOT(ISNUMBER(S387)),S387&gt;A387),"",DATEDIF(S387,A387,"Y")&amp;" years, "&amp;DATEDIF(S387,A387,"YM")&amp;" months, "&amp;DATEDIF(S387,A387,"MD")&amp;" days")</f>
        <v/>
      </c>
      <c r="W387" s="196">
        <f>_xlfn.LET(_xlpm.d,_xlfn.XLOOKUP(U387,'[1]Birth Dates'!$A:$A,'[1]Birth Dates'!$B:$B,"",0),IF(_xlpm.d=0,"",_xlpm.d))</f>
        <v/>
      </c>
      <c r="X387" s="196">
        <f>IF(OR(W387="",A387="",NOT(ISNUMBER(W387)),W387&gt;A387),"",DATEDIF(W387,A387,"Y")&amp;" years, "&amp;DATEDIF(W387,A387,"YM")&amp;" months, "&amp;DATEDIF(W387,A387,"MD")&amp;" days")</f>
        <v/>
      </c>
      <c r="AR387" s="175">
        <f>IF($B387="","",TEXT($A387,"yyyymmdd")&amp;"_P"&amp;$C387&amp;"_C"&amp;$F387&amp;"_"&amp;TRIM(RIGHT(SUBSTITUTE(TRIM(SUBSTITUTE($M387,CHAR(160)," "))," ",REPT(" ",60)),60))&amp;IF($Q387="","","-"&amp;TRIM(RIGHT(SUBSTITUTE(TRIM(SUBSTITUTE($Q387,CHAR(160)," "))," ",REPT(" ",60)),60)))&amp;IF($U387="","","-"&amp;TRIM(RIGHT(SUBSTITUTE(TRIM(SUBSTITUTE($U387,CHAR(160)," "))," ",REPT(" ",60)),60)))&amp;".jpg")</f>
        <v/>
      </c>
    </row>
    <row r="388" ht="14" customHeight="1">
      <c r="O388" s="196">
        <f>_xlfn.LET(_xlpm.d,_xlfn.XLOOKUP(M388,'[1]Birth Dates'!$A:$A,'[1]Birth Dates'!$B:$B,"",0),IF(_xlpm.d=0,"",_xlpm.d))</f>
        <v/>
      </c>
      <c r="P388" s="196">
        <f>IF(OR(O388="",A388="",NOT(ISNUMBER(O388)),O388&gt;A388),"",DATEDIF(O388,A388,"Y")&amp;" years, "&amp;DATEDIF(O388,A388,"YM")&amp;" months, "&amp;DATEDIF(O388,A388,"MD")&amp;" days")</f>
        <v/>
      </c>
      <c r="S388" s="196">
        <f>_xlfn.LET(_xlpm.d,_xlfn.XLOOKUP(Q388,'[1]Birth Dates'!$A:$A,'[1]Birth Dates'!$B:$B,"",0),IF(_xlpm.d=0,"",_xlpm.d))</f>
        <v/>
      </c>
      <c r="T388" s="196">
        <f>IF(OR(S388="",A388="",NOT(ISNUMBER(S388)),S388&gt;A388),"",DATEDIF(S388,A388,"Y")&amp;" years, "&amp;DATEDIF(S388,A388,"YM")&amp;" months, "&amp;DATEDIF(S388,A388,"MD")&amp;" days")</f>
        <v/>
      </c>
      <c r="W388" s="196">
        <f>_xlfn.LET(_xlpm.d,_xlfn.XLOOKUP(U388,'[1]Birth Dates'!$A:$A,'[1]Birth Dates'!$B:$B,"",0),IF(_xlpm.d=0,"",_xlpm.d))</f>
        <v/>
      </c>
      <c r="X388" s="196">
        <f>IF(OR(W388="",A388="",NOT(ISNUMBER(W388)),W388&gt;A388),"",DATEDIF(W388,A388,"Y")&amp;" years, "&amp;DATEDIF(W388,A388,"YM")&amp;" months, "&amp;DATEDIF(W388,A388,"MD")&amp;" days")</f>
        <v/>
      </c>
      <c r="AR388" s="175">
        <f>IF($B388="","",TEXT($A388,"yyyymmdd")&amp;"_P"&amp;$C388&amp;"_C"&amp;$F388&amp;"_"&amp;TRIM(RIGHT(SUBSTITUTE(TRIM(SUBSTITUTE($M388,CHAR(160)," "))," ",REPT(" ",60)),60))&amp;IF($Q388="","","-"&amp;TRIM(RIGHT(SUBSTITUTE(TRIM(SUBSTITUTE($Q388,CHAR(160)," "))," ",REPT(" ",60)),60)))&amp;IF($U388="","","-"&amp;TRIM(RIGHT(SUBSTITUTE(TRIM(SUBSTITUTE($U388,CHAR(160)," "))," ",REPT(" ",60)),60)))&amp;".jpg")</f>
        <v/>
      </c>
    </row>
    <row r="389" ht="14" customHeight="1">
      <c r="O389" s="196">
        <f>_xlfn.LET(_xlpm.d,_xlfn.XLOOKUP(M389,'[1]Birth Dates'!$A:$A,'[1]Birth Dates'!$B:$B,"",0),IF(_xlpm.d=0,"",_xlpm.d))</f>
        <v/>
      </c>
      <c r="P389" s="196">
        <f>IF(OR(O389="",A389="",NOT(ISNUMBER(O389)),O389&gt;A389),"",DATEDIF(O389,A389,"Y")&amp;" years, "&amp;DATEDIF(O389,A389,"YM")&amp;" months, "&amp;DATEDIF(O389,A389,"MD")&amp;" days")</f>
        <v/>
      </c>
      <c r="S389" s="196">
        <f>_xlfn.LET(_xlpm.d,_xlfn.XLOOKUP(Q389,'[1]Birth Dates'!$A:$A,'[1]Birth Dates'!$B:$B,"",0),IF(_xlpm.d=0,"",_xlpm.d))</f>
        <v/>
      </c>
      <c r="T389" s="196">
        <f>IF(OR(S389="",A389="",NOT(ISNUMBER(S389)),S389&gt;A389),"",DATEDIF(S389,A389,"Y")&amp;" years, "&amp;DATEDIF(S389,A389,"YM")&amp;" months, "&amp;DATEDIF(S389,A389,"MD")&amp;" days")</f>
        <v/>
      </c>
      <c r="W389" s="196">
        <f>_xlfn.LET(_xlpm.d,_xlfn.XLOOKUP(U389,'[1]Birth Dates'!$A:$A,'[1]Birth Dates'!$B:$B,"",0),IF(_xlpm.d=0,"",_xlpm.d))</f>
        <v/>
      </c>
      <c r="X389" s="196">
        <f>IF(OR(W389="",A389="",NOT(ISNUMBER(W389)),W389&gt;A389),"",DATEDIF(W389,A389,"Y")&amp;" years, "&amp;DATEDIF(W389,A389,"YM")&amp;" months, "&amp;DATEDIF(W389,A389,"MD")&amp;" days")</f>
        <v/>
      </c>
      <c r="AR389" s="175">
        <f>IF($B389="","",TEXT($A389,"yyyymmdd")&amp;"_P"&amp;$C389&amp;"_C"&amp;$F389&amp;"_"&amp;TRIM(RIGHT(SUBSTITUTE(TRIM(SUBSTITUTE($M389,CHAR(160)," "))," ",REPT(" ",60)),60))&amp;IF($Q389="","","-"&amp;TRIM(RIGHT(SUBSTITUTE(TRIM(SUBSTITUTE($Q389,CHAR(160)," "))," ",REPT(" ",60)),60)))&amp;IF($U389="","","-"&amp;TRIM(RIGHT(SUBSTITUTE(TRIM(SUBSTITUTE($U389,CHAR(160)," "))," ",REPT(" ",60)),60)))&amp;".jpg")</f>
        <v/>
      </c>
    </row>
    <row r="390" ht="14" customHeight="1">
      <c r="O390" s="196">
        <f>_xlfn.LET(_xlpm.d,_xlfn.XLOOKUP(M390,'[1]Birth Dates'!$A:$A,'[1]Birth Dates'!$B:$B,"",0),IF(_xlpm.d=0,"",_xlpm.d))</f>
        <v/>
      </c>
      <c r="P390" s="196">
        <f>IF(OR(O390="",A390="",NOT(ISNUMBER(O390)),O390&gt;A390),"",DATEDIF(O390,A390,"Y")&amp;" years, "&amp;DATEDIF(O390,A390,"YM")&amp;" months, "&amp;DATEDIF(O390,A390,"MD")&amp;" days")</f>
        <v/>
      </c>
      <c r="S390" s="196">
        <f>_xlfn.LET(_xlpm.d,_xlfn.XLOOKUP(Q390,'[1]Birth Dates'!$A:$A,'[1]Birth Dates'!$B:$B,"",0),IF(_xlpm.d=0,"",_xlpm.d))</f>
        <v/>
      </c>
      <c r="T390" s="196">
        <f>IF(OR(S390="",A390="",NOT(ISNUMBER(S390)),S390&gt;A390),"",DATEDIF(S390,A390,"Y")&amp;" years, "&amp;DATEDIF(S390,A390,"YM")&amp;" months, "&amp;DATEDIF(S390,A390,"MD")&amp;" days")</f>
        <v/>
      </c>
      <c r="W390" s="196">
        <f>_xlfn.LET(_xlpm.d,_xlfn.XLOOKUP(U390,'[1]Birth Dates'!$A:$A,'[1]Birth Dates'!$B:$B,"",0),IF(_xlpm.d=0,"",_xlpm.d))</f>
        <v/>
      </c>
      <c r="X390" s="196">
        <f>IF(OR(W390="",A390="",NOT(ISNUMBER(W390)),W390&gt;A390),"",DATEDIF(W390,A390,"Y")&amp;" years, "&amp;DATEDIF(W390,A390,"YM")&amp;" months, "&amp;DATEDIF(W390,A390,"MD")&amp;" days")</f>
        <v/>
      </c>
      <c r="AR390" s="175">
        <f>IF($B390="","",TEXT($A390,"yyyymmdd")&amp;"_P"&amp;$C390&amp;"_C"&amp;$F390&amp;"_"&amp;TRIM(RIGHT(SUBSTITUTE(TRIM(SUBSTITUTE($M390,CHAR(160)," "))," ",REPT(" ",60)),60))&amp;IF($Q390="","","-"&amp;TRIM(RIGHT(SUBSTITUTE(TRIM(SUBSTITUTE($Q390,CHAR(160)," "))," ",REPT(" ",60)),60)))&amp;IF($U390="","","-"&amp;TRIM(RIGHT(SUBSTITUTE(TRIM(SUBSTITUTE($U390,CHAR(160)," "))," ",REPT(" ",60)),60)))&amp;".jpg")</f>
        <v/>
      </c>
    </row>
    <row r="391" ht="14" customHeight="1">
      <c r="O391" s="196">
        <f>_xlfn.LET(_xlpm.d,_xlfn.XLOOKUP(M391,'[1]Birth Dates'!$A:$A,'[1]Birth Dates'!$B:$B,"",0),IF(_xlpm.d=0,"",_xlpm.d))</f>
        <v/>
      </c>
      <c r="P391" s="196">
        <f>IF(OR(O391="",A391="",NOT(ISNUMBER(O391)),O391&gt;A391),"",DATEDIF(O391,A391,"Y")&amp;" years, "&amp;DATEDIF(O391,A391,"YM")&amp;" months, "&amp;DATEDIF(O391,A391,"MD")&amp;" days")</f>
        <v/>
      </c>
      <c r="S391" s="196">
        <f>_xlfn.LET(_xlpm.d,_xlfn.XLOOKUP(Q391,'[1]Birth Dates'!$A:$A,'[1]Birth Dates'!$B:$B,"",0),IF(_xlpm.d=0,"",_xlpm.d))</f>
        <v/>
      </c>
      <c r="T391" s="196">
        <f>IF(OR(S391="",A391="",NOT(ISNUMBER(S391)),S391&gt;A391),"",DATEDIF(S391,A391,"Y")&amp;" years, "&amp;DATEDIF(S391,A391,"YM")&amp;" months, "&amp;DATEDIF(S391,A391,"MD")&amp;" days")</f>
        <v/>
      </c>
      <c r="W391" s="196">
        <f>_xlfn.LET(_xlpm.d,_xlfn.XLOOKUP(U391,'[1]Birth Dates'!$A:$A,'[1]Birth Dates'!$B:$B,"",0),IF(_xlpm.d=0,"",_xlpm.d))</f>
        <v/>
      </c>
      <c r="X391" s="196">
        <f>IF(OR(W391="",A391="",NOT(ISNUMBER(W391)),W391&gt;A391),"",DATEDIF(W391,A391,"Y")&amp;" years, "&amp;DATEDIF(W391,A391,"YM")&amp;" months, "&amp;DATEDIF(W391,A391,"MD")&amp;" days")</f>
        <v/>
      </c>
      <c r="AR391" s="175">
        <f>IF($B391="","",TEXT($A391,"yyyymmdd")&amp;"_P"&amp;$C391&amp;"_C"&amp;$F391&amp;"_"&amp;TRIM(RIGHT(SUBSTITUTE(TRIM(SUBSTITUTE($M391,CHAR(160)," "))," ",REPT(" ",60)),60))&amp;IF($Q391="","","-"&amp;TRIM(RIGHT(SUBSTITUTE(TRIM(SUBSTITUTE($Q391,CHAR(160)," "))," ",REPT(" ",60)),60)))&amp;IF($U391="","","-"&amp;TRIM(RIGHT(SUBSTITUTE(TRIM(SUBSTITUTE($U391,CHAR(160)," "))," ",REPT(" ",60)),60)))&amp;".jpg")</f>
        <v/>
      </c>
    </row>
    <row r="392" ht="14" customHeight="1">
      <c r="O392" s="196">
        <f>_xlfn.LET(_xlpm.d,_xlfn.XLOOKUP(M392,'[1]Birth Dates'!$A:$A,'[1]Birth Dates'!$B:$B,"",0),IF(_xlpm.d=0,"",_xlpm.d))</f>
        <v/>
      </c>
      <c r="P392" s="196">
        <f>IF(OR(O392="",A392="",NOT(ISNUMBER(O392)),O392&gt;A392),"",DATEDIF(O392,A392,"Y")&amp;" years, "&amp;DATEDIF(O392,A392,"YM")&amp;" months, "&amp;DATEDIF(O392,A392,"MD")&amp;" days")</f>
        <v/>
      </c>
      <c r="S392" s="196">
        <f>_xlfn.LET(_xlpm.d,_xlfn.XLOOKUP(Q392,'[1]Birth Dates'!$A:$A,'[1]Birth Dates'!$B:$B,"",0),IF(_xlpm.d=0,"",_xlpm.d))</f>
        <v/>
      </c>
      <c r="T392" s="196">
        <f>IF(OR(S392="",A392="",NOT(ISNUMBER(S392)),S392&gt;A392),"",DATEDIF(S392,A392,"Y")&amp;" years, "&amp;DATEDIF(S392,A392,"YM")&amp;" months, "&amp;DATEDIF(S392,A392,"MD")&amp;" days")</f>
        <v/>
      </c>
      <c r="W392" s="196">
        <f>_xlfn.LET(_xlpm.d,_xlfn.XLOOKUP(U392,'[1]Birth Dates'!$A:$A,'[1]Birth Dates'!$B:$B,"",0),IF(_xlpm.d=0,"",_xlpm.d))</f>
        <v/>
      </c>
      <c r="X392" s="196">
        <f>IF(OR(W392="",A392="",NOT(ISNUMBER(W392)),W392&gt;A392),"",DATEDIF(W392,A392,"Y")&amp;" years, "&amp;DATEDIF(W392,A392,"YM")&amp;" months, "&amp;DATEDIF(W392,A392,"MD")&amp;" days")</f>
        <v/>
      </c>
      <c r="AR392" s="175">
        <f>IF($B392="","",TEXT($A392,"yyyymmdd")&amp;"_P"&amp;$C392&amp;"_C"&amp;$F392&amp;"_"&amp;TRIM(RIGHT(SUBSTITUTE(TRIM(SUBSTITUTE($M392,CHAR(160)," "))," ",REPT(" ",60)),60))&amp;IF($Q392="","","-"&amp;TRIM(RIGHT(SUBSTITUTE(TRIM(SUBSTITUTE($Q392,CHAR(160)," "))," ",REPT(" ",60)),60)))&amp;IF($U392="","","-"&amp;TRIM(RIGHT(SUBSTITUTE(TRIM(SUBSTITUTE($U392,CHAR(160)," "))," ",REPT(" ",60)),60)))&amp;".jpg")</f>
        <v/>
      </c>
    </row>
    <row r="393" ht="14" customHeight="1">
      <c r="O393" s="196">
        <f>_xlfn.LET(_xlpm.d,_xlfn.XLOOKUP(M393,'[1]Birth Dates'!$A:$A,'[1]Birth Dates'!$B:$B,"",0),IF(_xlpm.d=0,"",_xlpm.d))</f>
        <v/>
      </c>
      <c r="P393" s="196">
        <f>IF(OR(O393="",A393="",NOT(ISNUMBER(O393)),O393&gt;A393),"",DATEDIF(O393,A393,"Y")&amp;" years, "&amp;DATEDIF(O393,A393,"YM")&amp;" months, "&amp;DATEDIF(O393,A393,"MD")&amp;" days")</f>
        <v/>
      </c>
      <c r="S393" s="196">
        <f>_xlfn.LET(_xlpm.d,_xlfn.XLOOKUP(Q393,'[1]Birth Dates'!$A:$A,'[1]Birth Dates'!$B:$B,"",0),IF(_xlpm.d=0,"",_xlpm.d))</f>
        <v/>
      </c>
      <c r="T393" s="196">
        <f>IF(OR(S393="",A393="",NOT(ISNUMBER(S393)),S393&gt;A393),"",DATEDIF(S393,A393,"Y")&amp;" years, "&amp;DATEDIF(S393,A393,"YM")&amp;" months, "&amp;DATEDIF(S393,A393,"MD")&amp;" days")</f>
        <v/>
      </c>
      <c r="W393" s="196">
        <f>_xlfn.LET(_xlpm.d,_xlfn.XLOOKUP(U393,'[1]Birth Dates'!$A:$A,'[1]Birth Dates'!$B:$B,"",0),IF(_xlpm.d=0,"",_xlpm.d))</f>
        <v/>
      </c>
      <c r="X393" s="196">
        <f>IF(OR(W393="",A393="",NOT(ISNUMBER(W393)),W393&gt;A393),"",DATEDIF(W393,A393,"Y")&amp;" years, "&amp;DATEDIF(W393,A393,"YM")&amp;" months, "&amp;DATEDIF(W393,A393,"MD")&amp;" days")</f>
        <v/>
      </c>
      <c r="AR393" s="175">
        <f>IF($B393="","",TEXT($A393,"yyyymmdd")&amp;"_P"&amp;$C393&amp;"_C"&amp;$F393&amp;"_"&amp;TRIM(RIGHT(SUBSTITUTE(TRIM(SUBSTITUTE($M393,CHAR(160)," "))," ",REPT(" ",60)),60))&amp;IF($Q393="","","-"&amp;TRIM(RIGHT(SUBSTITUTE(TRIM(SUBSTITUTE($Q393,CHAR(160)," "))," ",REPT(" ",60)),60)))&amp;IF($U393="","","-"&amp;TRIM(RIGHT(SUBSTITUTE(TRIM(SUBSTITUTE($U393,CHAR(160)," "))," ",REPT(" ",60)),60)))&amp;".jpg")</f>
        <v/>
      </c>
    </row>
    <row r="394" ht="14" customHeight="1">
      <c r="O394" s="196">
        <f>_xlfn.LET(_xlpm.d,_xlfn.XLOOKUP(M394,'[1]Birth Dates'!$A:$A,'[1]Birth Dates'!$B:$B,"",0),IF(_xlpm.d=0,"",_xlpm.d))</f>
        <v/>
      </c>
      <c r="P394" s="196">
        <f>IF(OR(O394="",A394="",NOT(ISNUMBER(O394)),O394&gt;A394),"",DATEDIF(O394,A394,"Y")&amp;" years, "&amp;DATEDIF(O394,A394,"YM")&amp;" months, "&amp;DATEDIF(O394,A394,"MD")&amp;" days")</f>
        <v/>
      </c>
      <c r="S394" s="196">
        <f>_xlfn.LET(_xlpm.d,_xlfn.XLOOKUP(Q394,'[1]Birth Dates'!$A:$A,'[1]Birth Dates'!$B:$B,"",0),IF(_xlpm.d=0,"",_xlpm.d))</f>
        <v/>
      </c>
      <c r="T394" s="196">
        <f>IF(OR(S394="",A394="",NOT(ISNUMBER(S394)),S394&gt;A394),"",DATEDIF(S394,A394,"Y")&amp;" years, "&amp;DATEDIF(S394,A394,"YM")&amp;" months, "&amp;DATEDIF(S394,A394,"MD")&amp;" days")</f>
        <v/>
      </c>
      <c r="W394" s="196">
        <f>_xlfn.LET(_xlpm.d,_xlfn.XLOOKUP(U394,'[1]Birth Dates'!$A:$A,'[1]Birth Dates'!$B:$B,"",0),IF(_xlpm.d=0,"",_xlpm.d))</f>
        <v/>
      </c>
      <c r="X394" s="196">
        <f>IF(OR(W394="",A394="",NOT(ISNUMBER(W394)),W394&gt;A394),"",DATEDIF(W394,A394,"Y")&amp;" years, "&amp;DATEDIF(W394,A394,"YM")&amp;" months, "&amp;DATEDIF(W394,A394,"MD")&amp;" days")</f>
        <v/>
      </c>
      <c r="AR394" s="175">
        <f>IF($B394="","",TEXT($A394,"yyyymmdd")&amp;"_P"&amp;$C394&amp;"_C"&amp;$F394&amp;"_"&amp;TRIM(RIGHT(SUBSTITUTE(TRIM(SUBSTITUTE($M394,CHAR(160)," "))," ",REPT(" ",60)),60))&amp;IF($Q394="","","-"&amp;TRIM(RIGHT(SUBSTITUTE(TRIM(SUBSTITUTE($Q394,CHAR(160)," "))," ",REPT(" ",60)),60)))&amp;IF($U394="","","-"&amp;TRIM(RIGHT(SUBSTITUTE(TRIM(SUBSTITUTE($U394,CHAR(160)," "))," ",REPT(" ",60)),60)))&amp;".jpg")</f>
        <v/>
      </c>
    </row>
    <row r="395" ht="14" customHeight="1">
      <c r="O395" s="196">
        <f>_xlfn.LET(_xlpm.d,_xlfn.XLOOKUP(M395,'[1]Birth Dates'!$A:$A,'[1]Birth Dates'!$B:$B,"",0),IF(_xlpm.d=0,"",_xlpm.d))</f>
        <v/>
      </c>
      <c r="P395" s="196">
        <f>IF(OR(O395="",A395="",NOT(ISNUMBER(O395)),O395&gt;A395),"",DATEDIF(O395,A395,"Y")&amp;" years, "&amp;DATEDIF(O395,A395,"YM")&amp;" months, "&amp;DATEDIF(O395,A395,"MD")&amp;" days")</f>
        <v/>
      </c>
      <c r="S395" s="196">
        <f>_xlfn.LET(_xlpm.d,_xlfn.XLOOKUP(Q395,'[1]Birth Dates'!$A:$A,'[1]Birth Dates'!$B:$B,"",0),IF(_xlpm.d=0,"",_xlpm.d))</f>
        <v/>
      </c>
      <c r="T395" s="196">
        <f>IF(OR(S395="",A395="",NOT(ISNUMBER(S395)),S395&gt;A395),"",DATEDIF(S395,A395,"Y")&amp;" years, "&amp;DATEDIF(S395,A395,"YM")&amp;" months, "&amp;DATEDIF(S395,A395,"MD")&amp;" days")</f>
        <v/>
      </c>
      <c r="W395" s="196">
        <f>_xlfn.LET(_xlpm.d,_xlfn.XLOOKUP(U395,'[1]Birth Dates'!$A:$A,'[1]Birth Dates'!$B:$B,"",0),IF(_xlpm.d=0,"",_xlpm.d))</f>
        <v/>
      </c>
      <c r="X395" s="196">
        <f>IF(OR(W395="",A395="",NOT(ISNUMBER(W395)),W395&gt;A395),"",DATEDIF(W395,A395,"Y")&amp;" years, "&amp;DATEDIF(W395,A395,"YM")&amp;" months, "&amp;DATEDIF(W395,A395,"MD")&amp;" days")</f>
        <v/>
      </c>
      <c r="AR395" s="175">
        <f>IF($B395="","",TEXT($A395,"yyyymmdd")&amp;"_P"&amp;$C395&amp;"_C"&amp;$F395&amp;"_"&amp;TRIM(RIGHT(SUBSTITUTE(TRIM(SUBSTITUTE($M395,CHAR(160)," "))," ",REPT(" ",60)),60))&amp;IF($Q395="","","-"&amp;TRIM(RIGHT(SUBSTITUTE(TRIM(SUBSTITUTE($Q395,CHAR(160)," "))," ",REPT(" ",60)),60)))&amp;IF($U395="","","-"&amp;TRIM(RIGHT(SUBSTITUTE(TRIM(SUBSTITUTE($U395,CHAR(160)," "))," ",REPT(" ",60)),60)))&amp;".jpg")</f>
        <v/>
      </c>
    </row>
    <row r="396" ht="14" customHeight="1">
      <c r="O396" s="196">
        <f>_xlfn.LET(_xlpm.d,_xlfn.XLOOKUP(M396,'[1]Birth Dates'!$A:$A,'[1]Birth Dates'!$B:$B,"",0),IF(_xlpm.d=0,"",_xlpm.d))</f>
        <v/>
      </c>
      <c r="P396" s="196">
        <f>IF(OR(O396="",A396="",NOT(ISNUMBER(O396)),O396&gt;A396),"",DATEDIF(O396,A396,"Y")&amp;" years, "&amp;DATEDIF(O396,A396,"YM")&amp;" months, "&amp;DATEDIF(O396,A396,"MD")&amp;" days")</f>
        <v/>
      </c>
      <c r="S396" s="196">
        <f>_xlfn.LET(_xlpm.d,_xlfn.XLOOKUP(Q396,'[1]Birth Dates'!$A:$A,'[1]Birth Dates'!$B:$B,"",0),IF(_xlpm.d=0,"",_xlpm.d))</f>
        <v/>
      </c>
      <c r="T396" s="196">
        <f>IF(OR(S396="",A396="",NOT(ISNUMBER(S396)),S396&gt;A396),"",DATEDIF(S396,A396,"Y")&amp;" years, "&amp;DATEDIF(S396,A396,"YM")&amp;" months, "&amp;DATEDIF(S396,A396,"MD")&amp;" days")</f>
        <v/>
      </c>
      <c r="W396" s="196">
        <f>_xlfn.LET(_xlpm.d,_xlfn.XLOOKUP(U396,'[1]Birth Dates'!$A:$A,'[1]Birth Dates'!$B:$B,"",0),IF(_xlpm.d=0,"",_xlpm.d))</f>
        <v/>
      </c>
      <c r="X396" s="196">
        <f>IF(OR(W396="",A396="",NOT(ISNUMBER(W396)),W396&gt;A396),"",DATEDIF(W396,A396,"Y")&amp;" years, "&amp;DATEDIF(W396,A396,"YM")&amp;" months, "&amp;DATEDIF(W396,A396,"MD")&amp;" days")</f>
        <v/>
      </c>
      <c r="AR396" s="175">
        <f>IF($B396="","",TEXT($A396,"yyyymmdd")&amp;"_P"&amp;$C396&amp;"_C"&amp;$F396&amp;"_"&amp;TRIM(RIGHT(SUBSTITUTE(TRIM(SUBSTITUTE($M396,CHAR(160)," "))," ",REPT(" ",60)),60))&amp;IF($Q396="","","-"&amp;TRIM(RIGHT(SUBSTITUTE(TRIM(SUBSTITUTE($Q396,CHAR(160)," "))," ",REPT(" ",60)),60)))&amp;IF($U396="","","-"&amp;TRIM(RIGHT(SUBSTITUTE(TRIM(SUBSTITUTE($U396,CHAR(160)," "))," ",REPT(" ",60)),60)))&amp;".jpg")</f>
        <v/>
      </c>
    </row>
    <row r="397" ht="14" customHeight="1">
      <c r="O397" s="196">
        <f>_xlfn.LET(_xlpm.d,_xlfn.XLOOKUP(M397,'[1]Birth Dates'!$A:$A,'[1]Birth Dates'!$B:$B,"",0),IF(_xlpm.d=0,"",_xlpm.d))</f>
        <v/>
      </c>
      <c r="P397" s="196">
        <f>IF(OR(O397="",A397="",NOT(ISNUMBER(O397)),O397&gt;A397),"",DATEDIF(O397,A397,"Y")&amp;" years, "&amp;DATEDIF(O397,A397,"YM")&amp;" months, "&amp;DATEDIF(O397,A397,"MD")&amp;" days")</f>
        <v/>
      </c>
      <c r="S397" s="196">
        <f>_xlfn.LET(_xlpm.d,_xlfn.XLOOKUP(Q397,'[1]Birth Dates'!$A:$A,'[1]Birth Dates'!$B:$B,"",0),IF(_xlpm.d=0,"",_xlpm.d))</f>
        <v/>
      </c>
      <c r="T397" s="196">
        <f>IF(OR(S397="",A397="",NOT(ISNUMBER(S397)),S397&gt;A397),"",DATEDIF(S397,A397,"Y")&amp;" years, "&amp;DATEDIF(S397,A397,"YM")&amp;" months, "&amp;DATEDIF(S397,A397,"MD")&amp;" days")</f>
        <v/>
      </c>
      <c r="W397" s="196">
        <f>_xlfn.LET(_xlpm.d,_xlfn.XLOOKUP(U397,'[1]Birth Dates'!$A:$A,'[1]Birth Dates'!$B:$B,"",0),IF(_xlpm.d=0,"",_xlpm.d))</f>
        <v/>
      </c>
      <c r="X397" s="196">
        <f>IF(OR(W397="",A397="",NOT(ISNUMBER(W397)),W397&gt;A397),"",DATEDIF(W397,A397,"Y")&amp;" years, "&amp;DATEDIF(W397,A397,"YM")&amp;" months, "&amp;DATEDIF(W397,A397,"MD")&amp;" days")</f>
        <v/>
      </c>
      <c r="AR397" s="175">
        <f>IF($B397="","",TEXT($A397,"yyyymmdd")&amp;"_P"&amp;$C397&amp;"_C"&amp;$F397&amp;"_"&amp;TRIM(RIGHT(SUBSTITUTE(TRIM(SUBSTITUTE($M397,CHAR(160)," "))," ",REPT(" ",60)),60))&amp;IF($Q397="","","-"&amp;TRIM(RIGHT(SUBSTITUTE(TRIM(SUBSTITUTE($Q397,CHAR(160)," "))," ",REPT(" ",60)),60)))&amp;IF($U397="","","-"&amp;TRIM(RIGHT(SUBSTITUTE(TRIM(SUBSTITUTE($U397,CHAR(160)," "))," ",REPT(" ",60)),60)))&amp;".jpg")</f>
        <v/>
      </c>
    </row>
    <row r="398" ht="14" customHeight="1">
      <c r="O398" s="196">
        <f>_xlfn.LET(_xlpm.d,_xlfn.XLOOKUP(M398,'[1]Birth Dates'!$A:$A,'[1]Birth Dates'!$B:$B,"",0),IF(_xlpm.d=0,"",_xlpm.d))</f>
        <v/>
      </c>
      <c r="P398" s="196">
        <f>IF(OR(O398="",A398="",NOT(ISNUMBER(O398)),O398&gt;A398),"",DATEDIF(O398,A398,"Y")&amp;" years, "&amp;DATEDIF(O398,A398,"YM")&amp;" months, "&amp;DATEDIF(O398,A398,"MD")&amp;" days")</f>
        <v/>
      </c>
      <c r="S398" s="196">
        <f>_xlfn.LET(_xlpm.d,_xlfn.XLOOKUP(Q398,'[1]Birth Dates'!$A:$A,'[1]Birth Dates'!$B:$B,"",0),IF(_xlpm.d=0,"",_xlpm.d))</f>
        <v/>
      </c>
      <c r="T398" s="196">
        <f>IF(OR(S398="",A398="",NOT(ISNUMBER(S398)),S398&gt;A398),"",DATEDIF(S398,A398,"Y")&amp;" years, "&amp;DATEDIF(S398,A398,"YM")&amp;" months, "&amp;DATEDIF(S398,A398,"MD")&amp;" days")</f>
        <v/>
      </c>
      <c r="W398" s="196">
        <f>_xlfn.LET(_xlpm.d,_xlfn.XLOOKUP(U398,'[1]Birth Dates'!$A:$A,'[1]Birth Dates'!$B:$B,"",0),IF(_xlpm.d=0,"",_xlpm.d))</f>
        <v/>
      </c>
      <c r="X398" s="196">
        <f>IF(OR(W398="",A398="",NOT(ISNUMBER(W398)),W398&gt;A398),"",DATEDIF(W398,A398,"Y")&amp;" years, "&amp;DATEDIF(W398,A398,"YM")&amp;" months, "&amp;DATEDIF(W398,A398,"MD")&amp;" days")</f>
        <v/>
      </c>
      <c r="AR398" s="175">
        <f>IF($B398="","",TEXT($A398,"yyyymmdd")&amp;"_P"&amp;$C398&amp;"_C"&amp;$F398&amp;"_"&amp;TRIM(RIGHT(SUBSTITUTE(TRIM(SUBSTITUTE($M398,CHAR(160)," "))," ",REPT(" ",60)),60))&amp;IF($Q398="","","-"&amp;TRIM(RIGHT(SUBSTITUTE(TRIM(SUBSTITUTE($Q398,CHAR(160)," "))," ",REPT(" ",60)),60)))&amp;IF($U398="","","-"&amp;TRIM(RIGHT(SUBSTITUTE(TRIM(SUBSTITUTE($U398,CHAR(160)," "))," ",REPT(" ",60)),60)))&amp;".jpg")</f>
        <v/>
      </c>
    </row>
    <row r="399" ht="14" customHeight="1">
      <c r="O399" s="196">
        <f>_xlfn.LET(_xlpm.d,_xlfn.XLOOKUP(M399,'[1]Birth Dates'!$A:$A,'[1]Birth Dates'!$B:$B,"",0),IF(_xlpm.d=0,"",_xlpm.d))</f>
        <v/>
      </c>
      <c r="P399" s="196">
        <f>IF(OR(O399="",A399="",NOT(ISNUMBER(O399)),O399&gt;A399),"",DATEDIF(O399,A399,"Y")&amp;" years, "&amp;DATEDIF(O399,A399,"YM")&amp;" months, "&amp;DATEDIF(O399,A399,"MD")&amp;" days")</f>
        <v/>
      </c>
      <c r="S399" s="196">
        <f>_xlfn.LET(_xlpm.d,_xlfn.XLOOKUP(Q399,'[1]Birth Dates'!$A:$A,'[1]Birth Dates'!$B:$B,"",0),IF(_xlpm.d=0,"",_xlpm.d))</f>
        <v/>
      </c>
      <c r="T399" s="196">
        <f>IF(OR(S399="",A399="",NOT(ISNUMBER(S399)),S399&gt;A399),"",DATEDIF(S399,A399,"Y")&amp;" years, "&amp;DATEDIF(S399,A399,"YM")&amp;" months, "&amp;DATEDIF(S399,A399,"MD")&amp;" days")</f>
        <v/>
      </c>
      <c r="W399" s="196">
        <f>_xlfn.LET(_xlpm.d,_xlfn.XLOOKUP(U399,'[1]Birth Dates'!$A:$A,'[1]Birth Dates'!$B:$B,"",0),IF(_xlpm.d=0,"",_xlpm.d))</f>
        <v/>
      </c>
      <c r="X399" s="196">
        <f>IF(OR(W399="",A399="",NOT(ISNUMBER(W399)),W399&gt;A399),"",DATEDIF(W399,A399,"Y")&amp;" years, "&amp;DATEDIF(W399,A399,"YM")&amp;" months, "&amp;DATEDIF(W399,A399,"MD")&amp;" days")</f>
        <v/>
      </c>
      <c r="AR399" s="175">
        <f>IF($B399="","",TEXT($A399,"yyyymmdd")&amp;"_P"&amp;$C399&amp;"_C"&amp;$F399&amp;"_"&amp;TRIM(RIGHT(SUBSTITUTE(TRIM(SUBSTITUTE($M399,CHAR(160)," "))," ",REPT(" ",60)),60))&amp;IF($Q399="","","-"&amp;TRIM(RIGHT(SUBSTITUTE(TRIM(SUBSTITUTE($Q399,CHAR(160)," "))," ",REPT(" ",60)),60)))&amp;IF($U399="","","-"&amp;TRIM(RIGHT(SUBSTITUTE(TRIM(SUBSTITUTE($U399,CHAR(160)," "))," ",REPT(" ",60)),60)))&amp;".jpg")</f>
        <v/>
      </c>
    </row>
    <row r="400" ht="14" customHeight="1">
      <c r="O400" s="196">
        <f>_xlfn.LET(_xlpm.d,_xlfn.XLOOKUP(M400,'[1]Birth Dates'!$A:$A,'[1]Birth Dates'!$B:$B,"",0),IF(_xlpm.d=0,"",_xlpm.d))</f>
        <v/>
      </c>
      <c r="P400" s="196">
        <f>IF(OR(O400="",A400="",NOT(ISNUMBER(O400)),O400&gt;A400),"",DATEDIF(O400,A400,"Y")&amp;" years, "&amp;DATEDIF(O400,A400,"YM")&amp;" months, "&amp;DATEDIF(O400,A400,"MD")&amp;" days")</f>
        <v/>
      </c>
      <c r="S400" s="196">
        <f>_xlfn.LET(_xlpm.d,_xlfn.XLOOKUP(Q400,'[1]Birth Dates'!$A:$A,'[1]Birth Dates'!$B:$B,"",0),IF(_xlpm.d=0,"",_xlpm.d))</f>
        <v/>
      </c>
      <c r="T400" s="196">
        <f>IF(OR(S400="",A400="",NOT(ISNUMBER(S400)),S400&gt;A400),"",DATEDIF(S400,A400,"Y")&amp;" years, "&amp;DATEDIF(S400,A400,"YM")&amp;" months, "&amp;DATEDIF(S400,A400,"MD")&amp;" days")</f>
        <v/>
      </c>
      <c r="W400" s="196">
        <f>_xlfn.LET(_xlpm.d,_xlfn.XLOOKUP(U400,'[1]Birth Dates'!$A:$A,'[1]Birth Dates'!$B:$B,"",0),IF(_xlpm.d=0,"",_xlpm.d))</f>
        <v/>
      </c>
      <c r="X400" s="196">
        <f>IF(OR(W400="",A400="",NOT(ISNUMBER(W400)),W400&gt;A400),"",DATEDIF(W400,A400,"Y")&amp;" years, "&amp;DATEDIF(W400,A400,"YM")&amp;" months, "&amp;DATEDIF(W400,A400,"MD")&amp;" days")</f>
        <v/>
      </c>
      <c r="AR400" s="175">
        <f>IF($B400="","",TEXT($A400,"yyyymmdd")&amp;"_P"&amp;$C400&amp;"_C"&amp;$F400&amp;"_"&amp;TRIM(RIGHT(SUBSTITUTE(TRIM(SUBSTITUTE($M400,CHAR(160)," "))," ",REPT(" ",60)),60))&amp;IF($Q400="","","-"&amp;TRIM(RIGHT(SUBSTITUTE(TRIM(SUBSTITUTE($Q400,CHAR(160)," "))," ",REPT(" ",60)),60)))&amp;IF($U400="","","-"&amp;TRIM(RIGHT(SUBSTITUTE(TRIM(SUBSTITUTE($U400,CHAR(160)," "))," ",REPT(" ",60)),60)))&amp;".jpg")</f>
        <v/>
      </c>
    </row>
    <row r="401" ht="14" customHeight="1">
      <c r="O401" s="196">
        <f>_xlfn.LET(_xlpm.d,_xlfn.XLOOKUP(M401,'[1]Birth Dates'!$A:$A,'[1]Birth Dates'!$B:$B,"",0),IF(_xlpm.d=0,"",_xlpm.d))</f>
        <v/>
      </c>
      <c r="P401" s="196">
        <f>IF(OR(O401="",A401="",NOT(ISNUMBER(O401)),O401&gt;A401),"",DATEDIF(O401,A401,"Y")&amp;" years, "&amp;DATEDIF(O401,A401,"YM")&amp;" months, "&amp;DATEDIF(O401,A401,"MD")&amp;" days")</f>
        <v/>
      </c>
      <c r="S401" s="196">
        <f>_xlfn.LET(_xlpm.d,_xlfn.XLOOKUP(Q401,'[1]Birth Dates'!$A:$A,'[1]Birth Dates'!$B:$B,"",0),IF(_xlpm.d=0,"",_xlpm.d))</f>
        <v/>
      </c>
      <c r="T401" s="196">
        <f>IF(OR(S401="",A401="",NOT(ISNUMBER(S401)),S401&gt;A401),"",DATEDIF(S401,A401,"Y")&amp;" years, "&amp;DATEDIF(S401,A401,"YM")&amp;" months, "&amp;DATEDIF(S401,A401,"MD")&amp;" days")</f>
        <v/>
      </c>
      <c r="W401" s="196">
        <f>_xlfn.LET(_xlpm.d,_xlfn.XLOOKUP(U401,'[1]Birth Dates'!$A:$A,'[1]Birth Dates'!$B:$B,"",0),IF(_xlpm.d=0,"",_xlpm.d))</f>
        <v/>
      </c>
      <c r="X401" s="196">
        <f>IF(OR(W401="",A401="",NOT(ISNUMBER(W401)),W401&gt;A401),"",DATEDIF(W401,A401,"Y")&amp;" years, "&amp;DATEDIF(W401,A401,"YM")&amp;" months, "&amp;DATEDIF(W401,A401,"MD")&amp;" days")</f>
        <v/>
      </c>
      <c r="AR401" s="175">
        <f>IF($B401="","",TEXT($A401,"yyyymmdd")&amp;"_P"&amp;$C401&amp;"_C"&amp;$F401&amp;"_"&amp;TRIM(RIGHT(SUBSTITUTE(TRIM(SUBSTITUTE($M401,CHAR(160)," "))," ",REPT(" ",60)),60))&amp;IF($Q401="","","-"&amp;TRIM(RIGHT(SUBSTITUTE(TRIM(SUBSTITUTE($Q401,CHAR(160)," "))," ",REPT(" ",60)),60)))&amp;IF($U401="","","-"&amp;TRIM(RIGHT(SUBSTITUTE(TRIM(SUBSTITUTE($U401,CHAR(160)," "))," ",REPT(" ",60)),60)))&amp;".jpg")</f>
        <v/>
      </c>
    </row>
    <row r="402" ht="14" customHeight="1">
      <c r="O402" s="196">
        <f>_xlfn.LET(_xlpm.d,_xlfn.XLOOKUP(M402,'[1]Birth Dates'!$A:$A,'[1]Birth Dates'!$B:$B,"",0),IF(_xlpm.d=0,"",_xlpm.d))</f>
        <v/>
      </c>
      <c r="P402" s="196">
        <f>IF(OR(O402="",A402="",NOT(ISNUMBER(O402)),O402&gt;A402),"",DATEDIF(O402,A402,"Y")&amp;" years, "&amp;DATEDIF(O402,A402,"YM")&amp;" months, "&amp;DATEDIF(O402,A402,"MD")&amp;" days")</f>
        <v/>
      </c>
      <c r="S402" s="196">
        <f>_xlfn.LET(_xlpm.d,_xlfn.XLOOKUP(Q402,'[1]Birth Dates'!$A:$A,'[1]Birth Dates'!$B:$B,"",0),IF(_xlpm.d=0,"",_xlpm.d))</f>
        <v/>
      </c>
      <c r="T402" s="196">
        <f>IF(OR(S402="",A402="",NOT(ISNUMBER(S402)),S402&gt;A402),"",DATEDIF(S402,A402,"Y")&amp;" years, "&amp;DATEDIF(S402,A402,"YM")&amp;" months, "&amp;DATEDIF(S402,A402,"MD")&amp;" days")</f>
        <v/>
      </c>
      <c r="W402" s="196">
        <f>_xlfn.LET(_xlpm.d,_xlfn.XLOOKUP(U402,'[1]Birth Dates'!$A:$A,'[1]Birth Dates'!$B:$B,"",0),IF(_xlpm.d=0,"",_xlpm.d))</f>
        <v/>
      </c>
      <c r="X402" s="196">
        <f>IF(OR(W402="",A402="",NOT(ISNUMBER(W402)),W402&gt;A402),"",DATEDIF(W402,A402,"Y")&amp;" years, "&amp;DATEDIF(W402,A402,"YM")&amp;" months, "&amp;DATEDIF(W402,A402,"MD")&amp;" days")</f>
        <v/>
      </c>
      <c r="AR402" s="175">
        <f>IF($B402="","",TEXT($A402,"yyyymmdd")&amp;"_P"&amp;$C402&amp;"_C"&amp;$F402&amp;"_"&amp;TRIM(RIGHT(SUBSTITUTE(TRIM(SUBSTITUTE($M402,CHAR(160)," "))," ",REPT(" ",60)),60))&amp;IF($Q402="","","-"&amp;TRIM(RIGHT(SUBSTITUTE(TRIM(SUBSTITUTE($Q402,CHAR(160)," "))," ",REPT(" ",60)),60)))&amp;IF($U402="","","-"&amp;TRIM(RIGHT(SUBSTITUTE(TRIM(SUBSTITUTE($U402,CHAR(160)," "))," ",REPT(" ",60)),60)))&amp;".jpg")</f>
        <v/>
      </c>
    </row>
    <row r="403" ht="14" customHeight="1">
      <c r="O403" s="196">
        <f>_xlfn.LET(_xlpm.d,_xlfn.XLOOKUP(M403,'[1]Birth Dates'!$A:$A,'[1]Birth Dates'!$B:$B,"",0),IF(_xlpm.d=0,"",_xlpm.d))</f>
        <v/>
      </c>
      <c r="P403" s="196">
        <f>IF(OR(O403="",A403="",NOT(ISNUMBER(O403)),O403&gt;A403),"",DATEDIF(O403,A403,"Y")&amp;" years, "&amp;DATEDIF(O403,A403,"YM")&amp;" months, "&amp;DATEDIF(O403,A403,"MD")&amp;" days")</f>
        <v/>
      </c>
      <c r="S403" s="196">
        <f>_xlfn.LET(_xlpm.d,_xlfn.XLOOKUP(Q403,'[1]Birth Dates'!$A:$A,'[1]Birth Dates'!$B:$B,"",0),IF(_xlpm.d=0,"",_xlpm.d))</f>
        <v/>
      </c>
      <c r="T403" s="196">
        <f>IF(OR(S403="",A403="",NOT(ISNUMBER(S403)),S403&gt;A403),"",DATEDIF(S403,A403,"Y")&amp;" years, "&amp;DATEDIF(S403,A403,"YM")&amp;" months, "&amp;DATEDIF(S403,A403,"MD")&amp;" days")</f>
        <v/>
      </c>
      <c r="W403" s="196">
        <f>_xlfn.LET(_xlpm.d,_xlfn.XLOOKUP(U403,'[1]Birth Dates'!$A:$A,'[1]Birth Dates'!$B:$B,"",0),IF(_xlpm.d=0,"",_xlpm.d))</f>
        <v/>
      </c>
      <c r="X403" s="196">
        <f>IF(OR(W403="",A403="",NOT(ISNUMBER(W403)),W403&gt;A403),"",DATEDIF(W403,A403,"Y")&amp;" years, "&amp;DATEDIF(W403,A403,"YM")&amp;" months, "&amp;DATEDIF(W403,A403,"MD")&amp;" days")</f>
        <v/>
      </c>
      <c r="AR403" s="175">
        <f>IF($B403="","",TEXT($A403,"yyyymmdd")&amp;"_P"&amp;$C403&amp;"_C"&amp;$F403&amp;"_"&amp;TRIM(RIGHT(SUBSTITUTE(TRIM(SUBSTITUTE($M403,CHAR(160)," "))," ",REPT(" ",60)),60))&amp;IF($Q403="","","-"&amp;TRIM(RIGHT(SUBSTITUTE(TRIM(SUBSTITUTE($Q403,CHAR(160)," "))," ",REPT(" ",60)),60)))&amp;IF($U403="","","-"&amp;TRIM(RIGHT(SUBSTITUTE(TRIM(SUBSTITUTE($U403,CHAR(160)," "))," ",REPT(" ",60)),60)))&amp;".jpg")</f>
        <v/>
      </c>
    </row>
    <row r="404" ht="14" customHeight="1">
      <c r="O404" s="196">
        <f>_xlfn.LET(_xlpm.d,_xlfn.XLOOKUP(M404,'[1]Birth Dates'!$A:$A,'[1]Birth Dates'!$B:$B,"",0),IF(_xlpm.d=0,"",_xlpm.d))</f>
        <v/>
      </c>
      <c r="P404" s="196">
        <f>IF(OR(O404="",A404="",NOT(ISNUMBER(O404)),O404&gt;A404),"",DATEDIF(O404,A404,"Y")&amp;" years, "&amp;DATEDIF(O404,A404,"YM")&amp;" months, "&amp;DATEDIF(O404,A404,"MD")&amp;" days")</f>
        <v/>
      </c>
      <c r="S404" s="196">
        <f>_xlfn.LET(_xlpm.d,_xlfn.XLOOKUP(Q404,'[1]Birth Dates'!$A:$A,'[1]Birth Dates'!$B:$B,"",0),IF(_xlpm.d=0,"",_xlpm.d))</f>
        <v/>
      </c>
      <c r="T404" s="196">
        <f>IF(OR(S404="",A404="",NOT(ISNUMBER(S404)),S404&gt;A404),"",DATEDIF(S404,A404,"Y")&amp;" years, "&amp;DATEDIF(S404,A404,"YM")&amp;" months, "&amp;DATEDIF(S404,A404,"MD")&amp;" days")</f>
        <v/>
      </c>
      <c r="W404" s="196">
        <f>_xlfn.LET(_xlpm.d,_xlfn.XLOOKUP(U404,'[1]Birth Dates'!$A:$A,'[1]Birth Dates'!$B:$B,"",0),IF(_xlpm.d=0,"",_xlpm.d))</f>
        <v/>
      </c>
      <c r="X404" s="196">
        <f>IF(OR(W404="",A404="",NOT(ISNUMBER(W404)),W404&gt;A404),"",DATEDIF(W404,A404,"Y")&amp;" years, "&amp;DATEDIF(W404,A404,"YM")&amp;" months, "&amp;DATEDIF(W404,A404,"MD")&amp;" days")</f>
        <v/>
      </c>
      <c r="AR404" s="175">
        <f>IF($B404="","",TEXT($A404,"yyyymmdd")&amp;"_P"&amp;$C404&amp;"_C"&amp;$F404&amp;"_"&amp;TRIM(RIGHT(SUBSTITUTE(TRIM(SUBSTITUTE($M404,CHAR(160)," "))," ",REPT(" ",60)),60))&amp;IF($Q404="","","-"&amp;TRIM(RIGHT(SUBSTITUTE(TRIM(SUBSTITUTE($Q404,CHAR(160)," "))," ",REPT(" ",60)),60)))&amp;IF($U404="","","-"&amp;TRIM(RIGHT(SUBSTITUTE(TRIM(SUBSTITUTE($U404,CHAR(160)," "))," ",REPT(" ",60)),60)))&amp;".jpg")</f>
        <v/>
      </c>
    </row>
    <row r="405" ht="14" customHeight="1">
      <c r="O405" s="196">
        <f>_xlfn.LET(_xlpm.d,_xlfn.XLOOKUP(M405,'[1]Birth Dates'!$A:$A,'[1]Birth Dates'!$B:$B,"",0),IF(_xlpm.d=0,"",_xlpm.d))</f>
        <v/>
      </c>
      <c r="P405" s="196">
        <f>IF(OR(O405="",A405="",NOT(ISNUMBER(O405)),O405&gt;A405),"",DATEDIF(O405,A405,"Y")&amp;" years, "&amp;DATEDIF(O405,A405,"YM")&amp;" months, "&amp;DATEDIF(O405,A405,"MD")&amp;" days")</f>
        <v/>
      </c>
      <c r="S405" s="196">
        <f>_xlfn.LET(_xlpm.d,_xlfn.XLOOKUP(Q405,'[1]Birth Dates'!$A:$A,'[1]Birth Dates'!$B:$B,"",0),IF(_xlpm.d=0,"",_xlpm.d))</f>
        <v/>
      </c>
      <c r="T405" s="196">
        <f>IF(OR(S405="",A405="",NOT(ISNUMBER(S405)),S405&gt;A405),"",DATEDIF(S405,A405,"Y")&amp;" years, "&amp;DATEDIF(S405,A405,"YM")&amp;" months, "&amp;DATEDIF(S405,A405,"MD")&amp;" days")</f>
        <v/>
      </c>
      <c r="W405" s="196">
        <f>_xlfn.LET(_xlpm.d,_xlfn.XLOOKUP(U405,'[1]Birth Dates'!$A:$A,'[1]Birth Dates'!$B:$B,"",0),IF(_xlpm.d=0,"",_xlpm.d))</f>
        <v/>
      </c>
      <c r="X405" s="196">
        <f>IF(OR(W405="",A405="",NOT(ISNUMBER(W405)),W405&gt;A405),"",DATEDIF(W405,A405,"Y")&amp;" years, "&amp;DATEDIF(W405,A405,"YM")&amp;" months, "&amp;DATEDIF(W405,A405,"MD")&amp;" days")</f>
        <v/>
      </c>
      <c r="AR405" s="175">
        <f>IF($B405="","",TEXT($A405,"yyyymmdd")&amp;"_P"&amp;$C405&amp;"_C"&amp;$F405&amp;"_"&amp;TRIM(RIGHT(SUBSTITUTE(TRIM(SUBSTITUTE($M405,CHAR(160)," "))," ",REPT(" ",60)),60))&amp;IF($Q405="","","-"&amp;TRIM(RIGHT(SUBSTITUTE(TRIM(SUBSTITUTE($Q405,CHAR(160)," "))," ",REPT(" ",60)),60)))&amp;IF($U405="","","-"&amp;TRIM(RIGHT(SUBSTITUTE(TRIM(SUBSTITUTE($U405,CHAR(160)," "))," ",REPT(" ",60)),60)))&amp;".jpg")</f>
        <v/>
      </c>
    </row>
    <row r="406" ht="14" customHeight="1">
      <c r="O406" s="196">
        <f>_xlfn.LET(_xlpm.d,_xlfn.XLOOKUP(M406,'[1]Birth Dates'!$A:$A,'[1]Birth Dates'!$B:$B,"",0),IF(_xlpm.d=0,"",_xlpm.d))</f>
        <v/>
      </c>
      <c r="P406" s="196">
        <f>IF(OR(O406="",A406="",NOT(ISNUMBER(O406)),O406&gt;A406),"",DATEDIF(O406,A406,"Y")&amp;" years, "&amp;DATEDIF(O406,A406,"YM")&amp;" months, "&amp;DATEDIF(O406,A406,"MD")&amp;" days")</f>
        <v/>
      </c>
      <c r="S406" s="196">
        <f>_xlfn.LET(_xlpm.d,_xlfn.XLOOKUP(Q406,'[1]Birth Dates'!$A:$A,'[1]Birth Dates'!$B:$B,"",0),IF(_xlpm.d=0,"",_xlpm.d))</f>
        <v/>
      </c>
      <c r="T406" s="196">
        <f>IF(OR(S406="",A406="",NOT(ISNUMBER(S406)),S406&gt;A406),"",DATEDIF(S406,A406,"Y")&amp;" years, "&amp;DATEDIF(S406,A406,"YM")&amp;" months, "&amp;DATEDIF(S406,A406,"MD")&amp;" days")</f>
        <v/>
      </c>
      <c r="W406" s="196">
        <f>_xlfn.LET(_xlpm.d,_xlfn.XLOOKUP(U406,'[1]Birth Dates'!$A:$A,'[1]Birth Dates'!$B:$B,"",0),IF(_xlpm.d=0,"",_xlpm.d))</f>
        <v/>
      </c>
      <c r="X406" s="196">
        <f>IF(OR(W406="",A406="",NOT(ISNUMBER(W406)),W406&gt;A406),"",DATEDIF(W406,A406,"Y")&amp;" years, "&amp;DATEDIF(W406,A406,"YM")&amp;" months, "&amp;DATEDIF(W406,A406,"MD")&amp;" days")</f>
        <v/>
      </c>
      <c r="AR406" s="175">
        <f>IF($B406="","",TEXT($A406,"yyyymmdd")&amp;"_P"&amp;$C406&amp;"_C"&amp;$F406&amp;"_"&amp;TRIM(RIGHT(SUBSTITUTE(TRIM(SUBSTITUTE($M406,CHAR(160)," "))," ",REPT(" ",60)),60))&amp;IF($Q406="","","-"&amp;TRIM(RIGHT(SUBSTITUTE(TRIM(SUBSTITUTE($Q406,CHAR(160)," "))," ",REPT(" ",60)),60)))&amp;IF($U406="","","-"&amp;TRIM(RIGHT(SUBSTITUTE(TRIM(SUBSTITUTE($U406,CHAR(160)," "))," ",REPT(" ",60)),60)))&amp;".jpg")</f>
        <v/>
      </c>
    </row>
    <row r="407" ht="14" customHeight="1">
      <c r="O407" s="196">
        <f>_xlfn.LET(_xlpm.d,_xlfn.XLOOKUP(M407,'[1]Birth Dates'!$A:$A,'[1]Birth Dates'!$B:$B,"",0),IF(_xlpm.d=0,"",_xlpm.d))</f>
        <v/>
      </c>
      <c r="P407" s="196">
        <f>IF(OR(O407="",A407="",NOT(ISNUMBER(O407)),O407&gt;A407),"",DATEDIF(O407,A407,"Y")&amp;" years, "&amp;DATEDIF(O407,A407,"YM")&amp;" months, "&amp;DATEDIF(O407,A407,"MD")&amp;" days")</f>
        <v/>
      </c>
      <c r="S407" s="196">
        <f>_xlfn.LET(_xlpm.d,_xlfn.XLOOKUP(Q407,'[1]Birth Dates'!$A:$A,'[1]Birth Dates'!$B:$B,"",0),IF(_xlpm.d=0,"",_xlpm.d))</f>
        <v/>
      </c>
      <c r="T407" s="196">
        <f>IF(OR(S407="",A407="",NOT(ISNUMBER(S407)),S407&gt;A407),"",DATEDIF(S407,A407,"Y")&amp;" years, "&amp;DATEDIF(S407,A407,"YM")&amp;" months, "&amp;DATEDIF(S407,A407,"MD")&amp;" days")</f>
        <v/>
      </c>
      <c r="W407" s="196">
        <f>_xlfn.LET(_xlpm.d,_xlfn.XLOOKUP(U407,'[1]Birth Dates'!$A:$A,'[1]Birth Dates'!$B:$B,"",0),IF(_xlpm.d=0,"",_xlpm.d))</f>
        <v/>
      </c>
      <c r="X407" s="196">
        <f>IF(OR(W407="",A407="",NOT(ISNUMBER(W407)),W407&gt;A407),"",DATEDIF(W407,A407,"Y")&amp;" years, "&amp;DATEDIF(W407,A407,"YM")&amp;" months, "&amp;DATEDIF(W407,A407,"MD")&amp;" days")</f>
        <v/>
      </c>
      <c r="AR407" s="175">
        <f>IF($B407="","",TEXT($A407,"yyyymmdd")&amp;"_P"&amp;$C407&amp;"_C"&amp;$F407&amp;"_"&amp;TRIM(RIGHT(SUBSTITUTE(TRIM(SUBSTITUTE($M407,CHAR(160)," "))," ",REPT(" ",60)),60))&amp;IF($Q407="","","-"&amp;TRIM(RIGHT(SUBSTITUTE(TRIM(SUBSTITUTE($Q407,CHAR(160)," "))," ",REPT(" ",60)),60)))&amp;IF($U407="","","-"&amp;TRIM(RIGHT(SUBSTITUTE(TRIM(SUBSTITUTE($U407,CHAR(160)," "))," ",REPT(" ",60)),60)))&amp;".jpg")</f>
        <v/>
      </c>
    </row>
    <row r="408" ht="14" customHeight="1">
      <c r="O408" s="196">
        <f>_xlfn.LET(_xlpm.d,_xlfn.XLOOKUP(M408,'[1]Birth Dates'!$A:$A,'[1]Birth Dates'!$B:$B,"",0),IF(_xlpm.d=0,"",_xlpm.d))</f>
        <v/>
      </c>
      <c r="P408" s="196">
        <f>IF(OR(O408="",A408="",NOT(ISNUMBER(O408)),O408&gt;A408),"",DATEDIF(O408,A408,"Y")&amp;" years, "&amp;DATEDIF(O408,A408,"YM")&amp;" months, "&amp;DATEDIF(O408,A408,"MD")&amp;" days")</f>
        <v/>
      </c>
      <c r="S408" s="196">
        <f>_xlfn.LET(_xlpm.d,_xlfn.XLOOKUP(Q408,'[1]Birth Dates'!$A:$A,'[1]Birth Dates'!$B:$B,"",0),IF(_xlpm.d=0,"",_xlpm.d))</f>
        <v/>
      </c>
      <c r="T408" s="196">
        <f>IF(OR(S408="",A408="",NOT(ISNUMBER(S408)),S408&gt;A408),"",DATEDIF(S408,A408,"Y")&amp;" years, "&amp;DATEDIF(S408,A408,"YM")&amp;" months, "&amp;DATEDIF(S408,A408,"MD")&amp;" days")</f>
        <v/>
      </c>
      <c r="W408" s="196">
        <f>_xlfn.LET(_xlpm.d,_xlfn.XLOOKUP(U408,'[1]Birth Dates'!$A:$A,'[1]Birth Dates'!$B:$B,"",0),IF(_xlpm.d=0,"",_xlpm.d))</f>
        <v/>
      </c>
      <c r="X408" s="196">
        <f>IF(OR(W408="",A408="",NOT(ISNUMBER(W408)),W408&gt;A408),"",DATEDIF(W408,A408,"Y")&amp;" years, "&amp;DATEDIF(W408,A408,"YM")&amp;" months, "&amp;DATEDIF(W408,A408,"MD")&amp;" days")</f>
        <v/>
      </c>
      <c r="AR408" s="175">
        <f>IF($B408="","",TEXT($A408,"yyyymmdd")&amp;"_P"&amp;$C408&amp;"_C"&amp;$F408&amp;"_"&amp;TRIM(RIGHT(SUBSTITUTE(TRIM(SUBSTITUTE($M408,CHAR(160)," "))," ",REPT(" ",60)),60))&amp;IF($Q408="","","-"&amp;TRIM(RIGHT(SUBSTITUTE(TRIM(SUBSTITUTE($Q408,CHAR(160)," "))," ",REPT(" ",60)),60)))&amp;IF($U408="","","-"&amp;TRIM(RIGHT(SUBSTITUTE(TRIM(SUBSTITUTE($U408,CHAR(160)," "))," ",REPT(" ",60)),60)))&amp;".jpg")</f>
        <v/>
      </c>
    </row>
    <row r="409" ht="14" customHeight="1">
      <c r="O409" s="196">
        <f>_xlfn.LET(_xlpm.d,_xlfn.XLOOKUP(M409,'[1]Birth Dates'!$A:$A,'[1]Birth Dates'!$B:$B,"",0),IF(_xlpm.d=0,"",_xlpm.d))</f>
        <v/>
      </c>
      <c r="P409" s="196">
        <f>IF(OR(O409="",A409="",NOT(ISNUMBER(O409)),O409&gt;A409),"",DATEDIF(O409,A409,"Y")&amp;" years, "&amp;DATEDIF(O409,A409,"YM")&amp;" months, "&amp;DATEDIF(O409,A409,"MD")&amp;" days")</f>
        <v/>
      </c>
      <c r="S409" s="196">
        <f>_xlfn.LET(_xlpm.d,_xlfn.XLOOKUP(Q409,'[1]Birth Dates'!$A:$A,'[1]Birth Dates'!$B:$B,"",0),IF(_xlpm.d=0,"",_xlpm.d))</f>
        <v/>
      </c>
      <c r="T409" s="196">
        <f>IF(OR(S409="",A409="",NOT(ISNUMBER(S409)),S409&gt;A409),"",DATEDIF(S409,A409,"Y")&amp;" years, "&amp;DATEDIF(S409,A409,"YM")&amp;" months, "&amp;DATEDIF(S409,A409,"MD")&amp;" days")</f>
        <v/>
      </c>
      <c r="W409" s="196">
        <f>_xlfn.LET(_xlpm.d,_xlfn.XLOOKUP(U409,'[1]Birth Dates'!$A:$A,'[1]Birth Dates'!$B:$B,"",0),IF(_xlpm.d=0,"",_xlpm.d))</f>
        <v/>
      </c>
      <c r="X409" s="196">
        <f>IF(OR(W409="",A409="",NOT(ISNUMBER(W409)),W409&gt;A409),"",DATEDIF(W409,A409,"Y")&amp;" years, "&amp;DATEDIF(W409,A409,"YM")&amp;" months, "&amp;DATEDIF(W409,A409,"MD")&amp;" days")</f>
        <v/>
      </c>
      <c r="AR409" s="175">
        <f>IF($B409="","",TEXT($A409,"yyyymmdd")&amp;"_P"&amp;$C409&amp;"_C"&amp;$F409&amp;"_"&amp;TRIM(RIGHT(SUBSTITUTE(TRIM(SUBSTITUTE($M409,CHAR(160)," "))," ",REPT(" ",60)),60))&amp;IF($Q409="","","-"&amp;TRIM(RIGHT(SUBSTITUTE(TRIM(SUBSTITUTE($Q409,CHAR(160)," "))," ",REPT(" ",60)),60)))&amp;IF($U409="","","-"&amp;TRIM(RIGHT(SUBSTITUTE(TRIM(SUBSTITUTE($U409,CHAR(160)," "))," ",REPT(" ",60)),60)))&amp;".jpg")</f>
        <v/>
      </c>
    </row>
    <row r="410" ht="14" customHeight="1">
      <c r="O410" s="196">
        <f>_xlfn.LET(_xlpm.d,_xlfn.XLOOKUP(M410,'[1]Birth Dates'!$A:$A,'[1]Birth Dates'!$B:$B,"",0),IF(_xlpm.d=0,"",_xlpm.d))</f>
        <v/>
      </c>
      <c r="P410" s="196">
        <f>IF(OR(O410="",A410="",NOT(ISNUMBER(O410)),O410&gt;A410),"",DATEDIF(O410,A410,"Y")&amp;" years, "&amp;DATEDIF(O410,A410,"YM")&amp;" months, "&amp;DATEDIF(O410,A410,"MD")&amp;" days")</f>
        <v/>
      </c>
      <c r="S410" s="196">
        <f>_xlfn.LET(_xlpm.d,_xlfn.XLOOKUP(Q410,'[1]Birth Dates'!$A:$A,'[1]Birth Dates'!$B:$B,"",0),IF(_xlpm.d=0,"",_xlpm.d))</f>
        <v/>
      </c>
      <c r="T410" s="196">
        <f>IF(OR(S410="",A410="",NOT(ISNUMBER(S410)),S410&gt;A410),"",DATEDIF(S410,A410,"Y")&amp;" years, "&amp;DATEDIF(S410,A410,"YM")&amp;" months, "&amp;DATEDIF(S410,A410,"MD")&amp;" days")</f>
        <v/>
      </c>
      <c r="W410" s="196">
        <f>_xlfn.LET(_xlpm.d,_xlfn.XLOOKUP(U410,'[1]Birth Dates'!$A:$A,'[1]Birth Dates'!$B:$B,"",0),IF(_xlpm.d=0,"",_xlpm.d))</f>
        <v/>
      </c>
      <c r="X410" s="196">
        <f>IF(OR(W410="",A410="",NOT(ISNUMBER(W410)),W410&gt;A410),"",DATEDIF(W410,A410,"Y")&amp;" years, "&amp;DATEDIF(W410,A410,"YM")&amp;" months, "&amp;DATEDIF(W410,A410,"MD")&amp;" days")</f>
        <v/>
      </c>
      <c r="AR410" s="175">
        <f>IF($B410="","",TEXT($A410,"yyyymmdd")&amp;"_P"&amp;$C410&amp;"_C"&amp;$F410&amp;"_"&amp;TRIM(RIGHT(SUBSTITUTE(TRIM(SUBSTITUTE($M410,CHAR(160)," "))," ",REPT(" ",60)),60))&amp;IF($Q410="","","-"&amp;TRIM(RIGHT(SUBSTITUTE(TRIM(SUBSTITUTE($Q410,CHAR(160)," "))," ",REPT(" ",60)),60)))&amp;IF($U410="","","-"&amp;TRIM(RIGHT(SUBSTITUTE(TRIM(SUBSTITUTE($U410,CHAR(160)," "))," ",REPT(" ",60)),60)))&amp;".jpg")</f>
        <v/>
      </c>
    </row>
    <row r="411" ht="14" customHeight="1">
      <c r="O411" s="196">
        <f>_xlfn.LET(_xlpm.d,_xlfn.XLOOKUP(M411,'[1]Birth Dates'!$A:$A,'[1]Birth Dates'!$B:$B,"",0),IF(_xlpm.d=0,"",_xlpm.d))</f>
        <v/>
      </c>
      <c r="P411" s="196">
        <f>IF(OR(O411="",A411="",NOT(ISNUMBER(O411)),O411&gt;A411),"",DATEDIF(O411,A411,"Y")&amp;" years, "&amp;DATEDIF(O411,A411,"YM")&amp;" months, "&amp;DATEDIF(O411,A411,"MD")&amp;" days")</f>
        <v/>
      </c>
      <c r="S411" s="196">
        <f>_xlfn.LET(_xlpm.d,_xlfn.XLOOKUP(Q411,'[1]Birth Dates'!$A:$A,'[1]Birth Dates'!$B:$B,"",0),IF(_xlpm.d=0,"",_xlpm.d))</f>
        <v/>
      </c>
      <c r="T411" s="196">
        <f>IF(OR(S411="",A411="",NOT(ISNUMBER(S411)),S411&gt;A411),"",DATEDIF(S411,A411,"Y")&amp;" years, "&amp;DATEDIF(S411,A411,"YM")&amp;" months, "&amp;DATEDIF(S411,A411,"MD")&amp;" days")</f>
        <v/>
      </c>
      <c r="W411" s="196">
        <f>_xlfn.LET(_xlpm.d,_xlfn.XLOOKUP(U411,'[1]Birth Dates'!$A:$A,'[1]Birth Dates'!$B:$B,"",0),IF(_xlpm.d=0,"",_xlpm.d))</f>
        <v/>
      </c>
      <c r="X411" s="196">
        <f>IF(OR(W411="",A411="",NOT(ISNUMBER(W411)),W411&gt;A411),"",DATEDIF(W411,A411,"Y")&amp;" years, "&amp;DATEDIF(W411,A411,"YM")&amp;" months, "&amp;DATEDIF(W411,A411,"MD")&amp;" days")</f>
        <v/>
      </c>
      <c r="AR411" s="175">
        <f>IF($B411="","",TEXT($A411,"yyyymmdd")&amp;"_P"&amp;$C411&amp;"_C"&amp;$F411&amp;"_"&amp;TRIM(RIGHT(SUBSTITUTE(TRIM(SUBSTITUTE($M411,CHAR(160)," "))," ",REPT(" ",60)),60))&amp;IF($Q411="","","-"&amp;TRIM(RIGHT(SUBSTITUTE(TRIM(SUBSTITUTE($Q411,CHAR(160)," "))," ",REPT(" ",60)),60)))&amp;IF($U411="","","-"&amp;TRIM(RIGHT(SUBSTITUTE(TRIM(SUBSTITUTE($U411,CHAR(160)," "))," ",REPT(" ",60)),60)))&amp;".jpg")</f>
        <v/>
      </c>
    </row>
    <row r="412" ht="14" customHeight="1">
      <c r="O412" s="196">
        <f>_xlfn.LET(_xlpm.d,_xlfn.XLOOKUP(M412,'[1]Birth Dates'!$A:$A,'[1]Birth Dates'!$B:$B,"",0),IF(_xlpm.d=0,"",_xlpm.d))</f>
        <v/>
      </c>
      <c r="P412" s="196">
        <f>IF(OR(O412="",A412="",NOT(ISNUMBER(O412)),O412&gt;A412),"",DATEDIF(O412,A412,"Y")&amp;" years, "&amp;DATEDIF(O412,A412,"YM")&amp;" months, "&amp;DATEDIF(O412,A412,"MD")&amp;" days")</f>
        <v/>
      </c>
      <c r="S412" s="196">
        <f>_xlfn.LET(_xlpm.d,_xlfn.XLOOKUP(Q412,'[1]Birth Dates'!$A:$A,'[1]Birth Dates'!$B:$B,"",0),IF(_xlpm.d=0,"",_xlpm.d))</f>
        <v/>
      </c>
      <c r="T412" s="196">
        <f>IF(OR(S412="",A412="",NOT(ISNUMBER(S412)),S412&gt;A412),"",DATEDIF(S412,A412,"Y")&amp;" years, "&amp;DATEDIF(S412,A412,"YM")&amp;" months, "&amp;DATEDIF(S412,A412,"MD")&amp;" days")</f>
        <v/>
      </c>
      <c r="W412" s="196">
        <f>_xlfn.LET(_xlpm.d,_xlfn.XLOOKUP(U412,'[1]Birth Dates'!$A:$A,'[1]Birth Dates'!$B:$B,"",0),IF(_xlpm.d=0,"",_xlpm.d))</f>
        <v/>
      </c>
      <c r="X412" s="196">
        <f>IF(OR(W412="",A412="",NOT(ISNUMBER(W412)),W412&gt;A412),"",DATEDIF(W412,A412,"Y")&amp;" years, "&amp;DATEDIF(W412,A412,"YM")&amp;" months, "&amp;DATEDIF(W412,A412,"MD")&amp;" days")</f>
        <v/>
      </c>
      <c r="AR412" s="175">
        <f>IF($B412="","",TEXT($A412,"yyyymmdd")&amp;"_P"&amp;$C412&amp;"_C"&amp;$F412&amp;"_"&amp;TRIM(RIGHT(SUBSTITUTE(TRIM(SUBSTITUTE($M412,CHAR(160)," "))," ",REPT(" ",60)),60))&amp;IF($Q412="","","-"&amp;TRIM(RIGHT(SUBSTITUTE(TRIM(SUBSTITUTE($Q412,CHAR(160)," "))," ",REPT(" ",60)),60)))&amp;IF($U412="","","-"&amp;TRIM(RIGHT(SUBSTITUTE(TRIM(SUBSTITUTE($U412,CHAR(160)," "))," ",REPT(" ",60)),60)))&amp;".jpg")</f>
        <v/>
      </c>
    </row>
    <row r="413" ht="14" customHeight="1">
      <c r="O413" s="196">
        <f>_xlfn.LET(_xlpm.d,_xlfn.XLOOKUP(M413,'[1]Birth Dates'!$A:$A,'[1]Birth Dates'!$B:$B,"",0),IF(_xlpm.d=0,"",_xlpm.d))</f>
        <v/>
      </c>
      <c r="P413" s="196">
        <f>IF(OR(O413="",A413="",NOT(ISNUMBER(O413)),O413&gt;A413),"",DATEDIF(O413,A413,"Y")&amp;" years, "&amp;DATEDIF(O413,A413,"YM")&amp;" months, "&amp;DATEDIF(O413,A413,"MD")&amp;" days")</f>
        <v/>
      </c>
      <c r="S413" s="196">
        <f>_xlfn.LET(_xlpm.d,_xlfn.XLOOKUP(Q413,'[1]Birth Dates'!$A:$A,'[1]Birth Dates'!$B:$B,"",0),IF(_xlpm.d=0,"",_xlpm.d))</f>
        <v/>
      </c>
      <c r="T413" s="196">
        <f>IF(OR(S413="",A413="",NOT(ISNUMBER(S413)),S413&gt;A413),"",DATEDIF(S413,A413,"Y")&amp;" years, "&amp;DATEDIF(S413,A413,"YM")&amp;" months, "&amp;DATEDIF(S413,A413,"MD")&amp;" days")</f>
        <v/>
      </c>
      <c r="W413" s="196">
        <f>_xlfn.LET(_xlpm.d,_xlfn.XLOOKUP(U413,'[1]Birth Dates'!$A:$A,'[1]Birth Dates'!$B:$B,"",0),IF(_xlpm.d=0,"",_xlpm.d))</f>
        <v/>
      </c>
      <c r="X413" s="196">
        <f>IF(OR(W413="",A413="",NOT(ISNUMBER(W413)),W413&gt;A413),"",DATEDIF(W413,A413,"Y")&amp;" years, "&amp;DATEDIF(W413,A413,"YM")&amp;" months, "&amp;DATEDIF(W413,A413,"MD")&amp;" days")</f>
        <v/>
      </c>
      <c r="AR413" s="175">
        <f>IF($B413="","",TEXT($A413,"yyyymmdd")&amp;"_P"&amp;$C413&amp;"_C"&amp;$F413&amp;"_"&amp;TRIM(RIGHT(SUBSTITUTE(TRIM(SUBSTITUTE($M413,CHAR(160)," "))," ",REPT(" ",60)),60))&amp;IF($Q413="","","-"&amp;TRIM(RIGHT(SUBSTITUTE(TRIM(SUBSTITUTE($Q413,CHAR(160)," "))," ",REPT(" ",60)),60)))&amp;IF($U413="","","-"&amp;TRIM(RIGHT(SUBSTITUTE(TRIM(SUBSTITUTE($U413,CHAR(160)," "))," ",REPT(" ",60)),60)))&amp;".jpg")</f>
        <v/>
      </c>
    </row>
    <row r="414" ht="14" customHeight="1">
      <c r="O414" s="196">
        <f>_xlfn.LET(_xlpm.d,_xlfn.XLOOKUP(M414,'[1]Birth Dates'!$A:$A,'[1]Birth Dates'!$B:$B,"",0),IF(_xlpm.d=0,"",_xlpm.d))</f>
        <v/>
      </c>
      <c r="P414" s="196">
        <f>IF(OR(O414="",A414="",NOT(ISNUMBER(O414)),O414&gt;A414),"",DATEDIF(O414,A414,"Y")&amp;" years, "&amp;DATEDIF(O414,A414,"YM")&amp;" months, "&amp;DATEDIF(O414,A414,"MD")&amp;" days")</f>
        <v/>
      </c>
      <c r="S414" s="196">
        <f>_xlfn.LET(_xlpm.d,_xlfn.XLOOKUP(Q414,'[1]Birth Dates'!$A:$A,'[1]Birth Dates'!$B:$B,"",0),IF(_xlpm.d=0,"",_xlpm.d))</f>
        <v/>
      </c>
      <c r="T414" s="196">
        <f>IF(OR(S414="",A414="",NOT(ISNUMBER(S414)),S414&gt;A414),"",DATEDIF(S414,A414,"Y")&amp;" years, "&amp;DATEDIF(S414,A414,"YM")&amp;" months, "&amp;DATEDIF(S414,A414,"MD")&amp;" days")</f>
        <v/>
      </c>
      <c r="W414" s="196">
        <f>_xlfn.LET(_xlpm.d,_xlfn.XLOOKUP(U414,'[1]Birth Dates'!$A:$A,'[1]Birth Dates'!$B:$B,"",0),IF(_xlpm.d=0,"",_xlpm.d))</f>
        <v/>
      </c>
      <c r="X414" s="196">
        <f>IF(OR(W414="",A414="",NOT(ISNUMBER(W414)),W414&gt;A414),"",DATEDIF(W414,A414,"Y")&amp;" years, "&amp;DATEDIF(W414,A414,"YM")&amp;" months, "&amp;DATEDIF(W414,A414,"MD")&amp;" days")</f>
        <v/>
      </c>
      <c r="AR414" s="175">
        <f>IF($B414="","",TEXT($A414,"yyyymmdd")&amp;"_P"&amp;$C414&amp;"_C"&amp;$F414&amp;"_"&amp;TRIM(RIGHT(SUBSTITUTE(TRIM(SUBSTITUTE($M414,CHAR(160)," "))," ",REPT(" ",60)),60))&amp;IF($Q414="","","-"&amp;TRIM(RIGHT(SUBSTITUTE(TRIM(SUBSTITUTE($Q414,CHAR(160)," "))," ",REPT(" ",60)),60)))&amp;IF($U414="","","-"&amp;TRIM(RIGHT(SUBSTITUTE(TRIM(SUBSTITUTE($U414,CHAR(160)," "))," ",REPT(" ",60)),60)))&amp;".jpg")</f>
        <v/>
      </c>
    </row>
    <row r="415" ht="14" customHeight="1">
      <c r="O415" s="196">
        <f>_xlfn.LET(_xlpm.d,_xlfn.XLOOKUP(M415,'[1]Birth Dates'!$A:$A,'[1]Birth Dates'!$B:$B,"",0),IF(_xlpm.d=0,"",_xlpm.d))</f>
        <v/>
      </c>
      <c r="P415" s="196">
        <f>IF(OR(O415="",A415="",NOT(ISNUMBER(O415)),O415&gt;A415),"",DATEDIF(O415,A415,"Y")&amp;" years, "&amp;DATEDIF(O415,A415,"YM")&amp;" months, "&amp;DATEDIF(O415,A415,"MD")&amp;" days")</f>
        <v/>
      </c>
      <c r="S415" s="196">
        <f>_xlfn.LET(_xlpm.d,_xlfn.XLOOKUP(Q415,'[1]Birth Dates'!$A:$A,'[1]Birth Dates'!$B:$B,"",0),IF(_xlpm.d=0,"",_xlpm.d))</f>
        <v/>
      </c>
      <c r="T415" s="196">
        <f>IF(OR(S415="",A415="",NOT(ISNUMBER(S415)),S415&gt;A415),"",DATEDIF(S415,A415,"Y")&amp;" years, "&amp;DATEDIF(S415,A415,"YM")&amp;" months, "&amp;DATEDIF(S415,A415,"MD")&amp;" days")</f>
        <v/>
      </c>
      <c r="W415" s="196">
        <f>_xlfn.LET(_xlpm.d,_xlfn.XLOOKUP(U415,'[1]Birth Dates'!$A:$A,'[1]Birth Dates'!$B:$B,"",0),IF(_xlpm.d=0,"",_xlpm.d))</f>
        <v/>
      </c>
      <c r="X415" s="196">
        <f>IF(OR(W415="",A415="",NOT(ISNUMBER(W415)),W415&gt;A415),"",DATEDIF(W415,A415,"Y")&amp;" years, "&amp;DATEDIF(W415,A415,"YM")&amp;" months, "&amp;DATEDIF(W415,A415,"MD")&amp;" days")</f>
        <v/>
      </c>
      <c r="AR415" s="226">
        <f>IF($B415="","",TEXT($A415,"yyyymmdd")&amp;"_P"&amp;$C415&amp;"_C"&amp;$F415&amp;"_"&amp;TRIM(RIGHT(SUBSTITUTE(TRIM(SUBSTITUTE($M415,CHAR(160)," "))," ",REPT(" ",60)),60))&amp;IF($Q415="","","-"&amp;TRIM(RIGHT(SUBSTITUTE(TRIM(SUBSTITUTE($Q415,CHAR(160)," "))," ",REPT(" ",60)),60)))&amp;IF($U415="","","-"&amp;TRIM(RIGHT(SUBSTITUTE(TRIM(SUBSTITUTE($U415,CHAR(160)," "))," ",REPT(" ",60)),60)))&amp;".jpg")</f>
        <v/>
      </c>
    </row>
    <row r="416" ht="14" customHeight="1">
      <c r="O416" s="196">
        <f>_xlfn.LET(_xlpm.d,_xlfn.XLOOKUP(M416,'[1]Birth Dates'!$A:$A,'[1]Birth Dates'!$B:$B,"",0),IF(_xlpm.d=0,"",_xlpm.d))</f>
        <v/>
      </c>
      <c r="P416" s="196">
        <f>IF(OR(O416="",A416="",NOT(ISNUMBER(O416)),O416&gt;A416),"",DATEDIF(O416,A416,"Y")&amp;" years, "&amp;DATEDIF(O416,A416,"YM")&amp;" months, "&amp;DATEDIF(O416,A416,"MD")&amp;" days")</f>
        <v/>
      </c>
      <c r="S416" s="196">
        <f>_xlfn.LET(_xlpm.d,_xlfn.XLOOKUP(Q416,'[1]Birth Dates'!$A:$A,'[1]Birth Dates'!$B:$B,"",0),IF(_xlpm.d=0,"",_xlpm.d))</f>
        <v/>
      </c>
      <c r="T416" s="196">
        <f>IF(OR(S416="",A416="",NOT(ISNUMBER(S416)),S416&gt;A416),"",DATEDIF(S416,A416,"Y")&amp;" years, "&amp;DATEDIF(S416,A416,"YM")&amp;" months, "&amp;DATEDIF(S416,A416,"MD")&amp;" days")</f>
        <v/>
      </c>
      <c r="W416" s="196">
        <f>_xlfn.LET(_xlpm.d,_xlfn.XLOOKUP(U416,'[1]Birth Dates'!$A:$A,'[1]Birth Dates'!$B:$B,"",0),IF(_xlpm.d=0,"",_xlpm.d))</f>
        <v/>
      </c>
      <c r="X416" s="196">
        <f>IF(OR(W416="",A416="",NOT(ISNUMBER(W416)),W416&gt;A416),"",DATEDIF(W416,A416,"Y")&amp;" years, "&amp;DATEDIF(W416,A416,"YM")&amp;" months, "&amp;DATEDIF(W416,A416,"MD")&amp;" days")</f>
        <v/>
      </c>
      <c r="AR416" s="175">
        <f>IF($B416="","",TEXT($A416,"yyyymmdd")&amp;"_P"&amp;$C416&amp;"_C"&amp;$F416&amp;"_"&amp;TRIM(RIGHT(SUBSTITUTE(TRIM(SUBSTITUTE($M416,CHAR(160)," "))," ",REPT(" ",60)),60))&amp;IF($Q416="","","-"&amp;TRIM(RIGHT(SUBSTITUTE(TRIM(SUBSTITUTE($Q416,CHAR(160)," "))," ",REPT(" ",60)),60)))&amp;IF($U416="","","-"&amp;TRIM(RIGHT(SUBSTITUTE(TRIM(SUBSTITUTE($U416,CHAR(160)," "))," ",REPT(" ",60)),60)))&amp;".jpg")</f>
        <v/>
      </c>
    </row>
    <row r="417" ht="14" customHeight="1">
      <c r="O417" s="196">
        <f>_xlfn.LET(_xlpm.d,_xlfn.XLOOKUP(M417,'[1]Birth Dates'!$A:$A,'[1]Birth Dates'!$B:$B,"",0),IF(_xlpm.d=0,"",_xlpm.d))</f>
        <v/>
      </c>
      <c r="P417" s="196">
        <f>IF(OR(O417="",A417="",NOT(ISNUMBER(O417)),O417&gt;A417),"",DATEDIF(O417,A417,"Y")&amp;" years, "&amp;DATEDIF(O417,A417,"YM")&amp;" months, "&amp;DATEDIF(O417,A417,"MD")&amp;" days")</f>
        <v/>
      </c>
      <c r="S417" s="196">
        <f>_xlfn.LET(_xlpm.d,_xlfn.XLOOKUP(Q417,'[1]Birth Dates'!$A:$A,'[1]Birth Dates'!$B:$B,"",0),IF(_xlpm.d=0,"",_xlpm.d))</f>
        <v/>
      </c>
      <c r="T417" s="196">
        <f>IF(OR(S417="",A417="",NOT(ISNUMBER(S417)),S417&gt;A417),"",DATEDIF(S417,A417,"Y")&amp;" years, "&amp;DATEDIF(S417,A417,"YM")&amp;" months, "&amp;DATEDIF(S417,A417,"MD")&amp;" days")</f>
        <v/>
      </c>
      <c r="W417" s="196">
        <f>_xlfn.LET(_xlpm.d,_xlfn.XLOOKUP(U417,'[1]Birth Dates'!$A:$A,'[1]Birth Dates'!$B:$B,"",0),IF(_xlpm.d=0,"",_xlpm.d))</f>
        <v/>
      </c>
      <c r="X417" s="196">
        <f>IF(OR(W417="",A417="",NOT(ISNUMBER(W417)),W417&gt;A417),"",DATEDIF(W417,A417,"Y")&amp;" years, "&amp;DATEDIF(W417,A417,"YM")&amp;" months, "&amp;DATEDIF(W417,A417,"MD")&amp;" days")</f>
        <v/>
      </c>
      <c r="AR417" s="175">
        <f>IF($B417="","",TEXT($A417,"yyyymmdd")&amp;"_P"&amp;$C417&amp;"_C"&amp;$F417&amp;"_"&amp;TRIM(RIGHT(SUBSTITUTE(TRIM(SUBSTITUTE($M417,CHAR(160)," "))," ",REPT(" ",60)),60))&amp;IF($Q417="","","-"&amp;TRIM(RIGHT(SUBSTITUTE(TRIM(SUBSTITUTE($Q417,CHAR(160)," "))," ",REPT(" ",60)),60)))&amp;IF($U417="","","-"&amp;TRIM(RIGHT(SUBSTITUTE(TRIM(SUBSTITUTE($U417,CHAR(160)," "))," ",REPT(" ",60)),60)))&amp;".jpg")</f>
        <v/>
      </c>
    </row>
    <row r="418" ht="14" customHeight="1">
      <c r="O418" s="196">
        <f>_xlfn.LET(_xlpm.d,_xlfn.XLOOKUP(M418,'[1]Birth Dates'!$A:$A,'[1]Birth Dates'!$B:$B,"",0),IF(_xlpm.d=0,"",_xlpm.d))</f>
        <v/>
      </c>
      <c r="P418" s="196">
        <f>IF(OR(O418="",A418="",NOT(ISNUMBER(O418)),O418&gt;A418),"",DATEDIF(O418,A418,"Y")&amp;" years, "&amp;DATEDIF(O418,A418,"YM")&amp;" months, "&amp;DATEDIF(O418,A418,"MD")&amp;" days")</f>
        <v/>
      </c>
      <c r="S418" s="196">
        <f>_xlfn.LET(_xlpm.d,_xlfn.XLOOKUP(Q418,'[1]Birth Dates'!$A:$A,'[1]Birth Dates'!$B:$B,"",0),IF(_xlpm.d=0,"",_xlpm.d))</f>
        <v/>
      </c>
      <c r="T418" s="196">
        <f>IF(OR(S418="",A418="",NOT(ISNUMBER(S418)),S418&gt;A418),"",DATEDIF(S418,A418,"Y")&amp;" years, "&amp;DATEDIF(S418,A418,"YM")&amp;" months, "&amp;DATEDIF(S418,A418,"MD")&amp;" days")</f>
        <v/>
      </c>
      <c r="W418" s="196">
        <f>_xlfn.LET(_xlpm.d,_xlfn.XLOOKUP(U418,'[1]Birth Dates'!$A:$A,'[1]Birth Dates'!$B:$B,"",0),IF(_xlpm.d=0,"",_xlpm.d))</f>
        <v/>
      </c>
      <c r="X418" s="196">
        <f>IF(OR(W418="",A418="",NOT(ISNUMBER(W418)),W418&gt;A418),"",DATEDIF(W418,A418,"Y")&amp;" years, "&amp;DATEDIF(W418,A418,"YM")&amp;" months, "&amp;DATEDIF(W418,A418,"MD")&amp;" days")</f>
        <v/>
      </c>
      <c r="AR418" s="175">
        <f>IF($B418="","",TEXT($A418,"yyyymmdd")&amp;"_P"&amp;$C418&amp;"_C"&amp;$F418&amp;"_"&amp;TRIM(RIGHT(SUBSTITUTE(TRIM(SUBSTITUTE($M418,CHAR(160)," "))," ",REPT(" ",60)),60))&amp;IF($Q418="","","-"&amp;TRIM(RIGHT(SUBSTITUTE(TRIM(SUBSTITUTE($Q418,CHAR(160)," "))," ",REPT(" ",60)),60)))&amp;IF($U418="","","-"&amp;TRIM(RIGHT(SUBSTITUTE(TRIM(SUBSTITUTE($U418,CHAR(160)," "))," ",REPT(" ",60)),60)))&amp;".jpg")</f>
        <v/>
      </c>
    </row>
    <row r="419" ht="14" customHeight="1">
      <c r="O419" s="196">
        <f>_xlfn.LET(_xlpm.d,_xlfn.XLOOKUP(M419,'[1]Birth Dates'!$A:$A,'[1]Birth Dates'!$B:$B,"",0),IF(_xlpm.d=0,"",_xlpm.d))</f>
        <v/>
      </c>
      <c r="P419" s="196">
        <f>IF(OR(O419="",A419="",NOT(ISNUMBER(O419)),O419&gt;A419),"",DATEDIF(O419,A419,"Y")&amp;" years, "&amp;DATEDIF(O419,A419,"YM")&amp;" months, "&amp;DATEDIF(O419,A419,"MD")&amp;" days")</f>
        <v/>
      </c>
      <c r="S419" s="196">
        <f>_xlfn.LET(_xlpm.d,_xlfn.XLOOKUP(Q419,'[1]Birth Dates'!$A:$A,'[1]Birth Dates'!$B:$B,"",0),IF(_xlpm.d=0,"",_xlpm.d))</f>
        <v/>
      </c>
      <c r="T419" s="196">
        <f>IF(OR(S419="",A419="",NOT(ISNUMBER(S419)),S419&gt;A419),"",DATEDIF(S419,A419,"Y")&amp;" years, "&amp;DATEDIF(S419,A419,"YM")&amp;" months, "&amp;DATEDIF(S419,A419,"MD")&amp;" days")</f>
        <v/>
      </c>
      <c r="W419" s="196">
        <f>_xlfn.LET(_xlpm.d,_xlfn.XLOOKUP(U419,'[1]Birth Dates'!$A:$A,'[1]Birth Dates'!$B:$B,"",0),IF(_xlpm.d=0,"",_xlpm.d))</f>
        <v/>
      </c>
      <c r="X419" s="196">
        <f>IF(OR(W419="",A419="",NOT(ISNUMBER(W419)),W419&gt;A419),"",DATEDIF(W419,A419,"Y")&amp;" years, "&amp;DATEDIF(W419,A419,"YM")&amp;" months, "&amp;DATEDIF(W419,A419,"MD")&amp;" days")</f>
        <v/>
      </c>
      <c r="AR419" s="175">
        <f>IF($B419="","",TEXT($A419,"yyyymmdd")&amp;"_P"&amp;$C419&amp;"_C"&amp;$F419&amp;"_"&amp;TRIM(RIGHT(SUBSTITUTE(TRIM(SUBSTITUTE($M419,CHAR(160)," "))," ",REPT(" ",60)),60))&amp;IF($Q419="","","-"&amp;TRIM(RIGHT(SUBSTITUTE(TRIM(SUBSTITUTE($Q419,CHAR(160)," "))," ",REPT(" ",60)),60)))&amp;IF($U419="","","-"&amp;TRIM(RIGHT(SUBSTITUTE(TRIM(SUBSTITUTE($U419,CHAR(160)," "))," ",REPT(" ",60)),60)))&amp;".jpg")</f>
        <v/>
      </c>
    </row>
    <row r="420" ht="14" customHeight="1">
      <c r="O420" s="196">
        <f>_xlfn.LET(_xlpm.d,_xlfn.XLOOKUP(M420,'[1]Birth Dates'!$A:$A,'[1]Birth Dates'!$B:$B,"",0),IF(_xlpm.d=0,"",_xlpm.d))</f>
        <v/>
      </c>
      <c r="P420" s="196">
        <f>IF(OR(O420="",A420="",NOT(ISNUMBER(O420)),O420&gt;A420),"",DATEDIF(O420,A420,"Y")&amp;" years, "&amp;DATEDIF(O420,A420,"YM")&amp;" months, "&amp;DATEDIF(O420,A420,"MD")&amp;" days")</f>
        <v/>
      </c>
      <c r="S420" s="196">
        <f>_xlfn.LET(_xlpm.d,_xlfn.XLOOKUP(Q420,'[1]Birth Dates'!$A:$A,'[1]Birth Dates'!$B:$B,"",0),IF(_xlpm.d=0,"",_xlpm.d))</f>
        <v/>
      </c>
      <c r="T420" s="196">
        <f>IF(OR(S420="",A420="",NOT(ISNUMBER(S420)),S420&gt;A420),"",DATEDIF(S420,A420,"Y")&amp;" years, "&amp;DATEDIF(S420,A420,"YM")&amp;" months, "&amp;DATEDIF(S420,A420,"MD")&amp;" days")</f>
        <v/>
      </c>
      <c r="W420" s="196">
        <f>_xlfn.LET(_xlpm.d,_xlfn.XLOOKUP(U420,'[1]Birth Dates'!$A:$A,'[1]Birth Dates'!$B:$B,"",0),IF(_xlpm.d=0,"",_xlpm.d))</f>
        <v/>
      </c>
      <c r="X420" s="196">
        <f>IF(OR(W420="",A420="",NOT(ISNUMBER(W420)),W420&gt;A420),"",DATEDIF(W420,A420,"Y")&amp;" years, "&amp;DATEDIF(W420,A420,"YM")&amp;" months, "&amp;DATEDIF(W420,A420,"MD")&amp;" days")</f>
        <v/>
      </c>
      <c r="AR420" s="175">
        <f>IF($B420="","",TEXT($A420,"yyyymmdd")&amp;"_P"&amp;$C420&amp;"_C"&amp;$F420&amp;"_"&amp;TRIM(RIGHT(SUBSTITUTE(TRIM(SUBSTITUTE($M420,CHAR(160)," "))," ",REPT(" ",60)),60))&amp;IF($Q420="","","-"&amp;TRIM(RIGHT(SUBSTITUTE(TRIM(SUBSTITUTE($Q420,CHAR(160)," "))," ",REPT(" ",60)),60)))&amp;IF($U420="","","-"&amp;TRIM(RIGHT(SUBSTITUTE(TRIM(SUBSTITUTE($U420,CHAR(160)," "))," ",REPT(" ",60)),60)))&amp;".jpg")</f>
        <v/>
      </c>
    </row>
    <row r="421" ht="14" customHeight="1">
      <c r="O421" s="196">
        <f>_xlfn.LET(_xlpm.d,_xlfn.XLOOKUP(M421,'[1]Birth Dates'!$A:$A,'[1]Birth Dates'!$B:$B,"",0),IF(_xlpm.d=0,"",_xlpm.d))</f>
        <v/>
      </c>
      <c r="P421" s="196">
        <f>IF(OR(O421="",A421="",NOT(ISNUMBER(O421)),O421&gt;A421),"",DATEDIF(O421,A421,"Y")&amp;" years, "&amp;DATEDIF(O421,A421,"YM")&amp;" months, "&amp;DATEDIF(O421,A421,"MD")&amp;" days")</f>
        <v/>
      </c>
      <c r="S421" s="196">
        <f>_xlfn.LET(_xlpm.d,_xlfn.XLOOKUP(Q421,'[1]Birth Dates'!$A:$A,'[1]Birth Dates'!$B:$B,"",0),IF(_xlpm.d=0,"",_xlpm.d))</f>
        <v/>
      </c>
      <c r="T421" s="196">
        <f>IF(OR(S421="",A421="",NOT(ISNUMBER(S421)),S421&gt;A421),"",DATEDIF(S421,A421,"Y")&amp;" years, "&amp;DATEDIF(S421,A421,"YM")&amp;" months, "&amp;DATEDIF(S421,A421,"MD")&amp;" days")</f>
        <v/>
      </c>
      <c r="W421" s="196">
        <f>_xlfn.LET(_xlpm.d,_xlfn.XLOOKUP(U421,'[1]Birth Dates'!$A:$A,'[1]Birth Dates'!$B:$B,"",0),IF(_xlpm.d=0,"",_xlpm.d))</f>
        <v/>
      </c>
      <c r="X421" s="196">
        <f>IF(OR(W421="",A421="",NOT(ISNUMBER(W421)),W421&gt;A421),"",DATEDIF(W421,A421,"Y")&amp;" years, "&amp;DATEDIF(W421,A421,"YM")&amp;" months, "&amp;DATEDIF(W421,A421,"MD")&amp;" days")</f>
        <v/>
      </c>
      <c r="AR421" s="175">
        <f>IF($B421="","",TEXT($A421,"yyyymmdd")&amp;"_P"&amp;$C421&amp;"_C"&amp;$F421&amp;"_"&amp;TRIM(RIGHT(SUBSTITUTE(TRIM(SUBSTITUTE($M421,CHAR(160)," "))," ",REPT(" ",60)),60))&amp;IF($Q421="","","-"&amp;TRIM(RIGHT(SUBSTITUTE(TRIM(SUBSTITUTE($Q421,CHAR(160)," "))," ",REPT(" ",60)),60)))&amp;IF($U421="","","-"&amp;TRIM(RIGHT(SUBSTITUTE(TRIM(SUBSTITUTE($U421,CHAR(160)," "))," ",REPT(" ",60)),60)))&amp;".jpg")</f>
        <v/>
      </c>
    </row>
    <row r="422" ht="14" customHeight="1">
      <c r="O422" s="196">
        <f>_xlfn.LET(_xlpm.d,_xlfn.XLOOKUP(M422,'[1]Birth Dates'!$A:$A,'[1]Birth Dates'!$B:$B,"",0),IF(_xlpm.d=0,"",_xlpm.d))</f>
        <v/>
      </c>
      <c r="P422" s="196">
        <f>IF(OR(O422="",A422="",NOT(ISNUMBER(O422)),O422&gt;A422),"",DATEDIF(O422,A422,"Y")&amp;" years, "&amp;DATEDIF(O422,A422,"YM")&amp;" months, "&amp;DATEDIF(O422,A422,"MD")&amp;" days")</f>
        <v/>
      </c>
      <c r="S422" s="196">
        <f>_xlfn.LET(_xlpm.d,_xlfn.XLOOKUP(Q422,'[1]Birth Dates'!$A:$A,'[1]Birth Dates'!$B:$B,"",0),IF(_xlpm.d=0,"",_xlpm.d))</f>
        <v/>
      </c>
      <c r="T422" s="196">
        <f>IF(OR(S422="",A422="",NOT(ISNUMBER(S422)),S422&gt;A422),"",DATEDIF(S422,A422,"Y")&amp;" years, "&amp;DATEDIF(S422,A422,"YM")&amp;" months, "&amp;DATEDIF(S422,A422,"MD")&amp;" days")</f>
        <v/>
      </c>
      <c r="W422" s="196">
        <f>_xlfn.LET(_xlpm.d,_xlfn.XLOOKUP(U422,'[1]Birth Dates'!$A:$A,'[1]Birth Dates'!$B:$B,"",0),IF(_xlpm.d=0,"",_xlpm.d))</f>
        <v/>
      </c>
      <c r="X422" s="196">
        <f>IF(OR(W422="",A422="",NOT(ISNUMBER(W422)),W422&gt;A422),"",DATEDIF(W422,A422,"Y")&amp;" years, "&amp;DATEDIF(W422,A422,"YM")&amp;" months, "&amp;DATEDIF(W422,A422,"MD")&amp;" days")</f>
        <v/>
      </c>
      <c r="AR422" s="175">
        <f>IF($B422="","",TEXT($A422,"yyyymmdd")&amp;"_P"&amp;$C422&amp;"_C"&amp;$F422&amp;"_"&amp;TRIM(RIGHT(SUBSTITUTE(TRIM(SUBSTITUTE($M422,CHAR(160)," "))," ",REPT(" ",60)),60))&amp;IF($Q422="","","-"&amp;TRIM(RIGHT(SUBSTITUTE(TRIM(SUBSTITUTE($Q422,CHAR(160)," "))," ",REPT(" ",60)),60)))&amp;IF($U422="","","-"&amp;TRIM(RIGHT(SUBSTITUTE(TRIM(SUBSTITUTE($U422,CHAR(160)," "))," ",REPT(" ",60)),60)))&amp;".jpg")</f>
        <v/>
      </c>
    </row>
    <row r="423" ht="14" customHeight="1">
      <c r="O423" s="196">
        <f>_xlfn.LET(_xlpm.d,_xlfn.XLOOKUP(M423,'[1]Birth Dates'!$A:$A,'[1]Birth Dates'!$B:$B,"",0),IF(_xlpm.d=0,"",_xlpm.d))</f>
        <v/>
      </c>
      <c r="P423" s="196">
        <f>IF(OR(O423="",A423="",NOT(ISNUMBER(O423)),O423&gt;A423),"",DATEDIF(O423,A423,"Y")&amp;" years, "&amp;DATEDIF(O423,A423,"YM")&amp;" months, "&amp;DATEDIF(O423,A423,"MD")&amp;" days")</f>
        <v/>
      </c>
      <c r="S423" s="196">
        <f>_xlfn.LET(_xlpm.d,_xlfn.XLOOKUP(Q423,'[1]Birth Dates'!$A:$A,'[1]Birth Dates'!$B:$B,"",0),IF(_xlpm.d=0,"",_xlpm.d))</f>
        <v/>
      </c>
      <c r="T423" s="196">
        <f>IF(OR(S423="",A423="",NOT(ISNUMBER(S423)),S423&gt;A423),"",DATEDIF(S423,A423,"Y")&amp;" years, "&amp;DATEDIF(S423,A423,"YM")&amp;" months, "&amp;DATEDIF(S423,A423,"MD")&amp;" days")</f>
        <v/>
      </c>
      <c r="W423" s="196">
        <f>_xlfn.LET(_xlpm.d,_xlfn.XLOOKUP(U423,'[1]Birth Dates'!$A:$A,'[1]Birth Dates'!$B:$B,"",0),IF(_xlpm.d=0,"",_xlpm.d))</f>
        <v/>
      </c>
      <c r="X423" s="196">
        <f>IF(OR(W423="",A423="",NOT(ISNUMBER(W423)),W423&gt;A423),"",DATEDIF(W423,A423,"Y")&amp;" years, "&amp;DATEDIF(W423,A423,"YM")&amp;" months, "&amp;DATEDIF(W423,A423,"MD")&amp;" days")</f>
        <v/>
      </c>
      <c r="AR423" s="175">
        <f>IF($B423="","",TEXT($A423,"yyyymmdd")&amp;"_P"&amp;$C423&amp;"_C"&amp;$F423&amp;"_"&amp;TRIM(RIGHT(SUBSTITUTE(TRIM(SUBSTITUTE($M423,CHAR(160)," "))," ",REPT(" ",60)),60))&amp;IF($Q423="","","-"&amp;TRIM(RIGHT(SUBSTITUTE(TRIM(SUBSTITUTE($Q423,CHAR(160)," "))," ",REPT(" ",60)),60)))&amp;IF($U423="","","-"&amp;TRIM(RIGHT(SUBSTITUTE(TRIM(SUBSTITUTE($U423,CHAR(160)," "))," ",REPT(" ",60)),60)))&amp;".jpg")</f>
        <v/>
      </c>
    </row>
    <row r="424" ht="14" customHeight="1">
      <c r="O424" s="196">
        <f>_xlfn.LET(_xlpm.d,_xlfn.XLOOKUP(M424,'[1]Birth Dates'!$A:$A,'[1]Birth Dates'!$B:$B,"",0),IF(_xlpm.d=0,"",_xlpm.d))</f>
        <v/>
      </c>
      <c r="P424" s="196">
        <f>IF(OR(O424="",A424="",NOT(ISNUMBER(O424)),O424&gt;A424),"",DATEDIF(O424,A424,"Y")&amp;" years, "&amp;DATEDIF(O424,A424,"YM")&amp;" months, "&amp;DATEDIF(O424,A424,"MD")&amp;" days")</f>
        <v/>
      </c>
      <c r="S424" s="196">
        <f>_xlfn.LET(_xlpm.d,_xlfn.XLOOKUP(Q424,'[1]Birth Dates'!$A:$A,'[1]Birth Dates'!$B:$B,"",0),IF(_xlpm.d=0,"",_xlpm.d))</f>
        <v/>
      </c>
      <c r="T424" s="196">
        <f>IF(OR(S424="",A424="",NOT(ISNUMBER(S424)),S424&gt;A424),"",DATEDIF(S424,A424,"Y")&amp;" years, "&amp;DATEDIF(S424,A424,"YM")&amp;" months, "&amp;DATEDIF(S424,A424,"MD")&amp;" days")</f>
        <v/>
      </c>
      <c r="W424" s="196">
        <f>_xlfn.LET(_xlpm.d,_xlfn.XLOOKUP(U424,'[1]Birth Dates'!$A:$A,'[1]Birth Dates'!$B:$B,"",0),IF(_xlpm.d=0,"",_xlpm.d))</f>
        <v/>
      </c>
      <c r="X424" s="196">
        <f>IF(OR(W424="",A424="",NOT(ISNUMBER(W424)),W424&gt;A424),"",DATEDIF(W424,A424,"Y")&amp;" years, "&amp;DATEDIF(W424,A424,"YM")&amp;" months, "&amp;DATEDIF(W424,A424,"MD")&amp;" days")</f>
        <v/>
      </c>
      <c r="AR424" s="175">
        <f>IF($B424="","",TEXT($A424,"yyyymmdd")&amp;"_P"&amp;$C424&amp;"_C"&amp;$F424&amp;"_"&amp;TRIM(RIGHT(SUBSTITUTE(TRIM(SUBSTITUTE($M424,CHAR(160)," "))," ",REPT(" ",60)),60))&amp;IF($Q424="","","-"&amp;TRIM(RIGHT(SUBSTITUTE(TRIM(SUBSTITUTE($Q424,CHAR(160)," "))," ",REPT(" ",60)),60)))&amp;IF($U424="","","-"&amp;TRIM(RIGHT(SUBSTITUTE(TRIM(SUBSTITUTE($U424,CHAR(160)," "))," ",REPT(" ",60)),60)))&amp;".jpg")</f>
        <v/>
      </c>
    </row>
    <row r="425" ht="14" customHeight="1">
      <c r="O425" s="196">
        <f>_xlfn.LET(_xlpm.d,_xlfn.XLOOKUP(M425,'[1]Birth Dates'!$A:$A,'[1]Birth Dates'!$B:$B,"",0),IF(_xlpm.d=0,"",_xlpm.d))</f>
        <v/>
      </c>
      <c r="P425" s="196">
        <f>IF(OR(O425="",A425="",NOT(ISNUMBER(O425)),O425&gt;A425),"",DATEDIF(O425,A425,"Y")&amp;" years, "&amp;DATEDIF(O425,A425,"YM")&amp;" months, "&amp;DATEDIF(O425,A425,"MD")&amp;" days")</f>
        <v/>
      </c>
      <c r="S425" s="196">
        <f>_xlfn.LET(_xlpm.d,_xlfn.XLOOKUP(Q425,'[1]Birth Dates'!$A:$A,'[1]Birth Dates'!$B:$B,"",0),IF(_xlpm.d=0,"",_xlpm.d))</f>
        <v/>
      </c>
      <c r="T425" s="196">
        <f>IF(OR(S425="",A425="",NOT(ISNUMBER(S425)),S425&gt;A425),"",DATEDIF(S425,A425,"Y")&amp;" years, "&amp;DATEDIF(S425,A425,"YM")&amp;" months, "&amp;DATEDIF(S425,A425,"MD")&amp;" days")</f>
        <v/>
      </c>
      <c r="W425" s="196">
        <f>_xlfn.LET(_xlpm.d,_xlfn.XLOOKUP(U425,'[1]Birth Dates'!$A:$A,'[1]Birth Dates'!$B:$B,"",0),IF(_xlpm.d=0,"",_xlpm.d))</f>
        <v/>
      </c>
      <c r="X425" s="196">
        <f>IF(OR(W425="",A425="",NOT(ISNUMBER(W425)),W425&gt;A425),"",DATEDIF(W425,A425,"Y")&amp;" years, "&amp;DATEDIF(W425,A425,"YM")&amp;" months, "&amp;DATEDIF(W425,A425,"MD")&amp;" days")</f>
        <v/>
      </c>
      <c r="AR425" s="175">
        <f>IF($B425="","",TEXT($A425,"yyyymmdd")&amp;"_P"&amp;$C425&amp;"_C"&amp;$F425&amp;"_"&amp;TRIM(RIGHT(SUBSTITUTE(TRIM(SUBSTITUTE($M425,CHAR(160)," "))," ",REPT(" ",60)),60))&amp;IF($Q425="","","-"&amp;TRIM(RIGHT(SUBSTITUTE(TRIM(SUBSTITUTE($Q425,CHAR(160)," "))," ",REPT(" ",60)),60)))&amp;IF($U425="","","-"&amp;TRIM(RIGHT(SUBSTITUTE(TRIM(SUBSTITUTE($U425,CHAR(160)," "))," ",REPT(" ",60)),60)))&amp;".jpg")</f>
        <v/>
      </c>
    </row>
    <row r="426" ht="14" customHeight="1">
      <c r="O426" s="196">
        <f>_xlfn.LET(_xlpm.d,_xlfn.XLOOKUP(M426,'[1]Birth Dates'!$A:$A,'[1]Birth Dates'!$B:$B,"",0),IF(_xlpm.d=0,"",_xlpm.d))</f>
        <v/>
      </c>
      <c r="P426" s="196">
        <f>IF(OR(O426="",A426="",NOT(ISNUMBER(O426)),O426&gt;A426),"",DATEDIF(O426,A426,"Y")&amp;" years, "&amp;DATEDIF(O426,A426,"YM")&amp;" months, "&amp;DATEDIF(O426,A426,"MD")&amp;" days")</f>
        <v/>
      </c>
      <c r="S426" s="196">
        <f>_xlfn.LET(_xlpm.d,_xlfn.XLOOKUP(Q426,'[1]Birth Dates'!$A:$A,'[1]Birth Dates'!$B:$B,"",0),IF(_xlpm.d=0,"",_xlpm.d))</f>
        <v/>
      </c>
      <c r="T426" s="196">
        <f>IF(OR(S426="",A426="",NOT(ISNUMBER(S426)),S426&gt;A426),"",DATEDIF(S426,A426,"Y")&amp;" years, "&amp;DATEDIF(S426,A426,"YM")&amp;" months, "&amp;DATEDIF(S426,A426,"MD")&amp;" days")</f>
        <v/>
      </c>
      <c r="W426" s="196">
        <f>_xlfn.LET(_xlpm.d,_xlfn.XLOOKUP(U426,'[1]Birth Dates'!$A:$A,'[1]Birth Dates'!$B:$B,"",0),IF(_xlpm.d=0,"",_xlpm.d))</f>
        <v/>
      </c>
      <c r="X426" s="196">
        <f>IF(OR(W426="",A426="",NOT(ISNUMBER(W426)),W426&gt;A426),"",DATEDIF(W426,A426,"Y")&amp;" years, "&amp;DATEDIF(W426,A426,"YM")&amp;" months, "&amp;DATEDIF(W426,A426,"MD")&amp;" days")</f>
        <v/>
      </c>
      <c r="AR426" s="175">
        <f>IF($B426="","",TEXT($A426,"yyyymmdd")&amp;"_P"&amp;$C426&amp;"_C"&amp;$F426&amp;"_"&amp;TRIM(RIGHT(SUBSTITUTE(TRIM(SUBSTITUTE($M426,CHAR(160)," "))," ",REPT(" ",60)),60))&amp;IF($Q426="","","-"&amp;TRIM(RIGHT(SUBSTITUTE(TRIM(SUBSTITUTE($Q426,CHAR(160)," "))," ",REPT(" ",60)),60)))&amp;IF($U426="","","-"&amp;TRIM(RIGHT(SUBSTITUTE(TRIM(SUBSTITUTE($U426,CHAR(160)," "))," ",REPT(" ",60)),60)))&amp;".jpg")</f>
        <v/>
      </c>
    </row>
    <row r="427" ht="14" customHeight="1">
      <c r="O427" s="196">
        <f>_xlfn.LET(_xlpm.d,_xlfn.XLOOKUP(M427,'[1]Birth Dates'!$A:$A,'[1]Birth Dates'!$B:$B,"",0),IF(_xlpm.d=0,"",_xlpm.d))</f>
        <v/>
      </c>
      <c r="P427" s="196">
        <f>IF(OR(O427="",A427="",NOT(ISNUMBER(O427)),O427&gt;A427),"",DATEDIF(O427,A427,"Y")&amp;" years, "&amp;DATEDIF(O427,A427,"YM")&amp;" months, "&amp;DATEDIF(O427,A427,"MD")&amp;" days")</f>
        <v/>
      </c>
      <c r="S427" s="196">
        <f>_xlfn.LET(_xlpm.d,_xlfn.XLOOKUP(Q427,'[1]Birth Dates'!$A:$A,'[1]Birth Dates'!$B:$B,"",0),IF(_xlpm.d=0,"",_xlpm.d))</f>
        <v/>
      </c>
      <c r="T427" s="196">
        <f>IF(OR(S427="",A427="",NOT(ISNUMBER(S427)),S427&gt;A427),"",DATEDIF(S427,A427,"Y")&amp;" years, "&amp;DATEDIF(S427,A427,"YM")&amp;" months, "&amp;DATEDIF(S427,A427,"MD")&amp;" days")</f>
        <v/>
      </c>
      <c r="W427" s="196">
        <f>_xlfn.LET(_xlpm.d,_xlfn.XLOOKUP(U427,'[1]Birth Dates'!$A:$A,'[1]Birth Dates'!$B:$B,"",0),IF(_xlpm.d=0,"",_xlpm.d))</f>
        <v/>
      </c>
      <c r="X427" s="196">
        <f>IF(OR(W427="",A427="",NOT(ISNUMBER(W427)),W427&gt;A427),"",DATEDIF(W427,A427,"Y")&amp;" years, "&amp;DATEDIF(W427,A427,"YM")&amp;" months, "&amp;DATEDIF(W427,A427,"MD")&amp;" days")</f>
        <v/>
      </c>
      <c r="AR427" s="175">
        <f>IF($B427="","",TEXT($A427,"yyyymmdd")&amp;"_P"&amp;$C427&amp;"_C"&amp;$F427&amp;"_"&amp;TRIM(RIGHT(SUBSTITUTE(TRIM(SUBSTITUTE($M427,CHAR(160)," "))," ",REPT(" ",60)),60))&amp;IF($Q427="","","-"&amp;TRIM(RIGHT(SUBSTITUTE(TRIM(SUBSTITUTE($Q427,CHAR(160)," "))," ",REPT(" ",60)),60)))&amp;IF($U427="","","-"&amp;TRIM(RIGHT(SUBSTITUTE(TRIM(SUBSTITUTE($U427,CHAR(160)," "))," ",REPT(" ",60)),60)))&amp;".jpg")</f>
        <v/>
      </c>
    </row>
    <row r="428" ht="14" customHeight="1">
      <c r="O428" s="196">
        <f>_xlfn.LET(_xlpm.d,_xlfn.XLOOKUP(M428,'[1]Birth Dates'!$A:$A,'[1]Birth Dates'!$B:$B,"",0),IF(_xlpm.d=0,"",_xlpm.d))</f>
        <v/>
      </c>
      <c r="P428" s="196">
        <f>IF(OR(O428="",A428="",NOT(ISNUMBER(O428)),O428&gt;A428),"",DATEDIF(O428,A428,"Y")&amp;" years, "&amp;DATEDIF(O428,A428,"YM")&amp;" months, "&amp;DATEDIF(O428,A428,"MD")&amp;" days")</f>
        <v/>
      </c>
      <c r="S428" s="196">
        <f>_xlfn.LET(_xlpm.d,_xlfn.XLOOKUP(Q428,'[1]Birth Dates'!$A:$A,'[1]Birth Dates'!$B:$B,"",0),IF(_xlpm.d=0,"",_xlpm.d))</f>
        <v/>
      </c>
      <c r="T428" s="196">
        <f>IF(OR(S428="",A428="",NOT(ISNUMBER(S428)),S428&gt;A428),"",DATEDIF(S428,A428,"Y")&amp;" years, "&amp;DATEDIF(S428,A428,"YM")&amp;" months, "&amp;DATEDIF(S428,A428,"MD")&amp;" days")</f>
        <v/>
      </c>
      <c r="W428" s="196">
        <f>_xlfn.LET(_xlpm.d,_xlfn.XLOOKUP(U428,'[1]Birth Dates'!$A:$A,'[1]Birth Dates'!$B:$B,"",0),IF(_xlpm.d=0,"",_xlpm.d))</f>
        <v/>
      </c>
      <c r="X428" s="196">
        <f>IF(OR(W428="",A428="",NOT(ISNUMBER(W428)),W428&gt;A428),"",DATEDIF(W428,A428,"Y")&amp;" years, "&amp;DATEDIF(W428,A428,"YM")&amp;" months, "&amp;DATEDIF(W428,A428,"MD")&amp;" days")</f>
        <v/>
      </c>
      <c r="AR428" s="175">
        <f>IF($B428="","",TEXT($A428,"yyyymmdd")&amp;"_P"&amp;$C428&amp;"_C"&amp;$F428&amp;"_"&amp;TRIM(RIGHT(SUBSTITUTE(TRIM(SUBSTITUTE($M428,CHAR(160)," "))," ",REPT(" ",60)),60))&amp;IF($Q428="","","-"&amp;TRIM(RIGHT(SUBSTITUTE(TRIM(SUBSTITUTE($Q428,CHAR(160)," "))," ",REPT(" ",60)),60)))&amp;IF($U428="","","-"&amp;TRIM(RIGHT(SUBSTITUTE(TRIM(SUBSTITUTE($U428,CHAR(160)," "))," ",REPT(" ",60)),60)))&amp;".jpg")</f>
        <v/>
      </c>
    </row>
    <row r="429" ht="14" customHeight="1">
      <c r="O429" s="196">
        <f>_xlfn.LET(_xlpm.d,_xlfn.XLOOKUP(M429,'[1]Birth Dates'!$A:$A,'[1]Birth Dates'!$B:$B,"",0),IF(_xlpm.d=0,"",_xlpm.d))</f>
        <v/>
      </c>
      <c r="P429" s="196">
        <f>IF(OR(O429="",A429="",NOT(ISNUMBER(O429)),O429&gt;A429),"",DATEDIF(O429,A429,"Y")&amp;" years, "&amp;DATEDIF(O429,A429,"YM")&amp;" months, "&amp;DATEDIF(O429,A429,"MD")&amp;" days")</f>
        <v/>
      </c>
      <c r="S429" s="196">
        <f>_xlfn.LET(_xlpm.d,_xlfn.XLOOKUP(Q429,'[1]Birth Dates'!$A:$A,'[1]Birth Dates'!$B:$B,"",0),IF(_xlpm.d=0,"",_xlpm.d))</f>
        <v/>
      </c>
      <c r="T429" s="196">
        <f>IF(OR(S429="",A429="",NOT(ISNUMBER(S429)),S429&gt;A429),"",DATEDIF(S429,A429,"Y")&amp;" years, "&amp;DATEDIF(S429,A429,"YM")&amp;" months, "&amp;DATEDIF(S429,A429,"MD")&amp;" days")</f>
        <v/>
      </c>
      <c r="W429" s="196">
        <f>_xlfn.LET(_xlpm.d,_xlfn.XLOOKUP(U429,'[1]Birth Dates'!$A:$A,'[1]Birth Dates'!$B:$B,"",0),IF(_xlpm.d=0,"",_xlpm.d))</f>
        <v/>
      </c>
      <c r="X429" s="196">
        <f>IF(OR(W429="",A429="",NOT(ISNUMBER(W429)),W429&gt;A429),"",DATEDIF(W429,A429,"Y")&amp;" years, "&amp;DATEDIF(W429,A429,"YM")&amp;" months, "&amp;DATEDIF(W429,A429,"MD")&amp;" days")</f>
        <v/>
      </c>
      <c r="AR429" s="175">
        <f>IF($B429="","",TEXT($A429,"yyyymmdd")&amp;"_P"&amp;$C429&amp;"_C"&amp;$F429&amp;"_"&amp;TRIM(RIGHT(SUBSTITUTE(TRIM(SUBSTITUTE($M429,CHAR(160)," "))," ",REPT(" ",60)),60))&amp;IF($Q429="","","-"&amp;TRIM(RIGHT(SUBSTITUTE(TRIM(SUBSTITUTE($Q429,CHAR(160)," "))," ",REPT(" ",60)),60)))&amp;IF($U429="","","-"&amp;TRIM(RIGHT(SUBSTITUTE(TRIM(SUBSTITUTE($U429,CHAR(160)," "))," ",REPT(" ",60)),60)))&amp;".jpg")</f>
        <v/>
      </c>
    </row>
    <row r="430" ht="14" customHeight="1">
      <c r="O430" s="196">
        <f>_xlfn.LET(_xlpm.d,_xlfn.XLOOKUP(M430,'[1]Birth Dates'!$A:$A,'[1]Birth Dates'!$B:$B,"",0),IF(_xlpm.d=0,"",_xlpm.d))</f>
        <v/>
      </c>
      <c r="P430" s="196">
        <f>IF(OR(O430="",A430="",NOT(ISNUMBER(O430)),O430&gt;A430),"",DATEDIF(O430,A430,"Y")&amp;" years, "&amp;DATEDIF(O430,A430,"YM")&amp;" months, "&amp;DATEDIF(O430,A430,"MD")&amp;" days")</f>
        <v/>
      </c>
      <c r="S430" s="196">
        <f>_xlfn.LET(_xlpm.d,_xlfn.XLOOKUP(Q430,'[1]Birth Dates'!$A:$A,'[1]Birth Dates'!$B:$B,"",0),IF(_xlpm.d=0,"",_xlpm.d))</f>
        <v/>
      </c>
      <c r="T430" s="196">
        <f>IF(OR(S430="",A430="",NOT(ISNUMBER(S430)),S430&gt;A430),"",DATEDIF(S430,A430,"Y")&amp;" years, "&amp;DATEDIF(S430,A430,"YM")&amp;" months, "&amp;DATEDIF(S430,A430,"MD")&amp;" days")</f>
        <v/>
      </c>
      <c r="W430" s="196">
        <f>_xlfn.LET(_xlpm.d,_xlfn.XLOOKUP(U430,'[1]Birth Dates'!$A:$A,'[1]Birth Dates'!$B:$B,"",0),IF(_xlpm.d=0,"",_xlpm.d))</f>
        <v/>
      </c>
      <c r="X430" s="196">
        <f>IF(OR(W430="",A430="",NOT(ISNUMBER(W430)),W430&gt;A430),"",DATEDIF(W430,A430,"Y")&amp;" years, "&amp;DATEDIF(W430,A430,"YM")&amp;" months, "&amp;DATEDIF(W430,A430,"MD")&amp;" days")</f>
        <v/>
      </c>
      <c r="AR430" s="175">
        <f>IF($B430="","",TEXT($A430,"yyyymmdd")&amp;"_P"&amp;$C430&amp;"_C"&amp;$F430&amp;"_"&amp;TRIM(RIGHT(SUBSTITUTE(TRIM(SUBSTITUTE($M430,CHAR(160)," "))," ",REPT(" ",60)),60))&amp;IF($Q430="","","-"&amp;TRIM(RIGHT(SUBSTITUTE(TRIM(SUBSTITUTE($Q430,CHAR(160)," "))," ",REPT(" ",60)),60)))&amp;IF($U430="","","-"&amp;TRIM(RIGHT(SUBSTITUTE(TRIM(SUBSTITUTE($U430,CHAR(160)," "))," ",REPT(" ",60)),60)))&amp;".jpg")</f>
        <v/>
      </c>
    </row>
    <row r="431" ht="14" customHeight="1">
      <c r="O431" s="196">
        <f>_xlfn.LET(_xlpm.d,_xlfn.XLOOKUP(M431,'[1]Birth Dates'!$A:$A,'[1]Birth Dates'!$B:$B,"",0),IF(_xlpm.d=0,"",_xlpm.d))</f>
        <v/>
      </c>
      <c r="P431" s="196">
        <f>IF(OR(O431="",A431="",NOT(ISNUMBER(O431)),O431&gt;A431),"",DATEDIF(O431,A431,"Y")&amp;" years, "&amp;DATEDIF(O431,A431,"YM")&amp;" months, "&amp;DATEDIF(O431,A431,"MD")&amp;" days")</f>
        <v/>
      </c>
      <c r="S431" s="196">
        <f>_xlfn.LET(_xlpm.d,_xlfn.XLOOKUP(Q431,'[1]Birth Dates'!$A:$A,'[1]Birth Dates'!$B:$B,"",0),IF(_xlpm.d=0,"",_xlpm.d))</f>
        <v/>
      </c>
      <c r="T431" s="196">
        <f>IF(OR(S431="",A431="",NOT(ISNUMBER(S431)),S431&gt;A431),"",DATEDIF(S431,A431,"Y")&amp;" years, "&amp;DATEDIF(S431,A431,"YM")&amp;" months, "&amp;DATEDIF(S431,A431,"MD")&amp;" days")</f>
        <v/>
      </c>
      <c r="W431" s="196">
        <f>_xlfn.LET(_xlpm.d,_xlfn.XLOOKUP(U431,'[1]Birth Dates'!$A:$A,'[1]Birth Dates'!$B:$B,"",0),IF(_xlpm.d=0,"",_xlpm.d))</f>
        <v/>
      </c>
      <c r="X431" s="196">
        <f>IF(OR(W431="",A431="",NOT(ISNUMBER(W431)),W431&gt;A431),"",DATEDIF(W431,A431,"Y")&amp;" years, "&amp;DATEDIF(W431,A431,"YM")&amp;" months, "&amp;DATEDIF(W431,A431,"MD")&amp;" days")</f>
        <v/>
      </c>
      <c r="AR431" s="175">
        <f>IF($B431="","",TEXT($A431,"yyyymmdd")&amp;"_P"&amp;$C431&amp;"_C"&amp;$F431&amp;"_"&amp;TRIM(RIGHT(SUBSTITUTE(TRIM(SUBSTITUTE($M431,CHAR(160)," "))," ",REPT(" ",60)),60))&amp;IF($Q431="","","-"&amp;TRIM(RIGHT(SUBSTITUTE(TRIM(SUBSTITUTE($Q431,CHAR(160)," "))," ",REPT(" ",60)),60)))&amp;IF($U431="","","-"&amp;TRIM(RIGHT(SUBSTITUTE(TRIM(SUBSTITUTE($U431,CHAR(160)," "))," ",REPT(" ",60)),60)))&amp;".jpg")</f>
        <v/>
      </c>
    </row>
    <row r="432" ht="14" customHeight="1">
      <c r="O432" s="196">
        <f>_xlfn.LET(_xlpm.d,_xlfn.XLOOKUP(M432,'[1]Birth Dates'!$A:$A,'[1]Birth Dates'!$B:$B,"",0),IF(_xlpm.d=0,"",_xlpm.d))</f>
        <v/>
      </c>
      <c r="P432" s="196">
        <f>IF(OR(O432="",A432="",NOT(ISNUMBER(O432)),O432&gt;A432),"",DATEDIF(O432,A432,"Y")&amp;" years, "&amp;DATEDIF(O432,A432,"YM")&amp;" months, "&amp;DATEDIF(O432,A432,"MD")&amp;" days")</f>
        <v/>
      </c>
      <c r="S432" s="196">
        <f>_xlfn.LET(_xlpm.d,_xlfn.XLOOKUP(Q432,'[1]Birth Dates'!$A:$A,'[1]Birth Dates'!$B:$B,"",0),IF(_xlpm.d=0,"",_xlpm.d))</f>
        <v/>
      </c>
      <c r="T432" s="196">
        <f>IF(OR(S432="",A432="",NOT(ISNUMBER(S432)),S432&gt;A432),"",DATEDIF(S432,A432,"Y")&amp;" years, "&amp;DATEDIF(S432,A432,"YM")&amp;" months, "&amp;DATEDIF(S432,A432,"MD")&amp;" days")</f>
        <v/>
      </c>
      <c r="W432" s="196">
        <f>_xlfn.LET(_xlpm.d,_xlfn.XLOOKUP(U432,'[1]Birth Dates'!$A:$A,'[1]Birth Dates'!$B:$B,"",0),IF(_xlpm.d=0,"",_xlpm.d))</f>
        <v/>
      </c>
      <c r="X432" s="196">
        <f>IF(OR(W432="",A432="",NOT(ISNUMBER(W432)),W432&gt;A432),"",DATEDIF(W432,A432,"Y")&amp;" years, "&amp;DATEDIF(W432,A432,"YM")&amp;" months, "&amp;DATEDIF(W432,A432,"MD")&amp;" days")</f>
        <v/>
      </c>
      <c r="AR432" s="175">
        <f>IF($B432="","",TEXT($A432,"yyyymmdd")&amp;"_P"&amp;$C432&amp;"_C"&amp;$F432&amp;"_"&amp;TRIM(RIGHT(SUBSTITUTE(TRIM(SUBSTITUTE($M432,CHAR(160)," "))," ",REPT(" ",60)),60))&amp;IF($Q432="","","-"&amp;TRIM(RIGHT(SUBSTITUTE(TRIM(SUBSTITUTE($Q432,CHAR(160)," "))," ",REPT(" ",60)),60)))&amp;IF($U432="","","-"&amp;TRIM(RIGHT(SUBSTITUTE(TRIM(SUBSTITUTE($U432,CHAR(160)," "))," ",REPT(" ",60)),60)))&amp;".jpg")</f>
        <v/>
      </c>
    </row>
    <row r="433" ht="14" customHeight="1">
      <c r="O433" s="196">
        <f>_xlfn.LET(_xlpm.d,_xlfn.XLOOKUP(M433,'[1]Birth Dates'!$A:$A,'[1]Birth Dates'!$B:$B,"",0),IF(_xlpm.d=0,"",_xlpm.d))</f>
        <v/>
      </c>
      <c r="P433" s="196">
        <f>IF(OR(O433="",A433="",NOT(ISNUMBER(O433)),O433&gt;A433),"",DATEDIF(O433,A433,"Y")&amp;" years, "&amp;DATEDIF(O433,A433,"YM")&amp;" months, "&amp;DATEDIF(O433,A433,"MD")&amp;" days")</f>
        <v/>
      </c>
      <c r="S433" s="196">
        <f>_xlfn.LET(_xlpm.d,_xlfn.XLOOKUP(Q433,'[1]Birth Dates'!$A:$A,'[1]Birth Dates'!$B:$B,"",0),IF(_xlpm.d=0,"",_xlpm.d))</f>
        <v/>
      </c>
      <c r="T433" s="196">
        <f>IF(OR(S433="",A433="",NOT(ISNUMBER(S433)),S433&gt;A433),"",DATEDIF(S433,A433,"Y")&amp;" years, "&amp;DATEDIF(S433,A433,"YM")&amp;" months, "&amp;DATEDIF(S433,A433,"MD")&amp;" days")</f>
        <v/>
      </c>
      <c r="W433" s="196">
        <f>_xlfn.LET(_xlpm.d,_xlfn.XLOOKUP(U433,'[1]Birth Dates'!$A:$A,'[1]Birth Dates'!$B:$B,"",0),IF(_xlpm.d=0,"",_xlpm.d))</f>
        <v/>
      </c>
      <c r="X433" s="196">
        <f>IF(OR(W433="",A433="",NOT(ISNUMBER(W433)),W433&gt;A433),"",DATEDIF(W433,A433,"Y")&amp;" years, "&amp;DATEDIF(W433,A433,"YM")&amp;" months, "&amp;DATEDIF(W433,A433,"MD")&amp;" days")</f>
        <v/>
      </c>
      <c r="AR433" s="175">
        <f>IF($B433="","",TEXT($A433,"yyyymmdd")&amp;"_P"&amp;$C433&amp;"_C"&amp;$F433&amp;"_"&amp;TRIM(RIGHT(SUBSTITUTE(TRIM(SUBSTITUTE($M433,CHAR(160)," "))," ",REPT(" ",60)),60))&amp;IF($Q433="","","-"&amp;TRIM(RIGHT(SUBSTITUTE(TRIM(SUBSTITUTE($Q433,CHAR(160)," "))," ",REPT(" ",60)),60)))&amp;IF($U433="","","-"&amp;TRIM(RIGHT(SUBSTITUTE(TRIM(SUBSTITUTE($U433,CHAR(160)," "))," ",REPT(" ",60)),60)))&amp;".jpg")</f>
        <v/>
      </c>
    </row>
    <row r="434" ht="14" customHeight="1">
      <c r="O434" s="196">
        <f>_xlfn.LET(_xlpm.d,_xlfn.XLOOKUP(M434,'[1]Birth Dates'!$A:$A,'[1]Birth Dates'!$B:$B,"",0),IF(_xlpm.d=0,"",_xlpm.d))</f>
        <v/>
      </c>
      <c r="P434" s="196">
        <f>IF(OR(O434="",A434="",NOT(ISNUMBER(O434)),O434&gt;A434),"",DATEDIF(O434,A434,"Y")&amp;" years, "&amp;DATEDIF(O434,A434,"YM")&amp;" months, "&amp;DATEDIF(O434,A434,"MD")&amp;" days")</f>
        <v/>
      </c>
      <c r="S434" s="196">
        <f>_xlfn.LET(_xlpm.d,_xlfn.XLOOKUP(Q434,'[1]Birth Dates'!$A:$A,'[1]Birth Dates'!$B:$B,"",0),IF(_xlpm.d=0,"",_xlpm.d))</f>
        <v/>
      </c>
      <c r="T434" s="196">
        <f>IF(OR(S434="",A434="",NOT(ISNUMBER(S434)),S434&gt;A434),"",DATEDIF(S434,A434,"Y")&amp;" years, "&amp;DATEDIF(S434,A434,"YM")&amp;" months, "&amp;DATEDIF(S434,A434,"MD")&amp;" days")</f>
        <v/>
      </c>
      <c r="W434" s="196">
        <f>_xlfn.LET(_xlpm.d,_xlfn.XLOOKUP(U434,'[1]Birth Dates'!$A:$A,'[1]Birth Dates'!$B:$B,"",0),IF(_xlpm.d=0,"",_xlpm.d))</f>
        <v/>
      </c>
      <c r="X434" s="196">
        <f>IF(OR(W434="",A434="",NOT(ISNUMBER(W434)),W434&gt;A434),"",DATEDIF(W434,A434,"Y")&amp;" years, "&amp;DATEDIF(W434,A434,"YM")&amp;" months, "&amp;DATEDIF(W434,A434,"MD")&amp;" days")</f>
        <v/>
      </c>
      <c r="AR434" s="175">
        <f>IF($B434="","",TEXT($A434,"yyyymmdd")&amp;"_P"&amp;$C434&amp;"_C"&amp;$F434&amp;"_"&amp;TRIM(RIGHT(SUBSTITUTE(TRIM(SUBSTITUTE($M434,CHAR(160)," "))," ",REPT(" ",60)),60))&amp;IF($Q434="","","-"&amp;TRIM(RIGHT(SUBSTITUTE(TRIM(SUBSTITUTE($Q434,CHAR(160)," "))," ",REPT(" ",60)),60)))&amp;IF($U434="","","-"&amp;TRIM(RIGHT(SUBSTITUTE(TRIM(SUBSTITUTE($U434,CHAR(160)," "))," ",REPT(" ",60)),60)))&amp;".jpg")</f>
        <v/>
      </c>
    </row>
    <row r="435" ht="14" customHeight="1">
      <c r="O435" s="196">
        <f>_xlfn.LET(_xlpm.d,_xlfn.XLOOKUP(M435,'[1]Birth Dates'!$A:$A,'[1]Birth Dates'!$B:$B,"",0),IF(_xlpm.d=0,"",_xlpm.d))</f>
        <v/>
      </c>
      <c r="P435" s="196">
        <f>IF(OR(O435="",A435="",NOT(ISNUMBER(O435)),O435&gt;A435),"",DATEDIF(O435,A435,"Y")&amp;" years, "&amp;DATEDIF(O435,A435,"YM")&amp;" months, "&amp;DATEDIF(O435,A435,"MD")&amp;" days")</f>
        <v/>
      </c>
      <c r="S435" s="196">
        <f>_xlfn.LET(_xlpm.d,_xlfn.XLOOKUP(Q435,'[1]Birth Dates'!$A:$A,'[1]Birth Dates'!$B:$B,"",0),IF(_xlpm.d=0,"",_xlpm.d))</f>
        <v/>
      </c>
      <c r="T435" s="196">
        <f>IF(OR(S435="",A435="",NOT(ISNUMBER(S435)),S435&gt;A435),"",DATEDIF(S435,A435,"Y")&amp;" years, "&amp;DATEDIF(S435,A435,"YM")&amp;" months, "&amp;DATEDIF(S435,A435,"MD")&amp;" days")</f>
        <v/>
      </c>
      <c r="W435" s="196">
        <f>_xlfn.LET(_xlpm.d,_xlfn.XLOOKUP(U435,'[1]Birth Dates'!$A:$A,'[1]Birth Dates'!$B:$B,"",0),IF(_xlpm.d=0,"",_xlpm.d))</f>
        <v/>
      </c>
      <c r="X435" s="196">
        <f>IF(OR(W435="",A435="",NOT(ISNUMBER(W435)),W435&gt;A435),"",DATEDIF(W435,A435,"Y")&amp;" years, "&amp;DATEDIF(W435,A435,"YM")&amp;" months, "&amp;DATEDIF(W435,A435,"MD")&amp;" days")</f>
        <v/>
      </c>
      <c r="AR435" s="175">
        <f>IF($B435="","",TEXT($A435,"yyyymmdd")&amp;"_P"&amp;$C435&amp;"_C"&amp;$F435&amp;"_"&amp;TRIM(RIGHT(SUBSTITUTE(TRIM(SUBSTITUTE($M435,CHAR(160)," "))," ",REPT(" ",60)),60))&amp;IF($Q435="","","-"&amp;TRIM(RIGHT(SUBSTITUTE(TRIM(SUBSTITUTE($Q435,CHAR(160)," "))," ",REPT(" ",60)),60)))&amp;IF($U435="","","-"&amp;TRIM(RIGHT(SUBSTITUTE(TRIM(SUBSTITUTE($U435,CHAR(160)," "))," ",REPT(" ",60)),60)))&amp;".jpg")</f>
        <v/>
      </c>
    </row>
    <row r="436" ht="14" customHeight="1">
      <c r="O436" s="196">
        <f>_xlfn.LET(_xlpm.d,_xlfn.XLOOKUP(M436,'[1]Birth Dates'!$A:$A,'[1]Birth Dates'!$B:$B,"",0),IF(_xlpm.d=0,"",_xlpm.d))</f>
        <v/>
      </c>
      <c r="P436" s="196">
        <f>IF(OR(O436="",A436="",NOT(ISNUMBER(O436)),O436&gt;A436),"",DATEDIF(O436,A436,"Y")&amp;" years, "&amp;DATEDIF(O436,A436,"YM")&amp;" months, "&amp;DATEDIF(O436,A436,"MD")&amp;" days")</f>
        <v/>
      </c>
      <c r="S436" s="196">
        <f>_xlfn.LET(_xlpm.d,_xlfn.XLOOKUP(Q436,'[1]Birth Dates'!$A:$A,'[1]Birth Dates'!$B:$B,"",0),IF(_xlpm.d=0,"",_xlpm.d))</f>
        <v/>
      </c>
      <c r="T436" s="196">
        <f>IF(OR(S436="",A436="",NOT(ISNUMBER(S436)),S436&gt;A436),"",DATEDIF(S436,A436,"Y")&amp;" years, "&amp;DATEDIF(S436,A436,"YM")&amp;" months, "&amp;DATEDIF(S436,A436,"MD")&amp;" days")</f>
        <v/>
      </c>
      <c r="W436" s="196">
        <f>_xlfn.LET(_xlpm.d,_xlfn.XLOOKUP(U436,'[1]Birth Dates'!$A:$A,'[1]Birth Dates'!$B:$B,"",0),IF(_xlpm.d=0,"",_xlpm.d))</f>
        <v/>
      </c>
      <c r="X436" s="196">
        <f>IF(OR(W436="",A436="",NOT(ISNUMBER(W436)),W436&gt;A436),"",DATEDIF(W436,A436,"Y")&amp;" years, "&amp;DATEDIF(W436,A436,"YM")&amp;" months, "&amp;DATEDIF(W436,A436,"MD")&amp;" days")</f>
        <v/>
      </c>
      <c r="AR436" s="175">
        <f>IF($B436="","",TEXT($A436,"yyyymmdd")&amp;"_P"&amp;$C436&amp;"_C"&amp;$F436&amp;"_"&amp;TRIM(RIGHT(SUBSTITUTE(TRIM(SUBSTITUTE($M436,CHAR(160)," "))," ",REPT(" ",60)),60))&amp;IF($Q436="","","-"&amp;TRIM(RIGHT(SUBSTITUTE(TRIM(SUBSTITUTE($Q436,CHAR(160)," "))," ",REPT(" ",60)),60)))&amp;IF($U436="","","-"&amp;TRIM(RIGHT(SUBSTITUTE(TRIM(SUBSTITUTE($U436,CHAR(160)," "))," ",REPT(" ",60)),60)))&amp;".jpg")</f>
        <v/>
      </c>
    </row>
    <row r="437" ht="14" customHeight="1">
      <c r="O437" s="196">
        <f>_xlfn.LET(_xlpm.d,_xlfn.XLOOKUP(M437,'[1]Birth Dates'!$A:$A,'[1]Birth Dates'!$B:$B,"",0),IF(_xlpm.d=0,"",_xlpm.d))</f>
        <v/>
      </c>
      <c r="P437" s="196">
        <f>IF(OR(O437="",A437="",NOT(ISNUMBER(O437)),O437&gt;A437),"",DATEDIF(O437,A437,"Y")&amp;" years, "&amp;DATEDIF(O437,A437,"YM")&amp;" months, "&amp;DATEDIF(O437,A437,"MD")&amp;" days")</f>
        <v/>
      </c>
      <c r="S437" s="196">
        <f>_xlfn.LET(_xlpm.d,_xlfn.XLOOKUP(Q437,'[1]Birth Dates'!$A:$A,'[1]Birth Dates'!$B:$B,"",0),IF(_xlpm.d=0,"",_xlpm.d))</f>
        <v/>
      </c>
      <c r="T437" s="196">
        <f>IF(OR(S437="",A437="",NOT(ISNUMBER(S437)),S437&gt;A437),"",DATEDIF(S437,A437,"Y")&amp;" years, "&amp;DATEDIF(S437,A437,"YM")&amp;" months, "&amp;DATEDIF(S437,A437,"MD")&amp;" days")</f>
        <v/>
      </c>
      <c r="W437" s="196">
        <f>_xlfn.LET(_xlpm.d,_xlfn.XLOOKUP(U437,'[1]Birth Dates'!$A:$A,'[1]Birth Dates'!$B:$B,"",0),IF(_xlpm.d=0,"",_xlpm.d))</f>
        <v/>
      </c>
      <c r="X437" s="196">
        <f>IF(OR(W437="",A437="",NOT(ISNUMBER(W437)),W437&gt;A437),"",DATEDIF(W437,A437,"Y")&amp;" years, "&amp;DATEDIF(W437,A437,"YM")&amp;" months, "&amp;DATEDIF(W437,A437,"MD")&amp;" days")</f>
        <v/>
      </c>
      <c r="AR437" s="175">
        <f>IF($B437="","",TEXT($A437,"yyyymmdd")&amp;"_P"&amp;$C437&amp;"_C"&amp;$F437&amp;"_"&amp;TRIM(RIGHT(SUBSTITUTE(TRIM(SUBSTITUTE($M437,CHAR(160)," "))," ",REPT(" ",60)),60))&amp;IF($Q437="","","-"&amp;TRIM(RIGHT(SUBSTITUTE(TRIM(SUBSTITUTE($Q437,CHAR(160)," "))," ",REPT(" ",60)),60)))&amp;IF($U437="","","-"&amp;TRIM(RIGHT(SUBSTITUTE(TRIM(SUBSTITUTE($U437,CHAR(160)," "))," ",REPT(" ",60)),60)))&amp;".jpg")</f>
        <v/>
      </c>
    </row>
    <row r="438" ht="14" customHeight="1">
      <c r="O438" s="196">
        <f>_xlfn.LET(_xlpm.d,_xlfn.XLOOKUP(M438,'[1]Birth Dates'!$A:$A,'[1]Birth Dates'!$B:$B,"",0),IF(_xlpm.d=0,"",_xlpm.d))</f>
        <v/>
      </c>
      <c r="P438" s="196">
        <f>IF(OR(O438="",A438="",NOT(ISNUMBER(O438)),O438&gt;A438),"",DATEDIF(O438,A438,"Y")&amp;" years, "&amp;DATEDIF(O438,A438,"YM")&amp;" months, "&amp;DATEDIF(O438,A438,"MD")&amp;" days")</f>
        <v/>
      </c>
      <c r="S438" s="196">
        <f>_xlfn.LET(_xlpm.d,_xlfn.XLOOKUP(Q438,'[1]Birth Dates'!$A:$A,'[1]Birth Dates'!$B:$B,"",0),IF(_xlpm.d=0,"",_xlpm.d))</f>
        <v/>
      </c>
      <c r="T438" s="196">
        <f>IF(OR(S438="",A438="",NOT(ISNUMBER(S438)),S438&gt;A438),"",DATEDIF(S438,A438,"Y")&amp;" years, "&amp;DATEDIF(S438,A438,"YM")&amp;" months, "&amp;DATEDIF(S438,A438,"MD")&amp;" days")</f>
        <v/>
      </c>
      <c r="W438" s="196">
        <f>_xlfn.LET(_xlpm.d,_xlfn.XLOOKUP(U438,'[1]Birth Dates'!$A:$A,'[1]Birth Dates'!$B:$B,"",0),IF(_xlpm.d=0,"",_xlpm.d))</f>
        <v/>
      </c>
      <c r="X438" s="196">
        <f>IF(OR(W438="",A438="",NOT(ISNUMBER(W438)),W438&gt;A438),"",DATEDIF(W438,A438,"Y")&amp;" years, "&amp;DATEDIF(W438,A438,"YM")&amp;" months, "&amp;DATEDIF(W438,A438,"MD")&amp;" days")</f>
        <v/>
      </c>
      <c r="AR438" s="175">
        <f>IF($B438="","",TEXT($A438,"yyyymmdd")&amp;"_P"&amp;$C438&amp;"_C"&amp;$F438&amp;"_"&amp;TRIM(RIGHT(SUBSTITUTE(TRIM(SUBSTITUTE($M438,CHAR(160)," "))," ",REPT(" ",60)),60))&amp;IF($Q438="","","-"&amp;TRIM(RIGHT(SUBSTITUTE(TRIM(SUBSTITUTE($Q438,CHAR(160)," "))," ",REPT(" ",60)),60)))&amp;IF($U438="","","-"&amp;TRIM(RIGHT(SUBSTITUTE(TRIM(SUBSTITUTE($U438,CHAR(160)," "))," ",REPT(" ",60)),60)))&amp;".jpg")</f>
        <v/>
      </c>
    </row>
    <row r="439" ht="14" customHeight="1">
      <c r="O439" s="196">
        <f>_xlfn.LET(_xlpm.d,_xlfn.XLOOKUP(M439,'[1]Birth Dates'!$A:$A,'[1]Birth Dates'!$B:$B,"",0),IF(_xlpm.d=0,"",_xlpm.d))</f>
        <v/>
      </c>
      <c r="P439" s="196">
        <f>IF(OR(O439="",A439="",NOT(ISNUMBER(O439)),O439&gt;A439),"",DATEDIF(O439,A439,"Y")&amp;" years, "&amp;DATEDIF(O439,A439,"YM")&amp;" months, "&amp;DATEDIF(O439,A439,"MD")&amp;" days")</f>
        <v/>
      </c>
      <c r="S439" s="196">
        <f>_xlfn.LET(_xlpm.d,_xlfn.XLOOKUP(Q439,'[1]Birth Dates'!$A:$A,'[1]Birth Dates'!$B:$B,"",0),IF(_xlpm.d=0,"",_xlpm.d))</f>
        <v/>
      </c>
      <c r="T439" s="196">
        <f>IF(OR(S439="",A439="",NOT(ISNUMBER(S439)),S439&gt;A439),"",DATEDIF(S439,A439,"Y")&amp;" years, "&amp;DATEDIF(S439,A439,"YM")&amp;" months, "&amp;DATEDIF(S439,A439,"MD")&amp;" days")</f>
        <v/>
      </c>
      <c r="W439" s="196">
        <f>_xlfn.LET(_xlpm.d,_xlfn.XLOOKUP(U439,'[1]Birth Dates'!$A:$A,'[1]Birth Dates'!$B:$B,"",0),IF(_xlpm.d=0,"",_xlpm.d))</f>
        <v/>
      </c>
      <c r="X439" s="196">
        <f>IF(OR(W439="",A439="",NOT(ISNUMBER(W439)),W439&gt;A439),"",DATEDIF(W439,A439,"Y")&amp;" years, "&amp;DATEDIF(W439,A439,"YM")&amp;" months, "&amp;DATEDIF(W439,A439,"MD")&amp;" days")</f>
        <v/>
      </c>
      <c r="AR439" s="175">
        <f>IF($B439="","",TEXT($A439,"yyyymmdd")&amp;"_P"&amp;$C439&amp;"_C"&amp;$F439&amp;"_"&amp;TRIM(RIGHT(SUBSTITUTE(TRIM(SUBSTITUTE($M439,CHAR(160)," "))," ",REPT(" ",60)),60))&amp;IF($Q439="","","-"&amp;TRIM(RIGHT(SUBSTITUTE(TRIM(SUBSTITUTE($Q439,CHAR(160)," "))," ",REPT(" ",60)),60)))&amp;IF($U439="","","-"&amp;TRIM(RIGHT(SUBSTITUTE(TRIM(SUBSTITUTE($U439,CHAR(160)," "))," ",REPT(" ",60)),60)))&amp;".jpg")</f>
        <v/>
      </c>
    </row>
    <row r="440" ht="14" customHeight="1">
      <c r="O440" s="196">
        <f>_xlfn.LET(_xlpm.d,_xlfn.XLOOKUP(M440,'[1]Birth Dates'!$A:$A,'[1]Birth Dates'!$B:$B,"",0),IF(_xlpm.d=0,"",_xlpm.d))</f>
        <v/>
      </c>
      <c r="P440" s="196">
        <f>IF(OR(O440="",A440="",NOT(ISNUMBER(O440)),O440&gt;A440),"",DATEDIF(O440,A440,"Y")&amp;" years, "&amp;DATEDIF(O440,A440,"YM")&amp;" months, "&amp;DATEDIF(O440,A440,"MD")&amp;" days")</f>
        <v/>
      </c>
      <c r="S440" s="196">
        <f>_xlfn.LET(_xlpm.d,_xlfn.XLOOKUP(Q440,'[1]Birth Dates'!$A:$A,'[1]Birth Dates'!$B:$B,"",0),IF(_xlpm.d=0,"",_xlpm.d))</f>
        <v/>
      </c>
      <c r="T440" s="196">
        <f>IF(OR(S440="",A440="",NOT(ISNUMBER(S440)),S440&gt;A440),"",DATEDIF(S440,A440,"Y")&amp;" years, "&amp;DATEDIF(S440,A440,"YM")&amp;" months, "&amp;DATEDIF(S440,A440,"MD")&amp;" days")</f>
        <v/>
      </c>
      <c r="W440" s="196">
        <f>_xlfn.LET(_xlpm.d,_xlfn.XLOOKUP(U440,'[1]Birth Dates'!$A:$A,'[1]Birth Dates'!$B:$B,"",0),IF(_xlpm.d=0,"",_xlpm.d))</f>
        <v/>
      </c>
      <c r="X440" s="196">
        <f>IF(OR(W440="",A440="",NOT(ISNUMBER(W440)),W440&gt;A440),"",DATEDIF(W440,A440,"Y")&amp;" years, "&amp;DATEDIF(W440,A440,"YM")&amp;" months, "&amp;DATEDIF(W440,A440,"MD")&amp;" days")</f>
        <v/>
      </c>
      <c r="AR440" s="175">
        <f>IF($B440="","",TEXT($A440,"yyyymmdd")&amp;"_P"&amp;$C440&amp;"_C"&amp;$F440&amp;"_"&amp;TRIM(RIGHT(SUBSTITUTE(TRIM(SUBSTITUTE($M440,CHAR(160)," "))," ",REPT(" ",60)),60))&amp;IF($Q440="","","-"&amp;TRIM(RIGHT(SUBSTITUTE(TRIM(SUBSTITUTE($Q440,CHAR(160)," "))," ",REPT(" ",60)),60)))&amp;IF($U440="","","-"&amp;TRIM(RIGHT(SUBSTITUTE(TRIM(SUBSTITUTE($U440,CHAR(160)," "))," ",REPT(" ",60)),60)))&amp;".jpg")</f>
        <v/>
      </c>
    </row>
    <row r="441" ht="14" customHeight="1">
      <c r="O441" s="196">
        <f>_xlfn.LET(_xlpm.d,_xlfn.XLOOKUP(M441,'[1]Birth Dates'!$A:$A,'[1]Birth Dates'!$B:$B,"",0),IF(_xlpm.d=0,"",_xlpm.d))</f>
        <v/>
      </c>
      <c r="P441" s="196">
        <f>IF(OR(O441="",A441="",NOT(ISNUMBER(O441)),O441&gt;A441),"",DATEDIF(O441,A441,"Y")&amp;" years, "&amp;DATEDIF(O441,A441,"YM")&amp;" months, "&amp;DATEDIF(O441,A441,"MD")&amp;" days")</f>
        <v/>
      </c>
      <c r="S441" s="196">
        <f>_xlfn.LET(_xlpm.d,_xlfn.XLOOKUP(Q441,'[1]Birth Dates'!$A:$A,'[1]Birth Dates'!$B:$B,"",0),IF(_xlpm.d=0,"",_xlpm.d))</f>
        <v/>
      </c>
      <c r="T441" s="196">
        <f>IF(OR(S441="",A441="",NOT(ISNUMBER(S441)),S441&gt;A441),"",DATEDIF(S441,A441,"Y")&amp;" years, "&amp;DATEDIF(S441,A441,"YM")&amp;" months, "&amp;DATEDIF(S441,A441,"MD")&amp;" days")</f>
        <v/>
      </c>
      <c r="W441" s="196">
        <f>_xlfn.LET(_xlpm.d,_xlfn.XLOOKUP(U441,'[1]Birth Dates'!$A:$A,'[1]Birth Dates'!$B:$B,"",0),IF(_xlpm.d=0,"",_xlpm.d))</f>
        <v/>
      </c>
      <c r="X441" s="196">
        <f>IF(OR(W441="",A441="",NOT(ISNUMBER(W441)),W441&gt;A441),"",DATEDIF(W441,A441,"Y")&amp;" years, "&amp;DATEDIF(W441,A441,"YM")&amp;" months, "&amp;DATEDIF(W441,A441,"MD")&amp;" days")</f>
        <v/>
      </c>
      <c r="AR441" s="175">
        <f>IF($B441="","",TEXT($A441,"yyyymmdd")&amp;"_P"&amp;$C441&amp;"_C"&amp;$F441&amp;"_"&amp;TRIM(RIGHT(SUBSTITUTE(TRIM(SUBSTITUTE($M441,CHAR(160)," "))," ",REPT(" ",60)),60))&amp;IF($Q441="","","-"&amp;TRIM(RIGHT(SUBSTITUTE(TRIM(SUBSTITUTE($Q441,CHAR(160)," "))," ",REPT(" ",60)),60)))&amp;IF($U441="","","-"&amp;TRIM(RIGHT(SUBSTITUTE(TRIM(SUBSTITUTE($U441,CHAR(160)," "))," ",REPT(" ",60)),60)))&amp;".jpg")</f>
        <v/>
      </c>
    </row>
    <row r="442" ht="14" customHeight="1">
      <c r="O442" s="196">
        <f>_xlfn.LET(_xlpm.d,_xlfn.XLOOKUP(M442,'[1]Birth Dates'!$A:$A,'[1]Birth Dates'!$B:$B,"",0),IF(_xlpm.d=0,"",_xlpm.d))</f>
        <v/>
      </c>
      <c r="P442" s="196">
        <f>IF(OR(O442="",A442="",NOT(ISNUMBER(O442)),O442&gt;A442),"",DATEDIF(O442,A442,"Y")&amp;" years, "&amp;DATEDIF(O442,A442,"YM")&amp;" months, "&amp;DATEDIF(O442,A442,"MD")&amp;" days")</f>
        <v/>
      </c>
      <c r="S442" s="196">
        <f>_xlfn.LET(_xlpm.d,_xlfn.XLOOKUP(Q442,'[1]Birth Dates'!$A:$A,'[1]Birth Dates'!$B:$B,"",0),IF(_xlpm.d=0,"",_xlpm.d))</f>
        <v/>
      </c>
      <c r="T442" s="196">
        <f>IF(OR(S442="",A442="",NOT(ISNUMBER(S442)),S442&gt;A442),"",DATEDIF(S442,A442,"Y")&amp;" years, "&amp;DATEDIF(S442,A442,"YM")&amp;" months, "&amp;DATEDIF(S442,A442,"MD")&amp;" days")</f>
        <v/>
      </c>
      <c r="W442" s="196">
        <f>_xlfn.LET(_xlpm.d,_xlfn.XLOOKUP(U442,'[1]Birth Dates'!$A:$A,'[1]Birth Dates'!$B:$B,"",0),IF(_xlpm.d=0,"",_xlpm.d))</f>
        <v/>
      </c>
      <c r="X442" s="196">
        <f>IF(OR(W442="",A442="",NOT(ISNUMBER(W442)),W442&gt;A442),"",DATEDIF(W442,A442,"Y")&amp;" years, "&amp;DATEDIF(W442,A442,"YM")&amp;" months, "&amp;DATEDIF(W442,A442,"MD")&amp;" days")</f>
        <v/>
      </c>
      <c r="AR442" s="175">
        <f>IF($B442="","",TEXT($A442,"yyyymmdd")&amp;"_P"&amp;$C442&amp;"_C"&amp;$F442&amp;"_"&amp;TRIM(RIGHT(SUBSTITUTE(TRIM(SUBSTITUTE($M442,CHAR(160)," "))," ",REPT(" ",60)),60))&amp;IF($Q442="","","-"&amp;TRIM(RIGHT(SUBSTITUTE(TRIM(SUBSTITUTE($Q442,CHAR(160)," "))," ",REPT(" ",60)),60)))&amp;IF($U442="","","-"&amp;TRIM(RIGHT(SUBSTITUTE(TRIM(SUBSTITUTE($U442,CHAR(160)," "))," ",REPT(" ",60)),60)))&amp;".jpg")</f>
        <v/>
      </c>
    </row>
    <row r="443" ht="14" customHeight="1">
      <c r="O443" s="196">
        <f>_xlfn.LET(_xlpm.d,_xlfn.XLOOKUP(M443,'[1]Birth Dates'!$A:$A,'[1]Birth Dates'!$B:$B,"",0),IF(_xlpm.d=0,"",_xlpm.d))</f>
        <v/>
      </c>
      <c r="P443" s="196">
        <f>IF(OR(O443="",A443="",NOT(ISNUMBER(O443)),O443&gt;A443),"",DATEDIF(O443,A443,"Y")&amp;" years, "&amp;DATEDIF(O443,A443,"YM")&amp;" months, "&amp;DATEDIF(O443,A443,"MD")&amp;" days")</f>
        <v/>
      </c>
      <c r="S443" s="196">
        <f>_xlfn.LET(_xlpm.d,_xlfn.XLOOKUP(Q443,'[1]Birth Dates'!$A:$A,'[1]Birth Dates'!$B:$B,"",0),IF(_xlpm.d=0,"",_xlpm.d))</f>
        <v/>
      </c>
      <c r="T443" s="196">
        <f>IF(OR(S443="",A443="",NOT(ISNUMBER(S443)),S443&gt;A443),"",DATEDIF(S443,A443,"Y")&amp;" years, "&amp;DATEDIF(S443,A443,"YM")&amp;" months, "&amp;DATEDIF(S443,A443,"MD")&amp;" days")</f>
        <v/>
      </c>
      <c r="W443" s="196">
        <f>_xlfn.LET(_xlpm.d,_xlfn.XLOOKUP(U443,'[1]Birth Dates'!$A:$A,'[1]Birth Dates'!$B:$B,"",0),IF(_xlpm.d=0,"",_xlpm.d))</f>
        <v/>
      </c>
      <c r="X443" s="196">
        <f>IF(OR(W443="",A443="",NOT(ISNUMBER(W443)),W443&gt;A443),"",DATEDIF(W443,A443,"Y")&amp;" years, "&amp;DATEDIF(W443,A443,"YM")&amp;" months, "&amp;DATEDIF(W443,A443,"MD")&amp;" days")</f>
        <v/>
      </c>
      <c r="AR443" s="175">
        <f>IF($B443="","",TEXT($A443,"yyyymmdd")&amp;"_P"&amp;$C443&amp;"_C"&amp;$F443&amp;"_"&amp;TRIM(RIGHT(SUBSTITUTE(TRIM(SUBSTITUTE($M443,CHAR(160)," "))," ",REPT(" ",60)),60))&amp;IF($Q443="","","-"&amp;TRIM(RIGHT(SUBSTITUTE(TRIM(SUBSTITUTE($Q443,CHAR(160)," "))," ",REPT(" ",60)),60)))&amp;IF($U443="","","-"&amp;TRIM(RIGHT(SUBSTITUTE(TRIM(SUBSTITUTE($U443,CHAR(160)," "))," ",REPT(" ",60)),60)))&amp;".jpg")</f>
        <v/>
      </c>
    </row>
    <row r="444" ht="14" customHeight="1">
      <c r="O444" s="196">
        <f>_xlfn.LET(_xlpm.d,_xlfn.XLOOKUP(M444,'[1]Birth Dates'!$A:$A,'[1]Birth Dates'!$B:$B,"",0),IF(_xlpm.d=0,"",_xlpm.d))</f>
        <v/>
      </c>
      <c r="P444" s="196">
        <f>IF(OR(O444="",A444="",NOT(ISNUMBER(O444)),O444&gt;A444),"",DATEDIF(O444,A444,"Y")&amp;" years, "&amp;DATEDIF(O444,A444,"YM")&amp;" months, "&amp;DATEDIF(O444,A444,"MD")&amp;" days")</f>
        <v/>
      </c>
      <c r="S444" s="196">
        <f>_xlfn.LET(_xlpm.d,_xlfn.XLOOKUP(Q444,'[1]Birth Dates'!$A:$A,'[1]Birth Dates'!$B:$B,"",0),IF(_xlpm.d=0,"",_xlpm.d))</f>
        <v/>
      </c>
      <c r="T444" s="196">
        <f>IF(OR(S444="",A444="",NOT(ISNUMBER(S444)),S444&gt;A444),"",DATEDIF(S444,A444,"Y")&amp;" years, "&amp;DATEDIF(S444,A444,"YM")&amp;" months, "&amp;DATEDIF(S444,A444,"MD")&amp;" days")</f>
        <v/>
      </c>
      <c r="W444" s="196">
        <f>_xlfn.LET(_xlpm.d,_xlfn.XLOOKUP(U444,'[1]Birth Dates'!$A:$A,'[1]Birth Dates'!$B:$B,"",0),IF(_xlpm.d=0,"",_xlpm.d))</f>
        <v/>
      </c>
      <c r="X444" s="196">
        <f>IF(OR(W444="",A444="",NOT(ISNUMBER(W444)),W444&gt;A444),"",DATEDIF(W444,A444,"Y")&amp;" years, "&amp;DATEDIF(W444,A444,"YM")&amp;" months, "&amp;DATEDIF(W444,A444,"MD")&amp;" days")</f>
        <v/>
      </c>
      <c r="AR444" s="175">
        <f>IF($B444="","",TEXT($A444,"yyyymmdd")&amp;"_P"&amp;$C444&amp;"_C"&amp;$F444&amp;"_"&amp;TRIM(RIGHT(SUBSTITUTE(TRIM(SUBSTITUTE($M444,CHAR(160)," "))," ",REPT(" ",60)),60))&amp;IF($Q444="","","-"&amp;TRIM(RIGHT(SUBSTITUTE(TRIM(SUBSTITUTE($Q444,CHAR(160)," "))," ",REPT(" ",60)),60)))&amp;IF($U444="","","-"&amp;TRIM(RIGHT(SUBSTITUTE(TRIM(SUBSTITUTE($U444,CHAR(160)," "))," ",REPT(" ",60)),60)))&amp;".jpg")</f>
        <v/>
      </c>
    </row>
    <row r="445" ht="14" customHeight="1">
      <c r="O445" s="196">
        <f>_xlfn.LET(_xlpm.d,_xlfn.XLOOKUP(M445,'[1]Birth Dates'!$A:$A,'[1]Birth Dates'!$B:$B,"",0),IF(_xlpm.d=0,"",_xlpm.d))</f>
        <v/>
      </c>
      <c r="P445" s="196">
        <f>IF(OR(O445="",A445="",NOT(ISNUMBER(O445)),O445&gt;A445),"",DATEDIF(O445,A445,"Y")&amp;" years, "&amp;DATEDIF(O445,A445,"YM")&amp;" months, "&amp;DATEDIF(O445,A445,"MD")&amp;" days")</f>
        <v/>
      </c>
      <c r="S445" s="196">
        <f>_xlfn.LET(_xlpm.d,_xlfn.XLOOKUP(Q445,'[1]Birth Dates'!$A:$A,'[1]Birth Dates'!$B:$B,"",0),IF(_xlpm.d=0,"",_xlpm.d))</f>
        <v/>
      </c>
      <c r="T445" s="196">
        <f>IF(OR(S445="",A445="",NOT(ISNUMBER(S445)),S445&gt;A445),"",DATEDIF(S445,A445,"Y")&amp;" years, "&amp;DATEDIF(S445,A445,"YM")&amp;" months, "&amp;DATEDIF(S445,A445,"MD")&amp;" days")</f>
        <v/>
      </c>
      <c r="W445" s="196">
        <f>_xlfn.LET(_xlpm.d,_xlfn.XLOOKUP(U445,'[1]Birth Dates'!$A:$A,'[1]Birth Dates'!$B:$B,"",0),IF(_xlpm.d=0,"",_xlpm.d))</f>
        <v/>
      </c>
      <c r="X445" s="196">
        <f>IF(OR(W445="",A445="",NOT(ISNUMBER(W445)),W445&gt;A445),"",DATEDIF(W445,A445,"Y")&amp;" years, "&amp;DATEDIF(W445,A445,"YM")&amp;" months, "&amp;DATEDIF(W445,A445,"MD")&amp;" days")</f>
        <v/>
      </c>
      <c r="AR445" s="175">
        <f>IF($B445="","",TEXT($A445,"yyyymmdd")&amp;"_P"&amp;$C445&amp;"_C"&amp;$F445&amp;"_"&amp;TRIM(RIGHT(SUBSTITUTE(TRIM(SUBSTITUTE($M445,CHAR(160)," "))," ",REPT(" ",60)),60))&amp;IF($Q445="","","-"&amp;TRIM(RIGHT(SUBSTITUTE(TRIM(SUBSTITUTE($Q445,CHAR(160)," "))," ",REPT(" ",60)),60)))&amp;IF($U445="","","-"&amp;TRIM(RIGHT(SUBSTITUTE(TRIM(SUBSTITUTE($U445,CHAR(160)," "))," ",REPT(" ",60)),60)))&amp;".jpg")</f>
        <v/>
      </c>
    </row>
    <row r="446" ht="14" customHeight="1">
      <c r="O446" s="196">
        <f>_xlfn.LET(_xlpm.d,_xlfn.XLOOKUP(M446,'[1]Birth Dates'!$A:$A,'[1]Birth Dates'!$B:$B,"",0),IF(_xlpm.d=0,"",_xlpm.d))</f>
        <v/>
      </c>
      <c r="P446" s="196">
        <f>IF(OR(O446="",A446="",NOT(ISNUMBER(O446)),O446&gt;A446),"",DATEDIF(O446,A446,"Y")&amp;" years, "&amp;DATEDIF(O446,A446,"YM")&amp;" months, "&amp;DATEDIF(O446,A446,"MD")&amp;" days")</f>
        <v/>
      </c>
      <c r="S446" s="196">
        <f>_xlfn.LET(_xlpm.d,_xlfn.XLOOKUP(Q446,'[1]Birth Dates'!$A:$A,'[1]Birth Dates'!$B:$B,"",0),IF(_xlpm.d=0,"",_xlpm.d))</f>
        <v/>
      </c>
      <c r="T446" s="196">
        <f>IF(OR(S446="",A446="",NOT(ISNUMBER(S446)),S446&gt;A446),"",DATEDIF(S446,A446,"Y")&amp;" years, "&amp;DATEDIF(S446,A446,"YM")&amp;" months, "&amp;DATEDIF(S446,A446,"MD")&amp;" days")</f>
        <v/>
      </c>
      <c r="W446" s="196">
        <f>_xlfn.LET(_xlpm.d,_xlfn.XLOOKUP(U446,'[1]Birth Dates'!$A:$A,'[1]Birth Dates'!$B:$B,"",0),IF(_xlpm.d=0,"",_xlpm.d))</f>
        <v/>
      </c>
      <c r="X446" s="196">
        <f>IF(OR(W446="",A446="",NOT(ISNUMBER(W446)),W446&gt;A446),"",DATEDIF(W446,A446,"Y")&amp;" years, "&amp;DATEDIF(W446,A446,"YM")&amp;" months, "&amp;DATEDIF(W446,A446,"MD")&amp;" days")</f>
        <v/>
      </c>
      <c r="AR446" s="175">
        <f>IF($B446="","",TEXT($A446,"yyyymmdd")&amp;"_P"&amp;$C446&amp;"_C"&amp;$F446&amp;"_"&amp;TRIM(RIGHT(SUBSTITUTE(TRIM(SUBSTITUTE($M446,CHAR(160)," "))," ",REPT(" ",60)),60))&amp;IF($Q446="","","-"&amp;TRIM(RIGHT(SUBSTITUTE(TRIM(SUBSTITUTE($Q446,CHAR(160)," "))," ",REPT(" ",60)),60)))&amp;IF($U446="","","-"&amp;TRIM(RIGHT(SUBSTITUTE(TRIM(SUBSTITUTE($U446,CHAR(160)," "))," ",REPT(" ",60)),60)))&amp;".jpg")</f>
        <v/>
      </c>
    </row>
    <row r="447" ht="14" customHeight="1">
      <c r="O447" s="196">
        <f>_xlfn.LET(_xlpm.d,_xlfn.XLOOKUP(M447,'[1]Birth Dates'!$A:$A,'[1]Birth Dates'!$B:$B,"",0),IF(_xlpm.d=0,"",_xlpm.d))</f>
        <v/>
      </c>
      <c r="P447" s="196">
        <f>IF(OR(O447="",A447="",NOT(ISNUMBER(O447)),O447&gt;A447),"",DATEDIF(O447,A447,"Y")&amp;" years, "&amp;DATEDIF(O447,A447,"YM")&amp;" months, "&amp;DATEDIF(O447,A447,"MD")&amp;" days")</f>
        <v/>
      </c>
      <c r="S447" s="196">
        <f>_xlfn.LET(_xlpm.d,_xlfn.XLOOKUP(Q447,'[1]Birth Dates'!$A:$A,'[1]Birth Dates'!$B:$B,"",0),IF(_xlpm.d=0,"",_xlpm.d))</f>
        <v/>
      </c>
      <c r="T447" s="196">
        <f>IF(OR(S447="",A447="",NOT(ISNUMBER(S447)),S447&gt;A447),"",DATEDIF(S447,A447,"Y")&amp;" years, "&amp;DATEDIF(S447,A447,"YM")&amp;" months, "&amp;DATEDIF(S447,A447,"MD")&amp;" days")</f>
        <v/>
      </c>
      <c r="W447" s="196">
        <f>_xlfn.LET(_xlpm.d,_xlfn.XLOOKUP(U447,'[1]Birth Dates'!$A:$A,'[1]Birth Dates'!$B:$B,"",0),IF(_xlpm.d=0,"",_xlpm.d))</f>
        <v/>
      </c>
      <c r="X447" s="196">
        <f>IF(OR(W447="",A447="",NOT(ISNUMBER(W447)),W447&gt;A447),"",DATEDIF(W447,A447,"Y")&amp;" years, "&amp;DATEDIF(W447,A447,"YM")&amp;" months, "&amp;DATEDIF(W447,A447,"MD")&amp;" days")</f>
        <v/>
      </c>
      <c r="AR447" s="175">
        <f>IF($B447="","",TEXT($A447,"yyyymmdd")&amp;"_P"&amp;$C447&amp;"_C"&amp;$F447&amp;"_"&amp;TRIM(RIGHT(SUBSTITUTE(TRIM(SUBSTITUTE($M447,CHAR(160)," "))," ",REPT(" ",60)),60))&amp;IF($Q447="","","-"&amp;TRIM(RIGHT(SUBSTITUTE(TRIM(SUBSTITUTE($Q447,CHAR(160)," "))," ",REPT(" ",60)),60)))&amp;IF($U447="","","-"&amp;TRIM(RIGHT(SUBSTITUTE(TRIM(SUBSTITUTE($U447,CHAR(160)," "))," ",REPT(" ",60)),60)))&amp;".jpg")</f>
        <v/>
      </c>
    </row>
    <row r="448" ht="14" customHeight="1">
      <c r="O448" s="196">
        <f>_xlfn.LET(_xlpm.d,_xlfn.XLOOKUP(M448,'[1]Birth Dates'!$A:$A,'[1]Birth Dates'!$B:$B,"",0),IF(_xlpm.d=0,"",_xlpm.d))</f>
        <v/>
      </c>
      <c r="P448" s="196">
        <f>IF(OR(O448="",A448="",NOT(ISNUMBER(O448)),O448&gt;A448),"",DATEDIF(O448,A448,"Y")&amp;" years, "&amp;DATEDIF(O448,A448,"YM")&amp;" months, "&amp;DATEDIF(O448,A448,"MD")&amp;" days")</f>
        <v/>
      </c>
      <c r="S448" s="196">
        <f>_xlfn.LET(_xlpm.d,_xlfn.XLOOKUP(Q448,'[1]Birth Dates'!$A:$A,'[1]Birth Dates'!$B:$B,"",0),IF(_xlpm.d=0,"",_xlpm.d))</f>
        <v/>
      </c>
      <c r="T448" s="196">
        <f>IF(OR(S448="",A448="",NOT(ISNUMBER(S448)),S448&gt;A448),"",DATEDIF(S448,A448,"Y")&amp;" years, "&amp;DATEDIF(S448,A448,"YM")&amp;" months, "&amp;DATEDIF(S448,A448,"MD")&amp;" days")</f>
        <v/>
      </c>
      <c r="W448" s="196">
        <f>_xlfn.LET(_xlpm.d,_xlfn.XLOOKUP(U448,'[1]Birth Dates'!$A:$A,'[1]Birth Dates'!$B:$B,"",0),IF(_xlpm.d=0,"",_xlpm.d))</f>
        <v/>
      </c>
      <c r="X448" s="196">
        <f>IF(OR(W448="",A448="",NOT(ISNUMBER(W448)),W448&gt;A448),"",DATEDIF(W448,A448,"Y")&amp;" years, "&amp;DATEDIF(W448,A448,"YM")&amp;" months, "&amp;DATEDIF(W448,A448,"MD")&amp;" days")</f>
        <v/>
      </c>
      <c r="AR448" s="175">
        <f>IF($B448="","",TEXT($A448,"yyyymmdd")&amp;"_P"&amp;$C448&amp;"_C"&amp;$F448&amp;"_"&amp;TRIM(RIGHT(SUBSTITUTE(TRIM(SUBSTITUTE($M448,CHAR(160)," "))," ",REPT(" ",60)),60))&amp;IF($Q448="","","-"&amp;TRIM(RIGHT(SUBSTITUTE(TRIM(SUBSTITUTE($Q448,CHAR(160)," "))," ",REPT(" ",60)),60)))&amp;IF($U448="","","-"&amp;TRIM(RIGHT(SUBSTITUTE(TRIM(SUBSTITUTE($U448,CHAR(160)," "))," ",REPT(" ",60)),60)))&amp;".jpg")</f>
        <v/>
      </c>
    </row>
    <row r="449" ht="14" customHeight="1">
      <c r="O449" s="196">
        <f>_xlfn.LET(_xlpm.d,_xlfn.XLOOKUP(M449,'[1]Birth Dates'!$A:$A,'[1]Birth Dates'!$B:$B,"",0),IF(_xlpm.d=0,"",_xlpm.d))</f>
        <v/>
      </c>
      <c r="P449" s="196">
        <f>IF(OR(O449="",A449="",NOT(ISNUMBER(O449)),O449&gt;A449),"",DATEDIF(O449,A449,"Y")&amp;" years, "&amp;DATEDIF(O449,A449,"YM")&amp;" months, "&amp;DATEDIF(O449,A449,"MD")&amp;" days")</f>
        <v/>
      </c>
      <c r="S449" s="196">
        <f>_xlfn.LET(_xlpm.d,_xlfn.XLOOKUP(Q449,'[1]Birth Dates'!$A:$A,'[1]Birth Dates'!$B:$B,"",0),IF(_xlpm.d=0,"",_xlpm.d))</f>
        <v/>
      </c>
      <c r="T449" s="196">
        <f>IF(OR(S449="",A449="",NOT(ISNUMBER(S449)),S449&gt;A449),"",DATEDIF(S449,A449,"Y")&amp;" years, "&amp;DATEDIF(S449,A449,"YM")&amp;" months, "&amp;DATEDIF(S449,A449,"MD")&amp;" days")</f>
        <v/>
      </c>
      <c r="W449" s="196">
        <f>_xlfn.LET(_xlpm.d,_xlfn.XLOOKUP(U449,'[1]Birth Dates'!$A:$A,'[1]Birth Dates'!$B:$B,"",0),IF(_xlpm.d=0,"",_xlpm.d))</f>
        <v/>
      </c>
      <c r="X449" s="196">
        <f>IF(OR(W449="",A449="",NOT(ISNUMBER(W449)),W449&gt;A449),"",DATEDIF(W449,A449,"Y")&amp;" years, "&amp;DATEDIF(W449,A449,"YM")&amp;" months, "&amp;DATEDIF(W449,A449,"MD")&amp;" days")</f>
        <v/>
      </c>
      <c r="AR449" s="175">
        <f>IF($B449="","",TEXT($A449,"yyyymmdd")&amp;"_P"&amp;$C449&amp;"_C"&amp;$F449&amp;"_"&amp;TRIM(RIGHT(SUBSTITUTE(TRIM(SUBSTITUTE($M449,CHAR(160)," "))," ",REPT(" ",60)),60))&amp;IF($Q449="","","-"&amp;TRIM(RIGHT(SUBSTITUTE(TRIM(SUBSTITUTE($Q449,CHAR(160)," "))," ",REPT(" ",60)),60)))&amp;IF($U449="","","-"&amp;TRIM(RIGHT(SUBSTITUTE(TRIM(SUBSTITUTE($U449,CHAR(160)," "))," ",REPT(" ",60)),60)))&amp;".jpg")</f>
        <v/>
      </c>
    </row>
    <row r="450" ht="14" customHeight="1">
      <c r="O450" s="196">
        <f>_xlfn.LET(_xlpm.d,_xlfn.XLOOKUP(M450,'[1]Birth Dates'!$A:$A,'[1]Birth Dates'!$B:$B,"",0),IF(_xlpm.d=0,"",_xlpm.d))</f>
        <v/>
      </c>
      <c r="P450" s="196">
        <f>IF(OR(O450="",A450="",NOT(ISNUMBER(O450)),O450&gt;A450),"",DATEDIF(O450,A450,"Y")&amp;" years, "&amp;DATEDIF(O450,A450,"YM")&amp;" months, "&amp;DATEDIF(O450,A450,"MD")&amp;" days")</f>
        <v/>
      </c>
      <c r="S450" s="196">
        <f>_xlfn.LET(_xlpm.d,_xlfn.XLOOKUP(Q450,'[1]Birth Dates'!$A:$A,'[1]Birth Dates'!$B:$B,"",0),IF(_xlpm.d=0,"",_xlpm.d))</f>
        <v/>
      </c>
      <c r="T450" s="196">
        <f>IF(OR(S450="",A450="",NOT(ISNUMBER(S450)),S450&gt;A450),"",DATEDIF(S450,A450,"Y")&amp;" years, "&amp;DATEDIF(S450,A450,"YM")&amp;" months, "&amp;DATEDIF(S450,A450,"MD")&amp;" days")</f>
        <v/>
      </c>
      <c r="W450" s="196">
        <f>_xlfn.LET(_xlpm.d,_xlfn.XLOOKUP(U450,'[1]Birth Dates'!$A:$A,'[1]Birth Dates'!$B:$B,"",0),IF(_xlpm.d=0,"",_xlpm.d))</f>
        <v/>
      </c>
      <c r="X450" s="196">
        <f>IF(OR(W450="",A450="",NOT(ISNUMBER(W450)),W450&gt;A450),"",DATEDIF(W450,A450,"Y")&amp;" years, "&amp;DATEDIF(W450,A450,"YM")&amp;" months, "&amp;DATEDIF(W450,A450,"MD")&amp;" days")</f>
        <v/>
      </c>
      <c r="AR450" s="175">
        <f>IF($B450="","",TEXT($A450,"yyyymmdd")&amp;"_P"&amp;$C450&amp;"_C"&amp;$F450&amp;"_"&amp;TRIM(RIGHT(SUBSTITUTE(TRIM(SUBSTITUTE($M450,CHAR(160)," "))," ",REPT(" ",60)),60))&amp;IF($Q450="","","-"&amp;TRIM(RIGHT(SUBSTITUTE(TRIM(SUBSTITUTE($Q450,CHAR(160)," "))," ",REPT(" ",60)),60)))&amp;IF($U450="","","-"&amp;TRIM(RIGHT(SUBSTITUTE(TRIM(SUBSTITUTE($U450,CHAR(160)," "))," ",REPT(" ",60)),60)))&amp;".jpg")</f>
        <v/>
      </c>
    </row>
    <row r="451" ht="14" customHeight="1">
      <c r="O451" s="196">
        <f>_xlfn.LET(_xlpm.d,_xlfn.XLOOKUP(M451,'[1]Birth Dates'!$A:$A,'[1]Birth Dates'!$B:$B,"",0),IF(_xlpm.d=0,"",_xlpm.d))</f>
        <v/>
      </c>
      <c r="P451" s="196">
        <f>IF(OR(O451="",A451="",NOT(ISNUMBER(O451)),O451&gt;A451),"",DATEDIF(O451,A451,"Y")&amp;" years, "&amp;DATEDIF(O451,A451,"YM")&amp;" months, "&amp;DATEDIF(O451,A451,"MD")&amp;" days")</f>
        <v/>
      </c>
      <c r="S451" s="196">
        <f>_xlfn.LET(_xlpm.d,_xlfn.XLOOKUP(Q451,'[1]Birth Dates'!$A:$A,'[1]Birth Dates'!$B:$B,"",0),IF(_xlpm.d=0,"",_xlpm.d))</f>
        <v/>
      </c>
      <c r="T451" s="196">
        <f>IF(OR(S451="",A451="",NOT(ISNUMBER(S451)),S451&gt;A451),"",DATEDIF(S451,A451,"Y")&amp;" years, "&amp;DATEDIF(S451,A451,"YM")&amp;" months, "&amp;DATEDIF(S451,A451,"MD")&amp;" days")</f>
        <v/>
      </c>
      <c r="W451" s="196">
        <f>_xlfn.LET(_xlpm.d,_xlfn.XLOOKUP(U451,'[1]Birth Dates'!$A:$A,'[1]Birth Dates'!$B:$B,"",0),IF(_xlpm.d=0,"",_xlpm.d))</f>
        <v/>
      </c>
      <c r="X451" s="196">
        <f>IF(OR(W451="",A451="",NOT(ISNUMBER(W451)),W451&gt;A451),"",DATEDIF(W451,A451,"Y")&amp;" years, "&amp;DATEDIF(W451,A451,"YM")&amp;" months, "&amp;DATEDIF(W451,A451,"MD")&amp;" days")</f>
        <v/>
      </c>
      <c r="AR451" s="175">
        <f>IF($B451="","",TEXT($A451,"yyyymmdd")&amp;"_P"&amp;$C451&amp;"_C"&amp;$F451&amp;"_"&amp;TRIM(RIGHT(SUBSTITUTE(TRIM(SUBSTITUTE($M451,CHAR(160)," "))," ",REPT(" ",60)),60))&amp;IF($Q451="","","-"&amp;TRIM(RIGHT(SUBSTITUTE(TRIM(SUBSTITUTE($Q451,CHAR(160)," "))," ",REPT(" ",60)),60)))&amp;IF($U451="","","-"&amp;TRIM(RIGHT(SUBSTITUTE(TRIM(SUBSTITUTE($U451,CHAR(160)," "))," ",REPT(" ",60)),60)))&amp;".jpg")</f>
        <v/>
      </c>
    </row>
    <row r="452" ht="14" customHeight="1">
      <c r="O452" s="196">
        <f>_xlfn.LET(_xlpm.d,_xlfn.XLOOKUP(M452,'[1]Birth Dates'!$A:$A,'[1]Birth Dates'!$B:$B,"",0),IF(_xlpm.d=0,"",_xlpm.d))</f>
        <v/>
      </c>
      <c r="P452" s="196">
        <f>IF(OR(O452="",A452="",NOT(ISNUMBER(O452)),O452&gt;A452),"",DATEDIF(O452,A452,"Y")&amp;" years, "&amp;DATEDIF(O452,A452,"YM")&amp;" months, "&amp;DATEDIF(O452,A452,"MD")&amp;" days")</f>
        <v/>
      </c>
      <c r="S452" s="196">
        <f>_xlfn.LET(_xlpm.d,_xlfn.XLOOKUP(Q452,'[1]Birth Dates'!$A:$A,'[1]Birth Dates'!$B:$B,"",0),IF(_xlpm.d=0,"",_xlpm.d))</f>
        <v/>
      </c>
      <c r="T452" s="196">
        <f>IF(OR(S452="",A452="",NOT(ISNUMBER(S452)),S452&gt;A452),"",DATEDIF(S452,A452,"Y")&amp;" years, "&amp;DATEDIF(S452,A452,"YM")&amp;" months, "&amp;DATEDIF(S452,A452,"MD")&amp;" days")</f>
        <v/>
      </c>
      <c r="W452" s="196">
        <f>_xlfn.LET(_xlpm.d,_xlfn.XLOOKUP(U452,'[1]Birth Dates'!$A:$A,'[1]Birth Dates'!$B:$B,"",0),IF(_xlpm.d=0,"",_xlpm.d))</f>
        <v/>
      </c>
      <c r="X452" s="196">
        <f>IF(OR(W452="",A452="",NOT(ISNUMBER(W452)),W452&gt;A452),"",DATEDIF(W452,A452,"Y")&amp;" years, "&amp;DATEDIF(W452,A452,"YM")&amp;" months, "&amp;DATEDIF(W452,A452,"MD")&amp;" days")</f>
        <v/>
      </c>
      <c r="AR452" s="175">
        <f>IF($B452="","",TEXT($A452,"yyyymmdd")&amp;"_P"&amp;$C452&amp;"_C"&amp;$F452&amp;"_"&amp;TRIM(RIGHT(SUBSTITUTE(TRIM(SUBSTITUTE($M452,CHAR(160)," "))," ",REPT(" ",60)),60))&amp;IF($Q452="","","-"&amp;TRIM(RIGHT(SUBSTITUTE(TRIM(SUBSTITUTE($Q452,CHAR(160)," "))," ",REPT(" ",60)),60)))&amp;IF($U452="","","-"&amp;TRIM(RIGHT(SUBSTITUTE(TRIM(SUBSTITUTE($U452,CHAR(160)," "))," ",REPT(" ",60)),60)))&amp;".jpg")</f>
        <v/>
      </c>
    </row>
    <row r="453" ht="14" customHeight="1">
      <c r="O453" s="196">
        <f>_xlfn.LET(_xlpm.d,_xlfn.XLOOKUP(M453,'[1]Birth Dates'!$A:$A,'[1]Birth Dates'!$B:$B,"",0),IF(_xlpm.d=0,"",_xlpm.d))</f>
        <v/>
      </c>
      <c r="P453" s="196">
        <f>IF(OR(O453="",A453="",NOT(ISNUMBER(O453)),O453&gt;A453),"",DATEDIF(O453,A453,"Y")&amp;" years, "&amp;DATEDIF(O453,A453,"YM")&amp;" months, "&amp;DATEDIF(O453,A453,"MD")&amp;" days")</f>
        <v/>
      </c>
      <c r="S453" s="196">
        <f>_xlfn.LET(_xlpm.d,_xlfn.XLOOKUP(Q453,'[1]Birth Dates'!$A:$A,'[1]Birth Dates'!$B:$B,"",0),IF(_xlpm.d=0,"",_xlpm.d))</f>
        <v/>
      </c>
      <c r="T453" s="196">
        <f>IF(OR(S453="",A453="",NOT(ISNUMBER(S453)),S453&gt;A453),"",DATEDIF(S453,A453,"Y")&amp;" years, "&amp;DATEDIF(S453,A453,"YM")&amp;" months, "&amp;DATEDIF(S453,A453,"MD")&amp;" days")</f>
        <v/>
      </c>
      <c r="W453" s="196">
        <f>_xlfn.LET(_xlpm.d,_xlfn.XLOOKUP(U453,'[1]Birth Dates'!$A:$A,'[1]Birth Dates'!$B:$B,"",0),IF(_xlpm.d=0,"",_xlpm.d))</f>
        <v/>
      </c>
      <c r="X453" s="196">
        <f>IF(OR(W453="",A453="",NOT(ISNUMBER(W453)),W453&gt;A453),"",DATEDIF(W453,A453,"Y")&amp;" years, "&amp;DATEDIF(W453,A453,"YM")&amp;" months, "&amp;DATEDIF(W453,A453,"MD")&amp;" days")</f>
        <v/>
      </c>
      <c r="AR453" s="175">
        <f>IF($B453="","",TEXT($A453,"yyyymmdd")&amp;"_P"&amp;$C453&amp;"_C"&amp;$F453&amp;"_"&amp;TRIM(RIGHT(SUBSTITUTE(TRIM(SUBSTITUTE($M453,CHAR(160)," "))," ",REPT(" ",60)),60))&amp;IF($Q453="","","-"&amp;TRIM(RIGHT(SUBSTITUTE(TRIM(SUBSTITUTE($Q453,CHAR(160)," "))," ",REPT(" ",60)),60)))&amp;IF($U453="","","-"&amp;TRIM(RIGHT(SUBSTITUTE(TRIM(SUBSTITUTE($U453,CHAR(160)," "))," ",REPT(" ",60)),60)))&amp;".jpg")</f>
        <v/>
      </c>
    </row>
    <row r="454" ht="14" customHeight="1">
      <c r="O454" s="196">
        <f>_xlfn.LET(_xlpm.d,_xlfn.XLOOKUP(M454,'[1]Birth Dates'!$A:$A,'[1]Birth Dates'!$B:$B,"",0),IF(_xlpm.d=0,"",_xlpm.d))</f>
        <v/>
      </c>
      <c r="P454" s="196">
        <f>IF(OR(O454="",A454="",NOT(ISNUMBER(O454)),O454&gt;A454),"",DATEDIF(O454,A454,"Y")&amp;" years, "&amp;DATEDIF(O454,A454,"YM")&amp;" months, "&amp;DATEDIF(O454,A454,"MD")&amp;" days")</f>
        <v/>
      </c>
      <c r="S454" s="196">
        <f>_xlfn.LET(_xlpm.d,_xlfn.XLOOKUP(Q454,'[1]Birth Dates'!$A:$A,'[1]Birth Dates'!$B:$B,"",0),IF(_xlpm.d=0,"",_xlpm.d))</f>
        <v/>
      </c>
      <c r="T454" s="196">
        <f>IF(OR(S454="",A454="",NOT(ISNUMBER(S454)),S454&gt;A454),"",DATEDIF(S454,A454,"Y")&amp;" years, "&amp;DATEDIF(S454,A454,"YM")&amp;" months, "&amp;DATEDIF(S454,A454,"MD")&amp;" days")</f>
        <v/>
      </c>
      <c r="W454" s="196">
        <f>_xlfn.LET(_xlpm.d,_xlfn.XLOOKUP(U454,'[1]Birth Dates'!$A:$A,'[1]Birth Dates'!$B:$B,"",0),IF(_xlpm.d=0,"",_xlpm.d))</f>
        <v/>
      </c>
      <c r="X454" s="196">
        <f>IF(OR(W454="",A454="",NOT(ISNUMBER(W454)),W454&gt;A454),"",DATEDIF(W454,A454,"Y")&amp;" years, "&amp;DATEDIF(W454,A454,"YM")&amp;" months, "&amp;DATEDIF(W454,A454,"MD")&amp;" days")</f>
        <v/>
      </c>
      <c r="AR454" s="175">
        <f>IF($B454="","",TEXT($A454,"yyyymmdd")&amp;"_P"&amp;$C454&amp;"_C"&amp;$F454&amp;"_"&amp;TRIM(RIGHT(SUBSTITUTE(TRIM(SUBSTITUTE($M454,CHAR(160)," "))," ",REPT(" ",60)),60))&amp;IF($Q454="","","-"&amp;TRIM(RIGHT(SUBSTITUTE(TRIM(SUBSTITUTE($Q454,CHAR(160)," "))," ",REPT(" ",60)),60)))&amp;IF($U454="","","-"&amp;TRIM(RIGHT(SUBSTITUTE(TRIM(SUBSTITUTE($U454,CHAR(160)," "))," ",REPT(" ",60)),60)))&amp;".jpg")</f>
        <v/>
      </c>
    </row>
    <row r="455" ht="14" customHeight="1">
      <c r="O455" s="196">
        <f>_xlfn.LET(_xlpm.d,_xlfn.XLOOKUP(M455,'[1]Birth Dates'!$A:$A,'[1]Birth Dates'!$B:$B,"",0),IF(_xlpm.d=0,"",_xlpm.d))</f>
        <v/>
      </c>
      <c r="P455" s="196">
        <f>IF(OR(O455="",A455="",NOT(ISNUMBER(O455)),O455&gt;A455),"",DATEDIF(O455,A455,"Y")&amp;" years, "&amp;DATEDIF(O455,A455,"YM")&amp;" months, "&amp;DATEDIF(O455,A455,"MD")&amp;" days")</f>
        <v/>
      </c>
      <c r="S455" s="196">
        <f>_xlfn.LET(_xlpm.d,_xlfn.XLOOKUP(Q455,'[1]Birth Dates'!$A:$A,'[1]Birth Dates'!$B:$B,"",0),IF(_xlpm.d=0,"",_xlpm.d))</f>
        <v/>
      </c>
      <c r="T455" s="196">
        <f>IF(OR(S455="",A455="",NOT(ISNUMBER(S455)),S455&gt;A455),"",DATEDIF(S455,A455,"Y")&amp;" years, "&amp;DATEDIF(S455,A455,"YM")&amp;" months, "&amp;DATEDIF(S455,A455,"MD")&amp;" days")</f>
        <v/>
      </c>
      <c r="W455" s="196">
        <f>_xlfn.LET(_xlpm.d,_xlfn.XLOOKUP(U455,'[1]Birth Dates'!$A:$A,'[1]Birth Dates'!$B:$B,"",0),IF(_xlpm.d=0,"",_xlpm.d))</f>
        <v/>
      </c>
      <c r="X455" s="196">
        <f>IF(OR(W455="",A455="",NOT(ISNUMBER(W455)),W455&gt;A455),"",DATEDIF(W455,A455,"Y")&amp;" years, "&amp;DATEDIF(W455,A455,"YM")&amp;" months, "&amp;DATEDIF(W455,A455,"MD")&amp;" days")</f>
        <v/>
      </c>
      <c r="AR455" s="175">
        <f>IF($B455="","",TEXT($A455,"yyyymmdd")&amp;"_P"&amp;$C455&amp;"_C"&amp;$F455&amp;"_"&amp;TRIM(RIGHT(SUBSTITUTE(TRIM(SUBSTITUTE($M455,CHAR(160)," "))," ",REPT(" ",60)),60))&amp;IF($Q455="","","-"&amp;TRIM(RIGHT(SUBSTITUTE(TRIM(SUBSTITUTE($Q455,CHAR(160)," "))," ",REPT(" ",60)),60)))&amp;IF($U455="","","-"&amp;TRIM(RIGHT(SUBSTITUTE(TRIM(SUBSTITUTE($U455,CHAR(160)," "))," ",REPT(" ",60)),60)))&amp;".jpg")</f>
        <v/>
      </c>
    </row>
    <row r="456" ht="14" customHeight="1">
      <c r="O456" s="196">
        <f>_xlfn.LET(_xlpm.d,_xlfn.XLOOKUP(M456,'[1]Birth Dates'!$A:$A,'[1]Birth Dates'!$B:$B,"",0),IF(_xlpm.d=0,"",_xlpm.d))</f>
        <v/>
      </c>
      <c r="P456" s="196">
        <f>IF(OR(O456="",A456="",NOT(ISNUMBER(O456)),O456&gt;A456),"",DATEDIF(O456,A456,"Y")&amp;" years, "&amp;DATEDIF(O456,A456,"YM")&amp;" months, "&amp;DATEDIF(O456,A456,"MD")&amp;" days")</f>
        <v/>
      </c>
      <c r="S456" s="196">
        <f>_xlfn.LET(_xlpm.d,_xlfn.XLOOKUP(Q456,'[1]Birth Dates'!$A:$A,'[1]Birth Dates'!$B:$B,"",0),IF(_xlpm.d=0,"",_xlpm.d))</f>
        <v/>
      </c>
      <c r="T456" s="196">
        <f>IF(OR(S456="",A456="",NOT(ISNUMBER(S456)),S456&gt;A456),"",DATEDIF(S456,A456,"Y")&amp;" years, "&amp;DATEDIF(S456,A456,"YM")&amp;" months, "&amp;DATEDIF(S456,A456,"MD")&amp;" days")</f>
        <v/>
      </c>
      <c r="W456" s="196">
        <f>_xlfn.LET(_xlpm.d,_xlfn.XLOOKUP(U456,'[1]Birth Dates'!$A:$A,'[1]Birth Dates'!$B:$B,"",0),IF(_xlpm.d=0,"",_xlpm.d))</f>
        <v/>
      </c>
      <c r="X456" s="196">
        <f>IF(OR(W456="",A456="",NOT(ISNUMBER(W456)),W456&gt;A456),"",DATEDIF(W456,A456,"Y")&amp;" years, "&amp;DATEDIF(W456,A456,"YM")&amp;" months, "&amp;DATEDIF(W456,A456,"MD")&amp;" days")</f>
        <v/>
      </c>
      <c r="AR456" s="175">
        <f>IF($B456="","",TEXT($A456,"yyyymmdd")&amp;"_P"&amp;$C456&amp;"_C"&amp;$F456&amp;"_"&amp;TRIM(RIGHT(SUBSTITUTE(TRIM(SUBSTITUTE($M456,CHAR(160)," "))," ",REPT(" ",60)),60))&amp;IF($Q456="","","-"&amp;TRIM(RIGHT(SUBSTITUTE(TRIM(SUBSTITUTE($Q456,CHAR(160)," "))," ",REPT(" ",60)),60)))&amp;IF($U456="","","-"&amp;TRIM(RIGHT(SUBSTITUTE(TRIM(SUBSTITUTE($U456,CHAR(160)," "))," ",REPT(" ",60)),60)))&amp;".jpg")</f>
        <v/>
      </c>
    </row>
    <row r="457" ht="14" customHeight="1">
      <c r="O457" s="196">
        <f>_xlfn.LET(_xlpm.d,_xlfn.XLOOKUP(M457,'[1]Birth Dates'!$A:$A,'[1]Birth Dates'!$B:$B,"",0),IF(_xlpm.d=0,"",_xlpm.d))</f>
        <v/>
      </c>
      <c r="P457" s="196">
        <f>IF(OR(O457="",A457="",NOT(ISNUMBER(O457)),O457&gt;A457),"",DATEDIF(O457,A457,"Y")&amp;" years, "&amp;DATEDIF(O457,A457,"YM")&amp;" months, "&amp;DATEDIF(O457,A457,"MD")&amp;" days")</f>
        <v/>
      </c>
      <c r="S457" s="196">
        <f>_xlfn.LET(_xlpm.d,_xlfn.XLOOKUP(Q457,'[1]Birth Dates'!$A:$A,'[1]Birth Dates'!$B:$B,"",0),IF(_xlpm.d=0,"",_xlpm.d))</f>
        <v/>
      </c>
      <c r="T457" s="196">
        <f>IF(OR(S457="",A457="",NOT(ISNUMBER(S457)),S457&gt;A457),"",DATEDIF(S457,A457,"Y")&amp;" years, "&amp;DATEDIF(S457,A457,"YM")&amp;" months, "&amp;DATEDIF(S457,A457,"MD")&amp;" days")</f>
        <v/>
      </c>
      <c r="W457" s="196">
        <f>_xlfn.LET(_xlpm.d,_xlfn.XLOOKUP(U457,'[1]Birth Dates'!$A:$A,'[1]Birth Dates'!$B:$B,"",0),IF(_xlpm.d=0,"",_xlpm.d))</f>
        <v/>
      </c>
      <c r="X457" s="196">
        <f>IF(OR(W457="",A457="",NOT(ISNUMBER(W457)),W457&gt;A457),"",DATEDIF(W457,A457,"Y")&amp;" years, "&amp;DATEDIF(W457,A457,"YM")&amp;" months, "&amp;DATEDIF(W457,A457,"MD")&amp;" days")</f>
        <v/>
      </c>
      <c r="AR457" s="175">
        <f>IF($B457="","",TEXT($A457,"yyyymmdd")&amp;"_P"&amp;$C457&amp;"_C"&amp;$F457&amp;"_"&amp;TRIM(RIGHT(SUBSTITUTE(TRIM(SUBSTITUTE($M457,CHAR(160)," "))," ",REPT(" ",60)),60))&amp;IF($Q457="","","-"&amp;TRIM(RIGHT(SUBSTITUTE(TRIM(SUBSTITUTE($Q457,CHAR(160)," "))," ",REPT(" ",60)),60)))&amp;IF($U457="","","-"&amp;TRIM(RIGHT(SUBSTITUTE(TRIM(SUBSTITUTE($U457,CHAR(160)," "))," ",REPT(" ",60)),60)))&amp;".jpg")</f>
        <v/>
      </c>
    </row>
    <row r="458" ht="14" customHeight="1">
      <c r="O458" s="196">
        <f>_xlfn.LET(_xlpm.d,_xlfn.XLOOKUP(M458,'[1]Birth Dates'!$A:$A,'[1]Birth Dates'!$B:$B,"",0),IF(_xlpm.d=0,"",_xlpm.d))</f>
        <v/>
      </c>
      <c r="P458" s="196">
        <f>IF(OR(O458="",A458="",NOT(ISNUMBER(O458)),O458&gt;A458),"",DATEDIF(O458,A458,"Y")&amp;" years, "&amp;DATEDIF(O458,A458,"YM")&amp;" months, "&amp;DATEDIF(O458,A458,"MD")&amp;" days")</f>
        <v/>
      </c>
      <c r="S458" s="196">
        <f>_xlfn.LET(_xlpm.d,_xlfn.XLOOKUP(Q458,'[1]Birth Dates'!$A:$A,'[1]Birth Dates'!$B:$B,"",0),IF(_xlpm.d=0,"",_xlpm.d))</f>
        <v/>
      </c>
      <c r="T458" s="196">
        <f>IF(OR(S458="",A458="",NOT(ISNUMBER(S458)),S458&gt;A458),"",DATEDIF(S458,A458,"Y")&amp;" years, "&amp;DATEDIF(S458,A458,"YM")&amp;" months, "&amp;DATEDIF(S458,A458,"MD")&amp;" days")</f>
        <v/>
      </c>
      <c r="W458" s="196">
        <f>_xlfn.LET(_xlpm.d,_xlfn.XLOOKUP(U458,'[1]Birth Dates'!$A:$A,'[1]Birth Dates'!$B:$B,"",0),IF(_xlpm.d=0,"",_xlpm.d))</f>
        <v/>
      </c>
      <c r="X458" s="196">
        <f>IF(OR(W458="",A458="",NOT(ISNUMBER(W458)),W458&gt;A458),"",DATEDIF(W458,A458,"Y")&amp;" years, "&amp;DATEDIF(W458,A458,"YM")&amp;" months, "&amp;DATEDIF(W458,A458,"MD")&amp;" days")</f>
        <v/>
      </c>
      <c r="AR458" s="175">
        <f>IF($B458="","",TEXT($A458,"yyyymmdd")&amp;"_P"&amp;$C458&amp;"_C"&amp;$F458&amp;"_"&amp;TRIM(RIGHT(SUBSTITUTE(TRIM(SUBSTITUTE($M458,CHAR(160)," "))," ",REPT(" ",60)),60))&amp;IF($Q458="","","-"&amp;TRIM(RIGHT(SUBSTITUTE(TRIM(SUBSTITUTE($Q458,CHAR(160)," "))," ",REPT(" ",60)),60)))&amp;IF($U458="","","-"&amp;TRIM(RIGHT(SUBSTITUTE(TRIM(SUBSTITUTE($U458,CHAR(160)," "))," ",REPT(" ",60)),60)))&amp;".jpg")</f>
        <v/>
      </c>
    </row>
    <row r="459" ht="14" customHeight="1">
      <c r="O459" s="196">
        <f>_xlfn.LET(_xlpm.d,_xlfn.XLOOKUP(M459,'[1]Birth Dates'!$A:$A,'[1]Birth Dates'!$B:$B,"",0),IF(_xlpm.d=0,"",_xlpm.d))</f>
        <v/>
      </c>
      <c r="P459" s="196">
        <f>IF(OR(O459="",A459="",NOT(ISNUMBER(O459)),O459&gt;A459),"",DATEDIF(O459,A459,"Y")&amp;" years, "&amp;DATEDIF(O459,A459,"YM")&amp;" months, "&amp;DATEDIF(O459,A459,"MD")&amp;" days")</f>
        <v/>
      </c>
      <c r="S459" s="196">
        <f>_xlfn.LET(_xlpm.d,_xlfn.XLOOKUP(Q459,'[1]Birth Dates'!$A:$A,'[1]Birth Dates'!$B:$B,"",0),IF(_xlpm.d=0,"",_xlpm.d))</f>
        <v/>
      </c>
      <c r="T459" s="196">
        <f>IF(OR(S459="",A459="",NOT(ISNUMBER(S459)),S459&gt;A459),"",DATEDIF(S459,A459,"Y")&amp;" years, "&amp;DATEDIF(S459,A459,"YM")&amp;" months, "&amp;DATEDIF(S459,A459,"MD")&amp;" days")</f>
        <v/>
      </c>
      <c r="W459" s="196">
        <f>_xlfn.LET(_xlpm.d,_xlfn.XLOOKUP(U459,'[1]Birth Dates'!$A:$A,'[1]Birth Dates'!$B:$B,"",0),IF(_xlpm.d=0,"",_xlpm.d))</f>
        <v/>
      </c>
      <c r="X459" s="196">
        <f>IF(OR(W459="",A459="",NOT(ISNUMBER(W459)),W459&gt;A459),"",DATEDIF(W459,A459,"Y")&amp;" years, "&amp;DATEDIF(W459,A459,"YM")&amp;" months, "&amp;DATEDIF(W459,A459,"MD")&amp;" days")</f>
        <v/>
      </c>
      <c r="AR459" s="175">
        <f>IF($B459="","",TEXT($A459,"yyyymmdd")&amp;"_P"&amp;$C459&amp;"_C"&amp;$F459&amp;"_"&amp;TRIM(RIGHT(SUBSTITUTE(TRIM(SUBSTITUTE($M459,CHAR(160)," "))," ",REPT(" ",60)),60))&amp;IF($Q459="","","-"&amp;TRIM(RIGHT(SUBSTITUTE(TRIM(SUBSTITUTE($Q459,CHAR(160)," "))," ",REPT(" ",60)),60)))&amp;IF($U459="","","-"&amp;TRIM(RIGHT(SUBSTITUTE(TRIM(SUBSTITUTE($U459,CHAR(160)," "))," ",REPT(" ",60)),60)))&amp;".jpg")</f>
        <v/>
      </c>
    </row>
    <row r="460" ht="14" customHeight="1">
      <c r="O460" s="196">
        <f>_xlfn.LET(_xlpm.d,_xlfn.XLOOKUP(M460,'[1]Birth Dates'!$A:$A,'[1]Birth Dates'!$B:$B,"",0),IF(_xlpm.d=0,"",_xlpm.d))</f>
        <v/>
      </c>
      <c r="P460" s="196">
        <f>IF(OR(O460="",A460="",NOT(ISNUMBER(O460)),O460&gt;A460),"",DATEDIF(O460,A460,"Y")&amp;" years, "&amp;DATEDIF(O460,A460,"YM")&amp;" months, "&amp;DATEDIF(O460,A460,"MD")&amp;" days")</f>
        <v/>
      </c>
      <c r="S460" s="196">
        <f>_xlfn.LET(_xlpm.d,_xlfn.XLOOKUP(Q460,'[1]Birth Dates'!$A:$A,'[1]Birth Dates'!$B:$B,"",0),IF(_xlpm.d=0,"",_xlpm.d))</f>
        <v/>
      </c>
      <c r="T460" s="196">
        <f>IF(OR(S460="",A460="",NOT(ISNUMBER(S460)),S460&gt;A460),"",DATEDIF(S460,A460,"Y")&amp;" years, "&amp;DATEDIF(S460,A460,"YM")&amp;" months, "&amp;DATEDIF(S460,A460,"MD")&amp;" days")</f>
        <v/>
      </c>
      <c r="W460" s="196">
        <f>_xlfn.LET(_xlpm.d,_xlfn.XLOOKUP(U460,'[1]Birth Dates'!$A:$A,'[1]Birth Dates'!$B:$B,"",0),IF(_xlpm.d=0,"",_xlpm.d))</f>
        <v/>
      </c>
      <c r="X460" s="196">
        <f>IF(OR(W460="",A460="",NOT(ISNUMBER(W460)),W460&gt;A460),"",DATEDIF(W460,A460,"Y")&amp;" years, "&amp;DATEDIF(W460,A460,"YM")&amp;" months, "&amp;DATEDIF(W460,A460,"MD")&amp;" days")</f>
        <v/>
      </c>
      <c r="AR460" s="175">
        <f>IF($B460="","",TEXT($A460,"yyyymmdd")&amp;"_P"&amp;$C460&amp;"_C"&amp;$F460&amp;"_"&amp;TRIM(RIGHT(SUBSTITUTE(TRIM(SUBSTITUTE($M460,CHAR(160)," "))," ",REPT(" ",60)),60))&amp;IF($Q460="","","-"&amp;TRIM(RIGHT(SUBSTITUTE(TRIM(SUBSTITUTE($Q460,CHAR(160)," "))," ",REPT(" ",60)),60)))&amp;IF($U460="","","-"&amp;TRIM(RIGHT(SUBSTITUTE(TRIM(SUBSTITUTE($U460,CHAR(160)," "))," ",REPT(" ",60)),60)))&amp;".jpg")</f>
        <v/>
      </c>
    </row>
    <row r="461" ht="14" customHeight="1">
      <c r="O461" s="196">
        <f>_xlfn.LET(_xlpm.d,_xlfn.XLOOKUP(M461,'[1]Birth Dates'!$A:$A,'[1]Birth Dates'!$B:$B,"",0),IF(_xlpm.d=0,"",_xlpm.d))</f>
        <v/>
      </c>
      <c r="P461" s="196">
        <f>IF(OR(O461="",A461="",NOT(ISNUMBER(O461)),O461&gt;A461),"",DATEDIF(O461,A461,"Y")&amp;" years, "&amp;DATEDIF(O461,A461,"YM")&amp;" months, "&amp;DATEDIF(O461,A461,"MD")&amp;" days")</f>
        <v/>
      </c>
      <c r="S461" s="196">
        <f>_xlfn.LET(_xlpm.d,_xlfn.XLOOKUP(Q461,'[1]Birth Dates'!$A:$A,'[1]Birth Dates'!$B:$B,"",0),IF(_xlpm.d=0,"",_xlpm.d))</f>
        <v/>
      </c>
      <c r="T461" s="196">
        <f>IF(OR(S461="",A461="",NOT(ISNUMBER(S461)),S461&gt;A461),"",DATEDIF(S461,A461,"Y")&amp;" years, "&amp;DATEDIF(S461,A461,"YM")&amp;" months, "&amp;DATEDIF(S461,A461,"MD")&amp;" days")</f>
        <v/>
      </c>
      <c r="W461" s="196">
        <f>_xlfn.LET(_xlpm.d,_xlfn.XLOOKUP(U461,'[1]Birth Dates'!$A:$A,'[1]Birth Dates'!$B:$B,"",0),IF(_xlpm.d=0,"",_xlpm.d))</f>
        <v/>
      </c>
      <c r="X461" s="196">
        <f>IF(OR(W461="",A461="",NOT(ISNUMBER(W461)),W461&gt;A461),"",DATEDIF(W461,A461,"Y")&amp;" years, "&amp;DATEDIF(W461,A461,"YM")&amp;" months, "&amp;DATEDIF(W461,A461,"MD")&amp;" days")</f>
        <v/>
      </c>
      <c r="AR461" s="175">
        <f>IF($B461="","",TEXT($A461,"yyyymmdd")&amp;"_P"&amp;$C461&amp;"_C"&amp;$F461&amp;"_"&amp;TRIM(RIGHT(SUBSTITUTE(TRIM(SUBSTITUTE($M461,CHAR(160)," "))," ",REPT(" ",60)),60))&amp;IF($Q461="","","-"&amp;TRIM(RIGHT(SUBSTITUTE(TRIM(SUBSTITUTE($Q461,CHAR(160)," "))," ",REPT(" ",60)),60)))&amp;IF($U461="","","-"&amp;TRIM(RIGHT(SUBSTITUTE(TRIM(SUBSTITUTE($U461,CHAR(160)," "))," ",REPT(" ",60)),60)))&amp;".jpg")</f>
        <v/>
      </c>
    </row>
    <row r="462" ht="14" customHeight="1">
      <c r="O462" s="196">
        <f>_xlfn.LET(_xlpm.d,_xlfn.XLOOKUP(M462,'[1]Birth Dates'!$A:$A,'[1]Birth Dates'!$B:$B,"",0),IF(_xlpm.d=0,"",_xlpm.d))</f>
        <v/>
      </c>
      <c r="P462" s="196">
        <f>IF(OR(O462="",A462="",NOT(ISNUMBER(O462)),O462&gt;A462),"",DATEDIF(O462,A462,"Y")&amp;" years, "&amp;DATEDIF(O462,A462,"YM")&amp;" months, "&amp;DATEDIF(O462,A462,"MD")&amp;" days")</f>
        <v/>
      </c>
      <c r="S462" s="196">
        <f>_xlfn.LET(_xlpm.d,_xlfn.XLOOKUP(Q462,'[1]Birth Dates'!$A:$A,'[1]Birth Dates'!$B:$B,"",0),IF(_xlpm.d=0,"",_xlpm.d))</f>
        <v/>
      </c>
      <c r="T462" s="196">
        <f>IF(OR(S462="",A462="",NOT(ISNUMBER(S462)),S462&gt;A462),"",DATEDIF(S462,A462,"Y")&amp;" years, "&amp;DATEDIF(S462,A462,"YM")&amp;" months, "&amp;DATEDIF(S462,A462,"MD")&amp;" days")</f>
        <v/>
      </c>
      <c r="W462" s="196">
        <f>_xlfn.LET(_xlpm.d,_xlfn.XLOOKUP(U462,'[1]Birth Dates'!$A:$A,'[1]Birth Dates'!$B:$B,"",0),IF(_xlpm.d=0,"",_xlpm.d))</f>
        <v/>
      </c>
      <c r="X462" s="196">
        <f>IF(OR(W462="",A462="",NOT(ISNUMBER(W462)),W462&gt;A462),"",DATEDIF(W462,A462,"Y")&amp;" years, "&amp;DATEDIF(W462,A462,"YM")&amp;" months, "&amp;DATEDIF(W462,A462,"MD")&amp;" days")</f>
        <v/>
      </c>
      <c r="AR462" s="175">
        <f>IF($B462="","",TEXT($A462,"yyyymmdd")&amp;"_P"&amp;$C462&amp;"_C"&amp;$F462&amp;"_"&amp;TRIM(RIGHT(SUBSTITUTE(TRIM(SUBSTITUTE($M462,CHAR(160)," "))," ",REPT(" ",60)),60))&amp;IF($Q462="","","-"&amp;TRIM(RIGHT(SUBSTITUTE(TRIM(SUBSTITUTE($Q462,CHAR(160)," "))," ",REPT(" ",60)),60)))&amp;IF($U462="","","-"&amp;TRIM(RIGHT(SUBSTITUTE(TRIM(SUBSTITUTE($U462,CHAR(160)," "))," ",REPT(" ",60)),60)))&amp;".jpg")</f>
        <v/>
      </c>
    </row>
    <row r="463" ht="14" customHeight="1">
      <c r="O463" s="196">
        <f>_xlfn.LET(_xlpm.d,_xlfn.XLOOKUP(M463,'[1]Birth Dates'!$A:$A,'[1]Birth Dates'!$B:$B,"",0),IF(_xlpm.d=0,"",_xlpm.d))</f>
        <v/>
      </c>
      <c r="P463" s="196">
        <f>IF(OR(O463="",A463="",NOT(ISNUMBER(O463)),O463&gt;A463),"",DATEDIF(O463,A463,"Y")&amp;" years, "&amp;DATEDIF(O463,A463,"YM")&amp;" months, "&amp;DATEDIF(O463,A463,"MD")&amp;" days")</f>
        <v/>
      </c>
      <c r="S463" s="196">
        <f>_xlfn.LET(_xlpm.d,_xlfn.XLOOKUP(Q463,'[1]Birth Dates'!$A:$A,'[1]Birth Dates'!$B:$B,"",0),IF(_xlpm.d=0,"",_xlpm.d))</f>
        <v/>
      </c>
      <c r="T463" s="196">
        <f>IF(OR(S463="",A463="",NOT(ISNUMBER(S463)),S463&gt;A463),"",DATEDIF(S463,A463,"Y")&amp;" years, "&amp;DATEDIF(S463,A463,"YM")&amp;" months, "&amp;DATEDIF(S463,A463,"MD")&amp;" days")</f>
        <v/>
      </c>
      <c r="W463" s="196">
        <f>_xlfn.LET(_xlpm.d,_xlfn.XLOOKUP(U463,'[1]Birth Dates'!$A:$A,'[1]Birth Dates'!$B:$B,"",0),IF(_xlpm.d=0,"",_xlpm.d))</f>
        <v/>
      </c>
      <c r="X463" s="196">
        <f>IF(OR(W463="",A463="",NOT(ISNUMBER(W463)),W463&gt;A463),"",DATEDIF(W463,A463,"Y")&amp;" years, "&amp;DATEDIF(W463,A463,"YM")&amp;" months, "&amp;DATEDIF(W463,A463,"MD")&amp;" days")</f>
        <v/>
      </c>
      <c r="AR463" s="175">
        <f>IF($B463="","",TEXT($A463,"yyyymmdd")&amp;"_P"&amp;$C463&amp;"_C"&amp;$F463&amp;"_"&amp;TRIM(RIGHT(SUBSTITUTE(TRIM(SUBSTITUTE($M463,CHAR(160)," "))," ",REPT(" ",60)),60))&amp;IF($Q463="","","-"&amp;TRIM(RIGHT(SUBSTITUTE(TRIM(SUBSTITUTE($Q463,CHAR(160)," "))," ",REPT(" ",60)),60)))&amp;IF($U463="","","-"&amp;TRIM(RIGHT(SUBSTITUTE(TRIM(SUBSTITUTE($U463,CHAR(160)," "))," ",REPT(" ",60)),60)))&amp;".jpg")</f>
        <v/>
      </c>
    </row>
    <row r="464" ht="14" customHeight="1">
      <c r="O464" s="196">
        <f>_xlfn.LET(_xlpm.d,_xlfn.XLOOKUP(M464,'[1]Birth Dates'!$A:$A,'[1]Birth Dates'!$B:$B,"",0),IF(_xlpm.d=0,"",_xlpm.d))</f>
        <v/>
      </c>
      <c r="P464" s="196">
        <f>IF(OR(O464="",A464="",NOT(ISNUMBER(O464)),O464&gt;A464),"",DATEDIF(O464,A464,"Y")&amp;" years, "&amp;DATEDIF(O464,A464,"YM")&amp;" months, "&amp;DATEDIF(O464,A464,"MD")&amp;" days")</f>
        <v/>
      </c>
      <c r="S464" s="196">
        <f>_xlfn.LET(_xlpm.d,_xlfn.XLOOKUP(Q464,'[1]Birth Dates'!$A:$A,'[1]Birth Dates'!$B:$B,"",0),IF(_xlpm.d=0,"",_xlpm.d))</f>
        <v/>
      </c>
      <c r="T464" s="196">
        <f>IF(OR(S464="",A464="",NOT(ISNUMBER(S464)),S464&gt;A464),"",DATEDIF(S464,A464,"Y")&amp;" years, "&amp;DATEDIF(S464,A464,"YM")&amp;" months, "&amp;DATEDIF(S464,A464,"MD")&amp;" days")</f>
        <v/>
      </c>
      <c r="W464" s="196">
        <f>_xlfn.LET(_xlpm.d,_xlfn.XLOOKUP(U464,'[1]Birth Dates'!$A:$A,'[1]Birth Dates'!$B:$B,"",0),IF(_xlpm.d=0,"",_xlpm.d))</f>
        <v/>
      </c>
      <c r="X464" s="196">
        <f>IF(OR(W464="",A464="",NOT(ISNUMBER(W464)),W464&gt;A464),"",DATEDIF(W464,A464,"Y")&amp;" years, "&amp;DATEDIF(W464,A464,"YM")&amp;" months, "&amp;DATEDIF(W464,A464,"MD")&amp;" days")</f>
        <v/>
      </c>
      <c r="AR464" s="175">
        <f>IF($B464="","",TEXT($A464,"yyyymmdd")&amp;"_P"&amp;$C464&amp;"_C"&amp;$F464&amp;"_"&amp;TRIM(RIGHT(SUBSTITUTE(TRIM(SUBSTITUTE($M464,CHAR(160)," "))," ",REPT(" ",60)),60))&amp;IF($Q464="","","-"&amp;TRIM(RIGHT(SUBSTITUTE(TRIM(SUBSTITUTE($Q464,CHAR(160)," "))," ",REPT(" ",60)),60)))&amp;IF($U464="","","-"&amp;TRIM(RIGHT(SUBSTITUTE(TRIM(SUBSTITUTE($U464,CHAR(160)," "))," ",REPT(" ",60)),60)))&amp;".jpg")</f>
        <v/>
      </c>
    </row>
    <row r="465" ht="14" customHeight="1">
      <c r="O465" s="196">
        <f>_xlfn.LET(_xlpm.d,_xlfn.XLOOKUP(M465,'[1]Birth Dates'!$A:$A,'[1]Birth Dates'!$B:$B,"",0),IF(_xlpm.d=0,"",_xlpm.d))</f>
        <v/>
      </c>
      <c r="P465" s="196">
        <f>IF(OR(O465="",A465="",NOT(ISNUMBER(O465)),O465&gt;A465),"",DATEDIF(O465,A465,"Y")&amp;" years, "&amp;DATEDIF(O465,A465,"YM")&amp;" months, "&amp;DATEDIF(O465,A465,"MD")&amp;" days")</f>
        <v/>
      </c>
      <c r="S465" s="196">
        <f>_xlfn.LET(_xlpm.d,_xlfn.XLOOKUP(Q465,'[1]Birth Dates'!$A:$A,'[1]Birth Dates'!$B:$B,"",0),IF(_xlpm.d=0,"",_xlpm.d))</f>
        <v/>
      </c>
      <c r="T465" s="196">
        <f>IF(OR(S465="",A465="",NOT(ISNUMBER(S465)),S465&gt;A465),"",DATEDIF(S465,A465,"Y")&amp;" years, "&amp;DATEDIF(S465,A465,"YM")&amp;" months, "&amp;DATEDIF(S465,A465,"MD")&amp;" days")</f>
        <v/>
      </c>
      <c r="W465" s="196">
        <f>_xlfn.LET(_xlpm.d,_xlfn.XLOOKUP(U465,'[1]Birth Dates'!$A:$A,'[1]Birth Dates'!$B:$B,"",0),IF(_xlpm.d=0,"",_xlpm.d))</f>
        <v/>
      </c>
      <c r="X465" s="196">
        <f>IF(OR(W465="",A465="",NOT(ISNUMBER(W465)),W465&gt;A465),"",DATEDIF(W465,A465,"Y")&amp;" years, "&amp;DATEDIF(W465,A465,"YM")&amp;" months, "&amp;DATEDIF(W465,A465,"MD")&amp;" days")</f>
        <v/>
      </c>
      <c r="AR465" s="175">
        <f>IF($B465="","",TEXT($A465,"yyyymmdd")&amp;"_P"&amp;$C465&amp;"_C"&amp;$F465&amp;"_"&amp;TRIM(RIGHT(SUBSTITUTE(TRIM(SUBSTITUTE($M465,CHAR(160)," "))," ",REPT(" ",60)),60))&amp;IF($Q465="","","-"&amp;TRIM(RIGHT(SUBSTITUTE(TRIM(SUBSTITUTE($Q465,CHAR(160)," "))," ",REPT(" ",60)),60)))&amp;IF($U465="","","-"&amp;TRIM(RIGHT(SUBSTITUTE(TRIM(SUBSTITUTE($U465,CHAR(160)," "))," ",REPT(" ",60)),60)))&amp;".jpg")</f>
        <v/>
      </c>
    </row>
    <row r="466" ht="14" customHeight="1">
      <c r="O466" s="196">
        <f>_xlfn.LET(_xlpm.d,_xlfn.XLOOKUP(M466,'[1]Birth Dates'!$A:$A,'[1]Birth Dates'!$B:$B,"",0),IF(_xlpm.d=0,"",_xlpm.d))</f>
        <v/>
      </c>
      <c r="P466" s="196">
        <f>IF(OR(O466="",A466="",NOT(ISNUMBER(O466)),O466&gt;A466),"",DATEDIF(O466,A466,"Y")&amp;" years, "&amp;DATEDIF(O466,A466,"YM")&amp;" months, "&amp;DATEDIF(O466,A466,"MD")&amp;" days")</f>
        <v/>
      </c>
      <c r="S466" s="196">
        <f>_xlfn.LET(_xlpm.d,_xlfn.XLOOKUP(Q466,'[1]Birth Dates'!$A:$A,'[1]Birth Dates'!$B:$B,"",0),IF(_xlpm.d=0,"",_xlpm.d))</f>
        <v/>
      </c>
      <c r="T466" s="196">
        <f>IF(OR(S466="",A466="",NOT(ISNUMBER(S466)),S466&gt;A466),"",DATEDIF(S466,A466,"Y")&amp;" years, "&amp;DATEDIF(S466,A466,"YM")&amp;" months, "&amp;DATEDIF(S466,A466,"MD")&amp;" days")</f>
        <v/>
      </c>
      <c r="W466" s="196">
        <f>_xlfn.LET(_xlpm.d,_xlfn.XLOOKUP(U466,'[1]Birth Dates'!$A:$A,'[1]Birth Dates'!$B:$B,"",0),IF(_xlpm.d=0,"",_xlpm.d))</f>
        <v/>
      </c>
      <c r="X466" s="196">
        <f>IF(OR(W466="",A466="",NOT(ISNUMBER(W466)),W466&gt;A466),"",DATEDIF(W466,A466,"Y")&amp;" years, "&amp;DATEDIF(W466,A466,"YM")&amp;" months, "&amp;DATEDIF(W466,A466,"MD")&amp;" days")</f>
        <v/>
      </c>
      <c r="AR466" s="175">
        <f>IF($B466="","",TEXT($A466,"yyyymmdd")&amp;"_P"&amp;$C466&amp;"_C"&amp;$F466&amp;"_"&amp;TRIM(RIGHT(SUBSTITUTE(TRIM(SUBSTITUTE($M466,CHAR(160)," "))," ",REPT(" ",60)),60))&amp;IF($Q466="","","-"&amp;TRIM(RIGHT(SUBSTITUTE(TRIM(SUBSTITUTE($Q466,CHAR(160)," "))," ",REPT(" ",60)),60)))&amp;IF($U466="","","-"&amp;TRIM(RIGHT(SUBSTITUTE(TRIM(SUBSTITUTE($U466,CHAR(160)," "))," ",REPT(" ",60)),60)))&amp;".jpg")</f>
        <v/>
      </c>
    </row>
    <row r="467" ht="14" customHeight="1">
      <c r="O467" s="196">
        <f>_xlfn.LET(_xlpm.d,_xlfn.XLOOKUP(M467,'[1]Birth Dates'!$A:$A,'[1]Birth Dates'!$B:$B,"",0),IF(_xlpm.d=0,"",_xlpm.d))</f>
        <v/>
      </c>
      <c r="P467" s="196">
        <f>IF(OR(O467="",A467="",NOT(ISNUMBER(O467)),O467&gt;A467),"",DATEDIF(O467,A467,"Y")&amp;" years, "&amp;DATEDIF(O467,A467,"YM")&amp;" months, "&amp;DATEDIF(O467,A467,"MD")&amp;" days")</f>
        <v/>
      </c>
      <c r="S467" s="196">
        <f>_xlfn.LET(_xlpm.d,_xlfn.XLOOKUP(Q467,'[1]Birth Dates'!$A:$A,'[1]Birth Dates'!$B:$B,"",0),IF(_xlpm.d=0,"",_xlpm.d))</f>
        <v/>
      </c>
      <c r="T467" s="196">
        <f>IF(OR(S467="",A467="",NOT(ISNUMBER(S467)),S467&gt;A467),"",DATEDIF(S467,A467,"Y")&amp;" years, "&amp;DATEDIF(S467,A467,"YM")&amp;" months, "&amp;DATEDIF(S467,A467,"MD")&amp;" days")</f>
        <v/>
      </c>
      <c r="W467" s="196">
        <f>_xlfn.LET(_xlpm.d,_xlfn.XLOOKUP(U467,'[1]Birth Dates'!$A:$A,'[1]Birth Dates'!$B:$B,"",0),IF(_xlpm.d=0,"",_xlpm.d))</f>
        <v/>
      </c>
      <c r="X467" s="196">
        <f>IF(OR(W467="",A467="",NOT(ISNUMBER(W467)),W467&gt;A467),"",DATEDIF(W467,A467,"Y")&amp;" years, "&amp;DATEDIF(W467,A467,"YM")&amp;" months, "&amp;DATEDIF(W467,A467,"MD")&amp;" days")</f>
        <v/>
      </c>
      <c r="AR467" s="175">
        <f>IF($B467="","",TEXT($A467,"yyyymmdd")&amp;"_P"&amp;$C467&amp;"_C"&amp;$F467&amp;"_"&amp;TRIM(RIGHT(SUBSTITUTE(TRIM(SUBSTITUTE($M467,CHAR(160)," "))," ",REPT(" ",60)),60))&amp;IF($Q467="","","-"&amp;TRIM(RIGHT(SUBSTITUTE(TRIM(SUBSTITUTE($Q467,CHAR(160)," "))," ",REPT(" ",60)),60)))&amp;IF($U467="","","-"&amp;TRIM(RIGHT(SUBSTITUTE(TRIM(SUBSTITUTE($U467,CHAR(160)," "))," ",REPT(" ",60)),60)))&amp;".jpg")</f>
        <v/>
      </c>
    </row>
    <row r="468" ht="14" customHeight="1">
      <c r="O468" s="196">
        <f>_xlfn.LET(_xlpm.d,_xlfn.XLOOKUP(M468,'[1]Birth Dates'!$A:$A,'[1]Birth Dates'!$B:$B,"",0),IF(_xlpm.d=0,"",_xlpm.d))</f>
        <v/>
      </c>
      <c r="P468" s="196">
        <f>IF(OR(O468="",A468="",NOT(ISNUMBER(O468)),O468&gt;A468),"",DATEDIF(O468,A468,"Y")&amp;" years, "&amp;DATEDIF(O468,A468,"YM")&amp;" months, "&amp;DATEDIF(O468,A468,"MD")&amp;" days")</f>
        <v/>
      </c>
      <c r="S468" s="196">
        <f>_xlfn.LET(_xlpm.d,_xlfn.XLOOKUP(Q468,'[1]Birth Dates'!$A:$A,'[1]Birth Dates'!$B:$B,"",0),IF(_xlpm.d=0,"",_xlpm.d))</f>
        <v/>
      </c>
      <c r="T468" s="196">
        <f>IF(OR(S468="",A468="",NOT(ISNUMBER(S468)),S468&gt;A468),"",DATEDIF(S468,A468,"Y")&amp;" years, "&amp;DATEDIF(S468,A468,"YM")&amp;" months, "&amp;DATEDIF(S468,A468,"MD")&amp;" days")</f>
        <v/>
      </c>
      <c r="W468" s="196">
        <f>_xlfn.LET(_xlpm.d,_xlfn.XLOOKUP(U468,'[1]Birth Dates'!$A:$A,'[1]Birth Dates'!$B:$B,"",0),IF(_xlpm.d=0,"",_xlpm.d))</f>
        <v/>
      </c>
      <c r="X468" s="196">
        <f>IF(OR(W468="",A468="",NOT(ISNUMBER(W468)),W468&gt;A468),"",DATEDIF(W468,A468,"Y")&amp;" years, "&amp;DATEDIF(W468,A468,"YM")&amp;" months, "&amp;DATEDIF(W468,A468,"MD")&amp;" days")</f>
        <v/>
      </c>
      <c r="AR468" s="175">
        <f>IF($B468="","",TEXT($A468,"yyyymmdd")&amp;"_P"&amp;$C468&amp;"_C"&amp;$F468&amp;"_"&amp;TRIM(RIGHT(SUBSTITUTE(TRIM(SUBSTITUTE($M468,CHAR(160)," "))," ",REPT(" ",60)),60))&amp;IF($Q468="","","-"&amp;TRIM(RIGHT(SUBSTITUTE(TRIM(SUBSTITUTE($Q468,CHAR(160)," "))," ",REPT(" ",60)),60)))&amp;IF($U468="","","-"&amp;TRIM(RIGHT(SUBSTITUTE(TRIM(SUBSTITUTE($U468,CHAR(160)," "))," ",REPT(" ",60)),60)))&amp;".jpg")</f>
        <v/>
      </c>
    </row>
    <row r="469" ht="14" customHeight="1">
      <c r="O469" s="196">
        <f>_xlfn.LET(_xlpm.d,_xlfn.XLOOKUP(M469,'[1]Birth Dates'!$A:$A,'[1]Birth Dates'!$B:$B,"",0),IF(_xlpm.d=0,"",_xlpm.d))</f>
        <v/>
      </c>
      <c r="P469" s="196">
        <f>IF(OR(O469="",A469="",NOT(ISNUMBER(O469)),O469&gt;A469),"",DATEDIF(O469,A469,"Y")&amp;" years, "&amp;DATEDIF(O469,A469,"YM")&amp;" months, "&amp;DATEDIF(O469,A469,"MD")&amp;" days")</f>
        <v/>
      </c>
      <c r="S469" s="196">
        <f>_xlfn.LET(_xlpm.d,_xlfn.XLOOKUP(Q469,'[1]Birth Dates'!$A:$A,'[1]Birth Dates'!$B:$B,"",0),IF(_xlpm.d=0,"",_xlpm.d))</f>
        <v/>
      </c>
      <c r="T469" s="196">
        <f>IF(OR(S469="",A469="",NOT(ISNUMBER(S469)),S469&gt;A469),"",DATEDIF(S469,A469,"Y")&amp;" years, "&amp;DATEDIF(S469,A469,"YM")&amp;" months, "&amp;DATEDIF(S469,A469,"MD")&amp;" days")</f>
        <v/>
      </c>
      <c r="W469" s="196">
        <f>_xlfn.LET(_xlpm.d,_xlfn.XLOOKUP(U469,'[1]Birth Dates'!$A:$A,'[1]Birth Dates'!$B:$B,"",0),IF(_xlpm.d=0,"",_xlpm.d))</f>
        <v/>
      </c>
      <c r="X469" s="196">
        <f>IF(OR(W469="",A469="",NOT(ISNUMBER(W469)),W469&gt;A469),"",DATEDIF(W469,A469,"Y")&amp;" years, "&amp;DATEDIF(W469,A469,"YM")&amp;" months, "&amp;DATEDIF(W469,A469,"MD")&amp;" days")</f>
        <v/>
      </c>
      <c r="AR469" s="175">
        <f>IF($B469="","",TEXT($A469,"yyyymmdd")&amp;"_P"&amp;$C469&amp;"_C"&amp;$F469&amp;"_"&amp;TRIM(RIGHT(SUBSTITUTE(TRIM(SUBSTITUTE($M469,CHAR(160)," "))," ",REPT(" ",60)),60))&amp;IF($Q469="","","-"&amp;TRIM(RIGHT(SUBSTITUTE(TRIM(SUBSTITUTE($Q469,CHAR(160)," "))," ",REPT(" ",60)),60)))&amp;IF($U469="","","-"&amp;TRIM(RIGHT(SUBSTITUTE(TRIM(SUBSTITUTE($U469,CHAR(160)," "))," ",REPT(" ",60)),60)))&amp;".jpg")</f>
        <v/>
      </c>
    </row>
    <row r="470" ht="14" customHeight="1">
      <c r="O470" s="196">
        <f>_xlfn.LET(_xlpm.d,_xlfn.XLOOKUP(M470,'[1]Birth Dates'!$A:$A,'[1]Birth Dates'!$B:$B,"",0),IF(_xlpm.d=0,"",_xlpm.d))</f>
        <v/>
      </c>
      <c r="P470" s="196">
        <f>IF(OR(O470="",A470="",NOT(ISNUMBER(O470)),O470&gt;A470),"",DATEDIF(O470,A470,"Y")&amp;" years, "&amp;DATEDIF(O470,A470,"YM")&amp;" months, "&amp;DATEDIF(O470,A470,"MD")&amp;" days")</f>
        <v/>
      </c>
      <c r="S470" s="196">
        <f>_xlfn.LET(_xlpm.d,_xlfn.XLOOKUP(Q470,'[1]Birth Dates'!$A:$A,'[1]Birth Dates'!$B:$B,"",0),IF(_xlpm.d=0,"",_xlpm.d))</f>
        <v/>
      </c>
      <c r="T470" s="196">
        <f>IF(OR(S470="",A470="",NOT(ISNUMBER(S470)),S470&gt;A470),"",DATEDIF(S470,A470,"Y")&amp;" years, "&amp;DATEDIF(S470,A470,"YM")&amp;" months, "&amp;DATEDIF(S470,A470,"MD")&amp;" days")</f>
        <v/>
      </c>
      <c r="W470" s="196">
        <f>_xlfn.LET(_xlpm.d,_xlfn.XLOOKUP(U470,'[1]Birth Dates'!$A:$A,'[1]Birth Dates'!$B:$B,"",0),IF(_xlpm.d=0,"",_xlpm.d))</f>
        <v/>
      </c>
      <c r="X470" s="196">
        <f>IF(OR(W470="",A470="",NOT(ISNUMBER(W470)),W470&gt;A470),"",DATEDIF(W470,A470,"Y")&amp;" years, "&amp;DATEDIF(W470,A470,"YM")&amp;" months, "&amp;DATEDIF(W470,A470,"MD")&amp;" days")</f>
        <v/>
      </c>
      <c r="AR470" s="175">
        <f>IF($B470="","",TEXT($A470,"yyyymmdd")&amp;"_P"&amp;$C470&amp;"_C"&amp;$F470&amp;"_"&amp;TRIM(RIGHT(SUBSTITUTE(TRIM(SUBSTITUTE($M470,CHAR(160)," "))," ",REPT(" ",60)),60))&amp;IF($Q470="","","-"&amp;TRIM(RIGHT(SUBSTITUTE(TRIM(SUBSTITUTE($Q470,CHAR(160)," "))," ",REPT(" ",60)),60)))&amp;IF($U470="","","-"&amp;TRIM(RIGHT(SUBSTITUTE(TRIM(SUBSTITUTE($U470,CHAR(160)," "))," ",REPT(" ",60)),60)))&amp;".jpg")</f>
        <v/>
      </c>
    </row>
    <row r="471" ht="14" customHeight="1">
      <c r="O471" s="196">
        <f>_xlfn.LET(_xlpm.d,_xlfn.XLOOKUP(M471,'[1]Birth Dates'!$A:$A,'[1]Birth Dates'!$B:$B,"",0),IF(_xlpm.d=0,"",_xlpm.d))</f>
        <v/>
      </c>
      <c r="P471" s="196">
        <f>IF(OR(O471="",A471="",NOT(ISNUMBER(O471)),O471&gt;A471),"",DATEDIF(O471,A471,"Y")&amp;" years, "&amp;DATEDIF(O471,A471,"YM")&amp;" months, "&amp;DATEDIF(O471,A471,"MD")&amp;" days")</f>
        <v/>
      </c>
      <c r="S471" s="196">
        <f>_xlfn.LET(_xlpm.d,_xlfn.XLOOKUP(Q471,'[1]Birth Dates'!$A:$A,'[1]Birth Dates'!$B:$B,"",0),IF(_xlpm.d=0,"",_xlpm.d))</f>
        <v/>
      </c>
      <c r="T471" s="196">
        <f>IF(OR(S471="",A471="",NOT(ISNUMBER(S471)),S471&gt;A471),"",DATEDIF(S471,A471,"Y")&amp;" years, "&amp;DATEDIF(S471,A471,"YM")&amp;" months, "&amp;DATEDIF(S471,A471,"MD")&amp;" days")</f>
        <v/>
      </c>
      <c r="W471" s="196">
        <f>_xlfn.LET(_xlpm.d,_xlfn.XLOOKUP(U471,'[1]Birth Dates'!$A:$A,'[1]Birth Dates'!$B:$B,"",0),IF(_xlpm.d=0,"",_xlpm.d))</f>
        <v/>
      </c>
      <c r="X471" s="196">
        <f>IF(OR(W471="",A471="",NOT(ISNUMBER(W471)),W471&gt;A471),"",DATEDIF(W471,A471,"Y")&amp;" years, "&amp;DATEDIF(W471,A471,"YM")&amp;" months, "&amp;DATEDIF(W471,A471,"MD")&amp;" days")</f>
        <v/>
      </c>
      <c r="AR471" s="175">
        <f>IF($B471="","",TEXT($A471,"yyyymmdd")&amp;"_P"&amp;$C471&amp;"_C"&amp;$F471&amp;"_"&amp;TRIM(RIGHT(SUBSTITUTE(TRIM(SUBSTITUTE($M471,CHAR(160)," "))," ",REPT(" ",60)),60))&amp;IF($Q471="","","-"&amp;TRIM(RIGHT(SUBSTITUTE(TRIM(SUBSTITUTE($Q471,CHAR(160)," "))," ",REPT(" ",60)),60)))&amp;IF($U471="","","-"&amp;TRIM(RIGHT(SUBSTITUTE(TRIM(SUBSTITUTE($U471,CHAR(160)," "))," ",REPT(" ",60)),60)))&amp;".jpg")</f>
        <v/>
      </c>
    </row>
    <row r="472" ht="14" customHeight="1">
      <c r="O472" s="196">
        <f>_xlfn.LET(_xlpm.d,_xlfn.XLOOKUP(M472,'[1]Birth Dates'!$A:$A,'[1]Birth Dates'!$B:$B,"",0),IF(_xlpm.d=0,"",_xlpm.d))</f>
        <v/>
      </c>
      <c r="P472" s="196">
        <f>IF(OR(O472="",A472="",NOT(ISNUMBER(O472)),O472&gt;A472),"",DATEDIF(O472,A472,"Y")&amp;" years, "&amp;DATEDIF(O472,A472,"YM")&amp;" months, "&amp;DATEDIF(O472,A472,"MD")&amp;" days")</f>
        <v/>
      </c>
      <c r="S472" s="196">
        <f>_xlfn.LET(_xlpm.d,_xlfn.XLOOKUP(Q472,'[1]Birth Dates'!$A:$A,'[1]Birth Dates'!$B:$B,"",0),IF(_xlpm.d=0,"",_xlpm.d))</f>
        <v/>
      </c>
      <c r="T472" s="196">
        <f>IF(OR(S472="",A472="",NOT(ISNUMBER(S472)),S472&gt;A472),"",DATEDIF(S472,A472,"Y")&amp;" years, "&amp;DATEDIF(S472,A472,"YM")&amp;" months, "&amp;DATEDIF(S472,A472,"MD")&amp;" days")</f>
        <v/>
      </c>
      <c r="W472" s="196">
        <f>_xlfn.LET(_xlpm.d,_xlfn.XLOOKUP(U472,'[1]Birth Dates'!$A:$A,'[1]Birth Dates'!$B:$B,"",0),IF(_xlpm.d=0,"",_xlpm.d))</f>
        <v/>
      </c>
      <c r="X472" s="196">
        <f>IF(OR(W472="",A472="",NOT(ISNUMBER(W472)),W472&gt;A472),"",DATEDIF(W472,A472,"Y")&amp;" years, "&amp;DATEDIF(W472,A472,"YM")&amp;" months, "&amp;DATEDIF(W472,A472,"MD")&amp;" days")</f>
        <v/>
      </c>
      <c r="AR472" s="175">
        <f>IF($B472="","",TEXT($A472,"yyyymmdd")&amp;"_P"&amp;$C472&amp;"_C"&amp;$F472&amp;"_"&amp;TRIM(RIGHT(SUBSTITUTE(TRIM(SUBSTITUTE($M472,CHAR(160)," "))," ",REPT(" ",60)),60))&amp;IF($Q472="","","-"&amp;TRIM(RIGHT(SUBSTITUTE(TRIM(SUBSTITUTE($Q472,CHAR(160)," "))," ",REPT(" ",60)),60)))&amp;IF($U472="","","-"&amp;TRIM(RIGHT(SUBSTITUTE(TRIM(SUBSTITUTE($U472,CHAR(160)," "))," ",REPT(" ",60)),60)))&amp;".jpg")</f>
        <v/>
      </c>
    </row>
    <row r="473" ht="14" customHeight="1">
      <c r="O473" s="196">
        <f>_xlfn.LET(_xlpm.d,_xlfn.XLOOKUP(M473,'[1]Birth Dates'!$A:$A,'[1]Birth Dates'!$B:$B,"",0),IF(_xlpm.d=0,"",_xlpm.d))</f>
        <v/>
      </c>
      <c r="P473" s="196">
        <f>IF(OR(O473="",A473="",NOT(ISNUMBER(O473)),O473&gt;A473),"",DATEDIF(O473,A473,"Y")&amp;" years, "&amp;DATEDIF(O473,A473,"YM")&amp;" months, "&amp;DATEDIF(O473,A473,"MD")&amp;" days")</f>
        <v/>
      </c>
      <c r="S473" s="196">
        <f>_xlfn.LET(_xlpm.d,_xlfn.XLOOKUP(Q473,'[1]Birth Dates'!$A:$A,'[1]Birth Dates'!$B:$B,"",0),IF(_xlpm.d=0,"",_xlpm.d))</f>
        <v/>
      </c>
      <c r="T473" s="196">
        <f>IF(OR(S473="",A473="",NOT(ISNUMBER(S473)),S473&gt;A473),"",DATEDIF(S473,A473,"Y")&amp;" years, "&amp;DATEDIF(S473,A473,"YM")&amp;" months, "&amp;DATEDIF(S473,A473,"MD")&amp;" days")</f>
        <v/>
      </c>
      <c r="W473" s="196">
        <f>_xlfn.LET(_xlpm.d,_xlfn.XLOOKUP(U473,'[1]Birth Dates'!$A:$A,'[1]Birth Dates'!$B:$B,"",0),IF(_xlpm.d=0,"",_xlpm.d))</f>
        <v/>
      </c>
      <c r="X473" s="196">
        <f>IF(OR(W473="",A473="",NOT(ISNUMBER(W473)),W473&gt;A473),"",DATEDIF(W473,A473,"Y")&amp;" years, "&amp;DATEDIF(W473,A473,"YM")&amp;" months, "&amp;DATEDIF(W473,A473,"MD")&amp;" days")</f>
        <v/>
      </c>
      <c r="AR473" s="175">
        <f>IF($B473="","",TEXT($A473,"yyyymmdd")&amp;"_P"&amp;$C473&amp;"_C"&amp;$F473&amp;"_"&amp;TRIM(RIGHT(SUBSTITUTE(TRIM(SUBSTITUTE($M473,CHAR(160)," "))," ",REPT(" ",60)),60))&amp;IF($Q473="","","-"&amp;TRIM(RIGHT(SUBSTITUTE(TRIM(SUBSTITUTE($Q473,CHAR(160)," "))," ",REPT(" ",60)),60)))&amp;IF($U473="","","-"&amp;TRIM(RIGHT(SUBSTITUTE(TRIM(SUBSTITUTE($U473,CHAR(160)," "))," ",REPT(" ",60)),60)))&amp;".jpg")</f>
        <v/>
      </c>
    </row>
    <row r="474" ht="14" customHeight="1">
      <c r="O474" s="196">
        <f>_xlfn.LET(_xlpm.d,_xlfn.XLOOKUP(M474,'[1]Birth Dates'!$A:$A,'[1]Birth Dates'!$B:$B,"",0),IF(_xlpm.d=0,"",_xlpm.d))</f>
        <v/>
      </c>
      <c r="P474" s="196">
        <f>IF(OR(O474="",A474="",NOT(ISNUMBER(O474)),O474&gt;A474),"",DATEDIF(O474,A474,"Y")&amp;" years, "&amp;DATEDIF(O474,A474,"YM")&amp;" months, "&amp;DATEDIF(O474,A474,"MD")&amp;" days")</f>
        <v/>
      </c>
      <c r="S474" s="196">
        <f>_xlfn.LET(_xlpm.d,_xlfn.XLOOKUP(Q474,'[1]Birth Dates'!$A:$A,'[1]Birth Dates'!$B:$B,"",0),IF(_xlpm.d=0,"",_xlpm.d))</f>
        <v/>
      </c>
      <c r="T474" s="196">
        <f>IF(OR(S474="",A474="",NOT(ISNUMBER(S474)),S474&gt;A474),"",DATEDIF(S474,A474,"Y")&amp;" years, "&amp;DATEDIF(S474,A474,"YM")&amp;" months, "&amp;DATEDIF(S474,A474,"MD")&amp;" days")</f>
        <v/>
      </c>
      <c r="W474" s="196">
        <f>_xlfn.LET(_xlpm.d,_xlfn.XLOOKUP(U474,'[1]Birth Dates'!$A:$A,'[1]Birth Dates'!$B:$B,"",0),IF(_xlpm.d=0,"",_xlpm.d))</f>
        <v/>
      </c>
      <c r="X474" s="196">
        <f>IF(OR(W474="",A474="",NOT(ISNUMBER(W474)),W474&gt;A474),"",DATEDIF(W474,A474,"Y")&amp;" years, "&amp;DATEDIF(W474,A474,"YM")&amp;" months, "&amp;DATEDIF(W474,A474,"MD")&amp;" days")</f>
        <v/>
      </c>
      <c r="AR474" s="175">
        <f>IF($B474="","",TEXT($A474,"yyyymmdd")&amp;"_P"&amp;$C474&amp;"_C"&amp;$F474&amp;"_"&amp;TRIM(RIGHT(SUBSTITUTE(TRIM(SUBSTITUTE($M474,CHAR(160)," "))," ",REPT(" ",60)),60))&amp;IF($Q474="","","-"&amp;TRIM(RIGHT(SUBSTITUTE(TRIM(SUBSTITUTE($Q474,CHAR(160)," "))," ",REPT(" ",60)),60)))&amp;IF($U474="","","-"&amp;TRIM(RIGHT(SUBSTITUTE(TRIM(SUBSTITUTE($U474,CHAR(160)," "))," ",REPT(" ",60)),60)))&amp;".jpg")</f>
        <v/>
      </c>
    </row>
    <row r="475" ht="14" customHeight="1">
      <c r="O475" s="196">
        <f>_xlfn.LET(_xlpm.d,_xlfn.XLOOKUP(M475,'[1]Birth Dates'!$A:$A,'[1]Birth Dates'!$B:$B,"",0),IF(_xlpm.d=0,"",_xlpm.d))</f>
        <v/>
      </c>
      <c r="P475" s="196">
        <f>IF(OR(O475="",A475="",NOT(ISNUMBER(O475)),O475&gt;A475),"",DATEDIF(O475,A475,"Y")&amp;" years, "&amp;DATEDIF(O475,A475,"YM")&amp;" months, "&amp;DATEDIF(O475,A475,"MD")&amp;" days")</f>
        <v/>
      </c>
      <c r="S475" s="196">
        <f>_xlfn.LET(_xlpm.d,_xlfn.XLOOKUP(Q475,'[1]Birth Dates'!$A:$A,'[1]Birth Dates'!$B:$B,"",0),IF(_xlpm.d=0,"",_xlpm.d))</f>
        <v/>
      </c>
      <c r="T475" s="196">
        <f>IF(OR(S475="",A475="",NOT(ISNUMBER(S475)),S475&gt;A475),"",DATEDIF(S475,A475,"Y")&amp;" years, "&amp;DATEDIF(S475,A475,"YM")&amp;" months, "&amp;DATEDIF(S475,A475,"MD")&amp;" days")</f>
        <v/>
      </c>
      <c r="W475" s="196">
        <f>_xlfn.LET(_xlpm.d,_xlfn.XLOOKUP(U475,'[1]Birth Dates'!$A:$A,'[1]Birth Dates'!$B:$B,"",0),IF(_xlpm.d=0,"",_xlpm.d))</f>
        <v/>
      </c>
      <c r="X475" s="196">
        <f>IF(OR(W475="",A475="",NOT(ISNUMBER(W475)),W475&gt;A475),"",DATEDIF(W475,A475,"Y")&amp;" years, "&amp;DATEDIF(W475,A475,"YM")&amp;" months, "&amp;DATEDIF(W475,A475,"MD")&amp;" days")</f>
        <v/>
      </c>
      <c r="AR475" s="175">
        <f>IF($B475="","",TEXT($A475,"yyyymmdd")&amp;"_P"&amp;$C475&amp;"_C"&amp;$F475&amp;"_"&amp;TRIM(RIGHT(SUBSTITUTE(TRIM(SUBSTITUTE($M475,CHAR(160)," "))," ",REPT(" ",60)),60))&amp;IF($Q475="","","-"&amp;TRIM(RIGHT(SUBSTITUTE(TRIM(SUBSTITUTE($Q475,CHAR(160)," "))," ",REPT(" ",60)),60)))&amp;IF($U475="","","-"&amp;TRIM(RIGHT(SUBSTITUTE(TRIM(SUBSTITUTE($U475,CHAR(160)," "))," ",REPT(" ",60)),60)))&amp;".jpg")</f>
        <v/>
      </c>
    </row>
    <row r="476" ht="14" customHeight="1">
      <c r="O476" s="196">
        <f>_xlfn.LET(_xlpm.d,_xlfn.XLOOKUP(M476,'[1]Birth Dates'!$A:$A,'[1]Birth Dates'!$B:$B,"",0),IF(_xlpm.d=0,"",_xlpm.d))</f>
        <v/>
      </c>
      <c r="P476" s="196">
        <f>IF(OR(O476="",A476="",NOT(ISNUMBER(O476)),O476&gt;A476),"",DATEDIF(O476,A476,"Y")&amp;" years, "&amp;DATEDIF(O476,A476,"YM")&amp;" months, "&amp;DATEDIF(O476,A476,"MD")&amp;" days")</f>
        <v/>
      </c>
      <c r="S476" s="196">
        <f>_xlfn.LET(_xlpm.d,_xlfn.XLOOKUP(Q476,'[1]Birth Dates'!$A:$A,'[1]Birth Dates'!$B:$B,"",0),IF(_xlpm.d=0,"",_xlpm.d))</f>
        <v/>
      </c>
      <c r="T476" s="196">
        <f>IF(OR(S476="",A476="",NOT(ISNUMBER(S476)),S476&gt;A476),"",DATEDIF(S476,A476,"Y")&amp;" years, "&amp;DATEDIF(S476,A476,"YM")&amp;" months, "&amp;DATEDIF(S476,A476,"MD")&amp;" days")</f>
        <v/>
      </c>
      <c r="W476" s="196">
        <f>_xlfn.LET(_xlpm.d,_xlfn.XLOOKUP(U476,'[1]Birth Dates'!$A:$A,'[1]Birth Dates'!$B:$B,"",0),IF(_xlpm.d=0,"",_xlpm.d))</f>
        <v/>
      </c>
      <c r="X476" s="196">
        <f>IF(OR(W476="",A476="",NOT(ISNUMBER(W476)),W476&gt;A476),"",DATEDIF(W476,A476,"Y")&amp;" years, "&amp;DATEDIF(W476,A476,"YM")&amp;" months, "&amp;DATEDIF(W476,A476,"MD")&amp;" days")</f>
        <v/>
      </c>
      <c r="AR476" s="175">
        <f>IF($B476="","",TEXT($A476,"yyyymmdd")&amp;"_P"&amp;$C476&amp;"_C"&amp;$F476&amp;"_"&amp;TRIM(RIGHT(SUBSTITUTE(TRIM(SUBSTITUTE($M476,CHAR(160)," "))," ",REPT(" ",60)),60))&amp;IF($Q476="","","-"&amp;TRIM(RIGHT(SUBSTITUTE(TRIM(SUBSTITUTE($Q476,CHAR(160)," "))," ",REPT(" ",60)),60)))&amp;IF($U476="","","-"&amp;TRIM(RIGHT(SUBSTITUTE(TRIM(SUBSTITUTE($U476,CHAR(160)," "))," ",REPT(" ",60)),60)))&amp;".jpg")</f>
        <v/>
      </c>
    </row>
    <row r="477" ht="14" customHeight="1">
      <c r="O477" s="196">
        <f>_xlfn.LET(_xlpm.d,_xlfn.XLOOKUP(M477,'[1]Birth Dates'!$A:$A,'[1]Birth Dates'!$B:$B,"",0),IF(_xlpm.d=0,"",_xlpm.d))</f>
        <v/>
      </c>
      <c r="P477" s="196">
        <f>IF(OR(O477="",A477="",NOT(ISNUMBER(O477)),O477&gt;A477),"",DATEDIF(O477,A477,"Y")&amp;" years, "&amp;DATEDIF(O477,A477,"YM")&amp;" months, "&amp;DATEDIF(O477,A477,"MD")&amp;" days")</f>
        <v/>
      </c>
      <c r="S477" s="196">
        <f>_xlfn.LET(_xlpm.d,_xlfn.XLOOKUP(Q477,'[1]Birth Dates'!$A:$A,'[1]Birth Dates'!$B:$B,"",0),IF(_xlpm.d=0,"",_xlpm.d))</f>
        <v/>
      </c>
      <c r="T477" s="196">
        <f>IF(OR(S477="",A477="",NOT(ISNUMBER(S477)),S477&gt;A477),"",DATEDIF(S477,A477,"Y")&amp;" years, "&amp;DATEDIF(S477,A477,"YM")&amp;" months, "&amp;DATEDIF(S477,A477,"MD")&amp;" days")</f>
        <v/>
      </c>
      <c r="W477" s="196">
        <f>_xlfn.LET(_xlpm.d,_xlfn.XLOOKUP(U477,'[1]Birth Dates'!$A:$A,'[1]Birth Dates'!$B:$B,"",0),IF(_xlpm.d=0,"",_xlpm.d))</f>
        <v/>
      </c>
      <c r="X477" s="196">
        <f>IF(OR(W477="",A477="",NOT(ISNUMBER(W477)),W477&gt;A477),"",DATEDIF(W477,A477,"Y")&amp;" years, "&amp;DATEDIF(W477,A477,"YM")&amp;" months, "&amp;DATEDIF(W477,A477,"MD")&amp;" days")</f>
        <v/>
      </c>
      <c r="AR477" s="175">
        <f>IF($B477="","",TEXT($A477,"yyyymmdd")&amp;"_P"&amp;$C477&amp;"_C"&amp;$F477&amp;"_"&amp;TRIM(RIGHT(SUBSTITUTE(TRIM(SUBSTITUTE($M477,CHAR(160)," "))," ",REPT(" ",60)),60))&amp;IF($Q477="","","-"&amp;TRIM(RIGHT(SUBSTITUTE(TRIM(SUBSTITUTE($Q477,CHAR(160)," "))," ",REPT(" ",60)),60)))&amp;IF($U477="","","-"&amp;TRIM(RIGHT(SUBSTITUTE(TRIM(SUBSTITUTE($U477,CHAR(160)," "))," ",REPT(" ",60)),60)))&amp;".jpg")</f>
        <v/>
      </c>
    </row>
    <row r="478" ht="14" customHeight="1">
      <c r="O478" s="196">
        <f>_xlfn.LET(_xlpm.d,_xlfn.XLOOKUP(M478,'[1]Birth Dates'!$A:$A,'[1]Birth Dates'!$B:$B,"",0),IF(_xlpm.d=0,"",_xlpm.d))</f>
        <v/>
      </c>
      <c r="P478" s="196">
        <f>IF(OR(O478="",A478="",NOT(ISNUMBER(O478)),O478&gt;A478),"",DATEDIF(O478,A478,"Y")&amp;" years, "&amp;DATEDIF(O478,A478,"YM")&amp;" months, "&amp;DATEDIF(O478,A478,"MD")&amp;" days")</f>
        <v/>
      </c>
      <c r="S478" s="196">
        <f>_xlfn.LET(_xlpm.d,_xlfn.XLOOKUP(Q478,'[1]Birth Dates'!$A:$A,'[1]Birth Dates'!$B:$B,"",0),IF(_xlpm.d=0,"",_xlpm.d))</f>
        <v/>
      </c>
      <c r="T478" s="196">
        <f>IF(OR(S478="",A478="",NOT(ISNUMBER(S478)),S478&gt;A478),"",DATEDIF(S478,A478,"Y")&amp;" years, "&amp;DATEDIF(S478,A478,"YM")&amp;" months, "&amp;DATEDIF(S478,A478,"MD")&amp;" days")</f>
        <v/>
      </c>
      <c r="W478" s="196">
        <f>_xlfn.LET(_xlpm.d,_xlfn.XLOOKUP(U478,'[1]Birth Dates'!$A:$A,'[1]Birth Dates'!$B:$B,"",0),IF(_xlpm.d=0,"",_xlpm.d))</f>
        <v/>
      </c>
      <c r="X478" s="196">
        <f>IF(OR(W478="",A478="",NOT(ISNUMBER(W478)),W478&gt;A478),"",DATEDIF(W478,A478,"Y")&amp;" years, "&amp;DATEDIF(W478,A478,"YM")&amp;" months, "&amp;DATEDIF(W478,A478,"MD")&amp;" days")</f>
        <v/>
      </c>
      <c r="AR478" s="175">
        <f>IF($B478="","",TEXT($A478,"yyyymmdd")&amp;"_P"&amp;$C478&amp;"_C"&amp;$F478&amp;"_"&amp;TRIM(RIGHT(SUBSTITUTE(TRIM(SUBSTITUTE($M478,CHAR(160)," "))," ",REPT(" ",60)),60))&amp;IF($Q478="","","-"&amp;TRIM(RIGHT(SUBSTITUTE(TRIM(SUBSTITUTE($Q478,CHAR(160)," "))," ",REPT(" ",60)),60)))&amp;IF($U478="","","-"&amp;TRIM(RIGHT(SUBSTITUTE(TRIM(SUBSTITUTE($U478,CHAR(160)," "))," ",REPT(" ",60)),60)))&amp;".jpg")</f>
        <v/>
      </c>
    </row>
    <row r="479" ht="14" customHeight="1">
      <c r="O479" s="196">
        <f>_xlfn.LET(_xlpm.d,_xlfn.XLOOKUP(M479,'[1]Birth Dates'!$A:$A,'[1]Birth Dates'!$B:$B,"",0),IF(_xlpm.d=0,"",_xlpm.d))</f>
        <v/>
      </c>
      <c r="P479" s="196">
        <f>IF(OR(O479="",A479="",NOT(ISNUMBER(O479)),O479&gt;A479),"",DATEDIF(O479,A479,"Y")&amp;" years, "&amp;DATEDIF(O479,A479,"YM")&amp;" months, "&amp;DATEDIF(O479,A479,"MD")&amp;" days")</f>
        <v/>
      </c>
      <c r="S479" s="196">
        <f>_xlfn.LET(_xlpm.d,_xlfn.XLOOKUP(Q479,'[1]Birth Dates'!$A:$A,'[1]Birth Dates'!$B:$B,"",0),IF(_xlpm.d=0,"",_xlpm.d))</f>
        <v/>
      </c>
      <c r="T479" s="196">
        <f>IF(OR(S479="",A479="",NOT(ISNUMBER(S479)),S479&gt;A479),"",DATEDIF(S479,A479,"Y")&amp;" years, "&amp;DATEDIF(S479,A479,"YM")&amp;" months, "&amp;DATEDIF(S479,A479,"MD")&amp;" days")</f>
        <v/>
      </c>
      <c r="W479" s="196">
        <f>_xlfn.LET(_xlpm.d,_xlfn.XLOOKUP(U479,'[1]Birth Dates'!$A:$A,'[1]Birth Dates'!$B:$B,"",0),IF(_xlpm.d=0,"",_xlpm.d))</f>
        <v/>
      </c>
      <c r="X479" s="196">
        <f>IF(OR(W479="",A479="",NOT(ISNUMBER(W479)),W479&gt;A479),"",DATEDIF(W479,A479,"Y")&amp;" years, "&amp;DATEDIF(W479,A479,"YM")&amp;" months, "&amp;DATEDIF(W479,A479,"MD")&amp;" days")</f>
        <v/>
      </c>
      <c r="AR479" s="175">
        <f>IF($B479="","",TEXT($A479,"yyyymmdd")&amp;"_P"&amp;$C479&amp;"_C"&amp;$F479&amp;"_"&amp;TRIM(RIGHT(SUBSTITUTE(TRIM(SUBSTITUTE($M479,CHAR(160)," "))," ",REPT(" ",60)),60))&amp;IF($Q479="","","-"&amp;TRIM(RIGHT(SUBSTITUTE(TRIM(SUBSTITUTE($Q479,CHAR(160)," "))," ",REPT(" ",60)),60)))&amp;IF($U479="","","-"&amp;TRIM(RIGHT(SUBSTITUTE(TRIM(SUBSTITUTE($U479,CHAR(160)," "))," ",REPT(" ",60)),60)))&amp;".jpg")</f>
        <v/>
      </c>
    </row>
    <row r="480" ht="14" customHeight="1">
      <c r="O480" s="196">
        <f>_xlfn.LET(_xlpm.d,_xlfn.XLOOKUP(M480,'[1]Birth Dates'!$A:$A,'[1]Birth Dates'!$B:$B,"",0),IF(_xlpm.d=0,"",_xlpm.d))</f>
        <v/>
      </c>
      <c r="P480" s="196">
        <f>IF(OR(O480="",A480="",NOT(ISNUMBER(O480)),O480&gt;A480),"",DATEDIF(O480,A480,"Y")&amp;" years, "&amp;DATEDIF(O480,A480,"YM")&amp;" months, "&amp;DATEDIF(O480,A480,"MD")&amp;" days")</f>
        <v/>
      </c>
      <c r="S480" s="196">
        <f>_xlfn.LET(_xlpm.d,_xlfn.XLOOKUP(Q480,'[1]Birth Dates'!$A:$A,'[1]Birth Dates'!$B:$B,"",0),IF(_xlpm.d=0,"",_xlpm.d))</f>
        <v/>
      </c>
      <c r="T480" s="196">
        <f>IF(OR(S480="",A480="",NOT(ISNUMBER(S480)),S480&gt;A480),"",DATEDIF(S480,A480,"Y")&amp;" years, "&amp;DATEDIF(S480,A480,"YM")&amp;" months, "&amp;DATEDIF(S480,A480,"MD")&amp;" days")</f>
        <v/>
      </c>
      <c r="W480" s="196">
        <f>_xlfn.LET(_xlpm.d,_xlfn.XLOOKUP(U480,'[1]Birth Dates'!$A:$A,'[1]Birth Dates'!$B:$B,"",0),IF(_xlpm.d=0,"",_xlpm.d))</f>
        <v/>
      </c>
      <c r="X480" s="196">
        <f>IF(OR(W480="",A480="",NOT(ISNUMBER(W480)),W480&gt;A480),"",DATEDIF(W480,A480,"Y")&amp;" years, "&amp;DATEDIF(W480,A480,"YM")&amp;" months, "&amp;DATEDIF(W480,A480,"MD")&amp;" days")</f>
        <v/>
      </c>
      <c r="AR480" s="175">
        <f>IF($B480="","",TEXT($A480,"yyyymmdd")&amp;"_P"&amp;$C480&amp;"_C"&amp;$F480&amp;"_"&amp;TRIM(RIGHT(SUBSTITUTE(TRIM(SUBSTITUTE($M480,CHAR(160)," "))," ",REPT(" ",60)),60))&amp;IF($Q480="","","-"&amp;TRIM(RIGHT(SUBSTITUTE(TRIM(SUBSTITUTE($Q480,CHAR(160)," "))," ",REPT(" ",60)),60)))&amp;IF($U480="","","-"&amp;TRIM(RIGHT(SUBSTITUTE(TRIM(SUBSTITUTE($U480,CHAR(160)," "))," ",REPT(" ",60)),60)))&amp;".jpg")</f>
        <v/>
      </c>
    </row>
    <row r="481" ht="14" customHeight="1">
      <c r="O481" s="196">
        <f>_xlfn.LET(_xlpm.d,_xlfn.XLOOKUP(M481,'[1]Birth Dates'!$A:$A,'[1]Birth Dates'!$B:$B,"",0),IF(_xlpm.d=0,"",_xlpm.d))</f>
        <v/>
      </c>
      <c r="P481" s="196">
        <f>IF(OR(O481="",A481="",NOT(ISNUMBER(O481)),O481&gt;A481),"",DATEDIF(O481,A481,"Y")&amp;" years, "&amp;DATEDIF(O481,A481,"YM")&amp;" months, "&amp;DATEDIF(O481,A481,"MD")&amp;" days")</f>
        <v/>
      </c>
      <c r="S481" s="196">
        <f>_xlfn.LET(_xlpm.d,_xlfn.XLOOKUP(Q481,'[1]Birth Dates'!$A:$A,'[1]Birth Dates'!$B:$B,"",0),IF(_xlpm.d=0,"",_xlpm.d))</f>
        <v/>
      </c>
      <c r="T481" s="196">
        <f>IF(OR(S481="",A481="",NOT(ISNUMBER(S481)),S481&gt;A481),"",DATEDIF(S481,A481,"Y")&amp;" years, "&amp;DATEDIF(S481,A481,"YM")&amp;" months, "&amp;DATEDIF(S481,A481,"MD")&amp;" days")</f>
        <v/>
      </c>
      <c r="W481" s="196">
        <f>_xlfn.LET(_xlpm.d,_xlfn.XLOOKUP(U481,'[1]Birth Dates'!$A:$A,'[1]Birth Dates'!$B:$B,"",0),IF(_xlpm.d=0,"",_xlpm.d))</f>
        <v/>
      </c>
      <c r="X481" s="196">
        <f>IF(OR(W481="",A481="",NOT(ISNUMBER(W481)),W481&gt;A481),"",DATEDIF(W481,A481,"Y")&amp;" years, "&amp;DATEDIF(W481,A481,"YM")&amp;" months, "&amp;DATEDIF(W481,A481,"MD")&amp;" days")</f>
        <v/>
      </c>
      <c r="AR481" s="175">
        <f>IF($B481="","",TEXT($A481,"yyyymmdd")&amp;"_P"&amp;$C481&amp;"_C"&amp;$F481&amp;"_"&amp;TRIM(RIGHT(SUBSTITUTE(TRIM(SUBSTITUTE($M481,CHAR(160)," "))," ",REPT(" ",60)),60))&amp;IF($Q481="","","-"&amp;TRIM(RIGHT(SUBSTITUTE(TRIM(SUBSTITUTE($Q481,CHAR(160)," "))," ",REPT(" ",60)),60)))&amp;IF($U481="","","-"&amp;TRIM(RIGHT(SUBSTITUTE(TRIM(SUBSTITUTE($U481,CHAR(160)," "))," ",REPT(" ",60)),60)))&amp;".jpg")</f>
        <v/>
      </c>
    </row>
    <row r="482" ht="14" customHeight="1">
      <c r="O482" s="196">
        <f>_xlfn.LET(_xlpm.d,_xlfn.XLOOKUP(M482,'[1]Birth Dates'!$A:$A,'[1]Birth Dates'!$B:$B,"",0),IF(_xlpm.d=0,"",_xlpm.d))</f>
        <v/>
      </c>
      <c r="P482" s="196">
        <f>IF(OR(O482="",A482="",NOT(ISNUMBER(O482)),O482&gt;A482),"",DATEDIF(O482,A482,"Y")&amp;" years, "&amp;DATEDIF(O482,A482,"YM")&amp;" months, "&amp;DATEDIF(O482,A482,"MD")&amp;" days")</f>
        <v/>
      </c>
      <c r="S482" s="196">
        <f>_xlfn.LET(_xlpm.d,_xlfn.XLOOKUP(Q482,'[1]Birth Dates'!$A:$A,'[1]Birth Dates'!$B:$B,"",0),IF(_xlpm.d=0,"",_xlpm.d))</f>
        <v/>
      </c>
      <c r="T482" s="196">
        <f>IF(OR(S482="",A482="",NOT(ISNUMBER(S482)),S482&gt;A482),"",DATEDIF(S482,A482,"Y")&amp;" years, "&amp;DATEDIF(S482,A482,"YM")&amp;" months, "&amp;DATEDIF(S482,A482,"MD")&amp;" days")</f>
        <v/>
      </c>
      <c r="W482" s="196">
        <f>_xlfn.LET(_xlpm.d,_xlfn.XLOOKUP(U482,'[1]Birth Dates'!$A:$A,'[1]Birth Dates'!$B:$B,"",0),IF(_xlpm.d=0,"",_xlpm.d))</f>
        <v/>
      </c>
      <c r="X482" s="196">
        <f>IF(OR(W482="",A482="",NOT(ISNUMBER(W482)),W482&gt;A482),"",DATEDIF(W482,A482,"Y")&amp;" years, "&amp;DATEDIF(W482,A482,"YM")&amp;" months, "&amp;DATEDIF(W482,A482,"MD")&amp;" days")</f>
        <v/>
      </c>
      <c r="AR482" s="226">
        <f>IF($B482="","",TEXT($A482,"yyyymmdd")&amp;"_P"&amp;$C482&amp;"_C"&amp;$F482&amp;"_"&amp;TRIM(RIGHT(SUBSTITUTE(TRIM(SUBSTITUTE($M482,CHAR(160)," "))," ",REPT(" ",60)),60))&amp;IF($Q482="","","-"&amp;TRIM(RIGHT(SUBSTITUTE(TRIM(SUBSTITUTE($Q482,CHAR(160)," "))," ",REPT(" ",60)),60)))&amp;IF($U482="","","-"&amp;TRIM(RIGHT(SUBSTITUTE(TRIM(SUBSTITUTE($U482,CHAR(160)," "))," ",REPT(" ",60)),60)))&amp;".jpg")</f>
        <v/>
      </c>
    </row>
    <row r="483" ht="14" customHeight="1">
      <c r="O483" s="196">
        <f>_xlfn.LET(_xlpm.d,_xlfn.XLOOKUP(M483,'[1]Birth Dates'!$A:$A,'[1]Birth Dates'!$B:$B,"",0),IF(_xlpm.d=0,"",_xlpm.d))</f>
        <v/>
      </c>
      <c r="P483" s="196">
        <f>IF(OR(O483="",A483="",NOT(ISNUMBER(O483)),O483&gt;A483),"",DATEDIF(O483,A483,"Y")&amp;" years, "&amp;DATEDIF(O483,A483,"YM")&amp;" months, "&amp;DATEDIF(O483,A483,"MD")&amp;" days")</f>
        <v/>
      </c>
      <c r="S483" s="196">
        <f>_xlfn.LET(_xlpm.d,_xlfn.XLOOKUP(Q483,'[1]Birth Dates'!$A:$A,'[1]Birth Dates'!$B:$B,"",0),IF(_xlpm.d=0,"",_xlpm.d))</f>
        <v/>
      </c>
      <c r="T483" s="196">
        <f>IF(OR(S483="",A483="",NOT(ISNUMBER(S483)),S483&gt;A483),"",DATEDIF(S483,A483,"Y")&amp;" years, "&amp;DATEDIF(S483,A483,"YM")&amp;" months, "&amp;DATEDIF(S483,A483,"MD")&amp;" days")</f>
        <v/>
      </c>
      <c r="W483" s="196">
        <f>_xlfn.LET(_xlpm.d,_xlfn.XLOOKUP(U483,'[1]Birth Dates'!$A:$A,'[1]Birth Dates'!$B:$B,"",0),IF(_xlpm.d=0,"",_xlpm.d))</f>
        <v/>
      </c>
      <c r="X483" s="196">
        <f>IF(OR(W483="",A483="",NOT(ISNUMBER(W483)),W483&gt;A483),"",DATEDIF(W483,A483,"Y")&amp;" years, "&amp;DATEDIF(W483,A483,"YM")&amp;" months, "&amp;DATEDIF(W483,A483,"MD")&amp;" days")</f>
        <v/>
      </c>
      <c r="AR483" s="175">
        <f>IF($B483="","",TEXT($A483,"yyyymmdd")&amp;"_P"&amp;$C483&amp;"_C"&amp;$F483&amp;"_"&amp;TRIM(RIGHT(SUBSTITUTE(TRIM(SUBSTITUTE($M483,CHAR(160)," "))," ",REPT(" ",60)),60))&amp;IF($Q483="","","-"&amp;TRIM(RIGHT(SUBSTITUTE(TRIM(SUBSTITUTE($Q483,CHAR(160)," "))," ",REPT(" ",60)),60)))&amp;IF($U483="","","-"&amp;TRIM(RIGHT(SUBSTITUTE(TRIM(SUBSTITUTE($U483,CHAR(160)," "))," ",REPT(" ",60)),60)))&amp;".jpg")</f>
        <v/>
      </c>
    </row>
    <row r="484" ht="14" customHeight="1">
      <c r="O484" s="196">
        <f>_xlfn.LET(_xlpm.d,_xlfn.XLOOKUP(M484,'[1]Birth Dates'!$A:$A,'[1]Birth Dates'!$B:$B,"",0),IF(_xlpm.d=0,"",_xlpm.d))</f>
        <v/>
      </c>
      <c r="P484" s="196">
        <f>IF(OR(O484="",A484="",NOT(ISNUMBER(O484)),O484&gt;A484),"",DATEDIF(O484,A484,"Y")&amp;" years, "&amp;DATEDIF(O484,A484,"YM")&amp;" months, "&amp;DATEDIF(O484,A484,"MD")&amp;" days")</f>
        <v/>
      </c>
      <c r="S484" s="196">
        <f>_xlfn.LET(_xlpm.d,_xlfn.XLOOKUP(Q484,'[1]Birth Dates'!$A:$A,'[1]Birth Dates'!$B:$B,"",0),IF(_xlpm.d=0,"",_xlpm.d))</f>
        <v/>
      </c>
      <c r="T484" s="196">
        <f>IF(OR(S484="",A484="",NOT(ISNUMBER(S484)),S484&gt;A484),"",DATEDIF(S484,A484,"Y")&amp;" years, "&amp;DATEDIF(S484,A484,"YM")&amp;" months, "&amp;DATEDIF(S484,A484,"MD")&amp;" days")</f>
        <v/>
      </c>
      <c r="W484" s="196">
        <f>_xlfn.LET(_xlpm.d,_xlfn.XLOOKUP(U484,'[1]Birth Dates'!$A:$A,'[1]Birth Dates'!$B:$B,"",0),IF(_xlpm.d=0,"",_xlpm.d))</f>
        <v/>
      </c>
      <c r="X484" s="196">
        <f>IF(OR(W484="",A484="",NOT(ISNUMBER(W484)),W484&gt;A484),"",DATEDIF(W484,A484,"Y")&amp;" years, "&amp;DATEDIF(W484,A484,"YM")&amp;" months, "&amp;DATEDIF(W484,A484,"MD")&amp;" days")</f>
        <v/>
      </c>
      <c r="AR484" s="175">
        <f>IF($B484="","",TEXT($A484,"yyyymmdd")&amp;"_P"&amp;$C484&amp;"_C"&amp;$F484&amp;"_"&amp;TRIM(RIGHT(SUBSTITUTE(TRIM(SUBSTITUTE($M484,CHAR(160)," "))," ",REPT(" ",60)),60))&amp;IF($Q484="","","-"&amp;TRIM(RIGHT(SUBSTITUTE(TRIM(SUBSTITUTE($Q484,CHAR(160)," "))," ",REPT(" ",60)),60)))&amp;IF($U484="","","-"&amp;TRIM(RIGHT(SUBSTITUTE(TRIM(SUBSTITUTE($U484,CHAR(160)," "))," ",REPT(" ",60)),60)))&amp;".jpg")</f>
        <v/>
      </c>
    </row>
    <row r="485" ht="14" customHeight="1">
      <c r="O485" s="196">
        <f>_xlfn.LET(_xlpm.d,_xlfn.XLOOKUP(M485,'[1]Birth Dates'!$A:$A,'[1]Birth Dates'!$B:$B,"",0),IF(_xlpm.d=0,"",_xlpm.d))</f>
        <v/>
      </c>
      <c r="P485" s="196">
        <f>IF(OR(O485="",A485="",NOT(ISNUMBER(O485)),O485&gt;A485),"",DATEDIF(O485,A485,"Y")&amp;" years, "&amp;DATEDIF(O485,A485,"YM")&amp;" months, "&amp;DATEDIF(O485,A485,"MD")&amp;" days")</f>
        <v/>
      </c>
      <c r="S485" s="196">
        <f>_xlfn.LET(_xlpm.d,_xlfn.XLOOKUP(Q485,'[1]Birth Dates'!$A:$A,'[1]Birth Dates'!$B:$B,"",0),IF(_xlpm.d=0,"",_xlpm.d))</f>
        <v/>
      </c>
      <c r="T485" s="196">
        <f>IF(OR(S485="",A485="",NOT(ISNUMBER(S485)),S485&gt;A485),"",DATEDIF(S485,A485,"Y")&amp;" years, "&amp;DATEDIF(S485,A485,"YM")&amp;" months, "&amp;DATEDIF(S485,A485,"MD")&amp;" days")</f>
        <v/>
      </c>
      <c r="W485" s="196">
        <f>_xlfn.LET(_xlpm.d,_xlfn.XLOOKUP(U485,'[1]Birth Dates'!$A:$A,'[1]Birth Dates'!$B:$B,"",0),IF(_xlpm.d=0,"",_xlpm.d))</f>
        <v/>
      </c>
      <c r="X485" s="196">
        <f>IF(OR(W485="",A485="",NOT(ISNUMBER(W485)),W485&gt;A485),"",DATEDIF(W485,A485,"Y")&amp;" years, "&amp;DATEDIF(W485,A485,"YM")&amp;" months, "&amp;DATEDIF(W485,A485,"MD")&amp;" days")</f>
        <v/>
      </c>
      <c r="AR485" s="175">
        <f>IF($B485="","",TEXT($A485,"yyyymmdd")&amp;"_P"&amp;$C485&amp;"_C"&amp;$F485&amp;"_"&amp;TRIM(RIGHT(SUBSTITUTE(TRIM(SUBSTITUTE($M485,CHAR(160)," "))," ",REPT(" ",60)),60))&amp;IF($Q485="","","-"&amp;TRIM(RIGHT(SUBSTITUTE(TRIM(SUBSTITUTE($Q485,CHAR(160)," "))," ",REPT(" ",60)),60)))&amp;IF($U485="","","-"&amp;TRIM(RIGHT(SUBSTITUTE(TRIM(SUBSTITUTE($U485,CHAR(160)," "))," ",REPT(" ",60)),60)))&amp;".jpg")</f>
        <v/>
      </c>
    </row>
    <row r="486" ht="14" customHeight="1">
      <c r="O486" s="196">
        <f>_xlfn.LET(_xlpm.d,_xlfn.XLOOKUP(M486,'[1]Birth Dates'!$A:$A,'[1]Birth Dates'!$B:$B,"",0),IF(_xlpm.d=0,"",_xlpm.d))</f>
        <v/>
      </c>
      <c r="P486" s="196">
        <f>IF(OR(O486="",A486="",NOT(ISNUMBER(O486)),O486&gt;A486),"",DATEDIF(O486,A486,"Y")&amp;" years, "&amp;DATEDIF(O486,A486,"YM")&amp;" months, "&amp;DATEDIF(O486,A486,"MD")&amp;" days")</f>
        <v/>
      </c>
      <c r="S486" s="196">
        <f>_xlfn.LET(_xlpm.d,_xlfn.XLOOKUP(Q486,'[1]Birth Dates'!$A:$A,'[1]Birth Dates'!$B:$B,"",0),IF(_xlpm.d=0,"",_xlpm.d))</f>
        <v/>
      </c>
      <c r="T486" s="196">
        <f>IF(OR(S486="",A486="",NOT(ISNUMBER(S486)),S486&gt;A486),"",DATEDIF(S486,A486,"Y")&amp;" years, "&amp;DATEDIF(S486,A486,"YM")&amp;" months, "&amp;DATEDIF(S486,A486,"MD")&amp;" days")</f>
        <v/>
      </c>
      <c r="W486" s="196">
        <f>_xlfn.LET(_xlpm.d,_xlfn.XLOOKUP(U486,'[1]Birth Dates'!$A:$A,'[1]Birth Dates'!$B:$B,"",0),IF(_xlpm.d=0,"",_xlpm.d))</f>
        <v/>
      </c>
      <c r="X486" s="196">
        <f>IF(OR(W486="",A486="",NOT(ISNUMBER(W486)),W486&gt;A486),"",DATEDIF(W486,A486,"Y")&amp;" years, "&amp;DATEDIF(W486,A486,"YM")&amp;" months, "&amp;DATEDIF(W486,A486,"MD")&amp;" days")</f>
        <v/>
      </c>
      <c r="AR486" s="175">
        <f>IF($B486="","",TEXT($A486,"yyyymmdd")&amp;"_P"&amp;$C486&amp;"_C"&amp;$F486&amp;"_"&amp;TRIM(RIGHT(SUBSTITUTE(TRIM(SUBSTITUTE($M486,CHAR(160)," "))," ",REPT(" ",60)),60))&amp;IF($Q486="","","-"&amp;TRIM(RIGHT(SUBSTITUTE(TRIM(SUBSTITUTE($Q486,CHAR(160)," "))," ",REPT(" ",60)),60)))&amp;IF($U486="","","-"&amp;TRIM(RIGHT(SUBSTITUTE(TRIM(SUBSTITUTE($U486,CHAR(160)," "))," ",REPT(" ",60)),60)))&amp;".jpg")</f>
        <v/>
      </c>
    </row>
    <row r="487" ht="14" customHeight="1">
      <c r="O487" s="196">
        <f>_xlfn.LET(_xlpm.d,_xlfn.XLOOKUP(M487,'[1]Birth Dates'!$A:$A,'[1]Birth Dates'!$B:$B,"",0),IF(_xlpm.d=0,"",_xlpm.d))</f>
        <v/>
      </c>
      <c r="P487" s="196">
        <f>IF(OR(O487="",A487="",NOT(ISNUMBER(O487)),O487&gt;A487),"",DATEDIF(O487,A487,"Y")&amp;" years, "&amp;DATEDIF(O487,A487,"YM")&amp;" months, "&amp;DATEDIF(O487,A487,"MD")&amp;" days")</f>
        <v/>
      </c>
      <c r="S487" s="196">
        <f>_xlfn.LET(_xlpm.d,_xlfn.XLOOKUP(Q487,'[1]Birth Dates'!$A:$A,'[1]Birth Dates'!$B:$B,"",0),IF(_xlpm.d=0,"",_xlpm.d))</f>
        <v/>
      </c>
      <c r="T487" s="196">
        <f>IF(OR(S487="",A487="",NOT(ISNUMBER(S487)),S487&gt;A487),"",DATEDIF(S487,A487,"Y")&amp;" years, "&amp;DATEDIF(S487,A487,"YM")&amp;" months, "&amp;DATEDIF(S487,A487,"MD")&amp;" days")</f>
        <v/>
      </c>
      <c r="W487" s="196">
        <f>_xlfn.LET(_xlpm.d,_xlfn.XLOOKUP(U487,'[1]Birth Dates'!$A:$A,'[1]Birth Dates'!$B:$B,"",0),IF(_xlpm.d=0,"",_xlpm.d))</f>
        <v/>
      </c>
      <c r="X487" s="196">
        <f>IF(OR(W487="",A487="",NOT(ISNUMBER(W487)),W487&gt;A487),"",DATEDIF(W487,A487,"Y")&amp;" years, "&amp;DATEDIF(W487,A487,"YM")&amp;" months, "&amp;DATEDIF(W487,A487,"MD")&amp;" days")</f>
        <v/>
      </c>
      <c r="AR487" s="175">
        <f>IF($B487="","",TEXT($A487,"yyyymmdd")&amp;"_P"&amp;$C487&amp;"_C"&amp;$F487&amp;"_"&amp;TRIM(RIGHT(SUBSTITUTE(TRIM(SUBSTITUTE($M487,CHAR(160)," "))," ",REPT(" ",60)),60))&amp;IF($Q487="","","-"&amp;TRIM(RIGHT(SUBSTITUTE(TRIM(SUBSTITUTE($Q487,CHAR(160)," "))," ",REPT(" ",60)),60)))&amp;IF($U487="","","-"&amp;TRIM(RIGHT(SUBSTITUTE(TRIM(SUBSTITUTE($U487,CHAR(160)," "))," ",REPT(" ",60)),60)))&amp;".jpg")</f>
        <v/>
      </c>
    </row>
    <row r="488" ht="14" customHeight="1">
      <c r="O488" s="196">
        <f>_xlfn.LET(_xlpm.d,_xlfn.XLOOKUP(M488,'[1]Birth Dates'!$A:$A,'[1]Birth Dates'!$B:$B,"",0),IF(_xlpm.d=0,"",_xlpm.d))</f>
        <v/>
      </c>
      <c r="P488" s="196">
        <f>IF(OR(O488="",A488="",NOT(ISNUMBER(O488)),O488&gt;A488),"",DATEDIF(O488,A488,"Y")&amp;" years, "&amp;DATEDIF(O488,A488,"YM")&amp;" months, "&amp;DATEDIF(O488,A488,"MD")&amp;" days")</f>
        <v/>
      </c>
      <c r="S488" s="196">
        <f>_xlfn.LET(_xlpm.d,_xlfn.XLOOKUP(Q488,'[1]Birth Dates'!$A:$A,'[1]Birth Dates'!$B:$B,"",0),IF(_xlpm.d=0,"",_xlpm.d))</f>
        <v/>
      </c>
      <c r="T488" s="196">
        <f>IF(OR(S488="",A488="",NOT(ISNUMBER(S488)),S488&gt;A488),"",DATEDIF(S488,A488,"Y")&amp;" years, "&amp;DATEDIF(S488,A488,"YM")&amp;" months, "&amp;DATEDIF(S488,A488,"MD")&amp;" days")</f>
        <v/>
      </c>
      <c r="W488" s="196">
        <f>_xlfn.LET(_xlpm.d,_xlfn.XLOOKUP(U488,'[1]Birth Dates'!$A:$A,'[1]Birth Dates'!$B:$B,"",0),IF(_xlpm.d=0,"",_xlpm.d))</f>
        <v/>
      </c>
      <c r="X488" s="196">
        <f>IF(OR(W488="",A488="",NOT(ISNUMBER(W488)),W488&gt;A488),"",DATEDIF(W488,A488,"Y")&amp;" years, "&amp;DATEDIF(W488,A488,"YM")&amp;" months, "&amp;DATEDIF(W488,A488,"MD")&amp;" days")</f>
        <v/>
      </c>
      <c r="AR488" s="175">
        <f>IF($B488="","",TEXT($A488,"yyyymmdd")&amp;"_P"&amp;$C488&amp;"_C"&amp;$F488&amp;"_"&amp;TRIM(RIGHT(SUBSTITUTE(TRIM(SUBSTITUTE($M488,CHAR(160)," "))," ",REPT(" ",60)),60))&amp;IF($Q488="","","-"&amp;TRIM(RIGHT(SUBSTITUTE(TRIM(SUBSTITUTE($Q488,CHAR(160)," "))," ",REPT(" ",60)),60)))&amp;IF($U488="","","-"&amp;TRIM(RIGHT(SUBSTITUTE(TRIM(SUBSTITUTE($U488,CHAR(160)," "))," ",REPT(" ",60)),60)))&amp;".jpg")</f>
        <v/>
      </c>
    </row>
    <row r="489" ht="14" customHeight="1">
      <c r="O489" s="196">
        <f>_xlfn.LET(_xlpm.d,_xlfn.XLOOKUP(M489,'[1]Birth Dates'!$A:$A,'[1]Birth Dates'!$B:$B,"",0),IF(_xlpm.d=0,"",_xlpm.d))</f>
        <v/>
      </c>
      <c r="P489" s="196">
        <f>IF(OR(O489="",A489="",NOT(ISNUMBER(O489)),O489&gt;A489),"",DATEDIF(O489,A489,"Y")&amp;" years, "&amp;DATEDIF(O489,A489,"YM")&amp;" months, "&amp;DATEDIF(O489,A489,"MD")&amp;" days")</f>
        <v/>
      </c>
      <c r="S489" s="196">
        <f>_xlfn.LET(_xlpm.d,_xlfn.XLOOKUP(Q489,'[1]Birth Dates'!$A:$A,'[1]Birth Dates'!$B:$B,"",0),IF(_xlpm.d=0,"",_xlpm.d))</f>
        <v/>
      </c>
      <c r="T489" s="196">
        <f>IF(OR(S489="",A489="",NOT(ISNUMBER(S489)),S489&gt;A489),"",DATEDIF(S489,A489,"Y")&amp;" years, "&amp;DATEDIF(S489,A489,"YM")&amp;" months, "&amp;DATEDIF(S489,A489,"MD")&amp;" days")</f>
        <v/>
      </c>
      <c r="W489" s="196">
        <f>_xlfn.LET(_xlpm.d,_xlfn.XLOOKUP(U489,'[1]Birth Dates'!$A:$A,'[1]Birth Dates'!$B:$B,"",0),IF(_xlpm.d=0,"",_xlpm.d))</f>
        <v/>
      </c>
      <c r="X489" s="196">
        <f>IF(OR(W489="",A489="",NOT(ISNUMBER(W489)),W489&gt;A489),"",DATEDIF(W489,A489,"Y")&amp;" years, "&amp;DATEDIF(W489,A489,"YM")&amp;" months, "&amp;DATEDIF(W489,A489,"MD")&amp;" days")</f>
        <v/>
      </c>
      <c r="AR489" s="175">
        <f>IF($B489="","",TEXT($A489,"yyyymmdd")&amp;"_P"&amp;$C489&amp;"_C"&amp;$F489&amp;"_"&amp;TRIM(RIGHT(SUBSTITUTE(TRIM(SUBSTITUTE($M489,CHAR(160)," "))," ",REPT(" ",60)),60))&amp;IF($Q489="","","-"&amp;TRIM(RIGHT(SUBSTITUTE(TRIM(SUBSTITUTE($Q489,CHAR(160)," "))," ",REPT(" ",60)),60)))&amp;IF($U489="","","-"&amp;TRIM(RIGHT(SUBSTITUTE(TRIM(SUBSTITUTE($U489,CHAR(160)," "))," ",REPT(" ",60)),60)))&amp;".jpg")</f>
        <v/>
      </c>
    </row>
    <row r="490" ht="14" customHeight="1">
      <c r="O490" s="196">
        <f>_xlfn.LET(_xlpm.d,_xlfn.XLOOKUP(M490,'[1]Birth Dates'!$A:$A,'[1]Birth Dates'!$B:$B,"",0),IF(_xlpm.d=0,"",_xlpm.d))</f>
        <v/>
      </c>
      <c r="P490" s="196">
        <f>IF(OR(O490="",A490="",NOT(ISNUMBER(O490)),O490&gt;A490),"",DATEDIF(O490,A490,"Y")&amp;" years, "&amp;DATEDIF(O490,A490,"YM")&amp;" months, "&amp;DATEDIF(O490,A490,"MD")&amp;" days")</f>
        <v/>
      </c>
      <c r="S490" s="196">
        <f>_xlfn.LET(_xlpm.d,_xlfn.XLOOKUP(Q490,'[1]Birth Dates'!$A:$A,'[1]Birth Dates'!$B:$B,"",0),IF(_xlpm.d=0,"",_xlpm.d))</f>
        <v/>
      </c>
      <c r="T490" s="196">
        <f>IF(OR(S490="",A490="",NOT(ISNUMBER(S490)),S490&gt;A490),"",DATEDIF(S490,A490,"Y")&amp;" years, "&amp;DATEDIF(S490,A490,"YM")&amp;" months, "&amp;DATEDIF(S490,A490,"MD")&amp;" days")</f>
        <v/>
      </c>
      <c r="W490" s="196">
        <f>_xlfn.LET(_xlpm.d,_xlfn.XLOOKUP(U490,'[1]Birth Dates'!$A:$A,'[1]Birth Dates'!$B:$B,"",0),IF(_xlpm.d=0,"",_xlpm.d))</f>
        <v/>
      </c>
      <c r="X490" s="196">
        <f>IF(OR(W490="",A490="",NOT(ISNUMBER(W490)),W490&gt;A490),"",DATEDIF(W490,A490,"Y")&amp;" years, "&amp;DATEDIF(W490,A490,"YM")&amp;" months, "&amp;DATEDIF(W490,A490,"MD")&amp;" days")</f>
        <v/>
      </c>
      <c r="AR490" s="175">
        <f>IF($B490="","",TEXT($A490,"yyyymmdd")&amp;"_P"&amp;$C490&amp;"_C"&amp;$F490&amp;"_"&amp;TRIM(RIGHT(SUBSTITUTE(TRIM(SUBSTITUTE($M490,CHAR(160)," "))," ",REPT(" ",60)),60))&amp;IF($Q490="","","-"&amp;TRIM(RIGHT(SUBSTITUTE(TRIM(SUBSTITUTE($Q490,CHAR(160)," "))," ",REPT(" ",60)),60)))&amp;IF($U490="","","-"&amp;TRIM(RIGHT(SUBSTITUTE(TRIM(SUBSTITUTE($U490,CHAR(160)," "))," ",REPT(" ",60)),60)))&amp;".jpg")</f>
        <v/>
      </c>
    </row>
    <row r="491" ht="14" customHeight="1">
      <c r="O491" s="196">
        <f>_xlfn.LET(_xlpm.d,_xlfn.XLOOKUP(M491,'[1]Birth Dates'!$A:$A,'[1]Birth Dates'!$B:$B,"",0),IF(_xlpm.d=0,"",_xlpm.d))</f>
        <v/>
      </c>
      <c r="P491" s="196">
        <f>IF(OR(O491="",A491="",NOT(ISNUMBER(O491)),O491&gt;A491),"",DATEDIF(O491,A491,"Y")&amp;" years, "&amp;DATEDIF(O491,A491,"YM")&amp;" months, "&amp;DATEDIF(O491,A491,"MD")&amp;" days")</f>
        <v/>
      </c>
      <c r="S491" s="196">
        <f>_xlfn.LET(_xlpm.d,_xlfn.XLOOKUP(Q491,'[1]Birth Dates'!$A:$A,'[1]Birth Dates'!$B:$B,"",0),IF(_xlpm.d=0,"",_xlpm.d))</f>
        <v/>
      </c>
      <c r="T491" s="196">
        <f>IF(OR(S491="",A491="",NOT(ISNUMBER(S491)),S491&gt;A491),"",DATEDIF(S491,A491,"Y")&amp;" years, "&amp;DATEDIF(S491,A491,"YM")&amp;" months, "&amp;DATEDIF(S491,A491,"MD")&amp;" days")</f>
        <v/>
      </c>
      <c r="W491" s="196">
        <f>_xlfn.LET(_xlpm.d,_xlfn.XLOOKUP(U491,'[1]Birth Dates'!$A:$A,'[1]Birth Dates'!$B:$B,"",0),IF(_xlpm.d=0,"",_xlpm.d))</f>
        <v/>
      </c>
      <c r="X491" s="196">
        <f>IF(OR(W491="",A491="",NOT(ISNUMBER(W491)),W491&gt;A491),"",DATEDIF(W491,A491,"Y")&amp;" years, "&amp;DATEDIF(W491,A491,"YM")&amp;" months, "&amp;DATEDIF(W491,A491,"MD")&amp;" days")</f>
        <v/>
      </c>
      <c r="AR491" s="175">
        <f>IF($B491="","",TEXT($A491,"yyyymmdd")&amp;"_P"&amp;$C491&amp;"_C"&amp;$F491&amp;"_"&amp;TRIM(RIGHT(SUBSTITUTE(TRIM(SUBSTITUTE($M491,CHAR(160)," "))," ",REPT(" ",60)),60))&amp;IF($Q491="","","-"&amp;TRIM(RIGHT(SUBSTITUTE(TRIM(SUBSTITUTE($Q491,CHAR(160)," "))," ",REPT(" ",60)),60)))&amp;IF($U491="","","-"&amp;TRIM(RIGHT(SUBSTITUTE(TRIM(SUBSTITUTE($U491,CHAR(160)," "))," ",REPT(" ",60)),60)))&amp;".jpg")</f>
        <v/>
      </c>
    </row>
    <row r="492" ht="14" customHeight="1">
      <c r="O492" s="196">
        <f>_xlfn.LET(_xlpm.d,_xlfn.XLOOKUP(M492,'[1]Birth Dates'!$A:$A,'[1]Birth Dates'!$B:$B,"",0),IF(_xlpm.d=0,"",_xlpm.d))</f>
        <v/>
      </c>
      <c r="P492" s="196">
        <f>IF(OR(O492="",A492="",NOT(ISNUMBER(O492)),O492&gt;A492),"",DATEDIF(O492,A492,"Y")&amp;" years, "&amp;DATEDIF(O492,A492,"YM")&amp;" months, "&amp;DATEDIF(O492,A492,"MD")&amp;" days")</f>
        <v/>
      </c>
      <c r="S492" s="196">
        <f>_xlfn.LET(_xlpm.d,_xlfn.XLOOKUP(Q492,'[1]Birth Dates'!$A:$A,'[1]Birth Dates'!$B:$B,"",0),IF(_xlpm.d=0,"",_xlpm.d))</f>
        <v/>
      </c>
      <c r="T492" s="196">
        <f>IF(OR(S492="",A492="",NOT(ISNUMBER(S492)),S492&gt;A492),"",DATEDIF(S492,A492,"Y")&amp;" years, "&amp;DATEDIF(S492,A492,"YM")&amp;" months, "&amp;DATEDIF(S492,A492,"MD")&amp;" days")</f>
        <v/>
      </c>
      <c r="W492" s="196">
        <f>_xlfn.LET(_xlpm.d,_xlfn.XLOOKUP(U492,'[1]Birth Dates'!$A:$A,'[1]Birth Dates'!$B:$B,"",0),IF(_xlpm.d=0,"",_xlpm.d))</f>
        <v/>
      </c>
      <c r="X492" s="196">
        <f>IF(OR(W492="",A492="",NOT(ISNUMBER(W492)),W492&gt;A492),"",DATEDIF(W492,A492,"Y")&amp;" years, "&amp;DATEDIF(W492,A492,"YM")&amp;" months, "&amp;DATEDIF(W492,A492,"MD")&amp;" days")</f>
        <v/>
      </c>
      <c r="AR492" s="175">
        <f>IF($B492="","",TEXT($A492,"yyyymmdd")&amp;"_P"&amp;$C492&amp;"_C"&amp;$F492&amp;"_"&amp;TRIM(RIGHT(SUBSTITUTE(TRIM(SUBSTITUTE($M492,CHAR(160)," "))," ",REPT(" ",60)),60))&amp;IF($Q492="","","-"&amp;TRIM(RIGHT(SUBSTITUTE(TRIM(SUBSTITUTE($Q492,CHAR(160)," "))," ",REPT(" ",60)),60)))&amp;IF($U492="","","-"&amp;TRIM(RIGHT(SUBSTITUTE(TRIM(SUBSTITUTE($U492,CHAR(160)," "))," ",REPT(" ",60)),60)))&amp;".jpg")</f>
        <v/>
      </c>
    </row>
    <row r="493" ht="14" customHeight="1">
      <c r="O493" s="196">
        <f>_xlfn.LET(_xlpm.d,_xlfn.XLOOKUP(M493,'[1]Birth Dates'!$A:$A,'[1]Birth Dates'!$B:$B,"",0),IF(_xlpm.d=0,"",_xlpm.d))</f>
        <v/>
      </c>
      <c r="P493" s="196">
        <f>IF(OR(O493="",A493="",NOT(ISNUMBER(O493)),O493&gt;A493),"",DATEDIF(O493,A493,"Y")&amp;" years, "&amp;DATEDIF(O493,A493,"YM")&amp;" months, "&amp;DATEDIF(O493,A493,"MD")&amp;" days")</f>
        <v/>
      </c>
      <c r="S493" s="196">
        <f>_xlfn.LET(_xlpm.d,_xlfn.XLOOKUP(Q493,'[1]Birth Dates'!$A:$A,'[1]Birth Dates'!$B:$B,"",0),IF(_xlpm.d=0,"",_xlpm.d))</f>
        <v/>
      </c>
      <c r="T493" s="196">
        <f>IF(OR(S493="",A493="",NOT(ISNUMBER(S493)),S493&gt;A493),"",DATEDIF(S493,A493,"Y")&amp;" years, "&amp;DATEDIF(S493,A493,"YM")&amp;" months, "&amp;DATEDIF(S493,A493,"MD")&amp;" days")</f>
        <v/>
      </c>
      <c r="W493" s="196">
        <f>_xlfn.LET(_xlpm.d,_xlfn.XLOOKUP(U493,'[1]Birth Dates'!$A:$A,'[1]Birth Dates'!$B:$B,"",0),IF(_xlpm.d=0,"",_xlpm.d))</f>
        <v/>
      </c>
      <c r="X493" s="196">
        <f>IF(OR(W493="",A493="",NOT(ISNUMBER(W493)),W493&gt;A493),"",DATEDIF(W493,A493,"Y")&amp;" years, "&amp;DATEDIF(W493,A493,"YM")&amp;" months, "&amp;DATEDIF(W493,A493,"MD")&amp;" days")</f>
        <v/>
      </c>
      <c r="AR493" s="175">
        <f>IF($B493="","",TEXT($A493,"yyyymmdd")&amp;"_P"&amp;$C493&amp;"_C"&amp;$F493&amp;"_"&amp;TRIM(RIGHT(SUBSTITUTE(TRIM(SUBSTITUTE($M493,CHAR(160)," "))," ",REPT(" ",60)),60))&amp;IF($Q493="","","-"&amp;TRIM(RIGHT(SUBSTITUTE(TRIM(SUBSTITUTE($Q493,CHAR(160)," "))," ",REPT(" ",60)),60)))&amp;IF($U493="","","-"&amp;TRIM(RIGHT(SUBSTITUTE(TRIM(SUBSTITUTE($U493,CHAR(160)," "))," ",REPT(" ",60)),60)))&amp;".jpg")</f>
        <v/>
      </c>
    </row>
    <row r="494" ht="14" customHeight="1">
      <c r="O494" s="196">
        <f>_xlfn.LET(_xlpm.d,_xlfn.XLOOKUP(M494,'[1]Birth Dates'!$A:$A,'[1]Birth Dates'!$B:$B,"",0),IF(_xlpm.d=0,"",_xlpm.d))</f>
        <v/>
      </c>
      <c r="P494" s="196">
        <f>IF(OR(O494="",A494="",NOT(ISNUMBER(O494)),O494&gt;A494),"",DATEDIF(O494,A494,"Y")&amp;" years, "&amp;DATEDIF(O494,A494,"YM")&amp;" months, "&amp;DATEDIF(O494,A494,"MD")&amp;" days")</f>
        <v/>
      </c>
      <c r="S494" s="196">
        <f>_xlfn.LET(_xlpm.d,_xlfn.XLOOKUP(Q494,'[1]Birth Dates'!$A:$A,'[1]Birth Dates'!$B:$B,"",0),IF(_xlpm.d=0,"",_xlpm.d))</f>
        <v/>
      </c>
      <c r="T494" s="196">
        <f>IF(OR(S494="",A494="",NOT(ISNUMBER(S494)),S494&gt;A494),"",DATEDIF(S494,A494,"Y")&amp;" years, "&amp;DATEDIF(S494,A494,"YM")&amp;" months, "&amp;DATEDIF(S494,A494,"MD")&amp;" days")</f>
        <v/>
      </c>
      <c r="W494" s="196">
        <f>_xlfn.LET(_xlpm.d,_xlfn.XLOOKUP(U494,'[1]Birth Dates'!$A:$A,'[1]Birth Dates'!$B:$B,"",0),IF(_xlpm.d=0,"",_xlpm.d))</f>
        <v/>
      </c>
      <c r="X494" s="196">
        <f>IF(OR(W494="",A494="",NOT(ISNUMBER(W494)),W494&gt;A494),"",DATEDIF(W494,A494,"Y")&amp;" years, "&amp;DATEDIF(W494,A494,"YM")&amp;" months, "&amp;DATEDIF(W494,A494,"MD")&amp;" days")</f>
        <v/>
      </c>
      <c r="AR494" s="175">
        <f>IF($B494="","",TEXT($A494,"yyyymmdd")&amp;"_P"&amp;$C494&amp;"_C"&amp;$F494&amp;"_"&amp;TRIM(RIGHT(SUBSTITUTE(TRIM(SUBSTITUTE($M494,CHAR(160)," "))," ",REPT(" ",60)),60))&amp;IF($Q494="","","-"&amp;TRIM(RIGHT(SUBSTITUTE(TRIM(SUBSTITUTE($Q494,CHAR(160)," "))," ",REPT(" ",60)),60)))&amp;IF($U494="","","-"&amp;TRIM(RIGHT(SUBSTITUTE(TRIM(SUBSTITUTE($U494,CHAR(160)," "))," ",REPT(" ",60)),60)))&amp;".jpg")</f>
        <v/>
      </c>
    </row>
    <row r="495" ht="14" customHeight="1">
      <c r="O495" s="196">
        <f>_xlfn.LET(_xlpm.d,_xlfn.XLOOKUP(M495,'[1]Birth Dates'!$A:$A,'[1]Birth Dates'!$B:$B,"",0),IF(_xlpm.d=0,"",_xlpm.d))</f>
        <v/>
      </c>
      <c r="P495" s="196">
        <f>IF(OR(O495="",A495="",NOT(ISNUMBER(O495)),O495&gt;A495),"",DATEDIF(O495,A495,"Y")&amp;" years, "&amp;DATEDIF(O495,A495,"YM")&amp;" months, "&amp;DATEDIF(O495,A495,"MD")&amp;" days")</f>
        <v/>
      </c>
      <c r="S495" s="196">
        <f>_xlfn.LET(_xlpm.d,_xlfn.XLOOKUP(Q495,'[1]Birth Dates'!$A:$A,'[1]Birth Dates'!$B:$B,"",0),IF(_xlpm.d=0,"",_xlpm.d))</f>
        <v/>
      </c>
      <c r="T495" s="196">
        <f>IF(OR(S495="",A495="",NOT(ISNUMBER(S495)),S495&gt;A495),"",DATEDIF(S495,A495,"Y")&amp;" years, "&amp;DATEDIF(S495,A495,"YM")&amp;" months, "&amp;DATEDIF(S495,A495,"MD")&amp;" days")</f>
        <v/>
      </c>
      <c r="W495" s="196">
        <f>_xlfn.LET(_xlpm.d,_xlfn.XLOOKUP(U495,'[1]Birth Dates'!$A:$A,'[1]Birth Dates'!$B:$B,"",0),IF(_xlpm.d=0,"",_xlpm.d))</f>
        <v/>
      </c>
      <c r="X495" s="196">
        <f>IF(OR(W495="",A495="",NOT(ISNUMBER(W495)),W495&gt;A495),"",DATEDIF(W495,A495,"Y")&amp;" years, "&amp;DATEDIF(W495,A495,"YM")&amp;" months, "&amp;DATEDIF(W495,A495,"MD")&amp;" days")</f>
        <v/>
      </c>
      <c r="AR495" s="175">
        <f>IF($B495="","",TEXT($A495,"yyyymmdd")&amp;"_P"&amp;$C495&amp;"_C"&amp;$F495&amp;"_"&amp;TRIM(RIGHT(SUBSTITUTE(TRIM(SUBSTITUTE($M495,CHAR(160)," "))," ",REPT(" ",60)),60))&amp;IF($Q495="","","-"&amp;TRIM(RIGHT(SUBSTITUTE(TRIM(SUBSTITUTE($Q495,CHAR(160)," "))," ",REPT(" ",60)),60)))&amp;IF($U495="","","-"&amp;TRIM(RIGHT(SUBSTITUTE(TRIM(SUBSTITUTE($U495,CHAR(160)," "))," ",REPT(" ",60)),60)))&amp;".jpg")</f>
        <v/>
      </c>
    </row>
    <row r="496" ht="14" customHeight="1">
      <c r="O496" s="196">
        <f>_xlfn.LET(_xlpm.d,_xlfn.XLOOKUP(M496,'[1]Birth Dates'!$A:$A,'[1]Birth Dates'!$B:$B,"",0),IF(_xlpm.d=0,"",_xlpm.d))</f>
        <v/>
      </c>
      <c r="P496" s="196">
        <f>IF(OR(O496="",A496="",NOT(ISNUMBER(O496)),O496&gt;A496),"",DATEDIF(O496,A496,"Y")&amp;" years, "&amp;DATEDIF(O496,A496,"YM")&amp;" months, "&amp;DATEDIF(O496,A496,"MD")&amp;" days")</f>
        <v/>
      </c>
      <c r="S496" s="196">
        <f>_xlfn.LET(_xlpm.d,_xlfn.XLOOKUP(Q496,'[1]Birth Dates'!$A:$A,'[1]Birth Dates'!$B:$B,"",0),IF(_xlpm.d=0,"",_xlpm.d))</f>
        <v/>
      </c>
      <c r="T496" s="196">
        <f>IF(OR(S496="",A496="",NOT(ISNUMBER(S496)),S496&gt;A496),"",DATEDIF(S496,A496,"Y")&amp;" years, "&amp;DATEDIF(S496,A496,"YM")&amp;" months, "&amp;DATEDIF(S496,A496,"MD")&amp;" days")</f>
        <v/>
      </c>
      <c r="W496" s="196">
        <f>_xlfn.LET(_xlpm.d,_xlfn.XLOOKUP(U496,'[1]Birth Dates'!$A:$A,'[1]Birth Dates'!$B:$B,"",0),IF(_xlpm.d=0,"",_xlpm.d))</f>
        <v/>
      </c>
      <c r="X496" s="196">
        <f>IF(OR(W496="",A496="",NOT(ISNUMBER(W496)),W496&gt;A496),"",DATEDIF(W496,A496,"Y")&amp;" years, "&amp;DATEDIF(W496,A496,"YM")&amp;" months, "&amp;DATEDIF(W496,A496,"MD")&amp;" days")</f>
        <v/>
      </c>
      <c r="AR496" s="175">
        <f>IF($B496="","",TEXT($A496,"yyyymmdd")&amp;"_P"&amp;$C496&amp;"_C"&amp;$F496&amp;"_"&amp;TRIM(RIGHT(SUBSTITUTE(TRIM(SUBSTITUTE($M496,CHAR(160)," "))," ",REPT(" ",60)),60))&amp;IF($Q496="","","-"&amp;TRIM(RIGHT(SUBSTITUTE(TRIM(SUBSTITUTE($Q496,CHAR(160)," "))," ",REPT(" ",60)),60)))&amp;IF($U496="","","-"&amp;TRIM(RIGHT(SUBSTITUTE(TRIM(SUBSTITUTE($U496,CHAR(160)," "))," ",REPT(" ",60)),60)))&amp;".jpg")</f>
        <v/>
      </c>
    </row>
    <row r="497" ht="14" customHeight="1">
      <c r="O497" s="196">
        <f>_xlfn.LET(_xlpm.d,_xlfn.XLOOKUP(M497,'[1]Birth Dates'!$A:$A,'[1]Birth Dates'!$B:$B,"",0),IF(_xlpm.d=0,"",_xlpm.d))</f>
        <v/>
      </c>
      <c r="P497" s="196">
        <f>IF(OR(O497="",A497="",NOT(ISNUMBER(O497)),O497&gt;A497),"",DATEDIF(O497,A497,"Y")&amp;" years, "&amp;DATEDIF(O497,A497,"YM")&amp;" months, "&amp;DATEDIF(O497,A497,"MD")&amp;" days")</f>
        <v/>
      </c>
      <c r="S497" s="196">
        <f>_xlfn.LET(_xlpm.d,_xlfn.XLOOKUP(Q497,'[1]Birth Dates'!$A:$A,'[1]Birth Dates'!$B:$B,"",0),IF(_xlpm.d=0,"",_xlpm.d))</f>
        <v/>
      </c>
      <c r="T497" s="196">
        <f>IF(OR(S497="",A497="",NOT(ISNUMBER(S497)),S497&gt;A497),"",DATEDIF(S497,A497,"Y")&amp;" years, "&amp;DATEDIF(S497,A497,"YM")&amp;" months, "&amp;DATEDIF(S497,A497,"MD")&amp;" days")</f>
        <v/>
      </c>
      <c r="W497" s="196">
        <f>_xlfn.LET(_xlpm.d,_xlfn.XLOOKUP(U497,'[1]Birth Dates'!$A:$A,'[1]Birth Dates'!$B:$B,"",0),IF(_xlpm.d=0,"",_xlpm.d))</f>
        <v/>
      </c>
      <c r="X497" s="196">
        <f>IF(OR(W497="",A497="",NOT(ISNUMBER(W497)),W497&gt;A497),"",DATEDIF(W497,A497,"Y")&amp;" years, "&amp;DATEDIF(W497,A497,"YM")&amp;" months, "&amp;DATEDIF(W497,A497,"MD")&amp;" days")</f>
        <v/>
      </c>
      <c r="AR497" s="175">
        <f>IF($B497="","",TEXT($A497,"yyyymmdd")&amp;"_P"&amp;$C497&amp;"_C"&amp;$F497&amp;"_"&amp;TRIM(RIGHT(SUBSTITUTE(TRIM(SUBSTITUTE($M497,CHAR(160)," "))," ",REPT(" ",60)),60))&amp;IF($Q497="","","-"&amp;TRIM(RIGHT(SUBSTITUTE(TRIM(SUBSTITUTE($Q497,CHAR(160)," "))," ",REPT(" ",60)),60)))&amp;IF($U497="","","-"&amp;TRIM(RIGHT(SUBSTITUTE(TRIM(SUBSTITUTE($U497,CHAR(160)," "))," ",REPT(" ",60)),60)))&amp;".jpg")</f>
        <v/>
      </c>
    </row>
    <row r="498" ht="14" customHeight="1">
      <c r="O498" s="196">
        <f>_xlfn.LET(_xlpm.d,_xlfn.XLOOKUP(M498,'[1]Birth Dates'!$A:$A,'[1]Birth Dates'!$B:$B,"",0),IF(_xlpm.d=0,"",_xlpm.d))</f>
        <v/>
      </c>
      <c r="P498" s="196">
        <f>IF(OR(O498="",A498="",NOT(ISNUMBER(O498)),O498&gt;A498),"",DATEDIF(O498,A498,"Y")&amp;" years, "&amp;DATEDIF(O498,A498,"YM")&amp;" months, "&amp;DATEDIF(O498,A498,"MD")&amp;" days")</f>
        <v/>
      </c>
      <c r="S498" s="196">
        <f>_xlfn.LET(_xlpm.d,_xlfn.XLOOKUP(Q498,'[1]Birth Dates'!$A:$A,'[1]Birth Dates'!$B:$B,"",0),IF(_xlpm.d=0,"",_xlpm.d))</f>
        <v/>
      </c>
      <c r="T498" s="196">
        <f>IF(OR(S498="",A498="",NOT(ISNUMBER(S498)),S498&gt;A498),"",DATEDIF(S498,A498,"Y")&amp;" years, "&amp;DATEDIF(S498,A498,"YM")&amp;" months, "&amp;DATEDIF(S498,A498,"MD")&amp;" days")</f>
        <v/>
      </c>
      <c r="W498" s="196">
        <f>_xlfn.LET(_xlpm.d,_xlfn.XLOOKUP(U498,'[1]Birth Dates'!$A:$A,'[1]Birth Dates'!$B:$B,"",0),IF(_xlpm.d=0,"",_xlpm.d))</f>
        <v/>
      </c>
      <c r="X498" s="196">
        <f>IF(OR(W498="",A498="",NOT(ISNUMBER(W498)),W498&gt;A498),"",DATEDIF(W498,A498,"Y")&amp;" years, "&amp;DATEDIF(W498,A498,"YM")&amp;" months, "&amp;DATEDIF(W498,A498,"MD")&amp;" days")</f>
        <v/>
      </c>
      <c r="AR498" s="175">
        <f>IF($B498="","",TEXT($A498,"yyyymmdd")&amp;"_P"&amp;$C498&amp;"_C"&amp;$F498&amp;"_"&amp;TRIM(RIGHT(SUBSTITUTE(TRIM(SUBSTITUTE($M498,CHAR(160)," "))," ",REPT(" ",60)),60))&amp;IF($Q498="","","-"&amp;TRIM(RIGHT(SUBSTITUTE(TRIM(SUBSTITUTE($Q498,CHAR(160)," "))," ",REPT(" ",60)),60)))&amp;IF($U498="","","-"&amp;TRIM(RIGHT(SUBSTITUTE(TRIM(SUBSTITUTE($U498,CHAR(160)," "))," ",REPT(" ",60)),60)))&amp;".jpg")</f>
        <v/>
      </c>
    </row>
    <row r="499" ht="14" customHeight="1">
      <c r="O499" s="196">
        <f>_xlfn.LET(_xlpm.d,_xlfn.XLOOKUP(M499,'[1]Birth Dates'!$A:$A,'[1]Birth Dates'!$B:$B,"",0),IF(_xlpm.d=0,"",_xlpm.d))</f>
        <v/>
      </c>
      <c r="P499" s="196">
        <f>IF(OR(O499="",A499="",NOT(ISNUMBER(O499)),O499&gt;A499),"",DATEDIF(O499,A499,"Y")&amp;" years, "&amp;DATEDIF(O499,A499,"YM")&amp;" months, "&amp;DATEDIF(O499,A499,"MD")&amp;" days")</f>
        <v/>
      </c>
      <c r="S499" s="196">
        <f>_xlfn.LET(_xlpm.d,_xlfn.XLOOKUP(Q499,'[1]Birth Dates'!$A:$A,'[1]Birth Dates'!$B:$B,"",0),IF(_xlpm.d=0,"",_xlpm.d))</f>
        <v/>
      </c>
      <c r="T499" s="196">
        <f>IF(OR(S499="",A499="",NOT(ISNUMBER(S499)),S499&gt;A499),"",DATEDIF(S499,A499,"Y")&amp;" years, "&amp;DATEDIF(S499,A499,"YM")&amp;" months, "&amp;DATEDIF(S499,A499,"MD")&amp;" days")</f>
        <v/>
      </c>
      <c r="W499" s="196">
        <f>_xlfn.LET(_xlpm.d,_xlfn.XLOOKUP(U499,'[1]Birth Dates'!$A:$A,'[1]Birth Dates'!$B:$B,"",0),IF(_xlpm.d=0,"",_xlpm.d))</f>
        <v/>
      </c>
      <c r="X499" s="196">
        <f>IF(OR(W499="",A499="",NOT(ISNUMBER(W499)),W499&gt;A499),"",DATEDIF(W499,A499,"Y")&amp;" years, "&amp;DATEDIF(W499,A499,"YM")&amp;" months, "&amp;DATEDIF(W499,A499,"MD")&amp;" days")</f>
        <v/>
      </c>
      <c r="AR499" s="175">
        <f>IF($B499="","",TEXT($A499,"yyyymmdd")&amp;"_P"&amp;$C499&amp;"_C"&amp;$F499&amp;"_"&amp;TRIM(RIGHT(SUBSTITUTE(TRIM(SUBSTITUTE($M499,CHAR(160)," "))," ",REPT(" ",60)),60))&amp;IF($Q499="","","-"&amp;TRIM(RIGHT(SUBSTITUTE(TRIM(SUBSTITUTE($Q499,CHAR(160)," "))," ",REPT(" ",60)),60)))&amp;IF($U499="","","-"&amp;TRIM(RIGHT(SUBSTITUTE(TRIM(SUBSTITUTE($U499,CHAR(160)," "))," ",REPT(" ",60)),60)))&amp;".jpg")</f>
        <v/>
      </c>
    </row>
    <row r="500" ht="14" customHeight="1">
      <c r="O500" s="196">
        <f>_xlfn.LET(_xlpm.d,_xlfn.XLOOKUP(M500,'[1]Birth Dates'!$A:$A,'[1]Birth Dates'!$B:$B,"",0),IF(_xlpm.d=0,"",_xlpm.d))</f>
        <v/>
      </c>
      <c r="P500" s="196">
        <f>IF(OR(O500="",A500="",NOT(ISNUMBER(O500)),O500&gt;A500),"",DATEDIF(O500,A500,"Y")&amp;" years, "&amp;DATEDIF(O500,A500,"YM")&amp;" months, "&amp;DATEDIF(O500,A500,"MD")&amp;" days")</f>
        <v/>
      </c>
      <c r="S500" s="196">
        <f>_xlfn.LET(_xlpm.d,_xlfn.XLOOKUP(Q500,'[1]Birth Dates'!$A:$A,'[1]Birth Dates'!$B:$B,"",0),IF(_xlpm.d=0,"",_xlpm.d))</f>
        <v/>
      </c>
      <c r="T500" s="196">
        <f>IF(OR(S500="",A500="",NOT(ISNUMBER(S500)),S500&gt;A500),"",DATEDIF(S500,A500,"Y")&amp;" years, "&amp;DATEDIF(S500,A500,"YM")&amp;" months, "&amp;DATEDIF(S500,A500,"MD")&amp;" days")</f>
        <v/>
      </c>
      <c r="W500" s="196">
        <f>_xlfn.LET(_xlpm.d,_xlfn.XLOOKUP(U500,'[1]Birth Dates'!$A:$A,'[1]Birth Dates'!$B:$B,"",0),IF(_xlpm.d=0,"",_xlpm.d))</f>
        <v/>
      </c>
      <c r="X500" s="196">
        <f>IF(OR(W500="",A500="",NOT(ISNUMBER(W500)),W500&gt;A500),"",DATEDIF(W500,A500,"Y")&amp;" years, "&amp;DATEDIF(W500,A500,"YM")&amp;" months, "&amp;DATEDIF(W500,A500,"MD")&amp;" days")</f>
        <v/>
      </c>
      <c r="AR500" s="175">
        <f>IF($B500="","",TEXT($A500,"yyyymmdd")&amp;"_P"&amp;$C500&amp;"_C"&amp;$F500&amp;"_"&amp;TRIM(RIGHT(SUBSTITUTE(TRIM(SUBSTITUTE($M500,CHAR(160)," "))," ",REPT(" ",60)),60))&amp;IF($Q500="","","-"&amp;TRIM(RIGHT(SUBSTITUTE(TRIM(SUBSTITUTE($Q500,CHAR(160)," "))," ",REPT(" ",60)),60)))&amp;IF($U500="","","-"&amp;TRIM(RIGHT(SUBSTITUTE(TRIM(SUBSTITUTE($U500,CHAR(160)," "))," ",REPT(" ",60)),60)))&amp;".jpg")</f>
        <v/>
      </c>
    </row>
    <row r="501" ht="14" customHeight="1">
      <c r="O501" s="196">
        <f>_xlfn.LET(_xlpm.d,_xlfn.XLOOKUP(M501,'[1]Birth Dates'!$A:$A,'[1]Birth Dates'!$B:$B,"",0),IF(_xlpm.d=0,"",_xlpm.d))</f>
        <v/>
      </c>
      <c r="P501" s="196">
        <f>IF(OR(O501="",A501="",NOT(ISNUMBER(O501)),O501&gt;A501),"",DATEDIF(O501,A501,"Y")&amp;" years, "&amp;DATEDIF(O501,A501,"YM")&amp;" months, "&amp;DATEDIF(O501,A501,"MD")&amp;" days")</f>
        <v/>
      </c>
      <c r="S501" s="196">
        <f>_xlfn.LET(_xlpm.d,_xlfn.XLOOKUP(Q501,'[1]Birth Dates'!$A:$A,'[1]Birth Dates'!$B:$B,"",0),IF(_xlpm.d=0,"",_xlpm.d))</f>
        <v/>
      </c>
      <c r="T501" s="196">
        <f>IF(OR(S501="",A501="",NOT(ISNUMBER(S501)),S501&gt;A501),"",DATEDIF(S501,A501,"Y")&amp;" years, "&amp;DATEDIF(S501,A501,"YM")&amp;" months, "&amp;DATEDIF(S501,A501,"MD")&amp;" days")</f>
        <v/>
      </c>
      <c r="W501" s="196">
        <f>_xlfn.LET(_xlpm.d,_xlfn.XLOOKUP(U501,'[1]Birth Dates'!$A:$A,'[1]Birth Dates'!$B:$B,"",0),IF(_xlpm.d=0,"",_xlpm.d))</f>
        <v/>
      </c>
      <c r="X501" s="196">
        <f>IF(OR(W501="",A501="",NOT(ISNUMBER(W501)),W501&gt;A501),"",DATEDIF(W501,A501,"Y")&amp;" years, "&amp;DATEDIF(W501,A501,"YM")&amp;" months, "&amp;DATEDIF(W501,A501,"MD")&amp;" days")</f>
        <v/>
      </c>
      <c r="AR501" s="175">
        <f>IF($B501="","",TEXT($A501,"yyyymmdd")&amp;"_P"&amp;$C501&amp;"_C"&amp;$F501&amp;"_"&amp;TRIM(RIGHT(SUBSTITUTE(TRIM(SUBSTITUTE($M501,CHAR(160)," "))," ",REPT(" ",60)),60))&amp;IF($Q501="","","-"&amp;TRIM(RIGHT(SUBSTITUTE(TRIM(SUBSTITUTE($Q501,CHAR(160)," "))," ",REPT(" ",60)),60)))&amp;IF($U501="","","-"&amp;TRIM(RIGHT(SUBSTITUTE(TRIM(SUBSTITUTE($U501,CHAR(160)," "))," ",REPT(" ",60)),60)))&amp;".jpg")</f>
        <v/>
      </c>
    </row>
    <row r="502" ht="14" customHeight="1">
      <c r="O502" s="196">
        <f>_xlfn.LET(_xlpm.d,_xlfn.XLOOKUP(M502,'[1]Birth Dates'!$A:$A,'[1]Birth Dates'!$B:$B,"",0),IF(_xlpm.d=0,"",_xlpm.d))</f>
        <v/>
      </c>
      <c r="P502" s="196">
        <f>IF(OR(O502="",A502="",NOT(ISNUMBER(O502)),O502&gt;A502),"",DATEDIF(O502,A502,"Y")&amp;" years, "&amp;DATEDIF(O502,A502,"YM")&amp;" months, "&amp;DATEDIF(O502,A502,"MD")&amp;" days")</f>
        <v/>
      </c>
      <c r="S502" s="196">
        <f>_xlfn.LET(_xlpm.d,_xlfn.XLOOKUP(Q502,'[1]Birth Dates'!$A:$A,'[1]Birth Dates'!$B:$B,"",0),IF(_xlpm.d=0,"",_xlpm.d))</f>
        <v/>
      </c>
      <c r="T502" s="196">
        <f>IF(OR(S502="",A502="",NOT(ISNUMBER(S502)),S502&gt;A502),"",DATEDIF(S502,A502,"Y")&amp;" years, "&amp;DATEDIF(S502,A502,"YM")&amp;" months, "&amp;DATEDIF(S502,A502,"MD")&amp;" days")</f>
        <v/>
      </c>
      <c r="W502" s="196">
        <f>_xlfn.LET(_xlpm.d,_xlfn.XLOOKUP(U502,'[1]Birth Dates'!$A:$A,'[1]Birth Dates'!$B:$B,"",0),IF(_xlpm.d=0,"",_xlpm.d))</f>
        <v/>
      </c>
      <c r="X502" s="196">
        <f>IF(OR(W502="",A502="",NOT(ISNUMBER(W502)),W502&gt;A502),"",DATEDIF(W502,A502,"Y")&amp;" years, "&amp;DATEDIF(W502,A502,"YM")&amp;" months, "&amp;DATEDIF(W502,A502,"MD")&amp;" days")</f>
        <v/>
      </c>
      <c r="AR502" s="175">
        <f>IF($B502="","",TEXT($A502,"yyyymmdd")&amp;"_P"&amp;$C502&amp;"_C"&amp;$F502&amp;"_"&amp;TRIM(RIGHT(SUBSTITUTE(TRIM(SUBSTITUTE($M502,CHAR(160)," "))," ",REPT(" ",60)),60))&amp;IF($Q502="","","-"&amp;TRIM(RIGHT(SUBSTITUTE(TRIM(SUBSTITUTE($Q502,CHAR(160)," "))," ",REPT(" ",60)),60)))&amp;IF($U502="","","-"&amp;TRIM(RIGHT(SUBSTITUTE(TRIM(SUBSTITUTE($U502,CHAR(160)," "))," ",REPT(" ",60)),60)))&amp;".jpg")</f>
        <v/>
      </c>
    </row>
    <row r="503" ht="14" customHeight="1">
      <c r="O503" s="196">
        <f>_xlfn.LET(_xlpm.d,_xlfn.XLOOKUP(M503,'[1]Birth Dates'!$A:$A,'[1]Birth Dates'!$B:$B,"",0),IF(_xlpm.d=0,"",_xlpm.d))</f>
        <v/>
      </c>
      <c r="P503" s="196">
        <f>IF(OR(O503="",A503="",NOT(ISNUMBER(O503)),O503&gt;A503),"",DATEDIF(O503,A503,"Y")&amp;" years, "&amp;DATEDIF(O503,A503,"YM")&amp;" months, "&amp;DATEDIF(O503,A503,"MD")&amp;" days")</f>
        <v/>
      </c>
      <c r="S503" s="196">
        <f>_xlfn.LET(_xlpm.d,_xlfn.XLOOKUP(Q503,'[1]Birth Dates'!$A:$A,'[1]Birth Dates'!$B:$B,"",0),IF(_xlpm.d=0,"",_xlpm.d))</f>
        <v/>
      </c>
      <c r="T503" s="196">
        <f>IF(OR(S503="",A503="",NOT(ISNUMBER(S503)),S503&gt;A503),"",DATEDIF(S503,A503,"Y")&amp;" years, "&amp;DATEDIF(S503,A503,"YM")&amp;" months, "&amp;DATEDIF(S503,A503,"MD")&amp;" days")</f>
        <v/>
      </c>
      <c r="W503" s="196">
        <f>_xlfn.LET(_xlpm.d,_xlfn.XLOOKUP(U503,'[1]Birth Dates'!$A:$A,'[1]Birth Dates'!$B:$B,"",0),IF(_xlpm.d=0,"",_xlpm.d))</f>
        <v/>
      </c>
      <c r="X503" s="196">
        <f>IF(OR(W503="",A503="",NOT(ISNUMBER(W503)),W503&gt;A503),"",DATEDIF(W503,A503,"Y")&amp;" years, "&amp;DATEDIF(W503,A503,"YM")&amp;" months, "&amp;DATEDIF(W503,A503,"MD")&amp;" days")</f>
        <v/>
      </c>
      <c r="AR503" s="175">
        <f>IF($B503="","",TEXT($A503,"yyyymmdd")&amp;"_P"&amp;$C503&amp;"_C"&amp;$F503&amp;"_"&amp;TRIM(RIGHT(SUBSTITUTE(TRIM(SUBSTITUTE($M503,CHAR(160)," "))," ",REPT(" ",60)),60))&amp;IF($Q503="","","-"&amp;TRIM(RIGHT(SUBSTITUTE(TRIM(SUBSTITUTE($Q503,CHAR(160)," "))," ",REPT(" ",60)),60)))&amp;IF($U503="","","-"&amp;TRIM(RIGHT(SUBSTITUTE(TRIM(SUBSTITUTE($U503,CHAR(160)," "))," ",REPT(" ",60)),60)))&amp;".jpg")</f>
        <v/>
      </c>
    </row>
    <row r="504" ht="14" customHeight="1">
      <c r="O504" s="196">
        <f>_xlfn.LET(_xlpm.d,_xlfn.XLOOKUP(M504,'[1]Birth Dates'!$A:$A,'[1]Birth Dates'!$B:$B,"",0),IF(_xlpm.d=0,"",_xlpm.d))</f>
        <v/>
      </c>
      <c r="P504" s="196">
        <f>IF(OR(O504="",A504="",NOT(ISNUMBER(O504)),O504&gt;A504),"",DATEDIF(O504,A504,"Y")&amp;" years, "&amp;DATEDIF(O504,A504,"YM")&amp;" months, "&amp;DATEDIF(O504,A504,"MD")&amp;" days")</f>
        <v/>
      </c>
      <c r="S504" s="196">
        <f>_xlfn.LET(_xlpm.d,_xlfn.XLOOKUP(Q504,'[1]Birth Dates'!$A:$A,'[1]Birth Dates'!$B:$B,"",0),IF(_xlpm.d=0,"",_xlpm.d))</f>
        <v/>
      </c>
      <c r="T504" s="196">
        <f>IF(OR(S504="",A504="",NOT(ISNUMBER(S504)),S504&gt;A504),"",DATEDIF(S504,A504,"Y")&amp;" years, "&amp;DATEDIF(S504,A504,"YM")&amp;" months, "&amp;DATEDIF(S504,A504,"MD")&amp;" days")</f>
        <v/>
      </c>
      <c r="W504" s="196">
        <f>_xlfn.LET(_xlpm.d,_xlfn.XLOOKUP(U504,'[1]Birth Dates'!$A:$A,'[1]Birth Dates'!$B:$B,"",0),IF(_xlpm.d=0,"",_xlpm.d))</f>
        <v/>
      </c>
      <c r="X504" s="196">
        <f>IF(OR(W504="",A504="",NOT(ISNUMBER(W504)),W504&gt;A504),"",DATEDIF(W504,A504,"Y")&amp;" years, "&amp;DATEDIF(W504,A504,"YM")&amp;" months, "&amp;DATEDIF(W504,A504,"MD")&amp;" days")</f>
        <v/>
      </c>
      <c r="AR504" s="175">
        <f>IF($B504="","",TEXT($A504,"yyyymmdd")&amp;"_P"&amp;$C504&amp;"_C"&amp;$F504&amp;"_"&amp;TRIM(RIGHT(SUBSTITUTE(TRIM(SUBSTITUTE($M504,CHAR(160)," "))," ",REPT(" ",60)),60))&amp;IF($Q504="","","-"&amp;TRIM(RIGHT(SUBSTITUTE(TRIM(SUBSTITUTE($Q504,CHAR(160)," "))," ",REPT(" ",60)),60)))&amp;IF($U504="","","-"&amp;TRIM(RIGHT(SUBSTITUTE(TRIM(SUBSTITUTE($U504,CHAR(160)," "))," ",REPT(" ",60)),60)))&amp;".jpg")</f>
        <v/>
      </c>
    </row>
    <row r="505" ht="14" customHeight="1">
      <c r="O505" s="196">
        <f>_xlfn.LET(_xlpm.d,_xlfn.XLOOKUP(M505,'[1]Birth Dates'!$A:$A,'[1]Birth Dates'!$B:$B,"",0),IF(_xlpm.d=0,"",_xlpm.d))</f>
        <v/>
      </c>
      <c r="P505" s="196">
        <f>IF(OR(O505="",A505="",NOT(ISNUMBER(O505)),O505&gt;A505),"",DATEDIF(O505,A505,"Y")&amp;" years, "&amp;DATEDIF(O505,A505,"YM")&amp;" months, "&amp;DATEDIF(O505,A505,"MD")&amp;" days")</f>
        <v/>
      </c>
      <c r="S505" s="196">
        <f>_xlfn.LET(_xlpm.d,_xlfn.XLOOKUP(Q505,'[1]Birth Dates'!$A:$A,'[1]Birth Dates'!$B:$B,"",0),IF(_xlpm.d=0,"",_xlpm.d))</f>
        <v/>
      </c>
      <c r="T505" s="196">
        <f>IF(OR(S505="",A505="",NOT(ISNUMBER(S505)),S505&gt;A505),"",DATEDIF(S505,A505,"Y")&amp;" years, "&amp;DATEDIF(S505,A505,"YM")&amp;" months, "&amp;DATEDIF(S505,A505,"MD")&amp;" days")</f>
        <v/>
      </c>
      <c r="W505" s="196">
        <f>_xlfn.LET(_xlpm.d,_xlfn.XLOOKUP(U505,'[1]Birth Dates'!$A:$A,'[1]Birth Dates'!$B:$B,"",0),IF(_xlpm.d=0,"",_xlpm.d))</f>
        <v/>
      </c>
      <c r="X505" s="196">
        <f>IF(OR(W505="",A505="",NOT(ISNUMBER(W505)),W505&gt;A505),"",DATEDIF(W505,A505,"Y")&amp;" years, "&amp;DATEDIF(W505,A505,"YM")&amp;" months, "&amp;DATEDIF(W505,A505,"MD")&amp;" days")</f>
        <v/>
      </c>
      <c r="AR505" s="175">
        <f>IF($B505="","",TEXT($A505,"yyyymmdd")&amp;"_P"&amp;$C505&amp;"_C"&amp;$F505&amp;"_"&amp;TRIM(RIGHT(SUBSTITUTE(TRIM(SUBSTITUTE($M505,CHAR(160)," "))," ",REPT(" ",60)),60))&amp;IF($Q505="","","-"&amp;TRIM(RIGHT(SUBSTITUTE(TRIM(SUBSTITUTE($Q505,CHAR(160)," "))," ",REPT(" ",60)),60)))&amp;IF($U505="","","-"&amp;TRIM(RIGHT(SUBSTITUTE(TRIM(SUBSTITUTE($U505,CHAR(160)," "))," ",REPT(" ",60)),60)))&amp;".jpg")</f>
        <v/>
      </c>
    </row>
    <row r="506" ht="14" customHeight="1">
      <c r="O506" s="196">
        <f>_xlfn.LET(_xlpm.d,_xlfn.XLOOKUP(M506,'[1]Birth Dates'!$A:$A,'[1]Birth Dates'!$B:$B,"",0),IF(_xlpm.d=0,"",_xlpm.d))</f>
        <v/>
      </c>
      <c r="P506" s="196">
        <f>IF(OR(O506="",A506="",NOT(ISNUMBER(O506)),O506&gt;A506),"",DATEDIF(O506,A506,"Y")&amp;" years, "&amp;DATEDIF(O506,A506,"YM")&amp;" months, "&amp;DATEDIF(O506,A506,"MD")&amp;" days")</f>
        <v/>
      </c>
      <c r="S506" s="196">
        <f>_xlfn.LET(_xlpm.d,_xlfn.XLOOKUP(Q506,'[1]Birth Dates'!$A:$A,'[1]Birth Dates'!$B:$B,"",0),IF(_xlpm.d=0,"",_xlpm.d))</f>
        <v/>
      </c>
      <c r="T506" s="196">
        <f>IF(OR(S506="",A506="",NOT(ISNUMBER(S506)),S506&gt;A506),"",DATEDIF(S506,A506,"Y")&amp;" years, "&amp;DATEDIF(S506,A506,"YM")&amp;" months, "&amp;DATEDIF(S506,A506,"MD")&amp;" days")</f>
        <v/>
      </c>
      <c r="W506" s="196">
        <f>_xlfn.LET(_xlpm.d,_xlfn.XLOOKUP(U506,'[1]Birth Dates'!$A:$A,'[1]Birth Dates'!$B:$B,"",0),IF(_xlpm.d=0,"",_xlpm.d))</f>
        <v/>
      </c>
      <c r="X506" s="196">
        <f>IF(OR(W506="",A506="",NOT(ISNUMBER(W506)),W506&gt;A506),"",DATEDIF(W506,A506,"Y")&amp;" years, "&amp;DATEDIF(W506,A506,"YM")&amp;" months, "&amp;DATEDIF(W506,A506,"MD")&amp;" days")</f>
        <v/>
      </c>
      <c r="AR506" s="175">
        <f>IF($B506="","",TEXT($A506,"yyyymmdd")&amp;"_P"&amp;$C506&amp;"_C"&amp;$F506&amp;"_"&amp;TRIM(RIGHT(SUBSTITUTE(TRIM(SUBSTITUTE($M506,CHAR(160)," "))," ",REPT(" ",60)),60))&amp;IF($Q506="","","-"&amp;TRIM(RIGHT(SUBSTITUTE(TRIM(SUBSTITUTE($Q506,CHAR(160)," "))," ",REPT(" ",60)),60)))&amp;IF($U506="","","-"&amp;TRIM(RIGHT(SUBSTITUTE(TRIM(SUBSTITUTE($U506,CHAR(160)," "))," ",REPT(" ",60)),60)))&amp;".jpg")</f>
        <v/>
      </c>
    </row>
    <row r="507" ht="14" customHeight="1">
      <c r="O507" s="196">
        <f>_xlfn.LET(_xlpm.d,_xlfn.XLOOKUP(M507,'[1]Birth Dates'!$A:$A,'[1]Birth Dates'!$B:$B,"",0),IF(_xlpm.d=0,"",_xlpm.d))</f>
        <v/>
      </c>
      <c r="P507" s="196">
        <f>IF(OR(O507="",A507="",NOT(ISNUMBER(O507)),O507&gt;A507),"",DATEDIF(O507,A507,"Y")&amp;" years, "&amp;DATEDIF(O507,A507,"YM")&amp;" months, "&amp;DATEDIF(O507,A507,"MD")&amp;" days")</f>
        <v/>
      </c>
      <c r="S507" s="196">
        <f>_xlfn.LET(_xlpm.d,_xlfn.XLOOKUP(Q507,'[1]Birth Dates'!$A:$A,'[1]Birth Dates'!$B:$B,"",0),IF(_xlpm.d=0,"",_xlpm.d))</f>
        <v/>
      </c>
      <c r="T507" s="196">
        <f>IF(OR(S507="",A507="",NOT(ISNUMBER(S507)),S507&gt;A507),"",DATEDIF(S507,A507,"Y")&amp;" years, "&amp;DATEDIF(S507,A507,"YM")&amp;" months, "&amp;DATEDIF(S507,A507,"MD")&amp;" days")</f>
        <v/>
      </c>
      <c r="W507" s="196">
        <f>_xlfn.LET(_xlpm.d,_xlfn.XLOOKUP(U507,'[1]Birth Dates'!$A:$A,'[1]Birth Dates'!$B:$B,"",0),IF(_xlpm.d=0,"",_xlpm.d))</f>
        <v/>
      </c>
      <c r="X507" s="196">
        <f>IF(OR(W507="",A507="",NOT(ISNUMBER(W507)),W507&gt;A507),"",DATEDIF(W507,A507,"Y")&amp;" years, "&amp;DATEDIF(W507,A507,"YM")&amp;" months, "&amp;DATEDIF(W507,A507,"MD")&amp;" days")</f>
        <v/>
      </c>
      <c r="AR507" s="175">
        <f>IF($B507="","",TEXT($A507,"yyyymmdd")&amp;"_P"&amp;$C507&amp;"_C"&amp;$F507&amp;"_"&amp;TRIM(RIGHT(SUBSTITUTE(TRIM(SUBSTITUTE($M507,CHAR(160)," "))," ",REPT(" ",60)),60))&amp;IF($Q507="","","-"&amp;TRIM(RIGHT(SUBSTITUTE(TRIM(SUBSTITUTE($Q507,CHAR(160)," "))," ",REPT(" ",60)),60)))&amp;IF($U507="","","-"&amp;TRIM(RIGHT(SUBSTITUTE(TRIM(SUBSTITUTE($U507,CHAR(160)," "))," ",REPT(" ",60)),60)))&amp;".jpg")</f>
        <v/>
      </c>
    </row>
    <row r="508" ht="14" customHeight="1">
      <c r="O508" s="196">
        <f>_xlfn.LET(_xlpm.d,_xlfn.XLOOKUP(M508,'[1]Birth Dates'!$A:$A,'[1]Birth Dates'!$B:$B,"",0),IF(_xlpm.d=0,"",_xlpm.d))</f>
        <v/>
      </c>
      <c r="P508" s="196">
        <f>IF(OR(O508="",A508="",NOT(ISNUMBER(O508)),O508&gt;A508),"",DATEDIF(O508,A508,"Y")&amp;" years, "&amp;DATEDIF(O508,A508,"YM")&amp;" months, "&amp;DATEDIF(O508,A508,"MD")&amp;" days")</f>
        <v/>
      </c>
      <c r="S508" s="196">
        <f>_xlfn.LET(_xlpm.d,_xlfn.XLOOKUP(Q508,'[1]Birth Dates'!$A:$A,'[1]Birth Dates'!$B:$B,"",0),IF(_xlpm.d=0,"",_xlpm.d))</f>
        <v/>
      </c>
      <c r="T508" s="196">
        <f>IF(OR(S508="",A508="",NOT(ISNUMBER(S508)),S508&gt;A508),"",DATEDIF(S508,A508,"Y")&amp;" years, "&amp;DATEDIF(S508,A508,"YM")&amp;" months, "&amp;DATEDIF(S508,A508,"MD")&amp;" days")</f>
        <v/>
      </c>
      <c r="W508" s="196">
        <f>_xlfn.LET(_xlpm.d,_xlfn.XLOOKUP(U508,'[1]Birth Dates'!$A:$A,'[1]Birth Dates'!$B:$B,"",0),IF(_xlpm.d=0,"",_xlpm.d))</f>
        <v/>
      </c>
      <c r="X508" s="196">
        <f>IF(OR(W508="",A508="",NOT(ISNUMBER(W508)),W508&gt;A508),"",DATEDIF(W508,A508,"Y")&amp;" years, "&amp;DATEDIF(W508,A508,"YM")&amp;" months, "&amp;DATEDIF(W508,A508,"MD")&amp;" days")</f>
        <v/>
      </c>
      <c r="AR508" s="175">
        <f>IF($B508="","",TEXT($A508,"yyyymmdd")&amp;"_P"&amp;$C508&amp;"_C"&amp;$F508&amp;"_"&amp;TRIM(RIGHT(SUBSTITUTE(TRIM(SUBSTITUTE($M508,CHAR(160)," "))," ",REPT(" ",60)),60))&amp;IF($Q508="","","-"&amp;TRIM(RIGHT(SUBSTITUTE(TRIM(SUBSTITUTE($Q508,CHAR(160)," "))," ",REPT(" ",60)),60)))&amp;IF($U508="","","-"&amp;TRIM(RIGHT(SUBSTITUTE(TRIM(SUBSTITUTE($U508,CHAR(160)," "))," ",REPT(" ",60)),60)))&amp;".jpg")</f>
        <v/>
      </c>
    </row>
    <row r="509" ht="14" customHeight="1">
      <c r="O509" s="196">
        <f>_xlfn.LET(_xlpm.d,_xlfn.XLOOKUP(M509,'[1]Birth Dates'!$A:$A,'[1]Birth Dates'!$B:$B,"",0),IF(_xlpm.d=0,"",_xlpm.d))</f>
        <v/>
      </c>
      <c r="P509" s="196">
        <f>IF(OR(O509="",A509="",NOT(ISNUMBER(O509)),O509&gt;A509),"",DATEDIF(O509,A509,"Y")&amp;" years, "&amp;DATEDIF(O509,A509,"YM")&amp;" months, "&amp;DATEDIF(O509,A509,"MD")&amp;" days")</f>
        <v/>
      </c>
      <c r="S509" s="196">
        <f>_xlfn.LET(_xlpm.d,_xlfn.XLOOKUP(Q509,'[1]Birth Dates'!$A:$A,'[1]Birth Dates'!$B:$B,"",0),IF(_xlpm.d=0,"",_xlpm.d))</f>
        <v/>
      </c>
      <c r="T509" s="196">
        <f>IF(OR(S509="",A509="",NOT(ISNUMBER(S509)),S509&gt;A509),"",DATEDIF(S509,A509,"Y")&amp;" years, "&amp;DATEDIF(S509,A509,"YM")&amp;" months, "&amp;DATEDIF(S509,A509,"MD")&amp;" days")</f>
        <v/>
      </c>
      <c r="W509" s="196">
        <f>_xlfn.LET(_xlpm.d,_xlfn.XLOOKUP(U509,'[1]Birth Dates'!$A:$A,'[1]Birth Dates'!$B:$B,"",0),IF(_xlpm.d=0,"",_xlpm.d))</f>
        <v/>
      </c>
      <c r="X509" s="196">
        <f>IF(OR(W509="",A509="",NOT(ISNUMBER(W509)),W509&gt;A509),"",DATEDIF(W509,A509,"Y")&amp;" years, "&amp;DATEDIF(W509,A509,"YM")&amp;" months, "&amp;DATEDIF(W509,A509,"MD")&amp;" days")</f>
        <v/>
      </c>
      <c r="AR509" s="175">
        <f>IF($B509="","",TEXT($A509,"yyyymmdd")&amp;"_P"&amp;$C509&amp;"_C"&amp;$F509&amp;"_"&amp;TRIM(RIGHT(SUBSTITUTE(TRIM(SUBSTITUTE($M509,CHAR(160)," "))," ",REPT(" ",60)),60))&amp;IF($Q509="","","-"&amp;TRIM(RIGHT(SUBSTITUTE(TRIM(SUBSTITUTE($Q509,CHAR(160)," "))," ",REPT(" ",60)),60)))&amp;IF($U509="","","-"&amp;TRIM(RIGHT(SUBSTITUTE(TRIM(SUBSTITUTE($U509,CHAR(160)," "))," ",REPT(" ",60)),60)))&amp;".jpg")</f>
        <v/>
      </c>
    </row>
    <row r="510" ht="14" customHeight="1">
      <c r="O510" s="196">
        <f>_xlfn.LET(_xlpm.d,_xlfn.XLOOKUP(M510,'[1]Birth Dates'!$A:$A,'[1]Birth Dates'!$B:$B,"",0),IF(_xlpm.d=0,"",_xlpm.d))</f>
        <v/>
      </c>
      <c r="P510" s="196">
        <f>IF(OR(O510="",A510="",NOT(ISNUMBER(O510)),O510&gt;A510),"",DATEDIF(O510,A510,"Y")&amp;" years, "&amp;DATEDIF(O510,A510,"YM")&amp;" months, "&amp;DATEDIF(O510,A510,"MD")&amp;" days")</f>
        <v/>
      </c>
      <c r="S510" s="196">
        <f>_xlfn.LET(_xlpm.d,_xlfn.XLOOKUP(Q510,'[1]Birth Dates'!$A:$A,'[1]Birth Dates'!$B:$B,"",0),IF(_xlpm.d=0,"",_xlpm.d))</f>
        <v/>
      </c>
      <c r="T510" s="196">
        <f>IF(OR(S510="",A510="",NOT(ISNUMBER(S510)),S510&gt;A510),"",DATEDIF(S510,A510,"Y")&amp;" years, "&amp;DATEDIF(S510,A510,"YM")&amp;" months, "&amp;DATEDIF(S510,A510,"MD")&amp;" days")</f>
        <v/>
      </c>
      <c r="W510" s="196">
        <f>_xlfn.LET(_xlpm.d,_xlfn.XLOOKUP(U510,'[1]Birth Dates'!$A:$A,'[1]Birth Dates'!$B:$B,"",0),IF(_xlpm.d=0,"",_xlpm.d))</f>
        <v/>
      </c>
      <c r="X510" s="196">
        <f>IF(OR(W510="",A510="",NOT(ISNUMBER(W510)),W510&gt;A510),"",DATEDIF(W510,A510,"Y")&amp;" years, "&amp;DATEDIF(W510,A510,"YM")&amp;" months, "&amp;DATEDIF(W510,A510,"MD")&amp;" days")</f>
        <v/>
      </c>
      <c r="AR510" s="175">
        <f>IF($B510="","",TEXT($A510,"yyyymmdd")&amp;"_P"&amp;$C510&amp;"_C"&amp;$F510&amp;"_"&amp;TRIM(RIGHT(SUBSTITUTE(TRIM(SUBSTITUTE($M510,CHAR(160)," "))," ",REPT(" ",60)),60))&amp;IF($Q510="","","-"&amp;TRIM(RIGHT(SUBSTITUTE(TRIM(SUBSTITUTE($Q510,CHAR(160)," "))," ",REPT(" ",60)),60)))&amp;IF($U510="","","-"&amp;TRIM(RIGHT(SUBSTITUTE(TRIM(SUBSTITUTE($U510,CHAR(160)," "))," ",REPT(" ",60)),60)))&amp;".jpg")</f>
        <v/>
      </c>
    </row>
    <row r="511" ht="14" customHeight="1">
      <c r="O511" s="196">
        <f>_xlfn.LET(_xlpm.d,_xlfn.XLOOKUP(M511,'[1]Birth Dates'!$A:$A,'[1]Birth Dates'!$B:$B,"",0),IF(_xlpm.d=0,"",_xlpm.d))</f>
        <v/>
      </c>
      <c r="P511" s="196">
        <f>IF(OR(O511="",A511="",NOT(ISNUMBER(O511)),O511&gt;A511),"",DATEDIF(O511,A511,"Y")&amp;" years, "&amp;DATEDIF(O511,A511,"YM")&amp;" months, "&amp;DATEDIF(O511,A511,"MD")&amp;" days")</f>
        <v/>
      </c>
      <c r="S511" s="196">
        <f>_xlfn.LET(_xlpm.d,_xlfn.XLOOKUP(Q511,'[1]Birth Dates'!$A:$A,'[1]Birth Dates'!$B:$B,"",0),IF(_xlpm.d=0,"",_xlpm.d))</f>
        <v/>
      </c>
      <c r="T511" s="196">
        <f>IF(OR(S511="",A511="",NOT(ISNUMBER(S511)),S511&gt;A511),"",DATEDIF(S511,A511,"Y")&amp;" years, "&amp;DATEDIF(S511,A511,"YM")&amp;" months, "&amp;DATEDIF(S511,A511,"MD")&amp;" days")</f>
        <v/>
      </c>
      <c r="W511" s="196">
        <f>_xlfn.LET(_xlpm.d,_xlfn.XLOOKUP(U511,'[1]Birth Dates'!$A:$A,'[1]Birth Dates'!$B:$B,"",0),IF(_xlpm.d=0,"",_xlpm.d))</f>
        <v/>
      </c>
      <c r="X511" s="196">
        <f>IF(OR(W511="",A511="",NOT(ISNUMBER(W511)),W511&gt;A511),"",DATEDIF(W511,A511,"Y")&amp;" years, "&amp;DATEDIF(W511,A511,"YM")&amp;" months, "&amp;DATEDIF(W511,A511,"MD")&amp;" days")</f>
        <v/>
      </c>
      <c r="AR511" s="175">
        <f>IF($B511="","",TEXT($A511,"yyyymmdd")&amp;"_P"&amp;$C511&amp;"_C"&amp;$F511&amp;"_"&amp;TRIM(RIGHT(SUBSTITUTE(TRIM(SUBSTITUTE($M511,CHAR(160)," "))," ",REPT(" ",60)),60))&amp;IF($Q511="","","-"&amp;TRIM(RIGHT(SUBSTITUTE(TRIM(SUBSTITUTE($Q511,CHAR(160)," "))," ",REPT(" ",60)),60)))&amp;IF($U511="","","-"&amp;TRIM(RIGHT(SUBSTITUTE(TRIM(SUBSTITUTE($U511,CHAR(160)," "))," ",REPT(" ",60)),60)))&amp;".jpg")</f>
        <v/>
      </c>
    </row>
    <row r="512" ht="14" customHeight="1">
      <c r="O512" s="196">
        <f>_xlfn.LET(_xlpm.d,_xlfn.XLOOKUP(M512,'[1]Birth Dates'!$A:$A,'[1]Birth Dates'!$B:$B,"",0),IF(_xlpm.d=0,"",_xlpm.d))</f>
        <v/>
      </c>
      <c r="P512" s="196">
        <f>IF(OR(O512="",A512="",NOT(ISNUMBER(O512)),O512&gt;A512),"",DATEDIF(O512,A512,"Y")&amp;" years, "&amp;DATEDIF(O512,A512,"YM")&amp;" months, "&amp;DATEDIF(O512,A512,"MD")&amp;" days")</f>
        <v/>
      </c>
      <c r="S512" s="196">
        <f>_xlfn.LET(_xlpm.d,_xlfn.XLOOKUP(Q512,'[1]Birth Dates'!$A:$A,'[1]Birth Dates'!$B:$B,"",0),IF(_xlpm.d=0,"",_xlpm.d))</f>
        <v/>
      </c>
      <c r="T512" s="196">
        <f>IF(OR(S512="",A512="",NOT(ISNUMBER(S512)),S512&gt;A512),"",DATEDIF(S512,A512,"Y")&amp;" years, "&amp;DATEDIF(S512,A512,"YM")&amp;" months, "&amp;DATEDIF(S512,A512,"MD")&amp;" days")</f>
        <v/>
      </c>
      <c r="W512" s="196">
        <f>_xlfn.LET(_xlpm.d,_xlfn.XLOOKUP(U512,'[1]Birth Dates'!$A:$A,'[1]Birth Dates'!$B:$B,"",0),IF(_xlpm.d=0,"",_xlpm.d))</f>
        <v/>
      </c>
      <c r="X512" s="196">
        <f>IF(OR(W512="",A512="",NOT(ISNUMBER(W512)),W512&gt;A512),"",DATEDIF(W512,A512,"Y")&amp;" years, "&amp;DATEDIF(W512,A512,"YM")&amp;" months, "&amp;DATEDIF(W512,A512,"MD")&amp;" days")</f>
        <v/>
      </c>
      <c r="AR512" s="175">
        <f>IF($B512="","",TEXT($A512,"yyyymmdd")&amp;"_P"&amp;$C512&amp;"_C"&amp;$F512&amp;"_"&amp;TRIM(RIGHT(SUBSTITUTE(TRIM(SUBSTITUTE($M512,CHAR(160)," "))," ",REPT(" ",60)),60))&amp;IF($Q512="","","-"&amp;TRIM(RIGHT(SUBSTITUTE(TRIM(SUBSTITUTE($Q512,CHAR(160)," "))," ",REPT(" ",60)),60)))&amp;IF($U512="","","-"&amp;TRIM(RIGHT(SUBSTITUTE(TRIM(SUBSTITUTE($U512,CHAR(160)," "))," ",REPT(" ",60)),60)))&amp;".jpg")</f>
        <v/>
      </c>
    </row>
    <row r="513" ht="14" customHeight="1">
      <c r="O513" s="196">
        <f>_xlfn.LET(_xlpm.d,_xlfn.XLOOKUP(M513,'[1]Birth Dates'!$A:$A,'[1]Birth Dates'!$B:$B,"",0),IF(_xlpm.d=0,"",_xlpm.d))</f>
        <v/>
      </c>
      <c r="P513" s="196">
        <f>IF(OR(O513="",A513="",NOT(ISNUMBER(O513)),O513&gt;A513),"",DATEDIF(O513,A513,"Y")&amp;" years, "&amp;DATEDIF(O513,A513,"YM")&amp;" months, "&amp;DATEDIF(O513,A513,"MD")&amp;" days")</f>
        <v/>
      </c>
      <c r="S513" s="196">
        <f>_xlfn.LET(_xlpm.d,_xlfn.XLOOKUP(Q513,'[1]Birth Dates'!$A:$A,'[1]Birth Dates'!$B:$B,"",0),IF(_xlpm.d=0,"",_xlpm.d))</f>
        <v/>
      </c>
      <c r="T513" s="196">
        <f>IF(OR(S513="",A513="",NOT(ISNUMBER(S513)),S513&gt;A513),"",DATEDIF(S513,A513,"Y")&amp;" years, "&amp;DATEDIF(S513,A513,"YM")&amp;" months, "&amp;DATEDIF(S513,A513,"MD")&amp;" days")</f>
        <v/>
      </c>
      <c r="W513" s="196">
        <f>_xlfn.LET(_xlpm.d,_xlfn.XLOOKUP(U513,'[1]Birth Dates'!$A:$A,'[1]Birth Dates'!$B:$B,"",0),IF(_xlpm.d=0,"",_xlpm.d))</f>
        <v/>
      </c>
      <c r="X513" s="196">
        <f>IF(OR(W513="",A513="",NOT(ISNUMBER(W513)),W513&gt;A513),"",DATEDIF(W513,A513,"Y")&amp;" years, "&amp;DATEDIF(W513,A513,"YM")&amp;" months, "&amp;DATEDIF(W513,A513,"MD")&amp;" days")</f>
        <v/>
      </c>
      <c r="AR513" s="175">
        <f>IF($B513="","",TEXT($A513,"yyyymmdd")&amp;"_P"&amp;$C513&amp;"_C"&amp;$F513&amp;"_"&amp;TRIM(RIGHT(SUBSTITUTE(TRIM(SUBSTITUTE($M513,CHAR(160)," "))," ",REPT(" ",60)),60))&amp;IF($Q513="","","-"&amp;TRIM(RIGHT(SUBSTITUTE(TRIM(SUBSTITUTE($Q513,CHAR(160)," "))," ",REPT(" ",60)),60)))&amp;IF($U513="","","-"&amp;TRIM(RIGHT(SUBSTITUTE(TRIM(SUBSTITUTE($U513,CHAR(160)," "))," ",REPT(" ",60)),60)))&amp;".jpg")</f>
        <v/>
      </c>
    </row>
    <row r="514" ht="14" customHeight="1">
      <c r="O514" s="196">
        <f>_xlfn.LET(_xlpm.d,_xlfn.XLOOKUP(M514,'[1]Birth Dates'!$A:$A,'[1]Birth Dates'!$B:$B,"",0),IF(_xlpm.d=0,"",_xlpm.d))</f>
        <v/>
      </c>
      <c r="P514" s="196">
        <f>IF(OR(O514="",A514="",NOT(ISNUMBER(O514)),O514&gt;A514),"",DATEDIF(O514,A514,"Y")&amp;" years, "&amp;DATEDIF(O514,A514,"YM")&amp;" months, "&amp;DATEDIF(O514,A514,"MD")&amp;" days")</f>
        <v/>
      </c>
      <c r="S514" s="196">
        <f>_xlfn.LET(_xlpm.d,_xlfn.XLOOKUP(Q514,'[1]Birth Dates'!$A:$A,'[1]Birth Dates'!$B:$B,"",0),IF(_xlpm.d=0,"",_xlpm.d))</f>
        <v/>
      </c>
      <c r="T514" s="196">
        <f>IF(OR(S514="",A514="",NOT(ISNUMBER(S514)),S514&gt;A514),"",DATEDIF(S514,A514,"Y")&amp;" years, "&amp;DATEDIF(S514,A514,"YM")&amp;" months, "&amp;DATEDIF(S514,A514,"MD")&amp;" days")</f>
        <v/>
      </c>
      <c r="W514" s="196">
        <f>_xlfn.LET(_xlpm.d,_xlfn.XLOOKUP(U514,'[1]Birth Dates'!$A:$A,'[1]Birth Dates'!$B:$B,"",0),IF(_xlpm.d=0,"",_xlpm.d))</f>
        <v/>
      </c>
      <c r="X514" s="196">
        <f>IF(OR(W514="",A514="",NOT(ISNUMBER(W514)),W514&gt;A514),"",DATEDIF(W514,A514,"Y")&amp;" years, "&amp;DATEDIF(W514,A514,"YM")&amp;" months, "&amp;DATEDIF(W514,A514,"MD")&amp;" days")</f>
        <v/>
      </c>
      <c r="AR514" s="175">
        <f>IF($B514="","",TEXT($A514,"yyyymmdd")&amp;"_P"&amp;$C514&amp;"_C"&amp;$F514&amp;"_"&amp;TRIM(RIGHT(SUBSTITUTE(TRIM(SUBSTITUTE($M514,CHAR(160)," "))," ",REPT(" ",60)),60))&amp;IF($Q514="","","-"&amp;TRIM(RIGHT(SUBSTITUTE(TRIM(SUBSTITUTE($Q514,CHAR(160)," "))," ",REPT(" ",60)),60)))&amp;IF($U514="","","-"&amp;TRIM(RIGHT(SUBSTITUTE(TRIM(SUBSTITUTE($U514,CHAR(160)," "))," ",REPT(" ",60)),60)))&amp;".jpg")</f>
        <v/>
      </c>
    </row>
    <row r="515" ht="14" customHeight="1">
      <c r="O515" s="196">
        <f>_xlfn.LET(_xlpm.d,_xlfn.XLOOKUP(M515,'[1]Birth Dates'!$A:$A,'[1]Birth Dates'!$B:$B,"",0),IF(_xlpm.d=0,"",_xlpm.d))</f>
        <v/>
      </c>
      <c r="P515" s="196">
        <f>IF(OR(O515="",A515="",NOT(ISNUMBER(O515)),O515&gt;A515),"",DATEDIF(O515,A515,"Y")&amp;" years, "&amp;DATEDIF(O515,A515,"YM")&amp;" months, "&amp;DATEDIF(O515,A515,"MD")&amp;" days")</f>
        <v/>
      </c>
      <c r="S515" s="196">
        <f>_xlfn.LET(_xlpm.d,_xlfn.XLOOKUP(Q515,'[1]Birth Dates'!$A:$A,'[1]Birth Dates'!$B:$B,"",0),IF(_xlpm.d=0,"",_xlpm.d))</f>
        <v/>
      </c>
      <c r="T515" s="196">
        <f>IF(OR(S515="",A515="",NOT(ISNUMBER(S515)),S515&gt;A515),"",DATEDIF(S515,A515,"Y")&amp;" years, "&amp;DATEDIF(S515,A515,"YM")&amp;" months, "&amp;DATEDIF(S515,A515,"MD")&amp;" days")</f>
        <v/>
      </c>
      <c r="W515" s="196">
        <f>_xlfn.LET(_xlpm.d,_xlfn.XLOOKUP(U515,'[1]Birth Dates'!$A:$A,'[1]Birth Dates'!$B:$B,"",0),IF(_xlpm.d=0,"",_xlpm.d))</f>
        <v/>
      </c>
      <c r="X515" s="196">
        <f>IF(OR(W515="",A515="",NOT(ISNUMBER(W515)),W515&gt;A515),"",DATEDIF(W515,A515,"Y")&amp;" years, "&amp;DATEDIF(W515,A515,"YM")&amp;" months, "&amp;DATEDIF(W515,A515,"MD")&amp;" days")</f>
        <v/>
      </c>
      <c r="AR515" s="175">
        <f>IF($B515="","",TEXT($A515,"yyyymmdd")&amp;"_P"&amp;$C515&amp;"_C"&amp;$F515&amp;"_"&amp;TRIM(RIGHT(SUBSTITUTE(TRIM(SUBSTITUTE($M515,CHAR(160)," "))," ",REPT(" ",60)),60))&amp;IF($Q515="","","-"&amp;TRIM(RIGHT(SUBSTITUTE(TRIM(SUBSTITUTE($Q515,CHAR(160)," "))," ",REPT(" ",60)),60)))&amp;IF($U515="","","-"&amp;TRIM(RIGHT(SUBSTITUTE(TRIM(SUBSTITUTE($U515,CHAR(160)," "))," ",REPT(" ",60)),60)))&amp;".jpg")</f>
        <v/>
      </c>
    </row>
    <row r="516" ht="14" customHeight="1">
      <c r="O516" s="196">
        <f>_xlfn.LET(_xlpm.d,_xlfn.XLOOKUP(M516,'[1]Birth Dates'!$A:$A,'[1]Birth Dates'!$B:$B,"",0),IF(_xlpm.d=0,"",_xlpm.d))</f>
        <v/>
      </c>
      <c r="P516" s="196">
        <f>IF(OR(O516="",A516="",NOT(ISNUMBER(O516)),O516&gt;A516),"",DATEDIF(O516,A516,"Y")&amp;" years, "&amp;DATEDIF(O516,A516,"YM")&amp;" months, "&amp;DATEDIF(O516,A516,"MD")&amp;" days")</f>
        <v/>
      </c>
      <c r="S516" s="196">
        <f>_xlfn.LET(_xlpm.d,_xlfn.XLOOKUP(Q516,'[1]Birth Dates'!$A:$A,'[1]Birth Dates'!$B:$B,"",0),IF(_xlpm.d=0,"",_xlpm.d))</f>
        <v/>
      </c>
      <c r="T516" s="196">
        <f>IF(OR(S516="",A516="",NOT(ISNUMBER(S516)),S516&gt;A516),"",DATEDIF(S516,A516,"Y")&amp;" years, "&amp;DATEDIF(S516,A516,"YM")&amp;" months, "&amp;DATEDIF(S516,A516,"MD")&amp;" days")</f>
        <v/>
      </c>
      <c r="W516" s="196">
        <f>_xlfn.LET(_xlpm.d,_xlfn.XLOOKUP(U516,'[1]Birth Dates'!$A:$A,'[1]Birth Dates'!$B:$B,"",0),IF(_xlpm.d=0,"",_xlpm.d))</f>
        <v/>
      </c>
      <c r="X516" s="196">
        <f>IF(OR(W516="",A516="",NOT(ISNUMBER(W516)),W516&gt;A516),"",DATEDIF(W516,A516,"Y")&amp;" years, "&amp;DATEDIF(W516,A516,"YM")&amp;" months, "&amp;DATEDIF(W516,A516,"MD")&amp;" days")</f>
        <v/>
      </c>
      <c r="AR516" s="175">
        <f>IF($B516="","",TEXT($A516,"yyyymmdd")&amp;"_P"&amp;$C516&amp;"_C"&amp;$F516&amp;"_"&amp;TRIM(RIGHT(SUBSTITUTE(TRIM(SUBSTITUTE($M516,CHAR(160)," "))," ",REPT(" ",60)),60))&amp;IF($Q516="","","-"&amp;TRIM(RIGHT(SUBSTITUTE(TRIM(SUBSTITUTE($Q516,CHAR(160)," "))," ",REPT(" ",60)),60)))&amp;IF($U516="","","-"&amp;TRIM(RIGHT(SUBSTITUTE(TRIM(SUBSTITUTE($U516,CHAR(160)," "))," ",REPT(" ",60)),60)))&amp;".jpg")</f>
        <v/>
      </c>
    </row>
    <row r="517" ht="14" customHeight="1">
      <c r="O517" s="196">
        <f>_xlfn.LET(_xlpm.d,_xlfn.XLOOKUP(M517,'[1]Birth Dates'!$A:$A,'[1]Birth Dates'!$B:$B,"",0),IF(_xlpm.d=0,"",_xlpm.d))</f>
        <v/>
      </c>
      <c r="P517" s="196">
        <f>IF(OR(O517="",A517="",NOT(ISNUMBER(O517)),O517&gt;A517),"",DATEDIF(O517,A517,"Y")&amp;" years, "&amp;DATEDIF(O517,A517,"YM")&amp;" months, "&amp;DATEDIF(O517,A517,"MD")&amp;" days")</f>
        <v/>
      </c>
      <c r="S517" s="196">
        <f>_xlfn.LET(_xlpm.d,_xlfn.XLOOKUP(Q517,'[1]Birth Dates'!$A:$A,'[1]Birth Dates'!$B:$B,"",0),IF(_xlpm.d=0,"",_xlpm.d))</f>
        <v/>
      </c>
      <c r="T517" s="196">
        <f>IF(OR(S517="",A517="",NOT(ISNUMBER(S517)),S517&gt;A517),"",DATEDIF(S517,A517,"Y")&amp;" years, "&amp;DATEDIF(S517,A517,"YM")&amp;" months, "&amp;DATEDIF(S517,A517,"MD")&amp;" days")</f>
        <v/>
      </c>
      <c r="W517" s="196">
        <f>_xlfn.LET(_xlpm.d,_xlfn.XLOOKUP(U517,'[1]Birth Dates'!$A:$A,'[1]Birth Dates'!$B:$B,"",0),IF(_xlpm.d=0,"",_xlpm.d))</f>
        <v/>
      </c>
      <c r="X517" s="196">
        <f>IF(OR(W517="",A517="",NOT(ISNUMBER(W517)),W517&gt;A517),"",DATEDIF(W517,A517,"Y")&amp;" years, "&amp;DATEDIF(W517,A517,"YM")&amp;" months, "&amp;DATEDIF(W517,A517,"MD")&amp;" days")</f>
        <v/>
      </c>
      <c r="AR517" s="175">
        <f>IF($B517="","",TEXT($A517,"yyyymmdd")&amp;"_P"&amp;$C517&amp;"_C"&amp;$F517&amp;"_"&amp;TRIM(RIGHT(SUBSTITUTE(TRIM(SUBSTITUTE($M517,CHAR(160)," "))," ",REPT(" ",60)),60))&amp;IF($Q517="","","-"&amp;TRIM(RIGHT(SUBSTITUTE(TRIM(SUBSTITUTE($Q517,CHAR(160)," "))," ",REPT(" ",60)),60)))&amp;IF($U517="","","-"&amp;TRIM(RIGHT(SUBSTITUTE(TRIM(SUBSTITUTE($U517,CHAR(160)," "))," ",REPT(" ",60)),60)))&amp;".jpg")</f>
        <v/>
      </c>
    </row>
    <row r="518" ht="14" customHeight="1">
      <c r="O518" s="196">
        <f>_xlfn.LET(_xlpm.d,_xlfn.XLOOKUP(M518,'[1]Birth Dates'!$A:$A,'[1]Birth Dates'!$B:$B,"",0),IF(_xlpm.d=0,"",_xlpm.d))</f>
        <v/>
      </c>
      <c r="P518" s="196">
        <f>IF(OR(O518="",A518="",NOT(ISNUMBER(O518)),O518&gt;A518),"",DATEDIF(O518,A518,"Y")&amp;" years, "&amp;DATEDIF(O518,A518,"YM")&amp;" months, "&amp;DATEDIF(O518,A518,"MD")&amp;" days")</f>
        <v/>
      </c>
      <c r="S518" s="196">
        <f>_xlfn.LET(_xlpm.d,_xlfn.XLOOKUP(Q518,'[1]Birth Dates'!$A:$A,'[1]Birth Dates'!$B:$B,"",0),IF(_xlpm.d=0,"",_xlpm.d))</f>
        <v/>
      </c>
      <c r="T518" s="196">
        <f>IF(OR(S518="",A518="",NOT(ISNUMBER(S518)),S518&gt;A518),"",DATEDIF(S518,A518,"Y")&amp;" years, "&amp;DATEDIF(S518,A518,"YM")&amp;" months, "&amp;DATEDIF(S518,A518,"MD")&amp;" days")</f>
        <v/>
      </c>
      <c r="W518" s="196">
        <f>_xlfn.LET(_xlpm.d,_xlfn.XLOOKUP(U518,'[1]Birth Dates'!$A:$A,'[1]Birth Dates'!$B:$B,"",0),IF(_xlpm.d=0,"",_xlpm.d))</f>
        <v/>
      </c>
      <c r="X518" s="196">
        <f>IF(OR(W518="",A518="",NOT(ISNUMBER(W518)),W518&gt;A518),"",DATEDIF(W518,A518,"Y")&amp;" years, "&amp;DATEDIF(W518,A518,"YM")&amp;" months, "&amp;DATEDIF(W518,A518,"MD")&amp;" days")</f>
        <v/>
      </c>
      <c r="AR518" s="175">
        <f>IF($B518="","",TEXT($A518,"yyyymmdd")&amp;"_P"&amp;$C518&amp;"_C"&amp;$F518&amp;"_"&amp;TRIM(RIGHT(SUBSTITUTE(TRIM(SUBSTITUTE($M518,CHAR(160)," "))," ",REPT(" ",60)),60))&amp;IF($Q518="","","-"&amp;TRIM(RIGHT(SUBSTITUTE(TRIM(SUBSTITUTE($Q518,CHAR(160)," "))," ",REPT(" ",60)),60)))&amp;IF($U518="","","-"&amp;TRIM(RIGHT(SUBSTITUTE(TRIM(SUBSTITUTE($U518,CHAR(160)," "))," ",REPT(" ",60)),60)))&amp;".jpg")</f>
        <v/>
      </c>
    </row>
    <row r="519" ht="14" customHeight="1">
      <c r="O519" s="196">
        <f>_xlfn.LET(_xlpm.d,_xlfn.XLOOKUP(M519,'[1]Birth Dates'!$A:$A,'[1]Birth Dates'!$B:$B,"",0),IF(_xlpm.d=0,"",_xlpm.d))</f>
        <v/>
      </c>
      <c r="P519" s="196">
        <f>IF(OR(O519="",A519="",NOT(ISNUMBER(O519)),O519&gt;A519),"",DATEDIF(O519,A519,"Y")&amp;" years, "&amp;DATEDIF(O519,A519,"YM")&amp;" months, "&amp;DATEDIF(O519,A519,"MD")&amp;" days")</f>
        <v/>
      </c>
      <c r="S519" s="196">
        <f>_xlfn.LET(_xlpm.d,_xlfn.XLOOKUP(Q519,'[1]Birth Dates'!$A:$A,'[1]Birth Dates'!$B:$B,"",0),IF(_xlpm.d=0,"",_xlpm.d))</f>
        <v/>
      </c>
      <c r="T519" s="196">
        <f>IF(OR(S519="",A519="",NOT(ISNUMBER(S519)),S519&gt;A519),"",DATEDIF(S519,A519,"Y")&amp;" years, "&amp;DATEDIF(S519,A519,"YM")&amp;" months, "&amp;DATEDIF(S519,A519,"MD")&amp;" days")</f>
        <v/>
      </c>
      <c r="W519" s="196">
        <f>_xlfn.LET(_xlpm.d,_xlfn.XLOOKUP(U519,'[1]Birth Dates'!$A:$A,'[1]Birth Dates'!$B:$B,"",0),IF(_xlpm.d=0,"",_xlpm.d))</f>
        <v/>
      </c>
      <c r="X519" s="196">
        <f>IF(OR(W519="",A519="",NOT(ISNUMBER(W519)),W519&gt;A519),"",DATEDIF(W519,A519,"Y")&amp;" years, "&amp;DATEDIF(W519,A519,"YM")&amp;" months, "&amp;DATEDIF(W519,A519,"MD")&amp;" days")</f>
        <v/>
      </c>
      <c r="AR519" s="175">
        <f>IF($B519="","",TEXT($A519,"yyyymmdd")&amp;"_P"&amp;$C519&amp;"_C"&amp;$F519&amp;"_"&amp;TRIM(RIGHT(SUBSTITUTE(TRIM(SUBSTITUTE($M519,CHAR(160)," "))," ",REPT(" ",60)),60))&amp;IF($Q519="","","-"&amp;TRIM(RIGHT(SUBSTITUTE(TRIM(SUBSTITUTE($Q519,CHAR(160)," "))," ",REPT(" ",60)),60)))&amp;IF($U519="","","-"&amp;TRIM(RIGHT(SUBSTITUTE(TRIM(SUBSTITUTE($U519,CHAR(160)," "))," ",REPT(" ",60)),60)))&amp;".jpg")</f>
        <v/>
      </c>
    </row>
    <row r="520" ht="14" customHeight="1">
      <c r="O520" s="196">
        <f>_xlfn.LET(_xlpm.d,_xlfn.XLOOKUP(M520,'[1]Birth Dates'!$A:$A,'[1]Birth Dates'!$B:$B,"",0),IF(_xlpm.d=0,"",_xlpm.d))</f>
        <v/>
      </c>
      <c r="P520" s="196">
        <f>IF(OR(O520="",A520="",NOT(ISNUMBER(O520)),O520&gt;A520),"",DATEDIF(O520,A520,"Y")&amp;" years, "&amp;DATEDIF(O520,A520,"YM")&amp;" months, "&amp;DATEDIF(O520,A520,"MD")&amp;" days")</f>
        <v/>
      </c>
      <c r="S520" s="196">
        <f>_xlfn.LET(_xlpm.d,_xlfn.XLOOKUP(Q520,'[1]Birth Dates'!$A:$A,'[1]Birth Dates'!$B:$B,"",0),IF(_xlpm.d=0,"",_xlpm.d))</f>
        <v/>
      </c>
      <c r="T520" s="196">
        <f>IF(OR(S520="",A520="",NOT(ISNUMBER(S520)),S520&gt;A520),"",DATEDIF(S520,A520,"Y")&amp;" years, "&amp;DATEDIF(S520,A520,"YM")&amp;" months, "&amp;DATEDIF(S520,A520,"MD")&amp;" days")</f>
        <v/>
      </c>
      <c r="W520" s="196">
        <f>_xlfn.LET(_xlpm.d,_xlfn.XLOOKUP(U520,'[1]Birth Dates'!$A:$A,'[1]Birth Dates'!$B:$B,"",0),IF(_xlpm.d=0,"",_xlpm.d))</f>
        <v/>
      </c>
      <c r="X520" s="196">
        <f>IF(OR(W520="",A520="",NOT(ISNUMBER(W520)),W520&gt;A520),"",DATEDIF(W520,A520,"Y")&amp;" years, "&amp;DATEDIF(W520,A520,"YM")&amp;" months, "&amp;DATEDIF(W520,A520,"MD")&amp;" days")</f>
        <v/>
      </c>
      <c r="AR520" s="175">
        <f>IF($B520="","",TEXT($A520,"yyyymmdd")&amp;"_P"&amp;$C520&amp;"_C"&amp;$F520&amp;"_"&amp;TRIM(RIGHT(SUBSTITUTE(TRIM(SUBSTITUTE($M520,CHAR(160)," "))," ",REPT(" ",60)),60))&amp;IF($Q520="","","-"&amp;TRIM(RIGHT(SUBSTITUTE(TRIM(SUBSTITUTE($Q520,CHAR(160)," "))," ",REPT(" ",60)),60)))&amp;IF($U520="","","-"&amp;TRIM(RIGHT(SUBSTITUTE(TRIM(SUBSTITUTE($U520,CHAR(160)," "))," ",REPT(" ",60)),60)))&amp;".jpg")</f>
        <v/>
      </c>
    </row>
    <row r="521" ht="14" customHeight="1">
      <c r="O521" s="196">
        <f>_xlfn.LET(_xlpm.d,_xlfn.XLOOKUP(M521,'[1]Birth Dates'!$A:$A,'[1]Birth Dates'!$B:$B,"",0),IF(_xlpm.d=0,"",_xlpm.d))</f>
        <v/>
      </c>
      <c r="P521" s="196">
        <f>IF(OR(O521="",A521="",NOT(ISNUMBER(O521)),O521&gt;A521),"",DATEDIF(O521,A521,"Y")&amp;" years, "&amp;DATEDIF(O521,A521,"YM")&amp;" months, "&amp;DATEDIF(O521,A521,"MD")&amp;" days")</f>
        <v/>
      </c>
      <c r="S521" s="196">
        <f>_xlfn.LET(_xlpm.d,_xlfn.XLOOKUP(Q521,'[1]Birth Dates'!$A:$A,'[1]Birth Dates'!$B:$B,"",0),IF(_xlpm.d=0,"",_xlpm.d))</f>
        <v/>
      </c>
      <c r="T521" s="196">
        <f>IF(OR(S521="",A521="",NOT(ISNUMBER(S521)),S521&gt;A521),"",DATEDIF(S521,A521,"Y")&amp;" years, "&amp;DATEDIF(S521,A521,"YM")&amp;" months, "&amp;DATEDIF(S521,A521,"MD")&amp;" days")</f>
        <v/>
      </c>
      <c r="W521" s="196">
        <f>_xlfn.LET(_xlpm.d,_xlfn.XLOOKUP(U521,'[1]Birth Dates'!$A:$A,'[1]Birth Dates'!$B:$B,"",0),IF(_xlpm.d=0,"",_xlpm.d))</f>
        <v/>
      </c>
      <c r="X521" s="196">
        <f>IF(OR(W521="",A521="",NOT(ISNUMBER(W521)),W521&gt;A521),"",DATEDIF(W521,A521,"Y")&amp;" years, "&amp;DATEDIF(W521,A521,"YM")&amp;" months, "&amp;DATEDIF(W521,A521,"MD")&amp;" days")</f>
        <v/>
      </c>
      <c r="AR521" s="175">
        <f>IF($B521="","",TEXT($A521,"yyyymmdd")&amp;"_P"&amp;$C521&amp;"_C"&amp;$F521&amp;"_"&amp;TRIM(RIGHT(SUBSTITUTE(TRIM(SUBSTITUTE($M521,CHAR(160)," "))," ",REPT(" ",60)),60))&amp;IF($Q521="","","-"&amp;TRIM(RIGHT(SUBSTITUTE(TRIM(SUBSTITUTE($Q521,CHAR(160)," "))," ",REPT(" ",60)),60)))&amp;IF($U521="","","-"&amp;TRIM(RIGHT(SUBSTITUTE(TRIM(SUBSTITUTE($U521,CHAR(160)," "))," ",REPT(" ",60)),60)))&amp;".jpg")</f>
        <v/>
      </c>
    </row>
    <row r="522" ht="14" customHeight="1">
      <c r="O522" s="196">
        <f>_xlfn.LET(_xlpm.d,_xlfn.XLOOKUP(M522,'[1]Birth Dates'!$A:$A,'[1]Birth Dates'!$B:$B,"",0),IF(_xlpm.d=0,"",_xlpm.d))</f>
        <v/>
      </c>
      <c r="P522" s="196">
        <f>IF(OR(O522="",A522="",NOT(ISNUMBER(O522)),O522&gt;A522),"",DATEDIF(O522,A522,"Y")&amp;" years, "&amp;DATEDIF(O522,A522,"YM")&amp;" months, "&amp;DATEDIF(O522,A522,"MD")&amp;" days")</f>
        <v/>
      </c>
      <c r="S522" s="196">
        <f>_xlfn.LET(_xlpm.d,_xlfn.XLOOKUP(Q522,'[1]Birth Dates'!$A:$A,'[1]Birth Dates'!$B:$B,"",0),IF(_xlpm.d=0,"",_xlpm.d))</f>
        <v/>
      </c>
      <c r="T522" s="196">
        <f>IF(OR(S522="",A522="",NOT(ISNUMBER(S522)),S522&gt;A522),"",DATEDIF(S522,A522,"Y")&amp;" years, "&amp;DATEDIF(S522,A522,"YM")&amp;" months, "&amp;DATEDIF(S522,A522,"MD")&amp;" days")</f>
        <v/>
      </c>
      <c r="W522" s="196">
        <f>_xlfn.LET(_xlpm.d,_xlfn.XLOOKUP(U522,'[1]Birth Dates'!$A:$A,'[1]Birth Dates'!$B:$B,"",0),IF(_xlpm.d=0,"",_xlpm.d))</f>
        <v/>
      </c>
      <c r="X522" s="196">
        <f>IF(OR(W522="",A522="",NOT(ISNUMBER(W522)),W522&gt;A522),"",DATEDIF(W522,A522,"Y")&amp;" years, "&amp;DATEDIF(W522,A522,"YM")&amp;" months, "&amp;DATEDIF(W522,A522,"MD")&amp;" days")</f>
        <v/>
      </c>
      <c r="AR522" s="175">
        <f>IF($B522="","",TEXT($A522,"yyyymmdd")&amp;"_P"&amp;$C522&amp;"_C"&amp;$F522&amp;"_"&amp;TRIM(RIGHT(SUBSTITUTE(TRIM(SUBSTITUTE($M522,CHAR(160)," "))," ",REPT(" ",60)),60))&amp;IF($Q522="","","-"&amp;TRIM(RIGHT(SUBSTITUTE(TRIM(SUBSTITUTE($Q522,CHAR(160)," "))," ",REPT(" ",60)),60)))&amp;IF($U522="","","-"&amp;TRIM(RIGHT(SUBSTITUTE(TRIM(SUBSTITUTE($U522,CHAR(160)," "))," ",REPT(" ",60)),60)))&amp;".jpg")</f>
        <v/>
      </c>
    </row>
    <row r="523" ht="14" customHeight="1">
      <c r="O523" s="196">
        <f>_xlfn.LET(_xlpm.d,_xlfn.XLOOKUP(M523,'[1]Birth Dates'!$A:$A,'[1]Birth Dates'!$B:$B,"",0),IF(_xlpm.d=0,"",_xlpm.d))</f>
        <v/>
      </c>
      <c r="P523" s="196">
        <f>IF(OR(O523="",A523="",NOT(ISNUMBER(O523)),O523&gt;A523),"",DATEDIF(O523,A523,"Y")&amp;" years, "&amp;DATEDIF(O523,A523,"YM")&amp;" months, "&amp;DATEDIF(O523,A523,"MD")&amp;" days")</f>
        <v/>
      </c>
      <c r="S523" s="196">
        <f>_xlfn.LET(_xlpm.d,_xlfn.XLOOKUP(Q523,'[1]Birth Dates'!$A:$A,'[1]Birth Dates'!$B:$B,"",0),IF(_xlpm.d=0,"",_xlpm.d))</f>
        <v/>
      </c>
      <c r="T523" s="196">
        <f>IF(OR(S523="",A523="",NOT(ISNUMBER(S523)),S523&gt;A523),"",DATEDIF(S523,A523,"Y")&amp;" years, "&amp;DATEDIF(S523,A523,"YM")&amp;" months, "&amp;DATEDIF(S523,A523,"MD")&amp;" days")</f>
        <v/>
      </c>
      <c r="W523" s="196">
        <f>_xlfn.LET(_xlpm.d,_xlfn.XLOOKUP(U523,'[1]Birth Dates'!$A:$A,'[1]Birth Dates'!$B:$B,"",0),IF(_xlpm.d=0,"",_xlpm.d))</f>
        <v/>
      </c>
      <c r="X523" s="196">
        <f>IF(OR(W523="",A523="",NOT(ISNUMBER(W523)),W523&gt;A523),"",DATEDIF(W523,A523,"Y")&amp;" years, "&amp;DATEDIF(W523,A523,"YM")&amp;" months, "&amp;DATEDIF(W523,A523,"MD")&amp;" days")</f>
        <v/>
      </c>
      <c r="AR523" s="175">
        <f>IF($B523="","",TEXT($A523,"yyyymmdd")&amp;"_P"&amp;$C523&amp;"_C"&amp;$F523&amp;"_"&amp;TRIM(RIGHT(SUBSTITUTE(TRIM(SUBSTITUTE($M523,CHAR(160)," "))," ",REPT(" ",60)),60))&amp;IF($Q523="","","-"&amp;TRIM(RIGHT(SUBSTITUTE(TRIM(SUBSTITUTE($Q523,CHAR(160)," "))," ",REPT(" ",60)),60)))&amp;IF($U523="","","-"&amp;TRIM(RIGHT(SUBSTITUTE(TRIM(SUBSTITUTE($U523,CHAR(160)," "))," ",REPT(" ",60)),60)))&amp;".jpg")</f>
        <v/>
      </c>
    </row>
    <row r="524" ht="14" customHeight="1">
      <c r="O524" s="196">
        <f>_xlfn.LET(_xlpm.d,_xlfn.XLOOKUP(M524,'[1]Birth Dates'!$A:$A,'[1]Birth Dates'!$B:$B,"",0),IF(_xlpm.d=0,"",_xlpm.d))</f>
        <v/>
      </c>
      <c r="P524" s="196">
        <f>IF(OR(O524="",A524="",NOT(ISNUMBER(O524)),O524&gt;A524),"",DATEDIF(O524,A524,"Y")&amp;" years, "&amp;DATEDIF(O524,A524,"YM")&amp;" months, "&amp;DATEDIF(O524,A524,"MD")&amp;" days")</f>
        <v/>
      </c>
      <c r="S524" s="196">
        <f>_xlfn.LET(_xlpm.d,_xlfn.XLOOKUP(Q524,'[1]Birth Dates'!$A:$A,'[1]Birth Dates'!$B:$B,"",0),IF(_xlpm.d=0,"",_xlpm.d))</f>
        <v/>
      </c>
      <c r="T524" s="196">
        <f>IF(OR(S524="",A524="",NOT(ISNUMBER(S524)),S524&gt;A524),"",DATEDIF(S524,A524,"Y")&amp;" years, "&amp;DATEDIF(S524,A524,"YM")&amp;" months, "&amp;DATEDIF(S524,A524,"MD")&amp;" days")</f>
        <v/>
      </c>
      <c r="W524" s="196">
        <f>_xlfn.LET(_xlpm.d,_xlfn.XLOOKUP(U524,'[1]Birth Dates'!$A:$A,'[1]Birth Dates'!$B:$B,"",0),IF(_xlpm.d=0,"",_xlpm.d))</f>
        <v/>
      </c>
      <c r="X524" s="196">
        <f>IF(OR(W524="",A524="",NOT(ISNUMBER(W524)),W524&gt;A524),"",DATEDIF(W524,A524,"Y")&amp;" years, "&amp;DATEDIF(W524,A524,"YM")&amp;" months, "&amp;DATEDIF(W524,A524,"MD")&amp;" days")</f>
        <v/>
      </c>
      <c r="AR524" s="175">
        <f>IF($B524="","",TEXT($A524,"yyyymmdd")&amp;"_P"&amp;$C524&amp;"_C"&amp;$F524&amp;"_"&amp;TRIM(RIGHT(SUBSTITUTE(TRIM(SUBSTITUTE($M524,CHAR(160)," "))," ",REPT(" ",60)),60))&amp;IF($Q524="","","-"&amp;TRIM(RIGHT(SUBSTITUTE(TRIM(SUBSTITUTE($Q524,CHAR(160)," "))," ",REPT(" ",60)),60)))&amp;IF($U524="","","-"&amp;TRIM(RIGHT(SUBSTITUTE(TRIM(SUBSTITUTE($U524,CHAR(160)," "))," ",REPT(" ",60)),60)))&amp;".jpg")</f>
        <v/>
      </c>
    </row>
    <row r="525" ht="14" customHeight="1">
      <c r="O525" s="196">
        <f>_xlfn.LET(_xlpm.d,_xlfn.XLOOKUP(M525,'[1]Birth Dates'!$A:$A,'[1]Birth Dates'!$B:$B,"",0),IF(_xlpm.d=0,"",_xlpm.d))</f>
        <v/>
      </c>
      <c r="P525" s="196">
        <f>IF(OR(O525="",A525="",NOT(ISNUMBER(O525)),O525&gt;A525),"",DATEDIF(O525,A525,"Y")&amp;" years, "&amp;DATEDIF(O525,A525,"YM")&amp;" months, "&amp;DATEDIF(O525,A525,"MD")&amp;" days")</f>
        <v/>
      </c>
      <c r="S525" s="196">
        <f>_xlfn.LET(_xlpm.d,_xlfn.XLOOKUP(Q525,'[1]Birth Dates'!$A:$A,'[1]Birth Dates'!$B:$B,"",0),IF(_xlpm.d=0,"",_xlpm.d))</f>
        <v/>
      </c>
      <c r="T525" s="196">
        <f>IF(OR(S525="",A525="",NOT(ISNUMBER(S525)),S525&gt;A525),"",DATEDIF(S525,A525,"Y")&amp;" years, "&amp;DATEDIF(S525,A525,"YM")&amp;" months, "&amp;DATEDIF(S525,A525,"MD")&amp;" days")</f>
        <v/>
      </c>
      <c r="W525" s="196">
        <f>_xlfn.LET(_xlpm.d,_xlfn.XLOOKUP(U525,'[1]Birth Dates'!$A:$A,'[1]Birth Dates'!$B:$B,"",0),IF(_xlpm.d=0,"",_xlpm.d))</f>
        <v/>
      </c>
      <c r="X525" s="196">
        <f>IF(OR(W525="",A525="",NOT(ISNUMBER(W525)),W525&gt;A525),"",DATEDIF(W525,A525,"Y")&amp;" years, "&amp;DATEDIF(W525,A525,"YM")&amp;" months, "&amp;DATEDIF(W525,A525,"MD")&amp;" days")</f>
        <v/>
      </c>
      <c r="AR525" s="175">
        <f>IF($B525="","",TEXT($A525,"yyyymmdd")&amp;"_P"&amp;$C525&amp;"_C"&amp;$F525&amp;"_"&amp;TRIM(RIGHT(SUBSTITUTE(TRIM(SUBSTITUTE($M525,CHAR(160)," "))," ",REPT(" ",60)),60))&amp;IF($Q525="","","-"&amp;TRIM(RIGHT(SUBSTITUTE(TRIM(SUBSTITUTE($Q525,CHAR(160)," "))," ",REPT(" ",60)),60)))&amp;IF($U525="","","-"&amp;TRIM(RIGHT(SUBSTITUTE(TRIM(SUBSTITUTE($U525,CHAR(160)," "))," ",REPT(" ",60)),60)))&amp;".jpg")</f>
        <v/>
      </c>
    </row>
    <row r="526" ht="14" customHeight="1">
      <c r="O526" s="196">
        <f>_xlfn.LET(_xlpm.d,_xlfn.XLOOKUP(M526,'[1]Birth Dates'!$A:$A,'[1]Birth Dates'!$B:$B,"",0),IF(_xlpm.d=0,"",_xlpm.d))</f>
        <v/>
      </c>
      <c r="P526" s="196">
        <f>IF(OR(O526="",A526="",NOT(ISNUMBER(O526)),O526&gt;A526),"",DATEDIF(O526,A526,"Y")&amp;" years, "&amp;DATEDIF(O526,A526,"YM")&amp;" months, "&amp;DATEDIF(O526,A526,"MD")&amp;" days")</f>
        <v/>
      </c>
      <c r="S526" s="196">
        <f>_xlfn.LET(_xlpm.d,_xlfn.XLOOKUP(Q526,'[1]Birth Dates'!$A:$A,'[1]Birth Dates'!$B:$B,"",0),IF(_xlpm.d=0,"",_xlpm.d))</f>
        <v/>
      </c>
      <c r="T526" s="196">
        <f>IF(OR(S526="",A526="",NOT(ISNUMBER(S526)),S526&gt;A526),"",DATEDIF(S526,A526,"Y")&amp;" years, "&amp;DATEDIF(S526,A526,"YM")&amp;" months, "&amp;DATEDIF(S526,A526,"MD")&amp;" days")</f>
        <v/>
      </c>
      <c r="W526" s="196">
        <f>_xlfn.LET(_xlpm.d,_xlfn.XLOOKUP(U526,'[1]Birth Dates'!$A:$A,'[1]Birth Dates'!$B:$B,"",0),IF(_xlpm.d=0,"",_xlpm.d))</f>
        <v/>
      </c>
      <c r="X526" s="196">
        <f>IF(OR(W526="",A526="",NOT(ISNUMBER(W526)),W526&gt;A526),"",DATEDIF(W526,A526,"Y")&amp;" years, "&amp;DATEDIF(W526,A526,"YM")&amp;" months, "&amp;DATEDIF(W526,A526,"MD")&amp;" days")</f>
        <v/>
      </c>
      <c r="AR526" s="175">
        <f>IF($B526="","",TEXT($A526,"yyyymmdd")&amp;"_P"&amp;$C526&amp;"_C"&amp;$F526&amp;"_"&amp;TRIM(RIGHT(SUBSTITUTE(TRIM(SUBSTITUTE($M526,CHAR(160)," "))," ",REPT(" ",60)),60))&amp;IF($Q526="","","-"&amp;TRIM(RIGHT(SUBSTITUTE(TRIM(SUBSTITUTE($Q526,CHAR(160)," "))," ",REPT(" ",60)),60)))&amp;IF($U526="","","-"&amp;TRIM(RIGHT(SUBSTITUTE(TRIM(SUBSTITUTE($U526,CHAR(160)," "))," ",REPT(" ",60)),60)))&amp;".jpg")</f>
        <v/>
      </c>
    </row>
    <row r="527" ht="14" customHeight="1">
      <c r="O527" s="196">
        <f>_xlfn.LET(_xlpm.d,_xlfn.XLOOKUP(M527,'[1]Birth Dates'!$A:$A,'[1]Birth Dates'!$B:$B,"",0),IF(_xlpm.d=0,"",_xlpm.d))</f>
        <v/>
      </c>
      <c r="P527" s="196">
        <f>IF(OR(O527="",A527="",NOT(ISNUMBER(O527)),O527&gt;A527),"",DATEDIF(O527,A527,"Y")&amp;" years, "&amp;DATEDIF(O527,A527,"YM")&amp;" months, "&amp;DATEDIF(O527,A527,"MD")&amp;" days")</f>
        <v/>
      </c>
      <c r="S527" s="196">
        <f>_xlfn.LET(_xlpm.d,_xlfn.XLOOKUP(Q527,'[1]Birth Dates'!$A:$A,'[1]Birth Dates'!$B:$B,"",0),IF(_xlpm.d=0,"",_xlpm.d))</f>
        <v/>
      </c>
      <c r="T527" s="196">
        <f>IF(OR(S527="",A527="",NOT(ISNUMBER(S527)),S527&gt;A527),"",DATEDIF(S527,A527,"Y")&amp;" years, "&amp;DATEDIF(S527,A527,"YM")&amp;" months, "&amp;DATEDIF(S527,A527,"MD")&amp;" days")</f>
        <v/>
      </c>
      <c r="W527" s="196">
        <f>_xlfn.LET(_xlpm.d,_xlfn.XLOOKUP(U527,'[1]Birth Dates'!$A:$A,'[1]Birth Dates'!$B:$B,"",0),IF(_xlpm.d=0,"",_xlpm.d))</f>
        <v/>
      </c>
      <c r="X527" s="196">
        <f>IF(OR(W527="",A527="",NOT(ISNUMBER(W527)),W527&gt;A527),"",DATEDIF(W527,A527,"Y")&amp;" years, "&amp;DATEDIF(W527,A527,"YM")&amp;" months, "&amp;DATEDIF(W527,A527,"MD")&amp;" days")</f>
        <v/>
      </c>
      <c r="AR527" s="175">
        <f>IF($B527="","",TEXT($A527,"yyyymmdd")&amp;"_P"&amp;$C527&amp;"_C"&amp;$F527&amp;"_"&amp;TRIM(RIGHT(SUBSTITUTE(TRIM(SUBSTITUTE($M527,CHAR(160)," "))," ",REPT(" ",60)),60))&amp;IF($Q527="","","-"&amp;TRIM(RIGHT(SUBSTITUTE(TRIM(SUBSTITUTE($Q527,CHAR(160)," "))," ",REPT(" ",60)),60)))&amp;IF($U527="","","-"&amp;TRIM(RIGHT(SUBSTITUTE(TRIM(SUBSTITUTE($U527,CHAR(160)," "))," ",REPT(" ",60)),60)))&amp;".jpg")</f>
        <v/>
      </c>
    </row>
    <row r="528" ht="14" customHeight="1">
      <c r="O528" s="196">
        <f>_xlfn.LET(_xlpm.d,_xlfn.XLOOKUP(M528,'[1]Birth Dates'!$A:$A,'[1]Birth Dates'!$B:$B,"",0),IF(_xlpm.d=0,"",_xlpm.d))</f>
        <v/>
      </c>
      <c r="P528" s="196">
        <f>IF(OR(O528="",A528="",NOT(ISNUMBER(O528)),O528&gt;A528),"",DATEDIF(O528,A528,"Y")&amp;" years, "&amp;DATEDIF(O528,A528,"YM")&amp;" months, "&amp;DATEDIF(O528,A528,"MD")&amp;" days")</f>
        <v/>
      </c>
      <c r="S528" s="196">
        <f>_xlfn.LET(_xlpm.d,_xlfn.XLOOKUP(Q528,'[1]Birth Dates'!$A:$A,'[1]Birth Dates'!$B:$B,"",0),IF(_xlpm.d=0,"",_xlpm.d))</f>
        <v/>
      </c>
      <c r="T528" s="196">
        <f>IF(OR(S528="",A528="",NOT(ISNUMBER(S528)),S528&gt;A528),"",DATEDIF(S528,A528,"Y")&amp;" years, "&amp;DATEDIF(S528,A528,"YM")&amp;" months, "&amp;DATEDIF(S528,A528,"MD")&amp;" days")</f>
        <v/>
      </c>
      <c r="W528" s="196">
        <f>_xlfn.LET(_xlpm.d,_xlfn.XLOOKUP(U528,'[1]Birth Dates'!$A:$A,'[1]Birth Dates'!$B:$B,"",0),IF(_xlpm.d=0,"",_xlpm.d))</f>
        <v/>
      </c>
      <c r="X528" s="196">
        <f>IF(OR(W528="",A528="",NOT(ISNUMBER(W528)),W528&gt;A528),"",DATEDIF(W528,A528,"Y")&amp;" years, "&amp;DATEDIF(W528,A528,"YM")&amp;" months, "&amp;DATEDIF(W528,A528,"MD")&amp;" days")</f>
        <v/>
      </c>
      <c r="AR528" s="175">
        <f>IF($B528="","",TEXT($A528,"yyyymmdd")&amp;"_P"&amp;$C528&amp;"_C"&amp;$F528&amp;"_"&amp;TRIM(RIGHT(SUBSTITUTE(TRIM(SUBSTITUTE($M528,CHAR(160)," "))," ",REPT(" ",60)),60))&amp;IF($Q528="","","-"&amp;TRIM(RIGHT(SUBSTITUTE(TRIM(SUBSTITUTE($Q528,CHAR(160)," "))," ",REPT(" ",60)),60)))&amp;IF($U528="","","-"&amp;TRIM(RIGHT(SUBSTITUTE(TRIM(SUBSTITUTE($U528,CHAR(160)," "))," ",REPT(" ",60)),60)))&amp;".jpg")</f>
        <v/>
      </c>
    </row>
    <row r="529" ht="14" customHeight="1">
      <c r="O529" s="196">
        <f>_xlfn.LET(_xlpm.d,_xlfn.XLOOKUP(M529,'[1]Birth Dates'!$A:$A,'[1]Birth Dates'!$B:$B,"",0),IF(_xlpm.d=0,"",_xlpm.d))</f>
        <v/>
      </c>
      <c r="P529" s="196">
        <f>IF(OR(O529="",A529="",NOT(ISNUMBER(O529)),O529&gt;A529),"",DATEDIF(O529,A529,"Y")&amp;" years, "&amp;DATEDIF(O529,A529,"YM")&amp;" months, "&amp;DATEDIF(O529,A529,"MD")&amp;" days")</f>
        <v/>
      </c>
      <c r="S529" s="196">
        <f>_xlfn.LET(_xlpm.d,_xlfn.XLOOKUP(Q529,'[1]Birth Dates'!$A:$A,'[1]Birth Dates'!$B:$B,"",0),IF(_xlpm.d=0,"",_xlpm.d))</f>
        <v/>
      </c>
      <c r="T529" s="196">
        <f>IF(OR(S529="",A529="",NOT(ISNUMBER(S529)),S529&gt;A529),"",DATEDIF(S529,A529,"Y")&amp;" years, "&amp;DATEDIF(S529,A529,"YM")&amp;" months, "&amp;DATEDIF(S529,A529,"MD")&amp;" days")</f>
        <v/>
      </c>
      <c r="W529" s="196">
        <f>_xlfn.LET(_xlpm.d,_xlfn.XLOOKUP(U529,'[1]Birth Dates'!$A:$A,'[1]Birth Dates'!$B:$B,"",0),IF(_xlpm.d=0,"",_xlpm.d))</f>
        <v/>
      </c>
      <c r="X529" s="196">
        <f>IF(OR(W529="",A529="",NOT(ISNUMBER(W529)),W529&gt;A529),"",DATEDIF(W529,A529,"Y")&amp;" years, "&amp;DATEDIF(W529,A529,"YM")&amp;" months, "&amp;DATEDIF(W529,A529,"MD")&amp;" days")</f>
        <v/>
      </c>
      <c r="AR529" s="175">
        <f>IF($B529="","",TEXT($A529,"yyyymmdd")&amp;"_P"&amp;$C529&amp;"_C"&amp;$F529&amp;"_"&amp;TRIM(RIGHT(SUBSTITUTE(TRIM(SUBSTITUTE($M529,CHAR(160)," "))," ",REPT(" ",60)),60))&amp;IF($Q529="","","-"&amp;TRIM(RIGHT(SUBSTITUTE(TRIM(SUBSTITUTE($Q529,CHAR(160)," "))," ",REPT(" ",60)),60)))&amp;IF($U529="","","-"&amp;TRIM(RIGHT(SUBSTITUTE(TRIM(SUBSTITUTE($U529,CHAR(160)," "))," ",REPT(" ",60)),60)))&amp;".jpg")</f>
        <v/>
      </c>
    </row>
    <row r="530" ht="14" customHeight="1">
      <c r="O530" s="196">
        <f>_xlfn.LET(_xlpm.d,_xlfn.XLOOKUP(M530,'[1]Birth Dates'!$A:$A,'[1]Birth Dates'!$B:$B,"",0),IF(_xlpm.d=0,"",_xlpm.d))</f>
        <v/>
      </c>
      <c r="P530" s="196">
        <f>IF(OR(O530="",A530="",NOT(ISNUMBER(O530)),O530&gt;A530),"",DATEDIF(O530,A530,"Y")&amp;" years, "&amp;DATEDIF(O530,A530,"YM")&amp;" months, "&amp;DATEDIF(O530,A530,"MD")&amp;" days")</f>
        <v/>
      </c>
      <c r="S530" s="196">
        <f>_xlfn.LET(_xlpm.d,_xlfn.XLOOKUP(Q530,'[1]Birth Dates'!$A:$A,'[1]Birth Dates'!$B:$B,"",0),IF(_xlpm.d=0,"",_xlpm.d))</f>
        <v/>
      </c>
      <c r="T530" s="196">
        <f>IF(OR(S530="",A530="",NOT(ISNUMBER(S530)),S530&gt;A530),"",DATEDIF(S530,A530,"Y")&amp;" years, "&amp;DATEDIF(S530,A530,"YM")&amp;" months, "&amp;DATEDIF(S530,A530,"MD")&amp;" days")</f>
        <v/>
      </c>
      <c r="W530" s="196">
        <f>_xlfn.LET(_xlpm.d,_xlfn.XLOOKUP(U530,'[1]Birth Dates'!$A:$A,'[1]Birth Dates'!$B:$B,"",0),IF(_xlpm.d=0,"",_xlpm.d))</f>
        <v/>
      </c>
      <c r="X530" s="196">
        <f>IF(OR(W530="",A530="",NOT(ISNUMBER(W530)),W530&gt;A530),"",DATEDIF(W530,A530,"Y")&amp;" years, "&amp;DATEDIF(W530,A530,"YM")&amp;" months, "&amp;DATEDIF(W530,A530,"MD")&amp;" days")</f>
        <v/>
      </c>
      <c r="AR530" s="175">
        <f>IF($B530="","",TEXT($A530,"yyyymmdd")&amp;"_P"&amp;$C530&amp;"_C"&amp;$F530&amp;"_"&amp;TRIM(RIGHT(SUBSTITUTE(TRIM(SUBSTITUTE($M530,CHAR(160)," "))," ",REPT(" ",60)),60))&amp;IF($Q530="","","-"&amp;TRIM(RIGHT(SUBSTITUTE(TRIM(SUBSTITUTE($Q530,CHAR(160)," "))," ",REPT(" ",60)),60)))&amp;IF($U530="","","-"&amp;TRIM(RIGHT(SUBSTITUTE(TRIM(SUBSTITUTE($U530,CHAR(160)," "))," ",REPT(" ",60)),60)))&amp;".jpg")</f>
        <v/>
      </c>
    </row>
    <row r="531" ht="14" customHeight="1">
      <c r="O531" s="196">
        <f>_xlfn.LET(_xlpm.d,_xlfn.XLOOKUP(M531,'[1]Birth Dates'!$A:$A,'[1]Birth Dates'!$B:$B,"",0),IF(_xlpm.d=0,"",_xlpm.d))</f>
        <v/>
      </c>
      <c r="P531" s="196">
        <f>IF(OR(O531="",A531="",NOT(ISNUMBER(O531)),O531&gt;A531),"",DATEDIF(O531,A531,"Y")&amp;" years, "&amp;DATEDIF(O531,A531,"YM")&amp;" months, "&amp;DATEDIF(O531,A531,"MD")&amp;" days")</f>
        <v/>
      </c>
      <c r="S531" s="196">
        <f>_xlfn.LET(_xlpm.d,_xlfn.XLOOKUP(Q531,'[1]Birth Dates'!$A:$A,'[1]Birth Dates'!$B:$B,"",0),IF(_xlpm.d=0,"",_xlpm.d))</f>
        <v/>
      </c>
      <c r="T531" s="196">
        <f>IF(OR(S531="",A531="",NOT(ISNUMBER(S531)),S531&gt;A531),"",DATEDIF(S531,A531,"Y")&amp;" years, "&amp;DATEDIF(S531,A531,"YM")&amp;" months, "&amp;DATEDIF(S531,A531,"MD")&amp;" days")</f>
        <v/>
      </c>
      <c r="W531" s="196">
        <f>_xlfn.LET(_xlpm.d,_xlfn.XLOOKUP(U531,'[1]Birth Dates'!$A:$A,'[1]Birth Dates'!$B:$B,"",0),IF(_xlpm.d=0,"",_xlpm.d))</f>
        <v/>
      </c>
      <c r="X531" s="196">
        <f>IF(OR(W531="",A531="",NOT(ISNUMBER(W531)),W531&gt;A531),"",DATEDIF(W531,A531,"Y")&amp;" years, "&amp;DATEDIF(W531,A531,"YM")&amp;" months, "&amp;DATEDIF(W531,A531,"MD")&amp;" days")</f>
        <v/>
      </c>
      <c r="AR531" s="175">
        <f>IF($B531="","",TEXT($A531,"yyyymmdd")&amp;"_P"&amp;$C531&amp;"_C"&amp;$F531&amp;"_"&amp;TRIM(RIGHT(SUBSTITUTE(TRIM(SUBSTITUTE($M531,CHAR(160)," "))," ",REPT(" ",60)),60))&amp;IF($Q531="","","-"&amp;TRIM(RIGHT(SUBSTITUTE(TRIM(SUBSTITUTE($Q531,CHAR(160)," "))," ",REPT(" ",60)),60)))&amp;IF($U531="","","-"&amp;TRIM(RIGHT(SUBSTITUTE(TRIM(SUBSTITUTE($U531,CHAR(160)," "))," ",REPT(" ",60)),60)))&amp;".jpg")</f>
        <v/>
      </c>
    </row>
    <row r="532" ht="14" customHeight="1">
      <c r="O532" s="196">
        <f>_xlfn.LET(_xlpm.d,_xlfn.XLOOKUP(M532,'[1]Birth Dates'!$A:$A,'[1]Birth Dates'!$B:$B,"",0),IF(_xlpm.d=0,"",_xlpm.d))</f>
        <v/>
      </c>
      <c r="P532" s="196">
        <f>IF(OR(O532="",A532="",NOT(ISNUMBER(O532)),O532&gt;A532),"",DATEDIF(O532,A532,"Y")&amp;" years, "&amp;DATEDIF(O532,A532,"YM")&amp;" months, "&amp;DATEDIF(O532,A532,"MD")&amp;" days")</f>
        <v/>
      </c>
      <c r="S532" s="196">
        <f>_xlfn.LET(_xlpm.d,_xlfn.XLOOKUP(Q532,'[1]Birth Dates'!$A:$A,'[1]Birth Dates'!$B:$B,"",0),IF(_xlpm.d=0,"",_xlpm.d))</f>
        <v/>
      </c>
      <c r="T532" s="196">
        <f>IF(OR(S532="",A532="",NOT(ISNUMBER(S532)),S532&gt;A532),"",DATEDIF(S532,A532,"Y")&amp;" years, "&amp;DATEDIF(S532,A532,"YM")&amp;" months, "&amp;DATEDIF(S532,A532,"MD")&amp;" days")</f>
        <v/>
      </c>
      <c r="W532" s="196">
        <f>_xlfn.LET(_xlpm.d,_xlfn.XLOOKUP(U532,'[1]Birth Dates'!$A:$A,'[1]Birth Dates'!$B:$B,"",0),IF(_xlpm.d=0,"",_xlpm.d))</f>
        <v/>
      </c>
      <c r="X532" s="196">
        <f>IF(OR(W532="",A532="",NOT(ISNUMBER(W532)),W532&gt;A532),"",DATEDIF(W532,A532,"Y")&amp;" years, "&amp;DATEDIF(W532,A532,"YM")&amp;" months, "&amp;DATEDIF(W532,A532,"MD")&amp;" days")</f>
        <v/>
      </c>
      <c r="AR532" s="175">
        <f>IF($B532="","",TEXT($A532,"yyyymmdd")&amp;"_P"&amp;$C532&amp;"_C"&amp;$F532&amp;"_"&amp;TRIM(RIGHT(SUBSTITUTE(TRIM(SUBSTITUTE($M532,CHAR(160)," "))," ",REPT(" ",60)),60))&amp;IF($Q532="","","-"&amp;TRIM(RIGHT(SUBSTITUTE(TRIM(SUBSTITUTE($Q532,CHAR(160)," "))," ",REPT(" ",60)),60)))&amp;IF($U532="","","-"&amp;TRIM(RIGHT(SUBSTITUTE(TRIM(SUBSTITUTE($U532,CHAR(160)," "))," ",REPT(" ",60)),60)))&amp;".jpg")</f>
        <v/>
      </c>
    </row>
    <row r="533" ht="14" customHeight="1">
      <c r="O533" s="196">
        <f>_xlfn.LET(_xlpm.d,_xlfn.XLOOKUP(M533,'[1]Birth Dates'!$A:$A,'[1]Birth Dates'!$B:$B,"",0),IF(_xlpm.d=0,"",_xlpm.d))</f>
        <v/>
      </c>
      <c r="P533" s="196">
        <f>IF(OR(O533="",A533="",NOT(ISNUMBER(O533)),O533&gt;A533),"",DATEDIF(O533,A533,"Y")&amp;" years, "&amp;DATEDIF(O533,A533,"YM")&amp;" months, "&amp;DATEDIF(O533,A533,"MD")&amp;" days")</f>
        <v/>
      </c>
      <c r="S533" s="196">
        <f>_xlfn.LET(_xlpm.d,_xlfn.XLOOKUP(Q533,'[1]Birth Dates'!$A:$A,'[1]Birth Dates'!$B:$B,"",0),IF(_xlpm.d=0,"",_xlpm.d))</f>
        <v/>
      </c>
      <c r="T533" s="196">
        <f>IF(OR(S533="",A533="",NOT(ISNUMBER(S533)),S533&gt;A533),"",DATEDIF(S533,A533,"Y")&amp;" years, "&amp;DATEDIF(S533,A533,"YM")&amp;" months, "&amp;DATEDIF(S533,A533,"MD")&amp;" days")</f>
        <v/>
      </c>
      <c r="W533" s="196">
        <f>_xlfn.LET(_xlpm.d,_xlfn.XLOOKUP(U533,'[1]Birth Dates'!$A:$A,'[1]Birth Dates'!$B:$B,"",0),IF(_xlpm.d=0,"",_xlpm.d))</f>
        <v/>
      </c>
      <c r="X533" s="196">
        <f>IF(OR(W533="",A533="",NOT(ISNUMBER(W533)),W533&gt;A533),"",DATEDIF(W533,A533,"Y")&amp;" years, "&amp;DATEDIF(W533,A533,"YM")&amp;" months, "&amp;DATEDIF(W533,A533,"MD")&amp;" days")</f>
        <v/>
      </c>
      <c r="AR533" s="175">
        <f>IF($B533="","",TEXT($A533,"yyyymmdd")&amp;"_P"&amp;$C533&amp;"_C"&amp;$F533&amp;"_"&amp;TRIM(RIGHT(SUBSTITUTE(TRIM(SUBSTITUTE($M533,CHAR(160)," "))," ",REPT(" ",60)),60))&amp;IF($Q533="","","-"&amp;TRIM(RIGHT(SUBSTITUTE(TRIM(SUBSTITUTE($Q533,CHAR(160)," "))," ",REPT(" ",60)),60)))&amp;IF($U533="","","-"&amp;TRIM(RIGHT(SUBSTITUTE(TRIM(SUBSTITUTE($U533,CHAR(160)," "))," ",REPT(" ",60)),60)))&amp;".jpg")</f>
        <v/>
      </c>
    </row>
    <row r="534" ht="14" customHeight="1">
      <c r="O534" s="196">
        <f>_xlfn.LET(_xlpm.d,_xlfn.XLOOKUP(M534,'[1]Birth Dates'!$A:$A,'[1]Birth Dates'!$B:$B,"",0),IF(_xlpm.d=0,"",_xlpm.d))</f>
        <v/>
      </c>
      <c r="P534" s="196">
        <f>IF(OR(O534="",A534="",NOT(ISNUMBER(O534)),O534&gt;A534),"",DATEDIF(O534,A534,"Y")&amp;" years, "&amp;DATEDIF(O534,A534,"YM")&amp;" months, "&amp;DATEDIF(O534,A534,"MD")&amp;" days")</f>
        <v/>
      </c>
      <c r="S534" s="196">
        <f>_xlfn.LET(_xlpm.d,_xlfn.XLOOKUP(Q534,'[1]Birth Dates'!$A:$A,'[1]Birth Dates'!$B:$B,"",0),IF(_xlpm.d=0,"",_xlpm.d))</f>
        <v/>
      </c>
      <c r="T534" s="196">
        <f>IF(OR(S534="",A534="",NOT(ISNUMBER(S534)),S534&gt;A534),"",DATEDIF(S534,A534,"Y")&amp;" years, "&amp;DATEDIF(S534,A534,"YM")&amp;" months, "&amp;DATEDIF(S534,A534,"MD")&amp;" days")</f>
        <v/>
      </c>
      <c r="W534" s="196">
        <f>_xlfn.LET(_xlpm.d,_xlfn.XLOOKUP(U534,'[1]Birth Dates'!$A:$A,'[1]Birth Dates'!$B:$B,"",0),IF(_xlpm.d=0,"",_xlpm.d))</f>
        <v/>
      </c>
      <c r="X534" s="196">
        <f>IF(OR(W534="",A534="",NOT(ISNUMBER(W534)),W534&gt;A534),"",DATEDIF(W534,A534,"Y")&amp;" years, "&amp;DATEDIF(W534,A534,"YM")&amp;" months, "&amp;DATEDIF(W534,A534,"MD")&amp;" days")</f>
        <v/>
      </c>
      <c r="AR534" s="175">
        <f>IF($B534="","",TEXT($A534,"yyyymmdd")&amp;"_P"&amp;$C534&amp;"_C"&amp;$F534&amp;"_"&amp;TRIM(RIGHT(SUBSTITUTE(TRIM(SUBSTITUTE($M534,CHAR(160)," "))," ",REPT(" ",60)),60))&amp;IF($Q534="","","-"&amp;TRIM(RIGHT(SUBSTITUTE(TRIM(SUBSTITUTE($Q534,CHAR(160)," "))," ",REPT(" ",60)),60)))&amp;IF($U534="","","-"&amp;TRIM(RIGHT(SUBSTITUTE(TRIM(SUBSTITUTE($U534,CHAR(160)," "))," ",REPT(" ",60)),60)))&amp;".jpg")</f>
        <v/>
      </c>
    </row>
    <row r="535" ht="14" customHeight="1">
      <c r="O535" s="196">
        <f>_xlfn.LET(_xlpm.d,_xlfn.XLOOKUP(M535,'[1]Birth Dates'!$A:$A,'[1]Birth Dates'!$B:$B,"",0),IF(_xlpm.d=0,"",_xlpm.d))</f>
        <v/>
      </c>
      <c r="P535" s="196">
        <f>IF(OR(O535="",A535="",NOT(ISNUMBER(O535)),O535&gt;A535),"",DATEDIF(O535,A535,"Y")&amp;" years, "&amp;DATEDIF(O535,A535,"YM")&amp;" months, "&amp;DATEDIF(O535,A535,"MD")&amp;" days")</f>
        <v/>
      </c>
      <c r="S535" s="196">
        <f>_xlfn.LET(_xlpm.d,_xlfn.XLOOKUP(Q535,'[1]Birth Dates'!$A:$A,'[1]Birth Dates'!$B:$B,"",0),IF(_xlpm.d=0,"",_xlpm.d))</f>
        <v/>
      </c>
      <c r="T535" s="196">
        <f>IF(OR(S535="",A535="",NOT(ISNUMBER(S535)),S535&gt;A535),"",DATEDIF(S535,A535,"Y")&amp;" years, "&amp;DATEDIF(S535,A535,"YM")&amp;" months, "&amp;DATEDIF(S535,A535,"MD")&amp;" days")</f>
        <v/>
      </c>
      <c r="W535" s="196">
        <f>_xlfn.LET(_xlpm.d,_xlfn.XLOOKUP(U535,'[1]Birth Dates'!$A:$A,'[1]Birth Dates'!$B:$B,"",0),IF(_xlpm.d=0,"",_xlpm.d))</f>
        <v/>
      </c>
      <c r="X535" s="196">
        <f>IF(OR(W535="",A535="",NOT(ISNUMBER(W535)),W535&gt;A535),"",DATEDIF(W535,A535,"Y")&amp;" years, "&amp;DATEDIF(W535,A535,"YM")&amp;" months, "&amp;DATEDIF(W535,A535,"MD")&amp;" days")</f>
        <v/>
      </c>
      <c r="AR535" s="175">
        <f>IF($B535="","",TEXT($A535,"yyyymmdd")&amp;"_P"&amp;$C535&amp;"_C"&amp;$F535&amp;"_"&amp;TRIM(RIGHT(SUBSTITUTE(TRIM(SUBSTITUTE($M535,CHAR(160)," "))," ",REPT(" ",60)),60))&amp;IF($Q535="","","-"&amp;TRIM(RIGHT(SUBSTITUTE(TRIM(SUBSTITUTE($Q535,CHAR(160)," "))," ",REPT(" ",60)),60)))&amp;IF($U535="","","-"&amp;TRIM(RIGHT(SUBSTITUTE(TRIM(SUBSTITUTE($U535,CHAR(160)," "))," ",REPT(" ",60)),60)))&amp;".jpg")</f>
        <v/>
      </c>
    </row>
    <row r="536" ht="14" customHeight="1">
      <c r="O536" s="196">
        <f>_xlfn.LET(_xlpm.d,_xlfn.XLOOKUP(M536,'[1]Birth Dates'!$A:$A,'[1]Birth Dates'!$B:$B,"",0),IF(_xlpm.d=0,"",_xlpm.d))</f>
        <v/>
      </c>
      <c r="P536" s="196">
        <f>IF(OR(O536="",A536="",NOT(ISNUMBER(O536)),O536&gt;A536),"",DATEDIF(O536,A536,"Y")&amp;" years, "&amp;DATEDIF(O536,A536,"YM")&amp;" months, "&amp;DATEDIF(O536,A536,"MD")&amp;" days")</f>
        <v/>
      </c>
      <c r="S536" s="196">
        <f>_xlfn.LET(_xlpm.d,_xlfn.XLOOKUP(Q536,'[1]Birth Dates'!$A:$A,'[1]Birth Dates'!$B:$B,"",0),IF(_xlpm.d=0,"",_xlpm.d))</f>
        <v/>
      </c>
      <c r="T536" s="196">
        <f>IF(OR(S536="",A536="",NOT(ISNUMBER(S536)),S536&gt;A536),"",DATEDIF(S536,A536,"Y")&amp;" years, "&amp;DATEDIF(S536,A536,"YM")&amp;" months, "&amp;DATEDIF(S536,A536,"MD")&amp;" days")</f>
        <v/>
      </c>
      <c r="W536" s="196">
        <f>_xlfn.LET(_xlpm.d,_xlfn.XLOOKUP(U536,'[1]Birth Dates'!$A:$A,'[1]Birth Dates'!$B:$B,"",0),IF(_xlpm.d=0,"",_xlpm.d))</f>
        <v/>
      </c>
      <c r="X536" s="196">
        <f>IF(OR(W536="",A536="",NOT(ISNUMBER(W536)),W536&gt;A536),"",DATEDIF(W536,A536,"Y")&amp;" years, "&amp;DATEDIF(W536,A536,"YM")&amp;" months, "&amp;DATEDIF(W536,A536,"MD")&amp;" days")</f>
        <v/>
      </c>
      <c r="AR536" s="175">
        <f>IF($B536="","",TEXT($A536,"yyyymmdd")&amp;"_P"&amp;$C536&amp;"_C"&amp;$F536&amp;"_"&amp;TRIM(RIGHT(SUBSTITUTE(TRIM(SUBSTITUTE($M536,CHAR(160)," "))," ",REPT(" ",60)),60))&amp;IF($Q536="","","-"&amp;TRIM(RIGHT(SUBSTITUTE(TRIM(SUBSTITUTE($Q536,CHAR(160)," "))," ",REPT(" ",60)),60)))&amp;IF($U536="","","-"&amp;TRIM(RIGHT(SUBSTITUTE(TRIM(SUBSTITUTE($U536,CHAR(160)," "))," ",REPT(" ",60)),60)))&amp;".jpg")</f>
        <v/>
      </c>
    </row>
    <row r="537" ht="14" customHeight="1">
      <c r="O537" s="196">
        <f>_xlfn.LET(_xlpm.d,_xlfn.XLOOKUP(M537,'[1]Birth Dates'!$A:$A,'[1]Birth Dates'!$B:$B,"",0),IF(_xlpm.d=0,"",_xlpm.d))</f>
        <v/>
      </c>
      <c r="P537" s="196">
        <f>IF(OR(O537="",A537="",NOT(ISNUMBER(O537)),O537&gt;A537),"",DATEDIF(O537,A537,"Y")&amp;" years, "&amp;DATEDIF(O537,A537,"YM")&amp;" months, "&amp;DATEDIF(O537,A537,"MD")&amp;" days")</f>
        <v/>
      </c>
      <c r="S537" s="196">
        <f>_xlfn.LET(_xlpm.d,_xlfn.XLOOKUP(Q537,'[1]Birth Dates'!$A:$A,'[1]Birth Dates'!$B:$B,"",0),IF(_xlpm.d=0,"",_xlpm.d))</f>
        <v/>
      </c>
      <c r="T537" s="196">
        <f>IF(OR(S537="",A537="",NOT(ISNUMBER(S537)),S537&gt;A537),"",DATEDIF(S537,A537,"Y")&amp;" years, "&amp;DATEDIF(S537,A537,"YM")&amp;" months, "&amp;DATEDIF(S537,A537,"MD")&amp;" days")</f>
        <v/>
      </c>
      <c r="W537" s="196">
        <f>_xlfn.LET(_xlpm.d,_xlfn.XLOOKUP(U537,'[1]Birth Dates'!$A:$A,'[1]Birth Dates'!$B:$B,"",0),IF(_xlpm.d=0,"",_xlpm.d))</f>
        <v/>
      </c>
      <c r="X537" s="196">
        <f>IF(OR(W537="",A537="",NOT(ISNUMBER(W537)),W537&gt;A537),"",DATEDIF(W537,A537,"Y")&amp;" years, "&amp;DATEDIF(W537,A537,"YM")&amp;" months, "&amp;DATEDIF(W537,A537,"MD")&amp;" days")</f>
        <v/>
      </c>
      <c r="AR537" s="175">
        <f>IF($B537="","",TEXT($A537,"yyyymmdd")&amp;"_P"&amp;$C537&amp;"_C"&amp;$F537&amp;"_"&amp;TRIM(RIGHT(SUBSTITUTE(TRIM(SUBSTITUTE($M537,CHAR(160)," "))," ",REPT(" ",60)),60))&amp;IF($Q537="","","-"&amp;TRIM(RIGHT(SUBSTITUTE(TRIM(SUBSTITUTE($Q537,CHAR(160)," "))," ",REPT(" ",60)),60)))&amp;IF($U537="","","-"&amp;TRIM(RIGHT(SUBSTITUTE(TRIM(SUBSTITUTE($U537,CHAR(160)," "))," ",REPT(" ",60)),60)))&amp;".jpg")</f>
        <v/>
      </c>
    </row>
    <row r="538" ht="14" customHeight="1">
      <c r="O538" s="196">
        <f>_xlfn.LET(_xlpm.d,_xlfn.XLOOKUP(M538,'[1]Birth Dates'!$A:$A,'[1]Birth Dates'!$B:$B,"",0),IF(_xlpm.d=0,"",_xlpm.d))</f>
        <v/>
      </c>
      <c r="P538" s="196">
        <f>IF(OR(O538="",A538="",NOT(ISNUMBER(O538)),O538&gt;A538),"",DATEDIF(O538,A538,"Y")&amp;" years, "&amp;DATEDIF(O538,A538,"YM")&amp;" months, "&amp;DATEDIF(O538,A538,"MD")&amp;" days")</f>
        <v/>
      </c>
      <c r="S538" s="196">
        <f>_xlfn.LET(_xlpm.d,_xlfn.XLOOKUP(Q538,'[1]Birth Dates'!$A:$A,'[1]Birth Dates'!$B:$B,"",0),IF(_xlpm.d=0,"",_xlpm.d))</f>
        <v/>
      </c>
      <c r="T538" s="196">
        <f>IF(OR(S538="",A538="",NOT(ISNUMBER(S538)),S538&gt;A538),"",DATEDIF(S538,A538,"Y")&amp;" years, "&amp;DATEDIF(S538,A538,"YM")&amp;" months, "&amp;DATEDIF(S538,A538,"MD")&amp;" days")</f>
        <v/>
      </c>
      <c r="W538" s="196">
        <f>_xlfn.LET(_xlpm.d,_xlfn.XLOOKUP(U538,'[1]Birth Dates'!$A:$A,'[1]Birth Dates'!$B:$B,"",0),IF(_xlpm.d=0,"",_xlpm.d))</f>
        <v/>
      </c>
      <c r="X538" s="196">
        <f>IF(OR(W538="",A538="",NOT(ISNUMBER(W538)),W538&gt;A538),"",DATEDIF(W538,A538,"Y")&amp;" years, "&amp;DATEDIF(W538,A538,"YM")&amp;" months, "&amp;DATEDIF(W538,A538,"MD")&amp;" days")</f>
        <v/>
      </c>
      <c r="AR538" s="175">
        <f>IF($B538="","",TEXT($A538,"yyyymmdd")&amp;"_P"&amp;$C538&amp;"_C"&amp;$F538&amp;"_"&amp;TRIM(RIGHT(SUBSTITUTE(TRIM(SUBSTITUTE($M538,CHAR(160)," "))," ",REPT(" ",60)),60))&amp;IF($Q538="","","-"&amp;TRIM(RIGHT(SUBSTITUTE(TRIM(SUBSTITUTE($Q538,CHAR(160)," "))," ",REPT(" ",60)),60)))&amp;IF($U538="","","-"&amp;TRIM(RIGHT(SUBSTITUTE(TRIM(SUBSTITUTE($U538,CHAR(160)," "))," ",REPT(" ",60)),60)))&amp;".jpg")</f>
        <v/>
      </c>
    </row>
    <row r="539" ht="14" customHeight="1">
      <c r="O539" s="196">
        <f>_xlfn.LET(_xlpm.d,_xlfn.XLOOKUP(M539,'[1]Birth Dates'!$A:$A,'[1]Birth Dates'!$B:$B,"",0),IF(_xlpm.d=0,"",_xlpm.d))</f>
        <v/>
      </c>
      <c r="P539" s="196">
        <f>IF(OR(O539="",A539="",NOT(ISNUMBER(O539)),O539&gt;A539),"",DATEDIF(O539,A539,"Y")&amp;" years, "&amp;DATEDIF(O539,A539,"YM")&amp;" months, "&amp;DATEDIF(O539,A539,"MD")&amp;" days")</f>
        <v/>
      </c>
      <c r="S539" s="196">
        <f>_xlfn.LET(_xlpm.d,_xlfn.XLOOKUP(Q539,'[1]Birth Dates'!$A:$A,'[1]Birth Dates'!$B:$B,"",0),IF(_xlpm.d=0,"",_xlpm.d))</f>
        <v/>
      </c>
      <c r="T539" s="196">
        <f>IF(OR(S539="",A539="",NOT(ISNUMBER(S539)),S539&gt;A539),"",DATEDIF(S539,A539,"Y")&amp;" years, "&amp;DATEDIF(S539,A539,"YM")&amp;" months, "&amp;DATEDIF(S539,A539,"MD")&amp;" days")</f>
        <v/>
      </c>
      <c r="W539" s="196">
        <f>_xlfn.LET(_xlpm.d,_xlfn.XLOOKUP(U539,'[1]Birth Dates'!$A:$A,'[1]Birth Dates'!$B:$B,"",0),IF(_xlpm.d=0,"",_xlpm.d))</f>
        <v/>
      </c>
      <c r="X539" s="196">
        <f>IF(OR(W539="",A539="",NOT(ISNUMBER(W539)),W539&gt;A539),"",DATEDIF(W539,A539,"Y")&amp;" years, "&amp;DATEDIF(W539,A539,"YM")&amp;" months, "&amp;DATEDIF(W539,A539,"MD")&amp;" days")</f>
        <v/>
      </c>
      <c r="AR539" s="175">
        <f>IF($B539="","",TEXT($A539,"yyyymmdd")&amp;"_P"&amp;$C539&amp;"_C"&amp;$F539&amp;"_"&amp;TRIM(RIGHT(SUBSTITUTE(TRIM(SUBSTITUTE($M539,CHAR(160)," "))," ",REPT(" ",60)),60))&amp;IF($Q539="","","-"&amp;TRIM(RIGHT(SUBSTITUTE(TRIM(SUBSTITUTE($Q539,CHAR(160)," "))," ",REPT(" ",60)),60)))&amp;IF($U539="","","-"&amp;TRIM(RIGHT(SUBSTITUTE(TRIM(SUBSTITUTE($U539,CHAR(160)," "))," ",REPT(" ",60)),60)))&amp;".jpg")</f>
        <v/>
      </c>
    </row>
    <row r="540" ht="14" customHeight="1">
      <c r="O540" s="196">
        <f>_xlfn.LET(_xlpm.d,_xlfn.XLOOKUP(M540,'[1]Birth Dates'!$A:$A,'[1]Birth Dates'!$B:$B,"",0),IF(_xlpm.d=0,"",_xlpm.d))</f>
        <v/>
      </c>
      <c r="P540" s="196">
        <f>IF(OR(O540="",A540="",NOT(ISNUMBER(O540)),O540&gt;A540),"",DATEDIF(O540,A540,"Y")&amp;" years, "&amp;DATEDIF(O540,A540,"YM")&amp;" months, "&amp;DATEDIF(O540,A540,"MD")&amp;" days")</f>
        <v/>
      </c>
      <c r="S540" s="196">
        <f>_xlfn.LET(_xlpm.d,_xlfn.XLOOKUP(Q540,'[1]Birth Dates'!$A:$A,'[1]Birth Dates'!$B:$B,"",0),IF(_xlpm.d=0,"",_xlpm.d))</f>
        <v/>
      </c>
      <c r="T540" s="196">
        <f>IF(OR(S540="",A540="",NOT(ISNUMBER(S540)),S540&gt;A540),"",DATEDIF(S540,A540,"Y")&amp;" years, "&amp;DATEDIF(S540,A540,"YM")&amp;" months, "&amp;DATEDIF(S540,A540,"MD")&amp;" days")</f>
        <v/>
      </c>
      <c r="W540" s="196">
        <f>_xlfn.LET(_xlpm.d,_xlfn.XLOOKUP(U540,'[1]Birth Dates'!$A:$A,'[1]Birth Dates'!$B:$B,"",0),IF(_xlpm.d=0,"",_xlpm.d))</f>
        <v/>
      </c>
      <c r="X540" s="196">
        <f>IF(OR(W540="",A540="",NOT(ISNUMBER(W540)),W540&gt;A540),"",DATEDIF(W540,A540,"Y")&amp;" years, "&amp;DATEDIF(W540,A540,"YM")&amp;" months, "&amp;DATEDIF(W540,A540,"MD")&amp;" days")</f>
        <v/>
      </c>
      <c r="AR540" s="175">
        <f>IF($B540="","",TEXT($A540,"yyyymmdd")&amp;"_P"&amp;$C540&amp;"_C"&amp;$F540&amp;"_"&amp;TRIM(RIGHT(SUBSTITUTE(TRIM(SUBSTITUTE($M540,CHAR(160)," "))," ",REPT(" ",60)),60))&amp;IF($Q540="","","-"&amp;TRIM(RIGHT(SUBSTITUTE(TRIM(SUBSTITUTE($Q540,CHAR(160)," "))," ",REPT(" ",60)),60)))&amp;IF($U540="","","-"&amp;TRIM(RIGHT(SUBSTITUTE(TRIM(SUBSTITUTE($U540,CHAR(160)," "))," ",REPT(" ",60)),60)))&amp;".jpg")</f>
        <v/>
      </c>
    </row>
    <row r="541" ht="14" customHeight="1">
      <c r="O541" s="196">
        <f>_xlfn.LET(_xlpm.d,_xlfn.XLOOKUP(M541,'[1]Birth Dates'!$A:$A,'[1]Birth Dates'!$B:$B,"",0),IF(_xlpm.d=0,"",_xlpm.d))</f>
        <v/>
      </c>
      <c r="P541" s="196">
        <f>IF(OR(O541="",A541="",NOT(ISNUMBER(O541)),O541&gt;A541),"",DATEDIF(O541,A541,"Y")&amp;" years, "&amp;DATEDIF(O541,A541,"YM")&amp;" months, "&amp;DATEDIF(O541,A541,"MD")&amp;" days")</f>
        <v/>
      </c>
      <c r="S541" s="196">
        <f>_xlfn.LET(_xlpm.d,_xlfn.XLOOKUP(Q541,'[1]Birth Dates'!$A:$A,'[1]Birth Dates'!$B:$B,"",0),IF(_xlpm.d=0,"",_xlpm.d))</f>
        <v/>
      </c>
      <c r="T541" s="196">
        <f>IF(OR(S541="",A541="",NOT(ISNUMBER(S541)),S541&gt;A541),"",DATEDIF(S541,A541,"Y")&amp;" years, "&amp;DATEDIF(S541,A541,"YM")&amp;" months, "&amp;DATEDIF(S541,A541,"MD")&amp;" days")</f>
        <v/>
      </c>
      <c r="W541" s="196">
        <f>_xlfn.LET(_xlpm.d,_xlfn.XLOOKUP(U541,'[1]Birth Dates'!$A:$A,'[1]Birth Dates'!$B:$B,"",0),IF(_xlpm.d=0,"",_xlpm.d))</f>
        <v/>
      </c>
      <c r="X541" s="196">
        <f>IF(OR(W541="",A541="",NOT(ISNUMBER(W541)),W541&gt;A541),"",DATEDIF(W541,A541,"Y")&amp;" years, "&amp;DATEDIF(W541,A541,"YM")&amp;" months, "&amp;DATEDIF(W541,A541,"MD")&amp;" days")</f>
        <v/>
      </c>
      <c r="AR541" s="175">
        <f>IF($B541="","",TEXT($A541,"yyyymmdd")&amp;"_P"&amp;$C541&amp;"_C"&amp;$F541&amp;"_"&amp;TRIM(RIGHT(SUBSTITUTE(TRIM(SUBSTITUTE($M541,CHAR(160)," "))," ",REPT(" ",60)),60))&amp;IF($Q541="","","-"&amp;TRIM(RIGHT(SUBSTITUTE(TRIM(SUBSTITUTE($Q541,CHAR(160)," "))," ",REPT(" ",60)),60)))&amp;IF($U541="","","-"&amp;TRIM(RIGHT(SUBSTITUTE(TRIM(SUBSTITUTE($U541,CHAR(160)," "))," ",REPT(" ",60)),60)))&amp;".jpg")</f>
        <v/>
      </c>
    </row>
    <row r="542" ht="14" customHeight="1">
      <c r="O542" s="196">
        <f>_xlfn.LET(_xlpm.d,_xlfn.XLOOKUP(M542,'[1]Birth Dates'!$A:$A,'[1]Birth Dates'!$B:$B,"",0),IF(_xlpm.d=0,"",_xlpm.d))</f>
        <v/>
      </c>
      <c r="P542" s="196">
        <f>IF(OR(O542="",A542="",NOT(ISNUMBER(O542)),O542&gt;A542),"",DATEDIF(O542,A542,"Y")&amp;" years, "&amp;DATEDIF(O542,A542,"YM")&amp;" months, "&amp;DATEDIF(O542,A542,"MD")&amp;" days")</f>
        <v/>
      </c>
      <c r="S542" s="196">
        <f>_xlfn.LET(_xlpm.d,_xlfn.XLOOKUP(Q542,'[1]Birth Dates'!$A:$A,'[1]Birth Dates'!$B:$B,"",0),IF(_xlpm.d=0,"",_xlpm.d))</f>
        <v/>
      </c>
      <c r="T542" s="196">
        <f>IF(OR(S542="",A542="",NOT(ISNUMBER(S542)),S542&gt;A542),"",DATEDIF(S542,A542,"Y")&amp;" years, "&amp;DATEDIF(S542,A542,"YM")&amp;" months, "&amp;DATEDIF(S542,A542,"MD")&amp;" days")</f>
        <v/>
      </c>
      <c r="W542" s="196">
        <f>_xlfn.LET(_xlpm.d,_xlfn.XLOOKUP(U542,'[1]Birth Dates'!$A:$A,'[1]Birth Dates'!$B:$B,"",0),IF(_xlpm.d=0,"",_xlpm.d))</f>
        <v/>
      </c>
      <c r="X542" s="196">
        <f>IF(OR(W542="",A542="",NOT(ISNUMBER(W542)),W542&gt;A542),"",DATEDIF(W542,A542,"Y")&amp;" years, "&amp;DATEDIF(W542,A542,"YM")&amp;" months, "&amp;DATEDIF(W542,A542,"MD")&amp;" days")</f>
        <v/>
      </c>
      <c r="AR542" s="175">
        <f>IF($B542="","",TEXT($A542,"yyyymmdd")&amp;"_P"&amp;$C542&amp;"_C"&amp;$F542&amp;"_"&amp;TRIM(RIGHT(SUBSTITUTE(TRIM(SUBSTITUTE($M542,CHAR(160)," "))," ",REPT(" ",60)),60))&amp;IF($Q542="","","-"&amp;TRIM(RIGHT(SUBSTITUTE(TRIM(SUBSTITUTE($Q542,CHAR(160)," "))," ",REPT(" ",60)),60)))&amp;IF($U542="","","-"&amp;TRIM(RIGHT(SUBSTITUTE(TRIM(SUBSTITUTE($U542,CHAR(160)," "))," ",REPT(" ",60)),60)))&amp;".jpg")</f>
        <v/>
      </c>
    </row>
    <row r="543" ht="14" customHeight="1">
      <c r="O543" s="196">
        <f>_xlfn.LET(_xlpm.d,_xlfn.XLOOKUP(M543,'[1]Birth Dates'!$A:$A,'[1]Birth Dates'!$B:$B,"",0),IF(_xlpm.d=0,"",_xlpm.d))</f>
        <v/>
      </c>
      <c r="P543" s="196">
        <f>IF(OR(O543="",A543="",NOT(ISNUMBER(O543)),O543&gt;A543),"",DATEDIF(O543,A543,"Y")&amp;" years, "&amp;DATEDIF(O543,A543,"YM")&amp;" months, "&amp;DATEDIF(O543,A543,"MD")&amp;" days")</f>
        <v/>
      </c>
      <c r="S543" s="196">
        <f>_xlfn.LET(_xlpm.d,_xlfn.XLOOKUP(Q543,'[1]Birth Dates'!$A:$A,'[1]Birth Dates'!$B:$B,"",0),IF(_xlpm.d=0,"",_xlpm.d))</f>
        <v/>
      </c>
      <c r="T543" s="196">
        <f>IF(OR(S543="",A543="",NOT(ISNUMBER(S543)),S543&gt;A543),"",DATEDIF(S543,A543,"Y")&amp;" years, "&amp;DATEDIF(S543,A543,"YM")&amp;" months, "&amp;DATEDIF(S543,A543,"MD")&amp;" days")</f>
        <v/>
      </c>
      <c r="W543" s="196">
        <f>_xlfn.LET(_xlpm.d,_xlfn.XLOOKUP(U543,'[1]Birth Dates'!$A:$A,'[1]Birth Dates'!$B:$B,"",0),IF(_xlpm.d=0,"",_xlpm.d))</f>
        <v/>
      </c>
      <c r="X543" s="196">
        <f>IF(OR(W543="",A543="",NOT(ISNUMBER(W543)),W543&gt;A543),"",DATEDIF(W543,A543,"Y")&amp;" years, "&amp;DATEDIF(W543,A543,"YM")&amp;" months, "&amp;DATEDIF(W543,A543,"MD")&amp;" days")</f>
        <v/>
      </c>
      <c r="AR543" s="175">
        <f>IF($B543="","",TEXT($A543,"yyyymmdd")&amp;"_P"&amp;$C543&amp;"_C"&amp;$F543&amp;"_"&amp;TRIM(RIGHT(SUBSTITUTE(TRIM(SUBSTITUTE($M543,CHAR(160)," "))," ",REPT(" ",60)),60))&amp;IF($Q543="","","-"&amp;TRIM(RIGHT(SUBSTITUTE(TRIM(SUBSTITUTE($Q543,CHAR(160)," "))," ",REPT(" ",60)),60)))&amp;IF($U543="","","-"&amp;TRIM(RIGHT(SUBSTITUTE(TRIM(SUBSTITUTE($U543,CHAR(160)," "))," ",REPT(" ",60)),60)))&amp;".jpg")</f>
        <v/>
      </c>
    </row>
    <row r="544" ht="14" customHeight="1">
      <c r="O544" s="196">
        <f>_xlfn.LET(_xlpm.d,_xlfn.XLOOKUP(M544,'[1]Birth Dates'!$A:$A,'[1]Birth Dates'!$B:$B,"",0),IF(_xlpm.d=0,"",_xlpm.d))</f>
        <v/>
      </c>
      <c r="P544" s="196">
        <f>IF(OR(O544="",A544="",NOT(ISNUMBER(O544)),O544&gt;A544),"",DATEDIF(O544,A544,"Y")&amp;" years, "&amp;DATEDIF(O544,A544,"YM")&amp;" months, "&amp;DATEDIF(O544,A544,"MD")&amp;" days")</f>
        <v/>
      </c>
      <c r="S544" s="196">
        <f>_xlfn.LET(_xlpm.d,_xlfn.XLOOKUP(Q544,'[1]Birth Dates'!$A:$A,'[1]Birth Dates'!$B:$B,"",0),IF(_xlpm.d=0,"",_xlpm.d))</f>
        <v/>
      </c>
      <c r="T544" s="196">
        <f>IF(OR(S544="",A544="",NOT(ISNUMBER(S544)),S544&gt;A544),"",DATEDIF(S544,A544,"Y")&amp;" years, "&amp;DATEDIF(S544,A544,"YM")&amp;" months, "&amp;DATEDIF(S544,A544,"MD")&amp;" days")</f>
        <v/>
      </c>
      <c r="W544" s="196">
        <f>_xlfn.LET(_xlpm.d,_xlfn.XLOOKUP(U544,'[1]Birth Dates'!$A:$A,'[1]Birth Dates'!$B:$B,"",0),IF(_xlpm.d=0,"",_xlpm.d))</f>
        <v/>
      </c>
      <c r="X544" s="196">
        <f>IF(OR(W544="",A544="",NOT(ISNUMBER(W544)),W544&gt;A544),"",DATEDIF(W544,A544,"Y")&amp;" years, "&amp;DATEDIF(W544,A544,"YM")&amp;" months, "&amp;DATEDIF(W544,A544,"MD")&amp;" days")</f>
        <v/>
      </c>
      <c r="AR544" s="175">
        <f>IF($B544="","",TEXT($A544,"yyyymmdd")&amp;"_P"&amp;$C544&amp;"_C"&amp;$F544&amp;"_"&amp;TRIM(RIGHT(SUBSTITUTE(TRIM(SUBSTITUTE($M544,CHAR(160)," "))," ",REPT(" ",60)),60))&amp;IF($Q544="","","-"&amp;TRIM(RIGHT(SUBSTITUTE(TRIM(SUBSTITUTE($Q544,CHAR(160)," "))," ",REPT(" ",60)),60)))&amp;IF($U544="","","-"&amp;TRIM(RIGHT(SUBSTITUTE(TRIM(SUBSTITUTE($U544,CHAR(160)," "))," ",REPT(" ",60)),60)))&amp;".jpg")</f>
        <v/>
      </c>
    </row>
    <row r="545" ht="14" customHeight="1">
      <c r="O545" s="196">
        <f>_xlfn.LET(_xlpm.d,_xlfn.XLOOKUP(M545,'[1]Birth Dates'!$A:$A,'[1]Birth Dates'!$B:$B,"",0),IF(_xlpm.d=0,"",_xlpm.d))</f>
        <v/>
      </c>
      <c r="P545" s="196">
        <f>IF(OR(O545="",A545="",NOT(ISNUMBER(O545)),O545&gt;A545),"",DATEDIF(O545,A545,"Y")&amp;" years, "&amp;DATEDIF(O545,A545,"YM")&amp;" months, "&amp;DATEDIF(O545,A545,"MD")&amp;" days")</f>
        <v/>
      </c>
      <c r="S545" s="196">
        <f>_xlfn.LET(_xlpm.d,_xlfn.XLOOKUP(Q545,'[1]Birth Dates'!$A:$A,'[1]Birth Dates'!$B:$B,"",0),IF(_xlpm.d=0,"",_xlpm.d))</f>
        <v/>
      </c>
      <c r="T545" s="196">
        <f>IF(OR(S545="",A545="",NOT(ISNUMBER(S545)),S545&gt;A545),"",DATEDIF(S545,A545,"Y")&amp;" years, "&amp;DATEDIF(S545,A545,"YM")&amp;" months, "&amp;DATEDIF(S545,A545,"MD")&amp;" days")</f>
        <v/>
      </c>
      <c r="W545" s="196">
        <f>_xlfn.LET(_xlpm.d,_xlfn.XLOOKUP(U545,'[1]Birth Dates'!$A:$A,'[1]Birth Dates'!$B:$B,"",0),IF(_xlpm.d=0,"",_xlpm.d))</f>
        <v/>
      </c>
      <c r="X545" s="196">
        <f>IF(OR(W545="",A545="",NOT(ISNUMBER(W545)),W545&gt;A545),"",DATEDIF(W545,A545,"Y")&amp;" years, "&amp;DATEDIF(W545,A545,"YM")&amp;" months, "&amp;DATEDIF(W545,A545,"MD")&amp;" days")</f>
        <v/>
      </c>
      <c r="AR545" s="175">
        <f>IF($B545="","",TEXT($A545,"yyyymmdd")&amp;"_P"&amp;$C545&amp;"_C"&amp;$F545&amp;"_"&amp;TRIM(RIGHT(SUBSTITUTE(TRIM(SUBSTITUTE($M545,CHAR(160)," "))," ",REPT(" ",60)),60))&amp;IF($Q545="","","-"&amp;TRIM(RIGHT(SUBSTITUTE(TRIM(SUBSTITUTE($Q545,CHAR(160)," "))," ",REPT(" ",60)),60)))&amp;IF($U545="","","-"&amp;TRIM(RIGHT(SUBSTITUTE(TRIM(SUBSTITUTE($U545,CHAR(160)," "))," ",REPT(" ",60)),60)))&amp;".jpg")</f>
        <v/>
      </c>
    </row>
    <row r="546" ht="14" customHeight="1">
      <c r="O546" s="196">
        <f>_xlfn.LET(_xlpm.d,_xlfn.XLOOKUP(M546,'[1]Birth Dates'!$A:$A,'[1]Birth Dates'!$B:$B,"",0),IF(_xlpm.d=0,"",_xlpm.d))</f>
        <v/>
      </c>
      <c r="P546" s="196">
        <f>IF(OR(O546="",A546="",NOT(ISNUMBER(O546)),O546&gt;A546),"",DATEDIF(O546,A546,"Y")&amp;" years, "&amp;DATEDIF(O546,A546,"YM")&amp;" months, "&amp;DATEDIF(O546,A546,"MD")&amp;" days")</f>
        <v/>
      </c>
      <c r="S546" s="196">
        <f>_xlfn.LET(_xlpm.d,_xlfn.XLOOKUP(Q546,'[1]Birth Dates'!$A:$A,'[1]Birth Dates'!$B:$B,"",0),IF(_xlpm.d=0,"",_xlpm.d))</f>
        <v/>
      </c>
      <c r="T546" s="196">
        <f>IF(OR(S546="",A546="",NOT(ISNUMBER(S546)),S546&gt;A546),"",DATEDIF(S546,A546,"Y")&amp;" years, "&amp;DATEDIF(S546,A546,"YM")&amp;" months, "&amp;DATEDIF(S546,A546,"MD")&amp;" days")</f>
        <v/>
      </c>
      <c r="W546" s="196">
        <f>_xlfn.LET(_xlpm.d,_xlfn.XLOOKUP(U546,'[1]Birth Dates'!$A:$A,'[1]Birth Dates'!$B:$B,"",0),IF(_xlpm.d=0,"",_xlpm.d))</f>
        <v/>
      </c>
      <c r="X546" s="196">
        <f>IF(OR(W546="",A546="",NOT(ISNUMBER(W546)),W546&gt;A546),"",DATEDIF(W546,A546,"Y")&amp;" years, "&amp;DATEDIF(W546,A546,"YM")&amp;" months, "&amp;DATEDIF(W546,A546,"MD")&amp;" days")</f>
        <v/>
      </c>
      <c r="AR546" s="175">
        <f>IF($B546="","",TEXT($A546,"yyyymmdd")&amp;"_P"&amp;$C546&amp;"_C"&amp;$F546&amp;"_"&amp;TRIM(RIGHT(SUBSTITUTE(TRIM(SUBSTITUTE($M546,CHAR(160)," "))," ",REPT(" ",60)),60))&amp;IF($Q546="","","-"&amp;TRIM(RIGHT(SUBSTITUTE(TRIM(SUBSTITUTE($Q546,CHAR(160)," "))," ",REPT(" ",60)),60)))&amp;IF($U546="","","-"&amp;TRIM(RIGHT(SUBSTITUTE(TRIM(SUBSTITUTE($U546,CHAR(160)," "))," ",REPT(" ",60)),60)))&amp;".jpg")</f>
        <v/>
      </c>
    </row>
    <row r="547" ht="14" customHeight="1">
      <c r="O547" s="196">
        <f>_xlfn.LET(_xlpm.d,_xlfn.XLOOKUP(M547,'[1]Birth Dates'!$A:$A,'[1]Birth Dates'!$B:$B,"",0),IF(_xlpm.d=0,"",_xlpm.d))</f>
        <v/>
      </c>
      <c r="P547" s="196">
        <f>IF(OR(O547="",A547="",NOT(ISNUMBER(O547)),O547&gt;A547),"",DATEDIF(O547,A547,"Y")&amp;" years, "&amp;DATEDIF(O547,A547,"YM")&amp;" months, "&amp;DATEDIF(O547,A547,"MD")&amp;" days")</f>
        <v/>
      </c>
      <c r="S547" s="196">
        <f>_xlfn.LET(_xlpm.d,_xlfn.XLOOKUP(Q547,'[1]Birth Dates'!$A:$A,'[1]Birth Dates'!$B:$B,"",0),IF(_xlpm.d=0,"",_xlpm.d))</f>
        <v/>
      </c>
      <c r="T547" s="196">
        <f>IF(OR(S547="",A547="",NOT(ISNUMBER(S547)),S547&gt;A547),"",DATEDIF(S547,A547,"Y")&amp;" years, "&amp;DATEDIF(S547,A547,"YM")&amp;" months, "&amp;DATEDIF(S547,A547,"MD")&amp;" days")</f>
        <v/>
      </c>
      <c r="W547" s="196">
        <f>_xlfn.LET(_xlpm.d,_xlfn.XLOOKUP(U547,'[1]Birth Dates'!$A:$A,'[1]Birth Dates'!$B:$B,"",0),IF(_xlpm.d=0,"",_xlpm.d))</f>
        <v/>
      </c>
      <c r="X547" s="196">
        <f>IF(OR(W547="",A547="",NOT(ISNUMBER(W547)),W547&gt;A547),"",DATEDIF(W547,A547,"Y")&amp;" years, "&amp;DATEDIF(W547,A547,"YM")&amp;" months, "&amp;DATEDIF(W547,A547,"MD")&amp;" days")</f>
        <v/>
      </c>
      <c r="AR547" s="175">
        <f>IF($B547="","",TEXT($A547,"yyyymmdd")&amp;"_P"&amp;$C547&amp;"_C"&amp;$F547&amp;"_"&amp;TRIM(RIGHT(SUBSTITUTE(TRIM(SUBSTITUTE($M547,CHAR(160)," "))," ",REPT(" ",60)),60))&amp;IF($Q547="","","-"&amp;TRIM(RIGHT(SUBSTITUTE(TRIM(SUBSTITUTE($Q547,CHAR(160)," "))," ",REPT(" ",60)),60)))&amp;IF($U547="","","-"&amp;TRIM(RIGHT(SUBSTITUTE(TRIM(SUBSTITUTE($U547,CHAR(160)," "))," ",REPT(" ",60)),60)))&amp;".jpg")</f>
        <v/>
      </c>
    </row>
    <row r="548" ht="14" customHeight="1">
      <c r="O548" s="196">
        <f>_xlfn.LET(_xlpm.d,_xlfn.XLOOKUP(M548,'[1]Birth Dates'!$A:$A,'[1]Birth Dates'!$B:$B,"",0),IF(_xlpm.d=0,"",_xlpm.d))</f>
        <v/>
      </c>
      <c r="P548" s="196">
        <f>IF(OR(O548="",A548="",NOT(ISNUMBER(O548)),O548&gt;A548),"",DATEDIF(O548,A548,"Y")&amp;" years, "&amp;DATEDIF(O548,A548,"YM")&amp;" months, "&amp;DATEDIF(O548,A548,"MD")&amp;" days")</f>
        <v/>
      </c>
      <c r="S548" s="196">
        <f>_xlfn.LET(_xlpm.d,_xlfn.XLOOKUP(Q548,'[1]Birth Dates'!$A:$A,'[1]Birth Dates'!$B:$B,"",0),IF(_xlpm.d=0,"",_xlpm.d))</f>
        <v/>
      </c>
      <c r="T548" s="196">
        <f>IF(OR(S548="",A548="",NOT(ISNUMBER(S548)),S548&gt;A548),"",DATEDIF(S548,A548,"Y")&amp;" years, "&amp;DATEDIF(S548,A548,"YM")&amp;" months, "&amp;DATEDIF(S548,A548,"MD")&amp;" days")</f>
        <v/>
      </c>
      <c r="W548" s="196">
        <f>_xlfn.LET(_xlpm.d,_xlfn.XLOOKUP(U548,'[1]Birth Dates'!$A:$A,'[1]Birth Dates'!$B:$B,"",0),IF(_xlpm.d=0,"",_xlpm.d))</f>
        <v/>
      </c>
      <c r="X548" s="196">
        <f>IF(OR(W548="",A548="",NOT(ISNUMBER(W548)),W548&gt;A548),"",DATEDIF(W548,A548,"Y")&amp;" years, "&amp;DATEDIF(W548,A548,"YM")&amp;" months, "&amp;DATEDIF(W548,A548,"MD")&amp;" days")</f>
        <v/>
      </c>
      <c r="AR548" s="175">
        <f>IF($B548="","",TEXT($A548,"yyyymmdd")&amp;"_P"&amp;$C548&amp;"_C"&amp;$F548&amp;"_"&amp;TRIM(RIGHT(SUBSTITUTE(TRIM(SUBSTITUTE($M548,CHAR(160)," "))," ",REPT(" ",60)),60))&amp;IF($Q548="","","-"&amp;TRIM(RIGHT(SUBSTITUTE(TRIM(SUBSTITUTE($Q548,CHAR(160)," "))," ",REPT(" ",60)),60)))&amp;IF($U548="","","-"&amp;TRIM(RIGHT(SUBSTITUTE(TRIM(SUBSTITUTE($U548,CHAR(160)," "))," ",REPT(" ",60)),60)))&amp;".jpg")</f>
        <v/>
      </c>
    </row>
    <row r="549" ht="14" customHeight="1">
      <c r="O549" s="196">
        <f>_xlfn.LET(_xlpm.d,_xlfn.XLOOKUP(M549,'[1]Birth Dates'!$A:$A,'[1]Birth Dates'!$B:$B,"",0),IF(_xlpm.d=0,"",_xlpm.d))</f>
        <v/>
      </c>
      <c r="P549" s="196">
        <f>IF(OR(O549="",A549="",NOT(ISNUMBER(O549)),O549&gt;A549),"",DATEDIF(O549,A549,"Y")&amp;" years, "&amp;DATEDIF(O549,A549,"YM")&amp;" months, "&amp;DATEDIF(O549,A549,"MD")&amp;" days")</f>
        <v/>
      </c>
      <c r="S549" s="196">
        <f>_xlfn.LET(_xlpm.d,_xlfn.XLOOKUP(Q549,'[1]Birth Dates'!$A:$A,'[1]Birth Dates'!$B:$B,"",0),IF(_xlpm.d=0,"",_xlpm.d))</f>
        <v/>
      </c>
      <c r="T549" s="196">
        <f>IF(OR(S549="",A549="",NOT(ISNUMBER(S549)),S549&gt;A549),"",DATEDIF(S549,A549,"Y")&amp;" years, "&amp;DATEDIF(S549,A549,"YM")&amp;" months, "&amp;DATEDIF(S549,A549,"MD")&amp;" days")</f>
        <v/>
      </c>
      <c r="W549" s="196">
        <f>_xlfn.LET(_xlpm.d,_xlfn.XLOOKUP(U549,'[1]Birth Dates'!$A:$A,'[1]Birth Dates'!$B:$B,"",0),IF(_xlpm.d=0,"",_xlpm.d))</f>
        <v/>
      </c>
      <c r="X549" s="196">
        <f>IF(OR(W549="",A549="",NOT(ISNUMBER(W549)),W549&gt;A549),"",DATEDIF(W549,A549,"Y")&amp;" years, "&amp;DATEDIF(W549,A549,"YM")&amp;" months, "&amp;DATEDIF(W549,A549,"MD")&amp;" days")</f>
        <v/>
      </c>
      <c r="AR549" s="175">
        <f>IF($B549="","",TEXT($A549,"yyyymmdd")&amp;"_P"&amp;$C549&amp;"_C"&amp;$F549&amp;"_"&amp;TRIM(RIGHT(SUBSTITUTE(TRIM(SUBSTITUTE($M549,CHAR(160)," "))," ",REPT(" ",60)),60))&amp;IF($Q549="","","-"&amp;TRIM(RIGHT(SUBSTITUTE(TRIM(SUBSTITUTE($Q549,CHAR(160)," "))," ",REPT(" ",60)),60)))&amp;IF($U549="","","-"&amp;TRIM(RIGHT(SUBSTITUTE(TRIM(SUBSTITUTE($U549,CHAR(160)," "))," ",REPT(" ",60)),60)))&amp;".jpg")</f>
        <v/>
      </c>
    </row>
    <row r="550" ht="14" customHeight="1">
      <c r="O550" s="196">
        <f>_xlfn.LET(_xlpm.d,_xlfn.XLOOKUP(M550,'[1]Birth Dates'!$A:$A,'[1]Birth Dates'!$B:$B,"",0),IF(_xlpm.d=0,"",_xlpm.d))</f>
        <v/>
      </c>
      <c r="P550" s="196">
        <f>IF(OR(O550="",A550="",NOT(ISNUMBER(O550)),O550&gt;A550),"",DATEDIF(O550,A550,"Y")&amp;" years, "&amp;DATEDIF(O550,A550,"YM")&amp;" months, "&amp;DATEDIF(O550,A550,"MD")&amp;" days")</f>
        <v/>
      </c>
      <c r="S550" s="196">
        <f>_xlfn.LET(_xlpm.d,_xlfn.XLOOKUP(Q550,'[1]Birth Dates'!$A:$A,'[1]Birth Dates'!$B:$B,"",0),IF(_xlpm.d=0,"",_xlpm.d))</f>
        <v/>
      </c>
      <c r="T550" s="196">
        <f>IF(OR(S550="",A550="",NOT(ISNUMBER(S550)),S550&gt;A550),"",DATEDIF(S550,A550,"Y")&amp;" years, "&amp;DATEDIF(S550,A550,"YM")&amp;" months, "&amp;DATEDIF(S550,A550,"MD")&amp;" days")</f>
        <v/>
      </c>
      <c r="W550" s="196">
        <f>_xlfn.LET(_xlpm.d,_xlfn.XLOOKUP(U550,'[1]Birth Dates'!$A:$A,'[1]Birth Dates'!$B:$B,"",0),IF(_xlpm.d=0,"",_xlpm.d))</f>
        <v/>
      </c>
      <c r="X550" s="196">
        <f>IF(OR(W550="",A550="",NOT(ISNUMBER(W550)),W550&gt;A550),"",DATEDIF(W550,A550,"Y")&amp;" years, "&amp;DATEDIF(W550,A550,"YM")&amp;" months, "&amp;DATEDIF(W550,A550,"MD")&amp;" days")</f>
        <v/>
      </c>
      <c r="AR550" s="175">
        <f>IF($B550="","",TEXT($A550,"yyyymmdd")&amp;"_P"&amp;$C550&amp;"_C"&amp;$F550&amp;"_"&amp;TRIM(RIGHT(SUBSTITUTE(TRIM(SUBSTITUTE($M550,CHAR(160)," "))," ",REPT(" ",60)),60))&amp;IF($Q550="","","-"&amp;TRIM(RIGHT(SUBSTITUTE(TRIM(SUBSTITUTE($Q550,CHAR(160)," "))," ",REPT(" ",60)),60)))&amp;IF($U550="","","-"&amp;TRIM(RIGHT(SUBSTITUTE(TRIM(SUBSTITUTE($U550,CHAR(160)," "))," ",REPT(" ",60)),60)))&amp;".jpg")</f>
        <v/>
      </c>
    </row>
    <row r="551" ht="14" customHeight="1">
      <c r="O551" s="196">
        <f>_xlfn.LET(_xlpm.d,_xlfn.XLOOKUP(M551,'[1]Birth Dates'!$A:$A,'[1]Birth Dates'!$B:$B,"",0),IF(_xlpm.d=0,"",_xlpm.d))</f>
        <v/>
      </c>
      <c r="P551" s="196">
        <f>IF(OR(O551="",A551="",NOT(ISNUMBER(O551)),O551&gt;A551),"",DATEDIF(O551,A551,"Y")&amp;" years, "&amp;DATEDIF(O551,A551,"YM")&amp;" months, "&amp;DATEDIF(O551,A551,"MD")&amp;" days")</f>
        <v/>
      </c>
      <c r="S551" s="196">
        <f>_xlfn.LET(_xlpm.d,_xlfn.XLOOKUP(Q551,'[1]Birth Dates'!$A:$A,'[1]Birth Dates'!$B:$B,"",0),IF(_xlpm.d=0,"",_xlpm.d))</f>
        <v/>
      </c>
      <c r="T551" s="196">
        <f>IF(OR(S551="",A551="",NOT(ISNUMBER(S551)),S551&gt;A551),"",DATEDIF(S551,A551,"Y")&amp;" years, "&amp;DATEDIF(S551,A551,"YM")&amp;" months, "&amp;DATEDIF(S551,A551,"MD")&amp;" days")</f>
        <v/>
      </c>
      <c r="W551" s="196">
        <f>_xlfn.LET(_xlpm.d,_xlfn.XLOOKUP(U551,'[1]Birth Dates'!$A:$A,'[1]Birth Dates'!$B:$B,"",0),IF(_xlpm.d=0,"",_xlpm.d))</f>
        <v/>
      </c>
      <c r="X551" s="196">
        <f>IF(OR(W551="",A551="",NOT(ISNUMBER(W551)),W551&gt;A551),"",DATEDIF(W551,A551,"Y")&amp;" years, "&amp;DATEDIF(W551,A551,"YM")&amp;" months, "&amp;DATEDIF(W551,A551,"MD")&amp;" days")</f>
        <v/>
      </c>
      <c r="AR551" s="175">
        <f>IF($B551="","",TEXT($A551,"yyyymmdd")&amp;"_P"&amp;$C551&amp;"_C"&amp;$F551&amp;"_"&amp;TRIM(RIGHT(SUBSTITUTE(TRIM(SUBSTITUTE($M551,CHAR(160)," "))," ",REPT(" ",60)),60))&amp;IF($Q551="","","-"&amp;TRIM(RIGHT(SUBSTITUTE(TRIM(SUBSTITUTE($Q551,CHAR(160)," "))," ",REPT(" ",60)),60)))&amp;IF($U551="","","-"&amp;TRIM(RIGHT(SUBSTITUTE(TRIM(SUBSTITUTE($U551,CHAR(160)," "))," ",REPT(" ",60)),60)))&amp;".jpg")</f>
        <v/>
      </c>
    </row>
    <row r="552" ht="14" customHeight="1">
      <c r="O552" s="196">
        <f>_xlfn.LET(_xlpm.d,_xlfn.XLOOKUP(M552,'[1]Birth Dates'!$A:$A,'[1]Birth Dates'!$B:$B,"",0),IF(_xlpm.d=0,"",_xlpm.d))</f>
        <v/>
      </c>
      <c r="P552" s="196">
        <f>IF(OR(O552="",A552="",NOT(ISNUMBER(O552)),O552&gt;A552),"",DATEDIF(O552,A552,"Y")&amp;" years, "&amp;DATEDIF(O552,A552,"YM")&amp;" months, "&amp;DATEDIF(O552,A552,"MD")&amp;" days")</f>
        <v/>
      </c>
      <c r="S552" s="196">
        <f>_xlfn.LET(_xlpm.d,_xlfn.XLOOKUP(Q552,'[1]Birth Dates'!$A:$A,'[1]Birth Dates'!$B:$B,"",0),IF(_xlpm.d=0,"",_xlpm.d))</f>
        <v/>
      </c>
      <c r="T552" s="196">
        <f>IF(OR(S552="",A552="",NOT(ISNUMBER(S552)),S552&gt;A552),"",DATEDIF(S552,A552,"Y")&amp;" years, "&amp;DATEDIF(S552,A552,"YM")&amp;" months, "&amp;DATEDIF(S552,A552,"MD")&amp;" days")</f>
        <v/>
      </c>
      <c r="W552" s="196">
        <f>_xlfn.LET(_xlpm.d,_xlfn.XLOOKUP(U552,'[1]Birth Dates'!$A:$A,'[1]Birth Dates'!$B:$B,"",0),IF(_xlpm.d=0,"",_xlpm.d))</f>
        <v/>
      </c>
      <c r="X552" s="196">
        <f>IF(OR(W552="",A552="",NOT(ISNUMBER(W552)),W552&gt;A552),"",DATEDIF(W552,A552,"Y")&amp;" years, "&amp;DATEDIF(W552,A552,"YM")&amp;" months, "&amp;DATEDIF(W552,A552,"MD")&amp;" days")</f>
        <v/>
      </c>
      <c r="AR552" s="226">
        <f>IF($B552="","",TEXT($A552,"yyyymmdd")&amp;"_P"&amp;$C552&amp;"_C"&amp;$F552&amp;"_"&amp;TRIM(RIGHT(SUBSTITUTE(TRIM(SUBSTITUTE($M552,CHAR(160)," "))," ",REPT(" ",60)),60))&amp;IF($Q552="","","-"&amp;TRIM(RIGHT(SUBSTITUTE(TRIM(SUBSTITUTE($Q552,CHAR(160)," "))," ",REPT(" ",60)),60)))&amp;IF($U552="","","-"&amp;TRIM(RIGHT(SUBSTITUTE(TRIM(SUBSTITUTE($U552,CHAR(160)," "))," ",REPT(" ",60)),60)))&amp;".jpg")</f>
        <v/>
      </c>
    </row>
    <row r="553" ht="14" customHeight="1">
      <c r="O553" s="196">
        <f>_xlfn.LET(_xlpm.d,_xlfn.XLOOKUP(M553,'[1]Birth Dates'!$A:$A,'[1]Birth Dates'!$B:$B,"",0),IF(_xlpm.d=0,"",_xlpm.d))</f>
        <v/>
      </c>
      <c r="P553" s="196">
        <f>IF(OR(O553="",A553="",NOT(ISNUMBER(O553)),O553&gt;A553),"",DATEDIF(O553,A553,"Y")&amp;" years, "&amp;DATEDIF(O553,A553,"YM")&amp;" months, "&amp;DATEDIF(O553,A553,"MD")&amp;" days")</f>
        <v/>
      </c>
      <c r="S553" s="196">
        <f>_xlfn.LET(_xlpm.d,_xlfn.XLOOKUP(Q553,'[1]Birth Dates'!$A:$A,'[1]Birth Dates'!$B:$B,"",0),IF(_xlpm.d=0,"",_xlpm.d))</f>
        <v/>
      </c>
      <c r="T553" s="196">
        <f>IF(OR(S553="",A553="",NOT(ISNUMBER(S553)),S553&gt;A553),"",DATEDIF(S553,A553,"Y")&amp;" years, "&amp;DATEDIF(S553,A553,"YM")&amp;" months, "&amp;DATEDIF(S553,A553,"MD")&amp;" days")</f>
        <v/>
      </c>
      <c r="W553" s="196">
        <f>_xlfn.LET(_xlpm.d,_xlfn.XLOOKUP(U553,'[1]Birth Dates'!$A:$A,'[1]Birth Dates'!$B:$B,"",0),IF(_xlpm.d=0,"",_xlpm.d))</f>
        <v/>
      </c>
      <c r="X553" s="196">
        <f>IF(OR(W553="",A553="",NOT(ISNUMBER(W553)),W553&gt;A553),"",DATEDIF(W553,A553,"Y")&amp;" years, "&amp;DATEDIF(W553,A553,"YM")&amp;" months, "&amp;DATEDIF(W553,A553,"MD")&amp;" days")</f>
        <v/>
      </c>
      <c r="AR553" s="175">
        <f>IF($B553="","",TEXT($A553,"yyyymmdd")&amp;"_P"&amp;$C553&amp;"_C"&amp;$F553&amp;"_"&amp;TRIM(RIGHT(SUBSTITUTE(TRIM(SUBSTITUTE($M553,CHAR(160)," "))," ",REPT(" ",60)),60))&amp;IF($Q553="","","-"&amp;TRIM(RIGHT(SUBSTITUTE(TRIM(SUBSTITUTE($Q553,CHAR(160)," "))," ",REPT(" ",60)),60)))&amp;IF($U553="","","-"&amp;TRIM(RIGHT(SUBSTITUTE(TRIM(SUBSTITUTE($U553,CHAR(160)," "))," ",REPT(" ",60)),60)))&amp;".jpg")</f>
        <v/>
      </c>
    </row>
    <row r="554" ht="14" customHeight="1">
      <c r="O554" s="196">
        <f>_xlfn.LET(_xlpm.d,_xlfn.XLOOKUP(M554,'[1]Birth Dates'!$A:$A,'[1]Birth Dates'!$B:$B,"",0),IF(_xlpm.d=0,"",_xlpm.d))</f>
        <v/>
      </c>
      <c r="P554" s="196">
        <f>IF(OR(O554="",A554="",NOT(ISNUMBER(O554)),O554&gt;A554),"",DATEDIF(O554,A554,"Y")&amp;" years, "&amp;DATEDIF(O554,A554,"YM")&amp;" months, "&amp;DATEDIF(O554,A554,"MD")&amp;" days")</f>
        <v/>
      </c>
      <c r="S554" s="196">
        <f>_xlfn.LET(_xlpm.d,_xlfn.XLOOKUP(Q554,'[1]Birth Dates'!$A:$A,'[1]Birth Dates'!$B:$B,"",0),IF(_xlpm.d=0,"",_xlpm.d))</f>
        <v/>
      </c>
      <c r="T554" s="196">
        <f>IF(OR(S554="",A554="",NOT(ISNUMBER(S554)),S554&gt;A554),"",DATEDIF(S554,A554,"Y")&amp;" years, "&amp;DATEDIF(S554,A554,"YM")&amp;" months, "&amp;DATEDIF(S554,A554,"MD")&amp;" days")</f>
        <v/>
      </c>
      <c r="W554" s="196">
        <f>_xlfn.LET(_xlpm.d,_xlfn.XLOOKUP(U554,'[1]Birth Dates'!$A:$A,'[1]Birth Dates'!$B:$B,"",0),IF(_xlpm.d=0,"",_xlpm.d))</f>
        <v/>
      </c>
      <c r="X554" s="196">
        <f>IF(OR(W554="",A554="",NOT(ISNUMBER(W554)),W554&gt;A554),"",DATEDIF(W554,A554,"Y")&amp;" years, "&amp;DATEDIF(W554,A554,"YM")&amp;" months, "&amp;DATEDIF(W554,A554,"MD")&amp;" days")</f>
        <v/>
      </c>
      <c r="AR554" s="175">
        <f>IF($B554="","",TEXT($A554,"yyyymmdd")&amp;"_P"&amp;$C554&amp;"_C"&amp;$F554&amp;"_"&amp;TRIM(RIGHT(SUBSTITUTE(TRIM(SUBSTITUTE($M554,CHAR(160)," "))," ",REPT(" ",60)),60))&amp;IF($Q554="","","-"&amp;TRIM(RIGHT(SUBSTITUTE(TRIM(SUBSTITUTE($Q554,CHAR(160)," "))," ",REPT(" ",60)),60)))&amp;IF($U554="","","-"&amp;TRIM(RIGHT(SUBSTITUTE(TRIM(SUBSTITUTE($U554,CHAR(160)," "))," ",REPT(" ",60)),60)))&amp;".jpg")</f>
        <v/>
      </c>
    </row>
    <row r="555" ht="14" customHeight="1">
      <c r="O555" s="196">
        <f>_xlfn.LET(_xlpm.d,_xlfn.XLOOKUP(M555,'[1]Birth Dates'!$A:$A,'[1]Birth Dates'!$B:$B,"",0),IF(_xlpm.d=0,"",_xlpm.d))</f>
        <v/>
      </c>
      <c r="P555" s="196">
        <f>IF(OR(O555="",A555="",NOT(ISNUMBER(O555)),O555&gt;A555),"",DATEDIF(O555,A555,"Y")&amp;" years, "&amp;DATEDIF(O555,A555,"YM")&amp;" months, "&amp;DATEDIF(O555,A555,"MD")&amp;" days")</f>
        <v/>
      </c>
      <c r="S555" s="196">
        <f>_xlfn.LET(_xlpm.d,_xlfn.XLOOKUP(Q555,'[1]Birth Dates'!$A:$A,'[1]Birth Dates'!$B:$B,"",0),IF(_xlpm.d=0,"",_xlpm.d))</f>
        <v/>
      </c>
      <c r="T555" s="196">
        <f>IF(OR(S555="",A555="",NOT(ISNUMBER(S555)),S555&gt;A555),"",DATEDIF(S555,A555,"Y")&amp;" years, "&amp;DATEDIF(S555,A555,"YM")&amp;" months, "&amp;DATEDIF(S555,A555,"MD")&amp;" days")</f>
        <v/>
      </c>
      <c r="W555" s="196">
        <f>_xlfn.LET(_xlpm.d,_xlfn.XLOOKUP(U555,'[1]Birth Dates'!$A:$A,'[1]Birth Dates'!$B:$B,"",0),IF(_xlpm.d=0,"",_xlpm.d))</f>
        <v/>
      </c>
      <c r="X555" s="196">
        <f>IF(OR(W555="",A555="",NOT(ISNUMBER(W555)),W555&gt;A555),"",DATEDIF(W555,A555,"Y")&amp;" years, "&amp;DATEDIF(W555,A555,"YM")&amp;" months, "&amp;DATEDIF(W555,A555,"MD")&amp;" days")</f>
        <v/>
      </c>
      <c r="AR555" s="175">
        <f>IF($B555="","",TEXT($A555,"yyyymmdd")&amp;"_P"&amp;$C555&amp;"_C"&amp;$F555&amp;"_"&amp;TRIM(RIGHT(SUBSTITUTE(TRIM(SUBSTITUTE($M555,CHAR(160)," "))," ",REPT(" ",60)),60))&amp;IF($Q555="","","-"&amp;TRIM(RIGHT(SUBSTITUTE(TRIM(SUBSTITUTE($Q555,CHAR(160)," "))," ",REPT(" ",60)),60)))&amp;IF($U555="","","-"&amp;TRIM(RIGHT(SUBSTITUTE(TRIM(SUBSTITUTE($U555,CHAR(160)," "))," ",REPT(" ",60)),60)))&amp;".jpg")</f>
        <v/>
      </c>
    </row>
    <row r="556" ht="14" customHeight="1">
      <c r="O556" s="196">
        <f>_xlfn.LET(_xlpm.d,_xlfn.XLOOKUP(M556,'[1]Birth Dates'!$A:$A,'[1]Birth Dates'!$B:$B,"",0),IF(_xlpm.d=0,"",_xlpm.d))</f>
        <v/>
      </c>
      <c r="P556" s="196">
        <f>IF(OR(O556="",A556="",NOT(ISNUMBER(O556)),O556&gt;A556),"",DATEDIF(O556,A556,"Y")&amp;" years, "&amp;DATEDIF(O556,A556,"YM")&amp;" months, "&amp;DATEDIF(O556,A556,"MD")&amp;" days")</f>
        <v/>
      </c>
      <c r="S556" s="196">
        <f>_xlfn.LET(_xlpm.d,_xlfn.XLOOKUP(Q556,'[1]Birth Dates'!$A:$A,'[1]Birth Dates'!$B:$B,"",0),IF(_xlpm.d=0,"",_xlpm.d))</f>
        <v/>
      </c>
      <c r="T556" s="196">
        <f>IF(OR(S556="",A556="",NOT(ISNUMBER(S556)),S556&gt;A556),"",DATEDIF(S556,A556,"Y")&amp;" years, "&amp;DATEDIF(S556,A556,"YM")&amp;" months, "&amp;DATEDIF(S556,A556,"MD")&amp;" days")</f>
        <v/>
      </c>
      <c r="W556" s="196">
        <f>_xlfn.LET(_xlpm.d,_xlfn.XLOOKUP(U556,'[1]Birth Dates'!$A:$A,'[1]Birth Dates'!$B:$B,"",0),IF(_xlpm.d=0,"",_xlpm.d))</f>
        <v/>
      </c>
      <c r="X556" s="196">
        <f>IF(OR(W556="",A556="",NOT(ISNUMBER(W556)),W556&gt;A556),"",DATEDIF(W556,A556,"Y")&amp;" years, "&amp;DATEDIF(W556,A556,"YM")&amp;" months, "&amp;DATEDIF(W556,A556,"MD")&amp;" days")</f>
        <v/>
      </c>
      <c r="AR556" s="175">
        <f>IF($B556="","",TEXT($A556,"yyyymmdd")&amp;"_P"&amp;$C556&amp;"_C"&amp;$F556&amp;"_"&amp;TRIM(RIGHT(SUBSTITUTE(TRIM(SUBSTITUTE($M556,CHAR(160)," "))," ",REPT(" ",60)),60))&amp;IF($Q556="","","-"&amp;TRIM(RIGHT(SUBSTITUTE(TRIM(SUBSTITUTE($Q556,CHAR(160)," "))," ",REPT(" ",60)),60)))&amp;IF($U556="","","-"&amp;TRIM(RIGHT(SUBSTITUTE(TRIM(SUBSTITUTE($U556,CHAR(160)," "))," ",REPT(" ",60)),60)))&amp;".jpg")</f>
        <v/>
      </c>
    </row>
    <row r="557" ht="14" customHeight="1">
      <c r="O557" s="196">
        <f>_xlfn.LET(_xlpm.d,_xlfn.XLOOKUP(M557,'[1]Birth Dates'!$A:$A,'[1]Birth Dates'!$B:$B,"",0),IF(_xlpm.d=0,"",_xlpm.d))</f>
        <v/>
      </c>
      <c r="P557" s="196">
        <f>IF(OR(O557="",A557="",NOT(ISNUMBER(O557)),O557&gt;A557),"",DATEDIF(O557,A557,"Y")&amp;" years, "&amp;DATEDIF(O557,A557,"YM")&amp;" months, "&amp;DATEDIF(O557,A557,"MD")&amp;" days")</f>
        <v/>
      </c>
      <c r="S557" s="196">
        <f>_xlfn.LET(_xlpm.d,_xlfn.XLOOKUP(Q557,'[1]Birth Dates'!$A:$A,'[1]Birth Dates'!$B:$B,"",0),IF(_xlpm.d=0,"",_xlpm.d))</f>
        <v/>
      </c>
      <c r="T557" s="196">
        <f>IF(OR(S557="",A557="",NOT(ISNUMBER(S557)),S557&gt;A557),"",DATEDIF(S557,A557,"Y")&amp;" years, "&amp;DATEDIF(S557,A557,"YM")&amp;" months, "&amp;DATEDIF(S557,A557,"MD")&amp;" days")</f>
        <v/>
      </c>
      <c r="W557" s="196">
        <f>_xlfn.LET(_xlpm.d,_xlfn.XLOOKUP(U557,'[1]Birth Dates'!$A:$A,'[1]Birth Dates'!$B:$B,"",0),IF(_xlpm.d=0,"",_xlpm.d))</f>
        <v/>
      </c>
      <c r="X557" s="196">
        <f>IF(OR(W557="",A557="",NOT(ISNUMBER(W557)),W557&gt;A557),"",DATEDIF(W557,A557,"Y")&amp;" years, "&amp;DATEDIF(W557,A557,"YM")&amp;" months, "&amp;DATEDIF(W557,A557,"MD")&amp;" days")</f>
        <v/>
      </c>
      <c r="AR557" s="175">
        <f>IF($B557="","",TEXT($A557,"yyyymmdd")&amp;"_P"&amp;$C557&amp;"_C"&amp;$F557&amp;"_"&amp;TRIM(RIGHT(SUBSTITUTE(TRIM(SUBSTITUTE($M557,CHAR(160)," "))," ",REPT(" ",60)),60))&amp;IF($Q557="","","-"&amp;TRIM(RIGHT(SUBSTITUTE(TRIM(SUBSTITUTE($Q557,CHAR(160)," "))," ",REPT(" ",60)),60)))&amp;IF($U557="","","-"&amp;TRIM(RIGHT(SUBSTITUTE(TRIM(SUBSTITUTE($U557,CHAR(160)," "))," ",REPT(" ",60)),60)))&amp;".jpg")</f>
        <v/>
      </c>
    </row>
    <row r="558" ht="14" customHeight="1">
      <c r="O558" s="196">
        <f>_xlfn.LET(_xlpm.d,_xlfn.XLOOKUP(M558,'[1]Birth Dates'!$A:$A,'[1]Birth Dates'!$B:$B,"",0),IF(_xlpm.d=0,"",_xlpm.d))</f>
        <v/>
      </c>
      <c r="P558" s="196">
        <f>IF(OR(O558="",A558="",NOT(ISNUMBER(O558)),O558&gt;A558),"",DATEDIF(O558,A558,"Y")&amp;" years, "&amp;DATEDIF(O558,A558,"YM")&amp;" months, "&amp;DATEDIF(O558,A558,"MD")&amp;" days")</f>
        <v/>
      </c>
      <c r="S558" s="196">
        <f>_xlfn.LET(_xlpm.d,_xlfn.XLOOKUP(Q558,'[1]Birth Dates'!$A:$A,'[1]Birth Dates'!$B:$B,"",0),IF(_xlpm.d=0,"",_xlpm.d))</f>
        <v/>
      </c>
      <c r="T558" s="196">
        <f>IF(OR(S558="",A558="",NOT(ISNUMBER(S558)),S558&gt;A558),"",DATEDIF(S558,A558,"Y")&amp;" years, "&amp;DATEDIF(S558,A558,"YM")&amp;" months, "&amp;DATEDIF(S558,A558,"MD")&amp;" days")</f>
        <v/>
      </c>
      <c r="W558" s="196">
        <f>_xlfn.LET(_xlpm.d,_xlfn.XLOOKUP(U558,'[1]Birth Dates'!$A:$A,'[1]Birth Dates'!$B:$B,"",0),IF(_xlpm.d=0,"",_xlpm.d))</f>
        <v/>
      </c>
      <c r="X558" s="196">
        <f>IF(OR(W558="",A558="",NOT(ISNUMBER(W558)),W558&gt;A558),"",DATEDIF(W558,A558,"Y")&amp;" years, "&amp;DATEDIF(W558,A558,"YM")&amp;" months, "&amp;DATEDIF(W558,A558,"MD")&amp;" days")</f>
        <v/>
      </c>
      <c r="AR558" s="175">
        <f>IF($B558="","",TEXT($A558,"yyyymmdd")&amp;"_P"&amp;$C558&amp;"_C"&amp;$F558&amp;"_"&amp;TRIM(RIGHT(SUBSTITUTE(TRIM(SUBSTITUTE($M558,CHAR(160)," "))," ",REPT(" ",60)),60))&amp;IF($Q558="","","-"&amp;TRIM(RIGHT(SUBSTITUTE(TRIM(SUBSTITUTE($Q558,CHAR(160)," "))," ",REPT(" ",60)),60)))&amp;IF($U558="","","-"&amp;TRIM(RIGHT(SUBSTITUTE(TRIM(SUBSTITUTE($U558,CHAR(160)," "))," ",REPT(" ",60)),60)))&amp;".jpg")</f>
        <v/>
      </c>
    </row>
    <row r="559" ht="14" customHeight="1">
      <c r="O559" s="196">
        <f>_xlfn.LET(_xlpm.d,_xlfn.XLOOKUP(M559,'[1]Birth Dates'!$A:$A,'[1]Birth Dates'!$B:$B,"",0),IF(_xlpm.d=0,"",_xlpm.d))</f>
        <v/>
      </c>
      <c r="P559" s="196">
        <f>IF(OR(O559="",A559="",NOT(ISNUMBER(O559)),O559&gt;A559),"",DATEDIF(O559,A559,"Y")&amp;" years, "&amp;DATEDIF(O559,A559,"YM")&amp;" months, "&amp;DATEDIF(O559,A559,"MD")&amp;" days")</f>
        <v/>
      </c>
      <c r="S559" s="196">
        <f>_xlfn.LET(_xlpm.d,_xlfn.XLOOKUP(Q559,'[1]Birth Dates'!$A:$A,'[1]Birth Dates'!$B:$B,"",0),IF(_xlpm.d=0,"",_xlpm.d))</f>
        <v/>
      </c>
      <c r="T559" s="196">
        <f>IF(OR(S559="",A559="",NOT(ISNUMBER(S559)),S559&gt;A559),"",DATEDIF(S559,A559,"Y")&amp;" years, "&amp;DATEDIF(S559,A559,"YM")&amp;" months, "&amp;DATEDIF(S559,A559,"MD")&amp;" days")</f>
        <v/>
      </c>
      <c r="W559" s="196">
        <f>_xlfn.LET(_xlpm.d,_xlfn.XLOOKUP(U559,'[1]Birth Dates'!$A:$A,'[1]Birth Dates'!$B:$B,"",0),IF(_xlpm.d=0,"",_xlpm.d))</f>
        <v/>
      </c>
      <c r="X559" s="196">
        <f>IF(OR(W559="",A559="",NOT(ISNUMBER(W559)),W559&gt;A559),"",DATEDIF(W559,A559,"Y")&amp;" years, "&amp;DATEDIF(W559,A559,"YM")&amp;" months, "&amp;DATEDIF(W559,A559,"MD")&amp;" days")</f>
        <v/>
      </c>
      <c r="AR559" s="175">
        <f>IF($B559="","",TEXT($A559,"yyyymmdd")&amp;"_P"&amp;$C559&amp;"_C"&amp;$F559&amp;"_"&amp;TRIM(RIGHT(SUBSTITUTE(TRIM(SUBSTITUTE($M559,CHAR(160)," "))," ",REPT(" ",60)),60))&amp;IF($Q559="","","-"&amp;TRIM(RIGHT(SUBSTITUTE(TRIM(SUBSTITUTE($Q559,CHAR(160)," "))," ",REPT(" ",60)),60)))&amp;IF($U559="","","-"&amp;TRIM(RIGHT(SUBSTITUTE(TRIM(SUBSTITUTE($U559,CHAR(160)," "))," ",REPT(" ",60)),60)))&amp;".jpg")</f>
        <v/>
      </c>
    </row>
    <row r="560" ht="14" customHeight="1">
      <c r="O560" s="196">
        <f>_xlfn.LET(_xlpm.d,_xlfn.XLOOKUP(M560,'[1]Birth Dates'!$A:$A,'[1]Birth Dates'!$B:$B,"",0),IF(_xlpm.d=0,"",_xlpm.d))</f>
        <v/>
      </c>
      <c r="P560" s="196">
        <f>IF(OR(O560="",A560="",NOT(ISNUMBER(O560)),O560&gt;A560),"",DATEDIF(O560,A560,"Y")&amp;" years, "&amp;DATEDIF(O560,A560,"YM")&amp;" months, "&amp;DATEDIF(O560,A560,"MD")&amp;" days")</f>
        <v/>
      </c>
      <c r="S560" s="196">
        <f>_xlfn.LET(_xlpm.d,_xlfn.XLOOKUP(Q560,'[1]Birth Dates'!$A:$A,'[1]Birth Dates'!$B:$B,"",0),IF(_xlpm.d=0,"",_xlpm.d))</f>
        <v/>
      </c>
      <c r="T560" s="196">
        <f>IF(OR(S560="",A560="",NOT(ISNUMBER(S560)),S560&gt;A560),"",DATEDIF(S560,A560,"Y")&amp;" years, "&amp;DATEDIF(S560,A560,"YM")&amp;" months, "&amp;DATEDIF(S560,A560,"MD")&amp;" days")</f>
        <v/>
      </c>
      <c r="W560" s="196">
        <f>_xlfn.LET(_xlpm.d,_xlfn.XLOOKUP(U560,'[1]Birth Dates'!$A:$A,'[1]Birth Dates'!$B:$B,"",0),IF(_xlpm.d=0,"",_xlpm.d))</f>
        <v/>
      </c>
      <c r="X560" s="196">
        <f>IF(OR(W560="",A560="",NOT(ISNUMBER(W560)),W560&gt;A560),"",DATEDIF(W560,A560,"Y")&amp;" years, "&amp;DATEDIF(W560,A560,"YM")&amp;" months, "&amp;DATEDIF(W560,A560,"MD")&amp;" days")</f>
        <v/>
      </c>
      <c r="AR560" s="175">
        <f>IF($B560="","",TEXT($A560,"yyyymmdd")&amp;"_P"&amp;$C560&amp;"_C"&amp;$F560&amp;"_"&amp;TRIM(RIGHT(SUBSTITUTE(TRIM(SUBSTITUTE($M560,CHAR(160)," "))," ",REPT(" ",60)),60))&amp;IF($Q560="","","-"&amp;TRIM(RIGHT(SUBSTITUTE(TRIM(SUBSTITUTE($Q560,CHAR(160)," "))," ",REPT(" ",60)),60)))&amp;IF($U560="","","-"&amp;TRIM(RIGHT(SUBSTITUTE(TRIM(SUBSTITUTE($U560,CHAR(160)," "))," ",REPT(" ",60)),60)))&amp;".jpg")</f>
        <v/>
      </c>
    </row>
    <row r="561" ht="14" customHeight="1">
      <c r="O561" s="196">
        <f>_xlfn.LET(_xlpm.d,_xlfn.XLOOKUP(M561,'[1]Birth Dates'!$A:$A,'[1]Birth Dates'!$B:$B,"",0),IF(_xlpm.d=0,"",_xlpm.d))</f>
        <v/>
      </c>
      <c r="P561" s="196">
        <f>IF(OR(O561="",A561="",NOT(ISNUMBER(O561)),O561&gt;A561),"",DATEDIF(O561,A561,"Y")&amp;" years, "&amp;DATEDIF(O561,A561,"YM")&amp;" months, "&amp;DATEDIF(O561,A561,"MD")&amp;" days")</f>
        <v/>
      </c>
      <c r="S561" s="196">
        <f>_xlfn.LET(_xlpm.d,_xlfn.XLOOKUP(Q561,'[1]Birth Dates'!$A:$A,'[1]Birth Dates'!$B:$B,"",0),IF(_xlpm.d=0,"",_xlpm.d))</f>
        <v/>
      </c>
      <c r="T561" s="196">
        <f>IF(OR(S561="",A561="",NOT(ISNUMBER(S561)),S561&gt;A561),"",DATEDIF(S561,A561,"Y")&amp;" years, "&amp;DATEDIF(S561,A561,"YM")&amp;" months, "&amp;DATEDIF(S561,A561,"MD")&amp;" days")</f>
        <v/>
      </c>
      <c r="W561" s="196">
        <f>_xlfn.LET(_xlpm.d,_xlfn.XLOOKUP(U561,'[1]Birth Dates'!$A:$A,'[1]Birth Dates'!$B:$B,"",0),IF(_xlpm.d=0,"",_xlpm.d))</f>
        <v/>
      </c>
      <c r="X561" s="196">
        <f>IF(OR(W561="",A561="",NOT(ISNUMBER(W561)),W561&gt;A561),"",DATEDIF(W561,A561,"Y")&amp;" years, "&amp;DATEDIF(W561,A561,"YM")&amp;" months, "&amp;DATEDIF(W561,A561,"MD")&amp;" days")</f>
        <v/>
      </c>
      <c r="AR561" s="175">
        <f>IF($B561="","",TEXT($A561,"yyyymmdd")&amp;"_P"&amp;$C561&amp;"_C"&amp;$F561&amp;"_"&amp;TRIM(RIGHT(SUBSTITUTE(TRIM(SUBSTITUTE($M561,CHAR(160)," "))," ",REPT(" ",60)),60))&amp;IF($Q561="","","-"&amp;TRIM(RIGHT(SUBSTITUTE(TRIM(SUBSTITUTE($Q561,CHAR(160)," "))," ",REPT(" ",60)),60)))&amp;IF($U561="","","-"&amp;TRIM(RIGHT(SUBSTITUTE(TRIM(SUBSTITUTE($U561,CHAR(160)," "))," ",REPT(" ",60)),60)))&amp;".jpg")</f>
        <v/>
      </c>
    </row>
    <row r="562" ht="14" customHeight="1">
      <c r="O562" s="196">
        <f>_xlfn.LET(_xlpm.d,_xlfn.XLOOKUP(M562,'[1]Birth Dates'!$A:$A,'[1]Birth Dates'!$B:$B,"",0),IF(_xlpm.d=0,"",_xlpm.d))</f>
        <v/>
      </c>
      <c r="P562" s="196">
        <f>IF(OR(O562="",A562="",NOT(ISNUMBER(O562)),O562&gt;A562),"",DATEDIF(O562,A562,"Y")&amp;" years, "&amp;DATEDIF(O562,A562,"YM")&amp;" months, "&amp;DATEDIF(O562,A562,"MD")&amp;" days")</f>
        <v/>
      </c>
      <c r="S562" s="196">
        <f>_xlfn.LET(_xlpm.d,_xlfn.XLOOKUP(Q562,'[1]Birth Dates'!$A:$A,'[1]Birth Dates'!$B:$B,"",0),IF(_xlpm.d=0,"",_xlpm.d))</f>
        <v/>
      </c>
      <c r="T562" s="196">
        <f>IF(OR(S562="",A562="",NOT(ISNUMBER(S562)),S562&gt;A562),"",DATEDIF(S562,A562,"Y")&amp;" years, "&amp;DATEDIF(S562,A562,"YM")&amp;" months, "&amp;DATEDIF(S562,A562,"MD")&amp;" days")</f>
        <v/>
      </c>
      <c r="W562" s="196">
        <f>_xlfn.LET(_xlpm.d,_xlfn.XLOOKUP(U562,'[1]Birth Dates'!$A:$A,'[1]Birth Dates'!$B:$B,"",0),IF(_xlpm.d=0,"",_xlpm.d))</f>
        <v/>
      </c>
      <c r="X562" s="196">
        <f>IF(OR(W562="",A562="",NOT(ISNUMBER(W562)),W562&gt;A562),"",DATEDIF(W562,A562,"Y")&amp;" years, "&amp;DATEDIF(W562,A562,"YM")&amp;" months, "&amp;DATEDIF(W562,A562,"MD")&amp;" days")</f>
        <v/>
      </c>
      <c r="AR562" s="175">
        <f>IF($B562="","",TEXT($A562,"yyyymmdd")&amp;"_P"&amp;$C562&amp;"_C"&amp;$F562&amp;"_"&amp;TRIM(RIGHT(SUBSTITUTE(TRIM(SUBSTITUTE($M562,CHAR(160)," "))," ",REPT(" ",60)),60))&amp;IF($Q562="","","-"&amp;TRIM(RIGHT(SUBSTITUTE(TRIM(SUBSTITUTE($Q562,CHAR(160)," "))," ",REPT(" ",60)),60)))&amp;IF($U562="","","-"&amp;TRIM(RIGHT(SUBSTITUTE(TRIM(SUBSTITUTE($U562,CHAR(160)," "))," ",REPT(" ",60)),60)))&amp;".jpg")</f>
        <v/>
      </c>
    </row>
    <row r="563" ht="14" customHeight="1">
      <c r="O563" s="196">
        <f>_xlfn.LET(_xlpm.d,_xlfn.XLOOKUP(M563,'[1]Birth Dates'!$A:$A,'[1]Birth Dates'!$B:$B,"",0),IF(_xlpm.d=0,"",_xlpm.d))</f>
        <v/>
      </c>
      <c r="P563" s="196">
        <f>IF(OR(O563="",A563="",NOT(ISNUMBER(O563)),O563&gt;A563),"",DATEDIF(O563,A563,"Y")&amp;" years, "&amp;DATEDIF(O563,A563,"YM")&amp;" months, "&amp;DATEDIF(O563,A563,"MD")&amp;" days")</f>
        <v/>
      </c>
      <c r="S563" s="196">
        <f>_xlfn.LET(_xlpm.d,_xlfn.XLOOKUP(Q563,'[1]Birth Dates'!$A:$A,'[1]Birth Dates'!$B:$B,"",0),IF(_xlpm.d=0,"",_xlpm.d))</f>
        <v/>
      </c>
      <c r="T563" s="196">
        <f>IF(OR(S563="",A563="",NOT(ISNUMBER(S563)),S563&gt;A563),"",DATEDIF(S563,A563,"Y")&amp;" years, "&amp;DATEDIF(S563,A563,"YM")&amp;" months, "&amp;DATEDIF(S563,A563,"MD")&amp;" days")</f>
        <v/>
      </c>
      <c r="W563" s="196">
        <f>_xlfn.LET(_xlpm.d,_xlfn.XLOOKUP(U563,'[1]Birth Dates'!$A:$A,'[1]Birth Dates'!$B:$B,"",0),IF(_xlpm.d=0,"",_xlpm.d))</f>
        <v/>
      </c>
      <c r="X563" s="196">
        <f>IF(OR(W563="",A563="",NOT(ISNUMBER(W563)),W563&gt;A563),"",DATEDIF(W563,A563,"Y")&amp;" years, "&amp;DATEDIF(W563,A563,"YM")&amp;" months, "&amp;DATEDIF(W563,A563,"MD")&amp;" days")</f>
        <v/>
      </c>
      <c r="AR563" s="175">
        <f>IF($B563="","",TEXT($A563,"yyyymmdd")&amp;"_P"&amp;$C563&amp;"_C"&amp;$F563&amp;"_"&amp;TRIM(RIGHT(SUBSTITUTE(TRIM(SUBSTITUTE($M563,CHAR(160)," "))," ",REPT(" ",60)),60))&amp;IF($Q563="","","-"&amp;TRIM(RIGHT(SUBSTITUTE(TRIM(SUBSTITUTE($Q563,CHAR(160)," "))," ",REPT(" ",60)),60)))&amp;IF($U563="","","-"&amp;TRIM(RIGHT(SUBSTITUTE(TRIM(SUBSTITUTE($U563,CHAR(160)," "))," ",REPT(" ",60)),60)))&amp;".jpg")</f>
        <v/>
      </c>
    </row>
    <row r="564" ht="14" customHeight="1">
      <c r="O564" s="196">
        <f>_xlfn.LET(_xlpm.d,_xlfn.XLOOKUP(M564,'[1]Birth Dates'!$A:$A,'[1]Birth Dates'!$B:$B,"",0),IF(_xlpm.d=0,"",_xlpm.d))</f>
        <v/>
      </c>
      <c r="P564" s="196">
        <f>IF(OR(O564="",A564="",NOT(ISNUMBER(O564)),O564&gt;A564),"",DATEDIF(O564,A564,"Y")&amp;" years, "&amp;DATEDIF(O564,A564,"YM")&amp;" months, "&amp;DATEDIF(O564,A564,"MD")&amp;" days")</f>
        <v/>
      </c>
      <c r="S564" s="196">
        <f>_xlfn.LET(_xlpm.d,_xlfn.XLOOKUP(Q564,'[1]Birth Dates'!$A:$A,'[1]Birth Dates'!$B:$B,"",0),IF(_xlpm.d=0,"",_xlpm.d))</f>
        <v/>
      </c>
      <c r="T564" s="196">
        <f>IF(OR(S564="",A564="",NOT(ISNUMBER(S564)),S564&gt;A564),"",DATEDIF(S564,A564,"Y")&amp;" years, "&amp;DATEDIF(S564,A564,"YM")&amp;" months, "&amp;DATEDIF(S564,A564,"MD")&amp;" days")</f>
        <v/>
      </c>
      <c r="W564" s="196">
        <f>_xlfn.LET(_xlpm.d,_xlfn.XLOOKUP(U564,'[1]Birth Dates'!$A:$A,'[1]Birth Dates'!$B:$B,"",0),IF(_xlpm.d=0,"",_xlpm.d))</f>
        <v/>
      </c>
      <c r="X564" s="196">
        <f>IF(OR(W564="",A564="",NOT(ISNUMBER(W564)),W564&gt;A564),"",DATEDIF(W564,A564,"Y")&amp;" years, "&amp;DATEDIF(W564,A564,"YM")&amp;" months, "&amp;DATEDIF(W564,A564,"MD")&amp;" days")</f>
        <v/>
      </c>
      <c r="AR564" s="175">
        <f>IF($B564="","",TEXT($A564,"yyyymmdd")&amp;"_P"&amp;$C564&amp;"_C"&amp;$F564&amp;"_"&amp;TRIM(RIGHT(SUBSTITUTE(TRIM(SUBSTITUTE($M564,CHAR(160)," "))," ",REPT(" ",60)),60))&amp;IF($Q564="","","-"&amp;TRIM(RIGHT(SUBSTITUTE(TRIM(SUBSTITUTE($Q564,CHAR(160)," "))," ",REPT(" ",60)),60)))&amp;IF($U564="","","-"&amp;TRIM(RIGHT(SUBSTITUTE(TRIM(SUBSTITUTE($U564,CHAR(160)," "))," ",REPT(" ",60)),60)))&amp;".jpg")</f>
        <v/>
      </c>
    </row>
    <row r="565" ht="14" customHeight="1">
      <c r="O565" s="196">
        <f>_xlfn.LET(_xlpm.d,_xlfn.XLOOKUP(M565,'[1]Birth Dates'!$A:$A,'[1]Birth Dates'!$B:$B,"",0),IF(_xlpm.d=0,"",_xlpm.d))</f>
        <v/>
      </c>
      <c r="P565" s="196">
        <f>IF(OR(O565="",A565="",NOT(ISNUMBER(O565)),O565&gt;A565),"",DATEDIF(O565,A565,"Y")&amp;" years, "&amp;DATEDIF(O565,A565,"YM")&amp;" months, "&amp;DATEDIF(O565,A565,"MD")&amp;" days")</f>
        <v/>
      </c>
      <c r="S565" s="196">
        <f>_xlfn.LET(_xlpm.d,_xlfn.XLOOKUP(Q565,'[1]Birth Dates'!$A:$A,'[1]Birth Dates'!$B:$B,"",0),IF(_xlpm.d=0,"",_xlpm.d))</f>
        <v/>
      </c>
      <c r="T565" s="196">
        <f>IF(OR(S565="",A565="",NOT(ISNUMBER(S565)),S565&gt;A565),"",DATEDIF(S565,A565,"Y")&amp;" years, "&amp;DATEDIF(S565,A565,"YM")&amp;" months, "&amp;DATEDIF(S565,A565,"MD")&amp;" days")</f>
        <v/>
      </c>
      <c r="W565" s="196">
        <f>_xlfn.LET(_xlpm.d,_xlfn.XLOOKUP(U565,'[1]Birth Dates'!$A:$A,'[1]Birth Dates'!$B:$B,"",0),IF(_xlpm.d=0,"",_xlpm.d))</f>
        <v/>
      </c>
      <c r="X565" s="196">
        <f>IF(OR(W565="",A565="",NOT(ISNUMBER(W565)),W565&gt;A565),"",DATEDIF(W565,A565,"Y")&amp;" years, "&amp;DATEDIF(W565,A565,"YM")&amp;" months, "&amp;DATEDIF(W565,A565,"MD")&amp;" days")</f>
        <v/>
      </c>
      <c r="AR565" s="175">
        <f>IF($B565="","",TEXT($A565,"yyyymmdd")&amp;"_P"&amp;$C565&amp;"_C"&amp;$F565&amp;"_"&amp;TRIM(RIGHT(SUBSTITUTE(TRIM(SUBSTITUTE($M565,CHAR(160)," "))," ",REPT(" ",60)),60))&amp;IF($Q565="","","-"&amp;TRIM(RIGHT(SUBSTITUTE(TRIM(SUBSTITUTE($Q565,CHAR(160)," "))," ",REPT(" ",60)),60)))&amp;IF($U565="","","-"&amp;TRIM(RIGHT(SUBSTITUTE(TRIM(SUBSTITUTE($U565,CHAR(160)," "))," ",REPT(" ",60)),60)))&amp;".jpg")</f>
        <v/>
      </c>
    </row>
    <row r="566" ht="14" customHeight="1">
      <c r="O566" s="196">
        <f>_xlfn.LET(_xlpm.d,_xlfn.XLOOKUP(M566,'[1]Birth Dates'!$A:$A,'[1]Birth Dates'!$B:$B,"",0),IF(_xlpm.d=0,"",_xlpm.d))</f>
        <v/>
      </c>
      <c r="P566" s="196">
        <f>IF(OR(O566="",A566="",NOT(ISNUMBER(O566)),O566&gt;A566),"",DATEDIF(O566,A566,"Y")&amp;" years, "&amp;DATEDIF(O566,A566,"YM")&amp;" months, "&amp;DATEDIF(O566,A566,"MD")&amp;" days")</f>
        <v/>
      </c>
      <c r="S566" s="196">
        <f>_xlfn.LET(_xlpm.d,_xlfn.XLOOKUP(Q566,'[1]Birth Dates'!$A:$A,'[1]Birth Dates'!$B:$B,"",0),IF(_xlpm.d=0,"",_xlpm.d))</f>
        <v/>
      </c>
      <c r="T566" s="196">
        <f>IF(OR(S566="",A566="",NOT(ISNUMBER(S566)),S566&gt;A566),"",DATEDIF(S566,A566,"Y")&amp;" years, "&amp;DATEDIF(S566,A566,"YM")&amp;" months, "&amp;DATEDIF(S566,A566,"MD")&amp;" days")</f>
        <v/>
      </c>
      <c r="W566" s="196">
        <f>_xlfn.LET(_xlpm.d,_xlfn.XLOOKUP(U566,'[1]Birth Dates'!$A:$A,'[1]Birth Dates'!$B:$B,"",0),IF(_xlpm.d=0,"",_xlpm.d))</f>
        <v/>
      </c>
      <c r="X566" s="196">
        <f>IF(OR(W566="",A566="",NOT(ISNUMBER(W566)),W566&gt;A566),"",DATEDIF(W566,A566,"Y")&amp;" years, "&amp;DATEDIF(W566,A566,"YM")&amp;" months, "&amp;DATEDIF(W566,A566,"MD")&amp;" days")</f>
        <v/>
      </c>
      <c r="AR566" s="175">
        <f>IF($B566="","",TEXT($A566,"yyyymmdd")&amp;"_P"&amp;$C566&amp;"_C"&amp;$F566&amp;"_"&amp;TRIM(RIGHT(SUBSTITUTE(TRIM(SUBSTITUTE($M566,CHAR(160)," "))," ",REPT(" ",60)),60))&amp;IF($Q566="","","-"&amp;TRIM(RIGHT(SUBSTITUTE(TRIM(SUBSTITUTE($Q566,CHAR(160)," "))," ",REPT(" ",60)),60)))&amp;IF($U566="","","-"&amp;TRIM(RIGHT(SUBSTITUTE(TRIM(SUBSTITUTE($U566,CHAR(160)," "))," ",REPT(" ",60)),60)))&amp;".jpg")</f>
        <v/>
      </c>
    </row>
    <row r="567" ht="14" customHeight="1">
      <c r="O567" s="196">
        <f>_xlfn.LET(_xlpm.d,_xlfn.XLOOKUP(M567,'[1]Birth Dates'!$A:$A,'[1]Birth Dates'!$B:$B,"",0),IF(_xlpm.d=0,"",_xlpm.d))</f>
        <v/>
      </c>
      <c r="P567" s="196">
        <f>IF(OR(O567="",A567="",NOT(ISNUMBER(O567)),O567&gt;A567),"",DATEDIF(O567,A567,"Y")&amp;" years, "&amp;DATEDIF(O567,A567,"YM")&amp;" months, "&amp;DATEDIF(O567,A567,"MD")&amp;" days")</f>
        <v/>
      </c>
      <c r="S567" s="196">
        <f>_xlfn.LET(_xlpm.d,_xlfn.XLOOKUP(Q567,'[1]Birth Dates'!$A:$A,'[1]Birth Dates'!$B:$B,"",0),IF(_xlpm.d=0,"",_xlpm.d))</f>
        <v/>
      </c>
      <c r="T567" s="196">
        <f>IF(OR(S567="",A567="",NOT(ISNUMBER(S567)),S567&gt;A567),"",DATEDIF(S567,A567,"Y")&amp;" years, "&amp;DATEDIF(S567,A567,"YM")&amp;" months, "&amp;DATEDIF(S567,A567,"MD")&amp;" days")</f>
        <v/>
      </c>
      <c r="W567" s="196">
        <f>_xlfn.LET(_xlpm.d,_xlfn.XLOOKUP(U567,'[1]Birth Dates'!$A:$A,'[1]Birth Dates'!$B:$B,"",0),IF(_xlpm.d=0,"",_xlpm.d))</f>
        <v/>
      </c>
      <c r="X567" s="196">
        <f>IF(OR(W567="",A567="",NOT(ISNUMBER(W567)),W567&gt;A567),"",DATEDIF(W567,A567,"Y")&amp;" years, "&amp;DATEDIF(W567,A567,"YM")&amp;" months, "&amp;DATEDIF(W567,A567,"MD")&amp;" days")</f>
        <v/>
      </c>
      <c r="AR567" s="175">
        <f>IF($B567="","",TEXT($A567,"yyyymmdd")&amp;"_P"&amp;$C567&amp;"_C"&amp;$F567&amp;"_"&amp;TRIM(RIGHT(SUBSTITUTE(TRIM(SUBSTITUTE($M567,CHAR(160)," "))," ",REPT(" ",60)),60))&amp;IF($Q567="","","-"&amp;TRIM(RIGHT(SUBSTITUTE(TRIM(SUBSTITUTE($Q567,CHAR(160)," "))," ",REPT(" ",60)),60)))&amp;IF($U567="","","-"&amp;TRIM(RIGHT(SUBSTITUTE(TRIM(SUBSTITUTE($U567,CHAR(160)," "))," ",REPT(" ",60)),60)))&amp;".jpg")</f>
        <v/>
      </c>
    </row>
    <row r="568" ht="14" customHeight="1">
      <c r="O568" s="196">
        <f>_xlfn.LET(_xlpm.d,_xlfn.XLOOKUP(M568,'[1]Birth Dates'!$A:$A,'[1]Birth Dates'!$B:$B,"",0),IF(_xlpm.d=0,"",_xlpm.d))</f>
        <v/>
      </c>
      <c r="P568" s="196">
        <f>IF(OR(O568="",A568="",NOT(ISNUMBER(O568)),O568&gt;A568),"",DATEDIF(O568,A568,"Y")&amp;" years, "&amp;DATEDIF(O568,A568,"YM")&amp;" months, "&amp;DATEDIF(O568,A568,"MD")&amp;" days")</f>
        <v/>
      </c>
      <c r="S568" s="196">
        <f>_xlfn.LET(_xlpm.d,_xlfn.XLOOKUP(Q568,'[1]Birth Dates'!$A:$A,'[1]Birth Dates'!$B:$B,"",0),IF(_xlpm.d=0,"",_xlpm.d))</f>
        <v/>
      </c>
      <c r="T568" s="196">
        <f>IF(OR(S568="",A568="",NOT(ISNUMBER(S568)),S568&gt;A568),"",DATEDIF(S568,A568,"Y")&amp;" years, "&amp;DATEDIF(S568,A568,"YM")&amp;" months, "&amp;DATEDIF(S568,A568,"MD")&amp;" days")</f>
        <v/>
      </c>
      <c r="W568" s="196">
        <f>_xlfn.LET(_xlpm.d,_xlfn.XLOOKUP(U568,'[1]Birth Dates'!$A:$A,'[1]Birth Dates'!$B:$B,"",0),IF(_xlpm.d=0,"",_xlpm.d))</f>
        <v/>
      </c>
      <c r="X568" s="196">
        <f>IF(OR(W568="",A568="",NOT(ISNUMBER(W568)),W568&gt;A568),"",DATEDIF(W568,A568,"Y")&amp;" years, "&amp;DATEDIF(W568,A568,"YM")&amp;" months, "&amp;DATEDIF(W568,A568,"MD")&amp;" days")</f>
        <v/>
      </c>
      <c r="AR568" s="175">
        <f>IF($B568="","",TEXT($A568,"yyyymmdd")&amp;"_P"&amp;$C568&amp;"_C"&amp;$F568&amp;"_"&amp;TRIM(RIGHT(SUBSTITUTE(TRIM(SUBSTITUTE($M568,CHAR(160)," "))," ",REPT(" ",60)),60))&amp;IF($Q568="","","-"&amp;TRIM(RIGHT(SUBSTITUTE(TRIM(SUBSTITUTE($Q568,CHAR(160)," "))," ",REPT(" ",60)),60)))&amp;IF($U568="","","-"&amp;TRIM(RIGHT(SUBSTITUTE(TRIM(SUBSTITUTE($U568,CHAR(160)," "))," ",REPT(" ",60)),60)))&amp;".jpg")</f>
        <v/>
      </c>
    </row>
    <row r="569" ht="14" customHeight="1">
      <c r="O569" s="196">
        <f>_xlfn.LET(_xlpm.d,_xlfn.XLOOKUP(M569,'[1]Birth Dates'!$A:$A,'[1]Birth Dates'!$B:$B,"",0),IF(_xlpm.d=0,"",_xlpm.d))</f>
        <v/>
      </c>
      <c r="P569" s="196">
        <f>IF(OR(O569="",A569="",NOT(ISNUMBER(O569)),O569&gt;A569),"",DATEDIF(O569,A569,"Y")&amp;" years, "&amp;DATEDIF(O569,A569,"YM")&amp;" months, "&amp;DATEDIF(O569,A569,"MD")&amp;" days")</f>
        <v/>
      </c>
      <c r="S569" s="196">
        <f>_xlfn.LET(_xlpm.d,_xlfn.XLOOKUP(Q569,'[1]Birth Dates'!$A:$A,'[1]Birth Dates'!$B:$B,"",0),IF(_xlpm.d=0,"",_xlpm.d))</f>
        <v/>
      </c>
      <c r="T569" s="196">
        <f>IF(OR(S569="",A569="",NOT(ISNUMBER(S569)),S569&gt;A569),"",DATEDIF(S569,A569,"Y")&amp;" years, "&amp;DATEDIF(S569,A569,"YM")&amp;" months, "&amp;DATEDIF(S569,A569,"MD")&amp;" days")</f>
        <v/>
      </c>
      <c r="W569" s="196">
        <f>_xlfn.LET(_xlpm.d,_xlfn.XLOOKUP(U569,'[1]Birth Dates'!$A:$A,'[1]Birth Dates'!$B:$B,"",0),IF(_xlpm.d=0,"",_xlpm.d))</f>
        <v/>
      </c>
      <c r="X569" s="196">
        <f>IF(OR(W569="",A569="",NOT(ISNUMBER(W569)),W569&gt;A569),"",DATEDIF(W569,A569,"Y")&amp;" years, "&amp;DATEDIF(W569,A569,"YM")&amp;" months, "&amp;DATEDIF(W569,A569,"MD")&amp;" days")</f>
        <v/>
      </c>
      <c r="AR569" s="175">
        <f>IF($B569="","",TEXT($A569,"yyyymmdd")&amp;"_P"&amp;$C569&amp;"_C"&amp;$F569&amp;"_"&amp;TRIM(RIGHT(SUBSTITUTE(TRIM(SUBSTITUTE($M569,CHAR(160)," "))," ",REPT(" ",60)),60))&amp;IF($Q569="","","-"&amp;TRIM(RIGHT(SUBSTITUTE(TRIM(SUBSTITUTE($Q569,CHAR(160)," "))," ",REPT(" ",60)),60)))&amp;IF($U569="","","-"&amp;TRIM(RIGHT(SUBSTITUTE(TRIM(SUBSTITUTE($U569,CHAR(160)," "))," ",REPT(" ",60)),60)))&amp;".jpg")</f>
        <v/>
      </c>
    </row>
    <row r="570" ht="14" customHeight="1">
      <c r="O570" s="196">
        <f>_xlfn.LET(_xlpm.d,_xlfn.XLOOKUP(M570,'[1]Birth Dates'!$A:$A,'[1]Birth Dates'!$B:$B,"",0),IF(_xlpm.d=0,"",_xlpm.d))</f>
        <v/>
      </c>
      <c r="P570" s="196">
        <f>IF(OR(O570="",A570="",NOT(ISNUMBER(O570)),O570&gt;A570),"",DATEDIF(O570,A570,"Y")&amp;" years, "&amp;DATEDIF(O570,A570,"YM")&amp;" months, "&amp;DATEDIF(O570,A570,"MD")&amp;" days")</f>
        <v/>
      </c>
      <c r="S570" s="196">
        <f>_xlfn.LET(_xlpm.d,_xlfn.XLOOKUP(Q570,'[1]Birth Dates'!$A:$A,'[1]Birth Dates'!$B:$B,"",0),IF(_xlpm.d=0,"",_xlpm.d))</f>
        <v/>
      </c>
      <c r="T570" s="196">
        <f>IF(OR(S570="",A570="",NOT(ISNUMBER(S570)),S570&gt;A570),"",DATEDIF(S570,A570,"Y")&amp;" years, "&amp;DATEDIF(S570,A570,"YM")&amp;" months, "&amp;DATEDIF(S570,A570,"MD")&amp;" days")</f>
        <v/>
      </c>
      <c r="W570" s="196">
        <f>_xlfn.LET(_xlpm.d,_xlfn.XLOOKUP(U570,'[1]Birth Dates'!$A:$A,'[1]Birth Dates'!$B:$B,"",0),IF(_xlpm.d=0,"",_xlpm.d))</f>
        <v/>
      </c>
      <c r="X570" s="196">
        <f>IF(OR(W570="",A570="",NOT(ISNUMBER(W570)),W570&gt;A570),"",DATEDIF(W570,A570,"Y")&amp;" years, "&amp;DATEDIF(W570,A570,"YM")&amp;" months, "&amp;DATEDIF(W570,A570,"MD")&amp;" days")</f>
        <v/>
      </c>
      <c r="AR570" s="175">
        <f>IF($B570="","",TEXT($A570,"yyyymmdd")&amp;"_P"&amp;$C570&amp;"_C"&amp;$F570&amp;"_"&amp;TRIM(RIGHT(SUBSTITUTE(TRIM(SUBSTITUTE($M570,CHAR(160)," "))," ",REPT(" ",60)),60))&amp;IF($Q570="","","-"&amp;TRIM(RIGHT(SUBSTITUTE(TRIM(SUBSTITUTE($Q570,CHAR(160)," "))," ",REPT(" ",60)),60)))&amp;IF($U570="","","-"&amp;TRIM(RIGHT(SUBSTITUTE(TRIM(SUBSTITUTE($U570,CHAR(160)," "))," ",REPT(" ",60)),60)))&amp;".jpg")</f>
        <v/>
      </c>
    </row>
    <row r="571" ht="14" customHeight="1">
      <c r="O571" s="196">
        <f>_xlfn.LET(_xlpm.d,_xlfn.XLOOKUP(M571,'[1]Birth Dates'!$A:$A,'[1]Birth Dates'!$B:$B,"",0),IF(_xlpm.d=0,"",_xlpm.d))</f>
        <v/>
      </c>
      <c r="P571" s="196">
        <f>IF(OR(O571="",A571="",NOT(ISNUMBER(O571)),O571&gt;A571),"",DATEDIF(O571,A571,"Y")&amp;" years, "&amp;DATEDIF(O571,A571,"YM")&amp;" months, "&amp;DATEDIF(O571,A571,"MD")&amp;" days")</f>
        <v/>
      </c>
      <c r="S571" s="196">
        <f>_xlfn.LET(_xlpm.d,_xlfn.XLOOKUP(Q571,'[1]Birth Dates'!$A:$A,'[1]Birth Dates'!$B:$B,"",0),IF(_xlpm.d=0,"",_xlpm.d))</f>
        <v/>
      </c>
      <c r="T571" s="196">
        <f>IF(OR(S571="",A571="",NOT(ISNUMBER(S571)),S571&gt;A571),"",DATEDIF(S571,A571,"Y")&amp;" years, "&amp;DATEDIF(S571,A571,"YM")&amp;" months, "&amp;DATEDIF(S571,A571,"MD")&amp;" days")</f>
        <v/>
      </c>
      <c r="W571" s="196">
        <f>_xlfn.LET(_xlpm.d,_xlfn.XLOOKUP(U571,'[1]Birth Dates'!$A:$A,'[1]Birth Dates'!$B:$B,"",0),IF(_xlpm.d=0,"",_xlpm.d))</f>
        <v/>
      </c>
      <c r="X571" s="196">
        <f>IF(OR(W571="",A571="",NOT(ISNUMBER(W571)),W571&gt;A571),"",DATEDIF(W571,A571,"Y")&amp;" years, "&amp;DATEDIF(W571,A571,"YM")&amp;" months, "&amp;DATEDIF(W571,A571,"MD")&amp;" days")</f>
        <v/>
      </c>
      <c r="AR571" s="175">
        <f>IF($B571="","",TEXT($A571,"yyyymmdd")&amp;"_P"&amp;$C571&amp;"_C"&amp;$F571&amp;"_"&amp;TRIM(RIGHT(SUBSTITUTE(TRIM(SUBSTITUTE($M571,CHAR(160)," "))," ",REPT(" ",60)),60))&amp;IF($Q571="","","-"&amp;TRIM(RIGHT(SUBSTITUTE(TRIM(SUBSTITUTE($Q571,CHAR(160)," "))," ",REPT(" ",60)),60)))&amp;IF($U571="","","-"&amp;TRIM(RIGHT(SUBSTITUTE(TRIM(SUBSTITUTE($U571,CHAR(160)," "))," ",REPT(" ",60)),60)))&amp;".jpg")</f>
        <v/>
      </c>
    </row>
    <row r="572" ht="14" customHeight="1">
      <c r="O572" s="196">
        <f>_xlfn.LET(_xlpm.d,_xlfn.XLOOKUP(M572,'[1]Birth Dates'!$A:$A,'[1]Birth Dates'!$B:$B,"",0),IF(_xlpm.d=0,"",_xlpm.d))</f>
        <v/>
      </c>
      <c r="P572" s="196">
        <f>IF(OR(O572="",A572="",NOT(ISNUMBER(O572)),O572&gt;A572),"",DATEDIF(O572,A572,"Y")&amp;" years, "&amp;DATEDIF(O572,A572,"YM")&amp;" months, "&amp;DATEDIF(O572,A572,"MD")&amp;" days")</f>
        <v/>
      </c>
      <c r="S572" s="196">
        <f>_xlfn.LET(_xlpm.d,_xlfn.XLOOKUP(Q572,'[1]Birth Dates'!$A:$A,'[1]Birth Dates'!$B:$B,"",0),IF(_xlpm.d=0,"",_xlpm.d))</f>
        <v/>
      </c>
      <c r="T572" s="196">
        <f>IF(OR(S572="",A572="",NOT(ISNUMBER(S572)),S572&gt;A572),"",DATEDIF(S572,A572,"Y")&amp;" years, "&amp;DATEDIF(S572,A572,"YM")&amp;" months, "&amp;DATEDIF(S572,A572,"MD")&amp;" days")</f>
        <v/>
      </c>
      <c r="W572" s="196">
        <f>_xlfn.LET(_xlpm.d,_xlfn.XLOOKUP(U572,'[1]Birth Dates'!$A:$A,'[1]Birth Dates'!$B:$B,"",0),IF(_xlpm.d=0,"",_xlpm.d))</f>
        <v/>
      </c>
      <c r="X572" s="196">
        <f>IF(OR(W572="",A572="",NOT(ISNUMBER(W572)),W572&gt;A572),"",DATEDIF(W572,A572,"Y")&amp;" years, "&amp;DATEDIF(W572,A572,"YM")&amp;" months, "&amp;DATEDIF(W572,A572,"MD")&amp;" days")</f>
        <v/>
      </c>
      <c r="AR572" s="175">
        <f>IF($B572="","",TEXT($A572,"yyyymmdd")&amp;"_P"&amp;$C572&amp;"_C"&amp;$F572&amp;"_"&amp;TRIM(RIGHT(SUBSTITUTE(TRIM(SUBSTITUTE($M572,CHAR(160)," "))," ",REPT(" ",60)),60))&amp;IF($Q572="","","-"&amp;TRIM(RIGHT(SUBSTITUTE(TRIM(SUBSTITUTE($Q572,CHAR(160)," "))," ",REPT(" ",60)),60)))&amp;IF($U572="","","-"&amp;TRIM(RIGHT(SUBSTITUTE(TRIM(SUBSTITUTE($U572,CHAR(160)," "))," ",REPT(" ",60)),60)))&amp;".jpg")</f>
        <v/>
      </c>
    </row>
    <row r="573" ht="14" customHeight="1">
      <c r="O573" s="196">
        <f>_xlfn.LET(_xlpm.d,_xlfn.XLOOKUP(M573,'[1]Birth Dates'!$A:$A,'[1]Birth Dates'!$B:$B,"",0),IF(_xlpm.d=0,"",_xlpm.d))</f>
        <v/>
      </c>
      <c r="P573" s="196">
        <f>IF(OR(O573="",A573="",NOT(ISNUMBER(O573)),O573&gt;A573),"",DATEDIF(O573,A573,"Y")&amp;" years, "&amp;DATEDIF(O573,A573,"YM")&amp;" months, "&amp;DATEDIF(O573,A573,"MD")&amp;" days")</f>
        <v/>
      </c>
      <c r="S573" s="196">
        <f>_xlfn.LET(_xlpm.d,_xlfn.XLOOKUP(Q573,'[1]Birth Dates'!$A:$A,'[1]Birth Dates'!$B:$B,"",0),IF(_xlpm.d=0,"",_xlpm.d))</f>
        <v/>
      </c>
      <c r="T573" s="196">
        <f>IF(OR(S573="",A573="",NOT(ISNUMBER(S573)),S573&gt;A573),"",DATEDIF(S573,A573,"Y")&amp;" years, "&amp;DATEDIF(S573,A573,"YM")&amp;" months, "&amp;DATEDIF(S573,A573,"MD")&amp;" days")</f>
        <v/>
      </c>
      <c r="W573" s="196">
        <f>_xlfn.LET(_xlpm.d,_xlfn.XLOOKUP(U573,'[1]Birth Dates'!$A:$A,'[1]Birth Dates'!$B:$B,"",0),IF(_xlpm.d=0,"",_xlpm.d))</f>
        <v/>
      </c>
      <c r="X573" s="196">
        <f>IF(OR(W573="",A573="",NOT(ISNUMBER(W573)),W573&gt;A573),"",DATEDIF(W573,A573,"Y")&amp;" years, "&amp;DATEDIF(W573,A573,"YM")&amp;" months, "&amp;DATEDIF(W573,A573,"MD")&amp;" days")</f>
        <v/>
      </c>
      <c r="AR573" s="175">
        <f>IF($B573="","",TEXT($A573,"yyyymmdd")&amp;"_P"&amp;$C573&amp;"_C"&amp;$F573&amp;"_"&amp;TRIM(RIGHT(SUBSTITUTE(TRIM(SUBSTITUTE($M573,CHAR(160)," "))," ",REPT(" ",60)),60))&amp;IF($Q573="","","-"&amp;TRIM(RIGHT(SUBSTITUTE(TRIM(SUBSTITUTE($Q573,CHAR(160)," "))," ",REPT(" ",60)),60)))&amp;IF($U573="","","-"&amp;TRIM(RIGHT(SUBSTITUTE(TRIM(SUBSTITUTE($U573,CHAR(160)," "))," ",REPT(" ",60)),60)))&amp;".jpg")</f>
        <v/>
      </c>
    </row>
    <row r="574" ht="14" customHeight="1">
      <c r="O574" s="196">
        <f>_xlfn.LET(_xlpm.d,_xlfn.XLOOKUP(M574,'[1]Birth Dates'!$A:$A,'[1]Birth Dates'!$B:$B,"",0),IF(_xlpm.d=0,"",_xlpm.d))</f>
        <v/>
      </c>
      <c r="P574" s="196">
        <f>IF(OR(O574="",A574="",NOT(ISNUMBER(O574)),O574&gt;A574),"",DATEDIF(O574,A574,"Y")&amp;" years, "&amp;DATEDIF(O574,A574,"YM")&amp;" months, "&amp;DATEDIF(O574,A574,"MD")&amp;" days")</f>
        <v/>
      </c>
      <c r="S574" s="196">
        <f>_xlfn.LET(_xlpm.d,_xlfn.XLOOKUP(Q574,'[1]Birth Dates'!$A:$A,'[1]Birth Dates'!$B:$B,"",0),IF(_xlpm.d=0,"",_xlpm.d))</f>
        <v/>
      </c>
      <c r="T574" s="196">
        <f>IF(OR(S574="",A574="",NOT(ISNUMBER(S574)),S574&gt;A574),"",DATEDIF(S574,A574,"Y")&amp;" years, "&amp;DATEDIF(S574,A574,"YM")&amp;" months, "&amp;DATEDIF(S574,A574,"MD")&amp;" days")</f>
        <v/>
      </c>
      <c r="W574" s="196">
        <f>_xlfn.LET(_xlpm.d,_xlfn.XLOOKUP(U574,'[1]Birth Dates'!$A:$A,'[1]Birth Dates'!$B:$B,"",0),IF(_xlpm.d=0,"",_xlpm.d))</f>
        <v/>
      </c>
      <c r="X574" s="196">
        <f>IF(OR(W574="",A574="",NOT(ISNUMBER(W574)),W574&gt;A574),"",DATEDIF(W574,A574,"Y")&amp;" years, "&amp;DATEDIF(W574,A574,"YM")&amp;" months, "&amp;DATEDIF(W574,A574,"MD")&amp;" days")</f>
        <v/>
      </c>
      <c r="AR574" s="175">
        <f>IF($B574="","",TEXT($A574,"yyyymmdd")&amp;"_P"&amp;$C574&amp;"_C"&amp;$F574&amp;"_"&amp;TRIM(RIGHT(SUBSTITUTE(TRIM(SUBSTITUTE($M574,CHAR(160)," "))," ",REPT(" ",60)),60))&amp;IF($Q574="","","-"&amp;TRIM(RIGHT(SUBSTITUTE(TRIM(SUBSTITUTE($Q574,CHAR(160)," "))," ",REPT(" ",60)),60)))&amp;IF($U574="","","-"&amp;TRIM(RIGHT(SUBSTITUTE(TRIM(SUBSTITUTE($U574,CHAR(160)," "))," ",REPT(" ",60)),60)))&amp;".jpg")</f>
        <v/>
      </c>
    </row>
    <row r="575" ht="14" customHeight="1">
      <c r="O575" s="196">
        <f>_xlfn.LET(_xlpm.d,_xlfn.XLOOKUP(M575,'[1]Birth Dates'!$A:$A,'[1]Birth Dates'!$B:$B,"",0),IF(_xlpm.d=0,"",_xlpm.d))</f>
        <v/>
      </c>
      <c r="P575" s="196">
        <f>IF(OR(O575="",A575="",NOT(ISNUMBER(O575)),O575&gt;A575),"",DATEDIF(O575,A575,"Y")&amp;" years, "&amp;DATEDIF(O575,A575,"YM")&amp;" months, "&amp;DATEDIF(O575,A575,"MD")&amp;" days")</f>
        <v/>
      </c>
      <c r="S575" s="196">
        <f>_xlfn.LET(_xlpm.d,_xlfn.XLOOKUP(Q575,'[1]Birth Dates'!$A:$A,'[1]Birth Dates'!$B:$B,"",0),IF(_xlpm.d=0,"",_xlpm.d))</f>
        <v/>
      </c>
      <c r="T575" s="196">
        <f>IF(OR(S575="",A575="",NOT(ISNUMBER(S575)),S575&gt;A575),"",DATEDIF(S575,A575,"Y")&amp;" years, "&amp;DATEDIF(S575,A575,"YM")&amp;" months, "&amp;DATEDIF(S575,A575,"MD")&amp;" days")</f>
        <v/>
      </c>
      <c r="W575" s="196">
        <f>_xlfn.LET(_xlpm.d,_xlfn.XLOOKUP(U575,'[1]Birth Dates'!$A:$A,'[1]Birth Dates'!$B:$B,"",0),IF(_xlpm.d=0,"",_xlpm.d))</f>
        <v/>
      </c>
      <c r="X575" s="196">
        <f>IF(OR(W575="",A575="",NOT(ISNUMBER(W575)),W575&gt;A575),"",DATEDIF(W575,A575,"Y")&amp;" years, "&amp;DATEDIF(W575,A575,"YM")&amp;" months, "&amp;DATEDIF(W575,A575,"MD")&amp;" days")</f>
        <v/>
      </c>
      <c r="AR575" s="175">
        <f>IF($B575="","",TEXT($A575,"yyyymmdd")&amp;"_P"&amp;$C575&amp;"_C"&amp;$F575&amp;"_"&amp;TRIM(RIGHT(SUBSTITUTE(TRIM(SUBSTITUTE($M575,CHAR(160)," "))," ",REPT(" ",60)),60))&amp;IF($Q575="","","-"&amp;TRIM(RIGHT(SUBSTITUTE(TRIM(SUBSTITUTE($Q575,CHAR(160)," "))," ",REPT(" ",60)),60)))&amp;IF($U575="","","-"&amp;TRIM(RIGHT(SUBSTITUTE(TRIM(SUBSTITUTE($U575,CHAR(160)," "))," ",REPT(" ",60)),60)))&amp;".jpg")</f>
        <v/>
      </c>
    </row>
    <row r="576" ht="14" customHeight="1">
      <c r="O576" s="196">
        <f>_xlfn.LET(_xlpm.d,_xlfn.XLOOKUP(M576,'[1]Birth Dates'!$A:$A,'[1]Birth Dates'!$B:$B,"",0),IF(_xlpm.d=0,"",_xlpm.d))</f>
        <v/>
      </c>
      <c r="P576" s="196">
        <f>IF(OR(O576="",A576="",NOT(ISNUMBER(O576)),O576&gt;A576),"",DATEDIF(O576,A576,"Y")&amp;" years, "&amp;DATEDIF(O576,A576,"YM")&amp;" months, "&amp;DATEDIF(O576,A576,"MD")&amp;" days")</f>
        <v/>
      </c>
      <c r="S576" s="196">
        <f>_xlfn.LET(_xlpm.d,_xlfn.XLOOKUP(Q576,'[1]Birth Dates'!$A:$A,'[1]Birth Dates'!$B:$B,"",0),IF(_xlpm.d=0,"",_xlpm.d))</f>
        <v/>
      </c>
      <c r="T576" s="196">
        <f>IF(OR(S576="",A576="",NOT(ISNUMBER(S576)),S576&gt;A576),"",DATEDIF(S576,A576,"Y")&amp;" years, "&amp;DATEDIF(S576,A576,"YM")&amp;" months, "&amp;DATEDIF(S576,A576,"MD")&amp;" days")</f>
        <v/>
      </c>
      <c r="W576" s="196">
        <f>_xlfn.LET(_xlpm.d,_xlfn.XLOOKUP(U576,'[1]Birth Dates'!$A:$A,'[1]Birth Dates'!$B:$B,"",0),IF(_xlpm.d=0,"",_xlpm.d))</f>
        <v/>
      </c>
      <c r="X576" s="196">
        <f>IF(OR(W576="",A576="",NOT(ISNUMBER(W576)),W576&gt;A576),"",DATEDIF(W576,A576,"Y")&amp;" years, "&amp;DATEDIF(W576,A576,"YM")&amp;" months, "&amp;DATEDIF(W576,A576,"MD")&amp;" days")</f>
        <v/>
      </c>
      <c r="AR576" s="175">
        <f>IF($B576="","",TEXT($A576,"yyyymmdd")&amp;"_P"&amp;$C576&amp;"_C"&amp;$F576&amp;"_"&amp;TRIM(RIGHT(SUBSTITUTE(TRIM(SUBSTITUTE($M576,CHAR(160)," "))," ",REPT(" ",60)),60))&amp;IF($Q576="","","-"&amp;TRIM(RIGHT(SUBSTITUTE(TRIM(SUBSTITUTE($Q576,CHAR(160)," "))," ",REPT(" ",60)),60)))&amp;IF($U576="","","-"&amp;TRIM(RIGHT(SUBSTITUTE(TRIM(SUBSTITUTE($U576,CHAR(160)," "))," ",REPT(" ",60)),60)))&amp;".jpg")</f>
        <v/>
      </c>
    </row>
    <row r="577" ht="14" customHeight="1">
      <c r="O577" s="196">
        <f>_xlfn.LET(_xlpm.d,_xlfn.XLOOKUP(M577,'[1]Birth Dates'!$A:$A,'[1]Birth Dates'!$B:$B,"",0),IF(_xlpm.d=0,"",_xlpm.d))</f>
        <v/>
      </c>
      <c r="P577" s="196">
        <f>IF(OR(O577="",A577="",NOT(ISNUMBER(O577)),O577&gt;A577),"",DATEDIF(O577,A577,"Y")&amp;" years, "&amp;DATEDIF(O577,A577,"YM")&amp;" months, "&amp;DATEDIF(O577,A577,"MD")&amp;" days")</f>
        <v/>
      </c>
      <c r="S577" s="196">
        <f>_xlfn.LET(_xlpm.d,_xlfn.XLOOKUP(Q577,'[1]Birth Dates'!$A:$A,'[1]Birth Dates'!$B:$B,"",0),IF(_xlpm.d=0,"",_xlpm.d))</f>
        <v/>
      </c>
      <c r="T577" s="196">
        <f>IF(OR(S577="",A577="",NOT(ISNUMBER(S577)),S577&gt;A577),"",DATEDIF(S577,A577,"Y")&amp;" years, "&amp;DATEDIF(S577,A577,"YM")&amp;" months, "&amp;DATEDIF(S577,A577,"MD")&amp;" days")</f>
        <v/>
      </c>
      <c r="W577" s="196">
        <f>_xlfn.LET(_xlpm.d,_xlfn.XLOOKUP(U577,'[1]Birth Dates'!$A:$A,'[1]Birth Dates'!$B:$B,"",0),IF(_xlpm.d=0,"",_xlpm.d))</f>
        <v/>
      </c>
      <c r="X577" s="196">
        <f>IF(OR(W577="",A577="",NOT(ISNUMBER(W577)),W577&gt;A577),"",DATEDIF(W577,A577,"Y")&amp;" years, "&amp;DATEDIF(W577,A577,"YM")&amp;" months, "&amp;DATEDIF(W577,A577,"MD")&amp;" days")</f>
        <v/>
      </c>
      <c r="AR577" s="175">
        <f>IF($B577="","",TEXT($A577,"yyyymmdd")&amp;"_P"&amp;$C577&amp;"_C"&amp;$F577&amp;"_"&amp;TRIM(RIGHT(SUBSTITUTE(TRIM(SUBSTITUTE($M577,CHAR(160)," "))," ",REPT(" ",60)),60))&amp;IF($Q577="","","-"&amp;TRIM(RIGHT(SUBSTITUTE(TRIM(SUBSTITUTE($Q577,CHAR(160)," "))," ",REPT(" ",60)),60)))&amp;IF($U577="","","-"&amp;TRIM(RIGHT(SUBSTITUTE(TRIM(SUBSTITUTE($U577,CHAR(160)," "))," ",REPT(" ",60)),60)))&amp;".jpg")</f>
        <v/>
      </c>
    </row>
    <row r="578" ht="14" customHeight="1">
      <c r="O578" s="196">
        <f>_xlfn.LET(_xlpm.d,_xlfn.XLOOKUP(M578,'[1]Birth Dates'!$A:$A,'[1]Birth Dates'!$B:$B,"",0),IF(_xlpm.d=0,"",_xlpm.d))</f>
        <v/>
      </c>
      <c r="P578" s="196">
        <f>IF(OR(O578="",A578="",NOT(ISNUMBER(O578)),O578&gt;A578),"",DATEDIF(O578,A578,"Y")&amp;" years, "&amp;DATEDIF(O578,A578,"YM")&amp;" months, "&amp;DATEDIF(O578,A578,"MD")&amp;" days")</f>
        <v/>
      </c>
      <c r="S578" s="196">
        <f>_xlfn.LET(_xlpm.d,_xlfn.XLOOKUP(Q578,'[1]Birth Dates'!$A:$A,'[1]Birth Dates'!$B:$B,"",0),IF(_xlpm.d=0,"",_xlpm.d))</f>
        <v/>
      </c>
      <c r="T578" s="196">
        <f>IF(OR(S578="",A578="",NOT(ISNUMBER(S578)),S578&gt;A578),"",DATEDIF(S578,A578,"Y")&amp;" years, "&amp;DATEDIF(S578,A578,"YM")&amp;" months, "&amp;DATEDIF(S578,A578,"MD")&amp;" days")</f>
        <v/>
      </c>
      <c r="W578" s="196">
        <f>_xlfn.LET(_xlpm.d,_xlfn.XLOOKUP(U578,'[1]Birth Dates'!$A:$A,'[1]Birth Dates'!$B:$B,"",0),IF(_xlpm.d=0,"",_xlpm.d))</f>
        <v/>
      </c>
      <c r="X578" s="196">
        <f>IF(OR(W578="",A578="",NOT(ISNUMBER(W578)),W578&gt;A578),"",DATEDIF(W578,A578,"Y")&amp;" years, "&amp;DATEDIF(W578,A578,"YM")&amp;" months, "&amp;DATEDIF(W578,A578,"MD")&amp;" days")</f>
        <v/>
      </c>
      <c r="AR578" s="175">
        <f>IF($B578="","",TEXT($A578,"yyyymmdd")&amp;"_P"&amp;$C578&amp;"_C"&amp;$F578&amp;"_"&amp;TRIM(RIGHT(SUBSTITUTE(TRIM(SUBSTITUTE($M578,CHAR(160)," "))," ",REPT(" ",60)),60))&amp;IF($Q578="","","-"&amp;TRIM(RIGHT(SUBSTITUTE(TRIM(SUBSTITUTE($Q578,CHAR(160)," "))," ",REPT(" ",60)),60)))&amp;IF($U578="","","-"&amp;TRIM(RIGHT(SUBSTITUTE(TRIM(SUBSTITUTE($U578,CHAR(160)," "))," ",REPT(" ",60)),60)))&amp;".jpg")</f>
        <v/>
      </c>
    </row>
    <row r="579" ht="14" customHeight="1">
      <c r="O579" s="196">
        <f>_xlfn.LET(_xlpm.d,_xlfn.XLOOKUP(M579,'[1]Birth Dates'!$A:$A,'[1]Birth Dates'!$B:$B,"",0),IF(_xlpm.d=0,"",_xlpm.d))</f>
        <v/>
      </c>
      <c r="P579" s="196">
        <f>IF(OR(O579="",A579="",NOT(ISNUMBER(O579)),O579&gt;A579),"",DATEDIF(O579,A579,"Y")&amp;" years, "&amp;DATEDIF(O579,A579,"YM")&amp;" months, "&amp;DATEDIF(O579,A579,"MD")&amp;" days")</f>
        <v/>
      </c>
      <c r="S579" s="196">
        <f>_xlfn.LET(_xlpm.d,_xlfn.XLOOKUP(Q579,'[1]Birth Dates'!$A:$A,'[1]Birth Dates'!$B:$B,"",0),IF(_xlpm.d=0,"",_xlpm.d))</f>
        <v/>
      </c>
      <c r="T579" s="196">
        <f>IF(OR(S579="",A579="",NOT(ISNUMBER(S579)),S579&gt;A579),"",DATEDIF(S579,A579,"Y")&amp;" years, "&amp;DATEDIF(S579,A579,"YM")&amp;" months, "&amp;DATEDIF(S579,A579,"MD")&amp;" days")</f>
        <v/>
      </c>
      <c r="W579" s="196">
        <f>_xlfn.LET(_xlpm.d,_xlfn.XLOOKUP(U579,'[1]Birth Dates'!$A:$A,'[1]Birth Dates'!$B:$B,"",0),IF(_xlpm.d=0,"",_xlpm.d))</f>
        <v/>
      </c>
      <c r="X579" s="196">
        <f>IF(OR(W579="",A579="",NOT(ISNUMBER(W579)),W579&gt;A579),"",DATEDIF(W579,A579,"Y")&amp;" years, "&amp;DATEDIF(W579,A579,"YM")&amp;" months, "&amp;DATEDIF(W579,A579,"MD")&amp;" days")</f>
        <v/>
      </c>
      <c r="AR579" s="175">
        <f>IF($B579="","",TEXT($A579,"yyyymmdd")&amp;"_P"&amp;$C579&amp;"_C"&amp;$F579&amp;"_"&amp;TRIM(RIGHT(SUBSTITUTE(TRIM(SUBSTITUTE($M579,CHAR(160)," "))," ",REPT(" ",60)),60))&amp;IF($Q579="","","-"&amp;TRIM(RIGHT(SUBSTITUTE(TRIM(SUBSTITUTE($Q579,CHAR(160)," "))," ",REPT(" ",60)),60)))&amp;IF($U579="","","-"&amp;TRIM(RIGHT(SUBSTITUTE(TRIM(SUBSTITUTE($U579,CHAR(160)," "))," ",REPT(" ",60)),60)))&amp;".jpg")</f>
        <v/>
      </c>
    </row>
    <row r="580" ht="14" customHeight="1">
      <c r="O580" s="196">
        <f>_xlfn.LET(_xlpm.d,_xlfn.XLOOKUP(M580,'[1]Birth Dates'!$A:$A,'[1]Birth Dates'!$B:$B,"",0),IF(_xlpm.d=0,"",_xlpm.d))</f>
        <v/>
      </c>
      <c r="P580" s="196">
        <f>IF(OR(O580="",A580="",NOT(ISNUMBER(O580)),O580&gt;A580),"",DATEDIF(O580,A580,"Y")&amp;" years, "&amp;DATEDIF(O580,A580,"YM")&amp;" months, "&amp;DATEDIF(O580,A580,"MD")&amp;" days")</f>
        <v/>
      </c>
      <c r="S580" s="196">
        <f>_xlfn.LET(_xlpm.d,_xlfn.XLOOKUP(Q580,'[1]Birth Dates'!$A:$A,'[1]Birth Dates'!$B:$B,"",0),IF(_xlpm.d=0,"",_xlpm.d))</f>
        <v/>
      </c>
      <c r="T580" s="196">
        <f>IF(OR(S580="",A580="",NOT(ISNUMBER(S580)),S580&gt;A580),"",DATEDIF(S580,A580,"Y")&amp;" years, "&amp;DATEDIF(S580,A580,"YM")&amp;" months, "&amp;DATEDIF(S580,A580,"MD")&amp;" days")</f>
        <v/>
      </c>
      <c r="W580" s="196">
        <f>_xlfn.LET(_xlpm.d,_xlfn.XLOOKUP(U580,'[1]Birth Dates'!$A:$A,'[1]Birth Dates'!$B:$B,"",0),IF(_xlpm.d=0,"",_xlpm.d))</f>
        <v/>
      </c>
      <c r="X580" s="196">
        <f>IF(OR(W580="",A580="",NOT(ISNUMBER(W580)),W580&gt;A580),"",DATEDIF(W580,A580,"Y")&amp;" years, "&amp;DATEDIF(W580,A580,"YM")&amp;" months, "&amp;DATEDIF(W580,A580,"MD")&amp;" days")</f>
        <v/>
      </c>
      <c r="AR580" s="175">
        <f>IF($B580="","",TEXT($A580,"yyyymmdd")&amp;"_P"&amp;$C580&amp;"_C"&amp;$F580&amp;"_"&amp;TRIM(RIGHT(SUBSTITUTE(TRIM(SUBSTITUTE($M580,CHAR(160)," "))," ",REPT(" ",60)),60))&amp;IF($Q580="","","-"&amp;TRIM(RIGHT(SUBSTITUTE(TRIM(SUBSTITUTE($Q580,CHAR(160)," "))," ",REPT(" ",60)),60)))&amp;IF($U580="","","-"&amp;TRIM(RIGHT(SUBSTITUTE(TRIM(SUBSTITUTE($U580,CHAR(160)," "))," ",REPT(" ",60)),60)))&amp;".jpg")</f>
        <v/>
      </c>
    </row>
    <row r="581" ht="14" customHeight="1">
      <c r="O581" s="196">
        <f>_xlfn.LET(_xlpm.d,_xlfn.XLOOKUP(M581,'[1]Birth Dates'!$A:$A,'[1]Birth Dates'!$B:$B,"",0),IF(_xlpm.d=0,"",_xlpm.d))</f>
        <v/>
      </c>
      <c r="P581" s="196">
        <f>IF(OR(O581="",A581="",NOT(ISNUMBER(O581)),O581&gt;A581),"",DATEDIF(O581,A581,"Y")&amp;" years, "&amp;DATEDIF(O581,A581,"YM")&amp;" months, "&amp;DATEDIF(O581,A581,"MD")&amp;" days")</f>
        <v/>
      </c>
      <c r="S581" s="196">
        <f>_xlfn.LET(_xlpm.d,_xlfn.XLOOKUP(Q581,'[1]Birth Dates'!$A:$A,'[1]Birth Dates'!$B:$B,"",0),IF(_xlpm.d=0,"",_xlpm.d))</f>
        <v/>
      </c>
      <c r="T581" s="196">
        <f>IF(OR(S581="",A581="",NOT(ISNUMBER(S581)),S581&gt;A581),"",DATEDIF(S581,A581,"Y")&amp;" years, "&amp;DATEDIF(S581,A581,"YM")&amp;" months, "&amp;DATEDIF(S581,A581,"MD")&amp;" days")</f>
        <v/>
      </c>
      <c r="W581" s="196">
        <f>_xlfn.LET(_xlpm.d,_xlfn.XLOOKUP(U581,'[1]Birth Dates'!$A:$A,'[1]Birth Dates'!$B:$B,"",0),IF(_xlpm.d=0,"",_xlpm.d))</f>
        <v/>
      </c>
      <c r="X581" s="196">
        <f>IF(OR(W581="",A581="",NOT(ISNUMBER(W581)),W581&gt;A581),"",DATEDIF(W581,A581,"Y")&amp;" years, "&amp;DATEDIF(W581,A581,"YM")&amp;" months, "&amp;DATEDIF(W581,A581,"MD")&amp;" days")</f>
        <v/>
      </c>
      <c r="AR581" s="175">
        <f>IF($B581="","",TEXT($A581,"yyyymmdd")&amp;"_P"&amp;$C581&amp;"_C"&amp;$F581&amp;"_"&amp;TRIM(RIGHT(SUBSTITUTE(TRIM(SUBSTITUTE($M581,CHAR(160)," "))," ",REPT(" ",60)),60))&amp;IF($Q581="","","-"&amp;TRIM(RIGHT(SUBSTITUTE(TRIM(SUBSTITUTE($Q581,CHAR(160)," "))," ",REPT(" ",60)),60)))&amp;IF($U581="","","-"&amp;TRIM(RIGHT(SUBSTITUTE(TRIM(SUBSTITUTE($U581,CHAR(160)," "))," ",REPT(" ",60)),60)))&amp;".jpg")</f>
        <v/>
      </c>
    </row>
    <row r="582" ht="14" customHeight="1">
      <c r="O582" s="196">
        <f>_xlfn.LET(_xlpm.d,_xlfn.XLOOKUP(M582,'[1]Birth Dates'!$A:$A,'[1]Birth Dates'!$B:$B,"",0),IF(_xlpm.d=0,"",_xlpm.d))</f>
        <v/>
      </c>
      <c r="P582" s="196">
        <f>IF(OR(O582="",A582="",NOT(ISNUMBER(O582)),O582&gt;A582),"",DATEDIF(O582,A582,"Y")&amp;" years, "&amp;DATEDIF(O582,A582,"YM")&amp;" months, "&amp;DATEDIF(O582,A582,"MD")&amp;" days")</f>
        <v/>
      </c>
      <c r="S582" s="196">
        <f>_xlfn.LET(_xlpm.d,_xlfn.XLOOKUP(Q582,'[1]Birth Dates'!$A:$A,'[1]Birth Dates'!$B:$B,"",0),IF(_xlpm.d=0,"",_xlpm.d))</f>
        <v/>
      </c>
      <c r="T582" s="196">
        <f>IF(OR(S582="",A582="",NOT(ISNUMBER(S582)),S582&gt;A582),"",DATEDIF(S582,A582,"Y")&amp;" years, "&amp;DATEDIF(S582,A582,"YM")&amp;" months, "&amp;DATEDIF(S582,A582,"MD")&amp;" days")</f>
        <v/>
      </c>
      <c r="W582" s="196">
        <f>_xlfn.LET(_xlpm.d,_xlfn.XLOOKUP(U582,'[1]Birth Dates'!$A:$A,'[1]Birth Dates'!$B:$B,"",0),IF(_xlpm.d=0,"",_xlpm.d))</f>
        <v/>
      </c>
      <c r="X582" s="196">
        <f>IF(OR(W582="",A582="",NOT(ISNUMBER(W582)),W582&gt;A582),"",DATEDIF(W582,A582,"Y")&amp;" years, "&amp;DATEDIF(W582,A582,"YM")&amp;" months, "&amp;DATEDIF(W582,A582,"MD")&amp;" days")</f>
        <v/>
      </c>
      <c r="AR582" s="175">
        <f>IF($B582="","",TEXT($A582,"yyyymmdd")&amp;"_P"&amp;$C582&amp;"_C"&amp;$F582&amp;"_"&amp;TRIM(RIGHT(SUBSTITUTE(TRIM(SUBSTITUTE($M582,CHAR(160)," "))," ",REPT(" ",60)),60))&amp;IF($Q582="","","-"&amp;TRIM(RIGHT(SUBSTITUTE(TRIM(SUBSTITUTE($Q582,CHAR(160)," "))," ",REPT(" ",60)),60)))&amp;IF($U582="","","-"&amp;TRIM(RIGHT(SUBSTITUTE(TRIM(SUBSTITUTE($U582,CHAR(160)," "))," ",REPT(" ",60)),60)))&amp;".jpg")</f>
        <v/>
      </c>
    </row>
    <row r="583" ht="14" customHeight="1">
      <c r="O583" s="196">
        <f>_xlfn.LET(_xlpm.d,_xlfn.XLOOKUP(M583,'[1]Birth Dates'!$A:$A,'[1]Birth Dates'!$B:$B,"",0),IF(_xlpm.d=0,"",_xlpm.d))</f>
        <v/>
      </c>
      <c r="P583" s="196">
        <f>IF(OR(O583="",A583="",NOT(ISNUMBER(O583)),O583&gt;A583),"",DATEDIF(O583,A583,"Y")&amp;" years, "&amp;DATEDIF(O583,A583,"YM")&amp;" months, "&amp;DATEDIF(O583,A583,"MD")&amp;" days")</f>
        <v/>
      </c>
      <c r="S583" s="196">
        <f>_xlfn.LET(_xlpm.d,_xlfn.XLOOKUP(Q583,'[1]Birth Dates'!$A:$A,'[1]Birth Dates'!$B:$B,"",0),IF(_xlpm.d=0,"",_xlpm.d))</f>
        <v/>
      </c>
      <c r="T583" s="196">
        <f>IF(OR(S583="",A583="",NOT(ISNUMBER(S583)),S583&gt;A583),"",DATEDIF(S583,A583,"Y")&amp;" years, "&amp;DATEDIF(S583,A583,"YM")&amp;" months, "&amp;DATEDIF(S583,A583,"MD")&amp;" days")</f>
        <v/>
      </c>
      <c r="W583" s="196">
        <f>_xlfn.LET(_xlpm.d,_xlfn.XLOOKUP(U583,'[1]Birth Dates'!$A:$A,'[1]Birth Dates'!$B:$B,"",0),IF(_xlpm.d=0,"",_xlpm.d))</f>
        <v/>
      </c>
      <c r="X583" s="196">
        <f>IF(OR(W583="",A583="",NOT(ISNUMBER(W583)),W583&gt;A583),"",DATEDIF(W583,A583,"Y")&amp;" years, "&amp;DATEDIF(W583,A583,"YM")&amp;" months, "&amp;DATEDIF(W583,A583,"MD")&amp;" days")</f>
        <v/>
      </c>
      <c r="AR583" s="175">
        <f>IF($B583="","",TEXT($A583,"yyyymmdd")&amp;"_P"&amp;$C583&amp;"_C"&amp;$F583&amp;"_"&amp;TRIM(RIGHT(SUBSTITUTE(TRIM(SUBSTITUTE($M583,CHAR(160)," "))," ",REPT(" ",60)),60))&amp;IF($Q583="","","-"&amp;TRIM(RIGHT(SUBSTITUTE(TRIM(SUBSTITUTE($Q583,CHAR(160)," "))," ",REPT(" ",60)),60)))&amp;IF($U583="","","-"&amp;TRIM(RIGHT(SUBSTITUTE(TRIM(SUBSTITUTE($U583,CHAR(160)," "))," ",REPT(" ",60)),60)))&amp;".jpg")</f>
        <v/>
      </c>
    </row>
    <row r="584" ht="14" customHeight="1">
      <c r="O584" s="196">
        <f>_xlfn.LET(_xlpm.d,_xlfn.XLOOKUP(M584,'[1]Birth Dates'!$A:$A,'[1]Birth Dates'!$B:$B,"",0),IF(_xlpm.d=0,"",_xlpm.d))</f>
        <v/>
      </c>
      <c r="P584" s="196">
        <f>IF(OR(O584="",A584="",NOT(ISNUMBER(O584)),O584&gt;A584),"",DATEDIF(O584,A584,"Y")&amp;" years, "&amp;DATEDIF(O584,A584,"YM")&amp;" months, "&amp;DATEDIF(O584,A584,"MD")&amp;" days")</f>
        <v/>
      </c>
      <c r="S584" s="196">
        <f>_xlfn.LET(_xlpm.d,_xlfn.XLOOKUP(Q584,'[1]Birth Dates'!$A:$A,'[1]Birth Dates'!$B:$B,"",0),IF(_xlpm.d=0,"",_xlpm.d))</f>
        <v/>
      </c>
      <c r="T584" s="196">
        <f>IF(OR(S584="",A584="",NOT(ISNUMBER(S584)),S584&gt;A584),"",DATEDIF(S584,A584,"Y")&amp;" years, "&amp;DATEDIF(S584,A584,"YM")&amp;" months, "&amp;DATEDIF(S584,A584,"MD")&amp;" days")</f>
        <v/>
      </c>
      <c r="W584" s="196">
        <f>_xlfn.LET(_xlpm.d,_xlfn.XLOOKUP(U584,'[1]Birth Dates'!$A:$A,'[1]Birth Dates'!$B:$B,"",0),IF(_xlpm.d=0,"",_xlpm.d))</f>
        <v/>
      </c>
      <c r="X584" s="196">
        <f>IF(OR(W584="",A584="",NOT(ISNUMBER(W584)),W584&gt;A584),"",DATEDIF(W584,A584,"Y")&amp;" years, "&amp;DATEDIF(W584,A584,"YM")&amp;" months, "&amp;DATEDIF(W584,A584,"MD")&amp;" days")</f>
        <v/>
      </c>
      <c r="AR584" s="175">
        <f>IF($B584="","",TEXT($A584,"yyyymmdd")&amp;"_P"&amp;$C584&amp;"_C"&amp;$F584&amp;"_"&amp;TRIM(RIGHT(SUBSTITUTE(TRIM(SUBSTITUTE($M584,CHAR(160)," "))," ",REPT(" ",60)),60))&amp;IF($Q584="","","-"&amp;TRIM(RIGHT(SUBSTITUTE(TRIM(SUBSTITUTE($Q584,CHAR(160)," "))," ",REPT(" ",60)),60)))&amp;IF($U584="","","-"&amp;TRIM(RIGHT(SUBSTITUTE(TRIM(SUBSTITUTE($U584,CHAR(160)," "))," ",REPT(" ",60)),60)))&amp;".jpg")</f>
        <v/>
      </c>
    </row>
    <row r="585" ht="14" customHeight="1">
      <c r="O585" s="196">
        <f>_xlfn.LET(_xlpm.d,_xlfn.XLOOKUP(M585,'[1]Birth Dates'!$A:$A,'[1]Birth Dates'!$B:$B,"",0),IF(_xlpm.d=0,"",_xlpm.d))</f>
        <v/>
      </c>
      <c r="P585" s="196">
        <f>IF(OR(O585="",A585="",NOT(ISNUMBER(O585)),O585&gt;A585),"",DATEDIF(O585,A585,"Y")&amp;" years, "&amp;DATEDIF(O585,A585,"YM")&amp;" months, "&amp;DATEDIF(O585,A585,"MD")&amp;" days")</f>
        <v/>
      </c>
      <c r="S585" s="196">
        <f>_xlfn.LET(_xlpm.d,_xlfn.XLOOKUP(Q585,'[1]Birth Dates'!$A:$A,'[1]Birth Dates'!$B:$B,"",0),IF(_xlpm.d=0,"",_xlpm.d))</f>
        <v/>
      </c>
      <c r="T585" s="196">
        <f>IF(OR(S585="",A585="",NOT(ISNUMBER(S585)),S585&gt;A585),"",DATEDIF(S585,A585,"Y")&amp;" years, "&amp;DATEDIF(S585,A585,"YM")&amp;" months, "&amp;DATEDIF(S585,A585,"MD")&amp;" days")</f>
        <v/>
      </c>
      <c r="W585" s="196">
        <f>_xlfn.LET(_xlpm.d,_xlfn.XLOOKUP(U585,'[1]Birth Dates'!$A:$A,'[1]Birth Dates'!$B:$B,"",0),IF(_xlpm.d=0,"",_xlpm.d))</f>
        <v/>
      </c>
      <c r="X585" s="196">
        <f>IF(OR(W585="",A585="",NOT(ISNUMBER(W585)),W585&gt;A585),"",DATEDIF(W585,A585,"Y")&amp;" years, "&amp;DATEDIF(W585,A585,"YM")&amp;" months, "&amp;DATEDIF(W585,A585,"MD")&amp;" days")</f>
        <v/>
      </c>
      <c r="AR585" s="175">
        <f>IF($B585="","",TEXT($A585,"yyyymmdd")&amp;"_P"&amp;$C585&amp;"_C"&amp;$F585&amp;"_"&amp;TRIM(RIGHT(SUBSTITUTE(TRIM(SUBSTITUTE($M585,CHAR(160)," "))," ",REPT(" ",60)),60))&amp;IF($Q585="","","-"&amp;TRIM(RIGHT(SUBSTITUTE(TRIM(SUBSTITUTE($Q585,CHAR(160)," "))," ",REPT(" ",60)),60)))&amp;IF($U585="","","-"&amp;TRIM(RIGHT(SUBSTITUTE(TRIM(SUBSTITUTE($U585,CHAR(160)," "))," ",REPT(" ",60)),60)))&amp;".jpg")</f>
        <v/>
      </c>
    </row>
    <row r="586" ht="14" customHeight="1">
      <c r="O586" s="196">
        <f>_xlfn.LET(_xlpm.d,_xlfn.XLOOKUP(M586,'[1]Birth Dates'!$A:$A,'[1]Birth Dates'!$B:$B,"",0),IF(_xlpm.d=0,"",_xlpm.d))</f>
        <v/>
      </c>
      <c r="P586" s="196">
        <f>IF(OR(O586="",A586="",NOT(ISNUMBER(O586)),O586&gt;A586),"",DATEDIF(O586,A586,"Y")&amp;" years, "&amp;DATEDIF(O586,A586,"YM")&amp;" months, "&amp;DATEDIF(O586,A586,"MD")&amp;" days")</f>
        <v/>
      </c>
      <c r="S586" s="196">
        <f>_xlfn.LET(_xlpm.d,_xlfn.XLOOKUP(Q586,'[1]Birth Dates'!$A:$A,'[1]Birth Dates'!$B:$B,"",0),IF(_xlpm.d=0,"",_xlpm.d))</f>
        <v/>
      </c>
      <c r="T586" s="196">
        <f>IF(OR(S586="",A586="",NOT(ISNUMBER(S586)),S586&gt;A586),"",DATEDIF(S586,A586,"Y")&amp;" years, "&amp;DATEDIF(S586,A586,"YM")&amp;" months, "&amp;DATEDIF(S586,A586,"MD")&amp;" days")</f>
        <v/>
      </c>
      <c r="W586" s="196">
        <f>_xlfn.LET(_xlpm.d,_xlfn.XLOOKUP(U586,'[1]Birth Dates'!$A:$A,'[1]Birth Dates'!$B:$B,"",0),IF(_xlpm.d=0,"",_xlpm.d))</f>
        <v/>
      </c>
      <c r="X586" s="196">
        <f>IF(OR(W586="",A586="",NOT(ISNUMBER(W586)),W586&gt;A586),"",DATEDIF(W586,A586,"Y")&amp;" years, "&amp;DATEDIF(W586,A586,"YM")&amp;" months, "&amp;DATEDIF(W586,A586,"MD")&amp;" days")</f>
        <v/>
      </c>
      <c r="AR586" s="175">
        <f>IF($B586="","",TEXT($A586,"yyyymmdd")&amp;"_P"&amp;$C586&amp;"_C"&amp;$F586&amp;"_"&amp;TRIM(RIGHT(SUBSTITUTE(TRIM(SUBSTITUTE($M586,CHAR(160)," "))," ",REPT(" ",60)),60))&amp;IF($Q586="","","-"&amp;TRIM(RIGHT(SUBSTITUTE(TRIM(SUBSTITUTE($Q586,CHAR(160)," "))," ",REPT(" ",60)),60)))&amp;IF($U586="","","-"&amp;TRIM(RIGHT(SUBSTITUTE(TRIM(SUBSTITUTE($U586,CHAR(160)," "))," ",REPT(" ",60)),60)))&amp;".jpg")</f>
        <v/>
      </c>
    </row>
    <row r="587" ht="14" customHeight="1">
      <c r="O587" s="196">
        <f>_xlfn.LET(_xlpm.d,_xlfn.XLOOKUP(M587,'[1]Birth Dates'!$A:$A,'[1]Birth Dates'!$B:$B,"",0),IF(_xlpm.d=0,"",_xlpm.d))</f>
        <v/>
      </c>
      <c r="P587" s="196">
        <f>IF(OR(O587="",A587="",NOT(ISNUMBER(O587)),O587&gt;A587),"",DATEDIF(O587,A587,"Y")&amp;" years, "&amp;DATEDIF(O587,A587,"YM")&amp;" months, "&amp;DATEDIF(O587,A587,"MD")&amp;" days")</f>
        <v/>
      </c>
      <c r="S587" s="196">
        <f>_xlfn.LET(_xlpm.d,_xlfn.XLOOKUP(Q587,'[1]Birth Dates'!$A:$A,'[1]Birth Dates'!$B:$B,"",0),IF(_xlpm.d=0,"",_xlpm.d))</f>
        <v/>
      </c>
      <c r="T587" s="196">
        <f>IF(OR(S587="",A587="",NOT(ISNUMBER(S587)),S587&gt;A587),"",DATEDIF(S587,A587,"Y")&amp;" years, "&amp;DATEDIF(S587,A587,"YM")&amp;" months, "&amp;DATEDIF(S587,A587,"MD")&amp;" days")</f>
        <v/>
      </c>
      <c r="W587" s="196">
        <f>_xlfn.LET(_xlpm.d,_xlfn.XLOOKUP(U587,'[1]Birth Dates'!$A:$A,'[1]Birth Dates'!$B:$B,"",0),IF(_xlpm.d=0,"",_xlpm.d))</f>
        <v/>
      </c>
      <c r="X587" s="196">
        <f>IF(OR(W587="",A587="",NOT(ISNUMBER(W587)),W587&gt;A587),"",DATEDIF(W587,A587,"Y")&amp;" years, "&amp;DATEDIF(W587,A587,"YM")&amp;" months, "&amp;DATEDIF(W587,A587,"MD")&amp;" days")</f>
        <v/>
      </c>
      <c r="AR587" s="175">
        <f>IF($B587="","",TEXT($A587,"yyyymmdd")&amp;"_P"&amp;$C587&amp;"_C"&amp;$F587&amp;"_"&amp;TRIM(RIGHT(SUBSTITUTE(TRIM(SUBSTITUTE($M587,CHAR(160)," "))," ",REPT(" ",60)),60))&amp;IF($Q587="","","-"&amp;TRIM(RIGHT(SUBSTITUTE(TRIM(SUBSTITUTE($Q587,CHAR(160)," "))," ",REPT(" ",60)),60)))&amp;IF($U587="","","-"&amp;TRIM(RIGHT(SUBSTITUTE(TRIM(SUBSTITUTE($U587,CHAR(160)," "))," ",REPT(" ",60)),60)))&amp;".jpg")</f>
        <v/>
      </c>
    </row>
    <row r="588" ht="14" customHeight="1">
      <c r="O588" s="196">
        <f>_xlfn.LET(_xlpm.d,_xlfn.XLOOKUP(M588,'[1]Birth Dates'!$A:$A,'[1]Birth Dates'!$B:$B,"",0),IF(_xlpm.d=0,"",_xlpm.d))</f>
        <v/>
      </c>
      <c r="P588" s="196">
        <f>IF(OR(O588="",A588="",NOT(ISNUMBER(O588)),O588&gt;A588),"",DATEDIF(O588,A588,"Y")&amp;" years, "&amp;DATEDIF(O588,A588,"YM")&amp;" months, "&amp;DATEDIF(O588,A588,"MD")&amp;" days")</f>
        <v/>
      </c>
      <c r="S588" s="196">
        <f>_xlfn.LET(_xlpm.d,_xlfn.XLOOKUP(Q588,'[1]Birth Dates'!$A:$A,'[1]Birth Dates'!$B:$B,"",0),IF(_xlpm.d=0,"",_xlpm.d))</f>
        <v/>
      </c>
      <c r="T588" s="196">
        <f>IF(OR(S588="",A588="",NOT(ISNUMBER(S588)),S588&gt;A588),"",DATEDIF(S588,A588,"Y")&amp;" years, "&amp;DATEDIF(S588,A588,"YM")&amp;" months, "&amp;DATEDIF(S588,A588,"MD")&amp;" days")</f>
        <v/>
      </c>
      <c r="W588" s="196">
        <f>_xlfn.LET(_xlpm.d,_xlfn.XLOOKUP(U588,'[1]Birth Dates'!$A:$A,'[1]Birth Dates'!$B:$B,"",0),IF(_xlpm.d=0,"",_xlpm.d))</f>
        <v/>
      </c>
      <c r="X588" s="196">
        <f>IF(OR(W588="",A588="",NOT(ISNUMBER(W588)),W588&gt;A588),"",DATEDIF(W588,A588,"Y")&amp;" years, "&amp;DATEDIF(W588,A588,"YM")&amp;" months, "&amp;DATEDIF(W588,A588,"MD")&amp;" days")</f>
        <v/>
      </c>
      <c r="AR588" s="175">
        <f>IF($B588="","",TEXT($A588,"yyyymmdd")&amp;"_P"&amp;$C588&amp;"_C"&amp;$F588&amp;"_"&amp;TRIM(RIGHT(SUBSTITUTE(TRIM(SUBSTITUTE($M588,CHAR(160)," "))," ",REPT(" ",60)),60))&amp;IF($Q588="","","-"&amp;TRIM(RIGHT(SUBSTITUTE(TRIM(SUBSTITUTE($Q588,CHAR(160)," "))," ",REPT(" ",60)),60)))&amp;IF($U588="","","-"&amp;TRIM(RIGHT(SUBSTITUTE(TRIM(SUBSTITUTE($U588,CHAR(160)," "))," ",REPT(" ",60)),60)))&amp;".jpg")</f>
        <v/>
      </c>
    </row>
    <row r="589" ht="14" customHeight="1">
      <c r="O589" s="196">
        <f>_xlfn.LET(_xlpm.d,_xlfn.XLOOKUP(M589,'[1]Birth Dates'!$A:$A,'[1]Birth Dates'!$B:$B,"",0),IF(_xlpm.d=0,"",_xlpm.d))</f>
        <v/>
      </c>
      <c r="P589" s="196">
        <f>IF(OR(O589="",A589="",NOT(ISNUMBER(O589)),O589&gt;A589),"",DATEDIF(O589,A589,"Y")&amp;" years, "&amp;DATEDIF(O589,A589,"YM")&amp;" months, "&amp;DATEDIF(O589,A589,"MD")&amp;" days")</f>
        <v/>
      </c>
      <c r="S589" s="196">
        <f>_xlfn.LET(_xlpm.d,_xlfn.XLOOKUP(Q589,'[1]Birth Dates'!$A:$A,'[1]Birth Dates'!$B:$B,"",0),IF(_xlpm.d=0,"",_xlpm.d))</f>
        <v/>
      </c>
      <c r="T589" s="196">
        <f>IF(OR(S589="",A589="",NOT(ISNUMBER(S589)),S589&gt;A589),"",DATEDIF(S589,A589,"Y")&amp;" years, "&amp;DATEDIF(S589,A589,"YM")&amp;" months, "&amp;DATEDIF(S589,A589,"MD")&amp;" days")</f>
        <v/>
      </c>
      <c r="W589" s="196">
        <f>_xlfn.LET(_xlpm.d,_xlfn.XLOOKUP(U589,'[1]Birth Dates'!$A:$A,'[1]Birth Dates'!$B:$B,"",0),IF(_xlpm.d=0,"",_xlpm.d))</f>
        <v/>
      </c>
      <c r="X589" s="196">
        <f>IF(OR(W589="",A589="",NOT(ISNUMBER(W589)),W589&gt;A589),"",DATEDIF(W589,A589,"Y")&amp;" years, "&amp;DATEDIF(W589,A589,"YM")&amp;" months, "&amp;DATEDIF(W589,A589,"MD")&amp;" days")</f>
        <v/>
      </c>
      <c r="AR589" s="175">
        <f>IF($B589="","",TEXT($A589,"yyyymmdd")&amp;"_P"&amp;$C589&amp;"_C"&amp;$F589&amp;"_"&amp;TRIM(RIGHT(SUBSTITUTE(TRIM(SUBSTITUTE($M589,CHAR(160)," "))," ",REPT(" ",60)),60))&amp;IF($Q589="","","-"&amp;TRIM(RIGHT(SUBSTITUTE(TRIM(SUBSTITUTE($Q589,CHAR(160)," "))," ",REPT(" ",60)),60)))&amp;IF($U589="","","-"&amp;TRIM(RIGHT(SUBSTITUTE(TRIM(SUBSTITUTE($U589,CHAR(160)," "))," ",REPT(" ",60)),60)))&amp;".jpg")</f>
        <v/>
      </c>
    </row>
    <row r="590" ht="14" customHeight="1">
      <c r="O590" s="196">
        <f>_xlfn.LET(_xlpm.d,_xlfn.XLOOKUP(M590,'[1]Birth Dates'!$A:$A,'[1]Birth Dates'!$B:$B,"",0),IF(_xlpm.d=0,"",_xlpm.d))</f>
        <v/>
      </c>
      <c r="P590" s="196">
        <f>IF(OR(O590="",A590="",NOT(ISNUMBER(O590)),O590&gt;A590),"",DATEDIF(O590,A590,"Y")&amp;" years, "&amp;DATEDIF(O590,A590,"YM")&amp;" months, "&amp;DATEDIF(O590,A590,"MD")&amp;" days")</f>
        <v/>
      </c>
      <c r="S590" s="196">
        <f>_xlfn.LET(_xlpm.d,_xlfn.XLOOKUP(Q590,'[1]Birth Dates'!$A:$A,'[1]Birth Dates'!$B:$B,"",0),IF(_xlpm.d=0,"",_xlpm.d))</f>
        <v/>
      </c>
      <c r="T590" s="196">
        <f>IF(OR(S590="",A590="",NOT(ISNUMBER(S590)),S590&gt;A590),"",DATEDIF(S590,A590,"Y")&amp;" years, "&amp;DATEDIF(S590,A590,"YM")&amp;" months, "&amp;DATEDIF(S590,A590,"MD")&amp;" days")</f>
        <v/>
      </c>
      <c r="W590" s="196">
        <f>_xlfn.LET(_xlpm.d,_xlfn.XLOOKUP(U590,'[1]Birth Dates'!$A:$A,'[1]Birth Dates'!$B:$B,"",0),IF(_xlpm.d=0,"",_xlpm.d))</f>
        <v/>
      </c>
      <c r="X590" s="196">
        <f>IF(OR(W590="",A590="",NOT(ISNUMBER(W590)),W590&gt;A590),"",DATEDIF(W590,A590,"Y")&amp;" years, "&amp;DATEDIF(W590,A590,"YM")&amp;" months, "&amp;DATEDIF(W590,A590,"MD")&amp;" days")</f>
        <v/>
      </c>
      <c r="AR590" s="175">
        <f>IF($B590="","",TEXT($A590,"yyyymmdd")&amp;"_P"&amp;$C590&amp;"_C"&amp;$F590&amp;"_"&amp;TRIM(RIGHT(SUBSTITUTE(TRIM(SUBSTITUTE($M590,CHAR(160)," "))," ",REPT(" ",60)),60))&amp;IF($Q590="","","-"&amp;TRIM(RIGHT(SUBSTITUTE(TRIM(SUBSTITUTE($Q590,CHAR(160)," "))," ",REPT(" ",60)),60)))&amp;IF($U590="","","-"&amp;TRIM(RIGHT(SUBSTITUTE(TRIM(SUBSTITUTE($U590,CHAR(160)," "))," ",REPT(" ",60)),60)))&amp;".jpg")</f>
        <v/>
      </c>
    </row>
    <row r="591" ht="14" customHeight="1">
      <c r="O591" s="196">
        <f>_xlfn.LET(_xlpm.d,_xlfn.XLOOKUP(M591,'[1]Birth Dates'!$A:$A,'[1]Birth Dates'!$B:$B,"",0),IF(_xlpm.d=0,"",_xlpm.d))</f>
        <v/>
      </c>
      <c r="P591" s="196">
        <f>IF(OR(O591="",A591="",NOT(ISNUMBER(O591)),O591&gt;A591),"",DATEDIF(O591,A591,"Y")&amp;" years, "&amp;DATEDIF(O591,A591,"YM")&amp;" months, "&amp;DATEDIF(O591,A591,"MD")&amp;" days")</f>
        <v/>
      </c>
      <c r="S591" s="196">
        <f>_xlfn.LET(_xlpm.d,_xlfn.XLOOKUP(Q591,'[1]Birth Dates'!$A:$A,'[1]Birth Dates'!$B:$B,"",0),IF(_xlpm.d=0,"",_xlpm.d))</f>
        <v/>
      </c>
      <c r="T591" s="196">
        <f>IF(OR(S591="",A591="",NOT(ISNUMBER(S591)),S591&gt;A591),"",DATEDIF(S591,A591,"Y")&amp;" years, "&amp;DATEDIF(S591,A591,"YM")&amp;" months, "&amp;DATEDIF(S591,A591,"MD")&amp;" days")</f>
        <v/>
      </c>
      <c r="W591" s="196">
        <f>_xlfn.LET(_xlpm.d,_xlfn.XLOOKUP(U591,'[1]Birth Dates'!$A:$A,'[1]Birth Dates'!$B:$B,"",0),IF(_xlpm.d=0,"",_xlpm.d))</f>
        <v/>
      </c>
      <c r="X591" s="196">
        <f>IF(OR(W591="",A591="",NOT(ISNUMBER(W591)),W591&gt;A591),"",DATEDIF(W591,A591,"Y")&amp;" years, "&amp;DATEDIF(W591,A591,"YM")&amp;" months, "&amp;DATEDIF(W591,A591,"MD")&amp;" days")</f>
        <v/>
      </c>
      <c r="AR591" s="175">
        <f>IF($B591="","",TEXT($A591,"yyyymmdd")&amp;"_P"&amp;$C591&amp;"_C"&amp;$F591&amp;"_"&amp;TRIM(RIGHT(SUBSTITUTE(TRIM(SUBSTITUTE($M591,CHAR(160)," "))," ",REPT(" ",60)),60))&amp;IF($Q591="","","-"&amp;TRIM(RIGHT(SUBSTITUTE(TRIM(SUBSTITUTE($Q591,CHAR(160)," "))," ",REPT(" ",60)),60)))&amp;IF($U591="","","-"&amp;TRIM(RIGHT(SUBSTITUTE(TRIM(SUBSTITUTE($U591,CHAR(160)," "))," ",REPT(" ",60)),60)))&amp;".jpg")</f>
        <v/>
      </c>
    </row>
    <row r="592" ht="14" customHeight="1">
      <c r="O592" s="196">
        <f>_xlfn.LET(_xlpm.d,_xlfn.XLOOKUP(M592,'[1]Birth Dates'!$A:$A,'[1]Birth Dates'!$B:$B,"",0),IF(_xlpm.d=0,"",_xlpm.d))</f>
        <v/>
      </c>
      <c r="P592" s="196">
        <f>IF(OR(O592="",A592="",NOT(ISNUMBER(O592)),O592&gt;A592),"",DATEDIF(O592,A592,"Y")&amp;" years, "&amp;DATEDIF(O592,A592,"YM")&amp;" months, "&amp;DATEDIF(O592,A592,"MD")&amp;" days")</f>
        <v/>
      </c>
      <c r="S592" s="196">
        <f>_xlfn.LET(_xlpm.d,_xlfn.XLOOKUP(Q592,'[1]Birth Dates'!$A:$A,'[1]Birth Dates'!$B:$B,"",0),IF(_xlpm.d=0,"",_xlpm.d))</f>
        <v/>
      </c>
      <c r="T592" s="196">
        <f>IF(OR(S592="",A592="",NOT(ISNUMBER(S592)),S592&gt;A592),"",DATEDIF(S592,A592,"Y")&amp;" years, "&amp;DATEDIF(S592,A592,"YM")&amp;" months, "&amp;DATEDIF(S592,A592,"MD")&amp;" days")</f>
        <v/>
      </c>
      <c r="W592" s="196">
        <f>_xlfn.LET(_xlpm.d,_xlfn.XLOOKUP(U592,'[1]Birth Dates'!$A:$A,'[1]Birth Dates'!$B:$B,"",0),IF(_xlpm.d=0,"",_xlpm.d))</f>
        <v/>
      </c>
      <c r="X592" s="196">
        <f>IF(OR(W592="",A592="",NOT(ISNUMBER(W592)),W592&gt;A592),"",DATEDIF(W592,A592,"Y")&amp;" years, "&amp;DATEDIF(W592,A592,"YM")&amp;" months, "&amp;DATEDIF(W592,A592,"MD")&amp;" days")</f>
        <v/>
      </c>
      <c r="AR592" s="175">
        <f>IF($B592="","",TEXT($A592,"yyyymmdd")&amp;"_P"&amp;$C592&amp;"_C"&amp;$F592&amp;"_"&amp;TRIM(RIGHT(SUBSTITUTE(TRIM(SUBSTITUTE($M592,CHAR(160)," "))," ",REPT(" ",60)),60))&amp;IF($Q592="","","-"&amp;TRIM(RIGHT(SUBSTITUTE(TRIM(SUBSTITUTE($Q592,CHAR(160)," "))," ",REPT(" ",60)),60)))&amp;IF($U592="","","-"&amp;TRIM(RIGHT(SUBSTITUTE(TRIM(SUBSTITUTE($U592,CHAR(160)," "))," ",REPT(" ",60)),60)))&amp;".jpg")</f>
        <v/>
      </c>
    </row>
    <row r="593" ht="14" customHeight="1">
      <c r="O593" s="196">
        <f>_xlfn.LET(_xlpm.d,_xlfn.XLOOKUP(M593,'[1]Birth Dates'!$A:$A,'[1]Birth Dates'!$B:$B,"",0),IF(_xlpm.d=0,"",_xlpm.d))</f>
        <v/>
      </c>
      <c r="P593" s="196">
        <f>IF(OR(O593="",A593="",NOT(ISNUMBER(O593)),O593&gt;A593),"",DATEDIF(O593,A593,"Y")&amp;" years, "&amp;DATEDIF(O593,A593,"YM")&amp;" months, "&amp;DATEDIF(O593,A593,"MD")&amp;" days")</f>
        <v/>
      </c>
      <c r="S593" s="196">
        <f>_xlfn.LET(_xlpm.d,_xlfn.XLOOKUP(Q593,'[1]Birth Dates'!$A:$A,'[1]Birth Dates'!$B:$B,"",0),IF(_xlpm.d=0,"",_xlpm.d))</f>
        <v/>
      </c>
      <c r="T593" s="196">
        <f>IF(OR(S593="",A593="",NOT(ISNUMBER(S593)),S593&gt;A593),"",DATEDIF(S593,A593,"Y")&amp;" years, "&amp;DATEDIF(S593,A593,"YM")&amp;" months, "&amp;DATEDIF(S593,A593,"MD")&amp;" days")</f>
        <v/>
      </c>
      <c r="W593" s="196">
        <f>_xlfn.LET(_xlpm.d,_xlfn.XLOOKUP(U593,'[1]Birth Dates'!$A:$A,'[1]Birth Dates'!$B:$B,"",0),IF(_xlpm.d=0,"",_xlpm.d))</f>
        <v/>
      </c>
      <c r="X593" s="196">
        <f>IF(OR(W593="",A593="",NOT(ISNUMBER(W593)),W593&gt;A593),"",DATEDIF(W593,A593,"Y")&amp;" years, "&amp;DATEDIF(W593,A593,"YM")&amp;" months, "&amp;DATEDIF(W593,A593,"MD")&amp;" days")</f>
        <v/>
      </c>
      <c r="AR593" s="175">
        <f>IF($B593="","",TEXT($A593,"yyyymmdd")&amp;"_P"&amp;$C593&amp;"_C"&amp;$F593&amp;"_"&amp;TRIM(RIGHT(SUBSTITUTE(TRIM(SUBSTITUTE($M593,CHAR(160)," "))," ",REPT(" ",60)),60))&amp;IF($Q593="","","-"&amp;TRIM(RIGHT(SUBSTITUTE(TRIM(SUBSTITUTE($Q593,CHAR(160)," "))," ",REPT(" ",60)),60)))&amp;IF($U593="","","-"&amp;TRIM(RIGHT(SUBSTITUTE(TRIM(SUBSTITUTE($U593,CHAR(160)," "))," ",REPT(" ",60)),60)))&amp;".jpg")</f>
        <v/>
      </c>
    </row>
    <row r="594" ht="14" customHeight="1">
      <c r="O594" s="196">
        <f>_xlfn.LET(_xlpm.d,_xlfn.XLOOKUP(M594,'[1]Birth Dates'!$A:$A,'[1]Birth Dates'!$B:$B,"",0),IF(_xlpm.d=0,"",_xlpm.d))</f>
        <v/>
      </c>
      <c r="P594" s="196">
        <f>IF(OR(O594="",A594="",NOT(ISNUMBER(O594)),O594&gt;A594),"",DATEDIF(O594,A594,"Y")&amp;" years, "&amp;DATEDIF(O594,A594,"YM")&amp;" months, "&amp;DATEDIF(O594,A594,"MD")&amp;" days")</f>
        <v/>
      </c>
      <c r="S594" s="196">
        <f>_xlfn.LET(_xlpm.d,_xlfn.XLOOKUP(Q594,'[1]Birth Dates'!$A:$A,'[1]Birth Dates'!$B:$B,"",0),IF(_xlpm.d=0,"",_xlpm.d))</f>
        <v/>
      </c>
      <c r="T594" s="196">
        <f>IF(OR(S594="",A594="",NOT(ISNUMBER(S594)),S594&gt;A594),"",DATEDIF(S594,A594,"Y")&amp;" years, "&amp;DATEDIF(S594,A594,"YM")&amp;" months, "&amp;DATEDIF(S594,A594,"MD")&amp;" days")</f>
        <v/>
      </c>
      <c r="W594" s="196">
        <f>_xlfn.LET(_xlpm.d,_xlfn.XLOOKUP(U594,'[1]Birth Dates'!$A:$A,'[1]Birth Dates'!$B:$B,"",0),IF(_xlpm.d=0,"",_xlpm.d))</f>
        <v/>
      </c>
      <c r="X594" s="196">
        <f>IF(OR(W594="",A594="",NOT(ISNUMBER(W594)),W594&gt;A594),"",DATEDIF(W594,A594,"Y")&amp;" years, "&amp;DATEDIF(W594,A594,"YM")&amp;" months, "&amp;DATEDIF(W594,A594,"MD")&amp;" days")</f>
        <v/>
      </c>
      <c r="AR594" s="175">
        <f>IF($B594="","",TEXT($A594,"yyyymmdd")&amp;"_P"&amp;$C594&amp;"_C"&amp;$F594&amp;"_"&amp;TRIM(RIGHT(SUBSTITUTE(TRIM(SUBSTITUTE($M594,CHAR(160)," "))," ",REPT(" ",60)),60))&amp;IF($Q594="","","-"&amp;TRIM(RIGHT(SUBSTITUTE(TRIM(SUBSTITUTE($Q594,CHAR(160)," "))," ",REPT(" ",60)),60)))&amp;IF($U594="","","-"&amp;TRIM(RIGHT(SUBSTITUTE(TRIM(SUBSTITUTE($U594,CHAR(160)," "))," ",REPT(" ",60)),60)))&amp;".jpg")</f>
        <v/>
      </c>
    </row>
    <row r="595" ht="14" customHeight="1">
      <c r="O595" s="196">
        <f>_xlfn.LET(_xlpm.d,_xlfn.XLOOKUP(M595,'[1]Birth Dates'!$A:$A,'[1]Birth Dates'!$B:$B,"",0),IF(_xlpm.d=0,"",_xlpm.d))</f>
        <v/>
      </c>
      <c r="P595" s="196">
        <f>IF(OR(O595="",A595="",NOT(ISNUMBER(O595)),O595&gt;A595),"",DATEDIF(O595,A595,"Y")&amp;" years, "&amp;DATEDIF(O595,A595,"YM")&amp;" months, "&amp;DATEDIF(O595,A595,"MD")&amp;" days")</f>
        <v/>
      </c>
      <c r="S595" s="196">
        <f>_xlfn.LET(_xlpm.d,_xlfn.XLOOKUP(Q595,'[1]Birth Dates'!$A:$A,'[1]Birth Dates'!$B:$B,"",0),IF(_xlpm.d=0,"",_xlpm.d))</f>
        <v/>
      </c>
      <c r="T595" s="196">
        <f>IF(OR(S595="",A595="",NOT(ISNUMBER(S595)),S595&gt;A595),"",DATEDIF(S595,A595,"Y")&amp;" years, "&amp;DATEDIF(S595,A595,"YM")&amp;" months, "&amp;DATEDIF(S595,A595,"MD")&amp;" days")</f>
        <v/>
      </c>
      <c r="W595" s="196">
        <f>_xlfn.LET(_xlpm.d,_xlfn.XLOOKUP(U595,'[1]Birth Dates'!$A:$A,'[1]Birth Dates'!$B:$B,"",0),IF(_xlpm.d=0,"",_xlpm.d))</f>
        <v/>
      </c>
      <c r="X595" s="196">
        <f>IF(OR(W595="",A595="",NOT(ISNUMBER(W595)),W595&gt;A595),"",DATEDIF(W595,A595,"Y")&amp;" years, "&amp;DATEDIF(W595,A595,"YM")&amp;" months, "&amp;DATEDIF(W595,A595,"MD")&amp;" days")</f>
        <v/>
      </c>
      <c r="AR595" s="175">
        <f>IF($B595="","",TEXT($A595,"yyyymmdd")&amp;"_P"&amp;$C595&amp;"_C"&amp;$F595&amp;"_"&amp;TRIM(RIGHT(SUBSTITUTE(TRIM(SUBSTITUTE($M595,CHAR(160)," "))," ",REPT(" ",60)),60))&amp;IF($Q595="","","-"&amp;TRIM(RIGHT(SUBSTITUTE(TRIM(SUBSTITUTE($Q595,CHAR(160)," "))," ",REPT(" ",60)),60)))&amp;IF($U595="","","-"&amp;TRIM(RIGHT(SUBSTITUTE(TRIM(SUBSTITUTE($U595,CHAR(160)," "))," ",REPT(" ",60)),60)))&amp;".jpg")</f>
        <v/>
      </c>
    </row>
    <row r="596" ht="14" customHeight="1">
      <c r="O596" s="196">
        <f>_xlfn.LET(_xlpm.d,_xlfn.XLOOKUP(M596,'[1]Birth Dates'!$A:$A,'[1]Birth Dates'!$B:$B,"",0),IF(_xlpm.d=0,"",_xlpm.d))</f>
        <v/>
      </c>
      <c r="P596" s="196">
        <f>IF(OR(O596="",A596="",NOT(ISNUMBER(O596)),O596&gt;A596),"",DATEDIF(O596,A596,"Y")&amp;" years, "&amp;DATEDIF(O596,A596,"YM")&amp;" months, "&amp;DATEDIF(O596,A596,"MD")&amp;" days")</f>
        <v/>
      </c>
      <c r="S596" s="196">
        <f>_xlfn.LET(_xlpm.d,_xlfn.XLOOKUP(Q596,'[1]Birth Dates'!$A:$A,'[1]Birth Dates'!$B:$B,"",0),IF(_xlpm.d=0,"",_xlpm.d))</f>
        <v/>
      </c>
      <c r="T596" s="196">
        <f>IF(OR(S596="",A596="",NOT(ISNUMBER(S596)),S596&gt;A596),"",DATEDIF(S596,A596,"Y")&amp;" years, "&amp;DATEDIF(S596,A596,"YM")&amp;" months, "&amp;DATEDIF(S596,A596,"MD")&amp;" days")</f>
        <v/>
      </c>
      <c r="W596" s="196">
        <f>_xlfn.LET(_xlpm.d,_xlfn.XLOOKUP(U596,'[1]Birth Dates'!$A:$A,'[1]Birth Dates'!$B:$B,"",0),IF(_xlpm.d=0,"",_xlpm.d))</f>
        <v/>
      </c>
      <c r="X596" s="196">
        <f>IF(OR(W596="",A596="",NOT(ISNUMBER(W596)),W596&gt;A596),"",DATEDIF(W596,A596,"Y")&amp;" years, "&amp;DATEDIF(W596,A596,"YM")&amp;" months, "&amp;DATEDIF(W596,A596,"MD")&amp;" days")</f>
        <v/>
      </c>
      <c r="AR596" s="175">
        <f>IF($B596="","",TEXT($A596,"yyyymmdd")&amp;"_P"&amp;$C596&amp;"_C"&amp;$F596&amp;"_"&amp;TRIM(RIGHT(SUBSTITUTE(TRIM(SUBSTITUTE($M596,CHAR(160)," "))," ",REPT(" ",60)),60))&amp;IF($Q596="","","-"&amp;TRIM(RIGHT(SUBSTITUTE(TRIM(SUBSTITUTE($Q596,CHAR(160)," "))," ",REPT(" ",60)),60)))&amp;IF($U596="","","-"&amp;TRIM(RIGHT(SUBSTITUTE(TRIM(SUBSTITUTE($U596,CHAR(160)," "))," ",REPT(" ",60)),60)))&amp;".jpg")</f>
        <v/>
      </c>
    </row>
    <row r="597" ht="14" customHeight="1">
      <c r="O597" s="196">
        <f>_xlfn.LET(_xlpm.d,_xlfn.XLOOKUP(M597,'[1]Birth Dates'!$A:$A,'[1]Birth Dates'!$B:$B,"",0),IF(_xlpm.d=0,"",_xlpm.d))</f>
        <v/>
      </c>
      <c r="P597" s="196">
        <f>IF(OR(O597="",A597="",NOT(ISNUMBER(O597)),O597&gt;A597),"",DATEDIF(O597,A597,"Y")&amp;" years, "&amp;DATEDIF(O597,A597,"YM")&amp;" months, "&amp;DATEDIF(O597,A597,"MD")&amp;" days")</f>
        <v/>
      </c>
      <c r="S597" s="196">
        <f>_xlfn.LET(_xlpm.d,_xlfn.XLOOKUP(Q597,'[1]Birth Dates'!$A:$A,'[1]Birth Dates'!$B:$B,"",0),IF(_xlpm.d=0,"",_xlpm.d))</f>
        <v/>
      </c>
      <c r="T597" s="196">
        <f>IF(OR(S597="",A597="",NOT(ISNUMBER(S597)),S597&gt;A597),"",DATEDIF(S597,A597,"Y")&amp;" years, "&amp;DATEDIF(S597,A597,"YM")&amp;" months, "&amp;DATEDIF(S597,A597,"MD")&amp;" days")</f>
        <v/>
      </c>
      <c r="W597" s="196">
        <f>_xlfn.LET(_xlpm.d,_xlfn.XLOOKUP(U597,'[1]Birth Dates'!$A:$A,'[1]Birth Dates'!$B:$B,"",0),IF(_xlpm.d=0,"",_xlpm.d))</f>
        <v/>
      </c>
      <c r="X597" s="196">
        <f>IF(OR(W597="",A597="",NOT(ISNUMBER(W597)),W597&gt;A597),"",DATEDIF(W597,A597,"Y")&amp;" years, "&amp;DATEDIF(W597,A597,"YM")&amp;" months, "&amp;DATEDIF(W597,A597,"MD")&amp;" days")</f>
        <v/>
      </c>
      <c r="AR597" s="175">
        <f>IF($B597="","",TEXT($A597,"yyyymmdd")&amp;"_P"&amp;$C597&amp;"_C"&amp;$F597&amp;"_"&amp;TRIM(RIGHT(SUBSTITUTE(TRIM(SUBSTITUTE($M597,CHAR(160)," "))," ",REPT(" ",60)),60))&amp;IF($Q597="","","-"&amp;TRIM(RIGHT(SUBSTITUTE(TRIM(SUBSTITUTE($Q597,CHAR(160)," "))," ",REPT(" ",60)),60)))&amp;IF($U597="","","-"&amp;TRIM(RIGHT(SUBSTITUTE(TRIM(SUBSTITUTE($U597,CHAR(160)," "))," ",REPT(" ",60)),60)))&amp;".jpg")</f>
        <v/>
      </c>
    </row>
    <row r="598" ht="14" customHeight="1">
      <c r="O598" s="196">
        <f>_xlfn.LET(_xlpm.d,_xlfn.XLOOKUP(M598,'[1]Birth Dates'!$A:$A,'[1]Birth Dates'!$B:$B,"",0),IF(_xlpm.d=0,"",_xlpm.d))</f>
        <v/>
      </c>
      <c r="P598" s="196">
        <f>IF(OR(O598="",A598="",NOT(ISNUMBER(O598)),O598&gt;A598),"",DATEDIF(O598,A598,"Y")&amp;" years, "&amp;DATEDIF(O598,A598,"YM")&amp;" months, "&amp;DATEDIF(O598,A598,"MD")&amp;" days")</f>
        <v/>
      </c>
      <c r="S598" s="196">
        <f>_xlfn.LET(_xlpm.d,_xlfn.XLOOKUP(Q598,'[1]Birth Dates'!$A:$A,'[1]Birth Dates'!$B:$B,"",0),IF(_xlpm.d=0,"",_xlpm.d))</f>
        <v/>
      </c>
      <c r="T598" s="196">
        <f>IF(OR(S598="",A598="",NOT(ISNUMBER(S598)),S598&gt;A598),"",DATEDIF(S598,A598,"Y")&amp;" years, "&amp;DATEDIF(S598,A598,"YM")&amp;" months, "&amp;DATEDIF(S598,A598,"MD")&amp;" days")</f>
        <v/>
      </c>
      <c r="W598" s="196">
        <f>_xlfn.LET(_xlpm.d,_xlfn.XLOOKUP(U598,'[1]Birth Dates'!$A:$A,'[1]Birth Dates'!$B:$B,"",0),IF(_xlpm.d=0,"",_xlpm.d))</f>
        <v/>
      </c>
      <c r="X598" s="196">
        <f>IF(OR(W598="",A598="",NOT(ISNUMBER(W598)),W598&gt;A598),"",DATEDIF(W598,A598,"Y")&amp;" years, "&amp;DATEDIF(W598,A598,"YM")&amp;" months, "&amp;DATEDIF(W598,A598,"MD")&amp;" days")</f>
        <v/>
      </c>
      <c r="AR598" s="175">
        <f>IF($B598="","",TEXT($A598,"yyyymmdd")&amp;"_P"&amp;$C598&amp;"_C"&amp;$F598&amp;"_"&amp;TRIM(RIGHT(SUBSTITUTE(TRIM(SUBSTITUTE($M598,CHAR(160)," "))," ",REPT(" ",60)),60))&amp;IF($Q598="","","-"&amp;TRIM(RIGHT(SUBSTITUTE(TRIM(SUBSTITUTE($Q598,CHAR(160)," "))," ",REPT(" ",60)),60)))&amp;IF($U598="","","-"&amp;TRIM(RIGHT(SUBSTITUTE(TRIM(SUBSTITUTE($U598,CHAR(160)," "))," ",REPT(" ",60)),60)))&amp;".jpg")</f>
        <v/>
      </c>
    </row>
    <row r="599" ht="14" customHeight="1">
      <c r="O599" s="196">
        <f>_xlfn.LET(_xlpm.d,_xlfn.XLOOKUP(M599,'[1]Birth Dates'!$A:$A,'[1]Birth Dates'!$B:$B,"",0),IF(_xlpm.d=0,"",_xlpm.d))</f>
        <v/>
      </c>
      <c r="P599" s="196">
        <f>IF(OR(O599="",A599="",NOT(ISNUMBER(O599)),O599&gt;A599),"",DATEDIF(O599,A599,"Y")&amp;" years, "&amp;DATEDIF(O599,A599,"YM")&amp;" months, "&amp;DATEDIF(O599,A599,"MD")&amp;" days")</f>
        <v/>
      </c>
      <c r="S599" s="196">
        <f>_xlfn.LET(_xlpm.d,_xlfn.XLOOKUP(Q599,'[1]Birth Dates'!$A:$A,'[1]Birth Dates'!$B:$B,"",0),IF(_xlpm.d=0,"",_xlpm.d))</f>
        <v/>
      </c>
      <c r="T599" s="196">
        <f>IF(OR(S599="",A599="",NOT(ISNUMBER(S599)),S599&gt;A599),"",DATEDIF(S599,A599,"Y")&amp;" years, "&amp;DATEDIF(S599,A599,"YM")&amp;" months, "&amp;DATEDIF(S599,A599,"MD")&amp;" days")</f>
        <v/>
      </c>
      <c r="W599" s="196">
        <f>_xlfn.LET(_xlpm.d,_xlfn.XLOOKUP(U599,'[1]Birth Dates'!$A:$A,'[1]Birth Dates'!$B:$B,"",0),IF(_xlpm.d=0,"",_xlpm.d))</f>
        <v/>
      </c>
      <c r="X599" s="196">
        <f>IF(OR(W599="",A599="",NOT(ISNUMBER(W599)),W599&gt;A599),"",DATEDIF(W599,A599,"Y")&amp;" years, "&amp;DATEDIF(W599,A599,"YM")&amp;" months, "&amp;DATEDIF(W599,A599,"MD")&amp;" days")</f>
        <v/>
      </c>
      <c r="AR599" s="175">
        <f>IF($B599="","",TEXT($A599,"yyyymmdd")&amp;"_P"&amp;$C599&amp;"_C"&amp;$F599&amp;"_"&amp;TRIM(RIGHT(SUBSTITUTE(TRIM(SUBSTITUTE($M599,CHAR(160)," "))," ",REPT(" ",60)),60))&amp;IF($Q599="","","-"&amp;TRIM(RIGHT(SUBSTITUTE(TRIM(SUBSTITUTE($Q599,CHAR(160)," "))," ",REPT(" ",60)),60)))&amp;IF($U599="","","-"&amp;TRIM(RIGHT(SUBSTITUTE(TRIM(SUBSTITUTE($U599,CHAR(160)," "))," ",REPT(" ",60)),60)))&amp;".jpg")</f>
        <v/>
      </c>
    </row>
    <row r="600" ht="14" customHeight="1">
      <c r="O600" s="196">
        <f>_xlfn.LET(_xlpm.d,_xlfn.XLOOKUP(M600,'[1]Birth Dates'!$A:$A,'[1]Birth Dates'!$B:$B,"",0),IF(_xlpm.d=0,"",_xlpm.d))</f>
        <v/>
      </c>
      <c r="P600" s="196">
        <f>IF(OR(O600="",A600="",NOT(ISNUMBER(O600)),O600&gt;A600),"",DATEDIF(O600,A600,"Y")&amp;" years, "&amp;DATEDIF(O600,A600,"YM")&amp;" months, "&amp;DATEDIF(O600,A600,"MD")&amp;" days")</f>
        <v/>
      </c>
      <c r="S600" s="196">
        <f>_xlfn.LET(_xlpm.d,_xlfn.XLOOKUP(Q600,'[1]Birth Dates'!$A:$A,'[1]Birth Dates'!$B:$B,"",0),IF(_xlpm.d=0,"",_xlpm.d))</f>
        <v/>
      </c>
      <c r="T600" s="196">
        <f>IF(OR(S600="",A600="",NOT(ISNUMBER(S600)),S600&gt;A600),"",DATEDIF(S600,A600,"Y")&amp;" years, "&amp;DATEDIF(S600,A600,"YM")&amp;" months, "&amp;DATEDIF(S600,A600,"MD")&amp;" days")</f>
        <v/>
      </c>
      <c r="W600" s="196">
        <f>_xlfn.LET(_xlpm.d,_xlfn.XLOOKUP(U600,'[1]Birth Dates'!$A:$A,'[1]Birth Dates'!$B:$B,"",0),IF(_xlpm.d=0,"",_xlpm.d))</f>
        <v/>
      </c>
      <c r="X600" s="196">
        <f>IF(OR(W600="",A600="",NOT(ISNUMBER(W600)),W600&gt;A600),"",DATEDIF(W600,A600,"Y")&amp;" years, "&amp;DATEDIF(W600,A600,"YM")&amp;" months, "&amp;DATEDIF(W600,A600,"MD")&amp;" days")</f>
        <v/>
      </c>
      <c r="AR600" s="175">
        <f>IF($B600="","",TEXT($A600,"yyyymmdd")&amp;"_P"&amp;$C600&amp;"_C"&amp;$F600&amp;"_"&amp;TRIM(RIGHT(SUBSTITUTE(TRIM(SUBSTITUTE($M600,CHAR(160)," "))," ",REPT(" ",60)),60))&amp;IF($Q600="","","-"&amp;TRIM(RIGHT(SUBSTITUTE(TRIM(SUBSTITUTE($Q600,CHAR(160)," "))," ",REPT(" ",60)),60)))&amp;IF($U600="","","-"&amp;TRIM(RIGHT(SUBSTITUTE(TRIM(SUBSTITUTE($U600,CHAR(160)," "))," ",REPT(" ",60)),60)))&amp;".jpg")</f>
        <v/>
      </c>
    </row>
    <row r="601" ht="14" customHeight="1">
      <c r="O601" s="196">
        <f>_xlfn.LET(_xlpm.d,_xlfn.XLOOKUP(M601,'[1]Birth Dates'!$A:$A,'[1]Birth Dates'!$B:$B,"",0),IF(_xlpm.d=0,"",_xlpm.d))</f>
        <v/>
      </c>
      <c r="P601" s="196">
        <f>IF(OR(O601="",A601="",NOT(ISNUMBER(O601)),O601&gt;A601),"",DATEDIF(O601,A601,"Y")&amp;" years, "&amp;DATEDIF(O601,A601,"YM")&amp;" months, "&amp;DATEDIF(O601,A601,"MD")&amp;" days")</f>
        <v/>
      </c>
      <c r="S601" s="196">
        <f>_xlfn.LET(_xlpm.d,_xlfn.XLOOKUP(Q601,'[1]Birth Dates'!$A:$A,'[1]Birth Dates'!$B:$B,"",0),IF(_xlpm.d=0,"",_xlpm.d))</f>
        <v/>
      </c>
      <c r="T601" s="196">
        <f>IF(OR(S601="",A601="",NOT(ISNUMBER(S601)),S601&gt;A601),"",DATEDIF(S601,A601,"Y")&amp;" years, "&amp;DATEDIF(S601,A601,"YM")&amp;" months, "&amp;DATEDIF(S601,A601,"MD")&amp;" days")</f>
        <v/>
      </c>
      <c r="W601" s="196">
        <f>_xlfn.LET(_xlpm.d,_xlfn.XLOOKUP(U601,'[1]Birth Dates'!$A:$A,'[1]Birth Dates'!$B:$B,"",0),IF(_xlpm.d=0,"",_xlpm.d))</f>
        <v/>
      </c>
      <c r="X601" s="196">
        <f>IF(OR(W601="",A601="",NOT(ISNUMBER(W601)),W601&gt;A601),"",DATEDIF(W601,A601,"Y")&amp;" years, "&amp;DATEDIF(W601,A601,"YM")&amp;" months, "&amp;DATEDIF(W601,A601,"MD")&amp;" days")</f>
        <v/>
      </c>
      <c r="AR601" s="175">
        <f>IF($B601="","",TEXT($A601,"yyyymmdd")&amp;"_P"&amp;$C601&amp;"_C"&amp;$F601&amp;"_"&amp;TRIM(RIGHT(SUBSTITUTE(TRIM(SUBSTITUTE($M601,CHAR(160)," "))," ",REPT(" ",60)),60))&amp;IF($Q601="","","-"&amp;TRIM(RIGHT(SUBSTITUTE(TRIM(SUBSTITUTE($Q601,CHAR(160)," "))," ",REPT(" ",60)),60)))&amp;IF($U601="","","-"&amp;TRIM(RIGHT(SUBSTITUTE(TRIM(SUBSTITUTE($U601,CHAR(160)," "))," ",REPT(" ",60)),60)))&amp;".jpg")</f>
        <v/>
      </c>
    </row>
    <row r="602" ht="14" customHeight="1">
      <c r="O602" s="196">
        <f>_xlfn.LET(_xlpm.d,_xlfn.XLOOKUP(M602,'[1]Birth Dates'!$A:$A,'[1]Birth Dates'!$B:$B,"",0),IF(_xlpm.d=0,"",_xlpm.d))</f>
        <v/>
      </c>
      <c r="P602" s="196">
        <f>IF(OR(O602="",A602="",NOT(ISNUMBER(O602)),O602&gt;A602),"",DATEDIF(O602,A602,"Y")&amp;" years, "&amp;DATEDIF(O602,A602,"YM")&amp;" months, "&amp;DATEDIF(O602,A602,"MD")&amp;" days")</f>
        <v/>
      </c>
      <c r="S602" s="196">
        <f>_xlfn.LET(_xlpm.d,_xlfn.XLOOKUP(Q602,'[1]Birth Dates'!$A:$A,'[1]Birth Dates'!$B:$B,"",0),IF(_xlpm.d=0,"",_xlpm.d))</f>
        <v/>
      </c>
      <c r="T602" s="196">
        <f>IF(OR(S602="",A602="",NOT(ISNUMBER(S602)),S602&gt;A602),"",DATEDIF(S602,A602,"Y")&amp;" years, "&amp;DATEDIF(S602,A602,"YM")&amp;" months, "&amp;DATEDIF(S602,A602,"MD")&amp;" days")</f>
        <v/>
      </c>
      <c r="W602" s="196">
        <f>_xlfn.LET(_xlpm.d,_xlfn.XLOOKUP(U602,'[1]Birth Dates'!$A:$A,'[1]Birth Dates'!$B:$B,"",0),IF(_xlpm.d=0,"",_xlpm.d))</f>
        <v/>
      </c>
      <c r="X602" s="196">
        <f>IF(OR(W602="",A602="",NOT(ISNUMBER(W602)),W602&gt;A602),"",DATEDIF(W602,A602,"Y")&amp;" years, "&amp;DATEDIF(W602,A602,"YM")&amp;" months, "&amp;DATEDIF(W602,A602,"MD")&amp;" days")</f>
        <v/>
      </c>
      <c r="AR602" s="175">
        <f>IF($B602="","",TEXT($A602,"yyyymmdd")&amp;"_P"&amp;$C602&amp;"_C"&amp;$F602&amp;"_"&amp;TRIM(RIGHT(SUBSTITUTE(TRIM(SUBSTITUTE($M602,CHAR(160)," "))," ",REPT(" ",60)),60))&amp;IF($Q602="","","-"&amp;TRIM(RIGHT(SUBSTITUTE(TRIM(SUBSTITUTE($Q602,CHAR(160)," "))," ",REPT(" ",60)),60)))&amp;IF($U602="","","-"&amp;TRIM(RIGHT(SUBSTITUTE(TRIM(SUBSTITUTE($U602,CHAR(160)," "))," ",REPT(" ",60)),60)))&amp;".jpg")</f>
        <v/>
      </c>
    </row>
    <row r="603" ht="14" customHeight="1">
      <c r="O603" s="196">
        <f>_xlfn.LET(_xlpm.d,_xlfn.XLOOKUP(M603,'[1]Birth Dates'!$A:$A,'[1]Birth Dates'!$B:$B,"",0),IF(_xlpm.d=0,"",_xlpm.d))</f>
        <v/>
      </c>
      <c r="P603" s="196">
        <f>IF(OR(O603="",A603="",NOT(ISNUMBER(O603)),O603&gt;A603),"",DATEDIF(O603,A603,"Y")&amp;" years, "&amp;DATEDIF(O603,A603,"YM")&amp;" months, "&amp;DATEDIF(O603,A603,"MD")&amp;" days")</f>
        <v/>
      </c>
      <c r="S603" s="196">
        <f>_xlfn.LET(_xlpm.d,_xlfn.XLOOKUP(Q603,'[1]Birth Dates'!$A:$A,'[1]Birth Dates'!$B:$B,"",0),IF(_xlpm.d=0,"",_xlpm.d))</f>
        <v/>
      </c>
      <c r="T603" s="196">
        <f>IF(OR(S603="",A603="",NOT(ISNUMBER(S603)),S603&gt;A603),"",DATEDIF(S603,A603,"Y")&amp;" years, "&amp;DATEDIF(S603,A603,"YM")&amp;" months, "&amp;DATEDIF(S603,A603,"MD")&amp;" days")</f>
        <v/>
      </c>
      <c r="W603" s="196">
        <f>_xlfn.LET(_xlpm.d,_xlfn.XLOOKUP(U603,'[1]Birth Dates'!$A:$A,'[1]Birth Dates'!$B:$B,"",0),IF(_xlpm.d=0,"",_xlpm.d))</f>
        <v/>
      </c>
      <c r="X603" s="196">
        <f>IF(OR(W603="",A603="",NOT(ISNUMBER(W603)),W603&gt;A603),"",DATEDIF(W603,A603,"Y")&amp;" years, "&amp;DATEDIF(W603,A603,"YM")&amp;" months, "&amp;DATEDIF(W603,A603,"MD")&amp;" days")</f>
        <v/>
      </c>
      <c r="AR603" s="175">
        <f>IF($B603="","",TEXT($A603,"yyyymmdd")&amp;"_P"&amp;$C603&amp;"_C"&amp;$F603&amp;"_"&amp;TRIM(RIGHT(SUBSTITUTE(TRIM(SUBSTITUTE($M603,CHAR(160)," "))," ",REPT(" ",60)),60))&amp;IF($Q603="","","-"&amp;TRIM(RIGHT(SUBSTITUTE(TRIM(SUBSTITUTE($Q603,CHAR(160)," "))," ",REPT(" ",60)),60)))&amp;IF($U603="","","-"&amp;TRIM(RIGHT(SUBSTITUTE(TRIM(SUBSTITUTE($U603,CHAR(160)," "))," ",REPT(" ",60)),60)))&amp;".jpg")</f>
        <v/>
      </c>
    </row>
    <row r="604" ht="14" customHeight="1">
      <c r="O604" s="196">
        <f>_xlfn.LET(_xlpm.d,_xlfn.XLOOKUP(M604,'[1]Birth Dates'!$A:$A,'[1]Birth Dates'!$B:$B,"",0),IF(_xlpm.d=0,"",_xlpm.d))</f>
        <v/>
      </c>
      <c r="P604" s="196">
        <f>IF(OR(O604="",A604="",NOT(ISNUMBER(O604)),O604&gt;A604),"",DATEDIF(O604,A604,"Y")&amp;" years, "&amp;DATEDIF(O604,A604,"YM")&amp;" months, "&amp;DATEDIF(O604,A604,"MD")&amp;" days")</f>
        <v/>
      </c>
      <c r="S604" s="196">
        <f>_xlfn.LET(_xlpm.d,_xlfn.XLOOKUP(Q604,'[1]Birth Dates'!$A:$A,'[1]Birth Dates'!$B:$B,"",0),IF(_xlpm.d=0,"",_xlpm.d))</f>
        <v/>
      </c>
      <c r="T604" s="196">
        <f>IF(OR(S604="",A604="",NOT(ISNUMBER(S604)),S604&gt;A604),"",DATEDIF(S604,A604,"Y")&amp;" years, "&amp;DATEDIF(S604,A604,"YM")&amp;" months, "&amp;DATEDIF(S604,A604,"MD")&amp;" days")</f>
        <v/>
      </c>
      <c r="W604" s="196">
        <f>_xlfn.LET(_xlpm.d,_xlfn.XLOOKUP(U604,'[1]Birth Dates'!$A:$A,'[1]Birth Dates'!$B:$B,"",0),IF(_xlpm.d=0,"",_xlpm.d))</f>
        <v/>
      </c>
      <c r="X604" s="196">
        <f>IF(OR(W604="",A604="",NOT(ISNUMBER(W604)),W604&gt;A604),"",DATEDIF(W604,A604,"Y")&amp;" years, "&amp;DATEDIF(W604,A604,"YM")&amp;" months, "&amp;DATEDIF(W604,A604,"MD")&amp;" days")</f>
        <v/>
      </c>
      <c r="AR604" s="175">
        <f>IF($B604="","",TEXT($A604,"yyyymmdd")&amp;"_P"&amp;$C604&amp;"_C"&amp;$F604&amp;"_"&amp;TRIM(RIGHT(SUBSTITUTE(TRIM(SUBSTITUTE($M604,CHAR(160)," "))," ",REPT(" ",60)),60))&amp;IF($Q604="","","-"&amp;TRIM(RIGHT(SUBSTITUTE(TRIM(SUBSTITUTE($Q604,CHAR(160)," "))," ",REPT(" ",60)),60)))&amp;IF($U604="","","-"&amp;TRIM(RIGHT(SUBSTITUTE(TRIM(SUBSTITUTE($U604,CHAR(160)," "))," ",REPT(" ",60)),60)))&amp;".jpg")</f>
        <v/>
      </c>
    </row>
    <row r="605" ht="14" customHeight="1">
      <c r="O605" s="196">
        <f>_xlfn.LET(_xlpm.d,_xlfn.XLOOKUP(M605,'[1]Birth Dates'!$A:$A,'[1]Birth Dates'!$B:$B,"",0),IF(_xlpm.d=0,"",_xlpm.d))</f>
        <v/>
      </c>
      <c r="P605" s="196">
        <f>IF(OR(O605="",A605="",NOT(ISNUMBER(O605)),O605&gt;A605),"",DATEDIF(O605,A605,"Y")&amp;" years, "&amp;DATEDIF(O605,A605,"YM")&amp;" months, "&amp;DATEDIF(O605,A605,"MD")&amp;" days")</f>
        <v/>
      </c>
      <c r="S605" s="196">
        <f>_xlfn.LET(_xlpm.d,_xlfn.XLOOKUP(Q605,'[1]Birth Dates'!$A:$A,'[1]Birth Dates'!$B:$B,"",0),IF(_xlpm.d=0,"",_xlpm.d))</f>
        <v/>
      </c>
      <c r="T605" s="196">
        <f>IF(OR(S605="",A605="",NOT(ISNUMBER(S605)),S605&gt;A605),"",DATEDIF(S605,A605,"Y")&amp;" years, "&amp;DATEDIF(S605,A605,"YM")&amp;" months, "&amp;DATEDIF(S605,A605,"MD")&amp;" days")</f>
        <v/>
      </c>
      <c r="W605" s="196">
        <f>_xlfn.LET(_xlpm.d,_xlfn.XLOOKUP(U605,'[1]Birth Dates'!$A:$A,'[1]Birth Dates'!$B:$B,"",0),IF(_xlpm.d=0,"",_xlpm.d))</f>
        <v/>
      </c>
      <c r="X605" s="196">
        <f>IF(OR(W605="",A605="",NOT(ISNUMBER(W605)),W605&gt;A605),"",DATEDIF(W605,A605,"Y")&amp;" years, "&amp;DATEDIF(W605,A605,"YM")&amp;" months, "&amp;DATEDIF(W605,A605,"MD")&amp;" days")</f>
        <v/>
      </c>
      <c r="AR605" s="175">
        <f>IF($B605="","",TEXT($A605,"yyyymmdd")&amp;"_P"&amp;$C605&amp;"_C"&amp;$F605&amp;"_"&amp;TRIM(RIGHT(SUBSTITUTE(TRIM(SUBSTITUTE($M605,CHAR(160)," "))," ",REPT(" ",60)),60))&amp;IF($Q605="","","-"&amp;TRIM(RIGHT(SUBSTITUTE(TRIM(SUBSTITUTE($Q605,CHAR(160)," "))," ",REPT(" ",60)),60)))&amp;IF($U605="","","-"&amp;TRIM(RIGHT(SUBSTITUTE(TRIM(SUBSTITUTE($U605,CHAR(160)," "))," ",REPT(" ",60)),60)))&amp;".jpg")</f>
        <v/>
      </c>
    </row>
    <row r="606" ht="14" customHeight="1">
      <c r="O606" s="196">
        <f>_xlfn.LET(_xlpm.d,_xlfn.XLOOKUP(M606,'[1]Birth Dates'!$A:$A,'[1]Birth Dates'!$B:$B,"",0),IF(_xlpm.d=0,"",_xlpm.d))</f>
        <v/>
      </c>
      <c r="P606" s="196">
        <f>IF(OR(O606="",A606="",NOT(ISNUMBER(O606)),O606&gt;A606),"",DATEDIF(O606,A606,"Y")&amp;" years, "&amp;DATEDIF(O606,A606,"YM")&amp;" months, "&amp;DATEDIF(O606,A606,"MD")&amp;" days")</f>
        <v/>
      </c>
      <c r="S606" s="196">
        <f>_xlfn.LET(_xlpm.d,_xlfn.XLOOKUP(Q606,'[1]Birth Dates'!$A:$A,'[1]Birth Dates'!$B:$B,"",0),IF(_xlpm.d=0,"",_xlpm.d))</f>
        <v/>
      </c>
      <c r="T606" s="196">
        <f>IF(OR(S606="",A606="",NOT(ISNUMBER(S606)),S606&gt;A606),"",DATEDIF(S606,A606,"Y")&amp;" years, "&amp;DATEDIF(S606,A606,"YM")&amp;" months, "&amp;DATEDIF(S606,A606,"MD")&amp;" days")</f>
        <v/>
      </c>
      <c r="W606" s="196">
        <f>_xlfn.LET(_xlpm.d,_xlfn.XLOOKUP(U606,'[1]Birth Dates'!$A:$A,'[1]Birth Dates'!$B:$B,"",0),IF(_xlpm.d=0,"",_xlpm.d))</f>
        <v/>
      </c>
      <c r="X606" s="196">
        <f>IF(OR(W606="",A606="",NOT(ISNUMBER(W606)),W606&gt;A606),"",DATEDIF(W606,A606,"Y")&amp;" years, "&amp;DATEDIF(W606,A606,"YM")&amp;" months, "&amp;DATEDIF(W606,A606,"MD")&amp;" days")</f>
        <v/>
      </c>
      <c r="AR606" s="175">
        <f>IF($B606="","",TEXT($A606,"yyyymmdd")&amp;"_P"&amp;$C606&amp;"_C"&amp;$F606&amp;"_"&amp;TRIM(RIGHT(SUBSTITUTE(TRIM(SUBSTITUTE($M606,CHAR(160)," "))," ",REPT(" ",60)),60))&amp;IF($Q606="","","-"&amp;TRIM(RIGHT(SUBSTITUTE(TRIM(SUBSTITUTE($Q606,CHAR(160)," "))," ",REPT(" ",60)),60)))&amp;IF($U606="","","-"&amp;TRIM(RIGHT(SUBSTITUTE(TRIM(SUBSTITUTE($U606,CHAR(160)," "))," ",REPT(" ",60)),60)))&amp;".jpg")</f>
        <v/>
      </c>
    </row>
    <row r="607" ht="14" customHeight="1">
      <c r="O607" s="196">
        <f>_xlfn.LET(_xlpm.d,_xlfn.XLOOKUP(M607,'[1]Birth Dates'!$A:$A,'[1]Birth Dates'!$B:$B,"",0),IF(_xlpm.d=0,"",_xlpm.d))</f>
        <v/>
      </c>
      <c r="P607" s="196">
        <f>IF(OR(O607="",A607="",NOT(ISNUMBER(O607)),O607&gt;A607),"",DATEDIF(O607,A607,"Y")&amp;" years, "&amp;DATEDIF(O607,A607,"YM")&amp;" months, "&amp;DATEDIF(O607,A607,"MD")&amp;" days")</f>
        <v/>
      </c>
      <c r="S607" s="196">
        <f>_xlfn.LET(_xlpm.d,_xlfn.XLOOKUP(Q607,'[1]Birth Dates'!$A:$A,'[1]Birth Dates'!$B:$B,"",0),IF(_xlpm.d=0,"",_xlpm.d))</f>
        <v/>
      </c>
      <c r="T607" s="196">
        <f>IF(OR(S607="",A607="",NOT(ISNUMBER(S607)),S607&gt;A607),"",DATEDIF(S607,A607,"Y")&amp;" years, "&amp;DATEDIF(S607,A607,"YM")&amp;" months, "&amp;DATEDIF(S607,A607,"MD")&amp;" days")</f>
        <v/>
      </c>
      <c r="W607" s="196">
        <f>_xlfn.LET(_xlpm.d,_xlfn.XLOOKUP(U607,'[1]Birth Dates'!$A:$A,'[1]Birth Dates'!$B:$B,"",0),IF(_xlpm.d=0,"",_xlpm.d))</f>
        <v/>
      </c>
      <c r="X607" s="196">
        <f>IF(OR(W607="",A607="",NOT(ISNUMBER(W607)),W607&gt;A607),"",DATEDIF(W607,A607,"Y")&amp;" years, "&amp;DATEDIF(W607,A607,"YM")&amp;" months, "&amp;DATEDIF(W607,A607,"MD")&amp;" days")</f>
        <v/>
      </c>
      <c r="AR607" s="175">
        <f>IF($B607="","",TEXT($A607,"yyyymmdd")&amp;"_P"&amp;$C607&amp;"_C"&amp;$F607&amp;"_"&amp;TRIM(RIGHT(SUBSTITUTE(TRIM(SUBSTITUTE($M607,CHAR(160)," "))," ",REPT(" ",60)),60))&amp;IF($Q607="","","-"&amp;TRIM(RIGHT(SUBSTITUTE(TRIM(SUBSTITUTE($Q607,CHAR(160)," "))," ",REPT(" ",60)),60)))&amp;IF($U607="","","-"&amp;TRIM(RIGHT(SUBSTITUTE(TRIM(SUBSTITUTE($U607,CHAR(160)," "))," ",REPT(" ",60)),60)))&amp;".jpg")</f>
        <v/>
      </c>
    </row>
    <row r="608" ht="14" customHeight="1">
      <c r="O608" s="196">
        <f>_xlfn.LET(_xlpm.d,_xlfn.XLOOKUP(M608,'[1]Birth Dates'!$A:$A,'[1]Birth Dates'!$B:$B,"",0),IF(_xlpm.d=0,"",_xlpm.d))</f>
        <v/>
      </c>
      <c r="P608" s="196">
        <f>IF(OR(O608="",A608="",NOT(ISNUMBER(O608)),O608&gt;A608),"",DATEDIF(O608,A608,"Y")&amp;" years, "&amp;DATEDIF(O608,A608,"YM")&amp;" months, "&amp;DATEDIF(O608,A608,"MD")&amp;" days")</f>
        <v/>
      </c>
      <c r="S608" s="196">
        <f>_xlfn.LET(_xlpm.d,_xlfn.XLOOKUP(Q608,'[1]Birth Dates'!$A:$A,'[1]Birth Dates'!$B:$B,"",0),IF(_xlpm.d=0,"",_xlpm.d))</f>
        <v/>
      </c>
      <c r="T608" s="196">
        <f>IF(OR(S608="",A608="",NOT(ISNUMBER(S608)),S608&gt;A608),"",DATEDIF(S608,A608,"Y")&amp;" years, "&amp;DATEDIF(S608,A608,"YM")&amp;" months, "&amp;DATEDIF(S608,A608,"MD")&amp;" days")</f>
        <v/>
      </c>
      <c r="W608" s="196">
        <f>_xlfn.LET(_xlpm.d,_xlfn.XLOOKUP(U608,'[1]Birth Dates'!$A:$A,'[1]Birth Dates'!$B:$B,"",0),IF(_xlpm.d=0,"",_xlpm.d))</f>
        <v/>
      </c>
      <c r="X608" s="196">
        <f>IF(OR(W608="",A608="",NOT(ISNUMBER(W608)),W608&gt;A608),"",DATEDIF(W608,A608,"Y")&amp;" years, "&amp;DATEDIF(W608,A608,"YM")&amp;" months, "&amp;DATEDIF(W608,A608,"MD")&amp;" days")</f>
        <v/>
      </c>
      <c r="AR608" s="175">
        <f>IF($B608="","",TEXT($A608,"yyyymmdd")&amp;"_P"&amp;$C608&amp;"_C"&amp;$F608&amp;"_"&amp;TRIM(RIGHT(SUBSTITUTE(TRIM(SUBSTITUTE($M608,CHAR(160)," "))," ",REPT(" ",60)),60))&amp;IF($Q608="","","-"&amp;TRIM(RIGHT(SUBSTITUTE(TRIM(SUBSTITUTE($Q608,CHAR(160)," "))," ",REPT(" ",60)),60)))&amp;IF($U608="","","-"&amp;TRIM(RIGHT(SUBSTITUTE(TRIM(SUBSTITUTE($U608,CHAR(160)," "))," ",REPT(" ",60)),60)))&amp;".jpg")</f>
        <v/>
      </c>
    </row>
    <row r="609" ht="14" customHeight="1">
      <c r="O609" s="196">
        <f>_xlfn.LET(_xlpm.d,_xlfn.XLOOKUP(M609,'[1]Birth Dates'!$A:$A,'[1]Birth Dates'!$B:$B,"",0),IF(_xlpm.d=0,"",_xlpm.d))</f>
        <v/>
      </c>
      <c r="P609" s="196">
        <f>IF(OR(O609="",A609="",NOT(ISNUMBER(O609)),O609&gt;A609),"",DATEDIF(O609,A609,"Y")&amp;" years, "&amp;DATEDIF(O609,A609,"YM")&amp;" months, "&amp;DATEDIF(O609,A609,"MD")&amp;" days")</f>
        <v/>
      </c>
      <c r="S609" s="196">
        <f>_xlfn.LET(_xlpm.d,_xlfn.XLOOKUP(Q609,'[1]Birth Dates'!$A:$A,'[1]Birth Dates'!$B:$B,"",0),IF(_xlpm.d=0,"",_xlpm.d))</f>
        <v/>
      </c>
      <c r="T609" s="196">
        <f>IF(OR(S609="",A609="",NOT(ISNUMBER(S609)),S609&gt;A609),"",DATEDIF(S609,A609,"Y")&amp;" years, "&amp;DATEDIF(S609,A609,"YM")&amp;" months, "&amp;DATEDIF(S609,A609,"MD")&amp;" days")</f>
        <v/>
      </c>
      <c r="W609" s="196">
        <f>_xlfn.LET(_xlpm.d,_xlfn.XLOOKUP(U609,'[1]Birth Dates'!$A:$A,'[1]Birth Dates'!$B:$B,"",0),IF(_xlpm.d=0,"",_xlpm.d))</f>
        <v/>
      </c>
      <c r="X609" s="196">
        <f>IF(OR(W609="",A609="",NOT(ISNUMBER(W609)),W609&gt;A609),"",DATEDIF(W609,A609,"Y")&amp;" years, "&amp;DATEDIF(W609,A609,"YM")&amp;" months, "&amp;DATEDIF(W609,A609,"MD")&amp;" days")</f>
        <v/>
      </c>
      <c r="AR609" s="175">
        <f>IF($B609="","",TEXT($A609,"yyyymmdd")&amp;"_P"&amp;$C609&amp;"_C"&amp;$F609&amp;"_"&amp;TRIM(RIGHT(SUBSTITUTE(TRIM(SUBSTITUTE($M609,CHAR(160)," "))," ",REPT(" ",60)),60))&amp;IF($Q609="","","-"&amp;TRIM(RIGHT(SUBSTITUTE(TRIM(SUBSTITUTE($Q609,CHAR(160)," "))," ",REPT(" ",60)),60)))&amp;IF($U609="","","-"&amp;TRIM(RIGHT(SUBSTITUTE(TRIM(SUBSTITUTE($U609,CHAR(160)," "))," ",REPT(" ",60)),60)))&amp;".jpg")</f>
        <v/>
      </c>
    </row>
    <row r="610" ht="14" customHeight="1">
      <c r="O610" s="196">
        <f>_xlfn.LET(_xlpm.d,_xlfn.XLOOKUP(M610,'[1]Birth Dates'!$A:$A,'[1]Birth Dates'!$B:$B,"",0),IF(_xlpm.d=0,"",_xlpm.d))</f>
        <v/>
      </c>
      <c r="P610" s="196">
        <f>IF(OR(O610="",A610="",NOT(ISNUMBER(O610)),O610&gt;A610),"",DATEDIF(O610,A610,"Y")&amp;" years, "&amp;DATEDIF(O610,A610,"YM")&amp;" months, "&amp;DATEDIF(O610,A610,"MD")&amp;" days")</f>
        <v/>
      </c>
      <c r="S610" s="196">
        <f>_xlfn.LET(_xlpm.d,_xlfn.XLOOKUP(Q610,'[1]Birth Dates'!$A:$A,'[1]Birth Dates'!$B:$B,"",0),IF(_xlpm.d=0,"",_xlpm.d))</f>
        <v/>
      </c>
      <c r="T610" s="196">
        <f>IF(OR(S610="",A610="",NOT(ISNUMBER(S610)),S610&gt;A610),"",DATEDIF(S610,A610,"Y")&amp;" years, "&amp;DATEDIF(S610,A610,"YM")&amp;" months, "&amp;DATEDIF(S610,A610,"MD")&amp;" days")</f>
        <v/>
      </c>
      <c r="W610" s="196">
        <f>_xlfn.LET(_xlpm.d,_xlfn.XLOOKUP(U610,'[1]Birth Dates'!$A:$A,'[1]Birth Dates'!$B:$B,"",0),IF(_xlpm.d=0,"",_xlpm.d))</f>
        <v/>
      </c>
      <c r="X610" s="196">
        <f>IF(OR(W610="",A610="",NOT(ISNUMBER(W610)),W610&gt;A610),"",DATEDIF(W610,A610,"Y")&amp;" years, "&amp;DATEDIF(W610,A610,"YM")&amp;" months, "&amp;DATEDIF(W610,A610,"MD")&amp;" days")</f>
        <v/>
      </c>
      <c r="AR610" s="175">
        <f>IF($B610="","",TEXT($A610,"yyyymmdd")&amp;"_P"&amp;$C610&amp;"_C"&amp;$F610&amp;"_"&amp;TRIM(RIGHT(SUBSTITUTE(TRIM(SUBSTITUTE($M610,CHAR(160)," "))," ",REPT(" ",60)),60))&amp;IF($Q610="","","-"&amp;TRIM(RIGHT(SUBSTITUTE(TRIM(SUBSTITUTE($Q610,CHAR(160)," "))," ",REPT(" ",60)),60)))&amp;IF($U610="","","-"&amp;TRIM(RIGHT(SUBSTITUTE(TRIM(SUBSTITUTE($U610,CHAR(160)," "))," ",REPT(" ",60)),60)))&amp;".jpg")</f>
        <v/>
      </c>
    </row>
    <row r="611" ht="14" customHeight="1">
      <c r="O611" s="196">
        <f>_xlfn.LET(_xlpm.d,_xlfn.XLOOKUP(M611,'[1]Birth Dates'!$A:$A,'[1]Birth Dates'!$B:$B,"",0),IF(_xlpm.d=0,"",_xlpm.d))</f>
        <v/>
      </c>
      <c r="P611" s="196">
        <f>IF(OR(O611="",A611="",NOT(ISNUMBER(O611)),O611&gt;A611),"",DATEDIF(O611,A611,"Y")&amp;" years, "&amp;DATEDIF(O611,A611,"YM")&amp;" months, "&amp;DATEDIF(O611,A611,"MD")&amp;" days")</f>
        <v/>
      </c>
      <c r="S611" s="196">
        <f>_xlfn.LET(_xlpm.d,_xlfn.XLOOKUP(Q611,'[1]Birth Dates'!$A:$A,'[1]Birth Dates'!$B:$B,"",0),IF(_xlpm.d=0,"",_xlpm.d))</f>
        <v/>
      </c>
      <c r="T611" s="196">
        <f>IF(OR(S611="",A611="",NOT(ISNUMBER(S611)),S611&gt;A611),"",DATEDIF(S611,A611,"Y")&amp;" years, "&amp;DATEDIF(S611,A611,"YM")&amp;" months, "&amp;DATEDIF(S611,A611,"MD")&amp;" days")</f>
        <v/>
      </c>
      <c r="W611" s="196">
        <f>_xlfn.LET(_xlpm.d,_xlfn.XLOOKUP(U611,'[1]Birth Dates'!$A:$A,'[1]Birth Dates'!$B:$B,"",0),IF(_xlpm.d=0,"",_xlpm.d))</f>
        <v/>
      </c>
      <c r="X611" s="196">
        <f>IF(OR(W611="",A611="",NOT(ISNUMBER(W611)),W611&gt;A611),"",DATEDIF(W611,A611,"Y")&amp;" years, "&amp;DATEDIF(W611,A611,"YM")&amp;" months, "&amp;DATEDIF(W611,A611,"MD")&amp;" days")</f>
        <v/>
      </c>
      <c r="AR611" s="175">
        <f>IF($B611="","",TEXT($A611,"yyyymmdd")&amp;"_P"&amp;$C611&amp;"_C"&amp;$F611&amp;"_"&amp;TRIM(RIGHT(SUBSTITUTE(TRIM(SUBSTITUTE($M611,CHAR(160)," "))," ",REPT(" ",60)),60))&amp;IF($Q611="","","-"&amp;TRIM(RIGHT(SUBSTITUTE(TRIM(SUBSTITUTE($Q611,CHAR(160)," "))," ",REPT(" ",60)),60)))&amp;IF($U611="","","-"&amp;TRIM(RIGHT(SUBSTITUTE(TRIM(SUBSTITUTE($U611,CHAR(160)," "))," ",REPT(" ",60)),60)))&amp;".jpg")</f>
        <v/>
      </c>
    </row>
    <row r="612" ht="14" customHeight="1">
      <c r="O612" s="196">
        <f>_xlfn.LET(_xlpm.d,_xlfn.XLOOKUP(M612,'[1]Birth Dates'!$A:$A,'[1]Birth Dates'!$B:$B,"",0),IF(_xlpm.d=0,"",_xlpm.d))</f>
        <v/>
      </c>
      <c r="P612" s="196">
        <f>IF(OR(O612="",A612="",NOT(ISNUMBER(O612)),O612&gt;A612),"",DATEDIF(O612,A612,"Y")&amp;" years, "&amp;DATEDIF(O612,A612,"YM")&amp;" months, "&amp;DATEDIF(O612,A612,"MD")&amp;" days")</f>
        <v/>
      </c>
      <c r="S612" s="196">
        <f>_xlfn.LET(_xlpm.d,_xlfn.XLOOKUP(Q612,'[1]Birth Dates'!$A:$A,'[1]Birth Dates'!$B:$B,"",0),IF(_xlpm.d=0,"",_xlpm.d))</f>
        <v/>
      </c>
      <c r="T612" s="196">
        <f>IF(OR(S612="",A612="",NOT(ISNUMBER(S612)),S612&gt;A612),"",DATEDIF(S612,A612,"Y")&amp;" years, "&amp;DATEDIF(S612,A612,"YM")&amp;" months, "&amp;DATEDIF(S612,A612,"MD")&amp;" days")</f>
        <v/>
      </c>
      <c r="W612" s="196">
        <f>_xlfn.LET(_xlpm.d,_xlfn.XLOOKUP(U612,'[1]Birth Dates'!$A:$A,'[1]Birth Dates'!$B:$B,"",0),IF(_xlpm.d=0,"",_xlpm.d))</f>
        <v/>
      </c>
      <c r="X612" s="196">
        <f>IF(OR(W612="",A612="",NOT(ISNUMBER(W612)),W612&gt;A612),"",DATEDIF(W612,A612,"Y")&amp;" years, "&amp;DATEDIF(W612,A612,"YM")&amp;" months, "&amp;DATEDIF(W612,A612,"MD")&amp;" days")</f>
        <v/>
      </c>
      <c r="AR612" s="175">
        <f>IF($B612="","",TEXT($A612,"yyyymmdd")&amp;"_P"&amp;$C612&amp;"_C"&amp;$F612&amp;"_"&amp;TRIM(RIGHT(SUBSTITUTE(TRIM(SUBSTITUTE($M612,CHAR(160)," "))," ",REPT(" ",60)),60))&amp;IF($Q612="","","-"&amp;TRIM(RIGHT(SUBSTITUTE(TRIM(SUBSTITUTE($Q612,CHAR(160)," "))," ",REPT(" ",60)),60)))&amp;IF($U612="","","-"&amp;TRIM(RIGHT(SUBSTITUTE(TRIM(SUBSTITUTE($U612,CHAR(160)," "))," ",REPT(" ",60)),60)))&amp;".jpg")</f>
        <v/>
      </c>
    </row>
    <row r="613" ht="14" customHeight="1">
      <c r="O613" s="196">
        <f>_xlfn.LET(_xlpm.d,_xlfn.XLOOKUP(M613,'[1]Birth Dates'!$A:$A,'[1]Birth Dates'!$B:$B,"",0),IF(_xlpm.d=0,"",_xlpm.d))</f>
        <v/>
      </c>
      <c r="P613" s="196">
        <f>IF(OR(O613="",A613="",NOT(ISNUMBER(O613)),O613&gt;A613),"",DATEDIF(O613,A613,"Y")&amp;" years, "&amp;DATEDIF(O613,A613,"YM")&amp;" months, "&amp;DATEDIF(O613,A613,"MD")&amp;" days")</f>
        <v/>
      </c>
      <c r="S613" s="196">
        <f>_xlfn.LET(_xlpm.d,_xlfn.XLOOKUP(Q613,'[1]Birth Dates'!$A:$A,'[1]Birth Dates'!$B:$B,"",0),IF(_xlpm.d=0,"",_xlpm.d))</f>
        <v/>
      </c>
      <c r="T613" s="196">
        <f>IF(OR(S613="",A613="",NOT(ISNUMBER(S613)),S613&gt;A613),"",DATEDIF(S613,A613,"Y")&amp;" years, "&amp;DATEDIF(S613,A613,"YM")&amp;" months, "&amp;DATEDIF(S613,A613,"MD")&amp;" days")</f>
        <v/>
      </c>
      <c r="W613" s="196">
        <f>_xlfn.LET(_xlpm.d,_xlfn.XLOOKUP(U613,'[1]Birth Dates'!$A:$A,'[1]Birth Dates'!$B:$B,"",0),IF(_xlpm.d=0,"",_xlpm.d))</f>
        <v/>
      </c>
      <c r="X613" s="196">
        <f>IF(OR(W613="",A613="",NOT(ISNUMBER(W613)),W613&gt;A613),"",DATEDIF(W613,A613,"Y")&amp;" years, "&amp;DATEDIF(W613,A613,"YM")&amp;" months, "&amp;DATEDIF(W613,A613,"MD")&amp;" days")</f>
        <v/>
      </c>
      <c r="AR613" s="175">
        <f>IF($B613="","",TEXT($A613,"yyyymmdd")&amp;"_P"&amp;$C613&amp;"_C"&amp;$F613&amp;"_"&amp;TRIM(RIGHT(SUBSTITUTE(TRIM(SUBSTITUTE($M613,CHAR(160)," "))," ",REPT(" ",60)),60))&amp;IF($Q613="","","-"&amp;TRIM(RIGHT(SUBSTITUTE(TRIM(SUBSTITUTE($Q613,CHAR(160)," "))," ",REPT(" ",60)),60)))&amp;IF($U613="","","-"&amp;TRIM(RIGHT(SUBSTITUTE(TRIM(SUBSTITUTE($U613,CHAR(160)," "))," ",REPT(" ",60)),60)))&amp;".jpg")</f>
        <v/>
      </c>
    </row>
    <row r="614" ht="14" customHeight="1">
      <c r="O614" s="196">
        <f>_xlfn.LET(_xlpm.d,_xlfn.XLOOKUP(M614,'[1]Birth Dates'!$A:$A,'[1]Birth Dates'!$B:$B,"",0),IF(_xlpm.d=0,"",_xlpm.d))</f>
        <v/>
      </c>
      <c r="P614" s="196">
        <f>IF(OR(O614="",A614="",NOT(ISNUMBER(O614)),O614&gt;A614),"",DATEDIF(O614,A614,"Y")&amp;" years, "&amp;DATEDIF(O614,A614,"YM")&amp;" months, "&amp;DATEDIF(O614,A614,"MD")&amp;" days")</f>
        <v/>
      </c>
      <c r="S614" s="196">
        <f>_xlfn.LET(_xlpm.d,_xlfn.XLOOKUP(Q614,'[1]Birth Dates'!$A:$A,'[1]Birth Dates'!$B:$B,"",0),IF(_xlpm.d=0,"",_xlpm.d))</f>
        <v/>
      </c>
      <c r="T614" s="196">
        <f>IF(OR(S614="",A614="",NOT(ISNUMBER(S614)),S614&gt;A614),"",DATEDIF(S614,A614,"Y")&amp;" years, "&amp;DATEDIF(S614,A614,"YM")&amp;" months, "&amp;DATEDIF(S614,A614,"MD")&amp;" days")</f>
        <v/>
      </c>
      <c r="W614" s="196">
        <f>_xlfn.LET(_xlpm.d,_xlfn.XLOOKUP(U614,'[1]Birth Dates'!$A:$A,'[1]Birth Dates'!$B:$B,"",0),IF(_xlpm.d=0,"",_xlpm.d))</f>
        <v/>
      </c>
      <c r="X614" s="196">
        <f>IF(OR(W614="",A614="",NOT(ISNUMBER(W614)),W614&gt;A614),"",DATEDIF(W614,A614,"Y")&amp;" years, "&amp;DATEDIF(W614,A614,"YM")&amp;" months, "&amp;DATEDIF(W614,A614,"MD")&amp;" days")</f>
        <v/>
      </c>
      <c r="AR614" s="175">
        <f>IF($B614="","",TEXT($A614,"yyyymmdd")&amp;"_P"&amp;$C614&amp;"_C"&amp;$F614&amp;"_"&amp;TRIM(RIGHT(SUBSTITUTE(TRIM(SUBSTITUTE($M614,CHAR(160)," "))," ",REPT(" ",60)),60))&amp;IF($Q614="","","-"&amp;TRIM(RIGHT(SUBSTITUTE(TRIM(SUBSTITUTE($Q614,CHAR(160)," "))," ",REPT(" ",60)),60)))&amp;IF($U614="","","-"&amp;TRIM(RIGHT(SUBSTITUTE(TRIM(SUBSTITUTE($U614,CHAR(160)," "))," ",REPT(" ",60)),60)))&amp;".jpg")</f>
        <v/>
      </c>
    </row>
    <row r="615" ht="14" customHeight="1">
      <c r="O615" s="196">
        <f>_xlfn.LET(_xlpm.d,_xlfn.XLOOKUP(M615,'[1]Birth Dates'!$A:$A,'[1]Birth Dates'!$B:$B,"",0),IF(_xlpm.d=0,"",_xlpm.d))</f>
        <v/>
      </c>
      <c r="P615" s="196">
        <f>IF(OR(O615="",A615="",NOT(ISNUMBER(O615)),O615&gt;A615),"",DATEDIF(O615,A615,"Y")&amp;" years, "&amp;DATEDIF(O615,A615,"YM")&amp;" months, "&amp;DATEDIF(O615,A615,"MD")&amp;" days")</f>
        <v/>
      </c>
      <c r="S615" s="196">
        <f>_xlfn.LET(_xlpm.d,_xlfn.XLOOKUP(Q615,'[1]Birth Dates'!$A:$A,'[1]Birth Dates'!$B:$B,"",0),IF(_xlpm.d=0,"",_xlpm.d))</f>
        <v/>
      </c>
      <c r="T615" s="196">
        <f>IF(OR(S615="",A615="",NOT(ISNUMBER(S615)),S615&gt;A615),"",DATEDIF(S615,A615,"Y")&amp;" years, "&amp;DATEDIF(S615,A615,"YM")&amp;" months, "&amp;DATEDIF(S615,A615,"MD")&amp;" days")</f>
        <v/>
      </c>
      <c r="W615" s="196">
        <f>_xlfn.LET(_xlpm.d,_xlfn.XLOOKUP(U615,'[1]Birth Dates'!$A:$A,'[1]Birth Dates'!$B:$B,"",0),IF(_xlpm.d=0,"",_xlpm.d))</f>
        <v/>
      </c>
      <c r="X615" s="196">
        <f>IF(OR(W615="",A615="",NOT(ISNUMBER(W615)),W615&gt;A615),"",DATEDIF(W615,A615,"Y")&amp;" years, "&amp;DATEDIF(W615,A615,"YM")&amp;" months, "&amp;DATEDIF(W615,A615,"MD")&amp;" days")</f>
        <v/>
      </c>
      <c r="AR615" s="175">
        <f>IF($B615="","",TEXT($A615,"yyyymmdd")&amp;"_P"&amp;$C615&amp;"_C"&amp;$F615&amp;"_"&amp;TRIM(RIGHT(SUBSTITUTE(TRIM(SUBSTITUTE($M615,CHAR(160)," "))," ",REPT(" ",60)),60))&amp;IF($Q615="","","-"&amp;TRIM(RIGHT(SUBSTITUTE(TRIM(SUBSTITUTE($Q615,CHAR(160)," "))," ",REPT(" ",60)),60)))&amp;IF($U615="","","-"&amp;TRIM(RIGHT(SUBSTITUTE(TRIM(SUBSTITUTE($U615,CHAR(160)," "))," ",REPT(" ",60)),60)))&amp;".jpg")</f>
        <v/>
      </c>
    </row>
    <row r="616" ht="14" customHeight="1">
      <c r="O616" s="196">
        <f>_xlfn.LET(_xlpm.d,_xlfn.XLOOKUP(M616,'[1]Birth Dates'!$A:$A,'[1]Birth Dates'!$B:$B,"",0),IF(_xlpm.d=0,"",_xlpm.d))</f>
        <v/>
      </c>
      <c r="P616" s="196">
        <f>IF(OR(O616="",A616="",NOT(ISNUMBER(O616)),O616&gt;A616),"",DATEDIF(O616,A616,"Y")&amp;" years, "&amp;DATEDIF(O616,A616,"YM")&amp;" months, "&amp;DATEDIF(O616,A616,"MD")&amp;" days")</f>
        <v/>
      </c>
      <c r="S616" s="196">
        <f>_xlfn.LET(_xlpm.d,_xlfn.XLOOKUP(Q616,'[1]Birth Dates'!$A:$A,'[1]Birth Dates'!$B:$B,"",0),IF(_xlpm.d=0,"",_xlpm.d))</f>
        <v/>
      </c>
      <c r="T616" s="196">
        <f>IF(OR(S616="",A616="",NOT(ISNUMBER(S616)),S616&gt;A616),"",DATEDIF(S616,A616,"Y")&amp;" years, "&amp;DATEDIF(S616,A616,"YM")&amp;" months, "&amp;DATEDIF(S616,A616,"MD")&amp;" days")</f>
        <v/>
      </c>
      <c r="W616" s="196">
        <f>_xlfn.LET(_xlpm.d,_xlfn.XLOOKUP(U616,'[1]Birth Dates'!$A:$A,'[1]Birth Dates'!$B:$B,"",0),IF(_xlpm.d=0,"",_xlpm.d))</f>
        <v/>
      </c>
      <c r="X616" s="196">
        <f>IF(OR(W616="",A616="",NOT(ISNUMBER(W616)),W616&gt;A616),"",DATEDIF(W616,A616,"Y")&amp;" years, "&amp;DATEDIF(W616,A616,"YM")&amp;" months, "&amp;DATEDIF(W616,A616,"MD")&amp;" days")</f>
        <v/>
      </c>
      <c r="AR616" s="226">
        <f>IF($B616="","",TEXT($A616,"yyyymmdd")&amp;"_P"&amp;$C616&amp;"_C"&amp;$F616&amp;"_"&amp;TRIM(RIGHT(SUBSTITUTE(TRIM(SUBSTITUTE($M616,CHAR(160)," "))," ",REPT(" ",60)),60))&amp;IF($Q616="","","-"&amp;TRIM(RIGHT(SUBSTITUTE(TRIM(SUBSTITUTE($Q616,CHAR(160)," "))," ",REPT(" ",60)),60)))&amp;IF($U616="","","-"&amp;TRIM(RIGHT(SUBSTITUTE(TRIM(SUBSTITUTE($U616,CHAR(160)," "))," ",REPT(" ",60)),60)))&amp;".jpg")</f>
        <v/>
      </c>
    </row>
    <row r="617" ht="14" customHeight="1">
      <c r="O617" s="196">
        <f>_xlfn.LET(_xlpm.d,_xlfn.XLOOKUP(M617,'[1]Birth Dates'!$A:$A,'[1]Birth Dates'!$B:$B,"",0),IF(_xlpm.d=0,"",_xlpm.d))</f>
        <v/>
      </c>
      <c r="P617" s="196">
        <f>IF(OR(O617="",A617="",NOT(ISNUMBER(O617)),O617&gt;A617),"",DATEDIF(O617,A617,"Y")&amp;" years, "&amp;DATEDIF(O617,A617,"YM")&amp;" months, "&amp;DATEDIF(O617,A617,"MD")&amp;" days")</f>
        <v/>
      </c>
      <c r="S617" s="196">
        <f>_xlfn.LET(_xlpm.d,_xlfn.XLOOKUP(Q617,'[1]Birth Dates'!$A:$A,'[1]Birth Dates'!$B:$B,"",0),IF(_xlpm.d=0,"",_xlpm.d))</f>
        <v/>
      </c>
      <c r="T617" s="196">
        <f>IF(OR(S617="",A617="",NOT(ISNUMBER(S617)),S617&gt;A617),"",DATEDIF(S617,A617,"Y")&amp;" years, "&amp;DATEDIF(S617,A617,"YM")&amp;" months, "&amp;DATEDIF(S617,A617,"MD")&amp;" days")</f>
        <v/>
      </c>
      <c r="W617" s="196">
        <f>_xlfn.LET(_xlpm.d,_xlfn.XLOOKUP(U617,'[1]Birth Dates'!$A:$A,'[1]Birth Dates'!$B:$B,"",0),IF(_xlpm.d=0,"",_xlpm.d))</f>
        <v/>
      </c>
      <c r="X617" s="196">
        <f>IF(OR(W617="",A617="",NOT(ISNUMBER(W617)),W617&gt;A617),"",DATEDIF(W617,A617,"Y")&amp;" years, "&amp;DATEDIF(W617,A617,"YM")&amp;" months, "&amp;DATEDIF(W617,A617,"MD")&amp;" days")</f>
        <v/>
      </c>
      <c r="AR617" s="175">
        <f>IF($B617="","",TEXT($A617,"yyyymmdd")&amp;"_P"&amp;$C617&amp;"_C"&amp;$F617&amp;"_"&amp;TRIM(RIGHT(SUBSTITUTE(TRIM(SUBSTITUTE($M617,CHAR(160)," "))," ",REPT(" ",60)),60))&amp;IF($Q617="","","-"&amp;TRIM(RIGHT(SUBSTITUTE(TRIM(SUBSTITUTE($Q617,CHAR(160)," "))," ",REPT(" ",60)),60)))&amp;IF($U617="","","-"&amp;TRIM(RIGHT(SUBSTITUTE(TRIM(SUBSTITUTE($U617,CHAR(160)," "))," ",REPT(" ",60)),60)))&amp;".jpg")</f>
        <v/>
      </c>
    </row>
    <row r="618" ht="14" customHeight="1">
      <c r="O618" s="196">
        <f>_xlfn.LET(_xlpm.d,_xlfn.XLOOKUP(M618,'[1]Birth Dates'!$A:$A,'[1]Birth Dates'!$B:$B,"",0),IF(_xlpm.d=0,"",_xlpm.d))</f>
        <v/>
      </c>
      <c r="P618" s="196">
        <f>IF(OR(O618="",A618="",NOT(ISNUMBER(O618)),O618&gt;A618),"",DATEDIF(O618,A618,"Y")&amp;" years, "&amp;DATEDIF(O618,A618,"YM")&amp;" months, "&amp;DATEDIF(O618,A618,"MD")&amp;" days")</f>
        <v/>
      </c>
      <c r="S618" s="196">
        <f>_xlfn.LET(_xlpm.d,_xlfn.XLOOKUP(Q618,'[1]Birth Dates'!$A:$A,'[1]Birth Dates'!$B:$B,"",0),IF(_xlpm.d=0,"",_xlpm.d))</f>
        <v/>
      </c>
      <c r="T618" s="196">
        <f>IF(OR(S618="",A618="",NOT(ISNUMBER(S618)),S618&gt;A618),"",DATEDIF(S618,A618,"Y")&amp;" years, "&amp;DATEDIF(S618,A618,"YM")&amp;" months, "&amp;DATEDIF(S618,A618,"MD")&amp;" days")</f>
        <v/>
      </c>
      <c r="W618" s="196">
        <f>_xlfn.LET(_xlpm.d,_xlfn.XLOOKUP(U618,'[1]Birth Dates'!$A:$A,'[1]Birth Dates'!$B:$B,"",0),IF(_xlpm.d=0,"",_xlpm.d))</f>
        <v/>
      </c>
      <c r="X618" s="196">
        <f>IF(OR(W618="",A618="",NOT(ISNUMBER(W618)),W618&gt;A618),"",DATEDIF(W618,A618,"Y")&amp;" years, "&amp;DATEDIF(W618,A618,"YM")&amp;" months, "&amp;DATEDIF(W618,A618,"MD")&amp;" days")</f>
        <v/>
      </c>
      <c r="AR618" s="175">
        <f>IF($B618="","",TEXT($A618,"yyyymmdd")&amp;"_P"&amp;$C618&amp;"_C"&amp;$F618&amp;"_"&amp;TRIM(RIGHT(SUBSTITUTE(TRIM(SUBSTITUTE($M618,CHAR(160)," "))," ",REPT(" ",60)),60))&amp;IF($Q618="","","-"&amp;TRIM(RIGHT(SUBSTITUTE(TRIM(SUBSTITUTE($Q618,CHAR(160)," "))," ",REPT(" ",60)),60)))&amp;IF($U618="","","-"&amp;TRIM(RIGHT(SUBSTITUTE(TRIM(SUBSTITUTE($U618,CHAR(160)," "))," ",REPT(" ",60)),60)))&amp;".jpg")</f>
        <v/>
      </c>
    </row>
    <row r="619" ht="14" customHeight="1">
      <c r="O619" s="196">
        <f>_xlfn.LET(_xlpm.d,_xlfn.XLOOKUP(M619,'[1]Birth Dates'!$A:$A,'[1]Birth Dates'!$B:$B,"",0),IF(_xlpm.d=0,"",_xlpm.d))</f>
        <v/>
      </c>
      <c r="P619" s="196">
        <f>IF(OR(O619="",A619="",NOT(ISNUMBER(O619)),O619&gt;A619),"",DATEDIF(O619,A619,"Y")&amp;" years, "&amp;DATEDIF(O619,A619,"YM")&amp;" months, "&amp;DATEDIF(O619,A619,"MD")&amp;" days")</f>
        <v/>
      </c>
      <c r="S619" s="196">
        <f>_xlfn.LET(_xlpm.d,_xlfn.XLOOKUP(Q619,'[1]Birth Dates'!$A:$A,'[1]Birth Dates'!$B:$B,"",0),IF(_xlpm.d=0,"",_xlpm.d))</f>
        <v/>
      </c>
      <c r="T619" s="196">
        <f>IF(OR(S619="",A619="",NOT(ISNUMBER(S619)),S619&gt;A619),"",DATEDIF(S619,A619,"Y")&amp;" years, "&amp;DATEDIF(S619,A619,"YM")&amp;" months, "&amp;DATEDIF(S619,A619,"MD")&amp;" days")</f>
        <v/>
      </c>
      <c r="W619" s="196">
        <f>_xlfn.LET(_xlpm.d,_xlfn.XLOOKUP(U619,'[1]Birth Dates'!$A:$A,'[1]Birth Dates'!$B:$B,"",0),IF(_xlpm.d=0,"",_xlpm.d))</f>
        <v/>
      </c>
      <c r="X619" s="196">
        <f>IF(OR(W619="",A619="",NOT(ISNUMBER(W619)),W619&gt;A619),"",DATEDIF(W619,A619,"Y")&amp;" years, "&amp;DATEDIF(W619,A619,"YM")&amp;" months, "&amp;DATEDIF(W619,A619,"MD")&amp;" days")</f>
        <v/>
      </c>
      <c r="AR619" s="175">
        <f>IF($B619="","",TEXT($A619,"yyyymmdd")&amp;"_P"&amp;$C619&amp;"_C"&amp;$F619&amp;"_"&amp;TRIM(RIGHT(SUBSTITUTE(TRIM(SUBSTITUTE($M619,CHAR(160)," "))," ",REPT(" ",60)),60))&amp;IF($Q619="","","-"&amp;TRIM(RIGHT(SUBSTITUTE(TRIM(SUBSTITUTE($Q619,CHAR(160)," "))," ",REPT(" ",60)),60)))&amp;IF($U619="","","-"&amp;TRIM(RIGHT(SUBSTITUTE(TRIM(SUBSTITUTE($U619,CHAR(160)," "))," ",REPT(" ",60)),60)))&amp;".jpg")</f>
        <v/>
      </c>
    </row>
    <row r="620" ht="14" customHeight="1">
      <c r="O620" s="196">
        <f>_xlfn.LET(_xlpm.d,_xlfn.XLOOKUP(M620,'[1]Birth Dates'!$A:$A,'[1]Birth Dates'!$B:$B,"",0),IF(_xlpm.d=0,"",_xlpm.d))</f>
        <v/>
      </c>
      <c r="P620" s="196">
        <f>IF(OR(O620="",A620="",NOT(ISNUMBER(O620)),O620&gt;A620),"",DATEDIF(O620,A620,"Y")&amp;" years, "&amp;DATEDIF(O620,A620,"YM")&amp;" months, "&amp;DATEDIF(O620,A620,"MD")&amp;" days")</f>
        <v/>
      </c>
      <c r="S620" s="196">
        <f>_xlfn.LET(_xlpm.d,_xlfn.XLOOKUP(Q620,'[1]Birth Dates'!$A:$A,'[1]Birth Dates'!$B:$B,"",0),IF(_xlpm.d=0,"",_xlpm.d))</f>
        <v/>
      </c>
      <c r="T620" s="196">
        <f>IF(OR(S620="",A620="",NOT(ISNUMBER(S620)),S620&gt;A620),"",DATEDIF(S620,A620,"Y")&amp;" years, "&amp;DATEDIF(S620,A620,"YM")&amp;" months, "&amp;DATEDIF(S620,A620,"MD")&amp;" days")</f>
        <v/>
      </c>
      <c r="W620" s="196">
        <f>_xlfn.LET(_xlpm.d,_xlfn.XLOOKUP(U620,'[1]Birth Dates'!$A:$A,'[1]Birth Dates'!$B:$B,"",0),IF(_xlpm.d=0,"",_xlpm.d))</f>
        <v/>
      </c>
      <c r="X620" s="196">
        <f>IF(OR(W620="",A620="",NOT(ISNUMBER(W620)),W620&gt;A620),"",DATEDIF(W620,A620,"Y")&amp;" years, "&amp;DATEDIF(W620,A620,"YM")&amp;" months, "&amp;DATEDIF(W620,A620,"MD")&amp;" days")</f>
        <v/>
      </c>
      <c r="AR620" s="175">
        <f>IF($B620="","",TEXT($A620,"yyyymmdd")&amp;"_P"&amp;$C620&amp;"_C"&amp;$F620&amp;"_"&amp;TRIM(RIGHT(SUBSTITUTE(TRIM(SUBSTITUTE($M620,CHAR(160)," "))," ",REPT(" ",60)),60))&amp;IF($Q620="","","-"&amp;TRIM(RIGHT(SUBSTITUTE(TRIM(SUBSTITUTE($Q620,CHAR(160)," "))," ",REPT(" ",60)),60)))&amp;IF($U620="","","-"&amp;TRIM(RIGHT(SUBSTITUTE(TRIM(SUBSTITUTE($U620,CHAR(160)," "))," ",REPT(" ",60)),60)))&amp;".jpg")</f>
        <v/>
      </c>
    </row>
    <row r="621" ht="14" customHeight="1">
      <c r="O621" s="196">
        <f>_xlfn.LET(_xlpm.d,_xlfn.XLOOKUP(M621,'[1]Birth Dates'!$A:$A,'[1]Birth Dates'!$B:$B,"",0),IF(_xlpm.d=0,"",_xlpm.d))</f>
        <v/>
      </c>
      <c r="P621" s="196">
        <f>IF(OR(O621="",A621="",NOT(ISNUMBER(O621)),O621&gt;A621),"",DATEDIF(O621,A621,"Y")&amp;" years, "&amp;DATEDIF(O621,A621,"YM")&amp;" months, "&amp;DATEDIF(O621,A621,"MD")&amp;" days")</f>
        <v/>
      </c>
      <c r="S621" s="196">
        <f>_xlfn.LET(_xlpm.d,_xlfn.XLOOKUP(Q621,'[1]Birth Dates'!$A:$A,'[1]Birth Dates'!$B:$B,"",0),IF(_xlpm.d=0,"",_xlpm.d))</f>
        <v/>
      </c>
      <c r="T621" s="196">
        <f>IF(OR(S621="",A621="",NOT(ISNUMBER(S621)),S621&gt;A621),"",DATEDIF(S621,A621,"Y")&amp;" years, "&amp;DATEDIF(S621,A621,"YM")&amp;" months, "&amp;DATEDIF(S621,A621,"MD")&amp;" days")</f>
        <v/>
      </c>
      <c r="W621" s="196">
        <f>_xlfn.LET(_xlpm.d,_xlfn.XLOOKUP(U621,'[1]Birth Dates'!$A:$A,'[1]Birth Dates'!$B:$B,"",0),IF(_xlpm.d=0,"",_xlpm.d))</f>
        <v/>
      </c>
      <c r="X621" s="196">
        <f>IF(OR(W621="",A621="",NOT(ISNUMBER(W621)),W621&gt;A621),"",DATEDIF(W621,A621,"Y")&amp;" years, "&amp;DATEDIF(W621,A621,"YM")&amp;" months, "&amp;DATEDIF(W621,A621,"MD")&amp;" days")</f>
        <v/>
      </c>
      <c r="AR621" s="175">
        <f>IF($B621="","",TEXT($A621,"yyyymmdd")&amp;"_P"&amp;$C621&amp;"_C"&amp;$F621&amp;"_"&amp;TRIM(RIGHT(SUBSTITUTE(TRIM(SUBSTITUTE($M621,CHAR(160)," "))," ",REPT(" ",60)),60))&amp;IF($Q621="","","-"&amp;TRIM(RIGHT(SUBSTITUTE(TRIM(SUBSTITUTE($Q621,CHAR(160)," "))," ",REPT(" ",60)),60)))&amp;IF($U621="","","-"&amp;TRIM(RIGHT(SUBSTITUTE(TRIM(SUBSTITUTE($U621,CHAR(160)," "))," ",REPT(" ",60)),60)))&amp;".jpg")</f>
        <v/>
      </c>
    </row>
    <row r="622" ht="14" customHeight="1">
      <c r="O622" s="196">
        <f>_xlfn.LET(_xlpm.d,_xlfn.XLOOKUP(M622,'[1]Birth Dates'!$A:$A,'[1]Birth Dates'!$B:$B,"",0),IF(_xlpm.d=0,"",_xlpm.d))</f>
        <v/>
      </c>
      <c r="P622" s="196">
        <f>IF(OR(O622="",A622="",NOT(ISNUMBER(O622)),O622&gt;A622),"",DATEDIF(O622,A622,"Y")&amp;" years, "&amp;DATEDIF(O622,A622,"YM")&amp;" months, "&amp;DATEDIF(O622,A622,"MD")&amp;" days")</f>
        <v/>
      </c>
      <c r="S622" s="196">
        <f>_xlfn.LET(_xlpm.d,_xlfn.XLOOKUP(Q622,'[1]Birth Dates'!$A:$A,'[1]Birth Dates'!$B:$B,"",0),IF(_xlpm.d=0,"",_xlpm.d))</f>
        <v/>
      </c>
      <c r="T622" s="196">
        <f>IF(OR(S622="",A622="",NOT(ISNUMBER(S622)),S622&gt;A622),"",DATEDIF(S622,A622,"Y")&amp;" years, "&amp;DATEDIF(S622,A622,"YM")&amp;" months, "&amp;DATEDIF(S622,A622,"MD")&amp;" days")</f>
        <v/>
      </c>
      <c r="W622" s="196">
        <f>_xlfn.LET(_xlpm.d,_xlfn.XLOOKUP(U622,'[1]Birth Dates'!$A:$A,'[1]Birth Dates'!$B:$B,"",0),IF(_xlpm.d=0,"",_xlpm.d))</f>
        <v/>
      </c>
      <c r="X622" s="196">
        <f>IF(OR(W622="",A622="",NOT(ISNUMBER(W622)),W622&gt;A622),"",DATEDIF(W622,A622,"Y")&amp;" years, "&amp;DATEDIF(W622,A622,"YM")&amp;" months, "&amp;DATEDIF(W622,A622,"MD")&amp;" days")</f>
        <v/>
      </c>
      <c r="AR622" s="175">
        <f>IF($B622="","",TEXT($A622,"yyyymmdd")&amp;"_P"&amp;$C622&amp;"_C"&amp;$F622&amp;"_"&amp;TRIM(RIGHT(SUBSTITUTE(TRIM(SUBSTITUTE($M622,CHAR(160)," "))," ",REPT(" ",60)),60))&amp;IF($Q622="","","-"&amp;TRIM(RIGHT(SUBSTITUTE(TRIM(SUBSTITUTE($Q622,CHAR(160)," "))," ",REPT(" ",60)),60)))&amp;IF($U622="","","-"&amp;TRIM(RIGHT(SUBSTITUTE(TRIM(SUBSTITUTE($U622,CHAR(160)," "))," ",REPT(" ",60)),60)))&amp;".jpg")</f>
        <v/>
      </c>
    </row>
    <row r="623" ht="14" customHeight="1">
      <c r="O623" s="196">
        <f>_xlfn.LET(_xlpm.d,_xlfn.XLOOKUP(M623,'[1]Birth Dates'!$A:$A,'[1]Birth Dates'!$B:$B,"",0),IF(_xlpm.d=0,"",_xlpm.d))</f>
        <v/>
      </c>
      <c r="P623" s="196">
        <f>IF(OR(O623="",A623="",NOT(ISNUMBER(O623)),O623&gt;A623),"",DATEDIF(O623,A623,"Y")&amp;" years, "&amp;DATEDIF(O623,A623,"YM")&amp;" months, "&amp;DATEDIF(O623,A623,"MD")&amp;" days")</f>
        <v/>
      </c>
      <c r="S623" s="196">
        <f>_xlfn.LET(_xlpm.d,_xlfn.XLOOKUP(Q623,'[1]Birth Dates'!$A:$A,'[1]Birth Dates'!$B:$B,"",0),IF(_xlpm.d=0,"",_xlpm.d))</f>
        <v/>
      </c>
      <c r="T623" s="196">
        <f>IF(OR(S623="",A623="",NOT(ISNUMBER(S623)),S623&gt;A623),"",DATEDIF(S623,A623,"Y")&amp;" years, "&amp;DATEDIF(S623,A623,"YM")&amp;" months, "&amp;DATEDIF(S623,A623,"MD")&amp;" days")</f>
        <v/>
      </c>
      <c r="W623" s="196">
        <f>_xlfn.LET(_xlpm.d,_xlfn.XLOOKUP(U623,'[1]Birth Dates'!$A:$A,'[1]Birth Dates'!$B:$B,"",0),IF(_xlpm.d=0,"",_xlpm.d))</f>
        <v/>
      </c>
      <c r="X623" s="196">
        <f>IF(OR(W623="",A623="",NOT(ISNUMBER(W623)),W623&gt;A623),"",DATEDIF(W623,A623,"Y")&amp;" years, "&amp;DATEDIF(W623,A623,"YM")&amp;" months, "&amp;DATEDIF(W623,A623,"MD")&amp;" days")</f>
        <v/>
      </c>
      <c r="AR623" s="175">
        <f>IF($B623="","",TEXT($A623,"yyyymmdd")&amp;"_P"&amp;$C623&amp;"_C"&amp;$F623&amp;"_"&amp;TRIM(RIGHT(SUBSTITUTE(TRIM(SUBSTITUTE($M623,CHAR(160)," "))," ",REPT(" ",60)),60))&amp;IF($Q623="","","-"&amp;TRIM(RIGHT(SUBSTITUTE(TRIM(SUBSTITUTE($Q623,CHAR(160)," "))," ",REPT(" ",60)),60)))&amp;IF($U623="","","-"&amp;TRIM(RIGHT(SUBSTITUTE(TRIM(SUBSTITUTE($U623,CHAR(160)," "))," ",REPT(" ",60)),60)))&amp;".jpg")</f>
        <v/>
      </c>
    </row>
    <row r="624" ht="14" customHeight="1">
      <c r="O624" s="196">
        <f>_xlfn.LET(_xlpm.d,_xlfn.XLOOKUP(M624,'[1]Birth Dates'!$A:$A,'[1]Birth Dates'!$B:$B,"",0),IF(_xlpm.d=0,"",_xlpm.d))</f>
        <v/>
      </c>
      <c r="P624" s="196">
        <f>IF(OR(O624="",A624="",NOT(ISNUMBER(O624)),O624&gt;A624),"",DATEDIF(O624,A624,"Y")&amp;" years, "&amp;DATEDIF(O624,A624,"YM")&amp;" months, "&amp;DATEDIF(O624,A624,"MD")&amp;" days")</f>
        <v/>
      </c>
      <c r="S624" s="196">
        <f>_xlfn.LET(_xlpm.d,_xlfn.XLOOKUP(Q624,'[1]Birth Dates'!$A:$A,'[1]Birth Dates'!$B:$B,"",0),IF(_xlpm.d=0,"",_xlpm.d))</f>
        <v/>
      </c>
      <c r="T624" s="196">
        <f>IF(OR(S624="",A624="",NOT(ISNUMBER(S624)),S624&gt;A624),"",DATEDIF(S624,A624,"Y")&amp;" years, "&amp;DATEDIF(S624,A624,"YM")&amp;" months, "&amp;DATEDIF(S624,A624,"MD")&amp;" days")</f>
        <v/>
      </c>
      <c r="W624" s="196">
        <f>_xlfn.LET(_xlpm.d,_xlfn.XLOOKUP(U624,'[1]Birth Dates'!$A:$A,'[1]Birth Dates'!$B:$B,"",0),IF(_xlpm.d=0,"",_xlpm.d))</f>
        <v/>
      </c>
      <c r="X624" s="196">
        <f>IF(OR(W624="",A624="",NOT(ISNUMBER(W624)),W624&gt;A624),"",DATEDIF(W624,A624,"Y")&amp;" years, "&amp;DATEDIF(W624,A624,"YM")&amp;" months, "&amp;DATEDIF(W624,A624,"MD")&amp;" days")</f>
        <v/>
      </c>
      <c r="AR624" s="175">
        <f>IF($B624="","",TEXT($A624,"yyyymmdd")&amp;"_P"&amp;$C624&amp;"_C"&amp;$F624&amp;"_"&amp;TRIM(RIGHT(SUBSTITUTE(TRIM(SUBSTITUTE($M624,CHAR(160)," "))," ",REPT(" ",60)),60))&amp;IF($Q624="","","-"&amp;TRIM(RIGHT(SUBSTITUTE(TRIM(SUBSTITUTE($Q624,CHAR(160)," "))," ",REPT(" ",60)),60)))&amp;IF($U624="","","-"&amp;TRIM(RIGHT(SUBSTITUTE(TRIM(SUBSTITUTE($U624,CHAR(160)," "))," ",REPT(" ",60)),60)))&amp;".jpg")</f>
        <v/>
      </c>
    </row>
    <row r="625" ht="14" customHeight="1">
      <c r="O625" s="196">
        <f>_xlfn.LET(_xlpm.d,_xlfn.XLOOKUP(M625,'[1]Birth Dates'!$A:$A,'[1]Birth Dates'!$B:$B,"",0),IF(_xlpm.d=0,"",_xlpm.d))</f>
        <v/>
      </c>
      <c r="P625" s="196">
        <f>IF(OR(O625="",A625="",NOT(ISNUMBER(O625)),O625&gt;A625),"",DATEDIF(O625,A625,"Y")&amp;" years, "&amp;DATEDIF(O625,A625,"YM")&amp;" months, "&amp;DATEDIF(O625,A625,"MD")&amp;" days")</f>
        <v/>
      </c>
      <c r="S625" s="196">
        <f>_xlfn.LET(_xlpm.d,_xlfn.XLOOKUP(Q625,'[1]Birth Dates'!$A:$A,'[1]Birth Dates'!$B:$B,"",0),IF(_xlpm.d=0,"",_xlpm.d))</f>
        <v/>
      </c>
      <c r="T625" s="196">
        <f>IF(OR(S625="",A625="",NOT(ISNUMBER(S625)),S625&gt;A625),"",DATEDIF(S625,A625,"Y")&amp;" years, "&amp;DATEDIF(S625,A625,"YM")&amp;" months, "&amp;DATEDIF(S625,A625,"MD")&amp;" days")</f>
        <v/>
      </c>
      <c r="W625" s="196">
        <f>_xlfn.LET(_xlpm.d,_xlfn.XLOOKUP(U625,'[1]Birth Dates'!$A:$A,'[1]Birth Dates'!$B:$B,"",0),IF(_xlpm.d=0,"",_xlpm.d))</f>
        <v/>
      </c>
      <c r="X625" s="196">
        <f>IF(OR(W625="",A625="",NOT(ISNUMBER(W625)),W625&gt;A625),"",DATEDIF(W625,A625,"Y")&amp;" years, "&amp;DATEDIF(W625,A625,"YM")&amp;" months, "&amp;DATEDIF(W625,A625,"MD")&amp;" days")</f>
        <v/>
      </c>
      <c r="AR625" s="175">
        <f>IF($B625="","",TEXT($A625,"yyyymmdd")&amp;"_P"&amp;$C625&amp;"_C"&amp;$F625&amp;"_"&amp;TRIM(RIGHT(SUBSTITUTE(TRIM(SUBSTITUTE($M625,CHAR(160)," "))," ",REPT(" ",60)),60))&amp;IF($Q625="","","-"&amp;TRIM(RIGHT(SUBSTITUTE(TRIM(SUBSTITUTE($Q625,CHAR(160)," "))," ",REPT(" ",60)),60)))&amp;IF($U625="","","-"&amp;TRIM(RIGHT(SUBSTITUTE(TRIM(SUBSTITUTE($U625,CHAR(160)," "))," ",REPT(" ",60)),60)))&amp;".jpg")</f>
        <v/>
      </c>
    </row>
    <row r="626" ht="14" customHeight="1">
      <c r="O626" s="196">
        <f>_xlfn.LET(_xlpm.d,_xlfn.XLOOKUP(M626,'[1]Birth Dates'!$A:$A,'[1]Birth Dates'!$B:$B,"",0),IF(_xlpm.d=0,"",_xlpm.d))</f>
        <v/>
      </c>
      <c r="P626" s="196">
        <f>IF(OR(O626="",A626="",NOT(ISNUMBER(O626)),O626&gt;A626),"",DATEDIF(O626,A626,"Y")&amp;" years, "&amp;DATEDIF(O626,A626,"YM")&amp;" months, "&amp;DATEDIF(O626,A626,"MD")&amp;" days")</f>
        <v/>
      </c>
      <c r="S626" s="196">
        <f>_xlfn.LET(_xlpm.d,_xlfn.XLOOKUP(Q626,'[1]Birth Dates'!$A:$A,'[1]Birth Dates'!$B:$B,"",0),IF(_xlpm.d=0,"",_xlpm.d))</f>
        <v/>
      </c>
      <c r="T626" s="196">
        <f>IF(OR(S626="",A626="",NOT(ISNUMBER(S626)),S626&gt;A626),"",DATEDIF(S626,A626,"Y")&amp;" years, "&amp;DATEDIF(S626,A626,"YM")&amp;" months, "&amp;DATEDIF(S626,A626,"MD")&amp;" days")</f>
        <v/>
      </c>
      <c r="W626" s="196">
        <f>_xlfn.LET(_xlpm.d,_xlfn.XLOOKUP(U626,'[1]Birth Dates'!$A:$A,'[1]Birth Dates'!$B:$B,"",0),IF(_xlpm.d=0,"",_xlpm.d))</f>
        <v/>
      </c>
      <c r="X626" s="196">
        <f>IF(OR(W626="",A626="",NOT(ISNUMBER(W626)),W626&gt;A626),"",DATEDIF(W626,A626,"Y")&amp;" years, "&amp;DATEDIF(W626,A626,"YM")&amp;" months, "&amp;DATEDIF(W626,A626,"MD")&amp;" days")</f>
        <v/>
      </c>
      <c r="AR626" s="175">
        <f>IF($B626="","",TEXT($A626,"yyyymmdd")&amp;"_P"&amp;$C626&amp;"_C"&amp;$F626&amp;"_"&amp;TRIM(RIGHT(SUBSTITUTE(TRIM(SUBSTITUTE($M626,CHAR(160)," "))," ",REPT(" ",60)),60))&amp;IF($Q626="","","-"&amp;TRIM(RIGHT(SUBSTITUTE(TRIM(SUBSTITUTE($Q626,CHAR(160)," "))," ",REPT(" ",60)),60)))&amp;IF($U626="","","-"&amp;TRIM(RIGHT(SUBSTITUTE(TRIM(SUBSTITUTE($U626,CHAR(160)," "))," ",REPT(" ",60)),60)))&amp;".jpg")</f>
        <v/>
      </c>
    </row>
    <row r="627" ht="14" customHeight="1">
      <c r="O627" s="196">
        <f>_xlfn.LET(_xlpm.d,_xlfn.XLOOKUP(M627,'[1]Birth Dates'!$A:$A,'[1]Birth Dates'!$B:$B,"",0),IF(_xlpm.d=0,"",_xlpm.d))</f>
        <v/>
      </c>
      <c r="P627" s="196">
        <f>IF(OR(O627="",A627="",NOT(ISNUMBER(O627)),O627&gt;A627),"",DATEDIF(O627,A627,"Y")&amp;" years, "&amp;DATEDIF(O627,A627,"YM")&amp;" months, "&amp;DATEDIF(O627,A627,"MD")&amp;" days")</f>
        <v/>
      </c>
      <c r="S627" s="196">
        <f>_xlfn.LET(_xlpm.d,_xlfn.XLOOKUP(Q627,'[1]Birth Dates'!$A:$A,'[1]Birth Dates'!$B:$B,"",0),IF(_xlpm.d=0,"",_xlpm.d))</f>
        <v/>
      </c>
      <c r="T627" s="196">
        <f>IF(OR(S627="",A627="",NOT(ISNUMBER(S627)),S627&gt;A627),"",DATEDIF(S627,A627,"Y")&amp;" years, "&amp;DATEDIF(S627,A627,"YM")&amp;" months, "&amp;DATEDIF(S627,A627,"MD")&amp;" days")</f>
        <v/>
      </c>
      <c r="W627" s="196">
        <f>_xlfn.LET(_xlpm.d,_xlfn.XLOOKUP(U627,'[1]Birth Dates'!$A:$A,'[1]Birth Dates'!$B:$B,"",0),IF(_xlpm.d=0,"",_xlpm.d))</f>
        <v/>
      </c>
      <c r="X627" s="196">
        <f>IF(OR(W627="",A627="",NOT(ISNUMBER(W627)),W627&gt;A627),"",DATEDIF(W627,A627,"Y")&amp;" years, "&amp;DATEDIF(W627,A627,"YM")&amp;" months, "&amp;DATEDIF(W627,A627,"MD")&amp;" days")</f>
        <v/>
      </c>
      <c r="AR627" s="175">
        <f>IF($B627="","",TEXT($A627,"yyyymmdd")&amp;"_P"&amp;$C627&amp;"_C"&amp;$F627&amp;"_"&amp;TRIM(RIGHT(SUBSTITUTE(TRIM(SUBSTITUTE($M627,CHAR(160)," "))," ",REPT(" ",60)),60))&amp;IF($Q627="","","-"&amp;TRIM(RIGHT(SUBSTITUTE(TRIM(SUBSTITUTE($Q627,CHAR(160)," "))," ",REPT(" ",60)),60)))&amp;IF($U627="","","-"&amp;TRIM(RIGHT(SUBSTITUTE(TRIM(SUBSTITUTE($U627,CHAR(160)," "))," ",REPT(" ",60)),60)))&amp;".jpg")</f>
        <v/>
      </c>
    </row>
    <row r="628" ht="14" customHeight="1">
      <c r="O628" s="196">
        <f>_xlfn.LET(_xlpm.d,_xlfn.XLOOKUP(M628,'[1]Birth Dates'!$A:$A,'[1]Birth Dates'!$B:$B,"",0),IF(_xlpm.d=0,"",_xlpm.d))</f>
        <v/>
      </c>
      <c r="P628" s="196">
        <f>IF(OR(O628="",A628="",NOT(ISNUMBER(O628)),O628&gt;A628),"",DATEDIF(O628,A628,"Y")&amp;" years, "&amp;DATEDIF(O628,A628,"YM")&amp;" months, "&amp;DATEDIF(O628,A628,"MD")&amp;" days")</f>
        <v/>
      </c>
      <c r="S628" s="196">
        <f>_xlfn.LET(_xlpm.d,_xlfn.XLOOKUP(Q628,'[1]Birth Dates'!$A:$A,'[1]Birth Dates'!$B:$B,"",0),IF(_xlpm.d=0,"",_xlpm.d))</f>
        <v/>
      </c>
      <c r="T628" s="196">
        <f>IF(OR(S628="",A628="",NOT(ISNUMBER(S628)),S628&gt;A628),"",DATEDIF(S628,A628,"Y")&amp;" years, "&amp;DATEDIF(S628,A628,"YM")&amp;" months, "&amp;DATEDIF(S628,A628,"MD")&amp;" days")</f>
        <v/>
      </c>
      <c r="W628" s="196">
        <f>_xlfn.LET(_xlpm.d,_xlfn.XLOOKUP(U628,'[1]Birth Dates'!$A:$A,'[1]Birth Dates'!$B:$B,"",0),IF(_xlpm.d=0,"",_xlpm.d))</f>
        <v/>
      </c>
      <c r="X628" s="196">
        <f>IF(OR(W628="",A628="",NOT(ISNUMBER(W628)),W628&gt;A628),"",DATEDIF(W628,A628,"Y")&amp;" years, "&amp;DATEDIF(W628,A628,"YM")&amp;" months, "&amp;DATEDIF(W628,A628,"MD")&amp;" days")</f>
        <v/>
      </c>
      <c r="AR628" s="175">
        <f>IF($B628="","",TEXT($A628,"yyyymmdd")&amp;"_P"&amp;$C628&amp;"_C"&amp;$F628&amp;"_"&amp;TRIM(RIGHT(SUBSTITUTE(TRIM(SUBSTITUTE($M628,CHAR(160)," "))," ",REPT(" ",60)),60))&amp;IF($Q628="","","-"&amp;TRIM(RIGHT(SUBSTITUTE(TRIM(SUBSTITUTE($Q628,CHAR(160)," "))," ",REPT(" ",60)),60)))&amp;IF($U628="","","-"&amp;TRIM(RIGHT(SUBSTITUTE(TRIM(SUBSTITUTE($U628,CHAR(160)," "))," ",REPT(" ",60)),60)))&amp;".jpg")</f>
        <v/>
      </c>
    </row>
    <row r="629" ht="14" customHeight="1">
      <c r="O629" s="196">
        <f>_xlfn.LET(_xlpm.d,_xlfn.XLOOKUP(M629,'[1]Birth Dates'!$A:$A,'[1]Birth Dates'!$B:$B,"",0),IF(_xlpm.d=0,"",_xlpm.d))</f>
        <v/>
      </c>
      <c r="P629" s="196">
        <f>IF(OR(O629="",A629="",NOT(ISNUMBER(O629)),O629&gt;A629),"",DATEDIF(O629,A629,"Y")&amp;" years, "&amp;DATEDIF(O629,A629,"YM")&amp;" months, "&amp;DATEDIF(O629,A629,"MD")&amp;" days")</f>
        <v/>
      </c>
      <c r="S629" s="196">
        <f>_xlfn.LET(_xlpm.d,_xlfn.XLOOKUP(Q629,'[1]Birth Dates'!$A:$A,'[1]Birth Dates'!$B:$B,"",0),IF(_xlpm.d=0,"",_xlpm.d))</f>
        <v/>
      </c>
      <c r="T629" s="196">
        <f>IF(OR(S629="",A629="",NOT(ISNUMBER(S629)),S629&gt;A629),"",DATEDIF(S629,A629,"Y")&amp;" years, "&amp;DATEDIF(S629,A629,"YM")&amp;" months, "&amp;DATEDIF(S629,A629,"MD")&amp;" days")</f>
        <v/>
      </c>
      <c r="W629" s="196">
        <f>_xlfn.LET(_xlpm.d,_xlfn.XLOOKUP(U629,'[1]Birth Dates'!$A:$A,'[1]Birth Dates'!$B:$B,"",0),IF(_xlpm.d=0,"",_xlpm.d))</f>
        <v/>
      </c>
      <c r="X629" s="196">
        <f>IF(OR(W629="",A629="",NOT(ISNUMBER(W629)),W629&gt;A629),"",DATEDIF(W629,A629,"Y")&amp;" years, "&amp;DATEDIF(W629,A629,"YM")&amp;" months, "&amp;DATEDIF(W629,A629,"MD")&amp;" days")</f>
        <v/>
      </c>
      <c r="AR629" s="175">
        <f>IF($B629="","",TEXT($A629,"yyyymmdd")&amp;"_P"&amp;$C629&amp;"_C"&amp;$F629&amp;"_"&amp;TRIM(RIGHT(SUBSTITUTE(TRIM(SUBSTITUTE($M629,CHAR(160)," "))," ",REPT(" ",60)),60))&amp;IF($Q629="","","-"&amp;TRIM(RIGHT(SUBSTITUTE(TRIM(SUBSTITUTE($Q629,CHAR(160)," "))," ",REPT(" ",60)),60)))&amp;IF($U629="","","-"&amp;TRIM(RIGHT(SUBSTITUTE(TRIM(SUBSTITUTE($U629,CHAR(160)," "))," ",REPT(" ",60)),60)))&amp;".jpg")</f>
        <v/>
      </c>
    </row>
    <row r="630" ht="14" customHeight="1">
      <c r="O630" s="196">
        <f>_xlfn.LET(_xlpm.d,_xlfn.XLOOKUP(M630,'[1]Birth Dates'!$A:$A,'[1]Birth Dates'!$B:$B,"",0),IF(_xlpm.d=0,"",_xlpm.d))</f>
        <v/>
      </c>
      <c r="P630" s="196">
        <f>IF(OR(O630="",A630="",NOT(ISNUMBER(O630)),O630&gt;A630),"",DATEDIF(O630,A630,"Y")&amp;" years, "&amp;DATEDIF(O630,A630,"YM")&amp;" months, "&amp;DATEDIF(O630,A630,"MD")&amp;" days")</f>
        <v/>
      </c>
      <c r="S630" s="196">
        <f>_xlfn.LET(_xlpm.d,_xlfn.XLOOKUP(Q630,'[1]Birth Dates'!$A:$A,'[1]Birth Dates'!$B:$B,"",0),IF(_xlpm.d=0,"",_xlpm.d))</f>
        <v/>
      </c>
      <c r="T630" s="196">
        <f>IF(OR(S630="",A630="",NOT(ISNUMBER(S630)),S630&gt;A630),"",DATEDIF(S630,A630,"Y")&amp;" years, "&amp;DATEDIF(S630,A630,"YM")&amp;" months, "&amp;DATEDIF(S630,A630,"MD")&amp;" days")</f>
        <v/>
      </c>
      <c r="W630" s="196">
        <f>_xlfn.LET(_xlpm.d,_xlfn.XLOOKUP(U630,'[1]Birth Dates'!$A:$A,'[1]Birth Dates'!$B:$B,"",0),IF(_xlpm.d=0,"",_xlpm.d))</f>
        <v/>
      </c>
      <c r="X630" s="196">
        <f>IF(OR(W630="",A630="",NOT(ISNUMBER(W630)),W630&gt;A630),"",DATEDIF(W630,A630,"Y")&amp;" years, "&amp;DATEDIF(W630,A630,"YM")&amp;" months, "&amp;DATEDIF(W630,A630,"MD")&amp;" days")</f>
        <v/>
      </c>
      <c r="AR630" s="175">
        <f>IF($B630="","",TEXT($A630,"yyyymmdd")&amp;"_P"&amp;$C630&amp;"_C"&amp;$F630&amp;"_"&amp;TRIM(RIGHT(SUBSTITUTE(TRIM(SUBSTITUTE($M630,CHAR(160)," "))," ",REPT(" ",60)),60))&amp;IF($Q630="","","-"&amp;TRIM(RIGHT(SUBSTITUTE(TRIM(SUBSTITUTE($Q630,CHAR(160)," "))," ",REPT(" ",60)),60)))&amp;IF($U630="","","-"&amp;TRIM(RIGHT(SUBSTITUTE(TRIM(SUBSTITUTE($U630,CHAR(160)," "))," ",REPT(" ",60)),60)))&amp;".jpg")</f>
        <v/>
      </c>
    </row>
    <row r="631" ht="14" customHeight="1">
      <c r="O631" s="196">
        <f>_xlfn.LET(_xlpm.d,_xlfn.XLOOKUP(M631,'[1]Birth Dates'!$A:$A,'[1]Birth Dates'!$B:$B,"",0),IF(_xlpm.d=0,"",_xlpm.d))</f>
        <v/>
      </c>
      <c r="P631" s="196">
        <f>IF(OR(O631="",A631="",NOT(ISNUMBER(O631)),O631&gt;A631),"",DATEDIF(O631,A631,"Y")&amp;" years, "&amp;DATEDIF(O631,A631,"YM")&amp;" months, "&amp;DATEDIF(O631,A631,"MD")&amp;" days")</f>
        <v/>
      </c>
      <c r="S631" s="196">
        <f>_xlfn.LET(_xlpm.d,_xlfn.XLOOKUP(Q631,'[1]Birth Dates'!$A:$A,'[1]Birth Dates'!$B:$B,"",0),IF(_xlpm.d=0,"",_xlpm.d))</f>
        <v/>
      </c>
      <c r="T631" s="196">
        <f>IF(OR(S631="",A631="",NOT(ISNUMBER(S631)),S631&gt;A631),"",DATEDIF(S631,A631,"Y")&amp;" years, "&amp;DATEDIF(S631,A631,"YM")&amp;" months, "&amp;DATEDIF(S631,A631,"MD")&amp;" days")</f>
        <v/>
      </c>
      <c r="W631" s="196">
        <f>_xlfn.LET(_xlpm.d,_xlfn.XLOOKUP(U631,'[1]Birth Dates'!$A:$A,'[1]Birth Dates'!$B:$B,"",0),IF(_xlpm.d=0,"",_xlpm.d))</f>
        <v/>
      </c>
      <c r="X631" s="196">
        <f>IF(OR(W631="",A631="",NOT(ISNUMBER(W631)),W631&gt;A631),"",DATEDIF(W631,A631,"Y")&amp;" years, "&amp;DATEDIF(W631,A631,"YM")&amp;" months, "&amp;DATEDIF(W631,A631,"MD")&amp;" days")</f>
        <v/>
      </c>
      <c r="AR631" s="175">
        <f>IF($B631="","",TEXT($A631,"yyyymmdd")&amp;"_P"&amp;$C631&amp;"_C"&amp;$F631&amp;"_"&amp;TRIM(RIGHT(SUBSTITUTE(TRIM(SUBSTITUTE($M631,CHAR(160)," "))," ",REPT(" ",60)),60))&amp;IF($Q631="","","-"&amp;TRIM(RIGHT(SUBSTITUTE(TRIM(SUBSTITUTE($Q631,CHAR(160)," "))," ",REPT(" ",60)),60)))&amp;IF($U631="","","-"&amp;TRIM(RIGHT(SUBSTITUTE(TRIM(SUBSTITUTE($U631,CHAR(160)," "))," ",REPT(" ",60)),60)))&amp;".jpg")</f>
        <v/>
      </c>
    </row>
    <row r="632" ht="14" customHeight="1">
      <c r="O632" s="196">
        <f>_xlfn.LET(_xlpm.d,_xlfn.XLOOKUP(M632,'[1]Birth Dates'!$A:$A,'[1]Birth Dates'!$B:$B,"",0),IF(_xlpm.d=0,"",_xlpm.d))</f>
        <v/>
      </c>
      <c r="P632" s="196">
        <f>IF(OR(O632="",A632="",NOT(ISNUMBER(O632)),O632&gt;A632),"",DATEDIF(O632,A632,"Y")&amp;" years, "&amp;DATEDIF(O632,A632,"YM")&amp;" months, "&amp;DATEDIF(O632,A632,"MD")&amp;" days")</f>
        <v/>
      </c>
      <c r="S632" s="196">
        <f>_xlfn.LET(_xlpm.d,_xlfn.XLOOKUP(Q632,'[1]Birth Dates'!$A:$A,'[1]Birth Dates'!$B:$B,"",0),IF(_xlpm.d=0,"",_xlpm.d))</f>
        <v/>
      </c>
      <c r="T632" s="196">
        <f>IF(OR(S632="",A632="",NOT(ISNUMBER(S632)),S632&gt;A632),"",DATEDIF(S632,A632,"Y")&amp;" years, "&amp;DATEDIF(S632,A632,"YM")&amp;" months, "&amp;DATEDIF(S632,A632,"MD")&amp;" days")</f>
        <v/>
      </c>
      <c r="W632" s="196">
        <f>_xlfn.LET(_xlpm.d,_xlfn.XLOOKUP(U632,'[1]Birth Dates'!$A:$A,'[1]Birth Dates'!$B:$B,"",0),IF(_xlpm.d=0,"",_xlpm.d))</f>
        <v/>
      </c>
      <c r="X632" s="196">
        <f>IF(OR(W632="",A632="",NOT(ISNUMBER(W632)),W632&gt;A632),"",DATEDIF(W632,A632,"Y")&amp;" years, "&amp;DATEDIF(W632,A632,"YM")&amp;" months, "&amp;DATEDIF(W632,A632,"MD")&amp;" days")</f>
        <v/>
      </c>
      <c r="AR632" s="175">
        <f>IF($B632="","",TEXT($A632,"yyyymmdd")&amp;"_P"&amp;$C632&amp;"_C"&amp;$F632&amp;"_"&amp;TRIM(RIGHT(SUBSTITUTE(TRIM(SUBSTITUTE($M632,CHAR(160)," "))," ",REPT(" ",60)),60))&amp;IF($Q632="","","-"&amp;TRIM(RIGHT(SUBSTITUTE(TRIM(SUBSTITUTE($Q632,CHAR(160)," "))," ",REPT(" ",60)),60)))&amp;IF($U632="","","-"&amp;TRIM(RIGHT(SUBSTITUTE(TRIM(SUBSTITUTE($U632,CHAR(160)," "))," ",REPT(" ",60)),60)))&amp;".jpg")</f>
        <v/>
      </c>
    </row>
    <row r="633" ht="14" customHeight="1">
      <c r="O633" s="196">
        <f>_xlfn.LET(_xlpm.d,_xlfn.XLOOKUP(M633,'[1]Birth Dates'!$A:$A,'[1]Birth Dates'!$B:$B,"",0),IF(_xlpm.d=0,"",_xlpm.d))</f>
        <v/>
      </c>
      <c r="P633" s="196">
        <f>IF(OR(O633="",A633="",NOT(ISNUMBER(O633)),O633&gt;A633),"",DATEDIF(O633,A633,"Y")&amp;" years, "&amp;DATEDIF(O633,A633,"YM")&amp;" months, "&amp;DATEDIF(O633,A633,"MD")&amp;" days")</f>
        <v/>
      </c>
      <c r="S633" s="196">
        <f>_xlfn.LET(_xlpm.d,_xlfn.XLOOKUP(Q633,'[1]Birth Dates'!$A:$A,'[1]Birth Dates'!$B:$B,"",0),IF(_xlpm.d=0,"",_xlpm.d))</f>
        <v/>
      </c>
      <c r="T633" s="196">
        <f>IF(OR(S633="",A633="",NOT(ISNUMBER(S633)),S633&gt;A633),"",DATEDIF(S633,A633,"Y")&amp;" years, "&amp;DATEDIF(S633,A633,"YM")&amp;" months, "&amp;DATEDIF(S633,A633,"MD")&amp;" days")</f>
        <v/>
      </c>
      <c r="W633" s="196">
        <f>_xlfn.LET(_xlpm.d,_xlfn.XLOOKUP(U633,'[1]Birth Dates'!$A:$A,'[1]Birth Dates'!$B:$B,"",0),IF(_xlpm.d=0,"",_xlpm.d))</f>
        <v/>
      </c>
      <c r="X633" s="196">
        <f>IF(OR(W633="",A633="",NOT(ISNUMBER(W633)),W633&gt;A633),"",DATEDIF(W633,A633,"Y")&amp;" years, "&amp;DATEDIF(W633,A633,"YM")&amp;" months, "&amp;DATEDIF(W633,A633,"MD")&amp;" days")</f>
        <v/>
      </c>
      <c r="AR633" s="175">
        <f>IF($B633="","",TEXT($A633,"yyyymmdd")&amp;"_P"&amp;$C633&amp;"_C"&amp;$F633&amp;"_"&amp;TRIM(RIGHT(SUBSTITUTE(TRIM(SUBSTITUTE($M633,CHAR(160)," "))," ",REPT(" ",60)),60))&amp;IF($Q633="","","-"&amp;TRIM(RIGHT(SUBSTITUTE(TRIM(SUBSTITUTE($Q633,CHAR(160)," "))," ",REPT(" ",60)),60)))&amp;IF($U633="","","-"&amp;TRIM(RIGHT(SUBSTITUTE(TRIM(SUBSTITUTE($U633,CHAR(160)," "))," ",REPT(" ",60)),60)))&amp;".jpg")</f>
        <v/>
      </c>
    </row>
    <row r="634" ht="14" customHeight="1">
      <c r="O634" s="196">
        <f>_xlfn.LET(_xlpm.d,_xlfn.XLOOKUP(M634,'[1]Birth Dates'!$A:$A,'[1]Birth Dates'!$B:$B,"",0),IF(_xlpm.d=0,"",_xlpm.d))</f>
        <v/>
      </c>
      <c r="P634" s="196">
        <f>IF(OR(O634="",A634="",NOT(ISNUMBER(O634)),O634&gt;A634),"",DATEDIF(O634,A634,"Y")&amp;" years, "&amp;DATEDIF(O634,A634,"YM")&amp;" months, "&amp;DATEDIF(O634,A634,"MD")&amp;" days")</f>
        <v/>
      </c>
      <c r="S634" s="196">
        <f>_xlfn.LET(_xlpm.d,_xlfn.XLOOKUP(Q634,'[1]Birth Dates'!$A:$A,'[1]Birth Dates'!$B:$B,"",0),IF(_xlpm.d=0,"",_xlpm.d))</f>
        <v/>
      </c>
      <c r="T634" s="196">
        <f>IF(OR(S634="",A634="",NOT(ISNUMBER(S634)),S634&gt;A634),"",DATEDIF(S634,A634,"Y")&amp;" years, "&amp;DATEDIF(S634,A634,"YM")&amp;" months, "&amp;DATEDIF(S634,A634,"MD")&amp;" days")</f>
        <v/>
      </c>
      <c r="W634" s="196">
        <f>_xlfn.LET(_xlpm.d,_xlfn.XLOOKUP(U634,'[1]Birth Dates'!$A:$A,'[1]Birth Dates'!$B:$B,"",0),IF(_xlpm.d=0,"",_xlpm.d))</f>
        <v/>
      </c>
      <c r="X634" s="196">
        <f>IF(OR(W634="",A634="",NOT(ISNUMBER(W634)),W634&gt;A634),"",DATEDIF(W634,A634,"Y")&amp;" years, "&amp;DATEDIF(W634,A634,"YM")&amp;" months, "&amp;DATEDIF(W634,A634,"MD")&amp;" days")</f>
        <v/>
      </c>
      <c r="AR634" s="175">
        <f>IF($B634="","",TEXT($A634,"yyyymmdd")&amp;"_P"&amp;$C634&amp;"_C"&amp;$F634&amp;"_"&amp;TRIM(RIGHT(SUBSTITUTE(TRIM(SUBSTITUTE($M634,CHAR(160)," "))," ",REPT(" ",60)),60))&amp;IF($Q634="","","-"&amp;TRIM(RIGHT(SUBSTITUTE(TRIM(SUBSTITUTE($Q634,CHAR(160)," "))," ",REPT(" ",60)),60)))&amp;IF($U634="","","-"&amp;TRIM(RIGHT(SUBSTITUTE(TRIM(SUBSTITUTE($U634,CHAR(160)," "))," ",REPT(" ",60)),60)))&amp;".jpg")</f>
        <v/>
      </c>
    </row>
    <row r="635" ht="14" customHeight="1">
      <c r="O635" s="196">
        <f>_xlfn.LET(_xlpm.d,_xlfn.XLOOKUP(M635,'[1]Birth Dates'!$A:$A,'[1]Birth Dates'!$B:$B,"",0),IF(_xlpm.d=0,"",_xlpm.d))</f>
        <v/>
      </c>
      <c r="P635" s="196">
        <f>IF(OR(O635="",A635="",NOT(ISNUMBER(O635)),O635&gt;A635),"",DATEDIF(O635,A635,"Y")&amp;" years, "&amp;DATEDIF(O635,A635,"YM")&amp;" months, "&amp;DATEDIF(O635,A635,"MD")&amp;" days")</f>
        <v/>
      </c>
      <c r="S635" s="196">
        <f>_xlfn.LET(_xlpm.d,_xlfn.XLOOKUP(Q635,'[1]Birth Dates'!$A:$A,'[1]Birth Dates'!$B:$B,"",0),IF(_xlpm.d=0,"",_xlpm.d))</f>
        <v/>
      </c>
      <c r="T635" s="196">
        <f>IF(OR(S635="",A635="",NOT(ISNUMBER(S635)),S635&gt;A635),"",DATEDIF(S635,A635,"Y")&amp;" years, "&amp;DATEDIF(S635,A635,"YM")&amp;" months, "&amp;DATEDIF(S635,A635,"MD")&amp;" days")</f>
        <v/>
      </c>
      <c r="W635" s="196">
        <f>_xlfn.LET(_xlpm.d,_xlfn.XLOOKUP(U635,'[1]Birth Dates'!$A:$A,'[1]Birth Dates'!$B:$B,"",0),IF(_xlpm.d=0,"",_xlpm.d))</f>
        <v/>
      </c>
      <c r="X635" s="196">
        <f>IF(OR(W635="",A635="",NOT(ISNUMBER(W635)),W635&gt;A635),"",DATEDIF(W635,A635,"Y")&amp;" years, "&amp;DATEDIF(W635,A635,"YM")&amp;" months, "&amp;DATEDIF(W635,A635,"MD")&amp;" days")</f>
        <v/>
      </c>
      <c r="AR635" s="175">
        <f>IF($B635="","",TEXT($A635,"yyyymmdd")&amp;"_P"&amp;$C635&amp;"_C"&amp;$F635&amp;"_"&amp;TRIM(RIGHT(SUBSTITUTE(TRIM(SUBSTITUTE($M635,CHAR(160)," "))," ",REPT(" ",60)),60))&amp;IF($Q635="","","-"&amp;TRIM(RIGHT(SUBSTITUTE(TRIM(SUBSTITUTE($Q635,CHAR(160)," "))," ",REPT(" ",60)),60)))&amp;IF($U635="","","-"&amp;TRIM(RIGHT(SUBSTITUTE(TRIM(SUBSTITUTE($U635,CHAR(160)," "))," ",REPT(" ",60)),60)))&amp;".jpg")</f>
        <v/>
      </c>
    </row>
    <row r="636" ht="14" customHeight="1">
      <c r="O636" s="196">
        <f>_xlfn.LET(_xlpm.d,_xlfn.XLOOKUP(M636,'[1]Birth Dates'!$A:$A,'[1]Birth Dates'!$B:$B,"",0),IF(_xlpm.d=0,"",_xlpm.d))</f>
        <v/>
      </c>
      <c r="P636" s="196">
        <f>IF(OR(O636="",A636="",NOT(ISNUMBER(O636)),O636&gt;A636),"",DATEDIF(O636,A636,"Y")&amp;" years, "&amp;DATEDIF(O636,A636,"YM")&amp;" months, "&amp;DATEDIF(O636,A636,"MD")&amp;" days")</f>
        <v/>
      </c>
      <c r="S636" s="196">
        <f>_xlfn.LET(_xlpm.d,_xlfn.XLOOKUP(Q636,'[1]Birth Dates'!$A:$A,'[1]Birth Dates'!$B:$B,"",0),IF(_xlpm.d=0,"",_xlpm.d))</f>
        <v/>
      </c>
      <c r="T636" s="196">
        <f>IF(OR(S636="",A636="",NOT(ISNUMBER(S636)),S636&gt;A636),"",DATEDIF(S636,A636,"Y")&amp;" years, "&amp;DATEDIF(S636,A636,"YM")&amp;" months, "&amp;DATEDIF(S636,A636,"MD")&amp;" days")</f>
        <v/>
      </c>
      <c r="W636" s="196">
        <f>_xlfn.LET(_xlpm.d,_xlfn.XLOOKUP(U636,'[1]Birth Dates'!$A:$A,'[1]Birth Dates'!$B:$B,"",0),IF(_xlpm.d=0,"",_xlpm.d))</f>
        <v/>
      </c>
      <c r="X636" s="196">
        <f>IF(OR(W636="",A636="",NOT(ISNUMBER(W636)),W636&gt;A636),"",DATEDIF(W636,A636,"Y")&amp;" years, "&amp;DATEDIF(W636,A636,"YM")&amp;" months, "&amp;DATEDIF(W636,A636,"MD")&amp;" days")</f>
        <v/>
      </c>
      <c r="AR636" s="175">
        <f>IF($B636="","",TEXT($A636,"yyyymmdd")&amp;"_P"&amp;$C636&amp;"_C"&amp;$F636&amp;"_"&amp;TRIM(RIGHT(SUBSTITUTE(TRIM(SUBSTITUTE($M636,CHAR(160)," "))," ",REPT(" ",60)),60))&amp;IF($Q636="","","-"&amp;TRIM(RIGHT(SUBSTITUTE(TRIM(SUBSTITUTE($Q636,CHAR(160)," "))," ",REPT(" ",60)),60)))&amp;IF($U636="","","-"&amp;TRIM(RIGHT(SUBSTITUTE(TRIM(SUBSTITUTE($U636,CHAR(160)," "))," ",REPT(" ",60)),60)))&amp;".jpg")</f>
        <v/>
      </c>
    </row>
    <row r="637" ht="14" customHeight="1">
      <c r="O637" s="196">
        <f>_xlfn.LET(_xlpm.d,_xlfn.XLOOKUP(M637,'[1]Birth Dates'!$A:$A,'[1]Birth Dates'!$B:$B,"",0),IF(_xlpm.d=0,"",_xlpm.d))</f>
        <v/>
      </c>
      <c r="P637" s="196">
        <f>IF(OR(O637="",A637="",NOT(ISNUMBER(O637)),O637&gt;A637),"",DATEDIF(O637,A637,"Y")&amp;" years, "&amp;DATEDIF(O637,A637,"YM")&amp;" months, "&amp;DATEDIF(O637,A637,"MD")&amp;" days")</f>
        <v/>
      </c>
      <c r="S637" s="196">
        <f>_xlfn.LET(_xlpm.d,_xlfn.XLOOKUP(Q637,'[1]Birth Dates'!$A:$A,'[1]Birth Dates'!$B:$B,"",0),IF(_xlpm.d=0,"",_xlpm.d))</f>
        <v/>
      </c>
      <c r="T637" s="196">
        <f>IF(OR(S637="",A637="",NOT(ISNUMBER(S637)),S637&gt;A637),"",DATEDIF(S637,A637,"Y")&amp;" years, "&amp;DATEDIF(S637,A637,"YM")&amp;" months, "&amp;DATEDIF(S637,A637,"MD")&amp;" days")</f>
        <v/>
      </c>
      <c r="W637" s="196">
        <f>_xlfn.LET(_xlpm.d,_xlfn.XLOOKUP(U637,'[1]Birth Dates'!$A:$A,'[1]Birth Dates'!$B:$B,"",0),IF(_xlpm.d=0,"",_xlpm.d))</f>
        <v/>
      </c>
      <c r="X637" s="196">
        <f>IF(OR(W637="",A637="",NOT(ISNUMBER(W637)),W637&gt;A637),"",DATEDIF(W637,A637,"Y")&amp;" years, "&amp;DATEDIF(W637,A637,"YM")&amp;" months, "&amp;DATEDIF(W637,A637,"MD")&amp;" days")</f>
        <v/>
      </c>
      <c r="AR637" s="175">
        <f>IF($B637="","",TEXT($A637,"yyyymmdd")&amp;"_P"&amp;$C637&amp;"_C"&amp;$F637&amp;"_"&amp;TRIM(RIGHT(SUBSTITUTE(TRIM(SUBSTITUTE($M637,CHAR(160)," "))," ",REPT(" ",60)),60))&amp;IF($Q637="","","-"&amp;TRIM(RIGHT(SUBSTITUTE(TRIM(SUBSTITUTE($Q637,CHAR(160)," "))," ",REPT(" ",60)),60)))&amp;IF($U637="","","-"&amp;TRIM(RIGHT(SUBSTITUTE(TRIM(SUBSTITUTE($U637,CHAR(160)," "))," ",REPT(" ",60)),60)))&amp;".jpg")</f>
        <v/>
      </c>
    </row>
    <row r="638" ht="14" customHeight="1">
      <c r="O638" s="196">
        <f>_xlfn.LET(_xlpm.d,_xlfn.XLOOKUP(M638,'[1]Birth Dates'!$A:$A,'[1]Birth Dates'!$B:$B,"",0),IF(_xlpm.d=0,"",_xlpm.d))</f>
        <v/>
      </c>
      <c r="P638" s="196">
        <f>IF(OR(O638="",A638="",NOT(ISNUMBER(O638)),O638&gt;A638),"",DATEDIF(O638,A638,"Y")&amp;" years, "&amp;DATEDIF(O638,A638,"YM")&amp;" months, "&amp;DATEDIF(O638,A638,"MD")&amp;" days")</f>
        <v/>
      </c>
      <c r="S638" s="196">
        <f>_xlfn.LET(_xlpm.d,_xlfn.XLOOKUP(Q638,'[1]Birth Dates'!$A:$A,'[1]Birth Dates'!$B:$B,"",0),IF(_xlpm.d=0,"",_xlpm.d))</f>
        <v/>
      </c>
      <c r="T638" s="196">
        <f>IF(OR(S638="",A638="",NOT(ISNUMBER(S638)),S638&gt;A638),"",DATEDIF(S638,A638,"Y")&amp;" years, "&amp;DATEDIF(S638,A638,"YM")&amp;" months, "&amp;DATEDIF(S638,A638,"MD")&amp;" days")</f>
        <v/>
      </c>
      <c r="W638" s="196">
        <f>_xlfn.LET(_xlpm.d,_xlfn.XLOOKUP(U638,'[1]Birth Dates'!$A:$A,'[1]Birth Dates'!$B:$B,"",0),IF(_xlpm.d=0,"",_xlpm.d))</f>
        <v/>
      </c>
      <c r="X638" s="196">
        <f>IF(OR(W638="",A638="",NOT(ISNUMBER(W638)),W638&gt;A638),"",DATEDIF(W638,A638,"Y")&amp;" years, "&amp;DATEDIF(W638,A638,"YM")&amp;" months, "&amp;DATEDIF(W638,A638,"MD")&amp;" days")</f>
        <v/>
      </c>
      <c r="AR638" s="175">
        <f>IF($B638="","",TEXT($A638,"yyyymmdd")&amp;"_P"&amp;$C638&amp;"_C"&amp;$F638&amp;"_"&amp;TRIM(RIGHT(SUBSTITUTE(TRIM(SUBSTITUTE($M638,CHAR(160)," "))," ",REPT(" ",60)),60))&amp;IF($Q638="","","-"&amp;TRIM(RIGHT(SUBSTITUTE(TRIM(SUBSTITUTE($Q638,CHAR(160)," "))," ",REPT(" ",60)),60)))&amp;IF($U638="","","-"&amp;TRIM(RIGHT(SUBSTITUTE(TRIM(SUBSTITUTE($U638,CHAR(160)," "))," ",REPT(" ",60)),60)))&amp;".jpg")</f>
        <v/>
      </c>
    </row>
    <row r="639" ht="14" customHeight="1">
      <c r="O639" s="196">
        <f>_xlfn.LET(_xlpm.d,_xlfn.XLOOKUP(M639,'[1]Birth Dates'!$A:$A,'[1]Birth Dates'!$B:$B,"",0),IF(_xlpm.d=0,"",_xlpm.d))</f>
        <v/>
      </c>
      <c r="P639" s="196">
        <f>IF(OR(O639="",A639="",NOT(ISNUMBER(O639)),O639&gt;A639),"",DATEDIF(O639,A639,"Y")&amp;" years, "&amp;DATEDIF(O639,A639,"YM")&amp;" months, "&amp;DATEDIF(O639,A639,"MD")&amp;" days")</f>
        <v/>
      </c>
      <c r="S639" s="196">
        <f>_xlfn.LET(_xlpm.d,_xlfn.XLOOKUP(Q639,'[1]Birth Dates'!$A:$A,'[1]Birth Dates'!$B:$B,"",0),IF(_xlpm.d=0,"",_xlpm.d))</f>
        <v/>
      </c>
      <c r="T639" s="196">
        <f>IF(OR(S639="",A639="",NOT(ISNUMBER(S639)),S639&gt;A639),"",DATEDIF(S639,A639,"Y")&amp;" years, "&amp;DATEDIF(S639,A639,"YM")&amp;" months, "&amp;DATEDIF(S639,A639,"MD")&amp;" days")</f>
        <v/>
      </c>
      <c r="W639" s="196">
        <f>_xlfn.LET(_xlpm.d,_xlfn.XLOOKUP(U639,'[1]Birth Dates'!$A:$A,'[1]Birth Dates'!$B:$B,"",0),IF(_xlpm.d=0,"",_xlpm.d))</f>
        <v/>
      </c>
      <c r="X639" s="196">
        <f>IF(OR(W639="",A639="",NOT(ISNUMBER(W639)),W639&gt;A639),"",DATEDIF(W639,A639,"Y")&amp;" years, "&amp;DATEDIF(W639,A639,"YM")&amp;" months, "&amp;DATEDIF(W639,A639,"MD")&amp;" days")</f>
        <v/>
      </c>
      <c r="AR639" s="175">
        <f>IF($B639="","",TEXT($A639,"yyyymmdd")&amp;"_P"&amp;$C639&amp;"_C"&amp;$F639&amp;"_"&amp;TRIM(RIGHT(SUBSTITUTE(TRIM(SUBSTITUTE($M639,CHAR(160)," "))," ",REPT(" ",60)),60))&amp;IF($Q639="","","-"&amp;TRIM(RIGHT(SUBSTITUTE(TRIM(SUBSTITUTE($Q639,CHAR(160)," "))," ",REPT(" ",60)),60)))&amp;IF($U639="","","-"&amp;TRIM(RIGHT(SUBSTITUTE(TRIM(SUBSTITUTE($U639,CHAR(160)," "))," ",REPT(" ",60)),60)))&amp;".jpg")</f>
        <v/>
      </c>
    </row>
    <row r="640" ht="14" customHeight="1">
      <c r="O640" s="196">
        <f>_xlfn.LET(_xlpm.d,_xlfn.XLOOKUP(M640,'[1]Birth Dates'!$A:$A,'[1]Birth Dates'!$B:$B,"",0),IF(_xlpm.d=0,"",_xlpm.d))</f>
        <v/>
      </c>
      <c r="P640" s="196">
        <f>IF(OR(O640="",A640="",NOT(ISNUMBER(O640)),O640&gt;A640),"",DATEDIF(O640,A640,"Y")&amp;" years, "&amp;DATEDIF(O640,A640,"YM")&amp;" months, "&amp;DATEDIF(O640,A640,"MD")&amp;" days")</f>
        <v/>
      </c>
      <c r="S640" s="196">
        <f>_xlfn.LET(_xlpm.d,_xlfn.XLOOKUP(Q640,'[1]Birth Dates'!$A:$A,'[1]Birth Dates'!$B:$B,"",0),IF(_xlpm.d=0,"",_xlpm.d))</f>
        <v/>
      </c>
      <c r="T640" s="196">
        <f>IF(OR(S640="",A640="",NOT(ISNUMBER(S640)),S640&gt;A640),"",DATEDIF(S640,A640,"Y")&amp;" years, "&amp;DATEDIF(S640,A640,"YM")&amp;" months, "&amp;DATEDIF(S640,A640,"MD")&amp;" days")</f>
        <v/>
      </c>
      <c r="W640" s="196">
        <f>_xlfn.LET(_xlpm.d,_xlfn.XLOOKUP(U640,'[1]Birth Dates'!$A:$A,'[1]Birth Dates'!$B:$B,"",0),IF(_xlpm.d=0,"",_xlpm.d))</f>
        <v/>
      </c>
      <c r="X640" s="196">
        <f>IF(OR(W640="",A640="",NOT(ISNUMBER(W640)),W640&gt;A640),"",DATEDIF(W640,A640,"Y")&amp;" years, "&amp;DATEDIF(W640,A640,"YM")&amp;" months, "&amp;DATEDIF(W640,A640,"MD")&amp;" days")</f>
        <v/>
      </c>
      <c r="AR640" s="175">
        <f>IF($B640="","",TEXT($A640,"yyyymmdd")&amp;"_P"&amp;$C640&amp;"_C"&amp;$F640&amp;"_"&amp;TRIM(RIGHT(SUBSTITUTE(TRIM(SUBSTITUTE($M640,CHAR(160)," "))," ",REPT(" ",60)),60))&amp;IF($Q640="","","-"&amp;TRIM(RIGHT(SUBSTITUTE(TRIM(SUBSTITUTE($Q640,CHAR(160)," "))," ",REPT(" ",60)),60)))&amp;IF($U640="","","-"&amp;TRIM(RIGHT(SUBSTITUTE(TRIM(SUBSTITUTE($U640,CHAR(160)," "))," ",REPT(" ",60)),60)))&amp;".jpg")</f>
        <v/>
      </c>
    </row>
    <row r="641" ht="14" customHeight="1">
      <c r="O641" s="196">
        <f>_xlfn.LET(_xlpm.d,_xlfn.XLOOKUP(M641,'[1]Birth Dates'!$A:$A,'[1]Birth Dates'!$B:$B,"",0),IF(_xlpm.d=0,"",_xlpm.d))</f>
        <v/>
      </c>
      <c r="P641" s="196">
        <f>IF(OR(O641="",A641="",NOT(ISNUMBER(O641)),O641&gt;A641),"",DATEDIF(O641,A641,"Y")&amp;" years, "&amp;DATEDIF(O641,A641,"YM")&amp;" months, "&amp;DATEDIF(O641,A641,"MD")&amp;" days")</f>
        <v/>
      </c>
      <c r="S641" s="196">
        <f>_xlfn.LET(_xlpm.d,_xlfn.XLOOKUP(Q641,'[1]Birth Dates'!$A:$A,'[1]Birth Dates'!$B:$B,"",0),IF(_xlpm.d=0,"",_xlpm.d))</f>
        <v/>
      </c>
      <c r="T641" s="196">
        <f>IF(OR(S641="",A641="",NOT(ISNUMBER(S641)),S641&gt;A641),"",DATEDIF(S641,A641,"Y")&amp;" years, "&amp;DATEDIF(S641,A641,"YM")&amp;" months, "&amp;DATEDIF(S641,A641,"MD")&amp;" days")</f>
        <v/>
      </c>
      <c r="W641" s="196">
        <f>_xlfn.LET(_xlpm.d,_xlfn.XLOOKUP(U641,'[1]Birth Dates'!$A:$A,'[1]Birth Dates'!$B:$B,"",0),IF(_xlpm.d=0,"",_xlpm.d))</f>
        <v/>
      </c>
      <c r="X641" s="196">
        <f>IF(OR(W641="",A641="",NOT(ISNUMBER(W641)),W641&gt;A641),"",DATEDIF(W641,A641,"Y")&amp;" years, "&amp;DATEDIF(W641,A641,"YM")&amp;" months, "&amp;DATEDIF(W641,A641,"MD")&amp;" days")</f>
        <v/>
      </c>
      <c r="AR641" s="175">
        <f>IF($B641="","",TEXT($A641,"yyyymmdd")&amp;"_P"&amp;$C641&amp;"_C"&amp;$F641&amp;"_"&amp;TRIM(RIGHT(SUBSTITUTE(TRIM(SUBSTITUTE($M641,CHAR(160)," "))," ",REPT(" ",60)),60))&amp;IF($Q641="","","-"&amp;TRIM(RIGHT(SUBSTITUTE(TRIM(SUBSTITUTE($Q641,CHAR(160)," "))," ",REPT(" ",60)),60)))&amp;IF($U641="","","-"&amp;TRIM(RIGHT(SUBSTITUTE(TRIM(SUBSTITUTE($U641,CHAR(160)," "))," ",REPT(" ",60)),60)))&amp;".jpg")</f>
        <v/>
      </c>
    </row>
    <row r="642" ht="14" customHeight="1">
      <c r="O642" s="196">
        <f>_xlfn.LET(_xlpm.d,_xlfn.XLOOKUP(M642,'[1]Birth Dates'!$A:$A,'[1]Birth Dates'!$B:$B,"",0),IF(_xlpm.d=0,"",_xlpm.d))</f>
        <v/>
      </c>
      <c r="P642" s="196">
        <f>IF(OR(O642="",A642="",NOT(ISNUMBER(O642)),O642&gt;A642),"",DATEDIF(O642,A642,"Y")&amp;" years, "&amp;DATEDIF(O642,A642,"YM")&amp;" months, "&amp;DATEDIF(O642,A642,"MD")&amp;" days")</f>
        <v/>
      </c>
      <c r="S642" s="196">
        <f>_xlfn.LET(_xlpm.d,_xlfn.XLOOKUP(Q642,'[1]Birth Dates'!$A:$A,'[1]Birth Dates'!$B:$B,"",0),IF(_xlpm.d=0,"",_xlpm.d))</f>
        <v/>
      </c>
      <c r="T642" s="196">
        <f>IF(OR(S642="",A642="",NOT(ISNUMBER(S642)),S642&gt;A642),"",DATEDIF(S642,A642,"Y")&amp;" years, "&amp;DATEDIF(S642,A642,"YM")&amp;" months, "&amp;DATEDIF(S642,A642,"MD")&amp;" days")</f>
        <v/>
      </c>
      <c r="W642" s="196">
        <f>_xlfn.LET(_xlpm.d,_xlfn.XLOOKUP(U642,'[1]Birth Dates'!$A:$A,'[1]Birth Dates'!$B:$B,"",0),IF(_xlpm.d=0,"",_xlpm.d))</f>
        <v/>
      </c>
      <c r="X642" s="196">
        <f>IF(OR(W642="",A642="",NOT(ISNUMBER(W642)),W642&gt;A642),"",DATEDIF(W642,A642,"Y")&amp;" years, "&amp;DATEDIF(W642,A642,"YM")&amp;" months, "&amp;DATEDIF(W642,A642,"MD")&amp;" days")</f>
        <v/>
      </c>
      <c r="AR642" s="175">
        <f>IF($B642="","",TEXT($A642,"yyyymmdd")&amp;"_P"&amp;$C642&amp;"_C"&amp;$F642&amp;"_"&amp;TRIM(RIGHT(SUBSTITUTE(TRIM(SUBSTITUTE($M642,CHAR(160)," "))," ",REPT(" ",60)),60))&amp;IF($Q642="","","-"&amp;TRIM(RIGHT(SUBSTITUTE(TRIM(SUBSTITUTE($Q642,CHAR(160)," "))," ",REPT(" ",60)),60)))&amp;IF($U642="","","-"&amp;TRIM(RIGHT(SUBSTITUTE(TRIM(SUBSTITUTE($U642,CHAR(160)," "))," ",REPT(" ",60)),60)))&amp;".jpg")</f>
        <v/>
      </c>
    </row>
    <row r="643" ht="14" customHeight="1">
      <c r="O643" s="196">
        <f>_xlfn.LET(_xlpm.d,_xlfn.XLOOKUP(M643,'[1]Birth Dates'!$A:$A,'[1]Birth Dates'!$B:$B,"",0),IF(_xlpm.d=0,"",_xlpm.d))</f>
        <v/>
      </c>
      <c r="P643" s="196">
        <f>IF(OR(O643="",A643="",NOT(ISNUMBER(O643)),O643&gt;A643),"",DATEDIF(O643,A643,"Y")&amp;" years, "&amp;DATEDIF(O643,A643,"YM")&amp;" months, "&amp;DATEDIF(O643,A643,"MD")&amp;" days")</f>
        <v/>
      </c>
      <c r="S643" s="196">
        <f>_xlfn.LET(_xlpm.d,_xlfn.XLOOKUP(Q643,'[1]Birth Dates'!$A:$A,'[1]Birth Dates'!$B:$B,"",0),IF(_xlpm.d=0,"",_xlpm.d))</f>
        <v/>
      </c>
      <c r="T643" s="196">
        <f>IF(OR(S643="",A643="",NOT(ISNUMBER(S643)),S643&gt;A643),"",DATEDIF(S643,A643,"Y")&amp;" years, "&amp;DATEDIF(S643,A643,"YM")&amp;" months, "&amp;DATEDIF(S643,A643,"MD")&amp;" days")</f>
        <v/>
      </c>
      <c r="W643" s="196">
        <f>_xlfn.LET(_xlpm.d,_xlfn.XLOOKUP(U643,'[1]Birth Dates'!$A:$A,'[1]Birth Dates'!$B:$B,"",0),IF(_xlpm.d=0,"",_xlpm.d))</f>
        <v/>
      </c>
      <c r="X643" s="196">
        <f>IF(OR(W643="",A643="",NOT(ISNUMBER(W643)),W643&gt;A643),"",DATEDIF(W643,A643,"Y")&amp;" years, "&amp;DATEDIF(W643,A643,"YM")&amp;" months, "&amp;DATEDIF(W643,A643,"MD")&amp;" days")</f>
        <v/>
      </c>
      <c r="AR643" s="175">
        <f>IF($B643="","",TEXT($A643,"yyyymmdd")&amp;"_P"&amp;$C643&amp;"_C"&amp;$F643&amp;"_"&amp;TRIM(RIGHT(SUBSTITUTE(TRIM(SUBSTITUTE($M643,CHAR(160)," "))," ",REPT(" ",60)),60))&amp;IF($Q643="","","-"&amp;TRIM(RIGHT(SUBSTITUTE(TRIM(SUBSTITUTE($Q643,CHAR(160)," "))," ",REPT(" ",60)),60)))&amp;IF($U643="","","-"&amp;TRIM(RIGHT(SUBSTITUTE(TRIM(SUBSTITUTE($U643,CHAR(160)," "))," ",REPT(" ",60)),60)))&amp;".jpg")</f>
        <v/>
      </c>
    </row>
    <row r="644" ht="14" customHeight="1">
      <c r="O644" s="196">
        <f>_xlfn.LET(_xlpm.d,_xlfn.XLOOKUP(M644,'[1]Birth Dates'!$A:$A,'[1]Birth Dates'!$B:$B,"",0),IF(_xlpm.d=0,"",_xlpm.d))</f>
        <v/>
      </c>
      <c r="P644" s="196">
        <f>IF(OR(O644="",A644="",NOT(ISNUMBER(O644)),O644&gt;A644),"",DATEDIF(O644,A644,"Y")&amp;" years, "&amp;DATEDIF(O644,A644,"YM")&amp;" months, "&amp;DATEDIF(O644,A644,"MD")&amp;" days")</f>
        <v/>
      </c>
      <c r="S644" s="196">
        <f>_xlfn.LET(_xlpm.d,_xlfn.XLOOKUP(Q644,'[1]Birth Dates'!$A:$A,'[1]Birth Dates'!$B:$B,"",0),IF(_xlpm.d=0,"",_xlpm.d))</f>
        <v/>
      </c>
      <c r="T644" s="196">
        <f>IF(OR(S644="",A644="",NOT(ISNUMBER(S644)),S644&gt;A644),"",DATEDIF(S644,A644,"Y")&amp;" years, "&amp;DATEDIF(S644,A644,"YM")&amp;" months, "&amp;DATEDIF(S644,A644,"MD")&amp;" days")</f>
        <v/>
      </c>
      <c r="W644" s="196">
        <f>_xlfn.LET(_xlpm.d,_xlfn.XLOOKUP(U644,'[1]Birth Dates'!$A:$A,'[1]Birth Dates'!$B:$B,"",0),IF(_xlpm.d=0,"",_xlpm.d))</f>
        <v/>
      </c>
      <c r="X644" s="196">
        <f>IF(OR(W644="",A644="",NOT(ISNUMBER(W644)),W644&gt;A644),"",DATEDIF(W644,A644,"Y")&amp;" years, "&amp;DATEDIF(W644,A644,"YM")&amp;" months, "&amp;DATEDIF(W644,A644,"MD")&amp;" days")</f>
        <v/>
      </c>
      <c r="AR644" s="175">
        <f>IF($B644="","",TEXT($A644,"yyyymmdd")&amp;"_P"&amp;$C644&amp;"_C"&amp;$F644&amp;"_"&amp;TRIM(RIGHT(SUBSTITUTE(TRIM(SUBSTITUTE($M644,CHAR(160)," "))," ",REPT(" ",60)),60))&amp;IF($Q644="","","-"&amp;TRIM(RIGHT(SUBSTITUTE(TRIM(SUBSTITUTE($Q644,CHAR(160)," "))," ",REPT(" ",60)),60)))&amp;IF($U644="","","-"&amp;TRIM(RIGHT(SUBSTITUTE(TRIM(SUBSTITUTE($U644,CHAR(160)," "))," ",REPT(" ",60)),60)))&amp;".jpg")</f>
        <v/>
      </c>
    </row>
    <row r="645" ht="14" customHeight="1">
      <c r="O645" s="196">
        <f>_xlfn.LET(_xlpm.d,_xlfn.XLOOKUP(M645,'[1]Birth Dates'!$A:$A,'[1]Birth Dates'!$B:$B,"",0),IF(_xlpm.d=0,"",_xlpm.d))</f>
        <v/>
      </c>
      <c r="P645" s="196">
        <f>IF(OR(O645="",A645="",NOT(ISNUMBER(O645)),O645&gt;A645),"",DATEDIF(O645,A645,"Y")&amp;" years, "&amp;DATEDIF(O645,A645,"YM")&amp;" months, "&amp;DATEDIF(O645,A645,"MD")&amp;" days")</f>
        <v/>
      </c>
      <c r="S645" s="196">
        <f>_xlfn.LET(_xlpm.d,_xlfn.XLOOKUP(Q645,'[1]Birth Dates'!$A:$A,'[1]Birth Dates'!$B:$B,"",0),IF(_xlpm.d=0,"",_xlpm.d))</f>
        <v/>
      </c>
      <c r="T645" s="196">
        <f>IF(OR(S645="",A645="",NOT(ISNUMBER(S645)),S645&gt;A645),"",DATEDIF(S645,A645,"Y")&amp;" years, "&amp;DATEDIF(S645,A645,"YM")&amp;" months, "&amp;DATEDIF(S645,A645,"MD")&amp;" days")</f>
        <v/>
      </c>
      <c r="W645" s="196">
        <f>_xlfn.LET(_xlpm.d,_xlfn.XLOOKUP(U645,'[1]Birth Dates'!$A:$A,'[1]Birth Dates'!$B:$B,"",0),IF(_xlpm.d=0,"",_xlpm.d))</f>
        <v/>
      </c>
      <c r="X645" s="196">
        <f>IF(OR(W645="",A645="",NOT(ISNUMBER(W645)),W645&gt;A645),"",DATEDIF(W645,A645,"Y")&amp;" years, "&amp;DATEDIF(W645,A645,"YM")&amp;" months, "&amp;DATEDIF(W645,A645,"MD")&amp;" days")</f>
        <v/>
      </c>
      <c r="AR645" s="175">
        <f>IF($B645="","",TEXT($A645,"yyyymmdd")&amp;"_P"&amp;$C645&amp;"_C"&amp;$F645&amp;"_"&amp;TRIM(RIGHT(SUBSTITUTE(TRIM(SUBSTITUTE($M645,CHAR(160)," "))," ",REPT(" ",60)),60))&amp;IF($Q645="","","-"&amp;TRIM(RIGHT(SUBSTITUTE(TRIM(SUBSTITUTE($Q645,CHAR(160)," "))," ",REPT(" ",60)),60)))&amp;IF($U645="","","-"&amp;TRIM(RIGHT(SUBSTITUTE(TRIM(SUBSTITUTE($U645,CHAR(160)," "))," ",REPT(" ",60)),60)))&amp;".jpg")</f>
        <v/>
      </c>
    </row>
    <row r="646" ht="14" customHeight="1">
      <c r="O646" s="196">
        <f>_xlfn.LET(_xlpm.d,_xlfn.XLOOKUP(M646,'[1]Birth Dates'!$A:$A,'[1]Birth Dates'!$B:$B,"",0),IF(_xlpm.d=0,"",_xlpm.d))</f>
        <v/>
      </c>
      <c r="P646" s="196">
        <f>IF(OR(O646="",A646="",NOT(ISNUMBER(O646)),O646&gt;A646),"",DATEDIF(O646,A646,"Y")&amp;" years, "&amp;DATEDIF(O646,A646,"YM")&amp;" months, "&amp;DATEDIF(O646,A646,"MD")&amp;" days")</f>
        <v/>
      </c>
      <c r="S646" s="196">
        <f>_xlfn.LET(_xlpm.d,_xlfn.XLOOKUP(Q646,'[1]Birth Dates'!$A:$A,'[1]Birth Dates'!$B:$B,"",0),IF(_xlpm.d=0,"",_xlpm.d))</f>
        <v/>
      </c>
      <c r="T646" s="196">
        <f>IF(OR(S646="",A646="",NOT(ISNUMBER(S646)),S646&gt;A646),"",DATEDIF(S646,A646,"Y")&amp;" years, "&amp;DATEDIF(S646,A646,"YM")&amp;" months, "&amp;DATEDIF(S646,A646,"MD")&amp;" days")</f>
        <v/>
      </c>
      <c r="W646" s="196">
        <f>_xlfn.LET(_xlpm.d,_xlfn.XLOOKUP(U646,'[1]Birth Dates'!$A:$A,'[1]Birth Dates'!$B:$B,"",0),IF(_xlpm.d=0,"",_xlpm.d))</f>
        <v/>
      </c>
      <c r="X646" s="196">
        <f>IF(OR(W646="",A646="",NOT(ISNUMBER(W646)),W646&gt;A646),"",DATEDIF(W646,A646,"Y")&amp;" years, "&amp;DATEDIF(W646,A646,"YM")&amp;" months, "&amp;DATEDIF(W646,A646,"MD")&amp;" days")</f>
        <v/>
      </c>
      <c r="AR646" s="175">
        <f>IF($B646="","",TEXT($A646,"yyyymmdd")&amp;"_P"&amp;$C646&amp;"_C"&amp;$F646&amp;"_"&amp;TRIM(RIGHT(SUBSTITUTE(TRIM(SUBSTITUTE($M646,CHAR(160)," "))," ",REPT(" ",60)),60))&amp;IF($Q646="","","-"&amp;TRIM(RIGHT(SUBSTITUTE(TRIM(SUBSTITUTE($Q646,CHAR(160)," "))," ",REPT(" ",60)),60)))&amp;IF($U646="","","-"&amp;TRIM(RIGHT(SUBSTITUTE(TRIM(SUBSTITUTE($U646,CHAR(160)," "))," ",REPT(" ",60)),60)))&amp;".jpg")</f>
        <v/>
      </c>
    </row>
    <row r="647" ht="14" customHeight="1">
      <c r="O647" s="196">
        <f>_xlfn.LET(_xlpm.d,_xlfn.XLOOKUP(M647,'[1]Birth Dates'!$A:$A,'[1]Birth Dates'!$B:$B,"",0),IF(_xlpm.d=0,"",_xlpm.d))</f>
        <v/>
      </c>
      <c r="P647" s="196">
        <f>IF(OR(O647="",A647="",NOT(ISNUMBER(O647)),O647&gt;A647),"",DATEDIF(O647,A647,"Y")&amp;" years, "&amp;DATEDIF(O647,A647,"YM")&amp;" months, "&amp;DATEDIF(O647,A647,"MD")&amp;" days")</f>
        <v/>
      </c>
      <c r="S647" s="196">
        <f>_xlfn.LET(_xlpm.d,_xlfn.XLOOKUP(Q647,'[1]Birth Dates'!$A:$A,'[1]Birth Dates'!$B:$B,"",0),IF(_xlpm.d=0,"",_xlpm.d))</f>
        <v/>
      </c>
      <c r="T647" s="196">
        <f>IF(OR(S647="",A647="",NOT(ISNUMBER(S647)),S647&gt;A647),"",DATEDIF(S647,A647,"Y")&amp;" years, "&amp;DATEDIF(S647,A647,"YM")&amp;" months, "&amp;DATEDIF(S647,A647,"MD")&amp;" days")</f>
        <v/>
      </c>
      <c r="W647" s="196">
        <f>_xlfn.LET(_xlpm.d,_xlfn.XLOOKUP(U647,'[1]Birth Dates'!$A:$A,'[1]Birth Dates'!$B:$B,"",0),IF(_xlpm.d=0,"",_xlpm.d))</f>
        <v/>
      </c>
      <c r="X647" s="196">
        <f>IF(OR(W647="",A647="",NOT(ISNUMBER(W647)),W647&gt;A647),"",DATEDIF(W647,A647,"Y")&amp;" years, "&amp;DATEDIF(W647,A647,"YM")&amp;" months, "&amp;DATEDIF(W647,A647,"MD")&amp;" days")</f>
        <v/>
      </c>
      <c r="AR647" s="175">
        <f>IF($B647="","",TEXT($A647,"yyyymmdd")&amp;"_P"&amp;$C647&amp;"_C"&amp;$F647&amp;"_"&amp;TRIM(RIGHT(SUBSTITUTE(TRIM(SUBSTITUTE($M647,CHAR(160)," "))," ",REPT(" ",60)),60))&amp;IF($Q647="","","-"&amp;TRIM(RIGHT(SUBSTITUTE(TRIM(SUBSTITUTE($Q647,CHAR(160)," "))," ",REPT(" ",60)),60)))&amp;IF($U647="","","-"&amp;TRIM(RIGHT(SUBSTITUTE(TRIM(SUBSTITUTE($U647,CHAR(160)," "))," ",REPT(" ",60)),60)))&amp;".jpg")</f>
        <v/>
      </c>
    </row>
    <row r="648" ht="14" customHeight="1">
      <c r="O648" s="196">
        <f>_xlfn.LET(_xlpm.d,_xlfn.XLOOKUP(M648,'[1]Birth Dates'!$A:$A,'[1]Birth Dates'!$B:$B,"",0),IF(_xlpm.d=0,"",_xlpm.d))</f>
        <v/>
      </c>
      <c r="P648" s="196">
        <f>IF(OR(O648="",A648="",NOT(ISNUMBER(O648)),O648&gt;A648),"",DATEDIF(O648,A648,"Y")&amp;" years, "&amp;DATEDIF(O648,A648,"YM")&amp;" months, "&amp;DATEDIF(O648,A648,"MD")&amp;" days")</f>
        <v/>
      </c>
      <c r="S648" s="196">
        <f>_xlfn.LET(_xlpm.d,_xlfn.XLOOKUP(Q648,'[1]Birth Dates'!$A:$A,'[1]Birth Dates'!$B:$B,"",0),IF(_xlpm.d=0,"",_xlpm.d))</f>
        <v/>
      </c>
      <c r="T648" s="196">
        <f>IF(OR(S648="",A648="",NOT(ISNUMBER(S648)),S648&gt;A648),"",DATEDIF(S648,A648,"Y")&amp;" years, "&amp;DATEDIF(S648,A648,"YM")&amp;" months, "&amp;DATEDIF(S648,A648,"MD")&amp;" days")</f>
        <v/>
      </c>
      <c r="W648" s="196">
        <f>_xlfn.LET(_xlpm.d,_xlfn.XLOOKUP(U648,'[1]Birth Dates'!$A:$A,'[1]Birth Dates'!$B:$B,"",0),IF(_xlpm.d=0,"",_xlpm.d))</f>
        <v/>
      </c>
      <c r="X648" s="196">
        <f>IF(OR(W648="",A648="",NOT(ISNUMBER(W648)),W648&gt;A648),"",DATEDIF(W648,A648,"Y")&amp;" years, "&amp;DATEDIF(W648,A648,"YM")&amp;" months, "&amp;DATEDIF(W648,A648,"MD")&amp;" days")</f>
        <v/>
      </c>
      <c r="AR648" s="175">
        <f>IF($B648="","",TEXT($A648,"yyyymmdd")&amp;"_P"&amp;$C648&amp;"_C"&amp;$F648&amp;"_"&amp;TRIM(RIGHT(SUBSTITUTE(TRIM(SUBSTITUTE($M648,CHAR(160)," "))," ",REPT(" ",60)),60))&amp;IF($Q648="","","-"&amp;TRIM(RIGHT(SUBSTITUTE(TRIM(SUBSTITUTE($Q648,CHAR(160)," "))," ",REPT(" ",60)),60)))&amp;IF($U648="","","-"&amp;TRIM(RIGHT(SUBSTITUTE(TRIM(SUBSTITUTE($U648,CHAR(160)," "))," ",REPT(" ",60)),60)))&amp;".jpg")</f>
        <v/>
      </c>
    </row>
    <row r="649" ht="14" customHeight="1">
      <c r="O649" s="196">
        <f>_xlfn.LET(_xlpm.d,_xlfn.XLOOKUP(M649,'[1]Birth Dates'!$A:$A,'[1]Birth Dates'!$B:$B,"",0),IF(_xlpm.d=0,"",_xlpm.d))</f>
        <v/>
      </c>
      <c r="P649" s="196">
        <f>IF(OR(O649="",A649="",NOT(ISNUMBER(O649)),O649&gt;A649),"",DATEDIF(O649,A649,"Y")&amp;" years, "&amp;DATEDIF(O649,A649,"YM")&amp;" months, "&amp;DATEDIF(O649,A649,"MD")&amp;" days")</f>
        <v/>
      </c>
      <c r="S649" s="196">
        <f>_xlfn.LET(_xlpm.d,_xlfn.XLOOKUP(Q649,'[1]Birth Dates'!$A:$A,'[1]Birth Dates'!$B:$B,"",0),IF(_xlpm.d=0,"",_xlpm.d))</f>
        <v/>
      </c>
      <c r="T649" s="196">
        <f>IF(OR(S649="",A649="",NOT(ISNUMBER(S649)),S649&gt;A649),"",DATEDIF(S649,A649,"Y")&amp;" years, "&amp;DATEDIF(S649,A649,"YM")&amp;" months, "&amp;DATEDIF(S649,A649,"MD")&amp;" days")</f>
        <v/>
      </c>
      <c r="W649" s="196">
        <f>_xlfn.LET(_xlpm.d,_xlfn.XLOOKUP(U649,'[1]Birth Dates'!$A:$A,'[1]Birth Dates'!$B:$B,"",0),IF(_xlpm.d=0,"",_xlpm.d))</f>
        <v/>
      </c>
      <c r="X649" s="196">
        <f>IF(OR(W649="",A649="",NOT(ISNUMBER(W649)),W649&gt;A649),"",DATEDIF(W649,A649,"Y")&amp;" years, "&amp;DATEDIF(W649,A649,"YM")&amp;" months, "&amp;DATEDIF(W649,A649,"MD")&amp;" days")</f>
        <v/>
      </c>
      <c r="AR649" s="175">
        <f>IF($B649="","",TEXT($A649,"yyyymmdd")&amp;"_P"&amp;$C649&amp;"_C"&amp;$F649&amp;"_"&amp;TRIM(RIGHT(SUBSTITUTE(TRIM(SUBSTITUTE($M649,CHAR(160)," "))," ",REPT(" ",60)),60))&amp;IF($Q649="","","-"&amp;TRIM(RIGHT(SUBSTITUTE(TRIM(SUBSTITUTE($Q649,CHAR(160)," "))," ",REPT(" ",60)),60)))&amp;IF($U649="","","-"&amp;TRIM(RIGHT(SUBSTITUTE(TRIM(SUBSTITUTE($U649,CHAR(160)," "))," ",REPT(" ",60)),60)))&amp;".jpg")</f>
        <v/>
      </c>
    </row>
    <row r="650" ht="14" customHeight="1">
      <c r="O650" s="196">
        <f>_xlfn.LET(_xlpm.d,_xlfn.XLOOKUP(M650,'[1]Birth Dates'!$A:$A,'[1]Birth Dates'!$B:$B,"",0),IF(_xlpm.d=0,"",_xlpm.d))</f>
        <v/>
      </c>
      <c r="P650" s="196">
        <f>IF(OR(O650="",A650="",NOT(ISNUMBER(O650)),O650&gt;A650),"",DATEDIF(O650,A650,"Y")&amp;" years, "&amp;DATEDIF(O650,A650,"YM")&amp;" months, "&amp;DATEDIF(O650,A650,"MD")&amp;" days")</f>
        <v/>
      </c>
      <c r="S650" s="196">
        <f>_xlfn.LET(_xlpm.d,_xlfn.XLOOKUP(Q650,'[1]Birth Dates'!$A:$A,'[1]Birth Dates'!$B:$B,"",0),IF(_xlpm.d=0,"",_xlpm.d))</f>
        <v/>
      </c>
      <c r="T650" s="196">
        <f>IF(OR(S650="",A650="",NOT(ISNUMBER(S650)),S650&gt;A650),"",DATEDIF(S650,A650,"Y")&amp;" years, "&amp;DATEDIF(S650,A650,"YM")&amp;" months, "&amp;DATEDIF(S650,A650,"MD")&amp;" days")</f>
        <v/>
      </c>
      <c r="W650" s="196">
        <f>_xlfn.LET(_xlpm.d,_xlfn.XLOOKUP(U650,'[1]Birth Dates'!$A:$A,'[1]Birth Dates'!$B:$B,"",0),IF(_xlpm.d=0,"",_xlpm.d))</f>
        <v/>
      </c>
      <c r="X650" s="196">
        <f>IF(OR(W650="",A650="",NOT(ISNUMBER(W650)),W650&gt;A650),"",DATEDIF(W650,A650,"Y")&amp;" years, "&amp;DATEDIF(W650,A650,"YM")&amp;" months, "&amp;DATEDIF(W650,A650,"MD")&amp;" days")</f>
        <v/>
      </c>
      <c r="AR650" s="175">
        <f>IF($B650="","",TEXT($A650,"yyyymmdd")&amp;"_P"&amp;$C650&amp;"_C"&amp;$F650&amp;"_"&amp;TRIM(RIGHT(SUBSTITUTE(TRIM(SUBSTITUTE($M650,CHAR(160)," "))," ",REPT(" ",60)),60))&amp;IF($Q650="","","-"&amp;TRIM(RIGHT(SUBSTITUTE(TRIM(SUBSTITUTE($Q650,CHAR(160)," "))," ",REPT(" ",60)),60)))&amp;IF($U650="","","-"&amp;TRIM(RIGHT(SUBSTITUTE(TRIM(SUBSTITUTE($U650,CHAR(160)," "))," ",REPT(" ",60)),60)))&amp;".jpg")</f>
        <v/>
      </c>
    </row>
    <row r="651" ht="14" customHeight="1">
      <c r="O651" s="196">
        <f>_xlfn.LET(_xlpm.d,_xlfn.XLOOKUP(M651,'[1]Birth Dates'!$A:$A,'[1]Birth Dates'!$B:$B,"",0),IF(_xlpm.d=0,"",_xlpm.d))</f>
        <v/>
      </c>
      <c r="P651" s="196">
        <f>IF(OR(O651="",A651="",NOT(ISNUMBER(O651)),O651&gt;A651),"",DATEDIF(O651,A651,"Y")&amp;" years, "&amp;DATEDIF(O651,A651,"YM")&amp;" months, "&amp;DATEDIF(O651,A651,"MD")&amp;" days")</f>
        <v/>
      </c>
      <c r="S651" s="196">
        <f>_xlfn.LET(_xlpm.d,_xlfn.XLOOKUP(Q651,'[1]Birth Dates'!$A:$A,'[1]Birth Dates'!$B:$B,"",0),IF(_xlpm.d=0,"",_xlpm.d))</f>
        <v/>
      </c>
      <c r="T651" s="196">
        <f>IF(OR(S651="",A651="",NOT(ISNUMBER(S651)),S651&gt;A651),"",DATEDIF(S651,A651,"Y")&amp;" years, "&amp;DATEDIF(S651,A651,"YM")&amp;" months, "&amp;DATEDIF(S651,A651,"MD")&amp;" days")</f>
        <v/>
      </c>
      <c r="W651" s="196">
        <f>_xlfn.LET(_xlpm.d,_xlfn.XLOOKUP(U651,'[1]Birth Dates'!$A:$A,'[1]Birth Dates'!$B:$B,"",0),IF(_xlpm.d=0,"",_xlpm.d))</f>
        <v/>
      </c>
      <c r="X651" s="196">
        <f>IF(OR(W651="",A651="",NOT(ISNUMBER(W651)),W651&gt;A651),"",DATEDIF(W651,A651,"Y")&amp;" years, "&amp;DATEDIF(W651,A651,"YM")&amp;" months, "&amp;DATEDIF(W651,A651,"MD")&amp;" days")</f>
        <v/>
      </c>
      <c r="AR651" s="175">
        <f>IF($B651="","",TEXT($A651,"yyyymmdd")&amp;"_P"&amp;$C651&amp;"_C"&amp;$F651&amp;"_"&amp;TRIM(RIGHT(SUBSTITUTE(TRIM(SUBSTITUTE($M651,CHAR(160)," "))," ",REPT(" ",60)),60))&amp;IF($Q651="","","-"&amp;TRIM(RIGHT(SUBSTITUTE(TRIM(SUBSTITUTE($Q651,CHAR(160)," "))," ",REPT(" ",60)),60)))&amp;IF($U651="","","-"&amp;TRIM(RIGHT(SUBSTITUTE(TRIM(SUBSTITUTE($U651,CHAR(160)," "))," ",REPT(" ",60)),60)))&amp;".jpg")</f>
        <v/>
      </c>
    </row>
    <row r="652" ht="14" customHeight="1">
      <c r="O652" s="196">
        <f>_xlfn.LET(_xlpm.d,_xlfn.XLOOKUP(M652,'[1]Birth Dates'!$A:$A,'[1]Birth Dates'!$B:$B,"",0),IF(_xlpm.d=0,"",_xlpm.d))</f>
        <v/>
      </c>
      <c r="P652" s="196">
        <f>IF(OR(O652="",A652="",NOT(ISNUMBER(O652)),O652&gt;A652),"",DATEDIF(O652,A652,"Y")&amp;" years, "&amp;DATEDIF(O652,A652,"YM")&amp;" months, "&amp;DATEDIF(O652,A652,"MD")&amp;" days")</f>
        <v/>
      </c>
      <c r="S652" s="196">
        <f>_xlfn.LET(_xlpm.d,_xlfn.XLOOKUP(Q652,'[1]Birth Dates'!$A:$A,'[1]Birth Dates'!$B:$B,"",0),IF(_xlpm.d=0,"",_xlpm.d))</f>
        <v/>
      </c>
      <c r="T652" s="196">
        <f>IF(OR(S652="",A652="",NOT(ISNUMBER(S652)),S652&gt;A652),"",DATEDIF(S652,A652,"Y")&amp;" years, "&amp;DATEDIF(S652,A652,"YM")&amp;" months, "&amp;DATEDIF(S652,A652,"MD")&amp;" days")</f>
        <v/>
      </c>
      <c r="W652" s="196">
        <f>_xlfn.LET(_xlpm.d,_xlfn.XLOOKUP(U652,'[1]Birth Dates'!$A:$A,'[1]Birth Dates'!$B:$B,"",0),IF(_xlpm.d=0,"",_xlpm.d))</f>
        <v/>
      </c>
      <c r="X652" s="196">
        <f>IF(OR(W652="",A652="",NOT(ISNUMBER(W652)),W652&gt;A652),"",DATEDIF(W652,A652,"Y")&amp;" years, "&amp;DATEDIF(W652,A652,"YM")&amp;" months, "&amp;DATEDIF(W652,A652,"MD")&amp;" days")</f>
        <v/>
      </c>
      <c r="AR652" s="175">
        <f>IF($B652="","",TEXT($A652,"yyyymmdd")&amp;"_P"&amp;$C652&amp;"_C"&amp;$F652&amp;"_"&amp;TRIM(RIGHT(SUBSTITUTE(TRIM(SUBSTITUTE($M652,CHAR(160)," "))," ",REPT(" ",60)),60))&amp;IF($Q652="","","-"&amp;TRIM(RIGHT(SUBSTITUTE(TRIM(SUBSTITUTE($Q652,CHAR(160)," "))," ",REPT(" ",60)),60)))&amp;IF($U652="","","-"&amp;TRIM(RIGHT(SUBSTITUTE(TRIM(SUBSTITUTE($U652,CHAR(160)," "))," ",REPT(" ",60)),60)))&amp;".jpg")</f>
        <v/>
      </c>
    </row>
    <row r="653" ht="14" customHeight="1">
      <c r="O653" s="196">
        <f>_xlfn.LET(_xlpm.d,_xlfn.XLOOKUP(M653,'[1]Birth Dates'!$A:$A,'[1]Birth Dates'!$B:$B,"",0),IF(_xlpm.d=0,"",_xlpm.d))</f>
        <v/>
      </c>
      <c r="P653" s="196">
        <f>IF(OR(O653="",A653="",NOT(ISNUMBER(O653)),O653&gt;A653),"",DATEDIF(O653,A653,"Y")&amp;" years, "&amp;DATEDIF(O653,A653,"YM")&amp;" months, "&amp;DATEDIF(O653,A653,"MD")&amp;" days")</f>
        <v/>
      </c>
      <c r="S653" s="196">
        <f>_xlfn.LET(_xlpm.d,_xlfn.XLOOKUP(Q653,'[1]Birth Dates'!$A:$A,'[1]Birth Dates'!$B:$B,"",0),IF(_xlpm.d=0,"",_xlpm.d))</f>
        <v/>
      </c>
      <c r="T653" s="196">
        <f>IF(OR(S653="",A653="",NOT(ISNUMBER(S653)),S653&gt;A653),"",DATEDIF(S653,A653,"Y")&amp;" years, "&amp;DATEDIF(S653,A653,"YM")&amp;" months, "&amp;DATEDIF(S653,A653,"MD")&amp;" days")</f>
        <v/>
      </c>
      <c r="W653" s="196">
        <f>_xlfn.LET(_xlpm.d,_xlfn.XLOOKUP(U653,'[1]Birth Dates'!$A:$A,'[1]Birth Dates'!$B:$B,"",0),IF(_xlpm.d=0,"",_xlpm.d))</f>
        <v/>
      </c>
      <c r="X653" s="196">
        <f>IF(OR(W653="",A653="",NOT(ISNUMBER(W653)),W653&gt;A653),"",DATEDIF(W653,A653,"Y")&amp;" years, "&amp;DATEDIF(W653,A653,"YM")&amp;" months, "&amp;DATEDIF(W653,A653,"MD")&amp;" days")</f>
        <v/>
      </c>
      <c r="AR653" s="175">
        <f>IF($B653="","",TEXT($A653,"yyyymmdd")&amp;"_P"&amp;$C653&amp;"_C"&amp;$F653&amp;"_"&amp;TRIM(RIGHT(SUBSTITUTE(TRIM(SUBSTITUTE($M653,CHAR(160)," "))," ",REPT(" ",60)),60))&amp;IF($Q653="","","-"&amp;TRIM(RIGHT(SUBSTITUTE(TRIM(SUBSTITUTE($Q653,CHAR(160)," "))," ",REPT(" ",60)),60)))&amp;IF($U653="","","-"&amp;TRIM(RIGHT(SUBSTITUTE(TRIM(SUBSTITUTE($U653,CHAR(160)," "))," ",REPT(" ",60)),60)))&amp;".jpg")</f>
        <v/>
      </c>
    </row>
    <row r="654" ht="14" customHeight="1">
      <c r="O654" s="196">
        <f>_xlfn.LET(_xlpm.d,_xlfn.XLOOKUP(M654,'[1]Birth Dates'!$A:$A,'[1]Birth Dates'!$B:$B,"",0),IF(_xlpm.d=0,"",_xlpm.d))</f>
        <v/>
      </c>
      <c r="P654" s="196">
        <f>IF(OR(O654="",A654="",NOT(ISNUMBER(O654)),O654&gt;A654),"",DATEDIF(O654,A654,"Y")&amp;" years, "&amp;DATEDIF(O654,A654,"YM")&amp;" months, "&amp;DATEDIF(O654,A654,"MD")&amp;" days")</f>
        <v/>
      </c>
      <c r="S654" s="196">
        <f>_xlfn.LET(_xlpm.d,_xlfn.XLOOKUP(Q654,'[1]Birth Dates'!$A:$A,'[1]Birth Dates'!$B:$B,"",0),IF(_xlpm.d=0,"",_xlpm.d))</f>
        <v/>
      </c>
      <c r="T654" s="196">
        <f>IF(OR(S654="",A654="",NOT(ISNUMBER(S654)),S654&gt;A654),"",DATEDIF(S654,A654,"Y")&amp;" years, "&amp;DATEDIF(S654,A654,"YM")&amp;" months, "&amp;DATEDIF(S654,A654,"MD")&amp;" days")</f>
        <v/>
      </c>
      <c r="W654" s="196">
        <f>_xlfn.LET(_xlpm.d,_xlfn.XLOOKUP(U654,'[1]Birth Dates'!$A:$A,'[1]Birth Dates'!$B:$B,"",0),IF(_xlpm.d=0,"",_xlpm.d))</f>
        <v/>
      </c>
      <c r="X654" s="196">
        <f>IF(OR(W654="",A654="",NOT(ISNUMBER(W654)),W654&gt;A654),"",DATEDIF(W654,A654,"Y")&amp;" years, "&amp;DATEDIF(W654,A654,"YM")&amp;" months, "&amp;DATEDIF(W654,A654,"MD")&amp;" days")</f>
        <v/>
      </c>
      <c r="AR654" s="175">
        <f>IF($B654="","",TEXT($A654,"yyyymmdd")&amp;"_P"&amp;$C654&amp;"_C"&amp;$F654&amp;"_"&amp;TRIM(RIGHT(SUBSTITUTE(TRIM(SUBSTITUTE($M654,CHAR(160)," "))," ",REPT(" ",60)),60))&amp;IF($Q654="","","-"&amp;TRIM(RIGHT(SUBSTITUTE(TRIM(SUBSTITUTE($Q654,CHAR(160)," "))," ",REPT(" ",60)),60)))&amp;IF($U654="","","-"&amp;TRIM(RIGHT(SUBSTITUTE(TRIM(SUBSTITUTE($U654,CHAR(160)," "))," ",REPT(" ",60)),60)))&amp;".jpg")</f>
        <v/>
      </c>
    </row>
    <row r="655" ht="14" customHeight="1">
      <c r="O655" s="196">
        <f>_xlfn.LET(_xlpm.d,_xlfn.XLOOKUP(M655,'[1]Birth Dates'!$A:$A,'[1]Birth Dates'!$B:$B,"",0),IF(_xlpm.d=0,"",_xlpm.d))</f>
        <v/>
      </c>
      <c r="P655" s="196">
        <f>IF(OR(O655="",A655="",NOT(ISNUMBER(O655)),O655&gt;A655),"",DATEDIF(O655,A655,"Y")&amp;" years, "&amp;DATEDIF(O655,A655,"YM")&amp;" months, "&amp;DATEDIF(O655,A655,"MD")&amp;" days")</f>
        <v/>
      </c>
      <c r="S655" s="196">
        <f>_xlfn.LET(_xlpm.d,_xlfn.XLOOKUP(Q655,'[1]Birth Dates'!$A:$A,'[1]Birth Dates'!$B:$B,"",0),IF(_xlpm.d=0,"",_xlpm.d))</f>
        <v/>
      </c>
      <c r="T655" s="196">
        <f>IF(OR(S655="",A655="",NOT(ISNUMBER(S655)),S655&gt;A655),"",DATEDIF(S655,A655,"Y")&amp;" years, "&amp;DATEDIF(S655,A655,"YM")&amp;" months, "&amp;DATEDIF(S655,A655,"MD")&amp;" days")</f>
        <v/>
      </c>
      <c r="W655" s="196">
        <f>_xlfn.LET(_xlpm.d,_xlfn.XLOOKUP(U655,'[1]Birth Dates'!$A:$A,'[1]Birth Dates'!$B:$B,"",0),IF(_xlpm.d=0,"",_xlpm.d))</f>
        <v/>
      </c>
      <c r="X655" s="196">
        <f>IF(OR(W655="",A655="",NOT(ISNUMBER(W655)),W655&gt;A655),"",DATEDIF(W655,A655,"Y")&amp;" years, "&amp;DATEDIF(W655,A655,"YM")&amp;" months, "&amp;DATEDIF(W655,A655,"MD")&amp;" days")</f>
        <v/>
      </c>
      <c r="AR655" s="175">
        <f>IF($B655="","",TEXT($A655,"yyyymmdd")&amp;"_P"&amp;$C655&amp;"_C"&amp;$F655&amp;"_"&amp;TRIM(RIGHT(SUBSTITUTE(TRIM(SUBSTITUTE($M655,CHAR(160)," "))," ",REPT(" ",60)),60))&amp;IF($Q655="","","-"&amp;TRIM(RIGHT(SUBSTITUTE(TRIM(SUBSTITUTE($Q655,CHAR(160)," "))," ",REPT(" ",60)),60)))&amp;IF($U655="","","-"&amp;TRIM(RIGHT(SUBSTITUTE(TRIM(SUBSTITUTE($U655,CHAR(160)," "))," ",REPT(" ",60)),60)))&amp;".jpg")</f>
        <v/>
      </c>
    </row>
    <row r="656" ht="14" customHeight="1">
      <c r="O656" s="196">
        <f>_xlfn.LET(_xlpm.d,_xlfn.XLOOKUP(M656,'[1]Birth Dates'!$A:$A,'[1]Birth Dates'!$B:$B,"",0),IF(_xlpm.d=0,"",_xlpm.d))</f>
        <v/>
      </c>
      <c r="P656" s="196">
        <f>IF(OR(O656="",A656="",NOT(ISNUMBER(O656)),O656&gt;A656),"",DATEDIF(O656,A656,"Y")&amp;" years, "&amp;DATEDIF(O656,A656,"YM")&amp;" months, "&amp;DATEDIF(O656,A656,"MD")&amp;" days")</f>
        <v/>
      </c>
      <c r="S656" s="196">
        <f>_xlfn.LET(_xlpm.d,_xlfn.XLOOKUP(Q656,'[1]Birth Dates'!$A:$A,'[1]Birth Dates'!$B:$B,"",0),IF(_xlpm.d=0,"",_xlpm.d))</f>
        <v/>
      </c>
      <c r="T656" s="196">
        <f>IF(OR(S656="",A656="",NOT(ISNUMBER(S656)),S656&gt;A656),"",DATEDIF(S656,A656,"Y")&amp;" years, "&amp;DATEDIF(S656,A656,"YM")&amp;" months, "&amp;DATEDIF(S656,A656,"MD")&amp;" days")</f>
        <v/>
      </c>
      <c r="W656" s="196">
        <f>_xlfn.LET(_xlpm.d,_xlfn.XLOOKUP(U656,'[1]Birth Dates'!$A:$A,'[1]Birth Dates'!$B:$B,"",0),IF(_xlpm.d=0,"",_xlpm.d))</f>
        <v/>
      </c>
      <c r="X656" s="196">
        <f>IF(OR(W656="",A656="",NOT(ISNUMBER(W656)),W656&gt;A656),"",DATEDIF(W656,A656,"Y")&amp;" years, "&amp;DATEDIF(W656,A656,"YM")&amp;" months, "&amp;DATEDIF(W656,A656,"MD")&amp;" days")</f>
        <v/>
      </c>
      <c r="AR656" s="175">
        <f>IF($B656="","",TEXT($A656,"yyyymmdd")&amp;"_P"&amp;$C656&amp;"_C"&amp;$F656&amp;"_"&amp;TRIM(RIGHT(SUBSTITUTE(TRIM(SUBSTITUTE($M656,CHAR(160)," "))," ",REPT(" ",60)),60))&amp;IF($Q656="","","-"&amp;TRIM(RIGHT(SUBSTITUTE(TRIM(SUBSTITUTE($Q656,CHAR(160)," "))," ",REPT(" ",60)),60)))&amp;IF($U656="","","-"&amp;TRIM(RIGHT(SUBSTITUTE(TRIM(SUBSTITUTE($U656,CHAR(160)," "))," ",REPT(" ",60)),60)))&amp;".jpg")</f>
        <v/>
      </c>
    </row>
    <row r="657" ht="14" customHeight="1">
      <c r="O657" s="196">
        <f>_xlfn.LET(_xlpm.d,_xlfn.XLOOKUP(M657,'[1]Birth Dates'!$A:$A,'[1]Birth Dates'!$B:$B,"",0),IF(_xlpm.d=0,"",_xlpm.d))</f>
        <v/>
      </c>
      <c r="P657" s="196">
        <f>IF(OR(O657="",A657="",NOT(ISNUMBER(O657)),O657&gt;A657),"",DATEDIF(O657,A657,"Y")&amp;" years, "&amp;DATEDIF(O657,A657,"YM")&amp;" months, "&amp;DATEDIF(O657,A657,"MD")&amp;" days")</f>
        <v/>
      </c>
      <c r="S657" s="196">
        <f>_xlfn.LET(_xlpm.d,_xlfn.XLOOKUP(Q657,'[1]Birth Dates'!$A:$A,'[1]Birth Dates'!$B:$B,"",0),IF(_xlpm.d=0,"",_xlpm.d))</f>
        <v/>
      </c>
      <c r="T657" s="196">
        <f>IF(OR(S657="",A657="",NOT(ISNUMBER(S657)),S657&gt;A657),"",DATEDIF(S657,A657,"Y")&amp;" years, "&amp;DATEDIF(S657,A657,"YM")&amp;" months, "&amp;DATEDIF(S657,A657,"MD")&amp;" days")</f>
        <v/>
      </c>
      <c r="W657" s="196">
        <f>_xlfn.LET(_xlpm.d,_xlfn.XLOOKUP(U657,'[1]Birth Dates'!$A:$A,'[1]Birth Dates'!$B:$B,"",0),IF(_xlpm.d=0,"",_xlpm.d))</f>
        <v/>
      </c>
      <c r="X657" s="196">
        <f>IF(OR(W657="",A657="",NOT(ISNUMBER(W657)),W657&gt;A657),"",DATEDIF(W657,A657,"Y")&amp;" years, "&amp;DATEDIF(W657,A657,"YM")&amp;" months, "&amp;DATEDIF(W657,A657,"MD")&amp;" days")</f>
        <v/>
      </c>
      <c r="AR657" s="175">
        <f>IF($B657="","",TEXT($A657,"yyyymmdd")&amp;"_P"&amp;$C657&amp;"_C"&amp;$F657&amp;"_"&amp;TRIM(RIGHT(SUBSTITUTE(TRIM(SUBSTITUTE($M657,CHAR(160)," "))," ",REPT(" ",60)),60))&amp;IF($Q657="","","-"&amp;TRIM(RIGHT(SUBSTITUTE(TRIM(SUBSTITUTE($Q657,CHAR(160)," "))," ",REPT(" ",60)),60)))&amp;IF($U657="","","-"&amp;TRIM(RIGHT(SUBSTITUTE(TRIM(SUBSTITUTE($U657,CHAR(160)," "))," ",REPT(" ",60)),60)))&amp;".jpg")</f>
        <v/>
      </c>
    </row>
    <row r="658" ht="14" customHeight="1">
      <c r="O658" s="196">
        <f>_xlfn.LET(_xlpm.d,_xlfn.XLOOKUP(M658,'[1]Birth Dates'!$A:$A,'[1]Birth Dates'!$B:$B,"",0),IF(_xlpm.d=0,"",_xlpm.d))</f>
        <v/>
      </c>
      <c r="P658" s="196">
        <f>IF(OR(O658="",A658="",NOT(ISNUMBER(O658)),O658&gt;A658),"",DATEDIF(O658,A658,"Y")&amp;" years, "&amp;DATEDIF(O658,A658,"YM")&amp;" months, "&amp;DATEDIF(O658,A658,"MD")&amp;" days")</f>
        <v/>
      </c>
      <c r="S658" s="196">
        <f>_xlfn.LET(_xlpm.d,_xlfn.XLOOKUP(Q658,'[1]Birth Dates'!$A:$A,'[1]Birth Dates'!$B:$B,"",0),IF(_xlpm.d=0,"",_xlpm.d))</f>
        <v/>
      </c>
      <c r="T658" s="196">
        <f>IF(OR(S658="",A658="",NOT(ISNUMBER(S658)),S658&gt;A658),"",DATEDIF(S658,A658,"Y")&amp;" years, "&amp;DATEDIF(S658,A658,"YM")&amp;" months, "&amp;DATEDIF(S658,A658,"MD")&amp;" days")</f>
        <v/>
      </c>
      <c r="W658" s="196">
        <f>_xlfn.LET(_xlpm.d,_xlfn.XLOOKUP(U658,'[1]Birth Dates'!$A:$A,'[1]Birth Dates'!$B:$B,"",0),IF(_xlpm.d=0,"",_xlpm.d))</f>
        <v/>
      </c>
      <c r="X658" s="196">
        <f>IF(OR(W658="",A658="",NOT(ISNUMBER(W658)),W658&gt;A658),"",DATEDIF(W658,A658,"Y")&amp;" years, "&amp;DATEDIF(W658,A658,"YM")&amp;" months, "&amp;DATEDIF(W658,A658,"MD")&amp;" days")</f>
        <v/>
      </c>
      <c r="AR658" s="175">
        <f>IF($B658="","",TEXT($A658,"yyyymmdd")&amp;"_P"&amp;$C658&amp;"_C"&amp;$F658&amp;"_"&amp;TRIM(RIGHT(SUBSTITUTE(TRIM(SUBSTITUTE($M658,CHAR(160)," "))," ",REPT(" ",60)),60))&amp;IF($Q658="","","-"&amp;TRIM(RIGHT(SUBSTITUTE(TRIM(SUBSTITUTE($Q658,CHAR(160)," "))," ",REPT(" ",60)),60)))&amp;IF($U658="","","-"&amp;TRIM(RIGHT(SUBSTITUTE(TRIM(SUBSTITUTE($U658,CHAR(160)," "))," ",REPT(" ",60)),60)))&amp;".jpg")</f>
        <v/>
      </c>
    </row>
    <row r="659" ht="14" customHeight="1">
      <c r="O659" s="196">
        <f>_xlfn.LET(_xlpm.d,_xlfn.XLOOKUP(M659,'[1]Birth Dates'!$A:$A,'[1]Birth Dates'!$B:$B,"",0),IF(_xlpm.d=0,"",_xlpm.d))</f>
        <v/>
      </c>
      <c r="P659" s="196">
        <f>IF(OR(O659="",A659="",NOT(ISNUMBER(O659)),O659&gt;A659),"",DATEDIF(O659,A659,"Y")&amp;" years, "&amp;DATEDIF(O659,A659,"YM")&amp;" months, "&amp;DATEDIF(O659,A659,"MD")&amp;" days")</f>
        <v/>
      </c>
      <c r="S659" s="196">
        <f>_xlfn.LET(_xlpm.d,_xlfn.XLOOKUP(Q659,'[1]Birth Dates'!$A:$A,'[1]Birth Dates'!$B:$B,"",0),IF(_xlpm.d=0,"",_xlpm.d))</f>
        <v/>
      </c>
      <c r="T659" s="196">
        <f>IF(OR(S659="",A659="",NOT(ISNUMBER(S659)),S659&gt;A659),"",DATEDIF(S659,A659,"Y")&amp;" years, "&amp;DATEDIF(S659,A659,"YM")&amp;" months, "&amp;DATEDIF(S659,A659,"MD")&amp;" days")</f>
        <v/>
      </c>
      <c r="W659" s="196">
        <f>_xlfn.LET(_xlpm.d,_xlfn.XLOOKUP(U659,'[1]Birth Dates'!$A:$A,'[1]Birth Dates'!$B:$B,"",0),IF(_xlpm.d=0,"",_xlpm.d))</f>
        <v/>
      </c>
      <c r="X659" s="196">
        <f>IF(OR(W659="",A659="",NOT(ISNUMBER(W659)),W659&gt;A659),"",DATEDIF(W659,A659,"Y")&amp;" years, "&amp;DATEDIF(W659,A659,"YM")&amp;" months, "&amp;DATEDIF(W659,A659,"MD")&amp;" days")</f>
        <v/>
      </c>
      <c r="AR659" s="175">
        <f>IF($B659="","",TEXT($A659,"yyyymmdd")&amp;"_P"&amp;$C659&amp;"_C"&amp;$F659&amp;"_"&amp;TRIM(RIGHT(SUBSTITUTE(TRIM(SUBSTITUTE($M659,CHAR(160)," "))," ",REPT(" ",60)),60))&amp;IF($Q659="","","-"&amp;TRIM(RIGHT(SUBSTITUTE(TRIM(SUBSTITUTE($Q659,CHAR(160)," "))," ",REPT(" ",60)),60)))&amp;IF($U659="","","-"&amp;TRIM(RIGHT(SUBSTITUTE(TRIM(SUBSTITUTE($U659,CHAR(160)," "))," ",REPT(" ",60)),60)))&amp;".jpg")</f>
        <v/>
      </c>
    </row>
    <row r="660" ht="14" customHeight="1">
      <c r="O660" s="196">
        <f>_xlfn.LET(_xlpm.d,_xlfn.XLOOKUP(M660,'[1]Birth Dates'!$A:$A,'[1]Birth Dates'!$B:$B,"",0),IF(_xlpm.d=0,"",_xlpm.d))</f>
        <v/>
      </c>
      <c r="P660" s="196">
        <f>IF(OR(O660="",A660="",NOT(ISNUMBER(O660)),O660&gt;A660),"",DATEDIF(O660,A660,"Y")&amp;" years, "&amp;DATEDIF(O660,A660,"YM")&amp;" months, "&amp;DATEDIF(O660,A660,"MD")&amp;" days")</f>
        <v/>
      </c>
      <c r="S660" s="196">
        <f>_xlfn.LET(_xlpm.d,_xlfn.XLOOKUP(Q660,'[1]Birth Dates'!$A:$A,'[1]Birth Dates'!$B:$B,"",0),IF(_xlpm.d=0,"",_xlpm.d))</f>
        <v/>
      </c>
      <c r="T660" s="196">
        <f>IF(OR(S660="",A660="",NOT(ISNUMBER(S660)),S660&gt;A660),"",DATEDIF(S660,A660,"Y")&amp;" years, "&amp;DATEDIF(S660,A660,"YM")&amp;" months, "&amp;DATEDIF(S660,A660,"MD")&amp;" days")</f>
        <v/>
      </c>
      <c r="W660" s="196">
        <f>_xlfn.LET(_xlpm.d,_xlfn.XLOOKUP(U660,'[1]Birth Dates'!$A:$A,'[1]Birth Dates'!$B:$B,"",0),IF(_xlpm.d=0,"",_xlpm.d))</f>
        <v/>
      </c>
      <c r="X660" s="196">
        <f>IF(OR(W660="",A660="",NOT(ISNUMBER(W660)),W660&gt;A660),"",DATEDIF(W660,A660,"Y")&amp;" years, "&amp;DATEDIF(W660,A660,"YM")&amp;" months, "&amp;DATEDIF(W660,A660,"MD")&amp;" days")</f>
        <v/>
      </c>
      <c r="AR660" s="175">
        <f>IF($B660="","",TEXT($A660,"yyyymmdd")&amp;"_P"&amp;$C660&amp;"_C"&amp;$F660&amp;"_"&amp;TRIM(RIGHT(SUBSTITUTE(TRIM(SUBSTITUTE($M660,CHAR(160)," "))," ",REPT(" ",60)),60))&amp;IF($Q660="","","-"&amp;TRIM(RIGHT(SUBSTITUTE(TRIM(SUBSTITUTE($Q660,CHAR(160)," "))," ",REPT(" ",60)),60)))&amp;IF($U660="","","-"&amp;TRIM(RIGHT(SUBSTITUTE(TRIM(SUBSTITUTE($U660,CHAR(160)," "))," ",REPT(" ",60)),60)))&amp;".jpg")</f>
        <v/>
      </c>
    </row>
    <row r="661" ht="14" customHeight="1">
      <c r="O661" s="196">
        <f>_xlfn.LET(_xlpm.d,_xlfn.XLOOKUP(M661,'[1]Birth Dates'!$A:$A,'[1]Birth Dates'!$B:$B,"",0),IF(_xlpm.d=0,"",_xlpm.d))</f>
        <v/>
      </c>
      <c r="P661" s="196">
        <f>IF(OR(O661="",A661="",NOT(ISNUMBER(O661)),O661&gt;A661),"",DATEDIF(O661,A661,"Y")&amp;" years, "&amp;DATEDIF(O661,A661,"YM")&amp;" months, "&amp;DATEDIF(O661,A661,"MD")&amp;" days")</f>
        <v/>
      </c>
      <c r="S661" s="196">
        <f>_xlfn.LET(_xlpm.d,_xlfn.XLOOKUP(Q661,'[1]Birth Dates'!$A:$A,'[1]Birth Dates'!$B:$B,"",0),IF(_xlpm.d=0,"",_xlpm.d))</f>
        <v/>
      </c>
      <c r="T661" s="196">
        <f>IF(OR(S661="",A661="",NOT(ISNUMBER(S661)),S661&gt;A661),"",DATEDIF(S661,A661,"Y")&amp;" years, "&amp;DATEDIF(S661,A661,"YM")&amp;" months, "&amp;DATEDIF(S661,A661,"MD")&amp;" days")</f>
        <v/>
      </c>
      <c r="W661" s="196">
        <f>_xlfn.LET(_xlpm.d,_xlfn.XLOOKUP(U661,'[1]Birth Dates'!$A:$A,'[1]Birth Dates'!$B:$B,"",0),IF(_xlpm.d=0,"",_xlpm.d))</f>
        <v/>
      </c>
      <c r="X661" s="196">
        <f>IF(OR(W661="",A661="",NOT(ISNUMBER(W661)),W661&gt;A661),"",DATEDIF(W661,A661,"Y")&amp;" years, "&amp;DATEDIF(W661,A661,"YM")&amp;" months, "&amp;DATEDIF(W661,A661,"MD")&amp;" days")</f>
        <v/>
      </c>
      <c r="AR661" s="175">
        <f>IF($B661="","",TEXT($A661,"yyyymmdd")&amp;"_P"&amp;$C661&amp;"_C"&amp;$F661&amp;"_"&amp;TRIM(RIGHT(SUBSTITUTE(TRIM(SUBSTITUTE($M661,CHAR(160)," "))," ",REPT(" ",60)),60))&amp;IF($Q661="","","-"&amp;TRIM(RIGHT(SUBSTITUTE(TRIM(SUBSTITUTE($Q661,CHAR(160)," "))," ",REPT(" ",60)),60)))&amp;IF($U661="","","-"&amp;TRIM(RIGHT(SUBSTITUTE(TRIM(SUBSTITUTE($U661,CHAR(160)," "))," ",REPT(" ",60)),60)))&amp;".jpg")</f>
        <v/>
      </c>
    </row>
    <row r="662" ht="14" customHeight="1">
      <c r="O662" s="196">
        <f>_xlfn.LET(_xlpm.d,_xlfn.XLOOKUP(M662,'[1]Birth Dates'!$A:$A,'[1]Birth Dates'!$B:$B,"",0),IF(_xlpm.d=0,"",_xlpm.d))</f>
        <v/>
      </c>
      <c r="P662" s="196">
        <f>IF(OR(O662="",A662="",NOT(ISNUMBER(O662)),O662&gt;A662),"",DATEDIF(O662,A662,"Y")&amp;" years, "&amp;DATEDIF(O662,A662,"YM")&amp;" months, "&amp;DATEDIF(O662,A662,"MD")&amp;" days")</f>
        <v/>
      </c>
      <c r="S662" s="196">
        <f>_xlfn.LET(_xlpm.d,_xlfn.XLOOKUP(Q662,'[1]Birth Dates'!$A:$A,'[1]Birth Dates'!$B:$B,"",0),IF(_xlpm.d=0,"",_xlpm.d))</f>
        <v/>
      </c>
      <c r="T662" s="196">
        <f>IF(OR(S662="",A662="",NOT(ISNUMBER(S662)),S662&gt;A662),"",DATEDIF(S662,A662,"Y")&amp;" years, "&amp;DATEDIF(S662,A662,"YM")&amp;" months, "&amp;DATEDIF(S662,A662,"MD")&amp;" days")</f>
        <v/>
      </c>
      <c r="W662" s="196">
        <f>_xlfn.LET(_xlpm.d,_xlfn.XLOOKUP(U662,'[1]Birth Dates'!$A:$A,'[1]Birth Dates'!$B:$B,"",0),IF(_xlpm.d=0,"",_xlpm.d))</f>
        <v/>
      </c>
      <c r="X662" s="196">
        <f>IF(OR(W662="",A662="",NOT(ISNUMBER(W662)),W662&gt;A662),"",DATEDIF(W662,A662,"Y")&amp;" years, "&amp;DATEDIF(W662,A662,"YM")&amp;" months, "&amp;DATEDIF(W662,A662,"MD")&amp;" days")</f>
        <v/>
      </c>
      <c r="AR662" s="175">
        <f>IF($B662="","",TEXT($A662,"yyyymmdd")&amp;"_P"&amp;$C662&amp;"_C"&amp;$F662&amp;"_"&amp;TRIM(RIGHT(SUBSTITUTE(TRIM(SUBSTITUTE($M662,CHAR(160)," "))," ",REPT(" ",60)),60))&amp;IF($Q662="","","-"&amp;TRIM(RIGHT(SUBSTITUTE(TRIM(SUBSTITUTE($Q662,CHAR(160)," "))," ",REPT(" ",60)),60)))&amp;IF($U662="","","-"&amp;TRIM(RIGHT(SUBSTITUTE(TRIM(SUBSTITUTE($U662,CHAR(160)," "))," ",REPT(" ",60)),60)))&amp;".jpg")</f>
        <v/>
      </c>
    </row>
    <row r="663" ht="14" customHeight="1">
      <c r="O663" s="196">
        <f>_xlfn.LET(_xlpm.d,_xlfn.XLOOKUP(M663,'[1]Birth Dates'!$A:$A,'[1]Birth Dates'!$B:$B,"",0),IF(_xlpm.d=0,"",_xlpm.d))</f>
        <v/>
      </c>
      <c r="P663" s="196">
        <f>IF(OR(O663="",A663="",NOT(ISNUMBER(O663)),O663&gt;A663),"",DATEDIF(O663,A663,"Y")&amp;" years, "&amp;DATEDIF(O663,A663,"YM")&amp;" months, "&amp;DATEDIF(O663,A663,"MD")&amp;" days")</f>
        <v/>
      </c>
      <c r="S663" s="196">
        <f>_xlfn.LET(_xlpm.d,_xlfn.XLOOKUP(Q663,'[1]Birth Dates'!$A:$A,'[1]Birth Dates'!$B:$B,"",0),IF(_xlpm.d=0,"",_xlpm.d))</f>
        <v/>
      </c>
      <c r="T663" s="196">
        <f>IF(OR(S663="",A663="",NOT(ISNUMBER(S663)),S663&gt;A663),"",DATEDIF(S663,A663,"Y")&amp;" years, "&amp;DATEDIF(S663,A663,"YM")&amp;" months, "&amp;DATEDIF(S663,A663,"MD")&amp;" days")</f>
        <v/>
      </c>
      <c r="W663" s="196">
        <f>_xlfn.LET(_xlpm.d,_xlfn.XLOOKUP(U663,'[1]Birth Dates'!$A:$A,'[1]Birth Dates'!$B:$B,"",0),IF(_xlpm.d=0,"",_xlpm.d))</f>
        <v/>
      </c>
      <c r="X663" s="196">
        <f>IF(OR(W663="",A663="",NOT(ISNUMBER(W663)),W663&gt;A663),"",DATEDIF(W663,A663,"Y")&amp;" years, "&amp;DATEDIF(W663,A663,"YM")&amp;" months, "&amp;DATEDIF(W663,A663,"MD")&amp;" days")</f>
        <v/>
      </c>
      <c r="AR663" s="175">
        <f>IF($B663="","",TEXT($A663,"yyyymmdd")&amp;"_P"&amp;$C663&amp;"_C"&amp;$F663&amp;"_"&amp;TRIM(RIGHT(SUBSTITUTE(TRIM(SUBSTITUTE($M663,CHAR(160)," "))," ",REPT(" ",60)),60))&amp;IF($Q663="","","-"&amp;TRIM(RIGHT(SUBSTITUTE(TRIM(SUBSTITUTE($Q663,CHAR(160)," "))," ",REPT(" ",60)),60)))&amp;IF($U663="","","-"&amp;TRIM(RIGHT(SUBSTITUTE(TRIM(SUBSTITUTE($U663,CHAR(160)," "))," ",REPT(" ",60)),60)))&amp;".jpg")</f>
        <v/>
      </c>
    </row>
    <row r="664" ht="14" customHeight="1">
      <c r="O664" s="196">
        <f>_xlfn.LET(_xlpm.d,_xlfn.XLOOKUP(M664,'[1]Birth Dates'!$A:$A,'[1]Birth Dates'!$B:$B,"",0),IF(_xlpm.d=0,"",_xlpm.d))</f>
        <v/>
      </c>
      <c r="P664" s="196">
        <f>IF(OR(O664="",A664="",NOT(ISNUMBER(O664)),O664&gt;A664),"",DATEDIF(O664,A664,"Y")&amp;" years, "&amp;DATEDIF(O664,A664,"YM")&amp;" months, "&amp;DATEDIF(O664,A664,"MD")&amp;" days")</f>
        <v/>
      </c>
      <c r="S664" s="196">
        <f>_xlfn.LET(_xlpm.d,_xlfn.XLOOKUP(Q664,'[1]Birth Dates'!$A:$A,'[1]Birth Dates'!$B:$B,"",0),IF(_xlpm.d=0,"",_xlpm.d))</f>
        <v/>
      </c>
      <c r="T664" s="196">
        <f>IF(OR(S664="",A664="",NOT(ISNUMBER(S664)),S664&gt;A664),"",DATEDIF(S664,A664,"Y")&amp;" years, "&amp;DATEDIF(S664,A664,"YM")&amp;" months, "&amp;DATEDIF(S664,A664,"MD")&amp;" days")</f>
        <v/>
      </c>
      <c r="W664" s="196">
        <f>_xlfn.LET(_xlpm.d,_xlfn.XLOOKUP(U664,'[1]Birth Dates'!$A:$A,'[1]Birth Dates'!$B:$B,"",0),IF(_xlpm.d=0,"",_xlpm.d))</f>
        <v/>
      </c>
      <c r="X664" s="196">
        <f>IF(OR(W664="",A664="",NOT(ISNUMBER(W664)),W664&gt;A664),"",DATEDIF(W664,A664,"Y")&amp;" years, "&amp;DATEDIF(W664,A664,"YM")&amp;" months, "&amp;DATEDIF(W664,A664,"MD")&amp;" days")</f>
        <v/>
      </c>
      <c r="AR664" s="175">
        <f>IF($B664="","",TEXT($A664,"yyyymmdd")&amp;"_P"&amp;$C664&amp;"_C"&amp;$F664&amp;"_"&amp;TRIM(RIGHT(SUBSTITUTE(TRIM(SUBSTITUTE($M664,CHAR(160)," "))," ",REPT(" ",60)),60))&amp;IF($Q664="","","-"&amp;TRIM(RIGHT(SUBSTITUTE(TRIM(SUBSTITUTE($Q664,CHAR(160)," "))," ",REPT(" ",60)),60)))&amp;IF($U664="","","-"&amp;TRIM(RIGHT(SUBSTITUTE(TRIM(SUBSTITUTE($U664,CHAR(160)," "))," ",REPT(" ",60)),60)))&amp;".jpg")</f>
        <v/>
      </c>
    </row>
    <row r="665" ht="14" customHeight="1">
      <c r="O665" s="196">
        <f>_xlfn.LET(_xlpm.d,_xlfn.XLOOKUP(M665,'[1]Birth Dates'!$A:$A,'[1]Birth Dates'!$B:$B,"",0),IF(_xlpm.d=0,"",_xlpm.d))</f>
        <v/>
      </c>
      <c r="P665" s="196">
        <f>IF(OR(O665="",A665="",NOT(ISNUMBER(O665)),O665&gt;A665),"",DATEDIF(O665,A665,"Y")&amp;" years, "&amp;DATEDIF(O665,A665,"YM")&amp;" months, "&amp;DATEDIF(O665,A665,"MD")&amp;" days")</f>
        <v/>
      </c>
      <c r="S665" s="196">
        <f>_xlfn.LET(_xlpm.d,_xlfn.XLOOKUP(Q665,'[1]Birth Dates'!$A:$A,'[1]Birth Dates'!$B:$B,"",0),IF(_xlpm.d=0,"",_xlpm.d))</f>
        <v/>
      </c>
      <c r="T665" s="196">
        <f>IF(OR(S665="",A665="",NOT(ISNUMBER(S665)),S665&gt;A665),"",DATEDIF(S665,A665,"Y")&amp;" years, "&amp;DATEDIF(S665,A665,"YM")&amp;" months, "&amp;DATEDIF(S665,A665,"MD")&amp;" days")</f>
        <v/>
      </c>
      <c r="W665" s="196">
        <f>_xlfn.LET(_xlpm.d,_xlfn.XLOOKUP(U665,'[1]Birth Dates'!$A:$A,'[1]Birth Dates'!$B:$B,"",0),IF(_xlpm.d=0,"",_xlpm.d))</f>
        <v/>
      </c>
      <c r="X665" s="196">
        <f>IF(OR(W665="",A665="",NOT(ISNUMBER(W665)),W665&gt;A665),"",DATEDIF(W665,A665,"Y")&amp;" years, "&amp;DATEDIF(W665,A665,"YM")&amp;" months, "&amp;DATEDIF(W665,A665,"MD")&amp;" days")</f>
        <v/>
      </c>
      <c r="AR665" s="175">
        <f>IF($B665="","",TEXT($A665,"yyyymmdd")&amp;"_P"&amp;$C665&amp;"_C"&amp;$F665&amp;"_"&amp;TRIM(RIGHT(SUBSTITUTE(TRIM(SUBSTITUTE($M665,CHAR(160)," "))," ",REPT(" ",60)),60))&amp;IF($Q665="","","-"&amp;TRIM(RIGHT(SUBSTITUTE(TRIM(SUBSTITUTE($Q665,CHAR(160)," "))," ",REPT(" ",60)),60)))&amp;IF($U665="","","-"&amp;TRIM(RIGHT(SUBSTITUTE(TRIM(SUBSTITUTE($U665,CHAR(160)," "))," ",REPT(" ",60)),60)))&amp;".jpg")</f>
        <v/>
      </c>
    </row>
    <row r="666" ht="14" customHeight="1">
      <c r="O666" s="196">
        <f>_xlfn.LET(_xlpm.d,_xlfn.XLOOKUP(M666,'[1]Birth Dates'!$A:$A,'[1]Birth Dates'!$B:$B,"",0),IF(_xlpm.d=0,"",_xlpm.d))</f>
        <v/>
      </c>
      <c r="P666" s="196">
        <f>IF(OR(O666="",A666="",NOT(ISNUMBER(O666)),O666&gt;A666),"",DATEDIF(O666,A666,"Y")&amp;" years, "&amp;DATEDIF(O666,A666,"YM")&amp;" months, "&amp;DATEDIF(O666,A666,"MD")&amp;" days")</f>
        <v/>
      </c>
      <c r="S666" s="196">
        <f>_xlfn.LET(_xlpm.d,_xlfn.XLOOKUP(Q666,'[1]Birth Dates'!$A:$A,'[1]Birth Dates'!$B:$B,"",0),IF(_xlpm.d=0,"",_xlpm.d))</f>
        <v/>
      </c>
      <c r="T666" s="196">
        <f>IF(OR(S666="",A666="",NOT(ISNUMBER(S666)),S666&gt;A666),"",DATEDIF(S666,A666,"Y")&amp;" years, "&amp;DATEDIF(S666,A666,"YM")&amp;" months, "&amp;DATEDIF(S666,A666,"MD")&amp;" days")</f>
        <v/>
      </c>
      <c r="W666" s="196">
        <f>_xlfn.LET(_xlpm.d,_xlfn.XLOOKUP(U666,'[1]Birth Dates'!$A:$A,'[1]Birth Dates'!$B:$B,"",0),IF(_xlpm.d=0,"",_xlpm.d))</f>
        <v/>
      </c>
      <c r="X666" s="196">
        <f>IF(OR(W666="",A666="",NOT(ISNUMBER(W666)),W666&gt;A666),"",DATEDIF(W666,A666,"Y")&amp;" years, "&amp;DATEDIF(W666,A666,"YM")&amp;" months, "&amp;DATEDIF(W666,A666,"MD")&amp;" days")</f>
        <v/>
      </c>
      <c r="AR666" s="175">
        <f>IF($B666="","",TEXT($A666,"yyyymmdd")&amp;"_P"&amp;$C666&amp;"_C"&amp;$F666&amp;"_"&amp;TRIM(RIGHT(SUBSTITUTE(TRIM(SUBSTITUTE($M666,CHAR(160)," "))," ",REPT(" ",60)),60))&amp;IF($Q666="","","-"&amp;TRIM(RIGHT(SUBSTITUTE(TRIM(SUBSTITUTE($Q666,CHAR(160)," "))," ",REPT(" ",60)),60)))&amp;IF($U666="","","-"&amp;TRIM(RIGHT(SUBSTITUTE(TRIM(SUBSTITUTE($U666,CHAR(160)," "))," ",REPT(" ",60)),60)))&amp;".jpg")</f>
        <v/>
      </c>
    </row>
    <row r="667" ht="14" customHeight="1">
      <c r="O667" s="196">
        <f>_xlfn.LET(_xlpm.d,_xlfn.XLOOKUP(M667,'[1]Birth Dates'!$A:$A,'[1]Birth Dates'!$B:$B,"",0),IF(_xlpm.d=0,"",_xlpm.d))</f>
        <v/>
      </c>
      <c r="P667" s="196">
        <f>IF(OR(O667="",A667="",NOT(ISNUMBER(O667)),O667&gt;A667),"",DATEDIF(O667,A667,"Y")&amp;" years, "&amp;DATEDIF(O667,A667,"YM")&amp;" months, "&amp;DATEDIF(O667,A667,"MD")&amp;" days")</f>
        <v/>
      </c>
      <c r="S667" s="196">
        <f>_xlfn.LET(_xlpm.d,_xlfn.XLOOKUP(Q667,'[1]Birth Dates'!$A:$A,'[1]Birth Dates'!$B:$B,"",0),IF(_xlpm.d=0,"",_xlpm.d))</f>
        <v/>
      </c>
      <c r="T667" s="196">
        <f>IF(OR(S667="",A667="",NOT(ISNUMBER(S667)),S667&gt;A667),"",DATEDIF(S667,A667,"Y")&amp;" years, "&amp;DATEDIF(S667,A667,"YM")&amp;" months, "&amp;DATEDIF(S667,A667,"MD")&amp;" days")</f>
        <v/>
      </c>
      <c r="W667" s="196">
        <f>_xlfn.LET(_xlpm.d,_xlfn.XLOOKUP(U667,'[1]Birth Dates'!$A:$A,'[1]Birth Dates'!$B:$B,"",0),IF(_xlpm.d=0,"",_xlpm.d))</f>
        <v/>
      </c>
      <c r="X667" s="196">
        <f>IF(OR(W667="",A667="",NOT(ISNUMBER(W667)),W667&gt;A667),"",DATEDIF(W667,A667,"Y")&amp;" years, "&amp;DATEDIF(W667,A667,"YM")&amp;" months, "&amp;DATEDIF(W667,A667,"MD")&amp;" days")</f>
        <v/>
      </c>
      <c r="AR667" s="175">
        <f>IF($B667="","",TEXT($A667,"yyyymmdd")&amp;"_P"&amp;$C667&amp;"_C"&amp;$F667&amp;"_"&amp;TRIM(RIGHT(SUBSTITUTE(TRIM(SUBSTITUTE($M667,CHAR(160)," "))," ",REPT(" ",60)),60))&amp;IF($Q667="","","-"&amp;TRIM(RIGHT(SUBSTITUTE(TRIM(SUBSTITUTE($Q667,CHAR(160)," "))," ",REPT(" ",60)),60)))&amp;IF($U667="","","-"&amp;TRIM(RIGHT(SUBSTITUTE(TRIM(SUBSTITUTE($U667,CHAR(160)," "))," ",REPT(" ",60)),60)))&amp;".jpg")</f>
        <v/>
      </c>
    </row>
    <row r="668" ht="14" customHeight="1">
      <c r="O668" s="196">
        <f>_xlfn.LET(_xlpm.d,_xlfn.XLOOKUP(M668,'[1]Birth Dates'!$A:$A,'[1]Birth Dates'!$B:$B,"",0),IF(_xlpm.d=0,"",_xlpm.d))</f>
        <v/>
      </c>
      <c r="P668" s="196">
        <f>IF(OR(O668="",A668="",NOT(ISNUMBER(O668)),O668&gt;A668),"",DATEDIF(O668,A668,"Y")&amp;" years, "&amp;DATEDIF(O668,A668,"YM")&amp;" months, "&amp;DATEDIF(O668,A668,"MD")&amp;" days")</f>
        <v/>
      </c>
      <c r="S668" s="196">
        <f>_xlfn.LET(_xlpm.d,_xlfn.XLOOKUP(Q668,'[1]Birth Dates'!$A:$A,'[1]Birth Dates'!$B:$B,"",0),IF(_xlpm.d=0,"",_xlpm.d))</f>
        <v/>
      </c>
      <c r="T668" s="196">
        <f>IF(OR(S668="",A668="",NOT(ISNUMBER(S668)),S668&gt;A668),"",DATEDIF(S668,A668,"Y")&amp;" years, "&amp;DATEDIF(S668,A668,"YM")&amp;" months, "&amp;DATEDIF(S668,A668,"MD")&amp;" days")</f>
        <v/>
      </c>
      <c r="W668" s="196">
        <f>_xlfn.LET(_xlpm.d,_xlfn.XLOOKUP(U668,'[1]Birth Dates'!$A:$A,'[1]Birth Dates'!$B:$B,"",0),IF(_xlpm.d=0,"",_xlpm.d))</f>
        <v/>
      </c>
      <c r="X668" s="196">
        <f>IF(OR(W668="",A668="",NOT(ISNUMBER(W668)),W668&gt;A668),"",DATEDIF(W668,A668,"Y")&amp;" years, "&amp;DATEDIF(W668,A668,"YM")&amp;" months, "&amp;DATEDIF(W668,A668,"MD")&amp;" days")</f>
        <v/>
      </c>
      <c r="AR668" s="175">
        <f>IF($B668="","",TEXT($A668,"yyyymmdd")&amp;"_P"&amp;$C668&amp;"_C"&amp;$F668&amp;"_"&amp;TRIM(RIGHT(SUBSTITUTE(TRIM(SUBSTITUTE($M668,CHAR(160)," "))," ",REPT(" ",60)),60))&amp;IF($Q668="","","-"&amp;TRIM(RIGHT(SUBSTITUTE(TRIM(SUBSTITUTE($Q668,CHAR(160)," "))," ",REPT(" ",60)),60)))&amp;IF($U668="","","-"&amp;TRIM(RIGHT(SUBSTITUTE(TRIM(SUBSTITUTE($U668,CHAR(160)," "))," ",REPT(" ",60)),60)))&amp;".jpg")</f>
        <v/>
      </c>
    </row>
    <row r="669" ht="14" customHeight="1">
      <c r="O669" s="196">
        <f>_xlfn.LET(_xlpm.d,_xlfn.XLOOKUP(M669,'[1]Birth Dates'!$A:$A,'[1]Birth Dates'!$B:$B,"",0),IF(_xlpm.d=0,"",_xlpm.d))</f>
        <v/>
      </c>
      <c r="P669" s="196">
        <f>IF(OR(O669="",A669="",NOT(ISNUMBER(O669)),O669&gt;A669),"",DATEDIF(O669,A669,"Y")&amp;" years, "&amp;DATEDIF(O669,A669,"YM")&amp;" months, "&amp;DATEDIF(O669,A669,"MD")&amp;" days")</f>
        <v/>
      </c>
      <c r="S669" s="196">
        <f>_xlfn.LET(_xlpm.d,_xlfn.XLOOKUP(Q669,'[1]Birth Dates'!$A:$A,'[1]Birth Dates'!$B:$B,"",0),IF(_xlpm.d=0,"",_xlpm.d))</f>
        <v/>
      </c>
      <c r="T669" s="196">
        <f>IF(OR(S669="",A669="",NOT(ISNUMBER(S669)),S669&gt;A669),"",DATEDIF(S669,A669,"Y")&amp;" years, "&amp;DATEDIF(S669,A669,"YM")&amp;" months, "&amp;DATEDIF(S669,A669,"MD")&amp;" days")</f>
        <v/>
      </c>
      <c r="W669" s="196">
        <f>_xlfn.LET(_xlpm.d,_xlfn.XLOOKUP(U669,'[1]Birth Dates'!$A:$A,'[1]Birth Dates'!$B:$B,"",0),IF(_xlpm.d=0,"",_xlpm.d))</f>
        <v/>
      </c>
      <c r="X669" s="196">
        <f>IF(OR(W669="",A669="",NOT(ISNUMBER(W669)),W669&gt;A669),"",DATEDIF(W669,A669,"Y")&amp;" years, "&amp;DATEDIF(W669,A669,"YM")&amp;" months, "&amp;DATEDIF(W669,A669,"MD")&amp;" days")</f>
        <v/>
      </c>
      <c r="AR669" s="175">
        <f>IF($B669="","",TEXT($A669,"yyyymmdd")&amp;"_P"&amp;$C669&amp;"_C"&amp;$F669&amp;"_"&amp;TRIM(RIGHT(SUBSTITUTE(TRIM(SUBSTITUTE($M669,CHAR(160)," "))," ",REPT(" ",60)),60))&amp;IF($Q669="","","-"&amp;TRIM(RIGHT(SUBSTITUTE(TRIM(SUBSTITUTE($Q669,CHAR(160)," "))," ",REPT(" ",60)),60)))&amp;IF($U669="","","-"&amp;TRIM(RIGHT(SUBSTITUTE(TRIM(SUBSTITUTE($U669,CHAR(160)," "))," ",REPT(" ",60)),60)))&amp;".jpg")</f>
        <v/>
      </c>
    </row>
    <row r="670" ht="14" customHeight="1">
      <c r="O670" s="196">
        <f>_xlfn.LET(_xlpm.d,_xlfn.XLOOKUP(M670,'[1]Birth Dates'!$A:$A,'[1]Birth Dates'!$B:$B,"",0),IF(_xlpm.d=0,"",_xlpm.d))</f>
        <v/>
      </c>
      <c r="P670" s="196">
        <f>IF(OR(O670="",A670="",NOT(ISNUMBER(O670)),O670&gt;A670),"",DATEDIF(O670,A670,"Y")&amp;" years, "&amp;DATEDIF(O670,A670,"YM")&amp;" months, "&amp;DATEDIF(O670,A670,"MD")&amp;" days")</f>
        <v/>
      </c>
      <c r="S670" s="196">
        <f>_xlfn.LET(_xlpm.d,_xlfn.XLOOKUP(Q670,'[1]Birth Dates'!$A:$A,'[1]Birth Dates'!$B:$B,"",0),IF(_xlpm.d=0,"",_xlpm.d))</f>
        <v/>
      </c>
      <c r="T670" s="196">
        <f>IF(OR(S670="",A670="",NOT(ISNUMBER(S670)),S670&gt;A670),"",DATEDIF(S670,A670,"Y")&amp;" years, "&amp;DATEDIF(S670,A670,"YM")&amp;" months, "&amp;DATEDIF(S670,A670,"MD")&amp;" days")</f>
        <v/>
      </c>
      <c r="W670" s="196">
        <f>_xlfn.LET(_xlpm.d,_xlfn.XLOOKUP(U670,'[1]Birth Dates'!$A:$A,'[1]Birth Dates'!$B:$B,"",0),IF(_xlpm.d=0,"",_xlpm.d))</f>
        <v/>
      </c>
      <c r="X670" s="196">
        <f>IF(OR(W670="",A670="",NOT(ISNUMBER(W670)),W670&gt;A670),"",DATEDIF(W670,A670,"Y")&amp;" years, "&amp;DATEDIF(W670,A670,"YM")&amp;" months, "&amp;DATEDIF(W670,A670,"MD")&amp;" days")</f>
        <v/>
      </c>
      <c r="AR670" s="175">
        <f>IF($B670="","",TEXT($A670,"yyyymmdd")&amp;"_P"&amp;$C670&amp;"_C"&amp;$F670&amp;"_"&amp;TRIM(RIGHT(SUBSTITUTE(TRIM(SUBSTITUTE($M670,CHAR(160)," "))," ",REPT(" ",60)),60))&amp;IF($Q670="","","-"&amp;TRIM(RIGHT(SUBSTITUTE(TRIM(SUBSTITUTE($Q670,CHAR(160)," "))," ",REPT(" ",60)),60)))&amp;IF($U670="","","-"&amp;TRIM(RIGHT(SUBSTITUTE(TRIM(SUBSTITUTE($U670,CHAR(160)," "))," ",REPT(" ",60)),60)))&amp;".jpg")</f>
        <v/>
      </c>
    </row>
    <row r="671" ht="14" customHeight="1">
      <c r="O671" s="196">
        <f>_xlfn.LET(_xlpm.d,_xlfn.XLOOKUP(M671,'[1]Birth Dates'!$A:$A,'[1]Birth Dates'!$B:$B,"",0),IF(_xlpm.d=0,"",_xlpm.d))</f>
        <v/>
      </c>
      <c r="P671" s="196">
        <f>IF(OR(O671="",A671="",NOT(ISNUMBER(O671)),O671&gt;A671),"",DATEDIF(O671,A671,"Y")&amp;" years, "&amp;DATEDIF(O671,A671,"YM")&amp;" months, "&amp;DATEDIF(O671,A671,"MD")&amp;" days")</f>
        <v/>
      </c>
      <c r="S671" s="196">
        <f>_xlfn.LET(_xlpm.d,_xlfn.XLOOKUP(Q671,'[1]Birth Dates'!$A:$A,'[1]Birth Dates'!$B:$B,"",0),IF(_xlpm.d=0,"",_xlpm.d))</f>
        <v/>
      </c>
      <c r="T671" s="196">
        <f>IF(OR(S671="",A671="",NOT(ISNUMBER(S671)),S671&gt;A671),"",DATEDIF(S671,A671,"Y")&amp;" years, "&amp;DATEDIF(S671,A671,"YM")&amp;" months, "&amp;DATEDIF(S671,A671,"MD")&amp;" days")</f>
        <v/>
      </c>
      <c r="W671" s="196">
        <f>_xlfn.LET(_xlpm.d,_xlfn.XLOOKUP(U671,'[1]Birth Dates'!$A:$A,'[1]Birth Dates'!$B:$B,"",0),IF(_xlpm.d=0,"",_xlpm.d))</f>
        <v/>
      </c>
      <c r="X671" s="196">
        <f>IF(OR(W671="",A671="",NOT(ISNUMBER(W671)),W671&gt;A671),"",DATEDIF(W671,A671,"Y")&amp;" years, "&amp;DATEDIF(W671,A671,"YM")&amp;" months, "&amp;DATEDIF(W671,A671,"MD")&amp;" days")</f>
        <v/>
      </c>
      <c r="AR671" s="175">
        <f>IF($B671="","",TEXT($A671,"yyyymmdd")&amp;"_P"&amp;$C671&amp;"_C"&amp;$F671&amp;"_"&amp;TRIM(RIGHT(SUBSTITUTE(TRIM(SUBSTITUTE($M671,CHAR(160)," "))," ",REPT(" ",60)),60))&amp;IF($Q671="","","-"&amp;TRIM(RIGHT(SUBSTITUTE(TRIM(SUBSTITUTE($Q671,CHAR(160)," "))," ",REPT(" ",60)),60)))&amp;IF($U671="","","-"&amp;TRIM(RIGHT(SUBSTITUTE(TRIM(SUBSTITUTE($U671,CHAR(160)," "))," ",REPT(" ",60)),60)))&amp;".jpg")</f>
        <v/>
      </c>
    </row>
    <row r="672" ht="14" customHeight="1">
      <c r="O672" s="196">
        <f>_xlfn.LET(_xlpm.d,_xlfn.XLOOKUP(M672,'[1]Birth Dates'!$A:$A,'[1]Birth Dates'!$B:$B,"",0),IF(_xlpm.d=0,"",_xlpm.d))</f>
        <v/>
      </c>
      <c r="P672" s="196">
        <f>IF(OR(O672="",A672="",NOT(ISNUMBER(O672)),O672&gt;A672),"",DATEDIF(O672,A672,"Y")&amp;" years, "&amp;DATEDIF(O672,A672,"YM")&amp;" months, "&amp;DATEDIF(O672,A672,"MD")&amp;" days")</f>
        <v/>
      </c>
      <c r="S672" s="196">
        <f>_xlfn.LET(_xlpm.d,_xlfn.XLOOKUP(Q672,'[1]Birth Dates'!$A:$A,'[1]Birth Dates'!$B:$B,"",0),IF(_xlpm.d=0,"",_xlpm.d))</f>
        <v/>
      </c>
      <c r="T672" s="196">
        <f>IF(OR(S672="",A672="",NOT(ISNUMBER(S672)),S672&gt;A672),"",DATEDIF(S672,A672,"Y")&amp;" years, "&amp;DATEDIF(S672,A672,"YM")&amp;" months, "&amp;DATEDIF(S672,A672,"MD")&amp;" days")</f>
        <v/>
      </c>
      <c r="W672" s="196">
        <f>_xlfn.LET(_xlpm.d,_xlfn.XLOOKUP(U672,'[1]Birth Dates'!$A:$A,'[1]Birth Dates'!$B:$B,"",0),IF(_xlpm.d=0,"",_xlpm.d))</f>
        <v/>
      </c>
      <c r="X672" s="196">
        <f>IF(OR(W672="",A672="",NOT(ISNUMBER(W672)),W672&gt;A672),"",DATEDIF(W672,A672,"Y")&amp;" years, "&amp;DATEDIF(W672,A672,"YM")&amp;" months, "&amp;DATEDIF(W672,A672,"MD")&amp;" days")</f>
        <v/>
      </c>
      <c r="AR672" s="175">
        <f>IF($B672="","",TEXT($A672,"yyyymmdd")&amp;"_P"&amp;$C672&amp;"_C"&amp;$F672&amp;"_"&amp;TRIM(RIGHT(SUBSTITUTE(TRIM(SUBSTITUTE($M672,CHAR(160)," "))," ",REPT(" ",60)),60))&amp;IF($Q672="","","-"&amp;TRIM(RIGHT(SUBSTITUTE(TRIM(SUBSTITUTE($Q672,CHAR(160)," "))," ",REPT(" ",60)),60)))&amp;IF($U672="","","-"&amp;TRIM(RIGHT(SUBSTITUTE(TRIM(SUBSTITUTE($U672,CHAR(160)," "))," ",REPT(" ",60)),60)))&amp;".jpg")</f>
        <v/>
      </c>
    </row>
    <row r="673" ht="14" customHeight="1">
      <c r="O673" s="196">
        <f>_xlfn.LET(_xlpm.d,_xlfn.XLOOKUP(M673,'[1]Birth Dates'!$A:$A,'[1]Birth Dates'!$B:$B,"",0),IF(_xlpm.d=0,"",_xlpm.d))</f>
        <v/>
      </c>
      <c r="P673" s="196">
        <f>IF(OR(O673="",A673="",NOT(ISNUMBER(O673)),O673&gt;A673),"",DATEDIF(O673,A673,"Y")&amp;" years, "&amp;DATEDIF(O673,A673,"YM")&amp;" months, "&amp;DATEDIF(O673,A673,"MD")&amp;" days")</f>
        <v/>
      </c>
      <c r="S673" s="196">
        <f>_xlfn.LET(_xlpm.d,_xlfn.XLOOKUP(Q673,'[1]Birth Dates'!$A:$A,'[1]Birth Dates'!$B:$B,"",0),IF(_xlpm.d=0,"",_xlpm.d))</f>
        <v/>
      </c>
      <c r="T673" s="196">
        <f>IF(OR(S673="",A673="",NOT(ISNUMBER(S673)),S673&gt;A673),"",DATEDIF(S673,A673,"Y")&amp;" years, "&amp;DATEDIF(S673,A673,"YM")&amp;" months, "&amp;DATEDIF(S673,A673,"MD")&amp;" days")</f>
        <v/>
      </c>
      <c r="W673" s="196">
        <f>_xlfn.LET(_xlpm.d,_xlfn.XLOOKUP(U673,'[1]Birth Dates'!$A:$A,'[1]Birth Dates'!$B:$B,"",0),IF(_xlpm.d=0,"",_xlpm.d))</f>
        <v/>
      </c>
      <c r="X673" s="196">
        <f>IF(OR(W673="",A673="",NOT(ISNUMBER(W673)),W673&gt;A673),"",DATEDIF(W673,A673,"Y")&amp;" years, "&amp;DATEDIF(W673,A673,"YM")&amp;" months, "&amp;DATEDIF(W673,A673,"MD")&amp;" days")</f>
        <v/>
      </c>
      <c r="AR673" s="175">
        <f>IF($B673="","",TEXT($A673,"yyyymmdd")&amp;"_P"&amp;$C673&amp;"_C"&amp;$F673&amp;"_"&amp;TRIM(RIGHT(SUBSTITUTE(TRIM(SUBSTITUTE($M673,CHAR(160)," "))," ",REPT(" ",60)),60))&amp;IF($Q673="","","-"&amp;TRIM(RIGHT(SUBSTITUTE(TRIM(SUBSTITUTE($Q673,CHAR(160)," "))," ",REPT(" ",60)),60)))&amp;IF($U673="","","-"&amp;TRIM(RIGHT(SUBSTITUTE(TRIM(SUBSTITUTE($U673,CHAR(160)," "))," ",REPT(" ",60)),60)))&amp;".jpg")</f>
        <v/>
      </c>
    </row>
    <row r="674" ht="14" customHeight="1">
      <c r="O674" s="196">
        <f>_xlfn.LET(_xlpm.d,_xlfn.XLOOKUP(M674,'[1]Birth Dates'!$A:$A,'[1]Birth Dates'!$B:$B,"",0),IF(_xlpm.d=0,"",_xlpm.d))</f>
        <v/>
      </c>
      <c r="P674" s="196">
        <f>IF(OR(O674="",A674="",NOT(ISNUMBER(O674)),O674&gt;A674),"",DATEDIF(O674,A674,"Y")&amp;" years, "&amp;DATEDIF(O674,A674,"YM")&amp;" months, "&amp;DATEDIF(O674,A674,"MD")&amp;" days")</f>
        <v/>
      </c>
      <c r="S674" s="196">
        <f>_xlfn.LET(_xlpm.d,_xlfn.XLOOKUP(Q674,'[1]Birth Dates'!$A:$A,'[1]Birth Dates'!$B:$B,"",0),IF(_xlpm.d=0,"",_xlpm.d))</f>
        <v/>
      </c>
      <c r="T674" s="196">
        <f>IF(OR(S674="",A674="",NOT(ISNUMBER(S674)),S674&gt;A674),"",DATEDIF(S674,A674,"Y")&amp;" years, "&amp;DATEDIF(S674,A674,"YM")&amp;" months, "&amp;DATEDIF(S674,A674,"MD")&amp;" days")</f>
        <v/>
      </c>
      <c r="W674" s="196">
        <f>_xlfn.LET(_xlpm.d,_xlfn.XLOOKUP(U674,'[1]Birth Dates'!$A:$A,'[1]Birth Dates'!$B:$B,"",0),IF(_xlpm.d=0,"",_xlpm.d))</f>
        <v/>
      </c>
      <c r="X674" s="196">
        <f>IF(OR(W674="",A674="",NOT(ISNUMBER(W674)),W674&gt;A674),"",DATEDIF(W674,A674,"Y")&amp;" years, "&amp;DATEDIF(W674,A674,"YM")&amp;" months, "&amp;DATEDIF(W674,A674,"MD")&amp;" days")</f>
        <v/>
      </c>
      <c r="AR674" s="175">
        <f>IF($B674="","",TEXT($A674,"yyyymmdd")&amp;"_P"&amp;$C674&amp;"_C"&amp;$F674&amp;"_"&amp;TRIM(RIGHT(SUBSTITUTE(TRIM(SUBSTITUTE($M674,CHAR(160)," "))," ",REPT(" ",60)),60))&amp;IF($Q674="","","-"&amp;TRIM(RIGHT(SUBSTITUTE(TRIM(SUBSTITUTE($Q674,CHAR(160)," "))," ",REPT(" ",60)),60)))&amp;IF($U674="","","-"&amp;TRIM(RIGHT(SUBSTITUTE(TRIM(SUBSTITUTE($U674,CHAR(160)," "))," ",REPT(" ",60)),60)))&amp;".jpg")</f>
        <v/>
      </c>
    </row>
    <row r="675" ht="14" customHeight="1">
      <c r="O675" s="196">
        <f>_xlfn.LET(_xlpm.d,_xlfn.XLOOKUP(M675,'[1]Birth Dates'!$A:$A,'[1]Birth Dates'!$B:$B,"",0),IF(_xlpm.d=0,"",_xlpm.d))</f>
        <v/>
      </c>
      <c r="P675" s="196">
        <f>IF(OR(O675="",A675="",NOT(ISNUMBER(O675)),O675&gt;A675),"",DATEDIF(O675,A675,"Y")&amp;" years, "&amp;DATEDIF(O675,A675,"YM")&amp;" months, "&amp;DATEDIF(O675,A675,"MD")&amp;" days")</f>
        <v/>
      </c>
      <c r="S675" s="196">
        <f>_xlfn.LET(_xlpm.d,_xlfn.XLOOKUP(Q675,'[1]Birth Dates'!$A:$A,'[1]Birth Dates'!$B:$B,"",0),IF(_xlpm.d=0,"",_xlpm.d))</f>
        <v/>
      </c>
      <c r="T675" s="196">
        <f>IF(OR(S675="",A675="",NOT(ISNUMBER(S675)),S675&gt;A675),"",DATEDIF(S675,A675,"Y")&amp;" years, "&amp;DATEDIF(S675,A675,"YM")&amp;" months, "&amp;DATEDIF(S675,A675,"MD")&amp;" days")</f>
        <v/>
      </c>
      <c r="W675" s="196">
        <f>_xlfn.LET(_xlpm.d,_xlfn.XLOOKUP(U675,'[1]Birth Dates'!$A:$A,'[1]Birth Dates'!$B:$B,"",0),IF(_xlpm.d=0,"",_xlpm.d))</f>
        <v/>
      </c>
      <c r="X675" s="196">
        <f>IF(OR(W675="",A675="",NOT(ISNUMBER(W675)),W675&gt;A675),"",DATEDIF(W675,A675,"Y")&amp;" years, "&amp;DATEDIF(W675,A675,"YM")&amp;" months, "&amp;DATEDIF(W675,A675,"MD")&amp;" days")</f>
        <v/>
      </c>
      <c r="AR675" s="175">
        <f>IF($B675="","",TEXT($A675,"yyyymmdd")&amp;"_P"&amp;$C675&amp;"_C"&amp;$F675&amp;"_"&amp;TRIM(RIGHT(SUBSTITUTE(TRIM(SUBSTITUTE($M675,CHAR(160)," "))," ",REPT(" ",60)),60))&amp;IF($Q675="","","-"&amp;TRIM(RIGHT(SUBSTITUTE(TRIM(SUBSTITUTE($Q675,CHAR(160)," "))," ",REPT(" ",60)),60)))&amp;IF($U675="","","-"&amp;TRIM(RIGHT(SUBSTITUTE(TRIM(SUBSTITUTE($U675,CHAR(160)," "))," ",REPT(" ",60)),60)))&amp;".jpg")</f>
        <v/>
      </c>
    </row>
    <row r="676" ht="14" customHeight="1">
      <c r="O676" s="196">
        <f>_xlfn.LET(_xlpm.d,_xlfn.XLOOKUP(M676,'[1]Birth Dates'!$A:$A,'[1]Birth Dates'!$B:$B,"",0),IF(_xlpm.d=0,"",_xlpm.d))</f>
        <v/>
      </c>
      <c r="P676" s="196">
        <f>IF(OR(O676="",A676="",NOT(ISNUMBER(O676)),O676&gt;A676),"",DATEDIF(O676,A676,"Y")&amp;" years, "&amp;DATEDIF(O676,A676,"YM")&amp;" months, "&amp;DATEDIF(O676,A676,"MD")&amp;" days")</f>
        <v/>
      </c>
      <c r="S676" s="196">
        <f>_xlfn.LET(_xlpm.d,_xlfn.XLOOKUP(Q676,'[1]Birth Dates'!$A:$A,'[1]Birth Dates'!$B:$B,"",0),IF(_xlpm.d=0,"",_xlpm.d))</f>
        <v/>
      </c>
      <c r="T676" s="196">
        <f>IF(OR(S676="",A676="",NOT(ISNUMBER(S676)),S676&gt;A676),"",DATEDIF(S676,A676,"Y")&amp;" years, "&amp;DATEDIF(S676,A676,"YM")&amp;" months, "&amp;DATEDIF(S676,A676,"MD")&amp;" days")</f>
        <v/>
      </c>
      <c r="W676" s="196">
        <f>_xlfn.LET(_xlpm.d,_xlfn.XLOOKUP(U676,'[1]Birth Dates'!$A:$A,'[1]Birth Dates'!$B:$B,"",0),IF(_xlpm.d=0,"",_xlpm.d))</f>
        <v/>
      </c>
      <c r="X676" s="196">
        <f>IF(OR(W676="",A676="",NOT(ISNUMBER(W676)),W676&gt;A676),"",DATEDIF(W676,A676,"Y")&amp;" years, "&amp;DATEDIF(W676,A676,"YM")&amp;" months, "&amp;DATEDIF(W676,A676,"MD")&amp;" days")</f>
        <v/>
      </c>
      <c r="AR676" s="175">
        <f>IF($B676="","",TEXT($A676,"yyyymmdd")&amp;"_P"&amp;$C676&amp;"_C"&amp;$F676&amp;"_"&amp;TRIM(RIGHT(SUBSTITUTE(TRIM(SUBSTITUTE($M676,CHAR(160)," "))," ",REPT(" ",60)),60))&amp;IF($Q676="","","-"&amp;TRIM(RIGHT(SUBSTITUTE(TRIM(SUBSTITUTE($Q676,CHAR(160)," "))," ",REPT(" ",60)),60)))&amp;IF($U676="","","-"&amp;TRIM(RIGHT(SUBSTITUTE(TRIM(SUBSTITUTE($U676,CHAR(160)," "))," ",REPT(" ",60)),60)))&amp;".jpg")</f>
        <v/>
      </c>
    </row>
    <row r="677" ht="14" customHeight="1">
      <c r="O677" s="196">
        <f>_xlfn.LET(_xlpm.d,_xlfn.XLOOKUP(M677,'[1]Birth Dates'!$A:$A,'[1]Birth Dates'!$B:$B,"",0),IF(_xlpm.d=0,"",_xlpm.d))</f>
        <v/>
      </c>
      <c r="P677" s="196">
        <f>IF(OR(O677="",A677="",NOT(ISNUMBER(O677)),O677&gt;A677),"",DATEDIF(O677,A677,"Y")&amp;" years, "&amp;DATEDIF(O677,A677,"YM")&amp;" months, "&amp;DATEDIF(O677,A677,"MD")&amp;" days")</f>
        <v/>
      </c>
      <c r="S677" s="196">
        <f>_xlfn.LET(_xlpm.d,_xlfn.XLOOKUP(Q677,'[1]Birth Dates'!$A:$A,'[1]Birth Dates'!$B:$B,"",0),IF(_xlpm.d=0,"",_xlpm.d))</f>
        <v/>
      </c>
      <c r="T677" s="196">
        <f>IF(OR(S677="",A677="",NOT(ISNUMBER(S677)),S677&gt;A677),"",DATEDIF(S677,A677,"Y")&amp;" years, "&amp;DATEDIF(S677,A677,"YM")&amp;" months, "&amp;DATEDIF(S677,A677,"MD")&amp;" days")</f>
        <v/>
      </c>
      <c r="W677" s="196">
        <f>_xlfn.LET(_xlpm.d,_xlfn.XLOOKUP(U677,'[1]Birth Dates'!$A:$A,'[1]Birth Dates'!$B:$B,"",0),IF(_xlpm.d=0,"",_xlpm.d))</f>
        <v/>
      </c>
      <c r="X677" s="196">
        <f>IF(OR(W677="",A677="",NOT(ISNUMBER(W677)),W677&gt;A677),"",DATEDIF(W677,A677,"Y")&amp;" years, "&amp;DATEDIF(W677,A677,"YM")&amp;" months, "&amp;DATEDIF(W677,A677,"MD")&amp;" days")</f>
        <v/>
      </c>
      <c r="AR677" s="175">
        <f>IF($B677="","",TEXT($A677,"yyyymmdd")&amp;"_P"&amp;$C677&amp;"_C"&amp;$F677&amp;"_"&amp;TRIM(RIGHT(SUBSTITUTE(TRIM(SUBSTITUTE($M677,CHAR(160)," "))," ",REPT(" ",60)),60))&amp;IF($Q677="","","-"&amp;TRIM(RIGHT(SUBSTITUTE(TRIM(SUBSTITUTE($Q677,CHAR(160)," "))," ",REPT(" ",60)),60)))&amp;IF($U677="","","-"&amp;TRIM(RIGHT(SUBSTITUTE(TRIM(SUBSTITUTE($U677,CHAR(160)," "))," ",REPT(" ",60)),60)))&amp;".jpg")</f>
        <v/>
      </c>
    </row>
    <row r="678" ht="14" customHeight="1">
      <c r="O678" s="196">
        <f>_xlfn.LET(_xlpm.d,_xlfn.XLOOKUP(M678,'[1]Birth Dates'!$A:$A,'[1]Birth Dates'!$B:$B,"",0),IF(_xlpm.d=0,"",_xlpm.d))</f>
        <v/>
      </c>
      <c r="P678" s="196">
        <f>IF(OR(O678="",A678="",NOT(ISNUMBER(O678)),O678&gt;A678),"",DATEDIF(O678,A678,"Y")&amp;" years, "&amp;DATEDIF(O678,A678,"YM")&amp;" months, "&amp;DATEDIF(O678,A678,"MD")&amp;" days")</f>
        <v/>
      </c>
      <c r="S678" s="196">
        <f>_xlfn.LET(_xlpm.d,_xlfn.XLOOKUP(Q678,'[1]Birth Dates'!$A:$A,'[1]Birth Dates'!$B:$B,"",0),IF(_xlpm.d=0,"",_xlpm.d))</f>
        <v/>
      </c>
      <c r="T678" s="196">
        <f>IF(OR(S678="",A678="",NOT(ISNUMBER(S678)),S678&gt;A678),"",DATEDIF(S678,A678,"Y")&amp;" years, "&amp;DATEDIF(S678,A678,"YM")&amp;" months, "&amp;DATEDIF(S678,A678,"MD")&amp;" days")</f>
        <v/>
      </c>
      <c r="W678" s="196">
        <f>_xlfn.LET(_xlpm.d,_xlfn.XLOOKUP(U678,'[1]Birth Dates'!$A:$A,'[1]Birth Dates'!$B:$B,"",0),IF(_xlpm.d=0,"",_xlpm.d))</f>
        <v/>
      </c>
      <c r="X678" s="196">
        <f>IF(OR(W678="",A678="",NOT(ISNUMBER(W678)),W678&gt;A678),"",DATEDIF(W678,A678,"Y")&amp;" years, "&amp;DATEDIF(W678,A678,"YM")&amp;" months, "&amp;DATEDIF(W678,A678,"MD")&amp;" days")</f>
        <v/>
      </c>
      <c r="AR678" s="175">
        <f>IF($B678="","",TEXT($A678,"yyyymmdd")&amp;"_P"&amp;$C678&amp;"_C"&amp;$F678&amp;"_"&amp;TRIM(RIGHT(SUBSTITUTE(TRIM(SUBSTITUTE($M678,CHAR(160)," "))," ",REPT(" ",60)),60))&amp;IF($Q678="","","-"&amp;TRIM(RIGHT(SUBSTITUTE(TRIM(SUBSTITUTE($Q678,CHAR(160)," "))," ",REPT(" ",60)),60)))&amp;IF($U678="","","-"&amp;TRIM(RIGHT(SUBSTITUTE(TRIM(SUBSTITUTE($U678,CHAR(160)," "))," ",REPT(" ",60)),60)))&amp;".jpg")</f>
        <v/>
      </c>
    </row>
    <row r="679" ht="14" customHeight="1">
      <c r="O679" s="196">
        <f>_xlfn.LET(_xlpm.d,_xlfn.XLOOKUP(M679,'[1]Birth Dates'!$A:$A,'[1]Birth Dates'!$B:$B,"",0),IF(_xlpm.d=0,"",_xlpm.d))</f>
        <v/>
      </c>
      <c r="P679" s="196">
        <f>IF(OR(O679="",A679="",NOT(ISNUMBER(O679)),O679&gt;A679),"",DATEDIF(O679,A679,"Y")&amp;" years, "&amp;DATEDIF(O679,A679,"YM")&amp;" months, "&amp;DATEDIF(O679,A679,"MD")&amp;" days")</f>
        <v/>
      </c>
      <c r="S679" s="196">
        <f>_xlfn.LET(_xlpm.d,_xlfn.XLOOKUP(Q679,'[1]Birth Dates'!$A:$A,'[1]Birth Dates'!$B:$B,"",0),IF(_xlpm.d=0,"",_xlpm.d))</f>
        <v/>
      </c>
      <c r="T679" s="196">
        <f>IF(OR(S679="",A679="",NOT(ISNUMBER(S679)),S679&gt;A679),"",DATEDIF(S679,A679,"Y")&amp;" years, "&amp;DATEDIF(S679,A679,"YM")&amp;" months, "&amp;DATEDIF(S679,A679,"MD")&amp;" days")</f>
        <v/>
      </c>
      <c r="W679" s="196">
        <f>_xlfn.LET(_xlpm.d,_xlfn.XLOOKUP(U679,'[1]Birth Dates'!$A:$A,'[1]Birth Dates'!$B:$B,"",0),IF(_xlpm.d=0,"",_xlpm.d))</f>
        <v/>
      </c>
      <c r="X679" s="196">
        <f>IF(OR(W679="",A679="",NOT(ISNUMBER(W679)),W679&gt;A679),"",DATEDIF(W679,A679,"Y")&amp;" years, "&amp;DATEDIF(W679,A679,"YM")&amp;" months, "&amp;DATEDIF(W679,A679,"MD")&amp;" days")</f>
        <v/>
      </c>
      <c r="AR679" s="175">
        <f>IF($B679="","",TEXT($A679,"yyyymmdd")&amp;"_P"&amp;$C679&amp;"_C"&amp;$F679&amp;"_"&amp;TRIM(RIGHT(SUBSTITUTE(TRIM(SUBSTITUTE($M679,CHAR(160)," "))," ",REPT(" ",60)),60))&amp;IF($Q679="","","-"&amp;TRIM(RIGHT(SUBSTITUTE(TRIM(SUBSTITUTE($Q679,CHAR(160)," "))," ",REPT(" ",60)),60)))&amp;IF($U679="","","-"&amp;TRIM(RIGHT(SUBSTITUTE(TRIM(SUBSTITUTE($U679,CHAR(160)," "))," ",REPT(" ",60)),60)))&amp;".jpg")</f>
        <v/>
      </c>
    </row>
    <row r="680" ht="14" customHeight="1">
      <c r="O680" s="196">
        <f>_xlfn.LET(_xlpm.d,_xlfn.XLOOKUP(M680,'[1]Birth Dates'!$A:$A,'[1]Birth Dates'!$B:$B,"",0),IF(_xlpm.d=0,"",_xlpm.d))</f>
        <v/>
      </c>
      <c r="P680" s="196">
        <f>IF(OR(O680="",A680="",NOT(ISNUMBER(O680)),O680&gt;A680),"",DATEDIF(O680,A680,"Y")&amp;" years, "&amp;DATEDIF(O680,A680,"YM")&amp;" months, "&amp;DATEDIF(O680,A680,"MD")&amp;" days")</f>
        <v/>
      </c>
      <c r="S680" s="196">
        <f>_xlfn.LET(_xlpm.d,_xlfn.XLOOKUP(Q680,'[1]Birth Dates'!$A:$A,'[1]Birth Dates'!$B:$B,"",0),IF(_xlpm.d=0,"",_xlpm.d))</f>
        <v/>
      </c>
      <c r="T680" s="196">
        <f>IF(OR(S680="",A680="",NOT(ISNUMBER(S680)),S680&gt;A680),"",DATEDIF(S680,A680,"Y")&amp;" years, "&amp;DATEDIF(S680,A680,"YM")&amp;" months, "&amp;DATEDIF(S680,A680,"MD")&amp;" days")</f>
        <v/>
      </c>
      <c r="W680" s="196">
        <f>_xlfn.LET(_xlpm.d,_xlfn.XLOOKUP(U680,'[1]Birth Dates'!$A:$A,'[1]Birth Dates'!$B:$B,"",0),IF(_xlpm.d=0,"",_xlpm.d))</f>
        <v/>
      </c>
      <c r="X680" s="196">
        <f>IF(OR(W680="",A680="",NOT(ISNUMBER(W680)),W680&gt;A680),"",DATEDIF(W680,A680,"Y")&amp;" years, "&amp;DATEDIF(W680,A680,"YM")&amp;" months, "&amp;DATEDIF(W680,A680,"MD")&amp;" days")</f>
        <v/>
      </c>
      <c r="AR680" s="226">
        <f>IF($B680="","",TEXT($A680,"yyyymmdd")&amp;"_P"&amp;$C680&amp;"_C"&amp;$F680&amp;"_"&amp;TRIM(RIGHT(SUBSTITUTE(TRIM(SUBSTITUTE($M680,CHAR(160)," "))," ",REPT(" ",60)),60))&amp;IF($Q680="","","-"&amp;TRIM(RIGHT(SUBSTITUTE(TRIM(SUBSTITUTE($Q680,CHAR(160)," "))," ",REPT(" ",60)),60)))&amp;IF($U680="","","-"&amp;TRIM(RIGHT(SUBSTITUTE(TRIM(SUBSTITUTE($U680,CHAR(160)," "))," ",REPT(" ",60)),60)))&amp;".jpg")</f>
        <v/>
      </c>
    </row>
    <row r="681" ht="14" customHeight="1">
      <c r="O681" s="196">
        <f>_xlfn.LET(_xlpm.d,_xlfn.XLOOKUP(M681,'[1]Birth Dates'!$A:$A,'[1]Birth Dates'!$B:$B,"",0),IF(_xlpm.d=0,"",_xlpm.d))</f>
        <v/>
      </c>
      <c r="P681" s="196">
        <f>IF(OR(O681="",A681="",NOT(ISNUMBER(O681)),O681&gt;A681),"",DATEDIF(O681,A681,"Y")&amp;" years, "&amp;DATEDIF(O681,A681,"YM")&amp;" months, "&amp;DATEDIF(O681,A681,"MD")&amp;" days")</f>
        <v/>
      </c>
      <c r="S681" s="196">
        <f>_xlfn.LET(_xlpm.d,_xlfn.XLOOKUP(Q681,'[1]Birth Dates'!$A:$A,'[1]Birth Dates'!$B:$B,"",0),IF(_xlpm.d=0,"",_xlpm.d))</f>
        <v/>
      </c>
      <c r="T681" s="196">
        <f>IF(OR(S681="",A681="",NOT(ISNUMBER(S681)),S681&gt;A681),"",DATEDIF(S681,A681,"Y")&amp;" years, "&amp;DATEDIF(S681,A681,"YM")&amp;" months, "&amp;DATEDIF(S681,A681,"MD")&amp;" days")</f>
        <v/>
      </c>
      <c r="W681" s="196">
        <f>_xlfn.LET(_xlpm.d,_xlfn.XLOOKUP(U681,'[1]Birth Dates'!$A:$A,'[1]Birth Dates'!$B:$B,"",0),IF(_xlpm.d=0,"",_xlpm.d))</f>
        <v/>
      </c>
      <c r="X681" s="196">
        <f>IF(OR(W681="",A681="",NOT(ISNUMBER(W681)),W681&gt;A681),"",DATEDIF(W681,A681,"Y")&amp;" years, "&amp;DATEDIF(W681,A681,"YM")&amp;" months, "&amp;DATEDIF(W681,A681,"MD")&amp;" days")</f>
        <v/>
      </c>
      <c r="AR681" s="175">
        <f>IF($B681="","",TEXT($A681,"yyyymmdd")&amp;"_P"&amp;$C681&amp;"_C"&amp;$F681&amp;"_"&amp;TRIM(RIGHT(SUBSTITUTE(TRIM(SUBSTITUTE($M681,CHAR(160)," "))," ",REPT(" ",60)),60))&amp;IF($Q681="","","-"&amp;TRIM(RIGHT(SUBSTITUTE(TRIM(SUBSTITUTE($Q681,CHAR(160)," "))," ",REPT(" ",60)),60)))&amp;IF($U681="","","-"&amp;TRIM(RIGHT(SUBSTITUTE(TRIM(SUBSTITUTE($U681,CHAR(160)," "))," ",REPT(" ",60)),60)))&amp;".jpg")</f>
        <v/>
      </c>
    </row>
    <row r="682" ht="14" customHeight="1">
      <c r="O682" s="196">
        <f>_xlfn.LET(_xlpm.d,_xlfn.XLOOKUP(M682,'[1]Birth Dates'!$A:$A,'[1]Birth Dates'!$B:$B,"",0),IF(_xlpm.d=0,"",_xlpm.d))</f>
        <v/>
      </c>
      <c r="P682" s="196">
        <f>IF(OR(O682="",A682="",NOT(ISNUMBER(O682)),O682&gt;A682),"",DATEDIF(O682,A682,"Y")&amp;" years, "&amp;DATEDIF(O682,A682,"YM")&amp;" months, "&amp;DATEDIF(O682,A682,"MD")&amp;" days")</f>
        <v/>
      </c>
      <c r="S682" s="196">
        <f>_xlfn.LET(_xlpm.d,_xlfn.XLOOKUP(Q682,'[1]Birth Dates'!$A:$A,'[1]Birth Dates'!$B:$B,"",0),IF(_xlpm.d=0,"",_xlpm.d))</f>
        <v/>
      </c>
      <c r="T682" s="196">
        <f>IF(OR(S682="",A682="",NOT(ISNUMBER(S682)),S682&gt;A682),"",DATEDIF(S682,A682,"Y")&amp;" years, "&amp;DATEDIF(S682,A682,"YM")&amp;" months, "&amp;DATEDIF(S682,A682,"MD")&amp;" days")</f>
        <v/>
      </c>
      <c r="W682" s="196">
        <f>_xlfn.LET(_xlpm.d,_xlfn.XLOOKUP(U682,'[1]Birth Dates'!$A:$A,'[1]Birth Dates'!$B:$B,"",0),IF(_xlpm.d=0,"",_xlpm.d))</f>
        <v/>
      </c>
      <c r="X682" s="196">
        <f>IF(OR(W682="",A682="",NOT(ISNUMBER(W682)),W682&gt;A682),"",DATEDIF(W682,A682,"Y")&amp;" years, "&amp;DATEDIF(W682,A682,"YM")&amp;" months, "&amp;DATEDIF(W682,A682,"MD")&amp;" days")</f>
        <v/>
      </c>
      <c r="AR682" s="175">
        <f>IF($B682="","",TEXT($A682,"yyyymmdd")&amp;"_P"&amp;$C682&amp;"_C"&amp;$F682&amp;"_"&amp;TRIM(RIGHT(SUBSTITUTE(TRIM(SUBSTITUTE($M682,CHAR(160)," "))," ",REPT(" ",60)),60))&amp;IF($Q682="","","-"&amp;TRIM(RIGHT(SUBSTITUTE(TRIM(SUBSTITUTE($Q682,CHAR(160)," "))," ",REPT(" ",60)),60)))&amp;IF($U682="","","-"&amp;TRIM(RIGHT(SUBSTITUTE(TRIM(SUBSTITUTE($U682,CHAR(160)," "))," ",REPT(" ",60)),60)))&amp;".jpg")</f>
        <v/>
      </c>
    </row>
    <row r="683" ht="14" customHeight="1">
      <c r="O683" s="196">
        <f>_xlfn.LET(_xlpm.d,_xlfn.XLOOKUP(M683,'[1]Birth Dates'!$A:$A,'[1]Birth Dates'!$B:$B,"",0),IF(_xlpm.d=0,"",_xlpm.d))</f>
        <v/>
      </c>
      <c r="P683" s="196">
        <f>IF(OR(O683="",A683="",NOT(ISNUMBER(O683)),O683&gt;A683),"",DATEDIF(O683,A683,"Y")&amp;" years, "&amp;DATEDIF(O683,A683,"YM")&amp;" months, "&amp;DATEDIF(O683,A683,"MD")&amp;" days")</f>
        <v/>
      </c>
      <c r="S683" s="196">
        <f>_xlfn.LET(_xlpm.d,_xlfn.XLOOKUP(Q683,'[1]Birth Dates'!$A:$A,'[1]Birth Dates'!$B:$B,"",0),IF(_xlpm.d=0,"",_xlpm.d))</f>
        <v/>
      </c>
      <c r="T683" s="196">
        <f>IF(OR(S683="",A683="",NOT(ISNUMBER(S683)),S683&gt;A683),"",DATEDIF(S683,A683,"Y")&amp;" years, "&amp;DATEDIF(S683,A683,"YM")&amp;" months, "&amp;DATEDIF(S683,A683,"MD")&amp;" days")</f>
        <v/>
      </c>
      <c r="W683" s="196">
        <f>_xlfn.LET(_xlpm.d,_xlfn.XLOOKUP(U683,'[1]Birth Dates'!$A:$A,'[1]Birth Dates'!$B:$B,"",0),IF(_xlpm.d=0,"",_xlpm.d))</f>
        <v/>
      </c>
      <c r="X683" s="196">
        <f>IF(OR(W683="",A683="",NOT(ISNUMBER(W683)),W683&gt;A683),"",DATEDIF(W683,A683,"Y")&amp;" years, "&amp;DATEDIF(W683,A683,"YM")&amp;" months, "&amp;DATEDIF(W683,A683,"MD")&amp;" days")</f>
        <v/>
      </c>
      <c r="AR683" s="175">
        <f>IF($B683="","",TEXT($A683,"yyyymmdd")&amp;"_P"&amp;$C683&amp;"_C"&amp;$F683&amp;"_"&amp;TRIM(RIGHT(SUBSTITUTE(TRIM(SUBSTITUTE($M683,CHAR(160)," "))," ",REPT(" ",60)),60))&amp;IF($Q683="","","-"&amp;TRIM(RIGHT(SUBSTITUTE(TRIM(SUBSTITUTE($Q683,CHAR(160)," "))," ",REPT(" ",60)),60)))&amp;IF($U683="","","-"&amp;TRIM(RIGHT(SUBSTITUTE(TRIM(SUBSTITUTE($U683,CHAR(160)," "))," ",REPT(" ",60)),60)))&amp;".jpg")</f>
        <v/>
      </c>
    </row>
    <row r="684" ht="14" customHeight="1">
      <c r="O684" s="196">
        <f>_xlfn.LET(_xlpm.d,_xlfn.XLOOKUP(M684,'[1]Birth Dates'!$A:$A,'[1]Birth Dates'!$B:$B,"",0),IF(_xlpm.d=0,"",_xlpm.d))</f>
        <v/>
      </c>
      <c r="P684" s="196">
        <f>IF(OR(O684="",A684="",NOT(ISNUMBER(O684)),O684&gt;A684),"",DATEDIF(O684,A684,"Y")&amp;" years, "&amp;DATEDIF(O684,A684,"YM")&amp;" months, "&amp;DATEDIF(O684,A684,"MD")&amp;" days")</f>
        <v/>
      </c>
      <c r="S684" s="196">
        <f>_xlfn.LET(_xlpm.d,_xlfn.XLOOKUP(Q684,'[1]Birth Dates'!$A:$A,'[1]Birth Dates'!$B:$B,"",0),IF(_xlpm.d=0,"",_xlpm.d))</f>
        <v/>
      </c>
      <c r="T684" s="196">
        <f>IF(OR(S684="",A684="",NOT(ISNUMBER(S684)),S684&gt;A684),"",DATEDIF(S684,A684,"Y")&amp;" years, "&amp;DATEDIF(S684,A684,"YM")&amp;" months, "&amp;DATEDIF(S684,A684,"MD")&amp;" days")</f>
        <v/>
      </c>
      <c r="W684" s="196">
        <f>_xlfn.LET(_xlpm.d,_xlfn.XLOOKUP(U684,'[1]Birth Dates'!$A:$A,'[1]Birth Dates'!$B:$B,"",0),IF(_xlpm.d=0,"",_xlpm.d))</f>
        <v/>
      </c>
      <c r="X684" s="196">
        <f>IF(OR(W684="",A684="",NOT(ISNUMBER(W684)),W684&gt;A684),"",DATEDIF(W684,A684,"Y")&amp;" years, "&amp;DATEDIF(W684,A684,"YM")&amp;" months, "&amp;DATEDIF(W684,A684,"MD")&amp;" days")</f>
        <v/>
      </c>
      <c r="AR684" s="175">
        <f>IF($B684="","",TEXT($A684,"yyyymmdd")&amp;"_P"&amp;$C684&amp;"_C"&amp;$F684&amp;"_"&amp;TRIM(RIGHT(SUBSTITUTE(TRIM(SUBSTITUTE($M684,CHAR(160)," "))," ",REPT(" ",60)),60))&amp;IF($Q684="","","-"&amp;TRIM(RIGHT(SUBSTITUTE(TRIM(SUBSTITUTE($Q684,CHAR(160)," "))," ",REPT(" ",60)),60)))&amp;IF($U684="","","-"&amp;TRIM(RIGHT(SUBSTITUTE(TRIM(SUBSTITUTE($U684,CHAR(160)," "))," ",REPT(" ",60)),60)))&amp;".jpg")</f>
        <v/>
      </c>
    </row>
    <row r="685" ht="14" customHeight="1">
      <c r="O685" s="196">
        <f>_xlfn.LET(_xlpm.d,_xlfn.XLOOKUP(M685,'[1]Birth Dates'!$A:$A,'[1]Birth Dates'!$B:$B,"",0),IF(_xlpm.d=0,"",_xlpm.d))</f>
        <v/>
      </c>
      <c r="P685" s="196">
        <f>IF(OR(O685="",A685="",NOT(ISNUMBER(O685)),O685&gt;A685),"",DATEDIF(O685,A685,"Y")&amp;" years, "&amp;DATEDIF(O685,A685,"YM")&amp;" months, "&amp;DATEDIF(O685,A685,"MD")&amp;" days")</f>
        <v/>
      </c>
      <c r="S685" s="196">
        <f>_xlfn.LET(_xlpm.d,_xlfn.XLOOKUP(Q685,'[1]Birth Dates'!$A:$A,'[1]Birth Dates'!$B:$B,"",0),IF(_xlpm.d=0,"",_xlpm.d))</f>
        <v/>
      </c>
      <c r="T685" s="196">
        <f>IF(OR(S685="",A685="",NOT(ISNUMBER(S685)),S685&gt;A685),"",DATEDIF(S685,A685,"Y")&amp;" years, "&amp;DATEDIF(S685,A685,"YM")&amp;" months, "&amp;DATEDIF(S685,A685,"MD")&amp;" days")</f>
        <v/>
      </c>
      <c r="W685" s="196">
        <f>_xlfn.LET(_xlpm.d,_xlfn.XLOOKUP(U685,'[1]Birth Dates'!$A:$A,'[1]Birth Dates'!$B:$B,"",0),IF(_xlpm.d=0,"",_xlpm.d))</f>
        <v/>
      </c>
      <c r="X685" s="196">
        <f>IF(OR(W685="",A685="",NOT(ISNUMBER(W685)),W685&gt;A685),"",DATEDIF(W685,A685,"Y")&amp;" years, "&amp;DATEDIF(W685,A685,"YM")&amp;" months, "&amp;DATEDIF(W685,A685,"MD")&amp;" days")</f>
        <v/>
      </c>
      <c r="AR685" s="175">
        <f>IF($B685="","",TEXT($A685,"yyyymmdd")&amp;"_P"&amp;$C685&amp;"_C"&amp;$F685&amp;"_"&amp;TRIM(RIGHT(SUBSTITUTE(TRIM(SUBSTITUTE($M685,CHAR(160)," "))," ",REPT(" ",60)),60))&amp;IF($Q685="","","-"&amp;TRIM(RIGHT(SUBSTITUTE(TRIM(SUBSTITUTE($Q685,CHAR(160)," "))," ",REPT(" ",60)),60)))&amp;IF($U685="","","-"&amp;TRIM(RIGHT(SUBSTITUTE(TRIM(SUBSTITUTE($U685,CHAR(160)," "))," ",REPT(" ",60)),60)))&amp;".jpg")</f>
        <v/>
      </c>
    </row>
    <row r="686" ht="14" customHeight="1">
      <c r="O686" s="196">
        <f>_xlfn.LET(_xlpm.d,_xlfn.XLOOKUP(M686,'[1]Birth Dates'!$A:$A,'[1]Birth Dates'!$B:$B,"",0),IF(_xlpm.d=0,"",_xlpm.d))</f>
        <v/>
      </c>
      <c r="P686" s="196">
        <f>IF(OR(O686="",A686="",NOT(ISNUMBER(O686)),O686&gt;A686),"",DATEDIF(O686,A686,"Y")&amp;" years, "&amp;DATEDIF(O686,A686,"YM")&amp;" months, "&amp;DATEDIF(O686,A686,"MD")&amp;" days")</f>
        <v/>
      </c>
      <c r="S686" s="196">
        <f>_xlfn.LET(_xlpm.d,_xlfn.XLOOKUP(Q686,'[1]Birth Dates'!$A:$A,'[1]Birth Dates'!$B:$B,"",0),IF(_xlpm.d=0,"",_xlpm.d))</f>
        <v/>
      </c>
      <c r="T686" s="196">
        <f>IF(OR(S686="",A686="",NOT(ISNUMBER(S686)),S686&gt;A686),"",DATEDIF(S686,A686,"Y")&amp;" years, "&amp;DATEDIF(S686,A686,"YM")&amp;" months, "&amp;DATEDIF(S686,A686,"MD")&amp;" days")</f>
        <v/>
      </c>
      <c r="W686" s="196">
        <f>_xlfn.LET(_xlpm.d,_xlfn.XLOOKUP(U686,'[1]Birth Dates'!$A:$A,'[1]Birth Dates'!$B:$B,"",0),IF(_xlpm.d=0,"",_xlpm.d))</f>
        <v/>
      </c>
      <c r="X686" s="196">
        <f>IF(OR(W686="",A686="",NOT(ISNUMBER(W686)),W686&gt;A686),"",DATEDIF(W686,A686,"Y")&amp;" years, "&amp;DATEDIF(W686,A686,"YM")&amp;" months, "&amp;DATEDIF(W686,A686,"MD")&amp;" days")</f>
        <v/>
      </c>
      <c r="AR686" s="175">
        <f>IF($B686="","",TEXT($A686,"yyyymmdd")&amp;"_P"&amp;$C686&amp;"_C"&amp;$F686&amp;"_"&amp;TRIM(RIGHT(SUBSTITUTE(TRIM(SUBSTITUTE($M686,CHAR(160)," "))," ",REPT(" ",60)),60))&amp;IF($Q686="","","-"&amp;TRIM(RIGHT(SUBSTITUTE(TRIM(SUBSTITUTE($Q686,CHAR(160)," "))," ",REPT(" ",60)),60)))&amp;IF($U686="","","-"&amp;TRIM(RIGHT(SUBSTITUTE(TRIM(SUBSTITUTE($U686,CHAR(160)," "))," ",REPT(" ",60)),60)))&amp;".jpg")</f>
        <v/>
      </c>
    </row>
    <row r="687" ht="14" customHeight="1">
      <c r="O687" s="196">
        <f>_xlfn.LET(_xlpm.d,_xlfn.XLOOKUP(M687,'[1]Birth Dates'!$A:$A,'[1]Birth Dates'!$B:$B,"",0),IF(_xlpm.d=0,"",_xlpm.d))</f>
        <v/>
      </c>
      <c r="P687" s="196">
        <f>IF(OR(O687="",A687="",NOT(ISNUMBER(O687)),O687&gt;A687),"",DATEDIF(O687,A687,"Y")&amp;" years, "&amp;DATEDIF(O687,A687,"YM")&amp;" months, "&amp;DATEDIF(O687,A687,"MD")&amp;" days")</f>
        <v/>
      </c>
      <c r="S687" s="196">
        <f>_xlfn.LET(_xlpm.d,_xlfn.XLOOKUP(Q687,'[1]Birth Dates'!$A:$A,'[1]Birth Dates'!$B:$B,"",0),IF(_xlpm.d=0,"",_xlpm.d))</f>
        <v/>
      </c>
      <c r="T687" s="196">
        <f>IF(OR(S687="",A687="",NOT(ISNUMBER(S687)),S687&gt;A687),"",DATEDIF(S687,A687,"Y")&amp;" years, "&amp;DATEDIF(S687,A687,"YM")&amp;" months, "&amp;DATEDIF(S687,A687,"MD")&amp;" days")</f>
        <v/>
      </c>
      <c r="W687" s="196">
        <f>_xlfn.LET(_xlpm.d,_xlfn.XLOOKUP(U687,'[1]Birth Dates'!$A:$A,'[1]Birth Dates'!$B:$B,"",0),IF(_xlpm.d=0,"",_xlpm.d))</f>
        <v/>
      </c>
      <c r="X687" s="196">
        <f>IF(OR(W687="",A687="",NOT(ISNUMBER(W687)),W687&gt;A687),"",DATEDIF(W687,A687,"Y")&amp;" years, "&amp;DATEDIF(W687,A687,"YM")&amp;" months, "&amp;DATEDIF(W687,A687,"MD")&amp;" days")</f>
        <v/>
      </c>
      <c r="AR687" s="175">
        <f>IF($B687="","",TEXT($A687,"yyyymmdd")&amp;"_P"&amp;$C687&amp;"_C"&amp;$F687&amp;"_"&amp;TRIM(RIGHT(SUBSTITUTE(TRIM(SUBSTITUTE($M687,CHAR(160)," "))," ",REPT(" ",60)),60))&amp;IF($Q687="","","-"&amp;TRIM(RIGHT(SUBSTITUTE(TRIM(SUBSTITUTE($Q687,CHAR(160)," "))," ",REPT(" ",60)),60)))&amp;IF($U687="","","-"&amp;TRIM(RIGHT(SUBSTITUTE(TRIM(SUBSTITUTE($U687,CHAR(160)," "))," ",REPT(" ",60)),60)))&amp;".jpg")</f>
        <v/>
      </c>
    </row>
    <row r="688" ht="14" customHeight="1">
      <c r="O688" s="196">
        <f>_xlfn.LET(_xlpm.d,_xlfn.XLOOKUP(M688,'[1]Birth Dates'!$A:$A,'[1]Birth Dates'!$B:$B,"",0),IF(_xlpm.d=0,"",_xlpm.d))</f>
        <v/>
      </c>
      <c r="P688" s="196">
        <f>IF(OR(O688="",A688="",NOT(ISNUMBER(O688)),O688&gt;A688),"",DATEDIF(O688,A688,"Y")&amp;" years, "&amp;DATEDIF(O688,A688,"YM")&amp;" months, "&amp;DATEDIF(O688,A688,"MD")&amp;" days")</f>
        <v/>
      </c>
      <c r="S688" s="196">
        <f>_xlfn.LET(_xlpm.d,_xlfn.XLOOKUP(Q688,'[1]Birth Dates'!$A:$A,'[1]Birth Dates'!$B:$B,"",0),IF(_xlpm.d=0,"",_xlpm.d))</f>
        <v/>
      </c>
      <c r="T688" s="196">
        <f>IF(OR(S688="",A688="",NOT(ISNUMBER(S688)),S688&gt;A688),"",DATEDIF(S688,A688,"Y")&amp;" years, "&amp;DATEDIF(S688,A688,"YM")&amp;" months, "&amp;DATEDIF(S688,A688,"MD")&amp;" days")</f>
        <v/>
      </c>
      <c r="W688" s="196">
        <f>_xlfn.LET(_xlpm.d,_xlfn.XLOOKUP(U688,'[1]Birth Dates'!$A:$A,'[1]Birth Dates'!$B:$B,"",0),IF(_xlpm.d=0,"",_xlpm.d))</f>
        <v/>
      </c>
      <c r="X688" s="196">
        <f>IF(OR(W688="",A688="",NOT(ISNUMBER(W688)),W688&gt;A688),"",DATEDIF(W688,A688,"Y")&amp;" years, "&amp;DATEDIF(W688,A688,"YM")&amp;" months, "&amp;DATEDIF(W688,A688,"MD")&amp;" days")</f>
        <v/>
      </c>
      <c r="AR688" s="175">
        <f>IF($B688="","",TEXT($A688,"yyyymmdd")&amp;"_P"&amp;$C688&amp;"_C"&amp;$F688&amp;"_"&amp;TRIM(RIGHT(SUBSTITUTE(TRIM(SUBSTITUTE($M688,CHAR(160)," "))," ",REPT(" ",60)),60))&amp;IF($Q688="","","-"&amp;TRIM(RIGHT(SUBSTITUTE(TRIM(SUBSTITUTE($Q688,CHAR(160)," "))," ",REPT(" ",60)),60)))&amp;IF($U688="","","-"&amp;TRIM(RIGHT(SUBSTITUTE(TRIM(SUBSTITUTE($U688,CHAR(160)," "))," ",REPT(" ",60)),60)))&amp;".jpg")</f>
        <v/>
      </c>
    </row>
    <row r="689" ht="14" customHeight="1">
      <c r="O689" s="196">
        <f>_xlfn.LET(_xlpm.d,_xlfn.XLOOKUP(M689,'[1]Birth Dates'!$A:$A,'[1]Birth Dates'!$B:$B,"",0),IF(_xlpm.d=0,"",_xlpm.d))</f>
        <v/>
      </c>
      <c r="P689" s="196">
        <f>IF(OR(O689="",A689="",NOT(ISNUMBER(O689)),O689&gt;A689),"",DATEDIF(O689,A689,"Y")&amp;" years, "&amp;DATEDIF(O689,A689,"YM")&amp;" months, "&amp;DATEDIF(O689,A689,"MD")&amp;" days")</f>
        <v/>
      </c>
      <c r="S689" s="196">
        <f>_xlfn.LET(_xlpm.d,_xlfn.XLOOKUP(Q689,'[1]Birth Dates'!$A:$A,'[1]Birth Dates'!$B:$B,"",0),IF(_xlpm.d=0,"",_xlpm.d))</f>
        <v/>
      </c>
      <c r="T689" s="196">
        <f>IF(OR(S689="",A689="",NOT(ISNUMBER(S689)),S689&gt;A689),"",DATEDIF(S689,A689,"Y")&amp;" years, "&amp;DATEDIF(S689,A689,"YM")&amp;" months, "&amp;DATEDIF(S689,A689,"MD")&amp;" days")</f>
        <v/>
      </c>
      <c r="W689" s="196">
        <f>_xlfn.LET(_xlpm.d,_xlfn.XLOOKUP(U689,'[1]Birth Dates'!$A:$A,'[1]Birth Dates'!$B:$B,"",0),IF(_xlpm.d=0,"",_xlpm.d))</f>
        <v/>
      </c>
      <c r="X689" s="196">
        <f>IF(OR(W689="",A689="",NOT(ISNUMBER(W689)),W689&gt;A689),"",DATEDIF(W689,A689,"Y")&amp;" years, "&amp;DATEDIF(W689,A689,"YM")&amp;" months, "&amp;DATEDIF(W689,A689,"MD")&amp;" days")</f>
        <v/>
      </c>
      <c r="AR689" s="175">
        <f>IF($B689="","",TEXT($A689,"yyyymmdd")&amp;"_P"&amp;$C689&amp;"_C"&amp;$F689&amp;"_"&amp;TRIM(RIGHT(SUBSTITUTE(TRIM(SUBSTITUTE($M689,CHAR(160)," "))," ",REPT(" ",60)),60))&amp;IF($Q689="","","-"&amp;TRIM(RIGHT(SUBSTITUTE(TRIM(SUBSTITUTE($Q689,CHAR(160)," "))," ",REPT(" ",60)),60)))&amp;IF($U689="","","-"&amp;TRIM(RIGHT(SUBSTITUTE(TRIM(SUBSTITUTE($U689,CHAR(160)," "))," ",REPT(" ",60)),60)))&amp;".jpg")</f>
        <v/>
      </c>
    </row>
    <row r="690" ht="14" customHeight="1">
      <c r="O690" s="196">
        <f>_xlfn.LET(_xlpm.d,_xlfn.XLOOKUP(M690,'[1]Birth Dates'!$A:$A,'[1]Birth Dates'!$B:$B,"",0),IF(_xlpm.d=0,"",_xlpm.d))</f>
        <v/>
      </c>
      <c r="P690" s="196">
        <f>IF(OR(O690="",A690="",NOT(ISNUMBER(O690)),O690&gt;A690),"",DATEDIF(O690,A690,"Y")&amp;" years, "&amp;DATEDIF(O690,A690,"YM")&amp;" months, "&amp;DATEDIF(O690,A690,"MD")&amp;" days")</f>
        <v/>
      </c>
      <c r="S690" s="196">
        <f>_xlfn.LET(_xlpm.d,_xlfn.XLOOKUP(Q690,'[1]Birth Dates'!$A:$A,'[1]Birth Dates'!$B:$B,"",0),IF(_xlpm.d=0,"",_xlpm.d))</f>
        <v/>
      </c>
      <c r="T690" s="196">
        <f>IF(OR(S690="",A690="",NOT(ISNUMBER(S690)),S690&gt;A690),"",DATEDIF(S690,A690,"Y")&amp;" years, "&amp;DATEDIF(S690,A690,"YM")&amp;" months, "&amp;DATEDIF(S690,A690,"MD")&amp;" days")</f>
        <v/>
      </c>
      <c r="W690" s="196">
        <f>_xlfn.LET(_xlpm.d,_xlfn.XLOOKUP(U690,'[1]Birth Dates'!$A:$A,'[1]Birth Dates'!$B:$B,"",0),IF(_xlpm.d=0,"",_xlpm.d))</f>
        <v/>
      </c>
      <c r="X690" s="196">
        <f>IF(OR(W690="",A690="",NOT(ISNUMBER(W690)),W690&gt;A690),"",DATEDIF(W690,A690,"Y")&amp;" years, "&amp;DATEDIF(W690,A690,"YM")&amp;" months, "&amp;DATEDIF(W690,A690,"MD")&amp;" days")</f>
        <v/>
      </c>
      <c r="AR690" s="175">
        <f>IF($B690="","",TEXT($A690,"yyyymmdd")&amp;"_P"&amp;$C690&amp;"_C"&amp;$F690&amp;"_"&amp;TRIM(RIGHT(SUBSTITUTE(TRIM(SUBSTITUTE($M690,CHAR(160)," "))," ",REPT(" ",60)),60))&amp;IF($Q690="","","-"&amp;TRIM(RIGHT(SUBSTITUTE(TRIM(SUBSTITUTE($Q690,CHAR(160)," "))," ",REPT(" ",60)),60)))&amp;IF($U690="","","-"&amp;TRIM(RIGHT(SUBSTITUTE(TRIM(SUBSTITUTE($U690,CHAR(160)," "))," ",REPT(" ",60)),60)))&amp;".jpg")</f>
        <v/>
      </c>
    </row>
    <row r="691" ht="14" customHeight="1">
      <c r="O691" s="196">
        <f>_xlfn.LET(_xlpm.d,_xlfn.XLOOKUP(M691,'[1]Birth Dates'!$A:$A,'[1]Birth Dates'!$B:$B,"",0),IF(_xlpm.d=0,"",_xlpm.d))</f>
        <v/>
      </c>
      <c r="P691" s="196">
        <f>IF(OR(O691="",A691="",NOT(ISNUMBER(O691)),O691&gt;A691),"",DATEDIF(O691,A691,"Y")&amp;" years, "&amp;DATEDIF(O691,A691,"YM")&amp;" months, "&amp;DATEDIF(O691,A691,"MD")&amp;" days")</f>
        <v/>
      </c>
      <c r="S691" s="196">
        <f>_xlfn.LET(_xlpm.d,_xlfn.XLOOKUP(Q691,'[1]Birth Dates'!$A:$A,'[1]Birth Dates'!$B:$B,"",0),IF(_xlpm.d=0,"",_xlpm.d))</f>
        <v/>
      </c>
      <c r="T691" s="196">
        <f>IF(OR(S691="",A691="",NOT(ISNUMBER(S691)),S691&gt;A691),"",DATEDIF(S691,A691,"Y")&amp;" years, "&amp;DATEDIF(S691,A691,"YM")&amp;" months, "&amp;DATEDIF(S691,A691,"MD")&amp;" days")</f>
        <v/>
      </c>
      <c r="W691" s="196">
        <f>_xlfn.LET(_xlpm.d,_xlfn.XLOOKUP(U691,'[1]Birth Dates'!$A:$A,'[1]Birth Dates'!$B:$B,"",0),IF(_xlpm.d=0,"",_xlpm.d))</f>
        <v/>
      </c>
      <c r="X691" s="196">
        <f>IF(OR(W691="",A691="",NOT(ISNUMBER(W691)),W691&gt;A691),"",DATEDIF(W691,A691,"Y")&amp;" years, "&amp;DATEDIF(W691,A691,"YM")&amp;" months, "&amp;DATEDIF(W691,A691,"MD")&amp;" days")</f>
        <v/>
      </c>
      <c r="AR691" s="175">
        <f>IF($B691="","",TEXT($A691,"yyyymmdd")&amp;"_P"&amp;$C691&amp;"_C"&amp;$F691&amp;"_"&amp;TRIM(RIGHT(SUBSTITUTE(TRIM(SUBSTITUTE($M691,CHAR(160)," "))," ",REPT(" ",60)),60))&amp;IF($Q691="","","-"&amp;TRIM(RIGHT(SUBSTITUTE(TRIM(SUBSTITUTE($Q691,CHAR(160)," "))," ",REPT(" ",60)),60)))&amp;IF($U691="","","-"&amp;TRIM(RIGHT(SUBSTITUTE(TRIM(SUBSTITUTE($U691,CHAR(160)," "))," ",REPT(" ",60)),60)))&amp;".jpg")</f>
        <v/>
      </c>
    </row>
    <row r="692" ht="14" customHeight="1">
      <c r="O692" s="196">
        <f>_xlfn.LET(_xlpm.d,_xlfn.XLOOKUP(M692,'[1]Birth Dates'!$A:$A,'[1]Birth Dates'!$B:$B,"",0),IF(_xlpm.d=0,"",_xlpm.d))</f>
        <v/>
      </c>
      <c r="P692" s="196">
        <f>IF(OR(O692="",A692="",NOT(ISNUMBER(O692)),O692&gt;A692),"",DATEDIF(O692,A692,"Y")&amp;" years, "&amp;DATEDIF(O692,A692,"YM")&amp;" months, "&amp;DATEDIF(O692,A692,"MD")&amp;" days")</f>
        <v/>
      </c>
      <c r="S692" s="196">
        <f>_xlfn.LET(_xlpm.d,_xlfn.XLOOKUP(Q692,'[1]Birth Dates'!$A:$A,'[1]Birth Dates'!$B:$B,"",0),IF(_xlpm.d=0,"",_xlpm.d))</f>
        <v/>
      </c>
      <c r="T692" s="196">
        <f>IF(OR(S692="",A692="",NOT(ISNUMBER(S692)),S692&gt;A692),"",DATEDIF(S692,A692,"Y")&amp;" years, "&amp;DATEDIF(S692,A692,"YM")&amp;" months, "&amp;DATEDIF(S692,A692,"MD")&amp;" days")</f>
        <v/>
      </c>
      <c r="W692" s="196">
        <f>_xlfn.LET(_xlpm.d,_xlfn.XLOOKUP(U692,'[1]Birth Dates'!$A:$A,'[1]Birth Dates'!$B:$B,"",0),IF(_xlpm.d=0,"",_xlpm.d))</f>
        <v/>
      </c>
      <c r="X692" s="196">
        <f>IF(OR(W692="",A692="",NOT(ISNUMBER(W692)),W692&gt;A692),"",DATEDIF(W692,A692,"Y")&amp;" years, "&amp;DATEDIF(W692,A692,"YM")&amp;" months, "&amp;DATEDIF(W692,A692,"MD")&amp;" days")</f>
        <v/>
      </c>
      <c r="AR692" s="175">
        <f>IF($B692="","",TEXT($A692,"yyyymmdd")&amp;"_P"&amp;$C692&amp;"_C"&amp;$F692&amp;"_"&amp;TRIM(RIGHT(SUBSTITUTE(TRIM(SUBSTITUTE($M692,CHAR(160)," "))," ",REPT(" ",60)),60))&amp;IF($Q692="","","-"&amp;TRIM(RIGHT(SUBSTITUTE(TRIM(SUBSTITUTE($Q692,CHAR(160)," "))," ",REPT(" ",60)),60)))&amp;IF($U692="","","-"&amp;TRIM(RIGHT(SUBSTITUTE(TRIM(SUBSTITUTE($U692,CHAR(160)," "))," ",REPT(" ",60)),60)))&amp;".jpg")</f>
        <v/>
      </c>
    </row>
    <row r="693" ht="14" customHeight="1">
      <c r="O693" s="196">
        <f>_xlfn.LET(_xlpm.d,_xlfn.XLOOKUP(M693,'[1]Birth Dates'!$A:$A,'[1]Birth Dates'!$B:$B,"",0),IF(_xlpm.d=0,"",_xlpm.d))</f>
        <v/>
      </c>
      <c r="P693" s="196">
        <f>IF(OR(O693="",A693="",NOT(ISNUMBER(O693)),O693&gt;A693),"",DATEDIF(O693,A693,"Y")&amp;" years, "&amp;DATEDIF(O693,A693,"YM")&amp;" months, "&amp;DATEDIF(O693,A693,"MD")&amp;" days")</f>
        <v/>
      </c>
      <c r="S693" s="196">
        <f>_xlfn.LET(_xlpm.d,_xlfn.XLOOKUP(Q693,'[1]Birth Dates'!$A:$A,'[1]Birth Dates'!$B:$B,"",0),IF(_xlpm.d=0,"",_xlpm.d))</f>
        <v/>
      </c>
      <c r="T693" s="196">
        <f>IF(OR(S693="",A693="",NOT(ISNUMBER(S693)),S693&gt;A693),"",DATEDIF(S693,A693,"Y")&amp;" years, "&amp;DATEDIF(S693,A693,"YM")&amp;" months, "&amp;DATEDIF(S693,A693,"MD")&amp;" days")</f>
        <v/>
      </c>
      <c r="W693" s="196">
        <f>_xlfn.LET(_xlpm.d,_xlfn.XLOOKUP(U693,'[1]Birth Dates'!$A:$A,'[1]Birth Dates'!$B:$B,"",0),IF(_xlpm.d=0,"",_xlpm.d))</f>
        <v/>
      </c>
      <c r="X693" s="196">
        <f>IF(OR(W693="",A693="",NOT(ISNUMBER(W693)),W693&gt;A693),"",DATEDIF(W693,A693,"Y")&amp;" years, "&amp;DATEDIF(W693,A693,"YM")&amp;" months, "&amp;DATEDIF(W693,A693,"MD")&amp;" days")</f>
        <v/>
      </c>
      <c r="AR693" s="175">
        <f>IF($B693="","",TEXT($A693,"yyyymmdd")&amp;"_P"&amp;$C693&amp;"_C"&amp;$F693&amp;"_"&amp;TRIM(RIGHT(SUBSTITUTE(TRIM(SUBSTITUTE($M693,CHAR(160)," "))," ",REPT(" ",60)),60))&amp;IF($Q693="","","-"&amp;TRIM(RIGHT(SUBSTITUTE(TRIM(SUBSTITUTE($Q693,CHAR(160)," "))," ",REPT(" ",60)),60)))&amp;IF($U693="","","-"&amp;TRIM(RIGHT(SUBSTITUTE(TRIM(SUBSTITUTE($U693,CHAR(160)," "))," ",REPT(" ",60)),60)))&amp;".jpg")</f>
        <v/>
      </c>
    </row>
    <row r="694" ht="14" customHeight="1">
      <c r="O694" s="196">
        <f>_xlfn.LET(_xlpm.d,_xlfn.XLOOKUP(M694,'[1]Birth Dates'!$A:$A,'[1]Birth Dates'!$B:$B,"",0),IF(_xlpm.d=0,"",_xlpm.d))</f>
        <v/>
      </c>
      <c r="P694" s="196">
        <f>IF(OR(O694="",A694="",NOT(ISNUMBER(O694)),O694&gt;A694),"",DATEDIF(O694,A694,"Y")&amp;" years, "&amp;DATEDIF(O694,A694,"YM")&amp;" months, "&amp;DATEDIF(O694,A694,"MD")&amp;" days")</f>
        <v/>
      </c>
      <c r="S694" s="196">
        <f>_xlfn.LET(_xlpm.d,_xlfn.XLOOKUP(Q694,'[1]Birth Dates'!$A:$A,'[1]Birth Dates'!$B:$B,"",0),IF(_xlpm.d=0,"",_xlpm.d))</f>
        <v/>
      </c>
      <c r="T694" s="196">
        <f>IF(OR(S694="",A694="",NOT(ISNUMBER(S694)),S694&gt;A694),"",DATEDIF(S694,A694,"Y")&amp;" years, "&amp;DATEDIF(S694,A694,"YM")&amp;" months, "&amp;DATEDIF(S694,A694,"MD")&amp;" days")</f>
        <v/>
      </c>
      <c r="W694" s="196">
        <f>_xlfn.LET(_xlpm.d,_xlfn.XLOOKUP(U694,'[1]Birth Dates'!$A:$A,'[1]Birth Dates'!$B:$B,"",0),IF(_xlpm.d=0,"",_xlpm.d))</f>
        <v/>
      </c>
      <c r="X694" s="196">
        <f>IF(OR(W694="",A694="",NOT(ISNUMBER(W694)),W694&gt;A694),"",DATEDIF(W694,A694,"Y")&amp;" years, "&amp;DATEDIF(W694,A694,"YM")&amp;" months, "&amp;DATEDIF(W694,A694,"MD")&amp;" days")</f>
        <v/>
      </c>
      <c r="AR694" s="175">
        <f>IF($B694="","",TEXT($A694,"yyyymmdd")&amp;"_P"&amp;$C694&amp;"_C"&amp;$F694&amp;"_"&amp;TRIM(RIGHT(SUBSTITUTE(TRIM(SUBSTITUTE($M694,CHAR(160)," "))," ",REPT(" ",60)),60))&amp;IF($Q694="","","-"&amp;TRIM(RIGHT(SUBSTITUTE(TRIM(SUBSTITUTE($Q694,CHAR(160)," "))," ",REPT(" ",60)),60)))&amp;IF($U694="","","-"&amp;TRIM(RIGHT(SUBSTITUTE(TRIM(SUBSTITUTE($U694,CHAR(160)," "))," ",REPT(" ",60)),60)))&amp;".jpg")</f>
        <v/>
      </c>
    </row>
    <row r="695" ht="14" customHeight="1">
      <c r="O695" s="196">
        <f>_xlfn.LET(_xlpm.d,_xlfn.XLOOKUP(M695,'[1]Birth Dates'!$A:$A,'[1]Birth Dates'!$B:$B,"",0),IF(_xlpm.d=0,"",_xlpm.d))</f>
        <v/>
      </c>
      <c r="P695" s="196">
        <f>IF(OR(O695="",A695="",NOT(ISNUMBER(O695)),O695&gt;A695),"",DATEDIF(O695,A695,"Y")&amp;" years, "&amp;DATEDIF(O695,A695,"YM")&amp;" months, "&amp;DATEDIF(O695,A695,"MD")&amp;" days")</f>
        <v/>
      </c>
      <c r="S695" s="196">
        <f>_xlfn.LET(_xlpm.d,_xlfn.XLOOKUP(Q695,'[1]Birth Dates'!$A:$A,'[1]Birth Dates'!$B:$B,"",0),IF(_xlpm.d=0,"",_xlpm.d))</f>
        <v/>
      </c>
      <c r="T695" s="196">
        <f>IF(OR(S695="",A695="",NOT(ISNUMBER(S695)),S695&gt;A695),"",DATEDIF(S695,A695,"Y")&amp;" years, "&amp;DATEDIF(S695,A695,"YM")&amp;" months, "&amp;DATEDIF(S695,A695,"MD")&amp;" days")</f>
        <v/>
      </c>
      <c r="W695" s="196">
        <f>_xlfn.LET(_xlpm.d,_xlfn.XLOOKUP(U695,'[1]Birth Dates'!$A:$A,'[1]Birth Dates'!$B:$B,"",0),IF(_xlpm.d=0,"",_xlpm.d))</f>
        <v/>
      </c>
      <c r="X695" s="196">
        <f>IF(OR(W695="",A695="",NOT(ISNUMBER(W695)),W695&gt;A695),"",DATEDIF(W695,A695,"Y")&amp;" years, "&amp;DATEDIF(W695,A695,"YM")&amp;" months, "&amp;DATEDIF(W695,A695,"MD")&amp;" days")</f>
        <v/>
      </c>
      <c r="AR695" s="175">
        <f>IF($B695="","",TEXT($A695,"yyyymmdd")&amp;"_P"&amp;$C695&amp;"_C"&amp;$F695&amp;"_"&amp;TRIM(RIGHT(SUBSTITUTE(TRIM(SUBSTITUTE($M695,CHAR(160)," "))," ",REPT(" ",60)),60))&amp;IF($Q695="","","-"&amp;TRIM(RIGHT(SUBSTITUTE(TRIM(SUBSTITUTE($Q695,CHAR(160)," "))," ",REPT(" ",60)),60)))&amp;IF($U695="","","-"&amp;TRIM(RIGHT(SUBSTITUTE(TRIM(SUBSTITUTE($U695,CHAR(160)," "))," ",REPT(" ",60)),60)))&amp;".jpg")</f>
        <v/>
      </c>
    </row>
    <row r="696" ht="14" customHeight="1">
      <c r="O696" s="196">
        <f>_xlfn.LET(_xlpm.d,_xlfn.XLOOKUP(M696,'[1]Birth Dates'!$A:$A,'[1]Birth Dates'!$B:$B,"",0),IF(_xlpm.d=0,"",_xlpm.d))</f>
        <v/>
      </c>
      <c r="P696" s="196">
        <f>IF(OR(O696="",A696="",NOT(ISNUMBER(O696)),O696&gt;A696),"",DATEDIF(O696,A696,"Y")&amp;" years, "&amp;DATEDIF(O696,A696,"YM")&amp;" months, "&amp;DATEDIF(O696,A696,"MD")&amp;" days")</f>
        <v/>
      </c>
      <c r="S696" s="196">
        <f>_xlfn.LET(_xlpm.d,_xlfn.XLOOKUP(Q696,'[1]Birth Dates'!$A:$A,'[1]Birth Dates'!$B:$B,"",0),IF(_xlpm.d=0,"",_xlpm.d))</f>
        <v/>
      </c>
      <c r="T696" s="196">
        <f>IF(OR(S696="",A696="",NOT(ISNUMBER(S696)),S696&gt;A696),"",DATEDIF(S696,A696,"Y")&amp;" years, "&amp;DATEDIF(S696,A696,"YM")&amp;" months, "&amp;DATEDIF(S696,A696,"MD")&amp;" days")</f>
        <v/>
      </c>
      <c r="W696" s="196">
        <f>_xlfn.LET(_xlpm.d,_xlfn.XLOOKUP(U696,'[1]Birth Dates'!$A:$A,'[1]Birth Dates'!$B:$B,"",0),IF(_xlpm.d=0,"",_xlpm.d))</f>
        <v/>
      </c>
      <c r="X696" s="196">
        <f>IF(OR(W696="",A696="",NOT(ISNUMBER(W696)),W696&gt;A696),"",DATEDIF(W696,A696,"Y")&amp;" years, "&amp;DATEDIF(W696,A696,"YM")&amp;" months, "&amp;DATEDIF(W696,A696,"MD")&amp;" days")</f>
        <v/>
      </c>
      <c r="AR696" s="175">
        <f>IF($B696="","",TEXT($A696,"yyyymmdd")&amp;"_P"&amp;$C696&amp;"_C"&amp;$F696&amp;"_"&amp;TRIM(RIGHT(SUBSTITUTE(TRIM(SUBSTITUTE($M696,CHAR(160)," "))," ",REPT(" ",60)),60))&amp;IF($Q696="","","-"&amp;TRIM(RIGHT(SUBSTITUTE(TRIM(SUBSTITUTE($Q696,CHAR(160)," "))," ",REPT(" ",60)),60)))&amp;IF($U696="","","-"&amp;TRIM(RIGHT(SUBSTITUTE(TRIM(SUBSTITUTE($U696,CHAR(160)," "))," ",REPT(" ",60)),60)))&amp;".jpg")</f>
        <v/>
      </c>
    </row>
    <row r="697" ht="14" customHeight="1">
      <c r="O697" s="196">
        <f>_xlfn.LET(_xlpm.d,_xlfn.XLOOKUP(M697,'[1]Birth Dates'!$A:$A,'[1]Birth Dates'!$B:$B,"",0),IF(_xlpm.d=0,"",_xlpm.d))</f>
        <v/>
      </c>
      <c r="P697" s="196">
        <f>IF(OR(O697="",A697="",NOT(ISNUMBER(O697)),O697&gt;A697),"",DATEDIF(O697,A697,"Y")&amp;" years, "&amp;DATEDIF(O697,A697,"YM")&amp;" months, "&amp;DATEDIF(O697,A697,"MD")&amp;" days")</f>
        <v/>
      </c>
      <c r="S697" s="196">
        <f>_xlfn.LET(_xlpm.d,_xlfn.XLOOKUP(Q697,'[1]Birth Dates'!$A:$A,'[1]Birth Dates'!$B:$B,"",0),IF(_xlpm.d=0,"",_xlpm.d))</f>
        <v/>
      </c>
      <c r="T697" s="196">
        <f>IF(OR(S697="",A697="",NOT(ISNUMBER(S697)),S697&gt;A697),"",DATEDIF(S697,A697,"Y")&amp;" years, "&amp;DATEDIF(S697,A697,"YM")&amp;" months, "&amp;DATEDIF(S697,A697,"MD")&amp;" days")</f>
        <v/>
      </c>
      <c r="W697" s="196">
        <f>_xlfn.LET(_xlpm.d,_xlfn.XLOOKUP(U697,'[1]Birth Dates'!$A:$A,'[1]Birth Dates'!$B:$B,"",0),IF(_xlpm.d=0,"",_xlpm.d))</f>
        <v/>
      </c>
      <c r="X697" s="196">
        <f>IF(OR(W697="",A697="",NOT(ISNUMBER(W697)),W697&gt;A697),"",DATEDIF(W697,A697,"Y")&amp;" years, "&amp;DATEDIF(W697,A697,"YM")&amp;" months, "&amp;DATEDIF(W697,A697,"MD")&amp;" days")</f>
        <v/>
      </c>
      <c r="AR697" s="175">
        <f>IF($B697="","",TEXT($A697,"yyyymmdd")&amp;"_P"&amp;$C697&amp;"_C"&amp;$F697&amp;"_"&amp;TRIM(RIGHT(SUBSTITUTE(TRIM(SUBSTITUTE($M697,CHAR(160)," "))," ",REPT(" ",60)),60))&amp;IF($Q697="","","-"&amp;TRIM(RIGHT(SUBSTITUTE(TRIM(SUBSTITUTE($Q697,CHAR(160)," "))," ",REPT(" ",60)),60)))&amp;IF($U697="","","-"&amp;TRIM(RIGHT(SUBSTITUTE(TRIM(SUBSTITUTE($U697,CHAR(160)," "))," ",REPT(" ",60)),60)))&amp;".jpg")</f>
        <v/>
      </c>
    </row>
    <row r="698" ht="14" customHeight="1">
      <c r="O698" s="196">
        <f>_xlfn.LET(_xlpm.d,_xlfn.XLOOKUP(M698,'[1]Birth Dates'!$A:$A,'[1]Birth Dates'!$B:$B,"",0),IF(_xlpm.d=0,"",_xlpm.d))</f>
        <v/>
      </c>
      <c r="P698" s="196">
        <f>IF(OR(O698="",A698="",NOT(ISNUMBER(O698)),O698&gt;A698),"",DATEDIF(O698,A698,"Y")&amp;" years, "&amp;DATEDIF(O698,A698,"YM")&amp;" months, "&amp;DATEDIF(O698,A698,"MD")&amp;" days")</f>
        <v/>
      </c>
      <c r="S698" s="196">
        <f>_xlfn.LET(_xlpm.d,_xlfn.XLOOKUP(Q698,'[1]Birth Dates'!$A:$A,'[1]Birth Dates'!$B:$B,"",0),IF(_xlpm.d=0,"",_xlpm.d))</f>
        <v/>
      </c>
      <c r="T698" s="196">
        <f>IF(OR(S698="",A698="",NOT(ISNUMBER(S698)),S698&gt;A698),"",DATEDIF(S698,A698,"Y")&amp;" years, "&amp;DATEDIF(S698,A698,"YM")&amp;" months, "&amp;DATEDIF(S698,A698,"MD")&amp;" days")</f>
        <v/>
      </c>
      <c r="W698" s="196">
        <f>_xlfn.LET(_xlpm.d,_xlfn.XLOOKUP(U698,'[1]Birth Dates'!$A:$A,'[1]Birth Dates'!$B:$B,"",0),IF(_xlpm.d=0,"",_xlpm.d))</f>
        <v/>
      </c>
      <c r="X698" s="196">
        <f>IF(OR(W698="",A698="",NOT(ISNUMBER(W698)),W698&gt;A698),"",DATEDIF(W698,A698,"Y")&amp;" years, "&amp;DATEDIF(W698,A698,"YM")&amp;" months, "&amp;DATEDIF(W698,A698,"MD")&amp;" days")</f>
        <v/>
      </c>
      <c r="AR698" s="175">
        <f>IF($B698="","",TEXT($A698,"yyyymmdd")&amp;"_P"&amp;$C698&amp;"_C"&amp;$F698&amp;"_"&amp;TRIM(RIGHT(SUBSTITUTE(TRIM(SUBSTITUTE($M698,CHAR(160)," "))," ",REPT(" ",60)),60))&amp;IF($Q698="","","-"&amp;TRIM(RIGHT(SUBSTITUTE(TRIM(SUBSTITUTE($Q698,CHAR(160)," "))," ",REPT(" ",60)),60)))&amp;IF($U698="","","-"&amp;TRIM(RIGHT(SUBSTITUTE(TRIM(SUBSTITUTE($U698,CHAR(160)," "))," ",REPT(" ",60)),60)))&amp;".jpg")</f>
        <v/>
      </c>
    </row>
    <row r="699" ht="14" customHeight="1">
      <c r="O699" s="196">
        <f>_xlfn.LET(_xlpm.d,_xlfn.XLOOKUP(M699,'[1]Birth Dates'!$A:$A,'[1]Birth Dates'!$B:$B,"",0),IF(_xlpm.d=0,"",_xlpm.d))</f>
        <v/>
      </c>
      <c r="P699" s="196">
        <f>IF(OR(O699="",A699="",NOT(ISNUMBER(O699)),O699&gt;A699),"",DATEDIF(O699,A699,"Y")&amp;" years, "&amp;DATEDIF(O699,A699,"YM")&amp;" months, "&amp;DATEDIF(O699,A699,"MD")&amp;" days")</f>
        <v/>
      </c>
      <c r="S699" s="196">
        <f>_xlfn.LET(_xlpm.d,_xlfn.XLOOKUP(Q699,'[1]Birth Dates'!$A:$A,'[1]Birth Dates'!$B:$B,"",0),IF(_xlpm.d=0,"",_xlpm.d))</f>
        <v/>
      </c>
      <c r="T699" s="196">
        <f>IF(OR(S699="",A699="",NOT(ISNUMBER(S699)),S699&gt;A699),"",DATEDIF(S699,A699,"Y")&amp;" years, "&amp;DATEDIF(S699,A699,"YM")&amp;" months, "&amp;DATEDIF(S699,A699,"MD")&amp;" days")</f>
        <v/>
      </c>
      <c r="W699" s="196">
        <f>_xlfn.LET(_xlpm.d,_xlfn.XLOOKUP(U699,'[1]Birth Dates'!$A:$A,'[1]Birth Dates'!$B:$B,"",0),IF(_xlpm.d=0,"",_xlpm.d))</f>
        <v/>
      </c>
      <c r="X699" s="196">
        <f>IF(OR(W699="",A699="",NOT(ISNUMBER(W699)),W699&gt;A699),"",DATEDIF(W699,A699,"Y")&amp;" years, "&amp;DATEDIF(W699,A699,"YM")&amp;" months, "&amp;DATEDIF(W699,A699,"MD")&amp;" days")</f>
        <v/>
      </c>
      <c r="AR699" s="175">
        <f>IF($B699="","",TEXT($A699,"yyyymmdd")&amp;"_P"&amp;$C699&amp;"_C"&amp;$F699&amp;"_"&amp;TRIM(RIGHT(SUBSTITUTE(TRIM(SUBSTITUTE($M699,CHAR(160)," "))," ",REPT(" ",60)),60))&amp;IF($Q699="","","-"&amp;TRIM(RIGHT(SUBSTITUTE(TRIM(SUBSTITUTE($Q699,CHAR(160)," "))," ",REPT(" ",60)),60)))&amp;IF($U699="","","-"&amp;TRIM(RIGHT(SUBSTITUTE(TRIM(SUBSTITUTE($U699,CHAR(160)," "))," ",REPT(" ",60)),60)))&amp;".jpg")</f>
        <v/>
      </c>
    </row>
    <row r="700" ht="14" customHeight="1">
      <c r="O700" s="196">
        <f>_xlfn.LET(_xlpm.d,_xlfn.XLOOKUP(M700,'[1]Birth Dates'!$A:$A,'[1]Birth Dates'!$B:$B,"",0),IF(_xlpm.d=0,"",_xlpm.d))</f>
        <v/>
      </c>
      <c r="P700" s="196">
        <f>IF(OR(O700="",A700="",NOT(ISNUMBER(O700)),O700&gt;A700),"",DATEDIF(O700,A700,"Y")&amp;" years, "&amp;DATEDIF(O700,A700,"YM")&amp;" months, "&amp;DATEDIF(O700,A700,"MD")&amp;" days")</f>
        <v/>
      </c>
      <c r="S700" s="196">
        <f>_xlfn.LET(_xlpm.d,_xlfn.XLOOKUP(Q700,'[1]Birth Dates'!$A:$A,'[1]Birth Dates'!$B:$B,"",0),IF(_xlpm.d=0,"",_xlpm.d))</f>
        <v/>
      </c>
      <c r="T700" s="196">
        <f>IF(OR(S700="",A700="",NOT(ISNUMBER(S700)),S700&gt;A700),"",DATEDIF(S700,A700,"Y")&amp;" years, "&amp;DATEDIF(S700,A700,"YM")&amp;" months, "&amp;DATEDIF(S700,A700,"MD")&amp;" days")</f>
        <v/>
      </c>
      <c r="W700" s="196">
        <f>_xlfn.LET(_xlpm.d,_xlfn.XLOOKUP(U700,'[1]Birth Dates'!$A:$A,'[1]Birth Dates'!$B:$B,"",0),IF(_xlpm.d=0,"",_xlpm.d))</f>
        <v/>
      </c>
      <c r="X700" s="196">
        <f>IF(OR(W700="",A700="",NOT(ISNUMBER(W700)),W700&gt;A700),"",DATEDIF(W700,A700,"Y")&amp;" years, "&amp;DATEDIF(W700,A700,"YM")&amp;" months, "&amp;DATEDIF(W700,A700,"MD")&amp;" days")</f>
        <v/>
      </c>
      <c r="AR700" s="175">
        <f>IF($B700="","",TEXT($A700,"yyyymmdd")&amp;"_P"&amp;$C700&amp;"_C"&amp;$F700&amp;"_"&amp;TRIM(RIGHT(SUBSTITUTE(TRIM(SUBSTITUTE($M700,CHAR(160)," "))," ",REPT(" ",60)),60))&amp;IF($Q700="","","-"&amp;TRIM(RIGHT(SUBSTITUTE(TRIM(SUBSTITUTE($Q700,CHAR(160)," "))," ",REPT(" ",60)),60)))&amp;IF($U700="","","-"&amp;TRIM(RIGHT(SUBSTITUTE(TRIM(SUBSTITUTE($U700,CHAR(160)," "))," ",REPT(" ",60)),60)))&amp;".jpg")</f>
        <v/>
      </c>
    </row>
    <row r="701" ht="14" customHeight="1">
      <c r="O701" s="196">
        <f>_xlfn.LET(_xlpm.d,_xlfn.XLOOKUP(M701,'[1]Birth Dates'!$A:$A,'[1]Birth Dates'!$B:$B,"",0),IF(_xlpm.d=0,"",_xlpm.d))</f>
        <v/>
      </c>
      <c r="P701" s="196">
        <f>IF(OR(O701="",A701="",NOT(ISNUMBER(O701)),O701&gt;A701),"",DATEDIF(O701,A701,"Y")&amp;" years, "&amp;DATEDIF(O701,A701,"YM")&amp;" months, "&amp;DATEDIF(O701,A701,"MD")&amp;" days")</f>
        <v/>
      </c>
      <c r="S701" s="196">
        <f>_xlfn.LET(_xlpm.d,_xlfn.XLOOKUP(Q701,'[1]Birth Dates'!$A:$A,'[1]Birth Dates'!$B:$B,"",0),IF(_xlpm.d=0,"",_xlpm.d))</f>
        <v/>
      </c>
      <c r="T701" s="196">
        <f>IF(OR(S701="",A701="",NOT(ISNUMBER(S701)),S701&gt;A701),"",DATEDIF(S701,A701,"Y")&amp;" years, "&amp;DATEDIF(S701,A701,"YM")&amp;" months, "&amp;DATEDIF(S701,A701,"MD")&amp;" days")</f>
        <v/>
      </c>
      <c r="W701" s="196">
        <f>_xlfn.LET(_xlpm.d,_xlfn.XLOOKUP(U701,'[1]Birth Dates'!$A:$A,'[1]Birth Dates'!$B:$B,"",0),IF(_xlpm.d=0,"",_xlpm.d))</f>
        <v/>
      </c>
      <c r="X701" s="196">
        <f>IF(OR(W701="",A701="",NOT(ISNUMBER(W701)),W701&gt;A701),"",DATEDIF(W701,A701,"Y")&amp;" years, "&amp;DATEDIF(W701,A701,"YM")&amp;" months, "&amp;DATEDIF(W701,A701,"MD")&amp;" days")</f>
        <v/>
      </c>
      <c r="AR701" s="175">
        <f>IF($B701="","",TEXT($A701,"yyyymmdd")&amp;"_P"&amp;$C701&amp;"_C"&amp;$F701&amp;"_"&amp;TRIM(RIGHT(SUBSTITUTE(TRIM(SUBSTITUTE($M701,CHAR(160)," "))," ",REPT(" ",60)),60))&amp;IF($Q701="","","-"&amp;TRIM(RIGHT(SUBSTITUTE(TRIM(SUBSTITUTE($Q701,CHAR(160)," "))," ",REPT(" ",60)),60)))&amp;IF($U701="","","-"&amp;TRIM(RIGHT(SUBSTITUTE(TRIM(SUBSTITUTE($U701,CHAR(160)," "))," ",REPT(" ",60)),60)))&amp;".jpg")</f>
        <v/>
      </c>
    </row>
    <row r="702" ht="14" customHeight="1">
      <c r="O702" s="196">
        <f>_xlfn.LET(_xlpm.d,_xlfn.XLOOKUP(M702,'[1]Birth Dates'!$A:$A,'[1]Birth Dates'!$B:$B,"",0),IF(_xlpm.d=0,"",_xlpm.d))</f>
        <v/>
      </c>
      <c r="P702" s="196">
        <f>IF(OR(O702="",A702="",NOT(ISNUMBER(O702)),O702&gt;A702),"",DATEDIF(O702,A702,"Y")&amp;" years, "&amp;DATEDIF(O702,A702,"YM")&amp;" months, "&amp;DATEDIF(O702,A702,"MD")&amp;" days")</f>
        <v/>
      </c>
      <c r="S702" s="196">
        <f>_xlfn.LET(_xlpm.d,_xlfn.XLOOKUP(Q702,'[1]Birth Dates'!$A:$A,'[1]Birth Dates'!$B:$B,"",0),IF(_xlpm.d=0,"",_xlpm.d))</f>
        <v/>
      </c>
      <c r="T702" s="196">
        <f>IF(OR(S702="",A702="",NOT(ISNUMBER(S702)),S702&gt;A702),"",DATEDIF(S702,A702,"Y")&amp;" years, "&amp;DATEDIF(S702,A702,"YM")&amp;" months, "&amp;DATEDIF(S702,A702,"MD")&amp;" days")</f>
        <v/>
      </c>
      <c r="W702" s="196">
        <f>_xlfn.LET(_xlpm.d,_xlfn.XLOOKUP(U702,'[1]Birth Dates'!$A:$A,'[1]Birth Dates'!$B:$B,"",0),IF(_xlpm.d=0,"",_xlpm.d))</f>
        <v/>
      </c>
      <c r="X702" s="196">
        <f>IF(OR(W702="",A702="",NOT(ISNUMBER(W702)),W702&gt;A702),"",DATEDIF(W702,A702,"Y")&amp;" years, "&amp;DATEDIF(W702,A702,"YM")&amp;" months, "&amp;DATEDIF(W702,A702,"MD")&amp;" days")</f>
        <v/>
      </c>
      <c r="AR702" s="175">
        <f>IF($B702="","",TEXT($A702,"yyyymmdd")&amp;"_P"&amp;$C702&amp;"_C"&amp;$F702&amp;"_"&amp;TRIM(RIGHT(SUBSTITUTE(TRIM(SUBSTITUTE($M702,CHAR(160)," "))," ",REPT(" ",60)),60))&amp;IF($Q702="","","-"&amp;TRIM(RIGHT(SUBSTITUTE(TRIM(SUBSTITUTE($Q702,CHAR(160)," "))," ",REPT(" ",60)),60)))&amp;IF($U702="","","-"&amp;TRIM(RIGHT(SUBSTITUTE(TRIM(SUBSTITUTE($U702,CHAR(160)," "))," ",REPT(" ",60)),60)))&amp;".jpg")</f>
        <v/>
      </c>
    </row>
    <row r="703" ht="14" customHeight="1">
      <c r="O703" s="196">
        <f>_xlfn.LET(_xlpm.d,_xlfn.XLOOKUP(M703,'[1]Birth Dates'!$A:$A,'[1]Birth Dates'!$B:$B,"",0),IF(_xlpm.d=0,"",_xlpm.d))</f>
        <v/>
      </c>
      <c r="P703" s="196">
        <f>IF(OR(O703="",A703="",NOT(ISNUMBER(O703)),O703&gt;A703),"",DATEDIF(O703,A703,"Y")&amp;" years, "&amp;DATEDIF(O703,A703,"YM")&amp;" months, "&amp;DATEDIF(O703,A703,"MD")&amp;" days")</f>
        <v/>
      </c>
      <c r="S703" s="196">
        <f>_xlfn.LET(_xlpm.d,_xlfn.XLOOKUP(Q703,'[1]Birth Dates'!$A:$A,'[1]Birth Dates'!$B:$B,"",0),IF(_xlpm.d=0,"",_xlpm.d))</f>
        <v/>
      </c>
      <c r="T703" s="196">
        <f>IF(OR(S703="",A703="",NOT(ISNUMBER(S703)),S703&gt;A703),"",DATEDIF(S703,A703,"Y")&amp;" years, "&amp;DATEDIF(S703,A703,"YM")&amp;" months, "&amp;DATEDIF(S703,A703,"MD")&amp;" days")</f>
        <v/>
      </c>
      <c r="W703" s="196">
        <f>_xlfn.LET(_xlpm.d,_xlfn.XLOOKUP(U703,'[1]Birth Dates'!$A:$A,'[1]Birth Dates'!$B:$B,"",0),IF(_xlpm.d=0,"",_xlpm.d))</f>
        <v/>
      </c>
      <c r="X703" s="196">
        <f>IF(OR(W703="",A703="",NOT(ISNUMBER(W703)),W703&gt;A703),"",DATEDIF(W703,A703,"Y")&amp;" years, "&amp;DATEDIF(W703,A703,"YM")&amp;" months, "&amp;DATEDIF(W703,A703,"MD")&amp;" days")</f>
        <v/>
      </c>
      <c r="AR703" s="175">
        <f>IF($B703="","",TEXT($A703,"yyyymmdd")&amp;"_P"&amp;$C703&amp;"_C"&amp;$F703&amp;"_"&amp;TRIM(RIGHT(SUBSTITUTE(TRIM(SUBSTITUTE($M703,CHAR(160)," "))," ",REPT(" ",60)),60))&amp;IF($Q703="","","-"&amp;TRIM(RIGHT(SUBSTITUTE(TRIM(SUBSTITUTE($Q703,CHAR(160)," "))," ",REPT(" ",60)),60)))&amp;IF($U703="","","-"&amp;TRIM(RIGHT(SUBSTITUTE(TRIM(SUBSTITUTE($U703,CHAR(160)," "))," ",REPT(" ",60)),60)))&amp;".jpg")</f>
        <v/>
      </c>
    </row>
    <row r="704" ht="14" customHeight="1">
      <c r="O704" s="196">
        <f>_xlfn.LET(_xlpm.d,_xlfn.XLOOKUP(M704,'[1]Birth Dates'!$A:$A,'[1]Birth Dates'!$B:$B,"",0),IF(_xlpm.d=0,"",_xlpm.d))</f>
        <v/>
      </c>
      <c r="P704" s="196">
        <f>IF(OR(O704="",A704="",NOT(ISNUMBER(O704)),O704&gt;A704),"",DATEDIF(O704,A704,"Y")&amp;" years, "&amp;DATEDIF(O704,A704,"YM")&amp;" months, "&amp;DATEDIF(O704,A704,"MD")&amp;" days")</f>
        <v/>
      </c>
      <c r="S704" s="196">
        <f>_xlfn.LET(_xlpm.d,_xlfn.XLOOKUP(Q704,'[1]Birth Dates'!$A:$A,'[1]Birth Dates'!$B:$B,"",0),IF(_xlpm.d=0,"",_xlpm.d))</f>
        <v/>
      </c>
      <c r="T704" s="196">
        <f>IF(OR(S704="",A704="",NOT(ISNUMBER(S704)),S704&gt;A704),"",DATEDIF(S704,A704,"Y")&amp;" years, "&amp;DATEDIF(S704,A704,"YM")&amp;" months, "&amp;DATEDIF(S704,A704,"MD")&amp;" days")</f>
        <v/>
      </c>
      <c r="W704" s="196">
        <f>_xlfn.LET(_xlpm.d,_xlfn.XLOOKUP(U704,'[1]Birth Dates'!$A:$A,'[1]Birth Dates'!$B:$B,"",0),IF(_xlpm.d=0,"",_xlpm.d))</f>
        <v/>
      </c>
      <c r="X704" s="196">
        <f>IF(OR(W704="",A704="",NOT(ISNUMBER(W704)),W704&gt;A704),"",DATEDIF(W704,A704,"Y")&amp;" years, "&amp;DATEDIF(W704,A704,"YM")&amp;" months, "&amp;DATEDIF(W704,A704,"MD")&amp;" days")</f>
        <v/>
      </c>
      <c r="AR704" s="175">
        <f>IF($B704="","",TEXT($A704,"yyyymmdd")&amp;"_P"&amp;$C704&amp;"_C"&amp;$F704&amp;"_"&amp;TRIM(RIGHT(SUBSTITUTE(TRIM(SUBSTITUTE($M704,CHAR(160)," "))," ",REPT(" ",60)),60))&amp;IF($Q704="","","-"&amp;TRIM(RIGHT(SUBSTITUTE(TRIM(SUBSTITUTE($Q704,CHAR(160)," "))," ",REPT(" ",60)),60)))&amp;IF($U704="","","-"&amp;TRIM(RIGHT(SUBSTITUTE(TRIM(SUBSTITUTE($U704,CHAR(160)," "))," ",REPT(" ",60)),60)))&amp;".jpg")</f>
        <v/>
      </c>
    </row>
    <row r="705" ht="14" customHeight="1">
      <c r="O705" s="196">
        <f>_xlfn.LET(_xlpm.d,_xlfn.XLOOKUP(M705,'[1]Birth Dates'!$A:$A,'[1]Birth Dates'!$B:$B,"",0),IF(_xlpm.d=0,"",_xlpm.d))</f>
        <v/>
      </c>
      <c r="P705" s="196">
        <f>IF(OR(O705="",A705="",NOT(ISNUMBER(O705)),O705&gt;A705),"",DATEDIF(O705,A705,"Y")&amp;" years, "&amp;DATEDIF(O705,A705,"YM")&amp;" months, "&amp;DATEDIF(O705,A705,"MD")&amp;" days")</f>
        <v/>
      </c>
      <c r="S705" s="196">
        <f>_xlfn.LET(_xlpm.d,_xlfn.XLOOKUP(Q705,'[1]Birth Dates'!$A:$A,'[1]Birth Dates'!$B:$B,"",0),IF(_xlpm.d=0,"",_xlpm.d))</f>
        <v/>
      </c>
      <c r="T705" s="196">
        <f>IF(OR(S705="",A705="",NOT(ISNUMBER(S705)),S705&gt;A705),"",DATEDIF(S705,A705,"Y")&amp;" years, "&amp;DATEDIF(S705,A705,"YM")&amp;" months, "&amp;DATEDIF(S705,A705,"MD")&amp;" days")</f>
        <v/>
      </c>
      <c r="W705" s="196">
        <f>_xlfn.LET(_xlpm.d,_xlfn.XLOOKUP(U705,'[1]Birth Dates'!$A:$A,'[1]Birth Dates'!$B:$B,"",0),IF(_xlpm.d=0,"",_xlpm.d))</f>
        <v/>
      </c>
      <c r="X705" s="196">
        <f>IF(OR(W705="",A705="",NOT(ISNUMBER(W705)),W705&gt;A705),"",DATEDIF(W705,A705,"Y")&amp;" years, "&amp;DATEDIF(W705,A705,"YM")&amp;" months, "&amp;DATEDIF(W705,A705,"MD")&amp;" days")</f>
        <v/>
      </c>
      <c r="AR705" s="175">
        <f>IF($B705="","",TEXT($A705,"yyyymmdd")&amp;"_P"&amp;$C705&amp;"_C"&amp;$F705&amp;"_"&amp;TRIM(RIGHT(SUBSTITUTE(TRIM(SUBSTITUTE($M705,CHAR(160)," "))," ",REPT(" ",60)),60))&amp;IF($Q705="","","-"&amp;TRIM(RIGHT(SUBSTITUTE(TRIM(SUBSTITUTE($Q705,CHAR(160)," "))," ",REPT(" ",60)),60)))&amp;IF($U705="","","-"&amp;TRIM(RIGHT(SUBSTITUTE(TRIM(SUBSTITUTE($U705,CHAR(160)," "))," ",REPT(" ",60)),60)))&amp;".jpg")</f>
        <v/>
      </c>
    </row>
    <row r="706" ht="14" customHeight="1">
      <c r="O706" s="196">
        <f>_xlfn.LET(_xlpm.d,_xlfn.XLOOKUP(M706,'[1]Birth Dates'!$A:$A,'[1]Birth Dates'!$B:$B,"",0),IF(_xlpm.d=0,"",_xlpm.d))</f>
        <v/>
      </c>
      <c r="P706" s="196">
        <f>IF(OR(O706="",A706="",NOT(ISNUMBER(O706)),O706&gt;A706),"",DATEDIF(O706,A706,"Y")&amp;" years, "&amp;DATEDIF(O706,A706,"YM")&amp;" months, "&amp;DATEDIF(O706,A706,"MD")&amp;" days")</f>
        <v/>
      </c>
      <c r="S706" s="196">
        <f>_xlfn.LET(_xlpm.d,_xlfn.XLOOKUP(Q706,'[1]Birth Dates'!$A:$A,'[1]Birth Dates'!$B:$B,"",0),IF(_xlpm.d=0,"",_xlpm.d))</f>
        <v/>
      </c>
      <c r="T706" s="196">
        <f>IF(OR(S706="",A706="",NOT(ISNUMBER(S706)),S706&gt;A706),"",DATEDIF(S706,A706,"Y")&amp;" years, "&amp;DATEDIF(S706,A706,"YM")&amp;" months, "&amp;DATEDIF(S706,A706,"MD")&amp;" days")</f>
        <v/>
      </c>
      <c r="W706" s="196">
        <f>_xlfn.LET(_xlpm.d,_xlfn.XLOOKUP(U706,'[1]Birth Dates'!$A:$A,'[1]Birth Dates'!$B:$B,"",0),IF(_xlpm.d=0,"",_xlpm.d))</f>
        <v/>
      </c>
      <c r="X706" s="196">
        <f>IF(OR(W706="",A706="",NOT(ISNUMBER(W706)),W706&gt;A706),"",DATEDIF(W706,A706,"Y")&amp;" years, "&amp;DATEDIF(W706,A706,"YM")&amp;" months, "&amp;DATEDIF(W706,A706,"MD")&amp;" days")</f>
        <v/>
      </c>
      <c r="AR706" s="175">
        <f>IF($B706="","",TEXT($A706,"yyyymmdd")&amp;"_P"&amp;$C706&amp;"_C"&amp;$F706&amp;"_"&amp;TRIM(RIGHT(SUBSTITUTE(TRIM(SUBSTITUTE($M706,CHAR(160)," "))," ",REPT(" ",60)),60))&amp;IF($Q706="","","-"&amp;TRIM(RIGHT(SUBSTITUTE(TRIM(SUBSTITUTE($Q706,CHAR(160)," "))," ",REPT(" ",60)),60)))&amp;IF($U706="","","-"&amp;TRIM(RIGHT(SUBSTITUTE(TRIM(SUBSTITUTE($U706,CHAR(160)," "))," ",REPT(" ",60)),60)))&amp;".jpg")</f>
        <v/>
      </c>
    </row>
    <row r="707" ht="14" customHeight="1">
      <c r="O707" s="196">
        <f>_xlfn.LET(_xlpm.d,_xlfn.XLOOKUP(M707,'[1]Birth Dates'!$A:$A,'[1]Birth Dates'!$B:$B,"",0),IF(_xlpm.d=0,"",_xlpm.d))</f>
        <v/>
      </c>
      <c r="P707" s="196">
        <f>IF(OR(O707="",A707="",NOT(ISNUMBER(O707)),O707&gt;A707),"",DATEDIF(O707,A707,"Y")&amp;" years, "&amp;DATEDIF(O707,A707,"YM")&amp;" months, "&amp;DATEDIF(O707,A707,"MD")&amp;" days")</f>
        <v/>
      </c>
      <c r="S707" s="196">
        <f>_xlfn.LET(_xlpm.d,_xlfn.XLOOKUP(Q707,'[1]Birth Dates'!$A:$A,'[1]Birth Dates'!$B:$B,"",0),IF(_xlpm.d=0,"",_xlpm.d))</f>
        <v/>
      </c>
      <c r="T707" s="196">
        <f>IF(OR(S707="",A707="",NOT(ISNUMBER(S707)),S707&gt;A707),"",DATEDIF(S707,A707,"Y")&amp;" years, "&amp;DATEDIF(S707,A707,"YM")&amp;" months, "&amp;DATEDIF(S707,A707,"MD")&amp;" days")</f>
        <v/>
      </c>
      <c r="W707" s="196">
        <f>_xlfn.LET(_xlpm.d,_xlfn.XLOOKUP(U707,'[1]Birth Dates'!$A:$A,'[1]Birth Dates'!$B:$B,"",0),IF(_xlpm.d=0,"",_xlpm.d))</f>
        <v/>
      </c>
      <c r="X707" s="196">
        <f>IF(OR(W707="",A707="",NOT(ISNUMBER(W707)),W707&gt;A707),"",DATEDIF(W707,A707,"Y")&amp;" years, "&amp;DATEDIF(W707,A707,"YM")&amp;" months, "&amp;DATEDIF(W707,A707,"MD")&amp;" days")</f>
        <v/>
      </c>
      <c r="AR707" s="175">
        <f>IF($B707="","",TEXT($A707,"yyyymmdd")&amp;"_P"&amp;$C707&amp;"_C"&amp;$F707&amp;"_"&amp;TRIM(RIGHT(SUBSTITUTE(TRIM(SUBSTITUTE($M707,CHAR(160)," "))," ",REPT(" ",60)),60))&amp;IF($Q707="","","-"&amp;TRIM(RIGHT(SUBSTITUTE(TRIM(SUBSTITUTE($Q707,CHAR(160)," "))," ",REPT(" ",60)),60)))&amp;IF($U707="","","-"&amp;TRIM(RIGHT(SUBSTITUTE(TRIM(SUBSTITUTE($U707,CHAR(160)," "))," ",REPT(" ",60)),60)))&amp;".jpg")</f>
        <v/>
      </c>
    </row>
    <row r="708" ht="14" customHeight="1">
      <c r="O708" s="196">
        <f>_xlfn.LET(_xlpm.d,_xlfn.XLOOKUP(M708,'[1]Birth Dates'!$A:$A,'[1]Birth Dates'!$B:$B,"",0),IF(_xlpm.d=0,"",_xlpm.d))</f>
        <v/>
      </c>
      <c r="P708" s="196">
        <f>IF(OR(O708="",A708="",NOT(ISNUMBER(O708)),O708&gt;A708),"",DATEDIF(O708,A708,"Y")&amp;" years, "&amp;DATEDIF(O708,A708,"YM")&amp;" months, "&amp;DATEDIF(O708,A708,"MD")&amp;" days")</f>
        <v/>
      </c>
      <c r="S708" s="196">
        <f>_xlfn.LET(_xlpm.d,_xlfn.XLOOKUP(Q708,'[1]Birth Dates'!$A:$A,'[1]Birth Dates'!$B:$B,"",0),IF(_xlpm.d=0,"",_xlpm.d))</f>
        <v/>
      </c>
      <c r="T708" s="196">
        <f>IF(OR(S708="",A708="",NOT(ISNUMBER(S708)),S708&gt;A708),"",DATEDIF(S708,A708,"Y")&amp;" years, "&amp;DATEDIF(S708,A708,"YM")&amp;" months, "&amp;DATEDIF(S708,A708,"MD")&amp;" days")</f>
        <v/>
      </c>
      <c r="W708" s="196">
        <f>_xlfn.LET(_xlpm.d,_xlfn.XLOOKUP(U708,'[1]Birth Dates'!$A:$A,'[1]Birth Dates'!$B:$B,"",0),IF(_xlpm.d=0,"",_xlpm.d))</f>
        <v/>
      </c>
      <c r="X708" s="196">
        <f>IF(OR(W708="",A708="",NOT(ISNUMBER(W708)),W708&gt;A708),"",DATEDIF(W708,A708,"Y")&amp;" years, "&amp;DATEDIF(W708,A708,"YM")&amp;" months, "&amp;DATEDIF(W708,A708,"MD")&amp;" days")</f>
        <v/>
      </c>
      <c r="AR708" s="175">
        <f>IF($B708="","",TEXT($A708,"yyyymmdd")&amp;"_P"&amp;$C708&amp;"_C"&amp;$F708&amp;"_"&amp;TRIM(RIGHT(SUBSTITUTE(TRIM(SUBSTITUTE($M708,CHAR(160)," "))," ",REPT(" ",60)),60))&amp;IF($Q708="","","-"&amp;TRIM(RIGHT(SUBSTITUTE(TRIM(SUBSTITUTE($Q708,CHAR(160)," "))," ",REPT(" ",60)),60)))&amp;IF($U708="","","-"&amp;TRIM(RIGHT(SUBSTITUTE(TRIM(SUBSTITUTE($U708,CHAR(160)," "))," ",REPT(" ",60)),60)))&amp;".jpg")</f>
        <v/>
      </c>
    </row>
    <row r="709" ht="14" customHeight="1">
      <c r="O709" s="196">
        <f>_xlfn.LET(_xlpm.d,_xlfn.XLOOKUP(M709,'[1]Birth Dates'!$A:$A,'[1]Birth Dates'!$B:$B,"",0),IF(_xlpm.d=0,"",_xlpm.d))</f>
        <v/>
      </c>
      <c r="P709" s="196">
        <f>IF(OR(O709="",A709="",NOT(ISNUMBER(O709)),O709&gt;A709),"",DATEDIF(O709,A709,"Y")&amp;" years, "&amp;DATEDIF(O709,A709,"YM")&amp;" months, "&amp;DATEDIF(O709,A709,"MD")&amp;" days")</f>
        <v/>
      </c>
      <c r="S709" s="196">
        <f>_xlfn.LET(_xlpm.d,_xlfn.XLOOKUP(Q709,'[1]Birth Dates'!$A:$A,'[1]Birth Dates'!$B:$B,"",0),IF(_xlpm.d=0,"",_xlpm.d))</f>
        <v/>
      </c>
      <c r="T709" s="196">
        <f>IF(OR(S709="",A709="",NOT(ISNUMBER(S709)),S709&gt;A709),"",DATEDIF(S709,A709,"Y")&amp;" years, "&amp;DATEDIF(S709,A709,"YM")&amp;" months, "&amp;DATEDIF(S709,A709,"MD")&amp;" days")</f>
        <v/>
      </c>
      <c r="W709" s="196">
        <f>_xlfn.LET(_xlpm.d,_xlfn.XLOOKUP(U709,'[1]Birth Dates'!$A:$A,'[1]Birth Dates'!$B:$B,"",0),IF(_xlpm.d=0,"",_xlpm.d))</f>
        <v/>
      </c>
      <c r="X709" s="196">
        <f>IF(OR(W709="",A709="",NOT(ISNUMBER(W709)),W709&gt;A709),"",DATEDIF(W709,A709,"Y")&amp;" years, "&amp;DATEDIF(W709,A709,"YM")&amp;" months, "&amp;DATEDIF(W709,A709,"MD")&amp;" days")</f>
        <v/>
      </c>
      <c r="AR709" s="175">
        <f>IF($B709="","",TEXT($A709,"yyyymmdd")&amp;"_P"&amp;$C709&amp;"_C"&amp;$F709&amp;"_"&amp;TRIM(RIGHT(SUBSTITUTE(TRIM(SUBSTITUTE($M709,CHAR(160)," "))," ",REPT(" ",60)),60))&amp;IF($Q709="","","-"&amp;TRIM(RIGHT(SUBSTITUTE(TRIM(SUBSTITUTE($Q709,CHAR(160)," "))," ",REPT(" ",60)),60)))&amp;IF($U709="","","-"&amp;TRIM(RIGHT(SUBSTITUTE(TRIM(SUBSTITUTE($U709,CHAR(160)," "))," ",REPT(" ",60)),60)))&amp;".jpg")</f>
        <v/>
      </c>
    </row>
    <row r="710" ht="14" customHeight="1">
      <c r="O710" s="196">
        <f>_xlfn.LET(_xlpm.d,_xlfn.XLOOKUP(M710,'[1]Birth Dates'!$A:$A,'[1]Birth Dates'!$B:$B,"",0),IF(_xlpm.d=0,"",_xlpm.d))</f>
        <v/>
      </c>
      <c r="P710" s="196">
        <f>IF(OR(O710="",A710="",NOT(ISNUMBER(O710)),O710&gt;A710),"",DATEDIF(O710,A710,"Y")&amp;" years, "&amp;DATEDIF(O710,A710,"YM")&amp;" months, "&amp;DATEDIF(O710,A710,"MD")&amp;" days")</f>
        <v/>
      </c>
      <c r="S710" s="196">
        <f>_xlfn.LET(_xlpm.d,_xlfn.XLOOKUP(Q710,'[1]Birth Dates'!$A:$A,'[1]Birth Dates'!$B:$B,"",0),IF(_xlpm.d=0,"",_xlpm.d))</f>
        <v/>
      </c>
      <c r="T710" s="196">
        <f>IF(OR(S710="",A710="",NOT(ISNUMBER(S710)),S710&gt;A710),"",DATEDIF(S710,A710,"Y")&amp;" years, "&amp;DATEDIF(S710,A710,"YM")&amp;" months, "&amp;DATEDIF(S710,A710,"MD")&amp;" days")</f>
        <v/>
      </c>
      <c r="W710" s="196">
        <f>_xlfn.LET(_xlpm.d,_xlfn.XLOOKUP(U710,'[1]Birth Dates'!$A:$A,'[1]Birth Dates'!$B:$B,"",0),IF(_xlpm.d=0,"",_xlpm.d))</f>
        <v/>
      </c>
      <c r="X710" s="196">
        <f>IF(OR(W710="",A710="",NOT(ISNUMBER(W710)),W710&gt;A710),"",DATEDIF(W710,A710,"Y")&amp;" years, "&amp;DATEDIF(W710,A710,"YM")&amp;" months, "&amp;DATEDIF(W710,A710,"MD")&amp;" days")</f>
        <v/>
      </c>
      <c r="AR710" s="175">
        <f>IF($B710="","",TEXT($A710,"yyyymmdd")&amp;"_P"&amp;$C710&amp;"_C"&amp;$F710&amp;"_"&amp;TRIM(RIGHT(SUBSTITUTE(TRIM(SUBSTITUTE($M710,CHAR(160)," "))," ",REPT(" ",60)),60))&amp;IF($Q710="","","-"&amp;TRIM(RIGHT(SUBSTITUTE(TRIM(SUBSTITUTE($Q710,CHAR(160)," "))," ",REPT(" ",60)),60)))&amp;IF($U710="","","-"&amp;TRIM(RIGHT(SUBSTITUTE(TRIM(SUBSTITUTE($U710,CHAR(160)," "))," ",REPT(" ",60)),60)))&amp;".jpg")</f>
        <v/>
      </c>
    </row>
    <row r="711" ht="14" customHeight="1">
      <c r="O711" s="196">
        <f>_xlfn.LET(_xlpm.d,_xlfn.XLOOKUP(M711,'[1]Birth Dates'!$A:$A,'[1]Birth Dates'!$B:$B,"",0),IF(_xlpm.d=0,"",_xlpm.d))</f>
        <v/>
      </c>
      <c r="P711" s="196">
        <f>IF(OR(O711="",A711="",NOT(ISNUMBER(O711)),O711&gt;A711),"",DATEDIF(O711,A711,"Y")&amp;" years, "&amp;DATEDIF(O711,A711,"YM")&amp;" months, "&amp;DATEDIF(O711,A711,"MD")&amp;" days")</f>
        <v/>
      </c>
      <c r="S711" s="196">
        <f>_xlfn.LET(_xlpm.d,_xlfn.XLOOKUP(Q711,'[1]Birth Dates'!$A:$A,'[1]Birth Dates'!$B:$B,"",0),IF(_xlpm.d=0,"",_xlpm.d))</f>
        <v/>
      </c>
      <c r="T711" s="196">
        <f>IF(OR(S711="",A711="",NOT(ISNUMBER(S711)),S711&gt;A711),"",DATEDIF(S711,A711,"Y")&amp;" years, "&amp;DATEDIF(S711,A711,"YM")&amp;" months, "&amp;DATEDIF(S711,A711,"MD")&amp;" days")</f>
        <v/>
      </c>
      <c r="W711" s="196">
        <f>_xlfn.LET(_xlpm.d,_xlfn.XLOOKUP(U711,'[1]Birth Dates'!$A:$A,'[1]Birth Dates'!$B:$B,"",0),IF(_xlpm.d=0,"",_xlpm.d))</f>
        <v/>
      </c>
      <c r="X711" s="196">
        <f>IF(OR(W711="",A711="",NOT(ISNUMBER(W711)),W711&gt;A711),"",DATEDIF(W711,A711,"Y")&amp;" years, "&amp;DATEDIF(W711,A711,"YM")&amp;" months, "&amp;DATEDIF(W711,A711,"MD")&amp;" days")</f>
        <v/>
      </c>
      <c r="AR711" s="175">
        <f>IF($B711="","",TEXT($A711,"yyyymmdd")&amp;"_P"&amp;$C711&amp;"_C"&amp;$F711&amp;"_"&amp;TRIM(RIGHT(SUBSTITUTE(TRIM(SUBSTITUTE($M711,CHAR(160)," "))," ",REPT(" ",60)),60))&amp;IF($Q711="","","-"&amp;TRIM(RIGHT(SUBSTITUTE(TRIM(SUBSTITUTE($Q711,CHAR(160)," "))," ",REPT(" ",60)),60)))&amp;IF($U711="","","-"&amp;TRIM(RIGHT(SUBSTITUTE(TRIM(SUBSTITUTE($U711,CHAR(160)," "))," ",REPT(" ",60)),60)))&amp;".jpg")</f>
        <v/>
      </c>
    </row>
    <row r="712" ht="14" customHeight="1">
      <c r="O712" s="196">
        <f>_xlfn.LET(_xlpm.d,_xlfn.XLOOKUP(M712,'[1]Birth Dates'!$A:$A,'[1]Birth Dates'!$B:$B,"",0),IF(_xlpm.d=0,"",_xlpm.d))</f>
        <v/>
      </c>
      <c r="P712" s="196">
        <f>IF(OR(O712="",A712="",NOT(ISNUMBER(O712)),O712&gt;A712),"",DATEDIF(O712,A712,"Y")&amp;" years, "&amp;DATEDIF(O712,A712,"YM")&amp;" months, "&amp;DATEDIF(O712,A712,"MD")&amp;" days")</f>
        <v/>
      </c>
      <c r="S712" s="196">
        <f>_xlfn.LET(_xlpm.d,_xlfn.XLOOKUP(Q712,'[1]Birth Dates'!$A:$A,'[1]Birth Dates'!$B:$B,"",0),IF(_xlpm.d=0,"",_xlpm.d))</f>
        <v/>
      </c>
      <c r="T712" s="196">
        <f>IF(OR(S712="",A712="",NOT(ISNUMBER(S712)),S712&gt;A712),"",DATEDIF(S712,A712,"Y")&amp;" years, "&amp;DATEDIF(S712,A712,"YM")&amp;" months, "&amp;DATEDIF(S712,A712,"MD")&amp;" days")</f>
        <v/>
      </c>
      <c r="W712" s="196">
        <f>_xlfn.LET(_xlpm.d,_xlfn.XLOOKUP(U712,'[1]Birth Dates'!$A:$A,'[1]Birth Dates'!$B:$B,"",0),IF(_xlpm.d=0,"",_xlpm.d))</f>
        <v/>
      </c>
      <c r="X712" s="196">
        <f>IF(OR(W712="",A712="",NOT(ISNUMBER(W712)),W712&gt;A712),"",DATEDIF(W712,A712,"Y")&amp;" years, "&amp;DATEDIF(W712,A712,"YM")&amp;" months, "&amp;DATEDIF(W712,A712,"MD")&amp;" days")</f>
        <v/>
      </c>
      <c r="AR712" s="175">
        <f>IF($B712="","",TEXT($A712,"yyyymmdd")&amp;"_P"&amp;$C712&amp;"_C"&amp;$F712&amp;"_"&amp;TRIM(RIGHT(SUBSTITUTE(TRIM(SUBSTITUTE($M712,CHAR(160)," "))," ",REPT(" ",60)),60))&amp;IF($Q712="","","-"&amp;TRIM(RIGHT(SUBSTITUTE(TRIM(SUBSTITUTE($Q712,CHAR(160)," "))," ",REPT(" ",60)),60)))&amp;IF($U712="","","-"&amp;TRIM(RIGHT(SUBSTITUTE(TRIM(SUBSTITUTE($U712,CHAR(160)," "))," ",REPT(" ",60)),60)))&amp;".jpg")</f>
        <v/>
      </c>
    </row>
    <row r="713" ht="14" customHeight="1">
      <c r="O713" s="196">
        <f>_xlfn.LET(_xlpm.d,_xlfn.XLOOKUP(M713,'[1]Birth Dates'!$A:$A,'[1]Birth Dates'!$B:$B,"",0),IF(_xlpm.d=0,"",_xlpm.d))</f>
        <v/>
      </c>
      <c r="P713" s="196">
        <f>IF(OR(O713="",A713="",NOT(ISNUMBER(O713)),O713&gt;A713),"",DATEDIF(O713,A713,"Y")&amp;" years, "&amp;DATEDIF(O713,A713,"YM")&amp;" months, "&amp;DATEDIF(O713,A713,"MD")&amp;" days")</f>
        <v/>
      </c>
      <c r="S713" s="196">
        <f>_xlfn.LET(_xlpm.d,_xlfn.XLOOKUP(Q713,'[1]Birth Dates'!$A:$A,'[1]Birth Dates'!$B:$B,"",0),IF(_xlpm.d=0,"",_xlpm.d))</f>
        <v/>
      </c>
      <c r="T713" s="196">
        <f>IF(OR(S713="",A713="",NOT(ISNUMBER(S713)),S713&gt;A713),"",DATEDIF(S713,A713,"Y")&amp;" years, "&amp;DATEDIF(S713,A713,"YM")&amp;" months, "&amp;DATEDIF(S713,A713,"MD")&amp;" days")</f>
        <v/>
      </c>
      <c r="W713" s="196">
        <f>_xlfn.LET(_xlpm.d,_xlfn.XLOOKUP(U713,'[1]Birth Dates'!$A:$A,'[1]Birth Dates'!$B:$B,"",0),IF(_xlpm.d=0,"",_xlpm.d))</f>
        <v/>
      </c>
      <c r="X713" s="196">
        <f>IF(OR(W713="",A713="",NOT(ISNUMBER(W713)),W713&gt;A713),"",DATEDIF(W713,A713,"Y")&amp;" years, "&amp;DATEDIF(W713,A713,"YM")&amp;" months, "&amp;DATEDIF(W713,A713,"MD")&amp;" days")</f>
        <v/>
      </c>
      <c r="AR713" s="175">
        <f>IF($B713="","",TEXT($A713,"yyyymmdd")&amp;"_P"&amp;$C713&amp;"_C"&amp;$F713&amp;"_"&amp;TRIM(RIGHT(SUBSTITUTE(TRIM(SUBSTITUTE($M713,CHAR(160)," "))," ",REPT(" ",60)),60))&amp;IF($Q713="","","-"&amp;TRIM(RIGHT(SUBSTITUTE(TRIM(SUBSTITUTE($Q713,CHAR(160)," "))," ",REPT(" ",60)),60)))&amp;IF($U713="","","-"&amp;TRIM(RIGHT(SUBSTITUTE(TRIM(SUBSTITUTE($U713,CHAR(160)," "))," ",REPT(" ",60)),60)))&amp;".jpg")</f>
        <v/>
      </c>
    </row>
    <row r="714" ht="14" customHeight="1">
      <c r="O714" s="196">
        <f>_xlfn.LET(_xlpm.d,_xlfn.XLOOKUP(M714,'[1]Birth Dates'!$A:$A,'[1]Birth Dates'!$B:$B,"",0),IF(_xlpm.d=0,"",_xlpm.d))</f>
        <v/>
      </c>
      <c r="P714" s="196">
        <f>IF(OR(O714="",A714="",NOT(ISNUMBER(O714)),O714&gt;A714),"",DATEDIF(O714,A714,"Y")&amp;" years, "&amp;DATEDIF(O714,A714,"YM")&amp;" months, "&amp;DATEDIF(O714,A714,"MD")&amp;" days")</f>
        <v/>
      </c>
      <c r="S714" s="196">
        <f>_xlfn.LET(_xlpm.d,_xlfn.XLOOKUP(Q714,'[1]Birth Dates'!$A:$A,'[1]Birth Dates'!$B:$B,"",0),IF(_xlpm.d=0,"",_xlpm.d))</f>
        <v/>
      </c>
      <c r="T714" s="196">
        <f>IF(OR(S714="",A714="",NOT(ISNUMBER(S714)),S714&gt;A714),"",DATEDIF(S714,A714,"Y")&amp;" years, "&amp;DATEDIF(S714,A714,"YM")&amp;" months, "&amp;DATEDIF(S714,A714,"MD")&amp;" days")</f>
        <v/>
      </c>
      <c r="W714" s="196">
        <f>_xlfn.LET(_xlpm.d,_xlfn.XLOOKUP(U714,'[1]Birth Dates'!$A:$A,'[1]Birth Dates'!$B:$B,"",0),IF(_xlpm.d=0,"",_xlpm.d))</f>
        <v/>
      </c>
      <c r="X714" s="196">
        <f>IF(OR(W714="",A714="",NOT(ISNUMBER(W714)),W714&gt;A714),"",DATEDIF(W714,A714,"Y")&amp;" years, "&amp;DATEDIF(W714,A714,"YM")&amp;" months, "&amp;DATEDIF(W714,A714,"MD")&amp;" days")</f>
        <v/>
      </c>
      <c r="AR714" s="175">
        <f>IF($B714="","",TEXT($A714,"yyyymmdd")&amp;"_P"&amp;$C714&amp;"_C"&amp;$F714&amp;"_"&amp;TRIM(RIGHT(SUBSTITUTE(TRIM(SUBSTITUTE($M714,CHAR(160)," "))," ",REPT(" ",60)),60))&amp;IF($Q714="","","-"&amp;TRIM(RIGHT(SUBSTITUTE(TRIM(SUBSTITUTE($Q714,CHAR(160)," "))," ",REPT(" ",60)),60)))&amp;IF($U714="","","-"&amp;TRIM(RIGHT(SUBSTITUTE(TRIM(SUBSTITUTE($U714,CHAR(160)," "))," ",REPT(" ",60)),60)))&amp;".jpg")</f>
        <v/>
      </c>
    </row>
    <row r="715" ht="14" customHeight="1">
      <c r="O715" s="196">
        <f>_xlfn.LET(_xlpm.d,_xlfn.XLOOKUP(M715,'[1]Birth Dates'!$A:$A,'[1]Birth Dates'!$B:$B,"",0),IF(_xlpm.d=0,"",_xlpm.d))</f>
        <v/>
      </c>
      <c r="P715" s="196">
        <f>IF(OR(O715="",A715="",NOT(ISNUMBER(O715)),O715&gt;A715),"",DATEDIF(O715,A715,"Y")&amp;" years, "&amp;DATEDIF(O715,A715,"YM")&amp;" months, "&amp;DATEDIF(O715,A715,"MD")&amp;" days")</f>
        <v/>
      </c>
      <c r="S715" s="196">
        <f>_xlfn.LET(_xlpm.d,_xlfn.XLOOKUP(Q715,'[1]Birth Dates'!$A:$A,'[1]Birth Dates'!$B:$B,"",0),IF(_xlpm.d=0,"",_xlpm.d))</f>
        <v/>
      </c>
      <c r="T715" s="196">
        <f>IF(OR(S715="",A715="",NOT(ISNUMBER(S715)),S715&gt;A715),"",DATEDIF(S715,A715,"Y")&amp;" years, "&amp;DATEDIF(S715,A715,"YM")&amp;" months, "&amp;DATEDIF(S715,A715,"MD")&amp;" days")</f>
        <v/>
      </c>
      <c r="W715" s="196">
        <f>_xlfn.LET(_xlpm.d,_xlfn.XLOOKUP(U715,'[1]Birth Dates'!$A:$A,'[1]Birth Dates'!$B:$B,"",0),IF(_xlpm.d=0,"",_xlpm.d))</f>
        <v/>
      </c>
      <c r="X715" s="196">
        <f>IF(OR(W715="",A715="",NOT(ISNUMBER(W715)),W715&gt;A715),"",DATEDIF(W715,A715,"Y")&amp;" years, "&amp;DATEDIF(W715,A715,"YM")&amp;" months, "&amp;DATEDIF(W715,A715,"MD")&amp;" days")</f>
        <v/>
      </c>
      <c r="AR715" s="175">
        <f>IF($B715="","",TEXT($A715,"yyyymmdd")&amp;"_P"&amp;$C715&amp;"_C"&amp;$F715&amp;"_"&amp;TRIM(RIGHT(SUBSTITUTE(TRIM(SUBSTITUTE($M715,CHAR(160)," "))," ",REPT(" ",60)),60))&amp;IF($Q715="","","-"&amp;TRIM(RIGHT(SUBSTITUTE(TRIM(SUBSTITUTE($Q715,CHAR(160)," "))," ",REPT(" ",60)),60)))&amp;IF($U715="","","-"&amp;TRIM(RIGHT(SUBSTITUTE(TRIM(SUBSTITUTE($U715,CHAR(160)," "))," ",REPT(" ",60)),60)))&amp;".jpg")</f>
        <v/>
      </c>
    </row>
    <row r="716" ht="14" customHeight="1">
      <c r="O716" s="196">
        <f>_xlfn.LET(_xlpm.d,_xlfn.XLOOKUP(M716,'[1]Birth Dates'!$A:$A,'[1]Birth Dates'!$B:$B,"",0),IF(_xlpm.d=0,"",_xlpm.d))</f>
        <v/>
      </c>
      <c r="P716" s="196">
        <f>IF(OR(O716="",A716="",NOT(ISNUMBER(O716)),O716&gt;A716),"",DATEDIF(O716,A716,"Y")&amp;" years, "&amp;DATEDIF(O716,A716,"YM")&amp;" months, "&amp;DATEDIF(O716,A716,"MD")&amp;" days")</f>
        <v/>
      </c>
      <c r="S716" s="196">
        <f>_xlfn.LET(_xlpm.d,_xlfn.XLOOKUP(Q716,'[1]Birth Dates'!$A:$A,'[1]Birth Dates'!$B:$B,"",0),IF(_xlpm.d=0,"",_xlpm.d))</f>
        <v/>
      </c>
      <c r="T716" s="196">
        <f>IF(OR(S716="",A716="",NOT(ISNUMBER(S716)),S716&gt;A716),"",DATEDIF(S716,A716,"Y")&amp;" years, "&amp;DATEDIF(S716,A716,"YM")&amp;" months, "&amp;DATEDIF(S716,A716,"MD")&amp;" days")</f>
        <v/>
      </c>
      <c r="W716" s="196">
        <f>_xlfn.LET(_xlpm.d,_xlfn.XLOOKUP(U716,'[1]Birth Dates'!$A:$A,'[1]Birth Dates'!$B:$B,"",0),IF(_xlpm.d=0,"",_xlpm.d))</f>
        <v/>
      </c>
      <c r="X716" s="196">
        <f>IF(OR(W716="",A716="",NOT(ISNUMBER(W716)),W716&gt;A716),"",DATEDIF(W716,A716,"Y")&amp;" years, "&amp;DATEDIF(W716,A716,"YM")&amp;" months, "&amp;DATEDIF(W716,A716,"MD")&amp;" days")</f>
        <v/>
      </c>
      <c r="AR716" s="175">
        <f>IF($B716="","",TEXT($A716,"yyyymmdd")&amp;"_P"&amp;$C716&amp;"_C"&amp;$F716&amp;"_"&amp;TRIM(RIGHT(SUBSTITUTE(TRIM(SUBSTITUTE($M716,CHAR(160)," "))," ",REPT(" ",60)),60))&amp;IF($Q716="","","-"&amp;TRIM(RIGHT(SUBSTITUTE(TRIM(SUBSTITUTE($Q716,CHAR(160)," "))," ",REPT(" ",60)),60)))&amp;IF($U716="","","-"&amp;TRIM(RIGHT(SUBSTITUTE(TRIM(SUBSTITUTE($U716,CHAR(160)," "))," ",REPT(" ",60)),60)))&amp;".jpg")</f>
        <v/>
      </c>
    </row>
    <row r="717" ht="14" customHeight="1">
      <c r="O717" s="196">
        <f>_xlfn.LET(_xlpm.d,_xlfn.XLOOKUP(M717,'[1]Birth Dates'!$A:$A,'[1]Birth Dates'!$B:$B,"",0),IF(_xlpm.d=0,"",_xlpm.d))</f>
        <v/>
      </c>
      <c r="P717" s="196">
        <f>IF(OR(O717="",A717="",NOT(ISNUMBER(O717)),O717&gt;A717),"",DATEDIF(O717,A717,"Y")&amp;" years, "&amp;DATEDIF(O717,A717,"YM")&amp;" months, "&amp;DATEDIF(O717,A717,"MD")&amp;" days")</f>
        <v/>
      </c>
      <c r="S717" s="196">
        <f>_xlfn.LET(_xlpm.d,_xlfn.XLOOKUP(Q717,'[1]Birth Dates'!$A:$A,'[1]Birth Dates'!$B:$B,"",0),IF(_xlpm.d=0,"",_xlpm.d))</f>
        <v/>
      </c>
      <c r="T717" s="196">
        <f>IF(OR(S717="",A717="",NOT(ISNUMBER(S717)),S717&gt;A717),"",DATEDIF(S717,A717,"Y")&amp;" years, "&amp;DATEDIF(S717,A717,"YM")&amp;" months, "&amp;DATEDIF(S717,A717,"MD")&amp;" days")</f>
        <v/>
      </c>
      <c r="W717" s="196">
        <f>_xlfn.LET(_xlpm.d,_xlfn.XLOOKUP(U717,'[1]Birth Dates'!$A:$A,'[1]Birth Dates'!$B:$B,"",0),IF(_xlpm.d=0,"",_xlpm.d))</f>
        <v/>
      </c>
      <c r="X717" s="196">
        <f>IF(OR(W717="",A717="",NOT(ISNUMBER(W717)),W717&gt;A717),"",DATEDIF(W717,A717,"Y")&amp;" years, "&amp;DATEDIF(W717,A717,"YM")&amp;" months, "&amp;DATEDIF(W717,A717,"MD")&amp;" days")</f>
        <v/>
      </c>
      <c r="AR717" s="175">
        <f>IF($B717="","",TEXT($A717,"yyyymmdd")&amp;"_P"&amp;$C717&amp;"_C"&amp;$F717&amp;"_"&amp;TRIM(RIGHT(SUBSTITUTE(TRIM(SUBSTITUTE($M717,CHAR(160)," "))," ",REPT(" ",60)),60))&amp;IF($Q717="","","-"&amp;TRIM(RIGHT(SUBSTITUTE(TRIM(SUBSTITUTE($Q717,CHAR(160)," "))," ",REPT(" ",60)),60)))&amp;IF($U717="","","-"&amp;TRIM(RIGHT(SUBSTITUTE(TRIM(SUBSTITUTE($U717,CHAR(160)," "))," ",REPT(" ",60)),60)))&amp;".jpg")</f>
        <v/>
      </c>
    </row>
    <row r="718" ht="14" customHeight="1">
      <c r="O718" s="196">
        <f>_xlfn.LET(_xlpm.d,_xlfn.XLOOKUP(M718,'[1]Birth Dates'!$A:$A,'[1]Birth Dates'!$B:$B,"",0),IF(_xlpm.d=0,"",_xlpm.d))</f>
        <v/>
      </c>
      <c r="P718" s="196">
        <f>IF(OR(O718="",A718="",NOT(ISNUMBER(O718)),O718&gt;A718),"",DATEDIF(O718,A718,"Y")&amp;" years, "&amp;DATEDIF(O718,A718,"YM")&amp;" months, "&amp;DATEDIF(O718,A718,"MD")&amp;" days")</f>
        <v/>
      </c>
      <c r="S718" s="196">
        <f>_xlfn.LET(_xlpm.d,_xlfn.XLOOKUP(Q718,'[1]Birth Dates'!$A:$A,'[1]Birth Dates'!$B:$B,"",0),IF(_xlpm.d=0,"",_xlpm.d))</f>
        <v/>
      </c>
      <c r="T718" s="196">
        <f>IF(OR(S718="",A718="",NOT(ISNUMBER(S718)),S718&gt;A718),"",DATEDIF(S718,A718,"Y")&amp;" years, "&amp;DATEDIF(S718,A718,"YM")&amp;" months, "&amp;DATEDIF(S718,A718,"MD")&amp;" days")</f>
        <v/>
      </c>
      <c r="W718" s="196">
        <f>_xlfn.LET(_xlpm.d,_xlfn.XLOOKUP(U718,'[1]Birth Dates'!$A:$A,'[1]Birth Dates'!$B:$B,"",0),IF(_xlpm.d=0,"",_xlpm.d))</f>
        <v/>
      </c>
      <c r="X718" s="196">
        <f>IF(OR(W718="",A718="",NOT(ISNUMBER(W718)),W718&gt;A718),"",DATEDIF(W718,A718,"Y")&amp;" years, "&amp;DATEDIF(W718,A718,"YM")&amp;" months, "&amp;DATEDIF(W718,A718,"MD")&amp;" days")</f>
        <v/>
      </c>
      <c r="AR718" s="175">
        <f>IF($B718="","",TEXT($A718,"yyyymmdd")&amp;"_P"&amp;$C718&amp;"_C"&amp;$F718&amp;"_"&amp;TRIM(RIGHT(SUBSTITUTE(TRIM(SUBSTITUTE($M718,CHAR(160)," "))," ",REPT(" ",60)),60))&amp;IF($Q718="","","-"&amp;TRIM(RIGHT(SUBSTITUTE(TRIM(SUBSTITUTE($Q718,CHAR(160)," "))," ",REPT(" ",60)),60)))&amp;IF($U718="","","-"&amp;TRIM(RIGHT(SUBSTITUTE(TRIM(SUBSTITUTE($U718,CHAR(160)," "))," ",REPT(" ",60)),60)))&amp;".jpg")</f>
        <v/>
      </c>
    </row>
    <row r="719" ht="14" customHeight="1">
      <c r="O719" s="196">
        <f>_xlfn.LET(_xlpm.d,_xlfn.XLOOKUP(M719,'[1]Birth Dates'!$A:$A,'[1]Birth Dates'!$B:$B,"",0),IF(_xlpm.d=0,"",_xlpm.d))</f>
        <v/>
      </c>
      <c r="P719" s="196">
        <f>IF(OR(O719="",A719="",NOT(ISNUMBER(O719)),O719&gt;A719),"",DATEDIF(O719,A719,"Y")&amp;" years, "&amp;DATEDIF(O719,A719,"YM")&amp;" months, "&amp;DATEDIF(O719,A719,"MD")&amp;" days")</f>
        <v/>
      </c>
      <c r="S719" s="196">
        <f>_xlfn.LET(_xlpm.d,_xlfn.XLOOKUP(Q719,'[1]Birth Dates'!$A:$A,'[1]Birth Dates'!$B:$B,"",0),IF(_xlpm.d=0,"",_xlpm.d))</f>
        <v/>
      </c>
      <c r="T719" s="196">
        <f>IF(OR(S719="",A719="",NOT(ISNUMBER(S719)),S719&gt;A719),"",DATEDIF(S719,A719,"Y")&amp;" years, "&amp;DATEDIF(S719,A719,"YM")&amp;" months, "&amp;DATEDIF(S719,A719,"MD")&amp;" days")</f>
        <v/>
      </c>
      <c r="W719" s="196">
        <f>_xlfn.LET(_xlpm.d,_xlfn.XLOOKUP(U719,'[1]Birth Dates'!$A:$A,'[1]Birth Dates'!$B:$B,"",0),IF(_xlpm.d=0,"",_xlpm.d))</f>
        <v/>
      </c>
      <c r="X719" s="196">
        <f>IF(OR(W719="",A719="",NOT(ISNUMBER(W719)),W719&gt;A719),"",DATEDIF(W719,A719,"Y")&amp;" years, "&amp;DATEDIF(W719,A719,"YM")&amp;" months, "&amp;DATEDIF(W719,A719,"MD")&amp;" days")</f>
        <v/>
      </c>
      <c r="AR719" s="175">
        <f>IF($B719="","",TEXT($A719,"yyyymmdd")&amp;"_P"&amp;$C719&amp;"_C"&amp;$F719&amp;"_"&amp;TRIM(RIGHT(SUBSTITUTE(TRIM(SUBSTITUTE($M719,CHAR(160)," "))," ",REPT(" ",60)),60))&amp;IF($Q719="","","-"&amp;TRIM(RIGHT(SUBSTITUTE(TRIM(SUBSTITUTE($Q719,CHAR(160)," "))," ",REPT(" ",60)),60)))&amp;IF($U719="","","-"&amp;TRIM(RIGHT(SUBSTITUTE(TRIM(SUBSTITUTE($U719,CHAR(160)," "))," ",REPT(" ",60)),60)))&amp;".jpg")</f>
        <v/>
      </c>
    </row>
    <row r="720" ht="14" customHeight="1">
      <c r="O720" s="196">
        <f>_xlfn.LET(_xlpm.d,_xlfn.XLOOKUP(M720,'[1]Birth Dates'!$A:$A,'[1]Birth Dates'!$B:$B,"",0),IF(_xlpm.d=0,"",_xlpm.d))</f>
        <v/>
      </c>
      <c r="P720" s="196">
        <f>IF(OR(O720="",A720="",NOT(ISNUMBER(O720)),O720&gt;A720),"",DATEDIF(O720,A720,"Y")&amp;" years, "&amp;DATEDIF(O720,A720,"YM")&amp;" months, "&amp;DATEDIF(O720,A720,"MD")&amp;" days")</f>
        <v/>
      </c>
      <c r="S720" s="196">
        <f>_xlfn.LET(_xlpm.d,_xlfn.XLOOKUP(Q720,'[1]Birth Dates'!$A:$A,'[1]Birth Dates'!$B:$B,"",0),IF(_xlpm.d=0,"",_xlpm.d))</f>
        <v/>
      </c>
      <c r="T720" s="196">
        <f>IF(OR(S720="",A720="",NOT(ISNUMBER(S720)),S720&gt;A720),"",DATEDIF(S720,A720,"Y")&amp;" years, "&amp;DATEDIF(S720,A720,"YM")&amp;" months, "&amp;DATEDIF(S720,A720,"MD")&amp;" days")</f>
        <v/>
      </c>
      <c r="W720" s="196">
        <f>_xlfn.LET(_xlpm.d,_xlfn.XLOOKUP(U720,'[1]Birth Dates'!$A:$A,'[1]Birth Dates'!$B:$B,"",0),IF(_xlpm.d=0,"",_xlpm.d))</f>
        <v/>
      </c>
      <c r="X720" s="196">
        <f>IF(OR(W720="",A720="",NOT(ISNUMBER(W720)),W720&gt;A720),"",DATEDIF(W720,A720,"Y")&amp;" years, "&amp;DATEDIF(W720,A720,"YM")&amp;" months, "&amp;DATEDIF(W720,A720,"MD")&amp;" days")</f>
        <v/>
      </c>
      <c r="AR720" s="175">
        <f>IF($B720="","",TEXT($A720,"yyyymmdd")&amp;"_P"&amp;$C720&amp;"_C"&amp;$F720&amp;"_"&amp;TRIM(RIGHT(SUBSTITUTE(TRIM(SUBSTITUTE($M720,CHAR(160)," "))," ",REPT(" ",60)),60))&amp;IF($Q720="","","-"&amp;TRIM(RIGHT(SUBSTITUTE(TRIM(SUBSTITUTE($Q720,CHAR(160)," "))," ",REPT(" ",60)),60)))&amp;IF($U720="","","-"&amp;TRIM(RIGHT(SUBSTITUTE(TRIM(SUBSTITUTE($U720,CHAR(160)," "))," ",REPT(" ",60)),60)))&amp;".jpg")</f>
        <v/>
      </c>
    </row>
    <row r="721" ht="14" customHeight="1">
      <c r="O721" s="196">
        <f>_xlfn.LET(_xlpm.d,_xlfn.XLOOKUP(M721,'[1]Birth Dates'!$A:$A,'[1]Birth Dates'!$B:$B,"",0),IF(_xlpm.d=0,"",_xlpm.d))</f>
        <v/>
      </c>
      <c r="P721" s="196">
        <f>IF(OR(O721="",A721="",NOT(ISNUMBER(O721)),O721&gt;A721),"",DATEDIF(O721,A721,"Y")&amp;" years, "&amp;DATEDIF(O721,A721,"YM")&amp;" months, "&amp;DATEDIF(O721,A721,"MD")&amp;" days")</f>
        <v/>
      </c>
      <c r="S721" s="196">
        <f>_xlfn.LET(_xlpm.d,_xlfn.XLOOKUP(Q721,'[1]Birth Dates'!$A:$A,'[1]Birth Dates'!$B:$B,"",0),IF(_xlpm.d=0,"",_xlpm.d))</f>
        <v/>
      </c>
      <c r="T721" s="196">
        <f>IF(OR(S721="",A721="",NOT(ISNUMBER(S721)),S721&gt;A721),"",DATEDIF(S721,A721,"Y")&amp;" years, "&amp;DATEDIF(S721,A721,"YM")&amp;" months, "&amp;DATEDIF(S721,A721,"MD")&amp;" days")</f>
        <v/>
      </c>
      <c r="W721" s="196">
        <f>_xlfn.LET(_xlpm.d,_xlfn.XLOOKUP(U721,'[1]Birth Dates'!$A:$A,'[1]Birth Dates'!$B:$B,"",0),IF(_xlpm.d=0,"",_xlpm.d))</f>
        <v/>
      </c>
      <c r="X721" s="196">
        <f>IF(OR(W721="",A721="",NOT(ISNUMBER(W721)),W721&gt;A721),"",DATEDIF(W721,A721,"Y")&amp;" years, "&amp;DATEDIF(W721,A721,"YM")&amp;" months, "&amp;DATEDIF(W721,A721,"MD")&amp;" days")</f>
        <v/>
      </c>
      <c r="AR721" s="175">
        <f>IF($B721="","",TEXT($A721,"yyyymmdd")&amp;"_P"&amp;$C721&amp;"_C"&amp;$F721&amp;"_"&amp;TRIM(RIGHT(SUBSTITUTE(TRIM(SUBSTITUTE($M721,CHAR(160)," "))," ",REPT(" ",60)),60))&amp;IF($Q721="","","-"&amp;TRIM(RIGHT(SUBSTITUTE(TRIM(SUBSTITUTE($Q721,CHAR(160)," "))," ",REPT(" ",60)),60)))&amp;IF($U721="","","-"&amp;TRIM(RIGHT(SUBSTITUTE(TRIM(SUBSTITUTE($U721,CHAR(160)," "))," ",REPT(" ",60)),60)))&amp;".jpg")</f>
        <v/>
      </c>
    </row>
    <row r="722" ht="14" customHeight="1">
      <c r="O722" s="196">
        <f>_xlfn.LET(_xlpm.d,_xlfn.XLOOKUP(M722,'[1]Birth Dates'!$A:$A,'[1]Birth Dates'!$B:$B,"",0),IF(_xlpm.d=0,"",_xlpm.d))</f>
        <v/>
      </c>
      <c r="P722" s="196">
        <f>IF(OR(O722="",A722="",NOT(ISNUMBER(O722)),O722&gt;A722),"",DATEDIF(O722,A722,"Y")&amp;" years, "&amp;DATEDIF(O722,A722,"YM")&amp;" months, "&amp;DATEDIF(O722,A722,"MD")&amp;" days")</f>
        <v/>
      </c>
      <c r="S722" s="196">
        <f>_xlfn.LET(_xlpm.d,_xlfn.XLOOKUP(Q722,'[1]Birth Dates'!$A:$A,'[1]Birth Dates'!$B:$B,"",0),IF(_xlpm.d=0,"",_xlpm.d))</f>
        <v/>
      </c>
      <c r="T722" s="196">
        <f>IF(OR(S722="",A722="",NOT(ISNUMBER(S722)),S722&gt;A722),"",DATEDIF(S722,A722,"Y")&amp;" years, "&amp;DATEDIF(S722,A722,"YM")&amp;" months, "&amp;DATEDIF(S722,A722,"MD")&amp;" days")</f>
        <v/>
      </c>
      <c r="W722" s="196">
        <f>_xlfn.LET(_xlpm.d,_xlfn.XLOOKUP(U722,'[1]Birth Dates'!$A:$A,'[1]Birth Dates'!$B:$B,"",0),IF(_xlpm.d=0,"",_xlpm.d))</f>
        <v/>
      </c>
      <c r="X722" s="196">
        <f>IF(OR(W722="",A722="",NOT(ISNUMBER(W722)),W722&gt;A722),"",DATEDIF(W722,A722,"Y")&amp;" years, "&amp;DATEDIF(W722,A722,"YM")&amp;" months, "&amp;DATEDIF(W722,A722,"MD")&amp;" days")</f>
        <v/>
      </c>
      <c r="AR722" s="175">
        <f>IF($B722="","",TEXT($A722,"yyyymmdd")&amp;"_P"&amp;$C722&amp;"_C"&amp;$F722&amp;"_"&amp;TRIM(RIGHT(SUBSTITUTE(TRIM(SUBSTITUTE($M722,CHAR(160)," "))," ",REPT(" ",60)),60))&amp;IF($Q722="","","-"&amp;TRIM(RIGHT(SUBSTITUTE(TRIM(SUBSTITUTE($Q722,CHAR(160)," "))," ",REPT(" ",60)),60)))&amp;IF($U722="","","-"&amp;TRIM(RIGHT(SUBSTITUTE(TRIM(SUBSTITUTE($U722,CHAR(160)," "))," ",REPT(" ",60)),60)))&amp;".jpg")</f>
        <v/>
      </c>
    </row>
    <row r="723" ht="14" customHeight="1">
      <c r="O723" s="196">
        <f>_xlfn.LET(_xlpm.d,_xlfn.XLOOKUP(M723,'[1]Birth Dates'!$A:$A,'[1]Birth Dates'!$B:$B,"",0),IF(_xlpm.d=0,"",_xlpm.d))</f>
        <v/>
      </c>
      <c r="P723" s="196">
        <f>IF(OR(O723="",A723="",NOT(ISNUMBER(O723)),O723&gt;A723),"",DATEDIF(O723,A723,"Y")&amp;" years, "&amp;DATEDIF(O723,A723,"YM")&amp;" months, "&amp;DATEDIF(O723,A723,"MD")&amp;" days")</f>
        <v/>
      </c>
      <c r="S723" s="196">
        <f>_xlfn.LET(_xlpm.d,_xlfn.XLOOKUP(Q723,'[1]Birth Dates'!$A:$A,'[1]Birth Dates'!$B:$B,"",0),IF(_xlpm.d=0,"",_xlpm.d))</f>
        <v/>
      </c>
      <c r="T723" s="196">
        <f>IF(OR(S723="",A723="",NOT(ISNUMBER(S723)),S723&gt;A723),"",DATEDIF(S723,A723,"Y")&amp;" years, "&amp;DATEDIF(S723,A723,"YM")&amp;" months, "&amp;DATEDIF(S723,A723,"MD")&amp;" days")</f>
        <v/>
      </c>
      <c r="W723" s="196">
        <f>_xlfn.LET(_xlpm.d,_xlfn.XLOOKUP(U723,'[1]Birth Dates'!$A:$A,'[1]Birth Dates'!$B:$B,"",0),IF(_xlpm.d=0,"",_xlpm.d))</f>
        <v/>
      </c>
      <c r="X723" s="196">
        <f>IF(OR(W723="",A723="",NOT(ISNUMBER(W723)),W723&gt;A723),"",DATEDIF(W723,A723,"Y")&amp;" years, "&amp;DATEDIF(W723,A723,"YM")&amp;" months, "&amp;DATEDIF(W723,A723,"MD")&amp;" days")</f>
        <v/>
      </c>
      <c r="AR723" s="175">
        <f>IF($B723="","",TEXT($A723,"yyyymmdd")&amp;"_P"&amp;$C723&amp;"_C"&amp;$F723&amp;"_"&amp;TRIM(RIGHT(SUBSTITUTE(TRIM(SUBSTITUTE($M723,CHAR(160)," "))," ",REPT(" ",60)),60))&amp;IF($Q723="","","-"&amp;TRIM(RIGHT(SUBSTITUTE(TRIM(SUBSTITUTE($Q723,CHAR(160)," "))," ",REPT(" ",60)),60)))&amp;IF($U723="","","-"&amp;TRIM(RIGHT(SUBSTITUTE(TRIM(SUBSTITUTE($U723,CHAR(160)," "))," ",REPT(" ",60)),60)))&amp;".jpg")</f>
        <v/>
      </c>
    </row>
    <row r="724" ht="14" customHeight="1">
      <c r="O724" s="196">
        <f>_xlfn.LET(_xlpm.d,_xlfn.XLOOKUP(M724,'[1]Birth Dates'!$A:$A,'[1]Birth Dates'!$B:$B,"",0),IF(_xlpm.d=0,"",_xlpm.d))</f>
        <v/>
      </c>
      <c r="P724" s="196">
        <f>IF(OR(O724="",A724="",NOT(ISNUMBER(O724)),O724&gt;A724),"",DATEDIF(O724,A724,"Y")&amp;" years, "&amp;DATEDIF(O724,A724,"YM")&amp;" months, "&amp;DATEDIF(O724,A724,"MD")&amp;" days")</f>
        <v/>
      </c>
      <c r="S724" s="196">
        <f>_xlfn.LET(_xlpm.d,_xlfn.XLOOKUP(Q724,'[1]Birth Dates'!$A:$A,'[1]Birth Dates'!$B:$B,"",0),IF(_xlpm.d=0,"",_xlpm.d))</f>
        <v/>
      </c>
      <c r="T724" s="196">
        <f>IF(OR(S724="",A724="",NOT(ISNUMBER(S724)),S724&gt;A724),"",DATEDIF(S724,A724,"Y")&amp;" years, "&amp;DATEDIF(S724,A724,"YM")&amp;" months, "&amp;DATEDIF(S724,A724,"MD")&amp;" days")</f>
        <v/>
      </c>
      <c r="W724" s="196">
        <f>_xlfn.LET(_xlpm.d,_xlfn.XLOOKUP(U724,'[1]Birth Dates'!$A:$A,'[1]Birth Dates'!$B:$B,"",0),IF(_xlpm.d=0,"",_xlpm.d))</f>
        <v/>
      </c>
      <c r="X724" s="196">
        <f>IF(OR(W724="",A724="",NOT(ISNUMBER(W724)),W724&gt;A724),"",DATEDIF(W724,A724,"Y")&amp;" years, "&amp;DATEDIF(W724,A724,"YM")&amp;" months, "&amp;DATEDIF(W724,A724,"MD")&amp;" days")</f>
        <v/>
      </c>
      <c r="AR724" s="175">
        <f>IF($B724="","",TEXT($A724,"yyyymmdd")&amp;"_P"&amp;$C724&amp;"_C"&amp;$F724&amp;"_"&amp;TRIM(RIGHT(SUBSTITUTE(TRIM(SUBSTITUTE($M724,CHAR(160)," "))," ",REPT(" ",60)),60))&amp;IF($Q724="","","-"&amp;TRIM(RIGHT(SUBSTITUTE(TRIM(SUBSTITUTE($Q724,CHAR(160)," "))," ",REPT(" ",60)),60)))&amp;IF($U724="","","-"&amp;TRIM(RIGHT(SUBSTITUTE(TRIM(SUBSTITUTE($U724,CHAR(160)," "))," ",REPT(" ",60)),60)))&amp;".jpg")</f>
        <v/>
      </c>
    </row>
    <row r="725" ht="14" customHeight="1">
      <c r="O725" s="196">
        <f>_xlfn.LET(_xlpm.d,_xlfn.XLOOKUP(M725,'[1]Birth Dates'!$A:$A,'[1]Birth Dates'!$B:$B,"",0),IF(_xlpm.d=0,"",_xlpm.d))</f>
        <v/>
      </c>
      <c r="P725" s="196">
        <f>IF(OR(O725="",A725="",NOT(ISNUMBER(O725)),O725&gt;A725),"",DATEDIF(O725,A725,"Y")&amp;" years, "&amp;DATEDIF(O725,A725,"YM")&amp;" months, "&amp;DATEDIF(O725,A725,"MD")&amp;" days")</f>
        <v/>
      </c>
      <c r="S725" s="196">
        <f>_xlfn.LET(_xlpm.d,_xlfn.XLOOKUP(Q725,'[1]Birth Dates'!$A:$A,'[1]Birth Dates'!$B:$B,"",0),IF(_xlpm.d=0,"",_xlpm.d))</f>
        <v/>
      </c>
      <c r="T725" s="196">
        <f>IF(OR(S725="",A725="",NOT(ISNUMBER(S725)),S725&gt;A725),"",DATEDIF(S725,A725,"Y")&amp;" years, "&amp;DATEDIF(S725,A725,"YM")&amp;" months, "&amp;DATEDIF(S725,A725,"MD")&amp;" days")</f>
        <v/>
      </c>
      <c r="W725" s="196">
        <f>_xlfn.LET(_xlpm.d,_xlfn.XLOOKUP(U725,'[1]Birth Dates'!$A:$A,'[1]Birth Dates'!$B:$B,"",0),IF(_xlpm.d=0,"",_xlpm.d))</f>
        <v/>
      </c>
      <c r="X725" s="196">
        <f>IF(OR(W725="",A725="",NOT(ISNUMBER(W725)),W725&gt;A725),"",DATEDIF(W725,A725,"Y")&amp;" years, "&amp;DATEDIF(W725,A725,"YM")&amp;" months, "&amp;DATEDIF(W725,A725,"MD")&amp;" days")</f>
        <v/>
      </c>
      <c r="AR725" s="175">
        <f>IF($B725="","",TEXT($A725,"yyyymmdd")&amp;"_P"&amp;$C725&amp;"_C"&amp;$F725&amp;"_"&amp;TRIM(RIGHT(SUBSTITUTE(TRIM(SUBSTITUTE($M725,CHAR(160)," "))," ",REPT(" ",60)),60))&amp;IF($Q725="","","-"&amp;TRIM(RIGHT(SUBSTITUTE(TRIM(SUBSTITUTE($Q725,CHAR(160)," "))," ",REPT(" ",60)),60)))&amp;IF($U725="","","-"&amp;TRIM(RIGHT(SUBSTITUTE(TRIM(SUBSTITUTE($U725,CHAR(160)," "))," ",REPT(" ",60)),60)))&amp;".jpg")</f>
        <v/>
      </c>
    </row>
    <row r="726" ht="14" customHeight="1">
      <c r="O726" s="196">
        <f>_xlfn.LET(_xlpm.d,_xlfn.XLOOKUP(M726,'[1]Birth Dates'!$A:$A,'[1]Birth Dates'!$B:$B,"",0),IF(_xlpm.d=0,"",_xlpm.d))</f>
        <v/>
      </c>
      <c r="P726" s="196">
        <f>IF(OR(O726="",A726="",NOT(ISNUMBER(O726)),O726&gt;A726),"",DATEDIF(O726,A726,"Y")&amp;" years, "&amp;DATEDIF(O726,A726,"YM")&amp;" months, "&amp;DATEDIF(O726,A726,"MD")&amp;" days")</f>
        <v/>
      </c>
      <c r="S726" s="196">
        <f>_xlfn.LET(_xlpm.d,_xlfn.XLOOKUP(Q726,'[1]Birth Dates'!$A:$A,'[1]Birth Dates'!$B:$B,"",0),IF(_xlpm.d=0,"",_xlpm.d))</f>
        <v/>
      </c>
      <c r="T726" s="196">
        <f>IF(OR(S726="",A726="",NOT(ISNUMBER(S726)),S726&gt;A726),"",DATEDIF(S726,A726,"Y")&amp;" years, "&amp;DATEDIF(S726,A726,"YM")&amp;" months, "&amp;DATEDIF(S726,A726,"MD")&amp;" days")</f>
        <v/>
      </c>
      <c r="W726" s="196">
        <f>_xlfn.LET(_xlpm.d,_xlfn.XLOOKUP(U726,'[1]Birth Dates'!$A:$A,'[1]Birth Dates'!$B:$B,"",0),IF(_xlpm.d=0,"",_xlpm.d))</f>
        <v/>
      </c>
      <c r="X726" s="196">
        <f>IF(OR(W726="",A726="",NOT(ISNUMBER(W726)),W726&gt;A726),"",DATEDIF(W726,A726,"Y")&amp;" years, "&amp;DATEDIF(W726,A726,"YM")&amp;" months, "&amp;DATEDIF(W726,A726,"MD")&amp;" days")</f>
        <v/>
      </c>
      <c r="AR726" s="175">
        <f>IF($B726="","",TEXT($A726,"yyyymmdd")&amp;"_P"&amp;$C726&amp;"_C"&amp;$F726&amp;"_"&amp;TRIM(RIGHT(SUBSTITUTE(TRIM(SUBSTITUTE($M726,CHAR(160)," "))," ",REPT(" ",60)),60))&amp;IF($Q726="","","-"&amp;TRIM(RIGHT(SUBSTITUTE(TRIM(SUBSTITUTE($Q726,CHAR(160)," "))," ",REPT(" ",60)),60)))&amp;IF($U726="","","-"&amp;TRIM(RIGHT(SUBSTITUTE(TRIM(SUBSTITUTE($U726,CHAR(160)," "))," ",REPT(" ",60)),60)))&amp;".jpg")</f>
        <v/>
      </c>
    </row>
    <row r="727" ht="14" customHeight="1">
      <c r="O727" s="196">
        <f>_xlfn.LET(_xlpm.d,_xlfn.XLOOKUP(M727,'[1]Birth Dates'!$A:$A,'[1]Birth Dates'!$B:$B,"",0),IF(_xlpm.d=0,"",_xlpm.d))</f>
        <v/>
      </c>
      <c r="P727" s="196">
        <f>IF(OR(O727="",A727="",NOT(ISNUMBER(O727)),O727&gt;A727),"",DATEDIF(O727,A727,"Y")&amp;" years, "&amp;DATEDIF(O727,A727,"YM")&amp;" months, "&amp;DATEDIF(O727,A727,"MD")&amp;" days")</f>
        <v/>
      </c>
      <c r="S727" s="196">
        <f>_xlfn.LET(_xlpm.d,_xlfn.XLOOKUP(Q727,'[1]Birth Dates'!$A:$A,'[1]Birth Dates'!$B:$B,"",0),IF(_xlpm.d=0,"",_xlpm.d))</f>
        <v/>
      </c>
      <c r="T727" s="196">
        <f>IF(OR(S727="",A727="",NOT(ISNUMBER(S727)),S727&gt;A727),"",DATEDIF(S727,A727,"Y")&amp;" years, "&amp;DATEDIF(S727,A727,"YM")&amp;" months, "&amp;DATEDIF(S727,A727,"MD")&amp;" days")</f>
        <v/>
      </c>
      <c r="W727" s="196">
        <f>_xlfn.LET(_xlpm.d,_xlfn.XLOOKUP(U727,'[1]Birth Dates'!$A:$A,'[1]Birth Dates'!$B:$B,"",0),IF(_xlpm.d=0,"",_xlpm.d))</f>
        <v/>
      </c>
      <c r="X727" s="196">
        <f>IF(OR(W727="",A727="",NOT(ISNUMBER(W727)),W727&gt;A727),"",DATEDIF(W727,A727,"Y")&amp;" years, "&amp;DATEDIF(W727,A727,"YM")&amp;" months, "&amp;DATEDIF(W727,A727,"MD")&amp;" days")</f>
        <v/>
      </c>
      <c r="AR727" s="175">
        <f>IF($B727="","",TEXT($A727,"yyyymmdd")&amp;"_P"&amp;$C727&amp;"_C"&amp;$F727&amp;"_"&amp;TRIM(RIGHT(SUBSTITUTE(TRIM(SUBSTITUTE($M727,CHAR(160)," "))," ",REPT(" ",60)),60))&amp;IF($Q727="","","-"&amp;TRIM(RIGHT(SUBSTITUTE(TRIM(SUBSTITUTE($Q727,CHAR(160)," "))," ",REPT(" ",60)),60)))&amp;IF($U727="","","-"&amp;TRIM(RIGHT(SUBSTITUTE(TRIM(SUBSTITUTE($U727,CHAR(160)," "))," ",REPT(" ",60)),60)))&amp;".jpg")</f>
        <v/>
      </c>
    </row>
    <row r="728" ht="14" customHeight="1">
      <c r="O728" s="196">
        <f>_xlfn.LET(_xlpm.d,_xlfn.XLOOKUP(M728,'[1]Birth Dates'!$A:$A,'[1]Birth Dates'!$B:$B,"",0),IF(_xlpm.d=0,"",_xlpm.d))</f>
        <v/>
      </c>
      <c r="P728" s="196">
        <f>IF(OR(O728="",A728="",NOT(ISNUMBER(O728)),O728&gt;A728),"",DATEDIF(O728,A728,"Y")&amp;" years, "&amp;DATEDIF(O728,A728,"YM")&amp;" months, "&amp;DATEDIF(O728,A728,"MD")&amp;" days")</f>
        <v/>
      </c>
      <c r="S728" s="196">
        <f>_xlfn.LET(_xlpm.d,_xlfn.XLOOKUP(Q728,'[1]Birth Dates'!$A:$A,'[1]Birth Dates'!$B:$B,"",0),IF(_xlpm.d=0,"",_xlpm.d))</f>
        <v/>
      </c>
      <c r="T728" s="196">
        <f>IF(OR(S728="",A728="",NOT(ISNUMBER(S728)),S728&gt;A728),"",DATEDIF(S728,A728,"Y")&amp;" years, "&amp;DATEDIF(S728,A728,"YM")&amp;" months, "&amp;DATEDIF(S728,A728,"MD")&amp;" days")</f>
        <v/>
      </c>
      <c r="W728" s="196">
        <f>_xlfn.LET(_xlpm.d,_xlfn.XLOOKUP(U728,'[1]Birth Dates'!$A:$A,'[1]Birth Dates'!$B:$B,"",0),IF(_xlpm.d=0,"",_xlpm.d))</f>
        <v/>
      </c>
      <c r="X728" s="196">
        <f>IF(OR(W728="",A728="",NOT(ISNUMBER(W728)),W728&gt;A728),"",DATEDIF(W728,A728,"Y")&amp;" years, "&amp;DATEDIF(W728,A728,"YM")&amp;" months, "&amp;DATEDIF(W728,A728,"MD")&amp;" days")</f>
        <v/>
      </c>
      <c r="AR728" s="175">
        <f>IF($B728="","",TEXT($A728,"yyyymmdd")&amp;"_P"&amp;$C728&amp;"_C"&amp;$F728&amp;"_"&amp;TRIM(RIGHT(SUBSTITUTE(TRIM(SUBSTITUTE($M728,CHAR(160)," "))," ",REPT(" ",60)),60))&amp;IF($Q728="","","-"&amp;TRIM(RIGHT(SUBSTITUTE(TRIM(SUBSTITUTE($Q728,CHAR(160)," "))," ",REPT(" ",60)),60)))&amp;IF($U728="","","-"&amp;TRIM(RIGHT(SUBSTITUTE(TRIM(SUBSTITUTE($U728,CHAR(160)," "))," ",REPT(" ",60)),60)))&amp;".jpg")</f>
        <v/>
      </c>
    </row>
    <row r="729" ht="14" customHeight="1">
      <c r="O729" s="196">
        <f>_xlfn.LET(_xlpm.d,_xlfn.XLOOKUP(M729,'[1]Birth Dates'!$A:$A,'[1]Birth Dates'!$B:$B,"",0),IF(_xlpm.d=0,"",_xlpm.d))</f>
        <v/>
      </c>
      <c r="P729" s="196">
        <f>IF(OR(O729="",A729="",NOT(ISNUMBER(O729)),O729&gt;A729),"",DATEDIF(O729,A729,"Y")&amp;" years, "&amp;DATEDIF(O729,A729,"YM")&amp;" months, "&amp;DATEDIF(O729,A729,"MD")&amp;" days")</f>
        <v/>
      </c>
      <c r="S729" s="196">
        <f>_xlfn.LET(_xlpm.d,_xlfn.XLOOKUP(Q729,'[1]Birth Dates'!$A:$A,'[1]Birth Dates'!$B:$B,"",0),IF(_xlpm.d=0,"",_xlpm.d))</f>
        <v/>
      </c>
      <c r="T729" s="196">
        <f>IF(OR(S729="",A729="",NOT(ISNUMBER(S729)),S729&gt;A729),"",DATEDIF(S729,A729,"Y")&amp;" years, "&amp;DATEDIF(S729,A729,"YM")&amp;" months, "&amp;DATEDIF(S729,A729,"MD")&amp;" days")</f>
        <v/>
      </c>
      <c r="W729" s="196">
        <f>_xlfn.LET(_xlpm.d,_xlfn.XLOOKUP(U729,'[1]Birth Dates'!$A:$A,'[1]Birth Dates'!$B:$B,"",0),IF(_xlpm.d=0,"",_xlpm.d))</f>
        <v/>
      </c>
      <c r="X729" s="196">
        <f>IF(OR(W729="",A729="",NOT(ISNUMBER(W729)),W729&gt;A729),"",DATEDIF(W729,A729,"Y")&amp;" years, "&amp;DATEDIF(W729,A729,"YM")&amp;" months, "&amp;DATEDIF(W729,A729,"MD")&amp;" days")</f>
        <v/>
      </c>
      <c r="AR729" s="175">
        <f>IF($B729="","",TEXT($A729,"yyyymmdd")&amp;"_P"&amp;$C729&amp;"_C"&amp;$F729&amp;"_"&amp;TRIM(RIGHT(SUBSTITUTE(TRIM(SUBSTITUTE($M729,CHAR(160)," "))," ",REPT(" ",60)),60))&amp;IF($Q729="","","-"&amp;TRIM(RIGHT(SUBSTITUTE(TRIM(SUBSTITUTE($Q729,CHAR(160)," "))," ",REPT(" ",60)),60)))&amp;IF($U729="","","-"&amp;TRIM(RIGHT(SUBSTITUTE(TRIM(SUBSTITUTE($U729,CHAR(160)," "))," ",REPT(" ",60)),60)))&amp;".jpg")</f>
        <v/>
      </c>
    </row>
    <row r="730" ht="14" customHeight="1">
      <c r="O730" s="196">
        <f>_xlfn.LET(_xlpm.d,_xlfn.XLOOKUP(M730,'[1]Birth Dates'!$A:$A,'[1]Birth Dates'!$B:$B,"",0),IF(_xlpm.d=0,"",_xlpm.d))</f>
        <v/>
      </c>
      <c r="P730" s="196">
        <f>IF(OR(O730="",A730="",NOT(ISNUMBER(O730)),O730&gt;A730),"",DATEDIF(O730,A730,"Y")&amp;" years, "&amp;DATEDIF(O730,A730,"YM")&amp;" months, "&amp;DATEDIF(O730,A730,"MD")&amp;" days")</f>
        <v/>
      </c>
      <c r="S730" s="196">
        <f>_xlfn.LET(_xlpm.d,_xlfn.XLOOKUP(Q730,'[1]Birth Dates'!$A:$A,'[1]Birth Dates'!$B:$B,"",0),IF(_xlpm.d=0,"",_xlpm.d))</f>
        <v/>
      </c>
      <c r="T730" s="196">
        <f>IF(OR(S730="",A730="",NOT(ISNUMBER(S730)),S730&gt;A730),"",DATEDIF(S730,A730,"Y")&amp;" years, "&amp;DATEDIF(S730,A730,"YM")&amp;" months, "&amp;DATEDIF(S730,A730,"MD")&amp;" days")</f>
        <v/>
      </c>
      <c r="W730" s="196">
        <f>_xlfn.LET(_xlpm.d,_xlfn.XLOOKUP(U730,'[1]Birth Dates'!$A:$A,'[1]Birth Dates'!$B:$B,"",0),IF(_xlpm.d=0,"",_xlpm.d))</f>
        <v/>
      </c>
      <c r="X730" s="196">
        <f>IF(OR(W730="",A730="",NOT(ISNUMBER(W730)),W730&gt;A730),"",DATEDIF(W730,A730,"Y")&amp;" years, "&amp;DATEDIF(W730,A730,"YM")&amp;" months, "&amp;DATEDIF(W730,A730,"MD")&amp;" days")</f>
        <v/>
      </c>
      <c r="AR730" s="175">
        <f>IF($B730="","",TEXT($A730,"yyyymmdd")&amp;"_P"&amp;$C730&amp;"_C"&amp;$F730&amp;"_"&amp;TRIM(RIGHT(SUBSTITUTE(TRIM(SUBSTITUTE($M730,CHAR(160)," "))," ",REPT(" ",60)),60))&amp;IF($Q730="","","-"&amp;TRIM(RIGHT(SUBSTITUTE(TRIM(SUBSTITUTE($Q730,CHAR(160)," "))," ",REPT(" ",60)),60)))&amp;IF($U730="","","-"&amp;TRIM(RIGHT(SUBSTITUTE(TRIM(SUBSTITUTE($U730,CHAR(160)," "))," ",REPT(" ",60)),60)))&amp;".jpg")</f>
        <v/>
      </c>
    </row>
    <row r="731" ht="14" customHeight="1">
      <c r="O731" s="196">
        <f>_xlfn.LET(_xlpm.d,_xlfn.XLOOKUP(M731,'[1]Birth Dates'!$A:$A,'[1]Birth Dates'!$B:$B,"",0),IF(_xlpm.d=0,"",_xlpm.d))</f>
        <v/>
      </c>
      <c r="P731" s="196">
        <f>IF(OR(O731="",A731="",NOT(ISNUMBER(O731)),O731&gt;A731),"",DATEDIF(O731,A731,"Y")&amp;" years, "&amp;DATEDIF(O731,A731,"YM")&amp;" months, "&amp;DATEDIF(O731,A731,"MD")&amp;" days")</f>
        <v/>
      </c>
      <c r="S731" s="196">
        <f>_xlfn.LET(_xlpm.d,_xlfn.XLOOKUP(Q731,'[1]Birth Dates'!$A:$A,'[1]Birth Dates'!$B:$B,"",0),IF(_xlpm.d=0,"",_xlpm.d))</f>
        <v/>
      </c>
      <c r="T731" s="196">
        <f>IF(OR(S731="",A731="",NOT(ISNUMBER(S731)),S731&gt;A731),"",DATEDIF(S731,A731,"Y")&amp;" years, "&amp;DATEDIF(S731,A731,"YM")&amp;" months, "&amp;DATEDIF(S731,A731,"MD")&amp;" days")</f>
        <v/>
      </c>
      <c r="W731" s="196">
        <f>_xlfn.LET(_xlpm.d,_xlfn.XLOOKUP(U731,'[1]Birth Dates'!$A:$A,'[1]Birth Dates'!$B:$B,"",0),IF(_xlpm.d=0,"",_xlpm.d))</f>
        <v/>
      </c>
      <c r="X731" s="196">
        <f>IF(OR(W731="",A731="",NOT(ISNUMBER(W731)),W731&gt;A731),"",DATEDIF(W731,A731,"Y")&amp;" years, "&amp;DATEDIF(W731,A731,"YM")&amp;" months, "&amp;DATEDIF(W731,A731,"MD")&amp;" days")</f>
        <v/>
      </c>
      <c r="AR731" s="175">
        <f>IF($B731="","",TEXT($A731,"yyyymmdd")&amp;"_P"&amp;$C731&amp;"_C"&amp;$F731&amp;"_"&amp;TRIM(RIGHT(SUBSTITUTE(TRIM(SUBSTITUTE($M731,CHAR(160)," "))," ",REPT(" ",60)),60))&amp;IF($Q731="","","-"&amp;TRIM(RIGHT(SUBSTITUTE(TRIM(SUBSTITUTE($Q731,CHAR(160)," "))," ",REPT(" ",60)),60)))&amp;IF($U731="","","-"&amp;TRIM(RIGHT(SUBSTITUTE(TRIM(SUBSTITUTE($U731,CHAR(160)," "))," ",REPT(" ",60)),60)))&amp;".jpg")</f>
        <v/>
      </c>
    </row>
    <row r="732" ht="14" customHeight="1">
      <c r="O732" s="196">
        <f>_xlfn.LET(_xlpm.d,_xlfn.XLOOKUP(M732,'[1]Birth Dates'!$A:$A,'[1]Birth Dates'!$B:$B,"",0),IF(_xlpm.d=0,"",_xlpm.d))</f>
        <v/>
      </c>
      <c r="P732" s="196">
        <f>IF(OR(O732="",A732="",NOT(ISNUMBER(O732)),O732&gt;A732),"",DATEDIF(O732,A732,"Y")&amp;" years, "&amp;DATEDIF(O732,A732,"YM")&amp;" months, "&amp;DATEDIF(O732,A732,"MD")&amp;" days")</f>
        <v/>
      </c>
      <c r="S732" s="196">
        <f>_xlfn.LET(_xlpm.d,_xlfn.XLOOKUP(Q732,'[1]Birth Dates'!$A:$A,'[1]Birth Dates'!$B:$B,"",0),IF(_xlpm.d=0,"",_xlpm.d))</f>
        <v/>
      </c>
      <c r="T732" s="196">
        <f>IF(OR(S732="",A732="",NOT(ISNUMBER(S732)),S732&gt;A732),"",DATEDIF(S732,A732,"Y")&amp;" years, "&amp;DATEDIF(S732,A732,"YM")&amp;" months, "&amp;DATEDIF(S732,A732,"MD")&amp;" days")</f>
        <v/>
      </c>
      <c r="W732" s="196">
        <f>_xlfn.LET(_xlpm.d,_xlfn.XLOOKUP(U732,'[1]Birth Dates'!$A:$A,'[1]Birth Dates'!$B:$B,"",0),IF(_xlpm.d=0,"",_xlpm.d))</f>
        <v/>
      </c>
      <c r="X732" s="196">
        <f>IF(OR(W732="",A732="",NOT(ISNUMBER(W732)),W732&gt;A732),"",DATEDIF(W732,A732,"Y")&amp;" years, "&amp;DATEDIF(W732,A732,"YM")&amp;" months, "&amp;DATEDIF(W732,A732,"MD")&amp;" days")</f>
        <v/>
      </c>
      <c r="AR732" s="175">
        <f>IF($B732="","",TEXT($A732,"yyyymmdd")&amp;"_P"&amp;$C732&amp;"_C"&amp;$F732&amp;"_"&amp;TRIM(RIGHT(SUBSTITUTE(TRIM(SUBSTITUTE($M732,CHAR(160)," "))," ",REPT(" ",60)),60))&amp;IF($Q732="","","-"&amp;TRIM(RIGHT(SUBSTITUTE(TRIM(SUBSTITUTE($Q732,CHAR(160)," "))," ",REPT(" ",60)),60)))&amp;IF($U732="","","-"&amp;TRIM(RIGHT(SUBSTITUTE(TRIM(SUBSTITUTE($U732,CHAR(160)," "))," ",REPT(" ",60)),60)))&amp;".jpg")</f>
        <v/>
      </c>
    </row>
    <row r="733" ht="14" customHeight="1">
      <c r="O733" s="196">
        <f>_xlfn.LET(_xlpm.d,_xlfn.XLOOKUP(M733,'[1]Birth Dates'!$A:$A,'[1]Birth Dates'!$B:$B,"",0),IF(_xlpm.d=0,"",_xlpm.d))</f>
        <v/>
      </c>
      <c r="P733" s="196">
        <f>IF(OR(O733="",A733="",NOT(ISNUMBER(O733)),O733&gt;A733),"",DATEDIF(O733,A733,"Y")&amp;" years, "&amp;DATEDIF(O733,A733,"YM")&amp;" months, "&amp;DATEDIF(O733,A733,"MD")&amp;" days")</f>
        <v/>
      </c>
      <c r="S733" s="196">
        <f>_xlfn.LET(_xlpm.d,_xlfn.XLOOKUP(Q733,'[1]Birth Dates'!$A:$A,'[1]Birth Dates'!$B:$B,"",0),IF(_xlpm.d=0,"",_xlpm.d))</f>
        <v/>
      </c>
      <c r="T733" s="196">
        <f>IF(OR(S733="",A733="",NOT(ISNUMBER(S733)),S733&gt;A733),"",DATEDIF(S733,A733,"Y")&amp;" years, "&amp;DATEDIF(S733,A733,"YM")&amp;" months, "&amp;DATEDIF(S733,A733,"MD")&amp;" days")</f>
        <v/>
      </c>
      <c r="W733" s="196">
        <f>_xlfn.LET(_xlpm.d,_xlfn.XLOOKUP(U733,'[1]Birth Dates'!$A:$A,'[1]Birth Dates'!$B:$B,"",0),IF(_xlpm.d=0,"",_xlpm.d))</f>
        <v/>
      </c>
      <c r="X733" s="196">
        <f>IF(OR(W733="",A733="",NOT(ISNUMBER(W733)),W733&gt;A733),"",DATEDIF(W733,A733,"Y")&amp;" years, "&amp;DATEDIF(W733,A733,"YM")&amp;" months, "&amp;DATEDIF(W733,A733,"MD")&amp;" days")</f>
        <v/>
      </c>
      <c r="AR733" s="175">
        <f>IF($B733="","",TEXT($A733,"yyyymmdd")&amp;"_P"&amp;$C733&amp;"_C"&amp;$F733&amp;"_"&amp;TRIM(RIGHT(SUBSTITUTE(TRIM(SUBSTITUTE($M733,CHAR(160)," "))," ",REPT(" ",60)),60))&amp;IF($Q733="","","-"&amp;TRIM(RIGHT(SUBSTITUTE(TRIM(SUBSTITUTE($Q733,CHAR(160)," "))," ",REPT(" ",60)),60)))&amp;IF($U733="","","-"&amp;TRIM(RIGHT(SUBSTITUTE(TRIM(SUBSTITUTE($U733,CHAR(160)," "))," ",REPT(" ",60)),60)))&amp;".jpg")</f>
        <v/>
      </c>
    </row>
    <row r="734" ht="14" customHeight="1">
      <c r="O734" s="196">
        <f>_xlfn.LET(_xlpm.d,_xlfn.XLOOKUP(M734,'[1]Birth Dates'!$A:$A,'[1]Birth Dates'!$B:$B,"",0),IF(_xlpm.d=0,"",_xlpm.d))</f>
        <v/>
      </c>
      <c r="P734" s="196">
        <f>IF(OR(O734="",A734="",NOT(ISNUMBER(O734)),O734&gt;A734),"",DATEDIF(O734,A734,"Y")&amp;" years, "&amp;DATEDIF(O734,A734,"YM")&amp;" months, "&amp;DATEDIF(O734,A734,"MD")&amp;" days")</f>
        <v/>
      </c>
      <c r="S734" s="196">
        <f>_xlfn.LET(_xlpm.d,_xlfn.XLOOKUP(Q734,'[1]Birth Dates'!$A:$A,'[1]Birth Dates'!$B:$B,"",0),IF(_xlpm.d=0,"",_xlpm.d))</f>
        <v/>
      </c>
      <c r="T734" s="196">
        <f>IF(OR(S734="",A734="",NOT(ISNUMBER(S734)),S734&gt;A734),"",DATEDIF(S734,A734,"Y")&amp;" years, "&amp;DATEDIF(S734,A734,"YM")&amp;" months, "&amp;DATEDIF(S734,A734,"MD")&amp;" days")</f>
        <v/>
      </c>
      <c r="W734" s="196">
        <f>_xlfn.LET(_xlpm.d,_xlfn.XLOOKUP(U734,'[1]Birth Dates'!$A:$A,'[1]Birth Dates'!$B:$B,"",0),IF(_xlpm.d=0,"",_xlpm.d))</f>
        <v/>
      </c>
      <c r="X734" s="196">
        <f>IF(OR(W734="",A734="",NOT(ISNUMBER(W734)),W734&gt;A734),"",DATEDIF(W734,A734,"Y")&amp;" years, "&amp;DATEDIF(W734,A734,"YM")&amp;" months, "&amp;DATEDIF(W734,A734,"MD")&amp;" days")</f>
        <v/>
      </c>
      <c r="AR734" s="175">
        <f>IF($B734="","",TEXT($A734,"yyyymmdd")&amp;"_P"&amp;$C734&amp;"_C"&amp;$F734&amp;"_"&amp;TRIM(RIGHT(SUBSTITUTE(TRIM(SUBSTITUTE($M734,CHAR(160)," "))," ",REPT(" ",60)),60))&amp;IF($Q734="","","-"&amp;TRIM(RIGHT(SUBSTITUTE(TRIM(SUBSTITUTE($Q734,CHAR(160)," "))," ",REPT(" ",60)),60)))&amp;IF($U734="","","-"&amp;TRIM(RIGHT(SUBSTITUTE(TRIM(SUBSTITUTE($U734,CHAR(160)," "))," ",REPT(" ",60)),60)))&amp;".jpg")</f>
        <v/>
      </c>
    </row>
    <row r="735" ht="14" customHeight="1">
      <c r="O735" s="196">
        <f>_xlfn.LET(_xlpm.d,_xlfn.XLOOKUP(M735,'[1]Birth Dates'!$A:$A,'[1]Birth Dates'!$B:$B,"",0),IF(_xlpm.d=0,"",_xlpm.d))</f>
        <v/>
      </c>
      <c r="P735" s="196">
        <f>IF(OR(O735="",A735="",NOT(ISNUMBER(O735)),O735&gt;A735),"",DATEDIF(O735,A735,"Y")&amp;" years, "&amp;DATEDIF(O735,A735,"YM")&amp;" months, "&amp;DATEDIF(O735,A735,"MD")&amp;" days")</f>
        <v/>
      </c>
      <c r="S735" s="196">
        <f>_xlfn.LET(_xlpm.d,_xlfn.XLOOKUP(Q735,'[1]Birth Dates'!$A:$A,'[1]Birth Dates'!$B:$B,"",0),IF(_xlpm.d=0,"",_xlpm.d))</f>
        <v/>
      </c>
      <c r="T735" s="196">
        <f>IF(OR(S735="",A735="",NOT(ISNUMBER(S735)),S735&gt;A735),"",DATEDIF(S735,A735,"Y")&amp;" years, "&amp;DATEDIF(S735,A735,"YM")&amp;" months, "&amp;DATEDIF(S735,A735,"MD")&amp;" days")</f>
        <v/>
      </c>
      <c r="W735" s="196">
        <f>_xlfn.LET(_xlpm.d,_xlfn.XLOOKUP(U735,'[1]Birth Dates'!$A:$A,'[1]Birth Dates'!$B:$B,"",0),IF(_xlpm.d=0,"",_xlpm.d))</f>
        <v/>
      </c>
      <c r="X735" s="196">
        <f>IF(OR(W735="",A735="",NOT(ISNUMBER(W735)),W735&gt;A735),"",DATEDIF(W735,A735,"Y")&amp;" years, "&amp;DATEDIF(W735,A735,"YM")&amp;" months, "&amp;DATEDIF(W735,A735,"MD")&amp;" days")</f>
        <v/>
      </c>
      <c r="AR735" s="175">
        <f>IF($B735="","",TEXT($A735,"yyyymmdd")&amp;"_P"&amp;$C735&amp;"_C"&amp;$F735&amp;"_"&amp;TRIM(RIGHT(SUBSTITUTE(TRIM(SUBSTITUTE($M735,CHAR(160)," "))," ",REPT(" ",60)),60))&amp;IF($Q735="","","-"&amp;TRIM(RIGHT(SUBSTITUTE(TRIM(SUBSTITUTE($Q735,CHAR(160)," "))," ",REPT(" ",60)),60)))&amp;IF($U735="","","-"&amp;TRIM(RIGHT(SUBSTITUTE(TRIM(SUBSTITUTE($U735,CHAR(160)," "))," ",REPT(" ",60)),60)))&amp;".jpg")</f>
        <v/>
      </c>
    </row>
    <row r="736" ht="14" customHeight="1">
      <c r="O736" s="196">
        <f>_xlfn.LET(_xlpm.d,_xlfn.XLOOKUP(M736,'[1]Birth Dates'!$A:$A,'[1]Birth Dates'!$B:$B,"",0),IF(_xlpm.d=0,"",_xlpm.d))</f>
        <v/>
      </c>
      <c r="P736" s="196">
        <f>IF(OR(O736="",A736="",NOT(ISNUMBER(O736)),O736&gt;A736),"",DATEDIF(O736,A736,"Y")&amp;" years, "&amp;DATEDIF(O736,A736,"YM")&amp;" months, "&amp;DATEDIF(O736,A736,"MD")&amp;" days")</f>
        <v/>
      </c>
      <c r="S736" s="196">
        <f>_xlfn.LET(_xlpm.d,_xlfn.XLOOKUP(Q736,'[1]Birth Dates'!$A:$A,'[1]Birth Dates'!$B:$B,"",0),IF(_xlpm.d=0,"",_xlpm.d))</f>
        <v/>
      </c>
      <c r="T736" s="196">
        <f>IF(OR(S736="",A736="",NOT(ISNUMBER(S736)),S736&gt;A736),"",DATEDIF(S736,A736,"Y")&amp;" years, "&amp;DATEDIF(S736,A736,"YM")&amp;" months, "&amp;DATEDIF(S736,A736,"MD")&amp;" days")</f>
        <v/>
      </c>
      <c r="W736" s="196">
        <f>_xlfn.LET(_xlpm.d,_xlfn.XLOOKUP(U736,'[1]Birth Dates'!$A:$A,'[1]Birth Dates'!$B:$B,"",0),IF(_xlpm.d=0,"",_xlpm.d))</f>
        <v/>
      </c>
      <c r="X736" s="196">
        <f>IF(OR(W736="",A736="",NOT(ISNUMBER(W736)),W736&gt;A736),"",DATEDIF(W736,A736,"Y")&amp;" years, "&amp;DATEDIF(W736,A736,"YM")&amp;" months, "&amp;DATEDIF(W736,A736,"MD")&amp;" days")</f>
        <v/>
      </c>
      <c r="AR736" s="175">
        <f>IF($B736="","",TEXT($A736,"yyyymmdd")&amp;"_P"&amp;$C736&amp;"_C"&amp;$F736&amp;"_"&amp;TRIM(RIGHT(SUBSTITUTE(TRIM(SUBSTITUTE($M736,CHAR(160)," "))," ",REPT(" ",60)),60))&amp;IF($Q736="","","-"&amp;TRIM(RIGHT(SUBSTITUTE(TRIM(SUBSTITUTE($Q736,CHAR(160)," "))," ",REPT(" ",60)),60)))&amp;IF($U736="","","-"&amp;TRIM(RIGHT(SUBSTITUTE(TRIM(SUBSTITUTE($U736,CHAR(160)," "))," ",REPT(" ",60)),60)))&amp;".jpg")</f>
        <v/>
      </c>
    </row>
    <row r="737" ht="14" customHeight="1">
      <c r="O737" s="196">
        <f>_xlfn.LET(_xlpm.d,_xlfn.XLOOKUP(M737,'[1]Birth Dates'!$A:$A,'[1]Birth Dates'!$B:$B,"",0),IF(_xlpm.d=0,"",_xlpm.d))</f>
        <v/>
      </c>
      <c r="P737" s="196">
        <f>IF(OR(O737="",A737="",NOT(ISNUMBER(O737)),O737&gt;A737),"",DATEDIF(O737,A737,"Y")&amp;" years, "&amp;DATEDIF(O737,A737,"YM")&amp;" months, "&amp;DATEDIF(O737,A737,"MD")&amp;" days")</f>
        <v/>
      </c>
      <c r="S737" s="196">
        <f>_xlfn.LET(_xlpm.d,_xlfn.XLOOKUP(Q737,'[1]Birth Dates'!$A:$A,'[1]Birth Dates'!$B:$B,"",0),IF(_xlpm.d=0,"",_xlpm.d))</f>
        <v/>
      </c>
      <c r="T737" s="196">
        <f>IF(OR(S737="",A737="",NOT(ISNUMBER(S737)),S737&gt;A737),"",DATEDIF(S737,A737,"Y")&amp;" years, "&amp;DATEDIF(S737,A737,"YM")&amp;" months, "&amp;DATEDIF(S737,A737,"MD")&amp;" days")</f>
        <v/>
      </c>
      <c r="W737" s="196">
        <f>_xlfn.LET(_xlpm.d,_xlfn.XLOOKUP(U737,'[1]Birth Dates'!$A:$A,'[1]Birth Dates'!$B:$B,"",0),IF(_xlpm.d=0,"",_xlpm.d))</f>
        <v/>
      </c>
      <c r="X737" s="196">
        <f>IF(OR(W737="",A737="",NOT(ISNUMBER(W737)),W737&gt;A737),"",DATEDIF(W737,A737,"Y")&amp;" years, "&amp;DATEDIF(W737,A737,"YM")&amp;" months, "&amp;DATEDIF(W737,A737,"MD")&amp;" days")</f>
        <v/>
      </c>
      <c r="AR737" s="175">
        <f>IF($B737="","",TEXT($A737,"yyyymmdd")&amp;"_P"&amp;$C737&amp;"_C"&amp;$F737&amp;"_"&amp;TRIM(RIGHT(SUBSTITUTE(TRIM(SUBSTITUTE($M737,CHAR(160)," "))," ",REPT(" ",60)),60))&amp;IF($Q737="","","-"&amp;TRIM(RIGHT(SUBSTITUTE(TRIM(SUBSTITUTE($Q737,CHAR(160)," "))," ",REPT(" ",60)),60)))&amp;IF($U737="","","-"&amp;TRIM(RIGHT(SUBSTITUTE(TRIM(SUBSTITUTE($U737,CHAR(160)," "))," ",REPT(" ",60)),60)))&amp;".jpg")</f>
        <v/>
      </c>
    </row>
    <row r="738" ht="14" customHeight="1">
      <c r="O738" s="196">
        <f>_xlfn.LET(_xlpm.d,_xlfn.XLOOKUP(M738,'[1]Birth Dates'!$A:$A,'[1]Birth Dates'!$B:$B,"",0),IF(_xlpm.d=0,"",_xlpm.d))</f>
        <v/>
      </c>
      <c r="P738" s="196">
        <f>IF(OR(O738="",A738="",NOT(ISNUMBER(O738)),O738&gt;A738),"",DATEDIF(O738,A738,"Y")&amp;" years, "&amp;DATEDIF(O738,A738,"YM")&amp;" months, "&amp;DATEDIF(O738,A738,"MD")&amp;" days")</f>
        <v/>
      </c>
      <c r="S738" s="196">
        <f>_xlfn.LET(_xlpm.d,_xlfn.XLOOKUP(Q738,'[1]Birth Dates'!$A:$A,'[1]Birth Dates'!$B:$B,"",0),IF(_xlpm.d=0,"",_xlpm.d))</f>
        <v/>
      </c>
      <c r="T738" s="196">
        <f>IF(OR(S738="",A738="",NOT(ISNUMBER(S738)),S738&gt;A738),"",DATEDIF(S738,A738,"Y")&amp;" years, "&amp;DATEDIF(S738,A738,"YM")&amp;" months, "&amp;DATEDIF(S738,A738,"MD")&amp;" days")</f>
        <v/>
      </c>
      <c r="W738" s="196">
        <f>_xlfn.LET(_xlpm.d,_xlfn.XLOOKUP(U738,'[1]Birth Dates'!$A:$A,'[1]Birth Dates'!$B:$B,"",0),IF(_xlpm.d=0,"",_xlpm.d))</f>
        <v/>
      </c>
      <c r="X738" s="196">
        <f>IF(OR(W738="",A738="",NOT(ISNUMBER(W738)),W738&gt;A738),"",DATEDIF(W738,A738,"Y")&amp;" years, "&amp;DATEDIF(W738,A738,"YM")&amp;" months, "&amp;DATEDIF(W738,A738,"MD")&amp;" days")</f>
        <v/>
      </c>
      <c r="AR738" s="175">
        <f>IF($B738="","",TEXT($A738,"yyyymmdd")&amp;"_P"&amp;$C738&amp;"_C"&amp;$F738&amp;"_"&amp;TRIM(RIGHT(SUBSTITUTE(TRIM(SUBSTITUTE($M738,CHAR(160)," "))," ",REPT(" ",60)),60))&amp;IF($Q738="","","-"&amp;TRIM(RIGHT(SUBSTITUTE(TRIM(SUBSTITUTE($Q738,CHAR(160)," "))," ",REPT(" ",60)),60)))&amp;IF($U738="","","-"&amp;TRIM(RIGHT(SUBSTITUTE(TRIM(SUBSTITUTE($U738,CHAR(160)," "))," ",REPT(" ",60)),60)))&amp;".jpg")</f>
        <v/>
      </c>
    </row>
    <row r="739" ht="14" customHeight="1">
      <c r="O739" s="196">
        <f>_xlfn.LET(_xlpm.d,_xlfn.XLOOKUP(M739,'[1]Birth Dates'!$A:$A,'[1]Birth Dates'!$B:$B,"",0),IF(_xlpm.d=0,"",_xlpm.d))</f>
        <v/>
      </c>
      <c r="P739" s="196">
        <f>IF(OR(O739="",A739="",NOT(ISNUMBER(O739)),O739&gt;A739),"",DATEDIF(O739,A739,"Y")&amp;" years, "&amp;DATEDIF(O739,A739,"YM")&amp;" months, "&amp;DATEDIF(O739,A739,"MD")&amp;" days")</f>
        <v/>
      </c>
      <c r="S739" s="196">
        <f>_xlfn.LET(_xlpm.d,_xlfn.XLOOKUP(Q739,'[1]Birth Dates'!$A:$A,'[1]Birth Dates'!$B:$B,"",0),IF(_xlpm.d=0,"",_xlpm.d))</f>
        <v/>
      </c>
      <c r="T739" s="196">
        <f>IF(OR(S739="",A739="",NOT(ISNUMBER(S739)),S739&gt;A739),"",DATEDIF(S739,A739,"Y")&amp;" years, "&amp;DATEDIF(S739,A739,"YM")&amp;" months, "&amp;DATEDIF(S739,A739,"MD")&amp;" days")</f>
        <v/>
      </c>
      <c r="W739" s="196">
        <f>_xlfn.LET(_xlpm.d,_xlfn.XLOOKUP(U739,'[1]Birth Dates'!$A:$A,'[1]Birth Dates'!$B:$B,"",0),IF(_xlpm.d=0,"",_xlpm.d))</f>
        <v/>
      </c>
      <c r="X739" s="196">
        <f>IF(OR(W739="",A739="",NOT(ISNUMBER(W739)),W739&gt;A739),"",DATEDIF(W739,A739,"Y")&amp;" years, "&amp;DATEDIF(W739,A739,"YM")&amp;" months, "&amp;DATEDIF(W739,A739,"MD")&amp;" days")</f>
        <v/>
      </c>
      <c r="AR739" s="175">
        <f>IF($B739="","",TEXT($A739,"yyyymmdd")&amp;"_P"&amp;$C739&amp;"_C"&amp;$F739&amp;"_"&amp;TRIM(RIGHT(SUBSTITUTE(TRIM(SUBSTITUTE($M739,CHAR(160)," "))," ",REPT(" ",60)),60))&amp;IF($Q739="","","-"&amp;TRIM(RIGHT(SUBSTITUTE(TRIM(SUBSTITUTE($Q739,CHAR(160)," "))," ",REPT(" ",60)),60)))&amp;IF($U739="","","-"&amp;TRIM(RIGHT(SUBSTITUTE(TRIM(SUBSTITUTE($U739,CHAR(160)," "))," ",REPT(" ",60)),60)))&amp;".jpg")</f>
        <v/>
      </c>
    </row>
    <row r="740" ht="14" customHeight="1">
      <c r="O740" s="196">
        <f>_xlfn.LET(_xlpm.d,_xlfn.XLOOKUP(M740,'[1]Birth Dates'!$A:$A,'[1]Birth Dates'!$B:$B,"",0),IF(_xlpm.d=0,"",_xlpm.d))</f>
        <v/>
      </c>
      <c r="P740" s="196">
        <f>IF(OR(O740="",A740="",NOT(ISNUMBER(O740)),O740&gt;A740),"",DATEDIF(O740,A740,"Y")&amp;" years, "&amp;DATEDIF(O740,A740,"YM")&amp;" months, "&amp;DATEDIF(O740,A740,"MD")&amp;" days")</f>
        <v/>
      </c>
      <c r="S740" s="196">
        <f>_xlfn.LET(_xlpm.d,_xlfn.XLOOKUP(Q740,'[1]Birth Dates'!$A:$A,'[1]Birth Dates'!$B:$B,"",0),IF(_xlpm.d=0,"",_xlpm.d))</f>
        <v/>
      </c>
      <c r="T740" s="196">
        <f>IF(OR(S740="",A740="",NOT(ISNUMBER(S740)),S740&gt;A740),"",DATEDIF(S740,A740,"Y")&amp;" years, "&amp;DATEDIF(S740,A740,"YM")&amp;" months, "&amp;DATEDIF(S740,A740,"MD")&amp;" days")</f>
        <v/>
      </c>
      <c r="W740" s="196">
        <f>_xlfn.LET(_xlpm.d,_xlfn.XLOOKUP(U740,'[1]Birth Dates'!$A:$A,'[1]Birth Dates'!$B:$B,"",0),IF(_xlpm.d=0,"",_xlpm.d))</f>
        <v/>
      </c>
      <c r="X740" s="196">
        <f>IF(OR(W740="",A740="",NOT(ISNUMBER(W740)),W740&gt;A740),"",DATEDIF(W740,A740,"Y")&amp;" years, "&amp;DATEDIF(W740,A740,"YM")&amp;" months, "&amp;DATEDIF(W740,A740,"MD")&amp;" days")</f>
        <v/>
      </c>
      <c r="AR740" s="175">
        <f>IF($B740="","",TEXT($A740,"yyyymmdd")&amp;"_P"&amp;$C740&amp;"_C"&amp;$F740&amp;"_"&amp;TRIM(RIGHT(SUBSTITUTE(TRIM(SUBSTITUTE($M740,CHAR(160)," "))," ",REPT(" ",60)),60))&amp;IF($Q740="","","-"&amp;TRIM(RIGHT(SUBSTITUTE(TRIM(SUBSTITUTE($Q740,CHAR(160)," "))," ",REPT(" ",60)),60)))&amp;IF($U740="","","-"&amp;TRIM(RIGHT(SUBSTITUTE(TRIM(SUBSTITUTE($U740,CHAR(160)," "))," ",REPT(" ",60)),60)))&amp;".jpg")</f>
        <v/>
      </c>
    </row>
    <row r="741" ht="14" customHeight="1">
      <c r="O741" s="196">
        <f>_xlfn.LET(_xlpm.d,_xlfn.XLOOKUP(M741,'[1]Birth Dates'!$A:$A,'[1]Birth Dates'!$B:$B,"",0),IF(_xlpm.d=0,"",_xlpm.d))</f>
        <v/>
      </c>
      <c r="P741" s="196">
        <f>IF(OR(O741="",A741="",NOT(ISNUMBER(O741)),O741&gt;A741),"",DATEDIF(O741,A741,"Y")&amp;" years, "&amp;DATEDIF(O741,A741,"YM")&amp;" months, "&amp;DATEDIF(O741,A741,"MD")&amp;" days")</f>
        <v/>
      </c>
      <c r="S741" s="196">
        <f>_xlfn.LET(_xlpm.d,_xlfn.XLOOKUP(Q741,'[1]Birth Dates'!$A:$A,'[1]Birth Dates'!$B:$B,"",0),IF(_xlpm.d=0,"",_xlpm.d))</f>
        <v/>
      </c>
      <c r="T741" s="196">
        <f>IF(OR(S741="",A741="",NOT(ISNUMBER(S741)),S741&gt;A741),"",DATEDIF(S741,A741,"Y")&amp;" years, "&amp;DATEDIF(S741,A741,"YM")&amp;" months, "&amp;DATEDIF(S741,A741,"MD")&amp;" days")</f>
        <v/>
      </c>
      <c r="W741" s="196">
        <f>_xlfn.LET(_xlpm.d,_xlfn.XLOOKUP(U741,'[1]Birth Dates'!$A:$A,'[1]Birth Dates'!$B:$B,"",0),IF(_xlpm.d=0,"",_xlpm.d))</f>
        <v/>
      </c>
      <c r="X741" s="196">
        <f>IF(OR(W741="",A741="",NOT(ISNUMBER(W741)),W741&gt;A741),"",DATEDIF(W741,A741,"Y")&amp;" years, "&amp;DATEDIF(W741,A741,"YM")&amp;" months, "&amp;DATEDIF(W741,A741,"MD")&amp;" days")</f>
        <v/>
      </c>
      <c r="AR741" s="175">
        <f>IF($B741="","",TEXT($A741,"yyyymmdd")&amp;"_P"&amp;$C741&amp;"_C"&amp;$F741&amp;"_"&amp;TRIM(RIGHT(SUBSTITUTE(TRIM(SUBSTITUTE($M741,CHAR(160)," "))," ",REPT(" ",60)),60))&amp;IF($Q741="","","-"&amp;TRIM(RIGHT(SUBSTITUTE(TRIM(SUBSTITUTE($Q741,CHAR(160)," "))," ",REPT(" ",60)),60)))&amp;IF($U741="","","-"&amp;TRIM(RIGHT(SUBSTITUTE(TRIM(SUBSTITUTE($U741,CHAR(160)," "))," ",REPT(" ",60)),60)))&amp;".jpg")</f>
        <v/>
      </c>
    </row>
    <row r="742" ht="14" customHeight="1">
      <c r="O742" s="196">
        <f>_xlfn.LET(_xlpm.d,_xlfn.XLOOKUP(M742,'[1]Birth Dates'!$A:$A,'[1]Birth Dates'!$B:$B,"",0),IF(_xlpm.d=0,"",_xlpm.d))</f>
        <v/>
      </c>
      <c r="P742" s="196">
        <f>IF(OR(O742="",A742="",NOT(ISNUMBER(O742)),O742&gt;A742),"",DATEDIF(O742,A742,"Y")&amp;" years, "&amp;DATEDIF(O742,A742,"YM")&amp;" months, "&amp;DATEDIF(O742,A742,"MD")&amp;" days")</f>
        <v/>
      </c>
      <c r="S742" s="196">
        <f>_xlfn.LET(_xlpm.d,_xlfn.XLOOKUP(Q742,'[1]Birth Dates'!$A:$A,'[1]Birth Dates'!$B:$B,"",0),IF(_xlpm.d=0,"",_xlpm.d))</f>
        <v/>
      </c>
      <c r="T742" s="196">
        <f>IF(OR(S742="",A742="",NOT(ISNUMBER(S742)),S742&gt;A742),"",DATEDIF(S742,A742,"Y")&amp;" years, "&amp;DATEDIF(S742,A742,"YM")&amp;" months, "&amp;DATEDIF(S742,A742,"MD")&amp;" days")</f>
        <v/>
      </c>
      <c r="W742" s="196">
        <f>_xlfn.LET(_xlpm.d,_xlfn.XLOOKUP(U742,'[1]Birth Dates'!$A:$A,'[1]Birth Dates'!$B:$B,"",0),IF(_xlpm.d=0,"",_xlpm.d))</f>
        <v/>
      </c>
      <c r="X742" s="196">
        <f>IF(OR(W742="",A742="",NOT(ISNUMBER(W742)),W742&gt;A742),"",DATEDIF(W742,A742,"Y")&amp;" years, "&amp;DATEDIF(W742,A742,"YM")&amp;" months, "&amp;DATEDIF(W742,A742,"MD")&amp;" days")</f>
        <v/>
      </c>
      <c r="AR742" s="175">
        <f>IF($B742="","",TEXT($A742,"yyyymmdd")&amp;"_P"&amp;$C742&amp;"_C"&amp;$F742&amp;"_"&amp;TRIM(RIGHT(SUBSTITUTE(TRIM(SUBSTITUTE($M742,CHAR(160)," "))," ",REPT(" ",60)),60))&amp;IF($Q742="","","-"&amp;TRIM(RIGHT(SUBSTITUTE(TRIM(SUBSTITUTE($Q742,CHAR(160)," "))," ",REPT(" ",60)),60)))&amp;IF($U742="","","-"&amp;TRIM(RIGHT(SUBSTITUTE(TRIM(SUBSTITUTE($U742,CHAR(160)," "))," ",REPT(" ",60)),60)))&amp;".jpg")</f>
        <v/>
      </c>
    </row>
    <row r="743" ht="14" customHeight="1">
      <c r="O743" s="196">
        <f>_xlfn.LET(_xlpm.d,_xlfn.XLOOKUP(M743,'[1]Birth Dates'!$A:$A,'[1]Birth Dates'!$B:$B,"",0),IF(_xlpm.d=0,"",_xlpm.d))</f>
        <v/>
      </c>
      <c r="P743" s="196">
        <f>IF(OR(O743="",A743="",NOT(ISNUMBER(O743)),O743&gt;A743),"",DATEDIF(O743,A743,"Y")&amp;" years, "&amp;DATEDIF(O743,A743,"YM")&amp;" months, "&amp;DATEDIF(O743,A743,"MD")&amp;" days")</f>
        <v/>
      </c>
      <c r="S743" s="196">
        <f>_xlfn.LET(_xlpm.d,_xlfn.XLOOKUP(Q743,'[1]Birth Dates'!$A:$A,'[1]Birth Dates'!$B:$B,"",0),IF(_xlpm.d=0,"",_xlpm.d))</f>
        <v/>
      </c>
      <c r="T743" s="196">
        <f>IF(OR(S743="",A743="",NOT(ISNUMBER(S743)),S743&gt;A743),"",DATEDIF(S743,A743,"Y")&amp;" years, "&amp;DATEDIF(S743,A743,"YM")&amp;" months, "&amp;DATEDIF(S743,A743,"MD")&amp;" days")</f>
        <v/>
      </c>
      <c r="W743" s="196">
        <f>_xlfn.LET(_xlpm.d,_xlfn.XLOOKUP(U743,'[1]Birth Dates'!$A:$A,'[1]Birth Dates'!$B:$B,"",0),IF(_xlpm.d=0,"",_xlpm.d))</f>
        <v/>
      </c>
      <c r="X743" s="196">
        <f>IF(OR(W743="",A743="",NOT(ISNUMBER(W743)),W743&gt;A743),"",DATEDIF(W743,A743,"Y")&amp;" years, "&amp;DATEDIF(W743,A743,"YM")&amp;" months, "&amp;DATEDIF(W743,A743,"MD")&amp;" days")</f>
        <v/>
      </c>
      <c r="AR743" s="175">
        <f>IF($B743="","",TEXT($A743,"yyyymmdd")&amp;"_P"&amp;$C743&amp;"_C"&amp;$F743&amp;"_"&amp;TRIM(RIGHT(SUBSTITUTE(TRIM(SUBSTITUTE($M743,CHAR(160)," "))," ",REPT(" ",60)),60))&amp;IF($Q743="","","-"&amp;TRIM(RIGHT(SUBSTITUTE(TRIM(SUBSTITUTE($Q743,CHAR(160)," "))," ",REPT(" ",60)),60)))&amp;IF($U743="","","-"&amp;TRIM(RIGHT(SUBSTITUTE(TRIM(SUBSTITUTE($U743,CHAR(160)," "))," ",REPT(" ",60)),60)))&amp;".jpg")</f>
        <v/>
      </c>
    </row>
    <row r="744" ht="14" customHeight="1">
      <c r="O744" s="196">
        <f>_xlfn.LET(_xlpm.d,_xlfn.XLOOKUP(M744,'[1]Birth Dates'!$A:$A,'[1]Birth Dates'!$B:$B,"",0),IF(_xlpm.d=0,"",_xlpm.d))</f>
        <v/>
      </c>
      <c r="P744" s="196">
        <f>IF(OR(O744="",A744="",NOT(ISNUMBER(O744)),O744&gt;A744),"",DATEDIF(O744,A744,"Y")&amp;" years, "&amp;DATEDIF(O744,A744,"YM")&amp;" months, "&amp;DATEDIF(O744,A744,"MD")&amp;" days")</f>
        <v/>
      </c>
      <c r="S744" s="196">
        <f>_xlfn.LET(_xlpm.d,_xlfn.XLOOKUP(Q744,'[1]Birth Dates'!$A:$A,'[1]Birth Dates'!$B:$B,"",0),IF(_xlpm.d=0,"",_xlpm.d))</f>
        <v/>
      </c>
      <c r="T744" s="196">
        <f>IF(OR(S744="",A744="",NOT(ISNUMBER(S744)),S744&gt;A744),"",DATEDIF(S744,A744,"Y")&amp;" years, "&amp;DATEDIF(S744,A744,"YM")&amp;" months, "&amp;DATEDIF(S744,A744,"MD")&amp;" days")</f>
        <v/>
      </c>
      <c r="W744" s="196">
        <f>_xlfn.LET(_xlpm.d,_xlfn.XLOOKUP(U744,'[1]Birth Dates'!$A:$A,'[1]Birth Dates'!$B:$B,"",0),IF(_xlpm.d=0,"",_xlpm.d))</f>
        <v/>
      </c>
      <c r="X744" s="196">
        <f>IF(OR(W744="",A744="",NOT(ISNUMBER(W744)),W744&gt;A744),"",DATEDIF(W744,A744,"Y")&amp;" years, "&amp;DATEDIF(W744,A744,"YM")&amp;" months, "&amp;DATEDIF(W744,A744,"MD")&amp;" days")</f>
        <v/>
      </c>
      <c r="AR744" s="175">
        <f>IF($B744="","",TEXT($A744,"yyyymmdd")&amp;"_P"&amp;$C744&amp;"_C"&amp;$F744&amp;"_"&amp;TRIM(RIGHT(SUBSTITUTE(TRIM(SUBSTITUTE($M744,CHAR(160)," "))," ",REPT(" ",60)),60))&amp;IF($Q744="","","-"&amp;TRIM(RIGHT(SUBSTITUTE(TRIM(SUBSTITUTE($Q744,CHAR(160)," "))," ",REPT(" ",60)),60)))&amp;IF($U744="","","-"&amp;TRIM(RIGHT(SUBSTITUTE(TRIM(SUBSTITUTE($U744,CHAR(160)," "))," ",REPT(" ",60)),60)))&amp;".jpg")</f>
        <v/>
      </c>
    </row>
    <row r="745" ht="14" customHeight="1">
      <c r="O745" s="196">
        <f>_xlfn.LET(_xlpm.d,_xlfn.XLOOKUP(M745,'[1]Birth Dates'!$A:$A,'[1]Birth Dates'!$B:$B,"",0),IF(_xlpm.d=0,"",_xlpm.d))</f>
        <v/>
      </c>
      <c r="P745" s="196">
        <f>IF(OR(O745="",A745="",NOT(ISNUMBER(O745)),O745&gt;A745),"",DATEDIF(O745,A745,"Y")&amp;" years, "&amp;DATEDIF(O745,A745,"YM")&amp;" months, "&amp;DATEDIF(O745,A745,"MD")&amp;" days")</f>
        <v/>
      </c>
      <c r="S745" s="196">
        <f>_xlfn.LET(_xlpm.d,_xlfn.XLOOKUP(Q745,'[1]Birth Dates'!$A:$A,'[1]Birth Dates'!$B:$B,"",0),IF(_xlpm.d=0,"",_xlpm.d))</f>
        <v/>
      </c>
      <c r="T745" s="196">
        <f>IF(OR(S745="",A745="",NOT(ISNUMBER(S745)),S745&gt;A745),"",DATEDIF(S745,A745,"Y")&amp;" years, "&amp;DATEDIF(S745,A745,"YM")&amp;" months, "&amp;DATEDIF(S745,A745,"MD")&amp;" days")</f>
        <v/>
      </c>
      <c r="W745" s="196">
        <f>_xlfn.LET(_xlpm.d,_xlfn.XLOOKUP(U745,'[1]Birth Dates'!$A:$A,'[1]Birth Dates'!$B:$B,"",0),IF(_xlpm.d=0,"",_xlpm.d))</f>
        <v/>
      </c>
      <c r="X745" s="196">
        <f>IF(OR(W745="",A745="",NOT(ISNUMBER(W745)),W745&gt;A745),"",DATEDIF(W745,A745,"Y")&amp;" years, "&amp;DATEDIF(W745,A745,"YM")&amp;" months, "&amp;DATEDIF(W745,A745,"MD")&amp;" days")</f>
        <v/>
      </c>
      <c r="AR745" s="175">
        <f>IF($B745="","",TEXT($A745,"yyyymmdd")&amp;"_P"&amp;$C745&amp;"_C"&amp;$F745&amp;"_"&amp;TRIM(RIGHT(SUBSTITUTE(TRIM(SUBSTITUTE($M745,CHAR(160)," "))," ",REPT(" ",60)),60))&amp;IF($Q745="","","-"&amp;TRIM(RIGHT(SUBSTITUTE(TRIM(SUBSTITUTE($Q745,CHAR(160)," "))," ",REPT(" ",60)),60)))&amp;IF($U745="","","-"&amp;TRIM(RIGHT(SUBSTITUTE(TRIM(SUBSTITUTE($U745,CHAR(160)," "))," ",REPT(" ",60)),60)))&amp;".jpg")</f>
        <v/>
      </c>
    </row>
    <row r="746" ht="14" customHeight="1">
      <c r="O746" s="196">
        <f>_xlfn.LET(_xlpm.d,_xlfn.XLOOKUP(M746,'[1]Birth Dates'!$A:$A,'[1]Birth Dates'!$B:$B,"",0),IF(_xlpm.d=0,"",_xlpm.d))</f>
        <v/>
      </c>
      <c r="P746" s="196">
        <f>IF(OR(O746="",A746="",NOT(ISNUMBER(O746)),O746&gt;A746),"",DATEDIF(O746,A746,"Y")&amp;" years, "&amp;DATEDIF(O746,A746,"YM")&amp;" months, "&amp;DATEDIF(O746,A746,"MD")&amp;" days")</f>
        <v/>
      </c>
      <c r="S746" s="196">
        <f>_xlfn.LET(_xlpm.d,_xlfn.XLOOKUP(Q746,'[1]Birth Dates'!$A:$A,'[1]Birth Dates'!$B:$B,"",0),IF(_xlpm.d=0,"",_xlpm.d))</f>
        <v/>
      </c>
      <c r="T746" s="196">
        <f>IF(OR(S746="",A746="",NOT(ISNUMBER(S746)),S746&gt;A746),"",DATEDIF(S746,A746,"Y")&amp;" years, "&amp;DATEDIF(S746,A746,"YM")&amp;" months, "&amp;DATEDIF(S746,A746,"MD")&amp;" days")</f>
        <v/>
      </c>
      <c r="W746" s="196">
        <f>_xlfn.LET(_xlpm.d,_xlfn.XLOOKUP(U746,'[1]Birth Dates'!$A:$A,'[1]Birth Dates'!$B:$B,"",0),IF(_xlpm.d=0,"",_xlpm.d))</f>
        <v/>
      </c>
      <c r="X746" s="196">
        <f>IF(OR(W746="",A746="",NOT(ISNUMBER(W746)),W746&gt;A746),"",DATEDIF(W746,A746,"Y")&amp;" years, "&amp;DATEDIF(W746,A746,"YM")&amp;" months, "&amp;DATEDIF(W746,A746,"MD")&amp;" days")</f>
        <v/>
      </c>
      <c r="AR746" s="226">
        <f>IF($B746="","",TEXT($A746,"yyyymmdd")&amp;"_P"&amp;$C746&amp;"_C"&amp;$F746&amp;"_"&amp;TRIM(RIGHT(SUBSTITUTE(TRIM(SUBSTITUTE($M746,CHAR(160)," "))," ",REPT(" ",60)),60))&amp;IF($Q746="","","-"&amp;TRIM(RIGHT(SUBSTITUTE(TRIM(SUBSTITUTE($Q746,CHAR(160)," "))," ",REPT(" ",60)),60)))&amp;IF($U746="","","-"&amp;TRIM(RIGHT(SUBSTITUTE(TRIM(SUBSTITUTE($U746,CHAR(160)," "))," ",REPT(" ",60)),60)))&amp;".jpg")</f>
        <v/>
      </c>
    </row>
    <row r="747" ht="14" customHeight="1">
      <c r="O747" s="196">
        <f>_xlfn.LET(_xlpm.d,_xlfn.XLOOKUP(M747,'[1]Birth Dates'!$A:$A,'[1]Birth Dates'!$B:$B,"",0),IF(_xlpm.d=0,"",_xlpm.d))</f>
        <v/>
      </c>
      <c r="P747" s="196">
        <f>IF(OR(O747="",A747="",NOT(ISNUMBER(O747)),O747&gt;A747),"",DATEDIF(O747,A747,"Y")&amp;" years, "&amp;DATEDIF(O747,A747,"YM")&amp;" months, "&amp;DATEDIF(O747,A747,"MD")&amp;" days")</f>
        <v/>
      </c>
      <c r="S747" s="196">
        <f>_xlfn.LET(_xlpm.d,_xlfn.XLOOKUP(Q747,'[1]Birth Dates'!$A:$A,'[1]Birth Dates'!$B:$B,"",0),IF(_xlpm.d=0,"",_xlpm.d))</f>
        <v/>
      </c>
      <c r="T747" s="196">
        <f>IF(OR(S747="",A747="",NOT(ISNUMBER(S747)),S747&gt;A747),"",DATEDIF(S747,A747,"Y")&amp;" years, "&amp;DATEDIF(S747,A747,"YM")&amp;" months, "&amp;DATEDIF(S747,A747,"MD")&amp;" days")</f>
        <v/>
      </c>
      <c r="W747" s="196">
        <f>_xlfn.LET(_xlpm.d,_xlfn.XLOOKUP(U747,'[1]Birth Dates'!$A:$A,'[1]Birth Dates'!$B:$B,"",0),IF(_xlpm.d=0,"",_xlpm.d))</f>
        <v/>
      </c>
      <c r="X747" s="196">
        <f>IF(OR(W747="",A747="",NOT(ISNUMBER(W747)),W747&gt;A747),"",DATEDIF(W747,A747,"Y")&amp;" years, "&amp;DATEDIF(W747,A747,"YM")&amp;" months, "&amp;DATEDIF(W747,A747,"MD")&amp;" days")</f>
        <v/>
      </c>
      <c r="AR747" s="175">
        <f>IF($B747="","",TEXT($A747,"yyyymmdd")&amp;"_P"&amp;$C747&amp;"_C"&amp;$F747&amp;"_"&amp;TRIM(RIGHT(SUBSTITUTE(TRIM(SUBSTITUTE($M747,CHAR(160)," "))," ",REPT(" ",60)),60))&amp;IF($Q747="","","-"&amp;TRIM(RIGHT(SUBSTITUTE(TRIM(SUBSTITUTE($Q747,CHAR(160)," "))," ",REPT(" ",60)),60)))&amp;IF($U747="","","-"&amp;TRIM(RIGHT(SUBSTITUTE(TRIM(SUBSTITUTE($U747,CHAR(160)," "))," ",REPT(" ",60)),60)))&amp;".jpg")</f>
        <v/>
      </c>
    </row>
    <row r="748" ht="14" customHeight="1">
      <c r="O748" s="196">
        <f>_xlfn.LET(_xlpm.d,_xlfn.XLOOKUP(M748,'[1]Birth Dates'!$A:$A,'[1]Birth Dates'!$B:$B,"",0),IF(_xlpm.d=0,"",_xlpm.d))</f>
        <v/>
      </c>
      <c r="P748" s="196">
        <f>IF(OR(O748="",A748="",NOT(ISNUMBER(O748)),O748&gt;A748),"",DATEDIF(O748,A748,"Y")&amp;" years, "&amp;DATEDIF(O748,A748,"YM")&amp;" months, "&amp;DATEDIF(O748,A748,"MD")&amp;" days")</f>
        <v/>
      </c>
      <c r="S748" s="196">
        <f>_xlfn.LET(_xlpm.d,_xlfn.XLOOKUP(Q748,'[1]Birth Dates'!$A:$A,'[1]Birth Dates'!$B:$B,"",0),IF(_xlpm.d=0,"",_xlpm.d))</f>
        <v/>
      </c>
      <c r="T748" s="196">
        <f>IF(OR(S748="",A748="",NOT(ISNUMBER(S748)),S748&gt;A748),"",DATEDIF(S748,A748,"Y")&amp;" years, "&amp;DATEDIF(S748,A748,"YM")&amp;" months, "&amp;DATEDIF(S748,A748,"MD")&amp;" days")</f>
        <v/>
      </c>
      <c r="W748" s="196">
        <f>_xlfn.LET(_xlpm.d,_xlfn.XLOOKUP(U748,'[1]Birth Dates'!$A:$A,'[1]Birth Dates'!$B:$B,"",0),IF(_xlpm.d=0,"",_xlpm.d))</f>
        <v/>
      </c>
      <c r="X748" s="196">
        <f>IF(OR(W748="",A748="",NOT(ISNUMBER(W748)),W748&gt;A748),"",DATEDIF(W748,A748,"Y")&amp;" years, "&amp;DATEDIF(W748,A748,"YM")&amp;" months, "&amp;DATEDIF(W748,A748,"MD")&amp;" days")</f>
        <v/>
      </c>
      <c r="AR748" s="175">
        <f>IF($B748="","",TEXT($A748,"yyyymmdd")&amp;"_P"&amp;$C748&amp;"_C"&amp;$F748&amp;"_"&amp;TRIM(RIGHT(SUBSTITUTE(TRIM(SUBSTITUTE($M748,CHAR(160)," "))," ",REPT(" ",60)),60))&amp;IF($Q748="","","-"&amp;TRIM(RIGHT(SUBSTITUTE(TRIM(SUBSTITUTE($Q748,CHAR(160)," "))," ",REPT(" ",60)),60)))&amp;IF($U748="","","-"&amp;TRIM(RIGHT(SUBSTITUTE(TRIM(SUBSTITUTE($U748,CHAR(160)," "))," ",REPT(" ",60)),60)))&amp;".jpg")</f>
        <v/>
      </c>
    </row>
    <row r="749" ht="14" customHeight="1">
      <c r="O749" s="196">
        <f>_xlfn.LET(_xlpm.d,_xlfn.XLOOKUP(M749,'[1]Birth Dates'!$A:$A,'[1]Birth Dates'!$B:$B,"",0),IF(_xlpm.d=0,"",_xlpm.d))</f>
        <v/>
      </c>
      <c r="P749" s="196">
        <f>IF(OR(O749="",A749="",NOT(ISNUMBER(O749)),O749&gt;A749),"",DATEDIF(O749,A749,"Y")&amp;" years, "&amp;DATEDIF(O749,A749,"YM")&amp;" months, "&amp;DATEDIF(O749,A749,"MD")&amp;" days")</f>
        <v/>
      </c>
      <c r="S749" s="196">
        <f>_xlfn.LET(_xlpm.d,_xlfn.XLOOKUP(Q749,'[1]Birth Dates'!$A:$A,'[1]Birth Dates'!$B:$B,"",0),IF(_xlpm.d=0,"",_xlpm.d))</f>
        <v/>
      </c>
      <c r="T749" s="196">
        <f>IF(OR(S749="",A749="",NOT(ISNUMBER(S749)),S749&gt;A749),"",DATEDIF(S749,A749,"Y")&amp;" years, "&amp;DATEDIF(S749,A749,"YM")&amp;" months, "&amp;DATEDIF(S749,A749,"MD")&amp;" days")</f>
        <v/>
      </c>
      <c r="W749" s="196">
        <f>_xlfn.LET(_xlpm.d,_xlfn.XLOOKUP(U749,'[1]Birth Dates'!$A:$A,'[1]Birth Dates'!$B:$B,"",0),IF(_xlpm.d=0,"",_xlpm.d))</f>
        <v/>
      </c>
      <c r="X749" s="196">
        <f>IF(OR(W749="",A749="",NOT(ISNUMBER(W749)),W749&gt;A749),"",DATEDIF(W749,A749,"Y")&amp;" years, "&amp;DATEDIF(W749,A749,"YM")&amp;" months, "&amp;DATEDIF(W749,A749,"MD")&amp;" days")</f>
        <v/>
      </c>
      <c r="AR749" s="175">
        <f>IF($B749="","",TEXT($A749,"yyyymmdd")&amp;"_P"&amp;$C749&amp;"_C"&amp;$F749&amp;"_"&amp;TRIM(RIGHT(SUBSTITUTE(TRIM(SUBSTITUTE($M749,CHAR(160)," "))," ",REPT(" ",60)),60))&amp;IF($Q749="","","-"&amp;TRIM(RIGHT(SUBSTITUTE(TRIM(SUBSTITUTE($Q749,CHAR(160)," "))," ",REPT(" ",60)),60)))&amp;IF($U749="","","-"&amp;TRIM(RIGHT(SUBSTITUTE(TRIM(SUBSTITUTE($U749,CHAR(160)," "))," ",REPT(" ",60)),60)))&amp;".jpg")</f>
        <v/>
      </c>
    </row>
    <row r="750" ht="14" customHeight="1">
      <c r="O750" s="196">
        <f>_xlfn.LET(_xlpm.d,_xlfn.XLOOKUP(M750,'[1]Birth Dates'!$A:$A,'[1]Birth Dates'!$B:$B,"",0),IF(_xlpm.d=0,"",_xlpm.d))</f>
        <v/>
      </c>
      <c r="P750" s="196">
        <f>IF(OR(O750="",A750="",NOT(ISNUMBER(O750)),O750&gt;A750),"",DATEDIF(O750,A750,"Y")&amp;" years, "&amp;DATEDIF(O750,A750,"YM")&amp;" months, "&amp;DATEDIF(O750,A750,"MD")&amp;" days")</f>
        <v/>
      </c>
      <c r="S750" s="196">
        <f>_xlfn.LET(_xlpm.d,_xlfn.XLOOKUP(Q750,'[1]Birth Dates'!$A:$A,'[1]Birth Dates'!$B:$B,"",0),IF(_xlpm.d=0,"",_xlpm.d))</f>
        <v/>
      </c>
      <c r="T750" s="196">
        <f>IF(OR(S750="",A750="",NOT(ISNUMBER(S750)),S750&gt;A750),"",DATEDIF(S750,A750,"Y")&amp;" years, "&amp;DATEDIF(S750,A750,"YM")&amp;" months, "&amp;DATEDIF(S750,A750,"MD")&amp;" days")</f>
        <v/>
      </c>
      <c r="W750" s="196">
        <f>_xlfn.LET(_xlpm.d,_xlfn.XLOOKUP(U750,'[1]Birth Dates'!$A:$A,'[1]Birth Dates'!$B:$B,"",0),IF(_xlpm.d=0,"",_xlpm.d))</f>
        <v/>
      </c>
      <c r="X750" s="196">
        <f>IF(OR(W750="",A750="",NOT(ISNUMBER(W750)),W750&gt;A750),"",DATEDIF(W750,A750,"Y")&amp;" years, "&amp;DATEDIF(W750,A750,"YM")&amp;" months, "&amp;DATEDIF(W750,A750,"MD")&amp;" days")</f>
        <v/>
      </c>
      <c r="AR750" s="175">
        <f>IF($B750="","",TEXT($A750,"yyyymmdd")&amp;"_P"&amp;$C750&amp;"_C"&amp;$F750&amp;"_"&amp;TRIM(RIGHT(SUBSTITUTE(TRIM(SUBSTITUTE($M750,CHAR(160)," "))," ",REPT(" ",60)),60))&amp;IF($Q750="","","-"&amp;TRIM(RIGHT(SUBSTITUTE(TRIM(SUBSTITUTE($Q750,CHAR(160)," "))," ",REPT(" ",60)),60)))&amp;IF($U750="","","-"&amp;TRIM(RIGHT(SUBSTITUTE(TRIM(SUBSTITUTE($U750,CHAR(160)," "))," ",REPT(" ",60)),60)))&amp;".jpg")</f>
        <v/>
      </c>
    </row>
    <row r="751" ht="14" customHeight="1">
      <c r="O751" s="196">
        <f>_xlfn.LET(_xlpm.d,_xlfn.XLOOKUP(M751,'[1]Birth Dates'!$A:$A,'[1]Birth Dates'!$B:$B,"",0),IF(_xlpm.d=0,"",_xlpm.d))</f>
        <v/>
      </c>
      <c r="P751" s="196">
        <f>IF(OR(O751="",A751="",NOT(ISNUMBER(O751)),O751&gt;A751),"",DATEDIF(O751,A751,"Y")&amp;" years, "&amp;DATEDIF(O751,A751,"YM")&amp;" months, "&amp;DATEDIF(O751,A751,"MD")&amp;" days")</f>
        <v/>
      </c>
      <c r="S751" s="196">
        <f>_xlfn.LET(_xlpm.d,_xlfn.XLOOKUP(Q751,'[1]Birth Dates'!$A:$A,'[1]Birth Dates'!$B:$B,"",0),IF(_xlpm.d=0,"",_xlpm.d))</f>
        <v/>
      </c>
      <c r="T751" s="196">
        <f>IF(OR(S751="",A751="",NOT(ISNUMBER(S751)),S751&gt;A751),"",DATEDIF(S751,A751,"Y")&amp;" years, "&amp;DATEDIF(S751,A751,"YM")&amp;" months, "&amp;DATEDIF(S751,A751,"MD")&amp;" days")</f>
        <v/>
      </c>
      <c r="W751" s="196">
        <f>_xlfn.LET(_xlpm.d,_xlfn.XLOOKUP(U751,'[1]Birth Dates'!$A:$A,'[1]Birth Dates'!$B:$B,"",0),IF(_xlpm.d=0,"",_xlpm.d))</f>
        <v/>
      </c>
      <c r="X751" s="196">
        <f>IF(OR(W751="",A751="",NOT(ISNUMBER(W751)),W751&gt;A751),"",DATEDIF(W751,A751,"Y")&amp;" years, "&amp;DATEDIF(W751,A751,"YM")&amp;" months, "&amp;DATEDIF(W751,A751,"MD")&amp;" days")</f>
        <v/>
      </c>
      <c r="AR751" s="175">
        <f>IF($B751="","",TEXT($A751,"yyyymmdd")&amp;"_P"&amp;$C751&amp;"_C"&amp;$F751&amp;"_"&amp;TRIM(RIGHT(SUBSTITUTE(TRIM(SUBSTITUTE($M751,CHAR(160)," "))," ",REPT(" ",60)),60))&amp;IF($Q751="","","-"&amp;TRIM(RIGHT(SUBSTITUTE(TRIM(SUBSTITUTE($Q751,CHAR(160)," "))," ",REPT(" ",60)),60)))&amp;IF($U751="","","-"&amp;TRIM(RIGHT(SUBSTITUTE(TRIM(SUBSTITUTE($U751,CHAR(160)," "))," ",REPT(" ",60)),60)))&amp;".jpg")</f>
        <v/>
      </c>
    </row>
    <row r="752" ht="14" customHeight="1">
      <c r="O752" s="196">
        <f>_xlfn.LET(_xlpm.d,_xlfn.XLOOKUP(M752,'[1]Birth Dates'!$A:$A,'[1]Birth Dates'!$B:$B,"",0),IF(_xlpm.d=0,"",_xlpm.d))</f>
        <v/>
      </c>
      <c r="P752" s="196">
        <f>IF(OR(O752="",A752="",NOT(ISNUMBER(O752)),O752&gt;A752),"",DATEDIF(O752,A752,"Y")&amp;" years, "&amp;DATEDIF(O752,A752,"YM")&amp;" months, "&amp;DATEDIF(O752,A752,"MD")&amp;" days")</f>
        <v/>
      </c>
      <c r="S752" s="196">
        <f>_xlfn.LET(_xlpm.d,_xlfn.XLOOKUP(Q752,'[1]Birth Dates'!$A:$A,'[1]Birth Dates'!$B:$B,"",0),IF(_xlpm.d=0,"",_xlpm.d))</f>
        <v/>
      </c>
      <c r="T752" s="196">
        <f>IF(OR(S752="",A752="",NOT(ISNUMBER(S752)),S752&gt;A752),"",DATEDIF(S752,A752,"Y")&amp;" years, "&amp;DATEDIF(S752,A752,"YM")&amp;" months, "&amp;DATEDIF(S752,A752,"MD")&amp;" days")</f>
        <v/>
      </c>
      <c r="W752" s="196">
        <f>_xlfn.LET(_xlpm.d,_xlfn.XLOOKUP(U752,'[1]Birth Dates'!$A:$A,'[1]Birth Dates'!$B:$B,"",0),IF(_xlpm.d=0,"",_xlpm.d))</f>
        <v/>
      </c>
      <c r="X752" s="196">
        <f>IF(OR(W752="",A752="",NOT(ISNUMBER(W752)),W752&gt;A752),"",DATEDIF(W752,A752,"Y")&amp;" years, "&amp;DATEDIF(W752,A752,"YM")&amp;" months, "&amp;DATEDIF(W752,A752,"MD")&amp;" days")</f>
        <v/>
      </c>
      <c r="AR752" s="175">
        <f>IF($B752="","",TEXT($A752,"yyyymmdd")&amp;"_P"&amp;$C752&amp;"_C"&amp;$F752&amp;"_"&amp;TRIM(RIGHT(SUBSTITUTE(TRIM(SUBSTITUTE($M752,CHAR(160)," "))," ",REPT(" ",60)),60))&amp;IF($Q752="","","-"&amp;TRIM(RIGHT(SUBSTITUTE(TRIM(SUBSTITUTE($Q752,CHAR(160)," "))," ",REPT(" ",60)),60)))&amp;IF($U752="","","-"&amp;TRIM(RIGHT(SUBSTITUTE(TRIM(SUBSTITUTE($U752,CHAR(160)," "))," ",REPT(" ",60)),60)))&amp;".jpg")</f>
        <v/>
      </c>
    </row>
    <row r="753" ht="14" customHeight="1">
      <c r="O753" s="196">
        <f>_xlfn.LET(_xlpm.d,_xlfn.XLOOKUP(M753,'[1]Birth Dates'!$A:$A,'[1]Birth Dates'!$B:$B,"",0),IF(_xlpm.d=0,"",_xlpm.d))</f>
        <v/>
      </c>
      <c r="P753" s="196">
        <f>IF(OR(O753="",A753="",NOT(ISNUMBER(O753)),O753&gt;A753),"",DATEDIF(O753,A753,"Y")&amp;" years, "&amp;DATEDIF(O753,A753,"YM")&amp;" months, "&amp;DATEDIF(O753,A753,"MD")&amp;" days")</f>
        <v/>
      </c>
      <c r="S753" s="196">
        <f>_xlfn.LET(_xlpm.d,_xlfn.XLOOKUP(Q753,'[1]Birth Dates'!$A:$A,'[1]Birth Dates'!$B:$B,"",0),IF(_xlpm.d=0,"",_xlpm.d))</f>
        <v/>
      </c>
      <c r="T753" s="196">
        <f>IF(OR(S753="",A753="",NOT(ISNUMBER(S753)),S753&gt;A753),"",DATEDIF(S753,A753,"Y")&amp;" years, "&amp;DATEDIF(S753,A753,"YM")&amp;" months, "&amp;DATEDIF(S753,A753,"MD")&amp;" days")</f>
        <v/>
      </c>
      <c r="W753" s="196">
        <f>_xlfn.LET(_xlpm.d,_xlfn.XLOOKUP(U753,'[1]Birth Dates'!$A:$A,'[1]Birth Dates'!$B:$B,"",0),IF(_xlpm.d=0,"",_xlpm.d))</f>
        <v/>
      </c>
      <c r="X753" s="196">
        <f>IF(OR(W753="",A753="",NOT(ISNUMBER(W753)),W753&gt;A753),"",DATEDIF(W753,A753,"Y")&amp;" years, "&amp;DATEDIF(W753,A753,"YM")&amp;" months, "&amp;DATEDIF(W753,A753,"MD")&amp;" days")</f>
        <v/>
      </c>
      <c r="AR753" s="175">
        <f>IF($B753="","",TEXT($A753,"yyyymmdd")&amp;"_P"&amp;$C753&amp;"_C"&amp;$F753&amp;"_"&amp;TRIM(RIGHT(SUBSTITUTE(TRIM(SUBSTITUTE($M753,CHAR(160)," "))," ",REPT(" ",60)),60))&amp;IF($Q753="","","-"&amp;TRIM(RIGHT(SUBSTITUTE(TRIM(SUBSTITUTE($Q753,CHAR(160)," "))," ",REPT(" ",60)),60)))&amp;IF($U753="","","-"&amp;TRIM(RIGHT(SUBSTITUTE(TRIM(SUBSTITUTE($U753,CHAR(160)," "))," ",REPT(" ",60)),60)))&amp;".jpg")</f>
        <v/>
      </c>
    </row>
    <row r="754" ht="14" customHeight="1">
      <c r="O754" s="196">
        <f>_xlfn.LET(_xlpm.d,_xlfn.XLOOKUP(M754,'[1]Birth Dates'!$A:$A,'[1]Birth Dates'!$B:$B,"",0),IF(_xlpm.d=0,"",_xlpm.d))</f>
        <v/>
      </c>
      <c r="P754" s="196">
        <f>IF(OR(O754="",A754="",NOT(ISNUMBER(O754)),O754&gt;A754),"",DATEDIF(O754,A754,"Y")&amp;" years, "&amp;DATEDIF(O754,A754,"YM")&amp;" months, "&amp;DATEDIF(O754,A754,"MD")&amp;" days")</f>
        <v/>
      </c>
      <c r="S754" s="196">
        <f>_xlfn.LET(_xlpm.d,_xlfn.XLOOKUP(Q754,'[1]Birth Dates'!$A:$A,'[1]Birth Dates'!$B:$B,"",0),IF(_xlpm.d=0,"",_xlpm.d))</f>
        <v/>
      </c>
      <c r="T754" s="196">
        <f>IF(OR(S754="",A754="",NOT(ISNUMBER(S754)),S754&gt;A754),"",DATEDIF(S754,A754,"Y")&amp;" years, "&amp;DATEDIF(S754,A754,"YM")&amp;" months, "&amp;DATEDIF(S754,A754,"MD")&amp;" days")</f>
        <v/>
      </c>
      <c r="W754" s="196">
        <f>_xlfn.LET(_xlpm.d,_xlfn.XLOOKUP(U754,'[1]Birth Dates'!$A:$A,'[1]Birth Dates'!$B:$B,"",0),IF(_xlpm.d=0,"",_xlpm.d))</f>
        <v/>
      </c>
      <c r="X754" s="196">
        <f>IF(OR(W754="",A754="",NOT(ISNUMBER(W754)),W754&gt;A754),"",DATEDIF(W754,A754,"Y")&amp;" years, "&amp;DATEDIF(W754,A754,"YM")&amp;" months, "&amp;DATEDIF(W754,A754,"MD")&amp;" days")</f>
        <v/>
      </c>
      <c r="AR754" s="175">
        <f>IF($B754="","",TEXT($A754,"yyyymmdd")&amp;"_P"&amp;$C754&amp;"_C"&amp;$F754&amp;"_"&amp;TRIM(RIGHT(SUBSTITUTE(TRIM(SUBSTITUTE($M754,CHAR(160)," "))," ",REPT(" ",60)),60))&amp;IF($Q754="","","-"&amp;TRIM(RIGHT(SUBSTITUTE(TRIM(SUBSTITUTE($Q754,CHAR(160)," "))," ",REPT(" ",60)),60)))&amp;IF($U754="","","-"&amp;TRIM(RIGHT(SUBSTITUTE(TRIM(SUBSTITUTE($U754,CHAR(160)," "))," ",REPT(" ",60)),60)))&amp;".jpg")</f>
        <v/>
      </c>
    </row>
    <row r="755" ht="14" customHeight="1">
      <c r="O755" s="196">
        <f>_xlfn.LET(_xlpm.d,_xlfn.XLOOKUP(M755,'[1]Birth Dates'!$A:$A,'[1]Birth Dates'!$B:$B,"",0),IF(_xlpm.d=0,"",_xlpm.d))</f>
        <v/>
      </c>
      <c r="P755" s="196">
        <f>IF(OR(O755="",A755="",NOT(ISNUMBER(O755)),O755&gt;A755),"",DATEDIF(O755,A755,"Y")&amp;" years, "&amp;DATEDIF(O755,A755,"YM")&amp;" months, "&amp;DATEDIF(O755,A755,"MD")&amp;" days")</f>
        <v/>
      </c>
      <c r="S755" s="196">
        <f>_xlfn.LET(_xlpm.d,_xlfn.XLOOKUP(Q755,'[1]Birth Dates'!$A:$A,'[1]Birth Dates'!$B:$B,"",0),IF(_xlpm.d=0,"",_xlpm.d))</f>
        <v/>
      </c>
      <c r="T755" s="196">
        <f>IF(OR(S755="",A755="",NOT(ISNUMBER(S755)),S755&gt;A755),"",DATEDIF(S755,A755,"Y")&amp;" years, "&amp;DATEDIF(S755,A755,"YM")&amp;" months, "&amp;DATEDIF(S755,A755,"MD")&amp;" days")</f>
        <v/>
      </c>
      <c r="W755" s="196">
        <f>_xlfn.LET(_xlpm.d,_xlfn.XLOOKUP(U755,'[1]Birth Dates'!$A:$A,'[1]Birth Dates'!$B:$B,"",0),IF(_xlpm.d=0,"",_xlpm.d))</f>
        <v/>
      </c>
      <c r="X755" s="196">
        <f>IF(OR(W755="",A755="",NOT(ISNUMBER(W755)),W755&gt;A755),"",DATEDIF(W755,A755,"Y")&amp;" years, "&amp;DATEDIF(W755,A755,"YM")&amp;" months, "&amp;DATEDIF(W755,A755,"MD")&amp;" days")</f>
        <v/>
      </c>
      <c r="AR755" s="175">
        <f>IF($B755="","",TEXT($A755,"yyyymmdd")&amp;"_P"&amp;$C755&amp;"_C"&amp;$F755&amp;"_"&amp;TRIM(RIGHT(SUBSTITUTE(TRIM(SUBSTITUTE($M755,CHAR(160)," "))," ",REPT(" ",60)),60))&amp;IF($Q755="","","-"&amp;TRIM(RIGHT(SUBSTITUTE(TRIM(SUBSTITUTE($Q755,CHAR(160)," "))," ",REPT(" ",60)),60)))&amp;IF($U755="","","-"&amp;TRIM(RIGHT(SUBSTITUTE(TRIM(SUBSTITUTE($U755,CHAR(160)," "))," ",REPT(" ",60)),60)))&amp;".jpg")</f>
        <v/>
      </c>
    </row>
    <row r="756" ht="14" customHeight="1">
      <c r="O756" s="196">
        <f>_xlfn.LET(_xlpm.d,_xlfn.XLOOKUP(M756,'[1]Birth Dates'!$A:$A,'[1]Birth Dates'!$B:$B,"",0),IF(_xlpm.d=0,"",_xlpm.d))</f>
        <v/>
      </c>
      <c r="P756" s="196">
        <f>IF(OR(O756="",A756="",NOT(ISNUMBER(O756)),O756&gt;A756),"",DATEDIF(O756,A756,"Y")&amp;" years, "&amp;DATEDIF(O756,A756,"YM")&amp;" months, "&amp;DATEDIF(O756,A756,"MD")&amp;" days")</f>
        <v/>
      </c>
      <c r="S756" s="196">
        <f>_xlfn.LET(_xlpm.d,_xlfn.XLOOKUP(Q756,'[1]Birth Dates'!$A:$A,'[1]Birth Dates'!$B:$B,"",0),IF(_xlpm.d=0,"",_xlpm.d))</f>
        <v/>
      </c>
      <c r="T756" s="196">
        <f>IF(OR(S756="",A756="",NOT(ISNUMBER(S756)),S756&gt;A756),"",DATEDIF(S756,A756,"Y")&amp;" years, "&amp;DATEDIF(S756,A756,"YM")&amp;" months, "&amp;DATEDIF(S756,A756,"MD")&amp;" days")</f>
        <v/>
      </c>
      <c r="W756" s="196">
        <f>_xlfn.LET(_xlpm.d,_xlfn.XLOOKUP(U756,'[1]Birth Dates'!$A:$A,'[1]Birth Dates'!$B:$B,"",0),IF(_xlpm.d=0,"",_xlpm.d))</f>
        <v/>
      </c>
      <c r="X756" s="196">
        <f>IF(OR(W756="",A756="",NOT(ISNUMBER(W756)),W756&gt;A756),"",DATEDIF(W756,A756,"Y")&amp;" years, "&amp;DATEDIF(W756,A756,"YM")&amp;" months, "&amp;DATEDIF(W756,A756,"MD")&amp;" days")</f>
        <v/>
      </c>
      <c r="AR756" s="175">
        <f>IF($B756="","",TEXT($A756,"yyyymmdd")&amp;"_P"&amp;$C756&amp;"_C"&amp;$F756&amp;"_"&amp;TRIM(RIGHT(SUBSTITUTE(TRIM(SUBSTITUTE($M756,CHAR(160)," "))," ",REPT(" ",60)),60))&amp;IF($Q756="","","-"&amp;TRIM(RIGHT(SUBSTITUTE(TRIM(SUBSTITUTE($Q756,CHAR(160)," "))," ",REPT(" ",60)),60)))&amp;IF($U756="","","-"&amp;TRIM(RIGHT(SUBSTITUTE(TRIM(SUBSTITUTE($U756,CHAR(160)," "))," ",REPT(" ",60)),60)))&amp;".jpg")</f>
        <v/>
      </c>
    </row>
    <row r="757" ht="14" customHeight="1">
      <c r="O757" s="196">
        <f>_xlfn.LET(_xlpm.d,_xlfn.XLOOKUP(M757,'[1]Birth Dates'!$A:$A,'[1]Birth Dates'!$B:$B,"",0),IF(_xlpm.d=0,"",_xlpm.d))</f>
        <v/>
      </c>
      <c r="P757" s="196">
        <f>IF(OR(O757="",A757="",NOT(ISNUMBER(O757)),O757&gt;A757),"",DATEDIF(O757,A757,"Y")&amp;" years, "&amp;DATEDIF(O757,A757,"YM")&amp;" months, "&amp;DATEDIF(O757,A757,"MD")&amp;" days")</f>
        <v/>
      </c>
      <c r="S757" s="196">
        <f>_xlfn.LET(_xlpm.d,_xlfn.XLOOKUP(Q757,'[1]Birth Dates'!$A:$A,'[1]Birth Dates'!$B:$B,"",0),IF(_xlpm.d=0,"",_xlpm.d))</f>
        <v/>
      </c>
      <c r="T757" s="196">
        <f>IF(OR(S757="",A757="",NOT(ISNUMBER(S757)),S757&gt;A757),"",DATEDIF(S757,A757,"Y")&amp;" years, "&amp;DATEDIF(S757,A757,"YM")&amp;" months, "&amp;DATEDIF(S757,A757,"MD")&amp;" days")</f>
        <v/>
      </c>
      <c r="W757" s="196">
        <f>_xlfn.LET(_xlpm.d,_xlfn.XLOOKUP(U757,'[1]Birth Dates'!$A:$A,'[1]Birth Dates'!$B:$B,"",0),IF(_xlpm.d=0,"",_xlpm.d))</f>
        <v/>
      </c>
      <c r="X757" s="196">
        <f>IF(OR(W757="",A757="",NOT(ISNUMBER(W757)),W757&gt;A757),"",DATEDIF(W757,A757,"Y")&amp;" years, "&amp;DATEDIF(W757,A757,"YM")&amp;" months, "&amp;DATEDIF(W757,A757,"MD")&amp;" days")</f>
        <v/>
      </c>
      <c r="AR757" s="175">
        <f>IF($B757="","",TEXT($A757,"yyyymmdd")&amp;"_P"&amp;$C757&amp;"_C"&amp;$F757&amp;"_"&amp;TRIM(RIGHT(SUBSTITUTE(TRIM(SUBSTITUTE($M757,CHAR(160)," "))," ",REPT(" ",60)),60))&amp;IF($Q757="","","-"&amp;TRIM(RIGHT(SUBSTITUTE(TRIM(SUBSTITUTE($Q757,CHAR(160)," "))," ",REPT(" ",60)),60)))&amp;IF($U757="","","-"&amp;TRIM(RIGHT(SUBSTITUTE(TRIM(SUBSTITUTE($U757,CHAR(160)," "))," ",REPT(" ",60)),60)))&amp;".jpg")</f>
        <v/>
      </c>
    </row>
    <row r="758" ht="14" customHeight="1">
      <c r="O758" s="196">
        <f>_xlfn.LET(_xlpm.d,_xlfn.XLOOKUP(M758,'[1]Birth Dates'!$A:$A,'[1]Birth Dates'!$B:$B,"",0),IF(_xlpm.d=0,"",_xlpm.d))</f>
        <v/>
      </c>
      <c r="P758" s="196">
        <f>IF(OR(O758="",A758="",NOT(ISNUMBER(O758)),O758&gt;A758),"",DATEDIF(O758,A758,"Y")&amp;" years, "&amp;DATEDIF(O758,A758,"YM")&amp;" months, "&amp;DATEDIF(O758,A758,"MD")&amp;" days")</f>
        <v/>
      </c>
      <c r="S758" s="196">
        <f>_xlfn.LET(_xlpm.d,_xlfn.XLOOKUP(Q758,'[1]Birth Dates'!$A:$A,'[1]Birth Dates'!$B:$B,"",0),IF(_xlpm.d=0,"",_xlpm.d))</f>
        <v/>
      </c>
      <c r="T758" s="196">
        <f>IF(OR(S758="",A758="",NOT(ISNUMBER(S758)),S758&gt;A758),"",DATEDIF(S758,A758,"Y")&amp;" years, "&amp;DATEDIF(S758,A758,"YM")&amp;" months, "&amp;DATEDIF(S758,A758,"MD")&amp;" days")</f>
        <v/>
      </c>
      <c r="W758" s="196">
        <f>_xlfn.LET(_xlpm.d,_xlfn.XLOOKUP(U758,'[1]Birth Dates'!$A:$A,'[1]Birth Dates'!$B:$B,"",0),IF(_xlpm.d=0,"",_xlpm.d))</f>
        <v/>
      </c>
      <c r="X758" s="196">
        <f>IF(OR(W758="",A758="",NOT(ISNUMBER(W758)),W758&gt;A758),"",DATEDIF(W758,A758,"Y")&amp;" years, "&amp;DATEDIF(W758,A758,"YM")&amp;" months, "&amp;DATEDIF(W758,A758,"MD")&amp;" days")</f>
        <v/>
      </c>
      <c r="AR758" s="175">
        <f>IF($B758="","",TEXT($A758,"yyyymmdd")&amp;"_P"&amp;$C758&amp;"_C"&amp;$F758&amp;"_"&amp;TRIM(RIGHT(SUBSTITUTE(TRIM(SUBSTITUTE($M758,CHAR(160)," "))," ",REPT(" ",60)),60))&amp;IF($Q758="","","-"&amp;TRIM(RIGHT(SUBSTITUTE(TRIM(SUBSTITUTE($Q758,CHAR(160)," "))," ",REPT(" ",60)),60)))&amp;IF($U758="","","-"&amp;TRIM(RIGHT(SUBSTITUTE(TRIM(SUBSTITUTE($U758,CHAR(160)," "))," ",REPT(" ",60)),60)))&amp;".jpg")</f>
        <v/>
      </c>
    </row>
    <row r="759" ht="14" customHeight="1">
      <c r="O759" s="196">
        <f>_xlfn.LET(_xlpm.d,_xlfn.XLOOKUP(M759,'[1]Birth Dates'!$A:$A,'[1]Birth Dates'!$B:$B,"",0),IF(_xlpm.d=0,"",_xlpm.d))</f>
        <v/>
      </c>
      <c r="P759" s="196">
        <f>IF(OR(O759="",A759="",NOT(ISNUMBER(O759)),O759&gt;A759),"",DATEDIF(O759,A759,"Y")&amp;" years, "&amp;DATEDIF(O759,A759,"YM")&amp;" months, "&amp;DATEDIF(O759,A759,"MD")&amp;" days")</f>
        <v/>
      </c>
      <c r="S759" s="196">
        <f>_xlfn.LET(_xlpm.d,_xlfn.XLOOKUP(Q759,'[1]Birth Dates'!$A:$A,'[1]Birth Dates'!$B:$B,"",0),IF(_xlpm.d=0,"",_xlpm.d))</f>
        <v/>
      </c>
      <c r="T759" s="196">
        <f>IF(OR(S759="",A759="",NOT(ISNUMBER(S759)),S759&gt;A759),"",DATEDIF(S759,A759,"Y")&amp;" years, "&amp;DATEDIF(S759,A759,"YM")&amp;" months, "&amp;DATEDIF(S759,A759,"MD")&amp;" days")</f>
        <v/>
      </c>
      <c r="W759" s="196">
        <f>_xlfn.LET(_xlpm.d,_xlfn.XLOOKUP(U759,'[1]Birth Dates'!$A:$A,'[1]Birth Dates'!$B:$B,"",0),IF(_xlpm.d=0,"",_xlpm.d))</f>
        <v/>
      </c>
      <c r="X759" s="196">
        <f>IF(OR(W759="",A759="",NOT(ISNUMBER(W759)),W759&gt;A759),"",DATEDIF(W759,A759,"Y")&amp;" years, "&amp;DATEDIF(W759,A759,"YM")&amp;" months, "&amp;DATEDIF(W759,A759,"MD")&amp;" days")</f>
        <v/>
      </c>
      <c r="AR759" s="175">
        <f>IF($B759="","",TEXT($A759,"yyyymmdd")&amp;"_P"&amp;$C759&amp;"_C"&amp;$F759&amp;"_"&amp;TRIM(RIGHT(SUBSTITUTE(TRIM(SUBSTITUTE($M759,CHAR(160)," "))," ",REPT(" ",60)),60))&amp;IF($Q759="","","-"&amp;TRIM(RIGHT(SUBSTITUTE(TRIM(SUBSTITUTE($Q759,CHAR(160)," "))," ",REPT(" ",60)),60)))&amp;IF($U759="","","-"&amp;TRIM(RIGHT(SUBSTITUTE(TRIM(SUBSTITUTE($U759,CHAR(160)," "))," ",REPT(" ",60)),60)))&amp;".jpg")</f>
        <v/>
      </c>
    </row>
    <row r="760" ht="14" customHeight="1">
      <c r="O760" s="196">
        <f>_xlfn.LET(_xlpm.d,_xlfn.XLOOKUP(M760,'[1]Birth Dates'!$A:$A,'[1]Birth Dates'!$B:$B,"",0),IF(_xlpm.d=0,"",_xlpm.d))</f>
        <v/>
      </c>
      <c r="P760" s="196">
        <f>IF(OR(O760="",A760="",NOT(ISNUMBER(O760)),O760&gt;A760),"",DATEDIF(O760,A760,"Y")&amp;" years, "&amp;DATEDIF(O760,A760,"YM")&amp;" months, "&amp;DATEDIF(O760,A760,"MD")&amp;" days")</f>
        <v/>
      </c>
      <c r="S760" s="196">
        <f>_xlfn.LET(_xlpm.d,_xlfn.XLOOKUP(Q760,'[1]Birth Dates'!$A:$A,'[1]Birth Dates'!$B:$B,"",0),IF(_xlpm.d=0,"",_xlpm.d))</f>
        <v/>
      </c>
      <c r="T760" s="196">
        <f>IF(OR(S760="",A760="",NOT(ISNUMBER(S760)),S760&gt;A760),"",DATEDIF(S760,A760,"Y")&amp;" years, "&amp;DATEDIF(S760,A760,"YM")&amp;" months, "&amp;DATEDIF(S760,A760,"MD")&amp;" days")</f>
        <v/>
      </c>
      <c r="W760" s="196">
        <f>_xlfn.LET(_xlpm.d,_xlfn.XLOOKUP(U760,'[1]Birth Dates'!$A:$A,'[1]Birth Dates'!$B:$B,"",0),IF(_xlpm.d=0,"",_xlpm.d))</f>
        <v/>
      </c>
      <c r="X760" s="196">
        <f>IF(OR(W760="",A760="",NOT(ISNUMBER(W760)),W760&gt;A760),"",DATEDIF(W760,A760,"Y")&amp;" years, "&amp;DATEDIF(W760,A760,"YM")&amp;" months, "&amp;DATEDIF(W760,A760,"MD")&amp;" days")</f>
        <v/>
      </c>
      <c r="AR760" s="175">
        <f>IF($B760="","",TEXT($A760,"yyyymmdd")&amp;"_P"&amp;$C760&amp;"_C"&amp;$F760&amp;"_"&amp;TRIM(RIGHT(SUBSTITUTE(TRIM(SUBSTITUTE($M760,CHAR(160)," "))," ",REPT(" ",60)),60))&amp;IF($Q760="","","-"&amp;TRIM(RIGHT(SUBSTITUTE(TRIM(SUBSTITUTE($Q760,CHAR(160)," "))," ",REPT(" ",60)),60)))&amp;IF($U760="","","-"&amp;TRIM(RIGHT(SUBSTITUTE(TRIM(SUBSTITUTE($U760,CHAR(160)," "))," ",REPT(" ",60)),60)))&amp;".jpg")</f>
        <v/>
      </c>
    </row>
    <row r="761" ht="14" customHeight="1">
      <c r="O761" s="196">
        <f>_xlfn.LET(_xlpm.d,_xlfn.XLOOKUP(M761,'[1]Birth Dates'!$A:$A,'[1]Birth Dates'!$B:$B,"",0),IF(_xlpm.d=0,"",_xlpm.d))</f>
        <v/>
      </c>
      <c r="P761" s="196">
        <f>IF(OR(O761="",A761="",NOT(ISNUMBER(O761)),O761&gt;A761),"",DATEDIF(O761,A761,"Y")&amp;" years, "&amp;DATEDIF(O761,A761,"YM")&amp;" months, "&amp;DATEDIF(O761,A761,"MD")&amp;" days")</f>
        <v/>
      </c>
      <c r="S761" s="196">
        <f>_xlfn.LET(_xlpm.d,_xlfn.XLOOKUP(Q761,'[1]Birth Dates'!$A:$A,'[1]Birth Dates'!$B:$B,"",0),IF(_xlpm.d=0,"",_xlpm.d))</f>
        <v/>
      </c>
      <c r="T761" s="196">
        <f>IF(OR(S761="",A761="",NOT(ISNUMBER(S761)),S761&gt;A761),"",DATEDIF(S761,A761,"Y")&amp;" years, "&amp;DATEDIF(S761,A761,"YM")&amp;" months, "&amp;DATEDIF(S761,A761,"MD")&amp;" days")</f>
        <v/>
      </c>
      <c r="W761" s="196">
        <f>_xlfn.LET(_xlpm.d,_xlfn.XLOOKUP(U761,'[1]Birth Dates'!$A:$A,'[1]Birth Dates'!$B:$B,"",0),IF(_xlpm.d=0,"",_xlpm.d))</f>
        <v/>
      </c>
      <c r="X761" s="196">
        <f>IF(OR(W761="",A761="",NOT(ISNUMBER(W761)),W761&gt;A761),"",DATEDIF(W761,A761,"Y")&amp;" years, "&amp;DATEDIF(W761,A761,"YM")&amp;" months, "&amp;DATEDIF(W761,A761,"MD")&amp;" days")</f>
        <v/>
      </c>
      <c r="AR761" s="175">
        <f>IF($B761="","",TEXT($A761,"yyyymmdd")&amp;"_P"&amp;$C761&amp;"_C"&amp;$F761&amp;"_"&amp;TRIM(RIGHT(SUBSTITUTE(TRIM(SUBSTITUTE($M761,CHAR(160)," "))," ",REPT(" ",60)),60))&amp;IF($Q761="","","-"&amp;TRIM(RIGHT(SUBSTITUTE(TRIM(SUBSTITUTE($Q761,CHAR(160)," "))," ",REPT(" ",60)),60)))&amp;IF($U761="","","-"&amp;TRIM(RIGHT(SUBSTITUTE(TRIM(SUBSTITUTE($U761,CHAR(160)," "))," ",REPT(" ",60)),60)))&amp;".jpg")</f>
        <v/>
      </c>
    </row>
    <row r="762" ht="14" customHeight="1">
      <c r="O762" s="196">
        <f>_xlfn.LET(_xlpm.d,_xlfn.XLOOKUP(M762,'[1]Birth Dates'!$A:$A,'[1]Birth Dates'!$B:$B,"",0),IF(_xlpm.d=0,"",_xlpm.d))</f>
        <v/>
      </c>
      <c r="P762" s="196">
        <f>IF(OR(O762="",A762="",NOT(ISNUMBER(O762)),O762&gt;A762),"",DATEDIF(O762,A762,"Y")&amp;" years, "&amp;DATEDIF(O762,A762,"YM")&amp;" months, "&amp;DATEDIF(O762,A762,"MD")&amp;" days")</f>
        <v/>
      </c>
      <c r="S762" s="196">
        <f>_xlfn.LET(_xlpm.d,_xlfn.XLOOKUP(Q762,'[1]Birth Dates'!$A:$A,'[1]Birth Dates'!$B:$B,"",0),IF(_xlpm.d=0,"",_xlpm.d))</f>
        <v/>
      </c>
      <c r="T762" s="196">
        <f>IF(OR(S762="",A762="",NOT(ISNUMBER(S762)),S762&gt;A762),"",DATEDIF(S762,A762,"Y")&amp;" years, "&amp;DATEDIF(S762,A762,"YM")&amp;" months, "&amp;DATEDIF(S762,A762,"MD")&amp;" days")</f>
        <v/>
      </c>
      <c r="W762" s="196">
        <f>_xlfn.LET(_xlpm.d,_xlfn.XLOOKUP(U762,'[1]Birth Dates'!$A:$A,'[1]Birth Dates'!$B:$B,"",0),IF(_xlpm.d=0,"",_xlpm.d))</f>
        <v/>
      </c>
      <c r="X762" s="196">
        <f>IF(OR(W762="",A762="",NOT(ISNUMBER(W762)),W762&gt;A762),"",DATEDIF(W762,A762,"Y")&amp;" years, "&amp;DATEDIF(W762,A762,"YM")&amp;" months, "&amp;DATEDIF(W762,A762,"MD")&amp;" days")</f>
        <v/>
      </c>
      <c r="AR762" s="175">
        <f>IF($B762="","",TEXT($A762,"yyyymmdd")&amp;"_P"&amp;$C762&amp;"_C"&amp;$F762&amp;"_"&amp;TRIM(RIGHT(SUBSTITUTE(TRIM(SUBSTITUTE($M762,CHAR(160)," "))," ",REPT(" ",60)),60))&amp;IF($Q762="","","-"&amp;TRIM(RIGHT(SUBSTITUTE(TRIM(SUBSTITUTE($Q762,CHAR(160)," "))," ",REPT(" ",60)),60)))&amp;IF($U762="","","-"&amp;TRIM(RIGHT(SUBSTITUTE(TRIM(SUBSTITUTE($U762,CHAR(160)," "))," ",REPT(" ",60)),60)))&amp;".jpg")</f>
        <v/>
      </c>
    </row>
    <row r="763" ht="14" customHeight="1">
      <c r="O763" s="196">
        <f>_xlfn.LET(_xlpm.d,_xlfn.XLOOKUP(M763,'[1]Birth Dates'!$A:$A,'[1]Birth Dates'!$B:$B,"",0),IF(_xlpm.d=0,"",_xlpm.d))</f>
        <v/>
      </c>
      <c r="P763" s="196">
        <f>IF(OR(O763="",A763="",NOT(ISNUMBER(O763)),O763&gt;A763),"",DATEDIF(O763,A763,"Y")&amp;" years, "&amp;DATEDIF(O763,A763,"YM")&amp;" months, "&amp;DATEDIF(O763,A763,"MD")&amp;" days")</f>
        <v/>
      </c>
      <c r="S763" s="196">
        <f>_xlfn.LET(_xlpm.d,_xlfn.XLOOKUP(Q763,'[1]Birth Dates'!$A:$A,'[1]Birth Dates'!$B:$B,"",0),IF(_xlpm.d=0,"",_xlpm.d))</f>
        <v/>
      </c>
      <c r="T763" s="196">
        <f>IF(OR(S763="",A763="",NOT(ISNUMBER(S763)),S763&gt;A763),"",DATEDIF(S763,A763,"Y")&amp;" years, "&amp;DATEDIF(S763,A763,"YM")&amp;" months, "&amp;DATEDIF(S763,A763,"MD")&amp;" days")</f>
        <v/>
      </c>
      <c r="W763" s="196">
        <f>_xlfn.LET(_xlpm.d,_xlfn.XLOOKUP(U763,'[1]Birth Dates'!$A:$A,'[1]Birth Dates'!$B:$B,"",0),IF(_xlpm.d=0,"",_xlpm.d))</f>
        <v/>
      </c>
      <c r="X763" s="196">
        <f>IF(OR(W763="",A763="",NOT(ISNUMBER(W763)),W763&gt;A763),"",DATEDIF(W763,A763,"Y")&amp;" years, "&amp;DATEDIF(W763,A763,"YM")&amp;" months, "&amp;DATEDIF(W763,A763,"MD")&amp;" days")</f>
        <v/>
      </c>
      <c r="AR763" s="175">
        <f>IF($B763="","",TEXT($A763,"yyyymmdd")&amp;"_P"&amp;$C763&amp;"_C"&amp;$F763&amp;"_"&amp;TRIM(RIGHT(SUBSTITUTE(TRIM(SUBSTITUTE($M763,CHAR(160)," "))," ",REPT(" ",60)),60))&amp;IF($Q763="","","-"&amp;TRIM(RIGHT(SUBSTITUTE(TRIM(SUBSTITUTE($Q763,CHAR(160)," "))," ",REPT(" ",60)),60)))&amp;IF($U763="","","-"&amp;TRIM(RIGHT(SUBSTITUTE(TRIM(SUBSTITUTE($U763,CHAR(160)," "))," ",REPT(" ",60)),60)))&amp;".jpg")</f>
        <v/>
      </c>
    </row>
    <row r="764" ht="14" customHeight="1">
      <c r="O764" s="196">
        <f>_xlfn.LET(_xlpm.d,_xlfn.XLOOKUP(M764,'[1]Birth Dates'!$A:$A,'[1]Birth Dates'!$B:$B,"",0),IF(_xlpm.d=0,"",_xlpm.d))</f>
        <v/>
      </c>
      <c r="P764" s="196">
        <f>IF(OR(O764="",A764="",NOT(ISNUMBER(O764)),O764&gt;A764),"",DATEDIF(O764,A764,"Y")&amp;" years, "&amp;DATEDIF(O764,A764,"YM")&amp;" months, "&amp;DATEDIF(O764,A764,"MD")&amp;" days")</f>
        <v/>
      </c>
      <c r="S764" s="196">
        <f>_xlfn.LET(_xlpm.d,_xlfn.XLOOKUP(Q764,'[1]Birth Dates'!$A:$A,'[1]Birth Dates'!$B:$B,"",0),IF(_xlpm.d=0,"",_xlpm.d))</f>
        <v/>
      </c>
      <c r="T764" s="196">
        <f>IF(OR(S764="",A764="",NOT(ISNUMBER(S764)),S764&gt;A764),"",DATEDIF(S764,A764,"Y")&amp;" years, "&amp;DATEDIF(S764,A764,"YM")&amp;" months, "&amp;DATEDIF(S764,A764,"MD")&amp;" days")</f>
        <v/>
      </c>
      <c r="W764" s="196">
        <f>_xlfn.LET(_xlpm.d,_xlfn.XLOOKUP(U764,'[1]Birth Dates'!$A:$A,'[1]Birth Dates'!$B:$B,"",0),IF(_xlpm.d=0,"",_xlpm.d))</f>
        <v/>
      </c>
      <c r="X764" s="196">
        <f>IF(OR(W764="",A764="",NOT(ISNUMBER(W764)),W764&gt;A764),"",DATEDIF(W764,A764,"Y")&amp;" years, "&amp;DATEDIF(W764,A764,"YM")&amp;" months, "&amp;DATEDIF(W764,A764,"MD")&amp;" days")</f>
        <v/>
      </c>
      <c r="AR764" s="175">
        <f>IF($B764="","",TEXT($A764,"yyyymmdd")&amp;"_P"&amp;$C764&amp;"_C"&amp;$F764&amp;"_"&amp;TRIM(RIGHT(SUBSTITUTE(TRIM(SUBSTITUTE($M764,CHAR(160)," "))," ",REPT(" ",60)),60))&amp;IF($Q764="","","-"&amp;TRIM(RIGHT(SUBSTITUTE(TRIM(SUBSTITUTE($Q764,CHAR(160)," "))," ",REPT(" ",60)),60)))&amp;IF($U764="","","-"&amp;TRIM(RIGHT(SUBSTITUTE(TRIM(SUBSTITUTE($U764,CHAR(160)," "))," ",REPT(" ",60)),60)))&amp;".jpg")</f>
        <v/>
      </c>
    </row>
    <row r="765" ht="14" customHeight="1">
      <c r="O765" s="196">
        <f>_xlfn.LET(_xlpm.d,_xlfn.XLOOKUP(M765,'[1]Birth Dates'!$A:$A,'[1]Birth Dates'!$B:$B,"",0),IF(_xlpm.d=0,"",_xlpm.d))</f>
        <v/>
      </c>
      <c r="P765" s="196">
        <f>IF(OR(O765="",A765="",NOT(ISNUMBER(O765)),O765&gt;A765),"",DATEDIF(O765,A765,"Y")&amp;" years, "&amp;DATEDIF(O765,A765,"YM")&amp;" months, "&amp;DATEDIF(O765,A765,"MD")&amp;" days")</f>
        <v/>
      </c>
      <c r="S765" s="196">
        <f>_xlfn.LET(_xlpm.d,_xlfn.XLOOKUP(Q765,'[1]Birth Dates'!$A:$A,'[1]Birth Dates'!$B:$B,"",0),IF(_xlpm.d=0,"",_xlpm.d))</f>
        <v/>
      </c>
      <c r="T765" s="196">
        <f>IF(OR(S765="",A765="",NOT(ISNUMBER(S765)),S765&gt;A765),"",DATEDIF(S765,A765,"Y")&amp;" years, "&amp;DATEDIF(S765,A765,"YM")&amp;" months, "&amp;DATEDIF(S765,A765,"MD")&amp;" days")</f>
        <v/>
      </c>
      <c r="W765" s="196">
        <f>_xlfn.LET(_xlpm.d,_xlfn.XLOOKUP(U765,'[1]Birth Dates'!$A:$A,'[1]Birth Dates'!$B:$B,"",0),IF(_xlpm.d=0,"",_xlpm.d))</f>
        <v/>
      </c>
      <c r="X765" s="196">
        <f>IF(OR(W765="",A765="",NOT(ISNUMBER(W765)),W765&gt;A765),"",DATEDIF(W765,A765,"Y")&amp;" years, "&amp;DATEDIF(W765,A765,"YM")&amp;" months, "&amp;DATEDIF(W765,A765,"MD")&amp;" days")</f>
        <v/>
      </c>
      <c r="AR765" s="175">
        <f>IF($B765="","",TEXT($A765,"yyyymmdd")&amp;"_P"&amp;$C765&amp;"_C"&amp;$F765&amp;"_"&amp;TRIM(RIGHT(SUBSTITUTE(TRIM(SUBSTITUTE($M765,CHAR(160)," "))," ",REPT(" ",60)),60))&amp;IF($Q765="","","-"&amp;TRIM(RIGHT(SUBSTITUTE(TRIM(SUBSTITUTE($Q765,CHAR(160)," "))," ",REPT(" ",60)),60)))&amp;IF($U765="","","-"&amp;TRIM(RIGHT(SUBSTITUTE(TRIM(SUBSTITUTE($U765,CHAR(160)," "))," ",REPT(" ",60)),60)))&amp;".jpg")</f>
        <v/>
      </c>
    </row>
    <row r="766" ht="14" customHeight="1">
      <c r="O766" s="196">
        <f>_xlfn.LET(_xlpm.d,_xlfn.XLOOKUP(M766,'[1]Birth Dates'!$A:$A,'[1]Birth Dates'!$B:$B,"",0),IF(_xlpm.d=0,"",_xlpm.d))</f>
        <v/>
      </c>
      <c r="P766" s="196">
        <f>IF(OR(O766="",A766="",NOT(ISNUMBER(O766)),O766&gt;A766),"",DATEDIF(O766,A766,"Y")&amp;" years, "&amp;DATEDIF(O766,A766,"YM")&amp;" months, "&amp;DATEDIF(O766,A766,"MD")&amp;" days")</f>
        <v/>
      </c>
      <c r="S766" s="196">
        <f>_xlfn.LET(_xlpm.d,_xlfn.XLOOKUP(Q766,'[1]Birth Dates'!$A:$A,'[1]Birth Dates'!$B:$B,"",0),IF(_xlpm.d=0,"",_xlpm.d))</f>
        <v/>
      </c>
      <c r="T766" s="196">
        <f>IF(OR(S766="",A766="",NOT(ISNUMBER(S766)),S766&gt;A766),"",DATEDIF(S766,A766,"Y")&amp;" years, "&amp;DATEDIF(S766,A766,"YM")&amp;" months, "&amp;DATEDIF(S766,A766,"MD")&amp;" days")</f>
        <v/>
      </c>
      <c r="W766" s="196">
        <f>_xlfn.LET(_xlpm.d,_xlfn.XLOOKUP(U766,'[1]Birth Dates'!$A:$A,'[1]Birth Dates'!$B:$B,"",0),IF(_xlpm.d=0,"",_xlpm.d))</f>
        <v/>
      </c>
      <c r="X766" s="196">
        <f>IF(OR(W766="",A766="",NOT(ISNUMBER(W766)),W766&gt;A766),"",DATEDIF(W766,A766,"Y")&amp;" years, "&amp;DATEDIF(W766,A766,"YM")&amp;" months, "&amp;DATEDIF(W766,A766,"MD")&amp;" days")</f>
        <v/>
      </c>
      <c r="AR766" s="175">
        <f>IF($B766="","",TEXT($A766,"yyyymmdd")&amp;"_P"&amp;$C766&amp;"_C"&amp;$F766&amp;"_"&amp;TRIM(RIGHT(SUBSTITUTE(TRIM(SUBSTITUTE($M766,CHAR(160)," "))," ",REPT(" ",60)),60))&amp;IF($Q766="","","-"&amp;TRIM(RIGHT(SUBSTITUTE(TRIM(SUBSTITUTE($Q766,CHAR(160)," "))," ",REPT(" ",60)),60)))&amp;IF($U766="","","-"&amp;TRIM(RIGHT(SUBSTITUTE(TRIM(SUBSTITUTE($U766,CHAR(160)," "))," ",REPT(" ",60)),60)))&amp;".jpg")</f>
        <v/>
      </c>
    </row>
    <row r="767" ht="14" customHeight="1">
      <c r="O767" s="196">
        <f>_xlfn.LET(_xlpm.d,_xlfn.XLOOKUP(M767,'[1]Birth Dates'!$A:$A,'[1]Birth Dates'!$B:$B,"",0),IF(_xlpm.d=0,"",_xlpm.d))</f>
        <v/>
      </c>
      <c r="P767" s="196">
        <f>IF(OR(O767="",A767="",NOT(ISNUMBER(O767)),O767&gt;A767),"",DATEDIF(O767,A767,"Y")&amp;" years, "&amp;DATEDIF(O767,A767,"YM")&amp;" months, "&amp;DATEDIF(O767,A767,"MD")&amp;" days")</f>
        <v/>
      </c>
      <c r="S767" s="196">
        <f>_xlfn.LET(_xlpm.d,_xlfn.XLOOKUP(Q767,'[1]Birth Dates'!$A:$A,'[1]Birth Dates'!$B:$B,"",0),IF(_xlpm.d=0,"",_xlpm.d))</f>
        <v/>
      </c>
      <c r="T767" s="196">
        <f>IF(OR(S767="",A767="",NOT(ISNUMBER(S767)),S767&gt;A767),"",DATEDIF(S767,A767,"Y")&amp;" years, "&amp;DATEDIF(S767,A767,"YM")&amp;" months, "&amp;DATEDIF(S767,A767,"MD")&amp;" days")</f>
        <v/>
      </c>
      <c r="W767" s="196">
        <f>_xlfn.LET(_xlpm.d,_xlfn.XLOOKUP(U767,'[1]Birth Dates'!$A:$A,'[1]Birth Dates'!$B:$B,"",0),IF(_xlpm.d=0,"",_xlpm.d))</f>
        <v/>
      </c>
      <c r="X767" s="196">
        <f>IF(OR(W767="",A767="",NOT(ISNUMBER(W767)),W767&gt;A767),"",DATEDIF(W767,A767,"Y")&amp;" years, "&amp;DATEDIF(W767,A767,"YM")&amp;" months, "&amp;DATEDIF(W767,A767,"MD")&amp;" days")</f>
        <v/>
      </c>
      <c r="AR767" s="175">
        <f>IF($B767="","",TEXT($A767,"yyyymmdd")&amp;"_P"&amp;$C767&amp;"_C"&amp;$F767&amp;"_"&amp;TRIM(RIGHT(SUBSTITUTE(TRIM(SUBSTITUTE($M767,CHAR(160)," "))," ",REPT(" ",60)),60))&amp;IF($Q767="","","-"&amp;TRIM(RIGHT(SUBSTITUTE(TRIM(SUBSTITUTE($Q767,CHAR(160)," "))," ",REPT(" ",60)),60)))&amp;IF($U767="","","-"&amp;TRIM(RIGHT(SUBSTITUTE(TRIM(SUBSTITUTE($U767,CHAR(160)," "))," ",REPT(" ",60)),60)))&amp;".jpg")</f>
        <v/>
      </c>
    </row>
    <row r="768" ht="14" customHeight="1">
      <c r="O768" s="196">
        <f>_xlfn.LET(_xlpm.d,_xlfn.XLOOKUP(M768,'[1]Birth Dates'!$A:$A,'[1]Birth Dates'!$B:$B,"",0),IF(_xlpm.d=0,"",_xlpm.d))</f>
        <v/>
      </c>
      <c r="P768" s="196">
        <f>IF(OR(O768="",A768="",NOT(ISNUMBER(O768)),O768&gt;A768),"",DATEDIF(O768,A768,"Y")&amp;" years, "&amp;DATEDIF(O768,A768,"YM")&amp;" months, "&amp;DATEDIF(O768,A768,"MD")&amp;" days")</f>
        <v/>
      </c>
      <c r="S768" s="196">
        <f>_xlfn.LET(_xlpm.d,_xlfn.XLOOKUP(Q768,'[1]Birth Dates'!$A:$A,'[1]Birth Dates'!$B:$B,"",0),IF(_xlpm.d=0,"",_xlpm.d))</f>
        <v/>
      </c>
      <c r="T768" s="196">
        <f>IF(OR(S768="",A768="",NOT(ISNUMBER(S768)),S768&gt;A768),"",DATEDIF(S768,A768,"Y")&amp;" years, "&amp;DATEDIF(S768,A768,"YM")&amp;" months, "&amp;DATEDIF(S768,A768,"MD")&amp;" days")</f>
        <v/>
      </c>
      <c r="W768" s="196">
        <f>_xlfn.LET(_xlpm.d,_xlfn.XLOOKUP(U768,'[1]Birth Dates'!$A:$A,'[1]Birth Dates'!$B:$B,"",0),IF(_xlpm.d=0,"",_xlpm.d))</f>
        <v/>
      </c>
      <c r="X768" s="196">
        <f>IF(OR(W768="",A768="",NOT(ISNUMBER(W768)),W768&gt;A768),"",DATEDIF(W768,A768,"Y")&amp;" years, "&amp;DATEDIF(W768,A768,"YM")&amp;" months, "&amp;DATEDIF(W768,A768,"MD")&amp;" days")</f>
        <v/>
      </c>
      <c r="AR768" s="175">
        <f>IF($B768="","",TEXT($A768,"yyyymmdd")&amp;"_P"&amp;$C768&amp;"_C"&amp;$F768&amp;"_"&amp;TRIM(RIGHT(SUBSTITUTE(TRIM(SUBSTITUTE($M768,CHAR(160)," "))," ",REPT(" ",60)),60))&amp;IF($Q768="","","-"&amp;TRIM(RIGHT(SUBSTITUTE(TRIM(SUBSTITUTE($Q768,CHAR(160)," "))," ",REPT(" ",60)),60)))&amp;IF($U768="","","-"&amp;TRIM(RIGHT(SUBSTITUTE(TRIM(SUBSTITUTE($U768,CHAR(160)," "))," ",REPT(" ",60)),60)))&amp;".jpg")</f>
        <v/>
      </c>
    </row>
    <row r="769" ht="14" customHeight="1">
      <c r="O769" s="196">
        <f>_xlfn.LET(_xlpm.d,_xlfn.XLOOKUP(M769,'[1]Birth Dates'!$A:$A,'[1]Birth Dates'!$B:$B,"",0),IF(_xlpm.d=0,"",_xlpm.d))</f>
        <v/>
      </c>
      <c r="P769" s="196">
        <f>IF(OR(O769="",A769="",NOT(ISNUMBER(O769)),O769&gt;A769),"",DATEDIF(O769,A769,"Y")&amp;" years, "&amp;DATEDIF(O769,A769,"YM")&amp;" months, "&amp;DATEDIF(O769,A769,"MD")&amp;" days")</f>
        <v/>
      </c>
      <c r="S769" s="196">
        <f>_xlfn.LET(_xlpm.d,_xlfn.XLOOKUP(Q769,'[1]Birth Dates'!$A:$A,'[1]Birth Dates'!$B:$B,"",0),IF(_xlpm.d=0,"",_xlpm.d))</f>
        <v/>
      </c>
      <c r="T769" s="196">
        <f>IF(OR(S769="",A769="",NOT(ISNUMBER(S769)),S769&gt;A769),"",DATEDIF(S769,A769,"Y")&amp;" years, "&amp;DATEDIF(S769,A769,"YM")&amp;" months, "&amp;DATEDIF(S769,A769,"MD")&amp;" days")</f>
        <v/>
      </c>
      <c r="W769" s="196">
        <f>_xlfn.LET(_xlpm.d,_xlfn.XLOOKUP(U769,'[1]Birth Dates'!$A:$A,'[1]Birth Dates'!$B:$B,"",0),IF(_xlpm.d=0,"",_xlpm.d))</f>
        <v/>
      </c>
      <c r="X769" s="196">
        <f>IF(OR(W769="",A769="",NOT(ISNUMBER(W769)),W769&gt;A769),"",DATEDIF(W769,A769,"Y")&amp;" years, "&amp;DATEDIF(W769,A769,"YM")&amp;" months, "&amp;DATEDIF(W769,A769,"MD")&amp;" days")</f>
        <v/>
      </c>
      <c r="AR769" s="175">
        <f>IF($B769="","",TEXT($A769,"yyyymmdd")&amp;"_P"&amp;$C769&amp;"_C"&amp;$F769&amp;"_"&amp;TRIM(RIGHT(SUBSTITUTE(TRIM(SUBSTITUTE($M769,CHAR(160)," "))," ",REPT(" ",60)),60))&amp;IF($Q769="","","-"&amp;TRIM(RIGHT(SUBSTITUTE(TRIM(SUBSTITUTE($Q769,CHAR(160)," "))," ",REPT(" ",60)),60)))&amp;IF($U769="","","-"&amp;TRIM(RIGHT(SUBSTITUTE(TRIM(SUBSTITUTE($U769,CHAR(160)," "))," ",REPT(" ",60)),60)))&amp;".jpg")</f>
        <v/>
      </c>
    </row>
    <row r="770" ht="14" customHeight="1">
      <c r="O770" s="196">
        <f>_xlfn.LET(_xlpm.d,_xlfn.XLOOKUP(M770,'[1]Birth Dates'!$A:$A,'[1]Birth Dates'!$B:$B,"",0),IF(_xlpm.d=0,"",_xlpm.d))</f>
        <v/>
      </c>
      <c r="P770" s="196">
        <f>IF(OR(O770="",A770="",NOT(ISNUMBER(O770)),O770&gt;A770),"",DATEDIF(O770,A770,"Y")&amp;" years, "&amp;DATEDIF(O770,A770,"YM")&amp;" months, "&amp;DATEDIF(O770,A770,"MD")&amp;" days")</f>
        <v/>
      </c>
      <c r="S770" s="196">
        <f>_xlfn.LET(_xlpm.d,_xlfn.XLOOKUP(Q770,'[1]Birth Dates'!$A:$A,'[1]Birth Dates'!$B:$B,"",0),IF(_xlpm.d=0,"",_xlpm.d))</f>
        <v/>
      </c>
      <c r="T770" s="196">
        <f>IF(OR(S770="",A770="",NOT(ISNUMBER(S770)),S770&gt;A770),"",DATEDIF(S770,A770,"Y")&amp;" years, "&amp;DATEDIF(S770,A770,"YM")&amp;" months, "&amp;DATEDIF(S770,A770,"MD")&amp;" days")</f>
        <v/>
      </c>
      <c r="W770" s="196">
        <f>_xlfn.LET(_xlpm.d,_xlfn.XLOOKUP(U770,'[1]Birth Dates'!$A:$A,'[1]Birth Dates'!$B:$B,"",0),IF(_xlpm.d=0,"",_xlpm.d))</f>
        <v/>
      </c>
      <c r="X770" s="196">
        <f>IF(OR(W770="",A770="",NOT(ISNUMBER(W770)),W770&gt;A770),"",DATEDIF(W770,A770,"Y")&amp;" years, "&amp;DATEDIF(W770,A770,"YM")&amp;" months, "&amp;DATEDIF(W770,A770,"MD")&amp;" days")</f>
        <v/>
      </c>
      <c r="AR770" s="175">
        <f>IF($B770="","",TEXT($A770,"yyyymmdd")&amp;"_P"&amp;$C770&amp;"_C"&amp;$F770&amp;"_"&amp;TRIM(RIGHT(SUBSTITUTE(TRIM(SUBSTITUTE($M770,CHAR(160)," "))," ",REPT(" ",60)),60))&amp;IF($Q770="","","-"&amp;TRIM(RIGHT(SUBSTITUTE(TRIM(SUBSTITUTE($Q770,CHAR(160)," "))," ",REPT(" ",60)),60)))&amp;IF($U770="","","-"&amp;TRIM(RIGHT(SUBSTITUTE(TRIM(SUBSTITUTE($U770,CHAR(160)," "))," ",REPT(" ",60)),60)))&amp;".jpg")</f>
        <v/>
      </c>
    </row>
    <row r="771" ht="14" customHeight="1">
      <c r="O771" s="196">
        <f>_xlfn.LET(_xlpm.d,_xlfn.XLOOKUP(M771,'[1]Birth Dates'!$A:$A,'[1]Birth Dates'!$B:$B,"",0),IF(_xlpm.d=0,"",_xlpm.d))</f>
        <v/>
      </c>
      <c r="P771" s="196">
        <f>IF(OR(O771="",A771="",NOT(ISNUMBER(O771)),O771&gt;A771),"",DATEDIF(O771,A771,"Y")&amp;" years, "&amp;DATEDIF(O771,A771,"YM")&amp;" months, "&amp;DATEDIF(O771,A771,"MD")&amp;" days")</f>
        <v/>
      </c>
      <c r="S771" s="196">
        <f>_xlfn.LET(_xlpm.d,_xlfn.XLOOKUP(Q771,'[1]Birth Dates'!$A:$A,'[1]Birth Dates'!$B:$B,"",0),IF(_xlpm.d=0,"",_xlpm.d))</f>
        <v/>
      </c>
      <c r="T771" s="196">
        <f>IF(OR(S771="",A771="",NOT(ISNUMBER(S771)),S771&gt;A771),"",DATEDIF(S771,A771,"Y")&amp;" years, "&amp;DATEDIF(S771,A771,"YM")&amp;" months, "&amp;DATEDIF(S771,A771,"MD")&amp;" days")</f>
        <v/>
      </c>
      <c r="W771" s="196">
        <f>_xlfn.LET(_xlpm.d,_xlfn.XLOOKUP(U771,'[1]Birth Dates'!$A:$A,'[1]Birth Dates'!$B:$B,"",0),IF(_xlpm.d=0,"",_xlpm.d))</f>
        <v/>
      </c>
      <c r="X771" s="196">
        <f>IF(OR(W771="",A771="",NOT(ISNUMBER(W771)),W771&gt;A771),"",DATEDIF(W771,A771,"Y")&amp;" years, "&amp;DATEDIF(W771,A771,"YM")&amp;" months, "&amp;DATEDIF(W771,A771,"MD")&amp;" days")</f>
        <v/>
      </c>
      <c r="AR771" s="175">
        <f>IF($B771="","",TEXT($A771,"yyyymmdd")&amp;"_P"&amp;$C771&amp;"_C"&amp;$F771&amp;"_"&amp;TRIM(RIGHT(SUBSTITUTE(TRIM(SUBSTITUTE($M771,CHAR(160)," "))," ",REPT(" ",60)),60))&amp;IF($Q771="","","-"&amp;TRIM(RIGHT(SUBSTITUTE(TRIM(SUBSTITUTE($Q771,CHAR(160)," "))," ",REPT(" ",60)),60)))&amp;IF($U771="","","-"&amp;TRIM(RIGHT(SUBSTITUTE(TRIM(SUBSTITUTE($U771,CHAR(160)," "))," ",REPT(" ",60)),60)))&amp;".jpg")</f>
        <v/>
      </c>
    </row>
    <row r="772" ht="14" customHeight="1">
      <c r="O772" s="196">
        <f>_xlfn.LET(_xlpm.d,_xlfn.XLOOKUP(M772,'[1]Birth Dates'!$A:$A,'[1]Birth Dates'!$B:$B,"",0),IF(_xlpm.d=0,"",_xlpm.d))</f>
        <v/>
      </c>
      <c r="P772" s="196">
        <f>IF(OR(O772="",A772="",NOT(ISNUMBER(O772)),O772&gt;A772),"",DATEDIF(O772,A772,"Y")&amp;" years, "&amp;DATEDIF(O772,A772,"YM")&amp;" months, "&amp;DATEDIF(O772,A772,"MD")&amp;" days")</f>
        <v/>
      </c>
      <c r="S772" s="196">
        <f>_xlfn.LET(_xlpm.d,_xlfn.XLOOKUP(Q772,'[1]Birth Dates'!$A:$A,'[1]Birth Dates'!$B:$B,"",0),IF(_xlpm.d=0,"",_xlpm.d))</f>
        <v/>
      </c>
      <c r="T772" s="196">
        <f>IF(OR(S772="",A772="",NOT(ISNUMBER(S772)),S772&gt;A772),"",DATEDIF(S772,A772,"Y")&amp;" years, "&amp;DATEDIF(S772,A772,"YM")&amp;" months, "&amp;DATEDIF(S772,A772,"MD")&amp;" days")</f>
        <v/>
      </c>
      <c r="W772" s="196">
        <f>_xlfn.LET(_xlpm.d,_xlfn.XLOOKUP(U772,'[1]Birth Dates'!$A:$A,'[1]Birth Dates'!$B:$B,"",0),IF(_xlpm.d=0,"",_xlpm.d))</f>
        <v/>
      </c>
      <c r="X772" s="196">
        <f>IF(OR(W772="",A772="",NOT(ISNUMBER(W772)),W772&gt;A772),"",DATEDIF(W772,A772,"Y")&amp;" years, "&amp;DATEDIF(W772,A772,"YM")&amp;" months, "&amp;DATEDIF(W772,A772,"MD")&amp;" days")</f>
        <v/>
      </c>
      <c r="AR772" s="175">
        <f>IF($B772="","",TEXT($A772,"yyyymmdd")&amp;"_P"&amp;$C772&amp;"_C"&amp;$F772&amp;"_"&amp;TRIM(RIGHT(SUBSTITUTE(TRIM(SUBSTITUTE($M772,CHAR(160)," "))," ",REPT(" ",60)),60))&amp;IF($Q772="","","-"&amp;TRIM(RIGHT(SUBSTITUTE(TRIM(SUBSTITUTE($Q772,CHAR(160)," "))," ",REPT(" ",60)),60)))&amp;IF($U772="","","-"&amp;TRIM(RIGHT(SUBSTITUTE(TRIM(SUBSTITUTE($U772,CHAR(160)," "))," ",REPT(" ",60)),60)))&amp;".jpg")</f>
        <v/>
      </c>
    </row>
    <row r="773" ht="14" customHeight="1">
      <c r="O773" s="196">
        <f>_xlfn.LET(_xlpm.d,_xlfn.XLOOKUP(M773,'[1]Birth Dates'!$A:$A,'[1]Birth Dates'!$B:$B,"",0),IF(_xlpm.d=0,"",_xlpm.d))</f>
        <v/>
      </c>
      <c r="P773" s="196">
        <f>IF(OR(O773="",A773="",NOT(ISNUMBER(O773)),O773&gt;A773),"",DATEDIF(O773,A773,"Y")&amp;" years, "&amp;DATEDIF(O773,A773,"YM")&amp;" months, "&amp;DATEDIF(O773,A773,"MD")&amp;" days")</f>
        <v/>
      </c>
      <c r="S773" s="196">
        <f>_xlfn.LET(_xlpm.d,_xlfn.XLOOKUP(Q773,'[1]Birth Dates'!$A:$A,'[1]Birth Dates'!$B:$B,"",0),IF(_xlpm.d=0,"",_xlpm.d))</f>
        <v/>
      </c>
      <c r="T773" s="196">
        <f>IF(OR(S773="",A773="",NOT(ISNUMBER(S773)),S773&gt;A773),"",DATEDIF(S773,A773,"Y")&amp;" years, "&amp;DATEDIF(S773,A773,"YM")&amp;" months, "&amp;DATEDIF(S773,A773,"MD")&amp;" days")</f>
        <v/>
      </c>
      <c r="W773" s="196">
        <f>_xlfn.LET(_xlpm.d,_xlfn.XLOOKUP(U773,'[1]Birth Dates'!$A:$A,'[1]Birth Dates'!$B:$B,"",0),IF(_xlpm.d=0,"",_xlpm.d))</f>
        <v/>
      </c>
      <c r="X773" s="196">
        <f>IF(OR(W773="",A773="",NOT(ISNUMBER(W773)),W773&gt;A773),"",DATEDIF(W773,A773,"Y")&amp;" years, "&amp;DATEDIF(W773,A773,"YM")&amp;" months, "&amp;DATEDIF(W773,A773,"MD")&amp;" days")</f>
        <v/>
      </c>
      <c r="AR773" s="175">
        <f>IF($B773="","",TEXT($A773,"yyyymmdd")&amp;"_P"&amp;$C773&amp;"_C"&amp;$F773&amp;"_"&amp;TRIM(RIGHT(SUBSTITUTE(TRIM(SUBSTITUTE($M773,CHAR(160)," "))," ",REPT(" ",60)),60))&amp;IF($Q773="","","-"&amp;TRIM(RIGHT(SUBSTITUTE(TRIM(SUBSTITUTE($Q773,CHAR(160)," "))," ",REPT(" ",60)),60)))&amp;IF($U773="","","-"&amp;TRIM(RIGHT(SUBSTITUTE(TRIM(SUBSTITUTE($U773,CHAR(160)," "))," ",REPT(" ",60)),60)))&amp;".jpg")</f>
        <v/>
      </c>
    </row>
    <row r="774" ht="14" customHeight="1">
      <c r="O774" s="196">
        <f>_xlfn.LET(_xlpm.d,_xlfn.XLOOKUP(M774,'[1]Birth Dates'!$A:$A,'[1]Birth Dates'!$B:$B,"",0),IF(_xlpm.d=0,"",_xlpm.d))</f>
        <v/>
      </c>
      <c r="P774" s="196">
        <f>IF(OR(O774="",A774="",NOT(ISNUMBER(O774)),O774&gt;A774),"",DATEDIF(O774,A774,"Y")&amp;" years, "&amp;DATEDIF(O774,A774,"YM")&amp;" months, "&amp;DATEDIF(O774,A774,"MD")&amp;" days")</f>
        <v/>
      </c>
      <c r="S774" s="196">
        <f>_xlfn.LET(_xlpm.d,_xlfn.XLOOKUP(Q774,'[1]Birth Dates'!$A:$A,'[1]Birth Dates'!$B:$B,"",0),IF(_xlpm.d=0,"",_xlpm.d))</f>
        <v/>
      </c>
      <c r="T774" s="196">
        <f>IF(OR(S774="",A774="",NOT(ISNUMBER(S774)),S774&gt;A774),"",DATEDIF(S774,A774,"Y")&amp;" years, "&amp;DATEDIF(S774,A774,"YM")&amp;" months, "&amp;DATEDIF(S774,A774,"MD")&amp;" days")</f>
        <v/>
      </c>
      <c r="W774" s="196">
        <f>_xlfn.LET(_xlpm.d,_xlfn.XLOOKUP(U774,'[1]Birth Dates'!$A:$A,'[1]Birth Dates'!$B:$B,"",0),IF(_xlpm.d=0,"",_xlpm.d))</f>
        <v/>
      </c>
      <c r="X774" s="196">
        <f>IF(OR(W774="",A774="",NOT(ISNUMBER(W774)),W774&gt;A774),"",DATEDIF(W774,A774,"Y")&amp;" years, "&amp;DATEDIF(W774,A774,"YM")&amp;" months, "&amp;DATEDIF(W774,A774,"MD")&amp;" days")</f>
        <v/>
      </c>
      <c r="AR774" s="175">
        <f>IF($B774="","",TEXT($A774,"yyyymmdd")&amp;"_P"&amp;$C774&amp;"_C"&amp;$F774&amp;"_"&amp;TRIM(RIGHT(SUBSTITUTE(TRIM(SUBSTITUTE($M774,CHAR(160)," "))," ",REPT(" ",60)),60))&amp;IF($Q774="","","-"&amp;TRIM(RIGHT(SUBSTITUTE(TRIM(SUBSTITUTE($Q774,CHAR(160)," "))," ",REPT(" ",60)),60)))&amp;IF($U774="","","-"&amp;TRIM(RIGHT(SUBSTITUTE(TRIM(SUBSTITUTE($U774,CHAR(160)," "))," ",REPT(" ",60)),60)))&amp;".jpg")</f>
        <v/>
      </c>
    </row>
    <row r="775" ht="14" customHeight="1">
      <c r="O775" s="196">
        <f>_xlfn.LET(_xlpm.d,_xlfn.XLOOKUP(M775,'[1]Birth Dates'!$A:$A,'[1]Birth Dates'!$B:$B,"",0),IF(_xlpm.d=0,"",_xlpm.d))</f>
        <v/>
      </c>
      <c r="P775" s="196">
        <f>IF(OR(O775="",A775="",NOT(ISNUMBER(O775)),O775&gt;A775),"",DATEDIF(O775,A775,"Y")&amp;" years, "&amp;DATEDIF(O775,A775,"YM")&amp;" months, "&amp;DATEDIF(O775,A775,"MD")&amp;" days")</f>
        <v/>
      </c>
      <c r="S775" s="196">
        <f>_xlfn.LET(_xlpm.d,_xlfn.XLOOKUP(Q775,'[1]Birth Dates'!$A:$A,'[1]Birth Dates'!$B:$B,"",0),IF(_xlpm.d=0,"",_xlpm.d))</f>
        <v/>
      </c>
      <c r="T775" s="196">
        <f>IF(OR(S775="",A775="",NOT(ISNUMBER(S775)),S775&gt;A775),"",DATEDIF(S775,A775,"Y")&amp;" years, "&amp;DATEDIF(S775,A775,"YM")&amp;" months, "&amp;DATEDIF(S775,A775,"MD")&amp;" days")</f>
        <v/>
      </c>
      <c r="W775" s="196">
        <f>_xlfn.LET(_xlpm.d,_xlfn.XLOOKUP(U775,'[1]Birth Dates'!$A:$A,'[1]Birth Dates'!$B:$B,"",0),IF(_xlpm.d=0,"",_xlpm.d))</f>
        <v/>
      </c>
      <c r="X775" s="196">
        <f>IF(OR(W775="",A775="",NOT(ISNUMBER(W775)),W775&gt;A775),"",DATEDIF(W775,A775,"Y")&amp;" years, "&amp;DATEDIF(W775,A775,"YM")&amp;" months, "&amp;DATEDIF(W775,A775,"MD")&amp;" days")</f>
        <v/>
      </c>
      <c r="AR775" s="175">
        <f>IF($B775="","",TEXT($A775,"yyyymmdd")&amp;"_P"&amp;$C775&amp;"_C"&amp;$F775&amp;"_"&amp;TRIM(RIGHT(SUBSTITUTE(TRIM(SUBSTITUTE($M775,CHAR(160)," "))," ",REPT(" ",60)),60))&amp;IF($Q775="","","-"&amp;TRIM(RIGHT(SUBSTITUTE(TRIM(SUBSTITUTE($Q775,CHAR(160)," "))," ",REPT(" ",60)),60)))&amp;IF($U775="","","-"&amp;TRIM(RIGHT(SUBSTITUTE(TRIM(SUBSTITUTE($U775,CHAR(160)," "))," ",REPT(" ",60)),60)))&amp;".jpg")</f>
        <v/>
      </c>
    </row>
    <row r="776" ht="14" customHeight="1">
      <c r="O776" s="196">
        <f>_xlfn.LET(_xlpm.d,_xlfn.XLOOKUP(M776,'[1]Birth Dates'!$A:$A,'[1]Birth Dates'!$B:$B,"",0),IF(_xlpm.d=0,"",_xlpm.d))</f>
        <v/>
      </c>
      <c r="P776" s="196">
        <f>IF(OR(O776="",A776="",NOT(ISNUMBER(O776)),O776&gt;A776),"",DATEDIF(O776,A776,"Y")&amp;" years, "&amp;DATEDIF(O776,A776,"YM")&amp;" months, "&amp;DATEDIF(O776,A776,"MD")&amp;" days")</f>
        <v/>
      </c>
      <c r="S776" s="196">
        <f>_xlfn.LET(_xlpm.d,_xlfn.XLOOKUP(Q776,'[1]Birth Dates'!$A:$A,'[1]Birth Dates'!$B:$B,"",0),IF(_xlpm.d=0,"",_xlpm.d))</f>
        <v/>
      </c>
      <c r="T776" s="196">
        <f>IF(OR(S776="",A776="",NOT(ISNUMBER(S776)),S776&gt;A776),"",DATEDIF(S776,A776,"Y")&amp;" years, "&amp;DATEDIF(S776,A776,"YM")&amp;" months, "&amp;DATEDIF(S776,A776,"MD")&amp;" days")</f>
        <v/>
      </c>
      <c r="W776" s="196">
        <f>_xlfn.LET(_xlpm.d,_xlfn.XLOOKUP(U776,'[1]Birth Dates'!$A:$A,'[1]Birth Dates'!$B:$B,"",0),IF(_xlpm.d=0,"",_xlpm.d))</f>
        <v/>
      </c>
      <c r="X776" s="196">
        <f>IF(OR(W776="",A776="",NOT(ISNUMBER(W776)),W776&gt;A776),"",DATEDIF(W776,A776,"Y")&amp;" years, "&amp;DATEDIF(W776,A776,"YM")&amp;" months, "&amp;DATEDIF(W776,A776,"MD")&amp;" days")</f>
        <v/>
      </c>
      <c r="AR776" s="175">
        <f>IF($B776="","",TEXT($A776,"yyyymmdd")&amp;"_P"&amp;$C776&amp;"_C"&amp;$F776&amp;"_"&amp;TRIM(RIGHT(SUBSTITUTE(TRIM(SUBSTITUTE($M776,CHAR(160)," "))," ",REPT(" ",60)),60))&amp;IF($Q776="","","-"&amp;TRIM(RIGHT(SUBSTITUTE(TRIM(SUBSTITUTE($Q776,CHAR(160)," "))," ",REPT(" ",60)),60)))&amp;IF($U776="","","-"&amp;TRIM(RIGHT(SUBSTITUTE(TRIM(SUBSTITUTE($U776,CHAR(160)," "))," ",REPT(" ",60)),60)))&amp;".jpg")</f>
        <v/>
      </c>
    </row>
    <row r="777" ht="14" customHeight="1">
      <c r="O777" s="196">
        <f>_xlfn.LET(_xlpm.d,_xlfn.XLOOKUP(M777,'[1]Birth Dates'!$A:$A,'[1]Birth Dates'!$B:$B,"",0),IF(_xlpm.d=0,"",_xlpm.d))</f>
        <v/>
      </c>
      <c r="P777" s="196">
        <f>IF(OR(O777="",A777="",NOT(ISNUMBER(O777)),O777&gt;A777),"",DATEDIF(O777,A777,"Y")&amp;" years, "&amp;DATEDIF(O777,A777,"YM")&amp;" months, "&amp;DATEDIF(O777,A777,"MD")&amp;" days")</f>
        <v/>
      </c>
      <c r="S777" s="196">
        <f>_xlfn.LET(_xlpm.d,_xlfn.XLOOKUP(Q777,'[1]Birth Dates'!$A:$A,'[1]Birth Dates'!$B:$B,"",0),IF(_xlpm.d=0,"",_xlpm.d))</f>
        <v/>
      </c>
      <c r="T777" s="196">
        <f>IF(OR(S777="",A777="",NOT(ISNUMBER(S777)),S777&gt;A777),"",DATEDIF(S777,A777,"Y")&amp;" years, "&amp;DATEDIF(S777,A777,"YM")&amp;" months, "&amp;DATEDIF(S777,A777,"MD")&amp;" days")</f>
        <v/>
      </c>
      <c r="W777" s="196">
        <f>_xlfn.LET(_xlpm.d,_xlfn.XLOOKUP(U777,'[1]Birth Dates'!$A:$A,'[1]Birth Dates'!$B:$B,"",0),IF(_xlpm.d=0,"",_xlpm.d))</f>
        <v/>
      </c>
      <c r="X777" s="196">
        <f>IF(OR(W777="",A777="",NOT(ISNUMBER(W777)),W777&gt;A777),"",DATEDIF(W777,A777,"Y")&amp;" years, "&amp;DATEDIF(W777,A777,"YM")&amp;" months, "&amp;DATEDIF(W777,A777,"MD")&amp;" days")</f>
        <v/>
      </c>
      <c r="AR777" s="175">
        <f>IF($B777="","",TEXT($A777,"yyyymmdd")&amp;"_P"&amp;$C777&amp;"_C"&amp;$F777&amp;"_"&amp;TRIM(RIGHT(SUBSTITUTE(TRIM(SUBSTITUTE($M777,CHAR(160)," "))," ",REPT(" ",60)),60))&amp;IF($Q777="","","-"&amp;TRIM(RIGHT(SUBSTITUTE(TRIM(SUBSTITUTE($Q777,CHAR(160)," "))," ",REPT(" ",60)),60)))&amp;IF($U777="","","-"&amp;TRIM(RIGHT(SUBSTITUTE(TRIM(SUBSTITUTE($U777,CHAR(160)," "))," ",REPT(" ",60)),60)))&amp;".jpg")</f>
        <v/>
      </c>
    </row>
    <row r="778" ht="14" customHeight="1">
      <c r="O778" s="196">
        <f>_xlfn.LET(_xlpm.d,_xlfn.XLOOKUP(M778,'[1]Birth Dates'!$A:$A,'[1]Birth Dates'!$B:$B,"",0),IF(_xlpm.d=0,"",_xlpm.d))</f>
        <v/>
      </c>
      <c r="P778" s="196">
        <f>IF(OR(O778="",A778="",NOT(ISNUMBER(O778)),O778&gt;A778),"",DATEDIF(O778,A778,"Y")&amp;" years, "&amp;DATEDIF(O778,A778,"YM")&amp;" months, "&amp;DATEDIF(O778,A778,"MD")&amp;" days")</f>
        <v/>
      </c>
      <c r="S778" s="196">
        <f>_xlfn.LET(_xlpm.d,_xlfn.XLOOKUP(Q778,'[1]Birth Dates'!$A:$A,'[1]Birth Dates'!$B:$B,"",0),IF(_xlpm.d=0,"",_xlpm.d))</f>
        <v/>
      </c>
      <c r="T778" s="196">
        <f>IF(OR(S778="",A778="",NOT(ISNUMBER(S778)),S778&gt;A778),"",DATEDIF(S778,A778,"Y")&amp;" years, "&amp;DATEDIF(S778,A778,"YM")&amp;" months, "&amp;DATEDIF(S778,A778,"MD")&amp;" days")</f>
        <v/>
      </c>
      <c r="W778" s="196">
        <f>_xlfn.LET(_xlpm.d,_xlfn.XLOOKUP(U778,'[1]Birth Dates'!$A:$A,'[1]Birth Dates'!$B:$B,"",0),IF(_xlpm.d=0,"",_xlpm.d))</f>
        <v/>
      </c>
      <c r="X778" s="196">
        <f>IF(OR(W778="",A778="",NOT(ISNUMBER(W778)),W778&gt;A778),"",DATEDIF(W778,A778,"Y")&amp;" years, "&amp;DATEDIF(W778,A778,"YM")&amp;" months, "&amp;DATEDIF(W778,A778,"MD")&amp;" days")</f>
        <v/>
      </c>
      <c r="AR778" s="175">
        <f>IF($B778="","",TEXT($A778,"yyyymmdd")&amp;"_P"&amp;$C778&amp;"_C"&amp;$F778&amp;"_"&amp;TRIM(RIGHT(SUBSTITUTE(TRIM(SUBSTITUTE($M778,CHAR(160)," "))," ",REPT(" ",60)),60))&amp;IF($Q778="","","-"&amp;TRIM(RIGHT(SUBSTITUTE(TRIM(SUBSTITUTE($Q778,CHAR(160)," "))," ",REPT(" ",60)),60)))&amp;IF($U778="","","-"&amp;TRIM(RIGHT(SUBSTITUTE(TRIM(SUBSTITUTE($U778,CHAR(160)," "))," ",REPT(" ",60)),60)))&amp;".jpg")</f>
        <v/>
      </c>
    </row>
    <row r="779" ht="14" customHeight="1">
      <c r="O779" s="196">
        <f>_xlfn.LET(_xlpm.d,_xlfn.XLOOKUP(M779,'[1]Birth Dates'!$A:$A,'[1]Birth Dates'!$B:$B,"",0),IF(_xlpm.d=0,"",_xlpm.d))</f>
        <v/>
      </c>
      <c r="P779" s="196">
        <f>IF(OR(O779="",A779="",NOT(ISNUMBER(O779)),O779&gt;A779),"",DATEDIF(O779,A779,"Y")&amp;" years, "&amp;DATEDIF(O779,A779,"YM")&amp;" months, "&amp;DATEDIF(O779,A779,"MD")&amp;" days")</f>
        <v/>
      </c>
      <c r="S779" s="196">
        <f>_xlfn.LET(_xlpm.d,_xlfn.XLOOKUP(Q779,'[1]Birth Dates'!$A:$A,'[1]Birth Dates'!$B:$B,"",0),IF(_xlpm.d=0,"",_xlpm.d))</f>
        <v/>
      </c>
      <c r="T779" s="196">
        <f>IF(OR(S779="",A779="",NOT(ISNUMBER(S779)),S779&gt;A779),"",DATEDIF(S779,A779,"Y")&amp;" years, "&amp;DATEDIF(S779,A779,"YM")&amp;" months, "&amp;DATEDIF(S779,A779,"MD")&amp;" days")</f>
        <v/>
      </c>
      <c r="W779" s="196">
        <f>_xlfn.LET(_xlpm.d,_xlfn.XLOOKUP(U779,'[1]Birth Dates'!$A:$A,'[1]Birth Dates'!$B:$B,"",0),IF(_xlpm.d=0,"",_xlpm.d))</f>
        <v/>
      </c>
      <c r="X779" s="196">
        <f>IF(OR(W779="",A779="",NOT(ISNUMBER(W779)),W779&gt;A779),"",DATEDIF(W779,A779,"Y")&amp;" years, "&amp;DATEDIF(W779,A779,"YM")&amp;" months, "&amp;DATEDIF(W779,A779,"MD")&amp;" days")</f>
        <v/>
      </c>
      <c r="AR779" s="175">
        <f>IF($B779="","",TEXT($A779,"yyyymmdd")&amp;"_P"&amp;$C779&amp;"_C"&amp;$F779&amp;"_"&amp;TRIM(RIGHT(SUBSTITUTE(TRIM(SUBSTITUTE($M779,CHAR(160)," "))," ",REPT(" ",60)),60))&amp;IF($Q779="","","-"&amp;TRIM(RIGHT(SUBSTITUTE(TRIM(SUBSTITUTE($Q779,CHAR(160)," "))," ",REPT(" ",60)),60)))&amp;IF($U779="","","-"&amp;TRIM(RIGHT(SUBSTITUTE(TRIM(SUBSTITUTE($U779,CHAR(160)," "))," ",REPT(" ",60)),60)))&amp;".jpg")</f>
        <v/>
      </c>
    </row>
    <row r="780" ht="14" customHeight="1">
      <c r="O780" s="196">
        <f>_xlfn.LET(_xlpm.d,_xlfn.XLOOKUP(M780,'[1]Birth Dates'!$A:$A,'[1]Birth Dates'!$B:$B,"",0),IF(_xlpm.d=0,"",_xlpm.d))</f>
        <v/>
      </c>
      <c r="P780" s="196">
        <f>IF(OR(O780="",A780="",NOT(ISNUMBER(O780)),O780&gt;A780),"",DATEDIF(O780,A780,"Y")&amp;" years, "&amp;DATEDIF(O780,A780,"YM")&amp;" months, "&amp;DATEDIF(O780,A780,"MD")&amp;" days")</f>
        <v/>
      </c>
      <c r="S780" s="196">
        <f>_xlfn.LET(_xlpm.d,_xlfn.XLOOKUP(Q780,'[1]Birth Dates'!$A:$A,'[1]Birth Dates'!$B:$B,"",0),IF(_xlpm.d=0,"",_xlpm.d))</f>
        <v/>
      </c>
      <c r="T780" s="196">
        <f>IF(OR(S780="",A780="",NOT(ISNUMBER(S780)),S780&gt;A780),"",DATEDIF(S780,A780,"Y")&amp;" years, "&amp;DATEDIF(S780,A780,"YM")&amp;" months, "&amp;DATEDIF(S780,A780,"MD")&amp;" days")</f>
        <v/>
      </c>
      <c r="W780" s="196">
        <f>_xlfn.LET(_xlpm.d,_xlfn.XLOOKUP(U780,'[1]Birth Dates'!$A:$A,'[1]Birth Dates'!$B:$B,"",0),IF(_xlpm.d=0,"",_xlpm.d))</f>
        <v/>
      </c>
      <c r="X780" s="196">
        <f>IF(OR(W780="",A780="",NOT(ISNUMBER(W780)),W780&gt;A780),"",DATEDIF(W780,A780,"Y")&amp;" years, "&amp;DATEDIF(W780,A780,"YM")&amp;" months, "&amp;DATEDIF(W780,A780,"MD")&amp;" days")</f>
        <v/>
      </c>
      <c r="AR780" s="175">
        <f>IF($B780="","",TEXT($A780,"yyyymmdd")&amp;"_P"&amp;$C780&amp;"_C"&amp;$F780&amp;"_"&amp;TRIM(RIGHT(SUBSTITUTE(TRIM(SUBSTITUTE($M780,CHAR(160)," "))," ",REPT(" ",60)),60))&amp;IF($Q780="","","-"&amp;TRIM(RIGHT(SUBSTITUTE(TRIM(SUBSTITUTE($Q780,CHAR(160)," "))," ",REPT(" ",60)),60)))&amp;IF($U780="","","-"&amp;TRIM(RIGHT(SUBSTITUTE(TRIM(SUBSTITUTE($U780,CHAR(160)," "))," ",REPT(" ",60)),60)))&amp;".jpg")</f>
        <v/>
      </c>
    </row>
    <row r="781" ht="14" customHeight="1">
      <c r="O781" s="196">
        <f>_xlfn.LET(_xlpm.d,_xlfn.XLOOKUP(M781,'[1]Birth Dates'!$A:$A,'[1]Birth Dates'!$B:$B,"",0),IF(_xlpm.d=0,"",_xlpm.d))</f>
        <v/>
      </c>
      <c r="P781" s="196">
        <f>IF(OR(O781="",A781="",NOT(ISNUMBER(O781)),O781&gt;A781),"",DATEDIF(O781,A781,"Y")&amp;" years, "&amp;DATEDIF(O781,A781,"YM")&amp;" months, "&amp;DATEDIF(O781,A781,"MD")&amp;" days")</f>
        <v/>
      </c>
      <c r="S781" s="196">
        <f>_xlfn.LET(_xlpm.d,_xlfn.XLOOKUP(Q781,'[1]Birth Dates'!$A:$A,'[1]Birth Dates'!$B:$B,"",0),IF(_xlpm.d=0,"",_xlpm.d))</f>
        <v/>
      </c>
      <c r="T781" s="196">
        <f>IF(OR(S781="",A781="",NOT(ISNUMBER(S781)),S781&gt;A781),"",DATEDIF(S781,A781,"Y")&amp;" years, "&amp;DATEDIF(S781,A781,"YM")&amp;" months, "&amp;DATEDIF(S781,A781,"MD")&amp;" days")</f>
        <v/>
      </c>
      <c r="W781" s="196">
        <f>_xlfn.LET(_xlpm.d,_xlfn.XLOOKUP(U781,'[1]Birth Dates'!$A:$A,'[1]Birth Dates'!$B:$B,"",0),IF(_xlpm.d=0,"",_xlpm.d))</f>
        <v/>
      </c>
      <c r="X781" s="196">
        <f>IF(OR(W781="",A781="",NOT(ISNUMBER(W781)),W781&gt;A781),"",DATEDIF(W781,A781,"Y")&amp;" years, "&amp;DATEDIF(W781,A781,"YM")&amp;" months, "&amp;DATEDIF(W781,A781,"MD")&amp;" days")</f>
        <v/>
      </c>
      <c r="AR781" s="175">
        <f>IF($B781="","",TEXT($A781,"yyyymmdd")&amp;"_P"&amp;$C781&amp;"_C"&amp;$F781&amp;"_"&amp;TRIM(RIGHT(SUBSTITUTE(TRIM(SUBSTITUTE($M781,CHAR(160)," "))," ",REPT(" ",60)),60))&amp;IF($Q781="","","-"&amp;TRIM(RIGHT(SUBSTITUTE(TRIM(SUBSTITUTE($Q781,CHAR(160)," "))," ",REPT(" ",60)),60)))&amp;IF($U781="","","-"&amp;TRIM(RIGHT(SUBSTITUTE(TRIM(SUBSTITUTE($U781,CHAR(160)," "))," ",REPT(" ",60)),60)))&amp;".jpg")</f>
        <v/>
      </c>
    </row>
    <row r="782" ht="14" customHeight="1">
      <c r="O782" s="196">
        <f>_xlfn.LET(_xlpm.d,_xlfn.XLOOKUP(M782,'[1]Birth Dates'!$A:$A,'[1]Birth Dates'!$B:$B,"",0),IF(_xlpm.d=0,"",_xlpm.d))</f>
        <v/>
      </c>
      <c r="P782" s="196">
        <f>IF(OR(O782="",A782="",NOT(ISNUMBER(O782)),O782&gt;A782),"",DATEDIF(O782,A782,"Y")&amp;" years, "&amp;DATEDIF(O782,A782,"YM")&amp;" months, "&amp;DATEDIF(O782,A782,"MD")&amp;" days")</f>
        <v/>
      </c>
      <c r="S782" s="196">
        <f>_xlfn.LET(_xlpm.d,_xlfn.XLOOKUP(Q782,'[1]Birth Dates'!$A:$A,'[1]Birth Dates'!$B:$B,"",0),IF(_xlpm.d=0,"",_xlpm.d))</f>
        <v/>
      </c>
      <c r="T782" s="196">
        <f>IF(OR(S782="",A782="",NOT(ISNUMBER(S782)),S782&gt;A782),"",DATEDIF(S782,A782,"Y")&amp;" years, "&amp;DATEDIF(S782,A782,"YM")&amp;" months, "&amp;DATEDIF(S782,A782,"MD")&amp;" days")</f>
        <v/>
      </c>
      <c r="W782" s="196">
        <f>_xlfn.LET(_xlpm.d,_xlfn.XLOOKUP(U782,'[1]Birth Dates'!$A:$A,'[1]Birth Dates'!$B:$B,"",0),IF(_xlpm.d=0,"",_xlpm.d))</f>
        <v/>
      </c>
      <c r="X782" s="196">
        <f>IF(OR(W782="",A782="",NOT(ISNUMBER(W782)),W782&gt;A782),"",DATEDIF(W782,A782,"Y")&amp;" years, "&amp;DATEDIF(W782,A782,"YM")&amp;" months, "&amp;DATEDIF(W782,A782,"MD")&amp;" days")</f>
        <v/>
      </c>
      <c r="AR782" s="175">
        <f>IF($B782="","",TEXT($A782,"yyyymmdd")&amp;"_P"&amp;$C782&amp;"_C"&amp;$F782&amp;"_"&amp;TRIM(RIGHT(SUBSTITUTE(TRIM(SUBSTITUTE($M782,CHAR(160)," "))," ",REPT(" ",60)),60))&amp;IF($Q782="","","-"&amp;TRIM(RIGHT(SUBSTITUTE(TRIM(SUBSTITUTE($Q782,CHAR(160)," "))," ",REPT(" ",60)),60)))&amp;IF($U782="","","-"&amp;TRIM(RIGHT(SUBSTITUTE(TRIM(SUBSTITUTE($U782,CHAR(160)," "))," ",REPT(" ",60)),60)))&amp;".jpg")</f>
        <v/>
      </c>
    </row>
    <row r="783" ht="14" customHeight="1">
      <c r="O783" s="196">
        <f>_xlfn.LET(_xlpm.d,_xlfn.XLOOKUP(M783,'[1]Birth Dates'!$A:$A,'[1]Birth Dates'!$B:$B,"",0),IF(_xlpm.d=0,"",_xlpm.d))</f>
        <v/>
      </c>
      <c r="P783" s="196">
        <f>IF(OR(O783="",A783="",NOT(ISNUMBER(O783)),O783&gt;A783),"",DATEDIF(O783,A783,"Y")&amp;" years, "&amp;DATEDIF(O783,A783,"YM")&amp;" months, "&amp;DATEDIF(O783,A783,"MD")&amp;" days")</f>
        <v/>
      </c>
      <c r="S783" s="196">
        <f>_xlfn.LET(_xlpm.d,_xlfn.XLOOKUP(Q783,'[1]Birth Dates'!$A:$A,'[1]Birth Dates'!$B:$B,"",0),IF(_xlpm.d=0,"",_xlpm.d))</f>
        <v/>
      </c>
      <c r="T783" s="196">
        <f>IF(OR(S783="",A783="",NOT(ISNUMBER(S783)),S783&gt;A783),"",DATEDIF(S783,A783,"Y")&amp;" years, "&amp;DATEDIF(S783,A783,"YM")&amp;" months, "&amp;DATEDIF(S783,A783,"MD")&amp;" days")</f>
        <v/>
      </c>
      <c r="W783" s="196">
        <f>_xlfn.LET(_xlpm.d,_xlfn.XLOOKUP(U783,'[1]Birth Dates'!$A:$A,'[1]Birth Dates'!$B:$B,"",0),IF(_xlpm.d=0,"",_xlpm.d))</f>
        <v/>
      </c>
      <c r="X783" s="196">
        <f>IF(OR(W783="",A783="",NOT(ISNUMBER(W783)),W783&gt;A783),"",DATEDIF(W783,A783,"Y")&amp;" years, "&amp;DATEDIF(W783,A783,"YM")&amp;" months, "&amp;DATEDIF(W783,A783,"MD")&amp;" days")</f>
        <v/>
      </c>
      <c r="AR783" s="175">
        <f>IF($B783="","",TEXT($A783,"yyyymmdd")&amp;"_P"&amp;$C783&amp;"_C"&amp;$F783&amp;"_"&amp;TRIM(RIGHT(SUBSTITUTE(TRIM(SUBSTITUTE($M783,CHAR(160)," "))," ",REPT(" ",60)),60))&amp;IF($Q783="","","-"&amp;TRIM(RIGHT(SUBSTITUTE(TRIM(SUBSTITUTE($Q783,CHAR(160)," "))," ",REPT(" ",60)),60)))&amp;IF($U783="","","-"&amp;TRIM(RIGHT(SUBSTITUTE(TRIM(SUBSTITUTE($U783,CHAR(160)," "))," ",REPT(" ",60)),60)))&amp;".jpg")</f>
        <v/>
      </c>
    </row>
    <row r="784" ht="14" customHeight="1">
      <c r="O784" s="196">
        <f>_xlfn.LET(_xlpm.d,_xlfn.XLOOKUP(M784,'[1]Birth Dates'!$A:$A,'[1]Birth Dates'!$B:$B,"",0),IF(_xlpm.d=0,"",_xlpm.d))</f>
        <v/>
      </c>
      <c r="P784" s="196">
        <f>IF(OR(O784="",A784="",NOT(ISNUMBER(O784)),O784&gt;A784),"",DATEDIF(O784,A784,"Y")&amp;" years, "&amp;DATEDIF(O784,A784,"YM")&amp;" months, "&amp;DATEDIF(O784,A784,"MD")&amp;" days")</f>
        <v/>
      </c>
      <c r="S784" s="196">
        <f>_xlfn.LET(_xlpm.d,_xlfn.XLOOKUP(Q784,'[1]Birth Dates'!$A:$A,'[1]Birth Dates'!$B:$B,"",0),IF(_xlpm.d=0,"",_xlpm.d))</f>
        <v/>
      </c>
      <c r="T784" s="196">
        <f>IF(OR(S784="",A784="",NOT(ISNUMBER(S784)),S784&gt;A784),"",DATEDIF(S784,A784,"Y")&amp;" years, "&amp;DATEDIF(S784,A784,"YM")&amp;" months, "&amp;DATEDIF(S784,A784,"MD")&amp;" days")</f>
        <v/>
      </c>
      <c r="W784" s="196">
        <f>_xlfn.LET(_xlpm.d,_xlfn.XLOOKUP(U784,'[1]Birth Dates'!$A:$A,'[1]Birth Dates'!$B:$B,"",0),IF(_xlpm.d=0,"",_xlpm.d))</f>
        <v/>
      </c>
      <c r="X784" s="196">
        <f>IF(OR(W784="",A784="",NOT(ISNUMBER(W784)),W784&gt;A784),"",DATEDIF(W784,A784,"Y")&amp;" years, "&amp;DATEDIF(W784,A784,"YM")&amp;" months, "&amp;DATEDIF(W784,A784,"MD")&amp;" days")</f>
        <v/>
      </c>
      <c r="AR784" s="175">
        <f>IF($B784="","",TEXT($A784,"yyyymmdd")&amp;"_P"&amp;$C784&amp;"_C"&amp;$F784&amp;"_"&amp;TRIM(RIGHT(SUBSTITUTE(TRIM(SUBSTITUTE($M784,CHAR(160)," "))," ",REPT(" ",60)),60))&amp;IF($Q784="","","-"&amp;TRIM(RIGHT(SUBSTITUTE(TRIM(SUBSTITUTE($Q784,CHAR(160)," "))," ",REPT(" ",60)),60)))&amp;IF($U784="","","-"&amp;TRIM(RIGHT(SUBSTITUTE(TRIM(SUBSTITUTE($U784,CHAR(160)," "))," ",REPT(" ",60)),60)))&amp;".jpg")</f>
        <v/>
      </c>
    </row>
    <row r="785" ht="14" customHeight="1">
      <c r="O785" s="196">
        <f>_xlfn.LET(_xlpm.d,_xlfn.XLOOKUP(M785,'[1]Birth Dates'!$A:$A,'[1]Birth Dates'!$B:$B,"",0),IF(_xlpm.d=0,"",_xlpm.d))</f>
        <v/>
      </c>
      <c r="P785" s="196">
        <f>IF(OR(O785="",A785="",NOT(ISNUMBER(O785)),O785&gt;A785),"",DATEDIF(O785,A785,"Y")&amp;" years, "&amp;DATEDIF(O785,A785,"YM")&amp;" months, "&amp;DATEDIF(O785,A785,"MD")&amp;" days")</f>
        <v/>
      </c>
      <c r="S785" s="196">
        <f>_xlfn.LET(_xlpm.d,_xlfn.XLOOKUP(Q785,'[1]Birth Dates'!$A:$A,'[1]Birth Dates'!$B:$B,"",0),IF(_xlpm.d=0,"",_xlpm.d))</f>
        <v/>
      </c>
      <c r="T785" s="196">
        <f>IF(OR(S785="",A785="",NOT(ISNUMBER(S785)),S785&gt;A785),"",DATEDIF(S785,A785,"Y")&amp;" years, "&amp;DATEDIF(S785,A785,"YM")&amp;" months, "&amp;DATEDIF(S785,A785,"MD")&amp;" days")</f>
        <v/>
      </c>
      <c r="W785" s="196">
        <f>_xlfn.LET(_xlpm.d,_xlfn.XLOOKUP(U785,'[1]Birth Dates'!$A:$A,'[1]Birth Dates'!$B:$B,"",0),IF(_xlpm.d=0,"",_xlpm.d))</f>
        <v/>
      </c>
      <c r="X785" s="196">
        <f>IF(OR(W785="",A785="",NOT(ISNUMBER(W785)),W785&gt;A785),"",DATEDIF(W785,A785,"Y")&amp;" years, "&amp;DATEDIF(W785,A785,"YM")&amp;" months, "&amp;DATEDIF(W785,A785,"MD")&amp;" days")</f>
        <v/>
      </c>
      <c r="AR785" s="175">
        <f>IF($B785="","",TEXT($A785,"yyyymmdd")&amp;"_P"&amp;$C785&amp;"_C"&amp;$F785&amp;"_"&amp;TRIM(RIGHT(SUBSTITUTE(TRIM(SUBSTITUTE($M785,CHAR(160)," "))," ",REPT(" ",60)),60))&amp;IF($Q785="","","-"&amp;TRIM(RIGHT(SUBSTITUTE(TRIM(SUBSTITUTE($Q785,CHAR(160)," "))," ",REPT(" ",60)),60)))&amp;IF($U785="","","-"&amp;TRIM(RIGHT(SUBSTITUTE(TRIM(SUBSTITUTE($U785,CHAR(160)," "))," ",REPT(" ",60)),60)))&amp;".jpg")</f>
        <v/>
      </c>
    </row>
    <row r="786" ht="14" customHeight="1">
      <c r="O786" s="196">
        <f>_xlfn.LET(_xlpm.d,_xlfn.XLOOKUP(M786,'[1]Birth Dates'!$A:$A,'[1]Birth Dates'!$B:$B,"",0),IF(_xlpm.d=0,"",_xlpm.d))</f>
        <v/>
      </c>
      <c r="P786" s="196">
        <f>IF(OR(O786="",A786="",NOT(ISNUMBER(O786)),O786&gt;A786),"",DATEDIF(O786,A786,"Y")&amp;" years, "&amp;DATEDIF(O786,A786,"YM")&amp;" months, "&amp;DATEDIF(O786,A786,"MD")&amp;" days")</f>
        <v/>
      </c>
      <c r="S786" s="196">
        <f>_xlfn.LET(_xlpm.d,_xlfn.XLOOKUP(Q786,'[1]Birth Dates'!$A:$A,'[1]Birth Dates'!$B:$B,"",0),IF(_xlpm.d=0,"",_xlpm.d))</f>
        <v/>
      </c>
      <c r="T786" s="196">
        <f>IF(OR(S786="",A786="",NOT(ISNUMBER(S786)),S786&gt;A786),"",DATEDIF(S786,A786,"Y")&amp;" years, "&amp;DATEDIF(S786,A786,"YM")&amp;" months, "&amp;DATEDIF(S786,A786,"MD")&amp;" days")</f>
        <v/>
      </c>
      <c r="W786" s="196">
        <f>_xlfn.LET(_xlpm.d,_xlfn.XLOOKUP(U786,'[1]Birth Dates'!$A:$A,'[1]Birth Dates'!$B:$B,"",0),IF(_xlpm.d=0,"",_xlpm.d))</f>
        <v/>
      </c>
      <c r="X786" s="196">
        <f>IF(OR(W786="",A786="",NOT(ISNUMBER(W786)),W786&gt;A786),"",DATEDIF(W786,A786,"Y")&amp;" years, "&amp;DATEDIF(W786,A786,"YM")&amp;" months, "&amp;DATEDIF(W786,A786,"MD")&amp;" days")</f>
        <v/>
      </c>
      <c r="AR786" s="175">
        <f>IF($B786="","",TEXT($A786,"yyyymmdd")&amp;"_P"&amp;$C786&amp;"_C"&amp;$F786&amp;"_"&amp;TRIM(RIGHT(SUBSTITUTE(TRIM(SUBSTITUTE($M786,CHAR(160)," "))," ",REPT(" ",60)),60))&amp;IF($Q786="","","-"&amp;TRIM(RIGHT(SUBSTITUTE(TRIM(SUBSTITUTE($Q786,CHAR(160)," "))," ",REPT(" ",60)),60)))&amp;IF($U786="","","-"&amp;TRIM(RIGHT(SUBSTITUTE(TRIM(SUBSTITUTE($U786,CHAR(160)," "))," ",REPT(" ",60)),60)))&amp;".jpg")</f>
        <v/>
      </c>
    </row>
    <row r="787" ht="14" customHeight="1">
      <c r="O787" s="196">
        <f>_xlfn.LET(_xlpm.d,_xlfn.XLOOKUP(M787,'[1]Birth Dates'!$A:$A,'[1]Birth Dates'!$B:$B,"",0),IF(_xlpm.d=0,"",_xlpm.d))</f>
        <v/>
      </c>
      <c r="P787" s="196">
        <f>IF(OR(O787="",A787="",NOT(ISNUMBER(O787)),O787&gt;A787),"",DATEDIF(O787,A787,"Y")&amp;" years, "&amp;DATEDIF(O787,A787,"YM")&amp;" months, "&amp;DATEDIF(O787,A787,"MD")&amp;" days")</f>
        <v/>
      </c>
      <c r="S787" s="196">
        <f>_xlfn.LET(_xlpm.d,_xlfn.XLOOKUP(Q787,'[1]Birth Dates'!$A:$A,'[1]Birth Dates'!$B:$B,"",0),IF(_xlpm.d=0,"",_xlpm.d))</f>
        <v/>
      </c>
      <c r="T787" s="196">
        <f>IF(OR(S787="",A787="",NOT(ISNUMBER(S787)),S787&gt;A787),"",DATEDIF(S787,A787,"Y")&amp;" years, "&amp;DATEDIF(S787,A787,"YM")&amp;" months, "&amp;DATEDIF(S787,A787,"MD")&amp;" days")</f>
        <v/>
      </c>
      <c r="W787" s="196">
        <f>_xlfn.LET(_xlpm.d,_xlfn.XLOOKUP(U787,'[1]Birth Dates'!$A:$A,'[1]Birth Dates'!$B:$B,"",0),IF(_xlpm.d=0,"",_xlpm.d))</f>
        <v/>
      </c>
      <c r="X787" s="196">
        <f>IF(OR(W787="",A787="",NOT(ISNUMBER(W787)),W787&gt;A787),"",DATEDIF(W787,A787,"Y")&amp;" years, "&amp;DATEDIF(W787,A787,"YM")&amp;" months, "&amp;DATEDIF(W787,A787,"MD")&amp;" days")</f>
        <v/>
      </c>
      <c r="AR787" s="175">
        <f>IF($B787="","",TEXT($A787,"yyyymmdd")&amp;"_P"&amp;$C787&amp;"_C"&amp;$F787&amp;"_"&amp;TRIM(RIGHT(SUBSTITUTE(TRIM(SUBSTITUTE($M787,CHAR(160)," "))," ",REPT(" ",60)),60))&amp;IF($Q787="","","-"&amp;TRIM(RIGHT(SUBSTITUTE(TRIM(SUBSTITUTE($Q787,CHAR(160)," "))," ",REPT(" ",60)),60)))&amp;IF($U787="","","-"&amp;TRIM(RIGHT(SUBSTITUTE(TRIM(SUBSTITUTE($U787,CHAR(160)," "))," ",REPT(" ",60)),60)))&amp;".jpg")</f>
        <v/>
      </c>
    </row>
    <row r="788" ht="14" customHeight="1">
      <c r="O788" s="196">
        <f>_xlfn.LET(_xlpm.d,_xlfn.XLOOKUP(M788,'[1]Birth Dates'!$A:$A,'[1]Birth Dates'!$B:$B,"",0),IF(_xlpm.d=0,"",_xlpm.d))</f>
        <v/>
      </c>
      <c r="P788" s="196">
        <f>IF(OR(O788="",A788="",NOT(ISNUMBER(O788)),O788&gt;A788),"",DATEDIF(O788,A788,"Y")&amp;" years, "&amp;DATEDIF(O788,A788,"YM")&amp;" months, "&amp;DATEDIF(O788,A788,"MD")&amp;" days")</f>
        <v/>
      </c>
      <c r="S788" s="196">
        <f>_xlfn.LET(_xlpm.d,_xlfn.XLOOKUP(Q788,'[1]Birth Dates'!$A:$A,'[1]Birth Dates'!$B:$B,"",0),IF(_xlpm.d=0,"",_xlpm.d))</f>
        <v/>
      </c>
      <c r="T788" s="196">
        <f>IF(OR(S788="",A788="",NOT(ISNUMBER(S788)),S788&gt;A788),"",DATEDIF(S788,A788,"Y")&amp;" years, "&amp;DATEDIF(S788,A788,"YM")&amp;" months, "&amp;DATEDIF(S788,A788,"MD")&amp;" days")</f>
        <v/>
      </c>
      <c r="W788" s="196">
        <f>_xlfn.LET(_xlpm.d,_xlfn.XLOOKUP(U788,'[1]Birth Dates'!$A:$A,'[1]Birth Dates'!$B:$B,"",0),IF(_xlpm.d=0,"",_xlpm.d))</f>
        <v/>
      </c>
      <c r="X788" s="196">
        <f>IF(OR(W788="",A788="",NOT(ISNUMBER(W788)),W788&gt;A788),"",DATEDIF(W788,A788,"Y")&amp;" years, "&amp;DATEDIF(W788,A788,"YM")&amp;" months, "&amp;DATEDIF(W788,A788,"MD")&amp;" days")</f>
        <v/>
      </c>
      <c r="AR788" s="175">
        <f>IF($B788="","",TEXT($A788,"yyyymmdd")&amp;"_P"&amp;$C788&amp;"_C"&amp;$F788&amp;"_"&amp;TRIM(RIGHT(SUBSTITUTE(TRIM(SUBSTITUTE($M788,CHAR(160)," "))," ",REPT(" ",60)),60))&amp;IF($Q788="","","-"&amp;TRIM(RIGHT(SUBSTITUTE(TRIM(SUBSTITUTE($Q788,CHAR(160)," "))," ",REPT(" ",60)),60)))&amp;IF($U788="","","-"&amp;TRIM(RIGHT(SUBSTITUTE(TRIM(SUBSTITUTE($U788,CHAR(160)," "))," ",REPT(" ",60)),60)))&amp;".jpg")</f>
        <v/>
      </c>
    </row>
    <row r="789" ht="14" customHeight="1">
      <c r="O789" s="196">
        <f>_xlfn.LET(_xlpm.d,_xlfn.XLOOKUP(M789,'[1]Birth Dates'!$A:$A,'[1]Birth Dates'!$B:$B,"",0),IF(_xlpm.d=0,"",_xlpm.d))</f>
        <v/>
      </c>
      <c r="P789" s="196">
        <f>IF(OR(O789="",A789="",NOT(ISNUMBER(O789)),O789&gt;A789),"",DATEDIF(O789,A789,"Y")&amp;" years, "&amp;DATEDIF(O789,A789,"YM")&amp;" months, "&amp;DATEDIF(O789,A789,"MD")&amp;" days")</f>
        <v/>
      </c>
      <c r="S789" s="196">
        <f>_xlfn.LET(_xlpm.d,_xlfn.XLOOKUP(Q789,'[1]Birth Dates'!$A:$A,'[1]Birth Dates'!$B:$B,"",0),IF(_xlpm.d=0,"",_xlpm.d))</f>
        <v/>
      </c>
      <c r="T789" s="196">
        <f>IF(OR(S789="",A789="",NOT(ISNUMBER(S789)),S789&gt;A789),"",DATEDIF(S789,A789,"Y")&amp;" years, "&amp;DATEDIF(S789,A789,"YM")&amp;" months, "&amp;DATEDIF(S789,A789,"MD")&amp;" days")</f>
        <v/>
      </c>
      <c r="W789" s="196">
        <f>_xlfn.LET(_xlpm.d,_xlfn.XLOOKUP(U789,'[1]Birth Dates'!$A:$A,'[1]Birth Dates'!$B:$B,"",0),IF(_xlpm.d=0,"",_xlpm.d))</f>
        <v/>
      </c>
      <c r="X789" s="196">
        <f>IF(OR(W789="",A789="",NOT(ISNUMBER(W789)),W789&gt;A789),"",DATEDIF(W789,A789,"Y")&amp;" years, "&amp;DATEDIF(W789,A789,"YM")&amp;" months, "&amp;DATEDIF(W789,A789,"MD")&amp;" days")</f>
        <v/>
      </c>
      <c r="AR789" s="175">
        <f>IF($B789="","",TEXT($A789,"yyyymmdd")&amp;"_P"&amp;$C789&amp;"_C"&amp;$F789&amp;"_"&amp;TRIM(RIGHT(SUBSTITUTE(TRIM(SUBSTITUTE($M789,CHAR(160)," "))," ",REPT(" ",60)),60))&amp;IF($Q789="","","-"&amp;TRIM(RIGHT(SUBSTITUTE(TRIM(SUBSTITUTE($Q789,CHAR(160)," "))," ",REPT(" ",60)),60)))&amp;IF($U789="","","-"&amp;TRIM(RIGHT(SUBSTITUTE(TRIM(SUBSTITUTE($U789,CHAR(160)," "))," ",REPT(" ",60)),60)))&amp;".jpg")</f>
        <v/>
      </c>
    </row>
    <row r="790" ht="14" customHeight="1">
      <c r="O790" s="196">
        <f>_xlfn.LET(_xlpm.d,_xlfn.XLOOKUP(M790,'[1]Birth Dates'!$A:$A,'[1]Birth Dates'!$B:$B,"",0),IF(_xlpm.d=0,"",_xlpm.d))</f>
        <v/>
      </c>
      <c r="P790" s="196">
        <f>IF(OR(O790="",A790="",NOT(ISNUMBER(O790)),O790&gt;A790),"",DATEDIF(O790,A790,"Y")&amp;" years, "&amp;DATEDIF(O790,A790,"YM")&amp;" months, "&amp;DATEDIF(O790,A790,"MD")&amp;" days")</f>
        <v/>
      </c>
      <c r="S790" s="196">
        <f>_xlfn.LET(_xlpm.d,_xlfn.XLOOKUP(Q790,'[1]Birth Dates'!$A:$A,'[1]Birth Dates'!$B:$B,"",0),IF(_xlpm.d=0,"",_xlpm.d))</f>
        <v/>
      </c>
      <c r="T790" s="196">
        <f>IF(OR(S790="",A790="",NOT(ISNUMBER(S790)),S790&gt;A790),"",DATEDIF(S790,A790,"Y")&amp;" years, "&amp;DATEDIF(S790,A790,"YM")&amp;" months, "&amp;DATEDIF(S790,A790,"MD")&amp;" days")</f>
        <v/>
      </c>
      <c r="W790" s="196">
        <f>_xlfn.LET(_xlpm.d,_xlfn.XLOOKUP(U790,'[1]Birth Dates'!$A:$A,'[1]Birth Dates'!$B:$B,"",0),IF(_xlpm.d=0,"",_xlpm.d))</f>
        <v/>
      </c>
      <c r="X790" s="196">
        <f>IF(OR(W790="",A790="",NOT(ISNUMBER(W790)),W790&gt;A790),"",DATEDIF(W790,A790,"Y")&amp;" years, "&amp;DATEDIF(W790,A790,"YM")&amp;" months, "&amp;DATEDIF(W790,A790,"MD")&amp;" days")</f>
        <v/>
      </c>
      <c r="AR790" s="175">
        <f>IF($B790="","",TEXT($A790,"yyyymmdd")&amp;"_P"&amp;$C790&amp;"_C"&amp;$F790&amp;"_"&amp;TRIM(RIGHT(SUBSTITUTE(TRIM(SUBSTITUTE($M790,CHAR(160)," "))," ",REPT(" ",60)),60))&amp;IF($Q790="","","-"&amp;TRIM(RIGHT(SUBSTITUTE(TRIM(SUBSTITUTE($Q790,CHAR(160)," "))," ",REPT(" ",60)),60)))&amp;IF($U790="","","-"&amp;TRIM(RIGHT(SUBSTITUTE(TRIM(SUBSTITUTE($U790,CHAR(160)," "))," ",REPT(" ",60)),60)))&amp;".jpg")</f>
        <v/>
      </c>
    </row>
    <row r="791" ht="14" customHeight="1">
      <c r="O791" s="196">
        <f>_xlfn.LET(_xlpm.d,_xlfn.XLOOKUP(M791,'[1]Birth Dates'!$A:$A,'[1]Birth Dates'!$B:$B,"",0),IF(_xlpm.d=0,"",_xlpm.d))</f>
        <v/>
      </c>
      <c r="P791" s="196">
        <f>IF(OR(O791="",A791="",NOT(ISNUMBER(O791)),O791&gt;A791),"",DATEDIF(O791,A791,"Y")&amp;" years, "&amp;DATEDIF(O791,A791,"YM")&amp;" months, "&amp;DATEDIF(O791,A791,"MD")&amp;" days")</f>
        <v/>
      </c>
      <c r="S791" s="196">
        <f>_xlfn.LET(_xlpm.d,_xlfn.XLOOKUP(Q791,'[1]Birth Dates'!$A:$A,'[1]Birth Dates'!$B:$B,"",0),IF(_xlpm.d=0,"",_xlpm.d))</f>
        <v/>
      </c>
      <c r="T791" s="196">
        <f>IF(OR(S791="",A791="",NOT(ISNUMBER(S791)),S791&gt;A791),"",DATEDIF(S791,A791,"Y")&amp;" years, "&amp;DATEDIF(S791,A791,"YM")&amp;" months, "&amp;DATEDIF(S791,A791,"MD")&amp;" days")</f>
        <v/>
      </c>
      <c r="W791" s="196">
        <f>_xlfn.LET(_xlpm.d,_xlfn.XLOOKUP(U791,'[1]Birth Dates'!$A:$A,'[1]Birth Dates'!$B:$B,"",0),IF(_xlpm.d=0,"",_xlpm.d))</f>
        <v/>
      </c>
      <c r="X791" s="196">
        <f>IF(OR(W791="",A791="",NOT(ISNUMBER(W791)),W791&gt;A791),"",DATEDIF(W791,A791,"Y")&amp;" years, "&amp;DATEDIF(W791,A791,"YM")&amp;" months, "&amp;DATEDIF(W791,A791,"MD")&amp;" days")</f>
        <v/>
      </c>
      <c r="AR791" s="175">
        <f>IF($B791="","",TEXT($A791,"yyyymmdd")&amp;"_P"&amp;$C791&amp;"_C"&amp;$F791&amp;"_"&amp;TRIM(RIGHT(SUBSTITUTE(TRIM(SUBSTITUTE($M791,CHAR(160)," "))," ",REPT(" ",60)),60))&amp;IF($Q791="","","-"&amp;TRIM(RIGHT(SUBSTITUTE(TRIM(SUBSTITUTE($Q791,CHAR(160)," "))," ",REPT(" ",60)),60)))&amp;IF($U791="","","-"&amp;TRIM(RIGHT(SUBSTITUTE(TRIM(SUBSTITUTE($U791,CHAR(160)," "))," ",REPT(" ",60)),60)))&amp;".jpg")</f>
        <v/>
      </c>
    </row>
    <row r="792" ht="14" customHeight="1">
      <c r="O792" s="196">
        <f>_xlfn.LET(_xlpm.d,_xlfn.XLOOKUP(M792,'[1]Birth Dates'!$A:$A,'[1]Birth Dates'!$B:$B,"",0),IF(_xlpm.d=0,"",_xlpm.d))</f>
        <v/>
      </c>
      <c r="P792" s="196">
        <f>IF(OR(O792="",A792="",NOT(ISNUMBER(O792)),O792&gt;A792),"",DATEDIF(O792,A792,"Y")&amp;" years, "&amp;DATEDIF(O792,A792,"YM")&amp;" months, "&amp;DATEDIF(O792,A792,"MD")&amp;" days")</f>
        <v/>
      </c>
      <c r="S792" s="196">
        <f>_xlfn.LET(_xlpm.d,_xlfn.XLOOKUP(Q792,'[1]Birth Dates'!$A:$A,'[1]Birth Dates'!$B:$B,"",0),IF(_xlpm.d=0,"",_xlpm.d))</f>
        <v/>
      </c>
      <c r="T792" s="196">
        <f>IF(OR(S792="",A792="",NOT(ISNUMBER(S792)),S792&gt;A792),"",DATEDIF(S792,A792,"Y")&amp;" years, "&amp;DATEDIF(S792,A792,"YM")&amp;" months, "&amp;DATEDIF(S792,A792,"MD")&amp;" days")</f>
        <v/>
      </c>
      <c r="W792" s="196">
        <f>_xlfn.LET(_xlpm.d,_xlfn.XLOOKUP(U792,'[1]Birth Dates'!$A:$A,'[1]Birth Dates'!$B:$B,"",0),IF(_xlpm.d=0,"",_xlpm.d))</f>
        <v/>
      </c>
      <c r="X792" s="196">
        <f>IF(OR(W792="",A792="",NOT(ISNUMBER(W792)),W792&gt;A792),"",DATEDIF(W792,A792,"Y")&amp;" years, "&amp;DATEDIF(W792,A792,"YM")&amp;" months, "&amp;DATEDIF(W792,A792,"MD")&amp;" days")</f>
        <v/>
      </c>
      <c r="AR792" s="175">
        <f>IF($B792="","",TEXT($A792,"yyyymmdd")&amp;"_P"&amp;$C792&amp;"_C"&amp;$F792&amp;"_"&amp;TRIM(RIGHT(SUBSTITUTE(TRIM(SUBSTITUTE($M792,CHAR(160)," "))," ",REPT(" ",60)),60))&amp;IF($Q792="","","-"&amp;TRIM(RIGHT(SUBSTITUTE(TRIM(SUBSTITUTE($Q792,CHAR(160)," "))," ",REPT(" ",60)),60)))&amp;IF($U792="","","-"&amp;TRIM(RIGHT(SUBSTITUTE(TRIM(SUBSTITUTE($U792,CHAR(160)," "))," ",REPT(" ",60)),60)))&amp;".jpg")</f>
        <v/>
      </c>
    </row>
    <row r="793" ht="14" customHeight="1">
      <c r="O793" s="196">
        <f>_xlfn.LET(_xlpm.d,_xlfn.XLOOKUP(M793,'[1]Birth Dates'!$A:$A,'[1]Birth Dates'!$B:$B,"",0),IF(_xlpm.d=0,"",_xlpm.d))</f>
        <v/>
      </c>
      <c r="P793" s="196">
        <f>IF(OR(O793="",A793="",NOT(ISNUMBER(O793)),O793&gt;A793),"",DATEDIF(O793,A793,"Y")&amp;" years, "&amp;DATEDIF(O793,A793,"YM")&amp;" months, "&amp;DATEDIF(O793,A793,"MD")&amp;" days")</f>
        <v/>
      </c>
      <c r="S793" s="196">
        <f>_xlfn.LET(_xlpm.d,_xlfn.XLOOKUP(Q793,'[1]Birth Dates'!$A:$A,'[1]Birth Dates'!$B:$B,"",0),IF(_xlpm.d=0,"",_xlpm.d))</f>
        <v/>
      </c>
      <c r="T793" s="196">
        <f>IF(OR(S793="",A793="",NOT(ISNUMBER(S793)),S793&gt;A793),"",DATEDIF(S793,A793,"Y")&amp;" years, "&amp;DATEDIF(S793,A793,"YM")&amp;" months, "&amp;DATEDIF(S793,A793,"MD")&amp;" days")</f>
        <v/>
      </c>
      <c r="W793" s="196">
        <f>_xlfn.LET(_xlpm.d,_xlfn.XLOOKUP(U793,'[1]Birth Dates'!$A:$A,'[1]Birth Dates'!$B:$B,"",0),IF(_xlpm.d=0,"",_xlpm.d))</f>
        <v/>
      </c>
      <c r="X793" s="196">
        <f>IF(OR(W793="",A793="",NOT(ISNUMBER(W793)),W793&gt;A793),"",DATEDIF(W793,A793,"Y")&amp;" years, "&amp;DATEDIF(W793,A793,"YM")&amp;" months, "&amp;DATEDIF(W793,A793,"MD")&amp;" days")</f>
        <v/>
      </c>
      <c r="AR793" s="175">
        <f>IF($B793="","",TEXT($A793,"yyyymmdd")&amp;"_P"&amp;$C793&amp;"_C"&amp;$F793&amp;"_"&amp;TRIM(RIGHT(SUBSTITUTE(TRIM(SUBSTITUTE($M793,CHAR(160)," "))," ",REPT(" ",60)),60))&amp;IF($Q793="","","-"&amp;TRIM(RIGHT(SUBSTITUTE(TRIM(SUBSTITUTE($Q793,CHAR(160)," "))," ",REPT(" ",60)),60)))&amp;IF($U793="","","-"&amp;TRIM(RIGHT(SUBSTITUTE(TRIM(SUBSTITUTE($U793,CHAR(160)," "))," ",REPT(" ",60)),60)))&amp;".jpg")</f>
        <v/>
      </c>
    </row>
    <row r="794" ht="14" customHeight="1">
      <c r="O794" s="196">
        <f>_xlfn.LET(_xlpm.d,_xlfn.XLOOKUP(M794,'[1]Birth Dates'!$A:$A,'[1]Birth Dates'!$B:$B,"",0),IF(_xlpm.d=0,"",_xlpm.d))</f>
        <v/>
      </c>
      <c r="P794" s="196">
        <f>IF(OR(O794="",A794="",NOT(ISNUMBER(O794)),O794&gt;A794),"",DATEDIF(O794,A794,"Y")&amp;" years, "&amp;DATEDIF(O794,A794,"YM")&amp;" months, "&amp;DATEDIF(O794,A794,"MD")&amp;" days")</f>
        <v/>
      </c>
      <c r="S794" s="196">
        <f>_xlfn.LET(_xlpm.d,_xlfn.XLOOKUP(Q794,'[1]Birth Dates'!$A:$A,'[1]Birth Dates'!$B:$B,"",0),IF(_xlpm.d=0,"",_xlpm.d))</f>
        <v/>
      </c>
      <c r="T794" s="196">
        <f>IF(OR(S794="",A794="",NOT(ISNUMBER(S794)),S794&gt;A794),"",DATEDIF(S794,A794,"Y")&amp;" years, "&amp;DATEDIF(S794,A794,"YM")&amp;" months, "&amp;DATEDIF(S794,A794,"MD")&amp;" days")</f>
        <v/>
      </c>
      <c r="W794" s="196">
        <f>_xlfn.LET(_xlpm.d,_xlfn.XLOOKUP(U794,'[1]Birth Dates'!$A:$A,'[1]Birth Dates'!$B:$B,"",0),IF(_xlpm.d=0,"",_xlpm.d))</f>
        <v/>
      </c>
      <c r="X794" s="196">
        <f>IF(OR(W794="",A794="",NOT(ISNUMBER(W794)),W794&gt;A794),"",DATEDIF(W794,A794,"Y")&amp;" years, "&amp;DATEDIF(W794,A794,"YM")&amp;" months, "&amp;DATEDIF(W794,A794,"MD")&amp;" days")</f>
        <v/>
      </c>
      <c r="AR794" s="175">
        <f>IF($B794="","",TEXT($A794,"yyyymmdd")&amp;"_P"&amp;$C794&amp;"_C"&amp;$F794&amp;"_"&amp;TRIM(RIGHT(SUBSTITUTE(TRIM(SUBSTITUTE($M794,CHAR(160)," "))," ",REPT(" ",60)),60))&amp;IF($Q794="","","-"&amp;TRIM(RIGHT(SUBSTITUTE(TRIM(SUBSTITUTE($Q794,CHAR(160)," "))," ",REPT(" ",60)),60)))&amp;IF($U794="","","-"&amp;TRIM(RIGHT(SUBSTITUTE(TRIM(SUBSTITUTE($U794,CHAR(160)," "))," ",REPT(" ",60)),60)))&amp;".jpg")</f>
        <v/>
      </c>
    </row>
    <row r="795" ht="14" customHeight="1">
      <c r="O795" s="196">
        <f>_xlfn.LET(_xlpm.d,_xlfn.XLOOKUP(M795,'[1]Birth Dates'!$A:$A,'[1]Birth Dates'!$B:$B,"",0),IF(_xlpm.d=0,"",_xlpm.d))</f>
        <v/>
      </c>
      <c r="P795" s="196">
        <f>IF(OR(O795="",A795="",NOT(ISNUMBER(O795)),O795&gt;A795),"",DATEDIF(O795,A795,"Y")&amp;" years, "&amp;DATEDIF(O795,A795,"YM")&amp;" months, "&amp;DATEDIF(O795,A795,"MD")&amp;" days")</f>
        <v/>
      </c>
      <c r="S795" s="196">
        <f>_xlfn.LET(_xlpm.d,_xlfn.XLOOKUP(Q795,'[1]Birth Dates'!$A:$A,'[1]Birth Dates'!$B:$B,"",0),IF(_xlpm.d=0,"",_xlpm.d))</f>
        <v/>
      </c>
      <c r="T795" s="196">
        <f>IF(OR(S795="",A795="",NOT(ISNUMBER(S795)),S795&gt;A795),"",DATEDIF(S795,A795,"Y")&amp;" years, "&amp;DATEDIF(S795,A795,"YM")&amp;" months, "&amp;DATEDIF(S795,A795,"MD")&amp;" days")</f>
        <v/>
      </c>
      <c r="W795" s="196">
        <f>_xlfn.LET(_xlpm.d,_xlfn.XLOOKUP(U795,'[1]Birth Dates'!$A:$A,'[1]Birth Dates'!$B:$B,"",0),IF(_xlpm.d=0,"",_xlpm.d))</f>
        <v/>
      </c>
      <c r="X795" s="196">
        <f>IF(OR(W795="",A795="",NOT(ISNUMBER(W795)),W795&gt;A795),"",DATEDIF(W795,A795,"Y")&amp;" years, "&amp;DATEDIF(W795,A795,"YM")&amp;" months, "&amp;DATEDIF(W795,A795,"MD")&amp;" days")</f>
        <v/>
      </c>
      <c r="AR795" s="175">
        <f>IF($B795="","",TEXT($A795,"yyyymmdd")&amp;"_P"&amp;$C795&amp;"_C"&amp;$F795&amp;"_"&amp;TRIM(RIGHT(SUBSTITUTE(TRIM(SUBSTITUTE($M795,CHAR(160)," "))," ",REPT(" ",60)),60))&amp;IF($Q795="","","-"&amp;TRIM(RIGHT(SUBSTITUTE(TRIM(SUBSTITUTE($Q795,CHAR(160)," "))," ",REPT(" ",60)),60)))&amp;IF($U795="","","-"&amp;TRIM(RIGHT(SUBSTITUTE(TRIM(SUBSTITUTE($U795,CHAR(160)," "))," ",REPT(" ",60)),60)))&amp;".jpg")</f>
        <v/>
      </c>
    </row>
    <row r="796" ht="14" customHeight="1">
      <c r="O796" s="196">
        <f>_xlfn.LET(_xlpm.d,_xlfn.XLOOKUP(M796,'[1]Birth Dates'!$A:$A,'[1]Birth Dates'!$B:$B,"",0),IF(_xlpm.d=0,"",_xlpm.d))</f>
        <v/>
      </c>
      <c r="P796" s="196">
        <f>IF(OR(O796="",A796="",NOT(ISNUMBER(O796)),O796&gt;A796),"",DATEDIF(O796,A796,"Y")&amp;" years, "&amp;DATEDIF(O796,A796,"YM")&amp;" months, "&amp;DATEDIF(O796,A796,"MD")&amp;" days")</f>
        <v/>
      </c>
      <c r="S796" s="196">
        <f>_xlfn.LET(_xlpm.d,_xlfn.XLOOKUP(Q796,'[1]Birth Dates'!$A:$A,'[1]Birth Dates'!$B:$B,"",0),IF(_xlpm.d=0,"",_xlpm.d))</f>
        <v/>
      </c>
      <c r="T796" s="196">
        <f>IF(OR(S796="",A796="",NOT(ISNUMBER(S796)),S796&gt;A796),"",DATEDIF(S796,A796,"Y")&amp;" years, "&amp;DATEDIF(S796,A796,"YM")&amp;" months, "&amp;DATEDIF(S796,A796,"MD")&amp;" days")</f>
        <v/>
      </c>
      <c r="W796" s="196">
        <f>_xlfn.LET(_xlpm.d,_xlfn.XLOOKUP(U796,'[1]Birth Dates'!$A:$A,'[1]Birth Dates'!$B:$B,"",0),IF(_xlpm.d=0,"",_xlpm.d))</f>
        <v/>
      </c>
      <c r="X796" s="196">
        <f>IF(OR(W796="",A796="",NOT(ISNUMBER(W796)),W796&gt;A796),"",DATEDIF(W796,A796,"Y")&amp;" years, "&amp;DATEDIF(W796,A796,"YM")&amp;" months, "&amp;DATEDIF(W796,A796,"MD")&amp;" days")</f>
        <v/>
      </c>
      <c r="AR796" s="175">
        <f>IF($B796="","",TEXT($A796,"yyyymmdd")&amp;"_P"&amp;$C796&amp;"_C"&amp;$F796&amp;"_"&amp;TRIM(RIGHT(SUBSTITUTE(TRIM(SUBSTITUTE($M796,CHAR(160)," "))," ",REPT(" ",60)),60))&amp;IF($Q796="","","-"&amp;TRIM(RIGHT(SUBSTITUTE(TRIM(SUBSTITUTE($Q796,CHAR(160)," "))," ",REPT(" ",60)),60)))&amp;IF($U796="","","-"&amp;TRIM(RIGHT(SUBSTITUTE(TRIM(SUBSTITUTE($U796,CHAR(160)," "))," ",REPT(" ",60)),60)))&amp;".jpg")</f>
        <v/>
      </c>
    </row>
    <row r="797" ht="14" customHeight="1">
      <c r="O797" s="196">
        <f>_xlfn.LET(_xlpm.d,_xlfn.XLOOKUP(M797,'[1]Birth Dates'!$A:$A,'[1]Birth Dates'!$B:$B,"",0),IF(_xlpm.d=0,"",_xlpm.d))</f>
        <v/>
      </c>
      <c r="P797" s="196">
        <f>IF(OR(O797="",A797="",NOT(ISNUMBER(O797)),O797&gt;A797),"",DATEDIF(O797,A797,"Y")&amp;" years, "&amp;DATEDIF(O797,A797,"YM")&amp;" months, "&amp;DATEDIF(O797,A797,"MD")&amp;" days")</f>
        <v/>
      </c>
      <c r="S797" s="196">
        <f>_xlfn.LET(_xlpm.d,_xlfn.XLOOKUP(Q797,'[1]Birth Dates'!$A:$A,'[1]Birth Dates'!$B:$B,"",0),IF(_xlpm.d=0,"",_xlpm.d))</f>
        <v/>
      </c>
      <c r="T797" s="196">
        <f>IF(OR(S797="",A797="",NOT(ISNUMBER(S797)),S797&gt;A797),"",DATEDIF(S797,A797,"Y")&amp;" years, "&amp;DATEDIF(S797,A797,"YM")&amp;" months, "&amp;DATEDIF(S797,A797,"MD")&amp;" days")</f>
        <v/>
      </c>
      <c r="W797" s="196">
        <f>_xlfn.LET(_xlpm.d,_xlfn.XLOOKUP(U797,'[1]Birth Dates'!$A:$A,'[1]Birth Dates'!$B:$B,"",0),IF(_xlpm.d=0,"",_xlpm.d))</f>
        <v/>
      </c>
      <c r="X797" s="196">
        <f>IF(OR(W797="",A797="",NOT(ISNUMBER(W797)),W797&gt;A797),"",DATEDIF(W797,A797,"Y")&amp;" years, "&amp;DATEDIF(W797,A797,"YM")&amp;" months, "&amp;DATEDIF(W797,A797,"MD")&amp;" days")</f>
        <v/>
      </c>
      <c r="AR797" s="175">
        <f>IF($B797="","",TEXT($A797,"yyyymmdd")&amp;"_P"&amp;$C797&amp;"_C"&amp;$F797&amp;"_"&amp;TRIM(RIGHT(SUBSTITUTE(TRIM(SUBSTITUTE($M797,CHAR(160)," "))," ",REPT(" ",60)),60))&amp;IF($Q797="","","-"&amp;TRIM(RIGHT(SUBSTITUTE(TRIM(SUBSTITUTE($Q797,CHAR(160)," "))," ",REPT(" ",60)),60)))&amp;IF($U797="","","-"&amp;TRIM(RIGHT(SUBSTITUTE(TRIM(SUBSTITUTE($U797,CHAR(160)," "))," ",REPT(" ",60)),60)))&amp;".jpg")</f>
        <v/>
      </c>
    </row>
    <row r="798" ht="14" customHeight="1">
      <c r="O798" s="196">
        <f>_xlfn.LET(_xlpm.d,_xlfn.XLOOKUP(M798,'[1]Birth Dates'!$A:$A,'[1]Birth Dates'!$B:$B,"",0),IF(_xlpm.d=0,"",_xlpm.d))</f>
        <v/>
      </c>
      <c r="P798" s="196">
        <f>IF(OR(O798="",A798="",NOT(ISNUMBER(O798)),O798&gt;A798),"",DATEDIF(O798,A798,"Y")&amp;" years, "&amp;DATEDIF(O798,A798,"YM")&amp;" months, "&amp;DATEDIF(O798,A798,"MD")&amp;" days")</f>
        <v/>
      </c>
      <c r="S798" s="196">
        <f>_xlfn.LET(_xlpm.d,_xlfn.XLOOKUP(Q798,'[1]Birth Dates'!$A:$A,'[1]Birth Dates'!$B:$B,"",0),IF(_xlpm.d=0,"",_xlpm.d))</f>
        <v/>
      </c>
      <c r="T798" s="196">
        <f>IF(OR(S798="",A798="",NOT(ISNUMBER(S798)),S798&gt;A798),"",DATEDIF(S798,A798,"Y")&amp;" years, "&amp;DATEDIF(S798,A798,"YM")&amp;" months, "&amp;DATEDIF(S798,A798,"MD")&amp;" days")</f>
        <v/>
      </c>
      <c r="W798" s="196">
        <f>_xlfn.LET(_xlpm.d,_xlfn.XLOOKUP(U798,'[1]Birth Dates'!$A:$A,'[1]Birth Dates'!$B:$B,"",0),IF(_xlpm.d=0,"",_xlpm.d))</f>
        <v/>
      </c>
      <c r="X798" s="196">
        <f>IF(OR(W798="",A798="",NOT(ISNUMBER(W798)),W798&gt;A798),"",DATEDIF(W798,A798,"Y")&amp;" years, "&amp;DATEDIF(W798,A798,"YM")&amp;" months, "&amp;DATEDIF(W798,A798,"MD")&amp;" days")</f>
        <v/>
      </c>
      <c r="AR798" s="175">
        <f>IF($B798="","",TEXT($A798,"yyyymmdd")&amp;"_P"&amp;$C798&amp;"_C"&amp;$F798&amp;"_"&amp;TRIM(RIGHT(SUBSTITUTE(TRIM(SUBSTITUTE($M798,CHAR(160)," "))," ",REPT(" ",60)),60))&amp;IF($Q798="","","-"&amp;TRIM(RIGHT(SUBSTITUTE(TRIM(SUBSTITUTE($Q798,CHAR(160)," "))," ",REPT(" ",60)),60)))&amp;IF($U798="","","-"&amp;TRIM(RIGHT(SUBSTITUTE(TRIM(SUBSTITUTE($U798,CHAR(160)," "))," ",REPT(" ",60)),60)))&amp;".jpg")</f>
        <v/>
      </c>
    </row>
    <row r="799" ht="14" customHeight="1">
      <c r="O799" s="196">
        <f>_xlfn.LET(_xlpm.d,_xlfn.XLOOKUP(M799,'[1]Birth Dates'!$A:$A,'[1]Birth Dates'!$B:$B,"",0),IF(_xlpm.d=0,"",_xlpm.d))</f>
        <v/>
      </c>
      <c r="P799" s="196">
        <f>IF(OR(O799="",A799="",NOT(ISNUMBER(O799)),O799&gt;A799),"",DATEDIF(O799,A799,"Y")&amp;" years, "&amp;DATEDIF(O799,A799,"YM")&amp;" months, "&amp;DATEDIF(O799,A799,"MD")&amp;" days")</f>
        <v/>
      </c>
      <c r="S799" s="196">
        <f>_xlfn.LET(_xlpm.d,_xlfn.XLOOKUP(Q799,'[1]Birth Dates'!$A:$A,'[1]Birth Dates'!$B:$B,"",0),IF(_xlpm.d=0,"",_xlpm.d))</f>
        <v/>
      </c>
      <c r="T799" s="196">
        <f>IF(OR(S799="",A799="",NOT(ISNUMBER(S799)),S799&gt;A799),"",DATEDIF(S799,A799,"Y")&amp;" years, "&amp;DATEDIF(S799,A799,"YM")&amp;" months, "&amp;DATEDIF(S799,A799,"MD")&amp;" days")</f>
        <v/>
      </c>
      <c r="W799" s="196">
        <f>_xlfn.LET(_xlpm.d,_xlfn.XLOOKUP(U799,'[1]Birth Dates'!$A:$A,'[1]Birth Dates'!$B:$B,"",0),IF(_xlpm.d=0,"",_xlpm.d))</f>
        <v/>
      </c>
      <c r="X799" s="196">
        <f>IF(OR(W799="",A799="",NOT(ISNUMBER(W799)),W799&gt;A799),"",DATEDIF(W799,A799,"Y")&amp;" years, "&amp;DATEDIF(W799,A799,"YM")&amp;" months, "&amp;DATEDIF(W799,A799,"MD")&amp;" days")</f>
        <v/>
      </c>
      <c r="AR799" s="175">
        <f>IF($B799="","",TEXT($A799,"yyyymmdd")&amp;"_P"&amp;$C799&amp;"_C"&amp;$F799&amp;"_"&amp;TRIM(RIGHT(SUBSTITUTE(TRIM(SUBSTITUTE($M799,CHAR(160)," "))," ",REPT(" ",60)),60))&amp;IF($Q799="","","-"&amp;TRIM(RIGHT(SUBSTITUTE(TRIM(SUBSTITUTE($Q799,CHAR(160)," "))," ",REPT(" ",60)),60)))&amp;IF($U799="","","-"&amp;TRIM(RIGHT(SUBSTITUTE(TRIM(SUBSTITUTE($U799,CHAR(160)," "))," ",REPT(" ",60)),60)))&amp;".jpg")</f>
        <v/>
      </c>
    </row>
    <row r="800" ht="14" customHeight="1">
      <c r="O800" s="196">
        <f>_xlfn.LET(_xlpm.d,_xlfn.XLOOKUP(M800,'[1]Birth Dates'!$A:$A,'[1]Birth Dates'!$B:$B,"",0),IF(_xlpm.d=0,"",_xlpm.d))</f>
        <v/>
      </c>
      <c r="P800" s="196">
        <f>IF(OR(O800="",A800="",NOT(ISNUMBER(O800)),O800&gt;A800),"",DATEDIF(O800,A800,"Y")&amp;" years, "&amp;DATEDIF(O800,A800,"YM")&amp;" months, "&amp;DATEDIF(O800,A800,"MD")&amp;" days")</f>
        <v/>
      </c>
      <c r="S800" s="196">
        <f>_xlfn.LET(_xlpm.d,_xlfn.XLOOKUP(Q800,'[1]Birth Dates'!$A:$A,'[1]Birth Dates'!$B:$B,"",0),IF(_xlpm.d=0,"",_xlpm.d))</f>
        <v/>
      </c>
      <c r="T800" s="196">
        <f>IF(OR(S800="",A800="",NOT(ISNUMBER(S800)),S800&gt;A800),"",DATEDIF(S800,A800,"Y")&amp;" years, "&amp;DATEDIF(S800,A800,"YM")&amp;" months, "&amp;DATEDIF(S800,A800,"MD")&amp;" days")</f>
        <v/>
      </c>
      <c r="W800" s="196">
        <f>_xlfn.LET(_xlpm.d,_xlfn.XLOOKUP(U800,'[1]Birth Dates'!$A:$A,'[1]Birth Dates'!$B:$B,"",0),IF(_xlpm.d=0,"",_xlpm.d))</f>
        <v/>
      </c>
      <c r="X800" s="196">
        <f>IF(OR(W800="",A800="",NOT(ISNUMBER(W800)),W800&gt;A800),"",DATEDIF(W800,A800,"Y")&amp;" years, "&amp;DATEDIF(W800,A800,"YM")&amp;" months, "&amp;DATEDIF(W800,A800,"MD")&amp;" days")</f>
        <v/>
      </c>
      <c r="AR800" s="175">
        <f>IF($B800="","",TEXT($A800,"yyyymmdd")&amp;"_P"&amp;$C800&amp;"_C"&amp;$F800&amp;"_"&amp;TRIM(RIGHT(SUBSTITUTE(TRIM(SUBSTITUTE($M800,CHAR(160)," "))," ",REPT(" ",60)),60))&amp;IF($Q800="","","-"&amp;TRIM(RIGHT(SUBSTITUTE(TRIM(SUBSTITUTE($Q800,CHAR(160)," "))," ",REPT(" ",60)),60)))&amp;IF($U800="","","-"&amp;TRIM(RIGHT(SUBSTITUTE(TRIM(SUBSTITUTE($U800,CHAR(160)," "))," ",REPT(" ",60)),60)))&amp;".jpg")</f>
        <v/>
      </c>
    </row>
    <row r="801" ht="14" customHeight="1">
      <c r="O801" s="196">
        <f>_xlfn.LET(_xlpm.d,_xlfn.XLOOKUP(M801,'[1]Birth Dates'!$A:$A,'[1]Birth Dates'!$B:$B,"",0),IF(_xlpm.d=0,"",_xlpm.d))</f>
        <v/>
      </c>
      <c r="P801" s="196">
        <f>IF(OR(O801="",A801="",NOT(ISNUMBER(O801)),O801&gt;A801),"",DATEDIF(O801,A801,"Y")&amp;" years, "&amp;DATEDIF(O801,A801,"YM")&amp;" months, "&amp;DATEDIF(O801,A801,"MD")&amp;" days")</f>
        <v/>
      </c>
      <c r="S801" s="196">
        <f>_xlfn.LET(_xlpm.d,_xlfn.XLOOKUP(Q801,'[1]Birth Dates'!$A:$A,'[1]Birth Dates'!$B:$B,"",0),IF(_xlpm.d=0,"",_xlpm.d))</f>
        <v/>
      </c>
      <c r="T801" s="196">
        <f>IF(OR(S801="",A801="",NOT(ISNUMBER(S801)),S801&gt;A801),"",DATEDIF(S801,A801,"Y")&amp;" years, "&amp;DATEDIF(S801,A801,"YM")&amp;" months, "&amp;DATEDIF(S801,A801,"MD")&amp;" days")</f>
        <v/>
      </c>
      <c r="W801" s="196">
        <f>_xlfn.LET(_xlpm.d,_xlfn.XLOOKUP(U801,'[1]Birth Dates'!$A:$A,'[1]Birth Dates'!$B:$B,"",0),IF(_xlpm.d=0,"",_xlpm.d))</f>
        <v/>
      </c>
      <c r="X801" s="196">
        <f>IF(OR(W801="",A801="",NOT(ISNUMBER(W801)),W801&gt;A801),"",DATEDIF(W801,A801,"Y")&amp;" years, "&amp;DATEDIF(W801,A801,"YM")&amp;" months, "&amp;DATEDIF(W801,A801,"MD")&amp;" days")</f>
        <v/>
      </c>
      <c r="AR801" s="175">
        <f>IF($B801="","",TEXT($A801,"yyyymmdd")&amp;"_P"&amp;$C801&amp;"_C"&amp;$F801&amp;"_"&amp;TRIM(RIGHT(SUBSTITUTE(TRIM(SUBSTITUTE($M801,CHAR(160)," "))," ",REPT(" ",60)),60))&amp;IF($Q801="","","-"&amp;TRIM(RIGHT(SUBSTITUTE(TRIM(SUBSTITUTE($Q801,CHAR(160)," "))," ",REPT(" ",60)),60)))&amp;IF($U801="","","-"&amp;TRIM(RIGHT(SUBSTITUTE(TRIM(SUBSTITUTE($U801,CHAR(160)," "))," ",REPT(" ",60)),60)))&amp;".jpg")</f>
        <v/>
      </c>
    </row>
    <row r="802" ht="14" customHeight="1">
      <c r="O802" s="196">
        <f>_xlfn.LET(_xlpm.d,_xlfn.XLOOKUP(M802,'[1]Birth Dates'!$A:$A,'[1]Birth Dates'!$B:$B,"",0),IF(_xlpm.d=0,"",_xlpm.d))</f>
        <v/>
      </c>
      <c r="P802" s="196">
        <f>IF(OR(O802="",A802="",NOT(ISNUMBER(O802)),O802&gt;A802),"",DATEDIF(O802,A802,"Y")&amp;" years, "&amp;DATEDIF(O802,A802,"YM")&amp;" months, "&amp;DATEDIF(O802,A802,"MD")&amp;" days")</f>
        <v/>
      </c>
      <c r="S802" s="196">
        <f>_xlfn.LET(_xlpm.d,_xlfn.XLOOKUP(Q802,'[1]Birth Dates'!$A:$A,'[1]Birth Dates'!$B:$B,"",0),IF(_xlpm.d=0,"",_xlpm.d))</f>
        <v/>
      </c>
      <c r="T802" s="196">
        <f>IF(OR(S802="",A802="",NOT(ISNUMBER(S802)),S802&gt;A802),"",DATEDIF(S802,A802,"Y")&amp;" years, "&amp;DATEDIF(S802,A802,"YM")&amp;" months, "&amp;DATEDIF(S802,A802,"MD")&amp;" days")</f>
        <v/>
      </c>
      <c r="W802" s="196">
        <f>_xlfn.LET(_xlpm.d,_xlfn.XLOOKUP(U802,'[1]Birth Dates'!$A:$A,'[1]Birth Dates'!$B:$B,"",0),IF(_xlpm.d=0,"",_xlpm.d))</f>
        <v/>
      </c>
      <c r="X802" s="196">
        <f>IF(OR(W802="",A802="",NOT(ISNUMBER(W802)),W802&gt;A802),"",DATEDIF(W802,A802,"Y")&amp;" years, "&amp;DATEDIF(W802,A802,"YM")&amp;" months, "&amp;DATEDIF(W802,A802,"MD")&amp;" days")</f>
        <v/>
      </c>
      <c r="AR802" s="175">
        <f>IF($B802="","",TEXT($A802,"yyyymmdd")&amp;"_P"&amp;$C802&amp;"_C"&amp;$F802&amp;"_"&amp;TRIM(RIGHT(SUBSTITUTE(TRIM(SUBSTITUTE($M802,CHAR(160)," "))," ",REPT(" ",60)),60))&amp;IF($Q802="","","-"&amp;TRIM(RIGHT(SUBSTITUTE(TRIM(SUBSTITUTE($Q802,CHAR(160)," "))," ",REPT(" ",60)),60)))&amp;IF($U802="","","-"&amp;TRIM(RIGHT(SUBSTITUTE(TRIM(SUBSTITUTE($U802,CHAR(160)," "))," ",REPT(" ",60)),60)))&amp;".jpg")</f>
        <v/>
      </c>
    </row>
    <row r="803" ht="14" customHeight="1">
      <c r="O803" s="196">
        <f>_xlfn.LET(_xlpm.d,_xlfn.XLOOKUP(M803,'[1]Birth Dates'!$A:$A,'[1]Birth Dates'!$B:$B,"",0),IF(_xlpm.d=0,"",_xlpm.d))</f>
        <v/>
      </c>
      <c r="P803" s="196">
        <f>IF(OR(O803="",A803="",NOT(ISNUMBER(O803)),O803&gt;A803),"",DATEDIF(O803,A803,"Y")&amp;" years, "&amp;DATEDIF(O803,A803,"YM")&amp;" months, "&amp;DATEDIF(O803,A803,"MD")&amp;" days")</f>
        <v/>
      </c>
      <c r="S803" s="196">
        <f>_xlfn.LET(_xlpm.d,_xlfn.XLOOKUP(Q803,'[1]Birth Dates'!$A:$A,'[1]Birth Dates'!$B:$B,"",0),IF(_xlpm.d=0,"",_xlpm.d))</f>
        <v/>
      </c>
      <c r="T803" s="196">
        <f>IF(OR(S803="",A803="",NOT(ISNUMBER(S803)),S803&gt;A803),"",DATEDIF(S803,A803,"Y")&amp;" years, "&amp;DATEDIF(S803,A803,"YM")&amp;" months, "&amp;DATEDIF(S803,A803,"MD")&amp;" days")</f>
        <v/>
      </c>
      <c r="W803" s="196">
        <f>_xlfn.LET(_xlpm.d,_xlfn.XLOOKUP(U803,'[1]Birth Dates'!$A:$A,'[1]Birth Dates'!$B:$B,"",0),IF(_xlpm.d=0,"",_xlpm.d))</f>
        <v/>
      </c>
      <c r="X803" s="196">
        <f>IF(OR(W803="",A803="",NOT(ISNUMBER(W803)),W803&gt;A803),"",DATEDIF(W803,A803,"Y")&amp;" years, "&amp;DATEDIF(W803,A803,"YM")&amp;" months, "&amp;DATEDIF(W803,A803,"MD")&amp;" days")</f>
        <v/>
      </c>
      <c r="AR803" s="175">
        <f>IF($B803="","",TEXT($A803,"yyyymmdd")&amp;"_P"&amp;$C803&amp;"_C"&amp;$F803&amp;"_"&amp;TRIM(RIGHT(SUBSTITUTE(TRIM(SUBSTITUTE($M803,CHAR(160)," "))," ",REPT(" ",60)),60))&amp;IF($Q803="","","-"&amp;TRIM(RIGHT(SUBSTITUTE(TRIM(SUBSTITUTE($Q803,CHAR(160)," "))," ",REPT(" ",60)),60)))&amp;IF($U803="","","-"&amp;TRIM(RIGHT(SUBSTITUTE(TRIM(SUBSTITUTE($U803,CHAR(160)," "))," ",REPT(" ",60)),60)))&amp;".jpg")</f>
        <v/>
      </c>
    </row>
    <row r="804" ht="14" customHeight="1">
      <c r="O804" s="196">
        <f>_xlfn.LET(_xlpm.d,_xlfn.XLOOKUP(M804,'[1]Birth Dates'!$A:$A,'[1]Birth Dates'!$B:$B,"",0),IF(_xlpm.d=0,"",_xlpm.d))</f>
        <v/>
      </c>
      <c r="P804" s="196">
        <f>IF(OR(O804="",A804="",NOT(ISNUMBER(O804)),O804&gt;A804),"",DATEDIF(O804,A804,"Y")&amp;" years, "&amp;DATEDIF(O804,A804,"YM")&amp;" months, "&amp;DATEDIF(O804,A804,"MD")&amp;" days")</f>
        <v/>
      </c>
      <c r="S804" s="196">
        <f>_xlfn.LET(_xlpm.d,_xlfn.XLOOKUP(Q804,'[1]Birth Dates'!$A:$A,'[1]Birth Dates'!$B:$B,"",0),IF(_xlpm.d=0,"",_xlpm.d))</f>
        <v/>
      </c>
      <c r="T804" s="196">
        <f>IF(OR(S804="",A804="",NOT(ISNUMBER(S804)),S804&gt;A804),"",DATEDIF(S804,A804,"Y")&amp;" years, "&amp;DATEDIF(S804,A804,"YM")&amp;" months, "&amp;DATEDIF(S804,A804,"MD")&amp;" days")</f>
        <v/>
      </c>
      <c r="W804" s="196">
        <f>_xlfn.LET(_xlpm.d,_xlfn.XLOOKUP(U804,'[1]Birth Dates'!$A:$A,'[1]Birth Dates'!$B:$B,"",0),IF(_xlpm.d=0,"",_xlpm.d))</f>
        <v/>
      </c>
      <c r="X804" s="196">
        <f>IF(OR(W804="",A804="",NOT(ISNUMBER(W804)),W804&gt;A804),"",DATEDIF(W804,A804,"Y")&amp;" years, "&amp;DATEDIF(W804,A804,"YM")&amp;" months, "&amp;DATEDIF(W804,A804,"MD")&amp;" days")</f>
        <v/>
      </c>
      <c r="AR804" s="175">
        <f>IF($B804="","",TEXT($A804,"yyyymmdd")&amp;"_P"&amp;$C804&amp;"_C"&amp;$F804&amp;"_"&amp;TRIM(RIGHT(SUBSTITUTE(TRIM(SUBSTITUTE($M804,CHAR(160)," "))," ",REPT(" ",60)),60))&amp;IF($Q804="","","-"&amp;TRIM(RIGHT(SUBSTITUTE(TRIM(SUBSTITUTE($Q804,CHAR(160)," "))," ",REPT(" ",60)),60)))&amp;IF($U804="","","-"&amp;TRIM(RIGHT(SUBSTITUTE(TRIM(SUBSTITUTE($U804,CHAR(160)," "))," ",REPT(" ",60)),60)))&amp;".jpg")</f>
        <v/>
      </c>
    </row>
    <row r="805" ht="14" customHeight="1">
      <c r="O805" s="196">
        <f>_xlfn.LET(_xlpm.d,_xlfn.XLOOKUP(M805,'[1]Birth Dates'!$A:$A,'[1]Birth Dates'!$B:$B,"",0),IF(_xlpm.d=0,"",_xlpm.d))</f>
        <v/>
      </c>
      <c r="P805" s="196">
        <f>IF(OR(O805="",A805="",NOT(ISNUMBER(O805)),O805&gt;A805),"",DATEDIF(O805,A805,"Y")&amp;" years, "&amp;DATEDIF(O805,A805,"YM")&amp;" months, "&amp;DATEDIF(O805,A805,"MD")&amp;" days")</f>
        <v/>
      </c>
      <c r="S805" s="196">
        <f>_xlfn.LET(_xlpm.d,_xlfn.XLOOKUP(Q805,'[1]Birth Dates'!$A:$A,'[1]Birth Dates'!$B:$B,"",0),IF(_xlpm.d=0,"",_xlpm.d))</f>
        <v/>
      </c>
      <c r="T805" s="196">
        <f>IF(OR(S805="",A805="",NOT(ISNUMBER(S805)),S805&gt;A805),"",DATEDIF(S805,A805,"Y")&amp;" years, "&amp;DATEDIF(S805,A805,"YM")&amp;" months, "&amp;DATEDIF(S805,A805,"MD")&amp;" days")</f>
        <v/>
      </c>
      <c r="W805" s="196">
        <f>_xlfn.LET(_xlpm.d,_xlfn.XLOOKUP(U805,'[1]Birth Dates'!$A:$A,'[1]Birth Dates'!$B:$B,"",0),IF(_xlpm.d=0,"",_xlpm.d))</f>
        <v/>
      </c>
      <c r="X805" s="196">
        <f>IF(OR(W805="",A805="",NOT(ISNUMBER(W805)),W805&gt;A805),"",DATEDIF(W805,A805,"Y")&amp;" years, "&amp;DATEDIF(W805,A805,"YM")&amp;" months, "&amp;DATEDIF(W805,A805,"MD")&amp;" days")</f>
        <v/>
      </c>
      <c r="AR805" s="175">
        <f>IF($B805="","",TEXT($A805,"yyyymmdd")&amp;"_P"&amp;$C805&amp;"_C"&amp;$F805&amp;"_"&amp;TRIM(RIGHT(SUBSTITUTE(TRIM(SUBSTITUTE($M805,CHAR(160)," "))," ",REPT(" ",60)),60))&amp;IF($Q805="","","-"&amp;TRIM(RIGHT(SUBSTITUTE(TRIM(SUBSTITUTE($Q805,CHAR(160)," "))," ",REPT(" ",60)),60)))&amp;IF($U805="","","-"&amp;TRIM(RIGHT(SUBSTITUTE(TRIM(SUBSTITUTE($U805,CHAR(160)," "))," ",REPT(" ",60)),60)))&amp;".jpg")</f>
        <v/>
      </c>
    </row>
    <row r="806" ht="14" customHeight="1">
      <c r="O806" s="196">
        <f>_xlfn.LET(_xlpm.d,_xlfn.XLOOKUP(M806,'[1]Birth Dates'!$A:$A,'[1]Birth Dates'!$B:$B,"",0),IF(_xlpm.d=0,"",_xlpm.d))</f>
        <v/>
      </c>
      <c r="P806" s="196">
        <f>IF(OR(O806="",A806="",NOT(ISNUMBER(O806)),O806&gt;A806),"",DATEDIF(O806,A806,"Y")&amp;" years, "&amp;DATEDIF(O806,A806,"YM")&amp;" months, "&amp;DATEDIF(O806,A806,"MD")&amp;" days")</f>
        <v/>
      </c>
      <c r="S806" s="196">
        <f>_xlfn.LET(_xlpm.d,_xlfn.XLOOKUP(Q806,'[1]Birth Dates'!$A:$A,'[1]Birth Dates'!$B:$B,"",0),IF(_xlpm.d=0,"",_xlpm.d))</f>
        <v/>
      </c>
      <c r="T806" s="196">
        <f>IF(OR(S806="",A806="",NOT(ISNUMBER(S806)),S806&gt;A806),"",DATEDIF(S806,A806,"Y")&amp;" years, "&amp;DATEDIF(S806,A806,"YM")&amp;" months, "&amp;DATEDIF(S806,A806,"MD")&amp;" days")</f>
        <v/>
      </c>
      <c r="W806" s="196">
        <f>_xlfn.LET(_xlpm.d,_xlfn.XLOOKUP(U806,'[1]Birth Dates'!$A:$A,'[1]Birth Dates'!$B:$B,"",0),IF(_xlpm.d=0,"",_xlpm.d))</f>
        <v/>
      </c>
      <c r="X806" s="196">
        <f>IF(OR(W806="",A806="",NOT(ISNUMBER(W806)),W806&gt;A806),"",DATEDIF(W806,A806,"Y")&amp;" years, "&amp;DATEDIF(W806,A806,"YM")&amp;" months, "&amp;DATEDIF(W806,A806,"MD")&amp;" days")</f>
        <v/>
      </c>
      <c r="AR806" s="175">
        <f>IF($B806="","",TEXT($A806,"yyyymmdd")&amp;"_P"&amp;$C806&amp;"_C"&amp;$F806&amp;"_"&amp;TRIM(RIGHT(SUBSTITUTE(TRIM(SUBSTITUTE($M806,CHAR(160)," "))," ",REPT(" ",60)),60))&amp;IF($Q806="","","-"&amp;TRIM(RIGHT(SUBSTITUTE(TRIM(SUBSTITUTE($Q806,CHAR(160)," "))," ",REPT(" ",60)),60)))&amp;IF($U806="","","-"&amp;TRIM(RIGHT(SUBSTITUTE(TRIM(SUBSTITUTE($U806,CHAR(160)," "))," ",REPT(" ",60)),60)))&amp;".jpg")</f>
        <v/>
      </c>
    </row>
    <row r="807" ht="14" customHeight="1">
      <c r="O807" s="196">
        <f>_xlfn.LET(_xlpm.d,_xlfn.XLOOKUP(M807,'[1]Birth Dates'!$A:$A,'[1]Birth Dates'!$B:$B,"",0),IF(_xlpm.d=0,"",_xlpm.d))</f>
        <v/>
      </c>
      <c r="P807" s="196">
        <f>IF(OR(O807="",A807="",NOT(ISNUMBER(O807)),O807&gt;A807),"",DATEDIF(O807,A807,"Y")&amp;" years, "&amp;DATEDIF(O807,A807,"YM")&amp;" months, "&amp;DATEDIF(O807,A807,"MD")&amp;" days")</f>
        <v/>
      </c>
      <c r="S807" s="196">
        <f>_xlfn.LET(_xlpm.d,_xlfn.XLOOKUP(Q807,'[1]Birth Dates'!$A:$A,'[1]Birth Dates'!$B:$B,"",0),IF(_xlpm.d=0,"",_xlpm.d))</f>
        <v/>
      </c>
      <c r="T807" s="196">
        <f>IF(OR(S807="",A807="",NOT(ISNUMBER(S807)),S807&gt;A807),"",DATEDIF(S807,A807,"Y")&amp;" years, "&amp;DATEDIF(S807,A807,"YM")&amp;" months, "&amp;DATEDIF(S807,A807,"MD")&amp;" days")</f>
        <v/>
      </c>
      <c r="W807" s="196">
        <f>_xlfn.LET(_xlpm.d,_xlfn.XLOOKUP(U807,'[1]Birth Dates'!$A:$A,'[1]Birth Dates'!$B:$B,"",0),IF(_xlpm.d=0,"",_xlpm.d))</f>
        <v/>
      </c>
      <c r="X807" s="196">
        <f>IF(OR(W807="",A807="",NOT(ISNUMBER(W807)),W807&gt;A807),"",DATEDIF(W807,A807,"Y")&amp;" years, "&amp;DATEDIF(W807,A807,"YM")&amp;" months, "&amp;DATEDIF(W807,A807,"MD")&amp;" days")</f>
        <v/>
      </c>
      <c r="AR807" s="175">
        <f>IF($B807="","",TEXT($A807,"yyyymmdd")&amp;"_P"&amp;$C807&amp;"_C"&amp;$F807&amp;"_"&amp;TRIM(RIGHT(SUBSTITUTE(TRIM(SUBSTITUTE($M807,CHAR(160)," "))," ",REPT(" ",60)),60))&amp;IF($Q807="","","-"&amp;TRIM(RIGHT(SUBSTITUTE(TRIM(SUBSTITUTE($Q807,CHAR(160)," "))," ",REPT(" ",60)),60)))&amp;IF($U807="","","-"&amp;TRIM(RIGHT(SUBSTITUTE(TRIM(SUBSTITUTE($U807,CHAR(160)," "))," ",REPT(" ",60)),60)))&amp;".jpg")</f>
        <v/>
      </c>
    </row>
    <row r="808" ht="14" customHeight="1">
      <c r="O808" s="196">
        <f>_xlfn.LET(_xlpm.d,_xlfn.XLOOKUP(M808,'[1]Birth Dates'!$A:$A,'[1]Birth Dates'!$B:$B,"",0),IF(_xlpm.d=0,"",_xlpm.d))</f>
        <v/>
      </c>
      <c r="P808" s="196">
        <f>IF(OR(O808="",A808="",NOT(ISNUMBER(O808)),O808&gt;A808),"",DATEDIF(O808,A808,"Y")&amp;" years, "&amp;DATEDIF(O808,A808,"YM")&amp;" months, "&amp;DATEDIF(O808,A808,"MD")&amp;" days")</f>
        <v/>
      </c>
      <c r="S808" s="196">
        <f>_xlfn.LET(_xlpm.d,_xlfn.XLOOKUP(Q808,'[1]Birth Dates'!$A:$A,'[1]Birth Dates'!$B:$B,"",0),IF(_xlpm.d=0,"",_xlpm.d))</f>
        <v/>
      </c>
      <c r="T808" s="196">
        <f>IF(OR(S808="",A808="",NOT(ISNUMBER(S808)),S808&gt;A808),"",DATEDIF(S808,A808,"Y")&amp;" years, "&amp;DATEDIF(S808,A808,"YM")&amp;" months, "&amp;DATEDIF(S808,A808,"MD")&amp;" days")</f>
        <v/>
      </c>
      <c r="W808" s="196">
        <f>_xlfn.LET(_xlpm.d,_xlfn.XLOOKUP(U808,'[1]Birth Dates'!$A:$A,'[1]Birth Dates'!$B:$B,"",0),IF(_xlpm.d=0,"",_xlpm.d))</f>
        <v/>
      </c>
      <c r="X808" s="196">
        <f>IF(OR(W808="",A808="",NOT(ISNUMBER(W808)),W808&gt;A808),"",DATEDIF(W808,A808,"Y")&amp;" years, "&amp;DATEDIF(W808,A808,"YM")&amp;" months, "&amp;DATEDIF(W808,A808,"MD")&amp;" days")</f>
        <v/>
      </c>
      <c r="AR808" s="226">
        <f>IF($B808="","",TEXT($A808,"yyyymmdd")&amp;"_P"&amp;$C808&amp;"_C"&amp;$F808&amp;"_"&amp;TRIM(RIGHT(SUBSTITUTE(TRIM(SUBSTITUTE($M808,CHAR(160)," "))," ",REPT(" ",60)),60))&amp;IF($Q808="","","-"&amp;TRIM(RIGHT(SUBSTITUTE(TRIM(SUBSTITUTE($Q808,CHAR(160)," "))," ",REPT(" ",60)),60)))&amp;IF($U808="","","-"&amp;TRIM(RIGHT(SUBSTITUTE(TRIM(SUBSTITUTE($U808,CHAR(160)," "))," ",REPT(" ",60)),60)))&amp;".jpg")</f>
        <v/>
      </c>
    </row>
    <row r="809" ht="14" customHeight="1">
      <c r="O809" s="196">
        <f>_xlfn.LET(_xlpm.d,_xlfn.XLOOKUP(M809,'[1]Birth Dates'!$A:$A,'[1]Birth Dates'!$B:$B,"",0),IF(_xlpm.d=0,"",_xlpm.d))</f>
        <v/>
      </c>
      <c r="P809" s="196">
        <f>IF(OR(O809="",A809="",NOT(ISNUMBER(O809)),O809&gt;A809),"",DATEDIF(O809,A809,"Y")&amp;" years, "&amp;DATEDIF(O809,A809,"YM")&amp;" months, "&amp;DATEDIF(O809,A809,"MD")&amp;" days")</f>
        <v/>
      </c>
      <c r="S809" s="196">
        <f>_xlfn.LET(_xlpm.d,_xlfn.XLOOKUP(Q809,'[1]Birth Dates'!$A:$A,'[1]Birth Dates'!$B:$B,"",0),IF(_xlpm.d=0,"",_xlpm.d))</f>
        <v/>
      </c>
      <c r="T809" s="196">
        <f>IF(OR(S809="",A809="",NOT(ISNUMBER(S809)),S809&gt;A809),"",DATEDIF(S809,A809,"Y")&amp;" years, "&amp;DATEDIF(S809,A809,"YM")&amp;" months, "&amp;DATEDIF(S809,A809,"MD")&amp;" days")</f>
        <v/>
      </c>
      <c r="W809" s="196">
        <f>_xlfn.LET(_xlpm.d,_xlfn.XLOOKUP(U809,'[1]Birth Dates'!$A:$A,'[1]Birth Dates'!$B:$B,"",0),IF(_xlpm.d=0,"",_xlpm.d))</f>
        <v/>
      </c>
      <c r="X809" s="196">
        <f>IF(OR(W809="",A809="",NOT(ISNUMBER(W809)),W809&gt;A809),"",DATEDIF(W809,A809,"Y")&amp;" years, "&amp;DATEDIF(W809,A809,"YM")&amp;" months, "&amp;DATEDIF(W809,A809,"MD")&amp;" days")</f>
        <v/>
      </c>
      <c r="AR809" s="175">
        <f>IF($B809="","",TEXT($A809,"yyyymmdd")&amp;"_P"&amp;$C809&amp;"_C"&amp;$F809&amp;"_"&amp;TRIM(RIGHT(SUBSTITUTE(TRIM(SUBSTITUTE($M809,CHAR(160)," "))," ",REPT(" ",60)),60))&amp;IF($Q809="","","-"&amp;TRIM(RIGHT(SUBSTITUTE(TRIM(SUBSTITUTE($Q809,CHAR(160)," "))," ",REPT(" ",60)),60)))&amp;IF($U809="","","-"&amp;TRIM(RIGHT(SUBSTITUTE(TRIM(SUBSTITUTE($U809,CHAR(160)," "))," ",REPT(" ",60)),60)))&amp;".jpg")</f>
        <v/>
      </c>
    </row>
    <row r="810" ht="14" customHeight="1">
      <c r="O810" s="196">
        <f>_xlfn.LET(_xlpm.d,_xlfn.XLOOKUP(M810,'[1]Birth Dates'!$A:$A,'[1]Birth Dates'!$B:$B,"",0),IF(_xlpm.d=0,"",_xlpm.d))</f>
        <v/>
      </c>
      <c r="P810" s="196">
        <f>IF(OR(O810="",A810="",NOT(ISNUMBER(O810)),O810&gt;A810),"",DATEDIF(O810,A810,"Y")&amp;" years, "&amp;DATEDIF(O810,A810,"YM")&amp;" months, "&amp;DATEDIF(O810,A810,"MD")&amp;" days")</f>
        <v/>
      </c>
      <c r="S810" s="196">
        <f>_xlfn.LET(_xlpm.d,_xlfn.XLOOKUP(Q810,'[1]Birth Dates'!$A:$A,'[1]Birth Dates'!$B:$B,"",0),IF(_xlpm.d=0,"",_xlpm.d))</f>
        <v/>
      </c>
      <c r="T810" s="196">
        <f>IF(OR(S810="",A810="",NOT(ISNUMBER(S810)),S810&gt;A810),"",DATEDIF(S810,A810,"Y")&amp;" years, "&amp;DATEDIF(S810,A810,"YM")&amp;" months, "&amp;DATEDIF(S810,A810,"MD")&amp;" days")</f>
        <v/>
      </c>
      <c r="W810" s="196">
        <f>_xlfn.LET(_xlpm.d,_xlfn.XLOOKUP(U810,'[1]Birth Dates'!$A:$A,'[1]Birth Dates'!$B:$B,"",0),IF(_xlpm.d=0,"",_xlpm.d))</f>
        <v/>
      </c>
      <c r="X810" s="196">
        <f>IF(OR(W810="",A810="",NOT(ISNUMBER(W810)),W810&gt;A810),"",DATEDIF(W810,A810,"Y")&amp;" years, "&amp;DATEDIF(W810,A810,"YM")&amp;" months, "&amp;DATEDIF(W810,A810,"MD")&amp;" days")</f>
        <v/>
      </c>
      <c r="AR810" s="175">
        <f>IF($B810="","",TEXT($A810,"yyyymmdd")&amp;"_P"&amp;$C810&amp;"_C"&amp;$F810&amp;"_"&amp;TRIM(RIGHT(SUBSTITUTE(TRIM(SUBSTITUTE($M810,CHAR(160)," "))," ",REPT(" ",60)),60))&amp;IF($Q810="","","-"&amp;TRIM(RIGHT(SUBSTITUTE(TRIM(SUBSTITUTE($Q810,CHAR(160)," "))," ",REPT(" ",60)),60)))&amp;IF($U810="","","-"&amp;TRIM(RIGHT(SUBSTITUTE(TRIM(SUBSTITUTE($U810,CHAR(160)," "))," ",REPT(" ",60)),60)))&amp;".jpg")</f>
        <v/>
      </c>
    </row>
    <row r="811" ht="14" customHeight="1">
      <c r="O811" s="196">
        <f>_xlfn.LET(_xlpm.d,_xlfn.XLOOKUP(M811,'[1]Birth Dates'!$A:$A,'[1]Birth Dates'!$B:$B,"",0),IF(_xlpm.d=0,"",_xlpm.d))</f>
        <v/>
      </c>
      <c r="P811" s="196">
        <f>IF(OR(O811="",A811="",NOT(ISNUMBER(O811)),O811&gt;A811),"",DATEDIF(O811,A811,"Y")&amp;" years, "&amp;DATEDIF(O811,A811,"YM")&amp;" months, "&amp;DATEDIF(O811,A811,"MD")&amp;" days")</f>
        <v/>
      </c>
      <c r="S811" s="196">
        <f>_xlfn.LET(_xlpm.d,_xlfn.XLOOKUP(Q811,'[1]Birth Dates'!$A:$A,'[1]Birth Dates'!$B:$B,"",0),IF(_xlpm.d=0,"",_xlpm.d))</f>
        <v/>
      </c>
      <c r="T811" s="196">
        <f>IF(OR(S811="",A811="",NOT(ISNUMBER(S811)),S811&gt;A811),"",DATEDIF(S811,A811,"Y")&amp;" years, "&amp;DATEDIF(S811,A811,"YM")&amp;" months, "&amp;DATEDIF(S811,A811,"MD")&amp;" days")</f>
        <v/>
      </c>
      <c r="W811" s="196">
        <f>_xlfn.LET(_xlpm.d,_xlfn.XLOOKUP(U811,'[1]Birth Dates'!$A:$A,'[1]Birth Dates'!$B:$B,"",0),IF(_xlpm.d=0,"",_xlpm.d))</f>
        <v/>
      </c>
      <c r="X811" s="196">
        <f>IF(OR(W811="",A811="",NOT(ISNUMBER(W811)),W811&gt;A811),"",DATEDIF(W811,A811,"Y")&amp;" years, "&amp;DATEDIF(W811,A811,"YM")&amp;" months, "&amp;DATEDIF(W811,A811,"MD")&amp;" days")</f>
        <v/>
      </c>
      <c r="AR811" s="175">
        <f>IF($B811="","",TEXT($A811,"yyyymmdd")&amp;"_P"&amp;$C811&amp;"_C"&amp;$F811&amp;"_"&amp;TRIM(RIGHT(SUBSTITUTE(TRIM(SUBSTITUTE($M811,CHAR(160)," "))," ",REPT(" ",60)),60))&amp;IF($Q811="","","-"&amp;TRIM(RIGHT(SUBSTITUTE(TRIM(SUBSTITUTE($Q811,CHAR(160)," "))," ",REPT(" ",60)),60)))&amp;IF($U811="","","-"&amp;TRIM(RIGHT(SUBSTITUTE(TRIM(SUBSTITUTE($U811,CHAR(160)," "))," ",REPT(" ",60)),60)))&amp;".jpg")</f>
        <v/>
      </c>
    </row>
    <row r="812" ht="14" customHeight="1">
      <c r="O812" s="196">
        <f>_xlfn.LET(_xlpm.d,_xlfn.XLOOKUP(M812,'[1]Birth Dates'!$A:$A,'[1]Birth Dates'!$B:$B,"",0),IF(_xlpm.d=0,"",_xlpm.d))</f>
        <v/>
      </c>
      <c r="P812" s="196">
        <f>IF(OR(O812="",A812="",NOT(ISNUMBER(O812)),O812&gt;A812),"",DATEDIF(O812,A812,"Y")&amp;" years, "&amp;DATEDIF(O812,A812,"YM")&amp;" months, "&amp;DATEDIF(O812,A812,"MD")&amp;" days")</f>
        <v/>
      </c>
      <c r="S812" s="196">
        <f>_xlfn.LET(_xlpm.d,_xlfn.XLOOKUP(Q812,'[1]Birth Dates'!$A:$A,'[1]Birth Dates'!$B:$B,"",0),IF(_xlpm.d=0,"",_xlpm.d))</f>
        <v/>
      </c>
      <c r="T812" s="196">
        <f>IF(OR(S812="",A812="",NOT(ISNUMBER(S812)),S812&gt;A812),"",DATEDIF(S812,A812,"Y")&amp;" years, "&amp;DATEDIF(S812,A812,"YM")&amp;" months, "&amp;DATEDIF(S812,A812,"MD")&amp;" days")</f>
        <v/>
      </c>
      <c r="W812" s="196">
        <f>_xlfn.LET(_xlpm.d,_xlfn.XLOOKUP(U812,'[1]Birth Dates'!$A:$A,'[1]Birth Dates'!$B:$B,"",0),IF(_xlpm.d=0,"",_xlpm.d))</f>
        <v/>
      </c>
      <c r="X812" s="196">
        <f>IF(OR(W812="",A812="",NOT(ISNUMBER(W812)),W812&gt;A812),"",DATEDIF(W812,A812,"Y")&amp;" years, "&amp;DATEDIF(W812,A812,"YM")&amp;" months, "&amp;DATEDIF(W812,A812,"MD")&amp;" days")</f>
        <v/>
      </c>
      <c r="AR812" s="175">
        <f>IF($B812="","",TEXT($A812,"yyyymmdd")&amp;"_P"&amp;$C812&amp;"_C"&amp;$F812&amp;"_"&amp;TRIM(RIGHT(SUBSTITUTE(TRIM(SUBSTITUTE($M812,CHAR(160)," "))," ",REPT(" ",60)),60))&amp;IF($Q812="","","-"&amp;TRIM(RIGHT(SUBSTITUTE(TRIM(SUBSTITUTE($Q812,CHAR(160)," "))," ",REPT(" ",60)),60)))&amp;IF($U812="","","-"&amp;TRIM(RIGHT(SUBSTITUTE(TRIM(SUBSTITUTE($U812,CHAR(160)," "))," ",REPT(" ",60)),60)))&amp;".jpg")</f>
        <v/>
      </c>
    </row>
    <row r="813" ht="14" customHeight="1">
      <c r="O813" s="196">
        <f>_xlfn.LET(_xlpm.d,_xlfn.XLOOKUP(M813,'[1]Birth Dates'!$A:$A,'[1]Birth Dates'!$B:$B,"",0),IF(_xlpm.d=0,"",_xlpm.d))</f>
        <v/>
      </c>
      <c r="P813" s="196">
        <f>IF(OR(O813="",A813="",NOT(ISNUMBER(O813)),O813&gt;A813),"",DATEDIF(O813,A813,"Y")&amp;" years, "&amp;DATEDIF(O813,A813,"YM")&amp;" months, "&amp;DATEDIF(O813,A813,"MD")&amp;" days")</f>
        <v/>
      </c>
      <c r="S813" s="196">
        <f>_xlfn.LET(_xlpm.d,_xlfn.XLOOKUP(Q813,'[1]Birth Dates'!$A:$A,'[1]Birth Dates'!$B:$B,"",0),IF(_xlpm.d=0,"",_xlpm.d))</f>
        <v/>
      </c>
      <c r="T813" s="196">
        <f>IF(OR(S813="",A813="",NOT(ISNUMBER(S813)),S813&gt;A813),"",DATEDIF(S813,A813,"Y")&amp;" years, "&amp;DATEDIF(S813,A813,"YM")&amp;" months, "&amp;DATEDIF(S813,A813,"MD")&amp;" days")</f>
        <v/>
      </c>
      <c r="W813" s="196">
        <f>_xlfn.LET(_xlpm.d,_xlfn.XLOOKUP(U813,'[1]Birth Dates'!$A:$A,'[1]Birth Dates'!$B:$B,"",0),IF(_xlpm.d=0,"",_xlpm.d))</f>
        <v/>
      </c>
      <c r="X813" s="196">
        <f>IF(OR(W813="",A813="",NOT(ISNUMBER(W813)),W813&gt;A813),"",DATEDIF(W813,A813,"Y")&amp;" years, "&amp;DATEDIF(W813,A813,"YM")&amp;" months, "&amp;DATEDIF(W813,A813,"MD")&amp;" days")</f>
        <v/>
      </c>
      <c r="AR813" s="175">
        <f>IF($B813="","",TEXT($A813,"yyyymmdd")&amp;"_P"&amp;$C813&amp;"_C"&amp;$F813&amp;"_"&amp;TRIM(RIGHT(SUBSTITUTE(TRIM(SUBSTITUTE($M813,CHAR(160)," "))," ",REPT(" ",60)),60))&amp;IF($Q813="","","-"&amp;TRIM(RIGHT(SUBSTITUTE(TRIM(SUBSTITUTE($Q813,CHAR(160)," "))," ",REPT(" ",60)),60)))&amp;IF($U813="","","-"&amp;TRIM(RIGHT(SUBSTITUTE(TRIM(SUBSTITUTE($U813,CHAR(160)," "))," ",REPT(" ",60)),60)))&amp;".jpg")</f>
        <v/>
      </c>
    </row>
    <row r="814" ht="14" customHeight="1">
      <c r="O814" s="196">
        <f>_xlfn.LET(_xlpm.d,_xlfn.XLOOKUP(M814,'[1]Birth Dates'!$A:$A,'[1]Birth Dates'!$B:$B,"",0),IF(_xlpm.d=0,"",_xlpm.d))</f>
        <v/>
      </c>
      <c r="P814" s="196">
        <f>IF(OR(O814="",A814="",NOT(ISNUMBER(O814)),O814&gt;A814),"",DATEDIF(O814,A814,"Y")&amp;" years, "&amp;DATEDIF(O814,A814,"YM")&amp;" months, "&amp;DATEDIF(O814,A814,"MD")&amp;" days")</f>
        <v/>
      </c>
      <c r="S814" s="196">
        <f>_xlfn.LET(_xlpm.d,_xlfn.XLOOKUP(Q814,'[1]Birth Dates'!$A:$A,'[1]Birth Dates'!$B:$B,"",0),IF(_xlpm.d=0,"",_xlpm.d))</f>
        <v/>
      </c>
      <c r="T814" s="196">
        <f>IF(OR(S814="",A814="",NOT(ISNUMBER(S814)),S814&gt;A814),"",DATEDIF(S814,A814,"Y")&amp;" years, "&amp;DATEDIF(S814,A814,"YM")&amp;" months, "&amp;DATEDIF(S814,A814,"MD")&amp;" days")</f>
        <v/>
      </c>
      <c r="W814" s="196">
        <f>_xlfn.LET(_xlpm.d,_xlfn.XLOOKUP(U814,'[1]Birth Dates'!$A:$A,'[1]Birth Dates'!$B:$B,"",0),IF(_xlpm.d=0,"",_xlpm.d))</f>
        <v/>
      </c>
      <c r="X814" s="196">
        <f>IF(OR(W814="",A814="",NOT(ISNUMBER(W814)),W814&gt;A814),"",DATEDIF(W814,A814,"Y")&amp;" years, "&amp;DATEDIF(W814,A814,"YM")&amp;" months, "&amp;DATEDIF(W814,A814,"MD")&amp;" days")</f>
        <v/>
      </c>
      <c r="AR814" s="175">
        <f>IF($B814="","",TEXT($A814,"yyyymmdd")&amp;"_P"&amp;$C814&amp;"_C"&amp;$F814&amp;"_"&amp;TRIM(RIGHT(SUBSTITUTE(TRIM(SUBSTITUTE($M814,CHAR(160)," "))," ",REPT(" ",60)),60))&amp;IF($Q814="","","-"&amp;TRIM(RIGHT(SUBSTITUTE(TRIM(SUBSTITUTE($Q814,CHAR(160)," "))," ",REPT(" ",60)),60)))&amp;IF($U814="","","-"&amp;TRIM(RIGHT(SUBSTITUTE(TRIM(SUBSTITUTE($U814,CHAR(160)," "))," ",REPT(" ",60)),60)))&amp;".jpg")</f>
        <v/>
      </c>
    </row>
    <row r="815" ht="14" customHeight="1">
      <c r="O815" s="196">
        <f>_xlfn.LET(_xlpm.d,_xlfn.XLOOKUP(M815,'[1]Birth Dates'!$A:$A,'[1]Birth Dates'!$B:$B,"",0),IF(_xlpm.d=0,"",_xlpm.d))</f>
        <v/>
      </c>
      <c r="P815" s="196">
        <f>IF(OR(O815="",A815="",NOT(ISNUMBER(O815)),O815&gt;A815),"",DATEDIF(O815,A815,"Y")&amp;" years, "&amp;DATEDIF(O815,A815,"YM")&amp;" months, "&amp;DATEDIF(O815,A815,"MD")&amp;" days")</f>
        <v/>
      </c>
      <c r="S815" s="196">
        <f>_xlfn.LET(_xlpm.d,_xlfn.XLOOKUP(Q815,'[1]Birth Dates'!$A:$A,'[1]Birth Dates'!$B:$B,"",0),IF(_xlpm.d=0,"",_xlpm.d))</f>
        <v/>
      </c>
      <c r="T815" s="196">
        <f>IF(OR(S815="",A815="",NOT(ISNUMBER(S815)),S815&gt;A815),"",DATEDIF(S815,A815,"Y")&amp;" years, "&amp;DATEDIF(S815,A815,"YM")&amp;" months, "&amp;DATEDIF(S815,A815,"MD")&amp;" days")</f>
        <v/>
      </c>
      <c r="W815" s="196">
        <f>_xlfn.LET(_xlpm.d,_xlfn.XLOOKUP(U815,'[1]Birth Dates'!$A:$A,'[1]Birth Dates'!$B:$B,"",0),IF(_xlpm.d=0,"",_xlpm.d))</f>
        <v/>
      </c>
      <c r="X815" s="196">
        <f>IF(OR(W815="",A815="",NOT(ISNUMBER(W815)),W815&gt;A815),"",DATEDIF(W815,A815,"Y")&amp;" years, "&amp;DATEDIF(W815,A815,"YM")&amp;" months, "&amp;DATEDIF(W815,A815,"MD")&amp;" days")</f>
        <v/>
      </c>
      <c r="AR815" s="175">
        <f>IF($B815="","",TEXT($A815,"yyyymmdd")&amp;"_P"&amp;$C815&amp;"_C"&amp;$F815&amp;"_"&amp;TRIM(RIGHT(SUBSTITUTE(TRIM(SUBSTITUTE($M815,CHAR(160)," "))," ",REPT(" ",60)),60))&amp;IF($Q815="","","-"&amp;TRIM(RIGHT(SUBSTITUTE(TRIM(SUBSTITUTE($Q815,CHAR(160)," "))," ",REPT(" ",60)),60)))&amp;IF($U815="","","-"&amp;TRIM(RIGHT(SUBSTITUTE(TRIM(SUBSTITUTE($U815,CHAR(160)," "))," ",REPT(" ",60)),60)))&amp;".jpg")</f>
        <v/>
      </c>
    </row>
    <row r="816" ht="14" customHeight="1">
      <c r="O816" s="196">
        <f>_xlfn.LET(_xlpm.d,_xlfn.XLOOKUP(M816,'[1]Birth Dates'!$A:$A,'[1]Birth Dates'!$B:$B,"",0),IF(_xlpm.d=0,"",_xlpm.d))</f>
        <v/>
      </c>
      <c r="P816" s="196">
        <f>IF(OR(O816="",A816="",NOT(ISNUMBER(O816)),O816&gt;A816),"",DATEDIF(O816,A816,"Y")&amp;" years, "&amp;DATEDIF(O816,A816,"YM")&amp;" months, "&amp;DATEDIF(O816,A816,"MD")&amp;" days")</f>
        <v/>
      </c>
      <c r="S816" s="196">
        <f>_xlfn.LET(_xlpm.d,_xlfn.XLOOKUP(Q816,'[1]Birth Dates'!$A:$A,'[1]Birth Dates'!$B:$B,"",0),IF(_xlpm.d=0,"",_xlpm.d))</f>
        <v/>
      </c>
      <c r="T816" s="196">
        <f>IF(OR(S816="",A816="",NOT(ISNUMBER(S816)),S816&gt;A816),"",DATEDIF(S816,A816,"Y")&amp;" years, "&amp;DATEDIF(S816,A816,"YM")&amp;" months, "&amp;DATEDIF(S816,A816,"MD")&amp;" days")</f>
        <v/>
      </c>
      <c r="W816" s="196">
        <f>_xlfn.LET(_xlpm.d,_xlfn.XLOOKUP(U816,'[1]Birth Dates'!$A:$A,'[1]Birth Dates'!$B:$B,"",0),IF(_xlpm.d=0,"",_xlpm.d))</f>
        <v/>
      </c>
      <c r="X816" s="196">
        <f>IF(OR(W816="",A816="",NOT(ISNUMBER(W816)),W816&gt;A816),"",DATEDIF(W816,A816,"Y")&amp;" years, "&amp;DATEDIF(W816,A816,"YM")&amp;" months, "&amp;DATEDIF(W816,A816,"MD")&amp;" days")</f>
        <v/>
      </c>
      <c r="AR816" s="175">
        <f>IF($B816="","",TEXT($A816,"yyyymmdd")&amp;"_P"&amp;$C816&amp;"_C"&amp;$F816&amp;"_"&amp;TRIM(RIGHT(SUBSTITUTE(TRIM(SUBSTITUTE($M816,CHAR(160)," "))," ",REPT(" ",60)),60))&amp;IF($Q816="","","-"&amp;TRIM(RIGHT(SUBSTITUTE(TRIM(SUBSTITUTE($Q816,CHAR(160)," "))," ",REPT(" ",60)),60)))&amp;IF($U816="","","-"&amp;TRIM(RIGHT(SUBSTITUTE(TRIM(SUBSTITUTE($U816,CHAR(160)," "))," ",REPT(" ",60)),60)))&amp;".jpg")</f>
        <v/>
      </c>
    </row>
    <row r="817" ht="14" customHeight="1">
      <c r="O817" s="196">
        <f>_xlfn.LET(_xlpm.d,_xlfn.XLOOKUP(M817,'[1]Birth Dates'!$A:$A,'[1]Birth Dates'!$B:$B,"",0),IF(_xlpm.d=0,"",_xlpm.d))</f>
        <v/>
      </c>
      <c r="P817" s="196">
        <f>IF(OR(O817="",A817="",NOT(ISNUMBER(O817)),O817&gt;A817),"",DATEDIF(O817,A817,"Y")&amp;" years, "&amp;DATEDIF(O817,A817,"YM")&amp;" months, "&amp;DATEDIF(O817,A817,"MD")&amp;" days")</f>
        <v/>
      </c>
      <c r="S817" s="196">
        <f>_xlfn.LET(_xlpm.d,_xlfn.XLOOKUP(Q817,'[1]Birth Dates'!$A:$A,'[1]Birth Dates'!$B:$B,"",0),IF(_xlpm.d=0,"",_xlpm.d))</f>
        <v/>
      </c>
      <c r="T817" s="196">
        <f>IF(OR(S817="",A817="",NOT(ISNUMBER(S817)),S817&gt;A817),"",DATEDIF(S817,A817,"Y")&amp;" years, "&amp;DATEDIF(S817,A817,"YM")&amp;" months, "&amp;DATEDIF(S817,A817,"MD")&amp;" days")</f>
        <v/>
      </c>
      <c r="W817" s="196">
        <f>_xlfn.LET(_xlpm.d,_xlfn.XLOOKUP(U817,'[1]Birth Dates'!$A:$A,'[1]Birth Dates'!$B:$B,"",0),IF(_xlpm.d=0,"",_xlpm.d))</f>
        <v/>
      </c>
      <c r="X817" s="196">
        <f>IF(OR(W817="",A817="",NOT(ISNUMBER(W817)),W817&gt;A817),"",DATEDIF(W817,A817,"Y")&amp;" years, "&amp;DATEDIF(W817,A817,"YM")&amp;" months, "&amp;DATEDIF(W817,A817,"MD")&amp;" days")</f>
        <v/>
      </c>
      <c r="AR817" s="175">
        <f>IF($B817="","",TEXT($A817,"yyyymmdd")&amp;"_P"&amp;$C817&amp;"_C"&amp;$F817&amp;"_"&amp;TRIM(RIGHT(SUBSTITUTE(TRIM(SUBSTITUTE($M817,CHAR(160)," "))," ",REPT(" ",60)),60))&amp;IF($Q817="","","-"&amp;TRIM(RIGHT(SUBSTITUTE(TRIM(SUBSTITUTE($Q817,CHAR(160)," "))," ",REPT(" ",60)),60)))&amp;IF($U817="","","-"&amp;TRIM(RIGHT(SUBSTITUTE(TRIM(SUBSTITUTE($U817,CHAR(160)," "))," ",REPT(" ",60)),60)))&amp;".jpg")</f>
        <v/>
      </c>
    </row>
    <row r="818" ht="14" customHeight="1">
      <c r="O818" s="196">
        <f>_xlfn.LET(_xlpm.d,_xlfn.XLOOKUP(M818,'[1]Birth Dates'!$A:$A,'[1]Birth Dates'!$B:$B,"",0),IF(_xlpm.d=0,"",_xlpm.d))</f>
        <v/>
      </c>
      <c r="P818" s="196">
        <f>IF(OR(O818="",A818="",NOT(ISNUMBER(O818)),O818&gt;A818),"",DATEDIF(O818,A818,"Y")&amp;" years, "&amp;DATEDIF(O818,A818,"YM")&amp;" months, "&amp;DATEDIF(O818,A818,"MD")&amp;" days")</f>
        <v/>
      </c>
      <c r="S818" s="196">
        <f>_xlfn.LET(_xlpm.d,_xlfn.XLOOKUP(Q818,'[1]Birth Dates'!$A:$A,'[1]Birth Dates'!$B:$B,"",0),IF(_xlpm.d=0,"",_xlpm.d))</f>
        <v/>
      </c>
      <c r="T818" s="196">
        <f>IF(OR(S818="",A818="",NOT(ISNUMBER(S818)),S818&gt;A818),"",DATEDIF(S818,A818,"Y")&amp;" years, "&amp;DATEDIF(S818,A818,"YM")&amp;" months, "&amp;DATEDIF(S818,A818,"MD")&amp;" days")</f>
        <v/>
      </c>
      <c r="W818" s="196">
        <f>_xlfn.LET(_xlpm.d,_xlfn.XLOOKUP(U818,'[1]Birth Dates'!$A:$A,'[1]Birth Dates'!$B:$B,"",0),IF(_xlpm.d=0,"",_xlpm.d))</f>
        <v/>
      </c>
      <c r="X818" s="196">
        <f>IF(OR(W818="",A818="",NOT(ISNUMBER(W818)),W818&gt;A818),"",DATEDIF(W818,A818,"Y")&amp;" years, "&amp;DATEDIF(W818,A818,"YM")&amp;" months, "&amp;DATEDIF(W818,A818,"MD")&amp;" days")</f>
        <v/>
      </c>
      <c r="AR818" s="175">
        <f>IF($B818="","",TEXT($A818,"yyyymmdd")&amp;"_P"&amp;$C818&amp;"_C"&amp;$F818&amp;"_"&amp;TRIM(RIGHT(SUBSTITUTE(TRIM(SUBSTITUTE($M818,CHAR(160)," "))," ",REPT(" ",60)),60))&amp;IF($Q818="","","-"&amp;TRIM(RIGHT(SUBSTITUTE(TRIM(SUBSTITUTE($Q818,CHAR(160)," "))," ",REPT(" ",60)),60)))&amp;IF($U818="","","-"&amp;TRIM(RIGHT(SUBSTITUTE(TRIM(SUBSTITUTE($U818,CHAR(160)," "))," ",REPT(" ",60)),60)))&amp;".jpg")</f>
        <v/>
      </c>
    </row>
    <row r="819" ht="14" customHeight="1">
      <c r="O819" s="196">
        <f>_xlfn.LET(_xlpm.d,_xlfn.XLOOKUP(M819,'[1]Birth Dates'!$A:$A,'[1]Birth Dates'!$B:$B,"",0),IF(_xlpm.d=0,"",_xlpm.d))</f>
        <v/>
      </c>
      <c r="P819" s="196">
        <f>IF(OR(O819="",A819="",NOT(ISNUMBER(O819)),O819&gt;A819),"",DATEDIF(O819,A819,"Y")&amp;" years, "&amp;DATEDIF(O819,A819,"YM")&amp;" months, "&amp;DATEDIF(O819,A819,"MD")&amp;" days")</f>
        <v/>
      </c>
      <c r="S819" s="196">
        <f>_xlfn.LET(_xlpm.d,_xlfn.XLOOKUP(Q819,'[1]Birth Dates'!$A:$A,'[1]Birth Dates'!$B:$B,"",0),IF(_xlpm.d=0,"",_xlpm.d))</f>
        <v/>
      </c>
      <c r="T819" s="196">
        <f>IF(OR(S819="",A819="",NOT(ISNUMBER(S819)),S819&gt;A819),"",DATEDIF(S819,A819,"Y")&amp;" years, "&amp;DATEDIF(S819,A819,"YM")&amp;" months, "&amp;DATEDIF(S819,A819,"MD")&amp;" days")</f>
        <v/>
      </c>
      <c r="W819" s="196">
        <f>_xlfn.LET(_xlpm.d,_xlfn.XLOOKUP(U819,'[1]Birth Dates'!$A:$A,'[1]Birth Dates'!$B:$B,"",0),IF(_xlpm.d=0,"",_xlpm.d))</f>
        <v/>
      </c>
      <c r="X819" s="196">
        <f>IF(OR(W819="",A819="",NOT(ISNUMBER(W819)),W819&gt;A819),"",DATEDIF(W819,A819,"Y")&amp;" years, "&amp;DATEDIF(W819,A819,"YM")&amp;" months, "&amp;DATEDIF(W819,A819,"MD")&amp;" days")</f>
        <v/>
      </c>
      <c r="AR819" s="175">
        <f>IF($B819="","",TEXT($A819,"yyyymmdd")&amp;"_P"&amp;$C819&amp;"_C"&amp;$F819&amp;"_"&amp;TRIM(RIGHT(SUBSTITUTE(TRIM(SUBSTITUTE($M819,CHAR(160)," "))," ",REPT(" ",60)),60))&amp;IF($Q819="","","-"&amp;TRIM(RIGHT(SUBSTITUTE(TRIM(SUBSTITUTE($Q819,CHAR(160)," "))," ",REPT(" ",60)),60)))&amp;IF($U819="","","-"&amp;TRIM(RIGHT(SUBSTITUTE(TRIM(SUBSTITUTE($U819,CHAR(160)," "))," ",REPT(" ",60)),60)))&amp;".jpg")</f>
        <v/>
      </c>
    </row>
    <row r="820" ht="14" customHeight="1">
      <c r="O820" s="196">
        <f>_xlfn.LET(_xlpm.d,_xlfn.XLOOKUP(M820,'[1]Birth Dates'!$A:$A,'[1]Birth Dates'!$B:$B,"",0),IF(_xlpm.d=0,"",_xlpm.d))</f>
        <v/>
      </c>
      <c r="P820" s="196">
        <f>IF(OR(O820="",A820="",NOT(ISNUMBER(O820)),O820&gt;A820),"",DATEDIF(O820,A820,"Y")&amp;" years, "&amp;DATEDIF(O820,A820,"YM")&amp;" months, "&amp;DATEDIF(O820,A820,"MD")&amp;" days")</f>
        <v/>
      </c>
      <c r="S820" s="196">
        <f>_xlfn.LET(_xlpm.d,_xlfn.XLOOKUP(Q820,'[1]Birth Dates'!$A:$A,'[1]Birth Dates'!$B:$B,"",0),IF(_xlpm.d=0,"",_xlpm.d))</f>
        <v/>
      </c>
      <c r="T820" s="196">
        <f>IF(OR(S820="",A820="",NOT(ISNUMBER(S820)),S820&gt;A820),"",DATEDIF(S820,A820,"Y")&amp;" years, "&amp;DATEDIF(S820,A820,"YM")&amp;" months, "&amp;DATEDIF(S820,A820,"MD")&amp;" days")</f>
        <v/>
      </c>
      <c r="W820" s="196">
        <f>_xlfn.LET(_xlpm.d,_xlfn.XLOOKUP(U820,'[1]Birth Dates'!$A:$A,'[1]Birth Dates'!$B:$B,"",0),IF(_xlpm.d=0,"",_xlpm.d))</f>
        <v/>
      </c>
      <c r="X820" s="196">
        <f>IF(OR(W820="",A820="",NOT(ISNUMBER(W820)),W820&gt;A820),"",DATEDIF(W820,A820,"Y")&amp;" years, "&amp;DATEDIF(W820,A820,"YM")&amp;" months, "&amp;DATEDIF(W820,A820,"MD")&amp;" days")</f>
        <v/>
      </c>
      <c r="AR820" s="175">
        <f>IF($B820="","",TEXT($A820,"yyyymmdd")&amp;"_P"&amp;$C820&amp;"_C"&amp;$F820&amp;"_"&amp;TRIM(RIGHT(SUBSTITUTE(TRIM(SUBSTITUTE($M820,CHAR(160)," "))," ",REPT(" ",60)),60))&amp;IF($Q820="","","-"&amp;TRIM(RIGHT(SUBSTITUTE(TRIM(SUBSTITUTE($Q820,CHAR(160)," "))," ",REPT(" ",60)),60)))&amp;IF($U820="","","-"&amp;TRIM(RIGHT(SUBSTITUTE(TRIM(SUBSTITUTE($U820,CHAR(160)," "))," ",REPT(" ",60)),60)))&amp;".jpg")</f>
        <v/>
      </c>
    </row>
    <row r="821" ht="14" customHeight="1">
      <c r="O821" s="196">
        <f>_xlfn.LET(_xlpm.d,_xlfn.XLOOKUP(M821,'[1]Birth Dates'!$A:$A,'[1]Birth Dates'!$B:$B,"",0),IF(_xlpm.d=0,"",_xlpm.d))</f>
        <v/>
      </c>
      <c r="P821" s="196">
        <f>IF(OR(O821="",A821="",NOT(ISNUMBER(O821)),O821&gt;A821),"",DATEDIF(O821,A821,"Y")&amp;" years, "&amp;DATEDIF(O821,A821,"YM")&amp;" months, "&amp;DATEDIF(O821,A821,"MD")&amp;" days")</f>
        <v/>
      </c>
      <c r="S821" s="196">
        <f>_xlfn.LET(_xlpm.d,_xlfn.XLOOKUP(Q821,'[1]Birth Dates'!$A:$A,'[1]Birth Dates'!$B:$B,"",0),IF(_xlpm.d=0,"",_xlpm.d))</f>
        <v/>
      </c>
      <c r="T821" s="196">
        <f>IF(OR(S821="",A821="",NOT(ISNUMBER(S821)),S821&gt;A821),"",DATEDIF(S821,A821,"Y")&amp;" years, "&amp;DATEDIF(S821,A821,"YM")&amp;" months, "&amp;DATEDIF(S821,A821,"MD")&amp;" days")</f>
        <v/>
      </c>
      <c r="W821" s="196">
        <f>_xlfn.LET(_xlpm.d,_xlfn.XLOOKUP(U821,'[1]Birth Dates'!$A:$A,'[1]Birth Dates'!$B:$B,"",0),IF(_xlpm.d=0,"",_xlpm.d))</f>
        <v/>
      </c>
      <c r="X821" s="196">
        <f>IF(OR(W821="",A821="",NOT(ISNUMBER(W821)),W821&gt;A821),"",DATEDIF(W821,A821,"Y")&amp;" years, "&amp;DATEDIF(W821,A821,"YM")&amp;" months, "&amp;DATEDIF(W821,A821,"MD")&amp;" days")</f>
        <v/>
      </c>
      <c r="AR821" s="175">
        <f>IF($B821="","",TEXT($A821,"yyyymmdd")&amp;"_P"&amp;$C821&amp;"_C"&amp;$F821&amp;"_"&amp;TRIM(RIGHT(SUBSTITUTE(TRIM(SUBSTITUTE($M821,CHAR(160)," "))," ",REPT(" ",60)),60))&amp;IF($Q821="","","-"&amp;TRIM(RIGHT(SUBSTITUTE(TRIM(SUBSTITUTE($Q821,CHAR(160)," "))," ",REPT(" ",60)),60)))&amp;IF($U821="","","-"&amp;TRIM(RIGHT(SUBSTITUTE(TRIM(SUBSTITUTE($U821,CHAR(160)," "))," ",REPT(" ",60)),60)))&amp;".jpg")</f>
        <v/>
      </c>
    </row>
    <row r="822" ht="14" customHeight="1">
      <c r="O822" s="196">
        <f>_xlfn.LET(_xlpm.d,_xlfn.XLOOKUP(M822,'[1]Birth Dates'!$A:$A,'[1]Birth Dates'!$B:$B,"",0),IF(_xlpm.d=0,"",_xlpm.d))</f>
        <v/>
      </c>
      <c r="P822" s="196">
        <f>IF(OR(O822="",A822="",NOT(ISNUMBER(O822)),O822&gt;A822),"",DATEDIF(O822,A822,"Y")&amp;" years, "&amp;DATEDIF(O822,A822,"YM")&amp;" months, "&amp;DATEDIF(O822,A822,"MD")&amp;" days")</f>
        <v/>
      </c>
      <c r="S822" s="196">
        <f>_xlfn.LET(_xlpm.d,_xlfn.XLOOKUP(Q822,'[1]Birth Dates'!$A:$A,'[1]Birth Dates'!$B:$B,"",0),IF(_xlpm.d=0,"",_xlpm.d))</f>
        <v/>
      </c>
      <c r="T822" s="196">
        <f>IF(OR(S822="",A822="",NOT(ISNUMBER(S822)),S822&gt;A822),"",DATEDIF(S822,A822,"Y")&amp;" years, "&amp;DATEDIF(S822,A822,"YM")&amp;" months, "&amp;DATEDIF(S822,A822,"MD")&amp;" days")</f>
        <v/>
      </c>
      <c r="W822" s="196">
        <f>_xlfn.LET(_xlpm.d,_xlfn.XLOOKUP(U822,'[1]Birth Dates'!$A:$A,'[1]Birth Dates'!$B:$B,"",0),IF(_xlpm.d=0,"",_xlpm.d))</f>
        <v/>
      </c>
      <c r="X822" s="196">
        <f>IF(OR(W822="",A822="",NOT(ISNUMBER(W822)),W822&gt;A822),"",DATEDIF(W822,A822,"Y")&amp;" years, "&amp;DATEDIF(W822,A822,"YM")&amp;" months, "&amp;DATEDIF(W822,A822,"MD")&amp;" days")</f>
        <v/>
      </c>
      <c r="AR822" s="175">
        <f>IF($B822="","",TEXT($A822,"yyyymmdd")&amp;"_P"&amp;$C822&amp;"_C"&amp;$F822&amp;"_"&amp;TRIM(RIGHT(SUBSTITUTE(TRIM(SUBSTITUTE($M822,CHAR(160)," "))," ",REPT(" ",60)),60))&amp;IF($Q822="","","-"&amp;TRIM(RIGHT(SUBSTITUTE(TRIM(SUBSTITUTE($Q822,CHAR(160)," "))," ",REPT(" ",60)),60)))&amp;IF($U822="","","-"&amp;TRIM(RIGHT(SUBSTITUTE(TRIM(SUBSTITUTE($U822,CHAR(160)," "))," ",REPT(" ",60)),60)))&amp;".jpg")</f>
        <v/>
      </c>
    </row>
    <row r="823" ht="14" customHeight="1">
      <c r="O823" s="196">
        <f>_xlfn.LET(_xlpm.d,_xlfn.XLOOKUP(M823,'[1]Birth Dates'!$A:$A,'[1]Birth Dates'!$B:$B,"",0),IF(_xlpm.d=0,"",_xlpm.d))</f>
        <v/>
      </c>
      <c r="P823" s="196">
        <f>IF(OR(O823="",A823="",NOT(ISNUMBER(O823)),O823&gt;A823),"",DATEDIF(O823,A823,"Y")&amp;" years, "&amp;DATEDIF(O823,A823,"YM")&amp;" months, "&amp;DATEDIF(O823,A823,"MD")&amp;" days")</f>
        <v/>
      </c>
      <c r="S823" s="196">
        <f>_xlfn.LET(_xlpm.d,_xlfn.XLOOKUP(Q823,'[1]Birth Dates'!$A:$A,'[1]Birth Dates'!$B:$B,"",0),IF(_xlpm.d=0,"",_xlpm.d))</f>
        <v/>
      </c>
      <c r="T823" s="196">
        <f>IF(OR(S823="",A823="",NOT(ISNUMBER(S823)),S823&gt;A823),"",DATEDIF(S823,A823,"Y")&amp;" years, "&amp;DATEDIF(S823,A823,"YM")&amp;" months, "&amp;DATEDIF(S823,A823,"MD")&amp;" days")</f>
        <v/>
      </c>
      <c r="W823" s="196">
        <f>_xlfn.LET(_xlpm.d,_xlfn.XLOOKUP(U823,'[1]Birth Dates'!$A:$A,'[1]Birth Dates'!$B:$B,"",0),IF(_xlpm.d=0,"",_xlpm.d))</f>
        <v/>
      </c>
      <c r="X823" s="196">
        <f>IF(OR(W823="",A823="",NOT(ISNUMBER(W823)),W823&gt;A823),"",DATEDIF(W823,A823,"Y")&amp;" years, "&amp;DATEDIF(W823,A823,"YM")&amp;" months, "&amp;DATEDIF(W823,A823,"MD")&amp;" days")</f>
        <v/>
      </c>
      <c r="AR823" s="175">
        <f>IF($B823="","",TEXT($A823,"yyyymmdd")&amp;"_P"&amp;$C823&amp;"_C"&amp;$F823&amp;"_"&amp;TRIM(RIGHT(SUBSTITUTE(TRIM(SUBSTITUTE($M823,CHAR(160)," "))," ",REPT(" ",60)),60))&amp;IF($Q823="","","-"&amp;TRIM(RIGHT(SUBSTITUTE(TRIM(SUBSTITUTE($Q823,CHAR(160)," "))," ",REPT(" ",60)),60)))&amp;IF($U823="","","-"&amp;TRIM(RIGHT(SUBSTITUTE(TRIM(SUBSTITUTE($U823,CHAR(160)," "))," ",REPT(" ",60)),60)))&amp;".jpg")</f>
        <v/>
      </c>
    </row>
    <row r="824" ht="14" customHeight="1">
      <c r="O824" s="196">
        <f>_xlfn.LET(_xlpm.d,_xlfn.XLOOKUP(M824,'[1]Birth Dates'!$A:$A,'[1]Birth Dates'!$B:$B,"",0),IF(_xlpm.d=0,"",_xlpm.d))</f>
        <v/>
      </c>
      <c r="P824" s="196">
        <f>IF(OR(O824="",A824="",NOT(ISNUMBER(O824)),O824&gt;A824),"",DATEDIF(O824,A824,"Y")&amp;" years, "&amp;DATEDIF(O824,A824,"YM")&amp;" months, "&amp;DATEDIF(O824,A824,"MD")&amp;" days")</f>
        <v/>
      </c>
      <c r="S824" s="196">
        <f>_xlfn.LET(_xlpm.d,_xlfn.XLOOKUP(Q824,'[1]Birth Dates'!$A:$A,'[1]Birth Dates'!$B:$B,"",0),IF(_xlpm.d=0,"",_xlpm.d))</f>
        <v/>
      </c>
      <c r="T824" s="196">
        <f>IF(OR(S824="",A824="",NOT(ISNUMBER(S824)),S824&gt;A824),"",DATEDIF(S824,A824,"Y")&amp;" years, "&amp;DATEDIF(S824,A824,"YM")&amp;" months, "&amp;DATEDIF(S824,A824,"MD")&amp;" days")</f>
        <v/>
      </c>
      <c r="W824" s="196">
        <f>_xlfn.LET(_xlpm.d,_xlfn.XLOOKUP(U824,'[1]Birth Dates'!$A:$A,'[1]Birth Dates'!$B:$B,"",0),IF(_xlpm.d=0,"",_xlpm.d))</f>
        <v/>
      </c>
      <c r="X824" s="196">
        <f>IF(OR(W824="",A824="",NOT(ISNUMBER(W824)),W824&gt;A824),"",DATEDIF(W824,A824,"Y")&amp;" years, "&amp;DATEDIF(W824,A824,"YM")&amp;" months, "&amp;DATEDIF(W824,A824,"MD")&amp;" days")</f>
        <v/>
      </c>
      <c r="AR824" s="175">
        <f>IF($B824="","",TEXT($A824,"yyyymmdd")&amp;"_P"&amp;$C824&amp;"_C"&amp;$F824&amp;"_"&amp;TRIM(RIGHT(SUBSTITUTE(TRIM(SUBSTITUTE($M824,CHAR(160)," "))," ",REPT(" ",60)),60))&amp;IF($Q824="","","-"&amp;TRIM(RIGHT(SUBSTITUTE(TRIM(SUBSTITUTE($Q824,CHAR(160)," "))," ",REPT(" ",60)),60)))&amp;IF($U824="","","-"&amp;TRIM(RIGHT(SUBSTITUTE(TRIM(SUBSTITUTE($U824,CHAR(160)," "))," ",REPT(" ",60)),60)))&amp;".jpg")</f>
        <v/>
      </c>
    </row>
    <row r="825" ht="14" customHeight="1">
      <c r="O825" s="196">
        <f>_xlfn.LET(_xlpm.d,_xlfn.XLOOKUP(M825,'[1]Birth Dates'!$A:$A,'[1]Birth Dates'!$B:$B,"",0),IF(_xlpm.d=0,"",_xlpm.d))</f>
        <v/>
      </c>
      <c r="P825" s="196">
        <f>IF(OR(O825="",A825="",NOT(ISNUMBER(O825)),O825&gt;A825),"",DATEDIF(O825,A825,"Y")&amp;" years, "&amp;DATEDIF(O825,A825,"YM")&amp;" months, "&amp;DATEDIF(O825,A825,"MD")&amp;" days")</f>
        <v/>
      </c>
      <c r="S825" s="196">
        <f>_xlfn.LET(_xlpm.d,_xlfn.XLOOKUP(Q825,'[1]Birth Dates'!$A:$A,'[1]Birth Dates'!$B:$B,"",0),IF(_xlpm.d=0,"",_xlpm.d))</f>
        <v/>
      </c>
      <c r="T825" s="196">
        <f>IF(OR(S825="",A825="",NOT(ISNUMBER(S825)),S825&gt;A825),"",DATEDIF(S825,A825,"Y")&amp;" years, "&amp;DATEDIF(S825,A825,"YM")&amp;" months, "&amp;DATEDIF(S825,A825,"MD")&amp;" days")</f>
        <v/>
      </c>
      <c r="W825" s="196">
        <f>_xlfn.LET(_xlpm.d,_xlfn.XLOOKUP(U825,'[1]Birth Dates'!$A:$A,'[1]Birth Dates'!$B:$B,"",0),IF(_xlpm.d=0,"",_xlpm.d))</f>
        <v/>
      </c>
      <c r="X825" s="196">
        <f>IF(OR(W825="",A825="",NOT(ISNUMBER(W825)),W825&gt;A825),"",DATEDIF(W825,A825,"Y")&amp;" years, "&amp;DATEDIF(W825,A825,"YM")&amp;" months, "&amp;DATEDIF(W825,A825,"MD")&amp;" days")</f>
        <v/>
      </c>
      <c r="AR825" s="175">
        <f>IF($B825="","",TEXT($A825,"yyyymmdd")&amp;"_P"&amp;$C825&amp;"_C"&amp;$F825&amp;"_"&amp;TRIM(RIGHT(SUBSTITUTE(TRIM(SUBSTITUTE($M825,CHAR(160)," "))," ",REPT(" ",60)),60))&amp;IF($Q825="","","-"&amp;TRIM(RIGHT(SUBSTITUTE(TRIM(SUBSTITUTE($Q825,CHAR(160)," "))," ",REPT(" ",60)),60)))&amp;IF($U825="","","-"&amp;TRIM(RIGHT(SUBSTITUTE(TRIM(SUBSTITUTE($U825,CHAR(160)," "))," ",REPT(" ",60)),60)))&amp;".jpg")</f>
        <v/>
      </c>
    </row>
    <row r="826" ht="14" customHeight="1">
      <c r="O826" s="196">
        <f>_xlfn.LET(_xlpm.d,_xlfn.XLOOKUP(M826,'[1]Birth Dates'!$A:$A,'[1]Birth Dates'!$B:$B,"",0),IF(_xlpm.d=0,"",_xlpm.d))</f>
        <v/>
      </c>
      <c r="P826" s="196">
        <f>IF(OR(O826="",A826="",NOT(ISNUMBER(O826)),O826&gt;A826),"",DATEDIF(O826,A826,"Y")&amp;" years, "&amp;DATEDIF(O826,A826,"YM")&amp;" months, "&amp;DATEDIF(O826,A826,"MD")&amp;" days")</f>
        <v/>
      </c>
      <c r="S826" s="196">
        <f>_xlfn.LET(_xlpm.d,_xlfn.XLOOKUP(Q826,'[1]Birth Dates'!$A:$A,'[1]Birth Dates'!$B:$B,"",0),IF(_xlpm.d=0,"",_xlpm.d))</f>
        <v/>
      </c>
      <c r="T826" s="196">
        <f>IF(OR(S826="",A826="",NOT(ISNUMBER(S826)),S826&gt;A826),"",DATEDIF(S826,A826,"Y")&amp;" years, "&amp;DATEDIF(S826,A826,"YM")&amp;" months, "&amp;DATEDIF(S826,A826,"MD")&amp;" days")</f>
        <v/>
      </c>
      <c r="W826" s="196">
        <f>_xlfn.LET(_xlpm.d,_xlfn.XLOOKUP(U826,'[1]Birth Dates'!$A:$A,'[1]Birth Dates'!$B:$B,"",0),IF(_xlpm.d=0,"",_xlpm.d))</f>
        <v/>
      </c>
      <c r="X826" s="196">
        <f>IF(OR(W826="",A826="",NOT(ISNUMBER(W826)),W826&gt;A826),"",DATEDIF(W826,A826,"Y")&amp;" years, "&amp;DATEDIF(W826,A826,"YM")&amp;" months, "&amp;DATEDIF(W826,A826,"MD")&amp;" days")</f>
        <v/>
      </c>
      <c r="AR826" s="175">
        <f>IF($B826="","",TEXT($A826,"yyyymmdd")&amp;"_P"&amp;$C826&amp;"_C"&amp;$F826&amp;"_"&amp;TRIM(RIGHT(SUBSTITUTE(TRIM(SUBSTITUTE($M826,CHAR(160)," "))," ",REPT(" ",60)),60))&amp;IF($Q826="","","-"&amp;TRIM(RIGHT(SUBSTITUTE(TRIM(SUBSTITUTE($Q826,CHAR(160)," "))," ",REPT(" ",60)),60)))&amp;IF($U826="","","-"&amp;TRIM(RIGHT(SUBSTITUTE(TRIM(SUBSTITUTE($U826,CHAR(160)," "))," ",REPT(" ",60)),60)))&amp;".jpg")</f>
        <v/>
      </c>
    </row>
    <row r="827" ht="14" customHeight="1">
      <c r="O827" s="196">
        <f>_xlfn.LET(_xlpm.d,_xlfn.XLOOKUP(M827,'[1]Birth Dates'!$A:$A,'[1]Birth Dates'!$B:$B,"",0),IF(_xlpm.d=0,"",_xlpm.d))</f>
        <v/>
      </c>
      <c r="P827" s="196">
        <f>IF(OR(O827="",A827="",NOT(ISNUMBER(O827)),O827&gt;A827),"",DATEDIF(O827,A827,"Y")&amp;" years, "&amp;DATEDIF(O827,A827,"YM")&amp;" months, "&amp;DATEDIF(O827,A827,"MD")&amp;" days")</f>
        <v/>
      </c>
      <c r="S827" s="196">
        <f>_xlfn.LET(_xlpm.d,_xlfn.XLOOKUP(Q827,'[1]Birth Dates'!$A:$A,'[1]Birth Dates'!$B:$B,"",0),IF(_xlpm.d=0,"",_xlpm.d))</f>
        <v/>
      </c>
      <c r="T827" s="196">
        <f>IF(OR(S827="",A827="",NOT(ISNUMBER(S827)),S827&gt;A827),"",DATEDIF(S827,A827,"Y")&amp;" years, "&amp;DATEDIF(S827,A827,"YM")&amp;" months, "&amp;DATEDIF(S827,A827,"MD")&amp;" days")</f>
        <v/>
      </c>
      <c r="W827" s="196">
        <f>_xlfn.LET(_xlpm.d,_xlfn.XLOOKUP(U827,'[1]Birth Dates'!$A:$A,'[1]Birth Dates'!$B:$B,"",0),IF(_xlpm.d=0,"",_xlpm.d))</f>
        <v/>
      </c>
      <c r="X827" s="196">
        <f>IF(OR(W827="",A827="",NOT(ISNUMBER(W827)),W827&gt;A827),"",DATEDIF(W827,A827,"Y")&amp;" years, "&amp;DATEDIF(W827,A827,"YM")&amp;" months, "&amp;DATEDIF(W827,A827,"MD")&amp;" days")</f>
        <v/>
      </c>
      <c r="AR827" s="175">
        <f>IF($B827="","",TEXT($A827,"yyyymmdd")&amp;"_P"&amp;$C827&amp;"_C"&amp;$F827&amp;"_"&amp;TRIM(RIGHT(SUBSTITUTE(TRIM(SUBSTITUTE($M827,CHAR(160)," "))," ",REPT(" ",60)),60))&amp;IF($Q827="","","-"&amp;TRIM(RIGHT(SUBSTITUTE(TRIM(SUBSTITUTE($Q827,CHAR(160)," "))," ",REPT(" ",60)),60)))&amp;IF($U827="","","-"&amp;TRIM(RIGHT(SUBSTITUTE(TRIM(SUBSTITUTE($U827,CHAR(160)," "))," ",REPT(" ",60)),60)))&amp;".jpg")</f>
        <v/>
      </c>
    </row>
    <row r="828" ht="14" customHeight="1">
      <c r="O828" s="196">
        <f>_xlfn.LET(_xlpm.d,_xlfn.XLOOKUP(M828,'[1]Birth Dates'!$A:$A,'[1]Birth Dates'!$B:$B,"",0),IF(_xlpm.d=0,"",_xlpm.d))</f>
        <v/>
      </c>
      <c r="P828" s="196">
        <f>IF(OR(O828="",A828="",NOT(ISNUMBER(O828)),O828&gt;A828),"",DATEDIF(O828,A828,"Y")&amp;" years, "&amp;DATEDIF(O828,A828,"YM")&amp;" months, "&amp;DATEDIF(O828,A828,"MD")&amp;" days")</f>
        <v/>
      </c>
      <c r="S828" s="196">
        <f>_xlfn.LET(_xlpm.d,_xlfn.XLOOKUP(Q828,'[1]Birth Dates'!$A:$A,'[1]Birth Dates'!$B:$B,"",0),IF(_xlpm.d=0,"",_xlpm.d))</f>
        <v/>
      </c>
      <c r="T828" s="196">
        <f>IF(OR(S828="",A828="",NOT(ISNUMBER(S828)),S828&gt;A828),"",DATEDIF(S828,A828,"Y")&amp;" years, "&amp;DATEDIF(S828,A828,"YM")&amp;" months, "&amp;DATEDIF(S828,A828,"MD")&amp;" days")</f>
        <v/>
      </c>
      <c r="W828" s="196">
        <f>_xlfn.LET(_xlpm.d,_xlfn.XLOOKUP(U828,'[1]Birth Dates'!$A:$A,'[1]Birth Dates'!$B:$B,"",0),IF(_xlpm.d=0,"",_xlpm.d))</f>
        <v/>
      </c>
      <c r="X828" s="196">
        <f>IF(OR(W828="",A828="",NOT(ISNUMBER(W828)),W828&gt;A828),"",DATEDIF(W828,A828,"Y")&amp;" years, "&amp;DATEDIF(W828,A828,"YM")&amp;" months, "&amp;DATEDIF(W828,A828,"MD")&amp;" days")</f>
        <v/>
      </c>
      <c r="AR828" s="175">
        <f>IF($B828="","",TEXT($A828,"yyyymmdd")&amp;"_P"&amp;$C828&amp;"_C"&amp;$F828&amp;"_"&amp;TRIM(RIGHT(SUBSTITUTE(TRIM(SUBSTITUTE($M828,CHAR(160)," "))," ",REPT(" ",60)),60))&amp;IF($Q828="","","-"&amp;TRIM(RIGHT(SUBSTITUTE(TRIM(SUBSTITUTE($Q828,CHAR(160)," "))," ",REPT(" ",60)),60)))&amp;IF($U828="","","-"&amp;TRIM(RIGHT(SUBSTITUTE(TRIM(SUBSTITUTE($U828,CHAR(160)," "))," ",REPT(" ",60)),60)))&amp;".jpg")</f>
        <v/>
      </c>
    </row>
    <row r="829" ht="14" customHeight="1">
      <c r="O829" s="196">
        <f>_xlfn.LET(_xlpm.d,_xlfn.XLOOKUP(M829,'[1]Birth Dates'!$A:$A,'[1]Birth Dates'!$B:$B,"",0),IF(_xlpm.d=0,"",_xlpm.d))</f>
        <v/>
      </c>
      <c r="P829" s="196">
        <f>IF(OR(O829="",A829="",NOT(ISNUMBER(O829)),O829&gt;A829),"",DATEDIF(O829,A829,"Y")&amp;" years, "&amp;DATEDIF(O829,A829,"YM")&amp;" months, "&amp;DATEDIF(O829,A829,"MD")&amp;" days")</f>
        <v/>
      </c>
      <c r="S829" s="196">
        <f>_xlfn.LET(_xlpm.d,_xlfn.XLOOKUP(Q829,'[1]Birth Dates'!$A:$A,'[1]Birth Dates'!$B:$B,"",0),IF(_xlpm.d=0,"",_xlpm.d))</f>
        <v/>
      </c>
      <c r="T829" s="196">
        <f>IF(OR(S829="",A829="",NOT(ISNUMBER(S829)),S829&gt;A829),"",DATEDIF(S829,A829,"Y")&amp;" years, "&amp;DATEDIF(S829,A829,"YM")&amp;" months, "&amp;DATEDIF(S829,A829,"MD")&amp;" days")</f>
        <v/>
      </c>
      <c r="W829" s="196">
        <f>_xlfn.LET(_xlpm.d,_xlfn.XLOOKUP(U829,'[1]Birth Dates'!$A:$A,'[1]Birth Dates'!$B:$B,"",0),IF(_xlpm.d=0,"",_xlpm.d))</f>
        <v/>
      </c>
      <c r="X829" s="196">
        <f>IF(OR(W829="",A829="",NOT(ISNUMBER(W829)),W829&gt;A829),"",DATEDIF(W829,A829,"Y")&amp;" years, "&amp;DATEDIF(W829,A829,"YM")&amp;" months, "&amp;DATEDIF(W829,A829,"MD")&amp;" days")</f>
        <v/>
      </c>
      <c r="AR829" s="175">
        <f>IF($B829="","",TEXT($A829,"yyyymmdd")&amp;"_P"&amp;$C829&amp;"_C"&amp;$F829&amp;"_"&amp;TRIM(RIGHT(SUBSTITUTE(TRIM(SUBSTITUTE($M829,CHAR(160)," "))," ",REPT(" ",60)),60))&amp;IF($Q829="","","-"&amp;TRIM(RIGHT(SUBSTITUTE(TRIM(SUBSTITUTE($Q829,CHAR(160)," "))," ",REPT(" ",60)),60)))&amp;IF($U829="","","-"&amp;TRIM(RIGHT(SUBSTITUTE(TRIM(SUBSTITUTE($U829,CHAR(160)," "))," ",REPT(" ",60)),60)))&amp;".jpg")</f>
        <v/>
      </c>
    </row>
    <row r="830" ht="14" customHeight="1">
      <c r="O830" s="196">
        <f>_xlfn.LET(_xlpm.d,_xlfn.XLOOKUP(M830,'[1]Birth Dates'!$A:$A,'[1]Birth Dates'!$B:$B,"",0),IF(_xlpm.d=0,"",_xlpm.d))</f>
        <v/>
      </c>
      <c r="P830" s="196">
        <f>IF(OR(O830="",A830="",NOT(ISNUMBER(O830)),O830&gt;A830),"",DATEDIF(O830,A830,"Y")&amp;" years, "&amp;DATEDIF(O830,A830,"YM")&amp;" months, "&amp;DATEDIF(O830,A830,"MD")&amp;" days")</f>
        <v/>
      </c>
      <c r="S830" s="196">
        <f>_xlfn.LET(_xlpm.d,_xlfn.XLOOKUP(Q830,'[1]Birth Dates'!$A:$A,'[1]Birth Dates'!$B:$B,"",0),IF(_xlpm.d=0,"",_xlpm.d))</f>
        <v/>
      </c>
      <c r="T830" s="196">
        <f>IF(OR(S830="",A830="",NOT(ISNUMBER(S830)),S830&gt;A830),"",DATEDIF(S830,A830,"Y")&amp;" years, "&amp;DATEDIF(S830,A830,"YM")&amp;" months, "&amp;DATEDIF(S830,A830,"MD")&amp;" days")</f>
        <v/>
      </c>
      <c r="W830" s="196">
        <f>_xlfn.LET(_xlpm.d,_xlfn.XLOOKUP(U830,'[1]Birth Dates'!$A:$A,'[1]Birth Dates'!$B:$B,"",0),IF(_xlpm.d=0,"",_xlpm.d))</f>
        <v/>
      </c>
      <c r="X830" s="196">
        <f>IF(OR(W830="",A830="",NOT(ISNUMBER(W830)),W830&gt;A830),"",DATEDIF(W830,A830,"Y")&amp;" years, "&amp;DATEDIF(W830,A830,"YM")&amp;" months, "&amp;DATEDIF(W830,A830,"MD")&amp;" days")</f>
        <v/>
      </c>
      <c r="AR830" s="175">
        <f>IF($B830="","",TEXT($A830,"yyyymmdd")&amp;"_P"&amp;$C830&amp;"_C"&amp;$F830&amp;"_"&amp;TRIM(RIGHT(SUBSTITUTE(TRIM(SUBSTITUTE($M830,CHAR(160)," "))," ",REPT(" ",60)),60))&amp;IF($Q830="","","-"&amp;TRIM(RIGHT(SUBSTITUTE(TRIM(SUBSTITUTE($Q830,CHAR(160)," "))," ",REPT(" ",60)),60)))&amp;IF($U830="","","-"&amp;TRIM(RIGHT(SUBSTITUTE(TRIM(SUBSTITUTE($U830,CHAR(160)," "))," ",REPT(" ",60)),60)))&amp;".jpg")</f>
        <v/>
      </c>
    </row>
    <row r="831" ht="14" customHeight="1">
      <c r="O831" s="196">
        <f>_xlfn.LET(_xlpm.d,_xlfn.XLOOKUP(M831,'[1]Birth Dates'!$A:$A,'[1]Birth Dates'!$B:$B,"",0),IF(_xlpm.d=0,"",_xlpm.d))</f>
        <v/>
      </c>
      <c r="P831" s="196">
        <f>IF(OR(O831="",A831="",NOT(ISNUMBER(O831)),O831&gt;A831),"",DATEDIF(O831,A831,"Y")&amp;" years, "&amp;DATEDIF(O831,A831,"YM")&amp;" months, "&amp;DATEDIF(O831,A831,"MD")&amp;" days")</f>
        <v/>
      </c>
      <c r="S831" s="196">
        <f>_xlfn.LET(_xlpm.d,_xlfn.XLOOKUP(Q831,'[1]Birth Dates'!$A:$A,'[1]Birth Dates'!$B:$B,"",0),IF(_xlpm.d=0,"",_xlpm.d))</f>
        <v/>
      </c>
      <c r="T831" s="196">
        <f>IF(OR(S831="",A831="",NOT(ISNUMBER(S831)),S831&gt;A831),"",DATEDIF(S831,A831,"Y")&amp;" years, "&amp;DATEDIF(S831,A831,"YM")&amp;" months, "&amp;DATEDIF(S831,A831,"MD")&amp;" days")</f>
        <v/>
      </c>
      <c r="W831" s="196">
        <f>_xlfn.LET(_xlpm.d,_xlfn.XLOOKUP(U831,'[1]Birth Dates'!$A:$A,'[1]Birth Dates'!$B:$B,"",0),IF(_xlpm.d=0,"",_xlpm.d))</f>
        <v/>
      </c>
      <c r="X831" s="196">
        <f>IF(OR(W831="",A831="",NOT(ISNUMBER(W831)),W831&gt;A831),"",DATEDIF(W831,A831,"Y")&amp;" years, "&amp;DATEDIF(W831,A831,"YM")&amp;" months, "&amp;DATEDIF(W831,A831,"MD")&amp;" days")</f>
        <v/>
      </c>
      <c r="AR831" s="175">
        <f>IF($B831="","",TEXT($A831,"yyyymmdd")&amp;"_P"&amp;$C831&amp;"_C"&amp;$F831&amp;"_"&amp;TRIM(RIGHT(SUBSTITUTE(TRIM(SUBSTITUTE($M831,CHAR(160)," "))," ",REPT(" ",60)),60))&amp;IF($Q831="","","-"&amp;TRIM(RIGHT(SUBSTITUTE(TRIM(SUBSTITUTE($Q831,CHAR(160)," "))," ",REPT(" ",60)),60)))&amp;IF($U831="","","-"&amp;TRIM(RIGHT(SUBSTITUTE(TRIM(SUBSTITUTE($U831,CHAR(160)," "))," ",REPT(" ",60)),60)))&amp;".jpg")</f>
        <v/>
      </c>
    </row>
    <row r="832" ht="14" customHeight="1">
      <c r="O832" s="196">
        <f>_xlfn.LET(_xlpm.d,_xlfn.XLOOKUP(M832,'[1]Birth Dates'!$A:$A,'[1]Birth Dates'!$B:$B,"",0),IF(_xlpm.d=0,"",_xlpm.d))</f>
        <v/>
      </c>
      <c r="P832" s="196">
        <f>IF(OR(O832="",A832="",NOT(ISNUMBER(O832)),O832&gt;A832),"",DATEDIF(O832,A832,"Y")&amp;" years, "&amp;DATEDIF(O832,A832,"YM")&amp;" months, "&amp;DATEDIF(O832,A832,"MD")&amp;" days")</f>
        <v/>
      </c>
      <c r="S832" s="196">
        <f>_xlfn.LET(_xlpm.d,_xlfn.XLOOKUP(Q832,'[1]Birth Dates'!$A:$A,'[1]Birth Dates'!$B:$B,"",0),IF(_xlpm.d=0,"",_xlpm.d))</f>
        <v/>
      </c>
      <c r="T832" s="196">
        <f>IF(OR(S832="",A832="",NOT(ISNUMBER(S832)),S832&gt;A832),"",DATEDIF(S832,A832,"Y")&amp;" years, "&amp;DATEDIF(S832,A832,"YM")&amp;" months, "&amp;DATEDIF(S832,A832,"MD")&amp;" days")</f>
        <v/>
      </c>
      <c r="W832" s="196">
        <f>_xlfn.LET(_xlpm.d,_xlfn.XLOOKUP(U832,'[1]Birth Dates'!$A:$A,'[1]Birth Dates'!$B:$B,"",0),IF(_xlpm.d=0,"",_xlpm.d))</f>
        <v/>
      </c>
      <c r="X832" s="196">
        <f>IF(OR(W832="",A832="",NOT(ISNUMBER(W832)),W832&gt;A832),"",DATEDIF(W832,A832,"Y")&amp;" years, "&amp;DATEDIF(W832,A832,"YM")&amp;" months, "&amp;DATEDIF(W832,A832,"MD")&amp;" days")</f>
        <v/>
      </c>
      <c r="AR832" s="175">
        <f>IF($B832="","",TEXT($A832,"yyyymmdd")&amp;"_P"&amp;$C832&amp;"_C"&amp;$F832&amp;"_"&amp;TRIM(RIGHT(SUBSTITUTE(TRIM(SUBSTITUTE($M832,CHAR(160)," "))," ",REPT(" ",60)),60))&amp;IF($Q832="","","-"&amp;TRIM(RIGHT(SUBSTITUTE(TRIM(SUBSTITUTE($Q832,CHAR(160)," "))," ",REPT(" ",60)),60)))&amp;IF($U832="","","-"&amp;TRIM(RIGHT(SUBSTITUTE(TRIM(SUBSTITUTE($U832,CHAR(160)," "))," ",REPT(" ",60)),60)))&amp;".jpg")</f>
        <v/>
      </c>
    </row>
    <row r="833" ht="14" customHeight="1">
      <c r="O833" s="196">
        <f>_xlfn.LET(_xlpm.d,_xlfn.XLOOKUP(M833,'[1]Birth Dates'!$A:$A,'[1]Birth Dates'!$B:$B,"",0),IF(_xlpm.d=0,"",_xlpm.d))</f>
        <v/>
      </c>
      <c r="P833" s="196">
        <f>IF(OR(O833="",A833="",NOT(ISNUMBER(O833)),O833&gt;A833),"",DATEDIF(O833,A833,"Y")&amp;" years, "&amp;DATEDIF(O833,A833,"YM")&amp;" months, "&amp;DATEDIF(O833,A833,"MD")&amp;" days")</f>
        <v/>
      </c>
      <c r="S833" s="196">
        <f>_xlfn.LET(_xlpm.d,_xlfn.XLOOKUP(Q833,'[1]Birth Dates'!$A:$A,'[1]Birth Dates'!$B:$B,"",0),IF(_xlpm.d=0,"",_xlpm.d))</f>
        <v/>
      </c>
      <c r="T833" s="196">
        <f>IF(OR(S833="",A833="",NOT(ISNUMBER(S833)),S833&gt;A833),"",DATEDIF(S833,A833,"Y")&amp;" years, "&amp;DATEDIF(S833,A833,"YM")&amp;" months, "&amp;DATEDIF(S833,A833,"MD")&amp;" days")</f>
        <v/>
      </c>
      <c r="W833" s="196">
        <f>_xlfn.LET(_xlpm.d,_xlfn.XLOOKUP(U833,'[1]Birth Dates'!$A:$A,'[1]Birth Dates'!$B:$B,"",0),IF(_xlpm.d=0,"",_xlpm.d))</f>
        <v/>
      </c>
      <c r="X833" s="196">
        <f>IF(OR(W833="",A833="",NOT(ISNUMBER(W833)),W833&gt;A833),"",DATEDIF(W833,A833,"Y")&amp;" years, "&amp;DATEDIF(W833,A833,"YM")&amp;" months, "&amp;DATEDIF(W833,A833,"MD")&amp;" days")</f>
        <v/>
      </c>
      <c r="AR833" s="175">
        <f>IF($B833="","",TEXT($A833,"yyyymmdd")&amp;"_P"&amp;$C833&amp;"_C"&amp;$F833&amp;"_"&amp;TRIM(RIGHT(SUBSTITUTE(TRIM(SUBSTITUTE($M833,CHAR(160)," "))," ",REPT(" ",60)),60))&amp;IF($Q833="","","-"&amp;TRIM(RIGHT(SUBSTITUTE(TRIM(SUBSTITUTE($Q833,CHAR(160)," "))," ",REPT(" ",60)),60)))&amp;IF($U833="","","-"&amp;TRIM(RIGHT(SUBSTITUTE(TRIM(SUBSTITUTE($U833,CHAR(160)," "))," ",REPT(" ",60)),60)))&amp;".jpg")</f>
        <v/>
      </c>
    </row>
    <row r="834" ht="14" customHeight="1">
      <c r="O834" s="196">
        <f>_xlfn.LET(_xlpm.d,_xlfn.XLOOKUP(M834,'[1]Birth Dates'!$A:$A,'[1]Birth Dates'!$B:$B,"",0),IF(_xlpm.d=0,"",_xlpm.d))</f>
        <v/>
      </c>
      <c r="P834" s="196">
        <f>IF(OR(O834="",A834="",NOT(ISNUMBER(O834)),O834&gt;A834),"",DATEDIF(O834,A834,"Y")&amp;" years, "&amp;DATEDIF(O834,A834,"YM")&amp;" months, "&amp;DATEDIF(O834,A834,"MD")&amp;" days")</f>
        <v/>
      </c>
      <c r="S834" s="196">
        <f>_xlfn.LET(_xlpm.d,_xlfn.XLOOKUP(Q834,'[1]Birth Dates'!$A:$A,'[1]Birth Dates'!$B:$B,"",0),IF(_xlpm.d=0,"",_xlpm.d))</f>
        <v/>
      </c>
      <c r="T834" s="196">
        <f>IF(OR(S834="",A834="",NOT(ISNUMBER(S834)),S834&gt;A834),"",DATEDIF(S834,A834,"Y")&amp;" years, "&amp;DATEDIF(S834,A834,"YM")&amp;" months, "&amp;DATEDIF(S834,A834,"MD")&amp;" days")</f>
        <v/>
      </c>
      <c r="W834" s="196">
        <f>_xlfn.LET(_xlpm.d,_xlfn.XLOOKUP(U834,'[1]Birth Dates'!$A:$A,'[1]Birth Dates'!$B:$B,"",0),IF(_xlpm.d=0,"",_xlpm.d))</f>
        <v/>
      </c>
      <c r="X834" s="196">
        <f>IF(OR(W834="",A834="",NOT(ISNUMBER(W834)),W834&gt;A834),"",DATEDIF(W834,A834,"Y")&amp;" years, "&amp;DATEDIF(W834,A834,"YM")&amp;" months, "&amp;DATEDIF(W834,A834,"MD")&amp;" days")</f>
        <v/>
      </c>
      <c r="AR834" s="175">
        <f>IF($B834="","",TEXT($A834,"yyyymmdd")&amp;"_P"&amp;$C834&amp;"_C"&amp;$F834&amp;"_"&amp;TRIM(RIGHT(SUBSTITUTE(TRIM(SUBSTITUTE($M834,CHAR(160)," "))," ",REPT(" ",60)),60))&amp;IF($Q834="","","-"&amp;TRIM(RIGHT(SUBSTITUTE(TRIM(SUBSTITUTE($Q834,CHAR(160)," "))," ",REPT(" ",60)),60)))&amp;IF($U834="","","-"&amp;TRIM(RIGHT(SUBSTITUTE(TRIM(SUBSTITUTE($U834,CHAR(160)," "))," ",REPT(" ",60)),60)))&amp;".jpg")</f>
        <v/>
      </c>
    </row>
    <row r="835" ht="14" customHeight="1">
      <c r="O835" s="196">
        <f>_xlfn.LET(_xlpm.d,_xlfn.XLOOKUP(M835,'[1]Birth Dates'!$A:$A,'[1]Birth Dates'!$B:$B,"",0),IF(_xlpm.d=0,"",_xlpm.d))</f>
        <v/>
      </c>
      <c r="P835" s="196">
        <f>IF(OR(O835="",A835="",NOT(ISNUMBER(O835)),O835&gt;A835),"",DATEDIF(O835,A835,"Y")&amp;" years, "&amp;DATEDIF(O835,A835,"YM")&amp;" months, "&amp;DATEDIF(O835,A835,"MD")&amp;" days")</f>
        <v/>
      </c>
      <c r="S835" s="196">
        <f>_xlfn.LET(_xlpm.d,_xlfn.XLOOKUP(Q835,'[1]Birth Dates'!$A:$A,'[1]Birth Dates'!$B:$B,"",0),IF(_xlpm.d=0,"",_xlpm.d))</f>
        <v/>
      </c>
      <c r="T835" s="196">
        <f>IF(OR(S835="",A835="",NOT(ISNUMBER(S835)),S835&gt;A835),"",DATEDIF(S835,A835,"Y")&amp;" years, "&amp;DATEDIF(S835,A835,"YM")&amp;" months, "&amp;DATEDIF(S835,A835,"MD")&amp;" days")</f>
        <v/>
      </c>
      <c r="W835" s="196">
        <f>_xlfn.LET(_xlpm.d,_xlfn.XLOOKUP(U835,'[1]Birth Dates'!$A:$A,'[1]Birth Dates'!$B:$B,"",0),IF(_xlpm.d=0,"",_xlpm.d))</f>
        <v/>
      </c>
      <c r="X835" s="196">
        <f>IF(OR(W835="",A835="",NOT(ISNUMBER(W835)),W835&gt;A835),"",DATEDIF(W835,A835,"Y")&amp;" years, "&amp;DATEDIF(W835,A835,"YM")&amp;" months, "&amp;DATEDIF(W835,A835,"MD")&amp;" days")</f>
        <v/>
      </c>
      <c r="AR835" s="175">
        <f>IF($B835="","",TEXT($A835,"yyyymmdd")&amp;"_P"&amp;$C835&amp;"_C"&amp;$F835&amp;"_"&amp;TRIM(RIGHT(SUBSTITUTE(TRIM(SUBSTITUTE($M835,CHAR(160)," "))," ",REPT(" ",60)),60))&amp;IF($Q835="","","-"&amp;TRIM(RIGHT(SUBSTITUTE(TRIM(SUBSTITUTE($Q835,CHAR(160)," "))," ",REPT(" ",60)),60)))&amp;IF($U835="","","-"&amp;TRIM(RIGHT(SUBSTITUTE(TRIM(SUBSTITUTE($U835,CHAR(160)," "))," ",REPT(" ",60)),60)))&amp;".jpg")</f>
        <v/>
      </c>
    </row>
    <row r="836" ht="14" customHeight="1">
      <c r="O836" s="196">
        <f>_xlfn.LET(_xlpm.d,_xlfn.XLOOKUP(M836,'[1]Birth Dates'!$A:$A,'[1]Birth Dates'!$B:$B,"",0),IF(_xlpm.d=0,"",_xlpm.d))</f>
        <v/>
      </c>
      <c r="P836" s="196">
        <f>IF(OR(O836="",A836="",NOT(ISNUMBER(O836)),O836&gt;A836),"",DATEDIF(O836,A836,"Y")&amp;" years, "&amp;DATEDIF(O836,A836,"YM")&amp;" months, "&amp;DATEDIF(O836,A836,"MD")&amp;" days")</f>
        <v/>
      </c>
      <c r="S836" s="196">
        <f>_xlfn.LET(_xlpm.d,_xlfn.XLOOKUP(Q836,'[1]Birth Dates'!$A:$A,'[1]Birth Dates'!$B:$B,"",0),IF(_xlpm.d=0,"",_xlpm.d))</f>
        <v/>
      </c>
      <c r="T836" s="196">
        <f>IF(OR(S836="",A836="",NOT(ISNUMBER(S836)),S836&gt;A836),"",DATEDIF(S836,A836,"Y")&amp;" years, "&amp;DATEDIF(S836,A836,"YM")&amp;" months, "&amp;DATEDIF(S836,A836,"MD")&amp;" days")</f>
        <v/>
      </c>
      <c r="W836" s="196">
        <f>_xlfn.LET(_xlpm.d,_xlfn.XLOOKUP(U836,'[1]Birth Dates'!$A:$A,'[1]Birth Dates'!$B:$B,"",0),IF(_xlpm.d=0,"",_xlpm.d))</f>
        <v/>
      </c>
      <c r="X836" s="196">
        <f>IF(OR(W836="",A836="",NOT(ISNUMBER(W836)),W836&gt;A836),"",DATEDIF(W836,A836,"Y")&amp;" years, "&amp;DATEDIF(W836,A836,"YM")&amp;" months, "&amp;DATEDIF(W836,A836,"MD")&amp;" days")</f>
        <v/>
      </c>
      <c r="AR836" s="175">
        <f>IF($B836="","",TEXT($A836,"yyyymmdd")&amp;"_P"&amp;$C836&amp;"_C"&amp;$F836&amp;"_"&amp;TRIM(RIGHT(SUBSTITUTE(TRIM(SUBSTITUTE($M836,CHAR(160)," "))," ",REPT(" ",60)),60))&amp;IF($Q836="","","-"&amp;TRIM(RIGHT(SUBSTITUTE(TRIM(SUBSTITUTE($Q836,CHAR(160)," "))," ",REPT(" ",60)),60)))&amp;IF($U836="","","-"&amp;TRIM(RIGHT(SUBSTITUTE(TRIM(SUBSTITUTE($U836,CHAR(160)," "))," ",REPT(" ",60)),60)))&amp;".jpg")</f>
        <v/>
      </c>
    </row>
    <row r="837" ht="14" customHeight="1">
      <c r="O837" s="196">
        <f>_xlfn.LET(_xlpm.d,_xlfn.XLOOKUP(M837,'[1]Birth Dates'!$A:$A,'[1]Birth Dates'!$B:$B,"",0),IF(_xlpm.d=0,"",_xlpm.d))</f>
        <v/>
      </c>
      <c r="P837" s="196">
        <f>IF(OR(O837="",A837="",NOT(ISNUMBER(O837)),O837&gt;A837),"",DATEDIF(O837,A837,"Y")&amp;" years, "&amp;DATEDIF(O837,A837,"YM")&amp;" months, "&amp;DATEDIF(O837,A837,"MD")&amp;" days")</f>
        <v/>
      </c>
      <c r="S837" s="196">
        <f>_xlfn.LET(_xlpm.d,_xlfn.XLOOKUP(Q837,'[1]Birth Dates'!$A:$A,'[1]Birth Dates'!$B:$B,"",0),IF(_xlpm.d=0,"",_xlpm.d))</f>
        <v/>
      </c>
      <c r="T837" s="196">
        <f>IF(OR(S837="",A837="",NOT(ISNUMBER(S837)),S837&gt;A837),"",DATEDIF(S837,A837,"Y")&amp;" years, "&amp;DATEDIF(S837,A837,"YM")&amp;" months, "&amp;DATEDIF(S837,A837,"MD")&amp;" days")</f>
        <v/>
      </c>
      <c r="W837" s="196">
        <f>_xlfn.LET(_xlpm.d,_xlfn.XLOOKUP(U837,'[1]Birth Dates'!$A:$A,'[1]Birth Dates'!$B:$B,"",0),IF(_xlpm.d=0,"",_xlpm.d))</f>
        <v/>
      </c>
      <c r="X837" s="196">
        <f>IF(OR(W837="",A837="",NOT(ISNUMBER(W837)),W837&gt;A837),"",DATEDIF(W837,A837,"Y")&amp;" years, "&amp;DATEDIF(W837,A837,"YM")&amp;" months, "&amp;DATEDIF(W837,A837,"MD")&amp;" days")</f>
        <v/>
      </c>
      <c r="AR837" s="175">
        <f>IF($B837="","",TEXT($A837,"yyyymmdd")&amp;"_P"&amp;$C837&amp;"_C"&amp;$F837&amp;"_"&amp;TRIM(RIGHT(SUBSTITUTE(TRIM(SUBSTITUTE($M837,CHAR(160)," "))," ",REPT(" ",60)),60))&amp;IF($Q837="","","-"&amp;TRIM(RIGHT(SUBSTITUTE(TRIM(SUBSTITUTE($Q837,CHAR(160)," "))," ",REPT(" ",60)),60)))&amp;IF($U837="","","-"&amp;TRIM(RIGHT(SUBSTITUTE(TRIM(SUBSTITUTE($U837,CHAR(160)," "))," ",REPT(" ",60)),60)))&amp;".jpg")</f>
        <v/>
      </c>
    </row>
    <row r="838" ht="14" customHeight="1">
      <c r="O838" s="196">
        <f>_xlfn.LET(_xlpm.d,_xlfn.XLOOKUP(M838,'[1]Birth Dates'!$A:$A,'[1]Birth Dates'!$B:$B,"",0),IF(_xlpm.d=0,"",_xlpm.d))</f>
        <v/>
      </c>
      <c r="P838" s="196">
        <f>IF(OR(O838="",A838="",NOT(ISNUMBER(O838)),O838&gt;A838),"",DATEDIF(O838,A838,"Y")&amp;" years, "&amp;DATEDIF(O838,A838,"YM")&amp;" months, "&amp;DATEDIF(O838,A838,"MD")&amp;" days")</f>
        <v/>
      </c>
      <c r="S838" s="196">
        <f>_xlfn.LET(_xlpm.d,_xlfn.XLOOKUP(Q838,'[1]Birth Dates'!$A:$A,'[1]Birth Dates'!$B:$B,"",0),IF(_xlpm.d=0,"",_xlpm.d))</f>
        <v/>
      </c>
      <c r="T838" s="196">
        <f>IF(OR(S838="",A838="",NOT(ISNUMBER(S838)),S838&gt;A838),"",DATEDIF(S838,A838,"Y")&amp;" years, "&amp;DATEDIF(S838,A838,"YM")&amp;" months, "&amp;DATEDIF(S838,A838,"MD")&amp;" days")</f>
        <v/>
      </c>
      <c r="W838" s="196">
        <f>_xlfn.LET(_xlpm.d,_xlfn.XLOOKUP(U838,'[1]Birth Dates'!$A:$A,'[1]Birth Dates'!$B:$B,"",0),IF(_xlpm.d=0,"",_xlpm.d))</f>
        <v/>
      </c>
      <c r="X838" s="196">
        <f>IF(OR(W838="",A838="",NOT(ISNUMBER(W838)),W838&gt;A838),"",DATEDIF(W838,A838,"Y")&amp;" years, "&amp;DATEDIF(W838,A838,"YM")&amp;" months, "&amp;DATEDIF(W838,A838,"MD")&amp;" days")</f>
        <v/>
      </c>
      <c r="AR838" s="175">
        <f>IF($B838="","",TEXT($A838,"yyyymmdd")&amp;"_P"&amp;$C838&amp;"_C"&amp;$F838&amp;"_"&amp;TRIM(RIGHT(SUBSTITUTE(TRIM(SUBSTITUTE($M838,CHAR(160)," "))," ",REPT(" ",60)),60))&amp;IF($Q838="","","-"&amp;TRIM(RIGHT(SUBSTITUTE(TRIM(SUBSTITUTE($Q838,CHAR(160)," "))," ",REPT(" ",60)),60)))&amp;IF($U838="","","-"&amp;TRIM(RIGHT(SUBSTITUTE(TRIM(SUBSTITUTE($U838,CHAR(160)," "))," ",REPT(" ",60)),60)))&amp;".jpg")</f>
        <v/>
      </c>
    </row>
    <row r="839" ht="14" customHeight="1">
      <c r="O839" s="196">
        <f>_xlfn.LET(_xlpm.d,_xlfn.XLOOKUP(M839,'[1]Birth Dates'!$A:$A,'[1]Birth Dates'!$B:$B,"",0),IF(_xlpm.d=0,"",_xlpm.d))</f>
        <v/>
      </c>
      <c r="P839" s="196">
        <f>IF(OR(O839="",A839="",NOT(ISNUMBER(O839)),O839&gt;A839),"",DATEDIF(O839,A839,"Y")&amp;" years, "&amp;DATEDIF(O839,A839,"YM")&amp;" months, "&amp;DATEDIF(O839,A839,"MD")&amp;" days")</f>
        <v/>
      </c>
      <c r="S839" s="196">
        <f>_xlfn.LET(_xlpm.d,_xlfn.XLOOKUP(Q839,'[1]Birth Dates'!$A:$A,'[1]Birth Dates'!$B:$B,"",0),IF(_xlpm.d=0,"",_xlpm.d))</f>
        <v/>
      </c>
      <c r="T839" s="196">
        <f>IF(OR(S839="",A839="",NOT(ISNUMBER(S839)),S839&gt;A839),"",DATEDIF(S839,A839,"Y")&amp;" years, "&amp;DATEDIF(S839,A839,"YM")&amp;" months, "&amp;DATEDIF(S839,A839,"MD")&amp;" days")</f>
        <v/>
      </c>
      <c r="W839" s="196">
        <f>_xlfn.LET(_xlpm.d,_xlfn.XLOOKUP(U839,'[1]Birth Dates'!$A:$A,'[1]Birth Dates'!$B:$B,"",0),IF(_xlpm.d=0,"",_xlpm.d))</f>
        <v/>
      </c>
      <c r="X839" s="196">
        <f>IF(OR(W839="",A839="",NOT(ISNUMBER(W839)),W839&gt;A839),"",DATEDIF(W839,A839,"Y")&amp;" years, "&amp;DATEDIF(W839,A839,"YM")&amp;" months, "&amp;DATEDIF(W839,A839,"MD")&amp;" days")</f>
        <v/>
      </c>
      <c r="AR839" s="175">
        <f>IF($B839="","",TEXT($A839,"yyyymmdd")&amp;"_P"&amp;$C839&amp;"_C"&amp;$F839&amp;"_"&amp;TRIM(RIGHT(SUBSTITUTE(TRIM(SUBSTITUTE($M839,CHAR(160)," "))," ",REPT(" ",60)),60))&amp;IF($Q839="","","-"&amp;TRIM(RIGHT(SUBSTITUTE(TRIM(SUBSTITUTE($Q839,CHAR(160)," "))," ",REPT(" ",60)),60)))&amp;IF($U839="","","-"&amp;TRIM(RIGHT(SUBSTITUTE(TRIM(SUBSTITUTE($U839,CHAR(160)," "))," ",REPT(" ",60)),60)))&amp;".jpg")</f>
        <v/>
      </c>
    </row>
    <row r="840" ht="14" customHeight="1">
      <c r="O840" s="196">
        <f>_xlfn.LET(_xlpm.d,_xlfn.XLOOKUP(M840,'[1]Birth Dates'!$A:$A,'[1]Birth Dates'!$B:$B,"",0),IF(_xlpm.d=0,"",_xlpm.d))</f>
        <v/>
      </c>
      <c r="P840" s="196">
        <f>IF(OR(O840="",A840="",NOT(ISNUMBER(O840)),O840&gt;A840),"",DATEDIF(O840,A840,"Y")&amp;" years, "&amp;DATEDIF(O840,A840,"YM")&amp;" months, "&amp;DATEDIF(O840,A840,"MD")&amp;" days")</f>
        <v/>
      </c>
      <c r="S840" s="196">
        <f>_xlfn.LET(_xlpm.d,_xlfn.XLOOKUP(Q840,'[1]Birth Dates'!$A:$A,'[1]Birth Dates'!$B:$B,"",0),IF(_xlpm.d=0,"",_xlpm.d))</f>
        <v/>
      </c>
      <c r="T840" s="196">
        <f>IF(OR(S840="",A840="",NOT(ISNUMBER(S840)),S840&gt;A840),"",DATEDIF(S840,A840,"Y")&amp;" years, "&amp;DATEDIF(S840,A840,"YM")&amp;" months, "&amp;DATEDIF(S840,A840,"MD")&amp;" days")</f>
        <v/>
      </c>
      <c r="W840" s="196">
        <f>_xlfn.LET(_xlpm.d,_xlfn.XLOOKUP(U840,'[1]Birth Dates'!$A:$A,'[1]Birth Dates'!$B:$B,"",0),IF(_xlpm.d=0,"",_xlpm.d))</f>
        <v/>
      </c>
      <c r="X840" s="196">
        <f>IF(OR(W840="",A840="",NOT(ISNUMBER(W840)),W840&gt;A840),"",DATEDIF(W840,A840,"Y")&amp;" years, "&amp;DATEDIF(W840,A840,"YM")&amp;" months, "&amp;DATEDIF(W840,A840,"MD")&amp;" days")</f>
        <v/>
      </c>
      <c r="AR840" s="175">
        <f>IF($B840="","",TEXT($A840,"yyyymmdd")&amp;"_P"&amp;$C840&amp;"_C"&amp;$F840&amp;"_"&amp;TRIM(RIGHT(SUBSTITUTE(TRIM(SUBSTITUTE($M840,CHAR(160)," "))," ",REPT(" ",60)),60))&amp;IF($Q840="","","-"&amp;TRIM(RIGHT(SUBSTITUTE(TRIM(SUBSTITUTE($Q840,CHAR(160)," "))," ",REPT(" ",60)),60)))&amp;IF($U840="","","-"&amp;TRIM(RIGHT(SUBSTITUTE(TRIM(SUBSTITUTE($U840,CHAR(160)," "))," ",REPT(" ",60)),60)))&amp;".jpg")</f>
        <v/>
      </c>
    </row>
    <row r="841" ht="14" customHeight="1">
      <c r="O841" s="196">
        <f>_xlfn.LET(_xlpm.d,_xlfn.XLOOKUP(M841,'[1]Birth Dates'!$A:$A,'[1]Birth Dates'!$B:$B,"",0),IF(_xlpm.d=0,"",_xlpm.d))</f>
        <v/>
      </c>
      <c r="P841" s="196">
        <f>IF(OR(O841="",A841="",NOT(ISNUMBER(O841)),O841&gt;A841),"",DATEDIF(O841,A841,"Y")&amp;" years, "&amp;DATEDIF(O841,A841,"YM")&amp;" months, "&amp;DATEDIF(O841,A841,"MD")&amp;" days")</f>
        <v/>
      </c>
      <c r="S841" s="196">
        <f>_xlfn.LET(_xlpm.d,_xlfn.XLOOKUP(Q841,'[1]Birth Dates'!$A:$A,'[1]Birth Dates'!$B:$B,"",0),IF(_xlpm.d=0,"",_xlpm.d))</f>
        <v/>
      </c>
      <c r="T841" s="196">
        <f>IF(OR(S841="",A841="",NOT(ISNUMBER(S841)),S841&gt;A841),"",DATEDIF(S841,A841,"Y")&amp;" years, "&amp;DATEDIF(S841,A841,"YM")&amp;" months, "&amp;DATEDIF(S841,A841,"MD")&amp;" days")</f>
        <v/>
      </c>
      <c r="W841" s="196">
        <f>_xlfn.LET(_xlpm.d,_xlfn.XLOOKUP(U841,'[1]Birth Dates'!$A:$A,'[1]Birth Dates'!$B:$B,"",0),IF(_xlpm.d=0,"",_xlpm.d))</f>
        <v/>
      </c>
      <c r="X841" s="196">
        <f>IF(OR(W841="",A841="",NOT(ISNUMBER(W841)),W841&gt;A841),"",DATEDIF(W841,A841,"Y")&amp;" years, "&amp;DATEDIF(W841,A841,"YM")&amp;" months, "&amp;DATEDIF(W841,A841,"MD")&amp;" days")</f>
        <v/>
      </c>
      <c r="AR841" s="175">
        <f>IF($B841="","",TEXT($A841,"yyyymmdd")&amp;"_P"&amp;$C841&amp;"_C"&amp;$F841&amp;"_"&amp;TRIM(RIGHT(SUBSTITUTE(TRIM(SUBSTITUTE($M841,CHAR(160)," "))," ",REPT(" ",60)),60))&amp;IF($Q841="","","-"&amp;TRIM(RIGHT(SUBSTITUTE(TRIM(SUBSTITUTE($Q841,CHAR(160)," "))," ",REPT(" ",60)),60)))&amp;IF($U841="","","-"&amp;TRIM(RIGHT(SUBSTITUTE(TRIM(SUBSTITUTE($U841,CHAR(160)," "))," ",REPT(" ",60)),60)))&amp;".jpg")</f>
        <v/>
      </c>
    </row>
    <row r="842" ht="14" customHeight="1">
      <c r="O842" s="196">
        <f>_xlfn.LET(_xlpm.d,_xlfn.XLOOKUP(M842,'[1]Birth Dates'!$A:$A,'[1]Birth Dates'!$B:$B,"",0),IF(_xlpm.d=0,"",_xlpm.d))</f>
        <v/>
      </c>
      <c r="P842" s="196">
        <f>IF(OR(O842="",A842="",NOT(ISNUMBER(O842)),O842&gt;A842),"",DATEDIF(O842,A842,"Y")&amp;" years, "&amp;DATEDIF(O842,A842,"YM")&amp;" months, "&amp;DATEDIF(O842,A842,"MD")&amp;" days")</f>
        <v/>
      </c>
      <c r="S842" s="196">
        <f>_xlfn.LET(_xlpm.d,_xlfn.XLOOKUP(Q842,'[1]Birth Dates'!$A:$A,'[1]Birth Dates'!$B:$B,"",0),IF(_xlpm.d=0,"",_xlpm.d))</f>
        <v/>
      </c>
      <c r="T842" s="196">
        <f>IF(OR(S842="",A842="",NOT(ISNUMBER(S842)),S842&gt;A842),"",DATEDIF(S842,A842,"Y")&amp;" years, "&amp;DATEDIF(S842,A842,"YM")&amp;" months, "&amp;DATEDIF(S842,A842,"MD")&amp;" days")</f>
        <v/>
      </c>
      <c r="W842" s="196">
        <f>_xlfn.LET(_xlpm.d,_xlfn.XLOOKUP(U842,'[1]Birth Dates'!$A:$A,'[1]Birth Dates'!$B:$B,"",0),IF(_xlpm.d=0,"",_xlpm.d))</f>
        <v/>
      </c>
      <c r="X842" s="196">
        <f>IF(OR(W842="",A842="",NOT(ISNUMBER(W842)),W842&gt;A842),"",DATEDIF(W842,A842,"Y")&amp;" years, "&amp;DATEDIF(W842,A842,"YM")&amp;" months, "&amp;DATEDIF(W842,A842,"MD")&amp;" days")</f>
        <v/>
      </c>
      <c r="AR842" s="175">
        <f>IF($B842="","",TEXT($A842,"yyyymmdd")&amp;"_P"&amp;$C842&amp;"_C"&amp;$F842&amp;"_"&amp;TRIM(RIGHT(SUBSTITUTE(TRIM(SUBSTITUTE($M842,CHAR(160)," "))," ",REPT(" ",60)),60))&amp;IF($Q842="","","-"&amp;TRIM(RIGHT(SUBSTITUTE(TRIM(SUBSTITUTE($Q842,CHAR(160)," "))," ",REPT(" ",60)),60)))&amp;IF($U842="","","-"&amp;TRIM(RIGHT(SUBSTITUTE(TRIM(SUBSTITUTE($U842,CHAR(160)," "))," ",REPT(" ",60)),60)))&amp;".jpg")</f>
        <v/>
      </c>
    </row>
    <row r="843" ht="14" customHeight="1">
      <c r="O843" s="196">
        <f>_xlfn.LET(_xlpm.d,_xlfn.XLOOKUP(M843,'[1]Birth Dates'!$A:$A,'[1]Birth Dates'!$B:$B,"",0),IF(_xlpm.d=0,"",_xlpm.d))</f>
        <v/>
      </c>
      <c r="P843" s="196">
        <f>IF(OR(O843="",A843="",NOT(ISNUMBER(O843)),O843&gt;A843),"",DATEDIF(O843,A843,"Y")&amp;" years, "&amp;DATEDIF(O843,A843,"YM")&amp;" months, "&amp;DATEDIF(O843,A843,"MD")&amp;" days")</f>
        <v/>
      </c>
      <c r="S843" s="196">
        <f>_xlfn.LET(_xlpm.d,_xlfn.XLOOKUP(Q843,'[1]Birth Dates'!$A:$A,'[1]Birth Dates'!$B:$B,"",0),IF(_xlpm.d=0,"",_xlpm.d))</f>
        <v/>
      </c>
      <c r="T843" s="196">
        <f>IF(OR(S843="",A843="",NOT(ISNUMBER(S843)),S843&gt;A843),"",DATEDIF(S843,A843,"Y")&amp;" years, "&amp;DATEDIF(S843,A843,"YM")&amp;" months, "&amp;DATEDIF(S843,A843,"MD")&amp;" days")</f>
        <v/>
      </c>
      <c r="W843" s="196">
        <f>_xlfn.LET(_xlpm.d,_xlfn.XLOOKUP(U843,'[1]Birth Dates'!$A:$A,'[1]Birth Dates'!$B:$B,"",0),IF(_xlpm.d=0,"",_xlpm.d))</f>
        <v/>
      </c>
      <c r="X843" s="196">
        <f>IF(OR(W843="",A843="",NOT(ISNUMBER(W843)),W843&gt;A843),"",DATEDIF(W843,A843,"Y")&amp;" years, "&amp;DATEDIF(W843,A843,"YM")&amp;" months, "&amp;DATEDIF(W843,A843,"MD")&amp;" days")</f>
        <v/>
      </c>
      <c r="AR843" s="175">
        <f>IF($B843="","",TEXT($A843,"yyyymmdd")&amp;"_P"&amp;$C843&amp;"_C"&amp;$F843&amp;"_"&amp;TRIM(RIGHT(SUBSTITUTE(TRIM(SUBSTITUTE($M843,CHAR(160)," "))," ",REPT(" ",60)),60))&amp;IF($Q843="","","-"&amp;TRIM(RIGHT(SUBSTITUTE(TRIM(SUBSTITUTE($Q843,CHAR(160)," "))," ",REPT(" ",60)),60)))&amp;IF($U843="","","-"&amp;TRIM(RIGHT(SUBSTITUTE(TRIM(SUBSTITUTE($U843,CHAR(160)," "))," ",REPT(" ",60)),60)))&amp;".jpg")</f>
        <v/>
      </c>
    </row>
    <row r="844" ht="14" customHeight="1">
      <c r="O844" s="196">
        <f>_xlfn.LET(_xlpm.d,_xlfn.XLOOKUP(M844,'[1]Birth Dates'!$A:$A,'[1]Birth Dates'!$B:$B,"",0),IF(_xlpm.d=0,"",_xlpm.d))</f>
        <v/>
      </c>
      <c r="P844" s="196">
        <f>IF(OR(O844="",A844="",NOT(ISNUMBER(O844)),O844&gt;A844),"",DATEDIF(O844,A844,"Y")&amp;" years, "&amp;DATEDIF(O844,A844,"YM")&amp;" months, "&amp;DATEDIF(O844,A844,"MD")&amp;" days")</f>
        <v/>
      </c>
      <c r="S844" s="196">
        <f>_xlfn.LET(_xlpm.d,_xlfn.XLOOKUP(Q844,'[1]Birth Dates'!$A:$A,'[1]Birth Dates'!$B:$B,"",0),IF(_xlpm.d=0,"",_xlpm.d))</f>
        <v/>
      </c>
      <c r="T844" s="196">
        <f>IF(OR(S844="",A844="",NOT(ISNUMBER(S844)),S844&gt;A844),"",DATEDIF(S844,A844,"Y")&amp;" years, "&amp;DATEDIF(S844,A844,"YM")&amp;" months, "&amp;DATEDIF(S844,A844,"MD")&amp;" days")</f>
        <v/>
      </c>
      <c r="W844" s="196">
        <f>_xlfn.LET(_xlpm.d,_xlfn.XLOOKUP(U844,'[1]Birth Dates'!$A:$A,'[1]Birth Dates'!$B:$B,"",0),IF(_xlpm.d=0,"",_xlpm.d))</f>
        <v/>
      </c>
      <c r="X844" s="196">
        <f>IF(OR(W844="",A844="",NOT(ISNUMBER(W844)),W844&gt;A844),"",DATEDIF(W844,A844,"Y")&amp;" years, "&amp;DATEDIF(W844,A844,"YM")&amp;" months, "&amp;DATEDIF(W844,A844,"MD")&amp;" days")</f>
        <v/>
      </c>
      <c r="AR844" s="175">
        <f>IF($B844="","",TEXT($A844,"yyyymmdd")&amp;"_P"&amp;$C844&amp;"_C"&amp;$F844&amp;"_"&amp;TRIM(RIGHT(SUBSTITUTE(TRIM(SUBSTITUTE($M844,CHAR(160)," "))," ",REPT(" ",60)),60))&amp;IF($Q844="","","-"&amp;TRIM(RIGHT(SUBSTITUTE(TRIM(SUBSTITUTE($Q844,CHAR(160)," "))," ",REPT(" ",60)),60)))&amp;IF($U844="","","-"&amp;TRIM(RIGHT(SUBSTITUTE(TRIM(SUBSTITUTE($U844,CHAR(160)," "))," ",REPT(" ",60)),60)))&amp;".jpg")</f>
        <v/>
      </c>
    </row>
    <row r="845" ht="14" customHeight="1">
      <c r="O845" s="196">
        <f>_xlfn.LET(_xlpm.d,_xlfn.XLOOKUP(M845,'[1]Birth Dates'!$A:$A,'[1]Birth Dates'!$B:$B,"",0),IF(_xlpm.d=0,"",_xlpm.d))</f>
        <v/>
      </c>
      <c r="P845" s="196">
        <f>IF(OR(O845="",A845="",NOT(ISNUMBER(O845)),O845&gt;A845),"",DATEDIF(O845,A845,"Y")&amp;" years, "&amp;DATEDIF(O845,A845,"YM")&amp;" months, "&amp;DATEDIF(O845,A845,"MD")&amp;" days")</f>
        <v/>
      </c>
      <c r="S845" s="196">
        <f>_xlfn.LET(_xlpm.d,_xlfn.XLOOKUP(Q845,'[1]Birth Dates'!$A:$A,'[1]Birth Dates'!$B:$B,"",0),IF(_xlpm.d=0,"",_xlpm.d))</f>
        <v/>
      </c>
      <c r="T845" s="196">
        <f>IF(OR(S845="",A845="",NOT(ISNUMBER(S845)),S845&gt;A845),"",DATEDIF(S845,A845,"Y")&amp;" years, "&amp;DATEDIF(S845,A845,"YM")&amp;" months, "&amp;DATEDIF(S845,A845,"MD")&amp;" days")</f>
        <v/>
      </c>
      <c r="W845" s="196">
        <f>_xlfn.LET(_xlpm.d,_xlfn.XLOOKUP(U845,'[1]Birth Dates'!$A:$A,'[1]Birth Dates'!$B:$B,"",0),IF(_xlpm.d=0,"",_xlpm.d))</f>
        <v/>
      </c>
      <c r="X845" s="196">
        <f>IF(OR(W845="",A845="",NOT(ISNUMBER(W845)),W845&gt;A845),"",DATEDIF(W845,A845,"Y")&amp;" years, "&amp;DATEDIF(W845,A845,"YM")&amp;" months, "&amp;DATEDIF(W845,A845,"MD")&amp;" days")</f>
        <v/>
      </c>
      <c r="AR845" s="175">
        <f>IF($B845="","",TEXT($A845,"yyyymmdd")&amp;"_P"&amp;$C845&amp;"_C"&amp;$F845&amp;"_"&amp;TRIM(RIGHT(SUBSTITUTE(TRIM(SUBSTITUTE($M845,CHAR(160)," "))," ",REPT(" ",60)),60))&amp;IF($Q845="","","-"&amp;TRIM(RIGHT(SUBSTITUTE(TRIM(SUBSTITUTE($Q845,CHAR(160)," "))," ",REPT(" ",60)),60)))&amp;IF($U845="","","-"&amp;TRIM(RIGHT(SUBSTITUTE(TRIM(SUBSTITUTE($U845,CHAR(160)," "))," ",REPT(" ",60)),60)))&amp;".jpg")</f>
        <v/>
      </c>
    </row>
    <row r="846" ht="14" customHeight="1">
      <c r="O846" s="196">
        <f>_xlfn.LET(_xlpm.d,_xlfn.XLOOKUP(M846,'[1]Birth Dates'!$A:$A,'[1]Birth Dates'!$B:$B,"",0),IF(_xlpm.d=0,"",_xlpm.d))</f>
        <v/>
      </c>
      <c r="P846" s="196">
        <f>IF(OR(O846="",A846="",NOT(ISNUMBER(O846)),O846&gt;A846),"",DATEDIF(O846,A846,"Y")&amp;" years, "&amp;DATEDIF(O846,A846,"YM")&amp;" months, "&amp;DATEDIF(O846,A846,"MD")&amp;" days")</f>
        <v/>
      </c>
      <c r="S846" s="196">
        <f>_xlfn.LET(_xlpm.d,_xlfn.XLOOKUP(Q846,'[1]Birth Dates'!$A:$A,'[1]Birth Dates'!$B:$B,"",0),IF(_xlpm.d=0,"",_xlpm.d))</f>
        <v/>
      </c>
      <c r="T846" s="196">
        <f>IF(OR(S846="",A846="",NOT(ISNUMBER(S846)),S846&gt;A846),"",DATEDIF(S846,A846,"Y")&amp;" years, "&amp;DATEDIF(S846,A846,"YM")&amp;" months, "&amp;DATEDIF(S846,A846,"MD")&amp;" days")</f>
        <v/>
      </c>
      <c r="W846" s="196">
        <f>_xlfn.LET(_xlpm.d,_xlfn.XLOOKUP(U846,'[1]Birth Dates'!$A:$A,'[1]Birth Dates'!$B:$B,"",0),IF(_xlpm.d=0,"",_xlpm.d))</f>
        <v/>
      </c>
      <c r="X846" s="196">
        <f>IF(OR(W846="",A846="",NOT(ISNUMBER(W846)),W846&gt;A846),"",DATEDIF(W846,A846,"Y")&amp;" years, "&amp;DATEDIF(W846,A846,"YM")&amp;" months, "&amp;DATEDIF(W846,A846,"MD")&amp;" days")</f>
        <v/>
      </c>
      <c r="AR846" s="175">
        <f>IF($B846="","",TEXT($A846,"yyyymmdd")&amp;"_P"&amp;$C846&amp;"_C"&amp;$F846&amp;"_"&amp;TRIM(RIGHT(SUBSTITUTE(TRIM(SUBSTITUTE($M846,CHAR(160)," "))," ",REPT(" ",60)),60))&amp;IF($Q846="","","-"&amp;TRIM(RIGHT(SUBSTITUTE(TRIM(SUBSTITUTE($Q846,CHAR(160)," "))," ",REPT(" ",60)),60)))&amp;IF($U846="","","-"&amp;TRIM(RIGHT(SUBSTITUTE(TRIM(SUBSTITUTE($U846,CHAR(160)," "))," ",REPT(" ",60)),60)))&amp;".jpg")</f>
        <v/>
      </c>
    </row>
    <row r="847" ht="14" customHeight="1">
      <c r="O847" s="196">
        <f>_xlfn.LET(_xlpm.d,_xlfn.XLOOKUP(M847,'[1]Birth Dates'!$A:$A,'[1]Birth Dates'!$B:$B,"",0),IF(_xlpm.d=0,"",_xlpm.d))</f>
        <v/>
      </c>
      <c r="P847" s="196">
        <f>IF(OR(O847="",A847="",NOT(ISNUMBER(O847)),O847&gt;A847),"",DATEDIF(O847,A847,"Y")&amp;" years, "&amp;DATEDIF(O847,A847,"YM")&amp;" months, "&amp;DATEDIF(O847,A847,"MD")&amp;" days")</f>
        <v/>
      </c>
      <c r="S847" s="196">
        <f>_xlfn.LET(_xlpm.d,_xlfn.XLOOKUP(Q847,'[1]Birth Dates'!$A:$A,'[1]Birth Dates'!$B:$B,"",0),IF(_xlpm.d=0,"",_xlpm.d))</f>
        <v/>
      </c>
      <c r="T847" s="196">
        <f>IF(OR(S847="",A847="",NOT(ISNUMBER(S847)),S847&gt;A847),"",DATEDIF(S847,A847,"Y")&amp;" years, "&amp;DATEDIF(S847,A847,"YM")&amp;" months, "&amp;DATEDIF(S847,A847,"MD")&amp;" days")</f>
        <v/>
      </c>
      <c r="W847" s="196">
        <f>_xlfn.LET(_xlpm.d,_xlfn.XLOOKUP(U847,'[1]Birth Dates'!$A:$A,'[1]Birth Dates'!$B:$B,"",0),IF(_xlpm.d=0,"",_xlpm.d))</f>
        <v/>
      </c>
      <c r="X847" s="196">
        <f>IF(OR(W847="",A847="",NOT(ISNUMBER(W847)),W847&gt;A847),"",DATEDIF(W847,A847,"Y")&amp;" years, "&amp;DATEDIF(W847,A847,"YM")&amp;" months, "&amp;DATEDIF(W847,A847,"MD")&amp;" days")</f>
        <v/>
      </c>
      <c r="AR847" s="175">
        <f>IF($B847="","",TEXT($A847,"yyyymmdd")&amp;"_P"&amp;$C847&amp;"_C"&amp;$F847&amp;"_"&amp;TRIM(RIGHT(SUBSTITUTE(TRIM(SUBSTITUTE($M847,CHAR(160)," "))," ",REPT(" ",60)),60))&amp;IF($Q847="","","-"&amp;TRIM(RIGHT(SUBSTITUTE(TRIM(SUBSTITUTE($Q847,CHAR(160)," "))," ",REPT(" ",60)),60)))&amp;IF($U847="","","-"&amp;TRIM(RIGHT(SUBSTITUTE(TRIM(SUBSTITUTE($U847,CHAR(160)," "))," ",REPT(" ",60)),60)))&amp;".jpg")</f>
        <v/>
      </c>
    </row>
    <row r="848" ht="14" customHeight="1">
      <c r="O848" s="196">
        <f>_xlfn.LET(_xlpm.d,_xlfn.XLOOKUP(M848,'[1]Birth Dates'!$A:$A,'[1]Birth Dates'!$B:$B,"",0),IF(_xlpm.d=0,"",_xlpm.d))</f>
        <v/>
      </c>
      <c r="P848" s="196">
        <f>IF(OR(O848="",A848="",NOT(ISNUMBER(O848)),O848&gt;A848),"",DATEDIF(O848,A848,"Y")&amp;" years, "&amp;DATEDIF(O848,A848,"YM")&amp;" months, "&amp;DATEDIF(O848,A848,"MD")&amp;" days")</f>
        <v/>
      </c>
      <c r="S848" s="196">
        <f>_xlfn.LET(_xlpm.d,_xlfn.XLOOKUP(Q848,'[1]Birth Dates'!$A:$A,'[1]Birth Dates'!$B:$B,"",0),IF(_xlpm.d=0,"",_xlpm.d))</f>
        <v/>
      </c>
      <c r="T848" s="196">
        <f>IF(OR(S848="",A848="",NOT(ISNUMBER(S848)),S848&gt;A848),"",DATEDIF(S848,A848,"Y")&amp;" years, "&amp;DATEDIF(S848,A848,"YM")&amp;" months, "&amp;DATEDIF(S848,A848,"MD")&amp;" days")</f>
        <v/>
      </c>
      <c r="W848" s="196">
        <f>_xlfn.LET(_xlpm.d,_xlfn.XLOOKUP(U848,'[1]Birth Dates'!$A:$A,'[1]Birth Dates'!$B:$B,"",0),IF(_xlpm.d=0,"",_xlpm.d))</f>
        <v/>
      </c>
      <c r="X848" s="196">
        <f>IF(OR(W848="",A848="",NOT(ISNUMBER(W848)),W848&gt;A848),"",DATEDIF(W848,A848,"Y")&amp;" years, "&amp;DATEDIF(W848,A848,"YM")&amp;" months, "&amp;DATEDIF(W848,A848,"MD")&amp;" days")</f>
        <v/>
      </c>
      <c r="AR848" s="175">
        <f>IF($B848="","",TEXT($A848,"yyyymmdd")&amp;"_P"&amp;$C848&amp;"_C"&amp;$F848&amp;"_"&amp;TRIM(RIGHT(SUBSTITUTE(TRIM(SUBSTITUTE($M848,CHAR(160)," "))," ",REPT(" ",60)),60))&amp;IF($Q848="","","-"&amp;TRIM(RIGHT(SUBSTITUTE(TRIM(SUBSTITUTE($Q848,CHAR(160)," "))," ",REPT(" ",60)),60)))&amp;IF($U848="","","-"&amp;TRIM(RIGHT(SUBSTITUTE(TRIM(SUBSTITUTE($U848,CHAR(160)," "))," ",REPT(" ",60)),60)))&amp;".jpg")</f>
        <v/>
      </c>
    </row>
    <row r="849" ht="14" customHeight="1">
      <c r="O849" s="196">
        <f>_xlfn.LET(_xlpm.d,_xlfn.XLOOKUP(M849,'[1]Birth Dates'!$A:$A,'[1]Birth Dates'!$B:$B,"",0),IF(_xlpm.d=0,"",_xlpm.d))</f>
        <v/>
      </c>
      <c r="P849" s="196">
        <f>IF(OR(O849="",A849="",NOT(ISNUMBER(O849)),O849&gt;A849),"",DATEDIF(O849,A849,"Y")&amp;" years, "&amp;DATEDIF(O849,A849,"YM")&amp;" months, "&amp;DATEDIF(O849,A849,"MD")&amp;" days")</f>
        <v/>
      </c>
      <c r="S849" s="196">
        <f>_xlfn.LET(_xlpm.d,_xlfn.XLOOKUP(Q849,'[1]Birth Dates'!$A:$A,'[1]Birth Dates'!$B:$B,"",0),IF(_xlpm.d=0,"",_xlpm.d))</f>
        <v/>
      </c>
      <c r="T849" s="196">
        <f>IF(OR(S849="",A849="",NOT(ISNUMBER(S849)),S849&gt;A849),"",DATEDIF(S849,A849,"Y")&amp;" years, "&amp;DATEDIF(S849,A849,"YM")&amp;" months, "&amp;DATEDIF(S849,A849,"MD")&amp;" days")</f>
        <v/>
      </c>
      <c r="W849" s="196">
        <f>_xlfn.LET(_xlpm.d,_xlfn.XLOOKUP(U849,'[1]Birth Dates'!$A:$A,'[1]Birth Dates'!$B:$B,"",0),IF(_xlpm.d=0,"",_xlpm.d))</f>
        <v/>
      </c>
      <c r="X849" s="196">
        <f>IF(OR(W849="",A849="",NOT(ISNUMBER(W849)),W849&gt;A849),"",DATEDIF(W849,A849,"Y")&amp;" years, "&amp;DATEDIF(W849,A849,"YM")&amp;" months, "&amp;DATEDIF(W849,A849,"MD")&amp;" days")</f>
        <v/>
      </c>
      <c r="AR849" s="175">
        <f>IF($B849="","",TEXT($A849,"yyyymmdd")&amp;"_P"&amp;$C849&amp;"_C"&amp;$F849&amp;"_"&amp;TRIM(RIGHT(SUBSTITUTE(TRIM(SUBSTITUTE($M849,CHAR(160)," "))," ",REPT(" ",60)),60))&amp;IF($Q849="","","-"&amp;TRIM(RIGHT(SUBSTITUTE(TRIM(SUBSTITUTE($Q849,CHAR(160)," "))," ",REPT(" ",60)),60)))&amp;IF($U849="","","-"&amp;TRIM(RIGHT(SUBSTITUTE(TRIM(SUBSTITUTE($U849,CHAR(160)," "))," ",REPT(" ",60)),60)))&amp;".jpg")</f>
        <v/>
      </c>
    </row>
    <row r="850" ht="14" customHeight="1">
      <c r="O850" s="196">
        <f>_xlfn.LET(_xlpm.d,_xlfn.XLOOKUP(M850,'[1]Birth Dates'!$A:$A,'[1]Birth Dates'!$B:$B,"",0),IF(_xlpm.d=0,"",_xlpm.d))</f>
        <v/>
      </c>
      <c r="P850" s="196">
        <f>IF(OR(O850="",A850="",NOT(ISNUMBER(O850)),O850&gt;A850),"",DATEDIF(O850,A850,"Y")&amp;" years, "&amp;DATEDIF(O850,A850,"YM")&amp;" months, "&amp;DATEDIF(O850,A850,"MD")&amp;" days")</f>
        <v/>
      </c>
      <c r="S850" s="196">
        <f>_xlfn.LET(_xlpm.d,_xlfn.XLOOKUP(Q850,'[1]Birth Dates'!$A:$A,'[1]Birth Dates'!$B:$B,"",0),IF(_xlpm.d=0,"",_xlpm.d))</f>
        <v/>
      </c>
      <c r="T850" s="196">
        <f>IF(OR(S850="",A850="",NOT(ISNUMBER(S850)),S850&gt;A850),"",DATEDIF(S850,A850,"Y")&amp;" years, "&amp;DATEDIF(S850,A850,"YM")&amp;" months, "&amp;DATEDIF(S850,A850,"MD")&amp;" days")</f>
        <v/>
      </c>
      <c r="W850" s="196">
        <f>_xlfn.LET(_xlpm.d,_xlfn.XLOOKUP(U850,'[1]Birth Dates'!$A:$A,'[1]Birth Dates'!$B:$B,"",0),IF(_xlpm.d=0,"",_xlpm.d))</f>
        <v/>
      </c>
      <c r="X850" s="196">
        <f>IF(OR(W850="",A850="",NOT(ISNUMBER(W850)),W850&gt;A850),"",DATEDIF(W850,A850,"Y")&amp;" years, "&amp;DATEDIF(W850,A850,"YM")&amp;" months, "&amp;DATEDIF(W850,A850,"MD")&amp;" days")</f>
        <v/>
      </c>
      <c r="AR850" s="175">
        <f>IF($B850="","",TEXT($A850,"yyyymmdd")&amp;"_P"&amp;$C850&amp;"_C"&amp;$F850&amp;"_"&amp;TRIM(RIGHT(SUBSTITUTE(TRIM(SUBSTITUTE($M850,CHAR(160)," "))," ",REPT(" ",60)),60))&amp;IF($Q850="","","-"&amp;TRIM(RIGHT(SUBSTITUTE(TRIM(SUBSTITUTE($Q850,CHAR(160)," "))," ",REPT(" ",60)),60)))&amp;IF($U850="","","-"&amp;TRIM(RIGHT(SUBSTITUTE(TRIM(SUBSTITUTE($U850,CHAR(160)," "))," ",REPT(" ",60)),60)))&amp;".jpg")</f>
        <v/>
      </c>
    </row>
    <row r="851" ht="14" customHeight="1">
      <c r="O851" s="196">
        <f>_xlfn.LET(_xlpm.d,_xlfn.XLOOKUP(M851,'[1]Birth Dates'!$A:$A,'[1]Birth Dates'!$B:$B,"",0),IF(_xlpm.d=0,"",_xlpm.d))</f>
        <v/>
      </c>
      <c r="P851" s="196">
        <f>IF(OR(O851="",A851="",NOT(ISNUMBER(O851)),O851&gt;A851),"",DATEDIF(O851,A851,"Y")&amp;" years, "&amp;DATEDIF(O851,A851,"YM")&amp;" months, "&amp;DATEDIF(O851,A851,"MD")&amp;" days")</f>
        <v/>
      </c>
      <c r="S851" s="196">
        <f>_xlfn.LET(_xlpm.d,_xlfn.XLOOKUP(Q851,'[1]Birth Dates'!$A:$A,'[1]Birth Dates'!$B:$B,"",0),IF(_xlpm.d=0,"",_xlpm.d))</f>
        <v/>
      </c>
      <c r="T851" s="196">
        <f>IF(OR(S851="",A851="",NOT(ISNUMBER(S851)),S851&gt;A851),"",DATEDIF(S851,A851,"Y")&amp;" years, "&amp;DATEDIF(S851,A851,"YM")&amp;" months, "&amp;DATEDIF(S851,A851,"MD")&amp;" days")</f>
        <v/>
      </c>
      <c r="W851" s="196">
        <f>_xlfn.LET(_xlpm.d,_xlfn.XLOOKUP(U851,'[1]Birth Dates'!$A:$A,'[1]Birth Dates'!$B:$B,"",0),IF(_xlpm.d=0,"",_xlpm.d))</f>
        <v/>
      </c>
      <c r="X851" s="196">
        <f>IF(OR(W851="",A851="",NOT(ISNUMBER(W851)),W851&gt;A851),"",DATEDIF(W851,A851,"Y")&amp;" years, "&amp;DATEDIF(W851,A851,"YM")&amp;" months, "&amp;DATEDIF(W851,A851,"MD")&amp;" days")</f>
        <v/>
      </c>
      <c r="AR851" s="175">
        <f>IF($B851="","",TEXT($A851,"yyyymmdd")&amp;"_P"&amp;$C851&amp;"_C"&amp;$F851&amp;"_"&amp;TRIM(RIGHT(SUBSTITUTE(TRIM(SUBSTITUTE($M851,CHAR(160)," "))," ",REPT(" ",60)),60))&amp;IF($Q851="","","-"&amp;TRIM(RIGHT(SUBSTITUTE(TRIM(SUBSTITUTE($Q851,CHAR(160)," "))," ",REPT(" ",60)),60)))&amp;IF($U851="","","-"&amp;TRIM(RIGHT(SUBSTITUTE(TRIM(SUBSTITUTE($U851,CHAR(160)," "))," ",REPT(" ",60)),60)))&amp;".jpg")</f>
        <v/>
      </c>
    </row>
    <row r="852" ht="14" customHeight="1">
      <c r="O852" s="196">
        <f>_xlfn.LET(_xlpm.d,_xlfn.XLOOKUP(M852,'[1]Birth Dates'!$A:$A,'[1]Birth Dates'!$B:$B,"",0),IF(_xlpm.d=0,"",_xlpm.d))</f>
        <v/>
      </c>
      <c r="P852" s="196">
        <f>IF(OR(O852="",A852="",NOT(ISNUMBER(O852)),O852&gt;A852),"",DATEDIF(O852,A852,"Y")&amp;" years, "&amp;DATEDIF(O852,A852,"YM")&amp;" months, "&amp;DATEDIF(O852,A852,"MD")&amp;" days")</f>
        <v/>
      </c>
      <c r="S852" s="196">
        <f>_xlfn.LET(_xlpm.d,_xlfn.XLOOKUP(Q852,'[1]Birth Dates'!$A:$A,'[1]Birth Dates'!$B:$B,"",0),IF(_xlpm.d=0,"",_xlpm.d))</f>
        <v/>
      </c>
      <c r="T852" s="196">
        <f>IF(OR(S852="",A852="",NOT(ISNUMBER(S852)),S852&gt;A852),"",DATEDIF(S852,A852,"Y")&amp;" years, "&amp;DATEDIF(S852,A852,"YM")&amp;" months, "&amp;DATEDIF(S852,A852,"MD")&amp;" days")</f>
        <v/>
      </c>
      <c r="W852" s="196">
        <f>_xlfn.LET(_xlpm.d,_xlfn.XLOOKUP(U852,'[1]Birth Dates'!$A:$A,'[1]Birth Dates'!$B:$B,"",0),IF(_xlpm.d=0,"",_xlpm.d))</f>
        <v/>
      </c>
      <c r="X852" s="196">
        <f>IF(OR(W852="",A852="",NOT(ISNUMBER(W852)),W852&gt;A852),"",DATEDIF(W852,A852,"Y")&amp;" years, "&amp;DATEDIF(W852,A852,"YM")&amp;" months, "&amp;DATEDIF(W852,A852,"MD")&amp;" days")</f>
        <v/>
      </c>
      <c r="AR852" s="175">
        <f>IF($B852="","",TEXT($A852,"yyyymmdd")&amp;"_P"&amp;$C852&amp;"_C"&amp;$F852&amp;"_"&amp;TRIM(RIGHT(SUBSTITUTE(TRIM(SUBSTITUTE($M852,CHAR(160)," "))," ",REPT(" ",60)),60))&amp;IF($Q852="","","-"&amp;TRIM(RIGHT(SUBSTITUTE(TRIM(SUBSTITUTE($Q852,CHAR(160)," "))," ",REPT(" ",60)),60)))&amp;IF($U852="","","-"&amp;TRIM(RIGHT(SUBSTITUTE(TRIM(SUBSTITUTE($U852,CHAR(160)," "))," ",REPT(" ",60)),60)))&amp;".jpg")</f>
        <v/>
      </c>
    </row>
    <row r="853" ht="14" customHeight="1">
      <c r="O853" s="196">
        <f>_xlfn.LET(_xlpm.d,_xlfn.XLOOKUP(M853,'[1]Birth Dates'!$A:$A,'[1]Birth Dates'!$B:$B,"",0),IF(_xlpm.d=0,"",_xlpm.d))</f>
        <v/>
      </c>
      <c r="P853" s="196">
        <f>IF(OR(O853="",A853="",NOT(ISNUMBER(O853)),O853&gt;A853),"",DATEDIF(O853,A853,"Y")&amp;" years, "&amp;DATEDIF(O853,A853,"YM")&amp;" months, "&amp;DATEDIF(O853,A853,"MD")&amp;" days")</f>
        <v/>
      </c>
      <c r="S853" s="196">
        <f>_xlfn.LET(_xlpm.d,_xlfn.XLOOKUP(Q853,'[1]Birth Dates'!$A:$A,'[1]Birth Dates'!$B:$B,"",0),IF(_xlpm.d=0,"",_xlpm.d))</f>
        <v/>
      </c>
      <c r="T853" s="196">
        <f>IF(OR(S853="",A853="",NOT(ISNUMBER(S853)),S853&gt;A853),"",DATEDIF(S853,A853,"Y")&amp;" years, "&amp;DATEDIF(S853,A853,"YM")&amp;" months, "&amp;DATEDIF(S853,A853,"MD")&amp;" days")</f>
        <v/>
      </c>
      <c r="W853" s="196">
        <f>_xlfn.LET(_xlpm.d,_xlfn.XLOOKUP(U853,'[1]Birth Dates'!$A:$A,'[1]Birth Dates'!$B:$B,"",0),IF(_xlpm.d=0,"",_xlpm.d))</f>
        <v/>
      </c>
      <c r="X853" s="196">
        <f>IF(OR(W853="",A853="",NOT(ISNUMBER(W853)),W853&gt;A853),"",DATEDIF(W853,A853,"Y")&amp;" years, "&amp;DATEDIF(W853,A853,"YM")&amp;" months, "&amp;DATEDIF(W853,A853,"MD")&amp;" days")</f>
        <v/>
      </c>
      <c r="AR853" s="175">
        <f>IF($B853="","",TEXT($A853,"yyyymmdd")&amp;"_P"&amp;$C853&amp;"_C"&amp;$F853&amp;"_"&amp;TRIM(RIGHT(SUBSTITUTE(TRIM(SUBSTITUTE($M853,CHAR(160)," "))," ",REPT(" ",60)),60))&amp;IF($Q853="","","-"&amp;TRIM(RIGHT(SUBSTITUTE(TRIM(SUBSTITUTE($Q853,CHAR(160)," "))," ",REPT(" ",60)),60)))&amp;IF($U853="","","-"&amp;TRIM(RIGHT(SUBSTITUTE(TRIM(SUBSTITUTE($U853,CHAR(160)," "))," ",REPT(" ",60)),60)))&amp;".jpg")</f>
        <v/>
      </c>
    </row>
    <row r="854" ht="14" customHeight="1">
      <c r="O854" s="196">
        <f>_xlfn.LET(_xlpm.d,_xlfn.XLOOKUP(M854,'[1]Birth Dates'!$A:$A,'[1]Birth Dates'!$B:$B,"",0),IF(_xlpm.d=0,"",_xlpm.d))</f>
        <v/>
      </c>
      <c r="P854" s="196">
        <f>IF(OR(O854="",A854="",NOT(ISNUMBER(O854)),O854&gt;A854),"",DATEDIF(O854,A854,"Y")&amp;" years, "&amp;DATEDIF(O854,A854,"YM")&amp;" months, "&amp;DATEDIF(O854,A854,"MD")&amp;" days")</f>
        <v/>
      </c>
      <c r="S854" s="196">
        <f>_xlfn.LET(_xlpm.d,_xlfn.XLOOKUP(Q854,'[1]Birth Dates'!$A:$A,'[1]Birth Dates'!$B:$B,"",0),IF(_xlpm.d=0,"",_xlpm.d))</f>
        <v/>
      </c>
      <c r="T854" s="196">
        <f>IF(OR(S854="",A854="",NOT(ISNUMBER(S854)),S854&gt;A854),"",DATEDIF(S854,A854,"Y")&amp;" years, "&amp;DATEDIF(S854,A854,"YM")&amp;" months, "&amp;DATEDIF(S854,A854,"MD")&amp;" days")</f>
        <v/>
      </c>
      <c r="W854" s="196">
        <f>_xlfn.LET(_xlpm.d,_xlfn.XLOOKUP(U854,'[1]Birth Dates'!$A:$A,'[1]Birth Dates'!$B:$B,"",0),IF(_xlpm.d=0,"",_xlpm.d))</f>
        <v/>
      </c>
      <c r="X854" s="196">
        <f>IF(OR(W854="",A854="",NOT(ISNUMBER(W854)),W854&gt;A854),"",DATEDIF(W854,A854,"Y")&amp;" years, "&amp;DATEDIF(W854,A854,"YM")&amp;" months, "&amp;DATEDIF(W854,A854,"MD")&amp;" days")</f>
        <v/>
      </c>
      <c r="AR854" s="175">
        <f>IF($B854="","",TEXT($A854,"yyyymmdd")&amp;"_P"&amp;$C854&amp;"_C"&amp;$F854&amp;"_"&amp;TRIM(RIGHT(SUBSTITUTE(TRIM(SUBSTITUTE($M854,CHAR(160)," "))," ",REPT(" ",60)),60))&amp;IF($Q854="","","-"&amp;TRIM(RIGHT(SUBSTITUTE(TRIM(SUBSTITUTE($Q854,CHAR(160)," "))," ",REPT(" ",60)),60)))&amp;IF($U854="","","-"&amp;TRIM(RIGHT(SUBSTITUTE(TRIM(SUBSTITUTE($U854,CHAR(160)," "))," ",REPT(" ",60)),60)))&amp;".jpg")</f>
        <v/>
      </c>
    </row>
    <row r="855" ht="14" customHeight="1">
      <c r="O855" s="196">
        <f>_xlfn.LET(_xlpm.d,_xlfn.XLOOKUP(M855,'[1]Birth Dates'!$A:$A,'[1]Birth Dates'!$B:$B,"",0),IF(_xlpm.d=0,"",_xlpm.d))</f>
        <v/>
      </c>
      <c r="P855" s="196">
        <f>IF(OR(O855="",A855="",NOT(ISNUMBER(O855)),O855&gt;A855),"",DATEDIF(O855,A855,"Y")&amp;" years, "&amp;DATEDIF(O855,A855,"YM")&amp;" months, "&amp;DATEDIF(O855,A855,"MD")&amp;" days")</f>
        <v/>
      </c>
      <c r="S855" s="196">
        <f>_xlfn.LET(_xlpm.d,_xlfn.XLOOKUP(Q855,'[1]Birth Dates'!$A:$A,'[1]Birth Dates'!$B:$B,"",0),IF(_xlpm.d=0,"",_xlpm.d))</f>
        <v/>
      </c>
      <c r="T855" s="196">
        <f>IF(OR(S855="",A855="",NOT(ISNUMBER(S855)),S855&gt;A855),"",DATEDIF(S855,A855,"Y")&amp;" years, "&amp;DATEDIF(S855,A855,"YM")&amp;" months, "&amp;DATEDIF(S855,A855,"MD")&amp;" days")</f>
        <v/>
      </c>
      <c r="W855" s="196">
        <f>_xlfn.LET(_xlpm.d,_xlfn.XLOOKUP(U855,'[1]Birth Dates'!$A:$A,'[1]Birth Dates'!$B:$B,"",0),IF(_xlpm.d=0,"",_xlpm.d))</f>
        <v/>
      </c>
      <c r="X855" s="196">
        <f>IF(OR(W855="",A855="",NOT(ISNUMBER(W855)),W855&gt;A855),"",DATEDIF(W855,A855,"Y")&amp;" years, "&amp;DATEDIF(W855,A855,"YM")&amp;" months, "&amp;DATEDIF(W855,A855,"MD")&amp;" days")</f>
        <v/>
      </c>
      <c r="AR855" s="175">
        <f>IF($B855="","",TEXT($A855,"yyyymmdd")&amp;"_P"&amp;$C855&amp;"_C"&amp;$F855&amp;"_"&amp;TRIM(RIGHT(SUBSTITUTE(TRIM(SUBSTITUTE($M855,CHAR(160)," "))," ",REPT(" ",60)),60))&amp;IF($Q855="","","-"&amp;TRIM(RIGHT(SUBSTITUTE(TRIM(SUBSTITUTE($Q855,CHAR(160)," "))," ",REPT(" ",60)),60)))&amp;IF($U855="","","-"&amp;TRIM(RIGHT(SUBSTITUTE(TRIM(SUBSTITUTE($U855,CHAR(160)," "))," ",REPT(" ",60)),60)))&amp;".jpg")</f>
        <v/>
      </c>
    </row>
    <row r="856" ht="14" customHeight="1">
      <c r="O856" s="196">
        <f>_xlfn.LET(_xlpm.d,_xlfn.XLOOKUP(M856,'[1]Birth Dates'!$A:$A,'[1]Birth Dates'!$B:$B,"",0),IF(_xlpm.d=0,"",_xlpm.d))</f>
        <v/>
      </c>
      <c r="P856" s="196">
        <f>IF(OR(O856="",A856="",NOT(ISNUMBER(O856)),O856&gt;A856),"",DATEDIF(O856,A856,"Y")&amp;" years, "&amp;DATEDIF(O856,A856,"YM")&amp;" months, "&amp;DATEDIF(O856,A856,"MD")&amp;" days")</f>
        <v/>
      </c>
      <c r="S856" s="196">
        <f>_xlfn.LET(_xlpm.d,_xlfn.XLOOKUP(Q856,'[1]Birth Dates'!$A:$A,'[1]Birth Dates'!$B:$B,"",0),IF(_xlpm.d=0,"",_xlpm.d))</f>
        <v/>
      </c>
      <c r="T856" s="196">
        <f>IF(OR(S856="",A856="",NOT(ISNUMBER(S856)),S856&gt;A856),"",DATEDIF(S856,A856,"Y")&amp;" years, "&amp;DATEDIF(S856,A856,"YM")&amp;" months, "&amp;DATEDIF(S856,A856,"MD")&amp;" days")</f>
        <v/>
      </c>
      <c r="W856" s="196">
        <f>_xlfn.LET(_xlpm.d,_xlfn.XLOOKUP(U856,'[1]Birth Dates'!$A:$A,'[1]Birth Dates'!$B:$B,"",0),IF(_xlpm.d=0,"",_xlpm.d))</f>
        <v/>
      </c>
      <c r="X856" s="196">
        <f>IF(OR(W856="",A856="",NOT(ISNUMBER(W856)),W856&gt;A856),"",DATEDIF(W856,A856,"Y")&amp;" years, "&amp;DATEDIF(W856,A856,"YM")&amp;" months, "&amp;DATEDIF(W856,A856,"MD")&amp;" days")</f>
        <v/>
      </c>
      <c r="AR856" s="175">
        <f>IF($B856="","",TEXT($A856,"yyyymmdd")&amp;"_P"&amp;$C856&amp;"_C"&amp;$F856&amp;"_"&amp;TRIM(RIGHT(SUBSTITUTE(TRIM(SUBSTITUTE($M856,CHAR(160)," "))," ",REPT(" ",60)),60))&amp;IF($Q856="","","-"&amp;TRIM(RIGHT(SUBSTITUTE(TRIM(SUBSTITUTE($Q856,CHAR(160)," "))," ",REPT(" ",60)),60)))&amp;IF($U856="","","-"&amp;TRIM(RIGHT(SUBSTITUTE(TRIM(SUBSTITUTE($U856,CHAR(160)," "))," ",REPT(" ",60)),60)))&amp;".jpg")</f>
        <v/>
      </c>
    </row>
    <row r="857" ht="14" customHeight="1">
      <c r="O857" s="196">
        <f>_xlfn.LET(_xlpm.d,_xlfn.XLOOKUP(M857,'[1]Birth Dates'!$A:$A,'[1]Birth Dates'!$B:$B,"",0),IF(_xlpm.d=0,"",_xlpm.d))</f>
        <v/>
      </c>
      <c r="P857" s="196">
        <f>IF(OR(O857="",A857="",NOT(ISNUMBER(O857)),O857&gt;A857),"",DATEDIF(O857,A857,"Y")&amp;" years, "&amp;DATEDIF(O857,A857,"YM")&amp;" months, "&amp;DATEDIF(O857,A857,"MD")&amp;" days")</f>
        <v/>
      </c>
      <c r="S857" s="196">
        <f>_xlfn.LET(_xlpm.d,_xlfn.XLOOKUP(Q857,'[1]Birth Dates'!$A:$A,'[1]Birth Dates'!$B:$B,"",0),IF(_xlpm.d=0,"",_xlpm.d))</f>
        <v/>
      </c>
      <c r="T857" s="196">
        <f>IF(OR(S857="",A857="",NOT(ISNUMBER(S857)),S857&gt;A857),"",DATEDIF(S857,A857,"Y")&amp;" years, "&amp;DATEDIF(S857,A857,"YM")&amp;" months, "&amp;DATEDIF(S857,A857,"MD")&amp;" days")</f>
        <v/>
      </c>
      <c r="W857" s="196">
        <f>_xlfn.LET(_xlpm.d,_xlfn.XLOOKUP(U857,'[1]Birth Dates'!$A:$A,'[1]Birth Dates'!$B:$B,"",0),IF(_xlpm.d=0,"",_xlpm.d))</f>
        <v/>
      </c>
      <c r="X857" s="196">
        <f>IF(OR(W857="",A857="",NOT(ISNUMBER(W857)),W857&gt;A857),"",DATEDIF(W857,A857,"Y")&amp;" years, "&amp;DATEDIF(W857,A857,"YM")&amp;" months, "&amp;DATEDIF(W857,A857,"MD")&amp;" days")</f>
        <v/>
      </c>
      <c r="AR857" s="175">
        <f>IF($B857="","",TEXT($A857,"yyyymmdd")&amp;"_P"&amp;$C857&amp;"_C"&amp;$F857&amp;"_"&amp;TRIM(RIGHT(SUBSTITUTE(TRIM(SUBSTITUTE($M857,CHAR(160)," "))," ",REPT(" ",60)),60))&amp;IF($Q857="","","-"&amp;TRIM(RIGHT(SUBSTITUTE(TRIM(SUBSTITUTE($Q857,CHAR(160)," "))," ",REPT(" ",60)),60)))&amp;IF($U857="","","-"&amp;TRIM(RIGHT(SUBSTITUTE(TRIM(SUBSTITUTE($U857,CHAR(160)," "))," ",REPT(" ",60)),60)))&amp;".jpg")</f>
        <v/>
      </c>
    </row>
    <row r="858" ht="14" customHeight="1">
      <c r="O858" s="196">
        <f>_xlfn.LET(_xlpm.d,_xlfn.XLOOKUP(M858,'[1]Birth Dates'!$A:$A,'[1]Birth Dates'!$B:$B,"",0),IF(_xlpm.d=0,"",_xlpm.d))</f>
        <v/>
      </c>
      <c r="P858" s="196">
        <f>IF(OR(O858="",A858="",NOT(ISNUMBER(O858)),O858&gt;A858),"",DATEDIF(O858,A858,"Y")&amp;" years, "&amp;DATEDIF(O858,A858,"YM")&amp;" months, "&amp;DATEDIF(O858,A858,"MD")&amp;" days")</f>
        <v/>
      </c>
      <c r="S858" s="196">
        <f>_xlfn.LET(_xlpm.d,_xlfn.XLOOKUP(Q858,'[1]Birth Dates'!$A:$A,'[1]Birth Dates'!$B:$B,"",0),IF(_xlpm.d=0,"",_xlpm.d))</f>
        <v/>
      </c>
      <c r="T858" s="196">
        <f>IF(OR(S858="",A858="",NOT(ISNUMBER(S858)),S858&gt;A858),"",DATEDIF(S858,A858,"Y")&amp;" years, "&amp;DATEDIF(S858,A858,"YM")&amp;" months, "&amp;DATEDIF(S858,A858,"MD")&amp;" days")</f>
        <v/>
      </c>
      <c r="W858" s="196">
        <f>_xlfn.LET(_xlpm.d,_xlfn.XLOOKUP(U858,'[1]Birth Dates'!$A:$A,'[1]Birth Dates'!$B:$B,"",0),IF(_xlpm.d=0,"",_xlpm.d))</f>
        <v/>
      </c>
      <c r="X858" s="196">
        <f>IF(OR(W858="",A858="",NOT(ISNUMBER(W858)),W858&gt;A858),"",DATEDIF(W858,A858,"Y")&amp;" years, "&amp;DATEDIF(W858,A858,"YM")&amp;" months, "&amp;DATEDIF(W858,A858,"MD")&amp;" days")</f>
        <v/>
      </c>
      <c r="AR858" s="175">
        <f>IF($B858="","",TEXT($A858,"yyyymmdd")&amp;"_P"&amp;$C858&amp;"_C"&amp;$F858&amp;"_"&amp;TRIM(RIGHT(SUBSTITUTE(TRIM(SUBSTITUTE($M858,CHAR(160)," "))," ",REPT(" ",60)),60))&amp;IF($Q858="","","-"&amp;TRIM(RIGHT(SUBSTITUTE(TRIM(SUBSTITUTE($Q858,CHAR(160)," "))," ",REPT(" ",60)),60)))&amp;IF($U858="","","-"&amp;TRIM(RIGHT(SUBSTITUTE(TRIM(SUBSTITUTE($U858,CHAR(160)," "))," ",REPT(" ",60)),60)))&amp;".jpg")</f>
        <v/>
      </c>
    </row>
    <row r="859" ht="14" customHeight="1">
      <c r="O859" s="196">
        <f>_xlfn.LET(_xlpm.d,_xlfn.XLOOKUP(M859,'[1]Birth Dates'!$A:$A,'[1]Birth Dates'!$B:$B,"",0),IF(_xlpm.d=0,"",_xlpm.d))</f>
        <v/>
      </c>
      <c r="P859" s="196">
        <f>IF(OR(O859="",A859="",NOT(ISNUMBER(O859)),O859&gt;A859),"",DATEDIF(O859,A859,"Y")&amp;" years, "&amp;DATEDIF(O859,A859,"YM")&amp;" months, "&amp;DATEDIF(O859,A859,"MD")&amp;" days")</f>
        <v/>
      </c>
      <c r="S859" s="196">
        <f>_xlfn.LET(_xlpm.d,_xlfn.XLOOKUP(Q859,'[1]Birth Dates'!$A:$A,'[1]Birth Dates'!$B:$B,"",0),IF(_xlpm.d=0,"",_xlpm.d))</f>
        <v/>
      </c>
      <c r="T859" s="196">
        <f>IF(OR(S859="",A859="",NOT(ISNUMBER(S859)),S859&gt;A859),"",DATEDIF(S859,A859,"Y")&amp;" years, "&amp;DATEDIF(S859,A859,"YM")&amp;" months, "&amp;DATEDIF(S859,A859,"MD")&amp;" days")</f>
        <v/>
      </c>
      <c r="W859" s="196">
        <f>_xlfn.LET(_xlpm.d,_xlfn.XLOOKUP(U859,'[1]Birth Dates'!$A:$A,'[1]Birth Dates'!$B:$B,"",0),IF(_xlpm.d=0,"",_xlpm.d))</f>
        <v/>
      </c>
      <c r="X859" s="196">
        <f>IF(OR(W859="",A859="",NOT(ISNUMBER(W859)),W859&gt;A859),"",DATEDIF(W859,A859,"Y")&amp;" years, "&amp;DATEDIF(W859,A859,"YM")&amp;" months, "&amp;DATEDIF(W859,A859,"MD")&amp;" days")</f>
        <v/>
      </c>
      <c r="AR859" s="175">
        <f>IF($B859="","",TEXT($A859,"yyyymmdd")&amp;"_P"&amp;$C859&amp;"_C"&amp;$F859&amp;"_"&amp;TRIM(RIGHT(SUBSTITUTE(TRIM(SUBSTITUTE($M859,CHAR(160)," "))," ",REPT(" ",60)),60))&amp;IF($Q859="","","-"&amp;TRIM(RIGHT(SUBSTITUTE(TRIM(SUBSTITUTE($Q859,CHAR(160)," "))," ",REPT(" ",60)),60)))&amp;IF($U859="","","-"&amp;TRIM(RIGHT(SUBSTITUTE(TRIM(SUBSTITUTE($U859,CHAR(160)," "))," ",REPT(" ",60)),60)))&amp;".jpg")</f>
        <v/>
      </c>
    </row>
    <row r="860" ht="14" customHeight="1">
      <c r="O860" s="196">
        <f>_xlfn.LET(_xlpm.d,_xlfn.XLOOKUP(M860,'[1]Birth Dates'!$A:$A,'[1]Birth Dates'!$B:$B,"",0),IF(_xlpm.d=0,"",_xlpm.d))</f>
        <v/>
      </c>
      <c r="P860" s="196">
        <f>IF(OR(O860="",A860="",NOT(ISNUMBER(O860)),O860&gt;A860),"",DATEDIF(O860,A860,"Y")&amp;" years, "&amp;DATEDIF(O860,A860,"YM")&amp;" months, "&amp;DATEDIF(O860,A860,"MD")&amp;" days")</f>
        <v/>
      </c>
      <c r="S860" s="196">
        <f>_xlfn.LET(_xlpm.d,_xlfn.XLOOKUP(Q860,'[1]Birth Dates'!$A:$A,'[1]Birth Dates'!$B:$B,"",0),IF(_xlpm.d=0,"",_xlpm.d))</f>
        <v/>
      </c>
      <c r="T860" s="196">
        <f>IF(OR(S860="",A860="",NOT(ISNUMBER(S860)),S860&gt;A860),"",DATEDIF(S860,A860,"Y")&amp;" years, "&amp;DATEDIF(S860,A860,"YM")&amp;" months, "&amp;DATEDIF(S860,A860,"MD")&amp;" days")</f>
        <v/>
      </c>
      <c r="W860" s="196">
        <f>_xlfn.LET(_xlpm.d,_xlfn.XLOOKUP(U860,'[1]Birth Dates'!$A:$A,'[1]Birth Dates'!$B:$B,"",0),IF(_xlpm.d=0,"",_xlpm.d))</f>
        <v/>
      </c>
      <c r="X860" s="196">
        <f>IF(OR(W860="",A860="",NOT(ISNUMBER(W860)),W860&gt;A860),"",DATEDIF(W860,A860,"Y")&amp;" years, "&amp;DATEDIF(W860,A860,"YM")&amp;" months, "&amp;DATEDIF(W860,A860,"MD")&amp;" days")</f>
        <v/>
      </c>
      <c r="AR860" s="175">
        <f>IF($B860="","",TEXT($A860,"yyyymmdd")&amp;"_P"&amp;$C860&amp;"_C"&amp;$F860&amp;"_"&amp;TRIM(RIGHT(SUBSTITUTE(TRIM(SUBSTITUTE($M860,CHAR(160)," "))," ",REPT(" ",60)),60))&amp;IF($Q860="","","-"&amp;TRIM(RIGHT(SUBSTITUTE(TRIM(SUBSTITUTE($Q860,CHAR(160)," "))," ",REPT(" ",60)),60)))&amp;IF($U860="","","-"&amp;TRIM(RIGHT(SUBSTITUTE(TRIM(SUBSTITUTE($U860,CHAR(160)," "))," ",REPT(" ",60)),60)))&amp;".jpg")</f>
        <v/>
      </c>
    </row>
    <row r="861" ht="14" customHeight="1">
      <c r="O861" s="196">
        <f>_xlfn.LET(_xlpm.d,_xlfn.XLOOKUP(M861,'[1]Birth Dates'!$A:$A,'[1]Birth Dates'!$B:$B,"",0),IF(_xlpm.d=0,"",_xlpm.d))</f>
        <v/>
      </c>
      <c r="P861" s="196">
        <f>IF(OR(O861="",A861="",NOT(ISNUMBER(O861)),O861&gt;A861),"",DATEDIF(O861,A861,"Y")&amp;" years, "&amp;DATEDIF(O861,A861,"YM")&amp;" months, "&amp;DATEDIF(O861,A861,"MD")&amp;" days")</f>
        <v/>
      </c>
      <c r="S861" s="196">
        <f>_xlfn.LET(_xlpm.d,_xlfn.XLOOKUP(Q861,'[1]Birth Dates'!$A:$A,'[1]Birth Dates'!$B:$B,"",0),IF(_xlpm.d=0,"",_xlpm.d))</f>
        <v/>
      </c>
      <c r="T861" s="196">
        <f>IF(OR(S861="",A861="",NOT(ISNUMBER(S861)),S861&gt;A861),"",DATEDIF(S861,A861,"Y")&amp;" years, "&amp;DATEDIF(S861,A861,"YM")&amp;" months, "&amp;DATEDIF(S861,A861,"MD")&amp;" days")</f>
        <v/>
      </c>
      <c r="W861" s="196">
        <f>_xlfn.LET(_xlpm.d,_xlfn.XLOOKUP(U861,'[1]Birth Dates'!$A:$A,'[1]Birth Dates'!$B:$B,"",0),IF(_xlpm.d=0,"",_xlpm.d))</f>
        <v/>
      </c>
      <c r="X861" s="196">
        <f>IF(OR(W861="",A861="",NOT(ISNUMBER(W861)),W861&gt;A861),"",DATEDIF(W861,A861,"Y")&amp;" years, "&amp;DATEDIF(W861,A861,"YM")&amp;" months, "&amp;DATEDIF(W861,A861,"MD")&amp;" days")</f>
        <v/>
      </c>
      <c r="AR861" s="175">
        <f>IF($B861="","",TEXT($A861,"yyyymmdd")&amp;"_P"&amp;$C861&amp;"_C"&amp;$F861&amp;"_"&amp;TRIM(RIGHT(SUBSTITUTE(TRIM(SUBSTITUTE($M861,CHAR(160)," "))," ",REPT(" ",60)),60))&amp;IF($Q861="","","-"&amp;TRIM(RIGHT(SUBSTITUTE(TRIM(SUBSTITUTE($Q861,CHAR(160)," "))," ",REPT(" ",60)),60)))&amp;IF($U861="","","-"&amp;TRIM(RIGHT(SUBSTITUTE(TRIM(SUBSTITUTE($U861,CHAR(160)," "))," ",REPT(" ",60)),60)))&amp;".jpg")</f>
        <v/>
      </c>
    </row>
    <row r="862" ht="14" customHeight="1">
      <c r="O862" s="196">
        <f>_xlfn.LET(_xlpm.d,_xlfn.XLOOKUP(M862,'[1]Birth Dates'!$A:$A,'[1]Birth Dates'!$B:$B,"",0),IF(_xlpm.d=0,"",_xlpm.d))</f>
        <v/>
      </c>
      <c r="P862" s="196">
        <f>IF(OR(O862="",A862="",NOT(ISNUMBER(O862)),O862&gt;A862),"",DATEDIF(O862,A862,"Y")&amp;" years, "&amp;DATEDIF(O862,A862,"YM")&amp;" months, "&amp;DATEDIF(O862,A862,"MD")&amp;" days")</f>
        <v/>
      </c>
      <c r="S862" s="196">
        <f>_xlfn.LET(_xlpm.d,_xlfn.XLOOKUP(Q862,'[1]Birth Dates'!$A:$A,'[1]Birth Dates'!$B:$B,"",0),IF(_xlpm.d=0,"",_xlpm.d))</f>
        <v/>
      </c>
      <c r="T862" s="196">
        <f>IF(OR(S862="",A862="",NOT(ISNUMBER(S862)),S862&gt;A862),"",DATEDIF(S862,A862,"Y")&amp;" years, "&amp;DATEDIF(S862,A862,"YM")&amp;" months, "&amp;DATEDIF(S862,A862,"MD")&amp;" days")</f>
        <v/>
      </c>
      <c r="W862" s="196">
        <f>_xlfn.LET(_xlpm.d,_xlfn.XLOOKUP(U862,'[1]Birth Dates'!$A:$A,'[1]Birth Dates'!$B:$B,"",0),IF(_xlpm.d=0,"",_xlpm.d))</f>
        <v/>
      </c>
      <c r="X862" s="196">
        <f>IF(OR(W862="",A862="",NOT(ISNUMBER(W862)),W862&gt;A862),"",DATEDIF(W862,A862,"Y")&amp;" years, "&amp;DATEDIF(W862,A862,"YM")&amp;" months, "&amp;DATEDIF(W862,A862,"MD")&amp;" days")</f>
        <v/>
      </c>
      <c r="AR862" s="175">
        <f>IF($B862="","",TEXT($A862,"yyyymmdd")&amp;"_P"&amp;$C862&amp;"_C"&amp;$F862&amp;"_"&amp;TRIM(RIGHT(SUBSTITUTE(TRIM(SUBSTITUTE($M862,CHAR(160)," "))," ",REPT(" ",60)),60))&amp;IF($Q862="","","-"&amp;TRIM(RIGHT(SUBSTITUTE(TRIM(SUBSTITUTE($Q862,CHAR(160)," "))," ",REPT(" ",60)),60)))&amp;IF($U862="","","-"&amp;TRIM(RIGHT(SUBSTITUTE(TRIM(SUBSTITUTE($U862,CHAR(160)," "))," ",REPT(" ",60)),60)))&amp;".jpg")</f>
        <v/>
      </c>
    </row>
    <row r="863" ht="14" customHeight="1">
      <c r="O863" s="196">
        <f>_xlfn.LET(_xlpm.d,_xlfn.XLOOKUP(M863,'[1]Birth Dates'!$A:$A,'[1]Birth Dates'!$B:$B,"",0),IF(_xlpm.d=0,"",_xlpm.d))</f>
        <v/>
      </c>
      <c r="P863" s="196">
        <f>IF(OR(O863="",A863="",NOT(ISNUMBER(O863)),O863&gt;A863),"",DATEDIF(O863,A863,"Y")&amp;" years, "&amp;DATEDIF(O863,A863,"YM")&amp;" months, "&amp;DATEDIF(O863,A863,"MD")&amp;" days")</f>
        <v/>
      </c>
      <c r="S863" s="196">
        <f>_xlfn.LET(_xlpm.d,_xlfn.XLOOKUP(Q863,'[1]Birth Dates'!$A:$A,'[1]Birth Dates'!$B:$B,"",0),IF(_xlpm.d=0,"",_xlpm.d))</f>
        <v/>
      </c>
      <c r="T863" s="196">
        <f>IF(OR(S863="",A863="",NOT(ISNUMBER(S863)),S863&gt;A863),"",DATEDIF(S863,A863,"Y")&amp;" years, "&amp;DATEDIF(S863,A863,"YM")&amp;" months, "&amp;DATEDIF(S863,A863,"MD")&amp;" days")</f>
        <v/>
      </c>
      <c r="W863" s="196">
        <f>_xlfn.LET(_xlpm.d,_xlfn.XLOOKUP(U863,'[1]Birth Dates'!$A:$A,'[1]Birth Dates'!$B:$B,"",0),IF(_xlpm.d=0,"",_xlpm.d))</f>
        <v/>
      </c>
      <c r="X863" s="196">
        <f>IF(OR(W863="",A863="",NOT(ISNUMBER(W863)),W863&gt;A863),"",DATEDIF(W863,A863,"Y")&amp;" years, "&amp;DATEDIF(W863,A863,"YM")&amp;" months, "&amp;DATEDIF(W863,A863,"MD")&amp;" days")</f>
        <v/>
      </c>
      <c r="AR863" s="175">
        <f>IF($B863="","",TEXT($A863,"yyyymmdd")&amp;"_P"&amp;$C863&amp;"_C"&amp;$F863&amp;"_"&amp;TRIM(RIGHT(SUBSTITUTE(TRIM(SUBSTITUTE($M863,CHAR(160)," "))," ",REPT(" ",60)),60))&amp;IF($Q863="","","-"&amp;TRIM(RIGHT(SUBSTITUTE(TRIM(SUBSTITUTE($Q863,CHAR(160)," "))," ",REPT(" ",60)),60)))&amp;IF($U863="","","-"&amp;TRIM(RIGHT(SUBSTITUTE(TRIM(SUBSTITUTE($U863,CHAR(160)," "))," ",REPT(" ",60)),60)))&amp;".jpg")</f>
        <v/>
      </c>
    </row>
    <row r="864" ht="14" customHeight="1">
      <c r="O864" s="196">
        <f>_xlfn.LET(_xlpm.d,_xlfn.XLOOKUP(M864,'[1]Birth Dates'!$A:$A,'[1]Birth Dates'!$B:$B,"",0),IF(_xlpm.d=0,"",_xlpm.d))</f>
        <v/>
      </c>
      <c r="P864" s="196">
        <f>IF(OR(O864="",A864="",NOT(ISNUMBER(O864)),O864&gt;A864),"",DATEDIF(O864,A864,"Y")&amp;" years, "&amp;DATEDIF(O864,A864,"YM")&amp;" months, "&amp;DATEDIF(O864,A864,"MD")&amp;" days")</f>
        <v/>
      </c>
      <c r="S864" s="196">
        <f>_xlfn.LET(_xlpm.d,_xlfn.XLOOKUP(Q864,'[1]Birth Dates'!$A:$A,'[1]Birth Dates'!$B:$B,"",0),IF(_xlpm.d=0,"",_xlpm.d))</f>
        <v/>
      </c>
      <c r="T864" s="196">
        <f>IF(OR(S864="",A864="",NOT(ISNUMBER(S864)),S864&gt;A864),"",DATEDIF(S864,A864,"Y")&amp;" years, "&amp;DATEDIF(S864,A864,"YM")&amp;" months, "&amp;DATEDIF(S864,A864,"MD")&amp;" days")</f>
        <v/>
      </c>
      <c r="W864" s="196">
        <f>_xlfn.LET(_xlpm.d,_xlfn.XLOOKUP(U864,'[1]Birth Dates'!$A:$A,'[1]Birth Dates'!$B:$B,"",0),IF(_xlpm.d=0,"",_xlpm.d))</f>
        <v/>
      </c>
      <c r="X864" s="196">
        <f>IF(OR(W864="",A864="",NOT(ISNUMBER(W864)),W864&gt;A864),"",DATEDIF(W864,A864,"Y")&amp;" years, "&amp;DATEDIF(W864,A864,"YM")&amp;" months, "&amp;DATEDIF(W864,A864,"MD")&amp;" days")</f>
        <v/>
      </c>
      <c r="AR864" s="175">
        <f>IF($B864="","",TEXT($A864,"yyyymmdd")&amp;"_P"&amp;$C864&amp;"_C"&amp;$F864&amp;"_"&amp;TRIM(RIGHT(SUBSTITUTE(TRIM(SUBSTITUTE($M864,CHAR(160)," "))," ",REPT(" ",60)),60))&amp;IF($Q864="","","-"&amp;TRIM(RIGHT(SUBSTITUTE(TRIM(SUBSTITUTE($Q864,CHAR(160)," "))," ",REPT(" ",60)),60)))&amp;IF($U864="","","-"&amp;TRIM(RIGHT(SUBSTITUTE(TRIM(SUBSTITUTE($U864,CHAR(160)," "))," ",REPT(" ",60)),60)))&amp;".jpg")</f>
        <v/>
      </c>
    </row>
    <row r="865" ht="14" customHeight="1">
      <c r="O865" s="196">
        <f>_xlfn.LET(_xlpm.d,_xlfn.XLOOKUP(M865,'[1]Birth Dates'!$A:$A,'[1]Birth Dates'!$B:$B,"",0),IF(_xlpm.d=0,"",_xlpm.d))</f>
        <v/>
      </c>
      <c r="P865" s="196">
        <f>IF(OR(O865="",A865="",NOT(ISNUMBER(O865)),O865&gt;A865),"",DATEDIF(O865,A865,"Y")&amp;" years, "&amp;DATEDIF(O865,A865,"YM")&amp;" months, "&amp;DATEDIF(O865,A865,"MD")&amp;" days")</f>
        <v/>
      </c>
      <c r="S865" s="196">
        <f>_xlfn.LET(_xlpm.d,_xlfn.XLOOKUP(Q865,'[1]Birth Dates'!$A:$A,'[1]Birth Dates'!$B:$B,"",0),IF(_xlpm.d=0,"",_xlpm.d))</f>
        <v/>
      </c>
      <c r="T865" s="196">
        <f>IF(OR(S865="",A865="",NOT(ISNUMBER(S865)),S865&gt;A865),"",DATEDIF(S865,A865,"Y")&amp;" years, "&amp;DATEDIF(S865,A865,"YM")&amp;" months, "&amp;DATEDIF(S865,A865,"MD")&amp;" days")</f>
        <v/>
      </c>
      <c r="W865" s="196">
        <f>_xlfn.LET(_xlpm.d,_xlfn.XLOOKUP(U865,'[1]Birth Dates'!$A:$A,'[1]Birth Dates'!$B:$B,"",0),IF(_xlpm.d=0,"",_xlpm.d))</f>
        <v/>
      </c>
      <c r="X865" s="196">
        <f>IF(OR(W865="",A865="",NOT(ISNUMBER(W865)),W865&gt;A865),"",DATEDIF(W865,A865,"Y")&amp;" years, "&amp;DATEDIF(W865,A865,"YM")&amp;" months, "&amp;DATEDIF(W865,A865,"MD")&amp;" days")</f>
        <v/>
      </c>
      <c r="AR865" s="175">
        <f>IF($B865="","",TEXT($A865,"yyyymmdd")&amp;"_P"&amp;$C865&amp;"_C"&amp;$F865&amp;"_"&amp;TRIM(RIGHT(SUBSTITUTE(TRIM(SUBSTITUTE($M865,CHAR(160)," "))," ",REPT(" ",60)),60))&amp;IF($Q865="","","-"&amp;TRIM(RIGHT(SUBSTITUTE(TRIM(SUBSTITUTE($Q865,CHAR(160)," "))," ",REPT(" ",60)),60)))&amp;IF($U865="","","-"&amp;TRIM(RIGHT(SUBSTITUTE(TRIM(SUBSTITUTE($U865,CHAR(160)," "))," ",REPT(" ",60)),60)))&amp;".jpg")</f>
        <v/>
      </c>
    </row>
    <row r="866" ht="14" customHeight="1">
      <c r="O866" s="196">
        <f>_xlfn.LET(_xlpm.d,_xlfn.XLOOKUP(M866,'[1]Birth Dates'!$A:$A,'[1]Birth Dates'!$B:$B,"",0),IF(_xlpm.d=0,"",_xlpm.d))</f>
        <v/>
      </c>
      <c r="P866" s="196">
        <f>IF(OR(O866="",A866="",NOT(ISNUMBER(O866)),O866&gt;A866),"",DATEDIF(O866,A866,"Y")&amp;" years, "&amp;DATEDIF(O866,A866,"YM")&amp;" months, "&amp;DATEDIF(O866,A866,"MD")&amp;" days")</f>
        <v/>
      </c>
      <c r="S866" s="196">
        <f>_xlfn.LET(_xlpm.d,_xlfn.XLOOKUP(Q866,'[1]Birth Dates'!$A:$A,'[1]Birth Dates'!$B:$B,"",0),IF(_xlpm.d=0,"",_xlpm.d))</f>
        <v/>
      </c>
      <c r="T866" s="196">
        <f>IF(OR(S866="",A866="",NOT(ISNUMBER(S866)),S866&gt;A866),"",DATEDIF(S866,A866,"Y")&amp;" years, "&amp;DATEDIF(S866,A866,"YM")&amp;" months, "&amp;DATEDIF(S866,A866,"MD")&amp;" days")</f>
        <v/>
      </c>
      <c r="W866" s="196">
        <f>_xlfn.LET(_xlpm.d,_xlfn.XLOOKUP(U866,'[1]Birth Dates'!$A:$A,'[1]Birth Dates'!$B:$B,"",0),IF(_xlpm.d=0,"",_xlpm.d))</f>
        <v/>
      </c>
      <c r="X866" s="196">
        <f>IF(OR(W866="",A866="",NOT(ISNUMBER(W866)),W866&gt;A866),"",DATEDIF(W866,A866,"Y")&amp;" years, "&amp;DATEDIF(W866,A866,"YM")&amp;" months, "&amp;DATEDIF(W866,A866,"MD")&amp;" days")</f>
        <v/>
      </c>
      <c r="AR866" s="175">
        <f>IF($B866="","",TEXT($A866,"yyyymmdd")&amp;"_P"&amp;$C866&amp;"_C"&amp;$F866&amp;"_"&amp;TRIM(RIGHT(SUBSTITUTE(TRIM(SUBSTITUTE($M866,CHAR(160)," "))," ",REPT(" ",60)),60))&amp;IF($Q866="","","-"&amp;TRIM(RIGHT(SUBSTITUTE(TRIM(SUBSTITUTE($Q866,CHAR(160)," "))," ",REPT(" ",60)),60)))&amp;IF($U866="","","-"&amp;TRIM(RIGHT(SUBSTITUTE(TRIM(SUBSTITUTE($U866,CHAR(160)," "))," ",REPT(" ",60)),60)))&amp;".jpg")</f>
        <v/>
      </c>
    </row>
    <row r="867" ht="14" customHeight="1">
      <c r="O867" s="196">
        <f>_xlfn.LET(_xlpm.d,_xlfn.XLOOKUP(M867,'[1]Birth Dates'!$A:$A,'[1]Birth Dates'!$B:$B,"",0),IF(_xlpm.d=0,"",_xlpm.d))</f>
        <v/>
      </c>
      <c r="P867" s="196">
        <f>IF(OR(O867="",A867="",NOT(ISNUMBER(O867)),O867&gt;A867),"",DATEDIF(O867,A867,"Y")&amp;" years, "&amp;DATEDIF(O867,A867,"YM")&amp;" months, "&amp;DATEDIF(O867,A867,"MD")&amp;" days")</f>
        <v/>
      </c>
      <c r="S867" s="196">
        <f>_xlfn.LET(_xlpm.d,_xlfn.XLOOKUP(Q867,'[1]Birth Dates'!$A:$A,'[1]Birth Dates'!$B:$B,"",0),IF(_xlpm.d=0,"",_xlpm.d))</f>
        <v/>
      </c>
      <c r="T867" s="196">
        <f>IF(OR(S867="",A867="",NOT(ISNUMBER(S867)),S867&gt;A867),"",DATEDIF(S867,A867,"Y")&amp;" years, "&amp;DATEDIF(S867,A867,"YM")&amp;" months, "&amp;DATEDIF(S867,A867,"MD")&amp;" days")</f>
        <v/>
      </c>
      <c r="W867" s="196">
        <f>_xlfn.LET(_xlpm.d,_xlfn.XLOOKUP(U867,'[1]Birth Dates'!$A:$A,'[1]Birth Dates'!$B:$B,"",0),IF(_xlpm.d=0,"",_xlpm.d))</f>
        <v/>
      </c>
      <c r="X867" s="196">
        <f>IF(OR(W867="",A867="",NOT(ISNUMBER(W867)),W867&gt;A867),"",DATEDIF(W867,A867,"Y")&amp;" years, "&amp;DATEDIF(W867,A867,"YM")&amp;" months, "&amp;DATEDIF(W867,A867,"MD")&amp;" days")</f>
        <v/>
      </c>
      <c r="AR867" s="175">
        <f>IF($B867="","",TEXT($A867,"yyyymmdd")&amp;"_P"&amp;$C867&amp;"_C"&amp;$F867&amp;"_"&amp;TRIM(RIGHT(SUBSTITUTE(TRIM(SUBSTITUTE($M867,CHAR(160)," "))," ",REPT(" ",60)),60))&amp;IF($Q867="","","-"&amp;TRIM(RIGHT(SUBSTITUTE(TRIM(SUBSTITUTE($Q867,CHAR(160)," "))," ",REPT(" ",60)),60)))&amp;IF($U867="","","-"&amp;TRIM(RIGHT(SUBSTITUTE(TRIM(SUBSTITUTE($U867,CHAR(160)," "))," ",REPT(" ",60)),60)))&amp;".jpg")</f>
        <v/>
      </c>
    </row>
    <row r="868" ht="14" customHeight="1">
      <c r="O868" s="196">
        <f>_xlfn.LET(_xlpm.d,_xlfn.XLOOKUP(M868,'[1]Birth Dates'!$A:$A,'[1]Birth Dates'!$B:$B,"",0),IF(_xlpm.d=0,"",_xlpm.d))</f>
        <v/>
      </c>
      <c r="P868" s="196">
        <f>IF(OR(O868="",A868="",NOT(ISNUMBER(O868)),O868&gt;A868),"",DATEDIF(O868,A868,"Y")&amp;" years, "&amp;DATEDIF(O868,A868,"YM")&amp;" months, "&amp;DATEDIF(O868,A868,"MD")&amp;" days")</f>
        <v/>
      </c>
      <c r="S868" s="196">
        <f>_xlfn.LET(_xlpm.d,_xlfn.XLOOKUP(Q868,'[1]Birth Dates'!$A:$A,'[1]Birth Dates'!$B:$B,"",0),IF(_xlpm.d=0,"",_xlpm.d))</f>
        <v/>
      </c>
      <c r="T868" s="196">
        <f>IF(OR(S868="",A868="",NOT(ISNUMBER(S868)),S868&gt;A868),"",DATEDIF(S868,A868,"Y")&amp;" years, "&amp;DATEDIF(S868,A868,"YM")&amp;" months, "&amp;DATEDIF(S868,A868,"MD")&amp;" days")</f>
        <v/>
      </c>
      <c r="W868" s="196">
        <f>_xlfn.LET(_xlpm.d,_xlfn.XLOOKUP(U868,'[1]Birth Dates'!$A:$A,'[1]Birth Dates'!$B:$B,"",0),IF(_xlpm.d=0,"",_xlpm.d))</f>
        <v/>
      </c>
      <c r="X868" s="196">
        <f>IF(OR(W868="",A868="",NOT(ISNUMBER(W868)),W868&gt;A868),"",DATEDIF(W868,A868,"Y")&amp;" years, "&amp;DATEDIF(W868,A868,"YM")&amp;" months, "&amp;DATEDIF(W868,A868,"MD")&amp;" days")</f>
        <v/>
      </c>
      <c r="AR868" s="175">
        <f>IF($B868="","",TEXT($A868,"yyyymmdd")&amp;"_P"&amp;$C868&amp;"_C"&amp;$F868&amp;"_"&amp;TRIM(RIGHT(SUBSTITUTE(TRIM(SUBSTITUTE($M868,CHAR(160)," "))," ",REPT(" ",60)),60))&amp;IF($Q868="","","-"&amp;TRIM(RIGHT(SUBSTITUTE(TRIM(SUBSTITUTE($Q868,CHAR(160)," "))," ",REPT(" ",60)),60)))&amp;IF($U868="","","-"&amp;TRIM(RIGHT(SUBSTITUTE(TRIM(SUBSTITUTE($U868,CHAR(160)," "))," ",REPT(" ",60)),60)))&amp;".jpg")</f>
        <v/>
      </c>
    </row>
    <row r="869" ht="14" customHeight="1">
      <c r="O869" s="196">
        <f>_xlfn.LET(_xlpm.d,_xlfn.XLOOKUP(M869,'[1]Birth Dates'!$A:$A,'[1]Birth Dates'!$B:$B,"",0),IF(_xlpm.d=0,"",_xlpm.d))</f>
        <v/>
      </c>
      <c r="P869" s="196">
        <f>IF(OR(O869="",A869="",NOT(ISNUMBER(O869)),O869&gt;A869),"",DATEDIF(O869,A869,"Y")&amp;" years, "&amp;DATEDIF(O869,A869,"YM")&amp;" months, "&amp;DATEDIF(O869,A869,"MD")&amp;" days")</f>
        <v/>
      </c>
      <c r="S869" s="196">
        <f>_xlfn.LET(_xlpm.d,_xlfn.XLOOKUP(Q869,'[1]Birth Dates'!$A:$A,'[1]Birth Dates'!$B:$B,"",0),IF(_xlpm.d=0,"",_xlpm.d))</f>
        <v/>
      </c>
      <c r="T869" s="196">
        <f>IF(OR(S869="",A869="",NOT(ISNUMBER(S869)),S869&gt;A869),"",DATEDIF(S869,A869,"Y")&amp;" years, "&amp;DATEDIF(S869,A869,"YM")&amp;" months, "&amp;DATEDIF(S869,A869,"MD")&amp;" days")</f>
        <v/>
      </c>
      <c r="W869" s="196">
        <f>_xlfn.LET(_xlpm.d,_xlfn.XLOOKUP(U869,'[1]Birth Dates'!$A:$A,'[1]Birth Dates'!$B:$B,"",0),IF(_xlpm.d=0,"",_xlpm.d))</f>
        <v/>
      </c>
      <c r="X869" s="196">
        <f>IF(OR(W869="",A869="",NOT(ISNUMBER(W869)),W869&gt;A869),"",DATEDIF(W869,A869,"Y")&amp;" years, "&amp;DATEDIF(W869,A869,"YM")&amp;" months, "&amp;DATEDIF(W869,A869,"MD")&amp;" days")</f>
        <v/>
      </c>
      <c r="AR869" s="175">
        <f>IF($B869="","",TEXT($A869,"yyyymmdd")&amp;"_P"&amp;$C869&amp;"_C"&amp;$F869&amp;"_"&amp;TRIM(RIGHT(SUBSTITUTE(TRIM(SUBSTITUTE($M869,CHAR(160)," "))," ",REPT(" ",60)),60))&amp;IF($Q869="","","-"&amp;TRIM(RIGHT(SUBSTITUTE(TRIM(SUBSTITUTE($Q869,CHAR(160)," "))," ",REPT(" ",60)),60)))&amp;IF($U869="","","-"&amp;TRIM(RIGHT(SUBSTITUTE(TRIM(SUBSTITUTE($U869,CHAR(160)," "))," ",REPT(" ",60)),60)))&amp;".jpg")</f>
        <v/>
      </c>
    </row>
    <row r="870" ht="14" customHeight="1">
      <c r="O870" s="196">
        <f>_xlfn.LET(_xlpm.d,_xlfn.XLOOKUP(M870,'[1]Birth Dates'!$A:$A,'[1]Birth Dates'!$B:$B,"",0),IF(_xlpm.d=0,"",_xlpm.d))</f>
        <v/>
      </c>
      <c r="P870" s="196">
        <f>IF(OR(O870="",A870="",NOT(ISNUMBER(O870)),O870&gt;A870),"",DATEDIF(O870,A870,"Y")&amp;" years, "&amp;DATEDIF(O870,A870,"YM")&amp;" months, "&amp;DATEDIF(O870,A870,"MD")&amp;" days")</f>
        <v/>
      </c>
      <c r="S870" s="196">
        <f>_xlfn.LET(_xlpm.d,_xlfn.XLOOKUP(Q870,'[1]Birth Dates'!$A:$A,'[1]Birth Dates'!$B:$B,"",0),IF(_xlpm.d=0,"",_xlpm.d))</f>
        <v/>
      </c>
      <c r="T870" s="196">
        <f>IF(OR(S870="",A870="",NOT(ISNUMBER(S870)),S870&gt;A870),"",DATEDIF(S870,A870,"Y")&amp;" years, "&amp;DATEDIF(S870,A870,"YM")&amp;" months, "&amp;DATEDIF(S870,A870,"MD")&amp;" days")</f>
        <v/>
      </c>
      <c r="W870" s="196">
        <f>_xlfn.LET(_xlpm.d,_xlfn.XLOOKUP(U870,'[1]Birth Dates'!$A:$A,'[1]Birth Dates'!$B:$B,"",0),IF(_xlpm.d=0,"",_xlpm.d))</f>
        <v/>
      </c>
      <c r="X870" s="196">
        <f>IF(OR(W870="",A870="",NOT(ISNUMBER(W870)),W870&gt;A870),"",DATEDIF(W870,A870,"Y")&amp;" years, "&amp;DATEDIF(W870,A870,"YM")&amp;" months, "&amp;DATEDIF(W870,A870,"MD")&amp;" days")</f>
        <v/>
      </c>
      <c r="AR870" s="175">
        <f>IF($B870="","",TEXT($A870,"yyyymmdd")&amp;"_P"&amp;$C870&amp;"_C"&amp;$F870&amp;"_"&amp;TRIM(RIGHT(SUBSTITUTE(TRIM(SUBSTITUTE($M870,CHAR(160)," "))," ",REPT(" ",60)),60))&amp;IF($Q870="","","-"&amp;TRIM(RIGHT(SUBSTITUTE(TRIM(SUBSTITUTE($Q870,CHAR(160)," "))," ",REPT(" ",60)),60)))&amp;IF($U870="","","-"&amp;TRIM(RIGHT(SUBSTITUTE(TRIM(SUBSTITUTE($U870,CHAR(160)," "))," ",REPT(" ",60)),60)))&amp;".jpg")</f>
        <v/>
      </c>
    </row>
    <row r="871" ht="14" customHeight="1">
      <c r="O871" s="196">
        <f>_xlfn.LET(_xlpm.d,_xlfn.XLOOKUP(M871,'[1]Birth Dates'!$A:$A,'[1]Birth Dates'!$B:$B,"",0),IF(_xlpm.d=0,"",_xlpm.d))</f>
        <v/>
      </c>
      <c r="P871" s="196">
        <f>IF(OR(O871="",A871="",NOT(ISNUMBER(O871)),O871&gt;A871),"",DATEDIF(O871,A871,"Y")&amp;" years, "&amp;DATEDIF(O871,A871,"YM")&amp;" months, "&amp;DATEDIF(O871,A871,"MD")&amp;" days")</f>
        <v/>
      </c>
      <c r="S871" s="196">
        <f>_xlfn.LET(_xlpm.d,_xlfn.XLOOKUP(Q871,'[1]Birth Dates'!$A:$A,'[1]Birth Dates'!$B:$B,"",0),IF(_xlpm.d=0,"",_xlpm.d))</f>
        <v/>
      </c>
      <c r="T871" s="196">
        <f>IF(OR(S871="",A871="",NOT(ISNUMBER(S871)),S871&gt;A871),"",DATEDIF(S871,A871,"Y")&amp;" years, "&amp;DATEDIF(S871,A871,"YM")&amp;" months, "&amp;DATEDIF(S871,A871,"MD")&amp;" days")</f>
        <v/>
      </c>
      <c r="W871" s="196">
        <f>_xlfn.LET(_xlpm.d,_xlfn.XLOOKUP(U871,'[1]Birth Dates'!$A:$A,'[1]Birth Dates'!$B:$B,"",0),IF(_xlpm.d=0,"",_xlpm.d))</f>
        <v/>
      </c>
      <c r="X871" s="196">
        <f>IF(OR(W871="",A871="",NOT(ISNUMBER(W871)),W871&gt;A871),"",DATEDIF(W871,A871,"Y")&amp;" years, "&amp;DATEDIF(W871,A871,"YM")&amp;" months, "&amp;DATEDIF(W871,A871,"MD")&amp;" days")</f>
        <v/>
      </c>
      <c r="AR871" s="175">
        <f>IF($B871="","",TEXT($A871,"yyyymmdd")&amp;"_P"&amp;$C871&amp;"_C"&amp;$F871&amp;"_"&amp;TRIM(RIGHT(SUBSTITUTE(TRIM(SUBSTITUTE($M871,CHAR(160)," "))," ",REPT(" ",60)),60))&amp;IF($Q871="","","-"&amp;TRIM(RIGHT(SUBSTITUTE(TRIM(SUBSTITUTE($Q871,CHAR(160)," "))," ",REPT(" ",60)),60)))&amp;IF($U871="","","-"&amp;TRIM(RIGHT(SUBSTITUTE(TRIM(SUBSTITUTE($U871,CHAR(160)," "))," ",REPT(" ",60)),60)))&amp;".jpg")</f>
        <v/>
      </c>
    </row>
    <row r="872" ht="14" customHeight="1">
      <c r="O872" s="196">
        <f>_xlfn.LET(_xlpm.d,_xlfn.XLOOKUP(M872,'[1]Birth Dates'!$A:$A,'[1]Birth Dates'!$B:$B,"",0),IF(_xlpm.d=0,"",_xlpm.d))</f>
        <v/>
      </c>
      <c r="P872" s="196">
        <f>IF(OR(O872="",A872="",NOT(ISNUMBER(O872)),O872&gt;A872),"",DATEDIF(O872,A872,"Y")&amp;" years, "&amp;DATEDIF(O872,A872,"YM")&amp;" months, "&amp;DATEDIF(O872,A872,"MD")&amp;" days")</f>
        <v/>
      </c>
      <c r="S872" s="196">
        <f>_xlfn.LET(_xlpm.d,_xlfn.XLOOKUP(Q872,'[1]Birth Dates'!$A:$A,'[1]Birth Dates'!$B:$B,"",0),IF(_xlpm.d=0,"",_xlpm.d))</f>
        <v/>
      </c>
      <c r="T872" s="196">
        <f>IF(OR(S872="",A872="",NOT(ISNUMBER(S872)),S872&gt;A872),"",DATEDIF(S872,A872,"Y")&amp;" years, "&amp;DATEDIF(S872,A872,"YM")&amp;" months, "&amp;DATEDIF(S872,A872,"MD")&amp;" days")</f>
        <v/>
      </c>
      <c r="W872" s="196">
        <f>_xlfn.LET(_xlpm.d,_xlfn.XLOOKUP(U872,'[1]Birth Dates'!$A:$A,'[1]Birth Dates'!$B:$B,"",0),IF(_xlpm.d=0,"",_xlpm.d))</f>
        <v/>
      </c>
      <c r="X872" s="196">
        <f>IF(OR(W872="",A872="",NOT(ISNUMBER(W872)),W872&gt;A872),"",DATEDIF(W872,A872,"Y")&amp;" years, "&amp;DATEDIF(W872,A872,"YM")&amp;" months, "&amp;DATEDIF(W872,A872,"MD")&amp;" days")</f>
        <v/>
      </c>
      <c r="AR872" s="175">
        <f>IF($B872="","",TEXT($A872,"yyyymmdd")&amp;"_P"&amp;$C872&amp;"_C"&amp;$F872&amp;"_"&amp;TRIM(RIGHT(SUBSTITUTE(TRIM(SUBSTITUTE($M872,CHAR(160)," "))," ",REPT(" ",60)),60))&amp;IF($Q872="","","-"&amp;TRIM(RIGHT(SUBSTITUTE(TRIM(SUBSTITUTE($Q872,CHAR(160)," "))," ",REPT(" ",60)),60)))&amp;IF($U872="","","-"&amp;TRIM(RIGHT(SUBSTITUTE(TRIM(SUBSTITUTE($U872,CHAR(160)," "))," ",REPT(" ",60)),60)))&amp;".jpg")</f>
        <v/>
      </c>
    </row>
    <row r="873" ht="14" customHeight="1">
      <c r="O873" s="196">
        <f>_xlfn.LET(_xlpm.d,_xlfn.XLOOKUP(M873,'[1]Birth Dates'!$A:$A,'[1]Birth Dates'!$B:$B,"",0),IF(_xlpm.d=0,"",_xlpm.d))</f>
        <v/>
      </c>
      <c r="P873" s="196">
        <f>IF(OR(O873="",A873="",NOT(ISNUMBER(O873)),O873&gt;A873),"",DATEDIF(O873,A873,"Y")&amp;" years, "&amp;DATEDIF(O873,A873,"YM")&amp;" months, "&amp;DATEDIF(O873,A873,"MD")&amp;" days")</f>
        <v/>
      </c>
      <c r="S873" s="196">
        <f>_xlfn.LET(_xlpm.d,_xlfn.XLOOKUP(Q873,'[1]Birth Dates'!$A:$A,'[1]Birth Dates'!$B:$B,"",0),IF(_xlpm.d=0,"",_xlpm.d))</f>
        <v/>
      </c>
      <c r="T873" s="196">
        <f>IF(OR(S873="",A873="",NOT(ISNUMBER(S873)),S873&gt;A873),"",DATEDIF(S873,A873,"Y")&amp;" years, "&amp;DATEDIF(S873,A873,"YM")&amp;" months, "&amp;DATEDIF(S873,A873,"MD")&amp;" days")</f>
        <v/>
      </c>
      <c r="W873" s="196">
        <f>_xlfn.LET(_xlpm.d,_xlfn.XLOOKUP(U873,'[1]Birth Dates'!$A:$A,'[1]Birth Dates'!$B:$B,"",0),IF(_xlpm.d=0,"",_xlpm.d))</f>
        <v/>
      </c>
      <c r="X873" s="196">
        <f>IF(OR(W873="",A873="",NOT(ISNUMBER(W873)),W873&gt;A873),"",DATEDIF(W873,A873,"Y")&amp;" years, "&amp;DATEDIF(W873,A873,"YM")&amp;" months, "&amp;DATEDIF(W873,A873,"MD")&amp;" days")</f>
        <v/>
      </c>
      <c r="AR873" s="175">
        <f>IF($B873="","",TEXT($A873,"yyyymmdd")&amp;"_P"&amp;$C873&amp;"_C"&amp;$F873&amp;"_"&amp;TRIM(RIGHT(SUBSTITUTE(TRIM(SUBSTITUTE($M873,CHAR(160)," "))," ",REPT(" ",60)),60))&amp;IF($Q873="","","-"&amp;TRIM(RIGHT(SUBSTITUTE(TRIM(SUBSTITUTE($Q873,CHAR(160)," "))," ",REPT(" ",60)),60)))&amp;IF($U873="","","-"&amp;TRIM(RIGHT(SUBSTITUTE(TRIM(SUBSTITUTE($U873,CHAR(160)," "))," ",REPT(" ",60)),60)))&amp;".jpg")</f>
        <v/>
      </c>
    </row>
    <row r="874" ht="14" customHeight="1">
      <c r="O874" s="196">
        <f>_xlfn.LET(_xlpm.d,_xlfn.XLOOKUP(M874,'[1]Birth Dates'!$A:$A,'[1]Birth Dates'!$B:$B,"",0),IF(_xlpm.d=0,"",_xlpm.d))</f>
        <v/>
      </c>
      <c r="P874" s="196">
        <f>IF(OR(O874="",A874="",NOT(ISNUMBER(O874)),O874&gt;A874),"",DATEDIF(O874,A874,"Y")&amp;" years, "&amp;DATEDIF(O874,A874,"YM")&amp;" months, "&amp;DATEDIF(O874,A874,"MD")&amp;" days")</f>
        <v/>
      </c>
      <c r="S874" s="196">
        <f>_xlfn.LET(_xlpm.d,_xlfn.XLOOKUP(Q874,'[1]Birth Dates'!$A:$A,'[1]Birth Dates'!$B:$B,"",0),IF(_xlpm.d=0,"",_xlpm.d))</f>
        <v/>
      </c>
      <c r="T874" s="196">
        <f>IF(OR(S874="",A874="",NOT(ISNUMBER(S874)),S874&gt;A874),"",DATEDIF(S874,A874,"Y")&amp;" years, "&amp;DATEDIF(S874,A874,"YM")&amp;" months, "&amp;DATEDIF(S874,A874,"MD")&amp;" days")</f>
        <v/>
      </c>
      <c r="W874" s="196">
        <f>_xlfn.LET(_xlpm.d,_xlfn.XLOOKUP(U874,'[1]Birth Dates'!$A:$A,'[1]Birth Dates'!$B:$B,"",0),IF(_xlpm.d=0,"",_xlpm.d))</f>
        <v/>
      </c>
      <c r="X874" s="196">
        <f>IF(OR(W874="",A874="",NOT(ISNUMBER(W874)),W874&gt;A874),"",DATEDIF(W874,A874,"Y")&amp;" years, "&amp;DATEDIF(W874,A874,"YM")&amp;" months, "&amp;DATEDIF(W874,A874,"MD")&amp;" days")</f>
        <v/>
      </c>
      <c r="AR874" s="175">
        <f>IF($B874="","",TEXT($A874,"yyyymmdd")&amp;"_P"&amp;$C874&amp;"_C"&amp;$F874&amp;"_"&amp;TRIM(RIGHT(SUBSTITUTE(TRIM(SUBSTITUTE($M874,CHAR(160)," "))," ",REPT(" ",60)),60))&amp;IF($Q874="","","-"&amp;TRIM(RIGHT(SUBSTITUTE(TRIM(SUBSTITUTE($Q874,CHAR(160)," "))," ",REPT(" ",60)),60)))&amp;IF($U874="","","-"&amp;TRIM(RIGHT(SUBSTITUTE(TRIM(SUBSTITUTE($U874,CHAR(160)," "))," ",REPT(" ",60)),60)))&amp;".jpg")</f>
        <v/>
      </c>
    </row>
    <row r="875" ht="14" customHeight="1">
      <c r="O875" s="196">
        <f>_xlfn.LET(_xlpm.d,_xlfn.XLOOKUP(M875,'[1]Birth Dates'!$A:$A,'[1]Birth Dates'!$B:$B,"",0),IF(_xlpm.d=0,"",_xlpm.d))</f>
        <v/>
      </c>
      <c r="P875" s="196">
        <f>IF(OR(O875="",A875="",NOT(ISNUMBER(O875)),O875&gt;A875),"",DATEDIF(O875,A875,"Y")&amp;" years, "&amp;DATEDIF(O875,A875,"YM")&amp;" months, "&amp;DATEDIF(O875,A875,"MD")&amp;" days")</f>
        <v/>
      </c>
      <c r="S875" s="196">
        <f>_xlfn.LET(_xlpm.d,_xlfn.XLOOKUP(Q875,'[1]Birth Dates'!$A:$A,'[1]Birth Dates'!$B:$B,"",0),IF(_xlpm.d=0,"",_xlpm.d))</f>
        <v/>
      </c>
      <c r="T875" s="196">
        <f>IF(OR(S875="",A875="",NOT(ISNUMBER(S875)),S875&gt;A875),"",DATEDIF(S875,A875,"Y")&amp;" years, "&amp;DATEDIF(S875,A875,"YM")&amp;" months, "&amp;DATEDIF(S875,A875,"MD")&amp;" days")</f>
        <v/>
      </c>
      <c r="W875" s="196">
        <f>_xlfn.LET(_xlpm.d,_xlfn.XLOOKUP(U875,'[1]Birth Dates'!$A:$A,'[1]Birth Dates'!$B:$B,"",0),IF(_xlpm.d=0,"",_xlpm.d))</f>
        <v/>
      </c>
      <c r="X875" s="196">
        <f>IF(OR(W875="",A875="",NOT(ISNUMBER(W875)),W875&gt;A875),"",DATEDIF(W875,A875,"Y")&amp;" years, "&amp;DATEDIF(W875,A875,"YM")&amp;" months, "&amp;DATEDIF(W875,A875,"MD")&amp;" days")</f>
        <v/>
      </c>
      <c r="AR875" s="226">
        <f>IF($B875="","",TEXT($A875,"yyyymmdd")&amp;"_P"&amp;$C875&amp;"_C"&amp;$F875&amp;"_"&amp;TRIM(RIGHT(SUBSTITUTE(TRIM(SUBSTITUTE($M875,CHAR(160)," "))," ",REPT(" ",60)),60))&amp;IF($Q875="","","-"&amp;TRIM(RIGHT(SUBSTITUTE(TRIM(SUBSTITUTE($Q875,CHAR(160)," "))," ",REPT(" ",60)),60)))&amp;IF($U875="","","-"&amp;TRIM(RIGHT(SUBSTITUTE(TRIM(SUBSTITUTE($U875,CHAR(160)," "))," ",REPT(" ",60)),60)))&amp;".jpg")</f>
        <v/>
      </c>
    </row>
    <row r="876" ht="14" customHeight="1">
      <c r="O876" s="196">
        <f>_xlfn.LET(_xlpm.d,_xlfn.XLOOKUP(M876,'[1]Birth Dates'!$A:$A,'[1]Birth Dates'!$B:$B,"",0),IF(_xlpm.d=0,"",_xlpm.d))</f>
        <v/>
      </c>
      <c r="P876" s="196">
        <f>IF(OR(O876="",A876="",NOT(ISNUMBER(O876)),O876&gt;A876),"",DATEDIF(O876,A876,"Y")&amp;" years, "&amp;DATEDIF(O876,A876,"YM")&amp;" months, "&amp;DATEDIF(O876,A876,"MD")&amp;" days")</f>
        <v/>
      </c>
      <c r="S876" s="196">
        <f>_xlfn.LET(_xlpm.d,_xlfn.XLOOKUP(Q876,'[1]Birth Dates'!$A:$A,'[1]Birth Dates'!$B:$B,"",0),IF(_xlpm.d=0,"",_xlpm.d))</f>
        <v/>
      </c>
      <c r="T876" s="196">
        <f>IF(OR(S876="",A876="",NOT(ISNUMBER(S876)),S876&gt;A876),"",DATEDIF(S876,A876,"Y")&amp;" years, "&amp;DATEDIF(S876,A876,"YM")&amp;" months, "&amp;DATEDIF(S876,A876,"MD")&amp;" days")</f>
        <v/>
      </c>
      <c r="W876" s="196">
        <f>_xlfn.LET(_xlpm.d,_xlfn.XLOOKUP(U876,'[1]Birth Dates'!$A:$A,'[1]Birth Dates'!$B:$B,"",0),IF(_xlpm.d=0,"",_xlpm.d))</f>
        <v/>
      </c>
      <c r="X876" s="196">
        <f>IF(OR(W876="",A876="",NOT(ISNUMBER(W876)),W876&gt;A876),"",DATEDIF(W876,A876,"Y")&amp;" years, "&amp;DATEDIF(W876,A876,"YM")&amp;" months, "&amp;DATEDIF(W876,A876,"MD")&amp;" days")</f>
        <v/>
      </c>
      <c r="AR876" s="175">
        <f>IF($B876="","",TEXT($A876,"yyyymmdd")&amp;"_P"&amp;$C876&amp;"_C"&amp;$F876&amp;"_"&amp;TRIM(RIGHT(SUBSTITUTE(TRIM(SUBSTITUTE($M876,CHAR(160)," "))," ",REPT(" ",60)),60))&amp;IF($Q876="","","-"&amp;TRIM(RIGHT(SUBSTITUTE(TRIM(SUBSTITUTE($Q876,CHAR(160)," "))," ",REPT(" ",60)),60)))&amp;IF($U876="","","-"&amp;TRIM(RIGHT(SUBSTITUTE(TRIM(SUBSTITUTE($U876,CHAR(160)," "))," ",REPT(" ",60)),60)))&amp;".jpg")</f>
        <v/>
      </c>
    </row>
    <row r="877" ht="14" customHeight="1">
      <c r="O877" s="196">
        <f>_xlfn.LET(_xlpm.d,_xlfn.XLOOKUP(M877,'[1]Birth Dates'!$A:$A,'[1]Birth Dates'!$B:$B,"",0),IF(_xlpm.d=0,"",_xlpm.d))</f>
        <v/>
      </c>
      <c r="P877" s="196">
        <f>IF(OR(O877="",A877="",NOT(ISNUMBER(O877)),O877&gt;A877),"",DATEDIF(O877,A877,"Y")&amp;" years, "&amp;DATEDIF(O877,A877,"YM")&amp;" months, "&amp;DATEDIF(O877,A877,"MD")&amp;" days")</f>
        <v/>
      </c>
      <c r="S877" s="196">
        <f>_xlfn.LET(_xlpm.d,_xlfn.XLOOKUP(Q877,'[1]Birth Dates'!$A:$A,'[1]Birth Dates'!$B:$B,"",0),IF(_xlpm.d=0,"",_xlpm.d))</f>
        <v/>
      </c>
      <c r="T877" s="196">
        <f>IF(OR(S877="",A877="",NOT(ISNUMBER(S877)),S877&gt;A877),"",DATEDIF(S877,A877,"Y")&amp;" years, "&amp;DATEDIF(S877,A877,"YM")&amp;" months, "&amp;DATEDIF(S877,A877,"MD")&amp;" days")</f>
        <v/>
      </c>
      <c r="W877" s="196">
        <f>_xlfn.LET(_xlpm.d,_xlfn.XLOOKUP(U877,'[1]Birth Dates'!$A:$A,'[1]Birth Dates'!$B:$B,"",0),IF(_xlpm.d=0,"",_xlpm.d))</f>
        <v/>
      </c>
      <c r="X877" s="196">
        <f>IF(OR(W877="",A877="",NOT(ISNUMBER(W877)),W877&gt;A877),"",DATEDIF(W877,A877,"Y")&amp;" years, "&amp;DATEDIF(W877,A877,"YM")&amp;" months, "&amp;DATEDIF(W877,A877,"MD")&amp;" days")</f>
        <v/>
      </c>
      <c r="AR877" s="175">
        <f>IF($B877="","",TEXT($A877,"yyyymmdd")&amp;"_P"&amp;$C877&amp;"_C"&amp;$F877&amp;"_"&amp;TRIM(RIGHT(SUBSTITUTE(TRIM(SUBSTITUTE($M877,CHAR(160)," "))," ",REPT(" ",60)),60))&amp;IF($Q877="","","-"&amp;TRIM(RIGHT(SUBSTITUTE(TRIM(SUBSTITUTE($Q877,CHAR(160)," "))," ",REPT(" ",60)),60)))&amp;IF($U877="","","-"&amp;TRIM(RIGHT(SUBSTITUTE(TRIM(SUBSTITUTE($U877,CHAR(160)," "))," ",REPT(" ",60)),60)))&amp;".jpg")</f>
        <v/>
      </c>
    </row>
    <row r="878" ht="14" customHeight="1">
      <c r="O878" s="196">
        <f>_xlfn.LET(_xlpm.d,_xlfn.XLOOKUP(M878,'[1]Birth Dates'!$A:$A,'[1]Birth Dates'!$B:$B,"",0),IF(_xlpm.d=0,"",_xlpm.d))</f>
        <v/>
      </c>
      <c r="P878" s="196">
        <f>IF(OR(O878="",A878="",NOT(ISNUMBER(O878)),O878&gt;A878),"",DATEDIF(O878,A878,"Y")&amp;" years, "&amp;DATEDIF(O878,A878,"YM")&amp;" months, "&amp;DATEDIF(O878,A878,"MD")&amp;" days")</f>
        <v/>
      </c>
      <c r="S878" s="196">
        <f>_xlfn.LET(_xlpm.d,_xlfn.XLOOKUP(Q878,'[1]Birth Dates'!$A:$A,'[1]Birth Dates'!$B:$B,"",0),IF(_xlpm.d=0,"",_xlpm.d))</f>
        <v/>
      </c>
      <c r="T878" s="196">
        <f>IF(OR(S878="",A878="",NOT(ISNUMBER(S878)),S878&gt;A878),"",DATEDIF(S878,A878,"Y")&amp;" years, "&amp;DATEDIF(S878,A878,"YM")&amp;" months, "&amp;DATEDIF(S878,A878,"MD")&amp;" days")</f>
        <v/>
      </c>
      <c r="W878" s="196">
        <f>_xlfn.LET(_xlpm.d,_xlfn.XLOOKUP(U878,'[1]Birth Dates'!$A:$A,'[1]Birth Dates'!$B:$B,"",0),IF(_xlpm.d=0,"",_xlpm.d))</f>
        <v/>
      </c>
      <c r="X878" s="196">
        <f>IF(OR(W878="",A878="",NOT(ISNUMBER(W878)),W878&gt;A878),"",DATEDIF(W878,A878,"Y")&amp;" years, "&amp;DATEDIF(W878,A878,"YM")&amp;" months, "&amp;DATEDIF(W878,A878,"MD")&amp;" days")</f>
        <v/>
      </c>
      <c r="AR878" s="175">
        <f>IF($B878="","",TEXT($A878,"yyyymmdd")&amp;"_P"&amp;$C878&amp;"_C"&amp;$F878&amp;"_"&amp;TRIM(RIGHT(SUBSTITUTE(TRIM(SUBSTITUTE($M878,CHAR(160)," "))," ",REPT(" ",60)),60))&amp;IF($Q878="","","-"&amp;TRIM(RIGHT(SUBSTITUTE(TRIM(SUBSTITUTE($Q878,CHAR(160)," "))," ",REPT(" ",60)),60)))&amp;IF($U878="","","-"&amp;TRIM(RIGHT(SUBSTITUTE(TRIM(SUBSTITUTE($U878,CHAR(160)," "))," ",REPT(" ",60)),60)))&amp;".jpg")</f>
        <v/>
      </c>
    </row>
    <row r="879" ht="14" customHeight="1">
      <c r="O879" s="196">
        <f>_xlfn.LET(_xlpm.d,_xlfn.XLOOKUP(M879,'[1]Birth Dates'!$A:$A,'[1]Birth Dates'!$B:$B,"",0),IF(_xlpm.d=0,"",_xlpm.d))</f>
        <v/>
      </c>
      <c r="P879" s="196">
        <f>IF(OR(O879="",A879="",NOT(ISNUMBER(O879)),O879&gt;A879),"",DATEDIF(O879,A879,"Y")&amp;" years, "&amp;DATEDIF(O879,A879,"YM")&amp;" months, "&amp;DATEDIF(O879,A879,"MD")&amp;" days")</f>
        <v/>
      </c>
      <c r="S879" s="196">
        <f>_xlfn.LET(_xlpm.d,_xlfn.XLOOKUP(Q879,'[1]Birth Dates'!$A:$A,'[1]Birth Dates'!$B:$B,"",0),IF(_xlpm.d=0,"",_xlpm.d))</f>
        <v/>
      </c>
      <c r="T879" s="196">
        <f>IF(OR(S879="",A879="",NOT(ISNUMBER(S879)),S879&gt;A879),"",DATEDIF(S879,A879,"Y")&amp;" years, "&amp;DATEDIF(S879,A879,"YM")&amp;" months, "&amp;DATEDIF(S879,A879,"MD")&amp;" days")</f>
        <v/>
      </c>
      <c r="W879" s="196">
        <f>_xlfn.LET(_xlpm.d,_xlfn.XLOOKUP(U879,'[1]Birth Dates'!$A:$A,'[1]Birth Dates'!$B:$B,"",0),IF(_xlpm.d=0,"",_xlpm.d))</f>
        <v/>
      </c>
      <c r="X879" s="196">
        <f>IF(OR(W879="",A879="",NOT(ISNUMBER(W879)),W879&gt;A879),"",DATEDIF(W879,A879,"Y")&amp;" years, "&amp;DATEDIF(W879,A879,"YM")&amp;" months, "&amp;DATEDIF(W879,A879,"MD")&amp;" days")</f>
        <v/>
      </c>
      <c r="AR879" s="175">
        <f>IF($B879="","",TEXT($A879,"yyyymmdd")&amp;"_P"&amp;$C879&amp;"_C"&amp;$F879&amp;"_"&amp;TRIM(RIGHT(SUBSTITUTE(TRIM(SUBSTITUTE($M879,CHAR(160)," "))," ",REPT(" ",60)),60))&amp;IF($Q879="","","-"&amp;TRIM(RIGHT(SUBSTITUTE(TRIM(SUBSTITUTE($Q879,CHAR(160)," "))," ",REPT(" ",60)),60)))&amp;IF($U879="","","-"&amp;TRIM(RIGHT(SUBSTITUTE(TRIM(SUBSTITUTE($U879,CHAR(160)," "))," ",REPT(" ",60)),60)))&amp;".jpg")</f>
        <v/>
      </c>
    </row>
    <row r="880" ht="14" customHeight="1">
      <c r="O880" s="196">
        <f>_xlfn.LET(_xlpm.d,_xlfn.XLOOKUP(M880,'[1]Birth Dates'!$A:$A,'[1]Birth Dates'!$B:$B,"",0),IF(_xlpm.d=0,"",_xlpm.d))</f>
        <v/>
      </c>
      <c r="P880" s="196">
        <f>IF(OR(O880="",A880="",NOT(ISNUMBER(O880)),O880&gt;A880),"",DATEDIF(O880,A880,"Y")&amp;" years, "&amp;DATEDIF(O880,A880,"YM")&amp;" months, "&amp;DATEDIF(O880,A880,"MD")&amp;" days")</f>
        <v/>
      </c>
      <c r="S880" s="196">
        <f>_xlfn.LET(_xlpm.d,_xlfn.XLOOKUP(Q880,'[1]Birth Dates'!$A:$A,'[1]Birth Dates'!$B:$B,"",0),IF(_xlpm.d=0,"",_xlpm.d))</f>
        <v/>
      </c>
      <c r="T880" s="196">
        <f>IF(OR(S880="",A880="",NOT(ISNUMBER(S880)),S880&gt;A880),"",DATEDIF(S880,A880,"Y")&amp;" years, "&amp;DATEDIF(S880,A880,"YM")&amp;" months, "&amp;DATEDIF(S880,A880,"MD")&amp;" days")</f>
        <v/>
      </c>
      <c r="W880" s="196">
        <f>_xlfn.LET(_xlpm.d,_xlfn.XLOOKUP(U880,'[1]Birth Dates'!$A:$A,'[1]Birth Dates'!$B:$B,"",0),IF(_xlpm.d=0,"",_xlpm.d))</f>
        <v/>
      </c>
      <c r="X880" s="196">
        <f>IF(OR(W880="",A880="",NOT(ISNUMBER(W880)),W880&gt;A880),"",DATEDIF(W880,A880,"Y")&amp;" years, "&amp;DATEDIF(W880,A880,"YM")&amp;" months, "&amp;DATEDIF(W880,A880,"MD")&amp;" days")</f>
        <v/>
      </c>
      <c r="AR880" s="175">
        <f>IF($B880="","",TEXT($A880,"yyyymmdd")&amp;"_P"&amp;$C880&amp;"_C"&amp;$F880&amp;"_"&amp;TRIM(RIGHT(SUBSTITUTE(TRIM(SUBSTITUTE($M880,CHAR(160)," "))," ",REPT(" ",60)),60))&amp;IF($Q880="","","-"&amp;TRIM(RIGHT(SUBSTITUTE(TRIM(SUBSTITUTE($Q880,CHAR(160)," "))," ",REPT(" ",60)),60)))&amp;IF($U880="","","-"&amp;TRIM(RIGHT(SUBSTITUTE(TRIM(SUBSTITUTE($U880,CHAR(160)," "))," ",REPT(" ",60)),60)))&amp;".jpg")</f>
        <v/>
      </c>
    </row>
    <row r="881" ht="14" customHeight="1">
      <c r="O881" s="196">
        <f>_xlfn.LET(_xlpm.d,_xlfn.XLOOKUP(M881,'[1]Birth Dates'!$A:$A,'[1]Birth Dates'!$B:$B,"",0),IF(_xlpm.d=0,"",_xlpm.d))</f>
        <v/>
      </c>
      <c r="P881" s="196">
        <f>IF(OR(O881="",A881="",NOT(ISNUMBER(O881)),O881&gt;A881),"",DATEDIF(O881,A881,"Y")&amp;" years, "&amp;DATEDIF(O881,A881,"YM")&amp;" months, "&amp;DATEDIF(O881,A881,"MD")&amp;" days")</f>
        <v/>
      </c>
      <c r="S881" s="196">
        <f>_xlfn.LET(_xlpm.d,_xlfn.XLOOKUP(Q881,'[1]Birth Dates'!$A:$A,'[1]Birth Dates'!$B:$B,"",0),IF(_xlpm.d=0,"",_xlpm.d))</f>
        <v/>
      </c>
      <c r="T881" s="196">
        <f>IF(OR(S881="",A881="",NOT(ISNUMBER(S881)),S881&gt;A881),"",DATEDIF(S881,A881,"Y")&amp;" years, "&amp;DATEDIF(S881,A881,"YM")&amp;" months, "&amp;DATEDIF(S881,A881,"MD")&amp;" days")</f>
        <v/>
      </c>
      <c r="W881" s="196">
        <f>_xlfn.LET(_xlpm.d,_xlfn.XLOOKUP(U881,'[1]Birth Dates'!$A:$A,'[1]Birth Dates'!$B:$B,"",0),IF(_xlpm.d=0,"",_xlpm.d))</f>
        <v/>
      </c>
      <c r="X881" s="196">
        <f>IF(OR(W881="",A881="",NOT(ISNUMBER(W881)),W881&gt;A881),"",DATEDIF(W881,A881,"Y")&amp;" years, "&amp;DATEDIF(W881,A881,"YM")&amp;" months, "&amp;DATEDIF(W881,A881,"MD")&amp;" days")</f>
        <v/>
      </c>
      <c r="AR881" s="175">
        <f>IF($B881="","",TEXT($A881,"yyyymmdd")&amp;"_P"&amp;$C881&amp;"_C"&amp;$F881&amp;"_"&amp;TRIM(RIGHT(SUBSTITUTE(TRIM(SUBSTITUTE($M881,CHAR(160)," "))," ",REPT(" ",60)),60))&amp;IF($Q881="","","-"&amp;TRIM(RIGHT(SUBSTITUTE(TRIM(SUBSTITUTE($Q881,CHAR(160)," "))," ",REPT(" ",60)),60)))&amp;IF($U881="","","-"&amp;TRIM(RIGHT(SUBSTITUTE(TRIM(SUBSTITUTE($U881,CHAR(160)," "))," ",REPT(" ",60)),60)))&amp;".jpg")</f>
        <v/>
      </c>
    </row>
    <row r="882" ht="14" customHeight="1">
      <c r="O882" s="196">
        <f>_xlfn.LET(_xlpm.d,_xlfn.XLOOKUP(M882,'[1]Birth Dates'!$A:$A,'[1]Birth Dates'!$B:$B,"",0),IF(_xlpm.d=0,"",_xlpm.d))</f>
        <v/>
      </c>
      <c r="P882" s="196">
        <f>IF(OR(O882="",A882="",NOT(ISNUMBER(O882)),O882&gt;A882),"",DATEDIF(O882,A882,"Y")&amp;" years, "&amp;DATEDIF(O882,A882,"YM")&amp;" months, "&amp;DATEDIF(O882,A882,"MD")&amp;" days")</f>
        <v/>
      </c>
      <c r="S882" s="196">
        <f>_xlfn.LET(_xlpm.d,_xlfn.XLOOKUP(Q882,'[1]Birth Dates'!$A:$A,'[1]Birth Dates'!$B:$B,"",0),IF(_xlpm.d=0,"",_xlpm.d))</f>
        <v/>
      </c>
      <c r="T882" s="196">
        <f>IF(OR(S882="",A882="",NOT(ISNUMBER(S882)),S882&gt;A882),"",DATEDIF(S882,A882,"Y")&amp;" years, "&amp;DATEDIF(S882,A882,"YM")&amp;" months, "&amp;DATEDIF(S882,A882,"MD")&amp;" days")</f>
        <v/>
      </c>
      <c r="W882" s="196">
        <f>_xlfn.LET(_xlpm.d,_xlfn.XLOOKUP(U882,'[1]Birth Dates'!$A:$A,'[1]Birth Dates'!$B:$B,"",0),IF(_xlpm.d=0,"",_xlpm.d))</f>
        <v/>
      </c>
      <c r="X882" s="196">
        <f>IF(OR(W882="",A882="",NOT(ISNUMBER(W882)),W882&gt;A882),"",DATEDIF(W882,A882,"Y")&amp;" years, "&amp;DATEDIF(W882,A882,"YM")&amp;" months, "&amp;DATEDIF(W882,A882,"MD")&amp;" days")</f>
        <v/>
      </c>
      <c r="AR882" s="175">
        <f>IF($B882="","",TEXT($A882,"yyyymmdd")&amp;"_P"&amp;$C882&amp;"_C"&amp;$F882&amp;"_"&amp;TRIM(RIGHT(SUBSTITUTE(TRIM(SUBSTITUTE($M882,CHAR(160)," "))," ",REPT(" ",60)),60))&amp;IF($Q882="","","-"&amp;TRIM(RIGHT(SUBSTITUTE(TRIM(SUBSTITUTE($Q882,CHAR(160)," "))," ",REPT(" ",60)),60)))&amp;IF($U882="","","-"&amp;TRIM(RIGHT(SUBSTITUTE(TRIM(SUBSTITUTE($U882,CHAR(160)," "))," ",REPT(" ",60)),60)))&amp;".jpg")</f>
        <v/>
      </c>
    </row>
    <row r="883" ht="14" customHeight="1">
      <c r="O883" s="196">
        <f>_xlfn.LET(_xlpm.d,_xlfn.XLOOKUP(M883,'[1]Birth Dates'!$A:$A,'[1]Birth Dates'!$B:$B,"",0),IF(_xlpm.d=0,"",_xlpm.d))</f>
        <v/>
      </c>
      <c r="P883" s="196">
        <f>IF(OR(O883="",A883="",NOT(ISNUMBER(O883)),O883&gt;A883),"",DATEDIF(O883,A883,"Y")&amp;" years, "&amp;DATEDIF(O883,A883,"YM")&amp;" months, "&amp;DATEDIF(O883,A883,"MD")&amp;" days")</f>
        <v/>
      </c>
      <c r="S883" s="196">
        <f>_xlfn.LET(_xlpm.d,_xlfn.XLOOKUP(Q883,'[1]Birth Dates'!$A:$A,'[1]Birth Dates'!$B:$B,"",0),IF(_xlpm.d=0,"",_xlpm.d))</f>
        <v/>
      </c>
      <c r="T883" s="196">
        <f>IF(OR(S883="",A883="",NOT(ISNUMBER(S883)),S883&gt;A883),"",DATEDIF(S883,A883,"Y")&amp;" years, "&amp;DATEDIF(S883,A883,"YM")&amp;" months, "&amp;DATEDIF(S883,A883,"MD")&amp;" days")</f>
        <v/>
      </c>
      <c r="W883" s="196">
        <f>_xlfn.LET(_xlpm.d,_xlfn.XLOOKUP(U883,'[1]Birth Dates'!$A:$A,'[1]Birth Dates'!$B:$B,"",0),IF(_xlpm.d=0,"",_xlpm.d))</f>
        <v/>
      </c>
      <c r="X883" s="196">
        <f>IF(OR(W883="",A883="",NOT(ISNUMBER(W883)),W883&gt;A883),"",DATEDIF(W883,A883,"Y")&amp;" years, "&amp;DATEDIF(W883,A883,"YM")&amp;" months, "&amp;DATEDIF(W883,A883,"MD")&amp;" days")</f>
        <v/>
      </c>
      <c r="AR883" s="175">
        <f>IF($B883="","",TEXT($A883,"yyyymmdd")&amp;"_P"&amp;$C883&amp;"_C"&amp;$F883&amp;"_"&amp;TRIM(RIGHT(SUBSTITUTE(TRIM(SUBSTITUTE($M883,CHAR(160)," "))," ",REPT(" ",60)),60))&amp;IF($Q883="","","-"&amp;TRIM(RIGHT(SUBSTITUTE(TRIM(SUBSTITUTE($Q883,CHAR(160)," "))," ",REPT(" ",60)),60)))&amp;IF($U883="","","-"&amp;TRIM(RIGHT(SUBSTITUTE(TRIM(SUBSTITUTE($U883,CHAR(160)," "))," ",REPT(" ",60)),60)))&amp;".jpg")</f>
        <v/>
      </c>
    </row>
    <row r="884" ht="14" customHeight="1">
      <c r="O884" s="196">
        <f>_xlfn.LET(_xlpm.d,_xlfn.XLOOKUP(M884,'[1]Birth Dates'!$A:$A,'[1]Birth Dates'!$B:$B,"",0),IF(_xlpm.d=0,"",_xlpm.d))</f>
        <v/>
      </c>
      <c r="P884" s="196">
        <f>IF(OR(O884="",A884="",NOT(ISNUMBER(O884)),O884&gt;A884),"",DATEDIF(O884,A884,"Y")&amp;" years, "&amp;DATEDIF(O884,A884,"YM")&amp;" months, "&amp;DATEDIF(O884,A884,"MD")&amp;" days")</f>
        <v/>
      </c>
      <c r="S884" s="196">
        <f>_xlfn.LET(_xlpm.d,_xlfn.XLOOKUP(Q884,'[1]Birth Dates'!$A:$A,'[1]Birth Dates'!$B:$B,"",0),IF(_xlpm.d=0,"",_xlpm.d))</f>
        <v/>
      </c>
      <c r="T884" s="196">
        <f>IF(OR(S884="",A884="",NOT(ISNUMBER(S884)),S884&gt;A884),"",DATEDIF(S884,A884,"Y")&amp;" years, "&amp;DATEDIF(S884,A884,"YM")&amp;" months, "&amp;DATEDIF(S884,A884,"MD")&amp;" days")</f>
        <v/>
      </c>
      <c r="W884" s="196">
        <f>_xlfn.LET(_xlpm.d,_xlfn.XLOOKUP(U884,'[1]Birth Dates'!$A:$A,'[1]Birth Dates'!$B:$B,"",0),IF(_xlpm.d=0,"",_xlpm.d))</f>
        <v/>
      </c>
      <c r="X884" s="196">
        <f>IF(OR(W884="",A884="",NOT(ISNUMBER(W884)),W884&gt;A884),"",DATEDIF(W884,A884,"Y")&amp;" years, "&amp;DATEDIF(W884,A884,"YM")&amp;" months, "&amp;DATEDIF(W884,A884,"MD")&amp;" days")</f>
        <v/>
      </c>
      <c r="AR884" s="175">
        <f>IF($B884="","",TEXT($A884,"yyyymmdd")&amp;"_P"&amp;$C884&amp;"_C"&amp;$F884&amp;"_"&amp;TRIM(RIGHT(SUBSTITUTE(TRIM(SUBSTITUTE($M884,CHAR(160)," "))," ",REPT(" ",60)),60))&amp;IF($Q884="","","-"&amp;TRIM(RIGHT(SUBSTITUTE(TRIM(SUBSTITUTE($Q884,CHAR(160)," "))," ",REPT(" ",60)),60)))&amp;IF($U884="","","-"&amp;TRIM(RIGHT(SUBSTITUTE(TRIM(SUBSTITUTE($U884,CHAR(160)," "))," ",REPT(" ",60)),60)))&amp;".jpg")</f>
        <v/>
      </c>
    </row>
    <row r="885" ht="14" customHeight="1">
      <c r="O885" s="196">
        <f>_xlfn.LET(_xlpm.d,_xlfn.XLOOKUP(M885,'[1]Birth Dates'!$A:$A,'[1]Birth Dates'!$B:$B,"",0),IF(_xlpm.d=0,"",_xlpm.d))</f>
        <v/>
      </c>
      <c r="P885" s="196">
        <f>IF(OR(O885="",A885="",NOT(ISNUMBER(O885)),O885&gt;A885),"",DATEDIF(O885,A885,"Y")&amp;" years, "&amp;DATEDIF(O885,A885,"YM")&amp;" months, "&amp;DATEDIF(O885,A885,"MD")&amp;" days")</f>
        <v/>
      </c>
      <c r="S885" s="196">
        <f>_xlfn.LET(_xlpm.d,_xlfn.XLOOKUP(Q885,'[1]Birth Dates'!$A:$A,'[1]Birth Dates'!$B:$B,"",0),IF(_xlpm.d=0,"",_xlpm.d))</f>
        <v/>
      </c>
      <c r="T885" s="196">
        <f>IF(OR(S885="",A885="",NOT(ISNUMBER(S885)),S885&gt;A885),"",DATEDIF(S885,A885,"Y")&amp;" years, "&amp;DATEDIF(S885,A885,"YM")&amp;" months, "&amp;DATEDIF(S885,A885,"MD")&amp;" days")</f>
        <v/>
      </c>
      <c r="W885" s="196">
        <f>_xlfn.LET(_xlpm.d,_xlfn.XLOOKUP(U885,'[1]Birth Dates'!$A:$A,'[1]Birth Dates'!$B:$B,"",0),IF(_xlpm.d=0,"",_xlpm.d))</f>
        <v/>
      </c>
      <c r="X885" s="196">
        <f>IF(OR(W885="",A885="",NOT(ISNUMBER(W885)),W885&gt;A885),"",DATEDIF(W885,A885,"Y")&amp;" years, "&amp;DATEDIF(W885,A885,"YM")&amp;" months, "&amp;DATEDIF(W885,A885,"MD")&amp;" days")</f>
        <v/>
      </c>
      <c r="AR885" s="175">
        <f>IF($B885="","",TEXT($A885,"yyyymmdd")&amp;"_P"&amp;$C885&amp;"_C"&amp;$F885&amp;"_"&amp;TRIM(RIGHT(SUBSTITUTE(TRIM(SUBSTITUTE($M885,CHAR(160)," "))," ",REPT(" ",60)),60))&amp;IF($Q885="","","-"&amp;TRIM(RIGHT(SUBSTITUTE(TRIM(SUBSTITUTE($Q885,CHAR(160)," "))," ",REPT(" ",60)),60)))&amp;IF($U885="","","-"&amp;TRIM(RIGHT(SUBSTITUTE(TRIM(SUBSTITUTE($U885,CHAR(160)," "))," ",REPT(" ",60)),60)))&amp;".jpg")</f>
        <v/>
      </c>
    </row>
    <row r="886" ht="14" customHeight="1">
      <c r="O886" s="196">
        <f>_xlfn.LET(_xlpm.d,_xlfn.XLOOKUP(M886,'[1]Birth Dates'!$A:$A,'[1]Birth Dates'!$B:$B,"",0),IF(_xlpm.d=0,"",_xlpm.d))</f>
        <v/>
      </c>
      <c r="P886" s="196">
        <f>IF(OR(O886="",A886="",NOT(ISNUMBER(O886)),O886&gt;A886),"",DATEDIF(O886,A886,"Y")&amp;" years, "&amp;DATEDIF(O886,A886,"YM")&amp;" months, "&amp;DATEDIF(O886,A886,"MD")&amp;" days")</f>
        <v/>
      </c>
      <c r="S886" s="196">
        <f>_xlfn.LET(_xlpm.d,_xlfn.XLOOKUP(Q886,'[1]Birth Dates'!$A:$A,'[1]Birth Dates'!$B:$B,"",0),IF(_xlpm.d=0,"",_xlpm.d))</f>
        <v/>
      </c>
      <c r="T886" s="196">
        <f>IF(OR(S886="",A886="",NOT(ISNUMBER(S886)),S886&gt;A886),"",DATEDIF(S886,A886,"Y")&amp;" years, "&amp;DATEDIF(S886,A886,"YM")&amp;" months, "&amp;DATEDIF(S886,A886,"MD")&amp;" days")</f>
        <v/>
      </c>
      <c r="W886" s="196">
        <f>_xlfn.LET(_xlpm.d,_xlfn.XLOOKUP(U886,'[1]Birth Dates'!$A:$A,'[1]Birth Dates'!$B:$B,"",0),IF(_xlpm.d=0,"",_xlpm.d))</f>
        <v/>
      </c>
      <c r="X886" s="196">
        <f>IF(OR(W886="",A886="",NOT(ISNUMBER(W886)),W886&gt;A886),"",DATEDIF(W886,A886,"Y")&amp;" years, "&amp;DATEDIF(W886,A886,"YM")&amp;" months, "&amp;DATEDIF(W886,A886,"MD")&amp;" days")</f>
        <v/>
      </c>
      <c r="AR886" s="175">
        <f>IF($B886="","",TEXT($A886,"yyyymmdd")&amp;"_P"&amp;$C886&amp;"_C"&amp;$F886&amp;"_"&amp;TRIM(RIGHT(SUBSTITUTE(TRIM(SUBSTITUTE($M886,CHAR(160)," "))," ",REPT(" ",60)),60))&amp;IF($Q886="","","-"&amp;TRIM(RIGHT(SUBSTITUTE(TRIM(SUBSTITUTE($Q886,CHAR(160)," "))," ",REPT(" ",60)),60)))&amp;IF($U886="","","-"&amp;TRIM(RIGHT(SUBSTITUTE(TRIM(SUBSTITUTE($U886,CHAR(160)," "))," ",REPT(" ",60)),60)))&amp;".jpg")</f>
        <v/>
      </c>
    </row>
    <row r="887" ht="14" customHeight="1">
      <c r="O887" s="196">
        <f>_xlfn.LET(_xlpm.d,_xlfn.XLOOKUP(M887,'[1]Birth Dates'!$A:$A,'[1]Birth Dates'!$B:$B,"",0),IF(_xlpm.d=0,"",_xlpm.d))</f>
        <v/>
      </c>
      <c r="P887" s="196">
        <f>IF(OR(O887="",A887="",NOT(ISNUMBER(O887)),O887&gt;A887),"",DATEDIF(O887,A887,"Y")&amp;" years, "&amp;DATEDIF(O887,A887,"YM")&amp;" months, "&amp;DATEDIF(O887,A887,"MD")&amp;" days")</f>
        <v/>
      </c>
      <c r="S887" s="196">
        <f>_xlfn.LET(_xlpm.d,_xlfn.XLOOKUP(Q887,'[1]Birth Dates'!$A:$A,'[1]Birth Dates'!$B:$B,"",0),IF(_xlpm.d=0,"",_xlpm.d))</f>
        <v/>
      </c>
      <c r="T887" s="196">
        <f>IF(OR(S887="",A887="",NOT(ISNUMBER(S887)),S887&gt;A887),"",DATEDIF(S887,A887,"Y")&amp;" years, "&amp;DATEDIF(S887,A887,"YM")&amp;" months, "&amp;DATEDIF(S887,A887,"MD")&amp;" days")</f>
        <v/>
      </c>
      <c r="W887" s="196">
        <f>_xlfn.LET(_xlpm.d,_xlfn.XLOOKUP(U887,'[1]Birth Dates'!$A:$A,'[1]Birth Dates'!$B:$B,"",0),IF(_xlpm.d=0,"",_xlpm.d))</f>
        <v/>
      </c>
      <c r="X887" s="196">
        <f>IF(OR(W887="",A887="",NOT(ISNUMBER(W887)),W887&gt;A887),"",DATEDIF(W887,A887,"Y")&amp;" years, "&amp;DATEDIF(W887,A887,"YM")&amp;" months, "&amp;DATEDIF(W887,A887,"MD")&amp;" days")</f>
        <v/>
      </c>
      <c r="AR887" s="175">
        <f>IF($B887="","",TEXT($A887,"yyyymmdd")&amp;"_P"&amp;$C887&amp;"_C"&amp;$F887&amp;"_"&amp;TRIM(RIGHT(SUBSTITUTE(TRIM(SUBSTITUTE($M887,CHAR(160)," "))," ",REPT(" ",60)),60))&amp;IF($Q887="","","-"&amp;TRIM(RIGHT(SUBSTITUTE(TRIM(SUBSTITUTE($Q887,CHAR(160)," "))," ",REPT(" ",60)),60)))&amp;IF($U887="","","-"&amp;TRIM(RIGHT(SUBSTITUTE(TRIM(SUBSTITUTE($U887,CHAR(160)," "))," ",REPT(" ",60)),60)))&amp;".jpg")</f>
        <v/>
      </c>
    </row>
    <row r="888" ht="14" customHeight="1">
      <c r="O888" s="196">
        <f>_xlfn.LET(_xlpm.d,_xlfn.XLOOKUP(M888,'[1]Birth Dates'!$A:$A,'[1]Birth Dates'!$B:$B,"",0),IF(_xlpm.d=0,"",_xlpm.d))</f>
        <v/>
      </c>
      <c r="P888" s="196">
        <f>IF(OR(O888="",A888="",NOT(ISNUMBER(O888)),O888&gt;A888),"",DATEDIF(O888,A888,"Y")&amp;" years, "&amp;DATEDIF(O888,A888,"YM")&amp;" months, "&amp;DATEDIF(O888,A888,"MD")&amp;" days")</f>
        <v/>
      </c>
      <c r="S888" s="196">
        <f>_xlfn.LET(_xlpm.d,_xlfn.XLOOKUP(Q888,'[1]Birth Dates'!$A:$A,'[1]Birth Dates'!$B:$B,"",0),IF(_xlpm.d=0,"",_xlpm.d))</f>
        <v/>
      </c>
      <c r="T888" s="196">
        <f>IF(OR(S888="",A888="",NOT(ISNUMBER(S888)),S888&gt;A888),"",DATEDIF(S888,A888,"Y")&amp;" years, "&amp;DATEDIF(S888,A888,"YM")&amp;" months, "&amp;DATEDIF(S888,A888,"MD")&amp;" days")</f>
        <v/>
      </c>
      <c r="W888" s="196">
        <f>_xlfn.LET(_xlpm.d,_xlfn.XLOOKUP(U888,'[1]Birth Dates'!$A:$A,'[1]Birth Dates'!$B:$B,"",0),IF(_xlpm.d=0,"",_xlpm.d))</f>
        <v/>
      </c>
      <c r="X888" s="196">
        <f>IF(OR(W888="",A888="",NOT(ISNUMBER(W888)),W888&gt;A888),"",DATEDIF(W888,A888,"Y")&amp;" years, "&amp;DATEDIF(W888,A888,"YM")&amp;" months, "&amp;DATEDIF(W888,A888,"MD")&amp;" days")</f>
        <v/>
      </c>
      <c r="AR888" s="175">
        <f>IF($B888="","",TEXT($A888,"yyyymmdd")&amp;"_P"&amp;$C888&amp;"_C"&amp;$F888&amp;"_"&amp;TRIM(RIGHT(SUBSTITUTE(TRIM(SUBSTITUTE($M888,CHAR(160)," "))," ",REPT(" ",60)),60))&amp;IF($Q888="","","-"&amp;TRIM(RIGHT(SUBSTITUTE(TRIM(SUBSTITUTE($Q888,CHAR(160)," "))," ",REPT(" ",60)),60)))&amp;IF($U888="","","-"&amp;TRIM(RIGHT(SUBSTITUTE(TRIM(SUBSTITUTE($U888,CHAR(160)," "))," ",REPT(" ",60)),60)))&amp;".jpg")</f>
        <v/>
      </c>
    </row>
    <row r="889" ht="14" customHeight="1">
      <c r="O889" s="196">
        <f>_xlfn.LET(_xlpm.d,_xlfn.XLOOKUP(M889,'[1]Birth Dates'!$A:$A,'[1]Birth Dates'!$B:$B,"",0),IF(_xlpm.d=0,"",_xlpm.d))</f>
        <v/>
      </c>
      <c r="P889" s="196">
        <f>IF(OR(O889="",A889="",NOT(ISNUMBER(O889)),O889&gt;A889),"",DATEDIF(O889,A889,"Y")&amp;" years, "&amp;DATEDIF(O889,A889,"YM")&amp;" months, "&amp;DATEDIF(O889,A889,"MD")&amp;" days")</f>
        <v/>
      </c>
      <c r="S889" s="196">
        <f>_xlfn.LET(_xlpm.d,_xlfn.XLOOKUP(Q889,'[1]Birth Dates'!$A:$A,'[1]Birth Dates'!$B:$B,"",0),IF(_xlpm.d=0,"",_xlpm.d))</f>
        <v/>
      </c>
      <c r="T889" s="196">
        <f>IF(OR(S889="",A889="",NOT(ISNUMBER(S889)),S889&gt;A889),"",DATEDIF(S889,A889,"Y")&amp;" years, "&amp;DATEDIF(S889,A889,"YM")&amp;" months, "&amp;DATEDIF(S889,A889,"MD")&amp;" days")</f>
        <v/>
      </c>
      <c r="W889" s="196">
        <f>_xlfn.LET(_xlpm.d,_xlfn.XLOOKUP(U889,'[1]Birth Dates'!$A:$A,'[1]Birth Dates'!$B:$B,"",0),IF(_xlpm.d=0,"",_xlpm.d))</f>
        <v/>
      </c>
      <c r="X889" s="196">
        <f>IF(OR(W889="",A889="",NOT(ISNUMBER(W889)),W889&gt;A889),"",DATEDIF(W889,A889,"Y")&amp;" years, "&amp;DATEDIF(W889,A889,"YM")&amp;" months, "&amp;DATEDIF(W889,A889,"MD")&amp;" days")</f>
        <v/>
      </c>
      <c r="AR889" s="175">
        <f>IF($B889="","",TEXT($A889,"yyyymmdd")&amp;"_P"&amp;$C889&amp;"_C"&amp;$F889&amp;"_"&amp;TRIM(RIGHT(SUBSTITUTE(TRIM(SUBSTITUTE($M889,CHAR(160)," "))," ",REPT(" ",60)),60))&amp;IF($Q889="","","-"&amp;TRIM(RIGHT(SUBSTITUTE(TRIM(SUBSTITUTE($Q889,CHAR(160)," "))," ",REPT(" ",60)),60)))&amp;IF($U889="","","-"&amp;TRIM(RIGHT(SUBSTITUTE(TRIM(SUBSTITUTE($U889,CHAR(160)," "))," ",REPT(" ",60)),60)))&amp;".jpg")</f>
        <v/>
      </c>
    </row>
    <row r="890" ht="14" customHeight="1">
      <c r="O890" s="196">
        <f>_xlfn.LET(_xlpm.d,_xlfn.XLOOKUP(M890,'[1]Birth Dates'!$A:$A,'[1]Birth Dates'!$B:$B,"",0),IF(_xlpm.d=0,"",_xlpm.d))</f>
        <v/>
      </c>
      <c r="P890" s="196">
        <f>IF(OR(O890="",A890="",NOT(ISNUMBER(O890)),O890&gt;A890),"",DATEDIF(O890,A890,"Y")&amp;" years, "&amp;DATEDIF(O890,A890,"YM")&amp;" months, "&amp;DATEDIF(O890,A890,"MD")&amp;" days")</f>
        <v/>
      </c>
      <c r="S890" s="196">
        <f>_xlfn.LET(_xlpm.d,_xlfn.XLOOKUP(Q890,'[1]Birth Dates'!$A:$A,'[1]Birth Dates'!$B:$B,"",0),IF(_xlpm.d=0,"",_xlpm.d))</f>
        <v/>
      </c>
      <c r="T890" s="196">
        <f>IF(OR(S890="",A890="",NOT(ISNUMBER(S890)),S890&gt;A890),"",DATEDIF(S890,A890,"Y")&amp;" years, "&amp;DATEDIF(S890,A890,"YM")&amp;" months, "&amp;DATEDIF(S890,A890,"MD")&amp;" days")</f>
        <v/>
      </c>
      <c r="W890" s="196">
        <f>_xlfn.LET(_xlpm.d,_xlfn.XLOOKUP(U890,'[1]Birth Dates'!$A:$A,'[1]Birth Dates'!$B:$B,"",0),IF(_xlpm.d=0,"",_xlpm.d))</f>
        <v/>
      </c>
      <c r="X890" s="196">
        <f>IF(OR(W890="",A890="",NOT(ISNUMBER(W890)),W890&gt;A890),"",DATEDIF(W890,A890,"Y")&amp;" years, "&amp;DATEDIF(W890,A890,"YM")&amp;" months, "&amp;DATEDIF(W890,A890,"MD")&amp;" days")</f>
        <v/>
      </c>
      <c r="AR890" s="175">
        <f>IF($B890="","",TEXT($A890,"yyyymmdd")&amp;"_P"&amp;$C890&amp;"_C"&amp;$F890&amp;"_"&amp;TRIM(RIGHT(SUBSTITUTE(TRIM(SUBSTITUTE($M890,CHAR(160)," "))," ",REPT(" ",60)),60))&amp;IF($Q890="","","-"&amp;TRIM(RIGHT(SUBSTITUTE(TRIM(SUBSTITUTE($Q890,CHAR(160)," "))," ",REPT(" ",60)),60)))&amp;IF($U890="","","-"&amp;TRIM(RIGHT(SUBSTITUTE(TRIM(SUBSTITUTE($U890,CHAR(160)," "))," ",REPT(" ",60)),60)))&amp;".jpg")</f>
        <v/>
      </c>
    </row>
    <row r="891" ht="14" customHeight="1">
      <c r="O891" s="196">
        <f>_xlfn.LET(_xlpm.d,_xlfn.XLOOKUP(M891,'[1]Birth Dates'!$A:$A,'[1]Birth Dates'!$B:$B,"",0),IF(_xlpm.d=0,"",_xlpm.d))</f>
        <v/>
      </c>
      <c r="P891" s="196">
        <f>IF(OR(O891="",A891="",NOT(ISNUMBER(O891)),O891&gt;A891),"",DATEDIF(O891,A891,"Y")&amp;" years, "&amp;DATEDIF(O891,A891,"YM")&amp;" months, "&amp;DATEDIF(O891,A891,"MD")&amp;" days")</f>
        <v/>
      </c>
      <c r="S891" s="196">
        <f>_xlfn.LET(_xlpm.d,_xlfn.XLOOKUP(Q891,'[1]Birth Dates'!$A:$A,'[1]Birth Dates'!$B:$B,"",0),IF(_xlpm.d=0,"",_xlpm.d))</f>
        <v/>
      </c>
      <c r="T891" s="196">
        <f>IF(OR(S891="",A891="",NOT(ISNUMBER(S891)),S891&gt;A891),"",DATEDIF(S891,A891,"Y")&amp;" years, "&amp;DATEDIF(S891,A891,"YM")&amp;" months, "&amp;DATEDIF(S891,A891,"MD")&amp;" days")</f>
        <v/>
      </c>
      <c r="W891" s="196">
        <f>_xlfn.LET(_xlpm.d,_xlfn.XLOOKUP(U891,'[1]Birth Dates'!$A:$A,'[1]Birth Dates'!$B:$B,"",0),IF(_xlpm.d=0,"",_xlpm.d))</f>
        <v/>
      </c>
      <c r="X891" s="196">
        <f>IF(OR(W891="",A891="",NOT(ISNUMBER(W891)),W891&gt;A891),"",DATEDIF(W891,A891,"Y")&amp;" years, "&amp;DATEDIF(W891,A891,"YM")&amp;" months, "&amp;DATEDIF(W891,A891,"MD")&amp;" days")</f>
        <v/>
      </c>
      <c r="AR891" s="175">
        <f>IF($B891="","",TEXT($A891,"yyyymmdd")&amp;"_P"&amp;$C891&amp;"_C"&amp;$F891&amp;"_"&amp;TRIM(RIGHT(SUBSTITUTE(TRIM(SUBSTITUTE($M891,CHAR(160)," "))," ",REPT(" ",60)),60))&amp;IF($Q891="","","-"&amp;TRIM(RIGHT(SUBSTITUTE(TRIM(SUBSTITUTE($Q891,CHAR(160)," "))," ",REPT(" ",60)),60)))&amp;IF($U891="","","-"&amp;TRIM(RIGHT(SUBSTITUTE(TRIM(SUBSTITUTE($U891,CHAR(160)," "))," ",REPT(" ",60)),60)))&amp;".jpg")</f>
        <v/>
      </c>
    </row>
    <row r="892" ht="14" customHeight="1">
      <c r="O892" s="196">
        <f>_xlfn.LET(_xlpm.d,_xlfn.XLOOKUP(M892,'[1]Birth Dates'!$A:$A,'[1]Birth Dates'!$B:$B,"",0),IF(_xlpm.d=0,"",_xlpm.d))</f>
        <v/>
      </c>
      <c r="P892" s="196">
        <f>IF(OR(O892="",A892="",NOT(ISNUMBER(O892)),O892&gt;A892),"",DATEDIF(O892,A892,"Y")&amp;" years, "&amp;DATEDIF(O892,A892,"YM")&amp;" months, "&amp;DATEDIF(O892,A892,"MD")&amp;" days")</f>
        <v/>
      </c>
      <c r="S892" s="196">
        <f>_xlfn.LET(_xlpm.d,_xlfn.XLOOKUP(Q892,'[1]Birth Dates'!$A:$A,'[1]Birth Dates'!$B:$B,"",0),IF(_xlpm.d=0,"",_xlpm.d))</f>
        <v/>
      </c>
      <c r="T892" s="196">
        <f>IF(OR(S892="",A892="",NOT(ISNUMBER(S892)),S892&gt;A892),"",DATEDIF(S892,A892,"Y")&amp;" years, "&amp;DATEDIF(S892,A892,"YM")&amp;" months, "&amp;DATEDIF(S892,A892,"MD")&amp;" days")</f>
        <v/>
      </c>
      <c r="W892" s="196">
        <f>_xlfn.LET(_xlpm.d,_xlfn.XLOOKUP(U892,'[1]Birth Dates'!$A:$A,'[1]Birth Dates'!$B:$B,"",0),IF(_xlpm.d=0,"",_xlpm.d))</f>
        <v/>
      </c>
      <c r="X892" s="196">
        <f>IF(OR(W892="",A892="",NOT(ISNUMBER(W892)),W892&gt;A892),"",DATEDIF(W892,A892,"Y")&amp;" years, "&amp;DATEDIF(W892,A892,"YM")&amp;" months, "&amp;DATEDIF(W892,A892,"MD")&amp;" days")</f>
        <v/>
      </c>
      <c r="AR892" s="175">
        <f>IF($B892="","",TEXT($A892,"yyyymmdd")&amp;"_P"&amp;$C892&amp;"_C"&amp;$F892&amp;"_"&amp;TRIM(RIGHT(SUBSTITUTE(TRIM(SUBSTITUTE($M892,CHAR(160)," "))," ",REPT(" ",60)),60))&amp;IF($Q892="","","-"&amp;TRIM(RIGHT(SUBSTITUTE(TRIM(SUBSTITUTE($Q892,CHAR(160)," "))," ",REPT(" ",60)),60)))&amp;IF($U892="","","-"&amp;TRIM(RIGHT(SUBSTITUTE(TRIM(SUBSTITUTE($U892,CHAR(160)," "))," ",REPT(" ",60)),60)))&amp;".jpg")</f>
        <v/>
      </c>
    </row>
    <row r="893" ht="14" customHeight="1">
      <c r="O893" s="196">
        <f>_xlfn.LET(_xlpm.d,_xlfn.XLOOKUP(M893,'[1]Birth Dates'!$A:$A,'[1]Birth Dates'!$B:$B,"",0),IF(_xlpm.d=0,"",_xlpm.d))</f>
        <v/>
      </c>
      <c r="P893" s="196">
        <f>IF(OR(O893="",A893="",NOT(ISNUMBER(O893)),O893&gt;A893),"",DATEDIF(O893,A893,"Y")&amp;" years, "&amp;DATEDIF(O893,A893,"YM")&amp;" months, "&amp;DATEDIF(O893,A893,"MD")&amp;" days")</f>
        <v/>
      </c>
      <c r="S893" s="196">
        <f>_xlfn.LET(_xlpm.d,_xlfn.XLOOKUP(Q893,'[1]Birth Dates'!$A:$A,'[1]Birth Dates'!$B:$B,"",0),IF(_xlpm.d=0,"",_xlpm.d))</f>
        <v/>
      </c>
      <c r="T893" s="196">
        <f>IF(OR(S893="",A893="",NOT(ISNUMBER(S893)),S893&gt;A893),"",DATEDIF(S893,A893,"Y")&amp;" years, "&amp;DATEDIF(S893,A893,"YM")&amp;" months, "&amp;DATEDIF(S893,A893,"MD")&amp;" days")</f>
        <v/>
      </c>
      <c r="W893" s="196">
        <f>_xlfn.LET(_xlpm.d,_xlfn.XLOOKUP(U893,'[1]Birth Dates'!$A:$A,'[1]Birth Dates'!$B:$B,"",0),IF(_xlpm.d=0,"",_xlpm.d))</f>
        <v/>
      </c>
      <c r="X893" s="196">
        <f>IF(OR(W893="",A893="",NOT(ISNUMBER(W893)),W893&gt;A893),"",DATEDIF(W893,A893,"Y")&amp;" years, "&amp;DATEDIF(W893,A893,"YM")&amp;" months, "&amp;DATEDIF(W893,A893,"MD")&amp;" days")</f>
        <v/>
      </c>
      <c r="AR893" s="175">
        <f>IF($B893="","",TEXT($A893,"yyyymmdd")&amp;"_P"&amp;$C893&amp;"_C"&amp;$F893&amp;"_"&amp;TRIM(RIGHT(SUBSTITUTE(TRIM(SUBSTITUTE($M893,CHAR(160)," "))," ",REPT(" ",60)),60))&amp;IF($Q893="","","-"&amp;TRIM(RIGHT(SUBSTITUTE(TRIM(SUBSTITUTE($Q893,CHAR(160)," "))," ",REPT(" ",60)),60)))&amp;IF($U893="","","-"&amp;TRIM(RIGHT(SUBSTITUTE(TRIM(SUBSTITUTE($U893,CHAR(160)," "))," ",REPT(" ",60)),60)))&amp;".jpg")</f>
        <v/>
      </c>
    </row>
    <row r="894" ht="14" customHeight="1">
      <c r="O894" s="196">
        <f>_xlfn.LET(_xlpm.d,_xlfn.XLOOKUP(M894,'[1]Birth Dates'!$A:$A,'[1]Birth Dates'!$B:$B,"",0),IF(_xlpm.d=0,"",_xlpm.d))</f>
        <v/>
      </c>
      <c r="P894" s="196">
        <f>IF(OR(O894="",A894="",NOT(ISNUMBER(O894)),O894&gt;A894),"",DATEDIF(O894,A894,"Y")&amp;" years, "&amp;DATEDIF(O894,A894,"YM")&amp;" months, "&amp;DATEDIF(O894,A894,"MD")&amp;" days")</f>
        <v/>
      </c>
      <c r="S894" s="196">
        <f>_xlfn.LET(_xlpm.d,_xlfn.XLOOKUP(Q894,'[1]Birth Dates'!$A:$A,'[1]Birth Dates'!$B:$B,"",0),IF(_xlpm.d=0,"",_xlpm.d))</f>
        <v/>
      </c>
      <c r="T894" s="196">
        <f>IF(OR(S894="",A894="",NOT(ISNUMBER(S894)),S894&gt;A894),"",DATEDIF(S894,A894,"Y")&amp;" years, "&amp;DATEDIF(S894,A894,"YM")&amp;" months, "&amp;DATEDIF(S894,A894,"MD")&amp;" days")</f>
        <v/>
      </c>
      <c r="W894" s="196">
        <f>_xlfn.LET(_xlpm.d,_xlfn.XLOOKUP(U894,'[1]Birth Dates'!$A:$A,'[1]Birth Dates'!$B:$B,"",0),IF(_xlpm.d=0,"",_xlpm.d))</f>
        <v/>
      </c>
      <c r="X894" s="196">
        <f>IF(OR(W894="",A894="",NOT(ISNUMBER(W894)),W894&gt;A894),"",DATEDIF(W894,A894,"Y")&amp;" years, "&amp;DATEDIF(W894,A894,"YM")&amp;" months, "&amp;DATEDIF(W894,A894,"MD")&amp;" days")</f>
        <v/>
      </c>
      <c r="AR894" s="175">
        <f>IF($B894="","",TEXT($A894,"yyyymmdd")&amp;"_P"&amp;$C894&amp;"_C"&amp;$F894&amp;"_"&amp;TRIM(RIGHT(SUBSTITUTE(TRIM(SUBSTITUTE($M894,CHAR(160)," "))," ",REPT(" ",60)),60))&amp;IF($Q894="","","-"&amp;TRIM(RIGHT(SUBSTITUTE(TRIM(SUBSTITUTE($Q894,CHAR(160)," "))," ",REPT(" ",60)),60)))&amp;IF($U894="","","-"&amp;TRIM(RIGHT(SUBSTITUTE(TRIM(SUBSTITUTE($U894,CHAR(160)," "))," ",REPT(" ",60)),60)))&amp;".jpg")</f>
        <v/>
      </c>
    </row>
    <row r="895" ht="14" customHeight="1">
      <c r="O895" s="196">
        <f>_xlfn.LET(_xlpm.d,_xlfn.XLOOKUP(M895,'[1]Birth Dates'!$A:$A,'[1]Birth Dates'!$B:$B,"",0),IF(_xlpm.d=0,"",_xlpm.d))</f>
        <v/>
      </c>
      <c r="P895" s="196">
        <f>IF(OR(O895="",A895="",NOT(ISNUMBER(O895)),O895&gt;A895),"",DATEDIF(O895,A895,"Y")&amp;" years, "&amp;DATEDIF(O895,A895,"YM")&amp;" months, "&amp;DATEDIF(O895,A895,"MD")&amp;" days")</f>
        <v/>
      </c>
      <c r="S895" s="196">
        <f>_xlfn.LET(_xlpm.d,_xlfn.XLOOKUP(Q895,'[1]Birth Dates'!$A:$A,'[1]Birth Dates'!$B:$B,"",0),IF(_xlpm.d=0,"",_xlpm.d))</f>
        <v/>
      </c>
      <c r="T895" s="196">
        <f>IF(OR(S895="",A895="",NOT(ISNUMBER(S895)),S895&gt;A895),"",DATEDIF(S895,A895,"Y")&amp;" years, "&amp;DATEDIF(S895,A895,"YM")&amp;" months, "&amp;DATEDIF(S895,A895,"MD")&amp;" days")</f>
        <v/>
      </c>
      <c r="W895" s="196">
        <f>_xlfn.LET(_xlpm.d,_xlfn.XLOOKUP(U895,'[1]Birth Dates'!$A:$A,'[1]Birth Dates'!$B:$B,"",0),IF(_xlpm.d=0,"",_xlpm.d))</f>
        <v/>
      </c>
      <c r="X895" s="196">
        <f>IF(OR(W895="",A895="",NOT(ISNUMBER(W895)),W895&gt;A895),"",DATEDIF(W895,A895,"Y")&amp;" years, "&amp;DATEDIF(W895,A895,"YM")&amp;" months, "&amp;DATEDIF(W895,A895,"MD")&amp;" days")</f>
        <v/>
      </c>
      <c r="AR895" s="175">
        <f>IF($B895="","",TEXT($A895,"yyyymmdd")&amp;"_P"&amp;$C895&amp;"_C"&amp;$F895&amp;"_"&amp;TRIM(RIGHT(SUBSTITUTE(TRIM(SUBSTITUTE($M895,CHAR(160)," "))," ",REPT(" ",60)),60))&amp;IF($Q895="","","-"&amp;TRIM(RIGHT(SUBSTITUTE(TRIM(SUBSTITUTE($Q895,CHAR(160)," "))," ",REPT(" ",60)),60)))&amp;IF($U895="","","-"&amp;TRIM(RIGHT(SUBSTITUTE(TRIM(SUBSTITUTE($U895,CHAR(160)," "))," ",REPT(" ",60)),60)))&amp;".jpg")</f>
        <v/>
      </c>
    </row>
    <row r="896" ht="14" customHeight="1">
      <c r="O896" s="196">
        <f>_xlfn.LET(_xlpm.d,_xlfn.XLOOKUP(M896,'[1]Birth Dates'!$A:$A,'[1]Birth Dates'!$B:$B,"",0),IF(_xlpm.d=0,"",_xlpm.d))</f>
        <v/>
      </c>
      <c r="P896" s="196">
        <f>IF(OR(O896="",A896="",NOT(ISNUMBER(O896)),O896&gt;A896),"",DATEDIF(O896,A896,"Y")&amp;" years, "&amp;DATEDIF(O896,A896,"YM")&amp;" months, "&amp;DATEDIF(O896,A896,"MD")&amp;" days")</f>
        <v/>
      </c>
      <c r="S896" s="196">
        <f>_xlfn.LET(_xlpm.d,_xlfn.XLOOKUP(Q896,'[1]Birth Dates'!$A:$A,'[1]Birth Dates'!$B:$B,"",0),IF(_xlpm.d=0,"",_xlpm.d))</f>
        <v/>
      </c>
      <c r="T896" s="196">
        <f>IF(OR(S896="",A896="",NOT(ISNUMBER(S896)),S896&gt;A896),"",DATEDIF(S896,A896,"Y")&amp;" years, "&amp;DATEDIF(S896,A896,"YM")&amp;" months, "&amp;DATEDIF(S896,A896,"MD")&amp;" days")</f>
        <v/>
      </c>
      <c r="W896" s="196">
        <f>_xlfn.LET(_xlpm.d,_xlfn.XLOOKUP(U896,'[1]Birth Dates'!$A:$A,'[1]Birth Dates'!$B:$B,"",0),IF(_xlpm.d=0,"",_xlpm.d))</f>
        <v/>
      </c>
      <c r="X896" s="196">
        <f>IF(OR(W896="",A896="",NOT(ISNUMBER(W896)),W896&gt;A896),"",DATEDIF(W896,A896,"Y")&amp;" years, "&amp;DATEDIF(W896,A896,"YM")&amp;" months, "&amp;DATEDIF(W896,A896,"MD")&amp;" days")</f>
        <v/>
      </c>
      <c r="AR896" s="175">
        <f>IF($B896="","",TEXT($A896,"yyyymmdd")&amp;"_P"&amp;$C896&amp;"_C"&amp;$F896&amp;"_"&amp;TRIM(RIGHT(SUBSTITUTE(TRIM(SUBSTITUTE($M896,CHAR(160)," "))," ",REPT(" ",60)),60))&amp;IF($Q896="","","-"&amp;TRIM(RIGHT(SUBSTITUTE(TRIM(SUBSTITUTE($Q896,CHAR(160)," "))," ",REPT(" ",60)),60)))&amp;IF($U896="","","-"&amp;TRIM(RIGHT(SUBSTITUTE(TRIM(SUBSTITUTE($U896,CHAR(160)," "))," ",REPT(" ",60)),60)))&amp;".jpg")</f>
        <v/>
      </c>
    </row>
    <row r="897" ht="14" customHeight="1">
      <c r="O897" s="196">
        <f>_xlfn.LET(_xlpm.d,_xlfn.XLOOKUP(M897,'[1]Birth Dates'!$A:$A,'[1]Birth Dates'!$B:$B,"",0),IF(_xlpm.d=0,"",_xlpm.d))</f>
        <v/>
      </c>
      <c r="P897" s="196">
        <f>IF(OR(O897="",A897="",NOT(ISNUMBER(O897)),O897&gt;A897),"",DATEDIF(O897,A897,"Y")&amp;" years, "&amp;DATEDIF(O897,A897,"YM")&amp;" months, "&amp;DATEDIF(O897,A897,"MD")&amp;" days")</f>
        <v/>
      </c>
      <c r="S897" s="196">
        <f>_xlfn.LET(_xlpm.d,_xlfn.XLOOKUP(Q897,'[1]Birth Dates'!$A:$A,'[1]Birth Dates'!$B:$B,"",0),IF(_xlpm.d=0,"",_xlpm.d))</f>
        <v/>
      </c>
      <c r="T897" s="196">
        <f>IF(OR(S897="",A897="",NOT(ISNUMBER(S897)),S897&gt;A897),"",DATEDIF(S897,A897,"Y")&amp;" years, "&amp;DATEDIF(S897,A897,"YM")&amp;" months, "&amp;DATEDIF(S897,A897,"MD")&amp;" days")</f>
        <v/>
      </c>
      <c r="W897" s="196">
        <f>_xlfn.LET(_xlpm.d,_xlfn.XLOOKUP(U897,'[1]Birth Dates'!$A:$A,'[1]Birth Dates'!$B:$B,"",0),IF(_xlpm.d=0,"",_xlpm.d))</f>
        <v/>
      </c>
      <c r="X897" s="196">
        <f>IF(OR(W897="",A897="",NOT(ISNUMBER(W897)),W897&gt;A897),"",DATEDIF(W897,A897,"Y")&amp;" years, "&amp;DATEDIF(W897,A897,"YM")&amp;" months, "&amp;DATEDIF(W897,A897,"MD")&amp;" days")</f>
        <v/>
      </c>
      <c r="AR897" s="175">
        <f>IF($B897="","",TEXT($A897,"yyyymmdd")&amp;"_P"&amp;$C897&amp;"_C"&amp;$F897&amp;"_"&amp;TRIM(RIGHT(SUBSTITUTE(TRIM(SUBSTITUTE($M897,CHAR(160)," "))," ",REPT(" ",60)),60))&amp;IF($Q897="","","-"&amp;TRIM(RIGHT(SUBSTITUTE(TRIM(SUBSTITUTE($Q897,CHAR(160)," "))," ",REPT(" ",60)),60)))&amp;IF($U897="","","-"&amp;TRIM(RIGHT(SUBSTITUTE(TRIM(SUBSTITUTE($U897,CHAR(160)," "))," ",REPT(" ",60)),60)))&amp;".jpg")</f>
        <v/>
      </c>
    </row>
    <row r="898" ht="14" customHeight="1">
      <c r="O898" s="196">
        <f>_xlfn.LET(_xlpm.d,_xlfn.XLOOKUP(M898,'[1]Birth Dates'!$A:$A,'[1]Birth Dates'!$B:$B,"",0),IF(_xlpm.d=0,"",_xlpm.d))</f>
        <v/>
      </c>
      <c r="P898" s="196">
        <f>IF(OR(O898="",A898="",NOT(ISNUMBER(O898)),O898&gt;A898),"",DATEDIF(O898,A898,"Y")&amp;" years, "&amp;DATEDIF(O898,A898,"YM")&amp;" months, "&amp;DATEDIF(O898,A898,"MD")&amp;" days")</f>
        <v/>
      </c>
      <c r="S898" s="196">
        <f>_xlfn.LET(_xlpm.d,_xlfn.XLOOKUP(Q898,'[1]Birth Dates'!$A:$A,'[1]Birth Dates'!$B:$B,"",0),IF(_xlpm.d=0,"",_xlpm.d))</f>
        <v/>
      </c>
      <c r="T898" s="196">
        <f>IF(OR(S898="",A898="",NOT(ISNUMBER(S898)),S898&gt;A898),"",DATEDIF(S898,A898,"Y")&amp;" years, "&amp;DATEDIF(S898,A898,"YM")&amp;" months, "&amp;DATEDIF(S898,A898,"MD")&amp;" days")</f>
        <v/>
      </c>
      <c r="W898" s="196">
        <f>_xlfn.LET(_xlpm.d,_xlfn.XLOOKUP(U898,'[1]Birth Dates'!$A:$A,'[1]Birth Dates'!$B:$B,"",0),IF(_xlpm.d=0,"",_xlpm.d))</f>
        <v/>
      </c>
      <c r="X898" s="196">
        <f>IF(OR(W898="",A898="",NOT(ISNUMBER(W898)),W898&gt;A898),"",DATEDIF(W898,A898,"Y")&amp;" years, "&amp;DATEDIF(W898,A898,"YM")&amp;" months, "&amp;DATEDIF(W898,A898,"MD")&amp;" days")</f>
        <v/>
      </c>
      <c r="AR898" s="175">
        <f>IF($B898="","",TEXT($A898,"yyyymmdd")&amp;"_P"&amp;$C898&amp;"_C"&amp;$F898&amp;"_"&amp;TRIM(RIGHT(SUBSTITUTE(TRIM(SUBSTITUTE($M898,CHAR(160)," "))," ",REPT(" ",60)),60))&amp;IF($Q898="","","-"&amp;TRIM(RIGHT(SUBSTITUTE(TRIM(SUBSTITUTE($Q898,CHAR(160)," "))," ",REPT(" ",60)),60)))&amp;IF($U898="","","-"&amp;TRIM(RIGHT(SUBSTITUTE(TRIM(SUBSTITUTE($U898,CHAR(160)," "))," ",REPT(" ",60)),60)))&amp;".jpg")</f>
        <v/>
      </c>
    </row>
    <row r="899" ht="14" customHeight="1">
      <c r="O899" s="196">
        <f>_xlfn.LET(_xlpm.d,_xlfn.XLOOKUP(M899,'[1]Birth Dates'!$A:$A,'[1]Birth Dates'!$B:$B,"",0),IF(_xlpm.d=0,"",_xlpm.d))</f>
        <v/>
      </c>
      <c r="P899" s="196">
        <f>IF(OR(O899="",A899="",NOT(ISNUMBER(O899)),O899&gt;A899),"",DATEDIF(O899,A899,"Y")&amp;" years, "&amp;DATEDIF(O899,A899,"YM")&amp;" months, "&amp;DATEDIF(O899,A899,"MD")&amp;" days")</f>
        <v/>
      </c>
      <c r="S899" s="196">
        <f>_xlfn.LET(_xlpm.d,_xlfn.XLOOKUP(Q899,'[1]Birth Dates'!$A:$A,'[1]Birth Dates'!$B:$B,"",0),IF(_xlpm.d=0,"",_xlpm.d))</f>
        <v/>
      </c>
      <c r="T899" s="196">
        <f>IF(OR(S899="",A899="",NOT(ISNUMBER(S899)),S899&gt;A899),"",DATEDIF(S899,A899,"Y")&amp;" years, "&amp;DATEDIF(S899,A899,"YM")&amp;" months, "&amp;DATEDIF(S899,A899,"MD")&amp;" days")</f>
        <v/>
      </c>
      <c r="W899" s="196">
        <f>_xlfn.LET(_xlpm.d,_xlfn.XLOOKUP(U899,'[1]Birth Dates'!$A:$A,'[1]Birth Dates'!$B:$B,"",0),IF(_xlpm.d=0,"",_xlpm.d))</f>
        <v/>
      </c>
      <c r="X899" s="196">
        <f>IF(OR(W899="",A899="",NOT(ISNUMBER(W899)),W899&gt;A899),"",DATEDIF(W899,A899,"Y")&amp;" years, "&amp;DATEDIF(W899,A899,"YM")&amp;" months, "&amp;DATEDIF(W899,A899,"MD")&amp;" days")</f>
        <v/>
      </c>
      <c r="AR899" s="175">
        <f>IF($B899="","",TEXT($A899,"yyyymmdd")&amp;"_P"&amp;$C899&amp;"_C"&amp;$F899&amp;"_"&amp;TRIM(RIGHT(SUBSTITUTE(TRIM(SUBSTITUTE($M899,CHAR(160)," "))," ",REPT(" ",60)),60))&amp;IF($Q899="","","-"&amp;TRIM(RIGHT(SUBSTITUTE(TRIM(SUBSTITUTE($Q899,CHAR(160)," "))," ",REPT(" ",60)),60)))&amp;IF($U899="","","-"&amp;TRIM(RIGHT(SUBSTITUTE(TRIM(SUBSTITUTE($U899,CHAR(160)," "))," ",REPT(" ",60)),60)))&amp;".jpg")</f>
        <v/>
      </c>
    </row>
    <row r="900" ht="14" customHeight="1">
      <c r="O900" s="196">
        <f>_xlfn.LET(_xlpm.d,_xlfn.XLOOKUP(M900,'[1]Birth Dates'!$A:$A,'[1]Birth Dates'!$B:$B,"",0),IF(_xlpm.d=0,"",_xlpm.d))</f>
        <v/>
      </c>
      <c r="P900" s="196">
        <f>IF(OR(O900="",A900="",NOT(ISNUMBER(O900)),O900&gt;A900),"",DATEDIF(O900,A900,"Y")&amp;" years, "&amp;DATEDIF(O900,A900,"YM")&amp;" months, "&amp;DATEDIF(O900,A900,"MD")&amp;" days")</f>
        <v/>
      </c>
      <c r="S900" s="196">
        <f>_xlfn.LET(_xlpm.d,_xlfn.XLOOKUP(Q900,'[1]Birth Dates'!$A:$A,'[1]Birth Dates'!$B:$B,"",0),IF(_xlpm.d=0,"",_xlpm.d))</f>
        <v/>
      </c>
      <c r="T900" s="196">
        <f>IF(OR(S900="",A900="",NOT(ISNUMBER(S900)),S900&gt;A900),"",DATEDIF(S900,A900,"Y")&amp;" years, "&amp;DATEDIF(S900,A900,"YM")&amp;" months, "&amp;DATEDIF(S900,A900,"MD")&amp;" days")</f>
        <v/>
      </c>
      <c r="W900" s="196">
        <f>_xlfn.LET(_xlpm.d,_xlfn.XLOOKUP(U900,'[1]Birth Dates'!$A:$A,'[1]Birth Dates'!$B:$B,"",0),IF(_xlpm.d=0,"",_xlpm.d))</f>
        <v/>
      </c>
      <c r="X900" s="196">
        <f>IF(OR(W900="",A900="",NOT(ISNUMBER(W900)),W900&gt;A900),"",DATEDIF(W900,A900,"Y")&amp;" years, "&amp;DATEDIF(W900,A900,"YM")&amp;" months, "&amp;DATEDIF(W900,A900,"MD")&amp;" days")</f>
        <v/>
      </c>
      <c r="AR900" s="175">
        <f>IF($B900="","",TEXT($A900,"yyyymmdd")&amp;"_P"&amp;$C900&amp;"_C"&amp;$F900&amp;"_"&amp;TRIM(RIGHT(SUBSTITUTE(TRIM(SUBSTITUTE($M900,CHAR(160)," "))," ",REPT(" ",60)),60))&amp;IF($Q900="","","-"&amp;TRIM(RIGHT(SUBSTITUTE(TRIM(SUBSTITUTE($Q900,CHAR(160)," "))," ",REPT(" ",60)),60)))&amp;IF($U900="","","-"&amp;TRIM(RIGHT(SUBSTITUTE(TRIM(SUBSTITUTE($U900,CHAR(160)," "))," ",REPT(" ",60)),60)))&amp;".jpg")</f>
        <v/>
      </c>
    </row>
    <row r="901" ht="14" customHeight="1">
      <c r="O901" s="196">
        <f>_xlfn.LET(_xlpm.d,_xlfn.XLOOKUP(M901,'[1]Birth Dates'!$A:$A,'[1]Birth Dates'!$B:$B,"",0),IF(_xlpm.d=0,"",_xlpm.d))</f>
        <v/>
      </c>
      <c r="P901" s="196">
        <f>IF(OR(O901="",A901="",NOT(ISNUMBER(O901)),O901&gt;A901),"",DATEDIF(O901,A901,"Y")&amp;" years, "&amp;DATEDIF(O901,A901,"YM")&amp;" months, "&amp;DATEDIF(O901,A901,"MD")&amp;" days")</f>
        <v/>
      </c>
      <c r="S901" s="196">
        <f>_xlfn.LET(_xlpm.d,_xlfn.XLOOKUP(Q901,'[1]Birth Dates'!$A:$A,'[1]Birth Dates'!$B:$B,"",0),IF(_xlpm.d=0,"",_xlpm.d))</f>
        <v/>
      </c>
      <c r="T901" s="196">
        <f>IF(OR(S901="",A901="",NOT(ISNUMBER(S901)),S901&gt;A901),"",DATEDIF(S901,A901,"Y")&amp;" years, "&amp;DATEDIF(S901,A901,"YM")&amp;" months, "&amp;DATEDIF(S901,A901,"MD")&amp;" days")</f>
        <v/>
      </c>
      <c r="W901" s="196">
        <f>_xlfn.LET(_xlpm.d,_xlfn.XLOOKUP(U901,'[1]Birth Dates'!$A:$A,'[1]Birth Dates'!$B:$B,"",0),IF(_xlpm.d=0,"",_xlpm.d))</f>
        <v/>
      </c>
      <c r="X901" s="196">
        <f>IF(OR(W901="",A901="",NOT(ISNUMBER(W901)),W901&gt;A901),"",DATEDIF(W901,A901,"Y")&amp;" years, "&amp;DATEDIF(W901,A901,"YM")&amp;" months, "&amp;DATEDIF(W901,A901,"MD")&amp;" days")</f>
        <v/>
      </c>
      <c r="AR901" s="175">
        <f>IF($B901="","",TEXT($A901,"yyyymmdd")&amp;"_P"&amp;$C901&amp;"_C"&amp;$F901&amp;"_"&amp;TRIM(RIGHT(SUBSTITUTE(TRIM(SUBSTITUTE($M901,CHAR(160)," "))," ",REPT(" ",60)),60))&amp;IF($Q901="","","-"&amp;TRIM(RIGHT(SUBSTITUTE(TRIM(SUBSTITUTE($Q901,CHAR(160)," "))," ",REPT(" ",60)),60)))&amp;IF($U901="","","-"&amp;TRIM(RIGHT(SUBSTITUTE(TRIM(SUBSTITUTE($U901,CHAR(160)," "))," ",REPT(" ",60)),60)))&amp;".jpg")</f>
        <v/>
      </c>
    </row>
    <row r="902" ht="14" customHeight="1">
      <c r="O902" s="196">
        <f>_xlfn.LET(_xlpm.d,_xlfn.XLOOKUP(M902,'[1]Birth Dates'!$A:$A,'[1]Birth Dates'!$B:$B,"",0),IF(_xlpm.d=0,"",_xlpm.d))</f>
        <v/>
      </c>
      <c r="P902" s="196">
        <f>IF(OR(O902="",A902="",NOT(ISNUMBER(O902)),O902&gt;A902),"",DATEDIF(O902,A902,"Y")&amp;" years, "&amp;DATEDIF(O902,A902,"YM")&amp;" months, "&amp;DATEDIF(O902,A902,"MD")&amp;" days")</f>
        <v/>
      </c>
      <c r="S902" s="196">
        <f>_xlfn.LET(_xlpm.d,_xlfn.XLOOKUP(Q902,'[1]Birth Dates'!$A:$A,'[1]Birth Dates'!$B:$B,"",0),IF(_xlpm.d=0,"",_xlpm.d))</f>
        <v/>
      </c>
      <c r="T902" s="196">
        <f>IF(OR(S902="",A902="",NOT(ISNUMBER(S902)),S902&gt;A902),"",DATEDIF(S902,A902,"Y")&amp;" years, "&amp;DATEDIF(S902,A902,"YM")&amp;" months, "&amp;DATEDIF(S902,A902,"MD")&amp;" days")</f>
        <v/>
      </c>
      <c r="W902" s="196">
        <f>_xlfn.LET(_xlpm.d,_xlfn.XLOOKUP(U902,'[1]Birth Dates'!$A:$A,'[1]Birth Dates'!$B:$B,"",0),IF(_xlpm.d=0,"",_xlpm.d))</f>
        <v/>
      </c>
      <c r="X902" s="196">
        <f>IF(OR(W902="",A902="",NOT(ISNUMBER(W902)),W902&gt;A902),"",DATEDIF(W902,A902,"Y")&amp;" years, "&amp;DATEDIF(W902,A902,"YM")&amp;" months, "&amp;DATEDIF(W902,A902,"MD")&amp;" days")</f>
        <v/>
      </c>
      <c r="AR902" s="175">
        <f>IF($B902="","",TEXT($A902,"yyyymmdd")&amp;"_P"&amp;$C902&amp;"_C"&amp;$F902&amp;"_"&amp;TRIM(RIGHT(SUBSTITUTE(TRIM(SUBSTITUTE($M902,CHAR(160)," "))," ",REPT(" ",60)),60))&amp;IF($Q902="","","-"&amp;TRIM(RIGHT(SUBSTITUTE(TRIM(SUBSTITUTE($Q902,CHAR(160)," "))," ",REPT(" ",60)),60)))&amp;IF($U902="","","-"&amp;TRIM(RIGHT(SUBSTITUTE(TRIM(SUBSTITUTE($U902,CHAR(160)," "))," ",REPT(" ",60)),60)))&amp;".jpg")</f>
        <v/>
      </c>
    </row>
    <row r="903" ht="14" customHeight="1">
      <c r="O903" s="196">
        <f>_xlfn.LET(_xlpm.d,_xlfn.XLOOKUP(M903,'[1]Birth Dates'!$A:$A,'[1]Birth Dates'!$B:$B,"",0),IF(_xlpm.d=0,"",_xlpm.d))</f>
        <v/>
      </c>
      <c r="P903" s="196">
        <f>IF(OR(O903="",A903="",NOT(ISNUMBER(O903)),O903&gt;A903),"",DATEDIF(O903,A903,"Y")&amp;" years, "&amp;DATEDIF(O903,A903,"YM")&amp;" months, "&amp;DATEDIF(O903,A903,"MD")&amp;" days")</f>
        <v/>
      </c>
      <c r="S903" s="196">
        <f>_xlfn.LET(_xlpm.d,_xlfn.XLOOKUP(Q903,'[1]Birth Dates'!$A:$A,'[1]Birth Dates'!$B:$B,"",0),IF(_xlpm.d=0,"",_xlpm.d))</f>
        <v/>
      </c>
      <c r="T903" s="196">
        <f>IF(OR(S903="",A903="",NOT(ISNUMBER(S903)),S903&gt;A903),"",DATEDIF(S903,A903,"Y")&amp;" years, "&amp;DATEDIF(S903,A903,"YM")&amp;" months, "&amp;DATEDIF(S903,A903,"MD")&amp;" days")</f>
        <v/>
      </c>
      <c r="W903" s="196">
        <f>_xlfn.LET(_xlpm.d,_xlfn.XLOOKUP(U903,'[1]Birth Dates'!$A:$A,'[1]Birth Dates'!$B:$B,"",0),IF(_xlpm.d=0,"",_xlpm.d))</f>
        <v/>
      </c>
      <c r="X903" s="196">
        <f>IF(OR(W903="",A903="",NOT(ISNUMBER(W903)),W903&gt;A903),"",DATEDIF(W903,A903,"Y")&amp;" years, "&amp;DATEDIF(W903,A903,"YM")&amp;" months, "&amp;DATEDIF(W903,A903,"MD")&amp;" days")</f>
        <v/>
      </c>
      <c r="AR903" s="175">
        <f>IF($B903="","",TEXT($A903,"yyyymmdd")&amp;"_P"&amp;$C903&amp;"_C"&amp;$F903&amp;"_"&amp;TRIM(RIGHT(SUBSTITUTE(TRIM(SUBSTITUTE($M903,CHAR(160)," "))," ",REPT(" ",60)),60))&amp;IF($Q903="","","-"&amp;TRIM(RIGHT(SUBSTITUTE(TRIM(SUBSTITUTE($Q903,CHAR(160)," "))," ",REPT(" ",60)),60)))&amp;IF($U903="","","-"&amp;TRIM(RIGHT(SUBSTITUTE(TRIM(SUBSTITUTE($U903,CHAR(160)," "))," ",REPT(" ",60)),60)))&amp;".jpg")</f>
        <v/>
      </c>
    </row>
    <row r="904" ht="14" customHeight="1">
      <c r="O904" s="196">
        <f>_xlfn.LET(_xlpm.d,_xlfn.XLOOKUP(M904,'[1]Birth Dates'!$A:$A,'[1]Birth Dates'!$B:$B,"",0),IF(_xlpm.d=0,"",_xlpm.d))</f>
        <v/>
      </c>
      <c r="P904" s="196">
        <f>IF(OR(O904="",A904="",NOT(ISNUMBER(O904)),O904&gt;A904),"",DATEDIF(O904,A904,"Y")&amp;" years, "&amp;DATEDIF(O904,A904,"YM")&amp;" months, "&amp;DATEDIF(O904,A904,"MD")&amp;" days")</f>
        <v/>
      </c>
      <c r="S904" s="196">
        <f>_xlfn.LET(_xlpm.d,_xlfn.XLOOKUP(Q904,'[1]Birth Dates'!$A:$A,'[1]Birth Dates'!$B:$B,"",0),IF(_xlpm.d=0,"",_xlpm.d))</f>
        <v/>
      </c>
      <c r="T904" s="196">
        <f>IF(OR(S904="",A904="",NOT(ISNUMBER(S904)),S904&gt;A904),"",DATEDIF(S904,A904,"Y")&amp;" years, "&amp;DATEDIF(S904,A904,"YM")&amp;" months, "&amp;DATEDIF(S904,A904,"MD")&amp;" days")</f>
        <v/>
      </c>
      <c r="W904" s="196">
        <f>_xlfn.LET(_xlpm.d,_xlfn.XLOOKUP(U904,'[1]Birth Dates'!$A:$A,'[1]Birth Dates'!$B:$B,"",0),IF(_xlpm.d=0,"",_xlpm.d))</f>
        <v/>
      </c>
      <c r="X904" s="196">
        <f>IF(OR(W904="",A904="",NOT(ISNUMBER(W904)),W904&gt;A904),"",DATEDIF(W904,A904,"Y")&amp;" years, "&amp;DATEDIF(W904,A904,"YM")&amp;" months, "&amp;DATEDIF(W904,A904,"MD")&amp;" days")</f>
        <v/>
      </c>
      <c r="AR904" s="175">
        <f>IF($B904="","",TEXT($A904,"yyyymmdd")&amp;"_P"&amp;$C904&amp;"_C"&amp;$F904&amp;"_"&amp;TRIM(RIGHT(SUBSTITUTE(TRIM(SUBSTITUTE($M904,CHAR(160)," "))," ",REPT(" ",60)),60))&amp;IF($Q904="","","-"&amp;TRIM(RIGHT(SUBSTITUTE(TRIM(SUBSTITUTE($Q904,CHAR(160)," "))," ",REPT(" ",60)),60)))&amp;IF($U904="","","-"&amp;TRIM(RIGHT(SUBSTITUTE(TRIM(SUBSTITUTE($U904,CHAR(160)," "))," ",REPT(" ",60)),60)))&amp;".jpg")</f>
        <v/>
      </c>
    </row>
    <row r="905" ht="14" customHeight="1">
      <c r="O905" s="196">
        <f>_xlfn.LET(_xlpm.d,_xlfn.XLOOKUP(M905,'[1]Birth Dates'!$A:$A,'[1]Birth Dates'!$B:$B,"",0),IF(_xlpm.d=0,"",_xlpm.d))</f>
        <v/>
      </c>
      <c r="P905" s="196">
        <f>IF(OR(O905="",A905="",NOT(ISNUMBER(O905)),O905&gt;A905),"",DATEDIF(O905,A905,"Y")&amp;" years, "&amp;DATEDIF(O905,A905,"YM")&amp;" months, "&amp;DATEDIF(O905,A905,"MD")&amp;" days")</f>
        <v/>
      </c>
      <c r="S905" s="196">
        <f>_xlfn.LET(_xlpm.d,_xlfn.XLOOKUP(Q905,'[1]Birth Dates'!$A:$A,'[1]Birth Dates'!$B:$B,"",0),IF(_xlpm.d=0,"",_xlpm.d))</f>
        <v/>
      </c>
      <c r="T905" s="196">
        <f>IF(OR(S905="",A905="",NOT(ISNUMBER(S905)),S905&gt;A905),"",DATEDIF(S905,A905,"Y")&amp;" years, "&amp;DATEDIF(S905,A905,"YM")&amp;" months, "&amp;DATEDIF(S905,A905,"MD")&amp;" days")</f>
        <v/>
      </c>
      <c r="W905" s="196">
        <f>_xlfn.LET(_xlpm.d,_xlfn.XLOOKUP(U905,'[1]Birth Dates'!$A:$A,'[1]Birth Dates'!$B:$B,"",0),IF(_xlpm.d=0,"",_xlpm.d))</f>
        <v/>
      </c>
      <c r="X905" s="196">
        <f>IF(OR(W905="",A905="",NOT(ISNUMBER(W905)),W905&gt;A905),"",DATEDIF(W905,A905,"Y")&amp;" years, "&amp;DATEDIF(W905,A905,"YM")&amp;" months, "&amp;DATEDIF(W905,A905,"MD")&amp;" days")</f>
        <v/>
      </c>
      <c r="AR905" s="175">
        <f>IF($B905="","",TEXT($A905,"yyyymmdd")&amp;"_P"&amp;$C905&amp;"_C"&amp;$F905&amp;"_"&amp;TRIM(RIGHT(SUBSTITUTE(TRIM(SUBSTITUTE($M905,CHAR(160)," "))," ",REPT(" ",60)),60))&amp;IF($Q905="","","-"&amp;TRIM(RIGHT(SUBSTITUTE(TRIM(SUBSTITUTE($Q905,CHAR(160)," "))," ",REPT(" ",60)),60)))&amp;IF($U905="","","-"&amp;TRIM(RIGHT(SUBSTITUTE(TRIM(SUBSTITUTE($U905,CHAR(160)," "))," ",REPT(" ",60)),60)))&amp;".jpg")</f>
        <v/>
      </c>
    </row>
    <row r="906" ht="14" customHeight="1">
      <c r="O906" s="196">
        <f>_xlfn.LET(_xlpm.d,_xlfn.XLOOKUP(M906,'[1]Birth Dates'!$A:$A,'[1]Birth Dates'!$B:$B,"",0),IF(_xlpm.d=0,"",_xlpm.d))</f>
        <v/>
      </c>
      <c r="P906" s="196">
        <f>IF(OR(O906="",A906="",NOT(ISNUMBER(O906)),O906&gt;A906),"",DATEDIF(O906,A906,"Y")&amp;" years, "&amp;DATEDIF(O906,A906,"YM")&amp;" months, "&amp;DATEDIF(O906,A906,"MD")&amp;" days")</f>
        <v/>
      </c>
      <c r="S906" s="196">
        <f>_xlfn.LET(_xlpm.d,_xlfn.XLOOKUP(Q906,'[1]Birth Dates'!$A:$A,'[1]Birth Dates'!$B:$B,"",0),IF(_xlpm.d=0,"",_xlpm.d))</f>
        <v/>
      </c>
      <c r="T906" s="196">
        <f>IF(OR(S906="",A906="",NOT(ISNUMBER(S906)),S906&gt;A906),"",DATEDIF(S906,A906,"Y")&amp;" years, "&amp;DATEDIF(S906,A906,"YM")&amp;" months, "&amp;DATEDIF(S906,A906,"MD")&amp;" days")</f>
        <v/>
      </c>
      <c r="W906" s="196">
        <f>_xlfn.LET(_xlpm.d,_xlfn.XLOOKUP(U906,'[1]Birth Dates'!$A:$A,'[1]Birth Dates'!$B:$B,"",0),IF(_xlpm.d=0,"",_xlpm.d))</f>
        <v/>
      </c>
      <c r="X906" s="196">
        <f>IF(OR(W906="",A906="",NOT(ISNUMBER(W906)),W906&gt;A906),"",DATEDIF(W906,A906,"Y")&amp;" years, "&amp;DATEDIF(W906,A906,"YM")&amp;" months, "&amp;DATEDIF(W906,A906,"MD")&amp;" days")</f>
        <v/>
      </c>
      <c r="AR906" s="175">
        <f>IF($B906="","",TEXT($A906,"yyyymmdd")&amp;"_P"&amp;$C906&amp;"_C"&amp;$F906&amp;"_"&amp;TRIM(RIGHT(SUBSTITUTE(TRIM(SUBSTITUTE($M906,CHAR(160)," "))," ",REPT(" ",60)),60))&amp;IF($Q906="","","-"&amp;TRIM(RIGHT(SUBSTITUTE(TRIM(SUBSTITUTE($Q906,CHAR(160)," "))," ",REPT(" ",60)),60)))&amp;IF($U906="","","-"&amp;TRIM(RIGHT(SUBSTITUTE(TRIM(SUBSTITUTE($U906,CHAR(160)," "))," ",REPT(" ",60)),60)))&amp;".jpg")</f>
        <v/>
      </c>
    </row>
    <row r="907" ht="14" customHeight="1">
      <c r="O907" s="196">
        <f>_xlfn.LET(_xlpm.d,_xlfn.XLOOKUP(M907,'[1]Birth Dates'!$A:$A,'[1]Birth Dates'!$B:$B,"",0),IF(_xlpm.d=0,"",_xlpm.d))</f>
        <v/>
      </c>
      <c r="P907" s="196">
        <f>IF(OR(O907="",A907="",NOT(ISNUMBER(O907)),O907&gt;A907),"",DATEDIF(O907,A907,"Y")&amp;" years, "&amp;DATEDIF(O907,A907,"YM")&amp;" months, "&amp;DATEDIF(O907,A907,"MD")&amp;" days")</f>
        <v/>
      </c>
      <c r="S907" s="196">
        <f>_xlfn.LET(_xlpm.d,_xlfn.XLOOKUP(Q907,'[1]Birth Dates'!$A:$A,'[1]Birth Dates'!$B:$B,"",0),IF(_xlpm.d=0,"",_xlpm.d))</f>
        <v/>
      </c>
      <c r="T907" s="196">
        <f>IF(OR(S907="",A907="",NOT(ISNUMBER(S907)),S907&gt;A907),"",DATEDIF(S907,A907,"Y")&amp;" years, "&amp;DATEDIF(S907,A907,"YM")&amp;" months, "&amp;DATEDIF(S907,A907,"MD")&amp;" days")</f>
        <v/>
      </c>
      <c r="W907" s="196">
        <f>_xlfn.LET(_xlpm.d,_xlfn.XLOOKUP(U907,'[1]Birth Dates'!$A:$A,'[1]Birth Dates'!$B:$B,"",0),IF(_xlpm.d=0,"",_xlpm.d))</f>
        <v/>
      </c>
      <c r="X907" s="196">
        <f>IF(OR(W907="",A907="",NOT(ISNUMBER(W907)),W907&gt;A907),"",DATEDIF(W907,A907,"Y")&amp;" years, "&amp;DATEDIF(W907,A907,"YM")&amp;" months, "&amp;DATEDIF(W907,A907,"MD")&amp;" days")</f>
        <v/>
      </c>
      <c r="AR907" s="175">
        <f>IF($B907="","",TEXT($A907,"yyyymmdd")&amp;"_P"&amp;$C907&amp;"_C"&amp;$F907&amp;"_"&amp;TRIM(RIGHT(SUBSTITUTE(TRIM(SUBSTITUTE($M907,CHAR(160)," "))," ",REPT(" ",60)),60))&amp;IF($Q907="","","-"&amp;TRIM(RIGHT(SUBSTITUTE(TRIM(SUBSTITUTE($Q907,CHAR(160)," "))," ",REPT(" ",60)),60)))&amp;IF($U907="","","-"&amp;TRIM(RIGHT(SUBSTITUTE(TRIM(SUBSTITUTE($U907,CHAR(160)," "))," ",REPT(" ",60)),60)))&amp;".jpg")</f>
        <v/>
      </c>
    </row>
    <row r="908" ht="14" customHeight="1">
      <c r="O908" s="196">
        <f>_xlfn.LET(_xlpm.d,_xlfn.XLOOKUP(M908,'[1]Birth Dates'!$A:$A,'[1]Birth Dates'!$B:$B,"",0),IF(_xlpm.d=0,"",_xlpm.d))</f>
        <v/>
      </c>
      <c r="P908" s="196">
        <f>IF(OR(O908="",A908="",NOT(ISNUMBER(O908)),O908&gt;A908),"",DATEDIF(O908,A908,"Y")&amp;" years, "&amp;DATEDIF(O908,A908,"YM")&amp;" months, "&amp;DATEDIF(O908,A908,"MD")&amp;" days")</f>
        <v/>
      </c>
      <c r="S908" s="196">
        <f>_xlfn.LET(_xlpm.d,_xlfn.XLOOKUP(Q908,'[1]Birth Dates'!$A:$A,'[1]Birth Dates'!$B:$B,"",0),IF(_xlpm.d=0,"",_xlpm.d))</f>
        <v/>
      </c>
      <c r="T908" s="196">
        <f>IF(OR(S908="",A908="",NOT(ISNUMBER(S908)),S908&gt;A908),"",DATEDIF(S908,A908,"Y")&amp;" years, "&amp;DATEDIF(S908,A908,"YM")&amp;" months, "&amp;DATEDIF(S908,A908,"MD")&amp;" days")</f>
        <v/>
      </c>
      <c r="W908" s="196">
        <f>_xlfn.LET(_xlpm.d,_xlfn.XLOOKUP(U908,'[1]Birth Dates'!$A:$A,'[1]Birth Dates'!$B:$B,"",0),IF(_xlpm.d=0,"",_xlpm.d))</f>
        <v/>
      </c>
      <c r="X908" s="196">
        <f>IF(OR(W908="",A908="",NOT(ISNUMBER(W908)),W908&gt;A908),"",DATEDIF(W908,A908,"Y")&amp;" years, "&amp;DATEDIF(W908,A908,"YM")&amp;" months, "&amp;DATEDIF(W908,A908,"MD")&amp;" days")</f>
        <v/>
      </c>
      <c r="AR908" s="175">
        <f>IF($B908="","",TEXT($A908,"yyyymmdd")&amp;"_P"&amp;$C908&amp;"_C"&amp;$F908&amp;"_"&amp;TRIM(RIGHT(SUBSTITUTE(TRIM(SUBSTITUTE($M908,CHAR(160)," "))," ",REPT(" ",60)),60))&amp;IF($Q908="","","-"&amp;TRIM(RIGHT(SUBSTITUTE(TRIM(SUBSTITUTE($Q908,CHAR(160)," "))," ",REPT(" ",60)),60)))&amp;IF($U908="","","-"&amp;TRIM(RIGHT(SUBSTITUTE(TRIM(SUBSTITUTE($U908,CHAR(160)," "))," ",REPT(" ",60)),60)))&amp;".jpg")</f>
        <v/>
      </c>
    </row>
    <row r="909" ht="14" customHeight="1">
      <c r="O909" s="196">
        <f>_xlfn.LET(_xlpm.d,_xlfn.XLOOKUP(M909,'[1]Birth Dates'!$A:$A,'[1]Birth Dates'!$B:$B,"",0),IF(_xlpm.d=0,"",_xlpm.d))</f>
        <v/>
      </c>
      <c r="P909" s="196">
        <f>IF(OR(O909="",A909="",NOT(ISNUMBER(O909)),O909&gt;A909),"",DATEDIF(O909,A909,"Y")&amp;" years, "&amp;DATEDIF(O909,A909,"YM")&amp;" months, "&amp;DATEDIF(O909,A909,"MD")&amp;" days")</f>
        <v/>
      </c>
      <c r="S909" s="196">
        <f>_xlfn.LET(_xlpm.d,_xlfn.XLOOKUP(Q909,'[1]Birth Dates'!$A:$A,'[1]Birth Dates'!$B:$B,"",0),IF(_xlpm.d=0,"",_xlpm.d))</f>
        <v/>
      </c>
      <c r="T909" s="196">
        <f>IF(OR(S909="",A909="",NOT(ISNUMBER(S909)),S909&gt;A909),"",DATEDIF(S909,A909,"Y")&amp;" years, "&amp;DATEDIF(S909,A909,"YM")&amp;" months, "&amp;DATEDIF(S909,A909,"MD")&amp;" days")</f>
        <v/>
      </c>
      <c r="W909" s="196">
        <f>_xlfn.LET(_xlpm.d,_xlfn.XLOOKUP(U909,'[1]Birth Dates'!$A:$A,'[1]Birth Dates'!$B:$B,"",0),IF(_xlpm.d=0,"",_xlpm.d))</f>
        <v/>
      </c>
      <c r="X909" s="196">
        <f>IF(OR(W909="",A909="",NOT(ISNUMBER(W909)),W909&gt;A909),"",DATEDIF(W909,A909,"Y")&amp;" years, "&amp;DATEDIF(W909,A909,"YM")&amp;" months, "&amp;DATEDIF(W909,A909,"MD")&amp;" days")</f>
        <v/>
      </c>
      <c r="AR909" s="175">
        <f>IF($B909="","",TEXT($A909,"yyyymmdd")&amp;"_P"&amp;$C909&amp;"_C"&amp;$F909&amp;"_"&amp;TRIM(RIGHT(SUBSTITUTE(TRIM(SUBSTITUTE($M909,CHAR(160)," "))," ",REPT(" ",60)),60))&amp;IF($Q909="","","-"&amp;TRIM(RIGHT(SUBSTITUTE(TRIM(SUBSTITUTE($Q909,CHAR(160)," "))," ",REPT(" ",60)),60)))&amp;IF($U909="","","-"&amp;TRIM(RIGHT(SUBSTITUTE(TRIM(SUBSTITUTE($U909,CHAR(160)," "))," ",REPT(" ",60)),60)))&amp;".jpg")</f>
        <v/>
      </c>
    </row>
    <row r="910" ht="14" customHeight="1">
      <c r="O910" s="196">
        <f>_xlfn.LET(_xlpm.d,_xlfn.XLOOKUP(M910,'[1]Birth Dates'!$A:$A,'[1]Birth Dates'!$B:$B,"",0),IF(_xlpm.d=0,"",_xlpm.d))</f>
        <v/>
      </c>
      <c r="P910" s="196">
        <f>IF(OR(O910="",A910="",NOT(ISNUMBER(O910)),O910&gt;A910),"",DATEDIF(O910,A910,"Y")&amp;" years, "&amp;DATEDIF(O910,A910,"YM")&amp;" months, "&amp;DATEDIF(O910,A910,"MD")&amp;" days")</f>
        <v/>
      </c>
      <c r="S910" s="196">
        <f>_xlfn.LET(_xlpm.d,_xlfn.XLOOKUP(Q910,'[1]Birth Dates'!$A:$A,'[1]Birth Dates'!$B:$B,"",0),IF(_xlpm.d=0,"",_xlpm.d))</f>
        <v/>
      </c>
      <c r="T910" s="196">
        <f>IF(OR(S910="",A910="",NOT(ISNUMBER(S910)),S910&gt;A910),"",DATEDIF(S910,A910,"Y")&amp;" years, "&amp;DATEDIF(S910,A910,"YM")&amp;" months, "&amp;DATEDIF(S910,A910,"MD")&amp;" days")</f>
        <v/>
      </c>
      <c r="W910" s="196">
        <f>_xlfn.LET(_xlpm.d,_xlfn.XLOOKUP(U910,'[1]Birth Dates'!$A:$A,'[1]Birth Dates'!$B:$B,"",0),IF(_xlpm.d=0,"",_xlpm.d))</f>
        <v/>
      </c>
      <c r="X910" s="196">
        <f>IF(OR(W910="",A910="",NOT(ISNUMBER(W910)),W910&gt;A910),"",DATEDIF(W910,A910,"Y")&amp;" years, "&amp;DATEDIF(W910,A910,"YM")&amp;" months, "&amp;DATEDIF(W910,A910,"MD")&amp;" days")</f>
        <v/>
      </c>
      <c r="AR910" s="175">
        <f>IF($B910="","",TEXT($A910,"yyyymmdd")&amp;"_P"&amp;$C910&amp;"_C"&amp;$F910&amp;"_"&amp;TRIM(RIGHT(SUBSTITUTE(TRIM(SUBSTITUTE($M910,CHAR(160)," "))," ",REPT(" ",60)),60))&amp;IF($Q910="","","-"&amp;TRIM(RIGHT(SUBSTITUTE(TRIM(SUBSTITUTE($Q910,CHAR(160)," "))," ",REPT(" ",60)),60)))&amp;IF($U910="","","-"&amp;TRIM(RIGHT(SUBSTITUTE(TRIM(SUBSTITUTE($U910,CHAR(160)," "))," ",REPT(" ",60)),60)))&amp;".jpg")</f>
        <v/>
      </c>
    </row>
    <row r="911" ht="14" customHeight="1">
      <c r="O911" s="196">
        <f>_xlfn.LET(_xlpm.d,_xlfn.XLOOKUP(M911,'[1]Birth Dates'!$A:$A,'[1]Birth Dates'!$B:$B,"",0),IF(_xlpm.d=0,"",_xlpm.d))</f>
        <v/>
      </c>
      <c r="P911" s="196">
        <f>IF(OR(O911="",A911="",NOT(ISNUMBER(O911)),O911&gt;A911),"",DATEDIF(O911,A911,"Y")&amp;" years, "&amp;DATEDIF(O911,A911,"YM")&amp;" months, "&amp;DATEDIF(O911,A911,"MD")&amp;" days")</f>
        <v/>
      </c>
      <c r="S911" s="196">
        <f>_xlfn.LET(_xlpm.d,_xlfn.XLOOKUP(Q911,'[1]Birth Dates'!$A:$A,'[1]Birth Dates'!$B:$B,"",0),IF(_xlpm.d=0,"",_xlpm.d))</f>
        <v/>
      </c>
      <c r="T911" s="196">
        <f>IF(OR(S911="",A911="",NOT(ISNUMBER(S911)),S911&gt;A911),"",DATEDIF(S911,A911,"Y")&amp;" years, "&amp;DATEDIF(S911,A911,"YM")&amp;" months, "&amp;DATEDIF(S911,A911,"MD")&amp;" days")</f>
        <v/>
      </c>
      <c r="W911" s="196">
        <f>_xlfn.LET(_xlpm.d,_xlfn.XLOOKUP(U911,'[1]Birth Dates'!$A:$A,'[1]Birth Dates'!$B:$B,"",0),IF(_xlpm.d=0,"",_xlpm.d))</f>
        <v/>
      </c>
      <c r="X911" s="196">
        <f>IF(OR(W911="",A911="",NOT(ISNUMBER(W911)),W911&gt;A911),"",DATEDIF(W911,A911,"Y")&amp;" years, "&amp;DATEDIF(W911,A911,"YM")&amp;" months, "&amp;DATEDIF(W911,A911,"MD")&amp;" days")</f>
        <v/>
      </c>
      <c r="AR911" s="175">
        <f>IF($B911="","",TEXT($A911,"yyyymmdd")&amp;"_P"&amp;$C911&amp;"_C"&amp;$F911&amp;"_"&amp;TRIM(RIGHT(SUBSTITUTE(TRIM(SUBSTITUTE($M911,CHAR(160)," "))," ",REPT(" ",60)),60))&amp;IF($Q911="","","-"&amp;TRIM(RIGHT(SUBSTITUTE(TRIM(SUBSTITUTE($Q911,CHAR(160)," "))," ",REPT(" ",60)),60)))&amp;IF($U911="","","-"&amp;TRIM(RIGHT(SUBSTITUTE(TRIM(SUBSTITUTE($U911,CHAR(160)," "))," ",REPT(" ",60)),60)))&amp;".jpg")</f>
        <v/>
      </c>
    </row>
    <row r="912" ht="14" customHeight="1">
      <c r="O912" s="196">
        <f>_xlfn.LET(_xlpm.d,_xlfn.XLOOKUP(M912,'[1]Birth Dates'!$A:$A,'[1]Birth Dates'!$B:$B,"",0),IF(_xlpm.d=0,"",_xlpm.d))</f>
        <v/>
      </c>
      <c r="P912" s="196">
        <f>IF(OR(O912="",A912="",NOT(ISNUMBER(O912)),O912&gt;A912),"",DATEDIF(O912,A912,"Y")&amp;" years, "&amp;DATEDIF(O912,A912,"YM")&amp;" months, "&amp;DATEDIF(O912,A912,"MD")&amp;" days")</f>
        <v/>
      </c>
      <c r="S912" s="196">
        <f>_xlfn.LET(_xlpm.d,_xlfn.XLOOKUP(Q912,'[1]Birth Dates'!$A:$A,'[1]Birth Dates'!$B:$B,"",0),IF(_xlpm.d=0,"",_xlpm.d))</f>
        <v/>
      </c>
      <c r="T912" s="196">
        <f>IF(OR(S912="",A912="",NOT(ISNUMBER(S912)),S912&gt;A912),"",DATEDIF(S912,A912,"Y")&amp;" years, "&amp;DATEDIF(S912,A912,"YM")&amp;" months, "&amp;DATEDIF(S912,A912,"MD")&amp;" days")</f>
        <v/>
      </c>
      <c r="W912" s="196">
        <f>_xlfn.LET(_xlpm.d,_xlfn.XLOOKUP(U912,'[1]Birth Dates'!$A:$A,'[1]Birth Dates'!$B:$B,"",0),IF(_xlpm.d=0,"",_xlpm.d))</f>
        <v/>
      </c>
      <c r="X912" s="196">
        <f>IF(OR(W912="",A912="",NOT(ISNUMBER(W912)),W912&gt;A912),"",DATEDIF(W912,A912,"Y")&amp;" years, "&amp;DATEDIF(W912,A912,"YM")&amp;" months, "&amp;DATEDIF(W912,A912,"MD")&amp;" days")</f>
        <v/>
      </c>
      <c r="AR912" s="175">
        <f>IF($B912="","",TEXT($A912,"yyyymmdd")&amp;"_P"&amp;$C912&amp;"_C"&amp;$F912&amp;"_"&amp;TRIM(RIGHT(SUBSTITUTE(TRIM(SUBSTITUTE($M912,CHAR(160)," "))," ",REPT(" ",60)),60))&amp;IF($Q912="","","-"&amp;TRIM(RIGHT(SUBSTITUTE(TRIM(SUBSTITUTE($Q912,CHAR(160)," "))," ",REPT(" ",60)),60)))&amp;IF($U912="","","-"&amp;TRIM(RIGHT(SUBSTITUTE(TRIM(SUBSTITUTE($U912,CHAR(160)," "))," ",REPT(" ",60)),60)))&amp;".jpg")</f>
        <v/>
      </c>
    </row>
    <row r="913" ht="14" customHeight="1">
      <c r="O913" s="196">
        <f>_xlfn.LET(_xlpm.d,_xlfn.XLOOKUP(M913,'[1]Birth Dates'!$A:$A,'[1]Birth Dates'!$B:$B,"",0),IF(_xlpm.d=0,"",_xlpm.d))</f>
        <v/>
      </c>
      <c r="P913" s="196">
        <f>IF(OR(O913="",A913="",NOT(ISNUMBER(O913)),O913&gt;A913),"",DATEDIF(O913,A913,"Y")&amp;" years, "&amp;DATEDIF(O913,A913,"YM")&amp;" months, "&amp;DATEDIF(O913,A913,"MD")&amp;" days")</f>
        <v/>
      </c>
      <c r="S913" s="196">
        <f>_xlfn.LET(_xlpm.d,_xlfn.XLOOKUP(Q913,'[1]Birth Dates'!$A:$A,'[1]Birth Dates'!$B:$B,"",0),IF(_xlpm.d=0,"",_xlpm.d))</f>
        <v/>
      </c>
      <c r="T913" s="196">
        <f>IF(OR(S913="",A913="",NOT(ISNUMBER(S913)),S913&gt;A913),"",DATEDIF(S913,A913,"Y")&amp;" years, "&amp;DATEDIF(S913,A913,"YM")&amp;" months, "&amp;DATEDIF(S913,A913,"MD")&amp;" days")</f>
        <v/>
      </c>
      <c r="W913" s="196">
        <f>_xlfn.LET(_xlpm.d,_xlfn.XLOOKUP(U913,'[1]Birth Dates'!$A:$A,'[1]Birth Dates'!$B:$B,"",0),IF(_xlpm.d=0,"",_xlpm.d))</f>
        <v/>
      </c>
      <c r="X913" s="196">
        <f>IF(OR(W913="",A913="",NOT(ISNUMBER(W913)),W913&gt;A913),"",DATEDIF(W913,A913,"Y")&amp;" years, "&amp;DATEDIF(W913,A913,"YM")&amp;" months, "&amp;DATEDIF(W913,A913,"MD")&amp;" days")</f>
        <v/>
      </c>
      <c r="AR913" s="175">
        <f>IF($B913="","",TEXT($A913,"yyyymmdd")&amp;"_P"&amp;$C913&amp;"_C"&amp;$F913&amp;"_"&amp;TRIM(RIGHT(SUBSTITUTE(TRIM(SUBSTITUTE($M913,CHAR(160)," "))," ",REPT(" ",60)),60))&amp;IF($Q913="","","-"&amp;TRIM(RIGHT(SUBSTITUTE(TRIM(SUBSTITUTE($Q913,CHAR(160)," "))," ",REPT(" ",60)),60)))&amp;IF($U913="","","-"&amp;TRIM(RIGHT(SUBSTITUTE(TRIM(SUBSTITUTE($U913,CHAR(160)," "))," ",REPT(" ",60)),60)))&amp;".jpg")</f>
        <v/>
      </c>
    </row>
    <row r="914" ht="14" customHeight="1">
      <c r="O914" s="196">
        <f>_xlfn.LET(_xlpm.d,_xlfn.XLOOKUP(M914,'[1]Birth Dates'!$A:$A,'[1]Birth Dates'!$B:$B,"",0),IF(_xlpm.d=0,"",_xlpm.d))</f>
        <v/>
      </c>
      <c r="P914" s="196">
        <f>IF(OR(O914="",A914="",NOT(ISNUMBER(O914)),O914&gt;A914),"",DATEDIF(O914,A914,"Y")&amp;" years, "&amp;DATEDIF(O914,A914,"YM")&amp;" months, "&amp;DATEDIF(O914,A914,"MD")&amp;" days")</f>
        <v/>
      </c>
      <c r="S914" s="196">
        <f>_xlfn.LET(_xlpm.d,_xlfn.XLOOKUP(Q914,'[1]Birth Dates'!$A:$A,'[1]Birth Dates'!$B:$B,"",0),IF(_xlpm.d=0,"",_xlpm.d))</f>
        <v/>
      </c>
      <c r="T914" s="196">
        <f>IF(OR(S914="",A914="",NOT(ISNUMBER(S914)),S914&gt;A914),"",DATEDIF(S914,A914,"Y")&amp;" years, "&amp;DATEDIF(S914,A914,"YM")&amp;" months, "&amp;DATEDIF(S914,A914,"MD")&amp;" days")</f>
        <v/>
      </c>
      <c r="W914" s="196">
        <f>_xlfn.LET(_xlpm.d,_xlfn.XLOOKUP(U914,'[1]Birth Dates'!$A:$A,'[1]Birth Dates'!$B:$B,"",0),IF(_xlpm.d=0,"",_xlpm.d))</f>
        <v/>
      </c>
      <c r="X914" s="196">
        <f>IF(OR(W914="",A914="",NOT(ISNUMBER(W914)),W914&gt;A914),"",DATEDIF(W914,A914,"Y")&amp;" years, "&amp;DATEDIF(W914,A914,"YM")&amp;" months, "&amp;DATEDIF(W914,A914,"MD")&amp;" days")</f>
        <v/>
      </c>
      <c r="AR914" s="175">
        <f>IF($B914="","",TEXT($A914,"yyyymmdd")&amp;"_P"&amp;$C914&amp;"_C"&amp;$F914&amp;"_"&amp;TRIM(RIGHT(SUBSTITUTE(TRIM(SUBSTITUTE($M914,CHAR(160)," "))," ",REPT(" ",60)),60))&amp;IF($Q914="","","-"&amp;TRIM(RIGHT(SUBSTITUTE(TRIM(SUBSTITUTE($Q914,CHAR(160)," "))," ",REPT(" ",60)),60)))&amp;IF($U914="","","-"&amp;TRIM(RIGHT(SUBSTITUTE(TRIM(SUBSTITUTE($U914,CHAR(160)," "))," ",REPT(" ",60)),60)))&amp;".jpg")</f>
        <v/>
      </c>
    </row>
    <row r="915" ht="14" customHeight="1">
      <c r="O915" s="196">
        <f>_xlfn.LET(_xlpm.d,_xlfn.XLOOKUP(M915,'[1]Birth Dates'!$A:$A,'[1]Birth Dates'!$B:$B,"",0),IF(_xlpm.d=0,"",_xlpm.d))</f>
        <v/>
      </c>
      <c r="P915" s="196">
        <f>IF(OR(O915="",A915="",NOT(ISNUMBER(O915)),O915&gt;A915),"",DATEDIF(O915,A915,"Y")&amp;" years, "&amp;DATEDIF(O915,A915,"YM")&amp;" months, "&amp;DATEDIF(O915,A915,"MD")&amp;" days")</f>
        <v/>
      </c>
      <c r="S915" s="196">
        <f>_xlfn.LET(_xlpm.d,_xlfn.XLOOKUP(Q915,'[1]Birth Dates'!$A:$A,'[1]Birth Dates'!$B:$B,"",0),IF(_xlpm.d=0,"",_xlpm.d))</f>
        <v/>
      </c>
      <c r="T915" s="196">
        <f>IF(OR(S915="",A915="",NOT(ISNUMBER(S915)),S915&gt;A915),"",DATEDIF(S915,A915,"Y")&amp;" years, "&amp;DATEDIF(S915,A915,"YM")&amp;" months, "&amp;DATEDIF(S915,A915,"MD")&amp;" days")</f>
        <v/>
      </c>
      <c r="W915" s="196">
        <f>_xlfn.LET(_xlpm.d,_xlfn.XLOOKUP(U915,'[1]Birth Dates'!$A:$A,'[1]Birth Dates'!$B:$B,"",0),IF(_xlpm.d=0,"",_xlpm.d))</f>
        <v/>
      </c>
      <c r="X915" s="196">
        <f>IF(OR(W915="",A915="",NOT(ISNUMBER(W915)),W915&gt;A915),"",DATEDIF(W915,A915,"Y")&amp;" years, "&amp;DATEDIF(W915,A915,"YM")&amp;" months, "&amp;DATEDIF(W915,A915,"MD")&amp;" days")</f>
        <v/>
      </c>
      <c r="AR915" s="175">
        <f>IF($B915="","",TEXT($A915,"yyyymmdd")&amp;"_P"&amp;$C915&amp;"_C"&amp;$F915&amp;"_"&amp;TRIM(RIGHT(SUBSTITUTE(TRIM(SUBSTITUTE($M915,CHAR(160)," "))," ",REPT(" ",60)),60))&amp;IF($Q915="","","-"&amp;TRIM(RIGHT(SUBSTITUTE(TRIM(SUBSTITUTE($Q915,CHAR(160)," "))," ",REPT(" ",60)),60)))&amp;IF($U915="","","-"&amp;TRIM(RIGHT(SUBSTITUTE(TRIM(SUBSTITUTE($U915,CHAR(160)," "))," ",REPT(" ",60)),60)))&amp;".jpg")</f>
        <v/>
      </c>
    </row>
    <row r="916" ht="14" customHeight="1">
      <c r="O916" s="196">
        <f>_xlfn.LET(_xlpm.d,_xlfn.XLOOKUP(M916,'[1]Birth Dates'!$A:$A,'[1]Birth Dates'!$B:$B,"",0),IF(_xlpm.d=0,"",_xlpm.d))</f>
        <v/>
      </c>
      <c r="P916" s="196">
        <f>IF(OR(O916="",A916="",NOT(ISNUMBER(O916)),O916&gt;A916),"",DATEDIF(O916,A916,"Y")&amp;" years, "&amp;DATEDIF(O916,A916,"YM")&amp;" months, "&amp;DATEDIF(O916,A916,"MD")&amp;" days")</f>
        <v/>
      </c>
      <c r="S916" s="196">
        <f>_xlfn.LET(_xlpm.d,_xlfn.XLOOKUP(Q916,'[1]Birth Dates'!$A:$A,'[1]Birth Dates'!$B:$B,"",0),IF(_xlpm.d=0,"",_xlpm.d))</f>
        <v/>
      </c>
      <c r="T916" s="196">
        <f>IF(OR(S916="",A916="",NOT(ISNUMBER(S916)),S916&gt;A916),"",DATEDIF(S916,A916,"Y")&amp;" years, "&amp;DATEDIF(S916,A916,"YM")&amp;" months, "&amp;DATEDIF(S916,A916,"MD")&amp;" days")</f>
        <v/>
      </c>
      <c r="W916" s="196">
        <f>_xlfn.LET(_xlpm.d,_xlfn.XLOOKUP(U916,'[1]Birth Dates'!$A:$A,'[1]Birth Dates'!$B:$B,"",0),IF(_xlpm.d=0,"",_xlpm.d))</f>
        <v/>
      </c>
      <c r="X916" s="196">
        <f>IF(OR(W916="",A916="",NOT(ISNUMBER(W916)),W916&gt;A916),"",DATEDIF(W916,A916,"Y")&amp;" years, "&amp;DATEDIF(W916,A916,"YM")&amp;" months, "&amp;DATEDIF(W916,A916,"MD")&amp;" days")</f>
        <v/>
      </c>
      <c r="AR916" s="175">
        <f>IF($B916="","",TEXT($A916,"yyyymmdd")&amp;"_P"&amp;$C916&amp;"_C"&amp;$F916&amp;"_"&amp;TRIM(RIGHT(SUBSTITUTE(TRIM(SUBSTITUTE($M916,CHAR(160)," "))," ",REPT(" ",60)),60))&amp;IF($Q916="","","-"&amp;TRIM(RIGHT(SUBSTITUTE(TRIM(SUBSTITUTE($Q916,CHAR(160)," "))," ",REPT(" ",60)),60)))&amp;IF($U916="","","-"&amp;TRIM(RIGHT(SUBSTITUTE(TRIM(SUBSTITUTE($U916,CHAR(160)," "))," ",REPT(" ",60)),60)))&amp;".jpg")</f>
        <v/>
      </c>
    </row>
    <row r="917" ht="14" customHeight="1">
      <c r="O917" s="196">
        <f>_xlfn.LET(_xlpm.d,_xlfn.XLOOKUP(M917,'[1]Birth Dates'!$A:$A,'[1]Birth Dates'!$B:$B,"",0),IF(_xlpm.d=0,"",_xlpm.d))</f>
        <v/>
      </c>
      <c r="P917" s="196">
        <f>IF(OR(O917="",A917="",NOT(ISNUMBER(O917)),O917&gt;A917),"",DATEDIF(O917,A917,"Y")&amp;" years, "&amp;DATEDIF(O917,A917,"YM")&amp;" months, "&amp;DATEDIF(O917,A917,"MD")&amp;" days")</f>
        <v/>
      </c>
      <c r="S917" s="196">
        <f>_xlfn.LET(_xlpm.d,_xlfn.XLOOKUP(Q917,'[1]Birth Dates'!$A:$A,'[1]Birth Dates'!$B:$B,"",0),IF(_xlpm.d=0,"",_xlpm.d))</f>
        <v/>
      </c>
      <c r="T917" s="196">
        <f>IF(OR(S917="",A917="",NOT(ISNUMBER(S917)),S917&gt;A917),"",DATEDIF(S917,A917,"Y")&amp;" years, "&amp;DATEDIF(S917,A917,"YM")&amp;" months, "&amp;DATEDIF(S917,A917,"MD")&amp;" days")</f>
        <v/>
      </c>
      <c r="W917" s="196">
        <f>_xlfn.LET(_xlpm.d,_xlfn.XLOOKUP(U917,'[1]Birth Dates'!$A:$A,'[1]Birth Dates'!$B:$B,"",0),IF(_xlpm.d=0,"",_xlpm.d))</f>
        <v/>
      </c>
      <c r="X917" s="196">
        <f>IF(OR(W917="",A917="",NOT(ISNUMBER(W917)),W917&gt;A917),"",DATEDIF(W917,A917,"Y")&amp;" years, "&amp;DATEDIF(W917,A917,"YM")&amp;" months, "&amp;DATEDIF(W917,A917,"MD")&amp;" days")</f>
        <v/>
      </c>
      <c r="AR917" s="175">
        <f>IF($B917="","",TEXT($A917,"yyyymmdd")&amp;"_P"&amp;$C917&amp;"_C"&amp;$F917&amp;"_"&amp;TRIM(RIGHT(SUBSTITUTE(TRIM(SUBSTITUTE($M917,CHAR(160)," "))," ",REPT(" ",60)),60))&amp;IF($Q917="","","-"&amp;TRIM(RIGHT(SUBSTITUTE(TRIM(SUBSTITUTE($Q917,CHAR(160)," "))," ",REPT(" ",60)),60)))&amp;IF($U917="","","-"&amp;TRIM(RIGHT(SUBSTITUTE(TRIM(SUBSTITUTE($U917,CHAR(160)," "))," ",REPT(" ",60)),60)))&amp;".jpg")</f>
        <v/>
      </c>
    </row>
    <row r="918" ht="14" customHeight="1">
      <c r="O918" s="196">
        <f>_xlfn.LET(_xlpm.d,_xlfn.XLOOKUP(M918,'[1]Birth Dates'!$A:$A,'[1]Birth Dates'!$B:$B,"",0),IF(_xlpm.d=0,"",_xlpm.d))</f>
        <v/>
      </c>
      <c r="P918" s="196">
        <f>IF(OR(O918="",A918="",NOT(ISNUMBER(O918)),O918&gt;A918),"",DATEDIF(O918,A918,"Y")&amp;" years, "&amp;DATEDIF(O918,A918,"YM")&amp;" months, "&amp;DATEDIF(O918,A918,"MD")&amp;" days")</f>
        <v/>
      </c>
      <c r="S918" s="196">
        <f>_xlfn.LET(_xlpm.d,_xlfn.XLOOKUP(Q918,'[1]Birth Dates'!$A:$A,'[1]Birth Dates'!$B:$B,"",0),IF(_xlpm.d=0,"",_xlpm.d))</f>
        <v/>
      </c>
      <c r="T918" s="196">
        <f>IF(OR(S918="",A918="",NOT(ISNUMBER(S918)),S918&gt;A918),"",DATEDIF(S918,A918,"Y")&amp;" years, "&amp;DATEDIF(S918,A918,"YM")&amp;" months, "&amp;DATEDIF(S918,A918,"MD")&amp;" days")</f>
        <v/>
      </c>
      <c r="W918" s="196">
        <f>_xlfn.LET(_xlpm.d,_xlfn.XLOOKUP(U918,'[1]Birth Dates'!$A:$A,'[1]Birth Dates'!$B:$B,"",0),IF(_xlpm.d=0,"",_xlpm.d))</f>
        <v/>
      </c>
      <c r="X918" s="196">
        <f>IF(OR(W918="",A918="",NOT(ISNUMBER(W918)),W918&gt;A918),"",DATEDIF(W918,A918,"Y")&amp;" years, "&amp;DATEDIF(W918,A918,"YM")&amp;" months, "&amp;DATEDIF(W918,A918,"MD")&amp;" days")</f>
        <v/>
      </c>
      <c r="AR918" s="175">
        <f>IF($B918="","",TEXT($A918,"yyyymmdd")&amp;"_P"&amp;$C918&amp;"_C"&amp;$F918&amp;"_"&amp;TRIM(RIGHT(SUBSTITUTE(TRIM(SUBSTITUTE($M918,CHAR(160)," "))," ",REPT(" ",60)),60))&amp;IF($Q918="","","-"&amp;TRIM(RIGHT(SUBSTITUTE(TRIM(SUBSTITUTE($Q918,CHAR(160)," "))," ",REPT(" ",60)),60)))&amp;IF($U918="","","-"&amp;TRIM(RIGHT(SUBSTITUTE(TRIM(SUBSTITUTE($U918,CHAR(160)," "))," ",REPT(" ",60)),60)))&amp;".jpg")</f>
        <v/>
      </c>
    </row>
    <row r="919" ht="14" customHeight="1">
      <c r="O919" s="196">
        <f>_xlfn.LET(_xlpm.d,_xlfn.XLOOKUP(M919,'[1]Birth Dates'!$A:$A,'[1]Birth Dates'!$B:$B,"",0),IF(_xlpm.d=0,"",_xlpm.d))</f>
        <v/>
      </c>
      <c r="P919" s="196">
        <f>IF(OR(O919="",A919="",NOT(ISNUMBER(O919)),O919&gt;A919),"",DATEDIF(O919,A919,"Y")&amp;" years, "&amp;DATEDIF(O919,A919,"YM")&amp;" months, "&amp;DATEDIF(O919,A919,"MD")&amp;" days")</f>
        <v/>
      </c>
      <c r="S919" s="196">
        <f>_xlfn.LET(_xlpm.d,_xlfn.XLOOKUP(Q919,'[1]Birth Dates'!$A:$A,'[1]Birth Dates'!$B:$B,"",0),IF(_xlpm.d=0,"",_xlpm.d))</f>
        <v/>
      </c>
      <c r="T919" s="196">
        <f>IF(OR(S919="",A919="",NOT(ISNUMBER(S919)),S919&gt;A919),"",DATEDIF(S919,A919,"Y")&amp;" years, "&amp;DATEDIF(S919,A919,"YM")&amp;" months, "&amp;DATEDIF(S919,A919,"MD")&amp;" days")</f>
        <v/>
      </c>
      <c r="W919" s="196">
        <f>_xlfn.LET(_xlpm.d,_xlfn.XLOOKUP(U919,'[1]Birth Dates'!$A:$A,'[1]Birth Dates'!$B:$B,"",0),IF(_xlpm.d=0,"",_xlpm.d))</f>
        <v/>
      </c>
      <c r="X919" s="196">
        <f>IF(OR(W919="",A919="",NOT(ISNUMBER(W919)),W919&gt;A919),"",DATEDIF(W919,A919,"Y")&amp;" years, "&amp;DATEDIF(W919,A919,"YM")&amp;" months, "&amp;DATEDIF(W919,A919,"MD")&amp;" days")</f>
        <v/>
      </c>
      <c r="AR919" s="175">
        <f>IF($B919="","",TEXT($A919,"yyyymmdd")&amp;"_P"&amp;$C919&amp;"_C"&amp;$F919&amp;"_"&amp;TRIM(RIGHT(SUBSTITUTE(TRIM(SUBSTITUTE($M919,CHAR(160)," "))," ",REPT(" ",60)),60))&amp;IF($Q919="","","-"&amp;TRIM(RIGHT(SUBSTITUTE(TRIM(SUBSTITUTE($Q919,CHAR(160)," "))," ",REPT(" ",60)),60)))&amp;IF($U919="","","-"&amp;TRIM(RIGHT(SUBSTITUTE(TRIM(SUBSTITUTE($U919,CHAR(160)," "))," ",REPT(" ",60)),60)))&amp;".jpg")</f>
        <v/>
      </c>
    </row>
    <row r="920" ht="14" customHeight="1">
      <c r="O920" s="196">
        <f>_xlfn.LET(_xlpm.d,_xlfn.XLOOKUP(M920,'[1]Birth Dates'!$A:$A,'[1]Birth Dates'!$B:$B,"",0),IF(_xlpm.d=0,"",_xlpm.d))</f>
        <v/>
      </c>
      <c r="P920" s="196">
        <f>IF(OR(O920="",A920="",NOT(ISNUMBER(O920)),O920&gt;A920),"",DATEDIF(O920,A920,"Y")&amp;" years, "&amp;DATEDIF(O920,A920,"YM")&amp;" months, "&amp;DATEDIF(O920,A920,"MD")&amp;" days")</f>
        <v/>
      </c>
      <c r="S920" s="196">
        <f>_xlfn.LET(_xlpm.d,_xlfn.XLOOKUP(Q920,'[1]Birth Dates'!$A:$A,'[1]Birth Dates'!$B:$B,"",0),IF(_xlpm.d=0,"",_xlpm.d))</f>
        <v/>
      </c>
      <c r="T920" s="196">
        <f>IF(OR(S920="",A920="",NOT(ISNUMBER(S920)),S920&gt;A920),"",DATEDIF(S920,A920,"Y")&amp;" years, "&amp;DATEDIF(S920,A920,"YM")&amp;" months, "&amp;DATEDIF(S920,A920,"MD")&amp;" days")</f>
        <v/>
      </c>
      <c r="W920" s="196">
        <f>_xlfn.LET(_xlpm.d,_xlfn.XLOOKUP(U920,'[1]Birth Dates'!$A:$A,'[1]Birth Dates'!$B:$B,"",0),IF(_xlpm.d=0,"",_xlpm.d))</f>
        <v/>
      </c>
      <c r="X920" s="196">
        <f>IF(OR(W920="",A920="",NOT(ISNUMBER(W920)),W920&gt;A920),"",DATEDIF(W920,A920,"Y")&amp;" years, "&amp;DATEDIF(W920,A920,"YM")&amp;" months, "&amp;DATEDIF(W920,A920,"MD")&amp;" days")</f>
        <v/>
      </c>
      <c r="AR920" s="175">
        <f>IF($B920="","",TEXT($A920,"yyyymmdd")&amp;"_P"&amp;$C920&amp;"_C"&amp;$F920&amp;"_"&amp;TRIM(RIGHT(SUBSTITUTE(TRIM(SUBSTITUTE($M920,CHAR(160)," "))," ",REPT(" ",60)),60))&amp;IF($Q920="","","-"&amp;TRIM(RIGHT(SUBSTITUTE(TRIM(SUBSTITUTE($Q920,CHAR(160)," "))," ",REPT(" ",60)),60)))&amp;IF($U920="","","-"&amp;TRIM(RIGHT(SUBSTITUTE(TRIM(SUBSTITUTE($U920,CHAR(160)," "))," ",REPT(" ",60)),60)))&amp;".jpg")</f>
        <v/>
      </c>
    </row>
    <row r="921" ht="14" customHeight="1">
      <c r="O921" s="196">
        <f>_xlfn.LET(_xlpm.d,_xlfn.XLOOKUP(M921,'[1]Birth Dates'!$A:$A,'[1]Birth Dates'!$B:$B,"",0),IF(_xlpm.d=0,"",_xlpm.d))</f>
        <v/>
      </c>
      <c r="P921" s="196">
        <f>IF(OR(O921="",A921="",NOT(ISNUMBER(O921)),O921&gt;A921),"",DATEDIF(O921,A921,"Y")&amp;" years, "&amp;DATEDIF(O921,A921,"YM")&amp;" months, "&amp;DATEDIF(O921,A921,"MD")&amp;" days")</f>
        <v/>
      </c>
      <c r="S921" s="196">
        <f>_xlfn.LET(_xlpm.d,_xlfn.XLOOKUP(Q921,'[1]Birth Dates'!$A:$A,'[1]Birth Dates'!$B:$B,"",0),IF(_xlpm.d=0,"",_xlpm.d))</f>
        <v/>
      </c>
      <c r="T921" s="196">
        <f>IF(OR(S921="",A921="",NOT(ISNUMBER(S921)),S921&gt;A921),"",DATEDIF(S921,A921,"Y")&amp;" years, "&amp;DATEDIF(S921,A921,"YM")&amp;" months, "&amp;DATEDIF(S921,A921,"MD")&amp;" days")</f>
        <v/>
      </c>
      <c r="W921" s="196">
        <f>_xlfn.LET(_xlpm.d,_xlfn.XLOOKUP(U921,'[1]Birth Dates'!$A:$A,'[1]Birth Dates'!$B:$B,"",0),IF(_xlpm.d=0,"",_xlpm.d))</f>
        <v/>
      </c>
      <c r="X921" s="196">
        <f>IF(OR(W921="",A921="",NOT(ISNUMBER(W921)),W921&gt;A921),"",DATEDIF(W921,A921,"Y")&amp;" years, "&amp;DATEDIF(W921,A921,"YM")&amp;" months, "&amp;DATEDIF(W921,A921,"MD")&amp;" days")</f>
        <v/>
      </c>
      <c r="AR921" s="175">
        <f>IF($B921="","",TEXT($A921,"yyyymmdd")&amp;"_P"&amp;$C921&amp;"_C"&amp;$F921&amp;"_"&amp;TRIM(RIGHT(SUBSTITUTE(TRIM(SUBSTITUTE($M921,CHAR(160)," "))," ",REPT(" ",60)),60))&amp;IF($Q921="","","-"&amp;TRIM(RIGHT(SUBSTITUTE(TRIM(SUBSTITUTE($Q921,CHAR(160)," "))," ",REPT(" ",60)),60)))&amp;IF($U921="","","-"&amp;TRIM(RIGHT(SUBSTITUTE(TRIM(SUBSTITUTE($U921,CHAR(160)," "))," ",REPT(" ",60)),60)))&amp;".jpg")</f>
        <v/>
      </c>
    </row>
    <row r="922" ht="14" customHeight="1">
      <c r="O922" s="196">
        <f>_xlfn.LET(_xlpm.d,_xlfn.XLOOKUP(M922,'[1]Birth Dates'!$A:$A,'[1]Birth Dates'!$B:$B,"",0),IF(_xlpm.d=0,"",_xlpm.d))</f>
        <v/>
      </c>
      <c r="P922" s="196">
        <f>IF(OR(O922="",A922="",NOT(ISNUMBER(O922)),O922&gt;A922),"",DATEDIF(O922,A922,"Y")&amp;" years, "&amp;DATEDIF(O922,A922,"YM")&amp;" months, "&amp;DATEDIF(O922,A922,"MD")&amp;" days")</f>
        <v/>
      </c>
      <c r="S922" s="196">
        <f>_xlfn.LET(_xlpm.d,_xlfn.XLOOKUP(Q922,'[1]Birth Dates'!$A:$A,'[1]Birth Dates'!$B:$B,"",0),IF(_xlpm.d=0,"",_xlpm.d))</f>
        <v/>
      </c>
      <c r="T922" s="196">
        <f>IF(OR(S922="",A922="",NOT(ISNUMBER(S922)),S922&gt;A922),"",DATEDIF(S922,A922,"Y")&amp;" years, "&amp;DATEDIF(S922,A922,"YM")&amp;" months, "&amp;DATEDIF(S922,A922,"MD")&amp;" days")</f>
        <v/>
      </c>
      <c r="W922" s="196">
        <f>_xlfn.LET(_xlpm.d,_xlfn.XLOOKUP(U922,'[1]Birth Dates'!$A:$A,'[1]Birth Dates'!$B:$B,"",0),IF(_xlpm.d=0,"",_xlpm.d))</f>
        <v/>
      </c>
      <c r="X922" s="196">
        <f>IF(OR(W922="",A922="",NOT(ISNUMBER(W922)),W922&gt;A922),"",DATEDIF(W922,A922,"Y")&amp;" years, "&amp;DATEDIF(W922,A922,"YM")&amp;" months, "&amp;DATEDIF(W922,A922,"MD")&amp;" days")</f>
        <v/>
      </c>
      <c r="AR922" s="175">
        <f>IF($B922="","",TEXT($A922,"yyyymmdd")&amp;"_P"&amp;$C922&amp;"_C"&amp;$F922&amp;"_"&amp;TRIM(RIGHT(SUBSTITUTE(TRIM(SUBSTITUTE($M922,CHAR(160)," "))," ",REPT(" ",60)),60))&amp;IF($Q922="","","-"&amp;TRIM(RIGHT(SUBSTITUTE(TRIM(SUBSTITUTE($Q922,CHAR(160)," "))," ",REPT(" ",60)),60)))&amp;IF($U922="","","-"&amp;TRIM(RIGHT(SUBSTITUTE(TRIM(SUBSTITUTE($U922,CHAR(160)," "))," ",REPT(" ",60)),60)))&amp;".jpg")</f>
        <v/>
      </c>
    </row>
    <row r="923" ht="14" customHeight="1">
      <c r="O923" s="196">
        <f>_xlfn.LET(_xlpm.d,_xlfn.XLOOKUP(M923,'[1]Birth Dates'!$A:$A,'[1]Birth Dates'!$B:$B,"",0),IF(_xlpm.d=0,"",_xlpm.d))</f>
        <v/>
      </c>
      <c r="P923" s="196">
        <f>IF(OR(O923="",A923="",NOT(ISNUMBER(O923)),O923&gt;A923),"",DATEDIF(O923,A923,"Y")&amp;" years, "&amp;DATEDIF(O923,A923,"YM")&amp;" months, "&amp;DATEDIF(O923,A923,"MD")&amp;" days")</f>
        <v/>
      </c>
      <c r="S923" s="196">
        <f>_xlfn.LET(_xlpm.d,_xlfn.XLOOKUP(Q923,'[1]Birth Dates'!$A:$A,'[1]Birth Dates'!$B:$B,"",0),IF(_xlpm.d=0,"",_xlpm.d))</f>
        <v/>
      </c>
      <c r="T923" s="196">
        <f>IF(OR(S923="",A923="",NOT(ISNUMBER(S923)),S923&gt;A923),"",DATEDIF(S923,A923,"Y")&amp;" years, "&amp;DATEDIF(S923,A923,"YM")&amp;" months, "&amp;DATEDIF(S923,A923,"MD")&amp;" days")</f>
        <v/>
      </c>
      <c r="W923" s="196">
        <f>_xlfn.LET(_xlpm.d,_xlfn.XLOOKUP(U923,'[1]Birth Dates'!$A:$A,'[1]Birth Dates'!$B:$B,"",0),IF(_xlpm.d=0,"",_xlpm.d))</f>
        <v/>
      </c>
      <c r="X923" s="196">
        <f>IF(OR(W923="",A923="",NOT(ISNUMBER(W923)),W923&gt;A923),"",DATEDIF(W923,A923,"Y")&amp;" years, "&amp;DATEDIF(W923,A923,"YM")&amp;" months, "&amp;DATEDIF(W923,A923,"MD")&amp;" days")</f>
        <v/>
      </c>
      <c r="AR923" s="175">
        <f>IF($B923="","",TEXT($A923,"yyyymmdd")&amp;"_P"&amp;$C923&amp;"_C"&amp;$F923&amp;"_"&amp;TRIM(RIGHT(SUBSTITUTE(TRIM(SUBSTITUTE($M923,CHAR(160)," "))," ",REPT(" ",60)),60))&amp;IF($Q923="","","-"&amp;TRIM(RIGHT(SUBSTITUTE(TRIM(SUBSTITUTE($Q923,CHAR(160)," "))," ",REPT(" ",60)),60)))&amp;IF($U923="","","-"&amp;TRIM(RIGHT(SUBSTITUTE(TRIM(SUBSTITUTE($U923,CHAR(160)," "))," ",REPT(" ",60)),60)))&amp;".jpg")</f>
        <v/>
      </c>
    </row>
    <row r="924" ht="14" customHeight="1">
      <c r="O924" s="196">
        <f>_xlfn.LET(_xlpm.d,_xlfn.XLOOKUP(M924,'[1]Birth Dates'!$A:$A,'[1]Birth Dates'!$B:$B,"",0),IF(_xlpm.d=0,"",_xlpm.d))</f>
        <v/>
      </c>
      <c r="P924" s="196">
        <f>IF(OR(O924="",A924="",NOT(ISNUMBER(O924)),O924&gt;A924),"",DATEDIF(O924,A924,"Y")&amp;" years, "&amp;DATEDIF(O924,A924,"YM")&amp;" months, "&amp;DATEDIF(O924,A924,"MD")&amp;" days")</f>
        <v/>
      </c>
      <c r="S924" s="196">
        <f>_xlfn.LET(_xlpm.d,_xlfn.XLOOKUP(Q924,'[1]Birth Dates'!$A:$A,'[1]Birth Dates'!$B:$B,"",0),IF(_xlpm.d=0,"",_xlpm.d))</f>
        <v/>
      </c>
      <c r="T924" s="196">
        <f>IF(OR(S924="",A924="",NOT(ISNUMBER(S924)),S924&gt;A924),"",DATEDIF(S924,A924,"Y")&amp;" years, "&amp;DATEDIF(S924,A924,"YM")&amp;" months, "&amp;DATEDIF(S924,A924,"MD")&amp;" days")</f>
        <v/>
      </c>
      <c r="W924" s="196">
        <f>_xlfn.LET(_xlpm.d,_xlfn.XLOOKUP(U924,'[1]Birth Dates'!$A:$A,'[1]Birth Dates'!$B:$B,"",0),IF(_xlpm.d=0,"",_xlpm.d))</f>
        <v/>
      </c>
      <c r="X924" s="196">
        <f>IF(OR(W924="",A924="",NOT(ISNUMBER(W924)),W924&gt;A924),"",DATEDIF(W924,A924,"Y")&amp;" years, "&amp;DATEDIF(W924,A924,"YM")&amp;" months, "&amp;DATEDIF(W924,A924,"MD")&amp;" days")</f>
        <v/>
      </c>
      <c r="AR924" s="175">
        <f>IF($B924="","",TEXT($A924,"yyyymmdd")&amp;"_P"&amp;$C924&amp;"_C"&amp;$F924&amp;"_"&amp;TRIM(RIGHT(SUBSTITUTE(TRIM(SUBSTITUTE($M924,CHAR(160)," "))," ",REPT(" ",60)),60))&amp;IF($Q924="","","-"&amp;TRIM(RIGHT(SUBSTITUTE(TRIM(SUBSTITUTE($Q924,CHAR(160)," "))," ",REPT(" ",60)),60)))&amp;IF($U924="","","-"&amp;TRIM(RIGHT(SUBSTITUTE(TRIM(SUBSTITUTE($U924,CHAR(160)," "))," ",REPT(" ",60)),60)))&amp;".jpg")</f>
        <v/>
      </c>
    </row>
    <row r="925" ht="14" customHeight="1">
      <c r="O925" s="196">
        <f>_xlfn.LET(_xlpm.d,_xlfn.XLOOKUP(M925,'[1]Birth Dates'!$A:$A,'[1]Birth Dates'!$B:$B,"",0),IF(_xlpm.d=0,"",_xlpm.d))</f>
        <v/>
      </c>
      <c r="P925" s="196">
        <f>IF(OR(O925="",A925="",NOT(ISNUMBER(O925)),O925&gt;A925),"",DATEDIF(O925,A925,"Y")&amp;" years, "&amp;DATEDIF(O925,A925,"YM")&amp;" months, "&amp;DATEDIF(O925,A925,"MD")&amp;" days")</f>
        <v/>
      </c>
      <c r="S925" s="196">
        <f>_xlfn.LET(_xlpm.d,_xlfn.XLOOKUP(Q925,'[1]Birth Dates'!$A:$A,'[1]Birth Dates'!$B:$B,"",0),IF(_xlpm.d=0,"",_xlpm.d))</f>
        <v/>
      </c>
      <c r="T925" s="196">
        <f>IF(OR(S925="",A925="",NOT(ISNUMBER(S925)),S925&gt;A925),"",DATEDIF(S925,A925,"Y")&amp;" years, "&amp;DATEDIF(S925,A925,"YM")&amp;" months, "&amp;DATEDIF(S925,A925,"MD")&amp;" days")</f>
        <v/>
      </c>
      <c r="W925" s="196">
        <f>_xlfn.LET(_xlpm.d,_xlfn.XLOOKUP(U925,'[1]Birth Dates'!$A:$A,'[1]Birth Dates'!$B:$B,"",0),IF(_xlpm.d=0,"",_xlpm.d))</f>
        <v/>
      </c>
      <c r="X925" s="196">
        <f>IF(OR(W925="",A925="",NOT(ISNUMBER(W925)),W925&gt;A925),"",DATEDIF(W925,A925,"Y")&amp;" years, "&amp;DATEDIF(W925,A925,"YM")&amp;" months, "&amp;DATEDIF(W925,A925,"MD")&amp;" days")</f>
        <v/>
      </c>
      <c r="AR925" s="175">
        <f>IF($B925="","",TEXT($A925,"yyyymmdd")&amp;"_P"&amp;$C925&amp;"_C"&amp;$F925&amp;"_"&amp;TRIM(RIGHT(SUBSTITUTE(TRIM(SUBSTITUTE($M925,CHAR(160)," "))," ",REPT(" ",60)),60))&amp;IF($Q925="","","-"&amp;TRIM(RIGHT(SUBSTITUTE(TRIM(SUBSTITUTE($Q925,CHAR(160)," "))," ",REPT(" ",60)),60)))&amp;IF($U925="","","-"&amp;TRIM(RIGHT(SUBSTITUTE(TRIM(SUBSTITUTE($U925,CHAR(160)," "))," ",REPT(" ",60)),60)))&amp;".jpg")</f>
        <v/>
      </c>
    </row>
    <row r="926" ht="14" customHeight="1">
      <c r="O926" s="196">
        <f>_xlfn.LET(_xlpm.d,_xlfn.XLOOKUP(M926,'[1]Birth Dates'!$A:$A,'[1]Birth Dates'!$B:$B,"",0),IF(_xlpm.d=0,"",_xlpm.d))</f>
        <v/>
      </c>
      <c r="P926" s="196">
        <f>IF(OR(O926="",A926="",NOT(ISNUMBER(O926)),O926&gt;A926),"",DATEDIF(O926,A926,"Y")&amp;" years, "&amp;DATEDIF(O926,A926,"YM")&amp;" months, "&amp;DATEDIF(O926,A926,"MD")&amp;" days")</f>
        <v/>
      </c>
      <c r="S926" s="196">
        <f>_xlfn.LET(_xlpm.d,_xlfn.XLOOKUP(Q926,'[1]Birth Dates'!$A:$A,'[1]Birth Dates'!$B:$B,"",0),IF(_xlpm.d=0,"",_xlpm.d))</f>
        <v/>
      </c>
      <c r="T926" s="196">
        <f>IF(OR(S926="",A926="",NOT(ISNUMBER(S926)),S926&gt;A926),"",DATEDIF(S926,A926,"Y")&amp;" years, "&amp;DATEDIF(S926,A926,"YM")&amp;" months, "&amp;DATEDIF(S926,A926,"MD")&amp;" days")</f>
        <v/>
      </c>
      <c r="W926" s="196">
        <f>_xlfn.LET(_xlpm.d,_xlfn.XLOOKUP(U926,'[1]Birth Dates'!$A:$A,'[1]Birth Dates'!$B:$B,"",0),IF(_xlpm.d=0,"",_xlpm.d))</f>
        <v/>
      </c>
      <c r="X926" s="196">
        <f>IF(OR(W926="",A926="",NOT(ISNUMBER(W926)),W926&gt;A926),"",DATEDIF(W926,A926,"Y")&amp;" years, "&amp;DATEDIF(W926,A926,"YM")&amp;" months, "&amp;DATEDIF(W926,A926,"MD")&amp;" days")</f>
        <v/>
      </c>
      <c r="AR926" s="175">
        <f>IF($B926="","",TEXT($A926,"yyyymmdd")&amp;"_P"&amp;$C926&amp;"_C"&amp;$F926&amp;"_"&amp;TRIM(RIGHT(SUBSTITUTE(TRIM(SUBSTITUTE($M926,CHAR(160)," "))," ",REPT(" ",60)),60))&amp;IF($Q926="","","-"&amp;TRIM(RIGHT(SUBSTITUTE(TRIM(SUBSTITUTE($Q926,CHAR(160)," "))," ",REPT(" ",60)),60)))&amp;IF($U926="","","-"&amp;TRIM(RIGHT(SUBSTITUTE(TRIM(SUBSTITUTE($U926,CHAR(160)," "))," ",REPT(" ",60)),60)))&amp;".jpg")</f>
        <v/>
      </c>
    </row>
    <row r="927" ht="14" customHeight="1">
      <c r="O927" s="196">
        <f>_xlfn.LET(_xlpm.d,_xlfn.XLOOKUP(M927,'[1]Birth Dates'!$A:$A,'[1]Birth Dates'!$B:$B,"",0),IF(_xlpm.d=0,"",_xlpm.d))</f>
        <v/>
      </c>
      <c r="P927" s="196">
        <f>IF(OR(O927="",A927="",NOT(ISNUMBER(O927)),O927&gt;A927),"",DATEDIF(O927,A927,"Y")&amp;" years, "&amp;DATEDIF(O927,A927,"YM")&amp;" months, "&amp;DATEDIF(O927,A927,"MD")&amp;" days")</f>
        <v/>
      </c>
      <c r="S927" s="196">
        <f>_xlfn.LET(_xlpm.d,_xlfn.XLOOKUP(Q927,'[1]Birth Dates'!$A:$A,'[1]Birth Dates'!$B:$B,"",0),IF(_xlpm.d=0,"",_xlpm.d))</f>
        <v/>
      </c>
      <c r="T927" s="196">
        <f>IF(OR(S927="",A927="",NOT(ISNUMBER(S927)),S927&gt;A927),"",DATEDIF(S927,A927,"Y")&amp;" years, "&amp;DATEDIF(S927,A927,"YM")&amp;" months, "&amp;DATEDIF(S927,A927,"MD")&amp;" days")</f>
        <v/>
      </c>
      <c r="W927" s="196">
        <f>_xlfn.LET(_xlpm.d,_xlfn.XLOOKUP(U927,'[1]Birth Dates'!$A:$A,'[1]Birth Dates'!$B:$B,"",0),IF(_xlpm.d=0,"",_xlpm.d))</f>
        <v/>
      </c>
      <c r="X927" s="196">
        <f>IF(OR(W927="",A927="",NOT(ISNUMBER(W927)),W927&gt;A927),"",DATEDIF(W927,A927,"Y")&amp;" years, "&amp;DATEDIF(W927,A927,"YM")&amp;" months, "&amp;DATEDIF(W927,A927,"MD")&amp;" days")</f>
        <v/>
      </c>
      <c r="AR927" s="175">
        <f>IF($B927="","",TEXT($A927,"yyyymmdd")&amp;"_P"&amp;$C927&amp;"_C"&amp;$F927&amp;"_"&amp;TRIM(RIGHT(SUBSTITUTE(TRIM(SUBSTITUTE($M927,CHAR(160)," "))," ",REPT(" ",60)),60))&amp;IF($Q927="","","-"&amp;TRIM(RIGHT(SUBSTITUTE(TRIM(SUBSTITUTE($Q927,CHAR(160)," "))," ",REPT(" ",60)),60)))&amp;IF($U927="","","-"&amp;TRIM(RIGHT(SUBSTITUTE(TRIM(SUBSTITUTE($U927,CHAR(160)," "))," ",REPT(" ",60)),60)))&amp;".jpg")</f>
        <v/>
      </c>
    </row>
    <row r="928" ht="14" customHeight="1">
      <c r="O928" s="196">
        <f>_xlfn.LET(_xlpm.d,_xlfn.XLOOKUP(M928,'[1]Birth Dates'!$A:$A,'[1]Birth Dates'!$B:$B,"",0),IF(_xlpm.d=0,"",_xlpm.d))</f>
        <v/>
      </c>
      <c r="P928" s="196">
        <f>IF(OR(O928="",A928="",NOT(ISNUMBER(O928)),O928&gt;A928),"",DATEDIF(O928,A928,"Y")&amp;" years, "&amp;DATEDIF(O928,A928,"YM")&amp;" months, "&amp;DATEDIF(O928,A928,"MD")&amp;" days")</f>
        <v/>
      </c>
      <c r="S928" s="196">
        <f>_xlfn.LET(_xlpm.d,_xlfn.XLOOKUP(Q928,'[1]Birth Dates'!$A:$A,'[1]Birth Dates'!$B:$B,"",0),IF(_xlpm.d=0,"",_xlpm.d))</f>
        <v/>
      </c>
      <c r="T928" s="196">
        <f>IF(OR(S928="",A928="",NOT(ISNUMBER(S928)),S928&gt;A928),"",DATEDIF(S928,A928,"Y")&amp;" years, "&amp;DATEDIF(S928,A928,"YM")&amp;" months, "&amp;DATEDIF(S928,A928,"MD")&amp;" days")</f>
        <v/>
      </c>
      <c r="W928" s="196">
        <f>_xlfn.LET(_xlpm.d,_xlfn.XLOOKUP(U928,'[1]Birth Dates'!$A:$A,'[1]Birth Dates'!$B:$B,"",0),IF(_xlpm.d=0,"",_xlpm.d))</f>
        <v/>
      </c>
      <c r="X928" s="196">
        <f>IF(OR(W928="",A928="",NOT(ISNUMBER(W928)),W928&gt;A928),"",DATEDIF(W928,A928,"Y")&amp;" years, "&amp;DATEDIF(W928,A928,"YM")&amp;" months, "&amp;DATEDIF(W928,A928,"MD")&amp;" days")</f>
        <v/>
      </c>
      <c r="AR928" s="175">
        <f>IF($B928="","",TEXT($A928,"yyyymmdd")&amp;"_P"&amp;$C928&amp;"_C"&amp;$F928&amp;"_"&amp;TRIM(RIGHT(SUBSTITUTE(TRIM(SUBSTITUTE($M928,CHAR(160)," "))," ",REPT(" ",60)),60))&amp;IF($Q928="","","-"&amp;TRIM(RIGHT(SUBSTITUTE(TRIM(SUBSTITUTE($Q928,CHAR(160)," "))," ",REPT(" ",60)),60)))&amp;IF($U928="","","-"&amp;TRIM(RIGHT(SUBSTITUTE(TRIM(SUBSTITUTE($U928,CHAR(160)," "))," ",REPT(" ",60)),60)))&amp;".jpg")</f>
        <v/>
      </c>
    </row>
    <row r="929" ht="14" customHeight="1">
      <c r="O929" s="196">
        <f>_xlfn.LET(_xlpm.d,_xlfn.XLOOKUP(M929,'[1]Birth Dates'!$A:$A,'[1]Birth Dates'!$B:$B,"",0),IF(_xlpm.d=0,"",_xlpm.d))</f>
        <v/>
      </c>
      <c r="P929" s="196">
        <f>IF(OR(O929="",A929="",NOT(ISNUMBER(O929)),O929&gt;A929),"",DATEDIF(O929,A929,"Y")&amp;" years, "&amp;DATEDIF(O929,A929,"YM")&amp;" months, "&amp;DATEDIF(O929,A929,"MD")&amp;" days")</f>
        <v/>
      </c>
      <c r="S929" s="196">
        <f>_xlfn.LET(_xlpm.d,_xlfn.XLOOKUP(Q929,'[1]Birth Dates'!$A:$A,'[1]Birth Dates'!$B:$B,"",0),IF(_xlpm.d=0,"",_xlpm.d))</f>
        <v/>
      </c>
      <c r="T929" s="196">
        <f>IF(OR(S929="",A929="",NOT(ISNUMBER(S929)),S929&gt;A929),"",DATEDIF(S929,A929,"Y")&amp;" years, "&amp;DATEDIF(S929,A929,"YM")&amp;" months, "&amp;DATEDIF(S929,A929,"MD")&amp;" days")</f>
        <v/>
      </c>
      <c r="W929" s="196">
        <f>_xlfn.LET(_xlpm.d,_xlfn.XLOOKUP(U929,'[1]Birth Dates'!$A:$A,'[1]Birth Dates'!$B:$B,"",0),IF(_xlpm.d=0,"",_xlpm.d))</f>
        <v/>
      </c>
      <c r="X929" s="196">
        <f>IF(OR(W929="",A929="",NOT(ISNUMBER(W929)),W929&gt;A929),"",DATEDIF(W929,A929,"Y")&amp;" years, "&amp;DATEDIF(W929,A929,"YM")&amp;" months, "&amp;DATEDIF(W929,A929,"MD")&amp;" days")</f>
        <v/>
      </c>
      <c r="AR929" s="175">
        <f>IF($B929="","",TEXT($A929,"yyyymmdd")&amp;"_P"&amp;$C929&amp;"_C"&amp;$F929&amp;"_"&amp;TRIM(RIGHT(SUBSTITUTE(TRIM(SUBSTITUTE($M929,CHAR(160)," "))," ",REPT(" ",60)),60))&amp;IF($Q929="","","-"&amp;TRIM(RIGHT(SUBSTITUTE(TRIM(SUBSTITUTE($Q929,CHAR(160)," "))," ",REPT(" ",60)),60)))&amp;IF($U929="","","-"&amp;TRIM(RIGHT(SUBSTITUTE(TRIM(SUBSTITUTE($U929,CHAR(160)," "))," ",REPT(" ",60)),60)))&amp;".jpg")</f>
        <v/>
      </c>
    </row>
    <row r="930" ht="14" customHeight="1">
      <c r="O930" s="196">
        <f>_xlfn.LET(_xlpm.d,_xlfn.XLOOKUP(M930,'[1]Birth Dates'!$A:$A,'[1]Birth Dates'!$B:$B,"",0),IF(_xlpm.d=0,"",_xlpm.d))</f>
        <v/>
      </c>
      <c r="P930" s="196">
        <f>IF(OR(O930="",A930="",NOT(ISNUMBER(O930)),O930&gt;A930),"",DATEDIF(O930,A930,"Y")&amp;" years, "&amp;DATEDIF(O930,A930,"YM")&amp;" months, "&amp;DATEDIF(O930,A930,"MD")&amp;" days")</f>
        <v/>
      </c>
      <c r="S930" s="196">
        <f>_xlfn.LET(_xlpm.d,_xlfn.XLOOKUP(Q930,'[1]Birth Dates'!$A:$A,'[1]Birth Dates'!$B:$B,"",0),IF(_xlpm.d=0,"",_xlpm.d))</f>
        <v/>
      </c>
      <c r="T930" s="196">
        <f>IF(OR(S930="",A930="",NOT(ISNUMBER(S930)),S930&gt;A930),"",DATEDIF(S930,A930,"Y")&amp;" years, "&amp;DATEDIF(S930,A930,"YM")&amp;" months, "&amp;DATEDIF(S930,A930,"MD")&amp;" days")</f>
        <v/>
      </c>
      <c r="W930" s="196">
        <f>_xlfn.LET(_xlpm.d,_xlfn.XLOOKUP(U930,'[1]Birth Dates'!$A:$A,'[1]Birth Dates'!$B:$B,"",0),IF(_xlpm.d=0,"",_xlpm.d))</f>
        <v/>
      </c>
      <c r="X930" s="196">
        <f>IF(OR(W930="",A930="",NOT(ISNUMBER(W930)),W930&gt;A930),"",DATEDIF(W930,A930,"Y")&amp;" years, "&amp;DATEDIF(W930,A930,"YM")&amp;" months, "&amp;DATEDIF(W930,A930,"MD")&amp;" days")</f>
        <v/>
      </c>
      <c r="AR930" s="175">
        <f>IF($B930="","",TEXT($A930,"yyyymmdd")&amp;"_P"&amp;$C930&amp;"_C"&amp;$F930&amp;"_"&amp;TRIM(RIGHT(SUBSTITUTE(TRIM(SUBSTITUTE($M930,CHAR(160)," "))," ",REPT(" ",60)),60))&amp;IF($Q930="","","-"&amp;TRIM(RIGHT(SUBSTITUTE(TRIM(SUBSTITUTE($Q930,CHAR(160)," "))," ",REPT(" ",60)),60)))&amp;IF($U930="","","-"&amp;TRIM(RIGHT(SUBSTITUTE(TRIM(SUBSTITUTE($U930,CHAR(160)," "))," ",REPT(" ",60)),60)))&amp;".jpg")</f>
        <v/>
      </c>
    </row>
    <row r="931" ht="14" customHeight="1">
      <c r="O931" s="196">
        <f>_xlfn.LET(_xlpm.d,_xlfn.XLOOKUP(M931,'[1]Birth Dates'!$A:$A,'[1]Birth Dates'!$B:$B,"",0),IF(_xlpm.d=0,"",_xlpm.d))</f>
        <v/>
      </c>
      <c r="P931" s="196">
        <f>IF(OR(O931="",A931="",NOT(ISNUMBER(O931)),O931&gt;A931),"",DATEDIF(O931,A931,"Y")&amp;" years, "&amp;DATEDIF(O931,A931,"YM")&amp;" months, "&amp;DATEDIF(O931,A931,"MD")&amp;" days")</f>
        <v/>
      </c>
      <c r="S931" s="196">
        <f>_xlfn.LET(_xlpm.d,_xlfn.XLOOKUP(Q931,'[1]Birth Dates'!$A:$A,'[1]Birth Dates'!$B:$B,"",0),IF(_xlpm.d=0,"",_xlpm.d))</f>
        <v/>
      </c>
      <c r="T931" s="196">
        <f>IF(OR(S931="",A931="",NOT(ISNUMBER(S931)),S931&gt;A931),"",DATEDIF(S931,A931,"Y")&amp;" years, "&amp;DATEDIF(S931,A931,"YM")&amp;" months, "&amp;DATEDIF(S931,A931,"MD")&amp;" days")</f>
        <v/>
      </c>
      <c r="W931" s="196">
        <f>_xlfn.LET(_xlpm.d,_xlfn.XLOOKUP(U931,'[1]Birth Dates'!$A:$A,'[1]Birth Dates'!$B:$B,"",0),IF(_xlpm.d=0,"",_xlpm.d))</f>
        <v/>
      </c>
      <c r="X931" s="196">
        <f>IF(OR(W931="",A931="",NOT(ISNUMBER(W931)),W931&gt;A931),"",DATEDIF(W931,A931,"Y")&amp;" years, "&amp;DATEDIF(W931,A931,"YM")&amp;" months, "&amp;DATEDIF(W931,A931,"MD")&amp;" days")</f>
        <v/>
      </c>
      <c r="AR931" s="175">
        <f>IF($B931="","",TEXT($A931,"yyyymmdd")&amp;"_P"&amp;$C931&amp;"_C"&amp;$F931&amp;"_"&amp;TRIM(RIGHT(SUBSTITUTE(TRIM(SUBSTITUTE($M931,CHAR(160)," "))," ",REPT(" ",60)),60))&amp;IF($Q931="","","-"&amp;TRIM(RIGHT(SUBSTITUTE(TRIM(SUBSTITUTE($Q931,CHAR(160)," "))," ",REPT(" ",60)),60)))&amp;IF($U931="","","-"&amp;TRIM(RIGHT(SUBSTITUTE(TRIM(SUBSTITUTE($U931,CHAR(160)," "))," ",REPT(" ",60)),60)))&amp;".jpg")</f>
        <v/>
      </c>
    </row>
    <row r="932" ht="14" customHeight="1">
      <c r="O932" s="196">
        <f>_xlfn.LET(_xlpm.d,_xlfn.XLOOKUP(M932,'[1]Birth Dates'!$A:$A,'[1]Birth Dates'!$B:$B,"",0),IF(_xlpm.d=0,"",_xlpm.d))</f>
        <v/>
      </c>
      <c r="P932" s="196">
        <f>IF(OR(O932="",A932="",NOT(ISNUMBER(O932)),O932&gt;A932),"",DATEDIF(O932,A932,"Y")&amp;" years, "&amp;DATEDIF(O932,A932,"YM")&amp;" months, "&amp;DATEDIF(O932,A932,"MD")&amp;" days")</f>
        <v/>
      </c>
      <c r="S932" s="196">
        <f>_xlfn.LET(_xlpm.d,_xlfn.XLOOKUP(Q932,'[1]Birth Dates'!$A:$A,'[1]Birth Dates'!$B:$B,"",0),IF(_xlpm.d=0,"",_xlpm.d))</f>
        <v/>
      </c>
      <c r="T932" s="196">
        <f>IF(OR(S932="",A932="",NOT(ISNUMBER(S932)),S932&gt;A932),"",DATEDIF(S932,A932,"Y")&amp;" years, "&amp;DATEDIF(S932,A932,"YM")&amp;" months, "&amp;DATEDIF(S932,A932,"MD")&amp;" days")</f>
        <v/>
      </c>
      <c r="W932" s="196">
        <f>_xlfn.LET(_xlpm.d,_xlfn.XLOOKUP(U932,'[1]Birth Dates'!$A:$A,'[1]Birth Dates'!$B:$B,"",0),IF(_xlpm.d=0,"",_xlpm.d))</f>
        <v/>
      </c>
      <c r="X932" s="196">
        <f>IF(OR(W932="",A932="",NOT(ISNUMBER(W932)),W932&gt;A932),"",DATEDIF(W932,A932,"Y")&amp;" years, "&amp;DATEDIF(W932,A932,"YM")&amp;" months, "&amp;DATEDIF(W932,A932,"MD")&amp;" days")</f>
        <v/>
      </c>
      <c r="AR932" s="175">
        <f>IF($B932="","",TEXT($A932,"yyyymmdd")&amp;"_P"&amp;$C932&amp;"_C"&amp;$F932&amp;"_"&amp;TRIM(RIGHT(SUBSTITUTE(TRIM(SUBSTITUTE($M932,CHAR(160)," "))," ",REPT(" ",60)),60))&amp;IF($Q932="","","-"&amp;TRIM(RIGHT(SUBSTITUTE(TRIM(SUBSTITUTE($Q932,CHAR(160)," "))," ",REPT(" ",60)),60)))&amp;IF($U932="","","-"&amp;TRIM(RIGHT(SUBSTITUTE(TRIM(SUBSTITUTE($U932,CHAR(160)," "))," ",REPT(" ",60)),60)))&amp;".jpg")</f>
        <v/>
      </c>
    </row>
    <row r="933" ht="14" customHeight="1">
      <c r="O933" s="196">
        <f>_xlfn.LET(_xlpm.d,_xlfn.XLOOKUP(M933,'[1]Birth Dates'!$A:$A,'[1]Birth Dates'!$B:$B,"",0),IF(_xlpm.d=0,"",_xlpm.d))</f>
        <v/>
      </c>
      <c r="P933" s="196">
        <f>IF(OR(O933="",A933="",NOT(ISNUMBER(O933)),O933&gt;A933),"",DATEDIF(O933,A933,"Y")&amp;" years, "&amp;DATEDIF(O933,A933,"YM")&amp;" months, "&amp;DATEDIF(O933,A933,"MD")&amp;" days")</f>
        <v/>
      </c>
      <c r="S933" s="196">
        <f>_xlfn.LET(_xlpm.d,_xlfn.XLOOKUP(Q933,'[1]Birth Dates'!$A:$A,'[1]Birth Dates'!$B:$B,"",0),IF(_xlpm.d=0,"",_xlpm.d))</f>
        <v/>
      </c>
      <c r="T933" s="196">
        <f>IF(OR(S933="",A933="",NOT(ISNUMBER(S933)),S933&gt;A933),"",DATEDIF(S933,A933,"Y")&amp;" years, "&amp;DATEDIF(S933,A933,"YM")&amp;" months, "&amp;DATEDIF(S933,A933,"MD")&amp;" days")</f>
        <v/>
      </c>
      <c r="W933" s="196">
        <f>_xlfn.LET(_xlpm.d,_xlfn.XLOOKUP(U933,'[1]Birth Dates'!$A:$A,'[1]Birth Dates'!$B:$B,"",0),IF(_xlpm.d=0,"",_xlpm.d))</f>
        <v/>
      </c>
      <c r="X933" s="196">
        <f>IF(OR(W933="",A933="",NOT(ISNUMBER(W933)),W933&gt;A933),"",DATEDIF(W933,A933,"Y")&amp;" years, "&amp;DATEDIF(W933,A933,"YM")&amp;" months, "&amp;DATEDIF(W933,A933,"MD")&amp;" days")</f>
        <v/>
      </c>
      <c r="AR933" s="175">
        <f>IF($B933="","",TEXT($A933,"yyyymmdd")&amp;"_P"&amp;$C933&amp;"_C"&amp;$F933&amp;"_"&amp;TRIM(RIGHT(SUBSTITUTE(TRIM(SUBSTITUTE($M933,CHAR(160)," "))," ",REPT(" ",60)),60))&amp;IF($Q933="","","-"&amp;TRIM(RIGHT(SUBSTITUTE(TRIM(SUBSTITUTE($Q933,CHAR(160)," "))," ",REPT(" ",60)),60)))&amp;IF($U933="","","-"&amp;TRIM(RIGHT(SUBSTITUTE(TRIM(SUBSTITUTE($U933,CHAR(160)," "))," ",REPT(" ",60)),60)))&amp;".jpg")</f>
        <v/>
      </c>
    </row>
    <row r="934" ht="14" customHeight="1">
      <c r="O934" s="196">
        <f>_xlfn.LET(_xlpm.d,_xlfn.XLOOKUP(M934,'[1]Birth Dates'!$A:$A,'[1]Birth Dates'!$B:$B,"",0),IF(_xlpm.d=0,"",_xlpm.d))</f>
        <v/>
      </c>
      <c r="P934" s="196">
        <f>IF(OR(O934="",A934="",NOT(ISNUMBER(O934)),O934&gt;A934),"",DATEDIF(O934,A934,"Y")&amp;" years, "&amp;DATEDIF(O934,A934,"YM")&amp;" months, "&amp;DATEDIF(O934,A934,"MD")&amp;" days")</f>
        <v/>
      </c>
      <c r="S934" s="196">
        <f>_xlfn.LET(_xlpm.d,_xlfn.XLOOKUP(Q934,'[1]Birth Dates'!$A:$A,'[1]Birth Dates'!$B:$B,"",0),IF(_xlpm.d=0,"",_xlpm.d))</f>
        <v/>
      </c>
      <c r="T934" s="196">
        <f>IF(OR(S934="",A934="",NOT(ISNUMBER(S934)),S934&gt;A934),"",DATEDIF(S934,A934,"Y")&amp;" years, "&amp;DATEDIF(S934,A934,"YM")&amp;" months, "&amp;DATEDIF(S934,A934,"MD")&amp;" days")</f>
        <v/>
      </c>
      <c r="W934" s="196">
        <f>_xlfn.LET(_xlpm.d,_xlfn.XLOOKUP(U934,'[1]Birth Dates'!$A:$A,'[1]Birth Dates'!$B:$B,"",0),IF(_xlpm.d=0,"",_xlpm.d))</f>
        <v/>
      </c>
      <c r="X934" s="196">
        <f>IF(OR(W934="",A934="",NOT(ISNUMBER(W934)),W934&gt;A934),"",DATEDIF(W934,A934,"Y")&amp;" years, "&amp;DATEDIF(W934,A934,"YM")&amp;" months, "&amp;DATEDIF(W934,A934,"MD")&amp;" days")</f>
        <v/>
      </c>
      <c r="AR934" s="175">
        <f>IF($B934="","",TEXT($A934,"yyyymmdd")&amp;"_P"&amp;$C934&amp;"_C"&amp;$F934&amp;"_"&amp;TRIM(RIGHT(SUBSTITUTE(TRIM(SUBSTITUTE($M934,CHAR(160)," "))," ",REPT(" ",60)),60))&amp;IF($Q934="","","-"&amp;TRIM(RIGHT(SUBSTITUTE(TRIM(SUBSTITUTE($Q934,CHAR(160)," "))," ",REPT(" ",60)),60)))&amp;IF($U934="","","-"&amp;TRIM(RIGHT(SUBSTITUTE(TRIM(SUBSTITUTE($U934,CHAR(160)," "))," ",REPT(" ",60)),60)))&amp;".jpg")</f>
        <v/>
      </c>
    </row>
    <row r="935" ht="14" customHeight="1">
      <c r="O935" s="196">
        <f>_xlfn.LET(_xlpm.d,_xlfn.XLOOKUP(M935,'[1]Birth Dates'!$A:$A,'[1]Birth Dates'!$B:$B,"",0),IF(_xlpm.d=0,"",_xlpm.d))</f>
        <v/>
      </c>
      <c r="P935" s="196">
        <f>IF(OR(O935="",A935="",NOT(ISNUMBER(O935)),O935&gt;A935),"",DATEDIF(O935,A935,"Y")&amp;" years, "&amp;DATEDIF(O935,A935,"YM")&amp;" months, "&amp;DATEDIF(O935,A935,"MD")&amp;" days")</f>
        <v/>
      </c>
      <c r="S935" s="196">
        <f>_xlfn.LET(_xlpm.d,_xlfn.XLOOKUP(Q935,'[1]Birth Dates'!$A:$A,'[1]Birth Dates'!$B:$B,"",0),IF(_xlpm.d=0,"",_xlpm.d))</f>
        <v/>
      </c>
      <c r="T935" s="196">
        <f>IF(OR(S935="",A935="",NOT(ISNUMBER(S935)),S935&gt;A935),"",DATEDIF(S935,A935,"Y")&amp;" years, "&amp;DATEDIF(S935,A935,"YM")&amp;" months, "&amp;DATEDIF(S935,A935,"MD")&amp;" days")</f>
        <v/>
      </c>
      <c r="W935" s="196">
        <f>_xlfn.LET(_xlpm.d,_xlfn.XLOOKUP(U935,'[1]Birth Dates'!$A:$A,'[1]Birth Dates'!$B:$B,"",0),IF(_xlpm.d=0,"",_xlpm.d))</f>
        <v/>
      </c>
      <c r="X935" s="196">
        <f>IF(OR(W935="",A935="",NOT(ISNUMBER(W935)),W935&gt;A935),"",DATEDIF(W935,A935,"Y")&amp;" years, "&amp;DATEDIF(W935,A935,"YM")&amp;" months, "&amp;DATEDIF(W935,A935,"MD")&amp;" days")</f>
        <v/>
      </c>
      <c r="AR935" s="175">
        <f>IF($B935="","",TEXT($A935,"yyyymmdd")&amp;"_P"&amp;$C935&amp;"_C"&amp;$F935&amp;"_"&amp;TRIM(RIGHT(SUBSTITUTE(TRIM(SUBSTITUTE($M935,CHAR(160)," "))," ",REPT(" ",60)),60))&amp;IF($Q935="","","-"&amp;TRIM(RIGHT(SUBSTITUTE(TRIM(SUBSTITUTE($Q935,CHAR(160)," "))," ",REPT(" ",60)),60)))&amp;IF($U935="","","-"&amp;TRIM(RIGHT(SUBSTITUTE(TRIM(SUBSTITUTE($U935,CHAR(160)," "))," ",REPT(" ",60)),60)))&amp;".jpg")</f>
        <v/>
      </c>
    </row>
    <row r="936" ht="14" customHeight="1">
      <c r="O936" s="196">
        <f>_xlfn.LET(_xlpm.d,_xlfn.XLOOKUP(M936,'[1]Birth Dates'!$A:$A,'[1]Birth Dates'!$B:$B,"",0),IF(_xlpm.d=0,"",_xlpm.d))</f>
        <v/>
      </c>
      <c r="P936" s="196">
        <f>IF(OR(O936="",A936="",NOT(ISNUMBER(O936)),O936&gt;A936),"",DATEDIF(O936,A936,"Y")&amp;" years, "&amp;DATEDIF(O936,A936,"YM")&amp;" months, "&amp;DATEDIF(O936,A936,"MD")&amp;" days")</f>
        <v/>
      </c>
      <c r="S936" s="196">
        <f>_xlfn.LET(_xlpm.d,_xlfn.XLOOKUP(Q936,'[1]Birth Dates'!$A:$A,'[1]Birth Dates'!$B:$B,"",0),IF(_xlpm.d=0,"",_xlpm.d))</f>
        <v/>
      </c>
      <c r="T936" s="196">
        <f>IF(OR(S936="",A936="",NOT(ISNUMBER(S936)),S936&gt;A936),"",DATEDIF(S936,A936,"Y")&amp;" years, "&amp;DATEDIF(S936,A936,"YM")&amp;" months, "&amp;DATEDIF(S936,A936,"MD")&amp;" days")</f>
        <v/>
      </c>
      <c r="W936" s="196">
        <f>_xlfn.LET(_xlpm.d,_xlfn.XLOOKUP(U936,'[1]Birth Dates'!$A:$A,'[1]Birth Dates'!$B:$B,"",0),IF(_xlpm.d=0,"",_xlpm.d))</f>
        <v/>
      </c>
      <c r="X936" s="196">
        <f>IF(OR(W936="",A936="",NOT(ISNUMBER(W936)),W936&gt;A936),"",DATEDIF(W936,A936,"Y")&amp;" years, "&amp;DATEDIF(W936,A936,"YM")&amp;" months, "&amp;DATEDIF(W936,A936,"MD")&amp;" days")</f>
        <v/>
      </c>
      <c r="AR936" s="226">
        <f>IF($B936="","",TEXT($A936,"yyyymmdd")&amp;"_P"&amp;$C936&amp;"_C"&amp;$F936&amp;"_"&amp;TRIM(RIGHT(SUBSTITUTE(TRIM(SUBSTITUTE($M936,CHAR(160)," "))," ",REPT(" ",60)),60))&amp;IF($Q936="","","-"&amp;TRIM(RIGHT(SUBSTITUTE(TRIM(SUBSTITUTE($Q936,CHAR(160)," "))," ",REPT(" ",60)),60)))&amp;IF($U936="","","-"&amp;TRIM(RIGHT(SUBSTITUTE(TRIM(SUBSTITUTE($U936,CHAR(160)," "))," ",REPT(" ",60)),60)))&amp;".jpg")</f>
        <v/>
      </c>
    </row>
    <row r="937" ht="14" customHeight="1">
      <c r="O937" s="196">
        <f>_xlfn.LET(_xlpm.d,_xlfn.XLOOKUP(M937,'[1]Birth Dates'!$A:$A,'[1]Birth Dates'!$B:$B,"",0),IF(_xlpm.d=0,"",_xlpm.d))</f>
        <v/>
      </c>
      <c r="P937" s="196">
        <f>IF(OR(O937="",A937="",NOT(ISNUMBER(O937)),O937&gt;A937),"",DATEDIF(O937,A937,"Y")&amp;" years, "&amp;DATEDIF(O937,A937,"YM")&amp;" months, "&amp;DATEDIF(O937,A937,"MD")&amp;" days")</f>
        <v/>
      </c>
      <c r="S937" s="196">
        <f>_xlfn.LET(_xlpm.d,_xlfn.XLOOKUP(Q937,'[1]Birth Dates'!$A:$A,'[1]Birth Dates'!$B:$B,"",0),IF(_xlpm.d=0,"",_xlpm.d))</f>
        <v/>
      </c>
      <c r="T937" s="196">
        <f>IF(OR(S937="",A937="",NOT(ISNUMBER(S937)),S937&gt;A937),"",DATEDIF(S937,A937,"Y")&amp;" years, "&amp;DATEDIF(S937,A937,"YM")&amp;" months, "&amp;DATEDIF(S937,A937,"MD")&amp;" days")</f>
        <v/>
      </c>
      <c r="W937" s="196">
        <f>_xlfn.LET(_xlpm.d,_xlfn.XLOOKUP(U937,'[1]Birth Dates'!$A:$A,'[1]Birth Dates'!$B:$B,"",0),IF(_xlpm.d=0,"",_xlpm.d))</f>
        <v/>
      </c>
      <c r="X937" s="196">
        <f>IF(OR(W937="",A937="",NOT(ISNUMBER(W937)),W937&gt;A937),"",DATEDIF(W937,A937,"Y")&amp;" years, "&amp;DATEDIF(W937,A937,"YM")&amp;" months, "&amp;DATEDIF(W937,A937,"MD")&amp;" days")</f>
        <v/>
      </c>
      <c r="AR937" s="175">
        <f>IF($B937="","",TEXT($A937,"yyyymmdd")&amp;"_P"&amp;$C937&amp;"_C"&amp;$F937&amp;"_"&amp;TRIM(RIGHT(SUBSTITUTE(TRIM(SUBSTITUTE($M937,CHAR(160)," "))," ",REPT(" ",60)),60))&amp;IF($Q937="","","-"&amp;TRIM(RIGHT(SUBSTITUTE(TRIM(SUBSTITUTE($Q937,CHAR(160)," "))," ",REPT(" ",60)),60)))&amp;IF($U937="","","-"&amp;TRIM(RIGHT(SUBSTITUTE(TRIM(SUBSTITUTE($U937,CHAR(160)," "))," ",REPT(" ",60)),60)))&amp;".jpg")</f>
        <v/>
      </c>
    </row>
    <row r="938" ht="14" customHeight="1">
      <c r="O938" s="196">
        <f>_xlfn.LET(_xlpm.d,_xlfn.XLOOKUP(M938,'[1]Birth Dates'!$A:$A,'[1]Birth Dates'!$B:$B,"",0),IF(_xlpm.d=0,"",_xlpm.d))</f>
        <v/>
      </c>
      <c r="P938" s="196">
        <f>IF(OR(O938="",A938="",NOT(ISNUMBER(O938)),O938&gt;A938),"",DATEDIF(O938,A938,"Y")&amp;" years, "&amp;DATEDIF(O938,A938,"YM")&amp;" months, "&amp;DATEDIF(O938,A938,"MD")&amp;" days")</f>
        <v/>
      </c>
      <c r="S938" s="196">
        <f>_xlfn.LET(_xlpm.d,_xlfn.XLOOKUP(Q938,'[1]Birth Dates'!$A:$A,'[1]Birth Dates'!$B:$B,"",0),IF(_xlpm.d=0,"",_xlpm.d))</f>
        <v/>
      </c>
      <c r="T938" s="196">
        <f>IF(OR(S938="",A938="",NOT(ISNUMBER(S938)),S938&gt;A938),"",DATEDIF(S938,A938,"Y")&amp;" years, "&amp;DATEDIF(S938,A938,"YM")&amp;" months, "&amp;DATEDIF(S938,A938,"MD")&amp;" days")</f>
        <v/>
      </c>
      <c r="W938" s="196">
        <f>_xlfn.LET(_xlpm.d,_xlfn.XLOOKUP(U938,'[1]Birth Dates'!$A:$A,'[1]Birth Dates'!$B:$B,"",0),IF(_xlpm.d=0,"",_xlpm.d))</f>
        <v/>
      </c>
      <c r="X938" s="196">
        <f>IF(OR(W938="",A938="",NOT(ISNUMBER(W938)),W938&gt;A938),"",DATEDIF(W938,A938,"Y")&amp;" years, "&amp;DATEDIF(W938,A938,"YM")&amp;" months, "&amp;DATEDIF(W938,A938,"MD")&amp;" days")</f>
        <v/>
      </c>
      <c r="AR938" s="175">
        <f>IF($B938="","",TEXT($A938,"yyyymmdd")&amp;"_P"&amp;$C938&amp;"_C"&amp;$F938&amp;"_"&amp;TRIM(RIGHT(SUBSTITUTE(TRIM(SUBSTITUTE($M938,CHAR(160)," "))," ",REPT(" ",60)),60))&amp;IF($Q938="","","-"&amp;TRIM(RIGHT(SUBSTITUTE(TRIM(SUBSTITUTE($Q938,CHAR(160)," "))," ",REPT(" ",60)),60)))&amp;IF($U938="","","-"&amp;TRIM(RIGHT(SUBSTITUTE(TRIM(SUBSTITUTE($U938,CHAR(160)," "))," ",REPT(" ",60)),60)))&amp;".jpg")</f>
        <v/>
      </c>
    </row>
    <row r="939" ht="14" customHeight="1">
      <c r="O939" s="196">
        <f>_xlfn.LET(_xlpm.d,_xlfn.XLOOKUP(M939,'[1]Birth Dates'!$A:$A,'[1]Birth Dates'!$B:$B,"",0),IF(_xlpm.d=0,"",_xlpm.d))</f>
        <v/>
      </c>
      <c r="P939" s="196">
        <f>IF(OR(O939="",A939="",NOT(ISNUMBER(O939)),O939&gt;A939),"",DATEDIF(O939,A939,"Y")&amp;" years, "&amp;DATEDIF(O939,A939,"YM")&amp;" months, "&amp;DATEDIF(O939,A939,"MD")&amp;" days")</f>
        <v/>
      </c>
      <c r="S939" s="196">
        <f>_xlfn.LET(_xlpm.d,_xlfn.XLOOKUP(Q939,'[1]Birth Dates'!$A:$A,'[1]Birth Dates'!$B:$B,"",0),IF(_xlpm.d=0,"",_xlpm.d))</f>
        <v/>
      </c>
      <c r="T939" s="196">
        <f>IF(OR(S939="",A939="",NOT(ISNUMBER(S939)),S939&gt;A939),"",DATEDIF(S939,A939,"Y")&amp;" years, "&amp;DATEDIF(S939,A939,"YM")&amp;" months, "&amp;DATEDIF(S939,A939,"MD")&amp;" days")</f>
        <v/>
      </c>
      <c r="W939" s="196">
        <f>_xlfn.LET(_xlpm.d,_xlfn.XLOOKUP(U939,'[1]Birth Dates'!$A:$A,'[1]Birth Dates'!$B:$B,"",0),IF(_xlpm.d=0,"",_xlpm.d))</f>
        <v/>
      </c>
      <c r="X939" s="196">
        <f>IF(OR(W939="",A939="",NOT(ISNUMBER(W939)),W939&gt;A939),"",DATEDIF(W939,A939,"Y")&amp;" years, "&amp;DATEDIF(W939,A939,"YM")&amp;" months, "&amp;DATEDIF(W939,A939,"MD")&amp;" days")</f>
        <v/>
      </c>
      <c r="AR939" s="175">
        <f>IF($B939="","",TEXT($A939,"yyyymmdd")&amp;"_P"&amp;$C939&amp;"_C"&amp;$F939&amp;"_"&amp;TRIM(RIGHT(SUBSTITUTE(TRIM(SUBSTITUTE($M939,CHAR(160)," "))," ",REPT(" ",60)),60))&amp;IF($Q939="","","-"&amp;TRIM(RIGHT(SUBSTITUTE(TRIM(SUBSTITUTE($Q939,CHAR(160)," "))," ",REPT(" ",60)),60)))&amp;IF($U939="","","-"&amp;TRIM(RIGHT(SUBSTITUTE(TRIM(SUBSTITUTE($U939,CHAR(160)," "))," ",REPT(" ",60)),60)))&amp;".jpg")</f>
        <v/>
      </c>
    </row>
    <row r="940" ht="14" customHeight="1">
      <c r="O940" s="196">
        <f>_xlfn.LET(_xlpm.d,_xlfn.XLOOKUP(M940,'[1]Birth Dates'!$A:$A,'[1]Birth Dates'!$B:$B,"",0),IF(_xlpm.d=0,"",_xlpm.d))</f>
        <v/>
      </c>
      <c r="P940" s="196">
        <f>IF(OR(O940="",A940="",NOT(ISNUMBER(O940)),O940&gt;A940),"",DATEDIF(O940,A940,"Y")&amp;" years, "&amp;DATEDIF(O940,A940,"YM")&amp;" months, "&amp;DATEDIF(O940,A940,"MD")&amp;" days")</f>
        <v/>
      </c>
      <c r="S940" s="196">
        <f>_xlfn.LET(_xlpm.d,_xlfn.XLOOKUP(Q940,'[1]Birth Dates'!$A:$A,'[1]Birth Dates'!$B:$B,"",0),IF(_xlpm.d=0,"",_xlpm.d))</f>
        <v/>
      </c>
      <c r="T940" s="196">
        <f>IF(OR(S940="",A940="",NOT(ISNUMBER(S940)),S940&gt;A940),"",DATEDIF(S940,A940,"Y")&amp;" years, "&amp;DATEDIF(S940,A940,"YM")&amp;" months, "&amp;DATEDIF(S940,A940,"MD")&amp;" days")</f>
        <v/>
      </c>
      <c r="W940" s="196">
        <f>_xlfn.LET(_xlpm.d,_xlfn.XLOOKUP(U940,'[1]Birth Dates'!$A:$A,'[1]Birth Dates'!$B:$B,"",0),IF(_xlpm.d=0,"",_xlpm.d))</f>
        <v/>
      </c>
      <c r="X940" s="196">
        <f>IF(OR(W940="",A940="",NOT(ISNUMBER(W940)),W940&gt;A940),"",DATEDIF(W940,A940,"Y")&amp;" years, "&amp;DATEDIF(W940,A940,"YM")&amp;" months, "&amp;DATEDIF(W940,A940,"MD")&amp;" days")</f>
        <v/>
      </c>
      <c r="AR940" s="175">
        <f>IF($B940="","",TEXT($A940,"yyyymmdd")&amp;"_P"&amp;$C940&amp;"_C"&amp;$F940&amp;"_"&amp;TRIM(RIGHT(SUBSTITUTE(TRIM(SUBSTITUTE($M940,CHAR(160)," "))," ",REPT(" ",60)),60))&amp;IF($Q940="","","-"&amp;TRIM(RIGHT(SUBSTITUTE(TRIM(SUBSTITUTE($Q940,CHAR(160)," "))," ",REPT(" ",60)),60)))&amp;IF($U940="","","-"&amp;TRIM(RIGHT(SUBSTITUTE(TRIM(SUBSTITUTE($U940,CHAR(160)," "))," ",REPT(" ",60)),60)))&amp;".jpg")</f>
        <v/>
      </c>
    </row>
    <row r="941" ht="14" customHeight="1">
      <c r="O941" s="196">
        <f>_xlfn.LET(_xlpm.d,_xlfn.XLOOKUP(M941,'[1]Birth Dates'!$A:$A,'[1]Birth Dates'!$B:$B,"",0),IF(_xlpm.d=0,"",_xlpm.d))</f>
        <v/>
      </c>
      <c r="P941" s="196">
        <f>IF(OR(O941="",A941="",NOT(ISNUMBER(O941)),O941&gt;A941),"",DATEDIF(O941,A941,"Y")&amp;" years, "&amp;DATEDIF(O941,A941,"YM")&amp;" months, "&amp;DATEDIF(O941,A941,"MD")&amp;" days")</f>
        <v/>
      </c>
      <c r="S941" s="196">
        <f>_xlfn.LET(_xlpm.d,_xlfn.XLOOKUP(Q941,'[1]Birth Dates'!$A:$A,'[1]Birth Dates'!$B:$B,"",0),IF(_xlpm.d=0,"",_xlpm.d))</f>
        <v/>
      </c>
      <c r="T941" s="196">
        <f>IF(OR(S941="",A941="",NOT(ISNUMBER(S941)),S941&gt;A941),"",DATEDIF(S941,A941,"Y")&amp;" years, "&amp;DATEDIF(S941,A941,"YM")&amp;" months, "&amp;DATEDIF(S941,A941,"MD")&amp;" days")</f>
        <v/>
      </c>
      <c r="W941" s="196">
        <f>_xlfn.LET(_xlpm.d,_xlfn.XLOOKUP(U941,'[1]Birth Dates'!$A:$A,'[1]Birth Dates'!$B:$B,"",0),IF(_xlpm.d=0,"",_xlpm.d))</f>
        <v/>
      </c>
      <c r="X941" s="196">
        <f>IF(OR(W941="",A941="",NOT(ISNUMBER(W941)),W941&gt;A941),"",DATEDIF(W941,A941,"Y")&amp;" years, "&amp;DATEDIF(W941,A941,"YM")&amp;" months, "&amp;DATEDIF(W941,A941,"MD")&amp;" days")</f>
        <v/>
      </c>
      <c r="AR941" s="175">
        <f>IF($B941="","",TEXT($A941,"yyyymmdd")&amp;"_P"&amp;$C941&amp;"_C"&amp;$F941&amp;"_"&amp;TRIM(RIGHT(SUBSTITUTE(TRIM(SUBSTITUTE($M941,CHAR(160)," "))," ",REPT(" ",60)),60))&amp;IF($Q941="","","-"&amp;TRIM(RIGHT(SUBSTITUTE(TRIM(SUBSTITUTE($Q941,CHAR(160)," "))," ",REPT(" ",60)),60)))&amp;IF($U941="","","-"&amp;TRIM(RIGHT(SUBSTITUTE(TRIM(SUBSTITUTE($U941,CHAR(160)," "))," ",REPT(" ",60)),60)))&amp;".jpg")</f>
        <v/>
      </c>
    </row>
    <row r="942" ht="14" customHeight="1">
      <c r="O942" s="196">
        <f>_xlfn.LET(_xlpm.d,_xlfn.XLOOKUP(M942,'[1]Birth Dates'!$A:$A,'[1]Birth Dates'!$B:$B,"",0),IF(_xlpm.d=0,"",_xlpm.d))</f>
        <v/>
      </c>
      <c r="P942" s="196">
        <f>IF(OR(O942="",A942="",NOT(ISNUMBER(O942)),O942&gt;A942),"",DATEDIF(O942,A942,"Y")&amp;" years, "&amp;DATEDIF(O942,A942,"YM")&amp;" months, "&amp;DATEDIF(O942,A942,"MD")&amp;" days")</f>
        <v/>
      </c>
      <c r="S942" s="196">
        <f>_xlfn.LET(_xlpm.d,_xlfn.XLOOKUP(Q942,'[1]Birth Dates'!$A:$A,'[1]Birth Dates'!$B:$B,"",0),IF(_xlpm.d=0,"",_xlpm.d))</f>
        <v/>
      </c>
      <c r="T942" s="196">
        <f>IF(OR(S942="",A942="",NOT(ISNUMBER(S942)),S942&gt;A942),"",DATEDIF(S942,A942,"Y")&amp;" years, "&amp;DATEDIF(S942,A942,"YM")&amp;" months, "&amp;DATEDIF(S942,A942,"MD")&amp;" days")</f>
        <v/>
      </c>
      <c r="W942" s="196">
        <f>_xlfn.LET(_xlpm.d,_xlfn.XLOOKUP(U942,'[1]Birth Dates'!$A:$A,'[1]Birth Dates'!$B:$B,"",0),IF(_xlpm.d=0,"",_xlpm.d))</f>
        <v/>
      </c>
      <c r="X942" s="196">
        <f>IF(OR(W942="",A942="",NOT(ISNUMBER(W942)),W942&gt;A942),"",DATEDIF(W942,A942,"Y")&amp;" years, "&amp;DATEDIF(W942,A942,"YM")&amp;" months, "&amp;DATEDIF(W942,A942,"MD")&amp;" days")</f>
        <v/>
      </c>
      <c r="AR942" s="175">
        <f>IF($B942="","",TEXT($A942,"yyyymmdd")&amp;"_P"&amp;$C942&amp;"_C"&amp;$F942&amp;"_"&amp;TRIM(RIGHT(SUBSTITUTE(TRIM(SUBSTITUTE($M942,CHAR(160)," "))," ",REPT(" ",60)),60))&amp;IF($Q942="","","-"&amp;TRIM(RIGHT(SUBSTITUTE(TRIM(SUBSTITUTE($Q942,CHAR(160)," "))," ",REPT(" ",60)),60)))&amp;IF($U942="","","-"&amp;TRIM(RIGHT(SUBSTITUTE(TRIM(SUBSTITUTE($U942,CHAR(160)," "))," ",REPT(" ",60)),60)))&amp;".jpg")</f>
        <v/>
      </c>
    </row>
    <row r="943" ht="14" customHeight="1">
      <c r="O943" s="196">
        <f>_xlfn.LET(_xlpm.d,_xlfn.XLOOKUP(M943,'[1]Birth Dates'!$A:$A,'[1]Birth Dates'!$B:$B,"",0),IF(_xlpm.d=0,"",_xlpm.d))</f>
        <v/>
      </c>
      <c r="P943" s="196">
        <f>IF(OR(O943="",A943="",NOT(ISNUMBER(O943)),O943&gt;A943),"",DATEDIF(O943,A943,"Y")&amp;" years, "&amp;DATEDIF(O943,A943,"YM")&amp;" months, "&amp;DATEDIF(O943,A943,"MD")&amp;" days")</f>
        <v/>
      </c>
      <c r="S943" s="196">
        <f>_xlfn.LET(_xlpm.d,_xlfn.XLOOKUP(Q943,'[1]Birth Dates'!$A:$A,'[1]Birth Dates'!$B:$B,"",0),IF(_xlpm.d=0,"",_xlpm.d))</f>
        <v/>
      </c>
      <c r="T943" s="196">
        <f>IF(OR(S943="",A943="",NOT(ISNUMBER(S943)),S943&gt;A943),"",DATEDIF(S943,A943,"Y")&amp;" years, "&amp;DATEDIF(S943,A943,"YM")&amp;" months, "&amp;DATEDIF(S943,A943,"MD")&amp;" days")</f>
        <v/>
      </c>
      <c r="W943" s="196">
        <f>_xlfn.LET(_xlpm.d,_xlfn.XLOOKUP(U943,'[1]Birth Dates'!$A:$A,'[1]Birth Dates'!$B:$B,"",0),IF(_xlpm.d=0,"",_xlpm.d))</f>
        <v/>
      </c>
      <c r="X943" s="196">
        <f>IF(OR(W943="",A943="",NOT(ISNUMBER(W943)),W943&gt;A943),"",DATEDIF(W943,A943,"Y")&amp;" years, "&amp;DATEDIF(W943,A943,"YM")&amp;" months, "&amp;DATEDIF(W943,A943,"MD")&amp;" days")</f>
        <v/>
      </c>
      <c r="AR943" s="175">
        <f>IF($B943="","",TEXT($A943,"yyyymmdd")&amp;"_P"&amp;$C943&amp;"_C"&amp;$F943&amp;"_"&amp;TRIM(RIGHT(SUBSTITUTE(TRIM(SUBSTITUTE($M943,CHAR(160)," "))," ",REPT(" ",60)),60))&amp;IF($Q943="","","-"&amp;TRIM(RIGHT(SUBSTITUTE(TRIM(SUBSTITUTE($Q943,CHAR(160)," "))," ",REPT(" ",60)),60)))&amp;IF($U943="","","-"&amp;TRIM(RIGHT(SUBSTITUTE(TRIM(SUBSTITUTE($U943,CHAR(160)," "))," ",REPT(" ",60)),60)))&amp;".jpg")</f>
        <v/>
      </c>
    </row>
    <row r="944" ht="14" customHeight="1">
      <c r="O944" s="196">
        <f>_xlfn.LET(_xlpm.d,_xlfn.XLOOKUP(M944,'[1]Birth Dates'!$A:$A,'[1]Birth Dates'!$B:$B,"",0),IF(_xlpm.d=0,"",_xlpm.d))</f>
        <v/>
      </c>
      <c r="P944" s="196">
        <f>IF(OR(O944="",A944="",NOT(ISNUMBER(O944)),O944&gt;A944),"",DATEDIF(O944,A944,"Y")&amp;" years, "&amp;DATEDIF(O944,A944,"YM")&amp;" months, "&amp;DATEDIF(O944,A944,"MD")&amp;" days")</f>
        <v/>
      </c>
      <c r="S944" s="196">
        <f>_xlfn.LET(_xlpm.d,_xlfn.XLOOKUP(Q944,'[1]Birth Dates'!$A:$A,'[1]Birth Dates'!$B:$B,"",0),IF(_xlpm.d=0,"",_xlpm.d))</f>
        <v/>
      </c>
      <c r="T944" s="196">
        <f>IF(OR(S944="",A944="",NOT(ISNUMBER(S944)),S944&gt;A944),"",DATEDIF(S944,A944,"Y")&amp;" years, "&amp;DATEDIF(S944,A944,"YM")&amp;" months, "&amp;DATEDIF(S944,A944,"MD")&amp;" days")</f>
        <v/>
      </c>
      <c r="W944" s="196">
        <f>_xlfn.LET(_xlpm.d,_xlfn.XLOOKUP(U944,'[1]Birth Dates'!$A:$A,'[1]Birth Dates'!$B:$B,"",0),IF(_xlpm.d=0,"",_xlpm.d))</f>
        <v/>
      </c>
      <c r="X944" s="196">
        <f>IF(OR(W944="",A944="",NOT(ISNUMBER(W944)),W944&gt;A944),"",DATEDIF(W944,A944,"Y")&amp;" years, "&amp;DATEDIF(W944,A944,"YM")&amp;" months, "&amp;DATEDIF(W944,A944,"MD")&amp;" days")</f>
        <v/>
      </c>
      <c r="AR944" s="175">
        <f>IF($B944="","",TEXT($A944,"yyyymmdd")&amp;"_P"&amp;$C944&amp;"_C"&amp;$F944&amp;"_"&amp;TRIM(RIGHT(SUBSTITUTE(TRIM(SUBSTITUTE($M944,CHAR(160)," "))," ",REPT(" ",60)),60))&amp;IF($Q944="","","-"&amp;TRIM(RIGHT(SUBSTITUTE(TRIM(SUBSTITUTE($Q944,CHAR(160)," "))," ",REPT(" ",60)),60)))&amp;IF($U944="","","-"&amp;TRIM(RIGHT(SUBSTITUTE(TRIM(SUBSTITUTE($U944,CHAR(160)," "))," ",REPT(" ",60)),60)))&amp;".jpg")</f>
        <v/>
      </c>
    </row>
    <row r="945" ht="14" customHeight="1">
      <c r="O945" s="196">
        <f>_xlfn.LET(_xlpm.d,_xlfn.XLOOKUP(M945,'[1]Birth Dates'!$A:$A,'[1]Birth Dates'!$B:$B,"",0),IF(_xlpm.d=0,"",_xlpm.d))</f>
        <v/>
      </c>
      <c r="P945" s="196">
        <f>IF(OR(O945="",A945="",NOT(ISNUMBER(O945)),O945&gt;A945),"",DATEDIF(O945,A945,"Y")&amp;" years, "&amp;DATEDIF(O945,A945,"YM")&amp;" months, "&amp;DATEDIF(O945,A945,"MD")&amp;" days")</f>
        <v/>
      </c>
      <c r="S945" s="196">
        <f>_xlfn.LET(_xlpm.d,_xlfn.XLOOKUP(Q945,'[1]Birth Dates'!$A:$A,'[1]Birth Dates'!$B:$B,"",0),IF(_xlpm.d=0,"",_xlpm.d))</f>
        <v/>
      </c>
      <c r="T945" s="196">
        <f>IF(OR(S945="",A945="",NOT(ISNUMBER(S945)),S945&gt;A945),"",DATEDIF(S945,A945,"Y")&amp;" years, "&amp;DATEDIF(S945,A945,"YM")&amp;" months, "&amp;DATEDIF(S945,A945,"MD")&amp;" days")</f>
        <v/>
      </c>
      <c r="W945" s="196">
        <f>_xlfn.LET(_xlpm.d,_xlfn.XLOOKUP(U945,'[1]Birth Dates'!$A:$A,'[1]Birth Dates'!$B:$B,"",0),IF(_xlpm.d=0,"",_xlpm.d))</f>
        <v/>
      </c>
      <c r="X945" s="196">
        <f>IF(OR(W945="",A945="",NOT(ISNUMBER(W945)),W945&gt;A945),"",DATEDIF(W945,A945,"Y")&amp;" years, "&amp;DATEDIF(W945,A945,"YM")&amp;" months, "&amp;DATEDIF(W945,A945,"MD")&amp;" days")</f>
        <v/>
      </c>
      <c r="AR945" s="175">
        <f>IF($B945="","",TEXT($A945,"yyyymmdd")&amp;"_P"&amp;$C945&amp;"_C"&amp;$F945&amp;"_"&amp;TRIM(RIGHT(SUBSTITUTE(TRIM(SUBSTITUTE($M945,CHAR(160)," "))," ",REPT(" ",60)),60))&amp;IF($Q945="","","-"&amp;TRIM(RIGHT(SUBSTITUTE(TRIM(SUBSTITUTE($Q945,CHAR(160)," "))," ",REPT(" ",60)),60)))&amp;IF($U945="","","-"&amp;TRIM(RIGHT(SUBSTITUTE(TRIM(SUBSTITUTE($U945,CHAR(160)," "))," ",REPT(" ",60)),60)))&amp;".jpg")</f>
        <v/>
      </c>
    </row>
    <row r="946" ht="14" customHeight="1">
      <c r="O946" s="196">
        <f>_xlfn.LET(_xlpm.d,_xlfn.XLOOKUP(M946,'[1]Birth Dates'!$A:$A,'[1]Birth Dates'!$B:$B,"",0),IF(_xlpm.d=0,"",_xlpm.d))</f>
        <v/>
      </c>
      <c r="P946" s="196">
        <f>IF(OR(O946="",A946="",NOT(ISNUMBER(O946)),O946&gt;A946),"",DATEDIF(O946,A946,"Y")&amp;" years, "&amp;DATEDIF(O946,A946,"YM")&amp;" months, "&amp;DATEDIF(O946,A946,"MD")&amp;" days")</f>
        <v/>
      </c>
      <c r="S946" s="196">
        <f>_xlfn.LET(_xlpm.d,_xlfn.XLOOKUP(Q946,'[1]Birth Dates'!$A:$A,'[1]Birth Dates'!$B:$B,"",0),IF(_xlpm.d=0,"",_xlpm.d))</f>
        <v/>
      </c>
      <c r="T946" s="196">
        <f>IF(OR(S946="",A946="",NOT(ISNUMBER(S946)),S946&gt;A946),"",DATEDIF(S946,A946,"Y")&amp;" years, "&amp;DATEDIF(S946,A946,"YM")&amp;" months, "&amp;DATEDIF(S946,A946,"MD")&amp;" days")</f>
        <v/>
      </c>
      <c r="W946" s="196">
        <f>_xlfn.LET(_xlpm.d,_xlfn.XLOOKUP(U946,'[1]Birth Dates'!$A:$A,'[1]Birth Dates'!$B:$B,"",0),IF(_xlpm.d=0,"",_xlpm.d))</f>
        <v/>
      </c>
      <c r="X946" s="196">
        <f>IF(OR(W946="",A946="",NOT(ISNUMBER(W946)),W946&gt;A946),"",DATEDIF(W946,A946,"Y")&amp;" years, "&amp;DATEDIF(W946,A946,"YM")&amp;" months, "&amp;DATEDIF(W946,A946,"MD")&amp;" days")</f>
        <v/>
      </c>
      <c r="AR946" s="175">
        <f>IF($B946="","",TEXT($A946,"yyyymmdd")&amp;"_P"&amp;$C946&amp;"_C"&amp;$F946&amp;"_"&amp;TRIM(RIGHT(SUBSTITUTE(TRIM(SUBSTITUTE($M946,CHAR(160)," "))," ",REPT(" ",60)),60))&amp;IF($Q946="","","-"&amp;TRIM(RIGHT(SUBSTITUTE(TRIM(SUBSTITUTE($Q946,CHAR(160)," "))," ",REPT(" ",60)),60)))&amp;IF($U946="","","-"&amp;TRIM(RIGHT(SUBSTITUTE(TRIM(SUBSTITUTE($U946,CHAR(160)," "))," ",REPT(" ",60)),60)))&amp;".jpg")</f>
        <v/>
      </c>
    </row>
    <row r="947" ht="14" customHeight="1">
      <c r="O947" s="196">
        <f>_xlfn.LET(_xlpm.d,_xlfn.XLOOKUP(M947,'[1]Birth Dates'!$A:$A,'[1]Birth Dates'!$B:$B,"",0),IF(_xlpm.d=0,"",_xlpm.d))</f>
        <v/>
      </c>
      <c r="P947" s="196">
        <f>IF(OR(O947="",A947="",NOT(ISNUMBER(O947)),O947&gt;A947),"",DATEDIF(O947,A947,"Y")&amp;" years, "&amp;DATEDIF(O947,A947,"YM")&amp;" months, "&amp;DATEDIF(O947,A947,"MD")&amp;" days")</f>
        <v/>
      </c>
      <c r="S947" s="196">
        <f>_xlfn.LET(_xlpm.d,_xlfn.XLOOKUP(Q947,'[1]Birth Dates'!$A:$A,'[1]Birth Dates'!$B:$B,"",0),IF(_xlpm.d=0,"",_xlpm.d))</f>
        <v/>
      </c>
      <c r="T947" s="196">
        <f>IF(OR(S947="",A947="",NOT(ISNUMBER(S947)),S947&gt;A947),"",DATEDIF(S947,A947,"Y")&amp;" years, "&amp;DATEDIF(S947,A947,"YM")&amp;" months, "&amp;DATEDIF(S947,A947,"MD")&amp;" days")</f>
        <v/>
      </c>
      <c r="W947" s="196">
        <f>_xlfn.LET(_xlpm.d,_xlfn.XLOOKUP(U947,'[1]Birth Dates'!$A:$A,'[1]Birth Dates'!$B:$B,"",0),IF(_xlpm.d=0,"",_xlpm.d))</f>
        <v/>
      </c>
      <c r="X947" s="196">
        <f>IF(OR(W947="",A947="",NOT(ISNUMBER(W947)),W947&gt;A947),"",DATEDIF(W947,A947,"Y")&amp;" years, "&amp;DATEDIF(W947,A947,"YM")&amp;" months, "&amp;DATEDIF(W947,A947,"MD")&amp;" days")</f>
        <v/>
      </c>
      <c r="AR947" s="175">
        <f>IF($B947="","",TEXT($A947,"yyyymmdd")&amp;"_P"&amp;$C947&amp;"_C"&amp;$F947&amp;"_"&amp;TRIM(RIGHT(SUBSTITUTE(TRIM(SUBSTITUTE($M947,CHAR(160)," "))," ",REPT(" ",60)),60))&amp;IF($Q947="","","-"&amp;TRIM(RIGHT(SUBSTITUTE(TRIM(SUBSTITUTE($Q947,CHAR(160)," "))," ",REPT(" ",60)),60)))&amp;IF($U947="","","-"&amp;TRIM(RIGHT(SUBSTITUTE(TRIM(SUBSTITUTE($U947,CHAR(160)," "))," ",REPT(" ",60)),60)))&amp;".jpg")</f>
        <v/>
      </c>
    </row>
    <row r="948" ht="14" customHeight="1">
      <c r="O948" s="196">
        <f>_xlfn.LET(_xlpm.d,_xlfn.XLOOKUP(M948,'[1]Birth Dates'!$A:$A,'[1]Birth Dates'!$B:$B,"",0),IF(_xlpm.d=0,"",_xlpm.d))</f>
        <v/>
      </c>
      <c r="P948" s="196">
        <f>IF(OR(O948="",A948="",NOT(ISNUMBER(O948)),O948&gt;A948),"",DATEDIF(O948,A948,"Y")&amp;" years, "&amp;DATEDIF(O948,A948,"YM")&amp;" months, "&amp;DATEDIF(O948,A948,"MD")&amp;" days")</f>
        <v/>
      </c>
      <c r="S948" s="196">
        <f>_xlfn.LET(_xlpm.d,_xlfn.XLOOKUP(Q948,'[1]Birth Dates'!$A:$A,'[1]Birth Dates'!$B:$B,"",0),IF(_xlpm.d=0,"",_xlpm.d))</f>
        <v/>
      </c>
      <c r="T948" s="196">
        <f>IF(OR(S948="",A948="",NOT(ISNUMBER(S948)),S948&gt;A948),"",DATEDIF(S948,A948,"Y")&amp;" years, "&amp;DATEDIF(S948,A948,"YM")&amp;" months, "&amp;DATEDIF(S948,A948,"MD")&amp;" days")</f>
        <v/>
      </c>
      <c r="W948" s="196">
        <f>_xlfn.LET(_xlpm.d,_xlfn.XLOOKUP(U948,'[1]Birth Dates'!$A:$A,'[1]Birth Dates'!$B:$B,"",0),IF(_xlpm.d=0,"",_xlpm.d))</f>
        <v/>
      </c>
      <c r="X948" s="196">
        <f>IF(OR(W948="",A948="",NOT(ISNUMBER(W948)),W948&gt;A948),"",DATEDIF(W948,A948,"Y")&amp;" years, "&amp;DATEDIF(W948,A948,"YM")&amp;" months, "&amp;DATEDIF(W948,A948,"MD")&amp;" days")</f>
        <v/>
      </c>
      <c r="AR948" s="175">
        <f>IF($B948="","",TEXT($A948,"yyyymmdd")&amp;"_P"&amp;$C948&amp;"_C"&amp;$F948&amp;"_"&amp;TRIM(RIGHT(SUBSTITUTE(TRIM(SUBSTITUTE($M948,CHAR(160)," "))," ",REPT(" ",60)),60))&amp;IF($Q948="","","-"&amp;TRIM(RIGHT(SUBSTITUTE(TRIM(SUBSTITUTE($Q948,CHAR(160)," "))," ",REPT(" ",60)),60)))&amp;IF($U948="","","-"&amp;TRIM(RIGHT(SUBSTITUTE(TRIM(SUBSTITUTE($U948,CHAR(160)," "))," ",REPT(" ",60)),60)))&amp;".jpg")</f>
        <v/>
      </c>
    </row>
    <row r="949" ht="14" customHeight="1">
      <c r="O949" s="196">
        <f>_xlfn.LET(_xlpm.d,_xlfn.XLOOKUP(M949,'[1]Birth Dates'!$A:$A,'[1]Birth Dates'!$B:$B,"",0),IF(_xlpm.d=0,"",_xlpm.d))</f>
        <v/>
      </c>
      <c r="P949" s="196">
        <f>IF(OR(O949="",A949="",NOT(ISNUMBER(O949)),O949&gt;A949),"",DATEDIF(O949,A949,"Y")&amp;" years, "&amp;DATEDIF(O949,A949,"YM")&amp;" months, "&amp;DATEDIF(O949,A949,"MD")&amp;" days")</f>
        <v/>
      </c>
      <c r="S949" s="196">
        <f>_xlfn.LET(_xlpm.d,_xlfn.XLOOKUP(Q949,'[1]Birth Dates'!$A:$A,'[1]Birth Dates'!$B:$B,"",0),IF(_xlpm.d=0,"",_xlpm.d))</f>
        <v/>
      </c>
      <c r="T949" s="196">
        <f>IF(OR(S949="",A949="",NOT(ISNUMBER(S949)),S949&gt;A949),"",DATEDIF(S949,A949,"Y")&amp;" years, "&amp;DATEDIF(S949,A949,"YM")&amp;" months, "&amp;DATEDIF(S949,A949,"MD")&amp;" days")</f>
        <v/>
      </c>
      <c r="W949" s="196">
        <f>_xlfn.LET(_xlpm.d,_xlfn.XLOOKUP(U949,'[1]Birth Dates'!$A:$A,'[1]Birth Dates'!$B:$B,"",0),IF(_xlpm.d=0,"",_xlpm.d))</f>
        <v/>
      </c>
      <c r="X949" s="196">
        <f>IF(OR(W949="",A949="",NOT(ISNUMBER(W949)),W949&gt;A949),"",DATEDIF(W949,A949,"Y")&amp;" years, "&amp;DATEDIF(W949,A949,"YM")&amp;" months, "&amp;DATEDIF(W949,A949,"MD")&amp;" days")</f>
        <v/>
      </c>
      <c r="AR949" s="175">
        <f>IF($B949="","",TEXT($A949,"yyyymmdd")&amp;"_P"&amp;$C949&amp;"_C"&amp;$F949&amp;"_"&amp;TRIM(RIGHT(SUBSTITUTE(TRIM(SUBSTITUTE($M949,CHAR(160)," "))," ",REPT(" ",60)),60))&amp;IF($Q949="","","-"&amp;TRIM(RIGHT(SUBSTITUTE(TRIM(SUBSTITUTE($Q949,CHAR(160)," "))," ",REPT(" ",60)),60)))&amp;IF($U949="","","-"&amp;TRIM(RIGHT(SUBSTITUTE(TRIM(SUBSTITUTE($U949,CHAR(160)," "))," ",REPT(" ",60)),60)))&amp;".jpg")</f>
        <v/>
      </c>
    </row>
    <row r="950" ht="14" customHeight="1">
      <c r="O950" s="196">
        <f>_xlfn.LET(_xlpm.d,_xlfn.XLOOKUP(M950,'[1]Birth Dates'!$A:$A,'[1]Birth Dates'!$B:$B,"",0),IF(_xlpm.d=0,"",_xlpm.d))</f>
        <v/>
      </c>
      <c r="P950" s="196">
        <f>IF(OR(O950="",A950="",NOT(ISNUMBER(O950)),O950&gt;A950),"",DATEDIF(O950,A950,"Y")&amp;" years, "&amp;DATEDIF(O950,A950,"YM")&amp;" months, "&amp;DATEDIF(O950,A950,"MD")&amp;" days")</f>
        <v/>
      </c>
      <c r="S950" s="196">
        <f>_xlfn.LET(_xlpm.d,_xlfn.XLOOKUP(Q950,'[1]Birth Dates'!$A:$A,'[1]Birth Dates'!$B:$B,"",0),IF(_xlpm.d=0,"",_xlpm.d))</f>
        <v/>
      </c>
      <c r="T950" s="196">
        <f>IF(OR(S950="",A950="",NOT(ISNUMBER(S950)),S950&gt;A950),"",DATEDIF(S950,A950,"Y")&amp;" years, "&amp;DATEDIF(S950,A950,"YM")&amp;" months, "&amp;DATEDIF(S950,A950,"MD")&amp;" days")</f>
        <v/>
      </c>
      <c r="W950" s="196">
        <f>_xlfn.LET(_xlpm.d,_xlfn.XLOOKUP(U950,'[1]Birth Dates'!$A:$A,'[1]Birth Dates'!$B:$B,"",0),IF(_xlpm.d=0,"",_xlpm.d))</f>
        <v/>
      </c>
      <c r="X950" s="196">
        <f>IF(OR(W950="",A950="",NOT(ISNUMBER(W950)),W950&gt;A950),"",DATEDIF(W950,A950,"Y")&amp;" years, "&amp;DATEDIF(W950,A950,"YM")&amp;" months, "&amp;DATEDIF(W950,A950,"MD")&amp;" days")</f>
        <v/>
      </c>
      <c r="AR950" s="175">
        <f>IF($B950="","",TEXT($A950,"yyyymmdd")&amp;"_P"&amp;$C950&amp;"_C"&amp;$F950&amp;"_"&amp;TRIM(RIGHT(SUBSTITUTE(TRIM(SUBSTITUTE($M950,CHAR(160)," "))," ",REPT(" ",60)),60))&amp;IF($Q950="","","-"&amp;TRIM(RIGHT(SUBSTITUTE(TRIM(SUBSTITUTE($Q950,CHAR(160)," "))," ",REPT(" ",60)),60)))&amp;IF($U950="","","-"&amp;TRIM(RIGHT(SUBSTITUTE(TRIM(SUBSTITUTE($U950,CHAR(160)," "))," ",REPT(" ",60)),60)))&amp;".jpg")</f>
        <v/>
      </c>
    </row>
    <row r="951" ht="14" customHeight="1">
      <c r="O951" s="196">
        <f>_xlfn.LET(_xlpm.d,_xlfn.XLOOKUP(M951,'[1]Birth Dates'!$A:$A,'[1]Birth Dates'!$B:$B,"",0),IF(_xlpm.d=0,"",_xlpm.d))</f>
        <v/>
      </c>
      <c r="P951" s="196">
        <f>IF(OR(O951="",A951="",NOT(ISNUMBER(O951)),O951&gt;A951),"",DATEDIF(O951,A951,"Y")&amp;" years, "&amp;DATEDIF(O951,A951,"YM")&amp;" months, "&amp;DATEDIF(O951,A951,"MD")&amp;" days")</f>
        <v/>
      </c>
      <c r="S951" s="196">
        <f>_xlfn.LET(_xlpm.d,_xlfn.XLOOKUP(Q951,'[1]Birth Dates'!$A:$A,'[1]Birth Dates'!$B:$B,"",0),IF(_xlpm.d=0,"",_xlpm.d))</f>
        <v/>
      </c>
      <c r="T951" s="196">
        <f>IF(OR(S951="",A951="",NOT(ISNUMBER(S951)),S951&gt;A951),"",DATEDIF(S951,A951,"Y")&amp;" years, "&amp;DATEDIF(S951,A951,"YM")&amp;" months, "&amp;DATEDIF(S951,A951,"MD")&amp;" days")</f>
        <v/>
      </c>
      <c r="W951" s="196">
        <f>_xlfn.LET(_xlpm.d,_xlfn.XLOOKUP(U951,'[1]Birth Dates'!$A:$A,'[1]Birth Dates'!$B:$B,"",0),IF(_xlpm.d=0,"",_xlpm.d))</f>
        <v/>
      </c>
      <c r="X951" s="196">
        <f>IF(OR(W951="",A951="",NOT(ISNUMBER(W951)),W951&gt;A951),"",DATEDIF(W951,A951,"Y")&amp;" years, "&amp;DATEDIF(W951,A951,"YM")&amp;" months, "&amp;DATEDIF(W951,A951,"MD")&amp;" days")</f>
        <v/>
      </c>
      <c r="AR951" s="175">
        <f>IF($B951="","",TEXT($A951,"yyyymmdd")&amp;"_P"&amp;$C951&amp;"_C"&amp;$F951&amp;"_"&amp;TRIM(RIGHT(SUBSTITUTE(TRIM(SUBSTITUTE($M951,CHAR(160)," "))," ",REPT(" ",60)),60))&amp;IF($Q951="","","-"&amp;TRIM(RIGHT(SUBSTITUTE(TRIM(SUBSTITUTE($Q951,CHAR(160)," "))," ",REPT(" ",60)),60)))&amp;IF($U951="","","-"&amp;TRIM(RIGHT(SUBSTITUTE(TRIM(SUBSTITUTE($U951,CHAR(160)," "))," ",REPT(" ",60)),60)))&amp;".jpg")</f>
        <v/>
      </c>
    </row>
    <row r="952" ht="14" customHeight="1">
      <c r="O952" s="196">
        <f>_xlfn.LET(_xlpm.d,_xlfn.XLOOKUP(M952,'[1]Birth Dates'!$A:$A,'[1]Birth Dates'!$B:$B,"",0),IF(_xlpm.d=0,"",_xlpm.d))</f>
        <v/>
      </c>
      <c r="P952" s="196">
        <f>IF(OR(O952="",A952="",NOT(ISNUMBER(O952)),O952&gt;A952),"",DATEDIF(O952,A952,"Y")&amp;" years, "&amp;DATEDIF(O952,A952,"YM")&amp;" months, "&amp;DATEDIF(O952,A952,"MD")&amp;" days")</f>
        <v/>
      </c>
      <c r="S952" s="196">
        <f>_xlfn.LET(_xlpm.d,_xlfn.XLOOKUP(Q952,'[1]Birth Dates'!$A:$A,'[1]Birth Dates'!$B:$B,"",0),IF(_xlpm.d=0,"",_xlpm.d))</f>
        <v/>
      </c>
      <c r="T952" s="196">
        <f>IF(OR(S952="",A952="",NOT(ISNUMBER(S952)),S952&gt;A952),"",DATEDIF(S952,A952,"Y")&amp;" years, "&amp;DATEDIF(S952,A952,"YM")&amp;" months, "&amp;DATEDIF(S952,A952,"MD")&amp;" days")</f>
        <v/>
      </c>
      <c r="W952" s="196">
        <f>_xlfn.LET(_xlpm.d,_xlfn.XLOOKUP(U952,'[1]Birth Dates'!$A:$A,'[1]Birth Dates'!$B:$B,"",0),IF(_xlpm.d=0,"",_xlpm.d))</f>
        <v/>
      </c>
      <c r="X952" s="196">
        <f>IF(OR(W952="",A952="",NOT(ISNUMBER(W952)),W952&gt;A952),"",DATEDIF(W952,A952,"Y")&amp;" years, "&amp;DATEDIF(W952,A952,"YM")&amp;" months, "&amp;DATEDIF(W952,A952,"MD")&amp;" days")</f>
        <v/>
      </c>
      <c r="AR952" s="175">
        <f>IF($B952="","",TEXT($A952,"yyyymmdd")&amp;"_P"&amp;$C952&amp;"_C"&amp;$F952&amp;"_"&amp;TRIM(RIGHT(SUBSTITUTE(TRIM(SUBSTITUTE($M952,CHAR(160)," "))," ",REPT(" ",60)),60))&amp;IF($Q952="","","-"&amp;TRIM(RIGHT(SUBSTITUTE(TRIM(SUBSTITUTE($Q952,CHAR(160)," "))," ",REPT(" ",60)),60)))&amp;IF($U952="","","-"&amp;TRIM(RIGHT(SUBSTITUTE(TRIM(SUBSTITUTE($U952,CHAR(160)," "))," ",REPT(" ",60)),60)))&amp;".jpg")</f>
        <v/>
      </c>
    </row>
    <row r="953" ht="14" customHeight="1">
      <c r="O953" s="196">
        <f>_xlfn.LET(_xlpm.d,_xlfn.XLOOKUP(M953,'[1]Birth Dates'!$A:$A,'[1]Birth Dates'!$B:$B,"",0),IF(_xlpm.d=0,"",_xlpm.d))</f>
        <v/>
      </c>
      <c r="P953" s="196">
        <f>IF(OR(O953="",A953="",NOT(ISNUMBER(O953)),O953&gt;A953),"",DATEDIF(O953,A953,"Y")&amp;" years, "&amp;DATEDIF(O953,A953,"YM")&amp;" months, "&amp;DATEDIF(O953,A953,"MD")&amp;" days")</f>
        <v/>
      </c>
      <c r="S953" s="196">
        <f>_xlfn.LET(_xlpm.d,_xlfn.XLOOKUP(Q953,'[1]Birth Dates'!$A:$A,'[1]Birth Dates'!$B:$B,"",0),IF(_xlpm.d=0,"",_xlpm.d))</f>
        <v/>
      </c>
      <c r="T953" s="196">
        <f>IF(OR(S953="",A953="",NOT(ISNUMBER(S953)),S953&gt;A953),"",DATEDIF(S953,A953,"Y")&amp;" years, "&amp;DATEDIF(S953,A953,"YM")&amp;" months, "&amp;DATEDIF(S953,A953,"MD")&amp;" days")</f>
        <v/>
      </c>
      <c r="W953" s="196">
        <f>_xlfn.LET(_xlpm.d,_xlfn.XLOOKUP(U953,'[1]Birth Dates'!$A:$A,'[1]Birth Dates'!$B:$B,"",0),IF(_xlpm.d=0,"",_xlpm.d))</f>
        <v/>
      </c>
      <c r="X953" s="196">
        <f>IF(OR(W953="",A953="",NOT(ISNUMBER(W953)),W953&gt;A953),"",DATEDIF(W953,A953,"Y")&amp;" years, "&amp;DATEDIF(W953,A953,"YM")&amp;" months, "&amp;DATEDIF(W953,A953,"MD")&amp;" days")</f>
        <v/>
      </c>
      <c r="AR953" s="175">
        <f>IF($B953="","",TEXT($A953,"yyyymmdd")&amp;"_P"&amp;$C953&amp;"_C"&amp;$F953&amp;"_"&amp;TRIM(RIGHT(SUBSTITUTE(TRIM(SUBSTITUTE($M953,CHAR(160)," "))," ",REPT(" ",60)),60))&amp;IF($Q953="","","-"&amp;TRIM(RIGHT(SUBSTITUTE(TRIM(SUBSTITUTE($Q953,CHAR(160)," "))," ",REPT(" ",60)),60)))&amp;IF($U953="","","-"&amp;TRIM(RIGHT(SUBSTITUTE(TRIM(SUBSTITUTE($U953,CHAR(160)," "))," ",REPT(" ",60)),60)))&amp;".jpg")</f>
        <v/>
      </c>
    </row>
    <row r="954" ht="14" customHeight="1">
      <c r="O954" s="196">
        <f>_xlfn.LET(_xlpm.d,_xlfn.XLOOKUP(M954,'[1]Birth Dates'!$A:$A,'[1]Birth Dates'!$B:$B,"",0),IF(_xlpm.d=0,"",_xlpm.d))</f>
        <v/>
      </c>
      <c r="P954" s="196">
        <f>IF(OR(O954="",A954="",NOT(ISNUMBER(O954)),O954&gt;A954),"",DATEDIF(O954,A954,"Y")&amp;" years, "&amp;DATEDIF(O954,A954,"YM")&amp;" months, "&amp;DATEDIF(O954,A954,"MD")&amp;" days")</f>
        <v/>
      </c>
      <c r="S954" s="196">
        <f>_xlfn.LET(_xlpm.d,_xlfn.XLOOKUP(Q954,'[1]Birth Dates'!$A:$A,'[1]Birth Dates'!$B:$B,"",0),IF(_xlpm.d=0,"",_xlpm.d))</f>
        <v/>
      </c>
      <c r="T954" s="196">
        <f>IF(OR(S954="",A954="",NOT(ISNUMBER(S954)),S954&gt;A954),"",DATEDIF(S954,A954,"Y")&amp;" years, "&amp;DATEDIF(S954,A954,"YM")&amp;" months, "&amp;DATEDIF(S954,A954,"MD")&amp;" days")</f>
        <v/>
      </c>
      <c r="W954" s="196">
        <f>_xlfn.LET(_xlpm.d,_xlfn.XLOOKUP(U954,'[1]Birth Dates'!$A:$A,'[1]Birth Dates'!$B:$B,"",0),IF(_xlpm.d=0,"",_xlpm.d))</f>
        <v/>
      </c>
      <c r="X954" s="196">
        <f>IF(OR(W954="",A954="",NOT(ISNUMBER(W954)),W954&gt;A954),"",DATEDIF(W954,A954,"Y")&amp;" years, "&amp;DATEDIF(W954,A954,"YM")&amp;" months, "&amp;DATEDIF(W954,A954,"MD")&amp;" days")</f>
        <v/>
      </c>
      <c r="AR954" s="175">
        <f>IF($B954="","",TEXT($A954,"yyyymmdd")&amp;"_P"&amp;$C954&amp;"_C"&amp;$F954&amp;"_"&amp;TRIM(RIGHT(SUBSTITUTE(TRIM(SUBSTITUTE($M954,CHAR(160)," "))," ",REPT(" ",60)),60))&amp;IF($Q954="","","-"&amp;TRIM(RIGHT(SUBSTITUTE(TRIM(SUBSTITUTE($Q954,CHAR(160)," "))," ",REPT(" ",60)),60)))&amp;IF($U954="","","-"&amp;TRIM(RIGHT(SUBSTITUTE(TRIM(SUBSTITUTE($U954,CHAR(160)," "))," ",REPT(" ",60)),60)))&amp;".jpg")</f>
        <v/>
      </c>
    </row>
    <row r="955" ht="14" customHeight="1">
      <c r="O955" s="196">
        <f>_xlfn.LET(_xlpm.d,_xlfn.XLOOKUP(M955,'[1]Birth Dates'!$A:$A,'[1]Birth Dates'!$B:$B,"",0),IF(_xlpm.d=0,"",_xlpm.d))</f>
        <v/>
      </c>
      <c r="P955" s="196">
        <f>IF(OR(O955="",A955="",NOT(ISNUMBER(O955)),O955&gt;A955),"",DATEDIF(O955,A955,"Y")&amp;" years, "&amp;DATEDIF(O955,A955,"YM")&amp;" months, "&amp;DATEDIF(O955,A955,"MD")&amp;" days")</f>
        <v/>
      </c>
      <c r="S955" s="196">
        <f>_xlfn.LET(_xlpm.d,_xlfn.XLOOKUP(Q955,'[1]Birth Dates'!$A:$A,'[1]Birth Dates'!$B:$B,"",0),IF(_xlpm.d=0,"",_xlpm.d))</f>
        <v/>
      </c>
      <c r="T955" s="196">
        <f>IF(OR(S955="",A955="",NOT(ISNUMBER(S955)),S955&gt;A955),"",DATEDIF(S955,A955,"Y")&amp;" years, "&amp;DATEDIF(S955,A955,"YM")&amp;" months, "&amp;DATEDIF(S955,A955,"MD")&amp;" days")</f>
        <v/>
      </c>
      <c r="W955" s="196">
        <f>_xlfn.LET(_xlpm.d,_xlfn.XLOOKUP(U955,'[1]Birth Dates'!$A:$A,'[1]Birth Dates'!$B:$B,"",0),IF(_xlpm.d=0,"",_xlpm.d))</f>
        <v/>
      </c>
      <c r="X955" s="196">
        <f>IF(OR(W955="",A955="",NOT(ISNUMBER(W955)),W955&gt;A955),"",DATEDIF(W955,A955,"Y")&amp;" years, "&amp;DATEDIF(W955,A955,"YM")&amp;" months, "&amp;DATEDIF(W955,A955,"MD")&amp;" days")</f>
        <v/>
      </c>
      <c r="AR955" s="175">
        <f>IF($B955="","",TEXT($A955,"yyyymmdd")&amp;"_P"&amp;$C955&amp;"_C"&amp;$F955&amp;"_"&amp;TRIM(RIGHT(SUBSTITUTE(TRIM(SUBSTITUTE($M955,CHAR(160)," "))," ",REPT(" ",60)),60))&amp;IF($Q955="","","-"&amp;TRIM(RIGHT(SUBSTITUTE(TRIM(SUBSTITUTE($Q955,CHAR(160)," "))," ",REPT(" ",60)),60)))&amp;IF($U955="","","-"&amp;TRIM(RIGHT(SUBSTITUTE(TRIM(SUBSTITUTE($U955,CHAR(160)," "))," ",REPT(" ",60)),60)))&amp;".jpg")</f>
        <v/>
      </c>
    </row>
    <row r="956" ht="14" customHeight="1">
      <c r="O956" s="196">
        <f>_xlfn.LET(_xlpm.d,_xlfn.XLOOKUP(M956,'[1]Birth Dates'!$A:$A,'[1]Birth Dates'!$B:$B,"",0),IF(_xlpm.d=0,"",_xlpm.d))</f>
        <v/>
      </c>
      <c r="P956" s="196">
        <f>IF(OR(O956="",A956="",NOT(ISNUMBER(O956)),O956&gt;A956),"",DATEDIF(O956,A956,"Y")&amp;" years, "&amp;DATEDIF(O956,A956,"YM")&amp;" months, "&amp;DATEDIF(O956,A956,"MD")&amp;" days")</f>
        <v/>
      </c>
      <c r="S956" s="196">
        <f>_xlfn.LET(_xlpm.d,_xlfn.XLOOKUP(Q956,'[1]Birth Dates'!$A:$A,'[1]Birth Dates'!$B:$B,"",0),IF(_xlpm.d=0,"",_xlpm.d))</f>
        <v/>
      </c>
      <c r="T956" s="196">
        <f>IF(OR(S956="",A956="",NOT(ISNUMBER(S956)),S956&gt;A956),"",DATEDIF(S956,A956,"Y")&amp;" years, "&amp;DATEDIF(S956,A956,"YM")&amp;" months, "&amp;DATEDIF(S956,A956,"MD")&amp;" days")</f>
        <v/>
      </c>
      <c r="W956" s="196">
        <f>_xlfn.LET(_xlpm.d,_xlfn.XLOOKUP(U956,'[1]Birth Dates'!$A:$A,'[1]Birth Dates'!$B:$B,"",0),IF(_xlpm.d=0,"",_xlpm.d))</f>
        <v/>
      </c>
      <c r="X956" s="196">
        <f>IF(OR(W956="",A956="",NOT(ISNUMBER(W956)),W956&gt;A956),"",DATEDIF(W956,A956,"Y")&amp;" years, "&amp;DATEDIF(W956,A956,"YM")&amp;" months, "&amp;DATEDIF(W956,A956,"MD")&amp;" days")</f>
        <v/>
      </c>
      <c r="AR956" s="175">
        <f>IF($B956="","",TEXT($A956,"yyyymmdd")&amp;"_P"&amp;$C956&amp;"_C"&amp;$F956&amp;"_"&amp;TRIM(RIGHT(SUBSTITUTE(TRIM(SUBSTITUTE($M956,CHAR(160)," "))," ",REPT(" ",60)),60))&amp;IF($Q956="","","-"&amp;TRIM(RIGHT(SUBSTITUTE(TRIM(SUBSTITUTE($Q956,CHAR(160)," "))," ",REPT(" ",60)),60)))&amp;IF($U956="","","-"&amp;TRIM(RIGHT(SUBSTITUTE(TRIM(SUBSTITUTE($U956,CHAR(160)," "))," ",REPT(" ",60)),60)))&amp;".jpg")</f>
        <v/>
      </c>
    </row>
    <row r="957" ht="14" customHeight="1">
      <c r="O957" s="196">
        <f>_xlfn.LET(_xlpm.d,_xlfn.XLOOKUP(M957,'[1]Birth Dates'!$A:$A,'[1]Birth Dates'!$B:$B,"",0),IF(_xlpm.d=0,"",_xlpm.d))</f>
        <v/>
      </c>
      <c r="P957" s="196">
        <f>IF(OR(O957="",A957="",NOT(ISNUMBER(O957)),O957&gt;A957),"",DATEDIF(O957,A957,"Y")&amp;" years, "&amp;DATEDIF(O957,A957,"YM")&amp;" months, "&amp;DATEDIF(O957,A957,"MD")&amp;" days")</f>
        <v/>
      </c>
      <c r="S957" s="196">
        <f>_xlfn.LET(_xlpm.d,_xlfn.XLOOKUP(Q957,'[1]Birth Dates'!$A:$A,'[1]Birth Dates'!$B:$B,"",0),IF(_xlpm.d=0,"",_xlpm.d))</f>
        <v/>
      </c>
      <c r="T957" s="196">
        <f>IF(OR(S957="",A957="",NOT(ISNUMBER(S957)),S957&gt;A957),"",DATEDIF(S957,A957,"Y")&amp;" years, "&amp;DATEDIF(S957,A957,"YM")&amp;" months, "&amp;DATEDIF(S957,A957,"MD")&amp;" days")</f>
        <v/>
      </c>
      <c r="W957" s="196">
        <f>_xlfn.LET(_xlpm.d,_xlfn.XLOOKUP(U957,'[1]Birth Dates'!$A:$A,'[1]Birth Dates'!$B:$B,"",0),IF(_xlpm.d=0,"",_xlpm.d))</f>
        <v/>
      </c>
      <c r="X957" s="196">
        <f>IF(OR(W957="",A957="",NOT(ISNUMBER(W957)),W957&gt;A957),"",DATEDIF(W957,A957,"Y")&amp;" years, "&amp;DATEDIF(W957,A957,"YM")&amp;" months, "&amp;DATEDIF(W957,A957,"MD")&amp;" days")</f>
        <v/>
      </c>
      <c r="AR957" s="175">
        <f>IF($B957="","",TEXT($A957,"yyyymmdd")&amp;"_P"&amp;$C957&amp;"_C"&amp;$F957&amp;"_"&amp;TRIM(RIGHT(SUBSTITUTE(TRIM(SUBSTITUTE($M957,CHAR(160)," "))," ",REPT(" ",60)),60))&amp;IF($Q957="","","-"&amp;TRIM(RIGHT(SUBSTITUTE(TRIM(SUBSTITUTE($Q957,CHAR(160)," "))," ",REPT(" ",60)),60)))&amp;IF($U957="","","-"&amp;TRIM(RIGHT(SUBSTITUTE(TRIM(SUBSTITUTE($U957,CHAR(160)," "))," ",REPT(" ",60)),60)))&amp;".jpg")</f>
        <v/>
      </c>
    </row>
    <row r="958" ht="14" customHeight="1">
      <c r="O958" s="196">
        <f>_xlfn.LET(_xlpm.d,_xlfn.XLOOKUP(M958,'[1]Birth Dates'!$A:$A,'[1]Birth Dates'!$B:$B,"",0),IF(_xlpm.d=0,"",_xlpm.d))</f>
        <v/>
      </c>
      <c r="P958" s="196">
        <f>IF(OR(O958="",A958="",NOT(ISNUMBER(O958)),O958&gt;A958),"",DATEDIF(O958,A958,"Y")&amp;" years, "&amp;DATEDIF(O958,A958,"YM")&amp;" months, "&amp;DATEDIF(O958,A958,"MD")&amp;" days")</f>
        <v/>
      </c>
      <c r="S958" s="196">
        <f>_xlfn.LET(_xlpm.d,_xlfn.XLOOKUP(Q958,'[1]Birth Dates'!$A:$A,'[1]Birth Dates'!$B:$B,"",0),IF(_xlpm.d=0,"",_xlpm.d))</f>
        <v/>
      </c>
      <c r="T958" s="196">
        <f>IF(OR(S958="",A958="",NOT(ISNUMBER(S958)),S958&gt;A958),"",DATEDIF(S958,A958,"Y")&amp;" years, "&amp;DATEDIF(S958,A958,"YM")&amp;" months, "&amp;DATEDIF(S958,A958,"MD")&amp;" days")</f>
        <v/>
      </c>
      <c r="W958" s="196">
        <f>_xlfn.LET(_xlpm.d,_xlfn.XLOOKUP(U958,'[1]Birth Dates'!$A:$A,'[1]Birth Dates'!$B:$B,"",0),IF(_xlpm.d=0,"",_xlpm.d))</f>
        <v/>
      </c>
      <c r="X958" s="196">
        <f>IF(OR(W958="",A958="",NOT(ISNUMBER(W958)),W958&gt;A958),"",DATEDIF(W958,A958,"Y")&amp;" years, "&amp;DATEDIF(W958,A958,"YM")&amp;" months, "&amp;DATEDIF(W958,A958,"MD")&amp;" days")</f>
        <v/>
      </c>
      <c r="AR958" s="175">
        <f>IF($B958="","",TEXT($A958,"yyyymmdd")&amp;"_P"&amp;$C958&amp;"_C"&amp;$F958&amp;"_"&amp;TRIM(RIGHT(SUBSTITUTE(TRIM(SUBSTITUTE($M958,CHAR(160)," "))," ",REPT(" ",60)),60))&amp;IF($Q958="","","-"&amp;TRIM(RIGHT(SUBSTITUTE(TRIM(SUBSTITUTE($Q958,CHAR(160)," "))," ",REPT(" ",60)),60)))&amp;IF($U958="","","-"&amp;TRIM(RIGHT(SUBSTITUTE(TRIM(SUBSTITUTE($U958,CHAR(160)," "))," ",REPT(" ",60)),60)))&amp;".jpg")</f>
        <v/>
      </c>
    </row>
    <row r="959" ht="14" customHeight="1">
      <c r="O959" s="196">
        <f>_xlfn.LET(_xlpm.d,_xlfn.XLOOKUP(M959,'[1]Birth Dates'!$A:$A,'[1]Birth Dates'!$B:$B,"",0),IF(_xlpm.d=0,"",_xlpm.d))</f>
        <v/>
      </c>
      <c r="P959" s="196">
        <f>IF(OR(O959="",A959="",NOT(ISNUMBER(O959)),O959&gt;A959),"",DATEDIF(O959,A959,"Y")&amp;" years, "&amp;DATEDIF(O959,A959,"YM")&amp;" months, "&amp;DATEDIF(O959,A959,"MD")&amp;" days")</f>
        <v/>
      </c>
      <c r="S959" s="196">
        <f>_xlfn.LET(_xlpm.d,_xlfn.XLOOKUP(Q959,'[1]Birth Dates'!$A:$A,'[1]Birth Dates'!$B:$B,"",0),IF(_xlpm.d=0,"",_xlpm.d))</f>
        <v/>
      </c>
      <c r="T959" s="196">
        <f>IF(OR(S959="",A959="",NOT(ISNUMBER(S959)),S959&gt;A959),"",DATEDIF(S959,A959,"Y")&amp;" years, "&amp;DATEDIF(S959,A959,"YM")&amp;" months, "&amp;DATEDIF(S959,A959,"MD")&amp;" days")</f>
        <v/>
      </c>
      <c r="W959" s="196">
        <f>_xlfn.LET(_xlpm.d,_xlfn.XLOOKUP(U959,'[1]Birth Dates'!$A:$A,'[1]Birth Dates'!$B:$B,"",0),IF(_xlpm.d=0,"",_xlpm.d))</f>
        <v/>
      </c>
      <c r="X959" s="196">
        <f>IF(OR(W959="",A959="",NOT(ISNUMBER(W959)),W959&gt;A959),"",DATEDIF(W959,A959,"Y")&amp;" years, "&amp;DATEDIF(W959,A959,"YM")&amp;" months, "&amp;DATEDIF(W959,A959,"MD")&amp;" days")</f>
        <v/>
      </c>
      <c r="AR959" s="175">
        <f>IF($B959="","",TEXT($A959,"yyyymmdd")&amp;"_P"&amp;$C959&amp;"_C"&amp;$F959&amp;"_"&amp;TRIM(RIGHT(SUBSTITUTE(TRIM(SUBSTITUTE($M959,CHAR(160)," "))," ",REPT(" ",60)),60))&amp;IF($Q959="","","-"&amp;TRIM(RIGHT(SUBSTITUTE(TRIM(SUBSTITUTE($Q959,CHAR(160)," "))," ",REPT(" ",60)),60)))&amp;IF($U959="","","-"&amp;TRIM(RIGHT(SUBSTITUTE(TRIM(SUBSTITUTE($U959,CHAR(160)," "))," ",REPT(" ",60)),60)))&amp;".jpg")</f>
        <v/>
      </c>
    </row>
    <row r="960" ht="14" customHeight="1">
      <c r="O960" s="196">
        <f>_xlfn.LET(_xlpm.d,_xlfn.XLOOKUP(M960,'[1]Birth Dates'!$A:$A,'[1]Birth Dates'!$B:$B,"",0),IF(_xlpm.d=0,"",_xlpm.d))</f>
        <v/>
      </c>
      <c r="P960" s="196">
        <f>IF(OR(O960="",A960="",NOT(ISNUMBER(O960)),O960&gt;A960),"",DATEDIF(O960,A960,"Y")&amp;" years, "&amp;DATEDIF(O960,A960,"YM")&amp;" months, "&amp;DATEDIF(O960,A960,"MD")&amp;" days")</f>
        <v/>
      </c>
      <c r="S960" s="196">
        <f>_xlfn.LET(_xlpm.d,_xlfn.XLOOKUP(Q960,'[1]Birth Dates'!$A:$A,'[1]Birth Dates'!$B:$B,"",0),IF(_xlpm.d=0,"",_xlpm.d))</f>
        <v/>
      </c>
      <c r="T960" s="196">
        <f>IF(OR(S960="",A960="",NOT(ISNUMBER(S960)),S960&gt;A960),"",DATEDIF(S960,A960,"Y")&amp;" years, "&amp;DATEDIF(S960,A960,"YM")&amp;" months, "&amp;DATEDIF(S960,A960,"MD")&amp;" days")</f>
        <v/>
      </c>
      <c r="W960" s="196">
        <f>_xlfn.LET(_xlpm.d,_xlfn.XLOOKUP(U960,'[1]Birth Dates'!$A:$A,'[1]Birth Dates'!$B:$B,"",0),IF(_xlpm.d=0,"",_xlpm.d))</f>
        <v/>
      </c>
      <c r="X960" s="196">
        <f>IF(OR(W960="",A960="",NOT(ISNUMBER(W960)),W960&gt;A960),"",DATEDIF(W960,A960,"Y")&amp;" years, "&amp;DATEDIF(W960,A960,"YM")&amp;" months, "&amp;DATEDIF(W960,A960,"MD")&amp;" days")</f>
        <v/>
      </c>
      <c r="AR960" s="175">
        <f>IF($B960="","",TEXT($A960,"yyyymmdd")&amp;"_P"&amp;$C960&amp;"_C"&amp;$F960&amp;"_"&amp;TRIM(RIGHT(SUBSTITUTE(TRIM(SUBSTITUTE($M960,CHAR(160)," "))," ",REPT(" ",60)),60))&amp;IF($Q960="","","-"&amp;TRIM(RIGHT(SUBSTITUTE(TRIM(SUBSTITUTE($Q960,CHAR(160)," "))," ",REPT(" ",60)),60)))&amp;IF($U960="","","-"&amp;TRIM(RIGHT(SUBSTITUTE(TRIM(SUBSTITUTE($U960,CHAR(160)," "))," ",REPT(" ",60)),60)))&amp;".jpg")</f>
        <v/>
      </c>
    </row>
    <row r="961" ht="14" customHeight="1">
      <c r="O961" s="196">
        <f>_xlfn.LET(_xlpm.d,_xlfn.XLOOKUP(M961,'[1]Birth Dates'!$A:$A,'[1]Birth Dates'!$B:$B,"",0),IF(_xlpm.d=0,"",_xlpm.d))</f>
        <v/>
      </c>
      <c r="P961" s="196">
        <f>IF(OR(O961="",A961="",NOT(ISNUMBER(O961)),O961&gt;A961),"",DATEDIF(O961,A961,"Y")&amp;" years, "&amp;DATEDIF(O961,A961,"YM")&amp;" months, "&amp;DATEDIF(O961,A961,"MD")&amp;" days")</f>
        <v/>
      </c>
      <c r="S961" s="196">
        <f>_xlfn.LET(_xlpm.d,_xlfn.XLOOKUP(Q961,'[1]Birth Dates'!$A:$A,'[1]Birth Dates'!$B:$B,"",0),IF(_xlpm.d=0,"",_xlpm.d))</f>
        <v/>
      </c>
      <c r="T961" s="196">
        <f>IF(OR(S961="",A961="",NOT(ISNUMBER(S961)),S961&gt;A961),"",DATEDIF(S961,A961,"Y")&amp;" years, "&amp;DATEDIF(S961,A961,"YM")&amp;" months, "&amp;DATEDIF(S961,A961,"MD")&amp;" days")</f>
        <v/>
      </c>
      <c r="W961" s="196">
        <f>_xlfn.LET(_xlpm.d,_xlfn.XLOOKUP(U961,'[1]Birth Dates'!$A:$A,'[1]Birth Dates'!$B:$B,"",0),IF(_xlpm.d=0,"",_xlpm.d))</f>
        <v/>
      </c>
      <c r="X961" s="196">
        <f>IF(OR(W961="",A961="",NOT(ISNUMBER(W961)),W961&gt;A961),"",DATEDIF(W961,A961,"Y")&amp;" years, "&amp;DATEDIF(W961,A961,"YM")&amp;" months, "&amp;DATEDIF(W961,A961,"MD")&amp;" days")</f>
        <v/>
      </c>
      <c r="AR961" s="175">
        <f>IF($B961="","",TEXT($A961,"yyyymmdd")&amp;"_P"&amp;$C961&amp;"_C"&amp;$F961&amp;"_"&amp;TRIM(RIGHT(SUBSTITUTE(TRIM(SUBSTITUTE($M961,CHAR(160)," "))," ",REPT(" ",60)),60))&amp;IF($Q961="","","-"&amp;TRIM(RIGHT(SUBSTITUTE(TRIM(SUBSTITUTE($Q961,CHAR(160)," "))," ",REPT(" ",60)),60)))&amp;IF($U961="","","-"&amp;TRIM(RIGHT(SUBSTITUTE(TRIM(SUBSTITUTE($U961,CHAR(160)," "))," ",REPT(" ",60)),60)))&amp;".jpg")</f>
        <v/>
      </c>
    </row>
    <row r="962" ht="14" customHeight="1">
      <c r="O962" s="196">
        <f>_xlfn.LET(_xlpm.d,_xlfn.XLOOKUP(M962,'[1]Birth Dates'!$A:$A,'[1]Birth Dates'!$B:$B,"",0),IF(_xlpm.d=0,"",_xlpm.d))</f>
        <v/>
      </c>
      <c r="P962" s="196">
        <f>IF(OR(O962="",A962="",NOT(ISNUMBER(O962)),O962&gt;A962),"",DATEDIF(O962,A962,"Y")&amp;" years, "&amp;DATEDIF(O962,A962,"YM")&amp;" months, "&amp;DATEDIF(O962,A962,"MD")&amp;" days")</f>
        <v/>
      </c>
      <c r="S962" s="196">
        <f>_xlfn.LET(_xlpm.d,_xlfn.XLOOKUP(Q962,'[1]Birth Dates'!$A:$A,'[1]Birth Dates'!$B:$B,"",0),IF(_xlpm.d=0,"",_xlpm.d))</f>
        <v/>
      </c>
      <c r="T962" s="196">
        <f>IF(OR(S962="",A962="",NOT(ISNUMBER(S962)),S962&gt;A962),"",DATEDIF(S962,A962,"Y")&amp;" years, "&amp;DATEDIF(S962,A962,"YM")&amp;" months, "&amp;DATEDIF(S962,A962,"MD")&amp;" days")</f>
        <v/>
      </c>
      <c r="W962" s="196">
        <f>_xlfn.LET(_xlpm.d,_xlfn.XLOOKUP(U962,'[1]Birth Dates'!$A:$A,'[1]Birth Dates'!$B:$B,"",0),IF(_xlpm.d=0,"",_xlpm.d))</f>
        <v/>
      </c>
      <c r="X962" s="196">
        <f>IF(OR(W962="",A962="",NOT(ISNUMBER(W962)),W962&gt;A962),"",DATEDIF(W962,A962,"Y")&amp;" years, "&amp;DATEDIF(W962,A962,"YM")&amp;" months, "&amp;DATEDIF(W962,A962,"MD")&amp;" days")</f>
        <v/>
      </c>
      <c r="AR962" s="175">
        <f>IF($B962="","",TEXT($A962,"yyyymmdd")&amp;"_P"&amp;$C962&amp;"_C"&amp;$F962&amp;"_"&amp;TRIM(RIGHT(SUBSTITUTE(TRIM(SUBSTITUTE($M962,CHAR(160)," "))," ",REPT(" ",60)),60))&amp;IF($Q962="","","-"&amp;TRIM(RIGHT(SUBSTITUTE(TRIM(SUBSTITUTE($Q962,CHAR(160)," "))," ",REPT(" ",60)),60)))&amp;IF($U962="","","-"&amp;TRIM(RIGHT(SUBSTITUTE(TRIM(SUBSTITUTE($U962,CHAR(160)," "))," ",REPT(" ",60)),60)))&amp;".jpg")</f>
        <v/>
      </c>
    </row>
    <row r="963" ht="14" customHeight="1">
      <c r="O963" s="196">
        <f>_xlfn.LET(_xlpm.d,_xlfn.XLOOKUP(M963,'[1]Birth Dates'!$A:$A,'[1]Birth Dates'!$B:$B,"",0),IF(_xlpm.d=0,"",_xlpm.d))</f>
        <v/>
      </c>
      <c r="P963" s="196">
        <f>IF(OR(O963="",A963="",NOT(ISNUMBER(O963)),O963&gt;A963),"",DATEDIF(O963,A963,"Y")&amp;" years, "&amp;DATEDIF(O963,A963,"YM")&amp;" months, "&amp;DATEDIF(O963,A963,"MD")&amp;" days")</f>
        <v/>
      </c>
      <c r="S963" s="196">
        <f>_xlfn.LET(_xlpm.d,_xlfn.XLOOKUP(Q963,'[1]Birth Dates'!$A:$A,'[1]Birth Dates'!$B:$B,"",0),IF(_xlpm.d=0,"",_xlpm.d))</f>
        <v/>
      </c>
      <c r="T963" s="196">
        <f>IF(OR(S963="",A963="",NOT(ISNUMBER(S963)),S963&gt;A963),"",DATEDIF(S963,A963,"Y")&amp;" years, "&amp;DATEDIF(S963,A963,"YM")&amp;" months, "&amp;DATEDIF(S963,A963,"MD")&amp;" days")</f>
        <v/>
      </c>
      <c r="W963" s="196">
        <f>_xlfn.LET(_xlpm.d,_xlfn.XLOOKUP(U963,'[1]Birth Dates'!$A:$A,'[1]Birth Dates'!$B:$B,"",0),IF(_xlpm.d=0,"",_xlpm.d))</f>
        <v/>
      </c>
      <c r="X963" s="196">
        <f>IF(OR(W963="",A963="",NOT(ISNUMBER(W963)),W963&gt;A963),"",DATEDIF(W963,A963,"Y")&amp;" years, "&amp;DATEDIF(W963,A963,"YM")&amp;" months, "&amp;DATEDIF(W963,A963,"MD")&amp;" days")</f>
        <v/>
      </c>
      <c r="AR963" s="175">
        <f>IF($B963="","",TEXT($A963,"yyyymmdd")&amp;"_P"&amp;$C963&amp;"_C"&amp;$F963&amp;"_"&amp;TRIM(RIGHT(SUBSTITUTE(TRIM(SUBSTITUTE($M963,CHAR(160)," "))," ",REPT(" ",60)),60))&amp;IF($Q963="","","-"&amp;TRIM(RIGHT(SUBSTITUTE(TRIM(SUBSTITUTE($Q963,CHAR(160)," "))," ",REPT(" ",60)),60)))&amp;IF($U963="","","-"&amp;TRIM(RIGHT(SUBSTITUTE(TRIM(SUBSTITUTE($U963,CHAR(160)," "))," ",REPT(" ",60)),60)))&amp;".jpg")</f>
        <v/>
      </c>
    </row>
    <row r="964" ht="14" customHeight="1">
      <c r="O964" s="196">
        <f>_xlfn.LET(_xlpm.d,_xlfn.XLOOKUP(M964,'[1]Birth Dates'!$A:$A,'[1]Birth Dates'!$B:$B,"",0),IF(_xlpm.d=0,"",_xlpm.d))</f>
        <v/>
      </c>
      <c r="P964" s="196">
        <f>IF(OR(O964="",A964="",NOT(ISNUMBER(O964)),O964&gt;A964),"",DATEDIF(O964,A964,"Y")&amp;" years, "&amp;DATEDIF(O964,A964,"YM")&amp;" months, "&amp;DATEDIF(O964,A964,"MD")&amp;" days")</f>
        <v/>
      </c>
      <c r="S964" s="196">
        <f>_xlfn.LET(_xlpm.d,_xlfn.XLOOKUP(Q964,'[1]Birth Dates'!$A:$A,'[1]Birth Dates'!$B:$B,"",0),IF(_xlpm.d=0,"",_xlpm.d))</f>
        <v/>
      </c>
      <c r="T964" s="196">
        <f>IF(OR(S964="",A964="",NOT(ISNUMBER(S964)),S964&gt;A964),"",DATEDIF(S964,A964,"Y")&amp;" years, "&amp;DATEDIF(S964,A964,"YM")&amp;" months, "&amp;DATEDIF(S964,A964,"MD")&amp;" days")</f>
        <v/>
      </c>
      <c r="W964" s="196">
        <f>_xlfn.LET(_xlpm.d,_xlfn.XLOOKUP(U964,'[1]Birth Dates'!$A:$A,'[1]Birth Dates'!$B:$B,"",0),IF(_xlpm.d=0,"",_xlpm.d))</f>
        <v/>
      </c>
      <c r="X964" s="196">
        <f>IF(OR(W964="",A964="",NOT(ISNUMBER(W964)),W964&gt;A964),"",DATEDIF(W964,A964,"Y")&amp;" years, "&amp;DATEDIF(W964,A964,"YM")&amp;" months, "&amp;DATEDIF(W964,A964,"MD")&amp;" days")</f>
        <v/>
      </c>
      <c r="AR964" s="175">
        <f>IF($B964="","",TEXT($A964,"yyyymmdd")&amp;"_P"&amp;$C964&amp;"_C"&amp;$F964&amp;"_"&amp;TRIM(RIGHT(SUBSTITUTE(TRIM(SUBSTITUTE($M964,CHAR(160)," "))," ",REPT(" ",60)),60))&amp;IF($Q964="","","-"&amp;TRIM(RIGHT(SUBSTITUTE(TRIM(SUBSTITUTE($Q964,CHAR(160)," "))," ",REPT(" ",60)),60)))&amp;IF($U964="","","-"&amp;TRIM(RIGHT(SUBSTITUTE(TRIM(SUBSTITUTE($U964,CHAR(160)," "))," ",REPT(" ",60)),60)))&amp;".jpg")</f>
        <v/>
      </c>
    </row>
    <row r="965" ht="14" customHeight="1">
      <c r="O965" s="196">
        <f>_xlfn.LET(_xlpm.d,_xlfn.XLOOKUP(M965,'[1]Birth Dates'!$A:$A,'[1]Birth Dates'!$B:$B,"",0),IF(_xlpm.d=0,"",_xlpm.d))</f>
        <v/>
      </c>
      <c r="P965" s="196">
        <f>IF(OR(O965="",A965="",NOT(ISNUMBER(O965)),O965&gt;A965),"",DATEDIF(O965,A965,"Y")&amp;" years, "&amp;DATEDIF(O965,A965,"YM")&amp;" months, "&amp;DATEDIF(O965,A965,"MD")&amp;" days")</f>
        <v/>
      </c>
      <c r="S965" s="196">
        <f>_xlfn.LET(_xlpm.d,_xlfn.XLOOKUP(Q965,'[1]Birth Dates'!$A:$A,'[1]Birth Dates'!$B:$B,"",0),IF(_xlpm.d=0,"",_xlpm.d))</f>
        <v/>
      </c>
      <c r="T965" s="196">
        <f>IF(OR(S965="",A965="",NOT(ISNUMBER(S965)),S965&gt;A965),"",DATEDIF(S965,A965,"Y")&amp;" years, "&amp;DATEDIF(S965,A965,"YM")&amp;" months, "&amp;DATEDIF(S965,A965,"MD")&amp;" days")</f>
        <v/>
      </c>
      <c r="W965" s="196">
        <f>_xlfn.LET(_xlpm.d,_xlfn.XLOOKUP(U965,'[1]Birth Dates'!$A:$A,'[1]Birth Dates'!$B:$B,"",0),IF(_xlpm.d=0,"",_xlpm.d))</f>
        <v/>
      </c>
      <c r="X965" s="196">
        <f>IF(OR(W965="",A965="",NOT(ISNUMBER(W965)),W965&gt;A965),"",DATEDIF(W965,A965,"Y")&amp;" years, "&amp;DATEDIF(W965,A965,"YM")&amp;" months, "&amp;DATEDIF(W965,A965,"MD")&amp;" days")</f>
        <v/>
      </c>
      <c r="AR965" s="175">
        <f>IF($B965="","",TEXT($A965,"yyyymmdd")&amp;"_P"&amp;$C965&amp;"_C"&amp;$F965&amp;"_"&amp;TRIM(RIGHT(SUBSTITUTE(TRIM(SUBSTITUTE($M965,CHAR(160)," "))," ",REPT(" ",60)),60))&amp;IF($Q965="","","-"&amp;TRIM(RIGHT(SUBSTITUTE(TRIM(SUBSTITUTE($Q965,CHAR(160)," "))," ",REPT(" ",60)),60)))&amp;IF($U965="","","-"&amp;TRIM(RIGHT(SUBSTITUTE(TRIM(SUBSTITUTE($U965,CHAR(160)," "))," ",REPT(" ",60)),60)))&amp;".jpg")</f>
        <v/>
      </c>
    </row>
    <row r="966" ht="14" customHeight="1">
      <c r="O966" s="196">
        <f>_xlfn.LET(_xlpm.d,_xlfn.XLOOKUP(M966,'[1]Birth Dates'!$A:$A,'[1]Birth Dates'!$B:$B,"",0),IF(_xlpm.d=0,"",_xlpm.d))</f>
        <v/>
      </c>
      <c r="P966" s="196">
        <f>IF(OR(O966="",A966="",NOT(ISNUMBER(O966)),O966&gt;A966),"",DATEDIF(O966,A966,"Y")&amp;" years, "&amp;DATEDIF(O966,A966,"YM")&amp;" months, "&amp;DATEDIF(O966,A966,"MD")&amp;" days")</f>
        <v/>
      </c>
      <c r="S966" s="196">
        <f>_xlfn.LET(_xlpm.d,_xlfn.XLOOKUP(Q966,'[1]Birth Dates'!$A:$A,'[1]Birth Dates'!$B:$B,"",0),IF(_xlpm.d=0,"",_xlpm.d))</f>
        <v/>
      </c>
      <c r="T966" s="196">
        <f>IF(OR(S966="",A966="",NOT(ISNUMBER(S966)),S966&gt;A966),"",DATEDIF(S966,A966,"Y")&amp;" years, "&amp;DATEDIF(S966,A966,"YM")&amp;" months, "&amp;DATEDIF(S966,A966,"MD")&amp;" days")</f>
        <v/>
      </c>
      <c r="W966" s="196">
        <f>_xlfn.LET(_xlpm.d,_xlfn.XLOOKUP(U966,'[1]Birth Dates'!$A:$A,'[1]Birth Dates'!$B:$B,"",0),IF(_xlpm.d=0,"",_xlpm.d))</f>
        <v/>
      </c>
      <c r="X966" s="196">
        <f>IF(OR(W966="",A966="",NOT(ISNUMBER(W966)),W966&gt;A966),"",DATEDIF(W966,A966,"Y")&amp;" years, "&amp;DATEDIF(W966,A966,"YM")&amp;" months, "&amp;DATEDIF(W966,A966,"MD")&amp;" days")</f>
        <v/>
      </c>
      <c r="AR966" s="175">
        <f>IF($B966="","",TEXT($A966,"yyyymmdd")&amp;"_P"&amp;$C966&amp;"_C"&amp;$F966&amp;"_"&amp;TRIM(RIGHT(SUBSTITUTE(TRIM(SUBSTITUTE($M966,CHAR(160)," "))," ",REPT(" ",60)),60))&amp;IF($Q966="","","-"&amp;TRIM(RIGHT(SUBSTITUTE(TRIM(SUBSTITUTE($Q966,CHAR(160)," "))," ",REPT(" ",60)),60)))&amp;IF($U966="","","-"&amp;TRIM(RIGHT(SUBSTITUTE(TRIM(SUBSTITUTE($U966,CHAR(160)," "))," ",REPT(" ",60)),60)))&amp;".jpg")</f>
        <v/>
      </c>
    </row>
    <row r="967" ht="14" customHeight="1">
      <c r="O967" s="196">
        <f>_xlfn.LET(_xlpm.d,_xlfn.XLOOKUP(M967,'[1]Birth Dates'!$A:$A,'[1]Birth Dates'!$B:$B,"",0),IF(_xlpm.d=0,"",_xlpm.d))</f>
        <v/>
      </c>
      <c r="P967" s="196">
        <f>IF(OR(O967="",A967="",NOT(ISNUMBER(O967)),O967&gt;A967),"",DATEDIF(O967,A967,"Y")&amp;" years, "&amp;DATEDIF(O967,A967,"YM")&amp;" months, "&amp;DATEDIF(O967,A967,"MD")&amp;" days")</f>
        <v/>
      </c>
      <c r="S967" s="196">
        <f>_xlfn.LET(_xlpm.d,_xlfn.XLOOKUP(Q967,'[1]Birth Dates'!$A:$A,'[1]Birth Dates'!$B:$B,"",0),IF(_xlpm.d=0,"",_xlpm.d))</f>
        <v/>
      </c>
      <c r="T967" s="196">
        <f>IF(OR(S967="",A967="",NOT(ISNUMBER(S967)),S967&gt;A967),"",DATEDIF(S967,A967,"Y")&amp;" years, "&amp;DATEDIF(S967,A967,"YM")&amp;" months, "&amp;DATEDIF(S967,A967,"MD")&amp;" days")</f>
        <v/>
      </c>
      <c r="W967" s="196">
        <f>_xlfn.LET(_xlpm.d,_xlfn.XLOOKUP(U967,'[1]Birth Dates'!$A:$A,'[1]Birth Dates'!$B:$B,"",0),IF(_xlpm.d=0,"",_xlpm.d))</f>
        <v/>
      </c>
      <c r="X967" s="196">
        <f>IF(OR(W967="",A967="",NOT(ISNUMBER(W967)),W967&gt;A967),"",DATEDIF(W967,A967,"Y")&amp;" years, "&amp;DATEDIF(W967,A967,"YM")&amp;" months, "&amp;DATEDIF(W967,A967,"MD")&amp;" days")</f>
        <v/>
      </c>
      <c r="AR967" s="175">
        <f>IF($B967="","",TEXT($A967,"yyyymmdd")&amp;"_P"&amp;$C967&amp;"_C"&amp;$F967&amp;"_"&amp;TRIM(RIGHT(SUBSTITUTE(TRIM(SUBSTITUTE($M967,CHAR(160)," "))," ",REPT(" ",60)),60))&amp;IF($Q967="","","-"&amp;TRIM(RIGHT(SUBSTITUTE(TRIM(SUBSTITUTE($Q967,CHAR(160)," "))," ",REPT(" ",60)),60)))&amp;IF($U967="","","-"&amp;TRIM(RIGHT(SUBSTITUTE(TRIM(SUBSTITUTE($U967,CHAR(160)," "))," ",REPT(" ",60)),60)))&amp;".jpg")</f>
        <v/>
      </c>
    </row>
    <row r="968" ht="14" customHeight="1">
      <c r="O968" s="196">
        <f>_xlfn.LET(_xlpm.d,_xlfn.XLOOKUP(M968,'[1]Birth Dates'!$A:$A,'[1]Birth Dates'!$B:$B,"",0),IF(_xlpm.d=0,"",_xlpm.d))</f>
        <v/>
      </c>
      <c r="P968" s="196">
        <f>IF(OR(O968="",A968="",NOT(ISNUMBER(O968)),O968&gt;A968),"",DATEDIF(O968,A968,"Y")&amp;" years, "&amp;DATEDIF(O968,A968,"YM")&amp;" months, "&amp;DATEDIF(O968,A968,"MD")&amp;" days")</f>
        <v/>
      </c>
      <c r="S968" s="196">
        <f>_xlfn.LET(_xlpm.d,_xlfn.XLOOKUP(Q968,'[1]Birth Dates'!$A:$A,'[1]Birth Dates'!$B:$B,"",0),IF(_xlpm.d=0,"",_xlpm.d))</f>
        <v/>
      </c>
      <c r="T968" s="196">
        <f>IF(OR(S968="",A968="",NOT(ISNUMBER(S968)),S968&gt;A968),"",DATEDIF(S968,A968,"Y")&amp;" years, "&amp;DATEDIF(S968,A968,"YM")&amp;" months, "&amp;DATEDIF(S968,A968,"MD")&amp;" days")</f>
        <v/>
      </c>
      <c r="W968" s="196">
        <f>_xlfn.LET(_xlpm.d,_xlfn.XLOOKUP(U968,'[1]Birth Dates'!$A:$A,'[1]Birth Dates'!$B:$B,"",0),IF(_xlpm.d=0,"",_xlpm.d))</f>
        <v/>
      </c>
      <c r="X968" s="196">
        <f>IF(OR(W968="",A968="",NOT(ISNUMBER(W968)),W968&gt;A968),"",DATEDIF(W968,A968,"Y")&amp;" years, "&amp;DATEDIF(W968,A968,"YM")&amp;" months, "&amp;DATEDIF(W968,A968,"MD")&amp;" days")</f>
        <v/>
      </c>
      <c r="AR968" s="175">
        <f>IF($B968="","",TEXT($A968,"yyyymmdd")&amp;"_P"&amp;$C968&amp;"_C"&amp;$F968&amp;"_"&amp;TRIM(RIGHT(SUBSTITUTE(TRIM(SUBSTITUTE($M968,CHAR(160)," "))," ",REPT(" ",60)),60))&amp;IF($Q968="","","-"&amp;TRIM(RIGHT(SUBSTITUTE(TRIM(SUBSTITUTE($Q968,CHAR(160)," "))," ",REPT(" ",60)),60)))&amp;IF($U968="","","-"&amp;TRIM(RIGHT(SUBSTITUTE(TRIM(SUBSTITUTE($U968,CHAR(160)," "))," ",REPT(" ",60)),60)))&amp;".jpg")</f>
        <v/>
      </c>
    </row>
    <row r="969" ht="14" customHeight="1">
      <c r="O969" s="196">
        <f>_xlfn.LET(_xlpm.d,_xlfn.XLOOKUP(M969,'[1]Birth Dates'!$A:$A,'[1]Birth Dates'!$B:$B,"",0),IF(_xlpm.d=0,"",_xlpm.d))</f>
        <v/>
      </c>
      <c r="P969" s="196">
        <f>IF(OR(O969="",A969="",NOT(ISNUMBER(O969)),O969&gt;A969),"",DATEDIF(O969,A969,"Y")&amp;" years, "&amp;DATEDIF(O969,A969,"YM")&amp;" months, "&amp;DATEDIF(O969,A969,"MD")&amp;" days")</f>
        <v/>
      </c>
      <c r="S969" s="196">
        <f>_xlfn.LET(_xlpm.d,_xlfn.XLOOKUP(Q969,'[1]Birth Dates'!$A:$A,'[1]Birth Dates'!$B:$B,"",0),IF(_xlpm.d=0,"",_xlpm.d))</f>
        <v/>
      </c>
      <c r="T969" s="196">
        <f>IF(OR(S969="",A969="",NOT(ISNUMBER(S969)),S969&gt;A969),"",DATEDIF(S969,A969,"Y")&amp;" years, "&amp;DATEDIF(S969,A969,"YM")&amp;" months, "&amp;DATEDIF(S969,A969,"MD")&amp;" days")</f>
        <v/>
      </c>
      <c r="W969" s="196">
        <f>_xlfn.LET(_xlpm.d,_xlfn.XLOOKUP(U969,'[1]Birth Dates'!$A:$A,'[1]Birth Dates'!$B:$B,"",0),IF(_xlpm.d=0,"",_xlpm.d))</f>
        <v/>
      </c>
      <c r="X969" s="196">
        <f>IF(OR(W969="",A969="",NOT(ISNUMBER(W969)),W969&gt;A969),"",DATEDIF(W969,A969,"Y")&amp;" years, "&amp;DATEDIF(W969,A969,"YM")&amp;" months, "&amp;DATEDIF(W969,A969,"MD")&amp;" days")</f>
        <v/>
      </c>
      <c r="AR969" s="175">
        <f>IF($B969="","",TEXT($A969,"yyyymmdd")&amp;"_P"&amp;$C969&amp;"_C"&amp;$F969&amp;"_"&amp;TRIM(RIGHT(SUBSTITUTE(TRIM(SUBSTITUTE($M969,CHAR(160)," "))," ",REPT(" ",60)),60))&amp;IF($Q969="","","-"&amp;TRIM(RIGHT(SUBSTITUTE(TRIM(SUBSTITUTE($Q969,CHAR(160)," "))," ",REPT(" ",60)),60)))&amp;IF($U969="","","-"&amp;TRIM(RIGHT(SUBSTITUTE(TRIM(SUBSTITUTE($U969,CHAR(160)," "))," ",REPT(" ",60)),60)))&amp;".jpg")</f>
        <v/>
      </c>
    </row>
    <row r="970" ht="14" customHeight="1">
      <c r="O970" s="196">
        <f>_xlfn.LET(_xlpm.d,_xlfn.XLOOKUP(M970,'[1]Birth Dates'!$A:$A,'[1]Birth Dates'!$B:$B,"",0),IF(_xlpm.d=0,"",_xlpm.d))</f>
        <v/>
      </c>
      <c r="P970" s="196">
        <f>IF(OR(O970="",A970="",NOT(ISNUMBER(O970)),O970&gt;A970),"",DATEDIF(O970,A970,"Y")&amp;" years, "&amp;DATEDIF(O970,A970,"YM")&amp;" months, "&amp;DATEDIF(O970,A970,"MD")&amp;" days")</f>
        <v/>
      </c>
      <c r="S970" s="196">
        <f>_xlfn.LET(_xlpm.d,_xlfn.XLOOKUP(Q970,'[1]Birth Dates'!$A:$A,'[1]Birth Dates'!$B:$B,"",0),IF(_xlpm.d=0,"",_xlpm.d))</f>
        <v/>
      </c>
      <c r="T970" s="196">
        <f>IF(OR(S970="",A970="",NOT(ISNUMBER(S970)),S970&gt;A970),"",DATEDIF(S970,A970,"Y")&amp;" years, "&amp;DATEDIF(S970,A970,"YM")&amp;" months, "&amp;DATEDIF(S970,A970,"MD")&amp;" days")</f>
        <v/>
      </c>
      <c r="W970" s="196">
        <f>_xlfn.LET(_xlpm.d,_xlfn.XLOOKUP(U970,'[1]Birth Dates'!$A:$A,'[1]Birth Dates'!$B:$B,"",0),IF(_xlpm.d=0,"",_xlpm.d))</f>
        <v/>
      </c>
      <c r="X970" s="196">
        <f>IF(OR(W970="",A970="",NOT(ISNUMBER(W970)),W970&gt;A970),"",DATEDIF(W970,A970,"Y")&amp;" years, "&amp;DATEDIF(W970,A970,"YM")&amp;" months, "&amp;DATEDIF(W970,A970,"MD")&amp;" days")</f>
        <v/>
      </c>
      <c r="AR970" s="175">
        <f>IF($B970="","",TEXT($A970,"yyyymmdd")&amp;"_P"&amp;$C970&amp;"_C"&amp;$F970&amp;"_"&amp;TRIM(RIGHT(SUBSTITUTE(TRIM(SUBSTITUTE($M970,CHAR(160)," "))," ",REPT(" ",60)),60))&amp;IF($Q970="","","-"&amp;TRIM(RIGHT(SUBSTITUTE(TRIM(SUBSTITUTE($Q970,CHAR(160)," "))," ",REPT(" ",60)),60)))&amp;IF($U970="","","-"&amp;TRIM(RIGHT(SUBSTITUTE(TRIM(SUBSTITUTE($U970,CHAR(160)," "))," ",REPT(" ",60)),60)))&amp;".jpg")</f>
        <v/>
      </c>
    </row>
    <row r="971" ht="14" customHeight="1">
      <c r="O971" s="196">
        <f>_xlfn.LET(_xlpm.d,_xlfn.XLOOKUP(M971,'[1]Birth Dates'!$A:$A,'[1]Birth Dates'!$B:$B,"",0),IF(_xlpm.d=0,"",_xlpm.d))</f>
        <v/>
      </c>
      <c r="P971" s="196">
        <f>IF(OR(O971="",A971="",NOT(ISNUMBER(O971)),O971&gt;A971),"",DATEDIF(O971,A971,"Y")&amp;" years, "&amp;DATEDIF(O971,A971,"YM")&amp;" months, "&amp;DATEDIF(O971,A971,"MD")&amp;" days")</f>
        <v/>
      </c>
      <c r="S971" s="196">
        <f>_xlfn.LET(_xlpm.d,_xlfn.XLOOKUP(Q971,'[1]Birth Dates'!$A:$A,'[1]Birth Dates'!$B:$B,"",0),IF(_xlpm.d=0,"",_xlpm.d))</f>
        <v/>
      </c>
      <c r="T971" s="196">
        <f>IF(OR(S971="",A971="",NOT(ISNUMBER(S971)),S971&gt;A971),"",DATEDIF(S971,A971,"Y")&amp;" years, "&amp;DATEDIF(S971,A971,"YM")&amp;" months, "&amp;DATEDIF(S971,A971,"MD")&amp;" days")</f>
        <v/>
      </c>
      <c r="W971" s="196">
        <f>_xlfn.LET(_xlpm.d,_xlfn.XLOOKUP(U971,'[1]Birth Dates'!$A:$A,'[1]Birth Dates'!$B:$B,"",0),IF(_xlpm.d=0,"",_xlpm.d))</f>
        <v/>
      </c>
      <c r="X971" s="196">
        <f>IF(OR(W971="",A971="",NOT(ISNUMBER(W971)),W971&gt;A971),"",DATEDIF(W971,A971,"Y")&amp;" years, "&amp;DATEDIF(W971,A971,"YM")&amp;" months, "&amp;DATEDIF(W971,A971,"MD")&amp;" days")</f>
        <v/>
      </c>
      <c r="AR971" s="175">
        <f>IF($B971="","",TEXT($A971,"yyyymmdd")&amp;"_P"&amp;$C971&amp;"_C"&amp;$F971&amp;"_"&amp;TRIM(RIGHT(SUBSTITUTE(TRIM(SUBSTITUTE($M971,CHAR(160)," "))," ",REPT(" ",60)),60))&amp;IF($Q971="","","-"&amp;TRIM(RIGHT(SUBSTITUTE(TRIM(SUBSTITUTE($Q971,CHAR(160)," "))," ",REPT(" ",60)),60)))&amp;IF($U971="","","-"&amp;TRIM(RIGHT(SUBSTITUTE(TRIM(SUBSTITUTE($U971,CHAR(160)," "))," ",REPT(" ",60)),60)))&amp;".jpg")</f>
        <v/>
      </c>
    </row>
    <row r="972" ht="14" customHeight="1">
      <c r="O972" s="196">
        <f>_xlfn.LET(_xlpm.d,_xlfn.XLOOKUP(M972,'[1]Birth Dates'!$A:$A,'[1]Birth Dates'!$B:$B,"",0),IF(_xlpm.d=0,"",_xlpm.d))</f>
        <v/>
      </c>
      <c r="P972" s="196">
        <f>IF(OR(O972="",A972="",NOT(ISNUMBER(O972)),O972&gt;A972),"",DATEDIF(O972,A972,"Y")&amp;" years, "&amp;DATEDIF(O972,A972,"YM")&amp;" months, "&amp;DATEDIF(O972,A972,"MD")&amp;" days")</f>
        <v/>
      </c>
      <c r="S972" s="196">
        <f>_xlfn.LET(_xlpm.d,_xlfn.XLOOKUP(Q972,'[1]Birth Dates'!$A:$A,'[1]Birth Dates'!$B:$B,"",0),IF(_xlpm.d=0,"",_xlpm.d))</f>
        <v/>
      </c>
      <c r="T972" s="196">
        <f>IF(OR(S972="",A972="",NOT(ISNUMBER(S972)),S972&gt;A972),"",DATEDIF(S972,A972,"Y")&amp;" years, "&amp;DATEDIF(S972,A972,"YM")&amp;" months, "&amp;DATEDIF(S972,A972,"MD")&amp;" days")</f>
        <v/>
      </c>
      <c r="W972" s="196">
        <f>_xlfn.LET(_xlpm.d,_xlfn.XLOOKUP(U972,'[1]Birth Dates'!$A:$A,'[1]Birth Dates'!$B:$B,"",0),IF(_xlpm.d=0,"",_xlpm.d))</f>
        <v/>
      </c>
      <c r="X972" s="196">
        <f>IF(OR(W972="",A972="",NOT(ISNUMBER(W972)),W972&gt;A972),"",DATEDIF(W972,A972,"Y")&amp;" years, "&amp;DATEDIF(W972,A972,"YM")&amp;" months, "&amp;DATEDIF(W972,A972,"MD")&amp;" days")</f>
        <v/>
      </c>
      <c r="AR972" s="175">
        <f>IF($B972="","",TEXT($A972,"yyyymmdd")&amp;"_P"&amp;$C972&amp;"_C"&amp;$F972&amp;"_"&amp;TRIM(RIGHT(SUBSTITUTE(TRIM(SUBSTITUTE($M972,CHAR(160)," "))," ",REPT(" ",60)),60))&amp;IF($Q972="","","-"&amp;TRIM(RIGHT(SUBSTITUTE(TRIM(SUBSTITUTE($Q972,CHAR(160)," "))," ",REPT(" ",60)),60)))&amp;IF($U972="","","-"&amp;TRIM(RIGHT(SUBSTITUTE(TRIM(SUBSTITUTE($U972,CHAR(160)," "))," ",REPT(" ",60)),60)))&amp;".jpg")</f>
        <v/>
      </c>
    </row>
    <row r="973" ht="14" customHeight="1">
      <c r="O973" s="196">
        <f>_xlfn.LET(_xlpm.d,_xlfn.XLOOKUP(M973,'[1]Birth Dates'!$A:$A,'[1]Birth Dates'!$B:$B,"",0),IF(_xlpm.d=0,"",_xlpm.d))</f>
        <v/>
      </c>
      <c r="P973" s="196">
        <f>IF(OR(O973="",A973="",NOT(ISNUMBER(O973)),O973&gt;A973),"",DATEDIF(O973,A973,"Y")&amp;" years, "&amp;DATEDIF(O973,A973,"YM")&amp;" months, "&amp;DATEDIF(O973,A973,"MD")&amp;" days")</f>
        <v/>
      </c>
      <c r="S973" s="196">
        <f>_xlfn.LET(_xlpm.d,_xlfn.XLOOKUP(Q973,'[1]Birth Dates'!$A:$A,'[1]Birth Dates'!$B:$B,"",0),IF(_xlpm.d=0,"",_xlpm.d))</f>
        <v/>
      </c>
      <c r="T973" s="196">
        <f>IF(OR(S973="",A973="",NOT(ISNUMBER(S973)),S973&gt;A973),"",DATEDIF(S973,A973,"Y")&amp;" years, "&amp;DATEDIF(S973,A973,"YM")&amp;" months, "&amp;DATEDIF(S973,A973,"MD")&amp;" days")</f>
        <v/>
      </c>
      <c r="W973" s="196">
        <f>_xlfn.LET(_xlpm.d,_xlfn.XLOOKUP(U973,'[1]Birth Dates'!$A:$A,'[1]Birth Dates'!$B:$B,"",0),IF(_xlpm.d=0,"",_xlpm.d))</f>
        <v/>
      </c>
      <c r="X973" s="196">
        <f>IF(OR(W973="",A973="",NOT(ISNUMBER(W973)),W973&gt;A973),"",DATEDIF(W973,A973,"Y")&amp;" years, "&amp;DATEDIF(W973,A973,"YM")&amp;" months, "&amp;DATEDIF(W973,A973,"MD")&amp;" days")</f>
        <v/>
      </c>
      <c r="AR973" s="175">
        <f>IF($B973="","",TEXT($A973,"yyyymmdd")&amp;"_P"&amp;$C973&amp;"_C"&amp;$F973&amp;"_"&amp;TRIM(RIGHT(SUBSTITUTE(TRIM(SUBSTITUTE($M973,CHAR(160)," "))," ",REPT(" ",60)),60))&amp;IF($Q973="","","-"&amp;TRIM(RIGHT(SUBSTITUTE(TRIM(SUBSTITUTE($Q973,CHAR(160)," "))," ",REPT(" ",60)),60)))&amp;IF($U973="","","-"&amp;TRIM(RIGHT(SUBSTITUTE(TRIM(SUBSTITUTE($U973,CHAR(160)," "))," ",REPT(" ",60)),60)))&amp;".jpg")</f>
        <v/>
      </c>
    </row>
    <row r="974" ht="14" customHeight="1">
      <c r="O974" s="196">
        <f>_xlfn.LET(_xlpm.d,_xlfn.XLOOKUP(M974,'[1]Birth Dates'!$A:$A,'[1]Birth Dates'!$B:$B,"",0),IF(_xlpm.d=0,"",_xlpm.d))</f>
        <v/>
      </c>
      <c r="P974" s="196">
        <f>IF(OR(O974="",A974="",NOT(ISNUMBER(O974)),O974&gt;A974),"",DATEDIF(O974,A974,"Y")&amp;" years, "&amp;DATEDIF(O974,A974,"YM")&amp;" months, "&amp;DATEDIF(O974,A974,"MD")&amp;" days")</f>
        <v/>
      </c>
      <c r="S974" s="196">
        <f>_xlfn.LET(_xlpm.d,_xlfn.XLOOKUP(Q974,'[1]Birth Dates'!$A:$A,'[1]Birth Dates'!$B:$B,"",0),IF(_xlpm.d=0,"",_xlpm.d))</f>
        <v/>
      </c>
      <c r="T974" s="196">
        <f>IF(OR(S974="",A974="",NOT(ISNUMBER(S974)),S974&gt;A974),"",DATEDIF(S974,A974,"Y")&amp;" years, "&amp;DATEDIF(S974,A974,"YM")&amp;" months, "&amp;DATEDIF(S974,A974,"MD")&amp;" days")</f>
        <v/>
      </c>
      <c r="W974" s="196">
        <f>_xlfn.LET(_xlpm.d,_xlfn.XLOOKUP(U974,'[1]Birth Dates'!$A:$A,'[1]Birth Dates'!$B:$B,"",0),IF(_xlpm.d=0,"",_xlpm.d))</f>
        <v/>
      </c>
      <c r="X974" s="196">
        <f>IF(OR(W974="",A974="",NOT(ISNUMBER(W974)),W974&gt;A974),"",DATEDIF(W974,A974,"Y")&amp;" years, "&amp;DATEDIF(W974,A974,"YM")&amp;" months, "&amp;DATEDIF(W974,A974,"MD")&amp;" days")</f>
        <v/>
      </c>
      <c r="AR974" s="175">
        <f>IF($B974="","",TEXT($A974,"yyyymmdd")&amp;"_P"&amp;$C974&amp;"_C"&amp;$F974&amp;"_"&amp;TRIM(RIGHT(SUBSTITUTE(TRIM(SUBSTITUTE($M974,CHAR(160)," "))," ",REPT(" ",60)),60))&amp;IF($Q974="","","-"&amp;TRIM(RIGHT(SUBSTITUTE(TRIM(SUBSTITUTE($Q974,CHAR(160)," "))," ",REPT(" ",60)),60)))&amp;IF($U974="","","-"&amp;TRIM(RIGHT(SUBSTITUTE(TRIM(SUBSTITUTE($U974,CHAR(160)," "))," ",REPT(" ",60)),60)))&amp;".jpg")</f>
        <v/>
      </c>
    </row>
    <row r="975" ht="14" customHeight="1">
      <c r="O975" s="196">
        <f>_xlfn.LET(_xlpm.d,_xlfn.XLOOKUP(M975,'[1]Birth Dates'!$A:$A,'[1]Birth Dates'!$B:$B,"",0),IF(_xlpm.d=0,"",_xlpm.d))</f>
        <v/>
      </c>
      <c r="P975" s="196">
        <f>IF(OR(O975="",A975="",NOT(ISNUMBER(O975)),O975&gt;A975),"",DATEDIF(O975,A975,"Y")&amp;" years, "&amp;DATEDIF(O975,A975,"YM")&amp;" months, "&amp;DATEDIF(O975,A975,"MD")&amp;" days")</f>
        <v/>
      </c>
      <c r="S975" s="196">
        <f>_xlfn.LET(_xlpm.d,_xlfn.XLOOKUP(Q975,'[1]Birth Dates'!$A:$A,'[1]Birth Dates'!$B:$B,"",0),IF(_xlpm.d=0,"",_xlpm.d))</f>
        <v/>
      </c>
      <c r="T975" s="196">
        <f>IF(OR(S975="",A975="",NOT(ISNUMBER(S975)),S975&gt;A975),"",DATEDIF(S975,A975,"Y")&amp;" years, "&amp;DATEDIF(S975,A975,"YM")&amp;" months, "&amp;DATEDIF(S975,A975,"MD")&amp;" days")</f>
        <v/>
      </c>
      <c r="W975" s="196">
        <f>_xlfn.LET(_xlpm.d,_xlfn.XLOOKUP(U975,'[1]Birth Dates'!$A:$A,'[1]Birth Dates'!$B:$B,"",0),IF(_xlpm.d=0,"",_xlpm.d))</f>
        <v/>
      </c>
      <c r="X975" s="196">
        <f>IF(OR(W975="",A975="",NOT(ISNUMBER(W975)),W975&gt;A975),"",DATEDIF(W975,A975,"Y")&amp;" years, "&amp;DATEDIF(W975,A975,"YM")&amp;" months, "&amp;DATEDIF(W975,A975,"MD")&amp;" days")</f>
        <v/>
      </c>
      <c r="AR975" s="175">
        <f>IF($B975="","",TEXT($A975,"yyyymmdd")&amp;"_P"&amp;$C975&amp;"_C"&amp;$F975&amp;"_"&amp;TRIM(RIGHT(SUBSTITUTE(TRIM(SUBSTITUTE($M975,CHAR(160)," "))," ",REPT(" ",60)),60))&amp;IF($Q975="","","-"&amp;TRIM(RIGHT(SUBSTITUTE(TRIM(SUBSTITUTE($Q975,CHAR(160)," "))," ",REPT(" ",60)),60)))&amp;IF($U975="","","-"&amp;TRIM(RIGHT(SUBSTITUTE(TRIM(SUBSTITUTE($U975,CHAR(160)," "))," ",REPT(" ",60)),60)))&amp;".jpg")</f>
        <v/>
      </c>
    </row>
    <row r="976" ht="14" customHeight="1">
      <c r="O976" s="196">
        <f>_xlfn.LET(_xlpm.d,_xlfn.XLOOKUP(M976,'[1]Birth Dates'!$A:$A,'[1]Birth Dates'!$B:$B,"",0),IF(_xlpm.d=0,"",_xlpm.d))</f>
        <v/>
      </c>
      <c r="P976" s="196">
        <f>IF(OR(O976="",A976="",NOT(ISNUMBER(O976)),O976&gt;A976),"",DATEDIF(O976,A976,"Y")&amp;" years, "&amp;DATEDIF(O976,A976,"YM")&amp;" months, "&amp;DATEDIF(O976,A976,"MD")&amp;" days")</f>
        <v/>
      </c>
      <c r="S976" s="196">
        <f>_xlfn.LET(_xlpm.d,_xlfn.XLOOKUP(Q976,'[1]Birth Dates'!$A:$A,'[1]Birth Dates'!$B:$B,"",0),IF(_xlpm.d=0,"",_xlpm.d))</f>
        <v/>
      </c>
      <c r="T976" s="196">
        <f>IF(OR(S976="",A976="",NOT(ISNUMBER(S976)),S976&gt;A976),"",DATEDIF(S976,A976,"Y")&amp;" years, "&amp;DATEDIF(S976,A976,"YM")&amp;" months, "&amp;DATEDIF(S976,A976,"MD")&amp;" days")</f>
        <v/>
      </c>
      <c r="W976" s="196">
        <f>_xlfn.LET(_xlpm.d,_xlfn.XLOOKUP(U976,'[1]Birth Dates'!$A:$A,'[1]Birth Dates'!$B:$B,"",0),IF(_xlpm.d=0,"",_xlpm.d))</f>
        <v/>
      </c>
      <c r="X976" s="196">
        <f>IF(OR(W976="",A976="",NOT(ISNUMBER(W976)),W976&gt;A976),"",DATEDIF(W976,A976,"Y")&amp;" years, "&amp;DATEDIF(W976,A976,"YM")&amp;" months, "&amp;DATEDIF(W976,A976,"MD")&amp;" days")</f>
        <v/>
      </c>
      <c r="AR976" s="175">
        <f>IF($B976="","",TEXT($A976,"yyyymmdd")&amp;"_P"&amp;$C976&amp;"_C"&amp;$F976&amp;"_"&amp;TRIM(RIGHT(SUBSTITUTE(TRIM(SUBSTITUTE($M976,CHAR(160)," "))," ",REPT(" ",60)),60))&amp;IF($Q976="","","-"&amp;TRIM(RIGHT(SUBSTITUTE(TRIM(SUBSTITUTE($Q976,CHAR(160)," "))," ",REPT(" ",60)),60)))&amp;IF($U976="","","-"&amp;TRIM(RIGHT(SUBSTITUTE(TRIM(SUBSTITUTE($U976,CHAR(160)," "))," ",REPT(" ",60)),60)))&amp;".jpg")</f>
        <v/>
      </c>
    </row>
    <row r="977" ht="14" customHeight="1">
      <c r="O977" s="196">
        <f>_xlfn.LET(_xlpm.d,_xlfn.XLOOKUP(M977,'[1]Birth Dates'!$A:$A,'[1]Birth Dates'!$B:$B,"",0),IF(_xlpm.d=0,"",_xlpm.d))</f>
        <v/>
      </c>
      <c r="P977" s="196">
        <f>IF(OR(O977="",A977="",NOT(ISNUMBER(O977)),O977&gt;A977),"",DATEDIF(O977,A977,"Y")&amp;" years, "&amp;DATEDIF(O977,A977,"YM")&amp;" months, "&amp;DATEDIF(O977,A977,"MD")&amp;" days")</f>
        <v/>
      </c>
      <c r="S977" s="196">
        <f>_xlfn.LET(_xlpm.d,_xlfn.XLOOKUP(Q977,'[1]Birth Dates'!$A:$A,'[1]Birth Dates'!$B:$B,"",0),IF(_xlpm.d=0,"",_xlpm.d))</f>
        <v/>
      </c>
      <c r="T977" s="196">
        <f>IF(OR(S977="",A977="",NOT(ISNUMBER(S977)),S977&gt;A977),"",DATEDIF(S977,A977,"Y")&amp;" years, "&amp;DATEDIF(S977,A977,"YM")&amp;" months, "&amp;DATEDIF(S977,A977,"MD")&amp;" days")</f>
        <v/>
      </c>
      <c r="W977" s="196">
        <f>_xlfn.LET(_xlpm.d,_xlfn.XLOOKUP(U977,'[1]Birth Dates'!$A:$A,'[1]Birth Dates'!$B:$B,"",0),IF(_xlpm.d=0,"",_xlpm.d))</f>
        <v/>
      </c>
      <c r="X977" s="196">
        <f>IF(OR(W977="",A977="",NOT(ISNUMBER(W977)),W977&gt;A977),"",DATEDIF(W977,A977,"Y")&amp;" years, "&amp;DATEDIF(W977,A977,"YM")&amp;" months, "&amp;DATEDIF(W977,A977,"MD")&amp;" days")</f>
        <v/>
      </c>
      <c r="AR977" s="175">
        <f>IF($B977="","",TEXT($A977,"yyyymmdd")&amp;"_P"&amp;$C977&amp;"_C"&amp;$F977&amp;"_"&amp;TRIM(RIGHT(SUBSTITUTE(TRIM(SUBSTITUTE($M977,CHAR(160)," "))," ",REPT(" ",60)),60))&amp;IF($Q977="","","-"&amp;TRIM(RIGHT(SUBSTITUTE(TRIM(SUBSTITUTE($Q977,CHAR(160)," "))," ",REPT(" ",60)),60)))&amp;IF($U977="","","-"&amp;TRIM(RIGHT(SUBSTITUTE(TRIM(SUBSTITUTE($U977,CHAR(160)," "))," ",REPT(" ",60)),60)))&amp;".jpg")</f>
        <v/>
      </c>
    </row>
    <row r="978" ht="14" customHeight="1">
      <c r="O978" s="196">
        <f>_xlfn.LET(_xlpm.d,_xlfn.XLOOKUP(M978,'[1]Birth Dates'!$A:$A,'[1]Birth Dates'!$B:$B,"",0),IF(_xlpm.d=0,"",_xlpm.d))</f>
        <v/>
      </c>
      <c r="P978" s="196">
        <f>IF(OR(O978="",A978="",NOT(ISNUMBER(O978)),O978&gt;A978),"",DATEDIF(O978,A978,"Y")&amp;" years, "&amp;DATEDIF(O978,A978,"YM")&amp;" months, "&amp;DATEDIF(O978,A978,"MD")&amp;" days")</f>
        <v/>
      </c>
      <c r="S978" s="196">
        <f>_xlfn.LET(_xlpm.d,_xlfn.XLOOKUP(Q978,'[1]Birth Dates'!$A:$A,'[1]Birth Dates'!$B:$B,"",0),IF(_xlpm.d=0,"",_xlpm.d))</f>
        <v/>
      </c>
      <c r="T978" s="196">
        <f>IF(OR(S978="",A978="",NOT(ISNUMBER(S978)),S978&gt;A978),"",DATEDIF(S978,A978,"Y")&amp;" years, "&amp;DATEDIF(S978,A978,"YM")&amp;" months, "&amp;DATEDIF(S978,A978,"MD")&amp;" days")</f>
        <v/>
      </c>
      <c r="W978" s="196">
        <f>_xlfn.LET(_xlpm.d,_xlfn.XLOOKUP(U978,'[1]Birth Dates'!$A:$A,'[1]Birth Dates'!$B:$B,"",0),IF(_xlpm.d=0,"",_xlpm.d))</f>
        <v/>
      </c>
      <c r="X978" s="196">
        <f>IF(OR(W978="",A978="",NOT(ISNUMBER(W978)),W978&gt;A978),"",DATEDIF(W978,A978,"Y")&amp;" years, "&amp;DATEDIF(W978,A978,"YM")&amp;" months, "&amp;DATEDIF(W978,A978,"MD")&amp;" days")</f>
        <v/>
      </c>
      <c r="AR978" s="175">
        <f>IF($B978="","",TEXT($A978,"yyyymmdd")&amp;"_P"&amp;$C978&amp;"_C"&amp;$F978&amp;"_"&amp;TRIM(RIGHT(SUBSTITUTE(TRIM(SUBSTITUTE($M978,CHAR(160)," "))," ",REPT(" ",60)),60))&amp;IF($Q978="","","-"&amp;TRIM(RIGHT(SUBSTITUTE(TRIM(SUBSTITUTE($Q978,CHAR(160)," "))," ",REPT(" ",60)),60)))&amp;IF($U978="","","-"&amp;TRIM(RIGHT(SUBSTITUTE(TRIM(SUBSTITUTE($U978,CHAR(160)," "))," ",REPT(" ",60)),60)))&amp;".jpg")</f>
        <v/>
      </c>
    </row>
    <row r="979" ht="14" customHeight="1">
      <c r="O979" s="196">
        <f>_xlfn.LET(_xlpm.d,_xlfn.XLOOKUP(M979,'[1]Birth Dates'!$A:$A,'[1]Birth Dates'!$B:$B,"",0),IF(_xlpm.d=0,"",_xlpm.d))</f>
        <v/>
      </c>
      <c r="P979" s="196">
        <f>IF(OR(O979="",A979="",NOT(ISNUMBER(O979)),O979&gt;A979),"",DATEDIF(O979,A979,"Y")&amp;" years, "&amp;DATEDIF(O979,A979,"YM")&amp;" months, "&amp;DATEDIF(O979,A979,"MD")&amp;" days")</f>
        <v/>
      </c>
      <c r="S979" s="196">
        <f>_xlfn.LET(_xlpm.d,_xlfn.XLOOKUP(Q979,'[1]Birth Dates'!$A:$A,'[1]Birth Dates'!$B:$B,"",0),IF(_xlpm.d=0,"",_xlpm.d))</f>
        <v/>
      </c>
      <c r="T979" s="196">
        <f>IF(OR(S979="",A979="",NOT(ISNUMBER(S979)),S979&gt;A979),"",DATEDIF(S979,A979,"Y")&amp;" years, "&amp;DATEDIF(S979,A979,"YM")&amp;" months, "&amp;DATEDIF(S979,A979,"MD")&amp;" days")</f>
        <v/>
      </c>
      <c r="W979" s="196">
        <f>_xlfn.LET(_xlpm.d,_xlfn.XLOOKUP(U979,'[1]Birth Dates'!$A:$A,'[1]Birth Dates'!$B:$B,"",0),IF(_xlpm.d=0,"",_xlpm.d))</f>
        <v/>
      </c>
      <c r="X979" s="196">
        <f>IF(OR(W979="",A979="",NOT(ISNUMBER(W979)),W979&gt;A979),"",DATEDIF(W979,A979,"Y")&amp;" years, "&amp;DATEDIF(W979,A979,"YM")&amp;" months, "&amp;DATEDIF(W979,A979,"MD")&amp;" days")</f>
        <v/>
      </c>
      <c r="AR979" s="175">
        <f>IF($B979="","",TEXT($A979,"yyyymmdd")&amp;"_P"&amp;$C979&amp;"_C"&amp;$F979&amp;"_"&amp;TRIM(RIGHT(SUBSTITUTE(TRIM(SUBSTITUTE($M979,CHAR(160)," "))," ",REPT(" ",60)),60))&amp;IF($Q979="","","-"&amp;TRIM(RIGHT(SUBSTITUTE(TRIM(SUBSTITUTE($Q979,CHAR(160)," "))," ",REPT(" ",60)),60)))&amp;IF($U979="","","-"&amp;TRIM(RIGHT(SUBSTITUTE(TRIM(SUBSTITUTE($U979,CHAR(160)," "))," ",REPT(" ",60)),60)))&amp;".jpg")</f>
        <v/>
      </c>
    </row>
    <row r="980" ht="14" customHeight="1">
      <c r="O980" s="196">
        <f>_xlfn.LET(_xlpm.d,_xlfn.XLOOKUP(M980,'[1]Birth Dates'!$A:$A,'[1]Birth Dates'!$B:$B,"",0),IF(_xlpm.d=0,"",_xlpm.d))</f>
        <v/>
      </c>
      <c r="P980" s="196">
        <f>IF(OR(O980="",A980="",NOT(ISNUMBER(O980)),O980&gt;A980),"",DATEDIF(O980,A980,"Y")&amp;" years, "&amp;DATEDIF(O980,A980,"YM")&amp;" months, "&amp;DATEDIF(O980,A980,"MD")&amp;" days")</f>
        <v/>
      </c>
      <c r="S980" s="196">
        <f>_xlfn.LET(_xlpm.d,_xlfn.XLOOKUP(Q980,'[1]Birth Dates'!$A:$A,'[1]Birth Dates'!$B:$B,"",0),IF(_xlpm.d=0,"",_xlpm.d))</f>
        <v/>
      </c>
      <c r="T980" s="196">
        <f>IF(OR(S980="",A980="",NOT(ISNUMBER(S980)),S980&gt;A980),"",DATEDIF(S980,A980,"Y")&amp;" years, "&amp;DATEDIF(S980,A980,"YM")&amp;" months, "&amp;DATEDIF(S980,A980,"MD")&amp;" days")</f>
        <v/>
      </c>
      <c r="W980" s="196">
        <f>_xlfn.LET(_xlpm.d,_xlfn.XLOOKUP(U980,'[1]Birth Dates'!$A:$A,'[1]Birth Dates'!$B:$B,"",0),IF(_xlpm.d=0,"",_xlpm.d))</f>
        <v/>
      </c>
      <c r="X980" s="196">
        <f>IF(OR(W980="",A980="",NOT(ISNUMBER(W980)),W980&gt;A980),"",DATEDIF(W980,A980,"Y")&amp;" years, "&amp;DATEDIF(W980,A980,"YM")&amp;" months, "&amp;DATEDIF(W980,A980,"MD")&amp;" days")</f>
        <v/>
      </c>
      <c r="AR980" s="175">
        <f>IF($B980="","",TEXT($A980,"yyyymmdd")&amp;"_P"&amp;$C980&amp;"_C"&amp;$F980&amp;"_"&amp;TRIM(RIGHT(SUBSTITUTE(TRIM(SUBSTITUTE($M980,CHAR(160)," "))," ",REPT(" ",60)),60))&amp;IF($Q980="","","-"&amp;TRIM(RIGHT(SUBSTITUTE(TRIM(SUBSTITUTE($Q980,CHAR(160)," "))," ",REPT(" ",60)),60)))&amp;IF($U980="","","-"&amp;TRIM(RIGHT(SUBSTITUTE(TRIM(SUBSTITUTE($U980,CHAR(160)," "))," ",REPT(" ",60)),60)))&amp;".jpg")</f>
        <v/>
      </c>
    </row>
    <row r="981" ht="14" customHeight="1">
      <c r="O981" s="196">
        <f>_xlfn.LET(_xlpm.d,_xlfn.XLOOKUP(M981,'[1]Birth Dates'!$A:$A,'[1]Birth Dates'!$B:$B,"",0),IF(_xlpm.d=0,"",_xlpm.d))</f>
        <v/>
      </c>
      <c r="P981" s="196">
        <f>IF(OR(O981="",A981="",NOT(ISNUMBER(O981)),O981&gt;A981),"",DATEDIF(O981,A981,"Y")&amp;" years, "&amp;DATEDIF(O981,A981,"YM")&amp;" months, "&amp;DATEDIF(O981,A981,"MD")&amp;" days")</f>
        <v/>
      </c>
      <c r="S981" s="196">
        <f>_xlfn.LET(_xlpm.d,_xlfn.XLOOKUP(Q981,'[1]Birth Dates'!$A:$A,'[1]Birth Dates'!$B:$B,"",0),IF(_xlpm.d=0,"",_xlpm.d))</f>
        <v/>
      </c>
      <c r="T981" s="196">
        <f>IF(OR(S981="",A981="",NOT(ISNUMBER(S981)),S981&gt;A981),"",DATEDIF(S981,A981,"Y")&amp;" years, "&amp;DATEDIF(S981,A981,"YM")&amp;" months, "&amp;DATEDIF(S981,A981,"MD")&amp;" days")</f>
        <v/>
      </c>
      <c r="W981" s="196">
        <f>_xlfn.LET(_xlpm.d,_xlfn.XLOOKUP(U981,'[1]Birth Dates'!$A:$A,'[1]Birth Dates'!$B:$B,"",0),IF(_xlpm.d=0,"",_xlpm.d))</f>
        <v/>
      </c>
      <c r="X981" s="196">
        <f>IF(OR(W981="",A981="",NOT(ISNUMBER(W981)),W981&gt;A981),"",DATEDIF(W981,A981,"Y")&amp;" years, "&amp;DATEDIF(W981,A981,"YM")&amp;" months, "&amp;DATEDIF(W981,A981,"MD")&amp;" days")</f>
        <v/>
      </c>
      <c r="AR981" s="175">
        <f>IF($B981="","",TEXT($A981,"yyyymmdd")&amp;"_P"&amp;$C981&amp;"_C"&amp;$F981&amp;"_"&amp;TRIM(RIGHT(SUBSTITUTE(TRIM(SUBSTITUTE($M981,CHAR(160)," "))," ",REPT(" ",60)),60))&amp;IF($Q981="","","-"&amp;TRIM(RIGHT(SUBSTITUTE(TRIM(SUBSTITUTE($Q981,CHAR(160)," "))," ",REPT(" ",60)),60)))&amp;IF($U981="","","-"&amp;TRIM(RIGHT(SUBSTITUTE(TRIM(SUBSTITUTE($U981,CHAR(160)," "))," ",REPT(" ",60)),60)))&amp;".jpg")</f>
        <v/>
      </c>
    </row>
    <row r="982" ht="14" customHeight="1">
      <c r="O982" s="196">
        <f>_xlfn.LET(_xlpm.d,_xlfn.XLOOKUP(M982,'[1]Birth Dates'!$A:$A,'[1]Birth Dates'!$B:$B,"",0),IF(_xlpm.d=0,"",_xlpm.d))</f>
        <v/>
      </c>
      <c r="P982" s="196">
        <f>IF(OR(O982="",A982="",NOT(ISNUMBER(O982)),O982&gt;A982),"",DATEDIF(O982,A982,"Y")&amp;" years, "&amp;DATEDIF(O982,A982,"YM")&amp;" months, "&amp;DATEDIF(O982,A982,"MD")&amp;" days")</f>
        <v/>
      </c>
      <c r="S982" s="196">
        <f>_xlfn.LET(_xlpm.d,_xlfn.XLOOKUP(Q982,'[1]Birth Dates'!$A:$A,'[1]Birth Dates'!$B:$B,"",0),IF(_xlpm.d=0,"",_xlpm.d))</f>
        <v/>
      </c>
      <c r="T982" s="196">
        <f>IF(OR(S982="",A982="",NOT(ISNUMBER(S982)),S982&gt;A982),"",DATEDIF(S982,A982,"Y")&amp;" years, "&amp;DATEDIF(S982,A982,"YM")&amp;" months, "&amp;DATEDIF(S982,A982,"MD")&amp;" days")</f>
        <v/>
      </c>
      <c r="W982" s="196">
        <f>_xlfn.LET(_xlpm.d,_xlfn.XLOOKUP(U982,'[1]Birth Dates'!$A:$A,'[1]Birth Dates'!$B:$B,"",0),IF(_xlpm.d=0,"",_xlpm.d))</f>
        <v/>
      </c>
      <c r="X982" s="196">
        <f>IF(OR(W982="",A982="",NOT(ISNUMBER(W982)),W982&gt;A982),"",DATEDIF(W982,A982,"Y")&amp;" years, "&amp;DATEDIF(W982,A982,"YM")&amp;" months, "&amp;DATEDIF(W982,A982,"MD")&amp;" days")</f>
        <v/>
      </c>
      <c r="AR982" s="175">
        <f>IF($B982="","",TEXT($A982,"yyyymmdd")&amp;"_P"&amp;$C982&amp;"_C"&amp;$F982&amp;"_"&amp;TRIM(RIGHT(SUBSTITUTE(TRIM(SUBSTITUTE($M982,CHAR(160)," "))," ",REPT(" ",60)),60))&amp;IF($Q982="","","-"&amp;TRIM(RIGHT(SUBSTITUTE(TRIM(SUBSTITUTE($Q982,CHAR(160)," "))," ",REPT(" ",60)),60)))&amp;IF($U982="","","-"&amp;TRIM(RIGHT(SUBSTITUTE(TRIM(SUBSTITUTE($U982,CHAR(160)," "))," ",REPT(" ",60)),60)))&amp;".jpg")</f>
        <v/>
      </c>
    </row>
    <row r="983" ht="14" customHeight="1">
      <c r="O983" s="196">
        <f>_xlfn.LET(_xlpm.d,_xlfn.XLOOKUP(M983,'[1]Birth Dates'!$A:$A,'[1]Birth Dates'!$B:$B,"",0),IF(_xlpm.d=0,"",_xlpm.d))</f>
        <v/>
      </c>
      <c r="P983" s="196">
        <f>IF(OR(O983="",A983="",NOT(ISNUMBER(O983)),O983&gt;A983),"",DATEDIF(O983,A983,"Y")&amp;" years, "&amp;DATEDIF(O983,A983,"YM")&amp;" months, "&amp;DATEDIF(O983,A983,"MD")&amp;" days")</f>
        <v/>
      </c>
      <c r="S983" s="196">
        <f>_xlfn.LET(_xlpm.d,_xlfn.XLOOKUP(Q983,'[1]Birth Dates'!$A:$A,'[1]Birth Dates'!$B:$B,"",0),IF(_xlpm.d=0,"",_xlpm.d))</f>
        <v/>
      </c>
      <c r="T983" s="196">
        <f>IF(OR(S983="",A983="",NOT(ISNUMBER(S983)),S983&gt;A983),"",DATEDIF(S983,A983,"Y")&amp;" years, "&amp;DATEDIF(S983,A983,"YM")&amp;" months, "&amp;DATEDIF(S983,A983,"MD")&amp;" days")</f>
        <v/>
      </c>
      <c r="W983" s="196">
        <f>_xlfn.LET(_xlpm.d,_xlfn.XLOOKUP(U983,'[1]Birth Dates'!$A:$A,'[1]Birth Dates'!$B:$B,"",0),IF(_xlpm.d=0,"",_xlpm.d))</f>
        <v/>
      </c>
      <c r="X983" s="196">
        <f>IF(OR(W983="",A983="",NOT(ISNUMBER(W983)),W983&gt;A983),"",DATEDIF(W983,A983,"Y")&amp;" years, "&amp;DATEDIF(W983,A983,"YM")&amp;" months, "&amp;DATEDIF(W983,A983,"MD")&amp;" days")</f>
        <v/>
      </c>
      <c r="AR983" s="175">
        <f>IF($B983="","",TEXT($A983,"yyyymmdd")&amp;"_P"&amp;$C983&amp;"_C"&amp;$F983&amp;"_"&amp;TRIM(RIGHT(SUBSTITUTE(TRIM(SUBSTITUTE($M983,CHAR(160)," "))," ",REPT(" ",60)),60))&amp;IF($Q983="","","-"&amp;TRIM(RIGHT(SUBSTITUTE(TRIM(SUBSTITUTE($Q983,CHAR(160)," "))," ",REPT(" ",60)),60)))&amp;IF($U983="","","-"&amp;TRIM(RIGHT(SUBSTITUTE(TRIM(SUBSTITUTE($U983,CHAR(160)," "))," ",REPT(" ",60)),60)))&amp;".jpg")</f>
        <v/>
      </c>
    </row>
    <row r="984" ht="14" customHeight="1">
      <c r="O984" s="196">
        <f>_xlfn.LET(_xlpm.d,_xlfn.XLOOKUP(M984,'[1]Birth Dates'!$A:$A,'[1]Birth Dates'!$B:$B,"",0),IF(_xlpm.d=0,"",_xlpm.d))</f>
        <v/>
      </c>
      <c r="P984" s="196">
        <f>IF(OR(O984="",A984="",NOT(ISNUMBER(O984)),O984&gt;A984),"",DATEDIF(O984,A984,"Y")&amp;" years, "&amp;DATEDIF(O984,A984,"YM")&amp;" months, "&amp;DATEDIF(O984,A984,"MD")&amp;" days")</f>
        <v/>
      </c>
      <c r="S984" s="196">
        <f>_xlfn.LET(_xlpm.d,_xlfn.XLOOKUP(Q984,'[1]Birth Dates'!$A:$A,'[1]Birth Dates'!$B:$B,"",0),IF(_xlpm.d=0,"",_xlpm.d))</f>
        <v/>
      </c>
      <c r="T984" s="196">
        <f>IF(OR(S984="",A984="",NOT(ISNUMBER(S984)),S984&gt;A984),"",DATEDIF(S984,A984,"Y")&amp;" years, "&amp;DATEDIF(S984,A984,"YM")&amp;" months, "&amp;DATEDIF(S984,A984,"MD")&amp;" days")</f>
        <v/>
      </c>
      <c r="W984" s="196">
        <f>_xlfn.LET(_xlpm.d,_xlfn.XLOOKUP(U984,'[1]Birth Dates'!$A:$A,'[1]Birth Dates'!$B:$B,"",0),IF(_xlpm.d=0,"",_xlpm.d))</f>
        <v/>
      </c>
      <c r="X984" s="196">
        <f>IF(OR(W984="",A984="",NOT(ISNUMBER(W984)),W984&gt;A984),"",DATEDIF(W984,A984,"Y")&amp;" years, "&amp;DATEDIF(W984,A984,"YM")&amp;" months, "&amp;DATEDIF(W984,A984,"MD")&amp;" days")</f>
        <v/>
      </c>
      <c r="AR984" s="175">
        <f>IF($B984="","",TEXT($A984,"yyyymmdd")&amp;"_P"&amp;$C984&amp;"_C"&amp;$F984&amp;"_"&amp;TRIM(RIGHT(SUBSTITUTE(TRIM(SUBSTITUTE($M984,CHAR(160)," "))," ",REPT(" ",60)),60))&amp;IF($Q984="","","-"&amp;TRIM(RIGHT(SUBSTITUTE(TRIM(SUBSTITUTE($Q984,CHAR(160)," "))," ",REPT(" ",60)),60)))&amp;IF($U984="","","-"&amp;TRIM(RIGHT(SUBSTITUTE(TRIM(SUBSTITUTE($U984,CHAR(160)," "))," ",REPT(" ",60)),60)))&amp;".jpg")</f>
        <v/>
      </c>
    </row>
    <row r="985" ht="14" customHeight="1">
      <c r="O985" s="196">
        <f>_xlfn.LET(_xlpm.d,_xlfn.XLOOKUP(M985,'[1]Birth Dates'!$A:$A,'[1]Birth Dates'!$B:$B,"",0),IF(_xlpm.d=0,"",_xlpm.d))</f>
        <v/>
      </c>
      <c r="P985" s="196">
        <f>IF(OR(O985="",A985="",NOT(ISNUMBER(O985)),O985&gt;A985),"",DATEDIF(O985,A985,"Y")&amp;" years, "&amp;DATEDIF(O985,A985,"YM")&amp;" months, "&amp;DATEDIF(O985,A985,"MD")&amp;" days")</f>
        <v/>
      </c>
      <c r="S985" s="196">
        <f>_xlfn.LET(_xlpm.d,_xlfn.XLOOKUP(Q985,'[1]Birth Dates'!$A:$A,'[1]Birth Dates'!$B:$B,"",0),IF(_xlpm.d=0,"",_xlpm.d))</f>
        <v/>
      </c>
      <c r="T985" s="196">
        <f>IF(OR(S985="",A985="",NOT(ISNUMBER(S985)),S985&gt;A985),"",DATEDIF(S985,A985,"Y")&amp;" years, "&amp;DATEDIF(S985,A985,"YM")&amp;" months, "&amp;DATEDIF(S985,A985,"MD")&amp;" days")</f>
        <v/>
      </c>
      <c r="W985" s="196">
        <f>_xlfn.LET(_xlpm.d,_xlfn.XLOOKUP(U985,'[1]Birth Dates'!$A:$A,'[1]Birth Dates'!$B:$B,"",0),IF(_xlpm.d=0,"",_xlpm.d))</f>
        <v/>
      </c>
      <c r="X985" s="196">
        <f>IF(OR(W985="",A985="",NOT(ISNUMBER(W985)),W985&gt;A985),"",DATEDIF(W985,A985,"Y")&amp;" years, "&amp;DATEDIF(W985,A985,"YM")&amp;" months, "&amp;DATEDIF(W985,A985,"MD")&amp;" days")</f>
        <v/>
      </c>
      <c r="AR985" s="175">
        <f>IF($B985="","",TEXT($A985,"yyyymmdd")&amp;"_P"&amp;$C985&amp;"_C"&amp;$F985&amp;"_"&amp;TRIM(RIGHT(SUBSTITUTE(TRIM(SUBSTITUTE($M985,CHAR(160)," "))," ",REPT(" ",60)),60))&amp;IF($Q985="","","-"&amp;TRIM(RIGHT(SUBSTITUTE(TRIM(SUBSTITUTE($Q985,CHAR(160)," "))," ",REPT(" ",60)),60)))&amp;IF($U985="","","-"&amp;TRIM(RIGHT(SUBSTITUTE(TRIM(SUBSTITUTE($U985,CHAR(160)," "))," ",REPT(" ",60)),60)))&amp;".jpg")</f>
        <v/>
      </c>
    </row>
    <row r="986" ht="14" customHeight="1">
      <c r="O986" s="196">
        <f>_xlfn.LET(_xlpm.d,_xlfn.XLOOKUP(M986,'[1]Birth Dates'!$A:$A,'[1]Birth Dates'!$B:$B,"",0),IF(_xlpm.d=0,"",_xlpm.d))</f>
        <v/>
      </c>
      <c r="P986" s="196">
        <f>IF(OR(O986="",A986="",NOT(ISNUMBER(O986)),O986&gt;A986),"",DATEDIF(O986,A986,"Y")&amp;" years, "&amp;DATEDIF(O986,A986,"YM")&amp;" months, "&amp;DATEDIF(O986,A986,"MD")&amp;" days")</f>
        <v/>
      </c>
      <c r="S986" s="196">
        <f>_xlfn.LET(_xlpm.d,_xlfn.XLOOKUP(Q986,'[1]Birth Dates'!$A:$A,'[1]Birth Dates'!$B:$B,"",0),IF(_xlpm.d=0,"",_xlpm.d))</f>
        <v/>
      </c>
      <c r="T986" s="196">
        <f>IF(OR(S986="",A986="",NOT(ISNUMBER(S986)),S986&gt;A986),"",DATEDIF(S986,A986,"Y")&amp;" years, "&amp;DATEDIF(S986,A986,"YM")&amp;" months, "&amp;DATEDIF(S986,A986,"MD")&amp;" days")</f>
        <v/>
      </c>
      <c r="W986" s="196">
        <f>_xlfn.LET(_xlpm.d,_xlfn.XLOOKUP(U986,'[1]Birth Dates'!$A:$A,'[1]Birth Dates'!$B:$B,"",0),IF(_xlpm.d=0,"",_xlpm.d))</f>
        <v/>
      </c>
      <c r="X986" s="196">
        <f>IF(OR(W986="",A986="",NOT(ISNUMBER(W986)),W986&gt;A986),"",DATEDIF(W986,A986,"Y")&amp;" years, "&amp;DATEDIF(W986,A986,"YM")&amp;" months, "&amp;DATEDIF(W986,A986,"MD")&amp;" days")</f>
        <v/>
      </c>
      <c r="AR986" s="175">
        <f>IF($B986="","",TEXT($A986,"yyyymmdd")&amp;"_P"&amp;$C986&amp;"_C"&amp;$F986&amp;"_"&amp;TRIM(RIGHT(SUBSTITUTE(TRIM(SUBSTITUTE($M986,CHAR(160)," "))," ",REPT(" ",60)),60))&amp;IF($Q986="","","-"&amp;TRIM(RIGHT(SUBSTITUTE(TRIM(SUBSTITUTE($Q986,CHAR(160)," "))," ",REPT(" ",60)),60)))&amp;IF($U986="","","-"&amp;TRIM(RIGHT(SUBSTITUTE(TRIM(SUBSTITUTE($U986,CHAR(160)," "))," ",REPT(" ",60)),60)))&amp;".jpg")</f>
        <v/>
      </c>
    </row>
    <row r="987" ht="14" customHeight="1">
      <c r="O987" s="196">
        <f>_xlfn.LET(_xlpm.d,_xlfn.XLOOKUP(M987,'[1]Birth Dates'!$A:$A,'[1]Birth Dates'!$B:$B,"",0),IF(_xlpm.d=0,"",_xlpm.d))</f>
        <v/>
      </c>
      <c r="P987" s="196">
        <f>IF(OR(O987="",A987="",NOT(ISNUMBER(O987)),O987&gt;A987),"",DATEDIF(O987,A987,"Y")&amp;" years, "&amp;DATEDIF(O987,A987,"YM")&amp;" months, "&amp;DATEDIF(O987,A987,"MD")&amp;" days")</f>
        <v/>
      </c>
      <c r="S987" s="196">
        <f>_xlfn.LET(_xlpm.d,_xlfn.XLOOKUP(Q987,'[1]Birth Dates'!$A:$A,'[1]Birth Dates'!$B:$B,"",0),IF(_xlpm.d=0,"",_xlpm.d))</f>
        <v/>
      </c>
      <c r="T987" s="196">
        <f>IF(OR(S987="",A987="",NOT(ISNUMBER(S987)),S987&gt;A987),"",DATEDIF(S987,A987,"Y")&amp;" years, "&amp;DATEDIF(S987,A987,"YM")&amp;" months, "&amp;DATEDIF(S987,A987,"MD")&amp;" days")</f>
        <v/>
      </c>
      <c r="W987" s="196">
        <f>_xlfn.LET(_xlpm.d,_xlfn.XLOOKUP(U987,'[1]Birth Dates'!$A:$A,'[1]Birth Dates'!$B:$B,"",0),IF(_xlpm.d=0,"",_xlpm.d))</f>
        <v/>
      </c>
      <c r="X987" s="196">
        <f>IF(OR(W987="",A987="",NOT(ISNUMBER(W987)),W987&gt;A987),"",DATEDIF(W987,A987,"Y")&amp;" years, "&amp;DATEDIF(W987,A987,"YM")&amp;" months, "&amp;DATEDIF(W987,A987,"MD")&amp;" days")</f>
        <v/>
      </c>
      <c r="AR987" s="175">
        <f>IF($B987="","",TEXT($A987,"yyyymmdd")&amp;"_P"&amp;$C987&amp;"_C"&amp;$F987&amp;"_"&amp;TRIM(RIGHT(SUBSTITUTE(TRIM(SUBSTITUTE($M987,CHAR(160)," "))," ",REPT(" ",60)),60))&amp;IF($Q987="","","-"&amp;TRIM(RIGHT(SUBSTITUTE(TRIM(SUBSTITUTE($Q987,CHAR(160)," "))," ",REPT(" ",60)),60)))&amp;IF($U987="","","-"&amp;TRIM(RIGHT(SUBSTITUTE(TRIM(SUBSTITUTE($U987,CHAR(160)," "))," ",REPT(" ",60)),60)))&amp;".jpg")</f>
        <v/>
      </c>
    </row>
    <row r="988" ht="14" customHeight="1">
      <c r="O988" s="196">
        <f>_xlfn.LET(_xlpm.d,_xlfn.XLOOKUP(M988,'[1]Birth Dates'!$A:$A,'[1]Birth Dates'!$B:$B,"",0),IF(_xlpm.d=0,"",_xlpm.d))</f>
        <v/>
      </c>
      <c r="P988" s="196">
        <f>IF(OR(O988="",A988="",NOT(ISNUMBER(O988)),O988&gt;A988),"",DATEDIF(O988,A988,"Y")&amp;" years, "&amp;DATEDIF(O988,A988,"YM")&amp;" months, "&amp;DATEDIF(O988,A988,"MD")&amp;" days")</f>
        <v/>
      </c>
      <c r="S988" s="196">
        <f>_xlfn.LET(_xlpm.d,_xlfn.XLOOKUP(Q988,'[1]Birth Dates'!$A:$A,'[1]Birth Dates'!$B:$B,"",0),IF(_xlpm.d=0,"",_xlpm.d))</f>
        <v/>
      </c>
      <c r="T988" s="196">
        <f>IF(OR(S988="",A988="",NOT(ISNUMBER(S988)),S988&gt;A988),"",DATEDIF(S988,A988,"Y")&amp;" years, "&amp;DATEDIF(S988,A988,"YM")&amp;" months, "&amp;DATEDIF(S988,A988,"MD")&amp;" days")</f>
        <v/>
      </c>
      <c r="W988" s="196">
        <f>_xlfn.LET(_xlpm.d,_xlfn.XLOOKUP(U988,'[1]Birth Dates'!$A:$A,'[1]Birth Dates'!$B:$B,"",0),IF(_xlpm.d=0,"",_xlpm.d))</f>
        <v/>
      </c>
      <c r="X988" s="196">
        <f>IF(OR(W988="",A988="",NOT(ISNUMBER(W988)),W988&gt;A988),"",DATEDIF(W988,A988,"Y")&amp;" years, "&amp;DATEDIF(W988,A988,"YM")&amp;" months, "&amp;DATEDIF(W988,A988,"MD")&amp;" days")</f>
        <v/>
      </c>
      <c r="AR988" s="175">
        <f>IF($B988="","",TEXT($A988,"yyyymmdd")&amp;"_P"&amp;$C988&amp;"_C"&amp;$F988&amp;"_"&amp;TRIM(RIGHT(SUBSTITUTE(TRIM(SUBSTITUTE($M988,CHAR(160)," "))," ",REPT(" ",60)),60))&amp;IF($Q988="","","-"&amp;TRIM(RIGHT(SUBSTITUTE(TRIM(SUBSTITUTE($Q988,CHAR(160)," "))," ",REPT(" ",60)),60)))&amp;IF($U988="","","-"&amp;TRIM(RIGHT(SUBSTITUTE(TRIM(SUBSTITUTE($U988,CHAR(160)," "))," ",REPT(" ",60)),60)))&amp;".jpg")</f>
        <v/>
      </c>
    </row>
    <row r="989" ht="14" customHeight="1">
      <c r="O989" s="196">
        <f>_xlfn.LET(_xlpm.d,_xlfn.XLOOKUP(M989,'[1]Birth Dates'!$A:$A,'[1]Birth Dates'!$B:$B,"",0),IF(_xlpm.d=0,"",_xlpm.d))</f>
        <v/>
      </c>
      <c r="P989" s="196">
        <f>IF(OR(O989="",A989="",NOT(ISNUMBER(O989)),O989&gt;A989),"",DATEDIF(O989,A989,"Y")&amp;" years, "&amp;DATEDIF(O989,A989,"YM")&amp;" months, "&amp;DATEDIF(O989,A989,"MD")&amp;" days")</f>
        <v/>
      </c>
      <c r="S989" s="196">
        <f>_xlfn.LET(_xlpm.d,_xlfn.XLOOKUP(Q989,'[1]Birth Dates'!$A:$A,'[1]Birth Dates'!$B:$B,"",0),IF(_xlpm.d=0,"",_xlpm.d))</f>
        <v/>
      </c>
      <c r="T989" s="196">
        <f>IF(OR(S989="",A989="",NOT(ISNUMBER(S989)),S989&gt;A989),"",DATEDIF(S989,A989,"Y")&amp;" years, "&amp;DATEDIF(S989,A989,"YM")&amp;" months, "&amp;DATEDIF(S989,A989,"MD")&amp;" days")</f>
        <v/>
      </c>
      <c r="W989" s="196">
        <f>_xlfn.LET(_xlpm.d,_xlfn.XLOOKUP(U989,'[1]Birth Dates'!$A:$A,'[1]Birth Dates'!$B:$B,"",0),IF(_xlpm.d=0,"",_xlpm.d))</f>
        <v/>
      </c>
      <c r="X989" s="196">
        <f>IF(OR(W989="",A989="",NOT(ISNUMBER(W989)),W989&gt;A989),"",DATEDIF(W989,A989,"Y")&amp;" years, "&amp;DATEDIF(W989,A989,"YM")&amp;" months, "&amp;DATEDIF(W989,A989,"MD")&amp;" days")</f>
        <v/>
      </c>
      <c r="AR989" s="175">
        <f>IF($B989="","",TEXT($A989,"yyyymmdd")&amp;"_P"&amp;$C989&amp;"_C"&amp;$F989&amp;"_"&amp;TRIM(RIGHT(SUBSTITUTE(TRIM(SUBSTITUTE($M989,CHAR(160)," "))," ",REPT(" ",60)),60))&amp;IF($Q989="","","-"&amp;TRIM(RIGHT(SUBSTITUTE(TRIM(SUBSTITUTE($Q989,CHAR(160)," "))," ",REPT(" ",60)),60)))&amp;IF($U989="","","-"&amp;TRIM(RIGHT(SUBSTITUTE(TRIM(SUBSTITUTE($U989,CHAR(160)," "))," ",REPT(" ",60)),60)))&amp;".jpg")</f>
        <v/>
      </c>
    </row>
    <row r="990" ht="14" customHeight="1">
      <c r="O990" s="196">
        <f>_xlfn.LET(_xlpm.d,_xlfn.XLOOKUP(M990,'[1]Birth Dates'!$A:$A,'[1]Birth Dates'!$B:$B,"",0),IF(_xlpm.d=0,"",_xlpm.d))</f>
        <v/>
      </c>
      <c r="P990" s="196">
        <f>IF(OR(O990="",A990="",NOT(ISNUMBER(O990)),O990&gt;A990),"",DATEDIF(O990,A990,"Y")&amp;" years, "&amp;DATEDIF(O990,A990,"YM")&amp;" months, "&amp;DATEDIF(O990,A990,"MD")&amp;" days")</f>
        <v/>
      </c>
      <c r="S990" s="196">
        <f>_xlfn.LET(_xlpm.d,_xlfn.XLOOKUP(Q990,'[1]Birth Dates'!$A:$A,'[1]Birth Dates'!$B:$B,"",0),IF(_xlpm.d=0,"",_xlpm.d))</f>
        <v/>
      </c>
      <c r="T990" s="196">
        <f>IF(OR(S990="",A990="",NOT(ISNUMBER(S990)),S990&gt;A990),"",DATEDIF(S990,A990,"Y")&amp;" years, "&amp;DATEDIF(S990,A990,"YM")&amp;" months, "&amp;DATEDIF(S990,A990,"MD")&amp;" days")</f>
        <v/>
      </c>
      <c r="W990" s="196">
        <f>_xlfn.LET(_xlpm.d,_xlfn.XLOOKUP(U990,'[1]Birth Dates'!$A:$A,'[1]Birth Dates'!$B:$B,"",0),IF(_xlpm.d=0,"",_xlpm.d))</f>
        <v/>
      </c>
      <c r="X990" s="196">
        <f>IF(OR(W990="",A990="",NOT(ISNUMBER(W990)),W990&gt;A990),"",DATEDIF(W990,A990,"Y")&amp;" years, "&amp;DATEDIF(W990,A990,"YM")&amp;" months, "&amp;DATEDIF(W990,A990,"MD")&amp;" days")</f>
        <v/>
      </c>
      <c r="AR990" s="175">
        <f>IF($B990="","",TEXT($A990,"yyyymmdd")&amp;"_P"&amp;$C990&amp;"_C"&amp;$F990&amp;"_"&amp;TRIM(RIGHT(SUBSTITUTE(TRIM(SUBSTITUTE($M990,CHAR(160)," "))," ",REPT(" ",60)),60))&amp;IF($Q990="","","-"&amp;TRIM(RIGHT(SUBSTITUTE(TRIM(SUBSTITUTE($Q990,CHAR(160)," "))," ",REPT(" ",60)),60)))&amp;IF($U990="","","-"&amp;TRIM(RIGHT(SUBSTITUTE(TRIM(SUBSTITUTE($U990,CHAR(160)," "))," ",REPT(" ",60)),60)))&amp;".jpg")</f>
        <v/>
      </c>
    </row>
    <row r="991" ht="14" customHeight="1">
      <c r="O991" s="196">
        <f>_xlfn.LET(_xlpm.d,_xlfn.XLOOKUP(M991,'[1]Birth Dates'!$A:$A,'[1]Birth Dates'!$B:$B,"",0),IF(_xlpm.d=0,"",_xlpm.d))</f>
        <v/>
      </c>
      <c r="P991" s="196">
        <f>IF(OR(O991="",A991="",NOT(ISNUMBER(O991)),O991&gt;A991),"",DATEDIF(O991,A991,"Y")&amp;" years, "&amp;DATEDIF(O991,A991,"YM")&amp;" months, "&amp;DATEDIF(O991,A991,"MD")&amp;" days")</f>
        <v/>
      </c>
      <c r="S991" s="196">
        <f>_xlfn.LET(_xlpm.d,_xlfn.XLOOKUP(Q991,'[1]Birth Dates'!$A:$A,'[1]Birth Dates'!$B:$B,"",0),IF(_xlpm.d=0,"",_xlpm.d))</f>
        <v/>
      </c>
      <c r="T991" s="196">
        <f>IF(OR(S991="",A991="",NOT(ISNUMBER(S991)),S991&gt;A991),"",DATEDIF(S991,A991,"Y")&amp;" years, "&amp;DATEDIF(S991,A991,"YM")&amp;" months, "&amp;DATEDIF(S991,A991,"MD")&amp;" days")</f>
        <v/>
      </c>
      <c r="W991" s="196">
        <f>_xlfn.LET(_xlpm.d,_xlfn.XLOOKUP(U991,'[1]Birth Dates'!$A:$A,'[1]Birth Dates'!$B:$B,"",0),IF(_xlpm.d=0,"",_xlpm.d))</f>
        <v/>
      </c>
      <c r="X991" s="196">
        <f>IF(OR(W991="",A991="",NOT(ISNUMBER(W991)),W991&gt;A991),"",DATEDIF(W991,A991,"Y")&amp;" years, "&amp;DATEDIF(W991,A991,"YM")&amp;" months, "&amp;DATEDIF(W991,A991,"MD")&amp;" days")</f>
        <v/>
      </c>
      <c r="AR991" s="175">
        <f>IF($B991="","",TEXT($A991,"yyyymmdd")&amp;"_P"&amp;$C991&amp;"_C"&amp;$F991&amp;"_"&amp;TRIM(RIGHT(SUBSTITUTE(TRIM(SUBSTITUTE($M991,CHAR(160)," "))," ",REPT(" ",60)),60))&amp;IF($Q991="","","-"&amp;TRIM(RIGHT(SUBSTITUTE(TRIM(SUBSTITUTE($Q991,CHAR(160)," "))," ",REPT(" ",60)),60)))&amp;IF($U991="","","-"&amp;TRIM(RIGHT(SUBSTITUTE(TRIM(SUBSTITUTE($U991,CHAR(160)," "))," ",REPT(" ",60)),60)))&amp;".jpg")</f>
        <v/>
      </c>
    </row>
    <row r="992" ht="14" customHeight="1">
      <c r="O992" s="196">
        <f>_xlfn.LET(_xlpm.d,_xlfn.XLOOKUP(M992,'[1]Birth Dates'!$A:$A,'[1]Birth Dates'!$B:$B,"",0),IF(_xlpm.d=0,"",_xlpm.d))</f>
        <v/>
      </c>
      <c r="P992" s="196">
        <f>IF(OR(O992="",A992="",NOT(ISNUMBER(O992)),O992&gt;A992),"",DATEDIF(O992,A992,"Y")&amp;" years, "&amp;DATEDIF(O992,A992,"YM")&amp;" months, "&amp;DATEDIF(O992,A992,"MD")&amp;" days")</f>
        <v/>
      </c>
      <c r="S992" s="196">
        <f>_xlfn.LET(_xlpm.d,_xlfn.XLOOKUP(Q992,'[1]Birth Dates'!$A:$A,'[1]Birth Dates'!$B:$B,"",0),IF(_xlpm.d=0,"",_xlpm.d))</f>
        <v/>
      </c>
      <c r="T992" s="196">
        <f>IF(OR(S992="",A992="",NOT(ISNUMBER(S992)),S992&gt;A992),"",DATEDIF(S992,A992,"Y")&amp;" years, "&amp;DATEDIF(S992,A992,"YM")&amp;" months, "&amp;DATEDIF(S992,A992,"MD")&amp;" days")</f>
        <v/>
      </c>
      <c r="W992" s="196">
        <f>_xlfn.LET(_xlpm.d,_xlfn.XLOOKUP(U992,'[1]Birth Dates'!$A:$A,'[1]Birth Dates'!$B:$B,"",0),IF(_xlpm.d=0,"",_xlpm.d))</f>
        <v/>
      </c>
      <c r="X992" s="196">
        <f>IF(OR(W992="",A992="",NOT(ISNUMBER(W992)),W992&gt;A992),"",DATEDIF(W992,A992,"Y")&amp;" years, "&amp;DATEDIF(W992,A992,"YM")&amp;" months, "&amp;DATEDIF(W992,A992,"MD")&amp;" days")</f>
        <v/>
      </c>
      <c r="AR992" s="175">
        <f>IF($B992="","",TEXT($A992,"yyyymmdd")&amp;"_P"&amp;$C992&amp;"_C"&amp;$F992&amp;"_"&amp;TRIM(RIGHT(SUBSTITUTE(TRIM(SUBSTITUTE($M992,CHAR(160)," "))," ",REPT(" ",60)),60))&amp;IF($Q992="","","-"&amp;TRIM(RIGHT(SUBSTITUTE(TRIM(SUBSTITUTE($Q992,CHAR(160)," "))," ",REPT(" ",60)),60)))&amp;IF($U992="","","-"&amp;TRIM(RIGHT(SUBSTITUTE(TRIM(SUBSTITUTE($U992,CHAR(160)," "))," ",REPT(" ",60)),60)))&amp;".jpg")</f>
        <v/>
      </c>
    </row>
    <row r="993" ht="14" customHeight="1">
      <c r="O993" s="196">
        <f>_xlfn.LET(_xlpm.d,_xlfn.XLOOKUP(M993,'[1]Birth Dates'!$A:$A,'[1]Birth Dates'!$B:$B,"",0),IF(_xlpm.d=0,"",_xlpm.d))</f>
        <v/>
      </c>
      <c r="P993" s="196">
        <f>IF(OR(O993="",A993="",NOT(ISNUMBER(O993)),O993&gt;A993),"",DATEDIF(O993,A993,"Y")&amp;" years, "&amp;DATEDIF(O993,A993,"YM")&amp;" months, "&amp;DATEDIF(O993,A993,"MD")&amp;" days")</f>
        <v/>
      </c>
      <c r="S993" s="196">
        <f>_xlfn.LET(_xlpm.d,_xlfn.XLOOKUP(Q993,'[1]Birth Dates'!$A:$A,'[1]Birth Dates'!$B:$B,"",0),IF(_xlpm.d=0,"",_xlpm.d))</f>
        <v/>
      </c>
      <c r="T993" s="196">
        <f>IF(OR(S993="",A993="",NOT(ISNUMBER(S993)),S993&gt;A993),"",DATEDIF(S993,A993,"Y")&amp;" years, "&amp;DATEDIF(S993,A993,"YM")&amp;" months, "&amp;DATEDIF(S993,A993,"MD")&amp;" days")</f>
        <v/>
      </c>
      <c r="W993" s="196">
        <f>_xlfn.LET(_xlpm.d,_xlfn.XLOOKUP(U993,'[1]Birth Dates'!$A:$A,'[1]Birth Dates'!$B:$B,"",0),IF(_xlpm.d=0,"",_xlpm.d))</f>
        <v/>
      </c>
      <c r="X993" s="196">
        <f>IF(OR(W993="",A993="",NOT(ISNUMBER(W993)),W993&gt;A993),"",DATEDIF(W993,A993,"Y")&amp;" years, "&amp;DATEDIF(W993,A993,"YM")&amp;" months, "&amp;DATEDIF(W993,A993,"MD")&amp;" days")</f>
        <v/>
      </c>
      <c r="AR993" s="175">
        <f>IF($B993="","",TEXT($A993,"yyyymmdd")&amp;"_P"&amp;$C993&amp;"_C"&amp;$F993&amp;"_"&amp;TRIM(RIGHT(SUBSTITUTE(TRIM(SUBSTITUTE($M993,CHAR(160)," "))," ",REPT(" ",60)),60))&amp;IF($Q993="","","-"&amp;TRIM(RIGHT(SUBSTITUTE(TRIM(SUBSTITUTE($Q993,CHAR(160)," "))," ",REPT(" ",60)),60)))&amp;IF($U993="","","-"&amp;TRIM(RIGHT(SUBSTITUTE(TRIM(SUBSTITUTE($U993,CHAR(160)," "))," ",REPT(" ",60)),60)))&amp;".jpg")</f>
        <v/>
      </c>
    </row>
    <row r="994" ht="14" customHeight="1">
      <c r="O994" s="196">
        <f>_xlfn.LET(_xlpm.d,_xlfn.XLOOKUP(M994,'[1]Birth Dates'!$A:$A,'[1]Birth Dates'!$B:$B,"",0),IF(_xlpm.d=0,"",_xlpm.d))</f>
        <v/>
      </c>
      <c r="P994" s="196">
        <f>IF(OR(O994="",A994="",NOT(ISNUMBER(O994)),O994&gt;A994),"",DATEDIF(O994,A994,"Y")&amp;" years, "&amp;DATEDIF(O994,A994,"YM")&amp;" months, "&amp;DATEDIF(O994,A994,"MD")&amp;" days")</f>
        <v/>
      </c>
      <c r="S994" s="196">
        <f>_xlfn.LET(_xlpm.d,_xlfn.XLOOKUP(Q994,'[1]Birth Dates'!$A:$A,'[1]Birth Dates'!$B:$B,"",0),IF(_xlpm.d=0,"",_xlpm.d))</f>
        <v/>
      </c>
      <c r="T994" s="196">
        <f>IF(OR(S994="",A994="",NOT(ISNUMBER(S994)),S994&gt;A994),"",DATEDIF(S994,A994,"Y")&amp;" years, "&amp;DATEDIF(S994,A994,"YM")&amp;" months, "&amp;DATEDIF(S994,A994,"MD")&amp;" days")</f>
        <v/>
      </c>
      <c r="W994" s="196">
        <f>_xlfn.LET(_xlpm.d,_xlfn.XLOOKUP(U994,'[1]Birth Dates'!$A:$A,'[1]Birth Dates'!$B:$B,"",0),IF(_xlpm.d=0,"",_xlpm.d))</f>
        <v/>
      </c>
      <c r="X994" s="196">
        <f>IF(OR(W994="",A994="",NOT(ISNUMBER(W994)),W994&gt;A994),"",DATEDIF(W994,A994,"Y")&amp;" years, "&amp;DATEDIF(W994,A994,"YM")&amp;" months, "&amp;DATEDIF(W994,A994,"MD")&amp;" days")</f>
        <v/>
      </c>
      <c r="AR994" s="175">
        <f>IF($B994="","",TEXT($A994,"yyyymmdd")&amp;"_P"&amp;$C994&amp;"_C"&amp;$F994&amp;"_"&amp;TRIM(RIGHT(SUBSTITUTE(TRIM(SUBSTITUTE($M994,CHAR(160)," "))," ",REPT(" ",60)),60))&amp;IF($Q994="","","-"&amp;TRIM(RIGHT(SUBSTITUTE(TRIM(SUBSTITUTE($Q994,CHAR(160)," "))," ",REPT(" ",60)),60)))&amp;IF($U994="","","-"&amp;TRIM(RIGHT(SUBSTITUTE(TRIM(SUBSTITUTE($U994,CHAR(160)," "))," ",REPT(" ",60)),60)))&amp;".jpg")</f>
        <v/>
      </c>
    </row>
    <row r="995" ht="14" customHeight="1">
      <c r="O995" s="196">
        <f>_xlfn.LET(_xlpm.d,_xlfn.XLOOKUP(M995,'[1]Birth Dates'!$A:$A,'[1]Birth Dates'!$B:$B,"",0),IF(_xlpm.d=0,"",_xlpm.d))</f>
        <v/>
      </c>
      <c r="P995" s="196">
        <f>IF(OR(O995="",A995="",NOT(ISNUMBER(O995)),O995&gt;A995),"",DATEDIF(O995,A995,"Y")&amp;" years, "&amp;DATEDIF(O995,A995,"YM")&amp;" months, "&amp;DATEDIF(O995,A995,"MD")&amp;" days")</f>
        <v/>
      </c>
      <c r="S995" s="196">
        <f>_xlfn.LET(_xlpm.d,_xlfn.XLOOKUP(Q995,'[1]Birth Dates'!$A:$A,'[1]Birth Dates'!$B:$B,"",0),IF(_xlpm.d=0,"",_xlpm.d))</f>
        <v/>
      </c>
      <c r="T995" s="196">
        <f>IF(OR(S995="",A995="",NOT(ISNUMBER(S995)),S995&gt;A995),"",DATEDIF(S995,A995,"Y")&amp;" years, "&amp;DATEDIF(S995,A995,"YM")&amp;" months, "&amp;DATEDIF(S995,A995,"MD")&amp;" days")</f>
        <v/>
      </c>
      <c r="W995" s="196">
        <f>_xlfn.LET(_xlpm.d,_xlfn.XLOOKUP(U995,'[1]Birth Dates'!$A:$A,'[1]Birth Dates'!$B:$B,"",0),IF(_xlpm.d=0,"",_xlpm.d))</f>
        <v/>
      </c>
      <c r="X995" s="196">
        <f>IF(OR(W995="",A995="",NOT(ISNUMBER(W995)),W995&gt;A995),"",DATEDIF(W995,A995,"Y")&amp;" years, "&amp;DATEDIF(W995,A995,"YM")&amp;" months, "&amp;DATEDIF(W995,A995,"MD")&amp;" days")</f>
        <v/>
      </c>
      <c r="AR995" s="175">
        <f>IF($B995="","",TEXT($A995,"yyyymmdd")&amp;"_P"&amp;$C995&amp;"_C"&amp;$F995&amp;"_"&amp;TRIM(RIGHT(SUBSTITUTE(TRIM(SUBSTITUTE($M995,CHAR(160)," "))," ",REPT(" ",60)),60))&amp;IF($Q995="","","-"&amp;TRIM(RIGHT(SUBSTITUTE(TRIM(SUBSTITUTE($Q995,CHAR(160)," "))," ",REPT(" ",60)),60)))&amp;IF($U995="","","-"&amp;TRIM(RIGHT(SUBSTITUTE(TRIM(SUBSTITUTE($U995,CHAR(160)," "))," ",REPT(" ",60)),60)))&amp;".jpg")</f>
        <v/>
      </c>
    </row>
    <row r="996" ht="14" customHeight="1">
      <c r="O996" s="196">
        <f>_xlfn.LET(_xlpm.d,_xlfn.XLOOKUP(M996,'[1]Birth Dates'!$A:$A,'[1]Birth Dates'!$B:$B,"",0),IF(_xlpm.d=0,"",_xlpm.d))</f>
        <v/>
      </c>
      <c r="P996" s="196">
        <f>IF(OR(O996="",A996="",NOT(ISNUMBER(O996)),O996&gt;A996),"",DATEDIF(O996,A996,"Y")&amp;" years, "&amp;DATEDIF(O996,A996,"YM")&amp;" months, "&amp;DATEDIF(O996,A996,"MD")&amp;" days")</f>
        <v/>
      </c>
      <c r="S996" s="196">
        <f>_xlfn.LET(_xlpm.d,_xlfn.XLOOKUP(Q996,'[1]Birth Dates'!$A:$A,'[1]Birth Dates'!$B:$B,"",0),IF(_xlpm.d=0,"",_xlpm.d))</f>
        <v/>
      </c>
      <c r="T996" s="196">
        <f>IF(OR(S996="",A996="",NOT(ISNUMBER(S996)),S996&gt;A996),"",DATEDIF(S996,A996,"Y")&amp;" years, "&amp;DATEDIF(S996,A996,"YM")&amp;" months, "&amp;DATEDIF(S996,A996,"MD")&amp;" days")</f>
        <v/>
      </c>
      <c r="W996" s="196">
        <f>_xlfn.LET(_xlpm.d,_xlfn.XLOOKUP(U996,'[1]Birth Dates'!$A:$A,'[1]Birth Dates'!$B:$B,"",0),IF(_xlpm.d=0,"",_xlpm.d))</f>
        <v/>
      </c>
      <c r="X996" s="196">
        <f>IF(OR(W996="",A996="",NOT(ISNUMBER(W996)),W996&gt;A996),"",DATEDIF(W996,A996,"Y")&amp;" years, "&amp;DATEDIF(W996,A996,"YM")&amp;" months, "&amp;DATEDIF(W996,A996,"MD")&amp;" days")</f>
        <v/>
      </c>
      <c r="AR996" s="175">
        <f>IF($B996="","",TEXT($A996,"yyyymmdd")&amp;"_P"&amp;$C996&amp;"_C"&amp;$F996&amp;"_"&amp;TRIM(RIGHT(SUBSTITUTE(TRIM(SUBSTITUTE($M996,CHAR(160)," "))," ",REPT(" ",60)),60))&amp;IF($Q996="","","-"&amp;TRIM(RIGHT(SUBSTITUTE(TRIM(SUBSTITUTE($Q996,CHAR(160)," "))," ",REPT(" ",60)),60)))&amp;IF($U996="","","-"&amp;TRIM(RIGHT(SUBSTITUTE(TRIM(SUBSTITUTE($U996,CHAR(160)," "))," ",REPT(" ",60)),60)))&amp;".jpg")</f>
        <v/>
      </c>
    </row>
    <row r="997" ht="14" customHeight="1">
      <c r="O997" s="196">
        <f>_xlfn.LET(_xlpm.d,_xlfn.XLOOKUP(M997,'[1]Birth Dates'!$A:$A,'[1]Birth Dates'!$B:$B,"",0),IF(_xlpm.d=0,"",_xlpm.d))</f>
        <v/>
      </c>
      <c r="P997" s="196">
        <f>IF(OR(O997="",A997="",NOT(ISNUMBER(O997)),O997&gt;A997),"",DATEDIF(O997,A997,"Y")&amp;" years, "&amp;DATEDIF(O997,A997,"YM")&amp;" months, "&amp;DATEDIF(O997,A997,"MD")&amp;" days")</f>
        <v/>
      </c>
      <c r="S997" s="196">
        <f>_xlfn.LET(_xlpm.d,_xlfn.XLOOKUP(Q997,'[1]Birth Dates'!$A:$A,'[1]Birth Dates'!$B:$B,"",0),IF(_xlpm.d=0,"",_xlpm.d))</f>
        <v/>
      </c>
      <c r="T997" s="196">
        <f>IF(OR(S997="",A997="",NOT(ISNUMBER(S997)),S997&gt;A997),"",DATEDIF(S997,A997,"Y")&amp;" years, "&amp;DATEDIF(S997,A997,"YM")&amp;" months, "&amp;DATEDIF(S997,A997,"MD")&amp;" days")</f>
        <v/>
      </c>
      <c r="W997" s="196">
        <f>_xlfn.LET(_xlpm.d,_xlfn.XLOOKUP(U997,'[1]Birth Dates'!$A:$A,'[1]Birth Dates'!$B:$B,"",0),IF(_xlpm.d=0,"",_xlpm.d))</f>
        <v/>
      </c>
      <c r="X997" s="196">
        <f>IF(OR(W997="",A997="",NOT(ISNUMBER(W997)),W997&gt;A997),"",DATEDIF(W997,A997,"Y")&amp;" years, "&amp;DATEDIF(W997,A997,"YM")&amp;" months, "&amp;DATEDIF(W997,A997,"MD")&amp;" days")</f>
        <v/>
      </c>
      <c r="AR997" s="175">
        <f>IF($B997="","",TEXT($A997,"yyyymmdd")&amp;"_P"&amp;$C997&amp;"_C"&amp;$F997&amp;"_"&amp;TRIM(RIGHT(SUBSTITUTE(TRIM(SUBSTITUTE($M997,CHAR(160)," "))," ",REPT(" ",60)),60))&amp;IF($Q997="","","-"&amp;TRIM(RIGHT(SUBSTITUTE(TRIM(SUBSTITUTE($Q997,CHAR(160)," "))," ",REPT(" ",60)),60)))&amp;IF($U997="","","-"&amp;TRIM(RIGHT(SUBSTITUTE(TRIM(SUBSTITUTE($U997,CHAR(160)," "))," ",REPT(" ",60)),60)))&amp;".jpg")</f>
        <v/>
      </c>
    </row>
    <row r="998" ht="14" customHeight="1">
      <c r="O998" s="196">
        <f>_xlfn.LET(_xlpm.d,_xlfn.XLOOKUP(M998,'[1]Birth Dates'!$A:$A,'[1]Birth Dates'!$B:$B,"",0),IF(_xlpm.d=0,"",_xlpm.d))</f>
        <v/>
      </c>
      <c r="P998" s="196">
        <f>IF(OR(O998="",A998="",NOT(ISNUMBER(O998)),O998&gt;A998),"",DATEDIF(O998,A998,"Y")&amp;" years, "&amp;DATEDIF(O998,A998,"YM")&amp;" months, "&amp;DATEDIF(O998,A998,"MD")&amp;" days")</f>
        <v/>
      </c>
      <c r="S998" s="196">
        <f>_xlfn.LET(_xlpm.d,_xlfn.XLOOKUP(Q998,'[1]Birth Dates'!$A:$A,'[1]Birth Dates'!$B:$B,"",0),IF(_xlpm.d=0,"",_xlpm.d))</f>
        <v/>
      </c>
      <c r="T998" s="196">
        <f>IF(OR(S998="",A998="",NOT(ISNUMBER(S998)),S998&gt;A998),"",DATEDIF(S998,A998,"Y")&amp;" years, "&amp;DATEDIF(S998,A998,"YM")&amp;" months, "&amp;DATEDIF(S998,A998,"MD")&amp;" days")</f>
        <v/>
      </c>
      <c r="W998" s="196">
        <f>_xlfn.LET(_xlpm.d,_xlfn.XLOOKUP(U998,'[1]Birth Dates'!$A:$A,'[1]Birth Dates'!$B:$B,"",0),IF(_xlpm.d=0,"",_xlpm.d))</f>
        <v/>
      </c>
      <c r="X998" s="196">
        <f>IF(OR(W998="",A998="",NOT(ISNUMBER(W998)),W998&gt;A998),"",DATEDIF(W998,A998,"Y")&amp;" years, "&amp;DATEDIF(W998,A998,"YM")&amp;" months, "&amp;DATEDIF(W998,A998,"MD")&amp;" days")</f>
        <v/>
      </c>
      <c r="AR998" s="175">
        <f>IF($B998="","",TEXT($A998,"yyyymmdd")&amp;"_P"&amp;$C998&amp;"_C"&amp;$F998&amp;"_"&amp;TRIM(RIGHT(SUBSTITUTE(TRIM(SUBSTITUTE($M998,CHAR(160)," "))," ",REPT(" ",60)),60))&amp;IF($Q998="","","-"&amp;TRIM(RIGHT(SUBSTITUTE(TRIM(SUBSTITUTE($Q998,CHAR(160)," "))," ",REPT(" ",60)),60)))&amp;IF($U998="","","-"&amp;TRIM(RIGHT(SUBSTITUTE(TRIM(SUBSTITUTE($U998,CHAR(160)," "))," ",REPT(" ",60)),60)))&amp;".jpg")</f>
        <v/>
      </c>
    </row>
    <row r="999" ht="14" customHeight="1">
      <c r="O999" s="196">
        <f>_xlfn.LET(_xlpm.d,_xlfn.XLOOKUP(M999,'[1]Birth Dates'!$A:$A,'[1]Birth Dates'!$B:$B,"",0),IF(_xlpm.d=0,"",_xlpm.d))</f>
        <v/>
      </c>
      <c r="P999" s="196">
        <f>IF(OR(O999="",A999="",NOT(ISNUMBER(O999)),O999&gt;A999),"",DATEDIF(O999,A999,"Y")&amp;" years, "&amp;DATEDIF(O999,A999,"YM")&amp;" months, "&amp;DATEDIF(O999,A999,"MD")&amp;" days")</f>
        <v/>
      </c>
      <c r="S999" s="196">
        <f>_xlfn.LET(_xlpm.d,_xlfn.XLOOKUP(Q999,'[1]Birth Dates'!$A:$A,'[1]Birth Dates'!$B:$B,"",0),IF(_xlpm.d=0,"",_xlpm.d))</f>
        <v/>
      </c>
      <c r="T999" s="196">
        <f>IF(OR(S999="",A999="",NOT(ISNUMBER(S999)),S999&gt;A999),"",DATEDIF(S999,A999,"Y")&amp;" years, "&amp;DATEDIF(S999,A999,"YM")&amp;" months, "&amp;DATEDIF(S999,A999,"MD")&amp;" days")</f>
        <v/>
      </c>
      <c r="W999" s="196">
        <f>_xlfn.LET(_xlpm.d,_xlfn.XLOOKUP(U999,'[1]Birth Dates'!$A:$A,'[1]Birth Dates'!$B:$B,"",0),IF(_xlpm.d=0,"",_xlpm.d))</f>
        <v/>
      </c>
      <c r="X999" s="196">
        <f>IF(OR(W999="",A999="",NOT(ISNUMBER(W999)),W999&gt;A999),"",DATEDIF(W999,A999,"Y")&amp;" years, "&amp;DATEDIF(W999,A999,"YM")&amp;" months, "&amp;DATEDIF(W999,A999,"MD")&amp;" days")</f>
        <v/>
      </c>
      <c r="AR999" s="175">
        <f>IF($B999="","",TEXT($A999,"yyyymmdd")&amp;"_P"&amp;$C999&amp;"_C"&amp;$F999&amp;"_"&amp;TRIM(RIGHT(SUBSTITUTE(TRIM(SUBSTITUTE($M999,CHAR(160)," "))," ",REPT(" ",60)),60))&amp;IF($Q999="","","-"&amp;TRIM(RIGHT(SUBSTITUTE(TRIM(SUBSTITUTE($Q999,CHAR(160)," "))," ",REPT(" ",60)),60)))&amp;IF($U999="","","-"&amp;TRIM(RIGHT(SUBSTITUTE(TRIM(SUBSTITUTE($U999,CHAR(160)," "))," ",REPT(" ",60)),60)))&amp;".jpg")</f>
        <v/>
      </c>
    </row>
    <row r="1000" ht="14" customHeight="1">
      <c r="O1000" s="196">
        <f>_xlfn.LET(_xlpm.d,_xlfn.XLOOKUP(M1000,'[1]Birth Dates'!$A:$A,'[1]Birth Dates'!$B:$B,"",0),IF(_xlpm.d=0,"",_xlpm.d))</f>
        <v/>
      </c>
      <c r="P1000" s="196">
        <f>IF(OR(O1000="",A1000="",NOT(ISNUMBER(O1000)),O1000&gt;A1000),"",DATEDIF(O1000,A1000,"Y")&amp;" years, "&amp;DATEDIF(O1000,A1000,"YM")&amp;" months, "&amp;DATEDIF(O1000,A1000,"MD")&amp;" days")</f>
        <v/>
      </c>
      <c r="S1000" s="196">
        <f>_xlfn.LET(_xlpm.d,_xlfn.XLOOKUP(Q1000,'[1]Birth Dates'!$A:$A,'[1]Birth Dates'!$B:$B,"",0),IF(_xlpm.d=0,"",_xlpm.d))</f>
        <v/>
      </c>
      <c r="T1000" s="196">
        <f>IF(OR(S1000="",A1000="",NOT(ISNUMBER(S1000)),S1000&gt;A1000),"",DATEDIF(S1000,A1000,"Y")&amp;" years, "&amp;DATEDIF(S1000,A1000,"YM")&amp;" months, "&amp;DATEDIF(S1000,A1000,"MD")&amp;" days")</f>
        <v/>
      </c>
      <c r="W1000" s="196">
        <f>_xlfn.LET(_xlpm.d,_xlfn.XLOOKUP(U1000,'[1]Birth Dates'!$A:$A,'[1]Birth Dates'!$B:$B,"",0),IF(_xlpm.d=0,"",_xlpm.d))</f>
        <v/>
      </c>
      <c r="X1000" s="196">
        <f>IF(OR(W1000="",A1000="",NOT(ISNUMBER(W1000)),W1000&gt;A1000),"",DATEDIF(W1000,A1000,"Y")&amp;" years, "&amp;DATEDIF(W1000,A1000,"YM")&amp;" months, "&amp;DATEDIF(W1000,A1000,"MD")&amp;" days")</f>
        <v/>
      </c>
      <c r="AR1000" s="175">
        <f>IF($B1000="","",TEXT($A1000,"yyyymmdd")&amp;"_P"&amp;$C1000&amp;"_C"&amp;$F1000&amp;"_"&amp;TRIM(RIGHT(SUBSTITUTE(TRIM(SUBSTITUTE($M1000,CHAR(160)," "))," ",REPT(" ",60)),60))&amp;IF($Q1000="","","-"&amp;TRIM(RIGHT(SUBSTITUTE(TRIM(SUBSTITUTE($Q1000,CHAR(160)," "))," ",REPT(" ",60)),60)))&amp;IF($U1000="","","-"&amp;TRIM(RIGHT(SUBSTITUTE(TRIM(SUBSTITUTE($U1000,CHAR(160)," "))," ",REPT(" ",60)),60)))&amp;".jpg")</f>
        <v/>
      </c>
    </row>
    <row r="1001" ht="14" customHeight="1">
      <c r="O1001" s="196">
        <f>_xlfn.LET(_xlpm.d,_xlfn.XLOOKUP(M1001,'[1]Birth Dates'!$A:$A,'[1]Birth Dates'!$B:$B,"",0),IF(_xlpm.d=0,"",_xlpm.d))</f>
        <v/>
      </c>
      <c r="P1001" s="196">
        <f>IF(OR(O1001="",A1001="",NOT(ISNUMBER(O1001)),O1001&gt;A1001),"",DATEDIF(O1001,A1001,"Y")&amp;" years, "&amp;DATEDIF(O1001,A1001,"YM")&amp;" months, "&amp;DATEDIF(O1001,A1001,"MD")&amp;" days")</f>
        <v/>
      </c>
      <c r="S1001" s="196">
        <f>_xlfn.LET(_xlpm.d,_xlfn.XLOOKUP(Q1001,'[1]Birth Dates'!$A:$A,'[1]Birth Dates'!$B:$B,"",0),IF(_xlpm.d=0,"",_xlpm.d))</f>
        <v/>
      </c>
      <c r="T1001" s="196">
        <f>IF(OR(S1001="",A1001="",NOT(ISNUMBER(S1001)),S1001&gt;A1001),"",DATEDIF(S1001,A1001,"Y")&amp;" years, "&amp;DATEDIF(S1001,A1001,"YM")&amp;" months, "&amp;DATEDIF(S1001,A1001,"MD")&amp;" days")</f>
        <v/>
      </c>
      <c r="W1001" s="196">
        <f>_xlfn.LET(_xlpm.d,_xlfn.XLOOKUP(U1001,'[1]Birth Dates'!$A:$A,'[1]Birth Dates'!$B:$B,"",0),IF(_xlpm.d=0,"",_xlpm.d))</f>
        <v/>
      </c>
      <c r="X1001" s="196">
        <f>IF(OR(W1001="",A1001="",NOT(ISNUMBER(W1001)),W1001&gt;A1001),"",DATEDIF(W1001,A1001,"Y")&amp;" years, "&amp;DATEDIF(W1001,A1001,"YM")&amp;" months, "&amp;DATEDIF(W1001,A1001,"MD")&amp;" days")</f>
        <v/>
      </c>
      <c r="AR1001" s="226">
        <f>IF($B1001="","",TEXT($A1001,"yyyymmdd")&amp;"_P"&amp;$C1001&amp;"_C"&amp;$F1001&amp;"_"&amp;TRIM(RIGHT(SUBSTITUTE(TRIM(SUBSTITUTE($M1001,CHAR(160)," "))," ",REPT(" ",60)),60))&amp;IF($Q1001="","","-"&amp;TRIM(RIGHT(SUBSTITUTE(TRIM(SUBSTITUTE($Q1001,CHAR(160)," "))," ",REPT(" ",60)),60)))&amp;IF($U1001="","","-"&amp;TRIM(RIGHT(SUBSTITUTE(TRIM(SUBSTITUTE($U1001,CHAR(160)," "))," ",REPT(" ",60)),60)))&amp;".jpg")</f>
        <v/>
      </c>
    </row>
    <row r="1002" ht="14" customHeight="1">
      <c r="O1002" s="196">
        <f>_xlfn.LET(_xlpm.d,_xlfn.XLOOKUP(M1002,'[1]Birth Dates'!$A:$A,'[1]Birth Dates'!$B:$B,"",0),IF(_xlpm.d=0,"",_xlpm.d))</f>
        <v/>
      </c>
      <c r="P1002" s="196">
        <f>IF(OR(O1002="",A1002="",NOT(ISNUMBER(O1002)),O1002&gt;A1002),"",DATEDIF(O1002,A1002,"Y")&amp;" years, "&amp;DATEDIF(O1002,A1002,"YM")&amp;" months, "&amp;DATEDIF(O1002,A1002,"MD")&amp;" days")</f>
        <v/>
      </c>
      <c r="S1002" s="196">
        <f>_xlfn.LET(_xlpm.d,_xlfn.XLOOKUP(Q1002,'[1]Birth Dates'!$A:$A,'[1]Birth Dates'!$B:$B,"",0),IF(_xlpm.d=0,"",_xlpm.d))</f>
        <v/>
      </c>
      <c r="T1002" s="196">
        <f>IF(OR(S1002="",A1002="",NOT(ISNUMBER(S1002)),S1002&gt;A1002),"",DATEDIF(S1002,A1002,"Y")&amp;" years, "&amp;DATEDIF(S1002,A1002,"YM")&amp;" months, "&amp;DATEDIF(S1002,A1002,"MD")&amp;" days")</f>
        <v/>
      </c>
      <c r="W1002" s="196">
        <f>_xlfn.LET(_xlpm.d,_xlfn.XLOOKUP(U1002,'[1]Birth Dates'!$A:$A,'[1]Birth Dates'!$B:$B,"",0),IF(_xlpm.d=0,"",_xlpm.d))</f>
        <v/>
      </c>
      <c r="X1002" s="196">
        <f>IF(OR(W1002="",A1002="",NOT(ISNUMBER(W1002)),W1002&gt;A1002),"",DATEDIF(W1002,A1002,"Y")&amp;" years, "&amp;DATEDIF(W1002,A1002,"YM")&amp;" months, "&amp;DATEDIF(W1002,A1002,"MD")&amp;" days")</f>
        <v/>
      </c>
      <c r="AR1002" s="175">
        <f>IF($B1002="","",TEXT($A1002,"yyyymmdd")&amp;"_P"&amp;$C1002&amp;"_C"&amp;$F1002&amp;"_"&amp;TRIM(RIGHT(SUBSTITUTE(TRIM(SUBSTITUTE($M1002,CHAR(160)," "))," ",REPT(" ",60)),60))&amp;IF($Q1002="","","-"&amp;TRIM(RIGHT(SUBSTITUTE(TRIM(SUBSTITUTE($Q1002,CHAR(160)," "))," ",REPT(" ",60)),60)))&amp;IF($U1002="","","-"&amp;TRIM(RIGHT(SUBSTITUTE(TRIM(SUBSTITUTE($U1002,CHAR(160)," "))," ",REPT(" ",60)),60)))&amp;".jpg")</f>
        <v/>
      </c>
    </row>
    <row r="1003" ht="14" customHeight="1">
      <c r="O1003" s="196">
        <f>_xlfn.LET(_xlpm.d,_xlfn.XLOOKUP(M1003,'[1]Birth Dates'!$A:$A,'[1]Birth Dates'!$B:$B,"",0),IF(_xlpm.d=0,"",_xlpm.d))</f>
        <v/>
      </c>
      <c r="P1003" s="196">
        <f>IF(OR(O1003="",A1003="",NOT(ISNUMBER(O1003)),O1003&gt;A1003),"",DATEDIF(O1003,A1003,"Y")&amp;" years, "&amp;DATEDIF(O1003,A1003,"YM")&amp;" months, "&amp;DATEDIF(O1003,A1003,"MD")&amp;" days")</f>
        <v/>
      </c>
      <c r="S1003" s="196">
        <f>_xlfn.LET(_xlpm.d,_xlfn.XLOOKUP(Q1003,'[1]Birth Dates'!$A:$A,'[1]Birth Dates'!$B:$B,"",0),IF(_xlpm.d=0,"",_xlpm.d))</f>
        <v/>
      </c>
      <c r="T1003" s="196">
        <f>IF(OR(S1003="",A1003="",NOT(ISNUMBER(S1003)),S1003&gt;A1003),"",DATEDIF(S1003,A1003,"Y")&amp;" years, "&amp;DATEDIF(S1003,A1003,"YM")&amp;" months, "&amp;DATEDIF(S1003,A1003,"MD")&amp;" days")</f>
        <v/>
      </c>
      <c r="W1003" s="196">
        <f>_xlfn.LET(_xlpm.d,_xlfn.XLOOKUP(U1003,'[1]Birth Dates'!$A:$A,'[1]Birth Dates'!$B:$B,"",0),IF(_xlpm.d=0,"",_xlpm.d))</f>
        <v/>
      </c>
      <c r="X1003" s="196">
        <f>IF(OR(W1003="",A1003="",NOT(ISNUMBER(W1003)),W1003&gt;A1003),"",DATEDIF(W1003,A1003,"Y")&amp;" years, "&amp;DATEDIF(W1003,A1003,"YM")&amp;" months, "&amp;DATEDIF(W1003,A1003,"MD")&amp;" days")</f>
        <v/>
      </c>
      <c r="AR1003" s="175">
        <f>IF($B1003="","",TEXT($A1003,"yyyymmdd")&amp;"_P"&amp;$C1003&amp;"_C"&amp;$F1003&amp;"_"&amp;TRIM(RIGHT(SUBSTITUTE(TRIM(SUBSTITUTE($M1003,CHAR(160)," "))," ",REPT(" ",60)),60))&amp;IF($Q1003="","","-"&amp;TRIM(RIGHT(SUBSTITUTE(TRIM(SUBSTITUTE($Q1003,CHAR(160)," "))," ",REPT(" ",60)),60)))&amp;IF($U1003="","","-"&amp;TRIM(RIGHT(SUBSTITUTE(TRIM(SUBSTITUTE($U1003,CHAR(160)," "))," ",REPT(" ",60)),60)))&amp;".jpg")</f>
        <v/>
      </c>
    </row>
    <row r="1004" ht="14" customHeight="1">
      <c r="O1004" s="196">
        <f>_xlfn.LET(_xlpm.d,_xlfn.XLOOKUP(M1004,'[1]Birth Dates'!$A:$A,'[1]Birth Dates'!$B:$B,"",0),IF(_xlpm.d=0,"",_xlpm.d))</f>
        <v/>
      </c>
      <c r="P1004" s="196">
        <f>IF(OR(O1004="",A1004="",NOT(ISNUMBER(O1004)),O1004&gt;A1004),"",DATEDIF(O1004,A1004,"Y")&amp;" years, "&amp;DATEDIF(O1004,A1004,"YM")&amp;" months, "&amp;DATEDIF(O1004,A1004,"MD")&amp;" days")</f>
        <v/>
      </c>
      <c r="S1004" s="196">
        <f>_xlfn.LET(_xlpm.d,_xlfn.XLOOKUP(Q1004,'[1]Birth Dates'!$A:$A,'[1]Birth Dates'!$B:$B,"",0),IF(_xlpm.d=0,"",_xlpm.d))</f>
        <v/>
      </c>
      <c r="T1004" s="196">
        <f>IF(OR(S1004="",A1004="",NOT(ISNUMBER(S1004)),S1004&gt;A1004),"",DATEDIF(S1004,A1004,"Y")&amp;" years, "&amp;DATEDIF(S1004,A1004,"YM")&amp;" months, "&amp;DATEDIF(S1004,A1004,"MD")&amp;" days")</f>
        <v/>
      </c>
      <c r="W1004" s="196">
        <f>_xlfn.LET(_xlpm.d,_xlfn.XLOOKUP(U1004,'[1]Birth Dates'!$A:$A,'[1]Birth Dates'!$B:$B,"",0),IF(_xlpm.d=0,"",_xlpm.d))</f>
        <v/>
      </c>
      <c r="X1004" s="196">
        <f>IF(OR(W1004="",A1004="",NOT(ISNUMBER(W1004)),W1004&gt;A1004),"",DATEDIF(W1004,A1004,"Y")&amp;" years, "&amp;DATEDIF(W1004,A1004,"YM")&amp;" months, "&amp;DATEDIF(W1004,A1004,"MD")&amp;" days")</f>
        <v/>
      </c>
      <c r="AR1004" s="175">
        <f>IF($B1004="","",TEXT($A1004,"yyyymmdd")&amp;"_P"&amp;$C1004&amp;"_C"&amp;$F1004&amp;"_"&amp;TRIM(RIGHT(SUBSTITUTE(TRIM(SUBSTITUTE($M1004,CHAR(160)," "))," ",REPT(" ",60)),60))&amp;IF($Q1004="","","-"&amp;TRIM(RIGHT(SUBSTITUTE(TRIM(SUBSTITUTE($Q1004,CHAR(160)," "))," ",REPT(" ",60)),60)))&amp;IF($U1004="","","-"&amp;TRIM(RIGHT(SUBSTITUTE(TRIM(SUBSTITUTE($U1004,CHAR(160)," "))," ",REPT(" ",60)),60)))&amp;".jpg")</f>
        <v/>
      </c>
    </row>
    <row r="1005" ht="14" customHeight="1">
      <c r="O1005" s="196">
        <f>_xlfn.LET(_xlpm.d,_xlfn.XLOOKUP(M1005,'[1]Birth Dates'!$A:$A,'[1]Birth Dates'!$B:$B,"",0),IF(_xlpm.d=0,"",_xlpm.d))</f>
        <v/>
      </c>
      <c r="P1005" s="196">
        <f>IF(OR(O1005="",A1005="",NOT(ISNUMBER(O1005)),O1005&gt;A1005),"",DATEDIF(O1005,A1005,"Y")&amp;" years, "&amp;DATEDIF(O1005,A1005,"YM")&amp;" months, "&amp;DATEDIF(O1005,A1005,"MD")&amp;" days")</f>
        <v/>
      </c>
      <c r="S1005" s="196">
        <f>_xlfn.LET(_xlpm.d,_xlfn.XLOOKUP(Q1005,'[1]Birth Dates'!$A:$A,'[1]Birth Dates'!$B:$B,"",0),IF(_xlpm.d=0,"",_xlpm.d))</f>
        <v/>
      </c>
      <c r="T1005" s="196">
        <f>IF(OR(S1005="",A1005="",NOT(ISNUMBER(S1005)),S1005&gt;A1005),"",DATEDIF(S1005,A1005,"Y")&amp;" years, "&amp;DATEDIF(S1005,A1005,"YM")&amp;" months, "&amp;DATEDIF(S1005,A1005,"MD")&amp;" days")</f>
        <v/>
      </c>
      <c r="W1005" s="196">
        <f>_xlfn.LET(_xlpm.d,_xlfn.XLOOKUP(U1005,'[1]Birth Dates'!$A:$A,'[1]Birth Dates'!$B:$B,"",0),IF(_xlpm.d=0,"",_xlpm.d))</f>
        <v/>
      </c>
      <c r="X1005" s="196">
        <f>IF(OR(W1005="",A1005="",NOT(ISNUMBER(W1005)),W1005&gt;A1005),"",DATEDIF(W1005,A1005,"Y")&amp;" years, "&amp;DATEDIF(W1005,A1005,"YM")&amp;" months, "&amp;DATEDIF(W1005,A1005,"MD")&amp;" days")</f>
        <v/>
      </c>
      <c r="AR1005" s="175">
        <f>IF($B1005="","",TEXT($A1005,"yyyymmdd")&amp;"_P"&amp;$C1005&amp;"_C"&amp;$F1005&amp;"_"&amp;TRIM(RIGHT(SUBSTITUTE(TRIM(SUBSTITUTE($M1005,CHAR(160)," "))," ",REPT(" ",60)),60))&amp;IF($Q1005="","","-"&amp;TRIM(RIGHT(SUBSTITUTE(TRIM(SUBSTITUTE($Q1005,CHAR(160)," "))," ",REPT(" ",60)),60)))&amp;IF($U1005="","","-"&amp;TRIM(RIGHT(SUBSTITUTE(TRIM(SUBSTITUTE($U1005,CHAR(160)," "))," ",REPT(" ",60)),60)))&amp;".jpg")</f>
        <v/>
      </c>
    </row>
    <row r="1006" ht="14" customHeight="1">
      <c r="O1006" s="196">
        <f>_xlfn.LET(_xlpm.d,_xlfn.XLOOKUP(M1006,'[1]Birth Dates'!$A:$A,'[1]Birth Dates'!$B:$B,"",0),IF(_xlpm.d=0,"",_xlpm.d))</f>
        <v/>
      </c>
      <c r="P1006" s="196">
        <f>IF(OR(O1006="",A1006="",NOT(ISNUMBER(O1006)),O1006&gt;A1006),"",DATEDIF(O1006,A1006,"Y")&amp;" years, "&amp;DATEDIF(O1006,A1006,"YM")&amp;" months, "&amp;DATEDIF(O1006,A1006,"MD")&amp;" days")</f>
        <v/>
      </c>
      <c r="S1006" s="196">
        <f>_xlfn.LET(_xlpm.d,_xlfn.XLOOKUP(Q1006,'[1]Birth Dates'!$A:$A,'[1]Birth Dates'!$B:$B,"",0),IF(_xlpm.d=0,"",_xlpm.d))</f>
        <v/>
      </c>
      <c r="T1006" s="196">
        <f>IF(OR(S1006="",A1006="",NOT(ISNUMBER(S1006)),S1006&gt;A1006),"",DATEDIF(S1006,A1006,"Y")&amp;" years, "&amp;DATEDIF(S1006,A1006,"YM")&amp;" months, "&amp;DATEDIF(S1006,A1006,"MD")&amp;" days")</f>
        <v/>
      </c>
      <c r="W1006" s="196">
        <f>_xlfn.LET(_xlpm.d,_xlfn.XLOOKUP(U1006,'[1]Birth Dates'!$A:$A,'[1]Birth Dates'!$B:$B,"",0),IF(_xlpm.d=0,"",_xlpm.d))</f>
        <v/>
      </c>
      <c r="X1006" s="196">
        <f>IF(OR(W1006="",A1006="",NOT(ISNUMBER(W1006)),W1006&gt;A1006),"",DATEDIF(W1006,A1006,"Y")&amp;" years, "&amp;DATEDIF(W1006,A1006,"YM")&amp;" months, "&amp;DATEDIF(W1006,A1006,"MD")&amp;" days")</f>
        <v/>
      </c>
      <c r="AR1006" s="175">
        <f>IF($B1006="","",TEXT($A1006,"yyyymmdd")&amp;"_P"&amp;$C1006&amp;"_C"&amp;$F1006&amp;"_"&amp;TRIM(RIGHT(SUBSTITUTE(TRIM(SUBSTITUTE($M1006,CHAR(160)," "))," ",REPT(" ",60)),60))&amp;IF($Q1006="","","-"&amp;TRIM(RIGHT(SUBSTITUTE(TRIM(SUBSTITUTE($Q1006,CHAR(160)," "))," ",REPT(" ",60)),60)))&amp;IF($U1006="","","-"&amp;TRIM(RIGHT(SUBSTITUTE(TRIM(SUBSTITUTE($U1006,CHAR(160)," "))," ",REPT(" ",60)),60)))&amp;".jpg")</f>
        <v/>
      </c>
    </row>
    <row r="1007" ht="14" customHeight="1">
      <c r="O1007" s="196">
        <f>_xlfn.LET(_xlpm.d,_xlfn.XLOOKUP(M1007,'[1]Birth Dates'!$A:$A,'[1]Birth Dates'!$B:$B,"",0),IF(_xlpm.d=0,"",_xlpm.d))</f>
        <v/>
      </c>
      <c r="P1007" s="196">
        <f>IF(OR(O1007="",A1007="",NOT(ISNUMBER(O1007)),O1007&gt;A1007),"",DATEDIF(O1007,A1007,"Y")&amp;" years, "&amp;DATEDIF(O1007,A1007,"YM")&amp;" months, "&amp;DATEDIF(O1007,A1007,"MD")&amp;" days")</f>
        <v/>
      </c>
      <c r="S1007" s="196">
        <f>_xlfn.LET(_xlpm.d,_xlfn.XLOOKUP(Q1007,'[1]Birth Dates'!$A:$A,'[1]Birth Dates'!$B:$B,"",0),IF(_xlpm.d=0,"",_xlpm.d))</f>
        <v/>
      </c>
      <c r="T1007" s="196">
        <f>IF(OR(S1007="",A1007="",NOT(ISNUMBER(S1007)),S1007&gt;A1007),"",DATEDIF(S1007,A1007,"Y")&amp;" years, "&amp;DATEDIF(S1007,A1007,"YM")&amp;" months, "&amp;DATEDIF(S1007,A1007,"MD")&amp;" days")</f>
        <v/>
      </c>
      <c r="W1007" s="196">
        <f>_xlfn.LET(_xlpm.d,_xlfn.XLOOKUP(U1007,'[1]Birth Dates'!$A:$A,'[1]Birth Dates'!$B:$B,"",0),IF(_xlpm.d=0,"",_xlpm.d))</f>
        <v/>
      </c>
      <c r="X1007" s="196">
        <f>IF(OR(W1007="",A1007="",NOT(ISNUMBER(W1007)),W1007&gt;A1007),"",DATEDIF(W1007,A1007,"Y")&amp;" years, "&amp;DATEDIF(W1007,A1007,"YM")&amp;" months, "&amp;DATEDIF(W1007,A1007,"MD")&amp;" days")</f>
        <v/>
      </c>
      <c r="AR1007" s="175">
        <f>IF($B1007="","",TEXT($A1007,"yyyymmdd")&amp;"_P"&amp;$C1007&amp;"_C"&amp;$F1007&amp;"_"&amp;TRIM(RIGHT(SUBSTITUTE(TRIM(SUBSTITUTE($M1007,CHAR(160)," "))," ",REPT(" ",60)),60))&amp;IF($Q1007="","","-"&amp;TRIM(RIGHT(SUBSTITUTE(TRIM(SUBSTITUTE($Q1007,CHAR(160)," "))," ",REPT(" ",60)),60)))&amp;IF($U1007="","","-"&amp;TRIM(RIGHT(SUBSTITUTE(TRIM(SUBSTITUTE($U1007,CHAR(160)," "))," ",REPT(" ",60)),60)))&amp;".jpg")</f>
        <v/>
      </c>
    </row>
    <row r="1008" ht="14" customHeight="1">
      <c r="O1008" s="196">
        <f>_xlfn.LET(_xlpm.d,_xlfn.XLOOKUP(M1008,'[1]Birth Dates'!$A:$A,'[1]Birth Dates'!$B:$B,"",0),IF(_xlpm.d=0,"",_xlpm.d))</f>
        <v/>
      </c>
      <c r="P1008" s="196">
        <f>IF(OR(O1008="",A1008="",NOT(ISNUMBER(O1008)),O1008&gt;A1008),"",DATEDIF(O1008,A1008,"Y")&amp;" years, "&amp;DATEDIF(O1008,A1008,"YM")&amp;" months, "&amp;DATEDIF(O1008,A1008,"MD")&amp;" days")</f>
        <v/>
      </c>
      <c r="S1008" s="196">
        <f>_xlfn.LET(_xlpm.d,_xlfn.XLOOKUP(Q1008,'[1]Birth Dates'!$A:$A,'[1]Birth Dates'!$B:$B,"",0),IF(_xlpm.d=0,"",_xlpm.d))</f>
        <v/>
      </c>
      <c r="T1008" s="196">
        <f>IF(OR(S1008="",A1008="",NOT(ISNUMBER(S1008)),S1008&gt;A1008),"",DATEDIF(S1008,A1008,"Y")&amp;" years, "&amp;DATEDIF(S1008,A1008,"YM")&amp;" months, "&amp;DATEDIF(S1008,A1008,"MD")&amp;" days")</f>
        <v/>
      </c>
      <c r="W1008" s="196">
        <f>_xlfn.LET(_xlpm.d,_xlfn.XLOOKUP(U1008,'[1]Birth Dates'!$A:$A,'[1]Birth Dates'!$B:$B,"",0),IF(_xlpm.d=0,"",_xlpm.d))</f>
        <v/>
      </c>
      <c r="X1008" s="196">
        <f>IF(OR(W1008="",A1008="",NOT(ISNUMBER(W1008)),W1008&gt;A1008),"",DATEDIF(W1008,A1008,"Y")&amp;" years, "&amp;DATEDIF(W1008,A1008,"YM")&amp;" months, "&amp;DATEDIF(W1008,A1008,"MD")&amp;" days")</f>
        <v/>
      </c>
      <c r="AR1008" s="175">
        <f>IF($B1008="","",TEXT($A1008,"yyyymmdd")&amp;"_P"&amp;$C1008&amp;"_C"&amp;$F1008&amp;"_"&amp;TRIM(RIGHT(SUBSTITUTE(TRIM(SUBSTITUTE($M1008,CHAR(160)," "))," ",REPT(" ",60)),60))&amp;IF($Q1008="","","-"&amp;TRIM(RIGHT(SUBSTITUTE(TRIM(SUBSTITUTE($Q1008,CHAR(160)," "))," ",REPT(" ",60)),60)))&amp;IF($U1008="","","-"&amp;TRIM(RIGHT(SUBSTITUTE(TRIM(SUBSTITUTE($U1008,CHAR(160)," "))," ",REPT(" ",60)),60)))&amp;".jpg")</f>
        <v/>
      </c>
    </row>
    <row r="1009" ht="14" customHeight="1">
      <c r="O1009" s="196">
        <f>_xlfn.LET(_xlpm.d,_xlfn.XLOOKUP(M1009,'[1]Birth Dates'!$A:$A,'[1]Birth Dates'!$B:$B,"",0),IF(_xlpm.d=0,"",_xlpm.d))</f>
        <v/>
      </c>
      <c r="P1009" s="196">
        <f>IF(OR(O1009="",A1009="",NOT(ISNUMBER(O1009)),O1009&gt;A1009),"",DATEDIF(O1009,A1009,"Y")&amp;" years, "&amp;DATEDIF(O1009,A1009,"YM")&amp;" months, "&amp;DATEDIF(O1009,A1009,"MD")&amp;" days")</f>
        <v/>
      </c>
      <c r="S1009" s="196">
        <f>_xlfn.LET(_xlpm.d,_xlfn.XLOOKUP(Q1009,'[1]Birth Dates'!$A:$A,'[1]Birth Dates'!$B:$B,"",0),IF(_xlpm.d=0,"",_xlpm.d))</f>
        <v/>
      </c>
      <c r="T1009" s="196">
        <f>IF(OR(S1009="",A1009="",NOT(ISNUMBER(S1009)),S1009&gt;A1009),"",DATEDIF(S1009,A1009,"Y")&amp;" years, "&amp;DATEDIF(S1009,A1009,"YM")&amp;" months, "&amp;DATEDIF(S1009,A1009,"MD")&amp;" days")</f>
        <v/>
      </c>
      <c r="W1009" s="196">
        <f>_xlfn.LET(_xlpm.d,_xlfn.XLOOKUP(U1009,'[1]Birth Dates'!$A:$A,'[1]Birth Dates'!$B:$B,"",0),IF(_xlpm.d=0,"",_xlpm.d))</f>
        <v/>
      </c>
      <c r="X1009" s="196">
        <f>IF(OR(W1009="",A1009="",NOT(ISNUMBER(W1009)),W1009&gt;A1009),"",DATEDIF(W1009,A1009,"Y")&amp;" years, "&amp;DATEDIF(W1009,A1009,"YM")&amp;" months, "&amp;DATEDIF(W1009,A1009,"MD")&amp;" days")</f>
        <v/>
      </c>
      <c r="AR1009" s="175">
        <f>IF($B1009="","",TEXT($A1009,"yyyymmdd")&amp;"_P"&amp;$C1009&amp;"_C"&amp;$F1009&amp;"_"&amp;TRIM(RIGHT(SUBSTITUTE(TRIM(SUBSTITUTE($M1009,CHAR(160)," "))," ",REPT(" ",60)),60))&amp;IF($Q1009="","","-"&amp;TRIM(RIGHT(SUBSTITUTE(TRIM(SUBSTITUTE($Q1009,CHAR(160)," "))," ",REPT(" ",60)),60)))&amp;IF($U1009="","","-"&amp;TRIM(RIGHT(SUBSTITUTE(TRIM(SUBSTITUTE($U1009,CHAR(160)," "))," ",REPT(" ",60)),60)))&amp;".jpg")</f>
        <v/>
      </c>
    </row>
    <row r="1010" ht="14" customHeight="1">
      <c r="O1010" s="196">
        <f>_xlfn.LET(_xlpm.d,_xlfn.XLOOKUP(M1010,'[1]Birth Dates'!$A:$A,'[1]Birth Dates'!$B:$B,"",0),IF(_xlpm.d=0,"",_xlpm.d))</f>
        <v/>
      </c>
      <c r="P1010" s="196">
        <f>IF(OR(O1010="",A1010="",NOT(ISNUMBER(O1010)),O1010&gt;A1010),"",DATEDIF(O1010,A1010,"Y")&amp;" years, "&amp;DATEDIF(O1010,A1010,"YM")&amp;" months, "&amp;DATEDIF(O1010,A1010,"MD")&amp;" days")</f>
        <v/>
      </c>
      <c r="S1010" s="196">
        <f>_xlfn.LET(_xlpm.d,_xlfn.XLOOKUP(Q1010,'[1]Birth Dates'!$A:$A,'[1]Birth Dates'!$B:$B,"",0),IF(_xlpm.d=0,"",_xlpm.d))</f>
        <v/>
      </c>
      <c r="T1010" s="196">
        <f>IF(OR(S1010="",A1010="",NOT(ISNUMBER(S1010)),S1010&gt;A1010),"",DATEDIF(S1010,A1010,"Y")&amp;" years, "&amp;DATEDIF(S1010,A1010,"YM")&amp;" months, "&amp;DATEDIF(S1010,A1010,"MD")&amp;" days")</f>
        <v/>
      </c>
      <c r="W1010" s="196">
        <f>_xlfn.LET(_xlpm.d,_xlfn.XLOOKUP(U1010,'[1]Birth Dates'!$A:$A,'[1]Birth Dates'!$B:$B,"",0),IF(_xlpm.d=0,"",_xlpm.d))</f>
        <v/>
      </c>
      <c r="X1010" s="196">
        <f>IF(OR(W1010="",A1010="",NOT(ISNUMBER(W1010)),W1010&gt;A1010),"",DATEDIF(W1010,A1010,"Y")&amp;" years, "&amp;DATEDIF(W1010,A1010,"YM")&amp;" months, "&amp;DATEDIF(W1010,A1010,"MD")&amp;" days")</f>
        <v/>
      </c>
      <c r="AR1010" s="175">
        <f>IF($B1010="","",TEXT($A1010,"yyyymmdd")&amp;"_P"&amp;$C1010&amp;"_C"&amp;$F1010&amp;"_"&amp;TRIM(RIGHT(SUBSTITUTE(TRIM(SUBSTITUTE($M1010,CHAR(160)," "))," ",REPT(" ",60)),60))&amp;IF($Q1010="","","-"&amp;TRIM(RIGHT(SUBSTITUTE(TRIM(SUBSTITUTE($Q1010,CHAR(160)," "))," ",REPT(" ",60)),60)))&amp;IF($U1010="","","-"&amp;TRIM(RIGHT(SUBSTITUTE(TRIM(SUBSTITUTE($U1010,CHAR(160)," "))," ",REPT(" ",60)),60)))&amp;".jpg")</f>
        <v/>
      </c>
    </row>
    <row r="1011" ht="14" customHeight="1">
      <c r="O1011" s="196">
        <f>_xlfn.LET(_xlpm.d,_xlfn.XLOOKUP(M1011,'[1]Birth Dates'!$A:$A,'[1]Birth Dates'!$B:$B,"",0),IF(_xlpm.d=0,"",_xlpm.d))</f>
        <v/>
      </c>
      <c r="P1011" s="196">
        <f>IF(OR(O1011="",A1011="",NOT(ISNUMBER(O1011)),O1011&gt;A1011),"",DATEDIF(O1011,A1011,"Y")&amp;" years, "&amp;DATEDIF(O1011,A1011,"YM")&amp;" months, "&amp;DATEDIF(O1011,A1011,"MD")&amp;" days")</f>
        <v/>
      </c>
      <c r="S1011" s="196">
        <f>_xlfn.LET(_xlpm.d,_xlfn.XLOOKUP(Q1011,'[1]Birth Dates'!$A:$A,'[1]Birth Dates'!$B:$B,"",0),IF(_xlpm.d=0,"",_xlpm.d))</f>
        <v/>
      </c>
      <c r="T1011" s="196">
        <f>IF(OR(S1011="",A1011="",NOT(ISNUMBER(S1011)),S1011&gt;A1011),"",DATEDIF(S1011,A1011,"Y")&amp;" years, "&amp;DATEDIF(S1011,A1011,"YM")&amp;" months, "&amp;DATEDIF(S1011,A1011,"MD")&amp;" days")</f>
        <v/>
      </c>
      <c r="W1011" s="196">
        <f>_xlfn.LET(_xlpm.d,_xlfn.XLOOKUP(U1011,'[1]Birth Dates'!$A:$A,'[1]Birth Dates'!$B:$B,"",0),IF(_xlpm.d=0,"",_xlpm.d))</f>
        <v/>
      </c>
      <c r="X1011" s="196">
        <f>IF(OR(W1011="",A1011="",NOT(ISNUMBER(W1011)),W1011&gt;A1011),"",DATEDIF(W1011,A1011,"Y")&amp;" years, "&amp;DATEDIF(W1011,A1011,"YM")&amp;" months, "&amp;DATEDIF(W1011,A1011,"MD")&amp;" days")</f>
        <v/>
      </c>
      <c r="AR1011" s="175">
        <f>IF($B1011="","",TEXT($A1011,"yyyymmdd")&amp;"_P"&amp;$C1011&amp;"_C"&amp;$F1011&amp;"_"&amp;TRIM(RIGHT(SUBSTITUTE(TRIM(SUBSTITUTE($M1011,CHAR(160)," "))," ",REPT(" ",60)),60))&amp;IF($Q1011="","","-"&amp;TRIM(RIGHT(SUBSTITUTE(TRIM(SUBSTITUTE($Q1011,CHAR(160)," "))," ",REPT(" ",60)),60)))&amp;IF($U1011="","","-"&amp;TRIM(RIGHT(SUBSTITUTE(TRIM(SUBSTITUTE($U1011,CHAR(160)," "))," ",REPT(" ",60)),60)))&amp;".jpg")</f>
        <v/>
      </c>
    </row>
    <row r="1012" ht="14" customHeight="1">
      <c r="O1012" s="196">
        <f>_xlfn.LET(_xlpm.d,_xlfn.XLOOKUP(M1012,'[1]Birth Dates'!$A:$A,'[1]Birth Dates'!$B:$B,"",0),IF(_xlpm.d=0,"",_xlpm.d))</f>
        <v/>
      </c>
      <c r="P1012" s="196">
        <f>IF(OR(O1012="",A1012="",NOT(ISNUMBER(O1012)),O1012&gt;A1012),"",DATEDIF(O1012,A1012,"Y")&amp;" years, "&amp;DATEDIF(O1012,A1012,"YM")&amp;" months, "&amp;DATEDIF(O1012,A1012,"MD")&amp;" days")</f>
        <v/>
      </c>
      <c r="S1012" s="196">
        <f>_xlfn.LET(_xlpm.d,_xlfn.XLOOKUP(Q1012,'[1]Birth Dates'!$A:$A,'[1]Birth Dates'!$B:$B,"",0),IF(_xlpm.d=0,"",_xlpm.d))</f>
        <v/>
      </c>
      <c r="T1012" s="196">
        <f>IF(OR(S1012="",A1012="",NOT(ISNUMBER(S1012)),S1012&gt;A1012),"",DATEDIF(S1012,A1012,"Y")&amp;" years, "&amp;DATEDIF(S1012,A1012,"YM")&amp;" months, "&amp;DATEDIF(S1012,A1012,"MD")&amp;" days")</f>
        <v/>
      </c>
      <c r="W1012" s="196">
        <f>_xlfn.LET(_xlpm.d,_xlfn.XLOOKUP(U1012,'[1]Birth Dates'!$A:$A,'[1]Birth Dates'!$B:$B,"",0),IF(_xlpm.d=0,"",_xlpm.d))</f>
        <v/>
      </c>
      <c r="X1012" s="196">
        <f>IF(OR(W1012="",A1012="",NOT(ISNUMBER(W1012)),W1012&gt;A1012),"",DATEDIF(W1012,A1012,"Y")&amp;" years, "&amp;DATEDIF(W1012,A1012,"YM")&amp;" months, "&amp;DATEDIF(W1012,A1012,"MD")&amp;" days")</f>
        <v/>
      </c>
      <c r="AR1012" s="175">
        <f>IF($B1012="","",TEXT($A1012,"yyyymmdd")&amp;"_P"&amp;$C1012&amp;"_C"&amp;$F1012&amp;"_"&amp;TRIM(RIGHT(SUBSTITUTE(TRIM(SUBSTITUTE($M1012,CHAR(160)," "))," ",REPT(" ",60)),60))&amp;IF($Q1012="","","-"&amp;TRIM(RIGHT(SUBSTITUTE(TRIM(SUBSTITUTE($Q1012,CHAR(160)," "))," ",REPT(" ",60)),60)))&amp;IF($U1012="","","-"&amp;TRIM(RIGHT(SUBSTITUTE(TRIM(SUBSTITUTE($U1012,CHAR(160)," "))," ",REPT(" ",60)),60)))&amp;".jpg")</f>
        <v/>
      </c>
    </row>
    <row r="1013" ht="14" customHeight="1">
      <c r="O1013" s="196">
        <f>_xlfn.LET(_xlpm.d,_xlfn.XLOOKUP(M1013,'[1]Birth Dates'!$A:$A,'[1]Birth Dates'!$B:$B,"",0),IF(_xlpm.d=0,"",_xlpm.d))</f>
        <v/>
      </c>
      <c r="P1013" s="196">
        <f>IF(OR(O1013="",A1013="",NOT(ISNUMBER(O1013)),O1013&gt;A1013),"",DATEDIF(O1013,A1013,"Y")&amp;" years, "&amp;DATEDIF(O1013,A1013,"YM")&amp;" months, "&amp;DATEDIF(O1013,A1013,"MD")&amp;" days")</f>
        <v/>
      </c>
      <c r="S1013" s="196">
        <f>_xlfn.LET(_xlpm.d,_xlfn.XLOOKUP(Q1013,'[1]Birth Dates'!$A:$A,'[1]Birth Dates'!$B:$B,"",0),IF(_xlpm.d=0,"",_xlpm.d))</f>
        <v/>
      </c>
      <c r="T1013" s="196">
        <f>IF(OR(S1013="",A1013="",NOT(ISNUMBER(S1013)),S1013&gt;A1013),"",DATEDIF(S1013,A1013,"Y")&amp;" years, "&amp;DATEDIF(S1013,A1013,"YM")&amp;" months, "&amp;DATEDIF(S1013,A1013,"MD")&amp;" days")</f>
        <v/>
      </c>
      <c r="W1013" s="196">
        <f>_xlfn.LET(_xlpm.d,_xlfn.XLOOKUP(U1013,'[1]Birth Dates'!$A:$A,'[1]Birth Dates'!$B:$B,"",0),IF(_xlpm.d=0,"",_xlpm.d))</f>
        <v/>
      </c>
      <c r="X1013" s="196">
        <f>IF(OR(W1013="",A1013="",NOT(ISNUMBER(W1013)),W1013&gt;A1013),"",DATEDIF(W1013,A1013,"Y")&amp;" years, "&amp;DATEDIF(W1013,A1013,"YM")&amp;" months, "&amp;DATEDIF(W1013,A1013,"MD")&amp;" days")</f>
        <v/>
      </c>
      <c r="AR1013" s="175">
        <f>IF($B1013="","",TEXT($A1013,"yyyymmdd")&amp;"_P"&amp;$C1013&amp;"_C"&amp;$F1013&amp;"_"&amp;TRIM(RIGHT(SUBSTITUTE(TRIM(SUBSTITUTE($M1013,CHAR(160)," "))," ",REPT(" ",60)),60))&amp;IF($Q1013="","","-"&amp;TRIM(RIGHT(SUBSTITUTE(TRIM(SUBSTITUTE($Q1013,CHAR(160)," "))," ",REPT(" ",60)),60)))&amp;IF($U1013="","","-"&amp;TRIM(RIGHT(SUBSTITUTE(TRIM(SUBSTITUTE($U1013,CHAR(160)," "))," ",REPT(" ",60)),60)))&amp;".jpg")</f>
        <v/>
      </c>
    </row>
    <row r="1014" ht="14" customHeight="1">
      <c r="O1014" s="196">
        <f>_xlfn.LET(_xlpm.d,_xlfn.XLOOKUP(M1014,'[1]Birth Dates'!$A:$A,'[1]Birth Dates'!$B:$B,"",0),IF(_xlpm.d=0,"",_xlpm.d))</f>
        <v/>
      </c>
      <c r="P1014" s="196">
        <f>IF(OR(O1014="",A1014="",NOT(ISNUMBER(O1014)),O1014&gt;A1014),"",DATEDIF(O1014,A1014,"Y")&amp;" years, "&amp;DATEDIF(O1014,A1014,"YM")&amp;" months, "&amp;DATEDIF(O1014,A1014,"MD")&amp;" days")</f>
        <v/>
      </c>
      <c r="S1014" s="196">
        <f>_xlfn.LET(_xlpm.d,_xlfn.XLOOKUP(Q1014,'[1]Birth Dates'!$A:$A,'[1]Birth Dates'!$B:$B,"",0),IF(_xlpm.d=0,"",_xlpm.d))</f>
        <v/>
      </c>
      <c r="T1014" s="196">
        <f>IF(OR(S1014="",A1014="",NOT(ISNUMBER(S1014)),S1014&gt;A1014),"",DATEDIF(S1014,A1014,"Y")&amp;" years, "&amp;DATEDIF(S1014,A1014,"YM")&amp;" months, "&amp;DATEDIF(S1014,A1014,"MD")&amp;" days")</f>
        <v/>
      </c>
      <c r="W1014" s="196">
        <f>_xlfn.LET(_xlpm.d,_xlfn.XLOOKUP(U1014,'[1]Birth Dates'!$A:$A,'[1]Birth Dates'!$B:$B,"",0),IF(_xlpm.d=0,"",_xlpm.d))</f>
        <v/>
      </c>
      <c r="X1014" s="196">
        <f>IF(OR(W1014="",A1014="",NOT(ISNUMBER(W1014)),W1014&gt;A1014),"",DATEDIF(W1014,A1014,"Y")&amp;" years, "&amp;DATEDIF(W1014,A1014,"YM")&amp;" months, "&amp;DATEDIF(W1014,A1014,"MD")&amp;" days")</f>
        <v/>
      </c>
      <c r="AR1014" s="175">
        <f>IF($B1014="","",TEXT($A1014,"yyyymmdd")&amp;"_P"&amp;$C1014&amp;"_C"&amp;$F1014&amp;"_"&amp;TRIM(RIGHT(SUBSTITUTE(TRIM(SUBSTITUTE($M1014,CHAR(160)," "))," ",REPT(" ",60)),60))&amp;IF($Q1014="","","-"&amp;TRIM(RIGHT(SUBSTITUTE(TRIM(SUBSTITUTE($Q1014,CHAR(160)," "))," ",REPT(" ",60)),60)))&amp;IF($U1014="","","-"&amp;TRIM(RIGHT(SUBSTITUTE(TRIM(SUBSTITUTE($U1014,CHAR(160)," "))," ",REPT(" ",60)),60)))&amp;".jpg")</f>
        <v/>
      </c>
    </row>
    <row r="1015" ht="14" customHeight="1">
      <c r="O1015" s="196">
        <f>_xlfn.LET(_xlpm.d,_xlfn.XLOOKUP(M1015,'[1]Birth Dates'!$A:$A,'[1]Birth Dates'!$B:$B,"",0),IF(_xlpm.d=0,"",_xlpm.d))</f>
        <v/>
      </c>
      <c r="P1015" s="196">
        <f>IF(OR(O1015="",A1015="",NOT(ISNUMBER(O1015)),O1015&gt;A1015),"",DATEDIF(O1015,A1015,"Y")&amp;" years, "&amp;DATEDIF(O1015,A1015,"YM")&amp;" months, "&amp;DATEDIF(O1015,A1015,"MD")&amp;" days")</f>
        <v/>
      </c>
      <c r="S1015" s="196">
        <f>_xlfn.LET(_xlpm.d,_xlfn.XLOOKUP(Q1015,'[1]Birth Dates'!$A:$A,'[1]Birth Dates'!$B:$B,"",0),IF(_xlpm.d=0,"",_xlpm.d))</f>
        <v/>
      </c>
      <c r="T1015" s="196">
        <f>IF(OR(S1015="",A1015="",NOT(ISNUMBER(S1015)),S1015&gt;A1015),"",DATEDIF(S1015,A1015,"Y")&amp;" years, "&amp;DATEDIF(S1015,A1015,"YM")&amp;" months, "&amp;DATEDIF(S1015,A1015,"MD")&amp;" days")</f>
        <v/>
      </c>
      <c r="W1015" s="196">
        <f>_xlfn.LET(_xlpm.d,_xlfn.XLOOKUP(U1015,'[1]Birth Dates'!$A:$A,'[1]Birth Dates'!$B:$B,"",0),IF(_xlpm.d=0,"",_xlpm.d))</f>
        <v/>
      </c>
      <c r="X1015" s="196">
        <f>IF(OR(W1015="",A1015="",NOT(ISNUMBER(W1015)),W1015&gt;A1015),"",DATEDIF(W1015,A1015,"Y")&amp;" years, "&amp;DATEDIF(W1015,A1015,"YM")&amp;" months, "&amp;DATEDIF(W1015,A1015,"MD")&amp;" days")</f>
        <v/>
      </c>
      <c r="AR1015" s="175">
        <f>IF($B1015="","",TEXT($A1015,"yyyymmdd")&amp;"_P"&amp;$C1015&amp;"_C"&amp;$F1015&amp;"_"&amp;TRIM(RIGHT(SUBSTITUTE(TRIM(SUBSTITUTE($M1015,CHAR(160)," "))," ",REPT(" ",60)),60))&amp;IF($Q1015="","","-"&amp;TRIM(RIGHT(SUBSTITUTE(TRIM(SUBSTITUTE($Q1015,CHAR(160)," "))," ",REPT(" ",60)),60)))&amp;IF($U1015="","","-"&amp;TRIM(RIGHT(SUBSTITUTE(TRIM(SUBSTITUTE($U1015,CHAR(160)," "))," ",REPT(" ",60)),60)))&amp;".jpg")</f>
        <v/>
      </c>
    </row>
    <row r="1016" ht="14" customHeight="1">
      <c r="O1016" s="196">
        <f>_xlfn.LET(_xlpm.d,_xlfn.XLOOKUP(M1016,'[1]Birth Dates'!$A:$A,'[1]Birth Dates'!$B:$B,"",0),IF(_xlpm.d=0,"",_xlpm.d))</f>
        <v/>
      </c>
      <c r="P1016" s="196">
        <f>IF(OR(O1016="",A1016="",NOT(ISNUMBER(O1016)),O1016&gt;A1016),"",DATEDIF(O1016,A1016,"Y")&amp;" years, "&amp;DATEDIF(O1016,A1016,"YM")&amp;" months, "&amp;DATEDIF(O1016,A1016,"MD")&amp;" days")</f>
        <v/>
      </c>
      <c r="S1016" s="196">
        <f>_xlfn.LET(_xlpm.d,_xlfn.XLOOKUP(Q1016,'[1]Birth Dates'!$A:$A,'[1]Birth Dates'!$B:$B,"",0),IF(_xlpm.d=0,"",_xlpm.d))</f>
        <v/>
      </c>
      <c r="T1016" s="196">
        <f>IF(OR(S1016="",A1016="",NOT(ISNUMBER(S1016)),S1016&gt;A1016),"",DATEDIF(S1016,A1016,"Y")&amp;" years, "&amp;DATEDIF(S1016,A1016,"YM")&amp;" months, "&amp;DATEDIF(S1016,A1016,"MD")&amp;" days")</f>
        <v/>
      </c>
      <c r="W1016" s="196">
        <f>_xlfn.LET(_xlpm.d,_xlfn.XLOOKUP(U1016,'[1]Birth Dates'!$A:$A,'[1]Birth Dates'!$B:$B,"",0),IF(_xlpm.d=0,"",_xlpm.d))</f>
        <v/>
      </c>
      <c r="X1016" s="196">
        <f>IF(OR(W1016="",A1016="",NOT(ISNUMBER(W1016)),W1016&gt;A1016),"",DATEDIF(W1016,A1016,"Y")&amp;" years, "&amp;DATEDIF(W1016,A1016,"YM")&amp;" months, "&amp;DATEDIF(W1016,A1016,"MD")&amp;" days")</f>
        <v/>
      </c>
      <c r="AR1016" s="175">
        <f>IF($B1016="","",TEXT($A1016,"yyyymmdd")&amp;"_P"&amp;$C1016&amp;"_C"&amp;$F1016&amp;"_"&amp;TRIM(RIGHT(SUBSTITUTE(TRIM(SUBSTITUTE($M1016,CHAR(160)," "))," ",REPT(" ",60)),60))&amp;IF($Q1016="","","-"&amp;TRIM(RIGHT(SUBSTITUTE(TRIM(SUBSTITUTE($Q1016,CHAR(160)," "))," ",REPT(" ",60)),60)))&amp;IF($U1016="","","-"&amp;TRIM(RIGHT(SUBSTITUTE(TRIM(SUBSTITUTE($U1016,CHAR(160)," "))," ",REPT(" ",60)),60)))&amp;".jpg")</f>
        <v/>
      </c>
    </row>
    <row r="1017" ht="14" customHeight="1">
      <c r="O1017" s="196">
        <f>_xlfn.LET(_xlpm.d,_xlfn.XLOOKUP(M1017,'[1]Birth Dates'!$A:$A,'[1]Birth Dates'!$B:$B,"",0),IF(_xlpm.d=0,"",_xlpm.d))</f>
        <v/>
      </c>
      <c r="P1017" s="196">
        <f>IF(OR(O1017="",A1017="",NOT(ISNUMBER(O1017)),O1017&gt;A1017),"",DATEDIF(O1017,A1017,"Y")&amp;" years, "&amp;DATEDIF(O1017,A1017,"YM")&amp;" months, "&amp;DATEDIF(O1017,A1017,"MD")&amp;" days")</f>
        <v/>
      </c>
      <c r="S1017" s="196">
        <f>_xlfn.LET(_xlpm.d,_xlfn.XLOOKUP(Q1017,'[1]Birth Dates'!$A:$A,'[1]Birth Dates'!$B:$B,"",0),IF(_xlpm.d=0,"",_xlpm.d))</f>
        <v/>
      </c>
      <c r="T1017" s="196">
        <f>IF(OR(S1017="",A1017="",NOT(ISNUMBER(S1017)),S1017&gt;A1017),"",DATEDIF(S1017,A1017,"Y")&amp;" years, "&amp;DATEDIF(S1017,A1017,"YM")&amp;" months, "&amp;DATEDIF(S1017,A1017,"MD")&amp;" days")</f>
        <v/>
      </c>
      <c r="W1017" s="196">
        <f>_xlfn.LET(_xlpm.d,_xlfn.XLOOKUP(U1017,'[1]Birth Dates'!$A:$A,'[1]Birth Dates'!$B:$B,"",0),IF(_xlpm.d=0,"",_xlpm.d))</f>
        <v/>
      </c>
      <c r="X1017" s="196">
        <f>IF(OR(W1017="",A1017="",NOT(ISNUMBER(W1017)),W1017&gt;A1017),"",DATEDIF(W1017,A1017,"Y")&amp;" years, "&amp;DATEDIF(W1017,A1017,"YM")&amp;" months, "&amp;DATEDIF(W1017,A1017,"MD")&amp;" days")</f>
        <v/>
      </c>
      <c r="AR1017" s="175">
        <f>IF($B1017="","",TEXT($A1017,"yyyymmdd")&amp;"_P"&amp;$C1017&amp;"_C"&amp;$F1017&amp;"_"&amp;TRIM(RIGHT(SUBSTITUTE(TRIM(SUBSTITUTE($M1017,CHAR(160)," "))," ",REPT(" ",60)),60))&amp;IF($Q1017="","","-"&amp;TRIM(RIGHT(SUBSTITUTE(TRIM(SUBSTITUTE($Q1017,CHAR(160)," "))," ",REPT(" ",60)),60)))&amp;IF($U1017="","","-"&amp;TRIM(RIGHT(SUBSTITUTE(TRIM(SUBSTITUTE($U1017,CHAR(160)," "))," ",REPT(" ",60)),60)))&amp;".jpg")</f>
        <v/>
      </c>
    </row>
    <row r="1018" ht="14" customHeight="1">
      <c r="O1018" s="196">
        <f>_xlfn.LET(_xlpm.d,_xlfn.XLOOKUP(M1018,'[1]Birth Dates'!$A:$A,'[1]Birth Dates'!$B:$B,"",0),IF(_xlpm.d=0,"",_xlpm.d))</f>
        <v/>
      </c>
      <c r="P1018" s="196">
        <f>IF(OR(O1018="",A1018="",NOT(ISNUMBER(O1018)),O1018&gt;A1018),"",DATEDIF(O1018,A1018,"Y")&amp;" years, "&amp;DATEDIF(O1018,A1018,"YM")&amp;" months, "&amp;DATEDIF(O1018,A1018,"MD")&amp;" days")</f>
        <v/>
      </c>
      <c r="S1018" s="196">
        <f>_xlfn.LET(_xlpm.d,_xlfn.XLOOKUP(Q1018,'[1]Birth Dates'!$A:$A,'[1]Birth Dates'!$B:$B,"",0),IF(_xlpm.d=0,"",_xlpm.d))</f>
        <v/>
      </c>
      <c r="T1018" s="196">
        <f>IF(OR(S1018="",A1018="",NOT(ISNUMBER(S1018)),S1018&gt;A1018),"",DATEDIF(S1018,A1018,"Y")&amp;" years, "&amp;DATEDIF(S1018,A1018,"YM")&amp;" months, "&amp;DATEDIF(S1018,A1018,"MD")&amp;" days")</f>
        <v/>
      </c>
      <c r="W1018" s="196">
        <f>_xlfn.LET(_xlpm.d,_xlfn.XLOOKUP(U1018,'[1]Birth Dates'!$A:$A,'[1]Birth Dates'!$B:$B,"",0),IF(_xlpm.d=0,"",_xlpm.d))</f>
        <v/>
      </c>
      <c r="X1018" s="196">
        <f>IF(OR(W1018="",A1018="",NOT(ISNUMBER(W1018)),W1018&gt;A1018),"",DATEDIF(W1018,A1018,"Y")&amp;" years, "&amp;DATEDIF(W1018,A1018,"YM")&amp;" months, "&amp;DATEDIF(W1018,A1018,"MD")&amp;" days")</f>
        <v/>
      </c>
      <c r="AR1018" s="175">
        <f>IF($B1018="","",TEXT($A1018,"yyyymmdd")&amp;"_P"&amp;$C1018&amp;"_C"&amp;$F1018&amp;"_"&amp;TRIM(RIGHT(SUBSTITUTE(TRIM(SUBSTITUTE($M1018,CHAR(160)," "))," ",REPT(" ",60)),60))&amp;IF($Q1018="","","-"&amp;TRIM(RIGHT(SUBSTITUTE(TRIM(SUBSTITUTE($Q1018,CHAR(160)," "))," ",REPT(" ",60)),60)))&amp;IF($U1018="","","-"&amp;TRIM(RIGHT(SUBSTITUTE(TRIM(SUBSTITUTE($U1018,CHAR(160)," "))," ",REPT(" ",60)),60)))&amp;".jpg")</f>
        <v/>
      </c>
    </row>
    <row r="1019" ht="14" customHeight="1">
      <c r="O1019" s="196">
        <f>_xlfn.LET(_xlpm.d,_xlfn.XLOOKUP(M1019,'[1]Birth Dates'!$A:$A,'[1]Birth Dates'!$B:$B,"",0),IF(_xlpm.d=0,"",_xlpm.d))</f>
        <v/>
      </c>
      <c r="P1019" s="196">
        <f>IF(OR(O1019="",A1019="",NOT(ISNUMBER(O1019)),O1019&gt;A1019),"",DATEDIF(O1019,A1019,"Y")&amp;" years, "&amp;DATEDIF(O1019,A1019,"YM")&amp;" months, "&amp;DATEDIF(O1019,A1019,"MD")&amp;" days")</f>
        <v/>
      </c>
      <c r="S1019" s="196">
        <f>_xlfn.LET(_xlpm.d,_xlfn.XLOOKUP(Q1019,'[1]Birth Dates'!$A:$A,'[1]Birth Dates'!$B:$B,"",0),IF(_xlpm.d=0,"",_xlpm.d))</f>
        <v/>
      </c>
      <c r="T1019" s="196">
        <f>IF(OR(S1019="",A1019="",NOT(ISNUMBER(S1019)),S1019&gt;A1019),"",DATEDIF(S1019,A1019,"Y")&amp;" years, "&amp;DATEDIF(S1019,A1019,"YM")&amp;" months, "&amp;DATEDIF(S1019,A1019,"MD")&amp;" days")</f>
        <v/>
      </c>
      <c r="W1019" s="196">
        <f>_xlfn.LET(_xlpm.d,_xlfn.XLOOKUP(U1019,'[1]Birth Dates'!$A:$A,'[1]Birth Dates'!$B:$B,"",0),IF(_xlpm.d=0,"",_xlpm.d))</f>
        <v/>
      </c>
      <c r="X1019" s="196">
        <f>IF(OR(W1019="",A1019="",NOT(ISNUMBER(W1019)),W1019&gt;A1019),"",DATEDIF(W1019,A1019,"Y")&amp;" years, "&amp;DATEDIF(W1019,A1019,"YM")&amp;" months, "&amp;DATEDIF(W1019,A1019,"MD")&amp;" days")</f>
        <v/>
      </c>
      <c r="AR1019" s="175">
        <f>IF($B1019="","",TEXT($A1019,"yyyymmdd")&amp;"_P"&amp;$C1019&amp;"_C"&amp;$F1019&amp;"_"&amp;TRIM(RIGHT(SUBSTITUTE(TRIM(SUBSTITUTE($M1019,CHAR(160)," "))," ",REPT(" ",60)),60))&amp;IF($Q1019="","","-"&amp;TRIM(RIGHT(SUBSTITUTE(TRIM(SUBSTITUTE($Q1019,CHAR(160)," "))," ",REPT(" ",60)),60)))&amp;IF($U1019="","","-"&amp;TRIM(RIGHT(SUBSTITUTE(TRIM(SUBSTITUTE($U1019,CHAR(160)," "))," ",REPT(" ",60)),60)))&amp;".jpg")</f>
        <v/>
      </c>
    </row>
    <row r="1020" ht="14" customHeight="1">
      <c r="O1020" s="196">
        <f>_xlfn.LET(_xlpm.d,_xlfn.XLOOKUP(M1020,'[1]Birth Dates'!$A:$A,'[1]Birth Dates'!$B:$B,"",0),IF(_xlpm.d=0,"",_xlpm.d))</f>
        <v/>
      </c>
      <c r="P1020" s="196">
        <f>IF(OR(O1020="",A1020="",NOT(ISNUMBER(O1020)),O1020&gt;A1020),"",DATEDIF(O1020,A1020,"Y")&amp;" years, "&amp;DATEDIF(O1020,A1020,"YM")&amp;" months, "&amp;DATEDIF(O1020,A1020,"MD")&amp;" days")</f>
        <v/>
      </c>
      <c r="S1020" s="196">
        <f>_xlfn.LET(_xlpm.d,_xlfn.XLOOKUP(Q1020,'[1]Birth Dates'!$A:$A,'[1]Birth Dates'!$B:$B,"",0),IF(_xlpm.d=0,"",_xlpm.d))</f>
        <v/>
      </c>
      <c r="T1020" s="196">
        <f>IF(OR(S1020="",A1020="",NOT(ISNUMBER(S1020)),S1020&gt;A1020),"",DATEDIF(S1020,A1020,"Y")&amp;" years, "&amp;DATEDIF(S1020,A1020,"YM")&amp;" months, "&amp;DATEDIF(S1020,A1020,"MD")&amp;" days")</f>
        <v/>
      </c>
      <c r="W1020" s="196">
        <f>_xlfn.LET(_xlpm.d,_xlfn.XLOOKUP(U1020,'[1]Birth Dates'!$A:$A,'[1]Birth Dates'!$B:$B,"",0),IF(_xlpm.d=0,"",_xlpm.d))</f>
        <v/>
      </c>
      <c r="X1020" s="196">
        <f>IF(OR(W1020="",A1020="",NOT(ISNUMBER(W1020)),W1020&gt;A1020),"",DATEDIF(W1020,A1020,"Y")&amp;" years, "&amp;DATEDIF(W1020,A1020,"YM")&amp;" months, "&amp;DATEDIF(W1020,A1020,"MD")&amp;" days")</f>
        <v/>
      </c>
      <c r="AR1020" s="175">
        <f>IF($B1020="","",TEXT($A1020,"yyyymmdd")&amp;"_P"&amp;$C1020&amp;"_C"&amp;$F1020&amp;"_"&amp;TRIM(RIGHT(SUBSTITUTE(TRIM(SUBSTITUTE($M1020,CHAR(160)," "))," ",REPT(" ",60)),60))&amp;IF($Q1020="","","-"&amp;TRIM(RIGHT(SUBSTITUTE(TRIM(SUBSTITUTE($Q1020,CHAR(160)," "))," ",REPT(" ",60)),60)))&amp;IF($U1020="","","-"&amp;TRIM(RIGHT(SUBSTITUTE(TRIM(SUBSTITUTE($U1020,CHAR(160)," "))," ",REPT(" ",60)),60)))&amp;".jpg")</f>
        <v/>
      </c>
    </row>
    <row r="1021" ht="14" customHeight="1">
      <c r="O1021" s="196">
        <f>_xlfn.LET(_xlpm.d,_xlfn.XLOOKUP(M1021,'[1]Birth Dates'!$A:$A,'[1]Birth Dates'!$B:$B,"",0),IF(_xlpm.d=0,"",_xlpm.d))</f>
        <v/>
      </c>
      <c r="P1021" s="196">
        <f>IF(OR(O1021="",A1021="",NOT(ISNUMBER(O1021)),O1021&gt;A1021),"",DATEDIF(O1021,A1021,"Y")&amp;" years, "&amp;DATEDIF(O1021,A1021,"YM")&amp;" months, "&amp;DATEDIF(O1021,A1021,"MD")&amp;" days")</f>
        <v/>
      </c>
      <c r="S1021" s="196">
        <f>_xlfn.LET(_xlpm.d,_xlfn.XLOOKUP(Q1021,'[1]Birth Dates'!$A:$A,'[1]Birth Dates'!$B:$B,"",0),IF(_xlpm.d=0,"",_xlpm.d))</f>
        <v/>
      </c>
      <c r="T1021" s="196">
        <f>IF(OR(S1021="",A1021="",NOT(ISNUMBER(S1021)),S1021&gt;A1021),"",DATEDIF(S1021,A1021,"Y")&amp;" years, "&amp;DATEDIF(S1021,A1021,"YM")&amp;" months, "&amp;DATEDIF(S1021,A1021,"MD")&amp;" days")</f>
        <v/>
      </c>
      <c r="W1021" s="196">
        <f>_xlfn.LET(_xlpm.d,_xlfn.XLOOKUP(U1021,'[1]Birth Dates'!$A:$A,'[1]Birth Dates'!$B:$B,"",0),IF(_xlpm.d=0,"",_xlpm.d))</f>
        <v/>
      </c>
      <c r="X1021" s="196">
        <f>IF(OR(W1021="",A1021="",NOT(ISNUMBER(W1021)),W1021&gt;A1021),"",DATEDIF(W1021,A1021,"Y")&amp;" years, "&amp;DATEDIF(W1021,A1021,"YM")&amp;" months, "&amp;DATEDIF(W1021,A1021,"MD")&amp;" days")</f>
        <v/>
      </c>
      <c r="AR1021" s="175">
        <f>IF($B1021="","",TEXT($A1021,"yyyymmdd")&amp;"_P"&amp;$C1021&amp;"_C"&amp;$F1021&amp;"_"&amp;TRIM(RIGHT(SUBSTITUTE(TRIM(SUBSTITUTE($M1021,CHAR(160)," "))," ",REPT(" ",60)),60))&amp;IF($Q1021="","","-"&amp;TRIM(RIGHT(SUBSTITUTE(TRIM(SUBSTITUTE($Q1021,CHAR(160)," "))," ",REPT(" ",60)),60)))&amp;IF($U1021="","","-"&amp;TRIM(RIGHT(SUBSTITUTE(TRIM(SUBSTITUTE($U1021,CHAR(160)," "))," ",REPT(" ",60)),60)))&amp;".jpg")</f>
        <v/>
      </c>
    </row>
    <row r="1022" ht="14" customHeight="1">
      <c r="O1022" s="196">
        <f>_xlfn.LET(_xlpm.d,_xlfn.XLOOKUP(M1022,'[1]Birth Dates'!$A:$A,'[1]Birth Dates'!$B:$B,"",0),IF(_xlpm.d=0,"",_xlpm.d))</f>
        <v/>
      </c>
      <c r="P1022" s="196">
        <f>IF(OR(O1022="",A1022="",NOT(ISNUMBER(O1022)),O1022&gt;A1022),"",DATEDIF(O1022,A1022,"Y")&amp;" years, "&amp;DATEDIF(O1022,A1022,"YM")&amp;" months, "&amp;DATEDIF(O1022,A1022,"MD")&amp;" days")</f>
        <v/>
      </c>
      <c r="S1022" s="196">
        <f>_xlfn.LET(_xlpm.d,_xlfn.XLOOKUP(Q1022,'[1]Birth Dates'!$A:$A,'[1]Birth Dates'!$B:$B,"",0),IF(_xlpm.d=0,"",_xlpm.d))</f>
        <v/>
      </c>
      <c r="T1022" s="196">
        <f>IF(OR(S1022="",A1022="",NOT(ISNUMBER(S1022)),S1022&gt;A1022),"",DATEDIF(S1022,A1022,"Y")&amp;" years, "&amp;DATEDIF(S1022,A1022,"YM")&amp;" months, "&amp;DATEDIF(S1022,A1022,"MD")&amp;" days")</f>
        <v/>
      </c>
      <c r="W1022" s="196">
        <f>_xlfn.LET(_xlpm.d,_xlfn.XLOOKUP(U1022,'[1]Birth Dates'!$A:$A,'[1]Birth Dates'!$B:$B,"",0),IF(_xlpm.d=0,"",_xlpm.d))</f>
        <v/>
      </c>
      <c r="X1022" s="196">
        <f>IF(OR(W1022="",A1022="",NOT(ISNUMBER(W1022)),W1022&gt;A1022),"",DATEDIF(W1022,A1022,"Y")&amp;" years, "&amp;DATEDIF(W1022,A1022,"YM")&amp;" months, "&amp;DATEDIF(W1022,A1022,"MD")&amp;" days")</f>
        <v/>
      </c>
      <c r="AR1022" s="175">
        <f>IF($B1022="","",TEXT($A1022,"yyyymmdd")&amp;"_P"&amp;$C1022&amp;"_C"&amp;$F1022&amp;"_"&amp;TRIM(RIGHT(SUBSTITUTE(TRIM(SUBSTITUTE($M1022,CHAR(160)," "))," ",REPT(" ",60)),60))&amp;IF($Q1022="","","-"&amp;TRIM(RIGHT(SUBSTITUTE(TRIM(SUBSTITUTE($Q1022,CHAR(160)," "))," ",REPT(" ",60)),60)))&amp;IF($U1022="","","-"&amp;TRIM(RIGHT(SUBSTITUTE(TRIM(SUBSTITUTE($U1022,CHAR(160)," "))," ",REPT(" ",60)),60)))&amp;".jpg")</f>
        <v/>
      </c>
    </row>
    <row r="1023" ht="14" customHeight="1">
      <c r="O1023" s="196">
        <f>_xlfn.LET(_xlpm.d,_xlfn.XLOOKUP(M1023,'[1]Birth Dates'!$A:$A,'[1]Birth Dates'!$B:$B,"",0),IF(_xlpm.d=0,"",_xlpm.d))</f>
        <v/>
      </c>
      <c r="P1023" s="196">
        <f>IF(OR(O1023="",A1023="",NOT(ISNUMBER(O1023)),O1023&gt;A1023),"",DATEDIF(O1023,A1023,"Y")&amp;" years, "&amp;DATEDIF(O1023,A1023,"YM")&amp;" months, "&amp;DATEDIF(O1023,A1023,"MD")&amp;" days")</f>
        <v/>
      </c>
      <c r="S1023" s="196">
        <f>_xlfn.LET(_xlpm.d,_xlfn.XLOOKUP(Q1023,'[1]Birth Dates'!$A:$A,'[1]Birth Dates'!$B:$B,"",0),IF(_xlpm.d=0,"",_xlpm.d))</f>
        <v/>
      </c>
      <c r="T1023" s="196">
        <f>IF(OR(S1023="",A1023="",NOT(ISNUMBER(S1023)),S1023&gt;A1023),"",DATEDIF(S1023,A1023,"Y")&amp;" years, "&amp;DATEDIF(S1023,A1023,"YM")&amp;" months, "&amp;DATEDIF(S1023,A1023,"MD")&amp;" days")</f>
        <v/>
      </c>
      <c r="W1023" s="196">
        <f>_xlfn.LET(_xlpm.d,_xlfn.XLOOKUP(U1023,'[1]Birth Dates'!$A:$A,'[1]Birth Dates'!$B:$B,"",0),IF(_xlpm.d=0,"",_xlpm.d))</f>
        <v/>
      </c>
      <c r="X1023" s="196">
        <f>IF(OR(W1023="",A1023="",NOT(ISNUMBER(W1023)),W1023&gt;A1023),"",DATEDIF(W1023,A1023,"Y")&amp;" years, "&amp;DATEDIF(W1023,A1023,"YM")&amp;" months, "&amp;DATEDIF(W1023,A1023,"MD")&amp;" days")</f>
        <v/>
      </c>
      <c r="AR1023" s="175">
        <f>IF($B1023="","",TEXT($A1023,"yyyymmdd")&amp;"_P"&amp;$C1023&amp;"_C"&amp;$F1023&amp;"_"&amp;TRIM(RIGHT(SUBSTITUTE(TRIM(SUBSTITUTE($M1023,CHAR(160)," "))," ",REPT(" ",60)),60))&amp;IF($Q1023="","","-"&amp;TRIM(RIGHT(SUBSTITUTE(TRIM(SUBSTITUTE($Q1023,CHAR(160)," "))," ",REPT(" ",60)),60)))&amp;IF($U1023="","","-"&amp;TRIM(RIGHT(SUBSTITUTE(TRIM(SUBSTITUTE($U1023,CHAR(160)," "))," ",REPT(" ",60)),60)))&amp;".jpg")</f>
        <v/>
      </c>
    </row>
    <row r="1024" ht="14" customHeight="1">
      <c r="O1024" s="196">
        <f>_xlfn.LET(_xlpm.d,_xlfn.XLOOKUP(M1024,'[1]Birth Dates'!$A:$A,'[1]Birth Dates'!$B:$B,"",0),IF(_xlpm.d=0,"",_xlpm.d))</f>
        <v/>
      </c>
      <c r="P1024" s="196">
        <f>IF(OR(O1024="",A1024="",NOT(ISNUMBER(O1024)),O1024&gt;A1024),"",DATEDIF(O1024,A1024,"Y")&amp;" years, "&amp;DATEDIF(O1024,A1024,"YM")&amp;" months, "&amp;DATEDIF(O1024,A1024,"MD")&amp;" days")</f>
        <v/>
      </c>
      <c r="S1024" s="196">
        <f>_xlfn.LET(_xlpm.d,_xlfn.XLOOKUP(Q1024,'[1]Birth Dates'!$A:$A,'[1]Birth Dates'!$B:$B,"",0),IF(_xlpm.d=0,"",_xlpm.d))</f>
        <v/>
      </c>
      <c r="T1024" s="196">
        <f>IF(OR(S1024="",A1024="",NOT(ISNUMBER(S1024)),S1024&gt;A1024),"",DATEDIF(S1024,A1024,"Y")&amp;" years, "&amp;DATEDIF(S1024,A1024,"YM")&amp;" months, "&amp;DATEDIF(S1024,A1024,"MD")&amp;" days")</f>
        <v/>
      </c>
      <c r="W1024" s="196">
        <f>_xlfn.LET(_xlpm.d,_xlfn.XLOOKUP(U1024,'[1]Birth Dates'!$A:$A,'[1]Birth Dates'!$B:$B,"",0),IF(_xlpm.d=0,"",_xlpm.d))</f>
        <v/>
      </c>
      <c r="X1024" s="196">
        <f>IF(OR(W1024="",A1024="",NOT(ISNUMBER(W1024)),W1024&gt;A1024),"",DATEDIF(W1024,A1024,"Y")&amp;" years, "&amp;DATEDIF(W1024,A1024,"YM")&amp;" months, "&amp;DATEDIF(W1024,A1024,"MD")&amp;" days")</f>
        <v/>
      </c>
      <c r="AR1024" s="175">
        <f>IF($B1024="","",TEXT($A1024,"yyyymmdd")&amp;"_P"&amp;$C1024&amp;"_C"&amp;$F1024&amp;"_"&amp;TRIM(RIGHT(SUBSTITUTE(TRIM(SUBSTITUTE($M1024,CHAR(160)," "))," ",REPT(" ",60)),60))&amp;IF($Q1024="","","-"&amp;TRIM(RIGHT(SUBSTITUTE(TRIM(SUBSTITUTE($Q1024,CHAR(160)," "))," ",REPT(" ",60)),60)))&amp;IF($U1024="","","-"&amp;TRIM(RIGHT(SUBSTITUTE(TRIM(SUBSTITUTE($U1024,CHAR(160)," "))," ",REPT(" ",60)),60)))&amp;".jpg")</f>
        <v/>
      </c>
    </row>
    <row r="1025" ht="14" customHeight="1">
      <c r="O1025" s="196">
        <f>_xlfn.LET(_xlpm.d,_xlfn.XLOOKUP(M1025,'[1]Birth Dates'!$A:$A,'[1]Birth Dates'!$B:$B,"",0),IF(_xlpm.d=0,"",_xlpm.d))</f>
        <v/>
      </c>
      <c r="P1025" s="196">
        <f>IF(OR(O1025="",A1025="",NOT(ISNUMBER(O1025)),O1025&gt;A1025),"",DATEDIF(O1025,A1025,"Y")&amp;" years, "&amp;DATEDIF(O1025,A1025,"YM")&amp;" months, "&amp;DATEDIF(O1025,A1025,"MD")&amp;" days")</f>
        <v/>
      </c>
      <c r="S1025" s="196">
        <f>_xlfn.LET(_xlpm.d,_xlfn.XLOOKUP(Q1025,'[1]Birth Dates'!$A:$A,'[1]Birth Dates'!$B:$B,"",0),IF(_xlpm.d=0,"",_xlpm.d))</f>
        <v/>
      </c>
      <c r="T1025" s="196">
        <f>IF(OR(S1025="",A1025="",NOT(ISNUMBER(S1025)),S1025&gt;A1025),"",DATEDIF(S1025,A1025,"Y")&amp;" years, "&amp;DATEDIF(S1025,A1025,"YM")&amp;" months, "&amp;DATEDIF(S1025,A1025,"MD")&amp;" days")</f>
        <v/>
      </c>
      <c r="W1025" s="196">
        <f>_xlfn.LET(_xlpm.d,_xlfn.XLOOKUP(U1025,'[1]Birth Dates'!$A:$A,'[1]Birth Dates'!$B:$B,"",0),IF(_xlpm.d=0,"",_xlpm.d))</f>
        <v/>
      </c>
      <c r="X1025" s="196">
        <f>IF(OR(W1025="",A1025="",NOT(ISNUMBER(W1025)),W1025&gt;A1025),"",DATEDIF(W1025,A1025,"Y")&amp;" years, "&amp;DATEDIF(W1025,A1025,"YM")&amp;" months, "&amp;DATEDIF(W1025,A1025,"MD")&amp;" days")</f>
        <v/>
      </c>
      <c r="AR1025" s="175">
        <f>IF($B1025="","",TEXT($A1025,"yyyymmdd")&amp;"_P"&amp;$C1025&amp;"_C"&amp;$F1025&amp;"_"&amp;TRIM(RIGHT(SUBSTITUTE(TRIM(SUBSTITUTE($M1025,CHAR(160)," "))," ",REPT(" ",60)),60))&amp;IF($Q1025="","","-"&amp;TRIM(RIGHT(SUBSTITUTE(TRIM(SUBSTITUTE($Q1025,CHAR(160)," "))," ",REPT(" ",60)),60)))&amp;IF($U1025="","","-"&amp;TRIM(RIGHT(SUBSTITUTE(TRIM(SUBSTITUTE($U1025,CHAR(160)," "))," ",REPT(" ",60)),60)))&amp;".jpg")</f>
        <v/>
      </c>
    </row>
    <row r="1026" ht="14" customHeight="1">
      <c r="O1026" s="196">
        <f>_xlfn.LET(_xlpm.d,_xlfn.XLOOKUP(M1026,'[1]Birth Dates'!$A:$A,'[1]Birth Dates'!$B:$B,"",0),IF(_xlpm.d=0,"",_xlpm.d))</f>
        <v/>
      </c>
      <c r="P1026" s="196">
        <f>IF(OR(O1026="",A1026="",NOT(ISNUMBER(O1026)),O1026&gt;A1026),"",DATEDIF(O1026,A1026,"Y")&amp;" years, "&amp;DATEDIF(O1026,A1026,"YM")&amp;" months, "&amp;DATEDIF(O1026,A1026,"MD")&amp;" days")</f>
        <v/>
      </c>
      <c r="S1026" s="196">
        <f>_xlfn.LET(_xlpm.d,_xlfn.XLOOKUP(Q1026,'[1]Birth Dates'!$A:$A,'[1]Birth Dates'!$B:$B,"",0),IF(_xlpm.d=0,"",_xlpm.d))</f>
        <v/>
      </c>
      <c r="T1026" s="196">
        <f>IF(OR(S1026="",A1026="",NOT(ISNUMBER(S1026)),S1026&gt;A1026),"",DATEDIF(S1026,A1026,"Y")&amp;" years, "&amp;DATEDIF(S1026,A1026,"YM")&amp;" months, "&amp;DATEDIF(S1026,A1026,"MD")&amp;" days")</f>
        <v/>
      </c>
      <c r="W1026" s="196">
        <f>_xlfn.LET(_xlpm.d,_xlfn.XLOOKUP(U1026,'[1]Birth Dates'!$A:$A,'[1]Birth Dates'!$B:$B,"",0),IF(_xlpm.d=0,"",_xlpm.d))</f>
        <v/>
      </c>
      <c r="X1026" s="196">
        <f>IF(OR(W1026="",A1026="",NOT(ISNUMBER(W1026)),W1026&gt;A1026),"",DATEDIF(W1026,A1026,"Y")&amp;" years, "&amp;DATEDIF(W1026,A1026,"YM")&amp;" months, "&amp;DATEDIF(W1026,A1026,"MD")&amp;" days")</f>
        <v/>
      </c>
      <c r="AR1026" s="175">
        <f>IF($B1026="","",TEXT($A1026,"yyyymmdd")&amp;"_P"&amp;$C1026&amp;"_C"&amp;$F1026&amp;"_"&amp;TRIM(RIGHT(SUBSTITUTE(TRIM(SUBSTITUTE($M1026,CHAR(160)," "))," ",REPT(" ",60)),60))&amp;IF($Q1026="","","-"&amp;TRIM(RIGHT(SUBSTITUTE(TRIM(SUBSTITUTE($Q1026,CHAR(160)," "))," ",REPT(" ",60)),60)))&amp;IF($U1026="","","-"&amp;TRIM(RIGHT(SUBSTITUTE(TRIM(SUBSTITUTE($U1026,CHAR(160)," "))," ",REPT(" ",60)),60)))&amp;".jpg")</f>
        <v/>
      </c>
    </row>
    <row r="1027" ht="14" customHeight="1">
      <c r="O1027" s="196">
        <f>_xlfn.LET(_xlpm.d,_xlfn.XLOOKUP(M1027,'[1]Birth Dates'!$A:$A,'[1]Birth Dates'!$B:$B,"",0),IF(_xlpm.d=0,"",_xlpm.d))</f>
        <v/>
      </c>
      <c r="P1027" s="196">
        <f>IF(OR(O1027="",A1027="",NOT(ISNUMBER(O1027)),O1027&gt;A1027),"",DATEDIF(O1027,A1027,"Y")&amp;" years, "&amp;DATEDIF(O1027,A1027,"YM")&amp;" months, "&amp;DATEDIF(O1027,A1027,"MD")&amp;" days")</f>
        <v/>
      </c>
      <c r="S1027" s="196">
        <f>_xlfn.LET(_xlpm.d,_xlfn.XLOOKUP(Q1027,'[1]Birth Dates'!$A:$A,'[1]Birth Dates'!$B:$B,"",0),IF(_xlpm.d=0,"",_xlpm.d))</f>
        <v/>
      </c>
      <c r="T1027" s="196">
        <f>IF(OR(S1027="",A1027="",NOT(ISNUMBER(S1027)),S1027&gt;A1027),"",DATEDIF(S1027,A1027,"Y")&amp;" years, "&amp;DATEDIF(S1027,A1027,"YM")&amp;" months, "&amp;DATEDIF(S1027,A1027,"MD")&amp;" days")</f>
        <v/>
      </c>
      <c r="W1027" s="196">
        <f>_xlfn.LET(_xlpm.d,_xlfn.XLOOKUP(U1027,'[1]Birth Dates'!$A:$A,'[1]Birth Dates'!$B:$B,"",0),IF(_xlpm.d=0,"",_xlpm.d))</f>
        <v/>
      </c>
      <c r="X1027" s="196">
        <f>IF(OR(W1027="",A1027="",NOT(ISNUMBER(W1027)),W1027&gt;A1027),"",DATEDIF(W1027,A1027,"Y")&amp;" years, "&amp;DATEDIF(W1027,A1027,"YM")&amp;" months, "&amp;DATEDIF(W1027,A1027,"MD")&amp;" days")</f>
        <v/>
      </c>
      <c r="AR1027" s="175">
        <f>IF($B1027="","",TEXT($A1027,"yyyymmdd")&amp;"_P"&amp;$C1027&amp;"_C"&amp;$F1027&amp;"_"&amp;TRIM(RIGHT(SUBSTITUTE(TRIM(SUBSTITUTE($M1027,CHAR(160)," "))," ",REPT(" ",60)),60))&amp;IF($Q1027="","","-"&amp;TRIM(RIGHT(SUBSTITUTE(TRIM(SUBSTITUTE($Q1027,CHAR(160)," "))," ",REPT(" ",60)),60)))&amp;IF($U1027="","","-"&amp;TRIM(RIGHT(SUBSTITUTE(TRIM(SUBSTITUTE($U1027,CHAR(160)," "))," ",REPT(" ",60)),60)))&amp;".jpg")</f>
        <v/>
      </c>
    </row>
    <row r="1028" ht="14" customHeight="1">
      <c r="O1028" s="196">
        <f>_xlfn.LET(_xlpm.d,_xlfn.XLOOKUP(M1028,'[1]Birth Dates'!$A:$A,'[1]Birth Dates'!$B:$B,"",0),IF(_xlpm.d=0,"",_xlpm.d))</f>
        <v/>
      </c>
      <c r="P1028" s="196">
        <f>IF(OR(O1028="",A1028="",NOT(ISNUMBER(O1028)),O1028&gt;A1028),"",DATEDIF(O1028,A1028,"Y")&amp;" years, "&amp;DATEDIF(O1028,A1028,"YM")&amp;" months, "&amp;DATEDIF(O1028,A1028,"MD")&amp;" days")</f>
        <v/>
      </c>
      <c r="S1028" s="196">
        <f>_xlfn.LET(_xlpm.d,_xlfn.XLOOKUP(Q1028,'[1]Birth Dates'!$A:$A,'[1]Birth Dates'!$B:$B,"",0),IF(_xlpm.d=0,"",_xlpm.d))</f>
        <v/>
      </c>
      <c r="T1028" s="196">
        <f>IF(OR(S1028="",A1028="",NOT(ISNUMBER(S1028)),S1028&gt;A1028),"",DATEDIF(S1028,A1028,"Y")&amp;" years, "&amp;DATEDIF(S1028,A1028,"YM")&amp;" months, "&amp;DATEDIF(S1028,A1028,"MD")&amp;" days")</f>
        <v/>
      </c>
      <c r="W1028" s="196">
        <f>_xlfn.LET(_xlpm.d,_xlfn.XLOOKUP(U1028,'[1]Birth Dates'!$A:$A,'[1]Birth Dates'!$B:$B,"",0),IF(_xlpm.d=0,"",_xlpm.d))</f>
        <v/>
      </c>
      <c r="X1028" s="196">
        <f>IF(OR(W1028="",A1028="",NOT(ISNUMBER(W1028)),W1028&gt;A1028),"",DATEDIF(W1028,A1028,"Y")&amp;" years, "&amp;DATEDIF(W1028,A1028,"YM")&amp;" months, "&amp;DATEDIF(W1028,A1028,"MD")&amp;" days")</f>
        <v/>
      </c>
      <c r="AR1028" s="175">
        <f>IF($B1028="","",TEXT($A1028,"yyyymmdd")&amp;"_P"&amp;$C1028&amp;"_C"&amp;$F1028&amp;"_"&amp;TRIM(RIGHT(SUBSTITUTE(TRIM(SUBSTITUTE($M1028,CHAR(160)," "))," ",REPT(" ",60)),60))&amp;IF($Q1028="","","-"&amp;TRIM(RIGHT(SUBSTITUTE(TRIM(SUBSTITUTE($Q1028,CHAR(160)," "))," ",REPT(" ",60)),60)))&amp;IF($U1028="","","-"&amp;TRIM(RIGHT(SUBSTITUTE(TRIM(SUBSTITUTE($U1028,CHAR(160)," "))," ",REPT(" ",60)),60)))&amp;".jpg")</f>
        <v/>
      </c>
    </row>
    <row r="1029" ht="14" customHeight="1">
      <c r="O1029" s="196">
        <f>_xlfn.LET(_xlpm.d,_xlfn.XLOOKUP(M1029,'[1]Birth Dates'!$A:$A,'[1]Birth Dates'!$B:$B,"",0),IF(_xlpm.d=0,"",_xlpm.d))</f>
        <v/>
      </c>
      <c r="P1029" s="196">
        <f>IF(OR(O1029="",A1029="",NOT(ISNUMBER(O1029)),O1029&gt;A1029),"",DATEDIF(O1029,A1029,"Y")&amp;" years, "&amp;DATEDIF(O1029,A1029,"YM")&amp;" months, "&amp;DATEDIF(O1029,A1029,"MD")&amp;" days")</f>
        <v/>
      </c>
      <c r="S1029" s="196">
        <f>_xlfn.LET(_xlpm.d,_xlfn.XLOOKUP(Q1029,'[1]Birth Dates'!$A:$A,'[1]Birth Dates'!$B:$B,"",0),IF(_xlpm.d=0,"",_xlpm.d))</f>
        <v/>
      </c>
      <c r="T1029" s="196">
        <f>IF(OR(S1029="",A1029="",NOT(ISNUMBER(S1029)),S1029&gt;A1029),"",DATEDIF(S1029,A1029,"Y")&amp;" years, "&amp;DATEDIF(S1029,A1029,"YM")&amp;" months, "&amp;DATEDIF(S1029,A1029,"MD")&amp;" days")</f>
        <v/>
      </c>
      <c r="W1029" s="196">
        <f>_xlfn.LET(_xlpm.d,_xlfn.XLOOKUP(U1029,'[1]Birth Dates'!$A:$A,'[1]Birth Dates'!$B:$B,"",0),IF(_xlpm.d=0,"",_xlpm.d))</f>
        <v/>
      </c>
      <c r="X1029" s="196">
        <f>IF(OR(W1029="",A1029="",NOT(ISNUMBER(W1029)),W1029&gt;A1029),"",DATEDIF(W1029,A1029,"Y")&amp;" years, "&amp;DATEDIF(W1029,A1029,"YM")&amp;" months, "&amp;DATEDIF(W1029,A1029,"MD")&amp;" days")</f>
        <v/>
      </c>
      <c r="AR1029" s="175">
        <f>IF($B1029="","",TEXT($A1029,"yyyymmdd")&amp;"_P"&amp;$C1029&amp;"_C"&amp;$F1029&amp;"_"&amp;TRIM(RIGHT(SUBSTITUTE(TRIM(SUBSTITUTE($M1029,CHAR(160)," "))," ",REPT(" ",60)),60))&amp;IF($Q1029="","","-"&amp;TRIM(RIGHT(SUBSTITUTE(TRIM(SUBSTITUTE($Q1029,CHAR(160)," "))," ",REPT(" ",60)),60)))&amp;IF($U1029="","","-"&amp;TRIM(RIGHT(SUBSTITUTE(TRIM(SUBSTITUTE($U1029,CHAR(160)," "))," ",REPT(" ",60)),60)))&amp;".jpg")</f>
        <v/>
      </c>
    </row>
    <row r="1030" ht="14" customHeight="1">
      <c r="O1030" s="196">
        <f>_xlfn.LET(_xlpm.d,_xlfn.XLOOKUP(M1030,'[1]Birth Dates'!$A:$A,'[1]Birth Dates'!$B:$B,"",0),IF(_xlpm.d=0,"",_xlpm.d))</f>
        <v/>
      </c>
      <c r="P1030" s="196">
        <f>IF(OR(O1030="",A1030="",NOT(ISNUMBER(O1030)),O1030&gt;A1030),"",DATEDIF(O1030,A1030,"Y")&amp;" years, "&amp;DATEDIF(O1030,A1030,"YM")&amp;" months, "&amp;DATEDIF(O1030,A1030,"MD")&amp;" days")</f>
        <v/>
      </c>
      <c r="S1030" s="196">
        <f>_xlfn.LET(_xlpm.d,_xlfn.XLOOKUP(Q1030,'[1]Birth Dates'!$A:$A,'[1]Birth Dates'!$B:$B,"",0),IF(_xlpm.d=0,"",_xlpm.d))</f>
        <v/>
      </c>
      <c r="T1030" s="196">
        <f>IF(OR(S1030="",A1030="",NOT(ISNUMBER(S1030)),S1030&gt;A1030),"",DATEDIF(S1030,A1030,"Y")&amp;" years, "&amp;DATEDIF(S1030,A1030,"YM")&amp;" months, "&amp;DATEDIF(S1030,A1030,"MD")&amp;" days")</f>
        <v/>
      </c>
      <c r="W1030" s="196">
        <f>_xlfn.LET(_xlpm.d,_xlfn.XLOOKUP(U1030,'[1]Birth Dates'!$A:$A,'[1]Birth Dates'!$B:$B,"",0),IF(_xlpm.d=0,"",_xlpm.d))</f>
        <v/>
      </c>
      <c r="X1030" s="196">
        <f>IF(OR(W1030="",A1030="",NOT(ISNUMBER(W1030)),W1030&gt;A1030),"",DATEDIF(W1030,A1030,"Y")&amp;" years, "&amp;DATEDIF(W1030,A1030,"YM")&amp;" months, "&amp;DATEDIF(W1030,A1030,"MD")&amp;" days")</f>
        <v/>
      </c>
      <c r="AR1030" s="175">
        <f>IF($B1030="","",TEXT($A1030,"yyyymmdd")&amp;"_P"&amp;$C1030&amp;"_C"&amp;$F1030&amp;"_"&amp;TRIM(RIGHT(SUBSTITUTE(TRIM(SUBSTITUTE($M1030,CHAR(160)," "))," ",REPT(" ",60)),60))&amp;IF($Q1030="","","-"&amp;TRIM(RIGHT(SUBSTITUTE(TRIM(SUBSTITUTE($Q1030,CHAR(160)," "))," ",REPT(" ",60)),60)))&amp;IF($U1030="","","-"&amp;TRIM(RIGHT(SUBSTITUTE(TRIM(SUBSTITUTE($U1030,CHAR(160)," "))," ",REPT(" ",60)),60)))&amp;".jpg")</f>
        <v/>
      </c>
    </row>
    <row r="1031" ht="14" customHeight="1">
      <c r="O1031" s="196">
        <f>_xlfn.LET(_xlpm.d,_xlfn.XLOOKUP(M1031,'[1]Birth Dates'!$A:$A,'[1]Birth Dates'!$B:$B,"",0),IF(_xlpm.d=0,"",_xlpm.d))</f>
        <v/>
      </c>
      <c r="P1031" s="196">
        <f>IF(OR(O1031="",A1031="",NOT(ISNUMBER(O1031)),O1031&gt;A1031),"",DATEDIF(O1031,A1031,"Y")&amp;" years, "&amp;DATEDIF(O1031,A1031,"YM")&amp;" months, "&amp;DATEDIF(O1031,A1031,"MD")&amp;" days")</f>
        <v/>
      </c>
      <c r="S1031" s="196">
        <f>_xlfn.LET(_xlpm.d,_xlfn.XLOOKUP(Q1031,'[1]Birth Dates'!$A:$A,'[1]Birth Dates'!$B:$B,"",0),IF(_xlpm.d=0,"",_xlpm.d))</f>
        <v/>
      </c>
      <c r="T1031" s="196">
        <f>IF(OR(S1031="",A1031="",NOT(ISNUMBER(S1031)),S1031&gt;A1031),"",DATEDIF(S1031,A1031,"Y")&amp;" years, "&amp;DATEDIF(S1031,A1031,"YM")&amp;" months, "&amp;DATEDIF(S1031,A1031,"MD")&amp;" days")</f>
        <v/>
      </c>
      <c r="W1031" s="196">
        <f>_xlfn.LET(_xlpm.d,_xlfn.XLOOKUP(U1031,'[1]Birth Dates'!$A:$A,'[1]Birth Dates'!$B:$B,"",0),IF(_xlpm.d=0,"",_xlpm.d))</f>
        <v/>
      </c>
      <c r="X1031" s="196">
        <f>IF(OR(W1031="",A1031="",NOT(ISNUMBER(W1031)),W1031&gt;A1031),"",DATEDIF(W1031,A1031,"Y")&amp;" years, "&amp;DATEDIF(W1031,A1031,"YM")&amp;" months, "&amp;DATEDIF(W1031,A1031,"MD")&amp;" days")</f>
        <v/>
      </c>
      <c r="AR1031" s="175">
        <f>IF($B1031="","",TEXT($A1031,"yyyymmdd")&amp;"_P"&amp;$C1031&amp;"_C"&amp;$F1031&amp;"_"&amp;TRIM(RIGHT(SUBSTITUTE(TRIM(SUBSTITUTE($M1031,CHAR(160)," "))," ",REPT(" ",60)),60))&amp;IF($Q1031="","","-"&amp;TRIM(RIGHT(SUBSTITUTE(TRIM(SUBSTITUTE($Q1031,CHAR(160)," "))," ",REPT(" ",60)),60)))&amp;IF($U1031="","","-"&amp;TRIM(RIGHT(SUBSTITUTE(TRIM(SUBSTITUTE($U1031,CHAR(160)," "))," ",REPT(" ",60)),60)))&amp;".jpg")</f>
        <v/>
      </c>
    </row>
    <row r="1032" ht="14" customHeight="1">
      <c r="O1032" s="196">
        <f>_xlfn.LET(_xlpm.d,_xlfn.XLOOKUP(M1032,'[1]Birth Dates'!$A:$A,'[1]Birth Dates'!$B:$B,"",0),IF(_xlpm.d=0,"",_xlpm.d))</f>
        <v/>
      </c>
      <c r="P1032" s="196">
        <f>IF(OR(O1032="",A1032="",NOT(ISNUMBER(O1032)),O1032&gt;A1032),"",DATEDIF(O1032,A1032,"Y")&amp;" years, "&amp;DATEDIF(O1032,A1032,"YM")&amp;" months, "&amp;DATEDIF(O1032,A1032,"MD")&amp;" days")</f>
        <v/>
      </c>
      <c r="S1032" s="196">
        <f>_xlfn.LET(_xlpm.d,_xlfn.XLOOKUP(Q1032,'[1]Birth Dates'!$A:$A,'[1]Birth Dates'!$B:$B,"",0),IF(_xlpm.d=0,"",_xlpm.d))</f>
        <v/>
      </c>
      <c r="T1032" s="196">
        <f>IF(OR(S1032="",A1032="",NOT(ISNUMBER(S1032)),S1032&gt;A1032),"",DATEDIF(S1032,A1032,"Y")&amp;" years, "&amp;DATEDIF(S1032,A1032,"YM")&amp;" months, "&amp;DATEDIF(S1032,A1032,"MD")&amp;" days")</f>
        <v/>
      </c>
      <c r="W1032" s="196">
        <f>_xlfn.LET(_xlpm.d,_xlfn.XLOOKUP(U1032,'[1]Birth Dates'!$A:$A,'[1]Birth Dates'!$B:$B,"",0),IF(_xlpm.d=0,"",_xlpm.d))</f>
        <v/>
      </c>
      <c r="X1032" s="196">
        <f>IF(OR(W1032="",A1032="",NOT(ISNUMBER(W1032)),W1032&gt;A1032),"",DATEDIF(W1032,A1032,"Y")&amp;" years, "&amp;DATEDIF(W1032,A1032,"YM")&amp;" months, "&amp;DATEDIF(W1032,A1032,"MD")&amp;" days")</f>
        <v/>
      </c>
      <c r="AR1032" s="175">
        <f>IF($B1032="","",TEXT($A1032,"yyyymmdd")&amp;"_P"&amp;$C1032&amp;"_C"&amp;$F1032&amp;"_"&amp;TRIM(RIGHT(SUBSTITUTE(TRIM(SUBSTITUTE($M1032,CHAR(160)," "))," ",REPT(" ",60)),60))&amp;IF($Q1032="","","-"&amp;TRIM(RIGHT(SUBSTITUTE(TRIM(SUBSTITUTE($Q1032,CHAR(160)," "))," ",REPT(" ",60)),60)))&amp;IF($U1032="","","-"&amp;TRIM(RIGHT(SUBSTITUTE(TRIM(SUBSTITUTE($U1032,CHAR(160)," "))," ",REPT(" ",60)),60)))&amp;".jpg")</f>
        <v/>
      </c>
    </row>
    <row r="1033" ht="14" customHeight="1">
      <c r="O1033" s="196">
        <f>_xlfn.LET(_xlpm.d,_xlfn.XLOOKUP(M1033,'[1]Birth Dates'!$A:$A,'[1]Birth Dates'!$B:$B,"",0),IF(_xlpm.d=0,"",_xlpm.d))</f>
        <v/>
      </c>
      <c r="P1033" s="196">
        <f>IF(OR(O1033="",A1033="",NOT(ISNUMBER(O1033)),O1033&gt;A1033),"",DATEDIF(O1033,A1033,"Y")&amp;" years, "&amp;DATEDIF(O1033,A1033,"YM")&amp;" months, "&amp;DATEDIF(O1033,A1033,"MD")&amp;" days")</f>
        <v/>
      </c>
      <c r="S1033" s="196">
        <f>_xlfn.LET(_xlpm.d,_xlfn.XLOOKUP(Q1033,'[1]Birth Dates'!$A:$A,'[1]Birth Dates'!$B:$B,"",0),IF(_xlpm.d=0,"",_xlpm.d))</f>
        <v/>
      </c>
      <c r="T1033" s="196">
        <f>IF(OR(S1033="",A1033="",NOT(ISNUMBER(S1033)),S1033&gt;A1033),"",DATEDIF(S1033,A1033,"Y")&amp;" years, "&amp;DATEDIF(S1033,A1033,"YM")&amp;" months, "&amp;DATEDIF(S1033,A1033,"MD")&amp;" days")</f>
        <v/>
      </c>
      <c r="W1033" s="196">
        <f>_xlfn.LET(_xlpm.d,_xlfn.XLOOKUP(U1033,'[1]Birth Dates'!$A:$A,'[1]Birth Dates'!$B:$B,"",0),IF(_xlpm.d=0,"",_xlpm.d))</f>
        <v/>
      </c>
      <c r="X1033" s="196">
        <f>IF(OR(W1033="",A1033="",NOT(ISNUMBER(W1033)),W1033&gt;A1033),"",DATEDIF(W1033,A1033,"Y")&amp;" years, "&amp;DATEDIF(W1033,A1033,"YM")&amp;" months, "&amp;DATEDIF(W1033,A1033,"MD")&amp;" days")</f>
        <v/>
      </c>
      <c r="AR1033" s="175">
        <f>IF($B1033="","",TEXT($A1033,"yyyymmdd")&amp;"_P"&amp;$C1033&amp;"_C"&amp;$F1033&amp;"_"&amp;TRIM(RIGHT(SUBSTITUTE(TRIM(SUBSTITUTE($M1033,CHAR(160)," "))," ",REPT(" ",60)),60))&amp;IF($Q1033="","","-"&amp;TRIM(RIGHT(SUBSTITUTE(TRIM(SUBSTITUTE($Q1033,CHAR(160)," "))," ",REPT(" ",60)),60)))&amp;IF($U1033="","","-"&amp;TRIM(RIGHT(SUBSTITUTE(TRIM(SUBSTITUTE($U1033,CHAR(160)," "))," ",REPT(" ",60)),60)))&amp;".jpg")</f>
        <v/>
      </c>
    </row>
    <row r="1034" ht="14" customHeight="1">
      <c r="O1034" s="196">
        <f>_xlfn.LET(_xlpm.d,_xlfn.XLOOKUP(M1034,'[1]Birth Dates'!$A:$A,'[1]Birth Dates'!$B:$B,"",0),IF(_xlpm.d=0,"",_xlpm.d))</f>
        <v/>
      </c>
      <c r="P1034" s="196">
        <f>IF(OR(O1034="",A1034="",NOT(ISNUMBER(O1034)),O1034&gt;A1034),"",DATEDIF(O1034,A1034,"Y")&amp;" years, "&amp;DATEDIF(O1034,A1034,"YM")&amp;" months, "&amp;DATEDIF(O1034,A1034,"MD")&amp;" days")</f>
        <v/>
      </c>
      <c r="S1034" s="196">
        <f>_xlfn.LET(_xlpm.d,_xlfn.XLOOKUP(Q1034,'[1]Birth Dates'!$A:$A,'[1]Birth Dates'!$B:$B,"",0),IF(_xlpm.d=0,"",_xlpm.d))</f>
        <v/>
      </c>
      <c r="T1034" s="196">
        <f>IF(OR(S1034="",A1034="",NOT(ISNUMBER(S1034)),S1034&gt;A1034),"",DATEDIF(S1034,A1034,"Y")&amp;" years, "&amp;DATEDIF(S1034,A1034,"YM")&amp;" months, "&amp;DATEDIF(S1034,A1034,"MD")&amp;" days")</f>
        <v/>
      </c>
      <c r="W1034" s="196">
        <f>_xlfn.LET(_xlpm.d,_xlfn.XLOOKUP(U1034,'[1]Birth Dates'!$A:$A,'[1]Birth Dates'!$B:$B,"",0),IF(_xlpm.d=0,"",_xlpm.d))</f>
        <v/>
      </c>
      <c r="X1034" s="196">
        <f>IF(OR(W1034="",A1034="",NOT(ISNUMBER(W1034)),W1034&gt;A1034),"",DATEDIF(W1034,A1034,"Y")&amp;" years, "&amp;DATEDIF(W1034,A1034,"YM")&amp;" months, "&amp;DATEDIF(W1034,A1034,"MD")&amp;" days")</f>
        <v/>
      </c>
      <c r="AR1034" s="175">
        <f>IF($B1034="","",TEXT($A1034,"yyyymmdd")&amp;"_P"&amp;$C1034&amp;"_C"&amp;$F1034&amp;"_"&amp;TRIM(RIGHT(SUBSTITUTE(TRIM(SUBSTITUTE($M1034,CHAR(160)," "))," ",REPT(" ",60)),60))&amp;IF($Q1034="","","-"&amp;TRIM(RIGHT(SUBSTITUTE(TRIM(SUBSTITUTE($Q1034,CHAR(160)," "))," ",REPT(" ",60)),60)))&amp;IF($U1034="","","-"&amp;TRIM(RIGHT(SUBSTITUTE(TRIM(SUBSTITUTE($U1034,CHAR(160)," "))," ",REPT(" ",60)),60)))&amp;".jpg")</f>
        <v/>
      </c>
    </row>
    <row r="1035" ht="14" customHeight="1">
      <c r="O1035" s="196">
        <f>_xlfn.LET(_xlpm.d,_xlfn.XLOOKUP(M1035,'[1]Birth Dates'!$A:$A,'[1]Birth Dates'!$B:$B,"",0),IF(_xlpm.d=0,"",_xlpm.d))</f>
        <v/>
      </c>
      <c r="P1035" s="196">
        <f>IF(OR(O1035="",A1035="",NOT(ISNUMBER(O1035)),O1035&gt;A1035),"",DATEDIF(O1035,A1035,"Y")&amp;" years, "&amp;DATEDIF(O1035,A1035,"YM")&amp;" months, "&amp;DATEDIF(O1035,A1035,"MD")&amp;" days")</f>
        <v/>
      </c>
      <c r="S1035" s="196">
        <f>_xlfn.LET(_xlpm.d,_xlfn.XLOOKUP(Q1035,'[1]Birth Dates'!$A:$A,'[1]Birth Dates'!$B:$B,"",0),IF(_xlpm.d=0,"",_xlpm.d))</f>
        <v/>
      </c>
      <c r="T1035" s="196">
        <f>IF(OR(S1035="",A1035="",NOT(ISNUMBER(S1035)),S1035&gt;A1035),"",DATEDIF(S1035,A1035,"Y")&amp;" years, "&amp;DATEDIF(S1035,A1035,"YM")&amp;" months, "&amp;DATEDIF(S1035,A1035,"MD")&amp;" days")</f>
        <v/>
      </c>
      <c r="W1035" s="196">
        <f>_xlfn.LET(_xlpm.d,_xlfn.XLOOKUP(U1035,'[1]Birth Dates'!$A:$A,'[1]Birth Dates'!$B:$B,"",0),IF(_xlpm.d=0,"",_xlpm.d))</f>
        <v/>
      </c>
      <c r="X1035" s="196">
        <f>IF(OR(W1035="",A1035="",NOT(ISNUMBER(W1035)),W1035&gt;A1035),"",DATEDIF(W1035,A1035,"Y")&amp;" years, "&amp;DATEDIF(W1035,A1035,"YM")&amp;" months, "&amp;DATEDIF(W1035,A1035,"MD")&amp;" days")</f>
        <v/>
      </c>
      <c r="AR1035" s="175">
        <f>IF($B1035="","",TEXT($A1035,"yyyymmdd")&amp;"_P"&amp;$C1035&amp;"_C"&amp;$F1035&amp;"_"&amp;TRIM(RIGHT(SUBSTITUTE(TRIM(SUBSTITUTE($M1035,CHAR(160)," "))," ",REPT(" ",60)),60))&amp;IF($Q1035="","","-"&amp;TRIM(RIGHT(SUBSTITUTE(TRIM(SUBSTITUTE($Q1035,CHAR(160)," "))," ",REPT(" ",60)),60)))&amp;IF($U1035="","","-"&amp;TRIM(RIGHT(SUBSTITUTE(TRIM(SUBSTITUTE($U1035,CHAR(160)," "))," ",REPT(" ",60)),60)))&amp;".jpg")</f>
        <v/>
      </c>
    </row>
    <row r="1036" ht="14" customHeight="1">
      <c r="O1036" s="196">
        <f>_xlfn.LET(_xlpm.d,_xlfn.XLOOKUP(M1036,'[1]Birth Dates'!$A:$A,'[1]Birth Dates'!$B:$B,"",0),IF(_xlpm.d=0,"",_xlpm.d))</f>
        <v/>
      </c>
      <c r="P1036" s="196">
        <f>IF(OR(O1036="",A1036="",NOT(ISNUMBER(O1036)),O1036&gt;A1036),"",DATEDIF(O1036,A1036,"Y")&amp;" years, "&amp;DATEDIF(O1036,A1036,"YM")&amp;" months, "&amp;DATEDIF(O1036,A1036,"MD")&amp;" days")</f>
        <v/>
      </c>
      <c r="S1036" s="196">
        <f>_xlfn.LET(_xlpm.d,_xlfn.XLOOKUP(Q1036,'[1]Birth Dates'!$A:$A,'[1]Birth Dates'!$B:$B,"",0),IF(_xlpm.d=0,"",_xlpm.d))</f>
        <v/>
      </c>
      <c r="T1036" s="196">
        <f>IF(OR(S1036="",A1036="",NOT(ISNUMBER(S1036)),S1036&gt;A1036),"",DATEDIF(S1036,A1036,"Y")&amp;" years, "&amp;DATEDIF(S1036,A1036,"YM")&amp;" months, "&amp;DATEDIF(S1036,A1036,"MD")&amp;" days")</f>
        <v/>
      </c>
      <c r="W1036" s="196">
        <f>_xlfn.LET(_xlpm.d,_xlfn.XLOOKUP(U1036,'[1]Birth Dates'!$A:$A,'[1]Birth Dates'!$B:$B,"",0),IF(_xlpm.d=0,"",_xlpm.d))</f>
        <v/>
      </c>
      <c r="X1036" s="196">
        <f>IF(OR(W1036="",A1036="",NOT(ISNUMBER(W1036)),W1036&gt;A1036),"",DATEDIF(W1036,A1036,"Y")&amp;" years, "&amp;DATEDIF(W1036,A1036,"YM")&amp;" months, "&amp;DATEDIF(W1036,A1036,"MD")&amp;" days")</f>
        <v/>
      </c>
      <c r="AR1036" s="175">
        <f>IF($B1036="","",TEXT($A1036,"yyyymmdd")&amp;"_P"&amp;$C1036&amp;"_C"&amp;$F1036&amp;"_"&amp;TRIM(RIGHT(SUBSTITUTE(TRIM(SUBSTITUTE($M1036,CHAR(160)," "))," ",REPT(" ",60)),60))&amp;IF($Q1036="","","-"&amp;TRIM(RIGHT(SUBSTITUTE(TRIM(SUBSTITUTE($Q1036,CHAR(160)," "))," ",REPT(" ",60)),60)))&amp;IF($U1036="","","-"&amp;TRIM(RIGHT(SUBSTITUTE(TRIM(SUBSTITUTE($U1036,CHAR(160)," "))," ",REPT(" ",60)),60)))&amp;".jpg")</f>
        <v/>
      </c>
    </row>
    <row r="1037" ht="14" customHeight="1">
      <c r="O1037" s="196">
        <f>_xlfn.LET(_xlpm.d,_xlfn.XLOOKUP(M1037,'[1]Birth Dates'!$A:$A,'[1]Birth Dates'!$B:$B,"",0),IF(_xlpm.d=0,"",_xlpm.d))</f>
        <v/>
      </c>
      <c r="P1037" s="196">
        <f>IF(OR(O1037="",A1037="",NOT(ISNUMBER(O1037)),O1037&gt;A1037),"",DATEDIF(O1037,A1037,"Y")&amp;" years, "&amp;DATEDIF(O1037,A1037,"YM")&amp;" months, "&amp;DATEDIF(O1037,A1037,"MD")&amp;" days")</f>
        <v/>
      </c>
      <c r="S1037" s="196">
        <f>_xlfn.LET(_xlpm.d,_xlfn.XLOOKUP(Q1037,'[1]Birth Dates'!$A:$A,'[1]Birth Dates'!$B:$B,"",0),IF(_xlpm.d=0,"",_xlpm.d))</f>
        <v/>
      </c>
      <c r="T1037" s="196">
        <f>IF(OR(S1037="",A1037="",NOT(ISNUMBER(S1037)),S1037&gt;A1037),"",DATEDIF(S1037,A1037,"Y")&amp;" years, "&amp;DATEDIF(S1037,A1037,"YM")&amp;" months, "&amp;DATEDIF(S1037,A1037,"MD")&amp;" days")</f>
        <v/>
      </c>
      <c r="W1037" s="196">
        <f>_xlfn.LET(_xlpm.d,_xlfn.XLOOKUP(U1037,'[1]Birth Dates'!$A:$A,'[1]Birth Dates'!$B:$B,"",0),IF(_xlpm.d=0,"",_xlpm.d))</f>
        <v/>
      </c>
      <c r="X1037" s="196">
        <f>IF(OR(W1037="",A1037="",NOT(ISNUMBER(W1037)),W1037&gt;A1037),"",DATEDIF(W1037,A1037,"Y")&amp;" years, "&amp;DATEDIF(W1037,A1037,"YM")&amp;" months, "&amp;DATEDIF(W1037,A1037,"MD")&amp;" days")</f>
        <v/>
      </c>
      <c r="AR1037" s="175">
        <f>IF($B1037="","",TEXT($A1037,"yyyymmdd")&amp;"_P"&amp;$C1037&amp;"_C"&amp;$F1037&amp;"_"&amp;TRIM(RIGHT(SUBSTITUTE(TRIM(SUBSTITUTE($M1037,CHAR(160)," "))," ",REPT(" ",60)),60))&amp;IF($Q1037="","","-"&amp;TRIM(RIGHT(SUBSTITUTE(TRIM(SUBSTITUTE($Q1037,CHAR(160)," "))," ",REPT(" ",60)),60)))&amp;IF($U1037="","","-"&amp;TRIM(RIGHT(SUBSTITUTE(TRIM(SUBSTITUTE($U1037,CHAR(160)," "))," ",REPT(" ",60)),60)))&amp;".jpg")</f>
        <v/>
      </c>
    </row>
    <row r="1038" ht="14" customHeight="1">
      <c r="O1038" s="196">
        <f>_xlfn.LET(_xlpm.d,_xlfn.XLOOKUP(M1038,'[1]Birth Dates'!$A:$A,'[1]Birth Dates'!$B:$B,"",0),IF(_xlpm.d=0,"",_xlpm.d))</f>
        <v/>
      </c>
      <c r="P1038" s="196">
        <f>IF(OR(O1038="",A1038="",NOT(ISNUMBER(O1038)),O1038&gt;A1038),"",DATEDIF(O1038,A1038,"Y")&amp;" years, "&amp;DATEDIF(O1038,A1038,"YM")&amp;" months, "&amp;DATEDIF(O1038,A1038,"MD")&amp;" days")</f>
        <v/>
      </c>
      <c r="S1038" s="196">
        <f>_xlfn.LET(_xlpm.d,_xlfn.XLOOKUP(Q1038,'[1]Birth Dates'!$A:$A,'[1]Birth Dates'!$B:$B,"",0),IF(_xlpm.d=0,"",_xlpm.d))</f>
        <v/>
      </c>
      <c r="T1038" s="196">
        <f>IF(OR(S1038="",A1038="",NOT(ISNUMBER(S1038)),S1038&gt;A1038),"",DATEDIF(S1038,A1038,"Y")&amp;" years, "&amp;DATEDIF(S1038,A1038,"YM")&amp;" months, "&amp;DATEDIF(S1038,A1038,"MD")&amp;" days")</f>
        <v/>
      </c>
      <c r="W1038" s="196">
        <f>_xlfn.LET(_xlpm.d,_xlfn.XLOOKUP(U1038,'[1]Birth Dates'!$A:$A,'[1]Birth Dates'!$B:$B,"",0),IF(_xlpm.d=0,"",_xlpm.d))</f>
        <v/>
      </c>
      <c r="X1038" s="196">
        <f>IF(OR(W1038="",A1038="",NOT(ISNUMBER(W1038)),W1038&gt;A1038),"",DATEDIF(W1038,A1038,"Y")&amp;" years, "&amp;DATEDIF(W1038,A1038,"YM")&amp;" months, "&amp;DATEDIF(W1038,A1038,"MD")&amp;" days")</f>
        <v/>
      </c>
      <c r="AR1038" s="175">
        <f>IF($B1038="","",TEXT($A1038,"yyyymmdd")&amp;"_P"&amp;$C1038&amp;"_C"&amp;$F1038&amp;"_"&amp;TRIM(RIGHT(SUBSTITUTE(TRIM(SUBSTITUTE($M1038,CHAR(160)," "))," ",REPT(" ",60)),60))&amp;IF($Q1038="","","-"&amp;TRIM(RIGHT(SUBSTITUTE(TRIM(SUBSTITUTE($Q1038,CHAR(160)," "))," ",REPT(" ",60)),60)))&amp;IF($U1038="","","-"&amp;TRIM(RIGHT(SUBSTITUTE(TRIM(SUBSTITUTE($U1038,CHAR(160)," "))," ",REPT(" ",60)),60)))&amp;".jpg")</f>
        <v/>
      </c>
    </row>
    <row r="1039" ht="14" customHeight="1">
      <c r="O1039" s="196">
        <f>_xlfn.LET(_xlpm.d,_xlfn.XLOOKUP(M1039,'[1]Birth Dates'!$A:$A,'[1]Birth Dates'!$B:$B,"",0),IF(_xlpm.d=0,"",_xlpm.d))</f>
        <v/>
      </c>
      <c r="P1039" s="196">
        <f>IF(OR(O1039="",A1039="",NOT(ISNUMBER(O1039)),O1039&gt;A1039),"",DATEDIF(O1039,A1039,"Y")&amp;" years, "&amp;DATEDIF(O1039,A1039,"YM")&amp;" months, "&amp;DATEDIF(O1039,A1039,"MD")&amp;" days")</f>
        <v/>
      </c>
      <c r="S1039" s="196">
        <f>_xlfn.LET(_xlpm.d,_xlfn.XLOOKUP(Q1039,'[1]Birth Dates'!$A:$A,'[1]Birth Dates'!$B:$B,"",0),IF(_xlpm.d=0,"",_xlpm.d))</f>
        <v/>
      </c>
      <c r="T1039" s="196">
        <f>IF(OR(S1039="",A1039="",NOT(ISNUMBER(S1039)),S1039&gt;A1039),"",DATEDIF(S1039,A1039,"Y")&amp;" years, "&amp;DATEDIF(S1039,A1039,"YM")&amp;" months, "&amp;DATEDIF(S1039,A1039,"MD")&amp;" days")</f>
        <v/>
      </c>
      <c r="W1039" s="196">
        <f>_xlfn.LET(_xlpm.d,_xlfn.XLOOKUP(U1039,'[1]Birth Dates'!$A:$A,'[1]Birth Dates'!$B:$B,"",0),IF(_xlpm.d=0,"",_xlpm.d))</f>
        <v/>
      </c>
      <c r="X1039" s="196">
        <f>IF(OR(W1039="",A1039="",NOT(ISNUMBER(W1039)),W1039&gt;A1039),"",DATEDIF(W1039,A1039,"Y")&amp;" years, "&amp;DATEDIF(W1039,A1039,"YM")&amp;" months, "&amp;DATEDIF(W1039,A1039,"MD")&amp;" days")</f>
        <v/>
      </c>
      <c r="AR1039" s="175">
        <f>IF($B1039="","",TEXT($A1039,"yyyymmdd")&amp;"_P"&amp;$C1039&amp;"_C"&amp;$F1039&amp;"_"&amp;TRIM(RIGHT(SUBSTITUTE(TRIM(SUBSTITUTE($M1039,CHAR(160)," "))," ",REPT(" ",60)),60))&amp;IF($Q1039="","","-"&amp;TRIM(RIGHT(SUBSTITUTE(TRIM(SUBSTITUTE($Q1039,CHAR(160)," "))," ",REPT(" ",60)),60)))&amp;IF($U1039="","","-"&amp;TRIM(RIGHT(SUBSTITUTE(TRIM(SUBSTITUTE($U1039,CHAR(160)," "))," ",REPT(" ",60)),60)))&amp;".jpg")</f>
        <v/>
      </c>
    </row>
    <row r="1040" ht="14" customHeight="1">
      <c r="O1040" s="196">
        <f>_xlfn.LET(_xlpm.d,_xlfn.XLOOKUP(M1040,'[1]Birth Dates'!$A:$A,'[1]Birth Dates'!$B:$B,"",0),IF(_xlpm.d=0,"",_xlpm.d))</f>
        <v/>
      </c>
      <c r="P1040" s="196">
        <f>IF(OR(O1040="",A1040="",NOT(ISNUMBER(O1040)),O1040&gt;A1040),"",DATEDIF(O1040,A1040,"Y")&amp;" years, "&amp;DATEDIF(O1040,A1040,"YM")&amp;" months, "&amp;DATEDIF(O1040,A1040,"MD")&amp;" days")</f>
        <v/>
      </c>
      <c r="S1040" s="196">
        <f>_xlfn.LET(_xlpm.d,_xlfn.XLOOKUP(Q1040,'[1]Birth Dates'!$A:$A,'[1]Birth Dates'!$B:$B,"",0),IF(_xlpm.d=0,"",_xlpm.d))</f>
        <v/>
      </c>
      <c r="T1040" s="196">
        <f>IF(OR(S1040="",A1040="",NOT(ISNUMBER(S1040)),S1040&gt;A1040),"",DATEDIF(S1040,A1040,"Y")&amp;" years, "&amp;DATEDIF(S1040,A1040,"YM")&amp;" months, "&amp;DATEDIF(S1040,A1040,"MD")&amp;" days")</f>
        <v/>
      </c>
      <c r="W1040" s="196">
        <f>_xlfn.LET(_xlpm.d,_xlfn.XLOOKUP(U1040,'[1]Birth Dates'!$A:$A,'[1]Birth Dates'!$B:$B,"",0),IF(_xlpm.d=0,"",_xlpm.d))</f>
        <v/>
      </c>
      <c r="X1040" s="196">
        <f>IF(OR(W1040="",A1040="",NOT(ISNUMBER(W1040)),W1040&gt;A1040),"",DATEDIF(W1040,A1040,"Y")&amp;" years, "&amp;DATEDIF(W1040,A1040,"YM")&amp;" months, "&amp;DATEDIF(W1040,A1040,"MD")&amp;" days")</f>
        <v/>
      </c>
      <c r="AR1040" s="175">
        <f>IF($B1040="","",TEXT($A1040,"yyyymmdd")&amp;"_P"&amp;$C1040&amp;"_C"&amp;$F1040&amp;"_"&amp;TRIM(RIGHT(SUBSTITUTE(TRIM(SUBSTITUTE($M1040,CHAR(160)," "))," ",REPT(" ",60)),60))&amp;IF($Q1040="","","-"&amp;TRIM(RIGHT(SUBSTITUTE(TRIM(SUBSTITUTE($Q1040,CHAR(160)," "))," ",REPT(" ",60)),60)))&amp;IF($U1040="","","-"&amp;TRIM(RIGHT(SUBSTITUTE(TRIM(SUBSTITUTE($U1040,CHAR(160)," "))," ",REPT(" ",60)),60)))&amp;".jpg")</f>
        <v/>
      </c>
    </row>
    <row r="1041" ht="14" customHeight="1">
      <c r="O1041" s="196">
        <f>_xlfn.LET(_xlpm.d,_xlfn.XLOOKUP(M1041,'[1]Birth Dates'!$A:$A,'[1]Birth Dates'!$B:$B,"",0),IF(_xlpm.d=0,"",_xlpm.d))</f>
        <v/>
      </c>
      <c r="P1041" s="196">
        <f>IF(OR(O1041="",A1041="",NOT(ISNUMBER(O1041)),O1041&gt;A1041),"",DATEDIF(O1041,A1041,"Y")&amp;" years, "&amp;DATEDIF(O1041,A1041,"YM")&amp;" months, "&amp;DATEDIF(O1041,A1041,"MD")&amp;" days")</f>
        <v/>
      </c>
      <c r="S1041" s="196">
        <f>_xlfn.LET(_xlpm.d,_xlfn.XLOOKUP(Q1041,'[1]Birth Dates'!$A:$A,'[1]Birth Dates'!$B:$B,"",0),IF(_xlpm.d=0,"",_xlpm.d))</f>
        <v/>
      </c>
      <c r="T1041" s="196">
        <f>IF(OR(S1041="",A1041="",NOT(ISNUMBER(S1041)),S1041&gt;A1041),"",DATEDIF(S1041,A1041,"Y")&amp;" years, "&amp;DATEDIF(S1041,A1041,"YM")&amp;" months, "&amp;DATEDIF(S1041,A1041,"MD")&amp;" days")</f>
        <v/>
      </c>
      <c r="W1041" s="196">
        <f>_xlfn.LET(_xlpm.d,_xlfn.XLOOKUP(U1041,'[1]Birth Dates'!$A:$A,'[1]Birth Dates'!$B:$B,"",0),IF(_xlpm.d=0,"",_xlpm.d))</f>
        <v/>
      </c>
      <c r="X1041" s="196">
        <f>IF(OR(W1041="",A1041="",NOT(ISNUMBER(W1041)),W1041&gt;A1041),"",DATEDIF(W1041,A1041,"Y")&amp;" years, "&amp;DATEDIF(W1041,A1041,"YM")&amp;" months, "&amp;DATEDIF(W1041,A1041,"MD")&amp;" days")</f>
        <v/>
      </c>
      <c r="AR1041" s="175">
        <f>IF($B1041="","",TEXT($A1041,"yyyymmdd")&amp;"_P"&amp;$C1041&amp;"_C"&amp;$F1041&amp;"_"&amp;TRIM(RIGHT(SUBSTITUTE(TRIM(SUBSTITUTE($M1041,CHAR(160)," "))," ",REPT(" ",60)),60))&amp;IF($Q1041="","","-"&amp;TRIM(RIGHT(SUBSTITUTE(TRIM(SUBSTITUTE($Q1041,CHAR(160)," "))," ",REPT(" ",60)),60)))&amp;IF($U1041="","","-"&amp;TRIM(RIGHT(SUBSTITUTE(TRIM(SUBSTITUTE($U1041,CHAR(160)," "))," ",REPT(" ",60)),60)))&amp;".jpg")</f>
        <v/>
      </c>
    </row>
    <row r="1042" ht="14" customHeight="1">
      <c r="O1042" s="196">
        <f>_xlfn.LET(_xlpm.d,_xlfn.XLOOKUP(M1042,'[1]Birth Dates'!$A:$A,'[1]Birth Dates'!$B:$B,"",0),IF(_xlpm.d=0,"",_xlpm.d))</f>
        <v/>
      </c>
      <c r="P1042" s="196">
        <f>IF(OR(O1042="",A1042="",NOT(ISNUMBER(O1042)),O1042&gt;A1042),"",DATEDIF(O1042,A1042,"Y")&amp;" years, "&amp;DATEDIF(O1042,A1042,"YM")&amp;" months, "&amp;DATEDIF(O1042,A1042,"MD")&amp;" days")</f>
        <v/>
      </c>
      <c r="S1042" s="196">
        <f>_xlfn.LET(_xlpm.d,_xlfn.XLOOKUP(Q1042,'[1]Birth Dates'!$A:$A,'[1]Birth Dates'!$B:$B,"",0),IF(_xlpm.d=0,"",_xlpm.d))</f>
        <v/>
      </c>
      <c r="T1042" s="196">
        <f>IF(OR(S1042="",A1042="",NOT(ISNUMBER(S1042)),S1042&gt;A1042),"",DATEDIF(S1042,A1042,"Y")&amp;" years, "&amp;DATEDIF(S1042,A1042,"YM")&amp;" months, "&amp;DATEDIF(S1042,A1042,"MD")&amp;" days")</f>
        <v/>
      </c>
      <c r="W1042" s="196">
        <f>_xlfn.LET(_xlpm.d,_xlfn.XLOOKUP(U1042,'[1]Birth Dates'!$A:$A,'[1]Birth Dates'!$B:$B,"",0),IF(_xlpm.d=0,"",_xlpm.d))</f>
        <v/>
      </c>
      <c r="X1042" s="196">
        <f>IF(OR(W1042="",A1042="",NOT(ISNUMBER(W1042)),W1042&gt;A1042),"",DATEDIF(W1042,A1042,"Y")&amp;" years, "&amp;DATEDIF(W1042,A1042,"YM")&amp;" months, "&amp;DATEDIF(W1042,A1042,"MD")&amp;" days")</f>
        <v/>
      </c>
      <c r="AR1042" s="175">
        <f>IF($B1042="","",TEXT($A1042,"yyyymmdd")&amp;"_P"&amp;$C1042&amp;"_C"&amp;$F1042&amp;"_"&amp;TRIM(RIGHT(SUBSTITUTE(TRIM(SUBSTITUTE($M1042,CHAR(160)," "))," ",REPT(" ",60)),60))&amp;IF($Q1042="","","-"&amp;TRIM(RIGHT(SUBSTITUTE(TRIM(SUBSTITUTE($Q1042,CHAR(160)," "))," ",REPT(" ",60)),60)))&amp;IF($U1042="","","-"&amp;TRIM(RIGHT(SUBSTITUTE(TRIM(SUBSTITUTE($U1042,CHAR(160)," "))," ",REPT(" ",60)),60)))&amp;".jpg")</f>
        <v/>
      </c>
    </row>
    <row r="1043" ht="14" customHeight="1">
      <c r="O1043" s="196">
        <f>_xlfn.LET(_xlpm.d,_xlfn.XLOOKUP(M1043,'[1]Birth Dates'!$A:$A,'[1]Birth Dates'!$B:$B,"",0),IF(_xlpm.d=0,"",_xlpm.d))</f>
        <v/>
      </c>
      <c r="P1043" s="196">
        <f>IF(OR(O1043="",A1043="",NOT(ISNUMBER(O1043)),O1043&gt;A1043),"",DATEDIF(O1043,A1043,"Y")&amp;" years, "&amp;DATEDIF(O1043,A1043,"YM")&amp;" months, "&amp;DATEDIF(O1043,A1043,"MD")&amp;" days")</f>
        <v/>
      </c>
      <c r="S1043" s="196">
        <f>_xlfn.LET(_xlpm.d,_xlfn.XLOOKUP(Q1043,'[1]Birth Dates'!$A:$A,'[1]Birth Dates'!$B:$B,"",0),IF(_xlpm.d=0,"",_xlpm.d))</f>
        <v/>
      </c>
      <c r="T1043" s="196">
        <f>IF(OR(S1043="",A1043="",NOT(ISNUMBER(S1043)),S1043&gt;A1043),"",DATEDIF(S1043,A1043,"Y")&amp;" years, "&amp;DATEDIF(S1043,A1043,"YM")&amp;" months, "&amp;DATEDIF(S1043,A1043,"MD")&amp;" days")</f>
        <v/>
      </c>
      <c r="W1043" s="196">
        <f>_xlfn.LET(_xlpm.d,_xlfn.XLOOKUP(U1043,'[1]Birth Dates'!$A:$A,'[1]Birth Dates'!$B:$B,"",0),IF(_xlpm.d=0,"",_xlpm.d))</f>
        <v/>
      </c>
      <c r="X1043" s="196">
        <f>IF(OR(W1043="",A1043="",NOT(ISNUMBER(W1043)),W1043&gt;A1043),"",DATEDIF(W1043,A1043,"Y")&amp;" years, "&amp;DATEDIF(W1043,A1043,"YM")&amp;" months, "&amp;DATEDIF(W1043,A1043,"MD")&amp;" days")</f>
        <v/>
      </c>
      <c r="AR1043" s="175">
        <f>IF($B1043="","",TEXT($A1043,"yyyymmdd")&amp;"_P"&amp;$C1043&amp;"_C"&amp;$F1043&amp;"_"&amp;TRIM(RIGHT(SUBSTITUTE(TRIM(SUBSTITUTE($M1043,CHAR(160)," "))," ",REPT(" ",60)),60))&amp;IF($Q1043="","","-"&amp;TRIM(RIGHT(SUBSTITUTE(TRIM(SUBSTITUTE($Q1043,CHAR(160)," "))," ",REPT(" ",60)),60)))&amp;IF($U1043="","","-"&amp;TRIM(RIGHT(SUBSTITUTE(TRIM(SUBSTITUTE($U1043,CHAR(160)," "))," ",REPT(" ",60)),60)))&amp;".jpg")</f>
        <v/>
      </c>
    </row>
    <row r="1044" ht="14" customHeight="1">
      <c r="O1044" s="196">
        <f>_xlfn.LET(_xlpm.d,_xlfn.XLOOKUP(M1044,'[1]Birth Dates'!$A:$A,'[1]Birth Dates'!$B:$B,"",0),IF(_xlpm.d=0,"",_xlpm.d))</f>
        <v/>
      </c>
      <c r="P1044" s="196">
        <f>IF(OR(O1044="",A1044="",NOT(ISNUMBER(O1044)),O1044&gt;A1044),"",DATEDIF(O1044,A1044,"Y")&amp;" years, "&amp;DATEDIF(O1044,A1044,"YM")&amp;" months, "&amp;DATEDIF(O1044,A1044,"MD")&amp;" days")</f>
        <v/>
      </c>
      <c r="S1044" s="196">
        <f>_xlfn.LET(_xlpm.d,_xlfn.XLOOKUP(Q1044,'[1]Birth Dates'!$A:$A,'[1]Birth Dates'!$B:$B,"",0),IF(_xlpm.d=0,"",_xlpm.d))</f>
        <v/>
      </c>
      <c r="T1044" s="196">
        <f>IF(OR(S1044="",A1044="",NOT(ISNUMBER(S1044)),S1044&gt;A1044),"",DATEDIF(S1044,A1044,"Y")&amp;" years, "&amp;DATEDIF(S1044,A1044,"YM")&amp;" months, "&amp;DATEDIF(S1044,A1044,"MD")&amp;" days")</f>
        <v/>
      </c>
      <c r="W1044" s="196">
        <f>_xlfn.LET(_xlpm.d,_xlfn.XLOOKUP(U1044,'[1]Birth Dates'!$A:$A,'[1]Birth Dates'!$B:$B,"",0),IF(_xlpm.d=0,"",_xlpm.d))</f>
        <v/>
      </c>
      <c r="X1044" s="196">
        <f>IF(OR(W1044="",A1044="",NOT(ISNUMBER(W1044)),W1044&gt;A1044),"",DATEDIF(W1044,A1044,"Y")&amp;" years, "&amp;DATEDIF(W1044,A1044,"YM")&amp;" months, "&amp;DATEDIF(W1044,A1044,"MD")&amp;" days")</f>
        <v/>
      </c>
      <c r="AR1044" s="175">
        <f>IF($B1044="","",TEXT($A1044,"yyyymmdd")&amp;"_P"&amp;$C1044&amp;"_C"&amp;$F1044&amp;"_"&amp;TRIM(RIGHT(SUBSTITUTE(TRIM(SUBSTITUTE($M1044,CHAR(160)," "))," ",REPT(" ",60)),60))&amp;IF($Q1044="","","-"&amp;TRIM(RIGHT(SUBSTITUTE(TRIM(SUBSTITUTE($Q1044,CHAR(160)," "))," ",REPT(" ",60)),60)))&amp;IF($U1044="","","-"&amp;TRIM(RIGHT(SUBSTITUTE(TRIM(SUBSTITUTE($U1044,CHAR(160)," "))," ",REPT(" ",60)),60)))&amp;".jpg")</f>
        <v/>
      </c>
    </row>
    <row r="1045" ht="14" customHeight="1">
      <c r="O1045" s="196">
        <f>_xlfn.LET(_xlpm.d,_xlfn.XLOOKUP(M1045,'[1]Birth Dates'!$A:$A,'[1]Birth Dates'!$B:$B,"",0),IF(_xlpm.d=0,"",_xlpm.d))</f>
        <v/>
      </c>
      <c r="P1045" s="196">
        <f>IF(OR(O1045="",A1045="",NOT(ISNUMBER(O1045)),O1045&gt;A1045),"",DATEDIF(O1045,A1045,"Y")&amp;" years, "&amp;DATEDIF(O1045,A1045,"YM")&amp;" months, "&amp;DATEDIF(O1045,A1045,"MD")&amp;" days")</f>
        <v/>
      </c>
      <c r="S1045" s="196">
        <f>_xlfn.LET(_xlpm.d,_xlfn.XLOOKUP(Q1045,'[1]Birth Dates'!$A:$A,'[1]Birth Dates'!$B:$B,"",0),IF(_xlpm.d=0,"",_xlpm.d))</f>
        <v/>
      </c>
      <c r="T1045" s="196">
        <f>IF(OR(S1045="",A1045="",NOT(ISNUMBER(S1045)),S1045&gt;A1045),"",DATEDIF(S1045,A1045,"Y")&amp;" years, "&amp;DATEDIF(S1045,A1045,"YM")&amp;" months, "&amp;DATEDIF(S1045,A1045,"MD")&amp;" days")</f>
        <v/>
      </c>
      <c r="W1045" s="196">
        <f>_xlfn.LET(_xlpm.d,_xlfn.XLOOKUP(U1045,'[1]Birth Dates'!$A:$A,'[1]Birth Dates'!$B:$B,"",0),IF(_xlpm.d=0,"",_xlpm.d))</f>
        <v/>
      </c>
      <c r="X1045" s="196">
        <f>IF(OR(W1045="",A1045="",NOT(ISNUMBER(W1045)),W1045&gt;A1045),"",DATEDIF(W1045,A1045,"Y")&amp;" years, "&amp;DATEDIF(W1045,A1045,"YM")&amp;" months, "&amp;DATEDIF(W1045,A1045,"MD")&amp;" days")</f>
        <v/>
      </c>
      <c r="AR1045" s="175">
        <f>IF($B1045="","",TEXT($A1045,"yyyymmdd")&amp;"_P"&amp;$C1045&amp;"_C"&amp;$F1045&amp;"_"&amp;TRIM(RIGHT(SUBSTITUTE(TRIM(SUBSTITUTE($M1045,CHAR(160)," "))," ",REPT(" ",60)),60))&amp;IF($Q1045="","","-"&amp;TRIM(RIGHT(SUBSTITUTE(TRIM(SUBSTITUTE($Q1045,CHAR(160)," "))," ",REPT(" ",60)),60)))&amp;IF($U1045="","","-"&amp;TRIM(RIGHT(SUBSTITUTE(TRIM(SUBSTITUTE($U1045,CHAR(160)," "))," ",REPT(" ",60)),60)))&amp;".jpg")</f>
        <v/>
      </c>
    </row>
    <row r="1046" ht="14" customHeight="1">
      <c r="O1046" s="196">
        <f>_xlfn.LET(_xlpm.d,_xlfn.XLOOKUP(M1046,'[1]Birth Dates'!$A:$A,'[1]Birth Dates'!$B:$B,"",0),IF(_xlpm.d=0,"",_xlpm.d))</f>
        <v/>
      </c>
      <c r="P1046" s="196">
        <f>IF(OR(O1046="",A1046="",NOT(ISNUMBER(O1046)),O1046&gt;A1046),"",DATEDIF(O1046,A1046,"Y")&amp;" years, "&amp;DATEDIF(O1046,A1046,"YM")&amp;" months, "&amp;DATEDIF(O1046,A1046,"MD")&amp;" days")</f>
        <v/>
      </c>
      <c r="S1046" s="196">
        <f>_xlfn.LET(_xlpm.d,_xlfn.XLOOKUP(Q1046,'[1]Birth Dates'!$A:$A,'[1]Birth Dates'!$B:$B,"",0),IF(_xlpm.d=0,"",_xlpm.d))</f>
        <v/>
      </c>
      <c r="T1046" s="196">
        <f>IF(OR(S1046="",A1046="",NOT(ISNUMBER(S1046)),S1046&gt;A1046),"",DATEDIF(S1046,A1046,"Y")&amp;" years, "&amp;DATEDIF(S1046,A1046,"YM")&amp;" months, "&amp;DATEDIF(S1046,A1046,"MD")&amp;" days")</f>
        <v/>
      </c>
      <c r="W1046" s="196">
        <f>_xlfn.LET(_xlpm.d,_xlfn.XLOOKUP(U1046,'[1]Birth Dates'!$A:$A,'[1]Birth Dates'!$B:$B,"",0),IF(_xlpm.d=0,"",_xlpm.d))</f>
        <v/>
      </c>
      <c r="X1046" s="196">
        <f>IF(OR(W1046="",A1046="",NOT(ISNUMBER(W1046)),W1046&gt;A1046),"",DATEDIF(W1046,A1046,"Y")&amp;" years, "&amp;DATEDIF(W1046,A1046,"YM")&amp;" months, "&amp;DATEDIF(W1046,A1046,"MD")&amp;" days")</f>
        <v/>
      </c>
      <c r="AR1046" s="175">
        <f>IF($B1046="","",TEXT($A1046,"yyyymmdd")&amp;"_P"&amp;$C1046&amp;"_C"&amp;$F1046&amp;"_"&amp;TRIM(RIGHT(SUBSTITUTE(TRIM(SUBSTITUTE($M1046,CHAR(160)," "))," ",REPT(" ",60)),60))&amp;IF($Q1046="","","-"&amp;TRIM(RIGHT(SUBSTITUTE(TRIM(SUBSTITUTE($Q1046,CHAR(160)," "))," ",REPT(" ",60)),60)))&amp;IF($U1046="","","-"&amp;TRIM(RIGHT(SUBSTITUTE(TRIM(SUBSTITUTE($U1046,CHAR(160)," "))," ",REPT(" ",60)),60)))&amp;".jpg")</f>
        <v/>
      </c>
    </row>
    <row r="1047" ht="14" customHeight="1">
      <c r="O1047" s="196">
        <f>_xlfn.LET(_xlpm.d,_xlfn.XLOOKUP(M1047,'[1]Birth Dates'!$A:$A,'[1]Birth Dates'!$B:$B,"",0),IF(_xlpm.d=0,"",_xlpm.d))</f>
        <v/>
      </c>
      <c r="P1047" s="196">
        <f>IF(OR(O1047="",A1047="",NOT(ISNUMBER(O1047)),O1047&gt;A1047),"",DATEDIF(O1047,A1047,"Y")&amp;" years, "&amp;DATEDIF(O1047,A1047,"YM")&amp;" months, "&amp;DATEDIF(O1047,A1047,"MD")&amp;" days")</f>
        <v/>
      </c>
      <c r="S1047" s="196">
        <f>_xlfn.LET(_xlpm.d,_xlfn.XLOOKUP(Q1047,'[1]Birth Dates'!$A:$A,'[1]Birth Dates'!$B:$B,"",0),IF(_xlpm.d=0,"",_xlpm.d))</f>
        <v/>
      </c>
      <c r="T1047" s="196">
        <f>IF(OR(S1047="",A1047="",NOT(ISNUMBER(S1047)),S1047&gt;A1047),"",DATEDIF(S1047,A1047,"Y")&amp;" years, "&amp;DATEDIF(S1047,A1047,"YM")&amp;" months, "&amp;DATEDIF(S1047,A1047,"MD")&amp;" days")</f>
        <v/>
      </c>
      <c r="W1047" s="196">
        <f>_xlfn.LET(_xlpm.d,_xlfn.XLOOKUP(U1047,'[1]Birth Dates'!$A:$A,'[1]Birth Dates'!$B:$B,"",0),IF(_xlpm.d=0,"",_xlpm.d))</f>
        <v/>
      </c>
      <c r="X1047" s="196">
        <f>IF(OR(W1047="",A1047="",NOT(ISNUMBER(W1047)),W1047&gt;A1047),"",DATEDIF(W1047,A1047,"Y")&amp;" years, "&amp;DATEDIF(W1047,A1047,"YM")&amp;" months, "&amp;DATEDIF(W1047,A1047,"MD")&amp;" days")</f>
        <v/>
      </c>
      <c r="AR1047" s="175">
        <f>IF($B1047="","",TEXT($A1047,"yyyymmdd")&amp;"_P"&amp;$C1047&amp;"_C"&amp;$F1047&amp;"_"&amp;TRIM(RIGHT(SUBSTITUTE(TRIM(SUBSTITUTE($M1047,CHAR(160)," "))," ",REPT(" ",60)),60))&amp;IF($Q1047="","","-"&amp;TRIM(RIGHT(SUBSTITUTE(TRIM(SUBSTITUTE($Q1047,CHAR(160)," "))," ",REPT(" ",60)),60)))&amp;IF($U1047="","","-"&amp;TRIM(RIGHT(SUBSTITUTE(TRIM(SUBSTITUTE($U1047,CHAR(160)," "))," ",REPT(" ",60)),60)))&amp;".jpg")</f>
        <v/>
      </c>
    </row>
    <row r="1048" ht="14" customHeight="1">
      <c r="O1048" s="196">
        <f>_xlfn.LET(_xlpm.d,_xlfn.XLOOKUP(M1048,'[1]Birth Dates'!$A:$A,'[1]Birth Dates'!$B:$B,"",0),IF(_xlpm.d=0,"",_xlpm.d))</f>
        <v/>
      </c>
      <c r="P1048" s="196">
        <f>IF(OR(O1048="",A1048="",NOT(ISNUMBER(O1048)),O1048&gt;A1048),"",DATEDIF(O1048,A1048,"Y")&amp;" years, "&amp;DATEDIF(O1048,A1048,"YM")&amp;" months, "&amp;DATEDIF(O1048,A1048,"MD")&amp;" days")</f>
        <v/>
      </c>
      <c r="S1048" s="196">
        <f>_xlfn.LET(_xlpm.d,_xlfn.XLOOKUP(Q1048,'[1]Birth Dates'!$A:$A,'[1]Birth Dates'!$B:$B,"",0),IF(_xlpm.d=0,"",_xlpm.d))</f>
        <v/>
      </c>
      <c r="T1048" s="196">
        <f>IF(OR(S1048="",A1048="",NOT(ISNUMBER(S1048)),S1048&gt;A1048),"",DATEDIF(S1048,A1048,"Y")&amp;" years, "&amp;DATEDIF(S1048,A1048,"YM")&amp;" months, "&amp;DATEDIF(S1048,A1048,"MD")&amp;" days")</f>
        <v/>
      </c>
      <c r="W1048" s="196">
        <f>_xlfn.LET(_xlpm.d,_xlfn.XLOOKUP(U1048,'[1]Birth Dates'!$A:$A,'[1]Birth Dates'!$B:$B,"",0),IF(_xlpm.d=0,"",_xlpm.d))</f>
        <v/>
      </c>
      <c r="X1048" s="196">
        <f>IF(OR(W1048="",A1048="",NOT(ISNUMBER(W1048)),W1048&gt;A1048),"",DATEDIF(W1048,A1048,"Y")&amp;" years, "&amp;DATEDIF(W1048,A1048,"YM")&amp;" months, "&amp;DATEDIF(W1048,A1048,"MD")&amp;" days")</f>
        <v/>
      </c>
      <c r="AR1048" s="175">
        <f>IF($B1048="","",TEXT($A1048,"yyyymmdd")&amp;"_P"&amp;$C1048&amp;"_C"&amp;$F1048&amp;"_"&amp;TRIM(RIGHT(SUBSTITUTE(TRIM(SUBSTITUTE($M1048,CHAR(160)," "))," ",REPT(" ",60)),60))&amp;IF($Q1048="","","-"&amp;TRIM(RIGHT(SUBSTITUTE(TRIM(SUBSTITUTE($Q1048,CHAR(160)," "))," ",REPT(" ",60)),60)))&amp;IF($U1048="","","-"&amp;TRIM(RIGHT(SUBSTITUTE(TRIM(SUBSTITUTE($U1048,CHAR(160)," "))," ",REPT(" ",60)),60)))&amp;".jpg")</f>
        <v/>
      </c>
    </row>
    <row r="1049" ht="14" customHeight="1">
      <c r="O1049" s="196">
        <f>_xlfn.LET(_xlpm.d,_xlfn.XLOOKUP(M1049,'[1]Birth Dates'!$A:$A,'[1]Birth Dates'!$B:$B,"",0),IF(_xlpm.d=0,"",_xlpm.d))</f>
        <v/>
      </c>
      <c r="P1049" s="196">
        <f>IF(OR(O1049="",A1049="",NOT(ISNUMBER(O1049)),O1049&gt;A1049),"",DATEDIF(O1049,A1049,"Y")&amp;" years, "&amp;DATEDIF(O1049,A1049,"YM")&amp;" months, "&amp;DATEDIF(O1049,A1049,"MD")&amp;" days")</f>
        <v/>
      </c>
      <c r="S1049" s="196">
        <f>_xlfn.LET(_xlpm.d,_xlfn.XLOOKUP(Q1049,'[1]Birth Dates'!$A:$A,'[1]Birth Dates'!$B:$B,"",0),IF(_xlpm.d=0,"",_xlpm.d))</f>
        <v/>
      </c>
      <c r="T1049" s="196">
        <f>IF(OR(S1049="",A1049="",NOT(ISNUMBER(S1049)),S1049&gt;A1049),"",DATEDIF(S1049,A1049,"Y")&amp;" years, "&amp;DATEDIF(S1049,A1049,"YM")&amp;" months, "&amp;DATEDIF(S1049,A1049,"MD")&amp;" days")</f>
        <v/>
      </c>
      <c r="W1049" s="196">
        <f>_xlfn.LET(_xlpm.d,_xlfn.XLOOKUP(U1049,'[1]Birth Dates'!$A:$A,'[1]Birth Dates'!$B:$B,"",0),IF(_xlpm.d=0,"",_xlpm.d))</f>
        <v/>
      </c>
      <c r="X1049" s="196">
        <f>IF(OR(W1049="",A1049="",NOT(ISNUMBER(W1049)),W1049&gt;A1049),"",DATEDIF(W1049,A1049,"Y")&amp;" years, "&amp;DATEDIF(W1049,A1049,"YM")&amp;" months, "&amp;DATEDIF(W1049,A1049,"MD")&amp;" days")</f>
        <v/>
      </c>
      <c r="AR1049" s="175">
        <f>IF($B1049="","",TEXT($A1049,"yyyymmdd")&amp;"_P"&amp;$C1049&amp;"_C"&amp;$F1049&amp;"_"&amp;TRIM(RIGHT(SUBSTITUTE(TRIM(SUBSTITUTE($M1049,CHAR(160)," "))," ",REPT(" ",60)),60))&amp;IF($Q1049="","","-"&amp;TRIM(RIGHT(SUBSTITUTE(TRIM(SUBSTITUTE($Q1049,CHAR(160)," "))," ",REPT(" ",60)),60)))&amp;IF($U1049="","","-"&amp;TRIM(RIGHT(SUBSTITUTE(TRIM(SUBSTITUTE($U1049,CHAR(160)," "))," ",REPT(" ",60)),60)))&amp;".jpg")</f>
        <v/>
      </c>
    </row>
    <row r="1050" ht="14" customHeight="1">
      <c r="O1050" s="196">
        <f>_xlfn.LET(_xlpm.d,_xlfn.XLOOKUP(M1050,'[1]Birth Dates'!$A:$A,'[1]Birth Dates'!$B:$B,"",0),IF(_xlpm.d=0,"",_xlpm.d))</f>
        <v/>
      </c>
      <c r="P1050" s="196">
        <f>IF(OR(O1050="",A1050="",NOT(ISNUMBER(O1050)),O1050&gt;A1050),"",DATEDIF(O1050,A1050,"Y")&amp;" years, "&amp;DATEDIF(O1050,A1050,"YM")&amp;" months, "&amp;DATEDIF(O1050,A1050,"MD")&amp;" days")</f>
        <v/>
      </c>
      <c r="S1050" s="196">
        <f>_xlfn.LET(_xlpm.d,_xlfn.XLOOKUP(Q1050,'[1]Birth Dates'!$A:$A,'[1]Birth Dates'!$B:$B,"",0),IF(_xlpm.d=0,"",_xlpm.d))</f>
        <v/>
      </c>
      <c r="T1050" s="196">
        <f>IF(OR(S1050="",A1050="",NOT(ISNUMBER(S1050)),S1050&gt;A1050),"",DATEDIF(S1050,A1050,"Y")&amp;" years, "&amp;DATEDIF(S1050,A1050,"YM")&amp;" months, "&amp;DATEDIF(S1050,A1050,"MD")&amp;" days")</f>
        <v/>
      </c>
      <c r="W1050" s="196">
        <f>_xlfn.LET(_xlpm.d,_xlfn.XLOOKUP(U1050,'[1]Birth Dates'!$A:$A,'[1]Birth Dates'!$B:$B,"",0),IF(_xlpm.d=0,"",_xlpm.d))</f>
        <v/>
      </c>
      <c r="X1050" s="196">
        <f>IF(OR(W1050="",A1050="",NOT(ISNUMBER(W1050)),W1050&gt;A1050),"",DATEDIF(W1050,A1050,"Y")&amp;" years, "&amp;DATEDIF(W1050,A1050,"YM")&amp;" months, "&amp;DATEDIF(W1050,A1050,"MD")&amp;" days")</f>
        <v/>
      </c>
      <c r="AR1050" s="175">
        <f>IF($B1050="","",TEXT($A1050,"yyyymmdd")&amp;"_P"&amp;$C1050&amp;"_C"&amp;$F1050&amp;"_"&amp;TRIM(RIGHT(SUBSTITUTE(TRIM(SUBSTITUTE($M1050,CHAR(160)," "))," ",REPT(" ",60)),60))&amp;IF($Q1050="","","-"&amp;TRIM(RIGHT(SUBSTITUTE(TRIM(SUBSTITUTE($Q1050,CHAR(160)," "))," ",REPT(" ",60)),60)))&amp;IF($U1050="","","-"&amp;TRIM(RIGHT(SUBSTITUTE(TRIM(SUBSTITUTE($U1050,CHAR(160)," "))," ",REPT(" ",60)),60)))&amp;".jpg")</f>
        <v/>
      </c>
    </row>
    <row r="1051" ht="14" customHeight="1">
      <c r="O1051" s="196">
        <f>_xlfn.LET(_xlpm.d,_xlfn.XLOOKUP(M1051,'[1]Birth Dates'!$A:$A,'[1]Birth Dates'!$B:$B,"",0),IF(_xlpm.d=0,"",_xlpm.d))</f>
        <v/>
      </c>
      <c r="P1051" s="196">
        <f>IF(OR(O1051="",A1051="",NOT(ISNUMBER(O1051)),O1051&gt;A1051),"",DATEDIF(O1051,A1051,"Y")&amp;" years, "&amp;DATEDIF(O1051,A1051,"YM")&amp;" months, "&amp;DATEDIF(O1051,A1051,"MD")&amp;" days")</f>
        <v/>
      </c>
      <c r="S1051" s="196">
        <f>_xlfn.LET(_xlpm.d,_xlfn.XLOOKUP(Q1051,'[1]Birth Dates'!$A:$A,'[1]Birth Dates'!$B:$B,"",0),IF(_xlpm.d=0,"",_xlpm.d))</f>
        <v/>
      </c>
      <c r="T1051" s="196">
        <f>IF(OR(S1051="",A1051="",NOT(ISNUMBER(S1051)),S1051&gt;A1051),"",DATEDIF(S1051,A1051,"Y")&amp;" years, "&amp;DATEDIF(S1051,A1051,"YM")&amp;" months, "&amp;DATEDIF(S1051,A1051,"MD")&amp;" days")</f>
        <v/>
      </c>
      <c r="W1051" s="196">
        <f>_xlfn.LET(_xlpm.d,_xlfn.XLOOKUP(U1051,'[1]Birth Dates'!$A:$A,'[1]Birth Dates'!$B:$B,"",0),IF(_xlpm.d=0,"",_xlpm.d))</f>
        <v/>
      </c>
      <c r="X1051" s="196">
        <f>IF(OR(W1051="",A1051="",NOT(ISNUMBER(W1051)),W1051&gt;A1051),"",DATEDIF(W1051,A1051,"Y")&amp;" years, "&amp;DATEDIF(W1051,A1051,"YM")&amp;" months, "&amp;DATEDIF(W1051,A1051,"MD")&amp;" days")</f>
        <v/>
      </c>
      <c r="AR1051" s="175">
        <f>IF($B1051="","",TEXT($A1051,"yyyymmdd")&amp;"_P"&amp;$C1051&amp;"_C"&amp;$F1051&amp;"_"&amp;TRIM(RIGHT(SUBSTITUTE(TRIM(SUBSTITUTE($M1051,CHAR(160)," "))," ",REPT(" ",60)),60))&amp;IF($Q1051="","","-"&amp;TRIM(RIGHT(SUBSTITUTE(TRIM(SUBSTITUTE($Q1051,CHAR(160)," "))," ",REPT(" ",60)),60)))&amp;IF($U1051="","","-"&amp;TRIM(RIGHT(SUBSTITUTE(TRIM(SUBSTITUTE($U1051,CHAR(160)," "))," ",REPT(" ",60)),60)))&amp;".jpg")</f>
        <v/>
      </c>
    </row>
    <row r="1052" ht="14" customHeight="1">
      <c r="O1052" s="196">
        <f>_xlfn.LET(_xlpm.d,_xlfn.XLOOKUP(M1052,'[1]Birth Dates'!$A:$A,'[1]Birth Dates'!$B:$B,"",0),IF(_xlpm.d=0,"",_xlpm.d))</f>
        <v/>
      </c>
      <c r="P1052" s="196">
        <f>IF(OR(O1052="",A1052="",NOT(ISNUMBER(O1052)),O1052&gt;A1052),"",DATEDIF(O1052,A1052,"Y")&amp;" years, "&amp;DATEDIF(O1052,A1052,"YM")&amp;" months, "&amp;DATEDIF(O1052,A1052,"MD")&amp;" days")</f>
        <v/>
      </c>
      <c r="S1052" s="196">
        <f>_xlfn.LET(_xlpm.d,_xlfn.XLOOKUP(Q1052,'[1]Birth Dates'!$A:$A,'[1]Birth Dates'!$B:$B,"",0),IF(_xlpm.d=0,"",_xlpm.d))</f>
        <v/>
      </c>
      <c r="T1052" s="196">
        <f>IF(OR(S1052="",A1052="",NOT(ISNUMBER(S1052)),S1052&gt;A1052),"",DATEDIF(S1052,A1052,"Y")&amp;" years, "&amp;DATEDIF(S1052,A1052,"YM")&amp;" months, "&amp;DATEDIF(S1052,A1052,"MD")&amp;" days")</f>
        <v/>
      </c>
      <c r="W1052" s="196">
        <f>_xlfn.LET(_xlpm.d,_xlfn.XLOOKUP(U1052,'[1]Birth Dates'!$A:$A,'[1]Birth Dates'!$B:$B,"",0),IF(_xlpm.d=0,"",_xlpm.d))</f>
        <v/>
      </c>
      <c r="X1052" s="196">
        <f>IF(OR(W1052="",A1052="",NOT(ISNUMBER(W1052)),W1052&gt;A1052),"",DATEDIF(W1052,A1052,"Y")&amp;" years, "&amp;DATEDIF(W1052,A1052,"YM")&amp;" months, "&amp;DATEDIF(W1052,A1052,"MD")&amp;" days")</f>
        <v/>
      </c>
      <c r="AR1052" s="175">
        <f>IF($B1052="","",TEXT($A1052,"yyyymmdd")&amp;"_P"&amp;$C1052&amp;"_C"&amp;$F1052&amp;"_"&amp;TRIM(RIGHT(SUBSTITUTE(TRIM(SUBSTITUTE($M1052,CHAR(160)," "))," ",REPT(" ",60)),60))&amp;IF($Q1052="","","-"&amp;TRIM(RIGHT(SUBSTITUTE(TRIM(SUBSTITUTE($Q1052,CHAR(160)," "))," ",REPT(" ",60)),60)))&amp;IF($U1052="","","-"&amp;TRIM(RIGHT(SUBSTITUTE(TRIM(SUBSTITUTE($U1052,CHAR(160)," "))," ",REPT(" ",60)),60)))&amp;".jpg")</f>
        <v/>
      </c>
    </row>
    <row r="1053" ht="14" customHeight="1">
      <c r="O1053" s="196">
        <f>_xlfn.LET(_xlpm.d,_xlfn.XLOOKUP(M1053,'[1]Birth Dates'!$A:$A,'[1]Birth Dates'!$B:$B,"",0),IF(_xlpm.d=0,"",_xlpm.d))</f>
        <v/>
      </c>
      <c r="P1053" s="196">
        <f>IF(OR(O1053="",A1053="",NOT(ISNUMBER(O1053)),O1053&gt;A1053),"",DATEDIF(O1053,A1053,"Y")&amp;" years, "&amp;DATEDIF(O1053,A1053,"YM")&amp;" months, "&amp;DATEDIF(O1053,A1053,"MD")&amp;" days")</f>
        <v/>
      </c>
      <c r="S1053" s="196">
        <f>_xlfn.LET(_xlpm.d,_xlfn.XLOOKUP(Q1053,'[1]Birth Dates'!$A:$A,'[1]Birth Dates'!$B:$B,"",0),IF(_xlpm.d=0,"",_xlpm.d))</f>
        <v/>
      </c>
      <c r="T1053" s="196">
        <f>IF(OR(S1053="",A1053="",NOT(ISNUMBER(S1053)),S1053&gt;A1053),"",DATEDIF(S1053,A1053,"Y")&amp;" years, "&amp;DATEDIF(S1053,A1053,"YM")&amp;" months, "&amp;DATEDIF(S1053,A1053,"MD")&amp;" days")</f>
        <v/>
      </c>
      <c r="W1053" s="196">
        <f>_xlfn.LET(_xlpm.d,_xlfn.XLOOKUP(U1053,'[1]Birth Dates'!$A:$A,'[1]Birth Dates'!$B:$B,"",0),IF(_xlpm.d=0,"",_xlpm.d))</f>
        <v/>
      </c>
      <c r="X1053" s="196">
        <f>IF(OR(W1053="",A1053="",NOT(ISNUMBER(W1053)),W1053&gt;A1053),"",DATEDIF(W1053,A1053,"Y")&amp;" years, "&amp;DATEDIF(W1053,A1053,"YM")&amp;" months, "&amp;DATEDIF(W1053,A1053,"MD")&amp;" days")</f>
        <v/>
      </c>
      <c r="AR1053" s="175">
        <f>IF($B1053="","",TEXT($A1053,"yyyymmdd")&amp;"_P"&amp;$C1053&amp;"_C"&amp;$F1053&amp;"_"&amp;TRIM(RIGHT(SUBSTITUTE(TRIM(SUBSTITUTE($M1053,CHAR(160)," "))," ",REPT(" ",60)),60))&amp;IF($Q1053="","","-"&amp;TRIM(RIGHT(SUBSTITUTE(TRIM(SUBSTITUTE($Q1053,CHAR(160)," "))," ",REPT(" ",60)),60)))&amp;IF($U1053="","","-"&amp;TRIM(RIGHT(SUBSTITUTE(TRIM(SUBSTITUTE($U1053,CHAR(160)," "))," ",REPT(" ",60)),60)))&amp;".jpg")</f>
        <v/>
      </c>
    </row>
    <row r="1054" ht="14" customHeight="1">
      <c r="O1054" s="196">
        <f>_xlfn.LET(_xlpm.d,_xlfn.XLOOKUP(M1054,'[1]Birth Dates'!$A:$A,'[1]Birth Dates'!$B:$B,"",0),IF(_xlpm.d=0,"",_xlpm.d))</f>
        <v/>
      </c>
      <c r="P1054" s="196">
        <f>IF(OR(O1054="",A1054="",NOT(ISNUMBER(O1054)),O1054&gt;A1054),"",DATEDIF(O1054,A1054,"Y")&amp;" years, "&amp;DATEDIF(O1054,A1054,"YM")&amp;" months, "&amp;DATEDIF(O1054,A1054,"MD")&amp;" days")</f>
        <v/>
      </c>
      <c r="S1054" s="196">
        <f>_xlfn.LET(_xlpm.d,_xlfn.XLOOKUP(Q1054,'[1]Birth Dates'!$A:$A,'[1]Birth Dates'!$B:$B,"",0),IF(_xlpm.d=0,"",_xlpm.d))</f>
        <v/>
      </c>
      <c r="T1054" s="196">
        <f>IF(OR(S1054="",A1054="",NOT(ISNUMBER(S1054)),S1054&gt;A1054),"",DATEDIF(S1054,A1054,"Y")&amp;" years, "&amp;DATEDIF(S1054,A1054,"YM")&amp;" months, "&amp;DATEDIF(S1054,A1054,"MD")&amp;" days")</f>
        <v/>
      </c>
      <c r="W1054" s="196">
        <f>_xlfn.LET(_xlpm.d,_xlfn.XLOOKUP(U1054,'[1]Birth Dates'!$A:$A,'[1]Birth Dates'!$B:$B,"",0),IF(_xlpm.d=0,"",_xlpm.d))</f>
        <v/>
      </c>
      <c r="X1054" s="196">
        <f>IF(OR(W1054="",A1054="",NOT(ISNUMBER(W1054)),W1054&gt;A1054),"",DATEDIF(W1054,A1054,"Y")&amp;" years, "&amp;DATEDIF(W1054,A1054,"YM")&amp;" months, "&amp;DATEDIF(W1054,A1054,"MD")&amp;" days")</f>
        <v/>
      </c>
      <c r="AR1054" s="175">
        <f>IF($B1054="","",TEXT($A1054,"yyyymmdd")&amp;"_P"&amp;$C1054&amp;"_C"&amp;$F1054&amp;"_"&amp;TRIM(RIGHT(SUBSTITUTE(TRIM(SUBSTITUTE($M1054,CHAR(160)," "))," ",REPT(" ",60)),60))&amp;IF($Q1054="","","-"&amp;TRIM(RIGHT(SUBSTITUTE(TRIM(SUBSTITUTE($Q1054,CHAR(160)," "))," ",REPT(" ",60)),60)))&amp;IF($U1054="","","-"&amp;TRIM(RIGHT(SUBSTITUTE(TRIM(SUBSTITUTE($U1054,CHAR(160)," "))," ",REPT(" ",60)),60)))&amp;".jpg")</f>
        <v/>
      </c>
    </row>
    <row r="1055" ht="14" customHeight="1">
      <c r="O1055" s="196">
        <f>_xlfn.LET(_xlpm.d,_xlfn.XLOOKUP(M1055,'[1]Birth Dates'!$A:$A,'[1]Birth Dates'!$B:$B,"",0),IF(_xlpm.d=0,"",_xlpm.d))</f>
        <v/>
      </c>
      <c r="P1055" s="196">
        <f>IF(OR(O1055="",A1055="",NOT(ISNUMBER(O1055)),O1055&gt;A1055),"",DATEDIF(O1055,A1055,"Y")&amp;" years, "&amp;DATEDIF(O1055,A1055,"YM")&amp;" months, "&amp;DATEDIF(O1055,A1055,"MD")&amp;" days")</f>
        <v/>
      </c>
      <c r="S1055" s="196">
        <f>_xlfn.LET(_xlpm.d,_xlfn.XLOOKUP(Q1055,'[1]Birth Dates'!$A:$A,'[1]Birth Dates'!$B:$B,"",0),IF(_xlpm.d=0,"",_xlpm.d))</f>
        <v/>
      </c>
      <c r="T1055" s="196">
        <f>IF(OR(S1055="",A1055="",NOT(ISNUMBER(S1055)),S1055&gt;A1055),"",DATEDIF(S1055,A1055,"Y")&amp;" years, "&amp;DATEDIF(S1055,A1055,"YM")&amp;" months, "&amp;DATEDIF(S1055,A1055,"MD")&amp;" days")</f>
        <v/>
      </c>
      <c r="W1055" s="196">
        <f>_xlfn.LET(_xlpm.d,_xlfn.XLOOKUP(U1055,'[1]Birth Dates'!$A:$A,'[1]Birth Dates'!$B:$B,"",0),IF(_xlpm.d=0,"",_xlpm.d))</f>
        <v/>
      </c>
      <c r="X1055" s="196">
        <f>IF(OR(W1055="",A1055="",NOT(ISNUMBER(W1055)),W1055&gt;A1055),"",DATEDIF(W1055,A1055,"Y")&amp;" years, "&amp;DATEDIF(W1055,A1055,"YM")&amp;" months, "&amp;DATEDIF(W1055,A1055,"MD")&amp;" days")</f>
        <v/>
      </c>
      <c r="AR1055" s="175">
        <f>IF($B1055="","",TEXT($A1055,"yyyymmdd")&amp;"_P"&amp;$C1055&amp;"_C"&amp;$F1055&amp;"_"&amp;TRIM(RIGHT(SUBSTITUTE(TRIM(SUBSTITUTE($M1055,CHAR(160)," "))," ",REPT(" ",60)),60))&amp;IF($Q1055="","","-"&amp;TRIM(RIGHT(SUBSTITUTE(TRIM(SUBSTITUTE($Q1055,CHAR(160)," "))," ",REPT(" ",60)),60)))&amp;IF($U1055="","","-"&amp;TRIM(RIGHT(SUBSTITUTE(TRIM(SUBSTITUTE($U1055,CHAR(160)," "))," ",REPT(" ",60)),60)))&amp;".jpg")</f>
        <v/>
      </c>
    </row>
    <row r="1056" ht="14" customHeight="1">
      <c r="O1056" s="196">
        <f>_xlfn.LET(_xlpm.d,_xlfn.XLOOKUP(M1056,'[1]Birth Dates'!$A:$A,'[1]Birth Dates'!$B:$B,"",0),IF(_xlpm.d=0,"",_xlpm.d))</f>
        <v/>
      </c>
      <c r="P1056" s="196">
        <f>IF(OR(O1056="",A1056="",NOT(ISNUMBER(O1056)),O1056&gt;A1056),"",DATEDIF(O1056,A1056,"Y")&amp;" years, "&amp;DATEDIF(O1056,A1056,"YM")&amp;" months, "&amp;DATEDIF(O1056,A1056,"MD")&amp;" days")</f>
        <v/>
      </c>
      <c r="S1056" s="196">
        <f>_xlfn.LET(_xlpm.d,_xlfn.XLOOKUP(Q1056,'[1]Birth Dates'!$A:$A,'[1]Birth Dates'!$B:$B,"",0),IF(_xlpm.d=0,"",_xlpm.d))</f>
        <v/>
      </c>
      <c r="T1056" s="196">
        <f>IF(OR(S1056="",A1056="",NOT(ISNUMBER(S1056)),S1056&gt;A1056),"",DATEDIF(S1056,A1056,"Y")&amp;" years, "&amp;DATEDIF(S1056,A1056,"YM")&amp;" months, "&amp;DATEDIF(S1056,A1056,"MD")&amp;" days")</f>
        <v/>
      </c>
      <c r="W1056" s="196">
        <f>_xlfn.LET(_xlpm.d,_xlfn.XLOOKUP(U1056,'[1]Birth Dates'!$A:$A,'[1]Birth Dates'!$B:$B,"",0),IF(_xlpm.d=0,"",_xlpm.d))</f>
        <v/>
      </c>
      <c r="X1056" s="196">
        <f>IF(OR(W1056="",A1056="",NOT(ISNUMBER(W1056)),W1056&gt;A1056),"",DATEDIF(W1056,A1056,"Y")&amp;" years, "&amp;DATEDIF(W1056,A1056,"YM")&amp;" months, "&amp;DATEDIF(W1056,A1056,"MD")&amp;" days")</f>
        <v/>
      </c>
      <c r="AR1056" s="175">
        <f>IF($B1056="","",TEXT($A1056,"yyyymmdd")&amp;"_P"&amp;$C1056&amp;"_C"&amp;$F1056&amp;"_"&amp;TRIM(RIGHT(SUBSTITUTE(TRIM(SUBSTITUTE($M1056,CHAR(160)," "))," ",REPT(" ",60)),60))&amp;IF($Q1056="","","-"&amp;TRIM(RIGHT(SUBSTITUTE(TRIM(SUBSTITUTE($Q1056,CHAR(160)," "))," ",REPT(" ",60)),60)))&amp;IF($U1056="","","-"&amp;TRIM(RIGHT(SUBSTITUTE(TRIM(SUBSTITUTE($U1056,CHAR(160)," "))," ",REPT(" ",60)),60)))&amp;".jpg")</f>
        <v/>
      </c>
    </row>
    <row r="1057" ht="14" customHeight="1">
      <c r="O1057" s="196">
        <f>_xlfn.LET(_xlpm.d,_xlfn.XLOOKUP(M1057,'[1]Birth Dates'!$A:$A,'[1]Birth Dates'!$B:$B,"",0),IF(_xlpm.d=0,"",_xlpm.d))</f>
        <v/>
      </c>
      <c r="P1057" s="196">
        <f>IF(OR(O1057="",A1057="",NOT(ISNUMBER(O1057)),O1057&gt;A1057),"",DATEDIF(O1057,A1057,"Y")&amp;" years, "&amp;DATEDIF(O1057,A1057,"YM")&amp;" months, "&amp;DATEDIF(O1057,A1057,"MD")&amp;" days")</f>
        <v/>
      </c>
      <c r="S1057" s="196">
        <f>_xlfn.LET(_xlpm.d,_xlfn.XLOOKUP(Q1057,'[1]Birth Dates'!$A:$A,'[1]Birth Dates'!$B:$B,"",0),IF(_xlpm.d=0,"",_xlpm.d))</f>
        <v/>
      </c>
      <c r="T1057" s="196">
        <f>IF(OR(S1057="",A1057="",NOT(ISNUMBER(S1057)),S1057&gt;A1057),"",DATEDIF(S1057,A1057,"Y")&amp;" years, "&amp;DATEDIF(S1057,A1057,"YM")&amp;" months, "&amp;DATEDIF(S1057,A1057,"MD")&amp;" days")</f>
        <v/>
      </c>
      <c r="W1057" s="196">
        <f>_xlfn.LET(_xlpm.d,_xlfn.XLOOKUP(U1057,'[1]Birth Dates'!$A:$A,'[1]Birth Dates'!$B:$B,"",0),IF(_xlpm.d=0,"",_xlpm.d))</f>
        <v/>
      </c>
      <c r="X1057" s="196">
        <f>IF(OR(W1057="",A1057="",NOT(ISNUMBER(W1057)),W1057&gt;A1057),"",DATEDIF(W1057,A1057,"Y")&amp;" years, "&amp;DATEDIF(W1057,A1057,"YM")&amp;" months, "&amp;DATEDIF(W1057,A1057,"MD")&amp;" days")</f>
        <v/>
      </c>
      <c r="AR1057" s="175">
        <f>IF($B1057="","",TEXT($A1057,"yyyymmdd")&amp;"_P"&amp;$C1057&amp;"_C"&amp;$F1057&amp;"_"&amp;TRIM(RIGHT(SUBSTITUTE(TRIM(SUBSTITUTE($M1057,CHAR(160)," "))," ",REPT(" ",60)),60))&amp;IF($Q1057="","","-"&amp;TRIM(RIGHT(SUBSTITUTE(TRIM(SUBSTITUTE($Q1057,CHAR(160)," "))," ",REPT(" ",60)),60)))&amp;IF($U1057="","","-"&amp;TRIM(RIGHT(SUBSTITUTE(TRIM(SUBSTITUTE($U1057,CHAR(160)," "))," ",REPT(" ",60)),60)))&amp;".jpg")</f>
        <v/>
      </c>
    </row>
    <row r="1058" ht="14" customHeight="1">
      <c r="O1058" s="196">
        <f>_xlfn.LET(_xlpm.d,_xlfn.XLOOKUP(M1058,'[1]Birth Dates'!$A:$A,'[1]Birth Dates'!$B:$B,"",0),IF(_xlpm.d=0,"",_xlpm.d))</f>
        <v/>
      </c>
      <c r="P1058" s="196">
        <f>IF(OR(O1058="",A1058="",NOT(ISNUMBER(O1058)),O1058&gt;A1058),"",DATEDIF(O1058,A1058,"Y")&amp;" years, "&amp;DATEDIF(O1058,A1058,"YM")&amp;" months, "&amp;DATEDIF(O1058,A1058,"MD")&amp;" days")</f>
        <v/>
      </c>
      <c r="S1058" s="196">
        <f>_xlfn.LET(_xlpm.d,_xlfn.XLOOKUP(Q1058,'[1]Birth Dates'!$A:$A,'[1]Birth Dates'!$B:$B,"",0),IF(_xlpm.d=0,"",_xlpm.d))</f>
        <v/>
      </c>
      <c r="T1058" s="196">
        <f>IF(OR(S1058="",A1058="",NOT(ISNUMBER(S1058)),S1058&gt;A1058),"",DATEDIF(S1058,A1058,"Y")&amp;" years, "&amp;DATEDIF(S1058,A1058,"YM")&amp;" months, "&amp;DATEDIF(S1058,A1058,"MD")&amp;" days")</f>
        <v/>
      </c>
      <c r="W1058" s="196">
        <f>_xlfn.LET(_xlpm.d,_xlfn.XLOOKUP(U1058,'[1]Birth Dates'!$A:$A,'[1]Birth Dates'!$B:$B,"",0),IF(_xlpm.d=0,"",_xlpm.d))</f>
        <v/>
      </c>
      <c r="X1058" s="196">
        <f>IF(OR(W1058="",A1058="",NOT(ISNUMBER(W1058)),W1058&gt;A1058),"",DATEDIF(W1058,A1058,"Y")&amp;" years, "&amp;DATEDIF(W1058,A1058,"YM")&amp;" months, "&amp;DATEDIF(W1058,A1058,"MD")&amp;" days")</f>
        <v/>
      </c>
      <c r="AR1058" s="175">
        <f>IF($B1058="","",TEXT($A1058,"yyyymmdd")&amp;"_P"&amp;$C1058&amp;"_C"&amp;$F1058&amp;"_"&amp;TRIM(RIGHT(SUBSTITUTE(TRIM(SUBSTITUTE($M1058,CHAR(160)," "))," ",REPT(" ",60)),60))&amp;IF($Q1058="","","-"&amp;TRIM(RIGHT(SUBSTITUTE(TRIM(SUBSTITUTE($Q1058,CHAR(160)," "))," ",REPT(" ",60)),60)))&amp;IF($U1058="","","-"&amp;TRIM(RIGHT(SUBSTITUTE(TRIM(SUBSTITUTE($U1058,CHAR(160)," "))," ",REPT(" ",60)),60)))&amp;".jpg")</f>
        <v/>
      </c>
    </row>
    <row r="1059" ht="14" customHeight="1">
      <c r="O1059" s="196">
        <f>_xlfn.LET(_xlpm.d,_xlfn.XLOOKUP(M1059,'[1]Birth Dates'!$A:$A,'[1]Birth Dates'!$B:$B,"",0),IF(_xlpm.d=0,"",_xlpm.d))</f>
        <v/>
      </c>
      <c r="P1059" s="196">
        <f>IF(OR(O1059="",A1059="",NOT(ISNUMBER(O1059)),O1059&gt;A1059),"",DATEDIF(O1059,A1059,"Y")&amp;" years, "&amp;DATEDIF(O1059,A1059,"YM")&amp;" months, "&amp;DATEDIF(O1059,A1059,"MD")&amp;" days")</f>
        <v/>
      </c>
      <c r="S1059" s="196">
        <f>_xlfn.LET(_xlpm.d,_xlfn.XLOOKUP(Q1059,'[1]Birth Dates'!$A:$A,'[1]Birth Dates'!$B:$B,"",0),IF(_xlpm.d=0,"",_xlpm.d))</f>
        <v/>
      </c>
      <c r="T1059" s="196">
        <f>IF(OR(S1059="",A1059="",NOT(ISNUMBER(S1059)),S1059&gt;A1059),"",DATEDIF(S1059,A1059,"Y")&amp;" years, "&amp;DATEDIF(S1059,A1059,"YM")&amp;" months, "&amp;DATEDIF(S1059,A1059,"MD")&amp;" days")</f>
        <v/>
      </c>
      <c r="W1059" s="196">
        <f>_xlfn.LET(_xlpm.d,_xlfn.XLOOKUP(U1059,'[1]Birth Dates'!$A:$A,'[1]Birth Dates'!$B:$B,"",0),IF(_xlpm.d=0,"",_xlpm.d))</f>
        <v/>
      </c>
      <c r="X1059" s="196">
        <f>IF(OR(W1059="",A1059="",NOT(ISNUMBER(W1059)),W1059&gt;A1059),"",DATEDIF(W1059,A1059,"Y")&amp;" years, "&amp;DATEDIF(W1059,A1059,"YM")&amp;" months, "&amp;DATEDIF(W1059,A1059,"MD")&amp;" days")</f>
        <v/>
      </c>
      <c r="AR1059" s="175">
        <f>IF($B1059="","",TEXT($A1059,"yyyymmdd")&amp;"_P"&amp;$C1059&amp;"_C"&amp;$F1059&amp;"_"&amp;TRIM(RIGHT(SUBSTITUTE(TRIM(SUBSTITUTE($M1059,CHAR(160)," "))," ",REPT(" ",60)),60))&amp;IF($Q1059="","","-"&amp;TRIM(RIGHT(SUBSTITUTE(TRIM(SUBSTITUTE($Q1059,CHAR(160)," "))," ",REPT(" ",60)),60)))&amp;IF($U1059="","","-"&amp;TRIM(RIGHT(SUBSTITUTE(TRIM(SUBSTITUTE($U1059,CHAR(160)," "))," ",REPT(" ",60)),60)))&amp;".jpg")</f>
        <v/>
      </c>
    </row>
    <row r="1060" ht="14" customHeight="1">
      <c r="O1060" s="196">
        <f>_xlfn.LET(_xlpm.d,_xlfn.XLOOKUP(M1060,'[1]Birth Dates'!$A:$A,'[1]Birth Dates'!$B:$B,"",0),IF(_xlpm.d=0,"",_xlpm.d))</f>
        <v/>
      </c>
      <c r="P1060" s="196">
        <f>IF(OR(O1060="",A1060="",NOT(ISNUMBER(O1060)),O1060&gt;A1060),"",DATEDIF(O1060,A1060,"Y")&amp;" years, "&amp;DATEDIF(O1060,A1060,"YM")&amp;" months, "&amp;DATEDIF(O1060,A1060,"MD")&amp;" days")</f>
        <v/>
      </c>
      <c r="S1060" s="196">
        <f>_xlfn.LET(_xlpm.d,_xlfn.XLOOKUP(Q1060,'[1]Birth Dates'!$A:$A,'[1]Birth Dates'!$B:$B,"",0),IF(_xlpm.d=0,"",_xlpm.d))</f>
        <v/>
      </c>
      <c r="T1060" s="196">
        <f>IF(OR(S1060="",A1060="",NOT(ISNUMBER(S1060)),S1060&gt;A1060),"",DATEDIF(S1060,A1060,"Y")&amp;" years, "&amp;DATEDIF(S1060,A1060,"YM")&amp;" months, "&amp;DATEDIF(S1060,A1060,"MD")&amp;" days")</f>
        <v/>
      </c>
      <c r="W1060" s="196">
        <f>_xlfn.LET(_xlpm.d,_xlfn.XLOOKUP(U1060,'[1]Birth Dates'!$A:$A,'[1]Birth Dates'!$B:$B,"",0),IF(_xlpm.d=0,"",_xlpm.d))</f>
        <v/>
      </c>
      <c r="X1060" s="196">
        <f>IF(OR(W1060="",A1060="",NOT(ISNUMBER(W1060)),W1060&gt;A1060),"",DATEDIF(W1060,A1060,"Y")&amp;" years, "&amp;DATEDIF(W1060,A1060,"YM")&amp;" months, "&amp;DATEDIF(W1060,A1060,"MD")&amp;" days")</f>
        <v/>
      </c>
      <c r="AR1060" s="175">
        <f>IF($B1060="","",TEXT($A1060,"yyyymmdd")&amp;"_P"&amp;$C1060&amp;"_C"&amp;$F1060&amp;"_"&amp;TRIM(RIGHT(SUBSTITUTE(TRIM(SUBSTITUTE($M1060,CHAR(160)," "))," ",REPT(" ",60)),60))&amp;IF($Q1060="","","-"&amp;TRIM(RIGHT(SUBSTITUTE(TRIM(SUBSTITUTE($Q1060,CHAR(160)," "))," ",REPT(" ",60)),60)))&amp;IF($U1060="","","-"&amp;TRIM(RIGHT(SUBSTITUTE(TRIM(SUBSTITUTE($U1060,CHAR(160)," "))," ",REPT(" ",60)),60)))&amp;".jpg")</f>
        <v/>
      </c>
    </row>
    <row r="1061" ht="14" customHeight="1">
      <c r="O1061" s="196">
        <f>_xlfn.LET(_xlpm.d,_xlfn.XLOOKUP(M1061,'[1]Birth Dates'!$A:$A,'[1]Birth Dates'!$B:$B,"",0),IF(_xlpm.d=0,"",_xlpm.d))</f>
        <v/>
      </c>
      <c r="P1061" s="196">
        <f>IF(OR(O1061="",A1061="",NOT(ISNUMBER(O1061)),O1061&gt;A1061),"",DATEDIF(O1061,A1061,"Y")&amp;" years, "&amp;DATEDIF(O1061,A1061,"YM")&amp;" months, "&amp;DATEDIF(O1061,A1061,"MD")&amp;" days")</f>
        <v/>
      </c>
      <c r="S1061" s="196">
        <f>_xlfn.LET(_xlpm.d,_xlfn.XLOOKUP(Q1061,'[1]Birth Dates'!$A:$A,'[1]Birth Dates'!$B:$B,"",0),IF(_xlpm.d=0,"",_xlpm.d))</f>
        <v/>
      </c>
      <c r="T1061" s="196">
        <f>IF(OR(S1061="",A1061="",NOT(ISNUMBER(S1061)),S1061&gt;A1061),"",DATEDIF(S1061,A1061,"Y")&amp;" years, "&amp;DATEDIF(S1061,A1061,"YM")&amp;" months, "&amp;DATEDIF(S1061,A1061,"MD")&amp;" days")</f>
        <v/>
      </c>
      <c r="W1061" s="196">
        <f>_xlfn.LET(_xlpm.d,_xlfn.XLOOKUP(U1061,'[1]Birth Dates'!$A:$A,'[1]Birth Dates'!$B:$B,"",0),IF(_xlpm.d=0,"",_xlpm.d))</f>
        <v/>
      </c>
      <c r="X1061" s="196">
        <f>IF(OR(W1061="",A1061="",NOT(ISNUMBER(W1061)),W1061&gt;A1061),"",DATEDIF(W1061,A1061,"Y")&amp;" years, "&amp;DATEDIF(W1061,A1061,"YM")&amp;" months, "&amp;DATEDIF(W1061,A1061,"MD")&amp;" days")</f>
        <v/>
      </c>
      <c r="AR1061" s="175">
        <f>IF($B1061="","",TEXT($A1061,"yyyymmdd")&amp;"_P"&amp;$C1061&amp;"_C"&amp;$F1061&amp;"_"&amp;TRIM(RIGHT(SUBSTITUTE(TRIM(SUBSTITUTE($M1061,CHAR(160)," "))," ",REPT(" ",60)),60))&amp;IF($Q1061="","","-"&amp;TRIM(RIGHT(SUBSTITUTE(TRIM(SUBSTITUTE($Q1061,CHAR(160)," "))," ",REPT(" ",60)),60)))&amp;IF($U1061="","","-"&amp;TRIM(RIGHT(SUBSTITUTE(TRIM(SUBSTITUTE($U1061,CHAR(160)," "))," ",REPT(" ",60)),60)))&amp;".jpg")</f>
        <v/>
      </c>
    </row>
    <row r="1062" ht="14" customHeight="1">
      <c r="O1062" s="196">
        <f>_xlfn.LET(_xlpm.d,_xlfn.XLOOKUP(M1062,'[1]Birth Dates'!$A:$A,'[1]Birth Dates'!$B:$B,"",0),IF(_xlpm.d=0,"",_xlpm.d))</f>
        <v/>
      </c>
      <c r="P1062" s="196">
        <f>IF(OR(O1062="",A1062="",NOT(ISNUMBER(O1062)),O1062&gt;A1062),"",DATEDIF(O1062,A1062,"Y")&amp;" years, "&amp;DATEDIF(O1062,A1062,"YM")&amp;" months, "&amp;DATEDIF(O1062,A1062,"MD")&amp;" days")</f>
        <v/>
      </c>
      <c r="S1062" s="196">
        <f>_xlfn.LET(_xlpm.d,_xlfn.XLOOKUP(Q1062,'[1]Birth Dates'!$A:$A,'[1]Birth Dates'!$B:$B,"",0),IF(_xlpm.d=0,"",_xlpm.d))</f>
        <v/>
      </c>
      <c r="T1062" s="196">
        <f>IF(OR(S1062="",A1062="",NOT(ISNUMBER(S1062)),S1062&gt;A1062),"",DATEDIF(S1062,A1062,"Y")&amp;" years, "&amp;DATEDIF(S1062,A1062,"YM")&amp;" months, "&amp;DATEDIF(S1062,A1062,"MD")&amp;" days")</f>
        <v/>
      </c>
      <c r="W1062" s="196">
        <f>_xlfn.LET(_xlpm.d,_xlfn.XLOOKUP(U1062,'[1]Birth Dates'!$A:$A,'[1]Birth Dates'!$B:$B,"",0),IF(_xlpm.d=0,"",_xlpm.d))</f>
        <v/>
      </c>
      <c r="X1062" s="196">
        <f>IF(OR(W1062="",A1062="",NOT(ISNUMBER(W1062)),W1062&gt;A1062),"",DATEDIF(W1062,A1062,"Y")&amp;" years, "&amp;DATEDIF(W1062,A1062,"YM")&amp;" months, "&amp;DATEDIF(W1062,A1062,"MD")&amp;" days")</f>
        <v/>
      </c>
      <c r="AR1062" s="175">
        <f>IF($B1062="","",TEXT($A1062,"yyyymmdd")&amp;"_P"&amp;$C1062&amp;"_C"&amp;$F1062&amp;"_"&amp;TRIM(RIGHT(SUBSTITUTE(TRIM(SUBSTITUTE($M1062,CHAR(160)," "))," ",REPT(" ",60)),60))&amp;IF($Q1062="","","-"&amp;TRIM(RIGHT(SUBSTITUTE(TRIM(SUBSTITUTE($Q1062,CHAR(160)," "))," ",REPT(" ",60)),60)))&amp;IF($U1062="","","-"&amp;TRIM(RIGHT(SUBSTITUTE(TRIM(SUBSTITUTE($U1062,CHAR(160)," "))," ",REPT(" ",60)),60)))&amp;".jpg")</f>
        <v/>
      </c>
    </row>
    <row r="1063" ht="14" customHeight="1">
      <c r="O1063" s="196">
        <f>_xlfn.LET(_xlpm.d,_xlfn.XLOOKUP(M1063,'[1]Birth Dates'!$A:$A,'[1]Birth Dates'!$B:$B,"",0),IF(_xlpm.d=0,"",_xlpm.d))</f>
        <v/>
      </c>
      <c r="P1063" s="196">
        <f>IF(OR(O1063="",A1063="",NOT(ISNUMBER(O1063)),O1063&gt;A1063),"",DATEDIF(O1063,A1063,"Y")&amp;" years, "&amp;DATEDIF(O1063,A1063,"YM")&amp;" months, "&amp;DATEDIF(O1063,A1063,"MD")&amp;" days")</f>
        <v/>
      </c>
      <c r="S1063" s="196">
        <f>_xlfn.LET(_xlpm.d,_xlfn.XLOOKUP(Q1063,'[1]Birth Dates'!$A:$A,'[1]Birth Dates'!$B:$B,"",0),IF(_xlpm.d=0,"",_xlpm.d))</f>
        <v/>
      </c>
      <c r="T1063" s="196">
        <f>IF(OR(S1063="",A1063="",NOT(ISNUMBER(S1063)),S1063&gt;A1063),"",DATEDIF(S1063,A1063,"Y")&amp;" years, "&amp;DATEDIF(S1063,A1063,"YM")&amp;" months, "&amp;DATEDIF(S1063,A1063,"MD")&amp;" days")</f>
        <v/>
      </c>
      <c r="W1063" s="196">
        <f>_xlfn.LET(_xlpm.d,_xlfn.XLOOKUP(U1063,'[1]Birth Dates'!$A:$A,'[1]Birth Dates'!$B:$B,"",0),IF(_xlpm.d=0,"",_xlpm.d))</f>
        <v/>
      </c>
      <c r="X1063" s="196">
        <f>IF(OR(W1063="",A1063="",NOT(ISNUMBER(W1063)),W1063&gt;A1063),"",DATEDIF(W1063,A1063,"Y")&amp;" years, "&amp;DATEDIF(W1063,A1063,"YM")&amp;" months, "&amp;DATEDIF(W1063,A1063,"MD")&amp;" days")</f>
        <v/>
      </c>
      <c r="AR1063" s="175">
        <f>IF($B1063="","",TEXT($A1063,"yyyymmdd")&amp;"_P"&amp;$C1063&amp;"_C"&amp;$F1063&amp;"_"&amp;TRIM(RIGHT(SUBSTITUTE(TRIM(SUBSTITUTE($M1063,CHAR(160)," "))," ",REPT(" ",60)),60))&amp;IF($Q1063="","","-"&amp;TRIM(RIGHT(SUBSTITUTE(TRIM(SUBSTITUTE($Q1063,CHAR(160)," "))," ",REPT(" ",60)),60)))&amp;IF($U1063="","","-"&amp;TRIM(RIGHT(SUBSTITUTE(TRIM(SUBSTITUTE($U1063,CHAR(160)," "))," ",REPT(" ",60)),60)))&amp;".jpg")</f>
        <v/>
      </c>
    </row>
    <row r="1064" ht="14" customHeight="1">
      <c r="O1064" s="196">
        <f>_xlfn.LET(_xlpm.d,_xlfn.XLOOKUP(M1064,'[1]Birth Dates'!$A:$A,'[1]Birth Dates'!$B:$B,"",0),IF(_xlpm.d=0,"",_xlpm.d))</f>
        <v/>
      </c>
      <c r="P1064" s="196">
        <f>IF(OR(O1064="",A1064="",NOT(ISNUMBER(O1064)),O1064&gt;A1064),"",DATEDIF(O1064,A1064,"Y")&amp;" years, "&amp;DATEDIF(O1064,A1064,"YM")&amp;" months, "&amp;DATEDIF(O1064,A1064,"MD")&amp;" days")</f>
        <v/>
      </c>
      <c r="S1064" s="196">
        <f>_xlfn.LET(_xlpm.d,_xlfn.XLOOKUP(Q1064,'[1]Birth Dates'!$A:$A,'[1]Birth Dates'!$B:$B,"",0),IF(_xlpm.d=0,"",_xlpm.d))</f>
        <v/>
      </c>
      <c r="T1064" s="196">
        <f>IF(OR(S1064="",A1064="",NOT(ISNUMBER(S1064)),S1064&gt;A1064),"",DATEDIF(S1064,A1064,"Y")&amp;" years, "&amp;DATEDIF(S1064,A1064,"YM")&amp;" months, "&amp;DATEDIF(S1064,A1064,"MD")&amp;" days")</f>
        <v/>
      </c>
      <c r="W1064" s="196">
        <f>_xlfn.LET(_xlpm.d,_xlfn.XLOOKUP(U1064,'[1]Birth Dates'!$A:$A,'[1]Birth Dates'!$B:$B,"",0),IF(_xlpm.d=0,"",_xlpm.d))</f>
        <v/>
      </c>
      <c r="X1064" s="196">
        <f>IF(OR(W1064="",A1064="",NOT(ISNUMBER(W1064)),W1064&gt;A1064),"",DATEDIF(W1064,A1064,"Y")&amp;" years, "&amp;DATEDIF(W1064,A1064,"YM")&amp;" months, "&amp;DATEDIF(W1064,A1064,"MD")&amp;" days")</f>
        <v/>
      </c>
      <c r="AR1064" s="226">
        <f>IF($B1064="","",TEXT($A1064,"yyyymmdd")&amp;"_P"&amp;$C1064&amp;"_C"&amp;$F1064&amp;"_"&amp;TRIM(RIGHT(SUBSTITUTE(TRIM(SUBSTITUTE($M1064,CHAR(160)," "))," ",REPT(" ",60)),60))&amp;IF($Q1064="","","-"&amp;TRIM(RIGHT(SUBSTITUTE(TRIM(SUBSTITUTE($Q1064,CHAR(160)," "))," ",REPT(" ",60)),60)))&amp;IF($U1064="","","-"&amp;TRIM(RIGHT(SUBSTITUTE(TRIM(SUBSTITUTE($U1064,CHAR(160)," "))," ",REPT(" ",60)),60)))&amp;".jpg")</f>
        <v/>
      </c>
    </row>
    <row r="1065" ht="14" customHeight="1">
      <c r="O1065" s="196">
        <f>_xlfn.LET(_xlpm.d,_xlfn.XLOOKUP(M1065,'[1]Birth Dates'!$A:$A,'[1]Birth Dates'!$B:$B,"",0),IF(_xlpm.d=0,"",_xlpm.d))</f>
        <v/>
      </c>
      <c r="P1065" s="196">
        <f>IF(OR(O1065="",A1065="",NOT(ISNUMBER(O1065)),O1065&gt;A1065),"",DATEDIF(O1065,A1065,"Y")&amp;" years, "&amp;DATEDIF(O1065,A1065,"YM")&amp;" months, "&amp;DATEDIF(O1065,A1065,"MD")&amp;" days")</f>
        <v/>
      </c>
      <c r="S1065" s="196">
        <f>_xlfn.LET(_xlpm.d,_xlfn.XLOOKUP(Q1065,'[1]Birth Dates'!$A:$A,'[1]Birth Dates'!$B:$B,"",0),IF(_xlpm.d=0,"",_xlpm.d))</f>
        <v/>
      </c>
      <c r="T1065" s="196">
        <f>IF(OR(S1065="",A1065="",NOT(ISNUMBER(S1065)),S1065&gt;A1065),"",DATEDIF(S1065,A1065,"Y")&amp;" years, "&amp;DATEDIF(S1065,A1065,"YM")&amp;" months, "&amp;DATEDIF(S1065,A1065,"MD")&amp;" days")</f>
        <v/>
      </c>
      <c r="W1065" s="196">
        <f>_xlfn.LET(_xlpm.d,_xlfn.XLOOKUP(U1065,'[1]Birth Dates'!$A:$A,'[1]Birth Dates'!$B:$B,"",0),IF(_xlpm.d=0,"",_xlpm.d))</f>
        <v/>
      </c>
      <c r="X1065" s="196">
        <f>IF(OR(W1065="",A1065="",NOT(ISNUMBER(W1065)),W1065&gt;A1065),"",DATEDIF(W1065,A1065,"Y")&amp;" years, "&amp;DATEDIF(W1065,A1065,"YM")&amp;" months, "&amp;DATEDIF(W1065,A1065,"MD")&amp;" days")</f>
        <v/>
      </c>
      <c r="AR1065" s="175">
        <f>IF($B1065="","",TEXT($A1065,"yyyymmdd")&amp;"_P"&amp;$C1065&amp;"_C"&amp;$F1065&amp;"_"&amp;TRIM(RIGHT(SUBSTITUTE(TRIM(SUBSTITUTE($M1065,CHAR(160)," "))," ",REPT(" ",60)),60))&amp;IF($Q1065="","","-"&amp;TRIM(RIGHT(SUBSTITUTE(TRIM(SUBSTITUTE($Q1065,CHAR(160)," "))," ",REPT(" ",60)),60)))&amp;IF($U1065="","","-"&amp;TRIM(RIGHT(SUBSTITUTE(TRIM(SUBSTITUTE($U1065,CHAR(160)," "))," ",REPT(" ",60)),60)))&amp;".jpg")</f>
        <v/>
      </c>
    </row>
    <row r="1066" ht="14" customHeight="1">
      <c r="O1066" s="196">
        <f>_xlfn.LET(_xlpm.d,_xlfn.XLOOKUP(M1066,'[1]Birth Dates'!$A:$A,'[1]Birth Dates'!$B:$B,"",0),IF(_xlpm.d=0,"",_xlpm.d))</f>
        <v/>
      </c>
      <c r="P1066" s="196">
        <f>IF(OR(O1066="",A1066="",NOT(ISNUMBER(O1066)),O1066&gt;A1066),"",DATEDIF(O1066,A1066,"Y")&amp;" years, "&amp;DATEDIF(O1066,A1066,"YM")&amp;" months, "&amp;DATEDIF(O1066,A1066,"MD")&amp;" days")</f>
        <v/>
      </c>
      <c r="S1066" s="196">
        <f>_xlfn.LET(_xlpm.d,_xlfn.XLOOKUP(Q1066,'[1]Birth Dates'!$A:$A,'[1]Birth Dates'!$B:$B,"",0),IF(_xlpm.d=0,"",_xlpm.d))</f>
        <v/>
      </c>
      <c r="T1066" s="196">
        <f>IF(OR(S1066="",A1066="",NOT(ISNUMBER(S1066)),S1066&gt;A1066),"",DATEDIF(S1066,A1066,"Y")&amp;" years, "&amp;DATEDIF(S1066,A1066,"YM")&amp;" months, "&amp;DATEDIF(S1066,A1066,"MD")&amp;" days")</f>
        <v/>
      </c>
      <c r="W1066" s="196">
        <f>_xlfn.LET(_xlpm.d,_xlfn.XLOOKUP(U1066,'[1]Birth Dates'!$A:$A,'[1]Birth Dates'!$B:$B,"",0),IF(_xlpm.d=0,"",_xlpm.d))</f>
        <v/>
      </c>
      <c r="X1066" s="196">
        <f>IF(OR(W1066="",A1066="",NOT(ISNUMBER(W1066)),W1066&gt;A1066),"",DATEDIF(W1066,A1066,"Y")&amp;" years, "&amp;DATEDIF(W1066,A1066,"YM")&amp;" months, "&amp;DATEDIF(W1066,A1066,"MD")&amp;" days")</f>
        <v/>
      </c>
      <c r="AR1066" s="175">
        <f>IF($B1066="","",TEXT($A1066,"yyyymmdd")&amp;"_P"&amp;$C1066&amp;"_C"&amp;$F1066&amp;"_"&amp;TRIM(RIGHT(SUBSTITUTE(TRIM(SUBSTITUTE($M1066,CHAR(160)," "))," ",REPT(" ",60)),60))&amp;IF($Q1066="","","-"&amp;TRIM(RIGHT(SUBSTITUTE(TRIM(SUBSTITUTE($Q1066,CHAR(160)," "))," ",REPT(" ",60)),60)))&amp;IF($U1066="","","-"&amp;TRIM(RIGHT(SUBSTITUTE(TRIM(SUBSTITUTE($U1066,CHAR(160)," "))," ",REPT(" ",60)),60)))&amp;".jpg")</f>
        <v/>
      </c>
    </row>
    <row r="1067" ht="14" customHeight="1">
      <c r="O1067" s="196">
        <f>_xlfn.LET(_xlpm.d,_xlfn.XLOOKUP(M1067,'[1]Birth Dates'!$A:$A,'[1]Birth Dates'!$B:$B,"",0),IF(_xlpm.d=0,"",_xlpm.d))</f>
        <v/>
      </c>
      <c r="P1067" s="196">
        <f>IF(OR(O1067="",A1067="",NOT(ISNUMBER(O1067)),O1067&gt;A1067),"",DATEDIF(O1067,A1067,"Y")&amp;" years, "&amp;DATEDIF(O1067,A1067,"YM")&amp;" months, "&amp;DATEDIF(O1067,A1067,"MD")&amp;" days")</f>
        <v/>
      </c>
      <c r="S1067" s="196">
        <f>_xlfn.LET(_xlpm.d,_xlfn.XLOOKUP(Q1067,'[1]Birth Dates'!$A:$A,'[1]Birth Dates'!$B:$B,"",0),IF(_xlpm.d=0,"",_xlpm.d))</f>
        <v/>
      </c>
      <c r="T1067" s="196">
        <f>IF(OR(S1067="",A1067="",NOT(ISNUMBER(S1067)),S1067&gt;A1067),"",DATEDIF(S1067,A1067,"Y")&amp;" years, "&amp;DATEDIF(S1067,A1067,"YM")&amp;" months, "&amp;DATEDIF(S1067,A1067,"MD")&amp;" days")</f>
        <v/>
      </c>
      <c r="W1067" s="196">
        <f>_xlfn.LET(_xlpm.d,_xlfn.XLOOKUP(U1067,'[1]Birth Dates'!$A:$A,'[1]Birth Dates'!$B:$B,"",0),IF(_xlpm.d=0,"",_xlpm.d))</f>
        <v/>
      </c>
      <c r="X1067" s="196">
        <f>IF(OR(W1067="",A1067="",NOT(ISNUMBER(W1067)),W1067&gt;A1067),"",DATEDIF(W1067,A1067,"Y")&amp;" years, "&amp;DATEDIF(W1067,A1067,"YM")&amp;" months, "&amp;DATEDIF(W1067,A1067,"MD")&amp;" days")</f>
        <v/>
      </c>
      <c r="AR1067" s="175">
        <f>IF($B1067="","",TEXT($A1067,"yyyymmdd")&amp;"_P"&amp;$C1067&amp;"_C"&amp;$F1067&amp;"_"&amp;TRIM(RIGHT(SUBSTITUTE(TRIM(SUBSTITUTE($M1067,CHAR(160)," "))," ",REPT(" ",60)),60))&amp;IF($Q1067="","","-"&amp;TRIM(RIGHT(SUBSTITUTE(TRIM(SUBSTITUTE($Q1067,CHAR(160)," "))," ",REPT(" ",60)),60)))&amp;IF($U1067="","","-"&amp;TRIM(RIGHT(SUBSTITUTE(TRIM(SUBSTITUTE($U1067,CHAR(160)," "))," ",REPT(" ",60)),60)))&amp;".jpg")</f>
        <v/>
      </c>
    </row>
    <row r="1068" ht="14" customHeight="1">
      <c r="O1068" s="196">
        <f>_xlfn.LET(_xlpm.d,_xlfn.XLOOKUP(M1068,'[1]Birth Dates'!$A:$A,'[1]Birth Dates'!$B:$B,"",0),IF(_xlpm.d=0,"",_xlpm.d))</f>
        <v/>
      </c>
      <c r="P1068" s="196">
        <f>IF(OR(O1068="",A1068="",NOT(ISNUMBER(O1068)),O1068&gt;A1068),"",DATEDIF(O1068,A1068,"Y")&amp;" years, "&amp;DATEDIF(O1068,A1068,"YM")&amp;" months, "&amp;DATEDIF(O1068,A1068,"MD")&amp;" days")</f>
        <v/>
      </c>
      <c r="S1068" s="196">
        <f>_xlfn.LET(_xlpm.d,_xlfn.XLOOKUP(Q1068,'[1]Birth Dates'!$A:$A,'[1]Birth Dates'!$B:$B,"",0),IF(_xlpm.d=0,"",_xlpm.d))</f>
        <v/>
      </c>
      <c r="T1068" s="196">
        <f>IF(OR(S1068="",A1068="",NOT(ISNUMBER(S1068)),S1068&gt;A1068),"",DATEDIF(S1068,A1068,"Y")&amp;" years, "&amp;DATEDIF(S1068,A1068,"YM")&amp;" months, "&amp;DATEDIF(S1068,A1068,"MD")&amp;" days")</f>
        <v/>
      </c>
      <c r="W1068" s="196">
        <f>_xlfn.LET(_xlpm.d,_xlfn.XLOOKUP(U1068,'[1]Birth Dates'!$A:$A,'[1]Birth Dates'!$B:$B,"",0),IF(_xlpm.d=0,"",_xlpm.d))</f>
        <v/>
      </c>
      <c r="X1068" s="196">
        <f>IF(OR(W1068="",A1068="",NOT(ISNUMBER(W1068)),W1068&gt;A1068),"",DATEDIF(W1068,A1068,"Y")&amp;" years, "&amp;DATEDIF(W1068,A1068,"YM")&amp;" months, "&amp;DATEDIF(W1068,A1068,"MD")&amp;" days")</f>
        <v/>
      </c>
      <c r="AR1068" s="175">
        <f>IF($B1068="","",TEXT($A1068,"yyyymmdd")&amp;"_P"&amp;$C1068&amp;"_C"&amp;$F1068&amp;"_"&amp;TRIM(RIGHT(SUBSTITUTE(TRIM(SUBSTITUTE($M1068,CHAR(160)," "))," ",REPT(" ",60)),60))&amp;IF($Q1068="","","-"&amp;TRIM(RIGHT(SUBSTITUTE(TRIM(SUBSTITUTE($Q1068,CHAR(160)," "))," ",REPT(" ",60)),60)))&amp;IF($U1068="","","-"&amp;TRIM(RIGHT(SUBSTITUTE(TRIM(SUBSTITUTE($U1068,CHAR(160)," "))," ",REPT(" ",60)),60)))&amp;".jpg")</f>
        <v/>
      </c>
    </row>
    <row r="1069" ht="14" customHeight="1">
      <c r="O1069" s="196">
        <f>_xlfn.LET(_xlpm.d,_xlfn.XLOOKUP(M1069,'[1]Birth Dates'!$A:$A,'[1]Birth Dates'!$B:$B,"",0),IF(_xlpm.d=0,"",_xlpm.d))</f>
        <v/>
      </c>
      <c r="P1069" s="196">
        <f>IF(OR(O1069="",A1069="",NOT(ISNUMBER(O1069)),O1069&gt;A1069),"",DATEDIF(O1069,A1069,"Y")&amp;" years, "&amp;DATEDIF(O1069,A1069,"YM")&amp;" months, "&amp;DATEDIF(O1069,A1069,"MD")&amp;" days")</f>
        <v/>
      </c>
      <c r="S1069" s="196">
        <f>_xlfn.LET(_xlpm.d,_xlfn.XLOOKUP(Q1069,'[1]Birth Dates'!$A:$A,'[1]Birth Dates'!$B:$B,"",0),IF(_xlpm.d=0,"",_xlpm.d))</f>
        <v/>
      </c>
      <c r="T1069" s="196">
        <f>IF(OR(S1069="",A1069="",NOT(ISNUMBER(S1069)),S1069&gt;A1069),"",DATEDIF(S1069,A1069,"Y")&amp;" years, "&amp;DATEDIF(S1069,A1069,"YM")&amp;" months, "&amp;DATEDIF(S1069,A1069,"MD")&amp;" days")</f>
        <v/>
      </c>
      <c r="W1069" s="196">
        <f>_xlfn.LET(_xlpm.d,_xlfn.XLOOKUP(U1069,'[1]Birth Dates'!$A:$A,'[1]Birth Dates'!$B:$B,"",0),IF(_xlpm.d=0,"",_xlpm.d))</f>
        <v/>
      </c>
      <c r="X1069" s="196">
        <f>IF(OR(W1069="",A1069="",NOT(ISNUMBER(W1069)),W1069&gt;A1069),"",DATEDIF(W1069,A1069,"Y")&amp;" years, "&amp;DATEDIF(W1069,A1069,"YM")&amp;" months, "&amp;DATEDIF(W1069,A1069,"MD")&amp;" days")</f>
        <v/>
      </c>
      <c r="AR1069" s="175">
        <f>IF($B1069="","",TEXT($A1069,"yyyymmdd")&amp;"_P"&amp;$C1069&amp;"_C"&amp;$F1069&amp;"_"&amp;TRIM(RIGHT(SUBSTITUTE(TRIM(SUBSTITUTE($M1069,CHAR(160)," "))," ",REPT(" ",60)),60))&amp;IF($Q1069="","","-"&amp;TRIM(RIGHT(SUBSTITUTE(TRIM(SUBSTITUTE($Q1069,CHAR(160)," "))," ",REPT(" ",60)),60)))&amp;IF($U1069="","","-"&amp;TRIM(RIGHT(SUBSTITUTE(TRIM(SUBSTITUTE($U1069,CHAR(160)," "))," ",REPT(" ",60)),60)))&amp;".jpg")</f>
        <v/>
      </c>
    </row>
    <row r="1070" ht="14" customHeight="1">
      <c r="O1070" s="196">
        <f>_xlfn.LET(_xlpm.d,_xlfn.XLOOKUP(M1070,'[1]Birth Dates'!$A:$A,'[1]Birth Dates'!$B:$B,"",0),IF(_xlpm.d=0,"",_xlpm.d))</f>
        <v/>
      </c>
      <c r="P1070" s="196">
        <f>IF(OR(O1070="",A1070="",NOT(ISNUMBER(O1070)),O1070&gt;A1070),"",DATEDIF(O1070,A1070,"Y")&amp;" years, "&amp;DATEDIF(O1070,A1070,"YM")&amp;" months, "&amp;DATEDIF(O1070,A1070,"MD")&amp;" days")</f>
        <v/>
      </c>
      <c r="S1070" s="196">
        <f>_xlfn.LET(_xlpm.d,_xlfn.XLOOKUP(Q1070,'[1]Birth Dates'!$A:$A,'[1]Birth Dates'!$B:$B,"",0),IF(_xlpm.d=0,"",_xlpm.d))</f>
        <v/>
      </c>
      <c r="T1070" s="196">
        <f>IF(OR(S1070="",A1070="",NOT(ISNUMBER(S1070)),S1070&gt;A1070),"",DATEDIF(S1070,A1070,"Y")&amp;" years, "&amp;DATEDIF(S1070,A1070,"YM")&amp;" months, "&amp;DATEDIF(S1070,A1070,"MD")&amp;" days")</f>
        <v/>
      </c>
      <c r="W1070" s="196">
        <f>_xlfn.LET(_xlpm.d,_xlfn.XLOOKUP(U1070,'[1]Birth Dates'!$A:$A,'[1]Birth Dates'!$B:$B,"",0),IF(_xlpm.d=0,"",_xlpm.d))</f>
        <v/>
      </c>
      <c r="X1070" s="196">
        <f>IF(OR(W1070="",A1070="",NOT(ISNUMBER(W1070)),W1070&gt;A1070),"",DATEDIF(W1070,A1070,"Y")&amp;" years, "&amp;DATEDIF(W1070,A1070,"YM")&amp;" months, "&amp;DATEDIF(W1070,A1070,"MD")&amp;" days")</f>
        <v/>
      </c>
      <c r="AR1070" s="175">
        <f>IF($B1070="","",TEXT($A1070,"yyyymmdd")&amp;"_P"&amp;$C1070&amp;"_C"&amp;$F1070&amp;"_"&amp;TRIM(RIGHT(SUBSTITUTE(TRIM(SUBSTITUTE($M1070,CHAR(160)," "))," ",REPT(" ",60)),60))&amp;IF($Q1070="","","-"&amp;TRIM(RIGHT(SUBSTITUTE(TRIM(SUBSTITUTE($Q1070,CHAR(160)," "))," ",REPT(" ",60)),60)))&amp;IF($U1070="","","-"&amp;TRIM(RIGHT(SUBSTITUTE(TRIM(SUBSTITUTE($U1070,CHAR(160)," "))," ",REPT(" ",60)),60)))&amp;".jpg")</f>
        <v/>
      </c>
    </row>
    <row r="1071" ht="14" customHeight="1">
      <c r="O1071" s="196">
        <f>_xlfn.LET(_xlpm.d,_xlfn.XLOOKUP(M1071,'[1]Birth Dates'!$A:$A,'[1]Birth Dates'!$B:$B,"",0),IF(_xlpm.d=0,"",_xlpm.d))</f>
        <v/>
      </c>
      <c r="P1071" s="196">
        <f>IF(OR(O1071="",A1071="",NOT(ISNUMBER(O1071)),O1071&gt;A1071),"",DATEDIF(O1071,A1071,"Y")&amp;" years, "&amp;DATEDIF(O1071,A1071,"YM")&amp;" months, "&amp;DATEDIF(O1071,A1071,"MD")&amp;" days")</f>
        <v/>
      </c>
      <c r="S1071" s="196">
        <f>_xlfn.LET(_xlpm.d,_xlfn.XLOOKUP(Q1071,'[1]Birth Dates'!$A:$A,'[1]Birth Dates'!$B:$B,"",0),IF(_xlpm.d=0,"",_xlpm.d))</f>
        <v/>
      </c>
      <c r="T1071" s="196">
        <f>IF(OR(S1071="",A1071="",NOT(ISNUMBER(S1071)),S1071&gt;A1071),"",DATEDIF(S1071,A1071,"Y")&amp;" years, "&amp;DATEDIF(S1071,A1071,"YM")&amp;" months, "&amp;DATEDIF(S1071,A1071,"MD")&amp;" days")</f>
        <v/>
      </c>
      <c r="W1071" s="196">
        <f>_xlfn.LET(_xlpm.d,_xlfn.XLOOKUP(U1071,'[1]Birth Dates'!$A:$A,'[1]Birth Dates'!$B:$B,"",0),IF(_xlpm.d=0,"",_xlpm.d))</f>
        <v/>
      </c>
      <c r="X1071" s="196">
        <f>IF(OR(W1071="",A1071="",NOT(ISNUMBER(W1071)),W1071&gt;A1071),"",DATEDIF(W1071,A1071,"Y")&amp;" years, "&amp;DATEDIF(W1071,A1071,"YM")&amp;" months, "&amp;DATEDIF(W1071,A1071,"MD")&amp;" days")</f>
        <v/>
      </c>
      <c r="AR1071" s="175">
        <f>IF($B1071="","",TEXT($A1071,"yyyymmdd")&amp;"_P"&amp;$C1071&amp;"_C"&amp;$F1071&amp;"_"&amp;TRIM(RIGHT(SUBSTITUTE(TRIM(SUBSTITUTE($M1071,CHAR(160)," "))," ",REPT(" ",60)),60))&amp;IF($Q1071="","","-"&amp;TRIM(RIGHT(SUBSTITUTE(TRIM(SUBSTITUTE($Q1071,CHAR(160)," "))," ",REPT(" ",60)),60)))&amp;IF($U1071="","","-"&amp;TRIM(RIGHT(SUBSTITUTE(TRIM(SUBSTITUTE($U1071,CHAR(160)," "))," ",REPT(" ",60)),60)))&amp;".jpg")</f>
        <v/>
      </c>
    </row>
    <row r="1072" ht="14" customHeight="1">
      <c r="O1072" s="196">
        <f>_xlfn.LET(_xlpm.d,_xlfn.XLOOKUP(M1072,'[1]Birth Dates'!$A:$A,'[1]Birth Dates'!$B:$B,"",0),IF(_xlpm.d=0,"",_xlpm.d))</f>
        <v/>
      </c>
      <c r="P1072" s="196">
        <f>IF(OR(O1072="",A1072="",NOT(ISNUMBER(O1072)),O1072&gt;A1072),"",DATEDIF(O1072,A1072,"Y")&amp;" years, "&amp;DATEDIF(O1072,A1072,"YM")&amp;" months, "&amp;DATEDIF(O1072,A1072,"MD")&amp;" days")</f>
        <v/>
      </c>
      <c r="S1072" s="196">
        <f>_xlfn.LET(_xlpm.d,_xlfn.XLOOKUP(Q1072,'[1]Birth Dates'!$A:$A,'[1]Birth Dates'!$B:$B,"",0),IF(_xlpm.d=0,"",_xlpm.d))</f>
        <v/>
      </c>
      <c r="T1072" s="196">
        <f>IF(OR(S1072="",A1072="",NOT(ISNUMBER(S1072)),S1072&gt;A1072),"",DATEDIF(S1072,A1072,"Y")&amp;" years, "&amp;DATEDIF(S1072,A1072,"YM")&amp;" months, "&amp;DATEDIF(S1072,A1072,"MD")&amp;" days")</f>
        <v/>
      </c>
      <c r="W1072" s="196">
        <f>_xlfn.LET(_xlpm.d,_xlfn.XLOOKUP(U1072,'[1]Birth Dates'!$A:$A,'[1]Birth Dates'!$B:$B,"",0),IF(_xlpm.d=0,"",_xlpm.d))</f>
        <v/>
      </c>
      <c r="X1072" s="196">
        <f>IF(OR(W1072="",A1072="",NOT(ISNUMBER(W1072)),W1072&gt;A1072),"",DATEDIF(W1072,A1072,"Y")&amp;" years, "&amp;DATEDIF(W1072,A1072,"YM")&amp;" months, "&amp;DATEDIF(W1072,A1072,"MD")&amp;" days")</f>
        <v/>
      </c>
      <c r="AR1072" s="175">
        <f>IF($B1072="","",TEXT($A1072,"yyyymmdd")&amp;"_P"&amp;$C1072&amp;"_C"&amp;$F1072&amp;"_"&amp;TRIM(RIGHT(SUBSTITUTE(TRIM(SUBSTITUTE($M1072,CHAR(160)," "))," ",REPT(" ",60)),60))&amp;IF($Q1072="","","-"&amp;TRIM(RIGHT(SUBSTITUTE(TRIM(SUBSTITUTE($Q1072,CHAR(160)," "))," ",REPT(" ",60)),60)))&amp;IF($U1072="","","-"&amp;TRIM(RIGHT(SUBSTITUTE(TRIM(SUBSTITUTE($U1072,CHAR(160)," "))," ",REPT(" ",60)),60)))&amp;".jpg")</f>
        <v/>
      </c>
    </row>
    <row r="1073" ht="14" customHeight="1">
      <c r="O1073" s="196">
        <f>_xlfn.LET(_xlpm.d,_xlfn.XLOOKUP(M1073,'[1]Birth Dates'!$A:$A,'[1]Birth Dates'!$B:$B,"",0),IF(_xlpm.d=0,"",_xlpm.d))</f>
        <v/>
      </c>
      <c r="P1073" s="196">
        <f>IF(OR(O1073="",A1073="",NOT(ISNUMBER(O1073)),O1073&gt;A1073),"",DATEDIF(O1073,A1073,"Y")&amp;" years, "&amp;DATEDIF(O1073,A1073,"YM")&amp;" months, "&amp;DATEDIF(O1073,A1073,"MD")&amp;" days")</f>
        <v/>
      </c>
      <c r="S1073" s="196">
        <f>_xlfn.LET(_xlpm.d,_xlfn.XLOOKUP(Q1073,'[1]Birth Dates'!$A:$A,'[1]Birth Dates'!$B:$B,"",0),IF(_xlpm.d=0,"",_xlpm.d))</f>
        <v/>
      </c>
      <c r="T1073" s="196">
        <f>IF(OR(S1073="",A1073="",NOT(ISNUMBER(S1073)),S1073&gt;A1073),"",DATEDIF(S1073,A1073,"Y")&amp;" years, "&amp;DATEDIF(S1073,A1073,"YM")&amp;" months, "&amp;DATEDIF(S1073,A1073,"MD")&amp;" days")</f>
        <v/>
      </c>
      <c r="W1073" s="196">
        <f>_xlfn.LET(_xlpm.d,_xlfn.XLOOKUP(U1073,'[1]Birth Dates'!$A:$A,'[1]Birth Dates'!$B:$B,"",0),IF(_xlpm.d=0,"",_xlpm.d))</f>
        <v/>
      </c>
      <c r="X1073" s="196">
        <f>IF(OR(W1073="",A1073="",NOT(ISNUMBER(W1073)),W1073&gt;A1073),"",DATEDIF(W1073,A1073,"Y")&amp;" years, "&amp;DATEDIF(W1073,A1073,"YM")&amp;" months, "&amp;DATEDIF(W1073,A1073,"MD")&amp;" days")</f>
        <v/>
      </c>
      <c r="AR1073" s="175">
        <f>IF($B1073="","",TEXT($A1073,"yyyymmdd")&amp;"_P"&amp;$C1073&amp;"_C"&amp;$F1073&amp;"_"&amp;TRIM(RIGHT(SUBSTITUTE(TRIM(SUBSTITUTE($M1073,CHAR(160)," "))," ",REPT(" ",60)),60))&amp;IF($Q1073="","","-"&amp;TRIM(RIGHT(SUBSTITUTE(TRIM(SUBSTITUTE($Q1073,CHAR(160)," "))," ",REPT(" ",60)),60)))&amp;IF($U1073="","","-"&amp;TRIM(RIGHT(SUBSTITUTE(TRIM(SUBSTITUTE($U1073,CHAR(160)," "))," ",REPT(" ",60)),60)))&amp;".jpg")</f>
        <v/>
      </c>
    </row>
    <row r="1074" ht="14" customHeight="1">
      <c r="O1074" s="196">
        <f>_xlfn.LET(_xlpm.d,_xlfn.XLOOKUP(M1074,'[1]Birth Dates'!$A:$A,'[1]Birth Dates'!$B:$B,"",0),IF(_xlpm.d=0,"",_xlpm.d))</f>
        <v/>
      </c>
      <c r="P1074" s="196">
        <f>IF(OR(O1074="",A1074="",NOT(ISNUMBER(O1074)),O1074&gt;A1074),"",DATEDIF(O1074,A1074,"Y")&amp;" years, "&amp;DATEDIF(O1074,A1074,"YM")&amp;" months, "&amp;DATEDIF(O1074,A1074,"MD")&amp;" days")</f>
        <v/>
      </c>
      <c r="S1074" s="196">
        <f>_xlfn.LET(_xlpm.d,_xlfn.XLOOKUP(Q1074,'[1]Birth Dates'!$A:$A,'[1]Birth Dates'!$B:$B,"",0),IF(_xlpm.d=0,"",_xlpm.d))</f>
        <v/>
      </c>
      <c r="T1074" s="196">
        <f>IF(OR(S1074="",A1074="",NOT(ISNUMBER(S1074)),S1074&gt;A1074),"",DATEDIF(S1074,A1074,"Y")&amp;" years, "&amp;DATEDIF(S1074,A1074,"YM")&amp;" months, "&amp;DATEDIF(S1074,A1074,"MD")&amp;" days")</f>
        <v/>
      </c>
      <c r="W1074" s="196">
        <f>_xlfn.LET(_xlpm.d,_xlfn.XLOOKUP(U1074,'[1]Birth Dates'!$A:$A,'[1]Birth Dates'!$B:$B,"",0),IF(_xlpm.d=0,"",_xlpm.d))</f>
        <v/>
      </c>
      <c r="X1074" s="196">
        <f>IF(OR(W1074="",A1074="",NOT(ISNUMBER(W1074)),W1074&gt;A1074),"",DATEDIF(W1074,A1074,"Y")&amp;" years, "&amp;DATEDIF(W1074,A1074,"YM")&amp;" months, "&amp;DATEDIF(W1074,A1074,"MD")&amp;" days")</f>
        <v/>
      </c>
      <c r="AR1074" s="175">
        <f>IF($B1074="","",TEXT($A1074,"yyyymmdd")&amp;"_P"&amp;$C1074&amp;"_C"&amp;$F1074&amp;"_"&amp;TRIM(RIGHT(SUBSTITUTE(TRIM(SUBSTITUTE($M1074,CHAR(160)," "))," ",REPT(" ",60)),60))&amp;IF($Q1074="","","-"&amp;TRIM(RIGHT(SUBSTITUTE(TRIM(SUBSTITUTE($Q1074,CHAR(160)," "))," ",REPT(" ",60)),60)))&amp;IF($U1074="","","-"&amp;TRIM(RIGHT(SUBSTITUTE(TRIM(SUBSTITUTE($U1074,CHAR(160)," "))," ",REPT(" ",60)),60)))&amp;".jpg")</f>
        <v/>
      </c>
    </row>
    <row r="1075" ht="14" customHeight="1">
      <c r="O1075" s="196">
        <f>_xlfn.LET(_xlpm.d,_xlfn.XLOOKUP(M1075,'[1]Birth Dates'!$A:$A,'[1]Birth Dates'!$B:$B,"",0),IF(_xlpm.d=0,"",_xlpm.d))</f>
        <v/>
      </c>
      <c r="P1075" s="196">
        <f>IF(OR(O1075="",A1075="",NOT(ISNUMBER(O1075)),O1075&gt;A1075),"",DATEDIF(O1075,A1075,"Y")&amp;" years, "&amp;DATEDIF(O1075,A1075,"YM")&amp;" months, "&amp;DATEDIF(O1075,A1075,"MD")&amp;" days")</f>
        <v/>
      </c>
      <c r="S1075" s="196">
        <f>_xlfn.LET(_xlpm.d,_xlfn.XLOOKUP(Q1075,'[1]Birth Dates'!$A:$A,'[1]Birth Dates'!$B:$B,"",0),IF(_xlpm.d=0,"",_xlpm.d))</f>
        <v/>
      </c>
      <c r="T1075" s="196">
        <f>IF(OR(S1075="",A1075="",NOT(ISNUMBER(S1075)),S1075&gt;A1075),"",DATEDIF(S1075,A1075,"Y")&amp;" years, "&amp;DATEDIF(S1075,A1075,"YM")&amp;" months, "&amp;DATEDIF(S1075,A1075,"MD")&amp;" days")</f>
        <v/>
      </c>
      <c r="W1075" s="196">
        <f>_xlfn.LET(_xlpm.d,_xlfn.XLOOKUP(U1075,'[1]Birth Dates'!$A:$A,'[1]Birth Dates'!$B:$B,"",0),IF(_xlpm.d=0,"",_xlpm.d))</f>
        <v/>
      </c>
      <c r="X1075" s="196">
        <f>IF(OR(W1075="",A1075="",NOT(ISNUMBER(W1075)),W1075&gt;A1075),"",DATEDIF(W1075,A1075,"Y")&amp;" years, "&amp;DATEDIF(W1075,A1075,"YM")&amp;" months, "&amp;DATEDIF(W1075,A1075,"MD")&amp;" days")</f>
        <v/>
      </c>
      <c r="AR1075" s="175">
        <f>IF($B1075="","",TEXT($A1075,"yyyymmdd")&amp;"_P"&amp;$C1075&amp;"_C"&amp;$F1075&amp;"_"&amp;TRIM(RIGHT(SUBSTITUTE(TRIM(SUBSTITUTE($M1075,CHAR(160)," "))," ",REPT(" ",60)),60))&amp;IF($Q1075="","","-"&amp;TRIM(RIGHT(SUBSTITUTE(TRIM(SUBSTITUTE($Q1075,CHAR(160)," "))," ",REPT(" ",60)),60)))&amp;IF($U1075="","","-"&amp;TRIM(RIGHT(SUBSTITUTE(TRIM(SUBSTITUTE($U1075,CHAR(160)," "))," ",REPT(" ",60)),60)))&amp;".jpg")</f>
        <v/>
      </c>
    </row>
    <row r="1076" ht="14" customHeight="1">
      <c r="O1076" s="196">
        <f>_xlfn.LET(_xlpm.d,_xlfn.XLOOKUP(M1076,'[1]Birth Dates'!$A:$A,'[1]Birth Dates'!$B:$B,"",0),IF(_xlpm.d=0,"",_xlpm.d))</f>
        <v/>
      </c>
      <c r="P1076" s="196">
        <f>IF(OR(O1076="",A1076="",NOT(ISNUMBER(O1076)),O1076&gt;A1076),"",DATEDIF(O1076,A1076,"Y")&amp;" years, "&amp;DATEDIF(O1076,A1076,"YM")&amp;" months, "&amp;DATEDIF(O1076,A1076,"MD")&amp;" days")</f>
        <v/>
      </c>
      <c r="S1076" s="196">
        <f>_xlfn.LET(_xlpm.d,_xlfn.XLOOKUP(Q1076,'[1]Birth Dates'!$A:$A,'[1]Birth Dates'!$B:$B,"",0),IF(_xlpm.d=0,"",_xlpm.d))</f>
        <v/>
      </c>
      <c r="T1076" s="196">
        <f>IF(OR(S1076="",A1076="",NOT(ISNUMBER(S1076)),S1076&gt;A1076),"",DATEDIF(S1076,A1076,"Y")&amp;" years, "&amp;DATEDIF(S1076,A1076,"YM")&amp;" months, "&amp;DATEDIF(S1076,A1076,"MD")&amp;" days")</f>
        <v/>
      </c>
      <c r="W1076" s="196">
        <f>_xlfn.LET(_xlpm.d,_xlfn.XLOOKUP(U1076,'[1]Birth Dates'!$A:$A,'[1]Birth Dates'!$B:$B,"",0),IF(_xlpm.d=0,"",_xlpm.d))</f>
        <v/>
      </c>
      <c r="X1076" s="196">
        <f>IF(OR(W1076="",A1076="",NOT(ISNUMBER(W1076)),W1076&gt;A1076),"",DATEDIF(W1076,A1076,"Y")&amp;" years, "&amp;DATEDIF(W1076,A1076,"YM")&amp;" months, "&amp;DATEDIF(W1076,A1076,"MD")&amp;" days")</f>
        <v/>
      </c>
      <c r="AR1076" s="175">
        <f>IF($B1076="","",TEXT($A1076,"yyyymmdd")&amp;"_P"&amp;$C1076&amp;"_C"&amp;$F1076&amp;"_"&amp;TRIM(RIGHT(SUBSTITUTE(TRIM(SUBSTITUTE($M1076,CHAR(160)," "))," ",REPT(" ",60)),60))&amp;IF($Q1076="","","-"&amp;TRIM(RIGHT(SUBSTITUTE(TRIM(SUBSTITUTE($Q1076,CHAR(160)," "))," ",REPT(" ",60)),60)))&amp;IF($U1076="","","-"&amp;TRIM(RIGHT(SUBSTITUTE(TRIM(SUBSTITUTE($U1076,CHAR(160)," "))," ",REPT(" ",60)),60)))&amp;".jpg")</f>
        <v/>
      </c>
    </row>
    <row r="1077" ht="14" customHeight="1">
      <c r="O1077" s="196">
        <f>_xlfn.LET(_xlpm.d,_xlfn.XLOOKUP(M1077,'[1]Birth Dates'!$A:$A,'[1]Birth Dates'!$B:$B,"",0),IF(_xlpm.d=0,"",_xlpm.d))</f>
        <v/>
      </c>
      <c r="P1077" s="196">
        <f>IF(OR(O1077="",A1077="",NOT(ISNUMBER(O1077)),O1077&gt;A1077),"",DATEDIF(O1077,A1077,"Y")&amp;" years, "&amp;DATEDIF(O1077,A1077,"YM")&amp;" months, "&amp;DATEDIF(O1077,A1077,"MD")&amp;" days")</f>
        <v/>
      </c>
      <c r="S1077" s="196">
        <f>_xlfn.LET(_xlpm.d,_xlfn.XLOOKUP(Q1077,'[1]Birth Dates'!$A:$A,'[1]Birth Dates'!$B:$B,"",0),IF(_xlpm.d=0,"",_xlpm.d))</f>
        <v/>
      </c>
      <c r="T1077" s="196">
        <f>IF(OR(S1077="",A1077="",NOT(ISNUMBER(S1077)),S1077&gt;A1077),"",DATEDIF(S1077,A1077,"Y")&amp;" years, "&amp;DATEDIF(S1077,A1077,"YM")&amp;" months, "&amp;DATEDIF(S1077,A1077,"MD")&amp;" days")</f>
        <v/>
      </c>
      <c r="W1077" s="196">
        <f>_xlfn.LET(_xlpm.d,_xlfn.XLOOKUP(U1077,'[1]Birth Dates'!$A:$A,'[1]Birth Dates'!$B:$B,"",0),IF(_xlpm.d=0,"",_xlpm.d))</f>
        <v/>
      </c>
      <c r="X1077" s="196">
        <f>IF(OR(W1077="",A1077="",NOT(ISNUMBER(W1077)),W1077&gt;A1077),"",DATEDIF(W1077,A1077,"Y")&amp;" years, "&amp;DATEDIF(W1077,A1077,"YM")&amp;" months, "&amp;DATEDIF(W1077,A1077,"MD")&amp;" days")</f>
        <v/>
      </c>
      <c r="AR1077" s="175">
        <f>IF($B1077="","",TEXT($A1077,"yyyymmdd")&amp;"_P"&amp;$C1077&amp;"_C"&amp;$F1077&amp;"_"&amp;TRIM(RIGHT(SUBSTITUTE(TRIM(SUBSTITUTE($M1077,CHAR(160)," "))," ",REPT(" ",60)),60))&amp;IF($Q1077="","","-"&amp;TRIM(RIGHT(SUBSTITUTE(TRIM(SUBSTITUTE($Q1077,CHAR(160)," "))," ",REPT(" ",60)),60)))&amp;IF($U1077="","","-"&amp;TRIM(RIGHT(SUBSTITUTE(TRIM(SUBSTITUTE($U1077,CHAR(160)," "))," ",REPT(" ",60)),60)))&amp;".jpg")</f>
        <v/>
      </c>
    </row>
    <row r="1078" ht="14" customHeight="1">
      <c r="O1078" s="196">
        <f>_xlfn.LET(_xlpm.d,_xlfn.XLOOKUP(M1078,'[1]Birth Dates'!$A:$A,'[1]Birth Dates'!$B:$B,"",0),IF(_xlpm.d=0,"",_xlpm.d))</f>
        <v/>
      </c>
      <c r="P1078" s="196">
        <f>IF(OR(O1078="",A1078="",NOT(ISNUMBER(O1078)),O1078&gt;A1078),"",DATEDIF(O1078,A1078,"Y")&amp;" years, "&amp;DATEDIF(O1078,A1078,"YM")&amp;" months, "&amp;DATEDIF(O1078,A1078,"MD")&amp;" days")</f>
        <v/>
      </c>
      <c r="S1078" s="196">
        <f>_xlfn.LET(_xlpm.d,_xlfn.XLOOKUP(Q1078,'[1]Birth Dates'!$A:$A,'[1]Birth Dates'!$B:$B,"",0),IF(_xlpm.d=0,"",_xlpm.d))</f>
        <v/>
      </c>
      <c r="T1078" s="196">
        <f>IF(OR(S1078="",A1078="",NOT(ISNUMBER(S1078)),S1078&gt;A1078),"",DATEDIF(S1078,A1078,"Y")&amp;" years, "&amp;DATEDIF(S1078,A1078,"YM")&amp;" months, "&amp;DATEDIF(S1078,A1078,"MD")&amp;" days")</f>
        <v/>
      </c>
      <c r="W1078" s="196">
        <f>_xlfn.LET(_xlpm.d,_xlfn.XLOOKUP(U1078,'[1]Birth Dates'!$A:$A,'[1]Birth Dates'!$B:$B,"",0),IF(_xlpm.d=0,"",_xlpm.d))</f>
        <v/>
      </c>
      <c r="X1078" s="196">
        <f>IF(OR(W1078="",A1078="",NOT(ISNUMBER(W1078)),W1078&gt;A1078),"",DATEDIF(W1078,A1078,"Y")&amp;" years, "&amp;DATEDIF(W1078,A1078,"YM")&amp;" months, "&amp;DATEDIF(W1078,A1078,"MD")&amp;" days")</f>
        <v/>
      </c>
      <c r="AR1078" s="175">
        <f>IF($B1078="","",TEXT($A1078,"yyyymmdd")&amp;"_P"&amp;$C1078&amp;"_C"&amp;$F1078&amp;"_"&amp;TRIM(RIGHT(SUBSTITUTE(TRIM(SUBSTITUTE($M1078,CHAR(160)," "))," ",REPT(" ",60)),60))&amp;IF($Q1078="","","-"&amp;TRIM(RIGHT(SUBSTITUTE(TRIM(SUBSTITUTE($Q1078,CHAR(160)," "))," ",REPT(" ",60)),60)))&amp;IF($U1078="","","-"&amp;TRIM(RIGHT(SUBSTITUTE(TRIM(SUBSTITUTE($U1078,CHAR(160)," "))," ",REPT(" ",60)),60)))&amp;".jpg")</f>
        <v/>
      </c>
    </row>
    <row r="1079" ht="14" customHeight="1">
      <c r="O1079" s="196">
        <f>_xlfn.LET(_xlpm.d,_xlfn.XLOOKUP(M1079,'[1]Birth Dates'!$A:$A,'[1]Birth Dates'!$B:$B,"",0),IF(_xlpm.d=0,"",_xlpm.d))</f>
        <v/>
      </c>
      <c r="P1079" s="196">
        <f>IF(OR(O1079="",A1079="",NOT(ISNUMBER(O1079)),O1079&gt;A1079),"",DATEDIF(O1079,A1079,"Y")&amp;" years, "&amp;DATEDIF(O1079,A1079,"YM")&amp;" months, "&amp;DATEDIF(O1079,A1079,"MD")&amp;" days")</f>
        <v/>
      </c>
      <c r="S1079" s="196">
        <f>_xlfn.LET(_xlpm.d,_xlfn.XLOOKUP(Q1079,'[1]Birth Dates'!$A:$A,'[1]Birth Dates'!$B:$B,"",0),IF(_xlpm.d=0,"",_xlpm.d))</f>
        <v/>
      </c>
      <c r="T1079" s="196">
        <f>IF(OR(S1079="",A1079="",NOT(ISNUMBER(S1079)),S1079&gt;A1079),"",DATEDIF(S1079,A1079,"Y")&amp;" years, "&amp;DATEDIF(S1079,A1079,"YM")&amp;" months, "&amp;DATEDIF(S1079,A1079,"MD")&amp;" days")</f>
        <v/>
      </c>
      <c r="W1079" s="196">
        <f>_xlfn.LET(_xlpm.d,_xlfn.XLOOKUP(U1079,'[1]Birth Dates'!$A:$A,'[1]Birth Dates'!$B:$B,"",0),IF(_xlpm.d=0,"",_xlpm.d))</f>
        <v/>
      </c>
      <c r="X1079" s="196">
        <f>IF(OR(W1079="",A1079="",NOT(ISNUMBER(W1079)),W1079&gt;A1079),"",DATEDIF(W1079,A1079,"Y")&amp;" years, "&amp;DATEDIF(W1079,A1079,"YM")&amp;" months, "&amp;DATEDIF(W1079,A1079,"MD")&amp;" days")</f>
        <v/>
      </c>
      <c r="AR1079" s="175">
        <f>IF($B1079="","",TEXT($A1079,"yyyymmdd")&amp;"_P"&amp;$C1079&amp;"_C"&amp;$F1079&amp;"_"&amp;TRIM(RIGHT(SUBSTITUTE(TRIM(SUBSTITUTE($M1079,CHAR(160)," "))," ",REPT(" ",60)),60))&amp;IF($Q1079="","","-"&amp;TRIM(RIGHT(SUBSTITUTE(TRIM(SUBSTITUTE($Q1079,CHAR(160)," "))," ",REPT(" ",60)),60)))&amp;IF($U1079="","","-"&amp;TRIM(RIGHT(SUBSTITUTE(TRIM(SUBSTITUTE($U1079,CHAR(160)," "))," ",REPT(" ",60)),60)))&amp;".jpg")</f>
        <v/>
      </c>
    </row>
    <row r="1080" ht="14" customHeight="1">
      <c r="O1080" s="196">
        <f>_xlfn.LET(_xlpm.d,_xlfn.XLOOKUP(M1080,'[1]Birth Dates'!$A:$A,'[1]Birth Dates'!$B:$B,"",0),IF(_xlpm.d=0,"",_xlpm.d))</f>
        <v/>
      </c>
      <c r="P1080" s="196">
        <f>IF(OR(O1080="",A1080="",NOT(ISNUMBER(O1080)),O1080&gt;A1080),"",DATEDIF(O1080,A1080,"Y")&amp;" years, "&amp;DATEDIF(O1080,A1080,"YM")&amp;" months, "&amp;DATEDIF(O1080,A1080,"MD")&amp;" days")</f>
        <v/>
      </c>
      <c r="S1080" s="196">
        <f>_xlfn.LET(_xlpm.d,_xlfn.XLOOKUP(Q1080,'[1]Birth Dates'!$A:$A,'[1]Birth Dates'!$B:$B,"",0),IF(_xlpm.d=0,"",_xlpm.d))</f>
        <v/>
      </c>
      <c r="T1080" s="196">
        <f>IF(OR(S1080="",A1080="",NOT(ISNUMBER(S1080)),S1080&gt;A1080),"",DATEDIF(S1080,A1080,"Y")&amp;" years, "&amp;DATEDIF(S1080,A1080,"YM")&amp;" months, "&amp;DATEDIF(S1080,A1080,"MD")&amp;" days")</f>
        <v/>
      </c>
      <c r="W1080" s="196">
        <f>_xlfn.LET(_xlpm.d,_xlfn.XLOOKUP(U1080,'[1]Birth Dates'!$A:$A,'[1]Birth Dates'!$B:$B,"",0),IF(_xlpm.d=0,"",_xlpm.d))</f>
        <v/>
      </c>
      <c r="X1080" s="196">
        <f>IF(OR(W1080="",A1080="",NOT(ISNUMBER(W1080)),W1080&gt;A1080),"",DATEDIF(W1080,A1080,"Y")&amp;" years, "&amp;DATEDIF(W1080,A1080,"YM")&amp;" months, "&amp;DATEDIF(W1080,A1080,"MD")&amp;" days")</f>
        <v/>
      </c>
      <c r="AR1080" s="175">
        <f>IF($B1080="","",TEXT($A1080,"yyyymmdd")&amp;"_P"&amp;$C1080&amp;"_C"&amp;$F1080&amp;"_"&amp;TRIM(RIGHT(SUBSTITUTE(TRIM(SUBSTITUTE($M1080,CHAR(160)," "))," ",REPT(" ",60)),60))&amp;IF($Q1080="","","-"&amp;TRIM(RIGHT(SUBSTITUTE(TRIM(SUBSTITUTE($Q1080,CHAR(160)," "))," ",REPT(" ",60)),60)))&amp;IF($U1080="","","-"&amp;TRIM(RIGHT(SUBSTITUTE(TRIM(SUBSTITUTE($U1080,CHAR(160)," "))," ",REPT(" ",60)),60)))&amp;".jpg")</f>
        <v/>
      </c>
    </row>
    <row r="1081" ht="14" customHeight="1">
      <c r="O1081" s="196">
        <f>_xlfn.LET(_xlpm.d,_xlfn.XLOOKUP(M1081,'[1]Birth Dates'!$A:$A,'[1]Birth Dates'!$B:$B,"",0),IF(_xlpm.d=0,"",_xlpm.d))</f>
        <v/>
      </c>
      <c r="P1081" s="196">
        <f>IF(OR(O1081="",A1081="",NOT(ISNUMBER(O1081)),O1081&gt;A1081),"",DATEDIF(O1081,A1081,"Y")&amp;" years, "&amp;DATEDIF(O1081,A1081,"YM")&amp;" months, "&amp;DATEDIF(O1081,A1081,"MD")&amp;" days")</f>
        <v/>
      </c>
      <c r="S1081" s="196">
        <f>_xlfn.LET(_xlpm.d,_xlfn.XLOOKUP(Q1081,'[1]Birth Dates'!$A:$A,'[1]Birth Dates'!$B:$B,"",0),IF(_xlpm.d=0,"",_xlpm.d))</f>
        <v/>
      </c>
      <c r="T1081" s="196">
        <f>IF(OR(S1081="",A1081="",NOT(ISNUMBER(S1081)),S1081&gt;A1081),"",DATEDIF(S1081,A1081,"Y")&amp;" years, "&amp;DATEDIF(S1081,A1081,"YM")&amp;" months, "&amp;DATEDIF(S1081,A1081,"MD")&amp;" days")</f>
        <v/>
      </c>
      <c r="W1081" s="196">
        <f>_xlfn.LET(_xlpm.d,_xlfn.XLOOKUP(U1081,'[1]Birth Dates'!$A:$A,'[1]Birth Dates'!$B:$B,"",0),IF(_xlpm.d=0,"",_xlpm.d))</f>
        <v/>
      </c>
      <c r="X1081" s="196">
        <f>IF(OR(W1081="",A1081="",NOT(ISNUMBER(W1081)),W1081&gt;A1081),"",DATEDIF(W1081,A1081,"Y")&amp;" years, "&amp;DATEDIF(W1081,A1081,"YM")&amp;" months, "&amp;DATEDIF(W1081,A1081,"MD")&amp;" days")</f>
        <v/>
      </c>
      <c r="AR1081" s="175">
        <f>IF($B1081="","",TEXT($A1081,"yyyymmdd")&amp;"_P"&amp;$C1081&amp;"_C"&amp;$F1081&amp;"_"&amp;TRIM(RIGHT(SUBSTITUTE(TRIM(SUBSTITUTE($M1081,CHAR(160)," "))," ",REPT(" ",60)),60))&amp;IF($Q1081="","","-"&amp;TRIM(RIGHT(SUBSTITUTE(TRIM(SUBSTITUTE($Q1081,CHAR(160)," "))," ",REPT(" ",60)),60)))&amp;IF($U1081="","","-"&amp;TRIM(RIGHT(SUBSTITUTE(TRIM(SUBSTITUTE($U1081,CHAR(160)," "))," ",REPT(" ",60)),60)))&amp;".jpg")</f>
        <v/>
      </c>
    </row>
    <row r="1082" ht="14" customHeight="1">
      <c r="O1082" s="196">
        <f>_xlfn.LET(_xlpm.d,_xlfn.XLOOKUP(M1082,'[1]Birth Dates'!$A:$A,'[1]Birth Dates'!$B:$B,"",0),IF(_xlpm.d=0,"",_xlpm.d))</f>
        <v/>
      </c>
      <c r="P1082" s="196">
        <f>IF(OR(O1082="",A1082="",NOT(ISNUMBER(O1082)),O1082&gt;A1082),"",DATEDIF(O1082,A1082,"Y")&amp;" years, "&amp;DATEDIF(O1082,A1082,"YM")&amp;" months, "&amp;DATEDIF(O1082,A1082,"MD")&amp;" days")</f>
        <v/>
      </c>
      <c r="S1082" s="196">
        <f>_xlfn.LET(_xlpm.d,_xlfn.XLOOKUP(Q1082,'[1]Birth Dates'!$A:$A,'[1]Birth Dates'!$B:$B,"",0),IF(_xlpm.d=0,"",_xlpm.d))</f>
        <v/>
      </c>
      <c r="T1082" s="196">
        <f>IF(OR(S1082="",A1082="",NOT(ISNUMBER(S1082)),S1082&gt;A1082),"",DATEDIF(S1082,A1082,"Y")&amp;" years, "&amp;DATEDIF(S1082,A1082,"YM")&amp;" months, "&amp;DATEDIF(S1082,A1082,"MD")&amp;" days")</f>
        <v/>
      </c>
      <c r="W1082" s="196">
        <f>_xlfn.LET(_xlpm.d,_xlfn.XLOOKUP(U1082,'[1]Birth Dates'!$A:$A,'[1]Birth Dates'!$B:$B,"",0),IF(_xlpm.d=0,"",_xlpm.d))</f>
        <v/>
      </c>
      <c r="X1082" s="196">
        <f>IF(OR(W1082="",A1082="",NOT(ISNUMBER(W1082)),W1082&gt;A1082),"",DATEDIF(W1082,A1082,"Y")&amp;" years, "&amp;DATEDIF(W1082,A1082,"YM")&amp;" months, "&amp;DATEDIF(W1082,A1082,"MD")&amp;" days")</f>
        <v/>
      </c>
      <c r="AR1082" s="175">
        <f>IF($B1082="","",TEXT($A1082,"yyyymmdd")&amp;"_P"&amp;$C1082&amp;"_C"&amp;$F1082&amp;"_"&amp;TRIM(RIGHT(SUBSTITUTE(TRIM(SUBSTITUTE($M1082,CHAR(160)," "))," ",REPT(" ",60)),60))&amp;IF($Q1082="","","-"&amp;TRIM(RIGHT(SUBSTITUTE(TRIM(SUBSTITUTE($Q1082,CHAR(160)," "))," ",REPT(" ",60)),60)))&amp;IF($U1082="","","-"&amp;TRIM(RIGHT(SUBSTITUTE(TRIM(SUBSTITUTE($U1082,CHAR(160)," "))," ",REPT(" ",60)),60)))&amp;".jpg")</f>
        <v/>
      </c>
    </row>
    <row r="1083" ht="14" customHeight="1">
      <c r="O1083" s="196">
        <f>_xlfn.LET(_xlpm.d,_xlfn.XLOOKUP(M1083,'[1]Birth Dates'!$A:$A,'[1]Birth Dates'!$B:$B,"",0),IF(_xlpm.d=0,"",_xlpm.d))</f>
        <v/>
      </c>
      <c r="P1083" s="196">
        <f>IF(OR(O1083="",A1083="",NOT(ISNUMBER(O1083)),O1083&gt;A1083),"",DATEDIF(O1083,A1083,"Y")&amp;" years, "&amp;DATEDIF(O1083,A1083,"YM")&amp;" months, "&amp;DATEDIF(O1083,A1083,"MD")&amp;" days")</f>
        <v/>
      </c>
      <c r="S1083" s="196">
        <f>_xlfn.LET(_xlpm.d,_xlfn.XLOOKUP(Q1083,'[1]Birth Dates'!$A:$A,'[1]Birth Dates'!$B:$B,"",0),IF(_xlpm.d=0,"",_xlpm.d))</f>
        <v/>
      </c>
      <c r="T1083" s="196">
        <f>IF(OR(S1083="",A1083="",NOT(ISNUMBER(S1083)),S1083&gt;A1083),"",DATEDIF(S1083,A1083,"Y")&amp;" years, "&amp;DATEDIF(S1083,A1083,"YM")&amp;" months, "&amp;DATEDIF(S1083,A1083,"MD")&amp;" days")</f>
        <v/>
      </c>
      <c r="W1083" s="196">
        <f>_xlfn.LET(_xlpm.d,_xlfn.XLOOKUP(U1083,'[1]Birth Dates'!$A:$A,'[1]Birth Dates'!$B:$B,"",0),IF(_xlpm.d=0,"",_xlpm.d))</f>
        <v/>
      </c>
      <c r="X1083" s="196">
        <f>IF(OR(W1083="",A1083="",NOT(ISNUMBER(W1083)),W1083&gt;A1083),"",DATEDIF(W1083,A1083,"Y")&amp;" years, "&amp;DATEDIF(W1083,A1083,"YM")&amp;" months, "&amp;DATEDIF(W1083,A1083,"MD")&amp;" days")</f>
        <v/>
      </c>
      <c r="AR1083" s="175">
        <f>IF($B1083="","",TEXT($A1083,"yyyymmdd")&amp;"_P"&amp;$C1083&amp;"_C"&amp;$F1083&amp;"_"&amp;TRIM(RIGHT(SUBSTITUTE(TRIM(SUBSTITUTE($M1083,CHAR(160)," "))," ",REPT(" ",60)),60))&amp;IF($Q1083="","","-"&amp;TRIM(RIGHT(SUBSTITUTE(TRIM(SUBSTITUTE($Q1083,CHAR(160)," "))," ",REPT(" ",60)),60)))&amp;IF($U1083="","","-"&amp;TRIM(RIGHT(SUBSTITUTE(TRIM(SUBSTITUTE($U1083,CHAR(160)," "))," ",REPT(" ",60)),60)))&amp;".jpg")</f>
        <v/>
      </c>
    </row>
    <row r="1084" ht="14" customHeight="1">
      <c r="O1084" s="196">
        <f>_xlfn.LET(_xlpm.d,_xlfn.XLOOKUP(M1084,'[1]Birth Dates'!$A:$A,'[1]Birth Dates'!$B:$B,"",0),IF(_xlpm.d=0,"",_xlpm.d))</f>
        <v/>
      </c>
      <c r="P1084" s="196">
        <f>IF(OR(O1084="",A1084="",NOT(ISNUMBER(O1084)),O1084&gt;A1084),"",DATEDIF(O1084,A1084,"Y")&amp;" years, "&amp;DATEDIF(O1084,A1084,"YM")&amp;" months, "&amp;DATEDIF(O1084,A1084,"MD")&amp;" days")</f>
        <v/>
      </c>
      <c r="S1084" s="196">
        <f>_xlfn.LET(_xlpm.d,_xlfn.XLOOKUP(Q1084,'[1]Birth Dates'!$A:$A,'[1]Birth Dates'!$B:$B,"",0),IF(_xlpm.d=0,"",_xlpm.d))</f>
        <v/>
      </c>
      <c r="T1084" s="196">
        <f>IF(OR(S1084="",A1084="",NOT(ISNUMBER(S1084)),S1084&gt;A1084),"",DATEDIF(S1084,A1084,"Y")&amp;" years, "&amp;DATEDIF(S1084,A1084,"YM")&amp;" months, "&amp;DATEDIF(S1084,A1084,"MD")&amp;" days")</f>
        <v/>
      </c>
      <c r="W1084" s="196">
        <f>_xlfn.LET(_xlpm.d,_xlfn.XLOOKUP(U1084,'[1]Birth Dates'!$A:$A,'[1]Birth Dates'!$B:$B,"",0),IF(_xlpm.d=0,"",_xlpm.d))</f>
        <v/>
      </c>
      <c r="X1084" s="196">
        <f>IF(OR(W1084="",A1084="",NOT(ISNUMBER(W1084)),W1084&gt;A1084),"",DATEDIF(W1084,A1084,"Y")&amp;" years, "&amp;DATEDIF(W1084,A1084,"YM")&amp;" months, "&amp;DATEDIF(W1084,A1084,"MD")&amp;" days")</f>
        <v/>
      </c>
      <c r="AR1084" s="175">
        <f>IF($B1084="","",TEXT($A1084,"yyyymmdd")&amp;"_P"&amp;$C1084&amp;"_C"&amp;$F1084&amp;"_"&amp;TRIM(RIGHT(SUBSTITUTE(TRIM(SUBSTITUTE($M1084,CHAR(160)," "))," ",REPT(" ",60)),60))&amp;IF($Q1084="","","-"&amp;TRIM(RIGHT(SUBSTITUTE(TRIM(SUBSTITUTE($Q1084,CHAR(160)," "))," ",REPT(" ",60)),60)))&amp;IF($U1084="","","-"&amp;TRIM(RIGHT(SUBSTITUTE(TRIM(SUBSTITUTE($U1084,CHAR(160)," "))," ",REPT(" ",60)),60)))&amp;".jpg")</f>
        <v/>
      </c>
    </row>
    <row r="1085" ht="14" customHeight="1">
      <c r="O1085" s="196">
        <f>_xlfn.LET(_xlpm.d,_xlfn.XLOOKUP(M1085,'[1]Birth Dates'!$A:$A,'[1]Birth Dates'!$B:$B,"",0),IF(_xlpm.d=0,"",_xlpm.d))</f>
        <v/>
      </c>
      <c r="P1085" s="196">
        <f>IF(OR(O1085="",A1085="",NOT(ISNUMBER(O1085)),O1085&gt;A1085),"",DATEDIF(O1085,A1085,"Y")&amp;" years, "&amp;DATEDIF(O1085,A1085,"YM")&amp;" months, "&amp;DATEDIF(O1085,A1085,"MD")&amp;" days")</f>
        <v/>
      </c>
      <c r="S1085" s="196">
        <f>_xlfn.LET(_xlpm.d,_xlfn.XLOOKUP(Q1085,'[1]Birth Dates'!$A:$A,'[1]Birth Dates'!$B:$B,"",0),IF(_xlpm.d=0,"",_xlpm.d))</f>
        <v/>
      </c>
      <c r="T1085" s="196">
        <f>IF(OR(S1085="",A1085="",NOT(ISNUMBER(S1085)),S1085&gt;A1085),"",DATEDIF(S1085,A1085,"Y")&amp;" years, "&amp;DATEDIF(S1085,A1085,"YM")&amp;" months, "&amp;DATEDIF(S1085,A1085,"MD")&amp;" days")</f>
        <v/>
      </c>
      <c r="W1085" s="196">
        <f>_xlfn.LET(_xlpm.d,_xlfn.XLOOKUP(U1085,'[1]Birth Dates'!$A:$A,'[1]Birth Dates'!$B:$B,"",0),IF(_xlpm.d=0,"",_xlpm.d))</f>
        <v/>
      </c>
      <c r="X1085" s="196">
        <f>IF(OR(W1085="",A1085="",NOT(ISNUMBER(W1085)),W1085&gt;A1085),"",DATEDIF(W1085,A1085,"Y")&amp;" years, "&amp;DATEDIF(W1085,A1085,"YM")&amp;" months, "&amp;DATEDIF(W1085,A1085,"MD")&amp;" days")</f>
        <v/>
      </c>
      <c r="AR1085" s="175">
        <f>IF($B1085="","",TEXT($A1085,"yyyymmdd")&amp;"_P"&amp;$C1085&amp;"_C"&amp;$F1085&amp;"_"&amp;TRIM(RIGHT(SUBSTITUTE(TRIM(SUBSTITUTE($M1085,CHAR(160)," "))," ",REPT(" ",60)),60))&amp;IF($Q1085="","","-"&amp;TRIM(RIGHT(SUBSTITUTE(TRIM(SUBSTITUTE($Q1085,CHAR(160)," "))," ",REPT(" ",60)),60)))&amp;IF($U1085="","","-"&amp;TRIM(RIGHT(SUBSTITUTE(TRIM(SUBSTITUTE($U1085,CHAR(160)," "))," ",REPT(" ",60)),60)))&amp;".jpg")</f>
        <v/>
      </c>
    </row>
    <row r="1086" ht="14" customHeight="1">
      <c r="O1086" s="196">
        <f>_xlfn.LET(_xlpm.d,_xlfn.XLOOKUP(M1086,'[1]Birth Dates'!$A:$A,'[1]Birth Dates'!$B:$B,"",0),IF(_xlpm.d=0,"",_xlpm.d))</f>
        <v/>
      </c>
      <c r="P1086" s="196">
        <f>IF(OR(O1086="",A1086="",NOT(ISNUMBER(O1086)),O1086&gt;A1086),"",DATEDIF(O1086,A1086,"Y")&amp;" years, "&amp;DATEDIF(O1086,A1086,"YM")&amp;" months, "&amp;DATEDIF(O1086,A1086,"MD")&amp;" days")</f>
        <v/>
      </c>
      <c r="S1086" s="196">
        <f>_xlfn.LET(_xlpm.d,_xlfn.XLOOKUP(Q1086,'[1]Birth Dates'!$A:$A,'[1]Birth Dates'!$B:$B,"",0),IF(_xlpm.d=0,"",_xlpm.d))</f>
        <v/>
      </c>
      <c r="T1086" s="196">
        <f>IF(OR(S1086="",A1086="",NOT(ISNUMBER(S1086)),S1086&gt;A1086),"",DATEDIF(S1086,A1086,"Y")&amp;" years, "&amp;DATEDIF(S1086,A1086,"YM")&amp;" months, "&amp;DATEDIF(S1086,A1086,"MD")&amp;" days")</f>
        <v/>
      </c>
      <c r="W1086" s="196">
        <f>_xlfn.LET(_xlpm.d,_xlfn.XLOOKUP(U1086,'[1]Birth Dates'!$A:$A,'[1]Birth Dates'!$B:$B,"",0),IF(_xlpm.d=0,"",_xlpm.d))</f>
        <v/>
      </c>
      <c r="X1086" s="196">
        <f>IF(OR(W1086="",A1086="",NOT(ISNUMBER(W1086)),W1086&gt;A1086),"",DATEDIF(W1086,A1086,"Y")&amp;" years, "&amp;DATEDIF(W1086,A1086,"YM")&amp;" months, "&amp;DATEDIF(W1086,A1086,"MD")&amp;" days")</f>
        <v/>
      </c>
      <c r="AR1086" s="175">
        <f>IF($B1086="","",TEXT($A1086,"yyyymmdd")&amp;"_P"&amp;$C1086&amp;"_C"&amp;$F1086&amp;"_"&amp;TRIM(RIGHT(SUBSTITUTE(TRIM(SUBSTITUTE($M1086,CHAR(160)," "))," ",REPT(" ",60)),60))&amp;IF($Q1086="","","-"&amp;TRIM(RIGHT(SUBSTITUTE(TRIM(SUBSTITUTE($Q1086,CHAR(160)," "))," ",REPT(" ",60)),60)))&amp;IF($U1086="","","-"&amp;TRIM(RIGHT(SUBSTITUTE(TRIM(SUBSTITUTE($U1086,CHAR(160)," "))," ",REPT(" ",60)),60)))&amp;".jpg")</f>
        <v/>
      </c>
    </row>
    <row r="1087" ht="14" customHeight="1">
      <c r="O1087" s="196">
        <f>_xlfn.LET(_xlpm.d,_xlfn.XLOOKUP(M1087,'[1]Birth Dates'!$A:$A,'[1]Birth Dates'!$B:$B,"",0),IF(_xlpm.d=0,"",_xlpm.d))</f>
        <v/>
      </c>
      <c r="P1087" s="196">
        <f>IF(OR(O1087="",A1087="",NOT(ISNUMBER(O1087)),O1087&gt;A1087),"",DATEDIF(O1087,A1087,"Y")&amp;" years, "&amp;DATEDIF(O1087,A1087,"YM")&amp;" months, "&amp;DATEDIF(O1087,A1087,"MD")&amp;" days")</f>
        <v/>
      </c>
      <c r="S1087" s="196">
        <f>_xlfn.LET(_xlpm.d,_xlfn.XLOOKUP(Q1087,'[1]Birth Dates'!$A:$A,'[1]Birth Dates'!$B:$B,"",0),IF(_xlpm.d=0,"",_xlpm.d))</f>
        <v/>
      </c>
      <c r="T1087" s="196">
        <f>IF(OR(S1087="",A1087="",NOT(ISNUMBER(S1087)),S1087&gt;A1087),"",DATEDIF(S1087,A1087,"Y")&amp;" years, "&amp;DATEDIF(S1087,A1087,"YM")&amp;" months, "&amp;DATEDIF(S1087,A1087,"MD")&amp;" days")</f>
        <v/>
      </c>
      <c r="W1087" s="196">
        <f>_xlfn.LET(_xlpm.d,_xlfn.XLOOKUP(U1087,'[1]Birth Dates'!$A:$A,'[1]Birth Dates'!$B:$B,"",0),IF(_xlpm.d=0,"",_xlpm.d))</f>
        <v/>
      </c>
      <c r="X1087" s="196">
        <f>IF(OR(W1087="",A1087="",NOT(ISNUMBER(W1087)),W1087&gt;A1087),"",DATEDIF(W1087,A1087,"Y")&amp;" years, "&amp;DATEDIF(W1087,A1087,"YM")&amp;" months, "&amp;DATEDIF(W1087,A1087,"MD")&amp;" days")</f>
        <v/>
      </c>
      <c r="AR1087" s="175">
        <f>IF($B1087="","",TEXT($A1087,"yyyymmdd")&amp;"_P"&amp;$C1087&amp;"_C"&amp;$F1087&amp;"_"&amp;TRIM(RIGHT(SUBSTITUTE(TRIM(SUBSTITUTE($M1087,CHAR(160)," "))," ",REPT(" ",60)),60))&amp;IF($Q1087="","","-"&amp;TRIM(RIGHT(SUBSTITUTE(TRIM(SUBSTITUTE($Q1087,CHAR(160)," "))," ",REPT(" ",60)),60)))&amp;IF($U1087="","","-"&amp;TRIM(RIGHT(SUBSTITUTE(TRIM(SUBSTITUTE($U1087,CHAR(160)," "))," ",REPT(" ",60)),60)))&amp;".jpg")</f>
        <v/>
      </c>
    </row>
    <row r="1088" ht="14" customHeight="1">
      <c r="O1088" s="196">
        <f>_xlfn.LET(_xlpm.d,_xlfn.XLOOKUP(M1088,'[1]Birth Dates'!$A:$A,'[1]Birth Dates'!$B:$B,"",0),IF(_xlpm.d=0,"",_xlpm.d))</f>
        <v/>
      </c>
      <c r="P1088" s="196">
        <f>IF(OR(O1088="",A1088="",NOT(ISNUMBER(O1088)),O1088&gt;A1088),"",DATEDIF(O1088,A1088,"Y")&amp;" years, "&amp;DATEDIF(O1088,A1088,"YM")&amp;" months, "&amp;DATEDIF(O1088,A1088,"MD")&amp;" days")</f>
        <v/>
      </c>
      <c r="S1088" s="196">
        <f>_xlfn.LET(_xlpm.d,_xlfn.XLOOKUP(Q1088,'[1]Birth Dates'!$A:$A,'[1]Birth Dates'!$B:$B,"",0),IF(_xlpm.d=0,"",_xlpm.d))</f>
        <v/>
      </c>
      <c r="T1088" s="196">
        <f>IF(OR(S1088="",A1088="",NOT(ISNUMBER(S1088)),S1088&gt;A1088),"",DATEDIF(S1088,A1088,"Y")&amp;" years, "&amp;DATEDIF(S1088,A1088,"YM")&amp;" months, "&amp;DATEDIF(S1088,A1088,"MD")&amp;" days")</f>
        <v/>
      </c>
      <c r="W1088" s="196">
        <f>_xlfn.LET(_xlpm.d,_xlfn.XLOOKUP(U1088,'[1]Birth Dates'!$A:$A,'[1]Birth Dates'!$B:$B,"",0),IF(_xlpm.d=0,"",_xlpm.d))</f>
        <v/>
      </c>
      <c r="X1088" s="196">
        <f>IF(OR(W1088="",A1088="",NOT(ISNUMBER(W1088)),W1088&gt;A1088),"",DATEDIF(W1088,A1088,"Y")&amp;" years, "&amp;DATEDIF(W1088,A1088,"YM")&amp;" months, "&amp;DATEDIF(W1088,A1088,"MD")&amp;" days")</f>
        <v/>
      </c>
      <c r="AR1088" s="175">
        <f>IF($B1088="","",TEXT($A1088,"yyyymmdd")&amp;"_P"&amp;$C1088&amp;"_C"&amp;$F1088&amp;"_"&amp;TRIM(RIGHT(SUBSTITUTE(TRIM(SUBSTITUTE($M1088,CHAR(160)," "))," ",REPT(" ",60)),60))&amp;IF($Q1088="","","-"&amp;TRIM(RIGHT(SUBSTITUTE(TRIM(SUBSTITUTE($Q1088,CHAR(160)," "))," ",REPT(" ",60)),60)))&amp;IF($U1088="","","-"&amp;TRIM(RIGHT(SUBSTITUTE(TRIM(SUBSTITUTE($U1088,CHAR(160)," "))," ",REPT(" ",60)),60)))&amp;".jpg")</f>
        <v/>
      </c>
    </row>
    <row r="1089" ht="14" customHeight="1">
      <c r="O1089" s="196">
        <f>_xlfn.LET(_xlpm.d,_xlfn.XLOOKUP(M1089,'[1]Birth Dates'!$A:$A,'[1]Birth Dates'!$B:$B,"",0),IF(_xlpm.d=0,"",_xlpm.d))</f>
        <v/>
      </c>
      <c r="P1089" s="196">
        <f>IF(OR(O1089="",A1089="",NOT(ISNUMBER(O1089)),O1089&gt;A1089),"",DATEDIF(O1089,A1089,"Y")&amp;" years, "&amp;DATEDIF(O1089,A1089,"YM")&amp;" months, "&amp;DATEDIF(O1089,A1089,"MD")&amp;" days")</f>
        <v/>
      </c>
      <c r="S1089" s="196">
        <f>_xlfn.LET(_xlpm.d,_xlfn.XLOOKUP(Q1089,'[1]Birth Dates'!$A:$A,'[1]Birth Dates'!$B:$B,"",0),IF(_xlpm.d=0,"",_xlpm.d))</f>
        <v/>
      </c>
      <c r="T1089" s="196">
        <f>IF(OR(S1089="",A1089="",NOT(ISNUMBER(S1089)),S1089&gt;A1089),"",DATEDIF(S1089,A1089,"Y")&amp;" years, "&amp;DATEDIF(S1089,A1089,"YM")&amp;" months, "&amp;DATEDIF(S1089,A1089,"MD")&amp;" days")</f>
        <v/>
      </c>
      <c r="W1089" s="196">
        <f>_xlfn.LET(_xlpm.d,_xlfn.XLOOKUP(U1089,'[1]Birth Dates'!$A:$A,'[1]Birth Dates'!$B:$B,"",0),IF(_xlpm.d=0,"",_xlpm.d))</f>
        <v/>
      </c>
      <c r="X1089" s="196">
        <f>IF(OR(W1089="",A1089="",NOT(ISNUMBER(W1089)),W1089&gt;A1089),"",DATEDIF(W1089,A1089,"Y")&amp;" years, "&amp;DATEDIF(W1089,A1089,"YM")&amp;" months, "&amp;DATEDIF(W1089,A1089,"MD")&amp;" days")</f>
        <v/>
      </c>
      <c r="AR1089" s="175">
        <f>IF($B1089="","",TEXT($A1089,"yyyymmdd")&amp;"_P"&amp;$C1089&amp;"_C"&amp;$F1089&amp;"_"&amp;TRIM(RIGHT(SUBSTITUTE(TRIM(SUBSTITUTE($M1089,CHAR(160)," "))," ",REPT(" ",60)),60))&amp;IF($Q1089="","","-"&amp;TRIM(RIGHT(SUBSTITUTE(TRIM(SUBSTITUTE($Q1089,CHAR(160)," "))," ",REPT(" ",60)),60)))&amp;IF($U1089="","","-"&amp;TRIM(RIGHT(SUBSTITUTE(TRIM(SUBSTITUTE($U1089,CHAR(160)," "))," ",REPT(" ",60)),60)))&amp;".jpg")</f>
        <v/>
      </c>
    </row>
    <row r="1090" ht="14" customHeight="1">
      <c r="O1090" s="196">
        <f>_xlfn.LET(_xlpm.d,_xlfn.XLOOKUP(M1090,'[1]Birth Dates'!$A:$A,'[1]Birth Dates'!$B:$B,"",0),IF(_xlpm.d=0,"",_xlpm.d))</f>
        <v/>
      </c>
      <c r="P1090" s="196">
        <f>IF(OR(O1090="",A1090="",NOT(ISNUMBER(O1090)),O1090&gt;A1090),"",DATEDIF(O1090,A1090,"Y")&amp;" years, "&amp;DATEDIF(O1090,A1090,"YM")&amp;" months, "&amp;DATEDIF(O1090,A1090,"MD")&amp;" days")</f>
        <v/>
      </c>
      <c r="S1090" s="196">
        <f>_xlfn.LET(_xlpm.d,_xlfn.XLOOKUP(Q1090,'[1]Birth Dates'!$A:$A,'[1]Birth Dates'!$B:$B,"",0),IF(_xlpm.d=0,"",_xlpm.d))</f>
        <v/>
      </c>
      <c r="T1090" s="196">
        <f>IF(OR(S1090="",A1090="",NOT(ISNUMBER(S1090)),S1090&gt;A1090),"",DATEDIF(S1090,A1090,"Y")&amp;" years, "&amp;DATEDIF(S1090,A1090,"YM")&amp;" months, "&amp;DATEDIF(S1090,A1090,"MD")&amp;" days")</f>
        <v/>
      </c>
      <c r="W1090" s="196">
        <f>_xlfn.LET(_xlpm.d,_xlfn.XLOOKUP(U1090,'[1]Birth Dates'!$A:$A,'[1]Birth Dates'!$B:$B,"",0),IF(_xlpm.d=0,"",_xlpm.d))</f>
        <v/>
      </c>
      <c r="X1090" s="196">
        <f>IF(OR(W1090="",A1090="",NOT(ISNUMBER(W1090)),W1090&gt;A1090),"",DATEDIF(W1090,A1090,"Y")&amp;" years, "&amp;DATEDIF(W1090,A1090,"YM")&amp;" months, "&amp;DATEDIF(W1090,A1090,"MD")&amp;" days")</f>
        <v/>
      </c>
      <c r="AR1090" s="175">
        <f>IF($B1090="","",TEXT($A1090,"yyyymmdd")&amp;"_P"&amp;$C1090&amp;"_C"&amp;$F1090&amp;"_"&amp;TRIM(RIGHT(SUBSTITUTE(TRIM(SUBSTITUTE($M1090,CHAR(160)," "))," ",REPT(" ",60)),60))&amp;IF($Q1090="","","-"&amp;TRIM(RIGHT(SUBSTITUTE(TRIM(SUBSTITUTE($Q1090,CHAR(160)," "))," ",REPT(" ",60)),60)))&amp;IF($U1090="","","-"&amp;TRIM(RIGHT(SUBSTITUTE(TRIM(SUBSTITUTE($U1090,CHAR(160)," "))," ",REPT(" ",60)),60)))&amp;".jpg")</f>
        <v/>
      </c>
    </row>
    <row r="1091" ht="14" customHeight="1">
      <c r="O1091" s="196">
        <f>_xlfn.LET(_xlpm.d,_xlfn.XLOOKUP(M1091,'[1]Birth Dates'!$A:$A,'[1]Birth Dates'!$B:$B,"",0),IF(_xlpm.d=0,"",_xlpm.d))</f>
        <v/>
      </c>
      <c r="P1091" s="196">
        <f>IF(OR(O1091="",A1091="",NOT(ISNUMBER(O1091)),O1091&gt;A1091),"",DATEDIF(O1091,A1091,"Y")&amp;" years, "&amp;DATEDIF(O1091,A1091,"YM")&amp;" months, "&amp;DATEDIF(O1091,A1091,"MD")&amp;" days")</f>
        <v/>
      </c>
      <c r="S1091" s="196">
        <f>_xlfn.LET(_xlpm.d,_xlfn.XLOOKUP(Q1091,'[1]Birth Dates'!$A:$A,'[1]Birth Dates'!$B:$B,"",0),IF(_xlpm.d=0,"",_xlpm.d))</f>
        <v/>
      </c>
      <c r="T1091" s="196">
        <f>IF(OR(S1091="",A1091="",NOT(ISNUMBER(S1091)),S1091&gt;A1091),"",DATEDIF(S1091,A1091,"Y")&amp;" years, "&amp;DATEDIF(S1091,A1091,"YM")&amp;" months, "&amp;DATEDIF(S1091,A1091,"MD")&amp;" days")</f>
        <v/>
      </c>
      <c r="W1091" s="196">
        <f>_xlfn.LET(_xlpm.d,_xlfn.XLOOKUP(U1091,'[1]Birth Dates'!$A:$A,'[1]Birth Dates'!$B:$B,"",0),IF(_xlpm.d=0,"",_xlpm.d))</f>
        <v/>
      </c>
      <c r="X1091" s="196">
        <f>IF(OR(W1091="",A1091="",NOT(ISNUMBER(W1091)),W1091&gt;A1091),"",DATEDIF(W1091,A1091,"Y")&amp;" years, "&amp;DATEDIF(W1091,A1091,"YM")&amp;" months, "&amp;DATEDIF(W1091,A1091,"MD")&amp;" days")</f>
        <v/>
      </c>
      <c r="AR1091" s="175">
        <f>IF($B1091="","",TEXT($A1091,"yyyymmdd")&amp;"_P"&amp;$C1091&amp;"_C"&amp;$F1091&amp;"_"&amp;TRIM(RIGHT(SUBSTITUTE(TRIM(SUBSTITUTE($M1091,CHAR(160)," "))," ",REPT(" ",60)),60))&amp;IF($Q1091="","","-"&amp;TRIM(RIGHT(SUBSTITUTE(TRIM(SUBSTITUTE($Q1091,CHAR(160)," "))," ",REPT(" ",60)),60)))&amp;IF($U1091="","","-"&amp;TRIM(RIGHT(SUBSTITUTE(TRIM(SUBSTITUTE($U1091,CHAR(160)," "))," ",REPT(" ",60)),60)))&amp;".jpg")</f>
        <v/>
      </c>
    </row>
    <row r="1092" ht="14" customHeight="1">
      <c r="O1092" s="196">
        <f>_xlfn.LET(_xlpm.d,_xlfn.XLOOKUP(M1092,'[1]Birth Dates'!$A:$A,'[1]Birth Dates'!$B:$B,"",0),IF(_xlpm.d=0,"",_xlpm.d))</f>
        <v/>
      </c>
      <c r="P1092" s="196">
        <f>IF(OR(O1092="",A1092="",NOT(ISNUMBER(O1092)),O1092&gt;A1092),"",DATEDIF(O1092,A1092,"Y")&amp;" years, "&amp;DATEDIF(O1092,A1092,"YM")&amp;" months, "&amp;DATEDIF(O1092,A1092,"MD")&amp;" days")</f>
        <v/>
      </c>
      <c r="S1092" s="196">
        <f>_xlfn.LET(_xlpm.d,_xlfn.XLOOKUP(Q1092,'[1]Birth Dates'!$A:$A,'[1]Birth Dates'!$B:$B,"",0),IF(_xlpm.d=0,"",_xlpm.d))</f>
        <v/>
      </c>
      <c r="T1092" s="196">
        <f>IF(OR(S1092="",A1092="",NOT(ISNUMBER(S1092)),S1092&gt;A1092),"",DATEDIF(S1092,A1092,"Y")&amp;" years, "&amp;DATEDIF(S1092,A1092,"YM")&amp;" months, "&amp;DATEDIF(S1092,A1092,"MD")&amp;" days")</f>
        <v/>
      </c>
      <c r="W1092" s="196">
        <f>_xlfn.LET(_xlpm.d,_xlfn.XLOOKUP(U1092,'[1]Birth Dates'!$A:$A,'[1]Birth Dates'!$B:$B,"",0),IF(_xlpm.d=0,"",_xlpm.d))</f>
        <v/>
      </c>
      <c r="X1092" s="196">
        <f>IF(OR(W1092="",A1092="",NOT(ISNUMBER(W1092)),W1092&gt;A1092),"",DATEDIF(W1092,A1092,"Y")&amp;" years, "&amp;DATEDIF(W1092,A1092,"YM")&amp;" months, "&amp;DATEDIF(W1092,A1092,"MD")&amp;" days")</f>
        <v/>
      </c>
      <c r="AR1092" s="175">
        <f>IF($B1092="","",TEXT($A1092,"yyyymmdd")&amp;"_P"&amp;$C1092&amp;"_C"&amp;$F1092&amp;"_"&amp;TRIM(RIGHT(SUBSTITUTE(TRIM(SUBSTITUTE($M1092,CHAR(160)," "))," ",REPT(" ",60)),60))&amp;IF($Q1092="","","-"&amp;TRIM(RIGHT(SUBSTITUTE(TRIM(SUBSTITUTE($Q1092,CHAR(160)," "))," ",REPT(" ",60)),60)))&amp;IF($U1092="","","-"&amp;TRIM(RIGHT(SUBSTITUTE(TRIM(SUBSTITUTE($U1092,CHAR(160)," "))," ",REPT(" ",60)),60)))&amp;".jpg")</f>
        <v/>
      </c>
    </row>
    <row r="1093" ht="14" customHeight="1">
      <c r="O1093" s="196">
        <f>_xlfn.LET(_xlpm.d,_xlfn.XLOOKUP(M1093,'[1]Birth Dates'!$A:$A,'[1]Birth Dates'!$B:$B,"",0),IF(_xlpm.d=0,"",_xlpm.d))</f>
        <v/>
      </c>
      <c r="P1093" s="196">
        <f>IF(OR(O1093="",A1093="",NOT(ISNUMBER(O1093)),O1093&gt;A1093),"",DATEDIF(O1093,A1093,"Y")&amp;" years, "&amp;DATEDIF(O1093,A1093,"YM")&amp;" months, "&amp;DATEDIF(O1093,A1093,"MD")&amp;" days")</f>
        <v/>
      </c>
      <c r="S1093" s="196">
        <f>_xlfn.LET(_xlpm.d,_xlfn.XLOOKUP(Q1093,'[1]Birth Dates'!$A:$A,'[1]Birth Dates'!$B:$B,"",0),IF(_xlpm.d=0,"",_xlpm.d))</f>
        <v/>
      </c>
      <c r="T1093" s="196">
        <f>IF(OR(S1093="",A1093="",NOT(ISNUMBER(S1093)),S1093&gt;A1093),"",DATEDIF(S1093,A1093,"Y")&amp;" years, "&amp;DATEDIF(S1093,A1093,"YM")&amp;" months, "&amp;DATEDIF(S1093,A1093,"MD")&amp;" days")</f>
        <v/>
      </c>
      <c r="W1093" s="196">
        <f>_xlfn.LET(_xlpm.d,_xlfn.XLOOKUP(U1093,'[1]Birth Dates'!$A:$A,'[1]Birth Dates'!$B:$B,"",0),IF(_xlpm.d=0,"",_xlpm.d))</f>
        <v/>
      </c>
      <c r="X1093" s="196">
        <f>IF(OR(W1093="",A1093="",NOT(ISNUMBER(W1093)),W1093&gt;A1093),"",DATEDIF(W1093,A1093,"Y")&amp;" years, "&amp;DATEDIF(W1093,A1093,"YM")&amp;" months, "&amp;DATEDIF(W1093,A1093,"MD")&amp;" days")</f>
        <v/>
      </c>
      <c r="AR1093" s="175">
        <f>IF($B1093="","",TEXT($A1093,"yyyymmdd")&amp;"_P"&amp;$C1093&amp;"_C"&amp;$F1093&amp;"_"&amp;TRIM(RIGHT(SUBSTITUTE(TRIM(SUBSTITUTE($M1093,CHAR(160)," "))," ",REPT(" ",60)),60))&amp;IF($Q1093="","","-"&amp;TRIM(RIGHT(SUBSTITUTE(TRIM(SUBSTITUTE($Q1093,CHAR(160)," "))," ",REPT(" ",60)),60)))&amp;IF($U1093="","","-"&amp;TRIM(RIGHT(SUBSTITUTE(TRIM(SUBSTITUTE($U1093,CHAR(160)," "))," ",REPT(" ",60)),60)))&amp;".jpg")</f>
        <v/>
      </c>
    </row>
    <row r="1094" ht="14" customHeight="1">
      <c r="O1094" s="196">
        <f>_xlfn.LET(_xlpm.d,_xlfn.XLOOKUP(M1094,'[1]Birth Dates'!$A:$A,'[1]Birth Dates'!$B:$B,"",0),IF(_xlpm.d=0,"",_xlpm.d))</f>
        <v/>
      </c>
      <c r="P1094" s="196">
        <f>IF(OR(O1094="",A1094="",NOT(ISNUMBER(O1094)),O1094&gt;A1094),"",DATEDIF(O1094,A1094,"Y")&amp;" years, "&amp;DATEDIF(O1094,A1094,"YM")&amp;" months, "&amp;DATEDIF(O1094,A1094,"MD")&amp;" days")</f>
        <v/>
      </c>
      <c r="S1094" s="196">
        <f>_xlfn.LET(_xlpm.d,_xlfn.XLOOKUP(Q1094,'[1]Birth Dates'!$A:$A,'[1]Birth Dates'!$B:$B,"",0),IF(_xlpm.d=0,"",_xlpm.d))</f>
        <v/>
      </c>
      <c r="T1094" s="196">
        <f>IF(OR(S1094="",A1094="",NOT(ISNUMBER(S1094)),S1094&gt;A1094),"",DATEDIF(S1094,A1094,"Y")&amp;" years, "&amp;DATEDIF(S1094,A1094,"YM")&amp;" months, "&amp;DATEDIF(S1094,A1094,"MD")&amp;" days")</f>
        <v/>
      </c>
      <c r="W1094" s="196">
        <f>_xlfn.LET(_xlpm.d,_xlfn.XLOOKUP(U1094,'[1]Birth Dates'!$A:$A,'[1]Birth Dates'!$B:$B,"",0),IF(_xlpm.d=0,"",_xlpm.d))</f>
        <v/>
      </c>
      <c r="X1094" s="196">
        <f>IF(OR(W1094="",A1094="",NOT(ISNUMBER(W1094)),W1094&gt;A1094),"",DATEDIF(W1094,A1094,"Y")&amp;" years, "&amp;DATEDIF(W1094,A1094,"YM")&amp;" months, "&amp;DATEDIF(W1094,A1094,"MD")&amp;" days")</f>
        <v/>
      </c>
      <c r="AR1094" s="175">
        <f>IF($B1094="","",TEXT($A1094,"yyyymmdd")&amp;"_P"&amp;$C1094&amp;"_C"&amp;$F1094&amp;"_"&amp;TRIM(RIGHT(SUBSTITUTE(TRIM(SUBSTITUTE($M1094,CHAR(160)," "))," ",REPT(" ",60)),60))&amp;IF($Q1094="","","-"&amp;TRIM(RIGHT(SUBSTITUTE(TRIM(SUBSTITUTE($Q1094,CHAR(160)," "))," ",REPT(" ",60)),60)))&amp;IF($U1094="","","-"&amp;TRIM(RIGHT(SUBSTITUTE(TRIM(SUBSTITUTE($U1094,CHAR(160)," "))," ",REPT(" ",60)),60)))&amp;".jpg")</f>
        <v/>
      </c>
    </row>
    <row r="1095" ht="14" customHeight="1">
      <c r="O1095" s="196">
        <f>_xlfn.LET(_xlpm.d,_xlfn.XLOOKUP(M1095,'[1]Birth Dates'!$A:$A,'[1]Birth Dates'!$B:$B,"",0),IF(_xlpm.d=0,"",_xlpm.d))</f>
        <v/>
      </c>
      <c r="P1095" s="196">
        <f>IF(OR(O1095="",A1095="",NOT(ISNUMBER(O1095)),O1095&gt;A1095),"",DATEDIF(O1095,A1095,"Y")&amp;" years, "&amp;DATEDIF(O1095,A1095,"YM")&amp;" months, "&amp;DATEDIF(O1095,A1095,"MD")&amp;" days")</f>
        <v/>
      </c>
      <c r="S1095" s="196">
        <f>_xlfn.LET(_xlpm.d,_xlfn.XLOOKUP(Q1095,'[1]Birth Dates'!$A:$A,'[1]Birth Dates'!$B:$B,"",0),IF(_xlpm.d=0,"",_xlpm.d))</f>
        <v/>
      </c>
      <c r="T1095" s="196">
        <f>IF(OR(S1095="",A1095="",NOT(ISNUMBER(S1095)),S1095&gt;A1095),"",DATEDIF(S1095,A1095,"Y")&amp;" years, "&amp;DATEDIF(S1095,A1095,"YM")&amp;" months, "&amp;DATEDIF(S1095,A1095,"MD")&amp;" days")</f>
        <v/>
      </c>
      <c r="W1095" s="196">
        <f>_xlfn.LET(_xlpm.d,_xlfn.XLOOKUP(U1095,'[1]Birth Dates'!$A:$A,'[1]Birth Dates'!$B:$B,"",0),IF(_xlpm.d=0,"",_xlpm.d))</f>
        <v/>
      </c>
      <c r="X1095" s="196">
        <f>IF(OR(W1095="",A1095="",NOT(ISNUMBER(W1095)),W1095&gt;A1095),"",DATEDIF(W1095,A1095,"Y")&amp;" years, "&amp;DATEDIF(W1095,A1095,"YM")&amp;" months, "&amp;DATEDIF(W1095,A1095,"MD")&amp;" days")</f>
        <v/>
      </c>
      <c r="AR1095" s="175">
        <f>IF($B1095="","",TEXT($A1095,"yyyymmdd")&amp;"_P"&amp;$C1095&amp;"_C"&amp;$F1095&amp;"_"&amp;TRIM(RIGHT(SUBSTITUTE(TRIM(SUBSTITUTE($M1095,CHAR(160)," "))," ",REPT(" ",60)),60))&amp;IF($Q1095="","","-"&amp;TRIM(RIGHT(SUBSTITUTE(TRIM(SUBSTITUTE($Q1095,CHAR(160)," "))," ",REPT(" ",60)),60)))&amp;IF($U1095="","","-"&amp;TRIM(RIGHT(SUBSTITUTE(TRIM(SUBSTITUTE($U1095,CHAR(160)," "))," ",REPT(" ",60)),60)))&amp;".jpg")</f>
        <v/>
      </c>
    </row>
    <row r="1096" ht="14" customHeight="1">
      <c r="O1096" s="196">
        <f>_xlfn.LET(_xlpm.d,_xlfn.XLOOKUP(M1096,'[1]Birth Dates'!$A:$A,'[1]Birth Dates'!$B:$B,"",0),IF(_xlpm.d=0,"",_xlpm.d))</f>
        <v/>
      </c>
      <c r="P1096" s="196">
        <f>IF(OR(O1096="",A1096="",NOT(ISNUMBER(O1096)),O1096&gt;A1096),"",DATEDIF(O1096,A1096,"Y")&amp;" years, "&amp;DATEDIF(O1096,A1096,"YM")&amp;" months, "&amp;DATEDIF(O1096,A1096,"MD")&amp;" days")</f>
        <v/>
      </c>
      <c r="S1096" s="196">
        <f>_xlfn.LET(_xlpm.d,_xlfn.XLOOKUP(Q1096,'[1]Birth Dates'!$A:$A,'[1]Birth Dates'!$B:$B,"",0),IF(_xlpm.d=0,"",_xlpm.d))</f>
        <v/>
      </c>
      <c r="T1096" s="196">
        <f>IF(OR(S1096="",A1096="",NOT(ISNUMBER(S1096)),S1096&gt;A1096),"",DATEDIF(S1096,A1096,"Y")&amp;" years, "&amp;DATEDIF(S1096,A1096,"YM")&amp;" months, "&amp;DATEDIF(S1096,A1096,"MD")&amp;" days")</f>
        <v/>
      </c>
      <c r="W1096" s="196">
        <f>_xlfn.LET(_xlpm.d,_xlfn.XLOOKUP(U1096,'[1]Birth Dates'!$A:$A,'[1]Birth Dates'!$B:$B,"",0),IF(_xlpm.d=0,"",_xlpm.d))</f>
        <v/>
      </c>
      <c r="X1096" s="196">
        <f>IF(OR(W1096="",A1096="",NOT(ISNUMBER(W1096)),W1096&gt;A1096),"",DATEDIF(W1096,A1096,"Y")&amp;" years, "&amp;DATEDIF(W1096,A1096,"YM")&amp;" months, "&amp;DATEDIF(W1096,A1096,"MD")&amp;" days")</f>
        <v/>
      </c>
      <c r="AR1096" s="175">
        <f>IF($B1096="","",TEXT($A1096,"yyyymmdd")&amp;"_P"&amp;$C1096&amp;"_C"&amp;$F1096&amp;"_"&amp;TRIM(RIGHT(SUBSTITUTE(TRIM(SUBSTITUTE($M1096,CHAR(160)," "))," ",REPT(" ",60)),60))&amp;IF($Q1096="","","-"&amp;TRIM(RIGHT(SUBSTITUTE(TRIM(SUBSTITUTE($Q1096,CHAR(160)," "))," ",REPT(" ",60)),60)))&amp;IF($U1096="","","-"&amp;TRIM(RIGHT(SUBSTITUTE(TRIM(SUBSTITUTE($U1096,CHAR(160)," "))," ",REPT(" ",60)),60)))&amp;".jpg")</f>
        <v/>
      </c>
    </row>
    <row r="1097" ht="14" customHeight="1">
      <c r="O1097" s="196">
        <f>_xlfn.LET(_xlpm.d,_xlfn.XLOOKUP(M1097,'[1]Birth Dates'!$A:$A,'[1]Birth Dates'!$B:$B,"",0),IF(_xlpm.d=0,"",_xlpm.d))</f>
        <v/>
      </c>
      <c r="P1097" s="196">
        <f>IF(OR(O1097="",A1097="",NOT(ISNUMBER(O1097)),O1097&gt;A1097),"",DATEDIF(O1097,A1097,"Y")&amp;" years, "&amp;DATEDIF(O1097,A1097,"YM")&amp;" months, "&amp;DATEDIF(O1097,A1097,"MD")&amp;" days")</f>
        <v/>
      </c>
      <c r="S1097" s="196">
        <f>_xlfn.LET(_xlpm.d,_xlfn.XLOOKUP(Q1097,'[1]Birth Dates'!$A:$A,'[1]Birth Dates'!$B:$B,"",0),IF(_xlpm.d=0,"",_xlpm.d))</f>
        <v/>
      </c>
      <c r="T1097" s="196">
        <f>IF(OR(S1097="",A1097="",NOT(ISNUMBER(S1097)),S1097&gt;A1097),"",DATEDIF(S1097,A1097,"Y")&amp;" years, "&amp;DATEDIF(S1097,A1097,"YM")&amp;" months, "&amp;DATEDIF(S1097,A1097,"MD")&amp;" days")</f>
        <v/>
      </c>
      <c r="W1097" s="196">
        <f>_xlfn.LET(_xlpm.d,_xlfn.XLOOKUP(U1097,'[1]Birth Dates'!$A:$A,'[1]Birth Dates'!$B:$B,"",0),IF(_xlpm.d=0,"",_xlpm.d))</f>
        <v/>
      </c>
      <c r="X1097" s="196">
        <f>IF(OR(W1097="",A1097="",NOT(ISNUMBER(W1097)),W1097&gt;A1097),"",DATEDIF(W1097,A1097,"Y")&amp;" years, "&amp;DATEDIF(W1097,A1097,"YM")&amp;" months, "&amp;DATEDIF(W1097,A1097,"MD")&amp;" days")</f>
        <v/>
      </c>
      <c r="AR1097" s="175">
        <f>IF($B1097="","",TEXT($A1097,"yyyymmdd")&amp;"_P"&amp;$C1097&amp;"_C"&amp;$F1097&amp;"_"&amp;TRIM(RIGHT(SUBSTITUTE(TRIM(SUBSTITUTE($M1097,CHAR(160)," "))," ",REPT(" ",60)),60))&amp;IF($Q1097="","","-"&amp;TRIM(RIGHT(SUBSTITUTE(TRIM(SUBSTITUTE($Q1097,CHAR(160)," "))," ",REPT(" ",60)),60)))&amp;IF($U1097="","","-"&amp;TRIM(RIGHT(SUBSTITUTE(TRIM(SUBSTITUTE($U1097,CHAR(160)," "))," ",REPT(" ",60)),60)))&amp;".jpg")</f>
        <v/>
      </c>
    </row>
    <row r="1098" ht="14" customHeight="1">
      <c r="O1098" s="196">
        <f>_xlfn.LET(_xlpm.d,_xlfn.XLOOKUP(M1098,'[1]Birth Dates'!$A:$A,'[1]Birth Dates'!$B:$B,"",0),IF(_xlpm.d=0,"",_xlpm.d))</f>
        <v/>
      </c>
      <c r="P1098" s="196">
        <f>IF(OR(O1098="",A1098="",NOT(ISNUMBER(O1098)),O1098&gt;A1098),"",DATEDIF(O1098,A1098,"Y")&amp;" years, "&amp;DATEDIF(O1098,A1098,"YM")&amp;" months, "&amp;DATEDIF(O1098,A1098,"MD")&amp;" days")</f>
        <v/>
      </c>
      <c r="S1098" s="196">
        <f>_xlfn.LET(_xlpm.d,_xlfn.XLOOKUP(Q1098,'[1]Birth Dates'!$A:$A,'[1]Birth Dates'!$B:$B,"",0),IF(_xlpm.d=0,"",_xlpm.d))</f>
        <v/>
      </c>
      <c r="T1098" s="196">
        <f>IF(OR(S1098="",A1098="",NOT(ISNUMBER(S1098)),S1098&gt;A1098),"",DATEDIF(S1098,A1098,"Y")&amp;" years, "&amp;DATEDIF(S1098,A1098,"YM")&amp;" months, "&amp;DATEDIF(S1098,A1098,"MD")&amp;" days")</f>
        <v/>
      </c>
      <c r="W1098" s="196">
        <f>_xlfn.LET(_xlpm.d,_xlfn.XLOOKUP(U1098,'[1]Birth Dates'!$A:$A,'[1]Birth Dates'!$B:$B,"",0),IF(_xlpm.d=0,"",_xlpm.d))</f>
        <v/>
      </c>
      <c r="X1098" s="196">
        <f>IF(OR(W1098="",A1098="",NOT(ISNUMBER(W1098)),W1098&gt;A1098),"",DATEDIF(W1098,A1098,"Y")&amp;" years, "&amp;DATEDIF(W1098,A1098,"YM")&amp;" months, "&amp;DATEDIF(W1098,A1098,"MD")&amp;" days")</f>
        <v/>
      </c>
      <c r="AR1098" s="175">
        <f>IF($B1098="","",TEXT($A1098,"yyyymmdd")&amp;"_P"&amp;$C1098&amp;"_C"&amp;$F1098&amp;"_"&amp;TRIM(RIGHT(SUBSTITUTE(TRIM(SUBSTITUTE($M1098,CHAR(160)," "))," ",REPT(" ",60)),60))&amp;IF($Q1098="","","-"&amp;TRIM(RIGHT(SUBSTITUTE(TRIM(SUBSTITUTE($Q1098,CHAR(160)," "))," ",REPT(" ",60)),60)))&amp;IF($U1098="","","-"&amp;TRIM(RIGHT(SUBSTITUTE(TRIM(SUBSTITUTE($U1098,CHAR(160)," "))," ",REPT(" ",60)),60)))&amp;".jpg")</f>
        <v/>
      </c>
    </row>
    <row r="1099" ht="14" customHeight="1">
      <c r="O1099" s="196">
        <f>_xlfn.LET(_xlpm.d,_xlfn.XLOOKUP(M1099,'[1]Birth Dates'!$A:$A,'[1]Birth Dates'!$B:$B,"",0),IF(_xlpm.d=0,"",_xlpm.d))</f>
        <v/>
      </c>
      <c r="P1099" s="196">
        <f>IF(OR(O1099="",A1099="",NOT(ISNUMBER(O1099)),O1099&gt;A1099),"",DATEDIF(O1099,A1099,"Y")&amp;" years, "&amp;DATEDIF(O1099,A1099,"YM")&amp;" months, "&amp;DATEDIF(O1099,A1099,"MD")&amp;" days")</f>
        <v/>
      </c>
      <c r="S1099" s="196">
        <f>_xlfn.LET(_xlpm.d,_xlfn.XLOOKUP(Q1099,'[1]Birth Dates'!$A:$A,'[1]Birth Dates'!$B:$B,"",0),IF(_xlpm.d=0,"",_xlpm.d))</f>
        <v/>
      </c>
      <c r="T1099" s="196">
        <f>IF(OR(S1099="",A1099="",NOT(ISNUMBER(S1099)),S1099&gt;A1099),"",DATEDIF(S1099,A1099,"Y")&amp;" years, "&amp;DATEDIF(S1099,A1099,"YM")&amp;" months, "&amp;DATEDIF(S1099,A1099,"MD")&amp;" days")</f>
        <v/>
      </c>
      <c r="W1099" s="196">
        <f>_xlfn.LET(_xlpm.d,_xlfn.XLOOKUP(U1099,'[1]Birth Dates'!$A:$A,'[1]Birth Dates'!$B:$B,"",0),IF(_xlpm.d=0,"",_xlpm.d))</f>
        <v/>
      </c>
      <c r="X1099" s="196">
        <f>IF(OR(W1099="",A1099="",NOT(ISNUMBER(W1099)),W1099&gt;A1099),"",DATEDIF(W1099,A1099,"Y")&amp;" years, "&amp;DATEDIF(W1099,A1099,"YM")&amp;" months, "&amp;DATEDIF(W1099,A1099,"MD")&amp;" days")</f>
        <v/>
      </c>
      <c r="AR1099" s="175">
        <f>IF($B1099="","",TEXT($A1099,"yyyymmdd")&amp;"_P"&amp;$C1099&amp;"_C"&amp;$F1099&amp;"_"&amp;TRIM(RIGHT(SUBSTITUTE(TRIM(SUBSTITUTE($M1099,CHAR(160)," "))," ",REPT(" ",60)),60))&amp;IF($Q1099="","","-"&amp;TRIM(RIGHT(SUBSTITUTE(TRIM(SUBSTITUTE($Q1099,CHAR(160)," "))," ",REPT(" ",60)),60)))&amp;IF($U1099="","","-"&amp;TRIM(RIGHT(SUBSTITUTE(TRIM(SUBSTITUTE($U1099,CHAR(160)," "))," ",REPT(" ",60)),60)))&amp;".jpg")</f>
        <v/>
      </c>
    </row>
    <row r="1100" ht="14" customHeight="1">
      <c r="O1100" s="196">
        <f>_xlfn.LET(_xlpm.d,_xlfn.XLOOKUP(M1100,'[1]Birth Dates'!$A:$A,'[1]Birth Dates'!$B:$B,"",0),IF(_xlpm.d=0,"",_xlpm.d))</f>
        <v/>
      </c>
      <c r="P1100" s="196">
        <f>IF(OR(O1100="",A1100="",NOT(ISNUMBER(O1100)),O1100&gt;A1100),"",DATEDIF(O1100,A1100,"Y")&amp;" years, "&amp;DATEDIF(O1100,A1100,"YM")&amp;" months, "&amp;DATEDIF(O1100,A1100,"MD")&amp;" days")</f>
        <v/>
      </c>
      <c r="S1100" s="196">
        <f>_xlfn.LET(_xlpm.d,_xlfn.XLOOKUP(Q1100,'[1]Birth Dates'!$A:$A,'[1]Birth Dates'!$B:$B,"",0),IF(_xlpm.d=0,"",_xlpm.d))</f>
        <v/>
      </c>
      <c r="T1100" s="196">
        <f>IF(OR(S1100="",A1100="",NOT(ISNUMBER(S1100)),S1100&gt;A1100),"",DATEDIF(S1100,A1100,"Y")&amp;" years, "&amp;DATEDIF(S1100,A1100,"YM")&amp;" months, "&amp;DATEDIF(S1100,A1100,"MD")&amp;" days")</f>
        <v/>
      </c>
      <c r="W1100" s="196">
        <f>_xlfn.LET(_xlpm.d,_xlfn.XLOOKUP(U1100,'[1]Birth Dates'!$A:$A,'[1]Birth Dates'!$B:$B,"",0),IF(_xlpm.d=0,"",_xlpm.d))</f>
        <v/>
      </c>
      <c r="X1100" s="196">
        <f>IF(OR(W1100="",A1100="",NOT(ISNUMBER(W1100)),W1100&gt;A1100),"",DATEDIF(W1100,A1100,"Y")&amp;" years, "&amp;DATEDIF(W1100,A1100,"YM")&amp;" months, "&amp;DATEDIF(W1100,A1100,"MD")&amp;" days")</f>
        <v/>
      </c>
      <c r="AR1100" s="175">
        <f>IF($B1100="","",TEXT($A1100,"yyyymmdd")&amp;"_P"&amp;$C1100&amp;"_C"&amp;$F1100&amp;"_"&amp;TRIM(RIGHT(SUBSTITUTE(TRIM(SUBSTITUTE($M1100,CHAR(160)," "))," ",REPT(" ",60)),60))&amp;IF($Q1100="","","-"&amp;TRIM(RIGHT(SUBSTITUTE(TRIM(SUBSTITUTE($Q1100,CHAR(160)," "))," ",REPT(" ",60)),60)))&amp;IF($U1100="","","-"&amp;TRIM(RIGHT(SUBSTITUTE(TRIM(SUBSTITUTE($U1100,CHAR(160)," "))," ",REPT(" ",60)),60)))&amp;".jpg")</f>
        <v/>
      </c>
    </row>
    <row r="1101" ht="14" customHeight="1">
      <c r="O1101" s="196">
        <f>_xlfn.LET(_xlpm.d,_xlfn.XLOOKUP(M1101,'[1]Birth Dates'!$A:$A,'[1]Birth Dates'!$B:$B,"",0),IF(_xlpm.d=0,"",_xlpm.d))</f>
        <v/>
      </c>
      <c r="P1101" s="196">
        <f>IF(OR(O1101="",A1101="",NOT(ISNUMBER(O1101)),O1101&gt;A1101),"",DATEDIF(O1101,A1101,"Y")&amp;" years, "&amp;DATEDIF(O1101,A1101,"YM")&amp;" months, "&amp;DATEDIF(O1101,A1101,"MD")&amp;" days")</f>
        <v/>
      </c>
      <c r="S1101" s="196">
        <f>_xlfn.LET(_xlpm.d,_xlfn.XLOOKUP(Q1101,'[1]Birth Dates'!$A:$A,'[1]Birth Dates'!$B:$B,"",0),IF(_xlpm.d=0,"",_xlpm.d))</f>
        <v/>
      </c>
      <c r="T1101" s="196">
        <f>IF(OR(S1101="",A1101="",NOT(ISNUMBER(S1101)),S1101&gt;A1101),"",DATEDIF(S1101,A1101,"Y")&amp;" years, "&amp;DATEDIF(S1101,A1101,"YM")&amp;" months, "&amp;DATEDIF(S1101,A1101,"MD")&amp;" days")</f>
        <v/>
      </c>
      <c r="W1101" s="196">
        <f>_xlfn.LET(_xlpm.d,_xlfn.XLOOKUP(U1101,'[1]Birth Dates'!$A:$A,'[1]Birth Dates'!$B:$B,"",0),IF(_xlpm.d=0,"",_xlpm.d))</f>
        <v/>
      </c>
      <c r="X1101" s="196">
        <f>IF(OR(W1101="",A1101="",NOT(ISNUMBER(W1101)),W1101&gt;A1101),"",DATEDIF(W1101,A1101,"Y")&amp;" years, "&amp;DATEDIF(W1101,A1101,"YM")&amp;" months, "&amp;DATEDIF(W1101,A1101,"MD")&amp;" days")</f>
        <v/>
      </c>
      <c r="AR1101" s="175">
        <f>IF($B1101="","",TEXT($A1101,"yyyymmdd")&amp;"_P"&amp;$C1101&amp;"_C"&amp;$F1101&amp;"_"&amp;TRIM(RIGHT(SUBSTITUTE(TRIM(SUBSTITUTE($M1101,CHAR(160)," "))," ",REPT(" ",60)),60))&amp;IF($Q1101="","","-"&amp;TRIM(RIGHT(SUBSTITUTE(TRIM(SUBSTITUTE($Q1101,CHAR(160)," "))," ",REPT(" ",60)),60)))&amp;IF($U1101="","","-"&amp;TRIM(RIGHT(SUBSTITUTE(TRIM(SUBSTITUTE($U1101,CHAR(160)," "))," ",REPT(" ",60)),60)))&amp;".jpg")</f>
        <v/>
      </c>
    </row>
    <row r="1102" ht="14" customHeight="1">
      <c r="O1102" s="196">
        <f>_xlfn.LET(_xlpm.d,_xlfn.XLOOKUP(M1102,'[1]Birth Dates'!$A:$A,'[1]Birth Dates'!$B:$B,"",0),IF(_xlpm.d=0,"",_xlpm.d))</f>
        <v/>
      </c>
      <c r="P1102" s="196">
        <f>IF(OR(O1102="",A1102="",NOT(ISNUMBER(O1102)),O1102&gt;A1102),"",DATEDIF(O1102,A1102,"Y")&amp;" years, "&amp;DATEDIF(O1102,A1102,"YM")&amp;" months, "&amp;DATEDIF(O1102,A1102,"MD")&amp;" days")</f>
        <v/>
      </c>
      <c r="S1102" s="196">
        <f>_xlfn.LET(_xlpm.d,_xlfn.XLOOKUP(Q1102,'[1]Birth Dates'!$A:$A,'[1]Birth Dates'!$B:$B,"",0),IF(_xlpm.d=0,"",_xlpm.d))</f>
        <v/>
      </c>
      <c r="T1102" s="196">
        <f>IF(OR(S1102="",A1102="",NOT(ISNUMBER(S1102)),S1102&gt;A1102),"",DATEDIF(S1102,A1102,"Y")&amp;" years, "&amp;DATEDIF(S1102,A1102,"YM")&amp;" months, "&amp;DATEDIF(S1102,A1102,"MD")&amp;" days")</f>
        <v/>
      </c>
      <c r="W1102" s="196">
        <f>_xlfn.LET(_xlpm.d,_xlfn.XLOOKUP(U1102,'[1]Birth Dates'!$A:$A,'[1]Birth Dates'!$B:$B,"",0),IF(_xlpm.d=0,"",_xlpm.d))</f>
        <v/>
      </c>
      <c r="X1102" s="196">
        <f>IF(OR(W1102="",A1102="",NOT(ISNUMBER(W1102)),W1102&gt;A1102),"",DATEDIF(W1102,A1102,"Y")&amp;" years, "&amp;DATEDIF(W1102,A1102,"YM")&amp;" months, "&amp;DATEDIF(W1102,A1102,"MD")&amp;" days")</f>
        <v/>
      </c>
      <c r="AR1102" s="175">
        <f>IF($B1102="","",TEXT($A1102,"yyyymmdd")&amp;"_P"&amp;$C1102&amp;"_C"&amp;$F1102&amp;"_"&amp;TRIM(RIGHT(SUBSTITUTE(TRIM(SUBSTITUTE($M1102,CHAR(160)," "))," ",REPT(" ",60)),60))&amp;IF($Q1102="","","-"&amp;TRIM(RIGHT(SUBSTITUTE(TRIM(SUBSTITUTE($Q1102,CHAR(160)," "))," ",REPT(" ",60)),60)))&amp;IF($U1102="","","-"&amp;TRIM(RIGHT(SUBSTITUTE(TRIM(SUBSTITUTE($U1102,CHAR(160)," "))," ",REPT(" ",60)),60)))&amp;".jpg")</f>
        <v/>
      </c>
    </row>
    <row r="1103" ht="14" customHeight="1">
      <c r="O1103" s="196">
        <f>_xlfn.LET(_xlpm.d,_xlfn.XLOOKUP(M1103,'[1]Birth Dates'!$A:$A,'[1]Birth Dates'!$B:$B,"",0),IF(_xlpm.d=0,"",_xlpm.d))</f>
        <v/>
      </c>
      <c r="P1103" s="196">
        <f>IF(OR(O1103="",A1103="",NOT(ISNUMBER(O1103)),O1103&gt;A1103),"",DATEDIF(O1103,A1103,"Y")&amp;" years, "&amp;DATEDIF(O1103,A1103,"YM")&amp;" months, "&amp;DATEDIF(O1103,A1103,"MD")&amp;" days")</f>
        <v/>
      </c>
      <c r="S1103" s="196">
        <f>_xlfn.LET(_xlpm.d,_xlfn.XLOOKUP(Q1103,'[1]Birth Dates'!$A:$A,'[1]Birth Dates'!$B:$B,"",0),IF(_xlpm.d=0,"",_xlpm.d))</f>
        <v/>
      </c>
      <c r="T1103" s="196">
        <f>IF(OR(S1103="",A1103="",NOT(ISNUMBER(S1103)),S1103&gt;A1103),"",DATEDIF(S1103,A1103,"Y")&amp;" years, "&amp;DATEDIF(S1103,A1103,"YM")&amp;" months, "&amp;DATEDIF(S1103,A1103,"MD")&amp;" days")</f>
        <v/>
      </c>
      <c r="W1103" s="196">
        <f>_xlfn.LET(_xlpm.d,_xlfn.XLOOKUP(U1103,'[1]Birth Dates'!$A:$A,'[1]Birth Dates'!$B:$B,"",0),IF(_xlpm.d=0,"",_xlpm.d))</f>
        <v/>
      </c>
      <c r="X1103" s="196">
        <f>IF(OR(W1103="",A1103="",NOT(ISNUMBER(W1103)),W1103&gt;A1103),"",DATEDIF(W1103,A1103,"Y")&amp;" years, "&amp;DATEDIF(W1103,A1103,"YM")&amp;" months, "&amp;DATEDIF(W1103,A1103,"MD")&amp;" days")</f>
        <v/>
      </c>
      <c r="AR1103" s="175">
        <f>IF($B1103="","",TEXT($A1103,"yyyymmdd")&amp;"_P"&amp;$C1103&amp;"_C"&amp;$F1103&amp;"_"&amp;TRIM(RIGHT(SUBSTITUTE(TRIM(SUBSTITUTE($M1103,CHAR(160)," "))," ",REPT(" ",60)),60))&amp;IF($Q1103="","","-"&amp;TRIM(RIGHT(SUBSTITUTE(TRIM(SUBSTITUTE($Q1103,CHAR(160)," "))," ",REPT(" ",60)),60)))&amp;IF($U1103="","","-"&amp;TRIM(RIGHT(SUBSTITUTE(TRIM(SUBSTITUTE($U1103,CHAR(160)," "))," ",REPT(" ",60)),60)))&amp;".jpg")</f>
        <v/>
      </c>
    </row>
    <row r="1104" ht="14" customHeight="1">
      <c r="O1104" s="196">
        <f>_xlfn.LET(_xlpm.d,_xlfn.XLOOKUP(M1104,'[1]Birth Dates'!$A:$A,'[1]Birth Dates'!$B:$B,"",0),IF(_xlpm.d=0,"",_xlpm.d))</f>
        <v/>
      </c>
      <c r="P1104" s="196">
        <f>IF(OR(O1104="",A1104="",NOT(ISNUMBER(O1104)),O1104&gt;A1104),"",DATEDIF(O1104,A1104,"Y")&amp;" years, "&amp;DATEDIF(O1104,A1104,"YM")&amp;" months, "&amp;DATEDIF(O1104,A1104,"MD")&amp;" days")</f>
        <v/>
      </c>
      <c r="S1104" s="196">
        <f>_xlfn.LET(_xlpm.d,_xlfn.XLOOKUP(Q1104,'[1]Birth Dates'!$A:$A,'[1]Birth Dates'!$B:$B,"",0),IF(_xlpm.d=0,"",_xlpm.d))</f>
        <v/>
      </c>
      <c r="T1104" s="196">
        <f>IF(OR(S1104="",A1104="",NOT(ISNUMBER(S1104)),S1104&gt;A1104),"",DATEDIF(S1104,A1104,"Y")&amp;" years, "&amp;DATEDIF(S1104,A1104,"YM")&amp;" months, "&amp;DATEDIF(S1104,A1104,"MD")&amp;" days")</f>
        <v/>
      </c>
      <c r="W1104" s="196">
        <f>_xlfn.LET(_xlpm.d,_xlfn.XLOOKUP(U1104,'[1]Birth Dates'!$A:$A,'[1]Birth Dates'!$B:$B,"",0),IF(_xlpm.d=0,"",_xlpm.d))</f>
        <v/>
      </c>
      <c r="X1104" s="196">
        <f>IF(OR(W1104="",A1104="",NOT(ISNUMBER(W1104)),W1104&gt;A1104),"",DATEDIF(W1104,A1104,"Y")&amp;" years, "&amp;DATEDIF(W1104,A1104,"YM")&amp;" months, "&amp;DATEDIF(W1104,A1104,"MD")&amp;" days")</f>
        <v/>
      </c>
      <c r="AR1104" s="175">
        <f>IF($B1104="","",TEXT($A1104,"yyyymmdd")&amp;"_P"&amp;$C1104&amp;"_C"&amp;$F1104&amp;"_"&amp;TRIM(RIGHT(SUBSTITUTE(TRIM(SUBSTITUTE($M1104,CHAR(160)," "))," ",REPT(" ",60)),60))&amp;IF($Q1104="","","-"&amp;TRIM(RIGHT(SUBSTITUTE(TRIM(SUBSTITUTE($Q1104,CHAR(160)," "))," ",REPT(" ",60)),60)))&amp;IF($U1104="","","-"&amp;TRIM(RIGHT(SUBSTITUTE(TRIM(SUBSTITUTE($U1104,CHAR(160)," "))," ",REPT(" ",60)),60)))&amp;".jpg")</f>
        <v/>
      </c>
    </row>
    <row r="1105" ht="14" customHeight="1">
      <c r="O1105" s="196">
        <f>_xlfn.LET(_xlpm.d,_xlfn.XLOOKUP(M1105,'[1]Birth Dates'!$A:$A,'[1]Birth Dates'!$B:$B,"",0),IF(_xlpm.d=0,"",_xlpm.d))</f>
        <v/>
      </c>
      <c r="P1105" s="196">
        <f>IF(OR(O1105="",A1105="",NOT(ISNUMBER(O1105)),O1105&gt;A1105),"",DATEDIF(O1105,A1105,"Y")&amp;" years, "&amp;DATEDIF(O1105,A1105,"YM")&amp;" months, "&amp;DATEDIF(O1105,A1105,"MD")&amp;" days")</f>
        <v/>
      </c>
      <c r="S1105" s="196">
        <f>_xlfn.LET(_xlpm.d,_xlfn.XLOOKUP(Q1105,'[1]Birth Dates'!$A:$A,'[1]Birth Dates'!$B:$B,"",0),IF(_xlpm.d=0,"",_xlpm.d))</f>
        <v/>
      </c>
      <c r="T1105" s="196">
        <f>IF(OR(S1105="",A1105="",NOT(ISNUMBER(S1105)),S1105&gt;A1105),"",DATEDIF(S1105,A1105,"Y")&amp;" years, "&amp;DATEDIF(S1105,A1105,"YM")&amp;" months, "&amp;DATEDIF(S1105,A1105,"MD")&amp;" days")</f>
        <v/>
      </c>
      <c r="W1105" s="196">
        <f>_xlfn.LET(_xlpm.d,_xlfn.XLOOKUP(U1105,'[1]Birth Dates'!$A:$A,'[1]Birth Dates'!$B:$B,"",0),IF(_xlpm.d=0,"",_xlpm.d))</f>
        <v/>
      </c>
      <c r="X1105" s="196">
        <f>IF(OR(W1105="",A1105="",NOT(ISNUMBER(W1105)),W1105&gt;A1105),"",DATEDIF(W1105,A1105,"Y")&amp;" years, "&amp;DATEDIF(W1105,A1105,"YM")&amp;" months, "&amp;DATEDIF(W1105,A1105,"MD")&amp;" days")</f>
        <v/>
      </c>
      <c r="AR1105" s="175">
        <f>IF($B1105="","",TEXT($A1105,"yyyymmdd")&amp;"_P"&amp;$C1105&amp;"_C"&amp;$F1105&amp;"_"&amp;TRIM(RIGHT(SUBSTITUTE(TRIM(SUBSTITUTE($M1105,CHAR(160)," "))," ",REPT(" ",60)),60))&amp;IF($Q1105="","","-"&amp;TRIM(RIGHT(SUBSTITUTE(TRIM(SUBSTITUTE($Q1105,CHAR(160)," "))," ",REPT(" ",60)),60)))&amp;IF($U1105="","","-"&amp;TRIM(RIGHT(SUBSTITUTE(TRIM(SUBSTITUTE($U1105,CHAR(160)," "))," ",REPT(" ",60)),60)))&amp;".jpg")</f>
        <v/>
      </c>
    </row>
    <row r="1106" ht="14" customHeight="1">
      <c r="O1106" s="196">
        <f>_xlfn.LET(_xlpm.d,_xlfn.XLOOKUP(M1106,'[1]Birth Dates'!$A:$A,'[1]Birth Dates'!$B:$B,"",0),IF(_xlpm.d=0,"",_xlpm.d))</f>
        <v/>
      </c>
      <c r="P1106" s="196">
        <f>IF(OR(O1106="",A1106="",NOT(ISNUMBER(O1106)),O1106&gt;A1106),"",DATEDIF(O1106,A1106,"Y")&amp;" years, "&amp;DATEDIF(O1106,A1106,"YM")&amp;" months, "&amp;DATEDIF(O1106,A1106,"MD")&amp;" days")</f>
        <v/>
      </c>
      <c r="S1106" s="196">
        <f>_xlfn.LET(_xlpm.d,_xlfn.XLOOKUP(Q1106,'[1]Birth Dates'!$A:$A,'[1]Birth Dates'!$B:$B,"",0),IF(_xlpm.d=0,"",_xlpm.d))</f>
        <v/>
      </c>
      <c r="T1106" s="196">
        <f>IF(OR(S1106="",A1106="",NOT(ISNUMBER(S1106)),S1106&gt;A1106),"",DATEDIF(S1106,A1106,"Y")&amp;" years, "&amp;DATEDIF(S1106,A1106,"YM")&amp;" months, "&amp;DATEDIF(S1106,A1106,"MD")&amp;" days")</f>
        <v/>
      </c>
      <c r="W1106" s="196">
        <f>_xlfn.LET(_xlpm.d,_xlfn.XLOOKUP(U1106,'[1]Birth Dates'!$A:$A,'[1]Birth Dates'!$B:$B,"",0),IF(_xlpm.d=0,"",_xlpm.d))</f>
        <v/>
      </c>
      <c r="X1106" s="196">
        <f>IF(OR(W1106="",A1106="",NOT(ISNUMBER(W1106)),W1106&gt;A1106),"",DATEDIF(W1106,A1106,"Y")&amp;" years, "&amp;DATEDIF(W1106,A1106,"YM")&amp;" months, "&amp;DATEDIF(W1106,A1106,"MD")&amp;" days")</f>
        <v/>
      </c>
      <c r="AR1106" s="175">
        <f>IF($B1106="","",TEXT($A1106,"yyyymmdd")&amp;"_P"&amp;$C1106&amp;"_C"&amp;$F1106&amp;"_"&amp;TRIM(RIGHT(SUBSTITUTE(TRIM(SUBSTITUTE($M1106,CHAR(160)," "))," ",REPT(" ",60)),60))&amp;IF($Q1106="","","-"&amp;TRIM(RIGHT(SUBSTITUTE(TRIM(SUBSTITUTE($Q1106,CHAR(160)," "))," ",REPT(" ",60)),60)))&amp;IF($U1106="","","-"&amp;TRIM(RIGHT(SUBSTITUTE(TRIM(SUBSTITUTE($U1106,CHAR(160)," "))," ",REPT(" ",60)),60)))&amp;".jpg")</f>
        <v/>
      </c>
    </row>
    <row r="1107" ht="14" customHeight="1">
      <c r="O1107" s="196">
        <f>_xlfn.LET(_xlpm.d,_xlfn.XLOOKUP(M1107,'[1]Birth Dates'!$A:$A,'[1]Birth Dates'!$B:$B,"",0),IF(_xlpm.d=0,"",_xlpm.d))</f>
        <v/>
      </c>
      <c r="P1107" s="196">
        <f>IF(OR(O1107="",A1107="",NOT(ISNUMBER(O1107)),O1107&gt;A1107),"",DATEDIF(O1107,A1107,"Y")&amp;" years, "&amp;DATEDIF(O1107,A1107,"YM")&amp;" months, "&amp;DATEDIF(O1107,A1107,"MD")&amp;" days")</f>
        <v/>
      </c>
      <c r="S1107" s="196">
        <f>_xlfn.LET(_xlpm.d,_xlfn.XLOOKUP(Q1107,'[1]Birth Dates'!$A:$A,'[1]Birth Dates'!$B:$B,"",0),IF(_xlpm.d=0,"",_xlpm.d))</f>
        <v/>
      </c>
      <c r="T1107" s="196">
        <f>IF(OR(S1107="",A1107="",NOT(ISNUMBER(S1107)),S1107&gt;A1107),"",DATEDIF(S1107,A1107,"Y")&amp;" years, "&amp;DATEDIF(S1107,A1107,"YM")&amp;" months, "&amp;DATEDIF(S1107,A1107,"MD")&amp;" days")</f>
        <v/>
      </c>
      <c r="W1107" s="196">
        <f>_xlfn.LET(_xlpm.d,_xlfn.XLOOKUP(U1107,'[1]Birth Dates'!$A:$A,'[1]Birth Dates'!$B:$B,"",0),IF(_xlpm.d=0,"",_xlpm.d))</f>
        <v/>
      </c>
      <c r="X1107" s="196">
        <f>IF(OR(W1107="",A1107="",NOT(ISNUMBER(W1107)),W1107&gt;A1107),"",DATEDIF(W1107,A1107,"Y")&amp;" years, "&amp;DATEDIF(W1107,A1107,"YM")&amp;" months, "&amp;DATEDIF(W1107,A1107,"MD")&amp;" days")</f>
        <v/>
      </c>
      <c r="AR1107" s="175">
        <f>IF($B1107="","",TEXT($A1107,"yyyymmdd")&amp;"_P"&amp;$C1107&amp;"_C"&amp;$F1107&amp;"_"&amp;TRIM(RIGHT(SUBSTITUTE(TRIM(SUBSTITUTE($M1107,CHAR(160)," "))," ",REPT(" ",60)),60))&amp;IF($Q1107="","","-"&amp;TRIM(RIGHT(SUBSTITUTE(TRIM(SUBSTITUTE($Q1107,CHAR(160)," "))," ",REPT(" ",60)),60)))&amp;IF($U1107="","","-"&amp;TRIM(RIGHT(SUBSTITUTE(TRIM(SUBSTITUTE($U1107,CHAR(160)," "))," ",REPT(" ",60)),60)))&amp;".jpg")</f>
        <v/>
      </c>
    </row>
    <row r="1108" ht="14" customHeight="1">
      <c r="O1108" s="196">
        <f>_xlfn.LET(_xlpm.d,_xlfn.XLOOKUP(M1108,'[1]Birth Dates'!$A:$A,'[1]Birth Dates'!$B:$B,"",0),IF(_xlpm.d=0,"",_xlpm.d))</f>
        <v/>
      </c>
      <c r="P1108" s="196">
        <f>IF(OR(O1108="",A1108="",NOT(ISNUMBER(O1108)),O1108&gt;A1108),"",DATEDIF(O1108,A1108,"Y")&amp;" years, "&amp;DATEDIF(O1108,A1108,"YM")&amp;" months, "&amp;DATEDIF(O1108,A1108,"MD")&amp;" days")</f>
        <v/>
      </c>
      <c r="S1108" s="196">
        <f>_xlfn.LET(_xlpm.d,_xlfn.XLOOKUP(Q1108,'[1]Birth Dates'!$A:$A,'[1]Birth Dates'!$B:$B,"",0),IF(_xlpm.d=0,"",_xlpm.d))</f>
        <v/>
      </c>
      <c r="T1108" s="196">
        <f>IF(OR(S1108="",A1108="",NOT(ISNUMBER(S1108)),S1108&gt;A1108),"",DATEDIF(S1108,A1108,"Y")&amp;" years, "&amp;DATEDIF(S1108,A1108,"YM")&amp;" months, "&amp;DATEDIF(S1108,A1108,"MD")&amp;" days")</f>
        <v/>
      </c>
      <c r="W1108" s="196">
        <f>_xlfn.LET(_xlpm.d,_xlfn.XLOOKUP(U1108,'[1]Birth Dates'!$A:$A,'[1]Birth Dates'!$B:$B,"",0),IF(_xlpm.d=0,"",_xlpm.d))</f>
        <v/>
      </c>
      <c r="X1108" s="196">
        <f>IF(OR(W1108="",A1108="",NOT(ISNUMBER(W1108)),W1108&gt;A1108),"",DATEDIF(W1108,A1108,"Y")&amp;" years, "&amp;DATEDIF(W1108,A1108,"YM")&amp;" months, "&amp;DATEDIF(W1108,A1108,"MD")&amp;" days")</f>
        <v/>
      </c>
      <c r="AR1108" s="175">
        <f>IF($B1108="","",TEXT($A1108,"yyyymmdd")&amp;"_P"&amp;$C1108&amp;"_C"&amp;$F1108&amp;"_"&amp;TRIM(RIGHT(SUBSTITUTE(TRIM(SUBSTITUTE($M1108,CHAR(160)," "))," ",REPT(" ",60)),60))&amp;IF($Q1108="","","-"&amp;TRIM(RIGHT(SUBSTITUTE(TRIM(SUBSTITUTE($Q1108,CHAR(160)," "))," ",REPT(" ",60)),60)))&amp;IF($U1108="","","-"&amp;TRIM(RIGHT(SUBSTITUTE(TRIM(SUBSTITUTE($U1108,CHAR(160)," "))," ",REPT(" ",60)),60)))&amp;".jpg")</f>
        <v/>
      </c>
    </row>
    <row r="1109" ht="14" customHeight="1">
      <c r="O1109" s="196">
        <f>_xlfn.LET(_xlpm.d,_xlfn.XLOOKUP(M1109,'[1]Birth Dates'!$A:$A,'[1]Birth Dates'!$B:$B,"",0),IF(_xlpm.d=0,"",_xlpm.d))</f>
        <v/>
      </c>
      <c r="P1109" s="196">
        <f>IF(OR(O1109="",A1109="",NOT(ISNUMBER(O1109)),O1109&gt;A1109),"",DATEDIF(O1109,A1109,"Y")&amp;" years, "&amp;DATEDIF(O1109,A1109,"YM")&amp;" months, "&amp;DATEDIF(O1109,A1109,"MD")&amp;" days")</f>
        <v/>
      </c>
      <c r="S1109" s="196">
        <f>_xlfn.LET(_xlpm.d,_xlfn.XLOOKUP(Q1109,'[1]Birth Dates'!$A:$A,'[1]Birth Dates'!$B:$B,"",0),IF(_xlpm.d=0,"",_xlpm.d))</f>
        <v/>
      </c>
      <c r="T1109" s="196">
        <f>IF(OR(S1109="",A1109="",NOT(ISNUMBER(S1109)),S1109&gt;A1109),"",DATEDIF(S1109,A1109,"Y")&amp;" years, "&amp;DATEDIF(S1109,A1109,"YM")&amp;" months, "&amp;DATEDIF(S1109,A1109,"MD")&amp;" days")</f>
        <v/>
      </c>
      <c r="W1109" s="196">
        <f>_xlfn.LET(_xlpm.d,_xlfn.XLOOKUP(U1109,'[1]Birth Dates'!$A:$A,'[1]Birth Dates'!$B:$B,"",0),IF(_xlpm.d=0,"",_xlpm.d))</f>
        <v/>
      </c>
      <c r="X1109" s="196">
        <f>IF(OR(W1109="",A1109="",NOT(ISNUMBER(W1109)),W1109&gt;A1109),"",DATEDIF(W1109,A1109,"Y")&amp;" years, "&amp;DATEDIF(W1109,A1109,"YM")&amp;" months, "&amp;DATEDIF(W1109,A1109,"MD")&amp;" days")</f>
        <v/>
      </c>
      <c r="AR1109" s="175">
        <f>IF($B1109="","",TEXT($A1109,"yyyymmdd")&amp;"_P"&amp;$C1109&amp;"_C"&amp;$F1109&amp;"_"&amp;TRIM(RIGHT(SUBSTITUTE(TRIM(SUBSTITUTE($M1109,CHAR(160)," "))," ",REPT(" ",60)),60))&amp;IF($Q1109="","","-"&amp;TRIM(RIGHT(SUBSTITUTE(TRIM(SUBSTITUTE($Q1109,CHAR(160)," "))," ",REPT(" ",60)),60)))&amp;IF($U1109="","","-"&amp;TRIM(RIGHT(SUBSTITUTE(TRIM(SUBSTITUTE($U1109,CHAR(160)," "))," ",REPT(" ",60)),60)))&amp;".jpg")</f>
        <v/>
      </c>
    </row>
    <row r="1110" ht="14" customHeight="1">
      <c r="O1110" s="196">
        <f>_xlfn.LET(_xlpm.d,_xlfn.XLOOKUP(M1110,'[1]Birth Dates'!$A:$A,'[1]Birth Dates'!$B:$B,"",0),IF(_xlpm.d=0,"",_xlpm.d))</f>
        <v/>
      </c>
      <c r="P1110" s="196">
        <f>IF(OR(O1110="",A1110="",NOT(ISNUMBER(O1110)),O1110&gt;A1110),"",DATEDIF(O1110,A1110,"Y")&amp;" years, "&amp;DATEDIF(O1110,A1110,"YM")&amp;" months, "&amp;DATEDIF(O1110,A1110,"MD")&amp;" days")</f>
        <v/>
      </c>
      <c r="S1110" s="196">
        <f>_xlfn.LET(_xlpm.d,_xlfn.XLOOKUP(Q1110,'[1]Birth Dates'!$A:$A,'[1]Birth Dates'!$B:$B,"",0),IF(_xlpm.d=0,"",_xlpm.d))</f>
        <v/>
      </c>
      <c r="T1110" s="196">
        <f>IF(OR(S1110="",A1110="",NOT(ISNUMBER(S1110)),S1110&gt;A1110),"",DATEDIF(S1110,A1110,"Y")&amp;" years, "&amp;DATEDIF(S1110,A1110,"YM")&amp;" months, "&amp;DATEDIF(S1110,A1110,"MD")&amp;" days")</f>
        <v/>
      </c>
      <c r="W1110" s="196">
        <f>_xlfn.LET(_xlpm.d,_xlfn.XLOOKUP(U1110,'[1]Birth Dates'!$A:$A,'[1]Birth Dates'!$B:$B,"",0),IF(_xlpm.d=0,"",_xlpm.d))</f>
        <v/>
      </c>
      <c r="X1110" s="196">
        <f>IF(OR(W1110="",A1110="",NOT(ISNUMBER(W1110)),W1110&gt;A1110),"",DATEDIF(W1110,A1110,"Y")&amp;" years, "&amp;DATEDIF(W1110,A1110,"YM")&amp;" months, "&amp;DATEDIF(W1110,A1110,"MD")&amp;" days")</f>
        <v/>
      </c>
      <c r="AR1110" s="175">
        <f>IF($B1110="","",TEXT($A1110,"yyyymmdd")&amp;"_P"&amp;$C1110&amp;"_C"&amp;$F1110&amp;"_"&amp;TRIM(RIGHT(SUBSTITUTE(TRIM(SUBSTITUTE($M1110,CHAR(160)," "))," ",REPT(" ",60)),60))&amp;IF($Q1110="","","-"&amp;TRIM(RIGHT(SUBSTITUTE(TRIM(SUBSTITUTE($Q1110,CHAR(160)," "))," ",REPT(" ",60)),60)))&amp;IF($U1110="","","-"&amp;TRIM(RIGHT(SUBSTITUTE(TRIM(SUBSTITUTE($U1110,CHAR(160)," "))," ",REPT(" ",60)),60)))&amp;".jpg")</f>
        <v/>
      </c>
    </row>
    <row r="1111" ht="14" customHeight="1">
      <c r="O1111" s="196">
        <f>_xlfn.LET(_xlpm.d,_xlfn.XLOOKUP(M1111,'[1]Birth Dates'!$A:$A,'[1]Birth Dates'!$B:$B,"",0),IF(_xlpm.d=0,"",_xlpm.d))</f>
        <v/>
      </c>
      <c r="P1111" s="196">
        <f>IF(OR(O1111="",A1111="",NOT(ISNUMBER(O1111)),O1111&gt;A1111),"",DATEDIF(O1111,A1111,"Y")&amp;" years, "&amp;DATEDIF(O1111,A1111,"YM")&amp;" months, "&amp;DATEDIF(O1111,A1111,"MD")&amp;" days")</f>
        <v/>
      </c>
      <c r="S1111" s="196">
        <f>_xlfn.LET(_xlpm.d,_xlfn.XLOOKUP(Q1111,'[1]Birth Dates'!$A:$A,'[1]Birth Dates'!$B:$B,"",0),IF(_xlpm.d=0,"",_xlpm.d))</f>
        <v/>
      </c>
      <c r="T1111" s="196">
        <f>IF(OR(S1111="",A1111="",NOT(ISNUMBER(S1111)),S1111&gt;A1111),"",DATEDIF(S1111,A1111,"Y")&amp;" years, "&amp;DATEDIF(S1111,A1111,"YM")&amp;" months, "&amp;DATEDIF(S1111,A1111,"MD")&amp;" days")</f>
        <v/>
      </c>
      <c r="W1111" s="196">
        <f>_xlfn.LET(_xlpm.d,_xlfn.XLOOKUP(U1111,'[1]Birth Dates'!$A:$A,'[1]Birth Dates'!$B:$B,"",0),IF(_xlpm.d=0,"",_xlpm.d))</f>
        <v/>
      </c>
      <c r="X1111" s="196">
        <f>IF(OR(W1111="",A1111="",NOT(ISNUMBER(W1111)),W1111&gt;A1111),"",DATEDIF(W1111,A1111,"Y")&amp;" years, "&amp;DATEDIF(W1111,A1111,"YM")&amp;" months, "&amp;DATEDIF(W1111,A1111,"MD")&amp;" days")</f>
        <v/>
      </c>
      <c r="AR1111" s="175">
        <f>IF($B1111="","",TEXT($A1111,"yyyymmdd")&amp;"_P"&amp;$C1111&amp;"_C"&amp;$F1111&amp;"_"&amp;TRIM(RIGHT(SUBSTITUTE(TRIM(SUBSTITUTE($M1111,CHAR(160)," "))," ",REPT(" ",60)),60))&amp;IF($Q1111="","","-"&amp;TRIM(RIGHT(SUBSTITUTE(TRIM(SUBSTITUTE($Q1111,CHAR(160)," "))," ",REPT(" ",60)),60)))&amp;IF($U1111="","","-"&amp;TRIM(RIGHT(SUBSTITUTE(TRIM(SUBSTITUTE($U1111,CHAR(160)," "))," ",REPT(" ",60)),60)))&amp;".jpg")</f>
        <v/>
      </c>
    </row>
    <row r="1112" ht="14" customHeight="1">
      <c r="O1112" s="196">
        <f>_xlfn.LET(_xlpm.d,_xlfn.XLOOKUP(M1112,'[1]Birth Dates'!$A:$A,'[1]Birth Dates'!$B:$B,"",0),IF(_xlpm.d=0,"",_xlpm.d))</f>
        <v/>
      </c>
      <c r="P1112" s="196">
        <f>IF(OR(O1112="",A1112="",NOT(ISNUMBER(O1112)),O1112&gt;A1112),"",DATEDIF(O1112,A1112,"Y")&amp;" years, "&amp;DATEDIF(O1112,A1112,"YM")&amp;" months, "&amp;DATEDIF(O1112,A1112,"MD")&amp;" days")</f>
        <v/>
      </c>
      <c r="S1112" s="196">
        <f>_xlfn.LET(_xlpm.d,_xlfn.XLOOKUP(Q1112,'[1]Birth Dates'!$A:$A,'[1]Birth Dates'!$B:$B,"",0),IF(_xlpm.d=0,"",_xlpm.d))</f>
        <v/>
      </c>
      <c r="T1112" s="196">
        <f>IF(OR(S1112="",A1112="",NOT(ISNUMBER(S1112)),S1112&gt;A1112),"",DATEDIF(S1112,A1112,"Y")&amp;" years, "&amp;DATEDIF(S1112,A1112,"YM")&amp;" months, "&amp;DATEDIF(S1112,A1112,"MD")&amp;" days")</f>
        <v/>
      </c>
      <c r="W1112" s="196">
        <f>_xlfn.LET(_xlpm.d,_xlfn.XLOOKUP(U1112,'[1]Birth Dates'!$A:$A,'[1]Birth Dates'!$B:$B,"",0),IF(_xlpm.d=0,"",_xlpm.d))</f>
        <v/>
      </c>
      <c r="X1112" s="196">
        <f>IF(OR(W1112="",A1112="",NOT(ISNUMBER(W1112)),W1112&gt;A1112),"",DATEDIF(W1112,A1112,"Y")&amp;" years, "&amp;DATEDIF(W1112,A1112,"YM")&amp;" months, "&amp;DATEDIF(W1112,A1112,"MD")&amp;" days")</f>
        <v/>
      </c>
      <c r="AR1112" s="175">
        <f>IF($B1112="","",TEXT($A1112,"yyyymmdd")&amp;"_P"&amp;$C1112&amp;"_C"&amp;$F1112&amp;"_"&amp;TRIM(RIGHT(SUBSTITUTE(TRIM(SUBSTITUTE($M1112,CHAR(160)," "))," ",REPT(" ",60)),60))&amp;IF($Q1112="","","-"&amp;TRIM(RIGHT(SUBSTITUTE(TRIM(SUBSTITUTE($Q1112,CHAR(160)," "))," ",REPT(" ",60)),60)))&amp;IF($U1112="","","-"&amp;TRIM(RIGHT(SUBSTITUTE(TRIM(SUBSTITUTE($U1112,CHAR(160)," "))," ",REPT(" ",60)),60)))&amp;".jpg")</f>
        <v/>
      </c>
    </row>
    <row r="1113" ht="14" customHeight="1">
      <c r="O1113" s="196">
        <f>_xlfn.LET(_xlpm.d,_xlfn.XLOOKUP(M1113,'[1]Birth Dates'!$A:$A,'[1]Birth Dates'!$B:$B,"",0),IF(_xlpm.d=0,"",_xlpm.d))</f>
        <v/>
      </c>
      <c r="P1113" s="196">
        <f>IF(OR(O1113="",A1113="",NOT(ISNUMBER(O1113)),O1113&gt;A1113),"",DATEDIF(O1113,A1113,"Y")&amp;" years, "&amp;DATEDIF(O1113,A1113,"YM")&amp;" months, "&amp;DATEDIF(O1113,A1113,"MD")&amp;" days")</f>
        <v/>
      </c>
      <c r="S1113" s="196">
        <f>_xlfn.LET(_xlpm.d,_xlfn.XLOOKUP(Q1113,'[1]Birth Dates'!$A:$A,'[1]Birth Dates'!$B:$B,"",0),IF(_xlpm.d=0,"",_xlpm.d))</f>
        <v/>
      </c>
      <c r="T1113" s="196">
        <f>IF(OR(S1113="",A1113="",NOT(ISNUMBER(S1113)),S1113&gt;A1113),"",DATEDIF(S1113,A1113,"Y")&amp;" years, "&amp;DATEDIF(S1113,A1113,"YM")&amp;" months, "&amp;DATEDIF(S1113,A1113,"MD")&amp;" days")</f>
        <v/>
      </c>
      <c r="W1113" s="196">
        <f>_xlfn.LET(_xlpm.d,_xlfn.XLOOKUP(U1113,'[1]Birth Dates'!$A:$A,'[1]Birth Dates'!$B:$B,"",0),IF(_xlpm.d=0,"",_xlpm.d))</f>
        <v/>
      </c>
      <c r="X1113" s="196">
        <f>IF(OR(W1113="",A1113="",NOT(ISNUMBER(W1113)),W1113&gt;A1113),"",DATEDIF(W1113,A1113,"Y")&amp;" years, "&amp;DATEDIF(W1113,A1113,"YM")&amp;" months, "&amp;DATEDIF(W1113,A1113,"MD")&amp;" days")</f>
        <v/>
      </c>
      <c r="AR1113" s="175">
        <f>IF($B1113="","",TEXT($A1113,"yyyymmdd")&amp;"_P"&amp;$C1113&amp;"_C"&amp;$F1113&amp;"_"&amp;TRIM(RIGHT(SUBSTITUTE(TRIM(SUBSTITUTE($M1113,CHAR(160)," "))," ",REPT(" ",60)),60))&amp;IF($Q1113="","","-"&amp;TRIM(RIGHT(SUBSTITUTE(TRIM(SUBSTITUTE($Q1113,CHAR(160)," "))," ",REPT(" ",60)),60)))&amp;IF($U1113="","","-"&amp;TRIM(RIGHT(SUBSTITUTE(TRIM(SUBSTITUTE($U1113,CHAR(160)," "))," ",REPT(" ",60)),60)))&amp;".jpg")</f>
        <v/>
      </c>
    </row>
    <row r="1114" ht="14" customHeight="1">
      <c r="O1114" s="196">
        <f>_xlfn.LET(_xlpm.d,_xlfn.XLOOKUP(M1114,'[1]Birth Dates'!$A:$A,'[1]Birth Dates'!$B:$B,"",0),IF(_xlpm.d=0,"",_xlpm.d))</f>
        <v/>
      </c>
      <c r="P1114" s="196">
        <f>IF(OR(O1114="",A1114="",NOT(ISNUMBER(O1114)),O1114&gt;A1114),"",DATEDIF(O1114,A1114,"Y")&amp;" years, "&amp;DATEDIF(O1114,A1114,"YM")&amp;" months, "&amp;DATEDIF(O1114,A1114,"MD")&amp;" days")</f>
        <v/>
      </c>
      <c r="S1114" s="196">
        <f>_xlfn.LET(_xlpm.d,_xlfn.XLOOKUP(Q1114,'[1]Birth Dates'!$A:$A,'[1]Birth Dates'!$B:$B,"",0),IF(_xlpm.d=0,"",_xlpm.d))</f>
        <v/>
      </c>
      <c r="T1114" s="196">
        <f>IF(OR(S1114="",A1114="",NOT(ISNUMBER(S1114)),S1114&gt;A1114),"",DATEDIF(S1114,A1114,"Y")&amp;" years, "&amp;DATEDIF(S1114,A1114,"YM")&amp;" months, "&amp;DATEDIF(S1114,A1114,"MD")&amp;" days")</f>
        <v/>
      </c>
      <c r="W1114" s="196">
        <f>_xlfn.LET(_xlpm.d,_xlfn.XLOOKUP(U1114,'[1]Birth Dates'!$A:$A,'[1]Birth Dates'!$B:$B,"",0),IF(_xlpm.d=0,"",_xlpm.d))</f>
        <v/>
      </c>
      <c r="X1114" s="196">
        <f>IF(OR(W1114="",A1114="",NOT(ISNUMBER(W1114)),W1114&gt;A1114),"",DATEDIF(W1114,A1114,"Y")&amp;" years, "&amp;DATEDIF(W1114,A1114,"YM")&amp;" months, "&amp;DATEDIF(W1114,A1114,"MD")&amp;" days")</f>
        <v/>
      </c>
      <c r="AR1114" s="175">
        <f>IF($B1114="","",TEXT($A1114,"yyyymmdd")&amp;"_P"&amp;$C1114&amp;"_C"&amp;$F1114&amp;"_"&amp;TRIM(RIGHT(SUBSTITUTE(TRIM(SUBSTITUTE($M1114,CHAR(160)," "))," ",REPT(" ",60)),60))&amp;IF($Q1114="","","-"&amp;TRIM(RIGHT(SUBSTITUTE(TRIM(SUBSTITUTE($Q1114,CHAR(160)," "))," ",REPT(" ",60)),60)))&amp;IF($U1114="","","-"&amp;TRIM(RIGHT(SUBSTITUTE(TRIM(SUBSTITUTE($U1114,CHAR(160)," "))," ",REPT(" ",60)),60)))&amp;".jpg")</f>
        <v/>
      </c>
    </row>
    <row r="1115" ht="14" customHeight="1">
      <c r="O1115" s="196">
        <f>_xlfn.LET(_xlpm.d,_xlfn.XLOOKUP(M1115,'[1]Birth Dates'!$A:$A,'[1]Birth Dates'!$B:$B,"",0),IF(_xlpm.d=0,"",_xlpm.d))</f>
        <v/>
      </c>
      <c r="P1115" s="196">
        <f>IF(OR(O1115="",A1115="",NOT(ISNUMBER(O1115)),O1115&gt;A1115),"",DATEDIF(O1115,A1115,"Y")&amp;" years, "&amp;DATEDIF(O1115,A1115,"YM")&amp;" months, "&amp;DATEDIF(O1115,A1115,"MD")&amp;" days")</f>
        <v/>
      </c>
      <c r="S1115" s="196">
        <f>_xlfn.LET(_xlpm.d,_xlfn.XLOOKUP(Q1115,'[1]Birth Dates'!$A:$A,'[1]Birth Dates'!$B:$B,"",0),IF(_xlpm.d=0,"",_xlpm.d))</f>
        <v/>
      </c>
      <c r="T1115" s="196">
        <f>IF(OR(S1115="",A1115="",NOT(ISNUMBER(S1115)),S1115&gt;A1115),"",DATEDIF(S1115,A1115,"Y")&amp;" years, "&amp;DATEDIF(S1115,A1115,"YM")&amp;" months, "&amp;DATEDIF(S1115,A1115,"MD")&amp;" days")</f>
        <v/>
      </c>
      <c r="W1115" s="196">
        <f>_xlfn.LET(_xlpm.d,_xlfn.XLOOKUP(U1115,'[1]Birth Dates'!$A:$A,'[1]Birth Dates'!$B:$B,"",0),IF(_xlpm.d=0,"",_xlpm.d))</f>
        <v/>
      </c>
      <c r="X1115" s="196">
        <f>IF(OR(W1115="",A1115="",NOT(ISNUMBER(W1115)),W1115&gt;A1115),"",DATEDIF(W1115,A1115,"Y")&amp;" years, "&amp;DATEDIF(W1115,A1115,"YM")&amp;" months, "&amp;DATEDIF(W1115,A1115,"MD")&amp;" days")</f>
        <v/>
      </c>
      <c r="AR1115" s="175">
        <f>IF($B1115="","",TEXT($A1115,"yyyymmdd")&amp;"_P"&amp;$C1115&amp;"_C"&amp;$F1115&amp;"_"&amp;TRIM(RIGHT(SUBSTITUTE(TRIM(SUBSTITUTE($M1115,CHAR(160)," "))," ",REPT(" ",60)),60))&amp;IF($Q1115="","","-"&amp;TRIM(RIGHT(SUBSTITUTE(TRIM(SUBSTITUTE($Q1115,CHAR(160)," "))," ",REPT(" ",60)),60)))&amp;IF($U1115="","","-"&amp;TRIM(RIGHT(SUBSTITUTE(TRIM(SUBSTITUTE($U1115,CHAR(160)," "))," ",REPT(" ",60)),60)))&amp;".jpg")</f>
        <v/>
      </c>
    </row>
    <row r="1116" ht="14" customHeight="1">
      <c r="O1116" s="196">
        <f>_xlfn.LET(_xlpm.d,_xlfn.XLOOKUP(M1116,'[1]Birth Dates'!$A:$A,'[1]Birth Dates'!$B:$B,"",0),IF(_xlpm.d=0,"",_xlpm.d))</f>
        <v/>
      </c>
      <c r="P1116" s="196">
        <f>IF(OR(O1116="",A1116="",NOT(ISNUMBER(O1116)),O1116&gt;A1116),"",DATEDIF(O1116,A1116,"Y")&amp;" years, "&amp;DATEDIF(O1116,A1116,"YM")&amp;" months, "&amp;DATEDIF(O1116,A1116,"MD")&amp;" days")</f>
        <v/>
      </c>
      <c r="S1116" s="196">
        <f>_xlfn.LET(_xlpm.d,_xlfn.XLOOKUP(Q1116,'[1]Birth Dates'!$A:$A,'[1]Birth Dates'!$B:$B,"",0),IF(_xlpm.d=0,"",_xlpm.d))</f>
        <v/>
      </c>
      <c r="T1116" s="196">
        <f>IF(OR(S1116="",A1116="",NOT(ISNUMBER(S1116)),S1116&gt;A1116),"",DATEDIF(S1116,A1116,"Y")&amp;" years, "&amp;DATEDIF(S1116,A1116,"YM")&amp;" months, "&amp;DATEDIF(S1116,A1116,"MD")&amp;" days")</f>
        <v/>
      </c>
      <c r="W1116" s="196">
        <f>_xlfn.LET(_xlpm.d,_xlfn.XLOOKUP(U1116,'[1]Birth Dates'!$A:$A,'[1]Birth Dates'!$B:$B,"",0),IF(_xlpm.d=0,"",_xlpm.d))</f>
        <v/>
      </c>
      <c r="X1116" s="196">
        <f>IF(OR(W1116="",A1116="",NOT(ISNUMBER(W1116)),W1116&gt;A1116),"",DATEDIF(W1116,A1116,"Y")&amp;" years, "&amp;DATEDIF(W1116,A1116,"YM")&amp;" months, "&amp;DATEDIF(W1116,A1116,"MD")&amp;" days")</f>
        <v/>
      </c>
      <c r="AR1116" s="175">
        <f>IF($B1116="","",TEXT($A1116,"yyyymmdd")&amp;"_P"&amp;$C1116&amp;"_C"&amp;$F1116&amp;"_"&amp;TRIM(RIGHT(SUBSTITUTE(TRIM(SUBSTITUTE($M1116,CHAR(160)," "))," ",REPT(" ",60)),60))&amp;IF($Q1116="","","-"&amp;TRIM(RIGHT(SUBSTITUTE(TRIM(SUBSTITUTE($Q1116,CHAR(160)," "))," ",REPT(" ",60)),60)))&amp;IF($U1116="","","-"&amp;TRIM(RIGHT(SUBSTITUTE(TRIM(SUBSTITUTE($U1116,CHAR(160)," "))," ",REPT(" ",60)),60)))&amp;".jpg")</f>
        <v/>
      </c>
    </row>
    <row r="1117" ht="14" customHeight="1">
      <c r="O1117" s="196">
        <f>_xlfn.LET(_xlpm.d,_xlfn.XLOOKUP(M1117,'[1]Birth Dates'!$A:$A,'[1]Birth Dates'!$B:$B,"",0),IF(_xlpm.d=0,"",_xlpm.d))</f>
        <v/>
      </c>
      <c r="P1117" s="196">
        <f>IF(OR(O1117="",A1117="",NOT(ISNUMBER(O1117)),O1117&gt;A1117),"",DATEDIF(O1117,A1117,"Y")&amp;" years, "&amp;DATEDIF(O1117,A1117,"YM")&amp;" months, "&amp;DATEDIF(O1117,A1117,"MD")&amp;" days")</f>
        <v/>
      </c>
      <c r="S1117" s="196">
        <f>_xlfn.LET(_xlpm.d,_xlfn.XLOOKUP(Q1117,'[1]Birth Dates'!$A:$A,'[1]Birth Dates'!$B:$B,"",0),IF(_xlpm.d=0,"",_xlpm.d))</f>
        <v/>
      </c>
      <c r="T1117" s="196">
        <f>IF(OR(S1117="",A1117="",NOT(ISNUMBER(S1117)),S1117&gt;A1117),"",DATEDIF(S1117,A1117,"Y")&amp;" years, "&amp;DATEDIF(S1117,A1117,"YM")&amp;" months, "&amp;DATEDIF(S1117,A1117,"MD")&amp;" days")</f>
        <v/>
      </c>
      <c r="W1117" s="196">
        <f>_xlfn.LET(_xlpm.d,_xlfn.XLOOKUP(U1117,'[1]Birth Dates'!$A:$A,'[1]Birth Dates'!$B:$B,"",0),IF(_xlpm.d=0,"",_xlpm.d))</f>
        <v/>
      </c>
      <c r="X1117" s="196">
        <f>IF(OR(W1117="",A1117="",NOT(ISNUMBER(W1117)),W1117&gt;A1117),"",DATEDIF(W1117,A1117,"Y")&amp;" years, "&amp;DATEDIF(W1117,A1117,"YM")&amp;" months, "&amp;DATEDIF(W1117,A1117,"MD")&amp;" days")</f>
        <v/>
      </c>
      <c r="AR1117" s="175">
        <f>IF($B1117="","",TEXT($A1117,"yyyymmdd")&amp;"_P"&amp;$C1117&amp;"_C"&amp;$F1117&amp;"_"&amp;TRIM(RIGHT(SUBSTITUTE(TRIM(SUBSTITUTE($M1117,CHAR(160)," "))," ",REPT(" ",60)),60))&amp;IF($Q1117="","","-"&amp;TRIM(RIGHT(SUBSTITUTE(TRIM(SUBSTITUTE($Q1117,CHAR(160)," "))," ",REPT(" ",60)),60)))&amp;IF($U1117="","","-"&amp;TRIM(RIGHT(SUBSTITUTE(TRIM(SUBSTITUTE($U1117,CHAR(160)," "))," ",REPT(" ",60)),60)))&amp;".jpg")</f>
        <v/>
      </c>
    </row>
    <row r="1118" ht="14" customHeight="1">
      <c r="O1118" s="196">
        <f>_xlfn.LET(_xlpm.d,_xlfn.XLOOKUP(M1118,'[1]Birth Dates'!$A:$A,'[1]Birth Dates'!$B:$B,"",0),IF(_xlpm.d=0,"",_xlpm.d))</f>
        <v/>
      </c>
      <c r="P1118" s="196">
        <f>IF(OR(O1118="",A1118="",NOT(ISNUMBER(O1118)),O1118&gt;A1118),"",DATEDIF(O1118,A1118,"Y")&amp;" years, "&amp;DATEDIF(O1118,A1118,"YM")&amp;" months, "&amp;DATEDIF(O1118,A1118,"MD")&amp;" days")</f>
        <v/>
      </c>
      <c r="S1118" s="196">
        <f>_xlfn.LET(_xlpm.d,_xlfn.XLOOKUP(Q1118,'[1]Birth Dates'!$A:$A,'[1]Birth Dates'!$B:$B,"",0),IF(_xlpm.d=0,"",_xlpm.d))</f>
        <v/>
      </c>
      <c r="T1118" s="196">
        <f>IF(OR(S1118="",A1118="",NOT(ISNUMBER(S1118)),S1118&gt;A1118),"",DATEDIF(S1118,A1118,"Y")&amp;" years, "&amp;DATEDIF(S1118,A1118,"YM")&amp;" months, "&amp;DATEDIF(S1118,A1118,"MD")&amp;" days")</f>
        <v/>
      </c>
      <c r="W1118" s="196">
        <f>_xlfn.LET(_xlpm.d,_xlfn.XLOOKUP(U1118,'[1]Birth Dates'!$A:$A,'[1]Birth Dates'!$B:$B,"",0),IF(_xlpm.d=0,"",_xlpm.d))</f>
        <v/>
      </c>
      <c r="X1118" s="196">
        <f>IF(OR(W1118="",A1118="",NOT(ISNUMBER(W1118)),W1118&gt;A1118),"",DATEDIF(W1118,A1118,"Y")&amp;" years, "&amp;DATEDIF(W1118,A1118,"YM")&amp;" months, "&amp;DATEDIF(W1118,A1118,"MD")&amp;" days")</f>
        <v/>
      </c>
      <c r="AR1118" s="175">
        <f>IF($B1118="","",TEXT($A1118,"yyyymmdd")&amp;"_P"&amp;$C1118&amp;"_C"&amp;$F1118&amp;"_"&amp;TRIM(RIGHT(SUBSTITUTE(TRIM(SUBSTITUTE($M1118,CHAR(160)," "))," ",REPT(" ",60)),60))&amp;IF($Q1118="","","-"&amp;TRIM(RIGHT(SUBSTITUTE(TRIM(SUBSTITUTE($Q1118,CHAR(160)," "))," ",REPT(" ",60)),60)))&amp;IF($U1118="","","-"&amp;TRIM(RIGHT(SUBSTITUTE(TRIM(SUBSTITUTE($U1118,CHAR(160)," "))," ",REPT(" ",60)),60)))&amp;".jpg")</f>
        <v/>
      </c>
    </row>
    <row r="1119" ht="14" customHeight="1">
      <c r="O1119" s="196">
        <f>_xlfn.LET(_xlpm.d,_xlfn.XLOOKUP(M1119,'[1]Birth Dates'!$A:$A,'[1]Birth Dates'!$B:$B,"",0),IF(_xlpm.d=0,"",_xlpm.d))</f>
        <v/>
      </c>
      <c r="P1119" s="196">
        <f>IF(OR(O1119="",A1119="",NOT(ISNUMBER(O1119)),O1119&gt;A1119),"",DATEDIF(O1119,A1119,"Y")&amp;" years, "&amp;DATEDIF(O1119,A1119,"YM")&amp;" months, "&amp;DATEDIF(O1119,A1119,"MD")&amp;" days")</f>
        <v/>
      </c>
      <c r="S1119" s="196">
        <f>_xlfn.LET(_xlpm.d,_xlfn.XLOOKUP(Q1119,'[1]Birth Dates'!$A:$A,'[1]Birth Dates'!$B:$B,"",0),IF(_xlpm.d=0,"",_xlpm.d))</f>
        <v/>
      </c>
      <c r="T1119" s="196">
        <f>IF(OR(S1119="",A1119="",NOT(ISNUMBER(S1119)),S1119&gt;A1119),"",DATEDIF(S1119,A1119,"Y")&amp;" years, "&amp;DATEDIF(S1119,A1119,"YM")&amp;" months, "&amp;DATEDIF(S1119,A1119,"MD")&amp;" days")</f>
        <v/>
      </c>
      <c r="W1119" s="196">
        <f>_xlfn.LET(_xlpm.d,_xlfn.XLOOKUP(U1119,'[1]Birth Dates'!$A:$A,'[1]Birth Dates'!$B:$B,"",0),IF(_xlpm.d=0,"",_xlpm.d))</f>
        <v/>
      </c>
      <c r="X1119" s="196">
        <f>IF(OR(W1119="",A1119="",NOT(ISNUMBER(W1119)),W1119&gt;A1119),"",DATEDIF(W1119,A1119,"Y")&amp;" years, "&amp;DATEDIF(W1119,A1119,"YM")&amp;" months, "&amp;DATEDIF(W1119,A1119,"MD")&amp;" days")</f>
        <v/>
      </c>
      <c r="AR1119" s="175">
        <f>IF($B1119="","",TEXT($A1119,"yyyymmdd")&amp;"_P"&amp;$C1119&amp;"_C"&amp;$F1119&amp;"_"&amp;TRIM(RIGHT(SUBSTITUTE(TRIM(SUBSTITUTE($M1119,CHAR(160)," "))," ",REPT(" ",60)),60))&amp;IF($Q1119="","","-"&amp;TRIM(RIGHT(SUBSTITUTE(TRIM(SUBSTITUTE($Q1119,CHAR(160)," "))," ",REPT(" ",60)),60)))&amp;IF($U1119="","","-"&amp;TRIM(RIGHT(SUBSTITUTE(TRIM(SUBSTITUTE($U1119,CHAR(160)," "))," ",REPT(" ",60)),60)))&amp;".jpg")</f>
        <v/>
      </c>
    </row>
    <row r="1120" ht="14" customHeight="1">
      <c r="O1120" s="196">
        <f>_xlfn.LET(_xlpm.d,_xlfn.XLOOKUP(M1120,'[1]Birth Dates'!$A:$A,'[1]Birth Dates'!$B:$B,"",0),IF(_xlpm.d=0,"",_xlpm.d))</f>
        <v/>
      </c>
      <c r="P1120" s="196">
        <f>IF(OR(O1120="",A1120="",NOT(ISNUMBER(O1120)),O1120&gt;A1120),"",DATEDIF(O1120,A1120,"Y")&amp;" years, "&amp;DATEDIF(O1120,A1120,"YM")&amp;" months, "&amp;DATEDIF(O1120,A1120,"MD")&amp;" days")</f>
        <v/>
      </c>
      <c r="S1120" s="196">
        <f>_xlfn.LET(_xlpm.d,_xlfn.XLOOKUP(Q1120,'[1]Birth Dates'!$A:$A,'[1]Birth Dates'!$B:$B,"",0),IF(_xlpm.d=0,"",_xlpm.d))</f>
        <v/>
      </c>
      <c r="T1120" s="196">
        <f>IF(OR(S1120="",A1120="",NOT(ISNUMBER(S1120)),S1120&gt;A1120),"",DATEDIF(S1120,A1120,"Y")&amp;" years, "&amp;DATEDIF(S1120,A1120,"YM")&amp;" months, "&amp;DATEDIF(S1120,A1120,"MD")&amp;" days")</f>
        <v/>
      </c>
      <c r="W1120" s="196">
        <f>_xlfn.LET(_xlpm.d,_xlfn.XLOOKUP(U1120,'[1]Birth Dates'!$A:$A,'[1]Birth Dates'!$B:$B,"",0),IF(_xlpm.d=0,"",_xlpm.d))</f>
        <v/>
      </c>
      <c r="X1120" s="196">
        <f>IF(OR(W1120="",A1120="",NOT(ISNUMBER(W1120)),W1120&gt;A1120),"",DATEDIF(W1120,A1120,"Y")&amp;" years, "&amp;DATEDIF(W1120,A1120,"YM")&amp;" months, "&amp;DATEDIF(W1120,A1120,"MD")&amp;" days")</f>
        <v/>
      </c>
      <c r="AR1120" s="175">
        <f>IF($B1120="","",TEXT($A1120,"yyyymmdd")&amp;"_P"&amp;$C1120&amp;"_C"&amp;$F1120&amp;"_"&amp;TRIM(RIGHT(SUBSTITUTE(TRIM(SUBSTITUTE($M1120,CHAR(160)," "))," ",REPT(" ",60)),60))&amp;IF($Q1120="","","-"&amp;TRIM(RIGHT(SUBSTITUTE(TRIM(SUBSTITUTE($Q1120,CHAR(160)," "))," ",REPT(" ",60)),60)))&amp;IF($U1120="","","-"&amp;TRIM(RIGHT(SUBSTITUTE(TRIM(SUBSTITUTE($U1120,CHAR(160)," "))," ",REPT(" ",60)),60)))&amp;".jpg")</f>
        <v/>
      </c>
    </row>
    <row r="1121" ht="14" customHeight="1">
      <c r="O1121" s="196">
        <f>_xlfn.LET(_xlpm.d,_xlfn.XLOOKUP(M1121,'[1]Birth Dates'!$A:$A,'[1]Birth Dates'!$B:$B,"",0),IF(_xlpm.d=0,"",_xlpm.d))</f>
        <v/>
      </c>
      <c r="P1121" s="196">
        <f>IF(OR(O1121="",A1121="",NOT(ISNUMBER(O1121)),O1121&gt;A1121),"",DATEDIF(O1121,A1121,"Y")&amp;" years, "&amp;DATEDIF(O1121,A1121,"YM")&amp;" months, "&amp;DATEDIF(O1121,A1121,"MD")&amp;" days")</f>
        <v/>
      </c>
      <c r="S1121" s="196">
        <f>_xlfn.LET(_xlpm.d,_xlfn.XLOOKUP(Q1121,'[1]Birth Dates'!$A:$A,'[1]Birth Dates'!$B:$B,"",0),IF(_xlpm.d=0,"",_xlpm.d))</f>
        <v/>
      </c>
      <c r="T1121" s="196">
        <f>IF(OR(S1121="",A1121="",NOT(ISNUMBER(S1121)),S1121&gt;A1121),"",DATEDIF(S1121,A1121,"Y")&amp;" years, "&amp;DATEDIF(S1121,A1121,"YM")&amp;" months, "&amp;DATEDIF(S1121,A1121,"MD")&amp;" days")</f>
        <v/>
      </c>
      <c r="W1121" s="196">
        <f>_xlfn.LET(_xlpm.d,_xlfn.XLOOKUP(U1121,'[1]Birth Dates'!$A:$A,'[1]Birth Dates'!$B:$B,"",0),IF(_xlpm.d=0,"",_xlpm.d))</f>
        <v/>
      </c>
      <c r="X1121" s="196">
        <f>IF(OR(W1121="",A1121="",NOT(ISNUMBER(W1121)),W1121&gt;A1121),"",DATEDIF(W1121,A1121,"Y")&amp;" years, "&amp;DATEDIF(W1121,A1121,"YM")&amp;" months, "&amp;DATEDIF(W1121,A1121,"MD")&amp;" days")</f>
        <v/>
      </c>
      <c r="AR1121" s="175">
        <f>IF($B1121="","",TEXT($A1121,"yyyymmdd")&amp;"_P"&amp;$C1121&amp;"_C"&amp;$F1121&amp;"_"&amp;TRIM(RIGHT(SUBSTITUTE(TRIM(SUBSTITUTE($M1121,CHAR(160)," "))," ",REPT(" ",60)),60))&amp;IF($Q1121="","","-"&amp;TRIM(RIGHT(SUBSTITUTE(TRIM(SUBSTITUTE($Q1121,CHAR(160)," "))," ",REPT(" ",60)),60)))&amp;IF($U1121="","","-"&amp;TRIM(RIGHT(SUBSTITUTE(TRIM(SUBSTITUTE($U1121,CHAR(160)," "))," ",REPT(" ",60)),60)))&amp;".jpg")</f>
        <v/>
      </c>
    </row>
    <row r="1122" ht="14" customHeight="1">
      <c r="O1122" s="196">
        <f>_xlfn.LET(_xlpm.d,_xlfn.XLOOKUP(M1122,'[1]Birth Dates'!$A:$A,'[1]Birth Dates'!$B:$B,"",0),IF(_xlpm.d=0,"",_xlpm.d))</f>
        <v/>
      </c>
      <c r="P1122" s="196">
        <f>IF(OR(O1122="",A1122="",NOT(ISNUMBER(O1122)),O1122&gt;A1122),"",DATEDIF(O1122,A1122,"Y")&amp;" years, "&amp;DATEDIF(O1122,A1122,"YM")&amp;" months, "&amp;DATEDIF(O1122,A1122,"MD")&amp;" days")</f>
        <v/>
      </c>
      <c r="S1122" s="196">
        <f>_xlfn.LET(_xlpm.d,_xlfn.XLOOKUP(Q1122,'[1]Birth Dates'!$A:$A,'[1]Birth Dates'!$B:$B,"",0),IF(_xlpm.d=0,"",_xlpm.d))</f>
        <v/>
      </c>
      <c r="T1122" s="196">
        <f>IF(OR(S1122="",A1122="",NOT(ISNUMBER(S1122)),S1122&gt;A1122),"",DATEDIF(S1122,A1122,"Y")&amp;" years, "&amp;DATEDIF(S1122,A1122,"YM")&amp;" months, "&amp;DATEDIF(S1122,A1122,"MD")&amp;" days")</f>
        <v/>
      </c>
      <c r="W1122" s="196">
        <f>_xlfn.LET(_xlpm.d,_xlfn.XLOOKUP(U1122,'[1]Birth Dates'!$A:$A,'[1]Birth Dates'!$B:$B,"",0),IF(_xlpm.d=0,"",_xlpm.d))</f>
        <v/>
      </c>
      <c r="X1122" s="196">
        <f>IF(OR(W1122="",A1122="",NOT(ISNUMBER(W1122)),W1122&gt;A1122),"",DATEDIF(W1122,A1122,"Y")&amp;" years, "&amp;DATEDIF(W1122,A1122,"YM")&amp;" months, "&amp;DATEDIF(W1122,A1122,"MD")&amp;" days")</f>
        <v/>
      </c>
      <c r="AR1122" s="175">
        <f>IF($B1122="","",TEXT($A1122,"yyyymmdd")&amp;"_P"&amp;$C1122&amp;"_C"&amp;$F1122&amp;"_"&amp;TRIM(RIGHT(SUBSTITUTE(TRIM(SUBSTITUTE($M1122,CHAR(160)," "))," ",REPT(" ",60)),60))&amp;IF($Q1122="","","-"&amp;TRIM(RIGHT(SUBSTITUTE(TRIM(SUBSTITUTE($Q1122,CHAR(160)," "))," ",REPT(" ",60)),60)))&amp;IF($U1122="","","-"&amp;TRIM(RIGHT(SUBSTITUTE(TRIM(SUBSTITUTE($U1122,CHAR(160)," "))," ",REPT(" ",60)),60)))&amp;".jpg")</f>
        <v/>
      </c>
    </row>
    <row r="1123" ht="14" customHeight="1">
      <c r="O1123" s="196">
        <f>_xlfn.LET(_xlpm.d,_xlfn.XLOOKUP(M1123,'[1]Birth Dates'!$A:$A,'[1]Birth Dates'!$B:$B,"",0),IF(_xlpm.d=0,"",_xlpm.d))</f>
        <v/>
      </c>
      <c r="P1123" s="196">
        <f>IF(OR(O1123="",A1123="",NOT(ISNUMBER(O1123)),O1123&gt;A1123),"",DATEDIF(O1123,A1123,"Y")&amp;" years, "&amp;DATEDIF(O1123,A1123,"YM")&amp;" months, "&amp;DATEDIF(O1123,A1123,"MD")&amp;" days")</f>
        <v/>
      </c>
      <c r="S1123" s="196">
        <f>_xlfn.LET(_xlpm.d,_xlfn.XLOOKUP(Q1123,'[1]Birth Dates'!$A:$A,'[1]Birth Dates'!$B:$B,"",0),IF(_xlpm.d=0,"",_xlpm.d))</f>
        <v/>
      </c>
      <c r="T1123" s="196">
        <f>IF(OR(S1123="",A1123="",NOT(ISNUMBER(S1123)),S1123&gt;A1123),"",DATEDIF(S1123,A1123,"Y")&amp;" years, "&amp;DATEDIF(S1123,A1123,"YM")&amp;" months, "&amp;DATEDIF(S1123,A1123,"MD")&amp;" days")</f>
        <v/>
      </c>
      <c r="W1123" s="196">
        <f>_xlfn.LET(_xlpm.d,_xlfn.XLOOKUP(U1123,'[1]Birth Dates'!$A:$A,'[1]Birth Dates'!$B:$B,"",0),IF(_xlpm.d=0,"",_xlpm.d))</f>
        <v/>
      </c>
      <c r="X1123" s="196">
        <f>IF(OR(W1123="",A1123="",NOT(ISNUMBER(W1123)),W1123&gt;A1123),"",DATEDIF(W1123,A1123,"Y")&amp;" years, "&amp;DATEDIF(W1123,A1123,"YM")&amp;" months, "&amp;DATEDIF(W1123,A1123,"MD")&amp;" days")</f>
        <v/>
      </c>
      <c r="AR1123" s="175">
        <f>IF($B1123="","",TEXT($A1123,"yyyymmdd")&amp;"_P"&amp;$C1123&amp;"_C"&amp;$F1123&amp;"_"&amp;TRIM(RIGHT(SUBSTITUTE(TRIM(SUBSTITUTE($M1123,CHAR(160)," "))," ",REPT(" ",60)),60))&amp;IF($Q1123="","","-"&amp;TRIM(RIGHT(SUBSTITUTE(TRIM(SUBSTITUTE($Q1123,CHAR(160)," "))," ",REPT(" ",60)),60)))&amp;IF($U1123="","","-"&amp;TRIM(RIGHT(SUBSTITUTE(TRIM(SUBSTITUTE($U1123,CHAR(160)," "))," ",REPT(" ",60)),60)))&amp;".jpg")</f>
        <v/>
      </c>
    </row>
    <row r="1124" ht="14" customHeight="1">
      <c r="O1124" s="196">
        <f>_xlfn.LET(_xlpm.d,_xlfn.XLOOKUP(M1124,'[1]Birth Dates'!$A:$A,'[1]Birth Dates'!$B:$B,"",0),IF(_xlpm.d=0,"",_xlpm.d))</f>
        <v/>
      </c>
      <c r="P1124" s="196">
        <f>IF(OR(O1124="",A1124="",NOT(ISNUMBER(O1124)),O1124&gt;A1124),"",DATEDIF(O1124,A1124,"Y")&amp;" years, "&amp;DATEDIF(O1124,A1124,"YM")&amp;" months, "&amp;DATEDIF(O1124,A1124,"MD")&amp;" days")</f>
        <v/>
      </c>
      <c r="S1124" s="196">
        <f>_xlfn.LET(_xlpm.d,_xlfn.XLOOKUP(Q1124,'[1]Birth Dates'!$A:$A,'[1]Birth Dates'!$B:$B,"",0),IF(_xlpm.d=0,"",_xlpm.d))</f>
        <v/>
      </c>
      <c r="T1124" s="196">
        <f>IF(OR(S1124="",A1124="",NOT(ISNUMBER(S1124)),S1124&gt;A1124),"",DATEDIF(S1124,A1124,"Y")&amp;" years, "&amp;DATEDIF(S1124,A1124,"YM")&amp;" months, "&amp;DATEDIF(S1124,A1124,"MD")&amp;" days")</f>
        <v/>
      </c>
      <c r="W1124" s="196">
        <f>_xlfn.LET(_xlpm.d,_xlfn.XLOOKUP(U1124,'[1]Birth Dates'!$A:$A,'[1]Birth Dates'!$B:$B,"",0),IF(_xlpm.d=0,"",_xlpm.d))</f>
        <v/>
      </c>
      <c r="X1124" s="196">
        <f>IF(OR(W1124="",A1124="",NOT(ISNUMBER(W1124)),W1124&gt;A1124),"",DATEDIF(W1124,A1124,"Y")&amp;" years, "&amp;DATEDIF(W1124,A1124,"YM")&amp;" months, "&amp;DATEDIF(W1124,A1124,"MD")&amp;" days")</f>
        <v/>
      </c>
      <c r="AR1124" s="226">
        <f>IF($B1124="","",TEXT($A1124,"yyyymmdd")&amp;"_P"&amp;$C1124&amp;"_C"&amp;$F1124&amp;"_"&amp;TRIM(RIGHT(SUBSTITUTE(TRIM(SUBSTITUTE($M1124,CHAR(160)," "))," ",REPT(" ",60)),60))&amp;IF($Q1124="","","-"&amp;TRIM(RIGHT(SUBSTITUTE(TRIM(SUBSTITUTE($Q1124,CHAR(160)," "))," ",REPT(" ",60)),60)))&amp;IF($U1124="","","-"&amp;TRIM(RIGHT(SUBSTITUTE(TRIM(SUBSTITUTE($U1124,CHAR(160)," "))," ",REPT(" ",60)),60)))&amp;".jpg")</f>
        <v/>
      </c>
    </row>
    <row r="1125" ht="14" customHeight="1">
      <c r="O1125" s="196">
        <f>_xlfn.LET(_xlpm.d,_xlfn.XLOOKUP(M1125,'[1]Birth Dates'!$A:$A,'[1]Birth Dates'!$B:$B,"",0),IF(_xlpm.d=0,"",_xlpm.d))</f>
        <v/>
      </c>
      <c r="P1125" s="196">
        <f>IF(OR(O1125="",A1125="",NOT(ISNUMBER(O1125)),O1125&gt;A1125),"",DATEDIF(O1125,A1125,"Y")&amp;" years, "&amp;DATEDIF(O1125,A1125,"YM")&amp;" months, "&amp;DATEDIF(O1125,A1125,"MD")&amp;" days")</f>
        <v/>
      </c>
      <c r="S1125" s="196">
        <f>_xlfn.LET(_xlpm.d,_xlfn.XLOOKUP(Q1125,'[1]Birth Dates'!$A:$A,'[1]Birth Dates'!$B:$B,"",0),IF(_xlpm.d=0,"",_xlpm.d))</f>
        <v/>
      </c>
      <c r="T1125" s="196">
        <f>IF(OR(S1125="",A1125="",NOT(ISNUMBER(S1125)),S1125&gt;A1125),"",DATEDIF(S1125,A1125,"Y")&amp;" years, "&amp;DATEDIF(S1125,A1125,"YM")&amp;" months, "&amp;DATEDIF(S1125,A1125,"MD")&amp;" days")</f>
        <v/>
      </c>
      <c r="W1125" s="196">
        <f>_xlfn.LET(_xlpm.d,_xlfn.XLOOKUP(U1125,'[1]Birth Dates'!$A:$A,'[1]Birth Dates'!$B:$B,"",0),IF(_xlpm.d=0,"",_xlpm.d))</f>
        <v/>
      </c>
      <c r="X1125" s="196">
        <f>IF(OR(W1125="",A1125="",NOT(ISNUMBER(W1125)),W1125&gt;A1125),"",DATEDIF(W1125,A1125,"Y")&amp;" years, "&amp;DATEDIF(W1125,A1125,"YM")&amp;" months, "&amp;DATEDIF(W1125,A1125,"MD")&amp;" days")</f>
        <v/>
      </c>
      <c r="AR1125" s="175">
        <f>IF($B1125="","",TEXT($A1125,"yyyymmdd")&amp;"_P"&amp;$C1125&amp;"_C"&amp;$F1125&amp;"_"&amp;TRIM(RIGHT(SUBSTITUTE(TRIM(SUBSTITUTE($M1125,CHAR(160)," "))," ",REPT(" ",60)),60))&amp;IF($Q1125="","","-"&amp;TRIM(RIGHT(SUBSTITUTE(TRIM(SUBSTITUTE($Q1125,CHAR(160)," "))," ",REPT(" ",60)),60)))&amp;IF($U1125="","","-"&amp;TRIM(RIGHT(SUBSTITUTE(TRIM(SUBSTITUTE($U1125,CHAR(160)," "))," ",REPT(" ",60)),60)))&amp;".jpg")</f>
        <v/>
      </c>
    </row>
    <row r="1126" ht="14" customHeight="1">
      <c r="O1126" s="196">
        <f>_xlfn.LET(_xlpm.d,_xlfn.XLOOKUP(M1126,'[1]Birth Dates'!$A:$A,'[1]Birth Dates'!$B:$B,"",0),IF(_xlpm.d=0,"",_xlpm.d))</f>
        <v/>
      </c>
      <c r="P1126" s="196">
        <f>IF(OR(O1126="",A1126="",NOT(ISNUMBER(O1126)),O1126&gt;A1126),"",DATEDIF(O1126,A1126,"Y")&amp;" years, "&amp;DATEDIF(O1126,A1126,"YM")&amp;" months, "&amp;DATEDIF(O1126,A1126,"MD")&amp;" days")</f>
        <v/>
      </c>
      <c r="S1126" s="196">
        <f>_xlfn.LET(_xlpm.d,_xlfn.XLOOKUP(Q1126,'[1]Birth Dates'!$A:$A,'[1]Birth Dates'!$B:$B,"",0),IF(_xlpm.d=0,"",_xlpm.d))</f>
        <v/>
      </c>
      <c r="T1126" s="196">
        <f>IF(OR(S1126="",A1126="",NOT(ISNUMBER(S1126)),S1126&gt;A1126),"",DATEDIF(S1126,A1126,"Y")&amp;" years, "&amp;DATEDIF(S1126,A1126,"YM")&amp;" months, "&amp;DATEDIF(S1126,A1126,"MD")&amp;" days")</f>
        <v/>
      </c>
      <c r="W1126" s="196">
        <f>_xlfn.LET(_xlpm.d,_xlfn.XLOOKUP(U1126,'[1]Birth Dates'!$A:$A,'[1]Birth Dates'!$B:$B,"",0),IF(_xlpm.d=0,"",_xlpm.d))</f>
        <v/>
      </c>
      <c r="X1126" s="196">
        <f>IF(OR(W1126="",A1126="",NOT(ISNUMBER(W1126)),W1126&gt;A1126),"",DATEDIF(W1126,A1126,"Y")&amp;" years, "&amp;DATEDIF(W1126,A1126,"YM")&amp;" months, "&amp;DATEDIF(W1126,A1126,"MD")&amp;" days")</f>
        <v/>
      </c>
      <c r="AR1126" s="175">
        <f>IF($B1126="","",TEXT($A1126,"yyyymmdd")&amp;"_P"&amp;$C1126&amp;"_C"&amp;$F1126&amp;"_"&amp;TRIM(RIGHT(SUBSTITUTE(TRIM(SUBSTITUTE($M1126,CHAR(160)," "))," ",REPT(" ",60)),60))&amp;IF($Q1126="","","-"&amp;TRIM(RIGHT(SUBSTITUTE(TRIM(SUBSTITUTE($Q1126,CHAR(160)," "))," ",REPT(" ",60)),60)))&amp;IF($U1126="","","-"&amp;TRIM(RIGHT(SUBSTITUTE(TRIM(SUBSTITUTE($U1126,CHAR(160)," "))," ",REPT(" ",60)),60)))&amp;".jpg")</f>
        <v/>
      </c>
    </row>
    <row r="1127" ht="14" customHeight="1">
      <c r="O1127" s="196">
        <f>_xlfn.LET(_xlpm.d,_xlfn.XLOOKUP(M1127,'[1]Birth Dates'!$A:$A,'[1]Birth Dates'!$B:$B,"",0),IF(_xlpm.d=0,"",_xlpm.d))</f>
        <v/>
      </c>
      <c r="P1127" s="196">
        <f>IF(OR(O1127="",A1127="",NOT(ISNUMBER(O1127)),O1127&gt;A1127),"",DATEDIF(O1127,A1127,"Y")&amp;" years, "&amp;DATEDIF(O1127,A1127,"YM")&amp;" months, "&amp;DATEDIF(O1127,A1127,"MD")&amp;" days")</f>
        <v/>
      </c>
      <c r="S1127" s="196">
        <f>_xlfn.LET(_xlpm.d,_xlfn.XLOOKUP(Q1127,'[1]Birth Dates'!$A:$A,'[1]Birth Dates'!$B:$B,"",0),IF(_xlpm.d=0,"",_xlpm.d))</f>
        <v/>
      </c>
      <c r="T1127" s="196">
        <f>IF(OR(S1127="",A1127="",NOT(ISNUMBER(S1127)),S1127&gt;A1127),"",DATEDIF(S1127,A1127,"Y")&amp;" years, "&amp;DATEDIF(S1127,A1127,"YM")&amp;" months, "&amp;DATEDIF(S1127,A1127,"MD")&amp;" days")</f>
        <v/>
      </c>
      <c r="W1127" s="196">
        <f>_xlfn.LET(_xlpm.d,_xlfn.XLOOKUP(U1127,'[1]Birth Dates'!$A:$A,'[1]Birth Dates'!$B:$B,"",0),IF(_xlpm.d=0,"",_xlpm.d))</f>
        <v/>
      </c>
      <c r="X1127" s="196">
        <f>IF(OR(W1127="",A1127="",NOT(ISNUMBER(W1127)),W1127&gt;A1127),"",DATEDIF(W1127,A1127,"Y")&amp;" years, "&amp;DATEDIF(W1127,A1127,"YM")&amp;" months, "&amp;DATEDIF(W1127,A1127,"MD")&amp;" days")</f>
        <v/>
      </c>
      <c r="AR1127" s="175">
        <f>IF($B1127="","",TEXT($A1127,"yyyymmdd")&amp;"_P"&amp;$C1127&amp;"_C"&amp;$F1127&amp;"_"&amp;TRIM(RIGHT(SUBSTITUTE(TRIM(SUBSTITUTE($M1127,CHAR(160)," "))," ",REPT(" ",60)),60))&amp;IF($Q1127="","","-"&amp;TRIM(RIGHT(SUBSTITUTE(TRIM(SUBSTITUTE($Q1127,CHAR(160)," "))," ",REPT(" ",60)),60)))&amp;IF($U1127="","","-"&amp;TRIM(RIGHT(SUBSTITUTE(TRIM(SUBSTITUTE($U1127,CHAR(160)," "))," ",REPT(" ",60)),60)))&amp;".jpg")</f>
        <v/>
      </c>
    </row>
    <row r="1128" ht="14" customHeight="1">
      <c r="O1128" s="196">
        <f>_xlfn.LET(_xlpm.d,_xlfn.XLOOKUP(M1128,'[1]Birth Dates'!$A:$A,'[1]Birth Dates'!$B:$B,"",0),IF(_xlpm.d=0,"",_xlpm.d))</f>
        <v/>
      </c>
      <c r="P1128" s="196">
        <f>IF(OR(O1128="",A1128="",NOT(ISNUMBER(O1128)),O1128&gt;A1128),"",DATEDIF(O1128,A1128,"Y")&amp;" years, "&amp;DATEDIF(O1128,A1128,"YM")&amp;" months, "&amp;DATEDIF(O1128,A1128,"MD")&amp;" days")</f>
        <v/>
      </c>
      <c r="S1128" s="196">
        <f>_xlfn.LET(_xlpm.d,_xlfn.XLOOKUP(Q1128,'[1]Birth Dates'!$A:$A,'[1]Birth Dates'!$B:$B,"",0),IF(_xlpm.d=0,"",_xlpm.d))</f>
        <v/>
      </c>
      <c r="T1128" s="196">
        <f>IF(OR(S1128="",A1128="",NOT(ISNUMBER(S1128)),S1128&gt;A1128),"",DATEDIF(S1128,A1128,"Y")&amp;" years, "&amp;DATEDIF(S1128,A1128,"YM")&amp;" months, "&amp;DATEDIF(S1128,A1128,"MD")&amp;" days")</f>
        <v/>
      </c>
      <c r="W1128" s="196">
        <f>_xlfn.LET(_xlpm.d,_xlfn.XLOOKUP(U1128,'[1]Birth Dates'!$A:$A,'[1]Birth Dates'!$B:$B,"",0),IF(_xlpm.d=0,"",_xlpm.d))</f>
        <v/>
      </c>
      <c r="X1128" s="196">
        <f>IF(OR(W1128="",A1128="",NOT(ISNUMBER(W1128)),W1128&gt;A1128),"",DATEDIF(W1128,A1128,"Y")&amp;" years, "&amp;DATEDIF(W1128,A1128,"YM")&amp;" months, "&amp;DATEDIF(W1128,A1128,"MD")&amp;" days")</f>
        <v/>
      </c>
      <c r="AR1128" s="175">
        <f>IF($B1128="","",TEXT($A1128,"yyyymmdd")&amp;"_P"&amp;$C1128&amp;"_C"&amp;$F1128&amp;"_"&amp;TRIM(RIGHT(SUBSTITUTE(TRIM(SUBSTITUTE($M1128,CHAR(160)," "))," ",REPT(" ",60)),60))&amp;IF($Q1128="","","-"&amp;TRIM(RIGHT(SUBSTITUTE(TRIM(SUBSTITUTE($Q1128,CHAR(160)," "))," ",REPT(" ",60)),60)))&amp;IF($U1128="","","-"&amp;TRIM(RIGHT(SUBSTITUTE(TRIM(SUBSTITUTE($U1128,CHAR(160)," "))," ",REPT(" ",60)),60)))&amp;".jpg")</f>
        <v/>
      </c>
    </row>
    <row r="1129" ht="14" customHeight="1">
      <c r="O1129" s="196">
        <f>_xlfn.LET(_xlpm.d,_xlfn.XLOOKUP(M1129,'[1]Birth Dates'!$A:$A,'[1]Birth Dates'!$B:$B,"",0),IF(_xlpm.d=0,"",_xlpm.d))</f>
        <v/>
      </c>
      <c r="P1129" s="196">
        <f>IF(OR(O1129="",A1129="",NOT(ISNUMBER(O1129)),O1129&gt;A1129),"",DATEDIF(O1129,A1129,"Y")&amp;" years, "&amp;DATEDIF(O1129,A1129,"YM")&amp;" months, "&amp;DATEDIF(O1129,A1129,"MD")&amp;" days")</f>
        <v/>
      </c>
      <c r="S1129" s="196">
        <f>_xlfn.LET(_xlpm.d,_xlfn.XLOOKUP(Q1129,'[1]Birth Dates'!$A:$A,'[1]Birth Dates'!$B:$B,"",0),IF(_xlpm.d=0,"",_xlpm.d))</f>
        <v/>
      </c>
      <c r="T1129" s="196">
        <f>IF(OR(S1129="",A1129="",NOT(ISNUMBER(S1129)),S1129&gt;A1129),"",DATEDIF(S1129,A1129,"Y")&amp;" years, "&amp;DATEDIF(S1129,A1129,"YM")&amp;" months, "&amp;DATEDIF(S1129,A1129,"MD")&amp;" days")</f>
        <v/>
      </c>
      <c r="W1129" s="196">
        <f>_xlfn.LET(_xlpm.d,_xlfn.XLOOKUP(U1129,'[1]Birth Dates'!$A:$A,'[1]Birth Dates'!$B:$B,"",0),IF(_xlpm.d=0,"",_xlpm.d))</f>
        <v/>
      </c>
      <c r="X1129" s="196">
        <f>IF(OR(W1129="",A1129="",NOT(ISNUMBER(W1129)),W1129&gt;A1129),"",DATEDIF(W1129,A1129,"Y")&amp;" years, "&amp;DATEDIF(W1129,A1129,"YM")&amp;" months, "&amp;DATEDIF(W1129,A1129,"MD")&amp;" days")</f>
        <v/>
      </c>
      <c r="AR1129" s="175">
        <f>IF($B1129="","",TEXT($A1129,"yyyymmdd")&amp;"_P"&amp;$C1129&amp;"_C"&amp;$F1129&amp;"_"&amp;TRIM(RIGHT(SUBSTITUTE(TRIM(SUBSTITUTE($M1129,CHAR(160)," "))," ",REPT(" ",60)),60))&amp;IF($Q1129="","","-"&amp;TRIM(RIGHT(SUBSTITUTE(TRIM(SUBSTITUTE($Q1129,CHAR(160)," "))," ",REPT(" ",60)),60)))&amp;IF($U1129="","","-"&amp;TRIM(RIGHT(SUBSTITUTE(TRIM(SUBSTITUTE($U1129,CHAR(160)," "))," ",REPT(" ",60)),60)))&amp;".jpg")</f>
        <v/>
      </c>
    </row>
    <row r="1130" ht="14" customHeight="1">
      <c r="O1130" s="196">
        <f>_xlfn.LET(_xlpm.d,_xlfn.XLOOKUP(M1130,'[1]Birth Dates'!$A:$A,'[1]Birth Dates'!$B:$B,"",0),IF(_xlpm.d=0,"",_xlpm.d))</f>
        <v/>
      </c>
      <c r="P1130" s="196">
        <f>IF(OR(O1130="",A1130="",NOT(ISNUMBER(O1130)),O1130&gt;A1130),"",DATEDIF(O1130,A1130,"Y")&amp;" years, "&amp;DATEDIF(O1130,A1130,"YM")&amp;" months, "&amp;DATEDIF(O1130,A1130,"MD")&amp;" days")</f>
        <v/>
      </c>
      <c r="S1130" s="196">
        <f>_xlfn.LET(_xlpm.d,_xlfn.XLOOKUP(Q1130,'[1]Birth Dates'!$A:$A,'[1]Birth Dates'!$B:$B,"",0),IF(_xlpm.d=0,"",_xlpm.d))</f>
        <v/>
      </c>
      <c r="T1130" s="196">
        <f>IF(OR(S1130="",A1130="",NOT(ISNUMBER(S1130)),S1130&gt;A1130),"",DATEDIF(S1130,A1130,"Y")&amp;" years, "&amp;DATEDIF(S1130,A1130,"YM")&amp;" months, "&amp;DATEDIF(S1130,A1130,"MD")&amp;" days")</f>
        <v/>
      </c>
      <c r="W1130" s="196">
        <f>_xlfn.LET(_xlpm.d,_xlfn.XLOOKUP(U1130,'[1]Birth Dates'!$A:$A,'[1]Birth Dates'!$B:$B,"",0),IF(_xlpm.d=0,"",_xlpm.d))</f>
        <v/>
      </c>
      <c r="X1130" s="196">
        <f>IF(OR(W1130="",A1130="",NOT(ISNUMBER(W1130)),W1130&gt;A1130),"",DATEDIF(W1130,A1130,"Y")&amp;" years, "&amp;DATEDIF(W1130,A1130,"YM")&amp;" months, "&amp;DATEDIF(W1130,A1130,"MD")&amp;" days")</f>
        <v/>
      </c>
      <c r="AR1130" s="175">
        <f>IF($B1130="","",TEXT($A1130,"yyyymmdd")&amp;"_P"&amp;$C1130&amp;"_C"&amp;$F1130&amp;"_"&amp;TRIM(RIGHT(SUBSTITUTE(TRIM(SUBSTITUTE($M1130,CHAR(160)," "))," ",REPT(" ",60)),60))&amp;IF($Q1130="","","-"&amp;TRIM(RIGHT(SUBSTITUTE(TRIM(SUBSTITUTE($Q1130,CHAR(160)," "))," ",REPT(" ",60)),60)))&amp;IF($U1130="","","-"&amp;TRIM(RIGHT(SUBSTITUTE(TRIM(SUBSTITUTE($U1130,CHAR(160)," "))," ",REPT(" ",60)),60)))&amp;".jpg")</f>
        <v/>
      </c>
    </row>
    <row r="1131" ht="14" customHeight="1">
      <c r="O1131" s="196">
        <f>_xlfn.LET(_xlpm.d,_xlfn.XLOOKUP(M1131,'[1]Birth Dates'!$A:$A,'[1]Birth Dates'!$B:$B,"",0),IF(_xlpm.d=0,"",_xlpm.d))</f>
        <v/>
      </c>
      <c r="P1131" s="196">
        <f>IF(OR(O1131="",A1131="",NOT(ISNUMBER(O1131)),O1131&gt;A1131),"",DATEDIF(O1131,A1131,"Y")&amp;" years, "&amp;DATEDIF(O1131,A1131,"YM")&amp;" months, "&amp;DATEDIF(O1131,A1131,"MD")&amp;" days")</f>
        <v/>
      </c>
      <c r="S1131" s="196">
        <f>_xlfn.LET(_xlpm.d,_xlfn.XLOOKUP(Q1131,'[1]Birth Dates'!$A:$A,'[1]Birth Dates'!$B:$B,"",0),IF(_xlpm.d=0,"",_xlpm.d))</f>
        <v/>
      </c>
      <c r="T1131" s="196">
        <f>IF(OR(S1131="",A1131="",NOT(ISNUMBER(S1131)),S1131&gt;A1131),"",DATEDIF(S1131,A1131,"Y")&amp;" years, "&amp;DATEDIF(S1131,A1131,"YM")&amp;" months, "&amp;DATEDIF(S1131,A1131,"MD")&amp;" days")</f>
        <v/>
      </c>
      <c r="W1131" s="196">
        <f>_xlfn.LET(_xlpm.d,_xlfn.XLOOKUP(U1131,'[1]Birth Dates'!$A:$A,'[1]Birth Dates'!$B:$B,"",0),IF(_xlpm.d=0,"",_xlpm.d))</f>
        <v/>
      </c>
      <c r="X1131" s="196">
        <f>IF(OR(W1131="",A1131="",NOT(ISNUMBER(W1131)),W1131&gt;A1131),"",DATEDIF(W1131,A1131,"Y")&amp;" years, "&amp;DATEDIF(W1131,A1131,"YM")&amp;" months, "&amp;DATEDIF(W1131,A1131,"MD")&amp;" days")</f>
        <v/>
      </c>
      <c r="AR1131" s="175">
        <f>IF($B1131="","",TEXT($A1131,"yyyymmdd")&amp;"_P"&amp;$C1131&amp;"_C"&amp;$F1131&amp;"_"&amp;TRIM(RIGHT(SUBSTITUTE(TRIM(SUBSTITUTE($M1131,CHAR(160)," "))," ",REPT(" ",60)),60))&amp;IF($Q1131="","","-"&amp;TRIM(RIGHT(SUBSTITUTE(TRIM(SUBSTITUTE($Q1131,CHAR(160)," "))," ",REPT(" ",60)),60)))&amp;IF($U1131="","","-"&amp;TRIM(RIGHT(SUBSTITUTE(TRIM(SUBSTITUTE($U1131,CHAR(160)," "))," ",REPT(" ",60)),60)))&amp;".jpg")</f>
        <v/>
      </c>
    </row>
    <row r="1132" ht="14" customHeight="1">
      <c r="O1132" s="196">
        <f>_xlfn.LET(_xlpm.d,_xlfn.XLOOKUP(M1132,'[1]Birth Dates'!$A:$A,'[1]Birth Dates'!$B:$B,"",0),IF(_xlpm.d=0,"",_xlpm.d))</f>
        <v/>
      </c>
      <c r="P1132" s="196">
        <f>IF(OR(O1132="",A1132="",NOT(ISNUMBER(O1132)),O1132&gt;A1132),"",DATEDIF(O1132,A1132,"Y")&amp;" years, "&amp;DATEDIF(O1132,A1132,"YM")&amp;" months, "&amp;DATEDIF(O1132,A1132,"MD")&amp;" days")</f>
        <v/>
      </c>
      <c r="S1132" s="196">
        <f>_xlfn.LET(_xlpm.d,_xlfn.XLOOKUP(Q1132,'[1]Birth Dates'!$A:$A,'[1]Birth Dates'!$B:$B,"",0),IF(_xlpm.d=0,"",_xlpm.d))</f>
        <v/>
      </c>
      <c r="T1132" s="196">
        <f>IF(OR(S1132="",A1132="",NOT(ISNUMBER(S1132)),S1132&gt;A1132),"",DATEDIF(S1132,A1132,"Y")&amp;" years, "&amp;DATEDIF(S1132,A1132,"YM")&amp;" months, "&amp;DATEDIF(S1132,A1132,"MD")&amp;" days")</f>
        <v/>
      </c>
      <c r="W1132" s="196">
        <f>_xlfn.LET(_xlpm.d,_xlfn.XLOOKUP(U1132,'[1]Birth Dates'!$A:$A,'[1]Birth Dates'!$B:$B,"",0),IF(_xlpm.d=0,"",_xlpm.d))</f>
        <v/>
      </c>
      <c r="X1132" s="196">
        <f>IF(OR(W1132="",A1132="",NOT(ISNUMBER(W1132)),W1132&gt;A1132),"",DATEDIF(W1132,A1132,"Y")&amp;" years, "&amp;DATEDIF(W1132,A1132,"YM")&amp;" months, "&amp;DATEDIF(W1132,A1132,"MD")&amp;" days")</f>
        <v/>
      </c>
      <c r="AR1132" s="175">
        <f>IF($B1132="","",TEXT($A1132,"yyyymmdd")&amp;"_P"&amp;$C1132&amp;"_C"&amp;$F1132&amp;"_"&amp;TRIM(RIGHT(SUBSTITUTE(TRIM(SUBSTITUTE($M1132,CHAR(160)," "))," ",REPT(" ",60)),60))&amp;IF($Q1132="","","-"&amp;TRIM(RIGHT(SUBSTITUTE(TRIM(SUBSTITUTE($Q1132,CHAR(160)," "))," ",REPT(" ",60)),60)))&amp;IF($U1132="","","-"&amp;TRIM(RIGHT(SUBSTITUTE(TRIM(SUBSTITUTE($U1132,CHAR(160)," "))," ",REPT(" ",60)),60)))&amp;".jpg")</f>
        <v/>
      </c>
    </row>
    <row r="1133" ht="14" customHeight="1">
      <c r="O1133" s="196">
        <f>_xlfn.LET(_xlpm.d,_xlfn.XLOOKUP(M1133,'[1]Birth Dates'!$A:$A,'[1]Birth Dates'!$B:$B,"",0),IF(_xlpm.d=0,"",_xlpm.d))</f>
        <v/>
      </c>
      <c r="P1133" s="196">
        <f>IF(OR(O1133="",A1133="",NOT(ISNUMBER(O1133)),O1133&gt;A1133),"",DATEDIF(O1133,A1133,"Y")&amp;" years, "&amp;DATEDIF(O1133,A1133,"YM")&amp;" months, "&amp;DATEDIF(O1133,A1133,"MD")&amp;" days")</f>
        <v/>
      </c>
      <c r="S1133" s="196">
        <f>_xlfn.LET(_xlpm.d,_xlfn.XLOOKUP(Q1133,'[1]Birth Dates'!$A:$A,'[1]Birth Dates'!$B:$B,"",0),IF(_xlpm.d=0,"",_xlpm.d))</f>
        <v/>
      </c>
      <c r="T1133" s="196">
        <f>IF(OR(S1133="",A1133="",NOT(ISNUMBER(S1133)),S1133&gt;A1133),"",DATEDIF(S1133,A1133,"Y")&amp;" years, "&amp;DATEDIF(S1133,A1133,"YM")&amp;" months, "&amp;DATEDIF(S1133,A1133,"MD")&amp;" days")</f>
        <v/>
      </c>
      <c r="W1133" s="196">
        <f>_xlfn.LET(_xlpm.d,_xlfn.XLOOKUP(U1133,'[1]Birth Dates'!$A:$A,'[1]Birth Dates'!$B:$B,"",0),IF(_xlpm.d=0,"",_xlpm.d))</f>
        <v/>
      </c>
      <c r="X1133" s="196">
        <f>IF(OR(W1133="",A1133="",NOT(ISNUMBER(W1133)),W1133&gt;A1133),"",DATEDIF(W1133,A1133,"Y")&amp;" years, "&amp;DATEDIF(W1133,A1133,"YM")&amp;" months, "&amp;DATEDIF(W1133,A1133,"MD")&amp;" days")</f>
        <v/>
      </c>
      <c r="AR1133" s="175">
        <f>IF($B1133="","",TEXT($A1133,"yyyymmdd")&amp;"_P"&amp;$C1133&amp;"_C"&amp;$F1133&amp;"_"&amp;TRIM(RIGHT(SUBSTITUTE(TRIM(SUBSTITUTE($M1133,CHAR(160)," "))," ",REPT(" ",60)),60))&amp;IF($Q1133="","","-"&amp;TRIM(RIGHT(SUBSTITUTE(TRIM(SUBSTITUTE($Q1133,CHAR(160)," "))," ",REPT(" ",60)),60)))&amp;IF($U1133="","","-"&amp;TRIM(RIGHT(SUBSTITUTE(TRIM(SUBSTITUTE($U1133,CHAR(160)," "))," ",REPT(" ",60)),60)))&amp;".jpg")</f>
        <v/>
      </c>
    </row>
    <row r="1134" ht="14" customHeight="1">
      <c r="O1134" s="196">
        <f>_xlfn.LET(_xlpm.d,_xlfn.XLOOKUP(M1134,'[1]Birth Dates'!$A:$A,'[1]Birth Dates'!$B:$B,"",0),IF(_xlpm.d=0,"",_xlpm.d))</f>
        <v/>
      </c>
      <c r="P1134" s="196">
        <f>IF(OR(O1134="",A1134="",NOT(ISNUMBER(O1134)),O1134&gt;A1134),"",DATEDIF(O1134,A1134,"Y")&amp;" years, "&amp;DATEDIF(O1134,A1134,"YM")&amp;" months, "&amp;DATEDIF(O1134,A1134,"MD")&amp;" days")</f>
        <v/>
      </c>
      <c r="S1134" s="196">
        <f>_xlfn.LET(_xlpm.d,_xlfn.XLOOKUP(Q1134,'[1]Birth Dates'!$A:$A,'[1]Birth Dates'!$B:$B,"",0),IF(_xlpm.d=0,"",_xlpm.d))</f>
        <v/>
      </c>
      <c r="T1134" s="196">
        <f>IF(OR(S1134="",A1134="",NOT(ISNUMBER(S1134)),S1134&gt;A1134),"",DATEDIF(S1134,A1134,"Y")&amp;" years, "&amp;DATEDIF(S1134,A1134,"YM")&amp;" months, "&amp;DATEDIF(S1134,A1134,"MD")&amp;" days")</f>
        <v/>
      </c>
      <c r="W1134" s="196">
        <f>_xlfn.LET(_xlpm.d,_xlfn.XLOOKUP(U1134,'[1]Birth Dates'!$A:$A,'[1]Birth Dates'!$B:$B,"",0),IF(_xlpm.d=0,"",_xlpm.d))</f>
        <v/>
      </c>
      <c r="X1134" s="196">
        <f>IF(OR(W1134="",A1134="",NOT(ISNUMBER(W1134)),W1134&gt;A1134),"",DATEDIF(W1134,A1134,"Y")&amp;" years, "&amp;DATEDIF(W1134,A1134,"YM")&amp;" months, "&amp;DATEDIF(W1134,A1134,"MD")&amp;" days")</f>
        <v/>
      </c>
      <c r="AR1134" s="175">
        <f>IF($B1134="","",TEXT($A1134,"yyyymmdd")&amp;"_P"&amp;$C1134&amp;"_C"&amp;$F1134&amp;"_"&amp;TRIM(RIGHT(SUBSTITUTE(TRIM(SUBSTITUTE($M1134,CHAR(160)," "))," ",REPT(" ",60)),60))&amp;IF($Q1134="","","-"&amp;TRIM(RIGHT(SUBSTITUTE(TRIM(SUBSTITUTE($Q1134,CHAR(160)," "))," ",REPT(" ",60)),60)))&amp;IF($U1134="","","-"&amp;TRIM(RIGHT(SUBSTITUTE(TRIM(SUBSTITUTE($U1134,CHAR(160)," "))," ",REPT(" ",60)),60)))&amp;".jpg")</f>
        <v/>
      </c>
    </row>
    <row r="1135" ht="14" customHeight="1">
      <c r="O1135" s="196">
        <f>_xlfn.LET(_xlpm.d,_xlfn.XLOOKUP(M1135,'[1]Birth Dates'!$A:$A,'[1]Birth Dates'!$B:$B,"",0),IF(_xlpm.d=0,"",_xlpm.d))</f>
        <v/>
      </c>
      <c r="P1135" s="196">
        <f>IF(OR(O1135="",A1135="",NOT(ISNUMBER(O1135)),O1135&gt;A1135),"",DATEDIF(O1135,A1135,"Y")&amp;" years, "&amp;DATEDIF(O1135,A1135,"YM")&amp;" months, "&amp;DATEDIF(O1135,A1135,"MD")&amp;" days")</f>
        <v/>
      </c>
      <c r="S1135" s="196">
        <f>_xlfn.LET(_xlpm.d,_xlfn.XLOOKUP(Q1135,'[1]Birth Dates'!$A:$A,'[1]Birth Dates'!$B:$B,"",0),IF(_xlpm.d=0,"",_xlpm.d))</f>
        <v/>
      </c>
      <c r="T1135" s="196">
        <f>IF(OR(S1135="",A1135="",NOT(ISNUMBER(S1135)),S1135&gt;A1135),"",DATEDIF(S1135,A1135,"Y")&amp;" years, "&amp;DATEDIF(S1135,A1135,"YM")&amp;" months, "&amp;DATEDIF(S1135,A1135,"MD")&amp;" days")</f>
        <v/>
      </c>
      <c r="W1135" s="196">
        <f>_xlfn.LET(_xlpm.d,_xlfn.XLOOKUP(U1135,'[1]Birth Dates'!$A:$A,'[1]Birth Dates'!$B:$B,"",0),IF(_xlpm.d=0,"",_xlpm.d))</f>
        <v/>
      </c>
      <c r="X1135" s="196">
        <f>IF(OR(W1135="",A1135="",NOT(ISNUMBER(W1135)),W1135&gt;A1135),"",DATEDIF(W1135,A1135,"Y")&amp;" years, "&amp;DATEDIF(W1135,A1135,"YM")&amp;" months, "&amp;DATEDIF(W1135,A1135,"MD")&amp;" days")</f>
        <v/>
      </c>
      <c r="AR1135" s="175">
        <f>IF($B1135="","",TEXT($A1135,"yyyymmdd")&amp;"_P"&amp;$C1135&amp;"_C"&amp;$F1135&amp;"_"&amp;TRIM(RIGHT(SUBSTITUTE(TRIM(SUBSTITUTE($M1135,CHAR(160)," "))," ",REPT(" ",60)),60))&amp;IF($Q1135="","","-"&amp;TRIM(RIGHT(SUBSTITUTE(TRIM(SUBSTITUTE($Q1135,CHAR(160)," "))," ",REPT(" ",60)),60)))&amp;IF($U1135="","","-"&amp;TRIM(RIGHT(SUBSTITUTE(TRIM(SUBSTITUTE($U1135,CHAR(160)," "))," ",REPT(" ",60)),60)))&amp;".jpg")</f>
        <v/>
      </c>
    </row>
    <row r="1136" ht="14" customHeight="1">
      <c r="O1136" s="196">
        <f>_xlfn.LET(_xlpm.d,_xlfn.XLOOKUP(M1136,'[1]Birth Dates'!$A:$A,'[1]Birth Dates'!$B:$B,"",0),IF(_xlpm.d=0,"",_xlpm.d))</f>
        <v/>
      </c>
      <c r="P1136" s="196">
        <f>IF(OR(O1136="",A1136="",NOT(ISNUMBER(O1136)),O1136&gt;A1136),"",DATEDIF(O1136,A1136,"Y")&amp;" years, "&amp;DATEDIF(O1136,A1136,"YM")&amp;" months, "&amp;DATEDIF(O1136,A1136,"MD")&amp;" days")</f>
        <v/>
      </c>
      <c r="S1136" s="196">
        <f>_xlfn.LET(_xlpm.d,_xlfn.XLOOKUP(Q1136,'[1]Birth Dates'!$A:$A,'[1]Birth Dates'!$B:$B,"",0),IF(_xlpm.d=0,"",_xlpm.d))</f>
        <v/>
      </c>
      <c r="T1136" s="196">
        <f>IF(OR(S1136="",A1136="",NOT(ISNUMBER(S1136)),S1136&gt;A1136),"",DATEDIF(S1136,A1136,"Y")&amp;" years, "&amp;DATEDIF(S1136,A1136,"YM")&amp;" months, "&amp;DATEDIF(S1136,A1136,"MD")&amp;" days")</f>
        <v/>
      </c>
      <c r="W1136" s="196">
        <f>_xlfn.LET(_xlpm.d,_xlfn.XLOOKUP(U1136,'[1]Birth Dates'!$A:$A,'[1]Birth Dates'!$B:$B,"",0),IF(_xlpm.d=0,"",_xlpm.d))</f>
        <v/>
      </c>
      <c r="X1136" s="196">
        <f>IF(OR(W1136="",A1136="",NOT(ISNUMBER(W1136)),W1136&gt;A1136),"",DATEDIF(W1136,A1136,"Y")&amp;" years, "&amp;DATEDIF(W1136,A1136,"YM")&amp;" months, "&amp;DATEDIF(W1136,A1136,"MD")&amp;" days")</f>
        <v/>
      </c>
      <c r="AR1136" s="175">
        <f>IF($B1136="","",TEXT($A1136,"yyyymmdd")&amp;"_P"&amp;$C1136&amp;"_C"&amp;$F1136&amp;"_"&amp;TRIM(RIGHT(SUBSTITUTE(TRIM(SUBSTITUTE($M1136,CHAR(160)," "))," ",REPT(" ",60)),60))&amp;IF($Q1136="","","-"&amp;TRIM(RIGHT(SUBSTITUTE(TRIM(SUBSTITUTE($Q1136,CHAR(160)," "))," ",REPT(" ",60)),60)))&amp;IF($U1136="","","-"&amp;TRIM(RIGHT(SUBSTITUTE(TRIM(SUBSTITUTE($U1136,CHAR(160)," "))," ",REPT(" ",60)),60)))&amp;".jpg")</f>
        <v/>
      </c>
    </row>
    <row r="1137" ht="14" customHeight="1">
      <c r="O1137" s="196">
        <f>_xlfn.LET(_xlpm.d,_xlfn.XLOOKUP(M1137,'[1]Birth Dates'!$A:$A,'[1]Birth Dates'!$B:$B,"",0),IF(_xlpm.d=0,"",_xlpm.d))</f>
        <v/>
      </c>
      <c r="P1137" s="196">
        <f>IF(OR(O1137="",A1137="",NOT(ISNUMBER(O1137)),O1137&gt;A1137),"",DATEDIF(O1137,A1137,"Y")&amp;" years, "&amp;DATEDIF(O1137,A1137,"YM")&amp;" months, "&amp;DATEDIF(O1137,A1137,"MD")&amp;" days")</f>
        <v/>
      </c>
      <c r="S1137" s="196">
        <f>_xlfn.LET(_xlpm.d,_xlfn.XLOOKUP(Q1137,'[1]Birth Dates'!$A:$A,'[1]Birth Dates'!$B:$B,"",0),IF(_xlpm.d=0,"",_xlpm.d))</f>
        <v/>
      </c>
      <c r="T1137" s="196">
        <f>IF(OR(S1137="",A1137="",NOT(ISNUMBER(S1137)),S1137&gt;A1137),"",DATEDIF(S1137,A1137,"Y")&amp;" years, "&amp;DATEDIF(S1137,A1137,"YM")&amp;" months, "&amp;DATEDIF(S1137,A1137,"MD")&amp;" days")</f>
        <v/>
      </c>
      <c r="W1137" s="196">
        <f>_xlfn.LET(_xlpm.d,_xlfn.XLOOKUP(U1137,'[1]Birth Dates'!$A:$A,'[1]Birth Dates'!$B:$B,"",0),IF(_xlpm.d=0,"",_xlpm.d))</f>
        <v/>
      </c>
      <c r="X1137" s="196">
        <f>IF(OR(W1137="",A1137="",NOT(ISNUMBER(W1137)),W1137&gt;A1137),"",DATEDIF(W1137,A1137,"Y")&amp;" years, "&amp;DATEDIF(W1137,A1137,"YM")&amp;" months, "&amp;DATEDIF(W1137,A1137,"MD")&amp;" days")</f>
        <v/>
      </c>
      <c r="AR1137" s="175">
        <f>IF($B1137="","",TEXT($A1137,"yyyymmdd")&amp;"_P"&amp;$C1137&amp;"_C"&amp;$F1137&amp;"_"&amp;TRIM(RIGHT(SUBSTITUTE(TRIM(SUBSTITUTE($M1137,CHAR(160)," "))," ",REPT(" ",60)),60))&amp;IF($Q1137="","","-"&amp;TRIM(RIGHT(SUBSTITUTE(TRIM(SUBSTITUTE($Q1137,CHAR(160)," "))," ",REPT(" ",60)),60)))&amp;IF($U1137="","","-"&amp;TRIM(RIGHT(SUBSTITUTE(TRIM(SUBSTITUTE($U1137,CHAR(160)," "))," ",REPT(" ",60)),60)))&amp;".jpg")</f>
        <v/>
      </c>
    </row>
    <row r="1138" ht="14" customHeight="1">
      <c r="O1138" s="196">
        <f>_xlfn.LET(_xlpm.d,_xlfn.XLOOKUP(M1138,'[1]Birth Dates'!$A:$A,'[1]Birth Dates'!$B:$B,"",0),IF(_xlpm.d=0,"",_xlpm.d))</f>
        <v/>
      </c>
      <c r="P1138" s="196">
        <f>IF(OR(O1138="",A1138="",NOT(ISNUMBER(O1138)),O1138&gt;A1138),"",DATEDIF(O1138,A1138,"Y")&amp;" years, "&amp;DATEDIF(O1138,A1138,"YM")&amp;" months, "&amp;DATEDIF(O1138,A1138,"MD")&amp;" days")</f>
        <v/>
      </c>
      <c r="S1138" s="196">
        <f>_xlfn.LET(_xlpm.d,_xlfn.XLOOKUP(Q1138,'[1]Birth Dates'!$A:$A,'[1]Birth Dates'!$B:$B,"",0),IF(_xlpm.d=0,"",_xlpm.d))</f>
        <v/>
      </c>
      <c r="T1138" s="196">
        <f>IF(OR(S1138="",A1138="",NOT(ISNUMBER(S1138)),S1138&gt;A1138),"",DATEDIF(S1138,A1138,"Y")&amp;" years, "&amp;DATEDIF(S1138,A1138,"YM")&amp;" months, "&amp;DATEDIF(S1138,A1138,"MD")&amp;" days")</f>
        <v/>
      </c>
      <c r="W1138" s="196">
        <f>_xlfn.LET(_xlpm.d,_xlfn.XLOOKUP(U1138,'[1]Birth Dates'!$A:$A,'[1]Birth Dates'!$B:$B,"",0),IF(_xlpm.d=0,"",_xlpm.d))</f>
        <v/>
      </c>
      <c r="X1138" s="196">
        <f>IF(OR(W1138="",A1138="",NOT(ISNUMBER(W1138)),W1138&gt;A1138),"",DATEDIF(W1138,A1138,"Y")&amp;" years, "&amp;DATEDIF(W1138,A1138,"YM")&amp;" months, "&amp;DATEDIF(W1138,A1138,"MD")&amp;" days")</f>
        <v/>
      </c>
      <c r="AR1138" s="175">
        <f>IF($B1138="","",TEXT($A1138,"yyyymmdd")&amp;"_P"&amp;$C1138&amp;"_C"&amp;$F1138&amp;"_"&amp;TRIM(RIGHT(SUBSTITUTE(TRIM(SUBSTITUTE($M1138,CHAR(160)," "))," ",REPT(" ",60)),60))&amp;IF($Q1138="","","-"&amp;TRIM(RIGHT(SUBSTITUTE(TRIM(SUBSTITUTE($Q1138,CHAR(160)," "))," ",REPT(" ",60)),60)))&amp;IF($U1138="","","-"&amp;TRIM(RIGHT(SUBSTITUTE(TRIM(SUBSTITUTE($U1138,CHAR(160)," "))," ",REPT(" ",60)),60)))&amp;".jpg")</f>
        <v/>
      </c>
    </row>
    <row r="1139" ht="14" customHeight="1">
      <c r="O1139" s="196">
        <f>_xlfn.LET(_xlpm.d,_xlfn.XLOOKUP(M1139,'[1]Birth Dates'!$A:$A,'[1]Birth Dates'!$B:$B,"",0),IF(_xlpm.d=0,"",_xlpm.d))</f>
        <v/>
      </c>
      <c r="P1139" s="196">
        <f>IF(OR(O1139="",A1139="",NOT(ISNUMBER(O1139)),O1139&gt;A1139),"",DATEDIF(O1139,A1139,"Y")&amp;" years, "&amp;DATEDIF(O1139,A1139,"YM")&amp;" months, "&amp;DATEDIF(O1139,A1139,"MD")&amp;" days")</f>
        <v/>
      </c>
      <c r="S1139" s="196">
        <f>_xlfn.LET(_xlpm.d,_xlfn.XLOOKUP(Q1139,'[1]Birth Dates'!$A:$A,'[1]Birth Dates'!$B:$B,"",0),IF(_xlpm.d=0,"",_xlpm.d))</f>
        <v/>
      </c>
      <c r="T1139" s="196">
        <f>IF(OR(S1139="",A1139="",NOT(ISNUMBER(S1139)),S1139&gt;A1139),"",DATEDIF(S1139,A1139,"Y")&amp;" years, "&amp;DATEDIF(S1139,A1139,"YM")&amp;" months, "&amp;DATEDIF(S1139,A1139,"MD")&amp;" days")</f>
        <v/>
      </c>
      <c r="W1139" s="196">
        <f>_xlfn.LET(_xlpm.d,_xlfn.XLOOKUP(U1139,'[1]Birth Dates'!$A:$A,'[1]Birth Dates'!$B:$B,"",0),IF(_xlpm.d=0,"",_xlpm.d))</f>
        <v/>
      </c>
      <c r="X1139" s="196">
        <f>IF(OR(W1139="",A1139="",NOT(ISNUMBER(W1139)),W1139&gt;A1139),"",DATEDIF(W1139,A1139,"Y")&amp;" years, "&amp;DATEDIF(W1139,A1139,"YM")&amp;" months, "&amp;DATEDIF(W1139,A1139,"MD")&amp;" days")</f>
        <v/>
      </c>
      <c r="AR1139" s="175">
        <f>IF($B1139="","",TEXT($A1139,"yyyymmdd")&amp;"_P"&amp;$C1139&amp;"_C"&amp;$F1139&amp;"_"&amp;TRIM(RIGHT(SUBSTITUTE(TRIM(SUBSTITUTE($M1139,CHAR(160)," "))," ",REPT(" ",60)),60))&amp;IF($Q1139="","","-"&amp;TRIM(RIGHT(SUBSTITUTE(TRIM(SUBSTITUTE($Q1139,CHAR(160)," "))," ",REPT(" ",60)),60)))&amp;IF($U1139="","","-"&amp;TRIM(RIGHT(SUBSTITUTE(TRIM(SUBSTITUTE($U1139,CHAR(160)," "))," ",REPT(" ",60)),60)))&amp;".jpg")</f>
        <v/>
      </c>
    </row>
    <row r="1140" ht="14" customHeight="1">
      <c r="O1140" s="196">
        <f>_xlfn.LET(_xlpm.d,_xlfn.XLOOKUP(M1140,'[1]Birth Dates'!$A:$A,'[1]Birth Dates'!$B:$B,"",0),IF(_xlpm.d=0,"",_xlpm.d))</f>
        <v/>
      </c>
      <c r="P1140" s="196">
        <f>IF(OR(O1140="",A1140="",NOT(ISNUMBER(O1140)),O1140&gt;A1140),"",DATEDIF(O1140,A1140,"Y")&amp;" years, "&amp;DATEDIF(O1140,A1140,"YM")&amp;" months, "&amp;DATEDIF(O1140,A1140,"MD")&amp;" days")</f>
        <v/>
      </c>
      <c r="S1140" s="196">
        <f>_xlfn.LET(_xlpm.d,_xlfn.XLOOKUP(Q1140,'[1]Birth Dates'!$A:$A,'[1]Birth Dates'!$B:$B,"",0),IF(_xlpm.d=0,"",_xlpm.d))</f>
        <v/>
      </c>
      <c r="T1140" s="196">
        <f>IF(OR(S1140="",A1140="",NOT(ISNUMBER(S1140)),S1140&gt;A1140),"",DATEDIF(S1140,A1140,"Y")&amp;" years, "&amp;DATEDIF(S1140,A1140,"YM")&amp;" months, "&amp;DATEDIF(S1140,A1140,"MD")&amp;" days")</f>
        <v/>
      </c>
      <c r="W1140" s="196">
        <f>_xlfn.LET(_xlpm.d,_xlfn.XLOOKUP(U1140,'[1]Birth Dates'!$A:$A,'[1]Birth Dates'!$B:$B,"",0),IF(_xlpm.d=0,"",_xlpm.d))</f>
        <v/>
      </c>
      <c r="X1140" s="196">
        <f>IF(OR(W1140="",A1140="",NOT(ISNUMBER(W1140)),W1140&gt;A1140),"",DATEDIF(W1140,A1140,"Y")&amp;" years, "&amp;DATEDIF(W1140,A1140,"YM")&amp;" months, "&amp;DATEDIF(W1140,A1140,"MD")&amp;" days")</f>
        <v/>
      </c>
      <c r="AR1140" s="175">
        <f>IF($B1140="","",TEXT($A1140,"yyyymmdd")&amp;"_P"&amp;$C1140&amp;"_C"&amp;$F1140&amp;"_"&amp;TRIM(RIGHT(SUBSTITUTE(TRIM(SUBSTITUTE($M1140,CHAR(160)," "))," ",REPT(" ",60)),60))&amp;IF($Q1140="","","-"&amp;TRIM(RIGHT(SUBSTITUTE(TRIM(SUBSTITUTE($Q1140,CHAR(160)," "))," ",REPT(" ",60)),60)))&amp;IF($U1140="","","-"&amp;TRIM(RIGHT(SUBSTITUTE(TRIM(SUBSTITUTE($U1140,CHAR(160)," "))," ",REPT(" ",60)),60)))&amp;".jpg")</f>
        <v/>
      </c>
    </row>
    <row r="1141" ht="14" customHeight="1">
      <c r="O1141" s="196">
        <f>_xlfn.LET(_xlpm.d,_xlfn.XLOOKUP(M1141,'[1]Birth Dates'!$A:$A,'[1]Birth Dates'!$B:$B,"",0),IF(_xlpm.d=0,"",_xlpm.d))</f>
        <v/>
      </c>
      <c r="P1141" s="196">
        <f>IF(OR(O1141="",A1141="",NOT(ISNUMBER(O1141)),O1141&gt;A1141),"",DATEDIF(O1141,A1141,"Y")&amp;" years, "&amp;DATEDIF(O1141,A1141,"YM")&amp;" months, "&amp;DATEDIF(O1141,A1141,"MD")&amp;" days")</f>
        <v/>
      </c>
      <c r="S1141" s="196">
        <f>_xlfn.LET(_xlpm.d,_xlfn.XLOOKUP(Q1141,'[1]Birth Dates'!$A:$A,'[1]Birth Dates'!$B:$B,"",0),IF(_xlpm.d=0,"",_xlpm.d))</f>
        <v/>
      </c>
      <c r="T1141" s="196">
        <f>IF(OR(S1141="",A1141="",NOT(ISNUMBER(S1141)),S1141&gt;A1141),"",DATEDIF(S1141,A1141,"Y")&amp;" years, "&amp;DATEDIF(S1141,A1141,"YM")&amp;" months, "&amp;DATEDIF(S1141,A1141,"MD")&amp;" days")</f>
        <v/>
      </c>
      <c r="W1141" s="196">
        <f>_xlfn.LET(_xlpm.d,_xlfn.XLOOKUP(U1141,'[1]Birth Dates'!$A:$A,'[1]Birth Dates'!$B:$B,"",0),IF(_xlpm.d=0,"",_xlpm.d))</f>
        <v/>
      </c>
      <c r="X1141" s="196">
        <f>IF(OR(W1141="",A1141="",NOT(ISNUMBER(W1141)),W1141&gt;A1141),"",DATEDIF(W1141,A1141,"Y")&amp;" years, "&amp;DATEDIF(W1141,A1141,"YM")&amp;" months, "&amp;DATEDIF(W1141,A1141,"MD")&amp;" days")</f>
        <v/>
      </c>
      <c r="AR1141" s="175">
        <f>IF($B1141="","",TEXT($A1141,"yyyymmdd")&amp;"_P"&amp;$C1141&amp;"_C"&amp;$F1141&amp;"_"&amp;TRIM(RIGHT(SUBSTITUTE(TRIM(SUBSTITUTE($M1141,CHAR(160)," "))," ",REPT(" ",60)),60))&amp;IF($Q1141="","","-"&amp;TRIM(RIGHT(SUBSTITUTE(TRIM(SUBSTITUTE($Q1141,CHAR(160)," "))," ",REPT(" ",60)),60)))&amp;IF($U1141="","","-"&amp;TRIM(RIGHT(SUBSTITUTE(TRIM(SUBSTITUTE($U1141,CHAR(160)," "))," ",REPT(" ",60)),60)))&amp;".jpg")</f>
        <v/>
      </c>
    </row>
    <row r="1142" ht="14" customHeight="1">
      <c r="O1142" s="196">
        <f>_xlfn.LET(_xlpm.d,_xlfn.XLOOKUP(M1142,'[1]Birth Dates'!$A:$A,'[1]Birth Dates'!$B:$B,"",0),IF(_xlpm.d=0,"",_xlpm.d))</f>
        <v/>
      </c>
      <c r="P1142" s="196">
        <f>IF(OR(O1142="",A1142="",NOT(ISNUMBER(O1142)),O1142&gt;A1142),"",DATEDIF(O1142,A1142,"Y")&amp;" years, "&amp;DATEDIF(O1142,A1142,"YM")&amp;" months, "&amp;DATEDIF(O1142,A1142,"MD")&amp;" days")</f>
        <v/>
      </c>
      <c r="S1142" s="196">
        <f>_xlfn.LET(_xlpm.d,_xlfn.XLOOKUP(Q1142,'[1]Birth Dates'!$A:$A,'[1]Birth Dates'!$B:$B,"",0),IF(_xlpm.d=0,"",_xlpm.d))</f>
        <v/>
      </c>
      <c r="T1142" s="196">
        <f>IF(OR(S1142="",A1142="",NOT(ISNUMBER(S1142)),S1142&gt;A1142),"",DATEDIF(S1142,A1142,"Y")&amp;" years, "&amp;DATEDIF(S1142,A1142,"YM")&amp;" months, "&amp;DATEDIF(S1142,A1142,"MD")&amp;" days")</f>
        <v/>
      </c>
      <c r="W1142" s="196">
        <f>_xlfn.LET(_xlpm.d,_xlfn.XLOOKUP(U1142,'[1]Birth Dates'!$A:$A,'[1]Birth Dates'!$B:$B,"",0),IF(_xlpm.d=0,"",_xlpm.d))</f>
        <v/>
      </c>
      <c r="X1142" s="196">
        <f>IF(OR(W1142="",A1142="",NOT(ISNUMBER(W1142)),W1142&gt;A1142),"",DATEDIF(W1142,A1142,"Y")&amp;" years, "&amp;DATEDIF(W1142,A1142,"YM")&amp;" months, "&amp;DATEDIF(W1142,A1142,"MD")&amp;" days")</f>
        <v/>
      </c>
      <c r="AR1142" s="175">
        <f>IF($B1142="","",TEXT($A1142,"yyyymmdd")&amp;"_P"&amp;$C1142&amp;"_C"&amp;$F1142&amp;"_"&amp;TRIM(RIGHT(SUBSTITUTE(TRIM(SUBSTITUTE($M1142,CHAR(160)," "))," ",REPT(" ",60)),60))&amp;IF($Q1142="","","-"&amp;TRIM(RIGHT(SUBSTITUTE(TRIM(SUBSTITUTE($Q1142,CHAR(160)," "))," ",REPT(" ",60)),60)))&amp;IF($U1142="","","-"&amp;TRIM(RIGHT(SUBSTITUTE(TRIM(SUBSTITUTE($U1142,CHAR(160)," "))," ",REPT(" ",60)),60)))&amp;".jpg")</f>
        <v/>
      </c>
    </row>
    <row r="1143" ht="14" customHeight="1">
      <c r="O1143" s="196">
        <f>_xlfn.LET(_xlpm.d,_xlfn.XLOOKUP(M1143,'[1]Birth Dates'!$A:$A,'[1]Birth Dates'!$B:$B,"",0),IF(_xlpm.d=0,"",_xlpm.d))</f>
        <v/>
      </c>
      <c r="P1143" s="196">
        <f>IF(OR(O1143="",A1143="",NOT(ISNUMBER(O1143)),O1143&gt;A1143),"",DATEDIF(O1143,A1143,"Y")&amp;" years, "&amp;DATEDIF(O1143,A1143,"YM")&amp;" months, "&amp;DATEDIF(O1143,A1143,"MD")&amp;" days")</f>
        <v/>
      </c>
      <c r="S1143" s="196">
        <f>_xlfn.LET(_xlpm.d,_xlfn.XLOOKUP(Q1143,'[1]Birth Dates'!$A:$A,'[1]Birth Dates'!$B:$B,"",0),IF(_xlpm.d=0,"",_xlpm.d))</f>
        <v/>
      </c>
      <c r="T1143" s="196">
        <f>IF(OR(S1143="",A1143="",NOT(ISNUMBER(S1143)),S1143&gt;A1143),"",DATEDIF(S1143,A1143,"Y")&amp;" years, "&amp;DATEDIF(S1143,A1143,"YM")&amp;" months, "&amp;DATEDIF(S1143,A1143,"MD")&amp;" days")</f>
        <v/>
      </c>
      <c r="W1143" s="196">
        <f>_xlfn.LET(_xlpm.d,_xlfn.XLOOKUP(U1143,'[1]Birth Dates'!$A:$A,'[1]Birth Dates'!$B:$B,"",0),IF(_xlpm.d=0,"",_xlpm.d))</f>
        <v/>
      </c>
      <c r="X1143" s="196">
        <f>IF(OR(W1143="",A1143="",NOT(ISNUMBER(W1143)),W1143&gt;A1143),"",DATEDIF(W1143,A1143,"Y")&amp;" years, "&amp;DATEDIF(W1143,A1143,"YM")&amp;" months, "&amp;DATEDIF(W1143,A1143,"MD")&amp;" days")</f>
        <v/>
      </c>
      <c r="AR1143" s="175">
        <f>IF($B1143="","",TEXT($A1143,"yyyymmdd")&amp;"_P"&amp;$C1143&amp;"_C"&amp;$F1143&amp;"_"&amp;TRIM(RIGHT(SUBSTITUTE(TRIM(SUBSTITUTE($M1143,CHAR(160)," "))," ",REPT(" ",60)),60))&amp;IF($Q1143="","","-"&amp;TRIM(RIGHT(SUBSTITUTE(TRIM(SUBSTITUTE($Q1143,CHAR(160)," "))," ",REPT(" ",60)),60)))&amp;IF($U1143="","","-"&amp;TRIM(RIGHT(SUBSTITUTE(TRIM(SUBSTITUTE($U1143,CHAR(160)," "))," ",REPT(" ",60)),60)))&amp;".jpg")</f>
        <v/>
      </c>
    </row>
    <row r="1144" ht="14" customHeight="1">
      <c r="O1144" s="196">
        <f>_xlfn.LET(_xlpm.d,_xlfn.XLOOKUP(M1144,'[1]Birth Dates'!$A:$A,'[1]Birth Dates'!$B:$B,"",0),IF(_xlpm.d=0,"",_xlpm.d))</f>
        <v/>
      </c>
      <c r="P1144" s="196">
        <f>IF(OR(O1144="",A1144="",NOT(ISNUMBER(O1144)),O1144&gt;A1144),"",DATEDIF(O1144,A1144,"Y")&amp;" years, "&amp;DATEDIF(O1144,A1144,"YM")&amp;" months, "&amp;DATEDIF(O1144,A1144,"MD")&amp;" days")</f>
        <v/>
      </c>
      <c r="S1144" s="196">
        <f>_xlfn.LET(_xlpm.d,_xlfn.XLOOKUP(Q1144,'[1]Birth Dates'!$A:$A,'[1]Birth Dates'!$B:$B,"",0),IF(_xlpm.d=0,"",_xlpm.d))</f>
        <v/>
      </c>
      <c r="T1144" s="196">
        <f>IF(OR(S1144="",A1144="",NOT(ISNUMBER(S1144)),S1144&gt;A1144),"",DATEDIF(S1144,A1144,"Y")&amp;" years, "&amp;DATEDIF(S1144,A1144,"YM")&amp;" months, "&amp;DATEDIF(S1144,A1144,"MD")&amp;" days")</f>
        <v/>
      </c>
      <c r="W1144" s="196">
        <f>_xlfn.LET(_xlpm.d,_xlfn.XLOOKUP(U1144,'[1]Birth Dates'!$A:$A,'[1]Birth Dates'!$B:$B,"",0),IF(_xlpm.d=0,"",_xlpm.d))</f>
        <v/>
      </c>
      <c r="X1144" s="196">
        <f>IF(OR(W1144="",A1144="",NOT(ISNUMBER(W1144)),W1144&gt;A1144),"",DATEDIF(W1144,A1144,"Y")&amp;" years, "&amp;DATEDIF(W1144,A1144,"YM")&amp;" months, "&amp;DATEDIF(W1144,A1144,"MD")&amp;" days")</f>
        <v/>
      </c>
      <c r="AR1144" s="175">
        <f>IF($B1144="","",TEXT($A1144,"yyyymmdd")&amp;"_P"&amp;$C1144&amp;"_C"&amp;$F1144&amp;"_"&amp;TRIM(RIGHT(SUBSTITUTE(TRIM(SUBSTITUTE($M1144,CHAR(160)," "))," ",REPT(" ",60)),60))&amp;IF($Q1144="","","-"&amp;TRIM(RIGHT(SUBSTITUTE(TRIM(SUBSTITUTE($Q1144,CHAR(160)," "))," ",REPT(" ",60)),60)))&amp;IF($U1144="","","-"&amp;TRIM(RIGHT(SUBSTITUTE(TRIM(SUBSTITUTE($U1144,CHAR(160)," "))," ",REPT(" ",60)),60)))&amp;".jpg")</f>
        <v/>
      </c>
    </row>
    <row r="1145" ht="14" customHeight="1">
      <c r="O1145" s="196">
        <f>_xlfn.LET(_xlpm.d,_xlfn.XLOOKUP(M1145,'[1]Birth Dates'!$A:$A,'[1]Birth Dates'!$B:$B,"",0),IF(_xlpm.d=0,"",_xlpm.d))</f>
        <v/>
      </c>
      <c r="P1145" s="196">
        <f>IF(OR(O1145="",A1145="",NOT(ISNUMBER(O1145)),O1145&gt;A1145),"",DATEDIF(O1145,A1145,"Y")&amp;" years, "&amp;DATEDIF(O1145,A1145,"YM")&amp;" months, "&amp;DATEDIF(O1145,A1145,"MD")&amp;" days")</f>
        <v/>
      </c>
      <c r="S1145" s="196">
        <f>_xlfn.LET(_xlpm.d,_xlfn.XLOOKUP(Q1145,'[1]Birth Dates'!$A:$A,'[1]Birth Dates'!$B:$B,"",0),IF(_xlpm.d=0,"",_xlpm.d))</f>
        <v/>
      </c>
      <c r="T1145" s="196">
        <f>IF(OR(S1145="",A1145="",NOT(ISNUMBER(S1145)),S1145&gt;A1145),"",DATEDIF(S1145,A1145,"Y")&amp;" years, "&amp;DATEDIF(S1145,A1145,"YM")&amp;" months, "&amp;DATEDIF(S1145,A1145,"MD")&amp;" days")</f>
        <v/>
      </c>
      <c r="W1145" s="196">
        <f>_xlfn.LET(_xlpm.d,_xlfn.XLOOKUP(U1145,'[1]Birth Dates'!$A:$A,'[1]Birth Dates'!$B:$B,"",0),IF(_xlpm.d=0,"",_xlpm.d))</f>
        <v/>
      </c>
      <c r="X1145" s="196">
        <f>IF(OR(W1145="",A1145="",NOT(ISNUMBER(W1145)),W1145&gt;A1145),"",DATEDIF(W1145,A1145,"Y")&amp;" years, "&amp;DATEDIF(W1145,A1145,"YM")&amp;" months, "&amp;DATEDIF(W1145,A1145,"MD")&amp;" days")</f>
        <v/>
      </c>
      <c r="AR1145" s="175">
        <f>IF($B1145="","",TEXT($A1145,"yyyymmdd")&amp;"_P"&amp;$C1145&amp;"_C"&amp;$F1145&amp;"_"&amp;TRIM(RIGHT(SUBSTITUTE(TRIM(SUBSTITUTE($M1145,CHAR(160)," "))," ",REPT(" ",60)),60))&amp;IF($Q1145="","","-"&amp;TRIM(RIGHT(SUBSTITUTE(TRIM(SUBSTITUTE($Q1145,CHAR(160)," "))," ",REPT(" ",60)),60)))&amp;IF($U1145="","","-"&amp;TRIM(RIGHT(SUBSTITUTE(TRIM(SUBSTITUTE($U1145,CHAR(160)," "))," ",REPT(" ",60)),60)))&amp;".jpg")</f>
        <v/>
      </c>
    </row>
    <row r="1146" ht="14" customHeight="1">
      <c r="O1146" s="196">
        <f>_xlfn.LET(_xlpm.d,_xlfn.XLOOKUP(M1146,'[1]Birth Dates'!$A:$A,'[1]Birth Dates'!$B:$B,"",0),IF(_xlpm.d=0,"",_xlpm.d))</f>
        <v/>
      </c>
      <c r="P1146" s="196">
        <f>IF(OR(O1146="",A1146="",NOT(ISNUMBER(O1146)),O1146&gt;A1146),"",DATEDIF(O1146,A1146,"Y")&amp;" years, "&amp;DATEDIF(O1146,A1146,"YM")&amp;" months, "&amp;DATEDIF(O1146,A1146,"MD")&amp;" days")</f>
        <v/>
      </c>
      <c r="S1146" s="196">
        <f>_xlfn.LET(_xlpm.d,_xlfn.XLOOKUP(Q1146,'[1]Birth Dates'!$A:$A,'[1]Birth Dates'!$B:$B,"",0),IF(_xlpm.d=0,"",_xlpm.d))</f>
        <v/>
      </c>
      <c r="T1146" s="196">
        <f>IF(OR(S1146="",A1146="",NOT(ISNUMBER(S1146)),S1146&gt;A1146),"",DATEDIF(S1146,A1146,"Y")&amp;" years, "&amp;DATEDIF(S1146,A1146,"YM")&amp;" months, "&amp;DATEDIF(S1146,A1146,"MD")&amp;" days")</f>
        <v/>
      </c>
      <c r="W1146" s="196">
        <f>_xlfn.LET(_xlpm.d,_xlfn.XLOOKUP(U1146,'[1]Birth Dates'!$A:$A,'[1]Birth Dates'!$B:$B,"",0),IF(_xlpm.d=0,"",_xlpm.d))</f>
        <v/>
      </c>
      <c r="X1146" s="196">
        <f>IF(OR(W1146="",A1146="",NOT(ISNUMBER(W1146)),W1146&gt;A1146),"",DATEDIF(W1146,A1146,"Y")&amp;" years, "&amp;DATEDIF(W1146,A1146,"YM")&amp;" months, "&amp;DATEDIF(W1146,A1146,"MD")&amp;" days")</f>
        <v/>
      </c>
      <c r="AR1146" s="175">
        <f>IF($B1146="","",TEXT($A1146,"yyyymmdd")&amp;"_P"&amp;$C1146&amp;"_C"&amp;$F1146&amp;"_"&amp;TRIM(RIGHT(SUBSTITUTE(TRIM(SUBSTITUTE($M1146,CHAR(160)," "))," ",REPT(" ",60)),60))&amp;IF($Q1146="","","-"&amp;TRIM(RIGHT(SUBSTITUTE(TRIM(SUBSTITUTE($Q1146,CHAR(160)," "))," ",REPT(" ",60)),60)))&amp;IF($U1146="","","-"&amp;TRIM(RIGHT(SUBSTITUTE(TRIM(SUBSTITUTE($U1146,CHAR(160)," "))," ",REPT(" ",60)),60)))&amp;".jpg")</f>
        <v/>
      </c>
    </row>
    <row r="1147" ht="14" customHeight="1">
      <c r="O1147" s="196">
        <f>_xlfn.LET(_xlpm.d,_xlfn.XLOOKUP(M1147,'[1]Birth Dates'!$A:$A,'[1]Birth Dates'!$B:$B,"",0),IF(_xlpm.d=0,"",_xlpm.d))</f>
        <v/>
      </c>
      <c r="P1147" s="196">
        <f>IF(OR(O1147="",A1147="",NOT(ISNUMBER(O1147)),O1147&gt;A1147),"",DATEDIF(O1147,A1147,"Y")&amp;" years, "&amp;DATEDIF(O1147,A1147,"YM")&amp;" months, "&amp;DATEDIF(O1147,A1147,"MD")&amp;" days")</f>
        <v/>
      </c>
      <c r="S1147" s="196">
        <f>_xlfn.LET(_xlpm.d,_xlfn.XLOOKUP(Q1147,'[1]Birth Dates'!$A:$A,'[1]Birth Dates'!$B:$B,"",0),IF(_xlpm.d=0,"",_xlpm.d))</f>
        <v/>
      </c>
      <c r="T1147" s="196">
        <f>IF(OR(S1147="",A1147="",NOT(ISNUMBER(S1147)),S1147&gt;A1147),"",DATEDIF(S1147,A1147,"Y")&amp;" years, "&amp;DATEDIF(S1147,A1147,"YM")&amp;" months, "&amp;DATEDIF(S1147,A1147,"MD")&amp;" days")</f>
        <v/>
      </c>
      <c r="W1147" s="196">
        <f>_xlfn.LET(_xlpm.d,_xlfn.XLOOKUP(U1147,'[1]Birth Dates'!$A:$A,'[1]Birth Dates'!$B:$B,"",0),IF(_xlpm.d=0,"",_xlpm.d))</f>
        <v/>
      </c>
      <c r="X1147" s="196">
        <f>IF(OR(W1147="",A1147="",NOT(ISNUMBER(W1147)),W1147&gt;A1147),"",DATEDIF(W1147,A1147,"Y")&amp;" years, "&amp;DATEDIF(W1147,A1147,"YM")&amp;" months, "&amp;DATEDIF(W1147,A1147,"MD")&amp;" days")</f>
        <v/>
      </c>
      <c r="AR1147" s="175">
        <f>IF($B1147="","",TEXT($A1147,"yyyymmdd")&amp;"_P"&amp;$C1147&amp;"_C"&amp;$F1147&amp;"_"&amp;TRIM(RIGHT(SUBSTITUTE(TRIM(SUBSTITUTE($M1147,CHAR(160)," "))," ",REPT(" ",60)),60))&amp;IF($Q1147="","","-"&amp;TRIM(RIGHT(SUBSTITUTE(TRIM(SUBSTITUTE($Q1147,CHAR(160)," "))," ",REPT(" ",60)),60)))&amp;IF($U1147="","","-"&amp;TRIM(RIGHT(SUBSTITUTE(TRIM(SUBSTITUTE($U1147,CHAR(160)," "))," ",REPT(" ",60)),60)))&amp;".jpg")</f>
        <v/>
      </c>
    </row>
    <row r="1148" ht="14" customHeight="1">
      <c r="O1148" s="196">
        <f>_xlfn.LET(_xlpm.d,_xlfn.XLOOKUP(M1148,'[1]Birth Dates'!$A:$A,'[1]Birth Dates'!$B:$B,"",0),IF(_xlpm.d=0,"",_xlpm.d))</f>
        <v/>
      </c>
      <c r="P1148" s="196">
        <f>IF(OR(O1148="",A1148="",NOT(ISNUMBER(O1148)),O1148&gt;A1148),"",DATEDIF(O1148,A1148,"Y")&amp;" years, "&amp;DATEDIF(O1148,A1148,"YM")&amp;" months, "&amp;DATEDIF(O1148,A1148,"MD")&amp;" days")</f>
        <v/>
      </c>
      <c r="S1148" s="196">
        <f>_xlfn.LET(_xlpm.d,_xlfn.XLOOKUP(Q1148,'[1]Birth Dates'!$A:$A,'[1]Birth Dates'!$B:$B,"",0),IF(_xlpm.d=0,"",_xlpm.d))</f>
        <v/>
      </c>
      <c r="T1148" s="196">
        <f>IF(OR(S1148="",A1148="",NOT(ISNUMBER(S1148)),S1148&gt;A1148),"",DATEDIF(S1148,A1148,"Y")&amp;" years, "&amp;DATEDIF(S1148,A1148,"YM")&amp;" months, "&amp;DATEDIF(S1148,A1148,"MD")&amp;" days")</f>
        <v/>
      </c>
      <c r="W1148" s="196">
        <f>_xlfn.LET(_xlpm.d,_xlfn.XLOOKUP(U1148,'[1]Birth Dates'!$A:$A,'[1]Birth Dates'!$B:$B,"",0),IF(_xlpm.d=0,"",_xlpm.d))</f>
        <v/>
      </c>
      <c r="X1148" s="196">
        <f>IF(OR(W1148="",A1148="",NOT(ISNUMBER(W1148)),W1148&gt;A1148),"",DATEDIF(W1148,A1148,"Y")&amp;" years, "&amp;DATEDIF(W1148,A1148,"YM")&amp;" months, "&amp;DATEDIF(W1148,A1148,"MD")&amp;" days")</f>
        <v/>
      </c>
      <c r="AR1148" s="175">
        <f>IF($B1148="","",TEXT($A1148,"yyyymmdd")&amp;"_P"&amp;$C1148&amp;"_C"&amp;$F1148&amp;"_"&amp;TRIM(RIGHT(SUBSTITUTE(TRIM(SUBSTITUTE($M1148,CHAR(160)," "))," ",REPT(" ",60)),60))&amp;IF($Q1148="","","-"&amp;TRIM(RIGHT(SUBSTITUTE(TRIM(SUBSTITUTE($Q1148,CHAR(160)," "))," ",REPT(" ",60)),60)))&amp;IF($U1148="","","-"&amp;TRIM(RIGHT(SUBSTITUTE(TRIM(SUBSTITUTE($U1148,CHAR(160)," "))," ",REPT(" ",60)),60)))&amp;".jpg")</f>
        <v/>
      </c>
    </row>
    <row r="1149" ht="14" customHeight="1">
      <c r="O1149" s="196">
        <f>_xlfn.LET(_xlpm.d,_xlfn.XLOOKUP(M1149,'[1]Birth Dates'!$A:$A,'[1]Birth Dates'!$B:$B,"",0),IF(_xlpm.d=0,"",_xlpm.d))</f>
        <v/>
      </c>
      <c r="P1149" s="196">
        <f>IF(OR(O1149="",A1149="",NOT(ISNUMBER(O1149)),O1149&gt;A1149),"",DATEDIF(O1149,A1149,"Y")&amp;" years, "&amp;DATEDIF(O1149,A1149,"YM")&amp;" months, "&amp;DATEDIF(O1149,A1149,"MD")&amp;" days")</f>
        <v/>
      </c>
      <c r="S1149" s="196">
        <f>_xlfn.LET(_xlpm.d,_xlfn.XLOOKUP(Q1149,'[1]Birth Dates'!$A:$A,'[1]Birth Dates'!$B:$B,"",0),IF(_xlpm.d=0,"",_xlpm.d))</f>
        <v/>
      </c>
      <c r="T1149" s="196">
        <f>IF(OR(S1149="",A1149="",NOT(ISNUMBER(S1149)),S1149&gt;A1149),"",DATEDIF(S1149,A1149,"Y")&amp;" years, "&amp;DATEDIF(S1149,A1149,"YM")&amp;" months, "&amp;DATEDIF(S1149,A1149,"MD")&amp;" days")</f>
        <v/>
      </c>
      <c r="W1149" s="196">
        <f>_xlfn.LET(_xlpm.d,_xlfn.XLOOKUP(U1149,'[1]Birth Dates'!$A:$A,'[1]Birth Dates'!$B:$B,"",0),IF(_xlpm.d=0,"",_xlpm.d))</f>
        <v/>
      </c>
      <c r="X1149" s="196">
        <f>IF(OR(W1149="",A1149="",NOT(ISNUMBER(W1149)),W1149&gt;A1149),"",DATEDIF(W1149,A1149,"Y")&amp;" years, "&amp;DATEDIF(W1149,A1149,"YM")&amp;" months, "&amp;DATEDIF(W1149,A1149,"MD")&amp;" days")</f>
        <v/>
      </c>
      <c r="AR1149" s="175">
        <f>IF($B1149="","",TEXT($A1149,"yyyymmdd")&amp;"_P"&amp;$C1149&amp;"_C"&amp;$F1149&amp;"_"&amp;TRIM(RIGHT(SUBSTITUTE(TRIM(SUBSTITUTE($M1149,CHAR(160)," "))," ",REPT(" ",60)),60))&amp;IF($Q1149="","","-"&amp;TRIM(RIGHT(SUBSTITUTE(TRIM(SUBSTITUTE($Q1149,CHAR(160)," "))," ",REPT(" ",60)),60)))&amp;IF($U1149="","","-"&amp;TRIM(RIGHT(SUBSTITUTE(TRIM(SUBSTITUTE($U1149,CHAR(160)," "))," ",REPT(" ",60)),60)))&amp;".jpg")</f>
        <v/>
      </c>
    </row>
    <row r="1150" ht="14" customHeight="1">
      <c r="O1150" s="196">
        <f>_xlfn.LET(_xlpm.d,_xlfn.XLOOKUP(M1150,'[1]Birth Dates'!$A:$A,'[1]Birth Dates'!$B:$B,"",0),IF(_xlpm.d=0,"",_xlpm.d))</f>
        <v/>
      </c>
      <c r="P1150" s="196">
        <f>IF(OR(O1150="",A1150="",NOT(ISNUMBER(O1150)),O1150&gt;A1150),"",DATEDIF(O1150,A1150,"Y")&amp;" years, "&amp;DATEDIF(O1150,A1150,"YM")&amp;" months, "&amp;DATEDIF(O1150,A1150,"MD")&amp;" days")</f>
        <v/>
      </c>
      <c r="S1150" s="196">
        <f>_xlfn.LET(_xlpm.d,_xlfn.XLOOKUP(Q1150,'[1]Birth Dates'!$A:$A,'[1]Birth Dates'!$B:$B,"",0),IF(_xlpm.d=0,"",_xlpm.d))</f>
        <v/>
      </c>
      <c r="T1150" s="196">
        <f>IF(OR(S1150="",A1150="",NOT(ISNUMBER(S1150)),S1150&gt;A1150),"",DATEDIF(S1150,A1150,"Y")&amp;" years, "&amp;DATEDIF(S1150,A1150,"YM")&amp;" months, "&amp;DATEDIF(S1150,A1150,"MD")&amp;" days")</f>
        <v/>
      </c>
      <c r="W1150" s="196">
        <f>_xlfn.LET(_xlpm.d,_xlfn.XLOOKUP(U1150,'[1]Birth Dates'!$A:$A,'[1]Birth Dates'!$B:$B,"",0),IF(_xlpm.d=0,"",_xlpm.d))</f>
        <v/>
      </c>
      <c r="X1150" s="196">
        <f>IF(OR(W1150="",A1150="",NOT(ISNUMBER(W1150)),W1150&gt;A1150),"",DATEDIF(W1150,A1150,"Y")&amp;" years, "&amp;DATEDIF(W1150,A1150,"YM")&amp;" months, "&amp;DATEDIF(W1150,A1150,"MD")&amp;" days")</f>
        <v/>
      </c>
      <c r="AR1150" s="175">
        <f>IF($B1150="","",TEXT($A1150,"yyyymmdd")&amp;"_P"&amp;$C1150&amp;"_C"&amp;$F1150&amp;"_"&amp;TRIM(RIGHT(SUBSTITUTE(TRIM(SUBSTITUTE($M1150,CHAR(160)," "))," ",REPT(" ",60)),60))&amp;IF($Q1150="","","-"&amp;TRIM(RIGHT(SUBSTITUTE(TRIM(SUBSTITUTE($Q1150,CHAR(160)," "))," ",REPT(" ",60)),60)))&amp;IF($U1150="","","-"&amp;TRIM(RIGHT(SUBSTITUTE(TRIM(SUBSTITUTE($U1150,CHAR(160)," "))," ",REPT(" ",60)),60)))&amp;".jpg")</f>
        <v/>
      </c>
    </row>
    <row r="1151" ht="14" customHeight="1">
      <c r="O1151" s="196">
        <f>_xlfn.LET(_xlpm.d,_xlfn.XLOOKUP(M1151,'[1]Birth Dates'!$A:$A,'[1]Birth Dates'!$B:$B,"",0),IF(_xlpm.d=0,"",_xlpm.d))</f>
        <v/>
      </c>
      <c r="P1151" s="196">
        <f>IF(OR(O1151="",A1151="",NOT(ISNUMBER(O1151)),O1151&gt;A1151),"",DATEDIF(O1151,A1151,"Y")&amp;" years, "&amp;DATEDIF(O1151,A1151,"YM")&amp;" months, "&amp;DATEDIF(O1151,A1151,"MD")&amp;" days")</f>
        <v/>
      </c>
      <c r="S1151" s="196">
        <f>_xlfn.LET(_xlpm.d,_xlfn.XLOOKUP(Q1151,'[1]Birth Dates'!$A:$A,'[1]Birth Dates'!$B:$B,"",0),IF(_xlpm.d=0,"",_xlpm.d))</f>
        <v/>
      </c>
      <c r="T1151" s="196">
        <f>IF(OR(S1151="",A1151="",NOT(ISNUMBER(S1151)),S1151&gt;A1151),"",DATEDIF(S1151,A1151,"Y")&amp;" years, "&amp;DATEDIF(S1151,A1151,"YM")&amp;" months, "&amp;DATEDIF(S1151,A1151,"MD")&amp;" days")</f>
        <v/>
      </c>
      <c r="W1151" s="196">
        <f>_xlfn.LET(_xlpm.d,_xlfn.XLOOKUP(U1151,'[1]Birth Dates'!$A:$A,'[1]Birth Dates'!$B:$B,"",0),IF(_xlpm.d=0,"",_xlpm.d))</f>
        <v/>
      </c>
      <c r="X1151" s="196">
        <f>IF(OR(W1151="",A1151="",NOT(ISNUMBER(W1151)),W1151&gt;A1151),"",DATEDIF(W1151,A1151,"Y")&amp;" years, "&amp;DATEDIF(W1151,A1151,"YM")&amp;" months, "&amp;DATEDIF(W1151,A1151,"MD")&amp;" days")</f>
        <v/>
      </c>
      <c r="AR1151" s="175">
        <f>IF($B1151="","",TEXT($A1151,"yyyymmdd")&amp;"_P"&amp;$C1151&amp;"_C"&amp;$F1151&amp;"_"&amp;TRIM(RIGHT(SUBSTITUTE(TRIM(SUBSTITUTE($M1151,CHAR(160)," "))," ",REPT(" ",60)),60))&amp;IF($Q1151="","","-"&amp;TRIM(RIGHT(SUBSTITUTE(TRIM(SUBSTITUTE($Q1151,CHAR(160)," "))," ",REPT(" ",60)),60)))&amp;IF($U1151="","","-"&amp;TRIM(RIGHT(SUBSTITUTE(TRIM(SUBSTITUTE($U1151,CHAR(160)," "))," ",REPT(" ",60)),60)))&amp;".jpg")</f>
        <v/>
      </c>
    </row>
    <row r="1152" ht="14" customHeight="1">
      <c r="O1152" s="196">
        <f>_xlfn.LET(_xlpm.d,_xlfn.XLOOKUP(M1152,'[1]Birth Dates'!$A:$A,'[1]Birth Dates'!$B:$B,"",0),IF(_xlpm.d=0,"",_xlpm.d))</f>
        <v/>
      </c>
      <c r="P1152" s="196">
        <f>IF(OR(O1152="",A1152="",NOT(ISNUMBER(O1152)),O1152&gt;A1152),"",DATEDIF(O1152,A1152,"Y")&amp;" years, "&amp;DATEDIF(O1152,A1152,"YM")&amp;" months, "&amp;DATEDIF(O1152,A1152,"MD")&amp;" days")</f>
        <v/>
      </c>
      <c r="S1152" s="196">
        <f>_xlfn.LET(_xlpm.d,_xlfn.XLOOKUP(Q1152,'[1]Birth Dates'!$A:$A,'[1]Birth Dates'!$B:$B,"",0),IF(_xlpm.d=0,"",_xlpm.d))</f>
        <v/>
      </c>
      <c r="T1152" s="196">
        <f>IF(OR(S1152="",A1152="",NOT(ISNUMBER(S1152)),S1152&gt;A1152),"",DATEDIF(S1152,A1152,"Y")&amp;" years, "&amp;DATEDIF(S1152,A1152,"YM")&amp;" months, "&amp;DATEDIF(S1152,A1152,"MD")&amp;" days")</f>
        <v/>
      </c>
      <c r="W1152" s="196">
        <f>_xlfn.LET(_xlpm.d,_xlfn.XLOOKUP(U1152,'[1]Birth Dates'!$A:$A,'[1]Birth Dates'!$B:$B,"",0),IF(_xlpm.d=0,"",_xlpm.d))</f>
        <v/>
      </c>
      <c r="X1152" s="196">
        <f>IF(OR(W1152="",A1152="",NOT(ISNUMBER(W1152)),W1152&gt;A1152),"",DATEDIF(W1152,A1152,"Y")&amp;" years, "&amp;DATEDIF(W1152,A1152,"YM")&amp;" months, "&amp;DATEDIF(W1152,A1152,"MD")&amp;" days")</f>
        <v/>
      </c>
      <c r="AR1152" s="175">
        <f>IF($B1152="","",TEXT($A1152,"yyyymmdd")&amp;"_P"&amp;$C1152&amp;"_C"&amp;$F1152&amp;"_"&amp;TRIM(RIGHT(SUBSTITUTE(TRIM(SUBSTITUTE($M1152,CHAR(160)," "))," ",REPT(" ",60)),60))&amp;IF($Q1152="","","-"&amp;TRIM(RIGHT(SUBSTITUTE(TRIM(SUBSTITUTE($Q1152,CHAR(160)," "))," ",REPT(" ",60)),60)))&amp;IF($U1152="","","-"&amp;TRIM(RIGHT(SUBSTITUTE(TRIM(SUBSTITUTE($U1152,CHAR(160)," "))," ",REPT(" ",60)),60)))&amp;".jpg")</f>
        <v/>
      </c>
    </row>
    <row r="1153" ht="14" customHeight="1">
      <c r="O1153" s="196">
        <f>_xlfn.LET(_xlpm.d,_xlfn.XLOOKUP(M1153,'[1]Birth Dates'!$A:$A,'[1]Birth Dates'!$B:$B,"",0),IF(_xlpm.d=0,"",_xlpm.d))</f>
        <v/>
      </c>
      <c r="P1153" s="196">
        <f>IF(OR(O1153="",A1153="",NOT(ISNUMBER(O1153)),O1153&gt;A1153),"",DATEDIF(O1153,A1153,"Y")&amp;" years, "&amp;DATEDIF(O1153,A1153,"YM")&amp;" months, "&amp;DATEDIF(O1153,A1153,"MD")&amp;" days")</f>
        <v/>
      </c>
      <c r="S1153" s="196">
        <f>_xlfn.LET(_xlpm.d,_xlfn.XLOOKUP(Q1153,'[1]Birth Dates'!$A:$A,'[1]Birth Dates'!$B:$B,"",0),IF(_xlpm.d=0,"",_xlpm.d))</f>
        <v/>
      </c>
      <c r="T1153" s="196">
        <f>IF(OR(S1153="",A1153="",NOT(ISNUMBER(S1153)),S1153&gt;A1153),"",DATEDIF(S1153,A1153,"Y")&amp;" years, "&amp;DATEDIF(S1153,A1153,"YM")&amp;" months, "&amp;DATEDIF(S1153,A1153,"MD")&amp;" days")</f>
        <v/>
      </c>
      <c r="W1153" s="196">
        <f>_xlfn.LET(_xlpm.d,_xlfn.XLOOKUP(U1153,'[1]Birth Dates'!$A:$A,'[1]Birth Dates'!$B:$B,"",0),IF(_xlpm.d=0,"",_xlpm.d))</f>
        <v/>
      </c>
      <c r="X1153" s="196">
        <f>IF(OR(W1153="",A1153="",NOT(ISNUMBER(W1153)),W1153&gt;A1153),"",DATEDIF(W1153,A1153,"Y")&amp;" years, "&amp;DATEDIF(W1153,A1153,"YM")&amp;" months, "&amp;DATEDIF(W1153,A1153,"MD")&amp;" days")</f>
        <v/>
      </c>
      <c r="AR1153" s="175">
        <f>IF($B1153="","",TEXT($A1153,"yyyymmdd")&amp;"_P"&amp;$C1153&amp;"_C"&amp;$F1153&amp;"_"&amp;TRIM(RIGHT(SUBSTITUTE(TRIM(SUBSTITUTE($M1153,CHAR(160)," "))," ",REPT(" ",60)),60))&amp;IF($Q1153="","","-"&amp;TRIM(RIGHT(SUBSTITUTE(TRIM(SUBSTITUTE($Q1153,CHAR(160)," "))," ",REPT(" ",60)),60)))&amp;IF($U1153="","","-"&amp;TRIM(RIGHT(SUBSTITUTE(TRIM(SUBSTITUTE($U1153,CHAR(160)," "))," ",REPT(" ",60)),60)))&amp;".jpg")</f>
        <v/>
      </c>
    </row>
    <row r="1154" ht="14" customHeight="1">
      <c r="O1154" s="196">
        <f>_xlfn.LET(_xlpm.d,_xlfn.XLOOKUP(M1154,'[1]Birth Dates'!$A:$A,'[1]Birth Dates'!$B:$B,"",0),IF(_xlpm.d=0,"",_xlpm.d))</f>
        <v/>
      </c>
      <c r="P1154" s="196">
        <f>IF(OR(O1154="",A1154="",NOT(ISNUMBER(O1154)),O1154&gt;A1154),"",DATEDIF(O1154,A1154,"Y")&amp;" years, "&amp;DATEDIF(O1154,A1154,"YM")&amp;" months, "&amp;DATEDIF(O1154,A1154,"MD")&amp;" days")</f>
        <v/>
      </c>
      <c r="S1154" s="196">
        <f>_xlfn.LET(_xlpm.d,_xlfn.XLOOKUP(Q1154,'[1]Birth Dates'!$A:$A,'[1]Birth Dates'!$B:$B,"",0),IF(_xlpm.d=0,"",_xlpm.d))</f>
        <v/>
      </c>
      <c r="T1154" s="196">
        <f>IF(OR(S1154="",A1154="",NOT(ISNUMBER(S1154)),S1154&gt;A1154),"",DATEDIF(S1154,A1154,"Y")&amp;" years, "&amp;DATEDIF(S1154,A1154,"YM")&amp;" months, "&amp;DATEDIF(S1154,A1154,"MD")&amp;" days")</f>
        <v/>
      </c>
      <c r="W1154" s="196">
        <f>_xlfn.LET(_xlpm.d,_xlfn.XLOOKUP(U1154,'[1]Birth Dates'!$A:$A,'[1]Birth Dates'!$B:$B,"",0),IF(_xlpm.d=0,"",_xlpm.d))</f>
        <v/>
      </c>
      <c r="X1154" s="196">
        <f>IF(OR(W1154="",A1154="",NOT(ISNUMBER(W1154)),W1154&gt;A1154),"",DATEDIF(W1154,A1154,"Y")&amp;" years, "&amp;DATEDIF(W1154,A1154,"YM")&amp;" months, "&amp;DATEDIF(W1154,A1154,"MD")&amp;" days")</f>
        <v/>
      </c>
      <c r="AR1154" s="175">
        <f>IF($B1154="","",TEXT($A1154,"yyyymmdd")&amp;"_P"&amp;$C1154&amp;"_C"&amp;$F1154&amp;"_"&amp;TRIM(RIGHT(SUBSTITUTE(TRIM(SUBSTITUTE($M1154,CHAR(160)," "))," ",REPT(" ",60)),60))&amp;IF($Q1154="","","-"&amp;TRIM(RIGHT(SUBSTITUTE(TRIM(SUBSTITUTE($Q1154,CHAR(160)," "))," ",REPT(" ",60)),60)))&amp;IF($U1154="","","-"&amp;TRIM(RIGHT(SUBSTITUTE(TRIM(SUBSTITUTE($U1154,CHAR(160)," "))," ",REPT(" ",60)),60)))&amp;".jpg")</f>
        <v/>
      </c>
    </row>
    <row r="1155" ht="14" customHeight="1">
      <c r="O1155" s="196">
        <f>_xlfn.LET(_xlpm.d,_xlfn.XLOOKUP(M1155,'[1]Birth Dates'!$A:$A,'[1]Birth Dates'!$B:$B,"",0),IF(_xlpm.d=0,"",_xlpm.d))</f>
        <v/>
      </c>
      <c r="P1155" s="196">
        <f>IF(OR(O1155="",A1155="",NOT(ISNUMBER(O1155)),O1155&gt;A1155),"",DATEDIF(O1155,A1155,"Y")&amp;" years, "&amp;DATEDIF(O1155,A1155,"YM")&amp;" months, "&amp;DATEDIF(O1155,A1155,"MD")&amp;" days")</f>
        <v/>
      </c>
      <c r="S1155" s="196">
        <f>_xlfn.LET(_xlpm.d,_xlfn.XLOOKUP(Q1155,'[1]Birth Dates'!$A:$A,'[1]Birth Dates'!$B:$B,"",0),IF(_xlpm.d=0,"",_xlpm.d))</f>
        <v/>
      </c>
      <c r="T1155" s="196">
        <f>IF(OR(S1155="",A1155="",NOT(ISNUMBER(S1155)),S1155&gt;A1155),"",DATEDIF(S1155,A1155,"Y")&amp;" years, "&amp;DATEDIF(S1155,A1155,"YM")&amp;" months, "&amp;DATEDIF(S1155,A1155,"MD")&amp;" days")</f>
        <v/>
      </c>
      <c r="W1155" s="196">
        <f>_xlfn.LET(_xlpm.d,_xlfn.XLOOKUP(U1155,'[1]Birth Dates'!$A:$A,'[1]Birth Dates'!$B:$B,"",0),IF(_xlpm.d=0,"",_xlpm.d))</f>
        <v/>
      </c>
      <c r="X1155" s="196">
        <f>IF(OR(W1155="",A1155="",NOT(ISNUMBER(W1155)),W1155&gt;A1155),"",DATEDIF(W1155,A1155,"Y")&amp;" years, "&amp;DATEDIF(W1155,A1155,"YM")&amp;" months, "&amp;DATEDIF(W1155,A1155,"MD")&amp;" days")</f>
        <v/>
      </c>
      <c r="AR1155" s="175">
        <f>IF($B1155="","",TEXT($A1155,"yyyymmdd")&amp;"_P"&amp;$C1155&amp;"_C"&amp;$F1155&amp;"_"&amp;TRIM(RIGHT(SUBSTITUTE(TRIM(SUBSTITUTE($M1155,CHAR(160)," "))," ",REPT(" ",60)),60))&amp;IF($Q1155="","","-"&amp;TRIM(RIGHT(SUBSTITUTE(TRIM(SUBSTITUTE($Q1155,CHAR(160)," "))," ",REPT(" ",60)),60)))&amp;IF($U1155="","","-"&amp;TRIM(RIGHT(SUBSTITUTE(TRIM(SUBSTITUTE($U1155,CHAR(160)," "))," ",REPT(" ",60)),60)))&amp;".jpg")</f>
        <v/>
      </c>
    </row>
    <row r="1156" ht="14" customHeight="1">
      <c r="O1156" s="196">
        <f>_xlfn.LET(_xlpm.d,_xlfn.XLOOKUP(M1156,'[1]Birth Dates'!$A:$A,'[1]Birth Dates'!$B:$B,"",0),IF(_xlpm.d=0,"",_xlpm.d))</f>
        <v/>
      </c>
      <c r="P1156" s="196">
        <f>IF(OR(O1156="",A1156="",NOT(ISNUMBER(O1156)),O1156&gt;A1156),"",DATEDIF(O1156,A1156,"Y")&amp;" years, "&amp;DATEDIF(O1156,A1156,"YM")&amp;" months, "&amp;DATEDIF(O1156,A1156,"MD")&amp;" days")</f>
        <v/>
      </c>
      <c r="S1156" s="196">
        <f>_xlfn.LET(_xlpm.d,_xlfn.XLOOKUP(Q1156,'[1]Birth Dates'!$A:$A,'[1]Birth Dates'!$B:$B,"",0),IF(_xlpm.d=0,"",_xlpm.d))</f>
        <v/>
      </c>
      <c r="T1156" s="196">
        <f>IF(OR(S1156="",A1156="",NOT(ISNUMBER(S1156)),S1156&gt;A1156),"",DATEDIF(S1156,A1156,"Y")&amp;" years, "&amp;DATEDIF(S1156,A1156,"YM")&amp;" months, "&amp;DATEDIF(S1156,A1156,"MD")&amp;" days")</f>
        <v/>
      </c>
      <c r="W1156" s="196">
        <f>_xlfn.LET(_xlpm.d,_xlfn.XLOOKUP(U1156,'[1]Birth Dates'!$A:$A,'[1]Birth Dates'!$B:$B,"",0),IF(_xlpm.d=0,"",_xlpm.d))</f>
        <v/>
      </c>
      <c r="X1156" s="196">
        <f>IF(OR(W1156="",A1156="",NOT(ISNUMBER(W1156)),W1156&gt;A1156),"",DATEDIF(W1156,A1156,"Y")&amp;" years, "&amp;DATEDIF(W1156,A1156,"YM")&amp;" months, "&amp;DATEDIF(W1156,A1156,"MD")&amp;" days")</f>
        <v/>
      </c>
      <c r="AR1156" s="175">
        <f>IF($B1156="","",TEXT($A1156,"yyyymmdd")&amp;"_P"&amp;$C1156&amp;"_C"&amp;$F1156&amp;"_"&amp;TRIM(RIGHT(SUBSTITUTE(TRIM(SUBSTITUTE($M1156,CHAR(160)," "))," ",REPT(" ",60)),60))&amp;IF($Q1156="","","-"&amp;TRIM(RIGHT(SUBSTITUTE(TRIM(SUBSTITUTE($Q1156,CHAR(160)," "))," ",REPT(" ",60)),60)))&amp;IF($U1156="","","-"&amp;TRIM(RIGHT(SUBSTITUTE(TRIM(SUBSTITUTE($U1156,CHAR(160)," "))," ",REPT(" ",60)),60)))&amp;".jpg")</f>
        <v/>
      </c>
    </row>
    <row r="1157" ht="14" customHeight="1">
      <c r="O1157" s="196">
        <f>_xlfn.LET(_xlpm.d,_xlfn.XLOOKUP(M1157,'[1]Birth Dates'!$A:$A,'[1]Birth Dates'!$B:$B,"",0),IF(_xlpm.d=0,"",_xlpm.d))</f>
        <v/>
      </c>
      <c r="P1157" s="196">
        <f>IF(OR(O1157="",A1157="",NOT(ISNUMBER(O1157)),O1157&gt;A1157),"",DATEDIF(O1157,A1157,"Y")&amp;" years, "&amp;DATEDIF(O1157,A1157,"YM")&amp;" months, "&amp;DATEDIF(O1157,A1157,"MD")&amp;" days")</f>
        <v/>
      </c>
      <c r="S1157" s="196">
        <f>_xlfn.LET(_xlpm.d,_xlfn.XLOOKUP(Q1157,'[1]Birth Dates'!$A:$A,'[1]Birth Dates'!$B:$B,"",0),IF(_xlpm.d=0,"",_xlpm.d))</f>
        <v/>
      </c>
      <c r="T1157" s="196">
        <f>IF(OR(S1157="",A1157="",NOT(ISNUMBER(S1157)),S1157&gt;A1157),"",DATEDIF(S1157,A1157,"Y")&amp;" years, "&amp;DATEDIF(S1157,A1157,"YM")&amp;" months, "&amp;DATEDIF(S1157,A1157,"MD")&amp;" days")</f>
        <v/>
      </c>
      <c r="W1157" s="196">
        <f>_xlfn.LET(_xlpm.d,_xlfn.XLOOKUP(U1157,'[1]Birth Dates'!$A:$A,'[1]Birth Dates'!$B:$B,"",0),IF(_xlpm.d=0,"",_xlpm.d))</f>
        <v/>
      </c>
      <c r="X1157" s="196">
        <f>IF(OR(W1157="",A1157="",NOT(ISNUMBER(W1157)),W1157&gt;A1157),"",DATEDIF(W1157,A1157,"Y")&amp;" years, "&amp;DATEDIF(W1157,A1157,"YM")&amp;" months, "&amp;DATEDIF(W1157,A1157,"MD")&amp;" days")</f>
        <v/>
      </c>
      <c r="AR1157" s="175">
        <f>IF($B1157="","",TEXT($A1157,"yyyymmdd")&amp;"_P"&amp;$C1157&amp;"_C"&amp;$F1157&amp;"_"&amp;TRIM(RIGHT(SUBSTITUTE(TRIM(SUBSTITUTE($M1157,CHAR(160)," "))," ",REPT(" ",60)),60))&amp;IF($Q1157="","","-"&amp;TRIM(RIGHT(SUBSTITUTE(TRIM(SUBSTITUTE($Q1157,CHAR(160)," "))," ",REPT(" ",60)),60)))&amp;IF($U1157="","","-"&amp;TRIM(RIGHT(SUBSTITUTE(TRIM(SUBSTITUTE($U1157,CHAR(160)," "))," ",REPT(" ",60)),60)))&amp;".jpg")</f>
        <v/>
      </c>
    </row>
    <row r="1158" ht="14" customHeight="1">
      <c r="O1158" s="196">
        <f>_xlfn.LET(_xlpm.d,_xlfn.XLOOKUP(M1158,'[1]Birth Dates'!$A:$A,'[1]Birth Dates'!$B:$B,"",0),IF(_xlpm.d=0,"",_xlpm.d))</f>
        <v/>
      </c>
      <c r="P1158" s="196">
        <f>IF(OR(O1158="",A1158="",NOT(ISNUMBER(O1158)),O1158&gt;A1158),"",DATEDIF(O1158,A1158,"Y")&amp;" years, "&amp;DATEDIF(O1158,A1158,"YM")&amp;" months, "&amp;DATEDIF(O1158,A1158,"MD")&amp;" days")</f>
        <v/>
      </c>
      <c r="S1158" s="196">
        <f>_xlfn.LET(_xlpm.d,_xlfn.XLOOKUP(Q1158,'[1]Birth Dates'!$A:$A,'[1]Birth Dates'!$B:$B,"",0),IF(_xlpm.d=0,"",_xlpm.d))</f>
        <v/>
      </c>
      <c r="T1158" s="196">
        <f>IF(OR(S1158="",A1158="",NOT(ISNUMBER(S1158)),S1158&gt;A1158),"",DATEDIF(S1158,A1158,"Y")&amp;" years, "&amp;DATEDIF(S1158,A1158,"YM")&amp;" months, "&amp;DATEDIF(S1158,A1158,"MD")&amp;" days")</f>
        <v/>
      </c>
      <c r="W1158" s="196">
        <f>_xlfn.LET(_xlpm.d,_xlfn.XLOOKUP(U1158,'[1]Birth Dates'!$A:$A,'[1]Birth Dates'!$B:$B,"",0),IF(_xlpm.d=0,"",_xlpm.d))</f>
        <v/>
      </c>
      <c r="X1158" s="196">
        <f>IF(OR(W1158="",A1158="",NOT(ISNUMBER(W1158)),W1158&gt;A1158),"",DATEDIF(W1158,A1158,"Y")&amp;" years, "&amp;DATEDIF(W1158,A1158,"YM")&amp;" months, "&amp;DATEDIF(W1158,A1158,"MD")&amp;" days")</f>
        <v/>
      </c>
      <c r="AR1158" s="175">
        <f>IF($B1158="","",TEXT($A1158,"yyyymmdd")&amp;"_P"&amp;$C1158&amp;"_C"&amp;$F1158&amp;"_"&amp;TRIM(RIGHT(SUBSTITUTE(TRIM(SUBSTITUTE($M1158,CHAR(160)," "))," ",REPT(" ",60)),60))&amp;IF($Q1158="","","-"&amp;TRIM(RIGHT(SUBSTITUTE(TRIM(SUBSTITUTE($Q1158,CHAR(160)," "))," ",REPT(" ",60)),60)))&amp;IF($U1158="","","-"&amp;TRIM(RIGHT(SUBSTITUTE(TRIM(SUBSTITUTE($U1158,CHAR(160)," "))," ",REPT(" ",60)),60)))&amp;".jpg")</f>
        <v/>
      </c>
    </row>
    <row r="1159" ht="14" customHeight="1">
      <c r="O1159" s="196">
        <f>_xlfn.LET(_xlpm.d,_xlfn.XLOOKUP(M1159,'[1]Birth Dates'!$A:$A,'[1]Birth Dates'!$B:$B,"",0),IF(_xlpm.d=0,"",_xlpm.d))</f>
        <v/>
      </c>
      <c r="P1159" s="196">
        <f>IF(OR(O1159="",A1159="",NOT(ISNUMBER(O1159)),O1159&gt;A1159),"",DATEDIF(O1159,A1159,"Y")&amp;" years, "&amp;DATEDIF(O1159,A1159,"YM")&amp;" months, "&amp;DATEDIF(O1159,A1159,"MD")&amp;" days")</f>
        <v/>
      </c>
      <c r="S1159" s="196">
        <f>_xlfn.LET(_xlpm.d,_xlfn.XLOOKUP(Q1159,'[1]Birth Dates'!$A:$A,'[1]Birth Dates'!$B:$B,"",0),IF(_xlpm.d=0,"",_xlpm.d))</f>
        <v/>
      </c>
      <c r="T1159" s="196">
        <f>IF(OR(S1159="",A1159="",NOT(ISNUMBER(S1159)),S1159&gt;A1159),"",DATEDIF(S1159,A1159,"Y")&amp;" years, "&amp;DATEDIF(S1159,A1159,"YM")&amp;" months, "&amp;DATEDIF(S1159,A1159,"MD")&amp;" days")</f>
        <v/>
      </c>
      <c r="W1159" s="196">
        <f>_xlfn.LET(_xlpm.d,_xlfn.XLOOKUP(U1159,'[1]Birth Dates'!$A:$A,'[1]Birth Dates'!$B:$B,"",0),IF(_xlpm.d=0,"",_xlpm.d))</f>
        <v/>
      </c>
      <c r="X1159" s="196">
        <f>IF(OR(W1159="",A1159="",NOT(ISNUMBER(W1159)),W1159&gt;A1159),"",DATEDIF(W1159,A1159,"Y")&amp;" years, "&amp;DATEDIF(W1159,A1159,"YM")&amp;" months, "&amp;DATEDIF(W1159,A1159,"MD")&amp;" days")</f>
        <v/>
      </c>
      <c r="AR1159" s="175">
        <f>IF($B1159="","",TEXT($A1159,"yyyymmdd")&amp;"_P"&amp;$C1159&amp;"_C"&amp;$F1159&amp;"_"&amp;TRIM(RIGHT(SUBSTITUTE(TRIM(SUBSTITUTE($M1159,CHAR(160)," "))," ",REPT(" ",60)),60))&amp;IF($Q1159="","","-"&amp;TRIM(RIGHT(SUBSTITUTE(TRIM(SUBSTITUTE($Q1159,CHAR(160)," "))," ",REPT(" ",60)),60)))&amp;IF($U1159="","","-"&amp;TRIM(RIGHT(SUBSTITUTE(TRIM(SUBSTITUTE($U1159,CHAR(160)," "))," ",REPT(" ",60)),60)))&amp;".jpg")</f>
        <v/>
      </c>
    </row>
    <row r="1160" ht="14" customHeight="1">
      <c r="O1160" s="196">
        <f>_xlfn.LET(_xlpm.d,_xlfn.XLOOKUP(M1160,'[1]Birth Dates'!$A:$A,'[1]Birth Dates'!$B:$B,"",0),IF(_xlpm.d=0,"",_xlpm.d))</f>
        <v/>
      </c>
      <c r="P1160" s="196">
        <f>IF(OR(O1160="",A1160="",NOT(ISNUMBER(O1160)),O1160&gt;A1160),"",DATEDIF(O1160,A1160,"Y")&amp;" years, "&amp;DATEDIF(O1160,A1160,"YM")&amp;" months, "&amp;DATEDIF(O1160,A1160,"MD")&amp;" days")</f>
        <v/>
      </c>
      <c r="S1160" s="196">
        <f>_xlfn.LET(_xlpm.d,_xlfn.XLOOKUP(Q1160,'[1]Birth Dates'!$A:$A,'[1]Birth Dates'!$B:$B,"",0),IF(_xlpm.d=0,"",_xlpm.d))</f>
        <v/>
      </c>
      <c r="T1160" s="196">
        <f>IF(OR(S1160="",A1160="",NOT(ISNUMBER(S1160)),S1160&gt;A1160),"",DATEDIF(S1160,A1160,"Y")&amp;" years, "&amp;DATEDIF(S1160,A1160,"YM")&amp;" months, "&amp;DATEDIF(S1160,A1160,"MD")&amp;" days")</f>
        <v/>
      </c>
      <c r="W1160" s="196">
        <f>_xlfn.LET(_xlpm.d,_xlfn.XLOOKUP(U1160,'[1]Birth Dates'!$A:$A,'[1]Birth Dates'!$B:$B,"",0),IF(_xlpm.d=0,"",_xlpm.d))</f>
        <v/>
      </c>
      <c r="X1160" s="196">
        <f>IF(OR(W1160="",A1160="",NOT(ISNUMBER(W1160)),W1160&gt;A1160),"",DATEDIF(W1160,A1160,"Y")&amp;" years, "&amp;DATEDIF(W1160,A1160,"YM")&amp;" months, "&amp;DATEDIF(W1160,A1160,"MD")&amp;" days")</f>
        <v/>
      </c>
      <c r="AR1160" s="175">
        <f>IF($B1160="","",TEXT($A1160,"yyyymmdd")&amp;"_P"&amp;$C1160&amp;"_C"&amp;$F1160&amp;"_"&amp;TRIM(RIGHT(SUBSTITUTE(TRIM(SUBSTITUTE($M1160,CHAR(160)," "))," ",REPT(" ",60)),60))&amp;IF($Q1160="","","-"&amp;TRIM(RIGHT(SUBSTITUTE(TRIM(SUBSTITUTE($Q1160,CHAR(160)," "))," ",REPT(" ",60)),60)))&amp;IF($U1160="","","-"&amp;TRIM(RIGHT(SUBSTITUTE(TRIM(SUBSTITUTE($U1160,CHAR(160)," "))," ",REPT(" ",60)),60)))&amp;".jpg")</f>
        <v/>
      </c>
    </row>
    <row r="1161" ht="14" customHeight="1">
      <c r="O1161" s="196">
        <f>_xlfn.LET(_xlpm.d,_xlfn.XLOOKUP(M1161,'[1]Birth Dates'!$A:$A,'[1]Birth Dates'!$B:$B,"",0),IF(_xlpm.d=0,"",_xlpm.d))</f>
        <v/>
      </c>
      <c r="P1161" s="196">
        <f>IF(OR(O1161="",A1161="",NOT(ISNUMBER(O1161)),O1161&gt;A1161),"",DATEDIF(O1161,A1161,"Y")&amp;" years, "&amp;DATEDIF(O1161,A1161,"YM")&amp;" months, "&amp;DATEDIF(O1161,A1161,"MD")&amp;" days")</f>
        <v/>
      </c>
      <c r="S1161" s="196">
        <f>_xlfn.LET(_xlpm.d,_xlfn.XLOOKUP(Q1161,'[1]Birth Dates'!$A:$A,'[1]Birth Dates'!$B:$B,"",0),IF(_xlpm.d=0,"",_xlpm.d))</f>
        <v/>
      </c>
      <c r="T1161" s="196">
        <f>IF(OR(S1161="",A1161="",NOT(ISNUMBER(S1161)),S1161&gt;A1161),"",DATEDIF(S1161,A1161,"Y")&amp;" years, "&amp;DATEDIF(S1161,A1161,"YM")&amp;" months, "&amp;DATEDIF(S1161,A1161,"MD")&amp;" days")</f>
        <v/>
      </c>
      <c r="W1161" s="196">
        <f>_xlfn.LET(_xlpm.d,_xlfn.XLOOKUP(U1161,'[1]Birth Dates'!$A:$A,'[1]Birth Dates'!$B:$B,"",0),IF(_xlpm.d=0,"",_xlpm.d))</f>
        <v/>
      </c>
      <c r="X1161" s="196">
        <f>IF(OR(W1161="",A1161="",NOT(ISNUMBER(W1161)),W1161&gt;A1161),"",DATEDIF(W1161,A1161,"Y")&amp;" years, "&amp;DATEDIF(W1161,A1161,"YM")&amp;" months, "&amp;DATEDIF(W1161,A1161,"MD")&amp;" days")</f>
        <v/>
      </c>
      <c r="AR1161" s="175">
        <f>IF($B1161="","",TEXT($A1161,"yyyymmdd")&amp;"_P"&amp;$C1161&amp;"_C"&amp;$F1161&amp;"_"&amp;TRIM(RIGHT(SUBSTITUTE(TRIM(SUBSTITUTE($M1161,CHAR(160)," "))," ",REPT(" ",60)),60))&amp;IF($Q1161="","","-"&amp;TRIM(RIGHT(SUBSTITUTE(TRIM(SUBSTITUTE($Q1161,CHAR(160)," "))," ",REPT(" ",60)),60)))&amp;IF($U1161="","","-"&amp;TRIM(RIGHT(SUBSTITUTE(TRIM(SUBSTITUTE($U1161,CHAR(160)," "))," ",REPT(" ",60)),60)))&amp;".jpg")</f>
        <v/>
      </c>
    </row>
    <row r="1162" ht="14" customHeight="1">
      <c r="O1162" s="196">
        <f>_xlfn.LET(_xlpm.d,_xlfn.XLOOKUP(M1162,'[1]Birth Dates'!$A:$A,'[1]Birth Dates'!$B:$B,"",0),IF(_xlpm.d=0,"",_xlpm.d))</f>
        <v/>
      </c>
      <c r="P1162" s="196">
        <f>IF(OR(O1162="",A1162="",NOT(ISNUMBER(O1162)),O1162&gt;A1162),"",DATEDIF(O1162,A1162,"Y")&amp;" years, "&amp;DATEDIF(O1162,A1162,"YM")&amp;" months, "&amp;DATEDIF(O1162,A1162,"MD")&amp;" days")</f>
        <v/>
      </c>
      <c r="S1162" s="196">
        <f>_xlfn.LET(_xlpm.d,_xlfn.XLOOKUP(Q1162,'[1]Birth Dates'!$A:$A,'[1]Birth Dates'!$B:$B,"",0),IF(_xlpm.d=0,"",_xlpm.d))</f>
        <v/>
      </c>
      <c r="T1162" s="196">
        <f>IF(OR(S1162="",A1162="",NOT(ISNUMBER(S1162)),S1162&gt;A1162),"",DATEDIF(S1162,A1162,"Y")&amp;" years, "&amp;DATEDIF(S1162,A1162,"YM")&amp;" months, "&amp;DATEDIF(S1162,A1162,"MD")&amp;" days")</f>
        <v/>
      </c>
      <c r="W1162" s="196">
        <f>_xlfn.LET(_xlpm.d,_xlfn.XLOOKUP(U1162,'[1]Birth Dates'!$A:$A,'[1]Birth Dates'!$B:$B,"",0),IF(_xlpm.d=0,"",_xlpm.d))</f>
        <v/>
      </c>
      <c r="X1162" s="196">
        <f>IF(OR(W1162="",A1162="",NOT(ISNUMBER(W1162)),W1162&gt;A1162),"",DATEDIF(W1162,A1162,"Y")&amp;" years, "&amp;DATEDIF(W1162,A1162,"YM")&amp;" months, "&amp;DATEDIF(W1162,A1162,"MD")&amp;" days")</f>
        <v/>
      </c>
      <c r="AR1162" s="175">
        <f>IF($B1162="","",TEXT($A1162,"yyyymmdd")&amp;"_P"&amp;$C1162&amp;"_C"&amp;$F1162&amp;"_"&amp;TRIM(RIGHT(SUBSTITUTE(TRIM(SUBSTITUTE($M1162,CHAR(160)," "))," ",REPT(" ",60)),60))&amp;IF($Q1162="","","-"&amp;TRIM(RIGHT(SUBSTITUTE(TRIM(SUBSTITUTE($Q1162,CHAR(160)," "))," ",REPT(" ",60)),60)))&amp;IF($U1162="","","-"&amp;TRIM(RIGHT(SUBSTITUTE(TRIM(SUBSTITUTE($U1162,CHAR(160)," "))," ",REPT(" ",60)),60)))&amp;".jpg")</f>
        <v/>
      </c>
    </row>
    <row r="1163" ht="14" customHeight="1">
      <c r="O1163" s="196">
        <f>_xlfn.LET(_xlpm.d,_xlfn.XLOOKUP(M1163,'[1]Birth Dates'!$A:$A,'[1]Birth Dates'!$B:$B,"",0),IF(_xlpm.d=0,"",_xlpm.d))</f>
        <v/>
      </c>
      <c r="P1163" s="196">
        <f>IF(OR(O1163="",A1163="",NOT(ISNUMBER(O1163)),O1163&gt;A1163),"",DATEDIF(O1163,A1163,"Y")&amp;" years, "&amp;DATEDIF(O1163,A1163,"YM")&amp;" months, "&amp;DATEDIF(O1163,A1163,"MD")&amp;" days")</f>
        <v/>
      </c>
      <c r="S1163" s="196">
        <f>_xlfn.LET(_xlpm.d,_xlfn.XLOOKUP(Q1163,'[1]Birth Dates'!$A:$A,'[1]Birth Dates'!$B:$B,"",0),IF(_xlpm.d=0,"",_xlpm.d))</f>
        <v/>
      </c>
      <c r="T1163" s="196">
        <f>IF(OR(S1163="",A1163="",NOT(ISNUMBER(S1163)),S1163&gt;A1163),"",DATEDIF(S1163,A1163,"Y")&amp;" years, "&amp;DATEDIF(S1163,A1163,"YM")&amp;" months, "&amp;DATEDIF(S1163,A1163,"MD")&amp;" days")</f>
        <v/>
      </c>
      <c r="W1163" s="196">
        <f>_xlfn.LET(_xlpm.d,_xlfn.XLOOKUP(U1163,'[1]Birth Dates'!$A:$A,'[1]Birth Dates'!$B:$B,"",0),IF(_xlpm.d=0,"",_xlpm.d))</f>
        <v/>
      </c>
      <c r="X1163" s="196">
        <f>IF(OR(W1163="",A1163="",NOT(ISNUMBER(W1163)),W1163&gt;A1163),"",DATEDIF(W1163,A1163,"Y")&amp;" years, "&amp;DATEDIF(W1163,A1163,"YM")&amp;" months, "&amp;DATEDIF(W1163,A1163,"MD")&amp;" days")</f>
        <v/>
      </c>
      <c r="AR1163" s="175">
        <f>IF($B1163="","",TEXT($A1163,"yyyymmdd")&amp;"_P"&amp;$C1163&amp;"_C"&amp;$F1163&amp;"_"&amp;TRIM(RIGHT(SUBSTITUTE(TRIM(SUBSTITUTE($M1163,CHAR(160)," "))," ",REPT(" ",60)),60))&amp;IF($Q1163="","","-"&amp;TRIM(RIGHT(SUBSTITUTE(TRIM(SUBSTITUTE($Q1163,CHAR(160)," "))," ",REPT(" ",60)),60)))&amp;IF($U1163="","","-"&amp;TRIM(RIGHT(SUBSTITUTE(TRIM(SUBSTITUTE($U1163,CHAR(160)," "))," ",REPT(" ",60)),60)))&amp;".jpg")</f>
        <v/>
      </c>
    </row>
    <row r="1164" ht="14" customHeight="1">
      <c r="O1164" s="196">
        <f>_xlfn.LET(_xlpm.d,_xlfn.XLOOKUP(M1164,'[1]Birth Dates'!$A:$A,'[1]Birth Dates'!$B:$B,"",0),IF(_xlpm.d=0,"",_xlpm.d))</f>
        <v/>
      </c>
      <c r="P1164" s="196">
        <f>IF(OR(O1164="",A1164="",NOT(ISNUMBER(O1164)),O1164&gt;A1164),"",DATEDIF(O1164,A1164,"Y")&amp;" years, "&amp;DATEDIF(O1164,A1164,"YM")&amp;" months, "&amp;DATEDIF(O1164,A1164,"MD")&amp;" days")</f>
        <v/>
      </c>
      <c r="S1164" s="196">
        <f>_xlfn.LET(_xlpm.d,_xlfn.XLOOKUP(Q1164,'[1]Birth Dates'!$A:$A,'[1]Birth Dates'!$B:$B,"",0),IF(_xlpm.d=0,"",_xlpm.d))</f>
        <v/>
      </c>
      <c r="T1164" s="196">
        <f>IF(OR(S1164="",A1164="",NOT(ISNUMBER(S1164)),S1164&gt;A1164),"",DATEDIF(S1164,A1164,"Y")&amp;" years, "&amp;DATEDIF(S1164,A1164,"YM")&amp;" months, "&amp;DATEDIF(S1164,A1164,"MD")&amp;" days")</f>
        <v/>
      </c>
      <c r="W1164" s="196">
        <f>_xlfn.LET(_xlpm.d,_xlfn.XLOOKUP(U1164,'[1]Birth Dates'!$A:$A,'[1]Birth Dates'!$B:$B,"",0),IF(_xlpm.d=0,"",_xlpm.d))</f>
        <v/>
      </c>
      <c r="X1164" s="196">
        <f>IF(OR(W1164="",A1164="",NOT(ISNUMBER(W1164)),W1164&gt;A1164),"",DATEDIF(W1164,A1164,"Y")&amp;" years, "&amp;DATEDIF(W1164,A1164,"YM")&amp;" months, "&amp;DATEDIF(W1164,A1164,"MD")&amp;" days")</f>
        <v/>
      </c>
      <c r="AR1164" s="175">
        <f>IF($B1164="","",TEXT($A1164,"yyyymmdd")&amp;"_P"&amp;$C1164&amp;"_C"&amp;$F1164&amp;"_"&amp;TRIM(RIGHT(SUBSTITUTE(TRIM(SUBSTITUTE($M1164,CHAR(160)," "))," ",REPT(" ",60)),60))&amp;IF($Q1164="","","-"&amp;TRIM(RIGHT(SUBSTITUTE(TRIM(SUBSTITUTE($Q1164,CHAR(160)," "))," ",REPT(" ",60)),60)))&amp;IF($U1164="","","-"&amp;TRIM(RIGHT(SUBSTITUTE(TRIM(SUBSTITUTE($U1164,CHAR(160)," "))," ",REPT(" ",60)),60)))&amp;".jpg")</f>
        <v/>
      </c>
    </row>
    <row r="1165" ht="14" customHeight="1">
      <c r="O1165" s="196">
        <f>_xlfn.LET(_xlpm.d,_xlfn.XLOOKUP(M1165,'[1]Birth Dates'!$A:$A,'[1]Birth Dates'!$B:$B,"",0),IF(_xlpm.d=0,"",_xlpm.d))</f>
        <v/>
      </c>
      <c r="P1165" s="196">
        <f>IF(OR(O1165="",A1165="",NOT(ISNUMBER(O1165)),O1165&gt;A1165),"",DATEDIF(O1165,A1165,"Y")&amp;" years, "&amp;DATEDIF(O1165,A1165,"YM")&amp;" months, "&amp;DATEDIF(O1165,A1165,"MD")&amp;" days")</f>
        <v/>
      </c>
      <c r="S1165" s="196">
        <f>_xlfn.LET(_xlpm.d,_xlfn.XLOOKUP(Q1165,'[1]Birth Dates'!$A:$A,'[1]Birth Dates'!$B:$B,"",0),IF(_xlpm.d=0,"",_xlpm.d))</f>
        <v/>
      </c>
      <c r="T1165" s="196">
        <f>IF(OR(S1165="",A1165="",NOT(ISNUMBER(S1165)),S1165&gt;A1165),"",DATEDIF(S1165,A1165,"Y")&amp;" years, "&amp;DATEDIF(S1165,A1165,"YM")&amp;" months, "&amp;DATEDIF(S1165,A1165,"MD")&amp;" days")</f>
        <v/>
      </c>
      <c r="W1165" s="196">
        <f>_xlfn.LET(_xlpm.d,_xlfn.XLOOKUP(U1165,'[1]Birth Dates'!$A:$A,'[1]Birth Dates'!$B:$B,"",0),IF(_xlpm.d=0,"",_xlpm.d))</f>
        <v/>
      </c>
      <c r="X1165" s="196">
        <f>IF(OR(W1165="",A1165="",NOT(ISNUMBER(W1165)),W1165&gt;A1165),"",DATEDIF(W1165,A1165,"Y")&amp;" years, "&amp;DATEDIF(W1165,A1165,"YM")&amp;" months, "&amp;DATEDIF(W1165,A1165,"MD")&amp;" days")</f>
        <v/>
      </c>
      <c r="AR1165" s="175">
        <f>IF($B1165="","",TEXT($A1165,"yyyymmdd")&amp;"_P"&amp;$C1165&amp;"_C"&amp;$F1165&amp;"_"&amp;TRIM(RIGHT(SUBSTITUTE(TRIM(SUBSTITUTE($M1165,CHAR(160)," "))," ",REPT(" ",60)),60))&amp;IF($Q1165="","","-"&amp;TRIM(RIGHT(SUBSTITUTE(TRIM(SUBSTITUTE($Q1165,CHAR(160)," "))," ",REPT(" ",60)),60)))&amp;IF($U1165="","","-"&amp;TRIM(RIGHT(SUBSTITUTE(TRIM(SUBSTITUTE($U1165,CHAR(160)," "))," ",REPT(" ",60)),60)))&amp;".jpg")</f>
        <v/>
      </c>
    </row>
    <row r="1166" ht="14" customHeight="1">
      <c r="O1166" s="196">
        <f>_xlfn.LET(_xlpm.d,_xlfn.XLOOKUP(M1166,'[1]Birth Dates'!$A:$A,'[1]Birth Dates'!$B:$B,"",0),IF(_xlpm.d=0,"",_xlpm.d))</f>
        <v/>
      </c>
      <c r="P1166" s="196">
        <f>IF(OR(O1166="",A1166="",NOT(ISNUMBER(O1166)),O1166&gt;A1166),"",DATEDIF(O1166,A1166,"Y")&amp;" years, "&amp;DATEDIF(O1166,A1166,"YM")&amp;" months, "&amp;DATEDIF(O1166,A1166,"MD")&amp;" days")</f>
        <v/>
      </c>
      <c r="S1166" s="196">
        <f>_xlfn.LET(_xlpm.d,_xlfn.XLOOKUP(Q1166,'[1]Birth Dates'!$A:$A,'[1]Birth Dates'!$B:$B,"",0),IF(_xlpm.d=0,"",_xlpm.d))</f>
        <v/>
      </c>
      <c r="T1166" s="196">
        <f>IF(OR(S1166="",A1166="",NOT(ISNUMBER(S1166)),S1166&gt;A1166),"",DATEDIF(S1166,A1166,"Y")&amp;" years, "&amp;DATEDIF(S1166,A1166,"YM")&amp;" months, "&amp;DATEDIF(S1166,A1166,"MD")&amp;" days")</f>
        <v/>
      </c>
      <c r="W1166" s="196">
        <f>_xlfn.LET(_xlpm.d,_xlfn.XLOOKUP(U1166,'[1]Birth Dates'!$A:$A,'[1]Birth Dates'!$B:$B,"",0),IF(_xlpm.d=0,"",_xlpm.d))</f>
        <v/>
      </c>
      <c r="X1166" s="196">
        <f>IF(OR(W1166="",A1166="",NOT(ISNUMBER(W1166)),W1166&gt;A1166),"",DATEDIF(W1166,A1166,"Y")&amp;" years, "&amp;DATEDIF(W1166,A1166,"YM")&amp;" months, "&amp;DATEDIF(W1166,A1166,"MD")&amp;" days")</f>
        <v/>
      </c>
      <c r="AR1166" s="175">
        <f>IF($B1166="","",TEXT($A1166,"yyyymmdd")&amp;"_P"&amp;$C1166&amp;"_C"&amp;$F1166&amp;"_"&amp;TRIM(RIGHT(SUBSTITUTE(TRIM(SUBSTITUTE($M1166,CHAR(160)," "))," ",REPT(" ",60)),60))&amp;IF($Q1166="","","-"&amp;TRIM(RIGHT(SUBSTITUTE(TRIM(SUBSTITUTE($Q1166,CHAR(160)," "))," ",REPT(" ",60)),60)))&amp;IF($U1166="","","-"&amp;TRIM(RIGHT(SUBSTITUTE(TRIM(SUBSTITUTE($U1166,CHAR(160)," "))," ",REPT(" ",60)),60)))&amp;".jpg")</f>
        <v/>
      </c>
    </row>
    <row r="1167" ht="14" customHeight="1">
      <c r="O1167" s="196">
        <f>_xlfn.LET(_xlpm.d,_xlfn.XLOOKUP(M1167,'[1]Birth Dates'!$A:$A,'[1]Birth Dates'!$B:$B,"",0),IF(_xlpm.d=0,"",_xlpm.d))</f>
        <v/>
      </c>
      <c r="P1167" s="196">
        <f>IF(OR(O1167="",A1167="",NOT(ISNUMBER(O1167)),O1167&gt;A1167),"",DATEDIF(O1167,A1167,"Y")&amp;" years, "&amp;DATEDIF(O1167,A1167,"YM")&amp;" months, "&amp;DATEDIF(O1167,A1167,"MD")&amp;" days")</f>
        <v/>
      </c>
      <c r="S1167" s="196">
        <f>_xlfn.LET(_xlpm.d,_xlfn.XLOOKUP(Q1167,'[1]Birth Dates'!$A:$A,'[1]Birth Dates'!$B:$B,"",0),IF(_xlpm.d=0,"",_xlpm.d))</f>
        <v/>
      </c>
      <c r="T1167" s="196">
        <f>IF(OR(S1167="",A1167="",NOT(ISNUMBER(S1167)),S1167&gt;A1167),"",DATEDIF(S1167,A1167,"Y")&amp;" years, "&amp;DATEDIF(S1167,A1167,"YM")&amp;" months, "&amp;DATEDIF(S1167,A1167,"MD")&amp;" days")</f>
        <v/>
      </c>
      <c r="W1167" s="196">
        <f>_xlfn.LET(_xlpm.d,_xlfn.XLOOKUP(U1167,'[1]Birth Dates'!$A:$A,'[1]Birth Dates'!$B:$B,"",0),IF(_xlpm.d=0,"",_xlpm.d))</f>
        <v/>
      </c>
      <c r="X1167" s="196">
        <f>IF(OR(W1167="",A1167="",NOT(ISNUMBER(W1167)),W1167&gt;A1167),"",DATEDIF(W1167,A1167,"Y")&amp;" years, "&amp;DATEDIF(W1167,A1167,"YM")&amp;" months, "&amp;DATEDIF(W1167,A1167,"MD")&amp;" days")</f>
        <v/>
      </c>
      <c r="AR1167" s="175">
        <f>IF($B1167="","",TEXT($A1167,"yyyymmdd")&amp;"_P"&amp;$C1167&amp;"_C"&amp;$F1167&amp;"_"&amp;TRIM(RIGHT(SUBSTITUTE(TRIM(SUBSTITUTE($M1167,CHAR(160)," "))," ",REPT(" ",60)),60))&amp;IF($Q1167="","","-"&amp;TRIM(RIGHT(SUBSTITUTE(TRIM(SUBSTITUTE($Q1167,CHAR(160)," "))," ",REPT(" ",60)),60)))&amp;IF($U1167="","","-"&amp;TRIM(RIGHT(SUBSTITUTE(TRIM(SUBSTITUTE($U1167,CHAR(160)," "))," ",REPT(" ",60)),60)))&amp;".jpg")</f>
        <v/>
      </c>
    </row>
    <row r="1168" ht="14" customHeight="1">
      <c r="O1168" s="196">
        <f>_xlfn.LET(_xlpm.d,_xlfn.XLOOKUP(M1168,'[1]Birth Dates'!$A:$A,'[1]Birth Dates'!$B:$B,"",0),IF(_xlpm.d=0,"",_xlpm.d))</f>
        <v/>
      </c>
      <c r="P1168" s="196">
        <f>IF(OR(O1168="",A1168="",NOT(ISNUMBER(O1168)),O1168&gt;A1168),"",DATEDIF(O1168,A1168,"Y")&amp;" years, "&amp;DATEDIF(O1168,A1168,"YM")&amp;" months, "&amp;DATEDIF(O1168,A1168,"MD")&amp;" days")</f>
        <v/>
      </c>
      <c r="S1168" s="196">
        <f>_xlfn.LET(_xlpm.d,_xlfn.XLOOKUP(Q1168,'[1]Birth Dates'!$A:$A,'[1]Birth Dates'!$B:$B,"",0),IF(_xlpm.d=0,"",_xlpm.d))</f>
        <v/>
      </c>
      <c r="T1168" s="196">
        <f>IF(OR(S1168="",A1168="",NOT(ISNUMBER(S1168)),S1168&gt;A1168),"",DATEDIF(S1168,A1168,"Y")&amp;" years, "&amp;DATEDIF(S1168,A1168,"YM")&amp;" months, "&amp;DATEDIF(S1168,A1168,"MD")&amp;" days")</f>
        <v/>
      </c>
      <c r="W1168" s="196">
        <f>_xlfn.LET(_xlpm.d,_xlfn.XLOOKUP(U1168,'[1]Birth Dates'!$A:$A,'[1]Birth Dates'!$B:$B,"",0),IF(_xlpm.d=0,"",_xlpm.d))</f>
        <v/>
      </c>
      <c r="X1168" s="196">
        <f>IF(OR(W1168="",A1168="",NOT(ISNUMBER(W1168)),W1168&gt;A1168),"",DATEDIF(W1168,A1168,"Y")&amp;" years, "&amp;DATEDIF(W1168,A1168,"YM")&amp;" months, "&amp;DATEDIF(W1168,A1168,"MD")&amp;" days")</f>
        <v/>
      </c>
      <c r="AR1168" s="175">
        <f>IF($B1168="","",TEXT($A1168,"yyyymmdd")&amp;"_P"&amp;$C1168&amp;"_C"&amp;$F1168&amp;"_"&amp;TRIM(RIGHT(SUBSTITUTE(TRIM(SUBSTITUTE($M1168,CHAR(160)," "))," ",REPT(" ",60)),60))&amp;IF($Q1168="","","-"&amp;TRIM(RIGHT(SUBSTITUTE(TRIM(SUBSTITUTE($Q1168,CHAR(160)," "))," ",REPT(" ",60)),60)))&amp;IF($U1168="","","-"&amp;TRIM(RIGHT(SUBSTITUTE(TRIM(SUBSTITUTE($U1168,CHAR(160)," "))," ",REPT(" ",60)),60)))&amp;".jpg")</f>
        <v/>
      </c>
    </row>
    <row r="1169" ht="14" customHeight="1">
      <c r="O1169" s="196">
        <f>_xlfn.LET(_xlpm.d,_xlfn.XLOOKUP(M1169,'[1]Birth Dates'!$A:$A,'[1]Birth Dates'!$B:$B,"",0),IF(_xlpm.d=0,"",_xlpm.d))</f>
        <v/>
      </c>
      <c r="P1169" s="196">
        <f>IF(OR(O1169="",A1169="",NOT(ISNUMBER(O1169)),O1169&gt;A1169),"",DATEDIF(O1169,A1169,"Y")&amp;" years, "&amp;DATEDIF(O1169,A1169,"YM")&amp;" months, "&amp;DATEDIF(O1169,A1169,"MD")&amp;" days")</f>
        <v/>
      </c>
      <c r="S1169" s="196">
        <f>_xlfn.LET(_xlpm.d,_xlfn.XLOOKUP(Q1169,'[1]Birth Dates'!$A:$A,'[1]Birth Dates'!$B:$B,"",0),IF(_xlpm.d=0,"",_xlpm.d))</f>
        <v/>
      </c>
      <c r="T1169" s="196">
        <f>IF(OR(S1169="",A1169="",NOT(ISNUMBER(S1169)),S1169&gt;A1169),"",DATEDIF(S1169,A1169,"Y")&amp;" years, "&amp;DATEDIF(S1169,A1169,"YM")&amp;" months, "&amp;DATEDIF(S1169,A1169,"MD")&amp;" days")</f>
        <v/>
      </c>
      <c r="W1169" s="196">
        <f>_xlfn.LET(_xlpm.d,_xlfn.XLOOKUP(U1169,'[1]Birth Dates'!$A:$A,'[1]Birth Dates'!$B:$B,"",0),IF(_xlpm.d=0,"",_xlpm.d))</f>
        <v/>
      </c>
      <c r="X1169" s="196">
        <f>IF(OR(W1169="",A1169="",NOT(ISNUMBER(W1169)),W1169&gt;A1169),"",DATEDIF(W1169,A1169,"Y")&amp;" years, "&amp;DATEDIF(W1169,A1169,"YM")&amp;" months, "&amp;DATEDIF(W1169,A1169,"MD")&amp;" days")</f>
        <v/>
      </c>
      <c r="AR1169" s="175">
        <f>IF($B1169="","",TEXT($A1169,"yyyymmdd")&amp;"_P"&amp;$C1169&amp;"_C"&amp;$F1169&amp;"_"&amp;TRIM(RIGHT(SUBSTITUTE(TRIM(SUBSTITUTE($M1169,CHAR(160)," "))," ",REPT(" ",60)),60))&amp;IF($Q1169="","","-"&amp;TRIM(RIGHT(SUBSTITUTE(TRIM(SUBSTITUTE($Q1169,CHAR(160)," "))," ",REPT(" ",60)),60)))&amp;IF($U1169="","","-"&amp;TRIM(RIGHT(SUBSTITUTE(TRIM(SUBSTITUTE($U1169,CHAR(160)," "))," ",REPT(" ",60)),60)))&amp;".jpg")</f>
        <v/>
      </c>
    </row>
    <row r="1170" ht="14" customHeight="1">
      <c r="O1170" s="196">
        <f>_xlfn.LET(_xlpm.d,_xlfn.XLOOKUP(M1170,'[1]Birth Dates'!$A:$A,'[1]Birth Dates'!$B:$B,"",0),IF(_xlpm.d=0,"",_xlpm.d))</f>
        <v/>
      </c>
      <c r="P1170" s="196">
        <f>IF(OR(O1170="",A1170="",NOT(ISNUMBER(O1170)),O1170&gt;A1170),"",DATEDIF(O1170,A1170,"Y")&amp;" years, "&amp;DATEDIF(O1170,A1170,"YM")&amp;" months, "&amp;DATEDIF(O1170,A1170,"MD")&amp;" days")</f>
        <v/>
      </c>
      <c r="S1170" s="196">
        <f>_xlfn.LET(_xlpm.d,_xlfn.XLOOKUP(Q1170,'[1]Birth Dates'!$A:$A,'[1]Birth Dates'!$B:$B,"",0),IF(_xlpm.d=0,"",_xlpm.d))</f>
        <v/>
      </c>
      <c r="T1170" s="196">
        <f>IF(OR(S1170="",A1170="",NOT(ISNUMBER(S1170)),S1170&gt;A1170),"",DATEDIF(S1170,A1170,"Y")&amp;" years, "&amp;DATEDIF(S1170,A1170,"YM")&amp;" months, "&amp;DATEDIF(S1170,A1170,"MD")&amp;" days")</f>
        <v/>
      </c>
      <c r="W1170" s="196">
        <f>_xlfn.LET(_xlpm.d,_xlfn.XLOOKUP(U1170,'[1]Birth Dates'!$A:$A,'[1]Birth Dates'!$B:$B,"",0),IF(_xlpm.d=0,"",_xlpm.d))</f>
        <v/>
      </c>
      <c r="X1170" s="196">
        <f>IF(OR(W1170="",A1170="",NOT(ISNUMBER(W1170)),W1170&gt;A1170),"",DATEDIF(W1170,A1170,"Y")&amp;" years, "&amp;DATEDIF(W1170,A1170,"YM")&amp;" months, "&amp;DATEDIF(W1170,A1170,"MD")&amp;" days")</f>
        <v/>
      </c>
      <c r="AR1170" s="175">
        <f>IF($B1170="","",TEXT($A1170,"yyyymmdd")&amp;"_P"&amp;$C1170&amp;"_C"&amp;$F1170&amp;"_"&amp;TRIM(RIGHT(SUBSTITUTE(TRIM(SUBSTITUTE($M1170,CHAR(160)," "))," ",REPT(" ",60)),60))&amp;IF($Q1170="","","-"&amp;TRIM(RIGHT(SUBSTITUTE(TRIM(SUBSTITUTE($Q1170,CHAR(160)," "))," ",REPT(" ",60)),60)))&amp;IF($U1170="","","-"&amp;TRIM(RIGHT(SUBSTITUTE(TRIM(SUBSTITUTE($U1170,CHAR(160)," "))," ",REPT(" ",60)),60)))&amp;".jpg")</f>
        <v/>
      </c>
    </row>
    <row r="1171" ht="14" customHeight="1">
      <c r="O1171" s="196">
        <f>_xlfn.LET(_xlpm.d,_xlfn.XLOOKUP(M1171,'[1]Birth Dates'!$A:$A,'[1]Birth Dates'!$B:$B,"",0),IF(_xlpm.d=0,"",_xlpm.d))</f>
        <v/>
      </c>
      <c r="P1171" s="196">
        <f>IF(OR(O1171="",A1171="",NOT(ISNUMBER(O1171)),O1171&gt;A1171),"",DATEDIF(O1171,A1171,"Y")&amp;" years, "&amp;DATEDIF(O1171,A1171,"YM")&amp;" months, "&amp;DATEDIF(O1171,A1171,"MD")&amp;" days")</f>
        <v/>
      </c>
      <c r="S1171" s="196">
        <f>_xlfn.LET(_xlpm.d,_xlfn.XLOOKUP(Q1171,'[1]Birth Dates'!$A:$A,'[1]Birth Dates'!$B:$B,"",0),IF(_xlpm.d=0,"",_xlpm.d))</f>
        <v/>
      </c>
      <c r="T1171" s="196">
        <f>IF(OR(S1171="",A1171="",NOT(ISNUMBER(S1171)),S1171&gt;A1171),"",DATEDIF(S1171,A1171,"Y")&amp;" years, "&amp;DATEDIF(S1171,A1171,"YM")&amp;" months, "&amp;DATEDIF(S1171,A1171,"MD")&amp;" days")</f>
        <v/>
      </c>
      <c r="W1171" s="196">
        <f>_xlfn.LET(_xlpm.d,_xlfn.XLOOKUP(U1171,'[1]Birth Dates'!$A:$A,'[1]Birth Dates'!$B:$B,"",0),IF(_xlpm.d=0,"",_xlpm.d))</f>
        <v/>
      </c>
      <c r="X1171" s="196">
        <f>IF(OR(W1171="",A1171="",NOT(ISNUMBER(W1171)),W1171&gt;A1171),"",DATEDIF(W1171,A1171,"Y")&amp;" years, "&amp;DATEDIF(W1171,A1171,"YM")&amp;" months, "&amp;DATEDIF(W1171,A1171,"MD")&amp;" days")</f>
        <v/>
      </c>
      <c r="AR1171" s="175">
        <f>IF($B1171="","",TEXT($A1171,"yyyymmdd")&amp;"_P"&amp;$C1171&amp;"_C"&amp;$F1171&amp;"_"&amp;TRIM(RIGHT(SUBSTITUTE(TRIM(SUBSTITUTE($M1171,CHAR(160)," "))," ",REPT(" ",60)),60))&amp;IF($Q1171="","","-"&amp;TRIM(RIGHT(SUBSTITUTE(TRIM(SUBSTITUTE($Q1171,CHAR(160)," "))," ",REPT(" ",60)),60)))&amp;IF($U1171="","","-"&amp;TRIM(RIGHT(SUBSTITUTE(TRIM(SUBSTITUTE($U1171,CHAR(160)," "))," ",REPT(" ",60)),60)))&amp;".jpg")</f>
        <v/>
      </c>
    </row>
    <row r="1172" ht="14" customHeight="1">
      <c r="O1172" s="196">
        <f>_xlfn.LET(_xlpm.d,_xlfn.XLOOKUP(M1172,'[1]Birth Dates'!$A:$A,'[1]Birth Dates'!$B:$B,"",0),IF(_xlpm.d=0,"",_xlpm.d))</f>
        <v/>
      </c>
      <c r="P1172" s="196">
        <f>IF(OR(O1172="",A1172="",NOT(ISNUMBER(O1172)),O1172&gt;A1172),"",DATEDIF(O1172,A1172,"Y")&amp;" years, "&amp;DATEDIF(O1172,A1172,"YM")&amp;" months, "&amp;DATEDIF(O1172,A1172,"MD")&amp;" days")</f>
        <v/>
      </c>
      <c r="S1172" s="196">
        <f>_xlfn.LET(_xlpm.d,_xlfn.XLOOKUP(Q1172,'[1]Birth Dates'!$A:$A,'[1]Birth Dates'!$B:$B,"",0),IF(_xlpm.d=0,"",_xlpm.d))</f>
        <v/>
      </c>
      <c r="T1172" s="196">
        <f>IF(OR(S1172="",A1172="",NOT(ISNUMBER(S1172)),S1172&gt;A1172),"",DATEDIF(S1172,A1172,"Y")&amp;" years, "&amp;DATEDIF(S1172,A1172,"YM")&amp;" months, "&amp;DATEDIF(S1172,A1172,"MD")&amp;" days")</f>
        <v/>
      </c>
      <c r="W1172" s="196">
        <f>_xlfn.LET(_xlpm.d,_xlfn.XLOOKUP(U1172,'[1]Birth Dates'!$A:$A,'[1]Birth Dates'!$B:$B,"",0),IF(_xlpm.d=0,"",_xlpm.d))</f>
        <v/>
      </c>
      <c r="X1172" s="196">
        <f>IF(OR(W1172="",A1172="",NOT(ISNUMBER(W1172)),W1172&gt;A1172),"",DATEDIF(W1172,A1172,"Y")&amp;" years, "&amp;DATEDIF(W1172,A1172,"YM")&amp;" months, "&amp;DATEDIF(W1172,A1172,"MD")&amp;" days")</f>
        <v/>
      </c>
      <c r="AR1172" s="175">
        <f>IF($B1172="","",TEXT($A1172,"yyyymmdd")&amp;"_P"&amp;$C1172&amp;"_C"&amp;$F1172&amp;"_"&amp;TRIM(RIGHT(SUBSTITUTE(TRIM(SUBSTITUTE($M1172,CHAR(160)," "))," ",REPT(" ",60)),60))&amp;IF($Q1172="","","-"&amp;TRIM(RIGHT(SUBSTITUTE(TRIM(SUBSTITUTE($Q1172,CHAR(160)," "))," ",REPT(" ",60)),60)))&amp;IF($U1172="","","-"&amp;TRIM(RIGHT(SUBSTITUTE(TRIM(SUBSTITUTE($U1172,CHAR(160)," "))," ",REPT(" ",60)),60)))&amp;".jpg")</f>
        <v/>
      </c>
    </row>
    <row r="1173" ht="14" customHeight="1">
      <c r="O1173" s="196">
        <f>_xlfn.LET(_xlpm.d,_xlfn.XLOOKUP(M1173,'[1]Birth Dates'!$A:$A,'[1]Birth Dates'!$B:$B,"",0),IF(_xlpm.d=0,"",_xlpm.d))</f>
        <v/>
      </c>
      <c r="P1173" s="196">
        <f>IF(OR(O1173="",A1173="",NOT(ISNUMBER(O1173)),O1173&gt;A1173),"",DATEDIF(O1173,A1173,"Y")&amp;" years, "&amp;DATEDIF(O1173,A1173,"YM")&amp;" months, "&amp;DATEDIF(O1173,A1173,"MD")&amp;" days")</f>
        <v/>
      </c>
      <c r="S1173" s="196">
        <f>_xlfn.LET(_xlpm.d,_xlfn.XLOOKUP(Q1173,'[1]Birth Dates'!$A:$A,'[1]Birth Dates'!$B:$B,"",0),IF(_xlpm.d=0,"",_xlpm.d))</f>
        <v/>
      </c>
      <c r="T1173" s="196">
        <f>IF(OR(S1173="",A1173="",NOT(ISNUMBER(S1173)),S1173&gt;A1173),"",DATEDIF(S1173,A1173,"Y")&amp;" years, "&amp;DATEDIF(S1173,A1173,"YM")&amp;" months, "&amp;DATEDIF(S1173,A1173,"MD")&amp;" days")</f>
        <v/>
      </c>
      <c r="W1173" s="196">
        <f>_xlfn.LET(_xlpm.d,_xlfn.XLOOKUP(U1173,'[1]Birth Dates'!$A:$A,'[1]Birth Dates'!$B:$B,"",0),IF(_xlpm.d=0,"",_xlpm.d))</f>
        <v/>
      </c>
      <c r="X1173" s="196">
        <f>IF(OR(W1173="",A1173="",NOT(ISNUMBER(W1173)),W1173&gt;A1173),"",DATEDIF(W1173,A1173,"Y")&amp;" years, "&amp;DATEDIF(W1173,A1173,"YM")&amp;" months, "&amp;DATEDIF(W1173,A1173,"MD")&amp;" days")</f>
        <v/>
      </c>
      <c r="AR1173" s="175">
        <f>IF($B1173="","",TEXT($A1173,"yyyymmdd")&amp;"_P"&amp;$C1173&amp;"_C"&amp;$F1173&amp;"_"&amp;TRIM(RIGHT(SUBSTITUTE(TRIM(SUBSTITUTE($M1173,CHAR(160)," "))," ",REPT(" ",60)),60))&amp;IF($Q1173="","","-"&amp;TRIM(RIGHT(SUBSTITUTE(TRIM(SUBSTITUTE($Q1173,CHAR(160)," "))," ",REPT(" ",60)),60)))&amp;IF($U1173="","","-"&amp;TRIM(RIGHT(SUBSTITUTE(TRIM(SUBSTITUTE($U1173,CHAR(160)," "))," ",REPT(" ",60)),60)))&amp;".jpg")</f>
        <v/>
      </c>
    </row>
    <row r="1174" ht="14" customHeight="1">
      <c r="O1174" s="196">
        <f>_xlfn.LET(_xlpm.d,_xlfn.XLOOKUP(M1174,'[1]Birth Dates'!$A:$A,'[1]Birth Dates'!$B:$B,"",0),IF(_xlpm.d=0,"",_xlpm.d))</f>
        <v/>
      </c>
      <c r="P1174" s="196">
        <f>IF(OR(O1174="",A1174="",NOT(ISNUMBER(O1174)),O1174&gt;A1174),"",DATEDIF(O1174,A1174,"Y")&amp;" years, "&amp;DATEDIF(O1174,A1174,"YM")&amp;" months, "&amp;DATEDIF(O1174,A1174,"MD")&amp;" days")</f>
        <v/>
      </c>
      <c r="S1174" s="196">
        <f>_xlfn.LET(_xlpm.d,_xlfn.XLOOKUP(Q1174,'[1]Birth Dates'!$A:$A,'[1]Birth Dates'!$B:$B,"",0),IF(_xlpm.d=0,"",_xlpm.d))</f>
        <v/>
      </c>
      <c r="T1174" s="196">
        <f>IF(OR(S1174="",A1174="",NOT(ISNUMBER(S1174)),S1174&gt;A1174),"",DATEDIF(S1174,A1174,"Y")&amp;" years, "&amp;DATEDIF(S1174,A1174,"YM")&amp;" months, "&amp;DATEDIF(S1174,A1174,"MD")&amp;" days")</f>
        <v/>
      </c>
      <c r="W1174" s="196">
        <f>_xlfn.LET(_xlpm.d,_xlfn.XLOOKUP(U1174,'[1]Birth Dates'!$A:$A,'[1]Birth Dates'!$B:$B,"",0),IF(_xlpm.d=0,"",_xlpm.d))</f>
        <v/>
      </c>
      <c r="X1174" s="196">
        <f>IF(OR(W1174="",A1174="",NOT(ISNUMBER(W1174)),W1174&gt;A1174),"",DATEDIF(W1174,A1174,"Y")&amp;" years, "&amp;DATEDIF(W1174,A1174,"YM")&amp;" months, "&amp;DATEDIF(W1174,A1174,"MD")&amp;" days")</f>
        <v/>
      </c>
      <c r="AR1174" s="175">
        <f>IF($B1174="","",TEXT($A1174,"yyyymmdd")&amp;"_P"&amp;$C1174&amp;"_C"&amp;$F1174&amp;"_"&amp;TRIM(RIGHT(SUBSTITUTE(TRIM(SUBSTITUTE($M1174,CHAR(160)," "))," ",REPT(" ",60)),60))&amp;IF($Q1174="","","-"&amp;TRIM(RIGHT(SUBSTITUTE(TRIM(SUBSTITUTE($Q1174,CHAR(160)," "))," ",REPT(" ",60)),60)))&amp;IF($U1174="","","-"&amp;TRIM(RIGHT(SUBSTITUTE(TRIM(SUBSTITUTE($U1174,CHAR(160)," "))," ",REPT(" ",60)),60)))&amp;".jpg")</f>
        <v/>
      </c>
    </row>
    <row r="1175" ht="14" customHeight="1">
      <c r="O1175" s="196">
        <f>_xlfn.LET(_xlpm.d,_xlfn.XLOOKUP(M1175,'[1]Birth Dates'!$A:$A,'[1]Birth Dates'!$B:$B,"",0),IF(_xlpm.d=0,"",_xlpm.d))</f>
        <v/>
      </c>
      <c r="P1175" s="196">
        <f>IF(OR(O1175="",A1175="",NOT(ISNUMBER(O1175)),O1175&gt;A1175),"",DATEDIF(O1175,A1175,"Y")&amp;" years, "&amp;DATEDIF(O1175,A1175,"YM")&amp;" months, "&amp;DATEDIF(O1175,A1175,"MD")&amp;" days")</f>
        <v/>
      </c>
      <c r="S1175" s="196">
        <f>_xlfn.LET(_xlpm.d,_xlfn.XLOOKUP(Q1175,'[1]Birth Dates'!$A:$A,'[1]Birth Dates'!$B:$B,"",0),IF(_xlpm.d=0,"",_xlpm.d))</f>
        <v/>
      </c>
      <c r="T1175" s="196">
        <f>IF(OR(S1175="",A1175="",NOT(ISNUMBER(S1175)),S1175&gt;A1175),"",DATEDIF(S1175,A1175,"Y")&amp;" years, "&amp;DATEDIF(S1175,A1175,"YM")&amp;" months, "&amp;DATEDIF(S1175,A1175,"MD")&amp;" days")</f>
        <v/>
      </c>
      <c r="W1175" s="196">
        <f>_xlfn.LET(_xlpm.d,_xlfn.XLOOKUP(U1175,'[1]Birth Dates'!$A:$A,'[1]Birth Dates'!$B:$B,"",0),IF(_xlpm.d=0,"",_xlpm.d))</f>
        <v/>
      </c>
      <c r="X1175" s="196">
        <f>IF(OR(W1175="",A1175="",NOT(ISNUMBER(W1175)),W1175&gt;A1175),"",DATEDIF(W1175,A1175,"Y")&amp;" years, "&amp;DATEDIF(W1175,A1175,"YM")&amp;" months, "&amp;DATEDIF(W1175,A1175,"MD")&amp;" days")</f>
        <v/>
      </c>
      <c r="AR1175" s="175">
        <f>IF($B1175="","",TEXT($A1175,"yyyymmdd")&amp;"_P"&amp;$C1175&amp;"_C"&amp;$F1175&amp;"_"&amp;TRIM(RIGHT(SUBSTITUTE(TRIM(SUBSTITUTE($M1175,CHAR(160)," "))," ",REPT(" ",60)),60))&amp;IF($Q1175="","","-"&amp;TRIM(RIGHT(SUBSTITUTE(TRIM(SUBSTITUTE($Q1175,CHAR(160)," "))," ",REPT(" ",60)),60)))&amp;IF($U1175="","","-"&amp;TRIM(RIGHT(SUBSTITUTE(TRIM(SUBSTITUTE($U1175,CHAR(160)," "))," ",REPT(" ",60)),60)))&amp;".jpg")</f>
        <v/>
      </c>
    </row>
    <row r="1176" ht="14" customHeight="1">
      <c r="O1176" s="196">
        <f>_xlfn.LET(_xlpm.d,_xlfn.XLOOKUP(M1176,'[1]Birth Dates'!$A:$A,'[1]Birth Dates'!$B:$B,"",0),IF(_xlpm.d=0,"",_xlpm.d))</f>
        <v/>
      </c>
      <c r="P1176" s="196">
        <f>IF(OR(O1176="",A1176="",NOT(ISNUMBER(O1176)),O1176&gt;A1176),"",DATEDIF(O1176,A1176,"Y")&amp;" years, "&amp;DATEDIF(O1176,A1176,"YM")&amp;" months, "&amp;DATEDIF(O1176,A1176,"MD")&amp;" days")</f>
        <v/>
      </c>
      <c r="S1176" s="196">
        <f>_xlfn.LET(_xlpm.d,_xlfn.XLOOKUP(Q1176,'[1]Birth Dates'!$A:$A,'[1]Birth Dates'!$B:$B,"",0),IF(_xlpm.d=0,"",_xlpm.d))</f>
        <v/>
      </c>
      <c r="T1176" s="196">
        <f>IF(OR(S1176="",A1176="",NOT(ISNUMBER(S1176)),S1176&gt;A1176),"",DATEDIF(S1176,A1176,"Y")&amp;" years, "&amp;DATEDIF(S1176,A1176,"YM")&amp;" months, "&amp;DATEDIF(S1176,A1176,"MD")&amp;" days")</f>
        <v/>
      </c>
      <c r="W1176" s="196">
        <f>_xlfn.LET(_xlpm.d,_xlfn.XLOOKUP(U1176,'[1]Birth Dates'!$A:$A,'[1]Birth Dates'!$B:$B,"",0),IF(_xlpm.d=0,"",_xlpm.d))</f>
        <v/>
      </c>
      <c r="X1176" s="196">
        <f>IF(OR(W1176="",A1176="",NOT(ISNUMBER(W1176)),W1176&gt;A1176),"",DATEDIF(W1176,A1176,"Y")&amp;" years, "&amp;DATEDIF(W1176,A1176,"YM")&amp;" months, "&amp;DATEDIF(W1176,A1176,"MD")&amp;" days")</f>
        <v/>
      </c>
      <c r="AR1176" s="175">
        <f>IF($B1176="","",TEXT($A1176,"yyyymmdd")&amp;"_P"&amp;$C1176&amp;"_C"&amp;$F1176&amp;"_"&amp;TRIM(RIGHT(SUBSTITUTE(TRIM(SUBSTITUTE($M1176,CHAR(160)," "))," ",REPT(" ",60)),60))&amp;IF($Q1176="","","-"&amp;TRIM(RIGHT(SUBSTITUTE(TRIM(SUBSTITUTE($Q1176,CHAR(160)," "))," ",REPT(" ",60)),60)))&amp;IF($U1176="","","-"&amp;TRIM(RIGHT(SUBSTITUTE(TRIM(SUBSTITUTE($U1176,CHAR(160)," "))," ",REPT(" ",60)),60)))&amp;".jpg")</f>
        <v/>
      </c>
    </row>
    <row r="1177" ht="14" customHeight="1">
      <c r="O1177" s="196">
        <f>_xlfn.LET(_xlpm.d,_xlfn.XLOOKUP(M1177,'[1]Birth Dates'!$A:$A,'[1]Birth Dates'!$B:$B,"",0),IF(_xlpm.d=0,"",_xlpm.d))</f>
        <v/>
      </c>
      <c r="P1177" s="196">
        <f>IF(OR(O1177="",A1177="",NOT(ISNUMBER(O1177)),O1177&gt;A1177),"",DATEDIF(O1177,A1177,"Y")&amp;" years, "&amp;DATEDIF(O1177,A1177,"YM")&amp;" months, "&amp;DATEDIF(O1177,A1177,"MD")&amp;" days")</f>
        <v/>
      </c>
      <c r="S1177" s="196">
        <f>_xlfn.LET(_xlpm.d,_xlfn.XLOOKUP(Q1177,'[1]Birth Dates'!$A:$A,'[1]Birth Dates'!$B:$B,"",0),IF(_xlpm.d=0,"",_xlpm.d))</f>
        <v/>
      </c>
      <c r="T1177" s="196">
        <f>IF(OR(S1177="",A1177="",NOT(ISNUMBER(S1177)),S1177&gt;A1177),"",DATEDIF(S1177,A1177,"Y")&amp;" years, "&amp;DATEDIF(S1177,A1177,"YM")&amp;" months, "&amp;DATEDIF(S1177,A1177,"MD")&amp;" days")</f>
        <v/>
      </c>
      <c r="W1177" s="196">
        <f>_xlfn.LET(_xlpm.d,_xlfn.XLOOKUP(U1177,'[1]Birth Dates'!$A:$A,'[1]Birth Dates'!$B:$B,"",0),IF(_xlpm.d=0,"",_xlpm.d))</f>
        <v/>
      </c>
      <c r="X1177" s="196">
        <f>IF(OR(W1177="",A1177="",NOT(ISNUMBER(W1177)),W1177&gt;A1177),"",DATEDIF(W1177,A1177,"Y")&amp;" years, "&amp;DATEDIF(W1177,A1177,"YM")&amp;" months, "&amp;DATEDIF(W1177,A1177,"MD")&amp;" days")</f>
        <v/>
      </c>
      <c r="AR1177" s="175">
        <f>IF($B1177="","",TEXT($A1177,"yyyymmdd")&amp;"_P"&amp;$C1177&amp;"_C"&amp;$F1177&amp;"_"&amp;TRIM(RIGHT(SUBSTITUTE(TRIM(SUBSTITUTE($M1177,CHAR(160)," "))," ",REPT(" ",60)),60))&amp;IF($Q1177="","","-"&amp;TRIM(RIGHT(SUBSTITUTE(TRIM(SUBSTITUTE($Q1177,CHAR(160)," "))," ",REPT(" ",60)),60)))&amp;IF($U1177="","","-"&amp;TRIM(RIGHT(SUBSTITUTE(TRIM(SUBSTITUTE($U1177,CHAR(160)," "))," ",REPT(" ",60)),60)))&amp;".jpg")</f>
        <v/>
      </c>
    </row>
    <row r="1178" ht="14" customHeight="1">
      <c r="O1178" s="196">
        <f>_xlfn.LET(_xlpm.d,_xlfn.XLOOKUP(M1178,'[1]Birth Dates'!$A:$A,'[1]Birth Dates'!$B:$B,"",0),IF(_xlpm.d=0,"",_xlpm.d))</f>
        <v/>
      </c>
      <c r="P1178" s="196">
        <f>IF(OR(O1178="",A1178="",NOT(ISNUMBER(O1178)),O1178&gt;A1178),"",DATEDIF(O1178,A1178,"Y")&amp;" years, "&amp;DATEDIF(O1178,A1178,"YM")&amp;" months, "&amp;DATEDIF(O1178,A1178,"MD")&amp;" days")</f>
        <v/>
      </c>
      <c r="S1178" s="196">
        <f>_xlfn.LET(_xlpm.d,_xlfn.XLOOKUP(Q1178,'[1]Birth Dates'!$A:$A,'[1]Birth Dates'!$B:$B,"",0),IF(_xlpm.d=0,"",_xlpm.d))</f>
        <v/>
      </c>
      <c r="T1178" s="196">
        <f>IF(OR(S1178="",A1178="",NOT(ISNUMBER(S1178)),S1178&gt;A1178),"",DATEDIF(S1178,A1178,"Y")&amp;" years, "&amp;DATEDIF(S1178,A1178,"YM")&amp;" months, "&amp;DATEDIF(S1178,A1178,"MD")&amp;" days")</f>
        <v/>
      </c>
      <c r="W1178" s="196">
        <f>_xlfn.LET(_xlpm.d,_xlfn.XLOOKUP(U1178,'[1]Birth Dates'!$A:$A,'[1]Birth Dates'!$B:$B,"",0),IF(_xlpm.d=0,"",_xlpm.d))</f>
        <v/>
      </c>
      <c r="X1178" s="196">
        <f>IF(OR(W1178="",A1178="",NOT(ISNUMBER(W1178)),W1178&gt;A1178),"",DATEDIF(W1178,A1178,"Y")&amp;" years, "&amp;DATEDIF(W1178,A1178,"YM")&amp;" months, "&amp;DATEDIF(W1178,A1178,"MD")&amp;" days")</f>
        <v/>
      </c>
      <c r="AR1178" s="175">
        <f>IF($B1178="","",TEXT($A1178,"yyyymmdd")&amp;"_P"&amp;$C1178&amp;"_C"&amp;$F1178&amp;"_"&amp;TRIM(RIGHT(SUBSTITUTE(TRIM(SUBSTITUTE($M1178,CHAR(160)," "))," ",REPT(" ",60)),60))&amp;IF($Q1178="","","-"&amp;TRIM(RIGHT(SUBSTITUTE(TRIM(SUBSTITUTE($Q1178,CHAR(160)," "))," ",REPT(" ",60)),60)))&amp;IF($U1178="","","-"&amp;TRIM(RIGHT(SUBSTITUTE(TRIM(SUBSTITUTE($U1178,CHAR(160)," "))," ",REPT(" ",60)),60)))&amp;".jpg")</f>
        <v/>
      </c>
    </row>
    <row r="1179" ht="14" customHeight="1">
      <c r="O1179" s="196">
        <f>_xlfn.LET(_xlpm.d,_xlfn.XLOOKUP(M1179,'[1]Birth Dates'!$A:$A,'[1]Birth Dates'!$B:$B,"",0),IF(_xlpm.d=0,"",_xlpm.d))</f>
        <v/>
      </c>
      <c r="P1179" s="196">
        <f>IF(OR(O1179="",A1179="",NOT(ISNUMBER(O1179)),O1179&gt;A1179),"",DATEDIF(O1179,A1179,"Y")&amp;" years, "&amp;DATEDIF(O1179,A1179,"YM")&amp;" months, "&amp;DATEDIF(O1179,A1179,"MD")&amp;" days")</f>
        <v/>
      </c>
      <c r="S1179" s="196">
        <f>_xlfn.LET(_xlpm.d,_xlfn.XLOOKUP(Q1179,'[1]Birth Dates'!$A:$A,'[1]Birth Dates'!$B:$B,"",0),IF(_xlpm.d=0,"",_xlpm.d))</f>
        <v/>
      </c>
      <c r="T1179" s="196">
        <f>IF(OR(S1179="",A1179="",NOT(ISNUMBER(S1179)),S1179&gt;A1179),"",DATEDIF(S1179,A1179,"Y")&amp;" years, "&amp;DATEDIF(S1179,A1179,"YM")&amp;" months, "&amp;DATEDIF(S1179,A1179,"MD")&amp;" days")</f>
        <v/>
      </c>
      <c r="W1179" s="196">
        <f>_xlfn.LET(_xlpm.d,_xlfn.XLOOKUP(U1179,'[1]Birth Dates'!$A:$A,'[1]Birth Dates'!$B:$B,"",0),IF(_xlpm.d=0,"",_xlpm.d))</f>
        <v/>
      </c>
      <c r="X1179" s="196">
        <f>IF(OR(W1179="",A1179="",NOT(ISNUMBER(W1179)),W1179&gt;A1179),"",DATEDIF(W1179,A1179,"Y")&amp;" years, "&amp;DATEDIF(W1179,A1179,"YM")&amp;" months, "&amp;DATEDIF(W1179,A1179,"MD")&amp;" days")</f>
        <v/>
      </c>
      <c r="AR1179" s="175">
        <f>IF($B1179="","",TEXT($A1179,"yyyymmdd")&amp;"_P"&amp;$C1179&amp;"_C"&amp;$F1179&amp;"_"&amp;TRIM(RIGHT(SUBSTITUTE(TRIM(SUBSTITUTE($M1179,CHAR(160)," "))," ",REPT(" ",60)),60))&amp;IF($Q1179="","","-"&amp;TRIM(RIGHT(SUBSTITUTE(TRIM(SUBSTITUTE($Q1179,CHAR(160)," "))," ",REPT(" ",60)),60)))&amp;IF($U1179="","","-"&amp;TRIM(RIGHT(SUBSTITUTE(TRIM(SUBSTITUTE($U1179,CHAR(160)," "))," ",REPT(" ",60)),60)))&amp;".jpg")</f>
        <v/>
      </c>
    </row>
    <row r="1180" ht="14" customHeight="1">
      <c r="O1180" s="196">
        <f>_xlfn.LET(_xlpm.d,_xlfn.XLOOKUP(M1180,'[1]Birth Dates'!$A:$A,'[1]Birth Dates'!$B:$B,"",0),IF(_xlpm.d=0,"",_xlpm.d))</f>
        <v/>
      </c>
      <c r="P1180" s="196">
        <f>IF(OR(O1180="",A1180="",NOT(ISNUMBER(O1180)),O1180&gt;A1180),"",DATEDIF(O1180,A1180,"Y")&amp;" years, "&amp;DATEDIF(O1180,A1180,"YM")&amp;" months, "&amp;DATEDIF(O1180,A1180,"MD")&amp;" days")</f>
        <v/>
      </c>
      <c r="S1180" s="196">
        <f>_xlfn.LET(_xlpm.d,_xlfn.XLOOKUP(Q1180,'[1]Birth Dates'!$A:$A,'[1]Birth Dates'!$B:$B,"",0),IF(_xlpm.d=0,"",_xlpm.d))</f>
        <v/>
      </c>
      <c r="T1180" s="196">
        <f>IF(OR(S1180="",A1180="",NOT(ISNUMBER(S1180)),S1180&gt;A1180),"",DATEDIF(S1180,A1180,"Y")&amp;" years, "&amp;DATEDIF(S1180,A1180,"YM")&amp;" months, "&amp;DATEDIF(S1180,A1180,"MD")&amp;" days")</f>
        <v/>
      </c>
      <c r="W1180" s="196">
        <f>_xlfn.LET(_xlpm.d,_xlfn.XLOOKUP(U1180,'[1]Birth Dates'!$A:$A,'[1]Birth Dates'!$B:$B,"",0),IF(_xlpm.d=0,"",_xlpm.d))</f>
        <v/>
      </c>
      <c r="X1180" s="196">
        <f>IF(OR(W1180="",A1180="",NOT(ISNUMBER(W1180)),W1180&gt;A1180),"",DATEDIF(W1180,A1180,"Y")&amp;" years, "&amp;DATEDIF(W1180,A1180,"YM")&amp;" months, "&amp;DATEDIF(W1180,A1180,"MD")&amp;" days")</f>
        <v/>
      </c>
      <c r="AR1180" s="175">
        <f>IF($B1180="","",TEXT($A1180,"yyyymmdd")&amp;"_P"&amp;$C1180&amp;"_C"&amp;$F1180&amp;"_"&amp;TRIM(RIGHT(SUBSTITUTE(TRIM(SUBSTITUTE($M1180,CHAR(160)," "))," ",REPT(" ",60)),60))&amp;IF($Q1180="","","-"&amp;TRIM(RIGHT(SUBSTITUTE(TRIM(SUBSTITUTE($Q1180,CHAR(160)," "))," ",REPT(" ",60)),60)))&amp;IF($U1180="","","-"&amp;TRIM(RIGHT(SUBSTITUTE(TRIM(SUBSTITUTE($U1180,CHAR(160)," "))," ",REPT(" ",60)),60)))&amp;".jpg")</f>
        <v/>
      </c>
    </row>
    <row r="1181" ht="14" customHeight="1">
      <c r="O1181" s="196">
        <f>_xlfn.LET(_xlpm.d,_xlfn.XLOOKUP(M1181,'[1]Birth Dates'!$A:$A,'[1]Birth Dates'!$B:$B,"",0),IF(_xlpm.d=0,"",_xlpm.d))</f>
        <v/>
      </c>
      <c r="P1181" s="196">
        <f>IF(OR(O1181="",A1181="",NOT(ISNUMBER(O1181)),O1181&gt;A1181),"",DATEDIF(O1181,A1181,"Y")&amp;" years, "&amp;DATEDIF(O1181,A1181,"YM")&amp;" months, "&amp;DATEDIF(O1181,A1181,"MD")&amp;" days")</f>
        <v/>
      </c>
      <c r="S1181" s="196">
        <f>_xlfn.LET(_xlpm.d,_xlfn.XLOOKUP(Q1181,'[1]Birth Dates'!$A:$A,'[1]Birth Dates'!$B:$B,"",0),IF(_xlpm.d=0,"",_xlpm.d))</f>
        <v/>
      </c>
      <c r="T1181" s="196">
        <f>IF(OR(S1181="",A1181="",NOT(ISNUMBER(S1181)),S1181&gt;A1181),"",DATEDIF(S1181,A1181,"Y")&amp;" years, "&amp;DATEDIF(S1181,A1181,"YM")&amp;" months, "&amp;DATEDIF(S1181,A1181,"MD")&amp;" days")</f>
        <v/>
      </c>
      <c r="W1181" s="196">
        <f>_xlfn.LET(_xlpm.d,_xlfn.XLOOKUP(U1181,'[1]Birth Dates'!$A:$A,'[1]Birth Dates'!$B:$B,"",0),IF(_xlpm.d=0,"",_xlpm.d))</f>
        <v/>
      </c>
      <c r="X1181" s="196">
        <f>IF(OR(W1181="",A1181="",NOT(ISNUMBER(W1181)),W1181&gt;A1181),"",DATEDIF(W1181,A1181,"Y")&amp;" years, "&amp;DATEDIF(W1181,A1181,"YM")&amp;" months, "&amp;DATEDIF(W1181,A1181,"MD")&amp;" days")</f>
        <v/>
      </c>
      <c r="AR1181" s="175">
        <f>IF($B1181="","",TEXT($A1181,"yyyymmdd")&amp;"_P"&amp;$C1181&amp;"_C"&amp;$F1181&amp;"_"&amp;TRIM(RIGHT(SUBSTITUTE(TRIM(SUBSTITUTE($M1181,CHAR(160)," "))," ",REPT(" ",60)),60))&amp;IF($Q1181="","","-"&amp;TRIM(RIGHT(SUBSTITUTE(TRIM(SUBSTITUTE($Q1181,CHAR(160)," "))," ",REPT(" ",60)),60)))&amp;IF($U1181="","","-"&amp;TRIM(RIGHT(SUBSTITUTE(TRIM(SUBSTITUTE($U1181,CHAR(160)," "))," ",REPT(" ",60)),60)))&amp;".jpg")</f>
        <v/>
      </c>
    </row>
    <row r="1182" ht="14" customHeight="1">
      <c r="O1182" s="196">
        <f>_xlfn.LET(_xlpm.d,_xlfn.XLOOKUP(M1182,'[1]Birth Dates'!$A:$A,'[1]Birth Dates'!$B:$B,"",0),IF(_xlpm.d=0,"",_xlpm.d))</f>
        <v/>
      </c>
      <c r="P1182" s="196">
        <f>IF(OR(O1182="",A1182="",NOT(ISNUMBER(O1182)),O1182&gt;A1182),"",DATEDIF(O1182,A1182,"Y")&amp;" years, "&amp;DATEDIF(O1182,A1182,"YM")&amp;" months, "&amp;DATEDIF(O1182,A1182,"MD")&amp;" days")</f>
        <v/>
      </c>
      <c r="S1182" s="196">
        <f>_xlfn.LET(_xlpm.d,_xlfn.XLOOKUP(Q1182,'[1]Birth Dates'!$A:$A,'[1]Birth Dates'!$B:$B,"",0),IF(_xlpm.d=0,"",_xlpm.d))</f>
        <v/>
      </c>
      <c r="T1182" s="196">
        <f>IF(OR(S1182="",A1182="",NOT(ISNUMBER(S1182)),S1182&gt;A1182),"",DATEDIF(S1182,A1182,"Y")&amp;" years, "&amp;DATEDIF(S1182,A1182,"YM")&amp;" months, "&amp;DATEDIF(S1182,A1182,"MD")&amp;" days")</f>
        <v/>
      </c>
      <c r="W1182" s="196">
        <f>_xlfn.LET(_xlpm.d,_xlfn.XLOOKUP(U1182,'[1]Birth Dates'!$A:$A,'[1]Birth Dates'!$B:$B,"",0),IF(_xlpm.d=0,"",_xlpm.d))</f>
        <v/>
      </c>
      <c r="X1182" s="196">
        <f>IF(OR(W1182="",A1182="",NOT(ISNUMBER(W1182)),W1182&gt;A1182),"",DATEDIF(W1182,A1182,"Y")&amp;" years, "&amp;DATEDIF(W1182,A1182,"YM")&amp;" months, "&amp;DATEDIF(W1182,A1182,"MD")&amp;" days")</f>
        <v/>
      </c>
      <c r="AR1182" s="175">
        <f>IF($B1182="","",TEXT($A1182,"yyyymmdd")&amp;"_P"&amp;$C1182&amp;"_C"&amp;$F1182&amp;"_"&amp;TRIM(RIGHT(SUBSTITUTE(TRIM(SUBSTITUTE($M1182,CHAR(160)," "))," ",REPT(" ",60)),60))&amp;IF($Q1182="","","-"&amp;TRIM(RIGHT(SUBSTITUTE(TRIM(SUBSTITUTE($Q1182,CHAR(160)," "))," ",REPT(" ",60)),60)))&amp;IF($U1182="","","-"&amp;TRIM(RIGHT(SUBSTITUTE(TRIM(SUBSTITUTE($U1182,CHAR(160)," "))," ",REPT(" ",60)),60)))&amp;".jpg")</f>
        <v/>
      </c>
    </row>
    <row r="1183" ht="14" customHeight="1">
      <c r="O1183" s="196">
        <f>_xlfn.LET(_xlpm.d,_xlfn.XLOOKUP(M1183,'[1]Birth Dates'!$A:$A,'[1]Birth Dates'!$B:$B,"",0),IF(_xlpm.d=0,"",_xlpm.d))</f>
        <v/>
      </c>
      <c r="P1183" s="196">
        <f>IF(OR(O1183="",A1183="",NOT(ISNUMBER(O1183)),O1183&gt;A1183),"",DATEDIF(O1183,A1183,"Y")&amp;" years, "&amp;DATEDIF(O1183,A1183,"YM")&amp;" months, "&amp;DATEDIF(O1183,A1183,"MD")&amp;" days")</f>
        <v/>
      </c>
      <c r="S1183" s="196">
        <f>_xlfn.LET(_xlpm.d,_xlfn.XLOOKUP(Q1183,'[1]Birth Dates'!$A:$A,'[1]Birth Dates'!$B:$B,"",0),IF(_xlpm.d=0,"",_xlpm.d))</f>
        <v/>
      </c>
      <c r="T1183" s="196">
        <f>IF(OR(S1183="",A1183="",NOT(ISNUMBER(S1183)),S1183&gt;A1183),"",DATEDIF(S1183,A1183,"Y")&amp;" years, "&amp;DATEDIF(S1183,A1183,"YM")&amp;" months, "&amp;DATEDIF(S1183,A1183,"MD")&amp;" days")</f>
        <v/>
      </c>
      <c r="W1183" s="196">
        <f>_xlfn.LET(_xlpm.d,_xlfn.XLOOKUP(U1183,'[1]Birth Dates'!$A:$A,'[1]Birth Dates'!$B:$B,"",0),IF(_xlpm.d=0,"",_xlpm.d))</f>
        <v/>
      </c>
      <c r="X1183" s="196">
        <f>IF(OR(W1183="",A1183="",NOT(ISNUMBER(W1183)),W1183&gt;A1183),"",DATEDIF(W1183,A1183,"Y")&amp;" years, "&amp;DATEDIF(W1183,A1183,"YM")&amp;" months, "&amp;DATEDIF(W1183,A1183,"MD")&amp;" days")</f>
        <v/>
      </c>
      <c r="AR1183" s="175">
        <f>IF($B1183="","",TEXT($A1183,"yyyymmdd")&amp;"_P"&amp;$C1183&amp;"_C"&amp;$F1183&amp;"_"&amp;TRIM(RIGHT(SUBSTITUTE(TRIM(SUBSTITUTE($M1183,CHAR(160)," "))," ",REPT(" ",60)),60))&amp;IF($Q1183="","","-"&amp;TRIM(RIGHT(SUBSTITUTE(TRIM(SUBSTITUTE($Q1183,CHAR(160)," "))," ",REPT(" ",60)),60)))&amp;IF($U1183="","","-"&amp;TRIM(RIGHT(SUBSTITUTE(TRIM(SUBSTITUTE($U1183,CHAR(160)," "))," ",REPT(" ",60)),60)))&amp;".jpg")</f>
        <v/>
      </c>
    </row>
    <row r="1184" ht="14" customHeight="1">
      <c r="O1184" s="196">
        <f>_xlfn.LET(_xlpm.d,_xlfn.XLOOKUP(M1184,'[1]Birth Dates'!$A:$A,'[1]Birth Dates'!$B:$B,"",0),IF(_xlpm.d=0,"",_xlpm.d))</f>
        <v/>
      </c>
      <c r="P1184" s="196">
        <f>IF(OR(O1184="",A1184="",NOT(ISNUMBER(O1184)),O1184&gt;A1184),"",DATEDIF(O1184,A1184,"Y")&amp;" years, "&amp;DATEDIF(O1184,A1184,"YM")&amp;" months, "&amp;DATEDIF(O1184,A1184,"MD")&amp;" days")</f>
        <v/>
      </c>
      <c r="S1184" s="196">
        <f>_xlfn.LET(_xlpm.d,_xlfn.XLOOKUP(Q1184,'[1]Birth Dates'!$A:$A,'[1]Birth Dates'!$B:$B,"",0),IF(_xlpm.d=0,"",_xlpm.d))</f>
        <v/>
      </c>
      <c r="T1184" s="196">
        <f>IF(OR(S1184="",A1184="",NOT(ISNUMBER(S1184)),S1184&gt;A1184),"",DATEDIF(S1184,A1184,"Y")&amp;" years, "&amp;DATEDIF(S1184,A1184,"YM")&amp;" months, "&amp;DATEDIF(S1184,A1184,"MD")&amp;" days")</f>
        <v/>
      </c>
      <c r="W1184" s="196">
        <f>_xlfn.LET(_xlpm.d,_xlfn.XLOOKUP(U1184,'[1]Birth Dates'!$A:$A,'[1]Birth Dates'!$B:$B,"",0),IF(_xlpm.d=0,"",_xlpm.d))</f>
        <v/>
      </c>
      <c r="X1184" s="196">
        <f>IF(OR(W1184="",A1184="",NOT(ISNUMBER(W1184)),W1184&gt;A1184),"",DATEDIF(W1184,A1184,"Y")&amp;" years, "&amp;DATEDIF(W1184,A1184,"YM")&amp;" months, "&amp;DATEDIF(W1184,A1184,"MD")&amp;" days")</f>
        <v/>
      </c>
      <c r="AR1184" s="226">
        <f>IF($B1184="","",TEXT($A1184,"yyyymmdd")&amp;"_P"&amp;$C1184&amp;"_C"&amp;$F1184&amp;"_"&amp;TRIM(RIGHT(SUBSTITUTE(TRIM(SUBSTITUTE($M1184,CHAR(160)," "))," ",REPT(" ",60)),60))&amp;IF($Q1184="","","-"&amp;TRIM(RIGHT(SUBSTITUTE(TRIM(SUBSTITUTE($Q1184,CHAR(160)," "))," ",REPT(" ",60)),60)))&amp;IF($U1184="","","-"&amp;TRIM(RIGHT(SUBSTITUTE(TRIM(SUBSTITUTE($U1184,CHAR(160)," "))," ",REPT(" ",60)),60)))&amp;".jpg")</f>
        <v/>
      </c>
    </row>
    <row r="1185" ht="14" customHeight="1">
      <c r="O1185" s="196">
        <f>_xlfn.LET(_xlpm.d,_xlfn.XLOOKUP(M1185,'[1]Birth Dates'!$A:$A,'[1]Birth Dates'!$B:$B,"",0),IF(_xlpm.d=0,"",_xlpm.d))</f>
        <v/>
      </c>
      <c r="P1185" s="196">
        <f>IF(OR(O1185="",A1185="",NOT(ISNUMBER(O1185)),O1185&gt;A1185),"",DATEDIF(O1185,A1185,"Y")&amp;" years, "&amp;DATEDIF(O1185,A1185,"YM")&amp;" months, "&amp;DATEDIF(O1185,A1185,"MD")&amp;" days")</f>
        <v/>
      </c>
      <c r="S1185" s="196">
        <f>_xlfn.LET(_xlpm.d,_xlfn.XLOOKUP(Q1185,'[1]Birth Dates'!$A:$A,'[1]Birth Dates'!$B:$B,"",0),IF(_xlpm.d=0,"",_xlpm.d))</f>
        <v/>
      </c>
      <c r="T1185" s="196">
        <f>IF(OR(S1185="",A1185="",NOT(ISNUMBER(S1185)),S1185&gt;A1185),"",DATEDIF(S1185,A1185,"Y")&amp;" years, "&amp;DATEDIF(S1185,A1185,"YM")&amp;" months, "&amp;DATEDIF(S1185,A1185,"MD")&amp;" days")</f>
        <v/>
      </c>
      <c r="W1185" s="196">
        <f>_xlfn.LET(_xlpm.d,_xlfn.XLOOKUP(U1185,'[1]Birth Dates'!$A:$A,'[1]Birth Dates'!$B:$B,"",0),IF(_xlpm.d=0,"",_xlpm.d))</f>
        <v/>
      </c>
      <c r="X1185" s="196">
        <f>IF(OR(W1185="",A1185="",NOT(ISNUMBER(W1185)),W1185&gt;A1185),"",DATEDIF(W1185,A1185,"Y")&amp;" years, "&amp;DATEDIF(W1185,A1185,"YM")&amp;" months, "&amp;DATEDIF(W1185,A1185,"MD")&amp;" days")</f>
        <v/>
      </c>
      <c r="AR1185" s="175">
        <f>IF($B1185="","",TEXT($A1185,"yyyymmdd")&amp;"_P"&amp;$C1185&amp;"_C"&amp;$F1185&amp;"_"&amp;TRIM(RIGHT(SUBSTITUTE(TRIM(SUBSTITUTE($M1185,CHAR(160)," "))," ",REPT(" ",60)),60))&amp;IF($Q1185="","","-"&amp;TRIM(RIGHT(SUBSTITUTE(TRIM(SUBSTITUTE($Q1185,CHAR(160)," "))," ",REPT(" ",60)),60)))&amp;IF($U1185="","","-"&amp;TRIM(RIGHT(SUBSTITUTE(TRIM(SUBSTITUTE($U1185,CHAR(160)," "))," ",REPT(" ",60)),60)))&amp;".jpg")</f>
        <v/>
      </c>
    </row>
    <row r="1186" ht="14" customHeight="1">
      <c r="O1186" s="196">
        <f>_xlfn.LET(_xlpm.d,_xlfn.XLOOKUP(M1186,'[1]Birth Dates'!$A:$A,'[1]Birth Dates'!$B:$B,"",0),IF(_xlpm.d=0,"",_xlpm.d))</f>
        <v/>
      </c>
      <c r="P1186" s="196">
        <f>IF(OR(O1186="",A1186="",NOT(ISNUMBER(O1186)),O1186&gt;A1186),"",DATEDIF(O1186,A1186,"Y")&amp;" years, "&amp;DATEDIF(O1186,A1186,"YM")&amp;" months, "&amp;DATEDIF(O1186,A1186,"MD")&amp;" days")</f>
        <v/>
      </c>
      <c r="S1186" s="196">
        <f>_xlfn.LET(_xlpm.d,_xlfn.XLOOKUP(Q1186,'[1]Birth Dates'!$A:$A,'[1]Birth Dates'!$B:$B,"",0),IF(_xlpm.d=0,"",_xlpm.d))</f>
        <v/>
      </c>
      <c r="T1186" s="196">
        <f>IF(OR(S1186="",A1186="",NOT(ISNUMBER(S1186)),S1186&gt;A1186),"",DATEDIF(S1186,A1186,"Y")&amp;" years, "&amp;DATEDIF(S1186,A1186,"YM")&amp;" months, "&amp;DATEDIF(S1186,A1186,"MD")&amp;" days")</f>
        <v/>
      </c>
      <c r="W1186" s="196">
        <f>_xlfn.LET(_xlpm.d,_xlfn.XLOOKUP(U1186,'[1]Birth Dates'!$A:$A,'[1]Birth Dates'!$B:$B,"",0),IF(_xlpm.d=0,"",_xlpm.d))</f>
        <v/>
      </c>
      <c r="X1186" s="196">
        <f>IF(OR(W1186="",A1186="",NOT(ISNUMBER(W1186)),W1186&gt;A1186),"",DATEDIF(W1186,A1186,"Y")&amp;" years, "&amp;DATEDIF(W1186,A1186,"YM")&amp;" months, "&amp;DATEDIF(W1186,A1186,"MD")&amp;" days")</f>
        <v/>
      </c>
      <c r="AR1186" s="175">
        <f>IF($B1186="","",TEXT($A1186,"yyyymmdd")&amp;"_P"&amp;$C1186&amp;"_C"&amp;$F1186&amp;"_"&amp;TRIM(RIGHT(SUBSTITUTE(TRIM(SUBSTITUTE($M1186,CHAR(160)," "))," ",REPT(" ",60)),60))&amp;IF($Q1186="","","-"&amp;TRIM(RIGHT(SUBSTITUTE(TRIM(SUBSTITUTE($Q1186,CHAR(160)," "))," ",REPT(" ",60)),60)))&amp;IF($U1186="","","-"&amp;TRIM(RIGHT(SUBSTITUTE(TRIM(SUBSTITUTE($U1186,CHAR(160)," "))," ",REPT(" ",60)),60)))&amp;".jpg")</f>
        <v/>
      </c>
    </row>
    <row r="1187" ht="14" customHeight="1">
      <c r="O1187" s="196">
        <f>_xlfn.LET(_xlpm.d,_xlfn.XLOOKUP(M1187,'[1]Birth Dates'!$A:$A,'[1]Birth Dates'!$B:$B,"",0),IF(_xlpm.d=0,"",_xlpm.d))</f>
        <v/>
      </c>
      <c r="P1187" s="196">
        <f>IF(OR(O1187="",A1187="",NOT(ISNUMBER(O1187)),O1187&gt;A1187),"",DATEDIF(O1187,A1187,"Y")&amp;" years, "&amp;DATEDIF(O1187,A1187,"YM")&amp;" months, "&amp;DATEDIF(O1187,A1187,"MD")&amp;" days")</f>
        <v/>
      </c>
      <c r="S1187" s="196">
        <f>_xlfn.LET(_xlpm.d,_xlfn.XLOOKUP(Q1187,'[1]Birth Dates'!$A:$A,'[1]Birth Dates'!$B:$B,"",0),IF(_xlpm.d=0,"",_xlpm.d))</f>
        <v/>
      </c>
      <c r="T1187" s="196">
        <f>IF(OR(S1187="",A1187="",NOT(ISNUMBER(S1187)),S1187&gt;A1187),"",DATEDIF(S1187,A1187,"Y")&amp;" years, "&amp;DATEDIF(S1187,A1187,"YM")&amp;" months, "&amp;DATEDIF(S1187,A1187,"MD")&amp;" days")</f>
        <v/>
      </c>
      <c r="W1187" s="196">
        <f>_xlfn.LET(_xlpm.d,_xlfn.XLOOKUP(U1187,'[1]Birth Dates'!$A:$A,'[1]Birth Dates'!$B:$B,"",0),IF(_xlpm.d=0,"",_xlpm.d))</f>
        <v/>
      </c>
      <c r="X1187" s="196">
        <f>IF(OR(W1187="",A1187="",NOT(ISNUMBER(W1187)),W1187&gt;A1187),"",DATEDIF(W1187,A1187,"Y")&amp;" years, "&amp;DATEDIF(W1187,A1187,"YM")&amp;" months, "&amp;DATEDIF(W1187,A1187,"MD")&amp;" days")</f>
        <v/>
      </c>
      <c r="AR1187" s="175">
        <f>IF($B1187="","",TEXT($A1187,"yyyymmdd")&amp;"_P"&amp;$C1187&amp;"_C"&amp;$F1187&amp;"_"&amp;TRIM(RIGHT(SUBSTITUTE(TRIM(SUBSTITUTE($M1187,CHAR(160)," "))," ",REPT(" ",60)),60))&amp;IF($Q1187="","","-"&amp;TRIM(RIGHT(SUBSTITUTE(TRIM(SUBSTITUTE($Q1187,CHAR(160)," "))," ",REPT(" ",60)),60)))&amp;IF($U1187="","","-"&amp;TRIM(RIGHT(SUBSTITUTE(TRIM(SUBSTITUTE($U1187,CHAR(160)," "))," ",REPT(" ",60)),60)))&amp;".jpg")</f>
        <v/>
      </c>
    </row>
    <row r="1188" ht="14" customHeight="1">
      <c r="O1188" s="196">
        <f>_xlfn.LET(_xlpm.d,_xlfn.XLOOKUP(M1188,'[1]Birth Dates'!$A:$A,'[1]Birth Dates'!$B:$B,"",0),IF(_xlpm.d=0,"",_xlpm.d))</f>
        <v/>
      </c>
      <c r="P1188" s="196">
        <f>IF(OR(O1188="",A1188="",NOT(ISNUMBER(O1188)),O1188&gt;A1188),"",DATEDIF(O1188,A1188,"Y")&amp;" years, "&amp;DATEDIF(O1188,A1188,"YM")&amp;" months, "&amp;DATEDIF(O1188,A1188,"MD")&amp;" days")</f>
        <v/>
      </c>
      <c r="S1188" s="196">
        <f>_xlfn.LET(_xlpm.d,_xlfn.XLOOKUP(Q1188,'[1]Birth Dates'!$A:$A,'[1]Birth Dates'!$B:$B,"",0),IF(_xlpm.d=0,"",_xlpm.d))</f>
        <v/>
      </c>
      <c r="T1188" s="196">
        <f>IF(OR(S1188="",A1188="",NOT(ISNUMBER(S1188)),S1188&gt;A1188),"",DATEDIF(S1188,A1188,"Y")&amp;" years, "&amp;DATEDIF(S1188,A1188,"YM")&amp;" months, "&amp;DATEDIF(S1188,A1188,"MD")&amp;" days")</f>
        <v/>
      </c>
      <c r="W1188" s="196">
        <f>_xlfn.LET(_xlpm.d,_xlfn.XLOOKUP(U1188,'[1]Birth Dates'!$A:$A,'[1]Birth Dates'!$B:$B,"",0),IF(_xlpm.d=0,"",_xlpm.d))</f>
        <v/>
      </c>
      <c r="X1188" s="196">
        <f>IF(OR(W1188="",A1188="",NOT(ISNUMBER(W1188)),W1188&gt;A1188),"",DATEDIF(W1188,A1188,"Y")&amp;" years, "&amp;DATEDIF(W1188,A1188,"YM")&amp;" months, "&amp;DATEDIF(W1188,A1188,"MD")&amp;" days")</f>
        <v/>
      </c>
      <c r="AR1188" s="175">
        <f>IF($B1188="","",TEXT($A1188,"yyyymmdd")&amp;"_P"&amp;$C1188&amp;"_C"&amp;$F1188&amp;"_"&amp;TRIM(RIGHT(SUBSTITUTE(TRIM(SUBSTITUTE($M1188,CHAR(160)," "))," ",REPT(" ",60)),60))&amp;IF($Q1188="","","-"&amp;TRIM(RIGHT(SUBSTITUTE(TRIM(SUBSTITUTE($Q1188,CHAR(160)," "))," ",REPT(" ",60)),60)))&amp;IF($U1188="","","-"&amp;TRIM(RIGHT(SUBSTITUTE(TRIM(SUBSTITUTE($U1188,CHAR(160)," "))," ",REPT(" ",60)),60)))&amp;".jpg")</f>
        <v/>
      </c>
    </row>
    <row r="1189" ht="14" customHeight="1">
      <c r="O1189" s="196">
        <f>_xlfn.LET(_xlpm.d,_xlfn.XLOOKUP(M1189,'[1]Birth Dates'!$A:$A,'[1]Birth Dates'!$B:$B,"",0),IF(_xlpm.d=0,"",_xlpm.d))</f>
        <v/>
      </c>
      <c r="P1189" s="196">
        <f>IF(OR(O1189="",A1189="",NOT(ISNUMBER(O1189)),O1189&gt;A1189),"",DATEDIF(O1189,A1189,"Y")&amp;" years, "&amp;DATEDIF(O1189,A1189,"YM")&amp;" months, "&amp;DATEDIF(O1189,A1189,"MD")&amp;" days")</f>
        <v/>
      </c>
      <c r="S1189" s="196">
        <f>_xlfn.LET(_xlpm.d,_xlfn.XLOOKUP(Q1189,'[1]Birth Dates'!$A:$A,'[1]Birth Dates'!$B:$B,"",0),IF(_xlpm.d=0,"",_xlpm.d))</f>
        <v/>
      </c>
      <c r="T1189" s="196">
        <f>IF(OR(S1189="",A1189="",NOT(ISNUMBER(S1189)),S1189&gt;A1189),"",DATEDIF(S1189,A1189,"Y")&amp;" years, "&amp;DATEDIF(S1189,A1189,"YM")&amp;" months, "&amp;DATEDIF(S1189,A1189,"MD")&amp;" days")</f>
        <v/>
      </c>
      <c r="W1189" s="196">
        <f>_xlfn.LET(_xlpm.d,_xlfn.XLOOKUP(U1189,'[1]Birth Dates'!$A:$A,'[1]Birth Dates'!$B:$B,"",0),IF(_xlpm.d=0,"",_xlpm.d))</f>
        <v/>
      </c>
      <c r="X1189" s="196">
        <f>IF(OR(W1189="",A1189="",NOT(ISNUMBER(W1189)),W1189&gt;A1189),"",DATEDIF(W1189,A1189,"Y")&amp;" years, "&amp;DATEDIF(W1189,A1189,"YM")&amp;" months, "&amp;DATEDIF(W1189,A1189,"MD")&amp;" days")</f>
        <v/>
      </c>
      <c r="AR1189" s="175">
        <f>IF($B1189="","",TEXT($A1189,"yyyymmdd")&amp;"_P"&amp;$C1189&amp;"_C"&amp;$F1189&amp;"_"&amp;TRIM(RIGHT(SUBSTITUTE(TRIM(SUBSTITUTE($M1189,CHAR(160)," "))," ",REPT(" ",60)),60))&amp;IF($Q1189="","","-"&amp;TRIM(RIGHT(SUBSTITUTE(TRIM(SUBSTITUTE($Q1189,CHAR(160)," "))," ",REPT(" ",60)),60)))&amp;IF($U1189="","","-"&amp;TRIM(RIGHT(SUBSTITUTE(TRIM(SUBSTITUTE($U1189,CHAR(160)," "))," ",REPT(" ",60)),60)))&amp;".jpg")</f>
        <v/>
      </c>
    </row>
    <row r="1190" ht="14" customHeight="1">
      <c r="O1190" s="196">
        <f>_xlfn.LET(_xlpm.d,_xlfn.XLOOKUP(M1190,'[1]Birth Dates'!$A:$A,'[1]Birth Dates'!$B:$B,"",0),IF(_xlpm.d=0,"",_xlpm.d))</f>
        <v/>
      </c>
      <c r="P1190" s="196">
        <f>IF(OR(O1190="",A1190="",NOT(ISNUMBER(O1190)),O1190&gt;A1190),"",DATEDIF(O1190,A1190,"Y")&amp;" years, "&amp;DATEDIF(O1190,A1190,"YM")&amp;" months, "&amp;DATEDIF(O1190,A1190,"MD")&amp;" days")</f>
        <v/>
      </c>
      <c r="S1190" s="196">
        <f>_xlfn.LET(_xlpm.d,_xlfn.XLOOKUP(Q1190,'[1]Birth Dates'!$A:$A,'[1]Birth Dates'!$B:$B,"",0),IF(_xlpm.d=0,"",_xlpm.d))</f>
        <v/>
      </c>
      <c r="T1190" s="196">
        <f>IF(OR(S1190="",A1190="",NOT(ISNUMBER(S1190)),S1190&gt;A1190),"",DATEDIF(S1190,A1190,"Y")&amp;" years, "&amp;DATEDIF(S1190,A1190,"YM")&amp;" months, "&amp;DATEDIF(S1190,A1190,"MD")&amp;" days")</f>
        <v/>
      </c>
      <c r="W1190" s="196">
        <f>_xlfn.LET(_xlpm.d,_xlfn.XLOOKUP(U1190,'[1]Birth Dates'!$A:$A,'[1]Birth Dates'!$B:$B,"",0),IF(_xlpm.d=0,"",_xlpm.d))</f>
        <v/>
      </c>
      <c r="X1190" s="196">
        <f>IF(OR(W1190="",A1190="",NOT(ISNUMBER(W1190)),W1190&gt;A1190),"",DATEDIF(W1190,A1190,"Y")&amp;" years, "&amp;DATEDIF(W1190,A1190,"YM")&amp;" months, "&amp;DATEDIF(W1190,A1190,"MD")&amp;" days")</f>
        <v/>
      </c>
      <c r="AR1190" s="175">
        <f>IF($B1190="","",TEXT($A1190,"yyyymmdd")&amp;"_P"&amp;$C1190&amp;"_C"&amp;$F1190&amp;"_"&amp;TRIM(RIGHT(SUBSTITUTE(TRIM(SUBSTITUTE($M1190,CHAR(160)," "))," ",REPT(" ",60)),60))&amp;IF($Q1190="","","-"&amp;TRIM(RIGHT(SUBSTITUTE(TRIM(SUBSTITUTE($Q1190,CHAR(160)," "))," ",REPT(" ",60)),60)))&amp;IF($U1190="","","-"&amp;TRIM(RIGHT(SUBSTITUTE(TRIM(SUBSTITUTE($U1190,CHAR(160)," "))," ",REPT(" ",60)),60)))&amp;".jpg")</f>
        <v/>
      </c>
    </row>
    <row r="1191" ht="14" customHeight="1">
      <c r="O1191" s="196">
        <f>_xlfn.LET(_xlpm.d,_xlfn.XLOOKUP(M1191,'[1]Birth Dates'!$A:$A,'[1]Birth Dates'!$B:$B,"",0),IF(_xlpm.d=0,"",_xlpm.d))</f>
        <v/>
      </c>
      <c r="P1191" s="196">
        <f>IF(OR(O1191="",A1191="",NOT(ISNUMBER(O1191)),O1191&gt;A1191),"",DATEDIF(O1191,A1191,"Y")&amp;" years, "&amp;DATEDIF(O1191,A1191,"YM")&amp;" months, "&amp;DATEDIF(O1191,A1191,"MD")&amp;" days")</f>
        <v/>
      </c>
      <c r="S1191" s="196">
        <f>_xlfn.LET(_xlpm.d,_xlfn.XLOOKUP(Q1191,'[1]Birth Dates'!$A:$A,'[1]Birth Dates'!$B:$B,"",0),IF(_xlpm.d=0,"",_xlpm.d))</f>
        <v/>
      </c>
      <c r="T1191" s="196">
        <f>IF(OR(S1191="",A1191="",NOT(ISNUMBER(S1191)),S1191&gt;A1191),"",DATEDIF(S1191,A1191,"Y")&amp;" years, "&amp;DATEDIF(S1191,A1191,"YM")&amp;" months, "&amp;DATEDIF(S1191,A1191,"MD")&amp;" days")</f>
        <v/>
      </c>
      <c r="W1191" s="196">
        <f>_xlfn.LET(_xlpm.d,_xlfn.XLOOKUP(U1191,'[1]Birth Dates'!$A:$A,'[1]Birth Dates'!$B:$B,"",0),IF(_xlpm.d=0,"",_xlpm.d))</f>
        <v/>
      </c>
      <c r="X1191" s="196">
        <f>IF(OR(W1191="",A1191="",NOT(ISNUMBER(W1191)),W1191&gt;A1191),"",DATEDIF(W1191,A1191,"Y")&amp;" years, "&amp;DATEDIF(W1191,A1191,"YM")&amp;" months, "&amp;DATEDIF(W1191,A1191,"MD")&amp;" days")</f>
        <v/>
      </c>
      <c r="AR1191" s="175">
        <f>IF($B1191="","",TEXT($A1191,"yyyymmdd")&amp;"_P"&amp;$C1191&amp;"_C"&amp;$F1191&amp;"_"&amp;TRIM(RIGHT(SUBSTITUTE(TRIM(SUBSTITUTE($M1191,CHAR(160)," "))," ",REPT(" ",60)),60))&amp;IF($Q1191="","","-"&amp;TRIM(RIGHT(SUBSTITUTE(TRIM(SUBSTITUTE($Q1191,CHAR(160)," "))," ",REPT(" ",60)),60)))&amp;IF($U1191="","","-"&amp;TRIM(RIGHT(SUBSTITUTE(TRIM(SUBSTITUTE($U1191,CHAR(160)," "))," ",REPT(" ",60)),60)))&amp;".jpg")</f>
        <v/>
      </c>
    </row>
    <row r="1192" ht="14" customHeight="1">
      <c r="O1192" s="196">
        <f>_xlfn.LET(_xlpm.d,_xlfn.XLOOKUP(M1192,'[1]Birth Dates'!$A:$A,'[1]Birth Dates'!$B:$B,"",0),IF(_xlpm.d=0,"",_xlpm.d))</f>
        <v/>
      </c>
      <c r="P1192" s="196">
        <f>IF(OR(O1192="",A1192="",NOT(ISNUMBER(O1192)),O1192&gt;A1192),"",DATEDIF(O1192,A1192,"Y")&amp;" years, "&amp;DATEDIF(O1192,A1192,"YM")&amp;" months, "&amp;DATEDIF(O1192,A1192,"MD")&amp;" days")</f>
        <v/>
      </c>
      <c r="S1192" s="196">
        <f>_xlfn.LET(_xlpm.d,_xlfn.XLOOKUP(Q1192,'[1]Birth Dates'!$A:$A,'[1]Birth Dates'!$B:$B,"",0),IF(_xlpm.d=0,"",_xlpm.d))</f>
        <v/>
      </c>
      <c r="T1192" s="196">
        <f>IF(OR(S1192="",A1192="",NOT(ISNUMBER(S1192)),S1192&gt;A1192),"",DATEDIF(S1192,A1192,"Y")&amp;" years, "&amp;DATEDIF(S1192,A1192,"YM")&amp;" months, "&amp;DATEDIF(S1192,A1192,"MD")&amp;" days")</f>
        <v/>
      </c>
      <c r="W1192" s="196">
        <f>_xlfn.LET(_xlpm.d,_xlfn.XLOOKUP(U1192,'[1]Birth Dates'!$A:$A,'[1]Birth Dates'!$B:$B,"",0),IF(_xlpm.d=0,"",_xlpm.d))</f>
        <v/>
      </c>
      <c r="X1192" s="196">
        <f>IF(OR(W1192="",A1192="",NOT(ISNUMBER(W1192)),W1192&gt;A1192),"",DATEDIF(W1192,A1192,"Y")&amp;" years, "&amp;DATEDIF(W1192,A1192,"YM")&amp;" months, "&amp;DATEDIF(W1192,A1192,"MD")&amp;" days")</f>
        <v/>
      </c>
      <c r="AR1192" s="175">
        <f>IF($B1192="","",TEXT($A1192,"yyyymmdd")&amp;"_P"&amp;$C1192&amp;"_C"&amp;$F1192&amp;"_"&amp;TRIM(RIGHT(SUBSTITUTE(TRIM(SUBSTITUTE($M1192,CHAR(160)," "))," ",REPT(" ",60)),60))&amp;IF($Q1192="","","-"&amp;TRIM(RIGHT(SUBSTITUTE(TRIM(SUBSTITUTE($Q1192,CHAR(160)," "))," ",REPT(" ",60)),60)))&amp;IF($U1192="","","-"&amp;TRIM(RIGHT(SUBSTITUTE(TRIM(SUBSTITUTE($U1192,CHAR(160)," "))," ",REPT(" ",60)),60)))&amp;".jpg")</f>
        <v/>
      </c>
    </row>
    <row r="1193" ht="14" customHeight="1">
      <c r="O1193" s="196">
        <f>_xlfn.LET(_xlpm.d,_xlfn.XLOOKUP(M1193,'[1]Birth Dates'!$A:$A,'[1]Birth Dates'!$B:$B,"",0),IF(_xlpm.d=0,"",_xlpm.d))</f>
        <v/>
      </c>
      <c r="P1193" s="196">
        <f>IF(OR(O1193="",A1193="",NOT(ISNUMBER(O1193)),O1193&gt;A1193),"",DATEDIF(O1193,A1193,"Y")&amp;" years, "&amp;DATEDIF(O1193,A1193,"YM")&amp;" months, "&amp;DATEDIF(O1193,A1193,"MD")&amp;" days")</f>
        <v/>
      </c>
      <c r="S1193" s="196">
        <f>_xlfn.LET(_xlpm.d,_xlfn.XLOOKUP(Q1193,'[1]Birth Dates'!$A:$A,'[1]Birth Dates'!$B:$B,"",0),IF(_xlpm.d=0,"",_xlpm.d))</f>
        <v/>
      </c>
      <c r="T1193" s="196">
        <f>IF(OR(S1193="",A1193="",NOT(ISNUMBER(S1193)),S1193&gt;A1193),"",DATEDIF(S1193,A1193,"Y")&amp;" years, "&amp;DATEDIF(S1193,A1193,"YM")&amp;" months, "&amp;DATEDIF(S1193,A1193,"MD")&amp;" days")</f>
        <v/>
      </c>
      <c r="W1193" s="196">
        <f>_xlfn.LET(_xlpm.d,_xlfn.XLOOKUP(U1193,'[1]Birth Dates'!$A:$A,'[1]Birth Dates'!$B:$B,"",0),IF(_xlpm.d=0,"",_xlpm.d))</f>
        <v/>
      </c>
      <c r="X1193" s="196">
        <f>IF(OR(W1193="",A1193="",NOT(ISNUMBER(W1193)),W1193&gt;A1193),"",DATEDIF(W1193,A1193,"Y")&amp;" years, "&amp;DATEDIF(W1193,A1193,"YM")&amp;" months, "&amp;DATEDIF(W1193,A1193,"MD")&amp;" days")</f>
        <v/>
      </c>
      <c r="AR1193" s="175">
        <f>IF($B1193="","",TEXT($A1193,"yyyymmdd")&amp;"_P"&amp;$C1193&amp;"_C"&amp;$F1193&amp;"_"&amp;TRIM(RIGHT(SUBSTITUTE(TRIM(SUBSTITUTE($M1193,CHAR(160)," "))," ",REPT(" ",60)),60))&amp;IF($Q1193="","","-"&amp;TRIM(RIGHT(SUBSTITUTE(TRIM(SUBSTITUTE($Q1193,CHAR(160)," "))," ",REPT(" ",60)),60)))&amp;IF($U1193="","","-"&amp;TRIM(RIGHT(SUBSTITUTE(TRIM(SUBSTITUTE($U1193,CHAR(160)," "))," ",REPT(" ",60)),60)))&amp;".jpg")</f>
        <v/>
      </c>
    </row>
    <row r="1194" ht="14" customHeight="1">
      <c r="O1194" s="196">
        <f>_xlfn.LET(_xlpm.d,_xlfn.XLOOKUP(M1194,'[1]Birth Dates'!$A:$A,'[1]Birth Dates'!$B:$B,"",0),IF(_xlpm.d=0,"",_xlpm.d))</f>
        <v/>
      </c>
      <c r="P1194" s="196">
        <f>IF(OR(O1194="",A1194="",NOT(ISNUMBER(O1194)),O1194&gt;A1194),"",DATEDIF(O1194,A1194,"Y")&amp;" years, "&amp;DATEDIF(O1194,A1194,"YM")&amp;" months, "&amp;DATEDIF(O1194,A1194,"MD")&amp;" days")</f>
        <v/>
      </c>
      <c r="S1194" s="196">
        <f>_xlfn.LET(_xlpm.d,_xlfn.XLOOKUP(Q1194,'[1]Birth Dates'!$A:$A,'[1]Birth Dates'!$B:$B,"",0),IF(_xlpm.d=0,"",_xlpm.d))</f>
        <v/>
      </c>
      <c r="T1194" s="196">
        <f>IF(OR(S1194="",A1194="",NOT(ISNUMBER(S1194)),S1194&gt;A1194),"",DATEDIF(S1194,A1194,"Y")&amp;" years, "&amp;DATEDIF(S1194,A1194,"YM")&amp;" months, "&amp;DATEDIF(S1194,A1194,"MD")&amp;" days")</f>
        <v/>
      </c>
      <c r="W1194" s="196">
        <f>_xlfn.LET(_xlpm.d,_xlfn.XLOOKUP(U1194,'[1]Birth Dates'!$A:$A,'[1]Birth Dates'!$B:$B,"",0),IF(_xlpm.d=0,"",_xlpm.d))</f>
        <v/>
      </c>
      <c r="X1194" s="196">
        <f>IF(OR(W1194="",A1194="",NOT(ISNUMBER(W1194)),W1194&gt;A1194),"",DATEDIF(W1194,A1194,"Y")&amp;" years, "&amp;DATEDIF(W1194,A1194,"YM")&amp;" months, "&amp;DATEDIF(W1194,A1194,"MD")&amp;" days")</f>
        <v/>
      </c>
      <c r="AR1194" s="175">
        <f>IF($B1194="","",TEXT($A1194,"yyyymmdd")&amp;"_P"&amp;$C1194&amp;"_C"&amp;$F1194&amp;"_"&amp;TRIM(RIGHT(SUBSTITUTE(TRIM(SUBSTITUTE($M1194,CHAR(160)," "))," ",REPT(" ",60)),60))&amp;IF($Q1194="","","-"&amp;TRIM(RIGHT(SUBSTITUTE(TRIM(SUBSTITUTE($Q1194,CHAR(160)," "))," ",REPT(" ",60)),60)))&amp;IF($U1194="","","-"&amp;TRIM(RIGHT(SUBSTITUTE(TRIM(SUBSTITUTE($U1194,CHAR(160)," "))," ",REPT(" ",60)),60)))&amp;".jpg")</f>
        <v/>
      </c>
    </row>
    <row r="1195" ht="14" customHeight="1">
      <c r="O1195" s="196">
        <f>_xlfn.LET(_xlpm.d,_xlfn.XLOOKUP(M1195,'[1]Birth Dates'!$A:$A,'[1]Birth Dates'!$B:$B,"",0),IF(_xlpm.d=0,"",_xlpm.d))</f>
        <v/>
      </c>
      <c r="P1195" s="196">
        <f>IF(OR(O1195="",A1195="",NOT(ISNUMBER(O1195)),O1195&gt;A1195),"",DATEDIF(O1195,A1195,"Y")&amp;" years, "&amp;DATEDIF(O1195,A1195,"YM")&amp;" months, "&amp;DATEDIF(O1195,A1195,"MD")&amp;" days")</f>
        <v/>
      </c>
      <c r="S1195" s="196">
        <f>_xlfn.LET(_xlpm.d,_xlfn.XLOOKUP(Q1195,'[1]Birth Dates'!$A:$A,'[1]Birth Dates'!$B:$B,"",0),IF(_xlpm.d=0,"",_xlpm.d))</f>
        <v/>
      </c>
      <c r="T1195" s="196">
        <f>IF(OR(S1195="",A1195="",NOT(ISNUMBER(S1195)),S1195&gt;A1195),"",DATEDIF(S1195,A1195,"Y")&amp;" years, "&amp;DATEDIF(S1195,A1195,"YM")&amp;" months, "&amp;DATEDIF(S1195,A1195,"MD")&amp;" days")</f>
        <v/>
      </c>
      <c r="W1195" s="196">
        <f>_xlfn.LET(_xlpm.d,_xlfn.XLOOKUP(U1195,'[1]Birth Dates'!$A:$A,'[1]Birth Dates'!$B:$B,"",0),IF(_xlpm.d=0,"",_xlpm.d))</f>
        <v/>
      </c>
      <c r="X1195" s="196">
        <f>IF(OR(W1195="",A1195="",NOT(ISNUMBER(W1195)),W1195&gt;A1195),"",DATEDIF(W1195,A1195,"Y")&amp;" years, "&amp;DATEDIF(W1195,A1195,"YM")&amp;" months, "&amp;DATEDIF(W1195,A1195,"MD")&amp;" days")</f>
        <v/>
      </c>
      <c r="AR1195" s="175">
        <f>IF($B1195="","",TEXT($A1195,"yyyymmdd")&amp;"_P"&amp;$C1195&amp;"_C"&amp;$F1195&amp;"_"&amp;TRIM(RIGHT(SUBSTITUTE(TRIM(SUBSTITUTE($M1195,CHAR(160)," "))," ",REPT(" ",60)),60))&amp;IF($Q1195="","","-"&amp;TRIM(RIGHT(SUBSTITUTE(TRIM(SUBSTITUTE($Q1195,CHAR(160)," "))," ",REPT(" ",60)),60)))&amp;IF($U1195="","","-"&amp;TRIM(RIGHT(SUBSTITUTE(TRIM(SUBSTITUTE($U1195,CHAR(160)," "))," ",REPT(" ",60)),60)))&amp;".jpg")</f>
        <v/>
      </c>
    </row>
    <row r="1196" ht="14" customHeight="1">
      <c r="O1196" s="196">
        <f>_xlfn.LET(_xlpm.d,_xlfn.XLOOKUP(M1196,'[1]Birth Dates'!$A:$A,'[1]Birth Dates'!$B:$B,"",0),IF(_xlpm.d=0,"",_xlpm.d))</f>
        <v/>
      </c>
      <c r="P1196" s="196">
        <f>IF(OR(O1196="",A1196="",NOT(ISNUMBER(O1196)),O1196&gt;A1196),"",DATEDIF(O1196,A1196,"Y")&amp;" years, "&amp;DATEDIF(O1196,A1196,"YM")&amp;" months, "&amp;DATEDIF(O1196,A1196,"MD")&amp;" days")</f>
        <v/>
      </c>
      <c r="S1196" s="196">
        <f>_xlfn.LET(_xlpm.d,_xlfn.XLOOKUP(Q1196,'[1]Birth Dates'!$A:$A,'[1]Birth Dates'!$B:$B,"",0),IF(_xlpm.d=0,"",_xlpm.d))</f>
        <v/>
      </c>
      <c r="T1196" s="196">
        <f>IF(OR(S1196="",A1196="",NOT(ISNUMBER(S1196)),S1196&gt;A1196),"",DATEDIF(S1196,A1196,"Y")&amp;" years, "&amp;DATEDIF(S1196,A1196,"YM")&amp;" months, "&amp;DATEDIF(S1196,A1196,"MD")&amp;" days")</f>
        <v/>
      </c>
      <c r="W1196" s="196">
        <f>_xlfn.LET(_xlpm.d,_xlfn.XLOOKUP(U1196,'[1]Birth Dates'!$A:$A,'[1]Birth Dates'!$B:$B,"",0),IF(_xlpm.d=0,"",_xlpm.d))</f>
        <v/>
      </c>
      <c r="X1196" s="196">
        <f>IF(OR(W1196="",A1196="",NOT(ISNUMBER(W1196)),W1196&gt;A1196),"",DATEDIF(W1196,A1196,"Y")&amp;" years, "&amp;DATEDIF(W1196,A1196,"YM")&amp;" months, "&amp;DATEDIF(W1196,A1196,"MD")&amp;" days")</f>
        <v/>
      </c>
      <c r="AR1196" s="175">
        <f>IF($B1196="","",TEXT($A1196,"yyyymmdd")&amp;"_P"&amp;$C1196&amp;"_C"&amp;$F1196&amp;"_"&amp;TRIM(RIGHT(SUBSTITUTE(TRIM(SUBSTITUTE($M1196,CHAR(160)," "))," ",REPT(" ",60)),60))&amp;IF($Q1196="","","-"&amp;TRIM(RIGHT(SUBSTITUTE(TRIM(SUBSTITUTE($Q1196,CHAR(160)," "))," ",REPT(" ",60)),60)))&amp;IF($U1196="","","-"&amp;TRIM(RIGHT(SUBSTITUTE(TRIM(SUBSTITUTE($U1196,CHAR(160)," "))," ",REPT(" ",60)),60)))&amp;".jpg")</f>
        <v/>
      </c>
    </row>
    <row r="1197" ht="14" customHeight="1">
      <c r="O1197" s="196">
        <f>_xlfn.LET(_xlpm.d,_xlfn.XLOOKUP(M1197,'[1]Birth Dates'!$A:$A,'[1]Birth Dates'!$B:$B,"",0),IF(_xlpm.d=0,"",_xlpm.d))</f>
        <v/>
      </c>
      <c r="P1197" s="196">
        <f>IF(OR(O1197="",A1197="",NOT(ISNUMBER(O1197)),O1197&gt;A1197),"",DATEDIF(O1197,A1197,"Y")&amp;" years, "&amp;DATEDIF(O1197,A1197,"YM")&amp;" months, "&amp;DATEDIF(O1197,A1197,"MD")&amp;" days")</f>
        <v/>
      </c>
      <c r="S1197" s="196">
        <f>_xlfn.LET(_xlpm.d,_xlfn.XLOOKUP(Q1197,'[1]Birth Dates'!$A:$A,'[1]Birth Dates'!$B:$B,"",0),IF(_xlpm.d=0,"",_xlpm.d))</f>
        <v/>
      </c>
      <c r="T1197" s="196">
        <f>IF(OR(S1197="",A1197="",NOT(ISNUMBER(S1197)),S1197&gt;A1197),"",DATEDIF(S1197,A1197,"Y")&amp;" years, "&amp;DATEDIF(S1197,A1197,"YM")&amp;" months, "&amp;DATEDIF(S1197,A1197,"MD")&amp;" days")</f>
        <v/>
      </c>
      <c r="W1197" s="196">
        <f>_xlfn.LET(_xlpm.d,_xlfn.XLOOKUP(U1197,'[1]Birth Dates'!$A:$A,'[1]Birth Dates'!$B:$B,"",0),IF(_xlpm.d=0,"",_xlpm.d))</f>
        <v/>
      </c>
      <c r="X1197" s="196">
        <f>IF(OR(W1197="",A1197="",NOT(ISNUMBER(W1197)),W1197&gt;A1197),"",DATEDIF(W1197,A1197,"Y")&amp;" years, "&amp;DATEDIF(W1197,A1197,"YM")&amp;" months, "&amp;DATEDIF(W1197,A1197,"MD")&amp;" days")</f>
        <v/>
      </c>
      <c r="AR1197" s="175">
        <f>IF($B1197="","",TEXT($A1197,"yyyymmdd")&amp;"_P"&amp;$C1197&amp;"_C"&amp;$F1197&amp;"_"&amp;TRIM(RIGHT(SUBSTITUTE(TRIM(SUBSTITUTE($M1197,CHAR(160)," "))," ",REPT(" ",60)),60))&amp;IF($Q1197="","","-"&amp;TRIM(RIGHT(SUBSTITUTE(TRIM(SUBSTITUTE($Q1197,CHAR(160)," "))," ",REPT(" ",60)),60)))&amp;IF($U1197="","","-"&amp;TRIM(RIGHT(SUBSTITUTE(TRIM(SUBSTITUTE($U1197,CHAR(160)," "))," ",REPT(" ",60)),60)))&amp;".jpg")</f>
        <v/>
      </c>
    </row>
    <row r="1198" ht="14" customHeight="1">
      <c r="O1198" s="196">
        <f>_xlfn.LET(_xlpm.d,_xlfn.XLOOKUP(M1198,'[1]Birth Dates'!$A:$A,'[1]Birth Dates'!$B:$B,"",0),IF(_xlpm.d=0,"",_xlpm.d))</f>
        <v/>
      </c>
      <c r="P1198" s="196">
        <f>IF(OR(O1198="",A1198="",NOT(ISNUMBER(O1198)),O1198&gt;A1198),"",DATEDIF(O1198,A1198,"Y")&amp;" years, "&amp;DATEDIF(O1198,A1198,"YM")&amp;" months, "&amp;DATEDIF(O1198,A1198,"MD")&amp;" days")</f>
        <v/>
      </c>
      <c r="S1198" s="196">
        <f>_xlfn.LET(_xlpm.d,_xlfn.XLOOKUP(Q1198,'[1]Birth Dates'!$A:$A,'[1]Birth Dates'!$B:$B,"",0),IF(_xlpm.d=0,"",_xlpm.d))</f>
        <v/>
      </c>
      <c r="T1198" s="196">
        <f>IF(OR(S1198="",A1198="",NOT(ISNUMBER(S1198)),S1198&gt;A1198),"",DATEDIF(S1198,A1198,"Y")&amp;" years, "&amp;DATEDIF(S1198,A1198,"YM")&amp;" months, "&amp;DATEDIF(S1198,A1198,"MD")&amp;" days")</f>
        <v/>
      </c>
      <c r="W1198" s="196">
        <f>_xlfn.LET(_xlpm.d,_xlfn.XLOOKUP(U1198,'[1]Birth Dates'!$A:$A,'[1]Birth Dates'!$B:$B,"",0),IF(_xlpm.d=0,"",_xlpm.d))</f>
        <v/>
      </c>
      <c r="X1198" s="196">
        <f>IF(OR(W1198="",A1198="",NOT(ISNUMBER(W1198)),W1198&gt;A1198),"",DATEDIF(W1198,A1198,"Y")&amp;" years, "&amp;DATEDIF(W1198,A1198,"YM")&amp;" months, "&amp;DATEDIF(W1198,A1198,"MD")&amp;" days")</f>
        <v/>
      </c>
      <c r="AR1198" s="175">
        <f>IF($B1198="","",TEXT($A1198,"yyyymmdd")&amp;"_P"&amp;$C1198&amp;"_C"&amp;$F1198&amp;"_"&amp;TRIM(RIGHT(SUBSTITUTE(TRIM(SUBSTITUTE($M1198,CHAR(160)," "))," ",REPT(" ",60)),60))&amp;IF($Q1198="","","-"&amp;TRIM(RIGHT(SUBSTITUTE(TRIM(SUBSTITUTE($Q1198,CHAR(160)," "))," ",REPT(" ",60)),60)))&amp;IF($U1198="","","-"&amp;TRIM(RIGHT(SUBSTITUTE(TRIM(SUBSTITUTE($U1198,CHAR(160)," "))," ",REPT(" ",60)),60)))&amp;".jpg")</f>
        <v/>
      </c>
    </row>
    <row r="1199" ht="14" customHeight="1">
      <c r="O1199" s="196">
        <f>_xlfn.LET(_xlpm.d,_xlfn.XLOOKUP(M1199,'[1]Birth Dates'!$A:$A,'[1]Birth Dates'!$B:$B,"",0),IF(_xlpm.d=0,"",_xlpm.d))</f>
        <v/>
      </c>
      <c r="P1199" s="196">
        <f>IF(OR(O1199="",A1199="",NOT(ISNUMBER(O1199)),O1199&gt;A1199),"",DATEDIF(O1199,A1199,"Y")&amp;" years, "&amp;DATEDIF(O1199,A1199,"YM")&amp;" months, "&amp;DATEDIF(O1199,A1199,"MD")&amp;" days")</f>
        <v/>
      </c>
      <c r="S1199" s="196">
        <f>_xlfn.LET(_xlpm.d,_xlfn.XLOOKUP(Q1199,'[1]Birth Dates'!$A:$A,'[1]Birth Dates'!$B:$B,"",0),IF(_xlpm.d=0,"",_xlpm.d))</f>
        <v/>
      </c>
      <c r="T1199" s="196">
        <f>IF(OR(S1199="",A1199="",NOT(ISNUMBER(S1199)),S1199&gt;A1199),"",DATEDIF(S1199,A1199,"Y")&amp;" years, "&amp;DATEDIF(S1199,A1199,"YM")&amp;" months, "&amp;DATEDIF(S1199,A1199,"MD")&amp;" days")</f>
        <v/>
      </c>
      <c r="W1199" s="196">
        <f>_xlfn.LET(_xlpm.d,_xlfn.XLOOKUP(U1199,'[1]Birth Dates'!$A:$A,'[1]Birth Dates'!$B:$B,"",0),IF(_xlpm.d=0,"",_xlpm.d))</f>
        <v/>
      </c>
      <c r="X1199" s="196">
        <f>IF(OR(W1199="",A1199="",NOT(ISNUMBER(W1199)),W1199&gt;A1199),"",DATEDIF(W1199,A1199,"Y")&amp;" years, "&amp;DATEDIF(W1199,A1199,"YM")&amp;" months, "&amp;DATEDIF(W1199,A1199,"MD")&amp;" days")</f>
        <v/>
      </c>
      <c r="AR1199" s="175">
        <f>IF($B1199="","",TEXT($A1199,"yyyymmdd")&amp;"_P"&amp;$C1199&amp;"_C"&amp;$F1199&amp;"_"&amp;TRIM(RIGHT(SUBSTITUTE(TRIM(SUBSTITUTE($M1199,CHAR(160)," "))," ",REPT(" ",60)),60))&amp;IF($Q1199="","","-"&amp;TRIM(RIGHT(SUBSTITUTE(TRIM(SUBSTITUTE($Q1199,CHAR(160)," "))," ",REPT(" ",60)),60)))&amp;IF($U1199="","","-"&amp;TRIM(RIGHT(SUBSTITUTE(TRIM(SUBSTITUTE($U1199,CHAR(160)," "))," ",REPT(" ",60)),60)))&amp;".jpg")</f>
        <v/>
      </c>
    </row>
    <row r="1200" ht="14" customHeight="1">
      <c r="O1200" s="196">
        <f>_xlfn.LET(_xlpm.d,_xlfn.XLOOKUP(M1200,'[1]Birth Dates'!$A:$A,'[1]Birth Dates'!$B:$B,"",0),IF(_xlpm.d=0,"",_xlpm.d))</f>
        <v/>
      </c>
      <c r="P1200" s="196">
        <f>IF(OR(O1200="",A1200="",NOT(ISNUMBER(O1200)),O1200&gt;A1200),"",DATEDIF(O1200,A1200,"Y")&amp;" years, "&amp;DATEDIF(O1200,A1200,"YM")&amp;" months, "&amp;DATEDIF(O1200,A1200,"MD")&amp;" days")</f>
        <v/>
      </c>
      <c r="S1200" s="196">
        <f>_xlfn.LET(_xlpm.d,_xlfn.XLOOKUP(Q1200,'[1]Birth Dates'!$A:$A,'[1]Birth Dates'!$B:$B,"",0),IF(_xlpm.d=0,"",_xlpm.d))</f>
        <v/>
      </c>
      <c r="T1200" s="196">
        <f>IF(OR(S1200="",A1200="",NOT(ISNUMBER(S1200)),S1200&gt;A1200),"",DATEDIF(S1200,A1200,"Y")&amp;" years, "&amp;DATEDIF(S1200,A1200,"YM")&amp;" months, "&amp;DATEDIF(S1200,A1200,"MD")&amp;" days")</f>
        <v/>
      </c>
      <c r="W1200" s="196">
        <f>_xlfn.LET(_xlpm.d,_xlfn.XLOOKUP(U1200,'[1]Birth Dates'!$A:$A,'[1]Birth Dates'!$B:$B,"",0),IF(_xlpm.d=0,"",_xlpm.d))</f>
        <v/>
      </c>
      <c r="X1200" s="196">
        <f>IF(OR(W1200="",A1200="",NOT(ISNUMBER(W1200)),W1200&gt;A1200),"",DATEDIF(W1200,A1200,"Y")&amp;" years, "&amp;DATEDIF(W1200,A1200,"YM")&amp;" months, "&amp;DATEDIF(W1200,A1200,"MD")&amp;" days")</f>
        <v/>
      </c>
      <c r="AR1200" s="175">
        <f>IF($B1200="","",TEXT($A1200,"yyyymmdd")&amp;"_P"&amp;$C1200&amp;"_C"&amp;$F1200&amp;"_"&amp;TRIM(RIGHT(SUBSTITUTE(TRIM(SUBSTITUTE($M1200,CHAR(160)," "))," ",REPT(" ",60)),60))&amp;IF($Q1200="","","-"&amp;TRIM(RIGHT(SUBSTITUTE(TRIM(SUBSTITUTE($Q1200,CHAR(160)," "))," ",REPT(" ",60)),60)))&amp;IF($U1200="","","-"&amp;TRIM(RIGHT(SUBSTITUTE(TRIM(SUBSTITUTE($U1200,CHAR(160)," "))," ",REPT(" ",60)),60)))&amp;".jpg")</f>
        <v/>
      </c>
    </row>
    <row r="1201" ht="14" customHeight="1">
      <c r="O1201" s="196">
        <f>_xlfn.LET(_xlpm.d,_xlfn.XLOOKUP(M1201,'[1]Birth Dates'!$A:$A,'[1]Birth Dates'!$B:$B,"",0),IF(_xlpm.d=0,"",_xlpm.d))</f>
        <v/>
      </c>
      <c r="P1201" s="196">
        <f>IF(OR(O1201="",A1201="",NOT(ISNUMBER(O1201)),O1201&gt;A1201),"",DATEDIF(O1201,A1201,"Y")&amp;" years, "&amp;DATEDIF(O1201,A1201,"YM")&amp;" months, "&amp;DATEDIF(O1201,A1201,"MD")&amp;" days")</f>
        <v/>
      </c>
      <c r="S1201" s="196">
        <f>_xlfn.LET(_xlpm.d,_xlfn.XLOOKUP(Q1201,'[1]Birth Dates'!$A:$A,'[1]Birth Dates'!$B:$B,"",0),IF(_xlpm.d=0,"",_xlpm.d))</f>
        <v/>
      </c>
      <c r="T1201" s="196">
        <f>IF(OR(S1201="",A1201="",NOT(ISNUMBER(S1201)),S1201&gt;A1201),"",DATEDIF(S1201,A1201,"Y")&amp;" years, "&amp;DATEDIF(S1201,A1201,"YM")&amp;" months, "&amp;DATEDIF(S1201,A1201,"MD")&amp;" days")</f>
        <v/>
      </c>
      <c r="W1201" s="196">
        <f>_xlfn.LET(_xlpm.d,_xlfn.XLOOKUP(U1201,'[1]Birth Dates'!$A:$A,'[1]Birth Dates'!$B:$B,"",0),IF(_xlpm.d=0,"",_xlpm.d))</f>
        <v/>
      </c>
      <c r="X1201" s="196">
        <f>IF(OR(W1201="",A1201="",NOT(ISNUMBER(W1201)),W1201&gt;A1201),"",DATEDIF(W1201,A1201,"Y")&amp;" years, "&amp;DATEDIF(W1201,A1201,"YM")&amp;" months, "&amp;DATEDIF(W1201,A1201,"MD")&amp;" days")</f>
        <v/>
      </c>
      <c r="AR1201" s="175">
        <f>IF($B1201="","",TEXT($A1201,"yyyymmdd")&amp;"_P"&amp;$C1201&amp;"_C"&amp;$F1201&amp;"_"&amp;TRIM(RIGHT(SUBSTITUTE(TRIM(SUBSTITUTE($M1201,CHAR(160)," "))," ",REPT(" ",60)),60))&amp;IF($Q1201="","","-"&amp;TRIM(RIGHT(SUBSTITUTE(TRIM(SUBSTITUTE($Q1201,CHAR(160)," "))," ",REPT(" ",60)),60)))&amp;IF($U1201="","","-"&amp;TRIM(RIGHT(SUBSTITUTE(TRIM(SUBSTITUTE($U1201,CHAR(160)," "))," ",REPT(" ",60)),60)))&amp;".jpg")</f>
        <v/>
      </c>
    </row>
    <row r="1202" ht="14" customHeight="1">
      <c r="O1202" s="196">
        <f>_xlfn.LET(_xlpm.d,_xlfn.XLOOKUP(M1202,'[1]Birth Dates'!$A:$A,'[1]Birth Dates'!$B:$B,"",0),IF(_xlpm.d=0,"",_xlpm.d))</f>
        <v/>
      </c>
      <c r="P1202" s="196">
        <f>IF(OR(O1202="",A1202="",NOT(ISNUMBER(O1202)),O1202&gt;A1202),"",DATEDIF(O1202,A1202,"Y")&amp;" years, "&amp;DATEDIF(O1202,A1202,"YM")&amp;" months, "&amp;DATEDIF(O1202,A1202,"MD")&amp;" days")</f>
        <v/>
      </c>
      <c r="S1202" s="196">
        <f>_xlfn.LET(_xlpm.d,_xlfn.XLOOKUP(Q1202,'[1]Birth Dates'!$A:$A,'[1]Birth Dates'!$B:$B,"",0),IF(_xlpm.d=0,"",_xlpm.d))</f>
        <v/>
      </c>
      <c r="T1202" s="196">
        <f>IF(OR(S1202="",A1202="",NOT(ISNUMBER(S1202)),S1202&gt;A1202),"",DATEDIF(S1202,A1202,"Y")&amp;" years, "&amp;DATEDIF(S1202,A1202,"YM")&amp;" months, "&amp;DATEDIF(S1202,A1202,"MD")&amp;" days")</f>
        <v/>
      </c>
      <c r="W1202" s="196">
        <f>_xlfn.LET(_xlpm.d,_xlfn.XLOOKUP(U1202,'[1]Birth Dates'!$A:$A,'[1]Birth Dates'!$B:$B,"",0),IF(_xlpm.d=0,"",_xlpm.d))</f>
        <v/>
      </c>
      <c r="X1202" s="196">
        <f>IF(OR(W1202="",A1202="",NOT(ISNUMBER(W1202)),W1202&gt;A1202),"",DATEDIF(W1202,A1202,"Y")&amp;" years, "&amp;DATEDIF(W1202,A1202,"YM")&amp;" months, "&amp;DATEDIF(W1202,A1202,"MD")&amp;" days")</f>
        <v/>
      </c>
      <c r="AR1202" s="175">
        <f>IF($B1202="","",TEXT($A1202,"yyyymmdd")&amp;"_P"&amp;$C1202&amp;"_C"&amp;$F1202&amp;"_"&amp;TRIM(RIGHT(SUBSTITUTE(TRIM(SUBSTITUTE($M1202,CHAR(160)," "))," ",REPT(" ",60)),60))&amp;IF($Q1202="","","-"&amp;TRIM(RIGHT(SUBSTITUTE(TRIM(SUBSTITUTE($Q1202,CHAR(160)," "))," ",REPT(" ",60)),60)))&amp;IF($U1202="","","-"&amp;TRIM(RIGHT(SUBSTITUTE(TRIM(SUBSTITUTE($U1202,CHAR(160)," "))," ",REPT(" ",60)),60)))&amp;".jpg")</f>
        <v/>
      </c>
    </row>
    <row r="1203" ht="14" customHeight="1">
      <c r="O1203" s="196">
        <f>_xlfn.LET(_xlpm.d,_xlfn.XLOOKUP(M1203,'[1]Birth Dates'!$A:$A,'[1]Birth Dates'!$B:$B,"",0),IF(_xlpm.d=0,"",_xlpm.d))</f>
        <v/>
      </c>
      <c r="P1203" s="196">
        <f>IF(OR(O1203="",A1203="",NOT(ISNUMBER(O1203)),O1203&gt;A1203),"",DATEDIF(O1203,A1203,"Y")&amp;" years, "&amp;DATEDIF(O1203,A1203,"YM")&amp;" months, "&amp;DATEDIF(O1203,A1203,"MD")&amp;" days")</f>
        <v/>
      </c>
      <c r="S1203" s="196">
        <f>_xlfn.LET(_xlpm.d,_xlfn.XLOOKUP(Q1203,'[1]Birth Dates'!$A:$A,'[1]Birth Dates'!$B:$B,"",0),IF(_xlpm.d=0,"",_xlpm.d))</f>
        <v/>
      </c>
      <c r="T1203" s="196">
        <f>IF(OR(S1203="",A1203="",NOT(ISNUMBER(S1203)),S1203&gt;A1203),"",DATEDIF(S1203,A1203,"Y")&amp;" years, "&amp;DATEDIF(S1203,A1203,"YM")&amp;" months, "&amp;DATEDIF(S1203,A1203,"MD")&amp;" days")</f>
        <v/>
      </c>
      <c r="W1203" s="196">
        <f>_xlfn.LET(_xlpm.d,_xlfn.XLOOKUP(U1203,'[1]Birth Dates'!$A:$A,'[1]Birth Dates'!$B:$B,"",0),IF(_xlpm.d=0,"",_xlpm.d))</f>
        <v/>
      </c>
      <c r="X1203" s="196">
        <f>IF(OR(W1203="",A1203="",NOT(ISNUMBER(W1203)),W1203&gt;A1203),"",DATEDIF(W1203,A1203,"Y")&amp;" years, "&amp;DATEDIF(W1203,A1203,"YM")&amp;" months, "&amp;DATEDIF(W1203,A1203,"MD")&amp;" days")</f>
        <v/>
      </c>
      <c r="AR1203" s="175">
        <f>IF($B1203="","",TEXT($A1203,"yyyymmdd")&amp;"_P"&amp;$C1203&amp;"_C"&amp;$F1203&amp;"_"&amp;TRIM(RIGHT(SUBSTITUTE(TRIM(SUBSTITUTE($M1203,CHAR(160)," "))," ",REPT(" ",60)),60))&amp;IF($Q1203="","","-"&amp;TRIM(RIGHT(SUBSTITUTE(TRIM(SUBSTITUTE($Q1203,CHAR(160)," "))," ",REPT(" ",60)),60)))&amp;IF($U1203="","","-"&amp;TRIM(RIGHT(SUBSTITUTE(TRIM(SUBSTITUTE($U1203,CHAR(160)," "))," ",REPT(" ",60)),60)))&amp;".jpg")</f>
        <v/>
      </c>
    </row>
    <row r="1204" ht="14" customHeight="1">
      <c r="O1204" s="196">
        <f>_xlfn.LET(_xlpm.d,_xlfn.XLOOKUP(M1204,'[1]Birth Dates'!$A:$A,'[1]Birth Dates'!$B:$B,"",0),IF(_xlpm.d=0,"",_xlpm.d))</f>
        <v/>
      </c>
      <c r="P1204" s="196">
        <f>IF(OR(O1204="",A1204="",NOT(ISNUMBER(O1204)),O1204&gt;A1204),"",DATEDIF(O1204,A1204,"Y")&amp;" years, "&amp;DATEDIF(O1204,A1204,"YM")&amp;" months, "&amp;DATEDIF(O1204,A1204,"MD")&amp;" days")</f>
        <v/>
      </c>
      <c r="S1204" s="196">
        <f>_xlfn.LET(_xlpm.d,_xlfn.XLOOKUP(Q1204,'[1]Birth Dates'!$A:$A,'[1]Birth Dates'!$B:$B,"",0),IF(_xlpm.d=0,"",_xlpm.d))</f>
        <v/>
      </c>
      <c r="T1204" s="196">
        <f>IF(OR(S1204="",A1204="",NOT(ISNUMBER(S1204)),S1204&gt;A1204),"",DATEDIF(S1204,A1204,"Y")&amp;" years, "&amp;DATEDIF(S1204,A1204,"YM")&amp;" months, "&amp;DATEDIF(S1204,A1204,"MD")&amp;" days")</f>
        <v/>
      </c>
      <c r="W1204" s="196">
        <f>_xlfn.LET(_xlpm.d,_xlfn.XLOOKUP(U1204,'[1]Birth Dates'!$A:$A,'[1]Birth Dates'!$B:$B,"",0),IF(_xlpm.d=0,"",_xlpm.d))</f>
        <v/>
      </c>
      <c r="X1204" s="196">
        <f>IF(OR(W1204="",A1204="",NOT(ISNUMBER(W1204)),W1204&gt;A1204),"",DATEDIF(W1204,A1204,"Y")&amp;" years, "&amp;DATEDIF(W1204,A1204,"YM")&amp;" months, "&amp;DATEDIF(W1204,A1204,"MD")&amp;" days")</f>
        <v/>
      </c>
      <c r="AR1204" s="175">
        <f>IF($B1204="","",TEXT($A1204,"yyyymmdd")&amp;"_P"&amp;$C1204&amp;"_C"&amp;$F1204&amp;"_"&amp;TRIM(RIGHT(SUBSTITUTE(TRIM(SUBSTITUTE($M1204,CHAR(160)," "))," ",REPT(" ",60)),60))&amp;IF($Q1204="","","-"&amp;TRIM(RIGHT(SUBSTITUTE(TRIM(SUBSTITUTE($Q1204,CHAR(160)," "))," ",REPT(" ",60)),60)))&amp;IF($U1204="","","-"&amp;TRIM(RIGHT(SUBSTITUTE(TRIM(SUBSTITUTE($U1204,CHAR(160)," "))," ",REPT(" ",60)),60)))&amp;".jpg")</f>
        <v/>
      </c>
    </row>
    <row r="1205" ht="14" customHeight="1">
      <c r="O1205" s="196">
        <f>_xlfn.LET(_xlpm.d,_xlfn.XLOOKUP(M1205,'[1]Birth Dates'!$A:$A,'[1]Birth Dates'!$B:$B,"",0),IF(_xlpm.d=0,"",_xlpm.d))</f>
        <v/>
      </c>
      <c r="P1205" s="196">
        <f>IF(OR(O1205="",A1205="",NOT(ISNUMBER(O1205)),O1205&gt;A1205),"",DATEDIF(O1205,A1205,"Y")&amp;" years, "&amp;DATEDIF(O1205,A1205,"YM")&amp;" months, "&amp;DATEDIF(O1205,A1205,"MD")&amp;" days")</f>
        <v/>
      </c>
      <c r="S1205" s="196">
        <f>_xlfn.LET(_xlpm.d,_xlfn.XLOOKUP(Q1205,'[1]Birth Dates'!$A:$A,'[1]Birth Dates'!$B:$B,"",0),IF(_xlpm.d=0,"",_xlpm.d))</f>
        <v/>
      </c>
      <c r="T1205" s="196">
        <f>IF(OR(S1205="",A1205="",NOT(ISNUMBER(S1205)),S1205&gt;A1205),"",DATEDIF(S1205,A1205,"Y")&amp;" years, "&amp;DATEDIF(S1205,A1205,"YM")&amp;" months, "&amp;DATEDIF(S1205,A1205,"MD")&amp;" days")</f>
        <v/>
      </c>
      <c r="W1205" s="196">
        <f>_xlfn.LET(_xlpm.d,_xlfn.XLOOKUP(U1205,'[1]Birth Dates'!$A:$A,'[1]Birth Dates'!$B:$B,"",0),IF(_xlpm.d=0,"",_xlpm.d))</f>
        <v/>
      </c>
      <c r="X1205" s="196">
        <f>IF(OR(W1205="",A1205="",NOT(ISNUMBER(W1205)),W1205&gt;A1205),"",DATEDIF(W1205,A1205,"Y")&amp;" years, "&amp;DATEDIF(W1205,A1205,"YM")&amp;" months, "&amp;DATEDIF(W1205,A1205,"MD")&amp;" days")</f>
        <v/>
      </c>
      <c r="AR1205" s="175">
        <f>IF($B1205="","",TEXT($A1205,"yyyymmdd")&amp;"_P"&amp;$C1205&amp;"_C"&amp;$F1205&amp;"_"&amp;TRIM(RIGHT(SUBSTITUTE(TRIM(SUBSTITUTE($M1205,CHAR(160)," "))," ",REPT(" ",60)),60))&amp;IF($Q1205="","","-"&amp;TRIM(RIGHT(SUBSTITUTE(TRIM(SUBSTITUTE($Q1205,CHAR(160)," "))," ",REPT(" ",60)),60)))&amp;IF($U1205="","","-"&amp;TRIM(RIGHT(SUBSTITUTE(TRIM(SUBSTITUTE($U1205,CHAR(160)," "))," ",REPT(" ",60)),60)))&amp;".jpg")</f>
        <v/>
      </c>
    </row>
    <row r="1206" ht="14" customHeight="1">
      <c r="O1206" s="196">
        <f>_xlfn.LET(_xlpm.d,_xlfn.XLOOKUP(M1206,'[1]Birth Dates'!$A:$A,'[1]Birth Dates'!$B:$B,"",0),IF(_xlpm.d=0,"",_xlpm.d))</f>
        <v/>
      </c>
      <c r="P1206" s="196">
        <f>IF(OR(O1206="",A1206="",NOT(ISNUMBER(O1206)),O1206&gt;A1206),"",DATEDIF(O1206,A1206,"Y")&amp;" years, "&amp;DATEDIF(O1206,A1206,"YM")&amp;" months, "&amp;DATEDIF(O1206,A1206,"MD")&amp;" days")</f>
        <v/>
      </c>
      <c r="S1206" s="196">
        <f>_xlfn.LET(_xlpm.d,_xlfn.XLOOKUP(Q1206,'[1]Birth Dates'!$A:$A,'[1]Birth Dates'!$B:$B,"",0),IF(_xlpm.d=0,"",_xlpm.d))</f>
        <v/>
      </c>
      <c r="T1206" s="196">
        <f>IF(OR(S1206="",A1206="",NOT(ISNUMBER(S1206)),S1206&gt;A1206),"",DATEDIF(S1206,A1206,"Y")&amp;" years, "&amp;DATEDIF(S1206,A1206,"YM")&amp;" months, "&amp;DATEDIF(S1206,A1206,"MD")&amp;" days")</f>
        <v/>
      </c>
      <c r="W1206" s="196">
        <f>_xlfn.LET(_xlpm.d,_xlfn.XLOOKUP(U1206,'[1]Birth Dates'!$A:$A,'[1]Birth Dates'!$B:$B,"",0),IF(_xlpm.d=0,"",_xlpm.d))</f>
        <v/>
      </c>
      <c r="X1206" s="196">
        <f>IF(OR(W1206="",A1206="",NOT(ISNUMBER(W1206)),W1206&gt;A1206),"",DATEDIF(W1206,A1206,"Y")&amp;" years, "&amp;DATEDIF(W1206,A1206,"YM")&amp;" months, "&amp;DATEDIF(W1206,A1206,"MD")&amp;" days")</f>
        <v/>
      </c>
      <c r="AR1206" s="175">
        <f>IF($B1206="","",TEXT($A1206,"yyyymmdd")&amp;"_P"&amp;$C1206&amp;"_C"&amp;$F1206&amp;"_"&amp;TRIM(RIGHT(SUBSTITUTE(TRIM(SUBSTITUTE($M1206,CHAR(160)," "))," ",REPT(" ",60)),60))&amp;IF($Q1206="","","-"&amp;TRIM(RIGHT(SUBSTITUTE(TRIM(SUBSTITUTE($Q1206,CHAR(160)," "))," ",REPT(" ",60)),60)))&amp;IF($U1206="","","-"&amp;TRIM(RIGHT(SUBSTITUTE(TRIM(SUBSTITUTE($U1206,CHAR(160)," "))," ",REPT(" ",60)),60)))&amp;".jpg")</f>
        <v/>
      </c>
    </row>
    <row r="1207" ht="14" customHeight="1">
      <c r="O1207" s="196">
        <f>_xlfn.LET(_xlpm.d,_xlfn.XLOOKUP(M1207,'[1]Birth Dates'!$A:$A,'[1]Birth Dates'!$B:$B,"",0),IF(_xlpm.d=0,"",_xlpm.d))</f>
        <v/>
      </c>
      <c r="P1207" s="196">
        <f>IF(OR(O1207="",A1207="",NOT(ISNUMBER(O1207)),O1207&gt;A1207),"",DATEDIF(O1207,A1207,"Y")&amp;" years, "&amp;DATEDIF(O1207,A1207,"YM")&amp;" months, "&amp;DATEDIF(O1207,A1207,"MD")&amp;" days")</f>
        <v/>
      </c>
      <c r="S1207" s="196">
        <f>_xlfn.LET(_xlpm.d,_xlfn.XLOOKUP(Q1207,'[1]Birth Dates'!$A:$A,'[1]Birth Dates'!$B:$B,"",0),IF(_xlpm.d=0,"",_xlpm.d))</f>
        <v/>
      </c>
      <c r="T1207" s="196">
        <f>IF(OR(S1207="",A1207="",NOT(ISNUMBER(S1207)),S1207&gt;A1207),"",DATEDIF(S1207,A1207,"Y")&amp;" years, "&amp;DATEDIF(S1207,A1207,"YM")&amp;" months, "&amp;DATEDIF(S1207,A1207,"MD")&amp;" days")</f>
        <v/>
      </c>
      <c r="W1207" s="196">
        <f>_xlfn.LET(_xlpm.d,_xlfn.XLOOKUP(U1207,'[1]Birth Dates'!$A:$A,'[1]Birth Dates'!$B:$B,"",0),IF(_xlpm.d=0,"",_xlpm.d))</f>
        <v/>
      </c>
      <c r="X1207" s="196">
        <f>IF(OR(W1207="",A1207="",NOT(ISNUMBER(W1207)),W1207&gt;A1207),"",DATEDIF(W1207,A1207,"Y")&amp;" years, "&amp;DATEDIF(W1207,A1207,"YM")&amp;" months, "&amp;DATEDIF(W1207,A1207,"MD")&amp;" days")</f>
        <v/>
      </c>
      <c r="AR1207" s="175">
        <f>IF($B1207="","",TEXT($A1207,"yyyymmdd")&amp;"_P"&amp;$C1207&amp;"_C"&amp;$F1207&amp;"_"&amp;TRIM(RIGHT(SUBSTITUTE(TRIM(SUBSTITUTE($M1207,CHAR(160)," "))," ",REPT(" ",60)),60))&amp;IF($Q1207="","","-"&amp;TRIM(RIGHT(SUBSTITUTE(TRIM(SUBSTITUTE($Q1207,CHAR(160)," "))," ",REPT(" ",60)),60)))&amp;IF($U1207="","","-"&amp;TRIM(RIGHT(SUBSTITUTE(TRIM(SUBSTITUTE($U1207,CHAR(160)," "))," ",REPT(" ",60)),60)))&amp;".jpg")</f>
        <v/>
      </c>
    </row>
    <row r="1208" ht="14" customHeight="1">
      <c r="O1208" s="196">
        <f>_xlfn.LET(_xlpm.d,_xlfn.XLOOKUP(M1208,'[1]Birth Dates'!$A:$A,'[1]Birth Dates'!$B:$B,"",0),IF(_xlpm.d=0,"",_xlpm.d))</f>
        <v/>
      </c>
      <c r="P1208" s="196">
        <f>IF(OR(O1208="",A1208="",NOT(ISNUMBER(O1208)),O1208&gt;A1208),"",DATEDIF(O1208,A1208,"Y")&amp;" years, "&amp;DATEDIF(O1208,A1208,"YM")&amp;" months, "&amp;DATEDIF(O1208,A1208,"MD")&amp;" days")</f>
        <v/>
      </c>
      <c r="S1208" s="196">
        <f>_xlfn.LET(_xlpm.d,_xlfn.XLOOKUP(Q1208,'[1]Birth Dates'!$A:$A,'[1]Birth Dates'!$B:$B,"",0),IF(_xlpm.d=0,"",_xlpm.d))</f>
        <v/>
      </c>
      <c r="T1208" s="196">
        <f>IF(OR(S1208="",A1208="",NOT(ISNUMBER(S1208)),S1208&gt;A1208),"",DATEDIF(S1208,A1208,"Y")&amp;" years, "&amp;DATEDIF(S1208,A1208,"YM")&amp;" months, "&amp;DATEDIF(S1208,A1208,"MD")&amp;" days")</f>
        <v/>
      </c>
      <c r="W1208" s="196">
        <f>_xlfn.LET(_xlpm.d,_xlfn.XLOOKUP(U1208,'[1]Birth Dates'!$A:$A,'[1]Birth Dates'!$B:$B,"",0),IF(_xlpm.d=0,"",_xlpm.d))</f>
        <v/>
      </c>
      <c r="X1208" s="196">
        <f>IF(OR(W1208="",A1208="",NOT(ISNUMBER(W1208)),W1208&gt;A1208),"",DATEDIF(W1208,A1208,"Y")&amp;" years, "&amp;DATEDIF(W1208,A1208,"YM")&amp;" months, "&amp;DATEDIF(W1208,A1208,"MD")&amp;" days")</f>
        <v/>
      </c>
      <c r="AR1208" s="175">
        <f>IF($B1208="","",TEXT($A1208,"yyyymmdd")&amp;"_P"&amp;$C1208&amp;"_C"&amp;$F1208&amp;"_"&amp;TRIM(RIGHT(SUBSTITUTE(TRIM(SUBSTITUTE($M1208,CHAR(160)," "))," ",REPT(" ",60)),60))&amp;IF($Q1208="","","-"&amp;TRIM(RIGHT(SUBSTITUTE(TRIM(SUBSTITUTE($Q1208,CHAR(160)," "))," ",REPT(" ",60)),60)))&amp;IF($U1208="","","-"&amp;TRIM(RIGHT(SUBSTITUTE(TRIM(SUBSTITUTE($U1208,CHAR(160)," "))," ",REPT(" ",60)),60)))&amp;".jpg")</f>
        <v/>
      </c>
    </row>
    <row r="1209" ht="14" customHeight="1">
      <c r="O1209" s="196">
        <f>_xlfn.LET(_xlpm.d,_xlfn.XLOOKUP(M1209,'[1]Birth Dates'!$A:$A,'[1]Birth Dates'!$B:$B,"",0),IF(_xlpm.d=0,"",_xlpm.d))</f>
        <v/>
      </c>
      <c r="P1209" s="196">
        <f>IF(OR(O1209="",A1209="",NOT(ISNUMBER(O1209)),O1209&gt;A1209),"",DATEDIF(O1209,A1209,"Y")&amp;" years, "&amp;DATEDIF(O1209,A1209,"YM")&amp;" months, "&amp;DATEDIF(O1209,A1209,"MD")&amp;" days")</f>
        <v/>
      </c>
      <c r="S1209" s="196">
        <f>_xlfn.LET(_xlpm.d,_xlfn.XLOOKUP(Q1209,'[1]Birth Dates'!$A:$A,'[1]Birth Dates'!$B:$B,"",0),IF(_xlpm.d=0,"",_xlpm.d))</f>
        <v/>
      </c>
      <c r="T1209" s="196">
        <f>IF(OR(S1209="",A1209="",NOT(ISNUMBER(S1209)),S1209&gt;A1209),"",DATEDIF(S1209,A1209,"Y")&amp;" years, "&amp;DATEDIF(S1209,A1209,"YM")&amp;" months, "&amp;DATEDIF(S1209,A1209,"MD")&amp;" days")</f>
        <v/>
      </c>
      <c r="W1209" s="196">
        <f>_xlfn.LET(_xlpm.d,_xlfn.XLOOKUP(U1209,'[1]Birth Dates'!$A:$A,'[1]Birth Dates'!$B:$B,"",0),IF(_xlpm.d=0,"",_xlpm.d))</f>
        <v/>
      </c>
      <c r="X1209" s="196">
        <f>IF(OR(W1209="",A1209="",NOT(ISNUMBER(W1209)),W1209&gt;A1209),"",DATEDIF(W1209,A1209,"Y")&amp;" years, "&amp;DATEDIF(W1209,A1209,"YM")&amp;" months, "&amp;DATEDIF(W1209,A1209,"MD")&amp;" days")</f>
        <v/>
      </c>
      <c r="AR1209" s="175">
        <f>IF($B1209="","",TEXT($A1209,"yyyymmdd")&amp;"_P"&amp;$C1209&amp;"_C"&amp;$F1209&amp;"_"&amp;TRIM(RIGHT(SUBSTITUTE(TRIM(SUBSTITUTE($M1209,CHAR(160)," "))," ",REPT(" ",60)),60))&amp;IF($Q1209="","","-"&amp;TRIM(RIGHT(SUBSTITUTE(TRIM(SUBSTITUTE($Q1209,CHAR(160)," "))," ",REPT(" ",60)),60)))&amp;IF($U1209="","","-"&amp;TRIM(RIGHT(SUBSTITUTE(TRIM(SUBSTITUTE($U1209,CHAR(160)," "))," ",REPT(" ",60)),60)))&amp;".jpg")</f>
        <v/>
      </c>
    </row>
    <row r="1210" ht="14" customHeight="1">
      <c r="O1210" s="196">
        <f>_xlfn.LET(_xlpm.d,_xlfn.XLOOKUP(M1210,'[1]Birth Dates'!$A:$A,'[1]Birth Dates'!$B:$B,"",0),IF(_xlpm.d=0,"",_xlpm.d))</f>
        <v/>
      </c>
      <c r="P1210" s="196">
        <f>IF(OR(O1210="",A1210="",NOT(ISNUMBER(O1210)),O1210&gt;A1210),"",DATEDIF(O1210,A1210,"Y")&amp;" years, "&amp;DATEDIF(O1210,A1210,"YM")&amp;" months, "&amp;DATEDIF(O1210,A1210,"MD")&amp;" days")</f>
        <v/>
      </c>
      <c r="S1210" s="196">
        <f>_xlfn.LET(_xlpm.d,_xlfn.XLOOKUP(Q1210,'[1]Birth Dates'!$A:$A,'[1]Birth Dates'!$B:$B,"",0),IF(_xlpm.d=0,"",_xlpm.d))</f>
        <v/>
      </c>
      <c r="T1210" s="196">
        <f>IF(OR(S1210="",A1210="",NOT(ISNUMBER(S1210)),S1210&gt;A1210),"",DATEDIF(S1210,A1210,"Y")&amp;" years, "&amp;DATEDIF(S1210,A1210,"YM")&amp;" months, "&amp;DATEDIF(S1210,A1210,"MD")&amp;" days")</f>
        <v/>
      </c>
      <c r="W1210" s="196">
        <f>_xlfn.LET(_xlpm.d,_xlfn.XLOOKUP(U1210,'[1]Birth Dates'!$A:$A,'[1]Birth Dates'!$B:$B,"",0),IF(_xlpm.d=0,"",_xlpm.d))</f>
        <v/>
      </c>
      <c r="X1210" s="196">
        <f>IF(OR(W1210="",A1210="",NOT(ISNUMBER(W1210)),W1210&gt;A1210),"",DATEDIF(W1210,A1210,"Y")&amp;" years, "&amp;DATEDIF(W1210,A1210,"YM")&amp;" months, "&amp;DATEDIF(W1210,A1210,"MD")&amp;" days")</f>
        <v/>
      </c>
      <c r="AR1210" s="175">
        <f>IF($B1210="","",TEXT($A1210,"yyyymmdd")&amp;"_P"&amp;$C1210&amp;"_C"&amp;$F1210&amp;"_"&amp;TRIM(RIGHT(SUBSTITUTE(TRIM(SUBSTITUTE($M1210,CHAR(160)," "))," ",REPT(" ",60)),60))&amp;IF($Q1210="","","-"&amp;TRIM(RIGHT(SUBSTITUTE(TRIM(SUBSTITUTE($Q1210,CHAR(160)," "))," ",REPT(" ",60)),60)))&amp;IF($U1210="","","-"&amp;TRIM(RIGHT(SUBSTITUTE(TRIM(SUBSTITUTE($U1210,CHAR(160)," "))," ",REPT(" ",60)),60)))&amp;".jpg")</f>
        <v/>
      </c>
    </row>
    <row r="1211" ht="14" customHeight="1">
      <c r="O1211" s="196">
        <f>_xlfn.LET(_xlpm.d,_xlfn.XLOOKUP(M1211,'[1]Birth Dates'!$A:$A,'[1]Birth Dates'!$B:$B,"",0),IF(_xlpm.d=0,"",_xlpm.d))</f>
        <v/>
      </c>
      <c r="P1211" s="196">
        <f>IF(OR(O1211="",A1211="",NOT(ISNUMBER(O1211)),O1211&gt;A1211),"",DATEDIF(O1211,A1211,"Y")&amp;" years, "&amp;DATEDIF(O1211,A1211,"YM")&amp;" months, "&amp;DATEDIF(O1211,A1211,"MD")&amp;" days")</f>
        <v/>
      </c>
      <c r="S1211" s="196">
        <f>_xlfn.LET(_xlpm.d,_xlfn.XLOOKUP(Q1211,'[1]Birth Dates'!$A:$A,'[1]Birth Dates'!$B:$B,"",0),IF(_xlpm.d=0,"",_xlpm.d))</f>
        <v/>
      </c>
      <c r="T1211" s="196">
        <f>IF(OR(S1211="",A1211="",NOT(ISNUMBER(S1211)),S1211&gt;A1211),"",DATEDIF(S1211,A1211,"Y")&amp;" years, "&amp;DATEDIF(S1211,A1211,"YM")&amp;" months, "&amp;DATEDIF(S1211,A1211,"MD")&amp;" days")</f>
        <v/>
      </c>
      <c r="W1211" s="196">
        <f>_xlfn.LET(_xlpm.d,_xlfn.XLOOKUP(U1211,'[1]Birth Dates'!$A:$A,'[1]Birth Dates'!$B:$B,"",0),IF(_xlpm.d=0,"",_xlpm.d))</f>
        <v/>
      </c>
      <c r="X1211" s="196">
        <f>IF(OR(W1211="",A1211="",NOT(ISNUMBER(W1211)),W1211&gt;A1211),"",DATEDIF(W1211,A1211,"Y")&amp;" years, "&amp;DATEDIF(W1211,A1211,"YM")&amp;" months, "&amp;DATEDIF(W1211,A1211,"MD")&amp;" days")</f>
        <v/>
      </c>
      <c r="AR1211" s="175">
        <f>IF($B1211="","",TEXT($A1211,"yyyymmdd")&amp;"_P"&amp;$C1211&amp;"_C"&amp;$F1211&amp;"_"&amp;TRIM(RIGHT(SUBSTITUTE(TRIM(SUBSTITUTE($M1211,CHAR(160)," "))," ",REPT(" ",60)),60))&amp;IF($Q1211="","","-"&amp;TRIM(RIGHT(SUBSTITUTE(TRIM(SUBSTITUTE($Q1211,CHAR(160)," "))," ",REPT(" ",60)),60)))&amp;IF($U1211="","","-"&amp;TRIM(RIGHT(SUBSTITUTE(TRIM(SUBSTITUTE($U1211,CHAR(160)," "))," ",REPT(" ",60)),60)))&amp;".jpg")</f>
        <v/>
      </c>
    </row>
    <row r="1212" ht="14" customHeight="1">
      <c r="O1212" s="196">
        <f>_xlfn.LET(_xlpm.d,_xlfn.XLOOKUP(M1212,'[1]Birth Dates'!$A:$A,'[1]Birth Dates'!$B:$B,"",0),IF(_xlpm.d=0,"",_xlpm.d))</f>
        <v/>
      </c>
      <c r="P1212" s="196">
        <f>IF(OR(O1212="",A1212="",NOT(ISNUMBER(O1212)),O1212&gt;A1212),"",DATEDIF(O1212,A1212,"Y")&amp;" years, "&amp;DATEDIF(O1212,A1212,"YM")&amp;" months, "&amp;DATEDIF(O1212,A1212,"MD")&amp;" days")</f>
        <v/>
      </c>
      <c r="S1212" s="196">
        <f>_xlfn.LET(_xlpm.d,_xlfn.XLOOKUP(Q1212,'[1]Birth Dates'!$A:$A,'[1]Birth Dates'!$B:$B,"",0),IF(_xlpm.d=0,"",_xlpm.d))</f>
        <v/>
      </c>
      <c r="T1212" s="196">
        <f>IF(OR(S1212="",A1212="",NOT(ISNUMBER(S1212)),S1212&gt;A1212),"",DATEDIF(S1212,A1212,"Y")&amp;" years, "&amp;DATEDIF(S1212,A1212,"YM")&amp;" months, "&amp;DATEDIF(S1212,A1212,"MD")&amp;" days")</f>
        <v/>
      </c>
      <c r="W1212" s="196">
        <f>_xlfn.LET(_xlpm.d,_xlfn.XLOOKUP(U1212,'[1]Birth Dates'!$A:$A,'[1]Birth Dates'!$B:$B,"",0),IF(_xlpm.d=0,"",_xlpm.d))</f>
        <v/>
      </c>
      <c r="X1212" s="196">
        <f>IF(OR(W1212="",A1212="",NOT(ISNUMBER(W1212)),W1212&gt;A1212),"",DATEDIF(W1212,A1212,"Y")&amp;" years, "&amp;DATEDIF(W1212,A1212,"YM")&amp;" months, "&amp;DATEDIF(W1212,A1212,"MD")&amp;" days")</f>
        <v/>
      </c>
      <c r="AR1212" s="175">
        <f>IF($B1212="","",TEXT($A1212,"yyyymmdd")&amp;"_P"&amp;$C1212&amp;"_C"&amp;$F1212&amp;"_"&amp;TRIM(RIGHT(SUBSTITUTE(TRIM(SUBSTITUTE($M1212,CHAR(160)," "))," ",REPT(" ",60)),60))&amp;IF($Q1212="","","-"&amp;TRIM(RIGHT(SUBSTITUTE(TRIM(SUBSTITUTE($Q1212,CHAR(160)," "))," ",REPT(" ",60)),60)))&amp;IF($U1212="","","-"&amp;TRIM(RIGHT(SUBSTITUTE(TRIM(SUBSTITUTE($U1212,CHAR(160)," "))," ",REPT(" ",60)),60)))&amp;".jpg")</f>
        <v/>
      </c>
    </row>
    <row r="1213" ht="14" customHeight="1">
      <c r="O1213" s="196">
        <f>_xlfn.LET(_xlpm.d,_xlfn.XLOOKUP(M1213,'[1]Birth Dates'!$A:$A,'[1]Birth Dates'!$B:$B,"",0),IF(_xlpm.d=0,"",_xlpm.d))</f>
        <v/>
      </c>
      <c r="P1213" s="196">
        <f>IF(OR(O1213="",A1213="",NOT(ISNUMBER(O1213)),O1213&gt;A1213),"",DATEDIF(O1213,A1213,"Y")&amp;" years, "&amp;DATEDIF(O1213,A1213,"YM")&amp;" months, "&amp;DATEDIF(O1213,A1213,"MD")&amp;" days")</f>
        <v/>
      </c>
      <c r="S1213" s="196">
        <f>_xlfn.LET(_xlpm.d,_xlfn.XLOOKUP(Q1213,'[1]Birth Dates'!$A:$A,'[1]Birth Dates'!$B:$B,"",0),IF(_xlpm.d=0,"",_xlpm.d))</f>
        <v/>
      </c>
      <c r="T1213" s="196">
        <f>IF(OR(S1213="",A1213="",NOT(ISNUMBER(S1213)),S1213&gt;A1213),"",DATEDIF(S1213,A1213,"Y")&amp;" years, "&amp;DATEDIF(S1213,A1213,"YM")&amp;" months, "&amp;DATEDIF(S1213,A1213,"MD")&amp;" days")</f>
        <v/>
      </c>
      <c r="W1213" s="196">
        <f>_xlfn.LET(_xlpm.d,_xlfn.XLOOKUP(U1213,'[1]Birth Dates'!$A:$A,'[1]Birth Dates'!$B:$B,"",0),IF(_xlpm.d=0,"",_xlpm.d))</f>
        <v/>
      </c>
      <c r="X1213" s="196">
        <f>IF(OR(W1213="",A1213="",NOT(ISNUMBER(W1213)),W1213&gt;A1213),"",DATEDIF(W1213,A1213,"Y")&amp;" years, "&amp;DATEDIF(W1213,A1213,"YM")&amp;" months, "&amp;DATEDIF(W1213,A1213,"MD")&amp;" days")</f>
        <v/>
      </c>
      <c r="AR1213" s="175">
        <f>IF($B1213="","",TEXT($A1213,"yyyymmdd")&amp;"_P"&amp;$C1213&amp;"_C"&amp;$F1213&amp;"_"&amp;TRIM(RIGHT(SUBSTITUTE(TRIM(SUBSTITUTE($M1213,CHAR(160)," "))," ",REPT(" ",60)),60))&amp;IF($Q1213="","","-"&amp;TRIM(RIGHT(SUBSTITUTE(TRIM(SUBSTITUTE($Q1213,CHAR(160)," "))," ",REPT(" ",60)),60)))&amp;IF($U1213="","","-"&amp;TRIM(RIGHT(SUBSTITUTE(TRIM(SUBSTITUTE($U1213,CHAR(160)," "))," ",REPT(" ",60)),60)))&amp;".jpg")</f>
        <v/>
      </c>
    </row>
    <row r="1214" ht="14" customHeight="1">
      <c r="O1214" s="196">
        <f>_xlfn.LET(_xlpm.d,_xlfn.XLOOKUP(M1214,'[1]Birth Dates'!$A:$A,'[1]Birth Dates'!$B:$B,"",0),IF(_xlpm.d=0,"",_xlpm.d))</f>
        <v/>
      </c>
      <c r="P1214" s="196">
        <f>IF(OR(O1214="",A1214="",NOT(ISNUMBER(O1214)),O1214&gt;A1214),"",DATEDIF(O1214,A1214,"Y")&amp;" years, "&amp;DATEDIF(O1214,A1214,"YM")&amp;" months, "&amp;DATEDIF(O1214,A1214,"MD")&amp;" days")</f>
        <v/>
      </c>
      <c r="S1214" s="196">
        <f>_xlfn.LET(_xlpm.d,_xlfn.XLOOKUP(Q1214,'[1]Birth Dates'!$A:$A,'[1]Birth Dates'!$B:$B,"",0),IF(_xlpm.d=0,"",_xlpm.d))</f>
        <v/>
      </c>
      <c r="T1214" s="196">
        <f>IF(OR(S1214="",A1214="",NOT(ISNUMBER(S1214)),S1214&gt;A1214),"",DATEDIF(S1214,A1214,"Y")&amp;" years, "&amp;DATEDIF(S1214,A1214,"YM")&amp;" months, "&amp;DATEDIF(S1214,A1214,"MD")&amp;" days")</f>
        <v/>
      </c>
      <c r="W1214" s="196">
        <f>_xlfn.LET(_xlpm.d,_xlfn.XLOOKUP(U1214,'[1]Birth Dates'!$A:$A,'[1]Birth Dates'!$B:$B,"",0),IF(_xlpm.d=0,"",_xlpm.d))</f>
        <v/>
      </c>
      <c r="X1214" s="196">
        <f>IF(OR(W1214="",A1214="",NOT(ISNUMBER(W1214)),W1214&gt;A1214),"",DATEDIF(W1214,A1214,"Y")&amp;" years, "&amp;DATEDIF(W1214,A1214,"YM")&amp;" months, "&amp;DATEDIF(W1214,A1214,"MD")&amp;" days")</f>
        <v/>
      </c>
      <c r="AR1214" s="175">
        <f>IF($B1214="","",TEXT($A1214,"yyyymmdd")&amp;"_P"&amp;$C1214&amp;"_C"&amp;$F1214&amp;"_"&amp;TRIM(RIGHT(SUBSTITUTE(TRIM(SUBSTITUTE($M1214,CHAR(160)," "))," ",REPT(" ",60)),60))&amp;IF($Q1214="","","-"&amp;TRIM(RIGHT(SUBSTITUTE(TRIM(SUBSTITUTE($Q1214,CHAR(160)," "))," ",REPT(" ",60)),60)))&amp;IF($U1214="","","-"&amp;TRIM(RIGHT(SUBSTITUTE(TRIM(SUBSTITUTE($U1214,CHAR(160)," "))," ",REPT(" ",60)),60)))&amp;".jpg")</f>
        <v/>
      </c>
    </row>
    <row r="1215" ht="14" customHeight="1">
      <c r="O1215" s="196">
        <f>_xlfn.LET(_xlpm.d,_xlfn.XLOOKUP(M1215,'[1]Birth Dates'!$A:$A,'[1]Birth Dates'!$B:$B,"",0),IF(_xlpm.d=0,"",_xlpm.d))</f>
        <v/>
      </c>
      <c r="P1215" s="196">
        <f>IF(OR(O1215="",A1215="",NOT(ISNUMBER(O1215)),O1215&gt;A1215),"",DATEDIF(O1215,A1215,"Y")&amp;" years, "&amp;DATEDIF(O1215,A1215,"YM")&amp;" months, "&amp;DATEDIF(O1215,A1215,"MD")&amp;" days")</f>
        <v/>
      </c>
      <c r="S1215" s="196">
        <f>_xlfn.LET(_xlpm.d,_xlfn.XLOOKUP(Q1215,'[1]Birth Dates'!$A:$A,'[1]Birth Dates'!$B:$B,"",0),IF(_xlpm.d=0,"",_xlpm.d))</f>
        <v/>
      </c>
      <c r="T1215" s="196">
        <f>IF(OR(S1215="",A1215="",NOT(ISNUMBER(S1215)),S1215&gt;A1215),"",DATEDIF(S1215,A1215,"Y")&amp;" years, "&amp;DATEDIF(S1215,A1215,"YM")&amp;" months, "&amp;DATEDIF(S1215,A1215,"MD")&amp;" days")</f>
        <v/>
      </c>
      <c r="W1215" s="196">
        <f>_xlfn.LET(_xlpm.d,_xlfn.XLOOKUP(U1215,'[1]Birth Dates'!$A:$A,'[1]Birth Dates'!$B:$B,"",0),IF(_xlpm.d=0,"",_xlpm.d))</f>
        <v/>
      </c>
      <c r="X1215" s="196">
        <f>IF(OR(W1215="",A1215="",NOT(ISNUMBER(W1215)),W1215&gt;A1215),"",DATEDIF(W1215,A1215,"Y")&amp;" years, "&amp;DATEDIF(W1215,A1215,"YM")&amp;" months, "&amp;DATEDIF(W1215,A1215,"MD")&amp;" days")</f>
        <v/>
      </c>
      <c r="AR1215" s="175">
        <f>IF($B1215="","",TEXT($A1215,"yyyymmdd")&amp;"_P"&amp;$C1215&amp;"_C"&amp;$F1215&amp;"_"&amp;TRIM(RIGHT(SUBSTITUTE(TRIM(SUBSTITUTE($M1215,CHAR(160)," "))," ",REPT(" ",60)),60))&amp;IF($Q1215="","","-"&amp;TRIM(RIGHT(SUBSTITUTE(TRIM(SUBSTITUTE($Q1215,CHAR(160)," "))," ",REPT(" ",60)),60)))&amp;IF($U1215="","","-"&amp;TRIM(RIGHT(SUBSTITUTE(TRIM(SUBSTITUTE($U1215,CHAR(160)," "))," ",REPT(" ",60)),60)))&amp;".jpg")</f>
        <v/>
      </c>
    </row>
    <row r="1216" ht="14" customHeight="1">
      <c r="O1216" s="196">
        <f>_xlfn.LET(_xlpm.d,_xlfn.XLOOKUP(M1216,'[1]Birth Dates'!$A:$A,'[1]Birth Dates'!$B:$B,"",0),IF(_xlpm.d=0,"",_xlpm.d))</f>
        <v/>
      </c>
      <c r="P1216" s="196">
        <f>IF(OR(O1216="",A1216="",NOT(ISNUMBER(O1216)),O1216&gt;A1216),"",DATEDIF(O1216,A1216,"Y")&amp;" years, "&amp;DATEDIF(O1216,A1216,"YM")&amp;" months, "&amp;DATEDIF(O1216,A1216,"MD")&amp;" days")</f>
        <v/>
      </c>
      <c r="S1216" s="196">
        <f>_xlfn.LET(_xlpm.d,_xlfn.XLOOKUP(Q1216,'[1]Birth Dates'!$A:$A,'[1]Birth Dates'!$B:$B,"",0),IF(_xlpm.d=0,"",_xlpm.d))</f>
        <v/>
      </c>
      <c r="T1216" s="196">
        <f>IF(OR(S1216="",A1216="",NOT(ISNUMBER(S1216)),S1216&gt;A1216),"",DATEDIF(S1216,A1216,"Y")&amp;" years, "&amp;DATEDIF(S1216,A1216,"YM")&amp;" months, "&amp;DATEDIF(S1216,A1216,"MD")&amp;" days")</f>
        <v/>
      </c>
      <c r="W1216" s="196">
        <f>_xlfn.LET(_xlpm.d,_xlfn.XLOOKUP(U1216,'[1]Birth Dates'!$A:$A,'[1]Birth Dates'!$B:$B,"",0),IF(_xlpm.d=0,"",_xlpm.d))</f>
        <v/>
      </c>
      <c r="X1216" s="196">
        <f>IF(OR(W1216="",A1216="",NOT(ISNUMBER(W1216)),W1216&gt;A1216),"",DATEDIF(W1216,A1216,"Y")&amp;" years, "&amp;DATEDIF(W1216,A1216,"YM")&amp;" months, "&amp;DATEDIF(W1216,A1216,"MD")&amp;" days")</f>
        <v/>
      </c>
      <c r="AR1216" s="175">
        <f>IF($B1216="","",TEXT($A1216,"yyyymmdd")&amp;"_P"&amp;$C1216&amp;"_C"&amp;$F1216&amp;"_"&amp;TRIM(RIGHT(SUBSTITUTE(TRIM(SUBSTITUTE($M1216,CHAR(160)," "))," ",REPT(" ",60)),60))&amp;IF($Q1216="","","-"&amp;TRIM(RIGHT(SUBSTITUTE(TRIM(SUBSTITUTE($Q1216,CHAR(160)," "))," ",REPT(" ",60)),60)))&amp;IF($U1216="","","-"&amp;TRIM(RIGHT(SUBSTITUTE(TRIM(SUBSTITUTE($U1216,CHAR(160)," "))," ",REPT(" ",60)),60)))&amp;".jpg")</f>
        <v/>
      </c>
    </row>
    <row r="1217" ht="14" customHeight="1">
      <c r="O1217" s="196">
        <f>_xlfn.LET(_xlpm.d,_xlfn.XLOOKUP(M1217,'[1]Birth Dates'!$A:$A,'[1]Birth Dates'!$B:$B,"",0),IF(_xlpm.d=0,"",_xlpm.d))</f>
        <v/>
      </c>
      <c r="P1217" s="196">
        <f>IF(OR(O1217="",A1217="",NOT(ISNUMBER(O1217)),O1217&gt;A1217),"",DATEDIF(O1217,A1217,"Y")&amp;" years, "&amp;DATEDIF(O1217,A1217,"YM")&amp;" months, "&amp;DATEDIF(O1217,A1217,"MD")&amp;" days")</f>
        <v/>
      </c>
      <c r="S1217" s="196">
        <f>_xlfn.LET(_xlpm.d,_xlfn.XLOOKUP(Q1217,'[1]Birth Dates'!$A:$A,'[1]Birth Dates'!$B:$B,"",0),IF(_xlpm.d=0,"",_xlpm.d))</f>
        <v/>
      </c>
      <c r="T1217" s="196">
        <f>IF(OR(S1217="",A1217="",NOT(ISNUMBER(S1217)),S1217&gt;A1217),"",DATEDIF(S1217,A1217,"Y")&amp;" years, "&amp;DATEDIF(S1217,A1217,"YM")&amp;" months, "&amp;DATEDIF(S1217,A1217,"MD")&amp;" days")</f>
        <v/>
      </c>
      <c r="W1217" s="196">
        <f>_xlfn.LET(_xlpm.d,_xlfn.XLOOKUP(U1217,'[1]Birth Dates'!$A:$A,'[1]Birth Dates'!$B:$B,"",0),IF(_xlpm.d=0,"",_xlpm.d))</f>
        <v/>
      </c>
      <c r="X1217" s="196">
        <f>IF(OR(W1217="",A1217="",NOT(ISNUMBER(W1217)),W1217&gt;A1217),"",DATEDIF(W1217,A1217,"Y")&amp;" years, "&amp;DATEDIF(W1217,A1217,"YM")&amp;" months, "&amp;DATEDIF(W1217,A1217,"MD")&amp;" days")</f>
        <v/>
      </c>
      <c r="AR1217" s="175">
        <f>IF($B1217="","",TEXT($A1217,"yyyymmdd")&amp;"_P"&amp;$C1217&amp;"_C"&amp;$F1217&amp;"_"&amp;TRIM(RIGHT(SUBSTITUTE(TRIM(SUBSTITUTE($M1217,CHAR(160)," "))," ",REPT(" ",60)),60))&amp;IF($Q1217="","","-"&amp;TRIM(RIGHT(SUBSTITUTE(TRIM(SUBSTITUTE($Q1217,CHAR(160)," "))," ",REPT(" ",60)),60)))&amp;IF($U1217="","","-"&amp;TRIM(RIGHT(SUBSTITUTE(TRIM(SUBSTITUTE($U1217,CHAR(160)," "))," ",REPT(" ",60)),60)))&amp;".jpg")</f>
        <v/>
      </c>
    </row>
    <row r="1218" ht="14" customHeight="1">
      <c r="O1218" s="196">
        <f>_xlfn.LET(_xlpm.d,_xlfn.XLOOKUP(M1218,'[1]Birth Dates'!$A:$A,'[1]Birth Dates'!$B:$B,"",0),IF(_xlpm.d=0,"",_xlpm.d))</f>
        <v/>
      </c>
      <c r="P1218" s="196">
        <f>IF(OR(O1218="",A1218="",NOT(ISNUMBER(O1218)),O1218&gt;A1218),"",DATEDIF(O1218,A1218,"Y")&amp;" years, "&amp;DATEDIF(O1218,A1218,"YM")&amp;" months, "&amp;DATEDIF(O1218,A1218,"MD")&amp;" days")</f>
        <v/>
      </c>
      <c r="S1218" s="196">
        <f>_xlfn.LET(_xlpm.d,_xlfn.XLOOKUP(Q1218,'[1]Birth Dates'!$A:$A,'[1]Birth Dates'!$B:$B,"",0),IF(_xlpm.d=0,"",_xlpm.d))</f>
        <v/>
      </c>
      <c r="T1218" s="196">
        <f>IF(OR(S1218="",A1218="",NOT(ISNUMBER(S1218)),S1218&gt;A1218),"",DATEDIF(S1218,A1218,"Y")&amp;" years, "&amp;DATEDIF(S1218,A1218,"YM")&amp;" months, "&amp;DATEDIF(S1218,A1218,"MD")&amp;" days")</f>
        <v/>
      </c>
      <c r="W1218" s="196">
        <f>_xlfn.LET(_xlpm.d,_xlfn.XLOOKUP(U1218,'[1]Birth Dates'!$A:$A,'[1]Birth Dates'!$B:$B,"",0),IF(_xlpm.d=0,"",_xlpm.d))</f>
        <v/>
      </c>
      <c r="X1218" s="196">
        <f>IF(OR(W1218="",A1218="",NOT(ISNUMBER(W1218)),W1218&gt;A1218),"",DATEDIF(W1218,A1218,"Y")&amp;" years, "&amp;DATEDIF(W1218,A1218,"YM")&amp;" months, "&amp;DATEDIF(W1218,A1218,"MD")&amp;" days")</f>
        <v/>
      </c>
      <c r="AR1218" s="175">
        <f>IF($B1218="","",TEXT($A1218,"yyyymmdd")&amp;"_P"&amp;$C1218&amp;"_C"&amp;$F1218&amp;"_"&amp;TRIM(RIGHT(SUBSTITUTE(TRIM(SUBSTITUTE($M1218,CHAR(160)," "))," ",REPT(" ",60)),60))&amp;IF($Q1218="","","-"&amp;TRIM(RIGHT(SUBSTITUTE(TRIM(SUBSTITUTE($Q1218,CHAR(160)," "))," ",REPT(" ",60)),60)))&amp;IF($U1218="","","-"&amp;TRIM(RIGHT(SUBSTITUTE(TRIM(SUBSTITUTE($U1218,CHAR(160)," "))," ",REPT(" ",60)),60)))&amp;".jpg")</f>
        <v/>
      </c>
    </row>
    <row r="1219" ht="14" customHeight="1">
      <c r="O1219" s="196">
        <f>_xlfn.LET(_xlpm.d,_xlfn.XLOOKUP(M1219,'[1]Birth Dates'!$A:$A,'[1]Birth Dates'!$B:$B,"",0),IF(_xlpm.d=0,"",_xlpm.d))</f>
        <v/>
      </c>
      <c r="P1219" s="196">
        <f>IF(OR(O1219="",A1219="",NOT(ISNUMBER(O1219)),O1219&gt;A1219),"",DATEDIF(O1219,A1219,"Y")&amp;" years, "&amp;DATEDIF(O1219,A1219,"YM")&amp;" months, "&amp;DATEDIF(O1219,A1219,"MD")&amp;" days")</f>
        <v/>
      </c>
      <c r="S1219" s="196">
        <f>_xlfn.LET(_xlpm.d,_xlfn.XLOOKUP(Q1219,'[1]Birth Dates'!$A:$A,'[1]Birth Dates'!$B:$B,"",0),IF(_xlpm.d=0,"",_xlpm.d))</f>
        <v/>
      </c>
      <c r="T1219" s="196">
        <f>IF(OR(S1219="",A1219="",NOT(ISNUMBER(S1219)),S1219&gt;A1219),"",DATEDIF(S1219,A1219,"Y")&amp;" years, "&amp;DATEDIF(S1219,A1219,"YM")&amp;" months, "&amp;DATEDIF(S1219,A1219,"MD")&amp;" days")</f>
        <v/>
      </c>
      <c r="W1219" s="196">
        <f>_xlfn.LET(_xlpm.d,_xlfn.XLOOKUP(U1219,'[1]Birth Dates'!$A:$A,'[1]Birth Dates'!$B:$B,"",0),IF(_xlpm.d=0,"",_xlpm.d))</f>
        <v/>
      </c>
      <c r="X1219" s="196">
        <f>IF(OR(W1219="",A1219="",NOT(ISNUMBER(W1219)),W1219&gt;A1219),"",DATEDIF(W1219,A1219,"Y")&amp;" years, "&amp;DATEDIF(W1219,A1219,"YM")&amp;" months, "&amp;DATEDIF(W1219,A1219,"MD")&amp;" days")</f>
        <v/>
      </c>
      <c r="AR1219" s="175">
        <f>IF($B1219="","",TEXT($A1219,"yyyymmdd")&amp;"_P"&amp;$C1219&amp;"_C"&amp;$F1219&amp;"_"&amp;TRIM(RIGHT(SUBSTITUTE(TRIM(SUBSTITUTE($M1219,CHAR(160)," "))," ",REPT(" ",60)),60))&amp;IF($Q1219="","","-"&amp;TRIM(RIGHT(SUBSTITUTE(TRIM(SUBSTITUTE($Q1219,CHAR(160)," "))," ",REPT(" ",60)),60)))&amp;IF($U1219="","","-"&amp;TRIM(RIGHT(SUBSTITUTE(TRIM(SUBSTITUTE($U1219,CHAR(160)," "))," ",REPT(" ",60)),60)))&amp;".jpg")</f>
        <v/>
      </c>
    </row>
    <row r="1220" ht="14" customHeight="1">
      <c r="O1220" s="196">
        <f>_xlfn.LET(_xlpm.d,_xlfn.XLOOKUP(M1220,'[1]Birth Dates'!$A:$A,'[1]Birth Dates'!$B:$B,"",0),IF(_xlpm.d=0,"",_xlpm.d))</f>
        <v/>
      </c>
      <c r="P1220" s="196">
        <f>IF(OR(O1220="",A1220="",NOT(ISNUMBER(O1220)),O1220&gt;A1220),"",DATEDIF(O1220,A1220,"Y")&amp;" years, "&amp;DATEDIF(O1220,A1220,"YM")&amp;" months, "&amp;DATEDIF(O1220,A1220,"MD")&amp;" days")</f>
        <v/>
      </c>
      <c r="S1220" s="196">
        <f>_xlfn.LET(_xlpm.d,_xlfn.XLOOKUP(Q1220,'[1]Birth Dates'!$A:$A,'[1]Birth Dates'!$B:$B,"",0),IF(_xlpm.d=0,"",_xlpm.d))</f>
        <v/>
      </c>
      <c r="T1220" s="196">
        <f>IF(OR(S1220="",A1220="",NOT(ISNUMBER(S1220)),S1220&gt;A1220),"",DATEDIF(S1220,A1220,"Y")&amp;" years, "&amp;DATEDIF(S1220,A1220,"YM")&amp;" months, "&amp;DATEDIF(S1220,A1220,"MD")&amp;" days")</f>
        <v/>
      </c>
      <c r="W1220" s="196">
        <f>_xlfn.LET(_xlpm.d,_xlfn.XLOOKUP(U1220,'[1]Birth Dates'!$A:$A,'[1]Birth Dates'!$B:$B,"",0),IF(_xlpm.d=0,"",_xlpm.d))</f>
        <v/>
      </c>
      <c r="X1220" s="196">
        <f>IF(OR(W1220="",A1220="",NOT(ISNUMBER(W1220)),W1220&gt;A1220),"",DATEDIF(W1220,A1220,"Y")&amp;" years, "&amp;DATEDIF(W1220,A1220,"YM")&amp;" months, "&amp;DATEDIF(W1220,A1220,"MD")&amp;" days")</f>
        <v/>
      </c>
      <c r="AR1220" s="175">
        <f>IF($B1220="","",TEXT($A1220,"yyyymmdd")&amp;"_P"&amp;$C1220&amp;"_C"&amp;$F1220&amp;"_"&amp;TRIM(RIGHT(SUBSTITUTE(TRIM(SUBSTITUTE($M1220,CHAR(160)," "))," ",REPT(" ",60)),60))&amp;IF($Q1220="","","-"&amp;TRIM(RIGHT(SUBSTITUTE(TRIM(SUBSTITUTE($Q1220,CHAR(160)," "))," ",REPT(" ",60)),60)))&amp;IF($U1220="","","-"&amp;TRIM(RIGHT(SUBSTITUTE(TRIM(SUBSTITUTE($U1220,CHAR(160)," "))," ",REPT(" ",60)),60)))&amp;".jpg")</f>
        <v/>
      </c>
    </row>
    <row r="1221" ht="14" customHeight="1">
      <c r="O1221" s="196">
        <f>_xlfn.LET(_xlpm.d,_xlfn.XLOOKUP(M1221,'[1]Birth Dates'!$A:$A,'[1]Birth Dates'!$B:$B,"",0),IF(_xlpm.d=0,"",_xlpm.d))</f>
        <v/>
      </c>
      <c r="P1221" s="196">
        <f>IF(OR(O1221="",A1221="",NOT(ISNUMBER(O1221)),O1221&gt;A1221),"",DATEDIF(O1221,A1221,"Y")&amp;" years, "&amp;DATEDIF(O1221,A1221,"YM")&amp;" months, "&amp;DATEDIF(O1221,A1221,"MD")&amp;" days")</f>
        <v/>
      </c>
      <c r="S1221" s="196">
        <f>_xlfn.LET(_xlpm.d,_xlfn.XLOOKUP(Q1221,'[1]Birth Dates'!$A:$A,'[1]Birth Dates'!$B:$B,"",0),IF(_xlpm.d=0,"",_xlpm.d))</f>
        <v/>
      </c>
      <c r="T1221" s="196">
        <f>IF(OR(S1221="",A1221="",NOT(ISNUMBER(S1221)),S1221&gt;A1221),"",DATEDIF(S1221,A1221,"Y")&amp;" years, "&amp;DATEDIF(S1221,A1221,"YM")&amp;" months, "&amp;DATEDIF(S1221,A1221,"MD")&amp;" days")</f>
        <v/>
      </c>
      <c r="W1221" s="196">
        <f>_xlfn.LET(_xlpm.d,_xlfn.XLOOKUP(U1221,'[1]Birth Dates'!$A:$A,'[1]Birth Dates'!$B:$B,"",0),IF(_xlpm.d=0,"",_xlpm.d))</f>
        <v/>
      </c>
      <c r="X1221" s="196">
        <f>IF(OR(W1221="",A1221="",NOT(ISNUMBER(W1221)),W1221&gt;A1221),"",DATEDIF(W1221,A1221,"Y")&amp;" years, "&amp;DATEDIF(W1221,A1221,"YM")&amp;" months, "&amp;DATEDIF(W1221,A1221,"MD")&amp;" days")</f>
        <v/>
      </c>
      <c r="AR1221" s="175">
        <f>IF($B1221="","",TEXT($A1221,"yyyymmdd")&amp;"_P"&amp;$C1221&amp;"_C"&amp;$F1221&amp;"_"&amp;TRIM(RIGHT(SUBSTITUTE(TRIM(SUBSTITUTE($M1221,CHAR(160)," "))," ",REPT(" ",60)),60))&amp;IF($Q1221="","","-"&amp;TRIM(RIGHT(SUBSTITUTE(TRIM(SUBSTITUTE($Q1221,CHAR(160)," "))," ",REPT(" ",60)),60)))&amp;IF($U1221="","","-"&amp;TRIM(RIGHT(SUBSTITUTE(TRIM(SUBSTITUTE($U1221,CHAR(160)," "))," ",REPT(" ",60)),60)))&amp;".jpg")</f>
        <v/>
      </c>
    </row>
    <row r="1222" ht="14" customHeight="1">
      <c r="O1222" s="196">
        <f>_xlfn.LET(_xlpm.d,_xlfn.XLOOKUP(M1222,'[1]Birth Dates'!$A:$A,'[1]Birth Dates'!$B:$B,"",0),IF(_xlpm.d=0,"",_xlpm.d))</f>
        <v/>
      </c>
      <c r="P1222" s="196">
        <f>IF(OR(O1222="",A1222="",NOT(ISNUMBER(O1222)),O1222&gt;A1222),"",DATEDIF(O1222,A1222,"Y")&amp;" years, "&amp;DATEDIF(O1222,A1222,"YM")&amp;" months, "&amp;DATEDIF(O1222,A1222,"MD")&amp;" days")</f>
        <v/>
      </c>
      <c r="S1222" s="196">
        <f>_xlfn.LET(_xlpm.d,_xlfn.XLOOKUP(Q1222,'[1]Birth Dates'!$A:$A,'[1]Birth Dates'!$B:$B,"",0),IF(_xlpm.d=0,"",_xlpm.d))</f>
        <v/>
      </c>
      <c r="T1222" s="196">
        <f>IF(OR(S1222="",A1222="",NOT(ISNUMBER(S1222)),S1222&gt;A1222),"",DATEDIF(S1222,A1222,"Y")&amp;" years, "&amp;DATEDIF(S1222,A1222,"YM")&amp;" months, "&amp;DATEDIF(S1222,A1222,"MD")&amp;" days")</f>
        <v/>
      </c>
      <c r="W1222" s="196">
        <f>_xlfn.LET(_xlpm.d,_xlfn.XLOOKUP(U1222,'[1]Birth Dates'!$A:$A,'[1]Birth Dates'!$B:$B,"",0),IF(_xlpm.d=0,"",_xlpm.d))</f>
        <v/>
      </c>
      <c r="X1222" s="196">
        <f>IF(OR(W1222="",A1222="",NOT(ISNUMBER(W1222)),W1222&gt;A1222),"",DATEDIF(W1222,A1222,"Y")&amp;" years, "&amp;DATEDIF(W1222,A1222,"YM")&amp;" months, "&amp;DATEDIF(W1222,A1222,"MD")&amp;" days")</f>
        <v/>
      </c>
      <c r="AR1222" s="175">
        <f>IF($B1222="","",TEXT($A1222,"yyyymmdd")&amp;"_P"&amp;$C1222&amp;"_C"&amp;$F1222&amp;"_"&amp;TRIM(RIGHT(SUBSTITUTE(TRIM(SUBSTITUTE($M1222,CHAR(160)," "))," ",REPT(" ",60)),60))&amp;IF($Q1222="","","-"&amp;TRIM(RIGHT(SUBSTITUTE(TRIM(SUBSTITUTE($Q1222,CHAR(160)," "))," ",REPT(" ",60)),60)))&amp;IF($U1222="","","-"&amp;TRIM(RIGHT(SUBSTITUTE(TRIM(SUBSTITUTE($U1222,CHAR(160)," "))," ",REPT(" ",60)),60)))&amp;".jpg")</f>
        <v/>
      </c>
    </row>
    <row r="1223" ht="14" customHeight="1">
      <c r="O1223" s="196">
        <f>_xlfn.LET(_xlpm.d,_xlfn.XLOOKUP(M1223,'[1]Birth Dates'!$A:$A,'[1]Birth Dates'!$B:$B,"",0),IF(_xlpm.d=0,"",_xlpm.d))</f>
        <v/>
      </c>
      <c r="P1223" s="196">
        <f>IF(OR(O1223="",A1223="",NOT(ISNUMBER(O1223)),O1223&gt;A1223),"",DATEDIF(O1223,A1223,"Y")&amp;" years, "&amp;DATEDIF(O1223,A1223,"YM")&amp;" months, "&amp;DATEDIF(O1223,A1223,"MD")&amp;" days")</f>
        <v/>
      </c>
      <c r="S1223" s="196">
        <f>_xlfn.LET(_xlpm.d,_xlfn.XLOOKUP(Q1223,'[1]Birth Dates'!$A:$A,'[1]Birth Dates'!$B:$B,"",0),IF(_xlpm.d=0,"",_xlpm.d))</f>
        <v/>
      </c>
      <c r="T1223" s="196">
        <f>IF(OR(S1223="",A1223="",NOT(ISNUMBER(S1223)),S1223&gt;A1223),"",DATEDIF(S1223,A1223,"Y")&amp;" years, "&amp;DATEDIF(S1223,A1223,"YM")&amp;" months, "&amp;DATEDIF(S1223,A1223,"MD")&amp;" days")</f>
        <v/>
      </c>
      <c r="W1223" s="196">
        <f>_xlfn.LET(_xlpm.d,_xlfn.XLOOKUP(U1223,'[1]Birth Dates'!$A:$A,'[1]Birth Dates'!$B:$B,"",0),IF(_xlpm.d=0,"",_xlpm.d))</f>
        <v/>
      </c>
      <c r="X1223" s="196">
        <f>IF(OR(W1223="",A1223="",NOT(ISNUMBER(W1223)),W1223&gt;A1223),"",DATEDIF(W1223,A1223,"Y")&amp;" years, "&amp;DATEDIF(W1223,A1223,"YM")&amp;" months, "&amp;DATEDIF(W1223,A1223,"MD")&amp;" days")</f>
        <v/>
      </c>
      <c r="AR1223" s="175">
        <f>IF($B1223="","",TEXT($A1223,"yyyymmdd")&amp;"_P"&amp;$C1223&amp;"_C"&amp;$F1223&amp;"_"&amp;TRIM(RIGHT(SUBSTITUTE(TRIM(SUBSTITUTE($M1223,CHAR(160)," "))," ",REPT(" ",60)),60))&amp;IF($Q1223="","","-"&amp;TRIM(RIGHT(SUBSTITUTE(TRIM(SUBSTITUTE($Q1223,CHAR(160)," "))," ",REPT(" ",60)),60)))&amp;IF($U1223="","","-"&amp;TRIM(RIGHT(SUBSTITUTE(TRIM(SUBSTITUTE($U1223,CHAR(160)," "))," ",REPT(" ",60)),60)))&amp;".jpg")</f>
        <v/>
      </c>
    </row>
    <row r="1224" ht="14" customHeight="1">
      <c r="O1224" s="196">
        <f>_xlfn.LET(_xlpm.d,_xlfn.XLOOKUP(M1224,'[1]Birth Dates'!$A:$A,'[1]Birth Dates'!$B:$B,"",0),IF(_xlpm.d=0,"",_xlpm.d))</f>
        <v/>
      </c>
      <c r="P1224" s="196">
        <f>IF(OR(O1224="",A1224="",NOT(ISNUMBER(O1224)),O1224&gt;A1224),"",DATEDIF(O1224,A1224,"Y")&amp;" years, "&amp;DATEDIF(O1224,A1224,"YM")&amp;" months, "&amp;DATEDIF(O1224,A1224,"MD")&amp;" days")</f>
        <v/>
      </c>
      <c r="S1224" s="196">
        <f>_xlfn.LET(_xlpm.d,_xlfn.XLOOKUP(Q1224,'[1]Birth Dates'!$A:$A,'[1]Birth Dates'!$B:$B,"",0),IF(_xlpm.d=0,"",_xlpm.d))</f>
        <v/>
      </c>
      <c r="T1224" s="196">
        <f>IF(OR(S1224="",A1224="",NOT(ISNUMBER(S1224)),S1224&gt;A1224),"",DATEDIF(S1224,A1224,"Y")&amp;" years, "&amp;DATEDIF(S1224,A1224,"YM")&amp;" months, "&amp;DATEDIF(S1224,A1224,"MD")&amp;" days")</f>
        <v/>
      </c>
      <c r="W1224" s="196">
        <f>_xlfn.LET(_xlpm.d,_xlfn.XLOOKUP(U1224,'[1]Birth Dates'!$A:$A,'[1]Birth Dates'!$B:$B,"",0),IF(_xlpm.d=0,"",_xlpm.d))</f>
        <v/>
      </c>
      <c r="X1224" s="196">
        <f>IF(OR(W1224="",A1224="",NOT(ISNUMBER(W1224)),W1224&gt;A1224),"",DATEDIF(W1224,A1224,"Y")&amp;" years, "&amp;DATEDIF(W1224,A1224,"YM")&amp;" months, "&amp;DATEDIF(W1224,A1224,"MD")&amp;" days")</f>
        <v/>
      </c>
      <c r="AR1224" s="175">
        <f>IF($B1224="","",TEXT($A1224,"yyyymmdd")&amp;"_P"&amp;$C1224&amp;"_C"&amp;$F1224&amp;"_"&amp;TRIM(RIGHT(SUBSTITUTE(TRIM(SUBSTITUTE($M1224,CHAR(160)," "))," ",REPT(" ",60)),60))&amp;IF($Q1224="","","-"&amp;TRIM(RIGHT(SUBSTITUTE(TRIM(SUBSTITUTE($Q1224,CHAR(160)," "))," ",REPT(" ",60)),60)))&amp;IF($U1224="","","-"&amp;TRIM(RIGHT(SUBSTITUTE(TRIM(SUBSTITUTE($U1224,CHAR(160)," "))," ",REPT(" ",60)),60)))&amp;".jpg")</f>
        <v/>
      </c>
    </row>
    <row r="1225" ht="14" customHeight="1">
      <c r="O1225" s="196">
        <f>_xlfn.LET(_xlpm.d,_xlfn.XLOOKUP(M1225,'[1]Birth Dates'!$A:$A,'[1]Birth Dates'!$B:$B,"",0),IF(_xlpm.d=0,"",_xlpm.d))</f>
        <v/>
      </c>
      <c r="P1225" s="196">
        <f>IF(OR(O1225="",A1225="",NOT(ISNUMBER(O1225)),O1225&gt;A1225),"",DATEDIF(O1225,A1225,"Y")&amp;" years, "&amp;DATEDIF(O1225,A1225,"YM")&amp;" months, "&amp;DATEDIF(O1225,A1225,"MD")&amp;" days")</f>
        <v/>
      </c>
      <c r="S1225" s="196">
        <f>_xlfn.LET(_xlpm.d,_xlfn.XLOOKUP(Q1225,'[1]Birth Dates'!$A:$A,'[1]Birth Dates'!$B:$B,"",0),IF(_xlpm.d=0,"",_xlpm.d))</f>
        <v/>
      </c>
      <c r="T1225" s="196">
        <f>IF(OR(S1225="",A1225="",NOT(ISNUMBER(S1225)),S1225&gt;A1225),"",DATEDIF(S1225,A1225,"Y")&amp;" years, "&amp;DATEDIF(S1225,A1225,"YM")&amp;" months, "&amp;DATEDIF(S1225,A1225,"MD")&amp;" days")</f>
        <v/>
      </c>
      <c r="W1225" s="196">
        <f>_xlfn.LET(_xlpm.d,_xlfn.XLOOKUP(U1225,'[1]Birth Dates'!$A:$A,'[1]Birth Dates'!$B:$B,"",0),IF(_xlpm.d=0,"",_xlpm.d))</f>
        <v/>
      </c>
      <c r="X1225" s="196">
        <f>IF(OR(W1225="",A1225="",NOT(ISNUMBER(W1225)),W1225&gt;A1225),"",DATEDIF(W1225,A1225,"Y")&amp;" years, "&amp;DATEDIF(W1225,A1225,"YM")&amp;" months, "&amp;DATEDIF(W1225,A1225,"MD")&amp;" days")</f>
        <v/>
      </c>
      <c r="AR1225" s="175">
        <f>IF($B1225="","",TEXT($A1225,"yyyymmdd")&amp;"_P"&amp;$C1225&amp;"_C"&amp;$F1225&amp;"_"&amp;TRIM(RIGHT(SUBSTITUTE(TRIM(SUBSTITUTE($M1225,CHAR(160)," "))," ",REPT(" ",60)),60))&amp;IF($Q1225="","","-"&amp;TRIM(RIGHT(SUBSTITUTE(TRIM(SUBSTITUTE($Q1225,CHAR(160)," "))," ",REPT(" ",60)),60)))&amp;IF($U1225="","","-"&amp;TRIM(RIGHT(SUBSTITUTE(TRIM(SUBSTITUTE($U1225,CHAR(160)," "))," ",REPT(" ",60)),60)))&amp;".jpg")</f>
        <v/>
      </c>
    </row>
    <row r="1226" ht="14" customHeight="1">
      <c r="O1226" s="196">
        <f>_xlfn.LET(_xlpm.d,_xlfn.XLOOKUP(M1226,'[1]Birth Dates'!$A:$A,'[1]Birth Dates'!$B:$B,"",0),IF(_xlpm.d=0,"",_xlpm.d))</f>
        <v/>
      </c>
      <c r="P1226" s="196">
        <f>IF(OR(O1226="",A1226="",NOT(ISNUMBER(O1226)),O1226&gt;A1226),"",DATEDIF(O1226,A1226,"Y")&amp;" years, "&amp;DATEDIF(O1226,A1226,"YM")&amp;" months, "&amp;DATEDIF(O1226,A1226,"MD")&amp;" days")</f>
        <v/>
      </c>
      <c r="S1226" s="196">
        <f>_xlfn.LET(_xlpm.d,_xlfn.XLOOKUP(Q1226,'[1]Birth Dates'!$A:$A,'[1]Birth Dates'!$B:$B,"",0),IF(_xlpm.d=0,"",_xlpm.d))</f>
        <v/>
      </c>
      <c r="T1226" s="196">
        <f>IF(OR(S1226="",A1226="",NOT(ISNUMBER(S1226)),S1226&gt;A1226),"",DATEDIF(S1226,A1226,"Y")&amp;" years, "&amp;DATEDIF(S1226,A1226,"YM")&amp;" months, "&amp;DATEDIF(S1226,A1226,"MD")&amp;" days")</f>
        <v/>
      </c>
      <c r="W1226" s="196">
        <f>_xlfn.LET(_xlpm.d,_xlfn.XLOOKUP(U1226,'[1]Birth Dates'!$A:$A,'[1]Birth Dates'!$B:$B,"",0),IF(_xlpm.d=0,"",_xlpm.d))</f>
        <v/>
      </c>
      <c r="X1226" s="196">
        <f>IF(OR(W1226="",A1226="",NOT(ISNUMBER(W1226)),W1226&gt;A1226),"",DATEDIF(W1226,A1226,"Y")&amp;" years, "&amp;DATEDIF(W1226,A1226,"YM")&amp;" months, "&amp;DATEDIF(W1226,A1226,"MD")&amp;" days")</f>
        <v/>
      </c>
      <c r="AR1226" s="175">
        <f>IF($B1226="","",TEXT($A1226,"yyyymmdd")&amp;"_P"&amp;$C1226&amp;"_C"&amp;$F1226&amp;"_"&amp;TRIM(RIGHT(SUBSTITUTE(TRIM(SUBSTITUTE($M1226,CHAR(160)," "))," ",REPT(" ",60)),60))&amp;IF($Q1226="","","-"&amp;TRIM(RIGHT(SUBSTITUTE(TRIM(SUBSTITUTE($Q1226,CHAR(160)," "))," ",REPT(" ",60)),60)))&amp;IF($U1226="","","-"&amp;TRIM(RIGHT(SUBSTITUTE(TRIM(SUBSTITUTE($U1226,CHAR(160)," "))," ",REPT(" ",60)),60)))&amp;".jpg")</f>
        <v/>
      </c>
    </row>
    <row r="1227" ht="14" customHeight="1">
      <c r="O1227" s="196">
        <f>_xlfn.LET(_xlpm.d,_xlfn.XLOOKUP(M1227,'[1]Birth Dates'!$A:$A,'[1]Birth Dates'!$B:$B,"",0),IF(_xlpm.d=0,"",_xlpm.d))</f>
        <v/>
      </c>
      <c r="P1227" s="196">
        <f>IF(OR(O1227="",A1227="",NOT(ISNUMBER(O1227)),O1227&gt;A1227),"",DATEDIF(O1227,A1227,"Y")&amp;" years, "&amp;DATEDIF(O1227,A1227,"YM")&amp;" months, "&amp;DATEDIF(O1227,A1227,"MD")&amp;" days")</f>
        <v/>
      </c>
      <c r="S1227" s="196">
        <f>_xlfn.LET(_xlpm.d,_xlfn.XLOOKUP(Q1227,'[1]Birth Dates'!$A:$A,'[1]Birth Dates'!$B:$B,"",0),IF(_xlpm.d=0,"",_xlpm.d))</f>
        <v/>
      </c>
      <c r="T1227" s="196">
        <f>IF(OR(S1227="",A1227="",NOT(ISNUMBER(S1227)),S1227&gt;A1227),"",DATEDIF(S1227,A1227,"Y")&amp;" years, "&amp;DATEDIF(S1227,A1227,"YM")&amp;" months, "&amp;DATEDIF(S1227,A1227,"MD")&amp;" days")</f>
        <v/>
      </c>
      <c r="W1227" s="196">
        <f>_xlfn.LET(_xlpm.d,_xlfn.XLOOKUP(U1227,'[1]Birth Dates'!$A:$A,'[1]Birth Dates'!$B:$B,"",0),IF(_xlpm.d=0,"",_xlpm.d))</f>
        <v/>
      </c>
      <c r="X1227" s="196">
        <f>IF(OR(W1227="",A1227="",NOT(ISNUMBER(W1227)),W1227&gt;A1227),"",DATEDIF(W1227,A1227,"Y")&amp;" years, "&amp;DATEDIF(W1227,A1227,"YM")&amp;" months, "&amp;DATEDIF(W1227,A1227,"MD")&amp;" days")</f>
        <v/>
      </c>
      <c r="AR1227" s="175">
        <f>IF($B1227="","",TEXT($A1227,"yyyymmdd")&amp;"_P"&amp;$C1227&amp;"_C"&amp;$F1227&amp;"_"&amp;TRIM(RIGHT(SUBSTITUTE(TRIM(SUBSTITUTE($M1227,CHAR(160)," "))," ",REPT(" ",60)),60))&amp;IF($Q1227="","","-"&amp;TRIM(RIGHT(SUBSTITUTE(TRIM(SUBSTITUTE($Q1227,CHAR(160)," "))," ",REPT(" ",60)),60)))&amp;IF($U1227="","","-"&amp;TRIM(RIGHT(SUBSTITUTE(TRIM(SUBSTITUTE($U1227,CHAR(160)," "))," ",REPT(" ",60)),60)))&amp;".jpg")</f>
        <v/>
      </c>
    </row>
    <row r="1228" ht="14" customHeight="1">
      <c r="O1228" s="196">
        <f>_xlfn.LET(_xlpm.d,_xlfn.XLOOKUP(M1228,'[1]Birth Dates'!$A:$A,'[1]Birth Dates'!$B:$B,"",0),IF(_xlpm.d=0,"",_xlpm.d))</f>
        <v/>
      </c>
      <c r="P1228" s="196">
        <f>IF(OR(O1228="",A1228="",NOT(ISNUMBER(O1228)),O1228&gt;A1228),"",DATEDIF(O1228,A1228,"Y")&amp;" years, "&amp;DATEDIF(O1228,A1228,"YM")&amp;" months, "&amp;DATEDIF(O1228,A1228,"MD")&amp;" days")</f>
        <v/>
      </c>
      <c r="S1228" s="196">
        <f>_xlfn.LET(_xlpm.d,_xlfn.XLOOKUP(Q1228,'[1]Birth Dates'!$A:$A,'[1]Birth Dates'!$B:$B,"",0),IF(_xlpm.d=0,"",_xlpm.d))</f>
        <v/>
      </c>
      <c r="T1228" s="196">
        <f>IF(OR(S1228="",A1228="",NOT(ISNUMBER(S1228)),S1228&gt;A1228),"",DATEDIF(S1228,A1228,"Y")&amp;" years, "&amp;DATEDIF(S1228,A1228,"YM")&amp;" months, "&amp;DATEDIF(S1228,A1228,"MD")&amp;" days")</f>
        <v/>
      </c>
      <c r="W1228" s="196">
        <f>_xlfn.LET(_xlpm.d,_xlfn.XLOOKUP(U1228,'[1]Birth Dates'!$A:$A,'[1]Birth Dates'!$B:$B,"",0),IF(_xlpm.d=0,"",_xlpm.d))</f>
        <v/>
      </c>
      <c r="X1228" s="196">
        <f>IF(OR(W1228="",A1228="",NOT(ISNUMBER(W1228)),W1228&gt;A1228),"",DATEDIF(W1228,A1228,"Y")&amp;" years, "&amp;DATEDIF(W1228,A1228,"YM")&amp;" months, "&amp;DATEDIF(W1228,A1228,"MD")&amp;" days")</f>
        <v/>
      </c>
      <c r="AR1228" s="175">
        <f>IF($B1228="","",TEXT($A1228,"yyyymmdd")&amp;"_P"&amp;$C1228&amp;"_C"&amp;$F1228&amp;"_"&amp;TRIM(RIGHT(SUBSTITUTE(TRIM(SUBSTITUTE($M1228,CHAR(160)," "))," ",REPT(" ",60)),60))&amp;IF($Q1228="","","-"&amp;TRIM(RIGHT(SUBSTITUTE(TRIM(SUBSTITUTE($Q1228,CHAR(160)," "))," ",REPT(" ",60)),60)))&amp;IF($U1228="","","-"&amp;TRIM(RIGHT(SUBSTITUTE(TRIM(SUBSTITUTE($U1228,CHAR(160)," "))," ",REPT(" ",60)),60)))&amp;".jpg")</f>
        <v/>
      </c>
    </row>
    <row r="1229" ht="14" customHeight="1">
      <c r="O1229" s="196">
        <f>_xlfn.LET(_xlpm.d,_xlfn.XLOOKUP(M1229,'[1]Birth Dates'!$A:$A,'[1]Birth Dates'!$B:$B,"",0),IF(_xlpm.d=0,"",_xlpm.d))</f>
        <v/>
      </c>
      <c r="P1229" s="196">
        <f>IF(OR(O1229="",A1229="",NOT(ISNUMBER(O1229)),O1229&gt;A1229),"",DATEDIF(O1229,A1229,"Y")&amp;" years, "&amp;DATEDIF(O1229,A1229,"YM")&amp;" months, "&amp;DATEDIF(O1229,A1229,"MD")&amp;" days")</f>
        <v/>
      </c>
      <c r="S1229" s="196">
        <f>_xlfn.LET(_xlpm.d,_xlfn.XLOOKUP(Q1229,'[1]Birth Dates'!$A:$A,'[1]Birth Dates'!$B:$B,"",0),IF(_xlpm.d=0,"",_xlpm.d))</f>
        <v/>
      </c>
      <c r="T1229" s="196">
        <f>IF(OR(S1229="",A1229="",NOT(ISNUMBER(S1229)),S1229&gt;A1229),"",DATEDIF(S1229,A1229,"Y")&amp;" years, "&amp;DATEDIF(S1229,A1229,"YM")&amp;" months, "&amp;DATEDIF(S1229,A1229,"MD")&amp;" days")</f>
        <v/>
      </c>
      <c r="W1229" s="196">
        <f>_xlfn.LET(_xlpm.d,_xlfn.XLOOKUP(U1229,'[1]Birth Dates'!$A:$A,'[1]Birth Dates'!$B:$B,"",0),IF(_xlpm.d=0,"",_xlpm.d))</f>
        <v/>
      </c>
      <c r="X1229" s="196">
        <f>IF(OR(W1229="",A1229="",NOT(ISNUMBER(W1229)),W1229&gt;A1229),"",DATEDIF(W1229,A1229,"Y")&amp;" years, "&amp;DATEDIF(W1229,A1229,"YM")&amp;" months, "&amp;DATEDIF(W1229,A1229,"MD")&amp;" days")</f>
        <v/>
      </c>
      <c r="AR1229" s="175">
        <f>IF($B1229="","",TEXT($A1229,"yyyymmdd")&amp;"_P"&amp;$C1229&amp;"_C"&amp;$F1229&amp;"_"&amp;TRIM(RIGHT(SUBSTITUTE(TRIM(SUBSTITUTE($M1229,CHAR(160)," "))," ",REPT(" ",60)),60))&amp;IF($Q1229="","","-"&amp;TRIM(RIGHT(SUBSTITUTE(TRIM(SUBSTITUTE($Q1229,CHAR(160)," "))," ",REPT(" ",60)),60)))&amp;IF($U1229="","","-"&amp;TRIM(RIGHT(SUBSTITUTE(TRIM(SUBSTITUTE($U1229,CHAR(160)," "))," ",REPT(" ",60)),60)))&amp;".jpg")</f>
        <v/>
      </c>
    </row>
    <row r="1230" ht="14" customHeight="1">
      <c r="O1230" s="196">
        <f>_xlfn.LET(_xlpm.d,_xlfn.XLOOKUP(M1230,'[1]Birth Dates'!$A:$A,'[1]Birth Dates'!$B:$B,"",0),IF(_xlpm.d=0,"",_xlpm.d))</f>
        <v/>
      </c>
      <c r="P1230" s="196">
        <f>IF(OR(O1230="",A1230="",NOT(ISNUMBER(O1230)),O1230&gt;A1230),"",DATEDIF(O1230,A1230,"Y")&amp;" years, "&amp;DATEDIF(O1230,A1230,"YM")&amp;" months, "&amp;DATEDIF(O1230,A1230,"MD")&amp;" days")</f>
        <v/>
      </c>
      <c r="S1230" s="196">
        <f>_xlfn.LET(_xlpm.d,_xlfn.XLOOKUP(Q1230,'[1]Birth Dates'!$A:$A,'[1]Birth Dates'!$B:$B,"",0),IF(_xlpm.d=0,"",_xlpm.d))</f>
        <v/>
      </c>
      <c r="T1230" s="196">
        <f>IF(OR(S1230="",A1230="",NOT(ISNUMBER(S1230)),S1230&gt;A1230),"",DATEDIF(S1230,A1230,"Y")&amp;" years, "&amp;DATEDIF(S1230,A1230,"YM")&amp;" months, "&amp;DATEDIF(S1230,A1230,"MD")&amp;" days")</f>
        <v/>
      </c>
      <c r="W1230" s="196">
        <f>_xlfn.LET(_xlpm.d,_xlfn.XLOOKUP(U1230,'[1]Birth Dates'!$A:$A,'[1]Birth Dates'!$B:$B,"",0),IF(_xlpm.d=0,"",_xlpm.d))</f>
        <v/>
      </c>
      <c r="X1230" s="196">
        <f>IF(OR(W1230="",A1230="",NOT(ISNUMBER(W1230)),W1230&gt;A1230),"",DATEDIF(W1230,A1230,"Y")&amp;" years, "&amp;DATEDIF(W1230,A1230,"YM")&amp;" months, "&amp;DATEDIF(W1230,A1230,"MD")&amp;" days")</f>
        <v/>
      </c>
      <c r="AR1230" s="175">
        <f>IF($B1230="","",TEXT($A1230,"yyyymmdd")&amp;"_P"&amp;$C1230&amp;"_C"&amp;$F1230&amp;"_"&amp;TRIM(RIGHT(SUBSTITUTE(TRIM(SUBSTITUTE($M1230,CHAR(160)," "))," ",REPT(" ",60)),60))&amp;IF($Q1230="","","-"&amp;TRIM(RIGHT(SUBSTITUTE(TRIM(SUBSTITUTE($Q1230,CHAR(160)," "))," ",REPT(" ",60)),60)))&amp;IF($U1230="","","-"&amp;TRIM(RIGHT(SUBSTITUTE(TRIM(SUBSTITUTE($U1230,CHAR(160)," "))," ",REPT(" ",60)),60)))&amp;".jpg")</f>
        <v/>
      </c>
    </row>
    <row r="1231" ht="14" customHeight="1">
      <c r="O1231" s="196">
        <f>_xlfn.LET(_xlpm.d,_xlfn.XLOOKUP(M1231,'[1]Birth Dates'!$A:$A,'[1]Birth Dates'!$B:$B,"",0),IF(_xlpm.d=0,"",_xlpm.d))</f>
        <v/>
      </c>
      <c r="P1231" s="196">
        <f>IF(OR(O1231="",A1231="",NOT(ISNUMBER(O1231)),O1231&gt;A1231),"",DATEDIF(O1231,A1231,"Y")&amp;" years, "&amp;DATEDIF(O1231,A1231,"YM")&amp;" months, "&amp;DATEDIF(O1231,A1231,"MD")&amp;" days")</f>
        <v/>
      </c>
      <c r="S1231" s="196">
        <f>_xlfn.LET(_xlpm.d,_xlfn.XLOOKUP(Q1231,'[1]Birth Dates'!$A:$A,'[1]Birth Dates'!$B:$B,"",0),IF(_xlpm.d=0,"",_xlpm.d))</f>
        <v/>
      </c>
      <c r="T1231" s="196">
        <f>IF(OR(S1231="",A1231="",NOT(ISNUMBER(S1231)),S1231&gt;A1231),"",DATEDIF(S1231,A1231,"Y")&amp;" years, "&amp;DATEDIF(S1231,A1231,"YM")&amp;" months, "&amp;DATEDIF(S1231,A1231,"MD")&amp;" days")</f>
        <v/>
      </c>
      <c r="W1231" s="196">
        <f>_xlfn.LET(_xlpm.d,_xlfn.XLOOKUP(U1231,'[1]Birth Dates'!$A:$A,'[1]Birth Dates'!$B:$B,"",0),IF(_xlpm.d=0,"",_xlpm.d))</f>
        <v/>
      </c>
      <c r="X1231" s="196">
        <f>IF(OR(W1231="",A1231="",NOT(ISNUMBER(W1231)),W1231&gt;A1231),"",DATEDIF(W1231,A1231,"Y")&amp;" years, "&amp;DATEDIF(W1231,A1231,"YM")&amp;" months, "&amp;DATEDIF(W1231,A1231,"MD")&amp;" days")</f>
        <v/>
      </c>
      <c r="AR1231" s="175">
        <f>IF($B1231="","",TEXT($A1231,"yyyymmdd")&amp;"_P"&amp;$C1231&amp;"_C"&amp;$F1231&amp;"_"&amp;TRIM(RIGHT(SUBSTITUTE(TRIM(SUBSTITUTE($M1231,CHAR(160)," "))," ",REPT(" ",60)),60))&amp;IF($Q1231="","","-"&amp;TRIM(RIGHT(SUBSTITUTE(TRIM(SUBSTITUTE($Q1231,CHAR(160)," "))," ",REPT(" ",60)),60)))&amp;IF($U1231="","","-"&amp;TRIM(RIGHT(SUBSTITUTE(TRIM(SUBSTITUTE($U1231,CHAR(160)," "))," ",REPT(" ",60)),60)))&amp;".jpg")</f>
        <v/>
      </c>
    </row>
    <row r="1232" ht="14" customHeight="1">
      <c r="O1232" s="196">
        <f>_xlfn.LET(_xlpm.d,_xlfn.XLOOKUP(M1232,'[1]Birth Dates'!$A:$A,'[1]Birth Dates'!$B:$B,"",0),IF(_xlpm.d=0,"",_xlpm.d))</f>
        <v/>
      </c>
      <c r="P1232" s="196">
        <f>IF(OR(O1232="",A1232="",NOT(ISNUMBER(O1232)),O1232&gt;A1232),"",DATEDIF(O1232,A1232,"Y")&amp;" years, "&amp;DATEDIF(O1232,A1232,"YM")&amp;" months, "&amp;DATEDIF(O1232,A1232,"MD")&amp;" days")</f>
        <v/>
      </c>
      <c r="S1232" s="196">
        <f>_xlfn.LET(_xlpm.d,_xlfn.XLOOKUP(Q1232,'[1]Birth Dates'!$A:$A,'[1]Birth Dates'!$B:$B,"",0),IF(_xlpm.d=0,"",_xlpm.d))</f>
        <v/>
      </c>
      <c r="T1232" s="196">
        <f>IF(OR(S1232="",A1232="",NOT(ISNUMBER(S1232)),S1232&gt;A1232),"",DATEDIF(S1232,A1232,"Y")&amp;" years, "&amp;DATEDIF(S1232,A1232,"YM")&amp;" months, "&amp;DATEDIF(S1232,A1232,"MD")&amp;" days")</f>
        <v/>
      </c>
      <c r="W1232" s="196">
        <f>_xlfn.LET(_xlpm.d,_xlfn.XLOOKUP(U1232,'[1]Birth Dates'!$A:$A,'[1]Birth Dates'!$B:$B,"",0),IF(_xlpm.d=0,"",_xlpm.d))</f>
        <v/>
      </c>
      <c r="X1232" s="196">
        <f>IF(OR(W1232="",A1232="",NOT(ISNUMBER(W1232)),W1232&gt;A1232),"",DATEDIF(W1232,A1232,"Y")&amp;" years, "&amp;DATEDIF(W1232,A1232,"YM")&amp;" months, "&amp;DATEDIF(W1232,A1232,"MD")&amp;" days")</f>
        <v/>
      </c>
      <c r="AR1232" s="175">
        <f>IF($B1232="","",TEXT($A1232,"yyyymmdd")&amp;"_P"&amp;$C1232&amp;"_C"&amp;$F1232&amp;"_"&amp;TRIM(RIGHT(SUBSTITUTE(TRIM(SUBSTITUTE($M1232,CHAR(160)," "))," ",REPT(" ",60)),60))&amp;IF($Q1232="","","-"&amp;TRIM(RIGHT(SUBSTITUTE(TRIM(SUBSTITUTE($Q1232,CHAR(160)," "))," ",REPT(" ",60)),60)))&amp;IF($U1232="","","-"&amp;TRIM(RIGHT(SUBSTITUTE(TRIM(SUBSTITUTE($U1232,CHAR(160)," "))," ",REPT(" ",60)),60)))&amp;".jpg")</f>
        <v/>
      </c>
    </row>
    <row r="1233" ht="14" customHeight="1">
      <c r="O1233" s="196">
        <f>_xlfn.LET(_xlpm.d,_xlfn.XLOOKUP(M1233,'[1]Birth Dates'!$A:$A,'[1]Birth Dates'!$B:$B,"",0),IF(_xlpm.d=0,"",_xlpm.d))</f>
        <v/>
      </c>
      <c r="P1233" s="196">
        <f>IF(OR(O1233="",A1233="",NOT(ISNUMBER(O1233)),O1233&gt;A1233),"",DATEDIF(O1233,A1233,"Y")&amp;" years, "&amp;DATEDIF(O1233,A1233,"YM")&amp;" months, "&amp;DATEDIF(O1233,A1233,"MD")&amp;" days")</f>
        <v/>
      </c>
      <c r="S1233" s="196">
        <f>_xlfn.LET(_xlpm.d,_xlfn.XLOOKUP(Q1233,'[1]Birth Dates'!$A:$A,'[1]Birth Dates'!$B:$B,"",0),IF(_xlpm.d=0,"",_xlpm.d))</f>
        <v/>
      </c>
      <c r="T1233" s="196">
        <f>IF(OR(S1233="",A1233="",NOT(ISNUMBER(S1233)),S1233&gt;A1233),"",DATEDIF(S1233,A1233,"Y")&amp;" years, "&amp;DATEDIF(S1233,A1233,"YM")&amp;" months, "&amp;DATEDIF(S1233,A1233,"MD")&amp;" days")</f>
        <v/>
      </c>
      <c r="W1233" s="196">
        <f>_xlfn.LET(_xlpm.d,_xlfn.XLOOKUP(U1233,'[1]Birth Dates'!$A:$A,'[1]Birth Dates'!$B:$B,"",0),IF(_xlpm.d=0,"",_xlpm.d))</f>
        <v/>
      </c>
      <c r="X1233" s="196">
        <f>IF(OR(W1233="",A1233="",NOT(ISNUMBER(W1233)),W1233&gt;A1233),"",DATEDIF(W1233,A1233,"Y")&amp;" years, "&amp;DATEDIF(W1233,A1233,"YM")&amp;" months, "&amp;DATEDIF(W1233,A1233,"MD")&amp;" days")</f>
        <v/>
      </c>
      <c r="AR1233" s="175">
        <f>IF($B1233="","",TEXT($A1233,"yyyymmdd")&amp;"_P"&amp;$C1233&amp;"_C"&amp;$F1233&amp;"_"&amp;TRIM(RIGHT(SUBSTITUTE(TRIM(SUBSTITUTE($M1233,CHAR(160)," "))," ",REPT(" ",60)),60))&amp;IF($Q1233="","","-"&amp;TRIM(RIGHT(SUBSTITUTE(TRIM(SUBSTITUTE($Q1233,CHAR(160)," "))," ",REPT(" ",60)),60)))&amp;IF($U1233="","","-"&amp;TRIM(RIGHT(SUBSTITUTE(TRIM(SUBSTITUTE($U1233,CHAR(160)," "))," ",REPT(" ",60)),60)))&amp;".jpg")</f>
        <v/>
      </c>
    </row>
    <row r="1234" ht="14" customHeight="1">
      <c r="O1234" s="196">
        <f>_xlfn.LET(_xlpm.d,_xlfn.XLOOKUP(M1234,'[1]Birth Dates'!$A:$A,'[1]Birth Dates'!$B:$B,"",0),IF(_xlpm.d=0,"",_xlpm.d))</f>
        <v/>
      </c>
      <c r="P1234" s="196">
        <f>IF(OR(O1234="",A1234="",NOT(ISNUMBER(O1234)),O1234&gt;A1234),"",DATEDIF(O1234,A1234,"Y")&amp;" years, "&amp;DATEDIF(O1234,A1234,"YM")&amp;" months, "&amp;DATEDIF(O1234,A1234,"MD")&amp;" days")</f>
        <v/>
      </c>
      <c r="S1234" s="196">
        <f>_xlfn.LET(_xlpm.d,_xlfn.XLOOKUP(Q1234,'[1]Birth Dates'!$A:$A,'[1]Birth Dates'!$B:$B,"",0),IF(_xlpm.d=0,"",_xlpm.d))</f>
        <v/>
      </c>
      <c r="T1234" s="196">
        <f>IF(OR(S1234="",A1234="",NOT(ISNUMBER(S1234)),S1234&gt;A1234),"",DATEDIF(S1234,A1234,"Y")&amp;" years, "&amp;DATEDIF(S1234,A1234,"YM")&amp;" months, "&amp;DATEDIF(S1234,A1234,"MD")&amp;" days")</f>
        <v/>
      </c>
      <c r="W1234" s="196">
        <f>_xlfn.LET(_xlpm.d,_xlfn.XLOOKUP(U1234,'[1]Birth Dates'!$A:$A,'[1]Birth Dates'!$B:$B,"",0),IF(_xlpm.d=0,"",_xlpm.d))</f>
        <v/>
      </c>
      <c r="X1234" s="196">
        <f>IF(OR(W1234="",A1234="",NOT(ISNUMBER(W1234)),W1234&gt;A1234),"",DATEDIF(W1234,A1234,"Y")&amp;" years, "&amp;DATEDIF(W1234,A1234,"YM")&amp;" months, "&amp;DATEDIF(W1234,A1234,"MD")&amp;" days")</f>
        <v/>
      </c>
      <c r="AR1234" s="175">
        <f>IF($B1234="","",TEXT($A1234,"yyyymmdd")&amp;"_P"&amp;$C1234&amp;"_C"&amp;$F1234&amp;"_"&amp;TRIM(RIGHT(SUBSTITUTE(TRIM(SUBSTITUTE($M1234,CHAR(160)," "))," ",REPT(" ",60)),60))&amp;IF($Q1234="","","-"&amp;TRIM(RIGHT(SUBSTITUTE(TRIM(SUBSTITUTE($Q1234,CHAR(160)," "))," ",REPT(" ",60)),60)))&amp;IF($U1234="","","-"&amp;TRIM(RIGHT(SUBSTITUTE(TRIM(SUBSTITUTE($U1234,CHAR(160)," "))," ",REPT(" ",60)),60)))&amp;".jpg")</f>
        <v/>
      </c>
    </row>
    <row r="1235" ht="14" customHeight="1">
      <c r="O1235" s="196">
        <f>_xlfn.LET(_xlpm.d,_xlfn.XLOOKUP(M1235,'[1]Birth Dates'!$A:$A,'[1]Birth Dates'!$B:$B,"",0),IF(_xlpm.d=0,"",_xlpm.d))</f>
        <v/>
      </c>
      <c r="P1235" s="196">
        <f>IF(OR(O1235="",A1235="",NOT(ISNUMBER(O1235)),O1235&gt;A1235),"",DATEDIF(O1235,A1235,"Y")&amp;" years, "&amp;DATEDIF(O1235,A1235,"YM")&amp;" months, "&amp;DATEDIF(O1235,A1235,"MD")&amp;" days")</f>
        <v/>
      </c>
      <c r="S1235" s="196">
        <f>_xlfn.LET(_xlpm.d,_xlfn.XLOOKUP(Q1235,'[1]Birth Dates'!$A:$A,'[1]Birth Dates'!$B:$B,"",0),IF(_xlpm.d=0,"",_xlpm.d))</f>
        <v/>
      </c>
      <c r="T1235" s="196">
        <f>IF(OR(S1235="",A1235="",NOT(ISNUMBER(S1235)),S1235&gt;A1235),"",DATEDIF(S1235,A1235,"Y")&amp;" years, "&amp;DATEDIF(S1235,A1235,"YM")&amp;" months, "&amp;DATEDIF(S1235,A1235,"MD")&amp;" days")</f>
        <v/>
      </c>
      <c r="W1235" s="196">
        <f>_xlfn.LET(_xlpm.d,_xlfn.XLOOKUP(U1235,'[1]Birth Dates'!$A:$A,'[1]Birth Dates'!$B:$B,"",0),IF(_xlpm.d=0,"",_xlpm.d))</f>
        <v/>
      </c>
      <c r="X1235" s="196">
        <f>IF(OR(W1235="",A1235="",NOT(ISNUMBER(W1235)),W1235&gt;A1235),"",DATEDIF(W1235,A1235,"Y")&amp;" years, "&amp;DATEDIF(W1235,A1235,"YM")&amp;" months, "&amp;DATEDIF(W1235,A1235,"MD")&amp;" days")</f>
        <v/>
      </c>
      <c r="AR1235" s="175">
        <f>IF($B1235="","",TEXT($A1235,"yyyymmdd")&amp;"_P"&amp;$C1235&amp;"_C"&amp;$F1235&amp;"_"&amp;TRIM(RIGHT(SUBSTITUTE(TRIM(SUBSTITUTE($M1235,CHAR(160)," "))," ",REPT(" ",60)),60))&amp;IF($Q1235="","","-"&amp;TRIM(RIGHT(SUBSTITUTE(TRIM(SUBSTITUTE($Q1235,CHAR(160)," "))," ",REPT(" ",60)),60)))&amp;IF($U1235="","","-"&amp;TRIM(RIGHT(SUBSTITUTE(TRIM(SUBSTITUTE($U1235,CHAR(160)," "))," ",REPT(" ",60)),60)))&amp;".jpg")</f>
        <v/>
      </c>
    </row>
    <row r="1236" ht="14" customHeight="1">
      <c r="O1236" s="196">
        <f>_xlfn.LET(_xlpm.d,_xlfn.XLOOKUP(M1236,'[1]Birth Dates'!$A:$A,'[1]Birth Dates'!$B:$B,"",0),IF(_xlpm.d=0,"",_xlpm.d))</f>
        <v/>
      </c>
      <c r="P1236" s="196">
        <f>IF(OR(O1236="",A1236="",NOT(ISNUMBER(O1236)),O1236&gt;A1236),"",DATEDIF(O1236,A1236,"Y")&amp;" years, "&amp;DATEDIF(O1236,A1236,"YM")&amp;" months, "&amp;DATEDIF(O1236,A1236,"MD")&amp;" days")</f>
        <v/>
      </c>
      <c r="S1236" s="196">
        <f>_xlfn.LET(_xlpm.d,_xlfn.XLOOKUP(Q1236,'[1]Birth Dates'!$A:$A,'[1]Birth Dates'!$B:$B,"",0),IF(_xlpm.d=0,"",_xlpm.d))</f>
        <v/>
      </c>
      <c r="T1236" s="196">
        <f>IF(OR(S1236="",A1236="",NOT(ISNUMBER(S1236)),S1236&gt;A1236),"",DATEDIF(S1236,A1236,"Y")&amp;" years, "&amp;DATEDIF(S1236,A1236,"YM")&amp;" months, "&amp;DATEDIF(S1236,A1236,"MD")&amp;" days")</f>
        <v/>
      </c>
      <c r="W1236" s="196">
        <f>_xlfn.LET(_xlpm.d,_xlfn.XLOOKUP(U1236,'[1]Birth Dates'!$A:$A,'[1]Birth Dates'!$B:$B,"",0),IF(_xlpm.d=0,"",_xlpm.d))</f>
        <v/>
      </c>
      <c r="X1236" s="196">
        <f>IF(OR(W1236="",A1236="",NOT(ISNUMBER(W1236)),W1236&gt;A1236),"",DATEDIF(W1236,A1236,"Y")&amp;" years, "&amp;DATEDIF(W1236,A1236,"YM")&amp;" months, "&amp;DATEDIF(W1236,A1236,"MD")&amp;" days")</f>
        <v/>
      </c>
      <c r="AR1236" s="175">
        <f>IF($B1236="","",TEXT($A1236,"yyyymmdd")&amp;"_P"&amp;$C1236&amp;"_C"&amp;$F1236&amp;"_"&amp;TRIM(RIGHT(SUBSTITUTE(TRIM(SUBSTITUTE($M1236,CHAR(160)," "))," ",REPT(" ",60)),60))&amp;IF($Q1236="","","-"&amp;TRIM(RIGHT(SUBSTITUTE(TRIM(SUBSTITUTE($Q1236,CHAR(160)," "))," ",REPT(" ",60)),60)))&amp;IF($U1236="","","-"&amp;TRIM(RIGHT(SUBSTITUTE(TRIM(SUBSTITUTE($U1236,CHAR(160)," "))," ",REPT(" ",60)),60)))&amp;".jpg")</f>
        <v/>
      </c>
    </row>
    <row r="1237" ht="14" customHeight="1">
      <c r="O1237" s="196">
        <f>_xlfn.LET(_xlpm.d,_xlfn.XLOOKUP(M1237,'[1]Birth Dates'!$A:$A,'[1]Birth Dates'!$B:$B,"",0),IF(_xlpm.d=0,"",_xlpm.d))</f>
        <v/>
      </c>
      <c r="P1237" s="196">
        <f>IF(OR(O1237="",A1237="",NOT(ISNUMBER(O1237)),O1237&gt;A1237),"",DATEDIF(O1237,A1237,"Y")&amp;" years, "&amp;DATEDIF(O1237,A1237,"YM")&amp;" months, "&amp;DATEDIF(O1237,A1237,"MD")&amp;" days")</f>
        <v/>
      </c>
      <c r="S1237" s="196">
        <f>_xlfn.LET(_xlpm.d,_xlfn.XLOOKUP(Q1237,'[1]Birth Dates'!$A:$A,'[1]Birth Dates'!$B:$B,"",0),IF(_xlpm.d=0,"",_xlpm.d))</f>
        <v/>
      </c>
      <c r="T1237" s="196">
        <f>IF(OR(S1237="",A1237="",NOT(ISNUMBER(S1237)),S1237&gt;A1237),"",DATEDIF(S1237,A1237,"Y")&amp;" years, "&amp;DATEDIF(S1237,A1237,"YM")&amp;" months, "&amp;DATEDIF(S1237,A1237,"MD")&amp;" days")</f>
        <v/>
      </c>
      <c r="W1237" s="196">
        <f>_xlfn.LET(_xlpm.d,_xlfn.XLOOKUP(U1237,'[1]Birth Dates'!$A:$A,'[1]Birth Dates'!$B:$B,"",0),IF(_xlpm.d=0,"",_xlpm.d))</f>
        <v/>
      </c>
      <c r="X1237" s="196">
        <f>IF(OR(W1237="",A1237="",NOT(ISNUMBER(W1237)),W1237&gt;A1237),"",DATEDIF(W1237,A1237,"Y")&amp;" years, "&amp;DATEDIF(W1237,A1237,"YM")&amp;" months, "&amp;DATEDIF(W1237,A1237,"MD")&amp;" days")</f>
        <v/>
      </c>
      <c r="AR1237" s="226">
        <f>IF($B1237="","",TEXT($A1237,"yyyymmdd")&amp;"_P"&amp;$C1237&amp;"_C"&amp;$F1237&amp;"_"&amp;TRIM(RIGHT(SUBSTITUTE(TRIM(SUBSTITUTE($M1237,CHAR(160)," "))," ",REPT(" ",60)),60))&amp;IF($Q1237="","","-"&amp;TRIM(RIGHT(SUBSTITUTE(TRIM(SUBSTITUTE($Q1237,CHAR(160)," "))," ",REPT(" ",60)),60)))&amp;IF($U1237="","","-"&amp;TRIM(RIGHT(SUBSTITUTE(TRIM(SUBSTITUTE($U1237,CHAR(160)," "))," ",REPT(" ",60)),60)))&amp;".jpg")</f>
        <v/>
      </c>
    </row>
    <row r="1238" ht="14" customHeight="1">
      <c r="O1238" s="196">
        <f>_xlfn.LET(_xlpm.d,_xlfn.XLOOKUP(M1238,'[1]Birth Dates'!$A:$A,'[1]Birth Dates'!$B:$B,"",0),IF(_xlpm.d=0,"",_xlpm.d))</f>
        <v/>
      </c>
      <c r="P1238" s="196">
        <f>IF(OR(O1238="",A1238="",NOT(ISNUMBER(O1238)),O1238&gt;A1238),"",DATEDIF(O1238,A1238,"Y")&amp;" years, "&amp;DATEDIF(O1238,A1238,"YM")&amp;" months, "&amp;DATEDIF(O1238,A1238,"MD")&amp;" days")</f>
        <v/>
      </c>
      <c r="S1238" s="196">
        <f>_xlfn.LET(_xlpm.d,_xlfn.XLOOKUP(Q1238,'[1]Birth Dates'!$A:$A,'[1]Birth Dates'!$B:$B,"",0),IF(_xlpm.d=0,"",_xlpm.d))</f>
        <v/>
      </c>
      <c r="T1238" s="196">
        <f>IF(OR(S1238="",A1238="",NOT(ISNUMBER(S1238)),S1238&gt;A1238),"",DATEDIF(S1238,A1238,"Y")&amp;" years, "&amp;DATEDIF(S1238,A1238,"YM")&amp;" months, "&amp;DATEDIF(S1238,A1238,"MD")&amp;" days")</f>
        <v/>
      </c>
      <c r="W1238" s="196">
        <f>_xlfn.LET(_xlpm.d,_xlfn.XLOOKUP(U1238,'[1]Birth Dates'!$A:$A,'[1]Birth Dates'!$B:$B,"",0),IF(_xlpm.d=0,"",_xlpm.d))</f>
        <v/>
      </c>
      <c r="X1238" s="196">
        <f>IF(OR(W1238="",A1238="",NOT(ISNUMBER(W1238)),W1238&gt;A1238),"",DATEDIF(W1238,A1238,"Y")&amp;" years, "&amp;DATEDIF(W1238,A1238,"YM")&amp;" months, "&amp;DATEDIF(W1238,A1238,"MD")&amp;" days")</f>
        <v/>
      </c>
      <c r="AR1238" s="175">
        <f>IF($B1238="","",TEXT($A1238,"yyyymmdd")&amp;"_P"&amp;$C1238&amp;"_C"&amp;$F1238&amp;"_"&amp;TRIM(RIGHT(SUBSTITUTE(TRIM(SUBSTITUTE($M1238,CHAR(160)," "))," ",REPT(" ",60)),60))&amp;IF($Q1238="","","-"&amp;TRIM(RIGHT(SUBSTITUTE(TRIM(SUBSTITUTE($Q1238,CHAR(160)," "))," ",REPT(" ",60)),60)))&amp;IF($U1238="","","-"&amp;TRIM(RIGHT(SUBSTITUTE(TRIM(SUBSTITUTE($U1238,CHAR(160)," "))," ",REPT(" ",60)),60)))&amp;".jpg")</f>
        <v/>
      </c>
    </row>
    <row r="1239" ht="14" customHeight="1">
      <c r="O1239" s="196">
        <f>_xlfn.LET(_xlpm.d,_xlfn.XLOOKUP(M1239,'[1]Birth Dates'!$A:$A,'[1]Birth Dates'!$B:$B,"",0),IF(_xlpm.d=0,"",_xlpm.d))</f>
        <v/>
      </c>
      <c r="P1239" s="196">
        <f>IF(OR(O1239="",A1239="",NOT(ISNUMBER(O1239)),O1239&gt;A1239),"",DATEDIF(O1239,A1239,"Y")&amp;" years, "&amp;DATEDIF(O1239,A1239,"YM")&amp;" months, "&amp;DATEDIF(O1239,A1239,"MD")&amp;" days")</f>
        <v/>
      </c>
      <c r="S1239" s="196">
        <f>_xlfn.LET(_xlpm.d,_xlfn.XLOOKUP(Q1239,'[1]Birth Dates'!$A:$A,'[1]Birth Dates'!$B:$B,"",0),IF(_xlpm.d=0,"",_xlpm.d))</f>
        <v/>
      </c>
      <c r="T1239" s="196">
        <f>IF(OR(S1239="",A1239="",NOT(ISNUMBER(S1239)),S1239&gt;A1239),"",DATEDIF(S1239,A1239,"Y")&amp;" years, "&amp;DATEDIF(S1239,A1239,"YM")&amp;" months, "&amp;DATEDIF(S1239,A1239,"MD")&amp;" days")</f>
        <v/>
      </c>
      <c r="W1239" s="196">
        <f>_xlfn.LET(_xlpm.d,_xlfn.XLOOKUP(U1239,'[1]Birth Dates'!$A:$A,'[1]Birth Dates'!$B:$B,"",0),IF(_xlpm.d=0,"",_xlpm.d))</f>
        <v/>
      </c>
      <c r="X1239" s="196">
        <f>IF(OR(W1239="",A1239="",NOT(ISNUMBER(W1239)),W1239&gt;A1239),"",DATEDIF(W1239,A1239,"Y")&amp;" years, "&amp;DATEDIF(W1239,A1239,"YM")&amp;" months, "&amp;DATEDIF(W1239,A1239,"MD")&amp;" days")</f>
        <v/>
      </c>
      <c r="AR1239" s="175">
        <f>IF($B1239="","",TEXT($A1239,"yyyymmdd")&amp;"_P"&amp;$C1239&amp;"_C"&amp;$F1239&amp;"_"&amp;TRIM(RIGHT(SUBSTITUTE(TRIM(SUBSTITUTE($M1239,CHAR(160)," "))," ",REPT(" ",60)),60))&amp;IF($Q1239="","","-"&amp;TRIM(RIGHT(SUBSTITUTE(TRIM(SUBSTITUTE($Q1239,CHAR(160)," "))," ",REPT(" ",60)),60)))&amp;IF($U1239="","","-"&amp;TRIM(RIGHT(SUBSTITUTE(TRIM(SUBSTITUTE($U1239,CHAR(160)," "))," ",REPT(" ",60)),60)))&amp;".jpg")</f>
        <v/>
      </c>
    </row>
    <row r="1240" ht="14" customHeight="1">
      <c r="O1240" s="196">
        <f>_xlfn.LET(_xlpm.d,_xlfn.XLOOKUP(M1240,'[1]Birth Dates'!$A:$A,'[1]Birth Dates'!$B:$B,"",0),IF(_xlpm.d=0,"",_xlpm.d))</f>
        <v/>
      </c>
      <c r="P1240" s="196">
        <f>IF(OR(O1240="",A1240="",NOT(ISNUMBER(O1240)),O1240&gt;A1240),"",DATEDIF(O1240,A1240,"Y")&amp;" years, "&amp;DATEDIF(O1240,A1240,"YM")&amp;" months, "&amp;DATEDIF(O1240,A1240,"MD")&amp;" days")</f>
        <v/>
      </c>
      <c r="S1240" s="196">
        <f>_xlfn.LET(_xlpm.d,_xlfn.XLOOKUP(Q1240,'[1]Birth Dates'!$A:$A,'[1]Birth Dates'!$B:$B,"",0),IF(_xlpm.d=0,"",_xlpm.d))</f>
        <v/>
      </c>
      <c r="T1240" s="196">
        <f>IF(OR(S1240="",A1240="",NOT(ISNUMBER(S1240)),S1240&gt;A1240),"",DATEDIF(S1240,A1240,"Y")&amp;" years, "&amp;DATEDIF(S1240,A1240,"YM")&amp;" months, "&amp;DATEDIF(S1240,A1240,"MD")&amp;" days")</f>
        <v/>
      </c>
      <c r="W1240" s="196">
        <f>_xlfn.LET(_xlpm.d,_xlfn.XLOOKUP(U1240,'[1]Birth Dates'!$A:$A,'[1]Birth Dates'!$B:$B,"",0),IF(_xlpm.d=0,"",_xlpm.d))</f>
        <v/>
      </c>
      <c r="X1240" s="196">
        <f>IF(OR(W1240="",A1240="",NOT(ISNUMBER(W1240)),W1240&gt;A1240),"",DATEDIF(W1240,A1240,"Y")&amp;" years, "&amp;DATEDIF(W1240,A1240,"YM")&amp;" months, "&amp;DATEDIF(W1240,A1240,"MD")&amp;" days")</f>
        <v/>
      </c>
      <c r="AR1240" s="175">
        <f>IF($B1240="","",TEXT($A1240,"yyyymmdd")&amp;"_P"&amp;$C1240&amp;"_C"&amp;$F1240&amp;"_"&amp;TRIM(RIGHT(SUBSTITUTE(TRIM(SUBSTITUTE($M1240,CHAR(160)," "))," ",REPT(" ",60)),60))&amp;IF($Q1240="","","-"&amp;TRIM(RIGHT(SUBSTITUTE(TRIM(SUBSTITUTE($Q1240,CHAR(160)," "))," ",REPT(" ",60)),60)))&amp;IF($U1240="","","-"&amp;TRIM(RIGHT(SUBSTITUTE(TRIM(SUBSTITUTE($U1240,CHAR(160)," "))," ",REPT(" ",60)),60)))&amp;".jpg")</f>
        <v/>
      </c>
    </row>
    <row r="1241" ht="14" customHeight="1">
      <c r="O1241" s="196">
        <f>_xlfn.LET(_xlpm.d,_xlfn.XLOOKUP(M1241,'[1]Birth Dates'!$A:$A,'[1]Birth Dates'!$B:$B,"",0),IF(_xlpm.d=0,"",_xlpm.d))</f>
        <v/>
      </c>
      <c r="P1241" s="196">
        <f>IF(OR(O1241="",A1241="",NOT(ISNUMBER(O1241)),O1241&gt;A1241),"",DATEDIF(O1241,A1241,"Y")&amp;" years, "&amp;DATEDIF(O1241,A1241,"YM")&amp;" months, "&amp;DATEDIF(O1241,A1241,"MD")&amp;" days")</f>
        <v/>
      </c>
      <c r="S1241" s="196">
        <f>_xlfn.LET(_xlpm.d,_xlfn.XLOOKUP(Q1241,'[1]Birth Dates'!$A:$A,'[1]Birth Dates'!$B:$B,"",0),IF(_xlpm.d=0,"",_xlpm.d))</f>
        <v/>
      </c>
      <c r="T1241" s="196">
        <f>IF(OR(S1241="",A1241="",NOT(ISNUMBER(S1241)),S1241&gt;A1241),"",DATEDIF(S1241,A1241,"Y")&amp;" years, "&amp;DATEDIF(S1241,A1241,"YM")&amp;" months, "&amp;DATEDIF(S1241,A1241,"MD")&amp;" days")</f>
        <v/>
      </c>
      <c r="W1241" s="196">
        <f>_xlfn.LET(_xlpm.d,_xlfn.XLOOKUP(U1241,'[1]Birth Dates'!$A:$A,'[1]Birth Dates'!$B:$B,"",0),IF(_xlpm.d=0,"",_xlpm.d))</f>
        <v/>
      </c>
      <c r="X1241" s="196">
        <f>IF(OR(W1241="",A1241="",NOT(ISNUMBER(W1241)),W1241&gt;A1241),"",DATEDIF(W1241,A1241,"Y")&amp;" years, "&amp;DATEDIF(W1241,A1241,"YM")&amp;" months, "&amp;DATEDIF(W1241,A1241,"MD")&amp;" days")</f>
        <v/>
      </c>
      <c r="AR1241" s="175">
        <f>IF($B1241="","",TEXT($A1241,"yyyymmdd")&amp;"_P"&amp;$C1241&amp;"_C"&amp;$F1241&amp;"_"&amp;TRIM(RIGHT(SUBSTITUTE(TRIM(SUBSTITUTE($M1241,CHAR(160)," "))," ",REPT(" ",60)),60))&amp;IF($Q1241="","","-"&amp;TRIM(RIGHT(SUBSTITUTE(TRIM(SUBSTITUTE($Q1241,CHAR(160)," "))," ",REPT(" ",60)),60)))&amp;IF($U1241="","","-"&amp;TRIM(RIGHT(SUBSTITUTE(TRIM(SUBSTITUTE($U1241,CHAR(160)," "))," ",REPT(" ",60)),60)))&amp;".jpg")</f>
        <v/>
      </c>
    </row>
    <row r="1242" ht="14" customHeight="1">
      <c r="O1242" s="196">
        <f>_xlfn.LET(_xlpm.d,_xlfn.XLOOKUP(M1242,'[1]Birth Dates'!$A:$A,'[1]Birth Dates'!$B:$B,"",0),IF(_xlpm.d=0,"",_xlpm.d))</f>
        <v/>
      </c>
      <c r="P1242" s="196">
        <f>IF(OR(O1242="",A1242="",NOT(ISNUMBER(O1242)),O1242&gt;A1242),"",DATEDIF(O1242,A1242,"Y")&amp;" years, "&amp;DATEDIF(O1242,A1242,"YM")&amp;" months, "&amp;DATEDIF(O1242,A1242,"MD")&amp;" days")</f>
        <v/>
      </c>
      <c r="S1242" s="196">
        <f>_xlfn.LET(_xlpm.d,_xlfn.XLOOKUP(Q1242,'[1]Birth Dates'!$A:$A,'[1]Birth Dates'!$B:$B,"",0),IF(_xlpm.d=0,"",_xlpm.d))</f>
        <v/>
      </c>
      <c r="T1242" s="196">
        <f>IF(OR(S1242="",A1242="",NOT(ISNUMBER(S1242)),S1242&gt;A1242),"",DATEDIF(S1242,A1242,"Y")&amp;" years, "&amp;DATEDIF(S1242,A1242,"YM")&amp;" months, "&amp;DATEDIF(S1242,A1242,"MD")&amp;" days")</f>
        <v/>
      </c>
      <c r="W1242" s="196">
        <f>_xlfn.LET(_xlpm.d,_xlfn.XLOOKUP(U1242,'[1]Birth Dates'!$A:$A,'[1]Birth Dates'!$B:$B,"",0),IF(_xlpm.d=0,"",_xlpm.d))</f>
        <v/>
      </c>
      <c r="X1242" s="196">
        <f>IF(OR(W1242="",A1242="",NOT(ISNUMBER(W1242)),W1242&gt;A1242),"",DATEDIF(W1242,A1242,"Y")&amp;" years, "&amp;DATEDIF(W1242,A1242,"YM")&amp;" months, "&amp;DATEDIF(W1242,A1242,"MD")&amp;" days")</f>
        <v/>
      </c>
      <c r="AR1242" s="175">
        <f>IF($B1242="","",TEXT($A1242,"yyyymmdd")&amp;"_P"&amp;$C1242&amp;"_C"&amp;$F1242&amp;"_"&amp;TRIM(RIGHT(SUBSTITUTE(TRIM(SUBSTITUTE($M1242,CHAR(160)," "))," ",REPT(" ",60)),60))&amp;IF($Q1242="","","-"&amp;TRIM(RIGHT(SUBSTITUTE(TRIM(SUBSTITUTE($Q1242,CHAR(160)," "))," ",REPT(" ",60)),60)))&amp;IF($U1242="","","-"&amp;TRIM(RIGHT(SUBSTITUTE(TRIM(SUBSTITUTE($U1242,CHAR(160)," "))," ",REPT(" ",60)),60)))&amp;".jpg")</f>
        <v/>
      </c>
    </row>
    <row r="1243" ht="14" customHeight="1">
      <c r="O1243" s="196">
        <f>_xlfn.LET(_xlpm.d,_xlfn.XLOOKUP(M1243,'[1]Birth Dates'!$A:$A,'[1]Birth Dates'!$B:$B,"",0),IF(_xlpm.d=0,"",_xlpm.d))</f>
        <v/>
      </c>
      <c r="P1243" s="196">
        <f>IF(OR(O1243="",A1243="",NOT(ISNUMBER(O1243)),O1243&gt;A1243),"",DATEDIF(O1243,A1243,"Y")&amp;" years, "&amp;DATEDIF(O1243,A1243,"YM")&amp;" months, "&amp;DATEDIF(O1243,A1243,"MD")&amp;" days")</f>
        <v/>
      </c>
      <c r="S1243" s="196">
        <f>_xlfn.LET(_xlpm.d,_xlfn.XLOOKUP(Q1243,'[1]Birth Dates'!$A:$A,'[1]Birth Dates'!$B:$B,"",0),IF(_xlpm.d=0,"",_xlpm.d))</f>
        <v/>
      </c>
      <c r="T1243" s="196">
        <f>IF(OR(S1243="",A1243="",NOT(ISNUMBER(S1243)),S1243&gt;A1243),"",DATEDIF(S1243,A1243,"Y")&amp;" years, "&amp;DATEDIF(S1243,A1243,"YM")&amp;" months, "&amp;DATEDIF(S1243,A1243,"MD")&amp;" days")</f>
        <v/>
      </c>
      <c r="W1243" s="196">
        <f>_xlfn.LET(_xlpm.d,_xlfn.XLOOKUP(U1243,'[1]Birth Dates'!$A:$A,'[1]Birth Dates'!$B:$B,"",0),IF(_xlpm.d=0,"",_xlpm.d))</f>
        <v/>
      </c>
      <c r="X1243" s="196">
        <f>IF(OR(W1243="",A1243="",NOT(ISNUMBER(W1243)),W1243&gt;A1243),"",DATEDIF(W1243,A1243,"Y")&amp;" years, "&amp;DATEDIF(W1243,A1243,"YM")&amp;" months, "&amp;DATEDIF(W1243,A1243,"MD")&amp;" days")</f>
        <v/>
      </c>
      <c r="AR1243" s="175">
        <f>IF($B1243="","",TEXT($A1243,"yyyymmdd")&amp;"_P"&amp;$C1243&amp;"_C"&amp;$F1243&amp;"_"&amp;TRIM(RIGHT(SUBSTITUTE(TRIM(SUBSTITUTE($M1243,CHAR(160)," "))," ",REPT(" ",60)),60))&amp;IF($Q1243="","","-"&amp;TRIM(RIGHT(SUBSTITUTE(TRIM(SUBSTITUTE($Q1243,CHAR(160)," "))," ",REPT(" ",60)),60)))&amp;IF($U1243="","","-"&amp;TRIM(RIGHT(SUBSTITUTE(TRIM(SUBSTITUTE($U1243,CHAR(160)," "))," ",REPT(" ",60)),60)))&amp;".jpg")</f>
        <v/>
      </c>
    </row>
    <row r="1244" ht="14" customHeight="1">
      <c r="O1244" s="196">
        <f>_xlfn.LET(_xlpm.d,_xlfn.XLOOKUP(M1244,'[1]Birth Dates'!$A:$A,'[1]Birth Dates'!$B:$B,"",0),IF(_xlpm.d=0,"",_xlpm.d))</f>
        <v/>
      </c>
      <c r="P1244" s="196">
        <f>IF(OR(O1244="",A1244="",NOT(ISNUMBER(O1244)),O1244&gt;A1244),"",DATEDIF(O1244,A1244,"Y")&amp;" years, "&amp;DATEDIF(O1244,A1244,"YM")&amp;" months, "&amp;DATEDIF(O1244,A1244,"MD")&amp;" days")</f>
        <v/>
      </c>
      <c r="S1244" s="196">
        <f>_xlfn.LET(_xlpm.d,_xlfn.XLOOKUP(Q1244,'[1]Birth Dates'!$A:$A,'[1]Birth Dates'!$B:$B,"",0),IF(_xlpm.d=0,"",_xlpm.d))</f>
        <v/>
      </c>
      <c r="T1244" s="196">
        <f>IF(OR(S1244="",A1244="",NOT(ISNUMBER(S1244)),S1244&gt;A1244),"",DATEDIF(S1244,A1244,"Y")&amp;" years, "&amp;DATEDIF(S1244,A1244,"YM")&amp;" months, "&amp;DATEDIF(S1244,A1244,"MD")&amp;" days")</f>
        <v/>
      </c>
      <c r="W1244" s="196">
        <f>_xlfn.LET(_xlpm.d,_xlfn.XLOOKUP(U1244,'[1]Birth Dates'!$A:$A,'[1]Birth Dates'!$B:$B,"",0),IF(_xlpm.d=0,"",_xlpm.d))</f>
        <v/>
      </c>
      <c r="X1244" s="196">
        <f>IF(OR(W1244="",A1244="",NOT(ISNUMBER(W1244)),W1244&gt;A1244),"",DATEDIF(W1244,A1244,"Y")&amp;" years, "&amp;DATEDIF(W1244,A1244,"YM")&amp;" months, "&amp;DATEDIF(W1244,A1244,"MD")&amp;" days")</f>
        <v/>
      </c>
      <c r="AR1244" s="175">
        <f>IF($B1244="","",TEXT($A1244,"yyyymmdd")&amp;"_P"&amp;$C1244&amp;"_C"&amp;$F1244&amp;"_"&amp;TRIM(RIGHT(SUBSTITUTE(TRIM(SUBSTITUTE($M1244,CHAR(160)," "))," ",REPT(" ",60)),60))&amp;IF($Q1244="","","-"&amp;TRIM(RIGHT(SUBSTITUTE(TRIM(SUBSTITUTE($Q1244,CHAR(160)," "))," ",REPT(" ",60)),60)))&amp;IF($U1244="","","-"&amp;TRIM(RIGHT(SUBSTITUTE(TRIM(SUBSTITUTE($U1244,CHAR(160)," "))," ",REPT(" ",60)),60)))&amp;".jpg")</f>
        <v/>
      </c>
    </row>
    <row r="1245" ht="14" customHeight="1">
      <c r="O1245" s="196">
        <f>_xlfn.LET(_xlpm.d,_xlfn.XLOOKUP(M1245,'[1]Birth Dates'!$A:$A,'[1]Birth Dates'!$B:$B,"",0),IF(_xlpm.d=0,"",_xlpm.d))</f>
        <v/>
      </c>
      <c r="P1245" s="196">
        <f>IF(OR(O1245="",A1245="",NOT(ISNUMBER(O1245)),O1245&gt;A1245),"",DATEDIF(O1245,A1245,"Y")&amp;" years, "&amp;DATEDIF(O1245,A1245,"YM")&amp;" months, "&amp;DATEDIF(O1245,A1245,"MD")&amp;" days")</f>
        <v/>
      </c>
      <c r="S1245" s="196">
        <f>_xlfn.LET(_xlpm.d,_xlfn.XLOOKUP(Q1245,'[1]Birth Dates'!$A:$A,'[1]Birth Dates'!$B:$B,"",0),IF(_xlpm.d=0,"",_xlpm.d))</f>
        <v/>
      </c>
      <c r="T1245" s="196">
        <f>IF(OR(S1245="",A1245="",NOT(ISNUMBER(S1245)),S1245&gt;A1245),"",DATEDIF(S1245,A1245,"Y")&amp;" years, "&amp;DATEDIF(S1245,A1245,"YM")&amp;" months, "&amp;DATEDIF(S1245,A1245,"MD")&amp;" days")</f>
        <v/>
      </c>
      <c r="W1245" s="196">
        <f>_xlfn.LET(_xlpm.d,_xlfn.XLOOKUP(U1245,'[1]Birth Dates'!$A:$A,'[1]Birth Dates'!$B:$B,"",0),IF(_xlpm.d=0,"",_xlpm.d))</f>
        <v/>
      </c>
      <c r="X1245" s="196">
        <f>IF(OR(W1245="",A1245="",NOT(ISNUMBER(W1245)),W1245&gt;A1245),"",DATEDIF(W1245,A1245,"Y")&amp;" years, "&amp;DATEDIF(W1245,A1245,"YM")&amp;" months, "&amp;DATEDIF(W1245,A1245,"MD")&amp;" days")</f>
        <v/>
      </c>
      <c r="AR1245" s="175">
        <f>IF($B1245="","",TEXT($A1245,"yyyymmdd")&amp;"_P"&amp;$C1245&amp;"_C"&amp;$F1245&amp;"_"&amp;TRIM(RIGHT(SUBSTITUTE(TRIM(SUBSTITUTE($M1245,CHAR(160)," "))," ",REPT(" ",60)),60))&amp;IF($Q1245="","","-"&amp;TRIM(RIGHT(SUBSTITUTE(TRIM(SUBSTITUTE($Q1245,CHAR(160)," "))," ",REPT(" ",60)),60)))&amp;IF($U1245="","","-"&amp;TRIM(RIGHT(SUBSTITUTE(TRIM(SUBSTITUTE($U1245,CHAR(160)," "))," ",REPT(" ",60)),60)))&amp;".jpg")</f>
        <v/>
      </c>
    </row>
    <row r="1246" ht="14" customHeight="1">
      <c r="O1246" s="196">
        <f>_xlfn.LET(_xlpm.d,_xlfn.XLOOKUP(M1246,'[1]Birth Dates'!$A:$A,'[1]Birth Dates'!$B:$B,"",0),IF(_xlpm.d=0,"",_xlpm.d))</f>
        <v/>
      </c>
      <c r="P1246" s="196">
        <f>IF(OR(O1246="",A1246="",NOT(ISNUMBER(O1246)),O1246&gt;A1246),"",DATEDIF(O1246,A1246,"Y")&amp;" years, "&amp;DATEDIF(O1246,A1246,"YM")&amp;" months, "&amp;DATEDIF(O1246,A1246,"MD")&amp;" days")</f>
        <v/>
      </c>
      <c r="S1246" s="196">
        <f>_xlfn.LET(_xlpm.d,_xlfn.XLOOKUP(Q1246,'[1]Birth Dates'!$A:$A,'[1]Birth Dates'!$B:$B,"",0),IF(_xlpm.d=0,"",_xlpm.d))</f>
        <v/>
      </c>
      <c r="T1246" s="196">
        <f>IF(OR(S1246="",A1246="",NOT(ISNUMBER(S1246)),S1246&gt;A1246),"",DATEDIF(S1246,A1246,"Y")&amp;" years, "&amp;DATEDIF(S1246,A1246,"YM")&amp;" months, "&amp;DATEDIF(S1246,A1246,"MD")&amp;" days")</f>
        <v/>
      </c>
      <c r="W1246" s="196">
        <f>_xlfn.LET(_xlpm.d,_xlfn.XLOOKUP(U1246,'[1]Birth Dates'!$A:$A,'[1]Birth Dates'!$B:$B,"",0),IF(_xlpm.d=0,"",_xlpm.d))</f>
        <v/>
      </c>
      <c r="X1246" s="196">
        <f>IF(OR(W1246="",A1246="",NOT(ISNUMBER(W1246)),W1246&gt;A1246),"",DATEDIF(W1246,A1246,"Y")&amp;" years, "&amp;DATEDIF(W1246,A1246,"YM")&amp;" months, "&amp;DATEDIF(W1246,A1246,"MD")&amp;" days")</f>
        <v/>
      </c>
      <c r="AR1246" s="175">
        <f>IF($B1246="","",TEXT($A1246,"yyyymmdd")&amp;"_P"&amp;$C1246&amp;"_C"&amp;$F1246&amp;"_"&amp;TRIM(RIGHT(SUBSTITUTE(TRIM(SUBSTITUTE($M1246,CHAR(160)," "))," ",REPT(" ",60)),60))&amp;IF($Q1246="","","-"&amp;TRIM(RIGHT(SUBSTITUTE(TRIM(SUBSTITUTE($Q1246,CHAR(160)," "))," ",REPT(" ",60)),60)))&amp;IF($U1246="","","-"&amp;TRIM(RIGHT(SUBSTITUTE(TRIM(SUBSTITUTE($U1246,CHAR(160)," "))," ",REPT(" ",60)),60)))&amp;".jpg")</f>
        <v/>
      </c>
    </row>
    <row r="1247" ht="14" customHeight="1">
      <c r="O1247" s="196">
        <f>_xlfn.LET(_xlpm.d,_xlfn.XLOOKUP(M1247,'[1]Birth Dates'!$A:$A,'[1]Birth Dates'!$B:$B,"",0),IF(_xlpm.d=0,"",_xlpm.d))</f>
        <v/>
      </c>
      <c r="P1247" s="196">
        <f>IF(OR(O1247="",A1247="",NOT(ISNUMBER(O1247)),O1247&gt;A1247),"",DATEDIF(O1247,A1247,"Y")&amp;" years, "&amp;DATEDIF(O1247,A1247,"YM")&amp;" months, "&amp;DATEDIF(O1247,A1247,"MD")&amp;" days")</f>
        <v/>
      </c>
      <c r="S1247" s="196">
        <f>_xlfn.LET(_xlpm.d,_xlfn.XLOOKUP(Q1247,'[1]Birth Dates'!$A:$A,'[1]Birth Dates'!$B:$B,"",0),IF(_xlpm.d=0,"",_xlpm.d))</f>
        <v/>
      </c>
      <c r="T1247" s="196">
        <f>IF(OR(S1247="",A1247="",NOT(ISNUMBER(S1247)),S1247&gt;A1247),"",DATEDIF(S1247,A1247,"Y")&amp;" years, "&amp;DATEDIF(S1247,A1247,"YM")&amp;" months, "&amp;DATEDIF(S1247,A1247,"MD")&amp;" days")</f>
        <v/>
      </c>
      <c r="W1247" s="196">
        <f>_xlfn.LET(_xlpm.d,_xlfn.XLOOKUP(U1247,'[1]Birth Dates'!$A:$A,'[1]Birth Dates'!$B:$B,"",0),IF(_xlpm.d=0,"",_xlpm.d))</f>
        <v/>
      </c>
      <c r="X1247" s="196">
        <f>IF(OR(W1247="",A1247="",NOT(ISNUMBER(W1247)),W1247&gt;A1247),"",DATEDIF(W1247,A1247,"Y")&amp;" years, "&amp;DATEDIF(W1247,A1247,"YM")&amp;" months, "&amp;DATEDIF(W1247,A1247,"MD")&amp;" days")</f>
        <v/>
      </c>
      <c r="AR1247" s="175">
        <f>IF($B1247="","",TEXT($A1247,"yyyymmdd")&amp;"_P"&amp;$C1247&amp;"_C"&amp;$F1247&amp;"_"&amp;TRIM(RIGHT(SUBSTITUTE(TRIM(SUBSTITUTE($M1247,CHAR(160)," "))," ",REPT(" ",60)),60))&amp;IF($Q1247="","","-"&amp;TRIM(RIGHT(SUBSTITUTE(TRIM(SUBSTITUTE($Q1247,CHAR(160)," "))," ",REPT(" ",60)),60)))&amp;IF($U1247="","","-"&amp;TRIM(RIGHT(SUBSTITUTE(TRIM(SUBSTITUTE($U1247,CHAR(160)," "))," ",REPT(" ",60)),60)))&amp;".jpg")</f>
        <v/>
      </c>
    </row>
    <row r="1248" ht="14" customHeight="1">
      <c r="O1248" s="196">
        <f>_xlfn.LET(_xlpm.d,_xlfn.XLOOKUP(M1248,'[1]Birth Dates'!$A:$A,'[1]Birth Dates'!$B:$B,"",0),IF(_xlpm.d=0,"",_xlpm.d))</f>
        <v/>
      </c>
      <c r="P1248" s="196">
        <f>IF(OR(O1248="",A1248="",NOT(ISNUMBER(O1248)),O1248&gt;A1248),"",DATEDIF(O1248,A1248,"Y")&amp;" years, "&amp;DATEDIF(O1248,A1248,"YM")&amp;" months, "&amp;DATEDIF(O1248,A1248,"MD")&amp;" days")</f>
        <v/>
      </c>
      <c r="S1248" s="196">
        <f>_xlfn.LET(_xlpm.d,_xlfn.XLOOKUP(Q1248,'[1]Birth Dates'!$A:$A,'[1]Birth Dates'!$B:$B,"",0),IF(_xlpm.d=0,"",_xlpm.d))</f>
        <v/>
      </c>
      <c r="T1248" s="196">
        <f>IF(OR(S1248="",A1248="",NOT(ISNUMBER(S1248)),S1248&gt;A1248),"",DATEDIF(S1248,A1248,"Y")&amp;" years, "&amp;DATEDIF(S1248,A1248,"YM")&amp;" months, "&amp;DATEDIF(S1248,A1248,"MD")&amp;" days")</f>
        <v/>
      </c>
      <c r="W1248" s="196">
        <f>_xlfn.LET(_xlpm.d,_xlfn.XLOOKUP(U1248,'[1]Birth Dates'!$A:$A,'[1]Birth Dates'!$B:$B,"",0),IF(_xlpm.d=0,"",_xlpm.d))</f>
        <v/>
      </c>
      <c r="X1248" s="196">
        <f>IF(OR(W1248="",A1248="",NOT(ISNUMBER(W1248)),W1248&gt;A1248),"",DATEDIF(W1248,A1248,"Y")&amp;" years, "&amp;DATEDIF(W1248,A1248,"YM")&amp;" months, "&amp;DATEDIF(W1248,A1248,"MD")&amp;" days")</f>
        <v/>
      </c>
      <c r="AR1248" s="175">
        <f>IF($B1248="","",TEXT($A1248,"yyyymmdd")&amp;"_P"&amp;$C1248&amp;"_C"&amp;$F1248&amp;"_"&amp;TRIM(RIGHT(SUBSTITUTE(TRIM(SUBSTITUTE($M1248,CHAR(160)," "))," ",REPT(" ",60)),60))&amp;IF($Q1248="","","-"&amp;TRIM(RIGHT(SUBSTITUTE(TRIM(SUBSTITUTE($Q1248,CHAR(160)," "))," ",REPT(" ",60)),60)))&amp;IF($U1248="","","-"&amp;TRIM(RIGHT(SUBSTITUTE(TRIM(SUBSTITUTE($U1248,CHAR(160)," "))," ",REPT(" ",60)),60)))&amp;".jpg")</f>
        <v/>
      </c>
    </row>
    <row r="1249" ht="14" customHeight="1">
      <c r="O1249" s="196">
        <f>_xlfn.LET(_xlpm.d,_xlfn.XLOOKUP(M1249,'[1]Birth Dates'!$A:$A,'[1]Birth Dates'!$B:$B,"",0),IF(_xlpm.d=0,"",_xlpm.d))</f>
        <v/>
      </c>
      <c r="P1249" s="196">
        <f>IF(OR(O1249="",A1249="",NOT(ISNUMBER(O1249)),O1249&gt;A1249),"",DATEDIF(O1249,A1249,"Y")&amp;" years, "&amp;DATEDIF(O1249,A1249,"YM")&amp;" months, "&amp;DATEDIF(O1249,A1249,"MD")&amp;" days")</f>
        <v/>
      </c>
      <c r="S1249" s="196">
        <f>_xlfn.LET(_xlpm.d,_xlfn.XLOOKUP(Q1249,'[1]Birth Dates'!$A:$A,'[1]Birth Dates'!$B:$B,"",0),IF(_xlpm.d=0,"",_xlpm.d))</f>
        <v/>
      </c>
      <c r="T1249" s="196">
        <f>IF(OR(S1249="",A1249="",NOT(ISNUMBER(S1249)),S1249&gt;A1249),"",DATEDIF(S1249,A1249,"Y")&amp;" years, "&amp;DATEDIF(S1249,A1249,"YM")&amp;" months, "&amp;DATEDIF(S1249,A1249,"MD")&amp;" days")</f>
        <v/>
      </c>
      <c r="W1249" s="196">
        <f>_xlfn.LET(_xlpm.d,_xlfn.XLOOKUP(U1249,'[1]Birth Dates'!$A:$A,'[1]Birth Dates'!$B:$B,"",0),IF(_xlpm.d=0,"",_xlpm.d))</f>
        <v/>
      </c>
      <c r="X1249" s="196">
        <f>IF(OR(W1249="",A1249="",NOT(ISNUMBER(W1249)),W1249&gt;A1249),"",DATEDIF(W1249,A1249,"Y")&amp;" years, "&amp;DATEDIF(W1249,A1249,"YM")&amp;" months, "&amp;DATEDIF(W1249,A1249,"MD")&amp;" days")</f>
        <v/>
      </c>
      <c r="AR1249" s="175">
        <f>IF($B1249="","",TEXT($A1249,"yyyymmdd")&amp;"_P"&amp;$C1249&amp;"_C"&amp;$F1249&amp;"_"&amp;TRIM(RIGHT(SUBSTITUTE(TRIM(SUBSTITUTE($M1249,CHAR(160)," "))," ",REPT(" ",60)),60))&amp;IF($Q1249="","","-"&amp;TRIM(RIGHT(SUBSTITUTE(TRIM(SUBSTITUTE($Q1249,CHAR(160)," "))," ",REPT(" ",60)),60)))&amp;IF($U1249="","","-"&amp;TRIM(RIGHT(SUBSTITUTE(TRIM(SUBSTITUTE($U1249,CHAR(160)," "))," ",REPT(" ",60)),60)))&amp;".jpg")</f>
        <v/>
      </c>
    </row>
    <row r="1250" ht="14" customHeight="1">
      <c r="O1250" s="196">
        <f>_xlfn.LET(_xlpm.d,_xlfn.XLOOKUP(M1250,'[1]Birth Dates'!$A:$A,'[1]Birth Dates'!$B:$B,"",0),IF(_xlpm.d=0,"",_xlpm.d))</f>
        <v/>
      </c>
      <c r="P1250" s="196">
        <f>IF(OR(O1250="",A1250="",NOT(ISNUMBER(O1250)),O1250&gt;A1250),"",DATEDIF(O1250,A1250,"Y")&amp;" years, "&amp;DATEDIF(O1250,A1250,"YM")&amp;" months, "&amp;DATEDIF(O1250,A1250,"MD")&amp;" days")</f>
        <v/>
      </c>
      <c r="S1250" s="196">
        <f>_xlfn.LET(_xlpm.d,_xlfn.XLOOKUP(Q1250,'[1]Birth Dates'!$A:$A,'[1]Birth Dates'!$B:$B,"",0),IF(_xlpm.d=0,"",_xlpm.d))</f>
        <v/>
      </c>
      <c r="T1250" s="196">
        <f>IF(OR(S1250="",A1250="",NOT(ISNUMBER(S1250)),S1250&gt;A1250),"",DATEDIF(S1250,A1250,"Y")&amp;" years, "&amp;DATEDIF(S1250,A1250,"YM")&amp;" months, "&amp;DATEDIF(S1250,A1250,"MD")&amp;" days")</f>
        <v/>
      </c>
      <c r="W1250" s="196">
        <f>_xlfn.LET(_xlpm.d,_xlfn.XLOOKUP(U1250,'[1]Birth Dates'!$A:$A,'[1]Birth Dates'!$B:$B,"",0),IF(_xlpm.d=0,"",_xlpm.d))</f>
        <v/>
      </c>
      <c r="X1250" s="196">
        <f>IF(OR(W1250="",A1250="",NOT(ISNUMBER(W1250)),W1250&gt;A1250),"",DATEDIF(W1250,A1250,"Y")&amp;" years, "&amp;DATEDIF(W1250,A1250,"YM")&amp;" months, "&amp;DATEDIF(W1250,A1250,"MD")&amp;" days")</f>
        <v/>
      </c>
      <c r="AR1250" s="175">
        <f>IF($B1250="","",TEXT($A1250,"yyyymmdd")&amp;"_P"&amp;$C1250&amp;"_C"&amp;$F1250&amp;"_"&amp;TRIM(RIGHT(SUBSTITUTE(TRIM(SUBSTITUTE($M1250,CHAR(160)," "))," ",REPT(" ",60)),60))&amp;IF($Q1250="","","-"&amp;TRIM(RIGHT(SUBSTITUTE(TRIM(SUBSTITUTE($Q1250,CHAR(160)," "))," ",REPT(" ",60)),60)))&amp;IF($U1250="","","-"&amp;TRIM(RIGHT(SUBSTITUTE(TRIM(SUBSTITUTE($U1250,CHAR(160)," "))," ",REPT(" ",60)),60)))&amp;".jpg")</f>
        <v/>
      </c>
    </row>
    <row r="1251" ht="14" customHeight="1">
      <c r="O1251" s="196">
        <f>_xlfn.LET(_xlpm.d,_xlfn.XLOOKUP(M1251,'[1]Birth Dates'!$A:$A,'[1]Birth Dates'!$B:$B,"",0),IF(_xlpm.d=0,"",_xlpm.d))</f>
        <v/>
      </c>
      <c r="P1251" s="196">
        <f>IF(OR(O1251="",A1251="",NOT(ISNUMBER(O1251)),O1251&gt;A1251),"",DATEDIF(O1251,A1251,"Y")&amp;" years, "&amp;DATEDIF(O1251,A1251,"YM")&amp;" months, "&amp;DATEDIF(O1251,A1251,"MD")&amp;" days")</f>
        <v/>
      </c>
      <c r="S1251" s="196">
        <f>_xlfn.LET(_xlpm.d,_xlfn.XLOOKUP(Q1251,'[1]Birth Dates'!$A:$A,'[1]Birth Dates'!$B:$B,"",0),IF(_xlpm.d=0,"",_xlpm.d))</f>
        <v/>
      </c>
      <c r="T1251" s="196">
        <f>IF(OR(S1251="",A1251="",NOT(ISNUMBER(S1251)),S1251&gt;A1251),"",DATEDIF(S1251,A1251,"Y")&amp;" years, "&amp;DATEDIF(S1251,A1251,"YM")&amp;" months, "&amp;DATEDIF(S1251,A1251,"MD")&amp;" days")</f>
        <v/>
      </c>
      <c r="W1251" s="196">
        <f>_xlfn.LET(_xlpm.d,_xlfn.XLOOKUP(U1251,'[1]Birth Dates'!$A:$A,'[1]Birth Dates'!$B:$B,"",0),IF(_xlpm.d=0,"",_xlpm.d))</f>
        <v/>
      </c>
      <c r="X1251" s="196">
        <f>IF(OR(W1251="",A1251="",NOT(ISNUMBER(W1251)),W1251&gt;A1251),"",DATEDIF(W1251,A1251,"Y")&amp;" years, "&amp;DATEDIF(W1251,A1251,"YM")&amp;" months, "&amp;DATEDIF(W1251,A1251,"MD")&amp;" days")</f>
        <v/>
      </c>
      <c r="AR1251" s="175">
        <f>IF($B1251="","",TEXT($A1251,"yyyymmdd")&amp;"_P"&amp;$C1251&amp;"_C"&amp;$F1251&amp;"_"&amp;TRIM(RIGHT(SUBSTITUTE(TRIM(SUBSTITUTE($M1251,CHAR(160)," "))," ",REPT(" ",60)),60))&amp;IF($Q1251="","","-"&amp;TRIM(RIGHT(SUBSTITUTE(TRIM(SUBSTITUTE($Q1251,CHAR(160)," "))," ",REPT(" ",60)),60)))&amp;IF($U1251="","","-"&amp;TRIM(RIGHT(SUBSTITUTE(TRIM(SUBSTITUTE($U1251,CHAR(160)," "))," ",REPT(" ",60)),60)))&amp;".jpg")</f>
        <v/>
      </c>
    </row>
    <row r="1252" ht="14" customHeight="1">
      <c r="O1252" s="196">
        <f>_xlfn.LET(_xlpm.d,_xlfn.XLOOKUP(M1252,'[1]Birth Dates'!$A:$A,'[1]Birth Dates'!$B:$B,"",0),IF(_xlpm.d=0,"",_xlpm.d))</f>
        <v/>
      </c>
      <c r="P1252" s="196">
        <f>IF(OR(O1252="",A1252="",NOT(ISNUMBER(O1252)),O1252&gt;A1252),"",DATEDIF(O1252,A1252,"Y")&amp;" years, "&amp;DATEDIF(O1252,A1252,"YM")&amp;" months, "&amp;DATEDIF(O1252,A1252,"MD")&amp;" days")</f>
        <v/>
      </c>
      <c r="S1252" s="196">
        <f>_xlfn.LET(_xlpm.d,_xlfn.XLOOKUP(Q1252,'[1]Birth Dates'!$A:$A,'[1]Birth Dates'!$B:$B,"",0),IF(_xlpm.d=0,"",_xlpm.d))</f>
        <v/>
      </c>
      <c r="T1252" s="196">
        <f>IF(OR(S1252="",A1252="",NOT(ISNUMBER(S1252)),S1252&gt;A1252),"",DATEDIF(S1252,A1252,"Y")&amp;" years, "&amp;DATEDIF(S1252,A1252,"YM")&amp;" months, "&amp;DATEDIF(S1252,A1252,"MD")&amp;" days")</f>
        <v/>
      </c>
      <c r="W1252" s="196">
        <f>_xlfn.LET(_xlpm.d,_xlfn.XLOOKUP(U1252,'[1]Birth Dates'!$A:$A,'[1]Birth Dates'!$B:$B,"",0),IF(_xlpm.d=0,"",_xlpm.d))</f>
        <v/>
      </c>
      <c r="X1252" s="196">
        <f>IF(OR(W1252="",A1252="",NOT(ISNUMBER(W1252)),W1252&gt;A1252),"",DATEDIF(W1252,A1252,"Y")&amp;" years, "&amp;DATEDIF(W1252,A1252,"YM")&amp;" months, "&amp;DATEDIF(W1252,A1252,"MD")&amp;" days")</f>
        <v/>
      </c>
      <c r="AR1252" s="175">
        <f>IF($B1252="","",TEXT($A1252,"yyyymmdd")&amp;"_P"&amp;$C1252&amp;"_C"&amp;$F1252&amp;"_"&amp;TRIM(RIGHT(SUBSTITUTE(TRIM(SUBSTITUTE($M1252,CHAR(160)," "))," ",REPT(" ",60)),60))&amp;IF($Q1252="","","-"&amp;TRIM(RIGHT(SUBSTITUTE(TRIM(SUBSTITUTE($Q1252,CHAR(160)," "))," ",REPT(" ",60)),60)))&amp;IF($U1252="","","-"&amp;TRIM(RIGHT(SUBSTITUTE(TRIM(SUBSTITUTE($U1252,CHAR(160)," "))," ",REPT(" ",60)),60)))&amp;".jpg")</f>
        <v/>
      </c>
    </row>
    <row r="1253" ht="14" customHeight="1">
      <c r="O1253" s="196">
        <f>_xlfn.LET(_xlpm.d,_xlfn.XLOOKUP(M1253,'[1]Birth Dates'!$A:$A,'[1]Birth Dates'!$B:$B,"",0),IF(_xlpm.d=0,"",_xlpm.d))</f>
        <v/>
      </c>
      <c r="P1253" s="196">
        <f>IF(OR(O1253="",A1253="",NOT(ISNUMBER(O1253)),O1253&gt;A1253),"",DATEDIF(O1253,A1253,"Y")&amp;" years, "&amp;DATEDIF(O1253,A1253,"YM")&amp;" months, "&amp;DATEDIF(O1253,A1253,"MD")&amp;" days")</f>
        <v/>
      </c>
      <c r="S1253" s="196">
        <f>_xlfn.LET(_xlpm.d,_xlfn.XLOOKUP(Q1253,'[1]Birth Dates'!$A:$A,'[1]Birth Dates'!$B:$B,"",0),IF(_xlpm.d=0,"",_xlpm.d))</f>
        <v/>
      </c>
      <c r="T1253" s="196">
        <f>IF(OR(S1253="",A1253="",NOT(ISNUMBER(S1253)),S1253&gt;A1253),"",DATEDIF(S1253,A1253,"Y")&amp;" years, "&amp;DATEDIF(S1253,A1253,"YM")&amp;" months, "&amp;DATEDIF(S1253,A1253,"MD")&amp;" days")</f>
        <v/>
      </c>
      <c r="W1253" s="196">
        <f>_xlfn.LET(_xlpm.d,_xlfn.XLOOKUP(U1253,'[1]Birth Dates'!$A:$A,'[1]Birth Dates'!$B:$B,"",0),IF(_xlpm.d=0,"",_xlpm.d))</f>
        <v/>
      </c>
      <c r="X1253" s="196">
        <f>IF(OR(W1253="",A1253="",NOT(ISNUMBER(W1253)),W1253&gt;A1253),"",DATEDIF(W1253,A1253,"Y")&amp;" years, "&amp;DATEDIF(W1253,A1253,"YM")&amp;" months, "&amp;DATEDIF(W1253,A1253,"MD")&amp;" days")</f>
        <v/>
      </c>
      <c r="AR1253" s="175">
        <f>IF($B1253="","",TEXT($A1253,"yyyymmdd")&amp;"_P"&amp;$C1253&amp;"_C"&amp;$F1253&amp;"_"&amp;TRIM(RIGHT(SUBSTITUTE(TRIM(SUBSTITUTE($M1253,CHAR(160)," "))," ",REPT(" ",60)),60))&amp;IF($Q1253="","","-"&amp;TRIM(RIGHT(SUBSTITUTE(TRIM(SUBSTITUTE($Q1253,CHAR(160)," "))," ",REPT(" ",60)),60)))&amp;IF($U1253="","","-"&amp;TRIM(RIGHT(SUBSTITUTE(TRIM(SUBSTITUTE($U1253,CHAR(160)," "))," ",REPT(" ",60)),60)))&amp;".jpg")</f>
        <v/>
      </c>
    </row>
    <row r="1254" ht="14" customHeight="1">
      <c r="O1254" s="196">
        <f>_xlfn.LET(_xlpm.d,_xlfn.XLOOKUP(M1254,'[1]Birth Dates'!$A:$A,'[1]Birth Dates'!$B:$B,"",0),IF(_xlpm.d=0,"",_xlpm.d))</f>
        <v/>
      </c>
      <c r="P1254" s="196">
        <f>IF(OR(O1254="",A1254="",NOT(ISNUMBER(O1254)),O1254&gt;A1254),"",DATEDIF(O1254,A1254,"Y")&amp;" years, "&amp;DATEDIF(O1254,A1254,"YM")&amp;" months, "&amp;DATEDIF(O1254,A1254,"MD")&amp;" days")</f>
        <v/>
      </c>
      <c r="S1254" s="196">
        <f>_xlfn.LET(_xlpm.d,_xlfn.XLOOKUP(Q1254,'[1]Birth Dates'!$A:$A,'[1]Birth Dates'!$B:$B,"",0),IF(_xlpm.d=0,"",_xlpm.d))</f>
        <v/>
      </c>
      <c r="T1254" s="196">
        <f>IF(OR(S1254="",A1254="",NOT(ISNUMBER(S1254)),S1254&gt;A1254),"",DATEDIF(S1254,A1254,"Y")&amp;" years, "&amp;DATEDIF(S1254,A1254,"YM")&amp;" months, "&amp;DATEDIF(S1254,A1254,"MD")&amp;" days")</f>
        <v/>
      </c>
      <c r="W1254" s="196">
        <f>_xlfn.LET(_xlpm.d,_xlfn.XLOOKUP(U1254,'[1]Birth Dates'!$A:$A,'[1]Birth Dates'!$B:$B,"",0),IF(_xlpm.d=0,"",_xlpm.d))</f>
        <v/>
      </c>
      <c r="X1254" s="196">
        <f>IF(OR(W1254="",A1254="",NOT(ISNUMBER(W1254)),W1254&gt;A1254),"",DATEDIF(W1254,A1254,"Y")&amp;" years, "&amp;DATEDIF(W1254,A1254,"YM")&amp;" months, "&amp;DATEDIF(W1254,A1254,"MD")&amp;" days")</f>
        <v/>
      </c>
      <c r="AR1254" s="175">
        <f>IF($B1254="","",TEXT($A1254,"yyyymmdd")&amp;"_P"&amp;$C1254&amp;"_C"&amp;$F1254&amp;"_"&amp;TRIM(RIGHT(SUBSTITUTE(TRIM(SUBSTITUTE($M1254,CHAR(160)," "))," ",REPT(" ",60)),60))&amp;IF($Q1254="","","-"&amp;TRIM(RIGHT(SUBSTITUTE(TRIM(SUBSTITUTE($Q1254,CHAR(160)," "))," ",REPT(" ",60)),60)))&amp;IF($U1254="","","-"&amp;TRIM(RIGHT(SUBSTITUTE(TRIM(SUBSTITUTE($U1254,CHAR(160)," "))," ",REPT(" ",60)),60)))&amp;".jpg")</f>
        <v/>
      </c>
    </row>
    <row r="1255" ht="14" customHeight="1">
      <c r="O1255" s="196">
        <f>_xlfn.LET(_xlpm.d,_xlfn.XLOOKUP(M1255,'[1]Birth Dates'!$A:$A,'[1]Birth Dates'!$B:$B,"",0),IF(_xlpm.d=0,"",_xlpm.d))</f>
        <v/>
      </c>
      <c r="P1255" s="196">
        <f>IF(OR(O1255="",A1255="",NOT(ISNUMBER(O1255)),O1255&gt;A1255),"",DATEDIF(O1255,A1255,"Y")&amp;" years, "&amp;DATEDIF(O1255,A1255,"YM")&amp;" months, "&amp;DATEDIF(O1255,A1255,"MD")&amp;" days")</f>
        <v/>
      </c>
      <c r="S1255" s="196">
        <f>_xlfn.LET(_xlpm.d,_xlfn.XLOOKUP(Q1255,'[1]Birth Dates'!$A:$A,'[1]Birth Dates'!$B:$B,"",0),IF(_xlpm.d=0,"",_xlpm.d))</f>
        <v/>
      </c>
      <c r="T1255" s="196">
        <f>IF(OR(S1255="",A1255="",NOT(ISNUMBER(S1255)),S1255&gt;A1255),"",DATEDIF(S1255,A1255,"Y")&amp;" years, "&amp;DATEDIF(S1255,A1255,"YM")&amp;" months, "&amp;DATEDIF(S1255,A1255,"MD")&amp;" days")</f>
        <v/>
      </c>
      <c r="W1255" s="196">
        <f>_xlfn.LET(_xlpm.d,_xlfn.XLOOKUP(U1255,'[1]Birth Dates'!$A:$A,'[1]Birth Dates'!$B:$B,"",0),IF(_xlpm.d=0,"",_xlpm.d))</f>
        <v/>
      </c>
      <c r="X1255" s="196">
        <f>IF(OR(W1255="",A1255="",NOT(ISNUMBER(W1255)),W1255&gt;A1255),"",DATEDIF(W1255,A1255,"Y")&amp;" years, "&amp;DATEDIF(W1255,A1255,"YM")&amp;" months, "&amp;DATEDIF(W1255,A1255,"MD")&amp;" days")</f>
        <v/>
      </c>
      <c r="AR1255" s="175">
        <f>IF($B1255="","",TEXT($A1255,"yyyymmdd")&amp;"_P"&amp;$C1255&amp;"_C"&amp;$F1255&amp;"_"&amp;TRIM(RIGHT(SUBSTITUTE(TRIM(SUBSTITUTE($M1255,CHAR(160)," "))," ",REPT(" ",60)),60))&amp;IF($Q1255="","","-"&amp;TRIM(RIGHT(SUBSTITUTE(TRIM(SUBSTITUTE($Q1255,CHAR(160)," "))," ",REPT(" ",60)),60)))&amp;IF($U1255="","","-"&amp;TRIM(RIGHT(SUBSTITUTE(TRIM(SUBSTITUTE($U1255,CHAR(160)," "))," ",REPT(" ",60)),60)))&amp;".jpg")</f>
        <v/>
      </c>
    </row>
    <row r="1256" ht="14" customHeight="1">
      <c r="O1256" s="196">
        <f>_xlfn.LET(_xlpm.d,_xlfn.XLOOKUP(M1256,'[1]Birth Dates'!$A:$A,'[1]Birth Dates'!$B:$B,"",0),IF(_xlpm.d=0,"",_xlpm.d))</f>
        <v/>
      </c>
      <c r="P1256" s="196">
        <f>IF(OR(O1256="",A1256="",NOT(ISNUMBER(O1256)),O1256&gt;A1256),"",DATEDIF(O1256,A1256,"Y")&amp;" years, "&amp;DATEDIF(O1256,A1256,"YM")&amp;" months, "&amp;DATEDIF(O1256,A1256,"MD")&amp;" days")</f>
        <v/>
      </c>
      <c r="S1256" s="196">
        <f>_xlfn.LET(_xlpm.d,_xlfn.XLOOKUP(Q1256,'[1]Birth Dates'!$A:$A,'[1]Birth Dates'!$B:$B,"",0),IF(_xlpm.d=0,"",_xlpm.d))</f>
        <v/>
      </c>
      <c r="T1256" s="196">
        <f>IF(OR(S1256="",A1256="",NOT(ISNUMBER(S1256)),S1256&gt;A1256),"",DATEDIF(S1256,A1256,"Y")&amp;" years, "&amp;DATEDIF(S1256,A1256,"YM")&amp;" months, "&amp;DATEDIF(S1256,A1256,"MD")&amp;" days")</f>
        <v/>
      </c>
      <c r="W1256" s="196">
        <f>_xlfn.LET(_xlpm.d,_xlfn.XLOOKUP(U1256,'[1]Birth Dates'!$A:$A,'[1]Birth Dates'!$B:$B,"",0),IF(_xlpm.d=0,"",_xlpm.d))</f>
        <v/>
      </c>
      <c r="X1256" s="196">
        <f>IF(OR(W1256="",A1256="",NOT(ISNUMBER(W1256)),W1256&gt;A1256),"",DATEDIF(W1256,A1256,"Y")&amp;" years, "&amp;DATEDIF(W1256,A1256,"YM")&amp;" months, "&amp;DATEDIF(W1256,A1256,"MD")&amp;" days")</f>
        <v/>
      </c>
      <c r="AR1256" s="175">
        <f>IF($B1256="","",TEXT($A1256,"yyyymmdd")&amp;"_P"&amp;$C1256&amp;"_C"&amp;$F1256&amp;"_"&amp;TRIM(RIGHT(SUBSTITUTE(TRIM(SUBSTITUTE($M1256,CHAR(160)," "))," ",REPT(" ",60)),60))&amp;IF($Q1256="","","-"&amp;TRIM(RIGHT(SUBSTITUTE(TRIM(SUBSTITUTE($Q1256,CHAR(160)," "))," ",REPT(" ",60)),60)))&amp;IF($U1256="","","-"&amp;TRIM(RIGHT(SUBSTITUTE(TRIM(SUBSTITUTE($U1256,CHAR(160)," "))," ",REPT(" ",60)),60)))&amp;".jpg")</f>
        <v/>
      </c>
    </row>
    <row r="1257" ht="14" customHeight="1">
      <c r="O1257" s="196">
        <f>_xlfn.LET(_xlpm.d,_xlfn.XLOOKUP(M1257,'[1]Birth Dates'!$A:$A,'[1]Birth Dates'!$B:$B,"",0),IF(_xlpm.d=0,"",_xlpm.d))</f>
        <v/>
      </c>
      <c r="P1257" s="196">
        <f>IF(OR(O1257="",A1257="",NOT(ISNUMBER(O1257)),O1257&gt;A1257),"",DATEDIF(O1257,A1257,"Y")&amp;" years, "&amp;DATEDIF(O1257,A1257,"YM")&amp;" months, "&amp;DATEDIF(O1257,A1257,"MD")&amp;" days")</f>
        <v/>
      </c>
      <c r="S1257" s="196">
        <f>_xlfn.LET(_xlpm.d,_xlfn.XLOOKUP(Q1257,'[1]Birth Dates'!$A:$A,'[1]Birth Dates'!$B:$B,"",0),IF(_xlpm.d=0,"",_xlpm.d))</f>
        <v/>
      </c>
      <c r="T1257" s="196">
        <f>IF(OR(S1257="",A1257="",NOT(ISNUMBER(S1257)),S1257&gt;A1257),"",DATEDIF(S1257,A1257,"Y")&amp;" years, "&amp;DATEDIF(S1257,A1257,"YM")&amp;" months, "&amp;DATEDIF(S1257,A1257,"MD")&amp;" days")</f>
        <v/>
      </c>
      <c r="W1257" s="196">
        <f>_xlfn.LET(_xlpm.d,_xlfn.XLOOKUP(U1257,'[1]Birth Dates'!$A:$A,'[1]Birth Dates'!$B:$B,"",0),IF(_xlpm.d=0,"",_xlpm.d))</f>
        <v/>
      </c>
      <c r="X1257" s="196">
        <f>IF(OR(W1257="",A1257="",NOT(ISNUMBER(W1257)),W1257&gt;A1257),"",DATEDIF(W1257,A1257,"Y")&amp;" years, "&amp;DATEDIF(W1257,A1257,"YM")&amp;" months, "&amp;DATEDIF(W1257,A1257,"MD")&amp;" days")</f>
        <v/>
      </c>
      <c r="AR1257" s="175">
        <f>IF($B1257="","",TEXT($A1257,"yyyymmdd")&amp;"_P"&amp;$C1257&amp;"_C"&amp;$F1257&amp;"_"&amp;TRIM(RIGHT(SUBSTITUTE(TRIM(SUBSTITUTE($M1257,CHAR(160)," "))," ",REPT(" ",60)),60))&amp;IF($Q1257="","","-"&amp;TRIM(RIGHT(SUBSTITUTE(TRIM(SUBSTITUTE($Q1257,CHAR(160)," "))," ",REPT(" ",60)),60)))&amp;IF($U1257="","","-"&amp;TRIM(RIGHT(SUBSTITUTE(TRIM(SUBSTITUTE($U1257,CHAR(160)," "))," ",REPT(" ",60)),60)))&amp;".jpg")</f>
        <v/>
      </c>
    </row>
    <row r="1258" ht="14" customHeight="1">
      <c r="O1258" s="196">
        <f>_xlfn.LET(_xlpm.d,_xlfn.XLOOKUP(M1258,'[1]Birth Dates'!$A:$A,'[1]Birth Dates'!$B:$B,"",0),IF(_xlpm.d=0,"",_xlpm.d))</f>
        <v/>
      </c>
      <c r="P1258" s="196">
        <f>IF(OR(O1258="",A1258="",NOT(ISNUMBER(O1258)),O1258&gt;A1258),"",DATEDIF(O1258,A1258,"Y")&amp;" years, "&amp;DATEDIF(O1258,A1258,"YM")&amp;" months, "&amp;DATEDIF(O1258,A1258,"MD")&amp;" days")</f>
        <v/>
      </c>
      <c r="S1258" s="196">
        <f>_xlfn.LET(_xlpm.d,_xlfn.XLOOKUP(Q1258,'[1]Birth Dates'!$A:$A,'[1]Birth Dates'!$B:$B,"",0),IF(_xlpm.d=0,"",_xlpm.d))</f>
        <v/>
      </c>
      <c r="T1258" s="196">
        <f>IF(OR(S1258="",A1258="",NOT(ISNUMBER(S1258)),S1258&gt;A1258),"",DATEDIF(S1258,A1258,"Y")&amp;" years, "&amp;DATEDIF(S1258,A1258,"YM")&amp;" months, "&amp;DATEDIF(S1258,A1258,"MD")&amp;" days")</f>
        <v/>
      </c>
      <c r="W1258" s="196">
        <f>_xlfn.LET(_xlpm.d,_xlfn.XLOOKUP(U1258,'[1]Birth Dates'!$A:$A,'[1]Birth Dates'!$B:$B,"",0),IF(_xlpm.d=0,"",_xlpm.d))</f>
        <v/>
      </c>
      <c r="X1258" s="196">
        <f>IF(OR(W1258="",A1258="",NOT(ISNUMBER(W1258)),W1258&gt;A1258),"",DATEDIF(W1258,A1258,"Y")&amp;" years, "&amp;DATEDIF(W1258,A1258,"YM")&amp;" months, "&amp;DATEDIF(W1258,A1258,"MD")&amp;" days")</f>
        <v/>
      </c>
      <c r="AR1258" s="175">
        <f>IF($B1258="","",TEXT($A1258,"yyyymmdd")&amp;"_P"&amp;$C1258&amp;"_C"&amp;$F1258&amp;"_"&amp;TRIM(RIGHT(SUBSTITUTE(TRIM(SUBSTITUTE($M1258,CHAR(160)," "))," ",REPT(" ",60)),60))&amp;IF($Q1258="","","-"&amp;TRIM(RIGHT(SUBSTITUTE(TRIM(SUBSTITUTE($Q1258,CHAR(160)," "))," ",REPT(" ",60)),60)))&amp;IF($U1258="","","-"&amp;TRIM(RIGHT(SUBSTITUTE(TRIM(SUBSTITUTE($U1258,CHAR(160)," "))," ",REPT(" ",60)),60)))&amp;".jpg")</f>
        <v/>
      </c>
    </row>
    <row r="1259" ht="14" customHeight="1">
      <c r="O1259" s="196">
        <f>_xlfn.LET(_xlpm.d,_xlfn.XLOOKUP(M1259,'[1]Birth Dates'!$A:$A,'[1]Birth Dates'!$B:$B,"",0),IF(_xlpm.d=0,"",_xlpm.d))</f>
        <v/>
      </c>
      <c r="P1259" s="196">
        <f>IF(OR(O1259="",A1259="",NOT(ISNUMBER(O1259)),O1259&gt;A1259),"",DATEDIF(O1259,A1259,"Y")&amp;" years, "&amp;DATEDIF(O1259,A1259,"YM")&amp;" months, "&amp;DATEDIF(O1259,A1259,"MD")&amp;" days")</f>
        <v/>
      </c>
      <c r="S1259" s="196">
        <f>_xlfn.LET(_xlpm.d,_xlfn.XLOOKUP(Q1259,'[1]Birth Dates'!$A:$A,'[1]Birth Dates'!$B:$B,"",0),IF(_xlpm.d=0,"",_xlpm.d))</f>
        <v/>
      </c>
      <c r="T1259" s="196">
        <f>IF(OR(S1259="",A1259="",NOT(ISNUMBER(S1259)),S1259&gt;A1259),"",DATEDIF(S1259,A1259,"Y")&amp;" years, "&amp;DATEDIF(S1259,A1259,"YM")&amp;" months, "&amp;DATEDIF(S1259,A1259,"MD")&amp;" days")</f>
        <v/>
      </c>
      <c r="W1259" s="196">
        <f>_xlfn.LET(_xlpm.d,_xlfn.XLOOKUP(U1259,'[1]Birth Dates'!$A:$A,'[1]Birth Dates'!$B:$B,"",0),IF(_xlpm.d=0,"",_xlpm.d))</f>
        <v/>
      </c>
      <c r="X1259" s="196">
        <f>IF(OR(W1259="",A1259="",NOT(ISNUMBER(W1259)),W1259&gt;A1259),"",DATEDIF(W1259,A1259,"Y")&amp;" years, "&amp;DATEDIF(W1259,A1259,"YM")&amp;" months, "&amp;DATEDIF(W1259,A1259,"MD")&amp;" days")</f>
        <v/>
      </c>
      <c r="AR1259" s="175">
        <f>IF($B1259="","",TEXT($A1259,"yyyymmdd")&amp;"_P"&amp;$C1259&amp;"_C"&amp;$F1259&amp;"_"&amp;TRIM(RIGHT(SUBSTITUTE(TRIM(SUBSTITUTE($M1259,CHAR(160)," "))," ",REPT(" ",60)),60))&amp;IF($Q1259="","","-"&amp;TRIM(RIGHT(SUBSTITUTE(TRIM(SUBSTITUTE($Q1259,CHAR(160)," "))," ",REPT(" ",60)),60)))&amp;IF($U1259="","","-"&amp;TRIM(RIGHT(SUBSTITUTE(TRIM(SUBSTITUTE($U1259,CHAR(160)," "))," ",REPT(" ",60)),60)))&amp;".jpg")</f>
        <v/>
      </c>
    </row>
    <row r="1260" ht="14" customHeight="1">
      <c r="O1260" s="196">
        <f>_xlfn.LET(_xlpm.d,_xlfn.XLOOKUP(M1260,'[1]Birth Dates'!$A:$A,'[1]Birth Dates'!$B:$B,"",0),IF(_xlpm.d=0,"",_xlpm.d))</f>
        <v/>
      </c>
      <c r="P1260" s="196">
        <f>IF(OR(O1260="",A1260="",NOT(ISNUMBER(O1260)),O1260&gt;A1260),"",DATEDIF(O1260,A1260,"Y")&amp;" years, "&amp;DATEDIF(O1260,A1260,"YM")&amp;" months, "&amp;DATEDIF(O1260,A1260,"MD")&amp;" days")</f>
        <v/>
      </c>
      <c r="S1260" s="196">
        <f>_xlfn.LET(_xlpm.d,_xlfn.XLOOKUP(Q1260,'[1]Birth Dates'!$A:$A,'[1]Birth Dates'!$B:$B,"",0),IF(_xlpm.d=0,"",_xlpm.d))</f>
        <v/>
      </c>
      <c r="T1260" s="196">
        <f>IF(OR(S1260="",A1260="",NOT(ISNUMBER(S1260)),S1260&gt;A1260),"",DATEDIF(S1260,A1260,"Y")&amp;" years, "&amp;DATEDIF(S1260,A1260,"YM")&amp;" months, "&amp;DATEDIF(S1260,A1260,"MD")&amp;" days")</f>
        <v/>
      </c>
      <c r="W1260" s="196">
        <f>_xlfn.LET(_xlpm.d,_xlfn.XLOOKUP(U1260,'[1]Birth Dates'!$A:$A,'[1]Birth Dates'!$B:$B,"",0),IF(_xlpm.d=0,"",_xlpm.d))</f>
        <v/>
      </c>
      <c r="X1260" s="196">
        <f>IF(OR(W1260="",A1260="",NOT(ISNUMBER(W1260)),W1260&gt;A1260),"",DATEDIF(W1260,A1260,"Y")&amp;" years, "&amp;DATEDIF(W1260,A1260,"YM")&amp;" months, "&amp;DATEDIF(W1260,A1260,"MD")&amp;" days")</f>
        <v/>
      </c>
      <c r="AR1260" s="175">
        <f>IF($B1260="","",TEXT($A1260,"yyyymmdd")&amp;"_P"&amp;$C1260&amp;"_C"&amp;$F1260&amp;"_"&amp;TRIM(RIGHT(SUBSTITUTE(TRIM(SUBSTITUTE($M1260,CHAR(160)," "))," ",REPT(" ",60)),60))&amp;IF($Q1260="","","-"&amp;TRIM(RIGHT(SUBSTITUTE(TRIM(SUBSTITUTE($Q1260,CHAR(160)," "))," ",REPT(" ",60)),60)))&amp;IF($U1260="","","-"&amp;TRIM(RIGHT(SUBSTITUTE(TRIM(SUBSTITUTE($U1260,CHAR(160)," "))," ",REPT(" ",60)),60)))&amp;".jpg")</f>
        <v/>
      </c>
    </row>
    <row r="1261" ht="14" customHeight="1">
      <c r="O1261" s="196">
        <f>_xlfn.LET(_xlpm.d,_xlfn.XLOOKUP(M1261,'[1]Birth Dates'!$A:$A,'[1]Birth Dates'!$B:$B,"",0),IF(_xlpm.d=0,"",_xlpm.d))</f>
        <v/>
      </c>
      <c r="P1261" s="196">
        <f>IF(OR(O1261="",A1261="",NOT(ISNUMBER(O1261)),O1261&gt;A1261),"",DATEDIF(O1261,A1261,"Y")&amp;" years, "&amp;DATEDIF(O1261,A1261,"YM")&amp;" months, "&amp;DATEDIF(O1261,A1261,"MD")&amp;" days")</f>
        <v/>
      </c>
      <c r="S1261" s="196">
        <f>_xlfn.LET(_xlpm.d,_xlfn.XLOOKUP(Q1261,'[1]Birth Dates'!$A:$A,'[1]Birth Dates'!$B:$B,"",0),IF(_xlpm.d=0,"",_xlpm.d))</f>
        <v/>
      </c>
      <c r="T1261" s="196">
        <f>IF(OR(S1261="",A1261="",NOT(ISNUMBER(S1261)),S1261&gt;A1261),"",DATEDIF(S1261,A1261,"Y")&amp;" years, "&amp;DATEDIF(S1261,A1261,"YM")&amp;" months, "&amp;DATEDIF(S1261,A1261,"MD")&amp;" days")</f>
        <v/>
      </c>
      <c r="W1261" s="196">
        <f>_xlfn.LET(_xlpm.d,_xlfn.XLOOKUP(U1261,'[1]Birth Dates'!$A:$A,'[1]Birth Dates'!$B:$B,"",0),IF(_xlpm.d=0,"",_xlpm.d))</f>
        <v/>
      </c>
      <c r="X1261" s="196">
        <f>IF(OR(W1261="",A1261="",NOT(ISNUMBER(W1261)),W1261&gt;A1261),"",DATEDIF(W1261,A1261,"Y")&amp;" years, "&amp;DATEDIF(W1261,A1261,"YM")&amp;" months, "&amp;DATEDIF(W1261,A1261,"MD")&amp;" days")</f>
        <v/>
      </c>
      <c r="AR1261" s="175">
        <f>IF($B1261="","",TEXT($A1261,"yyyymmdd")&amp;"_P"&amp;$C1261&amp;"_C"&amp;$F1261&amp;"_"&amp;TRIM(RIGHT(SUBSTITUTE(TRIM(SUBSTITUTE($M1261,CHAR(160)," "))," ",REPT(" ",60)),60))&amp;IF($Q1261="","","-"&amp;TRIM(RIGHT(SUBSTITUTE(TRIM(SUBSTITUTE($Q1261,CHAR(160)," "))," ",REPT(" ",60)),60)))&amp;IF($U1261="","","-"&amp;TRIM(RIGHT(SUBSTITUTE(TRIM(SUBSTITUTE($U1261,CHAR(160)," "))," ",REPT(" ",60)),60)))&amp;".jpg")</f>
        <v/>
      </c>
    </row>
    <row r="1262" ht="14" customHeight="1">
      <c r="O1262" s="196">
        <f>_xlfn.LET(_xlpm.d,_xlfn.XLOOKUP(M1262,'[1]Birth Dates'!$A:$A,'[1]Birth Dates'!$B:$B,"",0),IF(_xlpm.d=0,"",_xlpm.d))</f>
        <v/>
      </c>
      <c r="P1262" s="196">
        <f>IF(OR(O1262="",A1262="",NOT(ISNUMBER(O1262)),O1262&gt;A1262),"",DATEDIF(O1262,A1262,"Y")&amp;" years, "&amp;DATEDIF(O1262,A1262,"YM")&amp;" months, "&amp;DATEDIF(O1262,A1262,"MD")&amp;" days")</f>
        <v/>
      </c>
      <c r="S1262" s="196">
        <f>_xlfn.LET(_xlpm.d,_xlfn.XLOOKUP(Q1262,'[1]Birth Dates'!$A:$A,'[1]Birth Dates'!$B:$B,"",0),IF(_xlpm.d=0,"",_xlpm.d))</f>
        <v/>
      </c>
      <c r="T1262" s="196">
        <f>IF(OR(S1262="",A1262="",NOT(ISNUMBER(S1262)),S1262&gt;A1262),"",DATEDIF(S1262,A1262,"Y")&amp;" years, "&amp;DATEDIF(S1262,A1262,"YM")&amp;" months, "&amp;DATEDIF(S1262,A1262,"MD")&amp;" days")</f>
        <v/>
      </c>
      <c r="W1262" s="196">
        <f>_xlfn.LET(_xlpm.d,_xlfn.XLOOKUP(U1262,'[1]Birth Dates'!$A:$A,'[1]Birth Dates'!$B:$B,"",0),IF(_xlpm.d=0,"",_xlpm.d))</f>
        <v/>
      </c>
      <c r="X1262" s="196">
        <f>IF(OR(W1262="",A1262="",NOT(ISNUMBER(W1262)),W1262&gt;A1262),"",DATEDIF(W1262,A1262,"Y")&amp;" years, "&amp;DATEDIF(W1262,A1262,"YM")&amp;" months, "&amp;DATEDIF(W1262,A1262,"MD")&amp;" days")</f>
        <v/>
      </c>
      <c r="AR1262" s="175">
        <f>IF($B1262="","",TEXT($A1262,"yyyymmdd")&amp;"_P"&amp;$C1262&amp;"_C"&amp;$F1262&amp;"_"&amp;TRIM(RIGHT(SUBSTITUTE(TRIM(SUBSTITUTE($M1262,CHAR(160)," "))," ",REPT(" ",60)),60))&amp;IF($Q1262="","","-"&amp;TRIM(RIGHT(SUBSTITUTE(TRIM(SUBSTITUTE($Q1262,CHAR(160)," "))," ",REPT(" ",60)),60)))&amp;IF($U1262="","","-"&amp;TRIM(RIGHT(SUBSTITUTE(TRIM(SUBSTITUTE($U1262,CHAR(160)," "))," ",REPT(" ",60)),60)))&amp;".jpg")</f>
        <v/>
      </c>
    </row>
    <row r="1263" ht="14" customHeight="1">
      <c r="O1263" s="196">
        <f>_xlfn.LET(_xlpm.d,_xlfn.XLOOKUP(M1263,'[1]Birth Dates'!$A:$A,'[1]Birth Dates'!$B:$B,"",0),IF(_xlpm.d=0,"",_xlpm.d))</f>
        <v/>
      </c>
      <c r="P1263" s="196">
        <f>IF(OR(O1263="",A1263="",NOT(ISNUMBER(O1263)),O1263&gt;A1263),"",DATEDIF(O1263,A1263,"Y")&amp;" years, "&amp;DATEDIF(O1263,A1263,"YM")&amp;" months, "&amp;DATEDIF(O1263,A1263,"MD")&amp;" days")</f>
        <v/>
      </c>
      <c r="S1263" s="196">
        <f>_xlfn.LET(_xlpm.d,_xlfn.XLOOKUP(Q1263,'[1]Birth Dates'!$A:$A,'[1]Birth Dates'!$B:$B,"",0),IF(_xlpm.d=0,"",_xlpm.d))</f>
        <v/>
      </c>
      <c r="T1263" s="196">
        <f>IF(OR(S1263="",A1263="",NOT(ISNUMBER(S1263)),S1263&gt;A1263),"",DATEDIF(S1263,A1263,"Y")&amp;" years, "&amp;DATEDIF(S1263,A1263,"YM")&amp;" months, "&amp;DATEDIF(S1263,A1263,"MD")&amp;" days")</f>
        <v/>
      </c>
      <c r="W1263" s="196">
        <f>_xlfn.LET(_xlpm.d,_xlfn.XLOOKUP(U1263,'[1]Birth Dates'!$A:$A,'[1]Birth Dates'!$B:$B,"",0),IF(_xlpm.d=0,"",_xlpm.d))</f>
        <v/>
      </c>
      <c r="X1263" s="196">
        <f>IF(OR(W1263="",A1263="",NOT(ISNUMBER(W1263)),W1263&gt;A1263),"",DATEDIF(W1263,A1263,"Y")&amp;" years, "&amp;DATEDIF(W1263,A1263,"YM")&amp;" months, "&amp;DATEDIF(W1263,A1263,"MD")&amp;" days")</f>
        <v/>
      </c>
      <c r="AR1263" s="175">
        <f>IF($B1263="","",TEXT($A1263,"yyyymmdd")&amp;"_P"&amp;$C1263&amp;"_C"&amp;$F1263&amp;"_"&amp;TRIM(RIGHT(SUBSTITUTE(TRIM(SUBSTITUTE($M1263,CHAR(160)," "))," ",REPT(" ",60)),60))&amp;IF($Q1263="","","-"&amp;TRIM(RIGHT(SUBSTITUTE(TRIM(SUBSTITUTE($Q1263,CHAR(160)," "))," ",REPT(" ",60)),60)))&amp;IF($U1263="","","-"&amp;TRIM(RIGHT(SUBSTITUTE(TRIM(SUBSTITUTE($U1263,CHAR(160)," "))," ",REPT(" ",60)),60)))&amp;".jpg")</f>
        <v/>
      </c>
    </row>
    <row r="1264" ht="14" customHeight="1">
      <c r="O1264" s="196">
        <f>_xlfn.LET(_xlpm.d,_xlfn.XLOOKUP(M1264,'[1]Birth Dates'!$A:$A,'[1]Birth Dates'!$B:$B,"",0),IF(_xlpm.d=0,"",_xlpm.d))</f>
        <v/>
      </c>
      <c r="P1264" s="196">
        <f>IF(OR(O1264="",A1264="",NOT(ISNUMBER(O1264)),O1264&gt;A1264),"",DATEDIF(O1264,A1264,"Y")&amp;" years, "&amp;DATEDIF(O1264,A1264,"YM")&amp;" months, "&amp;DATEDIF(O1264,A1264,"MD")&amp;" days")</f>
        <v/>
      </c>
      <c r="S1264" s="196">
        <f>_xlfn.LET(_xlpm.d,_xlfn.XLOOKUP(Q1264,'[1]Birth Dates'!$A:$A,'[1]Birth Dates'!$B:$B,"",0),IF(_xlpm.d=0,"",_xlpm.d))</f>
        <v/>
      </c>
      <c r="T1264" s="196">
        <f>IF(OR(S1264="",A1264="",NOT(ISNUMBER(S1264)),S1264&gt;A1264),"",DATEDIF(S1264,A1264,"Y")&amp;" years, "&amp;DATEDIF(S1264,A1264,"YM")&amp;" months, "&amp;DATEDIF(S1264,A1264,"MD")&amp;" days")</f>
        <v/>
      </c>
      <c r="W1264" s="196">
        <f>_xlfn.LET(_xlpm.d,_xlfn.XLOOKUP(U1264,'[1]Birth Dates'!$A:$A,'[1]Birth Dates'!$B:$B,"",0),IF(_xlpm.d=0,"",_xlpm.d))</f>
        <v/>
      </c>
      <c r="X1264" s="196">
        <f>IF(OR(W1264="",A1264="",NOT(ISNUMBER(W1264)),W1264&gt;A1264),"",DATEDIF(W1264,A1264,"Y")&amp;" years, "&amp;DATEDIF(W1264,A1264,"YM")&amp;" months, "&amp;DATEDIF(W1264,A1264,"MD")&amp;" days")</f>
        <v/>
      </c>
      <c r="AR1264" s="175">
        <f>IF($B1264="","",TEXT($A1264,"yyyymmdd")&amp;"_P"&amp;$C1264&amp;"_C"&amp;$F1264&amp;"_"&amp;TRIM(RIGHT(SUBSTITUTE(TRIM(SUBSTITUTE($M1264,CHAR(160)," "))," ",REPT(" ",60)),60))&amp;IF($Q1264="","","-"&amp;TRIM(RIGHT(SUBSTITUTE(TRIM(SUBSTITUTE($Q1264,CHAR(160)," "))," ",REPT(" ",60)),60)))&amp;IF($U1264="","","-"&amp;TRIM(RIGHT(SUBSTITUTE(TRIM(SUBSTITUTE($U1264,CHAR(160)," "))," ",REPT(" ",60)),60)))&amp;".jpg")</f>
        <v/>
      </c>
    </row>
    <row r="1265" ht="14" customHeight="1">
      <c r="O1265" s="196">
        <f>_xlfn.LET(_xlpm.d,_xlfn.XLOOKUP(M1265,'[1]Birth Dates'!$A:$A,'[1]Birth Dates'!$B:$B,"",0),IF(_xlpm.d=0,"",_xlpm.d))</f>
        <v/>
      </c>
      <c r="P1265" s="196">
        <f>IF(OR(O1265="",A1265="",NOT(ISNUMBER(O1265)),O1265&gt;A1265),"",DATEDIF(O1265,A1265,"Y")&amp;" years, "&amp;DATEDIF(O1265,A1265,"YM")&amp;" months, "&amp;DATEDIF(O1265,A1265,"MD")&amp;" days")</f>
        <v/>
      </c>
      <c r="S1265" s="196">
        <f>_xlfn.LET(_xlpm.d,_xlfn.XLOOKUP(Q1265,'[1]Birth Dates'!$A:$A,'[1]Birth Dates'!$B:$B,"",0),IF(_xlpm.d=0,"",_xlpm.d))</f>
        <v/>
      </c>
      <c r="T1265" s="196">
        <f>IF(OR(S1265="",A1265="",NOT(ISNUMBER(S1265)),S1265&gt;A1265),"",DATEDIF(S1265,A1265,"Y")&amp;" years, "&amp;DATEDIF(S1265,A1265,"YM")&amp;" months, "&amp;DATEDIF(S1265,A1265,"MD")&amp;" days")</f>
        <v/>
      </c>
      <c r="W1265" s="196">
        <f>_xlfn.LET(_xlpm.d,_xlfn.XLOOKUP(U1265,'[1]Birth Dates'!$A:$A,'[1]Birth Dates'!$B:$B,"",0),IF(_xlpm.d=0,"",_xlpm.d))</f>
        <v/>
      </c>
      <c r="X1265" s="196">
        <f>IF(OR(W1265="",A1265="",NOT(ISNUMBER(W1265)),W1265&gt;A1265),"",DATEDIF(W1265,A1265,"Y")&amp;" years, "&amp;DATEDIF(W1265,A1265,"YM")&amp;" months, "&amp;DATEDIF(W1265,A1265,"MD")&amp;" days")</f>
        <v/>
      </c>
      <c r="AR1265" s="175">
        <f>IF($B1265="","",TEXT($A1265,"yyyymmdd")&amp;"_P"&amp;$C1265&amp;"_C"&amp;$F1265&amp;"_"&amp;TRIM(RIGHT(SUBSTITUTE(TRIM(SUBSTITUTE($M1265,CHAR(160)," "))," ",REPT(" ",60)),60))&amp;IF($Q1265="","","-"&amp;TRIM(RIGHT(SUBSTITUTE(TRIM(SUBSTITUTE($Q1265,CHAR(160)," "))," ",REPT(" ",60)),60)))&amp;IF($U1265="","","-"&amp;TRIM(RIGHT(SUBSTITUTE(TRIM(SUBSTITUTE($U1265,CHAR(160)," "))," ",REPT(" ",60)),60)))&amp;".jpg")</f>
        <v/>
      </c>
    </row>
    <row r="1266" ht="14" customHeight="1">
      <c r="O1266" s="196">
        <f>_xlfn.LET(_xlpm.d,_xlfn.XLOOKUP(M1266,'[1]Birth Dates'!$A:$A,'[1]Birth Dates'!$B:$B,"",0),IF(_xlpm.d=0,"",_xlpm.d))</f>
        <v/>
      </c>
      <c r="P1266" s="196">
        <f>IF(OR(O1266="",A1266="",NOT(ISNUMBER(O1266)),O1266&gt;A1266),"",DATEDIF(O1266,A1266,"Y")&amp;" years, "&amp;DATEDIF(O1266,A1266,"YM")&amp;" months, "&amp;DATEDIF(O1266,A1266,"MD")&amp;" days")</f>
        <v/>
      </c>
      <c r="S1266" s="196">
        <f>_xlfn.LET(_xlpm.d,_xlfn.XLOOKUP(Q1266,'[1]Birth Dates'!$A:$A,'[1]Birth Dates'!$B:$B,"",0),IF(_xlpm.d=0,"",_xlpm.d))</f>
        <v/>
      </c>
      <c r="T1266" s="196">
        <f>IF(OR(S1266="",A1266="",NOT(ISNUMBER(S1266)),S1266&gt;A1266),"",DATEDIF(S1266,A1266,"Y")&amp;" years, "&amp;DATEDIF(S1266,A1266,"YM")&amp;" months, "&amp;DATEDIF(S1266,A1266,"MD")&amp;" days")</f>
        <v/>
      </c>
      <c r="W1266" s="196">
        <f>_xlfn.LET(_xlpm.d,_xlfn.XLOOKUP(U1266,'[1]Birth Dates'!$A:$A,'[1]Birth Dates'!$B:$B,"",0),IF(_xlpm.d=0,"",_xlpm.d))</f>
        <v/>
      </c>
      <c r="X1266" s="196">
        <f>IF(OR(W1266="",A1266="",NOT(ISNUMBER(W1266)),W1266&gt;A1266),"",DATEDIF(W1266,A1266,"Y")&amp;" years, "&amp;DATEDIF(W1266,A1266,"YM")&amp;" months, "&amp;DATEDIF(W1266,A1266,"MD")&amp;" days")</f>
        <v/>
      </c>
      <c r="AR1266" s="175">
        <f>IF($B1266="","",TEXT($A1266,"yyyymmdd")&amp;"_P"&amp;$C1266&amp;"_C"&amp;$F1266&amp;"_"&amp;TRIM(RIGHT(SUBSTITUTE(TRIM(SUBSTITUTE($M1266,CHAR(160)," "))," ",REPT(" ",60)),60))&amp;IF($Q1266="","","-"&amp;TRIM(RIGHT(SUBSTITUTE(TRIM(SUBSTITUTE($Q1266,CHAR(160)," "))," ",REPT(" ",60)),60)))&amp;IF($U1266="","","-"&amp;TRIM(RIGHT(SUBSTITUTE(TRIM(SUBSTITUTE($U1266,CHAR(160)," "))," ",REPT(" ",60)),60)))&amp;".jpg")</f>
        <v/>
      </c>
    </row>
    <row r="1267" ht="14" customHeight="1">
      <c r="O1267" s="196">
        <f>_xlfn.LET(_xlpm.d,_xlfn.XLOOKUP(M1267,'[1]Birth Dates'!$A:$A,'[1]Birth Dates'!$B:$B,"",0),IF(_xlpm.d=0,"",_xlpm.d))</f>
        <v/>
      </c>
      <c r="P1267" s="196">
        <f>IF(OR(O1267="",A1267="",NOT(ISNUMBER(O1267)),O1267&gt;A1267),"",DATEDIF(O1267,A1267,"Y")&amp;" years, "&amp;DATEDIF(O1267,A1267,"YM")&amp;" months, "&amp;DATEDIF(O1267,A1267,"MD")&amp;" days")</f>
        <v/>
      </c>
      <c r="S1267" s="196">
        <f>_xlfn.LET(_xlpm.d,_xlfn.XLOOKUP(Q1267,'[1]Birth Dates'!$A:$A,'[1]Birth Dates'!$B:$B,"",0),IF(_xlpm.d=0,"",_xlpm.d))</f>
        <v/>
      </c>
      <c r="T1267" s="196">
        <f>IF(OR(S1267="",A1267="",NOT(ISNUMBER(S1267)),S1267&gt;A1267),"",DATEDIF(S1267,A1267,"Y")&amp;" years, "&amp;DATEDIF(S1267,A1267,"YM")&amp;" months, "&amp;DATEDIF(S1267,A1267,"MD")&amp;" days")</f>
        <v/>
      </c>
      <c r="W1267" s="196">
        <f>_xlfn.LET(_xlpm.d,_xlfn.XLOOKUP(U1267,'[1]Birth Dates'!$A:$A,'[1]Birth Dates'!$B:$B,"",0),IF(_xlpm.d=0,"",_xlpm.d))</f>
        <v/>
      </c>
      <c r="X1267" s="196">
        <f>IF(OR(W1267="",A1267="",NOT(ISNUMBER(W1267)),W1267&gt;A1267),"",DATEDIF(W1267,A1267,"Y")&amp;" years, "&amp;DATEDIF(W1267,A1267,"YM")&amp;" months, "&amp;DATEDIF(W1267,A1267,"MD")&amp;" days")</f>
        <v/>
      </c>
      <c r="AR1267" s="175">
        <f>IF($B1267="","",TEXT($A1267,"yyyymmdd")&amp;"_P"&amp;$C1267&amp;"_C"&amp;$F1267&amp;"_"&amp;TRIM(RIGHT(SUBSTITUTE(TRIM(SUBSTITUTE($M1267,CHAR(160)," "))," ",REPT(" ",60)),60))&amp;IF($Q1267="","","-"&amp;TRIM(RIGHT(SUBSTITUTE(TRIM(SUBSTITUTE($Q1267,CHAR(160)," "))," ",REPT(" ",60)),60)))&amp;IF($U1267="","","-"&amp;TRIM(RIGHT(SUBSTITUTE(TRIM(SUBSTITUTE($U1267,CHAR(160)," "))," ",REPT(" ",60)),60)))&amp;".jpg")</f>
        <v/>
      </c>
    </row>
    <row r="1268" ht="14" customHeight="1">
      <c r="O1268" s="196">
        <f>_xlfn.LET(_xlpm.d,_xlfn.XLOOKUP(M1268,'[1]Birth Dates'!$A:$A,'[1]Birth Dates'!$B:$B,"",0),IF(_xlpm.d=0,"",_xlpm.d))</f>
        <v/>
      </c>
      <c r="P1268" s="196">
        <f>IF(OR(O1268="",A1268="",NOT(ISNUMBER(O1268)),O1268&gt;A1268),"",DATEDIF(O1268,A1268,"Y")&amp;" years, "&amp;DATEDIF(O1268,A1268,"YM")&amp;" months, "&amp;DATEDIF(O1268,A1268,"MD")&amp;" days")</f>
        <v/>
      </c>
      <c r="S1268" s="196">
        <f>_xlfn.LET(_xlpm.d,_xlfn.XLOOKUP(Q1268,'[1]Birth Dates'!$A:$A,'[1]Birth Dates'!$B:$B,"",0),IF(_xlpm.d=0,"",_xlpm.d))</f>
        <v/>
      </c>
      <c r="T1268" s="196">
        <f>IF(OR(S1268="",A1268="",NOT(ISNUMBER(S1268)),S1268&gt;A1268),"",DATEDIF(S1268,A1268,"Y")&amp;" years, "&amp;DATEDIF(S1268,A1268,"YM")&amp;" months, "&amp;DATEDIF(S1268,A1268,"MD")&amp;" days")</f>
        <v/>
      </c>
      <c r="W1268" s="196">
        <f>_xlfn.LET(_xlpm.d,_xlfn.XLOOKUP(U1268,'[1]Birth Dates'!$A:$A,'[1]Birth Dates'!$B:$B,"",0),IF(_xlpm.d=0,"",_xlpm.d))</f>
        <v/>
      </c>
      <c r="X1268" s="196">
        <f>IF(OR(W1268="",A1268="",NOT(ISNUMBER(W1268)),W1268&gt;A1268),"",DATEDIF(W1268,A1268,"Y")&amp;" years, "&amp;DATEDIF(W1268,A1268,"YM")&amp;" months, "&amp;DATEDIF(W1268,A1268,"MD")&amp;" days")</f>
        <v/>
      </c>
      <c r="AR1268" s="175">
        <f>IF($B1268="","",TEXT($A1268,"yyyymmdd")&amp;"_P"&amp;$C1268&amp;"_C"&amp;$F1268&amp;"_"&amp;TRIM(RIGHT(SUBSTITUTE(TRIM(SUBSTITUTE($M1268,CHAR(160)," "))," ",REPT(" ",60)),60))&amp;IF($Q1268="","","-"&amp;TRIM(RIGHT(SUBSTITUTE(TRIM(SUBSTITUTE($Q1268,CHAR(160)," "))," ",REPT(" ",60)),60)))&amp;IF($U1268="","","-"&amp;TRIM(RIGHT(SUBSTITUTE(TRIM(SUBSTITUTE($U1268,CHAR(160)," "))," ",REPT(" ",60)),60)))&amp;".jpg")</f>
        <v/>
      </c>
    </row>
    <row r="1269" ht="14" customHeight="1">
      <c r="O1269" s="196">
        <f>_xlfn.LET(_xlpm.d,_xlfn.XLOOKUP(M1269,'[1]Birth Dates'!$A:$A,'[1]Birth Dates'!$B:$B,"",0),IF(_xlpm.d=0,"",_xlpm.d))</f>
        <v/>
      </c>
      <c r="P1269" s="196">
        <f>IF(OR(O1269="",A1269="",NOT(ISNUMBER(O1269)),O1269&gt;A1269),"",DATEDIF(O1269,A1269,"Y")&amp;" years, "&amp;DATEDIF(O1269,A1269,"YM")&amp;" months, "&amp;DATEDIF(O1269,A1269,"MD")&amp;" days")</f>
        <v/>
      </c>
      <c r="S1269" s="196">
        <f>_xlfn.LET(_xlpm.d,_xlfn.XLOOKUP(Q1269,'[1]Birth Dates'!$A:$A,'[1]Birth Dates'!$B:$B,"",0),IF(_xlpm.d=0,"",_xlpm.d))</f>
        <v/>
      </c>
      <c r="T1269" s="196">
        <f>IF(OR(S1269="",A1269="",NOT(ISNUMBER(S1269)),S1269&gt;A1269),"",DATEDIF(S1269,A1269,"Y")&amp;" years, "&amp;DATEDIF(S1269,A1269,"YM")&amp;" months, "&amp;DATEDIF(S1269,A1269,"MD")&amp;" days")</f>
        <v/>
      </c>
      <c r="W1269" s="196">
        <f>_xlfn.LET(_xlpm.d,_xlfn.XLOOKUP(U1269,'[1]Birth Dates'!$A:$A,'[1]Birth Dates'!$B:$B,"",0),IF(_xlpm.d=0,"",_xlpm.d))</f>
        <v/>
      </c>
      <c r="X1269" s="196">
        <f>IF(OR(W1269="",A1269="",NOT(ISNUMBER(W1269)),W1269&gt;A1269),"",DATEDIF(W1269,A1269,"Y")&amp;" years, "&amp;DATEDIF(W1269,A1269,"YM")&amp;" months, "&amp;DATEDIF(W1269,A1269,"MD")&amp;" days")</f>
        <v/>
      </c>
      <c r="AR1269" s="175">
        <f>IF($B1269="","",TEXT($A1269,"yyyymmdd")&amp;"_P"&amp;$C1269&amp;"_C"&amp;$F1269&amp;"_"&amp;TRIM(RIGHT(SUBSTITUTE(TRIM(SUBSTITUTE($M1269,CHAR(160)," "))," ",REPT(" ",60)),60))&amp;IF($Q1269="","","-"&amp;TRIM(RIGHT(SUBSTITUTE(TRIM(SUBSTITUTE($Q1269,CHAR(160)," "))," ",REPT(" ",60)),60)))&amp;IF($U1269="","","-"&amp;TRIM(RIGHT(SUBSTITUTE(TRIM(SUBSTITUTE($U1269,CHAR(160)," "))," ",REPT(" ",60)),60)))&amp;".jpg")</f>
        <v/>
      </c>
    </row>
    <row r="1270" ht="14" customHeight="1">
      <c r="O1270" s="196">
        <f>_xlfn.LET(_xlpm.d,_xlfn.XLOOKUP(M1270,'[1]Birth Dates'!$A:$A,'[1]Birth Dates'!$B:$B,"",0),IF(_xlpm.d=0,"",_xlpm.d))</f>
        <v/>
      </c>
      <c r="P1270" s="196">
        <f>IF(OR(O1270="",A1270="",NOT(ISNUMBER(O1270)),O1270&gt;A1270),"",DATEDIF(O1270,A1270,"Y")&amp;" years, "&amp;DATEDIF(O1270,A1270,"YM")&amp;" months, "&amp;DATEDIF(O1270,A1270,"MD")&amp;" days")</f>
        <v/>
      </c>
      <c r="S1270" s="196">
        <f>_xlfn.LET(_xlpm.d,_xlfn.XLOOKUP(Q1270,'[1]Birth Dates'!$A:$A,'[1]Birth Dates'!$B:$B,"",0),IF(_xlpm.d=0,"",_xlpm.d))</f>
        <v/>
      </c>
      <c r="T1270" s="196">
        <f>IF(OR(S1270="",A1270="",NOT(ISNUMBER(S1270)),S1270&gt;A1270),"",DATEDIF(S1270,A1270,"Y")&amp;" years, "&amp;DATEDIF(S1270,A1270,"YM")&amp;" months, "&amp;DATEDIF(S1270,A1270,"MD")&amp;" days")</f>
        <v/>
      </c>
      <c r="W1270" s="196">
        <f>_xlfn.LET(_xlpm.d,_xlfn.XLOOKUP(U1270,'[1]Birth Dates'!$A:$A,'[1]Birth Dates'!$B:$B,"",0),IF(_xlpm.d=0,"",_xlpm.d))</f>
        <v/>
      </c>
      <c r="X1270" s="196">
        <f>IF(OR(W1270="",A1270="",NOT(ISNUMBER(W1270)),W1270&gt;A1270),"",DATEDIF(W1270,A1270,"Y")&amp;" years, "&amp;DATEDIF(W1270,A1270,"YM")&amp;" months, "&amp;DATEDIF(W1270,A1270,"MD")&amp;" days")</f>
        <v/>
      </c>
      <c r="AR1270" s="175">
        <f>IF($B1270="","",TEXT($A1270,"yyyymmdd")&amp;"_P"&amp;$C1270&amp;"_C"&amp;$F1270&amp;"_"&amp;TRIM(RIGHT(SUBSTITUTE(TRIM(SUBSTITUTE($M1270,CHAR(160)," "))," ",REPT(" ",60)),60))&amp;IF($Q1270="","","-"&amp;TRIM(RIGHT(SUBSTITUTE(TRIM(SUBSTITUTE($Q1270,CHAR(160)," "))," ",REPT(" ",60)),60)))&amp;IF($U1270="","","-"&amp;TRIM(RIGHT(SUBSTITUTE(TRIM(SUBSTITUTE($U1270,CHAR(160)," "))," ",REPT(" ",60)),60)))&amp;".jpg")</f>
        <v/>
      </c>
    </row>
    <row r="1271" ht="14" customHeight="1">
      <c r="O1271" s="196">
        <f>_xlfn.LET(_xlpm.d,_xlfn.XLOOKUP(M1271,'[1]Birth Dates'!$A:$A,'[1]Birth Dates'!$B:$B,"",0),IF(_xlpm.d=0,"",_xlpm.d))</f>
        <v/>
      </c>
      <c r="P1271" s="196">
        <f>IF(OR(O1271="",A1271="",NOT(ISNUMBER(O1271)),O1271&gt;A1271),"",DATEDIF(O1271,A1271,"Y")&amp;" years, "&amp;DATEDIF(O1271,A1271,"YM")&amp;" months, "&amp;DATEDIF(O1271,A1271,"MD")&amp;" days")</f>
        <v/>
      </c>
      <c r="S1271" s="196">
        <f>_xlfn.LET(_xlpm.d,_xlfn.XLOOKUP(Q1271,'[1]Birth Dates'!$A:$A,'[1]Birth Dates'!$B:$B,"",0),IF(_xlpm.d=0,"",_xlpm.d))</f>
        <v/>
      </c>
      <c r="T1271" s="196">
        <f>IF(OR(S1271="",A1271="",NOT(ISNUMBER(S1271)),S1271&gt;A1271),"",DATEDIF(S1271,A1271,"Y")&amp;" years, "&amp;DATEDIF(S1271,A1271,"YM")&amp;" months, "&amp;DATEDIF(S1271,A1271,"MD")&amp;" days")</f>
        <v/>
      </c>
      <c r="W1271" s="196">
        <f>_xlfn.LET(_xlpm.d,_xlfn.XLOOKUP(U1271,'[1]Birth Dates'!$A:$A,'[1]Birth Dates'!$B:$B,"",0),IF(_xlpm.d=0,"",_xlpm.d))</f>
        <v/>
      </c>
      <c r="X1271" s="196">
        <f>IF(OR(W1271="",A1271="",NOT(ISNUMBER(W1271)),W1271&gt;A1271),"",DATEDIF(W1271,A1271,"Y")&amp;" years, "&amp;DATEDIF(W1271,A1271,"YM")&amp;" months, "&amp;DATEDIF(W1271,A1271,"MD")&amp;" days")</f>
        <v/>
      </c>
      <c r="AR1271" s="175">
        <f>IF($B1271="","",TEXT($A1271,"yyyymmdd")&amp;"_P"&amp;$C1271&amp;"_C"&amp;$F1271&amp;"_"&amp;TRIM(RIGHT(SUBSTITUTE(TRIM(SUBSTITUTE($M1271,CHAR(160)," "))," ",REPT(" ",60)),60))&amp;IF($Q1271="","","-"&amp;TRIM(RIGHT(SUBSTITUTE(TRIM(SUBSTITUTE($Q1271,CHAR(160)," "))," ",REPT(" ",60)),60)))&amp;IF($U1271="","","-"&amp;TRIM(RIGHT(SUBSTITUTE(TRIM(SUBSTITUTE($U1271,CHAR(160)," "))," ",REPT(" ",60)),60)))&amp;".jpg")</f>
        <v/>
      </c>
    </row>
    <row r="1272" ht="14" customHeight="1">
      <c r="O1272" s="196">
        <f>_xlfn.LET(_xlpm.d,_xlfn.XLOOKUP(M1272,'[1]Birth Dates'!$A:$A,'[1]Birth Dates'!$B:$B,"",0),IF(_xlpm.d=0,"",_xlpm.d))</f>
        <v/>
      </c>
      <c r="P1272" s="196">
        <f>IF(OR(O1272="",A1272="",NOT(ISNUMBER(O1272)),O1272&gt;A1272),"",DATEDIF(O1272,A1272,"Y")&amp;" years, "&amp;DATEDIF(O1272,A1272,"YM")&amp;" months, "&amp;DATEDIF(O1272,A1272,"MD")&amp;" days")</f>
        <v/>
      </c>
      <c r="S1272" s="196">
        <f>_xlfn.LET(_xlpm.d,_xlfn.XLOOKUP(Q1272,'[1]Birth Dates'!$A:$A,'[1]Birth Dates'!$B:$B,"",0),IF(_xlpm.d=0,"",_xlpm.d))</f>
        <v/>
      </c>
      <c r="T1272" s="196">
        <f>IF(OR(S1272="",A1272="",NOT(ISNUMBER(S1272)),S1272&gt;A1272),"",DATEDIF(S1272,A1272,"Y")&amp;" years, "&amp;DATEDIF(S1272,A1272,"YM")&amp;" months, "&amp;DATEDIF(S1272,A1272,"MD")&amp;" days")</f>
        <v/>
      </c>
      <c r="W1272" s="196">
        <f>_xlfn.LET(_xlpm.d,_xlfn.XLOOKUP(U1272,'[1]Birth Dates'!$A:$A,'[1]Birth Dates'!$B:$B,"",0),IF(_xlpm.d=0,"",_xlpm.d))</f>
        <v/>
      </c>
      <c r="X1272" s="196">
        <f>IF(OR(W1272="",A1272="",NOT(ISNUMBER(W1272)),W1272&gt;A1272),"",DATEDIF(W1272,A1272,"Y")&amp;" years, "&amp;DATEDIF(W1272,A1272,"YM")&amp;" months, "&amp;DATEDIF(W1272,A1272,"MD")&amp;" days")</f>
        <v/>
      </c>
      <c r="AR1272" s="175">
        <f>IF($B1272="","",TEXT($A1272,"yyyymmdd")&amp;"_P"&amp;$C1272&amp;"_C"&amp;$F1272&amp;"_"&amp;TRIM(RIGHT(SUBSTITUTE(TRIM(SUBSTITUTE($M1272,CHAR(160)," "))," ",REPT(" ",60)),60))&amp;IF($Q1272="","","-"&amp;TRIM(RIGHT(SUBSTITUTE(TRIM(SUBSTITUTE($Q1272,CHAR(160)," "))," ",REPT(" ",60)),60)))&amp;IF($U1272="","","-"&amp;TRIM(RIGHT(SUBSTITUTE(TRIM(SUBSTITUTE($U1272,CHAR(160)," "))," ",REPT(" ",60)),60)))&amp;".jpg")</f>
        <v/>
      </c>
    </row>
    <row r="1273" ht="14" customHeight="1">
      <c r="O1273" s="196">
        <f>_xlfn.LET(_xlpm.d,_xlfn.XLOOKUP(M1273,'[1]Birth Dates'!$A:$A,'[1]Birth Dates'!$B:$B,"",0),IF(_xlpm.d=0,"",_xlpm.d))</f>
        <v/>
      </c>
      <c r="P1273" s="196">
        <f>IF(OR(O1273="",A1273="",NOT(ISNUMBER(O1273)),O1273&gt;A1273),"",DATEDIF(O1273,A1273,"Y")&amp;" years, "&amp;DATEDIF(O1273,A1273,"YM")&amp;" months, "&amp;DATEDIF(O1273,A1273,"MD")&amp;" days")</f>
        <v/>
      </c>
      <c r="S1273" s="196">
        <f>_xlfn.LET(_xlpm.d,_xlfn.XLOOKUP(Q1273,'[1]Birth Dates'!$A:$A,'[1]Birth Dates'!$B:$B,"",0),IF(_xlpm.d=0,"",_xlpm.d))</f>
        <v/>
      </c>
      <c r="T1273" s="196">
        <f>IF(OR(S1273="",A1273="",NOT(ISNUMBER(S1273)),S1273&gt;A1273),"",DATEDIF(S1273,A1273,"Y")&amp;" years, "&amp;DATEDIF(S1273,A1273,"YM")&amp;" months, "&amp;DATEDIF(S1273,A1273,"MD")&amp;" days")</f>
        <v/>
      </c>
      <c r="W1273" s="196">
        <f>_xlfn.LET(_xlpm.d,_xlfn.XLOOKUP(U1273,'[1]Birth Dates'!$A:$A,'[1]Birth Dates'!$B:$B,"",0),IF(_xlpm.d=0,"",_xlpm.d))</f>
        <v/>
      </c>
      <c r="X1273" s="196">
        <f>IF(OR(W1273="",A1273="",NOT(ISNUMBER(W1273)),W1273&gt;A1273),"",DATEDIF(W1273,A1273,"Y")&amp;" years, "&amp;DATEDIF(W1273,A1273,"YM")&amp;" months, "&amp;DATEDIF(W1273,A1273,"MD")&amp;" days")</f>
        <v/>
      </c>
      <c r="AR1273" s="175">
        <f>IF($B1273="","",TEXT($A1273,"yyyymmdd")&amp;"_P"&amp;$C1273&amp;"_C"&amp;$F1273&amp;"_"&amp;TRIM(RIGHT(SUBSTITUTE(TRIM(SUBSTITUTE($M1273,CHAR(160)," "))," ",REPT(" ",60)),60))&amp;IF($Q1273="","","-"&amp;TRIM(RIGHT(SUBSTITUTE(TRIM(SUBSTITUTE($Q1273,CHAR(160)," "))," ",REPT(" ",60)),60)))&amp;IF($U1273="","","-"&amp;TRIM(RIGHT(SUBSTITUTE(TRIM(SUBSTITUTE($U1273,CHAR(160)," "))," ",REPT(" ",60)),60)))&amp;".jpg")</f>
        <v/>
      </c>
    </row>
    <row r="1274" ht="14" customHeight="1">
      <c r="O1274" s="196">
        <f>_xlfn.LET(_xlpm.d,_xlfn.XLOOKUP(M1274,'[1]Birth Dates'!$A:$A,'[1]Birth Dates'!$B:$B,"",0),IF(_xlpm.d=0,"",_xlpm.d))</f>
        <v/>
      </c>
      <c r="P1274" s="196">
        <f>IF(OR(O1274="",A1274="",NOT(ISNUMBER(O1274)),O1274&gt;A1274),"",DATEDIF(O1274,A1274,"Y")&amp;" years, "&amp;DATEDIF(O1274,A1274,"YM")&amp;" months, "&amp;DATEDIF(O1274,A1274,"MD")&amp;" days")</f>
        <v/>
      </c>
      <c r="S1274" s="196">
        <f>_xlfn.LET(_xlpm.d,_xlfn.XLOOKUP(Q1274,'[1]Birth Dates'!$A:$A,'[1]Birth Dates'!$B:$B,"",0),IF(_xlpm.d=0,"",_xlpm.d))</f>
        <v/>
      </c>
      <c r="T1274" s="196">
        <f>IF(OR(S1274="",A1274="",NOT(ISNUMBER(S1274)),S1274&gt;A1274),"",DATEDIF(S1274,A1274,"Y")&amp;" years, "&amp;DATEDIF(S1274,A1274,"YM")&amp;" months, "&amp;DATEDIF(S1274,A1274,"MD")&amp;" days")</f>
        <v/>
      </c>
      <c r="W1274" s="196">
        <f>_xlfn.LET(_xlpm.d,_xlfn.XLOOKUP(U1274,'[1]Birth Dates'!$A:$A,'[1]Birth Dates'!$B:$B,"",0),IF(_xlpm.d=0,"",_xlpm.d))</f>
        <v/>
      </c>
      <c r="X1274" s="196">
        <f>IF(OR(W1274="",A1274="",NOT(ISNUMBER(W1274)),W1274&gt;A1274),"",DATEDIF(W1274,A1274,"Y")&amp;" years, "&amp;DATEDIF(W1274,A1274,"YM")&amp;" months, "&amp;DATEDIF(W1274,A1274,"MD")&amp;" days")</f>
        <v/>
      </c>
      <c r="AR1274" s="175">
        <f>IF($B1274="","",TEXT($A1274,"yyyymmdd")&amp;"_P"&amp;$C1274&amp;"_C"&amp;$F1274&amp;"_"&amp;TRIM(RIGHT(SUBSTITUTE(TRIM(SUBSTITUTE($M1274,CHAR(160)," "))," ",REPT(" ",60)),60))&amp;IF($Q1274="","","-"&amp;TRIM(RIGHT(SUBSTITUTE(TRIM(SUBSTITUTE($Q1274,CHAR(160)," "))," ",REPT(" ",60)),60)))&amp;IF($U1274="","","-"&amp;TRIM(RIGHT(SUBSTITUTE(TRIM(SUBSTITUTE($U1274,CHAR(160)," "))," ",REPT(" ",60)),60)))&amp;".jpg")</f>
        <v/>
      </c>
    </row>
    <row r="1275" ht="14" customHeight="1">
      <c r="O1275" s="196">
        <f>_xlfn.LET(_xlpm.d,_xlfn.XLOOKUP(M1275,'[1]Birth Dates'!$A:$A,'[1]Birth Dates'!$B:$B,"",0),IF(_xlpm.d=0,"",_xlpm.d))</f>
        <v/>
      </c>
      <c r="P1275" s="196">
        <f>IF(OR(O1275="",A1275="",NOT(ISNUMBER(O1275)),O1275&gt;A1275),"",DATEDIF(O1275,A1275,"Y")&amp;" years, "&amp;DATEDIF(O1275,A1275,"YM")&amp;" months, "&amp;DATEDIF(O1275,A1275,"MD")&amp;" days")</f>
        <v/>
      </c>
      <c r="S1275" s="196">
        <f>_xlfn.LET(_xlpm.d,_xlfn.XLOOKUP(Q1275,'[1]Birth Dates'!$A:$A,'[1]Birth Dates'!$B:$B,"",0),IF(_xlpm.d=0,"",_xlpm.d))</f>
        <v/>
      </c>
      <c r="T1275" s="196">
        <f>IF(OR(S1275="",A1275="",NOT(ISNUMBER(S1275)),S1275&gt;A1275),"",DATEDIF(S1275,A1275,"Y")&amp;" years, "&amp;DATEDIF(S1275,A1275,"YM")&amp;" months, "&amp;DATEDIF(S1275,A1275,"MD")&amp;" days")</f>
        <v/>
      </c>
      <c r="W1275" s="196">
        <f>_xlfn.LET(_xlpm.d,_xlfn.XLOOKUP(U1275,'[1]Birth Dates'!$A:$A,'[1]Birth Dates'!$B:$B,"",0),IF(_xlpm.d=0,"",_xlpm.d))</f>
        <v/>
      </c>
      <c r="X1275" s="196">
        <f>IF(OR(W1275="",A1275="",NOT(ISNUMBER(W1275)),W1275&gt;A1275),"",DATEDIF(W1275,A1275,"Y")&amp;" years, "&amp;DATEDIF(W1275,A1275,"YM")&amp;" months, "&amp;DATEDIF(W1275,A1275,"MD")&amp;" days")</f>
        <v/>
      </c>
      <c r="AR1275" s="175">
        <f>IF($B1275="","",TEXT($A1275,"yyyymmdd")&amp;"_P"&amp;$C1275&amp;"_C"&amp;$F1275&amp;"_"&amp;TRIM(RIGHT(SUBSTITUTE(TRIM(SUBSTITUTE($M1275,CHAR(160)," "))," ",REPT(" ",60)),60))&amp;IF($Q1275="","","-"&amp;TRIM(RIGHT(SUBSTITUTE(TRIM(SUBSTITUTE($Q1275,CHAR(160)," "))," ",REPT(" ",60)),60)))&amp;IF($U1275="","","-"&amp;TRIM(RIGHT(SUBSTITUTE(TRIM(SUBSTITUTE($U1275,CHAR(160)," "))," ",REPT(" ",60)),60)))&amp;".jpg")</f>
        <v/>
      </c>
    </row>
    <row r="1276" ht="14" customHeight="1">
      <c r="O1276" s="196">
        <f>_xlfn.LET(_xlpm.d,_xlfn.XLOOKUP(M1276,'[1]Birth Dates'!$A:$A,'[1]Birth Dates'!$B:$B,"",0),IF(_xlpm.d=0,"",_xlpm.d))</f>
        <v/>
      </c>
      <c r="P1276" s="196">
        <f>IF(OR(O1276="",A1276="",NOT(ISNUMBER(O1276)),O1276&gt;A1276),"",DATEDIF(O1276,A1276,"Y")&amp;" years, "&amp;DATEDIF(O1276,A1276,"YM")&amp;" months, "&amp;DATEDIF(O1276,A1276,"MD")&amp;" days")</f>
        <v/>
      </c>
      <c r="S1276" s="196">
        <f>_xlfn.LET(_xlpm.d,_xlfn.XLOOKUP(Q1276,'[1]Birth Dates'!$A:$A,'[1]Birth Dates'!$B:$B,"",0),IF(_xlpm.d=0,"",_xlpm.d))</f>
        <v/>
      </c>
      <c r="T1276" s="196">
        <f>IF(OR(S1276="",A1276="",NOT(ISNUMBER(S1276)),S1276&gt;A1276),"",DATEDIF(S1276,A1276,"Y")&amp;" years, "&amp;DATEDIF(S1276,A1276,"YM")&amp;" months, "&amp;DATEDIF(S1276,A1276,"MD")&amp;" days")</f>
        <v/>
      </c>
      <c r="W1276" s="196">
        <f>_xlfn.LET(_xlpm.d,_xlfn.XLOOKUP(U1276,'[1]Birth Dates'!$A:$A,'[1]Birth Dates'!$B:$B,"",0),IF(_xlpm.d=0,"",_xlpm.d))</f>
        <v/>
      </c>
      <c r="X1276" s="196">
        <f>IF(OR(W1276="",A1276="",NOT(ISNUMBER(W1276)),W1276&gt;A1276),"",DATEDIF(W1276,A1276,"Y")&amp;" years, "&amp;DATEDIF(W1276,A1276,"YM")&amp;" months, "&amp;DATEDIF(W1276,A1276,"MD")&amp;" days")</f>
        <v/>
      </c>
      <c r="AR1276" s="175">
        <f>IF($B1276="","",TEXT($A1276,"yyyymmdd")&amp;"_P"&amp;$C1276&amp;"_C"&amp;$F1276&amp;"_"&amp;TRIM(RIGHT(SUBSTITUTE(TRIM(SUBSTITUTE($M1276,CHAR(160)," "))," ",REPT(" ",60)),60))&amp;IF($Q1276="","","-"&amp;TRIM(RIGHT(SUBSTITUTE(TRIM(SUBSTITUTE($Q1276,CHAR(160)," "))," ",REPT(" ",60)),60)))&amp;IF($U1276="","","-"&amp;TRIM(RIGHT(SUBSTITUTE(TRIM(SUBSTITUTE($U1276,CHAR(160)," "))," ",REPT(" ",60)),60)))&amp;".jpg")</f>
        <v/>
      </c>
    </row>
    <row r="1277" ht="14" customHeight="1">
      <c r="O1277" s="196">
        <f>_xlfn.LET(_xlpm.d,_xlfn.XLOOKUP(M1277,'[1]Birth Dates'!$A:$A,'[1]Birth Dates'!$B:$B,"",0),IF(_xlpm.d=0,"",_xlpm.d))</f>
        <v/>
      </c>
      <c r="P1277" s="196">
        <f>IF(OR(O1277="",A1277="",NOT(ISNUMBER(O1277)),O1277&gt;A1277),"",DATEDIF(O1277,A1277,"Y")&amp;" years, "&amp;DATEDIF(O1277,A1277,"YM")&amp;" months, "&amp;DATEDIF(O1277,A1277,"MD")&amp;" days")</f>
        <v/>
      </c>
      <c r="S1277" s="196">
        <f>_xlfn.LET(_xlpm.d,_xlfn.XLOOKUP(Q1277,'[1]Birth Dates'!$A:$A,'[1]Birth Dates'!$B:$B,"",0),IF(_xlpm.d=0,"",_xlpm.d))</f>
        <v/>
      </c>
      <c r="T1277" s="196">
        <f>IF(OR(S1277="",A1277="",NOT(ISNUMBER(S1277)),S1277&gt;A1277),"",DATEDIF(S1277,A1277,"Y")&amp;" years, "&amp;DATEDIF(S1277,A1277,"YM")&amp;" months, "&amp;DATEDIF(S1277,A1277,"MD")&amp;" days")</f>
        <v/>
      </c>
      <c r="W1277" s="196">
        <f>_xlfn.LET(_xlpm.d,_xlfn.XLOOKUP(U1277,'[1]Birth Dates'!$A:$A,'[1]Birth Dates'!$B:$B,"",0),IF(_xlpm.d=0,"",_xlpm.d))</f>
        <v/>
      </c>
      <c r="X1277" s="196">
        <f>IF(OR(W1277="",A1277="",NOT(ISNUMBER(W1277)),W1277&gt;A1277),"",DATEDIF(W1277,A1277,"Y")&amp;" years, "&amp;DATEDIF(W1277,A1277,"YM")&amp;" months, "&amp;DATEDIF(W1277,A1277,"MD")&amp;" days")</f>
        <v/>
      </c>
      <c r="AR1277" s="175">
        <f>IF($B1277="","",TEXT($A1277,"yyyymmdd")&amp;"_P"&amp;$C1277&amp;"_C"&amp;$F1277&amp;"_"&amp;TRIM(RIGHT(SUBSTITUTE(TRIM(SUBSTITUTE($M1277,CHAR(160)," "))," ",REPT(" ",60)),60))&amp;IF($Q1277="","","-"&amp;TRIM(RIGHT(SUBSTITUTE(TRIM(SUBSTITUTE($Q1277,CHAR(160)," "))," ",REPT(" ",60)),60)))&amp;IF($U1277="","","-"&amp;TRIM(RIGHT(SUBSTITUTE(TRIM(SUBSTITUTE($U1277,CHAR(160)," "))," ",REPT(" ",60)),60)))&amp;".jpg")</f>
        <v/>
      </c>
    </row>
    <row r="1278" ht="14" customHeight="1">
      <c r="O1278" s="196">
        <f>_xlfn.LET(_xlpm.d,_xlfn.XLOOKUP(M1278,'[1]Birth Dates'!$A:$A,'[1]Birth Dates'!$B:$B,"",0),IF(_xlpm.d=0,"",_xlpm.d))</f>
        <v/>
      </c>
      <c r="P1278" s="196">
        <f>IF(OR(O1278="",A1278="",NOT(ISNUMBER(O1278)),O1278&gt;A1278),"",DATEDIF(O1278,A1278,"Y")&amp;" years, "&amp;DATEDIF(O1278,A1278,"YM")&amp;" months, "&amp;DATEDIF(O1278,A1278,"MD")&amp;" days")</f>
        <v/>
      </c>
      <c r="S1278" s="196">
        <f>_xlfn.LET(_xlpm.d,_xlfn.XLOOKUP(Q1278,'[1]Birth Dates'!$A:$A,'[1]Birth Dates'!$B:$B,"",0),IF(_xlpm.d=0,"",_xlpm.d))</f>
        <v/>
      </c>
      <c r="T1278" s="196">
        <f>IF(OR(S1278="",A1278="",NOT(ISNUMBER(S1278)),S1278&gt;A1278),"",DATEDIF(S1278,A1278,"Y")&amp;" years, "&amp;DATEDIF(S1278,A1278,"YM")&amp;" months, "&amp;DATEDIF(S1278,A1278,"MD")&amp;" days")</f>
        <v/>
      </c>
      <c r="W1278" s="196">
        <f>_xlfn.LET(_xlpm.d,_xlfn.XLOOKUP(U1278,'[1]Birth Dates'!$A:$A,'[1]Birth Dates'!$B:$B,"",0),IF(_xlpm.d=0,"",_xlpm.d))</f>
        <v/>
      </c>
      <c r="X1278" s="196">
        <f>IF(OR(W1278="",A1278="",NOT(ISNUMBER(W1278)),W1278&gt;A1278),"",DATEDIF(W1278,A1278,"Y")&amp;" years, "&amp;DATEDIF(W1278,A1278,"YM")&amp;" months, "&amp;DATEDIF(W1278,A1278,"MD")&amp;" days")</f>
        <v/>
      </c>
      <c r="AR1278" s="175">
        <f>IF($B1278="","",TEXT($A1278,"yyyymmdd")&amp;"_P"&amp;$C1278&amp;"_C"&amp;$F1278&amp;"_"&amp;TRIM(RIGHT(SUBSTITUTE(TRIM(SUBSTITUTE($M1278,CHAR(160)," "))," ",REPT(" ",60)),60))&amp;IF($Q1278="","","-"&amp;TRIM(RIGHT(SUBSTITUTE(TRIM(SUBSTITUTE($Q1278,CHAR(160)," "))," ",REPT(" ",60)),60)))&amp;IF($U1278="","","-"&amp;TRIM(RIGHT(SUBSTITUTE(TRIM(SUBSTITUTE($U1278,CHAR(160)," "))," ",REPT(" ",60)),60)))&amp;".jpg")</f>
        <v/>
      </c>
    </row>
    <row r="1279" ht="14" customHeight="1">
      <c r="O1279" s="196">
        <f>_xlfn.LET(_xlpm.d,_xlfn.XLOOKUP(M1279,'[1]Birth Dates'!$A:$A,'[1]Birth Dates'!$B:$B,"",0),IF(_xlpm.d=0,"",_xlpm.d))</f>
        <v/>
      </c>
      <c r="P1279" s="196">
        <f>IF(OR(O1279="",A1279="",NOT(ISNUMBER(O1279)),O1279&gt;A1279),"",DATEDIF(O1279,A1279,"Y")&amp;" years, "&amp;DATEDIF(O1279,A1279,"YM")&amp;" months, "&amp;DATEDIF(O1279,A1279,"MD")&amp;" days")</f>
        <v/>
      </c>
      <c r="S1279" s="196">
        <f>_xlfn.LET(_xlpm.d,_xlfn.XLOOKUP(Q1279,'[1]Birth Dates'!$A:$A,'[1]Birth Dates'!$B:$B,"",0),IF(_xlpm.d=0,"",_xlpm.d))</f>
        <v/>
      </c>
      <c r="T1279" s="196">
        <f>IF(OR(S1279="",A1279="",NOT(ISNUMBER(S1279)),S1279&gt;A1279),"",DATEDIF(S1279,A1279,"Y")&amp;" years, "&amp;DATEDIF(S1279,A1279,"YM")&amp;" months, "&amp;DATEDIF(S1279,A1279,"MD")&amp;" days")</f>
        <v/>
      </c>
      <c r="W1279" s="196">
        <f>_xlfn.LET(_xlpm.d,_xlfn.XLOOKUP(U1279,'[1]Birth Dates'!$A:$A,'[1]Birth Dates'!$B:$B,"",0),IF(_xlpm.d=0,"",_xlpm.d))</f>
        <v/>
      </c>
      <c r="X1279" s="196">
        <f>IF(OR(W1279="",A1279="",NOT(ISNUMBER(W1279)),W1279&gt;A1279),"",DATEDIF(W1279,A1279,"Y")&amp;" years, "&amp;DATEDIF(W1279,A1279,"YM")&amp;" months, "&amp;DATEDIF(W1279,A1279,"MD")&amp;" days")</f>
        <v/>
      </c>
      <c r="AR1279" s="175">
        <f>IF($B1279="","",TEXT($A1279,"yyyymmdd")&amp;"_P"&amp;$C1279&amp;"_C"&amp;$F1279&amp;"_"&amp;TRIM(RIGHT(SUBSTITUTE(TRIM(SUBSTITUTE($M1279,CHAR(160)," "))," ",REPT(" ",60)),60))&amp;IF($Q1279="","","-"&amp;TRIM(RIGHT(SUBSTITUTE(TRIM(SUBSTITUTE($Q1279,CHAR(160)," "))," ",REPT(" ",60)),60)))&amp;IF($U1279="","","-"&amp;TRIM(RIGHT(SUBSTITUTE(TRIM(SUBSTITUTE($U1279,CHAR(160)," "))," ",REPT(" ",60)),60)))&amp;".jpg")</f>
        <v/>
      </c>
    </row>
    <row r="1280" ht="14" customHeight="1">
      <c r="O1280" s="196">
        <f>_xlfn.LET(_xlpm.d,_xlfn.XLOOKUP(M1280,'[1]Birth Dates'!$A:$A,'[1]Birth Dates'!$B:$B,"",0),IF(_xlpm.d=0,"",_xlpm.d))</f>
        <v/>
      </c>
      <c r="P1280" s="196">
        <f>IF(OR(O1280="",A1280="",NOT(ISNUMBER(O1280)),O1280&gt;A1280),"",DATEDIF(O1280,A1280,"Y")&amp;" years, "&amp;DATEDIF(O1280,A1280,"YM")&amp;" months, "&amp;DATEDIF(O1280,A1280,"MD")&amp;" days")</f>
        <v/>
      </c>
      <c r="S1280" s="196">
        <f>_xlfn.LET(_xlpm.d,_xlfn.XLOOKUP(Q1280,'[1]Birth Dates'!$A:$A,'[1]Birth Dates'!$B:$B,"",0),IF(_xlpm.d=0,"",_xlpm.d))</f>
        <v/>
      </c>
      <c r="T1280" s="196">
        <f>IF(OR(S1280="",A1280="",NOT(ISNUMBER(S1280)),S1280&gt;A1280),"",DATEDIF(S1280,A1280,"Y")&amp;" years, "&amp;DATEDIF(S1280,A1280,"YM")&amp;" months, "&amp;DATEDIF(S1280,A1280,"MD")&amp;" days")</f>
        <v/>
      </c>
      <c r="W1280" s="196">
        <f>_xlfn.LET(_xlpm.d,_xlfn.XLOOKUP(U1280,'[1]Birth Dates'!$A:$A,'[1]Birth Dates'!$B:$B,"",0),IF(_xlpm.d=0,"",_xlpm.d))</f>
        <v/>
      </c>
      <c r="X1280" s="196">
        <f>IF(OR(W1280="",A1280="",NOT(ISNUMBER(W1280)),W1280&gt;A1280),"",DATEDIF(W1280,A1280,"Y")&amp;" years, "&amp;DATEDIF(W1280,A1280,"YM")&amp;" months, "&amp;DATEDIF(W1280,A1280,"MD")&amp;" days")</f>
        <v/>
      </c>
      <c r="AR1280" s="175">
        <f>IF($B1280="","",TEXT($A1280,"yyyymmdd")&amp;"_P"&amp;$C1280&amp;"_C"&amp;$F1280&amp;"_"&amp;TRIM(RIGHT(SUBSTITUTE(TRIM(SUBSTITUTE($M1280,CHAR(160)," "))," ",REPT(" ",60)),60))&amp;IF($Q1280="","","-"&amp;TRIM(RIGHT(SUBSTITUTE(TRIM(SUBSTITUTE($Q1280,CHAR(160)," "))," ",REPT(" ",60)),60)))&amp;IF($U1280="","","-"&amp;TRIM(RIGHT(SUBSTITUTE(TRIM(SUBSTITUTE($U1280,CHAR(160)," "))," ",REPT(" ",60)),60)))&amp;".jpg")</f>
        <v/>
      </c>
    </row>
    <row r="1281" ht="14" customHeight="1">
      <c r="O1281" s="196">
        <f>_xlfn.LET(_xlpm.d,_xlfn.XLOOKUP(M1281,'[1]Birth Dates'!$A:$A,'[1]Birth Dates'!$B:$B,"",0),IF(_xlpm.d=0,"",_xlpm.d))</f>
        <v/>
      </c>
      <c r="P1281" s="196">
        <f>IF(OR(O1281="",A1281="",NOT(ISNUMBER(O1281)),O1281&gt;A1281),"",DATEDIF(O1281,A1281,"Y")&amp;" years, "&amp;DATEDIF(O1281,A1281,"YM")&amp;" months, "&amp;DATEDIF(O1281,A1281,"MD")&amp;" days")</f>
        <v/>
      </c>
      <c r="S1281" s="196">
        <f>_xlfn.LET(_xlpm.d,_xlfn.XLOOKUP(Q1281,'[1]Birth Dates'!$A:$A,'[1]Birth Dates'!$B:$B,"",0),IF(_xlpm.d=0,"",_xlpm.d))</f>
        <v/>
      </c>
      <c r="T1281" s="196">
        <f>IF(OR(S1281="",A1281="",NOT(ISNUMBER(S1281)),S1281&gt;A1281),"",DATEDIF(S1281,A1281,"Y")&amp;" years, "&amp;DATEDIF(S1281,A1281,"YM")&amp;" months, "&amp;DATEDIF(S1281,A1281,"MD")&amp;" days")</f>
        <v/>
      </c>
      <c r="W1281" s="196">
        <f>_xlfn.LET(_xlpm.d,_xlfn.XLOOKUP(U1281,'[1]Birth Dates'!$A:$A,'[1]Birth Dates'!$B:$B,"",0),IF(_xlpm.d=0,"",_xlpm.d))</f>
        <v/>
      </c>
      <c r="X1281" s="196">
        <f>IF(OR(W1281="",A1281="",NOT(ISNUMBER(W1281)),W1281&gt;A1281),"",DATEDIF(W1281,A1281,"Y")&amp;" years, "&amp;DATEDIF(W1281,A1281,"YM")&amp;" months, "&amp;DATEDIF(W1281,A1281,"MD")&amp;" days")</f>
        <v/>
      </c>
      <c r="AR1281" s="175">
        <f>IF($B1281="","",TEXT($A1281,"yyyymmdd")&amp;"_P"&amp;$C1281&amp;"_C"&amp;$F1281&amp;"_"&amp;TRIM(RIGHT(SUBSTITUTE(TRIM(SUBSTITUTE($M1281,CHAR(160)," "))," ",REPT(" ",60)),60))&amp;IF($Q1281="","","-"&amp;TRIM(RIGHT(SUBSTITUTE(TRIM(SUBSTITUTE($Q1281,CHAR(160)," "))," ",REPT(" ",60)),60)))&amp;IF($U1281="","","-"&amp;TRIM(RIGHT(SUBSTITUTE(TRIM(SUBSTITUTE($U1281,CHAR(160)," "))," ",REPT(" ",60)),60)))&amp;".jpg")</f>
        <v/>
      </c>
    </row>
    <row r="1282" ht="14" customHeight="1">
      <c r="O1282" s="196">
        <f>_xlfn.LET(_xlpm.d,_xlfn.XLOOKUP(M1282,'[1]Birth Dates'!$A:$A,'[1]Birth Dates'!$B:$B,"",0),IF(_xlpm.d=0,"",_xlpm.d))</f>
        <v/>
      </c>
      <c r="P1282" s="196">
        <f>IF(OR(O1282="",A1282="",NOT(ISNUMBER(O1282)),O1282&gt;A1282),"",DATEDIF(O1282,A1282,"Y")&amp;" years, "&amp;DATEDIF(O1282,A1282,"YM")&amp;" months, "&amp;DATEDIF(O1282,A1282,"MD")&amp;" days")</f>
        <v/>
      </c>
      <c r="S1282" s="196">
        <f>_xlfn.LET(_xlpm.d,_xlfn.XLOOKUP(Q1282,'[1]Birth Dates'!$A:$A,'[1]Birth Dates'!$B:$B,"",0),IF(_xlpm.d=0,"",_xlpm.d))</f>
        <v/>
      </c>
      <c r="T1282" s="196">
        <f>IF(OR(S1282="",A1282="",NOT(ISNUMBER(S1282)),S1282&gt;A1282),"",DATEDIF(S1282,A1282,"Y")&amp;" years, "&amp;DATEDIF(S1282,A1282,"YM")&amp;" months, "&amp;DATEDIF(S1282,A1282,"MD")&amp;" days")</f>
        <v/>
      </c>
      <c r="W1282" s="196">
        <f>_xlfn.LET(_xlpm.d,_xlfn.XLOOKUP(U1282,'[1]Birth Dates'!$A:$A,'[1]Birth Dates'!$B:$B,"",0),IF(_xlpm.d=0,"",_xlpm.d))</f>
        <v/>
      </c>
      <c r="X1282" s="196">
        <f>IF(OR(W1282="",A1282="",NOT(ISNUMBER(W1282)),W1282&gt;A1282),"",DATEDIF(W1282,A1282,"Y")&amp;" years, "&amp;DATEDIF(W1282,A1282,"YM")&amp;" months, "&amp;DATEDIF(W1282,A1282,"MD")&amp;" days")</f>
        <v/>
      </c>
      <c r="AR1282" s="175">
        <f>IF($B1282="","",TEXT($A1282,"yyyymmdd")&amp;"_P"&amp;$C1282&amp;"_C"&amp;$F1282&amp;"_"&amp;TRIM(RIGHT(SUBSTITUTE(TRIM(SUBSTITUTE($M1282,CHAR(160)," "))," ",REPT(" ",60)),60))&amp;IF($Q1282="","","-"&amp;TRIM(RIGHT(SUBSTITUTE(TRIM(SUBSTITUTE($Q1282,CHAR(160)," "))," ",REPT(" ",60)),60)))&amp;IF($U1282="","","-"&amp;TRIM(RIGHT(SUBSTITUTE(TRIM(SUBSTITUTE($U1282,CHAR(160)," "))," ",REPT(" ",60)),60)))&amp;".jpg")</f>
        <v/>
      </c>
    </row>
    <row r="1283" ht="14" customHeight="1">
      <c r="O1283" s="196">
        <f>_xlfn.LET(_xlpm.d,_xlfn.XLOOKUP(M1283,'[1]Birth Dates'!$A:$A,'[1]Birth Dates'!$B:$B,"",0),IF(_xlpm.d=0,"",_xlpm.d))</f>
        <v/>
      </c>
      <c r="P1283" s="196">
        <f>IF(OR(O1283="",A1283="",NOT(ISNUMBER(O1283)),O1283&gt;A1283),"",DATEDIF(O1283,A1283,"Y")&amp;" years, "&amp;DATEDIF(O1283,A1283,"YM")&amp;" months, "&amp;DATEDIF(O1283,A1283,"MD")&amp;" days")</f>
        <v/>
      </c>
      <c r="S1283" s="196">
        <f>_xlfn.LET(_xlpm.d,_xlfn.XLOOKUP(Q1283,'[1]Birth Dates'!$A:$A,'[1]Birth Dates'!$B:$B,"",0),IF(_xlpm.d=0,"",_xlpm.d))</f>
        <v/>
      </c>
      <c r="T1283" s="196">
        <f>IF(OR(S1283="",A1283="",NOT(ISNUMBER(S1283)),S1283&gt;A1283),"",DATEDIF(S1283,A1283,"Y")&amp;" years, "&amp;DATEDIF(S1283,A1283,"YM")&amp;" months, "&amp;DATEDIF(S1283,A1283,"MD")&amp;" days")</f>
        <v/>
      </c>
      <c r="W1283" s="196">
        <f>_xlfn.LET(_xlpm.d,_xlfn.XLOOKUP(U1283,'[1]Birth Dates'!$A:$A,'[1]Birth Dates'!$B:$B,"",0),IF(_xlpm.d=0,"",_xlpm.d))</f>
        <v/>
      </c>
      <c r="X1283" s="196">
        <f>IF(OR(W1283="",A1283="",NOT(ISNUMBER(W1283)),W1283&gt;A1283),"",DATEDIF(W1283,A1283,"Y")&amp;" years, "&amp;DATEDIF(W1283,A1283,"YM")&amp;" months, "&amp;DATEDIF(W1283,A1283,"MD")&amp;" days")</f>
        <v/>
      </c>
      <c r="AR1283" s="175">
        <f>IF($B1283="","",TEXT($A1283,"yyyymmdd")&amp;"_P"&amp;$C1283&amp;"_C"&amp;$F1283&amp;"_"&amp;TRIM(RIGHT(SUBSTITUTE(TRIM(SUBSTITUTE($M1283,CHAR(160)," "))," ",REPT(" ",60)),60))&amp;IF($Q1283="","","-"&amp;TRIM(RIGHT(SUBSTITUTE(TRIM(SUBSTITUTE($Q1283,CHAR(160)," "))," ",REPT(" ",60)),60)))&amp;IF($U1283="","","-"&amp;TRIM(RIGHT(SUBSTITUTE(TRIM(SUBSTITUTE($U1283,CHAR(160)," "))," ",REPT(" ",60)),60)))&amp;".jpg")</f>
        <v/>
      </c>
    </row>
    <row r="1284" ht="14" customHeight="1">
      <c r="O1284" s="196">
        <f>_xlfn.LET(_xlpm.d,_xlfn.XLOOKUP(M1284,'[1]Birth Dates'!$A:$A,'[1]Birth Dates'!$B:$B,"",0),IF(_xlpm.d=0,"",_xlpm.d))</f>
        <v/>
      </c>
      <c r="P1284" s="196">
        <f>IF(OR(O1284="",A1284="",NOT(ISNUMBER(O1284)),O1284&gt;A1284),"",DATEDIF(O1284,A1284,"Y")&amp;" years, "&amp;DATEDIF(O1284,A1284,"YM")&amp;" months, "&amp;DATEDIF(O1284,A1284,"MD")&amp;" days")</f>
        <v/>
      </c>
      <c r="S1284" s="196">
        <f>_xlfn.LET(_xlpm.d,_xlfn.XLOOKUP(Q1284,'[1]Birth Dates'!$A:$A,'[1]Birth Dates'!$B:$B,"",0),IF(_xlpm.d=0,"",_xlpm.d))</f>
        <v/>
      </c>
      <c r="T1284" s="196">
        <f>IF(OR(S1284="",A1284="",NOT(ISNUMBER(S1284)),S1284&gt;A1284),"",DATEDIF(S1284,A1284,"Y")&amp;" years, "&amp;DATEDIF(S1284,A1284,"YM")&amp;" months, "&amp;DATEDIF(S1284,A1284,"MD")&amp;" days")</f>
        <v/>
      </c>
      <c r="W1284" s="196">
        <f>_xlfn.LET(_xlpm.d,_xlfn.XLOOKUP(U1284,'[1]Birth Dates'!$A:$A,'[1]Birth Dates'!$B:$B,"",0),IF(_xlpm.d=0,"",_xlpm.d))</f>
        <v/>
      </c>
      <c r="X1284" s="196">
        <f>IF(OR(W1284="",A1284="",NOT(ISNUMBER(W1284)),W1284&gt;A1284),"",DATEDIF(W1284,A1284,"Y")&amp;" years, "&amp;DATEDIF(W1284,A1284,"YM")&amp;" months, "&amp;DATEDIF(W1284,A1284,"MD")&amp;" days")</f>
        <v/>
      </c>
      <c r="AR1284" s="175">
        <f>IF($B1284="","",TEXT($A1284,"yyyymmdd")&amp;"_P"&amp;$C1284&amp;"_C"&amp;$F1284&amp;"_"&amp;TRIM(RIGHT(SUBSTITUTE(TRIM(SUBSTITUTE($M1284,CHAR(160)," "))," ",REPT(" ",60)),60))&amp;IF($Q1284="","","-"&amp;TRIM(RIGHT(SUBSTITUTE(TRIM(SUBSTITUTE($Q1284,CHAR(160)," "))," ",REPT(" ",60)),60)))&amp;IF($U1284="","","-"&amp;TRIM(RIGHT(SUBSTITUTE(TRIM(SUBSTITUTE($U1284,CHAR(160)," "))," ",REPT(" ",60)),60)))&amp;".jpg")</f>
        <v/>
      </c>
    </row>
    <row r="1285" ht="14" customHeight="1">
      <c r="O1285" s="196">
        <f>_xlfn.LET(_xlpm.d,_xlfn.XLOOKUP(M1285,'[1]Birth Dates'!$A:$A,'[1]Birth Dates'!$B:$B,"",0),IF(_xlpm.d=0,"",_xlpm.d))</f>
        <v/>
      </c>
      <c r="P1285" s="196">
        <f>IF(OR(O1285="",A1285="",NOT(ISNUMBER(O1285)),O1285&gt;A1285),"",DATEDIF(O1285,A1285,"Y")&amp;" years, "&amp;DATEDIF(O1285,A1285,"YM")&amp;" months, "&amp;DATEDIF(O1285,A1285,"MD")&amp;" days")</f>
        <v/>
      </c>
      <c r="S1285" s="196">
        <f>_xlfn.LET(_xlpm.d,_xlfn.XLOOKUP(Q1285,'[1]Birth Dates'!$A:$A,'[1]Birth Dates'!$B:$B,"",0),IF(_xlpm.d=0,"",_xlpm.d))</f>
        <v/>
      </c>
      <c r="T1285" s="196">
        <f>IF(OR(S1285="",A1285="",NOT(ISNUMBER(S1285)),S1285&gt;A1285),"",DATEDIF(S1285,A1285,"Y")&amp;" years, "&amp;DATEDIF(S1285,A1285,"YM")&amp;" months, "&amp;DATEDIF(S1285,A1285,"MD")&amp;" days")</f>
        <v/>
      </c>
      <c r="W1285" s="196">
        <f>_xlfn.LET(_xlpm.d,_xlfn.XLOOKUP(U1285,'[1]Birth Dates'!$A:$A,'[1]Birth Dates'!$B:$B,"",0),IF(_xlpm.d=0,"",_xlpm.d))</f>
        <v/>
      </c>
      <c r="X1285" s="196">
        <f>IF(OR(W1285="",A1285="",NOT(ISNUMBER(W1285)),W1285&gt;A1285),"",DATEDIF(W1285,A1285,"Y")&amp;" years, "&amp;DATEDIF(W1285,A1285,"YM")&amp;" months, "&amp;DATEDIF(W1285,A1285,"MD")&amp;" days")</f>
        <v/>
      </c>
      <c r="AR1285" s="175">
        <f>IF($B1285="","",TEXT($A1285,"yyyymmdd")&amp;"_P"&amp;$C1285&amp;"_C"&amp;$F1285&amp;"_"&amp;TRIM(RIGHT(SUBSTITUTE(TRIM(SUBSTITUTE($M1285,CHAR(160)," "))," ",REPT(" ",60)),60))&amp;IF($Q1285="","","-"&amp;TRIM(RIGHT(SUBSTITUTE(TRIM(SUBSTITUTE($Q1285,CHAR(160)," "))," ",REPT(" ",60)),60)))&amp;IF($U1285="","","-"&amp;TRIM(RIGHT(SUBSTITUTE(TRIM(SUBSTITUTE($U1285,CHAR(160)," "))," ",REPT(" ",60)),60)))&amp;".jpg")</f>
        <v/>
      </c>
    </row>
    <row r="1286" ht="14" customHeight="1">
      <c r="O1286" s="196">
        <f>_xlfn.LET(_xlpm.d,_xlfn.XLOOKUP(M1286,'[1]Birth Dates'!$A:$A,'[1]Birth Dates'!$B:$B,"",0),IF(_xlpm.d=0,"",_xlpm.d))</f>
        <v/>
      </c>
      <c r="P1286" s="196">
        <f>IF(OR(O1286="",A1286="",NOT(ISNUMBER(O1286)),O1286&gt;A1286),"",DATEDIF(O1286,A1286,"Y")&amp;" years, "&amp;DATEDIF(O1286,A1286,"YM")&amp;" months, "&amp;DATEDIF(O1286,A1286,"MD")&amp;" days")</f>
        <v/>
      </c>
      <c r="S1286" s="196">
        <f>_xlfn.LET(_xlpm.d,_xlfn.XLOOKUP(Q1286,'[1]Birth Dates'!$A:$A,'[1]Birth Dates'!$B:$B,"",0),IF(_xlpm.d=0,"",_xlpm.d))</f>
        <v/>
      </c>
      <c r="T1286" s="196">
        <f>IF(OR(S1286="",A1286="",NOT(ISNUMBER(S1286)),S1286&gt;A1286),"",DATEDIF(S1286,A1286,"Y")&amp;" years, "&amp;DATEDIF(S1286,A1286,"YM")&amp;" months, "&amp;DATEDIF(S1286,A1286,"MD")&amp;" days")</f>
        <v/>
      </c>
      <c r="W1286" s="196">
        <f>_xlfn.LET(_xlpm.d,_xlfn.XLOOKUP(U1286,'[1]Birth Dates'!$A:$A,'[1]Birth Dates'!$B:$B,"",0),IF(_xlpm.d=0,"",_xlpm.d))</f>
        <v/>
      </c>
      <c r="X1286" s="196">
        <f>IF(OR(W1286="",A1286="",NOT(ISNUMBER(W1286)),W1286&gt;A1286),"",DATEDIF(W1286,A1286,"Y")&amp;" years, "&amp;DATEDIF(W1286,A1286,"YM")&amp;" months, "&amp;DATEDIF(W1286,A1286,"MD")&amp;" days")</f>
        <v/>
      </c>
      <c r="AR1286" s="175">
        <f>IF($B1286="","",TEXT($A1286,"yyyymmdd")&amp;"_P"&amp;$C1286&amp;"_C"&amp;$F1286&amp;"_"&amp;TRIM(RIGHT(SUBSTITUTE(TRIM(SUBSTITUTE($M1286,CHAR(160)," "))," ",REPT(" ",60)),60))&amp;IF($Q1286="","","-"&amp;TRIM(RIGHT(SUBSTITUTE(TRIM(SUBSTITUTE($Q1286,CHAR(160)," "))," ",REPT(" ",60)),60)))&amp;IF($U1286="","","-"&amp;TRIM(RIGHT(SUBSTITUTE(TRIM(SUBSTITUTE($U1286,CHAR(160)," "))," ",REPT(" ",60)),60)))&amp;".jpg")</f>
        <v/>
      </c>
    </row>
    <row r="1287" ht="14" customHeight="1">
      <c r="O1287" s="196">
        <f>_xlfn.LET(_xlpm.d,_xlfn.XLOOKUP(M1287,'[1]Birth Dates'!$A:$A,'[1]Birth Dates'!$B:$B,"",0),IF(_xlpm.d=0,"",_xlpm.d))</f>
        <v/>
      </c>
      <c r="P1287" s="196">
        <f>IF(OR(O1287="",A1287="",NOT(ISNUMBER(O1287)),O1287&gt;A1287),"",DATEDIF(O1287,A1287,"Y")&amp;" years, "&amp;DATEDIF(O1287,A1287,"YM")&amp;" months, "&amp;DATEDIF(O1287,A1287,"MD")&amp;" days")</f>
        <v/>
      </c>
      <c r="S1287" s="196">
        <f>_xlfn.LET(_xlpm.d,_xlfn.XLOOKUP(Q1287,'[1]Birth Dates'!$A:$A,'[1]Birth Dates'!$B:$B,"",0),IF(_xlpm.d=0,"",_xlpm.d))</f>
        <v/>
      </c>
      <c r="T1287" s="196">
        <f>IF(OR(S1287="",A1287="",NOT(ISNUMBER(S1287)),S1287&gt;A1287),"",DATEDIF(S1287,A1287,"Y")&amp;" years, "&amp;DATEDIF(S1287,A1287,"YM")&amp;" months, "&amp;DATEDIF(S1287,A1287,"MD")&amp;" days")</f>
        <v/>
      </c>
      <c r="W1287" s="196">
        <f>_xlfn.LET(_xlpm.d,_xlfn.XLOOKUP(U1287,'[1]Birth Dates'!$A:$A,'[1]Birth Dates'!$B:$B,"",0),IF(_xlpm.d=0,"",_xlpm.d))</f>
        <v/>
      </c>
      <c r="X1287" s="196">
        <f>IF(OR(W1287="",A1287="",NOT(ISNUMBER(W1287)),W1287&gt;A1287),"",DATEDIF(W1287,A1287,"Y")&amp;" years, "&amp;DATEDIF(W1287,A1287,"YM")&amp;" months, "&amp;DATEDIF(W1287,A1287,"MD")&amp;" days")</f>
        <v/>
      </c>
      <c r="AR1287" s="175">
        <f>IF($B1287="","",TEXT($A1287,"yyyymmdd")&amp;"_P"&amp;$C1287&amp;"_C"&amp;$F1287&amp;"_"&amp;TRIM(RIGHT(SUBSTITUTE(TRIM(SUBSTITUTE($M1287,CHAR(160)," "))," ",REPT(" ",60)),60))&amp;IF($Q1287="","","-"&amp;TRIM(RIGHT(SUBSTITUTE(TRIM(SUBSTITUTE($Q1287,CHAR(160)," "))," ",REPT(" ",60)),60)))&amp;IF($U1287="","","-"&amp;TRIM(RIGHT(SUBSTITUTE(TRIM(SUBSTITUTE($U1287,CHAR(160)," "))," ",REPT(" ",60)),60)))&amp;".jpg")</f>
        <v/>
      </c>
    </row>
    <row r="1288" ht="14" customHeight="1">
      <c r="O1288" s="196">
        <f>_xlfn.LET(_xlpm.d,_xlfn.XLOOKUP(M1288,'[1]Birth Dates'!$A:$A,'[1]Birth Dates'!$B:$B,"",0),IF(_xlpm.d=0,"",_xlpm.d))</f>
        <v/>
      </c>
      <c r="P1288" s="196">
        <f>IF(OR(O1288="",A1288="",NOT(ISNUMBER(O1288)),O1288&gt;A1288),"",DATEDIF(O1288,A1288,"Y")&amp;" years, "&amp;DATEDIF(O1288,A1288,"YM")&amp;" months, "&amp;DATEDIF(O1288,A1288,"MD")&amp;" days")</f>
        <v/>
      </c>
      <c r="S1288" s="196">
        <f>_xlfn.LET(_xlpm.d,_xlfn.XLOOKUP(Q1288,'[1]Birth Dates'!$A:$A,'[1]Birth Dates'!$B:$B,"",0),IF(_xlpm.d=0,"",_xlpm.d))</f>
        <v/>
      </c>
      <c r="T1288" s="196">
        <f>IF(OR(S1288="",A1288="",NOT(ISNUMBER(S1288)),S1288&gt;A1288),"",DATEDIF(S1288,A1288,"Y")&amp;" years, "&amp;DATEDIF(S1288,A1288,"YM")&amp;" months, "&amp;DATEDIF(S1288,A1288,"MD")&amp;" days")</f>
        <v/>
      </c>
      <c r="W1288" s="196">
        <f>_xlfn.LET(_xlpm.d,_xlfn.XLOOKUP(U1288,'[1]Birth Dates'!$A:$A,'[1]Birth Dates'!$B:$B,"",0),IF(_xlpm.d=0,"",_xlpm.d))</f>
        <v/>
      </c>
      <c r="X1288" s="196">
        <f>IF(OR(W1288="",A1288="",NOT(ISNUMBER(W1288)),W1288&gt;A1288),"",DATEDIF(W1288,A1288,"Y")&amp;" years, "&amp;DATEDIF(W1288,A1288,"YM")&amp;" months, "&amp;DATEDIF(W1288,A1288,"MD")&amp;" days")</f>
        <v/>
      </c>
      <c r="AR1288" s="175">
        <f>IF($B1288="","",TEXT($A1288,"yyyymmdd")&amp;"_P"&amp;$C1288&amp;"_C"&amp;$F1288&amp;"_"&amp;TRIM(RIGHT(SUBSTITUTE(TRIM(SUBSTITUTE($M1288,CHAR(160)," "))," ",REPT(" ",60)),60))&amp;IF($Q1288="","","-"&amp;TRIM(RIGHT(SUBSTITUTE(TRIM(SUBSTITUTE($Q1288,CHAR(160)," "))," ",REPT(" ",60)),60)))&amp;IF($U1288="","","-"&amp;TRIM(RIGHT(SUBSTITUTE(TRIM(SUBSTITUTE($U1288,CHAR(160)," "))," ",REPT(" ",60)),60)))&amp;".jpg")</f>
        <v/>
      </c>
    </row>
    <row r="1289" ht="14" customHeight="1">
      <c r="O1289" s="196">
        <f>_xlfn.LET(_xlpm.d,_xlfn.XLOOKUP(M1289,'[1]Birth Dates'!$A:$A,'[1]Birth Dates'!$B:$B,"",0),IF(_xlpm.d=0,"",_xlpm.d))</f>
        <v/>
      </c>
      <c r="P1289" s="196">
        <f>IF(OR(O1289="",A1289="",NOT(ISNUMBER(O1289)),O1289&gt;A1289),"",DATEDIF(O1289,A1289,"Y")&amp;" years, "&amp;DATEDIF(O1289,A1289,"YM")&amp;" months, "&amp;DATEDIF(O1289,A1289,"MD")&amp;" days")</f>
        <v/>
      </c>
      <c r="S1289" s="196">
        <f>_xlfn.LET(_xlpm.d,_xlfn.XLOOKUP(Q1289,'[1]Birth Dates'!$A:$A,'[1]Birth Dates'!$B:$B,"",0),IF(_xlpm.d=0,"",_xlpm.d))</f>
        <v/>
      </c>
      <c r="T1289" s="196">
        <f>IF(OR(S1289="",A1289="",NOT(ISNUMBER(S1289)),S1289&gt;A1289),"",DATEDIF(S1289,A1289,"Y")&amp;" years, "&amp;DATEDIF(S1289,A1289,"YM")&amp;" months, "&amp;DATEDIF(S1289,A1289,"MD")&amp;" days")</f>
        <v/>
      </c>
      <c r="W1289" s="196">
        <f>_xlfn.LET(_xlpm.d,_xlfn.XLOOKUP(U1289,'[1]Birth Dates'!$A:$A,'[1]Birth Dates'!$B:$B,"",0),IF(_xlpm.d=0,"",_xlpm.d))</f>
        <v/>
      </c>
      <c r="X1289" s="196">
        <f>IF(OR(W1289="",A1289="",NOT(ISNUMBER(W1289)),W1289&gt;A1289),"",DATEDIF(W1289,A1289,"Y")&amp;" years, "&amp;DATEDIF(W1289,A1289,"YM")&amp;" months, "&amp;DATEDIF(W1289,A1289,"MD")&amp;" days")</f>
        <v/>
      </c>
      <c r="AR1289" s="175">
        <f>IF($B1289="","",TEXT($A1289,"yyyymmdd")&amp;"_P"&amp;$C1289&amp;"_C"&amp;$F1289&amp;"_"&amp;TRIM(RIGHT(SUBSTITUTE(TRIM(SUBSTITUTE($M1289,CHAR(160)," "))," ",REPT(" ",60)),60))&amp;IF($Q1289="","","-"&amp;TRIM(RIGHT(SUBSTITUTE(TRIM(SUBSTITUTE($Q1289,CHAR(160)," "))," ",REPT(" ",60)),60)))&amp;IF($U1289="","","-"&amp;TRIM(RIGHT(SUBSTITUTE(TRIM(SUBSTITUTE($U1289,CHAR(160)," "))," ",REPT(" ",60)),60)))&amp;".jpg")</f>
        <v/>
      </c>
    </row>
    <row r="1290" ht="14" customHeight="1">
      <c r="O1290" s="196">
        <f>_xlfn.LET(_xlpm.d,_xlfn.XLOOKUP(M1290,'[1]Birth Dates'!$A:$A,'[1]Birth Dates'!$B:$B,"",0),IF(_xlpm.d=0,"",_xlpm.d))</f>
        <v/>
      </c>
      <c r="P1290" s="196">
        <f>IF(OR(O1290="",A1290="",NOT(ISNUMBER(O1290)),O1290&gt;A1290),"",DATEDIF(O1290,A1290,"Y")&amp;" years, "&amp;DATEDIF(O1290,A1290,"YM")&amp;" months, "&amp;DATEDIF(O1290,A1290,"MD")&amp;" days")</f>
        <v/>
      </c>
      <c r="S1290" s="196">
        <f>_xlfn.LET(_xlpm.d,_xlfn.XLOOKUP(Q1290,'[1]Birth Dates'!$A:$A,'[1]Birth Dates'!$B:$B,"",0),IF(_xlpm.d=0,"",_xlpm.d))</f>
        <v/>
      </c>
      <c r="T1290" s="196">
        <f>IF(OR(S1290="",A1290="",NOT(ISNUMBER(S1290)),S1290&gt;A1290),"",DATEDIF(S1290,A1290,"Y")&amp;" years, "&amp;DATEDIF(S1290,A1290,"YM")&amp;" months, "&amp;DATEDIF(S1290,A1290,"MD")&amp;" days")</f>
        <v/>
      </c>
      <c r="W1290" s="196">
        <f>_xlfn.LET(_xlpm.d,_xlfn.XLOOKUP(U1290,'[1]Birth Dates'!$A:$A,'[1]Birth Dates'!$B:$B,"",0),IF(_xlpm.d=0,"",_xlpm.d))</f>
        <v/>
      </c>
      <c r="X1290" s="196">
        <f>IF(OR(W1290="",A1290="",NOT(ISNUMBER(W1290)),W1290&gt;A1290),"",DATEDIF(W1290,A1290,"Y")&amp;" years, "&amp;DATEDIF(W1290,A1290,"YM")&amp;" months, "&amp;DATEDIF(W1290,A1290,"MD")&amp;" days")</f>
        <v/>
      </c>
      <c r="AR1290" s="175">
        <f>IF($B1290="","",TEXT($A1290,"yyyymmdd")&amp;"_P"&amp;$C1290&amp;"_C"&amp;$F1290&amp;"_"&amp;TRIM(RIGHT(SUBSTITUTE(TRIM(SUBSTITUTE($M1290,CHAR(160)," "))," ",REPT(" ",60)),60))&amp;IF($Q1290="","","-"&amp;TRIM(RIGHT(SUBSTITUTE(TRIM(SUBSTITUTE($Q1290,CHAR(160)," "))," ",REPT(" ",60)),60)))&amp;IF($U1290="","","-"&amp;TRIM(RIGHT(SUBSTITUTE(TRIM(SUBSTITUTE($U1290,CHAR(160)," "))," ",REPT(" ",60)),60)))&amp;".jpg")</f>
        <v/>
      </c>
    </row>
    <row r="1291" ht="14" customHeight="1">
      <c r="O1291" s="196">
        <f>_xlfn.LET(_xlpm.d,_xlfn.XLOOKUP(M1291,'[1]Birth Dates'!$A:$A,'[1]Birth Dates'!$B:$B,"",0),IF(_xlpm.d=0,"",_xlpm.d))</f>
        <v/>
      </c>
      <c r="P1291" s="196">
        <f>IF(OR(O1291="",A1291="",NOT(ISNUMBER(O1291)),O1291&gt;A1291),"",DATEDIF(O1291,A1291,"Y")&amp;" years, "&amp;DATEDIF(O1291,A1291,"YM")&amp;" months, "&amp;DATEDIF(O1291,A1291,"MD")&amp;" days")</f>
        <v/>
      </c>
      <c r="S1291" s="196">
        <f>_xlfn.LET(_xlpm.d,_xlfn.XLOOKUP(Q1291,'[1]Birth Dates'!$A:$A,'[1]Birth Dates'!$B:$B,"",0),IF(_xlpm.d=0,"",_xlpm.d))</f>
        <v/>
      </c>
      <c r="T1291" s="196">
        <f>IF(OR(S1291="",A1291="",NOT(ISNUMBER(S1291)),S1291&gt;A1291),"",DATEDIF(S1291,A1291,"Y")&amp;" years, "&amp;DATEDIF(S1291,A1291,"YM")&amp;" months, "&amp;DATEDIF(S1291,A1291,"MD")&amp;" days")</f>
        <v/>
      </c>
      <c r="W1291" s="196">
        <f>_xlfn.LET(_xlpm.d,_xlfn.XLOOKUP(U1291,'[1]Birth Dates'!$A:$A,'[1]Birth Dates'!$B:$B,"",0),IF(_xlpm.d=0,"",_xlpm.d))</f>
        <v/>
      </c>
      <c r="X1291" s="196">
        <f>IF(OR(W1291="",A1291="",NOT(ISNUMBER(W1291)),W1291&gt;A1291),"",DATEDIF(W1291,A1291,"Y")&amp;" years, "&amp;DATEDIF(W1291,A1291,"YM")&amp;" months, "&amp;DATEDIF(W1291,A1291,"MD")&amp;" days")</f>
        <v/>
      </c>
      <c r="AR1291" s="175">
        <f>IF($B1291="","",TEXT($A1291,"yyyymmdd")&amp;"_P"&amp;$C1291&amp;"_C"&amp;$F1291&amp;"_"&amp;TRIM(RIGHT(SUBSTITUTE(TRIM(SUBSTITUTE($M1291,CHAR(160)," "))," ",REPT(" ",60)),60))&amp;IF($Q1291="","","-"&amp;TRIM(RIGHT(SUBSTITUTE(TRIM(SUBSTITUTE($Q1291,CHAR(160)," "))," ",REPT(" ",60)),60)))&amp;IF($U1291="","","-"&amp;TRIM(RIGHT(SUBSTITUTE(TRIM(SUBSTITUTE($U1291,CHAR(160)," "))," ",REPT(" ",60)),60)))&amp;".jpg")</f>
        <v/>
      </c>
    </row>
    <row r="1292" ht="14" customHeight="1">
      <c r="O1292" s="196">
        <f>_xlfn.LET(_xlpm.d,_xlfn.XLOOKUP(M1292,'[1]Birth Dates'!$A:$A,'[1]Birth Dates'!$B:$B,"",0),IF(_xlpm.d=0,"",_xlpm.d))</f>
        <v/>
      </c>
      <c r="P1292" s="196">
        <f>IF(OR(O1292="",A1292="",NOT(ISNUMBER(O1292)),O1292&gt;A1292),"",DATEDIF(O1292,A1292,"Y")&amp;" years, "&amp;DATEDIF(O1292,A1292,"YM")&amp;" months, "&amp;DATEDIF(O1292,A1292,"MD")&amp;" days")</f>
        <v/>
      </c>
      <c r="S1292" s="196">
        <f>_xlfn.LET(_xlpm.d,_xlfn.XLOOKUP(Q1292,'[1]Birth Dates'!$A:$A,'[1]Birth Dates'!$B:$B,"",0),IF(_xlpm.d=0,"",_xlpm.d))</f>
        <v/>
      </c>
      <c r="T1292" s="196">
        <f>IF(OR(S1292="",A1292="",NOT(ISNUMBER(S1292)),S1292&gt;A1292),"",DATEDIF(S1292,A1292,"Y")&amp;" years, "&amp;DATEDIF(S1292,A1292,"YM")&amp;" months, "&amp;DATEDIF(S1292,A1292,"MD")&amp;" days")</f>
        <v/>
      </c>
      <c r="W1292" s="196">
        <f>_xlfn.LET(_xlpm.d,_xlfn.XLOOKUP(U1292,'[1]Birth Dates'!$A:$A,'[1]Birth Dates'!$B:$B,"",0),IF(_xlpm.d=0,"",_xlpm.d))</f>
        <v/>
      </c>
      <c r="X1292" s="196">
        <f>IF(OR(W1292="",A1292="",NOT(ISNUMBER(W1292)),W1292&gt;A1292),"",DATEDIF(W1292,A1292,"Y")&amp;" years, "&amp;DATEDIF(W1292,A1292,"YM")&amp;" months, "&amp;DATEDIF(W1292,A1292,"MD")&amp;" days")</f>
        <v/>
      </c>
      <c r="AR1292" s="226">
        <f>IF($B1292="","",TEXT($A1292,"yyyymmdd")&amp;"_P"&amp;$C1292&amp;"_C"&amp;$F1292&amp;"_"&amp;TRIM(RIGHT(SUBSTITUTE(TRIM(SUBSTITUTE($M1292,CHAR(160)," "))," ",REPT(" ",60)),60))&amp;IF($Q1292="","","-"&amp;TRIM(RIGHT(SUBSTITUTE(TRIM(SUBSTITUTE($Q1292,CHAR(160)," "))," ",REPT(" ",60)),60)))&amp;IF($U1292="","","-"&amp;TRIM(RIGHT(SUBSTITUTE(TRIM(SUBSTITUTE($U1292,CHAR(160)," "))," ",REPT(" ",60)),60)))&amp;".jpg")</f>
        <v/>
      </c>
    </row>
    <row r="1293" ht="14" customHeight="1">
      <c r="O1293" s="196">
        <f>_xlfn.LET(_xlpm.d,_xlfn.XLOOKUP(M1293,'[1]Birth Dates'!$A:$A,'[1]Birth Dates'!$B:$B,"",0),IF(_xlpm.d=0,"",_xlpm.d))</f>
        <v/>
      </c>
      <c r="P1293" s="196">
        <f>IF(OR(O1293="",A1293="",NOT(ISNUMBER(O1293)),O1293&gt;A1293),"",DATEDIF(O1293,A1293,"Y")&amp;" years, "&amp;DATEDIF(O1293,A1293,"YM")&amp;" months, "&amp;DATEDIF(O1293,A1293,"MD")&amp;" days")</f>
        <v/>
      </c>
      <c r="S1293" s="196">
        <f>_xlfn.LET(_xlpm.d,_xlfn.XLOOKUP(Q1293,'[1]Birth Dates'!$A:$A,'[1]Birth Dates'!$B:$B,"",0),IF(_xlpm.d=0,"",_xlpm.d))</f>
        <v/>
      </c>
      <c r="T1293" s="196">
        <f>IF(OR(S1293="",A1293="",NOT(ISNUMBER(S1293)),S1293&gt;A1293),"",DATEDIF(S1293,A1293,"Y")&amp;" years, "&amp;DATEDIF(S1293,A1293,"YM")&amp;" months, "&amp;DATEDIF(S1293,A1293,"MD")&amp;" days")</f>
        <v/>
      </c>
      <c r="W1293" s="196">
        <f>_xlfn.LET(_xlpm.d,_xlfn.XLOOKUP(U1293,'[1]Birth Dates'!$A:$A,'[1]Birth Dates'!$B:$B,"",0),IF(_xlpm.d=0,"",_xlpm.d))</f>
        <v/>
      </c>
      <c r="X1293" s="196">
        <f>IF(OR(W1293="",A1293="",NOT(ISNUMBER(W1293)),W1293&gt;A1293),"",DATEDIF(W1293,A1293,"Y")&amp;" years, "&amp;DATEDIF(W1293,A1293,"YM")&amp;" months, "&amp;DATEDIF(W1293,A1293,"MD")&amp;" days")</f>
        <v/>
      </c>
      <c r="AR1293" s="175">
        <f>IF($B1293="","",TEXT($A1293,"yyyymmdd")&amp;"_P"&amp;$C1293&amp;"_C"&amp;$F1293&amp;"_"&amp;TRIM(RIGHT(SUBSTITUTE(TRIM(SUBSTITUTE($M1293,CHAR(160)," "))," ",REPT(" ",60)),60))&amp;IF($Q1293="","","-"&amp;TRIM(RIGHT(SUBSTITUTE(TRIM(SUBSTITUTE($Q1293,CHAR(160)," "))," ",REPT(" ",60)),60)))&amp;IF($U1293="","","-"&amp;TRIM(RIGHT(SUBSTITUTE(TRIM(SUBSTITUTE($U1293,CHAR(160)," "))," ",REPT(" ",60)),60)))&amp;".jpg")</f>
        <v/>
      </c>
    </row>
    <row r="1294" ht="14" customHeight="1">
      <c r="O1294" s="196">
        <f>_xlfn.LET(_xlpm.d,_xlfn.XLOOKUP(M1294,'[1]Birth Dates'!$A:$A,'[1]Birth Dates'!$B:$B,"",0),IF(_xlpm.d=0,"",_xlpm.d))</f>
        <v/>
      </c>
      <c r="P1294" s="196">
        <f>IF(OR(O1294="",A1294="",NOT(ISNUMBER(O1294)),O1294&gt;A1294),"",DATEDIF(O1294,A1294,"Y")&amp;" years, "&amp;DATEDIF(O1294,A1294,"YM")&amp;" months, "&amp;DATEDIF(O1294,A1294,"MD")&amp;" days")</f>
        <v/>
      </c>
      <c r="S1294" s="196">
        <f>_xlfn.LET(_xlpm.d,_xlfn.XLOOKUP(Q1294,'[1]Birth Dates'!$A:$A,'[1]Birth Dates'!$B:$B,"",0),IF(_xlpm.d=0,"",_xlpm.d))</f>
        <v/>
      </c>
      <c r="T1294" s="196">
        <f>IF(OR(S1294="",A1294="",NOT(ISNUMBER(S1294)),S1294&gt;A1294),"",DATEDIF(S1294,A1294,"Y")&amp;" years, "&amp;DATEDIF(S1294,A1294,"YM")&amp;" months, "&amp;DATEDIF(S1294,A1294,"MD")&amp;" days")</f>
        <v/>
      </c>
      <c r="W1294" s="196">
        <f>_xlfn.LET(_xlpm.d,_xlfn.XLOOKUP(U1294,'[1]Birth Dates'!$A:$A,'[1]Birth Dates'!$B:$B,"",0),IF(_xlpm.d=0,"",_xlpm.d))</f>
        <v/>
      </c>
      <c r="X1294" s="196">
        <f>IF(OR(W1294="",A1294="",NOT(ISNUMBER(W1294)),W1294&gt;A1294),"",DATEDIF(W1294,A1294,"Y")&amp;" years, "&amp;DATEDIF(W1294,A1294,"YM")&amp;" months, "&amp;DATEDIF(W1294,A1294,"MD")&amp;" days")</f>
        <v/>
      </c>
      <c r="AR1294" s="175">
        <f>IF($B1294="","",TEXT($A1294,"yyyymmdd")&amp;"_P"&amp;$C1294&amp;"_C"&amp;$F1294&amp;"_"&amp;TRIM(RIGHT(SUBSTITUTE(TRIM(SUBSTITUTE($M1294,CHAR(160)," "))," ",REPT(" ",60)),60))&amp;IF($Q1294="","","-"&amp;TRIM(RIGHT(SUBSTITUTE(TRIM(SUBSTITUTE($Q1294,CHAR(160)," "))," ",REPT(" ",60)),60)))&amp;IF($U1294="","","-"&amp;TRIM(RIGHT(SUBSTITUTE(TRIM(SUBSTITUTE($U1294,CHAR(160)," "))," ",REPT(" ",60)),60)))&amp;".jpg")</f>
        <v/>
      </c>
    </row>
    <row r="1295" ht="14" customHeight="1">
      <c r="O1295" s="196">
        <f>_xlfn.LET(_xlpm.d,_xlfn.XLOOKUP(M1295,'[1]Birth Dates'!$A:$A,'[1]Birth Dates'!$B:$B,"",0),IF(_xlpm.d=0,"",_xlpm.d))</f>
        <v/>
      </c>
      <c r="P1295" s="196">
        <f>IF(OR(O1295="",A1295="",NOT(ISNUMBER(O1295)),O1295&gt;A1295),"",DATEDIF(O1295,A1295,"Y")&amp;" years, "&amp;DATEDIF(O1295,A1295,"YM")&amp;" months, "&amp;DATEDIF(O1295,A1295,"MD")&amp;" days")</f>
        <v/>
      </c>
      <c r="S1295" s="196">
        <f>_xlfn.LET(_xlpm.d,_xlfn.XLOOKUP(Q1295,'[1]Birth Dates'!$A:$A,'[1]Birth Dates'!$B:$B,"",0),IF(_xlpm.d=0,"",_xlpm.d))</f>
        <v/>
      </c>
      <c r="T1295" s="196">
        <f>IF(OR(S1295="",A1295="",NOT(ISNUMBER(S1295)),S1295&gt;A1295),"",DATEDIF(S1295,A1295,"Y")&amp;" years, "&amp;DATEDIF(S1295,A1295,"YM")&amp;" months, "&amp;DATEDIF(S1295,A1295,"MD")&amp;" days")</f>
        <v/>
      </c>
      <c r="W1295" s="196">
        <f>_xlfn.LET(_xlpm.d,_xlfn.XLOOKUP(U1295,'[1]Birth Dates'!$A:$A,'[1]Birth Dates'!$B:$B,"",0),IF(_xlpm.d=0,"",_xlpm.d))</f>
        <v/>
      </c>
      <c r="X1295" s="196">
        <f>IF(OR(W1295="",A1295="",NOT(ISNUMBER(W1295)),W1295&gt;A1295),"",DATEDIF(W1295,A1295,"Y")&amp;" years, "&amp;DATEDIF(W1295,A1295,"YM")&amp;" months, "&amp;DATEDIF(W1295,A1295,"MD")&amp;" days")</f>
        <v/>
      </c>
      <c r="AR1295" s="175">
        <f>IF($B1295="","",TEXT($A1295,"yyyymmdd")&amp;"_P"&amp;$C1295&amp;"_C"&amp;$F1295&amp;"_"&amp;TRIM(RIGHT(SUBSTITUTE(TRIM(SUBSTITUTE($M1295,CHAR(160)," "))," ",REPT(" ",60)),60))&amp;IF($Q1295="","","-"&amp;TRIM(RIGHT(SUBSTITUTE(TRIM(SUBSTITUTE($Q1295,CHAR(160)," "))," ",REPT(" ",60)),60)))&amp;IF($U1295="","","-"&amp;TRIM(RIGHT(SUBSTITUTE(TRIM(SUBSTITUTE($U1295,CHAR(160)," "))," ",REPT(" ",60)),60)))&amp;".jpg")</f>
        <v/>
      </c>
    </row>
    <row r="1296" ht="14" customHeight="1">
      <c r="O1296" s="196">
        <f>_xlfn.LET(_xlpm.d,_xlfn.XLOOKUP(M1296,'[1]Birth Dates'!$A:$A,'[1]Birth Dates'!$B:$B,"",0),IF(_xlpm.d=0,"",_xlpm.d))</f>
        <v/>
      </c>
      <c r="P1296" s="196">
        <f>IF(OR(O1296="",A1296="",NOT(ISNUMBER(O1296)),O1296&gt;A1296),"",DATEDIF(O1296,A1296,"Y")&amp;" years, "&amp;DATEDIF(O1296,A1296,"YM")&amp;" months, "&amp;DATEDIF(O1296,A1296,"MD")&amp;" days")</f>
        <v/>
      </c>
      <c r="S1296" s="196">
        <f>_xlfn.LET(_xlpm.d,_xlfn.XLOOKUP(Q1296,'[1]Birth Dates'!$A:$A,'[1]Birth Dates'!$B:$B,"",0),IF(_xlpm.d=0,"",_xlpm.d))</f>
        <v/>
      </c>
      <c r="T1296" s="196">
        <f>IF(OR(S1296="",A1296="",NOT(ISNUMBER(S1296)),S1296&gt;A1296),"",DATEDIF(S1296,A1296,"Y")&amp;" years, "&amp;DATEDIF(S1296,A1296,"YM")&amp;" months, "&amp;DATEDIF(S1296,A1296,"MD")&amp;" days")</f>
        <v/>
      </c>
      <c r="W1296" s="196">
        <f>_xlfn.LET(_xlpm.d,_xlfn.XLOOKUP(U1296,'[1]Birth Dates'!$A:$A,'[1]Birth Dates'!$B:$B,"",0),IF(_xlpm.d=0,"",_xlpm.d))</f>
        <v/>
      </c>
      <c r="X1296" s="196">
        <f>IF(OR(W1296="",A1296="",NOT(ISNUMBER(W1296)),W1296&gt;A1296),"",DATEDIF(W1296,A1296,"Y")&amp;" years, "&amp;DATEDIF(W1296,A1296,"YM")&amp;" months, "&amp;DATEDIF(W1296,A1296,"MD")&amp;" days")</f>
        <v/>
      </c>
      <c r="AR1296" s="175">
        <f>IF($B1296="","",TEXT($A1296,"yyyymmdd")&amp;"_P"&amp;$C1296&amp;"_C"&amp;$F1296&amp;"_"&amp;TRIM(RIGHT(SUBSTITUTE(TRIM(SUBSTITUTE($M1296,CHAR(160)," "))," ",REPT(" ",60)),60))&amp;IF($Q1296="","","-"&amp;TRIM(RIGHT(SUBSTITUTE(TRIM(SUBSTITUTE($Q1296,CHAR(160)," "))," ",REPT(" ",60)),60)))&amp;IF($U1296="","","-"&amp;TRIM(RIGHT(SUBSTITUTE(TRIM(SUBSTITUTE($U1296,CHAR(160)," "))," ",REPT(" ",60)),60)))&amp;".jpg")</f>
        <v/>
      </c>
    </row>
    <row r="1297" ht="14" customHeight="1">
      <c r="O1297" s="196">
        <f>_xlfn.LET(_xlpm.d,_xlfn.XLOOKUP(M1297,'[1]Birth Dates'!$A:$A,'[1]Birth Dates'!$B:$B,"",0),IF(_xlpm.d=0,"",_xlpm.d))</f>
        <v/>
      </c>
      <c r="P1297" s="196">
        <f>IF(OR(O1297="",A1297="",NOT(ISNUMBER(O1297)),O1297&gt;A1297),"",DATEDIF(O1297,A1297,"Y")&amp;" years, "&amp;DATEDIF(O1297,A1297,"YM")&amp;" months, "&amp;DATEDIF(O1297,A1297,"MD")&amp;" days")</f>
        <v/>
      </c>
      <c r="S1297" s="196">
        <f>_xlfn.LET(_xlpm.d,_xlfn.XLOOKUP(Q1297,'[1]Birth Dates'!$A:$A,'[1]Birth Dates'!$B:$B,"",0),IF(_xlpm.d=0,"",_xlpm.d))</f>
        <v/>
      </c>
      <c r="T1297" s="196">
        <f>IF(OR(S1297="",A1297="",NOT(ISNUMBER(S1297)),S1297&gt;A1297),"",DATEDIF(S1297,A1297,"Y")&amp;" years, "&amp;DATEDIF(S1297,A1297,"YM")&amp;" months, "&amp;DATEDIF(S1297,A1297,"MD")&amp;" days")</f>
        <v/>
      </c>
      <c r="W1297" s="196">
        <f>_xlfn.LET(_xlpm.d,_xlfn.XLOOKUP(U1297,'[1]Birth Dates'!$A:$A,'[1]Birth Dates'!$B:$B,"",0),IF(_xlpm.d=0,"",_xlpm.d))</f>
        <v/>
      </c>
      <c r="X1297" s="196">
        <f>IF(OR(W1297="",A1297="",NOT(ISNUMBER(W1297)),W1297&gt;A1297),"",DATEDIF(W1297,A1297,"Y")&amp;" years, "&amp;DATEDIF(W1297,A1297,"YM")&amp;" months, "&amp;DATEDIF(W1297,A1297,"MD")&amp;" days")</f>
        <v/>
      </c>
      <c r="AR1297" s="175">
        <f>IF($B1297="","",TEXT($A1297,"yyyymmdd")&amp;"_P"&amp;$C1297&amp;"_C"&amp;$F1297&amp;"_"&amp;TRIM(RIGHT(SUBSTITUTE(TRIM(SUBSTITUTE($M1297,CHAR(160)," "))," ",REPT(" ",60)),60))&amp;IF($Q1297="","","-"&amp;TRIM(RIGHT(SUBSTITUTE(TRIM(SUBSTITUTE($Q1297,CHAR(160)," "))," ",REPT(" ",60)),60)))&amp;IF($U1297="","","-"&amp;TRIM(RIGHT(SUBSTITUTE(TRIM(SUBSTITUTE($U1297,CHAR(160)," "))," ",REPT(" ",60)),60)))&amp;".jpg")</f>
        <v/>
      </c>
    </row>
    <row r="1298" ht="14" customHeight="1">
      <c r="O1298" s="196">
        <f>_xlfn.LET(_xlpm.d,_xlfn.XLOOKUP(M1298,'[1]Birth Dates'!$A:$A,'[1]Birth Dates'!$B:$B,"",0),IF(_xlpm.d=0,"",_xlpm.d))</f>
        <v/>
      </c>
      <c r="P1298" s="196">
        <f>IF(OR(O1298="",A1298="",NOT(ISNUMBER(O1298)),O1298&gt;A1298),"",DATEDIF(O1298,A1298,"Y")&amp;" years, "&amp;DATEDIF(O1298,A1298,"YM")&amp;" months, "&amp;DATEDIF(O1298,A1298,"MD")&amp;" days")</f>
        <v/>
      </c>
      <c r="S1298" s="196">
        <f>_xlfn.LET(_xlpm.d,_xlfn.XLOOKUP(Q1298,'[1]Birth Dates'!$A:$A,'[1]Birth Dates'!$B:$B,"",0),IF(_xlpm.d=0,"",_xlpm.d))</f>
        <v/>
      </c>
      <c r="T1298" s="196">
        <f>IF(OR(S1298="",A1298="",NOT(ISNUMBER(S1298)),S1298&gt;A1298),"",DATEDIF(S1298,A1298,"Y")&amp;" years, "&amp;DATEDIF(S1298,A1298,"YM")&amp;" months, "&amp;DATEDIF(S1298,A1298,"MD")&amp;" days")</f>
        <v/>
      </c>
      <c r="W1298" s="196">
        <f>_xlfn.LET(_xlpm.d,_xlfn.XLOOKUP(U1298,'[1]Birth Dates'!$A:$A,'[1]Birth Dates'!$B:$B,"",0),IF(_xlpm.d=0,"",_xlpm.d))</f>
        <v/>
      </c>
      <c r="X1298" s="196">
        <f>IF(OR(W1298="",A1298="",NOT(ISNUMBER(W1298)),W1298&gt;A1298),"",DATEDIF(W1298,A1298,"Y")&amp;" years, "&amp;DATEDIF(W1298,A1298,"YM")&amp;" months, "&amp;DATEDIF(W1298,A1298,"MD")&amp;" days")</f>
        <v/>
      </c>
      <c r="AR1298" s="175">
        <f>IF($B1298="","",TEXT($A1298,"yyyymmdd")&amp;"_P"&amp;$C1298&amp;"_C"&amp;$F1298&amp;"_"&amp;TRIM(RIGHT(SUBSTITUTE(TRIM(SUBSTITUTE($M1298,CHAR(160)," "))," ",REPT(" ",60)),60))&amp;IF($Q1298="","","-"&amp;TRIM(RIGHT(SUBSTITUTE(TRIM(SUBSTITUTE($Q1298,CHAR(160)," "))," ",REPT(" ",60)),60)))&amp;IF($U1298="","","-"&amp;TRIM(RIGHT(SUBSTITUTE(TRIM(SUBSTITUTE($U1298,CHAR(160)," "))," ",REPT(" ",60)),60)))&amp;".jpg")</f>
        <v/>
      </c>
    </row>
    <row r="1299" ht="14" customHeight="1">
      <c r="O1299" s="196">
        <f>_xlfn.LET(_xlpm.d,_xlfn.XLOOKUP(M1299,'[1]Birth Dates'!$A:$A,'[1]Birth Dates'!$B:$B,"",0),IF(_xlpm.d=0,"",_xlpm.d))</f>
        <v/>
      </c>
      <c r="P1299" s="196">
        <f>IF(OR(O1299="",A1299="",NOT(ISNUMBER(O1299)),O1299&gt;A1299),"",DATEDIF(O1299,A1299,"Y")&amp;" years, "&amp;DATEDIF(O1299,A1299,"YM")&amp;" months, "&amp;DATEDIF(O1299,A1299,"MD")&amp;" days")</f>
        <v/>
      </c>
      <c r="S1299" s="196">
        <f>_xlfn.LET(_xlpm.d,_xlfn.XLOOKUP(Q1299,'[1]Birth Dates'!$A:$A,'[1]Birth Dates'!$B:$B,"",0),IF(_xlpm.d=0,"",_xlpm.d))</f>
        <v/>
      </c>
      <c r="T1299" s="196">
        <f>IF(OR(S1299="",A1299="",NOT(ISNUMBER(S1299)),S1299&gt;A1299),"",DATEDIF(S1299,A1299,"Y")&amp;" years, "&amp;DATEDIF(S1299,A1299,"YM")&amp;" months, "&amp;DATEDIF(S1299,A1299,"MD")&amp;" days")</f>
        <v/>
      </c>
      <c r="W1299" s="196">
        <f>_xlfn.LET(_xlpm.d,_xlfn.XLOOKUP(U1299,'[1]Birth Dates'!$A:$A,'[1]Birth Dates'!$B:$B,"",0),IF(_xlpm.d=0,"",_xlpm.d))</f>
        <v/>
      </c>
      <c r="X1299" s="196">
        <f>IF(OR(W1299="",A1299="",NOT(ISNUMBER(W1299)),W1299&gt;A1299),"",DATEDIF(W1299,A1299,"Y")&amp;" years, "&amp;DATEDIF(W1299,A1299,"YM")&amp;" months, "&amp;DATEDIF(W1299,A1299,"MD")&amp;" days")</f>
        <v/>
      </c>
      <c r="AR1299" s="175">
        <f>IF($B1299="","",TEXT($A1299,"yyyymmdd")&amp;"_P"&amp;$C1299&amp;"_C"&amp;$F1299&amp;"_"&amp;TRIM(RIGHT(SUBSTITUTE(TRIM(SUBSTITUTE($M1299,CHAR(160)," "))," ",REPT(" ",60)),60))&amp;IF($Q1299="","","-"&amp;TRIM(RIGHT(SUBSTITUTE(TRIM(SUBSTITUTE($Q1299,CHAR(160)," "))," ",REPT(" ",60)),60)))&amp;IF($U1299="","","-"&amp;TRIM(RIGHT(SUBSTITUTE(TRIM(SUBSTITUTE($U1299,CHAR(160)," "))," ",REPT(" ",60)),60)))&amp;".jpg")</f>
        <v/>
      </c>
    </row>
    <row r="1300" ht="14" customHeight="1">
      <c r="O1300" s="196">
        <f>_xlfn.LET(_xlpm.d,_xlfn.XLOOKUP(M1300,'[1]Birth Dates'!$A:$A,'[1]Birth Dates'!$B:$B,"",0),IF(_xlpm.d=0,"",_xlpm.d))</f>
        <v/>
      </c>
      <c r="P1300" s="196">
        <f>IF(OR(O1300="",A1300="",NOT(ISNUMBER(O1300)),O1300&gt;A1300),"",DATEDIF(O1300,A1300,"Y")&amp;" years, "&amp;DATEDIF(O1300,A1300,"YM")&amp;" months, "&amp;DATEDIF(O1300,A1300,"MD")&amp;" days")</f>
        <v/>
      </c>
      <c r="S1300" s="196">
        <f>_xlfn.LET(_xlpm.d,_xlfn.XLOOKUP(Q1300,'[1]Birth Dates'!$A:$A,'[1]Birth Dates'!$B:$B,"",0),IF(_xlpm.d=0,"",_xlpm.d))</f>
        <v/>
      </c>
      <c r="T1300" s="196">
        <f>IF(OR(S1300="",A1300="",NOT(ISNUMBER(S1300)),S1300&gt;A1300),"",DATEDIF(S1300,A1300,"Y")&amp;" years, "&amp;DATEDIF(S1300,A1300,"YM")&amp;" months, "&amp;DATEDIF(S1300,A1300,"MD")&amp;" days")</f>
        <v/>
      </c>
      <c r="W1300" s="196">
        <f>_xlfn.LET(_xlpm.d,_xlfn.XLOOKUP(U1300,'[1]Birth Dates'!$A:$A,'[1]Birth Dates'!$B:$B,"",0),IF(_xlpm.d=0,"",_xlpm.d))</f>
        <v/>
      </c>
      <c r="X1300" s="196">
        <f>IF(OR(W1300="",A1300="",NOT(ISNUMBER(W1300)),W1300&gt;A1300),"",DATEDIF(W1300,A1300,"Y")&amp;" years, "&amp;DATEDIF(W1300,A1300,"YM")&amp;" months, "&amp;DATEDIF(W1300,A1300,"MD")&amp;" days")</f>
        <v/>
      </c>
      <c r="AR1300" s="175">
        <f>IF($B1300="","",TEXT($A1300,"yyyymmdd")&amp;"_P"&amp;$C1300&amp;"_C"&amp;$F1300&amp;"_"&amp;TRIM(RIGHT(SUBSTITUTE(TRIM(SUBSTITUTE($M1300,CHAR(160)," "))," ",REPT(" ",60)),60))&amp;IF($Q1300="","","-"&amp;TRIM(RIGHT(SUBSTITUTE(TRIM(SUBSTITUTE($Q1300,CHAR(160)," "))," ",REPT(" ",60)),60)))&amp;IF($U1300="","","-"&amp;TRIM(RIGHT(SUBSTITUTE(TRIM(SUBSTITUTE($U1300,CHAR(160)," "))," ",REPT(" ",60)),60)))&amp;".jpg")</f>
        <v/>
      </c>
    </row>
    <row r="1301" ht="14" customHeight="1">
      <c r="O1301" s="196">
        <f>_xlfn.LET(_xlpm.d,_xlfn.XLOOKUP(M1301,'[1]Birth Dates'!$A:$A,'[1]Birth Dates'!$B:$B,"",0),IF(_xlpm.d=0,"",_xlpm.d))</f>
        <v/>
      </c>
      <c r="P1301" s="196">
        <f>IF(OR(O1301="",A1301="",NOT(ISNUMBER(O1301)),O1301&gt;A1301),"",DATEDIF(O1301,A1301,"Y")&amp;" years, "&amp;DATEDIF(O1301,A1301,"YM")&amp;" months, "&amp;DATEDIF(O1301,A1301,"MD")&amp;" days")</f>
        <v/>
      </c>
      <c r="S1301" s="196">
        <f>_xlfn.LET(_xlpm.d,_xlfn.XLOOKUP(Q1301,'[1]Birth Dates'!$A:$A,'[1]Birth Dates'!$B:$B,"",0),IF(_xlpm.d=0,"",_xlpm.d))</f>
        <v/>
      </c>
      <c r="T1301" s="196">
        <f>IF(OR(S1301="",A1301="",NOT(ISNUMBER(S1301)),S1301&gt;A1301),"",DATEDIF(S1301,A1301,"Y")&amp;" years, "&amp;DATEDIF(S1301,A1301,"YM")&amp;" months, "&amp;DATEDIF(S1301,A1301,"MD")&amp;" days")</f>
        <v/>
      </c>
      <c r="W1301" s="196">
        <f>_xlfn.LET(_xlpm.d,_xlfn.XLOOKUP(U1301,'[1]Birth Dates'!$A:$A,'[1]Birth Dates'!$B:$B,"",0),IF(_xlpm.d=0,"",_xlpm.d))</f>
        <v/>
      </c>
      <c r="X1301" s="196">
        <f>IF(OR(W1301="",A1301="",NOT(ISNUMBER(W1301)),W1301&gt;A1301),"",DATEDIF(W1301,A1301,"Y")&amp;" years, "&amp;DATEDIF(W1301,A1301,"YM")&amp;" months, "&amp;DATEDIF(W1301,A1301,"MD")&amp;" days")</f>
        <v/>
      </c>
      <c r="AR1301" s="175">
        <f>IF($B1301="","",TEXT($A1301,"yyyymmdd")&amp;"_P"&amp;$C1301&amp;"_C"&amp;$F1301&amp;"_"&amp;TRIM(RIGHT(SUBSTITUTE(TRIM(SUBSTITUTE($M1301,CHAR(160)," "))," ",REPT(" ",60)),60))&amp;IF($Q1301="","","-"&amp;TRIM(RIGHT(SUBSTITUTE(TRIM(SUBSTITUTE($Q1301,CHAR(160)," "))," ",REPT(" ",60)),60)))&amp;IF($U1301="","","-"&amp;TRIM(RIGHT(SUBSTITUTE(TRIM(SUBSTITUTE($U1301,CHAR(160)," "))," ",REPT(" ",60)),60)))&amp;".jpg")</f>
        <v/>
      </c>
    </row>
    <row r="1302" ht="14" customHeight="1">
      <c r="O1302" s="196">
        <f>_xlfn.LET(_xlpm.d,_xlfn.XLOOKUP(M1302,'[1]Birth Dates'!$A:$A,'[1]Birth Dates'!$B:$B,"",0),IF(_xlpm.d=0,"",_xlpm.d))</f>
        <v/>
      </c>
      <c r="P1302" s="196">
        <f>IF(OR(O1302="",A1302="",NOT(ISNUMBER(O1302)),O1302&gt;A1302),"",DATEDIF(O1302,A1302,"Y")&amp;" years, "&amp;DATEDIF(O1302,A1302,"YM")&amp;" months, "&amp;DATEDIF(O1302,A1302,"MD")&amp;" days")</f>
        <v/>
      </c>
      <c r="S1302" s="196">
        <f>_xlfn.LET(_xlpm.d,_xlfn.XLOOKUP(Q1302,'[1]Birth Dates'!$A:$A,'[1]Birth Dates'!$B:$B,"",0),IF(_xlpm.d=0,"",_xlpm.d))</f>
        <v/>
      </c>
      <c r="T1302" s="196">
        <f>IF(OR(S1302="",A1302="",NOT(ISNUMBER(S1302)),S1302&gt;A1302),"",DATEDIF(S1302,A1302,"Y")&amp;" years, "&amp;DATEDIF(S1302,A1302,"YM")&amp;" months, "&amp;DATEDIF(S1302,A1302,"MD")&amp;" days")</f>
        <v/>
      </c>
      <c r="W1302" s="196">
        <f>_xlfn.LET(_xlpm.d,_xlfn.XLOOKUP(U1302,'[1]Birth Dates'!$A:$A,'[1]Birth Dates'!$B:$B,"",0),IF(_xlpm.d=0,"",_xlpm.d))</f>
        <v/>
      </c>
      <c r="X1302" s="196">
        <f>IF(OR(W1302="",A1302="",NOT(ISNUMBER(W1302)),W1302&gt;A1302),"",DATEDIF(W1302,A1302,"Y")&amp;" years, "&amp;DATEDIF(W1302,A1302,"YM")&amp;" months, "&amp;DATEDIF(W1302,A1302,"MD")&amp;" days")</f>
        <v/>
      </c>
      <c r="AR1302" s="175">
        <f>IF($B1302="","",TEXT($A1302,"yyyymmdd")&amp;"_P"&amp;$C1302&amp;"_C"&amp;$F1302&amp;"_"&amp;TRIM(RIGHT(SUBSTITUTE(TRIM(SUBSTITUTE($M1302,CHAR(160)," "))," ",REPT(" ",60)),60))&amp;IF($Q1302="","","-"&amp;TRIM(RIGHT(SUBSTITUTE(TRIM(SUBSTITUTE($Q1302,CHAR(160)," "))," ",REPT(" ",60)),60)))&amp;IF($U1302="","","-"&amp;TRIM(RIGHT(SUBSTITUTE(TRIM(SUBSTITUTE($U1302,CHAR(160)," "))," ",REPT(" ",60)),60)))&amp;".jpg")</f>
        <v/>
      </c>
    </row>
    <row r="1303" ht="14" customHeight="1">
      <c r="O1303" s="196">
        <f>_xlfn.LET(_xlpm.d,_xlfn.XLOOKUP(M1303,'[1]Birth Dates'!$A:$A,'[1]Birth Dates'!$B:$B,"",0),IF(_xlpm.d=0,"",_xlpm.d))</f>
        <v/>
      </c>
      <c r="P1303" s="196">
        <f>IF(OR(O1303="",A1303="",NOT(ISNUMBER(O1303)),O1303&gt;A1303),"",DATEDIF(O1303,A1303,"Y")&amp;" years, "&amp;DATEDIF(O1303,A1303,"YM")&amp;" months, "&amp;DATEDIF(O1303,A1303,"MD")&amp;" days")</f>
        <v/>
      </c>
      <c r="S1303" s="196">
        <f>_xlfn.LET(_xlpm.d,_xlfn.XLOOKUP(Q1303,'[1]Birth Dates'!$A:$A,'[1]Birth Dates'!$B:$B,"",0),IF(_xlpm.d=0,"",_xlpm.d))</f>
        <v/>
      </c>
      <c r="T1303" s="196">
        <f>IF(OR(S1303="",A1303="",NOT(ISNUMBER(S1303)),S1303&gt;A1303),"",DATEDIF(S1303,A1303,"Y")&amp;" years, "&amp;DATEDIF(S1303,A1303,"YM")&amp;" months, "&amp;DATEDIF(S1303,A1303,"MD")&amp;" days")</f>
        <v/>
      </c>
      <c r="W1303" s="196">
        <f>_xlfn.LET(_xlpm.d,_xlfn.XLOOKUP(U1303,'[1]Birth Dates'!$A:$A,'[1]Birth Dates'!$B:$B,"",0),IF(_xlpm.d=0,"",_xlpm.d))</f>
        <v/>
      </c>
      <c r="X1303" s="196">
        <f>IF(OR(W1303="",A1303="",NOT(ISNUMBER(W1303)),W1303&gt;A1303),"",DATEDIF(W1303,A1303,"Y")&amp;" years, "&amp;DATEDIF(W1303,A1303,"YM")&amp;" months, "&amp;DATEDIF(W1303,A1303,"MD")&amp;" days")</f>
        <v/>
      </c>
      <c r="AR1303" s="175">
        <f>IF($B1303="","",TEXT($A1303,"yyyymmdd")&amp;"_P"&amp;$C1303&amp;"_C"&amp;$F1303&amp;"_"&amp;TRIM(RIGHT(SUBSTITUTE(TRIM(SUBSTITUTE($M1303,CHAR(160)," "))," ",REPT(" ",60)),60))&amp;IF($Q1303="","","-"&amp;TRIM(RIGHT(SUBSTITUTE(TRIM(SUBSTITUTE($Q1303,CHAR(160)," "))," ",REPT(" ",60)),60)))&amp;IF($U1303="","","-"&amp;TRIM(RIGHT(SUBSTITUTE(TRIM(SUBSTITUTE($U1303,CHAR(160)," "))," ",REPT(" ",60)),60)))&amp;".jpg")</f>
        <v/>
      </c>
    </row>
    <row r="1304" ht="14" customHeight="1">
      <c r="O1304" s="196">
        <f>_xlfn.LET(_xlpm.d,_xlfn.XLOOKUP(M1304,'[1]Birth Dates'!$A:$A,'[1]Birth Dates'!$B:$B,"",0),IF(_xlpm.d=0,"",_xlpm.d))</f>
        <v/>
      </c>
      <c r="P1304" s="196">
        <f>IF(OR(O1304="",A1304="",NOT(ISNUMBER(O1304)),O1304&gt;A1304),"",DATEDIF(O1304,A1304,"Y")&amp;" years, "&amp;DATEDIF(O1304,A1304,"YM")&amp;" months, "&amp;DATEDIF(O1304,A1304,"MD")&amp;" days")</f>
        <v/>
      </c>
      <c r="S1304" s="196">
        <f>_xlfn.LET(_xlpm.d,_xlfn.XLOOKUP(Q1304,'[1]Birth Dates'!$A:$A,'[1]Birth Dates'!$B:$B,"",0),IF(_xlpm.d=0,"",_xlpm.d))</f>
        <v/>
      </c>
      <c r="T1304" s="196">
        <f>IF(OR(S1304="",A1304="",NOT(ISNUMBER(S1304)),S1304&gt;A1304),"",DATEDIF(S1304,A1304,"Y")&amp;" years, "&amp;DATEDIF(S1304,A1304,"YM")&amp;" months, "&amp;DATEDIF(S1304,A1304,"MD")&amp;" days")</f>
        <v/>
      </c>
      <c r="W1304" s="196">
        <f>_xlfn.LET(_xlpm.d,_xlfn.XLOOKUP(U1304,'[1]Birth Dates'!$A:$A,'[1]Birth Dates'!$B:$B,"",0),IF(_xlpm.d=0,"",_xlpm.d))</f>
        <v/>
      </c>
      <c r="X1304" s="196">
        <f>IF(OR(W1304="",A1304="",NOT(ISNUMBER(W1304)),W1304&gt;A1304),"",DATEDIF(W1304,A1304,"Y")&amp;" years, "&amp;DATEDIF(W1304,A1304,"YM")&amp;" months, "&amp;DATEDIF(W1304,A1304,"MD")&amp;" days")</f>
        <v/>
      </c>
      <c r="AR1304" s="175">
        <f>IF($B1304="","",TEXT($A1304,"yyyymmdd")&amp;"_P"&amp;$C1304&amp;"_C"&amp;$F1304&amp;"_"&amp;TRIM(RIGHT(SUBSTITUTE(TRIM(SUBSTITUTE($M1304,CHAR(160)," "))," ",REPT(" ",60)),60))&amp;IF($Q1304="","","-"&amp;TRIM(RIGHT(SUBSTITUTE(TRIM(SUBSTITUTE($Q1304,CHAR(160)," "))," ",REPT(" ",60)),60)))&amp;IF($U1304="","","-"&amp;TRIM(RIGHT(SUBSTITUTE(TRIM(SUBSTITUTE($U1304,CHAR(160)," "))," ",REPT(" ",60)),60)))&amp;".jpg")</f>
        <v/>
      </c>
    </row>
    <row r="1305" ht="14" customHeight="1">
      <c r="O1305" s="196">
        <f>_xlfn.LET(_xlpm.d,_xlfn.XLOOKUP(M1305,'[1]Birth Dates'!$A:$A,'[1]Birth Dates'!$B:$B,"",0),IF(_xlpm.d=0,"",_xlpm.d))</f>
        <v/>
      </c>
      <c r="P1305" s="196">
        <f>IF(OR(O1305="",A1305="",NOT(ISNUMBER(O1305)),O1305&gt;A1305),"",DATEDIF(O1305,A1305,"Y")&amp;" years, "&amp;DATEDIF(O1305,A1305,"YM")&amp;" months, "&amp;DATEDIF(O1305,A1305,"MD")&amp;" days")</f>
        <v/>
      </c>
      <c r="S1305" s="196">
        <f>_xlfn.LET(_xlpm.d,_xlfn.XLOOKUP(Q1305,'[1]Birth Dates'!$A:$A,'[1]Birth Dates'!$B:$B,"",0),IF(_xlpm.d=0,"",_xlpm.d))</f>
        <v/>
      </c>
      <c r="T1305" s="196">
        <f>IF(OR(S1305="",A1305="",NOT(ISNUMBER(S1305)),S1305&gt;A1305),"",DATEDIF(S1305,A1305,"Y")&amp;" years, "&amp;DATEDIF(S1305,A1305,"YM")&amp;" months, "&amp;DATEDIF(S1305,A1305,"MD")&amp;" days")</f>
        <v/>
      </c>
      <c r="W1305" s="196">
        <f>_xlfn.LET(_xlpm.d,_xlfn.XLOOKUP(U1305,'[1]Birth Dates'!$A:$A,'[1]Birth Dates'!$B:$B,"",0),IF(_xlpm.d=0,"",_xlpm.d))</f>
        <v/>
      </c>
      <c r="X1305" s="196">
        <f>IF(OR(W1305="",A1305="",NOT(ISNUMBER(W1305)),W1305&gt;A1305),"",DATEDIF(W1305,A1305,"Y")&amp;" years, "&amp;DATEDIF(W1305,A1305,"YM")&amp;" months, "&amp;DATEDIF(W1305,A1305,"MD")&amp;" days")</f>
        <v/>
      </c>
      <c r="AR1305" s="175">
        <f>IF($B1305="","",TEXT($A1305,"yyyymmdd")&amp;"_P"&amp;$C1305&amp;"_C"&amp;$F1305&amp;"_"&amp;TRIM(RIGHT(SUBSTITUTE(TRIM(SUBSTITUTE($M1305,CHAR(160)," "))," ",REPT(" ",60)),60))&amp;IF($Q1305="","","-"&amp;TRIM(RIGHT(SUBSTITUTE(TRIM(SUBSTITUTE($Q1305,CHAR(160)," "))," ",REPT(" ",60)),60)))&amp;IF($U1305="","","-"&amp;TRIM(RIGHT(SUBSTITUTE(TRIM(SUBSTITUTE($U1305,CHAR(160)," "))," ",REPT(" ",60)),60)))&amp;".jpg")</f>
        <v/>
      </c>
    </row>
    <row r="1306" ht="14" customHeight="1">
      <c r="O1306" s="196">
        <f>_xlfn.LET(_xlpm.d,_xlfn.XLOOKUP(M1306,'[1]Birth Dates'!$A:$A,'[1]Birth Dates'!$B:$B,"",0),IF(_xlpm.d=0,"",_xlpm.d))</f>
        <v/>
      </c>
      <c r="P1306" s="196">
        <f>IF(OR(O1306="",A1306="",NOT(ISNUMBER(O1306)),O1306&gt;A1306),"",DATEDIF(O1306,A1306,"Y")&amp;" years, "&amp;DATEDIF(O1306,A1306,"YM")&amp;" months, "&amp;DATEDIF(O1306,A1306,"MD")&amp;" days")</f>
        <v/>
      </c>
      <c r="S1306" s="196">
        <f>_xlfn.LET(_xlpm.d,_xlfn.XLOOKUP(Q1306,'[1]Birth Dates'!$A:$A,'[1]Birth Dates'!$B:$B,"",0),IF(_xlpm.d=0,"",_xlpm.d))</f>
        <v/>
      </c>
      <c r="T1306" s="196">
        <f>IF(OR(S1306="",A1306="",NOT(ISNUMBER(S1306)),S1306&gt;A1306),"",DATEDIF(S1306,A1306,"Y")&amp;" years, "&amp;DATEDIF(S1306,A1306,"YM")&amp;" months, "&amp;DATEDIF(S1306,A1306,"MD")&amp;" days")</f>
        <v/>
      </c>
      <c r="W1306" s="196">
        <f>_xlfn.LET(_xlpm.d,_xlfn.XLOOKUP(U1306,'[1]Birth Dates'!$A:$A,'[1]Birth Dates'!$B:$B,"",0),IF(_xlpm.d=0,"",_xlpm.d))</f>
        <v/>
      </c>
      <c r="X1306" s="196">
        <f>IF(OR(W1306="",A1306="",NOT(ISNUMBER(W1306)),W1306&gt;A1306),"",DATEDIF(W1306,A1306,"Y")&amp;" years, "&amp;DATEDIF(W1306,A1306,"YM")&amp;" months, "&amp;DATEDIF(W1306,A1306,"MD")&amp;" days")</f>
        <v/>
      </c>
      <c r="AR1306" s="175">
        <f>IF($B1306="","",TEXT($A1306,"yyyymmdd")&amp;"_P"&amp;$C1306&amp;"_C"&amp;$F1306&amp;"_"&amp;TRIM(RIGHT(SUBSTITUTE(TRIM(SUBSTITUTE($M1306,CHAR(160)," "))," ",REPT(" ",60)),60))&amp;IF($Q1306="","","-"&amp;TRIM(RIGHT(SUBSTITUTE(TRIM(SUBSTITUTE($Q1306,CHAR(160)," "))," ",REPT(" ",60)),60)))&amp;IF($U1306="","","-"&amp;TRIM(RIGHT(SUBSTITUTE(TRIM(SUBSTITUTE($U1306,CHAR(160)," "))," ",REPT(" ",60)),60)))&amp;".jpg")</f>
        <v/>
      </c>
    </row>
    <row r="1307" ht="14" customHeight="1">
      <c r="O1307" s="196">
        <f>_xlfn.LET(_xlpm.d,_xlfn.XLOOKUP(M1307,'[1]Birth Dates'!$A:$A,'[1]Birth Dates'!$B:$B,"",0),IF(_xlpm.d=0,"",_xlpm.d))</f>
        <v/>
      </c>
      <c r="P1307" s="196">
        <f>IF(OR(O1307="",A1307="",NOT(ISNUMBER(O1307)),O1307&gt;A1307),"",DATEDIF(O1307,A1307,"Y")&amp;" years, "&amp;DATEDIF(O1307,A1307,"YM")&amp;" months, "&amp;DATEDIF(O1307,A1307,"MD")&amp;" days")</f>
        <v/>
      </c>
      <c r="S1307" s="196">
        <f>_xlfn.LET(_xlpm.d,_xlfn.XLOOKUP(Q1307,'[1]Birth Dates'!$A:$A,'[1]Birth Dates'!$B:$B,"",0),IF(_xlpm.d=0,"",_xlpm.d))</f>
        <v/>
      </c>
      <c r="T1307" s="196">
        <f>IF(OR(S1307="",A1307="",NOT(ISNUMBER(S1307)),S1307&gt;A1307),"",DATEDIF(S1307,A1307,"Y")&amp;" years, "&amp;DATEDIF(S1307,A1307,"YM")&amp;" months, "&amp;DATEDIF(S1307,A1307,"MD")&amp;" days")</f>
        <v/>
      </c>
      <c r="W1307" s="196">
        <f>_xlfn.LET(_xlpm.d,_xlfn.XLOOKUP(U1307,'[1]Birth Dates'!$A:$A,'[1]Birth Dates'!$B:$B,"",0),IF(_xlpm.d=0,"",_xlpm.d))</f>
        <v/>
      </c>
      <c r="X1307" s="196">
        <f>IF(OR(W1307="",A1307="",NOT(ISNUMBER(W1307)),W1307&gt;A1307),"",DATEDIF(W1307,A1307,"Y")&amp;" years, "&amp;DATEDIF(W1307,A1307,"YM")&amp;" months, "&amp;DATEDIF(W1307,A1307,"MD")&amp;" days")</f>
        <v/>
      </c>
      <c r="AR1307" s="175">
        <f>IF($B1307="","",TEXT($A1307,"yyyymmdd")&amp;"_P"&amp;$C1307&amp;"_C"&amp;$F1307&amp;"_"&amp;TRIM(RIGHT(SUBSTITUTE(TRIM(SUBSTITUTE($M1307,CHAR(160)," "))," ",REPT(" ",60)),60))&amp;IF($Q1307="","","-"&amp;TRIM(RIGHT(SUBSTITUTE(TRIM(SUBSTITUTE($Q1307,CHAR(160)," "))," ",REPT(" ",60)),60)))&amp;IF($U1307="","","-"&amp;TRIM(RIGHT(SUBSTITUTE(TRIM(SUBSTITUTE($U1307,CHAR(160)," "))," ",REPT(" ",60)),60)))&amp;".jpg")</f>
        <v/>
      </c>
    </row>
    <row r="1308" ht="14" customHeight="1">
      <c r="O1308" s="196">
        <f>_xlfn.LET(_xlpm.d,_xlfn.XLOOKUP(M1308,'[1]Birth Dates'!$A:$A,'[1]Birth Dates'!$B:$B,"",0),IF(_xlpm.d=0,"",_xlpm.d))</f>
        <v/>
      </c>
      <c r="P1308" s="196">
        <f>IF(OR(O1308="",A1308="",NOT(ISNUMBER(O1308)),O1308&gt;A1308),"",DATEDIF(O1308,A1308,"Y")&amp;" years, "&amp;DATEDIF(O1308,A1308,"YM")&amp;" months, "&amp;DATEDIF(O1308,A1308,"MD")&amp;" days")</f>
        <v/>
      </c>
      <c r="S1308" s="196">
        <f>_xlfn.LET(_xlpm.d,_xlfn.XLOOKUP(Q1308,'[1]Birth Dates'!$A:$A,'[1]Birth Dates'!$B:$B,"",0),IF(_xlpm.d=0,"",_xlpm.d))</f>
        <v/>
      </c>
      <c r="T1308" s="196">
        <f>IF(OR(S1308="",A1308="",NOT(ISNUMBER(S1308)),S1308&gt;A1308),"",DATEDIF(S1308,A1308,"Y")&amp;" years, "&amp;DATEDIF(S1308,A1308,"YM")&amp;" months, "&amp;DATEDIF(S1308,A1308,"MD")&amp;" days")</f>
        <v/>
      </c>
      <c r="W1308" s="196">
        <f>_xlfn.LET(_xlpm.d,_xlfn.XLOOKUP(U1308,'[1]Birth Dates'!$A:$A,'[1]Birth Dates'!$B:$B,"",0),IF(_xlpm.d=0,"",_xlpm.d))</f>
        <v/>
      </c>
      <c r="X1308" s="196">
        <f>IF(OR(W1308="",A1308="",NOT(ISNUMBER(W1308)),W1308&gt;A1308),"",DATEDIF(W1308,A1308,"Y")&amp;" years, "&amp;DATEDIF(W1308,A1308,"YM")&amp;" months, "&amp;DATEDIF(W1308,A1308,"MD")&amp;" days")</f>
        <v/>
      </c>
      <c r="AR1308" s="175">
        <f>IF($B1308="","",TEXT($A1308,"yyyymmdd")&amp;"_P"&amp;$C1308&amp;"_C"&amp;$F1308&amp;"_"&amp;TRIM(RIGHT(SUBSTITUTE(TRIM(SUBSTITUTE($M1308,CHAR(160)," "))," ",REPT(" ",60)),60))&amp;IF($Q1308="","","-"&amp;TRIM(RIGHT(SUBSTITUTE(TRIM(SUBSTITUTE($Q1308,CHAR(160)," "))," ",REPT(" ",60)),60)))&amp;IF($U1308="","","-"&amp;TRIM(RIGHT(SUBSTITUTE(TRIM(SUBSTITUTE($U1308,CHAR(160)," "))," ",REPT(" ",60)),60)))&amp;".jpg")</f>
        <v/>
      </c>
    </row>
    <row r="1309" ht="14" customHeight="1">
      <c r="O1309" s="196">
        <f>_xlfn.LET(_xlpm.d,_xlfn.XLOOKUP(M1309,'[1]Birth Dates'!$A:$A,'[1]Birth Dates'!$B:$B,"",0),IF(_xlpm.d=0,"",_xlpm.d))</f>
        <v/>
      </c>
      <c r="P1309" s="196">
        <f>IF(OR(O1309="",A1309="",NOT(ISNUMBER(O1309)),O1309&gt;A1309),"",DATEDIF(O1309,A1309,"Y")&amp;" years, "&amp;DATEDIF(O1309,A1309,"YM")&amp;" months, "&amp;DATEDIF(O1309,A1309,"MD")&amp;" days")</f>
        <v/>
      </c>
      <c r="S1309" s="196">
        <f>_xlfn.LET(_xlpm.d,_xlfn.XLOOKUP(Q1309,'[1]Birth Dates'!$A:$A,'[1]Birth Dates'!$B:$B,"",0),IF(_xlpm.d=0,"",_xlpm.d))</f>
        <v/>
      </c>
      <c r="T1309" s="196">
        <f>IF(OR(S1309="",A1309="",NOT(ISNUMBER(S1309)),S1309&gt;A1309),"",DATEDIF(S1309,A1309,"Y")&amp;" years, "&amp;DATEDIF(S1309,A1309,"YM")&amp;" months, "&amp;DATEDIF(S1309,A1309,"MD")&amp;" days")</f>
        <v/>
      </c>
      <c r="W1309" s="196">
        <f>_xlfn.LET(_xlpm.d,_xlfn.XLOOKUP(U1309,'[1]Birth Dates'!$A:$A,'[1]Birth Dates'!$B:$B,"",0),IF(_xlpm.d=0,"",_xlpm.d))</f>
        <v/>
      </c>
      <c r="X1309" s="196">
        <f>IF(OR(W1309="",A1309="",NOT(ISNUMBER(W1309)),W1309&gt;A1309),"",DATEDIF(W1309,A1309,"Y")&amp;" years, "&amp;DATEDIF(W1309,A1309,"YM")&amp;" months, "&amp;DATEDIF(W1309,A1309,"MD")&amp;" days")</f>
        <v/>
      </c>
      <c r="AR1309" s="175">
        <f>IF($B1309="","",TEXT($A1309,"yyyymmdd")&amp;"_P"&amp;$C1309&amp;"_C"&amp;$F1309&amp;"_"&amp;TRIM(RIGHT(SUBSTITUTE(TRIM(SUBSTITUTE($M1309,CHAR(160)," "))," ",REPT(" ",60)),60))&amp;IF($Q1309="","","-"&amp;TRIM(RIGHT(SUBSTITUTE(TRIM(SUBSTITUTE($Q1309,CHAR(160)," "))," ",REPT(" ",60)),60)))&amp;IF($U1309="","","-"&amp;TRIM(RIGHT(SUBSTITUTE(TRIM(SUBSTITUTE($U1309,CHAR(160)," "))," ",REPT(" ",60)),60)))&amp;".jpg")</f>
        <v/>
      </c>
    </row>
    <row r="1310" ht="14" customHeight="1">
      <c r="O1310" s="196">
        <f>_xlfn.LET(_xlpm.d,_xlfn.XLOOKUP(M1310,'[1]Birth Dates'!$A:$A,'[1]Birth Dates'!$B:$B,"",0),IF(_xlpm.d=0,"",_xlpm.d))</f>
        <v/>
      </c>
      <c r="P1310" s="196">
        <f>IF(OR(O1310="",A1310="",NOT(ISNUMBER(O1310)),O1310&gt;A1310),"",DATEDIF(O1310,A1310,"Y")&amp;" years, "&amp;DATEDIF(O1310,A1310,"YM")&amp;" months, "&amp;DATEDIF(O1310,A1310,"MD")&amp;" days")</f>
        <v/>
      </c>
      <c r="S1310" s="196">
        <f>_xlfn.LET(_xlpm.d,_xlfn.XLOOKUP(Q1310,'[1]Birth Dates'!$A:$A,'[1]Birth Dates'!$B:$B,"",0),IF(_xlpm.d=0,"",_xlpm.d))</f>
        <v/>
      </c>
      <c r="T1310" s="196">
        <f>IF(OR(S1310="",A1310="",NOT(ISNUMBER(S1310)),S1310&gt;A1310),"",DATEDIF(S1310,A1310,"Y")&amp;" years, "&amp;DATEDIF(S1310,A1310,"YM")&amp;" months, "&amp;DATEDIF(S1310,A1310,"MD")&amp;" days")</f>
        <v/>
      </c>
      <c r="W1310" s="196">
        <f>_xlfn.LET(_xlpm.d,_xlfn.XLOOKUP(U1310,'[1]Birth Dates'!$A:$A,'[1]Birth Dates'!$B:$B,"",0),IF(_xlpm.d=0,"",_xlpm.d))</f>
        <v/>
      </c>
      <c r="X1310" s="196">
        <f>IF(OR(W1310="",A1310="",NOT(ISNUMBER(W1310)),W1310&gt;A1310),"",DATEDIF(W1310,A1310,"Y")&amp;" years, "&amp;DATEDIF(W1310,A1310,"YM")&amp;" months, "&amp;DATEDIF(W1310,A1310,"MD")&amp;" days")</f>
        <v/>
      </c>
      <c r="AR1310" s="175">
        <f>IF($B1310="","",TEXT($A1310,"yyyymmdd")&amp;"_P"&amp;$C1310&amp;"_C"&amp;$F1310&amp;"_"&amp;TRIM(RIGHT(SUBSTITUTE(TRIM(SUBSTITUTE($M1310,CHAR(160)," "))," ",REPT(" ",60)),60))&amp;IF($Q1310="","","-"&amp;TRIM(RIGHT(SUBSTITUTE(TRIM(SUBSTITUTE($Q1310,CHAR(160)," "))," ",REPT(" ",60)),60)))&amp;IF($U1310="","","-"&amp;TRIM(RIGHT(SUBSTITUTE(TRIM(SUBSTITUTE($U1310,CHAR(160)," "))," ",REPT(" ",60)),60)))&amp;".jpg")</f>
        <v/>
      </c>
    </row>
    <row r="1311" ht="14" customHeight="1">
      <c r="O1311" s="196">
        <f>_xlfn.LET(_xlpm.d,_xlfn.XLOOKUP(M1311,'[1]Birth Dates'!$A:$A,'[1]Birth Dates'!$B:$B,"",0),IF(_xlpm.d=0,"",_xlpm.d))</f>
        <v/>
      </c>
      <c r="P1311" s="196">
        <f>IF(OR(O1311="",A1311="",NOT(ISNUMBER(O1311)),O1311&gt;A1311),"",DATEDIF(O1311,A1311,"Y")&amp;" years, "&amp;DATEDIF(O1311,A1311,"YM")&amp;" months, "&amp;DATEDIF(O1311,A1311,"MD")&amp;" days")</f>
        <v/>
      </c>
      <c r="S1311" s="196">
        <f>_xlfn.LET(_xlpm.d,_xlfn.XLOOKUP(Q1311,'[1]Birth Dates'!$A:$A,'[1]Birth Dates'!$B:$B,"",0),IF(_xlpm.d=0,"",_xlpm.d))</f>
        <v/>
      </c>
      <c r="T1311" s="196">
        <f>IF(OR(S1311="",A1311="",NOT(ISNUMBER(S1311)),S1311&gt;A1311),"",DATEDIF(S1311,A1311,"Y")&amp;" years, "&amp;DATEDIF(S1311,A1311,"YM")&amp;" months, "&amp;DATEDIF(S1311,A1311,"MD")&amp;" days")</f>
        <v/>
      </c>
      <c r="W1311" s="196">
        <f>_xlfn.LET(_xlpm.d,_xlfn.XLOOKUP(U1311,'[1]Birth Dates'!$A:$A,'[1]Birth Dates'!$B:$B,"",0),IF(_xlpm.d=0,"",_xlpm.d))</f>
        <v/>
      </c>
      <c r="X1311" s="196">
        <f>IF(OR(W1311="",A1311="",NOT(ISNUMBER(W1311)),W1311&gt;A1311),"",DATEDIF(W1311,A1311,"Y")&amp;" years, "&amp;DATEDIF(W1311,A1311,"YM")&amp;" months, "&amp;DATEDIF(W1311,A1311,"MD")&amp;" days")</f>
        <v/>
      </c>
      <c r="AR1311" s="175">
        <f>IF($B1311="","",TEXT($A1311,"yyyymmdd")&amp;"_P"&amp;$C1311&amp;"_C"&amp;$F1311&amp;"_"&amp;TRIM(RIGHT(SUBSTITUTE(TRIM(SUBSTITUTE($M1311,CHAR(160)," "))," ",REPT(" ",60)),60))&amp;IF($Q1311="","","-"&amp;TRIM(RIGHT(SUBSTITUTE(TRIM(SUBSTITUTE($Q1311,CHAR(160)," "))," ",REPT(" ",60)),60)))&amp;IF($U1311="","","-"&amp;TRIM(RIGHT(SUBSTITUTE(TRIM(SUBSTITUTE($U1311,CHAR(160)," "))," ",REPT(" ",60)),60)))&amp;".jpg")</f>
        <v/>
      </c>
    </row>
    <row r="1312" ht="14" customHeight="1">
      <c r="O1312" s="196">
        <f>_xlfn.LET(_xlpm.d,_xlfn.XLOOKUP(M1312,'[1]Birth Dates'!$A:$A,'[1]Birth Dates'!$B:$B,"",0),IF(_xlpm.d=0,"",_xlpm.d))</f>
        <v/>
      </c>
      <c r="P1312" s="196">
        <f>IF(OR(O1312="",A1312="",NOT(ISNUMBER(O1312)),O1312&gt;A1312),"",DATEDIF(O1312,A1312,"Y")&amp;" years, "&amp;DATEDIF(O1312,A1312,"YM")&amp;" months, "&amp;DATEDIF(O1312,A1312,"MD")&amp;" days")</f>
        <v/>
      </c>
      <c r="S1312" s="196">
        <f>_xlfn.LET(_xlpm.d,_xlfn.XLOOKUP(Q1312,'[1]Birth Dates'!$A:$A,'[1]Birth Dates'!$B:$B,"",0),IF(_xlpm.d=0,"",_xlpm.d))</f>
        <v/>
      </c>
      <c r="T1312" s="196">
        <f>IF(OR(S1312="",A1312="",NOT(ISNUMBER(S1312)),S1312&gt;A1312),"",DATEDIF(S1312,A1312,"Y")&amp;" years, "&amp;DATEDIF(S1312,A1312,"YM")&amp;" months, "&amp;DATEDIF(S1312,A1312,"MD")&amp;" days")</f>
        <v/>
      </c>
      <c r="W1312" s="196">
        <f>_xlfn.LET(_xlpm.d,_xlfn.XLOOKUP(U1312,'[1]Birth Dates'!$A:$A,'[1]Birth Dates'!$B:$B,"",0),IF(_xlpm.d=0,"",_xlpm.d))</f>
        <v/>
      </c>
      <c r="X1312" s="196">
        <f>IF(OR(W1312="",A1312="",NOT(ISNUMBER(W1312)),W1312&gt;A1312),"",DATEDIF(W1312,A1312,"Y")&amp;" years, "&amp;DATEDIF(W1312,A1312,"YM")&amp;" months, "&amp;DATEDIF(W1312,A1312,"MD")&amp;" days")</f>
        <v/>
      </c>
      <c r="AR1312" s="175">
        <f>IF($B1312="","",TEXT($A1312,"yyyymmdd")&amp;"_P"&amp;$C1312&amp;"_C"&amp;$F1312&amp;"_"&amp;TRIM(RIGHT(SUBSTITUTE(TRIM(SUBSTITUTE($M1312,CHAR(160)," "))," ",REPT(" ",60)),60))&amp;IF($Q1312="","","-"&amp;TRIM(RIGHT(SUBSTITUTE(TRIM(SUBSTITUTE($Q1312,CHAR(160)," "))," ",REPT(" ",60)),60)))&amp;IF($U1312="","","-"&amp;TRIM(RIGHT(SUBSTITUTE(TRIM(SUBSTITUTE($U1312,CHAR(160)," "))," ",REPT(" ",60)),60)))&amp;".jpg")</f>
        <v/>
      </c>
    </row>
    <row r="1313" ht="14" customHeight="1">
      <c r="O1313" s="196">
        <f>_xlfn.LET(_xlpm.d,_xlfn.XLOOKUP(M1313,'[1]Birth Dates'!$A:$A,'[1]Birth Dates'!$B:$B,"",0),IF(_xlpm.d=0,"",_xlpm.d))</f>
        <v/>
      </c>
      <c r="P1313" s="196">
        <f>IF(OR(O1313="",A1313="",NOT(ISNUMBER(O1313)),O1313&gt;A1313),"",DATEDIF(O1313,A1313,"Y")&amp;" years, "&amp;DATEDIF(O1313,A1313,"YM")&amp;" months, "&amp;DATEDIF(O1313,A1313,"MD")&amp;" days")</f>
        <v/>
      </c>
      <c r="S1313" s="196">
        <f>_xlfn.LET(_xlpm.d,_xlfn.XLOOKUP(Q1313,'[1]Birth Dates'!$A:$A,'[1]Birth Dates'!$B:$B,"",0),IF(_xlpm.d=0,"",_xlpm.d))</f>
        <v/>
      </c>
      <c r="T1313" s="196">
        <f>IF(OR(S1313="",A1313="",NOT(ISNUMBER(S1313)),S1313&gt;A1313),"",DATEDIF(S1313,A1313,"Y")&amp;" years, "&amp;DATEDIF(S1313,A1313,"YM")&amp;" months, "&amp;DATEDIF(S1313,A1313,"MD")&amp;" days")</f>
        <v/>
      </c>
      <c r="W1313" s="196">
        <f>_xlfn.LET(_xlpm.d,_xlfn.XLOOKUP(U1313,'[1]Birth Dates'!$A:$A,'[1]Birth Dates'!$B:$B,"",0),IF(_xlpm.d=0,"",_xlpm.d))</f>
        <v/>
      </c>
      <c r="X1313" s="196">
        <f>IF(OR(W1313="",A1313="",NOT(ISNUMBER(W1313)),W1313&gt;A1313),"",DATEDIF(W1313,A1313,"Y")&amp;" years, "&amp;DATEDIF(W1313,A1313,"YM")&amp;" months, "&amp;DATEDIF(W1313,A1313,"MD")&amp;" days")</f>
        <v/>
      </c>
      <c r="AR1313" s="175">
        <f>IF($B1313="","",TEXT($A1313,"yyyymmdd")&amp;"_P"&amp;$C1313&amp;"_C"&amp;$F1313&amp;"_"&amp;TRIM(RIGHT(SUBSTITUTE(TRIM(SUBSTITUTE($M1313,CHAR(160)," "))," ",REPT(" ",60)),60))&amp;IF($Q1313="","","-"&amp;TRIM(RIGHT(SUBSTITUTE(TRIM(SUBSTITUTE($Q1313,CHAR(160)," "))," ",REPT(" ",60)),60)))&amp;IF($U1313="","","-"&amp;TRIM(RIGHT(SUBSTITUTE(TRIM(SUBSTITUTE($U1313,CHAR(160)," "))," ",REPT(" ",60)),60)))&amp;".jpg")</f>
        <v/>
      </c>
    </row>
    <row r="1314" ht="14" customHeight="1">
      <c r="O1314" s="196">
        <f>_xlfn.LET(_xlpm.d,_xlfn.XLOOKUP(M1314,'[1]Birth Dates'!$A:$A,'[1]Birth Dates'!$B:$B,"",0),IF(_xlpm.d=0,"",_xlpm.d))</f>
        <v/>
      </c>
      <c r="P1314" s="196">
        <f>IF(OR(O1314="",A1314="",NOT(ISNUMBER(O1314)),O1314&gt;A1314),"",DATEDIF(O1314,A1314,"Y")&amp;" years, "&amp;DATEDIF(O1314,A1314,"YM")&amp;" months, "&amp;DATEDIF(O1314,A1314,"MD")&amp;" days")</f>
        <v/>
      </c>
      <c r="S1314" s="196">
        <f>_xlfn.LET(_xlpm.d,_xlfn.XLOOKUP(Q1314,'[1]Birth Dates'!$A:$A,'[1]Birth Dates'!$B:$B,"",0),IF(_xlpm.d=0,"",_xlpm.d))</f>
        <v/>
      </c>
      <c r="T1314" s="196">
        <f>IF(OR(S1314="",A1314="",NOT(ISNUMBER(S1314)),S1314&gt;A1314),"",DATEDIF(S1314,A1314,"Y")&amp;" years, "&amp;DATEDIF(S1314,A1314,"YM")&amp;" months, "&amp;DATEDIF(S1314,A1314,"MD")&amp;" days")</f>
        <v/>
      </c>
      <c r="W1314" s="196">
        <f>_xlfn.LET(_xlpm.d,_xlfn.XLOOKUP(U1314,'[1]Birth Dates'!$A:$A,'[1]Birth Dates'!$B:$B,"",0),IF(_xlpm.d=0,"",_xlpm.d))</f>
        <v/>
      </c>
      <c r="X1314" s="196">
        <f>IF(OR(W1314="",A1314="",NOT(ISNUMBER(W1314)),W1314&gt;A1314),"",DATEDIF(W1314,A1314,"Y")&amp;" years, "&amp;DATEDIF(W1314,A1314,"YM")&amp;" months, "&amp;DATEDIF(W1314,A1314,"MD")&amp;" days")</f>
        <v/>
      </c>
      <c r="AR1314" s="175">
        <f>IF($B1314="","",TEXT($A1314,"yyyymmdd")&amp;"_P"&amp;$C1314&amp;"_C"&amp;$F1314&amp;"_"&amp;TRIM(RIGHT(SUBSTITUTE(TRIM(SUBSTITUTE($M1314,CHAR(160)," "))," ",REPT(" ",60)),60))&amp;IF($Q1314="","","-"&amp;TRIM(RIGHT(SUBSTITUTE(TRIM(SUBSTITUTE($Q1314,CHAR(160)," "))," ",REPT(" ",60)),60)))&amp;IF($U1314="","","-"&amp;TRIM(RIGHT(SUBSTITUTE(TRIM(SUBSTITUTE($U1314,CHAR(160)," "))," ",REPT(" ",60)),60)))&amp;".jpg")</f>
        <v/>
      </c>
    </row>
    <row r="1315" ht="14" customHeight="1">
      <c r="O1315" s="196">
        <f>_xlfn.LET(_xlpm.d,_xlfn.XLOOKUP(M1315,'[1]Birth Dates'!$A:$A,'[1]Birth Dates'!$B:$B,"",0),IF(_xlpm.d=0,"",_xlpm.d))</f>
        <v/>
      </c>
      <c r="P1315" s="196">
        <f>IF(OR(O1315="",A1315="",NOT(ISNUMBER(O1315)),O1315&gt;A1315),"",DATEDIF(O1315,A1315,"Y")&amp;" years, "&amp;DATEDIF(O1315,A1315,"YM")&amp;" months, "&amp;DATEDIF(O1315,A1315,"MD")&amp;" days")</f>
        <v/>
      </c>
      <c r="S1315" s="196">
        <f>_xlfn.LET(_xlpm.d,_xlfn.XLOOKUP(Q1315,'[1]Birth Dates'!$A:$A,'[1]Birth Dates'!$B:$B,"",0),IF(_xlpm.d=0,"",_xlpm.d))</f>
        <v/>
      </c>
      <c r="T1315" s="196">
        <f>IF(OR(S1315="",A1315="",NOT(ISNUMBER(S1315)),S1315&gt;A1315),"",DATEDIF(S1315,A1315,"Y")&amp;" years, "&amp;DATEDIF(S1315,A1315,"YM")&amp;" months, "&amp;DATEDIF(S1315,A1315,"MD")&amp;" days")</f>
        <v/>
      </c>
      <c r="W1315" s="196">
        <f>_xlfn.LET(_xlpm.d,_xlfn.XLOOKUP(U1315,'[1]Birth Dates'!$A:$A,'[1]Birth Dates'!$B:$B,"",0),IF(_xlpm.d=0,"",_xlpm.d))</f>
        <v/>
      </c>
      <c r="X1315" s="196">
        <f>IF(OR(W1315="",A1315="",NOT(ISNUMBER(W1315)),W1315&gt;A1315),"",DATEDIF(W1315,A1315,"Y")&amp;" years, "&amp;DATEDIF(W1315,A1315,"YM")&amp;" months, "&amp;DATEDIF(W1315,A1315,"MD")&amp;" days")</f>
        <v/>
      </c>
      <c r="AR1315" s="175">
        <f>IF($B1315="","",TEXT($A1315,"yyyymmdd")&amp;"_P"&amp;$C1315&amp;"_C"&amp;$F1315&amp;"_"&amp;TRIM(RIGHT(SUBSTITUTE(TRIM(SUBSTITUTE($M1315,CHAR(160)," "))," ",REPT(" ",60)),60))&amp;IF($Q1315="","","-"&amp;TRIM(RIGHT(SUBSTITUTE(TRIM(SUBSTITUTE($Q1315,CHAR(160)," "))," ",REPT(" ",60)),60)))&amp;IF($U1315="","","-"&amp;TRIM(RIGHT(SUBSTITUTE(TRIM(SUBSTITUTE($U1315,CHAR(160)," "))," ",REPT(" ",60)),60)))&amp;".jpg")</f>
        <v/>
      </c>
    </row>
    <row r="1316" ht="14" customHeight="1">
      <c r="O1316" s="196">
        <f>_xlfn.LET(_xlpm.d,_xlfn.XLOOKUP(M1316,'[1]Birth Dates'!$A:$A,'[1]Birth Dates'!$B:$B,"",0),IF(_xlpm.d=0,"",_xlpm.d))</f>
        <v/>
      </c>
      <c r="P1316" s="196">
        <f>IF(OR(O1316="",A1316="",NOT(ISNUMBER(O1316)),O1316&gt;A1316),"",DATEDIF(O1316,A1316,"Y")&amp;" years, "&amp;DATEDIF(O1316,A1316,"YM")&amp;" months, "&amp;DATEDIF(O1316,A1316,"MD")&amp;" days")</f>
        <v/>
      </c>
      <c r="S1316" s="196">
        <f>_xlfn.LET(_xlpm.d,_xlfn.XLOOKUP(Q1316,'[1]Birth Dates'!$A:$A,'[1]Birth Dates'!$B:$B,"",0),IF(_xlpm.d=0,"",_xlpm.d))</f>
        <v/>
      </c>
      <c r="T1316" s="196">
        <f>IF(OR(S1316="",A1316="",NOT(ISNUMBER(S1316)),S1316&gt;A1316),"",DATEDIF(S1316,A1316,"Y")&amp;" years, "&amp;DATEDIF(S1316,A1316,"YM")&amp;" months, "&amp;DATEDIF(S1316,A1316,"MD")&amp;" days")</f>
        <v/>
      </c>
      <c r="W1316" s="196">
        <f>_xlfn.LET(_xlpm.d,_xlfn.XLOOKUP(U1316,'[1]Birth Dates'!$A:$A,'[1]Birth Dates'!$B:$B,"",0),IF(_xlpm.d=0,"",_xlpm.d))</f>
        <v/>
      </c>
      <c r="X1316" s="196">
        <f>IF(OR(W1316="",A1316="",NOT(ISNUMBER(W1316)),W1316&gt;A1316),"",DATEDIF(W1316,A1316,"Y")&amp;" years, "&amp;DATEDIF(W1316,A1316,"YM")&amp;" months, "&amp;DATEDIF(W1316,A1316,"MD")&amp;" days")</f>
        <v/>
      </c>
      <c r="AR1316" s="175">
        <f>IF($B1316="","",TEXT($A1316,"yyyymmdd")&amp;"_P"&amp;$C1316&amp;"_C"&amp;$F1316&amp;"_"&amp;TRIM(RIGHT(SUBSTITUTE(TRIM(SUBSTITUTE($M1316,CHAR(160)," "))," ",REPT(" ",60)),60))&amp;IF($Q1316="","","-"&amp;TRIM(RIGHT(SUBSTITUTE(TRIM(SUBSTITUTE($Q1316,CHAR(160)," "))," ",REPT(" ",60)),60)))&amp;IF($U1316="","","-"&amp;TRIM(RIGHT(SUBSTITUTE(TRIM(SUBSTITUTE($U1316,CHAR(160)," "))," ",REPT(" ",60)),60)))&amp;".jpg")</f>
        <v/>
      </c>
    </row>
    <row r="1317" ht="14" customHeight="1">
      <c r="O1317" s="196">
        <f>_xlfn.LET(_xlpm.d,_xlfn.XLOOKUP(M1317,'[1]Birth Dates'!$A:$A,'[1]Birth Dates'!$B:$B,"",0),IF(_xlpm.d=0,"",_xlpm.d))</f>
        <v/>
      </c>
      <c r="P1317" s="196">
        <f>IF(OR(O1317="",A1317="",NOT(ISNUMBER(O1317)),O1317&gt;A1317),"",DATEDIF(O1317,A1317,"Y")&amp;" years, "&amp;DATEDIF(O1317,A1317,"YM")&amp;" months, "&amp;DATEDIF(O1317,A1317,"MD")&amp;" days")</f>
        <v/>
      </c>
      <c r="S1317" s="196">
        <f>_xlfn.LET(_xlpm.d,_xlfn.XLOOKUP(Q1317,'[1]Birth Dates'!$A:$A,'[1]Birth Dates'!$B:$B,"",0),IF(_xlpm.d=0,"",_xlpm.d))</f>
        <v/>
      </c>
      <c r="T1317" s="196">
        <f>IF(OR(S1317="",A1317="",NOT(ISNUMBER(S1317)),S1317&gt;A1317),"",DATEDIF(S1317,A1317,"Y")&amp;" years, "&amp;DATEDIF(S1317,A1317,"YM")&amp;" months, "&amp;DATEDIF(S1317,A1317,"MD")&amp;" days")</f>
        <v/>
      </c>
      <c r="W1317" s="196">
        <f>_xlfn.LET(_xlpm.d,_xlfn.XLOOKUP(U1317,'[1]Birth Dates'!$A:$A,'[1]Birth Dates'!$B:$B,"",0),IF(_xlpm.d=0,"",_xlpm.d))</f>
        <v/>
      </c>
      <c r="X1317" s="196">
        <f>IF(OR(W1317="",A1317="",NOT(ISNUMBER(W1317)),W1317&gt;A1317),"",DATEDIF(W1317,A1317,"Y")&amp;" years, "&amp;DATEDIF(W1317,A1317,"YM")&amp;" months, "&amp;DATEDIF(W1317,A1317,"MD")&amp;" days")</f>
        <v/>
      </c>
      <c r="AR1317" s="175">
        <f>IF($B1317="","",TEXT($A1317,"yyyymmdd")&amp;"_P"&amp;$C1317&amp;"_C"&amp;$F1317&amp;"_"&amp;TRIM(RIGHT(SUBSTITUTE(TRIM(SUBSTITUTE($M1317,CHAR(160)," "))," ",REPT(" ",60)),60))&amp;IF($Q1317="","","-"&amp;TRIM(RIGHT(SUBSTITUTE(TRIM(SUBSTITUTE($Q1317,CHAR(160)," "))," ",REPT(" ",60)),60)))&amp;IF($U1317="","","-"&amp;TRIM(RIGHT(SUBSTITUTE(TRIM(SUBSTITUTE($U1317,CHAR(160)," "))," ",REPT(" ",60)),60)))&amp;".jpg")</f>
        <v/>
      </c>
    </row>
    <row r="1318" ht="14" customHeight="1">
      <c r="O1318" s="196">
        <f>_xlfn.LET(_xlpm.d,_xlfn.XLOOKUP(M1318,'[1]Birth Dates'!$A:$A,'[1]Birth Dates'!$B:$B,"",0),IF(_xlpm.d=0,"",_xlpm.d))</f>
        <v/>
      </c>
      <c r="P1318" s="196">
        <f>IF(OR(O1318="",A1318="",NOT(ISNUMBER(O1318)),O1318&gt;A1318),"",DATEDIF(O1318,A1318,"Y")&amp;" years, "&amp;DATEDIF(O1318,A1318,"YM")&amp;" months, "&amp;DATEDIF(O1318,A1318,"MD")&amp;" days")</f>
        <v/>
      </c>
      <c r="S1318" s="196">
        <f>_xlfn.LET(_xlpm.d,_xlfn.XLOOKUP(Q1318,'[1]Birth Dates'!$A:$A,'[1]Birth Dates'!$B:$B,"",0),IF(_xlpm.d=0,"",_xlpm.d))</f>
        <v/>
      </c>
      <c r="T1318" s="196">
        <f>IF(OR(S1318="",A1318="",NOT(ISNUMBER(S1318)),S1318&gt;A1318),"",DATEDIF(S1318,A1318,"Y")&amp;" years, "&amp;DATEDIF(S1318,A1318,"YM")&amp;" months, "&amp;DATEDIF(S1318,A1318,"MD")&amp;" days")</f>
        <v/>
      </c>
      <c r="W1318" s="196">
        <f>_xlfn.LET(_xlpm.d,_xlfn.XLOOKUP(U1318,'[1]Birth Dates'!$A:$A,'[1]Birth Dates'!$B:$B,"",0),IF(_xlpm.d=0,"",_xlpm.d))</f>
        <v/>
      </c>
      <c r="X1318" s="196">
        <f>IF(OR(W1318="",A1318="",NOT(ISNUMBER(W1318)),W1318&gt;A1318),"",DATEDIF(W1318,A1318,"Y")&amp;" years, "&amp;DATEDIF(W1318,A1318,"YM")&amp;" months, "&amp;DATEDIF(W1318,A1318,"MD")&amp;" days")</f>
        <v/>
      </c>
      <c r="AR1318" s="175">
        <f>IF($B1318="","",TEXT($A1318,"yyyymmdd")&amp;"_P"&amp;$C1318&amp;"_C"&amp;$F1318&amp;"_"&amp;TRIM(RIGHT(SUBSTITUTE(TRIM(SUBSTITUTE($M1318,CHAR(160)," "))," ",REPT(" ",60)),60))&amp;IF($Q1318="","","-"&amp;TRIM(RIGHT(SUBSTITUTE(TRIM(SUBSTITUTE($Q1318,CHAR(160)," "))," ",REPT(" ",60)),60)))&amp;IF($U1318="","","-"&amp;TRIM(RIGHT(SUBSTITUTE(TRIM(SUBSTITUTE($U1318,CHAR(160)," "))," ",REPT(" ",60)),60)))&amp;".jpg")</f>
        <v/>
      </c>
    </row>
    <row r="1319" ht="14" customHeight="1">
      <c r="O1319" s="196">
        <f>_xlfn.LET(_xlpm.d,_xlfn.XLOOKUP(M1319,'[1]Birth Dates'!$A:$A,'[1]Birth Dates'!$B:$B,"",0),IF(_xlpm.d=0,"",_xlpm.d))</f>
        <v/>
      </c>
      <c r="P1319" s="196">
        <f>IF(OR(O1319="",A1319="",NOT(ISNUMBER(O1319)),O1319&gt;A1319),"",DATEDIF(O1319,A1319,"Y")&amp;" years, "&amp;DATEDIF(O1319,A1319,"YM")&amp;" months, "&amp;DATEDIF(O1319,A1319,"MD")&amp;" days")</f>
        <v/>
      </c>
      <c r="S1319" s="196">
        <f>_xlfn.LET(_xlpm.d,_xlfn.XLOOKUP(Q1319,'[1]Birth Dates'!$A:$A,'[1]Birth Dates'!$B:$B,"",0),IF(_xlpm.d=0,"",_xlpm.d))</f>
        <v/>
      </c>
      <c r="T1319" s="196">
        <f>IF(OR(S1319="",A1319="",NOT(ISNUMBER(S1319)),S1319&gt;A1319),"",DATEDIF(S1319,A1319,"Y")&amp;" years, "&amp;DATEDIF(S1319,A1319,"YM")&amp;" months, "&amp;DATEDIF(S1319,A1319,"MD")&amp;" days")</f>
        <v/>
      </c>
      <c r="W1319" s="196">
        <f>_xlfn.LET(_xlpm.d,_xlfn.XLOOKUP(U1319,'[1]Birth Dates'!$A:$A,'[1]Birth Dates'!$B:$B,"",0),IF(_xlpm.d=0,"",_xlpm.d))</f>
        <v/>
      </c>
      <c r="X1319" s="196">
        <f>IF(OR(W1319="",A1319="",NOT(ISNUMBER(W1319)),W1319&gt;A1319),"",DATEDIF(W1319,A1319,"Y")&amp;" years, "&amp;DATEDIF(W1319,A1319,"YM")&amp;" months, "&amp;DATEDIF(W1319,A1319,"MD")&amp;" days")</f>
        <v/>
      </c>
      <c r="AR1319" s="175">
        <f>IF($B1319="","",TEXT($A1319,"yyyymmdd")&amp;"_P"&amp;$C1319&amp;"_C"&amp;$F1319&amp;"_"&amp;TRIM(RIGHT(SUBSTITUTE(TRIM(SUBSTITUTE($M1319,CHAR(160)," "))," ",REPT(" ",60)),60))&amp;IF($Q1319="","","-"&amp;TRIM(RIGHT(SUBSTITUTE(TRIM(SUBSTITUTE($Q1319,CHAR(160)," "))," ",REPT(" ",60)),60)))&amp;IF($U1319="","","-"&amp;TRIM(RIGHT(SUBSTITUTE(TRIM(SUBSTITUTE($U1319,CHAR(160)," "))," ",REPT(" ",60)),60)))&amp;".jpg")</f>
        <v/>
      </c>
    </row>
    <row r="1320" ht="14" customHeight="1">
      <c r="O1320" s="196">
        <f>_xlfn.LET(_xlpm.d,_xlfn.XLOOKUP(M1320,'[1]Birth Dates'!$A:$A,'[1]Birth Dates'!$B:$B,"",0),IF(_xlpm.d=0,"",_xlpm.d))</f>
        <v/>
      </c>
      <c r="P1320" s="196">
        <f>IF(OR(O1320="",A1320="",NOT(ISNUMBER(O1320)),O1320&gt;A1320),"",DATEDIF(O1320,A1320,"Y")&amp;" years, "&amp;DATEDIF(O1320,A1320,"YM")&amp;" months, "&amp;DATEDIF(O1320,A1320,"MD")&amp;" days")</f>
        <v/>
      </c>
      <c r="S1320" s="196">
        <f>_xlfn.LET(_xlpm.d,_xlfn.XLOOKUP(Q1320,'[1]Birth Dates'!$A:$A,'[1]Birth Dates'!$B:$B,"",0),IF(_xlpm.d=0,"",_xlpm.d))</f>
        <v/>
      </c>
      <c r="T1320" s="196">
        <f>IF(OR(S1320="",A1320="",NOT(ISNUMBER(S1320)),S1320&gt;A1320),"",DATEDIF(S1320,A1320,"Y")&amp;" years, "&amp;DATEDIF(S1320,A1320,"YM")&amp;" months, "&amp;DATEDIF(S1320,A1320,"MD")&amp;" days")</f>
        <v/>
      </c>
      <c r="W1320" s="196">
        <f>_xlfn.LET(_xlpm.d,_xlfn.XLOOKUP(U1320,'[1]Birth Dates'!$A:$A,'[1]Birth Dates'!$B:$B,"",0),IF(_xlpm.d=0,"",_xlpm.d))</f>
        <v/>
      </c>
      <c r="X1320" s="196">
        <f>IF(OR(W1320="",A1320="",NOT(ISNUMBER(W1320)),W1320&gt;A1320),"",DATEDIF(W1320,A1320,"Y")&amp;" years, "&amp;DATEDIF(W1320,A1320,"YM")&amp;" months, "&amp;DATEDIF(W1320,A1320,"MD")&amp;" days")</f>
        <v/>
      </c>
      <c r="AR1320" s="175">
        <f>IF($B1320="","",TEXT($A1320,"yyyymmdd")&amp;"_P"&amp;$C1320&amp;"_C"&amp;$F1320&amp;"_"&amp;TRIM(RIGHT(SUBSTITUTE(TRIM(SUBSTITUTE($M1320,CHAR(160)," "))," ",REPT(" ",60)),60))&amp;IF($Q1320="","","-"&amp;TRIM(RIGHT(SUBSTITUTE(TRIM(SUBSTITUTE($Q1320,CHAR(160)," "))," ",REPT(" ",60)),60)))&amp;IF($U1320="","","-"&amp;TRIM(RIGHT(SUBSTITUTE(TRIM(SUBSTITUTE($U1320,CHAR(160)," "))," ",REPT(" ",60)),60)))&amp;".jpg")</f>
        <v/>
      </c>
    </row>
    <row r="1321" ht="14" customHeight="1">
      <c r="O1321" s="196">
        <f>_xlfn.LET(_xlpm.d,_xlfn.XLOOKUP(M1321,'[1]Birth Dates'!$A:$A,'[1]Birth Dates'!$B:$B,"",0),IF(_xlpm.d=0,"",_xlpm.d))</f>
        <v/>
      </c>
      <c r="P1321" s="196">
        <f>IF(OR(O1321="",A1321="",NOT(ISNUMBER(O1321)),O1321&gt;A1321),"",DATEDIF(O1321,A1321,"Y")&amp;" years, "&amp;DATEDIF(O1321,A1321,"YM")&amp;" months, "&amp;DATEDIF(O1321,A1321,"MD")&amp;" days")</f>
        <v/>
      </c>
      <c r="S1321" s="196">
        <f>_xlfn.LET(_xlpm.d,_xlfn.XLOOKUP(Q1321,'[1]Birth Dates'!$A:$A,'[1]Birth Dates'!$B:$B,"",0),IF(_xlpm.d=0,"",_xlpm.d))</f>
        <v/>
      </c>
      <c r="T1321" s="196">
        <f>IF(OR(S1321="",A1321="",NOT(ISNUMBER(S1321)),S1321&gt;A1321),"",DATEDIF(S1321,A1321,"Y")&amp;" years, "&amp;DATEDIF(S1321,A1321,"YM")&amp;" months, "&amp;DATEDIF(S1321,A1321,"MD")&amp;" days")</f>
        <v/>
      </c>
      <c r="W1321" s="196">
        <f>_xlfn.LET(_xlpm.d,_xlfn.XLOOKUP(U1321,'[1]Birth Dates'!$A:$A,'[1]Birth Dates'!$B:$B,"",0),IF(_xlpm.d=0,"",_xlpm.d))</f>
        <v/>
      </c>
      <c r="X1321" s="196">
        <f>IF(OR(W1321="",A1321="",NOT(ISNUMBER(W1321)),W1321&gt;A1321),"",DATEDIF(W1321,A1321,"Y")&amp;" years, "&amp;DATEDIF(W1321,A1321,"YM")&amp;" months, "&amp;DATEDIF(W1321,A1321,"MD")&amp;" days")</f>
        <v/>
      </c>
      <c r="AR1321" s="175">
        <f>IF($B1321="","",TEXT($A1321,"yyyymmdd")&amp;"_P"&amp;$C1321&amp;"_C"&amp;$F1321&amp;"_"&amp;TRIM(RIGHT(SUBSTITUTE(TRIM(SUBSTITUTE($M1321,CHAR(160)," "))," ",REPT(" ",60)),60))&amp;IF($Q1321="","","-"&amp;TRIM(RIGHT(SUBSTITUTE(TRIM(SUBSTITUTE($Q1321,CHAR(160)," "))," ",REPT(" ",60)),60)))&amp;IF($U1321="","","-"&amp;TRIM(RIGHT(SUBSTITUTE(TRIM(SUBSTITUTE($U1321,CHAR(160)," "))," ",REPT(" ",60)),60)))&amp;".jpg")</f>
        <v/>
      </c>
    </row>
    <row r="1322" ht="14" customHeight="1">
      <c r="O1322" s="196">
        <f>_xlfn.LET(_xlpm.d,_xlfn.XLOOKUP(M1322,'[1]Birth Dates'!$A:$A,'[1]Birth Dates'!$B:$B,"",0),IF(_xlpm.d=0,"",_xlpm.d))</f>
        <v/>
      </c>
      <c r="P1322" s="196">
        <f>IF(OR(O1322="",A1322="",NOT(ISNUMBER(O1322)),O1322&gt;A1322),"",DATEDIF(O1322,A1322,"Y")&amp;" years, "&amp;DATEDIF(O1322,A1322,"YM")&amp;" months, "&amp;DATEDIF(O1322,A1322,"MD")&amp;" days")</f>
        <v/>
      </c>
      <c r="S1322" s="196">
        <f>_xlfn.LET(_xlpm.d,_xlfn.XLOOKUP(Q1322,'[1]Birth Dates'!$A:$A,'[1]Birth Dates'!$B:$B,"",0),IF(_xlpm.d=0,"",_xlpm.d))</f>
        <v/>
      </c>
      <c r="T1322" s="196">
        <f>IF(OR(S1322="",A1322="",NOT(ISNUMBER(S1322)),S1322&gt;A1322),"",DATEDIF(S1322,A1322,"Y")&amp;" years, "&amp;DATEDIF(S1322,A1322,"YM")&amp;" months, "&amp;DATEDIF(S1322,A1322,"MD")&amp;" days")</f>
        <v/>
      </c>
      <c r="W1322" s="196">
        <f>_xlfn.LET(_xlpm.d,_xlfn.XLOOKUP(U1322,'[1]Birth Dates'!$A:$A,'[1]Birth Dates'!$B:$B,"",0),IF(_xlpm.d=0,"",_xlpm.d))</f>
        <v/>
      </c>
      <c r="X1322" s="196">
        <f>IF(OR(W1322="",A1322="",NOT(ISNUMBER(W1322)),W1322&gt;A1322),"",DATEDIF(W1322,A1322,"Y")&amp;" years, "&amp;DATEDIF(W1322,A1322,"YM")&amp;" months, "&amp;DATEDIF(W1322,A1322,"MD")&amp;" days")</f>
        <v/>
      </c>
      <c r="AR1322" s="175">
        <f>IF($B1322="","",TEXT($A1322,"yyyymmdd")&amp;"_P"&amp;$C1322&amp;"_C"&amp;$F1322&amp;"_"&amp;TRIM(RIGHT(SUBSTITUTE(TRIM(SUBSTITUTE($M1322,CHAR(160)," "))," ",REPT(" ",60)),60))&amp;IF($Q1322="","","-"&amp;TRIM(RIGHT(SUBSTITUTE(TRIM(SUBSTITUTE($Q1322,CHAR(160)," "))," ",REPT(" ",60)),60)))&amp;IF($U1322="","","-"&amp;TRIM(RIGHT(SUBSTITUTE(TRIM(SUBSTITUTE($U1322,CHAR(160)," "))," ",REPT(" ",60)),60)))&amp;".jpg")</f>
        <v/>
      </c>
    </row>
    <row r="1323" ht="14" customHeight="1">
      <c r="O1323" s="196">
        <f>_xlfn.LET(_xlpm.d,_xlfn.XLOOKUP(M1323,'[1]Birth Dates'!$A:$A,'[1]Birth Dates'!$B:$B,"",0),IF(_xlpm.d=0,"",_xlpm.d))</f>
        <v/>
      </c>
      <c r="P1323" s="196">
        <f>IF(OR(O1323="",A1323="",NOT(ISNUMBER(O1323)),O1323&gt;A1323),"",DATEDIF(O1323,A1323,"Y")&amp;" years, "&amp;DATEDIF(O1323,A1323,"YM")&amp;" months, "&amp;DATEDIF(O1323,A1323,"MD")&amp;" days")</f>
        <v/>
      </c>
      <c r="S1323" s="196">
        <f>_xlfn.LET(_xlpm.d,_xlfn.XLOOKUP(Q1323,'[1]Birth Dates'!$A:$A,'[1]Birth Dates'!$B:$B,"",0),IF(_xlpm.d=0,"",_xlpm.d))</f>
        <v/>
      </c>
      <c r="T1323" s="196">
        <f>IF(OR(S1323="",A1323="",NOT(ISNUMBER(S1323)),S1323&gt;A1323),"",DATEDIF(S1323,A1323,"Y")&amp;" years, "&amp;DATEDIF(S1323,A1323,"YM")&amp;" months, "&amp;DATEDIF(S1323,A1323,"MD")&amp;" days")</f>
        <v/>
      </c>
      <c r="W1323" s="196">
        <f>_xlfn.LET(_xlpm.d,_xlfn.XLOOKUP(U1323,'[1]Birth Dates'!$A:$A,'[1]Birth Dates'!$B:$B,"",0),IF(_xlpm.d=0,"",_xlpm.d))</f>
        <v/>
      </c>
      <c r="X1323" s="196">
        <f>IF(OR(W1323="",A1323="",NOT(ISNUMBER(W1323)),W1323&gt;A1323),"",DATEDIF(W1323,A1323,"Y")&amp;" years, "&amp;DATEDIF(W1323,A1323,"YM")&amp;" months, "&amp;DATEDIF(W1323,A1323,"MD")&amp;" days")</f>
        <v/>
      </c>
      <c r="AR1323" s="175">
        <f>IF($B1323="","",TEXT($A1323,"yyyymmdd")&amp;"_P"&amp;$C1323&amp;"_C"&amp;$F1323&amp;"_"&amp;TRIM(RIGHT(SUBSTITUTE(TRIM(SUBSTITUTE($M1323,CHAR(160)," "))," ",REPT(" ",60)),60))&amp;IF($Q1323="","","-"&amp;TRIM(RIGHT(SUBSTITUTE(TRIM(SUBSTITUTE($Q1323,CHAR(160)," "))," ",REPT(" ",60)),60)))&amp;IF($U1323="","","-"&amp;TRIM(RIGHT(SUBSTITUTE(TRIM(SUBSTITUTE($U1323,CHAR(160)," "))," ",REPT(" ",60)),60)))&amp;".jpg")</f>
        <v/>
      </c>
    </row>
    <row r="1324" ht="14" customHeight="1">
      <c r="O1324" s="196">
        <f>_xlfn.LET(_xlpm.d,_xlfn.XLOOKUP(M1324,'[1]Birth Dates'!$A:$A,'[1]Birth Dates'!$B:$B,"",0),IF(_xlpm.d=0,"",_xlpm.d))</f>
        <v/>
      </c>
      <c r="P1324" s="196">
        <f>IF(OR(O1324="",A1324="",NOT(ISNUMBER(O1324)),O1324&gt;A1324),"",DATEDIF(O1324,A1324,"Y")&amp;" years, "&amp;DATEDIF(O1324,A1324,"YM")&amp;" months, "&amp;DATEDIF(O1324,A1324,"MD")&amp;" days")</f>
        <v/>
      </c>
      <c r="S1324" s="196">
        <f>_xlfn.LET(_xlpm.d,_xlfn.XLOOKUP(Q1324,'[1]Birth Dates'!$A:$A,'[1]Birth Dates'!$B:$B,"",0),IF(_xlpm.d=0,"",_xlpm.d))</f>
        <v/>
      </c>
      <c r="T1324" s="196">
        <f>IF(OR(S1324="",A1324="",NOT(ISNUMBER(S1324)),S1324&gt;A1324),"",DATEDIF(S1324,A1324,"Y")&amp;" years, "&amp;DATEDIF(S1324,A1324,"YM")&amp;" months, "&amp;DATEDIF(S1324,A1324,"MD")&amp;" days")</f>
        <v/>
      </c>
      <c r="W1324" s="196">
        <f>_xlfn.LET(_xlpm.d,_xlfn.XLOOKUP(U1324,'[1]Birth Dates'!$A:$A,'[1]Birth Dates'!$B:$B,"",0),IF(_xlpm.d=0,"",_xlpm.d))</f>
        <v/>
      </c>
      <c r="X1324" s="196">
        <f>IF(OR(W1324="",A1324="",NOT(ISNUMBER(W1324)),W1324&gt;A1324),"",DATEDIF(W1324,A1324,"Y")&amp;" years, "&amp;DATEDIF(W1324,A1324,"YM")&amp;" months, "&amp;DATEDIF(W1324,A1324,"MD")&amp;" days")</f>
        <v/>
      </c>
      <c r="AR1324" s="175">
        <f>IF($B1324="","",TEXT($A1324,"yyyymmdd")&amp;"_P"&amp;$C1324&amp;"_C"&amp;$F1324&amp;"_"&amp;TRIM(RIGHT(SUBSTITUTE(TRIM(SUBSTITUTE($M1324,CHAR(160)," "))," ",REPT(" ",60)),60))&amp;IF($Q1324="","","-"&amp;TRIM(RIGHT(SUBSTITUTE(TRIM(SUBSTITUTE($Q1324,CHAR(160)," "))," ",REPT(" ",60)),60)))&amp;IF($U1324="","","-"&amp;TRIM(RIGHT(SUBSTITUTE(TRIM(SUBSTITUTE($U1324,CHAR(160)," "))," ",REPT(" ",60)),60)))&amp;".jpg")</f>
        <v/>
      </c>
    </row>
    <row r="1325" ht="14" customHeight="1">
      <c r="O1325" s="196">
        <f>_xlfn.LET(_xlpm.d,_xlfn.XLOOKUP(M1325,'[1]Birth Dates'!$A:$A,'[1]Birth Dates'!$B:$B,"",0),IF(_xlpm.d=0,"",_xlpm.d))</f>
        <v/>
      </c>
      <c r="P1325" s="196">
        <f>IF(OR(O1325="",A1325="",NOT(ISNUMBER(O1325)),O1325&gt;A1325),"",DATEDIF(O1325,A1325,"Y")&amp;" years, "&amp;DATEDIF(O1325,A1325,"YM")&amp;" months, "&amp;DATEDIF(O1325,A1325,"MD")&amp;" days")</f>
        <v/>
      </c>
      <c r="S1325" s="196">
        <f>_xlfn.LET(_xlpm.d,_xlfn.XLOOKUP(Q1325,'[1]Birth Dates'!$A:$A,'[1]Birth Dates'!$B:$B,"",0),IF(_xlpm.d=0,"",_xlpm.d))</f>
        <v/>
      </c>
      <c r="T1325" s="196">
        <f>IF(OR(S1325="",A1325="",NOT(ISNUMBER(S1325)),S1325&gt;A1325),"",DATEDIF(S1325,A1325,"Y")&amp;" years, "&amp;DATEDIF(S1325,A1325,"YM")&amp;" months, "&amp;DATEDIF(S1325,A1325,"MD")&amp;" days")</f>
        <v/>
      </c>
      <c r="W1325" s="196">
        <f>_xlfn.LET(_xlpm.d,_xlfn.XLOOKUP(U1325,'[1]Birth Dates'!$A:$A,'[1]Birth Dates'!$B:$B,"",0),IF(_xlpm.d=0,"",_xlpm.d))</f>
        <v/>
      </c>
      <c r="X1325" s="196">
        <f>IF(OR(W1325="",A1325="",NOT(ISNUMBER(W1325)),W1325&gt;A1325),"",DATEDIF(W1325,A1325,"Y")&amp;" years, "&amp;DATEDIF(W1325,A1325,"YM")&amp;" months, "&amp;DATEDIF(W1325,A1325,"MD")&amp;" days")</f>
        <v/>
      </c>
      <c r="AR1325" s="175">
        <f>IF($B1325="","",TEXT($A1325,"yyyymmdd")&amp;"_P"&amp;$C1325&amp;"_C"&amp;$F1325&amp;"_"&amp;TRIM(RIGHT(SUBSTITUTE(TRIM(SUBSTITUTE($M1325,CHAR(160)," "))," ",REPT(" ",60)),60))&amp;IF($Q1325="","","-"&amp;TRIM(RIGHT(SUBSTITUTE(TRIM(SUBSTITUTE($Q1325,CHAR(160)," "))," ",REPT(" ",60)),60)))&amp;IF($U1325="","","-"&amp;TRIM(RIGHT(SUBSTITUTE(TRIM(SUBSTITUTE($U1325,CHAR(160)," "))," ",REPT(" ",60)),60)))&amp;".jpg")</f>
        <v/>
      </c>
    </row>
    <row r="1326" ht="14" customHeight="1">
      <c r="O1326" s="196">
        <f>_xlfn.LET(_xlpm.d,_xlfn.XLOOKUP(M1326,'[1]Birth Dates'!$A:$A,'[1]Birth Dates'!$B:$B,"",0),IF(_xlpm.d=0,"",_xlpm.d))</f>
        <v/>
      </c>
      <c r="P1326" s="196">
        <f>IF(OR(O1326="",A1326="",NOT(ISNUMBER(O1326)),O1326&gt;A1326),"",DATEDIF(O1326,A1326,"Y")&amp;" years, "&amp;DATEDIF(O1326,A1326,"YM")&amp;" months, "&amp;DATEDIF(O1326,A1326,"MD")&amp;" days")</f>
        <v/>
      </c>
      <c r="S1326" s="196">
        <f>_xlfn.LET(_xlpm.d,_xlfn.XLOOKUP(Q1326,'[1]Birth Dates'!$A:$A,'[1]Birth Dates'!$B:$B,"",0),IF(_xlpm.d=0,"",_xlpm.d))</f>
        <v/>
      </c>
      <c r="T1326" s="196">
        <f>IF(OR(S1326="",A1326="",NOT(ISNUMBER(S1326)),S1326&gt;A1326),"",DATEDIF(S1326,A1326,"Y")&amp;" years, "&amp;DATEDIF(S1326,A1326,"YM")&amp;" months, "&amp;DATEDIF(S1326,A1326,"MD")&amp;" days")</f>
        <v/>
      </c>
      <c r="W1326" s="196">
        <f>_xlfn.LET(_xlpm.d,_xlfn.XLOOKUP(U1326,'[1]Birth Dates'!$A:$A,'[1]Birth Dates'!$B:$B,"",0),IF(_xlpm.d=0,"",_xlpm.d))</f>
        <v/>
      </c>
      <c r="X1326" s="196">
        <f>IF(OR(W1326="",A1326="",NOT(ISNUMBER(W1326)),W1326&gt;A1326),"",DATEDIF(W1326,A1326,"Y")&amp;" years, "&amp;DATEDIF(W1326,A1326,"YM")&amp;" months, "&amp;DATEDIF(W1326,A1326,"MD")&amp;" days")</f>
        <v/>
      </c>
      <c r="AR1326" s="175">
        <f>IF($B1326="","",TEXT($A1326,"yyyymmdd")&amp;"_P"&amp;$C1326&amp;"_C"&amp;$F1326&amp;"_"&amp;TRIM(RIGHT(SUBSTITUTE(TRIM(SUBSTITUTE($M1326,CHAR(160)," "))," ",REPT(" ",60)),60))&amp;IF($Q1326="","","-"&amp;TRIM(RIGHT(SUBSTITUTE(TRIM(SUBSTITUTE($Q1326,CHAR(160)," "))," ",REPT(" ",60)),60)))&amp;IF($U1326="","","-"&amp;TRIM(RIGHT(SUBSTITUTE(TRIM(SUBSTITUTE($U1326,CHAR(160)," "))," ",REPT(" ",60)),60)))&amp;".jpg")</f>
        <v/>
      </c>
    </row>
    <row r="1327" ht="14" customHeight="1">
      <c r="O1327" s="196">
        <f>_xlfn.LET(_xlpm.d,_xlfn.XLOOKUP(M1327,'[1]Birth Dates'!$A:$A,'[1]Birth Dates'!$B:$B,"",0),IF(_xlpm.d=0,"",_xlpm.d))</f>
        <v/>
      </c>
      <c r="P1327" s="196">
        <f>IF(OR(O1327="",A1327="",NOT(ISNUMBER(O1327)),O1327&gt;A1327),"",DATEDIF(O1327,A1327,"Y")&amp;" years, "&amp;DATEDIF(O1327,A1327,"YM")&amp;" months, "&amp;DATEDIF(O1327,A1327,"MD")&amp;" days")</f>
        <v/>
      </c>
      <c r="S1327" s="196">
        <f>_xlfn.LET(_xlpm.d,_xlfn.XLOOKUP(Q1327,'[1]Birth Dates'!$A:$A,'[1]Birth Dates'!$B:$B,"",0),IF(_xlpm.d=0,"",_xlpm.d))</f>
        <v/>
      </c>
      <c r="T1327" s="196">
        <f>IF(OR(S1327="",A1327="",NOT(ISNUMBER(S1327)),S1327&gt;A1327),"",DATEDIF(S1327,A1327,"Y")&amp;" years, "&amp;DATEDIF(S1327,A1327,"YM")&amp;" months, "&amp;DATEDIF(S1327,A1327,"MD")&amp;" days")</f>
        <v/>
      </c>
      <c r="W1327" s="196">
        <f>_xlfn.LET(_xlpm.d,_xlfn.XLOOKUP(U1327,'[1]Birth Dates'!$A:$A,'[1]Birth Dates'!$B:$B,"",0),IF(_xlpm.d=0,"",_xlpm.d))</f>
        <v/>
      </c>
      <c r="X1327" s="196">
        <f>IF(OR(W1327="",A1327="",NOT(ISNUMBER(W1327)),W1327&gt;A1327),"",DATEDIF(W1327,A1327,"Y")&amp;" years, "&amp;DATEDIF(W1327,A1327,"YM")&amp;" months, "&amp;DATEDIF(W1327,A1327,"MD")&amp;" days")</f>
        <v/>
      </c>
      <c r="AR1327" s="175">
        <f>IF($B1327="","",TEXT($A1327,"yyyymmdd")&amp;"_P"&amp;$C1327&amp;"_C"&amp;$F1327&amp;"_"&amp;TRIM(RIGHT(SUBSTITUTE(TRIM(SUBSTITUTE($M1327,CHAR(160)," "))," ",REPT(" ",60)),60))&amp;IF($Q1327="","","-"&amp;TRIM(RIGHT(SUBSTITUTE(TRIM(SUBSTITUTE($Q1327,CHAR(160)," "))," ",REPT(" ",60)),60)))&amp;IF($U1327="","","-"&amp;TRIM(RIGHT(SUBSTITUTE(TRIM(SUBSTITUTE($U1327,CHAR(160)," "))," ",REPT(" ",60)),60)))&amp;".jpg")</f>
        <v/>
      </c>
    </row>
    <row r="1328" ht="14" customHeight="1">
      <c r="O1328" s="196">
        <f>_xlfn.LET(_xlpm.d,_xlfn.XLOOKUP(M1328,'[1]Birth Dates'!$A:$A,'[1]Birth Dates'!$B:$B,"",0),IF(_xlpm.d=0,"",_xlpm.d))</f>
        <v/>
      </c>
      <c r="P1328" s="196">
        <f>IF(OR(O1328="",A1328="",NOT(ISNUMBER(O1328)),O1328&gt;A1328),"",DATEDIF(O1328,A1328,"Y")&amp;" years, "&amp;DATEDIF(O1328,A1328,"YM")&amp;" months, "&amp;DATEDIF(O1328,A1328,"MD")&amp;" days")</f>
        <v/>
      </c>
      <c r="S1328" s="196">
        <f>_xlfn.LET(_xlpm.d,_xlfn.XLOOKUP(Q1328,'[1]Birth Dates'!$A:$A,'[1]Birth Dates'!$B:$B,"",0),IF(_xlpm.d=0,"",_xlpm.d))</f>
        <v/>
      </c>
      <c r="T1328" s="196">
        <f>IF(OR(S1328="",A1328="",NOT(ISNUMBER(S1328)),S1328&gt;A1328),"",DATEDIF(S1328,A1328,"Y")&amp;" years, "&amp;DATEDIF(S1328,A1328,"YM")&amp;" months, "&amp;DATEDIF(S1328,A1328,"MD")&amp;" days")</f>
        <v/>
      </c>
      <c r="W1328" s="196">
        <f>_xlfn.LET(_xlpm.d,_xlfn.XLOOKUP(U1328,'[1]Birth Dates'!$A:$A,'[1]Birth Dates'!$B:$B,"",0),IF(_xlpm.d=0,"",_xlpm.d))</f>
        <v/>
      </c>
      <c r="X1328" s="196">
        <f>IF(OR(W1328="",A1328="",NOT(ISNUMBER(W1328)),W1328&gt;A1328),"",DATEDIF(W1328,A1328,"Y")&amp;" years, "&amp;DATEDIF(W1328,A1328,"YM")&amp;" months, "&amp;DATEDIF(W1328,A1328,"MD")&amp;" days")</f>
        <v/>
      </c>
      <c r="AR1328" s="175">
        <f>IF($B1328="","",TEXT($A1328,"yyyymmdd")&amp;"_P"&amp;$C1328&amp;"_C"&amp;$F1328&amp;"_"&amp;TRIM(RIGHT(SUBSTITUTE(TRIM(SUBSTITUTE($M1328,CHAR(160)," "))," ",REPT(" ",60)),60))&amp;IF($Q1328="","","-"&amp;TRIM(RIGHT(SUBSTITUTE(TRIM(SUBSTITUTE($Q1328,CHAR(160)," "))," ",REPT(" ",60)),60)))&amp;IF($U1328="","","-"&amp;TRIM(RIGHT(SUBSTITUTE(TRIM(SUBSTITUTE($U1328,CHAR(160)," "))," ",REPT(" ",60)),60)))&amp;".jpg")</f>
        <v/>
      </c>
    </row>
    <row r="1329" ht="14" customHeight="1">
      <c r="O1329" s="196">
        <f>_xlfn.LET(_xlpm.d,_xlfn.XLOOKUP(M1329,'[1]Birth Dates'!$A:$A,'[1]Birth Dates'!$B:$B,"",0),IF(_xlpm.d=0,"",_xlpm.d))</f>
        <v/>
      </c>
      <c r="P1329" s="196">
        <f>IF(OR(O1329="",A1329="",NOT(ISNUMBER(O1329)),O1329&gt;A1329),"",DATEDIF(O1329,A1329,"Y")&amp;" years, "&amp;DATEDIF(O1329,A1329,"YM")&amp;" months, "&amp;DATEDIF(O1329,A1329,"MD")&amp;" days")</f>
        <v/>
      </c>
      <c r="S1329" s="196">
        <f>_xlfn.LET(_xlpm.d,_xlfn.XLOOKUP(Q1329,'[1]Birth Dates'!$A:$A,'[1]Birth Dates'!$B:$B,"",0),IF(_xlpm.d=0,"",_xlpm.d))</f>
        <v/>
      </c>
      <c r="T1329" s="196">
        <f>IF(OR(S1329="",A1329="",NOT(ISNUMBER(S1329)),S1329&gt;A1329),"",DATEDIF(S1329,A1329,"Y")&amp;" years, "&amp;DATEDIF(S1329,A1329,"YM")&amp;" months, "&amp;DATEDIF(S1329,A1329,"MD")&amp;" days")</f>
        <v/>
      </c>
      <c r="W1329" s="196">
        <f>_xlfn.LET(_xlpm.d,_xlfn.XLOOKUP(U1329,'[1]Birth Dates'!$A:$A,'[1]Birth Dates'!$B:$B,"",0),IF(_xlpm.d=0,"",_xlpm.d))</f>
        <v/>
      </c>
      <c r="X1329" s="196">
        <f>IF(OR(W1329="",A1329="",NOT(ISNUMBER(W1329)),W1329&gt;A1329),"",DATEDIF(W1329,A1329,"Y")&amp;" years, "&amp;DATEDIF(W1329,A1329,"YM")&amp;" months, "&amp;DATEDIF(W1329,A1329,"MD")&amp;" days")</f>
        <v/>
      </c>
      <c r="AR1329" s="175">
        <f>IF($B1329="","",TEXT($A1329,"yyyymmdd")&amp;"_P"&amp;$C1329&amp;"_C"&amp;$F1329&amp;"_"&amp;TRIM(RIGHT(SUBSTITUTE(TRIM(SUBSTITUTE($M1329,CHAR(160)," "))," ",REPT(" ",60)),60))&amp;IF($Q1329="","","-"&amp;TRIM(RIGHT(SUBSTITUTE(TRIM(SUBSTITUTE($Q1329,CHAR(160)," "))," ",REPT(" ",60)),60)))&amp;IF($U1329="","","-"&amp;TRIM(RIGHT(SUBSTITUTE(TRIM(SUBSTITUTE($U1329,CHAR(160)," "))," ",REPT(" ",60)),60)))&amp;".jpg")</f>
        <v/>
      </c>
    </row>
    <row r="1330" ht="14" customHeight="1">
      <c r="O1330" s="196">
        <f>_xlfn.LET(_xlpm.d,_xlfn.XLOOKUP(M1330,'[1]Birth Dates'!$A:$A,'[1]Birth Dates'!$B:$B,"",0),IF(_xlpm.d=0,"",_xlpm.d))</f>
        <v/>
      </c>
      <c r="P1330" s="196">
        <f>IF(OR(O1330="",A1330="",NOT(ISNUMBER(O1330)),O1330&gt;A1330),"",DATEDIF(O1330,A1330,"Y")&amp;" years, "&amp;DATEDIF(O1330,A1330,"YM")&amp;" months, "&amp;DATEDIF(O1330,A1330,"MD")&amp;" days")</f>
        <v/>
      </c>
      <c r="S1330" s="196">
        <f>_xlfn.LET(_xlpm.d,_xlfn.XLOOKUP(Q1330,'[1]Birth Dates'!$A:$A,'[1]Birth Dates'!$B:$B,"",0),IF(_xlpm.d=0,"",_xlpm.d))</f>
        <v/>
      </c>
      <c r="T1330" s="196">
        <f>IF(OR(S1330="",A1330="",NOT(ISNUMBER(S1330)),S1330&gt;A1330),"",DATEDIF(S1330,A1330,"Y")&amp;" years, "&amp;DATEDIF(S1330,A1330,"YM")&amp;" months, "&amp;DATEDIF(S1330,A1330,"MD")&amp;" days")</f>
        <v/>
      </c>
      <c r="W1330" s="196">
        <f>_xlfn.LET(_xlpm.d,_xlfn.XLOOKUP(U1330,'[1]Birth Dates'!$A:$A,'[1]Birth Dates'!$B:$B,"",0),IF(_xlpm.d=0,"",_xlpm.d))</f>
        <v/>
      </c>
      <c r="X1330" s="196">
        <f>IF(OR(W1330="",A1330="",NOT(ISNUMBER(W1330)),W1330&gt;A1330),"",DATEDIF(W1330,A1330,"Y")&amp;" years, "&amp;DATEDIF(W1330,A1330,"YM")&amp;" months, "&amp;DATEDIF(W1330,A1330,"MD")&amp;" days")</f>
        <v/>
      </c>
      <c r="AR1330" s="175">
        <f>IF($B1330="","",TEXT($A1330,"yyyymmdd")&amp;"_P"&amp;$C1330&amp;"_C"&amp;$F1330&amp;"_"&amp;TRIM(RIGHT(SUBSTITUTE(TRIM(SUBSTITUTE($M1330,CHAR(160)," "))," ",REPT(" ",60)),60))&amp;IF($Q1330="","","-"&amp;TRIM(RIGHT(SUBSTITUTE(TRIM(SUBSTITUTE($Q1330,CHAR(160)," "))," ",REPT(" ",60)),60)))&amp;IF($U1330="","","-"&amp;TRIM(RIGHT(SUBSTITUTE(TRIM(SUBSTITUTE($U1330,CHAR(160)," "))," ",REPT(" ",60)),60)))&amp;".jpg")</f>
        <v/>
      </c>
    </row>
    <row r="1331" ht="14" customHeight="1">
      <c r="O1331" s="196">
        <f>_xlfn.LET(_xlpm.d,_xlfn.XLOOKUP(M1331,'[1]Birth Dates'!$A:$A,'[1]Birth Dates'!$B:$B,"",0),IF(_xlpm.d=0,"",_xlpm.d))</f>
        <v/>
      </c>
      <c r="P1331" s="196">
        <f>IF(OR(O1331="",A1331="",NOT(ISNUMBER(O1331)),O1331&gt;A1331),"",DATEDIF(O1331,A1331,"Y")&amp;" years, "&amp;DATEDIF(O1331,A1331,"YM")&amp;" months, "&amp;DATEDIF(O1331,A1331,"MD")&amp;" days")</f>
        <v/>
      </c>
      <c r="S1331" s="196">
        <f>_xlfn.LET(_xlpm.d,_xlfn.XLOOKUP(Q1331,'[1]Birth Dates'!$A:$A,'[1]Birth Dates'!$B:$B,"",0),IF(_xlpm.d=0,"",_xlpm.d))</f>
        <v/>
      </c>
      <c r="T1331" s="196">
        <f>IF(OR(S1331="",A1331="",NOT(ISNUMBER(S1331)),S1331&gt;A1331),"",DATEDIF(S1331,A1331,"Y")&amp;" years, "&amp;DATEDIF(S1331,A1331,"YM")&amp;" months, "&amp;DATEDIF(S1331,A1331,"MD")&amp;" days")</f>
        <v/>
      </c>
      <c r="W1331" s="196">
        <f>_xlfn.LET(_xlpm.d,_xlfn.XLOOKUP(U1331,'[1]Birth Dates'!$A:$A,'[1]Birth Dates'!$B:$B,"",0),IF(_xlpm.d=0,"",_xlpm.d))</f>
        <v/>
      </c>
      <c r="X1331" s="196">
        <f>IF(OR(W1331="",A1331="",NOT(ISNUMBER(W1331)),W1331&gt;A1331),"",DATEDIF(W1331,A1331,"Y")&amp;" years, "&amp;DATEDIF(W1331,A1331,"YM")&amp;" months, "&amp;DATEDIF(W1331,A1331,"MD")&amp;" days")</f>
        <v/>
      </c>
      <c r="AR1331" s="175">
        <f>IF($B1331="","",TEXT($A1331,"yyyymmdd")&amp;"_P"&amp;$C1331&amp;"_C"&amp;$F1331&amp;"_"&amp;TRIM(RIGHT(SUBSTITUTE(TRIM(SUBSTITUTE($M1331,CHAR(160)," "))," ",REPT(" ",60)),60))&amp;IF($Q1331="","","-"&amp;TRIM(RIGHT(SUBSTITUTE(TRIM(SUBSTITUTE($Q1331,CHAR(160)," "))," ",REPT(" ",60)),60)))&amp;IF($U1331="","","-"&amp;TRIM(RIGHT(SUBSTITUTE(TRIM(SUBSTITUTE($U1331,CHAR(160)," "))," ",REPT(" ",60)),60)))&amp;".jpg")</f>
        <v/>
      </c>
    </row>
    <row r="1332" ht="14" customHeight="1">
      <c r="O1332" s="196">
        <f>_xlfn.LET(_xlpm.d,_xlfn.XLOOKUP(M1332,'[1]Birth Dates'!$A:$A,'[1]Birth Dates'!$B:$B,"",0),IF(_xlpm.d=0,"",_xlpm.d))</f>
        <v/>
      </c>
      <c r="P1332" s="196">
        <f>IF(OR(O1332="",A1332="",NOT(ISNUMBER(O1332)),O1332&gt;A1332),"",DATEDIF(O1332,A1332,"Y")&amp;" years, "&amp;DATEDIF(O1332,A1332,"YM")&amp;" months, "&amp;DATEDIF(O1332,A1332,"MD")&amp;" days")</f>
        <v/>
      </c>
      <c r="S1332" s="196">
        <f>_xlfn.LET(_xlpm.d,_xlfn.XLOOKUP(Q1332,'[1]Birth Dates'!$A:$A,'[1]Birth Dates'!$B:$B,"",0),IF(_xlpm.d=0,"",_xlpm.d))</f>
        <v/>
      </c>
      <c r="T1332" s="196">
        <f>IF(OR(S1332="",A1332="",NOT(ISNUMBER(S1332)),S1332&gt;A1332),"",DATEDIF(S1332,A1332,"Y")&amp;" years, "&amp;DATEDIF(S1332,A1332,"YM")&amp;" months, "&amp;DATEDIF(S1332,A1332,"MD")&amp;" days")</f>
        <v/>
      </c>
      <c r="W1332" s="196">
        <f>_xlfn.LET(_xlpm.d,_xlfn.XLOOKUP(U1332,'[1]Birth Dates'!$A:$A,'[1]Birth Dates'!$B:$B,"",0),IF(_xlpm.d=0,"",_xlpm.d))</f>
        <v/>
      </c>
      <c r="X1332" s="196">
        <f>IF(OR(W1332="",A1332="",NOT(ISNUMBER(W1332)),W1332&gt;A1332),"",DATEDIF(W1332,A1332,"Y")&amp;" years, "&amp;DATEDIF(W1332,A1332,"YM")&amp;" months, "&amp;DATEDIF(W1332,A1332,"MD")&amp;" days")</f>
        <v/>
      </c>
      <c r="AR1332" s="175">
        <f>IF($B1332="","",TEXT($A1332,"yyyymmdd")&amp;"_P"&amp;$C1332&amp;"_C"&amp;$F1332&amp;"_"&amp;TRIM(RIGHT(SUBSTITUTE(TRIM(SUBSTITUTE($M1332,CHAR(160)," "))," ",REPT(" ",60)),60))&amp;IF($Q1332="","","-"&amp;TRIM(RIGHT(SUBSTITUTE(TRIM(SUBSTITUTE($Q1332,CHAR(160)," "))," ",REPT(" ",60)),60)))&amp;IF($U1332="","","-"&amp;TRIM(RIGHT(SUBSTITUTE(TRIM(SUBSTITUTE($U1332,CHAR(160)," "))," ",REPT(" ",60)),60)))&amp;".jpg")</f>
        <v/>
      </c>
    </row>
    <row r="1333" ht="14" customHeight="1">
      <c r="O1333" s="196">
        <f>_xlfn.LET(_xlpm.d,_xlfn.XLOOKUP(M1333,'[1]Birth Dates'!$A:$A,'[1]Birth Dates'!$B:$B,"",0),IF(_xlpm.d=0,"",_xlpm.d))</f>
        <v/>
      </c>
      <c r="P1333" s="196">
        <f>IF(OR(O1333="",A1333="",NOT(ISNUMBER(O1333)),O1333&gt;A1333),"",DATEDIF(O1333,A1333,"Y")&amp;" years, "&amp;DATEDIF(O1333,A1333,"YM")&amp;" months, "&amp;DATEDIF(O1333,A1333,"MD")&amp;" days")</f>
        <v/>
      </c>
      <c r="S1333" s="196">
        <f>_xlfn.LET(_xlpm.d,_xlfn.XLOOKUP(Q1333,'[1]Birth Dates'!$A:$A,'[1]Birth Dates'!$B:$B,"",0),IF(_xlpm.d=0,"",_xlpm.d))</f>
        <v/>
      </c>
      <c r="T1333" s="196">
        <f>IF(OR(S1333="",A1333="",NOT(ISNUMBER(S1333)),S1333&gt;A1333),"",DATEDIF(S1333,A1333,"Y")&amp;" years, "&amp;DATEDIF(S1333,A1333,"YM")&amp;" months, "&amp;DATEDIF(S1333,A1333,"MD")&amp;" days")</f>
        <v/>
      </c>
      <c r="W1333" s="196">
        <f>_xlfn.LET(_xlpm.d,_xlfn.XLOOKUP(U1333,'[1]Birth Dates'!$A:$A,'[1]Birth Dates'!$B:$B,"",0),IF(_xlpm.d=0,"",_xlpm.d))</f>
        <v/>
      </c>
      <c r="X1333" s="196">
        <f>IF(OR(W1333="",A1333="",NOT(ISNUMBER(W1333)),W1333&gt;A1333),"",DATEDIF(W1333,A1333,"Y")&amp;" years, "&amp;DATEDIF(W1333,A1333,"YM")&amp;" months, "&amp;DATEDIF(W1333,A1333,"MD")&amp;" days")</f>
        <v/>
      </c>
      <c r="AR1333" s="175">
        <f>IF($B1333="","",TEXT($A1333,"yyyymmdd")&amp;"_P"&amp;$C1333&amp;"_C"&amp;$F1333&amp;"_"&amp;TRIM(RIGHT(SUBSTITUTE(TRIM(SUBSTITUTE($M1333,CHAR(160)," "))," ",REPT(" ",60)),60))&amp;IF($Q1333="","","-"&amp;TRIM(RIGHT(SUBSTITUTE(TRIM(SUBSTITUTE($Q1333,CHAR(160)," "))," ",REPT(" ",60)),60)))&amp;IF($U1333="","","-"&amp;TRIM(RIGHT(SUBSTITUTE(TRIM(SUBSTITUTE($U1333,CHAR(160)," "))," ",REPT(" ",60)),60)))&amp;".jpg")</f>
        <v/>
      </c>
    </row>
    <row r="1334" ht="14" customHeight="1">
      <c r="O1334" s="196">
        <f>_xlfn.LET(_xlpm.d,_xlfn.XLOOKUP(M1334,'[1]Birth Dates'!$A:$A,'[1]Birth Dates'!$B:$B,"",0),IF(_xlpm.d=0,"",_xlpm.d))</f>
        <v/>
      </c>
      <c r="P1334" s="196">
        <f>IF(OR(O1334="",A1334="",NOT(ISNUMBER(O1334)),O1334&gt;A1334),"",DATEDIF(O1334,A1334,"Y")&amp;" years, "&amp;DATEDIF(O1334,A1334,"YM")&amp;" months, "&amp;DATEDIF(O1334,A1334,"MD")&amp;" days")</f>
        <v/>
      </c>
      <c r="S1334" s="196">
        <f>_xlfn.LET(_xlpm.d,_xlfn.XLOOKUP(Q1334,'[1]Birth Dates'!$A:$A,'[1]Birth Dates'!$B:$B,"",0),IF(_xlpm.d=0,"",_xlpm.d))</f>
        <v/>
      </c>
      <c r="T1334" s="196">
        <f>IF(OR(S1334="",A1334="",NOT(ISNUMBER(S1334)),S1334&gt;A1334),"",DATEDIF(S1334,A1334,"Y")&amp;" years, "&amp;DATEDIF(S1334,A1334,"YM")&amp;" months, "&amp;DATEDIF(S1334,A1334,"MD")&amp;" days")</f>
        <v/>
      </c>
      <c r="W1334" s="196">
        <f>_xlfn.LET(_xlpm.d,_xlfn.XLOOKUP(U1334,'[1]Birth Dates'!$A:$A,'[1]Birth Dates'!$B:$B,"",0),IF(_xlpm.d=0,"",_xlpm.d))</f>
        <v/>
      </c>
      <c r="X1334" s="196">
        <f>IF(OR(W1334="",A1334="",NOT(ISNUMBER(W1334)),W1334&gt;A1334),"",DATEDIF(W1334,A1334,"Y")&amp;" years, "&amp;DATEDIF(W1334,A1334,"YM")&amp;" months, "&amp;DATEDIF(W1334,A1334,"MD")&amp;" days")</f>
        <v/>
      </c>
      <c r="AR1334" s="175">
        <f>IF($B1334="","",TEXT($A1334,"yyyymmdd")&amp;"_P"&amp;$C1334&amp;"_C"&amp;$F1334&amp;"_"&amp;TRIM(RIGHT(SUBSTITUTE(TRIM(SUBSTITUTE($M1334,CHAR(160)," "))," ",REPT(" ",60)),60))&amp;IF($Q1334="","","-"&amp;TRIM(RIGHT(SUBSTITUTE(TRIM(SUBSTITUTE($Q1334,CHAR(160)," "))," ",REPT(" ",60)),60)))&amp;IF($U1334="","","-"&amp;TRIM(RIGHT(SUBSTITUTE(TRIM(SUBSTITUTE($U1334,CHAR(160)," "))," ",REPT(" ",60)),60)))&amp;".jpg")</f>
        <v/>
      </c>
    </row>
    <row r="1335" ht="14" customHeight="1">
      <c r="O1335" s="196">
        <f>_xlfn.LET(_xlpm.d,_xlfn.XLOOKUP(M1335,'[1]Birth Dates'!$A:$A,'[1]Birth Dates'!$B:$B,"",0),IF(_xlpm.d=0,"",_xlpm.d))</f>
        <v/>
      </c>
      <c r="P1335" s="196">
        <f>IF(OR(O1335="",A1335="",NOT(ISNUMBER(O1335)),O1335&gt;A1335),"",DATEDIF(O1335,A1335,"Y")&amp;" years, "&amp;DATEDIF(O1335,A1335,"YM")&amp;" months, "&amp;DATEDIF(O1335,A1335,"MD")&amp;" days")</f>
        <v/>
      </c>
      <c r="S1335" s="196">
        <f>_xlfn.LET(_xlpm.d,_xlfn.XLOOKUP(Q1335,'[1]Birth Dates'!$A:$A,'[1]Birth Dates'!$B:$B,"",0),IF(_xlpm.d=0,"",_xlpm.d))</f>
        <v/>
      </c>
      <c r="T1335" s="196">
        <f>IF(OR(S1335="",A1335="",NOT(ISNUMBER(S1335)),S1335&gt;A1335),"",DATEDIF(S1335,A1335,"Y")&amp;" years, "&amp;DATEDIF(S1335,A1335,"YM")&amp;" months, "&amp;DATEDIF(S1335,A1335,"MD")&amp;" days")</f>
        <v/>
      </c>
      <c r="W1335" s="196">
        <f>_xlfn.LET(_xlpm.d,_xlfn.XLOOKUP(U1335,'[1]Birth Dates'!$A:$A,'[1]Birth Dates'!$B:$B,"",0),IF(_xlpm.d=0,"",_xlpm.d))</f>
        <v/>
      </c>
      <c r="X1335" s="196">
        <f>IF(OR(W1335="",A1335="",NOT(ISNUMBER(W1335)),W1335&gt;A1335),"",DATEDIF(W1335,A1335,"Y")&amp;" years, "&amp;DATEDIF(W1335,A1335,"YM")&amp;" months, "&amp;DATEDIF(W1335,A1335,"MD")&amp;" days")</f>
        <v/>
      </c>
      <c r="AR1335" s="175">
        <f>IF($B1335="","",TEXT($A1335,"yyyymmdd")&amp;"_P"&amp;$C1335&amp;"_C"&amp;$F1335&amp;"_"&amp;TRIM(RIGHT(SUBSTITUTE(TRIM(SUBSTITUTE($M1335,CHAR(160)," "))," ",REPT(" ",60)),60))&amp;IF($Q1335="","","-"&amp;TRIM(RIGHT(SUBSTITUTE(TRIM(SUBSTITUTE($Q1335,CHAR(160)," "))," ",REPT(" ",60)),60)))&amp;IF($U1335="","","-"&amp;TRIM(RIGHT(SUBSTITUTE(TRIM(SUBSTITUTE($U1335,CHAR(160)," "))," ",REPT(" ",60)),60)))&amp;".jpg")</f>
        <v/>
      </c>
    </row>
    <row r="1336" ht="14" customHeight="1">
      <c r="O1336" s="196">
        <f>_xlfn.LET(_xlpm.d,_xlfn.XLOOKUP(M1336,'[1]Birth Dates'!$A:$A,'[1]Birth Dates'!$B:$B,"",0),IF(_xlpm.d=0,"",_xlpm.d))</f>
        <v/>
      </c>
      <c r="P1336" s="196">
        <f>IF(OR(O1336="",A1336="",NOT(ISNUMBER(O1336)),O1336&gt;A1336),"",DATEDIF(O1336,A1336,"Y")&amp;" years, "&amp;DATEDIF(O1336,A1336,"YM")&amp;" months, "&amp;DATEDIF(O1336,A1336,"MD")&amp;" days")</f>
        <v/>
      </c>
      <c r="S1336" s="196">
        <f>_xlfn.LET(_xlpm.d,_xlfn.XLOOKUP(Q1336,'[1]Birth Dates'!$A:$A,'[1]Birth Dates'!$B:$B,"",0),IF(_xlpm.d=0,"",_xlpm.d))</f>
        <v/>
      </c>
      <c r="T1336" s="196">
        <f>IF(OR(S1336="",A1336="",NOT(ISNUMBER(S1336)),S1336&gt;A1336),"",DATEDIF(S1336,A1336,"Y")&amp;" years, "&amp;DATEDIF(S1336,A1336,"YM")&amp;" months, "&amp;DATEDIF(S1336,A1336,"MD")&amp;" days")</f>
        <v/>
      </c>
      <c r="W1336" s="196">
        <f>_xlfn.LET(_xlpm.d,_xlfn.XLOOKUP(U1336,'[1]Birth Dates'!$A:$A,'[1]Birth Dates'!$B:$B,"",0),IF(_xlpm.d=0,"",_xlpm.d))</f>
        <v/>
      </c>
      <c r="X1336" s="196">
        <f>IF(OR(W1336="",A1336="",NOT(ISNUMBER(W1336)),W1336&gt;A1336),"",DATEDIF(W1336,A1336,"Y")&amp;" years, "&amp;DATEDIF(W1336,A1336,"YM")&amp;" months, "&amp;DATEDIF(W1336,A1336,"MD")&amp;" days")</f>
        <v/>
      </c>
      <c r="AR1336" s="175">
        <f>IF($B1336="","",TEXT($A1336,"yyyymmdd")&amp;"_P"&amp;$C1336&amp;"_C"&amp;$F1336&amp;"_"&amp;TRIM(RIGHT(SUBSTITUTE(TRIM(SUBSTITUTE($M1336,CHAR(160)," "))," ",REPT(" ",60)),60))&amp;IF($Q1336="","","-"&amp;TRIM(RIGHT(SUBSTITUTE(TRIM(SUBSTITUTE($Q1336,CHAR(160)," "))," ",REPT(" ",60)),60)))&amp;IF($U1336="","","-"&amp;TRIM(RIGHT(SUBSTITUTE(TRIM(SUBSTITUTE($U1336,CHAR(160)," "))," ",REPT(" ",60)),60)))&amp;".jpg")</f>
        <v/>
      </c>
    </row>
    <row r="1337" ht="14" customHeight="1">
      <c r="O1337" s="196">
        <f>_xlfn.LET(_xlpm.d,_xlfn.XLOOKUP(M1337,'[1]Birth Dates'!$A:$A,'[1]Birth Dates'!$B:$B,"",0),IF(_xlpm.d=0,"",_xlpm.d))</f>
        <v/>
      </c>
      <c r="P1337" s="196">
        <f>IF(OR(O1337="",A1337="",NOT(ISNUMBER(O1337)),O1337&gt;A1337),"",DATEDIF(O1337,A1337,"Y")&amp;" years, "&amp;DATEDIF(O1337,A1337,"YM")&amp;" months, "&amp;DATEDIF(O1337,A1337,"MD")&amp;" days")</f>
        <v/>
      </c>
      <c r="S1337" s="196">
        <f>_xlfn.LET(_xlpm.d,_xlfn.XLOOKUP(Q1337,'[1]Birth Dates'!$A:$A,'[1]Birth Dates'!$B:$B,"",0),IF(_xlpm.d=0,"",_xlpm.d))</f>
        <v/>
      </c>
      <c r="T1337" s="196">
        <f>IF(OR(S1337="",A1337="",NOT(ISNUMBER(S1337)),S1337&gt;A1337),"",DATEDIF(S1337,A1337,"Y")&amp;" years, "&amp;DATEDIF(S1337,A1337,"YM")&amp;" months, "&amp;DATEDIF(S1337,A1337,"MD")&amp;" days")</f>
        <v/>
      </c>
      <c r="W1337" s="196">
        <f>_xlfn.LET(_xlpm.d,_xlfn.XLOOKUP(U1337,'[1]Birth Dates'!$A:$A,'[1]Birth Dates'!$B:$B,"",0),IF(_xlpm.d=0,"",_xlpm.d))</f>
        <v/>
      </c>
      <c r="X1337" s="196">
        <f>IF(OR(W1337="",A1337="",NOT(ISNUMBER(W1337)),W1337&gt;A1337),"",DATEDIF(W1337,A1337,"Y")&amp;" years, "&amp;DATEDIF(W1337,A1337,"YM")&amp;" months, "&amp;DATEDIF(W1337,A1337,"MD")&amp;" days")</f>
        <v/>
      </c>
      <c r="AR1337" s="175">
        <f>IF($B1337="","",TEXT($A1337,"yyyymmdd")&amp;"_P"&amp;$C1337&amp;"_C"&amp;$F1337&amp;"_"&amp;TRIM(RIGHT(SUBSTITUTE(TRIM(SUBSTITUTE($M1337,CHAR(160)," "))," ",REPT(" ",60)),60))&amp;IF($Q1337="","","-"&amp;TRIM(RIGHT(SUBSTITUTE(TRIM(SUBSTITUTE($Q1337,CHAR(160)," "))," ",REPT(" ",60)),60)))&amp;IF($U1337="","","-"&amp;TRIM(RIGHT(SUBSTITUTE(TRIM(SUBSTITUTE($U1337,CHAR(160)," "))," ",REPT(" ",60)),60)))&amp;".jpg")</f>
        <v/>
      </c>
    </row>
    <row r="1338" ht="14" customHeight="1">
      <c r="O1338" s="196">
        <f>_xlfn.LET(_xlpm.d,_xlfn.XLOOKUP(M1338,'[1]Birth Dates'!$A:$A,'[1]Birth Dates'!$B:$B,"",0),IF(_xlpm.d=0,"",_xlpm.d))</f>
        <v/>
      </c>
      <c r="P1338" s="196">
        <f>IF(OR(O1338="",A1338="",NOT(ISNUMBER(O1338)),O1338&gt;A1338),"",DATEDIF(O1338,A1338,"Y")&amp;" years, "&amp;DATEDIF(O1338,A1338,"YM")&amp;" months, "&amp;DATEDIF(O1338,A1338,"MD")&amp;" days")</f>
        <v/>
      </c>
      <c r="S1338" s="196">
        <f>_xlfn.LET(_xlpm.d,_xlfn.XLOOKUP(Q1338,'[1]Birth Dates'!$A:$A,'[1]Birth Dates'!$B:$B,"",0),IF(_xlpm.d=0,"",_xlpm.d))</f>
        <v/>
      </c>
      <c r="T1338" s="196">
        <f>IF(OR(S1338="",A1338="",NOT(ISNUMBER(S1338)),S1338&gt;A1338),"",DATEDIF(S1338,A1338,"Y")&amp;" years, "&amp;DATEDIF(S1338,A1338,"YM")&amp;" months, "&amp;DATEDIF(S1338,A1338,"MD")&amp;" days")</f>
        <v/>
      </c>
      <c r="W1338" s="196">
        <f>_xlfn.LET(_xlpm.d,_xlfn.XLOOKUP(U1338,'[1]Birth Dates'!$A:$A,'[1]Birth Dates'!$B:$B,"",0),IF(_xlpm.d=0,"",_xlpm.d))</f>
        <v/>
      </c>
      <c r="X1338" s="196">
        <f>IF(OR(W1338="",A1338="",NOT(ISNUMBER(W1338)),W1338&gt;A1338),"",DATEDIF(W1338,A1338,"Y")&amp;" years, "&amp;DATEDIF(W1338,A1338,"YM")&amp;" months, "&amp;DATEDIF(W1338,A1338,"MD")&amp;" days")</f>
        <v/>
      </c>
      <c r="AR1338" s="175">
        <f>IF($B1338="","",TEXT($A1338,"yyyymmdd")&amp;"_P"&amp;$C1338&amp;"_C"&amp;$F1338&amp;"_"&amp;TRIM(RIGHT(SUBSTITUTE(TRIM(SUBSTITUTE($M1338,CHAR(160)," "))," ",REPT(" ",60)),60))&amp;IF($Q1338="","","-"&amp;TRIM(RIGHT(SUBSTITUTE(TRIM(SUBSTITUTE($Q1338,CHAR(160)," "))," ",REPT(" ",60)),60)))&amp;IF($U1338="","","-"&amp;TRIM(RIGHT(SUBSTITUTE(TRIM(SUBSTITUTE($U1338,CHAR(160)," "))," ",REPT(" ",60)),60)))&amp;".jpg")</f>
        <v/>
      </c>
    </row>
    <row r="1339" ht="14" customHeight="1">
      <c r="O1339" s="196">
        <f>_xlfn.LET(_xlpm.d,_xlfn.XLOOKUP(M1339,'[1]Birth Dates'!$A:$A,'[1]Birth Dates'!$B:$B,"",0),IF(_xlpm.d=0,"",_xlpm.d))</f>
        <v/>
      </c>
      <c r="P1339" s="196">
        <f>IF(OR(O1339="",A1339="",NOT(ISNUMBER(O1339)),O1339&gt;A1339),"",DATEDIF(O1339,A1339,"Y")&amp;" years, "&amp;DATEDIF(O1339,A1339,"YM")&amp;" months, "&amp;DATEDIF(O1339,A1339,"MD")&amp;" days")</f>
        <v/>
      </c>
      <c r="S1339" s="196">
        <f>_xlfn.LET(_xlpm.d,_xlfn.XLOOKUP(Q1339,'[1]Birth Dates'!$A:$A,'[1]Birth Dates'!$B:$B,"",0),IF(_xlpm.d=0,"",_xlpm.d))</f>
        <v/>
      </c>
      <c r="T1339" s="196">
        <f>IF(OR(S1339="",A1339="",NOT(ISNUMBER(S1339)),S1339&gt;A1339),"",DATEDIF(S1339,A1339,"Y")&amp;" years, "&amp;DATEDIF(S1339,A1339,"YM")&amp;" months, "&amp;DATEDIF(S1339,A1339,"MD")&amp;" days")</f>
        <v/>
      </c>
      <c r="W1339" s="196">
        <f>_xlfn.LET(_xlpm.d,_xlfn.XLOOKUP(U1339,'[1]Birth Dates'!$A:$A,'[1]Birth Dates'!$B:$B,"",0),IF(_xlpm.d=0,"",_xlpm.d))</f>
        <v/>
      </c>
      <c r="X1339" s="196">
        <f>IF(OR(W1339="",A1339="",NOT(ISNUMBER(W1339)),W1339&gt;A1339),"",DATEDIF(W1339,A1339,"Y")&amp;" years, "&amp;DATEDIF(W1339,A1339,"YM")&amp;" months, "&amp;DATEDIF(W1339,A1339,"MD")&amp;" days")</f>
        <v/>
      </c>
      <c r="AR1339" s="175">
        <f>IF($B1339="","",TEXT($A1339,"yyyymmdd")&amp;"_P"&amp;$C1339&amp;"_C"&amp;$F1339&amp;"_"&amp;TRIM(RIGHT(SUBSTITUTE(TRIM(SUBSTITUTE($M1339,CHAR(160)," "))," ",REPT(" ",60)),60))&amp;IF($Q1339="","","-"&amp;TRIM(RIGHT(SUBSTITUTE(TRIM(SUBSTITUTE($Q1339,CHAR(160)," "))," ",REPT(" ",60)),60)))&amp;IF($U1339="","","-"&amp;TRIM(RIGHT(SUBSTITUTE(TRIM(SUBSTITUTE($U1339,CHAR(160)," "))," ",REPT(" ",60)),60)))&amp;".jpg")</f>
        <v/>
      </c>
    </row>
    <row r="1340" ht="14" customHeight="1">
      <c r="O1340" s="196">
        <f>_xlfn.LET(_xlpm.d,_xlfn.XLOOKUP(M1340,'[1]Birth Dates'!$A:$A,'[1]Birth Dates'!$B:$B,"",0),IF(_xlpm.d=0,"",_xlpm.d))</f>
        <v/>
      </c>
      <c r="P1340" s="196">
        <f>IF(OR(O1340="",A1340="",NOT(ISNUMBER(O1340)),O1340&gt;A1340),"",DATEDIF(O1340,A1340,"Y")&amp;" years, "&amp;DATEDIF(O1340,A1340,"YM")&amp;" months, "&amp;DATEDIF(O1340,A1340,"MD")&amp;" days")</f>
        <v/>
      </c>
      <c r="S1340" s="196">
        <f>_xlfn.LET(_xlpm.d,_xlfn.XLOOKUP(Q1340,'[1]Birth Dates'!$A:$A,'[1]Birth Dates'!$B:$B,"",0),IF(_xlpm.d=0,"",_xlpm.d))</f>
        <v/>
      </c>
      <c r="T1340" s="196">
        <f>IF(OR(S1340="",A1340="",NOT(ISNUMBER(S1340)),S1340&gt;A1340),"",DATEDIF(S1340,A1340,"Y")&amp;" years, "&amp;DATEDIF(S1340,A1340,"YM")&amp;" months, "&amp;DATEDIF(S1340,A1340,"MD")&amp;" days")</f>
        <v/>
      </c>
      <c r="W1340" s="196">
        <f>_xlfn.LET(_xlpm.d,_xlfn.XLOOKUP(U1340,'[1]Birth Dates'!$A:$A,'[1]Birth Dates'!$B:$B,"",0),IF(_xlpm.d=0,"",_xlpm.d))</f>
        <v/>
      </c>
      <c r="X1340" s="196">
        <f>IF(OR(W1340="",A1340="",NOT(ISNUMBER(W1340)),W1340&gt;A1340),"",DATEDIF(W1340,A1340,"Y")&amp;" years, "&amp;DATEDIF(W1340,A1340,"YM")&amp;" months, "&amp;DATEDIF(W1340,A1340,"MD")&amp;" days")</f>
        <v/>
      </c>
      <c r="AR1340" s="175">
        <f>IF($B1340="","",TEXT($A1340,"yyyymmdd")&amp;"_P"&amp;$C1340&amp;"_C"&amp;$F1340&amp;"_"&amp;TRIM(RIGHT(SUBSTITUTE(TRIM(SUBSTITUTE($M1340,CHAR(160)," "))," ",REPT(" ",60)),60))&amp;IF($Q1340="","","-"&amp;TRIM(RIGHT(SUBSTITUTE(TRIM(SUBSTITUTE($Q1340,CHAR(160)," "))," ",REPT(" ",60)),60)))&amp;IF($U1340="","","-"&amp;TRIM(RIGHT(SUBSTITUTE(TRIM(SUBSTITUTE($U1340,CHAR(160)," "))," ",REPT(" ",60)),60)))&amp;".jpg")</f>
        <v/>
      </c>
    </row>
    <row r="1341" ht="14" customHeight="1">
      <c r="O1341" s="196">
        <f>_xlfn.LET(_xlpm.d,_xlfn.XLOOKUP(M1341,'[1]Birth Dates'!$A:$A,'[1]Birth Dates'!$B:$B,"",0),IF(_xlpm.d=0,"",_xlpm.d))</f>
        <v/>
      </c>
      <c r="P1341" s="196">
        <f>IF(OR(O1341="",A1341="",NOT(ISNUMBER(O1341)),O1341&gt;A1341),"",DATEDIF(O1341,A1341,"Y")&amp;" years, "&amp;DATEDIF(O1341,A1341,"YM")&amp;" months, "&amp;DATEDIF(O1341,A1341,"MD")&amp;" days")</f>
        <v/>
      </c>
      <c r="S1341" s="196">
        <f>_xlfn.LET(_xlpm.d,_xlfn.XLOOKUP(Q1341,'[1]Birth Dates'!$A:$A,'[1]Birth Dates'!$B:$B,"",0),IF(_xlpm.d=0,"",_xlpm.d))</f>
        <v/>
      </c>
      <c r="T1341" s="196">
        <f>IF(OR(S1341="",A1341="",NOT(ISNUMBER(S1341)),S1341&gt;A1341),"",DATEDIF(S1341,A1341,"Y")&amp;" years, "&amp;DATEDIF(S1341,A1341,"YM")&amp;" months, "&amp;DATEDIF(S1341,A1341,"MD")&amp;" days")</f>
        <v/>
      </c>
      <c r="W1341" s="196">
        <f>_xlfn.LET(_xlpm.d,_xlfn.XLOOKUP(U1341,'[1]Birth Dates'!$A:$A,'[1]Birth Dates'!$B:$B,"",0),IF(_xlpm.d=0,"",_xlpm.d))</f>
        <v/>
      </c>
      <c r="X1341" s="196">
        <f>IF(OR(W1341="",A1341="",NOT(ISNUMBER(W1341)),W1341&gt;A1341),"",DATEDIF(W1341,A1341,"Y")&amp;" years, "&amp;DATEDIF(W1341,A1341,"YM")&amp;" months, "&amp;DATEDIF(W1341,A1341,"MD")&amp;" days")</f>
        <v/>
      </c>
      <c r="AR1341" s="175">
        <f>IF($B1341="","",TEXT($A1341,"yyyymmdd")&amp;"_P"&amp;$C1341&amp;"_C"&amp;$F1341&amp;"_"&amp;TRIM(RIGHT(SUBSTITUTE(TRIM(SUBSTITUTE($M1341,CHAR(160)," "))," ",REPT(" ",60)),60))&amp;IF($Q1341="","","-"&amp;TRIM(RIGHT(SUBSTITUTE(TRIM(SUBSTITUTE($Q1341,CHAR(160)," "))," ",REPT(" ",60)),60)))&amp;IF($U1341="","","-"&amp;TRIM(RIGHT(SUBSTITUTE(TRIM(SUBSTITUTE($U1341,CHAR(160)," "))," ",REPT(" ",60)),60)))&amp;".jpg")</f>
        <v/>
      </c>
    </row>
    <row r="1342" ht="14" customHeight="1">
      <c r="O1342" s="196">
        <f>_xlfn.LET(_xlpm.d,_xlfn.XLOOKUP(M1342,'[1]Birth Dates'!$A:$A,'[1]Birth Dates'!$B:$B,"",0),IF(_xlpm.d=0,"",_xlpm.d))</f>
        <v/>
      </c>
      <c r="P1342" s="196">
        <f>IF(OR(O1342="",A1342="",NOT(ISNUMBER(O1342)),O1342&gt;A1342),"",DATEDIF(O1342,A1342,"Y")&amp;" years, "&amp;DATEDIF(O1342,A1342,"YM")&amp;" months, "&amp;DATEDIF(O1342,A1342,"MD")&amp;" days")</f>
        <v/>
      </c>
      <c r="S1342" s="196">
        <f>_xlfn.LET(_xlpm.d,_xlfn.XLOOKUP(Q1342,'[1]Birth Dates'!$A:$A,'[1]Birth Dates'!$B:$B,"",0),IF(_xlpm.d=0,"",_xlpm.d))</f>
        <v/>
      </c>
      <c r="T1342" s="196">
        <f>IF(OR(S1342="",A1342="",NOT(ISNUMBER(S1342)),S1342&gt;A1342),"",DATEDIF(S1342,A1342,"Y")&amp;" years, "&amp;DATEDIF(S1342,A1342,"YM")&amp;" months, "&amp;DATEDIF(S1342,A1342,"MD")&amp;" days")</f>
        <v/>
      </c>
      <c r="W1342" s="196">
        <f>_xlfn.LET(_xlpm.d,_xlfn.XLOOKUP(U1342,'[1]Birth Dates'!$A:$A,'[1]Birth Dates'!$B:$B,"",0),IF(_xlpm.d=0,"",_xlpm.d))</f>
        <v/>
      </c>
      <c r="X1342" s="196">
        <f>IF(OR(W1342="",A1342="",NOT(ISNUMBER(W1342)),W1342&gt;A1342),"",DATEDIF(W1342,A1342,"Y")&amp;" years, "&amp;DATEDIF(W1342,A1342,"YM")&amp;" months, "&amp;DATEDIF(W1342,A1342,"MD")&amp;" days")</f>
        <v/>
      </c>
      <c r="AR1342" s="175">
        <f>IF($B1342="","",TEXT($A1342,"yyyymmdd")&amp;"_P"&amp;$C1342&amp;"_C"&amp;$F1342&amp;"_"&amp;TRIM(RIGHT(SUBSTITUTE(TRIM(SUBSTITUTE($M1342,CHAR(160)," "))," ",REPT(" ",60)),60))&amp;IF($Q1342="","","-"&amp;TRIM(RIGHT(SUBSTITUTE(TRIM(SUBSTITUTE($Q1342,CHAR(160)," "))," ",REPT(" ",60)),60)))&amp;IF($U1342="","","-"&amp;TRIM(RIGHT(SUBSTITUTE(TRIM(SUBSTITUTE($U1342,CHAR(160)," "))," ",REPT(" ",60)),60)))&amp;".jpg")</f>
        <v/>
      </c>
    </row>
    <row r="1343" ht="14" customHeight="1">
      <c r="O1343" s="196">
        <f>_xlfn.LET(_xlpm.d,_xlfn.XLOOKUP(M1343,'[1]Birth Dates'!$A:$A,'[1]Birth Dates'!$B:$B,"",0),IF(_xlpm.d=0,"",_xlpm.d))</f>
        <v/>
      </c>
      <c r="P1343" s="196">
        <f>IF(OR(O1343="",A1343="",NOT(ISNUMBER(O1343)),O1343&gt;A1343),"",DATEDIF(O1343,A1343,"Y")&amp;" years, "&amp;DATEDIF(O1343,A1343,"YM")&amp;" months, "&amp;DATEDIF(O1343,A1343,"MD")&amp;" days")</f>
        <v/>
      </c>
      <c r="S1343" s="196">
        <f>_xlfn.LET(_xlpm.d,_xlfn.XLOOKUP(Q1343,'[1]Birth Dates'!$A:$A,'[1]Birth Dates'!$B:$B,"",0),IF(_xlpm.d=0,"",_xlpm.d))</f>
        <v/>
      </c>
      <c r="T1343" s="196">
        <f>IF(OR(S1343="",A1343="",NOT(ISNUMBER(S1343)),S1343&gt;A1343),"",DATEDIF(S1343,A1343,"Y")&amp;" years, "&amp;DATEDIF(S1343,A1343,"YM")&amp;" months, "&amp;DATEDIF(S1343,A1343,"MD")&amp;" days")</f>
        <v/>
      </c>
      <c r="W1343" s="196">
        <f>_xlfn.LET(_xlpm.d,_xlfn.XLOOKUP(U1343,'[1]Birth Dates'!$A:$A,'[1]Birth Dates'!$B:$B,"",0),IF(_xlpm.d=0,"",_xlpm.d))</f>
        <v/>
      </c>
      <c r="X1343" s="196">
        <f>IF(OR(W1343="",A1343="",NOT(ISNUMBER(W1343)),W1343&gt;A1343),"",DATEDIF(W1343,A1343,"Y")&amp;" years, "&amp;DATEDIF(W1343,A1343,"YM")&amp;" months, "&amp;DATEDIF(W1343,A1343,"MD")&amp;" days")</f>
        <v/>
      </c>
      <c r="AR1343" s="175">
        <f>IF($B1343="","",TEXT($A1343,"yyyymmdd")&amp;"_P"&amp;$C1343&amp;"_C"&amp;$F1343&amp;"_"&amp;TRIM(RIGHT(SUBSTITUTE(TRIM(SUBSTITUTE($M1343,CHAR(160)," "))," ",REPT(" ",60)),60))&amp;IF($Q1343="","","-"&amp;TRIM(RIGHT(SUBSTITUTE(TRIM(SUBSTITUTE($Q1343,CHAR(160)," "))," ",REPT(" ",60)),60)))&amp;IF($U1343="","","-"&amp;TRIM(RIGHT(SUBSTITUTE(TRIM(SUBSTITUTE($U1343,CHAR(160)," "))," ",REPT(" ",60)),60)))&amp;".jpg")</f>
        <v/>
      </c>
    </row>
    <row r="1344" ht="14" customHeight="1">
      <c r="O1344" s="196">
        <f>_xlfn.LET(_xlpm.d,_xlfn.XLOOKUP(M1344,'[1]Birth Dates'!$A:$A,'[1]Birth Dates'!$B:$B,"",0),IF(_xlpm.d=0,"",_xlpm.d))</f>
        <v/>
      </c>
      <c r="P1344" s="196">
        <f>IF(OR(O1344="",A1344="",NOT(ISNUMBER(O1344)),O1344&gt;A1344),"",DATEDIF(O1344,A1344,"Y")&amp;" years, "&amp;DATEDIF(O1344,A1344,"YM")&amp;" months, "&amp;DATEDIF(O1344,A1344,"MD")&amp;" days")</f>
        <v/>
      </c>
      <c r="S1344" s="196">
        <f>_xlfn.LET(_xlpm.d,_xlfn.XLOOKUP(Q1344,'[1]Birth Dates'!$A:$A,'[1]Birth Dates'!$B:$B,"",0),IF(_xlpm.d=0,"",_xlpm.d))</f>
        <v/>
      </c>
      <c r="T1344" s="196">
        <f>IF(OR(S1344="",A1344="",NOT(ISNUMBER(S1344)),S1344&gt;A1344),"",DATEDIF(S1344,A1344,"Y")&amp;" years, "&amp;DATEDIF(S1344,A1344,"YM")&amp;" months, "&amp;DATEDIF(S1344,A1344,"MD")&amp;" days")</f>
        <v/>
      </c>
      <c r="W1344" s="196">
        <f>_xlfn.LET(_xlpm.d,_xlfn.XLOOKUP(U1344,'[1]Birth Dates'!$A:$A,'[1]Birth Dates'!$B:$B,"",0),IF(_xlpm.d=0,"",_xlpm.d))</f>
        <v/>
      </c>
      <c r="X1344" s="196">
        <f>IF(OR(W1344="",A1344="",NOT(ISNUMBER(W1344)),W1344&gt;A1344),"",DATEDIF(W1344,A1344,"Y")&amp;" years, "&amp;DATEDIF(W1344,A1344,"YM")&amp;" months, "&amp;DATEDIF(W1344,A1344,"MD")&amp;" days")</f>
        <v/>
      </c>
      <c r="AR1344" s="175">
        <f>IF($B1344="","",TEXT($A1344,"yyyymmdd")&amp;"_P"&amp;$C1344&amp;"_C"&amp;$F1344&amp;"_"&amp;TRIM(RIGHT(SUBSTITUTE(TRIM(SUBSTITUTE($M1344,CHAR(160)," "))," ",REPT(" ",60)),60))&amp;IF($Q1344="","","-"&amp;TRIM(RIGHT(SUBSTITUTE(TRIM(SUBSTITUTE($Q1344,CHAR(160)," "))," ",REPT(" ",60)),60)))&amp;IF($U1344="","","-"&amp;TRIM(RIGHT(SUBSTITUTE(TRIM(SUBSTITUTE($U1344,CHAR(160)," "))," ",REPT(" ",60)),60)))&amp;".jpg")</f>
        <v/>
      </c>
    </row>
    <row r="1345" ht="14" customHeight="1">
      <c r="O1345" s="196">
        <f>_xlfn.LET(_xlpm.d,_xlfn.XLOOKUP(M1345,'[1]Birth Dates'!$A:$A,'[1]Birth Dates'!$B:$B,"",0),IF(_xlpm.d=0,"",_xlpm.d))</f>
        <v/>
      </c>
      <c r="P1345" s="196">
        <f>IF(OR(O1345="",A1345="",NOT(ISNUMBER(O1345)),O1345&gt;A1345),"",DATEDIF(O1345,A1345,"Y")&amp;" years, "&amp;DATEDIF(O1345,A1345,"YM")&amp;" months, "&amp;DATEDIF(O1345,A1345,"MD")&amp;" days")</f>
        <v/>
      </c>
      <c r="S1345" s="196">
        <f>_xlfn.LET(_xlpm.d,_xlfn.XLOOKUP(Q1345,'[1]Birth Dates'!$A:$A,'[1]Birth Dates'!$B:$B,"",0),IF(_xlpm.d=0,"",_xlpm.d))</f>
        <v/>
      </c>
      <c r="T1345" s="196">
        <f>IF(OR(S1345="",A1345="",NOT(ISNUMBER(S1345)),S1345&gt;A1345),"",DATEDIF(S1345,A1345,"Y")&amp;" years, "&amp;DATEDIF(S1345,A1345,"YM")&amp;" months, "&amp;DATEDIF(S1345,A1345,"MD")&amp;" days")</f>
        <v/>
      </c>
      <c r="W1345" s="196">
        <f>_xlfn.LET(_xlpm.d,_xlfn.XLOOKUP(U1345,'[1]Birth Dates'!$A:$A,'[1]Birth Dates'!$B:$B,"",0),IF(_xlpm.d=0,"",_xlpm.d))</f>
        <v/>
      </c>
      <c r="X1345" s="196">
        <f>IF(OR(W1345="",A1345="",NOT(ISNUMBER(W1345)),W1345&gt;A1345),"",DATEDIF(W1345,A1345,"Y")&amp;" years, "&amp;DATEDIF(W1345,A1345,"YM")&amp;" months, "&amp;DATEDIF(W1345,A1345,"MD")&amp;" days")</f>
        <v/>
      </c>
      <c r="AR1345" s="175">
        <f>IF($B1345="","",TEXT($A1345,"yyyymmdd")&amp;"_P"&amp;$C1345&amp;"_C"&amp;$F1345&amp;"_"&amp;TRIM(RIGHT(SUBSTITUTE(TRIM(SUBSTITUTE($M1345,CHAR(160)," "))," ",REPT(" ",60)),60))&amp;IF($Q1345="","","-"&amp;TRIM(RIGHT(SUBSTITUTE(TRIM(SUBSTITUTE($Q1345,CHAR(160)," "))," ",REPT(" ",60)),60)))&amp;IF($U1345="","","-"&amp;TRIM(RIGHT(SUBSTITUTE(TRIM(SUBSTITUTE($U1345,CHAR(160)," "))," ",REPT(" ",60)),60)))&amp;".jpg")</f>
        <v/>
      </c>
    </row>
    <row r="1346" ht="14" customHeight="1">
      <c r="O1346" s="196">
        <f>_xlfn.LET(_xlpm.d,_xlfn.XLOOKUP(M1346,'[1]Birth Dates'!$A:$A,'[1]Birth Dates'!$B:$B,"",0),IF(_xlpm.d=0,"",_xlpm.d))</f>
        <v/>
      </c>
      <c r="P1346" s="196">
        <f>IF(OR(O1346="",A1346="",NOT(ISNUMBER(O1346)),O1346&gt;A1346),"",DATEDIF(O1346,A1346,"Y")&amp;" years, "&amp;DATEDIF(O1346,A1346,"YM")&amp;" months, "&amp;DATEDIF(O1346,A1346,"MD")&amp;" days")</f>
        <v/>
      </c>
      <c r="S1346" s="196">
        <f>_xlfn.LET(_xlpm.d,_xlfn.XLOOKUP(Q1346,'[1]Birth Dates'!$A:$A,'[1]Birth Dates'!$B:$B,"",0),IF(_xlpm.d=0,"",_xlpm.d))</f>
        <v/>
      </c>
      <c r="T1346" s="196">
        <f>IF(OR(S1346="",A1346="",NOT(ISNUMBER(S1346)),S1346&gt;A1346),"",DATEDIF(S1346,A1346,"Y")&amp;" years, "&amp;DATEDIF(S1346,A1346,"YM")&amp;" months, "&amp;DATEDIF(S1346,A1346,"MD")&amp;" days")</f>
        <v/>
      </c>
      <c r="W1346" s="196">
        <f>_xlfn.LET(_xlpm.d,_xlfn.XLOOKUP(U1346,'[1]Birth Dates'!$A:$A,'[1]Birth Dates'!$B:$B,"",0),IF(_xlpm.d=0,"",_xlpm.d))</f>
        <v/>
      </c>
      <c r="X1346" s="196">
        <f>IF(OR(W1346="",A1346="",NOT(ISNUMBER(W1346)),W1346&gt;A1346),"",DATEDIF(W1346,A1346,"Y")&amp;" years, "&amp;DATEDIF(W1346,A1346,"YM")&amp;" months, "&amp;DATEDIF(W1346,A1346,"MD")&amp;" days")</f>
        <v/>
      </c>
      <c r="AR1346" s="175">
        <f>IF($B1346="","",TEXT($A1346,"yyyymmdd")&amp;"_P"&amp;$C1346&amp;"_C"&amp;$F1346&amp;"_"&amp;TRIM(RIGHT(SUBSTITUTE(TRIM(SUBSTITUTE($M1346,CHAR(160)," "))," ",REPT(" ",60)),60))&amp;IF($Q1346="","","-"&amp;TRIM(RIGHT(SUBSTITUTE(TRIM(SUBSTITUTE($Q1346,CHAR(160)," "))," ",REPT(" ",60)),60)))&amp;IF($U1346="","","-"&amp;TRIM(RIGHT(SUBSTITUTE(TRIM(SUBSTITUTE($U1346,CHAR(160)," "))," ",REPT(" ",60)),60)))&amp;".jpg")</f>
        <v/>
      </c>
    </row>
    <row r="1347" ht="14" customHeight="1">
      <c r="O1347" s="196">
        <f>_xlfn.LET(_xlpm.d,_xlfn.XLOOKUP(M1347,'[1]Birth Dates'!$A:$A,'[1]Birth Dates'!$B:$B,"",0),IF(_xlpm.d=0,"",_xlpm.d))</f>
        <v/>
      </c>
      <c r="P1347" s="196">
        <f>IF(OR(O1347="",A1347="",NOT(ISNUMBER(O1347)),O1347&gt;A1347),"",DATEDIF(O1347,A1347,"Y")&amp;" years, "&amp;DATEDIF(O1347,A1347,"YM")&amp;" months, "&amp;DATEDIF(O1347,A1347,"MD")&amp;" days")</f>
        <v/>
      </c>
      <c r="S1347" s="196">
        <f>_xlfn.LET(_xlpm.d,_xlfn.XLOOKUP(Q1347,'[1]Birth Dates'!$A:$A,'[1]Birth Dates'!$B:$B,"",0),IF(_xlpm.d=0,"",_xlpm.d))</f>
        <v/>
      </c>
      <c r="T1347" s="196">
        <f>IF(OR(S1347="",A1347="",NOT(ISNUMBER(S1347)),S1347&gt;A1347),"",DATEDIF(S1347,A1347,"Y")&amp;" years, "&amp;DATEDIF(S1347,A1347,"YM")&amp;" months, "&amp;DATEDIF(S1347,A1347,"MD")&amp;" days")</f>
        <v/>
      </c>
      <c r="W1347" s="196">
        <f>_xlfn.LET(_xlpm.d,_xlfn.XLOOKUP(U1347,'[1]Birth Dates'!$A:$A,'[1]Birth Dates'!$B:$B,"",0),IF(_xlpm.d=0,"",_xlpm.d))</f>
        <v/>
      </c>
      <c r="X1347" s="196">
        <f>IF(OR(W1347="",A1347="",NOT(ISNUMBER(W1347)),W1347&gt;A1347),"",DATEDIF(W1347,A1347,"Y")&amp;" years, "&amp;DATEDIF(W1347,A1347,"YM")&amp;" months, "&amp;DATEDIF(W1347,A1347,"MD")&amp;" days")</f>
        <v/>
      </c>
      <c r="AR1347" s="175">
        <f>IF($B1347="","",TEXT($A1347,"yyyymmdd")&amp;"_P"&amp;$C1347&amp;"_C"&amp;$F1347&amp;"_"&amp;TRIM(RIGHT(SUBSTITUTE(TRIM(SUBSTITUTE($M1347,CHAR(160)," "))," ",REPT(" ",60)),60))&amp;IF($Q1347="","","-"&amp;TRIM(RIGHT(SUBSTITUTE(TRIM(SUBSTITUTE($Q1347,CHAR(160)," "))," ",REPT(" ",60)),60)))&amp;IF($U1347="","","-"&amp;TRIM(RIGHT(SUBSTITUTE(TRIM(SUBSTITUTE($U1347,CHAR(160)," "))," ",REPT(" ",60)),60)))&amp;".jpg")</f>
        <v/>
      </c>
    </row>
    <row r="1348" ht="14" customHeight="1">
      <c r="O1348" s="196">
        <f>_xlfn.LET(_xlpm.d,_xlfn.XLOOKUP(M1348,'[1]Birth Dates'!$A:$A,'[1]Birth Dates'!$B:$B,"",0),IF(_xlpm.d=0,"",_xlpm.d))</f>
        <v/>
      </c>
      <c r="P1348" s="196">
        <f>IF(OR(O1348="",A1348="",NOT(ISNUMBER(O1348)),O1348&gt;A1348),"",DATEDIF(O1348,A1348,"Y")&amp;" years, "&amp;DATEDIF(O1348,A1348,"YM")&amp;" months, "&amp;DATEDIF(O1348,A1348,"MD")&amp;" days")</f>
        <v/>
      </c>
      <c r="S1348" s="196">
        <f>_xlfn.LET(_xlpm.d,_xlfn.XLOOKUP(Q1348,'[1]Birth Dates'!$A:$A,'[1]Birth Dates'!$B:$B,"",0),IF(_xlpm.d=0,"",_xlpm.d))</f>
        <v/>
      </c>
      <c r="T1348" s="196">
        <f>IF(OR(S1348="",A1348="",NOT(ISNUMBER(S1348)),S1348&gt;A1348),"",DATEDIF(S1348,A1348,"Y")&amp;" years, "&amp;DATEDIF(S1348,A1348,"YM")&amp;" months, "&amp;DATEDIF(S1348,A1348,"MD")&amp;" days")</f>
        <v/>
      </c>
      <c r="W1348" s="196">
        <f>_xlfn.LET(_xlpm.d,_xlfn.XLOOKUP(U1348,'[1]Birth Dates'!$A:$A,'[1]Birth Dates'!$B:$B,"",0),IF(_xlpm.d=0,"",_xlpm.d))</f>
        <v/>
      </c>
      <c r="X1348" s="196">
        <f>IF(OR(W1348="",A1348="",NOT(ISNUMBER(W1348)),W1348&gt;A1348),"",DATEDIF(W1348,A1348,"Y")&amp;" years, "&amp;DATEDIF(W1348,A1348,"YM")&amp;" months, "&amp;DATEDIF(W1348,A1348,"MD")&amp;" days")</f>
        <v/>
      </c>
      <c r="AR1348" s="175">
        <f>IF($B1348="","",TEXT($A1348,"yyyymmdd")&amp;"_P"&amp;$C1348&amp;"_C"&amp;$F1348&amp;"_"&amp;TRIM(RIGHT(SUBSTITUTE(TRIM(SUBSTITUTE($M1348,CHAR(160)," "))," ",REPT(" ",60)),60))&amp;IF($Q1348="","","-"&amp;TRIM(RIGHT(SUBSTITUTE(TRIM(SUBSTITUTE($Q1348,CHAR(160)," "))," ",REPT(" ",60)),60)))&amp;IF($U1348="","","-"&amp;TRIM(RIGHT(SUBSTITUTE(TRIM(SUBSTITUTE($U1348,CHAR(160)," "))," ",REPT(" ",60)),60)))&amp;".jpg")</f>
        <v/>
      </c>
    </row>
    <row r="1349" ht="14" customHeight="1">
      <c r="O1349" s="196">
        <f>_xlfn.LET(_xlpm.d,_xlfn.XLOOKUP(M1349,'[1]Birth Dates'!$A:$A,'[1]Birth Dates'!$B:$B,"",0),IF(_xlpm.d=0,"",_xlpm.d))</f>
        <v/>
      </c>
      <c r="P1349" s="196">
        <f>IF(OR(O1349="",A1349="",NOT(ISNUMBER(O1349)),O1349&gt;A1349),"",DATEDIF(O1349,A1349,"Y")&amp;" years, "&amp;DATEDIF(O1349,A1349,"YM")&amp;" months, "&amp;DATEDIF(O1349,A1349,"MD")&amp;" days")</f>
        <v/>
      </c>
      <c r="S1349" s="196">
        <f>_xlfn.LET(_xlpm.d,_xlfn.XLOOKUP(Q1349,'[1]Birth Dates'!$A:$A,'[1]Birth Dates'!$B:$B,"",0),IF(_xlpm.d=0,"",_xlpm.d))</f>
        <v/>
      </c>
      <c r="T1349" s="196">
        <f>IF(OR(S1349="",A1349="",NOT(ISNUMBER(S1349)),S1349&gt;A1349),"",DATEDIF(S1349,A1349,"Y")&amp;" years, "&amp;DATEDIF(S1349,A1349,"YM")&amp;" months, "&amp;DATEDIF(S1349,A1349,"MD")&amp;" days")</f>
        <v/>
      </c>
      <c r="W1349" s="196">
        <f>_xlfn.LET(_xlpm.d,_xlfn.XLOOKUP(U1349,'[1]Birth Dates'!$A:$A,'[1]Birth Dates'!$B:$B,"",0),IF(_xlpm.d=0,"",_xlpm.d))</f>
        <v/>
      </c>
      <c r="X1349" s="196">
        <f>IF(OR(W1349="",A1349="",NOT(ISNUMBER(W1349)),W1349&gt;A1349),"",DATEDIF(W1349,A1349,"Y")&amp;" years, "&amp;DATEDIF(W1349,A1349,"YM")&amp;" months, "&amp;DATEDIF(W1349,A1349,"MD")&amp;" days")</f>
        <v/>
      </c>
      <c r="AR1349" s="175">
        <f>IF($B1349="","",TEXT($A1349,"yyyymmdd")&amp;"_P"&amp;$C1349&amp;"_C"&amp;$F1349&amp;"_"&amp;TRIM(RIGHT(SUBSTITUTE(TRIM(SUBSTITUTE($M1349,CHAR(160)," "))," ",REPT(" ",60)),60))&amp;IF($Q1349="","","-"&amp;TRIM(RIGHT(SUBSTITUTE(TRIM(SUBSTITUTE($Q1349,CHAR(160)," "))," ",REPT(" ",60)),60)))&amp;IF($U1349="","","-"&amp;TRIM(RIGHT(SUBSTITUTE(TRIM(SUBSTITUTE($U1349,CHAR(160)," "))," ",REPT(" ",60)),60)))&amp;".jpg")</f>
        <v/>
      </c>
    </row>
    <row r="1350" ht="14" customHeight="1">
      <c r="O1350" s="196">
        <f>_xlfn.LET(_xlpm.d,_xlfn.XLOOKUP(M1350,'[1]Birth Dates'!$A:$A,'[1]Birth Dates'!$B:$B,"",0),IF(_xlpm.d=0,"",_xlpm.d))</f>
        <v/>
      </c>
      <c r="P1350" s="196">
        <f>IF(OR(O1350="",A1350="",NOT(ISNUMBER(O1350)),O1350&gt;A1350),"",DATEDIF(O1350,A1350,"Y")&amp;" years, "&amp;DATEDIF(O1350,A1350,"YM")&amp;" months, "&amp;DATEDIF(O1350,A1350,"MD")&amp;" days")</f>
        <v/>
      </c>
      <c r="S1350" s="196">
        <f>_xlfn.LET(_xlpm.d,_xlfn.XLOOKUP(Q1350,'[1]Birth Dates'!$A:$A,'[1]Birth Dates'!$B:$B,"",0),IF(_xlpm.d=0,"",_xlpm.d))</f>
        <v/>
      </c>
      <c r="T1350" s="196">
        <f>IF(OR(S1350="",A1350="",NOT(ISNUMBER(S1350)),S1350&gt;A1350),"",DATEDIF(S1350,A1350,"Y")&amp;" years, "&amp;DATEDIF(S1350,A1350,"YM")&amp;" months, "&amp;DATEDIF(S1350,A1350,"MD")&amp;" days")</f>
        <v/>
      </c>
      <c r="W1350" s="196">
        <f>_xlfn.LET(_xlpm.d,_xlfn.XLOOKUP(U1350,'[1]Birth Dates'!$A:$A,'[1]Birth Dates'!$B:$B,"",0),IF(_xlpm.d=0,"",_xlpm.d))</f>
        <v/>
      </c>
      <c r="X1350" s="196">
        <f>IF(OR(W1350="",A1350="",NOT(ISNUMBER(W1350)),W1350&gt;A1350),"",DATEDIF(W1350,A1350,"Y")&amp;" years, "&amp;DATEDIF(W1350,A1350,"YM")&amp;" months, "&amp;DATEDIF(W1350,A1350,"MD")&amp;" days")</f>
        <v/>
      </c>
      <c r="AR1350" s="175">
        <f>IF($B1350="","",TEXT($A1350,"yyyymmdd")&amp;"_P"&amp;$C1350&amp;"_C"&amp;$F1350&amp;"_"&amp;TRIM(RIGHT(SUBSTITUTE(TRIM(SUBSTITUTE($M1350,CHAR(160)," "))," ",REPT(" ",60)),60))&amp;IF($Q1350="","","-"&amp;TRIM(RIGHT(SUBSTITUTE(TRIM(SUBSTITUTE($Q1350,CHAR(160)," "))," ",REPT(" ",60)),60)))&amp;IF($U1350="","","-"&amp;TRIM(RIGHT(SUBSTITUTE(TRIM(SUBSTITUTE($U1350,CHAR(160)," "))," ",REPT(" ",60)),60)))&amp;".jpg")</f>
        <v/>
      </c>
    </row>
    <row r="1351" ht="14" customHeight="1">
      <c r="O1351" s="196">
        <f>_xlfn.LET(_xlpm.d,_xlfn.XLOOKUP(M1351,'[1]Birth Dates'!$A:$A,'[1]Birth Dates'!$B:$B,"",0),IF(_xlpm.d=0,"",_xlpm.d))</f>
        <v/>
      </c>
      <c r="P1351" s="196">
        <f>IF(OR(O1351="",A1351="",NOT(ISNUMBER(O1351)),O1351&gt;A1351),"",DATEDIF(O1351,A1351,"Y")&amp;" years, "&amp;DATEDIF(O1351,A1351,"YM")&amp;" months, "&amp;DATEDIF(O1351,A1351,"MD")&amp;" days")</f>
        <v/>
      </c>
      <c r="S1351" s="196">
        <f>_xlfn.LET(_xlpm.d,_xlfn.XLOOKUP(Q1351,'[1]Birth Dates'!$A:$A,'[1]Birth Dates'!$B:$B,"",0),IF(_xlpm.d=0,"",_xlpm.d))</f>
        <v/>
      </c>
      <c r="T1351" s="196">
        <f>IF(OR(S1351="",A1351="",NOT(ISNUMBER(S1351)),S1351&gt;A1351),"",DATEDIF(S1351,A1351,"Y")&amp;" years, "&amp;DATEDIF(S1351,A1351,"YM")&amp;" months, "&amp;DATEDIF(S1351,A1351,"MD")&amp;" days")</f>
        <v/>
      </c>
      <c r="W1351" s="196">
        <f>_xlfn.LET(_xlpm.d,_xlfn.XLOOKUP(U1351,'[1]Birth Dates'!$A:$A,'[1]Birth Dates'!$B:$B,"",0),IF(_xlpm.d=0,"",_xlpm.d))</f>
        <v/>
      </c>
      <c r="X1351" s="196">
        <f>IF(OR(W1351="",A1351="",NOT(ISNUMBER(W1351)),W1351&gt;A1351),"",DATEDIF(W1351,A1351,"Y")&amp;" years, "&amp;DATEDIF(W1351,A1351,"YM")&amp;" months, "&amp;DATEDIF(W1351,A1351,"MD")&amp;" days")</f>
        <v/>
      </c>
      <c r="AR1351" s="175">
        <f>IF($B1351="","",TEXT($A1351,"yyyymmdd")&amp;"_P"&amp;$C1351&amp;"_C"&amp;$F1351&amp;"_"&amp;TRIM(RIGHT(SUBSTITUTE(TRIM(SUBSTITUTE($M1351,CHAR(160)," "))," ",REPT(" ",60)),60))&amp;IF($Q1351="","","-"&amp;TRIM(RIGHT(SUBSTITUTE(TRIM(SUBSTITUTE($Q1351,CHAR(160)," "))," ",REPT(" ",60)),60)))&amp;IF($U1351="","","-"&amp;TRIM(RIGHT(SUBSTITUTE(TRIM(SUBSTITUTE($U1351,CHAR(160)," "))," ",REPT(" ",60)),60)))&amp;".jpg")</f>
        <v/>
      </c>
    </row>
    <row r="1352" ht="14" customHeight="1">
      <c r="O1352" s="196">
        <f>_xlfn.LET(_xlpm.d,_xlfn.XLOOKUP(M1352,'[1]Birth Dates'!$A:$A,'[1]Birth Dates'!$B:$B,"",0),IF(_xlpm.d=0,"",_xlpm.d))</f>
        <v/>
      </c>
      <c r="P1352" s="196">
        <f>IF(OR(O1352="",A1352="",NOT(ISNUMBER(O1352)),O1352&gt;A1352),"",DATEDIF(O1352,A1352,"Y")&amp;" years, "&amp;DATEDIF(O1352,A1352,"YM")&amp;" months, "&amp;DATEDIF(O1352,A1352,"MD")&amp;" days")</f>
        <v/>
      </c>
      <c r="S1352" s="196">
        <f>_xlfn.LET(_xlpm.d,_xlfn.XLOOKUP(Q1352,'[1]Birth Dates'!$A:$A,'[1]Birth Dates'!$B:$B,"",0),IF(_xlpm.d=0,"",_xlpm.d))</f>
        <v/>
      </c>
      <c r="T1352" s="196">
        <f>IF(OR(S1352="",A1352="",NOT(ISNUMBER(S1352)),S1352&gt;A1352),"",DATEDIF(S1352,A1352,"Y")&amp;" years, "&amp;DATEDIF(S1352,A1352,"YM")&amp;" months, "&amp;DATEDIF(S1352,A1352,"MD")&amp;" days")</f>
        <v/>
      </c>
      <c r="W1352" s="196">
        <f>_xlfn.LET(_xlpm.d,_xlfn.XLOOKUP(U1352,'[1]Birth Dates'!$A:$A,'[1]Birth Dates'!$B:$B,"",0),IF(_xlpm.d=0,"",_xlpm.d))</f>
        <v/>
      </c>
      <c r="X1352" s="196">
        <f>IF(OR(W1352="",A1352="",NOT(ISNUMBER(W1352)),W1352&gt;A1352),"",DATEDIF(W1352,A1352,"Y")&amp;" years, "&amp;DATEDIF(W1352,A1352,"YM")&amp;" months, "&amp;DATEDIF(W1352,A1352,"MD")&amp;" days")</f>
        <v/>
      </c>
      <c r="AR1352" s="175">
        <f>IF($B1352="","",TEXT($A1352,"yyyymmdd")&amp;"_P"&amp;$C1352&amp;"_C"&amp;$F1352&amp;"_"&amp;TRIM(RIGHT(SUBSTITUTE(TRIM(SUBSTITUTE($M1352,CHAR(160)," "))," ",REPT(" ",60)),60))&amp;IF($Q1352="","","-"&amp;TRIM(RIGHT(SUBSTITUTE(TRIM(SUBSTITUTE($Q1352,CHAR(160)," "))," ",REPT(" ",60)),60)))&amp;IF($U1352="","","-"&amp;TRIM(RIGHT(SUBSTITUTE(TRIM(SUBSTITUTE($U1352,CHAR(160)," "))," ",REPT(" ",60)),60)))&amp;".jpg")</f>
        <v/>
      </c>
    </row>
    <row r="1353" ht="14" customHeight="1">
      <c r="O1353" s="196">
        <f>_xlfn.LET(_xlpm.d,_xlfn.XLOOKUP(M1353,'[1]Birth Dates'!$A:$A,'[1]Birth Dates'!$B:$B,"",0),IF(_xlpm.d=0,"",_xlpm.d))</f>
        <v/>
      </c>
      <c r="P1353" s="196">
        <f>IF(OR(O1353="",A1353="",NOT(ISNUMBER(O1353)),O1353&gt;A1353),"",DATEDIF(O1353,A1353,"Y")&amp;" years, "&amp;DATEDIF(O1353,A1353,"YM")&amp;" months, "&amp;DATEDIF(O1353,A1353,"MD")&amp;" days")</f>
        <v/>
      </c>
      <c r="S1353" s="196">
        <f>_xlfn.LET(_xlpm.d,_xlfn.XLOOKUP(Q1353,'[1]Birth Dates'!$A:$A,'[1]Birth Dates'!$B:$B,"",0),IF(_xlpm.d=0,"",_xlpm.d))</f>
        <v/>
      </c>
      <c r="T1353" s="196">
        <f>IF(OR(S1353="",A1353="",NOT(ISNUMBER(S1353)),S1353&gt;A1353),"",DATEDIF(S1353,A1353,"Y")&amp;" years, "&amp;DATEDIF(S1353,A1353,"YM")&amp;" months, "&amp;DATEDIF(S1353,A1353,"MD")&amp;" days")</f>
        <v/>
      </c>
      <c r="W1353" s="196">
        <f>_xlfn.LET(_xlpm.d,_xlfn.XLOOKUP(U1353,'[1]Birth Dates'!$A:$A,'[1]Birth Dates'!$B:$B,"",0),IF(_xlpm.d=0,"",_xlpm.d))</f>
        <v/>
      </c>
      <c r="X1353" s="196">
        <f>IF(OR(W1353="",A1353="",NOT(ISNUMBER(W1353)),W1353&gt;A1353),"",DATEDIF(W1353,A1353,"Y")&amp;" years, "&amp;DATEDIF(W1353,A1353,"YM")&amp;" months, "&amp;DATEDIF(W1353,A1353,"MD")&amp;" days")</f>
        <v/>
      </c>
      <c r="AR1353" s="175">
        <f>IF($B1353="","",TEXT($A1353,"yyyymmdd")&amp;"_P"&amp;$C1353&amp;"_C"&amp;$F1353&amp;"_"&amp;TRIM(RIGHT(SUBSTITUTE(TRIM(SUBSTITUTE($M1353,CHAR(160)," "))," ",REPT(" ",60)),60))&amp;IF($Q1353="","","-"&amp;TRIM(RIGHT(SUBSTITUTE(TRIM(SUBSTITUTE($Q1353,CHAR(160)," "))," ",REPT(" ",60)),60)))&amp;IF($U1353="","","-"&amp;TRIM(RIGHT(SUBSTITUTE(TRIM(SUBSTITUTE($U1353,CHAR(160)," "))," ",REPT(" ",60)),60)))&amp;".jpg")</f>
        <v/>
      </c>
    </row>
    <row r="1354" ht="14" customHeight="1">
      <c r="O1354" s="196">
        <f>_xlfn.LET(_xlpm.d,_xlfn.XLOOKUP(M1354,'[1]Birth Dates'!$A:$A,'[1]Birth Dates'!$B:$B,"",0),IF(_xlpm.d=0,"",_xlpm.d))</f>
        <v/>
      </c>
      <c r="P1354" s="196">
        <f>IF(OR(O1354="",A1354="",NOT(ISNUMBER(O1354)),O1354&gt;A1354),"",DATEDIF(O1354,A1354,"Y")&amp;" years, "&amp;DATEDIF(O1354,A1354,"YM")&amp;" months, "&amp;DATEDIF(O1354,A1354,"MD")&amp;" days")</f>
        <v/>
      </c>
      <c r="S1354" s="196">
        <f>_xlfn.LET(_xlpm.d,_xlfn.XLOOKUP(Q1354,'[1]Birth Dates'!$A:$A,'[1]Birth Dates'!$B:$B,"",0),IF(_xlpm.d=0,"",_xlpm.d))</f>
        <v/>
      </c>
      <c r="T1354" s="196">
        <f>IF(OR(S1354="",A1354="",NOT(ISNUMBER(S1354)),S1354&gt;A1354),"",DATEDIF(S1354,A1354,"Y")&amp;" years, "&amp;DATEDIF(S1354,A1354,"YM")&amp;" months, "&amp;DATEDIF(S1354,A1354,"MD")&amp;" days")</f>
        <v/>
      </c>
      <c r="W1354" s="196">
        <f>_xlfn.LET(_xlpm.d,_xlfn.XLOOKUP(U1354,'[1]Birth Dates'!$A:$A,'[1]Birth Dates'!$B:$B,"",0),IF(_xlpm.d=0,"",_xlpm.d))</f>
        <v/>
      </c>
      <c r="X1354" s="196">
        <f>IF(OR(W1354="",A1354="",NOT(ISNUMBER(W1354)),W1354&gt;A1354),"",DATEDIF(W1354,A1354,"Y")&amp;" years, "&amp;DATEDIF(W1354,A1354,"YM")&amp;" months, "&amp;DATEDIF(W1354,A1354,"MD")&amp;" days")</f>
        <v/>
      </c>
      <c r="AR1354" s="175">
        <f>IF($B1354="","",TEXT($A1354,"yyyymmdd")&amp;"_P"&amp;$C1354&amp;"_C"&amp;$F1354&amp;"_"&amp;TRIM(RIGHT(SUBSTITUTE(TRIM(SUBSTITUTE($M1354,CHAR(160)," "))," ",REPT(" ",60)),60))&amp;IF($Q1354="","","-"&amp;TRIM(RIGHT(SUBSTITUTE(TRIM(SUBSTITUTE($Q1354,CHAR(160)," "))," ",REPT(" ",60)),60)))&amp;IF($U1354="","","-"&amp;TRIM(RIGHT(SUBSTITUTE(TRIM(SUBSTITUTE($U1354,CHAR(160)," "))," ",REPT(" ",60)),60)))&amp;".jpg")</f>
        <v/>
      </c>
    </row>
    <row r="1355" ht="14" customHeight="1">
      <c r="O1355" s="196">
        <f>_xlfn.LET(_xlpm.d,_xlfn.XLOOKUP(M1355,'[1]Birth Dates'!$A:$A,'[1]Birth Dates'!$B:$B,"",0),IF(_xlpm.d=0,"",_xlpm.d))</f>
        <v/>
      </c>
      <c r="P1355" s="196">
        <f>IF(OR(O1355="",A1355="",NOT(ISNUMBER(O1355)),O1355&gt;A1355),"",DATEDIF(O1355,A1355,"Y")&amp;" years, "&amp;DATEDIF(O1355,A1355,"YM")&amp;" months, "&amp;DATEDIF(O1355,A1355,"MD")&amp;" days")</f>
        <v/>
      </c>
      <c r="S1355" s="196">
        <f>_xlfn.LET(_xlpm.d,_xlfn.XLOOKUP(Q1355,'[1]Birth Dates'!$A:$A,'[1]Birth Dates'!$B:$B,"",0),IF(_xlpm.d=0,"",_xlpm.d))</f>
        <v/>
      </c>
      <c r="T1355" s="196">
        <f>IF(OR(S1355="",A1355="",NOT(ISNUMBER(S1355)),S1355&gt;A1355),"",DATEDIF(S1355,A1355,"Y")&amp;" years, "&amp;DATEDIF(S1355,A1355,"YM")&amp;" months, "&amp;DATEDIF(S1355,A1355,"MD")&amp;" days")</f>
        <v/>
      </c>
      <c r="W1355" s="196">
        <f>_xlfn.LET(_xlpm.d,_xlfn.XLOOKUP(U1355,'[1]Birth Dates'!$A:$A,'[1]Birth Dates'!$B:$B,"",0),IF(_xlpm.d=0,"",_xlpm.d))</f>
        <v/>
      </c>
      <c r="X1355" s="196">
        <f>IF(OR(W1355="",A1355="",NOT(ISNUMBER(W1355)),W1355&gt;A1355),"",DATEDIF(W1355,A1355,"Y")&amp;" years, "&amp;DATEDIF(W1355,A1355,"YM")&amp;" months, "&amp;DATEDIF(W1355,A1355,"MD")&amp;" days")</f>
        <v/>
      </c>
      <c r="AR1355" s="226">
        <f>IF($B1355="","",TEXT($A1355,"yyyymmdd")&amp;"_P"&amp;$C1355&amp;"_C"&amp;$F1355&amp;"_"&amp;TRIM(RIGHT(SUBSTITUTE(TRIM(SUBSTITUTE($M1355,CHAR(160)," "))," ",REPT(" ",60)),60))&amp;IF($Q1355="","","-"&amp;TRIM(RIGHT(SUBSTITUTE(TRIM(SUBSTITUTE($Q1355,CHAR(160)," "))," ",REPT(" ",60)),60)))&amp;IF($U1355="","","-"&amp;TRIM(RIGHT(SUBSTITUTE(TRIM(SUBSTITUTE($U1355,CHAR(160)," "))," ",REPT(" ",60)),60)))&amp;".jpg")</f>
        <v/>
      </c>
    </row>
    <row r="1356" ht="14" customHeight="1">
      <c r="O1356" s="196">
        <f>_xlfn.LET(_xlpm.d,_xlfn.XLOOKUP(M1356,'[1]Birth Dates'!$A:$A,'[1]Birth Dates'!$B:$B,"",0),IF(_xlpm.d=0,"",_xlpm.d))</f>
        <v/>
      </c>
      <c r="P1356" s="196">
        <f>IF(OR(O1356="",A1356="",NOT(ISNUMBER(O1356)),O1356&gt;A1356),"",DATEDIF(O1356,A1356,"Y")&amp;" years, "&amp;DATEDIF(O1356,A1356,"YM")&amp;" months, "&amp;DATEDIF(O1356,A1356,"MD")&amp;" days")</f>
        <v/>
      </c>
      <c r="S1356" s="196">
        <f>_xlfn.LET(_xlpm.d,_xlfn.XLOOKUP(Q1356,'[1]Birth Dates'!$A:$A,'[1]Birth Dates'!$B:$B,"",0),IF(_xlpm.d=0,"",_xlpm.d))</f>
        <v/>
      </c>
      <c r="T1356" s="196">
        <f>IF(OR(S1356="",A1356="",NOT(ISNUMBER(S1356)),S1356&gt;A1356),"",DATEDIF(S1356,A1356,"Y")&amp;" years, "&amp;DATEDIF(S1356,A1356,"YM")&amp;" months, "&amp;DATEDIF(S1356,A1356,"MD")&amp;" days")</f>
        <v/>
      </c>
      <c r="W1356" s="196">
        <f>_xlfn.LET(_xlpm.d,_xlfn.XLOOKUP(U1356,'[1]Birth Dates'!$A:$A,'[1]Birth Dates'!$B:$B,"",0),IF(_xlpm.d=0,"",_xlpm.d))</f>
        <v/>
      </c>
      <c r="X1356" s="196">
        <f>IF(OR(W1356="",A1356="",NOT(ISNUMBER(W1356)),W1356&gt;A1356),"",DATEDIF(W1356,A1356,"Y")&amp;" years, "&amp;DATEDIF(W1356,A1356,"YM")&amp;" months, "&amp;DATEDIF(W1356,A1356,"MD")&amp;" days")</f>
        <v/>
      </c>
      <c r="AR1356" s="175">
        <f>IF($B1356="","",TEXT($A1356,"yyyymmdd")&amp;"_P"&amp;$C1356&amp;"_C"&amp;$F1356&amp;"_"&amp;TRIM(RIGHT(SUBSTITUTE(TRIM(SUBSTITUTE($M1356,CHAR(160)," "))," ",REPT(" ",60)),60))&amp;IF($Q1356="","","-"&amp;TRIM(RIGHT(SUBSTITUTE(TRIM(SUBSTITUTE($Q1356,CHAR(160)," "))," ",REPT(" ",60)),60)))&amp;IF($U1356="","","-"&amp;TRIM(RIGHT(SUBSTITUTE(TRIM(SUBSTITUTE($U1356,CHAR(160)," "))," ",REPT(" ",60)),60)))&amp;".jpg")</f>
        <v/>
      </c>
    </row>
    <row r="1357" ht="14" customHeight="1">
      <c r="O1357" s="196">
        <f>_xlfn.LET(_xlpm.d,_xlfn.XLOOKUP(M1357,'[1]Birth Dates'!$A:$A,'[1]Birth Dates'!$B:$B,"",0),IF(_xlpm.d=0,"",_xlpm.d))</f>
        <v/>
      </c>
      <c r="P1357" s="196">
        <f>IF(OR(O1357="",A1357="",NOT(ISNUMBER(O1357)),O1357&gt;A1357),"",DATEDIF(O1357,A1357,"Y")&amp;" years, "&amp;DATEDIF(O1357,A1357,"YM")&amp;" months, "&amp;DATEDIF(O1357,A1357,"MD")&amp;" days")</f>
        <v/>
      </c>
      <c r="S1357" s="196">
        <f>_xlfn.LET(_xlpm.d,_xlfn.XLOOKUP(Q1357,'[1]Birth Dates'!$A:$A,'[1]Birth Dates'!$B:$B,"",0),IF(_xlpm.d=0,"",_xlpm.d))</f>
        <v/>
      </c>
      <c r="T1357" s="196">
        <f>IF(OR(S1357="",A1357="",NOT(ISNUMBER(S1357)),S1357&gt;A1357),"",DATEDIF(S1357,A1357,"Y")&amp;" years, "&amp;DATEDIF(S1357,A1357,"YM")&amp;" months, "&amp;DATEDIF(S1357,A1357,"MD")&amp;" days")</f>
        <v/>
      </c>
      <c r="W1357" s="196">
        <f>_xlfn.LET(_xlpm.d,_xlfn.XLOOKUP(U1357,'[1]Birth Dates'!$A:$A,'[1]Birth Dates'!$B:$B,"",0),IF(_xlpm.d=0,"",_xlpm.d))</f>
        <v/>
      </c>
      <c r="X1357" s="196">
        <f>IF(OR(W1357="",A1357="",NOT(ISNUMBER(W1357)),W1357&gt;A1357),"",DATEDIF(W1357,A1357,"Y")&amp;" years, "&amp;DATEDIF(W1357,A1357,"YM")&amp;" months, "&amp;DATEDIF(W1357,A1357,"MD")&amp;" days")</f>
        <v/>
      </c>
      <c r="AR1357" s="175">
        <f>IF($B1357="","",TEXT($A1357,"yyyymmdd")&amp;"_P"&amp;$C1357&amp;"_C"&amp;$F1357&amp;"_"&amp;TRIM(RIGHT(SUBSTITUTE(TRIM(SUBSTITUTE($M1357,CHAR(160)," "))," ",REPT(" ",60)),60))&amp;IF($Q1357="","","-"&amp;TRIM(RIGHT(SUBSTITUTE(TRIM(SUBSTITUTE($Q1357,CHAR(160)," "))," ",REPT(" ",60)),60)))&amp;IF($U1357="","","-"&amp;TRIM(RIGHT(SUBSTITUTE(TRIM(SUBSTITUTE($U1357,CHAR(160)," "))," ",REPT(" ",60)),60)))&amp;".jpg")</f>
        <v/>
      </c>
    </row>
    <row r="1358" ht="14" customHeight="1">
      <c r="O1358" s="196">
        <f>_xlfn.LET(_xlpm.d,_xlfn.XLOOKUP(M1358,'[1]Birth Dates'!$A:$A,'[1]Birth Dates'!$B:$B,"",0),IF(_xlpm.d=0,"",_xlpm.d))</f>
        <v/>
      </c>
      <c r="P1358" s="196">
        <f>IF(OR(O1358="",A1358="",NOT(ISNUMBER(O1358)),O1358&gt;A1358),"",DATEDIF(O1358,A1358,"Y")&amp;" years, "&amp;DATEDIF(O1358,A1358,"YM")&amp;" months, "&amp;DATEDIF(O1358,A1358,"MD")&amp;" days")</f>
        <v/>
      </c>
      <c r="S1358" s="196">
        <f>_xlfn.LET(_xlpm.d,_xlfn.XLOOKUP(Q1358,'[1]Birth Dates'!$A:$A,'[1]Birth Dates'!$B:$B,"",0),IF(_xlpm.d=0,"",_xlpm.d))</f>
        <v/>
      </c>
      <c r="T1358" s="196">
        <f>IF(OR(S1358="",A1358="",NOT(ISNUMBER(S1358)),S1358&gt;A1358),"",DATEDIF(S1358,A1358,"Y")&amp;" years, "&amp;DATEDIF(S1358,A1358,"YM")&amp;" months, "&amp;DATEDIF(S1358,A1358,"MD")&amp;" days")</f>
        <v/>
      </c>
      <c r="W1358" s="196">
        <f>_xlfn.LET(_xlpm.d,_xlfn.XLOOKUP(U1358,'[1]Birth Dates'!$A:$A,'[1]Birth Dates'!$B:$B,"",0),IF(_xlpm.d=0,"",_xlpm.d))</f>
        <v/>
      </c>
      <c r="X1358" s="196">
        <f>IF(OR(W1358="",A1358="",NOT(ISNUMBER(W1358)),W1358&gt;A1358),"",DATEDIF(W1358,A1358,"Y")&amp;" years, "&amp;DATEDIF(W1358,A1358,"YM")&amp;" months, "&amp;DATEDIF(W1358,A1358,"MD")&amp;" days")</f>
        <v/>
      </c>
      <c r="AR1358" s="175">
        <f>IF($B1358="","",TEXT($A1358,"yyyymmdd")&amp;"_P"&amp;$C1358&amp;"_C"&amp;$F1358&amp;"_"&amp;TRIM(RIGHT(SUBSTITUTE(TRIM(SUBSTITUTE($M1358,CHAR(160)," "))," ",REPT(" ",60)),60))&amp;IF($Q1358="","","-"&amp;TRIM(RIGHT(SUBSTITUTE(TRIM(SUBSTITUTE($Q1358,CHAR(160)," "))," ",REPT(" ",60)),60)))&amp;IF($U1358="","","-"&amp;TRIM(RIGHT(SUBSTITUTE(TRIM(SUBSTITUTE($U1358,CHAR(160)," "))," ",REPT(" ",60)),60)))&amp;".jpg")</f>
        <v/>
      </c>
    </row>
    <row r="1359" ht="14" customHeight="1">
      <c r="O1359" s="196">
        <f>_xlfn.LET(_xlpm.d,_xlfn.XLOOKUP(M1359,'[1]Birth Dates'!$A:$A,'[1]Birth Dates'!$B:$B,"",0),IF(_xlpm.d=0,"",_xlpm.d))</f>
        <v/>
      </c>
      <c r="P1359" s="196">
        <f>IF(OR(O1359="",A1359="",NOT(ISNUMBER(O1359)),O1359&gt;A1359),"",DATEDIF(O1359,A1359,"Y")&amp;" years, "&amp;DATEDIF(O1359,A1359,"YM")&amp;" months, "&amp;DATEDIF(O1359,A1359,"MD")&amp;" days")</f>
        <v/>
      </c>
      <c r="S1359" s="196">
        <f>_xlfn.LET(_xlpm.d,_xlfn.XLOOKUP(Q1359,'[1]Birth Dates'!$A:$A,'[1]Birth Dates'!$B:$B,"",0),IF(_xlpm.d=0,"",_xlpm.d))</f>
        <v/>
      </c>
      <c r="T1359" s="196">
        <f>IF(OR(S1359="",A1359="",NOT(ISNUMBER(S1359)),S1359&gt;A1359),"",DATEDIF(S1359,A1359,"Y")&amp;" years, "&amp;DATEDIF(S1359,A1359,"YM")&amp;" months, "&amp;DATEDIF(S1359,A1359,"MD")&amp;" days")</f>
        <v/>
      </c>
      <c r="W1359" s="196">
        <f>_xlfn.LET(_xlpm.d,_xlfn.XLOOKUP(U1359,'[1]Birth Dates'!$A:$A,'[1]Birth Dates'!$B:$B,"",0),IF(_xlpm.d=0,"",_xlpm.d))</f>
        <v/>
      </c>
      <c r="X1359" s="196">
        <f>IF(OR(W1359="",A1359="",NOT(ISNUMBER(W1359)),W1359&gt;A1359),"",DATEDIF(W1359,A1359,"Y")&amp;" years, "&amp;DATEDIF(W1359,A1359,"YM")&amp;" months, "&amp;DATEDIF(W1359,A1359,"MD")&amp;" days")</f>
        <v/>
      </c>
      <c r="AR1359" s="175">
        <f>IF($B1359="","",TEXT($A1359,"yyyymmdd")&amp;"_P"&amp;$C1359&amp;"_C"&amp;$F1359&amp;"_"&amp;TRIM(RIGHT(SUBSTITUTE(TRIM(SUBSTITUTE($M1359,CHAR(160)," "))," ",REPT(" ",60)),60))&amp;IF($Q1359="","","-"&amp;TRIM(RIGHT(SUBSTITUTE(TRIM(SUBSTITUTE($Q1359,CHAR(160)," "))," ",REPT(" ",60)),60)))&amp;IF($U1359="","","-"&amp;TRIM(RIGHT(SUBSTITUTE(TRIM(SUBSTITUTE($U1359,CHAR(160)," "))," ",REPT(" ",60)),60)))&amp;".jpg")</f>
        <v/>
      </c>
    </row>
    <row r="1360" ht="14" customHeight="1">
      <c r="O1360" s="196">
        <f>_xlfn.LET(_xlpm.d,_xlfn.XLOOKUP(M1360,'[1]Birth Dates'!$A:$A,'[1]Birth Dates'!$B:$B,"",0),IF(_xlpm.d=0,"",_xlpm.d))</f>
        <v/>
      </c>
      <c r="P1360" s="196">
        <f>IF(OR(O1360="",A1360="",NOT(ISNUMBER(O1360)),O1360&gt;A1360),"",DATEDIF(O1360,A1360,"Y")&amp;" years, "&amp;DATEDIF(O1360,A1360,"YM")&amp;" months, "&amp;DATEDIF(O1360,A1360,"MD")&amp;" days")</f>
        <v/>
      </c>
      <c r="S1360" s="196">
        <f>_xlfn.LET(_xlpm.d,_xlfn.XLOOKUP(Q1360,'[1]Birth Dates'!$A:$A,'[1]Birth Dates'!$B:$B,"",0),IF(_xlpm.d=0,"",_xlpm.d))</f>
        <v/>
      </c>
      <c r="T1360" s="196">
        <f>IF(OR(S1360="",A1360="",NOT(ISNUMBER(S1360)),S1360&gt;A1360),"",DATEDIF(S1360,A1360,"Y")&amp;" years, "&amp;DATEDIF(S1360,A1360,"YM")&amp;" months, "&amp;DATEDIF(S1360,A1360,"MD")&amp;" days")</f>
        <v/>
      </c>
      <c r="W1360" s="196">
        <f>_xlfn.LET(_xlpm.d,_xlfn.XLOOKUP(U1360,'[1]Birth Dates'!$A:$A,'[1]Birth Dates'!$B:$B,"",0),IF(_xlpm.d=0,"",_xlpm.d))</f>
        <v/>
      </c>
      <c r="X1360" s="196">
        <f>IF(OR(W1360="",A1360="",NOT(ISNUMBER(W1360)),W1360&gt;A1360),"",DATEDIF(W1360,A1360,"Y")&amp;" years, "&amp;DATEDIF(W1360,A1360,"YM")&amp;" months, "&amp;DATEDIF(W1360,A1360,"MD")&amp;" days")</f>
        <v/>
      </c>
      <c r="AR1360" s="175">
        <f>IF($B1360="","",TEXT($A1360,"yyyymmdd")&amp;"_P"&amp;$C1360&amp;"_C"&amp;$F1360&amp;"_"&amp;TRIM(RIGHT(SUBSTITUTE(TRIM(SUBSTITUTE($M1360,CHAR(160)," "))," ",REPT(" ",60)),60))&amp;IF($Q1360="","","-"&amp;TRIM(RIGHT(SUBSTITUTE(TRIM(SUBSTITUTE($Q1360,CHAR(160)," "))," ",REPT(" ",60)),60)))&amp;IF($U1360="","","-"&amp;TRIM(RIGHT(SUBSTITUTE(TRIM(SUBSTITUTE($U1360,CHAR(160)," "))," ",REPT(" ",60)),60)))&amp;".jpg")</f>
        <v/>
      </c>
    </row>
    <row r="1361" ht="14" customHeight="1">
      <c r="O1361" s="196">
        <f>_xlfn.LET(_xlpm.d,_xlfn.XLOOKUP(M1361,'[1]Birth Dates'!$A:$A,'[1]Birth Dates'!$B:$B,"",0),IF(_xlpm.d=0,"",_xlpm.d))</f>
        <v/>
      </c>
      <c r="P1361" s="196">
        <f>IF(OR(O1361="",A1361="",NOT(ISNUMBER(O1361)),O1361&gt;A1361),"",DATEDIF(O1361,A1361,"Y")&amp;" years, "&amp;DATEDIF(O1361,A1361,"YM")&amp;" months, "&amp;DATEDIF(O1361,A1361,"MD")&amp;" days")</f>
        <v/>
      </c>
      <c r="S1361" s="196">
        <f>_xlfn.LET(_xlpm.d,_xlfn.XLOOKUP(Q1361,'[1]Birth Dates'!$A:$A,'[1]Birth Dates'!$B:$B,"",0),IF(_xlpm.d=0,"",_xlpm.d))</f>
        <v/>
      </c>
      <c r="T1361" s="196">
        <f>IF(OR(S1361="",A1361="",NOT(ISNUMBER(S1361)),S1361&gt;A1361),"",DATEDIF(S1361,A1361,"Y")&amp;" years, "&amp;DATEDIF(S1361,A1361,"YM")&amp;" months, "&amp;DATEDIF(S1361,A1361,"MD")&amp;" days")</f>
        <v/>
      </c>
      <c r="W1361" s="196">
        <f>_xlfn.LET(_xlpm.d,_xlfn.XLOOKUP(U1361,'[1]Birth Dates'!$A:$A,'[1]Birth Dates'!$B:$B,"",0),IF(_xlpm.d=0,"",_xlpm.d))</f>
        <v/>
      </c>
      <c r="X1361" s="196">
        <f>IF(OR(W1361="",A1361="",NOT(ISNUMBER(W1361)),W1361&gt;A1361),"",DATEDIF(W1361,A1361,"Y")&amp;" years, "&amp;DATEDIF(W1361,A1361,"YM")&amp;" months, "&amp;DATEDIF(W1361,A1361,"MD")&amp;" days")</f>
        <v/>
      </c>
      <c r="AR1361" s="175">
        <f>IF($B1361="","",TEXT($A1361,"yyyymmdd")&amp;"_P"&amp;$C1361&amp;"_C"&amp;$F1361&amp;"_"&amp;TRIM(RIGHT(SUBSTITUTE(TRIM(SUBSTITUTE($M1361,CHAR(160)," "))," ",REPT(" ",60)),60))&amp;IF($Q1361="","","-"&amp;TRIM(RIGHT(SUBSTITUTE(TRIM(SUBSTITUTE($Q1361,CHAR(160)," "))," ",REPT(" ",60)),60)))&amp;IF($U1361="","","-"&amp;TRIM(RIGHT(SUBSTITUTE(TRIM(SUBSTITUTE($U1361,CHAR(160)," "))," ",REPT(" ",60)),60)))&amp;".jpg")</f>
        <v/>
      </c>
    </row>
    <row r="1362" ht="14" customHeight="1">
      <c r="O1362" s="196">
        <f>_xlfn.LET(_xlpm.d,_xlfn.XLOOKUP(M1362,'[1]Birth Dates'!$A:$A,'[1]Birth Dates'!$B:$B,"",0),IF(_xlpm.d=0,"",_xlpm.d))</f>
        <v/>
      </c>
      <c r="P1362" s="196">
        <f>IF(OR(O1362="",A1362="",NOT(ISNUMBER(O1362)),O1362&gt;A1362),"",DATEDIF(O1362,A1362,"Y")&amp;" years, "&amp;DATEDIF(O1362,A1362,"YM")&amp;" months, "&amp;DATEDIF(O1362,A1362,"MD")&amp;" days")</f>
        <v/>
      </c>
      <c r="S1362" s="196">
        <f>_xlfn.LET(_xlpm.d,_xlfn.XLOOKUP(Q1362,'[1]Birth Dates'!$A:$A,'[1]Birth Dates'!$B:$B,"",0),IF(_xlpm.d=0,"",_xlpm.d))</f>
        <v/>
      </c>
      <c r="T1362" s="196">
        <f>IF(OR(S1362="",A1362="",NOT(ISNUMBER(S1362)),S1362&gt;A1362),"",DATEDIF(S1362,A1362,"Y")&amp;" years, "&amp;DATEDIF(S1362,A1362,"YM")&amp;" months, "&amp;DATEDIF(S1362,A1362,"MD")&amp;" days")</f>
        <v/>
      </c>
      <c r="W1362" s="196">
        <f>_xlfn.LET(_xlpm.d,_xlfn.XLOOKUP(U1362,'[1]Birth Dates'!$A:$A,'[1]Birth Dates'!$B:$B,"",0),IF(_xlpm.d=0,"",_xlpm.d))</f>
        <v/>
      </c>
      <c r="X1362" s="196">
        <f>IF(OR(W1362="",A1362="",NOT(ISNUMBER(W1362)),W1362&gt;A1362),"",DATEDIF(W1362,A1362,"Y")&amp;" years, "&amp;DATEDIF(W1362,A1362,"YM")&amp;" months, "&amp;DATEDIF(W1362,A1362,"MD")&amp;" days")</f>
        <v/>
      </c>
      <c r="AR1362" s="175">
        <f>IF($B1362="","",TEXT($A1362,"yyyymmdd")&amp;"_P"&amp;$C1362&amp;"_C"&amp;$F1362&amp;"_"&amp;TRIM(RIGHT(SUBSTITUTE(TRIM(SUBSTITUTE($M1362,CHAR(160)," "))," ",REPT(" ",60)),60))&amp;IF($Q1362="","","-"&amp;TRIM(RIGHT(SUBSTITUTE(TRIM(SUBSTITUTE($Q1362,CHAR(160)," "))," ",REPT(" ",60)),60)))&amp;IF($U1362="","","-"&amp;TRIM(RIGHT(SUBSTITUTE(TRIM(SUBSTITUTE($U1362,CHAR(160)," "))," ",REPT(" ",60)),60)))&amp;".jpg")</f>
        <v/>
      </c>
    </row>
    <row r="1363" ht="14" customHeight="1">
      <c r="O1363" s="196">
        <f>_xlfn.LET(_xlpm.d,_xlfn.XLOOKUP(M1363,'[1]Birth Dates'!$A:$A,'[1]Birth Dates'!$B:$B,"",0),IF(_xlpm.d=0,"",_xlpm.d))</f>
        <v/>
      </c>
      <c r="P1363" s="196">
        <f>IF(OR(O1363="",A1363="",NOT(ISNUMBER(O1363)),O1363&gt;A1363),"",DATEDIF(O1363,A1363,"Y")&amp;" years, "&amp;DATEDIF(O1363,A1363,"YM")&amp;" months, "&amp;DATEDIF(O1363,A1363,"MD")&amp;" days")</f>
        <v/>
      </c>
      <c r="S1363" s="196">
        <f>_xlfn.LET(_xlpm.d,_xlfn.XLOOKUP(Q1363,'[1]Birth Dates'!$A:$A,'[1]Birth Dates'!$B:$B,"",0),IF(_xlpm.d=0,"",_xlpm.d))</f>
        <v/>
      </c>
      <c r="T1363" s="196">
        <f>IF(OR(S1363="",A1363="",NOT(ISNUMBER(S1363)),S1363&gt;A1363),"",DATEDIF(S1363,A1363,"Y")&amp;" years, "&amp;DATEDIF(S1363,A1363,"YM")&amp;" months, "&amp;DATEDIF(S1363,A1363,"MD")&amp;" days")</f>
        <v/>
      </c>
      <c r="W1363" s="196">
        <f>_xlfn.LET(_xlpm.d,_xlfn.XLOOKUP(U1363,'[1]Birth Dates'!$A:$A,'[1]Birth Dates'!$B:$B,"",0),IF(_xlpm.d=0,"",_xlpm.d))</f>
        <v/>
      </c>
      <c r="X1363" s="196">
        <f>IF(OR(W1363="",A1363="",NOT(ISNUMBER(W1363)),W1363&gt;A1363),"",DATEDIF(W1363,A1363,"Y")&amp;" years, "&amp;DATEDIF(W1363,A1363,"YM")&amp;" months, "&amp;DATEDIF(W1363,A1363,"MD")&amp;" days")</f>
        <v/>
      </c>
      <c r="AR1363" s="175">
        <f>IF($B1363="","",TEXT($A1363,"yyyymmdd")&amp;"_P"&amp;$C1363&amp;"_C"&amp;$F1363&amp;"_"&amp;TRIM(RIGHT(SUBSTITUTE(TRIM(SUBSTITUTE($M1363,CHAR(160)," "))," ",REPT(" ",60)),60))&amp;IF($Q1363="","","-"&amp;TRIM(RIGHT(SUBSTITUTE(TRIM(SUBSTITUTE($Q1363,CHAR(160)," "))," ",REPT(" ",60)),60)))&amp;IF($U1363="","","-"&amp;TRIM(RIGHT(SUBSTITUTE(TRIM(SUBSTITUTE($U1363,CHAR(160)," "))," ",REPT(" ",60)),60)))&amp;".jpg")</f>
        <v/>
      </c>
    </row>
    <row r="1364" ht="14" customHeight="1">
      <c r="O1364" s="196">
        <f>_xlfn.LET(_xlpm.d,_xlfn.XLOOKUP(M1364,'[1]Birth Dates'!$A:$A,'[1]Birth Dates'!$B:$B,"",0),IF(_xlpm.d=0,"",_xlpm.d))</f>
        <v/>
      </c>
      <c r="P1364" s="196">
        <f>IF(OR(O1364="",A1364="",NOT(ISNUMBER(O1364)),O1364&gt;A1364),"",DATEDIF(O1364,A1364,"Y")&amp;" years, "&amp;DATEDIF(O1364,A1364,"YM")&amp;" months, "&amp;DATEDIF(O1364,A1364,"MD")&amp;" days")</f>
        <v/>
      </c>
      <c r="S1364" s="196">
        <f>_xlfn.LET(_xlpm.d,_xlfn.XLOOKUP(Q1364,'[1]Birth Dates'!$A:$A,'[1]Birth Dates'!$B:$B,"",0),IF(_xlpm.d=0,"",_xlpm.d))</f>
        <v/>
      </c>
      <c r="T1364" s="196">
        <f>IF(OR(S1364="",A1364="",NOT(ISNUMBER(S1364)),S1364&gt;A1364),"",DATEDIF(S1364,A1364,"Y")&amp;" years, "&amp;DATEDIF(S1364,A1364,"YM")&amp;" months, "&amp;DATEDIF(S1364,A1364,"MD")&amp;" days")</f>
        <v/>
      </c>
      <c r="W1364" s="196">
        <f>_xlfn.LET(_xlpm.d,_xlfn.XLOOKUP(U1364,'[1]Birth Dates'!$A:$A,'[1]Birth Dates'!$B:$B,"",0),IF(_xlpm.d=0,"",_xlpm.d))</f>
        <v/>
      </c>
      <c r="X1364" s="196">
        <f>IF(OR(W1364="",A1364="",NOT(ISNUMBER(W1364)),W1364&gt;A1364),"",DATEDIF(W1364,A1364,"Y")&amp;" years, "&amp;DATEDIF(W1364,A1364,"YM")&amp;" months, "&amp;DATEDIF(W1364,A1364,"MD")&amp;" days")</f>
        <v/>
      </c>
      <c r="AR1364" s="175">
        <f>IF($B1364="","",TEXT($A1364,"yyyymmdd")&amp;"_P"&amp;$C1364&amp;"_C"&amp;$F1364&amp;"_"&amp;TRIM(RIGHT(SUBSTITUTE(TRIM(SUBSTITUTE($M1364,CHAR(160)," "))," ",REPT(" ",60)),60))&amp;IF($Q1364="","","-"&amp;TRIM(RIGHT(SUBSTITUTE(TRIM(SUBSTITUTE($Q1364,CHAR(160)," "))," ",REPT(" ",60)),60)))&amp;IF($U1364="","","-"&amp;TRIM(RIGHT(SUBSTITUTE(TRIM(SUBSTITUTE($U1364,CHAR(160)," "))," ",REPT(" ",60)),60)))&amp;".jpg")</f>
        <v/>
      </c>
    </row>
    <row r="1365" ht="14" customHeight="1">
      <c r="O1365" s="196">
        <f>_xlfn.LET(_xlpm.d,_xlfn.XLOOKUP(M1365,'[1]Birth Dates'!$A:$A,'[1]Birth Dates'!$B:$B,"",0),IF(_xlpm.d=0,"",_xlpm.d))</f>
        <v/>
      </c>
      <c r="P1365" s="196">
        <f>IF(OR(O1365="",A1365="",NOT(ISNUMBER(O1365)),O1365&gt;A1365),"",DATEDIF(O1365,A1365,"Y")&amp;" years, "&amp;DATEDIF(O1365,A1365,"YM")&amp;" months, "&amp;DATEDIF(O1365,A1365,"MD")&amp;" days")</f>
        <v/>
      </c>
      <c r="S1365" s="196">
        <f>_xlfn.LET(_xlpm.d,_xlfn.XLOOKUP(Q1365,'[1]Birth Dates'!$A:$A,'[1]Birth Dates'!$B:$B,"",0),IF(_xlpm.d=0,"",_xlpm.d))</f>
        <v/>
      </c>
      <c r="T1365" s="196">
        <f>IF(OR(S1365="",A1365="",NOT(ISNUMBER(S1365)),S1365&gt;A1365),"",DATEDIF(S1365,A1365,"Y")&amp;" years, "&amp;DATEDIF(S1365,A1365,"YM")&amp;" months, "&amp;DATEDIF(S1365,A1365,"MD")&amp;" days")</f>
        <v/>
      </c>
      <c r="W1365" s="196">
        <f>_xlfn.LET(_xlpm.d,_xlfn.XLOOKUP(U1365,'[1]Birth Dates'!$A:$A,'[1]Birth Dates'!$B:$B,"",0),IF(_xlpm.d=0,"",_xlpm.d))</f>
        <v/>
      </c>
      <c r="X1365" s="196">
        <f>IF(OR(W1365="",A1365="",NOT(ISNUMBER(W1365)),W1365&gt;A1365),"",DATEDIF(W1365,A1365,"Y")&amp;" years, "&amp;DATEDIF(W1365,A1365,"YM")&amp;" months, "&amp;DATEDIF(W1365,A1365,"MD")&amp;" days")</f>
        <v/>
      </c>
      <c r="AR1365" s="175">
        <f>IF($B1365="","",TEXT($A1365,"yyyymmdd")&amp;"_P"&amp;$C1365&amp;"_C"&amp;$F1365&amp;"_"&amp;TRIM(RIGHT(SUBSTITUTE(TRIM(SUBSTITUTE($M1365,CHAR(160)," "))," ",REPT(" ",60)),60))&amp;IF($Q1365="","","-"&amp;TRIM(RIGHT(SUBSTITUTE(TRIM(SUBSTITUTE($Q1365,CHAR(160)," "))," ",REPT(" ",60)),60)))&amp;IF($U1365="","","-"&amp;TRIM(RIGHT(SUBSTITUTE(TRIM(SUBSTITUTE($U1365,CHAR(160)," "))," ",REPT(" ",60)),60)))&amp;".jpg")</f>
        <v/>
      </c>
    </row>
    <row r="1366" ht="14" customHeight="1">
      <c r="O1366" s="196">
        <f>_xlfn.LET(_xlpm.d,_xlfn.XLOOKUP(M1366,'[1]Birth Dates'!$A:$A,'[1]Birth Dates'!$B:$B,"",0),IF(_xlpm.d=0,"",_xlpm.d))</f>
        <v/>
      </c>
      <c r="P1366" s="196">
        <f>IF(OR(O1366="",A1366="",NOT(ISNUMBER(O1366)),O1366&gt;A1366),"",DATEDIF(O1366,A1366,"Y")&amp;" years, "&amp;DATEDIF(O1366,A1366,"YM")&amp;" months, "&amp;DATEDIF(O1366,A1366,"MD")&amp;" days")</f>
        <v/>
      </c>
      <c r="S1366" s="196">
        <f>_xlfn.LET(_xlpm.d,_xlfn.XLOOKUP(Q1366,'[1]Birth Dates'!$A:$A,'[1]Birth Dates'!$B:$B,"",0),IF(_xlpm.d=0,"",_xlpm.d))</f>
        <v/>
      </c>
      <c r="T1366" s="196">
        <f>IF(OR(S1366="",A1366="",NOT(ISNUMBER(S1366)),S1366&gt;A1366),"",DATEDIF(S1366,A1366,"Y")&amp;" years, "&amp;DATEDIF(S1366,A1366,"YM")&amp;" months, "&amp;DATEDIF(S1366,A1366,"MD")&amp;" days")</f>
        <v/>
      </c>
      <c r="W1366" s="196">
        <f>_xlfn.LET(_xlpm.d,_xlfn.XLOOKUP(U1366,'[1]Birth Dates'!$A:$A,'[1]Birth Dates'!$B:$B,"",0),IF(_xlpm.d=0,"",_xlpm.d))</f>
        <v/>
      </c>
      <c r="X1366" s="196">
        <f>IF(OR(W1366="",A1366="",NOT(ISNUMBER(W1366)),W1366&gt;A1366),"",DATEDIF(W1366,A1366,"Y")&amp;" years, "&amp;DATEDIF(W1366,A1366,"YM")&amp;" months, "&amp;DATEDIF(W1366,A1366,"MD")&amp;" days")</f>
        <v/>
      </c>
      <c r="AR1366" s="175">
        <f>IF($B1366="","",TEXT($A1366,"yyyymmdd")&amp;"_P"&amp;$C1366&amp;"_C"&amp;$F1366&amp;"_"&amp;TRIM(RIGHT(SUBSTITUTE(TRIM(SUBSTITUTE($M1366,CHAR(160)," "))," ",REPT(" ",60)),60))&amp;IF($Q1366="","","-"&amp;TRIM(RIGHT(SUBSTITUTE(TRIM(SUBSTITUTE($Q1366,CHAR(160)," "))," ",REPT(" ",60)),60)))&amp;IF($U1366="","","-"&amp;TRIM(RIGHT(SUBSTITUTE(TRIM(SUBSTITUTE($U1366,CHAR(160)," "))," ",REPT(" ",60)),60)))&amp;".jpg")</f>
        <v/>
      </c>
    </row>
    <row r="1367" ht="14" customHeight="1">
      <c r="O1367" s="196">
        <f>_xlfn.LET(_xlpm.d,_xlfn.XLOOKUP(M1367,'[1]Birth Dates'!$A:$A,'[1]Birth Dates'!$B:$B,"",0),IF(_xlpm.d=0,"",_xlpm.d))</f>
        <v/>
      </c>
      <c r="P1367" s="196">
        <f>IF(OR(O1367="",A1367="",NOT(ISNUMBER(O1367)),O1367&gt;A1367),"",DATEDIF(O1367,A1367,"Y")&amp;" years, "&amp;DATEDIF(O1367,A1367,"YM")&amp;" months, "&amp;DATEDIF(O1367,A1367,"MD")&amp;" days")</f>
        <v/>
      </c>
      <c r="S1367" s="196">
        <f>_xlfn.LET(_xlpm.d,_xlfn.XLOOKUP(Q1367,'[1]Birth Dates'!$A:$A,'[1]Birth Dates'!$B:$B,"",0),IF(_xlpm.d=0,"",_xlpm.d))</f>
        <v/>
      </c>
      <c r="T1367" s="196">
        <f>IF(OR(S1367="",A1367="",NOT(ISNUMBER(S1367)),S1367&gt;A1367),"",DATEDIF(S1367,A1367,"Y")&amp;" years, "&amp;DATEDIF(S1367,A1367,"YM")&amp;" months, "&amp;DATEDIF(S1367,A1367,"MD")&amp;" days")</f>
        <v/>
      </c>
      <c r="W1367" s="196">
        <f>_xlfn.LET(_xlpm.d,_xlfn.XLOOKUP(U1367,'[1]Birth Dates'!$A:$A,'[1]Birth Dates'!$B:$B,"",0),IF(_xlpm.d=0,"",_xlpm.d))</f>
        <v/>
      </c>
      <c r="X1367" s="196">
        <f>IF(OR(W1367="",A1367="",NOT(ISNUMBER(W1367)),W1367&gt;A1367),"",DATEDIF(W1367,A1367,"Y")&amp;" years, "&amp;DATEDIF(W1367,A1367,"YM")&amp;" months, "&amp;DATEDIF(W1367,A1367,"MD")&amp;" days")</f>
        <v/>
      </c>
      <c r="AR1367" s="175">
        <f>IF($B1367="","",TEXT($A1367,"yyyymmdd")&amp;"_P"&amp;$C1367&amp;"_C"&amp;$F1367&amp;"_"&amp;TRIM(RIGHT(SUBSTITUTE(TRIM(SUBSTITUTE($M1367,CHAR(160)," "))," ",REPT(" ",60)),60))&amp;IF($Q1367="","","-"&amp;TRIM(RIGHT(SUBSTITUTE(TRIM(SUBSTITUTE($Q1367,CHAR(160)," "))," ",REPT(" ",60)),60)))&amp;IF($U1367="","","-"&amp;TRIM(RIGHT(SUBSTITUTE(TRIM(SUBSTITUTE($U1367,CHAR(160)," "))," ",REPT(" ",60)),60)))&amp;".jpg")</f>
        <v/>
      </c>
    </row>
    <row r="1368" ht="14" customHeight="1">
      <c r="O1368" s="196">
        <f>_xlfn.LET(_xlpm.d,_xlfn.XLOOKUP(M1368,'[1]Birth Dates'!$A:$A,'[1]Birth Dates'!$B:$B,"",0),IF(_xlpm.d=0,"",_xlpm.d))</f>
        <v/>
      </c>
      <c r="P1368" s="196">
        <f>IF(OR(O1368="",A1368="",NOT(ISNUMBER(O1368)),O1368&gt;A1368),"",DATEDIF(O1368,A1368,"Y")&amp;" years, "&amp;DATEDIF(O1368,A1368,"YM")&amp;" months, "&amp;DATEDIF(O1368,A1368,"MD")&amp;" days")</f>
        <v/>
      </c>
      <c r="S1368" s="196">
        <f>_xlfn.LET(_xlpm.d,_xlfn.XLOOKUP(Q1368,'[1]Birth Dates'!$A:$A,'[1]Birth Dates'!$B:$B,"",0),IF(_xlpm.d=0,"",_xlpm.d))</f>
        <v/>
      </c>
      <c r="T1368" s="196">
        <f>IF(OR(S1368="",A1368="",NOT(ISNUMBER(S1368)),S1368&gt;A1368),"",DATEDIF(S1368,A1368,"Y")&amp;" years, "&amp;DATEDIF(S1368,A1368,"YM")&amp;" months, "&amp;DATEDIF(S1368,A1368,"MD")&amp;" days")</f>
        <v/>
      </c>
      <c r="W1368" s="196">
        <f>_xlfn.LET(_xlpm.d,_xlfn.XLOOKUP(U1368,'[1]Birth Dates'!$A:$A,'[1]Birth Dates'!$B:$B,"",0),IF(_xlpm.d=0,"",_xlpm.d))</f>
        <v/>
      </c>
      <c r="X1368" s="196">
        <f>IF(OR(W1368="",A1368="",NOT(ISNUMBER(W1368)),W1368&gt;A1368),"",DATEDIF(W1368,A1368,"Y")&amp;" years, "&amp;DATEDIF(W1368,A1368,"YM")&amp;" months, "&amp;DATEDIF(W1368,A1368,"MD")&amp;" days")</f>
        <v/>
      </c>
      <c r="AR1368" s="175">
        <f>IF($B1368="","",TEXT($A1368,"yyyymmdd")&amp;"_P"&amp;$C1368&amp;"_C"&amp;$F1368&amp;"_"&amp;TRIM(RIGHT(SUBSTITUTE(TRIM(SUBSTITUTE($M1368,CHAR(160)," "))," ",REPT(" ",60)),60))&amp;IF($Q1368="","","-"&amp;TRIM(RIGHT(SUBSTITUTE(TRIM(SUBSTITUTE($Q1368,CHAR(160)," "))," ",REPT(" ",60)),60)))&amp;IF($U1368="","","-"&amp;TRIM(RIGHT(SUBSTITUTE(TRIM(SUBSTITUTE($U1368,CHAR(160)," "))," ",REPT(" ",60)),60)))&amp;".jpg")</f>
        <v/>
      </c>
    </row>
    <row r="1369" ht="14" customHeight="1">
      <c r="O1369" s="196">
        <f>_xlfn.LET(_xlpm.d,_xlfn.XLOOKUP(M1369,'[1]Birth Dates'!$A:$A,'[1]Birth Dates'!$B:$B,"",0),IF(_xlpm.d=0,"",_xlpm.d))</f>
        <v/>
      </c>
      <c r="P1369" s="196">
        <f>IF(OR(O1369="",A1369="",NOT(ISNUMBER(O1369)),O1369&gt;A1369),"",DATEDIF(O1369,A1369,"Y")&amp;" years, "&amp;DATEDIF(O1369,A1369,"YM")&amp;" months, "&amp;DATEDIF(O1369,A1369,"MD")&amp;" days")</f>
        <v/>
      </c>
      <c r="S1369" s="196">
        <f>_xlfn.LET(_xlpm.d,_xlfn.XLOOKUP(Q1369,'[1]Birth Dates'!$A:$A,'[1]Birth Dates'!$B:$B,"",0),IF(_xlpm.d=0,"",_xlpm.d))</f>
        <v/>
      </c>
      <c r="T1369" s="196">
        <f>IF(OR(S1369="",A1369="",NOT(ISNUMBER(S1369)),S1369&gt;A1369),"",DATEDIF(S1369,A1369,"Y")&amp;" years, "&amp;DATEDIF(S1369,A1369,"YM")&amp;" months, "&amp;DATEDIF(S1369,A1369,"MD")&amp;" days")</f>
        <v/>
      </c>
      <c r="W1369" s="196">
        <f>_xlfn.LET(_xlpm.d,_xlfn.XLOOKUP(U1369,'[1]Birth Dates'!$A:$A,'[1]Birth Dates'!$B:$B,"",0),IF(_xlpm.d=0,"",_xlpm.d))</f>
        <v/>
      </c>
      <c r="X1369" s="196">
        <f>IF(OR(W1369="",A1369="",NOT(ISNUMBER(W1369)),W1369&gt;A1369),"",DATEDIF(W1369,A1369,"Y")&amp;" years, "&amp;DATEDIF(W1369,A1369,"YM")&amp;" months, "&amp;DATEDIF(W1369,A1369,"MD")&amp;" days")</f>
        <v/>
      </c>
      <c r="AR1369" s="175">
        <f>IF($B1369="","",TEXT($A1369,"yyyymmdd")&amp;"_P"&amp;$C1369&amp;"_C"&amp;$F1369&amp;"_"&amp;TRIM(RIGHT(SUBSTITUTE(TRIM(SUBSTITUTE($M1369,CHAR(160)," "))," ",REPT(" ",60)),60))&amp;IF($Q1369="","","-"&amp;TRIM(RIGHT(SUBSTITUTE(TRIM(SUBSTITUTE($Q1369,CHAR(160)," "))," ",REPT(" ",60)),60)))&amp;IF($U1369="","","-"&amp;TRIM(RIGHT(SUBSTITUTE(TRIM(SUBSTITUTE($U1369,CHAR(160)," "))," ",REPT(" ",60)),60)))&amp;".jpg")</f>
        <v/>
      </c>
    </row>
    <row r="1370" ht="14" customHeight="1">
      <c r="O1370" s="196">
        <f>_xlfn.LET(_xlpm.d,_xlfn.XLOOKUP(M1370,'[1]Birth Dates'!$A:$A,'[1]Birth Dates'!$B:$B,"",0),IF(_xlpm.d=0,"",_xlpm.d))</f>
        <v/>
      </c>
      <c r="P1370" s="196">
        <f>IF(OR(O1370="",A1370="",NOT(ISNUMBER(O1370)),O1370&gt;A1370),"",DATEDIF(O1370,A1370,"Y")&amp;" years, "&amp;DATEDIF(O1370,A1370,"YM")&amp;" months, "&amp;DATEDIF(O1370,A1370,"MD")&amp;" days")</f>
        <v/>
      </c>
      <c r="S1370" s="196">
        <f>_xlfn.LET(_xlpm.d,_xlfn.XLOOKUP(Q1370,'[1]Birth Dates'!$A:$A,'[1]Birth Dates'!$B:$B,"",0),IF(_xlpm.d=0,"",_xlpm.d))</f>
        <v/>
      </c>
      <c r="T1370" s="196">
        <f>IF(OR(S1370="",A1370="",NOT(ISNUMBER(S1370)),S1370&gt;A1370),"",DATEDIF(S1370,A1370,"Y")&amp;" years, "&amp;DATEDIF(S1370,A1370,"YM")&amp;" months, "&amp;DATEDIF(S1370,A1370,"MD")&amp;" days")</f>
        <v/>
      </c>
      <c r="W1370" s="196">
        <f>_xlfn.LET(_xlpm.d,_xlfn.XLOOKUP(U1370,'[1]Birth Dates'!$A:$A,'[1]Birth Dates'!$B:$B,"",0),IF(_xlpm.d=0,"",_xlpm.d))</f>
        <v/>
      </c>
      <c r="X1370" s="196">
        <f>IF(OR(W1370="",A1370="",NOT(ISNUMBER(W1370)),W1370&gt;A1370),"",DATEDIF(W1370,A1370,"Y")&amp;" years, "&amp;DATEDIF(W1370,A1370,"YM")&amp;" months, "&amp;DATEDIF(W1370,A1370,"MD")&amp;" days")</f>
        <v/>
      </c>
      <c r="AR1370" s="175">
        <f>IF($B1370="","",TEXT($A1370,"yyyymmdd")&amp;"_P"&amp;$C1370&amp;"_C"&amp;$F1370&amp;"_"&amp;TRIM(RIGHT(SUBSTITUTE(TRIM(SUBSTITUTE($M1370,CHAR(160)," "))," ",REPT(" ",60)),60))&amp;IF($Q1370="","","-"&amp;TRIM(RIGHT(SUBSTITUTE(TRIM(SUBSTITUTE($Q1370,CHAR(160)," "))," ",REPT(" ",60)),60)))&amp;IF($U1370="","","-"&amp;TRIM(RIGHT(SUBSTITUTE(TRIM(SUBSTITUTE($U1370,CHAR(160)," "))," ",REPT(" ",60)),60)))&amp;".jpg")</f>
        <v/>
      </c>
    </row>
    <row r="1371" ht="14" customHeight="1">
      <c r="O1371" s="196">
        <f>_xlfn.LET(_xlpm.d,_xlfn.XLOOKUP(M1371,'[1]Birth Dates'!$A:$A,'[1]Birth Dates'!$B:$B,"",0),IF(_xlpm.d=0,"",_xlpm.d))</f>
        <v/>
      </c>
      <c r="P1371" s="196">
        <f>IF(OR(O1371="",A1371="",NOT(ISNUMBER(O1371)),O1371&gt;A1371),"",DATEDIF(O1371,A1371,"Y")&amp;" years, "&amp;DATEDIF(O1371,A1371,"YM")&amp;" months, "&amp;DATEDIF(O1371,A1371,"MD")&amp;" days")</f>
        <v/>
      </c>
      <c r="S1371" s="196">
        <f>_xlfn.LET(_xlpm.d,_xlfn.XLOOKUP(Q1371,'[1]Birth Dates'!$A:$A,'[1]Birth Dates'!$B:$B,"",0),IF(_xlpm.d=0,"",_xlpm.d))</f>
        <v/>
      </c>
      <c r="T1371" s="196">
        <f>IF(OR(S1371="",A1371="",NOT(ISNUMBER(S1371)),S1371&gt;A1371),"",DATEDIF(S1371,A1371,"Y")&amp;" years, "&amp;DATEDIF(S1371,A1371,"YM")&amp;" months, "&amp;DATEDIF(S1371,A1371,"MD")&amp;" days")</f>
        <v/>
      </c>
      <c r="W1371" s="196">
        <f>_xlfn.LET(_xlpm.d,_xlfn.XLOOKUP(U1371,'[1]Birth Dates'!$A:$A,'[1]Birth Dates'!$B:$B,"",0),IF(_xlpm.d=0,"",_xlpm.d))</f>
        <v/>
      </c>
      <c r="X1371" s="196">
        <f>IF(OR(W1371="",A1371="",NOT(ISNUMBER(W1371)),W1371&gt;A1371),"",DATEDIF(W1371,A1371,"Y")&amp;" years, "&amp;DATEDIF(W1371,A1371,"YM")&amp;" months, "&amp;DATEDIF(W1371,A1371,"MD")&amp;" days")</f>
        <v/>
      </c>
      <c r="AR1371" s="175">
        <f>IF($B1371="","",TEXT($A1371,"yyyymmdd")&amp;"_P"&amp;$C1371&amp;"_C"&amp;$F1371&amp;"_"&amp;TRIM(RIGHT(SUBSTITUTE(TRIM(SUBSTITUTE($M1371,CHAR(160)," "))," ",REPT(" ",60)),60))&amp;IF($Q1371="","","-"&amp;TRIM(RIGHT(SUBSTITUTE(TRIM(SUBSTITUTE($Q1371,CHAR(160)," "))," ",REPT(" ",60)),60)))&amp;IF($U1371="","","-"&amp;TRIM(RIGHT(SUBSTITUTE(TRIM(SUBSTITUTE($U1371,CHAR(160)," "))," ",REPT(" ",60)),60)))&amp;".jpg")</f>
        <v/>
      </c>
    </row>
    <row r="1372" ht="14" customHeight="1">
      <c r="O1372" s="196">
        <f>_xlfn.LET(_xlpm.d,_xlfn.XLOOKUP(M1372,'[1]Birth Dates'!$A:$A,'[1]Birth Dates'!$B:$B,"",0),IF(_xlpm.d=0,"",_xlpm.d))</f>
        <v/>
      </c>
      <c r="P1372" s="196">
        <f>IF(OR(O1372="",A1372="",NOT(ISNUMBER(O1372)),O1372&gt;A1372),"",DATEDIF(O1372,A1372,"Y")&amp;" years, "&amp;DATEDIF(O1372,A1372,"YM")&amp;" months, "&amp;DATEDIF(O1372,A1372,"MD")&amp;" days")</f>
        <v/>
      </c>
      <c r="S1372" s="196">
        <f>_xlfn.LET(_xlpm.d,_xlfn.XLOOKUP(Q1372,'[1]Birth Dates'!$A:$A,'[1]Birth Dates'!$B:$B,"",0),IF(_xlpm.d=0,"",_xlpm.d))</f>
        <v/>
      </c>
      <c r="T1372" s="196">
        <f>IF(OR(S1372="",A1372="",NOT(ISNUMBER(S1372)),S1372&gt;A1372),"",DATEDIF(S1372,A1372,"Y")&amp;" years, "&amp;DATEDIF(S1372,A1372,"YM")&amp;" months, "&amp;DATEDIF(S1372,A1372,"MD")&amp;" days")</f>
        <v/>
      </c>
      <c r="W1372" s="196">
        <f>_xlfn.LET(_xlpm.d,_xlfn.XLOOKUP(U1372,'[1]Birth Dates'!$A:$A,'[1]Birth Dates'!$B:$B,"",0),IF(_xlpm.d=0,"",_xlpm.d))</f>
        <v/>
      </c>
      <c r="X1372" s="196">
        <f>IF(OR(W1372="",A1372="",NOT(ISNUMBER(W1372)),W1372&gt;A1372),"",DATEDIF(W1372,A1372,"Y")&amp;" years, "&amp;DATEDIF(W1372,A1372,"YM")&amp;" months, "&amp;DATEDIF(W1372,A1372,"MD")&amp;" days")</f>
        <v/>
      </c>
      <c r="AR1372" s="175">
        <f>IF($B1372="","",TEXT($A1372,"yyyymmdd")&amp;"_P"&amp;$C1372&amp;"_C"&amp;$F1372&amp;"_"&amp;TRIM(RIGHT(SUBSTITUTE(TRIM(SUBSTITUTE($M1372,CHAR(160)," "))," ",REPT(" ",60)),60))&amp;IF($Q1372="","","-"&amp;TRIM(RIGHT(SUBSTITUTE(TRIM(SUBSTITUTE($Q1372,CHAR(160)," "))," ",REPT(" ",60)),60)))&amp;IF($U1372="","","-"&amp;TRIM(RIGHT(SUBSTITUTE(TRIM(SUBSTITUTE($U1372,CHAR(160)," "))," ",REPT(" ",60)),60)))&amp;".jpg")</f>
        <v/>
      </c>
    </row>
    <row r="1373" ht="14" customHeight="1">
      <c r="O1373" s="196">
        <f>_xlfn.LET(_xlpm.d,_xlfn.XLOOKUP(M1373,'[1]Birth Dates'!$A:$A,'[1]Birth Dates'!$B:$B,"",0),IF(_xlpm.d=0,"",_xlpm.d))</f>
        <v/>
      </c>
      <c r="P1373" s="196">
        <f>IF(OR(O1373="",A1373="",NOT(ISNUMBER(O1373)),O1373&gt;A1373),"",DATEDIF(O1373,A1373,"Y")&amp;" years, "&amp;DATEDIF(O1373,A1373,"YM")&amp;" months, "&amp;DATEDIF(O1373,A1373,"MD")&amp;" days")</f>
        <v/>
      </c>
      <c r="S1373" s="196">
        <f>_xlfn.LET(_xlpm.d,_xlfn.XLOOKUP(Q1373,'[1]Birth Dates'!$A:$A,'[1]Birth Dates'!$B:$B,"",0),IF(_xlpm.d=0,"",_xlpm.d))</f>
        <v/>
      </c>
      <c r="T1373" s="196">
        <f>IF(OR(S1373="",A1373="",NOT(ISNUMBER(S1373)),S1373&gt;A1373),"",DATEDIF(S1373,A1373,"Y")&amp;" years, "&amp;DATEDIF(S1373,A1373,"YM")&amp;" months, "&amp;DATEDIF(S1373,A1373,"MD")&amp;" days")</f>
        <v/>
      </c>
      <c r="W1373" s="196">
        <f>_xlfn.LET(_xlpm.d,_xlfn.XLOOKUP(U1373,'[1]Birth Dates'!$A:$A,'[1]Birth Dates'!$B:$B,"",0),IF(_xlpm.d=0,"",_xlpm.d))</f>
        <v/>
      </c>
      <c r="X1373" s="196">
        <f>IF(OR(W1373="",A1373="",NOT(ISNUMBER(W1373)),W1373&gt;A1373),"",DATEDIF(W1373,A1373,"Y")&amp;" years, "&amp;DATEDIF(W1373,A1373,"YM")&amp;" months, "&amp;DATEDIF(W1373,A1373,"MD")&amp;" days")</f>
        <v/>
      </c>
      <c r="AR1373" s="175">
        <f>IF($B1373="","",TEXT($A1373,"yyyymmdd")&amp;"_P"&amp;$C1373&amp;"_C"&amp;$F1373&amp;"_"&amp;TRIM(RIGHT(SUBSTITUTE(TRIM(SUBSTITUTE($M1373,CHAR(160)," "))," ",REPT(" ",60)),60))&amp;IF($Q1373="","","-"&amp;TRIM(RIGHT(SUBSTITUTE(TRIM(SUBSTITUTE($Q1373,CHAR(160)," "))," ",REPT(" ",60)),60)))&amp;IF($U1373="","","-"&amp;TRIM(RIGHT(SUBSTITUTE(TRIM(SUBSTITUTE($U1373,CHAR(160)," "))," ",REPT(" ",60)),60)))&amp;".jpg")</f>
        <v/>
      </c>
    </row>
    <row r="1374" ht="14" customHeight="1">
      <c r="O1374" s="196">
        <f>_xlfn.LET(_xlpm.d,_xlfn.XLOOKUP(M1374,'[1]Birth Dates'!$A:$A,'[1]Birth Dates'!$B:$B,"",0),IF(_xlpm.d=0,"",_xlpm.d))</f>
        <v/>
      </c>
      <c r="P1374" s="196">
        <f>IF(OR(O1374="",A1374="",NOT(ISNUMBER(O1374)),O1374&gt;A1374),"",DATEDIF(O1374,A1374,"Y")&amp;" years, "&amp;DATEDIF(O1374,A1374,"YM")&amp;" months, "&amp;DATEDIF(O1374,A1374,"MD")&amp;" days")</f>
        <v/>
      </c>
      <c r="S1374" s="196">
        <f>_xlfn.LET(_xlpm.d,_xlfn.XLOOKUP(Q1374,'[1]Birth Dates'!$A:$A,'[1]Birth Dates'!$B:$B,"",0),IF(_xlpm.d=0,"",_xlpm.d))</f>
        <v/>
      </c>
      <c r="T1374" s="196">
        <f>IF(OR(S1374="",A1374="",NOT(ISNUMBER(S1374)),S1374&gt;A1374),"",DATEDIF(S1374,A1374,"Y")&amp;" years, "&amp;DATEDIF(S1374,A1374,"YM")&amp;" months, "&amp;DATEDIF(S1374,A1374,"MD")&amp;" days")</f>
        <v/>
      </c>
      <c r="W1374" s="196">
        <f>_xlfn.LET(_xlpm.d,_xlfn.XLOOKUP(U1374,'[1]Birth Dates'!$A:$A,'[1]Birth Dates'!$B:$B,"",0),IF(_xlpm.d=0,"",_xlpm.d))</f>
        <v/>
      </c>
      <c r="X1374" s="196">
        <f>IF(OR(W1374="",A1374="",NOT(ISNUMBER(W1374)),W1374&gt;A1374),"",DATEDIF(W1374,A1374,"Y")&amp;" years, "&amp;DATEDIF(W1374,A1374,"YM")&amp;" months, "&amp;DATEDIF(W1374,A1374,"MD")&amp;" days")</f>
        <v/>
      </c>
      <c r="AR1374" s="175">
        <f>IF($B1374="","",TEXT($A1374,"yyyymmdd")&amp;"_P"&amp;$C1374&amp;"_C"&amp;$F1374&amp;"_"&amp;TRIM(RIGHT(SUBSTITUTE(TRIM(SUBSTITUTE($M1374,CHAR(160)," "))," ",REPT(" ",60)),60))&amp;IF($Q1374="","","-"&amp;TRIM(RIGHT(SUBSTITUTE(TRIM(SUBSTITUTE($Q1374,CHAR(160)," "))," ",REPT(" ",60)),60)))&amp;IF($U1374="","","-"&amp;TRIM(RIGHT(SUBSTITUTE(TRIM(SUBSTITUTE($U1374,CHAR(160)," "))," ",REPT(" ",60)),60)))&amp;".jpg")</f>
        <v/>
      </c>
    </row>
    <row r="1375" ht="14" customHeight="1">
      <c r="O1375" s="196">
        <f>_xlfn.LET(_xlpm.d,_xlfn.XLOOKUP(M1375,'[1]Birth Dates'!$A:$A,'[1]Birth Dates'!$B:$B,"",0),IF(_xlpm.d=0,"",_xlpm.d))</f>
        <v/>
      </c>
      <c r="P1375" s="196">
        <f>IF(OR(O1375="",A1375="",NOT(ISNUMBER(O1375)),O1375&gt;A1375),"",DATEDIF(O1375,A1375,"Y")&amp;" years, "&amp;DATEDIF(O1375,A1375,"YM")&amp;" months, "&amp;DATEDIF(O1375,A1375,"MD")&amp;" days")</f>
        <v/>
      </c>
      <c r="S1375" s="196">
        <f>_xlfn.LET(_xlpm.d,_xlfn.XLOOKUP(Q1375,'[1]Birth Dates'!$A:$A,'[1]Birth Dates'!$B:$B,"",0),IF(_xlpm.d=0,"",_xlpm.d))</f>
        <v/>
      </c>
      <c r="T1375" s="196">
        <f>IF(OR(S1375="",A1375="",NOT(ISNUMBER(S1375)),S1375&gt;A1375),"",DATEDIF(S1375,A1375,"Y")&amp;" years, "&amp;DATEDIF(S1375,A1375,"YM")&amp;" months, "&amp;DATEDIF(S1375,A1375,"MD")&amp;" days")</f>
        <v/>
      </c>
      <c r="W1375" s="196">
        <f>_xlfn.LET(_xlpm.d,_xlfn.XLOOKUP(U1375,'[1]Birth Dates'!$A:$A,'[1]Birth Dates'!$B:$B,"",0),IF(_xlpm.d=0,"",_xlpm.d))</f>
        <v/>
      </c>
      <c r="X1375" s="196">
        <f>IF(OR(W1375="",A1375="",NOT(ISNUMBER(W1375)),W1375&gt;A1375),"",DATEDIF(W1375,A1375,"Y")&amp;" years, "&amp;DATEDIF(W1375,A1375,"YM")&amp;" months, "&amp;DATEDIF(W1375,A1375,"MD")&amp;" days")</f>
        <v/>
      </c>
      <c r="AR1375" s="175">
        <f>IF($B1375="","",TEXT($A1375,"yyyymmdd")&amp;"_P"&amp;$C1375&amp;"_C"&amp;$F1375&amp;"_"&amp;TRIM(RIGHT(SUBSTITUTE(TRIM(SUBSTITUTE($M1375,CHAR(160)," "))," ",REPT(" ",60)),60))&amp;IF($Q1375="","","-"&amp;TRIM(RIGHT(SUBSTITUTE(TRIM(SUBSTITUTE($Q1375,CHAR(160)," "))," ",REPT(" ",60)),60)))&amp;IF($U1375="","","-"&amp;TRIM(RIGHT(SUBSTITUTE(TRIM(SUBSTITUTE($U1375,CHAR(160)," "))," ",REPT(" ",60)),60)))&amp;".jpg")</f>
        <v/>
      </c>
    </row>
    <row r="1376" ht="14" customHeight="1">
      <c r="O1376" s="196">
        <f>_xlfn.LET(_xlpm.d,_xlfn.XLOOKUP(M1376,'[1]Birth Dates'!$A:$A,'[1]Birth Dates'!$B:$B,"",0),IF(_xlpm.d=0,"",_xlpm.d))</f>
        <v/>
      </c>
      <c r="P1376" s="196">
        <f>IF(OR(O1376="",A1376="",NOT(ISNUMBER(O1376)),O1376&gt;A1376),"",DATEDIF(O1376,A1376,"Y")&amp;" years, "&amp;DATEDIF(O1376,A1376,"YM")&amp;" months, "&amp;DATEDIF(O1376,A1376,"MD")&amp;" days")</f>
        <v/>
      </c>
      <c r="S1376" s="196">
        <f>_xlfn.LET(_xlpm.d,_xlfn.XLOOKUP(Q1376,'[1]Birth Dates'!$A:$A,'[1]Birth Dates'!$B:$B,"",0),IF(_xlpm.d=0,"",_xlpm.d))</f>
        <v/>
      </c>
      <c r="T1376" s="196">
        <f>IF(OR(S1376="",A1376="",NOT(ISNUMBER(S1376)),S1376&gt;A1376),"",DATEDIF(S1376,A1376,"Y")&amp;" years, "&amp;DATEDIF(S1376,A1376,"YM")&amp;" months, "&amp;DATEDIF(S1376,A1376,"MD")&amp;" days")</f>
        <v/>
      </c>
      <c r="W1376" s="196">
        <f>_xlfn.LET(_xlpm.d,_xlfn.XLOOKUP(U1376,'[1]Birth Dates'!$A:$A,'[1]Birth Dates'!$B:$B,"",0),IF(_xlpm.d=0,"",_xlpm.d))</f>
        <v/>
      </c>
      <c r="X1376" s="196">
        <f>IF(OR(W1376="",A1376="",NOT(ISNUMBER(W1376)),W1376&gt;A1376),"",DATEDIF(W1376,A1376,"Y")&amp;" years, "&amp;DATEDIF(W1376,A1376,"YM")&amp;" months, "&amp;DATEDIF(W1376,A1376,"MD")&amp;" days")</f>
        <v/>
      </c>
      <c r="AR1376" s="175">
        <f>IF($B1376="","",TEXT($A1376,"yyyymmdd")&amp;"_P"&amp;$C1376&amp;"_C"&amp;$F1376&amp;"_"&amp;TRIM(RIGHT(SUBSTITUTE(TRIM(SUBSTITUTE($M1376,CHAR(160)," "))," ",REPT(" ",60)),60))&amp;IF($Q1376="","","-"&amp;TRIM(RIGHT(SUBSTITUTE(TRIM(SUBSTITUTE($Q1376,CHAR(160)," "))," ",REPT(" ",60)),60)))&amp;IF($U1376="","","-"&amp;TRIM(RIGHT(SUBSTITUTE(TRIM(SUBSTITUTE($U1376,CHAR(160)," "))," ",REPT(" ",60)),60)))&amp;".jpg")</f>
        <v/>
      </c>
    </row>
    <row r="1377" ht="14" customHeight="1">
      <c r="O1377" s="196">
        <f>_xlfn.LET(_xlpm.d,_xlfn.XLOOKUP(M1377,'[1]Birth Dates'!$A:$A,'[1]Birth Dates'!$B:$B,"",0),IF(_xlpm.d=0,"",_xlpm.d))</f>
        <v/>
      </c>
      <c r="P1377" s="196">
        <f>IF(OR(O1377="",A1377="",NOT(ISNUMBER(O1377)),O1377&gt;A1377),"",DATEDIF(O1377,A1377,"Y")&amp;" years, "&amp;DATEDIF(O1377,A1377,"YM")&amp;" months, "&amp;DATEDIF(O1377,A1377,"MD")&amp;" days")</f>
        <v/>
      </c>
      <c r="S1377" s="196">
        <f>_xlfn.LET(_xlpm.d,_xlfn.XLOOKUP(Q1377,'[1]Birth Dates'!$A:$A,'[1]Birth Dates'!$B:$B,"",0),IF(_xlpm.d=0,"",_xlpm.d))</f>
        <v/>
      </c>
      <c r="T1377" s="196">
        <f>IF(OR(S1377="",A1377="",NOT(ISNUMBER(S1377)),S1377&gt;A1377),"",DATEDIF(S1377,A1377,"Y")&amp;" years, "&amp;DATEDIF(S1377,A1377,"YM")&amp;" months, "&amp;DATEDIF(S1377,A1377,"MD")&amp;" days")</f>
        <v/>
      </c>
      <c r="W1377" s="196">
        <f>_xlfn.LET(_xlpm.d,_xlfn.XLOOKUP(U1377,'[1]Birth Dates'!$A:$A,'[1]Birth Dates'!$B:$B,"",0),IF(_xlpm.d=0,"",_xlpm.d))</f>
        <v/>
      </c>
      <c r="X1377" s="196">
        <f>IF(OR(W1377="",A1377="",NOT(ISNUMBER(W1377)),W1377&gt;A1377),"",DATEDIF(W1377,A1377,"Y")&amp;" years, "&amp;DATEDIF(W1377,A1377,"YM")&amp;" months, "&amp;DATEDIF(W1377,A1377,"MD")&amp;" days")</f>
        <v/>
      </c>
      <c r="AR1377" s="175">
        <f>IF($B1377="","",TEXT($A1377,"yyyymmdd")&amp;"_P"&amp;$C1377&amp;"_C"&amp;$F1377&amp;"_"&amp;TRIM(RIGHT(SUBSTITUTE(TRIM(SUBSTITUTE($M1377,CHAR(160)," "))," ",REPT(" ",60)),60))&amp;IF($Q1377="","","-"&amp;TRIM(RIGHT(SUBSTITUTE(TRIM(SUBSTITUTE($Q1377,CHAR(160)," "))," ",REPT(" ",60)),60)))&amp;IF($U1377="","","-"&amp;TRIM(RIGHT(SUBSTITUTE(TRIM(SUBSTITUTE($U1377,CHAR(160)," "))," ",REPT(" ",60)),60)))&amp;".jpg")</f>
        <v/>
      </c>
    </row>
    <row r="1378" ht="14" customHeight="1">
      <c r="O1378" s="196">
        <f>_xlfn.LET(_xlpm.d,_xlfn.XLOOKUP(M1378,'[1]Birth Dates'!$A:$A,'[1]Birth Dates'!$B:$B,"",0),IF(_xlpm.d=0,"",_xlpm.d))</f>
        <v/>
      </c>
      <c r="P1378" s="196">
        <f>IF(OR(O1378="",A1378="",NOT(ISNUMBER(O1378)),O1378&gt;A1378),"",DATEDIF(O1378,A1378,"Y")&amp;" years, "&amp;DATEDIF(O1378,A1378,"YM")&amp;" months, "&amp;DATEDIF(O1378,A1378,"MD")&amp;" days")</f>
        <v/>
      </c>
      <c r="S1378" s="196">
        <f>_xlfn.LET(_xlpm.d,_xlfn.XLOOKUP(Q1378,'[1]Birth Dates'!$A:$A,'[1]Birth Dates'!$B:$B,"",0),IF(_xlpm.d=0,"",_xlpm.d))</f>
        <v/>
      </c>
      <c r="T1378" s="196">
        <f>IF(OR(S1378="",A1378="",NOT(ISNUMBER(S1378)),S1378&gt;A1378),"",DATEDIF(S1378,A1378,"Y")&amp;" years, "&amp;DATEDIF(S1378,A1378,"YM")&amp;" months, "&amp;DATEDIF(S1378,A1378,"MD")&amp;" days")</f>
        <v/>
      </c>
      <c r="W1378" s="196">
        <f>_xlfn.LET(_xlpm.d,_xlfn.XLOOKUP(U1378,'[1]Birth Dates'!$A:$A,'[1]Birth Dates'!$B:$B,"",0),IF(_xlpm.d=0,"",_xlpm.d))</f>
        <v/>
      </c>
      <c r="X1378" s="196">
        <f>IF(OR(W1378="",A1378="",NOT(ISNUMBER(W1378)),W1378&gt;A1378),"",DATEDIF(W1378,A1378,"Y")&amp;" years, "&amp;DATEDIF(W1378,A1378,"YM")&amp;" months, "&amp;DATEDIF(W1378,A1378,"MD")&amp;" days")</f>
        <v/>
      </c>
      <c r="AR1378" s="175">
        <f>IF($B1378="","",TEXT($A1378,"yyyymmdd")&amp;"_P"&amp;$C1378&amp;"_C"&amp;$F1378&amp;"_"&amp;TRIM(RIGHT(SUBSTITUTE(TRIM(SUBSTITUTE($M1378,CHAR(160)," "))," ",REPT(" ",60)),60))&amp;IF($Q1378="","","-"&amp;TRIM(RIGHT(SUBSTITUTE(TRIM(SUBSTITUTE($Q1378,CHAR(160)," "))," ",REPT(" ",60)),60)))&amp;IF($U1378="","","-"&amp;TRIM(RIGHT(SUBSTITUTE(TRIM(SUBSTITUTE($U1378,CHAR(160)," "))," ",REPT(" ",60)),60)))&amp;".jpg")</f>
        <v/>
      </c>
    </row>
    <row r="1379" ht="14" customHeight="1">
      <c r="O1379" s="196">
        <f>_xlfn.LET(_xlpm.d,_xlfn.XLOOKUP(M1379,'[1]Birth Dates'!$A:$A,'[1]Birth Dates'!$B:$B,"",0),IF(_xlpm.d=0,"",_xlpm.d))</f>
        <v/>
      </c>
      <c r="P1379" s="196">
        <f>IF(OR(O1379="",A1379="",NOT(ISNUMBER(O1379)),O1379&gt;A1379),"",DATEDIF(O1379,A1379,"Y")&amp;" years, "&amp;DATEDIF(O1379,A1379,"YM")&amp;" months, "&amp;DATEDIF(O1379,A1379,"MD")&amp;" days")</f>
        <v/>
      </c>
      <c r="S1379" s="196">
        <f>_xlfn.LET(_xlpm.d,_xlfn.XLOOKUP(Q1379,'[1]Birth Dates'!$A:$A,'[1]Birth Dates'!$B:$B,"",0),IF(_xlpm.d=0,"",_xlpm.d))</f>
        <v/>
      </c>
      <c r="T1379" s="196">
        <f>IF(OR(S1379="",A1379="",NOT(ISNUMBER(S1379)),S1379&gt;A1379),"",DATEDIF(S1379,A1379,"Y")&amp;" years, "&amp;DATEDIF(S1379,A1379,"YM")&amp;" months, "&amp;DATEDIF(S1379,A1379,"MD")&amp;" days")</f>
        <v/>
      </c>
      <c r="W1379" s="196">
        <f>_xlfn.LET(_xlpm.d,_xlfn.XLOOKUP(U1379,'[1]Birth Dates'!$A:$A,'[1]Birth Dates'!$B:$B,"",0),IF(_xlpm.d=0,"",_xlpm.d))</f>
        <v/>
      </c>
      <c r="X1379" s="196">
        <f>IF(OR(W1379="",A1379="",NOT(ISNUMBER(W1379)),W1379&gt;A1379),"",DATEDIF(W1379,A1379,"Y")&amp;" years, "&amp;DATEDIF(W1379,A1379,"YM")&amp;" months, "&amp;DATEDIF(W1379,A1379,"MD")&amp;" days")</f>
        <v/>
      </c>
      <c r="AR1379" s="175">
        <f>IF($B1379="","",TEXT($A1379,"yyyymmdd")&amp;"_P"&amp;$C1379&amp;"_C"&amp;$F1379&amp;"_"&amp;TRIM(RIGHT(SUBSTITUTE(TRIM(SUBSTITUTE($M1379,CHAR(160)," "))," ",REPT(" ",60)),60))&amp;IF($Q1379="","","-"&amp;TRIM(RIGHT(SUBSTITUTE(TRIM(SUBSTITUTE($Q1379,CHAR(160)," "))," ",REPT(" ",60)),60)))&amp;IF($U1379="","","-"&amp;TRIM(RIGHT(SUBSTITUTE(TRIM(SUBSTITUTE($U1379,CHAR(160)," "))," ",REPT(" ",60)),60)))&amp;".jpg")</f>
        <v/>
      </c>
    </row>
    <row r="1380" ht="14" customHeight="1">
      <c r="O1380" s="196">
        <f>_xlfn.LET(_xlpm.d,_xlfn.XLOOKUP(M1380,'[1]Birth Dates'!$A:$A,'[1]Birth Dates'!$B:$B,"",0),IF(_xlpm.d=0,"",_xlpm.d))</f>
        <v/>
      </c>
      <c r="P1380" s="196">
        <f>IF(OR(O1380="",A1380="",NOT(ISNUMBER(O1380)),O1380&gt;A1380),"",DATEDIF(O1380,A1380,"Y")&amp;" years, "&amp;DATEDIF(O1380,A1380,"YM")&amp;" months, "&amp;DATEDIF(O1380,A1380,"MD")&amp;" days")</f>
        <v/>
      </c>
      <c r="S1380" s="196">
        <f>_xlfn.LET(_xlpm.d,_xlfn.XLOOKUP(Q1380,'[1]Birth Dates'!$A:$A,'[1]Birth Dates'!$B:$B,"",0),IF(_xlpm.d=0,"",_xlpm.d))</f>
        <v/>
      </c>
      <c r="T1380" s="196">
        <f>IF(OR(S1380="",A1380="",NOT(ISNUMBER(S1380)),S1380&gt;A1380),"",DATEDIF(S1380,A1380,"Y")&amp;" years, "&amp;DATEDIF(S1380,A1380,"YM")&amp;" months, "&amp;DATEDIF(S1380,A1380,"MD")&amp;" days")</f>
        <v/>
      </c>
      <c r="W1380" s="196">
        <f>_xlfn.LET(_xlpm.d,_xlfn.XLOOKUP(U1380,'[1]Birth Dates'!$A:$A,'[1]Birth Dates'!$B:$B,"",0),IF(_xlpm.d=0,"",_xlpm.d))</f>
        <v/>
      </c>
      <c r="X1380" s="196">
        <f>IF(OR(W1380="",A1380="",NOT(ISNUMBER(W1380)),W1380&gt;A1380),"",DATEDIF(W1380,A1380,"Y")&amp;" years, "&amp;DATEDIF(W1380,A1380,"YM")&amp;" months, "&amp;DATEDIF(W1380,A1380,"MD")&amp;" days")</f>
        <v/>
      </c>
      <c r="AR1380" s="175">
        <f>IF($B1380="","",TEXT($A1380,"yyyymmdd")&amp;"_P"&amp;$C1380&amp;"_C"&amp;$F1380&amp;"_"&amp;TRIM(RIGHT(SUBSTITUTE(TRIM(SUBSTITUTE($M1380,CHAR(160)," "))," ",REPT(" ",60)),60))&amp;IF($Q1380="","","-"&amp;TRIM(RIGHT(SUBSTITUTE(TRIM(SUBSTITUTE($Q1380,CHAR(160)," "))," ",REPT(" ",60)),60)))&amp;IF($U1380="","","-"&amp;TRIM(RIGHT(SUBSTITUTE(TRIM(SUBSTITUTE($U1380,CHAR(160)," "))," ",REPT(" ",60)),60)))&amp;".jpg")</f>
        <v/>
      </c>
    </row>
    <row r="1381" ht="14" customHeight="1">
      <c r="O1381" s="196">
        <f>_xlfn.LET(_xlpm.d,_xlfn.XLOOKUP(M1381,'[1]Birth Dates'!$A:$A,'[1]Birth Dates'!$B:$B,"",0),IF(_xlpm.d=0,"",_xlpm.d))</f>
        <v/>
      </c>
      <c r="P1381" s="196">
        <f>IF(OR(O1381="",A1381="",NOT(ISNUMBER(O1381)),O1381&gt;A1381),"",DATEDIF(O1381,A1381,"Y")&amp;" years, "&amp;DATEDIF(O1381,A1381,"YM")&amp;" months, "&amp;DATEDIF(O1381,A1381,"MD")&amp;" days")</f>
        <v/>
      </c>
      <c r="S1381" s="196">
        <f>_xlfn.LET(_xlpm.d,_xlfn.XLOOKUP(Q1381,'[1]Birth Dates'!$A:$A,'[1]Birth Dates'!$B:$B,"",0),IF(_xlpm.d=0,"",_xlpm.d))</f>
        <v/>
      </c>
      <c r="T1381" s="196">
        <f>IF(OR(S1381="",A1381="",NOT(ISNUMBER(S1381)),S1381&gt;A1381),"",DATEDIF(S1381,A1381,"Y")&amp;" years, "&amp;DATEDIF(S1381,A1381,"YM")&amp;" months, "&amp;DATEDIF(S1381,A1381,"MD")&amp;" days")</f>
        <v/>
      </c>
      <c r="W1381" s="196">
        <f>_xlfn.LET(_xlpm.d,_xlfn.XLOOKUP(U1381,'[1]Birth Dates'!$A:$A,'[1]Birth Dates'!$B:$B,"",0),IF(_xlpm.d=0,"",_xlpm.d))</f>
        <v/>
      </c>
      <c r="X1381" s="196">
        <f>IF(OR(W1381="",A1381="",NOT(ISNUMBER(W1381)),W1381&gt;A1381),"",DATEDIF(W1381,A1381,"Y")&amp;" years, "&amp;DATEDIF(W1381,A1381,"YM")&amp;" months, "&amp;DATEDIF(W1381,A1381,"MD")&amp;" days")</f>
        <v/>
      </c>
      <c r="AR1381" s="175">
        <f>IF($B1381="","",TEXT($A1381,"yyyymmdd")&amp;"_P"&amp;$C1381&amp;"_C"&amp;$F1381&amp;"_"&amp;TRIM(RIGHT(SUBSTITUTE(TRIM(SUBSTITUTE($M1381,CHAR(160)," "))," ",REPT(" ",60)),60))&amp;IF($Q1381="","","-"&amp;TRIM(RIGHT(SUBSTITUTE(TRIM(SUBSTITUTE($Q1381,CHAR(160)," "))," ",REPT(" ",60)),60)))&amp;IF($U1381="","","-"&amp;TRIM(RIGHT(SUBSTITUTE(TRIM(SUBSTITUTE($U1381,CHAR(160)," "))," ",REPT(" ",60)),60)))&amp;".jpg")</f>
        <v/>
      </c>
    </row>
    <row r="1382" ht="14" customHeight="1">
      <c r="O1382" s="196">
        <f>_xlfn.LET(_xlpm.d,_xlfn.XLOOKUP(M1382,'[1]Birth Dates'!$A:$A,'[1]Birth Dates'!$B:$B,"",0),IF(_xlpm.d=0,"",_xlpm.d))</f>
        <v/>
      </c>
      <c r="P1382" s="196">
        <f>IF(OR(O1382="",A1382="",NOT(ISNUMBER(O1382)),O1382&gt;A1382),"",DATEDIF(O1382,A1382,"Y")&amp;" years, "&amp;DATEDIF(O1382,A1382,"YM")&amp;" months, "&amp;DATEDIF(O1382,A1382,"MD")&amp;" days")</f>
        <v/>
      </c>
      <c r="S1382" s="196">
        <f>_xlfn.LET(_xlpm.d,_xlfn.XLOOKUP(Q1382,'[1]Birth Dates'!$A:$A,'[1]Birth Dates'!$B:$B,"",0),IF(_xlpm.d=0,"",_xlpm.d))</f>
        <v/>
      </c>
      <c r="T1382" s="196">
        <f>IF(OR(S1382="",A1382="",NOT(ISNUMBER(S1382)),S1382&gt;A1382),"",DATEDIF(S1382,A1382,"Y")&amp;" years, "&amp;DATEDIF(S1382,A1382,"YM")&amp;" months, "&amp;DATEDIF(S1382,A1382,"MD")&amp;" days")</f>
        <v/>
      </c>
      <c r="W1382" s="196">
        <f>_xlfn.LET(_xlpm.d,_xlfn.XLOOKUP(U1382,'[1]Birth Dates'!$A:$A,'[1]Birth Dates'!$B:$B,"",0),IF(_xlpm.d=0,"",_xlpm.d))</f>
        <v/>
      </c>
      <c r="X1382" s="196">
        <f>IF(OR(W1382="",A1382="",NOT(ISNUMBER(W1382)),W1382&gt;A1382),"",DATEDIF(W1382,A1382,"Y")&amp;" years, "&amp;DATEDIF(W1382,A1382,"YM")&amp;" months, "&amp;DATEDIF(W1382,A1382,"MD")&amp;" days")</f>
        <v/>
      </c>
      <c r="AR1382" s="175">
        <f>IF($B1382="","",TEXT($A1382,"yyyymmdd")&amp;"_P"&amp;$C1382&amp;"_C"&amp;$F1382&amp;"_"&amp;TRIM(RIGHT(SUBSTITUTE(TRIM(SUBSTITUTE($M1382,CHAR(160)," "))," ",REPT(" ",60)),60))&amp;IF($Q1382="","","-"&amp;TRIM(RIGHT(SUBSTITUTE(TRIM(SUBSTITUTE($Q1382,CHAR(160)," "))," ",REPT(" ",60)),60)))&amp;IF($U1382="","","-"&amp;TRIM(RIGHT(SUBSTITUTE(TRIM(SUBSTITUTE($U1382,CHAR(160)," "))," ",REPT(" ",60)),60)))&amp;".jpg")</f>
        <v/>
      </c>
    </row>
    <row r="1383" ht="14" customHeight="1">
      <c r="O1383" s="196">
        <f>_xlfn.LET(_xlpm.d,_xlfn.XLOOKUP(M1383,'[1]Birth Dates'!$A:$A,'[1]Birth Dates'!$B:$B,"",0),IF(_xlpm.d=0,"",_xlpm.d))</f>
        <v/>
      </c>
      <c r="P1383" s="196">
        <f>IF(OR(O1383="",A1383="",NOT(ISNUMBER(O1383)),O1383&gt;A1383),"",DATEDIF(O1383,A1383,"Y")&amp;" years, "&amp;DATEDIF(O1383,A1383,"YM")&amp;" months, "&amp;DATEDIF(O1383,A1383,"MD")&amp;" days")</f>
        <v/>
      </c>
      <c r="S1383" s="196">
        <f>_xlfn.LET(_xlpm.d,_xlfn.XLOOKUP(Q1383,'[1]Birth Dates'!$A:$A,'[1]Birth Dates'!$B:$B,"",0),IF(_xlpm.d=0,"",_xlpm.d))</f>
        <v/>
      </c>
      <c r="T1383" s="196">
        <f>IF(OR(S1383="",A1383="",NOT(ISNUMBER(S1383)),S1383&gt;A1383),"",DATEDIF(S1383,A1383,"Y")&amp;" years, "&amp;DATEDIF(S1383,A1383,"YM")&amp;" months, "&amp;DATEDIF(S1383,A1383,"MD")&amp;" days")</f>
        <v/>
      </c>
      <c r="W1383" s="196">
        <f>_xlfn.LET(_xlpm.d,_xlfn.XLOOKUP(U1383,'[1]Birth Dates'!$A:$A,'[1]Birth Dates'!$B:$B,"",0),IF(_xlpm.d=0,"",_xlpm.d))</f>
        <v/>
      </c>
      <c r="X1383" s="196">
        <f>IF(OR(W1383="",A1383="",NOT(ISNUMBER(W1383)),W1383&gt;A1383),"",DATEDIF(W1383,A1383,"Y")&amp;" years, "&amp;DATEDIF(W1383,A1383,"YM")&amp;" months, "&amp;DATEDIF(W1383,A1383,"MD")&amp;" days")</f>
        <v/>
      </c>
      <c r="AR1383" s="175">
        <f>IF($B1383="","",TEXT($A1383,"yyyymmdd")&amp;"_P"&amp;$C1383&amp;"_C"&amp;$F1383&amp;"_"&amp;TRIM(RIGHT(SUBSTITUTE(TRIM(SUBSTITUTE($M1383,CHAR(160)," "))," ",REPT(" ",60)),60))&amp;IF($Q1383="","","-"&amp;TRIM(RIGHT(SUBSTITUTE(TRIM(SUBSTITUTE($Q1383,CHAR(160)," "))," ",REPT(" ",60)),60)))&amp;IF($U1383="","","-"&amp;TRIM(RIGHT(SUBSTITUTE(TRIM(SUBSTITUTE($U1383,CHAR(160)," "))," ",REPT(" ",60)),60)))&amp;".jpg")</f>
        <v/>
      </c>
    </row>
    <row r="1384" ht="14" customHeight="1">
      <c r="O1384" s="196">
        <f>_xlfn.LET(_xlpm.d,_xlfn.XLOOKUP(M1384,'[1]Birth Dates'!$A:$A,'[1]Birth Dates'!$B:$B,"",0),IF(_xlpm.d=0,"",_xlpm.d))</f>
        <v/>
      </c>
      <c r="P1384" s="196">
        <f>IF(OR(O1384="",A1384="",NOT(ISNUMBER(O1384)),O1384&gt;A1384),"",DATEDIF(O1384,A1384,"Y")&amp;" years, "&amp;DATEDIF(O1384,A1384,"YM")&amp;" months, "&amp;DATEDIF(O1384,A1384,"MD")&amp;" days")</f>
        <v/>
      </c>
      <c r="S1384" s="196">
        <f>_xlfn.LET(_xlpm.d,_xlfn.XLOOKUP(Q1384,'[1]Birth Dates'!$A:$A,'[1]Birth Dates'!$B:$B,"",0),IF(_xlpm.d=0,"",_xlpm.d))</f>
        <v/>
      </c>
      <c r="T1384" s="196">
        <f>IF(OR(S1384="",A1384="",NOT(ISNUMBER(S1384)),S1384&gt;A1384),"",DATEDIF(S1384,A1384,"Y")&amp;" years, "&amp;DATEDIF(S1384,A1384,"YM")&amp;" months, "&amp;DATEDIF(S1384,A1384,"MD")&amp;" days")</f>
        <v/>
      </c>
      <c r="W1384" s="196">
        <f>_xlfn.LET(_xlpm.d,_xlfn.XLOOKUP(U1384,'[1]Birth Dates'!$A:$A,'[1]Birth Dates'!$B:$B,"",0),IF(_xlpm.d=0,"",_xlpm.d))</f>
        <v/>
      </c>
      <c r="X1384" s="196">
        <f>IF(OR(W1384="",A1384="",NOT(ISNUMBER(W1384)),W1384&gt;A1384),"",DATEDIF(W1384,A1384,"Y")&amp;" years, "&amp;DATEDIF(W1384,A1384,"YM")&amp;" months, "&amp;DATEDIF(W1384,A1384,"MD")&amp;" days")</f>
        <v/>
      </c>
      <c r="AR1384" s="175">
        <f>IF($B1384="","",TEXT($A1384,"yyyymmdd")&amp;"_P"&amp;$C1384&amp;"_C"&amp;$F1384&amp;"_"&amp;TRIM(RIGHT(SUBSTITUTE(TRIM(SUBSTITUTE($M1384,CHAR(160)," "))," ",REPT(" ",60)),60))&amp;IF($Q1384="","","-"&amp;TRIM(RIGHT(SUBSTITUTE(TRIM(SUBSTITUTE($Q1384,CHAR(160)," "))," ",REPT(" ",60)),60)))&amp;IF($U1384="","","-"&amp;TRIM(RIGHT(SUBSTITUTE(TRIM(SUBSTITUTE($U1384,CHAR(160)," "))," ",REPT(" ",60)),60)))&amp;".jpg")</f>
        <v/>
      </c>
    </row>
    <row r="1385" ht="14" customHeight="1">
      <c r="O1385" s="196">
        <f>_xlfn.LET(_xlpm.d,_xlfn.XLOOKUP(M1385,'[1]Birth Dates'!$A:$A,'[1]Birth Dates'!$B:$B,"",0),IF(_xlpm.d=0,"",_xlpm.d))</f>
        <v/>
      </c>
      <c r="P1385" s="196">
        <f>IF(OR(O1385="",A1385="",NOT(ISNUMBER(O1385)),O1385&gt;A1385),"",DATEDIF(O1385,A1385,"Y")&amp;" years, "&amp;DATEDIF(O1385,A1385,"YM")&amp;" months, "&amp;DATEDIF(O1385,A1385,"MD")&amp;" days")</f>
        <v/>
      </c>
      <c r="S1385" s="196">
        <f>_xlfn.LET(_xlpm.d,_xlfn.XLOOKUP(Q1385,'[1]Birth Dates'!$A:$A,'[1]Birth Dates'!$B:$B,"",0),IF(_xlpm.d=0,"",_xlpm.d))</f>
        <v/>
      </c>
      <c r="T1385" s="196">
        <f>IF(OR(S1385="",A1385="",NOT(ISNUMBER(S1385)),S1385&gt;A1385),"",DATEDIF(S1385,A1385,"Y")&amp;" years, "&amp;DATEDIF(S1385,A1385,"YM")&amp;" months, "&amp;DATEDIF(S1385,A1385,"MD")&amp;" days")</f>
        <v/>
      </c>
      <c r="W1385" s="196">
        <f>_xlfn.LET(_xlpm.d,_xlfn.XLOOKUP(U1385,'[1]Birth Dates'!$A:$A,'[1]Birth Dates'!$B:$B,"",0),IF(_xlpm.d=0,"",_xlpm.d))</f>
        <v/>
      </c>
      <c r="X1385" s="196">
        <f>IF(OR(W1385="",A1385="",NOT(ISNUMBER(W1385)),W1385&gt;A1385),"",DATEDIF(W1385,A1385,"Y")&amp;" years, "&amp;DATEDIF(W1385,A1385,"YM")&amp;" months, "&amp;DATEDIF(W1385,A1385,"MD")&amp;" days")</f>
        <v/>
      </c>
      <c r="AR1385" s="175">
        <f>IF($B1385="","",TEXT($A1385,"yyyymmdd")&amp;"_P"&amp;$C1385&amp;"_C"&amp;$F1385&amp;"_"&amp;TRIM(RIGHT(SUBSTITUTE(TRIM(SUBSTITUTE($M1385,CHAR(160)," "))," ",REPT(" ",60)),60))&amp;IF($Q1385="","","-"&amp;TRIM(RIGHT(SUBSTITUTE(TRIM(SUBSTITUTE($Q1385,CHAR(160)," "))," ",REPT(" ",60)),60)))&amp;IF($U1385="","","-"&amp;TRIM(RIGHT(SUBSTITUTE(TRIM(SUBSTITUTE($U1385,CHAR(160)," "))," ",REPT(" ",60)),60)))&amp;".jpg")</f>
        <v/>
      </c>
    </row>
    <row r="1386" ht="14" customHeight="1">
      <c r="O1386" s="196">
        <f>_xlfn.LET(_xlpm.d,_xlfn.XLOOKUP(M1386,'[1]Birth Dates'!$A:$A,'[1]Birth Dates'!$B:$B,"",0),IF(_xlpm.d=0,"",_xlpm.d))</f>
        <v/>
      </c>
      <c r="P1386" s="196">
        <f>IF(OR(O1386="",A1386="",NOT(ISNUMBER(O1386)),O1386&gt;A1386),"",DATEDIF(O1386,A1386,"Y")&amp;" years, "&amp;DATEDIF(O1386,A1386,"YM")&amp;" months, "&amp;DATEDIF(O1386,A1386,"MD")&amp;" days")</f>
        <v/>
      </c>
      <c r="S1386" s="196">
        <f>_xlfn.LET(_xlpm.d,_xlfn.XLOOKUP(Q1386,'[1]Birth Dates'!$A:$A,'[1]Birth Dates'!$B:$B,"",0),IF(_xlpm.d=0,"",_xlpm.d))</f>
        <v/>
      </c>
      <c r="T1386" s="196">
        <f>IF(OR(S1386="",A1386="",NOT(ISNUMBER(S1386)),S1386&gt;A1386),"",DATEDIF(S1386,A1386,"Y")&amp;" years, "&amp;DATEDIF(S1386,A1386,"YM")&amp;" months, "&amp;DATEDIF(S1386,A1386,"MD")&amp;" days")</f>
        <v/>
      </c>
      <c r="W1386" s="196">
        <f>_xlfn.LET(_xlpm.d,_xlfn.XLOOKUP(U1386,'[1]Birth Dates'!$A:$A,'[1]Birth Dates'!$B:$B,"",0),IF(_xlpm.d=0,"",_xlpm.d))</f>
        <v/>
      </c>
      <c r="X1386" s="196">
        <f>IF(OR(W1386="",A1386="",NOT(ISNUMBER(W1386)),W1386&gt;A1386),"",DATEDIF(W1386,A1386,"Y")&amp;" years, "&amp;DATEDIF(W1386,A1386,"YM")&amp;" months, "&amp;DATEDIF(W1386,A1386,"MD")&amp;" days")</f>
        <v/>
      </c>
      <c r="AR1386" s="175">
        <f>IF($B1386="","",TEXT($A1386,"yyyymmdd")&amp;"_P"&amp;$C1386&amp;"_C"&amp;$F1386&amp;"_"&amp;TRIM(RIGHT(SUBSTITUTE(TRIM(SUBSTITUTE($M1386,CHAR(160)," "))," ",REPT(" ",60)),60))&amp;IF($Q1386="","","-"&amp;TRIM(RIGHT(SUBSTITUTE(TRIM(SUBSTITUTE($Q1386,CHAR(160)," "))," ",REPT(" ",60)),60)))&amp;IF($U1386="","","-"&amp;TRIM(RIGHT(SUBSTITUTE(TRIM(SUBSTITUTE($U1386,CHAR(160)," "))," ",REPT(" ",60)),60)))&amp;".jpg")</f>
        <v/>
      </c>
    </row>
    <row r="1387" ht="14" customHeight="1">
      <c r="O1387" s="196">
        <f>_xlfn.LET(_xlpm.d,_xlfn.XLOOKUP(M1387,'[1]Birth Dates'!$A:$A,'[1]Birth Dates'!$B:$B,"",0),IF(_xlpm.d=0,"",_xlpm.d))</f>
        <v/>
      </c>
      <c r="P1387" s="196">
        <f>IF(OR(O1387="",A1387="",NOT(ISNUMBER(O1387)),O1387&gt;A1387),"",DATEDIF(O1387,A1387,"Y")&amp;" years, "&amp;DATEDIF(O1387,A1387,"YM")&amp;" months, "&amp;DATEDIF(O1387,A1387,"MD")&amp;" days")</f>
        <v/>
      </c>
      <c r="S1387" s="196">
        <f>_xlfn.LET(_xlpm.d,_xlfn.XLOOKUP(Q1387,'[1]Birth Dates'!$A:$A,'[1]Birth Dates'!$B:$B,"",0),IF(_xlpm.d=0,"",_xlpm.d))</f>
        <v/>
      </c>
      <c r="T1387" s="196">
        <f>IF(OR(S1387="",A1387="",NOT(ISNUMBER(S1387)),S1387&gt;A1387),"",DATEDIF(S1387,A1387,"Y")&amp;" years, "&amp;DATEDIF(S1387,A1387,"YM")&amp;" months, "&amp;DATEDIF(S1387,A1387,"MD")&amp;" days")</f>
        <v/>
      </c>
      <c r="W1387" s="196">
        <f>_xlfn.LET(_xlpm.d,_xlfn.XLOOKUP(U1387,'[1]Birth Dates'!$A:$A,'[1]Birth Dates'!$B:$B,"",0),IF(_xlpm.d=0,"",_xlpm.d))</f>
        <v/>
      </c>
      <c r="X1387" s="196">
        <f>IF(OR(W1387="",A1387="",NOT(ISNUMBER(W1387)),W1387&gt;A1387),"",DATEDIF(W1387,A1387,"Y")&amp;" years, "&amp;DATEDIF(W1387,A1387,"YM")&amp;" months, "&amp;DATEDIF(W1387,A1387,"MD")&amp;" days")</f>
        <v/>
      </c>
      <c r="AR1387" s="175">
        <f>IF($B1387="","",TEXT($A1387,"yyyymmdd")&amp;"_P"&amp;$C1387&amp;"_C"&amp;$F1387&amp;"_"&amp;TRIM(RIGHT(SUBSTITUTE(TRIM(SUBSTITUTE($M1387,CHAR(160)," "))," ",REPT(" ",60)),60))&amp;IF($Q1387="","","-"&amp;TRIM(RIGHT(SUBSTITUTE(TRIM(SUBSTITUTE($Q1387,CHAR(160)," "))," ",REPT(" ",60)),60)))&amp;IF($U1387="","","-"&amp;TRIM(RIGHT(SUBSTITUTE(TRIM(SUBSTITUTE($U1387,CHAR(160)," "))," ",REPT(" ",60)),60)))&amp;".jpg")</f>
        <v/>
      </c>
    </row>
    <row r="1388" ht="14" customHeight="1">
      <c r="O1388" s="196">
        <f>_xlfn.LET(_xlpm.d,_xlfn.XLOOKUP(M1388,'[1]Birth Dates'!$A:$A,'[1]Birth Dates'!$B:$B,"",0),IF(_xlpm.d=0,"",_xlpm.d))</f>
        <v/>
      </c>
      <c r="P1388" s="196">
        <f>IF(OR(O1388="",A1388="",NOT(ISNUMBER(O1388)),O1388&gt;A1388),"",DATEDIF(O1388,A1388,"Y")&amp;" years, "&amp;DATEDIF(O1388,A1388,"YM")&amp;" months, "&amp;DATEDIF(O1388,A1388,"MD")&amp;" days")</f>
        <v/>
      </c>
      <c r="S1388" s="196">
        <f>_xlfn.LET(_xlpm.d,_xlfn.XLOOKUP(Q1388,'[1]Birth Dates'!$A:$A,'[1]Birth Dates'!$B:$B,"",0),IF(_xlpm.d=0,"",_xlpm.d))</f>
        <v/>
      </c>
      <c r="T1388" s="196">
        <f>IF(OR(S1388="",A1388="",NOT(ISNUMBER(S1388)),S1388&gt;A1388),"",DATEDIF(S1388,A1388,"Y")&amp;" years, "&amp;DATEDIF(S1388,A1388,"YM")&amp;" months, "&amp;DATEDIF(S1388,A1388,"MD")&amp;" days")</f>
        <v/>
      </c>
      <c r="W1388" s="196">
        <f>_xlfn.LET(_xlpm.d,_xlfn.XLOOKUP(U1388,'[1]Birth Dates'!$A:$A,'[1]Birth Dates'!$B:$B,"",0),IF(_xlpm.d=0,"",_xlpm.d))</f>
        <v/>
      </c>
      <c r="X1388" s="196">
        <f>IF(OR(W1388="",A1388="",NOT(ISNUMBER(W1388)),W1388&gt;A1388),"",DATEDIF(W1388,A1388,"Y")&amp;" years, "&amp;DATEDIF(W1388,A1388,"YM")&amp;" months, "&amp;DATEDIF(W1388,A1388,"MD")&amp;" days")</f>
        <v/>
      </c>
      <c r="AR1388" s="175">
        <f>IF($B1388="","",TEXT($A1388,"yyyymmdd")&amp;"_P"&amp;$C1388&amp;"_C"&amp;$F1388&amp;"_"&amp;TRIM(RIGHT(SUBSTITUTE(TRIM(SUBSTITUTE($M1388,CHAR(160)," "))," ",REPT(" ",60)),60))&amp;IF($Q1388="","","-"&amp;TRIM(RIGHT(SUBSTITUTE(TRIM(SUBSTITUTE($Q1388,CHAR(160)," "))," ",REPT(" ",60)),60)))&amp;IF($U1388="","","-"&amp;TRIM(RIGHT(SUBSTITUTE(TRIM(SUBSTITUTE($U1388,CHAR(160)," "))," ",REPT(" ",60)),60)))&amp;".jpg")</f>
        <v/>
      </c>
    </row>
    <row r="1389" ht="14" customHeight="1">
      <c r="O1389" s="196">
        <f>_xlfn.LET(_xlpm.d,_xlfn.XLOOKUP(M1389,'[1]Birth Dates'!$A:$A,'[1]Birth Dates'!$B:$B,"",0),IF(_xlpm.d=0,"",_xlpm.d))</f>
        <v/>
      </c>
      <c r="P1389" s="196">
        <f>IF(OR(O1389="",A1389="",NOT(ISNUMBER(O1389)),O1389&gt;A1389),"",DATEDIF(O1389,A1389,"Y")&amp;" years, "&amp;DATEDIF(O1389,A1389,"YM")&amp;" months, "&amp;DATEDIF(O1389,A1389,"MD")&amp;" days")</f>
        <v/>
      </c>
      <c r="S1389" s="196">
        <f>_xlfn.LET(_xlpm.d,_xlfn.XLOOKUP(Q1389,'[1]Birth Dates'!$A:$A,'[1]Birth Dates'!$B:$B,"",0),IF(_xlpm.d=0,"",_xlpm.d))</f>
        <v/>
      </c>
      <c r="T1389" s="196">
        <f>IF(OR(S1389="",A1389="",NOT(ISNUMBER(S1389)),S1389&gt;A1389),"",DATEDIF(S1389,A1389,"Y")&amp;" years, "&amp;DATEDIF(S1389,A1389,"YM")&amp;" months, "&amp;DATEDIF(S1389,A1389,"MD")&amp;" days")</f>
        <v/>
      </c>
      <c r="W1389" s="196">
        <f>_xlfn.LET(_xlpm.d,_xlfn.XLOOKUP(U1389,'[1]Birth Dates'!$A:$A,'[1]Birth Dates'!$B:$B,"",0),IF(_xlpm.d=0,"",_xlpm.d))</f>
        <v/>
      </c>
      <c r="X1389" s="196">
        <f>IF(OR(W1389="",A1389="",NOT(ISNUMBER(W1389)),W1389&gt;A1389),"",DATEDIF(W1389,A1389,"Y")&amp;" years, "&amp;DATEDIF(W1389,A1389,"YM")&amp;" months, "&amp;DATEDIF(W1389,A1389,"MD")&amp;" days")</f>
        <v/>
      </c>
      <c r="AR1389" s="175">
        <f>IF($B1389="","",TEXT($A1389,"yyyymmdd")&amp;"_P"&amp;$C1389&amp;"_C"&amp;$F1389&amp;"_"&amp;TRIM(RIGHT(SUBSTITUTE(TRIM(SUBSTITUTE($M1389,CHAR(160)," "))," ",REPT(" ",60)),60))&amp;IF($Q1389="","","-"&amp;TRIM(RIGHT(SUBSTITUTE(TRIM(SUBSTITUTE($Q1389,CHAR(160)," "))," ",REPT(" ",60)),60)))&amp;IF($U1389="","","-"&amp;TRIM(RIGHT(SUBSTITUTE(TRIM(SUBSTITUTE($U1389,CHAR(160)," "))," ",REPT(" ",60)),60)))&amp;".jpg")</f>
        <v/>
      </c>
    </row>
    <row r="1390" ht="14" customHeight="1">
      <c r="O1390" s="196">
        <f>_xlfn.LET(_xlpm.d,_xlfn.XLOOKUP(M1390,'[1]Birth Dates'!$A:$A,'[1]Birth Dates'!$B:$B,"",0),IF(_xlpm.d=0,"",_xlpm.d))</f>
        <v/>
      </c>
      <c r="P1390" s="196">
        <f>IF(OR(O1390="",A1390="",NOT(ISNUMBER(O1390)),O1390&gt;A1390),"",DATEDIF(O1390,A1390,"Y")&amp;" years, "&amp;DATEDIF(O1390,A1390,"YM")&amp;" months, "&amp;DATEDIF(O1390,A1390,"MD")&amp;" days")</f>
        <v/>
      </c>
      <c r="S1390" s="196">
        <f>_xlfn.LET(_xlpm.d,_xlfn.XLOOKUP(Q1390,'[1]Birth Dates'!$A:$A,'[1]Birth Dates'!$B:$B,"",0),IF(_xlpm.d=0,"",_xlpm.d))</f>
        <v/>
      </c>
      <c r="T1390" s="196">
        <f>IF(OR(S1390="",A1390="",NOT(ISNUMBER(S1390)),S1390&gt;A1390),"",DATEDIF(S1390,A1390,"Y")&amp;" years, "&amp;DATEDIF(S1390,A1390,"YM")&amp;" months, "&amp;DATEDIF(S1390,A1390,"MD")&amp;" days")</f>
        <v/>
      </c>
      <c r="W1390" s="196">
        <f>_xlfn.LET(_xlpm.d,_xlfn.XLOOKUP(U1390,'[1]Birth Dates'!$A:$A,'[1]Birth Dates'!$B:$B,"",0),IF(_xlpm.d=0,"",_xlpm.d))</f>
        <v/>
      </c>
      <c r="X1390" s="196">
        <f>IF(OR(W1390="",A1390="",NOT(ISNUMBER(W1390)),W1390&gt;A1390),"",DATEDIF(W1390,A1390,"Y")&amp;" years, "&amp;DATEDIF(W1390,A1390,"YM")&amp;" months, "&amp;DATEDIF(W1390,A1390,"MD")&amp;" days")</f>
        <v/>
      </c>
      <c r="AR1390" s="175">
        <f>IF($B1390="","",TEXT($A1390,"yyyymmdd")&amp;"_P"&amp;$C1390&amp;"_C"&amp;$F1390&amp;"_"&amp;TRIM(RIGHT(SUBSTITUTE(TRIM(SUBSTITUTE($M1390,CHAR(160)," "))," ",REPT(" ",60)),60))&amp;IF($Q1390="","","-"&amp;TRIM(RIGHT(SUBSTITUTE(TRIM(SUBSTITUTE($Q1390,CHAR(160)," "))," ",REPT(" ",60)),60)))&amp;IF($U1390="","","-"&amp;TRIM(RIGHT(SUBSTITUTE(TRIM(SUBSTITUTE($U1390,CHAR(160)," "))," ",REPT(" ",60)),60)))&amp;".jpg")</f>
        <v/>
      </c>
    </row>
    <row r="1391" ht="14" customHeight="1">
      <c r="O1391" s="196">
        <f>_xlfn.LET(_xlpm.d,_xlfn.XLOOKUP(M1391,'[1]Birth Dates'!$A:$A,'[1]Birth Dates'!$B:$B,"",0),IF(_xlpm.d=0,"",_xlpm.d))</f>
        <v/>
      </c>
      <c r="P1391" s="196">
        <f>IF(OR(O1391="",A1391="",NOT(ISNUMBER(O1391)),O1391&gt;A1391),"",DATEDIF(O1391,A1391,"Y")&amp;" years, "&amp;DATEDIF(O1391,A1391,"YM")&amp;" months, "&amp;DATEDIF(O1391,A1391,"MD")&amp;" days")</f>
        <v/>
      </c>
      <c r="S1391" s="196">
        <f>_xlfn.LET(_xlpm.d,_xlfn.XLOOKUP(Q1391,'[1]Birth Dates'!$A:$A,'[1]Birth Dates'!$B:$B,"",0),IF(_xlpm.d=0,"",_xlpm.d))</f>
        <v/>
      </c>
      <c r="T1391" s="196">
        <f>IF(OR(S1391="",A1391="",NOT(ISNUMBER(S1391)),S1391&gt;A1391),"",DATEDIF(S1391,A1391,"Y")&amp;" years, "&amp;DATEDIF(S1391,A1391,"YM")&amp;" months, "&amp;DATEDIF(S1391,A1391,"MD")&amp;" days")</f>
        <v/>
      </c>
      <c r="W1391" s="196">
        <f>_xlfn.LET(_xlpm.d,_xlfn.XLOOKUP(U1391,'[1]Birth Dates'!$A:$A,'[1]Birth Dates'!$B:$B,"",0),IF(_xlpm.d=0,"",_xlpm.d))</f>
        <v/>
      </c>
      <c r="X1391" s="196">
        <f>IF(OR(W1391="",A1391="",NOT(ISNUMBER(W1391)),W1391&gt;A1391),"",DATEDIF(W1391,A1391,"Y")&amp;" years, "&amp;DATEDIF(W1391,A1391,"YM")&amp;" months, "&amp;DATEDIF(W1391,A1391,"MD")&amp;" days")</f>
        <v/>
      </c>
      <c r="AR1391" s="175">
        <f>IF($B1391="","",TEXT($A1391,"yyyymmdd")&amp;"_P"&amp;$C1391&amp;"_C"&amp;$F1391&amp;"_"&amp;TRIM(RIGHT(SUBSTITUTE(TRIM(SUBSTITUTE($M1391,CHAR(160)," "))," ",REPT(" ",60)),60))&amp;IF($Q1391="","","-"&amp;TRIM(RIGHT(SUBSTITUTE(TRIM(SUBSTITUTE($Q1391,CHAR(160)," "))," ",REPT(" ",60)),60)))&amp;IF($U1391="","","-"&amp;TRIM(RIGHT(SUBSTITUTE(TRIM(SUBSTITUTE($U1391,CHAR(160)," "))," ",REPT(" ",60)),60)))&amp;".jpg")</f>
        <v/>
      </c>
    </row>
    <row r="1392" ht="14" customHeight="1">
      <c r="O1392" s="196">
        <f>_xlfn.LET(_xlpm.d,_xlfn.XLOOKUP(M1392,'[1]Birth Dates'!$A:$A,'[1]Birth Dates'!$B:$B,"",0),IF(_xlpm.d=0,"",_xlpm.d))</f>
        <v/>
      </c>
      <c r="P1392" s="196">
        <f>IF(OR(O1392="",A1392="",NOT(ISNUMBER(O1392)),O1392&gt;A1392),"",DATEDIF(O1392,A1392,"Y")&amp;" years, "&amp;DATEDIF(O1392,A1392,"YM")&amp;" months, "&amp;DATEDIF(O1392,A1392,"MD")&amp;" days")</f>
        <v/>
      </c>
      <c r="S1392" s="196">
        <f>_xlfn.LET(_xlpm.d,_xlfn.XLOOKUP(Q1392,'[1]Birth Dates'!$A:$A,'[1]Birth Dates'!$B:$B,"",0),IF(_xlpm.d=0,"",_xlpm.d))</f>
        <v/>
      </c>
      <c r="T1392" s="196">
        <f>IF(OR(S1392="",A1392="",NOT(ISNUMBER(S1392)),S1392&gt;A1392),"",DATEDIF(S1392,A1392,"Y")&amp;" years, "&amp;DATEDIF(S1392,A1392,"YM")&amp;" months, "&amp;DATEDIF(S1392,A1392,"MD")&amp;" days")</f>
        <v/>
      </c>
      <c r="W1392" s="196">
        <f>_xlfn.LET(_xlpm.d,_xlfn.XLOOKUP(U1392,'[1]Birth Dates'!$A:$A,'[1]Birth Dates'!$B:$B,"",0),IF(_xlpm.d=0,"",_xlpm.d))</f>
        <v/>
      </c>
      <c r="X1392" s="196">
        <f>IF(OR(W1392="",A1392="",NOT(ISNUMBER(W1392)),W1392&gt;A1392),"",DATEDIF(W1392,A1392,"Y")&amp;" years, "&amp;DATEDIF(W1392,A1392,"YM")&amp;" months, "&amp;DATEDIF(W1392,A1392,"MD")&amp;" days")</f>
        <v/>
      </c>
      <c r="AR1392" s="175">
        <f>IF($B1392="","",TEXT($A1392,"yyyymmdd")&amp;"_P"&amp;$C1392&amp;"_C"&amp;$F1392&amp;"_"&amp;TRIM(RIGHT(SUBSTITUTE(TRIM(SUBSTITUTE($M1392,CHAR(160)," "))," ",REPT(" ",60)),60))&amp;IF($Q1392="","","-"&amp;TRIM(RIGHT(SUBSTITUTE(TRIM(SUBSTITUTE($Q1392,CHAR(160)," "))," ",REPT(" ",60)),60)))&amp;IF($U1392="","","-"&amp;TRIM(RIGHT(SUBSTITUTE(TRIM(SUBSTITUTE($U1392,CHAR(160)," "))," ",REPT(" ",60)),60)))&amp;".jpg")</f>
        <v/>
      </c>
    </row>
    <row r="1393" ht="14" customHeight="1">
      <c r="O1393" s="196">
        <f>_xlfn.LET(_xlpm.d,_xlfn.XLOOKUP(M1393,'[1]Birth Dates'!$A:$A,'[1]Birth Dates'!$B:$B,"",0),IF(_xlpm.d=0,"",_xlpm.d))</f>
        <v/>
      </c>
      <c r="P1393" s="196">
        <f>IF(OR(O1393="",A1393="",NOT(ISNUMBER(O1393)),O1393&gt;A1393),"",DATEDIF(O1393,A1393,"Y")&amp;" years, "&amp;DATEDIF(O1393,A1393,"YM")&amp;" months, "&amp;DATEDIF(O1393,A1393,"MD")&amp;" days")</f>
        <v/>
      </c>
      <c r="S1393" s="196">
        <f>_xlfn.LET(_xlpm.d,_xlfn.XLOOKUP(Q1393,'[1]Birth Dates'!$A:$A,'[1]Birth Dates'!$B:$B,"",0),IF(_xlpm.d=0,"",_xlpm.d))</f>
        <v/>
      </c>
      <c r="T1393" s="196">
        <f>IF(OR(S1393="",A1393="",NOT(ISNUMBER(S1393)),S1393&gt;A1393),"",DATEDIF(S1393,A1393,"Y")&amp;" years, "&amp;DATEDIF(S1393,A1393,"YM")&amp;" months, "&amp;DATEDIF(S1393,A1393,"MD")&amp;" days")</f>
        <v/>
      </c>
      <c r="W1393" s="196">
        <f>_xlfn.LET(_xlpm.d,_xlfn.XLOOKUP(U1393,'[1]Birth Dates'!$A:$A,'[1]Birth Dates'!$B:$B,"",0),IF(_xlpm.d=0,"",_xlpm.d))</f>
        <v/>
      </c>
      <c r="X1393" s="196">
        <f>IF(OR(W1393="",A1393="",NOT(ISNUMBER(W1393)),W1393&gt;A1393),"",DATEDIF(W1393,A1393,"Y")&amp;" years, "&amp;DATEDIF(W1393,A1393,"YM")&amp;" months, "&amp;DATEDIF(W1393,A1393,"MD")&amp;" days")</f>
        <v/>
      </c>
      <c r="AR1393" s="175">
        <f>IF($B1393="","",TEXT($A1393,"yyyymmdd")&amp;"_P"&amp;$C1393&amp;"_C"&amp;$F1393&amp;"_"&amp;TRIM(RIGHT(SUBSTITUTE(TRIM(SUBSTITUTE($M1393,CHAR(160)," "))," ",REPT(" ",60)),60))&amp;IF($Q1393="","","-"&amp;TRIM(RIGHT(SUBSTITUTE(TRIM(SUBSTITUTE($Q1393,CHAR(160)," "))," ",REPT(" ",60)),60)))&amp;IF($U1393="","","-"&amp;TRIM(RIGHT(SUBSTITUTE(TRIM(SUBSTITUTE($U1393,CHAR(160)," "))," ",REPT(" ",60)),60)))&amp;".jpg")</f>
        <v/>
      </c>
    </row>
    <row r="1394" ht="14" customHeight="1">
      <c r="O1394" s="196">
        <f>_xlfn.LET(_xlpm.d,_xlfn.XLOOKUP(M1394,'[1]Birth Dates'!$A:$A,'[1]Birth Dates'!$B:$B,"",0),IF(_xlpm.d=0,"",_xlpm.d))</f>
        <v/>
      </c>
      <c r="P1394" s="196">
        <f>IF(OR(O1394="",A1394="",NOT(ISNUMBER(O1394)),O1394&gt;A1394),"",DATEDIF(O1394,A1394,"Y")&amp;" years, "&amp;DATEDIF(O1394,A1394,"YM")&amp;" months, "&amp;DATEDIF(O1394,A1394,"MD")&amp;" days")</f>
        <v/>
      </c>
      <c r="S1394" s="196">
        <f>_xlfn.LET(_xlpm.d,_xlfn.XLOOKUP(Q1394,'[1]Birth Dates'!$A:$A,'[1]Birth Dates'!$B:$B,"",0),IF(_xlpm.d=0,"",_xlpm.d))</f>
        <v/>
      </c>
      <c r="T1394" s="196">
        <f>IF(OR(S1394="",A1394="",NOT(ISNUMBER(S1394)),S1394&gt;A1394),"",DATEDIF(S1394,A1394,"Y")&amp;" years, "&amp;DATEDIF(S1394,A1394,"YM")&amp;" months, "&amp;DATEDIF(S1394,A1394,"MD")&amp;" days")</f>
        <v/>
      </c>
      <c r="W1394" s="196">
        <f>_xlfn.LET(_xlpm.d,_xlfn.XLOOKUP(U1394,'[1]Birth Dates'!$A:$A,'[1]Birth Dates'!$B:$B,"",0),IF(_xlpm.d=0,"",_xlpm.d))</f>
        <v/>
      </c>
      <c r="X1394" s="196">
        <f>IF(OR(W1394="",A1394="",NOT(ISNUMBER(W1394)),W1394&gt;A1394),"",DATEDIF(W1394,A1394,"Y")&amp;" years, "&amp;DATEDIF(W1394,A1394,"YM")&amp;" months, "&amp;DATEDIF(W1394,A1394,"MD")&amp;" days")</f>
        <v/>
      </c>
      <c r="AR1394" s="175">
        <f>IF($B1394="","",TEXT($A1394,"yyyymmdd")&amp;"_P"&amp;$C1394&amp;"_C"&amp;$F1394&amp;"_"&amp;TRIM(RIGHT(SUBSTITUTE(TRIM(SUBSTITUTE($M1394,CHAR(160)," "))," ",REPT(" ",60)),60))&amp;IF($Q1394="","","-"&amp;TRIM(RIGHT(SUBSTITUTE(TRIM(SUBSTITUTE($Q1394,CHAR(160)," "))," ",REPT(" ",60)),60)))&amp;IF($U1394="","","-"&amp;TRIM(RIGHT(SUBSTITUTE(TRIM(SUBSTITUTE($U1394,CHAR(160)," "))," ",REPT(" ",60)),60)))&amp;".jpg")</f>
        <v/>
      </c>
    </row>
    <row r="1395" ht="14" customHeight="1">
      <c r="O1395" s="196">
        <f>_xlfn.LET(_xlpm.d,_xlfn.XLOOKUP(M1395,'[1]Birth Dates'!$A:$A,'[1]Birth Dates'!$B:$B,"",0),IF(_xlpm.d=0,"",_xlpm.d))</f>
        <v/>
      </c>
      <c r="P1395" s="196">
        <f>IF(OR(O1395="",A1395="",NOT(ISNUMBER(O1395)),O1395&gt;A1395),"",DATEDIF(O1395,A1395,"Y")&amp;" years, "&amp;DATEDIF(O1395,A1395,"YM")&amp;" months, "&amp;DATEDIF(O1395,A1395,"MD")&amp;" days")</f>
        <v/>
      </c>
      <c r="S1395" s="196">
        <f>_xlfn.LET(_xlpm.d,_xlfn.XLOOKUP(Q1395,'[1]Birth Dates'!$A:$A,'[1]Birth Dates'!$B:$B,"",0),IF(_xlpm.d=0,"",_xlpm.d))</f>
        <v/>
      </c>
      <c r="T1395" s="196">
        <f>IF(OR(S1395="",A1395="",NOT(ISNUMBER(S1395)),S1395&gt;A1395),"",DATEDIF(S1395,A1395,"Y")&amp;" years, "&amp;DATEDIF(S1395,A1395,"YM")&amp;" months, "&amp;DATEDIF(S1395,A1395,"MD")&amp;" days")</f>
        <v/>
      </c>
      <c r="W1395" s="196">
        <f>_xlfn.LET(_xlpm.d,_xlfn.XLOOKUP(U1395,'[1]Birth Dates'!$A:$A,'[1]Birth Dates'!$B:$B,"",0),IF(_xlpm.d=0,"",_xlpm.d))</f>
        <v/>
      </c>
      <c r="X1395" s="196">
        <f>IF(OR(W1395="",A1395="",NOT(ISNUMBER(W1395)),W1395&gt;A1395),"",DATEDIF(W1395,A1395,"Y")&amp;" years, "&amp;DATEDIF(W1395,A1395,"YM")&amp;" months, "&amp;DATEDIF(W1395,A1395,"MD")&amp;" days")</f>
        <v/>
      </c>
      <c r="AR1395" s="175">
        <f>IF($B1395="","",TEXT($A1395,"yyyymmdd")&amp;"_P"&amp;$C1395&amp;"_C"&amp;$F1395&amp;"_"&amp;TRIM(RIGHT(SUBSTITUTE(TRIM(SUBSTITUTE($M1395,CHAR(160)," "))," ",REPT(" ",60)),60))&amp;IF($Q1395="","","-"&amp;TRIM(RIGHT(SUBSTITUTE(TRIM(SUBSTITUTE($Q1395,CHAR(160)," "))," ",REPT(" ",60)),60)))&amp;IF($U1395="","","-"&amp;TRIM(RIGHT(SUBSTITUTE(TRIM(SUBSTITUTE($U1395,CHAR(160)," "))," ",REPT(" ",60)),60)))&amp;".jpg")</f>
        <v/>
      </c>
    </row>
    <row r="1396" ht="14" customHeight="1">
      <c r="O1396" s="196">
        <f>_xlfn.LET(_xlpm.d,_xlfn.XLOOKUP(M1396,'[1]Birth Dates'!$A:$A,'[1]Birth Dates'!$B:$B,"",0),IF(_xlpm.d=0,"",_xlpm.d))</f>
        <v/>
      </c>
      <c r="P1396" s="196">
        <f>IF(OR(O1396="",A1396="",NOT(ISNUMBER(O1396)),O1396&gt;A1396),"",DATEDIF(O1396,A1396,"Y")&amp;" years, "&amp;DATEDIF(O1396,A1396,"YM")&amp;" months, "&amp;DATEDIF(O1396,A1396,"MD")&amp;" days")</f>
        <v/>
      </c>
      <c r="S1396" s="196">
        <f>_xlfn.LET(_xlpm.d,_xlfn.XLOOKUP(Q1396,'[1]Birth Dates'!$A:$A,'[1]Birth Dates'!$B:$B,"",0),IF(_xlpm.d=0,"",_xlpm.d))</f>
        <v/>
      </c>
      <c r="T1396" s="196">
        <f>IF(OR(S1396="",A1396="",NOT(ISNUMBER(S1396)),S1396&gt;A1396),"",DATEDIF(S1396,A1396,"Y")&amp;" years, "&amp;DATEDIF(S1396,A1396,"YM")&amp;" months, "&amp;DATEDIF(S1396,A1396,"MD")&amp;" days")</f>
        <v/>
      </c>
      <c r="W1396" s="196">
        <f>_xlfn.LET(_xlpm.d,_xlfn.XLOOKUP(U1396,'[1]Birth Dates'!$A:$A,'[1]Birth Dates'!$B:$B,"",0),IF(_xlpm.d=0,"",_xlpm.d))</f>
        <v/>
      </c>
      <c r="X1396" s="196">
        <f>IF(OR(W1396="",A1396="",NOT(ISNUMBER(W1396)),W1396&gt;A1396),"",DATEDIF(W1396,A1396,"Y")&amp;" years, "&amp;DATEDIF(W1396,A1396,"YM")&amp;" months, "&amp;DATEDIF(W1396,A1396,"MD")&amp;" days")</f>
        <v/>
      </c>
      <c r="AR1396" s="175">
        <f>IF($B1396="","",TEXT($A1396,"yyyymmdd")&amp;"_P"&amp;$C1396&amp;"_C"&amp;$F1396&amp;"_"&amp;TRIM(RIGHT(SUBSTITUTE(TRIM(SUBSTITUTE($M1396,CHAR(160)," "))," ",REPT(" ",60)),60))&amp;IF($Q1396="","","-"&amp;TRIM(RIGHT(SUBSTITUTE(TRIM(SUBSTITUTE($Q1396,CHAR(160)," "))," ",REPT(" ",60)),60)))&amp;IF($U1396="","","-"&amp;TRIM(RIGHT(SUBSTITUTE(TRIM(SUBSTITUTE($U1396,CHAR(160)," "))," ",REPT(" ",60)),60)))&amp;".jpg")</f>
        <v/>
      </c>
    </row>
    <row r="1397" ht="14" customHeight="1">
      <c r="O1397" s="196">
        <f>_xlfn.LET(_xlpm.d,_xlfn.XLOOKUP(M1397,'[1]Birth Dates'!$A:$A,'[1]Birth Dates'!$B:$B,"",0),IF(_xlpm.d=0,"",_xlpm.d))</f>
        <v/>
      </c>
      <c r="P1397" s="196">
        <f>IF(OR(O1397="",A1397="",NOT(ISNUMBER(O1397)),O1397&gt;A1397),"",DATEDIF(O1397,A1397,"Y")&amp;" years, "&amp;DATEDIF(O1397,A1397,"YM")&amp;" months, "&amp;DATEDIF(O1397,A1397,"MD")&amp;" days")</f>
        <v/>
      </c>
      <c r="S1397" s="196">
        <f>_xlfn.LET(_xlpm.d,_xlfn.XLOOKUP(Q1397,'[1]Birth Dates'!$A:$A,'[1]Birth Dates'!$B:$B,"",0),IF(_xlpm.d=0,"",_xlpm.d))</f>
        <v/>
      </c>
      <c r="T1397" s="196">
        <f>IF(OR(S1397="",A1397="",NOT(ISNUMBER(S1397)),S1397&gt;A1397),"",DATEDIF(S1397,A1397,"Y")&amp;" years, "&amp;DATEDIF(S1397,A1397,"YM")&amp;" months, "&amp;DATEDIF(S1397,A1397,"MD")&amp;" days")</f>
        <v/>
      </c>
      <c r="W1397" s="196">
        <f>_xlfn.LET(_xlpm.d,_xlfn.XLOOKUP(U1397,'[1]Birth Dates'!$A:$A,'[1]Birth Dates'!$B:$B,"",0),IF(_xlpm.d=0,"",_xlpm.d))</f>
        <v/>
      </c>
      <c r="X1397" s="196">
        <f>IF(OR(W1397="",A1397="",NOT(ISNUMBER(W1397)),W1397&gt;A1397),"",DATEDIF(W1397,A1397,"Y")&amp;" years, "&amp;DATEDIF(W1397,A1397,"YM")&amp;" months, "&amp;DATEDIF(W1397,A1397,"MD")&amp;" days")</f>
        <v/>
      </c>
      <c r="AR1397" s="175">
        <f>IF($B1397="","",TEXT($A1397,"yyyymmdd")&amp;"_P"&amp;$C1397&amp;"_C"&amp;$F1397&amp;"_"&amp;TRIM(RIGHT(SUBSTITUTE(TRIM(SUBSTITUTE($M1397,CHAR(160)," "))," ",REPT(" ",60)),60))&amp;IF($Q1397="","","-"&amp;TRIM(RIGHT(SUBSTITUTE(TRIM(SUBSTITUTE($Q1397,CHAR(160)," "))," ",REPT(" ",60)),60)))&amp;IF($U1397="","","-"&amp;TRIM(RIGHT(SUBSTITUTE(TRIM(SUBSTITUTE($U1397,CHAR(160)," "))," ",REPT(" ",60)),60)))&amp;".jpg")</f>
        <v/>
      </c>
    </row>
    <row r="1398" ht="14" customHeight="1">
      <c r="O1398" s="196">
        <f>_xlfn.LET(_xlpm.d,_xlfn.XLOOKUP(M1398,'[1]Birth Dates'!$A:$A,'[1]Birth Dates'!$B:$B,"",0),IF(_xlpm.d=0,"",_xlpm.d))</f>
        <v/>
      </c>
      <c r="P1398" s="196">
        <f>IF(OR(O1398="",A1398="",NOT(ISNUMBER(O1398)),O1398&gt;A1398),"",DATEDIF(O1398,A1398,"Y")&amp;" years, "&amp;DATEDIF(O1398,A1398,"YM")&amp;" months, "&amp;DATEDIF(O1398,A1398,"MD")&amp;" days")</f>
        <v/>
      </c>
      <c r="S1398" s="196">
        <f>_xlfn.LET(_xlpm.d,_xlfn.XLOOKUP(Q1398,'[1]Birth Dates'!$A:$A,'[1]Birth Dates'!$B:$B,"",0),IF(_xlpm.d=0,"",_xlpm.d))</f>
        <v/>
      </c>
      <c r="T1398" s="196">
        <f>IF(OR(S1398="",A1398="",NOT(ISNUMBER(S1398)),S1398&gt;A1398),"",DATEDIF(S1398,A1398,"Y")&amp;" years, "&amp;DATEDIF(S1398,A1398,"YM")&amp;" months, "&amp;DATEDIF(S1398,A1398,"MD")&amp;" days")</f>
        <v/>
      </c>
      <c r="W1398" s="196">
        <f>_xlfn.LET(_xlpm.d,_xlfn.XLOOKUP(U1398,'[1]Birth Dates'!$A:$A,'[1]Birth Dates'!$B:$B,"",0),IF(_xlpm.d=0,"",_xlpm.d))</f>
        <v/>
      </c>
      <c r="X1398" s="196">
        <f>IF(OR(W1398="",A1398="",NOT(ISNUMBER(W1398)),W1398&gt;A1398),"",DATEDIF(W1398,A1398,"Y")&amp;" years, "&amp;DATEDIF(W1398,A1398,"YM")&amp;" months, "&amp;DATEDIF(W1398,A1398,"MD")&amp;" days")</f>
        <v/>
      </c>
      <c r="AR1398" s="175">
        <f>IF($B1398="","",TEXT($A1398,"yyyymmdd")&amp;"_P"&amp;$C1398&amp;"_C"&amp;$F1398&amp;"_"&amp;TRIM(RIGHT(SUBSTITUTE(TRIM(SUBSTITUTE($M1398,CHAR(160)," "))," ",REPT(" ",60)),60))&amp;IF($Q1398="","","-"&amp;TRIM(RIGHT(SUBSTITUTE(TRIM(SUBSTITUTE($Q1398,CHAR(160)," "))," ",REPT(" ",60)),60)))&amp;IF($U1398="","","-"&amp;TRIM(RIGHT(SUBSTITUTE(TRIM(SUBSTITUTE($U1398,CHAR(160)," "))," ",REPT(" ",60)),60)))&amp;".jpg")</f>
        <v/>
      </c>
    </row>
    <row r="1399" ht="14" customHeight="1">
      <c r="O1399" s="196">
        <f>_xlfn.LET(_xlpm.d,_xlfn.XLOOKUP(M1399,'[1]Birth Dates'!$A:$A,'[1]Birth Dates'!$B:$B,"",0),IF(_xlpm.d=0,"",_xlpm.d))</f>
        <v/>
      </c>
      <c r="P1399" s="196">
        <f>IF(OR(O1399="",A1399="",NOT(ISNUMBER(O1399)),O1399&gt;A1399),"",DATEDIF(O1399,A1399,"Y")&amp;" years, "&amp;DATEDIF(O1399,A1399,"YM")&amp;" months, "&amp;DATEDIF(O1399,A1399,"MD")&amp;" days")</f>
        <v/>
      </c>
      <c r="S1399" s="196">
        <f>_xlfn.LET(_xlpm.d,_xlfn.XLOOKUP(Q1399,'[1]Birth Dates'!$A:$A,'[1]Birth Dates'!$B:$B,"",0),IF(_xlpm.d=0,"",_xlpm.d))</f>
        <v/>
      </c>
      <c r="T1399" s="196">
        <f>IF(OR(S1399="",A1399="",NOT(ISNUMBER(S1399)),S1399&gt;A1399),"",DATEDIF(S1399,A1399,"Y")&amp;" years, "&amp;DATEDIF(S1399,A1399,"YM")&amp;" months, "&amp;DATEDIF(S1399,A1399,"MD")&amp;" days")</f>
        <v/>
      </c>
      <c r="W1399" s="196">
        <f>_xlfn.LET(_xlpm.d,_xlfn.XLOOKUP(U1399,'[1]Birth Dates'!$A:$A,'[1]Birth Dates'!$B:$B,"",0),IF(_xlpm.d=0,"",_xlpm.d))</f>
        <v/>
      </c>
      <c r="X1399" s="196">
        <f>IF(OR(W1399="",A1399="",NOT(ISNUMBER(W1399)),W1399&gt;A1399),"",DATEDIF(W1399,A1399,"Y")&amp;" years, "&amp;DATEDIF(W1399,A1399,"YM")&amp;" months, "&amp;DATEDIF(W1399,A1399,"MD")&amp;" days")</f>
        <v/>
      </c>
      <c r="AR1399" s="175">
        <f>IF($B1399="","",TEXT($A1399,"yyyymmdd")&amp;"_P"&amp;$C1399&amp;"_C"&amp;$F1399&amp;"_"&amp;TRIM(RIGHT(SUBSTITUTE(TRIM(SUBSTITUTE($M1399,CHAR(160)," "))," ",REPT(" ",60)),60))&amp;IF($Q1399="","","-"&amp;TRIM(RIGHT(SUBSTITUTE(TRIM(SUBSTITUTE($Q1399,CHAR(160)," "))," ",REPT(" ",60)),60)))&amp;IF($U1399="","","-"&amp;TRIM(RIGHT(SUBSTITUTE(TRIM(SUBSTITUTE($U1399,CHAR(160)," "))," ",REPT(" ",60)),60)))&amp;".jpg")</f>
        <v/>
      </c>
    </row>
    <row r="1400" ht="14" customHeight="1">
      <c r="O1400" s="196">
        <f>_xlfn.LET(_xlpm.d,_xlfn.XLOOKUP(M1400,'[1]Birth Dates'!$A:$A,'[1]Birth Dates'!$B:$B,"",0),IF(_xlpm.d=0,"",_xlpm.d))</f>
        <v/>
      </c>
      <c r="P1400" s="196">
        <f>IF(OR(O1400="",A1400="",NOT(ISNUMBER(O1400)),O1400&gt;A1400),"",DATEDIF(O1400,A1400,"Y")&amp;" years, "&amp;DATEDIF(O1400,A1400,"YM")&amp;" months, "&amp;DATEDIF(O1400,A1400,"MD")&amp;" days")</f>
        <v/>
      </c>
      <c r="S1400" s="196">
        <f>_xlfn.LET(_xlpm.d,_xlfn.XLOOKUP(Q1400,'[1]Birth Dates'!$A:$A,'[1]Birth Dates'!$B:$B,"",0),IF(_xlpm.d=0,"",_xlpm.d))</f>
        <v/>
      </c>
      <c r="T1400" s="196">
        <f>IF(OR(S1400="",A1400="",NOT(ISNUMBER(S1400)),S1400&gt;A1400),"",DATEDIF(S1400,A1400,"Y")&amp;" years, "&amp;DATEDIF(S1400,A1400,"YM")&amp;" months, "&amp;DATEDIF(S1400,A1400,"MD")&amp;" days")</f>
        <v/>
      </c>
      <c r="W1400" s="196">
        <f>_xlfn.LET(_xlpm.d,_xlfn.XLOOKUP(U1400,'[1]Birth Dates'!$A:$A,'[1]Birth Dates'!$B:$B,"",0),IF(_xlpm.d=0,"",_xlpm.d))</f>
        <v/>
      </c>
      <c r="X1400" s="196">
        <f>IF(OR(W1400="",A1400="",NOT(ISNUMBER(W1400)),W1400&gt;A1400),"",DATEDIF(W1400,A1400,"Y")&amp;" years, "&amp;DATEDIF(W1400,A1400,"YM")&amp;" months, "&amp;DATEDIF(W1400,A1400,"MD")&amp;" days")</f>
        <v/>
      </c>
      <c r="AR1400" s="175">
        <f>IF($B1400="","",TEXT($A1400,"yyyymmdd")&amp;"_P"&amp;$C1400&amp;"_C"&amp;$F1400&amp;"_"&amp;TRIM(RIGHT(SUBSTITUTE(TRIM(SUBSTITUTE($M1400,CHAR(160)," "))," ",REPT(" ",60)),60))&amp;IF($Q1400="","","-"&amp;TRIM(RIGHT(SUBSTITUTE(TRIM(SUBSTITUTE($Q1400,CHAR(160)," "))," ",REPT(" ",60)),60)))&amp;IF($U1400="","","-"&amp;TRIM(RIGHT(SUBSTITUTE(TRIM(SUBSTITUTE($U1400,CHAR(160)," "))," ",REPT(" ",60)),60)))&amp;".jpg")</f>
        <v/>
      </c>
    </row>
    <row r="1401" ht="14" customHeight="1">
      <c r="O1401" s="196">
        <f>_xlfn.LET(_xlpm.d,_xlfn.XLOOKUP(M1401,'[1]Birth Dates'!$A:$A,'[1]Birth Dates'!$B:$B,"",0),IF(_xlpm.d=0,"",_xlpm.d))</f>
        <v/>
      </c>
      <c r="P1401" s="196">
        <f>IF(OR(O1401="",A1401="",NOT(ISNUMBER(O1401)),O1401&gt;A1401),"",DATEDIF(O1401,A1401,"Y")&amp;" years, "&amp;DATEDIF(O1401,A1401,"YM")&amp;" months, "&amp;DATEDIF(O1401,A1401,"MD")&amp;" days")</f>
        <v/>
      </c>
      <c r="S1401" s="196">
        <f>_xlfn.LET(_xlpm.d,_xlfn.XLOOKUP(Q1401,'[1]Birth Dates'!$A:$A,'[1]Birth Dates'!$B:$B,"",0),IF(_xlpm.d=0,"",_xlpm.d))</f>
        <v/>
      </c>
      <c r="T1401" s="196">
        <f>IF(OR(S1401="",A1401="",NOT(ISNUMBER(S1401)),S1401&gt;A1401),"",DATEDIF(S1401,A1401,"Y")&amp;" years, "&amp;DATEDIF(S1401,A1401,"YM")&amp;" months, "&amp;DATEDIF(S1401,A1401,"MD")&amp;" days")</f>
        <v/>
      </c>
      <c r="W1401" s="196">
        <f>_xlfn.LET(_xlpm.d,_xlfn.XLOOKUP(U1401,'[1]Birth Dates'!$A:$A,'[1]Birth Dates'!$B:$B,"",0),IF(_xlpm.d=0,"",_xlpm.d))</f>
        <v/>
      </c>
      <c r="X1401" s="196">
        <f>IF(OR(W1401="",A1401="",NOT(ISNUMBER(W1401)),W1401&gt;A1401),"",DATEDIF(W1401,A1401,"Y")&amp;" years, "&amp;DATEDIF(W1401,A1401,"YM")&amp;" months, "&amp;DATEDIF(W1401,A1401,"MD")&amp;" days")</f>
        <v/>
      </c>
      <c r="AR1401" s="175">
        <f>IF($B1401="","",TEXT($A1401,"yyyymmdd")&amp;"_P"&amp;$C1401&amp;"_C"&amp;$F1401&amp;"_"&amp;TRIM(RIGHT(SUBSTITUTE(TRIM(SUBSTITUTE($M1401,CHAR(160)," "))," ",REPT(" ",60)),60))&amp;IF($Q1401="","","-"&amp;TRIM(RIGHT(SUBSTITUTE(TRIM(SUBSTITUTE($Q1401,CHAR(160)," "))," ",REPT(" ",60)),60)))&amp;IF($U1401="","","-"&amp;TRIM(RIGHT(SUBSTITUTE(TRIM(SUBSTITUTE($U1401,CHAR(160)," "))," ",REPT(" ",60)),60)))&amp;".jpg")</f>
        <v/>
      </c>
    </row>
    <row r="1402" ht="14" customHeight="1">
      <c r="O1402" s="196">
        <f>_xlfn.LET(_xlpm.d,_xlfn.XLOOKUP(M1402,'[1]Birth Dates'!$A:$A,'[1]Birth Dates'!$B:$B,"",0),IF(_xlpm.d=0,"",_xlpm.d))</f>
        <v/>
      </c>
      <c r="P1402" s="196">
        <f>IF(OR(O1402="",A1402="",NOT(ISNUMBER(O1402)),O1402&gt;A1402),"",DATEDIF(O1402,A1402,"Y")&amp;" years, "&amp;DATEDIF(O1402,A1402,"YM")&amp;" months, "&amp;DATEDIF(O1402,A1402,"MD")&amp;" days")</f>
        <v/>
      </c>
      <c r="S1402" s="196">
        <f>_xlfn.LET(_xlpm.d,_xlfn.XLOOKUP(Q1402,'[1]Birth Dates'!$A:$A,'[1]Birth Dates'!$B:$B,"",0),IF(_xlpm.d=0,"",_xlpm.d))</f>
        <v/>
      </c>
      <c r="T1402" s="196">
        <f>IF(OR(S1402="",A1402="",NOT(ISNUMBER(S1402)),S1402&gt;A1402),"",DATEDIF(S1402,A1402,"Y")&amp;" years, "&amp;DATEDIF(S1402,A1402,"YM")&amp;" months, "&amp;DATEDIF(S1402,A1402,"MD")&amp;" days")</f>
        <v/>
      </c>
      <c r="W1402" s="196">
        <f>_xlfn.LET(_xlpm.d,_xlfn.XLOOKUP(U1402,'[1]Birth Dates'!$A:$A,'[1]Birth Dates'!$B:$B,"",0),IF(_xlpm.d=0,"",_xlpm.d))</f>
        <v/>
      </c>
      <c r="X1402" s="196">
        <f>IF(OR(W1402="",A1402="",NOT(ISNUMBER(W1402)),W1402&gt;A1402),"",DATEDIF(W1402,A1402,"Y")&amp;" years, "&amp;DATEDIF(W1402,A1402,"YM")&amp;" months, "&amp;DATEDIF(W1402,A1402,"MD")&amp;" days")</f>
        <v/>
      </c>
      <c r="AR1402" s="175">
        <f>IF($B1402="","",TEXT($A1402,"yyyymmdd")&amp;"_P"&amp;$C1402&amp;"_C"&amp;$F1402&amp;"_"&amp;TRIM(RIGHT(SUBSTITUTE(TRIM(SUBSTITUTE($M1402,CHAR(160)," "))," ",REPT(" ",60)),60))&amp;IF($Q1402="","","-"&amp;TRIM(RIGHT(SUBSTITUTE(TRIM(SUBSTITUTE($Q1402,CHAR(160)," "))," ",REPT(" ",60)),60)))&amp;IF($U1402="","","-"&amp;TRIM(RIGHT(SUBSTITUTE(TRIM(SUBSTITUTE($U1402,CHAR(160)," "))," ",REPT(" ",60)),60)))&amp;".jpg")</f>
        <v/>
      </c>
    </row>
    <row r="1403" ht="14" customHeight="1">
      <c r="O1403" s="196">
        <f>_xlfn.LET(_xlpm.d,_xlfn.XLOOKUP(M1403,'[1]Birth Dates'!$A:$A,'[1]Birth Dates'!$B:$B,"",0),IF(_xlpm.d=0,"",_xlpm.d))</f>
        <v/>
      </c>
      <c r="P1403" s="196">
        <f>IF(OR(O1403="",A1403="",NOT(ISNUMBER(O1403)),O1403&gt;A1403),"",DATEDIF(O1403,A1403,"Y")&amp;" years, "&amp;DATEDIF(O1403,A1403,"YM")&amp;" months, "&amp;DATEDIF(O1403,A1403,"MD")&amp;" days")</f>
        <v/>
      </c>
      <c r="S1403" s="196">
        <f>_xlfn.LET(_xlpm.d,_xlfn.XLOOKUP(Q1403,'[1]Birth Dates'!$A:$A,'[1]Birth Dates'!$B:$B,"",0),IF(_xlpm.d=0,"",_xlpm.d))</f>
        <v/>
      </c>
      <c r="T1403" s="196">
        <f>IF(OR(S1403="",A1403="",NOT(ISNUMBER(S1403)),S1403&gt;A1403),"",DATEDIF(S1403,A1403,"Y")&amp;" years, "&amp;DATEDIF(S1403,A1403,"YM")&amp;" months, "&amp;DATEDIF(S1403,A1403,"MD")&amp;" days")</f>
        <v/>
      </c>
      <c r="W1403" s="196">
        <f>_xlfn.LET(_xlpm.d,_xlfn.XLOOKUP(U1403,'[1]Birth Dates'!$A:$A,'[1]Birth Dates'!$B:$B,"",0),IF(_xlpm.d=0,"",_xlpm.d))</f>
        <v/>
      </c>
      <c r="X1403" s="196">
        <f>IF(OR(W1403="",A1403="",NOT(ISNUMBER(W1403)),W1403&gt;A1403),"",DATEDIF(W1403,A1403,"Y")&amp;" years, "&amp;DATEDIF(W1403,A1403,"YM")&amp;" months, "&amp;DATEDIF(W1403,A1403,"MD")&amp;" days")</f>
        <v/>
      </c>
      <c r="AR1403" s="175">
        <f>IF($B1403="","",TEXT($A1403,"yyyymmdd")&amp;"_P"&amp;$C1403&amp;"_C"&amp;$F1403&amp;"_"&amp;TRIM(RIGHT(SUBSTITUTE(TRIM(SUBSTITUTE($M1403,CHAR(160)," "))," ",REPT(" ",60)),60))&amp;IF($Q1403="","","-"&amp;TRIM(RIGHT(SUBSTITUTE(TRIM(SUBSTITUTE($Q1403,CHAR(160)," "))," ",REPT(" ",60)),60)))&amp;IF($U1403="","","-"&amp;TRIM(RIGHT(SUBSTITUTE(TRIM(SUBSTITUTE($U1403,CHAR(160)," "))," ",REPT(" ",60)),60)))&amp;".jpg")</f>
        <v/>
      </c>
    </row>
    <row r="1404" ht="14" customHeight="1">
      <c r="O1404" s="196">
        <f>_xlfn.LET(_xlpm.d,_xlfn.XLOOKUP(M1404,'[1]Birth Dates'!$A:$A,'[1]Birth Dates'!$B:$B,"",0),IF(_xlpm.d=0,"",_xlpm.d))</f>
        <v/>
      </c>
      <c r="P1404" s="196">
        <f>IF(OR(O1404="",A1404="",NOT(ISNUMBER(O1404)),O1404&gt;A1404),"",DATEDIF(O1404,A1404,"Y")&amp;" years, "&amp;DATEDIF(O1404,A1404,"YM")&amp;" months, "&amp;DATEDIF(O1404,A1404,"MD")&amp;" days")</f>
        <v/>
      </c>
      <c r="S1404" s="196">
        <f>_xlfn.LET(_xlpm.d,_xlfn.XLOOKUP(Q1404,'[1]Birth Dates'!$A:$A,'[1]Birth Dates'!$B:$B,"",0),IF(_xlpm.d=0,"",_xlpm.d))</f>
        <v/>
      </c>
      <c r="T1404" s="196">
        <f>IF(OR(S1404="",A1404="",NOT(ISNUMBER(S1404)),S1404&gt;A1404),"",DATEDIF(S1404,A1404,"Y")&amp;" years, "&amp;DATEDIF(S1404,A1404,"YM")&amp;" months, "&amp;DATEDIF(S1404,A1404,"MD")&amp;" days")</f>
        <v/>
      </c>
      <c r="W1404" s="196">
        <f>_xlfn.LET(_xlpm.d,_xlfn.XLOOKUP(U1404,'[1]Birth Dates'!$A:$A,'[1]Birth Dates'!$B:$B,"",0),IF(_xlpm.d=0,"",_xlpm.d))</f>
        <v/>
      </c>
      <c r="X1404" s="196">
        <f>IF(OR(W1404="",A1404="",NOT(ISNUMBER(W1404)),W1404&gt;A1404),"",DATEDIF(W1404,A1404,"Y")&amp;" years, "&amp;DATEDIF(W1404,A1404,"YM")&amp;" months, "&amp;DATEDIF(W1404,A1404,"MD")&amp;" days")</f>
        <v/>
      </c>
      <c r="AR1404" s="175">
        <f>IF($B1404="","",TEXT($A1404,"yyyymmdd")&amp;"_P"&amp;$C1404&amp;"_C"&amp;$F1404&amp;"_"&amp;TRIM(RIGHT(SUBSTITUTE(TRIM(SUBSTITUTE($M1404,CHAR(160)," "))," ",REPT(" ",60)),60))&amp;IF($Q1404="","","-"&amp;TRIM(RIGHT(SUBSTITUTE(TRIM(SUBSTITUTE($Q1404,CHAR(160)," "))," ",REPT(" ",60)),60)))&amp;IF($U1404="","","-"&amp;TRIM(RIGHT(SUBSTITUTE(TRIM(SUBSTITUTE($U1404,CHAR(160)," "))," ",REPT(" ",60)),60)))&amp;".jpg")</f>
        <v/>
      </c>
    </row>
    <row r="1405" ht="14" customHeight="1">
      <c r="O1405" s="196">
        <f>_xlfn.LET(_xlpm.d,_xlfn.XLOOKUP(M1405,'[1]Birth Dates'!$A:$A,'[1]Birth Dates'!$B:$B,"",0),IF(_xlpm.d=0,"",_xlpm.d))</f>
        <v/>
      </c>
      <c r="P1405" s="196">
        <f>IF(OR(O1405="",A1405="",NOT(ISNUMBER(O1405)),O1405&gt;A1405),"",DATEDIF(O1405,A1405,"Y")&amp;" years, "&amp;DATEDIF(O1405,A1405,"YM")&amp;" months, "&amp;DATEDIF(O1405,A1405,"MD")&amp;" days")</f>
        <v/>
      </c>
      <c r="S1405" s="196">
        <f>_xlfn.LET(_xlpm.d,_xlfn.XLOOKUP(Q1405,'[1]Birth Dates'!$A:$A,'[1]Birth Dates'!$B:$B,"",0),IF(_xlpm.d=0,"",_xlpm.d))</f>
        <v/>
      </c>
      <c r="T1405" s="196">
        <f>IF(OR(S1405="",A1405="",NOT(ISNUMBER(S1405)),S1405&gt;A1405),"",DATEDIF(S1405,A1405,"Y")&amp;" years, "&amp;DATEDIF(S1405,A1405,"YM")&amp;" months, "&amp;DATEDIF(S1405,A1405,"MD")&amp;" days")</f>
        <v/>
      </c>
      <c r="W1405" s="196">
        <f>_xlfn.LET(_xlpm.d,_xlfn.XLOOKUP(U1405,'[1]Birth Dates'!$A:$A,'[1]Birth Dates'!$B:$B,"",0),IF(_xlpm.d=0,"",_xlpm.d))</f>
        <v/>
      </c>
      <c r="X1405" s="196">
        <f>IF(OR(W1405="",A1405="",NOT(ISNUMBER(W1405)),W1405&gt;A1405),"",DATEDIF(W1405,A1405,"Y")&amp;" years, "&amp;DATEDIF(W1405,A1405,"YM")&amp;" months, "&amp;DATEDIF(W1405,A1405,"MD")&amp;" days")</f>
        <v/>
      </c>
      <c r="AR1405" s="175">
        <f>IF($B1405="","",TEXT($A1405,"yyyymmdd")&amp;"_P"&amp;$C1405&amp;"_C"&amp;$F1405&amp;"_"&amp;TRIM(RIGHT(SUBSTITUTE(TRIM(SUBSTITUTE($M1405,CHAR(160)," "))," ",REPT(" ",60)),60))&amp;IF($Q1405="","","-"&amp;TRIM(RIGHT(SUBSTITUTE(TRIM(SUBSTITUTE($Q1405,CHAR(160)," "))," ",REPT(" ",60)),60)))&amp;IF($U1405="","","-"&amp;TRIM(RIGHT(SUBSTITUTE(TRIM(SUBSTITUTE($U1405,CHAR(160)," "))," ",REPT(" ",60)),60)))&amp;".jpg")</f>
        <v/>
      </c>
    </row>
    <row r="1406" ht="14" customHeight="1">
      <c r="O1406" s="196">
        <f>_xlfn.LET(_xlpm.d,_xlfn.XLOOKUP(M1406,'[1]Birth Dates'!$A:$A,'[1]Birth Dates'!$B:$B,"",0),IF(_xlpm.d=0,"",_xlpm.d))</f>
        <v/>
      </c>
      <c r="P1406" s="196">
        <f>IF(OR(O1406="",A1406="",NOT(ISNUMBER(O1406)),O1406&gt;A1406),"",DATEDIF(O1406,A1406,"Y")&amp;" years, "&amp;DATEDIF(O1406,A1406,"YM")&amp;" months, "&amp;DATEDIF(O1406,A1406,"MD")&amp;" days")</f>
        <v/>
      </c>
      <c r="S1406" s="196">
        <f>_xlfn.LET(_xlpm.d,_xlfn.XLOOKUP(Q1406,'[1]Birth Dates'!$A:$A,'[1]Birth Dates'!$B:$B,"",0),IF(_xlpm.d=0,"",_xlpm.d))</f>
        <v/>
      </c>
      <c r="T1406" s="196">
        <f>IF(OR(S1406="",A1406="",NOT(ISNUMBER(S1406)),S1406&gt;A1406),"",DATEDIF(S1406,A1406,"Y")&amp;" years, "&amp;DATEDIF(S1406,A1406,"YM")&amp;" months, "&amp;DATEDIF(S1406,A1406,"MD")&amp;" days")</f>
        <v/>
      </c>
      <c r="W1406" s="196">
        <f>_xlfn.LET(_xlpm.d,_xlfn.XLOOKUP(U1406,'[1]Birth Dates'!$A:$A,'[1]Birth Dates'!$B:$B,"",0),IF(_xlpm.d=0,"",_xlpm.d))</f>
        <v/>
      </c>
      <c r="X1406" s="196">
        <f>IF(OR(W1406="",A1406="",NOT(ISNUMBER(W1406)),W1406&gt;A1406),"",DATEDIF(W1406,A1406,"Y")&amp;" years, "&amp;DATEDIF(W1406,A1406,"YM")&amp;" months, "&amp;DATEDIF(W1406,A1406,"MD")&amp;" days")</f>
        <v/>
      </c>
      <c r="AR1406" s="226">
        <f>IF($B1406="","",TEXT($A1406,"yyyymmdd")&amp;"_P"&amp;$C1406&amp;"_C"&amp;$F1406&amp;"_"&amp;TRIM(RIGHT(SUBSTITUTE(TRIM(SUBSTITUTE($M1406,CHAR(160)," "))," ",REPT(" ",60)),60))&amp;IF($Q1406="","","-"&amp;TRIM(RIGHT(SUBSTITUTE(TRIM(SUBSTITUTE($Q1406,CHAR(160)," "))," ",REPT(" ",60)),60)))&amp;IF($U1406="","","-"&amp;TRIM(RIGHT(SUBSTITUTE(TRIM(SUBSTITUTE($U1406,CHAR(160)," "))," ",REPT(" ",60)),60)))&amp;".jpg")</f>
        <v/>
      </c>
    </row>
    <row r="1407" ht="14" customHeight="1">
      <c r="O1407" s="196">
        <f>_xlfn.LET(_xlpm.d,_xlfn.XLOOKUP(M1407,'[1]Birth Dates'!$A:$A,'[1]Birth Dates'!$B:$B,"",0),IF(_xlpm.d=0,"",_xlpm.d))</f>
        <v/>
      </c>
      <c r="P1407" s="196">
        <f>IF(OR(O1407="",A1407="",NOT(ISNUMBER(O1407)),O1407&gt;A1407),"",DATEDIF(O1407,A1407,"Y")&amp;" years, "&amp;DATEDIF(O1407,A1407,"YM")&amp;" months, "&amp;DATEDIF(O1407,A1407,"MD")&amp;" days")</f>
        <v/>
      </c>
      <c r="S1407" s="196">
        <f>_xlfn.LET(_xlpm.d,_xlfn.XLOOKUP(Q1407,'[1]Birth Dates'!$A:$A,'[1]Birth Dates'!$B:$B,"",0),IF(_xlpm.d=0,"",_xlpm.d))</f>
        <v/>
      </c>
      <c r="T1407" s="196">
        <f>IF(OR(S1407="",A1407="",NOT(ISNUMBER(S1407)),S1407&gt;A1407),"",DATEDIF(S1407,A1407,"Y")&amp;" years, "&amp;DATEDIF(S1407,A1407,"YM")&amp;" months, "&amp;DATEDIF(S1407,A1407,"MD")&amp;" days")</f>
        <v/>
      </c>
      <c r="W1407" s="196">
        <f>_xlfn.LET(_xlpm.d,_xlfn.XLOOKUP(U1407,'[1]Birth Dates'!$A:$A,'[1]Birth Dates'!$B:$B,"",0),IF(_xlpm.d=0,"",_xlpm.d))</f>
        <v/>
      </c>
      <c r="X1407" s="196">
        <f>IF(OR(W1407="",A1407="",NOT(ISNUMBER(W1407)),W1407&gt;A1407),"",DATEDIF(W1407,A1407,"Y")&amp;" years, "&amp;DATEDIF(W1407,A1407,"YM")&amp;" months, "&amp;DATEDIF(W1407,A1407,"MD")&amp;" days")</f>
        <v/>
      </c>
      <c r="AR1407" s="175">
        <f>IF($B1407="","",TEXT($A1407,"yyyymmdd")&amp;"_P"&amp;$C1407&amp;"_C"&amp;$F1407&amp;"_"&amp;TRIM(RIGHT(SUBSTITUTE(TRIM(SUBSTITUTE($M1407,CHAR(160)," "))," ",REPT(" ",60)),60))&amp;IF($Q1407="","","-"&amp;TRIM(RIGHT(SUBSTITUTE(TRIM(SUBSTITUTE($Q1407,CHAR(160)," "))," ",REPT(" ",60)),60)))&amp;IF($U1407="","","-"&amp;TRIM(RIGHT(SUBSTITUTE(TRIM(SUBSTITUTE($U1407,CHAR(160)," "))," ",REPT(" ",60)),60)))&amp;".jpg")</f>
        <v/>
      </c>
    </row>
    <row r="1408" ht="14" customHeight="1">
      <c r="O1408" s="196">
        <f>_xlfn.LET(_xlpm.d,_xlfn.XLOOKUP(M1408,'[1]Birth Dates'!$A:$A,'[1]Birth Dates'!$B:$B,"",0),IF(_xlpm.d=0,"",_xlpm.d))</f>
        <v/>
      </c>
      <c r="P1408" s="196">
        <f>IF(OR(O1408="",A1408="",NOT(ISNUMBER(O1408)),O1408&gt;A1408),"",DATEDIF(O1408,A1408,"Y")&amp;" years, "&amp;DATEDIF(O1408,A1408,"YM")&amp;" months, "&amp;DATEDIF(O1408,A1408,"MD")&amp;" days")</f>
        <v/>
      </c>
      <c r="S1408" s="196">
        <f>_xlfn.LET(_xlpm.d,_xlfn.XLOOKUP(Q1408,'[1]Birth Dates'!$A:$A,'[1]Birth Dates'!$B:$B,"",0),IF(_xlpm.d=0,"",_xlpm.d))</f>
        <v/>
      </c>
      <c r="T1408" s="196">
        <f>IF(OR(S1408="",A1408="",NOT(ISNUMBER(S1408)),S1408&gt;A1408),"",DATEDIF(S1408,A1408,"Y")&amp;" years, "&amp;DATEDIF(S1408,A1408,"YM")&amp;" months, "&amp;DATEDIF(S1408,A1408,"MD")&amp;" days")</f>
        <v/>
      </c>
      <c r="W1408" s="196">
        <f>_xlfn.LET(_xlpm.d,_xlfn.XLOOKUP(U1408,'[1]Birth Dates'!$A:$A,'[1]Birth Dates'!$B:$B,"",0),IF(_xlpm.d=0,"",_xlpm.d))</f>
        <v/>
      </c>
      <c r="X1408" s="196">
        <f>IF(OR(W1408="",A1408="",NOT(ISNUMBER(W1408)),W1408&gt;A1408),"",DATEDIF(W1408,A1408,"Y")&amp;" years, "&amp;DATEDIF(W1408,A1408,"YM")&amp;" months, "&amp;DATEDIF(W1408,A1408,"MD")&amp;" days")</f>
        <v/>
      </c>
      <c r="AR1408" s="175">
        <f>IF($B1408="","",TEXT($A1408,"yyyymmdd")&amp;"_P"&amp;$C1408&amp;"_C"&amp;$F1408&amp;"_"&amp;TRIM(RIGHT(SUBSTITUTE(TRIM(SUBSTITUTE($M1408,CHAR(160)," "))," ",REPT(" ",60)),60))&amp;IF($Q1408="","","-"&amp;TRIM(RIGHT(SUBSTITUTE(TRIM(SUBSTITUTE($Q1408,CHAR(160)," "))," ",REPT(" ",60)),60)))&amp;IF($U1408="","","-"&amp;TRIM(RIGHT(SUBSTITUTE(TRIM(SUBSTITUTE($U1408,CHAR(160)," "))," ",REPT(" ",60)),60)))&amp;".jpg")</f>
        <v/>
      </c>
    </row>
    <row r="1409" ht="14" customHeight="1">
      <c r="O1409" s="196">
        <f>_xlfn.LET(_xlpm.d,_xlfn.XLOOKUP(M1409,'[1]Birth Dates'!$A:$A,'[1]Birth Dates'!$B:$B,"",0),IF(_xlpm.d=0,"",_xlpm.d))</f>
        <v/>
      </c>
      <c r="P1409" s="196">
        <f>IF(OR(O1409="",A1409="",NOT(ISNUMBER(O1409)),O1409&gt;A1409),"",DATEDIF(O1409,A1409,"Y")&amp;" years, "&amp;DATEDIF(O1409,A1409,"YM")&amp;" months, "&amp;DATEDIF(O1409,A1409,"MD")&amp;" days")</f>
        <v/>
      </c>
      <c r="S1409" s="196">
        <f>_xlfn.LET(_xlpm.d,_xlfn.XLOOKUP(Q1409,'[1]Birth Dates'!$A:$A,'[1]Birth Dates'!$B:$B,"",0),IF(_xlpm.d=0,"",_xlpm.d))</f>
        <v/>
      </c>
      <c r="T1409" s="196">
        <f>IF(OR(S1409="",A1409="",NOT(ISNUMBER(S1409)),S1409&gt;A1409),"",DATEDIF(S1409,A1409,"Y")&amp;" years, "&amp;DATEDIF(S1409,A1409,"YM")&amp;" months, "&amp;DATEDIF(S1409,A1409,"MD")&amp;" days")</f>
        <v/>
      </c>
      <c r="W1409" s="196">
        <f>_xlfn.LET(_xlpm.d,_xlfn.XLOOKUP(U1409,'[1]Birth Dates'!$A:$A,'[1]Birth Dates'!$B:$B,"",0),IF(_xlpm.d=0,"",_xlpm.d))</f>
        <v/>
      </c>
      <c r="X1409" s="196">
        <f>IF(OR(W1409="",A1409="",NOT(ISNUMBER(W1409)),W1409&gt;A1409),"",DATEDIF(W1409,A1409,"Y")&amp;" years, "&amp;DATEDIF(W1409,A1409,"YM")&amp;" months, "&amp;DATEDIF(W1409,A1409,"MD")&amp;" days")</f>
        <v/>
      </c>
      <c r="AR1409" s="175">
        <f>IF($B1409="","",TEXT($A1409,"yyyymmdd")&amp;"_P"&amp;$C1409&amp;"_C"&amp;$F1409&amp;"_"&amp;TRIM(RIGHT(SUBSTITUTE(TRIM(SUBSTITUTE($M1409,CHAR(160)," "))," ",REPT(" ",60)),60))&amp;IF($Q1409="","","-"&amp;TRIM(RIGHT(SUBSTITUTE(TRIM(SUBSTITUTE($Q1409,CHAR(160)," "))," ",REPT(" ",60)),60)))&amp;IF($U1409="","","-"&amp;TRIM(RIGHT(SUBSTITUTE(TRIM(SUBSTITUTE($U1409,CHAR(160)," "))," ",REPT(" ",60)),60)))&amp;".jpg")</f>
        <v/>
      </c>
    </row>
    <row r="1410" ht="14" customHeight="1">
      <c r="O1410" s="196">
        <f>_xlfn.LET(_xlpm.d,_xlfn.XLOOKUP(M1410,'[1]Birth Dates'!$A:$A,'[1]Birth Dates'!$B:$B,"",0),IF(_xlpm.d=0,"",_xlpm.d))</f>
        <v/>
      </c>
      <c r="P1410" s="196">
        <f>IF(OR(O1410="",A1410="",NOT(ISNUMBER(O1410)),O1410&gt;A1410),"",DATEDIF(O1410,A1410,"Y")&amp;" years, "&amp;DATEDIF(O1410,A1410,"YM")&amp;" months, "&amp;DATEDIF(O1410,A1410,"MD")&amp;" days")</f>
        <v/>
      </c>
      <c r="S1410" s="196">
        <f>_xlfn.LET(_xlpm.d,_xlfn.XLOOKUP(Q1410,'[1]Birth Dates'!$A:$A,'[1]Birth Dates'!$B:$B,"",0),IF(_xlpm.d=0,"",_xlpm.d))</f>
        <v/>
      </c>
      <c r="T1410" s="196">
        <f>IF(OR(S1410="",A1410="",NOT(ISNUMBER(S1410)),S1410&gt;A1410),"",DATEDIF(S1410,A1410,"Y")&amp;" years, "&amp;DATEDIF(S1410,A1410,"YM")&amp;" months, "&amp;DATEDIF(S1410,A1410,"MD")&amp;" days")</f>
        <v/>
      </c>
      <c r="W1410" s="196">
        <f>_xlfn.LET(_xlpm.d,_xlfn.XLOOKUP(U1410,'[1]Birth Dates'!$A:$A,'[1]Birth Dates'!$B:$B,"",0),IF(_xlpm.d=0,"",_xlpm.d))</f>
        <v/>
      </c>
      <c r="X1410" s="196">
        <f>IF(OR(W1410="",A1410="",NOT(ISNUMBER(W1410)),W1410&gt;A1410),"",DATEDIF(W1410,A1410,"Y")&amp;" years, "&amp;DATEDIF(W1410,A1410,"YM")&amp;" months, "&amp;DATEDIF(W1410,A1410,"MD")&amp;" days")</f>
        <v/>
      </c>
      <c r="AR1410" s="175">
        <f>IF($B1410="","",TEXT($A1410,"yyyymmdd")&amp;"_P"&amp;$C1410&amp;"_C"&amp;$F1410&amp;"_"&amp;TRIM(RIGHT(SUBSTITUTE(TRIM(SUBSTITUTE($M1410,CHAR(160)," "))," ",REPT(" ",60)),60))&amp;IF($Q1410="","","-"&amp;TRIM(RIGHT(SUBSTITUTE(TRIM(SUBSTITUTE($Q1410,CHAR(160)," "))," ",REPT(" ",60)),60)))&amp;IF($U1410="","","-"&amp;TRIM(RIGHT(SUBSTITUTE(TRIM(SUBSTITUTE($U1410,CHAR(160)," "))," ",REPT(" ",60)),60)))&amp;".jpg")</f>
        <v/>
      </c>
    </row>
    <row r="1411" ht="14" customHeight="1">
      <c r="O1411" s="196">
        <f>_xlfn.LET(_xlpm.d,_xlfn.XLOOKUP(M1411,'[1]Birth Dates'!$A:$A,'[1]Birth Dates'!$B:$B,"",0),IF(_xlpm.d=0,"",_xlpm.d))</f>
        <v/>
      </c>
      <c r="P1411" s="196">
        <f>IF(OR(O1411="",A1411="",NOT(ISNUMBER(O1411)),O1411&gt;A1411),"",DATEDIF(O1411,A1411,"Y")&amp;" years, "&amp;DATEDIF(O1411,A1411,"YM")&amp;" months, "&amp;DATEDIF(O1411,A1411,"MD")&amp;" days")</f>
        <v/>
      </c>
      <c r="S1411" s="196">
        <f>_xlfn.LET(_xlpm.d,_xlfn.XLOOKUP(Q1411,'[1]Birth Dates'!$A:$A,'[1]Birth Dates'!$B:$B,"",0),IF(_xlpm.d=0,"",_xlpm.d))</f>
        <v/>
      </c>
      <c r="T1411" s="196">
        <f>IF(OR(S1411="",A1411="",NOT(ISNUMBER(S1411)),S1411&gt;A1411),"",DATEDIF(S1411,A1411,"Y")&amp;" years, "&amp;DATEDIF(S1411,A1411,"YM")&amp;" months, "&amp;DATEDIF(S1411,A1411,"MD")&amp;" days")</f>
        <v/>
      </c>
      <c r="W1411" s="196">
        <f>_xlfn.LET(_xlpm.d,_xlfn.XLOOKUP(U1411,'[1]Birth Dates'!$A:$A,'[1]Birth Dates'!$B:$B,"",0),IF(_xlpm.d=0,"",_xlpm.d))</f>
        <v/>
      </c>
      <c r="X1411" s="196">
        <f>IF(OR(W1411="",A1411="",NOT(ISNUMBER(W1411)),W1411&gt;A1411),"",DATEDIF(W1411,A1411,"Y")&amp;" years, "&amp;DATEDIF(W1411,A1411,"YM")&amp;" months, "&amp;DATEDIF(W1411,A1411,"MD")&amp;" days")</f>
        <v/>
      </c>
      <c r="AR1411" s="175">
        <f>IF($B1411="","",TEXT($A1411,"yyyymmdd")&amp;"_P"&amp;$C1411&amp;"_C"&amp;$F1411&amp;"_"&amp;TRIM(RIGHT(SUBSTITUTE(TRIM(SUBSTITUTE($M1411,CHAR(160)," "))," ",REPT(" ",60)),60))&amp;IF($Q1411="","","-"&amp;TRIM(RIGHT(SUBSTITUTE(TRIM(SUBSTITUTE($Q1411,CHAR(160)," "))," ",REPT(" ",60)),60)))&amp;IF($U1411="","","-"&amp;TRIM(RIGHT(SUBSTITUTE(TRIM(SUBSTITUTE($U1411,CHAR(160)," "))," ",REPT(" ",60)),60)))&amp;".jpg")</f>
        <v/>
      </c>
    </row>
    <row r="1412" ht="14" customHeight="1">
      <c r="O1412" s="196">
        <f>_xlfn.LET(_xlpm.d,_xlfn.XLOOKUP(M1412,'[1]Birth Dates'!$A:$A,'[1]Birth Dates'!$B:$B,"",0),IF(_xlpm.d=0,"",_xlpm.d))</f>
        <v/>
      </c>
      <c r="P1412" s="196">
        <f>IF(OR(O1412="",A1412="",NOT(ISNUMBER(O1412)),O1412&gt;A1412),"",DATEDIF(O1412,A1412,"Y")&amp;" years, "&amp;DATEDIF(O1412,A1412,"YM")&amp;" months, "&amp;DATEDIF(O1412,A1412,"MD")&amp;" days")</f>
        <v/>
      </c>
      <c r="S1412" s="196">
        <f>_xlfn.LET(_xlpm.d,_xlfn.XLOOKUP(Q1412,'[1]Birth Dates'!$A:$A,'[1]Birth Dates'!$B:$B,"",0),IF(_xlpm.d=0,"",_xlpm.d))</f>
        <v/>
      </c>
      <c r="T1412" s="196">
        <f>IF(OR(S1412="",A1412="",NOT(ISNUMBER(S1412)),S1412&gt;A1412),"",DATEDIF(S1412,A1412,"Y")&amp;" years, "&amp;DATEDIF(S1412,A1412,"YM")&amp;" months, "&amp;DATEDIF(S1412,A1412,"MD")&amp;" days")</f>
        <v/>
      </c>
      <c r="W1412" s="196">
        <f>_xlfn.LET(_xlpm.d,_xlfn.XLOOKUP(U1412,'[1]Birth Dates'!$A:$A,'[1]Birth Dates'!$B:$B,"",0),IF(_xlpm.d=0,"",_xlpm.d))</f>
        <v/>
      </c>
      <c r="X1412" s="196">
        <f>IF(OR(W1412="",A1412="",NOT(ISNUMBER(W1412)),W1412&gt;A1412),"",DATEDIF(W1412,A1412,"Y")&amp;" years, "&amp;DATEDIF(W1412,A1412,"YM")&amp;" months, "&amp;DATEDIF(W1412,A1412,"MD")&amp;" days")</f>
        <v/>
      </c>
      <c r="AR1412" s="175">
        <f>IF($B1412="","",TEXT($A1412,"yyyymmdd")&amp;"_P"&amp;$C1412&amp;"_C"&amp;$F1412&amp;"_"&amp;TRIM(RIGHT(SUBSTITUTE(TRIM(SUBSTITUTE($M1412,CHAR(160)," "))," ",REPT(" ",60)),60))&amp;IF($Q1412="","","-"&amp;TRIM(RIGHT(SUBSTITUTE(TRIM(SUBSTITUTE($Q1412,CHAR(160)," "))," ",REPT(" ",60)),60)))&amp;IF($U1412="","","-"&amp;TRIM(RIGHT(SUBSTITUTE(TRIM(SUBSTITUTE($U1412,CHAR(160)," "))," ",REPT(" ",60)),60)))&amp;".jpg")</f>
        <v/>
      </c>
    </row>
    <row r="1413" ht="14" customHeight="1">
      <c r="O1413" s="196">
        <f>_xlfn.LET(_xlpm.d,_xlfn.XLOOKUP(M1413,'[1]Birth Dates'!$A:$A,'[1]Birth Dates'!$B:$B,"",0),IF(_xlpm.d=0,"",_xlpm.d))</f>
        <v/>
      </c>
      <c r="P1413" s="196">
        <f>IF(OR(O1413="",A1413="",NOT(ISNUMBER(O1413)),O1413&gt;A1413),"",DATEDIF(O1413,A1413,"Y")&amp;" years, "&amp;DATEDIF(O1413,A1413,"YM")&amp;" months, "&amp;DATEDIF(O1413,A1413,"MD")&amp;" days")</f>
        <v/>
      </c>
      <c r="S1413" s="196">
        <f>_xlfn.LET(_xlpm.d,_xlfn.XLOOKUP(Q1413,'[1]Birth Dates'!$A:$A,'[1]Birth Dates'!$B:$B,"",0),IF(_xlpm.d=0,"",_xlpm.d))</f>
        <v/>
      </c>
      <c r="T1413" s="196">
        <f>IF(OR(S1413="",A1413="",NOT(ISNUMBER(S1413)),S1413&gt;A1413),"",DATEDIF(S1413,A1413,"Y")&amp;" years, "&amp;DATEDIF(S1413,A1413,"YM")&amp;" months, "&amp;DATEDIF(S1413,A1413,"MD")&amp;" days")</f>
        <v/>
      </c>
      <c r="W1413" s="196">
        <f>_xlfn.LET(_xlpm.d,_xlfn.XLOOKUP(U1413,'[1]Birth Dates'!$A:$A,'[1]Birth Dates'!$B:$B,"",0),IF(_xlpm.d=0,"",_xlpm.d))</f>
        <v/>
      </c>
      <c r="X1413" s="196">
        <f>IF(OR(W1413="",A1413="",NOT(ISNUMBER(W1413)),W1413&gt;A1413),"",DATEDIF(W1413,A1413,"Y")&amp;" years, "&amp;DATEDIF(W1413,A1413,"YM")&amp;" months, "&amp;DATEDIF(W1413,A1413,"MD")&amp;" days")</f>
        <v/>
      </c>
      <c r="AR1413" s="175">
        <f>IF($B1413="","",TEXT($A1413,"yyyymmdd")&amp;"_P"&amp;$C1413&amp;"_C"&amp;$F1413&amp;"_"&amp;TRIM(RIGHT(SUBSTITUTE(TRIM(SUBSTITUTE($M1413,CHAR(160)," "))," ",REPT(" ",60)),60))&amp;IF($Q1413="","","-"&amp;TRIM(RIGHT(SUBSTITUTE(TRIM(SUBSTITUTE($Q1413,CHAR(160)," "))," ",REPT(" ",60)),60)))&amp;IF($U1413="","","-"&amp;TRIM(RIGHT(SUBSTITUTE(TRIM(SUBSTITUTE($U1413,CHAR(160)," "))," ",REPT(" ",60)),60)))&amp;".jpg")</f>
        <v/>
      </c>
    </row>
    <row r="1414" ht="14" customHeight="1">
      <c r="O1414" s="196">
        <f>_xlfn.LET(_xlpm.d,_xlfn.XLOOKUP(M1414,'[1]Birth Dates'!$A:$A,'[1]Birth Dates'!$B:$B,"",0),IF(_xlpm.d=0,"",_xlpm.d))</f>
        <v/>
      </c>
      <c r="P1414" s="196">
        <f>IF(OR(O1414="",A1414="",NOT(ISNUMBER(O1414)),O1414&gt;A1414),"",DATEDIF(O1414,A1414,"Y")&amp;" years, "&amp;DATEDIF(O1414,A1414,"YM")&amp;" months, "&amp;DATEDIF(O1414,A1414,"MD")&amp;" days")</f>
        <v/>
      </c>
      <c r="S1414" s="196">
        <f>_xlfn.LET(_xlpm.d,_xlfn.XLOOKUP(Q1414,'[1]Birth Dates'!$A:$A,'[1]Birth Dates'!$B:$B,"",0),IF(_xlpm.d=0,"",_xlpm.d))</f>
        <v/>
      </c>
      <c r="T1414" s="196">
        <f>IF(OR(S1414="",A1414="",NOT(ISNUMBER(S1414)),S1414&gt;A1414),"",DATEDIF(S1414,A1414,"Y")&amp;" years, "&amp;DATEDIF(S1414,A1414,"YM")&amp;" months, "&amp;DATEDIF(S1414,A1414,"MD")&amp;" days")</f>
        <v/>
      </c>
      <c r="W1414" s="196">
        <f>_xlfn.LET(_xlpm.d,_xlfn.XLOOKUP(U1414,'[1]Birth Dates'!$A:$A,'[1]Birth Dates'!$B:$B,"",0),IF(_xlpm.d=0,"",_xlpm.d))</f>
        <v/>
      </c>
      <c r="X1414" s="196">
        <f>IF(OR(W1414="",A1414="",NOT(ISNUMBER(W1414)),W1414&gt;A1414),"",DATEDIF(W1414,A1414,"Y")&amp;" years, "&amp;DATEDIF(W1414,A1414,"YM")&amp;" months, "&amp;DATEDIF(W1414,A1414,"MD")&amp;" days")</f>
        <v/>
      </c>
      <c r="AR1414" s="175">
        <f>IF($B1414="","",TEXT($A1414,"yyyymmdd")&amp;"_P"&amp;$C1414&amp;"_C"&amp;$F1414&amp;"_"&amp;TRIM(RIGHT(SUBSTITUTE(TRIM(SUBSTITUTE($M1414,CHAR(160)," "))," ",REPT(" ",60)),60))&amp;IF($Q1414="","","-"&amp;TRIM(RIGHT(SUBSTITUTE(TRIM(SUBSTITUTE($Q1414,CHAR(160)," "))," ",REPT(" ",60)),60)))&amp;IF($U1414="","","-"&amp;TRIM(RIGHT(SUBSTITUTE(TRIM(SUBSTITUTE($U1414,CHAR(160)," "))," ",REPT(" ",60)),60)))&amp;".jpg")</f>
        <v/>
      </c>
    </row>
    <row r="1415" ht="14" customHeight="1">
      <c r="O1415" s="196">
        <f>_xlfn.LET(_xlpm.d,_xlfn.XLOOKUP(M1415,'[1]Birth Dates'!$A:$A,'[1]Birth Dates'!$B:$B,"",0),IF(_xlpm.d=0,"",_xlpm.d))</f>
        <v/>
      </c>
      <c r="P1415" s="196">
        <f>IF(OR(O1415="",A1415="",NOT(ISNUMBER(O1415)),O1415&gt;A1415),"",DATEDIF(O1415,A1415,"Y")&amp;" years, "&amp;DATEDIF(O1415,A1415,"YM")&amp;" months, "&amp;DATEDIF(O1415,A1415,"MD")&amp;" days")</f>
        <v/>
      </c>
      <c r="S1415" s="196">
        <f>_xlfn.LET(_xlpm.d,_xlfn.XLOOKUP(Q1415,'[1]Birth Dates'!$A:$A,'[1]Birth Dates'!$B:$B,"",0),IF(_xlpm.d=0,"",_xlpm.d))</f>
        <v/>
      </c>
      <c r="T1415" s="196">
        <f>IF(OR(S1415="",A1415="",NOT(ISNUMBER(S1415)),S1415&gt;A1415),"",DATEDIF(S1415,A1415,"Y")&amp;" years, "&amp;DATEDIF(S1415,A1415,"YM")&amp;" months, "&amp;DATEDIF(S1415,A1415,"MD")&amp;" days")</f>
        <v/>
      </c>
      <c r="W1415" s="196">
        <f>_xlfn.LET(_xlpm.d,_xlfn.XLOOKUP(U1415,'[1]Birth Dates'!$A:$A,'[1]Birth Dates'!$B:$B,"",0),IF(_xlpm.d=0,"",_xlpm.d))</f>
        <v/>
      </c>
      <c r="X1415" s="196">
        <f>IF(OR(W1415="",A1415="",NOT(ISNUMBER(W1415)),W1415&gt;A1415),"",DATEDIF(W1415,A1415,"Y")&amp;" years, "&amp;DATEDIF(W1415,A1415,"YM")&amp;" months, "&amp;DATEDIF(W1415,A1415,"MD")&amp;" days")</f>
        <v/>
      </c>
      <c r="AR1415" s="175">
        <f>IF($B1415="","",TEXT($A1415,"yyyymmdd")&amp;"_P"&amp;$C1415&amp;"_C"&amp;$F1415&amp;"_"&amp;TRIM(RIGHT(SUBSTITUTE(TRIM(SUBSTITUTE($M1415,CHAR(160)," "))," ",REPT(" ",60)),60))&amp;IF($Q1415="","","-"&amp;TRIM(RIGHT(SUBSTITUTE(TRIM(SUBSTITUTE($Q1415,CHAR(160)," "))," ",REPT(" ",60)),60)))&amp;IF($U1415="","","-"&amp;TRIM(RIGHT(SUBSTITUTE(TRIM(SUBSTITUTE($U1415,CHAR(160)," "))," ",REPT(" ",60)),60)))&amp;".jpg")</f>
        <v/>
      </c>
    </row>
    <row r="1416" ht="14" customHeight="1">
      <c r="O1416" s="196">
        <f>_xlfn.LET(_xlpm.d,_xlfn.XLOOKUP(M1416,'[1]Birth Dates'!$A:$A,'[1]Birth Dates'!$B:$B,"",0),IF(_xlpm.d=0,"",_xlpm.d))</f>
        <v/>
      </c>
      <c r="P1416" s="196">
        <f>IF(OR(O1416="",A1416="",NOT(ISNUMBER(O1416)),O1416&gt;A1416),"",DATEDIF(O1416,A1416,"Y")&amp;" years, "&amp;DATEDIF(O1416,A1416,"YM")&amp;" months, "&amp;DATEDIF(O1416,A1416,"MD")&amp;" days")</f>
        <v/>
      </c>
      <c r="S1416" s="196">
        <f>_xlfn.LET(_xlpm.d,_xlfn.XLOOKUP(Q1416,'[1]Birth Dates'!$A:$A,'[1]Birth Dates'!$B:$B,"",0),IF(_xlpm.d=0,"",_xlpm.d))</f>
        <v/>
      </c>
      <c r="T1416" s="196">
        <f>IF(OR(S1416="",A1416="",NOT(ISNUMBER(S1416)),S1416&gt;A1416),"",DATEDIF(S1416,A1416,"Y")&amp;" years, "&amp;DATEDIF(S1416,A1416,"YM")&amp;" months, "&amp;DATEDIF(S1416,A1416,"MD")&amp;" days")</f>
        <v/>
      </c>
      <c r="W1416" s="196">
        <f>_xlfn.LET(_xlpm.d,_xlfn.XLOOKUP(U1416,'[1]Birth Dates'!$A:$A,'[1]Birth Dates'!$B:$B,"",0),IF(_xlpm.d=0,"",_xlpm.d))</f>
        <v/>
      </c>
      <c r="X1416" s="196">
        <f>IF(OR(W1416="",A1416="",NOT(ISNUMBER(W1416)),W1416&gt;A1416),"",DATEDIF(W1416,A1416,"Y")&amp;" years, "&amp;DATEDIF(W1416,A1416,"YM")&amp;" months, "&amp;DATEDIF(W1416,A1416,"MD")&amp;" days")</f>
        <v/>
      </c>
      <c r="AR1416" s="175">
        <f>IF($B1416="","",TEXT($A1416,"yyyymmdd")&amp;"_P"&amp;$C1416&amp;"_C"&amp;$F1416&amp;"_"&amp;TRIM(RIGHT(SUBSTITUTE(TRIM(SUBSTITUTE($M1416,CHAR(160)," "))," ",REPT(" ",60)),60))&amp;IF($Q1416="","","-"&amp;TRIM(RIGHT(SUBSTITUTE(TRIM(SUBSTITUTE($Q1416,CHAR(160)," "))," ",REPT(" ",60)),60)))&amp;IF($U1416="","","-"&amp;TRIM(RIGHT(SUBSTITUTE(TRIM(SUBSTITUTE($U1416,CHAR(160)," "))," ",REPT(" ",60)),60)))&amp;".jpg")</f>
        <v/>
      </c>
    </row>
    <row r="1417" ht="14" customHeight="1">
      <c r="O1417" s="196">
        <f>_xlfn.LET(_xlpm.d,_xlfn.XLOOKUP(M1417,'[1]Birth Dates'!$A:$A,'[1]Birth Dates'!$B:$B,"",0),IF(_xlpm.d=0,"",_xlpm.d))</f>
        <v/>
      </c>
      <c r="P1417" s="196">
        <f>IF(OR(O1417="",A1417="",NOT(ISNUMBER(O1417)),O1417&gt;A1417),"",DATEDIF(O1417,A1417,"Y")&amp;" years, "&amp;DATEDIF(O1417,A1417,"YM")&amp;" months, "&amp;DATEDIF(O1417,A1417,"MD")&amp;" days")</f>
        <v/>
      </c>
      <c r="S1417" s="196">
        <f>_xlfn.LET(_xlpm.d,_xlfn.XLOOKUP(Q1417,'[1]Birth Dates'!$A:$A,'[1]Birth Dates'!$B:$B,"",0),IF(_xlpm.d=0,"",_xlpm.d))</f>
        <v/>
      </c>
      <c r="T1417" s="196">
        <f>IF(OR(S1417="",A1417="",NOT(ISNUMBER(S1417)),S1417&gt;A1417),"",DATEDIF(S1417,A1417,"Y")&amp;" years, "&amp;DATEDIF(S1417,A1417,"YM")&amp;" months, "&amp;DATEDIF(S1417,A1417,"MD")&amp;" days")</f>
        <v/>
      </c>
      <c r="W1417" s="196">
        <f>_xlfn.LET(_xlpm.d,_xlfn.XLOOKUP(U1417,'[1]Birth Dates'!$A:$A,'[1]Birth Dates'!$B:$B,"",0),IF(_xlpm.d=0,"",_xlpm.d))</f>
        <v/>
      </c>
      <c r="X1417" s="196">
        <f>IF(OR(W1417="",A1417="",NOT(ISNUMBER(W1417)),W1417&gt;A1417),"",DATEDIF(W1417,A1417,"Y")&amp;" years, "&amp;DATEDIF(W1417,A1417,"YM")&amp;" months, "&amp;DATEDIF(W1417,A1417,"MD")&amp;" days")</f>
        <v/>
      </c>
      <c r="AR1417" s="175">
        <f>IF($B1417="","",TEXT($A1417,"yyyymmdd")&amp;"_P"&amp;$C1417&amp;"_C"&amp;$F1417&amp;"_"&amp;TRIM(RIGHT(SUBSTITUTE(TRIM(SUBSTITUTE($M1417,CHAR(160)," "))," ",REPT(" ",60)),60))&amp;IF($Q1417="","","-"&amp;TRIM(RIGHT(SUBSTITUTE(TRIM(SUBSTITUTE($Q1417,CHAR(160)," "))," ",REPT(" ",60)),60)))&amp;IF($U1417="","","-"&amp;TRIM(RIGHT(SUBSTITUTE(TRIM(SUBSTITUTE($U1417,CHAR(160)," "))," ",REPT(" ",60)),60)))&amp;".jpg")</f>
        <v/>
      </c>
    </row>
    <row r="1418" ht="14" customHeight="1">
      <c r="O1418" s="196">
        <f>_xlfn.LET(_xlpm.d,_xlfn.XLOOKUP(M1418,'[1]Birth Dates'!$A:$A,'[1]Birth Dates'!$B:$B,"",0),IF(_xlpm.d=0,"",_xlpm.d))</f>
        <v/>
      </c>
      <c r="P1418" s="196">
        <f>IF(OR(O1418="",A1418="",NOT(ISNUMBER(O1418)),O1418&gt;A1418),"",DATEDIF(O1418,A1418,"Y")&amp;" years, "&amp;DATEDIF(O1418,A1418,"YM")&amp;" months, "&amp;DATEDIF(O1418,A1418,"MD")&amp;" days")</f>
        <v/>
      </c>
      <c r="S1418" s="196">
        <f>_xlfn.LET(_xlpm.d,_xlfn.XLOOKUP(Q1418,'[1]Birth Dates'!$A:$A,'[1]Birth Dates'!$B:$B,"",0),IF(_xlpm.d=0,"",_xlpm.d))</f>
        <v/>
      </c>
      <c r="T1418" s="196">
        <f>IF(OR(S1418="",A1418="",NOT(ISNUMBER(S1418)),S1418&gt;A1418),"",DATEDIF(S1418,A1418,"Y")&amp;" years, "&amp;DATEDIF(S1418,A1418,"YM")&amp;" months, "&amp;DATEDIF(S1418,A1418,"MD")&amp;" days")</f>
        <v/>
      </c>
      <c r="W1418" s="196">
        <f>_xlfn.LET(_xlpm.d,_xlfn.XLOOKUP(U1418,'[1]Birth Dates'!$A:$A,'[1]Birth Dates'!$B:$B,"",0),IF(_xlpm.d=0,"",_xlpm.d))</f>
        <v/>
      </c>
      <c r="X1418" s="196">
        <f>IF(OR(W1418="",A1418="",NOT(ISNUMBER(W1418)),W1418&gt;A1418),"",DATEDIF(W1418,A1418,"Y")&amp;" years, "&amp;DATEDIF(W1418,A1418,"YM")&amp;" months, "&amp;DATEDIF(W1418,A1418,"MD")&amp;" days")</f>
        <v/>
      </c>
      <c r="AR1418" s="175">
        <f>IF($B1418="","",TEXT($A1418,"yyyymmdd")&amp;"_P"&amp;$C1418&amp;"_C"&amp;$F1418&amp;"_"&amp;TRIM(RIGHT(SUBSTITUTE(TRIM(SUBSTITUTE($M1418,CHAR(160)," "))," ",REPT(" ",60)),60))&amp;IF($Q1418="","","-"&amp;TRIM(RIGHT(SUBSTITUTE(TRIM(SUBSTITUTE($Q1418,CHAR(160)," "))," ",REPT(" ",60)),60)))&amp;IF($U1418="","","-"&amp;TRIM(RIGHT(SUBSTITUTE(TRIM(SUBSTITUTE($U1418,CHAR(160)," "))," ",REPT(" ",60)),60)))&amp;".jpg")</f>
        <v/>
      </c>
    </row>
    <row r="1419" ht="14" customHeight="1">
      <c r="O1419" s="196">
        <f>_xlfn.LET(_xlpm.d,_xlfn.XLOOKUP(M1419,'[1]Birth Dates'!$A:$A,'[1]Birth Dates'!$B:$B,"",0),IF(_xlpm.d=0,"",_xlpm.d))</f>
        <v/>
      </c>
      <c r="P1419" s="196">
        <f>IF(OR(O1419="",A1419="",NOT(ISNUMBER(O1419)),O1419&gt;A1419),"",DATEDIF(O1419,A1419,"Y")&amp;" years, "&amp;DATEDIF(O1419,A1419,"YM")&amp;" months, "&amp;DATEDIF(O1419,A1419,"MD")&amp;" days")</f>
        <v/>
      </c>
      <c r="S1419" s="196">
        <f>_xlfn.LET(_xlpm.d,_xlfn.XLOOKUP(Q1419,'[1]Birth Dates'!$A:$A,'[1]Birth Dates'!$B:$B,"",0),IF(_xlpm.d=0,"",_xlpm.d))</f>
        <v/>
      </c>
      <c r="T1419" s="196">
        <f>IF(OR(S1419="",A1419="",NOT(ISNUMBER(S1419)),S1419&gt;A1419),"",DATEDIF(S1419,A1419,"Y")&amp;" years, "&amp;DATEDIF(S1419,A1419,"YM")&amp;" months, "&amp;DATEDIF(S1419,A1419,"MD")&amp;" days")</f>
        <v/>
      </c>
      <c r="W1419" s="196">
        <f>_xlfn.LET(_xlpm.d,_xlfn.XLOOKUP(U1419,'[1]Birth Dates'!$A:$A,'[1]Birth Dates'!$B:$B,"",0),IF(_xlpm.d=0,"",_xlpm.d))</f>
        <v/>
      </c>
      <c r="X1419" s="196">
        <f>IF(OR(W1419="",A1419="",NOT(ISNUMBER(W1419)),W1419&gt;A1419),"",DATEDIF(W1419,A1419,"Y")&amp;" years, "&amp;DATEDIF(W1419,A1419,"YM")&amp;" months, "&amp;DATEDIF(W1419,A1419,"MD")&amp;" days")</f>
        <v/>
      </c>
      <c r="AR1419" s="175">
        <f>IF($B1419="","",TEXT($A1419,"yyyymmdd")&amp;"_P"&amp;$C1419&amp;"_C"&amp;$F1419&amp;"_"&amp;TRIM(RIGHT(SUBSTITUTE(TRIM(SUBSTITUTE($M1419,CHAR(160)," "))," ",REPT(" ",60)),60))&amp;IF($Q1419="","","-"&amp;TRIM(RIGHT(SUBSTITUTE(TRIM(SUBSTITUTE($Q1419,CHAR(160)," "))," ",REPT(" ",60)),60)))&amp;IF($U1419="","","-"&amp;TRIM(RIGHT(SUBSTITUTE(TRIM(SUBSTITUTE($U1419,CHAR(160)," "))," ",REPT(" ",60)),60)))&amp;".jpg")</f>
        <v/>
      </c>
    </row>
    <row r="1420" ht="14" customHeight="1">
      <c r="O1420" s="196">
        <f>_xlfn.LET(_xlpm.d,_xlfn.XLOOKUP(M1420,'[1]Birth Dates'!$A:$A,'[1]Birth Dates'!$B:$B,"",0),IF(_xlpm.d=0,"",_xlpm.d))</f>
        <v/>
      </c>
      <c r="P1420" s="196">
        <f>IF(OR(O1420="",A1420="",NOT(ISNUMBER(O1420)),O1420&gt;A1420),"",DATEDIF(O1420,A1420,"Y")&amp;" years, "&amp;DATEDIF(O1420,A1420,"YM")&amp;" months, "&amp;DATEDIF(O1420,A1420,"MD")&amp;" days")</f>
        <v/>
      </c>
      <c r="S1420" s="196">
        <f>_xlfn.LET(_xlpm.d,_xlfn.XLOOKUP(Q1420,'[1]Birth Dates'!$A:$A,'[1]Birth Dates'!$B:$B,"",0),IF(_xlpm.d=0,"",_xlpm.d))</f>
        <v/>
      </c>
      <c r="T1420" s="196">
        <f>IF(OR(S1420="",A1420="",NOT(ISNUMBER(S1420)),S1420&gt;A1420),"",DATEDIF(S1420,A1420,"Y")&amp;" years, "&amp;DATEDIF(S1420,A1420,"YM")&amp;" months, "&amp;DATEDIF(S1420,A1420,"MD")&amp;" days")</f>
        <v/>
      </c>
      <c r="W1420" s="196">
        <f>_xlfn.LET(_xlpm.d,_xlfn.XLOOKUP(U1420,'[1]Birth Dates'!$A:$A,'[1]Birth Dates'!$B:$B,"",0),IF(_xlpm.d=0,"",_xlpm.d))</f>
        <v/>
      </c>
      <c r="X1420" s="196">
        <f>IF(OR(W1420="",A1420="",NOT(ISNUMBER(W1420)),W1420&gt;A1420),"",DATEDIF(W1420,A1420,"Y")&amp;" years, "&amp;DATEDIF(W1420,A1420,"YM")&amp;" months, "&amp;DATEDIF(W1420,A1420,"MD")&amp;" days")</f>
        <v/>
      </c>
      <c r="AR1420" s="175">
        <f>IF($B1420="","",TEXT($A1420,"yyyymmdd")&amp;"_P"&amp;$C1420&amp;"_C"&amp;$F1420&amp;"_"&amp;TRIM(RIGHT(SUBSTITUTE(TRIM(SUBSTITUTE($M1420,CHAR(160)," "))," ",REPT(" ",60)),60))&amp;IF($Q1420="","","-"&amp;TRIM(RIGHT(SUBSTITUTE(TRIM(SUBSTITUTE($Q1420,CHAR(160)," "))," ",REPT(" ",60)),60)))&amp;IF($U1420="","","-"&amp;TRIM(RIGHT(SUBSTITUTE(TRIM(SUBSTITUTE($U1420,CHAR(160)," "))," ",REPT(" ",60)),60)))&amp;".jpg")</f>
        <v/>
      </c>
    </row>
    <row r="1421" ht="14" customHeight="1">
      <c r="O1421" s="196">
        <f>_xlfn.LET(_xlpm.d,_xlfn.XLOOKUP(M1421,'[1]Birth Dates'!$A:$A,'[1]Birth Dates'!$B:$B,"",0),IF(_xlpm.d=0,"",_xlpm.d))</f>
        <v/>
      </c>
      <c r="P1421" s="196">
        <f>IF(OR(O1421="",A1421="",NOT(ISNUMBER(O1421)),O1421&gt;A1421),"",DATEDIF(O1421,A1421,"Y")&amp;" years, "&amp;DATEDIF(O1421,A1421,"YM")&amp;" months, "&amp;DATEDIF(O1421,A1421,"MD")&amp;" days")</f>
        <v/>
      </c>
      <c r="S1421" s="196">
        <f>_xlfn.LET(_xlpm.d,_xlfn.XLOOKUP(Q1421,'[1]Birth Dates'!$A:$A,'[1]Birth Dates'!$B:$B,"",0),IF(_xlpm.d=0,"",_xlpm.d))</f>
        <v/>
      </c>
      <c r="T1421" s="196">
        <f>IF(OR(S1421="",A1421="",NOT(ISNUMBER(S1421)),S1421&gt;A1421),"",DATEDIF(S1421,A1421,"Y")&amp;" years, "&amp;DATEDIF(S1421,A1421,"YM")&amp;" months, "&amp;DATEDIF(S1421,A1421,"MD")&amp;" days")</f>
        <v/>
      </c>
      <c r="W1421" s="196">
        <f>_xlfn.LET(_xlpm.d,_xlfn.XLOOKUP(U1421,'[1]Birth Dates'!$A:$A,'[1]Birth Dates'!$B:$B,"",0),IF(_xlpm.d=0,"",_xlpm.d))</f>
        <v/>
      </c>
      <c r="X1421" s="196">
        <f>IF(OR(W1421="",A1421="",NOT(ISNUMBER(W1421)),W1421&gt;A1421),"",DATEDIF(W1421,A1421,"Y")&amp;" years, "&amp;DATEDIF(W1421,A1421,"YM")&amp;" months, "&amp;DATEDIF(W1421,A1421,"MD")&amp;" days")</f>
        <v/>
      </c>
      <c r="AR1421" s="175">
        <f>IF($B1421="","",TEXT($A1421,"yyyymmdd")&amp;"_P"&amp;$C1421&amp;"_C"&amp;$F1421&amp;"_"&amp;TRIM(RIGHT(SUBSTITUTE(TRIM(SUBSTITUTE($M1421,CHAR(160)," "))," ",REPT(" ",60)),60))&amp;IF($Q1421="","","-"&amp;TRIM(RIGHT(SUBSTITUTE(TRIM(SUBSTITUTE($Q1421,CHAR(160)," "))," ",REPT(" ",60)),60)))&amp;IF($U1421="","","-"&amp;TRIM(RIGHT(SUBSTITUTE(TRIM(SUBSTITUTE($U1421,CHAR(160)," "))," ",REPT(" ",60)),60)))&amp;".jpg")</f>
        <v/>
      </c>
    </row>
    <row r="1422" ht="14" customHeight="1">
      <c r="O1422" s="196">
        <f>_xlfn.LET(_xlpm.d,_xlfn.XLOOKUP(M1422,'[1]Birth Dates'!$A:$A,'[1]Birth Dates'!$B:$B,"",0),IF(_xlpm.d=0,"",_xlpm.d))</f>
        <v/>
      </c>
      <c r="P1422" s="196">
        <f>IF(OR(O1422="",A1422="",NOT(ISNUMBER(O1422)),O1422&gt;A1422),"",DATEDIF(O1422,A1422,"Y")&amp;" years, "&amp;DATEDIF(O1422,A1422,"YM")&amp;" months, "&amp;DATEDIF(O1422,A1422,"MD")&amp;" days")</f>
        <v/>
      </c>
      <c r="S1422" s="196">
        <f>_xlfn.LET(_xlpm.d,_xlfn.XLOOKUP(Q1422,'[1]Birth Dates'!$A:$A,'[1]Birth Dates'!$B:$B,"",0),IF(_xlpm.d=0,"",_xlpm.d))</f>
        <v/>
      </c>
      <c r="T1422" s="196">
        <f>IF(OR(S1422="",A1422="",NOT(ISNUMBER(S1422)),S1422&gt;A1422),"",DATEDIF(S1422,A1422,"Y")&amp;" years, "&amp;DATEDIF(S1422,A1422,"YM")&amp;" months, "&amp;DATEDIF(S1422,A1422,"MD")&amp;" days")</f>
        <v/>
      </c>
      <c r="W1422" s="196">
        <f>_xlfn.LET(_xlpm.d,_xlfn.XLOOKUP(U1422,'[1]Birth Dates'!$A:$A,'[1]Birth Dates'!$B:$B,"",0),IF(_xlpm.d=0,"",_xlpm.d))</f>
        <v/>
      </c>
      <c r="X1422" s="196">
        <f>IF(OR(W1422="",A1422="",NOT(ISNUMBER(W1422)),W1422&gt;A1422),"",DATEDIF(W1422,A1422,"Y")&amp;" years, "&amp;DATEDIF(W1422,A1422,"YM")&amp;" months, "&amp;DATEDIF(W1422,A1422,"MD")&amp;" days")</f>
        <v/>
      </c>
      <c r="AR1422" s="175">
        <f>IF($B1422="","",TEXT($A1422,"yyyymmdd")&amp;"_P"&amp;$C1422&amp;"_C"&amp;$F1422&amp;"_"&amp;TRIM(RIGHT(SUBSTITUTE(TRIM(SUBSTITUTE($M1422,CHAR(160)," "))," ",REPT(" ",60)),60))&amp;IF($Q1422="","","-"&amp;TRIM(RIGHT(SUBSTITUTE(TRIM(SUBSTITUTE($Q1422,CHAR(160)," "))," ",REPT(" ",60)),60)))&amp;IF($U1422="","","-"&amp;TRIM(RIGHT(SUBSTITUTE(TRIM(SUBSTITUTE($U1422,CHAR(160)," "))," ",REPT(" ",60)),60)))&amp;".jpg")</f>
        <v/>
      </c>
    </row>
    <row r="1423" ht="14" customHeight="1">
      <c r="O1423" s="196">
        <f>_xlfn.LET(_xlpm.d,_xlfn.XLOOKUP(M1423,'[1]Birth Dates'!$A:$A,'[1]Birth Dates'!$B:$B,"",0),IF(_xlpm.d=0,"",_xlpm.d))</f>
        <v/>
      </c>
      <c r="P1423" s="196">
        <f>IF(OR(O1423="",A1423="",NOT(ISNUMBER(O1423)),O1423&gt;A1423),"",DATEDIF(O1423,A1423,"Y")&amp;" years, "&amp;DATEDIF(O1423,A1423,"YM")&amp;" months, "&amp;DATEDIF(O1423,A1423,"MD")&amp;" days")</f>
        <v/>
      </c>
      <c r="S1423" s="196">
        <f>_xlfn.LET(_xlpm.d,_xlfn.XLOOKUP(Q1423,'[1]Birth Dates'!$A:$A,'[1]Birth Dates'!$B:$B,"",0),IF(_xlpm.d=0,"",_xlpm.d))</f>
        <v/>
      </c>
      <c r="T1423" s="196">
        <f>IF(OR(S1423="",A1423="",NOT(ISNUMBER(S1423)),S1423&gt;A1423),"",DATEDIF(S1423,A1423,"Y")&amp;" years, "&amp;DATEDIF(S1423,A1423,"YM")&amp;" months, "&amp;DATEDIF(S1423,A1423,"MD")&amp;" days")</f>
        <v/>
      </c>
      <c r="W1423" s="196">
        <f>_xlfn.LET(_xlpm.d,_xlfn.XLOOKUP(U1423,'[1]Birth Dates'!$A:$A,'[1]Birth Dates'!$B:$B,"",0),IF(_xlpm.d=0,"",_xlpm.d))</f>
        <v/>
      </c>
      <c r="X1423" s="196">
        <f>IF(OR(W1423="",A1423="",NOT(ISNUMBER(W1423)),W1423&gt;A1423),"",DATEDIF(W1423,A1423,"Y")&amp;" years, "&amp;DATEDIF(W1423,A1423,"YM")&amp;" months, "&amp;DATEDIF(W1423,A1423,"MD")&amp;" days")</f>
        <v/>
      </c>
      <c r="AR1423" s="175">
        <f>IF($B1423="","",TEXT($A1423,"yyyymmdd")&amp;"_P"&amp;$C1423&amp;"_C"&amp;$F1423&amp;"_"&amp;TRIM(RIGHT(SUBSTITUTE(TRIM(SUBSTITUTE($M1423,CHAR(160)," "))," ",REPT(" ",60)),60))&amp;IF($Q1423="","","-"&amp;TRIM(RIGHT(SUBSTITUTE(TRIM(SUBSTITUTE($Q1423,CHAR(160)," "))," ",REPT(" ",60)),60)))&amp;IF($U1423="","","-"&amp;TRIM(RIGHT(SUBSTITUTE(TRIM(SUBSTITUTE($U1423,CHAR(160)," "))," ",REPT(" ",60)),60)))&amp;".jpg")</f>
        <v/>
      </c>
    </row>
    <row r="1424" ht="14" customHeight="1">
      <c r="O1424" s="196">
        <f>_xlfn.LET(_xlpm.d,_xlfn.XLOOKUP(M1424,'[1]Birth Dates'!$A:$A,'[1]Birth Dates'!$B:$B,"",0),IF(_xlpm.d=0,"",_xlpm.d))</f>
        <v/>
      </c>
      <c r="P1424" s="196">
        <f>IF(OR(O1424="",A1424="",NOT(ISNUMBER(O1424)),O1424&gt;A1424),"",DATEDIF(O1424,A1424,"Y")&amp;" years, "&amp;DATEDIF(O1424,A1424,"YM")&amp;" months, "&amp;DATEDIF(O1424,A1424,"MD")&amp;" days")</f>
        <v/>
      </c>
      <c r="S1424" s="196">
        <f>_xlfn.LET(_xlpm.d,_xlfn.XLOOKUP(Q1424,'[1]Birth Dates'!$A:$A,'[1]Birth Dates'!$B:$B,"",0),IF(_xlpm.d=0,"",_xlpm.d))</f>
        <v/>
      </c>
      <c r="T1424" s="196">
        <f>IF(OR(S1424="",A1424="",NOT(ISNUMBER(S1424)),S1424&gt;A1424),"",DATEDIF(S1424,A1424,"Y")&amp;" years, "&amp;DATEDIF(S1424,A1424,"YM")&amp;" months, "&amp;DATEDIF(S1424,A1424,"MD")&amp;" days")</f>
        <v/>
      </c>
      <c r="W1424" s="196">
        <f>_xlfn.LET(_xlpm.d,_xlfn.XLOOKUP(U1424,'[1]Birth Dates'!$A:$A,'[1]Birth Dates'!$B:$B,"",0),IF(_xlpm.d=0,"",_xlpm.d))</f>
        <v/>
      </c>
      <c r="X1424" s="196">
        <f>IF(OR(W1424="",A1424="",NOT(ISNUMBER(W1424)),W1424&gt;A1424),"",DATEDIF(W1424,A1424,"Y")&amp;" years, "&amp;DATEDIF(W1424,A1424,"YM")&amp;" months, "&amp;DATEDIF(W1424,A1424,"MD")&amp;" days")</f>
        <v/>
      </c>
      <c r="AR1424" s="175">
        <f>IF($B1424="","",TEXT($A1424,"yyyymmdd")&amp;"_P"&amp;$C1424&amp;"_C"&amp;$F1424&amp;"_"&amp;TRIM(RIGHT(SUBSTITUTE(TRIM(SUBSTITUTE($M1424,CHAR(160)," "))," ",REPT(" ",60)),60))&amp;IF($Q1424="","","-"&amp;TRIM(RIGHT(SUBSTITUTE(TRIM(SUBSTITUTE($Q1424,CHAR(160)," "))," ",REPT(" ",60)),60)))&amp;IF($U1424="","","-"&amp;TRIM(RIGHT(SUBSTITUTE(TRIM(SUBSTITUTE($U1424,CHAR(160)," "))," ",REPT(" ",60)),60)))&amp;".jpg")</f>
        <v/>
      </c>
    </row>
    <row r="1425" ht="14" customHeight="1">
      <c r="O1425" s="196">
        <f>_xlfn.LET(_xlpm.d,_xlfn.XLOOKUP(M1425,'[1]Birth Dates'!$A:$A,'[1]Birth Dates'!$B:$B,"",0),IF(_xlpm.d=0,"",_xlpm.d))</f>
        <v/>
      </c>
      <c r="P1425" s="196">
        <f>IF(OR(O1425="",A1425="",NOT(ISNUMBER(O1425)),O1425&gt;A1425),"",DATEDIF(O1425,A1425,"Y")&amp;" years, "&amp;DATEDIF(O1425,A1425,"YM")&amp;" months, "&amp;DATEDIF(O1425,A1425,"MD")&amp;" days")</f>
        <v/>
      </c>
      <c r="S1425" s="196">
        <f>_xlfn.LET(_xlpm.d,_xlfn.XLOOKUP(Q1425,'[1]Birth Dates'!$A:$A,'[1]Birth Dates'!$B:$B,"",0),IF(_xlpm.d=0,"",_xlpm.d))</f>
        <v/>
      </c>
      <c r="T1425" s="196">
        <f>IF(OR(S1425="",A1425="",NOT(ISNUMBER(S1425)),S1425&gt;A1425),"",DATEDIF(S1425,A1425,"Y")&amp;" years, "&amp;DATEDIF(S1425,A1425,"YM")&amp;" months, "&amp;DATEDIF(S1425,A1425,"MD")&amp;" days")</f>
        <v/>
      </c>
      <c r="W1425" s="196">
        <f>_xlfn.LET(_xlpm.d,_xlfn.XLOOKUP(U1425,'[1]Birth Dates'!$A:$A,'[1]Birth Dates'!$B:$B,"",0),IF(_xlpm.d=0,"",_xlpm.d))</f>
        <v/>
      </c>
      <c r="X1425" s="196">
        <f>IF(OR(W1425="",A1425="",NOT(ISNUMBER(W1425)),W1425&gt;A1425),"",DATEDIF(W1425,A1425,"Y")&amp;" years, "&amp;DATEDIF(W1425,A1425,"YM")&amp;" months, "&amp;DATEDIF(W1425,A1425,"MD")&amp;" days")</f>
        <v/>
      </c>
      <c r="AR1425" s="175">
        <f>IF($B1425="","",TEXT($A1425,"yyyymmdd")&amp;"_P"&amp;$C1425&amp;"_C"&amp;$F1425&amp;"_"&amp;TRIM(RIGHT(SUBSTITUTE(TRIM(SUBSTITUTE($M1425,CHAR(160)," "))," ",REPT(" ",60)),60))&amp;IF($Q1425="","","-"&amp;TRIM(RIGHT(SUBSTITUTE(TRIM(SUBSTITUTE($Q1425,CHAR(160)," "))," ",REPT(" ",60)),60)))&amp;IF($U1425="","","-"&amp;TRIM(RIGHT(SUBSTITUTE(TRIM(SUBSTITUTE($U1425,CHAR(160)," "))," ",REPT(" ",60)),60)))&amp;".jpg")</f>
        <v/>
      </c>
    </row>
    <row r="1426" ht="14" customHeight="1">
      <c r="O1426" s="196">
        <f>_xlfn.LET(_xlpm.d,_xlfn.XLOOKUP(M1426,'[1]Birth Dates'!$A:$A,'[1]Birth Dates'!$B:$B,"",0),IF(_xlpm.d=0,"",_xlpm.d))</f>
        <v/>
      </c>
      <c r="P1426" s="196">
        <f>IF(OR(O1426="",A1426="",NOT(ISNUMBER(O1426)),O1426&gt;A1426),"",DATEDIF(O1426,A1426,"Y")&amp;" years, "&amp;DATEDIF(O1426,A1426,"YM")&amp;" months, "&amp;DATEDIF(O1426,A1426,"MD")&amp;" days")</f>
        <v/>
      </c>
      <c r="S1426" s="196">
        <f>_xlfn.LET(_xlpm.d,_xlfn.XLOOKUP(Q1426,'[1]Birth Dates'!$A:$A,'[1]Birth Dates'!$B:$B,"",0),IF(_xlpm.d=0,"",_xlpm.d))</f>
        <v/>
      </c>
      <c r="T1426" s="196">
        <f>IF(OR(S1426="",A1426="",NOT(ISNUMBER(S1426)),S1426&gt;A1426),"",DATEDIF(S1426,A1426,"Y")&amp;" years, "&amp;DATEDIF(S1426,A1426,"YM")&amp;" months, "&amp;DATEDIF(S1426,A1426,"MD")&amp;" days")</f>
        <v/>
      </c>
      <c r="W1426" s="196">
        <f>_xlfn.LET(_xlpm.d,_xlfn.XLOOKUP(U1426,'[1]Birth Dates'!$A:$A,'[1]Birth Dates'!$B:$B,"",0),IF(_xlpm.d=0,"",_xlpm.d))</f>
        <v/>
      </c>
      <c r="X1426" s="196">
        <f>IF(OR(W1426="",A1426="",NOT(ISNUMBER(W1426)),W1426&gt;A1426),"",DATEDIF(W1426,A1426,"Y")&amp;" years, "&amp;DATEDIF(W1426,A1426,"YM")&amp;" months, "&amp;DATEDIF(W1426,A1426,"MD")&amp;" days")</f>
        <v/>
      </c>
      <c r="AR1426" s="175">
        <f>IF($B1426="","",TEXT($A1426,"yyyymmdd")&amp;"_P"&amp;$C1426&amp;"_C"&amp;$F1426&amp;"_"&amp;TRIM(RIGHT(SUBSTITUTE(TRIM(SUBSTITUTE($M1426,CHAR(160)," "))," ",REPT(" ",60)),60))&amp;IF($Q1426="","","-"&amp;TRIM(RIGHT(SUBSTITUTE(TRIM(SUBSTITUTE($Q1426,CHAR(160)," "))," ",REPT(" ",60)),60)))&amp;IF($U1426="","","-"&amp;TRIM(RIGHT(SUBSTITUTE(TRIM(SUBSTITUTE($U1426,CHAR(160)," "))," ",REPT(" ",60)),60)))&amp;".jpg")</f>
        <v/>
      </c>
    </row>
    <row r="1427" ht="14" customHeight="1">
      <c r="O1427" s="196">
        <f>_xlfn.LET(_xlpm.d,_xlfn.XLOOKUP(M1427,'[1]Birth Dates'!$A:$A,'[1]Birth Dates'!$B:$B,"",0),IF(_xlpm.d=0,"",_xlpm.d))</f>
        <v/>
      </c>
      <c r="P1427" s="196">
        <f>IF(OR(O1427="",A1427="",NOT(ISNUMBER(O1427)),O1427&gt;A1427),"",DATEDIF(O1427,A1427,"Y")&amp;" years, "&amp;DATEDIF(O1427,A1427,"YM")&amp;" months, "&amp;DATEDIF(O1427,A1427,"MD")&amp;" days")</f>
        <v/>
      </c>
      <c r="S1427" s="196">
        <f>_xlfn.LET(_xlpm.d,_xlfn.XLOOKUP(Q1427,'[1]Birth Dates'!$A:$A,'[1]Birth Dates'!$B:$B,"",0),IF(_xlpm.d=0,"",_xlpm.d))</f>
        <v/>
      </c>
      <c r="T1427" s="196">
        <f>IF(OR(S1427="",A1427="",NOT(ISNUMBER(S1427)),S1427&gt;A1427),"",DATEDIF(S1427,A1427,"Y")&amp;" years, "&amp;DATEDIF(S1427,A1427,"YM")&amp;" months, "&amp;DATEDIF(S1427,A1427,"MD")&amp;" days")</f>
        <v/>
      </c>
      <c r="W1427" s="196">
        <f>_xlfn.LET(_xlpm.d,_xlfn.XLOOKUP(U1427,'[1]Birth Dates'!$A:$A,'[1]Birth Dates'!$B:$B,"",0),IF(_xlpm.d=0,"",_xlpm.d))</f>
        <v/>
      </c>
      <c r="X1427" s="196">
        <f>IF(OR(W1427="",A1427="",NOT(ISNUMBER(W1427)),W1427&gt;A1427),"",DATEDIF(W1427,A1427,"Y")&amp;" years, "&amp;DATEDIF(W1427,A1427,"YM")&amp;" months, "&amp;DATEDIF(W1427,A1427,"MD")&amp;" days")</f>
        <v/>
      </c>
      <c r="AR1427" s="175">
        <f>IF($B1427="","",TEXT($A1427,"yyyymmdd")&amp;"_P"&amp;$C1427&amp;"_C"&amp;$F1427&amp;"_"&amp;TRIM(RIGHT(SUBSTITUTE(TRIM(SUBSTITUTE($M1427,CHAR(160)," "))," ",REPT(" ",60)),60))&amp;IF($Q1427="","","-"&amp;TRIM(RIGHT(SUBSTITUTE(TRIM(SUBSTITUTE($Q1427,CHAR(160)," "))," ",REPT(" ",60)),60)))&amp;IF($U1427="","","-"&amp;TRIM(RIGHT(SUBSTITUTE(TRIM(SUBSTITUTE($U1427,CHAR(160)," "))," ",REPT(" ",60)),60)))&amp;".jpg")</f>
        <v/>
      </c>
    </row>
    <row r="1428" ht="14" customHeight="1">
      <c r="O1428" s="196">
        <f>_xlfn.LET(_xlpm.d,_xlfn.XLOOKUP(M1428,'[1]Birth Dates'!$A:$A,'[1]Birth Dates'!$B:$B,"",0),IF(_xlpm.d=0,"",_xlpm.d))</f>
        <v/>
      </c>
      <c r="P1428" s="196">
        <f>IF(OR(O1428="",A1428="",NOT(ISNUMBER(O1428)),O1428&gt;A1428),"",DATEDIF(O1428,A1428,"Y")&amp;" years, "&amp;DATEDIF(O1428,A1428,"YM")&amp;" months, "&amp;DATEDIF(O1428,A1428,"MD")&amp;" days")</f>
        <v/>
      </c>
      <c r="S1428" s="196">
        <f>_xlfn.LET(_xlpm.d,_xlfn.XLOOKUP(Q1428,'[1]Birth Dates'!$A:$A,'[1]Birth Dates'!$B:$B,"",0),IF(_xlpm.d=0,"",_xlpm.d))</f>
        <v/>
      </c>
      <c r="T1428" s="196">
        <f>IF(OR(S1428="",A1428="",NOT(ISNUMBER(S1428)),S1428&gt;A1428),"",DATEDIF(S1428,A1428,"Y")&amp;" years, "&amp;DATEDIF(S1428,A1428,"YM")&amp;" months, "&amp;DATEDIF(S1428,A1428,"MD")&amp;" days")</f>
        <v/>
      </c>
      <c r="W1428" s="196">
        <f>_xlfn.LET(_xlpm.d,_xlfn.XLOOKUP(U1428,'[1]Birth Dates'!$A:$A,'[1]Birth Dates'!$B:$B,"",0),IF(_xlpm.d=0,"",_xlpm.d))</f>
        <v/>
      </c>
      <c r="X1428" s="196">
        <f>IF(OR(W1428="",A1428="",NOT(ISNUMBER(W1428)),W1428&gt;A1428),"",DATEDIF(W1428,A1428,"Y")&amp;" years, "&amp;DATEDIF(W1428,A1428,"YM")&amp;" months, "&amp;DATEDIF(W1428,A1428,"MD")&amp;" days")</f>
        <v/>
      </c>
      <c r="AR1428" s="175">
        <f>IF($B1428="","",TEXT($A1428,"yyyymmdd")&amp;"_P"&amp;$C1428&amp;"_C"&amp;$F1428&amp;"_"&amp;TRIM(RIGHT(SUBSTITUTE(TRIM(SUBSTITUTE($M1428,CHAR(160)," "))," ",REPT(" ",60)),60))&amp;IF($Q1428="","","-"&amp;TRIM(RIGHT(SUBSTITUTE(TRIM(SUBSTITUTE($Q1428,CHAR(160)," "))," ",REPT(" ",60)),60)))&amp;IF($U1428="","","-"&amp;TRIM(RIGHT(SUBSTITUTE(TRIM(SUBSTITUTE($U1428,CHAR(160)," "))," ",REPT(" ",60)),60)))&amp;".jpg")</f>
        <v/>
      </c>
    </row>
    <row r="1429" ht="14" customHeight="1">
      <c r="O1429" s="196">
        <f>_xlfn.LET(_xlpm.d,_xlfn.XLOOKUP(M1429,'[1]Birth Dates'!$A:$A,'[1]Birth Dates'!$B:$B,"",0),IF(_xlpm.d=0,"",_xlpm.d))</f>
        <v/>
      </c>
      <c r="P1429" s="196">
        <f>IF(OR(O1429="",A1429="",NOT(ISNUMBER(O1429)),O1429&gt;A1429),"",DATEDIF(O1429,A1429,"Y")&amp;" years, "&amp;DATEDIF(O1429,A1429,"YM")&amp;" months, "&amp;DATEDIF(O1429,A1429,"MD")&amp;" days")</f>
        <v/>
      </c>
      <c r="S1429" s="196">
        <f>_xlfn.LET(_xlpm.d,_xlfn.XLOOKUP(Q1429,'[1]Birth Dates'!$A:$A,'[1]Birth Dates'!$B:$B,"",0),IF(_xlpm.d=0,"",_xlpm.d))</f>
        <v/>
      </c>
      <c r="T1429" s="196">
        <f>IF(OR(S1429="",A1429="",NOT(ISNUMBER(S1429)),S1429&gt;A1429),"",DATEDIF(S1429,A1429,"Y")&amp;" years, "&amp;DATEDIF(S1429,A1429,"YM")&amp;" months, "&amp;DATEDIF(S1429,A1429,"MD")&amp;" days")</f>
        <v/>
      </c>
      <c r="W1429" s="196">
        <f>_xlfn.LET(_xlpm.d,_xlfn.XLOOKUP(U1429,'[1]Birth Dates'!$A:$A,'[1]Birth Dates'!$B:$B,"",0),IF(_xlpm.d=0,"",_xlpm.d))</f>
        <v/>
      </c>
      <c r="X1429" s="196">
        <f>IF(OR(W1429="",A1429="",NOT(ISNUMBER(W1429)),W1429&gt;A1429),"",DATEDIF(W1429,A1429,"Y")&amp;" years, "&amp;DATEDIF(W1429,A1429,"YM")&amp;" months, "&amp;DATEDIF(W1429,A1429,"MD")&amp;" days")</f>
        <v/>
      </c>
      <c r="AR1429" s="175">
        <f>IF($B1429="","",TEXT($A1429,"yyyymmdd")&amp;"_P"&amp;$C1429&amp;"_C"&amp;$F1429&amp;"_"&amp;TRIM(RIGHT(SUBSTITUTE(TRIM(SUBSTITUTE($M1429,CHAR(160)," "))," ",REPT(" ",60)),60))&amp;IF($Q1429="","","-"&amp;TRIM(RIGHT(SUBSTITUTE(TRIM(SUBSTITUTE($Q1429,CHAR(160)," "))," ",REPT(" ",60)),60)))&amp;IF($U1429="","","-"&amp;TRIM(RIGHT(SUBSTITUTE(TRIM(SUBSTITUTE($U1429,CHAR(160)," "))," ",REPT(" ",60)),60)))&amp;".jpg")</f>
        <v/>
      </c>
    </row>
    <row r="1430" ht="14" customHeight="1">
      <c r="O1430" s="196">
        <f>_xlfn.LET(_xlpm.d,_xlfn.XLOOKUP(M1430,'[1]Birth Dates'!$A:$A,'[1]Birth Dates'!$B:$B,"",0),IF(_xlpm.d=0,"",_xlpm.d))</f>
        <v/>
      </c>
      <c r="P1430" s="196">
        <f>IF(OR(O1430="",A1430="",NOT(ISNUMBER(O1430)),O1430&gt;A1430),"",DATEDIF(O1430,A1430,"Y")&amp;" years, "&amp;DATEDIF(O1430,A1430,"YM")&amp;" months, "&amp;DATEDIF(O1430,A1430,"MD")&amp;" days")</f>
        <v/>
      </c>
      <c r="S1430" s="196">
        <f>_xlfn.LET(_xlpm.d,_xlfn.XLOOKUP(Q1430,'[1]Birth Dates'!$A:$A,'[1]Birth Dates'!$B:$B,"",0),IF(_xlpm.d=0,"",_xlpm.d))</f>
        <v/>
      </c>
      <c r="T1430" s="196">
        <f>IF(OR(S1430="",A1430="",NOT(ISNUMBER(S1430)),S1430&gt;A1430),"",DATEDIF(S1430,A1430,"Y")&amp;" years, "&amp;DATEDIF(S1430,A1430,"YM")&amp;" months, "&amp;DATEDIF(S1430,A1430,"MD")&amp;" days")</f>
        <v/>
      </c>
      <c r="W1430" s="196">
        <f>_xlfn.LET(_xlpm.d,_xlfn.XLOOKUP(U1430,'[1]Birth Dates'!$A:$A,'[1]Birth Dates'!$B:$B,"",0),IF(_xlpm.d=0,"",_xlpm.d))</f>
        <v/>
      </c>
      <c r="X1430" s="196">
        <f>IF(OR(W1430="",A1430="",NOT(ISNUMBER(W1430)),W1430&gt;A1430),"",DATEDIF(W1430,A1430,"Y")&amp;" years, "&amp;DATEDIF(W1430,A1430,"YM")&amp;" months, "&amp;DATEDIF(W1430,A1430,"MD")&amp;" days")</f>
        <v/>
      </c>
      <c r="AR1430" s="175">
        <f>IF($B1430="","",TEXT($A1430,"yyyymmdd")&amp;"_P"&amp;$C1430&amp;"_C"&amp;$F1430&amp;"_"&amp;TRIM(RIGHT(SUBSTITUTE(TRIM(SUBSTITUTE($M1430,CHAR(160)," "))," ",REPT(" ",60)),60))&amp;IF($Q1430="","","-"&amp;TRIM(RIGHT(SUBSTITUTE(TRIM(SUBSTITUTE($Q1430,CHAR(160)," "))," ",REPT(" ",60)),60)))&amp;IF($U1430="","","-"&amp;TRIM(RIGHT(SUBSTITUTE(TRIM(SUBSTITUTE($U1430,CHAR(160)," "))," ",REPT(" ",60)),60)))&amp;".jpg")</f>
        <v/>
      </c>
    </row>
    <row r="1431" ht="14" customHeight="1">
      <c r="O1431" s="196">
        <f>_xlfn.LET(_xlpm.d,_xlfn.XLOOKUP(M1431,'[1]Birth Dates'!$A:$A,'[1]Birth Dates'!$B:$B,"",0),IF(_xlpm.d=0,"",_xlpm.d))</f>
        <v/>
      </c>
      <c r="P1431" s="196">
        <f>IF(OR(O1431="",A1431="",NOT(ISNUMBER(O1431)),O1431&gt;A1431),"",DATEDIF(O1431,A1431,"Y")&amp;" years, "&amp;DATEDIF(O1431,A1431,"YM")&amp;" months, "&amp;DATEDIF(O1431,A1431,"MD")&amp;" days")</f>
        <v/>
      </c>
      <c r="S1431" s="196">
        <f>_xlfn.LET(_xlpm.d,_xlfn.XLOOKUP(Q1431,'[1]Birth Dates'!$A:$A,'[1]Birth Dates'!$B:$B,"",0),IF(_xlpm.d=0,"",_xlpm.d))</f>
        <v/>
      </c>
      <c r="T1431" s="196">
        <f>IF(OR(S1431="",A1431="",NOT(ISNUMBER(S1431)),S1431&gt;A1431),"",DATEDIF(S1431,A1431,"Y")&amp;" years, "&amp;DATEDIF(S1431,A1431,"YM")&amp;" months, "&amp;DATEDIF(S1431,A1431,"MD")&amp;" days")</f>
        <v/>
      </c>
      <c r="W1431" s="196">
        <f>_xlfn.LET(_xlpm.d,_xlfn.XLOOKUP(U1431,'[1]Birth Dates'!$A:$A,'[1]Birth Dates'!$B:$B,"",0),IF(_xlpm.d=0,"",_xlpm.d))</f>
        <v/>
      </c>
      <c r="X1431" s="196">
        <f>IF(OR(W1431="",A1431="",NOT(ISNUMBER(W1431)),W1431&gt;A1431),"",DATEDIF(W1431,A1431,"Y")&amp;" years, "&amp;DATEDIF(W1431,A1431,"YM")&amp;" months, "&amp;DATEDIF(W1431,A1431,"MD")&amp;" days")</f>
        <v/>
      </c>
      <c r="AR1431" s="175">
        <f>IF($B1431="","",TEXT($A1431,"yyyymmdd")&amp;"_P"&amp;$C1431&amp;"_C"&amp;$F1431&amp;"_"&amp;TRIM(RIGHT(SUBSTITUTE(TRIM(SUBSTITUTE($M1431,CHAR(160)," "))," ",REPT(" ",60)),60))&amp;IF($Q1431="","","-"&amp;TRIM(RIGHT(SUBSTITUTE(TRIM(SUBSTITUTE($Q1431,CHAR(160)," "))," ",REPT(" ",60)),60)))&amp;IF($U1431="","","-"&amp;TRIM(RIGHT(SUBSTITUTE(TRIM(SUBSTITUTE($U1431,CHAR(160)," "))," ",REPT(" ",60)),60)))&amp;".jpg")</f>
        <v/>
      </c>
    </row>
    <row r="1432" ht="14" customHeight="1">
      <c r="O1432" s="196">
        <f>_xlfn.LET(_xlpm.d,_xlfn.XLOOKUP(M1432,'[1]Birth Dates'!$A:$A,'[1]Birth Dates'!$B:$B,"",0),IF(_xlpm.d=0,"",_xlpm.d))</f>
        <v/>
      </c>
      <c r="P1432" s="196">
        <f>IF(OR(O1432="",A1432="",NOT(ISNUMBER(O1432)),O1432&gt;A1432),"",DATEDIF(O1432,A1432,"Y")&amp;" years, "&amp;DATEDIF(O1432,A1432,"YM")&amp;" months, "&amp;DATEDIF(O1432,A1432,"MD")&amp;" days")</f>
        <v/>
      </c>
      <c r="S1432" s="196">
        <f>_xlfn.LET(_xlpm.d,_xlfn.XLOOKUP(Q1432,'[1]Birth Dates'!$A:$A,'[1]Birth Dates'!$B:$B,"",0),IF(_xlpm.d=0,"",_xlpm.d))</f>
        <v/>
      </c>
      <c r="T1432" s="196">
        <f>IF(OR(S1432="",A1432="",NOT(ISNUMBER(S1432)),S1432&gt;A1432),"",DATEDIF(S1432,A1432,"Y")&amp;" years, "&amp;DATEDIF(S1432,A1432,"YM")&amp;" months, "&amp;DATEDIF(S1432,A1432,"MD")&amp;" days")</f>
        <v/>
      </c>
      <c r="W1432" s="196">
        <f>_xlfn.LET(_xlpm.d,_xlfn.XLOOKUP(U1432,'[1]Birth Dates'!$A:$A,'[1]Birth Dates'!$B:$B,"",0),IF(_xlpm.d=0,"",_xlpm.d))</f>
        <v/>
      </c>
      <c r="X1432" s="196">
        <f>IF(OR(W1432="",A1432="",NOT(ISNUMBER(W1432)),W1432&gt;A1432),"",DATEDIF(W1432,A1432,"Y")&amp;" years, "&amp;DATEDIF(W1432,A1432,"YM")&amp;" months, "&amp;DATEDIF(W1432,A1432,"MD")&amp;" days")</f>
        <v/>
      </c>
      <c r="AR1432" s="175">
        <f>IF($B1432="","",TEXT($A1432,"yyyymmdd")&amp;"_P"&amp;$C1432&amp;"_C"&amp;$F1432&amp;"_"&amp;TRIM(RIGHT(SUBSTITUTE(TRIM(SUBSTITUTE($M1432,CHAR(160)," "))," ",REPT(" ",60)),60))&amp;IF($Q1432="","","-"&amp;TRIM(RIGHT(SUBSTITUTE(TRIM(SUBSTITUTE($Q1432,CHAR(160)," "))," ",REPT(" ",60)),60)))&amp;IF($U1432="","","-"&amp;TRIM(RIGHT(SUBSTITUTE(TRIM(SUBSTITUTE($U1432,CHAR(160)," "))," ",REPT(" ",60)),60)))&amp;".jpg")</f>
        <v/>
      </c>
    </row>
    <row r="1433" ht="14" customHeight="1">
      <c r="O1433" s="196">
        <f>_xlfn.LET(_xlpm.d,_xlfn.XLOOKUP(M1433,'[1]Birth Dates'!$A:$A,'[1]Birth Dates'!$B:$B,"",0),IF(_xlpm.d=0,"",_xlpm.d))</f>
        <v/>
      </c>
      <c r="P1433" s="196">
        <f>IF(OR(O1433="",A1433="",NOT(ISNUMBER(O1433)),O1433&gt;A1433),"",DATEDIF(O1433,A1433,"Y")&amp;" years, "&amp;DATEDIF(O1433,A1433,"YM")&amp;" months, "&amp;DATEDIF(O1433,A1433,"MD")&amp;" days")</f>
        <v/>
      </c>
      <c r="S1433" s="196">
        <f>_xlfn.LET(_xlpm.d,_xlfn.XLOOKUP(Q1433,'[1]Birth Dates'!$A:$A,'[1]Birth Dates'!$B:$B,"",0),IF(_xlpm.d=0,"",_xlpm.d))</f>
        <v/>
      </c>
      <c r="T1433" s="196">
        <f>IF(OR(S1433="",A1433="",NOT(ISNUMBER(S1433)),S1433&gt;A1433),"",DATEDIF(S1433,A1433,"Y")&amp;" years, "&amp;DATEDIF(S1433,A1433,"YM")&amp;" months, "&amp;DATEDIF(S1433,A1433,"MD")&amp;" days")</f>
        <v/>
      </c>
      <c r="W1433" s="196">
        <f>_xlfn.LET(_xlpm.d,_xlfn.XLOOKUP(U1433,'[1]Birth Dates'!$A:$A,'[1]Birth Dates'!$B:$B,"",0),IF(_xlpm.d=0,"",_xlpm.d))</f>
        <v/>
      </c>
      <c r="X1433" s="196">
        <f>IF(OR(W1433="",A1433="",NOT(ISNUMBER(W1433)),W1433&gt;A1433),"",DATEDIF(W1433,A1433,"Y")&amp;" years, "&amp;DATEDIF(W1433,A1433,"YM")&amp;" months, "&amp;DATEDIF(W1433,A1433,"MD")&amp;" days")</f>
        <v/>
      </c>
      <c r="AR1433" s="175">
        <f>IF($B1433="","",TEXT($A1433,"yyyymmdd")&amp;"_P"&amp;$C1433&amp;"_C"&amp;$F1433&amp;"_"&amp;TRIM(RIGHT(SUBSTITUTE(TRIM(SUBSTITUTE($M1433,CHAR(160)," "))," ",REPT(" ",60)),60))&amp;IF($Q1433="","","-"&amp;TRIM(RIGHT(SUBSTITUTE(TRIM(SUBSTITUTE($Q1433,CHAR(160)," "))," ",REPT(" ",60)),60)))&amp;IF($U1433="","","-"&amp;TRIM(RIGHT(SUBSTITUTE(TRIM(SUBSTITUTE($U1433,CHAR(160)," "))," ",REPT(" ",60)),60)))&amp;".jpg")</f>
        <v/>
      </c>
    </row>
    <row r="1434" ht="14" customHeight="1">
      <c r="O1434" s="196">
        <f>_xlfn.LET(_xlpm.d,_xlfn.XLOOKUP(M1434,'[1]Birth Dates'!$A:$A,'[1]Birth Dates'!$B:$B,"",0),IF(_xlpm.d=0,"",_xlpm.d))</f>
        <v/>
      </c>
      <c r="P1434" s="196">
        <f>IF(OR(O1434="",A1434="",NOT(ISNUMBER(O1434)),O1434&gt;A1434),"",DATEDIF(O1434,A1434,"Y")&amp;" years, "&amp;DATEDIF(O1434,A1434,"YM")&amp;" months, "&amp;DATEDIF(O1434,A1434,"MD")&amp;" days")</f>
        <v/>
      </c>
      <c r="S1434" s="196">
        <f>_xlfn.LET(_xlpm.d,_xlfn.XLOOKUP(Q1434,'[1]Birth Dates'!$A:$A,'[1]Birth Dates'!$B:$B,"",0),IF(_xlpm.d=0,"",_xlpm.d))</f>
        <v/>
      </c>
      <c r="T1434" s="196">
        <f>IF(OR(S1434="",A1434="",NOT(ISNUMBER(S1434)),S1434&gt;A1434),"",DATEDIF(S1434,A1434,"Y")&amp;" years, "&amp;DATEDIF(S1434,A1434,"YM")&amp;" months, "&amp;DATEDIF(S1434,A1434,"MD")&amp;" days")</f>
        <v/>
      </c>
      <c r="W1434" s="196">
        <f>_xlfn.LET(_xlpm.d,_xlfn.XLOOKUP(U1434,'[1]Birth Dates'!$A:$A,'[1]Birth Dates'!$B:$B,"",0),IF(_xlpm.d=0,"",_xlpm.d))</f>
        <v/>
      </c>
      <c r="X1434" s="196">
        <f>IF(OR(W1434="",A1434="",NOT(ISNUMBER(W1434)),W1434&gt;A1434),"",DATEDIF(W1434,A1434,"Y")&amp;" years, "&amp;DATEDIF(W1434,A1434,"YM")&amp;" months, "&amp;DATEDIF(W1434,A1434,"MD")&amp;" days")</f>
        <v/>
      </c>
      <c r="AR1434" s="175">
        <f>IF($B1434="","",TEXT($A1434,"yyyymmdd")&amp;"_P"&amp;$C1434&amp;"_C"&amp;$F1434&amp;"_"&amp;TRIM(RIGHT(SUBSTITUTE(TRIM(SUBSTITUTE($M1434,CHAR(160)," "))," ",REPT(" ",60)),60))&amp;IF($Q1434="","","-"&amp;TRIM(RIGHT(SUBSTITUTE(TRIM(SUBSTITUTE($Q1434,CHAR(160)," "))," ",REPT(" ",60)),60)))&amp;IF($U1434="","","-"&amp;TRIM(RIGHT(SUBSTITUTE(TRIM(SUBSTITUTE($U1434,CHAR(160)," "))," ",REPT(" ",60)),60)))&amp;".jpg")</f>
        <v/>
      </c>
    </row>
    <row r="1435" ht="14" customHeight="1">
      <c r="O1435" s="196">
        <f>_xlfn.LET(_xlpm.d,_xlfn.XLOOKUP(M1435,'[1]Birth Dates'!$A:$A,'[1]Birth Dates'!$B:$B,"",0),IF(_xlpm.d=0,"",_xlpm.d))</f>
        <v/>
      </c>
      <c r="P1435" s="196">
        <f>IF(OR(O1435="",A1435="",NOT(ISNUMBER(O1435)),O1435&gt;A1435),"",DATEDIF(O1435,A1435,"Y")&amp;" years, "&amp;DATEDIF(O1435,A1435,"YM")&amp;" months, "&amp;DATEDIF(O1435,A1435,"MD")&amp;" days")</f>
        <v/>
      </c>
      <c r="S1435" s="196">
        <f>_xlfn.LET(_xlpm.d,_xlfn.XLOOKUP(Q1435,'[1]Birth Dates'!$A:$A,'[1]Birth Dates'!$B:$B,"",0),IF(_xlpm.d=0,"",_xlpm.d))</f>
        <v/>
      </c>
      <c r="T1435" s="196">
        <f>IF(OR(S1435="",A1435="",NOT(ISNUMBER(S1435)),S1435&gt;A1435),"",DATEDIF(S1435,A1435,"Y")&amp;" years, "&amp;DATEDIF(S1435,A1435,"YM")&amp;" months, "&amp;DATEDIF(S1435,A1435,"MD")&amp;" days")</f>
        <v/>
      </c>
      <c r="W1435" s="196">
        <f>_xlfn.LET(_xlpm.d,_xlfn.XLOOKUP(U1435,'[1]Birth Dates'!$A:$A,'[1]Birth Dates'!$B:$B,"",0),IF(_xlpm.d=0,"",_xlpm.d))</f>
        <v/>
      </c>
      <c r="X1435" s="196">
        <f>IF(OR(W1435="",A1435="",NOT(ISNUMBER(W1435)),W1435&gt;A1435),"",DATEDIF(W1435,A1435,"Y")&amp;" years, "&amp;DATEDIF(W1435,A1435,"YM")&amp;" months, "&amp;DATEDIF(W1435,A1435,"MD")&amp;" days")</f>
        <v/>
      </c>
      <c r="AR1435" s="175">
        <f>IF($B1435="","",TEXT($A1435,"yyyymmdd")&amp;"_P"&amp;$C1435&amp;"_C"&amp;$F1435&amp;"_"&amp;TRIM(RIGHT(SUBSTITUTE(TRIM(SUBSTITUTE($M1435,CHAR(160)," "))," ",REPT(" ",60)),60))&amp;IF($Q1435="","","-"&amp;TRIM(RIGHT(SUBSTITUTE(TRIM(SUBSTITUTE($Q1435,CHAR(160)," "))," ",REPT(" ",60)),60)))&amp;IF($U1435="","","-"&amp;TRIM(RIGHT(SUBSTITUTE(TRIM(SUBSTITUTE($U1435,CHAR(160)," "))," ",REPT(" ",60)),60)))&amp;".jpg")</f>
        <v/>
      </c>
    </row>
    <row r="1436" ht="14" customHeight="1">
      <c r="O1436" s="196">
        <f>_xlfn.LET(_xlpm.d,_xlfn.XLOOKUP(M1436,'[1]Birth Dates'!$A:$A,'[1]Birth Dates'!$B:$B,"",0),IF(_xlpm.d=0,"",_xlpm.d))</f>
        <v/>
      </c>
      <c r="P1436" s="196">
        <f>IF(OR(O1436="",A1436="",NOT(ISNUMBER(O1436)),O1436&gt;A1436),"",DATEDIF(O1436,A1436,"Y")&amp;" years, "&amp;DATEDIF(O1436,A1436,"YM")&amp;" months, "&amp;DATEDIF(O1436,A1436,"MD")&amp;" days")</f>
        <v/>
      </c>
      <c r="S1436" s="196">
        <f>_xlfn.LET(_xlpm.d,_xlfn.XLOOKUP(Q1436,'[1]Birth Dates'!$A:$A,'[1]Birth Dates'!$B:$B,"",0),IF(_xlpm.d=0,"",_xlpm.d))</f>
        <v/>
      </c>
      <c r="T1436" s="196">
        <f>IF(OR(S1436="",A1436="",NOT(ISNUMBER(S1436)),S1436&gt;A1436),"",DATEDIF(S1436,A1436,"Y")&amp;" years, "&amp;DATEDIF(S1436,A1436,"YM")&amp;" months, "&amp;DATEDIF(S1436,A1436,"MD")&amp;" days")</f>
        <v/>
      </c>
      <c r="W1436" s="196">
        <f>_xlfn.LET(_xlpm.d,_xlfn.XLOOKUP(U1436,'[1]Birth Dates'!$A:$A,'[1]Birth Dates'!$B:$B,"",0),IF(_xlpm.d=0,"",_xlpm.d))</f>
        <v/>
      </c>
      <c r="X1436" s="196">
        <f>IF(OR(W1436="",A1436="",NOT(ISNUMBER(W1436)),W1436&gt;A1436),"",DATEDIF(W1436,A1436,"Y")&amp;" years, "&amp;DATEDIF(W1436,A1436,"YM")&amp;" months, "&amp;DATEDIF(W1436,A1436,"MD")&amp;" days")</f>
        <v/>
      </c>
      <c r="AR1436" s="175">
        <f>IF($B1436="","",TEXT($A1436,"yyyymmdd")&amp;"_P"&amp;$C1436&amp;"_C"&amp;$F1436&amp;"_"&amp;TRIM(RIGHT(SUBSTITUTE(TRIM(SUBSTITUTE($M1436,CHAR(160)," "))," ",REPT(" ",60)),60))&amp;IF($Q1436="","","-"&amp;TRIM(RIGHT(SUBSTITUTE(TRIM(SUBSTITUTE($Q1436,CHAR(160)," "))," ",REPT(" ",60)),60)))&amp;IF($U1436="","","-"&amp;TRIM(RIGHT(SUBSTITUTE(TRIM(SUBSTITUTE($U1436,CHAR(160)," "))," ",REPT(" ",60)),60)))&amp;".jpg")</f>
        <v/>
      </c>
    </row>
    <row r="1437" ht="14" customHeight="1">
      <c r="O1437" s="196">
        <f>_xlfn.LET(_xlpm.d,_xlfn.XLOOKUP(M1437,'[1]Birth Dates'!$A:$A,'[1]Birth Dates'!$B:$B,"",0),IF(_xlpm.d=0,"",_xlpm.d))</f>
        <v/>
      </c>
      <c r="P1437" s="196">
        <f>IF(OR(O1437="",A1437="",NOT(ISNUMBER(O1437)),O1437&gt;A1437),"",DATEDIF(O1437,A1437,"Y")&amp;" years, "&amp;DATEDIF(O1437,A1437,"YM")&amp;" months, "&amp;DATEDIF(O1437,A1437,"MD")&amp;" days")</f>
        <v/>
      </c>
      <c r="S1437" s="196">
        <f>_xlfn.LET(_xlpm.d,_xlfn.XLOOKUP(Q1437,'[1]Birth Dates'!$A:$A,'[1]Birth Dates'!$B:$B,"",0),IF(_xlpm.d=0,"",_xlpm.d))</f>
        <v/>
      </c>
      <c r="T1437" s="196">
        <f>IF(OR(S1437="",A1437="",NOT(ISNUMBER(S1437)),S1437&gt;A1437),"",DATEDIF(S1437,A1437,"Y")&amp;" years, "&amp;DATEDIF(S1437,A1437,"YM")&amp;" months, "&amp;DATEDIF(S1437,A1437,"MD")&amp;" days")</f>
        <v/>
      </c>
      <c r="W1437" s="196">
        <f>_xlfn.LET(_xlpm.d,_xlfn.XLOOKUP(U1437,'[1]Birth Dates'!$A:$A,'[1]Birth Dates'!$B:$B,"",0),IF(_xlpm.d=0,"",_xlpm.d))</f>
        <v/>
      </c>
      <c r="X1437" s="196">
        <f>IF(OR(W1437="",A1437="",NOT(ISNUMBER(W1437)),W1437&gt;A1437),"",DATEDIF(W1437,A1437,"Y")&amp;" years, "&amp;DATEDIF(W1437,A1437,"YM")&amp;" months, "&amp;DATEDIF(W1437,A1437,"MD")&amp;" days")</f>
        <v/>
      </c>
      <c r="AR1437" s="175">
        <f>IF($B1437="","",TEXT($A1437,"yyyymmdd")&amp;"_P"&amp;$C1437&amp;"_C"&amp;$F1437&amp;"_"&amp;TRIM(RIGHT(SUBSTITUTE(TRIM(SUBSTITUTE($M1437,CHAR(160)," "))," ",REPT(" ",60)),60))&amp;IF($Q1437="","","-"&amp;TRIM(RIGHT(SUBSTITUTE(TRIM(SUBSTITUTE($Q1437,CHAR(160)," "))," ",REPT(" ",60)),60)))&amp;IF($U1437="","","-"&amp;TRIM(RIGHT(SUBSTITUTE(TRIM(SUBSTITUTE($U1437,CHAR(160)," "))," ",REPT(" ",60)),60)))&amp;".jpg")</f>
        <v/>
      </c>
    </row>
    <row r="1438" ht="14" customHeight="1">
      <c r="O1438" s="196">
        <f>_xlfn.LET(_xlpm.d,_xlfn.XLOOKUP(M1438,'[1]Birth Dates'!$A:$A,'[1]Birth Dates'!$B:$B,"",0),IF(_xlpm.d=0,"",_xlpm.d))</f>
        <v/>
      </c>
      <c r="P1438" s="196">
        <f>IF(OR(O1438="",A1438="",NOT(ISNUMBER(O1438)),O1438&gt;A1438),"",DATEDIF(O1438,A1438,"Y")&amp;" years, "&amp;DATEDIF(O1438,A1438,"YM")&amp;" months, "&amp;DATEDIF(O1438,A1438,"MD")&amp;" days")</f>
        <v/>
      </c>
      <c r="S1438" s="196">
        <f>_xlfn.LET(_xlpm.d,_xlfn.XLOOKUP(Q1438,'[1]Birth Dates'!$A:$A,'[1]Birth Dates'!$B:$B,"",0),IF(_xlpm.d=0,"",_xlpm.d))</f>
        <v/>
      </c>
      <c r="T1438" s="196">
        <f>IF(OR(S1438="",A1438="",NOT(ISNUMBER(S1438)),S1438&gt;A1438),"",DATEDIF(S1438,A1438,"Y")&amp;" years, "&amp;DATEDIF(S1438,A1438,"YM")&amp;" months, "&amp;DATEDIF(S1438,A1438,"MD")&amp;" days")</f>
        <v/>
      </c>
      <c r="W1438" s="196">
        <f>_xlfn.LET(_xlpm.d,_xlfn.XLOOKUP(U1438,'[1]Birth Dates'!$A:$A,'[1]Birth Dates'!$B:$B,"",0),IF(_xlpm.d=0,"",_xlpm.d))</f>
        <v/>
      </c>
      <c r="X1438" s="196">
        <f>IF(OR(W1438="",A1438="",NOT(ISNUMBER(W1438)),W1438&gt;A1438),"",DATEDIF(W1438,A1438,"Y")&amp;" years, "&amp;DATEDIF(W1438,A1438,"YM")&amp;" months, "&amp;DATEDIF(W1438,A1438,"MD")&amp;" days")</f>
        <v/>
      </c>
      <c r="AR1438" s="175">
        <f>IF($B1438="","",TEXT($A1438,"yyyymmdd")&amp;"_P"&amp;$C1438&amp;"_C"&amp;$F1438&amp;"_"&amp;TRIM(RIGHT(SUBSTITUTE(TRIM(SUBSTITUTE($M1438,CHAR(160)," "))," ",REPT(" ",60)),60))&amp;IF($Q1438="","","-"&amp;TRIM(RIGHT(SUBSTITUTE(TRIM(SUBSTITUTE($Q1438,CHAR(160)," "))," ",REPT(" ",60)),60)))&amp;IF($U1438="","","-"&amp;TRIM(RIGHT(SUBSTITUTE(TRIM(SUBSTITUTE($U1438,CHAR(160)," "))," ",REPT(" ",60)),60)))&amp;".jpg")</f>
        <v/>
      </c>
    </row>
    <row r="1439" ht="14" customHeight="1">
      <c r="O1439" s="196">
        <f>_xlfn.LET(_xlpm.d,_xlfn.XLOOKUP(M1439,'[1]Birth Dates'!$A:$A,'[1]Birth Dates'!$B:$B,"",0),IF(_xlpm.d=0,"",_xlpm.d))</f>
        <v/>
      </c>
      <c r="P1439" s="196">
        <f>IF(OR(O1439="",A1439="",NOT(ISNUMBER(O1439)),O1439&gt;A1439),"",DATEDIF(O1439,A1439,"Y")&amp;" years, "&amp;DATEDIF(O1439,A1439,"YM")&amp;" months, "&amp;DATEDIF(O1439,A1439,"MD")&amp;" days")</f>
        <v/>
      </c>
      <c r="S1439" s="196">
        <f>_xlfn.LET(_xlpm.d,_xlfn.XLOOKUP(Q1439,'[1]Birth Dates'!$A:$A,'[1]Birth Dates'!$B:$B,"",0),IF(_xlpm.d=0,"",_xlpm.d))</f>
        <v/>
      </c>
      <c r="T1439" s="196">
        <f>IF(OR(S1439="",A1439="",NOT(ISNUMBER(S1439)),S1439&gt;A1439),"",DATEDIF(S1439,A1439,"Y")&amp;" years, "&amp;DATEDIF(S1439,A1439,"YM")&amp;" months, "&amp;DATEDIF(S1439,A1439,"MD")&amp;" days")</f>
        <v/>
      </c>
      <c r="W1439" s="196">
        <f>_xlfn.LET(_xlpm.d,_xlfn.XLOOKUP(U1439,'[1]Birth Dates'!$A:$A,'[1]Birth Dates'!$B:$B,"",0),IF(_xlpm.d=0,"",_xlpm.d))</f>
        <v/>
      </c>
      <c r="X1439" s="196">
        <f>IF(OR(W1439="",A1439="",NOT(ISNUMBER(W1439)),W1439&gt;A1439),"",DATEDIF(W1439,A1439,"Y")&amp;" years, "&amp;DATEDIF(W1439,A1439,"YM")&amp;" months, "&amp;DATEDIF(W1439,A1439,"MD")&amp;" days")</f>
        <v/>
      </c>
      <c r="AR1439" s="175">
        <f>IF($B1439="","",TEXT($A1439,"yyyymmdd")&amp;"_P"&amp;$C1439&amp;"_C"&amp;$F1439&amp;"_"&amp;TRIM(RIGHT(SUBSTITUTE(TRIM(SUBSTITUTE($M1439,CHAR(160)," "))," ",REPT(" ",60)),60))&amp;IF($Q1439="","","-"&amp;TRIM(RIGHT(SUBSTITUTE(TRIM(SUBSTITUTE($Q1439,CHAR(160)," "))," ",REPT(" ",60)),60)))&amp;IF($U1439="","","-"&amp;TRIM(RIGHT(SUBSTITUTE(TRIM(SUBSTITUTE($U1439,CHAR(160)," "))," ",REPT(" ",60)),60)))&amp;".jpg")</f>
        <v/>
      </c>
    </row>
    <row r="1440" ht="14" customHeight="1">
      <c r="O1440" s="196">
        <f>_xlfn.LET(_xlpm.d,_xlfn.XLOOKUP(M1440,'[1]Birth Dates'!$A:$A,'[1]Birth Dates'!$B:$B,"",0),IF(_xlpm.d=0,"",_xlpm.d))</f>
        <v/>
      </c>
      <c r="P1440" s="196">
        <f>IF(OR(O1440="",A1440="",NOT(ISNUMBER(O1440)),O1440&gt;A1440),"",DATEDIF(O1440,A1440,"Y")&amp;" years, "&amp;DATEDIF(O1440,A1440,"YM")&amp;" months, "&amp;DATEDIF(O1440,A1440,"MD")&amp;" days")</f>
        <v/>
      </c>
      <c r="S1440" s="196">
        <f>_xlfn.LET(_xlpm.d,_xlfn.XLOOKUP(Q1440,'[1]Birth Dates'!$A:$A,'[1]Birth Dates'!$B:$B,"",0),IF(_xlpm.d=0,"",_xlpm.d))</f>
        <v/>
      </c>
      <c r="T1440" s="196">
        <f>IF(OR(S1440="",A1440="",NOT(ISNUMBER(S1440)),S1440&gt;A1440),"",DATEDIF(S1440,A1440,"Y")&amp;" years, "&amp;DATEDIF(S1440,A1440,"YM")&amp;" months, "&amp;DATEDIF(S1440,A1440,"MD")&amp;" days")</f>
        <v/>
      </c>
      <c r="W1440" s="196">
        <f>_xlfn.LET(_xlpm.d,_xlfn.XLOOKUP(U1440,'[1]Birth Dates'!$A:$A,'[1]Birth Dates'!$B:$B,"",0),IF(_xlpm.d=0,"",_xlpm.d))</f>
        <v/>
      </c>
      <c r="X1440" s="196">
        <f>IF(OR(W1440="",A1440="",NOT(ISNUMBER(W1440)),W1440&gt;A1440),"",DATEDIF(W1440,A1440,"Y")&amp;" years, "&amp;DATEDIF(W1440,A1440,"YM")&amp;" months, "&amp;DATEDIF(W1440,A1440,"MD")&amp;" days")</f>
        <v/>
      </c>
      <c r="AR1440" s="175">
        <f>IF($B1440="","",TEXT($A1440,"yyyymmdd")&amp;"_P"&amp;$C1440&amp;"_C"&amp;$F1440&amp;"_"&amp;TRIM(RIGHT(SUBSTITUTE(TRIM(SUBSTITUTE($M1440,CHAR(160)," "))," ",REPT(" ",60)),60))&amp;IF($Q1440="","","-"&amp;TRIM(RIGHT(SUBSTITUTE(TRIM(SUBSTITUTE($Q1440,CHAR(160)," "))," ",REPT(" ",60)),60)))&amp;IF($U1440="","","-"&amp;TRIM(RIGHT(SUBSTITUTE(TRIM(SUBSTITUTE($U1440,CHAR(160)," "))," ",REPT(" ",60)),60)))&amp;".jpg")</f>
        <v/>
      </c>
    </row>
    <row r="1441" ht="14" customHeight="1">
      <c r="O1441" s="196">
        <f>_xlfn.LET(_xlpm.d,_xlfn.XLOOKUP(M1441,'[1]Birth Dates'!$A:$A,'[1]Birth Dates'!$B:$B,"",0),IF(_xlpm.d=0,"",_xlpm.d))</f>
        <v/>
      </c>
      <c r="P1441" s="196">
        <f>IF(OR(O1441="",A1441="",NOT(ISNUMBER(O1441)),O1441&gt;A1441),"",DATEDIF(O1441,A1441,"Y")&amp;" years, "&amp;DATEDIF(O1441,A1441,"YM")&amp;" months, "&amp;DATEDIF(O1441,A1441,"MD")&amp;" days")</f>
        <v/>
      </c>
      <c r="S1441" s="196">
        <f>_xlfn.LET(_xlpm.d,_xlfn.XLOOKUP(Q1441,'[1]Birth Dates'!$A:$A,'[1]Birth Dates'!$B:$B,"",0),IF(_xlpm.d=0,"",_xlpm.d))</f>
        <v/>
      </c>
      <c r="T1441" s="196">
        <f>IF(OR(S1441="",A1441="",NOT(ISNUMBER(S1441)),S1441&gt;A1441),"",DATEDIF(S1441,A1441,"Y")&amp;" years, "&amp;DATEDIF(S1441,A1441,"YM")&amp;" months, "&amp;DATEDIF(S1441,A1441,"MD")&amp;" days")</f>
        <v/>
      </c>
      <c r="W1441" s="196">
        <f>_xlfn.LET(_xlpm.d,_xlfn.XLOOKUP(U1441,'[1]Birth Dates'!$A:$A,'[1]Birth Dates'!$B:$B,"",0),IF(_xlpm.d=0,"",_xlpm.d))</f>
        <v/>
      </c>
      <c r="X1441" s="196">
        <f>IF(OR(W1441="",A1441="",NOT(ISNUMBER(W1441)),W1441&gt;A1441),"",DATEDIF(W1441,A1441,"Y")&amp;" years, "&amp;DATEDIF(W1441,A1441,"YM")&amp;" months, "&amp;DATEDIF(W1441,A1441,"MD")&amp;" days")</f>
        <v/>
      </c>
      <c r="AR1441" s="175">
        <f>IF($B1441="","",TEXT($A1441,"yyyymmdd")&amp;"_P"&amp;$C1441&amp;"_C"&amp;$F1441&amp;"_"&amp;TRIM(RIGHT(SUBSTITUTE(TRIM(SUBSTITUTE($M1441,CHAR(160)," "))," ",REPT(" ",60)),60))&amp;IF($Q1441="","","-"&amp;TRIM(RIGHT(SUBSTITUTE(TRIM(SUBSTITUTE($Q1441,CHAR(160)," "))," ",REPT(" ",60)),60)))&amp;IF($U1441="","","-"&amp;TRIM(RIGHT(SUBSTITUTE(TRIM(SUBSTITUTE($U1441,CHAR(160)," "))," ",REPT(" ",60)),60)))&amp;".jpg")</f>
        <v/>
      </c>
    </row>
    <row r="1442" ht="14" customHeight="1">
      <c r="O1442" s="196">
        <f>_xlfn.LET(_xlpm.d,_xlfn.XLOOKUP(M1442,'[1]Birth Dates'!$A:$A,'[1]Birth Dates'!$B:$B,"",0),IF(_xlpm.d=0,"",_xlpm.d))</f>
        <v/>
      </c>
      <c r="P1442" s="196">
        <f>IF(OR(O1442="",A1442="",NOT(ISNUMBER(O1442)),O1442&gt;A1442),"",DATEDIF(O1442,A1442,"Y")&amp;" years, "&amp;DATEDIF(O1442,A1442,"YM")&amp;" months, "&amp;DATEDIF(O1442,A1442,"MD")&amp;" days")</f>
        <v/>
      </c>
      <c r="S1442" s="196">
        <f>_xlfn.LET(_xlpm.d,_xlfn.XLOOKUP(Q1442,'[1]Birth Dates'!$A:$A,'[1]Birth Dates'!$B:$B,"",0),IF(_xlpm.d=0,"",_xlpm.d))</f>
        <v/>
      </c>
      <c r="T1442" s="196">
        <f>IF(OR(S1442="",A1442="",NOT(ISNUMBER(S1442)),S1442&gt;A1442),"",DATEDIF(S1442,A1442,"Y")&amp;" years, "&amp;DATEDIF(S1442,A1442,"YM")&amp;" months, "&amp;DATEDIF(S1442,A1442,"MD")&amp;" days")</f>
        <v/>
      </c>
      <c r="W1442" s="196">
        <f>_xlfn.LET(_xlpm.d,_xlfn.XLOOKUP(U1442,'[1]Birth Dates'!$A:$A,'[1]Birth Dates'!$B:$B,"",0),IF(_xlpm.d=0,"",_xlpm.d))</f>
        <v/>
      </c>
      <c r="X1442" s="196">
        <f>IF(OR(W1442="",A1442="",NOT(ISNUMBER(W1442)),W1442&gt;A1442),"",DATEDIF(W1442,A1442,"Y")&amp;" years, "&amp;DATEDIF(W1442,A1442,"YM")&amp;" months, "&amp;DATEDIF(W1442,A1442,"MD")&amp;" days")</f>
        <v/>
      </c>
      <c r="AR1442" s="175">
        <f>IF($B1442="","",TEXT($A1442,"yyyymmdd")&amp;"_P"&amp;$C1442&amp;"_C"&amp;$F1442&amp;"_"&amp;TRIM(RIGHT(SUBSTITUTE(TRIM(SUBSTITUTE($M1442,CHAR(160)," "))," ",REPT(" ",60)),60))&amp;IF($Q1442="","","-"&amp;TRIM(RIGHT(SUBSTITUTE(TRIM(SUBSTITUTE($Q1442,CHAR(160)," "))," ",REPT(" ",60)),60)))&amp;IF($U1442="","","-"&amp;TRIM(RIGHT(SUBSTITUTE(TRIM(SUBSTITUTE($U1442,CHAR(160)," "))," ",REPT(" ",60)),60)))&amp;".jpg")</f>
        <v/>
      </c>
    </row>
    <row r="1443" ht="14" customHeight="1">
      <c r="O1443" s="196">
        <f>_xlfn.LET(_xlpm.d,_xlfn.XLOOKUP(M1443,'[1]Birth Dates'!$A:$A,'[1]Birth Dates'!$B:$B,"",0),IF(_xlpm.d=0,"",_xlpm.d))</f>
        <v/>
      </c>
      <c r="P1443" s="196">
        <f>IF(OR(O1443="",A1443="",NOT(ISNUMBER(O1443)),O1443&gt;A1443),"",DATEDIF(O1443,A1443,"Y")&amp;" years, "&amp;DATEDIF(O1443,A1443,"YM")&amp;" months, "&amp;DATEDIF(O1443,A1443,"MD")&amp;" days")</f>
        <v/>
      </c>
      <c r="S1443" s="196">
        <f>_xlfn.LET(_xlpm.d,_xlfn.XLOOKUP(Q1443,'[1]Birth Dates'!$A:$A,'[1]Birth Dates'!$B:$B,"",0),IF(_xlpm.d=0,"",_xlpm.d))</f>
        <v/>
      </c>
      <c r="T1443" s="196">
        <f>IF(OR(S1443="",A1443="",NOT(ISNUMBER(S1443)),S1443&gt;A1443),"",DATEDIF(S1443,A1443,"Y")&amp;" years, "&amp;DATEDIF(S1443,A1443,"YM")&amp;" months, "&amp;DATEDIF(S1443,A1443,"MD")&amp;" days")</f>
        <v/>
      </c>
      <c r="W1443" s="196">
        <f>_xlfn.LET(_xlpm.d,_xlfn.XLOOKUP(U1443,'[1]Birth Dates'!$A:$A,'[1]Birth Dates'!$B:$B,"",0),IF(_xlpm.d=0,"",_xlpm.d))</f>
        <v/>
      </c>
      <c r="X1443" s="196">
        <f>IF(OR(W1443="",A1443="",NOT(ISNUMBER(W1443)),W1443&gt;A1443),"",DATEDIF(W1443,A1443,"Y")&amp;" years, "&amp;DATEDIF(W1443,A1443,"YM")&amp;" months, "&amp;DATEDIF(W1443,A1443,"MD")&amp;" days")</f>
        <v/>
      </c>
      <c r="AR1443" s="175">
        <f>IF($B1443="","",TEXT($A1443,"yyyymmdd")&amp;"_P"&amp;$C1443&amp;"_C"&amp;$F1443&amp;"_"&amp;TRIM(RIGHT(SUBSTITUTE(TRIM(SUBSTITUTE($M1443,CHAR(160)," "))," ",REPT(" ",60)),60))&amp;IF($Q1443="","","-"&amp;TRIM(RIGHT(SUBSTITUTE(TRIM(SUBSTITUTE($Q1443,CHAR(160)," "))," ",REPT(" ",60)),60)))&amp;IF($U1443="","","-"&amp;TRIM(RIGHT(SUBSTITUTE(TRIM(SUBSTITUTE($U1443,CHAR(160)," "))," ",REPT(" ",60)),60)))&amp;".jpg")</f>
        <v/>
      </c>
    </row>
    <row r="1444" ht="14" customHeight="1">
      <c r="O1444" s="196">
        <f>_xlfn.LET(_xlpm.d,_xlfn.XLOOKUP(M1444,'[1]Birth Dates'!$A:$A,'[1]Birth Dates'!$B:$B,"",0),IF(_xlpm.d=0,"",_xlpm.d))</f>
        <v/>
      </c>
      <c r="P1444" s="196">
        <f>IF(OR(O1444="",A1444="",NOT(ISNUMBER(O1444)),O1444&gt;A1444),"",DATEDIF(O1444,A1444,"Y")&amp;" years, "&amp;DATEDIF(O1444,A1444,"YM")&amp;" months, "&amp;DATEDIF(O1444,A1444,"MD")&amp;" days")</f>
        <v/>
      </c>
      <c r="S1444" s="196">
        <f>_xlfn.LET(_xlpm.d,_xlfn.XLOOKUP(Q1444,'[1]Birth Dates'!$A:$A,'[1]Birth Dates'!$B:$B,"",0),IF(_xlpm.d=0,"",_xlpm.d))</f>
        <v/>
      </c>
      <c r="T1444" s="196">
        <f>IF(OR(S1444="",A1444="",NOT(ISNUMBER(S1444)),S1444&gt;A1444),"",DATEDIF(S1444,A1444,"Y")&amp;" years, "&amp;DATEDIF(S1444,A1444,"YM")&amp;" months, "&amp;DATEDIF(S1444,A1444,"MD")&amp;" days")</f>
        <v/>
      </c>
      <c r="W1444" s="196">
        <f>_xlfn.LET(_xlpm.d,_xlfn.XLOOKUP(U1444,'[1]Birth Dates'!$A:$A,'[1]Birth Dates'!$B:$B,"",0),IF(_xlpm.d=0,"",_xlpm.d))</f>
        <v/>
      </c>
      <c r="X1444" s="196">
        <f>IF(OR(W1444="",A1444="",NOT(ISNUMBER(W1444)),W1444&gt;A1444),"",DATEDIF(W1444,A1444,"Y")&amp;" years, "&amp;DATEDIF(W1444,A1444,"YM")&amp;" months, "&amp;DATEDIF(W1444,A1444,"MD")&amp;" days")</f>
        <v/>
      </c>
      <c r="AR1444" s="175">
        <f>IF($B1444="","",TEXT($A1444,"yyyymmdd")&amp;"_P"&amp;$C1444&amp;"_C"&amp;$F1444&amp;"_"&amp;TRIM(RIGHT(SUBSTITUTE(TRIM(SUBSTITUTE($M1444,CHAR(160)," "))," ",REPT(" ",60)),60))&amp;IF($Q1444="","","-"&amp;TRIM(RIGHT(SUBSTITUTE(TRIM(SUBSTITUTE($Q1444,CHAR(160)," "))," ",REPT(" ",60)),60)))&amp;IF($U1444="","","-"&amp;TRIM(RIGHT(SUBSTITUTE(TRIM(SUBSTITUTE($U1444,CHAR(160)," "))," ",REPT(" ",60)),60)))&amp;".jpg")</f>
        <v/>
      </c>
    </row>
    <row r="1445" ht="14" customHeight="1">
      <c r="O1445" s="196">
        <f>_xlfn.LET(_xlpm.d,_xlfn.XLOOKUP(M1445,'[1]Birth Dates'!$A:$A,'[1]Birth Dates'!$B:$B,"",0),IF(_xlpm.d=0,"",_xlpm.d))</f>
        <v/>
      </c>
      <c r="P1445" s="196">
        <f>IF(OR(O1445="",A1445="",NOT(ISNUMBER(O1445)),O1445&gt;A1445),"",DATEDIF(O1445,A1445,"Y")&amp;" years, "&amp;DATEDIF(O1445,A1445,"YM")&amp;" months, "&amp;DATEDIF(O1445,A1445,"MD")&amp;" days")</f>
        <v/>
      </c>
      <c r="S1445" s="196">
        <f>_xlfn.LET(_xlpm.d,_xlfn.XLOOKUP(Q1445,'[1]Birth Dates'!$A:$A,'[1]Birth Dates'!$B:$B,"",0),IF(_xlpm.d=0,"",_xlpm.d))</f>
        <v/>
      </c>
      <c r="T1445" s="196">
        <f>IF(OR(S1445="",A1445="",NOT(ISNUMBER(S1445)),S1445&gt;A1445),"",DATEDIF(S1445,A1445,"Y")&amp;" years, "&amp;DATEDIF(S1445,A1445,"YM")&amp;" months, "&amp;DATEDIF(S1445,A1445,"MD")&amp;" days")</f>
        <v/>
      </c>
      <c r="W1445" s="196">
        <f>_xlfn.LET(_xlpm.d,_xlfn.XLOOKUP(U1445,'[1]Birth Dates'!$A:$A,'[1]Birth Dates'!$B:$B,"",0),IF(_xlpm.d=0,"",_xlpm.d))</f>
        <v/>
      </c>
      <c r="X1445" s="196">
        <f>IF(OR(W1445="",A1445="",NOT(ISNUMBER(W1445)),W1445&gt;A1445),"",DATEDIF(W1445,A1445,"Y")&amp;" years, "&amp;DATEDIF(W1445,A1445,"YM")&amp;" months, "&amp;DATEDIF(W1445,A1445,"MD")&amp;" days")</f>
        <v/>
      </c>
      <c r="AR1445" s="175">
        <f>IF($B1445="","",TEXT($A1445,"yyyymmdd")&amp;"_P"&amp;$C1445&amp;"_C"&amp;$F1445&amp;"_"&amp;TRIM(RIGHT(SUBSTITUTE(TRIM(SUBSTITUTE($M1445,CHAR(160)," "))," ",REPT(" ",60)),60))&amp;IF($Q1445="","","-"&amp;TRIM(RIGHT(SUBSTITUTE(TRIM(SUBSTITUTE($Q1445,CHAR(160)," "))," ",REPT(" ",60)),60)))&amp;IF($U1445="","","-"&amp;TRIM(RIGHT(SUBSTITUTE(TRIM(SUBSTITUTE($U1445,CHAR(160)," "))," ",REPT(" ",60)),60)))&amp;".jpg")</f>
        <v/>
      </c>
    </row>
    <row r="1446" ht="14" customHeight="1">
      <c r="O1446" s="196">
        <f>_xlfn.LET(_xlpm.d,_xlfn.XLOOKUP(M1446,'[1]Birth Dates'!$A:$A,'[1]Birth Dates'!$B:$B,"",0),IF(_xlpm.d=0,"",_xlpm.d))</f>
        <v/>
      </c>
      <c r="P1446" s="196">
        <f>IF(OR(O1446="",A1446="",NOT(ISNUMBER(O1446)),O1446&gt;A1446),"",DATEDIF(O1446,A1446,"Y")&amp;" years, "&amp;DATEDIF(O1446,A1446,"YM")&amp;" months, "&amp;DATEDIF(O1446,A1446,"MD")&amp;" days")</f>
        <v/>
      </c>
      <c r="S1446" s="196">
        <f>_xlfn.LET(_xlpm.d,_xlfn.XLOOKUP(Q1446,'[1]Birth Dates'!$A:$A,'[1]Birth Dates'!$B:$B,"",0),IF(_xlpm.d=0,"",_xlpm.d))</f>
        <v/>
      </c>
      <c r="T1446" s="196">
        <f>IF(OR(S1446="",A1446="",NOT(ISNUMBER(S1446)),S1446&gt;A1446),"",DATEDIF(S1446,A1446,"Y")&amp;" years, "&amp;DATEDIF(S1446,A1446,"YM")&amp;" months, "&amp;DATEDIF(S1446,A1446,"MD")&amp;" days")</f>
        <v/>
      </c>
      <c r="W1446" s="196">
        <f>_xlfn.LET(_xlpm.d,_xlfn.XLOOKUP(U1446,'[1]Birth Dates'!$A:$A,'[1]Birth Dates'!$B:$B,"",0),IF(_xlpm.d=0,"",_xlpm.d))</f>
        <v/>
      </c>
      <c r="X1446" s="196">
        <f>IF(OR(W1446="",A1446="",NOT(ISNUMBER(W1446)),W1446&gt;A1446),"",DATEDIF(W1446,A1446,"Y")&amp;" years, "&amp;DATEDIF(W1446,A1446,"YM")&amp;" months, "&amp;DATEDIF(W1446,A1446,"MD")&amp;" days")</f>
        <v/>
      </c>
      <c r="AR1446" s="175">
        <f>IF($B1446="","",TEXT($A1446,"yyyymmdd")&amp;"_P"&amp;$C1446&amp;"_C"&amp;$F1446&amp;"_"&amp;TRIM(RIGHT(SUBSTITUTE(TRIM(SUBSTITUTE($M1446,CHAR(160)," "))," ",REPT(" ",60)),60))&amp;IF($Q1446="","","-"&amp;TRIM(RIGHT(SUBSTITUTE(TRIM(SUBSTITUTE($Q1446,CHAR(160)," "))," ",REPT(" ",60)),60)))&amp;IF($U1446="","","-"&amp;TRIM(RIGHT(SUBSTITUTE(TRIM(SUBSTITUTE($U1446,CHAR(160)," "))," ",REPT(" ",60)),60)))&amp;".jpg")</f>
        <v/>
      </c>
    </row>
    <row r="1447" ht="14" customHeight="1">
      <c r="O1447" s="196">
        <f>_xlfn.LET(_xlpm.d,_xlfn.XLOOKUP(M1447,'[1]Birth Dates'!$A:$A,'[1]Birth Dates'!$B:$B,"",0),IF(_xlpm.d=0,"",_xlpm.d))</f>
        <v/>
      </c>
      <c r="P1447" s="196">
        <f>IF(OR(O1447="",A1447="",NOT(ISNUMBER(O1447)),O1447&gt;A1447),"",DATEDIF(O1447,A1447,"Y")&amp;" years, "&amp;DATEDIF(O1447,A1447,"YM")&amp;" months, "&amp;DATEDIF(O1447,A1447,"MD")&amp;" days")</f>
        <v/>
      </c>
      <c r="S1447" s="196">
        <f>_xlfn.LET(_xlpm.d,_xlfn.XLOOKUP(Q1447,'[1]Birth Dates'!$A:$A,'[1]Birth Dates'!$B:$B,"",0),IF(_xlpm.d=0,"",_xlpm.d))</f>
        <v/>
      </c>
      <c r="T1447" s="196">
        <f>IF(OR(S1447="",A1447="",NOT(ISNUMBER(S1447)),S1447&gt;A1447),"",DATEDIF(S1447,A1447,"Y")&amp;" years, "&amp;DATEDIF(S1447,A1447,"YM")&amp;" months, "&amp;DATEDIF(S1447,A1447,"MD")&amp;" days")</f>
        <v/>
      </c>
      <c r="W1447" s="196">
        <f>_xlfn.LET(_xlpm.d,_xlfn.XLOOKUP(U1447,'[1]Birth Dates'!$A:$A,'[1]Birth Dates'!$B:$B,"",0),IF(_xlpm.d=0,"",_xlpm.d))</f>
        <v/>
      </c>
      <c r="X1447" s="196">
        <f>IF(OR(W1447="",A1447="",NOT(ISNUMBER(W1447)),W1447&gt;A1447),"",DATEDIF(W1447,A1447,"Y")&amp;" years, "&amp;DATEDIF(W1447,A1447,"YM")&amp;" months, "&amp;DATEDIF(W1447,A1447,"MD")&amp;" days")</f>
        <v/>
      </c>
      <c r="AR1447" s="175">
        <f>IF($B1447="","",TEXT($A1447,"yyyymmdd")&amp;"_P"&amp;$C1447&amp;"_C"&amp;$F1447&amp;"_"&amp;TRIM(RIGHT(SUBSTITUTE(TRIM(SUBSTITUTE($M1447,CHAR(160)," "))," ",REPT(" ",60)),60))&amp;IF($Q1447="","","-"&amp;TRIM(RIGHT(SUBSTITUTE(TRIM(SUBSTITUTE($Q1447,CHAR(160)," "))," ",REPT(" ",60)),60)))&amp;IF($U1447="","","-"&amp;TRIM(RIGHT(SUBSTITUTE(TRIM(SUBSTITUTE($U1447,CHAR(160)," "))," ",REPT(" ",60)),60)))&amp;".jpg")</f>
        <v/>
      </c>
    </row>
    <row r="1448" ht="14" customHeight="1">
      <c r="O1448" s="196">
        <f>_xlfn.LET(_xlpm.d,_xlfn.XLOOKUP(M1448,'[1]Birth Dates'!$A:$A,'[1]Birth Dates'!$B:$B,"",0),IF(_xlpm.d=0,"",_xlpm.d))</f>
        <v/>
      </c>
      <c r="P1448" s="196">
        <f>IF(OR(O1448="",A1448="",NOT(ISNUMBER(O1448)),O1448&gt;A1448),"",DATEDIF(O1448,A1448,"Y")&amp;" years, "&amp;DATEDIF(O1448,A1448,"YM")&amp;" months, "&amp;DATEDIF(O1448,A1448,"MD")&amp;" days")</f>
        <v/>
      </c>
      <c r="S1448" s="196">
        <f>_xlfn.LET(_xlpm.d,_xlfn.XLOOKUP(Q1448,'[1]Birth Dates'!$A:$A,'[1]Birth Dates'!$B:$B,"",0),IF(_xlpm.d=0,"",_xlpm.d))</f>
        <v/>
      </c>
      <c r="T1448" s="196">
        <f>IF(OR(S1448="",A1448="",NOT(ISNUMBER(S1448)),S1448&gt;A1448),"",DATEDIF(S1448,A1448,"Y")&amp;" years, "&amp;DATEDIF(S1448,A1448,"YM")&amp;" months, "&amp;DATEDIF(S1448,A1448,"MD")&amp;" days")</f>
        <v/>
      </c>
      <c r="W1448" s="196">
        <f>_xlfn.LET(_xlpm.d,_xlfn.XLOOKUP(U1448,'[1]Birth Dates'!$A:$A,'[1]Birth Dates'!$B:$B,"",0),IF(_xlpm.d=0,"",_xlpm.d))</f>
        <v/>
      </c>
      <c r="X1448" s="196">
        <f>IF(OR(W1448="",A1448="",NOT(ISNUMBER(W1448)),W1448&gt;A1448),"",DATEDIF(W1448,A1448,"Y")&amp;" years, "&amp;DATEDIF(W1448,A1448,"YM")&amp;" months, "&amp;DATEDIF(W1448,A1448,"MD")&amp;" days")</f>
        <v/>
      </c>
      <c r="AR1448" s="175">
        <f>IF($B1448="","",TEXT($A1448,"yyyymmdd")&amp;"_P"&amp;$C1448&amp;"_C"&amp;$F1448&amp;"_"&amp;TRIM(RIGHT(SUBSTITUTE(TRIM(SUBSTITUTE($M1448,CHAR(160)," "))," ",REPT(" ",60)),60))&amp;IF($Q1448="","","-"&amp;TRIM(RIGHT(SUBSTITUTE(TRIM(SUBSTITUTE($Q1448,CHAR(160)," "))," ",REPT(" ",60)),60)))&amp;IF($U1448="","","-"&amp;TRIM(RIGHT(SUBSTITUTE(TRIM(SUBSTITUTE($U1448,CHAR(160)," "))," ",REPT(" ",60)),60)))&amp;".jpg")</f>
        <v/>
      </c>
    </row>
    <row r="1449" ht="14" customHeight="1">
      <c r="O1449" s="196">
        <f>_xlfn.LET(_xlpm.d,_xlfn.XLOOKUP(M1449,'[1]Birth Dates'!$A:$A,'[1]Birth Dates'!$B:$B,"",0),IF(_xlpm.d=0,"",_xlpm.d))</f>
        <v/>
      </c>
      <c r="P1449" s="196">
        <f>IF(OR(O1449="",A1449="",NOT(ISNUMBER(O1449)),O1449&gt;A1449),"",DATEDIF(O1449,A1449,"Y")&amp;" years, "&amp;DATEDIF(O1449,A1449,"YM")&amp;" months, "&amp;DATEDIF(O1449,A1449,"MD")&amp;" days")</f>
        <v/>
      </c>
      <c r="S1449" s="196">
        <f>_xlfn.LET(_xlpm.d,_xlfn.XLOOKUP(Q1449,'[1]Birth Dates'!$A:$A,'[1]Birth Dates'!$B:$B,"",0),IF(_xlpm.d=0,"",_xlpm.d))</f>
        <v/>
      </c>
      <c r="T1449" s="196">
        <f>IF(OR(S1449="",A1449="",NOT(ISNUMBER(S1449)),S1449&gt;A1449),"",DATEDIF(S1449,A1449,"Y")&amp;" years, "&amp;DATEDIF(S1449,A1449,"YM")&amp;" months, "&amp;DATEDIF(S1449,A1449,"MD")&amp;" days")</f>
        <v/>
      </c>
      <c r="W1449" s="196">
        <f>_xlfn.LET(_xlpm.d,_xlfn.XLOOKUP(U1449,'[1]Birth Dates'!$A:$A,'[1]Birth Dates'!$B:$B,"",0),IF(_xlpm.d=0,"",_xlpm.d))</f>
        <v/>
      </c>
      <c r="X1449" s="196">
        <f>IF(OR(W1449="",A1449="",NOT(ISNUMBER(W1449)),W1449&gt;A1449),"",DATEDIF(W1449,A1449,"Y")&amp;" years, "&amp;DATEDIF(W1449,A1449,"YM")&amp;" months, "&amp;DATEDIF(W1449,A1449,"MD")&amp;" days")</f>
        <v/>
      </c>
      <c r="AR1449" s="175">
        <f>IF($B1449="","",TEXT($A1449,"yyyymmdd")&amp;"_P"&amp;$C1449&amp;"_C"&amp;$F1449&amp;"_"&amp;TRIM(RIGHT(SUBSTITUTE(TRIM(SUBSTITUTE($M1449,CHAR(160)," "))," ",REPT(" ",60)),60))&amp;IF($Q1449="","","-"&amp;TRIM(RIGHT(SUBSTITUTE(TRIM(SUBSTITUTE($Q1449,CHAR(160)," "))," ",REPT(" ",60)),60)))&amp;IF($U1449="","","-"&amp;TRIM(RIGHT(SUBSTITUTE(TRIM(SUBSTITUTE($U1449,CHAR(160)," "))," ",REPT(" ",60)),60)))&amp;".jpg")</f>
        <v/>
      </c>
    </row>
    <row r="1450" ht="14" customHeight="1">
      <c r="O1450" s="196">
        <f>_xlfn.LET(_xlpm.d,_xlfn.XLOOKUP(M1450,'[1]Birth Dates'!$A:$A,'[1]Birth Dates'!$B:$B,"",0),IF(_xlpm.d=0,"",_xlpm.d))</f>
        <v/>
      </c>
      <c r="P1450" s="196">
        <f>IF(OR(O1450="",A1450="",NOT(ISNUMBER(O1450)),O1450&gt;A1450),"",DATEDIF(O1450,A1450,"Y")&amp;" years, "&amp;DATEDIF(O1450,A1450,"YM")&amp;" months, "&amp;DATEDIF(O1450,A1450,"MD")&amp;" days")</f>
        <v/>
      </c>
      <c r="S1450" s="196">
        <f>_xlfn.LET(_xlpm.d,_xlfn.XLOOKUP(Q1450,'[1]Birth Dates'!$A:$A,'[1]Birth Dates'!$B:$B,"",0),IF(_xlpm.d=0,"",_xlpm.d))</f>
        <v/>
      </c>
      <c r="T1450" s="196">
        <f>IF(OR(S1450="",A1450="",NOT(ISNUMBER(S1450)),S1450&gt;A1450),"",DATEDIF(S1450,A1450,"Y")&amp;" years, "&amp;DATEDIF(S1450,A1450,"YM")&amp;" months, "&amp;DATEDIF(S1450,A1450,"MD")&amp;" days")</f>
        <v/>
      </c>
      <c r="W1450" s="196">
        <f>_xlfn.LET(_xlpm.d,_xlfn.XLOOKUP(U1450,'[1]Birth Dates'!$A:$A,'[1]Birth Dates'!$B:$B,"",0),IF(_xlpm.d=0,"",_xlpm.d))</f>
        <v/>
      </c>
      <c r="X1450" s="196">
        <f>IF(OR(W1450="",A1450="",NOT(ISNUMBER(W1450)),W1450&gt;A1450),"",DATEDIF(W1450,A1450,"Y")&amp;" years, "&amp;DATEDIF(W1450,A1450,"YM")&amp;" months, "&amp;DATEDIF(W1450,A1450,"MD")&amp;" days")</f>
        <v/>
      </c>
      <c r="AR1450" s="175">
        <f>IF($B1450="","",TEXT($A1450,"yyyymmdd")&amp;"_P"&amp;$C1450&amp;"_C"&amp;$F1450&amp;"_"&amp;TRIM(RIGHT(SUBSTITUTE(TRIM(SUBSTITUTE($M1450,CHAR(160)," "))," ",REPT(" ",60)),60))&amp;IF($Q1450="","","-"&amp;TRIM(RIGHT(SUBSTITUTE(TRIM(SUBSTITUTE($Q1450,CHAR(160)," "))," ",REPT(" ",60)),60)))&amp;IF($U1450="","","-"&amp;TRIM(RIGHT(SUBSTITUTE(TRIM(SUBSTITUTE($U1450,CHAR(160)," "))," ",REPT(" ",60)),60)))&amp;".jpg")</f>
        <v/>
      </c>
    </row>
    <row r="1451" ht="14" customHeight="1">
      <c r="O1451" s="196">
        <f>_xlfn.LET(_xlpm.d,_xlfn.XLOOKUP(M1451,'[1]Birth Dates'!$A:$A,'[1]Birth Dates'!$B:$B,"",0),IF(_xlpm.d=0,"",_xlpm.d))</f>
        <v/>
      </c>
      <c r="P1451" s="196">
        <f>IF(OR(O1451="",A1451="",NOT(ISNUMBER(O1451)),O1451&gt;A1451),"",DATEDIF(O1451,A1451,"Y")&amp;" years, "&amp;DATEDIF(O1451,A1451,"YM")&amp;" months, "&amp;DATEDIF(O1451,A1451,"MD")&amp;" days")</f>
        <v/>
      </c>
      <c r="S1451" s="196">
        <f>_xlfn.LET(_xlpm.d,_xlfn.XLOOKUP(Q1451,'[1]Birth Dates'!$A:$A,'[1]Birth Dates'!$B:$B,"",0),IF(_xlpm.d=0,"",_xlpm.d))</f>
        <v/>
      </c>
      <c r="T1451" s="196">
        <f>IF(OR(S1451="",A1451="",NOT(ISNUMBER(S1451)),S1451&gt;A1451),"",DATEDIF(S1451,A1451,"Y")&amp;" years, "&amp;DATEDIF(S1451,A1451,"YM")&amp;" months, "&amp;DATEDIF(S1451,A1451,"MD")&amp;" days")</f>
        <v/>
      </c>
      <c r="W1451" s="196">
        <f>_xlfn.LET(_xlpm.d,_xlfn.XLOOKUP(U1451,'[1]Birth Dates'!$A:$A,'[1]Birth Dates'!$B:$B,"",0),IF(_xlpm.d=0,"",_xlpm.d))</f>
        <v/>
      </c>
      <c r="X1451" s="196">
        <f>IF(OR(W1451="",A1451="",NOT(ISNUMBER(W1451)),W1451&gt;A1451),"",DATEDIF(W1451,A1451,"Y")&amp;" years, "&amp;DATEDIF(W1451,A1451,"YM")&amp;" months, "&amp;DATEDIF(W1451,A1451,"MD")&amp;" days")</f>
        <v/>
      </c>
      <c r="AR1451" s="175">
        <f>IF($B1451="","",TEXT($A1451,"yyyymmdd")&amp;"_P"&amp;$C1451&amp;"_C"&amp;$F1451&amp;"_"&amp;TRIM(RIGHT(SUBSTITUTE(TRIM(SUBSTITUTE($M1451,CHAR(160)," "))," ",REPT(" ",60)),60))&amp;IF($Q1451="","","-"&amp;TRIM(RIGHT(SUBSTITUTE(TRIM(SUBSTITUTE($Q1451,CHAR(160)," "))," ",REPT(" ",60)),60)))&amp;IF($U1451="","","-"&amp;TRIM(RIGHT(SUBSTITUTE(TRIM(SUBSTITUTE($U1451,CHAR(160)," "))," ",REPT(" ",60)),60)))&amp;".jpg")</f>
        <v/>
      </c>
    </row>
    <row r="1452" ht="14" customHeight="1">
      <c r="O1452" s="196">
        <f>_xlfn.LET(_xlpm.d,_xlfn.XLOOKUP(M1452,'[1]Birth Dates'!$A:$A,'[1]Birth Dates'!$B:$B,"",0),IF(_xlpm.d=0,"",_xlpm.d))</f>
        <v/>
      </c>
      <c r="P1452" s="196">
        <f>IF(OR(O1452="",A1452="",NOT(ISNUMBER(O1452)),O1452&gt;A1452),"",DATEDIF(O1452,A1452,"Y")&amp;" years, "&amp;DATEDIF(O1452,A1452,"YM")&amp;" months, "&amp;DATEDIF(O1452,A1452,"MD")&amp;" days")</f>
        <v/>
      </c>
      <c r="S1452" s="196">
        <f>_xlfn.LET(_xlpm.d,_xlfn.XLOOKUP(Q1452,'[1]Birth Dates'!$A:$A,'[1]Birth Dates'!$B:$B,"",0),IF(_xlpm.d=0,"",_xlpm.d))</f>
        <v/>
      </c>
      <c r="T1452" s="196">
        <f>IF(OR(S1452="",A1452="",NOT(ISNUMBER(S1452)),S1452&gt;A1452),"",DATEDIF(S1452,A1452,"Y")&amp;" years, "&amp;DATEDIF(S1452,A1452,"YM")&amp;" months, "&amp;DATEDIF(S1452,A1452,"MD")&amp;" days")</f>
        <v/>
      </c>
      <c r="W1452" s="196">
        <f>_xlfn.LET(_xlpm.d,_xlfn.XLOOKUP(U1452,'[1]Birth Dates'!$A:$A,'[1]Birth Dates'!$B:$B,"",0),IF(_xlpm.d=0,"",_xlpm.d))</f>
        <v/>
      </c>
      <c r="X1452" s="196">
        <f>IF(OR(W1452="",A1452="",NOT(ISNUMBER(W1452)),W1452&gt;A1452),"",DATEDIF(W1452,A1452,"Y")&amp;" years, "&amp;DATEDIF(W1452,A1452,"YM")&amp;" months, "&amp;DATEDIF(W1452,A1452,"MD")&amp;" days")</f>
        <v/>
      </c>
      <c r="AR1452" s="175">
        <f>IF($B1452="","",TEXT($A1452,"yyyymmdd")&amp;"_P"&amp;$C1452&amp;"_C"&amp;$F1452&amp;"_"&amp;TRIM(RIGHT(SUBSTITUTE(TRIM(SUBSTITUTE($M1452,CHAR(160)," "))," ",REPT(" ",60)),60))&amp;IF($Q1452="","","-"&amp;TRIM(RIGHT(SUBSTITUTE(TRIM(SUBSTITUTE($Q1452,CHAR(160)," "))," ",REPT(" ",60)),60)))&amp;IF($U1452="","","-"&amp;TRIM(RIGHT(SUBSTITUTE(TRIM(SUBSTITUTE($U1452,CHAR(160)," "))," ",REPT(" ",60)),60)))&amp;".jpg")</f>
        <v/>
      </c>
    </row>
    <row r="1453" ht="14" customHeight="1">
      <c r="O1453" s="196">
        <f>_xlfn.LET(_xlpm.d,_xlfn.XLOOKUP(M1453,'[1]Birth Dates'!$A:$A,'[1]Birth Dates'!$B:$B,"",0),IF(_xlpm.d=0,"",_xlpm.d))</f>
        <v/>
      </c>
      <c r="P1453" s="196">
        <f>IF(OR(O1453="",A1453="",NOT(ISNUMBER(O1453)),O1453&gt;A1453),"",DATEDIF(O1453,A1453,"Y")&amp;" years, "&amp;DATEDIF(O1453,A1453,"YM")&amp;" months, "&amp;DATEDIF(O1453,A1453,"MD")&amp;" days")</f>
        <v/>
      </c>
      <c r="S1453" s="196">
        <f>_xlfn.LET(_xlpm.d,_xlfn.XLOOKUP(Q1453,'[1]Birth Dates'!$A:$A,'[1]Birth Dates'!$B:$B,"",0),IF(_xlpm.d=0,"",_xlpm.d))</f>
        <v/>
      </c>
      <c r="T1453" s="196">
        <f>IF(OR(S1453="",A1453="",NOT(ISNUMBER(S1453)),S1453&gt;A1453),"",DATEDIF(S1453,A1453,"Y")&amp;" years, "&amp;DATEDIF(S1453,A1453,"YM")&amp;" months, "&amp;DATEDIF(S1453,A1453,"MD")&amp;" days")</f>
        <v/>
      </c>
      <c r="W1453" s="196">
        <f>_xlfn.LET(_xlpm.d,_xlfn.XLOOKUP(U1453,'[1]Birth Dates'!$A:$A,'[1]Birth Dates'!$B:$B,"",0),IF(_xlpm.d=0,"",_xlpm.d))</f>
        <v/>
      </c>
      <c r="X1453" s="196">
        <f>IF(OR(W1453="",A1453="",NOT(ISNUMBER(W1453)),W1453&gt;A1453),"",DATEDIF(W1453,A1453,"Y")&amp;" years, "&amp;DATEDIF(W1453,A1453,"YM")&amp;" months, "&amp;DATEDIF(W1453,A1453,"MD")&amp;" days")</f>
        <v/>
      </c>
      <c r="AR1453" s="175">
        <f>IF($B1453="","",TEXT($A1453,"yyyymmdd")&amp;"_P"&amp;$C1453&amp;"_C"&amp;$F1453&amp;"_"&amp;TRIM(RIGHT(SUBSTITUTE(TRIM(SUBSTITUTE($M1453,CHAR(160)," "))," ",REPT(" ",60)),60))&amp;IF($Q1453="","","-"&amp;TRIM(RIGHT(SUBSTITUTE(TRIM(SUBSTITUTE($Q1453,CHAR(160)," "))," ",REPT(" ",60)),60)))&amp;IF($U1453="","","-"&amp;TRIM(RIGHT(SUBSTITUTE(TRIM(SUBSTITUTE($U1453,CHAR(160)," "))," ",REPT(" ",60)),60)))&amp;".jpg")</f>
        <v/>
      </c>
    </row>
    <row r="1454" ht="14" customHeight="1">
      <c r="O1454" s="196">
        <f>_xlfn.LET(_xlpm.d,_xlfn.XLOOKUP(M1454,'[1]Birth Dates'!$A:$A,'[1]Birth Dates'!$B:$B,"",0),IF(_xlpm.d=0,"",_xlpm.d))</f>
        <v/>
      </c>
      <c r="P1454" s="196">
        <f>IF(OR(O1454="",A1454="",NOT(ISNUMBER(O1454)),O1454&gt;A1454),"",DATEDIF(O1454,A1454,"Y")&amp;" years, "&amp;DATEDIF(O1454,A1454,"YM")&amp;" months, "&amp;DATEDIF(O1454,A1454,"MD")&amp;" days")</f>
        <v/>
      </c>
      <c r="S1454" s="196">
        <f>_xlfn.LET(_xlpm.d,_xlfn.XLOOKUP(Q1454,'[1]Birth Dates'!$A:$A,'[1]Birth Dates'!$B:$B,"",0),IF(_xlpm.d=0,"",_xlpm.d))</f>
        <v/>
      </c>
      <c r="T1454" s="196">
        <f>IF(OR(S1454="",A1454="",NOT(ISNUMBER(S1454)),S1454&gt;A1454),"",DATEDIF(S1454,A1454,"Y")&amp;" years, "&amp;DATEDIF(S1454,A1454,"YM")&amp;" months, "&amp;DATEDIF(S1454,A1454,"MD")&amp;" days")</f>
        <v/>
      </c>
      <c r="W1454" s="196">
        <f>_xlfn.LET(_xlpm.d,_xlfn.XLOOKUP(U1454,'[1]Birth Dates'!$A:$A,'[1]Birth Dates'!$B:$B,"",0),IF(_xlpm.d=0,"",_xlpm.d))</f>
        <v/>
      </c>
      <c r="X1454" s="196">
        <f>IF(OR(W1454="",A1454="",NOT(ISNUMBER(W1454)),W1454&gt;A1454),"",DATEDIF(W1454,A1454,"Y")&amp;" years, "&amp;DATEDIF(W1454,A1454,"YM")&amp;" months, "&amp;DATEDIF(W1454,A1454,"MD")&amp;" days")</f>
        <v/>
      </c>
      <c r="AR1454" s="175">
        <f>IF($B1454="","",TEXT($A1454,"yyyymmdd")&amp;"_P"&amp;$C1454&amp;"_C"&amp;$F1454&amp;"_"&amp;TRIM(RIGHT(SUBSTITUTE(TRIM(SUBSTITUTE($M1454,CHAR(160)," "))," ",REPT(" ",60)),60))&amp;IF($Q1454="","","-"&amp;TRIM(RIGHT(SUBSTITUTE(TRIM(SUBSTITUTE($Q1454,CHAR(160)," "))," ",REPT(" ",60)),60)))&amp;IF($U1454="","","-"&amp;TRIM(RIGHT(SUBSTITUTE(TRIM(SUBSTITUTE($U1454,CHAR(160)," "))," ",REPT(" ",60)),60)))&amp;".jpg")</f>
        <v/>
      </c>
    </row>
    <row r="1455" ht="14" customHeight="1">
      <c r="O1455" s="196">
        <f>_xlfn.LET(_xlpm.d,_xlfn.XLOOKUP(M1455,'[1]Birth Dates'!$A:$A,'[1]Birth Dates'!$B:$B,"",0),IF(_xlpm.d=0,"",_xlpm.d))</f>
        <v/>
      </c>
      <c r="P1455" s="196">
        <f>IF(OR(O1455="",A1455="",NOT(ISNUMBER(O1455)),O1455&gt;A1455),"",DATEDIF(O1455,A1455,"Y")&amp;" years, "&amp;DATEDIF(O1455,A1455,"YM")&amp;" months, "&amp;DATEDIF(O1455,A1455,"MD")&amp;" days")</f>
        <v/>
      </c>
      <c r="S1455" s="196">
        <f>_xlfn.LET(_xlpm.d,_xlfn.XLOOKUP(Q1455,'[1]Birth Dates'!$A:$A,'[1]Birth Dates'!$B:$B,"",0),IF(_xlpm.d=0,"",_xlpm.d))</f>
        <v/>
      </c>
      <c r="T1455" s="196">
        <f>IF(OR(S1455="",A1455="",NOT(ISNUMBER(S1455)),S1455&gt;A1455),"",DATEDIF(S1455,A1455,"Y")&amp;" years, "&amp;DATEDIF(S1455,A1455,"YM")&amp;" months, "&amp;DATEDIF(S1455,A1455,"MD")&amp;" days")</f>
        <v/>
      </c>
      <c r="W1455" s="196">
        <f>_xlfn.LET(_xlpm.d,_xlfn.XLOOKUP(U1455,'[1]Birth Dates'!$A:$A,'[1]Birth Dates'!$B:$B,"",0),IF(_xlpm.d=0,"",_xlpm.d))</f>
        <v/>
      </c>
      <c r="X1455" s="196">
        <f>IF(OR(W1455="",A1455="",NOT(ISNUMBER(W1455)),W1455&gt;A1455),"",DATEDIF(W1455,A1455,"Y")&amp;" years, "&amp;DATEDIF(W1455,A1455,"YM")&amp;" months, "&amp;DATEDIF(W1455,A1455,"MD")&amp;" days")</f>
        <v/>
      </c>
      <c r="AR1455" s="175">
        <f>IF($B1455="","",TEXT($A1455,"yyyymmdd")&amp;"_P"&amp;$C1455&amp;"_C"&amp;$F1455&amp;"_"&amp;TRIM(RIGHT(SUBSTITUTE(TRIM(SUBSTITUTE($M1455,CHAR(160)," "))," ",REPT(" ",60)),60))&amp;IF($Q1455="","","-"&amp;TRIM(RIGHT(SUBSTITUTE(TRIM(SUBSTITUTE($Q1455,CHAR(160)," "))," ",REPT(" ",60)),60)))&amp;IF($U1455="","","-"&amp;TRIM(RIGHT(SUBSTITUTE(TRIM(SUBSTITUTE($U1455,CHAR(160)," "))," ",REPT(" ",60)),60)))&amp;".jpg")</f>
        <v/>
      </c>
    </row>
    <row r="1456" ht="14" customHeight="1">
      <c r="O1456" s="196">
        <f>_xlfn.LET(_xlpm.d,_xlfn.XLOOKUP(M1456,'[1]Birth Dates'!$A:$A,'[1]Birth Dates'!$B:$B,"",0),IF(_xlpm.d=0,"",_xlpm.d))</f>
        <v/>
      </c>
      <c r="P1456" s="196">
        <f>IF(OR(O1456="",A1456="",NOT(ISNUMBER(O1456)),O1456&gt;A1456),"",DATEDIF(O1456,A1456,"Y")&amp;" years, "&amp;DATEDIF(O1456,A1456,"YM")&amp;" months, "&amp;DATEDIF(O1456,A1456,"MD")&amp;" days")</f>
        <v/>
      </c>
      <c r="S1456" s="196">
        <f>_xlfn.LET(_xlpm.d,_xlfn.XLOOKUP(Q1456,'[1]Birth Dates'!$A:$A,'[1]Birth Dates'!$B:$B,"",0),IF(_xlpm.d=0,"",_xlpm.d))</f>
        <v/>
      </c>
      <c r="T1456" s="196">
        <f>IF(OR(S1456="",A1456="",NOT(ISNUMBER(S1456)),S1456&gt;A1456),"",DATEDIF(S1456,A1456,"Y")&amp;" years, "&amp;DATEDIF(S1456,A1456,"YM")&amp;" months, "&amp;DATEDIF(S1456,A1456,"MD")&amp;" days")</f>
        <v/>
      </c>
      <c r="W1456" s="196">
        <f>_xlfn.LET(_xlpm.d,_xlfn.XLOOKUP(U1456,'[1]Birth Dates'!$A:$A,'[1]Birth Dates'!$B:$B,"",0),IF(_xlpm.d=0,"",_xlpm.d))</f>
        <v/>
      </c>
      <c r="X1456" s="196">
        <f>IF(OR(W1456="",A1456="",NOT(ISNUMBER(W1456)),W1456&gt;A1456),"",DATEDIF(W1456,A1456,"Y")&amp;" years, "&amp;DATEDIF(W1456,A1456,"YM")&amp;" months, "&amp;DATEDIF(W1456,A1456,"MD")&amp;" days")</f>
        <v/>
      </c>
      <c r="AR1456" s="175">
        <f>IF($B1456="","",TEXT($A1456,"yyyymmdd")&amp;"_P"&amp;$C1456&amp;"_C"&amp;$F1456&amp;"_"&amp;TRIM(RIGHT(SUBSTITUTE(TRIM(SUBSTITUTE($M1456,CHAR(160)," "))," ",REPT(" ",60)),60))&amp;IF($Q1456="","","-"&amp;TRIM(RIGHT(SUBSTITUTE(TRIM(SUBSTITUTE($Q1456,CHAR(160)," "))," ",REPT(" ",60)),60)))&amp;IF($U1456="","","-"&amp;TRIM(RIGHT(SUBSTITUTE(TRIM(SUBSTITUTE($U1456,CHAR(160)," "))," ",REPT(" ",60)),60)))&amp;".jpg")</f>
        <v/>
      </c>
    </row>
    <row r="1457" ht="14" customHeight="1">
      <c r="O1457" s="196">
        <f>_xlfn.LET(_xlpm.d,_xlfn.XLOOKUP(M1457,'[1]Birth Dates'!$A:$A,'[1]Birth Dates'!$B:$B,"",0),IF(_xlpm.d=0,"",_xlpm.d))</f>
        <v/>
      </c>
      <c r="P1457" s="196">
        <f>IF(OR(O1457="",A1457="",NOT(ISNUMBER(O1457)),O1457&gt;A1457),"",DATEDIF(O1457,A1457,"Y")&amp;" years, "&amp;DATEDIF(O1457,A1457,"YM")&amp;" months, "&amp;DATEDIF(O1457,A1457,"MD")&amp;" days")</f>
        <v/>
      </c>
      <c r="S1457" s="196">
        <f>_xlfn.LET(_xlpm.d,_xlfn.XLOOKUP(Q1457,'[1]Birth Dates'!$A:$A,'[1]Birth Dates'!$B:$B,"",0),IF(_xlpm.d=0,"",_xlpm.d))</f>
        <v/>
      </c>
      <c r="T1457" s="196">
        <f>IF(OR(S1457="",A1457="",NOT(ISNUMBER(S1457)),S1457&gt;A1457),"",DATEDIF(S1457,A1457,"Y")&amp;" years, "&amp;DATEDIF(S1457,A1457,"YM")&amp;" months, "&amp;DATEDIF(S1457,A1457,"MD")&amp;" days")</f>
        <v/>
      </c>
      <c r="W1457" s="196">
        <f>_xlfn.LET(_xlpm.d,_xlfn.XLOOKUP(U1457,'[1]Birth Dates'!$A:$A,'[1]Birth Dates'!$B:$B,"",0),IF(_xlpm.d=0,"",_xlpm.d))</f>
        <v/>
      </c>
      <c r="X1457" s="196">
        <f>IF(OR(W1457="",A1457="",NOT(ISNUMBER(W1457)),W1457&gt;A1457),"",DATEDIF(W1457,A1457,"Y")&amp;" years, "&amp;DATEDIF(W1457,A1457,"YM")&amp;" months, "&amp;DATEDIF(W1457,A1457,"MD")&amp;" days")</f>
        <v/>
      </c>
      <c r="AR1457" s="175">
        <f>IF($B1457="","",TEXT($A1457,"yyyymmdd")&amp;"_P"&amp;$C1457&amp;"_C"&amp;$F1457&amp;"_"&amp;TRIM(RIGHT(SUBSTITUTE(TRIM(SUBSTITUTE($M1457,CHAR(160)," "))," ",REPT(" ",60)),60))&amp;IF($Q1457="","","-"&amp;TRIM(RIGHT(SUBSTITUTE(TRIM(SUBSTITUTE($Q1457,CHAR(160)," "))," ",REPT(" ",60)),60)))&amp;IF($U1457="","","-"&amp;TRIM(RIGHT(SUBSTITUTE(TRIM(SUBSTITUTE($U1457,CHAR(160)," "))," ",REPT(" ",60)),60)))&amp;".jpg")</f>
        <v/>
      </c>
    </row>
    <row r="1458" ht="14" customHeight="1">
      <c r="O1458" s="196">
        <f>_xlfn.LET(_xlpm.d,_xlfn.XLOOKUP(M1458,'[1]Birth Dates'!$A:$A,'[1]Birth Dates'!$B:$B,"",0),IF(_xlpm.d=0,"",_xlpm.d))</f>
        <v/>
      </c>
      <c r="P1458" s="196">
        <f>IF(OR(O1458="",A1458="",NOT(ISNUMBER(O1458)),O1458&gt;A1458),"",DATEDIF(O1458,A1458,"Y")&amp;" years, "&amp;DATEDIF(O1458,A1458,"YM")&amp;" months, "&amp;DATEDIF(O1458,A1458,"MD")&amp;" days")</f>
        <v/>
      </c>
      <c r="S1458" s="196">
        <f>_xlfn.LET(_xlpm.d,_xlfn.XLOOKUP(Q1458,'[1]Birth Dates'!$A:$A,'[1]Birth Dates'!$B:$B,"",0),IF(_xlpm.d=0,"",_xlpm.d))</f>
        <v/>
      </c>
      <c r="T1458" s="196">
        <f>IF(OR(S1458="",A1458="",NOT(ISNUMBER(S1458)),S1458&gt;A1458),"",DATEDIF(S1458,A1458,"Y")&amp;" years, "&amp;DATEDIF(S1458,A1458,"YM")&amp;" months, "&amp;DATEDIF(S1458,A1458,"MD")&amp;" days")</f>
        <v/>
      </c>
      <c r="W1458" s="196">
        <f>_xlfn.LET(_xlpm.d,_xlfn.XLOOKUP(U1458,'[1]Birth Dates'!$A:$A,'[1]Birth Dates'!$B:$B,"",0),IF(_xlpm.d=0,"",_xlpm.d))</f>
        <v/>
      </c>
      <c r="X1458" s="196">
        <f>IF(OR(W1458="",A1458="",NOT(ISNUMBER(W1458)),W1458&gt;A1458),"",DATEDIF(W1458,A1458,"Y")&amp;" years, "&amp;DATEDIF(W1458,A1458,"YM")&amp;" months, "&amp;DATEDIF(W1458,A1458,"MD")&amp;" days")</f>
        <v/>
      </c>
      <c r="AR1458" s="175">
        <f>IF($B1458="","",TEXT($A1458,"yyyymmdd")&amp;"_P"&amp;$C1458&amp;"_C"&amp;$F1458&amp;"_"&amp;TRIM(RIGHT(SUBSTITUTE(TRIM(SUBSTITUTE($M1458,CHAR(160)," "))," ",REPT(" ",60)),60))&amp;IF($Q1458="","","-"&amp;TRIM(RIGHT(SUBSTITUTE(TRIM(SUBSTITUTE($Q1458,CHAR(160)," "))," ",REPT(" ",60)),60)))&amp;IF($U1458="","","-"&amp;TRIM(RIGHT(SUBSTITUTE(TRIM(SUBSTITUTE($U1458,CHAR(160)," "))," ",REPT(" ",60)),60)))&amp;".jpg")</f>
        <v/>
      </c>
    </row>
    <row r="1459" ht="14" customHeight="1">
      <c r="O1459" s="196">
        <f>_xlfn.LET(_xlpm.d,_xlfn.XLOOKUP(M1459,'[1]Birth Dates'!$A:$A,'[1]Birth Dates'!$B:$B,"",0),IF(_xlpm.d=0,"",_xlpm.d))</f>
        <v/>
      </c>
      <c r="P1459" s="196">
        <f>IF(OR(O1459="",A1459="",NOT(ISNUMBER(O1459)),O1459&gt;A1459),"",DATEDIF(O1459,A1459,"Y")&amp;" years, "&amp;DATEDIF(O1459,A1459,"YM")&amp;" months, "&amp;DATEDIF(O1459,A1459,"MD")&amp;" days")</f>
        <v/>
      </c>
      <c r="S1459" s="196">
        <f>_xlfn.LET(_xlpm.d,_xlfn.XLOOKUP(Q1459,'[1]Birth Dates'!$A:$A,'[1]Birth Dates'!$B:$B,"",0),IF(_xlpm.d=0,"",_xlpm.d))</f>
        <v/>
      </c>
      <c r="T1459" s="196">
        <f>IF(OR(S1459="",A1459="",NOT(ISNUMBER(S1459)),S1459&gt;A1459),"",DATEDIF(S1459,A1459,"Y")&amp;" years, "&amp;DATEDIF(S1459,A1459,"YM")&amp;" months, "&amp;DATEDIF(S1459,A1459,"MD")&amp;" days")</f>
        <v/>
      </c>
      <c r="W1459" s="196">
        <f>_xlfn.LET(_xlpm.d,_xlfn.XLOOKUP(U1459,'[1]Birth Dates'!$A:$A,'[1]Birth Dates'!$B:$B,"",0),IF(_xlpm.d=0,"",_xlpm.d))</f>
        <v/>
      </c>
      <c r="X1459" s="196">
        <f>IF(OR(W1459="",A1459="",NOT(ISNUMBER(W1459)),W1459&gt;A1459),"",DATEDIF(W1459,A1459,"Y")&amp;" years, "&amp;DATEDIF(W1459,A1459,"YM")&amp;" months, "&amp;DATEDIF(W1459,A1459,"MD")&amp;" days")</f>
        <v/>
      </c>
      <c r="AR1459" s="175">
        <f>IF($B1459="","",TEXT($A1459,"yyyymmdd")&amp;"_P"&amp;$C1459&amp;"_C"&amp;$F1459&amp;"_"&amp;TRIM(RIGHT(SUBSTITUTE(TRIM(SUBSTITUTE($M1459,CHAR(160)," "))," ",REPT(" ",60)),60))&amp;IF($Q1459="","","-"&amp;TRIM(RIGHT(SUBSTITUTE(TRIM(SUBSTITUTE($Q1459,CHAR(160)," "))," ",REPT(" ",60)),60)))&amp;IF($U1459="","","-"&amp;TRIM(RIGHT(SUBSTITUTE(TRIM(SUBSTITUTE($U1459,CHAR(160)," "))," ",REPT(" ",60)),60)))&amp;".jpg")</f>
        <v/>
      </c>
    </row>
    <row r="1460" ht="14" customHeight="1">
      <c r="O1460" s="196">
        <f>_xlfn.LET(_xlpm.d,_xlfn.XLOOKUP(M1460,'[1]Birth Dates'!$A:$A,'[1]Birth Dates'!$B:$B,"",0),IF(_xlpm.d=0,"",_xlpm.d))</f>
        <v/>
      </c>
      <c r="P1460" s="196">
        <f>IF(OR(O1460="",A1460="",NOT(ISNUMBER(O1460)),O1460&gt;A1460),"",DATEDIF(O1460,A1460,"Y")&amp;" years, "&amp;DATEDIF(O1460,A1460,"YM")&amp;" months, "&amp;DATEDIF(O1460,A1460,"MD")&amp;" days")</f>
        <v/>
      </c>
      <c r="S1460" s="196">
        <f>_xlfn.LET(_xlpm.d,_xlfn.XLOOKUP(Q1460,'[1]Birth Dates'!$A:$A,'[1]Birth Dates'!$B:$B,"",0),IF(_xlpm.d=0,"",_xlpm.d))</f>
        <v/>
      </c>
      <c r="T1460" s="196">
        <f>IF(OR(S1460="",A1460="",NOT(ISNUMBER(S1460)),S1460&gt;A1460),"",DATEDIF(S1460,A1460,"Y")&amp;" years, "&amp;DATEDIF(S1460,A1460,"YM")&amp;" months, "&amp;DATEDIF(S1460,A1460,"MD")&amp;" days")</f>
        <v/>
      </c>
      <c r="W1460" s="196">
        <f>_xlfn.LET(_xlpm.d,_xlfn.XLOOKUP(U1460,'[1]Birth Dates'!$A:$A,'[1]Birth Dates'!$B:$B,"",0),IF(_xlpm.d=0,"",_xlpm.d))</f>
        <v/>
      </c>
      <c r="X1460" s="196">
        <f>IF(OR(W1460="",A1460="",NOT(ISNUMBER(W1460)),W1460&gt;A1460),"",DATEDIF(W1460,A1460,"Y")&amp;" years, "&amp;DATEDIF(W1460,A1460,"YM")&amp;" months, "&amp;DATEDIF(W1460,A1460,"MD")&amp;" days")</f>
        <v/>
      </c>
      <c r="AR1460" s="175">
        <f>IF($B1460="","",TEXT($A1460,"yyyymmdd")&amp;"_P"&amp;$C1460&amp;"_C"&amp;$F1460&amp;"_"&amp;TRIM(RIGHT(SUBSTITUTE(TRIM(SUBSTITUTE($M1460,CHAR(160)," "))," ",REPT(" ",60)),60))&amp;IF($Q1460="","","-"&amp;TRIM(RIGHT(SUBSTITUTE(TRIM(SUBSTITUTE($Q1460,CHAR(160)," "))," ",REPT(" ",60)),60)))&amp;IF($U1460="","","-"&amp;TRIM(RIGHT(SUBSTITUTE(TRIM(SUBSTITUTE($U1460,CHAR(160)," "))," ",REPT(" ",60)),60)))&amp;".jpg")</f>
        <v/>
      </c>
    </row>
    <row r="1461" ht="14" customHeight="1">
      <c r="O1461" s="196">
        <f>_xlfn.LET(_xlpm.d,_xlfn.XLOOKUP(M1461,'[1]Birth Dates'!$A:$A,'[1]Birth Dates'!$B:$B,"",0),IF(_xlpm.d=0,"",_xlpm.d))</f>
        <v/>
      </c>
      <c r="P1461" s="196">
        <f>IF(OR(O1461="",A1461="",NOT(ISNUMBER(O1461)),O1461&gt;A1461),"",DATEDIF(O1461,A1461,"Y")&amp;" years, "&amp;DATEDIF(O1461,A1461,"YM")&amp;" months, "&amp;DATEDIF(O1461,A1461,"MD")&amp;" days")</f>
        <v/>
      </c>
      <c r="S1461" s="196">
        <f>_xlfn.LET(_xlpm.d,_xlfn.XLOOKUP(Q1461,'[1]Birth Dates'!$A:$A,'[1]Birth Dates'!$B:$B,"",0),IF(_xlpm.d=0,"",_xlpm.d))</f>
        <v/>
      </c>
      <c r="T1461" s="196">
        <f>IF(OR(S1461="",A1461="",NOT(ISNUMBER(S1461)),S1461&gt;A1461),"",DATEDIF(S1461,A1461,"Y")&amp;" years, "&amp;DATEDIF(S1461,A1461,"YM")&amp;" months, "&amp;DATEDIF(S1461,A1461,"MD")&amp;" days")</f>
        <v/>
      </c>
      <c r="W1461" s="196">
        <f>_xlfn.LET(_xlpm.d,_xlfn.XLOOKUP(U1461,'[1]Birth Dates'!$A:$A,'[1]Birth Dates'!$B:$B,"",0),IF(_xlpm.d=0,"",_xlpm.d))</f>
        <v/>
      </c>
      <c r="X1461" s="196">
        <f>IF(OR(W1461="",A1461="",NOT(ISNUMBER(W1461)),W1461&gt;A1461),"",DATEDIF(W1461,A1461,"Y")&amp;" years, "&amp;DATEDIF(W1461,A1461,"YM")&amp;" months, "&amp;DATEDIF(W1461,A1461,"MD")&amp;" days")</f>
        <v/>
      </c>
      <c r="AR1461" s="175">
        <f>IF($B1461="","",TEXT($A1461,"yyyymmdd")&amp;"_P"&amp;$C1461&amp;"_C"&amp;$F1461&amp;"_"&amp;TRIM(RIGHT(SUBSTITUTE(TRIM(SUBSTITUTE($M1461,CHAR(160)," "))," ",REPT(" ",60)),60))&amp;IF($Q1461="","","-"&amp;TRIM(RIGHT(SUBSTITUTE(TRIM(SUBSTITUTE($Q1461,CHAR(160)," "))," ",REPT(" ",60)),60)))&amp;IF($U1461="","","-"&amp;TRIM(RIGHT(SUBSTITUTE(TRIM(SUBSTITUTE($U1461,CHAR(160)," "))," ",REPT(" ",60)),60)))&amp;".jpg")</f>
        <v/>
      </c>
    </row>
    <row r="1462" ht="14" customHeight="1">
      <c r="O1462" s="196">
        <f>_xlfn.LET(_xlpm.d,_xlfn.XLOOKUP(M1462,'[1]Birth Dates'!$A:$A,'[1]Birth Dates'!$B:$B,"",0),IF(_xlpm.d=0,"",_xlpm.d))</f>
        <v/>
      </c>
      <c r="P1462" s="196">
        <f>IF(OR(O1462="",A1462="",NOT(ISNUMBER(O1462)),O1462&gt;A1462),"",DATEDIF(O1462,A1462,"Y")&amp;" years, "&amp;DATEDIF(O1462,A1462,"YM")&amp;" months, "&amp;DATEDIF(O1462,A1462,"MD")&amp;" days")</f>
        <v/>
      </c>
      <c r="S1462" s="196">
        <f>_xlfn.LET(_xlpm.d,_xlfn.XLOOKUP(Q1462,'[1]Birth Dates'!$A:$A,'[1]Birth Dates'!$B:$B,"",0),IF(_xlpm.d=0,"",_xlpm.d))</f>
        <v/>
      </c>
      <c r="T1462" s="196">
        <f>IF(OR(S1462="",A1462="",NOT(ISNUMBER(S1462)),S1462&gt;A1462),"",DATEDIF(S1462,A1462,"Y")&amp;" years, "&amp;DATEDIF(S1462,A1462,"YM")&amp;" months, "&amp;DATEDIF(S1462,A1462,"MD")&amp;" days")</f>
        <v/>
      </c>
      <c r="W1462" s="196">
        <f>_xlfn.LET(_xlpm.d,_xlfn.XLOOKUP(U1462,'[1]Birth Dates'!$A:$A,'[1]Birth Dates'!$B:$B,"",0),IF(_xlpm.d=0,"",_xlpm.d))</f>
        <v/>
      </c>
      <c r="X1462" s="196">
        <f>IF(OR(W1462="",A1462="",NOT(ISNUMBER(W1462)),W1462&gt;A1462),"",DATEDIF(W1462,A1462,"Y")&amp;" years, "&amp;DATEDIF(W1462,A1462,"YM")&amp;" months, "&amp;DATEDIF(W1462,A1462,"MD")&amp;" days")</f>
        <v/>
      </c>
      <c r="AR1462" s="175">
        <f>IF($B1462="","",TEXT($A1462,"yyyymmdd")&amp;"_P"&amp;$C1462&amp;"_C"&amp;$F1462&amp;"_"&amp;TRIM(RIGHT(SUBSTITUTE(TRIM(SUBSTITUTE($M1462,CHAR(160)," "))," ",REPT(" ",60)),60))&amp;IF($Q1462="","","-"&amp;TRIM(RIGHT(SUBSTITUTE(TRIM(SUBSTITUTE($Q1462,CHAR(160)," "))," ",REPT(" ",60)),60)))&amp;IF($U1462="","","-"&amp;TRIM(RIGHT(SUBSTITUTE(TRIM(SUBSTITUTE($U1462,CHAR(160)," "))," ",REPT(" ",60)),60)))&amp;".jpg")</f>
        <v/>
      </c>
    </row>
    <row r="1463" ht="14" customHeight="1">
      <c r="O1463" s="196">
        <f>_xlfn.LET(_xlpm.d,_xlfn.XLOOKUP(M1463,'[1]Birth Dates'!$A:$A,'[1]Birth Dates'!$B:$B,"",0),IF(_xlpm.d=0,"",_xlpm.d))</f>
        <v/>
      </c>
      <c r="P1463" s="196">
        <f>IF(OR(O1463="",A1463="",NOT(ISNUMBER(O1463)),O1463&gt;A1463),"",DATEDIF(O1463,A1463,"Y")&amp;" years, "&amp;DATEDIF(O1463,A1463,"YM")&amp;" months, "&amp;DATEDIF(O1463,A1463,"MD")&amp;" days")</f>
        <v/>
      </c>
      <c r="S1463" s="196">
        <f>_xlfn.LET(_xlpm.d,_xlfn.XLOOKUP(Q1463,'[1]Birth Dates'!$A:$A,'[1]Birth Dates'!$B:$B,"",0),IF(_xlpm.d=0,"",_xlpm.d))</f>
        <v/>
      </c>
      <c r="T1463" s="196">
        <f>IF(OR(S1463="",A1463="",NOT(ISNUMBER(S1463)),S1463&gt;A1463),"",DATEDIF(S1463,A1463,"Y")&amp;" years, "&amp;DATEDIF(S1463,A1463,"YM")&amp;" months, "&amp;DATEDIF(S1463,A1463,"MD")&amp;" days")</f>
        <v/>
      </c>
      <c r="W1463" s="196">
        <f>_xlfn.LET(_xlpm.d,_xlfn.XLOOKUP(U1463,'[1]Birth Dates'!$A:$A,'[1]Birth Dates'!$B:$B,"",0),IF(_xlpm.d=0,"",_xlpm.d))</f>
        <v/>
      </c>
      <c r="X1463" s="196">
        <f>IF(OR(W1463="",A1463="",NOT(ISNUMBER(W1463)),W1463&gt;A1463),"",DATEDIF(W1463,A1463,"Y")&amp;" years, "&amp;DATEDIF(W1463,A1463,"YM")&amp;" months, "&amp;DATEDIF(W1463,A1463,"MD")&amp;" days")</f>
        <v/>
      </c>
      <c r="AR1463" s="175">
        <f>IF($B1463="","",TEXT($A1463,"yyyymmdd")&amp;"_P"&amp;$C1463&amp;"_C"&amp;$F1463&amp;"_"&amp;TRIM(RIGHT(SUBSTITUTE(TRIM(SUBSTITUTE($M1463,CHAR(160)," "))," ",REPT(" ",60)),60))&amp;IF($Q1463="","","-"&amp;TRIM(RIGHT(SUBSTITUTE(TRIM(SUBSTITUTE($Q1463,CHAR(160)," "))," ",REPT(" ",60)),60)))&amp;IF($U1463="","","-"&amp;TRIM(RIGHT(SUBSTITUTE(TRIM(SUBSTITUTE($U1463,CHAR(160)," "))," ",REPT(" ",60)),60)))&amp;".jpg")</f>
        <v/>
      </c>
    </row>
    <row r="1464" ht="14" customHeight="1">
      <c r="O1464" s="196">
        <f>_xlfn.LET(_xlpm.d,_xlfn.XLOOKUP(M1464,'[1]Birth Dates'!$A:$A,'[1]Birth Dates'!$B:$B,"",0),IF(_xlpm.d=0,"",_xlpm.d))</f>
        <v/>
      </c>
      <c r="P1464" s="196">
        <f>IF(OR(O1464="",A1464="",NOT(ISNUMBER(O1464)),O1464&gt;A1464),"",DATEDIF(O1464,A1464,"Y")&amp;" years, "&amp;DATEDIF(O1464,A1464,"YM")&amp;" months, "&amp;DATEDIF(O1464,A1464,"MD")&amp;" days")</f>
        <v/>
      </c>
      <c r="S1464" s="196">
        <f>_xlfn.LET(_xlpm.d,_xlfn.XLOOKUP(Q1464,'[1]Birth Dates'!$A:$A,'[1]Birth Dates'!$B:$B,"",0),IF(_xlpm.d=0,"",_xlpm.d))</f>
        <v/>
      </c>
      <c r="T1464" s="196">
        <f>IF(OR(S1464="",A1464="",NOT(ISNUMBER(S1464)),S1464&gt;A1464),"",DATEDIF(S1464,A1464,"Y")&amp;" years, "&amp;DATEDIF(S1464,A1464,"YM")&amp;" months, "&amp;DATEDIF(S1464,A1464,"MD")&amp;" days")</f>
        <v/>
      </c>
      <c r="W1464" s="196">
        <f>_xlfn.LET(_xlpm.d,_xlfn.XLOOKUP(U1464,'[1]Birth Dates'!$A:$A,'[1]Birth Dates'!$B:$B,"",0),IF(_xlpm.d=0,"",_xlpm.d))</f>
        <v/>
      </c>
      <c r="X1464" s="196">
        <f>IF(OR(W1464="",A1464="",NOT(ISNUMBER(W1464)),W1464&gt;A1464),"",DATEDIF(W1464,A1464,"Y")&amp;" years, "&amp;DATEDIF(W1464,A1464,"YM")&amp;" months, "&amp;DATEDIF(W1464,A1464,"MD")&amp;" days")</f>
        <v/>
      </c>
      <c r="AR1464" s="175">
        <f>IF($B1464="","",TEXT($A1464,"yyyymmdd")&amp;"_P"&amp;$C1464&amp;"_C"&amp;$F1464&amp;"_"&amp;TRIM(RIGHT(SUBSTITUTE(TRIM(SUBSTITUTE($M1464,CHAR(160)," "))," ",REPT(" ",60)),60))&amp;IF($Q1464="","","-"&amp;TRIM(RIGHT(SUBSTITUTE(TRIM(SUBSTITUTE($Q1464,CHAR(160)," "))," ",REPT(" ",60)),60)))&amp;IF($U1464="","","-"&amp;TRIM(RIGHT(SUBSTITUTE(TRIM(SUBSTITUTE($U1464,CHAR(160)," "))," ",REPT(" ",60)),60)))&amp;".jpg")</f>
        <v/>
      </c>
    </row>
    <row r="1465" ht="14" customHeight="1">
      <c r="O1465" s="196">
        <f>_xlfn.LET(_xlpm.d,_xlfn.XLOOKUP(M1465,'[1]Birth Dates'!$A:$A,'[1]Birth Dates'!$B:$B,"",0),IF(_xlpm.d=0,"",_xlpm.d))</f>
        <v/>
      </c>
      <c r="P1465" s="196">
        <f>IF(OR(O1465="",A1465="",NOT(ISNUMBER(O1465)),O1465&gt;A1465),"",DATEDIF(O1465,A1465,"Y")&amp;" years, "&amp;DATEDIF(O1465,A1465,"YM")&amp;" months, "&amp;DATEDIF(O1465,A1465,"MD")&amp;" days")</f>
        <v/>
      </c>
      <c r="S1465" s="196">
        <f>_xlfn.LET(_xlpm.d,_xlfn.XLOOKUP(Q1465,'[1]Birth Dates'!$A:$A,'[1]Birth Dates'!$B:$B,"",0),IF(_xlpm.d=0,"",_xlpm.d))</f>
        <v/>
      </c>
      <c r="T1465" s="196">
        <f>IF(OR(S1465="",A1465="",NOT(ISNUMBER(S1465)),S1465&gt;A1465),"",DATEDIF(S1465,A1465,"Y")&amp;" years, "&amp;DATEDIF(S1465,A1465,"YM")&amp;" months, "&amp;DATEDIF(S1465,A1465,"MD")&amp;" days")</f>
        <v/>
      </c>
      <c r="W1465" s="196">
        <f>_xlfn.LET(_xlpm.d,_xlfn.XLOOKUP(U1465,'[1]Birth Dates'!$A:$A,'[1]Birth Dates'!$B:$B,"",0),IF(_xlpm.d=0,"",_xlpm.d))</f>
        <v/>
      </c>
      <c r="X1465" s="196">
        <f>IF(OR(W1465="",A1465="",NOT(ISNUMBER(W1465)),W1465&gt;A1465),"",DATEDIF(W1465,A1465,"Y")&amp;" years, "&amp;DATEDIF(W1465,A1465,"YM")&amp;" months, "&amp;DATEDIF(W1465,A1465,"MD")&amp;" days")</f>
        <v/>
      </c>
      <c r="AR1465" s="226">
        <f>IF($B1465="","",TEXT($A1465,"yyyymmdd")&amp;"_P"&amp;$C1465&amp;"_C"&amp;$F1465&amp;"_"&amp;TRIM(RIGHT(SUBSTITUTE(TRIM(SUBSTITUTE($M1465,CHAR(160)," "))," ",REPT(" ",60)),60))&amp;IF($Q1465="","","-"&amp;TRIM(RIGHT(SUBSTITUTE(TRIM(SUBSTITUTE($Q1465,CHAR(160)," "))," ",REPT(" ",60)),60)))&amp;IF($U1465="","","-"&amp;TRIM(RIGHT(SUBSTITUTE(TRIM(SUBSTITUTE($U1465,CHAR(160)," "))," ",REPT(" ",60)),60)))&amp;".jpg")</f>
        <v/>
      </c>
    </row>
    <row r="1466" ht="14" customHeight="1">
      <c r="O1466" s="196">
        <f>_xlfn.LET(_xlpm.d,_xlfn.XLOOKUP(M1466,'[1]Birth Dates'!$A:$A,'[1]Birth Dates'!$B:$B,"",0),IF(_xlpm.d=0,"",_xlpm.d))</f>
        <v/>
      </c>
      <c r="P1466" s="196">
        <f>IF(OR(O1466="",A1466="",NOT(ISNUMBER(O1466)),O1466&gt;A1466),"",DATEDIF(O1466,A1466,"Y")&amp;" years, "&amp;DATEDIF(O1466,A1466,"YM")&amp;" months, "&amp;DATEDIF(O1466,A1466,"MD")&amp;" days")</f>
        <v/>
      </c>
      <c r="S1466" s="196">
        <f>_xlfn.LET(_xlpm.d,_xlfn.XLOOKUP(Q1466,'[1]Birth Dates'!$A:$A,'[1]Birth Dates'!$B:$B,"",0),IF(_xlpm.d=0,"",_xlpm.d))</f>
        <v/>
      </c>
      <c r="T1466" s="196">
        <f>IF(OR(S1466="",A1466="",NOT(ISNUMBER(S1466)),S1466&gt;A1466),"",DATEDIF(S1466,A1466,"Y")&amp;" years, "&amp;DATEDIF(S1466,A1466,"YM")&amp;" months, "&amp;DATEDIF(S1466,A1466,"MD")&amp;" days")</f>
        <v/>
      </c>
      <c r="W1466" s="196">
        <f>_xlfn.LET(_xlpm.d,_xlfn.XLOOKUP(U1466,'[1]Birth Dates'!$A:$A,'[1]Birth Dates'!$B:$B,"",0),IF(_xlpm.d=0,"",_xlpm.d))</f>
        <v/>
      </c>
      <c r="X1466" s="196">
        <f>IF(OR(W1466="",A1466="",NOT(ISNUMBER(W1466)),W1466&gt;A1466),"",DATEDIF(W1466,A1466,"Y")&amp;" years, "&amp;DATEDIF(W1466,A1466,"YM")&amp;" months, "&amp;DATEDIF(W1466,A1466,"MD")&amp;" days")</f>
        <v/>
      </c>
      <c r="AR1466" s="175">
        <f>IF($B1466="","",TEXT($A1466,"yyyymmdd")&amp;"_P"&amp;$C1466&amp;"_C"&amp;$F1466&amp;"_"&amp;TRIM(RIGHT(SUBSTITUTE(TRIM(SUBSTITUTE($M1466,CHAR(160)," "))," ",REPT(" ",60)),60))&amp;IF($Q1466="","","-"&amp;TRIM(RIGHT(SUBSTITUTE(TRIM(SUBSTITUTE($Q1466,CHAR(160)," "))," ",REPT(" ",60)),60)))&amp;IF($U1466="","","-"&amp;TRIM(RIGHT(SUBSTITUTE(TRIM(SUBSTITUTE($U1466,CHAR(160)," "))," ",REPT(" ",60)),60)))&amp;".jpg")</f>
        <v/>
      </c>
    </row>
    <row r="1467" ht="14" customHeight="1">
      <c r="O1467" s="196">
        <f>_xlfn.LET(_xlpm.d,_xlfn.XLOOKUP(M1467,'[1]Birth Dates'!$A:$A,'[1]Birth Dates'!$B:$B,"",0),IF(_xlpm.d=0,"",_xlpm.d))</f>
        <v/>
      </c>
      <c r="P1467" s="196">
        <f>IF(OR(O1467="",A1467="",NOT(ISNUMBER(O1467)),O1467&gt;A1467),"",DATEDIF(O1467,A1467,"Y")&amp;" years, "&amp;DATEDIF(O1467,A1467,"YM")&amp;" months, "&amp;DATEDIF(O1467,A1467,"MD")&amp;" days")</f>
        <v/>
      </c>
      <c r="S1467" s="196">
        <f>_xlfn.LET(_xlpm.d,_xlfn.XLOOKUP(Q1467,'[1]Birth Dates'!$A:$A,'[1]Birth Dates'!$B:$B,"",0),IF(_xlpm.d=0,"",_xlpm.d))</f>
        <v/>
      </c>
      <c r="T1467" s="196">
        <f>IF(OR(S1467="",A1467="",NOT(ISNUMBER(S1467)),S1467&gt;A1467),"",DATEDIF(S1467,A1467,"Y")&amp;" years, "&amp;DATEDIF(S1467,A1467,"YM")&amp;" months, "&amp;DATEDIF(S1467,A1467,"MD")&amp;" days")</f>
        <v/>
      </c>
      <c r="W1467" s="196">
        <f>_xlfn.LET(_xlpm.d,_xlfn.XLOOKUP(U1467,'[1]Birth Dates'!$A:$A,'[1]Birth Dates'!$B:$B,"",0),IF(_xlpm.d=0,"",_xlpm.d))</f>
        <v/>
      </c>
      <c r="X1467" s="196">
        <f>IF(OR(W1467="",A1467="",NOT(ISNUMBER(W1467)),W1467&gt;A1467),"",DATEDIF(W1467,A1467,"Y")&amp;" years, "&amp;DATEDIF(W1467,A1467,"YM")&amp;" months, "&amp;DATEDIF(W1467,A1467,"MD")&amp;" days")</f>
        <v/>
      </c>
      <c r="AR1467" s="175">
        <f>IF($B1467="","",TEXT($A1467,"yyyymmdd")&amp;"_P"&amp;$C1467&amp;"_C"&amp;$F1467&amp;"_"&amp;TRIM(RIGHT(SUBSTITUTE(TRIM(SUBSTITUTE($M1467,CHAR(160)," "))," ",REPT(" ",60)),60))&amp;IF($Q1467="","","-"&amp;TRIM(RIGHT(SUBSTITUTE(TRIM(SUBSTITUTE($Q1467,CHAR(160)," "))," ",REPT(" ",60)),60)))&amp;IF($U1467="","","-"&amp;TRIM(RIGHT(SUBSTITUTE(TRIM(SUBSTITUTE($U1467,CHAR(160)," "))," ",REPT(" ",60)),60)))&amp;".jpg")</f>
        <v/>
      </c>
    </row>
    <row r="1468" ht="14" customHeight="1">
      <c r="O1468" s="196">
        <f>_xlfn.LET(_xlpm.d,_xlfn.XLOOKUP(M1468,'[1]Birth Dates'!$A:$A,'[1]Birth Dates'!$B:$B,"",0),IF(_xlpm.d=0,"",_xlpm.d))</f>
        <v/>
      </c>
      <c r="P1468" s="196">
        <f>IF(OR(O1468="",A1468="",NOT(ISNUMBER(O1468)),O1468&gt;A1468),"",DATEDIF(O1468,A1468,"Y")&amp;" years, "&amp;DATEDIF(O1468,A1468,"YM")&amp;" months, "&amp;DATEDIF(O1468,A1468,"MD")&amp;" days")</f>
        <v/>
      </c>
      <c r="S1468" s="196">
        <f>_xlfn.LET(_xlpm.d,_xlfn.XLOOKUP(Q1468,'[1]Birth Dates'!$A:$A,'[1]Birth Dates'!$B:$B,"",0),IF(_xlpm.d=0,"",_xlpm.d))</f>
        <v/>
      </c>
      <c r="T1468" s="196">
        <f>IF(OR(S1468="",A1468="",NOT(ISNUMBER(S1468)),S1468&gt;A1468),"",DATEDIF(S1468,A1468,"Y")&amp;" years, "&amp;DATEDIF(S1468,A1468,"YM")&amp;" months, "&amp;DATEDIF(S1468,A1468,"MD")&amp;" days")</f>
        <v/>
      </c>
      <c r="W1468" s="196">
        <f>_xlfn.LET(_xlpm.d,_xlfn.XLOOKUP(U1468,'[1]Birth Dates'!$A:$A,'[1]Birth Dates'!$B:$B,"",0),IF(_xlpm.d=0,"",_xlpm.d))</f>
        <v/>
      </c>
      <c r="X1468" s="196">
        <f>IF(OR(W1468="",A1468="",NOT(ISNUMBER(W1468)),W1468&gt;A1468),"",DATEDIF(W1468,A1468,"Y")&amp;" years, "&amp;DATEDIF(W1468,A1468,"YM")&amp;" months, "&amp;DATEDIF(W1468,A1468,"MD")&amp;" days")</f>
        <v/>
      </c>
      <c r="AR1468" s="175">
        <f>IF($B1468="","",TEXT($A1468,"yyyymmdd")&amp;"_P"&amp;$C1468&amp;"_C"&amp;$F1468&amp;"_"&amp;TRIM(RIGHT(SUBSTITUTE(TRIM(SUBSTITUTE($M1468,CHAR(160)," "))," ",REPT(" ",60)),60))&amp;IF($Q1468="","","-"&amp;TRIM(RIGHT(SUBSTITUTE(TRIM(SUBSTITUTE($Q1468,CHAR(160)," "))," ",REPT(" ",60)),60)))&amp;IF($U1468="","","-"&amp;TRIM(RIGHT(SUBSTITUTE(TRIM(SUBSTITUTE($U1468,CHAR(160)," "))," ",REPT(" ",60)),60)))&amp;".jpg")</f>
        <v/>
      </c>
    </row>
    <row r="1469" ht="14" customHeight="1">
      <c r="O1469" s="196">
        <f>_xlfn.LET(_xlpm.d,_xlfn.XLOOKUP(M1469,'[1]Birth Dates'!$A:$A,'[1]Birth Dates'!$B:$B,"",0),IF(_xlpm.d=0,"",_xlpm.d))</f>
        <v/>
      </c>
      <c r="P1469" s="196">
        <f>IF(OR(O1469="",A1469="",NOT(ISNUMBER(O1469)),O1469&gt;A1469),"",DATEDIF(O1469,A1469,"Y")&amp;" years, "&amp;DATEDIF(O1469,A1469,"YM")&amp;" months, "&amp;DATEDIF(O1469,A1469,"MD")&amp;" days")</f>
        <v/>
      </c>
      <c r="S1469" s="196">
        <f>_xlfn.LET(_xlpm.d,_xlfn.XLOOKUP(Q1469,'[1]Birth Dates'!$A:$A,'[1]Birth Dates'!$B:$B,"",0),IF(_xlpm.d=0,"",_xlpm.d))</f>
        <v/>
      </c>
      <c r="T1469" s="196">
        <f>IF(OR(S1469="",A1469="",NOT(ISNUMBER(S1469)),S1469&gt;A1469),"",DATEDIF(S1469,A1469,"Y")&amp;" years, "&amp;DATEDIF(S1469,A1469,"YM")&amp;" months, "&amp;DATEDIF(S1469,A1469,"MD")&amp;" days")</f>
        <v/>
      </c>
      <c r="W1469" s="196">
        <f>_xlfn.LET(_xlpm.d,_xlfn.XLOOKUP(U1469,'[1]Birth Dates'!$A:$A,'[1]Birth Dates'!$B:$B,"",0),IF(_xlpm.d=0,"",_xlpm.d))</f>
        <v/>
      </c>
      <c r="X1469" s="196">
        <f>IF(OR(W1469="",A1469="",NOT(ISNUMBER(W1469)),W1469&gt;A1469),"",DATEDIF(W1469,A1469,"Y")&amp;" years, "&amp;DATEDIF(W1469,A1469,"YM")&amp;" months, "&amp;DATEDIF(W1469,A1469,"MD")&amp;" days")</f>
        <v/>
      </c>
      <c r="AR1469" s="175">
        <f>IF($B1469="","",TEXT($A1469,"yyyymmdd")&amp;"_P"&amp;$C1469&amp;"_C"&amp;$F1469&amp;"_"&amp;TRIM(RIGHT(SUBSTITUTE(TRIM(SUBSTITUTE($M1469,CHAR(160)," "))," ",REPT(" ",60)),60))&amp;IF($Q1469="","","-"&amp;TRIM(RIGHT(SUBSTITUTE(TRIM(SUBSTITUTE($Q1469,CHAR(160)," "))," ",REPT(" ",60)),60)))&amp;IF($U1469="","","-"&amp;TRIM(RIGHT(SUBSTITUTE(TRIM(SUBSTITUTE($U1469,CHAR(160)," "))," ",REPT(" ",60)),60)))&amp;".jpg")</f>
        <v/>
      </c>
    </row>
    <row r="1470" ht="14" customHeight="1">
      <c r="O1470" s="196">
        <f>_xlfn.LET(_xlpm.d,_xlfn.XLOOKUP(M1470,'[1]Birth Dates'!$A:$A,'[1]Birth Dates'!$B:$B,"",0),IF(_xlpm.d=0,"",_xlpm.d))</f>
        <v/>
      </c>
      <c r="P1470" s="196">
        <f>IF(OR(O1470="",A1470="",NOT(ISNUMBER(O1470)),O1470&gt;A1470),"",DATEDIF(O1470,A1470,"Y")&amp;" years, "&amp;DATEDIF(O1470,A1470,"YM")&amp;" months, "&amp;DATEDIF(O1470,A1470,"MD")&amp;" days")</f>
        <v/>
      </c>
      <c r="S1470" s="196">
        <f>_xlfn.LET(_xlpm.d,_xlfn.XLOOKUP(Q1470,'[1]Birth Dates'!$A:$A,'[1]Birth Dates'!$B:$B,"",0),IF(_xlpm.d=0,"",_xlpm.d))</f>
        <v/>
      </c>
      <c r="T1470" s="196">
        <f>IF(OR(S1470="",A1470="",NOT(ISNUMBER(S1470)),S1470&gt;A1470),"",DATEDIF(S1470,A1470,"Y")&amp;" years, "&amp;DATEDIF(S1470,A1470,"YM")&amp;" months, "&amp;DATEDIF(S1470,A1470,"MD")&amp;" days")</f>
        <v/>
      </c>
      <c r="W1470" s="196">
        <f>_xlfn.LET(_xlpm.d,_xlfn.XLOOKUP(U1470,'[1]Birth Dates'!$A:$A,'[1]Birth Dates'!$B:$B,"",0),IF(_xlpm.d=0,"",_xlpm.d))</f>
        <v/>
      </c>
      <c r="X1470" s="196">
        <f>IF(OR(W1470="",A1470="",NOT(ISNUMBER(W1470)),W1470&gt;A1470),"",DATEDIF(W1470,A1470,"Y")&amp;" years, "&amp;DATEDIF(W1470,A1470,"YM")&amp;" months, "&amp;DATEDIF(W1470,A1470,"MD")&amp;" days")</f>
        <v/>
      </c>
      <c r="AR1470" s="175">
        <f>IF($B1470="","",TEXT($A1470,"yyyymmdd")&amp;"_P"&amp;$C1470&amp;"_C"&amp;$F1470&amp;"_"&amp;TRIM(RIGHT(SUBSTITUTE(TRIM(SUBSTITUTE($M1470,CHAR(160)," "))," ",REPT(" ",60)),60))&amp;IF($Q1470="","","-"&amp;TRIM(RIGHT(SUBSTITUTE(TRIM(SUBSTITUTE($Q1470,CHAR(160)," "))," ",REPT(" ",60)),60)))&amp;IF($U1470="","","-"&amp;TRIM(RIGHT(SUBSTITUTE(TRIM(SUBSTITUTE($U1470,CHAR(160)," "))," ",REPT(" ",60)),60)))&amp;".jpg")</f>
        <v/>
      </c>
    </row>
    <row r="1471" ht="14" customHeight="1">
      <c r="O1471" s="196">
        <f>_xlfn.LET(_xlpm.d,_xlfn.XLOOKUP(M1471,'[1]Birth Dates'!$A:$A,'[1]Birth Dates'!$B:$B,"",0),IF(_xlpm.d=0,"",_xlpm.d))</f>
        <v/>
      </c>
      <c r="P1471" s="196">
        <f>IF(OR(O1471="",A1471="",NOT(ISNUMBER(O1471)),O1471&gt;A1471),"",DATEDIF(O1471,A1471,"Y")&amp;" years, "&amp;DATEDIF(O1471,A1471,"YM")&amp;" months, "&amp;DATEDIF(O1471,A1471,"MD")&amp;" days")</f>
        <v/>
      </c>
      <c r="S1471" s="196">
        <f>_xlfn.LET(_xlpm.d,_xlfn.XLOOKUP(Q1471,'[1]Birth Dates'!$A:$A,'[1]Birth Dates'!$B:$B,"",0),IF(_xlpm.d=0,"",_xlpm.d))</f>
        <v/>
      </c>
      <c r="T1471" s="196">
        <f>IF(OR(S1471="",A1471="",NOT(ISNUMBER(S1471)),S1471&gt;A1471),"",DATEDIF(S1471,A1471,"Y")&amp;" years, "&amp;DATEDIF(S1471,A1471,"YM")&amp;" months, "&amp;DATEDIF(S1471,A1471,"MD")&amp;" days")</f>
        <v/>
      </c>
      <c r="W1471" s="196">
        <f>_xlfn.LET(_xlpm.d,_xlfn.XLOOKUP(U1471,'[1]Birth Dates'!$A:$A,'[1]Birth Dates'!$B:$B,"",0),IF(_xlpm.d=0,"",_xlpm.d))</f>
        <v/>
      </c>
      <c r="X1471" s="196">
        <f>IF(OR(W1471="",A1471="",NOT(ISNUMBER(W1471)),W1471&gt;A1471),"",DATEDIF(W1471,A1471,"Y")&amp;" years, "&amp;DATEDIF(W1471,A1471,"YM")&amp;" months, "&amp;DATEDIF(W1471,A1471,"MD")&amp;" days")</f>
        <v/>
      </c>
      <c r="AR1471" s="175">
        <f>IF($B1471="","",TEXT($A1471,"yyyymmdd")&amp;"_P"&amp;$C1471&amp;"_C"&amp;$F1471&amp;"_"&amp;TRIM(RIGHT(SUBSTITUTE(TRIM(SUBSTITUTE($M1471,CHAR(160)," "))," ",REPT(" ",60)),60))&amp;IF($Q1471="","","-"&amp;TRIM(RIGHT(SUBSTITUTE(TRIM(SUBSTITUTE($Q1471,CHAR(160)," "))," ",REPT(" ",60)),60)))&amp;IF($U1471="","","-"&amp;TRIM(RIGHT(SUBSTITUTE(TRIM(SUBSTITUTE($U1471,CHAR(160)," "))," ",REPT(" ",60)),60)))&amp;".jpg")</f>
        <v/>
      </c>
    </row>
    <row r="1472" ht="14" customHeight="1">
      <c r="O1472" s="196">
        <f>_xlfn.LET(_xlpm.d,_xlfn.XLOOKUP(M1472,'[1]Birth Dates'!$A:$A,'[1]Birth Dates'!$B:$B,"",0),IF(_xlpm.d=0,"",_xlpm.d))</f>
        <v/>
      </c>
      <c r="P1472" s="196">
        <f>IF(OR(O1472="",A1472="",NOT(ISNUMBER(O1472)),O1472&gt;A1472),"",DATEDIF(O1472,A1472,"Y")&amp;" years, "&amp;DATEDIF(O1472,A1472,"YM")&amp;" months, "&amp;DATEDIF(O1472,A1472,"MD")&amp;" days")</f>
        <v/>
      </c>
      <c r="S1472" s="196">
        <f>_xlfn.LET(_xlpm.d,_xlfn.XLOOKUP(Q1472,'[1]Birth Dates'!$A:$A,'[1]Birth Dates'!$B:$B,"",0),IF(_xlpm.d=0,"",_xlpm.d))</f>
        <v/>
      </c>
      <c r="T1472" s="196">
        <f>IF(OR(S1472="",A1472="",NOT(ISNUMBER(S1472)),S1472&gt;A1472),"",DATEDIF(S1472,A1472,"Y")&amp;" years, "&amp;DATEDIF(S1472,A1472,"YM")&amp;" months, "&amp;DATEDIF(S1472,A1472,"MD")&amp;" days")</f>
        <v/>
      </c>
      <c r="W1472" s="196">
        <f>_xlfn.LET(_xlpm.d,_xlfn.XLOOKUP(U1472,'[1]Birth Dates'!$A:$A,'[1]Birth Dates'!$B:$B,"",0),IF(_xlpm.d=0,"",_xlpm.d))</f>
        <v/>
      </c>
      <c r="X1472" s="196">
        <f>IF(OR(W1472="",A1472="",NOT(ISNUMBER(W1472)),W1472&gt;A1472),"",DATEDIF(W1472,A1472,"Y")&amp;" years, "&amp;DATEDIF(W1472,A1472,"YM")&amp;" months, "&amp;DATEDIF(W1472,A1472,"MD")&amp;" days")</f>
        <v/>
      </c>
      <c r="AR1472" s="175">
        <f>IF($B1472="","",TEXT($A1472,"yyyymmdd")&amp;"_P"&amp;$C1472&amp;"_C"&amp;$F1472&amp;"_"&amp;TRIM(RIGHT(SUBSTITUTE(TRIM(SUBSTITUTE($M1472,CHAR(160)," "))," ",REPT(" ",60)),60))&amp;IF($Q1472="","","-"&amp;TRIM(RIGHT(SUBSTITUTE(TRIM(SUBSTITUTE($Q1472,CHAR(160)," "))," ",REPT(" ",60)),60)))&amp;IF($U1472="","","-"&amp;TRIM(RIGHT(SUBSTITUTE(TRIM(SUBSTITUTE($U1472,CHAR(160)," "))," ",REPT(" ",60)),60)))&amp;".jpg")</f>
        <v/>
      </c>
    </row>
    <row r="1473" ht="14" customHeight="1">
      <c r="O1473" s="196">
        <f>_xlfn.LET(_xlpm.d,_xlfn.XLOOKUP(M1473,'[1]Birth Dates'!$A:$A,'[1]Birth Dates'!$B:$B,"",0),IF(_xlpm.d=0,"",_xlpm.d))</f>
        <v/>
      </c>
      <c r="P1473" s="196">
        <f>IF(OR(O1473="",A1473="",NOT(ISNUMBER(O1473)),O1473&gt;A1473),"",DATEDIF(O1473,A1473,"Y")&amp;" years, "&amp;DATEDIF(O1473,A1473,"YM")&amp;" months, "&amp;DATEDIF(O1473,A1473,"MD")&amp;" days")</f>
        <v/>
      </c>
      <c r="S1473" s="196">
        <f>_xlfn.LET(_xlpm.d,_xlfn.XLOOKUP(Q1473,'[1]Birth Dates'!$A:$A,'[1]Birth Dates'!$B:$B,"",0),IF(_xlpm.d=0,"",_xlpm.d))</f>
        <v/>
      </c>
      <c r="T1473" s="196">
        <f>IF(OR(S1473="",A1473="",NOT(ISNUMBER(S1473)),S1473&gt;A1473),"",DATEDIF(S1473,A1473,"Y")&amp;" years, "&amp;DATEDIF(S1473,A1473,"YM")&amp;" months, "&amp;DATEDIF(S1473,A1473,"MD")&amp;" days")</f>
        <v/>
      </c>
      <c r="W1473" s="196">
        <f>_xlfn.LET(_xlpm.d,_xlfn.XLOOKUP(U1473,'[1]Birth Dates'!$A:$A,'[1]Birth Dates'!$B:$B,"",0),IF(_xlpm.d=0,"",_xlpm.d))</f>
        <v/>
      </c>
      <c r="X1473" s="196">
        <f>IF(OR(W1473="",A1473="",NOT(ISNUMBER(W1473)),W1473&gt;A1473),"",DATEDIF(W1473,A1473,"Y")&amp;" years, "&amp;DATEDIF(W1473,A1473,"YM")&amp;" months, "&amp;DATEDIF(W1473,A1473,"MD")&amp;" days")</f>
        <v/>
      </c>
      <c r="AR1473" s="175">
        <f>IF($B1473="","",TEXT($A1473,"yyyymmdd")&amp;"_P"&amp;$C1473&amp;"_C"&amp;$F1473&amp;"_"&amp;TRIM(RIGHT(SUBSTITUTE(TRIM(SUBSTITUTE($M1473,CHAR(160)," "))," ",REPT(" ",60)),60))&amp;IF($Q1473="","","-"&amp;TRIM(RIGHT(SUBSTITUTE(TRIM(SUBSTITUTE($Q1473,CHAR(160)," "))," ",REPT(" ",60)),60)))&amp;IF($U1473="","","-"&amp;TRIM(RIGHT(SUBSTITUTE(TRIM(SUBSTITUTE($U1473,CHAR(160)," "))," ",REPT(" ",60)),60)))&amp;".jpg")</f>
        <v/>
      </c>
    </row>
    <row r="1474" ht="14" customHeight="1">
      <c r="O1474" s="196">
        <f>_xlfn.LET(_xlpm.d,_xlfn.XLOOKUP(M1474,'[1]Birth Dates'!$A:$A,'[1]Birth Dates'!$B:$B,"",0),IF(_xlpm.d=0,"",_xlpm.d))</f>
        <v/>
      </c>
      <c r="P1474" s="196">
        <f>IF(OR(O1474="",A1474="",NOT(ISNUMBER(O1474)),O1474&gt;A1474),"",DATEDIF(O1474,A1474,"Y")&amp;" years, "&amp;DATEDIF(O1474,A1474,"YM")&amp;" months, "&amp;DATEDIF(O1474,A1474,"MD")&amp;" days")</f>
        <v/>
      </c>
      <c r="S1474" s="196">
        <f>_xlfn.LET(_xlpm.d,_xlfn.XLOOKUP(Q1474,'[1]Birth Dates'!$A:$A,'[1]Birth Dates'!$B:$B,"",0),IF(_xlpm.d=0,"",_xlpm.d))</f>
        <v/>
      </c>
      <c r="T1474" s="196">
        <f>IF(OR(S1474="",A1474="",NOT(ISNUMBER(S1474)),S1474&gt;A1474),"",DATEDIF(S1474,A1474,"Y")&amp;" years, "&amp;DATEDIF(S1474,A1474,"YM")&amp;" months, "&amp;DATEDIF(S1474,A1474,"MD")&amp;" days")</f>
        <v/>
      </c>
      <c r="W1474" s="196">
        <f>_xlfn.LET(_xlpm.d,_xlfn.XLOOKUP(U1474,'[1]Birth Dates'!$A:$A,'[1]Birth Dates'!$B:$B,"",0),IF(_xlpm.d=0,"",_xlpm.d))</f>
        <v/>
      </c>
      <c r="X1474" s="196">
        <f>IF(OR(W1474="",A1474="",NOT(ISNUMBER(W1474)),W1474&gt;A1474),"",DATEDIF(W1474,A1474,"Y")&amp;" years, "&amp;DATEDIF(W1474,A1474,"YM")&amp;" months, "&amp;DATEDIF(W1474,A1474,"MD")&amp;" days")</f>
        <v/>
      </c>
      <c r="AR1474" s="175">
        <f>IF($B1474="","",TEXT($A1474,"yyyymmdd")&amp;"_P"&amp;$C1474&amp;"_C"&amp;$F1474&amp;"_"&amp;TRIM(RIGHT(SUBSTITUTE(TRIM(SUBSTITUTE($M1474,CHAR(160)," "))," ",REPT(" ",60)),60))&amp;IF($Q1474="","","-"&amp;TRIM(RIGHT(SUBSTITUTE(TRIM(SUBSTITUTE($Q1474,CHAR(160)," "))," ",REPT(" ",60)),60)))&amp;IF($U1474="","","-"&amp;TRIM(RIGHT(SUBSTITUTE(TRIM(SUBSTITUTE($U1474,CHAR(160)," "))," ",REPT(" ",60)),60)))&amp;".jpg")</f>
        <v/>
      </c>
    </row>
    <row r="1475" ht="14" customHeight="1">
      <c r="O1475" s="196">
        <f>_xlfn.LET(_xlpm.d,_xlfn.XLOOKUP(M1475,'[1]Birth Dates'!$A:$A,'[1]Birth Dates'!$B:$B,"",0),IF(_xlpm.d=0,"",_xlpm.d))</f>
        <v/>
      </c>
      <c r="P1475" s="196">
        <f>IF(OR(O1475="",A1475="",NOT(ISNUMBER(O1475)),O1475&gt;A1475),"",DATEDIF(O1475,A1475,"Y")&amp;" years, "&amp;DATEDIF(O1475,A1475,"YM")&amp;" months, "&amp;DATEDIF(O1475,A1475,"MD")&amp;" days")</f>
        <v/>
      </c>
      <c r="S1475" s="196">
        <f>_xlfn.LET(_xlpm.d,_xlfn.XLOOKUP(Q1475,'[1]Birth Dates'!$A:$A,'[1]Birth Dates'!$B:$B,"",0),IF(_xlpm.d=0,"",_xlpm.d))</f>
        <v/>
      </c>
      <c r="T1475" s="196">
        <f>IF(OR(S1475="",A1475="",NOT(ISNUMBER(S1475)),S1475&gt;A1475),"",DATEDIF(S1475,A1475,"Y")&amp;" years, "&amp;DATEDIF(S1475,A1475,"YM")&amp;" months, "&amp;DATEDIF(S1475,A1475,"MD")&amp;" days")</f>
        <v/>
      </c>
      <c r="W1475" s="196">
        <f>_xlfn.LET(_xlpm.d,_xlfn.XLOOKUP(U1475,'[1]Birth Dates'!$A:$A,'[1]Birth Dates'!$B:$B,"",0),IF(_xlpm.d=0,"",_xlpm.d))</f>
        <v/>
      </c>
      <c r="X1475" s="196">
        <f>IF(OR(W1475="",A1475="",NOT(ISNUMBER(W1475)),W1475&gt;A1475),"",DATEDIF(W1475,A1475,"Y")&amp;" years, "&amp;DATEDIF(W1475,A1475,"YM")&amp;" months, "&amp;DATEDIF(W1475,A1475,"MD")&amp;" days")</f>
        <v/>
      </c>
      <c r="AR1475" s="175">
        <f>IF($B1475="","",TEXT($A1475,"yyyymmdd")&amp;"_P"&amp;$C1475&amp;"_C"&amp;$F1475&amp;"_"&amp;TRIM(RIGHT(SUBSTITUTE(TRIM(SUBSTITUTE($M1475,CHAR(160)," "))," ",REPT(" ",60)),60))&amp;IF($Q1475="","","-"&amp;TRIM(RIGHT(SUBSTITUTE(TRIM(SUBSTITUTE($Q1475,CHAR(160)," "))," ",REPT(" ",60)),60)))&amp;IF($U1475="","","-"&amp;TRIM(RIGHT(SUBSTITUTE(TRIM(SUBSTITUTE($U1475,CHAR(160)," "))," ",REPT(" ",60)),60)))&amp;".jpg")</f>
        <v/>
      </c>
    </row>
    <row r="1476" ht="14" customHeight="1">
      <c r="O1476" s="196">
        <f>_xlfn.LET(_xlpm.d,_xlfn.XLOOKUP(M1476,'[1]Birth Dates'!$A:$A,'[1]Birth Dates'!$B:$B,"",0),IF(_xlpm.d=0,"",_xlpm.d))</f>
        <v/>
      </c>
      <c r="P1476" s="196">
        <f>IF(OR(O1476="",A1476="",NOT(ISNUMBER(O1476)),O1476&gt;A1476),"",DATEDIF(O1476,A1476,"Y")&amp;" years, "&amp;DATEDIF(O1476,A1476,"YM")&amp;" months, "&amp;DATEDIF(O1476,A1476,"MD")&amp;" days")</f>
        <v/>
      </c>
      <c r="S1476" s="196">
        <f>_xlfn.LET(_xlpm.d,_xlfn.XLOOKUP(Q1476,'[1]Birth Dates'!$A:$A,'[1]Birth Dates'!$B:$B,"",0),IF(_xlpm.d=0,"",_xlpm.d))</f>
        <v/>
      </c>
      <c r="T1476" s="196">
        <f>IF(OR(S1476="",A1476="",NOT(ISNUMBER(S1476)),S1476&gt;A1476),"",DATEDIF(S1476,A1476,"Y")&amp;" years, "&amp;DATEDIF(S1476,A1476,"YM")&amp;" months, "&amp;DATEDIF(S1476,A1476,"MD")&amp;" days")</f>
        <v/>
      </c>
      <c r="W1476" s="196">
        <f>_xlfn.LET(_xlpm.d,_xlfn.XLOOKUP(U1476,'[1]Birth Dates'!$A:$A,'[1]Birth Dates'!$B:$B,"",0),IF(_xlpm.d=0,"",_xlpm.d))</f>
        <v/>
      </c>
      <c r="X1476" s="196">
        <f>IF(OR(W1476="",A1476="",NOT(ISNUMBER(W1476)),W1476&gt;A1476),"",DATEDIF(W1476,A1476,"Y")&amp;" years, "&amp;DATEDIF(W1476,A1476,"YM")&amp;" months, "&amp;DATEDIF(W1476,A1476,"MD")&amp;" days")</f>
        <v/>
      </c>
      <c r="AR1476" s="175">
        <f>IF($B1476="","",TEXT($A1476,"yyyymmdd")&amp;"_P"&amp;$C1476&amp;"_C"&amp;$F1476&amp;"_"&amp;TRIM(RIGHT(SUBSTITUTE(TRIM(SUBSTITUTE($M1476,CHAR(160)," "))," ",REPT(" ",60)),60))&amp;IF($Q1476="","","-"&amp;TRIM(RIGHT(SUBSTITUTE(TRIM(SUBSTITUTE($Q1476,CHAR(160)," "))," ",REPT(" ",60)),60)))&amp;IF($U1476="","","-"&amp;TRIM(RIGHT(SUBSTITUTE(TRIM(SUBSTITUTE($U1476,CHAR(160)," "))," ",REPT(" ",60)),60)))&amp;".jpg")</f>
        <v/>
      </c>
    </row>
    <row r="1477" ht="14" customHeight="1">
      <c r="O1477" s="196">
        <f>_xlfn.LET(_xlpm.d,_xlfn.XLOOKUP(M1477,'[1]Birth Dates'!$A:$A,'[1]Birth Dates'!$B:$B,"",0),IF(_xlpm.d=0,"",_xlpm.d))</f>
        <v/>
      </c>
      <c r="P1477" s="196">
        <f>IF(OR(O1477="",A1477="",NOT(ISNUMBER(O1477)),O1477&gt;A1477),"",DATEDIF(O1477,A1477,"Y")&amp;" years, "&amp;DATEDIF(O1477,A1477,"YM")&amp;" months, "&amp;DATEDIF(O1477,A1477,"MD")&amp;" days")</f>
        <v/>
      </c>
      <c r="S1477" s="196">
        <f>_xlfn.LET(_xlpm.d,_xlfn.XLOOKUP(Q1477,'[1]Birth Dates'!$A:$A,'[1]Birth Dates'!$B:$B,"",0),IF(_xlpm.d=0,"",_xlpm.d))</f>
        <v/>
      </c>
      <c r="T1477" s="196">
        <f>IF(OR(S1477="",A1477="",NOT(ISNUMBER(S1477)),S1477&gt;A1477),"",DATEDIF(S1477,A1477,"Y")&amp;" years, "&amp;DATEDIF(S1477,A1477,"YM")&amp;" months, "&amp;DATEDIF(S1477,A1477,"MD")&amp;" days")</f>
        <v/>
      </c>
      <c r="W1477" s="196">
        <f>_xlfn.LET(_xlpm.d,_xlfn.XLOOKUP(U1477,'[1]Birth Dates'!$A:$A,'[1]Birth Dates'!$B:$B,"",0),IF(_xlpm.d=0,"",_xlpm.d))</f>
        <v/>
      </c>
      <c r="X1477" s="196">
        <f>IF(OR(W1477="",A1477="",NOT(ISNUMBER(W1477)),W1477&gt;A1477),"",DATEDIF(W1477,A1477,"Y")&amp;" years, "&amp;DATEDIF(W1477,A1477,"YM")&amp;" months, "&amp;DATEDIF(W1477,A1477,"MD")&amp;" days")</f>
        <v/>
      </c>
      <c r="AR1477" s="175">
        <f>IF($B1477="","",TEXT($A1477,"yyyymmdd")&amp;"_P"&amp;$C1477&amp;"_C"&amp;$F1477&amp;"_"&amp;TRIM(RIGHT(SUBSTITUTE(TRIM(SUBSTITUTE($M1477,CHAR(160)," "))," ",REPT(" ",60)),60))&amp;IF($Q1477="","","-"&amp;TRIM(RIGHT(SUBSTITUTE(TRIM(SUBSTITUTE($Q1477,CHAR(160)," "))," ",REPT(" ",60)),60)))&amp;IF($U1477="","","-"&amp;TRIM(RIGHT(SUBSTITUTE(TRIM(SUBSTITUTE($U1477,CHAR(160)," "))," ",REPT(" ",60)),60)))&amp;".jpg")</f>
        <v/>
      </c>
    </row>
    <row r="1478" ht="14" customHeight="1">
      <c r="O1478" s="196">
        <f>_xlfn.LET(_xlpm.d,_xlfn.XLOOKUP(M1478,'[1]Birth Dates'!$A:$A,'[1]Birth Dates'!$B:$B,"",0),IF(_xlpm.d=0,"",_xlpm.d))</f>
        <v/>
      </c>
      <c r="P1478" s="196">
        <f>IF(OR(O1478="",A1478="",NOT(ISNUMBER(O1478)),O1478&gt;A1478),"",DATEDIF(O1478,A1478,"Y")&amp;" years, "&amp;DATEDIF(O1478,A1478,"YM")&amp;" months, "&amp;DATEDIF(O1478,A1478,"MD")&amp;" days")</f>
        <v/>
      </c>
      <c r="S1478" s="196">
        <f>_xlfn.LET(_xlpm.d,_xlfn.XLOOKUP(Q1478,'[1]Birth Dates'!$A:$A,'[1]Birth Dates'!$B:$B,"",0),IF(_xlpm.d=0,"",_xlpm.d))</f>
        <v/>
      </c>
      <c r="T1478" s="196">
        <f>IF(OR(S1478="",A1478="",NOT(ISNUMBER(S1478)),S1478&gt;A1478),"",DATEDIF(S1478,A1478,"Y")&amp;" years, "&amp;DATEDIF(S1478,A1478,"YM")&amp;" months, "&amp;DATEDIF(S1478,A1478,"MD")&amp;" days")</f>
        <v/>
      </c>
      <c r="W1478" s="196">
        <f>_xlfn.LET(_xlpm.d,_xlfn.XLOOKUP(U1478,'[1]Birth Dates'!$A:$A,'[1]Birth Dates'!$B:$B,"",0),IF(_xlpm.d=0,"",_xlpm.d))</f>
        <v/>
      </c>
      <c r="X1478" s="196">
        <f>IF(OR(W1478="",A1478="",NOT(ISNUMBER(W1478)),W1478&gt;A1478),"",DATEDIF(W1478,A1478,"Y")&amp;" years, "&amp;DATEDIF(W1478,A1478,"YM")&amp;" months, "&amp;DATEDIF(W1478,A1478,"MD")&amp;" days")</f>
        <v/>
      </c>
      <c r="AR1478" s="175">
        <f>IF($B1478="","",TEXT($A1478,"yyyymmdd")&amp;"_P"&amp;$C1478&amp;"_C"&amp;$F1478&amp;"_"&amp;TRIM(RIGHT(SUBSTITUTE(TRIM(SUBSTITUTE($M1478,CHAR(160)," "))," ",REPT(" ",60)),60))&amp;IF($Q1478="","","-"&amp;TRIM(RIGHT(SUBSTITUTE(TRIM(SUBSTITUTE($Q1478,CHAR(160)," "))," ",REPT(" ",60)),60)))&amp;IF($U1478="","","-"&amp;TRIM(RIGHT(SUBSTITUTE(TRIM(SUBSTITUTE($U1478,CHAR(160)," "))," ",REPT(" ",60)),60)))&amp;".jpg")</f>
        <v/>
      </c>
    </row>
    <row r="1479" ht="14" customHeight="1">
      <c r="O1479" s="196">
        <f>_xlfn.LET(_xlpm.d,_xlfn.XLOOKUP(M1479,'[1]Birth Dates'!$A:$A,'[1]Birth Dates'!$B:$B,"",0),IF(_xlpm.d=0,"",_xlpm.d))</f>
        <v/>
      </c>
      <c r="P1479" s="196">
        <f>IF(OR(O1479="",A1479="",NOT(ISNUMBER(O1479)),O1479&gt;A1479),"",DATEDIF(O1479,A1479,"Y")&amp;" years, "&amp;DATEDIF(O1479,A1479,"YM")&amp;" months, "&amp;DATEDIF(O1479,A1479,"MD")&amp;" days")</f>
        <v/>
      </c>
      <c r="S1479" s="196">
        <f>_xlfn.LET(_xlpm.d,_xlfn.XLOOKUP(Q1479,'[1]Birth Dates'!$A:$A,'[1]Birth Dates'!$B:$B,"",0),IF(_xlpm.d=0,"",_xlpm.d))</f>
        <v/>
      </c>
      <c r="T1479" s="196">
        <f>IF(OR(S1479="",A1479="",NOT(ISNUMBER(S1479)),S1479&gt;A1479),"",DATEDIF(S1479,A1479,"Y")&amp;" years, "&amp;DATEDIF(S1479,A1479,"YM")&amp;" months, "&amp;DATEDIF(S1479,A1479,"MD")&amp;" days")</f>
        <v/>
      </c>
      <c r="W1479" s="196">
        <f>_xlfn.LET(_xlpm.d,_xlfn.XLOOKUP(U1479,'[1]Birth Dates'!$A:$A,'[1]Birth Dates'!$B:$B,"",0),IF(_xlpm.d=0,"",_xlpm.d))</f>
        <v/>
      </c>
      <c r="X1479" s="196">
        <f>IF(OR(W1479="",A1479="",NOT(ISNUMBER(W1479)),W1479&gt;A1479),"",DATEDIF(W1479,A1479,"Y")&amp;" years, "&amp;DATEDIF(W1479,A1479,"YM")&amp;" months, "&amp;DATEDIF(W1479,A1479,"MD")&amp;" days")</f>
        <v/>
      </c>
      <c r="AR1479" s="175">
        <f>IF($B1479="","",TEXT($A1479,"yyyymmdd")&amp;"_P"&amp;$C1479&amp;"_C"&amp;$F1479&amp;"_"&amp;TRIM(RIGHT(SUBSTITUTE(TRIM(SUBSTITUTE($M1479,CHAR(160)," "))," ",REPT(" ",60)),60))&amp;IF($Q1479="","","-"&amp;TRIM(RIGHT(SUBSTITUTE(TRIM(SUBSTITUTE($Q1479,CHAR(160)," "))," ",REPT(" ",60)),60)))&amp;IF($U1479="","","-"&amp;TRIM(RIGHT(SUBSTITUTE(TRIM(SUBSTITUTE($U1479,CHAR(160)," "))," ",REPT(" ",60)),60)))&amp;".jpg")</f>
        <v/>
      </c>
    </row>
    <row r="1480" ht="14" customHeight="1">
      <c r="O1480" s="196">
        <f>_xlfn.LET(_xlpm.d,_xlfn.XLOOKUP(M1480,'[1]Birth Dates'!$A:$A,'[1]Birth Dates'!$B:$B,"",0),IF(_xlpm.d=0,"",_xlpm.d))</f>
        <v/>
      </c>
      <c r="P1480" s="196">
        <f>IF(OR(O1480="",A1480="",NOT(ISNUMBER(O1480)),O1480&gt;A1480),"",DATEDIF(O1480,A1480,"Y")&amp;" years, "&amp;DATEDIF(O1480,A1480,"YM")&amp;" months, "&amp;DATEDIF(O1480,A1480,"MD")&amp;" days")</f>
        <v/>
      </c>
      <c r="S1480" s="196">
        <f>_xlfn.LET(_xlpm.d,_xlfn.XLOOKUP(Q1480,'[1]Birth Dates'!$A:$A,'[1]Birth Dates'!$B:$B,"",0),IF(_xlpm.d=0,"",_xlpm.d))</f>
        <v/>
      </c>
      <c r="T1480" s="196">
        <f>IF(OR(S1480="",A1480="",NOT(ISNUMBER(S1480)),S1480&gt;A1480),"",DATEDIF(S1480,A1480,"Y")&amp;" years, "&amp;DATEDIF(S1480,A1480,"YM")&amp;" months, "&amp;DATEDIF(S1480,A1480,"MD")&amp;" days")</f>
        <v/>
      </c>
      <c r="W1480" s="196">
        <f>_xlfn.LET(_xlpm.d,_xlfn.XLOOKUP(U1480,'[1]Birth Dates'!$A:$A,'[1]Birth Dates'!$B:$B,"",0),IF(_xlpm.d=0,"",_xlpm.d))</f>
        <v/>
      </c>
      <c r="X1480" s="196">
        <f>IF(OR(W1480="",A1480="",NOT(ISNUMBER(W1480)),W1480&gt;A1480),"",DATEDIF(W1480,A1480,"Y")&amp;" years, "&amp;DATEDIF(W1480,A1480,"YM")&amp;" months, "&amp;DATEDIF(W1480,A1480,"MD")&amp;" days")</f>
        <v/>
      </c>
      <c r="AR1480" s="175">
        <f>IF($B1480="","",TEXT($A1480,"yyyymmdd")&amp;"_P"&amp;$C1480&amp;"_C"&amp;$F1480&amp;"_"&amp;TRIM(RIGHT(SUBSTITUTE(TRIM(SUBSTITUTE($M1480,CHAR(160)," "))," ",REPT(" ",60)),60))&amp;IF($Q1480="","","-"&amp;TRIM(RIGHT(SUBSTITUTE(TRIM(SUBSTITUTE($Q1480,CHAR(160)," "))," ",REPT(" ",60)),60)))&amp;IF($U1480="","","-"&amp;TRIM(RIGHT(SUBSTITUTE(TRIM(SUBSTITUTE($U1480,CHAR(160)," "))," ",REPT(" ",60)),60)))&amp;".jpg")</f>
        <v/>
      </c>
    </row>
    <row r="1481" ht="14" customHeight="1">
      <c r="O1481" s="196">
        <f>_xlfn.LET(_xlpm.d,_xlfn.XLOOKUP(M1481,'[1]Birth Dates'!$A:$A,'[1]Birth Dates'!$B:$B,"",0),IF(_xlpm.d=0,"",_xlpm.d))</f>
        <v/>
      </c>
      <c r="P1481" s="196">
        <f>IF(OR(O1481="",A1481="",NOT(ISNUMBER(O1481)),O1481&gt;A1481),"",DATEDIF(O1481,A1481,"Y")&amp;" years, "&amp;DATEDIF(O1481,A1481,"YM")&amp;" months, "&amp;DATEDIF(O1481,A1481,"MD")&amp;" days")</f>
        <v/>
      </c>
      <c r="S1481" s="196">
        <f>_xlfn.LET(_xlpm.d,_xlfn.XLOOKUP(Q1481,'[1]Birth Dates'!$A:$A,'[1]Birth Dates'!$B:$B,"",0),IF(_xlpm.d=0,"",_xlpm.d))</f>
        <v/>
      </c>
      <c r="T1481" s="196">
        <f>IF(OR(S1481="",A1481="",NOT(ISNUMBER(S1481)),S1481&gt;A1481),"",DATEDIF(S1481,A1481,"Y")&amp;" years, "&amp;DATEDIF(S1481,A1481,"YM")&amp;" months, "&amp;DATEDIF(S1481,A1481,"MD")&amp;" days")</f>
        <v/>
      </c>
      <c r="W1481" s="196">
        <f>_xlfn.LET(_xlpm.d,_xlfn.XLOOKUP(U1481,'[1]Birth Dates'!$A:$A,'[1]Birth Dates'!$B:$B,"",0),IF(_xlpm.d=0,"",_xlpm.d))</f>
        <v/>
      </c>
      <c r="X1481" s="196">
        <f>IF(OR(W1481="",A1481="",NOT(ISNUMBER(W1481)),W1481&gt;A1481),"",DATEDIF(W1481,A1481,"Y")&amp;" years, "&amp;DATEDIF(W1481,A1481,"YM")&amp;" months, "&amp;DATEDIF(W1481,A1481,"MD")&amp;" days")</f>
        <v/>
      </c>
      <c r="AR1481" s="175">
        <f>IF($B1481="","",TEXT($A1481,"yyyymmdd")&amp;"_P"&amp;$C1481&amp;"_C"&amp;$F1481&amp;"_"&amp;TRIM(RIGHT(SUBSTITUTE(TRIM(SUBSTITUTE($M1481,CHAR(160)," "))," ",REPT(" ",60)),60))&amp;IF($Q1481="","","-"&amp;TRIM(RIGHT(SUBSTITUTE(TRIM(SUBSTITUTE($Q1481,CHAR(160)," "))," ",REPT(" ",60)),60)))&amp;IF($U1481="","","-"&amp;TRIM(RIGHT(SUBSTITUTE(TRIM(SUBSTITUTE($U1481,CHAR(160)," "))," ",REPT(" ",60)),60)))&amp;".jpg")</f>
        <v/>
      </c>
    </row>
    <row r="1482" ht="14" customHeight="1">
      <c r="O1482" s="196">
        <f>_xlfn.LET(_xlpm.d,_xlfn.XLOOKUP(M1482,'[1]Birth Dates'!$A:$A,'[1]Birth Dates'!$B:$B,"",0),IF(_xlpm.d=0,"",_xlpm.d))</f>
        <v/>
      </c>
      <c r="P1482" s="196">
        <f>IF(OR(O1482="",A1482="",NOT(ISNUMBER(O1482)),O1482&gt;A1482),"",DATEDIF(O1482,A1482,"Y")&amp;" years, "&amp;DATEDIF(O1482,A1482,"YM")&amp;" months, "&amp;DATEDIF(O1482,A1482,"MD")&amp;" days")</f>
        <v/>
      </c>
      <c r="S1482" s="196">
        <f>_xlfn.LET(_xlpm.d,_xlfn.XLOOKUP(Q1482,'[1]Birth Dates'!$A:$A,'[1]Birth Dates'!$B:$B,"",0),IF(_xlpm.d=0,"",_xlpm.d))</f>
        <v/>
      </c>
      <c r="T1482" s="196">
        <f>IF(OR(S1482="",A1482="",NOT(ISNUMBER(S1482)),S1482&gt;A1482),"",DATEDIF(S1482,A1482,"Y")&amp;" years, "&amp;DATEDIF(S1482,A1482,"YM")&amp;" months, "&amp;DATEDIF(S1482,A1482,"MD")&amp;" days")</f>
        <v/>
      </c>
      <c r="W1482" s="196">
        <f>_xlfn.LET(_xlpm.d,_xlfn.XLOOKUP(U1482,'[1]Birth Dates'!$A:$A,'[1]Birth Dates'!$B:$B,"",0),IF(_xlpm.d=0,"",_xlpm.d))</f>
        <v/>
      </c>
      <c r="X1482" s="196">
        <f>IF(OR(W1482="",A1482="",NOT(ISNUMBER(W1482)),W1482&gt;A1482),"",DATEDIF(W1482,A1482,"Y")&amp;" years, "&amp;DATEDIF(W1482,A1482,"YM")&amp;" months, "&amp;DATEDIF(W1482,A1482,"MD")&amp;" days")</f>
        <v/>
      </c>
      <c r="AR1482" s="175">
        <f>IF($B1482="","",TEXT($A1482,"yyyymmdd")&amp;"_P"&amp;$C1482&amp;"_C"&amp;$F1482&amp;"_"&amp;TRIM(RIGHT(SUBSTITUTE(TRIM(SUBSTITUTE($M1482,CHAR(160)," "))," ",REPT(" ",60)),60))&amp;IF($Q1482="","","-"&amp;TRIM(RIGHT(SUBSTITUTE(TRIM(SUBSTITUTE($Q1482,CHAR(160)," "))," ",REPT(" ",60)),60)))&amp;IF($U1482="","","-"&amp;TRIM(RIGHT(SUBSTITUTE(TRIM(SUBSTITUTE($U1482,CHAR(160)," "))," ",REPT(" ",60)),60)))&amp;".jpg")</f>
        <v/>
      </c>
    </row>
    <row r="1483" ht="14" customHeight="1">
      <c r="O1483" s="196">
        <f>_xlfn.LET(_xlpm.d,_xlfn.XLOOKUP(M1483,'[1]Birth Dates'!$A:$A,'[1]Birth Dates'!$B:$B,"",0),IF(_xlpm.d=0,"",_xlpm.d))</f>
        <v/>
      </c>
      <c r="P1483" s="196">
        <f>IF(OR(O1483="",A1483="",NOT(ISNUMBER(O1483)),O1483&gt;A1483),"",DATEDIF(O1483,A1483,"Y")&amp;" years, "&amp;DATEDIF(O1483,A1483,"YM")&amp;" months, "&amp;DATEDIF(O1483,A1483,"MD")&amp;" days")</f>
        <v/>
      </c>
      <c r="S1483" s="196">
        <f>_xlfn.LET(_xlpm.d,_xlfn.XLOOKUP(Q1483,'[1]Birth Dates'!$A:$A,'[1]Birth Dates'!$B:$B,"",0),IF(_xlpm.d=0,"",_xlpm.d))</f>
        <v/>
      </c>
      <c r="T1483" s="196">
        <f>IF(OR(S1483="",A1483="",NOT(ISNUMBER(S1483)),S1483&gt;A1483),"",DATEDIF(S1483,A1483,"Y")&amp;" years, "&amp;DATEDIF(S1483,A1483,"YM")&amp;" months, "&amp;DATEDIF(S1483,A1483,"MD")&amp;" days")</f>
        <v/>
      </c>
      <c r="W1483" s="196">
        <f>_xlfn.LET(_xlpm.d,_xlfn.XLOOKUP(U1483,'[1]Birth Dates'!$A:$A,'[1]Birth Dates'!$B:$B,"",0),IF(_xlpm.d=0,"",_xlpm.d))</f>
        <v/>
      </c>
      <c r="X1483" s="196">
        <f>IF(OR(W1483="",A1483="",NOT(ISNUMBER(W1483)),W1483&gt;A1483),"",DATEDIF(W1483,A1483,"Y")&amp;" years, "&amp;DATEDIF(W1483,A1483,"YM")&amp;" months, "&amp;DATEDIF(W1483,A1483,"MD")&amp;" days")</f>
        <v/>
      </c>
      <c r="AR1483" s="175">
        <f>IF($B1483="","",TEXT($A1483,"yyyymmdd")&amp;"_P"&amp;$C1483&amp;"_C"&amp;$F1483&amp;"_"&amp;TRIM(RIGHT(SUBSTITUTE(TRIM(SUBSTITUTE($M1483,CHAR(160)," "))," ",REPT(" ",60)),60))&amp;IF($Q1483="","","-"&amp;TRIM(RIGHT(SUBSTITUTE(TRIM(SUBSTITUTE($Q1483,CHAR(160)," "))," ",REPT(" ",60)),60)))&amp;IF($U1483="","","-"&amp;TRIM(RIGHT(SUBSTITUTE(TRIM(SUBSTITUTE($U1483,CHAR(160)," "))," ",REPT(" ",60)),60)))&amp;".jpg")</f>
        <v/>
      </c>
    </row>
    <row r="1484" ht="14" customHeight="1">
      <c r="O1484" s="196">
        <f>_xlfn.LET(_xlpm.d,_xlfn.XLOOKUP(M1484,'[1]Birth Dates'!$A:$A,'[1]Birth Dates'!$B:$B,"",0),IF(_xlpm.d=0,"",_xlpm.d))</f>
        <v/>
      </c>
      <c r="P1484" s="196">
        <f>IF(OR(O1484="",A1484="",NOT(ISNUMBER(O1484)),O1484&gt;A1484),"",DATEDIF(O1484,A1484,"Y")&amp;" years, "&amp;DATEDIF(O1484,A1484,"YM")&amp;" months, "&amp;DATEDIF(O1484,A1484,"MD")&amp;" days")</f>
        <v/>
      </c>
      <c r="S1484" s="196">
        <f>_xlfn.LET(_xlpm.d,_xlfn.XLOOKUP(Q1484,'[1]Birth Dates'!$A:$A,'[1]Birth Dates'!$B:$B,"",0),IF(_xlpm.d=0,"",_xlpm.d))</f>
        <v/>
      </c>
      <c r="T1484" s="196">
        <f>IF(OR(S1484="",A1484="",NOT(ISNUMBER(S1484)),S1484&gt;A1484),"",DATEDIF(S1484,A1484,"Y")&amp;" years, "&amp;DATEDIF(S1484,A1484,"YM")&amp;" months, "&amp;DATEDIF(S1484,A1484,"MD")&amp;" days")</f>
        <v/>
      </c>
      <c r="W1484" s="196">
        <f>_xlfn.LET(_xlpm.d,_xlfn.XLOOKUP(U1484,'[1]Birth Dates'!$A:$A,'[1]Birth Dates'!$B:$B,"",0),IF(_xlpm.d=0,"",_xlpm.d))</f>
        <v/>
      </c>
      <c r="X1484" s="196">
        <f>IF(OR(W1484="",A1484="",NOT(ISNUMBER(W1484)),W1484&gt;A1484),"",DATEDIF(W1484,A1484,"Y")&amp;" years, "&amp;DATEDIF(W1484,A1484,"YM")&amp;" months, "&amp;DATEDIF(W1484,A1484,"MD")&amp;" days")</f>
        <v/>
      </c>
      <c r="AR1484" s="175">
        <f>IF($B1484="","",TEXT($A1484,"yyyymmdd")&amp;"_P"&amp;$C1484&amp;"_C"&amp;$F1484&amp;"_"&amp;TRIM(RIGHT(SUBSTITUTE(TRIM(SUBSTITUTE($M1484,CHAR(160)," "))," ",REPT(" ",60)),60))&amp;IF($Q1484="","","-"&amp;TRIM(RIGHT(SUBSTITUTE(TRIM(SUBSTITUTE($Q1484,CHAR(160)," "))," ",REPT(" ",60)),60)))&amp;IF($U1484="","","-"&amp;TRIM(RIGHT(SUBSTITUTE(TRIM(SUBSTITUTE($U1484,CHAR(160)," "))," ",REPT(" ",60)),60)))&amp;".jpg")</f>
        <v/>
      </c>
    </row>
    <row r="1485" ht="14" customHeight="1">
      <c r="O1485" s="196">
        <f>_xlfn.LET(_xlpm.d,_xlfn.XLOOKUP(M1485,'[1]Birth Dates'!$A:$A,'[1]Birth Dates'!$B:$B,"",0),IF(_xlpm.d=0,"",_xlpm.d))</f>
        <v/>
      </c>
      <c r="P1485" s="196">
        <f>IF(OR(O1485="",A1485="",NOT(ISNUMBER(O1485)),O1485&gt;A1485),"",DATEDIF(O1485,A1485,"Y")&amp;" years, "&amp;DATEDIF(O1485,A1485,"YM")&amp;" months, "&amp;DATEDIF(O1485,A1485,"MD")&amp;" days")</f>
        <v/>
      </c>
      <c r="S1485" s="196">
        <f>_xlfn.LET(_xlpm.d,_xlfn.XLOOKUP(Q1485,'[1]Birth Dates'!$A:$A,'[1]Birth Dates'!$B:$B,"",0),IF(_xlpm.d=0,"",_xlpm.d))</f>
        <v/>
      </c>
      <c r="T1485" s="196">
        <f>IF(OR(S1485="",A1485="",NOT(ISNUMBER(S1485)),S1485&gt;A1485),"",DATEDIF(S1485,A1485,"Y")&amp;" years, "&amp;DATEDIF(S1485,A1485,"YM")&amp;" months, "&amp;DATEDIF(S1485,A1485,"MD")&amp;" days")</f>
        <v/>
      </c>
      <c r="W1485" s="196">
        <f>_xlfn.LET(_xlpm.d,_xlfn.XLOOKUP(U1485,'[1]Birth Dates'!$A:$A,'[1]Birth Dates'!$B:$B,"",0),IF(_xlpm.d=0,"",_xlpm.d))</f>
        <v/>
      </c>
      <c r="X1485" s="196">
        <f>IF(OR(W1485="",A1485="",NOT(ISNUMBER(W1485)),W1485&gt;A1485),"",DATEDIF(W1485,A1485,"Y")&amp;" years, "&amp;DATEDIF(W1485,A1485,"YM")&amp;" months, "&amp;DATEDIF(W1485,A1485,"MD")&amp;" days")</f>
        <v/>
      </c>
      <c r="AR1485" s="175">
        <f>IF($B1485="","",TEXT($A1485,"yyyymmdd")&amp;"_P"&amp;$C1485&amp;"_C"&amp;$F1485&amp;"_"&amp;TRIM(RIGHT(SUBSTITUTE(TRIM(SUBSTITUTE($M1485,CHAR(160)," "))," ",REPT(" ",60)),60))&amp;IF($Q1485="","","-"&amp;TRIM(RIGHT(SUBSTITUTE(TRIM(SUBSTITUTE($Q1485,CHAR(160)," "))," ",REPT(" ",60)),60)))&amp;IF($U1485="","","-"&amp;TRIM(RIGHT(SUBSTITUTE(TRIM(SUBSTITUTE($U1485,CHAR(160)," "))," ",REPT(" ",60)),60)))&amp;".jpg")</f>
        <v/>
      </c>
    </row>
    <row r="1486" ht="14" customHeight="1">
      <c r="O1486" s="196">
        <f>_xlfn.LET(_xlpm.d,_xlfn.XLOOKUP(M1486,'[1]Birth Dates'!$A:$A,'[1]Birth Dates'!$B:$B,"",0),IF(_xlpm.d=0,"",_xlpm.d))</f>
        <v/>
      </c>
      <c r="P1486" s="196">
        <f>IF(OR(O1486="",A1486="",NOT(ISNUMBER(O1486)),O1486&gt;A1486),"",DATEDIF(O1486,A1486,"Y")&amp;" years, "&amp;DATEDIF(O1486,A1486,"YM")&amp;" months, "&amp;DATEDIF(O1486,A1486,"MD")&amp;" days")</f>
        <v/>
      </c>
      <c r="S1486" s="196">
        <f>_xlfn.LET(_xlpm.d,_xlfn.XLOOKUP(Q1486,'[1]Birth Dates'!$A:$A,'[1]Birth Dates'!$B:$B,"",0),IF(_xlpm.d=0,"",_xlpm.d))</f>
        <v/>
      </c>
      <c r="T1486" s="196">
        <f>IF(OR(S1486="",A1486="",NOT(ISNUMBER(S1486)),S1486&gt;A1486),"",DATEDIF(S1486,A1486,"Y")&amp;" years, "&amp;DATEDIF(S1486,A1486,"YM")&amp;" months, "&amp;DATEDIF(S1486,A1486,"MD")&amp;" days")</f>
        <v/>
      </c>
      <c r="W1486" s="196">
        <f>_xlfn.LET(_xlpm.d,_xlfn.XLOOKUP(U1486,'[1]Birth Dates'!$A:$A,'[1]Birth Dates'!$B:$B,"",0),IF(_xlpm.d=0,"",_xlpm.d))</f>
        <v/>
      </c>
      <c r="X1486" s="196">
        <f>IF(OR(W1486="",A1486="",NOT(ISNUMBER(W1486)),W1486&gt;A1486),"",DATEDIF(W1486,A1486,"Y")&amp;" years, "&amp;DATEDIF(W1486,A1486,"YM")&amp;" months, "&amp;DATEDIF(W1486,A1486,"MD")&amp;" days")</f>
        <v/>
      </c>
      <c r="AR1486" s="175">
        <f>IF($B1486="","",TEXT($A1486,"yyyymmdd")&amp;"_P"&amp;$C1486&amp;"_C"&amp;$F1486&amp;"_"&amp;TRIM(RIGHT(SUBSTITUTE(TRIM(SUBSTITUTE($M1486,CHAR(160)," "))," ",REPT(" ",60)),60))&amp;IF($Q1486="","","-"&amp;TRIM(RIGHT(SUBSTITUTE(TRIM(SUBSTITUTE($Q1486,CHAR(160)," "))," ",REPT(" ",60)),60)))&amp;IF($U1486="","","-"&amp;TRIM(RIGHT(SUBSTITUTE(TRIM(SUBSTITUTE($U1486,CHAR(160)," "))," ",REPT(" ",60)),60)))&amp;".jpg")</f>
        <v/>
      </c>
    </row>
    <row r="1487" ht="14" customHeight="1">
      <c r="O1487" s="196">
        <f>_xlfn.LET(_xlpm.d,_xlfn.XLOOKUP(M1487,'[1]Birth Dates'!$A:$A,'[1]Birth Dates'!$B:$B,"",0),IF(_xlpm.d=0,"",_xlpm.d))</f>
        <v/>
      </c>
      <c r="P1487" s="196">
        <f>IF(OR(O1487="",A1487="",NOT(ISNUMBER(O1487)),O1487&gt;A1487),"",DATEDIF(O1487,A1487,"Y")&amp;" years, "&amp;DATEDIF(O1487,A1487,"YM")&amp;" months, "&amp;DATEDIF(O1487,A1487,"MD")&amp;" days")</f>
        <v/>
      </c>
      <c r="S1487" s="196">
        <f>_xlfn.LET(_xlpm.d,_xlfn.XLOOKUP(Q1487,'[1]Birth Dates'!$A:$A,'[1]Birth Dates'!$B:$B,"",0),IF(_xlpm.d=0,"",_xlpm.d))</f>
        <v/>
      </c>
      <c r="T1487" s="196">
        <f>IF(OR(S1487="",A1487="",NOT(ISNUMBER(S1487)),S1487&gt;A1487),"",DATEDIF(S1487,A1487,"Y")&amp;" years, "&amp;DATEDIF(S1487,A1487,"YM")&amp;" months, "&amp;DATEDIF(S1487,A1487,"MD")&amp;" days")</f>
        <v/>
      </c>
      <c r="W1487" s="196">
        <f>_xlfn.LET(_xlpm.d,_xlfn.XLOOKUP(U1487,'[1]Birth Dates'!$A:$A,'[1]Birth Dates'!$B:$B,"",0),IF(_xlpm.d=0,"",_xlpm.d))</f>
        <v/>
      </c>
      <c r="X1487" s="196">
        <f>IF(OR(W1487="",A1487="",NOT(ISNUMBER(W1487)),W1487&gt;A1487),"",DATEDIF(W1487,A1487,"Y")&amp;" years, "&amp;DATEDIF(W1487,A1487,"YM")&amp;" months, "&amp;DATEDIF(W1487,A1487,"MD")&amp;" days")</f>
        <v/>
      </c>
      <c r="AR1487" s="175">
        <f>IF($B1487="","",TEXT($A1487,"yyyymmdd")&amp;"_P"&amp;$C1487&amp;"_C"&amp;$F1487&amp;"_"&amp;TRIM(RIGHT(SUBSTITUTE(TRIM(SUBSTITUTE($M1487,CHAR(160)," "))," ",REPT(" ",60)),60))&amp;IF($Q1487="","","-"&amp;TRIM(RIGHT(SUBSTITUTE(TRIM(SUBSTITUTE($Q1487,CHAR(160)," "))," ",REPT(" ",60)),60)))&amp;IF($U1487="","","-"&amp;TRIM(RIGHT(SUBSTITUTE(TRIM(SUBSTITUTE($U1487,CHAR(160)," "))," ",REPT(" ",60)),60)))&amp;".jpg")</f>
        <v/>
      </c>
    </row>
    <row r="1488" ht="14" customHeight="1">
      <c r="O1488" s="196">
        <f>_xlfn.LET(_xlpm.d,_xlfn.XLOOKUP(M1488,'[1]Birth Dates'!$A:$A,'[1]Birth Dates'!$B:$B,"",0),IF(_xlpm.d=0,"",_xlpm.d))</f>
        <v/>
      </c>
      <c r="P1488" s="196">
        <f>IF(OR(O1488="",A1488="",NOT(ISNUMBER(O1488)),O1488&gt;A1488),"",DATEDIF(O1488,A1488,"Y")&amp;" years, "&amp;DATEDIF(O1488,A1488,"YM")&amp;" months, "&amp;DATEDIF(O1488,A1488,"MD")&amp;" days")</f>
        <v/>
      </c>
      <c r="S1488" s="196">
        <f>_xlfn.LET(_xlpm.d,_xlfn.XLOOKUP(Q1488,'[1]Birth Dates'!$A:$A,'[1]Birth Dates'!$B:$B,"",0),IF(_xlpm.d=0,"",_xlpm.d))</f>
        <v/>
      </c>
      <c r="T1488" s="196">
        <f>IF(OR(S1488="",A1488="",NOT(ISNUMBER(S1488)),S1488&gt;A1488),"",DATEDIF(S1488,A1488,"Y")&amp;" years, "&amp;DATEDIF(S1488,A1488,"YM")&amp;" months, "&amp;DATEDIF(S1488,A1488,"MD")&amp;" days")</f>
        <v/>
      </c>
      <c r="W1488" s="196">
        <f>_xlfn.LET(_xlpm.d,_xlfn.XLOOKUP(U1488,'[1]Birth Dates'!$A:$A,'[1]Birth Dates'!$B:$B,"",0),IF(_xlpm.d=0,"",_xlpm.d))</f>
        <v/>
      </c>
      <c r="X1488" s="196">
        <f>IF(OR(W1488="",A1488="",NOT(ISNUMBER(W1488)),W1488&gt;A1488),"",DATEDIF(W1488,A1488,"Y")&amp;" years, "&amp;DATEDIF(W1488,A1488,"YM")&amp;" months, "&amp;DATEDIF(W1488,A1488,"MD")&amp;" days")</f>
        <v/>
      </c>
      <c r="AR1488" s="175">
        <f>IF($B1488="","",TEXT($A1488,"yyyymmdd")&amp;"_P"&amp;$C1488&amp;"_C"&amp;$F1488&amp;"_"&amp;TRIM(RIGHT(SUBSTITUTE(TRIM(SUBSTITUTE($M1488,CHAR(160)," "))," ",REPT(" ",60)),60))&amp;IF($Q1488="","","-"&amp;TRIM(RIGHT(SUBSTITUTE(TRIM(SUBSTITUTE($Q1488,CHAR(160)," "))," ",REPT(" ",60)),60)))&amp;IF($U1488="","","-"&amp;TRIM(RIGHT(SUBSTITUTE(TRIM(SUBSTITUTE($U1488,CHAR(160)," "))," ",REPT(" ",60)),60)))&amp;".jpg")</f>
        <v/>
      </c>
    </row>
    <row r="1489" ht="14" customHeight="1">
      <c r="O1489" s="196">
        <f>_xlfn.LET(_xlpm.d,_xlfn.XLOOKUP(M1489,'[1]Birth Dates'!$A:$A,'[1]Birth Dates'!$B:$B,"",0),IF(_xlpm.d=0,"",_xlpm.d))</f>
        <v/>
      </c>
      <c r="P1489" s="196">
        <f>IF(OR(O1489="",A1489="",NOT(ISNUMBER(O1489)),O1489&gt;A1489),"",DATEDIF(O1489,A1489,"Y")&amp;" years, "&amp;DATEDIF(O1489,A1489,"YM")&amp;" months, "&amp;DATEDIF(O1489,A1489,"MD")&amp;" days")</f>
        <v/>
      </c>
      <c r="S1489" s="196">
        <f>_xlfn.LET(_xlpm.d,_xlfn.XLOOKUP(Q1489,'[1]Birth Dates'!$A:$A,'[1]Birth Dates'!$B:$B,"",0),IF(_xlpm.d=0,"",_xlpm.d))</f>
        <v/>
      </c>
      <c r="T1489" s="196">
        <f>IF(OR(S1489="",A1489="",NOT(ISNUMBER(S1489)),S1489&gt;A1489),"",DATEDIF(S1489,A1489,"Y")&amp;" years, "&amp;DATEDIF(S1489,A1489,"YM")&amp;" months, "&amp;DATEDIF(S1489,A1489,"MD")&amp;" days")</f>
        <v/>
      </c>
      <c r="W1489" s="196">
        <f>_xlfn.LET(_xlpm.d,_xlfn.XLOOKUP(U1489,'[1]Birth Dates'!$A:$A,'[1]Birth Dates'!$B:$B,"",0),IF(_xlpm.d=0,"",_xlpm.d))</f>
        <v/>
      </c>
      <c r="X1489" s="196">
        <f>IF(OR(W1489="",A1489="",NOT(ISNUMBER(W1489)),W1489&gt;A1489),"",DATEDIF(W1489,A1489,"Y")&amp;" years, "&amp;DATEDIF(W1489,A1489,"YM")&amp;" months, "&amp;DATEDIF(W1489,A1489,"MD")&amp;" days")</f>
        <v/>
      </c>
      <c r="AR1489" s="175">
        <f>IF($B1489="","",TEXT($A1489,"yyyymmdd")&amp;"_P"&amp;$C1489&amp;"_C"&amp;$F1489&amp;"_"&amp;TRIM(RIGHT(SUBSTITUTE(TRIM(SUBSTITUTE($M1489,CHAR(160)," "))," ",REPT(" ",60)),60))&amp;IF($Q1489="","","-"&amp;TRIM(RIGHT(SUBSTITUTE(TRIM(SUBSTITUTE($Q1489,CHAR(160)," "))," ",REPT(" ",60)),60)))&amp;IF($U1489="","","-"&amp;TRIM(RIGHT(SUBSTITUTE(TRIM(SUBSTITUTE($U1489,CHAR(160)," "))," ",REPT(" ",60)),60)))&amp;".jpg")</f>
        <v/>
      </c>
    </row>
    <row r="1490" ht="14" customHeight="1">
      <c r="O1490" s="196">
        <f>_xlfn.LET(_xlpm.d,_xlfn.XLOOKUP(M1490,'[1]Birth Dates'!$A:$A,'[1]Birth Dates'!$B:$B,"",0),IF(_xlpm.d=0,"",_xlpm.d))</f>
        <v/>
      </c>
      <c r="P1490" s="196">
        <f>IF(OR(O1490="",A1490="",NOT(ISNUMBER(O1490)),O1490&gt;A1490),"",DATEDIF(O1490,A1490,"Y")&amp;" years, "&amp;DATEDIF(O1490,A1490,"YM")&amp;" months, "&amp;DATEDIF(O1490,A1490,"MD")&amp;" days")</f>
        <v/>
      </c>
      <c r="S1490" s="196">
        <f>_xlfn.LET(_xlpm.d,_xlfn.XLOOKUP(Q1490,'[1]Birth Dates'!$A:$A,'[1]Birth Dates'!$B:$B,"",0),IF(_xlpm.d=0,"",_xlpm.d))</f>
        <v/>
      </c>
      <c r="T1490" s="196">
        <f>IF(OR(S1490="",A1490="",NOT(ISNUMBER(S1490)),S1490&gt;A1490),"",DATEDIF(S1490,A1490,"Y")&amp;" years, "&amp;DATEDIF(S1490,A1490,"YM")&amp;" months, "&amp;DATEDIF(S1490,A1490,"MD")&amp;" days")</f>
        <v/>
      </c>
      <c r="W1490" s="196">
        <f>_xlfn.LET(_xlpm.d,_xlfn.XLOOKUP(U1490,'[1]Birth Dates'!$A:$A,'[1]Birth Dates'!$B:$B,"",0),IF(_xlpm.d=0,"",_xlpm.d))</f>
        <v/>
      </c>
      <c r="X1490" s="196">
        <f>IF(OR(W1490="",A1490="",NOT(ISNUMBER(W1490)),W1490&gt;A1490),"",DATEDIF(W1490,A1490,"Y")&amp;" years, "&amp;DATEDIF(W1490,A1490,"YM")&amp;" months, "&amp;DATEDIF(W1490,A1490,"MD")&amp;" days")</f>
        <v/>
      </c>
      <c r="AR1490" s="175">
        <f>IF($B1490="","",TEXT($A1490,"yyyymmdd")&amp;"_P"&amp;$C1490&amp;"_C"&amp;$F1490&amp;"_"&amp;TRIM(RIGHT(SUBSTITUTE(TRIM(SUBSTITUTE($M1490,CHAR(160)," "))," ",REPT(" ",60)),60))&amp;IF($Q1490="","","-"&amp;TRIM(RIGHT(SUBSTITUTE(TRIM(SUBSTITUTE($Q1490,CHAR(160)," "))," ",REPT(" ",60)),60)))&amp;IF($U1490="","","-"&amp;TRIM(RIGHT(SUBSTITUTE(TRIM(SUBSTITUTE($U1490,CHAR(160)," "))," ",REPT(" ",60)),60)))&amp;".jpg")</f>
        <v/>
      </c>
    </row>
    <row r="1491" ht="14" customHeight="1">
      <c r="O1491" s="196">
        <f>_xlfn.LET(_xlpm.d,_xlfn.XLOOKUP(M1491,'[1]Birth Dates'!$A:$A,'[1]Birth Dates'!$B:$B,"",0),IF(_xlpm.d=0,"",_xlpm.d))</f>
        <v/>
      </c>
      <c r="P1491" s="196">
        <f>IF(OR(O1491="",A1491="",NOT(ISNUMBER(O1491)),O1491&gt;A1491),"",DATEDIF(O1491,A1491,"Y")&amp;" years, "&amp;DATEDIF(O1491,A1491,"YM")&amp;" months, "&amp;DATEDIF(O1491,A1491,"MD")&amp;" days")</f>
        <v/>
      </c>
      <c r="S1491" s="196">
        <f>_xlfn.LET(_xlpm.d,_xlfn.XLOOKUP(Q1491,'[1]Birth Dates'!$A:$A,'[1]Birth Dates'!$B:$B,"",0),IF(_xlpm.d=0,"",_xlpm.d))</f>
        <v/>
      </c>
      <c r="T1491" s="196">
        <f>IF(OR(S1491="",A1491="",NOT(ISNUMBER(S1491)),S1491&gt;A1491),"",DATEDIF(S1491,A1491,"Y")&amp;" years, "&amp;DATEDIF(S1491,A1491,"YM")&amp;" months, "&amp;DATEDIF(S1491,A1491,"MD")&amp;" days")</f>
        <v/>
      </c>
      <c r="W1491" s="196">
        <f>_xlfn.LET(_xlpm.d,_xlfn.XLOOKUP(U1491,'[1]Birth Dates'!$A:$A,'[1]Birth Dates'!$B:$B,"",0),IF(_xlpm.d=0,"",_xlpm.d))</f>
        <v/>
      </c>
      <c r="X1491" s="196">
        <f>IF(OR(W1491="",A1491="",NOT(ISNUMBER(W1491)),W1491&gt;A1491),"",DATEDIF(W1491,A1491,"Y")&amp;" years, "&amp;DATEDIF(W1491,A1491,"YM")&amp;" months, "&amp;DATEDIF(W1491,A1491,"MD")&amp;" days")</f>
        <v/>
      </c>
      <c r="AR1491" s="175">
        <f>IF($B1491="","",TEXT($A1491,"yyyymmdd")&amp;"_P"&amp;$C1491&amp;"_C"&amp;$F1491&amp;"_"&amp;TRIM(RIGHT(SUBSTITUTE(TRIM(SUBSTITUTE($M1491,CHAR(160)," "))," ",REPT(" ",60)),60))&amp;IF($Q1491="","","-"&amp;TRIM(RIGHT(SUBSTITUTE(TRIM(SUBSTITUTE($Q1491,CHAR(160)," "))," ",REPT(" ",60)),60)))&amp;IF($U1491="","","-"&amp;TRIM(RIGHT(SUBSTITUTE(TRIM(SUBSTITUTE($U1491,CHAR(160)," "))," ",REPT(" ",60)),60)))&amp;".jpg")</f>
        <v/>
      </c>
    </row>
    <row r="1492" ht="14" customHeight="1">
      <c r="O1492" s="196">
        <f>_xlfn.LET(_xlpm.d,_xlfn.XLOOKUP(M1492,'[1]Birth Dates'!$A:$A,'[1]Birth Dates'!$B:$B,"",0),IF(_xlpm.d=0,"",_xlpm.d))</f>
        <v/>
      </c>
      <c r="P1492" s="196">
        <f>IF(OR(O1492="",A1492="",NOT(ISNUMBER(O1492)),O1492&gt;A1492),"",DATEDIF(O1492,A1492,"Y")&amp;" years, "&amp;DATEDIF(O1492,A1492,"YM")&amp;" months, "&amp;DATEDIF(O1492,A1492,"MD")&amp;" days")</f>
        <v/>
      </c>
      <c r="S1492" s="196">
        <f>_xlfn.LET(_xlpm.d,_xlfn.XLOOKUP(Q1492,'[1]Birth Dates'!$A:$A,'[1]Birth Dates'!$B:$B,"",0),IF(_xlpm.d=0,"",_xlpm.d))</f>
        <v/>
      </c>
      <c r="T1492" s="196">
        <f>IF(OR(S1492="",A1492="",NOT(ISNUMBER(S1492)),S1492&gt;A1492),"",DATEDIF(S1492,A1492,"Y")&amp;" years, "&amp;DATEDIF(S1492,A1492,"YM")&amp;" months, "&amp;DATEDIF(S1492,A1492,"MD")&amp;" days")</f>
        <v/>
      </c>
      <c r="W1492" s="196">
        <f>_xlfn.LET(_xlpm.d,_xlfn.XLOOKUP(U1492,'[1]Birth Dates'!$A:$A,'[1]Birth Dates'!$B:$B,"",0),IF(_xlpm.d=0,"",_xlpm.d))</f>
        <v/>
      </c>
      <c r="X1492" s="196">
        <f>IF(OR(W1492="",A1492="",NOT(ISNUMBER(W1492)),W1492&gt;A1492),"",DATEDIF(W1492,A1492,"Y")&amp;" years, "&amp;DATEDIF(W1492,A1492,"YM")&amp;" months, "&amp;DATEDIF(W1492,A1492,"MD")&amp;" days")</f>
        <v/>
      </c>
      <c r="AR1492" s="175">
        <f>IF($B1492="","",TEXT($A1492,"yyyymmdd")&amp;"_P"&amp;$C1492&amp;"_C"&amp;$F1492&amp;"_"&amp;TRIM(RIGHT(SUBSTITUTE(TRIM(SUBSTITUTE($M1492,CHAR(160)," "))," ",REPT(" ",60)),60))&amp;IF($Q1492="","","-"&amp;TRIM(RIGHT(SUBSTITUTE(TRIM(SUBSTITUTE($Q1492,CHAR(160)," "))," ",REPT(" ",60)),60)))&amp;IF($U1492="","","-"&amp;TRIM(RIGHT(SUBSTITUTE(TRIM(SUBSTITUTE($U1492,CHAR(160)," "))," ",REPT(" ",60)),60)))&amp;".jpg")</f>
        <v/>
      </c>
    </row>
    <row r="1493" ht="14" customHeight="1">
      <c r="O1493" s="196">
        <f>_xlfn.LET(_xlpm.d,_xlfn.XLOOKUP(M1493,'[1]Birth Dates'!$A:$A,'[1]Birth Dates'!$B:$B,"",0),IF(_xlpm.d=0,"",_xlpm.d))</f>
        <v/>
      </c>
      <c r="P1493" s="196">
        <f>IF(OR(O1493="",A1493="",NOT(ISNUMBER(O1493)),O1493&gt;A1493),"",DATEDIF(O1493,A1493,"Y")&amp;" years, "&amp;DATEDIF(O1493,A1493,"YM")&amp;" months, "&amp;DATEDIF(O1493,A1493,"MD")&amp;" days")</f>
        <v/>
      </c>
      <c r="S1493" s="196">
        <f>_xlfn.LET(_xlpm.d,_xlfn.XLOOKUP(Q1493,'[1]Birth Dates'!$A:$A,'[1]Birth Dates'!$B:$B,"",0),IF(_xlpm.d=0,"",_xlpm.d))</f>
        <v/>
      </c>
      <c r="T1493" s="196">
        <f>IF(OR(S1493="",A1493="",NOT(ISNUMBER(S1493)),S1493&gt;A1493),"",DATEDIF(S1493,A1493,"Y")&amp;" years, "&amp;DATEDIF(S1493,A1493,"YM")&amp;" months, "&amp;DATEDIF(S1493,A1493,"MD")&amp;" days")</f>
        <v/>
      </c>
      <c r="W1493" s="196">
        <f>_xlfn.LET(_xlpm.d,_xlfn.XLOOKUP(U1493,'[1]Birth Dates'!$A:$A,'[1]Birth Dates'!$B:$B,"",0),IF(_xlpm.d=0,"",_xlpm.d))</f>
        <v/>
      </c>
      <c r="X1493" s="196">
        <f>IF(OR(W1493="",A1493="",NOT(ISNUMBER(W1493)),W1493&gt;A1493),"",DATEDIF(W1493,A1493,"Y")&amp;" years, "&amp;DATEDIF(W1493,A1493,"YM")&amp;" months, "&amp;DATEDIF(W1493,A1493,"MD")&amp;" days")</f>
        <v/>
      </c>
      <c r="AR1493" s="175">
        <f>IF($B1493="","",TEXT($A1493,"yyyymmdd")&amp;"_P"&amp;$C1493&amp;"_C"&amp;$F1493&amp;"_"&amp;TRIM(RIGHT(SUBSTITUTE(TRIM(SUBSTITUTE($M1493,CHAR(160)," "))," ",REPT(" ",60)),60))&amp;IF($Q1493="","","-"&amp;TRIM(RIGHT(SUBSTITUTE(TRIM(SUBSTITUTE($Q1493,CHAR(160)," "))," ",REPT(" ",60)),60)))&amp;IF($U1493="","","-"&amp;TRIM(RIGHT(SUBSTITUTE(TRIM(SUBSTITUTE($U1493,CHAR(160)," "))," ",REPT(" ",60)),60)))&amp;".jpg")</f>
        <v/>
      </c>
    </row>
    <row r="1494" ht="14" customHeight="1">
      <c r="O1494" s="196">
        <f>_xlfn.LET(_xlpm.d,_xlfn.XLOOKUP(M1494,'[1]Birth Dates'!$A:$A,'[1]Birth Dates'!$B:$B,"",0),IF(_xlpm.d=0,"",_xlpm.d))</f>
        <v/>
      </c>
      <c r="P1494" s="196">
        <f>IF(OR(O1494="",A1494="",NOT(ISNUMBER(O1494)),O1494&gt;A1494),"",DATEDIF(O1494,A1494,"Y")&amp;" years, "&amp;DATEDIF(O1494,A1494,"YM")&amp;" months, "&amp;DATEDIF(O1494,A1494,"MD")&amp;" days")</f>
        <v/>
      </c>
      <c r="S1494" s="196">
        <f>_xlfn.LET(_xlpm.d,_xlfn.XLOOKUP(Q1494,'[1]Birth Dates'!$A:$A,'[1]Birth Dates'!$B:$B,"",0),IF(_xlpm.d=0,"",_xlpm.d))</f>
        <v/>
      </c>
      <c r="T1494" s="196">
        <f>IF(OR(S1494="",A1494="",NOT(ISNUMBER(S1494)),S1494&gt;A1494),"",DATEDIF(S1494,A1494,"Y")&amp;" years, "&amp;DATEDIF(S1494,A1494,"YM")&amp;" months, "&amp;DATEDIF(S1494,A1494,"MD")&amp;" days")</f>
        <v/>
      </c>
      <c r="W1494" s="196">
        <f>_xlfn.LET(_xlpm.d,_xlfn.XLOOKUP(U1494,'[1]Birth Dates'!$A:$A,'[1]Birth Dates'!$B:$B,"",0),IF(_xlpm.d=0,"",_xlpm.d))</f>
        <v/>
      </c>
      <c r="X1494" s="196">
        <f>IF(OR(W1494="",A1494="",NOT(ISNUMBER(W1494)),W1494&gt;A1494),"",DATEDIF(W1494,A1494,"Y")&amp;" years, "&amp;DATEDIF(W1494,A1494,"YM")&amp;" months, "&amp;DATEDIF(W1494,A1494,"MD")&amp;" days")</f>
        <v/>
      </c>
      <c r="AR1494" s="175">
        <f>IF($B1494="","",TEXT($A1494,"yyyymmdd")&amp;"_P"&amp;$C1494&amp;"_C"&amp;$F1494&amp;"_"&amp;TRIM(RIGHT(SUBSTITUTE(TRIM(SUBSTITUTE($M1494,CHAR(160)," "))," ",REPT(" ",60)),60))&amp;IF($Q1494="","","-"&amp;TRIM(RIGHT(SUBSTITUTE(TRIM(SUBSTITUTE($Q1494,CHAR(160)," "))," ",REPT(" ",60)),60)))&amp;IF($U1494="","","-"&amp;TRIM(RIGHT(SUBSTITUTE(TRIM(SUBSTITUTE($U1494,CHAR(160)," "))," ",REPT(" ",60)),60)))&amp;".jpg")</f>
        <v/>
      </c>
    </row>
    <row r="1495" ht="14" customHeight="1">
      <c r="O1495" s="196">
        <f>_xlfn.LET(_xlpm.d,_xlfn.XLOOKUP(M1495,'[1]Birth Dates'!$A:$A,'[1]Birth Dates'!$B:$B,"",0),IF(_xlpm.d=0,"",_xlpm.d))</f>
        <v/>
      </c>
      <c r="P1495" s="196">
        <f>IF(OR(O1495="",A1495="",NOT(ISNUMBER(O1495)),O1495&gt;A1495),"",DATEDIF(O1495,A1495,"Y")&amp;" years, "&amp;DATEDIF(O1495,A1495,"YM")&amp;" months, "&amp;DATEDIF(O1495,A1495,"MD")&amp;" days")</f>
        <v/>
      </c>
      <c r="S1495" s="196">
        <f>_xlfn.LET(_xlpm.d,_xlfn.XLOOKUP(Q1495,'[1]Birth Dates'!$A:$A,'[1]Birth Dates'!$B:$B,"",0),IF(_xlpm.d=0,"",_xlpm.d))</f>
        <v/>
      </c>
      <c r="T1495" s="196">
        <f>IF(OR(S1495="",A1495="",NOT(ISNUMBER(S1495)),S1495&gt;A1495),"",DATEDIF(S1495,A1495,"Y")&amp;" years, "&amp;DATEDIF(S1495,A1495,"YM")&amp;" months, "&amp;DATEDIF(S1495,A1495,"MD")&amp;" days")</f>
        <v/>
      </c>
      <c r="W1495" s="196">
        <f>_xlfn.LET(_xlpm.d,_xlfn.XLOOKUP(U1495,'[1]Birth Dates'!$A:$A,'[1]Birth Dates'!$B:$B,"",0),IF(_xlpm.d=0,"",_xlpm.d))</f>
        <v/>
      </c>
      <c r="X1495" s="196">
        <f>IF(OR(W1495="",A1495="",NOT(ISNUMBER(W1495)),W1495&gt;A1495),"",DATEDIF(W1495,A1495,"Y")&amp;" years, "&amp;DATEDIF(W1495,A1495,"YM")&amp;" months, "&amp;DATEDIF(W1495,A1495,"MD")&amp;" days")</f>
        <v/>
      </c>
      <c r="AR1495" s="175">
        <f>IF($B1495="","",TEXT($A1495,"yyyymmdd")&amp;"_P"&amp;$C1495&amp;"_C"&amp;$F1495&amp;"_"&amp;TRIM(RIGHT(SUBSTITUTE(TRIM(SUBSTITUTE($M1495,CHAR(160)," "))," ",REPT(" ",60)),60))&amp;IF($Q1495="","","-"&amp;TRIM(RIGHT(SUBSTITUTE(TRIM(SUBSTITUTE($Q1495,CHAR(160)," "))," ",REPT(" ",60)),60)))&amp;IF($U1495="","","-"&amp;TRIM(RIGHT(SUBSTITUTE(TRIM(SUBSTITUTE($U1495,CHAR(160)," "))," ",REPT(" ",60)),60)))&amp;".jpg")</f>
        <v/>
      </c>
    </row>
    <row r="1496" ht="14" customHeight="1">
      <c r="O1496" s="196">
        <f>_xlfn.LET(_xlpm.d,_xlfn.XLOOKUP(M1496,'[1]Birth Dates'!$A:$A,'[1]Birth Dates'!$B:$B,"",0),IF(_xlpm.d=0,"",_xlpm.d))</f>
        <v/>
      </c>
      <c r="P1496" s="196">
        <f>IF(OR(O1496="",A1496="",NOT(ISNUMBER(O1496)),O1496&gt;A1496),"",DATEDIF(O1496,A1496,"Y")&amp;" years, "&amp;DATEDIF(O1496,A1496,"YM")&amp;" months, "&amp;DATEDIF(O1496,A1496,"MD")&amp;" days")</f>
        <v/>
      </c>
      <c r="S1496" s="196">
        <f>_xlfn.LET(_xlpm.d,_xlfn.XLOOKUP(Q1496,'[1]Birth Dates'!$A:$A,'[1]Birth Dates'!$B:$B,"",0),IF(_xlpm.d=0,"",_xlpm.d))</f>
        <v/>
      </c>
      <c r="T1496" s="196">
        <f>IF(OR(S1496="",A1496="",NOT(ISNUMBER(S1496)),S1496&gt;A1496),"",DATEDIF(S1496,A1496,"Y")&amp;" years, "&amp;DATEDIF(S1496,A1496,"YM")&amp;" months, "&amp;DATEDIF(S1496,A1496,"MD")&amp;" days")</f>
        <v/>
      </c>
      <c r="W1496" s="196">
        <f>_xlfn.LET(_xlpm.d,_xlfn.XLOOKUP(U1496,'[1]Birth Dates'!$A:$A,'[1]Birth Dates'!$B:$B,"",0),IF(_xlpm.d=0,"",_xlpm.d))</f>
        <v/>
      </c>
      <c r="X1496" s="196">
        <f>IF(OR(W1496="",A1496="",NOT(ISNUMBER(W1496)),W1496&gt;A1496),"",DATEDIF(W1496,A1496,"Y")&amp;" years, "&amp;DATEDIF(W1496,A1496,"YM")&amp;" months, "&amp;DATEDIF(W1496,A1496,"MD")&amp;" days")</f>
        <v/>
      </c>
      <c r="AR1496" s="175">
        <f>IF($B1496="","",TEXT($A1496,"yyyymmdd")&amp;"_P"&amp;$C1496&amp;"_C"&amp;$F1496&amp;"_"&amp;TRIM(RIGHT(SUBSTITUTE(TRIM(SUBSTITUTE($M1496,CHAR(160)," "))," ",REPT(" ",60)),60))&amp;IF($Q1496="","","-"&amp;TRIM(RIGHT(SUBSTITUTE(TRIM(SUBSTITUTE($Q1496,CHAR(160)," "))," ",REPT(" ",60)),60)))&amp;IF($U1496="","","-"&amp;TRIM(RIGHT(SUBSTITUTE(TRIM(SUBSTITUTE($U1496,CHAR(160)," "))," ",REPT(" ",60)),60)))&amp;".jpg")</f>
        <v/>
      </c>
    </row>
    <row r="1497" ht="14" customHeight="1">
      <c r="O1497" s="196">
        <f>_xlfn.LET(_xlpm.d,_xlfn.XLOOKUP(M1497,'[1]Birth Dates'!$A:$A,'[1]Birth Dates'!$B:$B,"",0),IF(_xlpm.d=0,"",_xlpm.d))</f>
        <v/>
      </c>
      <c r="P1497" s="196">
        <f>IF(OR(O1497="",A1497="",NOT(ISNUMBER(O1497)),O1497&gt;A1497),"",DATEDIF(O1497,A1497,"Y")&amp;" years, "&amp;DATEDIF(O1497,A1497,"YM")&amp;" months, "&amp;DATEDIF(O1497,A1497,"MD")&amp;" days")</f>
        <v/>
      </c>
      <c r="S1497" s="196">
        <f>_xlfn.LET(_xlpm.d,_xlfn.XLOOKUP(Q1497,'[1]Birth Dates'!$A:$A,'[1]Birth Dates'!$B:$B,"",0),IF(_xlpm.d=0,"",_xlpm.d))</f>
        <v/>
      </c>
      <c r="T1497" s="196">
        <f>IF(OR(S1497="",A1497="",NOT(ISNUMBER(S1497)),S1497&gt;A1497),"",DATEDIF(S1497,A1497,"Y")&amp;" years, "&amp;DATEDIF(S1497,A1497,"YM")&amp;" months, "&amp;DATEDIF(S1497,A1497,"MD")&amp;" days")</f>
        <v/>
      </c>
      <c r="W1497" s="196">
        <f>_xlfn.LET(_xlpm.d,_xlfn.XLOOKUP(U1497,'[1]Birth Dates'!$A:$A,'[1]Birth Dates'!$B:$B,"",0),IF(_xlpm.d=0,"",_xlpm.d))</f>
        <v/>
      </c>
      <c r="X1497" s="196">
        <f>IF(OR(W1497="",A1497="",NOT(ISNUMBER(W1497)),W1497&gt;A1497),"",DATEDIF(W1497,A1497,"Y")&amp;" years, "&amp;DATEDIF(W1497,A1497,"YM")&amp;" months, "&amp;DATEDIF(W1497,A1497,"MD")&amp;" days")</f>
        <v/>
      </c>
      <c r="AR1497" s="175">
        <f>IF($B1497="","",TEXT($A1497,"yyyymmdd")&amp;"_P"&amp;$C1497&amp;"_C"&amp;$F1497&amp;"_"&amp;TRIM(RIGHT(SUBSTITUTE(TRIM(SUBSTITUTE($M1497,CHAR(160)," "))," ",REPT(" ",60)),60))&amp;IF($Q1497="","","-"&amp;TRIM(RIGHT(SUBSTITUTE(TRIM(SUBSTITUTE($Q1497,CHAR(160)," "))," ",REPT(" ",60)),60)))&amp;IF($U1497="","","-"&amp;TRIM(RIGHT(SUBSTITUTE(TRIM(SUBSTITUTE($U1497,CHAR(160)," "))," ",REPT(" ",60)),60)))&amp;".jpg")</f>
        <v/>
      </c>
    </row>
    <row r="1498" ht="14" customHeight="1">
      <c r="O1498" s="196">
        <f>_xlfn.LET(_xlpm.d,_xlfn.XLOOKUP(M1498,'[1]Birth Dates'!$A:$A,'[1]Birth Dates'!$B:$B,"",0),IF(_xlpm.d=0,"",_xlpm.d))</f>
        <v/>
      </c>
      <c r="P1498" s="196">
        <f>IF(OR(O1498="",A1498="",NOT(ISNUMBER(O1498)),O1498&gt;A1498),"",DATEDIF(O1498,A1498,"Y")&amp;" years, "&amp;DATEDIF(O1498,A1498,"YM")&amp;" months, "&amp;DATEDIF(O1498,A1498,"MD")&amp;" days")</f>
        <v/>
      </c>
      <c r="S1498" s="196">
        <f>_xlfn.LET(_xlpm.d,_xlfn.XLOOKUP(Q1498,'[1]Birth Dates'!$A:$A,'[1]Birth Dates'!$B:$B,"",0),IF(_xlpm.d=0,"",_xlpm.d))</f>
        <v/>
      </c>
      <c r="T1498" s="196">
        <f>IF(OR(S1498="",A1498="",NOT(ISNUMBER(S1498)),S1498&gt;A1498),"",DATEDIF(S1498,A1498,"Y")&amp;" years, "&amp;DATEDIF(S1498,A1498,"YM")&amp;" months, "&amp;DATEDIF(S1498,A1498,"MD")&amp;" days")</f>
        <v/>
      </c>
      <c r="W1498" s="196">
        <f>_xlfn.LET(_xlpm.d,_xlfn.XLOOKUP(U1498,'[1]Birth Dates'!$A:$A,'[1]Birth Dates'!$B:$B,"",0),IF(_xlpm.d=0,"",_xlpm.d))</f>
        <v/>
      </c>
      <c r="X1498" s="196">
        <f>IF(OR(W1498="",A1498="",NOT(ISNUMBER(W1498)),W1498&gt;A1498),"",DATEDIF(W1498,A1498,"Y")&amp;" years, "&amp;DATEDIF(W1498,A1498,"YM")&amp;" months, "&amp;DATEDIF(W1498,A1498,"MD")&amp;" days")</f>
        <v/>
      </c>
      <c r="AR1498" s="175">
        <f>IF($B1498="","",TEXT($A1498,"yyyymmdd")&amp;"_P"&amp;$C1498&amp;"_C"&amp;$F1498&amp;"_"&amp;TRIM(RIGHT(SUBSTITUTE(TRIM(SUBSTITUTE($M1498,CHAR(160)," "))," ",REPT(" ",60)),60))&amp;IF($Q1498="","","-"&amp;TRIM(RIGHT(SUBSTITUTE(TRIM(SUBSTITUTE($Q1498,CHAR(160)," "))," ",REPT(" ",60)),60)))&amp;IF($U1498="","","-"&amp;TRIM(RIGHT(SUBSTITUTE(TRIM(SUBSTITUTE($U1498,CHAR(160)," "))," ",REPT(" ",60)),60)))&amp;".jpg")</f>
        <v/>
      </c>
    </row>
    <row r="1499" ht="14" customHeight="1">
      <c r="O1499" s="196">
        <f>_xlfn.LET(_xlpm.d,_xlfn.XLOOKUP(M1499,'[1]Birth Dates'!$A:$A,'[1]Birth Dates'!$B:$B,"",0),IF(_xlpm.d=0,"",_xlpm.d))</f>
        <v/>
      </c>
      <c r="P1499" s="196">
        <f>IF(OR(O1499="",A1499="",NOT(ISNUMBER(O1499)),O1499&gt;A1499),"",DATEDIF(O1499,A1499,"Y")&amp;" years, "&amp;DATEDIF(O1499,A1499,"YM")&amp;" months, "&amp;DATEDIF(O1499,A1499,"MD")&amp;" days")</f>
        <v/>
      </c>
      <c r="S1499" s="196">
        <f>_xlfn.LET(_xlpm.d,_xlfn.XLOOKUP(Q1499,'[1]Birth Dates'!$A:$A,'[1]Birth Dates'!$B:$B,"",0),IF(_xlpm.d=0,"",_xlpm.d))</f>
        <v/>
      </c>
      <c r="T1499" s="196">
        <f>IF(OR(S1499="",A1499="",NOT(ISNUMBER(S1499)),S1499&gt;A1499),"",DATEDIF(S1499,A1499,"Y")&amp;" years, "&amp;DATEDIF(S1499,A1499,"YM")&amp;" months, "&amp;DATEDIF(S1499,A1499,"MD")&amp;" days")</f>
        <v/>
      </c>
      <c r="W1499" s="196">
        <f>_xlfn.LET(_xlpm.d,_xlfn.XLOOKUP(U1499,'[1]Birth Dates'!$A:$A,'[1]Birth Dates'!$B:$B,"",0),IF(_xlpm.d=0,"",_xlpm.d))</f>
        <v/>
      </c>
      <c r="X1499" s="196">
        <f>IF(OR(W1499="",A1499="",NOT(ISNUMBER(W1499)),W1499&gt;A1499),"",DATEDIF(W1499,A1499,"Y")&amp;" years, "&amp;DATEDIF(W1499,A1499,"YM")&amp;" months, "&amp;DATEDIF(W1499,A1499,"MD")&amp;" days")</f>
        <v/>
      </c>
      <c r="AR1499" s="175">
        <f>IF($B1499="","",TEXT($A1499,"yyyymmdd")&amp;"_P"&amp;$C1499&amp;"_C"&amp;$F1499&amp;"_"&amp;TRIM(RIGHT(SUBSTITUTE(TRIM(SUBSTITUTE($M1499,CHAR(160)," "))," ",REPT(" ",60)),60))&amp;IF($Q1499="","","-"&amp;TRIM(RIGHT(SUBSTITUTE(TRIM(SUBSTITUTE($Q1499,CHAR(160)," "))," ",REPT(" ",60)),60)))&amp;IF($U1499="","","-"&amp;TRIM(RIGHT(SUBSTITUTE(TRIM(SUBSTITUTE($U1499,CHAR(160)," "))," ",REPT(" ",60)),60)))&amp;".jpg")</f>
        <v/>
      </c>
    </row>
    <row r="1500" ht="14" customHeight="1">
      <c r="O1500" s="196">
        <f>_xlfn.LET(_xlpm.d,_xlfn.XLOOKUP(M1500,'[1]Birth Dates'!$A:$A,'[1]Birth Dates'!$B:$B,"",0),IF(_xlpm.d=0,"",_xlpm.d))</f>
        <v/>
      </c>
      <c r="P1500" s="196">
        <f>IF(OR(O1500="",A1500="",NOT(ISNUMBER(O1500)),O1500&gt;A1500),"",DATEDIF(O1500,A1500,"Y")&amp;" years, "&amp;DATEDIF(O1500,A1500,"YM")&amp;" months, "&amp;DATEDIF(O1500,A1500,"MD")&amp;" days")</f>
        <v/>
      </c>
      <c r="S1500" s="196">
        <f>_xlfn.LET(_xlpm.d,_xlfn.XLOOKUP(Q1500,'[1]Birth Dates'!$A:$A,'[1]Birth Dates'!$B:$B,"",0),IF(_xlpm.d=0,"",_xlpm.d))</f>
        <v/>
      </c>
      <c r="T1500" s="196">
        <f>IF(OR(S1500="",A1500="",NOT(ISNUMBER(S1500)),S1500&gt;A1500),"",DATEDIF(S1500,A1500,"Y")&amp;" years, "&amp;DATEDIF(S1500,A1500,"YM")&amp;" months, "&amp;DATEDIF(S1500,A1500,"MD")&amp;" days")</f>
        <v/>
      </c>
      <c r="W1500" s="196">
        <f>_xlfn.LET(_xlpm.d,_xlfn.XLOOKUP(U1500,'[1]Birth Dates'!$A:$A,'[1]Birth Dates'!$B:$B,"",0),IF(_xlpm.d=0,"",_xlpm.d))</f>
        <v/>
      </c>
      <c r="X1500" s="196">
        <f>IF(OR(W1500="",A1500="",NOT(ISNUMBER(W1500)),W1500&gt;A1500),"",DATEDIF(W1500,A1500,"Y")&amp;" years, "&amp;DATEDIF(W1500,A1500,"YM")&amp;" months, "&amp;DATEDIF(W1500,A1500,"MD")&amp;" days")</f>
        <v/>
      </c>
      <c r="AR1500" s="175">
        <f>IF($B1500="","",TEXT($A1500,"yyyymmdd")&amp;"_P"&amp;$C1500&amp;"_C"&amp;$F1500&amp;"_"&amp;TRIM(RIGHT(SUBSTITUTE(TRIM(SUBSTITUTE($M1500,CHAR(160)," "))," ",REPT(" ",60)),60))&amp;IF($Q1500="","","-"&amp;TRIM(RIGHT(SUBSTITUTE(TRIM(SUBSTITUTE($Q1500,CHAR(160)," "))," ",REPT(" ",60)),60)))&amp;IF($U1500="","","-"&amp;TRIM(RIGHT(SUBSTITUTE(TRIM(SUBSTITUTE($U1500,CHAR(160)," "))," ",REPT(" ",60)),60)))&amp;".jpg")</f>
        <v/>
      </c>
    </row>
    <row r="1501" ht="14" customHeight="1">
      <c r="O1501" s="196">
        <f>_xlfn.LET(_xlpm.d,_xlfn.XLOOKUP(M1501,'[1]Birth Dates'!$A:$A,'[1]Birth Dates'!$B:$B,"",0),IF(_xlpm.d=0,"",_xlpm.d))</f>
        <v/>
      </c>
      <c r="P1501" s="196">
        <f>IF(OR(O1501="",A1501="",NOT(ISNUMBER(O1501)),O1501&gt;A1501),"",DATEDIF(O1501,A1501,"Y")&amp;" years, "&amp;DATEDIF(O1501,A1501,"YM")&amp;" months, "&amp;DATEDIF(O1501,A1501,"MD")&amp;" days")</f>
        <v/>
      </c>
      <c r="S1501" s="196">
        <f>_xlfn.LET(_xlpm.d,_xlfn.XLOOKUP(Q1501,'[1]Birth Dates'!$A:$A,'[1]Birth Dates'!$B:$B,"",0),IF(_xlpm.d=0,"",_xlpm.d))</f>
        <v/>
      </c>
      <c r="T1501" s="196">
        <f>IF(OR(S1501="",A1501="",NOT(ISNUMBER(S1501)),S1501&gt;A1501),"",DATEDIF(S1501,A1501,"Y")&amp;" years, "&amp;DATEDIF(S1501,A1501,"YM")&amp;" months, "&amp;DATEDIF(S1501,A1501,"MD")&amp;" days")</f>
        <v/>
      </c>
      <c r="W1501" s="196">
        <f>_xlfn.LET(_xlpm.d,_xlfn.XLOOKUP(U1501,'[1]Birth Dates'!$A:$A,'[1]Birth Dates'!$B:$B,"",0),IF(_xlpm.d=0,"",_xlpm.d))</f>
        <v/>
      </c>
      <c r="X1501" s="196">
        <f>IF(OR(W1501="",A1501="",NOT(ISNUMBER(W1501)),W1501&gt;A1501),"",DATEDIF(W1501,A1501,"Y")&amp;" years, "&amp;DATEDIF(W1501,A1501,"YM")&amp;" months, "&amp;DATEDIF(W1501,A1501,"MD")&amp;" days")</f>
        <v/>
      </c>
      <c r="AR1501" s="175">
        <f>IF($B1501="","",TEXT($A1501,"yyyymmdd")&amp;"_P"&amp;$C1501&amp;"_C"&amp;$F1501&amp;"_"&amp;TRIM(RIGHT(SUBSTITUTE(TRIM(SUBSTITUTE($M1501,CHAR(160)," "))," ",REPT(" ",60)),60))&amp;IF($Q1501="","","-"&amp;TRIM(RIGHT(SUBSTITUTE(TRIM(SUBSTITUTE($Q1501,CHAR(160)," "))," ",REPT(" ",60)),60)))&amp;IF($U1501="","","-"&amp;TRIM(RIGHT(SUBSTITUTE(TRIM(SUBSTITUTE($U1501,CHAR(160)," "))," ",REPT(" ",60)),60)))&amp;".jpg")</f>
        <v/>
      </c>
    </row>
    <row r="1502" ht="14" customHeight="1">
      <c r="O1502" s="196">
        <f>_xlfn.LET(_xlpm.d,_xlfn.XLOOKUP(M1502,'[1]Birth Dates'!$A:$A,'[1]Birth Dates'!$B:$B,"",0),IF(_xlpm.d=0,"",_xlpm.d))</f>
        <v/>
      </c>
      <c r="P1502" s="196">
        <f>IF(OR(O1502="",A1502="",NOT(ISNUMBER(O1502)),O1502&gt;A1502),"",DATEDIF(O1502,A1502,"Y")&amp;" years, "&amp;DATEDIF(O1502,A1502,"YM")&amp;" months, "&amp;DATEDIF(O1502,A1502,"MD")&amp;" days")</f>
        <v/>
      </c>
      <c r="S1502" s="196">
        <f>_xlfn.LET(_xlpm.d,_xlfn.XLOOKUP(Q1502,'[1]Birth Dates'!$A:$A,'[1]Birth Dates'!$B:$B,"",0),IF(_xlpm.d=0,"",_xlpm.d))</f>
        <v/>
      </c>
      <c r="T1502" s="196">
        <f>IF(OR(S1502="",A1502="",NOT(ISNUMBER(S1502)),S1502&gt;A1502),"",DATEDIF(S1502,A1502,"Y")&amp;" years, "&amp;DATEDIF(S1502,A1502,"YM")&amp;" months, "&amp;DATEDIF(S1502,A1502,"MD")&amp;" days")</f>
        <v/>
      </c>
      <c r="W1502" s="196">
        <f>_xlfn.LET(_xlpm.d,_xlfn.XLOOKUP(U1502,'[1]Birth Dates'!$A:$A,'[1]Birth Dates'!$B:$B,"",0),IF(_xlpm.d=0,"",_xlpm.d))</f>
        <v/>
      </c>
      <c r="X1502" s="196">
        <f>IF(OR(W1502="",A1502="",NOT(ISNUMBER(W1502)),W1502&gt;A1502),"",DATEDIF(W1502,A1502,"Y")&amp;" years, "&amp;DATEDIF(W1502,A1502,"YM")&amp;" months, "&amp;DATEDIF(W1502,A1502,"MD")&amp;" days")</f>
        <v/>
      </c>
      <c r="AR1502" s="175">
        <f>IF($B1502="","",TEXT($A1502,"yyyymmdd")&amp;"_P"&amp;$C1502&amp;"_C"&amp;$F1502&amp;"_"&amp;TRIM(RIGHT(SUBSTITUTE(TRIM(SUBSTITUTE($M1502,CHAR(160)," "))," ",REPT(" ",60)),60))&amp;IF($Q1502="","","-"&amp;TRIM(RIGHT(SUBSTITUTE(TRIM(SUBSTITUTE($Q1502,CHAR(160)," "))," ",REPT(" ",60)),60)))&amp;IF($U1502="","","-"&amp;TRIM(RIGHT(SUBSTITUTE(TRIM(SUBSTITUTE($U1502,CHAR(160)," "))," ",REPT(" ",60)),60)))&amp;".jpg")</f>
        <v/>
      </c>
    </row>
    <row r="1503" ht="14" customHeight="1">
      <c r="O1503" s="196">
        <f>_xlfn.LET(_xlpm.d,_xlfn.XLOOKUP(M1503,'[1]Birth Dates'!$A:$A,'[1]Birth Dates'!$B:$B,"",0),IF(_xlpm.d=0,"",_xlpm.d))</f>
        <v/>
      </c>
      <c r="P1503" s="196">
        <f>IF(OR(O1503="",A1503="",NOT(ISNUMBER(O1503)),O1503&gt;A1503),"",DATEDIF(O1503,A1503,"Y")&amp;" years, "&amp;DATEDIF(O1503,A1503,"YM")&amp;" months, "&amp;DATEDIF(O1503,A1503,"MD")&amp;" days")</f>
        <v/>
      </c>
      <c r="S1503" s="196">
        <f>_xlfn.LET(_xlpm.d,_xlfn.XLOOKUP(Q1503,'[1]Birth Dates'!$A:$A,'[1]Birth Dates'!$B:$B,"",0),IF(_xlpm.d=0,"",_xlpm.d))</f>
        <v/>
      </c>
      <c r="T1503" s="196">
        <f>IF(OR(S1503="",A1503="",NOT(ISNUMBER(S1503)),S1503&gt;A1503),"",DATEDIF(S1503,A1503,"Y")&amp;" years, "&amp;DATEDIF(S1503,A1503,"YM")&amp;" months, "&amp;DATEDIF(S1503,A1503,"MD")&amp;" days")</f>
        <v/>
      </c>
      <c r="W1503" s="196">
        <f>_xlfn.LET(_xlpm.d,_xlfn.XLOOKUP(U1503,'[1]Birth Dates'!$A:$A,'[1]Birth Dates'!$B:$B,"",0),IF(_xlpm.d=0,"",_xlpm.d))</f>
        <v/>
      </c>
      <c r="X1503" s="196">
        <f>IF(OR(W1503="",A1503="",NOT(ISNUMBER(W1503)),W1503&gt;A1503),"",DATEDIF(W1503,A1503,"Y")&amp;" years, "&amp;DATEDIF(W1503,A1503,"YM")&amp;" months, "&amp;DATEDIF(W1503,A1503,"MD")&amp;" days")</f>
        <v/>
      </c>
      <c r="AR1503" s="175">
        <f>IF($B1503="","",TEXT($A1503,"yyyymmdd")&amp;"_P"&amp;$C1503&amp;"_C"&amp;$F1503&amp;"_"&amp;TRIM(RIGHT(SUBSTITUTE(TRIM(SUBSTITUTE($M1503,CHAR(160)," "))," ",REPT(" ",60)),60))&amp;IF($Q1503="","","-"&amp;TRIM(RIGHT(SUBSTITUTE(TRIM(SUBSTITUTE($Q1503,CHAR(160)," "))," ",REPT(" ",60)),60)))&amp;IF($U1503="","","-"&amp;TRIM(RIGHT(SUBSTITUTE(TRIM(SUBSTITUTE($U1503,CHAR(160)," "))," ",REPT(" ",60)),60)))&amp;".jpg")</f>
        <v/>
      </c>
    </row>
    <row r="1504" ht="14" customHeight="1">
      <c r="O1504" s="196">
        <f>_xlfn.LET(_xlpm.d,_xlfn.XLOOKUP(M1504,'[1]Birth Dates'!$A:$A,'[1]Birth Dates'!$B:$B,"",0),IF(_xlpm.d=0,"",_xlpm.d))</f>
        <v/>
      </c>
      <c r="P1504" s="196">
        <f>IF(OR(O1504="",A1504="",NOT(ISNUMBER(O1504)),O1504&gt;A1504),"",DATEDIF(O1504,A1504,"Y")&amp;" years, "&amp;DATEDIF(O1504,A1504,"YM")&amp;" months, "&amp;DATEDIF(O1504,A1504,"MD")&amp;" days")</f>
        <v/>
      </c>
      <c r="S1504" s="196">
        <f>_xlfn.LET(_xlpm.d,_xlfn.XLOOKUP(Q1504,'[1]Birth Dates'!$A:$A,'[1]Birth Dates'!$B:$B,"",0),IF(_xlpm.d=0,"",_xlpm.d))</f>
        <v/>
      </c>
      <c r="T1504" s="196">
        <f>IF(OR(S1504="",A1504="",NOT(ISNUMBER(S1504)),S1504&gt;A1504),"",DATEDIF(S1504,A1504,"Y")&amp;" years, "&amp;DATEDIF(S1504,A1504,"YM")&amp;" months, "&amp;DATEDIF(S1504,A1504,"MD")&amp;" days")</f>
        <v/>
      </c>
      <c r="W1504" s="196">
        <f>_xlfn.LET(_xlpm.d,_xlfn.XLOOKUP(U1504,'[1]Birth Dates'!$A:$A,'[1]Birth Dates'!$B:$B,"",0),IF(_xlpm.d=0,"",_xlpm.d))</f>
        <v/>
      </c>
      <c r="X1504" s="196">
        <f>IF(OR(W1504="",A1504="",NOT(ISNUMBER(W1504)),W1504&gt;A1504),"",DATEDIF(W1504,A1504,"Y")&amp;" years, "&amp;DATEDIF(W1504,A1504,"YM")&amp;" months, "&amp;DATEDIF(W1504,A1504,"MD")&amp;" days")</f>
        <v/>
      </c>
      <c r="AR1504" s="175">
        <f>IF($B1504="","",TEXT($A1504,"yyyymmdd")&amp;"_P"&amp;$C1504&amp;"_C"&amp;$F1504&amp;"_"&amp;TRIM(RIGHT(SUBSTITUTE(TRIM(SUBSTITUTE($M1504,CHAR(160)," "))," ",REPT(" ",60)),60))&amp;IF($Q1504="","","-"&amp;TRIM(RIGHT(SUBSTITUTE(TRIM(SUBSTITUTE($Q1504,CHAR(160)," "))," ",REPT(" ",60)),60)))&amp;IF($U1504="","","-"&amp;TRIM(RIGHT(SUBSTITUTE(TRIM(SUBSTITUTE($U1504,CHAR(160)," "))," ",REPT(" ",60)),60)))&amp;".jpg")</f>
        <v/>
      </c>
    </row>
    <row r="1505" ht="14" customHeight="1">
      <c r="O1505" s="196">
        <f>_xlfn.LET(_xlpm.d,_xlfn.XLOOKUP(M1505,'[1]Birth Dates'!$A:$A,'[1]Birth Dates'!$B:$B,"",0),IF(_xlpm.d=0,"",_xlpm.d))</f>
        <v/>
      </c>
      <c r="P1505" s="196">
        <f>IF(OR(O1505="",A1505="",NOT(ISNUMBER(O1505)),O1505&gt;A1505),"",DATEDIF(O1505,A1505,"Y")&amp;" years, "&amp;DATEDIF(O1505,A1505,"YM")&amp;" months, "&amp;DATEDIF(O1505,A1505,"MD")&amp;" days")</f>
        <v/>
      </c>
      <c r="S1505" s="196">
        <f>_xlfn.LET(_xlpm.d,_xlfn.XLOOKUP(Q1505,'[1]Birth Dates'!$A:$A,'[1]Birth Dates'!$B:$B,"",0),IF(_xlpm.d=0,"",_xlpm.d))</f>
        <v/>
      </c>
      <c r="T1505" s="196">
        <f>IF(OR(S1505="",A1505="",NOT(ISNUMBER(S1505)),S1505&gt;A1505),"",DATEDIF(S1505,A1505,"Y")&amp;" years, "&amp;DATEDIF(S1505,A1505,"YM")&amp;" months, "&amp;DATEDIF(S1505,A1505,"MD")&amp;" days")</f>
        <v/>
      </c>
      <c r="W1505" s="196">
        <f>_xlfn.LET(_xlpm.d,_xlfn.XLOOKUP(U1505,'[1]Birth Dates'!$A:$A,'[1]Birth Dates'!$B:$B,"",0),IF(_xlpm.d=0,"",_xlpm.d))</f>
        <v/>
      </c>
      <c r="X1505" s="196">
        <f>IF(OR(W1505="",A1505="",NOT(ISNUMBER(W1505)),W1505&gt;A1505),"",DATEDIF(W1505,A1505,"Y")&amp;" years, "&amp;DATEDIF(W1505,A1505,"YM")&amp;" months, "&amp;DATEDIF(W1505,A1505,"MD")&amp;" days")</f>
        <v/>
      </c>
      <c r="AR1505" s="175">
        <f>IF($B1505="","",TEXT($A1505,"yyyymmdd")&amp;"_P"&amp;$C1505&amp;"_C"&amp;$F1505&amp;"_"&amp;TRIM(RIGHT(SUBSTITUTE(TRIM(SUBSTITUTE($M1505,CHAR(160)," "))," ",REPT(" ",60)),60))&amp;IF($Q1505="","","-"&amp;TRIM(RIGHT(SUBSTITUTE(TRIM(SUBSTITUTE($Q1505,CHAR(160)," "))," ",REPT(" ",60)),60)))&amp;IF($U1505="","","-"&amp;TRIM(RIGHT(SUBSTITUTE(TRIM(SUBSTITUTE($U1505,CHAR(160)," "))," ",REPT(" ",60)),60)))&amp;".jpg")</f>
        <v/>
      </c>
    </row>
    <row r="1506" ht="14" customHeight="1">
      <c r="O1506" s="196">
        <f>_xlfn.LET(_xlpm.d,_xlfn.XLOOKUP(M1506,'[1]Birth Dates'!$A:$A,'[1]Birth Dates'!$B:$B,"",0),IF(_xlpm.d=0,"",_xlpm.d))</f>
        <v/>
      </c>
      <c r="P1506" s="196">
        <f>IF(OR(O1506="",A1506="",NOT(ISNUMBER(O1506)),O1506&gt;A1506),"",DATEDIF(O1506,A1506,"Y")&amp;" years, "&amp;DATEDIF(O1506,A1506,"YM")&amp;" months, "&amp;DATEDIF(O1506,A1506,"MD")&amp;" days")</f>
        <v/>
      </c>
      <c r="S1506" s="196">
        <f>_xlfn.LET(_xlpm.d,_xlfn.XLOOKUP(Q1506,'[1]Birth Dates'!$A:$A,'[1]Birth Dates'!$B:$B,"",0),IF(_xlpm.d=0,"",_xlpm.d))</f>
        <v/>
      </c>
      <c r="T1506" s="196">
        <f>IF(OR(S1506="",A1506="",NOT(ISNUMBER(S1506)),S1506&gt;A1506),"",DATEDIF(S1506,A1506,"Y")&amp;" years, "&amp;DATEDIF(S1506,A1506,"YM")&amp;" months, "&amp;DATEDIF(S1506,A1506,"MD")&amp;" days")</f>
        <v/>
      </c>
      <c r="W1506" s="196">
        <f>_xlfn.LET(_xlpm.d,_xlfn.XLOOKUP(U1506,'[1]Birth Dates'!$A:$A,'[1]Birth Dates'!$B:$B,"",0),IF(_xlpm.d=0,"",_xlpm.d))</f>
        <v/>
      </c>
      <c r="X1506" s="196">
        <f>IF(OR(W1506="",A1506="",NOT(ISNUMBER(W1506)),W1506&gt;A1506),"",DATEDIF(W1506,A1506,"Y")&amp;" years, "&amp;DATEDIF(W1506,A1506,"YM")&amp;" months, "&amp;DATEDIF(W1506,A1506,"MD")&amp;" days")</f>
        <v/>
      </c>
      <c r="AR1506" s="175">
        <f>IF($B1506="","",TEXT($A1506,"yyyymmdd")&amp;"_P"&amp;$C1506&amp;"_C"&amp;$F1506&amp;"_"&amp;TRIM(RIGHT(SUBSTITUTE(TRIM(SUBSTITUTE($M1506,CHAR(160)," "))," ",REPT(" ",60)),60))&amp;IF($Q1506="","","-"&amp;TRIM(RIGHT(SUBSTITUTE(TRIM(SUBSTITUTE($Q1506,CHAR(160)," "))," ",REPT(" ",60)),60)))&amp;IF($U1506="","","-"&amp;TRIM(RIGHT(SUBSTITUTE(TRIM(SUBSTITUTE($U1506,CHAR(160)," "))," ",REPT(" ",60)),60)))&amp;".jpg")</f>
        <v/>
      </c>
    </row>
    <row r="1507" ht="14" customHeight="1">
      <c r="O1507" s="196">
        <f>_xlfn.LET(_xlpm.d,_xlfn.XLOOKUP(M1507,'[1]Birth Dates'!$A:$A,'[1]Birth Dates'!$B:$B,"",0),IF(_xlpm.d=0,"",_xlpm.d))</f>
        <v/>
      </c>
      <c r="P1507" s="196">
        <f>IF(OR(O1507="",A1507="",NOT(ISNUMBER(O1507)),O1507&gt;A1507),"",DATEDIF(O1507,A1507,"Y")&amp;" years, "&amp;DATEDIF(O1507,A1507,"YM")&amp;" months, "&amp;DATEDIF(O1507,A1507,"MD")&amp;" days")</f>
        <v/>
      </c>
      <c r="S1507" s="196">
        <f>_xlfn.LET(_xlpm.d,_xlfn.XLOOKUP(Q1507,'[1]Birth Dates'!$A:$A,'[1]Birth Dates'!$B:$B,"",0),IF(_xlpm.d=0,"",_xlpm.d))</f>
        <v/>
      </c>
      <c r="T1507" s="196">
        <f>IF(OR(S1507="",A1507="",NOT(ISNUMBER(S1507)),S1507&gt;A1507),"",DATEDIF(S1507,A1507,"Y")&amp;" years, "&amp;DATEDIF(S1507,A1507,"YM")&amp;" months, "&amp;DATEDIF(S1507,A1507,"MD")&amp;" days")</f>
        <v/>
      </c>
      <c r="W1507" s="196">
        <f>_xlfn.LET(_xlpm.d,_xlfn.XLOOKUP(U1507,'[1]Birth Dates'!$A:$A,'[1]Birth Dates'!$B:$B,"",0),IF(_xlpm.d=0,"",_xlpm.d))</f>
        <v/>
      </c>
      <c r="X1507" s="196">
        <f>IF(OR(W1507="",A1507="",NOT(ISNUMBER(W1507)),W1507&gt;A1507),"",DATEDIF(W1507,A1507,"Y")&amp;" years, "&amp;DATEDIF(W1507,A1507,"YM")&amp;" months, "&amp;DATEDIF(W1507,A1507,"MD")&amp;" days")</f>
        <v/>
      </c>
      <c r="AR1507" s="175">
        <f>IF($B1507="","",TEXT($A1507,"yyyymmdd")&amp;"_P"&amp;$C1507&amp;"_C"&amp;$F1507&amp;"_"&amp;TRIM(RIGHT(SUBSTITUTE(TRIM(SUBSTITUTE($M1507,CHAR(160)," "))," ",REPT(" ",60)),60))&amp;IF($Q1507="","","-"&amp;TRIM(RIGHT(SUBSTITUTE(TRIM(SUBSTITUTE($Q1507,CHAR(160)," "))," ",REPT(" ",60)),60)))&amp;IF($U1507="","","-"&amp;TRIM(RIGHT(SUBSTITUTE(TRIM(SUBSTITUTE($U1507,CHAR(160)," "))," ",REPT(" ",60)),60)))&amp;".jpg")</f>
        <v/>
      </c>
    </row>
    <row r="1508" ht="14" customHeight="1">
      <c r="O1508" s="196">
        <f>_xlfn.LET(_xlpm.d,_xlfn.XLOOKUP(M1508,'[1]Birth Dates'!$A:$A,'[1]Birth Dates'!$B:$B,"",0),IF(_xlpm.d=0,"",_xlpm.d))</f>
        <v/>
      </c>
      <c r="P1508" s="196">
        <f>IF(OR(O1508="",A1508="",NOT(ISNUMBER(O1508)),O1508&gt;A1508),"",DATEDIF(O1508,A1508,"Y")&amp;" years, "&amp;DATEDIF(O1508,A1508,"YM")&amp;" months, "&amp;DATEDIF(O1508,A1508,"MD")&amp;" days")</f>
        <v/>
      </c>
      <c r="S1508" s="196">
        <f>_xlfn.LET(_xlpm.d,_xlfn.XLOOKUP(Q1508,'[1]Birth Dates'!$A:$A,'[1]Birth Dates'!$B:$B,"",0),IF(_xlpm.d=0,"",_xlpm.d))</f>
        <v/>
      </c>
      <c r="T1508" s="196">
        <f>IF(OR(S1508="",A1508="",NOT(ISNUMBER(S1508)),S1508&gt;A1508),"",DATEDIF(S1508,A1508,"Y")&amp;" years, "&amp;DATEDIF(S1508,A1508,"YM")&amp;" months, "&amp;DATEDIF(S1508,A1508,"MD")&amp;" days")</f>
        <v/>
      </c>
      <c r="W1508" s="196">
        <f>_xlfn.LET(_xlpm.d,_xlfn.XLOOKUP(U1508,'[1]Birth Dates'!$A:$A,'[1]Birth Dates'!$B:$B,"",0),IF(_xlpm.d=0,"",_xlpm.d))</f>
        <v/>
      </c>
      <c r="X1508" s="196">
        <f>IF(OR(W1508="",A1508="",NOT(ISNUMBER(W1508)),W1508&gt;A1508),"",DATEDIF(W1508,A1508,"Y")&amp;" years, "&amp;DATEDIF(W1508,A1508,"YM")&amp;" months, "&amp;DATEDIF(W1508,A1508,"MD")&amp;" days")</f>
        <v/>
      </c>
      <c r="AR1508" s="175">
        <f>IF($B1508="","",TEXT($A1508,"yyyymmdd")&amp;"_P"&amp;$C1508&amp;"_C"&amp;$F1508&amp;"_"&amp;TRIM(RIGHT(SUBSTITUTE(TRIM(SUBSTITUTE($M1508,CHAR(160)," "))," ",REPT(" ",60)),60))&amp;IF($Q1508="","","-"&amp;TRIM(RIGHT(SUBSTITUTE(TRIM(SUBSTITUTE($Q1508,CHAR(160)," "))," ",REPT(" ",60)),60)))&amp;IF($U1508="","","-"&amp;TRIM(RIGHT(SUBSTITUTE(TRIM(SUBSTITUTE($U1508,CHAR(160)," "))," ",REPT(" ",60)),60)))&amp;".jpg")</f>
        <v/>
      </c>
    </row>
    <row r="1509" ht="14" customHeight="1">
      <c r="O1509" s="196">
        <f>_xlfn.LET(_xlpm.d,_xlfn.XLOOKUP(M1509,'[1]Birth Dates'!$A:$A,'[1]Birth Dates'!$B:$B,"",0),IF(_xlpm.d=0,"",_xlpm.d))</f>
        <v/>
      </c>
      <c r="P1509" s="196">
        <f>IF(OR(O1509="",A1509="",NOT(ISNUMBER(O1509)),O1509&gt;A1509),"",DATEDIF(O1509,A1509,"Y")&amp;" years, "&amp;DATEDIF(O1509,A1509,"YM")&amp;" months, "&amp;DATEDIF(O1509,A1509,"MD")&amp;" days")</f>
        <v/>
      </c>
      <c r="S1509" s="196">
        <f>_xlfn.LET(_xlpm.d,_xlfn.XLOOKUP(Q1509,'[1]Birth Dates'!$A:$A,'[1]Birth Dates'!$B:$B,"",0),IF(_xlpm.d=0,"",_xlpm.d))</f>
        <v/>
      </c>
      <c r="T1509" s="196">
        <f>IF(OR(S1509="",A1509="",NOT(ISNUMBER(S1509)),S1509&gt;A1509),"",DATEDIF(S1509,A1509,"Y")&amp;" years, "&amp;DATEDIF(S1509,A1509,"YM")&amp;" months, "&amp;DATEDIF(S1509,A1509,"MD")&amp;" days")</f>
        <v/>
      </c>
      <c r="W1509" s="196">
        <f>_xlfn.LET(_xlpm.d,_xlfn.XLOOKUP(U1509,'[1]Birth Dates'!$A:$A,'[1]Birth Dates'!$B:$B,"",0),IF(_xlpm.d=0,"",_xlpm.d))</f>
        <v/>
      </c>
      <c r="X1509" s="196">
        <f>IF(OR(W1509="",A1509="",NOT(ISNUMBER(W1509)),W1509&gt;A1509),"",DATEDIF(W1509,A1509,"Y")&amp;" years, "&amp;DATEDIF(W1509,A1509,"YM")&amp;" months, "&amp;DATEDIF(W1509,A1509,"MD")&amp;" days")</f>
        <v/>
      </c>
      <c r="AR1509" s="175">
        <f>IF($B1509="","",TEXT($A1509,"yyyymmdd")&amp;"_P"&amp;$C1509&amp;"_C"&amp;$F1509&amp;"_"&amp;TRIM(RIGHT(SUBSTITUTE(TRIM(SUBSTITUTE($M1509,CHAR(160)," "))," ",REPT(" ",60)),60))&amp;IF($Q1509="","","-"&amp;TRIM(RIGHT(SUBSTITUTE(TRIM(SUBSTITUTE($Q1509,CHAR(160)," "))," ",REPT(" ",60)),60)))&amp;IF($U1509="","","-"&amp;TRIM(RIGHT(SUBSTITUTE(TRIM(SUBSTITUTE($U1509,CHAR(160)," "))," ",REPT(" ",60)),60)))&amp;".jpg")</f>
        <v/>
      </c>
    </row>
    <row r="1510" ht="14" customHeight="1">
      <c r="O1510" s="196">
        <f>_xlfn.LET(_xlpm.d,_xlfn.XLOOKUP(M1510,'[1]Birth Dates'!$A:$A,'[1]Birth Dates'!$B:$B,"",0),IF(_xlpm.d=0,"",_xlpm.d))</f>
        <v/>
      </c>
      <c r="P1510" s="196">
        <f>IF(OR(O1510="",A1510="",NOT(ISNUMBER(O1510)),O1510&gt;A1510),"",DATEDIF(O1510,A1510,"Y")&amp;" years, "&amp;DATEDIF(O1510,A1510,"YM")&amp;" months, "&amp;DATEDIF(O1510,A1510,"MD")&amp;" days")</f>
        <v/>
      </c>
      <c r="S1510" s="196">
        <f>_xlfn.LET(_xlpm.d,_xlfn.XLOOKUP(Q1510,'[1]Birth Dates'!$A:$A,'[1]Birth Dates'!$B:$B,"",0),IF(_xlpm.d=0,"",_xlpm.d))</f>
        <v/>
      </c>
      <c r="T1510" s="196">
        <f>IF(OR(S1510="",A1510="",NOT(ISNUMBER(S1510)),S1510&gt;A1510),"",DATEDIF(S1510,A1510,"Y")&amp;" years, "&amp;DATEDIF(S1510,A1510,"YM")&amp;" months, "&amp;DATEDIF(S1510,A1510,"MD")&amp;" days")</f>
        <v/>
      </c>
      <c r="W1510" s="196">
        <f>_xlfn.LET(_xlpm.d,_xlfn.XLOOKUP(U1510,'[1]Birth Dates'!$A:$A,'[1]Birth Dates'!$B:$B,"",0),IF(_xlpm.d=0,"",_xlpm.d))</f>
        <v/>
      </c>
      <c r="X1510" s="196">
        <f>IF(OR(W1510="",A1510="",NOT(ISNUMBER(W1510)),W1510&gt;A1510),"",DATEDIF(W1510,A1510,"Y")&amp;" years, "&amp;DATEDIF(W1510,A1510,"YM")&amp;" months, "&amp;DATEDIF(W1510,A1510,"MD")&amp;" days")</f>
        <v/>
      </c>
      <c r="AR1510" s="175">
        <f>IF($B1510="","",TEXT($A1510,"yyyymmdd")&amp;"_P"&amp;$C1510&amp;"_C"&amp;$F1510&amp;"_"&amp;TRIM(RIGHT(SUBSTITUTE(TRIM(SUBSTITUTE($M1510,CHAR(160)," "))," ",REPT(" ",60)),60))&amp;IF($Q1510="","","-"&amp;TRIM(RIGHT(SUBSTITUTE(TRIM(SUBSTITUTE($Q1510,CHAR(160)," "))," ",REPT(" ",60)),60)))&amp;IF($U1510="","","-"&amp;TRIM(RIGHT(SUBSTITUTE(TRIM(SUBSTITUTE($U1510,CHAR(160)," "))," ",REPT(" ",60)),60)))&amp;".jpg")</f>
        <v/>
      </c>
    </row>
    <row r="1511" ht="14" customHeight="1">
      <c r="O1511" s="196">
        <f>_xlfn.LET(_xlpm.d,_xlfn.XLOOKUP(M1511,'[1]Birth Dates'!$A:$A,'[1]Birth Dates'!$B:$B,"",0),IF(_xlpm.d=0,"",_xlpm.d))</f>
        <v/>
      </c>
      <c r="P1511" s="196">
        <f>IF(OR(O1511="",A1511="",NOT(ISNUMBER(O1511)),O1511&gt;A1511),"",DATEDIF(O1511,A1511,"Y")&amp;" years, "&amp;DATEDIF(O1511,A1511,"YM")&amp;" months, "&amp;DATEDIF(O1511,A1511,"MD")&amp;" days")</f>
        <v/>
      </c>
      <c r="S1511" s="196">
        <f>_xlfn.LET(_xlpm.d,_xlfn.XLOOKUP(Q1511,'[1]Birth Dates'!$A:$A,'[1]Birth Dates'!$B:$B,"",0),IF(_xlpm.d=0,"",_xlpm.d))</f>
        <v/>
      </c>
      <c r="T1511" s="196">
        <f>IF(OR(S1511="",A1511="",NOT(ISNUMBER(S1511)),S1511&gt;A1511),"",DATEDIF(S1511,A1511,"Y")&amp;" years, "&amp;DATEDIF(S1511,A1511,"YM")&amp;" months, "&amp;DATEDIF(S1511,A1511,"MD")&amp;" days")</f>
        <v/>
      </c>
      <c r="W1511" s="196">
        <f>_xlfn.LET(_xlpm.d,_xlfn.XLOOKUP(U1511,'[1]Birth Dates'!$A:$A,'[1]Birth Dates'!$B:$B,"",0),IF(_xlpm.d=0,"",_xlpm.d))</f>
        <v/>
      </c>
      <c r="X1511" s="196">
        <f>IF(OR(W1511="",A1511="",NOT(ISNUMBER(W1511)),W1511&gt;A1511),"",DATEDIF(W1511,A1511,"Y")&amp;" years, "&amp;DATEDIF(W1511,A1511,"YM")&amp;" months, "&amp;DATEDIF(W1511,A1511,"MD")&amp;" days")</f>
        <v/>
      </c>
      <c r="AR1511" s="175">
        <f>IF($B1511="","",TEXT($A1511,"yyyymmdd")&amp;"_P"&amp;$C1511&amp;"_C"&amp;$F1511&amp;"_"&amp;TRIM(RIGHT(SUBSTITUTE(TRIM(SUBSTITUTE($M1511,CHAR(160)," "))," ",REPT(" ",60)),60))&amp;IF($Q1511="","","-"&amp;TRIM(RIGHT(SUBSTITUTE(TRIM(SUBSTITUTE($Q1511,CHAR(160)," "))," ",REPT(" ",60)),60)))&amp;IF($U1511="","","-"&amp;TRIM(RIGHT(SUBSTITUTE(TRIM(SUBSTITUTE($U1511,CHAR(160)," "))," ",REPT(" ",60)),60)))&amp;".jpg")</f>
        <v/>
      </c>
    </row>
    <row r="1512" ht="14" customHeight="1">
      <c r="O1512" s="196">
        <f>_xlfn.LET(_xlpm.d,_xlfn.XLOOKUP(M1512,'[1]Birth Dates'!$A:$A,'[1]Birth Dates'!$B:$B,"",0),IF(_xlpm.d=0,"",_xlpm.d))</f>
        <v/>
      </c>
      <c r="P1512" s="196">
        <f>IF(OR(O1512="",A1512="",NOT(ISNUMBER(O1512)),O1512&gt;A1512),"",DATEDIF(O1512,A1512,"Y")&amp;" years, "&amp;DATEDIF(O1512,A1512,"YM")&amp;" months, "&amp;DATEDIF(O1512,A1512,"MD")&amp;" days")</f>
        <v/>
      </c>
      <c r="S1512" s="196">
        <f>_xlfn.LET(_xlpm.d,_xlfn.XLOOKUP(Q1512,'[1]Birth Dates'!$A:$A,'[1]Birth Dates'!$B:$B,"",0),IF(_xlpm.d=0,"",_xlpm.d))</f>
        <v/>
      </c>
      <c r="T1512" s="196">
        <f>IF(OR(S1512="",A1512="",NOT(ISNUMBER(S1512)),S1512&gt;A1512),"",DATEDIF(S1512,A1512,"Y")&amp;" years, "&amp;DATEDIF(S1512,A1512,"YM")&amp;" months, "&amp;DATEDIF(S1512,A1512,"MD")&amp;" days")</f>
        <v/>
      </c>
      <c r="W1512" s="196">
        <f>_xlfn.LET(_xlpm.d,_xlfn.XLOOKUP(U1512,'[1]Birth Dates'!$A:$A,'[1]Birth Dates'!$B:$B,"",0),IF(_xlpm.d=0,"",_xlpm.d))</f>
        <v/>
      </c>
      <c r="X1512" s="196">
        <f>IF(OR(W1512="",A1512="",NOT(ISNUMBER(W1512)),W1512&gt;A1512),"",DATEDIF(W1512,A1512,"Y")&amp;" years, "&amp;DATEDIF(W1512,A1512,"YM")&amp;" months, "&amp;DATEDIF(W1512,A1512,"MD")&amp;" days")</f>
        <v/>
      </c>
      <c r="AR1512" s="175">
        <f>IF($B1512="","",TEXT($A1512,"yyyymmdd")&amp;"_P"&amp;$C1512&amp;"_C"&amp;$F1512&amp;"_"&amp;TRIM(RIGHT(SUBSTITUTE(TRIM(SUBSTITUTE($M1512,CHAR(160)," "))," ",REPT(" ",60)),60))&amp;IF($Q1512="","","-"&amp;TRIM(RIGHT(SUBSTITUTE(TRIM(SUBSTITUTE($Q1512,CHAR(160)," "))," ",REPT(" ",60)),60)))&amp;IF($U1512="","","-"&amp;TRIM(RIGHT(SUBSTITUTE(TRIM(SUBSTITUTE($U1512,CHAR(160)," "))," ",REPT(" ",60)),60)))&amp;".jpg")</f>
        <v/>
      </c>
    </row>
    <row r="1513" ht="14" customHeight="1">
      <c r="O1513" s="196">
        <f>_xlfn.LET(_xlpm.d,_xlfn.XLOOKUP(M1513,'[1]Birth Dates'!$A:$A,'[1]Birth Dates'!$B:$B,"",0),IF(_xlpm.d=0,"",_xlpm.d))</f>
        <v/>
      </c>
      <c r="P1513" s="196">
        <f>IF(OR(O1513="",A1513="",NOT(ISNUMBER(O1513)),O1513&gt;A1513),"",DATEDIF(O1513,A1513,"Y")&amp;" years, "&amp;DATEDIF(O1513,A1513,"YM")&amp;" months, "&amp;DATEDIF(O1513,A1513,"MD")&amp;" days")</f>
        <v/>
      </c>
      <c r="S1513" s="196">
        <f>_xlfn.LET(_xlpm.d,_xlfn.XLOOKUP(Q1513,'[1]Birth Dates'!$A:$A,'[1]Birth Dates'!$B:$B,"",0),IF(_xlpm.d=0,"",_xlpm.d))</f>
        <v/>
      </c>
      <c r="T1513" s="196">
        <f>IF(OR(S1513="",A1513="",NOT(ISNUMBER(S1513)),S1513&gt;A1513),"",DATEDIF(S1513,A1513,"Y")&amp;" years, "&amp;DATEDIF(S1513,A1513,"YM")&amp;" months, "&amp;DATEDIF(S1513,A1513,"MD")&amp;" days")</f>
        <v/>
      </c>
      <c r="W1513" s="196">
        <f>_xlfn.LET(_xlpm.d,_xlfn.XLOOKUP(U1513,'[1]Birth Dates'!$A:$A,'[1]Birth Dates'!$B:$B,"",0),IF(_xlpm.d=0,"",_xlpm.d))</f>
        <v/>
      </c>
      <c r="X1513" s="196">
        <f>IF(OR(W1513="",A1513="",NOT(ISNUMBER(W1513)),W1513&gt;A1513),"",DATEDIF(W1513,A1513,"Y")&amp;" years, "&amp;DATEDIF(W1513,A1513,"YM")&amp;" months, "&amp;DATEDIF(W1513,A1513,"MD")&amp;" days")</f>
        <v/>
      </c>
      <c r="AR1513" s="175">
        <f>IF($B1513="","",TEXT($A1513,"yyyymmdd")&amp;"_P"&amp;$C1513&amp;"_C"&amp;$F1513&amp;"_"&amp;TRIM(RIGHT(SUBSTITUTE(TRIM(SUBSTITUTE($M1513,CHAR(160)," "))," ",REPT(" ",60)),60))&amp;IF($Q1513="","","-"&amp;TRIM(RIGHT(SUBSTITUTE(TRIM(SUBSTITUTE($Q1513,CHAR(160)," "))," ",REPT(" ",60)),60)))&amp;IF($U1513="","","-"&amp;TRIM(RIGHT(SUBSTITUTE(TRIM(SUBSTITUTE($U1513,CHAR(160)," "))," ",REPT(" ",60)),60)))&amp;".jpg")</f>
        <v/>
      </c>
    </row>
    <row r="1514" ht="14" customHeight="1">
      <c r="O1514" s="196">
        <f>_xlfn.LET(_xlpm.d,_xlfn.XLOOKUP(M1514,'[1]Birth Dates'!$A:$A,'[1]Birth Dates'!$B:$B,"",0),IF(_xlpm.d=0,"",_xlpm.d))</f>
        <v/>
      </c>
      <c r="P1514" s="196">
        <f>IF(OR(O1514="",A1514="",NOT(ISNUMBER(O1514)),O1514&gt;A1514),"",DATEDIF(O1514,A1514,"Y")&amp;" years, "&amp;DATEDIF(O1514,A1514,"YM")&amp;" months, "&amp;DATEDIF(O1514,A1514,"MD")&amp;" days")</f>
        <v/>
      </c>
      <c r="S1514" s="196">
        <f>_xlfn.LET(_xlpm.d,_xlfn.XLOOKUP(Q1514,'[1]Birth Dates'!$A:$A,'[1]Birth Dates'!$B:$B,"",0),IF(_xlpm.d=0,"",_xlpm.d))</f>
        <v/>
      </c>
      <c r="T1514" s="196">
        <f>IF(OR(S1514="",A1514="",NOT(ISNUMBER(S1514)),S1514&gt;A1514),"",DATEDIF(S1514,A1514,"Y")&amp;" years, "&amp;DATEDIF(S1514,A1514,"YM")&amp;" months, "&amp;DATEDIF(S1514,A1514,"MD")&amp;" days")</f>
        <v/>
      </c>
      <c r="W1514" s="196">
        <f>_xlfn.LET(_xlpm.d,_xlfn.XLOOKUP(U1514,'[1]Birth Dates'!$A:$A,'[1]Birth Dates'!$B:$B,"",0),IF(_xlpm.d=0,"",_xlpm.d))</f>
        <v/>
      </c>
      <c r="X1514" s="196">
        <f>IF(OR(W1514="",A1514="",NOT(ISNUMBER(W1514)),W1514&gt;A1514),"",DATEDIF(W1514,A1514,"Y")&amp;" years, "&amp;DATEDIF(W1514,A1514,"YM")&amp;" months, "&amp;DATEDIF(W1514,A1514,"MD")&amp;" days")</f>
        <v/>
      </c>
      <c r="AR1514" s="175">
        <f>IF($B1514="","",TEXT($A1514,"yyyymmdd")&amp;"_P"&amp;$C1514&amp;"_C"&amp;$F1514&amp;"_"&amp;TRIM(RIGHT(SUBSTITUTE(TRIM(SUBSTITUTE($M1514,CHAR(160)," "))," ",REPT(" ",60)),60))&amp;IF($Q1514="","","-"&amp;TRIM(RIGHT(SUBSTITUTE(TRIM(SUBSTITUTE($Q1514,CHAR(160)," "))," ",REPT(" ",60)),60)))&amp;IF($U1514="","","-"&amp;TRIM(RIGHT(SUBSTITUTE(TRIM(SUBSTITUTE($U1514,CHAR(160)," "))," ",REPT(" ",60)),60)))&amp;".jpg")</f>
        <v/>
      </c>
    </row>
    <row r="1515" ht="14" customHeight="1">
      <c r="O1515" s="196">
        <f>_xlfn.LET(_xlpm.d,_xlfn.XLOOKUP(M1515,'[1]Birth Dates'!$A:$A,'[1]Birth Dates'!$B:$B,"",0),IF(_xlpm.d=0,"",_xlpm.d))</f>
        <v/>
      </c>
      <c r="P1515" s="196">
        <f>IF(OR(O1515="",A1515="",NOT(ISNUMBER(O1515)),O1515&gt;A1515),"",DATEDIF(O1515,A1515,"Y")&amp;" years, "&amp;DATEDIF(O1515,A1515,"YM")&amp;" months, "&amp;DATEDIF(O1515,A1515,"MD")&amp;" days")</f>
        <v/>
      </c>
      <c r="S1515" s="196">
        <f>_xlfn.LET(_xlpm.d,_xlfn.XLOOKUP(Q1515,'[1]Birth Dates'!$A:$A,'[1]Birth Dates'!$B:$B,"",0),IF(_xlpm.d=0,"",_xlpm.d))</f>
        <v/>
      </c>
      <c r="T1515" s="196">
        <f>IF(OR(S1515="",A1515="",NOT(ISNUMBER(S1515)),S1515&gt;A1515),"",DATEDIF(S1515,A1515,"Y")&amp;" years, "&amp;DATEDIF(S1515,A1515,"YM")&amp;" months, "&amp;DATEDIF(S1515,A1515,"MD")&amp;" days")</f>
        <v/>
      </c>
      <c r="W1515" s="196">
        <f>_xlfn.LET(_xlpm.d,_xlfn.XLOOKUP(U1515,'[1]Birth Dates'!$A:$A,'[1]Birth Dates'!$B:$B,"",0),IF(_xlpm.d=0,"",_xlpm.d))</f>
        <v/>
      </c>
      <c r="X1515" s="196">
        <f>IF(OR(W1515="",A1515="",NOT(ISNUMBER(W1515)),W1515&gt;A1515),"",DATEDIF(W1515,A1515,"Y")&amp;" years, "&amp;DATEDIF(W1515,A1515,"YM")&amp;" months, "&amp;DATEDIF(W1515,A1515,"MD")&amp;" days")</f>
        <v/>
      </c>
      <c r="AR1515" s="175">
        <f>IF($B1515="","",TEXT($A1515,"yyyymmdd")&amp;"_P"&amp;$C1515&amp;"_C"&amp;$F1515&amp;"_"&amp;TRIM(RIGHT(SUBSTITUTE(TRIM(SUBSTITUTE($M1515,CHAR(160)," "))," ",REPT(" ",60)),60))&amp;IF($Q1515="","","-"&amp;TRIM(RIGHT(SUBSTITUTE(TRIM(SUBSTITUTE($Q1515,CHAR(160)," "))," ",REPT(" ",60)),60)))&amp;IF($U1515="","","-"&amp;TRIM(RIGHT(SUBSTITUTE(TRIM(SUBSTITUTE($U1515,CHAR(160)," "))," ",REPT(" ",60)),60)))&amp;".jpg")</f>
        <v/>
      </c>
    </row>
    <row r="1516" ht="14" customHeight="1">
      <c r="O1516" s="196">
        <f>_xlfn.LET(_xlpm.d,_xlfn.XLOOKUP(M1516,'[1]Birth Dates'!$A:$A,'[1]Birth Dates'!$B:$B,"",0),IF(_xlpm.d=0,"",_xlpm.d))</f>
        <v/>
      </c>
      <c r="P1516" s="196">
        <f>IF(OR(O1516="",A1516="",NOT(ISNUMBER(O1516)),O1516&gt;A1516),"",DATEDIF(O1516,A1516,"Y")&amp;" years, "&amp;DATEDIF(O1516,A1516,"YM")&amp;" months, "&amp;DATEDIF(O1516,A1516,"MD")&amp;" days")</f>
        <v/>
      </c>
      <c r="S1516" s="196">
        <f>_xlfn.LET(_xlpm.d,_xlfn.XLOOKUP(Q1516,'[1]Birth Dates'!$A:$A,'[1]Birth Dates'!$B:$B,"",0),IF(_xlpm.d=0,"",_xlpm.d))</f>
        <v/>
      </c>
      <c r="T1516" s="196">
        <f>IF(OR(S1516="",A1516="",NOT(ISNUMBER(S1516)),S1516&gt;A1516),"",DATEDIF(S1516,A1516,"Y")&amp;" years, "&amp;DATEDIF(S1516,A1516,"YM")&amp;" months, "&amp;DATEDIF(S1516,A1516,"MD")&amp;" days")</f>
        <v/>
      </c>
      <c r="W1516" s="196">
        <f>_xlfn.LET(_xlpm.d,_xlfn.XLOOKUP(U1516,'[1]Birth Dates'!$A:$A,'[1]Birth Dates'!$B:$B,"",0),IF(_xlpm.d=0,"",_xlpm.d))</f>
        <v/>
      </c>
      <c r="X1516" s="196">
        <f>IF(OR(W1516="",A1516="",NOT(ISNUMBER(W1516)),W1516&gt;A1516),"",DATEDIF(W1516,A1516,"Y")&amp;" years, "&amp;DATEDIF(W1516,A1516,"YM")&amp;" months, "&amp;DATEDIF(W1516,A1516,"MD")&amp;" days")</f>
        <v/>
      </c>
      <c r="AR1516" s="175">
        <f>IF($B1516="","",TEXT($A1516,"yyyymmdd")&amp;"_P"&amp;$C1516&amp;"_C"&amp;$F1516&amp;"_"&amp;TRIM(RIGHT(SUBSTITUTE(TRIM(SUBSTITUTE($M1516,CHAR(160)," "))," ",REPT(" ",60)),60))&amp;IF($Q1516="","","-"&amp;TRIM(RIGHT(SUBSTITUTE(TRIM(SUBSTITUTE($Q1516,CHAR(160)," "))," ",REPT(" ",60)),60)))&amp;IF($U1516="","","-"&amp;TRIM(RIGHT(SUBSTITUTE(TRIM(SUBSTITUTE($U1516,CHAR(160)," "))," ",REPT(" ",60)),60)))&amp;".jpg")</f>
        <v/>
      </c>
    </row>
    <row r="1517" ht="14" customHeight="1">
      <c r="O1517" s="196">
        <f>_xlfn.LET(_xlpm.d,_xlfn.XLOOKUP(M1517,'[1]Birth Dates'!$A:$A,'[1]Birth Dates'!$B:$B,"",0),IF(_xlpm.d=0,"",_xlpm.d))</f>
        <v/>
      </c>
      <c r="P1517" s="196">
        <f>IF(OR(O1517="",A1517="",NOT(ISNUMBER(O1517)),O1517&gt;A1517),"",DATEDIF(O1517,A1517,"Y")&amp;" years, "&amp;DATEDIF(O1517,A1517,"YM")&amp;" months, "&amp;DATEDIF(O1517,A1517,"MD")&amp;" days")</f>
        <v/>
      </c>
      <c r="S1517" s="196">
        <f>_xlfn.LET(_xlpm.d,_xlfn.XLOOKUP(Q1517,'[1]Birth Dates'!$A:$A,'[1]Birth Dates'!$B:$B,"",0),IF(_xlpm.d=0,"",_xlpm.d))</f>
        <v/>
      </c>
      <c r="T1517" s="196">
        <f>IF(OR(S1517="",A1517="",NOT(ISNUMBER(S1517)),S1517&gt;A1517),"",DATEDIF(S1517,A1517,"Y")&amp;" years, "&amp;DATEDIF(S1517,A1517,"YM")&amp;" months, "&amp;DATEDIF(S1517,A1517,"MD")&amp;" days")</f>
        <v/>
      </c>
      <c r="W1517" s="196">
        <f>_xlfn.LET(_xlpm.d,_xlfn.XLOOKUP(U1517,'[1]Birth Dates'!$A:$A,'[1]Birth Dates'!$B:$B,"",0),IF(_xlpm.d=0,"",_xlpm.d))</f>
        <v/>
      </c>
      <c r="X1517" s="196">
        <f>IF(OR(W1517="",A1517="",NOT(ISNUMBER(W1517)),W1517&gt;A1517),"",DATEDIF(W1517,A1517,"Y")&amp;" years, "&amp;DATEDIF(W1517,A1517,"YM")&amp;" months, "&amp;DATEDIF(W1517,A1517,"MD")&amp;" days")</f>
        <v/>
      </c>
      <c r="AR1517" s="175">
        <f>IF($B1517="","",TEXT($A1517,"yyyymmdd")&amp;"_P"&amp;$C1517&amp;"_C"&amp;$F1517&amp;"_"&amp;TRIM(RIGHT(SUBSTITUTE(TRIM(SUBSTITUTE($M1517,CHAR(160)," "))," ",REPT(" ",60)),60))&amp;IF($Q1517="","","-"&amp;TRIM(RIGHT(SUBSTITUTE(TRIM(SUBSTITUTE($Q1517,CHAR(160)," "))," ",REPT(" ",60)),60)))&amp;IF($U1517="","","-"&amp;TRIM(RIGHT(SUBSTITUTE(TRIM(SUBSTITUTE($U1517,CHAR(160)," "))," ",REPT(" ",60)),60)))&amp;".jpg")</f>
        <v/>
      </c>
    </row>
    <row r="1518" ht="14" customHeight="1">
      <c r="O1518" s="196">
        <f>_xlfn.LET(_xlpm.d,_xlfn.XLOOKUP(M1518,'[1]Birth Dates'!$A:$A,'[1]Birth Dates'!$B:$B,"",0),IF(_xlpm.d=0,"",_xlpm.d))</f>
        <v/>
      </c>
      <c r="P1518" s="196">
        <f>IF(OR(O1518="",A1518="",NOT(ISNUMBER(O1518)),O1518&gt;A1518),"",DATEDIF(O1518,A1518,"Y")&amp;" years, "&amp;DATEDIF(O1518,A1518,"YM")&amp;" months, "&amp;DATEDIF(O1518,A1518,"MD")&amp;" days")</f>
        <v/>
      </c>
      <c r="S1518" s="196">
        <f>_xlfn.LET(_xlpm.d,_xlfn.XLOOKUP(Q1518,'[1]Birth Dates'!$A:$A,'[1]Birth Dates'!$B:$B,"",0),IF(_xlpm.d=0,"",_xlpm.d))</f>
        <v/>
      </c>
      <c r="T1518" s="196">
        <f>IF(OR(S1518="",A1518="",NOT(ISNUMBER(S1518)),S1518&gt;A1518),"",DATEDIF(S1518,A1518,"Y")&amp;" years, "&amp;DATEDIF(S1518,A1518,"YM")&amp;" months, "&amp;DATEDIF(S1518,A1518,"MD")&amp;" days")</f>
        <v/>
      </c>
      <c r="W1518" s="196">
        <f>_xlfn.LET(_xlpm.d,_xlfn.XLOOKUP(U1518,'[1]Birth Dates'!$A:$A,'[1]Birth Dates'!$B:$B,"",0),IF(_xlpm.d=0,"",_xlpm.d))</f>
        <v/>
      </c>
      <c r="X1518" s="196">
        <f>IF(OR(W1518="",A1518="",NOT(ISNUMBER(W1518)),W1518&gt;A1518),"",DATEDIF(W1518,A1518,"Y")&amp;" years, "&amp;DATEDIF(W1518,A1518,"YM")&amp;" months, "&amp;DATEDIF(W1518,A1518,"MD")&amp;" days")</f>
        <v/>
      </c>
      <c r="AR1518" s="175">
        <f>IF($B1518="","",TEXT($A1518,"yyyymmdd")&amp;"_P"&amp;$C1518&amp;"_C"&amp;$F1518&amp;"_"&amp;TRIM(RIGHT(SUBSTITUTE(TRIM(SUBSTITUTE($M1518,CHAR(160)," "))," ",REPT(" ",60)),60))&amp;IF($Q1518="","","-"&amp;TRIM(RIGHT(SUBSTITUTE(TRIM(SUBSTITUTE($Q1518,CHAR(160)," "))," ",REPT(" ",60)),60)))&amp;IF($U1518="","","-"&amp;TRIM(RIGHT(SUBSTITUTE(TRIM(SUBSTITUTE($U1518,CHAR(160)," "))," ",REPT(" ",60)),60)))&amp;".jpg")</f>
        <v/>
      </c>
    </row>
    <row r="1519" ht="14" customHeight="1">
      <c r="O1519" s="196">
        <f>_xlfn.LET(_xlpm.d,_xlfn.XLOOKUP(M1519,'[1]Birth Dates'!$A:$A,'[1]Birth Dates'!$B:$B,"",0),IF(_xlpm.d=0,"",_xlpm.d))</f>
        <v/>
      </c>
      <c r="P1519" s="196">
        <f>IF(OR(O1519="",A1519="",NOT(ISNUMBER(O1519)),O1519&gt;A1519),"",DATEDIF(O1519,A1519,"Y")&amp;" years, "&amp;DATEDIF(O1519,A1519,"YM")&amp;" months, "&amp;DATEDIF(O1519,A1519,"MD")&amp;" days")</f>
        <v/>
      </c>
      <c r="S1519" s="196">
        <f>_xlfn.LET(_xlpm.d,_xlfn.XLOOKUP(Q1519,'[1]Birth Dates'!$A:$A,'[1]Birth Dates'!$B:$B,"",0),IF(_xlpm.d=0,"",_xlpm.d))</f>
        <v/>
      </c>
      <c r="T1519" s="196">
        <f>IF(OR(S1519="",A1519="",NOT(ISNUMBER(S1519)),S1519&gt;A1519),"",DATEDIF(S1519,A1519,"Y")&amp;" years, "&amp;DATEDIF(S1519,A1519,"YM")&amp;" months, "&amp;DATEDIF(S1519,A1519,"MD")&amp;" days")</f>
        <v/>
      </c>
      <c r="W1519" s="196">
        <f>_xlfn.LET(_xlpm.d,_xlfn.XLOOKUP(U1519,'[1]Birth Dates'!$A:$A,'[1]Birth Dates'!$B:$B,"",0),IF(_xlpm.d=0,"",_xlpm.d))</f>
        <v/>
      </c>
      <c r="X1519" s="196">
        <f>IF(OR(W1519="",A1519="",NOT(ISNUMBER(W1519)),W1519&gt;A1519),"",DATEDIF(W1519,A1519,"Y")&amp;" years, "&amp;DATEDIF(W1519,A1519,"YM")&amp;" months, "&amp;DATEDIF(W1519,A1519,"MD")&amp;" days")</f>
        <v/>
      </c>
      <c r="AR1519" s="175">
        <f>IF($B1519="","",TEXT($A1519,"yyyymmdd")&amp;"_P"&amp;$C1519&amp;"_C"&amp;$F1519&amp;"_"&amp;TRIM(RIGHT(SUBSTITUTE(TRIM(SUBSTITUTE($M1519,CHAR(160)," "))," ",REPT(" ",60)),60))&amp;IF($Q1519="","","-"&amp;TRIM(RIGHT(SUBSTITUTE(TRIM(SUBSTITUTE($Q1519,CHAR(160)," "))," ",REPT(" ",60)),60)))&amp;IF($U1519="","","-"&amp;TRIM(RIGHT(SUBSTITUTE(TRIM(SUBSTITUTE($U1519,CHAR(160)," "))," ",REPT(" ",60)),60)))&amp;".jpg")</f>
        <v/>
      </c>
    </row>
    <row r="1520" ht="14" customHeight="1">
      <c r="O1520" s="196">
        <f>_xlfn.LET(_xlpm.d,_xlfn.XLOOKUP(M1520,'[1]Birth Dates'!$A:$A,'[1]Birth Dates'!$B:$B,"",0),IF(_xlpm.d=0,"",_xlpm.d))</f>
        <v/>
      </c>
      <c r="P1520" s="196">
        <f>IF(OR(O1520="",A1520="",NOT(ISNUMBER(O1520)),O1520&gt;A1520),"",DATEDIF(O1520,A1520,"Y")&amp;" years, "&amp;DATEDIF(O1520,A1520,"YM")&amp;" months, "&amp;DATEDIF(O1520,A1520,"MD")&amp;" days")</f>
        <v/>
      </c>
      <c r="S1520" s="196">
        <f>_xlfn.LET(_xlpm.d,_xlfn.XLOOKUP(Q1520,'[1]Birth Dates'!$A:$A,'[1]Birth Dates'!$B:$B,"",0),IF(_xlpm.d=0,"",_xlpm.d))</f>
        <v/>
      </c>
      <c r="T1520" s="196">
        <f>IF(OR(S1520="",A1520="",NOT(ISNUMBER(S1520)),S1520&gt;A1520),"",DATEDIF(S1520,A1520,"Y")&amp;" years, "&amp;DATEDIF(S1520,A1520,"YM")&amp;" months, "&amp;DATEDIF(S1520,A1520,"MD")&amp;" days")</f>
        <v/>
      </c>
      <c r="W1520" s="196">
        <f>_xlfn.LET(_xlpm.d,_xlfn.XLOOKUP(U1520,'[1]Birth Dates'!$A:$A,'[1]Birth Dates'!$B:$B,"",0),IF(_xlpm.d=0,"",_xlpm.d))</f>
        <v/>
      </c>
      <c r="X1520" s="196">
        <f>IF(OR(W1520="",A1520="",NOT(ISNUMBER(W1520)),W1520&gt;A1520),"",DATEDIF(W1520,A1520,"Y")&amp;" years, "&amp;DATEDIF(W1520,A1520,"YM")&amp;" months, "&amp;DATEDIF(W1520,A1520,"MD")&amp;" days")</f>
        <v/>
      </c>
      <c r="AR1520" s="175">
        <f>IF($B1520="","",TEXT($A1520,"yyyymmdd")&amp;"_P"&amp;$C1520&amp;"_C"&amp;$F1520&amp;"_"&amp;TRIM(RIGHT(SUBSTITUTE(TRIM(SUBSTITUTE($M1520,CHAR(160)," "))," ",REPT(" ",60)),60))&amp;IF($Q1520="","","-"&amp;TRIM(RIGHT(SUBSTITUTE(TRIM(SUBSTITUTE($Q1520,CHAR(160)," "))," ",REPT(" ",60)),60)))&amp;IF($U1520="","","-"&amp;TRIM(RIGHT(SUBSTITUTE(TRIM(SUBSTITUTE($U1520,CHAR(160)," "))," ",REPT(" ",60)),60)))&amp;".jpg")</f>
        <v/>
      </c>
    </row>
    <row r="1521" ht="14" customHeight="1">
      <c r="O1521" s="196">
        <f>_xlfn.LET(_xlpm.d,_xlfn.XLOOKUP(M1521,'[1]Birth Dates'!$A:$A,'[1]Birth Dates'!$B:$B,"",0),IF(_xlpm.d=0,"",_xlpm.d))</f>
        <v/>
      </c>
      <c r="P1521" s="196">
        <f>IF(OR(O1521="",A1521="",NOT(ISNUMBER(O1521)),O1521&gt;A1521),"",DATEDIF(O1521,A1521,"Y")&amp;" years, "&amp;DATEDIF(O1521,A1521,"YM")&amp;" months, "&amp;DATEDIF(O1521,A1521,"MD")&amp;" days")</f>
        <v/>
      </c>
      <c r="S1521" s="196">
        <f>_xlfn.LET(_xlpm.d,_xlfn.XLOOKUP(Q1521,'[1]Birth Dates'!$A:$A,'[1]Birth Dates'!$B:$B,"",0),IF(_xlpm.d=0,"",_xlpm.d))</f>
        <v/>
      </c>
      <c r="T1521" s="196">
        <f>IF(OR(S1521="",A1521="",NOT(ISNUMBER(S1521)),S1521&gt;A1521),"",DATEDIF(S1521,A1521,"Y")&amp;" years, "&amp;DATEDIF(S1521,A1521,"YM")&amp;" months, "&amp;DATEDIF(S1521,A1521,"MD")&amp;" days")</f>
        <v/>
      </c>
      <c r="W1521" s="196">
        <f>_xlfn.LET(_xlpm.d,_xlfn.XLOOKUP(U1521,'[1]Birth Dates'!$A:$A,'[1]Birth Dates'!$B:$B,"",0),IF(_xlpm.d=0,"",_xlpm.d))</f>
        <v/>
      </c>
      <c r="X1521" s="196">
        <f>IF(OR(W1521="",A1521="",NOT(ISNUMBER(W1521)),W1521&gt;A1521),"",DATEDIF(W1521,A1521,"Y")&amp;" years, "&amp;DATEDIF(W1521,A1521,"YM")&amp;" months, "&amp;DATEDIF(W1521,A1521,"MD")&amp;" days")</f>
        <v/>
      </c>
      <c r="AR1521" s="226">
        <f>IF($B1521="","",TEXT($A1521,"yyyymmdd")&amp;"_P"&amp;$C1521&amp;"_C"&amp;$F1521&amp;"_"&amp;TRIM(RIGHT(SUBSTITUTE(TRIM(SUBSTITUTE($M1521,CHAR(160)," "))," ",REPT(" ",60)),60))&amp;IF($Q1521="","","-"&amp;TRIM(RIGHT(SUBSTITUTE(TRIM(SUBSTITUTE($Q1521,CHAR(160)," "))," ",REPT(" ",60)),60)))&amp;IF($U1521="","","-"&amp;TRIM(RIGHT(SUBSTITUTE(TRIM(SUBSTITUTE($U1521,CHAR(160)," "))," ",REPT(" ",60)),60)))&amp;".jpg")</f>
        <v/>
      </c>
    </row>
    <row r="1522" ht="14" customHeight="1">
      <c r="O1522" s="196">
        <f>_xlfn.LET(_xlpm.d,_xlfn.XLOOKUP(M1522,'[1]Birth Dates'!$A:$A,'[1]Birth Dates'!$B:$B,"",0),IF(_xlpm.d=0,"",_xlpm.d))</f>
        <v/>
      </c>
      <c r="P1522" s="196">
        <f>IF(OR(O1522="",A1522="",NOT(ISNUMBER(O1522)),O1522&gt;A1522),"",DATEDIF(O1522,A1522,"Y")&amp;" years, "&amp;DATEDIF(O1522,A1522,"YM")&amp;" months, "&amp;DATEDIF(O1522,A1522,"MD")&amp;" days")</f>
        <v/>
      </c>
      <c r="S1522" s="196">
        <f>_xlfn.LET(_xlpm.d,_xlfn.XLOOKUP(Q1522,'[1]Birth Dates'!$A:$A,'[1]Birth Dates'!$B:$B,"",0),IF(_xlpm.d=0,"",_xlpm.d))</f>
        <v/>
      </c>
      <c r="T1522" s="196">
        <f>IF(OR(S1522="",A1522="",NOT(ISNUMBER(S1522)),S1522&gt;A1522),"",DATEDIF(S1522,A1522,"Y")&amp;" years, "&amp;DATEDIF(S1522,A1522,"YM")&amp;" months, "&amp;DATEDIF(S1522,A1522,"MD")&amp;" days")</f>
        <v/>
      </c>
      <c r="W1522" s="196">
        <f>_xlfn.LET(_xlpm.d,_xlfn.XLOOKUP(U1522,'[1]Birth Dates'!$A:$A,'[1]Birth Dates'!$B:$B,"",0),IF(_xlpm.d=0,"",_xlpm.d))</f>
        <v/>
      </c>
      <c r="X1522" s="196">
        <f>IF(OR(W1522="",A1522="",NOT(ISNUMBER(W1522)),W1522&gt;A1522),"",DATEDIF(W1522,A1522,"Y")&amp;" years, "&amp;DATEDIF(W1522,A1522,"YM")&amp;" months, "&amp;DATEDIF(W1522,A1522,"MD")&amp;" days")</f>
        <v/>
      </c>
      <c r="AR1522" s="175">
        <f>IF($B1522="","",TEXT($A1522,"yyyymmdd")&amp;"_P"&amp;$C1522&amp;"_C"&amp;$F1522&amp;"_"&amp;TRIM(RIGHT(SUBSTITUTE(TRIM(SUBSTITUTE($M1522,CHAR(160)," "))," ",REPT(" ",60)),60))&amp;IF($Q1522="","","-"&amp;TRIM(RIGHT(SUBSTITUTE(TRIM(SUBSTITUTE($Q1522,CHAR(160)," "))," ",REPT(" ",60)),60)))&amp;IF($U1522="","","-"&amp;TRIM(RIGHT(SUBSTITUTE(TRIM(SUBSTITUTE($U1522,CHAR(160)," "))," ",REPT(" ",60)),60)))&amp;".jpg")</f>
        <v/>
      </c>
    </row>
    <row r="1523" ht="14" customHeight="1">
      <c r="O1523" s="196">
        <f>_xlfn.LET(_xlpm.d,_xlfn.XLOOKUP(M1523,'[1]Birth Dates'!$A:$A,'[1]Birth Dates'!$B:$B,"",0),IF(_xlpm.d=0,"",_xlpm.d))</f>
        <v/>
      </c>
      <c r="P1523" s="196">
        <f>IF(OR(O1523="",A1523="",NOT(ISNUMBER(O1523)),O1523&gt;A1523),"",DATEDIF(O1523,A1523,"Y")&amp;" years, "&amp;DATEDIF(O1523,A1523,"YM")&amp;" months, "&amp;DATEDIF(O1523,A1523,"MD")&amp;" days")</f>
        <v/>
      </c>
      <c r="S1523" s="196">
        <f>_xlfn.LET(_xlpm.d,_xlfn.XLOOKUP(Q1523,'[1]Birth Dates'!$A:$A,'[1]Birth Dates'!$B:$B,"",0),IF(_xlpm.d=0,"",_xlpm.d))</f>
        <v/>
      </c>
      <c r="T1523" s="196">
        <f>IF(OR(S1523="",A1523="",NOT(ISNUMBER(S1523)),S1523&gt;A1523),"",DATEDIF(S1523,A1523,"Y")&amp;" years, "&amp;DATEDIF(S1523,A1523,"YM")&amp;" months, "&amp;DATEDIF(S1523,A1523,"MD")&amp;" days")</f>
        <v/>
      </c>
      <c r="W1523" s="196">
        <f>_xlfn.LET(_xlpm.d,_xlfn.XLOOKUP(U1523,'[1]Birth Dates'!$A:$A,'[1]Birth Dates'!$B:$B,"",0),IF(_xlpm.d=0,"",_xlpm.d))</f>
        <v/>
      </c>
      <c r="X1523" s="196">
        <f>IF(OR(W1523="",A1523="",NOT(ISNUMBER(W1523)),W1523&gt;A1523),"",DATEDIF(W1523,A1523,"Y")&amp;" years, "&amp;DATEDIF(W1523,A1523,"YM")&amp;" months, "&amp;DATEDIF(W1523,A1523,"MD")&amp;" days")</f>
        <v/>
      </c>
      <c r="AR1523" s="175">
        <f>IF($B1523="","",TEXT($A1523,"yyyymmdd")&amp;"_P"&amp;$C1523&amp;"_C"&amp;$F1523&amp;"_"&amp;TRIM(RIGHT(SUBSTITUTE(TRIM(SUBSTITUTE($M1523,CHAR(160)," "))," ",REPT(" ",60)),60))&amp;IF($Q1523="","","-"&amp;TRIM(RIGHT(SUBSTITUTE(TRIM(SUBSTITUTE($Q1523,CHAR(160)," "))," ",REPT(" ",60)),60)))&amp;IF($U1523="","","-"&amp;TRIM(RIGHT(SUBSTITUTE(TRIM(SUBSTITUTE($U1523,CHAR(160)," "))," ",REPT(" ",60)),60)))&amp;".jpg")</f>
        <v/>
      </c>
    </row>
    <row r="1524" ht="14" customHeight="1">
      <c r="O1524" s="196">
        <f>_xlfn.LET(_xlpm.d,_xlfn.XLOOKUP(M1524,'[1]Birth Dates'!$A:$A,'[1]Birth Dates'!$B:$B,"",0),IF(_xlpm.d=0,"",_xlpm.d))</f>
        <v/>
      </c>
      <c r="P1524" s="196">
        <f>IF(OR(O1524="",A1524="",NOT(ISNUMBER(O1524)),O1524&gt;A1524),"",DATEDIF(O1524,A1524,"Y")&amp;" years, "&amp;DATEDIF(O1524,A1524,"YM")&amp;" months, "&amp;DATEDIF(O1524,A1524,"MD")&amp;" days")</f>
        <v/>
      </c>
      <c r="S1524" s="196">
        <f>_xlfn.LET(_xlpm.d,_xlfn.XLOOKUP(Q1524,'[1]Birth Dates'!$A:$A,'[1]Birth Dates'!$B:$B,"",0),IF(_xlpm.d=0,"",_xlpm.d))</f>
        <v/>
      </c>
      <c r="T1524" s="196">
        <f>IF(OR(S1524="",A1524="",NOT(ISNUMBER(S1524)),S1524&gt;A1524),"",DATEDIF(S1524,A1524,"Y")&amp;" years, "&amp;DATEDIF(S1524,A1524,"YM")&amp;" months, "&amp;DATEDIF(S1524,A1524,"MD")&amp;" days")</f>
        <v/>
      </c>
      <c r="W1524" s="196">
        <f>_xlfn.LET(_xlpm.d,_xlfn.XLOOKUP(U1524,'[1]Birth Dates'!$A:$A,'[1]Birth Dates'!$B:$B,"",0),IF(_xlpm.d=0,"",_xlpm.d))</f>
        <v/>
      </c>
      <c r="X1524" s="196">
        <f>IF(OR(W1524="",A1524="",NOT(ISNUMBER(W1524)),W1524&gt;A1524),"",DATEDIF(W1524,A1524,"Y")&amp;" years, "&amp;DATEDIF(W1524,A1524,"YM")&amp;" months, "&amp;DATEDIF(W1524,A1524,"MD")&amp;" days")</f>
        <v/>
      </c>
      <c r="AR1524" s="175">
        <f>IF($B1524="","",TEXT($A1524,"yyyymmdd")&amp;"_P"&amp;$C1524&amp;"_C"&amp;$F1524&amp;"_"&amp;TRIM(RIGHT(SUBSTITUTE(TRIM(SUBSTITUTE($M1524,CHAR(160)," "))," ",REPT(" ",60)),60))&amp;IF($Q1524="","","-"&amp;TRIM(RIGHT(SUBSTITUTE(TRIM(SUBSTITUTE($Q1524,CHAR(160)," "))," ",REPT(" ",60)),60)))&amp;IF($U1524="","","-"&amp;TRIM(RIGHT(SUBSTITUTE(TRIM(SUBSTITUTE($U1524,CHAR(160)," "))," ",REPT(" ",60)),60)))&amp;".jpg")</f>
        <v/>
      </c>
    </row>
    <row r="1525" ht="14" customHeight="1">
      <c r="O1525" s="196">
        <f>_xlfn.LET(_xlpm.d,_xlfn.XLOOKUP(M1525,'[1]Birth Dates'!$A:$A,'[1]Birth Dates'!$B:$B,"",0),IF(_xlpm.d=0,"",_xlpm.d))</f>
        <v/>
      </c>
      <c r="P1525" s="196">
        <f>IF(OR(O1525="",A1525="",NOT(ISNUMBER(O1525)),O1525&gt;A1525),"",DATEDIF(O1525,A1525,"Y")&amp;" years, "&amp;DATEDIF(O1525,A1525,"YM")&amp;" months, "&amp;DATEDIF(O1525,A1525,"MD")&amp;" days")</f>
        <v/>
      </c>
      <c r="S1525" s="196">
        <f>_xlfn.LET(_xlpm.d,_xlfn.XLOOKUP(Q1525,'[1]Birth Dates'!$A:$A,'[1]Birth Dates'!$B:$B,"",0),IF(_xlpm.d=0,"",_xlpm.d))</f>
        <v/>
      </c>
      <c r="T1525" s="196">
        <f>IF(OR(S1525="",A1525="",NOT(ISNUMBER(S1525)),S1525&gt;A1525),"",DATEDIF(S1525,A1525,"Y")&amp;" years, "&amp;DATEDIF(S1525,A1525,"YM")&amp;" months, "&amp;DATEDIF(S1525,A1525,"MD")&amp;" days")</f>
        <v/>
      </c>
      <c r="W1525" s="196">
        <f>_xlfn.LET(_xlpm.d,_xlfn.XLOOKUP(U1525,'[1]Birth Dates'!$A:$A,'[1]Birth Dates'!$B:$B,"",0),IF(_xlpm.d=0,"",_xlpm.d))</f>
        <v/>
      </c>
      <c r="X1525" s="196">
        <f>IF(OR(W1525="",A1525="",NOT(ISNUMBER(W1525)),W1525&gt;A1525),"",DATEDIF(W1525,A1525,"Y")&amp;" years, "&amp;DATEDIF(W1525,A1525,"YM")&amp;" months, "&amp;DATEDIF(W1525,A1525,"MD")&amp;" days")</f>
        <v/>
      </c>
      <c r="AR1525" s="175">
        <f>IF($B1525="","",TEXT($A1525,"yyyymmdd")&amp;"_P"&amp;$C1525&amp;"_C"&amp;$F1525&amp;"_"&amp;TRIM(RIGHT(SUBSTITUTE(TRIM(SUBSTITUTE($M1525,CHAR(160)," "))," ",REPT(" ",60)),60))&amp;IF($Q1525="","","-"&amp;TRIM(RIGHT(SUBSTITUTE(TRIM(SUBSTITUTE($Q1525,CHAR(160)," "))," ",REPT(" ",60)),60)))&amp;IF($U1525="","","-"&amp;TRIM(RIGHT(SUBSTITUTE(TRIM(SUBSTITUTE($U1525,CHAR(160)," "))," ",REPT(" ",60)),60)))&amp;".jpg")</f>
        <v/>
      </c>
    </row>
    <row r="1526" ht="14" customHeight="1">
      <c r="O1526" s="196">
        <f>_xlfn.LET(_xlpm.d,_xlfn.XLOOKUP(M1526,'[1]Birth Dates'!$A:$A,'[1]Birth Dates'!$B:$B,"",0),IF(_xlpm.d=0,"",_xlpm.d))</f>
        <v/>
      </c>
      <c r="P1526" s="196">
        <f>IF(OR(O1526="",A1526="",NOT(ISNUMBER(O1526)),O1526&gt;A1526),"",DATEDIF(O1526,A1526,"Y")&amp;" years, "&amp;DATEDIF(O1526,A1526,"YM")&amp;" months, "&amp;DATEDIF(O1526,A1526,"MD")&amp;" days")</f>
        <v/>
      </c>
      <c r="S1526" s="196">
        <f>_xlfn.LET(_xlpm.d,_xlfn.XLOOKUP(Q1526,'[1]Birth Dates'!$A:$A,'[1]Birth Dates'!$B:$B,"",0),IF(_xlpm.d=0,"",_xlpm.d))</f>
        <v/>
      </c>
      <c r="T1526" s="196">
        <f>IF(OR(S1526="",A1526="",NOT(ISNUMBER(S1526)),S1526&gt;A1526),"",DATEDIF(S1526,A1526,"Y")&amp;" years, "&amp;DATEDIF(S1526,A1526,"YM")&amp;" months, "&amp;DATEDIF(S1526,A1526,"MD")&amp;" days")</f>
        <v/>
      </c>
      <c r="W1526" s="196">
        <f>_xlfn.LET(_xlpm.d,_xlfn.XLOOKUP(U1526,'[1]Birth Dates'!$A:$A,'[1]Birth Dates'!$B:$B,"",0),IF(_xlpm.d=0,"",_xlpm.d))</f>
        <v/>
      </c>
      <c r="X1526" s="196">
        <f>IF(OR(W1526="",A1526="",NOT(ISNUMBER(W1526)),W1526&gt;A1526),"",DATEDIF(W1526,A1526,"Y")&amp;" years, "&amp;DATEDIF(W1526,A1526,"YM")&amp;" months, "&amp;DATEDIF(W1526,A1526,"MD")&amp;" days")</f>
        <v/>
      </c>
      <c r="AR1526" s="175">
        <f>IF($B1526="","",TEXT($A1526,"yyyymmdd")&amp;"_P"&amp;$C1526&amp;"_C"&amp;$F1526&amp;"_"&amp;TRIM(RIGHT(SUBSTITUTE(TRIM(SUBSTITUTE($M1526,CHAR(160)," "))," ",REPT(" ",60)),60))&amp;IF($Q1526="","","-"&amp;TRIM(RIGHT(SUBSTITUTE(TRIM(SUBSTITUTE($Q1526,CHAR(160)," "))," ",REPT(" ",60)),60)))&amp;IF($U1526="","","-"&amp;TRIM(RIGHT(SUBSTITUTE(TRIM(SUBSTITUTE($U1526,CHAR(160)," "))," ",REPT(" ",60)),60)))&amp;".jpg")</f>
        <v/>
      </c>
    </row>
    <row r="1527" ht="14" customHeight="1">
      <c r="O1527" s="196">
        <f>_xlfn.LET(_xlpm.d,_xlfn.XLOOKUP(M1527,'[1]Birth Dates'!$A:$A,'[1]Birth Dates'!$B:$B,"",0),IF(_xlpm.d=0,"",_xlpm.d))</f>
        <v/>
      </c>
      <c r="P1527" s="196">
        <f>IF(OR(O1527="",A1527="",NOT(ISNUMBER(O1527)),O1527&gt;A1527),"",DATEDIF(O1527,A1527,"Y")&amp;" years, "&amp;DATEDIF(O1527,A1527,"YM")&amp;" months, "&amp;DATEDIF(O1527,A1527,"MD")&amp;" days")</f>
        <v/>
      </c>
      <c r="S1527" s="196">
        <f>_xlfn.LET(_xlpm.d,_xlfn.XLOOKUP(Q1527,'[1]Birth Dates'!$A:$A,'[1]Birth Dates'!$B:$B,"",0),IF(_xlpm.d=0,"",_xlpm.d))</f>
        <v/>
      </c>
      <c r="T1527" s="196">
        <f>IF(OR(S1527="",A1527="",NOT(ISNUMBER(S1527)),S1527&gt;A1527),"",DATEDIF(S1527,A1527,"Y")&amp;" years, "&amp;DATEDIF(S1527,A1527,"YM")&amp;" months, "&amp;DATEDIF(S1527,A1527,"MD")&amp;" days")</f>
        <v/>
      </c>
      <c r="W1527" s="196">
        <f>_xlfn.LET(_xlpm.d,_xlfn.XLOOKUP(U1527,'[1]Birth Dates'!$A:$A,'[1]Birth Dates'!$B:$B,"",0),IF(_xlpm.d=0,"",_xlpm.d))</f>
        <v/>
      </c>
      <c r="X1527" s="196">
        <f>IF(OR(W1527="",A1527="",NOT(ISNUMBER(W1527)),W1527&gt;A1527),"",DATEDIF(W1527,A1527,"Y")&amp;" years, "&amp;DATEDIF(W1527,A1527,"YM")&amp;" months, "&amp;DATEDIF(W1527,A1527,"MD")&amp;" days")</f>
        <v/>
      </c>
      <c r="AR1527" s="175">
        <f>IF($B1527="","",TEXT($A1527,"yyyymmdd")&amp;"_P"&amp;$C1527&amp;"_C"&amp;$F1527&amp;"_"&amp;TRIM(RIGHT(SUBSTITUTE(TRIM(SUBSTITUTE($M1527,CHAR(160)," "))," ",REPT(" ",60)),60))&amp;IF($Q1527="","","-"&amp;TRIM(RIGHT(SUBSTITUTE(TRIM(SUBSTITUTE($Q1527,CHAR(160)," "))," ",REPT(" ",60)),60)))&amp;IF($U1527="","","-"&amp;TRIM(RIGHT(SUBSTITUTE(TRIM(SUBSTITUTE($U1527,CHAR(160)," "))," ",REPT(" ",60)),60)))&amp;".jpg")</f>
        <v/>
      </c>
    </row>
    <row r="1528" ht="14" customHeight="1">
      <c r="O1528" s="196">
        <f>_xlfn.LET(_xlpm.d,_xlfn.XLOOKUP(M1528,'[1]Birth Dates'!$A:$A,'[1]Birth Dates'!$B:$B,"",0),IF(_xlpm.d=0,"",_xlpm.d))</f>
        <v/>
      </c>
      <c r="P1528" s="196">
        <f>IF(OR(O1528="",A1528="",NOT(ISNUMBER(O1528)),O1528&gt;A1528),"",DATEDIF(O1528,A1528,"Y")&amp;" years, "&amp;DATEDIF(O1528,A1528,"YM")&amp;" months, "&amp;DATEDIF(O1528,A1528,"MD")&amp;" days")</f>
        <v/>
      </c>
      <c r="S1528" s="196">
        <f>_xlfn.LET(_xlpm.d,_xlfn.XLOOKUP(Q1528,'[1]Birth Dates'!$A:$A,'[1]Birth Dates'!$B:$B,"",0),IF(_xlpm.d=0,"",_xlpm.d))</f>
        <v/>
      </c>
      <c r="T1528" s="196">
        <f>IF(OR(S1528="",A1528="",NOT(ISNUMBER(S1528)),S1528&gt;A1528),"",DATEDIF(S1528,A1528,"Y")&amp;" years, "&amp;DATEDIF(S1528,A1528,"YM")&amp;" months, "&amp;DATEDIF(S1528,A1528,"MD")&amp;" days")</f>
        <v/>
      </c>
      <c r="W1528" s="196">
        <f>_xlfn.LET(_xlpm.d,_xlfn.XLOOKUP(U1528,'[1]Birth Dates'!$A:$A,'[1]Birth Dates'!$B:$B,"",0),IF(_xlpm.d=0,"",_xlpm.d))</f>
        <v/>
      </c>
      <c r="X1528" s="196">
        <f>IF(OR(W1528="",A1528="",NOT(ISNUMBER(W1528)),W1528&gt;A1528),"",DATEDIF(W1528,A1528,"Y")&amp;" years, "&amp;DATEDIF(W1528,A1528,"YM")&amp;" months, "&amp;DATEDIF(W1528,A1528,"MD")&amp;" days")</f>
        <v/>
      </c>
      <c r="AR1528" s="175">
        <f>IF($B1528="","",TEXT($A1528,"yyyymmdd")&amp;"_P"&amp;$C1528&amp;"_C"&amp;$F1528&amp;"_"&amp;TRIM(RIGHT(SUBSTITUTE(TRIM(SUBSTITUTE($M1528,CHAR(160)," "))," ",REPT(" ",60)),60))&amp;IF($Q1528="","","-"&amp;TRIM(RIGHT(SUBSTITUTE(TRIM(SUBSTITUTE($Q1528,CHAR(160)," "))," ",REPT(" ",60)),60)))&amp;IF($U1528="","","-"&amp;TRIM(RIGHT(SUBSTITUTE(TRIM(SUBSTITUTE($U1528,CHAR(160)," "))," ",REPT(" ",60)),60)))&amp;".jpg")</f>
        <v/>
      </c>
    </row>
    <row r="1529" ht="14" customHeight="1">
      <c r="O1529" s="196">
        <f>_xlfn.LET(_xlpm.d,_xlfn.XLOOKUP(M1529,'[1]Birth Dates'!$A:$A,'[1]Birth Dates'!$B:$B,"",0),IF(_xlpm.d=0,"",_xlpm.d))</f>
        <v/>
      </c>
      <c r="P1529" s="196">
        <f>IF(OR(O1529="",A1529="",NOT(ISNUMBER(O1529)),O1529&gt;A1529),"",DATEDIF(O1529,A1529,"Y")&amp;" years, "&amp;DATEDIF(O1529,A1529,"YM")&amp;" months, "&amp;DATEDIF(O1529,A1529,"MD")&amp;" days")</f>
        <v/>
      </c>
      <c r="S1529" s="196">
        <f>_xlfn.LET(_xlpm.d,_xlfn.XLOOKUP(Q1529,'[1]Birth Dates'!$A:$A,'[1]Birth Dates'!$B:$B,"",0),IF(_xlpm.d=0,"",_xlpm.d))</f>
        <v/>
      </c>
      <c r="T1529" s="196">
        <f>IF(OR(S1529="",A1529="",NOT(ISNUMBER(S1529)),S1529&gt;A1529),"",DATEDIF(S1529,A1529,"Y")&amp;" years, "&amp;DATEDIF(S1529,A1529,"YM")&amp;" months, "&amp;DATEDIF(S1529,A1529,"MD")&amp;" days")</f>
        <v/>
      </c>
      <c r="W1529" s="196">
        <f>_xlfn.LET(_xlpm.d,_xlfn.XLOOKUP(U1529,'[1]Birth Dates'!$A:$A,'[1]Birth Dates'!$B:$B,"",0),IF(_xlpm.d=0,"",_xlpm.d))</f>
        <v/>
      </c>
      <c r="X1529" s="196">
        <f>IF(OR(W1529="",A1529="",NOT(ISNUMBER(W1529)),W1529&gt;A1529),"",DATEDIF(W1529,A1529,"Y")&amp;" years, "&amp;DATEDIF(W1529,A1529,"YM")&amp;" months, "&amp;DATEDIF(W1529,A1529,"MD")&amp;" days")</f>
        <v/>
      </c>
      <c r="AR1529" s="175">
        <f>IF($B1529="","",TEXT($A1529,"yyyymmdd")&amp;"_P"&amp;$C1529&amp;"_C"&amp;$F1529&amp;"_"&amp;TRIM(RIGHT(SUBSTITUTE(TRIM(SUBSTITUTE($M1529,CHAR(160)," "))," ",REPT(" ",60)),60))&amp;IF($Q1529="","","-"&amp;TRIM(RIGHT(SUBSTITUTE(TRIM(SUBSTITUTE($Q1529,CHAR(160)," "))," ",REPT(" ",60)),60)))&amp;IF($U1529="","","-"&amp;TRIM(RIGHT(SUBSTITUTE(TRIM(SUBSTITUTE($U1529,CHAR(160)," "))," ",REPT(" ",60)),60)))&amp;".jpg")</f>
        <v/>
      </c>
    </row>
    <row r="1530" ht="14" customHeight="1">
      <c r="O1530" s="196">
        <f>_xlfn.LET(_xlpm.d,_xlfn.XLOOKUP(M1530,'[1]Birth Dates'!$A:$A,'[1]Birth Dates'!$B:$B,"",0),IF(_xlpm.d=0,"",_xlpm.d))</f>
        <v/>
      </c>
      <c r="P1530" s="196">
        <f>IF(OR(O1530="",A1530="",NOT(ISNUMBER(O1530)),O1530&gt;A1530),"",DATEDIF(O1530,A1530,"Y")&amp;" years, "&amp;DATEDIF(O1530,A1530,"YM")&amp;" months, "&amp;DATEDIF(O1530,A1530,"MD")&amp;" days")</f>
        <v/>
      </c>
      <c r="S1530" s="196">
        <f>_xlfn.LET(_xlpm.d,_xlfn.XLOOKUP(Q1530,'[1]Birth Dates'!$A:$A,'[1]Birth Dates'!$B:$B,"",0),IF(_xlpm.d=0,"",_xlpm.d))</f>
        <v/>
      </c>
      <c r="T1530" s="196">
        <f>IF(OR(S1530="",A1530="",NOT(ISNUMBER(S1530)),S1530&gt;A1530),"",DATEDIF(S1530,A1530,"Y")&amp;" years, "&amp;DATEDIF(S1530,A1530,"YM")&amp;" months, "&amp;DATEDIF(S1530,A1530,"MD")&amp;" days")</f>
        <v/>
      </c>
      <c r="W1530" s="196">
        <f>_xlfn.LET(_xlpm.d,_xlfn.XLOOKUP(U1530,'[1]Birth Dates'!$A:$A,'[1]Birth Dates'!$B:$B,"",0),IF(_xlpm.d=0,"",_xlpm.d))</f>
        <v/>
      </c>
      <c r="X1530" s="196">
        <f>IF(OR(W1530="",A1530="",NOT(ISNUMBER(W1530)),W1530&gt;A1530),"",DATEDIF(W1530,A1530,"Y")&amp;" years, "&amp;DATEDIF(W1530,A1530,"YM")&amp;" months, "&amp;DATEDIF(W1530,A1530,"MD")&amp;" days")</f>
        <v/>
      </c>
      <c r="AR1530" s="175">
        <f>IF($B1530="","",TEXT($A1530,"yyyymmdd")&amp;"_P"&amp;$C1530&amp;"_C"&amp;$F1530&amp;"_"&amp;TRIM(RIGHT(SUBSTITUTE(TRIM(SUBSTITUTE($M1530,CHAR(160)," "))," ",REPT(" ",60)),60))&amp;IF($Q1530="","","-"&amp;TRIM(RIGHT(SUBSTITUTE(TRIM(SUBSTITUTE($Q1530,CHAR(160)," "))," ",REPT(" ",60)),60)))&amp;IF($U1530="","","-"&amp;TRIM(RIGHT(SUBSTITUTE(TRIM(SUBSTITUTE($U1530,CHAR(160)," "))," ",REPT(" ",60)),60)))&amp;".jpg")</f>
        <v/>
      </c>
    </row>
    <row r="1531" ht="14" customHeight="1">
      <c r="O1531" s="196">
        <f>_xlfn.LET(_xlpm.d,_xlfn.XLOOKUP(M1531,'[1]Birth Dates'!$A:$A,'[1]Birth Dates'!$B:$B,"",0),IF(_xlpm.d=0,"",_xlpm.d))</f>
        <v/>
      </c>
      <c r="P1531" s="196">
        <f>IF(OR(O1531="",A1531="",NOT(ISNUMBER(O1531)),O1531&gt;A1531),"",DATEDIF(O1531,A1531,"Y")&amp;" years, "&amp;DATEDIF(O1531,A1531,"YM")&amp;" months, "&amp;DATEDIF(O1531,A1531,"MD")&amp;" days")</f>
        <v/>
      </c>
      <c r="S1531" s="196">
        <f>_xlfn.LET(_xlpm.d,_xlfn.XLOOKUP(Q1531,'[1]Birth Dates'!$A:$A,'[1]Birth Dates'!$B:$B,"",0),IF(_xlpm.d=0,"",_xlpm.d))</f>
        <v/>
      </c>
      <c r="T1531" s="196">
        <f>IF(OR(S1531="",A1531="",NOT(ISNUMBER(S1531)),S1531&gt;A1531),"",DATEDIF(S1531,A1531,"Y")&amp;" years, "&amp;DATEDIF(S1531,A1531,"YM")&amp;" months, "&amp;DATEDIF(S1531,A1531,"MD")&amp;" days")</f>
        <v/>
      </c>
      <c r="W1531" s="196">
        <f>_xlfn.LET(_xlpm.d,_xlfn.XLOOKUP(U1531,'[1]Birth Dates'!$A:$A,'[1]Birth Dates'!$B:$B,"",0),IF(_xlpm.d=0,"",_xlpm.d))</f>
        <v/>
      </c>
      <c r="X1531" s="196">
        <f>IF(OR(W1531="",A1531="",NOT(ISNUMBER(W1531)),W1531&gt;A1531),"",DATEDIF(W1531,A1531,"Y")&amp;" years, "&amp;DATEDIF(W1531,A1531,"YM")&amp;" months, "&amp;DATEDIF(W1531,A1531,"MD")&amp;" days")</f>
        <v/>
      </c>
      <c r="AR1531" s="175">
        <f>IF($B1531="","",TEXT($A1531,"yyyymmdd")&amp;"_P"&amp;$C1531&amp;"_C"&amp;$F1531&amp;"_"&amp;TRIM(RIGHT(SUBSTITUTE(TRIM(SUBSTITUTE($M1531,CHAR(160)," "))," ",REPT(" ",60)),60))&amp;IF($Q1531="","","-"&amp;TRIM(RIGHT(SUBSTITUTE(TRIM(SUBSTITUTE($Q1531,CHAR(160)," "))," ",REPT(" ",60)),60)))&amp;IF($U1531="","","-"&amp;TRIM(RIGHT(SUBSTITUTE(TRIM(SUBSTITUTE($U1531,CHAR(160)," "))," ",REPT(" ",60)),60)))&amp;".jpg")</f>
        <v/>
      </c>
    </row>
    <row r="1532" ht="14" customHeight="1">
      <c r="O1532" s="196">
        <f>_xlfn.LET(_xlpm.d,_xlfn.XLOOKUP(M1532,'[1]Birth Dates'!$A:$A,'[1]Birth Dates'!$B:$B,"",0),IF(_xlpm.d=0,"",_xlpm.d))</f>
        <v/>
      </c>
      <c r="P1532" s="196">
        <f>IF(OR(O1532="",A1532="",NOT(ISNUMBER(O1532)),O1532&gt;A1532),"",DATEDIF(O1532,A1532,"Y")&amp;" years, "&amp;DATEDIF(O1532,A1532,"YM")&amp;" months, "&amp;DATEDIF(O1532,A1532,"MD")&amp;" days")</f>
        <v/>
      </c>
      <c r="S1532" s="196">
        <f>_xlfn.LET(_xlpm.d,_xlfn.XLOOKUP(Q1532,'[1]Birth Dates'!$A:$A,'[1]Birth Dates'!$B:$B,"",0),IF(_xlpm.d=0,"",_xlpm.d))</f>
        <v/>
      </c>
      <c r="T1532" s="196">
        <f>IF(OR(S1532="",A1532="",NOT(ISNUMBER(S1532)),S1532&gt;A1532),"",DATEDIF(S1532,A1532,"Y")&amp;" years, "&amp;DATEDIF(S1532,A1532,"YM")&amp;" months, "&amp;DATEDIF(S1532,A1532,"MD")&amp;" days")</f>
        <v/>
      </c>
      <c r="W1532" s="196">
        <f>_xlfn.LET(_xlpm.d,_xlfn.XLOOKUP(U1532,'[1]Birth Dates'!$A:$A,'[1]Birth Dates'!$B:$B,"",0),IF(_xlpm.d=0,"",_xlpm.d))</f>
        <v/>
      </c>
      <c r="X1532" s="196">
        <f>IF(OR(W1532="",A1532="",NOT(ISNUMBER(W1532)),W1532&gt;A1532),"",DATEDIF(W1532,A1532,"Y")&amp;" years, "&amp;DATEDIF(W1532,A1532,"YM")&amp;" months, "&amp;DATEDIF(W1532,A1532,"MD")&amp;" days")</f>
        <v/>
      </c>
      <c r="AR1532" s="175">
        <f>IF($B1532="","",TEXT($A1532,"yyyymmdd")&amp;"_P"&amp;$C1532&amp;"_C"&amp;$F1532&amp;"_"&amp;TRIM(RIGHT(SUBSTITUTE(TRIM(SUBSTITUTE($M1532,CHAR(160)," "))," ",REPT(" ",60)),60))&amp;IF($Q1532="","","-"&amp;TRIM(RIGHT(SUBSTITUTE(TRIM(SUBSTITUTE($Q1532,CHAR(160)," "))," ",REPT(" ",60)),60)))&amp;IF($U1532="","","-"&amp;TRIM(RIGHT(SUBSTITUTE(TRIM(SUBSTITUTE($U1532,CHAR(160)," "))," ",REPT(" ",60)),60)))&amp;".jpg")</f>
        <v/>
      </c>
    </row>
    <row r="1533" ht="14" customHeight="1">
      <c r="O1533" s="196">
        <f>_xlfn.LET(_xlpm.d,_xlfn.XLOOKUP(M1533,'[1]Birth Dates'!$A:$A,'[1]Birth Dates'!$B:$B,"",0),IF(_xlpm.d=0,"",_xlpm.d))</f>
        <v/>
      </c>
      <c r="P1533" s="196">
        <f>IF(OR(O1533="",A1533="",NOT(ISNUMBER(O1533)),O1533&gt;A1533),"",DATEDIF(O1533,A1533,"Y")&amp;" years, "&amp;DATEDIF(O1533,A1533,"YM")&amp;" months, "&amp;DATEDIF(O1533,A1533,"MD")&amp;" days")</f>
        <v/>
      </c>
      <c r="S1533" s="196">
        <f>_xlfn.LET(_xlpm.d,_xlfn.XLOOKUP(Q1533,'[1]Birth Dates'!$A:$A,'[1]Birth Dates'!$B:$B,"",0),IF(_xlpm.d=0,"",_xlpm.d))</f>
        <v/>
      </c>
      <c r="T1533" s="196">
        <f>IF(OR(S1533="",A1533="",NOT(ISNUMBER(S1533)),S1533&gt;A1533),"",DATEDIF(S1533,A1533,"Y")&amp;" years, "&amp;DATEDIF(S1533,A1533,"YM")&amp;" months, "&amp;DATEDIF(S1533,A1533,"MD")&amp;" days")</f>
        <v/>
      </c>
      <c r="W1533" s="196">
        <f>_xlfn.LET(_xlpm.d,_xlfn.XLOOKUP(U1533,'[1]Birth Dates'!$A:$A,'[1]Birth Dates'!$B:$B,"",0),IF(_xlpm.d=0,"",_xlpm.d))</f>
        <v/>
      </c>
      <c r="X1533" s="196">
        <f>IF(OR(W1533="",A1533="",NOT(ISNUMBER(W1533)),W1533&gt;A1533),"",DATEDIF(W1533,A1533,"Y")&amp;" years, "&amp;DATEDIF(W1533,A1533,"YM")&amp;" months, "&amp;DATEDIF(W1533,A1533,"MD")&amp;" days")</f>
        <v/>
      </c>
      <c r="AR1533" s="175">
        <f>IF($B1533="","",TEXT($A1533,"yyyymmdd")&amp;"_P"&amp;$C1533&amp;"_C"&amp;$F1533&amp;"_"&amp;TRIM(RIGHT(SUBSTITUTE(TRIM(SUBSTITUTE($M1533,CHAR(160)," "))," ",REPT(" ",60)),60))&amp;IF($Q1533="","","-"&amp;TRIM(RIGHT(SUBSTITUTE(TRIM(SUBSTITUTE($Q1533,CHAR(160)," "))," ",REPT(" ",60)),60)))&amp;IF($U1533="","","-"&amp;TRIM(RIGHT(SUBSTITUTE(TRIM(SUBSTITUTE($U1533,CHAR(160)," "))," ",REPT(" ",60)),60)))&amp;".jpg")</f>
        <v/>
      </c>
    </row>
    <row r="1534" ht="14" customHeight="1">
      <c r="O1534" s="196">
        <f>_xlfn.LET(_xlpm.d,_xlfn.XLOOKUP(M1534,'[1]Birth Dates'!$A:$A,'[1]Birth Dates'!$B:$B,"",0),IF(_xlpm.d=0,"",_xlpm.d))</f>
        <v/>
      </c>
      <c r="P1534" s="196">
        <f>IF(OR(O1534="",A1534="",NOT(ISNUMBER(O1534)),O1534&gt;A1534),"",DATEDIF(O1534,A1534,"Y")&amp;" years, "&amp;DATEDIF(O1534,A1534,"YM")&amp;" months, "&amp;DATEDIF(O1534,A1534,"MD")&amp;" days")</f>
        <v/>
      </c>
      <c r="S1534" s="196">
        <f>_xlfn.LET(_xlpm.d,_xlfn.XLOOKUP(Q1534,'[1]Birth Dates'!$A:$A,'[1]Birth Dates'!$B:$B,"",0),IF(_xlpm.d=0,"",_xlpm.d))</f>
        <v/>
      </c>
      <c r="T1534" s="196">
        <f>IF(OR(S1534="",A1534="",NOT(ISNUMBER(S1534)),S1534&gt;A1534),"",DATEDIF(S1534,A1534,"Y")&amp;" years, "&amp;DATEDIF(S1534,A1534,"YM")&amp;" months, "&amp;DATEDIF(S1534,A1534,"MD")&amp;" days")</f>
        <v/>
      </c>
      <c r="W1534" s="196">
        <f>_xlfn.LET(_xlpm.d,_xlfn.XLOOKUP(U1534,'[1]Birth Dates'!$A:$A,'[1]Birth Dates'!$B:$B,"",0),IF(_xlpm.d=0,"",_xlpm.d))</f>
        <v/>
      </c>
      <c r="X1534" s="196">
        <f>IF(OR(W1534="",A1534="",NOT(ISNUMBER(W1534)),W1534&gt;A1534),"",DATEDIF(W1534,A1534,"Y")&amp;" years, "&amp;DATEDIF(W1534,A1534,"YM")&amp;" months, "&amp;DATEDIF(W1534,A1534,"MD")&amp;" days")</f>
        <v/>
      </c>
      <c r="AR1534" s="175">
        <f>IF($B1534="","",TEXT($A1534,"yyyymmdd")&amp;"_P"&amp;$C1534&amp;"_C"&amp;$F1534&amp;"_"&amp;TRIM(RIGHT(SUBSTITUTE(TRIM(SUBSTITUTE($M1534,CHAR(160)," "))," ",REPT(" ",60)),60))&amp;IF($Q1534="","","-"&amp;TRIM(RIGHT(SUBSTITUTE(TRIM(SUBSTITUTE($Q1534,CHAR(160)," "))," ",REPT(" ",60)),60)))&amp;IF($U1534="","","-"&amp;TRIM(RIGHT(SUBSTITUTE(TRIM(SUBSTITUTE($U1534,CHAR(160)," "))," ",REPT(" ",60)),60)))&amp;".jpg")</f>
        <v/>
      </c>
    </row>
    <row r="1535" ht="14" customHeight="1">
      <c r="O1535" s="196">
        <f>_xlfn.LET(_xlpm.d,_xlfn.XLOOKUP(M1535,'[1]Birth Dates'!$A:$A,'[1]Birth Dates'!$B:$B,"",0),IF(_xlpm.d=0,"",_xlpm.d))</f>
        <v/>
      </c>
      <c r="P1535" s="196">
        <f>IF(OR(O1535="",A1535="",NOT(ISNUMBER(O1535)),O1535&gt;A1535),"",DATEDIF(O1535,A1535,"Y")&amp;" years, "&amp;DATEDIF(O1535,A1535,"YM")&amp;" months, "&amp;DATEDIF(O1535,A1535,"MD")&amp;" days")</f>
        <v/>
      </c>
      <c r="S1535" s="196">
        <f>_xlfn.LET(_xlpm.d,_xlfn.XLOOKUP(Q1535,'[1]Birth Dates'!$A:$A,'[1]Birth Dates'!$B:$B,"",0),IF(_xlpm.d=0,"",_xlpm.d))</f>
        <v/>
      </c>
      <c r="T1535" s="196">
        <f>IF(OR(S1535="",A1535="",NOT(ISNUMBER(S1535)),S1535&gt;A1535),"",DATEDIF(S1535,A1535,"Y")&amp;" years, "&amp;DATEDIF(S1535,A1535,"YM")&amp;" months, "&amp;DATEDIF(S1535,A1535,"MD")&amp;" days")</f>
        <v/>
      </c>
      <c r="W1535" s="196">
        <f>_xlfn.LET(_xlpm.d,_xlfn.XLOOKUP(U1535,'[1]Birth Dates'!$A:$A,'[1]Birth Dates'!$B:$B,"",0),IF(_xlpm.d=0,"",_xlpm.d))</f>
        <v/>
      </c>
      <c r="X1535" s="196">
        <f>IF(OR(W1535="",A1535="",NOT(ISNUMBER(W1535)),W1535&gt;A1535),"",DATEDIF(W1535,A1535,"Y")&amp;" years, "&amp;DATEDIF(W1535,A1535,"YM")&amp;" months, "&amp;DATEDIF(W1535,A1535,"MD")&amp;" days")</f>
        <v/>
      </c>
      <c r="AR1535" s="175">
        <f>IF($B1535="","",TEXT($A1535,"yyyymmdd")&amp;"_P"&amp;$C1535&amp;"_C"&amp;$F1535&amp;"_"&amp;TRIM(RIGHT(SUBSTITUTE(TRIM(SUBSTITUTE($M1535,CHAR(160)," "))," ",REPT(" ",60)),60))&amp;IF($Q1535="","","-"&amp;TRIM(RIGHT(SUBSTITUTE(TRIM(SUBSTITUTE($Q1535,CHAR(160)," "))," ",REPT(" ",60)),60)))&amp;IF($U1535="","","-"&amp;TRIM(RIGHT(SUBSTITUTE(TRIM(SUBSTITUTE($U1535,CHAR(160)," "))," ",REPT(" ",60)),60)))&amp;".jpg")</f>
        <v/>
      </c>
    </row>
    <row r="1536" ht="14" customHeight="1">
      <c r="O1536" s="196">
        <f>_xlfn.LET(_xlpm.d,_xlfn.XLOOKUP(M1536,'[1]Birth Dates'!$A:$A,'[1]Birth Dates'!$B:$B,"",0),IF(_xlpm.d=0,"",_xlpm.d))</f>
        <v/>
      </c>
      <c r="P1536" s="196">
        <f>IF(OR(O1536="",A1536="",NOT(ISNUMBER(O1536)),O1536&gt;A1536),"",DATEDIF(O1536,A1536,"Y")&amp;" years, "&amp;DATEDIF(O1536,A1536,"YM")&amp;" months, "&amp;DATEDIF(O1536,A1536,"MD")&amp;" days")</f>
        <v/>
      </c>
      <c r="S1536" s="196">
        <f>_xlfn.LET(_xlpm.d,_xlfn.XLOOKUP(Q1536,'[1]Birth Dates'!$A:$A,'[1]Birth Dates'!$B:$B,"",0),IF(_xlpm.d=0,"",_xlpm.d))</f>
        <v/>
      </c>
      <c r="T1536" s="196">
        <f>IF(OR(S1536="",A1536="",NOT(ISNUMBER(S1536)),S1536&gt;A1536),"",DATEDIF(S1536,A1536,"Y")&amp;" years, "&amp;DATEDIF(S1536,A1536,"YM")&amp;" months, "&amp;DATEDIF(S1536,A1536,"MD")&amp;" days")</f>
        <v/>
      </c>
      <c r="W1536" s="196">
        <f>_xlfn.LET(_xlpm.d,_xlfn.XLOOKUP(U1536,'[1]Birth Dates'!$A:$A,'[1]Birth Dates'!$B:$B,"",0),IF(_xlpm.d=0,"",_xlpm.d))</f>
        <v/>
      </c>
      <c r="X1536" s="196">
        <f>IF(OR(W1536="",A1536="",NOT(ISNUMBER(W1536)),W1536&gt;A1536),"",DATEDIF(W1536,A1536,"Y")&amp;" years, "&amp;DATEDIF(W1536,A1536,"YM")&amp;" months, "&amp;DATEDIF(W1536,A1536,"MD")&amp;" days")</f>
        <v/>
      </c>
      <c r="AR1536" s="175">
        <f>IF($B1536="","",TEXT($A1536,"yyyymmdd")&amp;"_P"&amp;$C1536&amp;"_C"&amp;$F1536&amp;"_"&amp;TRIM(RIGHT(SUBSTITUTE(TRIM(SUBSTITUTE($M1536,CHAR(160)," "))," ",REPT(" ",60)),60))&amp;IF($Q1536="","","-"&amp;TRIM(RIGHT(SUBSTITUTE(TRIM(SUBSTITUTE($Q1536,CHAR(160)," "))," ",REPT(" ",60)),60)))&amp;IF($U1536="","","-"&amp;TRIM(RIGHT(SUBSTITUTE(TRIM(SUBSTITUTE($U1536,CHAR(160)," "))," ",REPT(" ",60)),60)))&amp;".jpg")</f>
        <v/>
      </c>
    </row>
    <row r="1537" ht="14" customHeight="1">
      <c r="O1537" s="196">
        <f>_xlfn.LET(_xlpm.d,_xlfn.XLOOKUP(M1537,'[1]Birth Dates'!$A:$A,'[1]Birth Dates'!$B:$B,"",0),IF(_xlpm.d=0,"",_xlpm.d))</f>
        <v/>
      </c>
      <c r="P1537" s="196">
        <f>IF(OR(O1537="",A1537="",NOT(ISNUMBER(O1537)),O1537&gt;A1537),"",DATEDIF(O1537,A1537,"Y")&amp;" years, "&amp;DATEDIF(O1537,A1537,"YM")&amp;" months, "&amp;DATEDIF(O1537,A1537,"MD")&amp;" days")</f>
        <v/>
      </c>
      <c r="S1537" s="196">
        <f>_xlfn.LET(_xlpm.d,_xlfn.XLOOKUP(Q1537,'[1]Birth Dates'!$A:$A,'[1]Birth Dates'!$B:$B,"",0),IF(_xlpm.d=0,"",_xlpm.d))</f>
        <v/>
      </c>
      <c r="T1537" s="196">
        <f>IF(OR(S1537="",A1537="",NOT(ISNUMBER(S1537)),S1537&gt;A1537),"",DATEDIF(S1537,A1537,"Y")&amp;" years, "&amp;DATEDIF(S1537,A1537,"YM")&amp;" months, "&amp;DATEDIF(S1537,A1537,"MD")&amp;" days")</f>
        <v/>
      </c>
      <c r="W1537" s="196">
        <f>_xlfn.LET(_xlpm.d,_xlfn.XLOOKUP(U1537,'[1]Birth Dates'!$A:$A,'[1]Birth Dates'!$B:$B,"",0),IF(_xlpm.d=0,"",_xlpm.d))</f>
        <v/>
      </c>
      <c r="X1537" s="196">
        <f>IF(OR(W1537="",A1537="",NOT(ISNUMBER(W1537)),W1537&gt;A1537),"",DATEDIF(W1537,A1537,"Y")&amp;" years, "&amp;DATEDIF(W1537,A1537,"YM")&amp;" months, "&amp;DATEDIF(W1537,A1537,"MD")&amp;" days")</f>
        <v/>
      </c>
      <c r="AR1537" s="175">
        <f>IF($B1537="","",TEXT($A1537,"yyyymmdd")&amp;"_P"&amp;$C1537&amp;"_C"&amp;$F1537&amp;"_"&amp;TRIM(RIGHT(SUBSTITUTE(TRIM(SUBSTITUTE($M1537,CHAR(160)," "))," ",REPT(" ",60)),60))&amp;IF($Q1537="","","-"&amp;TRIM(RIGHT(SUBSTITUTE(TRIM(SUBSTITUTE($Q1537,CHAR(160)," "))," ",REPT(" ",60)),60)))&amp;IF($U1537="","","-"&amp;TRIM(RIGHT(SUBSTITUTE(TRIM(SUBSTITUTE($U1537,CHAR(160)," "))," ",REPT(" ",60)),60)))&amp;".jpg")</f>
        <v/>
      </c>
    </row>
    <row r="1538" ht="14" customHeight="1">
      <c r="O1538" s="196">
        <f>_xlfn.LET(_xlpm.d,_xlfn.XLOOKUP(M1538,'[1]Birth Dates'!$A:$A,'[1]Birth Dates'!$B:$B,"",0),IF(_xlpm.d=0,"",_xlpm.d))</f>
        <v/>
      </c>
      <c r="P1538" s="196">
        <f>IF(OR(O1538="",A1538="",NOT(ISNUMBER(O1538)),O1538&gt;A1538),"",DATEDIF(O1538,A1538,"Y")&amp;" years, "&amp;DATEDIF(O1538,A1538,"YM")&amp;" months, "&amp;DATEDIF(O1538,A1538,"MD")&amp;" days")</f>
        <v/>
      </c>
      <c r="S1538" s="196">
        <f>_xlfn.LET(_xlpm.d,_xlfn.XLOOKUP(Q1538,'[1]Birth Dates'!$A:$A,'[1]Birth Dates'!$B:$B,"",0),IF(_xlpm.d=0,"",_xlpm.d))</f>
        <v/>
      </c>
      <c r="T1538" s="196">
        <f>IF(OR(S1538="",A1538="",NOT(ISNUMBER(S1538)),S1538&gt;A1538),"",DATEDIF(S1538,A1538,"Y")&amp;" years, "&amp;DATEDIF(S1538,A1538,"YM")&amp;" months, "&amp;DATEDIF(S1538,A1538,"MD")&amp;" days")</f>
        <v/>
      </c>
      <c r="W1538" s="196">
        <f>_xlfn.LET(_xlpm.d,_xlfn.XLOOKUP(U1538,'[1]Birth Dates'!$A:$A,'[1]Birth Dates'!$B:$B,"",0),IF(_xlpm.d=0,"",_xlpm.d))</f>
        <v/>
      </c>
      <c r="X1538" s="196">
        <f>IF(OR(W1538="",A1538="",NOT(ISNUMBER(W1538)),W1538&gt;A1538),"",DATEDIF(W1538,A1538,"Y")&amp;" years, "&amp;DATEDIF(W1538,A1538,"YM")&amp;" months, "&amp;DATEDIF(W1538,A1538,"MD")&amp;" days")</f>
        <v/>
      </c>
      <c r="AR1538" s="175">
        <f>IF($B1538="","",TEXT($A1538,"yyyymmdd")&amp;"_P"&amp;$C1538&amp;"_C"&amp;$F1538&amp;"_"&amp;TRIM(RIGHT(SUBSTITUTE(TRIM(SUBSTITUTE($M1538,CHAR(160)," "))," ",REPT(" ",60)),60))&amp;IF($Q1538="","","-"&amp;TRIM(RIGHT(SUBSTITUTE(TRIM(SUBSTITUTE($Q1538,CHAR(160)," "))," ",REPT(" ",60)),60)))&amp;IF($U1538="","","-"&amp;TRIM(RIGHT(SUBSTITUTE(TRIM(SUBSTITUTE($U1538,CHAR(160)," "))," ",REPT(" ",60)),60)))&amp;".jpg")</f>
        <v/>
      </c>
    </row>
    <row r="1539" ht="14" customHeight="1">
      <c r="O1539" s="196">
        <f>_xlfn.LET(_xlpm.d,_xlfn.XLOOKUP(M1539,'[1]Birth Dates'!$A:$A,'[1]Birth Dates'!$B:$B,"",0),IF(_xlpm.d=0,"",_xlpm.d))</f>
        <v/>
      </c>
      <c r="P1539" s="196">
        <f>IF(OR(O1539="",A1539="",NOT(ISNUMBER(O1539)),O1539&gt;A1539),"",DATEDIF(O1539,A1539,"Y")&amp;" years, "&amp;DATEDIF(O1539,A1539,"YM")&amp;" months, "&amp;DATEDIF(O1539,A1539,"MD")&amp;" days")</f>
        <v/>
      </c>
      <c r="S1539" s="196">
        <f>_xlfn.LET(_xlpm.d,_xlfn.XLOOKUP(Q1539,'[1]Birth Dates'!$A:$A,'[1]Birth Dates'!$B:$B,"",0),IF(_xlpm.d=0,"",_xlpm.d))</f>
        <v/>
      </c>
      <c r="T1539" s="196">
        <f>IF(OR(S1539="",A1539="",NOT(ISNUMBER(S1539)),S1539&gt;A1539),"",DATEDIF(S1539,A1539,"Y")&amp;" years, "&amp;DATEDIF(S1539,A1539,"YM")&amp;" months, "&amp;DATEDIF(S1539,A1539,"MD")&amp;" days")</f>
        <v/>
      </c>
      <c r="W1539" s="196">
        <f>_xlfn.LET(_xlpm.d,_xlfn.XLOOKUP(U1539,'[1]Birth Dates'!$A:$A,'[1]Birth Dates'!$B:$B,"",0),IF(_xlpm.d=0,"",_xlpm.d))</f>
        <v/>
      </c>
      <c r="X1539" s="196">
        <f>IF(OR(W1539="",A1539="",NOT(ISNUMBER(W1539)),W1539&gt;A1539),"",DATEDIF(W1539,A1539,"Y")&amp;" years, "&amp;DATEDIF(W1539,A1539,"YM")&amp;" months, "&amp;DATEDIF(W1539,A1539,"MD")&amp;" days")</f>
        <v/>
      </c>
      <c r="AR1539" s="175">
        <f>IF($B1539="","",TEXT($A1539,"yyyymmdd")&amp;"_P"&amp;$C1539&amp;"_C"&amp;$F1539&amp;"_"&amp;TRIM(RIGHT(SUBSTITUTE(TRIM(SUBSTITUTE($M1539,CHAR(160)," "))," ",REPT(" ",60)),60))&amp;IF($Q1539="","","-"&amp;TRIM(RIGHT(SUBSTITUTE(TRIM(SUBSTITUTE($Q1539,CHAR(160)," "))," ",REPT(" ",60)),60)))&amp;IF($U1539="","","-"&amp;TRIM(RIGHT(SUBSTITUTE(TRIM(SUBSTITUTE($U1539,CHAR(160)," "))," ",REPT(" ",60)),60)))&amp;".jpg")</f>
        <v/>
      </c>
    </row>
    <row r="1540" ht="14" customHeight="1">
      <c r="O1540" s="196">
        <f>_xlfn.LET(_xlpm.d,_xlfn.XLOOKUP(M1540,'[1]Birth Dates'!$A:$A,'[1]Birth Dates'!$B:$B,"",0),IF(_xlpm.d=0,"",_xlpm.d))</f>
        <v/>
      </c>
      <c r="P1540" s="196">
        <f>IF(OR(O1540="",A1540="",NOT(ISNUMBER(O1540)),O1540&gt;A1540),"",DATEDIF(O1540,A1540,"Y")&amp;" years, "&amp;DATEDIF(O1540,A1540,"YM")&amp;" months, "&amp;DATEDIF(O1540,A1540,"MD")&amp;" days")</f>
        <v/>
      </c>
      <c r="S1540" s="196">
        <f>_xlfn.LET(_xlpm.d,_xlfn.XLOOKUP(Q1540,'[1]Birth Dates'!$A:$A,'[1]Birth Dates'!$B:$B,"",0),IF(_xlpm.d=0,"",_xlpm.d))</f>
        <v/>
      </c>
      <c r="T1540" s="196">
        <f>IF(OR(S1540="",A1540="",NOT(ISNUMBER(S1540)),S1540&gt;A1540),"",DATEDIF(S1540,A1540,"Y")&amp;" years, "&amp;DATEDIF(S1540,A1540,"YM")&amp;" months, "&amp;DATEDIF(S1540,A1540,"MD")&amp;" days")</f>
        <v/>
      </c>
      <c r="W1540" s="196">
        <f>_xlfn.LET(_xlpm.d,_xlfn.XLOOKUP(U1540,'[1]Birth Dates'!$A:$A,'[1]Birth Dates'!$B:$B,"",0),IF(_xlpm.d=0,"",_xlpm.d))</f>
        <v/>
      </c>
      <c r="X1540" s="196">
        <f>IF(OR(W1540="",A1540="",NOT(ISNUMBER(W1540)),W1540&gt;A1540),"",DATEDIF(W1540,A1540,"Y")&amp;" years, "&amp;DATEDIF(W1540,A1540,"YM")&amp;" months, "&amp;DATEDIF(W1540,A1540,"MD")&amp;" days")</f>
        <v/>
      </c>
      <c r="AR1540" s="175">
        <f>IF($B1540="","",TEXT($A1540,"yyyymmdd")&amp;"_P"&amp;$C1540&amp;"_C"&amp;$F1540&amp;"_"&amp;TRIM(RIGHT(SUBSTITUTE(TRIM(SUBSTITUTE($M1540,CHAR(160)," "))," ",REPT(" ",60)),60))&amp;IF($Q1540="","","-"&amp;TRIM(RIGHT(SUBSTITUTE(TRIM(SUBSTITUTE($Q1540,CHAR(160)," "))," ",REPT(" ",60)),60)))&amp;IF($U1540="","","-"&amp;TRIM(RIGHT(SUBSTITUTE(TRIM(SUBSTITUTE($U1540,CHAR(160)," "))," ",REPT(" ",60)),60)))&amp;".jpg")</f>
        <v/>
      </c>
    </row>
    <row r="1541" ht="14" customHeight="1">
      <c r="O1541" s="196">
        <f>_xlfn.LET(_xlpm.d,_xlfn.XLOOKUP(M1541,'[1]Birth Dates'!$A:$A,'[1]Birth Dates'!$B:$B,"",0),IF(_xlpm.d=0,"",_xlpm.d))</f>
        <v/>
      </c>
      <c r="P1541" s="196">
        <f>IF(OR(O1541="",A1541="",NOT(ISNUMBER(O1541)),O1541&gt;A1541),"",DATEDIF(O1541,A1541,"Y")&amp;" years, "&amp;DATEDIF(O1541,A1541,"YM")&amp;" months, "&amp;DATEDIF(O1541,A1541,"MD")&amp;" days")</f>
        <v/>
      </c>
      <c r="S1541" s="196">
        <f>_xlfn.LET(_xlpm.d,_xlfn.XLOOKUP(Q1541,'[1]Birth Dates'!$A:$A,'[1]Birth Dates'!$B:$B,"",0),IF(_xlpm.d=0,"",_xlpm.d))</f>
        <v/>
      </c>
      <c r="T1541" s="196">
        <f>IF(OR(S1541="",A1541="",NOT(ISNUMBER(S1541)),S1541&gt;A1541),"",DATEDIF(S1541,A1541,"Y")&amp;" years, "&amp;DATEDIF(S1541,A1541,"YM")&amp;" months, "&amp;DATEDIF(S1541,A1541,"MD")&amp;" days")</f>
        <v/>
      </c>
      <c r="W1541" s="196">
        <f>_xlfn.LET(_xlpm.d,_xlfn.XLOOKUP(U1541,'[1]Birth Dates'!$A:$A,'[1]Birth Dates'!$B:$B,"",0),IF(_xlpm.d=0,"",_xlpm.d))</f>
        <v/>
      </c>
      <c r="X1541" s="196">
        <f>IF(OR(W1541="",A1541="",NOT(ISNUMBER(W1541)),W1541&gt;A1541),"",DATEDIF(W1541,A1541,"Y")&amp;" years, "&amp;DATEDIF(W1541,A1541,"YM")&amp;" months, "&amp;DATEDIF(W1541,A1541,"MD")&amp;" days")</f>
        <v/>
      </c>
      <c r="AR1541" s="175">
        <f>IF($B1541="","",TEXT($A1541,"yyyymmdd")&amp;"_P"&amp;$C1541&amp;"_C"&amp;$F1541&amp;"_"&amp;TRIM(RIGHT(SUBSTITUTE(TRIM(SUBSTITUTE($M1541,CHAR(160)," "))," ",REPT(" ",60)),60))&amp;IF($Q1541="","","-"&amp;TRIM(RIGHT(SUBSTITUTE(TRIM(SUBSTITUTE($Q1541,CHAR(160)," "))," ",REPT(" ",60)),60)))&amp;IF($U1541="","","-"&amp;TRIM(RIGHT(SUBSTITUTE(TRIM(SUBSTITUTE($U1541,CHAR(160)," "))," ",REPT(" ",60)),60)))&amp;".jpg")</f>
        <v/>
      </c>
    </row>
    <row r="1542" ht="14" customHeight="1">
      <c r="O1542" s="196">
        <f>_xlfn.LET(_xlpm.d,_xlfn.XLOOKUP(M1542,'[1]Birth Dates'!$A:$A,'[1]Birth Dates'!$B:$B,"",0),IF(_xlpm.d=0,"",_xlpm.d))</f>
        <v/>
      </c>
      <c r="P1542" s="196">
        <f>IF(OR(O1542="",A1542="",NOT(ISNUMBER(O1542)),O1542&gt;A1542),"",DATEDIF(O1542,A1542,"Y")&amp;" years, "&amp;DATEDIF(O1542,A1542,"YM")&amp;" months, "&amp;DATEDIF(O1542,A1542,"MD")&amp;" days")</f>
        <v/>
      </c>
      <c r="S1542" s="196">
        <f>_xlfn.LET(_xlpm.d,_xlfn.XLOOKUP(Q1542,'[1]Birth Dates'!$A:$A,'[1]Birth Dates'!$B:$B,"",0),IF(_xlpm.d=0,"",_xlpm.d))</f>
        <v/>
      </c>
      <c r="T1542" s="196">
        <f>IF(OR(S1542="",A1542="",NOT(ISNUMBER(S1542)),S1542&gt;A1542),"",DATEDIF(S1542,A1542,"Y")&amp;" years, "&amp;DATEDIF(S1542,A1542,"YM")&amp;" months, "&amp;DATEDIF(S1542,A1542,"MD")&amp;" days")</f>
        <v/>
      </c>
      <c r="W1542" s="196">
        <f>_xlfn.LET(_xlpm.d,_xlfn.XLOOKUP(U1542,'[1]Birth Dates'!$A:$A,'[1]Birth Dates'!$B:$B,"",0),IF(_xlpm.d=0,"",_xlpm.d))</f>
        <v/>
      </c>
      <c r="X1542" s="196">
        <f>IF(OR(W1542="",A1542="",NOT(ISNUMBER(W1542)),W1542&gt;A1542),"",DATEDIF(W1542,A1542,"Y")&amp;" years, "&amp;DATEDIF(W1542,A1542,"YM")&amp;" months, "&amp;DATEDIF(W1542,A1542,"MD")&amp;" days")</f>
        <v/>
      </c>
      <c r="AR1542" s="175">
        <f>IF($B1542="","",TEXT($A1542,"yyyymmdd")&amp;"_P"&amp;$C1542&amp;"_C"&amp;$F1542&amp;"_"&amp;TRIM(RIGHT(SUBSTITUTE(TRIM(SUBSTITUTE($M1542,CHAR(160)," "))," ",REPT(" ",60)),60))&amp;IF($Q1542="","","-"&amp;TRIM(RIGHT(SUBSTITUTE(TRIM(SUBSTITUTE($Q1542,CHAR(160)," "))," ",REPT(" ",60)),60)))&amp;IF($U1542="","","-"&amp;TRIM(RIGHT(SUBSTITUTE(TRIM(SUBSTITUTE($U1542,CHAR(160)," "))," ",REPT(" ",60)),60)))&amp;".jpg")</f>
        <v/>
      </c>
    </row>
    <row r="1543" ht="14" customHeight="1">
      <c r="O1543" s="196">
        <f>_xlfn.LET(_xlpm.d,_xlfn.XLOOKUP(M1543,'[1]Birth Dates'!$A:$A,'[1]Birth Dates'!$B:$B,"",0),IF(_xlpm.d=0,"",_xlpm.d))</f>
        <v/>
      </c>
      <c r="P1543" s="196">
        <f>IF(OR(O1543="",A1543="",NOT(ISNUMBER(O1543)),O1543&gt;A1543),"",DATEDIF(O1543,A1543,"Y")&amp;" years, "&amp;DATEDIF(O1543,A1543,"YM")&amp;" months, "&amp;DATEDIF(O1543,A1543,"MD")&amp;" days")</f>
        <v/>
      </c>
      <c r="S1543" s="196">
        <f>_xlfn.LET(_xlpm.d,_xlfn.XLOOKUP(Q1543,'[1]Birth Dates'!$A:$A,'[1]Birth Dates'!$B:$B,"",0),IF(_xlpm.d=0,"",_xlpm.d))</f>
        <v/>
      </c>
      <c r="T1543" s="196">
        <f>IF(OR(S1543="",A1543="",NOT(ISNUMBER(S1543)),S1543&gt;A1543),"",DATEDIF(S1543,A1543,"Y")&amp;" years, "&amp;DATEDIF(S1543,A1543,"YM")&amp;" months, "&amp;DATEDIF(S1543,A1543,"MD")&amp;" days")</f>
        <v/>
      </c>
      <c r="W1543" s="196">
        <f>_xlfn.LET(_xlpm.d,_xlfn.XLOOKUP(U1543,'[1]Birth Dates'!$A:$A,'[1]Birth Dates'!$B:$B,"",0),IF(_xlpm.d=0,"",_xlpm.d))</f>
        <v/>
      </c>
      <c r="X1543" s="196">
        <f>IF(OR(W1543="",A1543="",NOT(ISNUMBER(W1543)),W1543&gt;A1543),"",DATEDIF(W1543,A1543,"Y")&amp;" years, "&amp;DATEDIF(W1543,A1543,"YM")&amp;" months, "&amp;DATEDIF(W1543,A1543,"MD")&amp;" days")</f>
        <v/>
      </c>
      <c r="AR1543" s="175">
        <f>IF($B1543="","",TEXT($A1543,"yyyymmdd")&amp;"_P"&amp;$C1543&amp;"_C"&amp;$F1543&amp;"_"&amp;TRIM(RIGHT(SUBSTITUTE(TRIM(SUBSTITUTE($M1543,CHAR(160)," "))," ",REPT(" ",60)),60))&amp;IF($Q1543="","","-"&amp;TRIM(RIGHT(SUBSTITUTE(TRIM(SUBSTITUTE($Q1543,CHAR(160)," "))," ",REPT(" ",60)),60)))&amp;IF($U1543="","","-"&amp;TRIM(RIGHT(SUBSTITUTE(TRIM(SUBSTITUTE($U1543,CHAR(160)," "))," ",REPT(" ",60)),60)))&amp;".jpg")</f>
        <v/>
      </c>
    </row>
    <row r="1544" ht="14" customHeight="1">
      <c r="O1544" s="196">
        <f>_xlfn.LET(_xlpm.d,_xlfn.XLOOKUP(M1544,'[1]Birth Dates'!$A:$A,'[1]Birth Dates'!$B:$B,"",0),IF(_xlpm.d=0,"",_xlpm.d))</f>
        <v/>
      </c>
      <c r="P1544" s="196">
        <f>IF(OR(O1544="",A1544="",NOT(ISNUMBER(O1544)),O1544&gt;A1544),"",DATEDIF(O1544,A1544,"Y")&amp;" years, "&amp;DATEDIF(O1544,A1544,"YM")&amp;" months, "&amp;DATEDIF(O1544,A1544,"MD")&amp;" days")</f>
        <v/>
      </c>
      <c r="S1544" s="196">
        <f>_xlfn.LET(_xlpm.d,_xlfn.XLOOKUP(Q1544,'[1]Birth Dates'!$A:$A,'[1]Birth Dates'!$B:$B,"",0),IF(_xlpm.d=0,"",_xlpm.d))</f>
        <v/>
      </c>
      <c r="T1544" s="196">
        <f>IF(OR(S1544="",A1544="",NOT(ISNUMBER(S1544)),S1544&gt;A1544),"",DATEDIF(S1544,A1544,"Y")&amp;" years, "&amp;DATEDIF(S1544,A1544,"YM")&amp;" months, "&amp;DATEDIF(S1544,A1544,"MD")&amp;" days")</f>
        <v/>
      </c>
      <c r="W1544" s="196">
        <f>_xlfn.LET(_xlpm.d,_xlfn.XLOOKUP(U1544,'[1]Birth Dates'!$A:$A,'[1]Birth Dates'!$B:$B,"",0),IF(_xlpm.d=0,"",_xlpm.d))</f>
        <v/>
      </c>
      <c r="X1544" s="196">
        <f>IF(OR(W1544="",A1544="",NOT(ISNUMBER(W1544)),W1544&gt;A1544),"",DATEDIF(W1544,A1544,"Y")&amp;" years, "&amp;DATEDIF(W1544,A1544,"YM")&amp;" months, "&amp;DATEDIF(W1544,A1544,"MD")&amp;" days")</f>
        <v/>
      </c>
      <c r="AR1544" s="175">
        <f>IF($B1544="","",TEXT($A1544,"yyyymmdd")&amp;"_P"&amp;$C1544&amp;"_C"&amp;$F1544&amp;"_"&amp;TRIM(RIGHT(SUBSTITUTE(TRIM(SUBSTITUTE($M1544,CHAR(160)," "))," ",REPT(" ",60)),60))&amp;IF($Q1544="","","-"&amp;TRIM(RIGHT(SUBSTITUTE(TRIM(SUBSTITUTE($Q1544,CHAR(160)," "))," ",REPT(" ",60)),60)))&amp;IF($U1544="","","-"&amp;TRIM(RIGHT(SUBSTITUTE(TRIM(SUBSTITUTE($U1544,CHAR(160)," "))," ",REPT(" ",60)),60)))&amp;".jpg")</f>
        <v/>
      </c>
    </row>
    <row r="1545" ht="14" customHeight="1">
      <c r="O1545" s="196">
        <f>_xlfn.LET(_xlpm.d,_xlfn.XLOOKUP(M1545,'[1]Birth Dates'!$A:$A,'[1]Birth Dates'!$B:$B,"",0),IF(_xlpm.d=0,"",_xlpm.d))</f>
        <v/>
      </c>
      <c r="P1545" s="196">
        <f>IF(OR(O1545="",A1545="",NOT(ISNUMBER(O1545)),O1545&gt;A1545),"",DATEDIF(O1545,A1545,"Y")&amp;" years, "&amp;DATEDIF(O1545,A1545,"YM")&amp;" months, "&amp;DATEDIF(O1545,A1545,"MD")&amp;" days")</f>
        <v/>
      </c>
      <c r="S1545" s="196">
        <f>_xlfn.LET(_xlpm.d,_xlfn.XLOOKUP(Q1545,'[1]Birth Dates'!$A:$A,'[1]Birth Dates'!$B:$B,"",0),IF(_xlpm.d=0,"",_xlpm.d))</f>
        <v/>
      </c>
      <c r="T1545" s="196">
        <f>IF(OR(S1545="",A1545="",NOT(ISNUMBER(S1545)),S1545&gt;A1545),"",DATEDIF(S1545,A1545,"Y")&amp;" years, "&amp;DATEDIF(S1545,A1545,"YM")&amp;" months, "&amp;DATEDIF(S1545,A1545,"MD")&amp;" days")</f>
        <v/>
      </c>
      <c r="W1545" s="196">
        <f>_xlfn.LET(_xlpm.d,_xlfn.XLOOKUP(U1545,'[1]Birth Dates'!$A:$A,'[1]Birth Dates'!$B:$B,"",0),IF(_xlpm.d=0,"",_xlpm.d))</f>
        <v/>
      </c>
      <c r="X1545" s="196">
        <f>IF(OR(W1545="",A1545="",NOT(ISNUMBER(W1545)),W1545&gt;A1545),"",DATEDIF(W1545,A1545,"Y")&amp;" years, "&amp;DATEDIF(W1545,A1545,"YM")&amp;" months, "&amp;DATEDIF(W1545,A1545,"MD")&amp;" days")</f>
        <v/>
      </c>
      <c r="AR1545" s="175">
        <f>IF($B1545="","",TEXT($A1545,"yyyymmdd")&amp;"_P"&amp;$C1545&amp;"_C"&amp;$F1545&amp;"_"&amp;TRIM(RIGHT(SUBSTITUTE(TRIM(SUBSTITUTE($M1545,CHAR(160)," "))," ",REPT(" ",60)),60))&amp;IF($Q1545="","","-"&amp;TRIM(RIGHT(SUBSTITUTE(TRIM(SUBSTITUTE($Q1545,CHAR(160)," "))," ",REPT(" ",60)),60)))&amp;IF($U1545="","","-"&amp;TRIM(RIGHT(SUBSTITUTE(TRIM(SUBSTITUTE($U1545,CHAR(160)," "))," ",REPT(" ",60)),60)))&amp;".jpg")</f>
        <v/>
      </c>
    </row>
    <row r="1546" ht="14" customHeight="1">
      <c r="O1546" s="196">
        <f>_xlfn.LET(_xlpm.d,_xlfn.XLOOKUP(M1546,'[1]Birth Dates'!$A:$A,'[1]Birth Dates'!$B:$B,"",0),IF(_xlpm.d=0,"",_xlpm.d))</f>
        <v/>
      </c>
      <c r="P1546" s="196">
        <f>IF(OR(O1546="",A1546="",NOT(ISNUMBER(O1546)),O1546&gt;A1546),"",DATEDIF(O1546,A1546,"Y")&amp;" years, "&amp;DATEDIF(O1546,A1546,"YM")&amp;" months, "&amp;DATEDIF(O1546,A1546,"MD")&amp;" days")</f>
        <v/>
      </c>
      <c r="S1546" s="196">
        <f>_xlfn.LET(_xlpm.d,_xlfn.XLOOKUP(Q1546,'[1]Birth Dates'!$A:$A,'[1]Birth Dates'!$B:$B,"",0),IF(_xlpm.d=0,"",_xlpm.d))</f>
        <v/>
      </c>
      <c r="T1546" s="196">
        <f>IF(OR(S1546="",A1546="",NOT(ISNUMBER(S1546)),S1546&gt;A1546),"",DATEDIF(S1546,A1546,"Y")&amp;" years, "&amp;DATEDIF(S1546,A1546,"YM")&amp;" months, "&amp;DATEDIF(S1546,A1546,"MD")&amp;" days")</f>
        <v/>
      </c>
      <c r="W1546" s="196">
        <f>_xlfn.LET(_xlpm.d,_xlfn.XLOOKUP(U1546,'[1]Birth Dates'!$A:$A,'[1]Birth Dates'!$B:$B,"",0),IF(_xlpm.d=0,"",_xlpm.d))</f>
        <v/>
      </c>
      <c r="X1546" s="196">
        <f>IF(OR(W1546="",A1546="",NOT(ISNUMBER(W1546)),W1546&gt;A1546),"",DATEDIF(W1546,A1546,"Y")&amp;" years, "&amp;DATEDIF(W1546,A1546,"YM")&amp;" months, "&amp;DATEDIF(W1546,A1546,"MD")&amp;" days")</f>
        <v/>
      </c>
      <c r="AR1546" s="175">
        <f>IF($B1546="","",TEXT($A1546,"yyyymmdd")&amp;"_P"&amp;$C1546&amp;"_C"&amp;$F1546&amp;"_"&amp;TRIM(RIGHT(SUBSTITUTE(TRIM(SUBSTITUTE($M1546,CHAR(160)," "))," ",REPT(" ",60)),60))&amp;IF($Q1546="","","-"&amp;TRIM(RIGHT(SUBSTITUTE(TRIM(SUBSTITUTE($Q1546,CHAR(160)," "))," ",REPT(" ",60)),60)))&amp;IF($U1546="","","-"&amp;TRIM(RIGHT(SUBSTITUTE(TRIM(SUBSTITUTE($U1546,CHAR(160)," "))," ",REPT(" ",60)),60)))&amp;".jpg")</f>
        <v/>
      </c>
    </row>
    <row r="1547" ht="14" customHeight="1">
      <c r="O1547" s="196">
        <f>_xlfn.LET(_xlpm.d,_xlfn.XLOOKUP(M1547,'[1]Birth Dates'!$A:$A,'[1]Birth Dates'!$B:$B,"",0),IF(_xlpm.d=0,"",_xlpm.d))</f>
        <v/>
      </c>
      <c r="P1547" s="196">
        <f>IF(OR(O1547="",A1547="",NOT(ISNUMBER(O1547)),O1547&gt;A1547),"",DATEDIF(O1547,A1547,"Y")&amp;" years, "&amp;DATEDIF(O1547,A1547,"YM")&amp;" months, "&amp;DATEDIF(O1547,A1547,"MD")&amp;" days")</f>
        <v/>
      </c>
      <c r="S1547" s="196">
        <f>_xlfn.LET(_xlpm.d,_xlfn.XLOOKUP(Q1547,'[1]Birth Dates'!$A:$A,'[1]Birth Dates'!$B:$B,"",0),IF(_xlpm.d=0,"",_xlpm.d))</f>
        <v/>
      </c>
      <c r="T1547" s="196">
        <f>IF(OR(S1547="",A1547="",NOT(ISNUMBER(S1547)),S1547&gt;A1547),"",DATEDIF(S1547,A1547,"Y")&amp;" years, "&amp;DATEDIF(S1547,A1547,"YM")&amp;" months, "&amp;DATEDIF(S1547,A1547,"MD")&amp;" days")</f>
        <v/>
      </c>
      <c r="W1547" s="196">
        <f>_xlfn.LET(_xlpm.d,_xlfn.XLOOKUP(U1547,'[1]Birth Dates'!$A:$A,'[1]Birth Dates'!$B:$B,"",0),IF(_xlpm.d=0,"",_xlpm.d))</f>
        <v/>
      </c>
      <c r="X1547" s="196">
        <f>IF(OR(W1547="",A1547="",NOT(ISNUMBER(W1547)),W1547&gt;A1547),"",DATEDIF(W1547,A1547,"Y")&amp;" years, "&amp;DATEDIF(W1547,A1547,"YM")&amp;" months, "&amp;DATEDIF(W1547,A1547,"MD")&amp;" days")</f>
        <v/>
      </c>
      <c r="AR1547" s="175">
        <f>IF($B1547="","",TEXT($A1547,"yyyymmdd")&amp;"_P"&amp;$C1547&amp;"_C"&amp;$F1547&amp;"_"&amp;TRIM(RIGHT(SUBSTITUTE(TRIM(SUBSTITUTE($M1547,CHAR(160)," "))," ",REPT(" ",60)),60))&amp;IF($Q1547="","","-"&amp;TRIM(RIGHT(SUBSTITUTE(TRIM(SUBSTITUTE($Q1547,CHAR(160)," "))," ",REPT(" ",60)),60)))&amp;IF($U1547="","","-"&amp;TRIM(RIGHT(SUBSTITUTE(TRIM(SUBSTITUTE($U1547,CHAR(160)," "))," ",REPT(" ",60)),60)))&amp;".jpg")</f>
        <v/>
      </c>
    </row>
    <row r="1548" ht="14" customHeight="1">
      <c r="O1548" s="196">
        <f>_xlfn.LET(_xlpm.d,_xlfn.XLOOKUP(M1548,'[1]Birth Dates'!$A:$A,'[1]Birth Dates'!$B:$B,"",0),IF(_xlpm.d=0,"",_xlpm.d))</f>
        <v/>
      </c>
      <c r="P1548" s="196">
        <f>IF(OR(O1548="",A1548="",NOT(ISNUMBER(O1548)),O1548&gt;A1548),"",DATEDIF(O1548,A1548,"Y")&amp;" years, "&amp;DATEDIF(O1548,A1548,"YM")&amp;" months, "&amp;DATEDIF(O1548,A1548,"MD")&amp;" days")</f>
        <v/>
      </c>
      <c r="S1548" s="196">
        <f>_xlfn.LET(_xlpm.d,_xlfn.XLOOKUP(Q1548,'[1]Birth Dates'!$A:$A,'[1]Birth Dates'!$B:$B,"",0),IF(_xlpm.d=0,"",_xlpm.d))</f>
        <v/>
      </c>
      <c r="T1548" s="196">
        <f>IF(OR(S1548="",A1548="",NOT(ISNUMBER(S1548)),S1548&gt;A1548),"",DATEDIF(S1548,A1548,"Y")&amp;" years, "&amp;DATEDIF(S1548,A1548,"YM")&amp;" months, "&amp;DATEDIF(S1548,A1548,"MD")&amp;" days")</f>
        <v/>
      </c>
      <c r="W1548" s="196">
        <f>_xlfn.LET(_xlpm.d,_xlfn.XLOOKUP(U1548,'[1]Birth Dates'!$A:$A,'[1]Birth Dates'!$B:$B,"",0),IF(_xlpm.d=0,"",_xlpm.d))</f>
        <v/>
      </c>
      <c r="X1548" s="196">
        <f>IF(OR(W1548="",A1548="",NOT(ISNUMBER(W1548)),W1548&gt;A1548),"",DATEDIF(W1548,A1548,"Y")&amp;" years, "&amp;DATEDIF(W1548,A1548,"YM")&amp;" months, "&amp;DATEDIF(W1548,A1548,"MD")&amp;" days")</f>
        <v/>
      </c>
      <c r="AR1548" s="175">
        <f>IF($B1548="","",TEXT($A1548,"yyyymmdd")&amp;"_P"&amp;$C1548&amp;"_C"&amp;$F1548&amp;"_"&amp;TRIM(RIGHT(SUBSTITUTE(TRIM(SUBSTITUTE($M1548,CHAR(160)," "))," ",REPT(" ",60)),60))&amp;IF($Q1548="","","-"&amp;TRIM(RIGHT(SUBSTITUTE(TRIM(SUBSTITUTE($Q1548,CHAR(160)," "))," ",REPT(" ",60)),60)))&amp;IF($U1548="","","-"&amp;TRIM(RIGHT(SUBSTITUTE(TRIM(SUBSTITUTE($U1548,CHAR(160)," "))," ",REPT(" ",60)),60)))&amp;".jpg")</f>
        <v/>
      </c>
    </row>
    <row r="1549" ht="14" customHeight="1">
      <c r="O1549" s="196">
        <f>_xlfn.LET(_xlpm.d,_xlfn.XLOOKUP(M1549,'[1]Birth Dates'!$A:$A,'[1]Birth Dates'!$B:$B,"",0),IF(_xlpm.d=0,"",_xlpm.d))</f>
        <v/>
      </c>
      <c r="P1549" s="196">
        <f>IF(OR(O1549="",A1549="",NOT(ISNUMBER(O1549)),O1549&gt;A1549),"",DATEDIF(O1549,A1549,"Y")&amp;" years, "&amp;DATEDIF(O1549,A1549,"YM")&amp;" months, "&amp;DATEDIF(O1549,A1549,"MD")&amp;" days")</f>
        <v/>
      </c>
      <c r="S1549" s="196">
        <f>_xlfn.LET(_xlpm.d,_xlfn.XLOOKUP(Q1549,'[1]Birth Dates'!$A:$A,'[1]Birth Dates'!$B:$B,"",0),IF(_xlpm.d=0,"",_xlpm.d))</f>
        <v/>
      </c>
      <c r="T1549" s="196">
        <f>IF(OR(S1549="",A1549="",NOT(ISNUMBER(S1549)),S1549&gt;A1549),"",DATEDIF(S1549,A1549,"Y")&amp;" years, "&amp;DATEDIF(S1549,A1549,"YM")&amp;" months, "&amp;DATEDIF(S1549,A1549,"MD")&amp;" days")</f>
        <v/>
      </c>
      <c r="W1549" s="196">
        <f>_xlfn.LET(_xlpm.d,_xlfn.XLOOKUP(U1549,'[1]Birth Dates'!$A:$A,'[1]Birth Dates'!$B:$B,"",0),IF(_xlpm.d=0,"",_xlpm.d))</f>
        <v/>
      </c>
      <c r="X1549" s="196">
        <f>IF(OR(W1549="",A1549="",NOT(ISNUMBER(W1549)),W1549&gt;A1549),"",DATEDIF(W1549,A1549,"Y")&amp;" years, "&amp;DATEDIF(W1549,A1549,"YM")&amp;" months, "&amp;DATEDIF(W1549,A1549,"MD")&amp;" days")</f>
        <v/>
      </c>
      <c r="AR1549" s="175">
        <f>IF($B1549="","",TEXT($A1549,"yyyymmdd")&amp;"_P"&amp;$C1549&amp;"_C"&amp;$F1549&amp;"_"&amp;TRIM(RIGHT(SUBSTITUTE(TRIM(SUBSTITUTE($M1549,CHAR(160)," "))," ",REPT(" ",60)),60))&amp;IF($Q1549="","","-"&amp;TRIM(RIGHT(SUBSTITUTE(TRIM(SUBSTITUTE($Q1549,CHAR(160)," "))," ",REPT(" ",60)),60)))&amp;IF($U1549="","","-"&amp;TRIM(RIGHT(SUBSTITUTE(TRIM(SUBSTITUTE($U1549,CHAR(160)," "))," ",REPT(" ",60)),60)))&amp;".jpg")</f>
        <v/>
      </c>
    </row>
    <row r="1550" ht="14" customHeight="1">
      <c r="O1550" s="196">
        <f>_xlfn.LET(_xlpm.d,_xlfn.XLOOKUP(M1550,'[1]Birth Dates'!$A:$A,'[1]Birth Dates'!$B:$B,"",0),IF(_xlpm.d=0,"",_xlpm.d))</f>
        <v/>
      </c>
      <c r="P1550" s="196">
        <f>IF(OR(O1550="",A1550="",NOT(ISNUMBER(O1550)),O1550&gt;A1550),"",DATEDIF(O1550,A1550,"Y")&amp;" years, "&amp;DATEDIF(O1550,A1550,"YM")&amp;" months, "&amp;DATEDIF(O1550,A1550,"MD")&amp;" days")</f>
        <v/>
      </c>
      <c r="S1550" s="196">
        <f>_xlfn.LET(_xlpm.d,_xlfn.XLOOKUP(Q1550,'[1]Birth Dates'!$A:$A,'[1]Birth Dates'!$B:$B,"",0),IF(_xlpm.d=0,"",_xlpm.d))</f>
        <v/>
      </c>
      <c r="T1550" s="196">
        <f>IF(OR(S1550="",A1550="",NOT(ISNUMBER(S1550)),S1550&gt;A1550),"",DATEDIF(S1550,A1550,"Y")&amp;" years, "&amp;DATEDIF(S1550,A1550,"YM")&amp;" months, "&amp;DATEDIF(S1550,A1550,"MD")&amp;" days")</f>
        <v/>
      </c>
      <c r="W1550" s="196">
        <f>_xlfn.LET(_xlpm.d,_xlfn.XLOOKUP(U1550,'[1]Birth Dates'!$A:$A,'[1]Birth Dates'!$B:$B,"",0),IF(_xlpm.d=0,"",_xlpm.d))</f>
        <v/>
      </c>
      <c r="X1550" s="196">
        <f>IF(OR(W1550="",A1550="",NOT(ISNUMBER(W1550)),W1550&gt;A1550),"",DATEDIF(W1550,A1550,"Y")&amp;" years, "&amp;DATEDIF(W1550,A1550,"YM")&amp;" months, "&amp;DATEDIF(W1550,A1550,"MD")&amp;" days")</f>
        <v/>
      </c>
      <c r="AR1550" s="175">
        <f>IF($B1550="","",TEXT($A1550,"yyyymmdd")&amp;"_P"&amp;$C1550&amp;"_C"&amp;$F1550&amp;"_"&amp;TRIM(RIGHT(SUBSTITUTE(TRIM(SUBSTITUTE($M1550,CHAR(160)," "))," ",REPT(" ",60)),60))&amp;IF($Q1550="","","-"&amp;TRIM(RIGHT(SUBSTITUTE(TRIM(SUBSTITUTE($Q1550,CHAR(160)," "))," ",REPT(" ",60)),60)))&amp;IF($U1550="","","-"&amp;TRIM(RIGHT(SUBSTITUTE(TRIM(SUBSTITUTE($U1550,CHAR(160)," "))," ",REPT(" ",60)),60)))&amp;".jpg")</f>
        <v/>
      </c>
    </row>
    <row r="1551" ht="14" customHeight="1">
      <c r="O1551" s="196">
        <f>_xlfn.LET(_xlpm.d,_xlfn.XLOOKUP(M1551,'[1]Birth Dates'!$A:$A,'[1]Birth Dates'!$B:$B,"",0),IF(_xlpm.d=0,"",_xlpm.d))</f>
        <v/>
      </c>
      <c r="P1551" s="196">
        <f>IF(OR(O1551="",A1551="",NOT(ISNUMBER(O1551)),O1551&gt;A1551),"",DATEDIF(O1551,A1551,"Y")&amp;" years, "&amp;DATEDIF(O1551,A1551,"YM")&amp;" months, "&amp;DATEDIF(O1551,A1551,"MD")&amp;" days")</f>
        <v/>
      </c>
      <c r="S1551" s="196">
        <f>_xlfn.LET(_xlpm.d,_xlfn.XLOOKUP(Q1551,'[1]Birth Dates'!$A:$A,'[1]Birth Dates'!$B:$B,"",0),IF(_xlpm.d=0,"",_xlpm.d))</f>
        <v/>
      </c>
      <c r="T1551" s="196">
        <f>IF(OR(S1551="",A1551="",NOT(ISNUMBER(S1551)),S1551&gt;A1551),"",DATEDIF(S1551,A1551,"Y")&amp;" years, "&amp;DATEDIF(S1551,A1551,"YM")&amp;" months, "&amp;DATEDIF(S1551,A1551,"MD")&amp;" days")</f>
        <v/>
      </c>
      <c r="W1551" s="196">
        <f>_xlfn.LET(_xlpm.d,_xlfn.XLOOKUP(U1551,'[1]Birth Dates'!$A:$A,'[1]Birth Dates'!$B:$B,"",0),IF(_xlpm.d=0,"",_xlpm.d))</f>
        <v/>
      </c>
      <c r="X1551" s="196">
        <f>IF(OR(W1551="",A1551="",NOT(ISNUMBER(W1551)),W1551&gt;A1551),"",DATEDIF(W1551,A1551,"Y")&amp;" years, "&amp;DATEDIF(W1551,A1551,"YM")&amp;" months, "&amp;DATEDIF(W1551,A1551,"MD")&amp;" days")</f>
        <v/>
      </c>
      <c r="AR1551" s="175">
        <f>IF($B1551="","",TEXT($A1551,"yyyymmdd")&amp;"_P"&amp;$C1551&amp;"_C"&amp;$F1551&amp;"_"&amp;TRIM(RIGHT(SUBSTITUTE(TRIM(SUBSTITUTE($M1551,CHAR(160)," "))," ",REPT(" ",60)),60))&amp;IF($Q1551="","","-"&amp;TRIM(RIGHT(SUBSTITUTE(TRIM(SUBSTITUTE($Q1551,CHAR(160)," "))," ",REPT(" ",60)),60)))&amp;IF($U1551="","","-"&amp;TRIM(RIGHT(SUBSTITUTE(TRIM(SUBSTITUTE($U1551,CHAR(160)," "))," ",REPT(" ",60)),60)))&amp;".jpg")</f>
        <v/>
      </c>
    </row>
    <row r="1552" ht="14" customHeight="1">
      <c r="O1552" s="196">
        <f>_xlfn.LET(_xlpm.d,_xlfn.XLOOKUP(M1552,'[1]Birth Dates'!$A:$A,'[1]Birth Dates'!$B:$B,"",0),IF(_xlpm.d=0,"",_xlpm.d))</f>
        <v/>
      </c>
      <c r="P1552" s="196">
        <f>IF(OR(O1552="",A1552="",NOT(ISNUMBER(O1552)),O1552&gt;A1552),"",DATEDIF(O1552,A1552,"Y")&amp;" years, "&amp;DATEDIF(O1552,A1552,"YM")&amp;" months, "&amp;DATEDIF(O1552,A1552,"MD")&amp;" days")</f>
        <v/>
      </c>
      <c r="S1552" s="196">
        <f>_xlfn.LET(_xlpm.d,_xlfn.XLOOKUP(Q1552,'[1]Birth Dates'!$A:$A,'[1]Birth Dates'!$B:$B,"",0),IF(_xlpm.d=0,"",_xlpm.d))</f>
        <v/>
      </c>
      <c r="T1552" s="196">
        <f>IF(OR(S1552="",A1552="",NOT(ISNUMBER(S1552)),S1552&gt;A1552),"",DATEDIF(S1552,A1552,"Y")&amp;" years, "&amp;DATEDIF(S1552,A1552,"YM")&amp;" months, "&amp;DATEDIF(S1552,A1552,"MD")&amp;" days")</f>
        <v/>
      </c>
      <c r="W1552" s="196">
        <f>_xlfn.LET(_xlpm.d,_xlfn.XLOOKUP(U1552,'[1]Birth Dates'!$A:$A,'[1]Birth Dates'!$B:$B,"",0),IF(_xlpm.d=0,"",_xlpm.d))</f>
        <v/>
      </c>
      <c r="X1552" s="196">
        <f>IF(OR(W1552="",A1552="",NOT(ISNUMBER(W1552)),W1552&gt;A1552),"",DATEDIF(W1552,A1552,"Y")&amp;" years, "&amp;DATEDIF(W1552,A1552,"YM")&amp;" months, "&amp;DATEDIF(W1552,A1552,"MD")&amp;" days")</f>
        <v/>
      </c>
      <c r="AR1552" s="175">
        <f>IF($B1552="","",TEXT($A1552,"yyyymmdd")&amp;"_P"&amp;$C1552&amp;"_C"&amp;$F1552&amp;"_"&amp;TRIM(RIGHT(SUBSTITUTE(TRIM(SUBSTITUTE($M1552,CHAR(160)," "))," ",REPT(" ",60)),60))&amp;IF($Q1552="","","-"&amp;TRIM(RIGHT(SUBSTITUTE(TRIM(SUBSTITUTE($Q1552,CHAR(160)," "))," ",REPT(" ",60)),60)))&amp;IF($U1552="","","-"&amp;TRIM(RIGHT(SUBSTITUTE(TRIM(SUBSTITUTE($U1552,CHAR(160)," "))," ",REPT(" ",60)),60)))&amp;".jpg")</f>
        <v/>
      </c>
    </row>
    <row r="1553" ht="14" customHeight="1">
      <c r="O1553" s="196">
        <f>_xlfn.LET(_xlpm.d,_xlfn.XLOOKUP(M1553,'[1]Birth Dates'!$A:$A,'[1]Birth Dates'!$B:$B,"",0),IF(_xlpm.d=0,"",_xlpm.d))</f>
        <v/>
      </c>
      <c r="P1553" s="196">
        <f>IF(OR(O1553="",A1553="",NOT(ISNUMBER(O1553)),O1553&gt;A1553),"",DATEDIF(O1553,A1553,"Y")&amp;" years, "&amp;DATEDIF(O1553,A1553,"YM")&amp;" months, "&amp;DATEDIF(O1553,A1553,"MD")&amp;" days")</f>
        <v/>
      </c>
      <c r="S1553" s="196">
        <f>_xlfn.LET(_xlpm.d,_xlfn.XLOOKUP(Q1553,'[1]Birth Dates'!$A:$A,'[1]Birth Dates'!$B:$B,"",0),IF(_xlpm.d=0,"",_xlpm.d))</f>
        <v/>
      </c>
      <c r="T1553" s="196">
        <f>IF(OR(S1553="",A1553="",NOT(ISNUMBER(S1553)),S1553&gt;A1553),"",DATEDIF(S1553,A1553,"Y")&amp;" years, "&amp;DATEDIF(S1553,A1553,"YM")&amp;" months, "&amp;DATEDIF(S1553,A1553,"MD")&amp;" days")</f>
        <v/>
      </c>
      <c r="W1553" s="196">
        <f>_xlfn.LET(_xlpm.d,_xlfn.XLOOKUP(U1553,'[1]Birth Dates'!$A:$A,'[1]Birth Dates'!$B:$B,"",0),IF(_xlpm.d=0,"",_xlpm.d))</f>
        <v/>
      </c>
      <c r="X1553" s="196">
        <f>IF(OR(W1553="",A1553="",NOT(ISNUMBER(W1553)),W1553&gt;A1553),"",DATEDIF(W1553,A1553,"Y")&amp;" years, "&amp;DATEDIF(W1553,A1553,"YM")&amp;" months, "&amp;DATEDIF(W1553,A1553,"MD")&amp;" days")</f>
        <v/>
      </c>
      <c r="AR1553" s="175">
        <f>IF($B1553="","",TEXT($A1553,"yyyymmdd")&amp;"_P"&amp;$C1553&amp;"_C"&amp;$F1553&amp;"_"&amp;TRIM(RIGHT(SUBSTITUTE(TRIM(SUBSTITUTE($M1553,CHAR(160)," "))," ",REPT(" ",60)),60))&amp;IF($Q1553="","","-"&amp;TRIM(RIGHT(SUBSTITUTE(TRIM(SUBSTITUTE($Q1553,CHAR(160)," "))," ",REPT(" ",60)),60)))&amp;IF($U1553="","","-"&amp;TRIM(RIGHT(SUBSTITUTE(TRIM(SUBSTITUTE($U1553,CHAR(160)," "))," ",REPT(" ",60)),60)))&amp;".jpg")</f>
        <v/>
      </c>
    </row>
    <row r="1554" ht="14" customHeight="1">
      <c r="O1554" s="196">
        <f>_xlfn.LET(_xlpm.d,_xlfn.XLOOKUP(M1554,'[1]Birth Dates'!$A:$A,'[1]Birth Dates'!$B:$B,"",0),IF(_xlpm.d=0,"",_xlpm.d))</f>
        <v/>
      </c>
      <c r="P1554" s="196">
        <f>IF(OR(O1554="",A1554="",NOT(ISNUMBER(O1554)),O1554&gt;A1554),"",DATEDIF(O1554,A1554,"Y")&amp;" years, "&amp;DATEDIF(O1554,A1554,"YM")&amp;" months, "&amp;DATEDIF(O1554,A1554,"MD")&amp;" days")</f>
        <v/>
      </c>
      <c r="S1554" s="196">
        <f>_xlfn.LET(_xlpm.d,_xlfn.XLOOKUP(Q1554,'[1]Birth Dates'!$A:$A,'[1]Birth Dates'!$B:$B,"",0),IF(_xlpm.d=0,"",_xlpm.d))</f>
        <v/>
      </c>
      <c r="T1554" s="196">
        <f>IF(OR(S1554="",A1554="",NOT(ISNUMBER(S1554)),S1554&gt;A1554),"",DATEDIF(S1554,A1554,"Y")&amp;" years, "&amp;DATEDIF(S1554,A1554,"YM")&amp;" months, "&amp;DATEDIF(S1554,A1554,"MD")&amp;" days")</f>
        <v/>
      </c>
      <c r="W1554" s="196">
        <f>_xlfn.LET(_xlpm.d,_xlfn.XLOOKUP(U1554,'[1]Birth Dates'!$A:$A,'[1]Birth Dates'!$B:$B,"",0),IF(_xlpm.d=0,"",_xlpm.d))</f>
        <v/>
      </c>
      <c r="X1554" s="196">
        <f>IF(OR(W1554="",A1554="",NOT(ISNUMBER(W1554)),W1554&gt;A1554),"",DATEDIF(W1554,A1554,"Y")&amp;" years, "&amp;DATEDIF(W1554,A1554,"YM")&amp;" months, "&amp;DATEDIF(W1554,A1554,"MD")&amp;" days")</f>
        <v/>
      </c>
      <c r="AR1554" s="175">
        <f>IF($B1554="","",TEXT($A1554,"yyyymmdd")&amp;"_P"&amp;$C1554&amp;"_C"&amp;$F1554&amp;"_"&amp;TRIM(RIGHT(SUBSTITUTE(TRIM(SUBSTITUTE($M1554,CHAR(160)," "))," ",REPT(" ",60)),60))&amp;IF($Q1554="","","-"&amp;TRIM(RIGHT(SUBSTITUTE(TRIM(SUBSTITUTE($Q1554,CHAR(160)," "))," ",REPT(" ",60)),60)))&amp;IF($U1554="","","-"&amp;TRIM(RIGHT(SUBSTITUTE(TRIM(SUBSTITUTE($U1554,CHAR(160)," "))," ",REPT(" ",60)),60)))&amp;".jpg")</f>
        <v/>
      </c>
    </row>
    <row r="1555" ht="14" customHeight="1">
      <c r="O1555" s="196">
        <f>_xlfn.LET(_xlpm.d,_xlfn.XLOOKUP(M1555,'[1]Birth Dates'!$A:$A,'[1]Birth Dates'!$B:$B,"",0),IF(_xlpm.d=0,"",_xlpm.d))</f>
        <v/>
      </c>
      <c r="P1555" s="196">
        <f>IF(OR(O1555="",A1555="",NOT(ISNUMBER(O1555)),O1555&gt;A1555),"",DATEDIF(O1555,A1555,"Y")&amp;" years, "&amp;DATEDIF(O1555,A1555,"YM")&amp;" months, "&amp;DATEDIF(O1555,A1555,"MD")&amp;" days")</f>
        <v/>
      </c>
      <c r="S1555" s="196">
        <f>_xlfn.LET(_xlpm.d,_xlfn.XLOOKUP(Q1555,'[1]Birth Dates'!$A:$A,'[1]Birth Dates'!$B:$B,"",0),IF(_xlpm.d=0,"",_xlpm.d))</f>
        <v/>
      </c>
      <c r="T1555" s="196">
        <f>IF(OR(S1555="",A1555="",NOT(ISNUMBER(S1555)),S1555&gt;A1555),"",DATEDIF(S1555,A1555,"Y")&amp;" years, "&amp;DATEDIF(S1555,A1555,"YM")&amp;" months, "&amp;DATEDIF(S1555,A1555,"MD")&amp;" days")</f>
        <v/>
      </c>
      <c r="W1555" s="196">
        <f>_xlfn.LET(_xlpm.d,_xlfn.XLOOKUP(U1555,'[1]Birth Dates'!$A:$A,'[1]Birth Dates'!$B:$B,"",0),IF(_xlpm.d=0,"",_xlpm.d))</f>
        <v/>
      </c>
      <c r="X1555" s="196">
        <f>IF(OR(W1555="",A1555="",NOT(ISNUMBER(W1555)),W1555&gt;A1555),"",DATEDIF(W1555,A1555,"Y")&amp;" years, "&amp;DATEDIF(W1555,A1555,"YM")&amp;" months, "&amp;DATEDIF(W1555,A1555,"MD")&amp;" days")</f>
        <v/>
      </c>
      <c r="AR1555" s="175">
        <f>IF($B1555="","",TEXT($A1555,"yyyymmdd")&amp;"_P"&amp;$C1555&amp;"_C"&amp;$F1555&amp;"_"&amp;TRIM(RIGHT(SUBSTITUTE(TRIM(SUBSTITUTE($M1555,CHAR(160)," "))," ",REPT(" ",60)),60))&amp;IF($Q1555="","","-"&amp;TRIM(RIGHT(SUBSTITUTE(TRIM(SUBSTITUTE($Q1555,CHAR(160)," "))," ",REPT(" ",60)),60)))&amp;IF($U1555="","","-"&amp;TRIM(RIGHT(SUBSTITUTE(TRIM(SUBSTITUTE($U1555,CHAR(160)," "))," ",REPT(" ",60)),60)))&amp;".jpg")</f>
        <v/>
      </c>
    </row>
    <row r="1556" ht="14" customHeight="1">
      <c r="O1556" s="196">
        <f>_xlfn.LET(_xlpm.d,_xlfn.XLOOKUP(M1556,'[1]Birth Dates'!$A:$A,'[1]Birth Dates'!$B:$B,"",0),IF(_xlpm.d=0,"",_xlpm.d))</f>
        <v/>
      </c>
      <c r="P1556" s="196">
        <f>IF(OR(O1556="",A1556="",NOT(ISNUMBER(O1556)),O1556&gt;A1556),"",DATEDIF(O1556,A1556,"Y")&amp;" years, "&amp;DATEDIF(O1556,A1556,"YM")&amp;" months, "&amp;DATEDIF(O1556,A1556,"MD")&amp;" days")</f>
        <v/>
      </c>
      <c r="S1556" s="196">
        <f>_xlfn.LET(_xlpm.d,_xlfn.XLOOKUP(Q1556,'[1]Birth Dates'!$A:$A,'[1]Birth Dates'!$B:$B,"",0),IF(_xlpm.d=0,"",_xlpm.d))</f>
        <v/>
      </c>
      <c r="T1556" s="196">
        <f>IF(OR(S1556="",A1556="",NOT(ISNUMBER(S1556)),S1556&gt;A1556),"",DATEDIF(S1556,A1556,"Y")&amp;" years, "&amp;DATEDIF(S1556,A1556,"YM")&amp;" months, "&amp;DATEDIF(S1556,A1556,"MD")&amp;" days")</f>
        <v/>
      </c>
      <c r="W1556" s="196">
        <f>_xlfn.LET(_xlpm.d,_xlfn.XLOOKUP(U1556,'[1]Birth Dates'!$A:$A,'[1]Birth Dates'!$B:$B,"",0),IF(_xlpm.d=0,"",_xlpm.d))</f>
        <v/>
      </c>
      <c r="X1556" s="196">
        <f>IF(OR(W1556="",A1556="",NOT(ISNUMBER(W1556)),W1556&gt;A1556),"",DATEDIF(W1556,A1556,"Y")&amp;" years, "&amp;DATEDIF(W1556,A1556,"YM")&amp;" months, "&amp;DATEDIF(W1556,A1556,"MD")&amp;" days")</f>
        <v/>
      </c>
      <c r="AR1556" s="175">
        <f>IF($B1556="","",TEXT($A1556,"yyyymmdd")&amp;"_P"&amp;$C1556&amp;"_C"&amp;$F1556&amp;"_"&amp;TRIM(RIGHT(SUBSTITUTE(TRIM(SUBSTITUTE($M1556,CHAR(160)," "))," ",REPT(" ",60)),60))&amp;IF($Q1556="","","-"&amp;TRIM(RIGHT(SUBSTITUTE(TRIM(SUBSTITUTE($Q1556,CHAR(160)," "))," ",REPT(" ",60)),60)))&amp;IF($U1556="","","-"&amp;TRIM(RIGHT(SUBSTITUTE(TRIM(SUBSTITUTE($U1556,CHAR(160)," "))," ",REPT(" ",60)),60)))&amp;".jpg")</f>
        <v/>
      </c>
    </row>
    <row r="1557" ht="14" customHeight="1">
      <c r="O1557" s="196">
        <f>_xlfn.LET(_xlpm.d,_xlfn.XLOOKUP(M1557,'[1]Birth Dates'!$A:$A,'[1]Birth Dates'!$B:$B,"",0),IF(_xlpm.d=0,"",_xlpm.d))</f>
        <v/>
      </c>
      <c r="P1557" s="196">
        <f>IF(OR(O1557="",A1557="",NOT(ISNUMBER(O1557)),O1557&gt;A1557),"",DATEDIF(O1557,A1557,"Y")&amp;" years, "&amp;DATEDIF(O1557,A1557,"YM")&amp;" months, "&amp;DATEDIF(O1557,A1557,"MD")&amp;" days")</f>
        <v/>
      </c>
      <c r="S1557" s="196">
        <f>_xlfn.LET(_xlpm.d,_xlfn.XLOOKUP(Q1557,'[1]Birth Dates'!$A:$A,'[1]Birth Dates'!$B:$B,"",0),IF(_xlpm.d=0,"",_xlpm.d))</f>
        <v/>
      </c>
      <c r="T1557" s="196">
        <f>IF(OR(S1557="",A1557="",NOT(ISNUMBER(S1557)),S1557&gt;A1557),"",DATEDIF(S1557,A1557,"Y")&amp;" years, "&amp;DATEDIF(S1557,A1557,"YM")&amp;" months, "&amp;DATEDIF(S1557,A1557,"MD")&amp;" days")</f>
        <v/>
      </c>
      <c r="W1557" s="196">
        <f>_xlfn.LET(_xlpm.d,_xlfn.XLOOKUP(U1557,'[1]Birth Dates'!$A:$A,'[1]Birth Dates'!$B:$B,"",0),IF(_xlpm.d=0,"",_xlpm.d))</f>
        <v/>
      </c>
      <c r="X1557" s="196">
        <f>IF(OR(W1557="",A1557="",NOT(ISNUMBER(W1557)),W1557&gt;A1557),"",DATEDIF(W1557,A1557,"Y")&amp;" years, "&amp;DATEDIF(W1557,A1557,"YM")&amp;" months, "&amp;DATEDIF(W1557,A1557,"MD")&amp;" days")</f>
        <v/>
      </c>
      <c r="AR1557" s="175">
        <f>IF($B1557="","",TEXT($A1557,"yyyymmdd")&amp;"_P"&amp;$C1557&amp;"_C"&amp;$F1557&amp;"_"&amp;TRIM(RIGHT(SUBSTITUTE(TRIM(SUBSTITUTE($M1557,CHAR(160)," "))," ",REPT(" ",60)),60))&amp;IF($Q1557="","","-"&amp;TRIM(RIGHT(SUBSTITUTE(TRIM(SUBSTITUTE($Q1557,CHAR(160)," "))," ",REPT(" ",60)),60)))&amp;IF($U1557="","","-"&amp;TRIM(RIGHT(SUBSTITUTE(TRIM(SUBSTITUTE($U1557,CHAR(160)," "))," ",REPT(" ",60)),60)))&amp;".jpg")</f>
        <v/>
      </c>
    </row>
    <row r="1558" ht="14" customHeight="1">
      <c r="O1558" s="196">
        <f>_xlfn.LET(_xlpm.d,_xlfn.XLOOKUP(M1558,'[1]Birth Dates'!$A:$A,'[1]Birth Dates'!$B:$B,"",0),IF(_xlpm.d=0,"",_xlpm.d))</f>
        <v/>
      </c>
      <c r="P1558" s="196">
        <f>IF(OR(O1558="",A1558="",NOT(ISNUMBER(O1558)),O1558&gt;A1558),"",DATEDIF(O1558,A1558,"Y")&amp;" years, "&amp;DATEDIF(O1558,A1558,"YM")&amp;" months, "&amp;DATEDIF(O1558,A1558,"MD")&amp;" days")</f>
        <v/>
      </c>
      <c r="S1558" s="196">
        <f>_xlfn.LET(_xlpm.d,_xlfn.XLOOKUP(Q1558,'[1]Birth Dates'!$A:$A,'[1]Birth Dates'!$B:$B,"",0),IF(_xlpm.d=0,"",_xlpm.d))</f>
        <v/>
      </c>
      <c r="T1558" s="196">
        <f>IF(OR(S1558="",A1558="",NOT(ISNUMBER(S1558)),S1558&gt;A1558),"",DATEDIF(S1558,A1558,"Y")&amp;" years, "&amp;DATEDIF(S1558,A1558,"YM")&amp;" months, "&amp;DATEDIF(S1558,A1558,"MD")&amp;" days")</f>
        <v/>
      </c>
      <c r="W1558" s="196">
        <f>_xlfn.LET(_xlpm.d,_xlfn.XLOOKUP(U1558,'[1]Birth Dates'!$A:$A,'[1]Birth Dates'!$B:$B,"",0),IF(_xlpm.d=0,"",_xlpm.d))</f>
        <v/>
      </c>
      <c r="X1558" s="196">
        <f>IF(OR(W1558="",A1558="",NOT(ISNUMBER(W1558)),W1558&gt;A1558),"",DATEDIF(W1558,A1558,"Y")&amp;" years, "&amp;DATEDIF(W1558,A1558,"YM")&amp;" months, "&amp;DATEDIF(W1558,A1558,"MD")&amp;" days")</f>
        <v/>
      </c>
      <c r="AR1558" s="175">
        <f>IF($B1558="","",TEXT($A1558,"yyyymmdd")&amp;"_P"&amp;$C1558&amp;"_C"&amp;$F1558&amp;"_"&amp;TRIM(RIGHT(SUBSTITUTE(TRIM(SUBSTITUTE($M1558,CHAR(160)," "))," ",REPT(" ",60)),60))&amp;IF($Q1558="","","-"&amp;TRIM(RIGHT(SUBSTITUTE(TRIM(SUBSTITUTE($Q1558,CHAR(160)," "))," ",REPT(" ",60)),60)))&amp;IF($U1558="","","-"&amp;TRIM(RIGHT(SUBSTITUTE(TRIM(SUBSTITUTE($U1558,CHAR(160)," "))," ",REPT(" ",60)),60)))&amp;".jpg")</f>
        <v/>
      </c>
    </row>
    <row r="1559" ht="14" customHeight="1">
      <c r="O1559" s="196">
        <f>_xlfn.LET(_xlpm.d,_xlfn.XLOOKUP(M1559,'[1]Birth Dates'!$A:$A,'[1]Birth Dates'!$B:$B,"",0),IF(_xlpm.d=0,"",_xlpm.d))</f>
        <v/>
      </c>
      <c r="P1559" s="196">
        <f>IF(OR(O1559="",A1559="",NOT(ISNUMBER(O1559)),O1559&gt;A1559),"",DATEDIF(O1559,A1559,"Y")&amp;" years, "&amp;DATEDIF(O1559,A1559,"YM")&amp;" months, "&amp;DATEDIF(O1559,A1559,"MD")&amp;" days")</f>
        <v/>
      </c>
      <c r="S1559" s="196">
        <f>_xlfn.LET(_xlpm.d,_xlfn.XLOOKUP(Q1559,'[1]Birth Dates'!$A:$A,'[1]Birth Dates'!$B:$B,"",0),IF(_xlpm.d=0,"",_xlpm.d))</f>
        <v/>
      </c>
      <c r="T1559" s="196">
        <f>IF(OR(S1559="",A1559="",NOT(ISNUMBER(S1559)),S1559&gt;A1559),"",DATEDIF(S1559,A1559,"Y")&amp;" years, "&amp;DATEDIF(S1559,A1559,"YM")&amp;" months, "&amp;DATEDIF(S1559,A1559,"MD")&amp;" days")</f>
        <v/>
      </c>
      <c r="W1559" s="196">
        <f>_xlfn.LET(_xlpm.d,_xlfn.XLOOKUP(U1559,'[1]Birth Dates'!$A:$A,'[1]Birth Dates'!$B:$B,"",0),IF(_xlpm.d=0,"",_xlpm.d))</f>
        <v/>
      </c>
      <c r="X1559" s="196">
        <f>IF(OR(W1559="",A1559="",NOT(ISNUMBER(W1559)),W1559&gt;A1559),"",DATEDIF(W1559,A1559,"Y")&amp;" years, "&amp;DATEDIF(W1559,A1559,"YM")&amp;" months, "&amp;DATEDIF(W1559,A1559,"MD")&amp;" days")</f>
        <v/>
      </c>
      <c r="AR1559" s="175">
        <f>IF($B1559="","",TEXT($A1559,"yyyymmdd")&amp;"_P"&amp;$C1559&amp;"_C"&amp;$F1559&amp;"_"&amp;TRIM(RIGHT(SUBSTITUTE(TRIM(SUBSTITUTE($M1559,CHAR(160)," "))," ",REPT(" ",60)),60))&amp;IF($Q1559="","","-"&amp;TRIM(RIGHT(SUBSTITUTE(TRIM(SUBSTITUTE($Q1559,CHAR(160)," "))," ",REPT(" ",60)),60)))&amp;IF($U1559="","","-"&amp;TRIM(RIGHT(SUBSTITUTE(TRIM(SUBSTITUTE($U1559,CHAR(160)," "))," ",REPT(" ",60)),60)))&amp;".jpg")</f>
        <v/>
      </c>
    </row>
    <row r="1560" ht="14" customHeight="1">
      <c r="O1560" s="196">
        <f>_xlfn.LET(_xlpm.d,_xlfn.XLOOKUP(M1560,'[1]Birth Dates'!$A:$A,'[1]Birth Dates'!$B:$B,"",0),IF(_xlpm.d=0,"",_xlpm.d))</f>
        <v/>
      </c>
      <c r="P1560" s="196">
        <f>IF(OR(O1560="",A1560="",NOT(ISNUMBER(O1560)),O1560&gt;A1560),"",DATEDIF(O1560,A1560,"Y")&amp;" years, "&amp;DATEDIF(O1560,A1560,"YM")&amp;" months, "&amp;DATEDIF(O1560,A1560,"MD")&amp;" days")</f>
        <v/>
      </c>
      <c r="S1560" s="196">
        <f>_xlfn.LET(_xlpm.d,_xlfn.XLOOKUP(Q1560,'[1]Birth Dates'!$A:$A,'[1]Birth Dates'!$B:$B,"",0),IF(_xlpm.d=0,"",_xlpm.d))</f>
        <v/>
      </c>
      <c r="T1560" s="196">
        <f>IF(OR(S1560="",A1560="",NOT(ISNUMBER(S1560)),S1560&gt;A1560),"",DATEDIF(S1560,A1560,"Y")&amp;" years, "&amp;DATEDIF(S1560,A1560,"YM")&amp;" months, "&amp;DATEDIF(S1560,A1560,"MD")&amp;" days")</f>
        <v/>
      </c>
      <c r="W1560" s="196">
        <f>_xlfn.LET(_xlpm.d,_xlfn.XLOOKUP(U1560,'[1]Birth Dates'!$A:$A,'[1]Birth Dates'!$B:$B,"",0),IF(_xlpm.d=0,"",_xlpm.d))</f>
        <v/>
      </c>
      <c r="X1560" s="196">
        <f>IF(OR(W1560="",A1560="",NOT(ISNUMBER(W1560)),W1560&gt;A1560),"",DATEDIF(W1560,A1560,"Y")&amp;" years, "&amp;DATEDIF(W1560,A1560,"YM")&amp;" months, "&amp;DATEDIF(W1560,A1560,"MD")&amp;" days")</f>
        <v/>
      </c>
      <c r="AR1560" s="175">
        <f>IF($B1560="","",TEXT($A1560,"yyyymmdd")&amp;"_P"&amp;$C1560&amp;"_C"&amp;$F1560&amp;"_"&amp;TRIM(RIGHT(SUBSTITUTE(TRIM(SUBSTITUTE($M1560,CHAR(160)," "))," ",REPT(" ",60)),60))&amp;IF($Q1560="","","-"&amp;TRIM(RIGHT(SUBSTITUTE(TRIM(SUBSTITUTE($Q1560,CHAR(160)," "))," ",REPT(" ",60)),60)))&amp;IF($U1560="","","-"&amp;TRIM(RIGHT(SUBSTITUTE(TRIM(SUBSTITUTE($U1560,CHAR(160)," "))," ",REPT(" ",60)),60)))&amp;".jpg")</f>
        <v/>
      </c>
    </row>
    <row r="1561" ht="14" customHeight="1">
      <c r="O1561" s="196">
        <f>_xlfn.LET(_xlpm.d,_xlfn.XLOOKUP(M1561,'[1]Birth Dates'!$A:$A,'[1]Birth Dates'!$B:$B,"",0),IF(_xlpm.d=0,"",_xlpm.d))</f>
        <v/>
      </c>
      <c r="P1561" s="196">
        <f>IF(OR(O1561="",A1561="",NOT(ISNUMBER(O1561)),O1561&gt;A1561),"",DATEDIF(O1561,A1561,"Y")&amp;" years, "&amp;DATEDIF(O1561,A1561,"YM")&amp;" months, "&amp;DATEDIF(O1561,A1561,"MD")&amp;" days")</f>
        <v/>
      </c>
      <c r="S1561" s="196">
        <f>_xlfn.LET(_xlpm.d,_xlfn.XLOOKUP(Q1561,'[1]Birth Dates'!$A:$A,'[1]Birth Dates'!$B:$B,"",0),IF(_xlpm.d=0,"",_xlpm.d))</f>
        <v/>
      </c>
      <c r="T1561" s="196">
        <f>IF(OR(S1561="",A1561="",NOT(ISNUMBER(S1561)),S1561&gt;A1561),"",DATEDIF(S1561,A1561,"Y")&amp;" years, "&amp;DATEDIF(S1561,A1561,"YM")&amp;" months, "&amp;DATEDIF(S1561,A1561,"MD")&amp;" days")</f>
        <v/>
      </c>
      <c r="W1561" s="196">
        <f>_xlfn.LET(_xlpm.d,_xlfn.XLOOKUP(U1561,'[1]Birth Dates'!$A:$A,'[1]Birth Dates'!$B:$B,"",0),IF(_xlpm.d=0,"",_xlpm.d))</f>
        <v/>
      </c>
      <c r="X1561" s="196">
        <f>IF(OR(W1561="",A1561="",NOT(ISNUMBER(W1561)),W1561&gt;A1561),"",DATEDIF(W1561,A1561,"Y")&amp;" years, "&amp;DATEDIF(W1561,A1561,"YM")&amp;" months, "&amp;DATEDIF(W1561,A1561,"MD")&amp;" days")</f>
        <v/>
      </c>
      <c r="AR1561" s="175">
        <f>IF($B1561="","",TEXT($A1561,"yyyymmdd")&amp;"_P"&amp;$C1561&amp;"_C"&amp;$F1561&amp;"_"&amp;TRIM(RIGHT(SUBSTITUTE(TRIM(SUBSTITUTE($M1561,CHAR(160)," "))," ",REPT(" ",60)),60))&amp;IF($Q1561="","","-"&amp;TRIM(RIGHT(SUBSTITUTE(TRIM(SUBSTITUTE($Q1561,CHAR(160)," "))," ",REPT(" ",60)),60)))&amp;IF($U1561="","","-"&amp;TRIM(RIGHT(SUBSTITUTE(TRIM(SUBSTITUTE($U1561,CHAR(160)," "))," ",REPT(" ",60)),60)))&amp;".jpg")</f>
        <v/>
      </c>
    </row>
    <row r="1562" ht="14" customHeight="1">
      <c r="O1562" s="196">
        <f>_xlfn.LET(_xlpm.d,_xlfn.XLOOKUP(M1562,'[1]Birth Dates'!$A:$A,'[1]Birth Dates'!$B:$B,"",0),IF(_xlpm.d=0,"",_xlpm.d))</f>
        <v/>
      </c>
      <c r="P1562" s="196">
        <f>IF(OR(O1562="",A1562="",NOT(ISNUMBER(O1562)),O1562&gt;A1562),"",DATEDIF(O1562,A1562,"Y")&amp;" years, "&amp;DATEDIF(O1562,A1562,"YM")&amp;" months, "&amp;DATEDIF(O1562,A1562,"MD")&amp;" days")</f>
        <v/>
      </c>
      <c r="S1562" s="196">
        <f>_xlfn.LET(_xlpm.d,_xlfn.XLOOKUP(Q1562,'[1]Birth Dates'!$A:$A,'[1]Birth Dates'!$B:$B,"",0),IF(_xlpm.d=0,"",_xlpm.d))</f>
        <v/>
      </c>
      <c r="T1562" s="196">
        <f>IF(OR(S1562="",A1562="",NOT(ISNUMBER(S1562)),S1562&gt;A1562),"",DATEDIF(S1562,A1562,"Y")&amp;" years, "&amp;DATEDIF(S1562,A1562,"YM")&amp;" months, "&amp;DATEDIF(S1562,A1562,"MD")&amp;" days")</f>
        <v/>
      </c>
      <c r="W1562" s="196">
        <f>_xlfn.LET(_xlpm.d,_xlfn.XLOOKUP(U1562,'[1]Birth Dates'!$A:$A,'[1]Birth Dates'!$B:$B,"",0),IF(_xlpm.d=0,"",_xlpm.d))</f>
        <v/>
      </c>
      <c r="X1562" s="196">
        <f>IF(OR(W1562="",A1562="",NOT(ISNUMBER(W1562)),W1562&gt;A1562),"",DATEDIF(W1562,A1562,"Y")&amp;" years, "&amp;DATEDIF(W1562,A1562,"YM")&amp;" months, "&amp;DATEDIF(W1562,A1562,"MD")&amp;" days")</f>
        <v/>
      </c>
      <c r="AR1562" s="175">
        <f>IF($B1562="","",TEXT($A1562,"yyyymmdd")&amp;"_P"&amp;$C1562&amp;"_C"&amp;$F1562&amp;"_"&amp;TRIM(RIGHT(SUBSTITUTE(TRIM(SUBSTITUTE($M1562,CHAR(160)," "))," ",REPT(" ",60)),60))&amp;IF($Q1562="","","-"&amp;TRIM(RIGHT(SUBSTITUTE(TRIM(SUBSTITUTE($Q1562,CHAR(160)," "))," ",REPT(" ",60)),60)))&amp;IF($U1562="","","-"&amp;TRIM(RIGHT(SUBSTITUTE(TRIM(SUBSTITUTE($U1562,CHAR(160)," "))," ",REPT(" ",60)),60)))&amp;".jpg")</f>
        <v/>
      </c>
    </row>
    <row r="1563" ht="14" customHeight="1">
      <c r="O1563" s="196">
        <f>_xlfn.LET(_xlpm.d,_xlfn.XLOOKUP(M1563,'[1]Birth Dates'!$A:$A,'[1]Birth Dates'!$B:$B,"",0),IF(_xlpm.d=0,"",_xlpm.d))</f>
        <v/>
      </c>
      <c r="P1563" s="196">
        <f>IF(OR(O1563="",A1563="",NOT(ISNUMBER(O1563)),O1563&gt;A1563),"",DATEDIF(O1563,A1563,"Y")&amp;" years, "&amp;DATEDIF(O1563,A1563,"YM")&amp;" months, "&amp;DATEDIF(O1563,A1563,"MD")&amp;" days")</f>
        <v/>
      </c>
      <c r="S1563" s="196">
        <f>_xlfn.LET(_xlpm.d,_xlfn.XLOOKUP(Q1563,'[1]Birth Dates'!$A:$A,'[1]Birth Dates'!$B:$B,"",0),IF(_xlpm.d=0,"",_xlpm.d))</f>
        <v/>
      </c>
      <c r="T1563" s="196">
        <f>IF(OR(S1563="",A1563="",NOT(ISNUMBER(S1563)),S1563&gt;A1563),"",DATEDIF(S1563,A1563,"Y")&amp;" years, "&amp;DATEDIF(S1563,A1563,"YM")&amp;" months, "&amp;DATEDIF(S1563,A1563,"MD")&amp;" days")</f>
        <v/>
      </c>
      <c r="W1563" s="196">
        <f>_xlfn.LET(_xlpm.d,_xlfn.XLOOKUP(U1563,'[1]Birth Dates'!$A:$A,'[1]Birth Dates'!$B:$B,"",0),IF(_xlpm.d=0,"",_xlpm.d))</f>
        <v/>
      </c>
      <c r="X1563" s="196">
        <f>IF(OR(W1563="",A1563="",NOT(ISNUMBER(W1563)),W1563&gt;A1563),"",DATEDIF(W1563,A1563,"Y")&amp;" years, "&amp;DATEDIF(W1563,A1563,"YM")&amp;" months, "&amp;DATEDIF(W1563,A1563,"MD")&amp;" days")</f>
        <v/>
      </c>
      <c r="AR1563" s="175">
        <f>IF($B1563="","",TEXT($A1563,"yyyymmdd")&amp;"_P"&amp;$C1563&amp;"_C"&amp;$F1563&amp;"_"&amp;TRIM(RIGHT(SUBSTITUTE(TRIM(SUBSTITUTE($M1563,CHAR(160)," "))," ",REPT(" ",60)),60))&amp;IF($Q1563="","","-"&amp;TRIM(RIGHT(SUBSTITUTE(TRIM(SUBSTITUTE($Q1563,CHAR(160)," "))," ",REPT(" ",60)),60)))&amp;IF($U1563="","","-"&amp;TRIM(RIGHT(SUBSTITUTE(TRIM(SUBSTITUTE($U1563,CHAR(160)," "))," ",REPT(" ",60)),60)))&amp;".jpg")</f>
        <v/>
      </c>
    </row>
    <row r="1564" ht="14" customHeight="1">
      <c r="O1564" s="196">
        <f>_xlfn.LET(_xlpm.d,_xlfn.XLOOKUP(M1564,'[1]Birth Dates'!$A:$A,'[1]Birth Dates'!$B:$B,"",0),IF(_xlpm.d=0,"",_xlpm.d))</f>
        <v/>
      </c>
      <c r="P1564" s="196">
        <f>IF(OR(O1564="",A1564="",NOT(ISNUMBER(O1564)),O1564&gt;A1564),"",DATEDIF(O1564,A1564,"Y")&amp;" years, "&amp;DATEDIF(O1564,A1564,"YM")&amp;" months, "&amp;DATEDIF(O1564,A1564,"MD")&amp;" days")</f>
        <v/>
      </c>
      <c r="S1564" s="196">
        <f>_xlfn.LET(_xlpm.d,_xlfn.XLOOKUP(Q1564,'[1]Birth Dates'!$A:$A,'[1]Birth Dates'!$B:$B,"",0),IF(_xlpm.d=0,"",_xlpm.d))</f>
        <v/>
      </c>
      <c r="T1564" s="196">
        <f>IF(OR(S1564="",A1564="",NOT(ISNUMBER(S1564)),S1564&gt;A1564),"",DATEDIF(S1564,A1564,"Y")&amp;" years, "&amp;DATEDIF(S1564,A1564,"YM")&amp;" months, "&amp;DATEDIF(S1564,A1564,"MD")&amp;" days")</f>
        <v/>
      </c>
      <c r="W1564" s="196">
        <f>_xlfn.LET(_xlpm.d,_xlfn.XLOOKUP(U1564,'[1]Birth Dates'!$A:$A,'[1]Birth Dates'!$B:$B,"",0),IF(_xlpm.d=0,"",_xlpm.d))</f>
        <v/>
      </c>
      <c r="X1564" s="196">
        <f>IF(OR(W1564="",A1564="",NOT(ISNUMBER(W1564)),W1564&gt;A1564),"",DATEDIF(W1564,A1564,"Y")&amp;" years, "&amp;DATEDIF(W1564,A1564,"YM")&amp;" months, "&amp;DATEDIF(W1564,A1564,"MD")&amp;" days")</f>
        <v/>
      </c>
      <c r="AR1564" s="175">
        <f>IF($B1564="","",TEXT($A1564,"yyyymmdd")&amp;"_P"&amp;$C1564&amp;"_C"&amp;$F1564&amp;"_"&amp;TRIM(RIGHT(SUBSTITUTE(TRIM(SUBSTITUTE($M1564,CHAR(160)," "))," ",REPT(" ",60)),60))&amp;IF($Q1564="","","-"&amp;TRIM(RIGHT(SUBSTITUTE(TRIM(SUBSTITUTE($Q1564,CHAR(160)," "))," ",REPT(" ",60)),60)))&amp;IF($U1564="","","-"&amp;TRIM(RIGHT(SUBSTITUTE(TRIM(SUBSTITUTE($U1564,CHAR(160)," "))," ",REPT(" ",60)),60)))&amp;".jpg")</f>
        <v/>
      </c>
    </row>
    <row r="1565" ht="14" customHeight="1">
      <c r="O1565" s="196">
        <f>_xlfn.LET(_xlpm.d,_xlfn.XLOOKUP(M1565,'[1]Birth Dates'!$A:$A,'[1]Birth Dates'!$B:$B,"",0),IF(_xlpm.d=0,"",_xlpm.d))</f>
        <v/>
      </c>
      <c r="P1565" s="196">
        <f>IF(OR(O1565="",A1565="",NOT(ISNUMBER(O1565)),O1565&gt;A1565),"",DATEDIF(O1565,A1565,"Y")&amp;" years, "&amp;DATEDIF(O1565,A1565,"YM")&amp;" months, "&amp;DATEDIF(O1565,A1565,"MD")&amp;" days")</f>
        <v/>
      </c>
      <c r="S1565" s="196">
        <f>_xlfn.LET(_xlpm.d,_xlfn.XLOOKUP(Q1565,'[1]Birth Dates'!$A:$A,'[1]Birth Dates'!$B:$B,"",0),IF(_xlpm.d=0,"",_xlpm.d))</f>
        <v/>
      </c>
      <c r="T1565" s="196">
        <f>IF(OR(S1565="",A1565="",NOT(ISNUMBER(S1565)),S1565&gt;A1565),"",DATEDIF(S1565,A1565,"Y")&amp;" years, "&amp;DATEDIF(S1565,A1565,"YM")&amp;" months, "&amp;DATEDIF(S1565,A1565,"MD")&amp;" days")</f>
        <v/>
      </c>
      <c r="W1565" s="196">
        <f>_xlfn.LET(_xlpm.d,_xlfn.XLOOKUP(U1565,'[1]Birth Dates'!$A:$A,'[1]Birth Dates'!$B:$B,"",0),IF(_xlpm.d=0,"",_xlpm.d))</f>
        <v/>
      </c>
      <c r="X1565" s="196">
        <f>IF(OR(W1565="",A1565="",NOT(ISNUMBER(W1565)),W1565&gt;A1565),"",DATEDIF(W1565,A1565,"Y")&amp;" years, "&amp;DATEDIF(W1565,A1565,"YM")&amp;" months, "&amp;DATEDIF(W1565,A1565,"MD")&amp;" days")</f>
        <v/>
      </c>
      <c r="AR1565" s="175">
        <f>IF($B1565="","",TEXT($A1565,"yyyymmdd")&amp;"_P"&amp;$C1565&amp;"_C"&amp;$F1565&amp;"_"&amp;TRIM(RIGHT(SUBSTITUTE(TRIM(SUBSTITUTE($M1565,CHAR(160)," "))," ",REPT(" ",60)),60))&amp;IF($Q1565="","","-"&amp;TRIM(RIGHT(SUBSTITUTE(TRIM(SUBSTITUTE($Q1565,CHAR(160)," "))," ",REPT(" ",60)),60)))&amp;IF($U1565="","","-"&amp;TRIM(RIGHT(SUBSTITUTE(TRIM(SUBSTITUTE($U1565,CHAR(160)," "))," ",REPT(" ",60)),60)))&amp;".jpg")</f>
        <v/>
      </c>
    </row>
    <row r="1566" ht="14" customHeight="1">
      <c r="O1566" s="196">
        <f>_xlfn.LET(_xlpm.d,_xlfn.XLOOKUP(M1566,'[1]Birth Dates'!$A:$A,'[1]Birth Dates'!$B:$B,"",0),IF(_xlpm.d=0,"",_xlpm.d))</f>
        <v/>
      </c>
      <c r="P1566" s="196">
        <f>IF(OR(O1566="",A1566="",NOT(ISNUMBER(O1566)),O1566&gt;A1566),"",DATEDIF(O1566,A1566,"Y")&amp;" years, "&amp;DATEDIF(O1566,A1566,"YM")&amp;" months, "&amp;DATEDIF(O1566,A1566,"MD")&amp;" days")</f>
        <v/>
      </c>
      <c r="S1566" s="196">
        <f>_xlfn.LET(_xlpm.d,_xlfn.XLOOKUP(Q1566,'[1]Birth Dates'!$A:$A,'[1]Birth Dates'!$B:$B,"",0),IF(_xlpm.d=0,"",_xlpm.d))</f>
        <v/>
      </c>
      <c r="T1566" s="196">
        <f>IF(OR(S1566="",A1566="",NOT(ISNUMBER(S1566)),S1566&gt;A1566),"",DATEDIF(S1566,A1566,"Y")&amp;" years, "&amp;DATEDIF(S1566,A1566,"YM")&amp;" months, "&amp;DATEDIF(S1566,A1566,"MD")&amp;" days")</f>
        <v/>
      </c>
      <c r="W1566" s="196">
        <f>_xlfn.LET(_xlpm.d,_xlfn.XLOOKUP(U1566,'[1]Birth Dates'!$A:$A,'[1]Birth Dates'!$B:$B,"",0),IF(_xlpm.d=0,"",_xlpm.d))</f>
        <v/>
      </c>
      <c r="X1566" s="196">
        <f>IF(OR(W1566="",A1566="",NOT(ISNUMBER(W1566)),W1566&gt;A1566),"",DATEDIF(W1566,A1566,"Y")&amp;" years, "&amp;DATEDIF(W1566,A1566,"YM")&amp;" months, "&amp;DATEDIF(W1566,A1566,"MD")&amp;" days")</f>
        <v/>
      </c>
      <c r="AR1566" s="175">
        <f>IF($B1566="","",TEXT($A1566,"yyyymmdd")&amp;"_P"&amp;$C1566&amp;"_C"&amp;$F1566&amp;"_"&amp;TRIM(RIGHT(SUBSTITUTE(TRIM(SUBSTITUTE($M1566,CHAR(160)," "))," ",REPT(" ",60)),60))&amp;IF($Q1566="","","-"&amp;TRIM(RIGHT(SUBSTITUTE(TRIM(SUBSTITUTE($Q1566,CHAR(160)," "))," ",REPT(" ",60)),60)))&amp;IF($U1566="","","-"&amp;TRIM(RIGHT(SUBSTITUTE(TRIM(SUBSTITUTE($U1566,CHAR(160)," "))," ",REPT(" ",60)),60)))&amp;".jpg")</f>
        <v/>
      </c>
    </row>
    <row r="1567" ht="14" customHeight="1">
      <c r="O1567" s="196">
        <f>_xlfn.LET(_xlpm.d,_xlfn.XLOOKUP(M1567,'[1]Birth Dates'!$A:$A,'[1]Birth Dates'!$B:$B,"",0),IF(_xlpm.d=0,"",_xlpm.d))</f>
        <v/>
      </c>
      <c r="P1567" s="196">
        <f>IF(OR(O1567="",A1567="",NOT(ISNUMBER(O1567)),O1567&gt;A1567),"",DATEDIF(O1567,A1567,"Y")&amp;" years, "&amp;DATEDIF(O1567,A1567,"YM")&amp;" months, "&amp;DATEDIF(O1567,A1567,"MD")&amp;" days")</f>
        <v/>
      </c>
      <c r="S1567" s="196">
        <f>_xlfn.LET(_xlpm.d,_xlfn.XLOOKUP(Q1567,'[1]Birth Dates'!$A:$A,'[1]Birth Dates'!$B:$B,"",0),IF(_xlpm.d=0,"",_xlpm.d))</f>
        <v/>
      </c>
      <c r="T1567" s="196">
        <f>IF(OR(S1567="",A1567="",NOT(ISNUMBER(S1567)),S1567&gt;A1567),"",DATEDIF(S1567,A1567,"Y")&amp;" years, "&amp;DATEDIF(S1567,A1567,"YM")&amp;" months, "&amp;DATEDIF(S1567,A1567,"MD")&amp;" days")</f>
        <v/>
      </c>
      <c r="W1567" s="196">
        <f>_xlfn.LET(_xlpm.d,_xlfn.XLOOKUP(U1567,'[1]Birth Dates'!$A:$A,'[1]Birth Dates'!$B:$B,"",0),IF(_xlpm.d=0,"",_xlpm.d))</f>
        <v/>
      </c>
      <c r="X1567" s="196">
        <f>IF(OR(W1567="",A1567="",NOT(ISNUMBER(W1567)),W1567&gt;A1567),"",DATEDIF(W1567,A1567,"Y")&amp;" years, "&amp;DATEDIF(W1567,A1567,"YM")&amp;" months, "&amp;DATEDIF(W1567,A1567,"MD")&amp;" days")</f>
        <v/>
      </c>
      <c r="AR1567" s="175">
        <f>IF($B1567="","",TEXT($A1567,"yyyymmdd")&amp;"_P"&amp;$C1567&amp;"_C"&amp;$F1567&amp;"_"&amp;TRIM(RIGHT(SUBSTITUTE(TRIM(SUBSTITUTE($M1567,CHAR(160)," "))," ",REPT(" ",60)),60))&amp;IF($Q1567="","","-"&amp;TRIM(RIGHT(SUBSTITUTE(TRIM(SUBSTITUTE($Q1567,CHAR(160)," "))," ",REPT(" ",60)),60)))&amp;IF($U1567="","","-"&amp;TRIM(RIGHT(SUBSTITUTE(TRIM(SUBSTITUTE($U1567,CHAR(160)," "))," ",REPT(" ",60)),60)))&amp;".jpg")</f>
        <v/>
      </c>
    </row>
    <row r="1568" ht="14" customHeight="1">
      <c r="O1568" s="196">
        <f>_xlfn.LET(_xlpm.d,_xlfn.XLOOKUP(M1568,'[1]Birth Dates'!$A:$A,'[1]Birth Dates'!$B:$B,"",0),IF(_xlpm.d=0,"",_xlpm.d))</f>
        <v/>
      </c>
      <c r="P1568" s="196">
        <f>IF(OR(O1568="",A1568="",NOT(ISNUMBER(O1568)),O1568&gt;A1568),"",DATEDIF(O1568,A1568,"Y")&amp;" years, "&amp;DATEDIF(O1568,A1568,"YM")&amp;" months, "&amp;DATEDIF(O1568,A1568,"MD")&amp;" days")</f>
        <v/>
      </c>
      <c r="S1568" s="196">
        <f>_xlfn.LET(_xlpm.d,_xlfn.XLOOKUP(Q1568,'[1]Birth Dates'!$A:$A,'[1]Birth Dates'!$B:$B,"",0),IF(_xlpm.d=0,"",_xlpm.d))</f>
        <v/>
      </c>
      <c r="T1568" s="196">
        <f>IF(OR(S1568="",A1568="",NOT(ISNUMBER(S1568)),S1568&gt;A1568),"",DATEDIF(S1568,A1568,"Y")&amp;" years, "&amp;DATEDIF(S1568,A1568,"YM")&amp;" months, "&amp;DATEDIF(S1568,A1568,"MD")&amp;" days")</f>
        <v/>
      </c>
      <c r="W1568" s="196">
        <f>_xlfn.LET(_xlpm.d,_xlfn.XLOOKUP(U1568,'[1]Birth Dates'!$A:$A,'[1]Birth Dates'!$B:$B,"",0),IF(_xlpm.d=0,"",_xlpm.d))</f>
        <v/>
      </c>
      <c r="X1568" s="196">
        <f>IF(OR(W1568="",A1568="",NOT(ISNUMBER(W1568)),W1568&gt;A1568),"",DATEDIF(W1568,A1568,"Y")&amp;" years, "&amp;DATEDIF(W1568,A1568,"YM")&amp;" months, "&amp;DATEDIF(W1568,A1568,"MD")&amp;" days")</f>
        <v/>
      </c>
      <c r="AR1568" s="175">
        <f>IF($B1568="","",TEXT($A1568,"yyyymmdd")&amp;"_P"&amp;$C1568&amp;"_C"&amp;$F1568&amp;"_"&amp;TRIM(RIGHT(SUBSTITUTE(TRIM(SUBSTITUTE($M1568,CHAR(160)," "))," ",REPT(" ",60)),60))&amp;IF($Q1568="","","-"&amp;TRIM(RIGHT(SUBSTITUTE(TRIM(SUBSTITUTE($Q1568,CHAR(160)," "))," ",REPT(" ",60)),60)))&amp;IF($U1568="","","-"&amp;TRIM(RIGHT(SUBSTITUTE(TRIM(SUBSTITUTE($U1568,CHAR(160)," "))," ",REPT(" ",60)),60)))&amp;".jpg")</f>
        <v/>
      </c>
    </row>
    <row r="1569" ht="14" customHeight="1">
      <c r="O1569" s="196">
        <f>_xlfn.LET(_xlpm.d,_xlfn.XLOOKUP(M1569,'[1]Birth Dates'!$A:$A,'[1]Birth Dates'!$B:$B,"",0),IF(_xlpm.d=0,"",_xlpm.d))</f>
        <v/>
      </c>
      <c r="P1569" s="196">
        <f>IF(OR(O1569="",A1569="",NOT(ISNUMBER(O1569)),O1569&gt;A1569),"",DATEDIF(O1569,A1569,"Y")&amp;" years, "&amp;DATEDIF(O1569,A1569,"YM")&amp;" months, "&amp;DATEDIF(O1569,A1569,"MD")&amp;" days")</f>
        <v/>
      </c>
      <c r="S1569" s="196">
        <f>_xlfn.LET(_xlpm.d,_xlfn.XLOOKUP(Q1569,'[1]Birth Dates'!$A:$A,'[1]Birth Dates'!$B:$B,"",0),IF(_xlpm.d=0,"",_xlpm.d))</f>
        <v/>
      </c>
      <c r="T1569" s="196">
        <f>IF(OR(S1569="",A1569="",NOT(ISNUMBER(S1569)),S1569&gt;A1569),"",DATEDIF(S1569,A1569,"Y")&amp;" years, "&amp;DATEDIF(S1569,A1569,"YM")&amp;" months, "&amp;DATEDIF(S1569,A1569,"MD")&amp;" days")</f>
        <v/>
      </c>
      <c r="W1569" s="196">
        <f>_xlfn.LET(_xlpm.d,_xlfn.XLOOKUP(U1569,'[1]Birth Dates'!$A:$A,'[1]Birth Dates'!$B:$B,"",0),IF(_xlpm.d=0,"",_xlpm.d))</f>
        <v/>
      </c>
      <c r="X1569" s="196">
        <f>IF(OR(W1569="",A1569="",NOT(ISNUMBER(W1569)),W1569&gt;A1569),"",DATEDIF(W1569,A1569,"Y")&amp;" years, "&amp;DATEDIF(W1569,A1569,"YM")&amp;" months, "&amp;DATEDIF(W1569,A1569,"MD")&amp;" days")</f>
        <v/>
      </c>
      <c r="AR1569" s="226">
        <f>IF($B1569="","",TEXT($A1569,"yyyymmdd")&amp;"_P"&amp;$C1569&amp;"_C"&amp;$F1569&amp;"_"&amp;TRIM(RIGHT(SUBSTITUTE(TRIM(SUBSTITUTE($M1569,CHAR(160)," "))," ",REPT(" ",60)),60))&amp;IF($Q1569="","","-"&amp;TRIM(RIGHT(SUBSTITUTE(TRIM(SUBSTITUTE($Q1569,CHAR(160)," "))," ",REPT(" ",60)),60)))&amp;IF($U1569="","","-"&amp;TRIM(RIGHT(SUBSTITUTE(TRIM(SUBSTITUTE($U1569,CHAR(160)," "))," ",REPT(" ",60)),60)))&amp;".jpg")</f>
        <v/>
      </c>
    </row>
    <row r="1570" ht="14" customHeight="1">
      <c r="O1570" s="196">
        <f>_xlfn.LET(_xlpm.d,_xlfn.XLOOKUP(M1570,'[1]Birth Dates'!$A:$A,'[1]Birth Dates'!$B:$B,"",0),IF(_xlpm.d=0,"",_xlpm.d))</f>
        <v/>
      </c>
      <c r="P1570" s="196">
        <f>IF(OR(O1570="",A1570="",NOT(ISNUMBER(O1570)),O1570&gt;A1570),"",DATEDIF(O1570,A1570,"Y")&amp;" years, "&amp;DATEDIF(O1570,A1570,"YM")&amp;" months, "&amp;DATEDIF(O1570,A1570,"MD")&amp;" days")</f>
        <v/>
      </c>
      <c r="S1570" s="196">
        <f>_xlfn.LET(_xlpm.d,_xlfn.XLOOKUP(Q1570,'[1]Birth Dates'!$A:$A,'[1]Birth Dates'!$B:$B,"",0),IF(_xlpm.d=0,"",_xlpm.d))</f>
        <v/>
      </c>
      <c r="T1570" s="196">
        <f>IF(OR(S1570="",A1570="",NOT(ISNUMBER(S1570)),S1570&gt;A1570),"",DATEDIF(S1570,A1570,"Y")&amp;" years, "&amp;DATEDIF(S1570,A1570,"YM")&amp;" months, "&amp;DATEDIF(S1570,A1570,"MD")&amp;" days")</f>
        <v/>
      </c>
      <c r="W1570" s="196">
        <f>_xlfn.LET(_xlpm.d,_xlfn.XLOOKUP(U1570,'[1]Birth Dates'!$A:$A,'[1]Birth Dates'!$B:$B,"",0),IF(_xlpm.d=0,"",_xlpm.d))</f>
        <v/>
      </c>
      <c r="X1570" s="196">
        <f>IF(OR(W1570="",A1570="",NOT(ISNUMBER(W1570)),W1570&gt;A1570),"",DATEDIF(W1570,A1570,"Y")&amp;" years, "&amp;DATEDIF(W1570,A1570,"YM")&amp;" months, "&amp;DATEDIF(W1570,A1570,"MD")&amp;" days")</f>
        <v/>
      </c>
      <c r="AR1570" s="175">
        <f>IF($B1570="","",TEXT($A1570,"yyyymmdd")&amp;"_P"&amp;$C1570&amp;"_C"&amp;$F1570&amp;"_"&amp;TRIM(RIGHT(SUBSTITUTE(TRIM(SUBSTITUTE($M1570,CHAR(160)," "))," ",REPT(" ",60)),60))&amp;IF($Q1570="","","-"&amp;TRIM(RIGHT(SUBSTITUTE(TRIM(SUBSTITUTE($Q1570,CHAR(160)," "))," ",REPT(" ",60)),60)))&amp;IF($U1570="","","-"&amp;TRIM(RIGHT(SUBSTITUTE(TRIM(SUBSTITUTE($U1570,CHAR(160)," "))," ",REPT(" ",60)),60)))&amp;".jpg")</f>
        <v/>
      </c>
    </row>
    <row r="1571" ht="14" customHeight="1">
      <c r="O1571" s="196">
        <f>_xlfn.LET(_xlpm.d,_xlfn.XLOOKUP(M1571,'[1]Birth Dates'!$A:$A,'[1]Birth Dates'!$B:$B,"",0),IF(_xlpm.d=0,"",_xlpm.d))</f>
        <v/>
      </c>
      <c r="P1571" s="196">
        <f>IF(OR(O1571="",A1571="",NOT(ISNUMBER(O1571)),O1571&gt;A1571),"",DATEDIF(O1571,A1571,"Y")&amp;" years, "&amp;DATEDIF(O1571,A1571,"YM")&amp;" months, "&amp;DATEDIF(O1571,A1571,"MD")&amp;" days")</f>
        <v/>
      </c>
      <c r="S1571" s="196">
        <f>_xlfn.LET(_xlpm.d,_xlfn.XLOOKUP(Q1571,'[1]Birth Dates'!$A:$A,'[1]Birth Dates'!$B:$B,"",0),IF(_xlpm.d=0,"",_xlpm.d))</f>
        <v/>
      </c>
      <c r="T1571" s="196">
        <f>IF(OR(S1571="",A1571="",NOT(ISNUMBER(S1571)),S1571&gt;A1571),"",DATEDIF(S1571,A1571,"Y")&amp;" years, "&amp;DATEDIF(S1571,A1571,"YM")&amp;" months, "&amp;DATEDIF(S1571,A1571,"MD")&amp;" days")</f>
        <v/>
      </c>
      <c r="W1571" s="196">
        <f>_xlfn.LET(_xlpm.d,_xlfn.XLOOKUP(U1571,'[1]Birth Dates'!$A:$A,'[1]Birth Dates'!$B:$B,"",0),IF(_xlpm.d=0,"",_xlpm.d))</f>
        <v/>
      </c>
      <c r="X1571" s="196">
        <f>IF(OR(W1571="",A1571="",NOT(ISNUMBER(W1571)),W1571&gt;A1571),"",DATEDIF(W1571,A1571,"Y")&amp;" years, "&amp;DATEDIF(W1571,A1571,"YM")&amp;" months, "&amp;DATEDIF(W1571,A1571,"MD")&amp;" days")</f>
        <v/>
      </c>
      <c r="AR1571" s="175">
        <f>IF($B1571="","",TEXT($A1571,"yyyymmdd")&amp;"_P"&amp;$C1571&amp;"_C"&amp;$F1571&amp;"_"&amp;TRIM(RIGHT(SUBSTITUTE(TRIM(SUBSTITUTE($M1571,CHAR(160)," "))," ",REPT(" ",60)),60))&amp;IF($Q1571="","","-"&amp;TRIM(RIGHT(SUBSTITUTE(TRIM(SUBSTITUTE($Q1571,CHAR(160)," "))," ",REPT(" ",60)),60)))&amp;IF($U1571="","","-"&amp;TRIM(RIGHT(SUBSTITUTE(TRIM(SUBSTITUTE($U1571,CHAR(160)," "))," ",REPT(" ",60)),60)))&amp;".jpg")</f>
        <v/>
      </c>
    </row>
    <row r="1572" ht="14" customHeight="1">
      <c r="O1572" s="196">
        <f>_xlfn.LET(_xlpm.d,_xlfn.XLOOKUP(M1572,'[1]Birth Dates'!$A:$A,'[1]Birth Dates'!$B:$B,"",0),IF(_xlpm.d=0,"",_xlpm.d))</f>
        <v/>
      </c>
      <c r="P1572" s="196">
        <f>IF(OR(O1572="",A1572="",NOT(ISNUMBER(O1572)),O1572&gt;A1572),"",DATEDIF(O1572,A1572,"Y")&amp;" years, "&amp;DATEDIF(O1572,A1572,"YM")&amp;" months, "&amp;DATEDIF(O1572,A1572,"MD")&amp;" days")</f>
        <v/>
      </c>
      <c r="S1572" s="196">
        <f>_xlfn.LET(_xlpm.d,_xlfn.XLOOKUP(Q1572,'[1]Birth Dates'!$A:$A,'[1]Birth Dates'!$B:$B,"",0),IF(_xlpm.d=0,"",_xlpm.d))</f>
        <v/>
      </c>
      <c r="T1572" s="196">
        <f>IF(OR(S1572="",A1572="",NOT(ISNUMBER(S1572)),S1572&gt;A1572),"",DATEDIF(S1572,A1572,"Y")&amp;" years, "&amp;DATEDIF(S1572,A1572,"YM")&amp;" months, "&amp;DATEDIF(S1572,A1572,"MD")&amp;" days")</f>
        <v/>
      </c>
      <c r="W1572" s="196">
        <f>_xlfn.LET(_xlpm.d,_xlfn.XLOOKUP(U1572,'[1]Birth Dates'!$A:$A,'[1]Birth Dates'!$B:$B,"",0),IF(_xlpm.d=0,"",_xlpm.d))</f>
        <v/>
      </c>
      <c r="X1572" s="196">
        <f>IF(OR(W1572="",A1572="",NOT(ISNUMBER(W1572)),W1572&gt;A1572),"",DATEDIF(W1572,A1572,"Y")&amp;" years, "&amp;DATEDIF(W1572,A1572,"YM")&amp;" months, "&amp;DATEDIF(W1572,A1572,"MD")&amp;" days")</f>
        <v/>
      </c>
      <c r="AR1572" s="175">
        <f>IF($B1572="","",TEXT($A1572,"yyyymmdd")&amp;"_P"&amp;$C1572&amp;"_C"&amp;$F1572&amp;"_"&amp;TRIM(RIGHT(SUBSTITUTE(TRIM(SUBSTITUTE($M1572,CHAR(160)," "))," ",REPT(" ",60)),60))&amp;IF($Q1572="","","-"&amp;TRIM(RIGHT(SUBSTITUTE(TRIM(SUBSTITUTE($Q1572,CHAR(160)," "))," ",REPT(" ",60)),60)))&amp;IF($U1572="","","-"&amp;TRIM(RIGHT(SUBSTITUTE(TRIM(SUBSTITUTE($U1572,CHAR(160)," "))," ",REPT(" ",60)),60)))&amp;".jpg")</f>
        <v/>
      </c>
    </row>
    <row r="1573" ht="14" customHeight="1">
      <c r="O1573" s="196">
        <f>_xlfn.LET(_xlpm.d,_xlfn.XLOOKUP(M1573,'[1]Birth Dates'!$A:$A,'[1]Birth Dates'!$B:$B,"",0),IF(_xlpm.d=0,"",_xlpm.d))</f>
        <v/>
      </c>
      <c r="P1573" s="196">
        <f>IF(OR(O1573="",A1573="",NOT(ISNUMBER(O1573)),O1573&gt;A1573),"",DATEDIF(O1573,A1573,"Y")&amp;" years, "&amp;DATEDIF(O1573,A1573,"YM")&amp;" months, "&amp;DATEDIF(O1573,A1573,"MD")&amp;" days")</f>
        <v/>
      </c>
      <c r="S1573" s="196">
        <f>_xlfn.LET(_xlpm.d,_xlfn.XLOOKUP(Q1573,'[1]Birth Dates'!$A:$A,'[1]Birth Dates'!$B:$B,"",0),IF(_xlpm.d=0,"",_xlpm.d))</f>
        <v/>
      </c>
      <c r="T1573" s="196">
        <f>IF(OR(S1573="",A1573="",NOT(ISNUMBER(S1573)),S1573&gt;A1573),"",DATEDIF(S1573,A1573,"Y")&amp;" years, "&amp;DATEDIF(S1573,A1573,"YM")&amp;" months, "&amp;DATEDIF(S1573,A1573,"MD")&amp;" days")</f>
        <v/>
      </c>
      <c r="W1573" s="196">
        <f>_xlfn.LET(_xlpm.d,_xlfn.XLOOKUP(U1573,'[1]Birth Dates'!$A:$A,'[1]Birth Dates'!$B:$B,"",0),IF(_xlpm.d=0,"",_xlpm.d))</f>
        <v/>
      </c>
      <c r="X1573" s="196">
        <f>IF(OR(W1573="",A1573="",NOT(ISNUMBER(W1573)),W1573&gt;A1573),"",DATEDIF(W1573,A1573,"Y")&amp;" years, "&amp;DATEDIF(W1573,A1573,"YM")&amp;" months, "&amp;DATEDIF(W1573,A1573,"MD")&amp;" days")</f>
        <v/>
      </c>
      <c r="AR1573" s="175">
        <f>IF($B1573="","",TEXT($A1573,"yyyymmdd")&amp;"_P"&amp;$C1573&amp;"_C"&amp;$F1573&amp;"_"&amp;TRIM(RIGHT(SUBSTITUTE(TRIM(SUBSTITUTE($M1573,CHAR(160)," "))," ",REPT(" ",60)),60))&amp;IF($Q1573="","","-"&amp;TRIM(RIGHT(SUBSTITUTE(TRIM(SUBSTITUTE($Q1573,CHAR(160)," "))," ",REPT(" ",60)),60)))&amp;IF($U1573="","","-"&amp;TRIM(RIGHT(SUBSTITUTE(TRIM(SUBSTITUTE($U1573,CHAR(160)," "))," ",REPT(" ",60)),60)))&amp;".jpg")</f>
        <v/>
      </c>
    </row>
    <row r="1574" ht="14" customHeight="1">
      <c r="O1574" s="196">
        <f>_xlfn.LET(_xlpm.d,_xlfn.XLOOKUP(M1574,'[1]Birth Dates'!$A:$A,'[1]Birth Dates'!$B:$B,"",0),IF(_xlpm.d=0,"",_xlpm.d))</f>
        <v/>
      </c>
      <c r="P1574" s="196">
        <f>IF(OR(O1574="",A1574="",NOT(ISNUMBER(O1574)),O1574&gt;A1574),"",DATEDIF(O1574,A1574,"Y")&amp;" years, "&amp;DATEDIF(O1574,A1574,"YM")&amp;" months, "&amp;DATEDIF(O1574,A1574,"MD")&amp;" days")</f>
        <v/>
      </c>
      <c r="S1574" s="196">
        <f>_xlfn.LET(_xlpm.d,_xlfn.XLOOKUP(Q1574,'[1]Birth Dates'!$A:$A,'[1]Birth Dates'!$B:$B,"",0),IF(_xlpm.d=0,"",_xlpm.d))</f>
        <v/>
      </c>
      <c r="T1574" s="196">
        <f>IF(OR(S1574="",A1574="",NOT(ISNUMBER(S1574)),S1574&gt;A1574),"",DATEDIF(S1574,A1574,"Y")&amp;" years, "&amp;DATEDIF(S1574,A1574,"YM")&amp;" months, "&amp;DATEDIF(S1574,A1574,"MD")&amp;" days")</f>
        <v/>
      </c>
      <c r="W1574" s="196">
        <f>_xlfn.LET(_xlpm.d,_xlfn.XLOOKUP(U1574,'[1]Birth Dates'!$A:$A,'[1]Birth Dates'!$B:$B,"",0),IF(_xlpm.d=0,"",_xlpm.d))</f>
        <v/>
      </c>
      <c r="X1574" s="196">
        <f>IF(OR(W1574="",A1574="",NOT(ISNUMBER(W1574)),W1574&gt;A1574),"",DATEDIF(W1574,A1574,"Y")&amp;" years, "&amp;DATEDIF(W1574,A1574,"YM")&amp;" months, "&amp;DATEDIF(W1574,A1574,"MD")&amp;" days")</f>
        <v/>
      </c>
      <c r="AR1574" s="175">
        <f>IF($B1574="","",TEXT($A1574,"yyyymmdd")&amp;"_P"&amp;$C1574&amp;"_C"&amp;$F1574&amp;"_"&amp;TRIM(RIGHT(SUBSTITUTE(TRIM(SUBSTITUTE($M1574,CHAR(160)," "))," ",REPT(" ",60)),60))&amp;IF($Q1574="","","-"&amp;TRIM(RIGHT(SUBSTITUTE(TRIM(SUBSTITUTE($Q1574,CHAR(160)," "))," ",REPT(" ",60)),60)))&amp;IF($U1574="","","-"&amp;TRIM(RIGHT(SUBSTITUTE(TRIM(SUBSTITUTE($U1574,CHAR(160)," "))," ",REPT(" ",60)),60)))&amp;".jpg")</f>
        <v/>
      </c>
    </row>
    <row r="1575" ht="14" customHeight="1">
      <c r="O1575" s="196">
        <f>_xlfn.LET(_xlpm.d,_xlfn.XLOOKUP(M1575,'[1]Birth Dates'!$A:$A,'[1]Birth Dates'!$B:$B,"",0),IF(_xlpm.d=0,"",_xlpm.d))</f>
        <v/>
      </c>
      <c r="P1575" s="196">
        <f>IF(OR(O1575="",A1575="",NOT(ISNUMBER(O1575)),O1575&gt;A1575),"",DATEDIF(O1575,A1575,"Y")&amp;" years, "&amp;DATEDIF(O1575,A1575,"YM")&amp;" months, "&amp;DATEDIF(O1575,A1575,"MD")&amp;" days")</f>
        <v/>
      </c>
      <c r="S1575" s="196">
        <f>_xlfn.LET(_xlpm.d,_xlfn.XLOOKUP(Q1575,'[1]Birth Dates'!$A:$A,'[1]Birth Dates'!$B:$B,"",0),IF(_xlpm.d=0,"",_xlpm.d))</f>
        <v/>
      </c>
      <c r="T1575" s="196">
        <f>IF(OR(S1575="",A1575="",NOT(ISNUMBER(S1575)),S1575&gt;A1575),"",DATEDIF(S1575,A1575,"Y")&amp;" years, "&amp;DATEDIF(S1575,A1575,"YM")&amp;" months, "&amp;DATEDIF(S1575,A1575,"MD")&amp;" days")</f>
        <v/>
      </c>
      <c r="W1575" s="196">
        <f>_xlfn.LET(_xlpm.d,_xlfn.XLOOKUP(U1575,'[1]Birth Dates'!$A:$A,'[1]Birth Dates'!$B:$B,"",0),IF(_xlpm.d=0,"",_xlpm.d))</f>
        <v/>
      </c>
      <c r="X1575" s="196">
        <f>IF(OR(W1575="",A1575="",NOT(ISNUMBER(W1575)),W1575&gt;A1575),"",DATEDIF(W1575,A1575,"Y")&amp;" years, "&amp;DATEDIF(W1575,A1575,"YM")&amp;" months, "&amp;DATEDIF(W1575,A1575,"MD")&amp;" days")</f>
        <v/>
      </c>
      <c r="AR1575" s="175">
        <f>IF($B1575="","",TEXT($A1575,"yyyymmdd")&amp;"_P"&amp;$C1575&amp;"_C"&amp;$F1575&amp;"_"&amp;TRIM(RIGHT(SUBSTITUTE(TRIM(SUBSTITUTE($M1575,CHAR(160)," "))," ",REPT(" ",60)),60))&amp;IF($Q1575="","","-"&amp;TRIM(RIGHT(SUBSTITUTE(TRIM(SUBSTITUTE($Q1575,CHAR(160)," "))," ",REPT(" ",60)),60)))&amp;IF($U1575="","","-"&amp;TRIM(RIGHT(SUBSTITUTE(TRIM(SUBSTITUTE($U1575,CHAR(160)," "))," ",REPT(" ",60)),60)))&amp;".jpg")</f>
        <v/>
      </c>
    </row>
    <row r="1576" ht="14" customHeight="1">
      <c r="O1576" s="196">
        <f>_xlfn.LET(_xlpm.d,_xlfn.XLOOKUP(M1576,'[1]Birth Dates'!$A:$A,'[1]Birth Dates'!$B:$B,"",0),IF(_xlpm.d=0,"",_xlpm.d))</f>
        <v/>
      </c>
      <c r="P1576" s="196">
        <f>IF(OR(O1576="",A1576="",NOT(ISNUMBER(O1576)),O1576&gt;A1576),"",DATEDIF(O1576,A1576,"Y")&amp;" years, "&amp;DATEDIF(O1576,A1576,"YM")&amp;" months, "&amp;DATEDIF(O1576,A1576,"MD")&amp;" days")</f>
        <v/>
      </c>
      <c r="S1576" s="196">
        <f>_xlfn.LET(_xlpm.d,_xlfn.XLOOKUP(Q1576,'[1]Birth Dates'!$A:$A,'[1]Birth Dates'!$B:$B,"",0),IF(_xlpm.d=0,"",_xlpm.d))</f>
        <v/>
      </c>
      <c r="T1576" s="196">
        <f>IF(OR(S1576="",A1576="",NOT(ISNUMBER(S1576)),S1576&gt;A1576),"",DATEDIF(S1576,A1576,"Y")&amp;" years, "&amp;DATEDIF(S1576,A1576,"YM")&amp;" months, "&amp;DATEDIF(S1576,A1576,"MD")&amp;" days")</f>
        <v/>
      </c>
      <c r="W1576" s="196">
        <f>_xlfn.LET(_xlpm.d,_xlfn.XLOOKUP(U1576,'[1]Birth Dates'!$A:$A,'[1]Birth Dates'!$B:$B,"",0),IF(_xlpm.d=0,"",_xlpm.d))</f>
        <v/>
      </c>
      <c r="X1576" s="196">
        <f>IF(OR(W1576="",A1576="",NOT(ISNUMBER(W1576)),W1576&gt;A1576),"",DATEDIF(W1576,A1576,"Y")&amp;" years, "&amp;DATEDIF(W1576,A1576,"YM")&amp;" months, "&amp;DATEDIF(W1576,A1576,"MD")&amp;" days")</f>
        <v/>
      </c>
      <c r="AR1576" s="175">
        <f>IF($B1576="","",TEXT($A1576,"yyyymmdd")&amp;"_P"&amp;$C1576&amp;"_C"&amp;$F1576&amp;"_"&amp;TRIM(RIGHT(SUBSTITUTE(TRIM(SUBSTITUTE($M1576,CHAR(160)," "))," ",REPT(" ",60)),60))&amp;IF($Q1576="","","-"&amp;TRIM(RIGHT(SUBSTITUTE(TRIM(SUBSTITUTE($Q1576,CHAR(160)," "))," ",REPT(" ",60)),60)))&amp;IF($U1576="","","-"&amp;TRIM(RIGHT(SUBSTITUTE(TRIM(SUBSTITUTE($U1576,CHAR(160)," "))," ",REPT(" ",60)),60)))&amp;".jpg")</f>
        <v/>
      </c>
    </row>
    <row r="1577" ht="14" customHeight="1">
      <c r="O1577" s="196">
        <f>_xlfn.LET(_xlpm.d,_xlfn.XLOOKUP(M1577,'[1]Birth Dates'!$A:$A,'[1]Birth Dates'!$B:$B,"",0),IF(_xlpm.d=0,"",_xlpm.d))</f>
        <v/>
      </c>
      <c r="P1577" s="196">
        <f>IF(OR(O1577="",A1577="",NOT(ISNUMBER(O1577)),O1577&gt;A1577),"",DATEDIF(O1577,A1577,"Y")&amp;" years, "&amp;DATEDIF(O1577,A1577,"YM")&amp;" months, "&amp;DATEDIF(O1577,A1577,"MD")&amp;" days")</f>
        <v/>
      </c>
      <c r="S1577" s="196">
        <f>_xlfn.LET(_xlpm.d,_xlfn.XLOOKUP(Q1577,'[1]Birth Dates'!$A:$A,'[1]Birth Dates'!$B:$B,"",0),IF(_xlpm.d=0,"",_xlpm.d))</f>
        <v/>
      </c>
      <c r="T1577" s="196">
        <f>IF(OR(S1577="",A1577="",NOT(ISNUMBER(S1577)),S1577&gt;A1577),"",DATEDIF(S1577,A1577,"Y")&amp;" years, "&amp;DATEDIF(S1577,A1577,"YM")&amp;" months, "&amp;DATEDIF(S1577,A1577,"MD")&amp;" days")</f>
        <v/>
      </c>
      <c r="W1577" s="196">
        <f>_xlfn.LET(_xlpm.d,_xlfn.XLOOKUP(U1577,'[1]Birth Dates'!$A:$A,'[1]Birth Dates'!$B:$B,"",0),IF(_xlpm.d=0,"",_xlpm.d))</f>
        <v/>
      </c>
      <c r="X1577" s="196">
        <f>IF(OR(W1577="",A1577="",NOT(ISNUMBER(W1577)),W1577&gt;A1577),"",DATEDIF(W1577,A1577,"Y")&amp;" years, "&amp;DATEDIF(W1577,A1577,"YM")&amp;" months, "&amp;DATEDIF(W1577,A1577,"MD")&amp;" days")</f>
        <v/>
      </c>
      <c r="AR1577" s="175">
        <f>IF($B1577="","",TEXT($A1577,"yyyymmdd")&amp;"_P"&amp;$C1577&amp;"_C"&amp;$F1577&amp;"_"&amp;TRIM(RIGHT(SUBSTITUTE(TRIM(SUBSTITUTE($M1577,CHAR(160)," "))," ",REPT(" ",60)),60))&amp;IF($Q1577="","","-"&amp;TRIM(RIGHT(SUBSTITUTE(TRIM(SUBSTITUTE($Q1577,CHAR(160)," "))," ",REPT(" ",60)),60)))&amp;IF($U1577="","","-"&amp;TRIM(RIGHT(SUBSTITUTE(TRIM(SUBSTITUTE($U1577,CHAR(160)," "))," ",REPT(" ",60)),60)))&amp;".jpg")</f>
        <v/>
      </c>
    </row>
    <row r="1578" ht="14" customHeight="1">
      <c r="O1578" s="196">
        <f>_xlfn.LET(_xlpm.d,_xlfn.XLOOKUP(M1578,'[1]Birth Dates'!$A:$A,'[1]Birth Dates'!$B:$B,"",0),IF(_xlpm.d=0,"",_xlpm.d))</f>
        <v/>
      </c>
      <c r="P1578" s="196">
        <f>IF(OR(O1578="",A1578="",NOT(ISNUMBER(O1578)),O1578&gt;A1578),"",DATEDIF(O1578,A1578,"Y")&amp;" years, "&amp;DATEDIF(O1578,A1578,"YM")&amp;" months, "&amp;DATEDIF(O1578,A1578,"MD")&amp;" days")</f>
        <v/>
      </c>
      <c r="S1578" s="196">
        <f>_xlfn.LET(_xlpm.d,_xlfn.XLOOKUP(Q1578,'[1]Birth Dates'!$A:$A,'[1]Birth Dates'!$B:$B,"",0),IF(_xlpm.d=0,"",_xlpm.d))</f>
        <v/>
      </c>
      <c r="T1578" s="196">
        <f>IF(OR(S1578="",A1578="",NOT(ISNUMBER(S1578)),S1578&gt;A1578),"",DATEDIF(S1578,A1578,"Y")&amp;" years, "&amp;DATEDIF(S1578,A1578,"YM")&amp;" months, "&amp;DATEDIF(S1578,A1578,"MD")&amp;" days")</f>
        <v/>
      </c>
      <c r="W1578" s="196">
        <f>_xlfn.LET(_xlpm.d,_xlfn.XLOOKUP(U1578,'[1]Birth Dates'!$A:$A,'[1]Birth Dates'!$B:$B,"",0),IF(_xlpm.d=0,"",_xlpm.d))</f>
        <v/>
      </c>
      <c r="X1578" s="196">
        <f>IF(OR(W1578="",A1578="",NOT(ISNUMBER(W1578)),W1578&gt;A1578),"",DATEDIF(W1578,A1578,"Y")&amp;" years, "&amp;DATEDIF(W1578,A1578,"YM")&amp;" months, "&amp;DATEDIF(W1578,A1578,"MD")&amp;" days")</f>
        <v/>
      </c>
      <c r="AR1578" s="175">
        <f>IF($B1578="","",TEXT($A1578,"yyyymmdd")&amp;"_P"&amp;$C1578&amp;"_C"&amp;$F1578&amp;"_"&amp;TRIM(RIGHT(SUBSTITUTE(TRIM(SUBSTITUTE($M1578,CHAR(160)," "))," ",REPT(" ",60)),60))&amp;IF($Q1578="","","-"&amp;TRIM(RIGHT(SUBSTITUTE(TRIM(SUBSTITUTE($Q1578,CHAR(160)," "))," ",REPT(" ",60)),60)))&amp;IF($U1578="","","-"&amp;TRIM(RIGHT(SUBSTITUTE(TRIM(SUBSTITUTE($U1578,CHAR(160)," "))," ",REPT(" ",60)),60)))&amp;".jpg")</f>
        <v/>
      </c>
    </row>
    <row r="1579" ht="14" customHeight="1">
      <c r="O1579" s="196">
        <f>_xlfn.LET(_xlpm.d,_xlfn.XLOOKUP(M1579,'[1]Birth Dates'!$A:$A,'[1]Birth Dates'!$B:$B,"",0),IF(_xlpm.d=0,"",_xlpm.d))</f>
        <v/>
      </c>
      <c r="P1579" s="196">
        <f>IF(OR(O1579="",A1579="",NOT(ISNUMBER(O1579)),O1579&gt;A1579),"",DATEDIF(O1579,A1579,"Y")&amp;" years, "&amp;DATEDIF(O1579,A1579,"YM")&amp;" months, "&amp;DATEDIF(O1579,A1579,"MD")&amp;" days")</f>
        <v/>
      </c>
      <c r="S1579" s="196">
        <f>_xlfn.LET(_xlpm.d,_xlfn.XLOOKUP(Q1579,'[1]Birth Dates'!$A:$A,'[1]Birth Dates'!$B:$B,"",0),IF(_xlpm.d=0,"",_xlpm.d))</f>
        <v/>
      </c>
      <c r="T1579" s="196">
        <f>IF(OR(S1579="",A1579="",NOT(ISNUMBER(S1579)),S1579&gt;A1579),"",DATEDIF(S1579,A1579,"Y")&amp;" years, "&amp;DATEDIF(S1579,A1579,"YM")&amp;" months, "&amp;DATEDIF(S1579,A1579,"MD")&amp;" days")</f>
        <v/>
      </c>
      <c r="W1579" s="196">
        <f>_xlfn.LET(_xlpm.d,_xlfn.XLOOKUP(U1579,'[1]Birth Dates'!$A:$A,'[1]Birth Dates'!$B:$B,"",0),IF(_xlpm.d=0,"",_xlpm.d))</f>
        <v/>
      </c>
      <c r="X1579" s="196">
        <f>IF(OR(W1579="",A1579="",NOT(ISNUMBER(W1579)),W1579&gt;A1579),"",DATEDIF(W1579,A1579,"Y")&amp;" years, "&amp;DATEDIF(W1579,A1579,"YM")&amp;" months, "&amp;DATEDIF(W1579,A1579,"MD")&amp;" days")</f>
        <v/>
      </c>
      <c r="AR1579" s="175">
        <f>IF($B1579="","",TEXT($A1579,"yyyymmdd")&amp;"_P"&amp;$C1579&amp;"_C"&amp;$F1579&amp;"_"&amp;TRIM(RIGHT(SUBSTITUTE(TRIM(SUBSTITUTE($M1579,CHAR(160)," "))," ",REPT(" ",60)),60))&amp;IF($Q1579="","","-"&amp;TRIM(RIGHT(SUBSTITUTE(TRIM(SUBSTITUTE($Q1579,CHAR(160)," "))," ",REPT(" ",60)),60)))&amp;IF($U1579="","","-"&amp;TRIM(RIGHT(SUBSTITUTE(TRIM(SUBSTITUTE($U1579,CHAR(160)," "))," ",REPT(" ",60)),60)))&amp;".jpg")</f>
        <v/>
      </c>
    </row>
    <row r="1580" ht="14" customHeight="1">
      <c r="O1580" s="196">
        <f>_xlfn.LET(_xlpm.d,_xlfn.XLOOKUP(M1580,'[1]Birth Dates'!$A:$A,'[1]Birth Dates'!$B:$B,"",0),IF(_xlpm.d=0,"",_xlpm.d))</f>
        <v/>
      </c>
      <c r="P1580" s="196">
        <f>IF(OR(O1580="",A1580="",NOT(ISNUMBER(O1580)),O1580&gt;A1580),"",DATEDIF(O1580,A1580,"Y")&amp;" years, "&amp;DATEDIF(O1580,A1580,"YM")&amp;" months, "&amp;DATEDIF(O1580,A1580,"MD")&amp;" days")</f>
        <v/>
      </c>
      <c r="S1580" s="196">
        <f>_xlfn.LET(_xlpm.d,_xlfn.XLOOKUP(Q1580,'[1]Birth Dates'!$A:$A,'[1]Birth Dates'!$B:$B,"",0),IF(_xlpm.d=0,"",_xlpm.d))</f>
        <v/>
      </c>
      <c r="T1580" s="196">
        <f>IF(OR(S1580="",A1580="",NOT(ISNUMBER(S1580)),S1580&gt;A1580),"",DATEDIF(S1580,A1580,"Y")&amp;" years, "&amp;DATEDIF(S1580,A1580,"YM")&amp;" months, "&amp;DATEDIF(S1580,A1580,"MD")&amp;" days")</f>
        <v/>
      </c>
      <c r="W1580" s="196">
        <f>_xlfn.LET(_xlpm.d,_xlfn.XLOOKUP(U1580,'[1]Birth Dates'!$A:$A,'[1]Birth Dates'!$B:$B,"",0),IF(_xlpm.d=0,"",_xlpm.d))</f>
        <v/>
      </c>
      <c r="X1580" s="196">
        <f>IF(OR(W1580="",A1580="",NOT(ISNUMBER(W1580)),W1580&gt;A1580),"",DATEDIF(W1580,A1580,"Y")&amp;" years, "&amp;DATEDIF(W1580,A1580,"YM")&amp;" months, "&amp;DATEDIF(W1580,A1580,"MD")&amp;" days")</f>
        <v/>
      </c>
      <c r="AR1580" s="175">
        <f>IF($B1580="","",TEXT($A1580,"yyyymmdd")&amp;"_P"&amp;$C1580&amp;"_C"&amp;$F1580&amp;"_"&amp;TRIM(RIGHT(SUBSTITUTE(TRIM(SUBSTITUTE($M1580,CHAR(160)," "))," ",REPT(" ",60)),60))&amp;IF($Q1580="","","-"&amp;TRIM(RIGHT(SUBSTITUTE(TRIM(SUBSTITUTE($Q1580,CHAR(160)," "))," ",REPT(" ",60)),60)))&amp;IF($U1580="","","-"&amp;TRIM(RIGHT(SUBSTITUTE(TRIM(SUBSTITUTE($U1580,CHAR(160)," "))," ",REPT(" ",60)),60)))&amp;".jpg")</f>
        <v/>
      </c>
    </row>
    <row r="1581" ht="14" customHeight="1">
      <c r="O1581" s="196">
        <f>_xlfn.LET(_xlpm.d,_xlfn.XLOOKUP(M1581,'[1]Birth Dates'!$A:$A,'[1]Birth Dates'!$B:$B,"",0),IF(_xlpm.d=0,"",_xlpm.d))</f>
        <v/>
      </c>
      <c r="P1581" s="196">
        <f>IF(OR(O1581="",A1581="",NOT(ISNUMBER(O1581)),O1581&gt;A1581),"",DATEDIF(O1581,A1581,"Y")&amp;" years, "&amp;DATEDIF(O1581,A1581,"YM")&amp;" months, "&amp;DATEDIF(O1581,A1581,"MD")&amp;" days")</f>
        <v/>
      </c>
      <c r="S1581" s="196">
        <f>_xlfn.LET(_xlpm.d,_xlfn.XLOOKUP(Q1581,'[1]Birth Dates'!$A:$A,'[1]Birth Dates'!$B:$B,"",0),IF(_xlpm.d=0,"",_xlpm.d))</f>
        <v/>
      </c>
      <c r="T1581" s="196">
        <f>IF(OR(S1581="",A1581="",NOT(ISNUMBER(S1581)),S1581&gt;A1581),"",DATEDIF(S1581,A1581,"Y")&amp;" years, "&amp;DATEDIF(S1581,A1581,"YM")&amp;" months, "&amp;DATEDIF(S1581,A1581,"MD")&amp;" days")</f>
        <v/>
      </c>
      <c r="W1581" s="196">
        <f>_xlfn.LET(_xlpm.d,_xlfn.XLOOKUP(U1581,'[1]Birth Dates'!$A:$A,'[1]Birth Dates'!$B:$B,"",0),IF(_xlpm.d=0,"",_xlpm.d))</f>
        <v/>
      </c>
      <c r="X1581" s="196">
        <f>IF(OR(W1581="",A1581="",NOT(ISNUMBER(W1581)),W1581&gt;A1581),"",DATEDIF(W1581,A1581,"Y")&amp;" years, "&amp;DATEDIF(W1581,A1581,"YM")&amp;" months, "&amp;DATEDIF(W1581,A1581,"MD")&amp;" days")</f>
        <v/>
      </c>
      <c r="AR1581" s="175">
        <f>IF($B1581="","",TEXT($A1581,"yyyymmdd")&amp;"_P"&amp;$C1581&amp;"_C"&amp;$F1581&amp;"_"&amp;TRIM(RIGHT(SUBSTITUTE(TRIM(SUBSTITUTE($M1581,CHAR(160)," "))," ",REPT(" ",60)),60))&amp;IF($Q1581="","","-"&amp;TRIM(RIGHT(SUBSTITUTE(TRIM(SUBSTITUTE($Q1581,CHAR(160)," "))," ",REPT(" ",60)),60)))&amp;IF($U1581="","","-"&amp;TRIM(RIGHT(SUBSTITUTE(TRIM(SUBSTITUTE($U1581,CHAR(160)," "))," ",REPT(" ",60)),60)))&amp;".jpg")</f>
        <v/>
      </c>
    </row>
    <row r="1582" ht="14" customHeight="1">
      <c r="O1582" s="196">
        <f>_xlfn.LET(_xlpm.d,_xlfn.XLOOKUP(M1582,'[1]Birth Dates'!$A:$A,'[1]Birth Dates'!$B:$B,"",0),IF(_xlpm.d=0,"",_xlpm.d))</f>
        <v/>
      </c>
      <c r="P1582" s="196">
        <f>IF(OR(O1582="",A1582="",NOT(ISNUMBER(O1582)),O1582&gt;A1582),"",DATEDIF(O1582,A1582,"Y")&amp;" years, "&amp;DATEDIF(O1582,A1582,"YM")&amp;" months, "&amp;DATEDIF(O1582,A1582,"MD")&amp;" days")</f>
        <v/>
      </c>
      <c r="S1582" s="196">
        <f>_xlfn.LET(_xlpm.d,_xlfn.XLOOKUP(Q1582,'[1]Birth Dates'!$A:$A,'[1]Birth Dates'!$B:$B,"",0),IF(_xlpm.d=0,"",_xlpm.d))</f>
        <v/>
      </c>
      <c r="T1582" s="196">
        <f>IF(OR(S1582="",A1582="",NOT(ISNUMBER(S1582)),S1582&gt;A1582),"",DATEDIF(S1582,A1582,"Y")&amp;" years, "&amp;DATEDIF(S1582,A1582,"YM")&amp;" months, "&amp;DATEDIF(S1582,A1582,"MD")&amp;" days")</f>
        <v/>
      </c>
      <c r="W1582" s="196">
        <f>_xlfn.LET(_xlpm.d,_xlfn.XLOOKUP(U1582,'[1]Birth Dates'!$A:$A,'[1]Birth Dates'!$B:$B,"",0),IF(_xlpm.d=0,"",_xlpm.d))</f>
        <v/>
      </c>
      <c r="X1582" s="196">
        <f>IF(OR(W1582="",A1582="",NOT(ISNUMBER(W1582)),W1582&gt;A1582),"",DATEDIF(W1582,A1582,"Y")&amp;" years, "&amp;DATEDIF(W1582,A1582,"YM")&amp;" months, "&amp;DATEDIF(W1582,A1582,"MD")&amp;" days")</f>
        <v/>
      </c>
      <c r="AR1582" s="175">
        <f>IF($B1582="","",TEXT($A1582,"yyyymmdd")&amp;"_P"&amp;$C1582&amp;"_C"&amp;$F1582&amp;"_"&amp;TRIM(RIGHT(SUBSTITUTE(TRIM(SUBSTITUTE($M1582,CHAR(160)," "))," ",REPT(" ",60)),60))&amp;IF($Q1582="","","-"&amp;TRIM(RIGHT(SUBSTITUTE(TRIM(SUBSTITUTE($Q1582,CHAR(160)," "))," ",REPT(" ",60)),60)))&amp;IF($U1582="","","-"&amp;TRIM(RIGHT(SUBSTITUTE(TRIM(SUBSTITUTE($U1582,CHAR(160)," "))," ",REPT(" ",60)),60)))&amp;".jpg")</f>
        <v/>
      </c>
    </row>
    <row r="1583" ht="14" customHeight="1">
      <c r="O1583" s="196">
        <f>_xlfn.LET(_xlpm.d,_xlfn.XLOOKUP(M1583,'[1]Birth Dates'!$A:$A,'[1]Birth Dates'!$B:$B,"",0),IF(_xlpm.d=0,"",_xlpm.d))</f>
        <v/>
      </c>
      <c r="P1583" s="196">
        <f>IF(OR(O1583="",A1583="",NOT(ISNUMBER(O1583)),O1583&gt;A1583),"",DATEDIF(O1583,A1583,"Y")&amp;" years, "&amp;DATEDIF(O1583,A1583,"YM")&amp;" months, "&amp;DATEDIF(O1583,A1583,"MD")&amp;" days")</f>
        <v/>
      </c>
      <c r="S1583" s="196">
        <f>_xlfn.LET(_xlpm.d,_xlfn.XLOOKUP(Q1583,'[1]Birth Dates'!$A:$A,'[1]Birth Dates'!$B:$B,"",0),IF(_xlpm.d=0,"",_xlpm.d))</f>
        <v/>
      </c>
      <c r="T1583" s="196">
        <f>IF(OR(S1583="",A1583="",NOT(ISNUMBER(S1583)),S1583&gt;A1583),"",DATEDIF(S1583,A1583,"Y")&amp;" years, "&amp;DATEDIF(S1583,A1583,"YM")&amp;" months, "&amp;DATEDIF(S1583,A1583,"MD")&amp;" days")</f>
        <v/>
      </c>
      <c r="W1583" s="196">
        <f>_xlfn.LET(_xlpm.d,_xlfn.XLOOKUP(U1583,'[1]Birth Dates'!$A:$A,'[1]Birth Dates'!$B:$B,"",0),IF(_xlpm.d=0,"",_xlpm.d))</f>
        <v/>
      </c>
      <c r="X1583" s="196">
        <f>IF(OR(W1583="",A1583="",NOT(ISNUMBER(W1583)),W1583&gt;A1583),"",DATEDIF(W1583,A1583,"Y")&amp;" years, "&amp;DATEDIF(W1583,A1583,"YM")&amp;" months, "&amp;DATEDIF(W1583,A1583,"MD")&amp;" days")</f>
        <v/>
      </c>
      <c r="AR1583" s="175">
        <f>IF($B1583="","",TEXT($A1583,"yyyymmdd")&amp;"_P"&amp;$C1583&amp;"_C"&amp;$F1583&amp;"_"&amp;TRIM(RIGHT(SUBSTITUTE(TRIM(SUBSTITUTE($M1583,CHAR(160)," "))," ",REPT(" ",60)),60))&amp;IF($Q1583="","","-"&amp;TRIM(RIGHT(SUBSTITUTE(TRIM(SUBSTITUTE($Q1583,CHAR(160)," "))," ",REPT(" ",60)),60)))&amp;IF($U1583="","","-"&amp;TRIM(RIGHT(SUBSTITUTE(TRIM(SUBSTITUTE($U1583,CHAR(160)," "))," ",REPT(" ",60)),60)))&amp;".jpg")</f>
        <v/>
      </c>
    </row>
    <row r="1584" ht="14" customHeight="1">
      <c r="O1584" s="196">
        <f>_xlfn.LET(_xlpm.d,_xlfn.XLOOKUP(M1584,'[1]Birth Dates'!$A:$A,'[1]Birth Dates'!$B:$B,"",0),IF(_xlpm.d=0,"",_xlpm.d))</f>
        <v/>
      </c>
      <c r="P1584" s="196">
        <f>IF(OR(O1584="",A1584="",NOT(ISNUMBER(O1584)),O1584&gt;A1584),"",DATEDIF(O1584,A1584,"Y")&amp;" years, "&amp;DATEDIF(O1584,A1584,"YM")&amp;" months, "&amp;DATEDIF(O1584,A1584,"MD")&amp;" days")</f>
        <v/>
      </c>
      <c r="S1584" s="196">
        <f>_xlfn.LET(_xlpm.d,_xlfn.XLOOKUP(Q1584,'[1]Birth Dates'!$A:$A,'[1]Birth Dates'!$B:$B,"",0),IF(_xlpm.d=0,"",_xlpm.d))</f>
        <v/>
      </c>
      <c r="T1584" s="196">
        <f>IF(OR(S1584="",A1584="",NOT(ISNUMBER(S1584)),S1584&gt;A1584),"",DATEDIF(S1584,A1584,"Y")&amp;" years, "&amp;DATEDIF(S1584,A1584,"YM")&amp;" months, "&amp;DATEDIF(S1584,A1584,"MD")&amp;" days")</f>
        <v/>
      </c>
      <c r="W1584" s="196">
        <f>_xlfn.LET(_xlpm.d,_xlfn.XLOOKUP(U1584,'[1]Birth Dates'!$A:$A,'[1]Birth Dates'!$B:$B,"",0),IF(_xlpm.d=0,"",_xlpm.d))</f>
        <v/>
      </c>
      <c r="X1584" s="196">
        <f>IF(OR(W1584="",A1584="",NOT(ISNUMBER(W1584)),W1584&gt;A1584),"",DATEDIF(W1584,A1584,"Y")&amp;" years, "&amp;DATEDIF(W1584,A1584,"YM")&amp;" months, "&amp;DATEDIF(W1584,A1584,"MD")&amp;" days")</f>
        <v/>
      </c>
      <c r="AR1584" s="175">
        <f>IF($B1584="","",TEXT($A1584,"yyyymmdd")&amp;"_P"&amp;$C1584&amp;"_C"&amp;$F1584&amp;"_"&amp;TRIM(RIGHT(SUBSTITUTE(TRIM(SUBSTITUTE($M1584,CHAR(160)," "))," ",REPT(" ",60)),60))&amp;IF($Q1584="","","-"&amp;TRIM(RIGHT(SUBSTITUTE(TRIM(SUBSTITUTE($Q1584,CHAR(160)," "))," ",REPT(" ",60)),60)))&amp;IF($U1584="","","-"&amp;TRIM(RIGHT(SUBSTITUTE(TRIM(SUBSTITUTE($U1584,CHAR(160)," "))," ",REPT(" ",60)),60)))&amp;".jpg")</f>
        <v/>
      </c>
    </row>
    <row r="1585" ht="14" customHeight="1">
      <c r="O1585" s="196">
        <f>_xlfn.LET(_xlpm.d,_xlfn.XLOOKUP(M1585,'[1]Birth Dates'!$A:$A,'[1]Birth Dates'!$B:$B,"",0),IF(_xlpm.d=0,"",_xlpm.d))</f>
        <v/>
      </c>
      <c r="P1585" s="196">
        <f>IF(OR(O1585="",A1585="",NOT(ISNUMBER(O1585)),O1585&gt;A1585),"",DATEDIF(O1585,A1585,"Y")&amp;" years, "&amp;DATEDIF(O1585,A1585,"YM")&amp;" months, "&amp;DATEDIF(O1585,A1585,"MD")&amp;" days")</f>
        <v/>
      </c>
      <c r="S1585" s="196">
        <f>_xlfn.LET(_xlpm.d,_xlfn.XLOOKUP(Q1585,'[1]Birth Dates'!$A:$A,'[1]Birth Dates'!$B:$B,"",0),IF(_xlpm.d=0,"",_xlpm.d))</f>
        <v/>
      </c>
      <c r="T1585" s="196">
        <f>IF(OR(S1585="",A1585="",NOT(ISNUMBER(S1585)),S1585&gt;A1585),"",DATEDIF(S1585,A1585,"Y")&amp;" years, "&amp;DATEDIF(S1585,A1585,"YM")&amp;" months, "&amp;DATEDIF(S1585,A1585,"MD")&amp;" days")</f>
        <v/>
      </c>
      <c r="W1585" s="196">
        <f>_xlfn.LET(_xlpm.d,_xlfn.XLOOKUP(U1585,'[1]Birth Dates'!$A:$A,'[1]Birth Dates'!$B:$B,"",0),IF(_xlpm.d=0,"",_xlpm.d))</f>
        <v/>
      </c>
      <c r="X1585" s="196">
        <f>IF(OR(W1585="",A1585="",NOT(ISNUMBER(W1585)),W1585&gt;A1585),"",DATEDIF(W1585,A1585,"Y")&amp;" years, "&amp;DATEDIF(W1585,A1585,"YM")&amp;" months, "&amp;DATEDIF(W1585,A1585,"MD")&amp;" days")</f>
        <v/>
      </c>
      <c r="AR1585" s="175">
        <f>IF($B1585="","",TEXT($A1585,"yyyymmdd")&amp;"_P"&amp;$C1585&amp;"_C"&amp;$F1585&amp;"_"&amp;TRIM(RIGHT(SUBSTITUTE(TRIM(SUBSTITUTE($M1585,CHAR(160)," "))," ",REPT(" ",60)),60))&amp;IF($Q1585="","","-"&amp;TRIM(RIGHT(SUBSTITUTE(TRIM(SUBSTITUTE($Q1585,CHAR(160)," "))," ",REPT(" ",60)),60)))&amp;IF($U1585="","","-"&amp;TRIM(RIGHT(SUBSTITUTE(TRIM(SUBSTITUTE($U1585,CHAR(160)," "))," ",REPT(" ",60)),60)))&amp;".jpg")</f>
        <v/>
      </c>
    </row>
    <row r="1586" ht="14" customHeight="1">
      <c r="O1586" s="196">
        <f>_xlfn.LET(_xlpm.d,_xlfn.XLOOKUP(M1586,'[1]Birth Dates'!$A:$A,'[1]Birth Dates'!$B:$B,"",0),IF(_xlpm.d=0,"",_xlpm.d))</f>
        <v/>
      </c>
      <c r="P1586" s="196">
        <f>IF(OR(O1586="",A1586="",NOT(ISNUMBER(O1586)),O1586&gt;A1586),"",DATEDIF(O1586,A1586,"Y")&amp;" years, "&amp;DATEDIF(O1586,A1586,"YM")&amp;" months, "&amp;DATEDIF(O1586,A1586,"MD")&amp;" days")</f>
        <v/>
      </c>
      <c r="S1586" s="196">
        <f>_xlfn.LET(_xlpm.d,_xlfn.XLOOKUP(Q1586,'[1]Birth Dates'!$A:$A,'[1]Birth Dates'!$B:$B,"",0),IF(_xlpm.d=0,"",_xlpm.d))</f>
        <v/>
      </c>
      <c r="T1586" s="196">
        <f>IF(OR(S1586="",A1586="",NOT(ISNUMBER(S1586)),S1586&gt;A1586),"",DATEDIF(S1586,A1586,"Y")&amp;" years, "&amp;DATEDIF(S1586,A1586,"YM")&amp;" months, "&amp;DATEDIF(S1586,A1586,"MD")&amp;" days")</f>
        <v/>
      </c>
      <c r="W1586" s="196">
        <f>_xlfn.LET(_xlpm.d,_xlfn.XLOOKUP(U1586,'[1]Birth Dates'!$A:$A,'[1]Birth Dates'!$B:$B,"",0),IF(_xlpm.d=0,"",_xlpm.d))</f>
        <v/>
      </c>
      <c r="X1586" s="196">
        <f>IF(OR(W1586="",A1586="",NOT(ISNUMBER(W1586)),W1586&gt;A1586),"",DATEDIF(W1586,A1586,"Y")&amp;" years, "&amp;DATEDIF(W1586,A1586,"YM")&amp;" months, "&amp;DATEDIF(W1586,A1586,"MD")&amp;" days")</f>
        <v/>
      </c>
      <c r="AR1586" s="175">
        <f>IF($B1586="","",TEXT($A1586,"yyyymmdd")&amp;"_P"&amp;$C1586&amp;"_C"&amp;$F1586&amp;"_"&amp;TRIM(RIGHT(SUBSTITUTE(TRIM(SUBSTITUTE($M1586,CHAR(160)," "))," ",REPT(" ",60)),60))&amp;IF($Q1586="","","-"&amp;TRIM(RIGHT(SUBSTITUTE(TRIM(SUBSTITUTE($Q1586,CHAR(160)," "))," ",REPT(" ",60)),60)))&amp;IF($U1586="","","-"&amp;TRIM(RIGHT(SUBSTITUTE(TRIM(SUBSTITUTE($U1586,CHAR(160)," "))," ",REPT(" ",60)),60)))&amp;".jpg")</f>
        <v/>
      </c>
    </row>
    <row r="1587" ht="14" customHeight="1">
      <c r="O1587" s="196">
        <f>_xlfn.LET(_xlpm.d,_xlfn.XLOOKUP(M1587,'[1]Birth Dates'!$A:$A,'[1]Birth Dates'!$B:$B,"",0),IF(_xlpm.d=0,"",_xlpm.d))</f>
        <v/>
      </c>
      <c r="P1587" s="196">
        <f>IF(OR(O1587="",A1587="",NOT(ISNUMBER(O1587)),O1587&gt;A1587),"",DATEDIF(O1587,A1587,"Y")&amp;" years, "&amp;DATEDIF(O1587,A1587,"YM")&amp;" months, "&amp;DATEDIF(O1587,A1587,"MD")&amp;" days")</f>
        <v/>
      </c>
      <c r="S1587" s="196">
        <f>_xlfn.LET(_xlpm.d,_xlfn.XLOOKUP(Q1587,'[1]Birth Dates'!$A:$A,'[1]Birth Dates'!$B:$B,"",0),IF(_xlpm.d=0,"",_xlpm.d))</f>
        <v/>
      </c>
      <c r="T1587" s="196">
        <f>IF(OR(S1587="",A1587="",NOT(ISNUMBER(S1587)),S1587&gt;A1587),"",DATEDIF(S1587,A1587,"Y")&amp;" years, "&amp;DATEDIF(S1587,A1587,"YM")&amp;" months, "&amp;DATEDIF(S1587,A1587,"MD")&amp;" days")</f>
        <v/>
      </c>
      <c r="W1587" s="196">
        <f>_xlfn.LET(_xlpm.d,_xlfn.XLOOKUP(U1587,'[1]Birth Dates'!$A:$A,'[1]Birth Dates'!$B:$B,"",0),IF(_xlpm.d=0,"",_xlpm.d))</f>
        <v/>
      </c>
      <c r="X1587" s="196">
        <f>IF(OR(W1587="",A1587="",NOT(ISNUMBER(W1587)),W1587&gt;A1587),"",DATEDIF(W1587,A1587,"Y")&amp;" years, "&amp;DATEDIF(W1587,A1587,"YM")&amp;" months, "&amp;DATEDIF(W1587,A1587,"MD")&amp;" days")</f>
        <v/>
      </c>
      <c r="AR1587" s="175">
        <f>IF($B1587="","",TEXT($A1587,"yyyymmdd")&amp;"_P"&amp;$C1587&amp;"_C"&amp;$F1587&amp;"_"&amp;TRIM(RIGHT(SUBSTITUTE(TRIM(SUBSTITUTE($M1587,CHAR(160)," "))," ",REPT(" ",60)),60))&amp;IF($Q1587="","","-"&amp;TRIM(RIGHT(SUBSTITUTE(TRIM(SUBSTITUTE($Q1587,CHAR(160)," "))," ",REPT(" ",60)),60)))&amp;IF($U1587="","","-"&amp;TRIM(RIGHT(SUBSTITUTE(TRIM(SUBSTITUTE($U1587,CHAR(160)," "))," ",REPT(" ",60)),60)))&amp;".jpg")</f>
        <v/>
      </c>
    </row>
    <row r="1588" ht="14" customHeight="1">
      <c r="O1588" s="196">
        <f>_xlfn.LET(_xlpm.d,_xlfn.XLOOKUP(M1588,'[1]Birth Dates'!$A:$A,'[1]Birth Dates'!$B:$B,"",0),IF(_xlpm.d=0,"",_xlpm.d))</f>
        <v/>
      </c>
      <c r="P1588" s="196">
        <f>IF(OR(O1588="",A1588="",NOT(ISNUMBER(O1588)),O1588&gt;A1588),"",DATEDIF(O1588,A1588,"Y")&amp;" years, "&amp;DATEDIF(O1588,A1588,"YM")&amp;" months, "&amp;DATEDIF(O1588,A1588,"MD")&amp;" days")</f>
        <v/>
      </c>
      <c r="S1588" s="196">
        <f>_xlfn.LET(_xlpm.d,_xlfn.XLOOKUP(Q1588,'[1]Birth Dates'!$A:$A,'[1]Birth Dates'!$B:$B,"",0),IF(_xlpm.d=0,"",_xlpm.d))</f>
        <v/>
      </c>
      <c r="T1588" s="196">
        <f>IF(OR(S1588="",A1588="",NOT(ISNUMBER(S1588)),S1588&gt;A1588),"",DATEDIF(S1588,A1588,"Y")&amp;" years, "&amp;DATEDIF(S1588,A1588,"YM")&amp;" months, "&amp;DATEDIF(S1588,A1588,"MD")&amp;" days")</f>
        <v/>
      </c>
      <c r="W1588" s="196">
        <f>_xlfn.LET(_xlpm.d,_xlfn.XLOOKUP(U1588,'[1]Birth Dates'!$A:$A,'[1]Birth Dates'!$B:$B,"",0),IF(_xlpm.d=0,"",_xlpm.d))</f>
        <v/>
      </c>
      <c r="X1588" s="196">
        <f>IF(OR(W1588="",A1588="",NOT(ISNUMBER(W1588)),W1588&gt;A1588),"",DATEDIF(W1588,A1588,"Y")&amp;" years, "&amp;DATEDIF(W1588,A1588,"YM")&amp;" months, "&amp;DATEDIF(W1588,A1588,"MD")&amp;" days")</f>
        <v/>
      </c>
      <c r="AR1588" s="175">
        <f>IF($B1588="","",TEXT($A1588,"yyyymmdd")&amp;"_P"&amp;$C1588&amp;"_C"&amp;$F1588&amp;"_"&amp;TRIM(RIGHT(SUBSTITUTE(TRIM(SUBSTITUTE($M1588,CHAR(160)," "))," ",REPT(" ",60)),60))&amp;IF($Q1588="","","-"&amp;TRIM(RIGHT(SUBSTITUTE(TRIM(SUBSTITUTE($Q1588,CHAR(160)," "))," ",REPT(" ",60)),60)))&amp;IF($U1588="","","-"&amp;TRIM(RIGHT(SUBSTITUTE(TRIM(SUBSTITUTE($U1588,CHAR(160)," "))," ",REPT(" ",60)),60)))&amp;".jpg")</f>
        <v/>
      </c>
    </row>
    <row r="1589" ht="14" customHeight="1">
      <c r="O1589" s="196">
        <f>_xlfn.LET(_xlpm.d,_xlfn.XLOOKUP(M1589,'[1]Birth Dates'!$A:$A,'[1]Birth Dates'!$B:$B,"",0),IF(_xlpm.d=0,"",_xlpm.d))</f>
        <v/>
      </c>
      <c r="P1589" s="196">
        <f>IF(OR(O1589="",A1589="",NOT(ISNUMBER(O1589)),O1589&gt;A1589),"",DATEDIF(O1589,A1589,"Y")&amp;" years, "&amp;DATEDIF(O1589,A1589,"YM")&amp;" months, "&amp;DATEDIF(O1589,A1589,"MD")&amp;" days")</f>
        <v/>
      </c>
      <c r="S1589" s="196">
        <f>_xlfn.LET(_xlpm.d,_xlfn.XLOOKUP(Q1589,'[1]Birth Dates'!$A:$A,'[1]Birth Dates'!$B:$B,"",0),IF(_xlpm.d=0,"",_xlpm.d))</f>
        <v/>
      </c>
      <c r="T1589" s="196">
        <f>IF(OR(S1589="",A1589="",NOT(ISNUMBER(S1589)),S1589&gt;A1589),"",DATEDIF(S1589,A1589,"Y")&amp;" years, "&amp;DATEDIF(S1589,A1589,"YM")&amp;" months, "&amp;DATEDIF(S1589,A1589,"MD")&amp;" days")</f>
        <v/>
      </c>
      <c r="W1589" s="196">
        <f>_xlfn.LET(_xlpm.d,_xlfn.XLOOKUP(U1589,'[1]Birth Dates'!$A:$A,'[1]Birth Dates'!$B:$B,"",0),IF(_xlpm.d=0,"",_xlpm.d))</f>
        <v/>
      </c>
      <c r="X1589" s="196">
        <f>IF(OR(W1589="",A1589="",NOT(ISNUMBER(W1589)),W1589&gt;A1589),"",DATEDIF(W1589,A1589,"Y")&amp;" years, "&amp;DATEDIF(W1589,A1589,"YM")&amp;" months, "&amp;DATEDIF(W1589,A1589,"MD")&amp;" days")</f>
        <v/>
      </c>
      <c r="AR1589" s="175">
        <f>IF($B1589="","",TEXT($A1589,"yyyymmdd")&amp;"_P"&amp;$C1589&amp;"_C"&amp;$F1589&amp;"_"&amp;TRIM(RIGHT(SUBSTITUTE(TRIM(SUBSTITUTE($M1589,CHAR(160)," "))," ",REPT(" ",60)),60))&amp;IF($Q1589="","","-"&amp;TRIM(RIGHT(SUBSTITUTE(TRIM(SUBSTITUTE($Q1589,CHAR(160)," "))," ",REPT(" ",60)),60)))&amp;IF($U1589="","","-"&amp;TRIM(RIGHT(SUBSTITUTE(TRIM(SUBSTITUTE($U1589,CHAR(160)," "))," ",REPT(" ",60)),60)))&amp;".jpg")</f>
        <v/>
      </c>
    </row>
    <row r="1590" ht="14" customHeight="1">
      <c r="O1590" s="196">
        <f>_xlfn.LET(_xlpm.d,_xlfn.XLOOKUP(M1590,'[1]Birth Dates'!$A:$A,'[1]Birth Dates'!$B:$B,"",0),IF(_xlpm.d=0,"",_xlpm.d))</f>
        <v/>
      </c>
      <c r="P1590" s="196">
        <f>IF(OR(O1590="",A1590="",NOT(ISNUMBER(O1590)),O1590&gt;A1590),"",DATEDIF(O1590,A1590,"Y")&amp;" years, "&amp;DATEDIF(O1590,A1590,"YM")&amp;" months, "&amp;DATEDIF(O1590,A1590,"MD")&amp;" days")</f>
        <v/>
      </c>
      <c r="S1590" s="196">
        <f>_xlfn.LET(_xlpm.d,_xlfn.XLOOKUP(Q1590,'[1]Birth Dates'!$A:$A,'[1]Birth Dates'!$B:$B,"",0),IF(_xlpm.d=0,"",_xlpm.d))</f>
        <v/>
      </c>
      <c r="T1590" s="196">
        <f>IF(OR(S1590="",A1590="",NOT(ISNUMBER(S1590)),S1590&gt;A1590),"",DATEDIF(S1590,A1590,"Y")&amp;" years, "&amp;DATEDIF(S1590,A1590,"YM")&amp;" months, "&amp;DATEDIF(S1590,A1590,"MD")&amp;" days")</f>
        <v/>
      </c>
      <c r="W1590" s="196">
        <f>_xlfn.LET(_xlpm.d,_xlfn.XLOOKUP(U1590,'[1]Birth Dates'!$A:$A,'[1]Birth Dates'!$B:$B,"",0),IF(_xlpm.d=0,"",_xlpm.d))</f>
        <v/>
      </c>
      <c r="X1590" s="196">
        <f>IF(OR(W1590="",A1590="",NOT(ISNUMBER(W1590)),W1590&gt;A1590),"",DATEDIF(W1590,A1590,"Y")&amp;" years, "&amp;DATEDIF(W1590,A1590,"YM")&amp;" months, "&amp;DATEDIF(W1590,A1590,"MD")&amp;" days")</f>
        <v/>
      </c>
      <c r="AR1590" s="175">
        <f>IF($B1590="","",TEXT($A1590,"yyyymmdd")&amp;"_P"&amp;$C1590&amp;"_C"&amp;$F1590&amp;"_"&amp;TRIM(RIGHT(SUBSTITUTE(TRIM(SUBSTITUTE($M1590,CHAR(160)," "))," ",REPT(" ",60)),60))&amp;IF($Q1590="","","-"&amp;TRIM(RIGHT(SUBSTITUTE(TRIM(SUBSTITUTE($Q1590,CHAR(160)," "))," ",REPT(" ",60)),60)))&amp;IF($U1590="","","-"&amp;TRIM(RIGHT(SUBSTITUTE(TRIM(SUBSTITUTE($U1590,CHAR(160)," "))," ",REPT(" ",60)),60)))&amp;".jpg")</f>
        <v/>
      </c>
    </row>
    <row r="1591" ht="14" customHeight="1">
      <c r="O1591" s="196">
        <f>_xlfn.LET(_xlpm.d,_xlfn.XLOOKUP(M1591,'[1]Birth Dates'!$A:$A,'[1]Birth Dates'!$B:$B,"",0),IF(_xlpm.d=0,"",_xlpm.d))</f>
        <v/>
      </c>
      <c r="P1591" s="196">
        <f>IF(OR(O1591="",A1591="",NOT(ISNUMBER(O1591)),O1591&gt;A1591),"",DATEDIF(O1591,A1591,"Y")&amp;" years, "&amp;DATEDIF(O1591,A1591,"YM")&amp;" months, "&amp;DATEDIF(O1591,A1591,"MD")&amp;" days")</f>
        <v/>
      </c>
      <c r="S1591" s="196">
        <f>_xlfn.LET(_xlpm.d,_xlfn.XLOOKUP(Q1591,'[1]Birth Dates'!$A:$A,'[1]Birth Dates'!$B:$B,"",0),IF(_xlpm.d=0,"",_xlpm.d))</f>
        <v/>
      </c>
      <c r="T1591" s="196">
        <f>IF(OR(S1591="",A1591="",NOT(ISNUMBER(S1591)),S1591&gt;A1591),"",DATEDIF(S1591,A1591,"Y")&amp;" years, "&amp;DATEDIF(S1591,A1591,"YM")&amp;" months, "&amp;DATEDIF(S1591,A1591,"MD")&amp;" days")</f>
        <v/>
      </c>
      <c r="W1591" s="196">
        <f>_xlfn.LET(_xlpm.d,_xlfn.XLOOKUP(U1591,'[1]Birth Dates'!$A:$A,'[1]Birth Dates'!$B:$B,"",0),IF(_xlpm.d=0,"",_xlpm.d))</f>
        <v/>
      </c>
      <c r="X1591" s="196">
        <f>IF(OR(W1591="",A1591="",NOT(ISNUMBER(W1591)),W1591&gt;A1591),"",DATEDIF(W1591,A1591,"Y")&amp;" years, "&amp;DATEDIF(W1591,A1591,"YM")&amp;" months, "&amp;DATEDIF(W1591,A1591,"MD")&amp;" days")</f>
        <v/>
      </c>
      <c r="AR1591" s="175">
        <f>IF($B1591="","",TEXT($A1591,"yyyymmdd")&amp;"_P"&amp;$C1591&amp;"_C"&amp;$F1591&amp;"_"&amp;TRIM(RIGHT(SUBSTITUTE(TRIM(SUBSTITUTE($M1591,CHAR(160)," "))," ",REPT(" ",60)),60))&amp;IF($Q1591="","","-"&amp;TRIM(RIGHT(SUBSTITUTE(TRIM(SUBSTITUTE($Q1591,CHAR(160)," "))," ",REPT(" ",60)),60)))&amp;IF($U1591="","","-"&amp;TRIM(RIGHT(SUBSTITUTE(TRIM(SUBSTITUTE($U1591,CHAR(160)," "))," ",REPT(" ",60)),60)))&amp;".jpg")</f>
        <v/>
      </c>
    </row>
    <row r="1592" ht="14" customHeight="1">
      <c r="O1592" s="196">
        <f>_xlfn.LET(_xlpm.d,_xlfn.XLOOKUP(M1592,'[1]Birth Dates'!$A:$A,'[1]Birth Dates'!$B:$B,"",0),IF(_xlpm.d=0,"",_xlpm.d))</f>
        <v/>
      </c>
      <c r="P1592" s="196">
        <f>IF(OR(O1592="",A1592="",NOT(ISNUMBER(O1592)),O1592&gt;A1592),"",DATEDIF(O1592,A1592,"Y")&amp;" years, "&amp;DATEDIF(O1592,A1592,"YM")&amp;" months, "&amp;DATEDIF(O1592,A1592,"MD")&amp;" days")</f>
        <v/>
      </c>
      <c r="S1592" s="196">
        <f>_xlfn.LET(_xlpm.d,_xlfn.XLOOKUP(Q1592,'[1]Birth Dates'!$A:$A,'[1]Birth Dates'!$B:$B,"",0),IF(_xlpm.d=0,"",_xlpm.d))</f>
        <v/>
      </c>
      <c r="T1592" s="196">
        <f>IF(OR(S1592="",A1592="",NOT(ISNUMBER(S1592)),S1592&gt;A1592),"",DATEDIF(S1592,A1592,"Y")&amp;" years, "&amp;DATEDIF(S1592,A1592,"YM")&amp;" months, "&amp;DATEDIF(S1592,A1592,"MD")&amp;" days")</f>
        <v/>
      </c>
      <c r="W1592" s="196">
        <f>_xlfn.LET(_xlpm.d,_xlfn.XLOOKUP(U1592,'[1]Birth Dates'!$A:$A,'[1]Birth Dates'!$B:$B,"",0),IF(_xlpm.d=0,"",_xlpm.d))</f>
        <v/>
      </c>
      <c r="X1592" s="196">
        <f>IF(OR(W1592="",A1592="",NOT(ISNUMBER(W1592)),W1592&gt;A1592),"",DATEDIF(W1592,A1592,"Y")&amp;" years, "&amp;DATEDIF(W1592,A1592,"YM")&amp;" months, "&amp;DATEDIF(W1592,A1592,"MD")&amp;" days")</f>
        <v/>
      </c>
      <c r="AR1592" s="175">
        <f>IF($B1592="","",TEXT($A1592,"yyyymmdd")&amp;"_P"&amp;$C1592&amp;"_C"&amp;$F1592&amp;"_"&amp;TRIM(RIGHT(SUBSTITUTE(TRIM(SUBSTITUTE($M1592,CHAR(160)," "))," ",REPT(" ",60)),60))&amp;IF($Q1592="","","-"&amp;TRIM(RIGHT(SUBSTITUTE(TRIM(SUBSTITUTE($Q1592,CHAR(160)," "))," ",REPT(" ",60)),60)))&amp;IF($U1592="","","-"&amp;TRIM(RIGHT(SUBSTITUTE(TRIM(SUBSTITUTE($U1592,CHAR(160)," "))," ",REPT(" ",60)),60)))&amp;".jpg")</f>
        <v/>
      </c>
    </row>
    <row r="1593" ht="14" customHeight="1">
      <c r="O1593" s="196">
        <f>_xlfn.LET(_xlpm.d,_xlfn.XLOOKUP(M1593,'[1]Birth Dates'!$A:$A,'[1]Birth Dates'!$B:$B,"",0),IF(_xlpm.d=0,"",_xlpm.d))</f>
        <v/>
      </c>
      <c r="P1593" s="196">
        <f>IF(OR(O1593="",A1593="",NOT(ISNUMBER(O1593)),O1593&gt;A1593),"",DATEDIF(O1593,A1593,"Y")&amp;" years, "&amp;DATEDIF(O1593,A1593,"YM")&amp;" months, "&amp;DATEDIF(O1593,A1593,"MD")&amp;" days")</f>
        <v/>
      </c>
      <c r="S1593" s="196">
        <f>_xlfn.LET(_xlpm.d,_xlfn.XLOOKUP(Q1593,'[1]Birth Dates'!$A:$A,'[1]Birth Dates'!$B:$B,"",0),IF(_xlpm.d=0,"",_xlpm.d))</f>
        <v/>
      </c>
      <c r="T1593" s="196">
        <f>IF(OR(S1593="",A1593="",NOT(ISNUMBER(S1593)),S1593&gt;A1593),"",DATEDIF(S1593,A1593,"Y")&amp;" years, "&amp;DATEDIF(S1593,A1593,"YM")&amp;" months, "&amp;DATEDIF(S1593,A1593,"MD")&amp;" days")</f>
        <v/>
      </c>
      <c r="W1593" s="196">
        <f>_xlfn.LET(_xlpm.d,_xlfn.XLOOKUP(U1593,'[1]Birth Dates'!$A:$A,'[1]Birth Dates'!$B:$B,"",0),IF(_xlpm.d=0,"",_xlpm.d))</f>
        <v/>
      </c>
      <c r="X1593" s="196">
        <f>IF(OR(W1593="",A1593="",NOT(ISNUMBER(W1593)),W1593&gt;A1593),"",DATEDIF(W1593,A1593,"Y")&amp;" years, "&amp;DATEDIF(W1593,A1593,"YM")&amp;" months, "&amp;DATEDIF(W1593,A1593,"MD")&amp;" days")</f>
        <v/>
      </c>
      <c r="AR1593" s="175">
        <f>IF($B1593="","",TEXT($A1593,"yyyymmdd")&amp;"_P"&amp;$C1593&amp;"_C"&amp;$F1593&amp;"_"&amp;TRIM(RIGHT(SUBSTITUTE(TRIM(SUBSTITUTE($M1593,CHAR(160)," "))," ",REPT(" ",60)),60))&amp;IF($Q1593="","","-"&amp;TRIM(RIGHT(SUBSTITUTE(TRIM(SUBSTITUTE($Q1593,CHAR(160)," "))," ",REPT(" ",60)),60)))&amp;IF($U1593="","","-"&amp;TRIM(RIGHT(SUBSTITUTE(TRIM(SUBSTITUTE($U1593,CHAR(160)," "))," ",REPT(" ",60)),60)))&amp;".jpg")</f>
        <v/>
      </c>
    </row>
    <row r="1594" ht="14" customHeight="1">
      <c r="O1594" s="196">
        <f>_xlfn.LET(_xlpm.d,_xlfn.XLOOKUP(M1594,'[1]Birth Dates'!$A:$A,'[1]Birth Dates'!$B:$B,"",0),IF(_xlpm.d=0,"",_xlpm.d))</f>
        <v/>
      </c>
      <c r="P1594" s="196">
        <f>IF(OR(O1594="",A1594="",NOT(ISNUMBER(O1594)),O1594&gt;A1594),"",DATEDIF(O1594,A1594,"Y")&amp;" years, "&amp;DATEDIF(O1594,A1594,"YM")&amp;" months, "&amp;DATEDIF(O1594,A1594,"MD")&amp;" days")</f>
        <v/>
      </c>
      <c r="S1594" s="196">
        <f>_xlfn.LET(_xlpm.d,_xlfn.XLOOKUP(Q1594,'[1]Birth Dates'!$A:$A,'[1]Birth Dates'!$B:$B,"",0),IF(_xlpm.d=0,"",_xlpm.d))</f>
        <v/>
      </c>
      <c r="T1594" s="196">
        <f>IF(OR(S1594="",A1594="",NOT(ISNUMBER(S1594)),S1594&gt;A1594),"",DATEDIF(S1594,A1594,"Y")&amp;" years, "&amp;DATEDIF(S1594,A1594,"YM")&amp;" months, "&amp;DATEDIF(S1594,A1594,"MD")&amp;" days")</f>
        <v/>
      </c>
      <c r="W1594" s="196">
        <f>_xlfn.LET(_xlpm.d,_xlfn.XLOOKUP(U1594,'[1]Birth Dates'!$A:$A,'[1]Birth Dates'!$B:$B,"",0),IF(_xlpm.d=0,"",_xlpm.d))</f>
        <v/>
      </c>
      <c r="X1594" s="196">
        <f>IF(OR(W1594="",A1594="",NOT(ISNUMBER(W1594)),W1594&gt;A1594),"",DATEDIF(W1594,A1594,"Y")&amp;" years, "&amp;DATEDIF(W1594,A1594,"YM")&amp;" months, "&amp;DATEDIF(W1594,A1594,"MD")&amp;" days")</f>
        <v/>
      </c>
      <c r="AR1594" s="175">
        <f>IF($B1594="","",TEXT($A1594,"yyyymmdd")&amp;"_P"&amp;$C1594&amp;"_C"&amp;$F1594&amp;"_"&amp;TRIM(RIGHT(SUBSTITUTE(TRIM(SUBSTITUTE($M1594,CHAR(160)," "))," ",REPT(" ",60)),60))&amp;IF($Q1594="","","-"&amp;TRIM(RIGHT(SUBSTITUTE(TRIM(SUBSTITUTE($Q1594,CHAR(160)," "))," ",REPT(" ",60)),60)))&amp;IF($U1594="","","-"&amp;TRIM(RIGHT(SUBSTITUTE(TRIM(SUBSTITUTE($U1594,CHAR(160)," "))," ",REPT(" ",60)),60)))&amp;".jpg")</f>
        <v/>
      </c>
    </row>
    <row r="1595" ht="14" customHeight="1">
      <c r="O1595" s="196">
        <f>_xlfn.LET(_xlpm.d,_xlfn.XLOOKUP(M1595,'[1]Birth Dates'!$A:$A,'[1]Birth Dates'!$B:$B,"",0),IF(_xlpm.d=0,"",_xlpm.d))</f>
        <v/>
      </c>
      <c r="P1595" s="196">
        <f>IF(OR(O1595="",A1595="",NOT(ISNUMBER(O1595)),O1595&gt;A1595),"",DATEDIF(O1595,A1595,"Y")&amp;" years, "&amp;DATEDIF(O1595,A1595,"YM")&amp;" months, "&amp;DATEDIF(O1595,A1595,"MD")&amp;" days")</f>
        <v/>
      </c>
      <c r="S1595" s="196">
        <f>_xlfn.LET(_xlpm.d,_xlfn.XLOOKUP(Q1595,'[1]Birth Dates'!$A:$A,'[1]Birth Dates'!$B:$B,"",0),IF(_xlpm.d=0,"",_xlpm.d))</f>
        <v/>
      </c>
      <c r="T1595" s="196">
        <f>IF(OR(S1595="",A1595="",NOT(ISNUMBER(S1595)),S1595&gt;A1595),"",DATEDIF(S1595,A1595,"Y")&amp;" years, "&amp;DATEDIF(S1595,A1595,"YM")&amp;" months, "&amp;DATEDIF(S1595,A1595,"MD")&amp;" days")</f>
        <v/>
      </c>
      <c r="W1595" s="196">
        <f>_xlfn.LET(_xlpm.d,_xlfn.XLOOKUP(U1595,'[1]Birth Dates'!$A:$A,'[1]Birth Dates'!$B:$B,"",0),IF(_xlpm.d=0,"",_xlpm.d))</f>
        <v/>
      </c>
      <c r="X1595" s="196">
        <f>IF(OR(W1595="",A1595="",NOT(ISNUMBER(W1595)),W1595&gt;A1595),"",DATEDIF(W1595,A1595,"Y")&amp;" years, "&amp;DATEDIF(W1595,A1595,"YM")&amp;" months, "&amp;DATEDIF(W1595,A1595,"MD")&amp;" days")</f>
        <v/>
      </c>
      <c r="AR1595" s="175">
        <f>IF($B1595="","",TEXT($A1595,"yyyymmdd")&amp;"_P"&amp;$C1595&amp;"_C"&amp;$F1595&amp;"_"&amp;TRIM(RIGHT(SUBSTITUTE(TRIM(SUBSTITUTE($M1595,CHAR(160)," "))," ",REPT(" ",60)),60))&amp;IF($Q1595="","","-"&amp;TRIM(RIGHT(SUBSTITUTE(TRIM(SUBSTITUTE($Q1595,CHAR(160)," "))," ",REPT(" ",60)),60)))&amp;IF($U1595="","","-"&amp;TRIM(RIGHT(SUBSTITUTE(TRIM(SUBSTITUTE($U1595,CHAR(160)," "))," ",REPT(" ",60)),60)))&amp;".jpg")</f>
        <v/>
      </c>
    </row>
    <row r="1596" ht="14" customHeight="1">
      <c r="O1596" s="196">
        <f>_xlfn.LET(_xlpm.d,_xlfn.XLOOKUP(M1596,'[1]Birth Dates'!$A:$A,'[1]Birth Dates'!$B:$B,"",0),IF(_xlpm.d=0,"",_xlpm.d))</f>
        <v/>
      </c>
      <c r="P1596" s="196">
        <f>IF(OR(O1596="",A1596="",NOT(ISNUMBER(O1596)),O1596&gt;A1596),"",DATEDIF(O1596,A1596,"Y")&amp;" years, "&amp;DATEDIF(O1596,A1596,"YM")&amp;" months, "&amp;DATEDIF(O1596,A1596,"MD")&amp;" days")</f>
        <v/>
      </c>
      <c r="S1596" s="196">
        <f>_xlfn.LET(_xlpm.d,_xlfn.XLOOKUP(Q1596,'[1]Birth Dates'!$A:$A,'[1]Birth Dates'!$B:$B,"",0),IF(_xlpm.d=0,"",_xlpm.d))</f>
        <v/>
      </c>
      <c r="T1596" s="196">
        <f>IF(OR(S1596="",A1596="",NOT(ISNUMBER(S1596)),S1596&gt;A1596),"",DATEDIF(S1596,A1596,"Y")&amp;" years, "&amp;DATEDIF(S1596,A1596,"YM")&amp;" months, "&amp;DATEDIF(S1596,A1596,"MD")&amp;" days")</f>
        <v/>
      </c>
      <c r="W1596" s="196">
        <f>_xlfn.LET(_xlpm.d,_xlfn.XLOOKUP(U1596,'[1]Birth Dates'!$A:$A,'[1]Birth Dates'!$B:$B,"",0),IF(_xlpm.d=0,"",_xlpm.d))</f>
        <v/>
      </c>
      <c r="X1596" s="196">
        <f>IF(OR(W1596="",A1596="",NOT(ISNUMBER(W1596)),W1596&gt;A1596),"",DATEDIF(W1596,A1596,"Y")&amp;" years, "&amp;DATEDIF(W1596,A1596,"YM")&amp;" months, "&amp;DATEDIF(W1596,A1596,"MD")&amp;" days")</f>
        <v/>
      </c>
      <c r="AR1596" s="175">
        <f>IF($B1596="","",TEXT($A1596,"yyyymmdd")&amp;"_P"&amp;$C1596&amp;"_C"&amp;$F1596&amp;"_"&amp;TRIM(RIGHT(SUBSTITUTE(TRIM(SUBSTITUTE($M1596,CHAR(160)," "))," ",REPT(" ",60)),60))&amp;IF($Q1596="","","-"&amp;TRIM(RIGHT(SUBSTITUTE(TRIM(SUBSTITUTE($Q1596,CHAR(160)," "))," ",REPT(" ",60)),60)))&amp;IF($U1596="","","-"&amp;TRIM(RIGHT(SUBSTITUTE(TRIM(SUBSTITUTE($U1596,CHAR(160)," "))," ",REPT(" ",60)),60)))&amp;".jpg")</f>
        <v/>
      </c>
    </row>
    <row r="1597" ht="14" customHeight="1">
      <c r="O1597" s="196">
        <f>_xlfn.LET(_xlpm.d,_xlfn.XLOOKUP(M1597,'[1]Birth Dates'!$A:$A,'[1]Birth Dates'!$B:$B,"",0),IF(_xlpm.d=0,"",_xlpm.d))</f>
        <v/>
      </c>
      <c r="P1597" s="196">
        <f>IF(OR(O1597="",A1597="",NOT(ISNUMBER(O1597)),O1597&gt;A1597),"",DATEDIF(O1597,A1597,"Y")&amp;" years, "&amp;DATEDIF(O1597,A1597,"YM")&amp;" months, "&amp;DATEDIF(O1597,A1597,"MD")&amp;" days")</f>
        <v/>
      </c>
      <c r="S1597" s="196">
        <f>_xlfn.LET(_xlpm.d,_xlfn.XLOOKUP(Q1597,'[1]Birth Dates'!$A:$A,'[1]Birth Dates'!$B:$B,"",0),IF(_xlpm.d=0,"",_xlpm.d))</f>
        <v/>
      </c>
      <c r="T1597" s="196">
        <f>IF(OR(S1597="",A1597="",NOT(ISNUMBER(S1597)),S1597&gt;A1597),"",DATEDIF(S1597,A1597,"Y")&amp;" years, "&amp;DATEDIF(S1597,A1597,"YM")&amp;" months, "&amp;DATEDIF(S1597,A1597,"MD")&amp;" days")</f>
        <v/>
      </c>
      <c r="W1597" s="196">
        <f>_xlfn.LET(_xlpm.d,_xlfn.XLOOKUP(U1597,'[1]Birth Dates'!$A:$A,'[1]Birth Dates'!$B:$B,"",0),IF(_xlpm.d=0,"",_xlpm.d))</f>
        <v/>
      </c>
      <c r="X1597" s="196">
        <f>IF(OR(W1597="",A1597="",NOT(ISNUMBER(W1597)),W1597&gt;A1597),"",DATEDIF(W1597,A1597,"Y")&amp;" years, "&amp;DATEDIF(W1597,A1597,"YM")&amp;" months, "&amp;DATEDIF(W1597,A1597,"MD")&amp;" days")</f>
        <v/>
      </c>
      <c r="AR1597" s="175">
        <f>IF($B1597="","",TEXT($A1597,"yyyymmdd")&amp;"_P"&amp;$C1597&amp;"_C"&amp;$F1597&amp;"_"&amp;TRIM(RIGHT(SUBSTITUTE(TRIM(SUBSTITUTE($M1597,CHAR(160)," "))," ",REPT(" ",60)),60))&amp;IF($Q1597="","","-"&amp;TRIM(RIGHT(SUBSTITUTE(TRIM(SUBSTITUTE($Q1597,CHAR(160)," "))," ",REPT(" ",60)),60)))&amp;IF($U1597="","","-"&amp;TRIM(RIGHT(SUBSTITUTE(TRIM(SUBSTITUTE($U1597,CHAR(160)," "))," ",REPT(" ",60)),60)))&amp;".jpg")</f>
        <v/>
      </c>
    </row>
    <row r="1598" ht="14" customHeight="1">
      <c r="O1598" s="196">
        <f>_xlfn.LET(_xlpm.d,_xlfn.XLOOKUP(M1598,'[1]Birth Dates'!$A:$A,'[1]Birth Dates'!$B:$B,"",0),IF(_xlpm.d=0,"",_xlpm.d))</f>
        <v/>
      </c>
      <c r="P1598" s="196">
        <f>IF(OR(O1598="",A1598="",NOT(ISNUMBER(O1598)),O1598&gt;A1598),"",DATEDIF(O1598,A1598,"Y")&amp;" years, "&amp;DATEDIF(O1598,A1598,"YM")&amp;" months, "&amp;DATEDIF(O1598,A1598,"MD")&amp;" days")</f>
        <v/>
      </c>
      <c r="S1598" s="196">
        <f>_xlfn.LET(_xlpm.d,_xlfn.XLOOKUP(Q1598,'[1]Birth Dates'!$A:$A,'[1]Birth Dates'!$B:$B,"",0),IF(_xlpm.d=0,"",_xlpm.d))</f>
        <v/>
      </c>
      <c r="T1598" s="196">
        <f>IF(OR(S1598="",A1598="",NOT(ISNUMBER(S1598)),S1598&gt;A1598),"",DATEDIF(S1598,A1598,"Y")&amp;" years, "&amp;DATEDIF(S1598,A1598,"YM")&amp;" months, "&amp;DATEDIF(S1598,A1598,"MD")&amp;" days")</f>
        <v/>
      </c>
      <c r="W1598" s="196">
        <f>_xlfn.LET(_xlpm.d,_xlfn.XLOOKUP(U1598,'[1]Birth Dates'!$A:$A,'[1]Birth Dates'!$B:$B,"",0),IF(_xlpm.d=0,"",_xlpm.d))</f>
        <v/>
      </c>
      <c r="X1598" s="196">
        <f>IF(OR(W1598="",A1598="",NOT(ISNUMBER(W1598)),W1598&gt;A1598),"",DATEDIF(W1598,A1598,"Y")&amp;" years, "&amp;DATEDIF(W1598,A1598,"YM")&amp;" months, "&amp;DATEDIF(W1598,A1598,"MD")&amp;" days")</f>
        <v/>
      </c>
      <c r="AR1598" s="175">
        <f>IF($B1598="","",TEXT($A1598,"yyyymmdd")&amp;"_P"&amp;$C1598&amp;"_C"&amp;$F1598&amp;"_"&amp;TRIM(RIGHT(SUBSTITUTE(TRIM(SUBSTITUTE($M1598,CHAR(160)," "))," ",REPT(" ",60)),60))&amp;IF($Q1598="","","-"&amp;TRIM(RIGHT(SUBSTITUTE(TRIM(SUBSTITUTE($Q1598,CHAR(160)," "))," ",REPT(" ",60)),60)))&amp;IF($U1598="","","-"&amp;TRIM(RIGHT(SUBSTITUTE(TRIM(SUBSTITUTE($U1598,CHAR(160)," "))," ",REPT(" ",60)),60)))&amp;".jpg")</f>
        <v/>
      </c>
    </row>
    <row r="1599" ht="14" customHeight="1">
      <c r="O1599" s="196">
        <f>_xlfn.LET(_xlpm.d,_xlfn.XLOOKUP(M1599,'[1]Birth Dates'!$A:$A,'[1]Birth Dates'!$B:$B,"",0),IF(_xlpm.d=0,"",_xlpm.d))</f>
        <v/>
      </c>
      <c r="P1599" s="196">
        <f>IF(OR(O1599="",A1599="",NOT(ISNUMBER(O1599)),O1599&gt;A1599),"",DATEDIF(O1599,A1599,"Y")&amp;" years, "&amp;DATEDIF(O1599,A1599,"YM")&amp;" months, "&amp;DATEDIF(O1599,A1599,"MD")&amp;" days")</f>
        <v/>
      </c>
      <c r="S1599" s="196">
        <f>_xlfn.LET(_xlpm.d,_xlfn.XLOOKUP(Q1599,'[1]Birth Dates'!$A:$A,'[1]Birth Dates'!$B:$B,"",0),IF(_xlpm.d=0,"",_xlpm.d))</f>
        <v/>
      </c>
      <c r="T1599" s="196">
        <f>IF(OR(S1599="",A1599="",NOT(ISNUMBER(S1599)),S1599&gt;A1599),"",DATEDIF(S1599,A1599,"Y")&amp;" years, "&amp;DATEDIF(S1599,A1599,"YM")&amp;" months, "&amp;DATEDIF(S1599,A1599,"MD")&amp;" days")</f>
        <v/>
      </c>
      <c r="W1599" s="196">
        <f>_xlfn.LET(_xlpm.d,_xlfn.XLOOKUP(U1599,'[1]Birth Dates'!$A:$A,'[1]Birth Dates'!$B:$B,"",0),IF(_xlpm.d=0,"",_xlpm.d))</f>
        <v/>
      </c>
      <c r="X1599" s="196">
        <f>IF(OR(W1599="",A1599="",NOT(ISNUMBER(W1599)),W1599&gt;A1599),"",DATEDIF(W1599,A1599,"Y")&amp;" years, "&amp;DATEDIF(W1599,A1599,"YM")&amp;" months, "&amp;DATEDIF(W1599,A1599,"MD")&amp;" days")</f>
        <v/>
      </c>
      <c r="AR1599" s="175">
        <f>IF($B1599="","",TEXT($A1599,"yyyymmdd")&amp;"_P"&amp;$C1599&amp;"_C"&amp;$F1599&amp;"_"&amp;TRIM(RIGHT(SUBSTITUTE(TRIM(SUBSTITUTE($M1599,CHAR(160)," "))," ",REPT(" ",60)),60))&amp;IF($Q1599="","","-"&amp;TRIM(RIGHT(SUBSTITUTE(TRIM(SUBSTITUTE($Q1599,CHAR(160)," "))," ",REPT(" ",60)),60)))&amp;IF($U1599="","","-"&amp;TRIM(RIGHT(SUBSTITUTE(TRIM(SUBSTITUTE($U1599,CHAR(160)," "))," ",REPT(" ",60)),60)))&amp;".jpg")</f>
        <v/>
      </c>
    </row>
    <row r="1600" ht="14" customHeight="1">
      <c r="O1600" s="196">
        <f>_xlfn.LET(_xlpm.d,_xlfn.XLOOKUP(M1600,'[1]Birth Dates'!$A:$A,'[1]Birth Dates'!$B:$B,"",0),IF(_xlpm.d=0,"",_xlpm.d))</f>
        <v/>
      </c>
      <c r="P1600" s="196">
        <f>IF(OR(O1600="",A1600="",NOT(ISNUMBER(O1600)),O1600&gt;A1600),"",DATEDIF(O1600,A1600,"Y")&amp;" years, "&amp;DATEDIF(O1600,A1600,"YM")&amp;" months, "&amp;DATEDIF(O1600,A1600,"MD")&amp;" days")</f>
        <v/>
      </c>
      <c r="S1600" s="196">
        <f>_xlfn.LET(_xlpm.d,_xlfn.XLOOKUP(Q1600,'[1]Birth Dates'!$A:$A,'[1]Birth Dates'!$B:$B,"",0),IF(_xlpm.d=0,"",_xlpm.d))</f>
        <v/>
      </c>
      <c r="T1600" s="196">
        <f>IF(OR(S1600="",A1600="",NOT(ISNUMBER(S1600)),S1600&gt;A1600),"",DATEDIF(S1600,A1600,"Y")&amp;" years, "&amp;DATEDIF(S1600,A1600,"YM")&amp;" months, "&amp;DATEDIF(S1600,A1600,"MD")&amp;" days")</f>
        <v/>
      </c>
      <c r="W1600" s="196">
        <f>_xlfn.LET(_xlpm.d,_xlfn.XLOOKUP(U1600,'[1]Birth Dates'!$A:$A,'[1]Birth Dates'!$B:$B,"",0),IF(_xlpm.d=0,"",_xlpm.d))</f>
        <v/>
      </c>
      <c r="X1600" s="196">
        <f>IF(OR(W1600="",A1600="",NOT(ISNUMBER(W1600)),W1600&gt;A1600),"",DATEDIF(W1600,A1600,"Y")&amp;" years, "&amp;DATEDIF(W1600,A1600,"YM")&amp;" months, "&amp;DATEDIF(W1600,A1600,"MD")&amp;" days")</f>
        <v/>
      </c>
      <c r="AR1600" s="175">
        <f>IF($B1600="","",TEXT($A1600,"yyyymmdd")&amp;"_P"&amp;$C1600&amp;"_C"&amp;$F1600&amp;"_"&amp;TRIM(RIGHT(SUBSTITUTE(TRIM(SUBSTITUTE($M1600,CHAR(160)," "))," ",REPT(" ",60)),60))&amp;IF($Q1600="","","-"&amp;TRIM(RIGHT(SUBSTITUTE(TRIM(SUBSTITUTE($Q1600,CHAR(160)," "))," ",REPT(" ",60)),60)))&amp;IF($U1600="","","-"&amp;TRIM(RIGHT(SUBSTITUTE(TRIM(SUBSTITUTE($U1600,CHAR(160)," "))," ",REPT(" ",60)),60)))&amp;".jpg")</f>
        <v/>
      </c>
    </row>
    <row r="1601" ht="14" customHeight="1">
      <c r="O1601" s="196">
        <f>_xlfn.LET(_xlpm.d,_xlfn.XLOOKUP(M1601,'[1]Birth Dates'!$A:$A,'[1]Birth Dates'!$B:$B,"",0),IF(_xlpm.d=0,"",_xlpm.d))</f>
        <v/>
      </c>
      <c r="P1601" s="196">
        <f>IF(OR(O1601="",A1601="",NOT(ISNUMBER(O1601)),O1601&gt;A1601),"",DATEDIF(O1601,A1601,"Y")&amp;" years, "&amp;DATEDIF(O1601,A1601,"YM")&amp;" months, "&amp;DATEDIF(O1601,A1601,"MD")&amp;" days")</f>
        <v/>
      </c>
      <c r="S1601" s="196">
        <f>_xlfn.LET(_xlpm.d,_xlfn.XLOOKUP(Q1601,'[1]Birth Dates'!$A:$A,'[1]Birth Dates'!$B:$B,"",0),IF(_xlpm.d=0,"",_xlpm.d))</f>
        <v/>
      </c>
      <c r="T1601" s="196">
        <f>IF(OR(S1601="",A1601="",NOT(ISNUMBER(S1601)),S1601&gt;A1601),"",DATEDIF(S1601,A1601,"Y")&amp;" years, "&amp;DATEDIF(S1601,A1601,"YM")&amp;" months, "&amp;DATEDIF(S1601,A1601,"MD")&amp;" days")</f>
        <v/>
      </c>
      <c r="W1601" s="196">
        <f>_xlfn.LET(_xlpm.d,_xlfn.XLOOKUP(U1601,'[1]Birth Dates'!$A:$A,'[1]Birth Dates'!$B:$B,"",0),IF(_xlpm.d=0,"",_xlpm.d))</f>
        <v/>
      </c>
      <c r="X1601" s="196">
        <f>IF(OR(W1601="",A1601="",NOT(ISNUMBER(W1601)),W1601&gt;A1601),"",DATEDIF(W1601,A1601,"Y")&amp;" years, "&amp;DATEDIF(W1601,A1601,"YM")&amp;" months, "&amp;DATEDIF(W1601,A1601,"MD")&amp;" days")</f>
        <v/>
      </c>
      <c r="AR1601" s="175">
        <f>IF($B1601="","",TEXT($A1601,"yyyymmdd")&amp;"_P"&amp;$C1601&amp;"_C"&amp;$F1601&amp;"_"&amp;TRIM(RIGHT(SUBSTITUTE(TRIM(SUBSTITUTE($M1601,CHAR(160)," "))," ",REPT(" ",60)),60))&amp;IF($Q1601="","","-"&amp;TRIM(RIGHT(SUBSTITUTE(TRIM(SUBSTITUTE($Q1601,CHAR(160)," "))," ",REPT(" ",60)),60)))&amp;IF($U1601="","","-"&amp;TRIM(RIGHT(SUBSTITUTE(TRIM(SUBSTITUTE($U1601,CHAR(160)," "))," ",REPT(" ",60)),60)))&amp;".jpg")</f>
        <v/>
      </c>
    </row>
    <row r="1602" ht="14" customHeight="1">
      <c r="O1602" s="196">
        <f>_xlfn.LET(_xlpm.d,_xlfn.XLOOKUP(M1602,'[1]Birth Dates'!$A:$A,'[1]Birth Dates'!$B:$B,"",0),IF(_xlpm.d=0,"",_xlpm.d))</f>
        <v/>
      </c>
      <c r="P1602" s="196">
        <f>IF(OR(O1602="",A1602="",NOT(ISNUMBER(O1602)),O1602&gt;A1602),"",DATEDIF(O1602,A1602,"Y")&amp;" years, "&amp;DATEDIF(O1602,A1602,"YM")&amp;" months, "&amp;DATEDIF(O1602,A1602,"MD")&amp;" days")</f>
        <v/>
      </c>
      <c r="S1602" s="196">
        <f>_xlfn.LET(_xlpm.d,_xlfn.XLOOKUP(Q1602,'[1]Birth Dates'!$A:$A,'[1]Birth Dates'!$B:$B,"",0),IF(_xlpm.d=0,"",_xlpm.d))</f>
        <v/>
      </c>
      <c r="T1602" s="196">
        <f>IF(OR(S1602="",A1602="",NOT(ISNUMBER(S1602)),S1602&gt;A1602),"",DATEDIF(S1602,A1602,"Y")&amp;" years, "&amp;DATEDIF(S1602,A1602,"YM")&amp;" months, "&amp;DATEDIF(S1602,A1602,"MD")&amp;" days")</f>
        <v/>
      </c>
      <c r="W1602" s="196">
        <f>_xlfn.LET(_xlpm.d,_xlfn.XLOOKUP(U1602,'[1]Birth Dates'!$A:$A,'[1]Birth Dates'!$B:$B,"",0),IF(_xlpm.d=0,"",_xlpm.d))</f>
        <v/>
      </c>
      <c r="X1602" s="196">
        <f>IF(OR(W1602="",A1602="",NOT(ISNUMBER(W1602)),W1602&gt;A1602),"",DATEDIF(W1602,A1602,"Y")&amp;" years, "&amp;DATEDIF(W1602,A1602,"YM")&amp;" months, "&amp;DATEDIF(W1602,A1602,"MD")&amp;" days")</f>
        <v/>
      </c>
      <c r="AR1602" s="175">
        <f>IF($B1602="","",TEXT($A1602,"yyyymmdd")&amp;"_P"&amp;$C1602&amp;"_C"&amp;$F1602&amp;"_"&amp;TRIM(RIGHT(SUBSTITUTE(TRIM(SUBSTITUTE($M1602,CHAR(160)," "))," ",REPT(" ",60)),60))&amp;IF($Q1602="","","-"&amp;TRIM(RIGHT(SUBSTITUTE(TRIM(SUBSTITUTE($Q1602,CHAR(160)," "))," ",REPT(" ",60)),60)))&amp;IF($U1602="","","-"&amp;TRIM(RIGHT(SUBSTITUTE(TRIM(SUBSTITUTE($U1602,CHAR(160)," "))," ",REPT(" ",60)),60)))&amp;".jpg")</f>
        <v/>
      </c>
    </row>
    <row r="1603" ht="14" customHeight="1">
      <c r="O1603" s="196">
        <f>_xlfn.LET(_xlpm.d,_xlfn.XLOOKUP(M1603,'[1]Birth Dates'!$A:$A,'[1]Birth Dates'!$B:$B,"",0),IF(_xlpm.d=0,"",_xlpm.d))</f>
        <v/>
      </c>
      <c r="P1603" s="196">
        <f>IF(OR(O1603="",A1603="",NOT(ISNUMBER(O1603)),O1603&gt;A1603),"",DATEDIF(O1603,A1603,"Y")&amp;" years, "&amp;DATEDIF(O1603,A1603,"YM")&amp;" months, "&amp;DATEDIF(O1603,A1603,"MD")&amp;" days")</f>
        <v/>
      </c>
      <c r="S1603" s="196">
        <f>_xlfn.LET(_xlpm.d,_xlfn.XLOOKUP(Q1603,'[1]Birth Dates'!$A:$A,'[1]Birth Dates'!$B:$B,"",0),IF(_xlpm.d=0,"",_xlpm.d))</f>
        <v/>
      </c>
      <c r="T1603" s="196">
        <f>IF(OR(S1603="",A1603="",NOT(ISNUMBER(S1603)),S1603&gt;A1603),"",DATEDIF(S1603,A1603,"Y")&amp;" years, "&amp;DATEDIF(S1603,A1603,"YM")&amp;" months, "&amp;DATEDIF(S1603,A1603,"MD")&amp;" days")</f>
        <v/>
      </c>
      <c r="W1603" s="196">
        <f>_xlfn.LET(_xlpm.d,_xlfn.XLOOKUP(U1603,'[1]Birth Dates'!$A:$A,'[1]Birth Dates'!$B:$B,"",0),IF(_xlpm.d=0,"",_xlpm.d))</f>
        <v/>
      </c>
      <c r="X1603" s="196">
        <f>IF(OR(W1603="",A1603="",NOT(ISNUMBER(W1603)),W1603&gt;A1603),"",DATEDIF(W1603,A1603,"Y")&amp;" years, "&amp;DATEDIF(W1603,A1603,"YM")&amp;" months, "&amp;DATEDIF(W1603,A1603,"MD")&amp;" days")</f>
        <v/>
      </c>
      <c r="AR1603" s="175">
        <f>IF($B1603="","",TEXT($A1603,"yyyymmdd")&amp;"_P"&amp;$C1603&amp;"_C"&amp;$F1603&amp;"_"&amp;TRIM(RIGHT(SUBSTITUTE(TRIM(SUBSTITUTE($M1603,CHAR(160)," "))," ",REPT(" ",60)),60))&amp;IF($Q1603="","","-"&amp;TRIM(RIGHT(SUBSTITUTE(TRIM(SUBSTITUTE($Q1603,CHAR(160)," "))," ",REPT(" ",60)),60)))&amp;IF($U1603="","","-"&amp;TRIM(RIGHT(SUBSTITUTE(TRIM(SUBSTITUTE($U1603,CHAR(160)," "))," ",REPT(" ",60)),60)))&amp;".jpg")</f>
        <v/>
      </c>
    </row>
    <row r="1604" ht="14" customHeight="1">
      <c r="O1604" s="196">
        <f>_xlfn.LET(_xlpm.d,_xlfn.XLOOKUP(M1604,'[1]Birth Dates'!$A:$A,'[1]Birth Dates'!$B:$B,"",0),IF(_xlpm.d=0,"",_xlpm.d))</f>
        <v/>
      </c>
      <c r="P1604" s="196">
        <f>IF(OR(O1604="",A1604="",NOT(ISNUMBER(O1604)),O1604&gt;A1604),"",DATEDIF(O1604,A1604,"Y")&amp;" years, "&amp;DATEDIF(O1604,A1604,"YM")&amp;" months, "&amp;DATEDIF(O1604,A1604,"MD")&amp;" days")</f>
        <v/>
      </c>
      <c r="S1604" s="196">
        <f>_xlfn.LET(_xlpm.d,_xlfn.XLOOKUP(Q1604,'[1]Birth Dates'!$A:$A,'[1]Birth Dates'!$B:$B,"",0),IF(_xlpm.d=0,"",_xlpm.d))</f>
        <v/>
      </c>
      <c r="T1604" s="196">
        <f>IF(OR(S1604="",A1604="",NOT(ISNUMBER(S1604)),S1604&gt;A1604),"",DATEDIF(S1604,A1604,"Y")&amp;" years, "&amp;DATEDIF(S1604,A1604,"YM")&amp;" months, "&amp;DATEDIF(S1604,A1604,"MD")&amp;" days")</f>
        <v/>
      </c>
      <c r="W1604" s="196">
        <f>_xlfn.LET(_xlpm.d,_xlfn.XLOOKUP(U1604,'[1]Birth Dates'!$A:$A,'[1]Birth Dates'!$B:$B,"",0),IF(_xlpm.d=0,"",_xlpm.d))</f>
        <v/>
      </c>
      <c r="X1604" s="196">
        <f>IF(OR(W1604="",A1604="",NOT(ISNUMBER(W1604)),W1604&gt;A1604),"",DATEDIF(W1604,A1604,"Y")&amp;" years, "&amp;DATEDIF(W1604,A1604,"YM")&amp;" months, "&amp;DATEDIF(W1604,A1604,"MD")&amp;" days")</f>
        <v/>
      </c>
      <c r="AR1604" s="175">
        <f>IF($B1604="","",TEXT($A1604,"yyyymmdd")&amp;"_P"&amp;$C1604&amp;"_C"&amp;$F1604&amp;"_"&amp;TRIM(RIGHT(SUBSTITUTE(TRIM(SUBSTITUTE($M1604,CHAR(160)," "))," ",REPT(" ",60)),60))&amp;IF($Q1604="","","-"&amp;TRIM(RIGHT(SUBSTITUTE(TRIM(SUBSTITUTE($Q1604,CHAR(160)," "))," ",REPT(" ",60)),60)))&amp;IF($U1604="","","-"&amp;TRIM(RIGHT(SUBSTITUTE(TRIM(SUBSTITUTE($U1604,CHAR(160)," "))," ",REPT(" ",60)),60)))&amp;".jpg")</f>
        <v/>
      </c>
    </row>
    <row r="1605" ht="14" customHeight="1">
      <c r="O1605" s="196">
        <f>_xlfn.LET(_xlpm.d,_xlfn.XLOOKUP(M1605,'[1]Birth Dates'!$A:$A,'[1]Birth Dates'!$B:$B,"",0),IF(_xlpm.d=0,"",_xlpm.d))</f>
        <v/>
      </c>
      <c r="P1605" s="196">
        <f>IF(OR(O1605="",A1605="",NOT(ISNUMBER(O1605)),O1605&gt;A1605),"",DATEDIF(O1605,A1605,"Y")&amp;" years, "&amp;DATEDIF(O1605,A1605,"YM")&amp;" months, "&amp;DATEDIF(O1605,A1605,"MD")&amp;" days")</f>
        <v/>
      </c>
      <c r="S1605" s="196">
        <f>_xlfn.LET(_xlpm.d,_xlfn.XLOOKUP(Q1605,'[1]Birth Dates'!$A:$A,'[1]Birth Dates'!$B:$B,"",0),IF(_xlpm.d=0,"",_xlpm.d))</f>
        <v/>
      </c>
      <c r="T1605" s="196">
        <f>IF(OR(S1605="",A1605="",NOT(ISNUMBER(S1605)),S1605&gt;A1605),"",DATEDIF(S1605,A1605,"Y")&amp;" years, "&amp;DATEDIF(S1605,A1605,"YM")&amp;" months, "&amp;DATEDIF(S1605,A1605,"MD")&amp;" days")</f>
        <v/>
      </c>
      <c r="W1605" s="196">
        <f>_xlfn.LET(_xlpm.d,_xlfn.XLOOKUP(U1605,'[1]Birth Dates'!$A:$A,'[1]Birth Dates'!$B:$B,"",0),IF(_xlpm.d=0,"",_xlpm.d))</f>
        <v/>
      </c>
      <c r="X1605" s="196">
        <f>IF(OR(W1605="",A1605="",NOT(ISNUMBER(W1605)),W1605&gt;A1605),"",DATEDIF(W1605,A1605,"Y")&amp;" years, "&amp;DATEDIF(W1605,A1605,"YM")&amp;" months, "&amp;DATEDIF(W1605,A1605,"MD")&amp;" days")</f>
        <v/>
      </c>
      <c r="AR1605" s="175">
        <f>IF($B1605="","",TEXT($A1605,"yyyymmdd")&amp;"_P"&amp;$C1605&amp;"_C"&amp;$F1605&amp;"_"&amp;TRIM(RIGHT(SUBSTITUTE(TRIM(SUBSTITUTE($M1605,CHAR(160)," "))," ",REPT(" ",60)),60))&amp;IF($Q1605="","","-"&amp;TRIM(RIGHT(SUBSTITUTE(TRIM(SUBSTITUTE($Q1605,CHAR(160)," "))," ",REPT(" ",60)),60)))&amp;IF($U1605="","","-"&amp;TRIM(RIGHT(SUBSTITUTE(TRIM(SUBSTITUTE($U1605,CHAR(160)," "))," ",REPT(" ",60)),60)))&amp;".jpg")</f>
        <v/>
      </c>
    </row>
    <row r="1606" ht="14" customHeight="1">
      <c r="O1606" s="196">
        <f>_xlfn.LET(_xlpm.d,_xlfn.XLOOKUP(M1606,'[1]Birth Dates'!$A:$A,'[1]Birth Dates'!$B:$B,"",0),IF(_xlpm.d=0,"",_xlpm.d))</f>
        <v/>
      </c>
      <c r="P1606" s="196">
        <f>IF(OR(O1606="",A1606="",NOT(ISNUMBER(O1606)),O1606&gt;A1606),"",DATEDIF(O1606,A1606,"Y")&amp;" years, "&amp;DATEDIF(O1606,A1606,"YM")&amp;" months, "&amp;DATEDIF(O1606,A1606,"MD")&amp;" days")</f>
        <v/>
      </c>
      <c r="S1606" s="196">
        <f>_xlfn.LET(_xlpm.d,_xlfn.XLOOKUP(Q1606,'[1]Birth Dates'!$A:$A,'[1]Birth Dates'!$B:$B,"",0),IF(_xlpm.d=0,"",_xlpm.d))</f>
        <v/>
      </c>
      <c r="T1606" s="196">
        <f>IF(OR(S1606="",A1606="",NOT(ISNUMBER(S1606)),S1606&gt;A1606),"",DATEDIF(S1606,A1606,"Y")&amp;" years, "&amp;DATEDIF(S1606,A1606,"YM")&amp;" months, "&amp;DATEDIF(S1606,A1606,"MD")&amp;" days")</f>
        <v/>
      </c>
      <c r="W1606" s="196">
        <f>_xlfn.LET(_xlpm.d,_xlfn.XLOOKUP(U1606,'[1]Birth Dates'!$A:$A,'[1]Birth Dates'!$B:$B,"",0),IF(_xlpm.d=0,"",_xlpm.d))</f>
        <v/>
      </c>
      <c r="X1606" s="196">
        <f>IF(OR(W1606="",A1606="",NOT(ISNUMBER(W1606)),W1606&gt;A1606),"",DATEDIF(W1606,A1606,"Y")&amp;" years, "&amp;DATEDIF(W1606,A1606,"YM")&amp;" months, "&amp;DATEDIF(W1606,A1606,"MD")&amp;" days")</f>
        <v/>
      </c>
      <c r="AR1606" s="175">
        <f>IF($B1606="","",TEXT($A1606,"yyyymmdd")&amp;"_P"&amp;$C1606&amp;"_C"&amp;$F1606&amp;"_"&amp;TRIM(RIGHT(SUBSTITUTE(TRIM(SUBSTITUTE($M1606,CHAR(160)," "))," ",REPT(" ",60)),60))&amp;IF($Q1606="","","-"&amp;TRIM(RIGHT(SUBSTITUTE(TRIM(SUBSTITUTE($Q1606,CHAR(160)," "))," ",REPT(" ",60)),60)))&amp;IF($U1606="","","-"&amp;TRIM(RIGHT(SUBSTITUTE(TRIM(SUBSTITUTE($U1606,CHAR(160)," "))," ",REPT(" ",60)),60)))&amp;".jpg")</f>
        <v/>
      </c>
    </row>
    <row r="1607" ht="14" customHeight="1">
      <c r="O1607" s="196">
        <f>_xlfn.LET(_xlpm.d,_xlfn.XLOOKUP(M1607,'[1]Birth Dates'!$A:$A,'[1]Birth Dates'!$B:$B,"",0),IF(_xlpm.d=0,"",_xlpm.d))</f>
        <v/>
      </c>
      <c r="P1607" s="196">
        <f>IF(OR(O1607="",A1607="",NOT(ISNUMBER(O1607)),O1607&gt;A1607),"",DATEDIF(O1607,A1607,"Y")&amp;" years, "&amp;DATEDIF(O1607,A1607,"YM")&amp;" months, "&amp;DATEDIF(O1607,A1607,"MD")&amp;" days")</f>
        <v/>
      </c>
      <c r="S1607" s="196">
        <f>_xlfn.LET(_xlpm.d,_xlfn.XLOOKUP(Q1607,'[1]Birth Dates'!$A:$A,'[1]Birth Dates'!$B:$B,"",0),IF(_xlpm.d=0,"",_xlpm.d))</f>
        <v/>
      </c>
      <c r="T1607" s="196">
        <f>IF(OR(S1607="",A1607="",NOT(ISNUMBER(S1607)),S1607&gt;A1607),"",DATEDIF(S1607,A1607,"Y")&amp;" years, "&amp;DATEDIF(S1607,A1607,"YM")&amp;" months, "&amp;DATEDIF(S1607,A1607,"MD")&amp;" days")</f>
        <v/>
      </c>
      <c r="W1607" s="196">
        <f>_xlfn.LET(_xlpm.d,_xlfn.XLOOKUP(U1607,'[1]Birth Dates'!$A:$A,'[1]Birth Dates'!$B:$B,"",0),IF(_xlpm.d=0,"",_xlpm.d))</f>
        <v/>
      </c>
      <c r="X1607" s="196">
        <f>IF(OR(W1607="",A1607="",NOT(ISNUMBER(W1607)),W1607&gt;A1607),"",DATEDIF(W1607,A1607,"Y")&amp;" years, "&amp;DATEDIF(W1607,A1607,"YM")&amp;" months, "&amp;DATEDIF(W1607,A1607,"MD")&amp;" days")</f>
        <v/>
      </c>
      <c r="AR1607" s="175">
        <f>IF($B1607="","",TEXT($A1607,"yyyymmdd")&amp;"_P"&amp;$C1607&amp;"_C"&amp;$F1607&amp;"_"&amp;TRIM(RIGHT(SUBSTITUTE(TRIM(SUBSTITUTE($M1607,CHAR(160)," "))," ",REPT(" ",60)),60))&amp;IF($Q1607="","","-"&amp;TRIM(RIGHT(SUBSTITUTE(TRIM(SUBSTITUTE($Q1607,CHAR(160)," "))," ",REPT(" ",60)),60)))&amp;IF($U1607="","","-"&amp;TRIM(RIGHT(SUBSTITUTE(TRIM(SUBSTITUTE($U1607,CHAR(160)," "))," ",REPT(" ",60)),60)))&amp;".jpg")</f>
        <v/>
      </c>
    </row>
    <row r="1608" ht="14" customHeight="1">
      <c r="O1608" s="196">
        <f>_xlfn.LET(_xlpm.d,_xlfn.XLOOKUP(M1608,'[1]Birth Dates'!$A:$A,'[1]Birth Dates'!$B:$B,"",0),IF(_xlpm.d=0,"",_xlpm.d))</f>
        <v/>
      </c>
      <c r="P1608" s="196">
        <f>IF(OR(O1608="",A1608="",NOT(ISNUMBER(O1608)),O1608&gt;A1608),"",DATEDIF(O1608,A1608,"Y")&amp;" years, "&amp;DATEDIF(O1608,A1608,"YM")&amp;" months, "&amp;DATEDIF(O1608,A1608,"MD")&amp;" days")</f>
        <v/>
      </c>
      <c r="S1608" s="196">
        <f>_xlfn.LET(_xlpm.d,_xlfn.XLOOKUP(Q1608,'[1]Birth Dates'!$A:$A,'[1]Birth Dates'!$B:$B,"",0),IF(_xlpm.d=0,"",_xlpm.d))</f>
        <v/>
      </c>
      <c r="T1608" s="196">
        <f>IF(OR(S1608="",A1608="",NOT(ISNUMBER(S1608)),S1608&gt;A1608),"",DATEDIF(S1608,A1608,"Y")&amp;" years, "&amp;DATEDIF(S1608,A1608,"YM")&amp;" months, "&amp;DATEDIF(S1608,A1608,"MD")&amp;" days")</f>
        <v/>
      </c>
      <c r="W1608" s="196">
        <f>_xlfn.LET(_xlpm.d,_xlfn.XLOOKUP(U1608,'[1]Birth Dates'!$A:$A,'[1]Birth Dates'!$B:$B,"",0),IF(_xlpm.d=0,"",_xlpm.d))</f>
        <v/>
      </c>
      <c r="X1608" s="196">
        <f>IF(OR(W1608="",A1608="",NOT(ISNUMBER(W1608)),W1608&gt;A1608),"",DATEDIF(W1608,A1608,"Y")&amp;" years, "&amp;DATEDIF(W1608,A1608,"YM")&amp;" months, "&amp;DATEDIF(W1608,A1608,"MD")&amp;" days")</f>
        <v/>
      </c>
      <c r="AR1608" s="175">
        <f>IF($B1608="","",TEXT($A1608,"yyyymmdd")&amp;"_P"&amp;$C1608&amp;"_C"&amp;$F1608&amp;"_"&amp;TRIM(RIGHT(SUBSTITUTE(TRIM(SUBSTITUTE($M1608,CHAR(160)," "))," ",REPT(" ",60)),60))&amp;IF($Q1608="","","-"&amp;TRIM(RIGHT(SUBSTITUTE(TRIM(SUBSTITUTE($Q1608,CHAR(160)," "))," ",REPT(" ",60)),60)))&amp;IF($U1608="","","-"&amp;TRIM(RIGHT(SUBSTITUTE(TRIM(SUBSTITUTE($U1608,CHAR(160)," "))," ",REPT(" ",60)),60)))&amp;".jpg")</f>
        <v/>
      </c>
    </row>
    <row r="1609" ht="14" customHeight="1">
      <c r="O1609" s="196">
        <f>_xlfn.LET(_xlpm.d,_xlfn.XLOOKUP(M1609,'[1]Birth Dates'!$A:$A,'[1]Birth Dates'!$B:$B,"",0),IF(_xlpm.d=0,"",_xlpm.d))</f>
        <v/>
      </c>
      <c r="P1609" s="196">
        <f>IF(OR(O1609="",A1609="",NOT(ISNUMBER(O1609)),O1609&gt;A1609),"",DATEDIF(O1609,A1609,"Y")&amp;" years, "&amp;DATEDIF(O1609,A1609,"YM")&amp;" months, "&amp;DATEDIF(O1609,A1609,"MD")&amp;" days")</f>
        <v/>
      </c>
      <c r="S1609" s="196">
        <f>_xlfn.LET(_xlpm.d,_xlfn.XLOOKUP(Q1609,'[1]Birth Dates'!$A:$A,'[1]Birth Dates'!$B:$B,"",0),IF(_xlpm.d=0,"",_xlpm.d))</f>
        <v/>
      </c>
      <c r="T1609" s="196">
        <f>IF(OR(S1609="",A1609="",NOT(ISNUMBER(S1609)),S1609&gt;A1609),"",DATEDIF(S1609,A1609,"Y")&amp;" years, "&amp;DATEDIF(S1609,A1609,"YM")&amp;" months, "&amp;DATEDIF(S1609,A1609,"MD")&amp;" days")</f>
        <v/>
      </c>
      <c r="W1609" s="196">
        <f>_xlfn.LET(_xlpm.d,_xlfn.XLOOKUP(U1609,'[1]Birth Dates'!$A:$A,'[1]Birth Dates'!$B:$B,"",0),IF(_xlpm.d=0,"",_xlpm.d))</f>
        <v/>
      </c>
      <c r="X1609" s="196">
        <f>IF(OR(W1609="",A1609="",NOT(ISNUMBER(W1609)),W1609&gt;A1609),"",DATEDIF(W1609,A1609,"Y")&amp;" years, "&amp;DATEDIF(W1609,A1609,"YM")&amp;" months, "&amp;DATEDIF(W1609,A1609,"MD")&amp;" days")</f>
        <v/>
      </c>
      <c r="AR1609" s="175">
        <f>IF($B1609="","",TEXT($A1609,"yyyymmdd")&amp;"_P"&amp;$C1609&amp;"_C"&amp;$F1609&amp;"_"&amp;TRIM(RIGHT(SUBSTITUTE(TRIM(SUBSTITUTE($M1609,CHAR(160)," "))," ",REPT(" ",60)),60))&amp;IF($Q1609="","","-"&amp;TRIM(RIGHT(SUBSTITUTE(TRIM(SUBSTITUTE($Q1609,CHAR(160)," "))," ",REPT(" ",60)),60)))&amp;IF($U1609="","","-"&amp;TRIM(RIGHT(SUBSTITUTE(TRIM(SUBSTITUTE($U1609,CHAR(160)," "))," ",REPT(" ",60)),60)))&amp;".jpg")</f>
        <v/>
      </c>
    </row>
    <row r="1610" ht="14" customHeight="1">
      <c r="O1610" s="196">
        <f>_xlfn.LET(_xlpm.d,_xlfn.XLOOKUP(M1610,'[1]Birth Dates'!$A:$A,'[1]Birth Dates'!$B:$B,"",0),IF(_xlpm.d=0,"",_xlpm.d))</f>
        <v/>
      </c>
      <c r="P1610" s="196">
        <f>IF(OR(O1610="",A1610="",NOT(ISNUMBER(O1610)),O1610&gt;A1610),"",DATEDIF(O1610,A1610,"Y")&amp;" years, "&amp;DATEDIF(O1610,A1610,"YM")&amp;" months, "&amp;DATEDIF(O1610,A1610,"MD")&amp;" days")</f>
        <v/>
      </c>
      <c r="S1610" s="196">
        <f>_xlfn.LET(_xlpm.d,_xlfn.XLOOKUP(Q1610,'[1]Birth Dates'!$A:$A,'[1]Birth Dates'!$B:$B,"",0),IF(_xlpm.d=0,"",_xlpm.d))</f>
        <v/>
      </c>
      <c r="T1610" s="196">
        <f>IF(OR(S1610="",A1610="",NOT(ISNUMBER(S1610)),S1610&gt;A1610),"",DATEDIF(S1610,A1610,"Y")&amp;" years, "&amp;DATEDIF(S1610,A1610,"YM")&amp;" months, "&amp;DATEDIF(S1610,A1610,"MD")&amp;" days")</f>
        <v/>
      </c>
      <c r="W1610" s="196">
        <f>_xlfn.LET(_xlpm.d,_xlfn.XLOOKUP(U1610,'[1]Birth Dates'!$A:$A,'[1]Birth Dates'!$B:$B,"",0),IF(_xlpm.d=0,"",_xlpm.d))</f>
        <v/>
      </c>
      <c r="X1610" s="196">
        <f>IF(OR(W1610="",A1610="",NOT(ISNUMBER(W1610)),W1610&gt;A1610),"",DATEDIF(W1610,A1610,"Y")&amp;" years, "&amp;DATEDIF(W1610,A1610,"YM")&amp;" months, "&amp;DATEDIF(W1610,A1610,"MD")&amp;" days")</f>
        <v/>
      </c>
      <c r="AR1610" s="175">
        <f>IF($B1610="","",TEXT($A1610,"yyyymmdd")&amp;"_P"&amp;$C1610&amp;"_C"&amp;$F1610&amp;"_"&amp;TRIM(RIGHT(SUBSTITUTE(TRIM(SUBSTITUTE($M1610,CHAR(160)," "))," ",REPT(" ",60)),60))&amp;IF($Q1610="","","-"&amp;TRIM(RIGHT(SUBSTITUTE(TRIM(SUBSTITUTE($Q1610,CHAR(160)," "))," ",REPT(" ",60)),60)))&amp;IF($U1610="","","-"&amp;TRIM(RIGHT(SUBSTITUTE(TRIM(SUBSTITUTE($U1610,CHAR(160)," "))," ",REPT(" ",60)),60)))&amp;".jpg")</f>
        <v/>
      </c>
    </row>
    <row r="1611" ht="14" customHeight="1">
      <c r="O1611" s="196">
        <f>_xlfn.LET(_xlpm.d,_xlfn.XLOOKUP(M1611,'[1]Birth Dates'!$A:$A,'[1]Birth Dates'!$B:$B,"",0),IF(_xlpm.d=0,"",_xlpm.d))</f>
        <v/>
      </c>
      <c r="P1611" s="196">
        <f>IF(OR(O1611="",A1611="",NOT(ISNUMBER(O1611)),O1611&gt;A1611),"",DATEDIF(O1611,A1611,"Y")&amp;" years, "&amp;DATEDIF(O1611,A1611,"YM")&amp;" months, "&amp;DATEDIF(O1611,A1611,"MD")&amp;" days")</f>
        <v/>
      </c>
      <c r="S1611" s="196">
        <f>_xlfn.LET(_xlpm.d,_xlfn.XLOOKUP(Q1611,'[1]Birth Dates'!$A:$A,'[1]Birth Dates'!$B:$B,"",0),IF(_xlpm.d=0,"",_xlpm.d))</f>
        <v/>
      </c>
      <c r="T1611" s="196">
        <f>IF(OR(S1611="",A1611="",NOT(ISNUMBER(S1611)),S1611&gt;A1611),"",DATEDIF(S1611,A1611,"Y")&amp;" years, "&amp;DATEDIF(S1611,A1611,"YM")&amp;" months, "&amp;DATEDIF(S1611,A1611,"MD")&amp;" days")</f>
        <v/>
      </c>
      <c r="W1611" s="196">
        <f>_xlfn.LET(_xlpm.d,_xlfn.XLOOKUP(U1611,'[1]Birth Dates'!$A:$A,'[1]Birth Dates'!$B:$B,"",0),IF(_xlpm.d=0,"",_xlpm.d))</f>
        <v/>
      </c>
      <c r="X1611" s="196">
        <f>IF(OR(W1611="",A1611="",NOT(ISNUMBER(W1611)),W1611&gt;A1611),"",DATEDIF(W1611,A1611,"Y")&amp;" years, "&amp;DATEDIF(W1611,A1611,"YM")&amp;" months, "&amp;DATEDIF(W1611,A1611,"MD")&amp;" days")</f>
        <v/>
      </c>
      <c r="AR1611" s="175">
        <f>IF($B1611="","",TEXT($A1611,"yyyymmdd")&amp;"_P"&amp;$C1611&amp;"_C"&amp;$F1611&amp;"_"&amp;TRIM(RIGHT(SUBSTITUTE(TRIM(SUBSTITUTE($M1611,CHAR(160)," "))," ",REPT(" ",60)),60))&amp;IF($Q1611="","","-"&amp;TRIM(RIGHT(SUBSTITUTE(TRIM(SUBSTITUTE($Q1611,CHAR(160)," "))," ",REPT(" ",60)),60)))&amp;IF($U1611="","","-"&amp;TRIM(RIGHT(SUBSTITUTE(TRIM(SUBSTITUTE($U1611,CHAR(160)," "))," ",REPT(" ",60)),60)))&amp;".jpg")</f>
        <v/>
      </c>
    </row>
    <row r="1612" ht="14" customHeight="1">
      <c r="O1612" s="196">
        <f>_xlfn.LET(_xlpm.d,_xlfn.XLOOKUP(M1612,'[1]Birth Dates'!$A:$A,'[1]Birth Dates'!$B:$B,"",0),IF(_xlpm.d=0,"",_xlpm.d))</f>
        <v/>
      </c>
      <c r="P1612" s="196">
        <f>IF(OR(O1612="",A1612="",NOT(ISNUMBER(O1612)),O1612&gt;A1612),"",DATEDIF(O1612,A1612,"Y")&amp;" years, "&amp;DATEDIF(O1612,A1612,"YM")&amp;" months, "&amp;DATEDIF(O1612,A1612,"MD")&amp;" days")</f>
        <v/>
      </c>
      <c r="S1612" s="196">
        <f>_xlfn.LET(_xlpm.d,_xlfn.XLOOKUP(Q1612,'[1]Birth Dates'!$A:$A,'[1]Birth Dates'!$B:$B,"",0),IF(_xlpm.d=0,"",_xlpm.d))</f>
        <v/>
      </c>
      <c r="T1612" s="196">
        <f>IF(OR(S1612="",A1612="",NOT(ISNUMBER(S1612)),S1612&gt;A1612),"",DATEDIF(S1612,A1612,"Y")&amp;" years, "&amp;DATEDIF(S1612,A1612,"YM")&amp;" months, "&amp;DATEDIF(S1612,A1612,"MD")&amp;" days")</f>
        <v/>
      </c>
      <c r="W1612" s="196">
        <f>_xlfn.LET(_xlpm.d,_xlfn.XLOOKUP(U1612,'[1]Birth Dates'!$A:$A,'[1]Birth Dates'!$B:$B,"",0),IF(_xlpm.d=0,"",_xlpm.d))</f>
        <v/>
      </c>
      <c r="X1612" s="196">
        <f>IF(OR(W1612="",A1612="",NOT(ISNUMBER(W1612)),W1612&gt;A1612),"",DATEDIF(W1612,A1612,"Y")&amp;" years, "&amp;DATEDIF(W1612,A1612,"YM")&amp;" months, "&amp;DATEDIF(W1612,A1612,"MD")&amp;" days")</f>
        <v/>
      </c>
      <c r="AR1612" s="175">
        <f>IF($B1612="","",TEXT($A1612,"yyyymmdd")&amp;"_P"&amp;$C1612&amp;"_C"&amp;$F1612&amp;"_"&amp;TRIM(RIGHT(SUBSTITUTE(TRIM(SUBSTITUTE($M1612,CHAR(160)," "))," ",REPT(" ",60)),60))&amp;IF($Q1612="","","-"&amp;TRIM(RIGHT(SUBSTITUTE(TRIM(SUBSTITUTE($Q1612,CHAR(160)," "))," ",REPT(" ",60)),60)))&amp;IF($U1612="","","-"&amp;TRIM(RIGHT(SUBSTITUTE(TRIM(SUBSTITUTE($U1612,CHAR(160)," "))," ",REPT(" ",60)),60)))&amp;".jpg")</f>
        <v/>
      </c>
    </row>
    <row r="1613" ht="14" customHeight="1">
      <c r="O1613" s="196">
        <f>_xlfn.LET(_xlpm.d,_xlfn.XLOOKUP(M1613,'[1]Birth Dates'!$A:$A,'[1]Birth Dates'!$B:$B,"",0),IF(_xlpm.d=0,"",_xlpm.d))</f>
        <v/>
      </c>
      <c r="P1613" s="196">
        <f>IF(OR(O1613="",A1613="",NOT(ISNUMBER(O1613)),O1613&gt;A1613),"",DATEDIF(O1613,A1613,"Y")&amp;" years, "&amp;DATEDIF(O1613,A1613,"YM")&amp;" months, "&amp;DATEDIF(O1613,A1613,"MD")&amp;" days")</f>
        <v/>
      </c>
      <c r="S1613" s="196">
        <f>_xlfn.LET(_xlpm.d,_xlfn.XLOOKUP(Q1613,'[1]Birth Dates'!$A:$A,'[1]Birth Dates'!$B:$B,"",0),IF(_xlpm.d=0,"",_xlpm.d))</f>
        <v/>
      </c>
      <c r="T1613" s="196">
        <f>IF(OR(S1613="",A1613="",NOT(ISNUMBER(S1613)),S1613&gt;A1613),"",DATEDIF(S1613,A1613,"Y")&amp;" years, "&amp;DATEDIF(S1613,A1613,"YM")&amp;" months, "&amp;DATEDIF(S1613,A1613,"MD")&amp;" days")</f>
        <v/>
      </c>
      <c r="W1613" s="196">
        <f>_xlfn.LET(_xlpm.d,_xlfn.XLOOKUP(U1613,'[1]Birth Dates'!$A:$A,'[1]Birth Dates'!$B:$B,"",0),IF(_xlpm.d=0,"",_xlpm.d))</f>
        <v/>
      </c>
      <c r="X1613" s="196">
        <f>IF(OR(W1613="",A1613="",NOT(ISNUMBER(W1613)),W1613&gt;A1613),"",DATEDIF(W1613,A1613,"Y")&amp;" years, "&amp;DATEDIF(W1613,A1613,"YM")&amp;" months, "&amp;DATEDIF(W1613,A1613,"MD")&amp;" days")</f>
        <v/>
      </c>
      <c r="AR1613" s="175">
        <f>IF($B1613="","",TEXT($A1613,"yyyymmdd")&amp;"_P"&amp;$C1613&amp;"_C"&amp;$F1613&amp;"_"&amp;TRIM(RIGHT(SUBSTITUTE(TRIM(SUBSTITUTE($M1613,CHAR(160)," "))," ",REPT(" ",60)),60))&amp;IF($Q1613="","","-"&amp;TRIM(RIGHT(SUBSTITUTE(TRIM(SUBSTITUTE($Q1613,CHAR(160)," "))," ",REPT(" ",60)),60)))&amp;IF($U1613="","","-"&amp;TRIM(RIGHT(SUBSTITUTE(TRIM(SUBSTITUTE($U1613,CHAR(160)," "))," ",REPT(" ",60)),60)))&amp;".jpg")</f>
        <v/>
      </c>
    </row>
    <row r="1614" ht="14" customHeight="1">
      <c r="O1614" s="196">
        <f>_xlfn.LET(_xlpm.d,_xlfn.XLOOKUP(M1614,'[1]Birth Dates'!$A:$A,'[1]Birth Dates'!$B:$B,"",0),IF(_xlpm.d=0,"",_xlpm.d))</f>
        <v/>
      </c>
      <c r="P1614" s="196">
        <f>IF(OR(O1614="",A1614="",NOT(ISNUMBER(O1614)),O1614&gt;A1614),"",DATEDIF(O1614,A1614,"Y")&amp;" years, "&amp;DATEDIF(O1614,A1614,"YM")&amp;" months, "&amp;DATEDIF(O1614,A1614,"MD")&amp;" days")</f>
        <v/>
      </c>
      <c r="S1614" s="196">
        <f>_xlfn.LET(_xlpm.d,_xlfn.XLOOKUP(Q1614,'[1]Birth Dates'!$A:$A,'[1]Birth Dates'!$B:$B,"",0),IF(_xlpm.d=0,"",_xlpm.d))</f>
        <v/>
      </c>
      <c r="T1614" s="196">
        <f>IF(OR(S1614="",A1614="",NOT(ISNUMBER(S1614)),S1614&gt;A1614),"",DATEDIF(S1614,A1614,"Y")&amp;" years, "&amp;DATEDIF(S1614,A1614,"YM")&amp;" months, "&amp;DATEDIF(S1614,A1614,"MD")&amp;" days")</f>
        <v/>
      </c>
      <c r="W1614" s="196">
        <f>_xlfn.LET(_xlpm.d,_xlfn.XLOOKUP(U1614,'[1]Birth Dates'!$A:$A,'[1]Birth Dates'!$B:$B,"",0),IF(_xlpm.d=0,"",_xlpm.d))</f>
        <v/>
      </c>
      <c r="X1614" s="196">
        <f>IF(OR(W1614="",A1614="",NOT(ISNUMBER(W1614)),W1614&gt;A1614),"",DATEDIF(W1614,A1614,"Y")&amp;" years, "&amp;DATEDIF(W1614,A1614,"YM")&amp;" months, "&amp;DATEDIF(W1614,A1614,"MD")&amp;" days")</f>
        <v/>
      </c>
      <c r="AR1614" s="175">
        <f>IF($B1614="","",TEXT($A1614,"yyyymmdd")&amp;"_P"&amp;$C1614&amp;"_C"&amp;$F1614&amp;"_"&amp;TRIM(RIGHT(SUBSTITUTE(TRIM(SUBSTITUTE($M1614,CHAR(160)," "))," ",REPT(" ",60)),60))&amp;IF($Q1614="","","-"&amp;TRIM(RIGHT(SUBSTITUTE(TRIM(SUBSTITUTE($Q1614,CHAR(160)," "))," ",REPT(" ",60)),60)))&amp;IF($U1614="","","-"&amp;TRIM(RIGHT(SUBSTITUTE(TRIM(SUBSTITUTE($U1614,CHAR(160)," "))," ",REPT(" ",60)),60)))&amp;".jpg")</f>
        <v/>
      </c>
    </row>
    <row r="1615" ht="14" customHeight="1">
      <c r="O1615" s="196">
        <f>_xlfn.LET(_xlpm.d,_xlfn.XLOOKUP(M1615,'[1]Birth Dates'!$A:$A,'[1]Birth Dates'!$B:$B,"",0),IF(_xlpm.d=0,"",_xlpm.d))</f>
        <v/>
      </c>
      <c r="P1615" s="196">
        <f>IF(OR(O1615="",A1615="",NOT(ISNUMBER(O1615)),O1615&gt;A1615),"",DATEDIF(O1615,A1615,"Y")&amp;" years, "&amp;DATEDIF(O1615,A1615,"YM")&amp;" months, "&amp;DATEDIF(O1615,A1615,"MD")&amp;" days")</f>
        <v/>
      </c>
      <c r="S1615" s="196">
        <f>_xlfn.LET(_xlpm.d,_xlfn.XLOOKUP(Q1615,'[1]Birth Dates'!$A:$A,'[1]Birth Dates'!$B:$B,"",0),IF(_xlpm.d=0,"",_xlpm.d))</f>
        <v/>
      </c>
      <c r="T1615" s="196">
        <f>IF(OR(S1615="",A1615="",NOT(ISNUMBER(S1615)),S1615&gt;A1615),"",DATEDIF(S1615,A1615,"Y")&amp;" years, "&amp;DATEDIF(S1615,A1615,"YM")&amp;" months, "&amp;DATEDIF(S1615,A1615,"MD")&amp;" days")</f>
        <v/>
      </c>
      <c r="W1615" s="196">
        <f>_xlfn.LET(_xlpm.d,_xlfn.XLOOKUP(U1615,'[1]Birth Dates'!$A:$A,'[1]Birth Dates'!$B:$B,"",0),IF(_xlpm.d=0,"",_xlpm.d))</f>
        <v/>
      </c>
      <c r="X1615" s="196">
        <f>IF(OR(W1615="",A1615="",NOT(ISNUMBER(W1615)),W1615&gt;A1615),"",DATEDIF(W1615,A1615,"Y")&amp;" years, "&amp;DATEDIF(W1615,A1615,"YM")&amp;" months, "&amp;DATEDIF(W1615,A1615,"MD")&amp;" days")</f>
        <v/>
      </c>
      <c r="AR1615" s="175">
        <f>IF($B1615="","",TEXT($A1615,"yyyymmdd")&amp;"_P"&amp;$C1615&amp;"_C"&amp;$F1615&amp;"_"&amp;TRIM(RIGHT(SUBSTITUTE(TRIM(SUBSTITUTE($M1615,CHAR(160)," "))," ",REPT(" ",60)),60))&amp;IF($Q1615="","","-"&amp;TRIM(RIGHT(SUBSTITUTE(TRIM(SUBSTITUTE($Q1615,CHAR(160)," "))," ",REPT(" ",60)),60)))&amp;IF($U1615="","","-"&amp;TRIM(RIGHT(SUBSTITUTE(TRIM(SUBSTITUTE($U1615,CHAR(160)," "))," ",REPT(" ",60)),60)))&amp;".jpg")</f>
        <v/>
      </c>
    </row>
    <row r="1616" ht="14" customHeight="1">
      <c r="O1616" s="196">
        <f>_xlfn.LET(_xlpm.d,_xlfn.XLOOKUP(M1616,'[1]Birth Dates'!$A:$A,'[1]Birth Dates'!$B:$B,"",0),IF(_xlpm.d=0,"",_xlpm.d))</f>
        <v/>
      </c>
      <c r="P1616" s="196">
        <f>IF(OR(O1616="",A1616="",NOT(ISNUMBER(O1616)),O1616&gt;A1616),"",DATEDIF(O1616,A1616,"Y")&amp;" years, "&amp;DATEDIF(O1616,A1616,"YM")&amp;" months, "&amp;DATEDIF(O1616,A1616,"MD")&amp;" days")</f>
        <v/>
      </c>
      <c r="S1616" s="196">
        <f>_xlfn.LET(_xlpm.d,_xlfn.XLOOKUP(Q1616,'[1]Birth Dates'!$A:$A,'[1]Birth Dates'!$B:$B,"",0),IF(_xlpm.d=0,"",_xlpm.d))</f>
        <v/>
      </c>
      <c r="T1616" s="196">
        <f>IF(OR(S1616="",A1616="",NOT(ISNUMBER(S1616)),S1616&gt;A1616),"",DATEDIF(S1616,A1616,"Y")&amp;" years, "&amp;DATEDIF(S1616,A1616,"YM")&amp;" months, "&amp;DATEDIF(S1616,A1616,"MD")&amp;" days")</f>
        <v/>
      </c>
      <c r="W1616" s="196">
        <f>_xlfn.LET(_xlpm.d,_xlfn.XLOOKUP(U1616,'[1]Birth Dates'!$A:$A,'[1]Birth Dates'!$B:$B,"",0),IF(_xlpm.d=0,"",_xlpm.d))</f>
        <v/>
      </c>
      <c r="X1616" s="196">
        <f>IF(OR(W1616="",A1616="",NOT(ISNUMBER(W1616)),W1616&gt;A1616),"",DATEDIF(W1616,A1616,"Y")&amp;" years, "&amp;DATEDIF(W1616,A1616,"YM")&amp;" months, "&amp;DATEDIF(W1616,A1616,"MD")&amp;" days")</f>
        <v/>
      </c>
      <c r="AR1616" s="175">
        <f>IF($B1616="","",TEXT($A1616,"yyyymmdd")&amp;"_P"&amp;$C1616&amp;"_C"&amp;$F1616&amp;"_"&amp;TRIM(RIGHT(SUBSTITUTE(TRIM(SUBSTITUTE($M1616,CHAR(160)," "))," ",REPT(" ",60)),60))&amp;IF($Q1616="","","-"&amp;TRIM(RIGHT(SUBSTITUTE(TRIM(SUBSTITUTE($Q1616,CHAR(160)," "))," ",REPT(" ",60)),60)))&amp;IF($U1616="","","-"&amp;TRIM(RIGHT(SUBSTITUTE(TRIM(SUBSTITUTE($U1616,CHAR(160)," "))," ",REPT(" ",60)),60)))&amp;".jpg")</f>
        <v/>
      </c>
    </row>
    <row r="1617" ht="14" customHeight="1">
      <c r="O1617" s="196">
        <f>_xlfn.LET(_xlpm.d,_xlfn.XLOOKUP(M1617,'[1]Birth Dates'!$A:$A,'[1]Birth Dates'!$B:$B,"",0),IF(_xlpm.d=0,"",_xlpm.d))</f>
        <v/>
      </c>
      <c r="P1617" s="196">
        <f>IF(OR(O1617="",A1617="",NOT(ISNUMBER(O1617)),O1617&gt;A1617),"",DATEDIF(O1617,A1617,"Y")&amp;" years, "&amp;DATEDIF(O1617,A1617,"YM")&amp;" months, "&amp;DATEDIF(O1617,A1617,"MD")&amp;" days")</f>
        <v/>
      </c>
      <c r="S1617" s="196">
        <f>_xlfn.LET(_xlpm.d,_xlfn.XLOOKUP(Q1617,'[1]Birth Dates'!$A:$A,'[1]Birth Dates'!$B:$B,"",0),IF(_xlpm.d=0,"",_xlpm.d))</f>
        <v/>
      </c>
      <c r="T1617" s="196">
        <f>IF(OR(S1617="",A1617="",NOT(ISNUMBER(S1617)),S1617&gt;A1617),"",DATEDIF(S1617,A1617,"Y")&amp;" years, "&amp;DATEDIF(S1617,A1617,"YM")&amp;" months, "&amp;DATEDIF(S1617,A1617,"MD")&amp;" days")</f>
        <v/>
      </c>
      <c r="W1617" s="196">
        <f>_xlfn.LET(_xlpm.d,_xlfn.XLOOKUP(U1617,'[1]Birth Dates'!$A:$A,'[1]Birth Dates'!$B:$B,"",0),IF(_xlpm.d=0,"",_xlpm.d))</f>
        <v/>
      </c>
      <c r="X1617" s="196">
        <f>IF(OR(W1617="",A1617="",NOT(ISNUMBER(W1617)),W1617&gt;A1617),"",DATEDIF(W1617,A1617,"Y")&amp;" years, "&amp;DATEDIF(W1617,A1617,"YM")&amp;" months, "&amp;DATEDIF(W1617,A1617,"MD")&amp;" days")</f>
        <v/>
      </c>
      <c r="AR1617" s="175">
        <f>IF($B1617="","",TEXT($A1617,"yyyymmdd")&amp;"_P"&amp;$C1617&amp;"_C"&amp;$F1617&amp;"_"&amp;TRIM(RIGHT(SUBSTITUTE(TRIM(SUBSTITUTE($M1617,CHAR(160)," "))," ",REPT(" ",60)),60))&amp;IF($Q1617="","","-"&amp;TRIM(RIGHT(SUBSTITUTE(TRIM(SUBSTITUTE($Q1617,CHAR(160)," "))," ",REPT(" ",60)),60)))&amp;IF($U1617="","","-"&amp;TRIM(RIGHT(SUBSTITUTE(TRIM(SUBSTITUTE($U1617,CHAR(160)," "))," ",REPT(" ",60)),60)))&amp;".jpg")</f>
        <v/>
      </c>
    </row>
    <row r="1618" ht="14" customHeight="1">
      <c r="O1618" s="196">
        <f>_xlfn.LET(_xlpm.d,_xlfn.XLOOKUP(M1618,'[1]Birth Dates'!$A:$A,'[1]Birth Dates'!$B:$B,"",0),IF(_xlpm.d=0,"",_xlpm.d))</f>
        <v/>
      </c>
      <c r="P1618" s="196">
        <f>IF(OR(O1618="",A1618="",NOT(ISNUMBER(O1618)),O1618&gt;A1618),"",DATEDIF(O1618,A1618,"Y")&amp;" years, "&amp;DATEDIF(O1618,A1618,"YM")&amp;" months, "&amp;DATEDIF(O1618,A1618,"MD")&amp;" days")</f>
        <v/>
      </c>
      <c r="S1618" s="196">
        <f>_xlfn.LET(_xlpm.d,_xlfn.XLOOKUP(Q1618,'[1]Birth Dates'!$A:$A,'[1]Birth Dates'!$B:$B,"",0),IF(_xlpm.d=0,"",_xlpm.d))</f>
        <v/>
      </c>
      <c r="T1618" s="196">
        <f>IF(OR(S1618="",A1618="",NOT(ISNUMBER(S1618)),S1618&gt;A1618),"",DATEDIF(S1618,A1618,"Y")&amp;" years, "&amp;DATEDIF(S1618,A1618,"YM")&amp;" months, "&amp;DATEDIF(S1618,A1618,"MD")&amp;" days")</f>
        <v/>
      </c>
      <c r="W1618" s="196">
        <f>_xlfn.LET(_xlpm.d,_xlfn.XLOOKUP(U1618,'[1]Birth Dates'!$A:$A,'[1]Birth Dates'!$B:$B,"",0),IF(_xlpm.d=0,"",_xlpm.d))</f>
        <v/>
      </c>
      <c r="X1618" s="196">
        <f>IF(OR(W1618="",A1618="",NOT(ISNUMBER(W1618)),W1618&gt;A1618),"",DATEDIF(W1618,A1618,"Y")&amp;" years, "&amp;DATEDIF(W1618,A1618,"YM")&amp;" months, "&amp;DATEDIF(W1618,A1618,"MD")&amp;" days")</f>
        <v/>
      </c>
      <c r="AR1618" s="175">
        <f>IF($B1618="","",TEXT($A1618,"yyyymmdd")&amp;"_P"&amp;$C1618&amp;"_C"&amp;$F1618&amp;"_"&amp;TRIM(RIGHT(SUBSTITUTE(TRIM(SUBSTITUTE($M1618,CHAR(160)," "))," ",REPT(" ",60)),60))&amp;IF($Q1618="","","-"&amp;TRIM(RIGHT(SUBSTITUTE(TRIM(SUBSTITUTE($Q1618,CHAR(160)," "))," ",REPT(" ",60)),60)))&amp;IF($U1618="","","-"&amp;TRIM(RIGHT(SUBSTITUTE(TRIM(SUBSTITUTE($U1618,CHAR(160)," "))," ",REPT(" ",60)),60)))&amp;".jpg")</f>
        <v/>
      </c>
    </row>
    <row r="1619" ht="14" customHeight="1">
      <c r="O1619" s="196">
        <f>_xlfn.LET(_xlpm.d,_xlfn.XLOOKUP(M1619,'[1]Birth Dates'!$A:$A,'[1]Birth Dates'!$B:$B,"",0),IF(_xlpm.d=0,"",_xlpm.d))</f>
        <v/>
      </c>
      <c r="P1619" s="196">
        <f>IF(OR(O1619="",A1619="",NOT(ISNUMBER(O1619)),O1619&gt;A1619),"",DATEDIF(O1619,A1619,"Y")&amp;" years, "&amp;DATEDIF(O1619,A1619,"YM")&amp;" months, "&amp;DATEDIF(O1619,A1619,"MD")&amp;" days")</f>
        <v/>
      </c>
      <c r="S1619" s="196">
        <f>_xlfn.LET(_xlpm.d,_xlfn.XLOOKUP(Q1619,'[1]Birth Dates'!$A:$A,'[1]Birth Dates'!$B:$B,"",0),IF(_xlpm.d=0,"",_xlpm.d))</f>
        <v/>
      </c>
      <c r="T1619" s="196">
        <f>IF(OR(S1619="",A1619="",NOT(ISNUMBER(S1619)),S1619&gt;A1619),"",DATEDIF(S1619,A1619,"Y")&amp;" years, "&amp;DATEDIF(S1619,A1619,"YM")&amp;" months, "&amp;DATEDIF(S1619,A1619,"MD")&amp;" days")</f>
        <v/>
      </c>
      <c r="W1619" s="196">
        <f>_xlfn.LET(_xlpm.d,_xlfn.XLOOKUP(U1619,'[1]Birth Dates'!$A:$A,'[1]Birth Dates'!$B:$B,"",0),IF(_xlpm.d=0,"",_xlpm.d))</f>
        <v/>
      </c>
      <c r="X1619" s="196">
        <f>IF(OR(W1619="",A1619="",NOT(ISNUMBER(W1619)),W1619&gt;A1619),"",DATEDIF(W1619,A1619,"Y")&amp;" years, "&amp;DATEDIF(W1619,A1619,"YM")&amp;" months, "&amp;DATEDIF(W1619,A1619,"MD")&amp;" days")</f>
        <v/>
      </c>
      <c r="AR1619" s="175">
        <f>IF($B1619="","",TEXT($A1619,"yyyymmdd")&amp;"_P"&amp;$C1619&amp;"_C"&amp;$F1619&amp;"_"&amp;TRIM(RIGHT(SUBSTITUTE(TRIM(SUBSTITUTE($M1619,CHAR(160)," "))," ",REPT(" ",60)),60))&amp;IF($Q1619="","","-"&amp;TRIM(RIGHT(SUBSTITUTE(TRIM(SUBSTITUTE($Q1619,CHAR(160)," "))," ",REPT(" ",60)),60)))&amp;IF($U1619="","","-"&amp;TRIM(RIGHT(SUBSTITUTE(TRIM(SUBSTITUTE($U1619,CHAR(160)," "))," ",REPT(" ",60)),60)))&amp;".jpg")</f>
        <v/>
      </c>
    </row>
    <row r="1620" ht="14" customHeight="1">
      <c r="O1620" s="196">
        <f>_xlfn.LET(_xlpm.d,_xlfn.XLOOKUP(M1620,'[1]Birth Dates'!$A:$A,'[1]Birth Dates'!$B:$B,"",0),IF(_xlpm.d=0,"",_xlpm.d))</f>
        <v/>
      </c>
      <c r="P1620" s="196">
        <f>IF(OR(O1620="",A1620="",NOT(ISNUMBER(O1620)),O1620&gt;A1620),"",DATEDIF(O1620,A1620,"Y")&amp;" years, "&amp;DATEDIF(O1620,A1620,"YM")&amp;" months, "&amp;DATEDIF(O1620,A1620,"MD")&amp;" days")</f>
        <v/>
      </c>
      <c r="S1620" s="196">
        <f>_xlfn.LET(_xlpm.d,_xlfn.XLOOKUP(Q1620,'[1]Birth Dates'!$A:$A,'[1]Birth Dates'!$B:$B,"",0),IF(_xlpm.d=0,"",_xlpm.d))</f>
        <v/>
      </c>
      <c r="T1620" s="196">
        <f>IF(OR(S1620="",A1620="",NOT(ISNUMBER(S1620)),S1620&gt;A1620),"",DATEDIF(S1620,A1620,"Y")&amp;" years, "&amp;DATEDIF(S1620,A1620,"YM")&amp;" months, "&amp;DATEDIF(S1620,A1620,"MD")&amp;" days")</f>
        <v/>
      </c>
      <c r="W1620" s="196">
        <f>_xlfn.LET(_xlpm.d,_xlfn.XLOOKUP(U1620,'[1]Birth Dates'!$A:$A,'[1]Birth Dates'!$B:$B,"",0),IF(_xlpm.d=0,"",_xlpm.d))</f>
        <v/>
      </c>
      <c r="X1620" s="196">
        <f>IF(OR(W1620="",A1620="",NOT(ISNUMBER(W1620)),W1620&gt;A1620),"",DATEDIF(W1620,A1620,"Y")&amp;" years, "&amp;DATEDIF(W1620,A1620,"YM")&amp;" months, "&amp;DATEDIF(W1620,A1620,"MD")&amp;" days")</f>
        <v/>
      </c>
      <c r="AR1620" s="175">
        <f>IF($B1620="","",TEXT($A1620,"yyyymmdd")&amp;"_P"&amp;$C1620&amp;"_C"&amp;$F1620&amp;"_"&amp;TRIM(RIGHT(SUBSTITUTE(TRIM(SUBSTITUTE($M1620,CHAR(160)," "))," ",REPT(" ",60)),60))&amp;IF($Q1620="","","-"&amp;TRIM(RIGHT(SUBSTITUTE(TRIM(SUBSTITUTE($Q1620,CHAR(160)," "))," ",REPT(" ",60)),60)))&amp;IF($U1620="","","-"&amp;TRIM(RIGHT(SUBSTITUTE(TRIM(SUBSTITUTE($U1620,CHAR(160)," "))," ",REPT(" ",60)),60)))&amp;".jpg")</f>
        <v/>
      </c>
    </row>
    <row r="1621" ht="14" customHeight="1">
      <c r="O1621" s="196">
        <f>_xlfn.LET(_xlpm.d,_xlfn.XLOOKUP(M1621,'[1]Birth Dates'!$A:$A,'[1]Birth Dates'!$B:$B,"",0),IF(_xlpm.d=0,"",_xlpm.d))</f>
        <v/>
      </c>
      <c r="P1621" s="196">
        <f>IF(OR(O1621="",A1621="",NOT(ISNUMBER(O1621)),O1621&gt;A1621),"",DATEDIF(O1621,A1621,"Y")&amp;" years, "&amp;DATEDIF(O1621,A1621,"YM")&amp;" months, "&amp;DATEDIF(O1621,A1621,"MD")&amp;" days")</f>
        <v/>
      </c>
      <c r="S1621" s="196">
        <f>_xlfn.LET(_xlpm.d,_xlfn.XLOOKUP(Q1621,'[1]Birth Dates'!$A:$A,'[1]Birth Dates'!$B:$B,"",0),IF(_xlpm.d=0,"",_xlpm.d))</f>
        <v/>
      </c>
      <c r="T1621" s="196">
        <f>IF(OR(S1621="",A1621="",NOT(ISNUMBER(S1621)),S1621&gt;A1621),"",DATEDIF(S1621,A1621,"Y")&amp;" years, "&amp;DATEDIF(S1621,A1621,"YM")&amp;" months, "&amp;DATEDIF(S1621,A1621,"MD")&amp;" days")</f>
        <v/>
      </c>
      <c r="W1621" s="196">
        <f>_xlfn.LET(_xlpm.d,_xlfn.XLOOKUP(U1621,'[1]Birth Dates'!$A:$A,'[1]Birth Dates'!$B:$B,"",0),IF(_xlpm.d=0,"",_xlpm.d))</f>
        <v/>
      </c>
      <c r="X1621" s="196">
        <f>IF(OR(W1621="",A1621="",NOT(ISNUMBER(W1621)),W1621&gt;A1621),"",DATEDIF(W1621,A1621,"Y")&amp;" years, "&amp;DATEDIF(W1621,A1621,"YM")&amp;" months, "&amp;DATEDIF(W1621,A1621,"MD")&amp;" days")</f>
        <v/>
      </c>
      <c r="AR1621" s="175">
        <f>IF($B1621="","",TEXT($A1621,"yyyymmdd")&amp;"_P"&amp;$C1621&amp;"_C"&amp;$F1621&amp;"_"&amp;TRIM(RIGHT(SUBSTITUTE(TRIM(SUBSTITUTE($M1621,CHAR(160)," "))," ",REPT(" ",60)),60))&amp;IF($Q1621="","","-"&amp;TRIM(RIGHT(SUBSTITUTE(TRIM(SUBSTITUTE($Q1621,CHAR(160)," "))," ",REPT(" ",60)),60)))&amp;IF($U1621="","","-"&amp;TRIM(RIGHT(SUBSTITUTE(TRIM(SUBSTITUTE($U1621,CHAR(160)," "))," ",REPT(" ",60)),60)))&amp;".jpg")</f>
        <v/>
      </c>
    </row>
    <row r="1622" ht="14" customHeight="1">
      <c r="O1622" s="196">
        <f>_xlfn.LET(_xlpm.d,_xlfn.XLOOKUP(M1622,'[1]Birth Dates'!$A:$A,'[1]Birth Dates'!$B:$B,"",0),IF(_xlpm.d=0,"",_xlpm.d))</f>
        <v/>
      </c>
      <c r="P1622" s="196">
        <f>IF(OR(O1622="",A1622="",NOT(ISNUMBER(O1622)),O1622&gt;A1622),"",DATEDIF(O1622,A1622,"Y")&amp;" years, "&amp;DATEDIF(O1622,A1622,"YM")&amp;" months, "&amp;DATEDIF(O1622,A1622,"MD")&amp;" days")</f>
        <v/>
      </c>
      <c r="S1622" s="196">
        <f>_xlfn.LET(_xlpm.d,_xlfn.XLOOKUP(Q1622,'[1]Birth Dates'!$A:$A,'[1]Birth Dates'!$B:$B,"",0),IF(_xlpm.d=0,"",_xlpm.d))</f>
        <v/>
      </c>
      <c r="T1622" s="196">
        <f>IF(OR(S1622="",A1622="",NOT(ISNUMBER(S1622)),S1622&gt;A1622),"",DATEDIF(S1622,A1622,"Y")&amp;" years, "&amp;DATEDIF(S1622,A1622,"YM")&amp;" months, "&amp;DATEDIF(S1622,A1622,"MD")&amp;" days")</f>
        <v/>
      </c>
      <c r="W1622" s="196">
        <f>_xlfn.LET(_xlpm.d,_xlfn.XLOOKUP(U1622,'[1]Birth Dates'!$A:$A,'[1]Birth Dates'!$B:$B,"",0),IF(_xlpm.d=0,"",_xlpm.d))</f>
        <v/>
      </c>
      <c r="X1622" s="196">
        <f>IF(OR(W1622="",A1622="",NOT(ISNUMBER(W1622)),W1622&gt;A1622),"",DATEDIF(W1622,A1622,"Y")&amp;" years, "&amp;DATEDIF(W1622,A1622,"YM")&amp;" months, "&amp;DATEDIF(W1622,A1622,"MD")&amp;" days")</f>
        <v/>
      </c>
      <c r="AR1622" s="175">
        <f>IF($B1622="","",TEXT($A1622,"yyyymmdd")&amp;"_P"&amp;$C1622&amp;"_C"&amp;$F1622&amp;"_"&amp;TRIM(RIGHT(SUBSTITUTE(TRIM(SUBSTITUTE($M1622,CHAR(160)," "))," ",REPT(" ",60)),60))&amp;IF($Q1622="","","-"&amp;TRIM(RIGHT(SUBSTITUTE(TRIM(SUBSTITUTE($Q1622,CHAR(160)," "))," ",REPT(" ",60)),60)))&amp;IF($U1622="","","-"&amp;TRIM(RIGHT(SUBSTITUTE(TRIM(SUBSTITUTE($U1622,CHAR(160)," "))," ",REPT(" ",60)),60)))&amp;".jpg")</f>
        <v/>
      </c>
    </row>
    <row r="1623" ht="14" customHeight="1">
      <c r="O1623" s="196">
        <f>_xlfn.LET(_xlpm.d,_xlfn.XLOOKUP(M1623,'[1]Birth Dates'!$A:$A,'[1]Birth Dates'!$B:$B,"",0),IF(_xlpm.d=0,"",_xlpm.d))</f>
        <v/>
      </c>
      <c r="P1623" s="196">
        <f>IF(OR(O1623="",A1623="",NOT(ISNUMBER(O1623)),O1623&gt;A1623),"",DATEDIF(O1623,A1623,"Y")&amp;" years, "&amp;DATEDIF(O1623,A1623,"YM")&amp;" months, "&amp;DATEDIF(O1623,A1623,"MD")&amp;" days")</f>
        <v/>
      </c>
      <c r="S1623" s="196">
        <f>_xlfn.LET(_xlpm.d,_xlfn.XLOOKUP(Q1623,'[1]Birth Dates'!$A:$A,'[1]Birth Dates'!$B:$B,"",0),IF(_xlpm.d=0,"",_xlpm.d))</f>
        <v/>
      </c>
      <c r="T1623" s="196">
        <f>IF(OR(S1623="",A1623="",NOT(ISNUMBER(S1623)),S1623&gt;A1623),"",DATEDIF(S1623,A1623,"Y")&amp;" years, "&amp;DATEDIF(S1623,A1623,"YM")&amp;" months, "&amp;DATEDIF(S1623,A1623,"MD")&amp;" days")</f>
        <v/>
      </c>
      <c r="W1623" s="196">
        <f>_xlfn.LET(_xlpm.d,_xlfn.XLOOKUP(U1623,'[1]Birth Dates'!$A:$A,'[1]Birth Dates'!$B:$B,"",0),IF(_xlpm.d=0,"",_xlpm.d))</f>
        <v/>
      </c>
      <c r="X1623" s="196">
        <f>IF(OR(W1623="",A1623="",NOT(ISNUMBER(W1623)),W1623&gt;A1623),"",DATEDIF(W1623,A1623,"Y")&amp;" years, "&amp;DATEDIF(W1623,A1623,"YM")&amp;" months, "&amp;DATEDIF(W1623,A1623,"MD")&amp;" days")</f>
        <v/>
      </c>
      <c r="AR1623" s="175">
        <f>IF($B1623="","",TEXT($A1623,"yyyymmdd")&amp;"_P"&amp;$C1623&amp;"_C"&amp;$F1623&amp;"_"&amp;TRIM(RIGHT(SUBSTITUTE(TRIM(SUBSTITUTE($M1623,CHAR(160)," "))," ",REPT(" ",60)),60))&amp;IF($Q1623="","","-"&amp;TRIM(RIGHT(SUBSTITUTE(TRIM(SUBSTITUTE($Q1623,CHAR(160)," "))," ",REPT(" ",60)),60)))&amp;IF($U1623="","","-"&amp;TRIM(RIGHT(SUBSTITUTE(TRIM(SUBSTITUTE($U1623,CHAR(160)," "))," ",REPT(" ",60)),60)))&amp;".jpg")</f>
        <v/>
      </c>
    </row>
    <row r="1624" ht="14" customHeight="1">
      <c r="O1624" s="196">
        <f>_xlfn.LET(_xlpm.d,_xlfn.XLOOKUP(M1624,'[1]Birth Dates'!$A:$A,'[1]Birth Dates'!$B:$B,"",0),IF(_xlpm.d=0,"",_xlpm.d))</f>
        <v/>
      </c>
      <c r="P1624" s="196">
        <f>IF(OR(O1624="",A1624="",NOT(ISNUMBER(O1624)),O1624&gt;A1624),"",DATEDIF(O1624,A1624,"Y")&amp;" years, "&amp;DATEDIF(O1624,A1624,"YM")&amp;" months, "&amp;DATEDIF(O1624,A1624,"MD")&amp;" days")</f>
        <v/>
      </c>
      <c r="S1624" s="196">
        <f>_xlfn.LET(_xlpm.d,_xlfn.XLOOKUP(Q1624,'[1]Birth Dates'!$A:$A,'[1]Birth Dates'!$B:$B,"",0),IF(_xlpm.d=0,"",_xlpm.d))</f>
        <v/>
      </c>
      <c r="T1624" s="196">
        <f>IF(OR(S1624="",A1624="",NOT(ISNUMBER(S1624)),S1624&gt;A1624),"",DATEDIF(S1624,A1624,"Y")&amp;" years, "&amp;DATEDIF(S1624,A1624,"YM")&amp;" months, "&amp;DATEDIF(S1624,A1624,"MD")&amp;" days")</f>
        <v/>
      </c>
      <c r="W1624" s="196">
        <f>_xlfn.LET(_xlpm.d,_xlfn.XLOOKUP(U1624,'[1]Birth Dates'!$A:$A,'[1]Birth Dates'!$B:$B,"",0),IF(_xlpm.d=0,"",_xlpm.d))</f>
        <v/>
      </c>
      <c r="X1624" s="196">
        <f>IF(OR(W1624="",A1624="",NOT(ISNUMBER(W1624)),W1624&gt;A1624),"",DATEDIF(W1624,A1624,"Y")&amp;" years, "&amp;DATEDIF(W1624,A1624,"YM")&amp;" months, "&amp;DATEDIF(W1624,A1624,"MD")&amp;" days")</f>
        <v/>
      </c>
      <c r="AR1624" s="226">
        <f>IF($B1624="","",TEXT($A1624,"yyyymmdd")&amp;"_P"&amp;$C1624&amp;"_C"&amp;$F1624&amp;"_"&amp;TRIM(RIGHT(SUBSTITUTE(TRIM(SUBSTITUTE($M1624,CHAR(160)," "))," ",REPT(" ",60)),60))&amp;IF($Q1624="","","-"&amp;TRIM(RIGHT(SUBSTITUTE(TRIM(SUBSTITUTE($Q1624,CHAR(160)," "))," ",REPT(" ",60)),60)))&amp;IF($U1624="","","-"&amp;TRIM(RIGHT(SUBSTITUTE(TRIM(SUBSTITUTE($U1624,CHAR(160)," "))," ",REPT(" ",60)),60)))&amp;".jpg")</f>
        <v/>
      </c>
    </row>
    <row r="1625" ht="14" customHeight="1">
      <c r="O1625" s="196">
        <f>_xlfn.LET(_xlpm.d,_xlfn.XLOOKUP(M1625,'[1]Birth Dates'!$A:$A,'[1]Birth Dates'!$B:$B,"",0),IF(_xlpm.d=0,"",_xlpm.d))</f>
        <v/>
      </c>
      <c r="P1625" s="196">
        <f>IF(OR(O1625="",A1625="",NOT(ISNUMBER(O1625)),O1625&gt;A1625),"",DATEDIF(O1625,A1625,"Y")&amp;" years, "&amp;DATEDIF(O1625,A1625,"YM")&amp;" months, "&amp;DATEDIF(O1625,A1625,"MD")&amp;" days")</f>
        <v/>
      </c>
      <c r="S1625" s="196">
        <f>_xlfn.LET(_xlpm.d,_xlfn.XLOOKUP(Q1625,'[1]Birth Dates'!$A:$A,'[1]Birth Dates'!$B:$B,"",0),IF(_xlpm.d=0,"",_xlpm.d))</f>
        <v/>
      </c>
      <c r="T1625" s="196">
        <f>IF(OR(S1625="",A1625="",NOT(ISNUMBER(S1625)),S1625&gt;A1625),"",DATEDIF(S1625,A1625,"Y")&amp;" years, "&amp;DATEDIF(S1625,A1625,"YM")&amp;" months, "&amp;DATEDIF(S1625,A1625,"MD")&amp;" days")</f>
        <v/>
      </c>
      <c r="W1625" s="196">
        <f>_xlfn.LET(_xlpm.d,_xlfn.XLOOKUP(U1625,'[1]Birth Dates'!$A:$A,'[1]Birth Dates'!$B:$B,"",0),IF(_xlpm.d=0,"",_xlpm.d))</f>
        <v/>
      </c>
      <c r="X1625" s="196">
        <f>IF(OR(W1625="",A1625="",NOT(ISNUMBER(W1625)),W1625&gt;A1625),"",DATEDIF(W1625,A1625,"Y")&amp;" years, "&amp;DATEDIF(W1625,A1625,"YM")&amp;" months, "&amp;DATEDIF(W1625,A1625,"MD")&amp;" days")</f>
        <v/>
      </c>
      <c r="AR1625" s="175">
        <f>IF($B1625="","",TEXT($A1625,"yyyymmdd")&amp;"_P"&amp;$C1625&amp;"_C"&amp;$F1625&amp;"_"&amp;TRIM(RIGHT(SUBSTITUTE(TRIM(SUBSTITUTE($M1625,CHAR(160)," "))," ",REPT(" ",60)),60))&amp;IF($Q1625="","","-"&amp;TRIM(RIGHT(SUBSTITUTE(TRIM(SUBSTITUTE($Q1625,CHAR(160)," "))," ",REPT(" ",60)),60)))&amp;IF($U1625="","","-"&amp;TRIM(RIGHT(SUBSTITUTE(TRIM(SUBSTITUTE($U1625,CHAR(160)," "))," ",REPT(" ",60)),60)))&amp;".jpg")</f>
        <v/>
      </c>
    </row>
    <row r="1626" ht="14" customHeight="1">
      <c r="O1626" s="196">
        <f>_xlfn.LET(_xlpm.d,_xlfn.XLOOKUP(M1626,'[1]Birth Dates'!$A:$A,'[1]Birth Dates'!$B:$B,"",0),IF(_xlpm.d=0,"",_xlpm.d))</f>
        <v/>
      </c>
      <c r="P1626" s="196">
        <f>IF(OR(O1626="",A1626="",NOT(ISNUMBER(O1626)),O1626&gt;A1626),"",DATEDIF(O1626,A1626,"Y")&amp;" years, "&amp;DATEDIF(O1626,A1626,"YM")&amp;" months, "&amp;DATEDIF(O1626,A1626,"MD")&amp;" days")</f>
        <v/>
      </c>
      <c r="S1626" s="196">
        <f>_xlfn.LET(_xlpm.d,_xlfn.XLOOKUP(Q1626,'[1]Birth Dates'!$A:$A,'[1]Birth Dates'!$B:$B,"",0),IF(_xlpm.d=0,"",_xlpm.d))</f>
        <v/>
      </c>
      <c r="T1626" s="196">
        <f>IF(OR(S1626="",A1626="",NOT(ISNUMBER(S1626)),S1626&gt;A1626),"",DATEDIF(S1626,A1626,"Y")&amp;" years, "&amp;DATEDIF(S1626,A1626,"YM")&amp;" months, "&amp;DATEDIF(S1626,A1626,"MD")&amp;" days")</f>
        <v/>
      </c>
      <c r="W1626" s="196">
        <f>_xlfn.LET(_xlpm.d,_xlfn.XLOOKUP(U1626,'[1]Birth Dates'!$A:$A,'[1]Birth Dates'!$B:$B,"",0),IF(_xlpm.d=0,"",_xlpm.d))</f>
        <v/>
      </c>
      <c r="X1626" s="196">
        <f>IF(OR(W1626="",A1626="",NOT(ISNUMBER(W1626)),W1626&gt;A1626),"",DATEDIF(W1626,A1626,"Y")&amp;" years, "&amp;DATEDIF(W1626,A1626,"YM")&amp;" months, "&amp;DATEDIF(W1626,A1626,"MD")&amp;" days")</f>
        <v/>
      </c>
      <c r="AR1626" s="175">
        <f>IF($B1626="","",TEXT($A1626,"yyyymmdd")&amp;"_P"&amp;$C1626&amp;"_C"&amp;$F1626&amp;"_"&amp;TRIM(RIGHT(SUBSTITUTE(TRIM(SUBSTITUTE($M1626,CHAR(160)," "))," ",REPT(" ",60)),60))&amp;IF($Q1626="","","-"&amp;TRIM(RIGHT(SUBSTITUTE(TRIM(SUBSTITUTE($Q1626,CHAR(160)," "))," ",REPT(" ",60)),60)))&amp;IF($U1626="","","-"&amp;TRIM(RIGHT(SUBSTITUTE(TRIM(SUBSTITUTE($U1626,CHAR(160)," "))," ",REPT(" ",60)),60)))&amp;".jpg")</f>
        <v/>
      </c>
    </row>
    <row r="1627" ht="14" customHeight="1">
      <c r="O1627" s="196">
        <f>_xlfn.LET(_xlpm.d,_xlfn.XLOOKUP(M1627,'[1]Birth Dates'!$A:$A,'[1]Birth Dates'!$B:$B,"",0),IF(_xlpm.d=0,"",_xlpm.d))</f>
        <v/>
      </c>
      <c r="P1627" s="196">
        <f>IF(OR(O1627="",A1627="",NOT(ISNUMBER(O1627)),O1627&gt;A1627),"",DATEDIF(O1627,A1627,"Y")&amp;" years, "&amp;DATEDIF(O1627,A1627,"YM")&amp;" months, "&amp;DATEDIF(O1627,A1627,"MD")&amp;" days")</f>
        <v/>
      </c>
      <c r="S1627" s="196">
        <f>_xlfn.LET(_xlpm.d,_xlfn.XLOOKUP(Q1627,'[1]Birth Dates'!$A:$A,'[1]Birth Dates'!$B:$B,"",0),IF(_xlpm.d=0,"",_xlpm.d))</f>
        <v/>
      </c>
      <c r="T1627" s="196">
        <f>IF(OR(S1627="",A1627="",NOT(ISNUMBER(S1627)),S1627&gt;A1627),"",DATEDIF(S1627,A1627,"Y")&amp;" years, "&amp;DATEDIF(S1627,A1627,"YM")&amp;" months, "&amp;DATEDIF(S1627,A1627,"MD")&amp;" days")</f>
        <v/>
      </c>
      <c r="W1627" s="196">
        <f>_xlfn.LET(_xlpm.d,_xlfn.XLOOKUP(U1627,'[1]Birth Dates'!$A:$A,'[1]Birth Dates'!$B:$B,"",0),IF(_xlpm.d=0,"",_xlpm.d))</f>
        <v/>
      </c>
      <c r="X1627" s="196">
        <f>IF(OR(W1627="",A1627="",NOT(ISNUMBER(W1627)),W1627&gt;A1627),"",DATEDIF(W1627,A1627,"Y")&amp;" years, "&amp;DATEDIF(W1627,A1627,"YM")&amp;" months, "&amp;DATEDIF(W1627,A1627,"MD")&amp;" days")</f>
        <v/>
      </c>
      <c r="AR1627" s="175">
        <f>IF($B1627="","",TEXT($A1627,"yyyymmdd")&amp;"_P"&amp;$C1627&amp;"_C"&amp;$F1627&amp;"_"&amp;TRIM(RIGHT(SUBSTITUTE(TRIM(SUBSTITUTE($M1627,CHAR(160)," "))," ",REPT(" ",60)),60))&amp;IF($Q1627="","","-"&amp;TRIM(RIGHT(SUBSTITUTE(TRIM(SUBSTITUTE($Q1627,CHAR(160)," "))," ",REPT(" ",60)),60)))&amp;IF($U1627="","","-"&amp;TRIM(RIGHT(SUBSTITUTE(TRIM(SUBSTITUTE($U1627,CHAR(160)," "))," ",REPT(" ",60)),60)))&amp;".jpg")</f>
        <v/>
      </c>
    </row>
    <row r="1628" ht="14" customHeight="1">
      <c r="O1628" s="196">
        <f>_xlfn.LET(_xlpm.d,_xlfn.XLOOKUP(M1628,'[1]Birth Dates'!$A:$A,'[1]Birth Dates'!$B:$B,"",0),IF(_xlpm.d=0,"",_xlpm.d))</f>
        <v/>
      </c>
      <c r="P1628" s="196">
        <f>IF(OR(O1628="",A1628="",NOT(ISNUMBER(O1628)),O1628&gt;A1628),"",DATEDIF(O1628,A1628,"Y")&amp;" years, "&amp;DATEDIF(O1628,A1628,"YM")&amp;" months, "&amp;DATEDIF(O1628,A1628,"MD")&amp;" days")</f>
        <v/>
      </c>
      <c r="S1628" s="196">
        <f>_xlfn.LET(_xlpm.d,_xlfn.XLOOKUP(Q1628,'[1]Birth Dates'!$A:$A,'[1]Birth Dates'!$B:$B,"",0),IF(_xlpm.d=0,"",_xlpm.d))</f>
        <v/>
      </c>
      <c r="T1628" s="196">
        <f>IF(OR(S1628="",A1628="",NOT(ISNUMBER(S1628)),S1628&gt;A1628),"",DATEDIF(S1628,A1628,"Y")&amp;" years, "&amp;DATEDIF(S1628,A1628,"YM")&amp;" months, "&amp;DATEDIF(S1628,A1628,"MD")&amp;" days")</f>
        <v/>
      </c>
      <c r="W1628" s="196">
        <f>_xlfn.LET(_xlpm.d,_xlfn.XLOOKUP(U1628,'[1]Birth Dates'!$A:$A,'[1]Birth Dates'!$B:$B,"",0),IF(_xlpm.d=0,"",_xlpm.d))</f>
        <v/>
      </c>
      <c r="X1628" s="196">
        <f>IF(OR(W1628="",A1628="",NOT(ISNUMBER(W1628)),W1628&gt;A1628),"",DATEDIF(W1628,A1628,"Y")&amp;" years, "&amp;DATEDIF(W1628,A1628,"YM")&amp;" months, "&amp;DATEDIF(W1628,A1628,"MD")&amp;" days")</f>
        <v/>
      </c>
      <c r="AR1628" s="175">
        <f>IF($B1628="","",TEXT($A1628,"yyyymmdd")&amp;"_P"&amp;$C1628&amp;"_C"&amp;$F1628&amp;"_"&amp;TRIM(RIGHT(SUBSTITUTE(TRIM(SUBSTITUTE($M1628,CHAR(160)," "))," ",REPT(" ",60)),60))&amp;IF($Q1628="","","-"&amp;TRIM(RIGHT(SUBSTITUTE(TRIM(SUBSTITUTE($Q1628,CHAR(160)," "))," ",REPT(" ",60)),60)))&amp;IF($U1628="","","-"&amp;TRIM(RIGHT(SUBSTITUTE(TRIM(SUBSTITUTE($U1628,CHAR(160)," "))," ",REPT(" ",60)),60)))&amp;".jpg")</f>
        <v/>
      </c>
    </row>
    <row r="1629" ht="14" customHeight="1">
      <c r="O1629" s="196">
        <f>_xlfn.LET(_xlpm.d,_xlfn.XLOOKUP(M1629,'[1]Birth Dates'!$A:$A,'[1]Birth Dates'!$B:$B,"",0),IF(_xlpm.d=0,"",_xlpm.d))</f>
        <v/>
      </c>
      <c r="P1629" s="196">
        <f>IF(OR(O1629="",A1629="",NOT(ISNUMBER(O1629)),O1629&gt;A1629),"",DATEDIF(O1629,A1629,"Y")&amp;" years, "&amp;DATEDIF(O1629,A1629,"YM")&amp;" months, "&amp;DATEDIF(O1629,A1629,"MD")&amp;" days")</f>
        <v/>
      </c>
      <c r="S1629" s="196">
        <f>_xlfn.LET(_xlpm.d,_xlfn.XLOOKUP(Q1629,'[1]Birth Dates'!$A:$A,'[1]Birth Dates'!$B:$B,"",0),IF(_xlpm.d=0,"",_xlpm.d))</f>
        <v/>
      </c>
      <c r="T1629" s="196">
        <f>IF(OR(S1629="",A1629="",NOT(ISNUMBER(S1629)),S1629&gt;A1629),"",DATEDIF(S1629,A1629,"Y")&amp;" years, "&amp;DATEDIF(S1629,A1629,"YM")&amp;" months, "&amp;DATEDIF(S1629,A1629,"MD")&amp;" days")</f>
        <v/>
      </c>
      <c r="W1629" s="196">
        <f>_xlfn.LET(_xlpm.d,_xlfn.XLOOKUP(U1629,'[1]Birth Dates'!$A:$A,'[1]Birth Dates'!$B:$B,"",0),IF(_xlpm.d=0,"",_xlpm.d))</f>
        <v/>
      </c>
      <c r="X1629" s="196">
        <f>IF(OR(W1629="",A1629="",NOT(ISNUMBER(W1629)),W1629&gt;A1629),"",DATEDIF(W1629,A1629,"Y")&amp;" years, "&amp;DATEDIF(W1629,A1629,"YM")&amp;" months, "&amp;DATEDIF(W1629,A1629,"MD")&amp;" days")</f>
        <v/>
      </c>
      <c r="AR1629" s="175">
        <f>IF($B1629="","",TEXT($A1629,"yyyymmdd")&amp;"_P"&amp;$C1629&amp;"_C"&amp;$F1629&amp;"_"&amp;TRIM(RIGHT(SUBSTITUTE(TRIM(SUBSTITUTE($M1629,CHAR(160)," "))," ",REPT(" ",60)),60))&amp;IF($Q1629="","","-"&amp;TRIM(RIGHT(SUBSTITUTE(TRIM(SUBSTITUTE($Q1629,CHAR(160)," "))," ",REPT(" ",60)),60)))&amp;IF($U1629="","","-"&amp;TRIM(RIGHT(SUBSTITUTE(TRIM(SUBSTITUTE($U1629,CHAR(160)," "))," ",REPT(" ",60)),60)))&amp;".jpg")</f>
        <v/>
      </c>
    </row>
    <row r="1630" ht="14" customHeight="1">
      <c r="O1630" s="196">
        <f>_xlfn.LET(_xlpm.d,_xlfn.XLOOKUP(M1630,'[1]Birth Dates'!$A:$A,'[1]Birth Dates'!$B:$B,"",0),IF(_xlpm.d=0,"",_xlpm.d))</f>
        <v/>
      </c>
      <c r="P1630" s="196">
        <f>IF(OR(O1630="",A1630="",NOT(ISNUMBER(O1630)),O1630&gt;A1630),"",DATEDIF(O1630,A1630,"Y")&amp;" years, "&amp;DATEDIF(O1630,A1630,"YM")&amp;" months, "&amp;DATEDIF(O1630,A1630,"MD")&amp;" days")</f>
        <v/>
      </c>
      <c r="S1630" s="196">
        <f>_xlfn.LET(_xlpm.d,_xlfn.XLOOKUP(Q1630,'[1]Birth Dates'!$A:$A,'[1]Birth Dates'!$B:$B,"",0),IF(_xlpm.d=0,"",_xlpm.d))</f>
        <v/>
      </c>
      <c r="T1630" s="196">
        <f>IF(OR(S1630="",A1630="",NOT(ISNUMBER(S1630)),S1630&gt;A1630),"",DATEDIF(S1630,A1630,"Y")&amp;" years, "&amp;DATEDIF(S1630,A1630,"YM")&amp;" months, "&amp;DATEDIF(S1630,A1630,"MD")&amp;" days")</f>
        <v/>
      </c>
      <c r="W1630" s="196">
        <f>_xlfn.LET(_xlpm.d,_xlfn.XLOOKUP(U1630,'[1]Birth Dates'!$A:$A,'[1]Birth Dates'!$B:$B,"",0),IF(_xlpm.d=0,"",_xlpm.d))</f>
        <v/>
      </c>
      <c r="X1630" s="196">
        <f>IF(OR(W1630="",A1630="",NOT(ISNUMBER(W1630)),W1630&gt;A1630),"",DATEDIF(W1630,A1630,"Y")&amp;" years, "&amp;DATEDIF(W1630,A1630,"YM")&amp;" months, "&amp;DATEDIF(W1630,A1630,"MD")&amp;" days")</f>
        <v/>
      </c>
      <c r="AR1630" s="175">
        <f>IF($B1630="","",TEXT($A1630,"yyyymmdd")&amp;"_P"&amp;$C1630&amp;"_C"&amp;$F1630&amp;"_"&amp;TRIM(RIGHT(SUBSTITUTE(TRIM(SUBSTITUTE($M1630,CHAR(160)," "))," ",REPT(" ",60)),60))&amp;IF($Q1630="","","-"&amp;TRIM(RIGHT(SUBSTITUTE(TRIM(SUBSTITUTE($Q1630,CHAR(160)," "))," ",REPT(" ",60)),60)))&amp;IF($U1630="","","-"&amp;TRIM(RIGHT(SUBSTITUTE(TRIM(SUBSTITUTE($U1630,CHAR(160)," "))," ",REPT(" ",60)),60)))&amp;".jpg")</f>
        <v/>
      </c>
    </row>
    <row r="1631" ht="14" customHeight="1">
      <c r="O1631" s="196">
        <f>_xlfn.LET(_xlpm.d,_xlfn.XLOOKUP(M1631,'[1]Birth Dates'!$A:$A,'[1]Birth Dates'!$B:$B,"",0),IF(_xlpm.d=0,"",_xlpm.d))</f>
        <v/>
      </c>
      <c r="P1631" s="196">
        <f>IF(OR(O1631="",A1631="",NOT(ISNUMBER(O1631)),O1631&gt;A1631),"",DATEDIF(O1631,A1631,"Y")&amp;" years, "&amp;DATEDIF(O1631,A1631,"YM")&amp;" months, "&amp;DATEDIF(O1631,A1631,"MD")&amp;" days")</f>
        <v/>
      </c>
      <c r="S1631" s="196">
        <f>_xlfn.LET(_xlpm.d,_xlfn.XLOOKUP(Q1631,'[1]Birth Dates'!$A:$A,'[1]Birth Dates'!$B:$B,"",0),IF(_xlpm.d=0,"",_xlpm.d))</f>
        <v/>
      </c>
      <c r="T1631" s="196">
        <f>IF(OR(S1631="",A1631="",NOT(ISNUMBER(S1631)),S1631&gt;A1631),"",DATEDIF(S1631,A1631,"Y")&amp;" years, "&amp;DATEDIF(S1631,A1631,"YM")&amp;" months, "&amp;DATEDIF(S1631,A1631,"MD")&amp;" days")</f>
        <v/>
      </c>
      <c r="W1631" s="196">
        <f>_xlfn.LET(_xlpm.d,_xlfn.XLOOKUP(U1631,'[1]Birth Dates'!$A:$A,'[1]Birth Dates'!$B:$B,"",0),IF(_xlpm.d=0,"",_xlpm.d))</f>
        <v/>
      </c>
      <c r="X1631" s="196">
        <f>IF(OR(W1631="",A1631="",NOT(ISNUMBER(W1631)),W1631&gt;A1631),"",DATEDIF(W1631,A1631,"Y")&amp;" years, "&amp;DATEDIF(W1631,A1631,"YM")&amp;" months, "&amp;DATEDIF(W1631,A1631,"MD")&amp;" days")</f>
        <v/>
      </c>
      <c r="AR1631" s="175">
        <f>IF($B1631="","",TEXT($A1631,"yyyymmdd")&amp;"_P"&amp;$C1631&amp;"_C"&amp;$F1631&amp;"_"&amp;TRIM(RIGHT(SUBSTITUTE(TRIM(SUBSTITUTE($M1631,CHAR(160)," "))," ",REPT(" ",60)),60))&amp;IF($Q1631="","","-"&amp;TRIM(RIGHT(SUBSTITUTE(TRIM(SUBSTITUTE($Q1631,CHAR(160)," "))," ",REPT(" ",60)),60)))&amp;IF($U1631="","","-"&amp;TRIM(RIGHT(SUBSTITUTE(TRIM(SUBSTITUTE($U1631,CHAR(160)," "))," ",REPT(" ",60)),60)))&amp;".jpg")</f>
        <v/>
      </c>
    </row>
    <row r="1632" ht="14" customHeight="1">
      <c r="O1632" s="196">
        <f>_xlfn.LET(_xlpm.d,_xlfn.XLOOKUP(M1632,'[1]Birth Dates'!$A:$A,'[1]Birth Dates'!$B:$B,"",0),IF(_xlpm.d=0,"",_xlpm.d))</f>
        <v/>
      </c>
      <c r="P1632" s="196">
        <f>IF(OR(O1632="",A1632="",NOT(ISNUMBER(O1632)),O1632&gt;A1632),"",DATEDIF(O1632,A1632,"Y")&amp;" years, "&amp;DATEDIF(O1632,A1632,"YM")&amp;" months, "&amp;DATEDIF(O1632,A1632,"MD")&amp;" days")</f>
        <v/>
      </c>
      <c r="S1632" s="196">
        <f>_xlfn.LET(_xlpm.d,_xlfn.XLOOKUP(Q1632,'[1]Birth Dates'!$A:$A,'[1]Birth Dates'!$B:$B,"",0),IF(_xlpm.d=0,"",_xlpm.d))</f>
        <v/>
      </c>
      <c r="T1632" s="196">
        <f>IF(OR(S1632="",A1632="",NOT(ISNUMBER(S1632)),S1632&gt;A1632),"",DATEDIF(S1632,A1632,"Y")&amp;" years, "&amp;DATEDIF(S1632,A1632,"YM")&amp;" months, "&amp;DATEDIF(S1632,A1632,"MD")&amp;" days")</f>
        <v/>
      </c>
      <c r="W1632" s="196">
        <f>_xlfn.LET(_xlpm.d,_xlfn.XLOOKUP(U1632,'[1]Birth Dates'!$A:$A,'[1]Birth Dates'!$B:$B,"",0),IF(_xlpm.d=0,"",_xlpm.d))</f>
        <v/>
      </c>
      <c r="X1632" s="196">
        <f>IF(OR(W1632="",A1632="",NOT(ISNUMBER(W1632)),W1632&gt;A1632),"",DATEDIF(W1632,A1632,"Y")&amp;" years, "&amp;DATEDIF(W1632,A1632,"YM")&amp;" months, "&amp;DATEDIF(W1632,A1632,"MD")&amp;" days")</f>
        <v/>
      </c>
      <c r="AR1632" s="175">
        <f>IF($B1632="","",TEXT($A1632,"yyyymmdd")&amp;"_P"&amp;$C1632&amp;"_C"&amp;$F1632&amp;"_"&amp;TRIM(RIGHT(SUBSTITUTE(TRIM(SUBSTITUTE($M1632,CHAR(160)," "))," ",REPT(" ",60)),60))&amp;IF($Q1632="","","-"&amp;TRIM(RIGHT(SUBSTITUTE(TRIM(SUBSTITUTE($Q1632,CHAR(160)," "))," ",REPT(" ",60)),60)))&amp;IF($U1632="","","-"&amp;TRIM(RIGHT(SUBSTITUTE(TRIM(SUBSTITUTE($U1632,CHAR(160)," "))," ",REPT(" ",60)),60)))&amp;".jpg")</f>
        <v/>
      </c>
    </row>
    <row r="1633" ht="14" customHeight="1">
      <c r="O1633" s="196">
        <f>_xlfn.LET(_xlpm.d,_xlfn.XLOOKUP(M1633,'[1]Birth Dates'!$A:$A,'[1]Birth Dates'!$B:$B,"",0),IF(_xlpm.d=0,"",_xlpm.d))</f>
        <v/>
      </c>
      <c r="P1633" s="196">
        <f>IF(OR(O1633="",A1633="",NOT(ISNUMBER(O1633)),O1633&gt;A1633),"",DATEDIF(O1633,A1633,"Y")&amp;" years, "&amp;DATEDIF(O1633,A1633,"YM")&amp;" months, "&amp;DATEDIF(O1633,A1633,"MD")&amp;" days")</f>
        <v/>
      </c>
      <c r="S1633" s="196">
        <f>_xlfn.LET(_xlpm.d,_xlfn.XLOOKUP(Q1633,'[1]Birth Dates'!$A:$A,'[1]Birth Dates'!$B:$B,"",0),IF(_xlpm.d=0,"",_xlpm.d))</f>
        <v/>
      </c>
      <c r="T1633" s="196">
        <f>IF(OR(S1633="",A1633="",NOT(ISNUMBER(S1633)),S1633&gt;A1633),"",DATEDIF(S1633,A1633,"Y")&amp;" years, "&amp;DATEDIF(S1633,A1633,"YM")&amp;" months, "&amp;DATEDIF(S1633,A1633,"MD")&amp;" days")</f>
        <v/>
      </c>
      <c r="W1633" s="196">
        <f>_xlfn.LET(_xlpm.d,_xlfn.XLOOKUP(U1633,'[1]Birth Dates'!$A:$A,'[1]Birth Dates'!$B:$B,"",0),IF(_xlpm.d=0,"",_xlpm.d))</f>
        <v/>
      </c>
      <c r="X1633" s="196">
        <f>IF(OR(W1633="",A1633="",NOT(ISNUMBER(W1633)),W1633&gt;A1633),"",DATEDIF(W1633,A1633,"Y")&amp;" years, "&amp;DATEDIF(W1633,A1633,"YM")&amp;" months, "&amp;DATEDIF(W1633,A1633,"MD")&amp;" days")</f>
        <v/>
      </c>
      <c r="AR1633" s="175">
        <f>IF($B1633="","",TEXT($A1633,"yyyymmdd")&amp;"_P"&amp;$C1633&amp;"_C"&amp;$F1633&amp;"_"&amp;TRIM(RIGHT(SUBSTITUTE(TRIM(SUBSTITUTE($M1633,CHAR(160)," "))," ",REPT(" ",60)),60))&amp;IF($Q1633="","","-"&amp;TRIM(RIGHT(SUBSTITUTE(TRIM(SUBSTITUTE($Q1633,CHAR(160)," "))," ",REPT(" ",60)),60)))&amp;IF($U1633="","","-"&amp;TRIM(RIGHT(SUBSTITUTE(TRIM(SUBSTITUTE($U1633,CHAR(160)," "))," ",REPT(" ",60)),60)))&amp;".jpg")</f>
        <v/>
      </c>
    </row>
    <row r="1634" ht="14" customHeight="1">
      <c r="O1634" s="196">
        <f>_xlfn.LET(_xlpm.d,_xlfn.XLOOKUP(M1634,'[1]Birth Dates'!$A:$A,'[1]Birth Dates'!$B:$B,"",0),IF(_xlpm.d=0,"",_xlpm.d))</f>
        <v/>
      </c>
      <c r="P1634" s="196">
        <f>IF(OR(O1634="",A1634="",NOT(ISNUMBER(O1634)),O1634&gt;A1634),"",DATEDIF(O1634,A1634,"Y")&amp;" years, "&amp;DATEDIF(O1634,A1634,"YM")&amp;" months, "&amp;DATEDIF(O1634,A1634,"MD")&amp;" days")</f>
        <v/>
      </c>
      <c r="S1634" s="196">
        <f>_xlfn.LET(_xlpm.d,_xlfn.XLOOKUP(Q1634,'[1]Birth Dates'!$A:$A,'[1]Birth Dates'!$B:$B,"",0),IF(_xlpm.d=0,"",_xlpm.d))</f>
        <v/>
      </c>
      <c r="T1634" s="196">
        <f>IF(OR(S1634="",A1634="",NOT(ISNUMBER(S1634)),S1634&gt;A1634),"",DATEDIF(S1634,A1634,"Y")&amp;" years, "&amp;DATEDIF(S1634,A1634,"YM")&amp;" months, "&amp;DATEDIF(S1634,A1634,"MD")&amp;" days")</f>
        <v/>
      </c>
      <c r="W1634" s="196">
        <f>_xlfn.LET(_xlpm.d,_xlfn.XLOOKUP(U1634,'[1]Birth Dates'!$A:$A,'[1]Birth Dates'!$B:$B,"",0),IF(_xlpm.d=0,"",_xlpm.d))</f>
        <v/>
      </c>
      <c r="X1634" s="196">
        <f>IF(OR(W1634="",A1634="",NOT(ISNUMBER(W1634)),W1634&gt;A1634),"",DATEDIF(W1634,A1634,"Y")&amp;" years, "&amp;DATEDIF(W1634,A1634,"YM")&amp;" months, "&amp;DATEDIF(W1634,A1634,"MD")&amp;" days")</f>
        <v/>
      </c>
      <c r="AR1634" s="175">
        <f>IF($B1634="","",TEXT($A1634,"yyyymmdd")&amp;"_P"&amp;$C1634&amp;"_C"&amp;$F1634&amp;"_"&amp;TRIM(RIGHT(SUBSTITUTE(TRIM(SUBSTITUTE($M1634,CHAR(160)," "))," ",REPT(" ",60)),60))&amp;IF($Q1634="","","-"&amp;TRIM(RIGHT(SUBSTITUTE(TRIM(SUBSTITUTE($Q1634,CHAR(160)," "))," ",REPT(" ",60)),60)))&amp;IF($U1634="","","-"&amp;TRIM(RIGHT(SUBSTITUTE(TRIM(SUBSTITUTE($U1634,CHAR(160)," "))," ",REPT(" ",60)),60)))&amp;".jpg")</f>
        <v/>
      </c>
    </row>
    <row r="1635" ht="14" customHeight="1">
      <c r="O1635" s="196">
        <f>_xlfn.LET(_xlpm.d,_xlfn.XLOOKUP(M1635,'[1]Birth Dates'!$A:$A,'[1]Birth Dates'!$B:$B,"",0),IF(_xlpm.d=0,"",_xlpm.d))</f>
        <v/>
      </c>
      <c r="P1635" s="196">
        <f>IF(OR(O1635="",A1635="",NOT(ISNUMBER(O1635)),O1635&gt;A1635),"",DATEDIF(O1635,A1635,"Y")&amp;" years, "&amp;DATEDIF(O1635,A1635,"YM")&amp;" months, "&amp;DATEDIF(O1635,A1635,"MD")&amp;" days")</f>
        <v/>
      </c>
      <c r="S1635" s="196">
        <f>_xlfn.LET(_xlpm.d,_xlfn.XLOOKUP(Q1635,'[1]Birth Dates'!$A:$A,'[1]Birth Dates'!$B:$B,"",0),IF(_xlpm.d=0,"",_xlpm.d))</f>
        <v/>
      </c>
      <c r="T1635" s="196">
        <f>IF(OR(S1635="",A1635="",NOT(ISNUMBER(S1635)),S1635&gt;A1635),"",DATEDIF(S1635,A1635,"Y")&amp;" years, "&amp;DATEDIF(S1635,A1635,"YM")&amp;" months, "&amp;DATEDIF(S1635,A1635,"MD")&amp;" days")</f>
        <v/>
      </c>
      <c r="W1635" s="196">
        <f>_xlfn.LET(_xlpm.d,_xlfn.XLOOKUP(U1635,'[1]Birth Dates'!$A:$A,'[1]Birth Dates'!$B:$B,"",0),IF(_xlpm.d=0,"",_xlpm.d))</f>
        <v/>
      </c>
      <c r="X1635" s="196">
        <f>IF(OR(W1635="",A1635="",NOT(ISNUMBER(W1635)),W1635&gt;A1635),"",DATEDIF(W1635,A1635,"Y")&amp;" years, "&amp;DATEDIF(W1635,A1635,"YM")&amp;" months, "&amp;DATEDIF(W1635,A1635,"MD")&amp;" days")</f>
        <v/>
      </c>
      <c r="AR1635" s="175">
        <f>IF($B1635="","",TEXT($A1635,"yyyymmdd")&amp;"_P"&amp;$C1635&amp;"_C"&amp;$F1635&amp;"_"&amp;TRIM(RIGHT(SUBSTITUTE(TRIM(SUBSTITUTE($M1635,CHAR(160)," "))," ",REPT(" ",60)),60))&amp;IF($Q1635="","","-"&amp;TRIM(RIGHT(SUBSTITUTE(TRIM(SUBSTITUTE($Q1635,CHAR(160)," "))," ",REPT(" ",60)),60)))&amp;IF($U1635="","","-"&amp;TRIM(RIGHT(SUBSTITUTE(TRIM(SUBSTITUTE($U1635,CHAR(160)," "))," ",REPT(" ",60)),60)))&amp;".jpg")</f>
        <v/>
      </c>
    </row>
    <row r="1636" ht="14" customHeight="1">
      <c r="O1636" s="196">
        <f>_xlfn.LET(_xlpm.d,_xlfn.XLOOKUP(M1636,'[1]Birth Dates'!$A:$A,'[1]Birth Dates'!$B:$B,"",0),IF(_xlpm.d=0,"",_xlpm.d))</f>
        <v/>
      </c>
      <c r="P1636" s="196">
        <f>IF(OR(O1636="",A1636="",NOT(ISNUMBER(O1636)),O1636&gt;A1636),"",DATEDIF(O1636,A1636,"Y")&amp;" years, "&amp;DATEDIF(O1636,A1636,"YM")&amp;" months, "&amp;DATEDIF(O1636,A1636,"MD")&amp;" days")</f>
        <v/>
      </c>
      <c r="S1636" s="196">
        <f>_xlfn.LET(_xlpm.d,_xlfn.XLOOKUP(Q1636,'[1]Birth Dates'!$A:$A,'[1]Birth Dates'!$B:$B,"",0),IF(_xlpm.d=0,"",_xlpm.d))</f>
        <v/>
      </c>
      <c r="T1636" s="196">
        <f>IF(OR(S1636="",A1636="",NOT(ISNUMBER(S1636)),S1636&gt;A1636),"",DATEDIF(S1636,A1636,"Y")&amp;" years, "&amp;DATEDIF(S1636,A1636,"YM")&amp;" months, "&amp;DATEDIF(S1636,A1636,"MD")&amp;" days")</f>
        <v/>
      </c>
      <c r="W1636" s="196">
        <f>_xlfn.LET(_xlpm.d,_xlfn.XLOOKUP(U1636,'[1]Birth Dates'!$A:$A,'[1]Birth Dates'!$B:$B,"",0),IF(_xlpm.d=0,"",_xlpm.d))</f>
        <v/>
      </c>
      <c r="X1636" s="196">
        <f>IF(OR(W1636="",A1636="",NOT(ISNUMBER(W1636)),W1636&gt;A1636),"",DATEDIF(W1636,A1636,"Y")&amp;" years, "&amp;DATEDIF(W1636,A1636,"YM")&amp;" months, "&amp;DATEDIF(W1636,A1636,"MD")&amp;" days")</f>
        <v/>
      </c>
      <c r="AR1636" s="175">
        <f>IF($B1636="","",TEXT($A1636,"yyyymmdd")&amp;"_P"&amp;$C1636&amp;"_C"&amp;$F1636&amp;"_"&amp;TRIM(RIGHT(SUBSTITUTE(TRIM(SUBSTITUTE($M1636,CHAR(160)," "))," ",REPT(" ",60)),60))&amp;IF($Q1636="","","-"&amp;TRIM(RIGHT(SUBSTITUTE(TRIM(SUBSTITUTE($Q1636,CHAR(160)," "))," ",REPT(" ",60)),60)))&amp;IF($U1636="","","-"&amp;TRIM(RIGHT(SUBSTITUTE(TRIM(SUBSTITUTE($U1636,CHAR(160)," "))," ",REPT(" ",60)),60)))&amp;".jpg")</f>
        <v/>
      </c>
    </row>
    <row r="1637" ht="14" customHeight="1">
      <c r="O1637" s="196">
        <f>_xlfn.LET(_xlpm.d,_xlfn.XLOOKUP(M1637,'[1]Birth Dates'!$A:$A,'[1]Birth Dates'!$B:$B,"",0),IF(_xlpm.d=0,"",_xlpm.d))</f>
        <v/>
      </c>
      <c r="P1637" s="196">
        <f>IF(OR(O1637="",A1637="",NOT(ISNUMBER(O1637)),O1637&gt;A1637),"",DATEDIF(O1637,A1637,"Y")&amp;" years, "&amp;DATEDIF(O1637,A1637,"YM")&amp;" months, "&amp;DATEDIF(O1637,A1637,"MD")&amp;" days")</f>
        <v/>
      </c>
      <c r="S1637" s="196">
        <f>_xlfn.LET(_xlpm.d,_xlfn.XLOOKUP(Q1637,'[1]Birth Dates'!$A:$A,'[1]Birth Dates'!$B:$B,"",0),IF(_xlpm.d=0,"",_xlpm.d))</f>
        <v/>
      </c>
      <c r="T1637" s="196">
        <f>IF(OR(S1637="",A1637="",NOT(ISNUMBER(S1637)),S1637&gt;A1637),"",DATEDIF(S1637,A1637,"Y")&amp;" years, "&amp;DATEDIF(S1637,A1637,"YM")&amp;" months, "&amp;DATEDIF(S1637,A1637,"MD")&amp;" days")</f>
        <v/>
      </c>
      <c r="W1637" s="196">
        <f>_xlfn.LET(_xlpm.d,_xlfn.XLOOKUP(U1637,'[1]Birth Dates'!$A:$A,'[1]Birth Dates'!$B:$B,"",0),IF(_xlpm.d=0,"",_xlpm.d))</f>
        <v/>
      </c>
      <c r="X1637" s="196">
        <f>IF(OR(W1637="",A1637="",NOT(ISNUMBER(W1637)),W1637&gt;A1637),"",DATEDIF(W1637,A1637,"Y")&amp;" years, "&amp;DATEDIF(W1637,A1637,"YM")&amp;" months, "&amp;DATEDIF(W1637,A1637,"MD")&amp;" days")</f>
        <v/>
      </c>
      <c r="AR1637" s="175">
        <f>IF($B1637="","",TEXT($A1637,"yyyymmdd")&amp;"_P"&amp;$C1637&amp;"_C"&amp;$F1637&amp;"_"&amp;TRIM(RIGHT(SUBSTITUTE(TRIM(SUBSTITUTE($M1637,CHAR(160)," "))," ",REPT(" ",60)),60))&amp;IF($Q1637="","","-"&amp;TRIM(RIGHT(SUBSTITUTE(TRIM(SUBSTITUTE($Q1637,CHAR(160)," "))," ",REPT(" ",60)),60)))&amp;IF($U1637="","","-"&amp;TRIM(RIGHT(SUBSTITUTE(TRIM(SUBSTITUTE($U1637,CHAR(160)," "))," ",REPT(" ",60)),60)))&amp;".jpg")</f>
        <v/>
      </c>
    </row>
    <row r="1638" ht="14" customHeight="1">
      <c r="O1638" s="196">
        <f>_xlfn.LET(_xlpm.d,_xlfn.XLOOKUP(M1638,'[1]Birth Dates'!$A:$A,'[1]Birth Dates'!$B:$B,"",0),IF(_xlpm.d=0,"",_xlpm.d))</f>
        <v/>
      </c>
      <c r="P1638" s="196">
        <f>IF(OR(O1638="",A1638="",NOT(ISNUMBER(O1638)),O1638&gt;A1638),"",DATEDIF(O1638,A1638,"Y")&amp;" years, "&amp;DATEDIF(O1638,A1638,"YM")&amp;" months, "&amp;DATEDIF(O1638,A1638,"MD")&amp;" days")</f>
        <v/>
      </c>
      <c r="S1638" s="196">
        <f>_xlfn.LET(_xlpm.d,_xlfn.XLOOKUP(Q1638,'[1]Birth Dates'!$A:$A,'[1]Birth Dates'!$B:$B,"",0),IF(_xlpm.d=0,"",_xlpm.d))</f>
        <v/>
      </c>
      <c r="T1638" s="196">
        <f>IF(OR(S1638="",A1638="",NOT(ISNUMBER(S1638)),S1638&gt;A1638),"",DATEDIF(S1638,A1638,"Y")&amp;" years, "&amp;DATEDIF(S1638,A1638,"YM")&amp;" months, "&amp;DATEDIF(S1638,A1638,"MD")&amp;" days")</f>
        <v/>
      </c>
      <c r="W1638" s="196">
        <f>_xlfn.LET(_xlpm.d,_xlfn.XLOOKUP(U1638,'[1]Birth Dates'!$A:$A,'[1]Birth Dates'!$B:$B,"",0),IF(_xlpm.d=0,"",_xlpm.d))</f>
        <v/>
      </c>
      <c r="X1638" s="196">
        <f>IF(OR(W1638="",A1638="",NOT(ISNUMBER(W1638)),W1638&gt;A1638),"",DATEDIF(W1638,A1638,"Y")&amp;" years, "&amp;DATEDIF(W1638,A1638,"YM")&amp;" months, "&amp;DATEDIF(W1638,A1638,"MD")&amp;" days")</f>
        <v/>
      </c>
      <c r="AR1638" s="175">
        <f>IF($B1638="","",TEXT($A1638,"yyyymmdd")&amp;"_P"&amp;$C1638&amp;"_C"&amp;$F1638&amp;"_"&amp;TRIM(RIGHT(SUBSTITUTE(TRIM(SUBSTITUTE($M1638,CHAR(160)," "))," ",REPT(" ",60)),60))&amp;IF($Q1638="","","-"&amp;TRIM(RIGHT(SUBSTITUTE(TRIM(SUBSTITUTE($Q1638,CHAR(160)," "))," ",REPT(" ",60)),60)))&amp;IF($U1638="","","-"&amp;TRIM(RIGHT(SUBSTITUTE(TRIM(SUBSTITUTE($U1638,CHAR(160)," "))," ",REPT(" ",60)),60)))&amp;".jpg")</f>
        <v/>
      </c>
    </row>
    <row r="1639" ht="14" customHeight="1">
      <c r="O1639" s="196">
        <f>_xlfn.LET(_xlpm.d,_xlfn.XLOOKUP(M1639,'[1]Birth Dates'!$A:$A,'[1]Birth Dates'!$B:$B,"",0),IF(_xlpm.d=0,"",_xlpm.d))</f>
        <v/>
      </c>
      <c r="P1639" s="196">
        <f>IF(OR(O1639="",A1639="",NOT(ISNUMBER(O1639)),O1639&gt;A1639),"",DATEDIF(O1639,A1639,"Y")&amp;" years, "&amp;DATEDIF(O1639,A1639,"YM")&amp;" months, "&amp;DATEDIF(O1639,A1639,"MD")&amp;" days")</f>
        <v/>
      </c>
      <c r="S1639" s="196">
        <f>_xlfn.LET(_xlpm.d,_xlfn.XLOOKUP(Q1639,'[1]Birth Dates'!$A:$A,'[1]Birth Dates'!$B:$B,"",0),IF(_xlpm.d=0,"",_xlpm.d))</f>
        <v/>
      </c>
      <c r="T1639" s="196">
        <f>IF(OR(S1639="",A1639="",NOT(ISNUMBER(S1639)),S1639&gt;A1639),"",DATEDIF(S1639,A1639,"Y")&amp;" years, "&amp;DATEDIF(S1639,A1639,"YM")&amp;" months, "&amp;DATEDIF(S1639,A1639,"MD")&amp;" days")</f>
        <v/>
      </c>
      <c r="W1639" s="196">
        <f>_xlfn.LET(_xlpm.d,_xlfn.XLOOKUP(U1639,'[1]Birth Dates'!$A:$A,'[1]Birth Dates'!$B:$B,"",0),IF(_xlpm.d=0,"",_xlpm.d))</f>
        <v/>
      </c>
      <c r="X1639" s="196">
        <f>IF(OR(W1639="",A1639="",NOT(ISNUMBER(W1639)),W1639&gt;A1639),"",DATEDIF(W1639,A1639,"Y")&amp;" years, "&amp;DATEDIF(W1639,A1639,"YM")&amp;" months, "&amp;DATEDIF(W1639,A1639,"MD")&amp;" days")</f>
        <v/>
      </c>
      <c r="AR1639" s="175">
        <f>IF($B1639="","",TEXT($A1639,"yyyymmdd")&amp;"_P"&amp;$C1639&amp;"_C"&amp;$F1639&amp;"_"&amp;TRIM(RIGHT(SUBSTITUTE(TRIM(SUBSTITUTE($M1639,CHAR(160)," "))," ",REPT(" ",60)),60))&amp;IF($Q1639="","","-"&amp;TRIM(RIGHT(SUBSTITUTE(TRIM(SUBSTITUTE($Q1639,CHAR(160)," "))," ",REPT(" ",60)),60)))&amp;IF($U1639="","","-"&amp;TRIM(RIGHT(SUBSTITUTE(TRIM(SUBSTITUTE($U1639,CHAR(160)," "))," ",REPT(" ",60)),60)))&amp;".jpg")</f>
        <v/>
      </c>
    </row>
    <row r="1640" ht="14" customHeight="1">
      <c r="O1640" s="196">
        <f>_xlfn.LET(_xlpm.d,_xlfn.XLOOKUP(M1640,'[1]Birth Dates'!$A:$A,'[1]Birth Dates'!$B:$B,"",0),IF(_xlpm.d=0,"",_xlpm.d))</f>
        <v/>
      </c>
      <c r="P1640" s="196">
        <f>IF(OR(O1640="",A1640="",NOT(ISNUMBER(O1640)),O1640&gt;A1640),"",DATEDIF(O1640,A1640,"Y")&amp;" years, "&amp;DATEDIF(O1640,A1640,"YM")&amp;" months, "&amp;DATEDIF(O1640,A1640,"MD")&amp;" days")</f>
        <v/>
      </c>
      <c r="S1640" s="196">
        <f>_xlfn.LET(_xlpm.d,_xlfn.XLOOKUP(Q1640,'[1]Birth Dates'!$A:$A,'[1]Birth Dates'!$B:$B,"",0),IF(_xlpm.d=0,"",_xlpm.d))</f>
        <v/>
      </c>
      <c r="T1640" s="196">
        <f>IF(OR(S1640="",A1640="",NOT(ISNUMBER(S1640)),S1640&gt;A1640),"",DATEDIF(S1640,A1640,"Y")&amp;" years, "&amp;DATEDIF(S1640,A1640,"YM")&amp;" months, "&amp;DATEDIF(S1640,A1640,"MD")&amp;" days")</f>
        <v/>
      </c>
      <c r="W1640" s="196">
        <f>_xlfn.LET(_xlpm.d,_xlfn.XLOOKUP(U1640,'[1]Birth Dates'!$A:$A,'[1]Birth Dates'!$B:$B,"",0),IF(_xlpm.d=0,"",_xlpm.d))</f>
        <v/>
      </c>
      <c r="X1640" s="196">
        <f>IF(OR(W1640="",A1640="",NOT(ISNUMBER(W1640)),W1640&gt;A1640),"",DATEDIF(W1640,A1640,"Y")&amp;" years, "&amp;DATEDIF(W1640,A1640,"YM")&amp;" months, "&amp;DATEDIF(W1640,A1640,"MD")&amp;" days")</f>
        <v/>
      </c>
      <c r="AR1640" s="175">
        <f>IF($B1640="","",TEXT($A1640,"yyyymmdd")&amp;"_P"&amp;$C1640&amp;"_C"&amp;$F1640&amp;"_"&amp;TRIM(RIGHT(SUBSTITUTE(TRIM(SUBSTITUTE($M1640,CHAR(160)," "))," ",REPT(" ",60)),60))&amp;IF($Q1640="","","-"&amp;TRIM(RIGHT(SUBSTITUTE(TRIM(SUBSTITUTE($Q1640,CHAR(160)," "))," ",REPT(" ",60)),60)))&amp;IF($U1640="","","-"&amp;TRIM(RIGHT(SUBSTITUTE(TRIM(SUBSTITUTE($U1640,CHAR(160)," "))," ",REPT(" ",60)),60)))&amp;".jpg")</f>
        <v/>
      </c>
    </row>
    <row r="1641" ht="14" customHeight="1">
      <c r="O1641" s="196">
        <f>_xlfn.LET(_xlpm.d,_xlfn.XLOOKUP(M1641,'[1]Birth Dates'!$A:$A,'[1]Birth Dates'!$B:$B,"",0),IF(_xlpm.d=0,"",_xlpm.d))</f>
        <v/>
      </c>
      <c r="P1641" s="196">
        <f>IF(OR(O1641="",A1641="",NOT(ISNUMBER(O1641)),O1641&gt;A1641),"",DATEDIF(O1641,A1641,"Y")&amp;" years, "&amp;DATEDIF(O1641,A1641,"YM")&amp;" months, "&amp;DATEDIF(O1641,A1641,"MD")&amp;" days")</f>
        <v/>
      </c>
      <c r="S1641" s="196">
        <f>_xlfn.LET(_xlpm.d,_xlfn.XLOOKUP(Q1641,'[1]Birth Dates'!$A:$A,'[1]Birth Dates'!$B:$B,"",0),IF(_xlpm.d=0,"",_xlpm.d))</f>
        <v/>
      </c>
      <c r="T1641" s="196">
        <f>IF(OR(S1641="",A1641="",NOT(ISNUMBER(S1641)),S1641&gt;A1641),"",DATEDIF(S1641,A1641,"Y")&amp;" years, "&amp;DATEDIF(S1641,A1641,"YM")&amp;" months, "&amp;DATEDIF(S1641,A1641,"MD")&amp;" days")</f>
        <v/>
      </c>
      <c r="W1641" s="196">
        <f>_xlfn.LET(_xlpm.d,_xlfn.XLOOKUP(U1641,'[1]Birth Dates'!$A:$A,'[1]Birth Dates'!$B:$B,"",0),IF(_xlpm.d=0,"",_xlpm.d))</f>
        <v/>
      </c>
      <c r="X1641" s="196">
        <f>IF(OR(W1641="",A1641="",NOT(ISNUMBER(W1641)),W1641&gt;A1641),"",DATEDIF(W1641,A1641,"Y")&amp;" years, "&amp;DATEDIF(W1641,A1641,"YM")&amp;" months, "&amp;DATEDIF(W1641,A1641,"MD")&amp;" days")</f>
        <v/>
      </c>
      <c r="AR1641" s="175">
        <f>IF($B1641="","",TEXT($A1641,"yyyymmdd")&amp;"_P"&amp;$C1641&amp;"_C"&amp;$F1641&amp;"_"&amp;TRIM(RIGHT(SUBSTITUTE(TRIM(SUBSTITUTE($M1641,CHAR(160)," "))," ",REPT(" ",60)),60))&amp;IF($Q1641="","","-"&amp;TRIM(RIGHT(SUBSTITUTE(TRIM(SUBSTITUTE($Q1641,CHAR(160)," "))," ",REPT(" ",60)),60)))&amp;IF($U1641="","","-"&amp;TRIM(RIGHT(SUBSTITUTE(TRIM(SUBSTITUTE($U1641,CHAR(160)," "))," ",REPT(" ",60)),60)))&amp;".jpg")</f>
        <v/>
      </c>
    </row>
    <row r="1642" ht="14" customHeight="1">
      <c r="O1642" s="196">
        <f>_xlfn.LET(_xlpm.d,_xlfn.XLOOKUP(M1642,'[1]Birth Dates'!$A:$A,'[1]Birth Dates'!$B:$B,"",0),IF(_xlpm.d=0,"",_xlpm.d))</f>
        <v/>
      </c>
      <c r="P1642" s="196">
        <f>IF(OR(O1642="",A1642="",NOT(ISNUMBER(O1642)),O1642&gt;A1642),"",DATEDIF(O1642,A1642,"Y")&amp;" years, "&amp;DATEDIF(O1642,A1642,"YM")&amp;" months, "&amp;DATEDIF(O1642,A1642,"MD")&amp;" days")</f>
        <v/>
      </c>
      <c r="S1642" s="196">
        <f>_xlfn.LET(_xlpm.d,_xlfn.XLOOKUP(Q1642,'[1]Birth Dates'!$A:$A,'[1]Birth Dates'!$B:$B,"",0),IF(_xlpm.d=0,"",_xlpm.d))</f>
        <v/>
      </c>
      <c r="T1642" s="196">
        <f>IF(OR(S1642="",A1642="",NOT(ISNUMBER(S1642)),S1642&gt;A1642),"",DATEDIF(S1642,A1642,"Y")&amp;" years, "&amp;DATEDIF(S1642,A1642,"YM")&amp;" months, "&amp;DATEDIF(S1642,A1642,"MD")&amp;" days")</f>
        <v/>
      </c>
      <c r="W1642" s="196">
        <f>_xlfn.LET(_xlpm.d,_xlfn.XLOOKUP(U1642,'[1]Birth Dates'!$A:$A,'[1]Birth Dates'!$B:$B,"",0),IF(_xlpm.d=0,"",_xlpm.d))</f>
        <v/>
      </c>
      <c r="X1642" s="196">
        <f>IF(OR(W1642="",A1642="",NOT(ISNUMBER(W1642)),W1642&gt;A1642),"",DATEDIF(W1642,A1642,"Y")&amp;" years, "&amp;DATEDIF(W1642,A1642,"YM")&amp;" months, "&amp;DATEDIF(W1642,A1642,"MD")&amp;" days")</f>
        <v/>
      </c>
      <c r="AR1642" s="175">
        <f>IF($B1642="","",TEXT($A1642,"yyyymmdd")&amp;"_P"&amp;$C1642&amp;"_C"&amp;$F1642&amp;"_"&amp;TRIM(RIGHT(SUBSTITUTE(TRIM(SUBSTITUTE($M1642,CHAR(160)," "))," ",REPT(" ",60)),60))&amp;IF($Q1642="","","-"&amp;TRIM(RIGHT(SUBSTITUTE(TRIM(SUBSTITUTE($Q1642,CHAR(160)," "))," ",REPT(" ",60)),60)))&amp;IF($U1642="","","-"&amp;TRIM(RIGHT(SUBSTITUTE(TRIM(SUBSTITUTE($U1642,CHAR(160)," "))," ",REPT(" ",60)),60)))&amp;".jpg")</f>
        <v/>
      </c>
    </row>
    <row r="1643" ht="14" customHeight="1">
      <c r="O1643" s="196">
        <f>_xlfn.LET(_xlpm.d,_xlfn.XLOOKUP(M1643,'[1]Birth Dates'!$A:$A,'[1]Birth Dates'!$B:$B,"",0),IF(_xlpm.d=0,"",_xlpm.d))</f>
        <v/>
      </c>
      <c r="P1643" s="196">
        <f>IF(OR(O1643="",A1643="",NOT(ISNUMBER(O1643)),O1643&gt;A1643),"",DATEDIF(O1643,A1643,"Y")&amp;" years, "&amp;DATEDIF(O1643,A1643,"YM")&amp;" months, "&amp;DATEDIF(O1643,A1643,"MD")&amp;" days")</f>
        <v/>
      </c>
      <c r="S1643" s="196">
        <f>_xlfn.LET(_xlpm.d,_xlfn.XLOOKUP(Q1643,'[1]Birth Dates'!$A:$A,'[1]Birth Dates'!$B:$B,"",0),IF(_xlpm.d=0,"",_xlpm.d))</f>
        <v/>
      </c>
      <c r="T1643" s="196">
        <f>IF(OR(S1643="",A1643="",NOT(ISNUMBER(S1643)),S1643&gt;A1643),"",DATEDIF(S1643,A1643,"Y")&amp;" years, "&amp;DATEDIF(S1643,A1643,"YM")&amp;" months, "&amp;DATEDIF(S1643,A1643,"MD")&amp;" days")</f>
        <v/>
      </c>
      <c r="W1643" s="196">
        <f>_xlfn.LET(_xlpm.d,_xlfn.XLOOKUP(U1643,'[1]Birth Dates'!$A:$A,'[1]Birth Dates'!$B:$B,"",0),IF(_xlpm.d=0,"",_xlpm.d))</f>
        <v/>
      </c>
      <c r="X1643" s="196">
        <f>IF(OR(W1643="",A1643="",NOT(ISNUMBER(W1643)),W1643&gt;A1643),"",DATEDIF(W1643,A1643,"Y")&amp;" years, "&amp;DATEDIF(W1643,A1643,"YM")&amp;" months, "&amp;DATEDIF(W1643,A1643,"MD")&amp;" days")</f>
        <v/>
      </c>
      <c r="AR1643" s="175">
        <f>IF($B1643="","",TEXT($A1643,"yyyymmdd")&amp;"_P"&amp;$C1643&amp;"_C"&amp;$F1643&amp;"_"&amp;TRIM(RIGHT(SUBSTITUTE(TRIM(SUBSTITUTE($M1643,CHAR(160)," "))," ",REPT(" ",60)),60))&amp;IF($Q1643="","","-"&amp;TRIM(RIGHT(SUBSTITUTE(TRIM(SUBSTITUTE($Q1643,CHAR(160)," "))," ",REPT(" ",60)),60)))&amp;IF($U1643="","","-"&amp;TRIM(RIGHT(SUBSTITUTE(TRIM(SUBSTITUTE($U1643,CHAR(160)," "))," ",REPT(" ",60)),60)))&amp;".jpg")</f>
        <v/>
      </c>
    </row>
    <row r="1644" ht="14" customHeight="1">
      <c r="O1644" s="196">
        <f>_xlfn.LET(_xlpm.d,_xlfn.XLOOKUP(M1644,'[1]Birth Dates'!$A:$A,'[1]Birth Dates'!$B:$B,"",0),IF(_xlpm.d=0,"",_xlpm.d))</f>
        <v/>
      </c>
      <c r="P1644" s="196">
        <f>IF(OR(O1644="",A1644="",NOT(ISNUMBER(O1644)),O1644&gt;A1644),"",DATEDIF(O1644,A1644,"Y")&amp;" years, "&amp;DATEDIF(O1644,A1644,"YM")&amp;" months, "&amp;DATEDIF(O1644,A1644,"MD")&amp;" days")</f>
        <v/>
      </c>
      <c r="S1644" s="196">
        <f>_xlfn.LET(_xlpm.d,_xlfn.XLOOKUP(Q1644,'[1]Birth Dates'!$A:$A,'[1]Birth Dates'!$B:$B,"",0),IF(_xlpm.d=0,"",_xlpm.d))</f>
        <v/>
      </c>
      <c r="T1644" s="196">
        <f>IF(OR(S1644="",A1644="",NOT(ISNUMBER(S1644)),S1644&gt;A1644),"",DATEDIF(S1644,A1644,"Y")&amp;" years, "&amp;DATEDIF(S1644,A1644,"YM")&amp;" months, "&amp;DATEDIF(S1644,A1644,"MD")&amp;" days")</f>
        <v/>
      </c>
      <c r="W1644" s="196">
        <f>_xlfn.LET(_xlpm.d,_xlfn.XLOOKUP(U1644,'[1]Birth Dates'!$A:$A,'[1]Birth Dates'!$B:$B,"",0),IF(_xlpm.d=0,"",_xlpm.d))</f>
        <v/>
      </c>
      <c r="X1644" s="196">
        <f>IF(OR(W1644="",A1644="",NOT(ISNUMBER(W1644)),W1644&gt;A1644),"",DATEDIF(W1644,A1644,"Y")&amp;" years, "&amp;DATEDIF(W1644,A1644,"YM")&amp;" months, "&amp;DATEDIF(W1644,A1644,"MD")&amp;" days")</f>
        <v/>
      </c>
      <c r="AR1644" s="175">
        <f>IF($B1644="","",TEXT($A1644,"yyyymmdd")&amp;"_P"&amp;$C1644&amp;"_C"&amp;$F1644&amp;"_"&amp;TRIM(RIGHT(SUBSTITUTE(TRIM(SUBSTITUTE($M1644,CHAR(160)," "))," ",REPT(" ",60)),60))&amp;IF($Q1644="","","-"&amp;TRIM(RIGHT(SUBSTITUTE(TRIM(SUBSTITUTE($Q1644,CHAR(160)," "))," ",REPT(" ",60)),60)))&amp;IF($U1644="","","-"&amp;TRIM(RIGHT(SUBSTITUTE(TRIM(SUBSTITUTE($U1644,CHAR(160)," "))," ",REPT(" ",60)),60)))&amp;".jpg")</f>
        <v/>
      </c>
    </row>
    <row r="1645" ht="14" customHeight="1">
      <c r="O1645" s="196">
        <f>_xlfn.LET(_xlpm.d,_xlfn.XLOOKUP(M1645,'[1]Birth Dates'!$A:$A,'[1]Birth Dates'!$B:$B,"",0),IF(_xlpm.d=0,"",_xlpm.d))</f>
        <v/>
      </c>
      <c r="P1645" s="196">
        <f>IF(OR(O1645="",A1645="",NOT(ISNUMBER(O1645)),O1645&gt;A1645),"",DATEDIF(O1645,A1645,"Y")&amp;" years, "&amp;DATEDIF(O1645,A1645,"YM")&amp;" months, "&amp;DATEDIF(O1645,A1645,"MD")&amp;" days")</f>
        <v/>
      </c>
      <c r="S1645" s="196">
        <f>_xlfn.LET(_xlpm.d,_xlfn.XLOOKUP(Q1645,'[1]Birth Dates'!$A:$A,'[1]Birth Dates'!$B:$B,"",0),IF(_xlpm.d=0,"",_xlpm.d))</f>
        <v/>
      </c>
      <c r="T1645" s="196">
        <f>IF(OR(S1645="",A1645="",NOT(ISNUMBER(S1645)),S1645&gt;A1645),"",DATEDIF(S1645,A1645,"Y")&amp;" years, "&amp;DATEDIF(S1645,A1645,"YM")&amp;" months, "&amp;DATEDIF(S1645,A1645,"MD")&amp;" days")</f>
        <v/>
      </c>
      <c r="W1645" s="196">
        <f>_xlfn.LET(_xlpm.d,_xlfn.XLOOKUP(U1645,'[1]Birth Dates'!$A:$A,'[1]Birth Dates'!$B:$B,"",0),IF(_xlpm.d=0,"",_xlpm.d))</f>
        <v/>
      </c>
      <c r="X1645" s="196">
        <f>IF(OR(W1645="",A1645="",NOT(ISNUMBER(W1645)),W1645&gt;A1645),"",DATEDIF(W1645,A1645,"Y")&amp;" years, "&amp;DATEDIF(W1645,A1645,"YM")&amp;" months, "&amp;DATEDIF(W1645,A1645,"MD")&amp;" days")</f>
        <v/>
      </c>
      <c r="AR1645" s="175">
        <f>IF($B1645="","",TEXT($A1645,"yyyymmdd")&amp;"_P"&amp;$C1645&amp;"_C"&amp;$F1645&amp;"_"&amp;TRIM(RIGHT(SUBSTITUTE(TRIM(SUBSTITUTE($M1645,CHAR(160)," "))," ",REPT(" ",60)),60))&amp;IF($Q1645="","","-"&amp;TRIM(RIGHT(SUBSTITUTE(TRIM(SUBSTITUTE($Q1645,CHAR(160)," "))," ",REPT(" ",60)),60)))&amp;IF($U1645="","","-"&amp;TRIM(RIGHT(SUBSTITUTE(TRIM(SUBSTITUTE($U1645,CHAR(160)," "))," ",REPT(" ",60)),60)))&amp;".jpg")</f>
        <v/>
      </c>
    </row>
    <row r="1646" ht="14" customHeight="1">
      <c r="O1646" s="196">
        <f>_xlfn.LET(_xlpm.d,_xlfn.XLOOKUP(M1646,'[1]Birth Dates'!$A:$A,'[1]Birth Dates'!$B:$B,"",0),IF(_xlpm.d=0,"",_xlpm.d))</f>
        <v/>
      </c>
      <c r="P1646" s="196">
        <f>IF(OR(O1646="",A1646="",NOT(ISNUMBER(O1646)),O1646&gt;A1646),"",DATEDIF(O1646,A1646,"Y")&amp;" years, "&amp;DATEDIF(O1646,A1646,"YM")&amp;" months, "&amp;DATEDIF(O1646,A1646,"MD")&amp;" days")</f>
        <v/>
      </c>
      <c r="S1646" s="196">
        <f>_xlfn.LET(_xlpm.d,_xlfn.XLOOKUP(Q1646,'[1]Birth Dates'!$A:$A,'[1]Birth Dates'!$B:$B,"",0),IF(_xlpm.d=0,"",_xlpm.d))</f>
        <v/>
      </c>
      <c r="T1646" s="196">
        <f>IF(OR(S1646="",A1646="",NOT(ISNUMBER(S1646)),S1646&gt;A1646),"",DATEDIF(S1646,A1646,"Y")&amp;" years, "&amp;DATEDIF(S1646,A1646,"YM")&amp;" months, "&amp;DATEDIF(S1646,A1646,"MD")&amp;" days")</f>
        <v/>
      </c>
      <c r="W1646" s="196">
        <f>_xlfn.LET(_xlpm.d,_xlfn.XLOOKUP(U1646,'[1]Birth Dates'!$A:$A,'[1]Birth Dates'!$B:$B,"",0),IF(_xlpm.d=0,"",_xlpm.d))</f>
        <v/>
      </c>
      <c r="X1646" s="196">
        <f>IF(OR(W1646="",A1646="",NOT(ISNUMBER(W1646)),W1646&gt;A1646),"",DATEDIF(W1646,A1646,"Y")&amp;" years, "&amp;DATEDIF(W1646,A1646,"YM")&amp;" months, "&amp;DATEDIF(W1646,A1646,"MD")&amp;" days")</f>
        <v/>
      </c>
      <c r="AR1646" s="175">
        <f>IF($B1646="","",TEXT($A1646,"yyyymmdd")&amp;"_P"&amp;$C1646&amp;"_C"&amp;$F1646&amp;"_"&amp;TRIM(RIGHT(SUBSTITUTE(TRIM(SUBSTITUTE($M1646,CHAR(160)," "))," ",REPT(" ",60)),60))&amp;IF($Q1646="","","-"&amp;TRIM(RIGHT(SUBSTITUTE(TRIM(SUBSTITUTE($Q1646,CHAR(160)," "))," ",REPT(" ",60)),60)))&amp;IF($U1646="","","-"&amp;TRIM(RIGHT(SUBSTITUTE(TRIM(SUBSTITUTE($U1646,CHAR(160)," "))," ",REPT(" ",60)),60)))&amp;".jpg")</f>
        <v/>
      </c>
    </row>
    <row r="1647" ht="14" customHeight="1">
      <c r="O1647" s="196">
        <f>_xlfn.LET(_xlpm.d,_xlfn.XLOOKUP(M1647,'[1]Birth Dates'!$A:$A,'[1]Birth Dates'!$B:$B,"",0),IF(_xlpm.d=0,"",_xlpm.d))</f>
        <v/>
      </c>
      <c r="P1647" s="196">
        <f>IF(OR(O1647="",A1647="",NOT(ISNUMBER(O1647)),O1647&gt;A1647),"",DATEDIF(O1647,A1647,"Y")&amp;" years, "&amp;DATEDIF(O1647,A1647,"YM")&amp;" months, "&amp;DATEDIF(O1647,A1647,"MD")&amp;" days")</f>
        <v/>
      </c>
      <c r="S1647" s="196">
        <f>_xlfn.LET(_xlpm.d,_xlfn.XLOOKUP(Q1647,'[1]Birth Dates'!$A:$A,'[1]Birth Dates'!$B:$B,"",0),IF(_xlpm.d=0,"",_xlpm.d))</f>
        <v/>
      </c>
      <c r="T1647" s="196">
        <f>IF(OR(S1647="",A1647="",NOT(ISNUMBER(S1647)),S1647&gt;A1647),"",DATEDIF(S1647,A1647,"Y")&amp;" years, "&amp;DATEDIF(S1647,A1647,"YM")&amp;" months, "&amp;DATEDIF(S1647,A1647,"MD")&amp;" days")</f>
        <v/>
      </c>
      <c r="W1647" s="196">
        <f>_xlfn.LET(_xlpm.d,_xlfn.XLOOKUP(U1647,'[1]Birth Dates'!$A:$A,'[1]Birth Dates'!$B:$B,"",0),IF(_xlpm.d=0,"",_xlpm.d))</f>
        <v/>
      </c>
      <c r="X1647" s="196">
        <f>IF(OR(W1647="",A1647="",NOT(ISNUMBER(W1647)),W1647&gt;A1647),"",DATEDIF(W1647,A1647,"Y")&amp;" years, "&amp;DATEDIF(W1647,A1647,"YM")&amp;" months, "&amp;DATEDIF(W1647,A1647,"MD")&amp;" days")</f>
        <v/>
      </c>
      <c r="AR1647" s="175">
        <f>IF($B1647="","",TEXT($A1647,"yyyymmdd")&amp;"_P"&amp;$C1647&amp;"_C"&amp;$F1647&amp;"_"&amp;TRIM(RIGHT(SUBSTITUTE(TRIM(SUBSTITUTE($M1647,CHAR(160)," "))," ",REPT(" ",60)),60))&amp;IF($Q1647="","","-"&amp;TRIM(RIGHT(SUBSTITUTE(TRIM(SUBSTITUTE($Q1647,CHAR(160)," "))," ",REPT(" ",60)),60)))&amp;IF($U1647="","","-"&amp;TRIM(RIGHT(SUBSTITUTE(TRIM(SUBSTITUTE($U1647,CHAR(160)," "))," ",REPT(" ",60)),60)))&amp;".jpg")</f>
        <v/>
      </c>
    </row>
    <row r="1648" ht="14" customHeight="1">
      <c r="O1648" s="196">
        <f>_xlfn.LET(_xlpm.d,_xlfn.XLOOKUP(M1648,'[1]Birth Dates'!$A:$A,'[1]Birth Dates'!$B:$B,"",0),IF(_xlpm.d=0,"",_xlpm.d))</f>
        <v/>
      </c>
      <c r="P1648" s="196">
        <f>IF(OR(O1648="",A1648="",NOT(ISNUMBER(O1648)),O1648&gt;A1648),"",DATEDIF(O1648,A1648,"Y")&amp;" years, "&amp;DATEDIF(O1648,A1648,"YM")&amp;" months, "&amp;DATEDIF(O1648,A1648,"MD")&amp;" days")</f>
        <v/>
      </c>
      <c r="S1648" s="196">
        <f>_xlfn.LET(_xlpm.d,_xlfn.XLOOKUP(Q1648,'[1]Birth Dates'!$A:$A,'[1]Birth Dates'!$B:$B,"",0),IF(_xlpm.d=0,"",_xlpm.d))</f>
        <v/>
      </c>
      <c r="T1648" s="196">
        <f>IF(OR(S1648="",A1648="",NOT(ISNUMBER(S1648)),S1648&gt;A1648),"",DATEDIF(S1648,A1648,"Y")&amp;" years, "&amp;DATEDIF(S1648,A1648,"YM")&amp;" months, "&amp;DATEDIF(S1648,A1648,"MD")&amp;" days")</f>
        <v/>
      </c>
      <c r="W1648" s="196">
        <f>_xlfn.LET(_xlpm.d,_xlfn.XLOOKUP(U1648,'[1]Birth Dates'!$A:$A,'[1]Birth Dates'!$B:$B,"",0),IF(_xlpm.d=0,"",_xlpm.d))</f>
        <v/>
      </c>
      <c r="X1648" s="196">
        <f>IF(OR(W1648="",A1648="",NOT(ISNUMBER(W1648)),W1648&gt;A1648),"",DATEDIF(W1648,A1648,"Y")&amp;" years, "&amp;DATEDIF(W1648,A1648,"YM")&amp;" months, "&amp;DATEDIF(W1648,A1648,"MD")&amp;" days")</f>
        <v/>
      </c>
      <c r="AR1648" s="175">
        <f>IF($B1648="","",TEXT($A1648,"yyyymmdd")&amp;"_P"&amp;$C1648&amp;"_C"&amp;$F1648&amp;"_"&amp;TRIM(RIGHT(SUBSTITUTE(TRIM(SUBSTITUTE($M1648,CHAR(160)," "))," ",REPT(" ",60)),60))&amp;IF($Q1648="","","-"&amp;TRIM(RIGHT(SUBSTITUTE(TRIM(SUBSTITUTE($Q1648,CHAR(160)," "))," ",REPT(" ",60)),60)))&amp;IF($U1648="","","-"&amp;TRIM(RIGHT(SUBSTITUTE(TRIM(SUBSTITUTE($U1648,CHAR(160)," "))," ",REPT(" ",60)),60)))&amp;".jpg")</f>
        <v/>
      </c>
    </row>
    <row r="1649" ht="14" customHeight="1">
      <c r="O1649" s="196">
        <f>_xlfn.LET(_xlpm.d,_xlfn.XLOOKUP(M1649,'[1]Birth Dates'!$A:$A,'[1]Birth Dates'!$B:$B,"",0),IF(_xlpm.d=0,"",_xlpm.d))</f>
        <v/>
      </c>
      <c r="P1649" s="196">
        <f>IF(OR(O1649="",A1649="",NOT(ISNUMBER(O1649)),O1649&gt;A1649),"",DATEDIF(O1649,A1649,"Y")&amp;" years, "&amp;DATEDIF(O1649,A1649,"YM")&amp;" months, "&amp;DATEDIF(O1649,A1649,"MD")&amp;" days")</f>
        <v/>
      </c>
      <c r="S1649" s="196">
        <f>_xlfn.LET(_xlpm.d,_xlfn.XLOOKUP(Q1649,'[1]Birth Dates'!$A:$A,'[1]Birth Dates'!$B:$B,"",0),IF(_xlpm.d=0,"",_xlpm.d))</f>
        <v/>
      </c>
      <c r="T1649" s="196">
        <f>IF(OR(S1649="",A1649="",NOT(ISNUMBER(S1649)),S1649&gt;A1649),"",DATEDIF(S1649,A1649,"Y")&amp;" years, "&amp;DATEDIF(S1649,A1649,"YM")&amp;" months, "&amp;DATEDIF(S1649,A1649,"MD")&amp;" days")</f>
        <v/>
      </c>
      <c r="W1649" s="196">
        <f>_xlfn.LET(_xlpm.d,_xlfn.XLOOKUP(U1649,'[1]Birth Dates'!$A:$A,'[1]Birth Dates'!$B:$B,"",0),IF(_xlpm.d=0,"",_xlpm.d))</f>
        <v/>
      </c>
      <c r="X1649" s="196">
        <f>IF(OR(W1649="",A1649="",NOT(ISNUMBER(W1649)),W1649&gt;A1649),"",DATEDIF(W1649,A1649,"Y")&amp;" years, "&amp;DATEDIF(W1649,A1649,"YM")&amp;" months, "&amp;DATEDIF(W1649,A1649,"MD")&amp;" days")</f>
        <v/>
      </c>
      <c r="AR1649" s="175">
        <f>IF($B1649="","",TEXT($A1649,"yyyymmdd")&amp;"_P"&amp;$C1649&amp;"_C"&amp;$F1649&amp;"_"&amp;TRIM(RIGHT(SUBSTITUTE(TRIM(SUBSTITUTE($M1649,CHAR(160)," "))," ",REPT(" ",60)),60))&amp;IF($Q1649="","","-"&amp;TRIM(RIGHT(SUBSTITUTE(TRIM(SUBSTITUTE($Q1649,CHAR(160)," "))," ",REPT(" ",60)),60)))&amp;IF($U1649="","","-"&amp;TRIM(RIGHT(SUBSTITUTE(TRIM(SUBSTITUTE($U1649,CHAR(160)," "))," ",REPT(" ",60)),60)))&amp;".jpg")</f>
        <v/>
      </c>
    </row>
    <row r="1650" ht="14" customHeight="1">
      <c r="O1650" s="196">
        <f>_xlfn.LET(_xlpm.d,_xlfn.XLOOKUP(M1650,'[1]Birth Dates'!$A:$A,'[1]Birth Dates'!$B:$B,"",0),IF(_xlpm.d=0,"",_xlpm.d))</f>
        <v/>
      </c>
      <c r="P1650" s="196">
        <f>IF(OR(O1650="",A1650="",NOT(ISNUMBER(O1650)),O1650&gt;A1650),"",DATEDIF(O1650,A1650,"Y")&amp;" years, "&amp;DATEDIF(O1650,A1650,"YM")&amp;" months, "&amp;DATEDIF(O1650,A1650,"MD")&amp;" days")</f>
        <v/>
      </c>
      <c r="S1650" s="196">
        <f>_xlfn.LET(_xlpm.d,_xlfn.XLOOKUP(Q1650,'[1]Birth Dates'!$A:$A,'[1]Birth Dates'!$B:$B,"",0),IF(_xlpm.d=0,"",_xlpm.d))</f>
        <v/>
      </c>
      <c r="T1650" s="196">
        <f>IF(OR(S1650="",A1650="",NOT(ISNUMBER(S1650)),S1650&gt;A1650),"",DATEDIF(S1650,A1650,"Y")&amp;" years, "&amp;DATEDIF(S1650,A1650,"YM")&amp;" months, "&amp;DATEDIF(S1650,A1650,"MD")&amp;" days")</f>
        <v/>
      </c>
      <c r="W1650" s="196">
        <f>_xlfn.LET(_xlpm.d,_xlfn.XLOOKUP(U1650,'[1]Birth Dates'!$A:$A,'[1]Birth Dates'!$B:$B,"",0),IF(_xlpm.d=0,"",_xlpm.d))</f>
        <v/>
      </c>
      <c r="X1650" s="196">
        <f>IF(OR(W1650="",A1650="",NOT(ISNUMBER(W1650)),W1650&gt;A1650),"",DATEDIF(W1650,A1650,"Y")&amp;" years, "&amp;DATEDIF(W1650,A1650,"YM")&amp;" months, "&amp;DATEDIF(W1650,A1650,"MD")&amp;" days")</f>
        <v/>
      </c>
      <c r="AR1650" s="175">
        <f>IF($B1650="","",TEXT($A1650,"yyyymmdd")&amp;"_P"&amp;$C1650&amp;"_C"&amp;$F1650&amp;"_"&amp;TRIM(RIGHT(SUBSTITUTE(TRIM(SUBSTITUTE($M1650,CHAR(160)," "))," ",REPT(" ",60)),60))&amp;IF($Q1650="","","-"&amp;TRIM(RIGHT(SUBSTITUTE(TRIM(SUBSTITUTE($Q1650,CHAR(160)," "))," ",REPT(" ",60)),60)))&amp;IF($U1650="","","-"&amp;TRIM(RIGHT(SUBSTITUTE(TRIM(SUBSTITUTE($U1650,CHAR(160)," "))," ",REPT(" ",60)),60)))&amp;".jpg")</f>
        <v/>
      </c>
    </row>
    <row r="1651" ht="14" customHeight="1">
      <c r="O1651" s="196">
        <f>_xlfn.LET(_xlpm.d,_xlfn.XLOOKUP(M1651,'[1]Birth Dates'!$A:$A,'[1]Birth Dates'!$B:$B,"",0),IF(_xlpm.d=0,"",_xlpm.d))</f>
        <v/>
      </c>
      <c r="P1651" s="196">
        <f>IF(OR(O1651="",A1651="",NOT(ISNUMBER(O1651)),O1651&gt;A1651),"",DATEDIF(O1651,A1651,"Y")&amp;" years, "&amp;DATEDIF(O1651,A1651,"YM")&amp;" months, "&amp;DATEDIF(O1651,A1651,"MD")&amp;" days")</f>
        <v/>
      </c>
      <c r="S1651" s="196">
        <f>_xlfn.LET(_xlpm.d,_xlfn.XLOOKUP(Q1651,'[1]Birth Dates'!$A:$A,'[1]Birth Dates'!$B:$B,"",0),IF(_xlpm.d=0,"",_xlpm.d))</f>
        <v/>
      </c>
      <c r="T1651" s="196">
        <f>IF(OR(S1651="",A1651="",NOT(ISNUMBER(S1651)),S1651&gt;A1651),"",DATEDIF(S1651,A1651,"Y")&amp;" years, "&amp;DATEDIF(S1651,A1651,"YM")&amp;" months, "&amp;DATEDIF(S1651,A1651,"MD")&amp;" days")</f>
        <v/>
      </c>
      <c r="W1651" s="196">
        <f>_xlfn.LET(_xlpm.d,_xlfn.XLOOKUP(U1651,'[1]Birth Dates'!$A:$A,'[1]Birth Dates'!$B:$B,"",0),IF(_xlpm.d=0,"",_xlpm.d))</f>
        <v/>
      </c>
      <c r="X1651" s="196">
        <f>IF(OR(W1651="",A1651="",NOT(ISNUMBER(W1651)),W1651&gt;A1651),"",DATEDIF(W1651,A1651,"Y")&amp;" years, "&amp;DATEDIF(W1651,A1651,"YM")&amp;" months, "&amp;DATEDIF(W1651,A1651,"MD")&amp;" days")</f>
        <v/>
      </c>
      <c r="AR1651" s="175">
        <f>IF($B1651="","",TEXT($A1651,"yyyymmdd")&amp;"_P"&amp;$C1651&amp;"_C"&amp;$F1651&amp;"_"&amp;TRIM(RIGHT(SUBSTITUTE(TRIM(SUBSTITUTE($M1651,CHAR(160)," "))," ",REPT(" ",60)),60))&amp;IF($Q1651="","","-"&amp;TRIM(RIGHT(SUBSTITUTE(TRIM(SUBSTITUTE($Q1651,CHAR(160)," "))," ",REPT(" ",60)),60)))&amp;IF($U1651="","","-"&amp;TRIM(RIGHT(SUBSTITUTE(TRIM(SUBSTITUTE($U1651,CHAR(160)," "))," ",REPT(" ",60)),60)))&amp;".jpg")</f>
        <v/>
      </c>
    </row>
    <row r="1652" ht="14" customHeight="1">
      <c r="O1652" s="196">
        <f>_xlfn.LET(_xlpm.d,_xlfn.XLOOKUP(M1652,'[1]Birth Dates'!$A:$A,'[1]Birth Dates'!$B:$B,"",0),IF(_xlpm.d=0,"",_xlpm.d))</f>
        <v/>
      </c>
      <c r="P1652" s="196">
        <f>IF(OR(O1652="",A1652="",NOT(ISNUMBER(O1652)),O1652&gt;A1652),"",DATEDIF(O1652,A1652,"Y")&amp;" years, "&amp;DATEDIF(O1652,A1652,"YM")&amp;" months, "&amp;DATEDIF(O1652,A1652,"MD")&amp;" days")</f>
        <v/>
      </c>
      <c r="S1652" s="196">
        <f>_xlfn.LET(_xlpm.d,_xlfn.XLOOKUP(Q1652,'[1]Birth Dates'!$A:$A,'[1]Birth Dates'!$B:$B,"",0),IF(_xlpm.d=0,"",_xlpm.d))</f>
        <v/>
      </c>
      <c r="T1652" s="196">
        <f>IF(OR(S1652="",A1652="",NOT(ISNUMBER(S1652)),S1652&gt;A1652),"",DATEDIF(S1652,A1652,"Y")&amp;" years, "&amp;DATEDIF(S1652,A1652,"YM")&amp;" months, "&amp;DATEDIF(S1652,A1652,"MD")&amp;" days")</f>
        <v/>
      </c>
      <c r="W1652" s="196">
        <f>_xlfn.LET(_xlpm.d,_xlfn.XLOOKUP(U1652,'[1]Birth Dates'!$A:$A,'[1]Birth Dates'!$B:$B,"",0),IF(_xlpm.d=0,"",_xlpm.d))</f>
        <v/>
      </c>
      <c r="X1652" s="196">
        <f>IF(OR(W1652="",A1652="",NOT(ISNUMBER(W1652)),W1652&gt;A1652),"",DATEDIF(W1652,A1652,"Y")&amp;" years, "&amp;DATEDIF(W1652,A1652,"YM")&amp;" months, "&amp;DATEDIF(W1652,A1652,"MD")&amp;" days")</f>
        <v/>
      </c>
      <c r="AR1652" s="175">
        <f>IF($B1652="","",TEXT($A1652,"yyyymmdd")&amp;"_P"&amp;$C1652&amp;"_C"&amp;$F1652&amp;"_"&amp;TRIM(RIGHT(SUBSTITUTE(TRIM(SUBSTITUTE($M1652,CHAR(160)," "))," ",REPT(" ",60)),60))&amp;IF($Q1652="","","-"&amp;TRIM(RIGHT(SUBSTITUTE(TRIM(SUBSTITUTE($Q1652,CHAR(160)," "))," ",REPT(" ",60)),60)))&amp;IF($U1652="","","-"&amp;TRIM(RIGHT(SUBSTITUTE(TRIM(SUBSTITUTE($U1652,CHAR(160)," "))," ",REPT(" ",60)),60)))&amp;".jpg")</f>
        <v/>
      </c>
    </row>
    <row r="1653" ht="14" customHeight="1">
      <c r="O1653" s="196">
        <f>_xlfn.LET(_xlpm.d,_xlfn.XLOOKUP(M1653,'[1]Birth Dates'!$A:$A,'[1]Birth Dates'!$B:$B,"",0),IF(_xlpm.d=0,"",_xlpm.d))</f>
        <v/>
      </c>
      <c r="P1653" s="196">
        <f>IF(OR(O1653="",A1653="",NOT(ISNUMBER(O1653)),O1653&gt;A1653),"",DATEDIF(O1653,A1653,"Y")&amp;" years, "&amp;DATEDIF(O1653,A1653,"YM")&amp;" months, "&amp;DATEDIF(O1653,A1653,"MD")&amp;" days")</f>
        <v/>
      </c>
      <c r="S1653" s="196">
        <f>_xlfn.LET(_xlpm.d,_xlfn.XLOOKUP(Q1653,'[1]Birth Dates'!$A:$A,'[1]Birth Dates'!$B:$B,"",0),IF(_xlpm.d=0,"",_xlpm.d))</f>
        <v/>
      </c>
      <c r="T1653" s="196">
        <f>IF(OR(S1653="",A1653="",NOT(ISNUMBER(S1653)),S1653&gt;A1653),"",DATEDIF(S1653,A1653,"Y")&amp;" years, "&amp;DATEDIF(S1653,A1653,"YM")&amp;" months, "&amp;DATEDIF(S1653,A1653,"MD")&amp;" days")</f>
        <v/>
      </c>
      <c r="W1653" s="196">
        <f>_xlfn.LET(_xlpm.d,_xlfn.XLOOKUP(U1653,'[1]Birth Dates'!$A:$A,'[1]Birth Dates'!$B:$B,"",0),IF(_xlpm.d=0,"",_xlpm.d))</f>
        <v/>
      </c>
      <c r="X1653" s="196">
        <f>IF(OR(W1653="",A1653="",NOT(ISNUMBER(W1653)),W1653&gt;A1653),"",DATEDIF(W1653,A1653,"Y")&amp;" years, "&amp;DATEDIF(W1653,A1653,"YM")&amp;" months, "&amp;DATEDIF(W1653,A1653,"MD")&amp;" days")</f>
        <v/>
      </c>
      <c r="AR1653" s="175">
        <f>IF($B1653="","",TEXT($A1653,"yyyymmdd")&amp;"_P"&amp;$C1653&amp;"_C"&amp;$F1653&amp;"_"&amp;TRIM(RIGHT(SUBSTITUTE(TRIM(SUBSTITUTE($M1653,CHAR(160)," "))," ",REPT(" ",60)),60))&amp;IF($Q1653="","","-"&amp;TRIM(RIGHT(SUBSTITUTE(TRIM(SUBSTITUTE($Q1653,CHAR(160)," "))," ",REPT(" ",60)),60)))&amp;IF($U1653="","","-"&amp;TRIM(RIGHT(SUBSTITUTE(TRIM(SUBSTITUTE($U1653,CHAR(160)," "))," ",REPT(" ",60)),60)))&amp;".jpg")</f>
        <v/>
      </c>
    </row>
    <row r="1654" ht="14" customHeight="1">
      <c r="O1654" s="196">
        <f>_xlfn.LET(_xlpm.d,_xlfn.XLOOKUP(M1654,'[1]Birth Dates'!$A:$A,'[1]Birth Dates'!$B:$B,"",0),IF(_xlpm.d=0,"",_xlpm.d))</f>
        <v/>
      </c>
      <c r="P1654" s="196">
        <f>IF(OR(O1654="",A1654="",NOT(ISNUMBER(O1654)),O1654&gt;A1654),"",DATEDIF(O1654,A1654,"Y")&amp;" years, "&amp;DATEDIF(O1654,A1654,"YM")&amp;" months, "&amp;DATEDIF(O1654,A1654,"MD")&amp;" days")</f>
        <v/>
      </c>
      <c r="S1654" s="196">
        <f>_xlfn.LET(_xlpm.d,_xlfn.XLOOKUP(Q1654,'[1]Birth Dates'!$A:$A,'[1]Birth Dates'!$B:$B,"",0),IF(_xlpm.d=0,"",_xlpm.d))</f>
        <v/>
      </c>
      <c r="T1654" s="196">
        <f>IF(OR(S1654="",A1654="",NOT(ISNUMBER(S1654)),S1654&gt;A1654),"",DATEDIF(S1654,A1654,"Y")&amp;" years, "&amp;DATEDIF(S1654,A1654,"YM")&amp;" months, "&amp;DATEDIF(S1654,A1654,"MD")&amp;" days")</f>
        <v/>
      </c>
      <c r="W1654" s="196">
        <f>_xlfn.LET(_xlpm.d,_xlfn.XLOOKUP(U1654,'[1]Birth Dates'!$A:$A,'[1]Birth Dates'!$B:$B,"",0),IF(_xlpm.d=0,"",_xlpm.d))</f>
        <v/>
      </c>
      <c r="X1654" s="196">
        <f>IF(OR(W1654="",A1654="",NOT(ISNUMBER(W1654)),W1654&gt;A1654),"",DATEDIF(W1654,A1654,"Y")&amp;" years, "&amp;DATEDIF(W1654,A1654,"YM")&amp;" months, "&amp;DATEDIF(W1654,A1654,"MD")&amp;" days")</f>
        <v/>
      </c>
      <c r="AR1654" s="175">
        <f>IF($B1654="","",TEXT($A1654,"yyyymmdd")&amp;"_P"&amp;$C1654&amp;"_C"&amp;$F1654&amp;"_"&amp;TRIM(RIGHT(SUBSTITUTE(TRIM(SUBSTITUTE($M1654,CHAR(160)," "))," ",REPT(" ",60)),60))&amp;IF($Q1654="","","-"&amp;TRIM(RIGHT(SUBSTITUTE(TRIM(SUBSTITUTE($Q1654,CHAR(160)," "))," ",REPT(" ",60)),60)))&amp;IF($U1654="","","-"&amp;TRIM(RIGHT(SUBSTITUTE(TRIM(SUBSTITUTE($U1654,CHAR(160)," "))," ",REPT(" ",60)),60)))&amp;".jpg")</f>
        <v/>
      </c>
    </row>
    <row r="1655" ht="14" customHeight="1">
      <c r="O1655" s="196">
        <f>_xlfn.LET(_xlpm.d,_xlfn.XLOOKUP(M1655,'[1]Birth Dates'!$A:$A,'[1]Birth Dates'!$B:$B,"",0),IF(_xlpm.d=0,"",_xlpm.d))</f>
        <v/>
      </c>
      <c r="P1655" s="196">
        <f>IF(OR(O1655="",A1655="",NOT(ISNUMBER(O1655)),O1655&gt;A1655),"",DATEDIF(O1655,A1655,"Y")&amp;" years, "&amp;DATEDIF(O1655,A1655,"YM")&amp;" months, "&amp;DATEDIF(O1655,A1655,"MD")&amp;" days")</f>
        <v/>
      </c>
      <c r="S1655" s="196">
        <f>_xlfn.LET(_xlpm.d,_xlfn.XLOOKUP(Q1655,'[1]Birth Dates'!$A:$A,'[1]Birth Dates'!$B:$B,"",0),IF(_xlpm.d=0,"",_xlpm.d))</f>
        <v/>
      </c>
      <c r="T1655" s="196">
        <f>IF(OR(S1655="",A1655="",NOT(ISNUMBER(S1655)),S1655&gt;A1655),"",DATEDIF(S1655,A1655,"Y")&amp;" years, "&amp;DATEDIF(S1655,A1655,"YM")&amp;" months, "&amp;DATEDIF(S1655,A1655,"MD")&amp;" days")</f>
        <v/>
      </c>
      <c r="W1655" s="196">
        <f>_xlfn.LET(_xlpm.d,_xlfn.XLOOKUP(U1655,'[1]Birth Dates'!$A:$A,'[1]Birth Dates'!$B:$B,"",0),IF(_xlpm.d=0,"",_xlpm.d))</f>
        <v/>
      </c>
      <c r="X1655" s="196">
        <f>IF(OR(W1655="",A1655="",NOT(ISNUMBER(W1655)),W1655&gt;A1655),"",DATEDIF(W1655,A1655,"Y")&amp;" years, "&amp;DATEDIF(W1655,A1655,"YM")&amp;" months, "&amp;DATEDIF(W1655,A1655,"MD")&amp;" days")</f>
        <v/>
      </c>
      <c r="AR1655" s="175">
        <f>IF($B1655="","",TEXT($A1655,"yyyymmdd")&amp;"_P"&amp;$C1655&amp;"_C"&amp;$F1655&amp;"_"&amp;TRIM(RIGHT(SUBSTITUTE(TRIM(SUBSTITUTE($M1655,CHAR(160)," "))," ",REPT(" ",60)),60))&amp;IF($Q1655="","","-"&amp;TRIM(RIGHT(SUBSTITUTE(TRIM(SUBSTITUTE($Q1655,CHAR(160)," "))," ",REPT(" ",60)),60)))&amp;IF($U1655="","","-"&amp;TRIM(RIGHT(SUBSTITUTE(TRIM(SUBSTITUTE($U1655,CHAR(160)," "))," ",REPT(" ",60)),60)))&amp;".jpg")</f>
        <v/>
      </c>
    </row>
    <row r="1656" ht="14" customHeight="1">
      <c r="O1656" s="196">
        <f>_xlfn.LET(_xlpm.d,_xlfn.XLOOKUP(M1656,'[1]Birth Dates'!$A:$A,'[1]Birth Dates'!$B:$B,"",0),IF(_xlpm.d=0,"",_xlpm.d))</f>
        <v/>
      </c>
      <c r="P1656" s="196">
        <f>IF(OR(O1656="",A1656="",NOT(ISNUMBER(O1656)),O1656&gt;A1656),"",DATEDIF(O1656,A1656,"Y")&amp;" years, "&amp;DATEDIF(O1656,A1656,"YM")&amp;" months, "&amp;DATEDIF(O1656,A1656,"MD")&amp;" days")</f>
        <v/>
      </c>
      <c r="S1656" s="196">
        <f>_xlfn.LET(_xlpm.d,_xlfn.XLOOKUP(Q1656,'[1]Birth Dates'!$A:$A,'[1]Birth Dates'!$B:$B,"",0),IF(_xlpm.d=0,"",_xlpm.d))</f>
        <v/>
      </c>
      <c r="T1656" s="196">
        <f>IF(OR(S1656="",A1656="",NOT(ISNUMBER(S1656)),S1656&gt;A1656),"",DATEDIF(S1656,A1656,"Y")&amp;" years, "&amp;DATEDIF(S1656,A1656,"YM")&amp;" months, "&amp;DATEDIF(S1656,A1656,"MD")&amp;" days")</f>
        <v/>
      </c>
      <c r="W1656" s="196">
        <f>_xlfn.LET(_xlpm.d,_xlfn.XLOOKUP(U1656,'[1]Birth Dates'!$A:$A,'[1]Birth Dates'!$B:$B,"",0),IF(_xlpm.d=0,"",_xlpm.d))</f>
        <v/>
      </c>
      <c r="X1656" s="196">
        <f>IF(OR(W1656="",A1656="",NOT(ISNUMBER(W1656)),W1656&gt;A1656),"",DATEDIF(W1656,A1656,"Y")&amp;" years, "&amp;DATEDIF(W1656,A1656,"YM")&amp;" months, "&amp;DATEDIF(W1656,A1656,"MD")&amp;" days")</f>
        <v/>
      </c>
      <c r="AR1656" s="175">
        <f>IF($B1656="","",TEXT($A1656,"yyyymmdd")&amp;"_P"&amp;$C1656&amp;"_C"&amp;$F1656&amp;"_"&amp;TRIM(RIGHT(SUBSTITUTE(TRIM(SUBSTITUTE($M1656,CHAR(160)," "))," ",REPT(" ",60)),60))&amp;IF($Q1656="","","-"&amp;TRIM(RIGHT(SUBSTITUTE(TRIM(SUBSTITUTE($Q1656,CHAR(160)," "))," ",REPT(" ",60)),60)))&amp;IF($U1656="","","-"&amp;TRIM(RIGHT(SUBSTITUTE(TRIM(SUBSTITUTE($U1656,CHAR(160)," "))," ",REPT(" ",60)),60)))&amp;".jpg")</f>
        <v/>
      </c>
    </row>
    <row r="1657" ht="14" customHeight="1">
      <c r="O1657" s="196">
        <f>_xlfn.LET(_xlpm.d,_xlfn.XLOOKUP(M1657,'[1]Birth Dates'!$A:$A,'[1]Birth Dates'!$B:$B,"",0),IF(_xlpm.d=0,"",_xlpm.d))</f>
        <v/>
      </c>
      <c r="P1657" s="196">
        <f>IF(OR(O1657="",A1657="",NOT(ISNUMBER(O1657)),O1657&gt;A1657),"",DATEDIF(O1657,A1657,"Y")&amp;" years, "&amp;DATEDIF(O1657,A1657,"YM")&amp;" months, "&amp;DATEDIF(O1657,A1657,"MD")&amp;" days")</f>
        <v/>
      </c>
      <c r="S1657" s="196">
        <f>_xlfn.LET(_xlpm.d,_xlfn.XLOOKUP(Q1657,'[1]Birth Dates'!$A:$A,'[1]Birth Dates'!$B:$B,"",0),IF(_xlpm.d=0,"",_xlpm.d))</f>
        <v/>
      </c>
      <c r="T1657" s="196">
        <f>IF(OR(S1657="",A1657="",NOT(ISNUMBER(S1657)),S1657&gt;A1657),"",DATEDIF(S1657,A1657,"Y")&amp;" years, "&amp;DATEDIF(S1657,A1657,"YM")&amp;" months, "&amp;DATEDIF(S1657,A1657,"MD")&amp;" days")</f>
        <v/>
      </c>
      <c r="W1657" s="196">
        <f>_xlfn.LET(_xlpm.d,_xlfn.XLOOKUP(U1657,'[1]Birth Dates'!$A:$A,'[1]Birth Dates'!$B:$B,"",0),IF(_xlpm.d=0,"",_xlpm.d))</f>
        <v/>
      </c>
      <c r="X1657" s="196">
        <f>IF(OR(W1657="",A1657="",NOT(ISNUMBER(W1657)),W1657&gt;A1657),"",DATEDIF(W1657,A1657,"Y")&amp;" years, "&amp;DATEDIF(W1657,A1657,"YM")&amp;" months, "&amp;DATEDIF(W1657,A1657,"MD")&amp;" days")</f>
        <v/>
      </c>
      <c r="AR1657" s="175">
        <f>IF($B1657="","",TEXT($A1657,"yyyymmdd")&amp;"_P"&amp;$C1657&amp;"_C"&amp;$F1657&amp;"_"&amp;TRIM(RIGHT(SUBSTITUTE(TRIM(SUBSTITUTE($M1657,CHAR(160)," "))," ",REPT(" ",60)),60))&amp;IF($Q1657="","","-"&amp;TRIM(RIGHT(SUBSTITUTE(TRIM(SUBSTITUTE($Q1657,CHAR(160)," "))," ",REPT(" ",60)),60)))&amp;IF($U1657="","","-"&amp;TRIM(RIGHT(SUBSTITUTE(TRIM(SUBSTITUTE($U1657,CHAR(160)," "))," ",REPT(" ",60)),60)))&amp;".jpg")</f>
        <v/>
      </c>
    </row>
    <row r="1658" ht="14" customHeight="1">
      <c r="O1658" s="196">
        <f>_xlfn.LET(_xlpm.d,_xlfn.XLOOKUP(M1658,'[1]Birth Dates'!$A:$A,'[1]Birth Dates'!$B:$B,"",0),IF(_xlpm.d=0,"",_xlpm.d))</f>
        <v/>
      </c>
      <c r="P1658" s="196">
        <f>IF(OR(O1658="",A1658="",NOT(ISNUMBER(O1658)),O1658&gt;A1658),"",DATEDIF(O1658,A1658,"Y")&amp;" years, "&amp;DATEDIF(O1658,A1658,"YM")&amp;" months, "&amp;DATEDIF(O1658,A1658,"MD")&amp;" days")</f>
        <v/>
      </c>
      <c r="S1658" s="196">
        <f>_xlfn.LET(_xlpm.d,_xlfn.XLOOKUP(Q1658,'[1]Birth Dates'!$A:$A,'[1]Birth Dates'!$B:$B,"",0),IF(_xlpm.d=0,"",_xlpm.d))</f>
        <v/>
      </c>
      <c r="T1658" s="196">
        <f>IF(OR(S1658="",A1658="",NOT(ISNUMBER(S1658)),S1658&gt;A1658),"",DATEDIF(S1658,A1658,"Y")&amp;" years, "&amp;DATEDIF(S1658,A1658,"YM")&amp;" months, "&amp;DATEDIF(S1658,A1658,"MD")&amp;" days")</f>
        <v/>
      </c>
      <c r="W1658" s="196">
        <f>_xlfn.LET(_xlpm.d,_xlfn.XLOOKUP(U1658,'[1]Birth Dates'!$A:$A,'[1]Birth Dates'!$B:$B,"",0),IF(_xlpm.d=0,"",_xlpm.d))</f>
        <v/>
      </c>
      <c r="X1658" s="196">
        <f>IF(OR(W1658="",A1658="",NOT(ISNUMBER(W1658)),W1658&gt;A1658),"",DATEDIF(W1658,A1658,"Y")&amp;" years, "&amp;DATEDIF(W1658,A1658,"YM")&amp;" months, "&amp;DATEDIF(W1658,A1658,"MD")&amp;" days")</f>
        <v/>
      </c>
      <c r="AR1658" s="175">
        <f>IF($B1658="","",TEXT($A1658,"yyyymmdd")&amp;"_P"&amp;$C1658&amp;"_C"&amp;$F1658&amp;"_"&amp;TRIM(RIGHT(SUBSTITUTE(TRIM(SUBSTITUTE($M1658,CHAR(160)," "))," ",REPT(" ",60)),60))&amp;IF($Q1658="","","-"&amp;TRIM(RIGHT(SUBSTITUTE(TRIM(SUBSTITUTE($Q1658,CHAR(160)," "))," ",REPT(" ",60)),60)))&amp;IF($U1658="","","-"&amp;TRIM(RIGHT(SUBSTITUTE(TRIM(SUBSTITUTE($U1658,CHAR(160)," "))," ",REPT(" ",60)),60)))&amp;".jpg")</f>
        <v/>
      </c>
    </row>
    <row r="1659" ht="14" customHeight="1">
      <c r="O1659" s="196">
        <f>_xlfn.LET(_xlpm.d,_xlfn.XLOOKUP(M1659,'[1]Birth Dates'!$A:$A,'[1]Birth Dates'!$B:$B,"",0),IF(_xlpm.d=0,"",_xlpm.d))</f>
        <v/>
      </c>
      <c r="P1659" s="196">
        <f>IF(OR(O1659="",A1659="",NOT(ISNUMBER(O1659)),O1659&gt;A1659),"",DATEDIF(O1659,A1659,"Y")&amp;" years, "&amp;DATEDIF(O1659,A1659,"YM")&amp;" months, "&amp;DATEDIF(O1659,A1659,"MD")&amp;" days")</f>
        <v/>
      </c>
      <c r="S1659" s="196">
        <f>_xlfn.LET(_xlpm.d,_xlfn.XLOOKUP(Q1659,'[1]Birth Dates'!$A:$A,'[1]Birth Dates'!$B:$B,"",0),IF(_xlpm.d=0,"",_xlpm.d))</f>
        <v/>
      </c>
      <c r="T1659" s="196">
        <f>IF(OR(S1659="",A1659="",NOT(ISNUMBER(S1659)),S1659&gt;A1659),"",DATEDIF(S1659,A1659,"Y")&amp;" years, "&amp;DATEDIF(S1659,A1659,"YM")&amp;" months, "&amp;DATEDIF(S1659,A1659,"MD")&amp;" days")</f>
        <v/>
      </c>
      <c r="W1659" s="196">
        <f>_xlfn.LET(_xlpm.d,_xlfn.XLOOKUP(U1659,'[1]Birth Dates'!$A:$A,'[1]Birth Dates'!$B:$B,"",0),IF(_xlpm.d=0,"",_xlpm.d))</f>
        <v/>
      </c>
      <c r="X1659" s="196">
        <f>IF(OR(W1659="",A1659="",NOT(ISNUMBER(W1659)),W1659&gt;A1659),"",DATEDIF(W1659,A1659,"Y")&amp;" years, "&amp;DATEDIF(W1659,A1659,"YM")&amp;" months, "&amp;DATEDIF(W1659,A1659,"MD")&amp;" days")</f>
        <v/>
      </c>
      <c r="AR1659" s="175">
        <f>IF($B1659="","",TEXT($A1659,"yyyymmdd")&amp;"_P"&amp;$C1659&amp;"_C"&amp;$F1659&amp;"_"&amp;TRIM(RIGHT(SUBSTITUTE(TRIM(SUBSTITUTE($M1659,CHAR(160)," "))," ",REPT(" ",60)),60))&amp;IF($Q1659="","","-"&amp;TRIM(RIGHT(SUBSTITUTE(TRIM(SUBSTITUTE($Q1659,CHAR(160)," "))," ",REPT(" ",60)),60)))&amp;IF($U1659="","","-"&amp;TRIM(RIGHT(SUBSTITUTE(TRIM(SUBSTITUTE($U1659,CHAR(160)," "))," ",REPT(" ",60)),60)))&amp;".jpg")</f>
        <v/>
      </c>
    </row>
    <row r="1660" ht="14" customHeight="1">
      <c r="O1660" s="196">
        <f>_xlfn.LET(_xlpm.d,_xlfn.XLOOKUP(M1660,'[1]Birth Dates'!$A:$A,'[1]Birth Dates'!$B:$B,"",0),IF(_xlpm.d=0,"",_xlpm.d))</f>
        <v/>
      </c>
      <c r="P1660" s="196">
        <f>IF(OR(O1660="",A1660="",NOT(ISNUMBER(O1660)),O1660&gt;A1660),"",DATEDIF(O1660,A1660,"Y")&amp;" years, "&amp;DATEDIF(O1660,A1660,"YM")&amp;" months, "&amp;DATEDIF(O1660,A1660,"MD")&amp;" days")</f>
        <v/>
      </c>
      <c r="S1660" s="196">
        <f>_xlfn.LET(_xlpm.d,_xlfn.XLOOKUP(Q1660,'[1]Birth Dates'!$A:$A,'[1]Birth Dates'!$B:$B,"",0),IF(_xlpm.d=0,"",_xlpm.d))</f>
        <v/>
      </c>
      <c r="T1660" s="196">
        <f>IF(OR(S1660="",A1660="",NOT(ISNUMBER(S1660)),S1660&gt;A1660),"",DATEDIF(S1660,A1660,"Y")&amp;" years, "&amp;DATEDIF(S1660,A1660,"YM")&amp;" months, "&amp;DATEDIF(S1660,A1660,"MD")&amp;" days")</f>
        <v/>
      </c>
      <c r="W1660" s="196">
        <f>_xlfn.LET(_xlpm.d,_xlfn.XLOOKUP(U1660,'[1]Birth Dates'!$A:$A,'[1]Birth Dates'!$B:$B,"",0),IF(_xlpm.d=0,"",_xlpm.d))</f>
        <v/>
      </c>
      <c r="X1660" s="196">
        <f>IF(OR(W1660="",A1660="",NOT(ISNUMBER(W1660)),W1660&gt;A1660),"",DATEDIF(W1660,A1660,"Y")&amp;" years, "&amp;DATEDIF(W1660,A1660,"YM")&amp;" months, "&amp;DATEDIF(W1660,A1660,"MD")&amp;" days")</f>
        <v/>
      </c>
      <c r="AR1660" s="175">
        <f>IF($B1660="","",TEXT($A1660,"yyyymmdd")&amp;"_P"&amp;$C1660&amp;"_C"&amp;$F1660&amp;"_"&amp;TRIM(RIGHT(SUBSTITUTE(TRIM(SUBSTITUTE($M1660,CHAR(160)," "))," ",REPT(" ",60)),60))&amp;IF($Q1660="","","-"&amp;TRIM(RIGHT(SUBSTITUTE(TRIM(SUBSTITUTE($Q1660,CHAR(160)," "))," ",REPT(" ",60)),60)))&amp;IF($U1660="","","-"&amp;TRIM(RIGHT(SUBSTITUTE(TRIM(SUBSTITUTE($U1660,CHAR(160)," "))," ",REPT(" ",60)),60)))&amp;".jpg")</f>
        <v/>
      </c>
    </row>
    <row r="1661" ht="14" customHeight="1">
      <c r="O1661" s="196">
        <f>_xlfn.LET(_xlpm.d,_xlfn.XLOOKUP(M1661,'[1]Birth Dates'!$A:$A,'[1]Birth Dates'!$B:$B,"",0),IF(_xlpm.d=0,"",_xlpm.d))</f>
        <v/>
      </c>
      <c r="P1661" s="196">
        <f>IF(OR(O1661="",A1661="",NOT(ISNUMBER(O1661)),O1661&gt;A1661),"",DATEDIF(O1661,A1661,"Y")&amp;" years, "&amp;DATEDIF(O1661,A1661,"YM")&amp;" months, "&amp;DATEDIF(O1661,A1661,"MD")&amp;" days")</f>
        <v/>
      </c>
      <c r="S1661" s="196">
        <f>_xlfn.LET(_xlpm.d,_xlfn.XLOOKUP(Q1661,'[1]Birth Dates'!$A:$A,'[1]Birth Dates'!$B:$B,"",0),IF(_xlpm.d=0,"",_xlpm.d))</f>
        <v/>
      </c>
      <c r="T1661" s="196">
        <f>IF(OR(S1661="",A1661="",NOT(ISNUMBER(S1661)),S1661&gt;A1661),"",DATEDIF(S1661,A1661,"Y")&amp;" years, "&amp;DATEDIF(S1661,A1661,"YM")&amp;" months, "&amp;DATEDIF(S1661,A1661,"MD")&amp;" days")</f>
        <v/>
      </c>
      <c r="W1661" s="196">
        <f>_xlfn.LET(_xlpm.d,_xlfn.XLOOKUP(U1661,'[1]Birth Dates'!$A:$A,'[1]Birth Dates'!$B:$B,"",0),IF(_xlpm.d=0,"",_xlpm.d))</f>
        <v/>
      </c>
      <c r="X1661" s="196">
        <f>IF(OR(W1661="",A1661="",NOT(ISNUMBER(W1661)),W1661&gt;A1661),"",DATEDIF(W1661,A1661,"Y")&amp;" years, "&amp;DATEDIF(W1661,A1661,"YM")&amp;" months, "&amp;DATEDIF(W1661,A1661,"MD")&amp;" days")</f>
        <v/>
      </c>
      <c r="AR1661" s="175">
        <f>IF($B1661="","",TEXT($A1661,"yyyymmdd")&amp;"_P"&amp;$C1661&amp;"_C"&amp;$F1661&amp;"_"&amp;TRIM(RIGHT(SUBSTITUTE(TRIM(SUBSTITUTE($M1661,CHAR(160)," "))," ",REPT(" ",60)),60))&amp;IF($Q1661="","","-"&amp;TRIM(RIGHT(SUBSTITUTE(TRIM(SUBSTITUTE($Q1661,CHAR(160)," "))," ",REPT(" ",60)),60)))&amp;IF($U1661="","","-"&amp;TRIM(RIGHT(SUBSTITUTE(TRIM(SUBSTITUTE($U1661,CHAR(160)," "))," ",REPT(" ",60)),60)))&amp;".jpg")</f>
        <v/>
      </c>
    </row>
    <row r="1662" ht="14" customHeight="1">
      <c r="O1662" s="196">
        <f>_xlfn.LET(_xlpm.d,_xlfn.XLOOKUP(M1662,'[1]Birth Dates'!$A:$A,'[1]Birth Dates'!$B:$B,"",0),IF(_xlpm.d=0,"",_xlpm.d))</f>
        <v/>
      </c>
      <c r="P1662" s="196">
        <f>IF(OR(O1662="",A1662="",NOT(ISNUMBER(O1662)),O1662&gt;A1662),"",DATEDIF(O1662,A1662,"Y")&amp;" years, "&amp;DATEDIF(O1662,A1662,"YM")&amp;" months, "&amp;DATEDIF(O1662,A1662,"MD")&amp;" days")</f>
        <v/>
      </c>
      <c r="S1662" s="196">
        <f>_xlfn.LET(_xlpm.d,_xlfn.XLOOKUP(Q1662,'[1]Birth Dates'!$A:$A,'[1]Birth Dates'!$B:$B,"",0),IF(_xlpm.d=0,"",_xlpm.d))</f>
        <v/>
      </c>
      <c r="T1662" s="196">
        <f>IF(OR(S1662="",A1662="",NOT(ISNUMBER(S1662)),S1662&gt;A1662),"",DATEDIF(S1662,A1662,"Y")&amp;" years, "&amp;DATEDIF(S1662,A1662,"YM")&amp;" months, "&amp;DATEDIF(S1662,A1662,"MD")&amp;" days")</f>
        <v/>
      </c>
      <c r="W1662" s="196">
        <f>_xlfn.LET(_xlpm.d,_xlfn.XLOOKUP(U1662,'[1]Birth Dates'!$A:$A,'[1]Birth Dates'!$B:$B,"",0),IF(_xlpm.d=0,"",_xlpm.d))</f>
        <v/>
      </c>
      <c r="X1662" s="196">
        <f>IF(OR(W1662="",A1662="",NOT(ISNUMBER(W1662)),W1662&gt;A1662),"",DATEDIF(W1662,A1662,"Y")&amp;" years, "&amp;DATEDIF(W1662,A1662,"YM")&amp;" months, "&amp;DATEDIF(W1662,A1662,"MD")&amp;" days")</f>
        <v/>
      </c>
      <c r="AR1662" s="175">
        <f>IF($B1662="","",TEXT($A1662,"yyyymmdd")&amp;"_P"&amp;$C1662&amp;"_C"&amp;$F1662&amp;"_"&amp;TRIM(RIGHT(SUBSTITUTE(TRIM(SUBSTITUTE($M1662,CHAR(160)," "))," ",REPT(" ",60)),60))&amp;IF($Q1662="","","-"&amp;TRIM(RIGHT(SUBSTITUTE(TRIM(SUBSTITUTE($Q1662,CHAR(160)," "))," ",REPT(" ",60)),60)))&amp;IF($U1662="","","-"&amp;TRIM(RIGHT(SUBSTITUTE(TRIM(SUBSTITUTE($U1662,CHAR(160)," "))," ",REPT(" ",60)),60)))&amp;".jpg")</f>
        <v/>
      </c>
    </row>
    <row r="1663" ht="14" customHeight="1">
      <c r="O1663" s="196">
        <f>_xlfn.LET(_xlpm.d,_xlfn.XLOOKUP(M1663,'[1]Birth Dates'!$A:$A,'[1]Birth Dates'!$B:$B,"",0),IF(_xlpm.d=0,"",_xlpm.d))</f>
        <v/>
      </c>
      <c r="P1663" s="196">
        <f>IF(OR(O1663="",A1663="",NOT(ISNUMBER(O1663)),O1663&gt;A1663),"",DATEDIF(O1663,A1663,"Y")&amp;" years, "&amp;DATEDIF(O1663,A1663,"YM")&amp;" months, "&amp;DATEDIF(O1663,A1663,"MD")&amp;" days")</f>
        <v/>
      </c>
      <c r="S1663" s="196">
        <f>_xlfn.LET(_xlpm.d,_xlfn.XLOOKUP(Q1663,'[1]Birth Dates'!$A:$A,'[1]Birth Dates'!$B:$B,"",0),IF(_xlpm.d=0,"",_xlpm.d))</f>
        <v/>
      </c>
      <c r="T1663" s="196">
        <f>IF(OR(S1663="",A1663="",NOT(ISNUMBER(S1663)),S1663&gt;A1663),"",DATEDIF(S1663,A1663,"Y")&amp;" years, "&amp;DATEDIF(S1663,A1663,"YM")&amp;" months, "&amp;DATEDIF(S1663,A1663,"MD")&amp;" days")</f>
        <v/>
      </c>
      <c r="W1663" s="196">
        <f>_xlfn.LET(_xlpm.d,_xlfn.XLOOKUP(U1663,'[1]Birth Dates'!$A:$A,'[1]Birth Dates'!$B:$B,"",0),IF(_xlpm.d=0,"",_xlpm.d))</f>
        <v/>
      </c>
      <c r="X1663" s="196">
        <f>IF(OR(W1663="",A1663="",NOT(ISNUMBER(W1663)),W1663&gt;A1663),"",DATEDIF(W1663,A1663,"Y")&amp;" years, "&amp;DATEDIF(W1663,A1663,"YM")&amp;" months, "&amp;DATEDIF(W1663,A1663,"MD")&amp;" days")</f>
        <v/>
      </c>
      <c r="AR1663" s="175">
        <f>IF($B1663="","",TEXT($A1663,"yyyymmdd")&amp;"_P"&amp;$C1663&amp;"_C"&amp;$F1663&amp;"_"&amp;TRIM(RIGHT(SUBSTITUTE(TRIM(SUBSTITUTE($M1663,CHAR(160)," "))," ",REPT(" ",60)),60))&amp;IF($Q1663="","","-"&amp;TRIM(RIGHT(SUBSTITUTE(TRIM(SUBSTITUTE($Q1663,CHAR(160)," "))," ",REPT(" ",60)),60)))&amp;IF($U1663="","","-"&amp;TRIM(RIGHT(SUBSTITUTE(TRIM(SUBSTITUTE($U1663,CHAR(160)," "))," ",REPT(" ",60)),60)))&amp;".jpg")</f>
        <v/>
      </c>
    </row>
    <row r="1664" ht="14" customHeight="1">
      <c r="O1664" s="196">
        <f>_xlfn.LET(_xlpm.d,_xlfn.XLOOKUP(M1664,'[1]Birth Dates'!$A:$A,'[1]Birth Dates'!$B:$B,"",0),IF(_xlpm.d=0,"",_xlpm.d))</f>
        <v/>
      </c>
      <c r="P1664" s="196">
        <f>IF(OR(O1664="",A1664="",NOT(ISNUMBER(O1664)),O1664&gt;A1664),"",DATEDIF(O1664,A1664,"Y")&amp;" years, "&amp;DATEDIF(O1664,A1664,"YM")&amp;" months, "&amp;DATEDIF(O1664,A1664,"MD")&amp;" days")</f>
        <v/>
      </c>
      <c r="S1664" s="196">
        <f>_xlfn.LET(_xlpm.d,_xlfn.XLOOKUP(Q1664,'[1]Birth Dates'!$A:$A,'[1]Birth Dates'!$B:$B,"",0),IF(_xlpm.d=0,"",_xlpm.d))</f>
        <v/>
      </c>
      <c r="T1664" s="196">
        <f>IF(OR(S1664="",A1664="",NOT(ISNUMBER(S1664)),S1664&gt;A1664),"",DATEDIF(S1664,A1664,"Y")&amp;" years, "&amp;DATEDIF(S1664,A1664,"YM")&amp;" months, "&amp;DATEDIF(S1664,A1664,"MD")&amp;" days")</f>
        <v/>
      </c>
      <c r="W1664" s="196">
        <f>_xlfn.LET(_xlpm.d,_xlfn.XLOOKUP(U1664,'[1]Birth Dates'!$A:$A,'[1]Birth Dates'!$B:$B,"",0),IF(_xlpm.d=0,"",_xlpm.d))</f>
        <v/>
      </c>
      <c r="X1664" s="196">
        <f>IF(OR(W1664="",A1664="",NOT(ISNUMBER(W1664)),W1664&gt;A1664),"",DATEDIF(W1664,A1664,"Y")&amp;" years, "&amp;DATEDIF(W1664,A1664,"YM")&amp;" months, "&amp;DATEDIF(W1664,A1664,"MD")&amp;" days")</f>
        <v/>
      </c>
      <c r="AR1664" s="175">
        <f>IF($B1664="","",TEXT($A1664,"yyyymmdd")&amp;"_P"&amp;$C1664&amp;"_C"&amp;$F1664&amp;"_"&amp;TRIM(RIGHT(SUBSTITUTE(TRIM(SUBSTITUTE($M1664,CHAR(160)," "))," ",REPT(" ",60)),60))&amp;IF($Q1664="","","-"&amp;TRIM(RIGHT(SUBSTITUTE(TRIM(SUBSTITUTE($Q1664,CHAR(160)," "))," ",REPT(" ",60)),60)))&amp;IF($U1664="","","-"&amp;TRIM(RIGHT(SUBSTITUTE(TRIM(SUBSTITUTE($U1664,CHAR(160)," "))," ",REPT(" ",60)),60)))&amp;".jpg")</f>
        <v/>
      </c>
    </row>
    <row r="1665" ht="14" customHeight="1">
      <c r="O1665" s="196">
        <f>_xlfn.LET(_xlpm.d,_xlfn.XLOOKUP(M1665,'[1]Birth Dates'!$A:$A,'[1]Birth Dates'!$B:$B,"",0),IF(_xlpm.d=0,"",_xlpm.d))</f>
        <v/>
      </c>
      <c r="P1665" s="196">
        <f>IF(OR(O1665="",A1665="",NOT(ISNUMBER(O1665)),O1665&gt;A1665),"",DATEDIF(O1665,A1665,"Y")&amp;" years, "&amp;DATEDIF(O1665,A1665,"YM")&amp;" months, "&amp;DATEDIF(O1665,A1665,"MD")&amp;" days")</f>
        <v/>
      </c>
      <c r="S1665" s="196">
        <f>_xlfn.LET(_xlpm.d,_xlfn.XLOOKUP(Q1665,'[1]Birth Dates'!$A:$A,'[1]Birth Dates'!$B:$B,"",0),IF(_xlpm.d=0,"",_xlpm.d))</f>
        <v/>
      </c>
      <c r="T1665" s="196">
        <f>IF(OR(S1665="",A1665="",NOT(ISNUMBER(S1665)),S1665&gt;A1665),"",DATEDIF(S1665,A1665,"Y")&amp;" years, "&amp;DATEDIF(S1665,A1665,"YM")&amp;" months, "&amp;DATEDIF(S1665,A1665,"MD")&amp;" days")</f>
        <v/>
      </c>
      <c r="W1665" s="196">
        <f>_xlfn.LET(_xlpm.d,_xlfn.XLOOKUP(U1665,'[1]Birth Dates'!$A:$A,'[1]Birth Dates'!$B:$B,"",0),IF(_xlpm.d=0,"",_xlpm.d))</f>
        <v/>
      </c>
      <c r="X1665" s="196">
        <f>IF(OR(W1665="",A1665="",NOT(ISNUMBER(W1665)),W1665&gt;A1665),"",DATEDIF(W1665,A1665,"Y")&amp;" years, "&amp;DATEDIF(W1665,A1665,"YM")&amp;" months, "&amp;DATEDIF(W1665,A1665,"MD")&amp;" days")</f>
        <v/>
      </c>
      <c r="AR1665" s="175">
        <f>IF($B1665="","",TEXT($A1665,"yyyymmdd")&amp;"_P"&amp;$C1665&amp;"_C"&amp;$F1665&amp;"_"&amp;TRIM(RIGHT(SUBSTITUTE(TRIM(SUBSTITUTE($M1665,CHAR(160)," "))," ",REPT(" ",60)),60))&amp;IF($Q1665="","","-"&amp;TRIM(RIGHT(SUBSTITUTE(TRIM(SUBSTITUTE($Q1665,CHAR(160)," "))," ",REPT(" ",60)),60)))&amp;IF($U1665="","","-"&amp;TRIM(RIGHT(SUBSTITUTE(TRIM(SUBSTITUTE($U1665,CHAR(160)," "))," ",REPT(" ",60)),60)))&amp;".jpg")</f>
        <v/>
      </c>
    </row>
    <row r="1666" ht="14" customHeight="1">
      <c r="O1666" s="196">
        <f>_xlfn.LET(_xlpm.d,_xlfn.XLOOKUP(M1666,'[1]Birth Dates'!$A:$A,'[1]Birth Dates'!$B:$B,"",0),IF(_xlpm.d=0,"",_xlpm.d))</f>
        <v/>
      </c>
      <c r="P1666" s="196">
        <f>IF(OR(O1666="",A1666="",NOT(ISNUMBER(O1666)),O1666&gt;A1666),"",DATEDIF(O1666,A1666,"Y")&amp;" years, "&amp;DATEDIF(O1666,A1666,"YM")&amp;" months, "&amp;DATEDIF(O1666,A1666,"MD")&amp;" days")</f>
        <v/>
      </c>
      <c r="S1666" s="196">
        <f>_xlfn.LET(_xlpm.d,_xlfn.XLOOKUP(Q1666,'[1]Birth Dates'!$A:$A,'[1]Birth Dates'!$B:$B,"",0),IF(_xlpm.d=0,"",_xlpm.d))</f>
        <v/>
      </c>
      <c r="T1666" s="196">
        <f>IF(OR(S1666="",A1666="",NOT(ISNUMBER(S1666)),S1666&gt;A1666),"",DATEDIF(S1666,A1666,"Y")&amp;" years, "&amp;DATEDIF(S1666,A1666,"YM")&amp;" months, "&amp;DATEDIF(S1666,A1666,"MD")&amp;" days")</f>
        <v/>
      </c>
      <c r="W1666" s="196">
        <f>_xlfn.LET(_xlpm.d,_xlfn.XLOOKUP(U1666,'[1]Birth Dates'!$A:$A,'[1]Birth Dates'!$B:$B,"",0),IF(_xlpm.d=0,"",_xlpm.d))</f>
        <v/>
      </c>
      <c r="X1666" s="196">
        <f>IF(OR(W1666="",A1666="",NOT(ISNUMBER(W1666)),W1666&gt;A1666),"",DATEDIF(W1666,A1666,"Y")&amp;" years, "&amp;DATEDIF(W1666,A1666,"YM")&amp;" months, "&amp;DATEDIF(W1666,A1666,"MD")&amp;" days")</f>
        <v/>
      </c>
      <c r="AR1666" s="175">
        <f>IF($B1666="","",TEXT($A1666,"yyyymmdd")&amp;"_P"&amp;$C1666&amp;"_C"&amp;$F1666&amp;"_"&amp;TRIM(RIGHT(SUBSTITUTE(TRIM(SUBSTITUTE($M1666,CHAR(160)," "))," ",REPT(" ",60)),60))&amp;IF($Q1666="","","-"&amp;TRIM(RIGHT(SUBSTITUTE(TRIM(SUBSTITUTE($Q1666,CHAR(160)," "))," ",REPT(" ",60)),60)))&amp;IF($U1666="","","-"&amp;TRIM(RIGHT(SUBSTITUTE(TRIM(SUBSTITUTE($U1666,CHAR(160)," "))," ",REPT(" ",60)),60)))&amp;".jpg")</f>
        <v/>
      </c>
    </row>
    <row r="1667" ht="14" customHeight="1">
      <c r="O1667" s="196">
        <f>_xlfn.LET(_xlpm.d,_xlfn.XLOOKUP(M1667,'[1]Birth Dates'!$A:$A,'[1]Birth Dates'!$B:$B,"",0),IF(_xlpm.d=0,"",_xlpm.d))</f>
        <v/>
      </c>
      <c r="P1667" s="196">
        <f>IF(OR(O1667="",A1667="",NOT(ISNUMBER(O1667)),O1667&gt;A1667),"",DATEDIF(O1667,A1667,"Y")&amp;" years, "&amp;DATEDIF(O1667,A1667,"YM")&amp;" months, "&amp;DATEDIF(O1667,A1667,"MD")&amp;" days")</f>
        <v/>
      </c>
      <c r="S1667" s="196">
        <f>_xlfn.LET(_xlpm.d,_xlfn.XLOOKUP(Q1667,'[1]Birth Dates'!$A:$A,'[1]Birth Dates'!$B:$B,"",0),IF(_xlpm.d=0,"",_xlpm.d))</f>
        <v/>
      </c>
      <c r="T1667" s="196">
        <f>IF(OR(S1667="",A1667="",NOT(ISNUMBER(S1667)),S1667&gt;A1667),"",DATEDIF(S1667,A1667,"Y")&amp;" years, "&amp;DATEDIF(S1667,A1667,"YM")&amp;" months, "&amp;DATEDIF(S1667,A1667,"MD")&amp;" days")</f>
        <v/>
      </c>
      <c r="W1667" s="196">
        <f>_xlfn.LET(_xlpm.d,_xlfn.XLOOKUP(U1667,'[1]Birth Dates'!$A:$A,'[1]Birth Dates'!$B:$B,"",0),IF(_xlpm.d=0,"",_xlpm.d))</f>
        <v/>
      </c>
      <c r="X1667" s="196">
        <f>IF(OR(W1667="",A1667="",NOT(ISNUMBER(W1667)),W1667&gt;A1667),"",DATEDIF(W1667,A1667,"Y")&amp;" years, "&amp;DATEDIF(W1667,A1667,"YM")&amp;" months, "&amp;DATEDIF(W1667,A1667,"MD")&amp;" days")</f>
        <v/>
      </c>
      <c r="AR1667" s="175">
        <f>IF($B1667="","",TEXT($A1667,"yyyymmdd")&amp;"_P"&amp;$C1667&amp;"_C"&amp;$F1667&amp;"_"&amp;TRIM(RIGHT(SUBSTITUTE(TRIM(SUBSTITUTE($M1667,CHAR(160)," "))," ",REPT(" ",60)),60))&amp;IF($Q1667="","","-"&amp;TRIM(RIGHT(SUBSTITUTE(TRIM(SUBSTITUTE($Q1667,CHAR(160)," "))," ",REPT(" ",60)),60)))&amp;IF($U1667="","","-"&amp;TRIM(RIGHT(SUBSTITUTE(TRIM(SUBSTITUTE($U1667,CHAR(160)," "))," ",REPT(" ",60)),60)))&amp;".jpg")</f>
        <v/>
      </c>
    </row>
    <row r="1668" ht="14" customHeight="1">
      <c r="O1668" s="196">
        <f>_xlfn.LET(_xlpm.d,_xlfn.XLOOKUP(M1668,'[1]Birth Dates'!$A:$A,'[1]Birth Dates'!$B:$B,"",0),IF(_xlpm.d=0,"",_xlpm.d))</f>
        <v/>
      </c>
      <c r="P1668" s="196">
        <f>IF(OR(O1668="",A1668="",NOT(ISNUMBER(O1668)),O1668&gt;A1668),"",DATEDIF(O1668,A1668,"Y")&amp;" years, "&amp;DATEDIF(O1668,A1668,"YM")&amp;" months, "&amp;DATEDIF(O1668,A1668,"MD")&amp;" days")</f>
        <v/>
      </c>
      <c r="S1668" s="196">
        <f>_xlfn.LET(_xlpm.d,_xlfn.XLOOKUP(Q1668,'[1]Birth Dates'!$A:$A,'[1]Birth Dates'!$B:$B,"",0),IF(_xlpm.d=0,"",_xlpm.d))</f>
        <v/>
      </c>
      <c r="T1668" s="196">
        <f>IF(OR(S1668="",A1668="",NOT(ISNUMBER(S1668)),S1668&gt;A1668),"",DATEDIF(S1668,A1668,"Y")&amp;" years, "&amp;DATEDIF(S1668,A1668,"YM")&amp;" months, "&amp;DATEDIF(S1668,A1668,"MD")&amp;" days")</f>
        <v/>
      </c>
      <c r="W1668" s="196">
        <f>_xlfn.LET(_xlpm.d,_xlfn.XLOOKUP(U1668,'[1]Birth Dates'!$A:$A,'[1]Birth Dates'!$B:$B,"",0),IF(_xlpm.d=0,"",_xlpm.d))</f>
        <v/>
      </c>
      <c r="X1668" s="196">
        <f>IF(OR(W1668="",A1668="",NOT(ISNUMBER(W1668)),W1668&gt;A1668),"",DATEDIF(W1668,A1668,"Y")&amp;" years, "&amp;DATEDIF(W1668,A1668,"YM")&amp;" months, "&amp;DATEDIF(W1668,A1668,"MD")&amp;" days")</f>
        <v/>
      </c>
      <c r="AR1668" s="175">
        <f>IF($B1668="","",TEXT($A1668,"yyyymmdd")&amp;"_P"&amp;$C1668&amp;"_C"&amp;$F1668&amp;"_"&amp;TRIM(RIGHT(SUBSTITUTE(TRIM(SUBSTITUTE($M1668,CHAR(160)," "))," ",REPT(" ",60)),60))&amp;IF($Q1668="","","-"&amp;TRIM(RIGHT(SUBSTITUTE(TRIM(SUBSTITUTE($Q1668,CHAR(160)," "))," ",REPT(" ",60)),60)))&amp;IF($U1668="","","-"&amp;TRIM(RIGHT(SUBSTITUTE(TRIM(SUBSTITUTE($U1668,CHAR(160)," "))," ",REPT(" ",60)),60)))&amp;".jpg")</f>
        <v/>
      </c>
    </row>
    <row r="1669" ht="14" customHeight="1">
      <c r="O1669" s="196">
        <f>_xlfn.LET(_xlpm.d,_xlfn.XLOOKUP(M1669,'[1]Birth Dates'!$A:$A,'[1]Birth Dates'!$B:$B,"",0),IF(_xlpm.d=0,"",_xlpm.d))</f>
        <v/>
      </c>
      <c r="P1669" s="196">
        <f>IF(OR(O1669="",A1669="",NOT(ISNUMBER(O1669)),O1669&gt;A1669),"",DATEDIF(O1669,A1669,"Y")&amp;" years, "&amp;DATEDIF(O1669,A1669,"YM")&amp;" months, "&amp;DATEDIF(O1669,A1669,"MD")&amp;" days")</f>
        <v/>
      </c>
      <c r="S1669" s="196">
        <f>_xlfn.LET(_xlpm.d,_xlfn.XLOOKUP(Q1669,'[1]Birth Dates'!$A:$A,'[1]Birth Dates'!$B:$B,"",0),IF(_xlpm.d=0,"",_xlpm.d))</f>
        <v/>
      </c>
      <c r="T1669" s="196">
        <f>IF(OR(S1669="",A1669="",NOT(ISNUMBER(S1669)),S1669&gt;A1669),"",DATEDIF(S1669,A1669,"Y")&amp;" years, "&amp;DATEDIF(S1669,A1669,"YM")&amp;" months, "&amp;DATEDIF(S1669,A1669,"MD")&amp;" days")</f>
        <v/>
      </c>
      <c r="W1669" s="196">
        <f>_xlfn.LET(_xlpm.d,_xlfn.XLOOKUP(U1669,'[1]Birth Dates'!$A:$A,'[1]Birth Dates'!$B:$B,"",0),IF(_xlpm.d=0,"",_xlpm.d))</f>
        <v/>
      </c>
      <c r="X1669" s="196">
        <f>IF(OR(W1669="",A1669="",NOT(ISNUMBER(W1669)),W1669&gt;A1669),"",DATEDIF(W1669,A1669,"Y")&amp;" years, "&amp;DATEDIF(W1669,A1669,"YM")&amp;" months, "&amp;DATEDIF(W1669,A1669,"MD")&amp;" days")</f>
        <v/>
      </c>
      <c r="AR1669" s="175">
        <f>IF($B1669="","",TEXT($A1669,"yyyymmdd")&amp;"_P"&amp;$C1669&amp;"_C"&amp;$F1669&amp;"_"&amp;TRIM(RIGHT(SUBSTITUTE(TRIM(SUBSTITUTE($M1669,CHAR(160)," "))," ",REPT(" ",60)),60))&amp;IF($Q1669="","","-"&amp;TRIM(RIGHT(SUBSTITUTE(TRIM(SUBSTITUTE($Q1669,CHAR(160)," "))," ",REPT(" ",60)),60)))&amp;IF($U1669="","","-"&amp;TRIM(RIGHT(SUBSTITUTE(TRIM(SUBSTITUTE($U1669,CHAR(160)," "))," ",REPT(" ",60)),60)))&amp;".jpg")</f>
        <v/>
      </c>
    </row>
    <row r="1670" ht="14" customHeight="1">
      <c r="O1670" s="196">
        <f>_xlfn.LET(_xlpm.d,_xlfn.XLOOKUP(M1670,'[1]Birth Dates'!$A:$A,'[1]Birth Dates'!$B:$B,"",0),IF(_xlpm.d=0,"",_xlpm.d))</f>
        <v/>
      </c>
      <c r="P1670" s="196">
        <f>IF(OR(O1670="",A1670="",NOT(ISNUMBER(O1670)),O1670&gt;A1670),"",DATEDIF(O1670,A1670,"Y")&amp;" years, "&amp;DATEDIF(O1670,A1670,"YM")&amp;" months, "&amp;DATEDIF(O1670,A1670,"MD")&amp;" days")</f>
        <v/>
      </c>
      <c r="S1670" s="196">
        <f>_xlfn.LET(_xlpm.d,_xlfn.XLOOKUP(Q1670,'[1]Birth Dates'!$A:$A,'[1]Birth Dates'!$B:$B,"",0),IF(_xlpm.d=0,"",_xlpm.d))</f>
        <v/>
      </c>
      <c r="T1670" s="196">
        <f>IF(OR(S1670="",A1670="",NOT(ISNUMBER(S1670)),S1670&gt;A1670),"",DATEDIF(S1670,A1670,"Y")&amp;" years, "&amp;DATEDIF(S1670,A1670,"YM")&amp;" months, "&amp;DATEDIF(S1670,A1670,"MD")&amp;" days")</f>
        <v/>
      </c>
      <c r="W1670" s="196">
        <f>_xlfn.LET(_xlpm.d,_xlfn.XLOOKUP(U1670,'[1]Birth Dates'!$A:$A,'[1]Birth Dates'!$B:$B,"",0),IF(_xlpm.d=0,"",_xlpm.d))</f>
        <v/>
      </c>
      <c r="X1670" s="196">
        <f>IF(OR(W1670="",A1670="",NOT(ISNUMBER(W1670)),W1670&gt;A1670),"",DATEDIF(W1670,A1670,"Y")&amp;" years, "&amp;DATEDIF(W1670,A1670,"YM")&amp;" months, "&amp;DATEDIF(W1670,A1670,"MD")&amp;" days")</f>
        <v/>
      </c>
      <c r="AR1670" s="175">
        <f>IF($B1670="","",TEXT($A1670,"yyyymmdd")&amp;"_P"&amp;$C1670&amp;"_C"&amp;$F1670&amp;"_"&amp;TRIM(RIGHT(SUBSTITUTE(TRIM(SUBSTITUTE($M1670,CHAR(160)," "))," ",REPT(" ",60)),60))&amp;IF($Q1670="","","-"&amp;TRIM(RIGHT(SUBSTITUTE(TRIM(SUBSTITUTE($Q1670,CHAR(160)," "))," ",REPT(" ",60)),60)))&amp;IF($U1670="","","-"&amp;TRIM(RIGHT(SUBSTITUTE(TRIM(SUBSTITUTE($U1670,CHAR(160)," "))," ",REPT(" ",60)),60)))&amp;".jpg")</f>
        <v/>
      </c>
    </row>
    <row r="1671" ht="14" customHeight="1">
      <c r="O1671" s="196">
        <f>_xlfn.LET(_xlpm.d,_xlfn.XLOOKUP(M1671,'[1]Birth Dates'!$A:$A,'[1]Birth Dates'!$B:$B,"",0),IF(_xlpm.d=0,"",_xlpm.d))</f>
        <v/>
      </c>
      <c r="P1671" s="196">
        <f>IF(OR(O1671="",A1671="",NOT(ISNUMBER(O1671)),O1671&gt;A1671),"",DATEDIF(O1671,A1671,"Y")&amp;" years, "&amp;DATEDIF(O1671,A1671,"YM")&amp;" months, "&amp;DATEDIF(O1671,A1671,"MD")&amp;" days")</f>
        <v/>
      </c>
      <c r="S1671" s="196">
        <f>_xlfn.LET(_xlpm.d,_xlfn.XLOOKUP(Q1671,'[1]Birth Dates'!$A:$A,'[1]Birth Dates'!$B:$B,"",0),IF(_xlpm.d=0,"",_xlpm.d))</f>
        <v/>
      </c>
      <c r="T1671" s="196">
        <f>IF(OR(S1671="",A1671="",NOT(ISNUMBER(S1671)),S1671&gt;A1671),"",DATEDIF(S1671,A1671,"Y")&amp;" years, "&amp;DATEDIF(S1671,A1671,"YM")&amp;" months, "&amp;DATEDIF(S1671,A1671,"MD")&amp;" days")</f>
        <v/>
      </c>
      <c r="W1671" s="196">
        <f>_xlfn.LET(_xlpm.d,_xlfn.XLOOKUP(U1671,'[1]Birth Dates'!$A:$A,'[1]Birth Dates'!$B:$B,"",0),IF(_xlpm.d=0,"",_xlpm.d))</f>
        <v/>
      </c>
      <c r="X1671" s="196">
        <f>IF(OR(W1671="",A1671="",NOT(ISNUMBER(W1671)),W1671&gt;A1671),"",DATEDIF(W1671,A1671,"Y")&amp;" years, "&amp;DATEDIF(W1671,A1671,"YM")&amp;" months, "&amp;DATEDIF(W1671,A1671,"MD")&amp;" days")</f>
        <v/>
      </c>
      <c r="AR1671" s="175">
        <f>IF($B1671="","",TEXT($A1671,"yyyymmdd")&amp;"_P"&amp;$C1671&amp;"_C"&amp;$F1671&amp;"_"&amp;TRIM(RIGHT(SUBSTITUTE(TRIM(SUBSTITUTE($M1671,CHAR(160)," "))," ",REPT(" ",60)),60))&amp;IF($Q1671="","","-"&amp;TRIM(RIGHT(SUBSTITUTE(TRIM(SUBSTITUTE($Q1671,CHAR(160)," "))," ",REPT(" ",60)),60)))&amp;IF($U1671="","","-"&amp;TRIM(RIGHT(SUBSTITUTE(TRIM(SUBSTITUTE($U1671,CHAR(160)," "))," ",REPT(" ",60)),60)))&amp;".jpg")</f>
        <v/>
      </c>
    </row>
    <row r="1672" ht="14" customHeight="1">
      <c r="O1672" s="196">
        <f>_xlfn.LET(_xlpm.d,_xlfn.XLOOKUP(M1672,'[1]Birth Dates'!$A:$A,'[1]Birth Dates'!$B:$B,"",0),IF(_xlpm.d=0,"",_xlpm.d))</f>
        <v/>
      </c>
      <c r="P1672" s="196">
        <f>IF(OR(O1672="",A1672="",NOT(ISNUMBER(O1672)),O1672&gt;A1672),"",DATEDIF(O1672,A1672,"Y")&amp;" years, "&amp;DATEDIF(O1672,A1672,"YM")&amp;" months, "&amp;DATEDIF(O1672,A1672,"MD")&amp;" days")</f>
        <v/>
      </c>
      <c r="S1672" s="196">
        <f>_xlfn.LET(_xlpm.d,_xlfn.XLOOKUP(Q1672,'[1]Birth Dates'!$A:$A,'[1]Birth Dates'!$B:$B,"",0),IF(_xlpm.d=0,"",_xlpm.d))</f>
        <v/>
      </c>
      <c r="T1672" s="196">
        <f>IF(OR(S1672="",A1672="",NOT(ISNUMBER(S1672)),S1672&gt;A1672),"",DATEDIF(S1672,A1672,"Y")&amp;" years, "&amp;DATEDIF(S1672,A1672,"YM")&amp;" months, "&amp;DATEDIF(S1672,A1672,"MD")&amp;" days")</f>
        <v/>
      </c>
      <c r="W1672" s="196">
        <f>_xlfn.LET(_xlpm.d,_xlfn.XLOOKUP(U1672,'[1]Birth Dates'!$A:$A,'[1]Birth Dates'!$B:$B,"",0),IF(_xlpm.d=0,"",_xlpm.d))</f>
        <v/>
      </c>
      <c r="X1672" s="196">
        <f>IF(OR(W1672="",A1672="",NOT(ISNUMBER(W1672)),W1672&gt;A1672),"",DATEDIF(W1672,A1672,"Y")&amp;" years, "&amp;DATEDIF(W1672,A1672,"YM")&amp;" months, "&amp;DATEDIF(W1672,A1672,"MD")&amp;" days")</f>
        <v/>
      </c>
      <c r="AR1672" s="175">
        <f>IF($B1672="","",TEXT($A1672,"yyyymmdd")&amp;"_P"&amp;$C1672&amp;"_C"&amp;$F1672&amp;"_"&amp;TRIM(RIGHT(SUBSTITUTE(TRIM(SUBSTITUTE($M1672,CHAR(160)," "))," ",REPT(" ",60)),60))&amp;IF($Q1672="","","-"&amp;TRIM(RIGHT(SUBSTITUTE(TRIM(SUBSTITUTE($Q1672,CHAR(160)," "))," ",REPT(" ",60)),60)))&amp;IF($U1672="","","-"&amp;TRIM(RIGHT(SUBSTITUTE(TRIM(SUBSTITUTE($U1672,CHAR(160)," "))," ",REPT(" ",60)),60)))&amp;".jpg")</f>
        <v/>
      </c>
    </row>
    <row r="1673" ht="14" customHeight="1">
      <c r="O1673" s="196">
        <f>_xlfn.LET(_xlpm.d,_xlfn.XLOOKUP(M1673,'[1]Birth Dates'!$A:$A,'[1]Birth Dates'!$B:$B,"",0),IF(_xlpm.d=0,"",_xlpm.d))</f>
        <v/>
      </c>
      <c r="P1673" s="196">
        <f>IF(OR(O1673="",A1673="",NOT(ISNUMBER(O1673)),O1673&gt;A1673),"",DATEDIF(O1673,A1673,"Y")&amp;" years, "&amp;DATEDIF(O1673,A1673,"YM")&amp;" months, "&amp;DATEDIF(O1673,A1673,"MD")&amp;" days")</f>
        <v/>
      </c>
      <c r="S1673" s="196">
        <f>_xlfn.LET(_xlpm.d,_xlfn.XLOOKUP(Q1673,'[1]Birth Dates'!$A:$A,'[1]Birth Dates'!$B:$B,"",0),IF(_xlpm.d=0,"",_xlpm.d))</f>
        <v/>
      </c>
      <c r="T1673" s="196">
        <f>IF(OR(S1673="",A1673="",NOT(ISNUMBER(S1673)),S1673&gt;A1673),"",DATEDIF(S1673,A1673,"Y")&amp;" years, "&amp;DATEDIF(S1673,A1673,"YM")&amp;" months, "&amp;DATEDIF(S1673,A1673,"MD")&amp;" days")</f>
        <v/>
      </c>
      <c r="W1673" s="196">
        <f>_xlfn.LET(_xlpm.d,_xlfn.XLOOKUP(U1673,'[1]Birth Dates'!$A:$A,'[1]Birth Dates'!$B:$B,"",0),IF(_xlpm.d=0,"",_xlpm.d))</f>
        <v/>
      </c>
      <c r="X1673" s="196">
        <f>IF(OR(W1673="",A1673="",NOT(ISNUMBER(W1673)),W1673&gt;A1673),"",DATEDIF(W1673,A1673,"Y")&amp;" years, "&amp;DATEDIF(W1673,A1673,"YM")&amp;" months, "&amp;DATEDIF(W1673,A1673,"MD")&amp;" days")</f>
        <v/>
      </c>
      <c r="AR1673" s="175">
        <f>IF($B1673="","",TEXT($A1673,"yyyymmdd")&amp;"_P"&amp;$C1673&amp;"_C"&amp;$F1673&amp;"_"&amp;TRIM(RIGHT(SUBSTITUTE(TRIM(SUBSTITUTE($M1673,CHAR(160)," "))," ",REPT(" ",60)),60))&amp;IF($Q1673="","","-"&amp;TRIM(RIGHT(SUBSTITUTE(TRIM(SUBSTITUTE($Q1673,CHAR(160)," "))," ",REPT(" ",60)),60)))&amp;IF($U1673="","","-"&amp;TRIM(RIGHT(SUBSTITUTE(TRIM(SUBSTITUTE($U1673,CHAR(160)," "))," ",REPT(" ",60)),60)))&amp;".jpg")</f>
        <v/>
      </c>
    </row>
    <row r="1674" ht="14" customHeight="1">
      <c r="O1674" s="196">
        <f>_xlfn.LET(_xlpm.d,_xlfn.XLOOKUP(M1674,'[1]Birth Dates'!$A:$A,'[1]Birth Dates'!$B:$B,"",0),IF(_xlpm.d=0,"",_xlpm.d))</f>
        <v/>
      </c>
      <c r="P1674" s="196">
        <f>IF(OR(O1674="",A1674="",NOT(ISNUMBER(O1674)),O1674&gt;A1674),"",DATEDIF(O1674,A1674,"Y")&amp;" years, "&amp;DATEDIF(O1674,A1674,"YM")&amp;" months, "&amp;DATEDIF(O1674,A1674,"MD")&amp;" days")</f>
        <v/>
      </c>
      <c r="S1674" s="196">
        <f>_xlfn.LET(_xlpm.d,_xlfn.XLOOKUP(Q1674,'[1]Birth Dates'!$A:$A,'[1]Birth Dates'!$B:$B,"",0),IF(_xlpm.d=0,"",_xlpm.d))</f>
        <v/>
      </c>
      <c r="T1674" s="196">
        <f>IF(OR(S1674="",A1674="",NOT(ISNUMBER(S1674)),S1674&gt;A1674),"",DATEDIF(S1674,A1674,"Y")&amp;" years, "&amp;DATEDIF(S1674,A1674,"YM")&amp;" months, "&amp;DATEDIF(S1674,A1674,"MD")&amp;" days")</f>
        <v/>
      </c>
      <c r="W1674" s="196">
        <f>_xlfn.LET(_xlpm.d,_xlfn.XLOOKUP(U1674,'[1]Birth Dates'!$A:$A,'[1]Birth Dates'!$B:$B,"",0),IF(_xlpm.d=0,"",_xlpm.d))</f>
        <v/>
      </c>
      <c r="X1674" s="196">
        <f>IF(OR(W1674="",A1674="",NOT(ISNUMBER(W1674)),W1674&gt;A1674),"",DATEDIF(W1674,A1674,"Y")&amp;" years, "&amp;DATEDIF(W1674,A1674,"YM")&amp;" months, "&amp;DATEDIF(W1674,A1674,"MD")&amp;" days")</f>
        <v/>
      </c>
      <c r="AR1674" s="175">
        <f>IF($B1674="","",TEXT($A1674,"yyyymmdd")&amp;"_P"&amp;$C1674&amp;"_C"&amp;$F1674&amp;"_"&amp;TRIM(RIGHT(SUBSTITUTE(TRIM(SUBSTITUTE($M1674,CHAR(160)," "))," ",REPT(" ",60)),60))&amp;IF($Q1674="","","-"&amp;TRIM(RIGHT(SUBSTITUTE(TRIM(SUBSTITUTE($Q1674,CHAR(160)," "))," ",REPT(" ",60)),60)))&amp;IF($U1674="","","-"&amp;TRIM(RIGHT(SUBSTITUTE(TRIM(SUBSTITUTE($U1674,CHAR(160)," "))," ",REPT(" ",60)),60)))&amp;".jpg")</f>
        <v/>
      </c>
    </row>
    <row r="1675" ht="14" customHeight="1">
      <c r="O1675" s="196">
        <f>_xlfn.LET(_xlpm.d,_xlfn.XLOOKUP(M1675,'[1]Birth Dates'!$A:$A,'[1]Birth Dates'!$B:$B,"",0),IF(_xlpm.d=0,"",_xlpm.d))</f>
        <v/>
      </c>
      <c r="P1675" s="196">
        <f>IF(OR(O1675="",A1675="",NOT(ISNUMBER(O1675)),O1675&gt;A1675),"",DATEDIF(O1675,A1675,"Y")&amp;" years, "&amp;DATEDIF(O1675,A1675,"YM")&amp;" months, "&amp;DATEDIF(O1675,A1675,"MD")&amp;" days")</f>
        <v/>
      </c>
      <c r="S1675" s="196">
        <f>_xlfn.LET(_xlpm.d,_xlfn.XLOOKUP(Q1675,'[1]Birth Dates'!$A:$A,'[1]Birth Dates'!$B:$B,"",0),IF(_xlpm.d=0,"",_xlpm.d))</f>
        <v/>
      </c>
      <c r="T1675" s="196">
        <f>IF(OR(S1675="",A1675="",NOT(ISNUMBER(S1675)),S1675&gt;A1675),"",DATEDIF(S1675,A1675,"Y")&amp;" years, "&amp;DATEDIF(S1675,A1675,"YM")&amp;" months, "&amp;DATEDIF(S1675,A1675,"MD")&amp;" days")</f>
        <v/>
      </c>
      <c r="W1675" s="196">
        <f>_xlfn.LET(_xlpm.d,_xlfn.XLOOKUP(U1675,'[1]Birth Dates'!$A:$A,'[1]Birth Dates'!$B:$B,"",0),IF(_xlpm.d=0,"",_xlpm.d))</f>
        <v/>
      </c>
      <c r="X1675" s="196">
        <f>IF(OR(W1675="",A1675="",NOT(ISNUMBER(W1675)),W1675&gt;A1675),"",DATEDIF(W1675,A1675,"Y")&amp;" years, "&amp;DATEDIF(W1675,A1675,"YM")&amp;" months, "&amp;DATEDIF(W1675,A1675,"MD")&amp;" days")</f>
        <v/>
      </c>
      <c r="AR1675" s="175">
        <f>IF($B1675="","",TEXT($A1675,"yyyymmdd")&amp;"_P"&amp;$C1675&amp;"_C"&amp;$F1675&amp;"_"&amp;TRIM(RIGHT(SUBSTITUTE(TRIM(SUBSTITUTE($M1675,CHAR(160)," "))," ",REPT(" ",60)),60))&amp;IF($Q1675="","","-"&amp;TRIM(RIGHT(SUBSTITUTE(TRIM(SUBSTITUTE($Q1675,CHAR(160)," "))," ",REPT(" ",60)),60)))&amp;IF($U1675="","","-"&amp;TRIM(RIGHT(SUBSTITUTE(TRIM(SUBSTITUTE($U1675,CHAR(160)," "))," ",REPT(" ",60)),60)))&amp;".jpg")</f>
        <v/>
      </c>
    </row>
    <row r="1676" ht="14" customHeight="1">
      <c r="O1676" s="196">
        <f>_xlfn.LET(_xlpm.d,_xlfn.XLOOKUP(M1676,'[1]Birth Dates'!$A:$A,'[1]Birth Dates'!$B:$B,"",0),IF(_xlpm.d=0,"",_xlpm.d))</f>
        <v/>
      </c>
      <c r="P1676" s="196">
        <f>IF(OR(O1676="",A1676="",NOT(ISNUMBER(O1676)),O1676&gt;A1676),"",DATEDIF(O1676,A1676,"Y")&amp;" years, "&amp;DATEDIF(O1676,A1676,"YM")&amp;" months, "&amp;DATEDIF(O1676,A1676,"MD")&amp;" days")</f>
        <v/>
      </c>
      <c r="S1676" s="196">
        <f>_xlfn.LET(_xlpm.d,_xlfn.XLOOKUP(Q1676,'[1]Birth Dates'!$A:$A,'[1]Birth Dates'!$B:$B,"",0),IF(_xlpm.d=0,"",_xlpm.d))</f>
        <v/>
      </c>
      <c r="T1676" s="196">
        <f>IF(OR(S1676="",A1676="",NOT(ISNUMBER(S1676)),S1676&gt;A1676),"",DATEDIF(S1676,A1676,"Y")&amp;" years, "&amp;DATEDIF(S1676,A1676,"YM")&amp;" months, "&amp;DATEDIF(S1676,A1676,"MD")&amp;" days")</f>
        <v/>
      </c>
      <c r="W1676" s="196">
        <f>_xlfn.LET(_xlpm.d,_xlfn.XLOOKUP(U1676,'[1]Birth Dates'!$A:$A,'[1]Birth Dates'!$B:$B,"",0),IF(_xlpm.d=0,"",_xlpm.d))</f>
        <v/>
      </c>
      <c r="X1676" s="196">
        <f>IF(OR(W1676="",A1676="",NOT(ISNUMBER(W1676)),W1676&gt;A1676),"",DATEDIF(W1676,A1676,"Y")&amp;" years, "&amp;DATEDIF(W1676,A1676,"YM")&amp;" months, "&amp;DATEDIF(W1676,A1676,"MD")&amp;" days")</f>
        <v/>
      </c>
      <c r="AR1676" s="175">
        <f>IF($B1676="","",TEXT($A1676,"yyyymmdd")&amp;"_P"&amp;$C1676&amp;"_C"&amp;$F1676&amp;"_"&amp;TRIM(RIGHT(SUBSTITUTE(TRIM(SUBSTITUTE($M1676,CHAR(160)," "))," ",REPT(" ",60)),60))&amp;IF($Q1676="","","-"&amp;TRIM(RIGHT(SUBSTITUTE(TRIM(SUBSTITUTE($Q1676,CHAR(160)," "))," ",REPT(" ",60)),60)))&amp;IF($U1676="","","-"&amp;TRIM(RIGHT(SUBSTITUTE(TRIM(SUBSTITUTE($U1676,CHAR(160)," "))," ",REPT(" ",60)),60)))&amp;".jpg")</f>
        <v/>
      </c>
    </row>
    <row r="1677" ht="14" customHeight="1">
      <c r="O1677" s="196">
        <f>_xlfn.LET(_xlpm.d,_xlfn.XLOOKUP(M1677,'[1]Birth Dates'!$A:$A,'[1]Birth Dates'!$B:$B,"",0),IF(_xlpm.d=0,"",_xlpm.d))</f>
        <v/>
      </c>
      <c r="P1677" s="196">
        <f>IF(OR(O1677="",A1677="",NOT(ISNUMBER(O1677)),O1677&gt;A1677),"",DATEDIF(O1677,A1677,"Y")&amp;" years, "&amp;DATEDIF(O1677,A1677,"YM")&amp;" months, "&amp;DATEDIF(O1677,A1677,"MD")&amp;" days")</f>
        <v/>
      </c>
      <c r="S1677" s="196">
        <f>_xlfn.LET(_xlpm.d,_xlfn.XLOOKUP(Q1677,'[1]Birth Dates'!$A:$A,'[1]Birth Dates'!$B:$B,"",0),IF(_xlpm.d=0,"",_xlpm.d))</f>
        <v/>
      </c>
      <c r="T1677" s="196">
        <f>IF(OR(S1677="",A1677="",NOT(ISNUMBER(S1677)),S1677&gt;A1677),"",DATEDIF(S1677,A1677,"Y")&amp;" years, "&amp;DATEDIF(S1677,A1677,"YM")&amp;" months, "&amp;DATEDIF(S1677,A1677,"MD")&amp;" days")</f>
        <v/>
      </c>
      <c r="W1677" s="196">
        <f>_xlfn.LET(_xlpm.d,_xlfn.XLOOKUP(U1677,'[1]Birth Dates'!$A:$A,'[1]Birth Dates'!$B:$B,"",0),IF(_xlpm.d=0,"",_xlpm.d))</f>
        <v/>
      </c>
      <c r="X1677" s="196">
        <f>IF(OR(W1677="",A1677="",NOT(ISNUMBER(W1677)),W1677&gt;A1677),"",DATEDIF(W1677,A1677,"Y")&amp;" years, "&amp;DATEDIF(W1677,A1677,"YM")&amp;" months, "&amp;DATEDIF(W1677,A1677,"MD")&amp;" days")</f>
        <v/>
      </c>
      <c r="AR1677" s="175">
        <f>IF($B1677="","",TEXT($A1677,"yyyymmdd")&amp;"_P"&amp;$C1677&amp;"_C"&amp;$F1677&amp;"_"&amp;TRIM(RIGHT(SUBSTITUTE(TRIM(SUBSTITUTE($M1677,CHAR(160)," "))," ",REPT(" ",60)),60))&amp;IF($Q1677="","","-"&amp;TRIM(RIGHT(SUBSTITUTE(TRIM(SUBSTITUTE($Q1677,CHAR(160)," "))," ",REPT(" ",60)),60)))&amp;IF($U1677="","","-"&amp;TRIM(RIGHT(SUBSTITUTE(TRIM(SUBSTITUTE($U1677,CHAR(160)," "))," ",REPT(" ",60)),60)))&amp;".jpg")</f>
        <v/>
      </c>
    </row>
    <row r="1678" ht="14" customHeight="1">
      <c r="O1678" s="196">
        <f>_xlfn.LET(_xlpm.d,_xlfn.XLOOKUP(M1678,'[1]Birth Dates'!$A:$A,'[1]Birth Dates'!$B:$B,"",0),IF(_xlpm.d=0,"",_xlpm.d))</f>
        <v/>
      </c>
      <c r="P1678" s="196">
        <f>IF(OR(O1678="",A1678="",NOT(ISNUMBER(O1678)),O1678&gt;A1678),"",DATEDIF(O1678,A1678,"Y")&amp;" years, "&amp;DATEDIF(O1678,A1678,"YM")&amp;" months, "&amp;DATEDIF(O1678,A1678,"MD")&amp;" days")</f>
        <v/>
      </c>
      <c r="S1678" s="196">
        <f>_xlfn.LET(_xlpm.d,_xlfn.XLOOKUP(Q1678,'[1]Birth Dates'!$A:$A,'[1]Birth Dates'!$B:$B,"",0),IF(_xlpm.d=0,"",_xlpm.d))</f>
        <v/>
      </c>
      <c r="T1678" s="196">
        <f>IF(OR(S1678="",A1678="",NOT(ISNUMBER(S1678)),S1678&gt;A1678),"",DATEDIF(S1678,A1678,"Y")&amp;" years, "&amp;DATEDIF(S1678,A1678,"YM")&amp;" months, "&amp;DATEDIF(S1678,A1678,"MD")&amp;" days")</f>
        <v/>
      </c>
      <c r="W1678" s="196">
        <f>_xlfn.LET(_xlpm.d,_xlfn.XLOOKUP(U1678,'[1]Birth Dates'!$A:$A,'[1]Birth Dates'!$B:$B,"",0),IF(_xlpm.d=0,"",_xlpm.d))</f>
        <v/>
      </c>
      <c r="X1678" s="196">
        <f>IF(OR(W1678="",A1678="",NOT(ISNUMBER(W1678)),W1678&gt;A1678),"",DATEDIF(W1678,A1678,"Y")&amp;" years, "&amp;DATEDIF(W1678,A1678,"YM")&amp;" months, "&amp;DATEDIF(W1678,A1678,"MD")&amp;" days")</f>
        <v/>
      </c>
      <c r="AR1678" s="226">
        <f>IF($B1678="","",TEXT($A1678,"yyyymmdd")&amp;"_P"&amp;$C1678&amp;"_C"&amp;$F1678&amp;"_"&amp;TRIM(RIGHT(SUBSTITUTE(TRIM(SUBSTITUTE($M1678,CHAR(160)," "))," ",REPT(" ",60)),60))&amp;IF($Q1678="","","-"&amp;TRIM(RIGHT(SUBSTITUTE(TRIM(SUBSTITUTE($Q1678,CHAR(160)," "))," ",REPT(" ",60)),60)))&amp;IF($U1678="","","-"&amp;TRIM(RIGHT(SUBSTITUTE(TRIM(SUBSTITUTE($U1678,CHAR(160)," "))," ",REPT(" ",60)),60)))&amp;".jpg")</f>
        <v/>
      </c>
    </row>
    <row r="1679" ht="14" customHeight="1">
      <c r="O1679" s="196">
        <f>_xlfn.LET(_xlpm.d,_xlfn.XLOOKUP(M1679,'[1]Birth Dates'!$A:$A,'[1]Birth Dates'!$B:$B,"",0),IF(_xlpm.d=0,"",_xlpm.d))</f>
        <v/>
      </c>
      <c r="P1679" s="196">
        <f>IF(OR(O1679="",A1679="",NOT(ISNUMBER(O1679)),O1679&gt;A1679),"",DATEDIF(O1679,A1679,"Y")&amp;" years, "&amp;DATEDIF(O1679,A1679,"YM")&amp;" months, "&amp;DATEDIF(O1679,A1679,"MD")&amp;" days")</f>
        <v/>
      </c>
      <c r="S1679" s="196">
        <f>_xlfn.LET(_xlpm.d,_xlfn.XLOOKUP(Q1679,'[1]Birth Dates'!$A:$A,'[1]Birth Dates'!$B:$B,"",0),IF(_xlpm.d=0,"",_xlpm.d))</f>
        <v/>
      </c>
      <c r="T1679" s="196">
        <f>IF(OR(S1679="",A1679="",NOT(ISNUMBER(S1679)),S1679&gt;A1679),"",DATEDIF(S1679,A1679,"Y")&amp;" years, "&amp;DATEDIF(S1679,A1679,"YM")&amp;" months, "&amp;DATEDIF(S1679,A1679,"MD")&amp;" days")</f>
        <v/>
      </c>
      <c r="W1679" s="196">
        <f>_xlfn.LET(_xlpm.d,_xlfn.XLOOKUP(U1679,'[1]Birth Dates'!$A:$A,'[1]Birth Dates'!$B:$B,"",0),IF(_xlpm.d=0,"",_xlpm.d))</f>
        <v/>
      </c>
      <c r="X1679" s="196">
        <f>IF(OR(W1679="",A1679="",NOT(ISNUMBER(W1679)),W1679&gt;A1679),"",DATEDIF(W1679,A1679,"Y")&amp;" years, "&amp;DATEDIF(W1679,A1679,"YM")&amp;" months, "&amp;DATEDIF(W1679,A1679,"MD")&amp;" days")</f>
        <v/>
      </c>
      <c r="AR1679" s="175">
        <f>IF($B1679="","",TEXT($A1679,"yyyymmdd")&amp;"_P"&amp;$C1679&amp;"_C"&amp;$F1679&amp;"_"&amp;TRIM(RIGHT(SUBSTITUTE(TRIM(SUBSTITUTE($M1679,CHAR(160)," "))," ",REPT(" ",60)),60))&amp;IF($Q1679="","","-"&amp;TRIM(RIGHT(SUBSTITUTE(TRIM(SUBSTITUTE($Q1679,CHAR(160)," "))," ",REPT(" ",60)),60)))&amp;IF($U1679="","","-"&amp;TRIM(RIGHT(SUBSTITUTE(TRIM(SUBSTITUTE($U1679,CHAR(160)," "))," ",REPT(" ",60)),60)))&amp;".jpg")</f>
        <v/>
      </c>
    </row>
    <row r="1680" ht="14" customHeight="1">
      <c r="O1680" s="196">
        <f>_xlfn.LET(_xlpm.d,_xlfn.XLOOKUP(M1680,'[1]Birth Dates'!$A:$A,'[1]Birth Dates'!$B:$B,"",0),IF(_xlpm.d=0,"",_xlpm.d))</f>
        <v/>
      </c>
      <c r="P1680" s="196">
        <f>IF(OR(O1680="",A1680="",NOT(ISNUMBER(O1680)),O1680&gt;A1680),"",DATEDIF(O1680,A1680,"Y")&amp;" years, "&amp;DATEDIF(O1680,A1680,"YM")&amp;" months, "&amp;DATEDIF(O1680,A1680,"MD")&amp;" days")</f>
        <v/>
      </c>
      <c r="S1680" s="196">
        <f>_xlfn.LET(_xlpm.d,_xlfn.XLOOKUP(Q1680,'[1]Birth Dates'!$A:$A,'[1]Birth Dates'!$B:$B,"",0),IF(_xlpm.d=0,"",_xlpm.d))</f>
        <v/>
      </c>
      <c r="T1680" s="196">
        <f>IF(OR(S1680="",A1680="",NOT(ISNUMBER(S1680)),S1680&gt;A1680),"",DATEDIF(S1680,A1680,"Y")&amp;" years, "&amp;DATEDIF(S1680,A1680,"YM")&amp;" months, "&amp;DATEDIF(S1680,A1680,"MD")&amp;" days")</f>
        <v/>
      </c>
      <c r="W1680" s="196">
        <f>_xlfn.LET(_xlpm.d,_xlfn.XLOOKUP(U1680,'[1]Birth Dates'!$A:$A,'[1]Birth Dates'!$B:$B,"",0),IF(_xlpm.d=0,"",_xlpm.d))</f>
        <v/>
      </c>
      <c r="X1680" s="196">
        <f>IF(OR(W1680="",A1680="",NOT(ISNUMBER(W1680)),W1680&gt;A1680),"",DATEDIF(W1680,A1680,"Y")&amp;" years, "&amp;DATEDIF(W1680,A1680,"YM")&amp;" months, "&amp;DATEDIF(W1680,A1680,"MD")&amp;" days")</f>
        <v/>
      </c>
      <c r="AR1680" s="175">
        <f>IF($B1680="","",TEXT($A1680,"yyyymmdd")&amp;"_P"&amp;$C1680&amp;"_C"&amp;$F1680&amp;"_"&amp;TRIM(RIGHT(SUBSTITUTE(TRIM(SUBSTITUTE($M1680,CHAR(160)," "))," ",REPT(" ",60)),60))&amp;IF($Q1680="","","-"&amp;TRIM(RIGHT(SUBSTITUTE(TRIM(SUBSTITUTE($Q1680,CHAR(160)," "))," ",REPT(" ",60)),60)))&amp;IF($U1680="","","-"&amp;TRIM(RIGHT(SUBSTITUTE(TRIM(SUBSTITUTE($U1680,CHAR(160)," "))," ",REPT(" ",60)),60)))&amp;".jpg")</f>
        <v/>
      </c>
    </row>
    <row r="1681" ht="14" customHeight="1">
      <c r="O1681" s="196">
        <f>_xlfn.LET(_xlpm.d,_xlfn.XLOOKUP(M1681,'[1]Birth Dates'!$A:$A,'[1]Birth Dates'!$B:$B,"",0),IF(_xlpm.d=0,"",_xlpm.d))</f>
        <v/>
      </c>
      <c r="P1681" s="196">
        <f>IF(OR(O1681="",A1681="",NOT(ISNUMBER(O1681)),O1681&gt;A1681),"",DATEDIF(O1681,A1681,"Y")&amp;" years, "&amp;DATEDIF(O1681,A1681,"YM")&amp;" months, "&amp;DATEDIF(O1681,A1681,"MD")&amp;" days")</f>
        <v/>
      </c>
      <c r="S1681" s="196">
        <f>_xlfn.LET(_xlpm.d,_xlfn.XLOOKUP(Q1681,'[1]Birth Dates'!$A:$A,'[1]Birth Dates'!$B:$B,"",0),IF(_xlpm.d=0,"",_xlpm.d))</f>
        <v/>
      </c>
      <c r="T1681" s="196">
        <f>IF(OR(S1681="",A1681="",NOT(ISNUMBER(S1681)),S1681&gt;A1681),"",DATEDIF(S1681,A1681,"Y")&amp;" years, "&amp;DATEDIF(S1681,A1681,"YM")&amp;" months, "&amp;DATEDIF(S1681,A1681,"MD")&amp;" days")</f>
        <v/>
      </c>
      <c r="W1681" s="196">
        <f>_xlfn.LET(_xlpm.d,_xlfn.XLOOKUP(U1681,'[1]Birth Dates'!$A:$A,'[1]Birth Dates'!$B:$B,"",0),IF(_xlpm.d=0,"",_xlpm.d))</f>
        <v/>
      </c>
      <c r="X1681" s="196">
        <f>IF(OR(W1681="",A1681="",NOT(ISNUMBER(W1681)),W1681&gt;A1681),"",DATEDIF(W1681,A1681,"Y")&amp;" years, "&amp;DATEDIF(W1681,A1681,"YM")&amp;" months, "&amp;DATEDIF(W1681,A1681,"MD")&amp;" days")</f>
        <v/>
      </c>
      <c r="AR1681" s="175">
        <f>IF($B1681="","",TEXT($A1681,"yyyymmdd")&amp;"_P"&amp;$C1681&amp;"_C"&amp;$F1681&amp;"_"&amp;TRIM(RIGHT(SUBSTITUTE(TRIM(SUBSTITUTE($M1681,CHAR(160)," "))," ",REPT(" ",60)),60))&amp;IF($Q1681="","","-"&amp;TRIM(RIGHT(SUBSTITUTE(TRIM(SUBSTITUTE($Q1681,CHAR(160)," "))," ",REPT(" ",60)),60)))&amp;IF($U1681="","","-"&amp;TRIM(RIGHT(SUBSTITUTE(TRIM(SUBSTITUTE($U1681,CHAR(160)," "))," ",REPT(" ",60)),60)))&amp;".jpg")</f>
        <v/>
      </c>
    </row>
    <row r="1682" ht="14" customHeight="1">
      <c r="O1682" s="196">
        <f>_xlfn.LET(_xlpm.d,_xlfn.XLOOKUP(M1682,'[1]Birth Dates'!$A:$A,'[1]Birth Dates'!$B:$B,"",0),IF(_xlpm.d=0,"",_xlpm.d))</f>
        <v/>
      </c>
      <c r="P1682" s="196">
        <f>IF(OR(O1682="",A1682="",NOT(ISNUMBER(O1682)),O1682&gt;A1682),"",DATEDIF(O1682,A1682,"Y")&amp;" years, "&amp;DATEDIF(O1682,A1682,"YM")&amp;" months, "&amp;DATEDIF(O1682,A1682,"MD")&amp;" days")</f>
        <v/>
      </c>
      <c r="S1682" s="196">
        <f>_xlfn.LET(_xlpm.d,_xlfn.XLOOKUP(Q1682,'[1]Birth Dates'!$A:$A,'[1]Birth Dates'!$B:$B,"",0),IF(_xlpm.d=0,"",_xlpm.d))</f>
        <v/>
      </c>
      <c r="T1682" s="196">
        <f>IF(OR(S1682="",A1682="",NOT(ISNUMBER(S1682)),S1682&gt;A1682),"",DATEDIF(S1682,A1682,"Y")&amp;" years, "&amp;DATEDIF(S1682,A1682,"YM")&amp;" months, "&amp;DATEDIF(S1682,A1682,"MD")&amp;" days")</f>
        <v/>
      </c>
      <c r="W1682" s="196">
        <f>_xlfn.LET(_xlpm.d,_xlfn.XLOOKUP(U1682,'[1]Birth Dates'!$A:$A,'[1]Birth Dates'!$B:$B,"",0),IF(_xlpm.d=0,"",_xlpm.d))</f>
        <v/>
      </c>
      <c r="X1682" s="196">
        <f>IF(OR(W1682="",A1682="",NOT(ISNUMBER(W1682)),W1682&gt;A1682),"",DATEDIF(W1682,A1682,"Y")&amp;" years, "&amp;DATEDIF(W1682,A1682,"YM")&amp;" months, "&amp;DATEDIF(W1682,A1682,"MD")&amp;" days")</f>
        <v/>
      </c>
      <c r="AR1682" s="175">
        <f>IF($B1682="","",TEXT($A1682,"yyyymmdd")&amp;"_P"&amp;$C1682&amp;"_C"&amp;$F1682&amp;"_"&amp;TRIM(RIGHT(SUBSTITUTE(TRIM(SUBSTITUTE($M1682,CHAR(160)," "))," ",REPT(" ",60)),60))&amp;IF($Q1682="","","-"&amp;TRIM(RIGHT(SUBSTITUTE(TRIM(SUBSTITUTE($Q1682,CHAR(160)," "))," ",REPT(" ",60)),60)))&amp;IF($U1682="","","-"&amp;TRIM(RIGHT(SUBSTITUTE(TRIM(SUBSTITUTE($U1682,CHAR(160)," "))," ",REPT(" ",60)),60)))&amp;".jpg")</f>
        <v/>
      </c>
    </row>
    <row r="1683" ht="14" customHeight="1">
      <c r="O1683" s="196">
        <f>_xlfn.LET(_xlpm.d,_xlfn.XLOOKUP(M1683,'[1]Birth Dates'!$A:$A,'[1]Birth Dates'!$B:$B,"",0),IF(_xlpm.d=0,"",_xlpm.d))</f>
        <v/>
      </c>
      <c r="P1683" s="196">
        <f>IF(OR(O1683="",A1683="",NOT(ISNUMBER(O1683)),O1683&gt;A1683),"",DATEDIF(O1683,A1683,"Y")&amp;" years, "&amp;DATEDIF(O1683,A1683,"YM")&amp;" months, "&amp;DATEDIF(O1683,A1683,"MD")&amp;" days")</f>
        <v/>
      </c>
      <c r="S1683" s="196">
        <f>_xlfn.LET(_xlpm.d,_xlfn.XLOOKUP(Q1683,'[1]Birth Dates'!$A:$A,'[1]Birth Dates'!$B:$B,"",0),IF(_xlpm.d=0,"",_xlpm.d))</f>
        <v/>
      </c>
      <c r="T1683" s="196">
        <f>IF(OR(S1683="",A1683="",NOT(ISNUMBER(S1683)),S1683&gt;A1683),"",DATEDIF(S1683,A1683,"Y")&amp;" years, "&amp;DATEDIF(S1683,A1683,"YM")&amp;" months, "&amp;DATEDIF(S1683,A1683,"MD")&amp;" days")</f>
        <v/>
      </c>
      <c r="W1683" s="196">
        <f>_xlfn.LET(_xlpm.d,_xlfn.XLOOKUP(U1683,'[1]Birth Dates'!$A:$A,'[1]Birth Dates'!$B:$B,"",0),IF(_xlpm.d=0,"",_xlpm.d))</f>
        <v/>
      </c>
      <c r="X1683" s="196">
        <f>IF(OR(W1683="",A1683="",NOT(ISNUMBER(W1683)),W1683&gt;A1683),"",DATEDIF(W1683,A1683,"Y")&amp;" years, "&amp;DATEDIF(W1683,A1683,"YM")&amp;" months, "&amp;DATEDIF(W1683,A1683,"MD")&amp;" days")</f>
        <v/>
      </c>
      <c r="AR1683" s="175">
        <f>IF($B1683="","",TEXT($A1683,"yyyymmdd")&amp;"_P"&amp;$C1683&amp;"_C"&amp;$F1683&amp;"_"&amp;TRIM(RIGHT(SUBSTITUTE(TRIM(SUBSTITUTE($M1683,CHAR(160)," "))," ",REPT(" ",60)),60))&amp;IF($Q1683="","","-"&amp;TRIM(RIGHT(SUBSTITUTE(TRIM(SUBSTITUTE($Q1683,CHAR(160)," "))," ",REPT(" ",60)),60)))&amp;IF($U1683="","","-"&amp;TRIM(RIGHT(SUBSTITUTE(TRIM(SUBSTITUTE($U1683,CHAR(160)," "))," ",REPT(" ",60)),60)))&amp;".jpg")</f>
        <v/>
      </c>
    </row>
    <row r="1684" ht="14" customHeight="1">
      <c r="O1684" s="196">
        <f>_xlfn.LET(_xlpm.d,_xlfn.XLOOKUP(M1684,'[1]Birth Dates'!$A:$A,'[1]Birth Dates'!$B:$B,"",0),IF(_xlpm.d=0,"",_xlpm.d))</f>
        <v/>
      </c>
      <c r="P1684" s="196">
        <f>IF(OR(O1684="",A1684="",NOT(ISNUMBER(O1684)),O1684&gt;A1684),"",DATEDIF(O1684,A1684,"Y")&amp;" years, "&amp;DATEDIF(O1684,A1684,"YM")&amp;" months, "&amp;DATEDIF(O1684,A1684,"MD")&amp;" days")</f>
        <v/>
      </c>
      <c r="S1684" s="196">
        <f>_xlfn.LET(_xlpm.d,_xlfn.XLOOKUP(Q1684,'[1]Birth Dates'!$A:$A,'[1]Birth Dates'!$B:$B,"",0),IF(_xlpm.d=0,"",_xlpm.d))</f>
        <v/>
      </c>
      <c r="T1684" s="196">
        <f>IF(OR(S1684="",A1684="",NOT(ISNUMBER(S1684)),S1684&gt;A1684),"",DATEDIF(S1684,A1684,"Y")&amp;" years, "&amp;DATEDIF(S1684,A1684,"YM")&amp;" months, "&amp;DATEDIF(S1684,A1684,"MD")&amp;" days")</f>
        <v/>
      </c>
      <c r="W1684" s="196">
        <f>_xlfn.LET(_xlpm.d,_xlfn.XLOOKUP(U1684,'[1]Birth Dates'!$A:$A,'[1]Birth Dates'!$B:$B,"",0),IF(_xlpm.d=0,"",_xlpm.d))</f>
        <v/>
      </c>
      <c r="X1684" s="196">
        <f>IF(OR(W1684="",A1684="",NOT(ISNUMBER(W1684)),W1684&gt;A1684),"",DATEDIF(W1684,A1684,"Y")&amp;" years, "&amp;DATEDIF(W1684,A1684,"YM")&amp;" months, "&amp;DATEDIF(W1684,A1684,"MD")&amp;" days")</f>
        <v/>
      </c>
      <c r="AR1684" s="175">
        <f>IF($B1684="","",TEXT($A1684,"yyyymmdd")&amp;"_P"&amp;$C1684&amp;"_C"&amp;$F1684&amp;"_"&amp;TRIM(RIGHT(SUBSTITUTE(TRIM(SUBSTITUTE($M1684,CHAR(160)," "))," ",REPT(" ",60)),60))&amp;IF($Q1684="","","-"&amp;TRIM(RIGHT(SUBSTITUTE(TRIM(SUBSTITUTE($Q1684,CHAR(160)," "))," ",REPT(" ",60)),60)))&amp;IF($U1684="","","-"&amp;TRIM(RIGHT(SUBSTITUTE(TRIM(SUBSTITUTE($U1684,CHAR(160)," "))," ",REPT(" ",60)),60)))&amp;".jpg")</f>
        <v/>
      </c>
    </row>
    <row r="1685" ht="14" customHeight="1">
      <c r="O1685" s="196">
        <f>_xlfn.LET(_xlpm.d,_xlfn.XLOOKUP(M1685,'[1]Birth Dates'!$A:$A,'[1]Birth Dates'!$B:$B,"",0),IF(_xlpm.d=0,"",_xlpm.d))</f>
        <v/>
      </c>
      <c r="P1685" s="196">
        <f>IF(OR(O1685="",A1685="",NOT(ISNUMBER(O1685)),O1685&gt;A1685),"",DATEDIF(O1685,A1685,"Y")&amp;" years, "&amp;DATEDIF(O1685,A1685,"YM")&amp;" months, "&amp;DATEDIF(O1685,A1685,"MD")&amp;" days")</f>
        <v/>
      </c>
      <c r="S1685" s="196">
        <f>_xlfn.LET(_xlpm.d,_xlfn.XLOOKUP(Q1685,'[1]Birth Dates'!$A:$A,'[1]Birth Dates'!$B:$B,"",0),IF(_xlpm.d=0,"",_xlpm.d))</f>
        <v/>
      </c>
      <c r="T1685" s="196">
        <f>IF(OR(S1685="",A1685="",NOT(ISNUMBER(S1685)),S1685&gt;A1685),"",DATEDIF(S1685,A1685,"Y")&amp;" years, "&amp;DATEDIF(S1685,A1685,"YM")&amp;" months, "&amp;DATEDIF(S1685,A1685,"MD")&amp;" days")</f>
        <v/>
      </c>
      <c r="W1685" s="196">
        <f>_xlfn.LET(_xlpm.d,_xlfn.XLOOKUP(U1685,'[1]Birth Dates'!$A:$A,'[1]Birth Dates'!$B:$B,"",0),IF(_xlpm.d=0,"",_xlpm.d))</f>
        <v/>
      </c>
      <c r="X1685" s="196">
        <f>IF(OR(W1685="",A1685="",NOT(ISNUMBER(W1685)),W1685&gt;A1685),"",DATEDIF(W1685,A1685,"Y")&amp;" years, "&amp;DATEDIF(W1685,A1685,"YM")&amp;" months, "&amp;DATEDIF(W1685,A1685,"MD")&amp;" days")</f>
        <v/>
      </c>
      <c r="AR1685" s="175">
        <f>IF($B1685="","",TEXT($A1685,"yyyymmdd")&amp;"_P"&amp;$C1685&amp;"_C"&amp;$F1685&amp;"_"&amp;TRIM(RIGHT(SUBSTITUTE(TRIM(SUBSTITUTE($M1685,CHAR(160)," "))," ",REPT(" ",60)),60))&amp;IF($Q1685="","","-"&amp;TRIM(RIGHT(SUBSTITUTE(TRIM(SUBSTITUTE($Q1685,CHAR(160)," "))," ",REPT(" ",60)),60)))&amp;IF($U1685="","","-"&amp;TRIM(RIGHT(SUBSTITUTE(TRIM(SUBSTITUTE($U1685,CHAR(160)," "))," ",REPT(" ",60)),60)))&amp;".jpg")</f>
        <v/>
      </c>
    </row>
    <row r="1686" ht="14" customHeight="1">
      <c r="O1686" s="196">
        <f>_xlfn.LET(_xlpm.d,_xlfn.XLOOKUP(M1686,'[1]Birth Dates'!$A:$A,'[1]Birth Dates'!$B:$B,"",0),IF(_xlpm.d=0,"",_xlpm.d))</f>
        <v/>
      </c>
      <c r="P1686" s="196">
        <f>IF(OR(O1686="",A1686="",NOT(ISNUMBER(O1686)),O1686&gt;A1686),"",DATEDIF(O1686,A1686,"Y")&amp;" years, "&amp;DATEDIF(O1686,A1686,"YM")&amp;" months, "&amp;DATEDIF(O1686,A1686,"MD")&amp;" days")</f>
        <v/>
      </c>
      <c r="S1686" s="196">
        <f>_xlfn.LET(_xlpm.d,_xlfn.XLOOKUP(Q1686,'[1]Birth Dates'!$A:$A,'[1]Birth Dates'!$B:$B,"",0),IF(_xlpm.d=0,"",_xlpm.d))</f>
        <v/>
      </c>
      <c r="T1686" s="196">
        <f>IF(OR(S1686="",A1686="",NOT(ISNUMBER(S1686)),S1686&gt;A1686),"",DATEDIF(S1686,A1686,"Y")&amp;" years, "&amp;DATEDIF(S1686,A1686,"YM")&amp;" months, "&amp;DATEDIF(S1686,A1686,"MD")&amp;" days")</f>
        <v/>
      </c>
      <c r="W1686" s="196">
        <f>_xlfn.LET(_xlpm.d,_xlfn.XLOOKUP(U1686,'[1]Birth Dates'!$A:$A,'[1]Birth Dates'!$B:$B,"",0),IF(_xlpm.d=0,"",_xlpm.d))</f>
        <v/>
      </c>
      <c r="X1686" s="196">
        <f>IF(OR(W1686="",A1686="",NOT(ISNUMBER(W1686)),W1686&gt;A1686),"",DATEDIF(W1686,A1686,"Y")&amp;" years, "&amp;DATEDIF(W1686,A1686,"YM")&amp;" months, "&amp;DATEDIF(W1686,A1686,"MD")&amp;" days")</f>
        <v/>
      </c>
      <c r="AR1686" s="175">
        <f>IF($B1686="","",TEXT($A1686,"yyyymmdd")&amp;"_P"&amp;$C1686&amp;"_C"&amp;$F1686&amp;"_"&amp;TRIM(RIGHT(SUBSTITUTE(TRIM(SUBSTITUTE($M1686,CHAR(160)," "))," ",REPT(" ",60)),60))&amp;IF($Q1686="","","-"&amp;TRIM(RIGHT(SUBSTITUTE(TRIM(SUBSTITUTE($Q1686,CHAR(160)," "))," ",REPT(" ",60)),60)))&amp;IF($U1686="","","-"&amp;TRIM(RIGHT(SUBSTITUTE(TRIM(SUBSTITUTE($U1686,CHAR(160)," "))," ",REPT(" ",60)),60)))&amp;".jpg")</f>
        <v/>
      </c>
    </row>
    <row r="1687" ht="14" customHeight="1">
      <c r="O1687" s="196">
        <f>_xlfn.LET(_xlpm.d,_xlfn.XLOOKUP(M1687,'[1]Birth Dates'!$A:$A,'[1]Birth Dates'!$B:$B,"",0),IF(_xlpm.d=0,"",_xlpm.d))</f>
        <v/>
      </c>
      <c r="P1687" s="196">
        <f>IF(OR(O1687="",A1687="",NOT(ISNUMBER(O1687)),O1687&gt;A1687),"",DATEDIF(O1687,A1687,"Y")&amp;" years, "&amp;DATEDIF(O1687,A1687,"YM")&amp;" months, "&amp;DATEDIF(O1687,A1687,"MD")&amp;" days")</f>
        <v/>
      </c>
      <c r="S1687" s="196">
        <f>_xlfn.LET(_xlpm.d,_xlfn.XLOOKUP(Q1687,'[1]Birth Dates'!$A:$A,'[1]Birth Dates'!$B:$B,"",0),IF(_xlpm.d=0,"",_xlpm.d))</f>
        <v/>
      </c>
      <c r="T1687" s="196">
        <f>IF(OR(S1687="",A1687="",NOT(ISNUMBER(S1687)),S1687&gt;A1687),"",DATEDIF(S1687,A1687,"Y")&amp;" years, "&amp;DATEDIF(S1687,A1687,"YM")&amp;" months, "&amp;DATEDIF(S1687,A1687,"MD")&amp;" days")</f>
        <v/>
      </c>
      <c r="W1687" s="196">
        <f>_xlfn.LET(_xlpm.d,_xlfn.XLOOKUP(U1687,'[1]Birth Dates'!$A:$A,'[1]Birth Dates'!$B:$B,"",0),IF(_xlpm.d=0,"",_xlpm.d))</f>
        <v/>
      </c>
      <c r="X1687" s="196">
        <f>IF(OR(W1687="",A1687="",NOT(ISNUMBER(W1687)),W1687&gt;A1687),"",DATEDIF(W1687,A1687,"Y")&amp;" years, "&amp;DATEDIF(W1687,A1687,"YM")&amp;" months, "&amp;DATEDIF(W1687,A1687,"MD")&amp;" days")</f>
        <v/>
      </c>
      <c r="AR1687" s="175">
        <f>IF($B1687="","",TEXT($A1687,"yyyymmdd")&amp;"_P"&amp;$C1687&amp;"_C"&amp;$F1687&amp;"_"&amp;TRIM(RIGHT(SUBSTITUTE(TRIM(SUBSTITUTE($M1687,CHAR(160)," "))," ",REPT(" ",60)),60))&amp;IF($Q1687="","","-"&amp;TRIM(RIGHT(SUBSTITUTE(TRIM(SUBSTITUTE($Q1687,CHAR(160)," "))," ",REPT(" ",60)),60)))&amp;IF($U1687="","","-"&amp;TRIM(RIGHT(SUBSTITUTE(TRIM(SUBSTITUTE($U1687,CHAR(160)," "))," ",REPT(" ",60)),60)))&amp;".jpg")</f>
        <v/>
      </c>
    </row>
    <row r="1688" ht="14" customHeight="1">
      <c r="O1688" s="196">
        <f>_xlfn.LET(_xlpm.d,_xlfn.XLOOKUP(M1688,'[1]Birth Dates'!$A:$A,'[1]Birth Dates'!$B:$B,"",0),IF(_xlpm.d=0,"",_xlpm.d))</f>
        <v/>
      </c>
      <c r="P1688" s="196">
        <f>IF(OR(O1688="",A1688="",NOT(ISNUMBER(O1688)),O1688&gt;A1688),"",DATEDIF(O1688,A1688,"Y")&amp;" years, "&amp;DATEDIF(O1688,A1688,"YM")&amp;" months, "&amp;DATEDIF(O1688,A1688,"MD")&amp;" days")</f>
        <v/>
      </c>
      <c r="S1688" s="196">
        <f>_xlfn.LET(_xlpm.d,_xlfn.XLOOKUP(Q1688,'[1]Birth Dates'!$A:$A,'[1]Birth Dates'!$B:$B,"",0),IF(_xlpm.d=0,"",_xlpm.d))</f>
        <v/>
      </c>
      <c r="T1688" s="196">
        <f>IF(OR(S1688="",A1688="",NOT(ISNUMBER(S1688)),S1688&gt;A1688),"",DATEDIF(S1688,A1688,"Y")&amp;" years, "&amp;DATEDIF(S1688,A1688,"YM")&amp;" months, "&amp;DATEDIF(S1688,A1688,"MD")&amp;" days")</f>
        <v/>
      </c>
      <c r="W1688" s="196">
        <f>_xlfn.LET(_xlpm.d,_xlfn.XLOOKUP(U1688,'[1]Birth Dates'!$A:$A,'[1]Birth Dates'!$B:$B,"",0),IF(_xlpm.d=0,"",_xlpm.d))</f>
        <v/>
      </c>
      <c r="X1688" s="196">
        <f>IF(OR(W1688="",A1688="",NOT(ISNUMBER(W1688)),W1688&gt;A1688),"",DATEDIF(W1688,A1688,"Y")&amp;" years, "&amp;DATEDIF(W1688,A1688,"YM")&amp;" months, "&amp;DATEDIF(W1688,A1688,"MD")&amp;" days")</f>
        <v/>
      </c>
      <c r="AR1688" s="175">
        <f>IF($B1688="","",TEXT($A1688,"yyyymmdd")&amp;"_P"&amp;$C1688&amp;"_C"&amp;$F1688&amp;"_"&amp;TRIM(RIGHT(SUBSTITUTE(TRIM(SUBSTITUTE($M1688,CHAR(160)," "))," ",REPT(" ",60)),60))&amp;IF($Q1688="","","-"&amp;TRIM(RIGHT(SUBSTITUTE(TRIM(SUBSTITUTE($Q1688,CHAR(160)," "))," ",REPT(" ",60)),60)))&amp;IF($U1688="","","-"&amp;TRIM(RIGHT(SUBSTITUTE(TRIM(SUBSTITUTE($U1688,CHAR(160)," "))," ",REPT(" ",60)),60)))&amp;".jpg")</f>
        <v/>
      </c>
    </row>
    <row r="1689" ht="14" customHeight="1">
      <c r="O1689" s="196">
        <f>_xlfn.LET(_xlpm.d,_xlfn.XLOOKUP(M1689,'[1]Birth Dates'!$A:$A,'[1]Birth Dates'!$B:$B,"",0),IF(_xlpm.d=0,"",_xlpm.d))</f>
        <v/>
      </c>
      <c r="P1689" s="196">
        <f>IF(OR(O1689="",A1689="",NOT(ISNUMBER(O1689)),O1689&gt;A1689),"",DATEDIF(O1689,A1689,"Y")&amp;" years, "&amp;DATEDIF(O1689,A1689,"YM")&amp;" months, "&amp;DATEDIF(O1689,A1689,"MD")&amp;" days")</f>
        <v/>
      </c>
      <c r="S1689" s="196">
        <f>_xlfn.LET(_xlpm.d,_xlfn.XLOOKUP(Q1689,'[1]Birth Dates'!$A:$A,'[1]Birth Dates'!$B:$B,"",0),IF(_xlpm.d=0,"",_xlpm.d))</f>
        <v/>
      </c>
      <c r="T1689" s="196">
        <f>IF(OR(S1689="",A1689="",NOT(ISNUMBER(S1689)),S1689&gt;A1689),"",DATEDIF(S1689,A1689,"Y")&amp;" years, "&amp;DATEDIF(S1689,A1689,"YM")&amp;" months, "&amp;DATEDIF(S1689,A1689,"MD")&amp;" days")</f>
        <v/>
      </c>
      <c r="W1689" s="196">
        <f>_xlfn.LET(_xlpm.d,_xlfn.XLOOKUP(U1689,'[1]Birth Dates'!$A:$A,'[1]Birth Dates'!$B:$B,"",0),IF(_xlpm.d=0,"",_xlpm.d))</f>
        <v/>
      </c>
      <c r="X1689" s="196">
        <f>IF(OR(W1689="",A1689="",NOT(ISNUMBER(W1689)),W1689&gt;A1689),"",DATEDIF(W1689,A1689,"Y")&amp;" years, "&amp;DATEDIF(W1689,A1689,"YM")&amp;" months, "&amp;DATEDIF(W1689,A1689,"MD")&amp;" days")</f>
        <v/>
      </c>
      <c r="AR1689" s="175">
        <f>IF($B1689="","",TEXT($A1689,"yyyymmdd")&amp;"_P"&amp;$C1689&amp;"_C"&amp;$F1689&amp;"_"&amp;TRIM(RIGHT(SUBSTITUTE(TRIM(SUBSTITUTE($M1689,CHAR(160)," "))," ",REPT(" ",60)),60))&amp;IF($Q1689="","","-"&amp;TRIM(RIGHT(SUBSTITUTE(TRIM(SUBSTITUTE($Q1689,CHAR(160)," "))," ",REPT(" ",60)),60)))&amp;IF($U1689="","","-"&amp;TRIM(RIGHT(SUBSTITUTE(TRIM(SUBSTITUTE($U1689,CHAR(160)," "))," ",REPT(" ",60)),60)))&amp;".jpg")</f>
        <v/>
      </c>
    </row>
    <row r="1690" ht="14" customHeight="1">
      <c r="O1690" s="196">
        <f>_xlfn.LET(_xlpm.d,_xlfn.XLOOKUP(M1690,'[1]Birth Dates'!$A:$A,'[1]Birth Dates'!$B:$B,"",0),IF(_xlpm.d=0,"",_xlpm.d))</f>
        <v/>
      </c>
      <c r="P1690" s="196">
        <f>IF(OR(O1690="",A1690="",NOT(ISNUMBER(O1690)),O1690&gt;A1690),"",DATEDIF(O1690,A1690,"Y")&amp;" years, "&amp;DATEDIF(O1690,A1690,"YM")&amp;" months, "&amp;DATEDIF(O1690,A1690,"MD")&amp;" days")</f>
        <v/>
      </c>
      <c r="S1690" s="196">
        <f>_xlfn.LET(_xlpm.d,_xlfn.XLOOKUP(Q1690,'[1]Birth Dates'!$A:$A,'[1]Birth Dates'!$B:$B,"",0),IF(_xlpm.d=0,"",_xlpm.d))</f>
        <v/>
      </c>
      <c r="T1690" s="196">
        <f>IF(OR(S1690="",A1690="",NOT(ISNUMBER(S1690)),S1690&gt;A1690),"",DATEDIF(S1690,A1690,"Y")&amp;" years, "&amp;DATEDIF(S1690,A1690,"YM")&amp;" months, "&amp;DATEDIF(S1690,A1690,"MD")&amp;" days")</f>
        <v/>
      </c>
      <c r="W1690" s="196">
        <f>_xlfn.LET(_xlpm.d,_xlfn.XLOOKUP(U1690,'[1]Birth Dates'!$A:$A,'[1]Birth Dates'!$B:$B,"",0),IF(_xlpm.d=0,"",_xlpm.d))</f>
        <v/>
      </c>
      <c r="X1690" s="196">
        <f>IF(OR(W1690="",A1690="",NOT(ISNUMBER(W1690)),W1690&gt;A1690),"",DATEDIF(W1690,A1690,"Y")&amp;" years, "&amp;DATEDIF(W1690,A1690,"YM")&amp;" months, "&amp;DATEDIF(W1690,A1690,"MD")&amp;" days")</f>
        <v/>
      </c>
      <c r="AR1690" s="175">
        <f>IF($B1690="","",TEXT($A1690,"yyyymmdd")&amp;"_P"&amp;$C1690&amp;"_C"&amp;$F1690&amp;"_"&amp;TRIM(RIGHT(SUBSTITUTE(TRIM(SUBSTITUTE($M1690,CHAR(160)," "))," ",REPT(" ",60)),60))&amp;IF($Q1690="","","-"&amp;TRIM(RIGHT(SUBSTITUTE(TRIM(SUBSTITUTE($Q1690,CHAR(160)," "))," ",REPT(" ",60)),60)))&amp;IF($U1690="","","-"&amp;TRIM(RIGHT(SUBSTITUTE(TRIM(SUBSTITUTE($U1690,CHAR(160)," "))," ",REPT(" ",60)),60)))&amp;".jpg")</f>
        <v/>
      </c>
    </row>
    <row r="1691" ht="14" customHeight="1">
      <c r="O1691" s="196">
        <f>_xlfn.LET(_xlpm.d,_xlfn.XLOOKUP(M1691,'[1]Birth Dates'!$A:$A,'[1]Birth Dates'!$B:$B,"",0),IF(_xlpm.d=0,"",_xlpm.d))</f>
        <v/>
      </c>
      <c r="P1691" s="196">
        <f>IF(OR(O1691="",A1691="",NOT(ISNUMBER(O1691)),O1691&gt;A1691),"",DATEDIF(O1691,A1691,"Y")&amp;" years, "&amp;DATEDIF(O1691,A1691,"YM")&amp;" months, "&amp;DATEDIF(O1691,A1691,"MD")&amp;" days")</f>
        <v/>
      </c>
      <c r="S1691" s="196">
        <f>_xlfn.LET(_xlpm.d,_xlfn.XLOOKUP(Q1691,'[1]Birth Dates'!$A:$A,'[1]Birth Dates'!$B:$B,"",0),IF(_xlpm.d=0,"",_xlpm.d))</f>
        <v/>
      </c>
      <c r="T1691" s="196">
        <f>IF(OR(S1691="",A1691="",NOT(ISNUMBER(S1691)),S1691&gt;A1691),"",DATEDIF(S1691,A1691,"Y")&amp;" years, "&amp;DATEDIF(S1691,A1691,"YM")&amp;" months, "&amp;DATEDIF(S1691,A1691,"MD")&amp;" days")</f>
        <v/>
      </c>
      <c r="W1691" s="196">
        <f>_xlfn.LET(_xlpm.d,_xlfn.XLOOKUP(U1691,'[1]Birth Dates'!$A:$A,'[1]Birth Dates'!$B:$B,"",0),IF(_xlpm.d=0,"",_xlpm.d))</f>
        <v/>
      </c>
      <c r="X1691" s="196">
        <f>IF(OR(W1691="",A1691="",NOT(ISNUMBER(W1691)),W1691&gt;A1691),"",DATEDIF(W1691,A1691,"Y")&amp;" years, "&amp;DATEDIF(W1691,A1691,"YM")&amp;" months, "&amp;DATEDIF(W1691,A1691,"MD")&amp;" days")</f>
        <v/>
      </c>
      <c r="AR1691" s="175">
        <f>IF($B1691="","",TEXT($A1691,"yyyymmdd")&amp;"_P"&amp;$C1691&amp;"_C"&amp;$F1691&amp;"_"&amp;TRIM(RIGHT(SUBSTITUTE(TRIM(SUBSTITUTE($M1691,CHAR(160)," "))," ",REPT(" ",60)),60))&amp;IF($Q1691="","","-"&amp;TRIM(RIGHT(SUBSTITUTE(TRIM(SUBSTITUTE($Q1691,CHAR(160)," "))," ",REPT(" ",60)),60)))&amp;IF($U1691="","","-"&amp;TRIM(RIGHT(SUBSTITUTE(TRIM(SUBSTITUTE($U1691,CHAR(160)," "))," ",REPT(" ",60)),60)))&amp;".jpg")</f>
        <v/>
      </c>
    </row>
    <row r="1692" ht="14" customHeight="1">
      <c r="O1692" s="196">
        <f>_xlfn.LET(_xlpm.d,_xlfn.XLOOKUP(M1692,'[1]Birth Dates'!$A:$A,'[1]Birth Dates'!$B:$B,"",0),IF(_xlpm.d=0,"",_xlpm.d))</f>
        <v/>
      </c>
      <c r="P1692" s="196">
        <f>IF(OR(O1692="",A1692="",NOT(ISNUMBER(O1692)),O1692&gt;A1692),"",DATEDIF(O1692,A1692,"Y")&amp;" years, "&amp;DATEDIF(O1692,A1692,"YM")&amp;" months, "&amp;DATEDIF(O1692,A1692,"MD")&amp;" days")</f>
        <v/>
      </c>
      <c r="S1692" s="196">
        <f>_xlfn.LET(_xlpm.d,_xlfn.XLOOKUP(Q1692,'[1]Birth Dates'!$A:$A,'[1]Birth Dates'!$B:$B,"",0),IF(_xlpm.d=0,"",_xlpm.d))</f>
        <v/>
      </c>
      <c r="T1692" s="196">
        <f>IF(OR(S1692="",A1692="",NOT(ISNUMBER(S1692)),S1692&gt;A1692),"",DATEDIF(S1692,A1692,"Y")&amp;" years, "&amp;DATEDIF(S1692,A1692,"YM")&amp;" months, "&amp;DATEDIF(S1692,A1692,"MD")&amp;" days")</f>
        <v/>
      </c>
      <c r="W1692" s="196">
        <f>_xlfn.LET(_xlpm.d,_xlfn.XLOOKUP(U1692,'[1]Birth Dates'!$A:$A,'[1]Birth Dates'!$B:$B,"",0),IF(_xlpm.d=0,"",_xlpm.d))</f>
        <v/>
      </c>
      <c r="X1692" s="196">
        <f>IF(OR(W1692="",A1692="",NOT(ISNUMBER(W1692)),W1692&gt;A1692),"",DATEDIF(W1692,A1692,"Y")&amp;" years, "&amp;DATEDIF(W1692,A1692,"YM")&amp;" months, "&amp;DATEDIF(W1692,A1692,"MD")&amp;" days")</f>
        <v/>
      </c>
      <c r="AR1692" s="175">
        <f>IF($B1692="","",TEXT($A1692,"yyyymmdd")&amp;"_P"&amp;$C1692&amp;"_C"&amp;$F1692&amp;"_"&amp;TRIM(RIGHT(SUBSTITUTE(TRIM(SUBSTITUTE($M1692,CHAR(160)," "))," ",REPT(" ",60)),60))&amp;IF($Q1692="","","-"&amp;TRIM(RIGHT(SUBSTITUTE(TRIM(SUBSTITUTE($Q1692,CHAR(160)," "))," ",REPT(" ",60)),60)))&amp;IF($U1692="","","-"&amp;TRIM(RIGHT(SUBSTITUTE(TRIM(SUBSTITUTE($U1692,CHAR(160)," "))," ",REPT(" ",60)),60)))&amp;".jpg")</f>
        <v/>
      </c>
    </row>
    <row r="1693" ht="14" customHeight="1">
      <c r="O1693" s="196">
        <f>_xlfn.LET(_xlpm.d,_xlfn.XLOOKUP(M1693,'[1]Birth Dates'!$A:$A,'[1]Birth Dates'!$B:$B,"",0),IF(_xlpm.d=0,"",_xlpm.d))</f>
        <v/>
      </c>
      <c r="P1693" s="196">
        <f>IF(OR(O1693="",A1693="",NOT(ISNUMBER(O1693)),O1693&gt;A1693),"",DATEDIF(O1693,A1693,"Y")&amp;" years, "&amp;DATEDIF(O1693,A1693,"YM")&amp;" months, "&amp;DATEDIF(O1693,A1693,"MD")&amp;" days")</f>
        <v/>
      </c>
      <c r="S1693" s="196">
        <f>_xlfn.LET(_xlpm.d,_xlfn.XLOOKUP(Q1693,'[1]Birth Dates'!$A:$A,'[1]Birth Dates'!$B:$B,"",0),IF(_xlpm.d=0,"",_xlpm.d))</f>
        <v/>
      </c>
      <c r="T1693" s="196">
        <f>IF(OR(S1693="",A1693="",NOT(ISNUMBER(S1693)),S1693&gt;A1693),"",DATEDIF(S1693,A1693,"Y")&amp;" years, "&amp;DATEDIF(S1693,A1693,"YM")&amp;" months, "&amp;DATEDIF(S1693,A1693,"MD")&amp;" days")</f>
        <v/>
      </c>
      <c r="W1693" s="196">
        <f>_xlfn.LET(_xlpm.d,_xlfn.XLOOKUP(U1693,'[1]Birth Dates'!$A:$A,'[1]Birth Dates'!$B:$B,"",0),IF(_xlpm.d=0,"",_xlpm.d))</f>
        <v/>
      </c>
      <c r="X1693" s="196">
        <f>IF(OR(W1693="",A1693="",NOT(ISNUMBER(W1693)),W1693&gt;A1693),"",DATEDIF(W1693,A1693,"Y")&amp;" years, "&amp;DATEDIF(W1693,A1693,"YM")&amp;" months, "&amp;DATEDIF(W1693,A1693,"MD")&amp;" days")</f>
        <v/>
      </c>
      <c r="AR1693" s="175">
        <f>IF($B1693="","",TEXT($A1693,"yyyymmdd")&amp;"_P"&amp;$C1693&amp;"_C"&amp;$F1693&amp;"_"&amp;TRIM(RIGHT(SUBSTITUTE(TRIM(SUBSTITUTE($M1693,CHAR(160)," "))," ",REPT(" ",60)),60))&amp;IF($Q1693="","","-"&amp;TRIM(RIGHT(SUBSTITUTE(TRIM(SUBSTITUTE($Q1693,CHAR(160)," "))," ",REPT(" ",60)),60)))&amp;IF($U1693="","","-"&amp;TRIM(RIGHT(SUBSTITUTE(TRIM(SUBSTITUTE($U1693,CHAR(160)," "))," ",REPT(" ",60)),60)))&amp;".jpg")</f>
        <v/>
      </c>
    </row>
    <row r="1694" ht="14" customHeight="1">
      <c r="O1694" s="196">
        <f>_xlfn.LET(_xlpm.d,_xlfn.XLOOKUP(M1694,'[1]Birth Dates'!$A:$A,'[1]Birth Dates'!$B:$B,"",0),IF(_xlpm.d=0,"",_xlpm.d))</f>
        <v/>
      </c>
      <c r="P1694" s="196">
        <f>IF(OR(O1694="",A1694="",NOT(ISNUMBER(O1694)),O1694&gt;A1694),"",DATEDIF(O1694,A1694,"Y")&amp;" years, "&amp;DATEDIF(O1694,A1694,"YM")&amp;" months, "&amp;DATEDIF(O1694,A1694,"MD")&amp;" days")</f>
        <v/>
      </c>
      <c r="S1694" s="196">
        <f>_xlfn.LET(_xlpm.d,_xlfn.XLOOKUP(Q1694,'[1]Birth Dates'!$A:$A,'[1]Birth Dates'!$B:$B,"",0),IF(_xlpm.d=0,"",_xlpm.d))</f>
        <v/>
      </c>
      <c r="T1694" s="196">
        <f>IF(OR(S1694="",A1694="",NOT(ISNUMBER(S1694)),S1694&gt;A1694),"",DATEDIF(S1694,A1694,"Y")&amp;" years, "&amp;DATEDIF(S1694,A1694,"YM")&amp;" months, "&amp;DATEDIF(S1694,A1694,"MD")&amp;" days")</f>
        <v/>
      </c>
      <c r="W1694" s="196">
        <f>_xlfn.LET(_xlpm.d,_xlfn.XLOOKUP(U1694,'[1]Birth Dates'!$A:$A,'[1]Birth Dates'!$B:$B,"",0),IF(_xlpm.d=0,"",_xlpm.d))</f>
        <v/>
      </c>
      <c r="X1694" s="196">
        <f>IF(OR(W1694="",A1694="",NOT(ISNUMBER(W1694)),W1694&gt;A1694),"",DATEDIF(W1694,A1694,"Y")&amp;" years, "&amp;DATEDIF(W1694,A1694,"YM")&amp;" months, "&amp;DATEDIF(W1694,A1694,"MD")&amp;" days")</f>
        <v/>
      </c>
      <c r="AR1694" s="175">
        <f>IF($B1694="","",TEXT($A1694,"yyyymmdd")&amp;"_P"&amp;$C1694&amp;"_C"&amp;$F1694&amp;"_"&amp;TRIM(RIGHT(SUBSTITUTE(TRIM(SUBSTITUTE($M1694,CHAR(160)," "))," ",REPT(" ",60)),60))&amp;IF($Q1694="","","-"&amp;TRIM(RIGHT(SUBSTITUTE(TRIM(SUBSTITUTE($Q1694,CHAR(160)," "))," ",REPT(" ",60)),60)))&amp;IF($U1694="","","-"&amp;TRIM(RIGHT(SUBSTITUTE(TRIM(SUBSTITUTE($U1694,CHAR(160)," "))," ",REPT(" ",60)),60)))&amp;".jpg")</f>
        <v/>
      </c>
    </row>
    <row r="1695" ht="14" customHeight="1">
      <c r="O1695" s="196">
        <f>_xlfn.LET(_xlpm.d,_xlfn.XLOOKUP(M1695,'[1]Birth Dates'!$A:$A,'[1]Birth Dates'!$B:$B,"",0),IF(_xlpm.d=0,"",_xlpm.d))</f>
        <v/>
      </c>
      <c r="P1695" s="196">
        <f>IF(OR(O1695="",A1695="",NOT(ISNUMBER(O1695)),O1695&gt;A1695),"",DATEDIF(O1695,A1695,"Y")&amp;" years, "&amp;DATEDIF(O1695,A1695,"YM")&amp;" months, "&amp;DATEDIF(O1695,A1695,"MD")&amp;" days")</f>
        <v/>
      </c>
      <c r="S1695" s="196">
        <f>_xlfn.LET(_xlpm.d,_xlfn.XLOOKUP(Q1695,'[1]Birth Dates'!$A:$A,'[1]Birth Dates'!$B:$B,"",0),IF(_xlpm.d=0,"",_xlpm.d))</f>
        <v/>
      </c>
      <c r="T1695" s="196">
        <f>IF(OR(S1695="",A1695="",NOT(ISNUMBER(S1695)),S1695&gt;A1695),"",DATEDIF(S1695,A1695,"Y")&amp;" years, "&amp;DATEDIF(S1695,A1695,"YM")&amp;" months, "&amp;DATEDIF(S1695,A1695,"MD")&amp;" days")</f>
        <v/>
      </c>
      <c r="W1695" s="196">
        <f>_xlfn.LET(_xlpm.d,_xlfn.XLOOKUP(U1695,'[1]Birth Dates'!$A:$A,'[1]Birth Dates'!$B:$B,"",0),IF(_xlpm.d=0,"",_xlpm.d))</f>
        <v/>
      </c>
      <c r="X1695" s="196">
        <f>IF(OR(W1695="",A1695="",NOT(ISNUMBER(W1695)),W1695&gt;A1695),"",DATEDIF(W1695,A1695,"Y")&amp;" years, "&amp;DATEDIF(W1695,A1695,"YM")&amp;" months, "&amp;DATEDIF(W1695,A1695,"MD")&amp;" days")</f>
        <v/>
      </c>
      <c r="AR1695" s="175">
        <f>IF($B1695="","",TEXT($A1695,"yyyymmdd")&amp;"_P"&amp;$C1695&amp;"_C"&amp;$F1695&amp;"_"&amp;TRIM(RIGHT(SUBSTITUTE(TRIM(SUBSTITUTE($M1695,CHAR(160)," "))," ",REPT(" ",60)),60))&amp;IF($Q1695="","","-"&amp;TRIM(RIGHT(SUBSTITUTE(TRIM(SUBSTITUTE($Q1695,CHAR(160)," "))," ",REPT(" ",60)),60)))&amp;IF($U1695="","","-"&amp;TRIM(RIGHT(SUBSTITUTE(TRIM(SUBSTITUTE($U1695,CHAR(160)," "))," ",REPT(" ",60)),60)))&amp;".jpg")</f>
        <v/>
      </c>
    </row>
    <row r="1696" ht="14" customHeight="1">
      <c r="O1696" s="196">
        <f>_xlfn.LET(_xlpm.d,_xlfn.XLOOKUP(M1696,'[1]Birth Dates'!$A:$A,'[1]Birth Dates'!$B:$B,"",0),IF(_xlpm.d=0,"",_xlpm.d))</f>
        <v/>
      </c>
      <c r="P1696" s="196">
        <f>IF(OR(O1696="",A1696="",NOT(ISNUMBER(O1696)),O1696&gt;A1696),"",DATEDIF(O1696,A1696,"Y")&amp;" years, "&amp;DATEDIF(O1696,A1696,"YM")&amp;" months, "&amp;DATEDIF(O1696,A1696,"MD")&amp;" days")</f>
        <v/>
      </c>
      <c r="S1696" s="196">
        <f>_xlfn.LET(_xlpm.d,_xlfn.XLOOKUP(Q1696,'[1]Birth Dates'!$A:$A,'[1]Birth Dates'!$B:$B,"",0),IF(_xlpm.d=0,"",_xlpm.d))</f>
        <v/>
      </c>
      <c r="T1696" s="196">
        <f>IF(OR(S1696="",A1696="",NOT(ISNUMBER(S1696)),S1696&gt;A1696),"",DATEDIF(S1696,A1696,"Y")&amp;" years, "&amp;DATEDIF(S1696,A1696,"YM")&amp;" months, "&amp;DATEDIF(S1696,A1696,"MD")&amp;" days")</f>
        <v/>
      </c>
      <c r="W1696" s="196">
        <f>_xlfn.LET(_xlpm.d,_xlfn.XLOOKUP(U1696,'[1]Birth Dates'!$A:$A,'[1]Birth Dates'!$B:$B,"",0),IF(_xlpm.d=0,"",_xlpm.d))</f>
        <v/>
      </c>
      <c r="X1696" s="196">
        <f>IF(OR(W1696="",A1696="",NOT(ISNUMBER(W1696)),W1696&gt;A1696),"",DATEDIF(W1696,A1696,"Y")&amp;" years, "&amp;DATEDIF(W1696,A1696,"YM")&amp;" months, "&amp;DATEDIF(W1696,A1696,"MD")&amp;" days")</f>
        <v/>
      </c>
      <c r="AR1696" s="175">
        <f>IF($B1696="","",TEXT($A1696,"yyyymmdd")&amp;"_P"&amp;$C1696&amp;"_C"&amp;$F1696&amp;"_"&amp;TRIM(RIGHT(SUBSTITUTE(TRIM(SUBSTITUTE($M1696,CHAR(160)," "))," ",REPT(" ",60)),60))&amp;IF($Q1696="","","-"&amp;TRIM(RIGHT(SUBSTITUTE(TRIM(SUBSTITUTE($Q1696,CHAR(160)," "))," ",REPT(" ",60)),60)))&amp;IF($U1696="","","-"&amp;TRIM(RIGHT(SUBSTITUTE(TRIM(SUBSTITUTE($U1696,CHAR(160)," "))," ",REPT(" ",60)),60)))&amp;".jpg")</f>
        <v/>
      </c>
    </row>
    <row r="1697" ht="14" customHeight="1">
      <c r="O1697" s="196">
        <f>_xlfn.LET(_xlpm.d,_xlfn.XLOOKUP(M1697,'[1]Birth Dates'!$A:$A,'[1]Birth Dates'!$B:$B,"",0),IF(_xlpm.d=0,"",_xlpm.d))</f>
        <v/>
      </c>
      <c r="P1697" s="196">
        <f>IF(OR(O1697="",A1697="",NOT(ISNUMBER(O1697)),O1697&gt;A1697),"",DATEDIF(O1697,A1697,"Y")&amp;" years, "&amp;DATEDIF(O1697,A1697,"YM")&amp;" months, "&amp;DATEDIF(O1697,A1697,"MD")&amp;" days")</f>
        <v/>
      </c>
      <c r="S1697" s="196">
        <f>_xlfn.LET(_xlpm.d,_xlfn.XLOOKUP(Q1697,'[1]Birth Dates'!$A:$A,'[1]Birth Dates'!$B:$B,"",0),IF(_xlpm.d=0,"",_xlpm.d))</f>
        <v/>
      </c>
      <c r="T1697" s="196">
        <f>IF(OR(S1697="",A1697="",NOT(ISNUMBER(S1697)),S1697&gt;A1697),"",DATEDIF(S1697,A1697,"Y")&amp;" years, "&amp;DATEDIF(S1697,A1697,"YM")&amp;" months, "&amp;DATEDIF(S1697,A1697,"MD")&amp;" days")</f>
        <v/>
      </c>
      <c r="W1697" s="196">
        <f>_xlfn.LET(_xlpm.d,_xlfn.XLOOKUP(U1697,'[1]Birth Dates'!$A:$A,'[1]Birth Dates'!$B:$B,"",0),IF(_xlpm.d=0,"",_xlpm.d))</f>
        <v/>
      </c>
      <c r="X1697" s="196">
        <f>IF(OR(W1697="",A1697="",NOT(ISNUMBER(W1697)),W1697&gt;A1697),"",DATEDIF(W1697,A1697,"Y")&amp;" years, "&amp;DATEDIF(W1697,A1697,"YM")&amp;" months, "&amp;DATEDIF(W1697,A1697,"MD")&amp;" days")</f>
        <v/>
      </c>
      <c r="AR1697" s="175">
        <f>IF($B1697="","",TEXT($A1697,"yyyymmdd")&amp;"_P"&amp;$C1697&amp;"_C"&amp;$F1697&amp;"_"&amp;TRIM(RIGHT(SUBSTITUTE(TRIM(SUBSTITUTE($M1697,CHAR(160)," "))," ",REPT(" ",60)),60))&amp;IF($Q1697="","","-"&amp;TRIM(RIGHT(SUBSTITUTE(TRIM(SUBSTITUTE($Q1697,CHAR(160)," "))," ",REPT(" ",60)),60)))&amp;IF($U1697="","","-"&amp;TRIM(RIGHT(SUBSTITUTE(TRIM(SUBSTITUTE($U1697,CHAR(160)," "))," ",REPT(" ",60)),60)))&amp;".jpg")</f>
        <v/>
      </c>
    </row>
    <row r="1698" ht="14" customHeight="1">
      <c r="O1698" s="196">
        <f>_xlfn.LET(_xlpm.d,_xlfn.XLOOKUP(M1698,'[1]Birth Dates'!$A:$A,'[1]Birth Dates'!$B:$B,"",0),IF(_xlpm.d=0,"",_xlpm.d))</f>
        <v/>
      </c>
      <c r="P1698" s="196">
        <f>IF(OR(O1698="",A1698="",NOT(ISNUMBER(O1698)),O1698&gt;A1698),"",DATEDIF(O1698,A1698,"Y")&amp;" years, "&amp;DATEDIF(O1698,A1698,"YM")&amp;" months, "&amp;DATEDIF(O1698,A1698,"MD")&amp;" days")</f>
        <v/>
      </c>
      <c r="S1698" s="196">
        <f>_xlfn.LET(_xlpm.d,_xlfn.XLOOKUP(Q1698,'[1]Birth Dates'!$A:$A,'[1]Birth Dates'!$B:$B,"",0),IF(_xlpm.d=0,"",_xlpm.d))</f>
        <v/>
      </c>
      <c r="T1698" s="196">
        <f>IF(OR(S1698="",A1698="",NOT(ISNUMBER(S1698)),S1698&gt;A1698),"",DATEDIF(S1698,A1698,"Y")&amp;" years, "&amp;DATEDIF(S1698,A1698,"YM")&amp;" months, "&amp;DATEDIF(S1698,A1698,"MD")&amp;" days")</f>
        <v/>
      </c>
      <c r="W1698" s="196">
        <f>_xlfn.LET(_xlpm.d,_xlfn.XLOOKUP(U1698,'[1]Birth Dates'!$A:$A,'[1]Birth Dates'!$B:$B,"",0),IF(_xlpm.d=0,"",_xlpm.d))</f>
        <v/>
      </c>
      <c r="X1698" s="196">
        <f>IF(OR(W1698="",A1698="",NOT(ISNUMBER(W1698)),W1698&gt;A1698),"",DATEDIF(W1698,A1698,"Y")&amp;" years, "&amp;DATEDIF(W1698,A1698,"YM")&amp;" months, "&amp;DATEDIF(W1698,A1698,"MD")&amp;" days")</f>
        <v/>
      </c>
      <c r="AR1698" s="175">
        <f>IF($B1698="","",TEXT($A1698,"yyyymmdd")&amp;"_P"&amp;$C1698&amp;"_C"&amp;$F1698&amp;"_"&amp;TRIM(RIGHT(SUBSTITUTE(TRIM(SUBSTITUTE($M1698,CHAR(160)," "))," ",REPT(" ",60)),60))&amp;IF($Q1698="","","-"&amp;TRIM(RIGHT(SUBSTITUTE(TRIM(SUBSTITUTE($Q1698,CHAR(160)," "))," ",REPT(" ",60)),60)))&amp;IF($U1698="","","-"&amp;TRIM(RIGHT(SUBSTITUTE(TRIM(SUBSTITUTE($U1698,CHAR(160)," "))," ",REPT(" ",60)),60)))&amp;".jpg")</f>
        <v/>
      </c>
    </row>
    <row r="1699" ht="14" customHeight="1">
      <c r="O1699" s="196">
        <f>_xlfn.LET(_xlpm.d,_xlfn.XLOOKUP(M1699,'[1]Birth Dates'!$A:$A,'[1]Birth Dates'!$B:$B,"",0),IF(_xlpm.d=0,"",_xlpm.d))</f>
        <v/>
      </c>
      <c r="P1699" s="196">
        <f>IF(OR(O1699="",A1699="",NOT(ISNUMBER(O1699)),O1699&gt;A1699),"",DATEDIF(O1699,A1699,"Y")&amp;" years, "&amp;DATEDIF(O1699,A1699,"YM")&amp;" months, "&amp;DATEDIF(O1699,A1699,"MD")&amp;" days")</f>
        <v/>
      </c>
      <c r="S1699" s="196">
        <f>_xlfn.LET(_xlpm.d,_xlfn.XLOOKUP(Q1699,'[1]Birth Dates'!$A:$A,'[1]Birth Dates'!$B:$B,"",0),IF(_xlpm.d=0,"",_xlpm.d))</f>
        <v/>
      </c>
      <c r="T1699" s="196">
        <f>IF(OR(S1699="",A1699="",NOT(ISNUMBER(S1699)),S1699&gt;A1699),"",DATEDIF(S1699,A1699,"Y")&amp;" years, "&amp;DATEDIF(S1699,A1699,"YM")&amp;" months, "&amp;DATEDIF(S1699,A1699,"MD")&amp;" days")</f>
        <v/>
      </c>
      <c r="W1699" s="196">
        <f>_xlfn.LET(_xlpm.d,_xlfn.XLOOKUP(U1699,'[1]Birth Dates'!$A:$A,'[1]Birth Dates'!$B:$B,"",0),IF(_xlpm.d=0,"",_xlpm.d))</f>
        <v/>
      </c>
      <c r="X1699" s="196">
        <f>IF(OR(W1699="",A1699="",NOT(ISNUMBER(W1699)),W1699&gt;A1699),"",DATEDIF(W1699,A1699,"Y")&amp;" years, "&amp;DATEDIF(W1699,A1699,"YM")&amp;" months, "&amp;DATEDIF(W1699,A1699,"MD")&amp;" days")</f>
        <v/>
      </c>
      <c r="AR1699" s="175">
        <f>IF($B1699="","",TEXT($A1699,"yyyymmdd")&amp;"_P"&amp;$C1699&amp;"_C"&amp;$F1699&amp;"_"&amp;TRIM(RIGHT(SUBSTITUTE(TRIM(SUBSTITUTE($M1699,CHAR(160)," "))," ",REPT(" ",60)),60))&amp;IF($Q1699="","","-"&amp;TRIM(RIGHT(SUBSTITUTE(TRIM(SUBSTITUTE($Q1699,CHAR(160)," "))," ",REPT(" ",60)),60)))&amp;IF($U1699="","","-"&amp;TRIM(RIGHT(SUBSTITUTE(TRIM(SUBSTITUTE($U1699,CHAR(160)," "))," ",REPT(" ",60)),60)))&amp;".jpg")</f>
        <v/>
      </c>
    </row>
    <row r="1700" ht="14" customHeight="1">
      <c r="O1700" s="196">
        <f>_xlfn.LET(_xlpm.d,_xlfn.XLOOKUP(M1700,'[1]Birth Dates'!$A:$A,'[1]Birth Dates'!$B:$B,"",0),IF(_xlpm.d=0,"",_xlpm.d))</f>
        <v/>
      </c>
      <c r="P1700" s="196">
        <f>IF(OR(O1700="",A1700="",NOT(ISNUMBER(O1700)),O1700&gt;A1700),"",DATEDIF(O1700,A1700,"Y")&amp;" years, "&amp;DATEDIF(O1700,A1700,"YM")&amp;" months, "&amp;DATEDIF(O1700,A1700,"MD")&amp;" days")</f>
        <v/>
      </c>
      <c r="S1700" s="196">
        <f>_xlfn.LET(_xlpm.d,_xlfn.XLOOKUP(Q1700,'[1]Birth Dates'!$A:$A,'[1]Birth Dates'!$B:$B,"",0),IF(_xlpm.d=0,"",_xlpm.d))</f>
        <v/>
      </c>
      <c r="T1700" s="196">
        <f>IF(OR(S1700="",A1700="",NOT(ISNUMBER(S1700)),S1700&gt;A1700),"",DATEDIF(S1700,A1700,"Y")&amp;" years, "&amp;DATEDIF(S1700,A1700,"YM")&amp;" months, "&amp;DATEDIF(S1700,A1700,"MD")&amp;" days")</f>
        <v/>
      </c>
      <c r="W1700" s="196">
        <f>_xlfn.LET(_xlpm.d,_xlfn.XLOOKUP(U1700,'[1]Birth Dates'!$A:$A,'[1]Birth Dates'!$B:$B,"",0),IF(_xlpm.d=0,"",_xlpm.d))</f>
        <v/>
      </c>
      <c r="X1700" s="196">
        <f>IF(OR(W1700="",A1700="",NOT(ISNUMBER(W1700)),W1700&gt;A1700),"",DATEDIF(W1700,A1700,"Y")&amp;" years, "&amp;DATEDIF(W1700,A1700,"YM")&amp;" months, "&amp;DATEDIF(W1700,A1700,"MD")&amp;" days")</f>
        <v/>
      </c>
      <c r="AR1700" s="175">
        <f>IF($B1700="","",TEXT($A1700,"yyyymmdd")&amp;"_P"&amp;$C1700&amp;"_C"&amp;$F1700&amp;"_"&amp;TRIM(RIGHT(SUBSTITUTE(TRIM(SUBSTITUTE($M1700,CHAR(160)," "))," ",REPT(" ",60)),60))&amp;IF($Q1700="","","-"&amp;TRIM(RIGHT(SUBSTITUTE(TRIM(SUBSTITUTE($Q1700,CHAR(160)," "))," ",REPT(" ",60)),60)))&amp;IF($U1700="","","-"&amp;TRIM(RIGHT(SUBSTITUTE(TRIM(SUBSTITUTE($U1700,CHAR(160)," "))," ",REPT(" ",60)),60)))&amp;".jpg")</f>
        <v/>
      </c>
    </row>
    <row r="1701" ht="14" customHeight="1">
      <c r="O1701" s="196">
        <f>_xlfn.LET(_xlpm.d,_xlfn.XLOOKUP(M1701,'[1]Birth Dates'!$A:$A,'[1]Birth Dates'!$B:$B,"",0),IF(_xlpm.d=0,"",_xlpm.d))</f>
        <v/>
      </c>
      <c r="P1701" s="196">
        <f>IF(OR(O1701="",A1701="",NOT(ISNUMBER(O1701)),O1701&gt;A1701),"",DATEDIF(O1701,A1701,"Y")&amp;" years, "&amp;DATEDIF(O1701,A1701,"YM")&amp;" months, "&amp;DATEDIF(O1701,A1701,"MD")&amp;" days")</f>
        <v/>
      </c>
      <c r="S1701" s="196">
        <f>_xlfn.LET(_xlpm.d,_xlfn.XLOOKUP(Q1701,'[1]Birth Dates'!$A:$A,'[1]Birth Dates'!$B:$B,"",0),IF(_xlpm.d=0,"",_xlpm.d))</f>
        <v/>
      </c>
      <c r="T1701" s="196">
        <f>IF(OR(S1701="",A1701="",NOT(ISNUMBER(S1701)),S1701&gt;A1701),"",DATEDIF(S1701,A1701,"Y")&amp;" years, "&amp;DATEDIF(S1701,A1701,"YM")&amp;" months, "&amp;DATEDIF(S1701,A1701,"MD")&amp;" days")</f>
        <v/>
      </c>
      <c r="W1701" s="196">
        <f>_xlfn.LET(_xlpm.d,_xlfn.XLOOKUP(U1701,'[1]Birth Dates'!$A:$A,'[1]Birth Dates'!$B:$B,"",0),IF(_xlpm.d=0,"",_xlpm.d))</f>
        <v/>
      </c>
      <c r="X1701" s="196">
        <f>IF(OR(W1701="",A1701="",NOT(ISNUMBER(W1701)),W1701&gt;A1701),"",DATEDIF(W1701,A1701,"Y")&amp;" years, "&amp;DATEDIF(W1701,A1701,"YM")&amp;" months, "&amp;DATEDIF(W1701,A1701,"MD")&amp;" days")</f>
        <v/>
      </c>
      <c r="AR1701" s="175">
        <f>IF($B1701="","",TEXT($A1701,"yyyymmdd")&amp;"_P"&amp;$C1701&amp;"_C"&amp;$F1701&amp;"_"&amp;TRIM(RIGHT(SUBSTITUTE(TRIM(SUBSTITUTE($M1701,CHAR(160)," "))," ",REPT(" ",60)),60))&amp;IF($Q1701="","","-"&amp;TRIM(RIGHT(SUBSTITUTE(TRIM(SUBSTITUTE($Q1701,CHAR(160)," "))," ",REPT(" ",60)),60)))&amp;IF($U1701="","","-"&amp;TRIM(RIGHT(SUBSTITUTE(TRIM(SUBSTITUTE($U1701,CHAR(160)," "))," ",REPT(" ",60)),60)))&amp;".jpg")</f>
        <v/>
      </c>
    </row>
    <row r="1702" ht="14" customHeight="1">
      <c r="O1702" s="196">
        <f>_xlfn.LET(_xlpm.d,_xlfn.XLOOKUP(M1702,'[1]Birth Dates'!$A:$A,'[1]Birth Dates'!$B:$B,"",0),IF(_xlpm.d=0,"",_xlpm.d))</f>
        <v/>
      </c>
      <c r="P1702" s="196">
        <f>IF(OR(O1702="",A1702="",NOT(ISNUMBER(O1702)),O1702&gt;A1702),"",DATEDIF(O1702,A1702,"Y")&amp;" years, "&amp;DATEDIF(O1702,A1702,"YM")&amp;" months, "&amp;DATEDIF(O1702,A1702,"MD")&amp;" days")</f>
        <v/>
      </c>
      <c r="S1702" s="196">
        <f>_xlfn.LET(_xlpm.d,_xlfn.XLOOKUP(Q1702,'[1]Birth Dates'!$A:$A,'[1]Birth Dates'!$B:$B,"",0),IF(_xlpm.d=0,"",_xlpm.d))</f>
        <v/>
      </c>
      <c r="T1702" s="196">
        <f>IF(OR(S1702="",A1702="",NOT(ISNUMBER(S1702)),S1702&gt;A1702),"",DATEDIF(S1702,A1702,"Y")&amp;" years, "&amp;DATEDIF(S1702,A1702,"YM")&amp;" months, "&amp;DATEDIF(S1702,A1702,"MD")&amp;" days")</f>
        <v/>
      </c>
      <c r="W1702" s="196">
        <f>_xlfn.LET(_xlpm.d,_xlfn.XLOOKUP(U1702,'[1]Birth Dates'!$A:$A,'[1]Birth Dates'!$B:$B,"",0),IF(_xlpm.d=0,"",_xlpm.d))</f>
        <v/>
      </c>
      <c r="X1702" s="196">
        <f>IF(OR(W1702="",A1702="",NOT(ISNUMBER(W1702)),W1702&gt;A1702),"",DATEDIF(W1702,A1702,"Y")&amp;" years, "&amp;DATEDIF(W1702,A1702,"YM")&amp;" months, "&amp;DATEDIF(W1702,A1702,"MD")&amp;" days")</f>
        <v/>
      </c>
      <c r="AR1702" s="175">
        <f>IF($B1702="","",TEXT($A1702,"yyyymmdd")&amp;"_P"&amp;$C1702&amp;"_C"&amp;$F1702&amp;"_"&amp;TRIM(RIGHT(SUBSTITUTE(TRIM(SUBSTITUTE($M1702,CHAR(160)," "))," ",REPT(" ",60)),60))&amp;IF($Q1702="","","-"&amp;TRIM(RIGHT(SUBSTITUTE(TRIM(SUBSTITUTE($Q1702,CHAR(160)," "))," ",REPT(" ",60)),60)))&amp;IF($U1702="","","-"&amp;TRIM(RIGHT(SUBSTITUTE(TRIM(SUBSTITUTE($U1702,CHAR(160)," "))," ",REPT(" ",60)),60)))&amp;".jpg")</f>
        <v/>
      </c>
    </row>
    <row r="1703" ht="14" customHeight="1">
      <c r="O1703" s="196">
        <f>_xlfn.LET(_xlpm.d,_xlfn.XLOOKUP(M1703,'[1]Birth Dates'!$A:$A,'[1]Birth Dates'!$B:$B,"",0),IF(_xlpm.d=0,"",_xlpm.d))</f>
        <v/>
      </c>
      <c r="P1703" s="196">
        <f>IF(OR(O1703="",A1703="",NOT(ISNUMBER(O1703)),O1703&gt;A1703),"",DATEDIF(O1703,A1703,"Y")&amp;" years, "&amp;DATEDIF(O1703,A1703,"YM")&amp;" months, "&amp;DATEDIF(O1703,A1703,"MD")&amp;" days")</f>
        <v/>
      </c>
      <c r="S1703" s="196">
        <f>_xlfn.LET(_xlpm.d,_xlfn.XLOOKUP(Q1703,'[1]Birth Dates'!$A:$A,'[1]Birth Dates'!$B:$B,"",0),IF(_xlpm.d=0,"",_xlpm.d))</f>
        <v/>
      </c>
      <c r="T1703" s="196">
        <f>IF(OR(S1703="",A1703="",NOT(ISNUMBER(S1703)),S1703&gt;A1703),"",DATEDIF(S1703,A1703,"Y")&amp;" years, "&amp;DATEDIF(S1703,A1703,"YM")&amp;" months, "&amp;DATEDIF(S1703,A1703,"MD")&amp;" days")</f>
        <v/>
      </c>
      <c r="W1703" s="196">
        <f>_xlfn.LET(_xlpm.d,_xlfn.XLOOKUP(U1703,'[1]Birth Dates'!$A:$A,'[1]Birth Dates'!$B:$B,"",0),IF(_xlpm.d=0,"",_xlpm.d))</f>
        <v/>
      </c>
      <c r="X1703" s="196">
        <f>IF(OR(W1703="",A1703="",NOT(ISNUMBER(W1703)),W1703&gt;A1703),"",DATEDIF(W1703,A1703,"Y")&amp;" years, "&amp;DATEDIF(W1703,A1703,"YM")&amp;" months, "&amp;DATEDIF(W1703,A1703,"MD")&amp;" days")</f>
        <v/>
      </c>
      <c r="AR1703" s="175">
        <f>IF($B1703="","",TEXT($A1703,"yyyymmdd")&amp;"_P"&amp;$C1703&amp;"_C"&amp;$F1703&amp;"_"&amp;TRIM(RIGHT(SUBSTITUTE(TRIM(SUBSTITUTE($M1703,CHAR(160)," "))," ",REPT(" ",60)),60))&amp;IF($Q1703="","","-"&amp;TRIM(RIGHT(SUBSTITUTE(TRIM(SUBSTITUTE($Q1703,CHAR(160)," "))," ",REPT(" ",60)),60)))&amp;IF($U1703="","","-"&amp;TRIM(RIGHT(SUBSTITUTE(TRIM(SUBSTITUTE($U1703,CHAR(160)," "))," ",REPT(" ",60)),60)))&amp;".jpg")</f>
        <v/>
      </c>
    </row>
    <row r="1704" ht="14" customHeight="1">
      <c r="O1704" s="196">
        <f>_xlfn.LET(_xlpm.d,_xlfn.XLOOKUP(M1704,'[1]Birth Dates'!$A:$A,'[1]Birth Dates'!$B:$B,"",0),IF(_xlpm.d=0,"",_xlpm.d))</f>
        <v/>
      </c>
      <c r="P1704" s="196">
        <f>IF(OR(O1704="",A1704="",NOT(ISNUMBER(O1704)),O1704&gt;A1704),"",DATEDIF(O1704,A1704,"Y")&amp;" years, "&amp;DATEDIF(O1704,A1704,"YM")&amp;" months, "&amp;DATEDIF(O1704,A1704,"MD")&amp;" days")</f>
        <v/>
      </c>
      <c r="S1704" s="196">
        <f>_xlfn.LET(_xlpm.d,_xlfn.XLOOKUP(Q1704,'[1]Birth Dates'!$A:$A,'[1]Birth Dates'!$B:$B,"",0),IF(_xlpm.d=0,"",_xlpm.d))</f>
        <v/>
      </c>
      <c r="T1704" s="196">
        <f>IF(OR(S1704="",A1704="",NOT(ISNUMBER(S1704)),S1704&gt;A1704),"",DATEDIF(S1704,A1704,"Y")&amp;" years, "&amp;DATEDIF(S1704,A1704,"YM")&amp;" months, "&amp;DATEDIF(S1704,A1704,"MD")&amp;" days")</f>
        <v/>
      </c>
      <c r="W1704" s="196">
        <f>_xlfn.LET(_xlpm.d,_xlfn.XLOOKUP(U1704,'[1]Birth Dates'!$A:$A,'[1]Birth Dates'!$B:$B,"",0),IF(_xlpm.d=0,"",_xlpm.d))</f>
        <v/>
      </c>
      <c r="X1704" s="196">
        <f>IF(OR(W1704="",A1704="",NOT(ISNUMBER(W1704)),W1704&gt;A1704),"",DATEDIF(W1704,A1704,"Y")&amp;" years, "&amp;DATEDIF(W1704,A1704,"YM")&amp;" months, "&amp;DATEDIF(W1704,A1704,"MD")&amp;" days")</f>
        <v/>
      </c>
      <c r="AR1704" s="175">
        <f>IF($B1704="","",TEXT($A1704,"yyyymmdd")&amp;"_P"&amp;$C1704&amp;"_C"&amp;$F1704&amp;"_"&amp;TRIM(RIGHT(SUBSTITUTE(TRIM(SUBSTITUTE($M1704,CHAR(160)," "))," ",REPT(" ",60)),60))&amp;IF($Q1704="","","-"&amp;TRIM(RIGHT(SUBSTITUTE(TRIM(SUBSTITUTE($Q1704,CHAR(160)," "))," ",REPT(" ",60)),60)))&amp;IF($U1704="","","-"&amp;TRIM(RIGHT(SUBSTITUTE(TRIM(SUBSTITUTE($U1704,CHAR(160)," "))," ",REPT(" ",60)),60)))&amp;".jpg")</f>
        <v/>
      </c>
    </row>
    <row r="1705" ht="14" customHeight="1">
      <c r="O1705" s="196">
        <f>_xlfn.LET(_xlpm.d,_xlfn.XLOOKUP(M1705,'[1]Birth Dates'!$A:$A,'[1]Birth Dates'!$B:$B,"",0),IF(_xlpm.d=0,"",_xlpm.d))</f>
        <v/>
      </c>
      <c r="P1705" s="196">
        <f>IF(OR(O1705="",A1705="",NOT(ISNUMBER(O1705)),O1705&gt;A1705),"",DATEDIF(O1705,A1705,"Y")&amp;" years, "&amp;DATEDIF(O1705,A1705,"YM")&amp;" months, "&amp;DATEDIF(O1705,A1705,"MD")&amp;" days")</f>
        <v/>
      </c>
      <c r="S1705" s="196">
        <f>_xlfn.LET(_xlpm.d,_xlfn.XLOOKUP(Q1705,'[1]Birth Dates'!$A:$A,'[1]Birth Dates'!$B:$B,"",0),IF(_xlpm.d=0,"",_xlpm.d))</f>
        <v/>
      </c>
      <c r="T1705" s="196">
        <f>IF(OR(S1705="",A1705="",NOT(ISNUMBER(S1705)),S1705&gt;A1705),"",DATEDIF(S1705,A1705,"Y")&amp;" years, "&amp;DATEDIF(S1705,A1705,"YM")&amp;" months, "&amp;DATEDIF(S1705,A1705,"MD")&amp;" days")</f>
        <v/>
      </c>
      <c r="W1705" s="196">
        <f>_xlfn.LET(_xlpm.d,_xlfn.XLOOKUP(U1705,'[1]Birth Dates'!$A:$A,'[1]Birth Dates'!$B:$B,"",0),IF(_xlpm.d=0,"",_xlpm.d))</f>
        <v/>
      </c>
      <c r="X1705" s="196">
        <f>IF(OR(W1705="",A1705="",NOT(ISNUMBER(W1705)),W1705&gt;A1705),"",DATEDIF(W1705,A1705,"Y")&amp;" years, "&amp;DATEDIF(W1705,A1705,"YM")&amp;" months, "&amp;DATEDIF(W1705,A1705,"MD")&amp;" days")</f>
        <v/>
      </c>
      <c r="AR1705" s="175">
        <f>IF($B1705="","",TEXT($A1705,"yyyymmdd")&amp;"_P"&amp;$C1705&amp;"_C"&amp;$F1705&amp;"_"&amp;TRIM(RIGHT(SUBSTITUTE(TRIM(SUBSTITUTE($M1705,CHAR(160)," "))," ",REPT(" ",60)),60))&amp;IF($Q1705="","","-"&amp;TRIM(RIGHT(SUBSTITUTE(TRIM(SUBSTITUTE($Q1705,CHAR(160)," "))," ",REPT(" ",60)),60)))&amp;IF($U1705="","","-"&amp;TRIM(RIGHT(SUBSTITUTE(TRIM(SUBSTITUTE($U1705,CHAR(160)," "))," ",REPT(" ",60)),60)))&amp;".jpg")</f>
        <v/>
      </c>
    </row>
    <row r="1706" ht="14" customHeight="1">
      <c r="O1706" s="196">
        <f>_xlfn.LET(_xlpm.d,_xlfn.XLOOKUP(M1706,'[1]Birth Dates'!$A:$A,'[1]Birth Dates'!$B:$B,"",0),IF(_xlpm.d=0,"",_xlpm.d))</f>
        <v/>
      </c>
      <c r="P1706" s="196">
        <f>IF(OR(O1706="",A1706="",NOT(ISNUMBER(O1706)),O1706&gt;A1706),"",DATEDIF(O1706,A1706,"Y")&amp;" years, "&amp;DATEDIF(O1706,A1706,"YM")&amp;" months, "&amp;DATEDIF(O1706,A1706,"MD")&amp;" days")</f>
        <v/>
      </c>
      <c r="S1706" s="196">
        <f>_xlfn.LET(_xlpm.d,_xlfn.XLOOKUP(Q1706,'[1]Birth Dates'!$A:$A,'[1]Birth Dates'!$B:$B,"",0),IF(_xlpm.d=0,"",_xlpm.d))</f>
        <v/>
      </c>
      <c r="T1706" s="196">
        <f>IF(OR(S1706="",A1706="",NOT(ISNUMBER(S1706)),S1706&gt;A1706),"",DATEDIF(S1706,A1706,"Y")&amp;" years, "&amp;DATEDIF(S1706,A1706,"YM")&amp;" months, "&amp;DATEDIF(S1706,A1706,"MD")&amp;" days")</f>
        <v/>
      </c>
      <c r="W1706" s="196">
        <f>_xlfn.LET(_xlpm.d,_xlfn.XLOOKUP(U1706,'[1]Birth Dates'!$A:$A,'[1]Birth Dates'!$B:$B,"",0),IF(_xlpm.d=0,"",_xlpm.d))</f>
        <v/>
      </c>
      <c r="X1706" s="196">
        <f>IF(OR(W1706="",A1706="",NOT(ISNUMBER(W1706)),W1706&gt;A1706),"",DATEDIF(W1706,A1706,"Y")&amp;" years, "&amp;DATEDIF(W1706,A1706,"YM")&amp;" months, "&amp;DATEDIF(W1706,A1706,"MD")&amp;" days")</f>
        <v/>
      </c>
      <c r="AR1706" s="175">
        <f>IF($B1706="","",TEXT($A1706,"yyyymmdd")&amp;"_P"&amp;$C1706&amp;"_C"&amp;$F1706&amp;"_"&amp;TRIM(RIGHT(SUBSTITUTE(TRIM(SUBSTITUTE($M1706,CHAR(160)," "))," ",REPT(" ",60)),60))&amp;IF($Q1706="","","-"&amp;TRIM(RIGHT(SUBSTITUTE(TRIM(SUBSTITUTE($Q1706,CHAR(160)," "))," ",REPT(" ",60)),60)))&amp;IF($U1706="","","-"&amp;TRIM(RIGHT(SUBSTITUTE(TRIM(SUBSTITUTE($U1706,CHAR(160)," "))," ",REPT(" ",60)),60)))&amp;".jpg")</f>
        <v/>
      </c>
    </row>
    <row r="1707" ht="14" customHeight="1">
      <c r="O1707" s="196">
        <f>_xlfn.LET(_xlpm.d,_xlfn.XLOOKUP(M1707,'[1]Birth Dates'!$A:$A,'[1]Birth Dates'!$B:$B,"",0),IF(_xlpm.d=0,"",_xlpm.d))</f>
        <v/>
      </c>
      <c r="P1707" s="196">
        <f>IF(OR(O1707="",A1707="",NOT(ISNUMBER(O1707)),O1707&gt;A1707),"",DATEDIF(O1707,A1707,"Y")&amp;" years, "&amp;DATEDIF(O1707,A1707,"YM")&amp;" months, "&amp;DATEDIF(O1707,A1707,"MD")&amp;" days")</f>
        <v/>
      </c>
      <c r="S1707" s="196">
        <f>_xlfn.LET(_xlpm.d,_xlfn.XLOOKUP(Q1707,'[1]Birth Dates'!$A:$A,'[1]Birth Dates'!$B:$B,"",0),IF(_xlpm.d=0,"",_xlpm.d))</f>
        <v/>
      </c>
      <c r="T1707" s="196">
        <f>IF(OR(S1707="",A1707="",NOT(ISNUMBER(S1707)),S1707&gt;A1707),"",DATEDIF(S1707,A1707,"Y")&amp;" years, "&amp;DATEDIF(S1707,A1707,"YM")&amp;" months, "&amp;DATEDIF(S1707,A1707,"MD")&amp;" days")</f>
        <v/>
      </c>
      <c r="W1707" s="196">
        <f>_xlfn.LET(_xlpm.d,_xlfn.XLOOKUP(U1707,'[1]Birth Dates'!$A:$A,'[1]Birth Dates'!$B:$B,"",0),IF(_xlpm.d=0,"",_xlpm.d))</f>
        <v/>
      </c>
      <c r="X1707" s="196">
        <f>IF(OR(W1707="",A1707="",NOT(ISNUMBER(W1707)),W1707&gt;A1707),"",DATEDIF(W1707,A1707,"Y")&amp;" years, "&amp;DATEDIF(W1707,A1707,"YM")&amp;" months, "&amp;DATEDIF(W1707,A1707,"MD")&amp;" days")</f>
        <v/>
      </c>
      <c r="AR1707" s="175">
        <f>IF($B1707="","",TEXT($A1707,"yyyymmdd")&amp;"_P"&amp;$C1707&amp;"_C"&amp;$F1707&amp;"_"&amp;TRIM(RIGHT(SUBSTITUTE(TRIM(SUBSTITUTE($M1707,CHAR(160)," "))," ",REPT(" ",60)),60))&amp;IF($Q1707="","","-"&amp;TRIM(RIGHT(SUBSTITUTE(TRIM(SUBSTITUTE($Q1707,CHAR(160)," "))," ",REPT(" ",60)),60)))&amp;IF($U1707="","","-"&amp;TRIM(RIGHT(SUBSTITUTE(TRIM(SUBSTITUTE($U1707,CHAR(160)," "))," ",REPT(" ",60)),60)))&amp;".jpg")</f>
        <v/>
      </c>
    </row>
    <row r="1708" ht="14" customHeight="1">
      <c r="O1708" s="196">
        <f>_xlfn.LET(_xlpm.d,_xlfn.XLOOKUP(M1708,'[1]Birth Dates'!$A:$A,'[1]Birth Dates'!$B:$B,"",0),IF(_xlpm.d=0,"",_xlpm.d))</f>
        <v/>
      </c>
      <c r="P1708" s="196">
        <f>IF(OR(O1708="",A1708="",NOT(ISNUMBER(O1708)),O1708&gt;A1708),"",DATEDIF(O1708,A1708,"Y")&amp;" years, "&amp;DATEDIF(O1708,A1708,"YM")&amp;" months, "&amp;DATEDIF(O1708,A1708,"MD")&amp;" days")</f>
        <v/>
      </c>
      <c r="S1708" s="196">
        <f>_xlfn.LET(_xlpm.d,_xlfn.XLOOKUP(Q1708,'[1]Birth Dates'!$A:$A,'[1]Birth Dates'!$B:$B,"",0),IF(_xlpm.d=0,"",_xlpm.d))</f>
        <v/>
      </c>
      <c r="T1708" s="196">
        <f>IF(OR(S1708="",A1708="",NOT(ISNUMBER(S1708)),S1708&gt;A1708),"",DATEDIF(S1708,A1708,"Y")&amp;" years, "&amp;DATEDIF(S1708,A1708,"YM")&amp;" months, "&amp;DATEDIF(S1708,A1708,"MD")&amp;" days")</f>
        <v/>
      </c>
      <c r="W1708" s="196">
        <f>_xlfn.LET(_xlpm.d,_xlfn.XLOOKUP(U1708,'[1]Birth Dates'!$A:$A,'[1]Birth Dates'!$B:$B,"",0),IF(_xlpm.d=0,"",_xlpm.d))</f>
        <v/>
      </c>
      <c r="X1708" s="196">
        <f>IF(OR(W1708="",A1708="",NOT(ISNUMBER(W1708)),W1708&gt;A1708),"",DATEDIF(W1708,A1708,"Y")&amp;" years, "&amp;DATEDIF(W1708,A1708,"YM")&amp;" months, "&amp;DATEDIF(W1708,A1708,"MD")&amp;" days")</f>
        <v/>
      </c>
      <c r="AR1708" s="175">
        <f>IF($B1708="","",TEXT($A1708,"yyyymmdd")&amp;"_P"&amp;$C1708&amp;"_C"&amp;$F1708&amp;"_"&amp;TRIM(RIGHT(SUBSTITUTE(TRIM(SUBSTITUTE($M1708,CHAR(160)," "))," ",REPT(" ",60)),60))&amp;IF($Q1708="","","-"&amp;TRIM(RIGHT(SUBSTITUTE(TRIM(SUBSTITUTE($Q1708,CHAR(160)," "))," ",REPT(" ",60)),60)))&amp;IF($U1708="","","-"&amp;TRIM(RIGHT(SUBSTITUTE(TRIM(SUBSTITUTE($U1708,CHAR(160)," "))," ",REPT(" ",60)),60)))&amp;".jpg")</f>
        <v/>
      </c>
    </row>
    <row r="1709" ht="14" customHeight="1">
      <c r="O1709" s="196">
        <f>_xlfn.LET(_xlpm.d,_xlfn.XLOOKUP(M1709,'[1]Birth Dates'!$A:$A,'[1]Birth Dates'!$B:$B,"",0),IF(_xlpm.d=0,"",_xlpm.d))</f>
        <v/>
      </c>
      <c r="P1709" s="196">
        <f>IF(OR(O1709="",A1709="",NOT(ISNUMBER(O1709)),O1709&gt;A1709),"",DATEDIF(O1709,A1709,"Y")&amp;" years, "&amp;DATEDIF(O1709,A1709,"YM")&amp;" months, "&amp;DATEDIF(O1709,A1709,"MD")&amp;" days")</f>
        <v/>
      </c>
      <c r="S1709" s="196">
        <f>_xlfn.LET(_xlpm.d,_xlfn.XLOOKUP(Q1709,'[1]Birth Dates'!$A:$A,'[1]Birth Dates'!$B:$B,"",0),IF(_xlpm.d=0,"",_xlpm.d))</f>
        <v/>
      </c>
      <c r="T1709" s="196">
        <f>IF(OR(S1709="",A1709="",NOT(ISNUMBER(S1709)),S1709&gt;A1709),"",DATEDIF(S1709,A1709,"Y")&amp;" years, "&amp;DATEDIF(S1709,A1709,"YM")&amp;" months, "&amp;DATEDIF(S1709,A1709,"MD")&amp;" days")</f>
        <v/>
      </c>
      <c r="W1709" s="196">
        <f>_xlfn.LET(_xlpm.d,_xlfn.XLOOKUP(U1709,'[1]Birth Dates'!$A:$A,'[1]Birth Dates'!$B:$B,"",0),IF(_xlpm.d=0,"",_xlpm.d))</f>
        <v/>
      </c>
      <c r="X1709" s="196">
        <f>IF(OR(W1709="",A1709="",NOT(ISNUMBER(W1709)),W1709&gt;A1709),"",DATEDIF(W1709,A1709,"Y")&amp;" years, "&amp;DATEDIF(W1709,A1709,"YM")&amp;" months, "&amp;DATEDIF(W1709,A1709,"MD")&amp;" days")</f>
        <v/>
      </c>
      <c r="AR1709" s="175">
        <f>IF($B1709="","",TEXT($A1709,"yyyymmdd")&amp;"_P"&amp;$C1709&amp;"_C"&amp;$F1709&amp;"_"&amp;TRIM(RIGHT(SUBSTITUTE(TRIM(SUBSTITUTE($M1709,CHAR(160)," "))," ",REPT(" ",60)),60))&amp;IF($Q1709="","","-"&amp;TRIM(RIGHT(SUBSTITUTE(TRIM(SUBSTITUTE($Q1709,CHAR(160)," "))," ",REPT(" ",60)),60)))&amp;IF($U1709="","","-"&amp;TRIM(RIGHT(SUBSTITUTE(TRIM(SUBSTITUTE($U1709,CHAR(160)," "))," ",REPT(" ",60)),60)))&amp;".jpg")</f>
        <v/>
      </c>
    </row>
    <row r="1710" ht="14" customHeight="1">
      <c r="O1710" s="196">
        <f>_xlfn.LET(_xlpm.d,_xlfn.XLOOKUP(M1710,'[1]Birth Dates'!$A:$A,'[1]Birth Dates'!$B:$B,"",0),IF(_xlpm.d=0,"",_xlpm.d))</f>
        <v/>
      </c>
      <c r="P1710" s="196">
        <f>IF(OR(O1710="",A1710="",NOT(ISNUMBER(O1710)),O1710&gt;A1710),"",DATEDIF(O1710,A1710,"Y")&amp;" years, "&amp;DATEDIF(O1710,A1710,"YM")&amp;" months, "&amp;DATEDIF(O1710,A1710,"MD")&amp;" days")</f>
        <v/>
      </c>
      <c r="S1710" s="196">
        <f>_xlfn.LET(_xlpm.d,_xlfn.XLOOKUP(Q1710,'[1]Birth Dates'!$A:$A,'[1]Birth Dates'!$B:$B,"",0),IF(_xlpm.d=0,"",_xlpm.d))</f>
        <v/>
      </c>
      <c r="T1710" s="196">
        <f>IF(OR(S1710="",A1710="",NOT(ISNUMBER(S1710)),S1710&gt;A1710),"",DATEDIF(S1710,A1710,"Y")&amp;" years, "&amp;DATEDIF(S1710,A1710,"YM")&amp;" months, "&amp;DATEDIF(S1710,A1710,"MD")&amp;" days")</f>
        <v/>
      </c>
      <c r="W1710" s="196">
        <f>_xlfn.LET(_xlpm.d,_xlfn.XLOOKUP(U1710,'[1]Birth Dates'!$A:$A,'[1]Birth Dates'!$B:$B,"",0),IF(_xlpm.d=0,"",_xlpm.d))</f>
        <v/>
      </c>
      <c r="X1710" s="196">
        <f>IF(OR(W1710="",A1710="",NOT(ISNUMBER(W1710)),W1710&gt;A1710),"",DATEDIF(W1710,A1710,"Y")&amp;" years, "&amp;DATEDIF(W1710,A1710,"YM")&amp;" months, "&amp;DATEDIF(W1710,A1710,"MD")&amp;" days")</f>
        <v/>
      </c>
      <c r="AR1710" s="175">
        <f>IF($B1710="","",TEXT($A1710,"yyyymmdd")&amp;"_P"&amp;$C1710&amp;"_C"&amp;$F1710&amp;"_"&amp;TRIM(RIGHT(SUBSTITUTE(TRIM(SUBSTITUTE($M1710,CHAR(160)," "))," ",REPT(" ",60)),60))&amp;IF($Q1710="","","-"&amp;TRIM(RIGHT(SUBSTITUTE(TRIM(SUBSTITUTE($Q1710,CHAR(160)," "))," ",REPT(" ",60)),60)))&amp;IF($U1710="","","-"&amp;TRIM(RIGHT(SUBSTITUTE(TRIM(SUBSTITUTE($U1710,CHAR(160)," "))," ",REPT(" ",60)),60)))&amp;".jpg")</f>
        <v/>
      </c>
    </row>
    <row r="1711" ht="14" customHeight="1">
      <c r="O1711" s="196">
        <f>_xlfn.LET(_xlpm.d,_xlfn.XLOOKUP(M1711,'[1]Birth Dates'!$A:$A,'[1]Birth Dates'!$B:$B,"",0),IF(_xlpm.d=0,"",_xlpm.d))</f>
        <v/>
      </c>
      <c r="P1711" s="196">
        <f>IF(OR(O1711="",A1711="",NOT(ISNUMBER(O1711)),O1711&gt;A1711),"",DATEDIF(O1711,A1711,"Y")&amp;" years, "&amp;DATEDIF(O1711,A1711,"YM")&amp;" months, "&amp;DATEDIF(O1711,A1711,"MD")&amp;" days")</f>
        <v/>
      </c>
      <c r="S1711" s="196">
        <f>_xlfn.LET(_xlpm.d,_xlfn.XLOOKUP(Q1711,'[1]Birth Dates'!$A:$A,'[1]Birth Dates'!$B:$B,"",0),IF(_xlpm.d=0,"",_xlpm.d))</f>
        <v/>
      </c>
      <c r="T1711" s="196">
        <f>IF(OR(S1711="",A1711="",NOT(ISNUMBER(S1711)),S1711&gt;A1711),"",DATEDIF(S1711,A1711,"Y")&amp;" years, "&amp;DATEDIF(S1711,A1711,"YM")&amp;" months, "&amp;DATEDIF(S1711,A1711,"MD")&amp;" days")</f>
        <v/>
      </c>
      <c r="W1711" s="196">
        <f>_xlfn.LET(_xlpm.d,_xlfn.XLOOKUP(U1711,'[1]Birth Dates'!$A:$A,'[1]Birth Dates'!$B:$B,"",0),IF(_xlpm.d=0,"",_xlpm.d))</f>
        <v/>
      </c>
      <c r="X1711" s="196">
        <f>IF(OR(W1711="",A1711="",NOT(ISNUMBER(W1711)),W1711&gt;A1711),"",DATEDIF(W1711,A1711,"Y")&amp;" years, "&amp;DATEDIF(W1711,A1711,"YM")&amp;" months, "&amp;DATEDIF(W1711,A1711,"MD")&amp;" days")</f>
        <v/>
      </c>
      <c r="AR1711" s="175">
        <f>IF($B1711="","",TEXT($A1711,"yyyymmdd")&amp;"_P"&amp;$C1711&amp;"_C"&amp;$F1711&amp;"_"&amp;TRIM(RIGHT(SUBSTITUTE(TRIM(SUBSTITUTE($M1711,CHAR(160)," "))," ",REPT(" ",60)),60))&amp;IF($Q1711="","","-"&amp;TRIM(RIGHT(SUBSTITUTE(TRIM(SUBSTITUTE($Q1711,CHAR(160)," "))," ",REPT(" ",60)),60)))&amp;IF($U1711="","","-"&amp;TRIM(RIGHT(SUBSTITUTE(TRIM(SUBSTITUTE($U1711,CHAR(160)," "))," ",REPT(" ",60)),60)))&amp;".jpg")</f>
        <v/>
      </c>
    </row>
    <row r="1712" ht="14" customHeight="1">
      <c r="O1712" s="196">
        <f>_xlfn.LET(_xlpm.d,_xlfn.XLOOKUP(M1712,'[1]Birth Dates'!$A:$A,'[1]Birth Dates'!$B:$B,"",0),IF(_xlpm.d=0,"",_xlpm.d))</f>
        <v/>
      </c>
      <c r="P1712" s="196">
        <f>IF(OR(O1712="",A1712="",NOT(ISNUMBER(O1712)),O1712&gt;A1712),"",DATEDIF(O1712,A1712,"Y")&amp;" years, "&amp;DATEDIF(O1712,A1712,"YM")&amp;" months, "&amp;DATEDIF(O1712,A1712,"MD")&amp;" days")</f>
        <v/>
      </c>
      <c r="S1712" s="196">
        <f>_xlfn.LET(_xlpm.d,_xlfn.XLOOKUP(Q1712,'[1]Birth Dates'!$A:$A,'[1]Birth Dates'!$B:$B,"",0),IF(_xlpm.d=0,"",_xlpm.d))</f>
        <v/>
      </c>
      <c r="T1712" s="196">
        <f>IF(OR(S1712="",A1712="",NOT(ISNUMBER(S1712)),S1712&gt;A1712),"",DATEDIF(S1712,A1712,"Y")&amp;" years, "&amp;DATEDIF(S1712,A1712,"YM")&amp;" months, "&amp;DATEDIF(S1712,A1712,"MD")&amp;" days")</f>
        <v/>
      </c>
      <c r="W1712" s="196">
        <f>_xlfn.LET(_xlpm.d,_xlfn.XLOOKUP(U1712,'[1]Birth Dates'!$A:$A,'[1]Birth Dates'!$B:$B,"",0),IF(_xlpm.d=0,"",_xlpm.d))</f>
        <v/>
      </c>
      <c r="X1712" s="196">
        <f>IF(OR(W1712="",A1712="",NOT(ISNUMBER(W1712)),W1712&gt;A1712),"",DATEDIF(W1712,A1712,"Y")&amp;" years, "&amp;DATEDIF(W1712,A1712,"YM")&amp;" months, "&amp;DATEDIF(W1712,A1712,"MD")&amp;" days")</f>
        <v/>
      </c>
      <c r="AR1712" s="175">
        <f>IF($B1712="","",TEXT($A1712,"yyyymmdd")&amp;"_P"&amp;$C1712&amp;"_C"&amp;$F1712&amp;"_"&amp;TRIM(RIGHT(SUBSTITUTE(TRIM(SUBSTITUTE($M1712,CHAR(160)," "))," ",REPT(" ",60)),60))&amp;IF($Q1712="","","-"&amp;TRIM(RIGHT(SUBSTITUTE(TRIM(SUBSTITUTE($Q1712,CHAR(160)," "))," ",REPT(" ",60)),60)))&amp;IF($U1712="","","-"&amp;TRIM(RIGHT(SUBSTITUTE(TRIM(SUBSTITUTE($U1712,CHAR(160)," "))," ",REPT(" ",60)),60)))&amp;".jpg")</f>
        <v/>
      </c>
    </row>
    <row r="1713" ht="14" customHeight="1">
      <c r="O1713" s="196">
        <f>_xlfn.LET(_xlpm.d,_xlfn.XLOOKUP(M1713,'[1]Birth Dates'!$A:$A,'[1]Birth Dates'!$B:$B,"",0),IF(_xlpm.d=0,"",_xlpm.d))</f>
        <v/>
      </c>
      <c r="P1713" s="196">
        <f>IF(OR(O1713="",A1713="",NOT(ISNUMBER(O1713)),O1713&gt;A1713),"",DATEDIF(O1713,A1713,"Y")&amp;" years, "&amp;DATEDIF(O1713,A1713,"YM")&amp;" months, "&amp;DATEDIF(O1713,A1713,"MD")&amp;" days")</f>
        <v/>
      </c>
      <c r="S1713" s="196">
        <f>_xlfn.LET(_xlpm.d,_xlfn.XLOOKUP(Q1713,'[1]Birth Dates'!$A:$A,'[1]Birth Dates'!$B:$B,"",0),IF(_xlpm.d=0,"",_xlpm.d))</f>
        <v/>
      </c>
      <c r="T1713" s="196">
        <f>IF(OR(S1713="",A1713="",NOT(ISNUMBER(S1713)),S1713&gt;A1713),"",DATEDIF(S1713,A1713,"Y")&amp;" years, "&amp;DATEDIF(S1713,A1713,"YM")&amp;" months, "&amp;DATEDIF(S1713,A1713,"MD")&amp;" days")</f>
        <v/>
      </c>
      <c r="W1713" s="196">
        <f>_xlfn.LET(_xlpm.d,_xlfn.XLOOKUP(U1713,'[1]Birth Dates'!$A:$A,'[1]Birth Dates'!$B:$B,"",0),IF(_xlpm.d=0,"",_xlpm.d))</f>
        <v/>
      </c>
      <c r="X1713" s="196">
        <f>IF(OR(W1713="",A1713="",NOT(ISNUMBER(W1713)),W1713&gt;A1713),"",DATEDIF(W1713,A1713,"Y")&amp;" years, "&amp;DATEDIF(W1713,A1713,"YM")&amp;" months, "&amp;DATEDIF(W1713,A1713,"MD")&amp;" days")</f>
        <v/>
      </c>
      <c r="AR1713" s="175">
        <f>IF($B1713="","",TEXT($A1713,"yyyymmdd")&amp;"_P"&amp;$C1713&amp;"_C"&amp;$F1713&amp;"_"&amp;TRIM(RIGHT(SUBSTITUTE(TRIM(SUBSTITUTE($M1713,CHAR(160)," "))," ",REPT(" ",60)),60))&amp;IF($Q1713="","","-"&amp;TRIM(RIGHT(SUBSTITUTE(TRIM(SUBSTITUTE($Q1713,CHAR(160)," "))," ",REPT(" ",60)),60)))&amp;IF($U1713="","","-"&amp;TRIM(RIGHT(SUBSTITUTE(TRIM(SUBSTITUTE($U1713,CHAR(160)," "))," ",REPT(" ",60)),60)))&amp;".jpg")</f>
        <v/>
      </c>
    </row>
    <row r="1714" ht="14" customHeight="1">
      <c r="O1714" s="196">
        <f>_xlfn.LET(_xlpm.d,_xlfn.XLOOKUP(M1714,'[1]Birth Dates'!$A:$A,'[1]Birth Dates'!$B:$B,"",0),IF(_xlpm.d=0,"",_xlpm.d))</f>
        <v/>
      </c>
      <c r="P1714" s="196">
        <f>IF(OR(O1714="",A1714="",NOT(ISNUMBER(O1714)),O1714&gt;A1714),"",DATEDIF(O1714,A1714,"Y")&amp;" years, "&amp;DATEDIF(O1714,A1714,"YM")&amp;" months, "&amp;DATEDIF(O1714,A1714,"MD")&amp;" days")</f>
        <v/>
      </c>
      <c r="S1714" s="196">
        <f>_xlfn.LET(_xlpm.d,_xlfn.XLOOKUP(Q1714,'[1]Birth Dates'!$A:$A,'[1]Birth Dates'!$B:$B,"",0),IF(_xlpm.d=0,"",_xlpm.d))</f>
        <v/>
      </c>
      <c r="T1714" s="196">
        <f>IF(OR(S1714="",A1714="",NOT(ISNUMBER(S1714)),S1714&gt;A1714),"",DATEDIF(S1714,A1714,"Y")&amp;" years, "&amp;DATEDIF(S1714,A1714,"YM")&amp;" months, "&amp;DATEDIF(S1714,A1714,"MD")&amp;" days")</f>
        <v/>
      </c>
      <c r="W1714" s="196">
        <f>_xlfn.LET(_xlpm.d,_xlfn.XLOOKUP(U1714,'[1]Birth Dates'!$A:$A,'[1]Birth Dates'!$B:$B,"",0),IF(_xlpm.d=0,"",_xlpm.d))</f>
        <v/>
      </c>
      <c r="X1714" s="196">
        <f>IF(OR(W1714="",A1714="",NOT(ISNUMBER(W1714)),W1714&gt;A1714),"",DATEDIF(W1714,A1714,"Y")&amp;" years, "&amp;DATEDIF(W1714,A1714,"YM")&amp;" months, "&amp;DATEDIF(W1714,A1714,"MD")&amp;" days")</f>
        <v/>
      </c>
      <c r="AR1714" s="175">
        <f>IF($B1714="","",TEXT($A1714,"yyyymmdd")&amp;"_P"&amp;$C1714&amp;"_C"&amp;$F1714&amp;"_"&amp;TRIM(RIGHT(SUBSTITUTE(TRIM(SUBSTITUTE($M1714,CHAR(160)," "))," ",REPT(" ",60)),60))&amp;IF($Q1714="","","-"&amp;TRIM(RIGHT(SUBSTITUTE(TRIM(SUBSTITUTE($Q1714,CHAR(160)," "))," ",REPT(" ",60)),60)))&amp;IF($U1714="","","-"&amp;TRIM(RIGHT(SUBSTITUTE(TRIM(SUBSTITUTE($U1714,CHAR(160)," "))," ",REPT(" ",60)),60)))&amp;".jpg")</f>
        <v/>
      </c>
    </row>
    <row r="1715" ht="14" customHeight="1">
      <c r="O1715" s="196">
        <f>_xlfn.LET(_xlpm.d,_xlfn.XLOOKUP(M1715,'[1]Birth Dates'!$A:$A,'[1]Birth Dates'!$B:$B,"",0),IF(_xlpm.d=0,"",_xlpm.d))</f>
        <v/>
      </c>
      <c r="P1715" s="196">
        <f>IF(OR(O1715="",A1715="",NOT(ISNUMBER(O1715)),O1715&gt;A1715),"",DATEDIF(O1715,A1715,"Y")&amp;" years, "&amp;DATEDIF(O1715,A1715,"YM")&amp;" months, "&amp;DATEDIF(O1715,A1715,"MD")&amp;" days")</f>
        <v/>
      </c>
      <c r="S1715" s="196">
        <f>_xlfn.LET(_xlpm.d,_xlfn.XLOOKUP(Q1715,'[1]Birth Dates'!$A:$A,'[1]Birth Dates'!$B:$B,"",0),IF(_xlpm.d=0,"",_xlpm.d))</f>
        <v/>
      </c>
      <c r="T1715" s="196">
        <f>IF(OR(S1715="",A1715="",NOT(ISNUMBER(S1715)),S1715&gt;A1715),"",DATEDIF(S1715,A1715,"Y")&amp;" years, "&amp;DATEDIF(S1715,A1715,"YM")&amp;" months, "&amp;DATEDIF(S1715,A1715,"MD")&amp;" days")</f>
        <v/>
      </c>
      <c r="W1715" s="196">
        <f>_xlfn.LET(_xlpm.d,_xlfn.XLOOKUP(U1715,'[1]Birth Dates'!$A:$A,'[1]Birth Dates'!$B:$B,"",0),IF(_xlpm.d=0,"",_xlpm.d))</f>
        <v/>
      </c>
      <c r="X1715" s="196">
        <f>IF(OR(W1715="",A1715="",NOT(ISNUMBER(W1715)),W1715&gt;A1715),"",DATEDIF(W1715,A1715,"Y")&amp;" years, "&amp;DATEDIF(W1715,A1715,"YM")&amp;" months, "&amp;DATEDIF(W1715,A1715,"MD")&amp;" days")</f>
        <v/>
      </c>
      <c r="AR1715" s="175">
        <f>IF($B1715="","",TEXT($A1715,"yyyymmdd")&amp;"_P"&amp;$C1715&amp;"_C"&amp;$F1715&amp;"_"&amp;TRIM(RIGHT(SUBSTITUTE(TRIM(SUBSTITUTE($M1715,CHAR(160)," "))," ",REPT(" ",60)),60))&amp;IF($Q1715="","","-"&amp;TRIM(RIGHT(SUBSTITUTE(TRIM(SUBSTITUTE($Q1715,CHAR(160)," "))," ",REPT(" ",60)),60)))&amp;IF($U1715="","","-"&amp;TRIM(RIGHT(SUBSTITUTE(TRIM(SUBSTITUTE($U1715,CHAR(160)," "))," ",REPT(" ",60)),60)))&amp;".jpg")</f>
        <v/>
      </c>
    </row>
    <row r="1716" ht="14" customHeight="1">
      <c r="O1716" s="196">
        <f>_xlfn.LET(_xlpm.d,_xlfn.XLOOKUP(M1716,'[1]Birth Dates'!$A:$A,'[1]Birth Dates'!$B:$B,"",0),IF(_xlpm.d=0,"",_xlpm.d))</f>
        <v/>
      </c>
      <c r="P1716" s="196">
        <f>IF(OR(O1716="",A1716="",NOT(ISNUMBER(O1716)),O1716&gt;A1716),"",DATEDIF(O1716,A1716,"Y")&amp;" years, "&amp;DATEDIF(O1716,A1716,"YM")&amp;" months, "&amp;DATEDIF(O1716,A1716,"MD")&amp;" days")</f>
        <v/>
      </c>
      <c r="S1716" s="196">
        <f>_xlfn.LET(_xlpm.d,_xlfn.XLOOKUP(Q1716,'[1]Birth Dates'!$A:$A,'[1]Birth Dates'!$B:$B,"",0),IF(_xlpm.d=0,"",_xlpm.d))</f>
        <v/>
      </c>
      <c r="T1716" s="196">
        <f>IF(OR(S1716="",A1716="",NOT(ISNUMBER(S1716)),S1716&gt;A1716),"",DATEDIF(S1716,A1716,"Y")&amp;" years, "&amp;DATEDIF(S1716,A1716,"YM")&amp;" months, "&amp;DATEDIF(S1716,A1716,"MD")&amp;" days")</f>
        <v/>
      </c>
      <c r="W1716" s="196">
        <f>_xlfn.LET(_xlpm.d,_xlfn.XLOOKUP(U1716,'[1]Birth Dates'!$A:$A,'[1]Birth Dates'!$B:$B,"",0),IF(_xlpm.d=0,"",_xlpm.d))</f>
        <v/>
      </c>
      <c r="X1716" s="196">
        <f>IF(OR(W1716="",A1716="",NOT(ISNUMBER(W1716)),W1716&gt;A1716),"",DATEDIF(W1716,A1716,"Y")&amp;" years, "&amp;DATEDIF(W1716,A1716,"YM")&amp;" months, "&amp;DATEDIF(W1716,A1716,"MD")&amp;" days")</f>
        <v/>
      </c>
      <c r="AR1716" s="175">
        <f>IF($B1716="","",TEXT($A1716,"yyyymmdd")&amp;"_P"&amp;$C1716&amp;"_C"&amp;$F1716&amp;"_"&amp;TRIM(RIGHT(SUBSTITUTE(TRIM(SUBSTITUTE($M1716,CHAR(160)," "))," ",REPT(" ",60)),60))&amp;IF($Q1716="","","-"&amp;TRIM(RIGHT(SUBSTITUTE(TRIM(SUBSTITUTE($Q1716,CHAR(160)," "))," ",REPT(" ",60)),60)))&amp;IF($U1716="","","-"&amp;TRIM(RIGHT(SUBSTITUTE(TRIM(SUBSTITUTE($U1716,CHAR(160)," "))," ",REPT(" ",60)),60)))&amp;".jpg")</f>
        <v/>
      </c>
    </row>
    <row r="1717" ht="14" customHeight="1">
      <c r="O1717" s="196">
        <f>_xlfn.LET(_xlpm.d,_xlfn.XLOOKUP(M1717,'[1]Birth Dates'!$A:$A,'[1]Birth Dates'!$B:$B,"",0),IF(_xlpm.d=0,"",_xlpm.d))</f>
        <v/>
      </c>
      <c r="P1717" s="196">
        <f>IF(OR(O1717="",A1717="",NOT(ISNUMBER(O1717)),O1717&gt;A1717),"",DATEDIF(O1717,A1717,"Y")&amp;" years, "&amp;DATEDIF(O1717,A1717,"YM")&amp;" months, "&amp;DATEDIF(O1717,A1717,"MD")&amp;" days")</f>
        <v/>
      </c>
      <c r="S1717" s="196">
        <f>_xlfn.LET(_xlpm.d,_xlfn.XLOOKUP(Q1717,'[1]Birth Dates'!$A:$A,'[1]Birth Dates'!$B:$B,"",0),IF(_xlpm.d=0,"",_xlpm.d))</f>
        <v/>
      </c>
      <c r="T1717" s="196">
        <f>IF(OR(S1717="",A1717="",NOT(ISNUMBER(S1717)),S1717&gt;A1717),"",DATEDIF(S1717,A1717,"Y")&amp;" years, "&amp;DATEDIF(S1717,A1717,"YM")&amp;" months, "&amp;DATEDIF(S1717,A1717,"MD")&amp;" days")</f>
        <v/>
      </c>
      <c r="W1717" s="196">
        <f>_xlfn.LET(_xlpm.d,_xlfn.XLOOKUP(U1717,'[1]Birth Dates'!$A:$A,'[1]Birth Dates'!$B:$B,"",0),IF(_xlpm.d=0,"",_xlpm.d))</f>
        <v/>
      </c>
      <c r="X1717" s="196">
        <f>IF(OR(W1717="",A1717="",NOT(ISNUMBER(W1717)),W1717&gt;A1717),"",DATEDIF(W1717,A1717,"Y")&amp;" years, "&amp;DATEDIF(W1717,A1717,"YM")&amp;" months, "&amp;DATEDIF(W1717,A1717,"MD")&amp;" days")</f>
        <v/>
      </c>
      <c r="AR1717" s="175">
        <f>IF($B1717="","",TEXT($A1717,"yyyymmdd")&amp;"_P"&amp;$C1717&amp;"_C"&amp;$F1717&amp;"_"&amp;TRIM(RIGHT(SUBSTITUTE(TRIM(SUBSTITUTE($M1717,CHAR(160)," "))," ",REPT(" ",60)),60))&amp;IF($Q1717="","","-"&amp;TRIM(RIGHT(SUBSTITUTE(TRIM(SUBSTITUTE($Q1717,CHAR(160)," "))," ",REPT(" ",60)),60)))&amp;IF($U1717="","","-"&amp;TRIM(RIGHT(SUBSTITUTE(TRIM(SUBSTITUTE($U1717,CHAR(160)," "))," ",REPT(" ",60)),60)))&amp;".jpg")</f>
        <v/>
      </c>
    </row>
    <row r="1718" ht="14" customHeight="1">
      <c r="O1718" s="196">
        <f>_xlfn.LET(_xlpm.d,_xlfn.XLOOKUP(M1718,'[1]Birth Dates'!$A:$A,'[1]Birth Dates'!$B:$B,"",0),IF(_xlpm.d=0,"",_xlpm.d))</f>
        <v/>
      </c>
      <c r="P1718" s="196">
        <f>IF(OR(O1718="",A1718="",NOT(ISNUMBER(O1718)),O1718&gt;A1718),"",DATEDIF(O1718,A1718,"Y")&amp;" years, "&amp;DATEDIF(O1718,A1718,"YM")&amp;" months, "&amp;DATEDIF(O1718,A1718,"MD")&amp;" days")</f>
        <v/>
      </c>
      <c r="S1718" s="196">
        <f>_xlfn.LET(_xlpm.d,_xlfn.XLOOKUP(Q1718,'[1]Birth Dates'!$A:$A,'[1]Birth Dates'!$B:$B,"",0),IF(_xlpm.d=0,"",_xlpm.d))</f>
        <v/>
      </c>
      <c r="T1718" s="196">
        <f>IF(OR(S1718="",A1718="",NOT(ISNUMBER(S1718)),S1718&gt;A1718),"",DATEDIF(S1718,A1718,"Y")&amp;" years, "&amp;DATEDIF(S1718,A1718,"YM")&amp;" months, "&amp;DATEDIF(S1718,A1718,"MD")&amp;" days")</f>
        <v/>
      </c>
      <c r="W1718" s="196">
        <f>_xlfn.LET(_xlpm.d,_xlfn.XLOOKUP(U1718,'[1]Birth Dates'!$A:$A,'[1]Birth Dates'!$B:$B,"",0),IF(_xlpm.d=0,"",_xlpm.d))</f>
        <v/>
      </c>
      <c r="X1718" s="196">
        <f>IF(OR(W1718="",A1718="",NOT(ISNUMBER(W1718)),W1718&gt;A1718),"",DATEDIF(W1718,A1718,"Y")&amp;" years, "&amp;DATEDIF(W1718,A1718,"YM")&amp;" months, "&amp;DATEDIF(W1718,A1718,"MD")&amp;" days")</f>
        <v/>
      </c>
      <c r="AR1718" s="175">
        <f>IF($B1718="","",TEXT($A1718,"yyyymmdd")&amp;"_P"&amp;$C1718&amp;"_C"&amp;$F1718&amp;"_"&amp;TRIM(RIGHT(SUBSTITUTE(TRIM(SUBSTITUTE($M1718,CHAR(160)," "))," ",REPT(" ",60)),60))&amp;IF($Q1718="","","-"&amp;TRIM(RIGHT(SUBSTITUTE(TRIM(SUBSTITUTE($Q1718,CHAR(160)," "))," ",REPT(" ",60)),60)))&amp;IF($U1718="","","-"&amp;TRIM(RIGHT(SUBSTITUTE(TRIM(SUBSTITUTE($U1718,CHAR(160)," "))," ",REPT(" ",60)),60)))&amp;".jpg")</f>
        <v/>
      </c>
    </row>
    <row r="1719" ht="14" customHeight="1">
      <c r="O1719" s="196">
        <f>_xlfn.LET(_xlpm.d,_xlfn.XLOOKUP(M1719,'[1]Birth Dates'!$A:$A,'[1]Birth Dates'!$B:$B,"",0),IF(_xlpm.d=0,"",_xlpm.d))</f>
        <v/>
      </c>
      <c r="P1719" s="196">
        <f>IF(OR(O1719="",A1719="",NOT(ISNUMBER(O1719)),O1719&gt;A1719),"",DATEDIF(O1719,A1719,"Y")&amp;" years, "&amp;DATEDIF(O1719,A1719,"YM")&amp;" months, "&amp;DATEDIF(O1719,A1719,"MD")&amp;" days")</f>
        <v/>
      </c>
      <c r="S1719" s="196">
        <f>_xlfn.LET(_xlpm.d,_xlfn.XLOOKUP(Q1719,'[1]Birth Dates'!$A:$A,'[1]Birth Dates'!$B:$B,"",0),IF(_xlpm.d=0,"",_xlpm.d))</f>
        <v/>
      </c>
      <c r="T1719" s="196">
        <f>IF(OR(S1719="",A1719="",NOT(ISNUMBER(S1719)),S1719&gt;A1719),"",DATEDIF(S1719,A1719,"Y")&amp;" years, "&amp;DATEDIF(S1719,A1719,"YM")&amp;" months, "&amp;DATEDIF(S1719,A1719,"MD")&amp;" days")</f>
        <v/>
      </c>
      <c r="W1719" s="196">
        <f>_xlfn.LET(_xlpm.d,_xlfn.XLOOKUP(U1719,'[1]Birth Dates'!$A:$A,'[1]Birth Dates'!$B:$B,"",0),IF(_xlpm.d=0,"",_xlpm.d))</f>
        <v/>
      </c>
      <c r="X1719" s="196">
        <f>IF(OR(W1719="",A1719="",NOT(ISNUMBER(W1719)),W1719&gt;A1719),"",DATEDIF(W1719,A1719,"Y")&amp;" years, "&amp;DATEDIF(W1719,A1719,"YM")&amp;" months, "&amp;DATEDIF(W1719,A1719,"MD")&amp;" days")</f>
        <v/>
      </c>
      <c r="AR1719" s="175">
        <f>IF($B1719="","",TEXT($A1719,"yyyymmdd")&amp;"_P"&amp;$C1719&amp;"_C"&amp;$F1719&amp;"_"&amp;TRIM(RIGHT(SUBSTITUTE(TRIM(SUBSTITUTE($M1719,CHAR(160)," "))," ",REPT(" ",60)),60))&amp;IF($Q1719="","","-"&amp;TRIM(RIGHT(SUBSTITUTE(TRIM(SUBSTITUTE($Q1719,CHAR(160)," "))," ",REPT(" ",60)),60)))&amp;IF($U1719="","","-"&amp;TRIM(RIGHT(SUBSTITUTE(TRIM(SUBSTITUTE($U1719,CHAR(160)," "))," ",REPT(" ",60)),60)))&amp;".jpg")</f>
        <v/>
      </c>
    </row>
    <row r="1720" ht="14" customHeight="1">
      <c r="O1720" s="196">
        <f>_xlfn.LET(_xlpm.d,_xlfn.XLOOKUP(M1720,'[1]Birth Dates'!$A:$A,'[1]Birth Dates'!$B:$B,"",0),IF(_xlpm.d=0,"",_xlpm.d))</f>
        <v/>
      </c>
      <c r="P1720" s="196">
        <f>IF(OR(O1720="",A1720="",NOT(ISNUMBER(O1720)),O1720&gt;A1720),"",DATEDIF(O1720,A1720,"Y")&amp;" years, "&amp;DATEDIF(O1720,A1720,"YM")&amp;" months, "&amp;DATEDIF(O1720,A1720,"MD")&amp;" days")</f>
        <v/>
      </c>
      <c r="S1720" s="196">
        <f>_xlfn.LET(_xlpm.d,_xlfn.XLOOKUP(Q1720,'[1]Birth Dates'!$A:$A,'[1]Birth Dates'!$B:$B,"",0),IF(_xlpm.d=0,"",_xlpm.d))</f>
        <v/>
      </c>
      <c r="T1720" s="196">
        <f>IF(OR(S1720="",A1720="",NOT(ISNUMBER(S1720)),S1720&gt;A1720),"",DATEDIF(S1720,A1720,"Y")&amp;" years, "&amp;DATEDIF(S1720,A1720,"YM")&amp;" months, "&amp;DATEDIF(S1720,A1720,"MD")&amp;" days")</f>
        <v/>
      </c>
      <c r="W1720" s="196">
        <f>_xlfn.LET(_xlpm.d,_xlfn.XLOOKUP(U1720,'[1]Birth Dates'!$A:$A,'[1]Birth Dates'!$B:$B,"",0),IF(_xlpm.d=0,"",_xlpm.d))</f>
        <v/>
      </c>
      <c r="X1720" s="196">
        <f>IF(OR(W1720="",A1720="",NOT(ISNUMBER(W1720)),W1720&gt;A1720),"",DATEDIF(W1720,A1720,"Y")&amp;" years, "&amp;DATEDIF(W1720,A1720,"YM")&amp;" months, "&amp;DATEDIF(W1720,A1720,"MD")&amp;" days")</f>
        <v/>
      </c>
      <c r="AR1720" s="175">
        <f>IF($B1720="","",TEXT($A1720,"yyyymmdd")&amp;"_P"&amp;$C1720&amp;"_C"&amp;$F1720&amp;"_"&amp;TRIM(RIGHT(SUBSTITUTE(TRIM(SUBSTITUTE($M1720,CHAR(160)," "))," ",REPT(" ",60)),60))&amp;IF($Q1720="","","-"&amp;TRIM(RIGHT(SUBSTITUTE(TRIM(SUBSTITUTE($Q1720,CHAR(160)," "))," ",REPT(" ",60)),60)))&amp;IF($U1720="","","-"&amp;TRIM(RIGHT(SUBSTITUTE(TRIM(SUBSTITUTE($U1720,CHAR(160)," "))," ",REPT(" ",60)),60)))&amp;".jpg")</f>
        <v/>
      </c>
    </row>
    <row r="1721" ht="14" customHeight="1">
      <c r="O1721" s="196">
        <f>_xlfn.LET(_xlpm.d,_xlfn.XLOOKUP(M1721,'[1]Birth Dates'!$A:$A,'[1]Birth Dates'!$B:$B,"",0),IF(_xlpm.d=0,"",_xlpm.d))</f>
        <v/>
      </c>
      <c r="P1721" s="196">
        <f>IF(OR(O1721="",A1721="",NOT(ISNUMBER(O1721)),O1721&gt;A1721),"",DATEDIF(O1721,A1721,"Y")&amp;" years, "&amp;DATEDIF(O1721,A1721,"YM")&amp;" months, "&amp;DATEDIF(O1721,A1721,"MD")&amp;" days")</f>
        <v/>
      </c>
      <c r="S1721" s="196">
        <f>_xlfn.LET(_xlpm.d,_xlfn.XLOOKUP(Q1721,'[1]Birth Dates'!$A:$A,'[1]Birth Dates'!$B:$B,"",0),IF(_xlpm.d=0,"",_xlpm.d))</f>
        <v/>
      </c>
      <c r="T1721" s="196">
        <f>IF(OR(S1721="",A1721="",NOT(ISNUMBER(S1721)),S1721&gt;A1721),"",DATEDIF(S1721,A1721,"Y")&amp;" years, "&amp;DATEDIF(S1721,A1721,"YM")&amp;" months, "&amp;DATEDIF(S1721,A1721,"MD")&amp;" days")</f>
        <v/>
      </c>
      <c r="W1721" s="196">
        <f>_xlfn.LET(_xlpm.d,_xlfn.XLOOKUP(U1721,'[1]Birth Dates'!$A:$A,'[1]Birth Dates'!$B:$B,"",0),IF(_xlpm.d=0,"",_xlpm.d))</f>
        <v/>
      </c>
      <c r="X1721" s="196">
        <f>IF(OR(W1721="",A1721="",NOT(ISNUMBER(W1721)),W1721&gt;A1721),"",DATEDIF(W1721,A1721,"Y")&amp;" years, "&amp;DATEDIF(W1721,A1721,"YM")&amp;" months, "&amp;DATEDIF(W1721,A1721,"MD")&amp;" days")</f>
        <v/>
      </c>
      <c r="AR1721" s="175">
        <f>IF($B1721="","",TEXT($A1721,"yyyymmdd")&amp;"_P"&amp;$C1721&amp;"_C"&amp;$F1721&amp;"_"&amp;TRIM(RIGHT(SUBSTITUTE(TRIM(SUBSTITUTE($M1721,CHAR(160)," "))," ",REPT(" ",60)),60))&amp;IF($Q1721="","","-"&amp;TRIM(RIGHT(SUBSTITUTE(TRIM(SUBSTITUTE($Q1721,CHAR(160)," "))," ",REPT(" ",60)),60)))&amp;IF($U1721="","","-"&amp;TRIM(RIGHT(SUBSTITUTE(TRIM(SUBSTITUTE($U1721,CHAR(160)," "))," ",REPT(" ",60)),60)))&amp;".jpg")</f>
        <v/>
      </c>
    </row>
    <row r="1722" ht="14" customHeight="1">
      <c r="O1722" s="196">
        <f>_xlfn.LET(_xlpm.d,_xlfn.XLOOKUP(M1722,'[1]Birth Dates'!$A:$A,'[1]Birth Dates'!$B:$B,"",0),IF(_xlpm.d=0,"",_xlpm.d))</f>
        <v/>
      </c>
      <c r="P1722" s="196">
        <f>IF(OR(O1722="",A1722="",NOT(ISNUMBER(O1722)),O1722&gt;A1722),"",DATEDIF(O1722,A1722,"Y")&amp;" years, "&amp;DATEDIF(O1722,A1722,"YM")&amp;" months, "&amp;DATEDIF(O1722,A1722,"MD")&amp;" days")</f>
        <v/>
      </c>
      <c r="S1722" s="196">
        <f>_xlfn.LET(_xlpm.d,_xlfn.XLOOKUP(Q1722,'[1]Birth Dates'!$A:$A,'[1]Birth Dates'!$B:$B,"",0),IF(_xlpm.d=0,"",_xlpm.d))</f>
        <v/>
      </c>
      <c r="T1722" s="196">
        <f>IF(OR(S1722="",A1722="",NOT(ISNUMBER(S1722)),S1722&gt;A1722),"",DATEDIF(S1722,A1722,"Y")&amp;" years, "&amp;DATEDIF(S1722,A1722,"YM")&amp;" months, "&amp;DATEDIF(S1722,A1722,"MD")&amp;" days")</f>
        <v/>
      </c>
      <c r="W1722" s="196">
        <f>_xlfn.LET(_xlpm.d,_xlfn.XLOOKUP(U1722,'[1]Birth Dates'!$A:$A,'[1]Birth Dates'!$B:$B,"",0),IF(_xlpm.d=0,"",_xlpm.d))</f>
        <v/>
      </c>
      <c r="X1722" s="196">
        <f>IF(OR(W1722="",A1722="",NOT(ISNUMBER(W1722)),W1722&gt;A1722),"",DATEDIF(W1722,A1722,"Y")&amp;" years, "&amp;DATEDIF(W1722,A1722,"YM")&amp;" months, "&amp;DATEDIF(W1722,A1722,"MD")&amp;" days")</f>
        <v/>
      </c>
      <c r="AR1722" s="175">
        <f>IF($B1722="","",TEXT($A1722,"yyyymmdd")&amp;"_P"&amp;$C1722&amp;"_C"&amp;$F1722&amp;"_"&amp;TRIM(RIGHT(SUBSTITUTE(TRIM(SUBSTITUTE($M1722,CHAR(160)," "))," ",REPT(" ",60)),60))&amp;IF($Q1722="","","-"&amp;TRIM(RIGHT(SUBSTITUTE(TRIM(SUBSTITUTE($Q1722,CHAR(160)," "))," ",REPT(" ",60)),60)))&amp;IF($U1722="","","-"&amp;TRIM(RIGHT(SUBSTITUTE(TRIM(SUBSTITUTE($U1722,CHAR(160)," "))," ",REPT(" ",60)),60)))&amp;".jpg")</f>
        <v/>
      </c>
    </row>
    <row r="1723" ht="14" customHeight="1">
      <c r="O1723" s="196">
        <f>_xlfn.LET(_xlpm.d,_xlfn.XLOOKUP(M1723,'[1]Birth Dates'!$A:$A,'[1]Birth Dates'!$B:$B,"",0),IF(_xlpm.d=0,"",_xlpm.d))</f>
        <v/>
      </c>
      <c r="P1723" s="196">
        <f>IF(OR(O1723="",A1723="",NOT(ISNUMBER(O1723)),O1723&gt;A1723),"",DATEDIF(O1723,A1723,"Y")&amp;" years, "&amp;DATEDIF(O1723,A1723,"YM")&amp;" months, "&amp;DATEDIF(O1723,A1723,"MD")&amp;" days")</f>
        <v/>
      </c>
      <c r="S1723" s="196">
        <f>_xlfn.LET(_xlpm.d,_xlfn.XLOOKUP(Q1723,'[1]Birth Dates'!$A:$A,'[1]Birth Dates'!$B:$B,"",0),IF(_xlpm.d=0,"",_xlpm.d))</f>
        <v/>
      </c>
      <c r="T1723" s="196">
        <f>IF(OR(S1723="",A1723="",NOT(ISNUMBER(S1723)),S1723&gt;A1723),"",DATEDIF(S1723,A1723,"Y")&amp;" years, "&amp;DATEDIF(S1723,A1723,"YM")&amp;" months, "&amp;DATEDIF(S1723,A1723,"MD")&amp;" days")</f>
        <v/>
      </c>
      <c r="W1723" s="196">
        <f>_xlfn.LET(_xlpm.d,_xlfn.XLOOKUP(U1723,'[1]Birth Dates'!$A:$A,'[1]Birth Dates'!$B:$B,"",0),IF(_xlpm.d=0,"",_xlpm.d))</f>
        <v/>
      </c>
      <c r="X1723" s="196">
        <f>IF(OR(W1723="",A1723="",NOT(ISNUMBER(W1723)),W1723&gt;A1723),"",DATEDIF(W1723,A1723,"Y")&amp;" years, "&amp;DATEDIF(W1723,A1723,"YM")&amp;" months, "&amp;DATEDIF(W1723,A1723,"MD")&amp;" days")</f>
        <v/>
      </c>
      <c r="AR1723" s="175">
        <f>IF($B1723="","",TEXT($A1723,"yyyymmdd")&amp;"_P"&amp;$C1723&amp;"_C"&amp;$F1723&amp;"_"&amp;TRIM(RIGHT(SUBSTITUTE(TRIM(SUBSTITUTE($M1723,CHAR(160)," "))," ",REPT(" ",60)),60))&amp;IF($Q1723="","","-"&amp;TRIM(RIGHT(SUBSTITUTE(TRIM(SUBSTITUTE($Q1723,CHAR(160)," "))," ",REPT(" ",60)),60)))&amp;IF($U1723="","","-"&amp;TRIM(RIGHT(SUBSTITUTE(TRIM(SUBSTITUTE($U1723,CHAR(160)," "))," ",REPT(" ",60)),60)))&amp;".jpg")</f>
        <v/>
      </c>
    </row>
    <row r="1724" ht="14" customHeight="1">
      <c r="O1724" s="196">
        <f>_xlfn.LET(_xlpm.d,_xlfn.XLOOKUP(M1724,'[1]Birth Dates'!$A:$A,'[1]Birth Dates'!$B:$B,"",0),IF(_xlpm.d=0,"",_xlpm.d))</f>
        <v/>
      </c>
      <c r="P1724" s="196">
        <f>IF(OR(O1724="",A1724="",NOT(ISNUMBER(O1724)),O1724&gt;A1724),"",DATEDIF(O1724,A1724,"Y")&amp;" years, "&amp;DATEDIF(O1724,A1724,"YM")&amp;" months, "&amp;DATEDIF(O1724,A1724,"MD")&amp;" days")</f>
        <v/>
      </c>
      <c r="S1724" s="196">
        <f>_xlfn.LET(_xlpm.d,_xlfn.XLOOKUP(Q1724,'[1]Birth Dates'!$A:$A,'[1]Birth Dates'!$B:$B,"",0),IF(_xlpm.d=0,"",_xlpm.d))</f>
        <v/>
      </c>
      <c r="T1724" s="196">
        <f>IF(OR(S1724="",A1724="",NOT(ISNUMBER(S1724)),S1724&gt;A1724),"",DATEDIF(S1724,A1724,"Y")&amp;" years, "&amp;DATEDIF(S1724,A1724,"YM")&amp;" months, "&amp;DATEDIF(S1724,A1724,"MD")&amp;" days")</f>
        <v/>
      </c>
      <c r="W1724" s="196">
        <f>_xlfn.LET(_xlpm.d,_xlfn.XLOOKUP(U1724,'[1]Birth Dates'!$A:$A,'[1]Birth Dates'!$B:$B,"",0),IF(_xlpm.d=0,"",_xlpm.d))</f>
        <v/>
      </c>
      <c r="X1724" s="196">
        <f>IF(OR(W1724="",A1724="",NOT(ISNUMBER(W1724)),W1724&gt;A1724),"",DATEDIF(W1724,A1724,"Y")&amp;" years, "&amp;DATEDIF(W1724,A1724,"YM")&amp;" months, "&amp;DATEDIF(W1724,A1724,"MD")&amp;" days")</f>
        <v/>
      </c>
      <c r="AR1724" s="175">
        <f>IF($B1724="","",TEXT($A1724,"yyyymmdd")&amp;"_P"&amp;$C1724&amp;"_C"&amp;$F1724&amp;"_"&amp;TRIM(RIGHT(SUBSTITUTE(TRIM(SUBSTITUTE($M1724,CHAR(160)," "))," ",REPT(" ",60)),60))&amp;IF($Q1724="","","-"&amp;TRIM(RIGHT(SUBSTITUTE(TRIM(SUBSTITUTE($Q1724,CHAR(160)," "))," ",REPT(" ",60)),60)))&amp;IF($U1724="","","-"&amp;TRIM(RIGHT(SUBSTITUTE(TRIM(SUBSTITUTE($U1724,CHAR(160)," "))," ",REPT(" ",60)),60)))&amp;".jpg")</f>
        <v/>
      </c>
    </row>
    <row r="1725" ht="14" customHeight="1">
      <c r="O1725" s="196">
        <f>_xlfn.LET(_xlpm.d,_xlfn.XLOOKUP(M1725,'[1]Birth Dates'!$A:$A,'[1]Birth Dates'!$B:$B,"",0),IF(_xlpm.d=0,"",_xlpm.d))</f>
        <v/>
      </c>
      <c r="P1725" s="196">
        <f>IF(OR(O1725="",A1725="",NOT(ISNUMBER(O1725)),O1725&gt;A1725),"",DATEDIF(O1725,A1725,"Y")&amp;" years, "&amp;DATEDIF(O1725,A1725,"YM")&amp;" months, "&amp;DATEDIF(O1725,A1725,"MD")&amp;" days")</f>
        <v/>
      </c>
      <c r="S1725" s="196">
        <f>_xlfn.LET(_xlpm.d,_xlfn.XLOOKUP(Q1725,'[1]Birth Dates'!$A:$A,'[1]Birth Dates'!$B:$B,"",0),IF(_xlpm.d=0,"",_xlpm.d))</f>
        <v/>
      </c>
      <c r="T1725" s="196">
        <f>IF(OR(S1725="",A1725="",NOT(ISNUMBER(S1725)),S1725&gt;A1725),"",DATEDIF(S1725,A1725,"Y")&amp;" years, "&amp;DATEDIF(S1725,A1725,"YM")&amp;" months, "&amp;DATEDIF(S1725,A1725,"MD")&amp;" days")</f>
        <v/>
      </c>
      <c r="W1725" s="196">
        <f>_xlfn.LET(_xlpm.d,_xlfn.XLOOKUP(U1725,'[1]Birth Dates'!$A:$A,'[1]Birth Dates'!$B:$B,"",0),IF(_xlpm.d=0,"",_xlpm.d))</f>
        <v/>
      </c>
      <c r="X1725" s="196">
        <f>IF(OR(W1725="",A1725="",NOT(ISNUMBER(W1725)),W1725&gt;A1725),"",DATEDIF(W1725,A1725,"Y")&amp;" years, "&amp;DATEDIF(W1725,A1725,"YM")&amp;" months, "&amp;DATEDIF(W1725,A1725,"MD")&amp;" days")</f>
        <v/>
      </c>
      <c r="AR1725" s="175">
        <f>IF($B1725="","",TEXT($A1725,"yyyymmdd")&amp;"_P"&amp;$C1725&amp;"_C"&amp;$F1725&amp;"_"&amp;TRIM(RIGHT(SUBSTITUTE(TRIM(SUBSTITUTE($M1725,CHAR(160)," "))," ",REPT(" ",60)),60))&amp;IF($Q1725="","","-"&amp;TRIM(RIGHT(SUBSTITUTE(TRIM(SUBSTITUTE($Q1725,CHAR(160)," "))," ",REPT(" ",60)),60)))&amp;IF($U1725="","","-"&amp;TRIM(RIGHT(SUBSTITUTE(TRIM(SUBSTITUTE($U1725,CHAR(160)," "))," ",REPT(" ",60)),60)))&amp;".jpg")</f>
        <v/>
      </c>
    </row>
    <row r="1726" ht="14" customHeight="1">
      <c r="O1726" s="196">
        <f>_xlfn.LET(_xlpm.d,_xlfn.XLOOKUP(M1726,'[1]Birth Dates'!$A:$A,'[1]Birth Dates'!$B:$B,"",0),IF(_xlpm.d=0,"",_xlpm.d))</f>
        <v/>
      </c>
      <c r="P1726" s="196">
        <f>IF(OR(O1726="",A1726="",NOT(ISNUMBER(O1726)),O1726&gt;A1726),"",DATEDIF(O1726,A1726,"Y")&amp;" years, "&amp;DATEDIF(O1726,A1726,"YM")&amp;" months, "&amp;DATEDIF(O1726,A1726,"MD")&amp;" days")</f>
        <v/>
      </c>
      <c r="S1726" s="196">
        <f>_xlfn.LET(_xlpm.d,_xlfn.XLOOKUP(Q1726,'[1]Birth Dates'!$A:$A,'[1]Birth Dates'!$B:$B,"",0),IF(_xlpm.d=0,"",_xlpm.d))</f>
        <v/>
      </c>
      <c r="T1726" s="196">
        <f>IF(OR(S1726="",A1726="",NOT(ISNUMBER(S1726)),S1726&gt;A1726),"",DATEDIF(S1726,A1726,"Y")&amp;" years, "&amp;DATEDIF(S1726,A1726,"YM")&amp;" months, "&amp;DATEDIF(S1726,A1726,"MD")&amp;" days")</f>
        <v/>
      </c>
      <c r="W1726" s="196">
        <f>_xlfn.LET(_xlpm.d,_xlfn.XLOOKUP(U1726,'[1]Birth Dates'!$A:$A,'[1]Birth Dates'!$B:$B,"",0),IF(_xlpm.d=0,"",_xlpm.d))</f>
        <v/>
      </c>
      <c r="X1726" s="196">
        <f>IF(OR(W1726="",A1726="",NOT(ISNUMBER(W1726)),W1726&gt;A1726),"",DATEDIF(W1726,A1726,"Y")&amp;" years, "&amp;DATEDIF(W1726,A1726,"YM")&amp;" months, "&amp;DATEDIF(W1726,A1726,"MD")&amp;" days")</f>
        <v/>
      </c>
      <c r="AR1726" s="175">
        <f>IF($B1726="","",TEXT($A1726,"yyyymmdd")&amp;"_P"&amp;$C1726&amp;"_C"&amp;$F1726&amp;"_"&amp;TRIM(RIGHT(SUBSTITUTE(TRIM(SUBSTITUTE($M1726,CHAR(160)," "))," ",REPT(" ",60)),60))&amp;IF($Q1726="","","-"&amp;TRIM(RIGHT(SUBSTITUTE(TRIM(SUBSTITUTE($Q1726,CHAR(160)," "))," ",REPT(" ",60)),60)))&amp;IF($U1726="","","-"&amp;TRIM(RIGHT(SUBSTITUTE(TRIM(SUBSTITUTE($U1726,CHAR(160)," "))," ",REPT(" ",60)),60)))&amp;".jpg")</f>
        <v/>
      </c>
    </row>
    <row r="1727" ht="14" customHeight="1">
      <c r="O1727" s="196">
        <f>_xlfn.LET(_xlpm.d,_xlfn.XLOOKUP(M1727,'[1]Birth Dates'!$A:$A,'[1]Birth Dates'!$B:$B,"",0),IF(_xlpm.d=0,"",_xlpm.d))</f>
        <v/>
      </c>
      <c r="P1727" s="196">
        <f>IF(OR(O1727="",A1727="",NOT(ISNUMBER(O1727)),O1727&gt;A1727),"",DATEDIF(O1727,A1727,"Y")&amp;" years, "&amp;DATEDIF(O1727,A1727,"YM")&amp;" months, "&amp;DATEDIF(O1727,A1727,"MD")&amp;" days")</f>
        <v/>
      </c>
      <c r="S1727" s="196">
        <f>_xlfn.LET(_xlpm.d,_xlfn.XLOOKUP(Q1727,'[1]Birth Dates'!$A:$A,'[1]Birth Dates'!$B:$B,"",0),IF(_xlpm.d=0,"",_xlpm.d))</f>
        <v/>
      </c>
      <c r="T1727" s="196">
        <f>IF(OR(S1727="",A1727="",NOT(ISNUMBER(S1727)),S1727&gt;A1727),"",DATEDIF(S1727,A1727,"Y")&amp;" years, "&amp;DATEDIF(S1727,A1727,"YM")&amp;" months, "&amp;DATEDIF(S1727,A1727,"MD")&amp;" days")</f>
        <v/>
      </c>
      <c r="W1727" s="196">
        <f>_xlfn.LET(_xlpm.d,_xlfn.XLOOKUP(U1727,'[1]Birth Dates'!$A:$A,'[1]Birth Dates'!$B:$B,"",0),IF(_xlpm.d=0,"",_xlpm.d))</f>
        <v/>
      </c>
      <c r="X1727" s="196">
        <f>IF(OR(W1727="",A1727="",NOT(ISNUMBER(W1727)),W1727&gt;A1727),"",DATEDIF(W1727,A1727,"Y")&amp;" years, "&amp;DATEDIF(W1727,A1727,"YM")&amp;" months, "&amp;DATEDIF(W1727,A1727,"MD")&amp;" days")</f>
        <v/>
      </c>
      <c r="AR1727" s="175">
        <f>IF($B1727="","",TEXT($A1727,"yyyymmdd")&amp;"_P"&amp;$C1727&amp;"_C"&amp;$F1727&amp;"_"&amp;TRIM(RIGHT(SUBSTITUTE(TRIM(SUBSTITUTE($M1727,CHAR(160)," "))," ",REPT(" ",60)),60))&amp;IF($Q1727="","","-"&amp;TRIM(RIGHT(SUBSTITUTE(TRIM(SUBSTITUTE($Q1727,CHAR(160)," "))," ",REPT(" ",60)),60)))&amp;IF($U1727="","","-"&amp;TRIM(RIGHT(SUBSTITUTE(TRIM(SUBSTITUTE($U1727,CHAR(160)," "))," ",REPT(" ",60)),60)))&amp;".jpg")</f>
        <v/>
      </c>
    </row>
    <row r="1728" ht="14" customHeight="1">
      <c r="O1728" s="196">
        <f>_xlfn.LET(_xlpm.d,_xlfn.XLOOKUP(M1728,'[1]Birth Dates'!$A:$A,'[1]Birth Dates'!$B:$B,"",0),IF(_xlpm.d=0,"",_xlpm.d))</f>
        <v/>
      </c>
      <c r="P1728" s="196">
        <f>IF(OR(O1728="",A1728="",NOT(ISNUMBER(O1728)),O1728&gt;A1728),"",DATEDIF(O1728,A1728,"Y")&amp;" years, "&amp;DATEDIF(O1728,A1728,"YM")&amp;" months, "&amp;DATEDIF(O1728,A1728,"MD")&amp;" days")</f>
        <v/>
      </c>
      <c r="S1728" s="196">
        <f>_xlfn.LET(_xlpm.d,_xlfn.XLOOKUP(Q1728,'[1]Birth Dates'!$A:$A,'[1]Birth Dates'!$B:$B,"",0),IF(_xlpm.d=0,"",_xlpm.d))</f>
        <v/>
      </c>
      <c r="T1728" s="196">
        <f>IF(OR(S1728="",A1728="",NOT(ISNUMBER(S1728)),S1728&gt;A1728),"",DATEDIF(S1728,A1728,"Y")&amp;" years, "&amp;DATEDIF(S1728,A1728,"YM")&amp;" months, "&amp;DATEDIF(S1728,A1728,"MD")&amp;" days")</f>
        <v/>
      </c>
      <c r="W1728" s="196">
        <f>_xlfn.LET(_xlpm.d,_xlfn.XLOOKUP(U1728,'[1]Birth Dates'!$A:$A,'[1]Birth Dates'!$B:$B,"",0),IF(_xlpm.d=0,"",_xlpm.d))</f>
        <v/>
      </c>
      <c r="X1728" s="196">
        <f>IF(OR(W1728="",A1728="",NOT(ISNUMBER(W1728)),W1728&gt;A1728),"",DATEDIF(W1728,A1728,"Y")&amp;" years, "&amp;DATEDIF(W1728,A1728,"YM")&amp;" months, "&amp;DATEDIF(W1728,A1728,"MD")&amp;" days")</f>
        <v/>
      </c>
      <c r="AR1728" s="175">
        <f>IF($B1728="","",TEXT($A1728,"yyyymmdd")&amp;"_P"&amp;$C1728&amp;"_C"&amp;$F1728&amp;"_"&amp;TRIM(RIGHT(SUBSTITUTE(TRIM(SUBSTITUTE($M1728,CHAR(160)," "))," ",REPT(" ",60)),60))&amp;IF($Q1728="","","-"&amp;TRIM(RIGHT(SUBSTITUTE(TRIM(SUBSTITUTE($Q1728,CHAR(160)," "))," ",REPT(" ",60)),60)))&amp;IF($U1728="","","-"&amp;TRIM(RIGHT(SUBSTITUTE(TRIM(SUBSTITUTE($U1728,CHAR(160)," "))," ",REPT(" ",60)),60)))&amp;".jpg")</f>
        <v/>
      </c>
    </row>
    <row r="1729" ht="14" customHeight="1">
      <c r="O1729" s="196">
        <f>_xlfn.LET(_xlpm.d,_xlfn.XLOOKUP(M1729,'[1]Birth Dates'!$A:$A,'[1]Birth Dates'!$B:$B,"",0),IF(_xlpm.d=0,"",_xlpm.d))</f>
        <v/>
      </c>
      <c r="P1729" s="196">
        <f>IF(OR(O1729="",A1729="",NOT(ISNUMBER(O1729)),O1729&gt;A1729),"",DATEDIF(O1729,A1729,"Y")&amp;" years, "&amp;DATEDIF(O1729,A1729,"YM")&amp;" months, "&amp;DATEDIF(O1729,A1729,"MD")&amp;" days")</f>
        <v/>
      </c>
      <c r="S1729" s="196">
        <f>_xlfn.LET(_xlpm.d,_xlfn.XLOOKUP(Q1729,'[1]Birth Dates'!$A:$A,'[1]Birth Dates'!$B:$B,"",0),IF(_xlpm.d=0,"",_xlpm.d))</f>
        <v/>
      </c>
      <c r="T1729" s="196">
        <f>IF(OR(S1729="",A1729="",NOT(ISNUMBER(S1729)),S1729&gt;A1729),"",DATEDIF(S1729,A1729,"Y")&amp;" years, "&amp;DATEDIF(S1729,A1729,"YM")&amp;" months, "&amp;DATEDIF(S1729,A1729,"MD")&amp;" days")</f>
        <v/>
      </c>
      <c r="W1729" s="196">
        <f>_xlfn.LET(_xlpm.d,_xlfn.XLOOKUP(U1729,'[1]Birth Dates'!$A:$A,'[1]Birth Dates'!$B:$B,"",0),IF(_xlpm.d=0,"",_xlpm.d))</f>
        <v/>
      </c>
      <c r="X1729" s="196">
        <f>IF(OR(W1729="",A1729="",NOT(ISNUMBER(W1729)),W1729&gt;A1729),"",DATEDIF(W1729,A1729,"Y")&amp;" years, "&amp;DATEDIF(W1729,A1729,"YM")&amp;" months, "&amp;DATEDIF(W1729,A1729,"MD")&amp;" days")</f>
        <v/>
      </c>
      <c r="AR1729" s="175">
        <f>IF($B1729="","",TEXT($A1729,"yyyymmdd")&amp;"_P"&amp;$C1729&amp;"_C"&amp;$F1729&amp;"_"&amp;TRIM(RIGHT(SUBSTITUTE(TRIM(SUBSTITUTE($M1729,CHAR(160)," "))," ",REPT(" ",60)),60))&amp;IF($Q1729="","","-"&amp;TRIM(RIGHT(SUBSTITUTE(TRIM(SUBSTITUTE($Q1729,CHAR(160)," "))," ",REPT(" ",60)),60)))&amp;IF($U1729="","","-"&amp;TRIM(RIGHT(SUBSTITUTE(TRIM(SUBSTITUTE($U1729,CHAR(160)," "))," ",REPT(" ",60)),60)))&amp;".jpg")</f>
        <v/>
      </c>
    </row>
    <row r="1730" ht="14" customHeight="1">
      <c r="O1730" s="196">
        <f>_xlfn.LET(_xlpm.d,_xlfn.XLOOKUP(M1730,'[1]Birth Dates'!$A:$A,'[1]Birth Dates'!$B:$B,"",0),IF(_xlpm.d=0,"",_xlpm.d))</f>
        <v/>
      </c>
      <c r="P1730" s="196">
        <f>IF(OR(O1730="",A1730="",NOT(ISNUMBER(O1730)),O1730&gt;A1730),"",DATEDIF(O1730,A1730,"Y")&amp;" years, "&amp;DATEDIF(O1730,A1730,"YM")&amp;" months, "&amp;DATEDIF(O1730,A1730,"MD")&amp;" days")</f>
        <v/>
      </c>
      <c r="S1730" s="196">
        <f>_xlfn.LET(_xlpm.d,_xlfn.XLOOKUP(Q1730,'[1]Birth Dates'!$A:$A,'[1]Birth Dates'!$B:$B,"",0),IF(_xlpm.d=0,"",_xlpm.d))</f>
        <v/>
      </c>
      <c r="T1730" s="196">
        <f>IF(OR(S1730="",A1730="",NOT(ISNUMBER(S1730)),S1730&gt;A1730),"",DATEDIF(S1730,A1730,"Y")&amp;" years, "&amp;DATEDIF(S1730,A1730,"YM")&amp;" months, "&amp;DATEDIF(S1730,A1730,"MD")&amp;" days")</f>
        <v/>
      </c>
      <c r="W1730" s="196">
        <f>_xlfn.LET(_xlpm.d,_xlfn.XLOOKUP(U1730,'[1]Birth Dates'!$A:$A,'[1]Birth Dates'!$B:$B,"",0),IF(_xlpm.d=0,"",_xlpm.d))</f>
        <v/>
      </c>
      <c r="X1730" s="196">
        <f>IF(OR(W1730="",A1730="",NOT(ISNUMBER(W1730)),W1730&gt;A1730),"",DATEDIF(W1730,A1730,"Y")&amp;" years, "&amp;DATEDIF(W1730,A1730,"YM")&amp;" months, "&amp;DATEDIF(W1730,A1730,"MD")&amp;" days")</f>
        <v/>
      </c>
      <c r="AR1730" s="175">
        <f>IF($B1730="","",TEXT($A1730,"yyyymmdd")&amp;"_P"&amp;$C1730&amp;"_C"&amp;$F1730&amp;"_"&amp;TRIM(RIGHT(SUBSTITUTE(TRIM(SUBSTITUTE($M1730,CHAR(160)," "))," ",REPT(" ",60)),60))&amp;IF($Q1730="","","-"&amp;TRIM(RIGHT(SUBSTITUTE(TRIM(SUBSTITUTE($Q1730,CHAR(160)," "))," ",REPT(" ",60)),60)))&amp;IF($U1730="","","-"&amp;TRIM(RIGHT(SUBSTITUTE(TRIM(SUBSTITUTE($U1730,CHAR(160)," "))," ",REPT(" ",60)),60)))&amp;".jpg")</f>
        <v/>
      </c>
    </row>
    <row r="1731" ht="14" customHeight="1">
      <c r="O1731" s="196">
        <f>_xlfn.LET(_xlpm.d,_xlfn.XLOOKUP(M1731,'[1]Birth Dates'!$A:$A,'[1]Birth Dates'!$B:$B,"",0),IF(_xlpm.d=0,"",_xlpm.d))</f>
        <v/>
      </c>
      <c r="P1731" s="196">
        <f>IF(OR(O1731="",A1731="",NOT(ISNUMBER(O1731)),O1731&gt;A1731),"",DATEDIF(O1731,A1731,"Y")&amp;" years, "&amp;DATEDIF(O1731,A1731,"YM")&amp;" months, "&amp;DATEDIF(O1731,A1731,"MD")&amp;" days")</f>
        <v/>
      </c>
      <c r="S1731" s="196">
        <f>_xlfn.LET(_xlpm.d,_xlfn.XLOOKUP(Q1731,'[1]Birth Dates'!$A:$A,'[1]Birth Dates'!$B:$B,"",0),IF(_xlpm.d=0,"",_xlpm.d))</f>
        <v/>
      </c>
      <c r="T1731" s="196">
        <f>IF(OR(S1731="",A1731="",NOT(ISNUMBER(S1731)),S1731&gt;A1731),"",DATEDIF(S1731,A1731,"Y")&amp;" years, "&amp;DATEDIF(S1731,A1731,"YM")&amp;" months, "&amp;DATEDIF(S1731,A1731,"MD")&amp;" days")</f>
        <v/>
      </c>
      <c r="W1731" s="196">
        <f>_xlfn.LET(_xlpm.d,_xlfn.XLOOKUP(U1731,'[1]Birth Dates'!$A:$A,'[1]Birth Dates'!$B:$B,"",0),IF(_xlpm.d=0,"",_xlpm.d))</f>
        <v/>
      </c>
      <c r="X1731" s="196">
        <f>IF(OR(W1731="",A1731="",NOT(ISNUMBER(W1731)),W1731&gt;A1731),"",DATEDIF(W1731,A1731,"Y")&amp;" years, "&amp;DATEDIF(W1731,A1731,"YM")&amp;" months, "&amp;DATEDIF(W1731,A1731,"MD")&amp;" days")</f>
        <v/>
      </c>
      <c r="AR1731" s="175">
        <f>IF($B1731="","",TEXT($A1731,"yyyymmdd")&amp;"_P"&amp;$C1731&amp;"_C"&amp;$F1731&amp;"_"&amp;TRIM(RIGHT(SUBSTITUTE(TRIM(SUBSTITUTE($M1731,CHAR(160)," "))," ",REPT(" ",60)),60))&amp;IF($Q1731="","","-"&amp;TRIM(RIGHT(SUBSTITUTE(TRIM(SUBSTITUTE($Q1731,CHAR(160)," "))," ",REPT(" ",60)),60)))&amp;IF($U1731="","","-"&amp;TRIM(RIGHT(SUBSTITUTE(TRIM(SUBSTITUTE($U1731,CHAR(160)," "))," ",REPT(" ",60)),60)))&amp;".jpg")</f>
        <v/>
      </c>
    </row>
    <row r="1732" ht="14" customHeight="1">
      <c r="O1732" s="196">
        <f>_xlfn.LET(_xlpm.d,_xlfn.XLOOKUP(M1732,'[1]Birth Dates'!$A:$A,'[1]Birth Dates'!$B:$B,"",0),IF(_xlpm.d=0,"",_xlpm.d))</f>
        <v/>
      </c>
      <c r="P1732" s="196">
        <f>IF(OR(O1732="",A1732="",NOT(ISNUMBER(O1732)),O1732&gt;A1732),"",DATEDIF(O1732,A1732,"Y")&amp;" years, "&amp;DATEDIF(O1732,A1732,"YM")&amp;" months, "&amp;DATEDIF(O1732,A1732,"MD")&amp;" days")</f>
        <v/>
      </c>
      <c r="S1732" s="196">
        <f>_xlfn.LET(_xlpm.d,_xlfn.XLOOKUP(Q1732,'[1]Birth Dates'!$A:$A,'[1]Birth Dates'!$B:$B,"",0),IF(_xlpm.d=0,"",_xlpm.d))</f>
        <v/>
      </c>
      <c r="T1732" s="196">
        <f>IF(OR(S1732="",A1732="",NOT(ISNUMBER(S1732)),S1732&gt;A1732),"",DATEDIF(S1732,A1732,"Y")&amp;" years, "&amp;DATEDIF(S1732,A1732,"YM")&amp;" months, "&amp;DATEDIF(S1732,A1732,"MD")&amp;" days")</f>
        <v/>
      </c>
      <c r="W1732" s="196">
        <f>_xlfn.LET(_xlpm.d,_xlfn.XLOOKUP(U1732,'[1]Birth Dates'!$A:$A,'[1]Birth Dates'!$B:$B,"",0),IF(_xlpm.d=0,"",_xlpm.d))</f>
        <v/>
      </c>
      <c r="X1732" s="196">
        <f>IF(OR(W1732="",A1732="",NOT(ISNUMBER(W1732)),W1732&gt;A1732),"",DATEDIF(W1732,A1732,"Y")&amp;" years, "&amp;DATEDIF(W1732,A1732,"YM")&amp;" months, "&amp;DATEDIF(W1732,A1732,"MD")&amp;" days")</f>
        <v/>
      </c>
      <c r="AR1732" s="175">
        <f>IF($B1732="","",TEXT($A1732,"yyyymmdd")&amp;"_P"&amp;$C1732&amp;"_C"&amp;$F1732&amp;"_"&amp;TRIM(RIGHT(SUBSTITUTE(TRIM(SUBSTITUTE($M1732,CHAR(160)," "))," ",REPT(" ",60)),60))&amp;IF($Q1732="","","-"&amp;TRIM(RIGHT(SUBSTITUTE(TRIM(SUBSTITUTE($Q1732,CHAR(160)," "))," ",REPT(" ",60)),60)))&amp;IF($U1732="","","-"&amp;TRIM(RIGHT(SUBSTITUTE(TRIM(SUBSTITUTE($U1732,CHAR(160)," "))," ",REPT(" ",60)),60)))&amp;".jpg")</f>
        <v/>
      </c>
    </row>
    <row r="1733" ht="14" customHeight="1">
      <c r="O1733" s="196">
        <f>_xlfn.LET(_xlpm.d,_xlfn.XLOOKUP(M1733,'[1]Birth Dates'!$A:$A,'[1]Birth Dates'!$B:$B,"",0),IF(_xlpm.d=0,"",_xlpm.d))</f>
        <v/>
      </c>
      <c r="P1733" s="196">
        <f>IF(OR(O1733="",A1733="",NOT(ISNUMBER(O1733)),O1733&gt;A1733),"",DATEDIF(O1733,A1733,"Y")&amp;" years, "&amp;DATEDIF(O1733,A1733,"YM")&amp;" months, "&amp;DATEDIF(O1733,A1733,"MD")&amp;" days")</f>
        <v/>
      </c>
      <c r="S1733" s="196">
        <f>_xlfn.LET(_xlpm.d,_xlfn.XLOOKUP(Q1733,'[1]Birth Dates'!$A:$A,'[1]Birth Dates'!$B:$B,"",0),IF(_xlpm.d=0,"",_xlpm.d))</f>
        <v/>
      </c>
      <c r="T1733" s="196">
        <f>IF(OR(S1733="",A1733="",NOT(ISNUMBER(S1733)),S1733&gt;A1733),"",DATEDIF(S1733,A1733,"Y")&amp;" years, "&amp;DATEDIF(S1733,A1733,"YM")&amp;" months, "&amp;DATEDIF(S1733,A1733,"MD")&amp;" days")</f>
        <v/>
      </c>
      <c r="W1733" s="196">
        <f>_xlfn.LET(_xlpm.d,_xlfn.XLOOKUP(U1733,'[1]Birth Dates'!$A:$A,'[1]Birth Dates'!$B:$B,"",0),IF(_xlpm.d=0,"",_xlpm.d))</f>
        <v/>
      </c>
      <c r="X1733" s="196">
        <f>IF(OR(W1733="",A1733="",NOT(ISNUMBER(W1733)),W1733&gt;A1733),"",DATEDIF(W1733,A1733,"Y")&amp;" years, "&amp;DATEDIF(W1733,A1733,"YM")&amp;" months, "&amp;DATEDIF(W1733,A1733,"MD")&amp;" days")</f>
        <v/>
      </c>
      <c r="AR1733" s="175">
        <f>IF($B1733="","",TEXT($A1733,"yyyymmdd")&amp;"_P"&amp;$C1733&amp;"_C"&amp;$F1733&amp;"_"&amp;TRIM(RIGHT(SUBSTITUTE(TRIM(SUBSTITUTE($M1733,CHAR(160)," "))," ",REPT(" ",60)),60))&amp;IF($Q1733="","","-"&amp;TRIM(RIGHT(SUBSTITUTE(TRIM(SUBSTITUTE($Q1733,CHAR(160)," "))," ",REPT(" ",60)),60)))&amp;IF($U1733="","","-"&amp;TRIM(RIGHT(SUBSTITUTE(TRIM(SUBSTITUTE($U1733,CHAR(160)," "))," ",REPT(" ",60)),60)))&amp;".jpg")</f>
        <v/>
      </c>
    </row>
    <row r="1734" ht="14" customHeight="1">
      <c r="O1734" s="196">
        <f>_xlfn.LET(_xlpm.d,_xlfn.XLOOKUP(M1734,'[1]Birth Dates'!$A:$A,'[1]Birth Dates'!$B:$B,"",0),IF(_xlpm.d=0,"",_xlpm.d))</f>
        <v/>
      </c>
      <c r="P1734" s="196">
        <f>IF(OR(O1734="",A1734="",NOT(ISNUMBER(O1734)),O1734&gt;A1734),"",DATEDIF(O1734,A1734,"Y")&amp;" years, "&amp;DATEDIF(O1734,A1734,"YM")&amp;" months, "&amp;DATEDIF(O1734,A1734,"MD")&amp;" days")</f>
        <v/>
      </c>
      <c r="S1734" s="196">
        <f>_xlfn.LET(_xlpm.d,_xlfn.XLOOKUP(Q1734,'[1]Birth Dates'!$A:$A,'[1]Birth Dates'!$B:$B,"",0),IF(_xlpm.d=0,"",_xlpm.d))</f>
        <v/>
      </c>
      <c r="T1734" s="196">
        <f>IF(OR(S1734="",A1734="",NOT(ISNUMBER(S1734)),S1734&gt;A1734),"",DATEDIF(S1734,A1734,"Y")&amp;" years, "&amp;DATEDIF(S1734,A1734,"YM")&amp;" months, "&amp;DATEDIF(S1734,A1734,"MD")&amp;" days")</f>
        <v/>
      </c>
      <c r="W1734" s="196">
        <f>_xlfn.LET(_xlpm.d,_xlfn.XLOOKUP(U1734,'[1]Birth Dates'!$A:$A,'[1]Birth Dates'!$B:$B,"",0),IF(_xlpm.d=0,"",_xlpm.d))</f>
        <v/>
      </c>
      <c r="X1734" s="196">
        <f>IF(OR(W1734="",A1734="",NOT(ISNUMBER(W1734)),W1734&gt;A1734),"",DATEDIF(W1734,A1734,"Y")&amp;" years, "&amp;DATEDIF(W1734,A1734,"YM")&amp;" months, "&amp;DATEDIF(W1734,A1734,"MD")&amp;" days")</f>
        <v/>
      </c>
      <c r="AR1734" s="175">
        <f>IF($B1734="","",TEXT($A1734,"yyyymmdd")&amp;"_P"&amp;$C1734&amp;"_C"&amp;$F1734&amp;"_"&amp;TRIM(RIGHT(SUBSTITUTE(TRIM(SUBSTITUTE($M1734,CHAR(160)," "))," ",REPT(" ",60)),60))&amp;IF($Q1734="","","-"&amp;TRIM(RIGHT(SUBSTITUTE(TRIM(SUBSTITUTE($Q1734,CHAR(160)," "))," ",REPT(" ",60)),60)))&amp;IF($U1734="","","-"&amp;TRIM(RIGHT(SUBSTITUTE(TRIM(SUBSTITUTE($U1734,CHAR(160)," "))," ",REPT(" ",60)),60)))&amp;".jpg")</f>
        <v/>
      </c>
    </row>
    <row r="1735" ht="14" customHeight="1">
      <c r="O1735" s="196">
        <f>_xlfn.LET(_xlpm.d,_xlfn.XLOOKUP(M1735,'[1]Birth Dates'!$A:$A,'[1]Birth Dates'!$B:$B,"",0),IF(_xlpm.d=0,"",_xlpm.d))</f>
        <v/>
      </c>
      <c r="P1735" s="196">
        <f>IF(OR(O1735="",A1735="",NOT(ISNUMBER(O1735)),O1735&gt;A1735),"",DATEDIF(O1735,A1735,"Y")&amp;" years, "&amp;DATEDIF(O1735,A1735,"YM")&amp;" months, "&amp;DATEDIF(O1735,A1735,"MD")&amp;" days")</f>
        <v/>
      </c>
      <c r="S1735" s="196">
        <f>_xlfn.LET(_xlpm.d,_xlfn.XLOOKUP(Q1735,'[1]Birth Dates'!$A:$A,'[1]Birth Dates'!$B:$B,"",0),IF(_xlpm.d=0,"",_xlpm.d))</f>
        <v/>
      </c>
      <c r="T1735" s="196">
        <f>IF(OR(S1735="",A1735="",NOT(ISNUMBER(S1735)),S1735&gt;A1735),"",DATEDIF(S1735,A1735,"Y")&amp;" years, "&amp;DATEDIF(S1735,A1735,"YM")&amp;" months, "&amp;DATEDIF(S1735,A1735,"MD")&amp;" days")</f>
        <v/>
      </c>
      <c r="W1735" s="196">
        <f>_xlfn.LET(_xlpm.d,_xlfn.XLOOKUP(U1735,'[1]Birth Dates'!$A:$A,'[1]Birth Dates'!$B:$B,"",0),IF(_xlpm.d=0,"",_xlpm.d))</f>
        <v/>
      </c>
      <c r="X1735" s="196">
        <f>IF(OR(W1735="",A1735="",NOT(ISNUMBER(W1735)),W1735&gt;A1735),"",DATEDIF(W1735,A1735,"Y")&amp;" years, "&amp;DATEDIF(W1735,A1735,"YM")&amp;" months, "&amp;DATEDIF(W1735,A1735,"MD")&amp;" days")</f>
        <v/>
      </c>
      <c r="AR1735" s="175">
        <f>IF($B1735="","",TEXT($A1735,"yyyymmdd")&amp;"_P"&amp;$C1735&amp;"_C"&amp;$F1735&amp;"_"&amp;TRIM(RIGHT(SUBSTITUTE(TRIM(SUBSTITUTE($M1735,CHAR(160)," "))," ",REPT(" ",60)),60))&amp;IF($Q1735="","","-"&amp;TRIM(RIGHT(SUBSTITUTE(TRIM(SUBSTITUTE($Q1735,CHAR(160)," "))," ",REPT(" ",60)),60)))&amp;IF($U1735="","","-"&amp;TRIM(RIGHT(SUBSTITUTE(TRIM(SUBSTITUTE($U1735,CHAR(160)," "))," ",REPT(" ",60)),60)))&amp;".jpg")</f>
        <v/>
      </c>
    </row>
    <row r="1736" ht="14" customHeight="1">
      <c r="O1736" s="196">
        <f>_xlfn.LET(_xlpm.d,_xlfn.XLOOKUP(M1736,'[1]Birth Dates'!$A:$A,'[1]Birth Dates'!$B:$B,"",0),IF(_xlpm.d=0,"",_xlpm.d))</f>
        <v/>
      </c>
      <c r="P1736" s="196">
        <f>IF(OR(O1736="",A1736="",NOT(ISNUMBER(O1736)),O1736&gt;A1736),"",DATEDIF(O1736,A1736,"Y")&amp;" years, "&amp;DATEDIF(O1736,A1736,"YM")&amp;" months, "&amp;DATEDIF(O1736,A1736,"MD")&amp;" days")</f>
        <v/>
      </c>
      <c r="S1736" s="196">
        <f>_xlfn.LET(_xlpm.d,_xlfn.XLOOKUP(Q1736,'[1]Birth Dates'!$A:$A,'[1]Birth Dates'!$B:$B,"",0),IF(_xlpm.d=0,"",_xlpm.d))</f>
        <v/>
      </c>
      <c r="T1736" s="196">
        <f>IF(OR(S1736="",A1736="",NOT(ISNUMBER(S1736)),S1736&gt;A1736),"",DATEDIF(S1736,A1736,"Y")&amp;" years, "&amp;DATEDIF(S1736,A1736,"YM")&amp;" months, "&amp;DATEDIF(S1736,A1736,"MD")&amp;" days")</f>
        <v/>
      </c>
      <c r="W1736" s="196">
        <f>_xlfn.LET(_xlpm.d,_xlfn.XLOOKUP(U1736,'[1]Birth Dates'!$A:$A,'[1]Birth Dates'!$B:$B,"",0),IF(_xlpm.d=0,"",_xlpm.d))</f>
        <v/>
      </c>
      <c r="X1736" s="196">
        <f>IF(OR(W1736="",A1736="",NOT(ISNUMBER(W1736)),W1736&gt;A1736),"",DATEDIF(W1736,A1736,"Y")&amp;" years, "&amp;DATEDIF(W1736,A1736,"YM")&amp;" months, "&amp;DATEDIF(W1736,A1736,"MD")&amp;" days")</f>
        <v/>
      </c>
      <c r="AR1736" s="175">
        <f>IF($B1736="","",TEXT($A1736,"yyyymmdd")&amp;"_P"&amp;$C1736&amp;"_C"&amp;$F1736&amp;"_"&amp;TRIM(RIGHT(SUBSTITUTE(TRIM(SUBSTITUTE($M1736,CHAR(160)," "))," ",REPT(" ",60)),60))&amp;IF($Q1736="","","-"&amp;TRIM(RIGHT(SUBSTITUTE(TRIM(SUBSTITUTE($Q1736,CHAR(160)," "))," ",REPT(" ",60)),60)))&amp;IF($U1736="","","-"&amp;TRIM(RIGHT(SUBSTITUTE(TRIM(SUBSTITUTE($U1736,CHAR(160)," "))," ",REPT(" ",60)),60)))&amp;".jpg")</f>
        <v/>
      </c>
    </row>
    <row r="1737" ht="14" customHeight="1">
      <c r="O1737" s="196">
        <f>_xlfn.LET(_xlpm.d,_xlfn.XLOOKUP(M1737,'[1]Birth Dates'!$A:$A,'[1]Birth Dates'!$B:$B,"",0),IF(_xlpm.d=0,"",_xlpm.d))</f>
        <v/>
      </c>
      <c r="P1737" s="196">
        <f>IF(OR(O1737="",A1737="",NOT(ISNUMBER(O1737)),O1737&gt;A1737),"",DATEDIF(O1737,A1737,"Y")&amp;" years, "&amp;DATEDIF(O1737,A1737,"YM")&amp;" months, "&amp;DATEDIF(O1737,A1737,"MD")&amp;" days")</f>
        <v/>
      </c>
      <c r="S1737" s="196">
        <f>_xlfn.LET(_xlpm.d,_xlfn.XLOOKUP(Q1737,'[1]Birth Dates'!$A:$A,'[1]Birth Dates'!$B:$B,"",0),IF(_xlpm.d=0,"",_xlpm.d))</f>
        <v/>
      </c>
      <c r="T1737" s="196">
        <f>IF(OR(S1737="",A1737="",NOT(ISNUMBER(S1737)),S1737&gt;A1737),"",DATEDIF(S1737,A1737,"Y")&amp;" years, "&amp;DATEDIF(S1737,A1737,"YM")&amp;" months, "&amp;DATEDIF(S1737,A1737,"MD")&amp;" days")</f>
        <v/>
      </c>
      <c r="W1737" s="196">
        <f>_xlfn.LET(_xlpm.d,_xlfn.XLOOKUP(U1737,'[1]Birth Dates'!$A:$A,'[1]Birth Dates'!$B:$B,"",0),IF(_xlpm.d=0,"",_xlpm.d))</f>
        <v/>
      </c>
      <c r="X1737" s="196">
        <f>IF(OR(W1737="",A1737="",NOT(ISNUMBER(W1737)),W1737&gt;A1737),"",DATEDIF(W1737,A1737,"Y")&amp;" years, "&amp;DATEDIF(W1737,A1737,"YM")&amp;" months, "&amp;DATEDIF(W1737,A1737,"MD")&amp;" days")</f>
        <v/>
      </c>
      <c r="AR1737" s="175">
        <f>IF($B1737="","",TEXT($A1737,"yyyymmdd")&amp;"_P"&amp;$C1737&amp;"_C"&amp;$F1737&amp;"_"&amp;TRIM(RIGHT(SUBSTITUTE(TRIM(SUBSTITUTE($M1737,CHAR(160)," "))," ",REPT(" ",60)),60))&amp;IF($Q1737="","","-"&amp;TRIM(RIGHT(SUBSTITUTE(TRIM(SUBSTITUTE($Q1737,CHAR(160)," "))," ",REPT(" ",60)),60)))&amp;IF($U1737="","","-"&amp;TRIM(RIGHT(SUBSTITUTE(TRIM(SUBSTITUTE($U1737,CHAR(160)," "))," ",REPT(" ",60)),60)))&amp;".jpg")</f>
        <v/>
      </c>
    </row>
    <row r="1738" ht="14" customHeight="1">
      <c r="O1738" s="196">
        <f>_xlfn.LET(_xlpm.d,_xlfn.XLOOKUP(M1738,'[1]Birth Dates'!$A:$A,'[1]Birth Dates'!$B:$B,"",0),IF(_xlpm.d=0,"",_xlpm.d))</f>
        <v/>
      </c>
      <c r="P1738" s="196">
        <f>IF(OR(O1738="",A1738="",NOT(ISNUMBER(O1738)),O1738&gt;A1738),"",DATEDIF(O1738,A1738,"Y")&amp;" years, "&amp;DATEDIF(O1738,A1738,"YM")&amp;" months, "&amp;DATEDIF(O1738,A1738,"MD")&amp;" days")</f>
        <v/>
      </c>
      <c r="S1738" s="196">
        <f>_xlfn.LET(_xlpm.d,_xlfn.XLOOKUP(Q1738,'[1]Birth Dates'!$A:$A,'[1]Birth Dates'!$B:$B,"",0),IF(_xlpm.d=0,"",_xlpm.d))</f>
        <v/>
      </c>
      <c r="T1738" s="196">
        <f>IF(OR(S1738="",A1738="",NOT(ISNUMBER(S1738)),S1738&gt;A1738),"",DATEDIF(S1738,A1738,"Y")&amp;" years, "&amp;DATEDIF(S1738,A1738,"YM")&amp;" months, "&amp;DATEDIF(S1738,A1738,"MD")&amp;" days")</f>
        <v/>
      </c>
      <c r="W1738" s="196">
        <f>_xlfn.LET(_xlpm.d,_xlfn.XLOOKUP(U1738,'[1]Birth Dates'!$A:$A,'[1]Birth Dates'!$B:$B,"",0),IF(_xlpm.d=0,"",_xlpm.d))</f>
        <v/>
      </c>
      <c r="X1738" s="196">
        <f>IF(OR(W1738="",A1738="",NOT(ISNUMBER(W1738)),W1738&gt;A1738),"",DATEDIF(W1738,A1738,"Y")&amp;" years, "&amp;DATEDIF(W1738,A1738,"YM")&amp;" months, "&amp;DATEDIF(W1738,A1738,"MD")&amp;" days")</f>
        <v/>
      </c>
      <c r="AR1738" s="226">
        <f>IF($B1738="","",TEXT($A1738,"yyyymmdd")&amp;"_P"&amp;$C1738&amp;"_C"&amp;$F1738&amp;"_"&amp;TRIM(RIGHT(SUBSTITUTE(TRIM(SUBSTITUTE($M1738,CHAR(160)," "))," ",REPT(" ",60)),60))&amp;IF($Q1738="","","-"&amp;TRIM(RIGHT(SUBSTITUTE(TRIM(SUBSTITUTE($Q1738,CHAR(160)," "))," ",REPT(" ",60)),60)))&amp;IF($U1738="","","-"&amp;TRIM(RIGHT(SUBSTITUTE(TRIM(SUBSTITUTE($U1738,CHAR(160)," "))," ",REPT(" ",60)),60)))&amp;".jpg")</f>
        <v/>
      </c>
    </row>
    <row r="1739" ht="14" customHeight="1">
      <c r="O1739" s="196">
        <f>_xlfn.LET(_xlpm.d,_xlfn.XLOOKUP(M1739,'[1]Birth Dates'!$A:$A,'[1]Birth Dates'!$B:$B,"",0),IF(_xlpm.d=0,"",_xlpm.d))</f>
        <v/>
      </c>
      <c r="P1739" s="196">
        <f>IF(OR(O1739="",A1739="",NOT(ISNUMBER(O1739)),O1739&gt;A1739),"",DATEDIF(O1739,A1739,"Y")&amp;" years, "&amp;DATEDIF(O1739,A1739,"YM")&amp;" months, "&amp;DATEDIF(O1739,A1739,"MD")&amp;" days")</f>
        <v/>
      </c>
      <c r="S1739" s="196">
        <f>_xlfn.LET(_xlpm.d,_xlfn.XLOOKUP(Q1739,'[1]Birth Dates'!$A:$A,'[1]Birth Dates'!$B:$B,"",0),IF(_xlpm.d=0,"",_xlpm.d))</f>
        <v/>
      </c>
      <c r="T1739" s="196">
        <f>IF(OR(S1739="",A1739="",NOT(ISNUMBER(S1739)),S1739&gt;A1739),"",DATEDIF(S1739,A1739,"Y")&amp;" years, "&amp;DATEDIF(S1739,A1739,"YM")&amp;" months, "&amp;DATEDIF(S1739,A1739,"MD")&amp;" days")</f>
        <v/>
      </c>
      <c r="W1739" s="196">
        <f>_xlfn.LET(_xlpm.d,_xlfn.XLOOKUP(U1739,'[1]Birth Dates'!$A:$A,'[1]Birth Dates'!$B:$B,"",0),IF(_xlpm.d=0,"",_xlpm.d))</f>
        <v/>
      </c>
      <c r="X1739" s="196">
        <f>IF(OR(W1739="",A1739="",NOT(ISNUMBER(W1739)),W1739&gt;A1739),"",DATEDIF(W1739,A1739,"Y")&amp;" years, "&amp;DATEDIF(W1739,A1739,"YM")&amp;" months, "&amp;DATEDIF(W1739,A1739,"MD")&amp;" days")</f>
        <v/>
      </c>
      <c r="AR1739" s="175">
        <f>IF($B1739="","",TEXT($A1739,"yyyymmdd")&amp;"_P"&amp;$C1739&amp;"_C"&amp;$F1739&amp;"_"&amp;TRIM(RIGHT(SUBSTITUTE(TRIM(SUBSTITUTE($M1739,CHAR(160)," "))," ",REPT(" ",60)),60))&amp;IF($Q1739="","","-"&amp;TRIM(RIGHT(SUBSTITUTE(TRIM(SUBSTITUTE($Q1739,CHAR(160)," "))," ",REPT(" ",60)),60)))&amp;IF($U1739="","","-"&amp;TRIM(RIGHT(SUBSTITUTE(TRIM(SUBSTITUTE($U1739,CHAR(160)," "))," ",REPT(" ",60)),60)))&amp;".jpg")</f>
        <v/>
      </c>
    </row>
    <row r="1740" ht="14" customHeight="1">
      <c r="O1740" s="196">
        <f>_xlfn.LET(_xlpm.d,_xlfn.XLOOKUP(M1740,'[1]Birth Dates'!$A:$A,'[1]Birth Dates'!$B:$B,"",0),IF(_xlpm.d=0,"",_xlpm.d))</f>
        <v/>
      </c>
      <c r="P1740" s="196">
        <f>IF(OR(O1740="",A1740="",NOT(ISNUMBER(O1740)),O1740&gt;A1740),"",DATEDIF(O1740,A1740,"Y")&amp;" years, "&amp;DATEDIF(O1740,A1740,"YM")&amp;" months, "&amp;DATEDIF(O1740,A1740,"MD")&amp;" days")</f>
        <v/>
      </c>
      <c r="S1740" s="196">
        <f>_xlfn.LET(_xlpm.d,_xlfn.XLOOKUP(Q1740,'[1]Birth Dates'!$A:$A,'[1]Birth Dates'!$B:$B,"",0),IF(_xlpm.d=0,"",_xlpm.d))</f>
        <v/>
      </c>
      <c r="T1740" s="196">
        <f>IF(OR(S1740="",A1740="",NOT(ISNUMBER(S1740)),S1740&gt;A1740),"",DATEDIF(S1740,A1740,"Y")&amp;" years, "&amp;DATEDIF(S1740,A1740,"YM")&amp;" months, "&amp;DATEDIF(S1740,A1740,"MD")&amp;" days")</f>
        <v/>
      </c>
      <c r="W1740" s="196">
        <f>_xlfn.LET(_xlpm.d,_xlfn.XLOOKUP(U1740,'[1]Birth Dates'!$A:$A,'[1]Birth Dates'!$B:$B,"",0),IF(_xlpm.d=0,"",_xlpm.d))</f>
        <v/>
      </c>
      <c r="X1740" s="196">
        <f>IF(OR(W1740="",A1740="",NOT(ISNUMBER(W1740)),W1740&gt;A1740),"",DATEDIF(W1740,A1740,"Y")&amp;" years, "&amp;DATEDIF(W1740,A1740,"YM")&amp;" months, "&amp;DATEDIF(W1740,A1740,"MD")&amp;" days")</f>
        <v/>
      </c>
      <c r="AR1740" s="175">
        <f>IF($B1740="","",TEXT($A1740,"yyyymmdd")&amp;"_P"&amp;$C1740&amp;"_C"&amp;$F1740&amp;"_"&amp;TRIM(RIGHT(SUBSTITUTE(TRIM(SUBSTITUTE($M1740,CHAR(160)," "))," ",REPT(" ",60)),60))&amp;IF($Q1740="","","-"&amp;TRIM(RIGHT(SUBSTITUTE(TRIM(SUBSTITUTE($Q1740,CHAR(160)," "))," ",REPT(" ",60)),60)))&amp;IF($U1740="","","-"&amp;TRIM(RIGHT(SUBSTITUTE(TRIM(SUBSTITUTE($U1740,CHAR(160)," "))," ",REPT(" ",60)),60)))&amp;".jpg")</f>
        <v/>
      </c>
    </row>
    <row r="1741" ht="14" customHeight="1">
      <c r="O1741" s="196">
        <f>_xlfn.LET(_xlpm.d,_xlfn.XLOOKUP(M1741,'[1]Birth Dates'!$A:$A,'[1]Birth Dates'!$B:$B,"",0),IF(_xlpm.d=0,"",_xlpm.d))</f>
        <v/>
      </c>
      <c r="P1741" s="196">
        <f>IF(OR(O1741="",A1741="",NOT(ISNUMBER(O1741)),O1741&gt;A1741),"",DATEDIF(O1741,A1741,"Y")&amp;" years, "&amp;DATEDIF(O1741,A1741,"YM")&amp;" months, "&amp;DATEDIF(O1741,A1741,"MD")&amp;" days")</f>
        <v/>
      </c>
      <c r="S1741" s="196">
        <f>_xlfn.LET(_xlpm.d,_xlfn.XLOOKUP(Q1741,'[1]Birth Dates'!$A:$A,'[1]Birth Dates'!$B:$B,"",0),IF(_xlpm.d=0,"",_xlpm.d))</f>
        <v/>
      </c>
      <c r="T1741" s="196">
        <f>IF(OR(S1741="",A1741="",NOT(ISNUMBER(S1741)),S1741&gt;A1741),"",DATEDIF(S1741,A1741,"Y")&amp;" years, "&amp;DATEDIF(S1741,A1741,"YM")&amp;" months, "&amp;DATEDIF(S1741,A1741,"MD")&amp;" days")</f>
        <v/>
      </c>
      <c r="W1741" s="196">
        <f>_xlfn.LET(_xlpm.d,_xlfn.XLOOKUP(U1741,'[1]Birth Dates'!$A:$A,'[1]Birth Dates'!$B:$B,"",0),IF(_xlpm.d=0,"",_xlpm.d))</f>
        <v/>
      </c>
      <c r="X1741" s="196">
        <f>IF(OR(W1741="",A1741="",NOT(ISNUMBER(W1741)),W1741&gt;A1741),"",DATEDIF(W1741,A1741,"Y")&amp;" years, "&amp;DATEDIF(W1741,A1741,"YM")&amp;" months, "&amp;DATEDIF(W1741,A1741,"MD")&amp;" days")</f>
        <v/>
      </c>
      <c r="AR1741" s="175">
        <f>IF($B1741="","",TEXT($A1741,"yyyymmdd")&amp;"_P"&amp;$C1741&amp;"_C"&amp;$F1741&amp;"_"&amp;TRIM(RIGHT(SUBSTITUTE(TRIM(SUBSTITUTE($M1741,CHAR(160)," "))," ",REPT(" ",60)),60))&amp;IF($Q1741="","","-"&amp;TRIM(RIGHT(SUBSTITUTE(TRIM(SUBSTITUTE($Q1741,CHAR(160)," "))," ",REPT(" ",60)),60)))&amp;IF($U1741="","","-"&amp;TRIM(RIGHT(SUBSTITUTE(TRIM(SUBSTITUTE($U1741,CHAR(160)," "))," ",REPT(" ",60)),60)))&amp;".jpg")</f>
        <v/>
      </c>
    </row>
    <row r="1742" ht="14" customHeight="1">
      <c r="O1742" s="196">
        <f>_xlfn.LET(_xlpm.d,_xlfn.XLOOKUP(M1742,'[1]Birth Dates'!$A:$A,'[1]Birth Dates'!$B:$B,"",0),IF(_xlpm.d=0,"",_xlpm.d))</f>
        <v/>
      </c>
      <c r="P1742" s="196">
        <f>IF(OR(O1742="",A1742="",NOT(ISNUMBER(O1742)),O1742&gt;A1742),"",DATEDIF(O1742,A1742,"Y")&amp;" years, "&amp;DATEDIF(O1742,A1742,"YM")&amp;" months, "&amp;DATEDIF(O1742,A1742,"MD")&amp;" days")</f>
        <v/>
      </c>
      <c r="S1742" s="196">
        <f>_xlfn.LET(_xlpm.d,_xlfn.XLOOKUP(Q1742,'[1]Birth Dates'!$A:$A,'[1]Birth Dates'!$B:$B,"",0),IF(_xlpm.d=0,"",_xlpm.d))</f>
        <v/>
      </c>
      <c r="T1742" s="196">
        <f>IF(OR(S1742="",A1742="",NOT(ISNUMBER(S1742)),S1742&gt;A1742),"",DATEDIF(S1742,A1742,"Y")&amp;" years, "&amp;DATEDIF(S1742,A1742,"YM")&amp;" months, "&amp;DATEDIF(S1742,A1742,"MD")&amp;" days")</f>
        <v/>
      </c>
      <c r="W1742" s="196">
        <f>_xlfn.LET(_xlpm.d,_xlfn.XLOOKUP(U1742,'[1]Birth Dates'!$A:$A,'[1]Birth Dates'!$B:$B,"",0),IF(_xlpm.d=0,"",_xlpm.d))</f>
        <v/>
      </c>
      <c r="X1742" s="196">
        <f>IF(OR(W1742="",A1742="",NOT(ISNUMBER(W1742)),W1742&gt;A1742),"",DATEDIF(W1742,A1742,"Y")&amp;" years, "&amp;DATEDIF(W1742,A1742,"YM")&amp;" months, "&amp;DATEDIF(W1742,A1742,"MD")&amp;" days")</f>
        <v/>
      </c>
      <c r="AR1742" s="175">
        <f>IF($B1742="","",TEXT($A1742,"yyyymmdd")&amp;"_P"&amp;$C1742&amp;"_C"&amp;$F1742&amp;"_"&amp;TRIM(RIGHT(SUBSTITUTE(TRIM(SUBSTITUTE($M1742,CHAR(160)," "))," ",REPT(" ",60)),60))&amp;IF($Q1742="","","-"&amp;TRIM(RIGHT(SUBSTITUTE(TRIM(SUBSTITUTE($Q1742,CHAR(160)," "))," ",REPT(" ",60)),60)))&amp;IF($U1742="","","-"&amp;TRIM(RIGHT(SUBSTITUTE(TRIM(SUBSTITUTE($U1742,CHAR(160)," "))," ",REPT(" ",60)),60)))&amp;".jpg")</f>
        <v/>
      </c>
    </row>
    <row r="1743" ht="14" customHeight="1">
      <c r="O1743" s="196">
        <f>_xlfn.LET(_xlpm.d,_xlfn.XLOOKUP(M1743,'[1]Birth Dates'!$A:$A,'[1]Birth Dates'!$B:$B,"",0),IF(_xlpm.d=0,"",_xlpm.d))</f>
        <v/>
      </c>
      <c r="P1743" s="196">
        <f>IF(OR(O1743="",A1743="",NOT(ISNUMBER(O1743)),O1743&gt;A1743),"",DATEDIF(O1743,A1743,"Y")&amp;" years, "&amp;DATEDIF(O1743,A1743,"YM")&amp;" months, "&amp;DATEDIF(O1743,A1743,"MD")&amp;" days")</f>
        <v/>
      </c>
      <c r="S1743" s="196">
        <f>_xlfn.LET(_xlpm.d,_xlfn.XLOOKUP(Q1743,'[1]Birth Dates'!$A:$A,'[1]Birth Dates'!$B:$B,"",0),IF(_xlpm.d=0,"",_xlpm.d))</f>
        <v/>
      </c>
      <c r="T1743" s="196">
        <f>IF(OR(S1743="",A1743="",NOT(ISNUMBER(S1743)),S1743&gt;A1743),"",DATEDIF(S1743,A1743,"Y")&amp;" years, "&amp;DATEDIF(S1743,A1743,"YM")&amp;" months, "&amp;DATEDIF(S1743,A1743,"MD")&amp;" days")</f>
        <v/>
      </c>
      <c r="W1743" s="196">
        <f>_xlfn.LET(_xlpm.d,_xlfn.XLOOKUP(U1743,'[1]Birth Dates'!$A:$A,'[1]Birth Dates'!$B:$B,"",0),IF(_xlpm.d=0,"",_xlpm.d))</f>
        <v/>
      </c>
      <c r="X1743" s="196">
        <f>IF(OR(W1743="",A1743="",NOT(ISNUMBER(W1743)),W1743&gt;A1743),"",DATEDIF(W1743,A1743,"Y")&amp;" years, "&amp;DATEDIF(W1743,A1743,"YM")&amp;" months, "&amp;DATEDIF(W1743,A1743,"MD")&amp;" days")</f>
        <v/>
      </c>
      <c r="AR1743" s="175">
        <f>IF($B1743="","",TEXT($A1743,"yyyymmdd")&amp;"_P"&amp;$C1743&amp;"_C"&amp;$F1743&amp;"_"&amp;TRIM(RIGHT(SUBSTITUTE(TRIM(SUBSTITUTE($M1743,CHAR(160)," "))," ",REPT(" ",60)),60))&amp;IF($Q1743="","","-"&amp;TRIM(RIGHT(SUBSTITUTE(TRIM(SUBSTITUTE($Q1743,CHAR(160)," "))," ",REPT(" ",60)),60)))&amp;IF($U1743="","","-"&amp;TRIM(RIGHT(SUBSTITUTE(TRIM(SUBSTITUTE($U1743,CHAR(160)," "))," ",REPT(" ",60)),60)))&amp;".jpg")</f>
        <v/>
      </c>
    </row>
    <row r="1744" ht="14" customHeight="1">
      <c r="O1744" s="196">
        <f>_xlfn.LET(_xlpm.d,_xlfn.XLOOKUP(M1744,'[1]Birth Dates'!$A:$A,'[1]Birth Dates'!$B:$B,"",0),IF(_xlpm.d=0,"",_xlpm.d))</f>
        <v/>
      </c>
      <c r="P1744" s="196">
        <f>IF(OR(O1744="",A1744="",NOT(ISNUMBER(O1744)),O1744&gt;A1744),"",DATEDIF(O1744,A1744,"Y")&amp;" years, "&amp;DATEDIF(O1744,A1744,"YM")&amp;" months, "&amp;DATEDIF(O1744,A1744,"MD")&amp;" days")</f>
        <v/>
      </c>
      <c r="S1744" s="196">
        <f>_xlfn.LET(_xlpm.d,_xlfn.XLOOKUP(Q1744,'[1]Birth Dates'!$A:$A,'[1]Birth Dates'!$B:$B,"",0),IF(_xlpm.d=0,"",_xlpm.d))</f>
        <v/>
      </c>
      <c r="T1744" s="196">
        <f>IF(OR(S1744="",A1744="",NOT(ISNUMBER(S1744)),S1744&gt;A1744),"",DATEDIF(S1744,A1744,"Y")&amp;" years, "&amp;DATEDIF(S1744,A1744,"YM")&amp;" months, "&amp;DATEDIF(S1744,A1744,"MD")&amp;" days")</f>
        <v/>
      </c>
      <c r="W1744" s="196">
        <f>_xlfn.LET(_xlpm.d,_xlfn.XLOOKUP(U1744,'[1]Birth Dates'!$A:$A,'[1]Birth Dates'!$B:$B,"",0),IF(_xlpm.d=0,"",_xlpm.d))</f>
        <v/>
      </c>
      <c r="X1744" s="196">
        <f>IF(OR(W1744="",A1744="",NOT(ISNUMBER(W1744)),W1744&gt;A1744),"",DATEDIF(W1744,A1744,"Y")&amp;" years, "&amp;DATEDIF(W1744,A1744,"YM")&amp;" months, "&amp;DATEDIF(W1744,A1744,"MD")&amp;" days")</f>
        <v/>
      </c>
      <c r="AR1744" s="175">
        <f>IF($B1744="","",TEXT($A1744,"yyyymmdd")&amp;"_P"&amp;$C1744&amp;"_C"&amp;$F1744&amp;"_"&amp;TRIM(RIGHT(SUBSTITUTE(TRIM(SUBSTITUTE($M1744,CHAR(160)," "))," ",REPT(" ",60)),60))&amp;IF($Q1744="","","-"&amp;TRIM(RIGHT(SUBSTITUTE(TRIM(SUBSTITUTE($Q1744,CHAR(160)," "))," ",REPT(" ",60)),60)))&amp;IF($U1744="","","-"&amp;TRIM(RIGHT(SUBSTITUTE(TRIM(SUBSTITUTE($U1744,CHAR(160)," "))," ",REPT(" ",60)),60)))&amp;".jpg")</f>
        <v/>
      </c>
    </row>
    <row r="1745" ht="14" customHeight="1">
      <c r="O1745" s="196">
        <f>_xlfn.LET(_xlpm.d,_xlfn.XLOOKUP(M1745,'[1]Birth Dates'!$A:$A,'[1]Birth Dates'!$B:$B,"",0),IF(_xlpm.d=0,"",_xlpm.d))</f>
        <v/>
      </c>
      <c r="P1745" s="196">
        <f>IF(OR(O1745="",A1745="",NOT(ISNUMBER(O1745)),O1745&gt;A1745),"",DATEDIF(O1745,A1745,"Y")&amp;" years, "&amp;DATEDIF(O1745,A1745,"YM")&amp;" months, "&amp;DATEDIF(O1745,A1745,"MD")&amp;" days")</f>
        <v/>
      </c>
      <c r="S1745" s="196">
        <f>_xlfn.LET(_xlpm.d,_xlfn.XLOOKUP(Q1745,'[1]Birth Dates'!$A:$A,'[1]Birth Dates'!$B:$B,"",0),IF(_xlpm.d=0,"",_xlpm.d))</f>
        <v/>
      </c>
      <c r="T1745" s="196">
        <f>IF(OR(S1745="",A1745="",NOT(ISNUMBER(S1745)),S1745&gt;A1745),"",DATEDIF(S1745,A1745,"Y")&amp;" years, "&amp;DATEDIF(S1745,A1745,"YM")&amp;" months, "&amp;DATEDIF(S1745,A1745,"MD")&amp;" days")</f>
        <v/>
      </c>
      <c r="W1745" s="196">
        <f>_xlfn.LET(_xlpm.d,_xlfn.XLOOKUP(U1745,'[1]Birth Dates'!$A:$A,'[1]Birth Dates'!$B:$B,"",0),IF(_xlpm.d=0,"",_xlpm.d))</f>
        <v/>
      </c>
      <c r="X1745" s="196">
        <f>IF(OR(W1745="",A1745="",NOT(ISNUMBER(W1745)),W1745&gt;A1745),"",DATEDIF(W1745,A1745,"Y")&amp;" years, "&amp;DATEDIF(W1745,A1745,"YM")&amp;" months, "&amp;DATEDIF(W1745,A1745,"MD")&amp;" days")</f>
        <v/>
      </c>
      <c r="AR1745" s="175">
        <f>IF($B1745="","",TEXT($A1745,"yyyymmdd")&amp;"_P"&amp;$C1745&amp;"_C"&amp;$F1745&amp;"_"&amp;TRIM(RIGHT(SUBSTITUTE(TRIM(SUBSTITUTE($M1745,CHAR(160)," "))," ",REPT(" ",60)),60))&amp;IF($Q1745="","","-"&amp;TRIM(RIGHT(SUBSTITUTE(TRIM(SUBSTITUTE($Q1745,CHAR(160)," "))," ",REPT(" ",60)),60)))&amp;IF($U1745="","","-"&amp;TRIM(RIGHT(SUBSTITUTE(TRIM(SUBSTITUTE($U1745,CHAR(160)," "))," ",REPT(" ",60)),60)))&amp;".jpg")</f>
        <v/>
      </c>
    </row>
    <row r="1746" ht="14" customHeight="1">
      <c r="O1746" s="196">
        <f>_xlfn.LET(_xlpm.d,_xlfn.XLOOKUP(M1746,'[1]Birth Dates'!$A:$A,'[1]Birth Dates'!$B:$B,"",0),IF(_xlpm.d=0,"",_xlpm.d))</f>
        <v/>
      </c>
      <c r="P1746" s="196">
        <f>IF(OR(O1746="",A1746="",NOT(ISNUMBER(O1746)),O1746&gt;A1746),"",DATEDIF(O1746,A1746,"Y")&amp;" years, "&amp;DATEDIF(O1746,A1746,"YM")&amp;" months, "&amp;DATEDIF(O1746,A1746,"MD")&amp;" days")</f>
        <v/>
      </c>
      <c r="S1746" s="196">
        <f>_xlfn.LET(_xlpm.d,_xlfn.XLOOKUP(Q1746,'[1]Birth Dates'!$A:$A,'[1]Birth Dates'!$B:$B,"",0),IF(_xlpm.d=0,"",_xlpm.d))</f>
        <v/>
      </c>
      <c r="T1746" s="196">
        <f>IF(OR(S1746="",A1746="",NOT(ISNUMBER(S1746)),S1746&gt;A1746),"",DATEDIF(S1746,A1746,"Y")&amp;" years, "&amp;DATEDIF(S1746,A1746,"YM")&amp;" months, "&amp;DATEDIF(S1746,A1746,"MD")&amp;" days")</f>
        <v/>
      </c>
      <c r="W1746" s="196">
        <f>_xlfn.LET(_xlpm.d,_xlfn.XLOOKUP(U1746,'[1]Birth Dates'!$A:$A,'[1]Birth Dates'!$B:$B,"",0),IF(_xlpm.d=0,"",_xlpm.d))</f>
        <v/>
      </c>
      <c r="X1746" s="196">
        <f>IF(OR(W1746="",A1746="",NOT(ISNUMBER(W1746)),W1746&gt;A1746),"",DATEDIF(W1746,A1746,"Y")&amp;" years, "&amp;DATEDIF(W1746,A1746,"YM")&amp;" months, "&amp;DATEDIF(W1746,A1746,"MD")&amp;" days")</f>
        <v/>
      </c>
      <c r="AR1746" s="175">
        <f>IF($B1746="","",TEXT($A1746,"yyyymmdd")&amp;"_P"&amp;$C1746&amp;"_C"&amp;$F1746&amp;"_"&amp;TRIM(RIGHT(SUBSTITUTE(TRIM(SUBSTITUTE($M1746,CHAR(160)," "))," ",REPT(" ",60)),60))&amp;IF($Q1746="","","-"&amp;TRIM(RIGHT(SUBSTITUTE(TRIM(SUBSTITUTE($Q1746,CHAR(160)," "))," ",REPT(" ",60)),60)))&amp;IF($U1746="","","-"&amp;TRIM(RIGHT(SUBSTITUTE(TRIM(SUBSTITUTE($U1746,CHAR(160)," "))," ",REPT(" ",60)),60)))&amp;".jpg")</f>
        <v/>
      </c>
    </row>
    <row r="1747" ht="14" customHeight="1">
      <c r="O1747" s="196">
        <f>_xlfn.LET(_xlpm.d,_xlfn.XLOOKUP(M1747,'[1]Birth Dates'!$A:$A,'[1]Birth Dates'!$B:$B,"",0),IF(_xlpm.d=0,"",_xlpm.d))</f>
        <v/>
      </c>
      <c r="P1747" s="196">
        <f>IF(OR(O1747="",A1747="",NOT(ISNUMBER(O1747)),O1747&gt;A1747),"",DATEDIF(O1747,A1747,"Y")&amp;" years, "&amp;DATEDIF(O1747,A1747,"YM")&amp;" months, "&amp;DATEDIF(O1747,A1747,"MD")&amp;" days")</f>
        <v/>
      </c>
      <c r="S1747" s="196">
        <f>_xlfn.LET(_xlpm.d,_xlfn.XLOOKUP(Q1747,'[1]Birth Dates'!$A:$A,'[1]Birth Dates'!$B:$B,"",0),IF(_xlpm.d=0,"",_xlpm.d))</f>
        <v/>
      </c>
      <c r="T1747" s="196">
        <f>IF(OR(S1747="",A1747="",NOT(ISNUMBER(S1747)),S1747&gt;A1747),"",DATEDIF(S1747,A1747,"Y")&amp;" years, "&amp;DATEDIF(S1747,A1747,"YM")&amp;" months, "&amp;DATEDIF(S1747,A1747,"MD")&amp;" days")</f>
        <v/>
      </c>
      <c r="W1747" s="196">
        <f>_xlfn.LET(_xlpm.d,_xlfn.XLOOKUP(U1747,'[1]Birth Dates'!$A:$A,'[1]Birth Dates'!$B:$B,"",0),IF(_xlpm.d=0,"",_xlpm.d))</f>
        <v/>
      </c>
      <c r="X1747" s="196">
        <f>IF(OR(W1747="",A1747="",NOT(ISNUMBER(W1747)),W1747&gt;A1747),"",DATEDIF(W1747,A1747,"Y")&amp;" years, "&amp;DATEDIF(W1747,A1747,"YM")&amp;" months, "&amp;DATEDIF(W1747,A1747,"MD")&amp;" days")</f>
        <v/>
      </c>
      <c r="AR1747" s="175">
        <f>IF($B1747="","",TEXT($A1747,"yyyymmdd")&amp;"_P"&amp;$C1747&amp;"_C"&amp;$F1747&amp;"_"&amp;TRIM(RIGHT(SUBSTITUTE(TRIM(SUBSTITUTE($M1747,CHAR(160)," "))," ",REPT(" ",60)),60))&amp;IF($Q1747="","","-"&amp;TRIM(RIGHT(SUBSTITUTE(TRIM(SUBSTITUTE($Q1747,CHAR(160)," "))," ",REPT(" ",60)),60)))&amp;IF($U1747="","","-"&amp;TRIM(RIGHT(SUBSTITUTE(TRIM(SUBSTITUTE($U1747,CHAR(160)," "))," ",REPT(" ",60)),60)))&amp;".jpg")</f>
        <v/>
      </c>
    </row>
    <row r="1748" ht="14" customHeight="1">
      <c r="O1748" s="196">
        <f>_xlfn.LET(_xlpm.d,_xlfn.XLOOKUP(M1748,'[1]Birth Dates'!$A:$A,'[1]Birth Dates'!$B:$B,"",0),IF(_xlpm.d=0,"",_xlpm.d))</f>
        <v/>
      </c>
      <c r="P1748" s="196">
        <f>IF(OR(O1748="",A1748="",NOT(ISNUMBER(O1748)),O1748&gt;A1748),"",DATEDIF(O1748,A1748,"Y")&amp;" years, "&amp;DATEDIF(O1748,A1748,"YM")&amp;" months, "&amp;DATEDIF(O1748,A1748,"MD")&amp;" days")</f>
        <v/>
      </c>
      <c r="S1748" s="196">
        <f>_xlfn.LET(_xlpm.d,_xlfn.XLOOKUP(Q1748,'[1]Birth Dates'!$A:$A,'[1]Birth Dates'!$B:$B,"",0),IF(_xlpm.d=0,"",_xlpm.d))</f>
        <v/>
      </c>
      <c r="T1748" s="196">
        <f>IF(OR(S1748="",A1748="",NOT(ISNUMBER(S1748)),S1748&gt;A1748),"",DATEDIF(S1748,A1748,"Y")&amp;" years, "&amp;DATEDIF(S1748,A1748,"YM")&amp;" months, "&amp;DATEDIF(S1748,A1748,"MD")&amp;" days")</f>
        <v/>
      </c>
      <c r="W1748" s="196">
        <f>_xlfn.LET(_xlpm.d,_xlfn.XLOOKUP(U1748,'[1]Birth Dates'!$A:$A,'[1]Birth Dates'!$B:$B,"",0),IF(_xlpm.d=0,"",_xlpm.d))</f>
        <v/>
      </c>
      <c r="X1748" s="196">
        <f>IF(OR(W1748="",A1748="",NOT(ISNUMBER(W1748)),W1748&gt;A1748),"",DATEDIF(W1748,A1748,"Y")&amp;" years, "&amp;DATEDIF(W1748,A1748,"YM")&amp;" months, "&amp;DATEDIF(W1748,A1748,"MD")&amp;" days")</f>
        <v/>
      </c>
      <c r="AR1748" s="175">
        <f>IF($B1748="","",TEXT($A1748,"yyyymmdd")&amp;"_P"&amp;$C1748&amp;"_C"&amp;$F1748&amp;"_"&amp;TRIM(RIGHT(SUBSTITUTE(TRIM(SUBSTITUTE($M1748,CHAR(160)," "))," ",REPT(" ",60)),60))&amp;IF($Q1748="","","-"&amp;TRIM(RIGHT(SUBSTITUTE(TRIM(SUBSTITUTE($Q1748,CHAR(160)," "))," ",REPT(" ",60)),60)))&amp;IF($U1748="","","-"&amp;TRIM(RIGHT(SUBSTITUTE(TRIM(SUBSTITUTE($U1748,CHAR(160)," "))," ",REPT(" ",60)),60)))&amp;".jpg")</f>
        <v/>
      </c>
    </row>
    <row r="1749" ht="14" customHeight="1">
      <c r="O1749" s="196">
        <f>_xlfn.LET(_xlpm.d,_xlfn.XLOOKUP(M1749,'[1]Birth Dates'!$A:$A,'[1]Birth Dates'!$B:$B,"",0),IF(_xlpm.d=0,"",_xlpm.d))</f>
        <v/>
      </c>
      <c r="P1749" s="196">
        <f>IF(OR(O1749="",A1749="",NOT(ISNUMBER(O1749)),O1749&gt;A1749),"",DATEDIF(O1749,A1749,"Y")&amp;" years, "&amp;DATEDIF(O1749,A1749,"YM")&amp;" months, "&amp;DATEDIF(O1749,A1749,"MD")&amp;" days")</f>
        <v/>
      </c>
      <c r="S1749" s="196">
        <f>_xlfn.LET(_xlpm.d,_xlfn.XLOOKUP(Q1749,'[1]Birth Dates'!$A:$A,'[1]Birth Dates'!$B:$B,"",0),IF(_xlpm.d=0,"",_xlpm.d))</f>
        <v/>
      </c>
      <c r="T1749" s="196">
        <f>IF(OR(S1749="",A1749="",NOT(ISNUMBER(S1749)),S1749&gt;A1749),"",DATEDIF(S1749,A1749,"Y")&amp;" years, "&amp;DATEDIF(S1749,A1749,"YM")&amp;" months, "&amp;DATEDIF(S1749,A1749,"MD")&amp;" days")</f>
        <v/>
      </c>
      <c r="W1749" s="196">
        <f>_xlfn.LET(_xlpm.d,_xlfn.XLOOKUP(U1749,'[1]Birth Dates'!$A:$A,'[1]Birth Dates'!$B:$B,"",0),IF(_xlpm.d=0,"",_xlpm.d))</f>
        <v/>
      </c>
      <c r="X1749" s="196">
        <f>IF(OR(W1749="",A1749="",NOT(ISNUMBER(W1749)),W1749&gt;A1749),"",DATEDIF(W1749,A1749,"Y")&amp;" years, "&amp;DATEDIF(W1749,A1749,"YM")&amp;" months, "&amp;DATEDIF(W1749,A1749,"MD")&amp;" days")</f>
        <v/>
      </c>
      <c r="AR1749" s="175">
        <f>IF($B1749="","",TEXT($A1749,"yyyymmdd")&amp;"_P"&amp;$C1749&amp;"_C"&amp;$F1749&amp;"_"&amp;TRIM(RIGHT(SUBSTITUTE(TRIM(SUBSTITUTE($M1749,CHAR(160)," "))," ",REPT(" ",60)),60))&amp;IF($Q1749="","","-"&amp;TRIM(RIGHT(SUBSTITUTE(TRIM(SUBSTITUTE($Q1749,CHAR(160)," "))," ",REPT(" ",60)),60)))&amp;IF($U1749="","","-"&amp;TRIM(RIGHT(SUBSTITUTE(TRIM(SUBSTITUTE($U1749,CHAR(160)," "))," ",REPT(" ",60)),60)))&amp;".jpg")</f>
        <v/>
      </c>
    </row>
    <row r="1750" ht="14" customHeight="1">
      <c r="O1750" s="196">
        <f>_xlfn.LET(_xlpm.d,_xlfn.XLOOKUP(M1750,'[1]Birth Dates'!$A:$A,'[1]Birth Dates'!$B:$B,"",0),IF(_xlpm.d=0,"",_xlpm.d))</f>
        <v/>
      </c>
      <c r="P1750" s="196">
        <f>IF(OR(O1750="",A1750="",NOT(ISNUMBER(O1750)),O1750&gt;A1750),"",DATEDIF(O1750,A1750,"Y")&amp;" years, "&amp;DATEDIF(O1750,A1750,"YM")&amp;" months, "&amp;DATEDIF(O1750,A1750,"MD")&amp;" days")</f>
        <v/>
      </c>
      <c r="S1750" s="196">
        <f>_xlfn.LET(_xlpm.d,_xlfn.XLOOKUP(Q1750,'[1]Birth Dates'!$A:$A,'[1]Birth Dates'!$B:$B,"",0),IF(_xlpm.d=0,"",_xlpm.d))</f>
        <v/>
      </c>
      <c r="T1750" s="196">
        <f>IF(OR(S1750="",A1750="",NOT(ISNUMBER(S1750)),S1750&gt;A1750),"",DATEDIF(S1750,A1750,"Y")&amp;" years, "&amp;DATEDIF(S1750,A1750,"YM")&amp;" months, "&amp;DATEDIF(S1750,A1750,"MD")&amp;" days")</f>
        <v/>
      </c>
      <c r="W1750" s="196">
        <f>_xlfn.LET(_xlpm.d,_xlfn.XLOOKUP(U1750,'[1]Birth Dates'!$A:$A,'[1]Birth Dates'!$B:$B,"",0),IF(_xlpm.d=0,"",_xlpm.d))</f>
        <v/>
      </c>
      <c r="X1750" s="196">
        <f>IF(OR(W1750="",A1750="",NOT(ISNUMBER(W1750)),W1750&gt;A1750),"",DATEDIF(W1750,A1750,"Y")&amp;" years, "&amp;DATEDIF(W1750,A1750,"YM")&amp;" months, "&amp;DATEDIF(W1750,A1750,"MD")&amp;" days")</f>
        <v/>
      </c>
      <c r="AR1750" s="175">
        <f>IF($B1750="","",TEXT($A1750,"yyyymmdd")&amp;"_P"&amp;$C1750&amp;"_C"&amp;$F1750&amp;"_"&amp;TRIM(RIGHT(SUBSTITUTE(TRIM(SUBSTITUTE($M1750,CHAR(160)," "))," ",REPT(" ",60)),60))&amp;IF($Q1750="","","-"&amp;TRIM(RIGHT(SUBSTITUTE(TRIM(SUBSTITUTE($Q1750,CHAR(160)," "))," ",REPT(" ",60)),60)))&amp;IF($U1750="","","-"&amp;TRIM(RIGHT(SUBSTITUTE(TRIM(SUBSTITUTE($U1750,CHAR(160)," "))," ",REPT(" ",60)),60)))&amp;".jpg")</f>
        <v/>
      </c>
    </row>
    <row r="1751" ht="14" customHeight="1">
      <c r="O1751" s="196">
        <f>_xlfn.LET(_xlpm.d,_xlfn.XLOOKUP(M1751,'[1]Birth Dates'!$A:$A,'[1]Birth Dates'!$B:$B,"",0),IF(_xlpm.d=0,"",_xlpm.d))</f>
        <v/>
      </c>
      <c r="P1751" s="196">
        <f>IF(OR(O1751="",A1751="",NOT(ISNUMBER(O1751)),O1751&gt;A1751),"",DATEDIF(O1751,A1751,"Y")&amp;" years, "&amp;DATEDIF(O1751,A1751,"YM")&amp;" months, "&amp;DATEDIF(O1751,A1751,"MD")&amp;" days")</f>
        <v/>
      </c>
      <c r="S1751" s="196">
        <f>_xlfn.LET(_xlpm.d,_xlfn.XLOOKUP(Q1751,'[1]Birth Dates'!$A:$A,'[1]Birth Dates'!$B:$B,"",0),IF(_xlpm.d=0,"",_xlpm.d))</f>
        <v/>
      </c>
      <c r="T1751" s="196">
        <f>IF(OR(S1751="",A1751="",NOT(ISNUMBER(S1751)),S1751&gt;A1751),"",DATEDIF(S1751,A1751,"Y")&amp;" years, "&amp;DATEDIF(S1751,A1751,"YM")&amp;" months, "&amp;DATEDIF(S1751,A1751,"MD")&amp;" days")</f>
        <v/>
      </c>
      <c r="W1751" s="196">
        <f>_xlfn.LET(_xlpm.d,_xlfn.XLOOKUP(U1751,'[1]Birth Dates'!$A:$A,'[1]Birth Dates'!$B:$B,"",0),IF(_xlpm.d=0,"",_xlpm.d))</f>
        <v/>
      </c>
      <c r="X1751" s="196">
        <f>IF(OR(W1751="",A1751="",NOT(ISNUMBER(W1751)),W1751&gt;A1751),"",DATEDIF(W1751,A1751,"Y")&amp;" years, "&amp;DATEDIF(W1751,A1751,"YM")&amp;" months, "&amp;DATEDIF(W1751,A1751,"MD")&amp;" days")</f>
        <v/>
      </c>
      <c r="AR1751" s="175">
        <f>IF($B1751="","",TEXT($A1751,"yyyymmdd")&amp;"_P"&amp;$C1751&amp;"_C"&amp;$F1751&amp;"_"&amp;TRIM(RIGHT(SUBSTITUTE(TRIM(SUBSTITUTE($M1751,CHAR(160)," "))," ",REPT(" ",60)),60))&amp;IF($Q1751="","","-"&amp;TRIM(RIGHT(SUBSTITUTE(TRIM(SUBSTITUTE($Q1751,CHAR(160)," "))," ",REPT(" ",60)),60)))&amp;IF($U1751="","","-"&amp;TRIM(RIGHT(SUBSTITUTE(TRIM(SUBSTITUTE($U1751,CHAR(160)," "))," ",REPT(" ",60)),60)))&amp;".jpg")</f>
        <v/>
      </c>
    </row>
    <row r="1752" ht="14" customHeight="1">
      <c r="O1752" s="196">
        <f>_xlfn.LET(_xlpm.d,_xlfn.XLOOKUP(M1752,'[1]Birth Dates'!$A:$A,'[1]Birth Dates'!$B:$B,"",0),IF(_xlpm.d=0,"",_xlpm.d))</f>
        <v/>
      </c>
      <c r="P1752" s="196">
        <f>IF(OR(O1752="",A1752="",NOT(ISNUMBER(O1752)),O1752&gt;A1752),"",DATEDIF(O1752,A1752,"Y")&amp;" years, "&amp;DATEDIF(O1752,A1752,"YM")&amp;" months, "&amp;DATEDIF(O1752,A1752,"MD")&amp;" days")</f>
        <v/>
      </c>
      <c r="S1752" s="196">
        <f>_xlfn.LET(_xlpm.d,_xlfn.XLOOKUP(Q1752,'[1]Birth Dates'!$A:$A,'[1]Birth Dates'!$B:$B,"",0),IF(_xlpm.d=0,"",_xlpm.d))</f>
        <v/>
      </c>
      <c r="T1752" s="196">
        <f>IF(OR(S1752="",A1752="",NOT(ISNUMBER(S1752)),S1752&gt;A1752),"",DATEDIF(S1752,A1752,"Y")&amp;" years, "&amp;DATEDIF(S1752,A1752,"YM")&amp;" months, "&amp;DATEDIF(S1752,A1752,"MD")&amp;" days")</f>
        <v/>
      </c>
      <c r="W1752" s="196">
        <f>_xlfn.LET(_xlpm.d,_xlfn.XLOOKUP(U1752,'[1]Birth Dates'!$A:$A,'[1]Birth Dates'!$B:$B,"",0),IF(_xlpm.d=0,"",_xlpm.d))</f>
        <v/>
      </c>
      <c r="X1752" s="196">
        <f>IF(OR(W1752="",A1752="",NOT(ISNUMBER(W1752)),W1752&gt;A1752),"",DATEDIF(W1752,A1752,"Y")&amp;" years, "&amp;DATEDIF(W1752,A1752,"YM")&amp;" months, "&amp;DATEDIF(W1752,A1752,"MD")&amp;" days")</f>
        <v/>
      </c>
      <c r="AR1752" s="175">
        <f>IF($B1752="","",TEXT($A1752,"yyyymmdd")&amp;"_P"&amp;$C1752&amp;"_C"&amp;$F1752&amp;"_"&amp;TRIM(RIGHT(SUBSTITUTE(TRIM(SUBSTITUTE($M1752,CHAR(160)," "))," ",REPT(" ",60)),60))&amp;IF($Q1752="","","-"&amp;TRIM(RIGHT(SUBSTITUTE(TRIM(SUBSTITUTE($Q1752,CHAR(160)," "))," ",REPT(" ",60)),60)))&amp;IF($U1752="","","-"&amp;TRIM(RIGHT(SUBSTITUTE(TRIM(SUBSTITUTE($U1752,CHAR(160)," "))," ",REPT(" ",60)),60)))&amp;".jpg")</f>
        <v/>
      </c>
    </row>
    <row r="1753" ht="14" customHeight="1">
      <c r="O1753" s="196">
        <f>_xlfn.LET(_xlpm.d,_xlfn.XLOOKUP(M1753,'[1]Birth Dates'!$A:$A,'[1]Birth Dates'!$B:$B,"",0),IF(_xlpm.d=0,"",_xlpm.d))</f>
        <v/>
      </c>
      <c r="P1753" s="196">
        <f>IF(OR(O1753="",A1753="",NOT(ISNUMBER(O1753)),O1753&gt;A1753),"",DATEDIF(O1753,A1753,"Y")&amp;" years, "&amp;DATEDIF(O1753,A1753,"YM")&amp;" months, "&amp;DATEDIF(O1753,A1753,"MD")&amp;" days")</f>
        <v/>
      </c>
      <c r="S1753" s="196">
        <f>_xlfn.LET(_xlpm.d,_xlfn.XLOOKUP(Q1753,'[1]Birth Dates'!$A:$A,'[1]Birth Dates'!$B:$B,"",0),IF(_xlpm.d=0,"",_xlpm.d))</f>
        <v/>
      </c>
      <c r="T1753" s="196">
        <f>IF(OR(S1753="",A1753="",NOT(ISNUMBER(S1753)),S1753&gt;A1753),"",DATEDIF(S1753,A1753,"Y")&amp;" years, "&amp;DATEDIF(S1753,A1753,"YM")&amp;" months, "&amp;DATEDIF(S1753,A1753,"MD")&amp;" days")</f>
        <v/>
      </c>
      <c r="W1753" s="196">
        <f>_xlfn.LET(_xlpm.d,_xlfn.XLOOKUP(U1753,'[1]Birth Dates'!$A:$A,'[1]Birth Dates'!$B:$B,"",0),IF(_xlpm.d=0,"",_xlpm.d))</f>
        <v/>
      </c>
      <c r="X1753" s="196">
        <f>IF(OR(W1753="",A1753="",NOT(ISNUMBER(W1753)),W1753&gt;A1753),"",DATEDIF(W1753,A1753,"Y")&amp;" years, "&amp;DATEDIF(W1753,A1753,"YM")&amp;" months, "&amp;DATEDIF(W1753,A1753,"MD")&amp;" days")</f>
        <v/>
      </c>
      <c r="AR1753" s="175">
        <f>IF($B1753="","",TEXT($A1753,"yyyymmdd")&amp;"_P"&amp;$C1753&amp;"_C"&amp;$F1753&amp;"_"&amp;TRIM(RIGHT(SUBSTITUTE(TRIM(SUBSTITUTE($M1753,CHAR(160)," "))," ",REPT(" ",60)),60))&amp;IF($Q1753="","","-"&amp;TRIM(RIGHT(SUBSTITUTE(TRIM(SUBSTITUTE($Q1753,CHAR(160)," "))," ",REPT(" ",60)),60)))&amp;IF($U1753="","","-"&amp;TRIM(RIGHT(SUBSTITUTE(TRIM(SUBSTITUTE($U1753,CHAR(160)," "))," ",REPT(" ",60)),60)))&amp;".jpg")</f>
        <v/>
      </c>
    </row>
    <row r="1754" ht="14" customHeight="1">
      <c r="O1754" s="196">
        <f>_xlfn.LET(_xlpm.d,_xlfn.XLOOKUP(M1754,'[1]Birth Dates'!$A:$A,'[1]Birth Dates'!$B:$B,"",0),IF(_xlpm.d=0,"",_xlpm.d))</f>
        <v/>
      </c>
      <c r="P1754" s="196">
        <f>IF(OR(O1754="",A1754="",NOT(ISNUMBER(O1754)),O1754&gt;A1754),"",DATEDIF(O1754,A1754,"Y")&amp;" years, "&amp;DATEDIF(O1754,A1754,"YM")&amp;" months, "&amp;DATEDIF(O1754,A1754,"MD")&amp;" days")</f>
        <v/>
      </c>
      <c r="S1754" s="196">
        <f>_xlfn.LET(_xlpm.d,_xlfn.XLOOKUP(Q1754,'[1]Birth Dates'!$A:$A,'[1]Birth Dates'!$B:$B,"",0),IF(_xlpm.d=0,"",_xlpm.d))</f>
        <v/>
      </c>
      <c r="T1754" s="196">
        <f>IF(OR(S1754="",A1754="",NOT(ISNUMBER(S1754)),S1754&gt;A1754),"",DATEDIF(S1754,A1754,"Y")&amp;" years, "&amp;DATEDIF(S1754,A1754,"YM")&amp;" months, "&amp;DATEDIF(S1754,A1754,"MD")&amp;" days")</f>
        <v/>
      </c>
      <c r="W1754" s="196">
        <f>_xlfn.LET(_xlpm.d,_xlfn.XLOOKUP(U1754,'[1]Birth Dates'!$A:$A,'[1]Birth Dates'!$B:$B,"",0),IF(_xlpm.d=0,"",_xlpm.d))</f>
        <v/>
      </c>
      <c r="X1754" s="196">
        <f>IF(OR(W1754="",A1754="",NOT(ISNUMBER(W1754)),W1754&gt;A1754),"",DATEDIF(W1754,A1754,"Y")&amp;" years, "&amp;DATEDIF(W1754,A1754,"YM")&amp;" months, "&amp;DATEDIF(W1754,A1754,"MD")&amp;" days")</f>
        <v/>
      </c>
      <c r="AR1754" s="175">
        <f>IF($B1754="","",TEXT($A1754,"yyyymmdd")&amp;"_P"&amp;$C1754&amp;"_C"&amp;$F1754&amp;"_"&amp;TRIM(RIGHT(SUBSTITUTE(TRIM(SUBSTITUTE($M1754,CHAR(160)," "))," ",REPT(" ",60)),60))&amp;IF($Q1754="","","-"&amp;TRIM(RIGHT(SUBSTITUTE(TRIM(SUBSTITUTE($Q1754,CHAR(160)," "))," ",REPT(" ",60)),60)))&amp;IF($U1754="","","-"&amp;TRIM(RIGHT(SUBSTITUTE(TRIM(SUBSTITUTE($U1754,CHAR(160)," "))," ",REPT(" ",60)),60)))&amp;".jpg")</f>
        <v/>
      </c>
    </row>
    <row r="1755" ht="14" customHeight="1">
      <c r="O1755" s="196">
        <f>_xlfn.LET(_xlpm.d,_xlfn.XLOOKUP(M1755,'[1]Birth Dates'!$A:$A,'[1]Birth Dates'!$B:$B,"",0),IF(_xlpm.d=0,"",_xlpm.d))</f>
        <v/>
      </c>
      <c r="P1755" s="196">
        <f>IF(OR(O1755="",A1755="",NOT(ISNUMBER(O1755)),O1755&gt;A1755),"",DATEDIF(O1755,A1755,"Y")&amp;" years, "&amp;DATEDIF(O1755,A1755,"YM")&amp;" months, "&amp;DATEDIF(O1755,A1755,"MD")&amp;" days")</f>
        <v/>
      </c>
      <c r="S1755" s="196">
        <f>_xlfn.LET(_xlpm.d,_xlfn.XLOOKUP(Q1755,'[1]Birth Dates'!$A:$A,'[1]Birth Dates'!$B:$B,"",0),IF(_xlpm.d=0,"",_xlpm.d))</f>
        <v/>
      </c>
      <c r="T1755" s="196">
        <f>IF(OR(S1755="",A1755="",NOT(ISNUMBER(S1755)),S1755&gt;A1755),"",DATEDIF(S1755,A1755,"Y")&amp;" years, "&amp;DATEDIF(S1755,A1755,"YM")&amp;" months, "&amp;DATEDIF(S1755,A1755,"MD")&amp;" days")</f>
        <v/>
      </c>
      <c r="W1755" s="196">
        <f>_xlfn.LET(_xlpm.d,_xlfn.XLOOKUP(U1755,'[1]Birth Dates'!$A:$A,'[1]Birth Dates'!$B:$B,"",0),IF(_xlpm.d=0,"",_xlpm.d))</f>
        <v/>
      </c>
      <c r="X1755" s="196">
        <f>IF(OR(W1755="",A1755="",NOT(ISNUMBER(W1755)),W1755&gt;A1755),"",DATEDIF(W1755,A1755,"Y")&amp;" years, "&amp;DATEDIF(W1755,A1755,"YM")&amp;" months, "&amp;DATEDIF(W1755,A1755,"MD")&amp;" days")</f>
        <v/>
      </c>
      <c r="AR1755" s="175">
        <f>IF($B1755="","",TEXT($A1755,"yyyymmdd")&amp;"_P"&amp;$C1755&amp;"_C"&amp;$F1755&amp;"_"&amp;TRIM(RIGHT(SUBSTITUTE(TRIM(SUBSTITUTE($M1755,CHAR(160)," "))," ",REPT(" ",60)),60))&amp;IF($Q1755="","","-"&amp;TRIM(RIGHT(SUBSTITUTE(TRIM(SUBSTITUTE($Q1755,CHAR(160)," "))," ",REPT(" ",60)),60)))&amp;IF($U1755="","","-"&amp;TRIM(RIGHT(SUBSTITUTE(TRIM(SUBSTITUTE($U1755,CHAR(160)," "))," ",REPT(" ",60)),60)))&amp;".jpg")</f>
        <v/>
      </c>
    </row>
    <row r="1756" ht="14" customHeight="1">
      <c r="O1756" s="196">
        <f>_xlfn.LET(_xlpm.d,_xlfn.XLOOKUP(M1756,'[1]Birth Dates'!$A:$A,'[1]Birth Dates'!$B:$B,"",0),IF(_xlpm.d=0,"",_xlpm.d))</f>
        <v/>
      </c>
      <c r="P1756" s="196">
        <f>IF(OR(O1756="",A1756="",NOT(ISNUMBER(O1756)),O1756&gt;A1756),"",DATEDIF(O1756,A1756,"Y")&amp;" years, "&amp;DATEDIF(O1756,A1756,"YM")&amp;" months, "&amp;DATEDIF(O1756,A1756,"MD")&amp;" days")</f>
        <v/>
      </c>
      <c r="S1756" s="196">
        <f>_xlfn.LET(_xlpm.d,_xlfn.XLOOKUP(Q1756,'[1]Birth Dates'!$A:$A,'[1]Birth Dates'!$B:$B,"",0),IF(_xlpm.d=0,"",_xlpm.d))</f>
        <v/>
      </c>
      <c r="T1756" s="196">
        <f>IF(OR(S1756="",A1756="",NOT(ISNUMBER(S1756)),S1756&gt;A1756),"",DATEDIF(S1756,A1756,"Y")&amp;" years, "&amp;DATEDIF(S1756,A1756,"YM")&amp;" months, "&amp;DATEDIF(S1756,A1756,"MD")&amp;" days")</f>
        <v/>
      </c>
      <c r="W1756" s="196">
        <f>_xlfn.LET(_xlpm.d,_xlfn.XLOOKUP(U1756,'[1]Birth Dates'!$A:$A,'[1]Birth Dates'!$B:$B,"",0),IF(_xlpm.d=0,"",_xlpm.d))</f>
        <v/>
      </c>
      <c r="X1756" s="196">
        <f>IF(OR(W1756="",A1756="",NOT(ISNUMBER(W1756)),W1756&gt;A1756),"",DATEDIF(W1756,A1756,"Y")&amp;" years, "&amp;DATEDIF(W1756,A1756,"YM")&amp;" months, "&amp;DATEDIF(W1756,A1756,"MD")&amp;" days")</f>
        <v/>
      </c>
      <c r="AR1756" s="175">
        <f>IF($B1756="","",TEXT($A1756,"yyyymmdd")&amp;"_P"&amp;$C1756&amp;"_C"&amp;$F1756&amp;"_"&amp;TRIM(RIGHT(SUBSTITUTE(TRIM(SUBSTITUTE($M1756,CHAR(160)," "))," ",REPT(" ",60)),60))&amp;IF($Q1756="","","-"&amp;TRIM(RIGHT(SUBSTITUTE(TRIM(SUBSTITUTE($Q1756,CHAR(160)," "))," ",REPT(" ",60)),60)))&amp;IF($U1756="","","-"&amp;TRIM(RIGHT(SUBSTITUTE(TRIM(SUBSTITUTE($U1756,CHAR(160)," "))," ",REPT(" ",60)),60)))&amp;".jpg")</f>
        <v/>
      </c>
    </row>
    <row r="1757" ht="14" customHeight="1">
      <c r="O1757" s="196">
        <f>_xlfn.LET(_xlpm.d,_xlfn.XLOOKUP(M1757,'[1]Birth Dates'!$A:$A,'[1]Birth Dates'!$B:$B,"",0),IF(_xlpm.d=0,"",_xlpm.d))</f>
        <v/>
      </c>
      <c r="P1757" s="196">
        <f>IF(OR(O1757="",A1757="",NOT(ISNUMBER(O1757)),O1757&gt;A1757),"",DATEDIF(O1757,A1757,"Y")&amp;" years, "&amp;DATEDIF(O1757,A1757,"YM")&amp;" months, "&amp;DATEDIF(O1757,A1757,"MD")&amp;" days")</f>
        <v/>
      </c>
      <c r="S1757" s="196">
        <f>_xlfn.LET(_xlpm.d,_xlfn.XLOOKUP(Q1757,'[1]Birth Dates'!$A:$A,'[1]Birth Dates'!$B:$B,"",0),IF(_xlpm.d=0,"",_xlpm.d))</f>
        <v/>
      </c>
      <c r="T1757" s="196">
        <f>IF(OR(S1757="",A1757="",NOT(ISNUMBER(S1757)),S1757&gt;A1757),"",DATEDIF(S1757,A1757,"Y")&amp;" years, "&amp;DATEDIF(S1757,A1757,"YM")&amp;" months, "&amp;DATEDIF(S1757,A1757,"MD")&amp;" days")</f>
        <v/>
      </c>
      <c r="W1757" s="196">
        <f>_xlfn.LET(_xlpm.d,_xlfn.XLOOKUP(U1757,'[1]Birth Dates'!$A:$A,'[1]Birth Dates'!$B:$B,"",0),IF(_xlpm.d=0,"",_xlpm.d))</f>
        <v/>
      </c>
      <c r="X1757" s="196">
        <f>IF(OR(W1757="",A1757="",NOT(ISNUMBER(W1757)),W1757&gt;A1757),"",DATEDIF(W1757,A1757,"Y")&amp;" years, "&amp;DATEDIF(W1757,A1757,"YM")&amp;" months, "&amp;DATEDIF(W1757,A1757,"MD")&amp;" days")</f>
        <v/>
      </c>
      <c r="AR1757" s="175">
        <f>IF($B1757="","",TEXT($A1757,"yyyymmdd")&amp;"_P"&amp;$C1757&amp;"_C"&amp;$F1757&amp;"_"&amp;TRIM(RIGHT(SUBSTITUTE(TRIM(SUBSTITUTE($M1757,CHAR(160)," "))," ",REPT(" ",60)),60))&amp;IF($Q1757="","","-"&amp;TRIM(RIGHT(SUBSTITUTE(TRIM(SUBSTITUTE($Q1757,CHAR(160)," "))," ",REPT(" ",60)),60)))&amp;IF($U1757="","","-"&amp;TRIM(RIGHT(SUBSTITUTE(TRIM(SUBSTITUTE($U1757,CHAR(160)," "))," ",REPT(" ",60)),60)))&amp;".jpg")</f>
        <v/>
      </c>
    </row>
    <row r="1758" ht="14" customHeight="1">
      <c r="O1758" s="196">
        <f>_xlfn.LET(_xlpm.d,_xlfn.XLOOKUP(M1758,'[1]Birth Dates'!$A:$A,'[1]Birth Dates'!$B:$B,"",0),IF(_xlpm.d=0,"",_xlpm.d))</f>
        <v/>
      </c>
      <c r="P1758" s="196">
        <f>IF(OR(O1758="",A1758="",NOT(ISNUMBER(O1758)),O1758&gt;A1758),"",DATEDIF(O1758,A1758,"Y")&amp;" years, "&amp;DATEDIF(O1758,A1758,"YM")&amp;" months, "&amp;DATEDIF(O1758,A1758,"MD")&amp;" days")</f>
        <v/>
      </c>
      <c r="S1758" s="196">
        <f>_xlfn.LET(_xlpm.d,_xlfn.XLOOKUP(Q1758,'[1]Birth Dates'!$A:$A,'[1]Birth Dates'!$B:$B,"",0),IF(_xlpm.d=0,"",_xlpm.d))</f>
        <v/>
      </c>
      <c r="T1758" s="196">
        <f>IF(OR(S1758="",A1758="",NOT(ISNUMBER(S1758)),S1758&gt;A1758),"",DATEDIF(S1758,A1758,"Y")&amp;" years, "&amp;DATEDIF(S1758,A1758,"YM")&amp;" months, "&amp;DATEDIF(S1758,A1758,"MD")&amp;" days")</f>
        <v/>
      </c>
      <c r="W1758" s="196">
        <f>_xlfn.LET(_xlpm.d,_xlfn.XLOOKUP(U1758,'[1]Birth Dates'!$A:$A,'[1]Birth Dates'!$B:$B,"",0),IF(_xlpm.d=0,"",_xlpm.d))</f>
        <v/>
      </c>
      <c r="X1758" s="196">
        <f>IF(OR(W1758="",A1758="",NOT(ISNUMBER(W1758)),W1758&gt;A1758),"",DATEDIF(W1758,A1758,"Y")&amp;" years, "&amp;DATEDIF(W1758,A1758,"YM")&amp;" months, "&amp;DATEDIF(W1758,A1758,"MD")&amp;" days")</f>
        <v/>
      </c>
      <c r="AR1758" s="175">
        <f>IF($B1758="","",TEXT($A1758,"yyyymmdd")&amp;"_P"&amp;$C1758&amp;"_C"&amp;$F1758&amp;"_"&amp;TRIM(RIGHT(SUBSTITUTE(TRIM(SUBSTITUTE($M1758,CHAR(160)," "))," ",REPT(" ",60)),60))&amp;IF($Q1758="","","-"&amp;TRIM(RIGHT(SUBSTITUTE(TRIM(SUBSTITUTE($Q1758,CHAR(160)," "))," ",REPT(" ",60)),60)))&amp;IF($U1758="","","-"&amp;TRIM(RIGHT(SUBSTITUTE(TRIM(SUBSTITUTE($U1758,CHAR(160)," "))," ",REPT(" ",60)),60)))&amp;".jpg")</f>
        <v/>
      </c>
    </row>
    <row r="1759" ht="14" customHeight="1">
      <c r="O1759" s="196">
        <f>_xlfn.LET(_xlpm.d,_xlfn.XLOOKUP(M1759,'[1]Birth Dates'!$A:$A,'[1]Birth Dates'!$B:$B,"",0),IF(_xlpm.d=0,"",_xlpm.d))</f>
        <v/>
      </c>
      <c r="P1759" s="196">
        <f>IF(OR(O1759="",A1759="",NOT(ISNUMBER(O1759)),O1759&gt;A1759),"",DATEDIF(O1759,A1759,"Y")&amp;" years, "&amp;DATEDIF(O1759,A1759,"YM")&amp;" months, "&amp;DATEDIF(O1759,A1759,"MD")&amp;" days")</f>
        <v/>
      </c>
      <c r="S1759" s="196">
        <f>_xlfn.LET(_xlpm.d,_xlfn.XLOOKUP(Q1759,'[1]Birth Dates'!$A:$A,'[1]Birth Dates'!$B:$B,"",0),IF(_xlpm.d=0,"",_xlpm.d))</f>
        <v/>
      </c>
      <c r="T1759" s="196">
        <f>IF(OR(S1759="",A1759="",NOT(ISNUMBER(S1759)),S1759&gt;A1759),"",DATEDIF(S1759,A1759,"Y")&amp;" years, "&amp;DATEDIF(S1759,A1759,"YM")&amp;" months, "&amp;DATEDIF(S1759,A1759,"MD")&amp;" days")</f>
        <v/>
      </c>
      <c r="W1759" s="196">
        <f>_xlfn.LET(_xlpm.d,_xlfn.XLOOKUP(U1759,'[1]Birth Dates'!$A:$A,'[1]Birth Dates'!$B:$B,"",0),IF(_xlpm.d=0,"",_xlpm.d))</f>
        <v/>
      </c>
      <c r="X1759" s="196">
        <f>IF(OR(W1759="",A1759="",NOT(ISNUMBER(W1759)),W1759&gt;A1759),"",DATEDIF(W1759,A1759,"Y")&amp;" years, "&amp;DATEDIF(W1759,A1759,"YM")&amp;" months, "&amp;DATEDIF(W1759,A1759,"MD")&amp;" days")</f>
        <v/>
      </c>
      <c r="AR1759" s="175">
        <f>IF($B1759="","",TEXT($A1759,"yyyymmdd")&amp;"_P"&amp;$C1759&amp;"_C"&amp;$F1759&amp;"_"&amp;TRIM(RIGHT(SUBSTITUTE(TRIM(SUBSTITUTE($M1759,CHAR(160)," "))," ",REPT(" ",60)),60))&amp;IF($Q1759="","","-"&amp;TRIM(RIGHT(SUBSTITUTE(TRIM(SUBSTITUTE($Q1759,CHAR(160)," "))," ",REPT(" ",60)),60)))&amp;IF($U1759="","","-"&amp;TRIM(RIGHT(SUBSTITUTE(TRIM(SUBSTITUTE($U1759,CHAR(160)," "))," ",REPT(" ",60)),60)))&amp;".jpg")</f>
        <v/>
      </c>
    </row>
    <row r="1760" ht="14" customHeight="1">
      <c r="O1760" s="196">
        <f>_xlfn.LET(_xlpm.d,_xlfn.XLOOKUP(M1760,'[1]Birth Dates'!$A:$A,'[1]Birth Dates'!$B:$B,"",0),IF(_xlpm.d=0,"",_xlpm.d))</f>
        <v/>
      </c>
      <c r="P1760" s="196">
        <f>IF(OR(O1760="",A1760="",NOT(ISNUMBER(O1760)),O1760&gt;A1760),"",DATEDIF(O1760,A1760,"Y")&amp;" years, "&amp;DATEDIF(O1760,A1760,"YM")&amp;" months, "&amp;DATEDIF(O1760,A1760,"MD")&amp;" days")</f>
        <v/>
      </c>
      <c r="S1760" s="196">
        <f>_xlfn.LET(_xlpm.d,_xlfn.XLOOKUP(Q1760,'[1]Birth Dates'!$A:$A,'[1]Birth Dates'!$B:$B,"",0),IF(_xlpm.d=0,"",_xlpm.d))</f>
        <v/>
      </c>
      <c r="T1760" s="196">
        <f>IF(OR(S1760="",A1760="",NOT(ISNUMBER(S1760)),S1760&gt;A1760),"",DATEDIF(S1760,A1760,"Y")&amp;" years, "&amp;DATEDIF(S1760,A1760,"YM")&amp;" months, "&amp;DATEDIF(S1760,A1760,"MD")&amp;" days")</f>
        <v/>
      </c>
      <c r="W1760" s="196">
        <f>_xlfn.LET(_xlpm.d,_xlfn.XLOOKUP(U1760,'[1]Birth Dates'!$A:$A,'[1]Birth Dates'!$B:$B,"",0),IF(_xlpm.d=0,"",_xlpm.d))</f>
        <v/>
      </c>
      <c r="X1760" s="196">
        <f>IF(OR(W1760="",A1760="",NOT(ISNUMBER(W1760)),W1760&gt;A1760),"",DATEDIF(W1760,A1760,"Y")&amp;" years, "&amp;DATEDIF(W1760,A1760,"YM")&amp;" months, "&amp;DATEDIF(W1760,A1760,"MD")&amp;" days")</f>
        <v/>
      </c>
      <c r="AR1760" s="175">
        <f>IF($B1760="","",TEXT($A1760,"yyyymmdd")&amp;"_P"&amp;$C1760&amp;"_C"&amp;$F1760&amp;"_"&amp;TRIM(RIGHT(SUBSTITUTE(TRIM(SUBSTITUTE($M1760,CHAR(160)," "))," ",REPT(" ",60)),60))&amp;IF($Q1760="","","-"&amp;TRIM(RIGHT(SUBSTITUTE(TRIM(SUBSTITUTE($Q1760,CHAR(160)," "))," ",REPT(" ",60)),60)))&amp;IF($U1760="","","-"&amp;TRIM(RIGHT(SUBSTITUTE(TRIM(SUBSTITUTE($U1760,CHAR(160)," "))," ",REPT(" ",60)),60)))&amp;".jpg")</f>
        <v/>
      </c>
    </row>
    <row r="1761" ht="14" customHeight="1">
      <c r="O1761" s="196">
        <f>_xlfn.LET(_xlpm.d,_xlfn.XLOOKUP(M1761,'[1]Birth Dates'!$A:$A,'[1]Birth Dates'!$B:$B,"",0),IF(_xlpm.d=0,"",_xlpm.d))</f>
        <v/>
      </c>
      <c r="P1761" s="196">
        <f>IF(OR(O1761="",A1761="",NOT(ISNUMBER(O1761)),O1761&gt;A1761),"",DATEDIF(O1761,A1761,"Y")&amp;" years, "&amp;DATEDIF(O1761,A1761,"YM")&amp;" months, "&amp;DATEDIF(O1761,A1761,"MD")&amp;" days")</f>
        <v/>
      </c>
      <c r="S1761" s="196">
        <f>_xlfn.LET(_xlpm.d,_xlfn.XLOOKUP(Q1761,'[1]Birth Dates'!$A:$A,'[1]Birth Dates'!$B:$B,"",0),IF(_xlpm.d=0,"",_xlpm.d))</f>
        <v/>
      </c>
      <c r="T1761" s="196">
        <f>IF(OR(S1761="",A1761="",NOT(ISNUMBER(S1761)),S1761&gt;A1761),"",DATEDIF(S1761,A1761,"Y")&amp;" years, "&amp;DATEDIF(S1761,A1761,"YM")&amp;" months, "&amp;DATEDIF(S1761,A1761,"MD")&amp;" days")</f>
        <v/>
      </c>
      <c r="W1761" s="196">
        <f>_xlfn.LET(_xlpm.d,_xlfn.XLOOKUP(U1761,'[1]Birth Dates'!$A:$A,'[1]Birth Dates'!$B:$B,"",0),IF(_xlpm.d=0,"",_xlpm.d))</f>
        <v/>
      </c>
      <c r="X1761" s="196">
        <f>IF(OR(W1761="",A1761="",NOT(ISNUMBER(W1761)),W1761&gt;A1761),"",DATEDIF(W1761,A1761,"Y")&amp;" years, "&amp;DATEDIF(W1761,A1761,"YM")&amp;" months, "&amp;DATEDIF(W1761,A1761,"MD")&amp;" days")</f>
        <v/>
      </c>
      <c r="AR1761" s="175">
        <f>IF($B1761="","",TEXT($A1761,"yyyymmdd")&amp;"_P"&amp;$C1761&amp;"_C"&amp;$F1761&amp;"_"&amp;TRIM(RIGHT(SUBSTITUTE(TRIM(SUBSTITUTE($M1761,CHAR(160)," "))," ",REPT(" ",60)),60))&amp;IF($Q1761="","","-"&amp;TRIM(RIGHT(SUBSTITUTE(TRIM(SUBSTITUTE($Q1761,CHAR(160)," "))," ",REPT(" ",60)),60)))&amp;IF($U1761="","","-"&amp;TRIM(RIGHT(SUBSTITUTE(TRIM(SUBSTITUTE($U1761,CHAR(160)," "))," ",REPT(" ",60)),60)))&amp;".jpg")</f>
        <v/>
      </c>
    </row>
    <row r="1762" ht="14" customHeight="1">
      <c r="O1762" s="196">
        <f>_xlfn.LET(_xlpm.d,_xlfn.XLOOKUP(M1762,'[1]Birth Dates'!$A:$A,'[1]Birth Dates'!$B:$B,"",0),IF(_xlpm.d=0,"",_xlpm.d))</f>
        <v/>
      </c>
      <c r="P1762" s="196">
        <f>IF(OR(O1762="",A1762="",NOT(ISNUMBER(O1762)),O1762&gt;A1762),"",DATEDIF(O1762,A1762,"Y")&amp;" years, "&amp;DATEDIF(O1762,A1762,"YM")&amp;" months, "&amp;DATEDIF(O1762,A1762,"MD")&amp;" days")</f>
        <v/>
      </c>
      <c r="S1762" s="196">
        <f>_xlfn.LET(_xlpm.d,_xlfn.XLOOKUP(Q1762,'[1]Birth Dates'!$A:$A,'[1]Birth Dates'!$B:$B,"",0),IF(_xlpm.d=0,"",_xlpm.d))</f>
        <v/>
      </c>
      <c r="T1762" s="196">
        <f>IF(OR(S1762="",A1762="",NOT(ISNUMBER(S1762)),S1762&gt;A1762),"",DATEDIF(S1762,A1762,"Y")&amp;" years, "&amp;DATEDIF(S1762,A1762,"YM")&amp;" months, "&amp;DATEDIF(S1762,A1762,"MD")&amp;" days")</f>
        <v/>
      </c>
      <c r="W1762" s="196">
        <f>_xlfn.LET(_xlpm.d,_xlfn.XLOOKUP(U1762,'[1]Birth Dates'!$A:$A,'[1]Birth Dates'!$B:$B,"",0),IF(_xlpm.d=0,"",_xlpm.d))</f>
        <v/>
      </c>
      <c r="X1762" s="196">
        <f>IF(OR(W1762="",A1762="",NOT(ISNUMBER(W1762)),W1762&gt;A1762),"",DATEDIF(W1762,A1762,"Y")&amp;" years, "&amp;DATEDIF(W1762,A1762,"YM")&amp;" months, "&amp;DATEDIF(W1762,A1762,"MD")&amp;" days")</f>
        <v/>
      </c>
      <c r="AR1762" s="175">
        <f>IF($B1762="","",TEXT($A1762,"yyyymmdd")&amp;"_P"&amp;$C1762&amp;"_C"&amp;$F1762&amp;"_"&amp;TRIM(RIGHT(SUBSTITUTE(TRIM(SUBSTITUTE($M1762,CHAR(160)," "))," ",REPT(" ",60)),60))&amp;IF($Q1762="","","-"&amp;TRIM(RIGHT(SUBSTITUTE(TRIM(SUBSTITUTE($Q1762,CHAR(160)," "))," ",REPT(" ",60)),60)))&amp;IF($U1762="","","-"&amp;TRIM(RIGHT(SUBSTITUTE(TRIM(SUBSTITUTE($U1762,CHAR(160)," "))," ",REPT(" ",60)),60)))&amp;".jpg")</f>
        <v/>
      </c>
    </row>
    <row r="1763" ht="14" customHeight="1">
      <c r="O1763" s="196">
        <f>_xlfn.LET(_xlpm.d,_xlfn.XLOOKUP(M1763,'[1]Birth Dates'!$A:$A,'[1]Birth Dates'!$B:$B,"",0),IF(_xlpm.d=0,"",_xlpm.d))</f>
        <v/>
      </c>
      <c r="P1763" s="196">
        <f>IF(OR(O1763="",A1763="",NOT(ISNUMBER(O1763)),O1763&gt;A1763),"",DATEDIF(O1763,A1763,"Y")&amp;" years, "&amp;DATEDIF(O1763,A1763,"YM")&amp;" months, "&amp;DATEDIF(O1763,A1763,"MD")&amp;" days")</f>
        <v/>
      </c>
      <c r="S1763" s="196">
        <f>_xlfn.LET(_xlpm.d,_xlfn.XLOOKUP(Q1763,'[1]Birth Dates'!$A:$A,'[1]Birth Dates'!$B:$B,"",0),IF(_xlpm.d=0,"",_xlpm.d))</f>
        <v/>
      </c>
      <c r="T1763" s="196">
        <f>IF(OR(S1763="",A1763="",NOT(ISNUMBER(S1763)),S1763&gt;A1763),"",DATEDIF(S1763,A1763,"Y")&amp;" years, "&amp;DATEDIF(S1763,A1763,"YM")&amp;" months, "&amp;DATEDIF(S1763,A1763,"MD")&amp;" days")</f>
        <v/>
      </c>
      <c r="W1763" s="196">
        <f>_xlfn.LET(_xlpm.d,_xlfn.XLOOKUP(U1763,'[1]Birth Dates'!$A:$A,'[1]Birth Dates'!$B:$B,"",0),IF(_xlpm.d=0,"",_xlpm.d))</f>
        <v/>
      </c>
      <c r="X1763" s="196">
        <f>IF(OR(W1763="",A1763="",NOT(ISNUMBER(W1763)),W1763&gt;A1763),"",DATEDIF(W1763,A1763,"Y")&amp;" years, "&amp;DATEDIF(W1763,A1763,"YM")&amp;" months, "&amp;DATEDIF(W1763,A1763,"MD")&amp;" days")</f>
        <v/>
      </c>
      <c r="AR1763" s="175">
        <f>IF($B1763="","",TEXT($A1763,"yyyymmdd")&amp;"_P"&amp;$C1763&amp;"_C"&amp;$F1763&amp;"_"&amp;TRIM(RIGHT(SUBSTITUTE(TRIM(SUBSTITUTE($M1763,CHAR(160)," "))," ",REPT(" ",60)),60))&amp;IF($Q1763="","","-"&amp;TRIM(RIGHT(SUBSTITUTE(TRIM(SUBSTITUTE($Q1763,CHAR(160)," "))," ",REPT(" ",60)),60)))&amp;IF($U1763="","","-"&amp;TRIM(RIGHT(SUBSTITUTE(TRIM(SUBSTITUTE($U1763,CHAR(160)," "))," ",REPT(" ",60)),60)))&amp;".jpg")</f>
        <v/>
      </c>
    </row>
    <row r="1764" ht="14" customHeight="1">
      <c r="O1764" s="196">
        <f>_xlfn.LET(_xlpm.d,_xlfn.XLOOKUP(M1764,'[1]Birth Dates'!$A:$A,'[1]Birth Dates'!$B:$B,"",0),IF(_xlpm.d=0,"",_xlpm.d))</f>
        <v/>
      </c>
      <c r="P1764" s="196">
        <f>IF(OR(O1764="",A1764="",NOT(ISNUMBER(O1764)),O1764&gt;A1764),"",DATEDIF(O1764,A1764,"Y")&amp;" years, "&amp;DATEDIF(O1764,A1764,"YM")&amp;" months, "&amp;DATEDIF(O1764,A1764,"MD")&amp;" days")</f>
        <v/>
      </c>
      <c r="S1764" s="196">
        <f>_xlfn.LET(_xlpm.d,_xlfn.XLOOKUP(Q1764,'[1]Birth Dates'!$A:$A,'[1]Birth Dates'!$B:$B,"",0),IF(_xlpm.d=0,"",_xlpm.d))</f>
        <v/>
      </c>
      <c r="T1764" s="196">
        <f>IF(OR(S1764="",A1764="",NOT(ISNUMBER(S1764)),S1764&gt;A1764),"",DATEDIF(S1764,A1764,"Y")&amp;" years, "&amp;DATEDIF(S1764,A1764,"YM")&amp;" months, "&amp;DATEDIF(S1764,A1764,"MD")&amp;" days")</f>
        <v/>
      </c>
      <c r="W1764" s="196">
        <f>_xlfn.LET(_xlpm.d,_xlfn.XLOOKUP(U1764,'[1]Birth Dates'!$A:$A,'[1]Birth Dates'!$B:$B,"",0),IF(_xlpm.d=0,"",_xlpm.d))</f>
        <v/>
      </c>
      <c r="X1764" s="196">
        <f>IF(OR(W1764="",A1764="",NOT(ISNUMBER(W1764)),W1764&gt;A1764),"",DATEDIF(W1764,A1764,"Y")&amp;" years, "&amp;DATEDIF(W1764,A1764,"YM")&amp;" months, "&amp;DATEDIF(W1764,A1764,"MD")&amp;" days")</f>
        <v/>
      </c>
      <c r="AR1764" s="175">
        <f>IF($B1764="","",TEXT($A1764,"yyyymmdd")&amp;"_P"&amp;$C1764&amp;"_C"&amp;$F1764&amp;"_"&amp;TRIM(RIGHT(SUBSTITUTE(TRIM(SUBSTITUTE($M1764,CHAR(160)," "))," ",REPT(" ",60)),60))&amp;IF($Q1764="","","-"&amp;TRIM(RIGHT(SUBSTITUTE(TRIM(SUBSTITUTE($Q1764,CHAR(160)," "))," ",REPT(" ",60)),60)))&amp;IF($U1764="","","-"&amp;TRIM(RIGHT(SUBSTITUTE(TRIM(SUBSTITUTE($U1764,CHAR(160)," "))," ",REPT(" ",60)),60)))&amp;".jpg")</f>
        <v/>
      </c>
    </row>
    <row r="1765" ht="14" customHeight="1">
      <c r="O1765" s="196">
        <f>_xlfn.LET(_xlpm.d,_xlfn.XLOOKUP(M1765,'[1]Birth Dates'!$A:$A,'[1]Birth Dates'!$B:$B,"",0),IF(_xlpm.d=0,"",_xlpm.d))</f>
        <v/>
      </c>
      <c r="P1765" s="196">
        <f>IF(OR(O1765="",A1765="",NOT(ISNUMBER(O1765)),O1765&gt;A1765),"",DATEDIF(O1765,A1765,"Y")&amp;" years, "&amp;DATEDIF(O1765,A1765,"YM")&amp;" months, "&amp;DATEDIF(O1765,A1765,"MD")&amp;" days")</f>
        <v/>
      </c>
      <c r="S1765" s="196">
        <f>_xlfn.LET(_xlpm.d,_xlfn.XLOOKUP(Q1765,'[1]Birth Dates'!$A:$A,'[1]Birth Dates'!$B:$B,"",0),IF(_xlpm.d=0,"",_xlpm.d))</f>
        <v/>
      </c>
      <c r="T1765" s="196">
        <f>IF(OR(S1765="",A1765="",NOT(ISNUMBER(S1765)),S1765&gt;A1765),"",DATEDIF(S1765,A1765,"Y")&amp;" years, "&amp;DATEDIF(S1765,A1765,"YM")&amp;" months, "&amp;DATEDIF(S1765,A1765,"MD")&amp;" days")</f>
        <v/>
      </c>
      <c r="W1765" s="196">
        <f>_xlfn.LET(_xlpm.d,_xlfn.XLOOKUP(U1765,'[1]Birth Dates'!$A:$A,'[1]Birth Dates'!$B:$B,"",0),IF(_xlpm.d=0,"",_xlpm.d))</f>
        <v/>
      </c>
      <c r="X1765" s="196">
        <f>IF(OR(W1765="",A1765="",NOT(ISNUMBER(W1765)),W1765&gt;A1765),"",DATEDIF(W1765,A1765,"Y")&amp;" years, "&amp;DATEDIF(W1765,A1765,"YM")&amp;" months, "&amp;DATEDIF(W1765,A1765,"MD")&amp;" days")</f>
        <v/>
      </c>
      <c r="AR1765" s="175">
        <f>IF($B1765="","",TEXT($A1765,"yyyymmdd")&amp;"_P"&amp;$C1765&amp;"_C"&amp;$F1765&amp;"_"&amp;TRIM(RIGHT(SUBSTITUTE(TRIM(SUBSTITUTE($M1765,CHAR(160)," "))," ",REPT(" ",60)),60))&amp;IF($Q1765="","","-"&amp;TRIM(RIGHT(SUBSTITUTE(TRIM(SUBSTITUTE($Q1765,CHAR(160)," "))," ",REPT(" ",60)),60)))&amp;IF($U1765="","","-"&amp;TRIM(RIGHT(SUBSTITUTE(TRIM(SUBSTITUTE($U1765,CHAR(160)," "))," ",REPT(" ",60)),60)))&amp;".jpg")</f>
        <v/>
      </c>
    </row>
    <row r="1766" ht="14" customHeight="1">
      <c r="O1766" s="196">
        <f>_xlfn.LET(_xlpm.d,_xlfn.XLOOKUP(M1766,'[1]Birth Dates'!$A:$A,'[1]Birth Dates'!$B:$B,"",0),IF(_xlpm.d=0,"",_xlpm.d))</f>
        <v/>
      </c>
      <c r="P1766" s="196">
        <f>IF(OR(O1766="",A1766="",NOT(ISNUMBER(O1766)),O1766&gt;A1766),"",DATEDIF(O1766,A1766,"Y")&amp;" years, "&amp;DATEDIF(O1766,A1766,"YM")&amp;" months, "&amp;DATEDIF(O1766,A1766,"MD")&amp;" days")</f>
        <v/>
      </c>
      <c r="S1766" s="196">
        <f>_xlfn.LET(_xlpm.d,_xlfn.XLOOKUP(Q1766,'[1]Birth Dates'!$A:$A,'[1]Birth Dates'!$B:$B,"",0),IF(_xlpm.d=0,"",_xlpm.d))</f>
        <v/>
      </c>
      <c r="T1766" s="196">
        <f>IF(OR(S1766="",A1766="",NOT(ISNUMBER(S1766)),S1766&gt;A1766),"",DATEDIF(S1766,A1766,"Y")&amp;" years, "&amp;DATEDIF(S1766,A1766,"YM")&amp;" months, "&amp;DATEDIF(S1766,A1766,"MD")&amp;" days")</f>
        <v/>
      </c>
      <c r="W1766" s="196">
        <f>_xlfn.LET(_xlpm.d,_xlfn.XLOOKUP(U1766,'[1]Birth Dates'!$A:$A,'[1]Birth Dates'!$B:$B,"",0),IF(_xlpm.d=0,"",_xlpm.d))</f>
        <v/>
      </c>
      <c r="X1766" s="196">
        <f>IF(OR(W1766="",A1766="",NOT(ISNUMBER(W1766)),W1766&gt;A1766),"",DATEDIF(W1766,A1766,"Y")&amp;" years, "&amp;DATEDIF(W1766,A1766,"YM")&amp;" months, "&amp;DATEDIF(W1766,A1766,"MD")&amp;" days")</f>
        <v/>
      </c>
      <c r="AR1766" s="175">
        <f>IF($B1766="","",TEXT($A1766,"yyyymmdd")&amp;"_P"&amp;$C1766&amp;"_C"&amp;$F1766&amp;"_"&amp;TRIM(RIGHT(SUBSTITUTE(TRIM(SUBSTITUTE($M1766,CHAR(160)," "))," ",REPT(" ",60)),60))&amp;IF($Q1766="","","-"&amp;TRIM(RIGHT(SUBSTITUTE(TRIM(SUBSTITUTE($Q1766,CHAR(160)," "))," ",REPT(" ",60)),60)))&amp;IF($U1766="","","-"&amp;TRIM(RIGHT(SUBSTITUTE(TRIM(SUBSTITUTE($U1766,CHAR(160)," "))," ",REPT(" ",60)),60)))&amp;".jpg")</f>
        <v/>
      </c>
    </row>
    <row r="1767" ht="14" customHeight="1">
      <c r="O1767" s="196">
        <f>_xlfn.LET(_xlpm.d,_xlfn.XLOOKUP(M1767,'[1]Birth Dates'!$A:$A,'[1]Birth Dates'!$B:$B,"",0),IF(_xlpm.d=0,"",_xlpm.d))</f>
        <v/>
      </c>
      <c r="P1767" s="196">
        <f>IF(OR(O1767="",A1767="",NOT(ISNUMBER(O1767)),O1767&gt;A1767),"",DATEDIF(O1767,A1767,"Y")&amp;" years, "&amp;DATEDIF(O1767,A1767,"YM")&amp;" months, "&amp;DATEDIF(O1767,A1767,"MD")&amp;" days")</f>
        <v/>
      </c>
      <c r="S1767" s="196">
        <f>_xlfn.LET(_xlpm.d,_xlfn.XLOOKUP(Q1767,'[1]Birth Dates'!$A:$A,'[1]Birth Dates'!$B:$B,"",0),IF(_xlpm.d=0,"",_xlpm.d))</f>
        <v/>
      </c>
      <c r="T1767" s="196">
        <f>IF(OR(S1767="",A1767="",NOT(ISNUMBER(S1767)),S1767&gt;A1767),"",DATEDIF(S1767,A1767,"Y")&amp;" years, "&amp;DATEDIF(S1767,A1767,"YM")&amp;" months, "&amp;DATEDIF(S1767,A1767,"MD")&amp;" days")</f>
        <v/>
      </c>
      <c r="W1767" s="196">
        <f>_xlfn.LET(_xlpm.d,_xlfn.XLOOKUP(U1767,'[1]Birth Dates'!$A:$A,'[1]Birth Dates'!$B:$B,"",0),IF(_xlpm.d=0,"",_xlpm.d))</f>
        <v/>
      </c>
      <c r="X1767" s="196">
        <f>IF(OR(W1767="",A1767="",NOT(ISNUMBER(W1767)),W1767&gt;A1767),"",DATEDIF(W1767,A1767,"Y")&amp;" years, "&amp;DATEDIF(W1767,A1767,"YM")&amp;" months, "&amp;DATEDIF(W1767,A1767,"MD")&amp;" days")</f>
        <v/>
      </c>
      <c r="AR1767" s="175">
        <f>IF($B1767="","",TEXT($A1767,"yyyymmdd")&amp;"_P"&amp;$C1767&amp;"_C"&amp;$F1767&amp;"_"&amp;TRIM(RIGHT(SUBSTITUTE(TRIM(SUBSTITUTE($M1767,CHAR(160)," "))," ",REPT(" ",60)),60))&amp;IF($Q1767="","","-"&amp;TRIM(RIGHT(SUBSTITUTE(TRIM(SUBSTITUTE($Q1767,CHAR(160)," "))," ",REPT(" ",60)),60)))&amp;IF($U1767="","","-"&amp;TRIM(RIGHT(SUBSTITUTE(TRIM(SUBSTITUTE($U1767,CHAR(160)," "))," ",REPT(" ",60)),60)))&amp;".jpg")</f>
        <v/>
      </c>
    </row>
    <row r="1768" ht="14" customHeight="1">
      <c r="O1768" s="196">
        <f>_xlfn.LET(_xlpm.d,_xlfn.XLOOKUP(M1768,'[1]Birth Dates'!$A:$A,'[1]Birth Dates'!$B:$B,"",0),IF(_xlpm.d=0,"",_xlpm.d))</f>
        <v/>
      </c>
      <c r="P1768" s="196">
        <f>IF(OR(O1768="",A1768="",NOT(ISNUMBER(O1768)),O1768&gt;A1768),"",DATEDIF(O1768,A1768,"Y")&amp;" years, "&amp;DATEDIF(O1768,A1768,"YM")&amp;" months, "&amp;DATEDIF(O1768,A1768,"MD")&amp;" days")</f>
        <v/>
      </c>
      <c r="S1768" s="196">
        <f>_xlfn.LET(_xlpm.d,_xlfn.XLOOKUP(Q1768,'[1]Birth Dates'!$A:$A,'[1]Birth Dates'!$B:$B,"",0),IF(_xlpm.d=0,"",_xlpm.d))</f>
        <v/>
      </c>
      <c r="T1768" s="196">
        <f>IF(OR(S1768="",A1768="",NOT(ISNUMBER(S1768)),S1768&gt;A1768),"",DATEDIF(S1768,A1768,"Y")&amp;" years, "&amp;DATEDIF(S1768,A1768,"YM")&amp;" months, "&amp;DATEDIF(S1768,A1768,"MD")&amp;" days")</f>
        <v/>
      </c>
      <c r="W1768" s="196">
        <f>_xlfn.LET(_xlpm.d,_xlfn.XLOOKUP(U1768,'[1]Birth Dates'!$A:$A,'[1]Birth Dates'!$B:$B,"",0),IF(_xlpm.d=0,"",_xlpm.d))</f>
        <v/>
      </c>
      <c r="X1768" s="196">
        <f>IF(OR(W1768="",A1768="",NOT(ISNUMBER(W1768)),W1768&gt;A1768),"",DATEDIF(W1768,A1768,"Y")&amp;" years, "&amp;DATEDIF(W1768,A1768,"YM")&amp;" months, "&amp;DATEDIF(W1768,A1768,"MD")&amp;" days")</f>
        <v/>
      </c>
      <c r="AR1768" s="175">
        <f>IF($B1768="","",TEXT($A1768,"yyyymmdd")&amp;"_P"&amp;$C1768&amp;"_C"&amp;$F1768&amp;"_"&amp;TRIM(RIGHT(SUBSTITUTE(TRIM(SUBSTITUTE($M1768,CHAR(160)," "))," ",REPT(" ",60)),60))&amp;IF($Q1768="","","-"&amp;TRIM(RIGHT(SUBSTITUTE(TRIM(SUBSTITUTE($Q1768,CHAR(160)," "))," ",REPT(" ",60)),60)))&amp;IF($U1768="","","-"&amp;TRIM(RIGHT(SUBSTITUTE(TRIM(SUBSTITUTE($U1768,CHAR(160)," "))," ",REPT(" ",60)),60)))&amp;".jpg")</f>
        <v/>
      </c>
    </row>
    <row r="1769" ht="14" customHeight="1">
      <c r="O1769" s="196">
        <f>_xlfn.LET(_xlpm.d,_xlfn.XLOOKUP(M1769,'[1]Birth Dates'!$A:$A,'[1]Birth Dates'!$B:$B,"",0),IF(_xlpm.d=0,"",_xlpm.d))</f>
        <v/>
      </c>
      <c r="P1769" s="196">
        <f>IF(OR(O1769="",A1769="",NOT(ISNUMBER(O1769)),O1769&gt;A1769),"",DATEDIF(O1769,A1769,"Y")&amp;" years, "&amp;DATEDIF(O1769,A1769,"YM")&amp;" months, "&amp;DATEDIF(O1769,A1769,"MD")&amp;" days")</f>
        <v/>
      </c>
      <c r="S1769" s="196">
        <f>_xlfn.LET(_xlpm.d,_xlfn.XLOOKUP(Q1769,'[1]Birth Dates'!$A:$A,'[1]Birth Dates'!$B:$B,"",0),IF(_xlpm.d=0,"",_xlpm.d))</f>
        <v/>
      </c>
      <c r="T1769" s="196">
        <f>IF(OR(S1769="",A1769="",NOT(ISNUMBER(S1769)),S1769&gt;A1769),"",DATEDIF(S1769,A1769,"Y")&amp;" years, "&amp;DATEDIF(S1769,A1769,"YM")&amp;" months, "&amp;DATEDIF(S1769,A1769,"MD")&amp;" days")</f>
        <v/>
      </c>
      <c r="W1769" s="196">
        <f>_xlfn.LET(_xlpm.d,_xlfn.XLOOKUP(U1769,'[1]Birth Dates'!$A:$A,'[1]Birth Dates'!$B:$B,"",0),IF(_xlpm.d=0,"",_xlpm.d))</f>
        <v/>
      </c>
      <c r="X1769" s="196">
        <f>IF(OR(W1769="",A1769="",NOT(ISNUMBER(W1769)),W1769&gt;A1769),"",DATEDIF(W1769,A1769,"Y")&amp;" years, "&amp;DATEDIF(W1769,A1769,"YM")&amp;" months, "&amp;DATEDIF(W1769,A1769,"MD")&amp;" days")</f>
        <v/>
      </c>
      <c r="AR1769" s="175">
        <f>IF($B1769="","",TEXT($A1769,"yyyymmdd")&amp;"_P"&amp;$C1769&amp;"_C"&amp;$F1769&amp;"_"&amp;TRIM(RIGHT(SUBSTITUTE(TRIM(SUBSTITUTE($M1769,CHAR(160)," "))," ",REPT(" ",60)),60))&amp;IF($Q1769="","","-"&amp;TRIM(RIGHT(SUBSTITUTE(TRIM(SUBSTITUTE($Q1769,CHAR(160)," "))," ",REPT(" ",60)),60)))&amp;IF($U1769="","","-"&amp;TRIM(RIGHT(SUBSTITUTE(TRIM(SUBSTITUTE($U1769,CHAR(160)," "))," ",REPT(" ",60)),60)))&amp;".jpg")</f>
        <v/>
      </c>
    </row>
    <row r="1770" ht="14" customHeight="1">
      <c r="O1770" s="196">
        <f>_xlfn.LET(_xlpm.d,_xlfn.XLOOKUP(M1770,'[1]Birth Dates'!$A:$A,'[1]Birth Dates'!$B:$B,"",0),IF(_xlpm.d=0,"",_xlpm.d))</f>
        <v/>
      </c>
      <c r="P1770" s="196">
        <f>IF(OR(O1770="",A1770="",NOT(ISNUMBER(O1770)),O1770&gt;A1770),"",DATEDIF(O1770,A1770,"Y")&amp;" years, "&amp;DATEDIF(O1770,A1770,"YM")&amp;" months, "&amp;DATEDIF(O1770,A1770,"MD")&amp;" days")</f>
        <v/>
      </c>
      <c r="S1770" s="196">
        <f>_xlfn.LET(_xlpm.d,_xlfn.XLOOKUP(Q1770,'[1]Birth Dates'!$A:$A,'[1]Birth Dates'!$B:$B,"",0),IF(_xlpm.d=0,"",_xlpm.d))</f>
        <v/>
      </c>
      <c r="T1770" s="196">
        <f>IF(OR(S1770="",A1770="",NOT(ISNUMBER(S1770)),S1770&gt;A1770),"",DATEDIF(S1770,A1770,"Y")&amp;" years, "&amp;DATEDIF(S1770,A1770,"YM")&amp;" months, "&amp;DATEDIF(S1770,A1770,"MD")&amp;" days")</f>
        <v/>
      </c>
      <c r="W1770" s="196">
        <f>_xlfn.LET(_xlpm.d,_xlfn.XLOOKUP(U1770,'[1]Birth Dates'!$A:$A,'[1]Birth Dates'!$B:$B,"",0),IF(_xlpm.d=0,"",_xlpm.d))</f>
        <v/>
      </c>
      <c r="X1770" s="196">
        <f>IF(OR(W1770="",A1770="",NOT(ISNUMBER(W1770)),W1770&gt;A1770),"",DATEDIF(W1770,A1770,"Y")&amp;" years, "&amp;DATEDIF(W1770,A1770,"YM")&amp;" months, "&amp;DATEDIF(W1770,A1770,"MD")&amp;" days")</f>
        <v/>
      </c>
      <c r="AR1770" s="175">
        <f>IF($B1770="","",TEXT($A1770,"yyyymmdd")&amp;"_P"&amp;$C1770&amp;"_C"&amp;$F1770&amp;"_"&amp;TRIM(RIGHT(SUBSTITUTE(TRIM(SUBSTITUTE($M1770,CHAR(160)," "))," ",REPT(" ",60)),60))&amp;IF($Q1770="","","-"&amp;TRIM(RIGHT(SUBSTITUTE(TRIM(SUBSTITUTE($Q1770,CHAR(160)," "))," ",REPT(" ",60)),60)))&amp;IF($U1770="","","-"&amp;TRIM(RIGHT(SUBSTITUTE(TRIM(SUBSTITUTE($U1770,CHAR(160)," "))," ",REPT(" ",60)),60)))&amp;".jpg")</f>
        <v/>
      </c>
    </row>
    <row r="1771" ht="14" customHeight="1">
      <c r="O1771" s="196">
        <f>_xlfn.LET(_xlpm.d,_xlfn.XLOOKUP(M1771,'[1]Birth Dates'!$A:$A,'[1]Birth Dates'!$B:$B,"",0),IF(_xlpm.d=0,"",_xlpm.d))</f>
        <v/>
      </c>
      <c r="P1771" s="196">
        <f>IF(OR(O1771="",A1771="",NOT(ISNUMBER(O1771)),O1771&gt;A1771),"",DATEDIF(O1771,A1771,"Y")&amp;" years, "&amp;DATEDIF(O1771,A1771,"YM")&amp;" months, "&amp;DATEDIF(O1771,A1771,"MD")&amp;" days")</f>
        <v/>
      </c>
      <c r="S1771" s="196">
        <f>_xlfn.LET(_xlpm.d,_xlfn.XLOOKUP(Q1771,'[1]Birth Dates'!$A:$A,'[1]Birth Dates'!$B:$B,"",0),IF(_xlpm.d=0,"",_xlpm.d))</f>
        <v/>
      </c>
      <c r="T1771" s="196">
        <f>IF(OR(S1771="",A1771="",NOT(ISNUMBER(S1771)),S1771&gt;A1771),"",DATEDIF(S1771,A1771,"Y")&amp;" years, "&amp;DATEDIF(S1771,A1771,"YM")&amp;" months, "&amp;DATEDIF(S1771,A1771,"MD")&amp;" days")</f>
        <v/>
      </c>
      <c r="W1771" s="196">
        <f>_xlfn.LET(_xlpm.d,_xlfn.XLOOKUP(U1771,'[1]Birth Dates'!$A:$A,'[1]Birth Dates'!$B:$B,"",0),IF(_xlpm.d=0,"",_xlpm.d))</f>
        <v/>
      </c>
      <c r="X1771" s="196">
        <f>IF(OR(W1771="",A1771="",NOT(ISNUMBER(W1771)),W1771&gt;A1771),"",DATEDIF(W1771,A1771,"Y")&amp;" years, "&amp;DATEDIF(W1771,A1771,"YM")&amp;" months, "&amp;DATEDIF(W1771,A1771,"MD")&amp;" days")</f>
        <v/>
      </c>
      <c r="AR1771" s="175">
        <f>IF($B1771="","",TEXT($A1771,"yyyymmdd")&amp;"_P"&amp;$C1771&amp;"_C"&amp;$F1771&amp;"_"&amp;TRIM(RIGHT(SUBSTITUTE(TRIM(SUBSTITUTE($M1771,CHAR(160)," "))," ",REPT(" ",60)),60))&amp;IF($Q1771="","","-"&amp;TRIM(RIGHT(SUBSTITUTE(TRIM(SUBSTITUTE($Q1771,CHAR(160)," "))," ",REPT(" ",60)),60)))&amp;IF($U1771="","","-"&amp;TRIM(RIGHT(SUBSTITUTE(TRIM(SUBSTITUTE($U1771,CHAR(160)," "))," ",REPT(" ",60)),60)))&amp;".jpg")</f>
        <v/>
      </c>
    </row>
    <row r="1772" ht="14" customHeight="1">
      <c r="O1772" s="196">
        <f>_xlfn.LET(_xlpm.d,_xlfn.XLOOKUP(M1772,'[1]Birth Dates'!$A:$A,'[1]Birth Dates'!$B:$B,"",0),IF(_xlpm.d=0,"",_xlpm.d))</f>
        <v/>
      </c>
      <c r="P1772" s="196">
        <f>IF(OR(O1772="",A1772="",NOT(ISNUMBER(O1772)),O1772&gt;A1772),"",DATEDIF(O1772,A1772,"Y")&amp;" years, "&amp;DATEDIF(O1772,A1772,"YM")&amp;" months, "&amp;DATEDIF(O1772,A1772,"MD")&amp;" days")</f>
        <v/>
      </c>
      <c r="S1772" s="196">
        <f>_xlfn.LET(_xlpm.d,_xlfn.XLOOKUP(Q1772,'[1]Birth Dates'!$A:$A,'[1]Birth Dates'!$B:$B,"",0),IF(_xlpm.d=0,"",_xlpm.d))</f>
        <v/>
      </c>
      <c r="T1772" s="196">
        <f>IF(OR(S1772="",A1772="",NOT(ISNUMBER(S1772)),S1772&gt;A1772),"",DATEDIF(S1772,A1772,"Y")&amp;" years, "&amp;DATEDIF(S1772,A1772,"YM")&amp;" months, "&amp;DATEDIF(S1772,A1772,"MD")&amp;" days")</f>
        <v/>
      </c>
      <c r="W1772" s="196">
        <f>_xlfn.LET(_xlpm.d,_xlfn.XLOOKUP(U1772,'[1]Birth Dates'!$A:$A,'[1]Birth Dates'!$B:$B,"",0),IF(_xlpm.d=0,"",_xlpm.d))</f>
        <v/>
      </c>
      <c r="X1772" s="196">
        <f>IF(OR(W1772="",A1772="",NOT(ISNUMBER(W1772)),W1772&gt;A1772),"",DATEDIF(W1772,A1772,"Y")&amp;" years, "&amp;DATEDIF(W1772,A1772,"YM")&amp;" months, "&amp;DATEDIF(W1772,A1772,"MD")&amp;" days")</f>
        <v/>
      </c>
      <c r="AR1772" s="175">
        <f>IF($B1772="","",TEXT($A1772,"yyyymmdd")&amp;"_P"&amp;$C1772&amp;"_C"&amp;$F1772&amp;"_"&amp;TRIM(RIGHT(SUBSTITUTE(TRIM(SUBSTITUTE($M1772,CHAR(160)," "))," ",REPT(" ",60)),60))&amp;IF($Q1772="","","-"&amp;TRIM(RIGHT(SUBSTITUTE(TRIM(SUBSTITUTE($Q1772,CHAR(160)," "))," ",REPT(" ",60)),60)))&amp;IF($U1772="","","-"&amp;TRIM(RIGHT(SUBSTITUTE(TRIM(SUBSTITUTE($U1772,CHAR(160)," "))," ",REPT(" ",60)),60)))&amp;".jpg")</f>
        <v/>
      </c>
    </row>
    <row r="1773" ht="14" customHeight="1">
      <c r="O1773" s="196">
        <f>_xlfn.LET(_xlpm.d,_xlfn.XLOOKUP(M1773,'[1]Birth Dates'!$A:$A,'[1]Birth Dates'!$B:$B,"",0),IF(_xlpm.d=0,"",_xlpm.d))</f>
        <v/>
      </c>
      <c r="P1773" s="196">
        <f>IF(OR(O1773="",A1773="",NOT(ISNUMBER(O1773)),O1773&gt;A1773),"",DATEDIF(O1773,A1773,"Y")&amp;" years, "&amp;DATEDIF(O1773,A1773,"YM")&amp;" months, "&amp;DATEDIF(O1773,A1773,"MD")&amp;" days")</f>
        <v/>
      </c>
      <c r="S1773" s="196">
        <f>_xlfn.LET(_xlpm.d,_xlfn.XLOOKUP(Q1773,'[1]Birth Dates'!$A:$A,'[1]Birth Dates'!$B:$B,"",0),IF(_xlpm.d=0,"",_xlpm.d))</f>
        <v/>
      </c>
      <c r="T1773" s="196">
        <f>IF(OR(S1773="",A1773="",NOT(ISNUMBER(S1773)),S1773&gt;A1773),"",DATEDIF(S1773,A1773,"Y")&amp;" years, "&amp;DATEDIF(S1773,A1773,"YM")&amp;" months, "&amp;DATEDIF(S1773,A1773,"MD")&amp;" days")</f>
        <v/>
      </c>
      <c r="W1773" s="196">
        <f>_xlfn.LET(_xlpm.d,_xlfn.XLOOKUP(U1773,'[1]Birth Dates'!$A:$A,'[1]Birth Dates'!$B:$B,"",0),IF(_xlpm.d=0,"",_xlpm.d))</f>
        <v/>
      </c>
      <c r="X1773" s="196">
        <f>IF(OR(W1773="",A1773="",NOT(ISNUMBER(W1773)),W1773&gt;A1773),"",DATEDIF(W1773,A1773,"Y")&amp;" years, "&amp;DATEDIF(W1773,A1773,"YM")&amp;" months, "&amp;DATEDIF(W1773,A1773,"MD")&amp;" days")</f>
        <v/>
      </c>
      <c r="AR1773" s="175">
        <f>IF($B1773="","",TEXT($A1773,"yyyymmdd")&amp;"_P"&amp;$C1773&amp;"_C"&amp;$F1773&amp;"_"&amp;TRIM(RIGHT(SUBSTITUTE(TRIM(SUBSTITUTE($M1773,CHAR(160)," "))," ",REPT(" ",60)),60))&amp;IF($Q1773="","","-"&amp;TRIM(RIGHT(SUBSTITUTE(TRIM(SUBSTITUTE($Q1773,CHAR(160)," "))," ",REPT(" ",60)),60)))&amp;IF($U1773="","","-"&amp;TRIM(RIGHT(SUBSTITUTE(TRIM(SUBSTITUTE($U1773,CHAR(160)," "))," ",REPT(" ",60)),60)))&amp;".jpg")</f>
        <v/>
      </c>
    </row>
    <row r="1774" ht="14" customHeight="1">
      <c r="O1774" s="196">
        <f>_xlfn.LET(_xlpm.d,_xlfn.XLOOKUP(M1774,'[1]Birth Dates'!$A:$A,'[1]Birth Dates'!$B:$B,"",0),IF(_xlpm.d=0,"",_xlpm.d))</f>
        <v/>
      </c>
      <c r="P1774" s="196">
        <f>IF(OR(O1774="",A1774="",NOT(ISNUMBER(O1774)),O1774&gt;A1774),"",DATEDIF(O1774,A1774,"Y")&amp;" years, "&amp;DATEDIF(O1774,A1774,"YM")&amp;" months, "&amp;DATEDIF(O1774,A1774,"MD")&amp;" days")</f>
        <v/>
      </c>
      <c r="S1774" s="196">
        <f>_xlfn.LET(_xlpm.d,_xlfn.XLOOKUP(Q1774,'[1]Birth Dates'!$A:$A,'[1]Birth Dates'!$B:$B,"",0),IF(_xlpm.d=0,"",_xlpm.d))</f>
        <v/>
      </c>
      <c r="T1774" s="196">
        <f>IF(OR(S1774="",A1774="",NOT(ISNUMBER(S1774)),S1774&gt;A1774),"",DATEDIF(S1774,A1774,"Y")&amp;" years, "&amp;DATEDIF(S1774,A1774,"YM")&amp;" months, "&amp;DATEDIF(S1774,A1774,"MD")&amp;" days")</f>
        <v/>
      </c>
      <c r="W1774" s="196">
        <f>_xlfn.LET(_xlpm.d,_xlfn.XLOOKUP(U1774,'[1]Birth Dates'!$A:$A,'[1]Birth Dates'!$B:$B,"",0),IF(_xlpm.d=0,"",_xlpm.d))</f>
        <v/>
      </c>
      <c r="X1774" s="196">
        <f>IF(OR(W1774="",A1774="",NOT(ISNUMBER(W1774)),W1774&gt;A1774),"",DATEDIF(W1774,A1774,"Y")&amp;" years, "&amp;DATEDIF(W1774,A1774,"YM")&amp;" months, "&amp;DATEDIF(W1774,A1774,"MD")&amp;" days")</f>
        <v/>
      </c>
      <c r="AR1774" s="175">
        <f>IF($B1774="","",TEXT($A1774,"yyyymmdd")&amp;"_P"&amp;$C1774&amp;"_C"&amp;$F1774&amp;"_"&amp;TRIM(RIGHT(SUBSTITUTE(TRIM(SUBSTITUTE($M1774,CHAR(160)," "))," ",REPT(" ",60)),60))&amp;IF($Q1774="","","-"&amp;TRIM(RIGHT(SUBSTITUTE(TRIM(SUBSTITUTE($Q1774,CHAR(160)," "))," ",REPT(" ",60)),60)))&amp;IF($U1774="","","-"&amp;TRIM(RIGHT(SUBSTITUTE(TRIM(SUBSTITUTE($U1774,CHAR(160)," "))," ",REPT(" ",60)),60)))&amp;".jpg")</f>
        <v/>
      </c>
    </row>
    <row r="1775" ht="14" customHeight="1">
      <c r="O1775" s="196">
        <f>_xlfn.LET(_xlpm.d,_xlfn.XLOOKUP(M1775,'[1]Birth Dates'!$A:$A,'[1]Birth Dates'!$B:$B,"",0),IF(_xlpm.d=0,"",_xlpm.d))</f>
        <v/>
      </c>
      <c r="P1775" s="196">
        <f>IF(OR(O1775="",A1775="",NOT(ISNUMBER(O1775)),O1775&gt;A1775),"",DATEDIF(O1775,A1775,"Y")&amp;" years, "&amp;DATEDIF(O1775,A1775,"YM")&amp;" months, "&amp;DATEDIF(O1775,A1775,"MD")&amp;" days")</f>
        <v/>
      </c>
      <c r="S1775" s="196">
        <f>_xlfn.LET(_xlpm.d,_xlfn.XLOOKUP(Q1775,'[1]Birth Dates'!$A:$A,'[1]Birth Dates'!$B:$B,"",0),IF(_xlpm.d=0,"",_xlpm.d))</f>
        <v/>
      </c>
      <c r="T1775" s="196">
        <f>IF(OR(S1775="",A1775="",NOT(ISNUMBER(S1775)),S1775&gt;A1775),"",DATEDIF(S1775,A1775,"Y")&amp;" years, "&amp;DATEDIF(S1775,A1775,"YM")&amp;" months, "&amp;DATEDIF(S1775,A1775,"MD")&amp;" days")</f>
        <v/>
      </c>
      <c r="W1775" s="196">
        <f>_xlfn.LET(_xlpm.d,_xlfn.XLOOKUP(U1775,'[1]Birth Dates'!$A:$A,'[1]Birth Dates'!$B:$B,"",0),IF(_xlpm.d=0,"",_xlpm.d))</f>
        <v/>
      </c>
      <c r="X1775" s="196">
        <f>IF(OR(W1775="",A1775="",NOT(ISNUMBER(W1775)),W1775&gt;A1775),"",DATEDIF(W1775,A1775,"Y")&amp;" years, "&amp;DATEDIF(W1775,A1775,"YM")&amp;" months, "&amp;DATEDIF(W1775,A1775,"MD")&amp;" days")</f>
        <v/>
      </c>
      <c r="AR1775" s="175">
        <f>IF($B1775="","",TEXT($A1775,"yyyymmdd")&amp;"_P"&amp;$C1775&amp;"_C"&amp;$F1775&amp;"_"&amp;TRIM(RIGHT(SUBSTITUTE(TRIM(SUBSTITUTE($M1775,CHAR(160)," "))," ",REPT(" ",60)),60))&amp;IF($Q1775="","","-"&amp;TRIM(RIGHT(SUBSTITUTE(TRIM(SUBSTITUTE($Q1775,CHAR(160)," "))," ",REPT(" ",60)),60)))&amp;IF($U1775="","","-"&amp;TRIM(RIGHT(SUBSTITUTE(TRIM(SUBSTITUTE($U1775,CHAR(160)," "))," ",REPT(" ",60)),60)))&amp;".jpg")</f>
        <v/>
      </c>
    </row>
    <row r="1776" ht="14" customHeight="1">
      <c r="O1776" s="196">
        <f>_xlfn.LET(_xlpm.d,_xlfn.XLOOKUP(M1776,'[1]Birth Dates'!$A:$A,'[1]Birth Dates'!$B:$B,"",0),IF(_xlpm.d=0,"",_xlpm.d))</f>
        <v/>
      </c>
      <c r="P1776" s="196">
        <f>IF(OR(O1776="",A1776="",NOT(ISNUMBER(O1776)),O1776&gt;A1776),"",DATEDIF(O1776,A1776,"Y")&amp;" years, "&amp;DATEDIF(O1776,A1776,"YM")&amp;" months, "&amp;DATEDIF(O1776,A1776,"MD")&amp;" days")</f>
        <v/>
      </c>
      <c r="S1776" s="196">
        <f>_xlfn.LET(_xlpm.d,_xlfn.XLOOKUP(Q1776,'[1]Birth Dates'!$A:$A,'[1]Birth Dates'!$B:$B,"",0),IF(_xlpm.d=0,"",_xlpm.d))</f>
        <v/>
      </c>
      <c r="T1776" s="196">
        <f>IF(OR(S1776="",A1776="",NOT(ISNUMBER(S1776)),S1776&gt;A1776),"",DATEDIF(S1776,A1776,"Y")&amp;" years, "&amp;DATEDIF(S1776,A1776,"YM")&amp;" months, "&amp;DATEDIF(S1776,A1776,"MD")&amp;" days")</f>
        <v/>
      </c>
      <c r="W1776" s="196">
        <f>_xlfn.LET(_xlpm.d,_xlfn.XLOOKUP(U1776,'[1]Birth Dates'!$A:$A,'[1]Birth Dates'!$B:$B,"",0),IF(_xlpm.d=0,"",_xlpm.d))</f>
        <v/>
      </c>
      <c r="X1776" s="196">
        <f>IF(OR(W1776="",A1776="",NOT(ISNUMBER(W1776)),W1776&gt;A1776),"",DATEDIF(W1776,A1776,"Y")&amp;" years, "&amp;DATEDIF(W1776,A1776,"YM")&amp;" months, "&amp;DATEDIF(W1776,A1776,"MD")&amp;" days")</f>
        <v/>
      </c>
      <c r="AR1776" s="175">
        <f>IF($B1776="","",TEXT($A1776,"yyyymmdd")&amp;"_P"&amp;$C1776&amp;"_C"&amp;$F1776&amp;"_"&amp;TRIM(RIGHT(SUBSTITUTE(TRIM(SUBSTITUTE($M1776,CHAR(160)," "))," ",REPT(" ",60)),60))&amp;IF($Q1776="","","-"&amp;TRIM(RIGHT(SUBSTITUTE(TRIM(SUBSTITUTE($Q1776,CHAR(160)," "))," ",REPT(" ",60)),60)))&amp;IF($U1776="","","-"&amp;TRIM(RIGHT(SUBSTITUTE(TRIM(SUBSTITUTE($U1776,CHAR(160)," "))," ",REPT(" ",60)),60)))&amp;".jpg")</f>
        <v/>
      </c>
    </row>
    <row r="1777" ht="14" customHeight="1">
      <c r="O1777" s="196">
        <f>_xlfn.LET(_xlpm.d,_xlfn.XLOOKUP(M1777,'[1]Birth Dates'!$A:$A,'[1]Birth Dates'!$B:$B,"",0),IF(_xlpm.d=0,"",_xlpm.d))</f>
        <v/>
      </c>
      <c r="P1777" s="196">
        <f>IF(OR(O1777="",A1777="",NOT(ISNUMBER(O1777)),O1777&gt;A1777),"",DATEDIF(O1777,A1777,"Y")&amp;" years, "&amp;DATEDIF(O1777,A1777,"YM")&amp;" months, "&amp;DATEDIF(O1777,A1777,"MD")&amp;" days")</f>
        <v/>
      </c>
      <c r="S1777" s="196">
        <f>_xlfn.LET(_xlpm.d,_xlfn.XLOOKUP(Q1777,'[1]Birth Dates'!$A:$A,'[1]Birth Dates'!$B:$B,"",0),IF(_xlpm.d=0,"",_xlpm.d))</f>
        <v/>
      </c>
      <c r="T1777" s="196">
        <f>IF(OR(S1777="",A1777="",NOT(ISNUMBER(S1777)),S1777&gt;A1777),"",DATEDIF(S1777,A1777,"Y")&amp;" years, "&amp;DATEDIF(S1777,A1777,"YM")&amp;" months, "&amp;DATEDIF(S1777,A1777,"MD")&amp;" days")</f>
        <v/>
      </c>
      <c r="W1777" s="196">
        <f>_xlfn.LET(_xlpm.d,_xlfn.XLOOKUP(U1777,'[1]Birth Dates'!$A:$A,'[1]Birth Dates'!$B:$B,"",0),IF(_xlpm.d=0,"",_xlpm.d))</f>
        <v/>
      </c>
      <c r="X1777" s="196">
        <f>IF(OR(W1777="",A1777="",NOT(ISNUMBER(W1777)),W1777&gt;A1777),"",DATEDIF(W1777,A1777,"Y")&amp;" years, "&amp;DATEDIF(W1777,A1777,"YM")&amp;" months, "&amp;DATEDIF(W1777,A1777,"MD")&amp;" days")</f>
        <v/>
      </c>
      <c r="AR1777" s="175">
        <f>IF($B1777="","",TEXT($A1777,"yyyymmdd")&amp;"_P"&amp;$C1777&amp;"_C"&amp;$F1777&amp;"_"&amp;TRIM(RIGHT(SUBSTITUTE(TRIM(SUBSTITUTE($M1777,CHAR(160)," "))," ",REPT(" ",60)),60))&amp;IF($Q1777="","","-"&amp;TRIM(RIGHT(SUBSTITUTE(TRIM(SUBSTITUTE($Q1777,CHAR(160)," "))," ",REPT(" ",60)),60)))&amp;IF($U1777="","","-"&amp;TRIM(RIGHT(SUBSTITUTE(TRIM(SUBSTITUTE($U1777,CHAR(160)," "))," ",REPT(" ",60)),60)))&amp;".jpg")</f>
        <v/>
      </c>
    </row>
    <row r="1778" ht="14" customHeight="1">
      <c r="O1778" s="196">
        <f>_xlfn.LET(_xlpm.d,_xlfn.XLOOKUP(M1778,'[1]Birth Dates'!$A:$A,'[1]Birth Dates'!$B:$B,"",0),IF(_xlpm.d=0,"",_xlpm.d))</f>
        <v/>
      </c>
      <c r="P1778" s="196">
        <f>IF(OR(O1778="",A1778="",NOT(ISNUMBER(O1778)),O1778&gt;A1778),"",DATEDIF(O1778,A1778,"Y")&amp;" years, "&amp;DATEDIF(O1778,A1778,"YM")&amp;" months, "&amp;DATEDIF(O1778,A1778,"MD")&amp;" days")</f>
        <v/>
      </c>
      <c r="S1778" s="196">
        <f>_xlfn.LET(_xlpm.d,_xlfn.XLOOKUP(Q1778,'[1]Birth Dates'!$A:$A,'[1]Birth Dates'!$B:$B,"",0),IF(_xlpm.d=0,"",_xlpm.d))</f>
        <v/>
      </c>
      <c r="T1778" s="196">
        <f>IF(OR(S1778="",A1778="",NOT(ISNUMBER(S1778)),S1778&gt;A1778),"",DATEDIF(S1778,A1778,"Y")&amp;" years, "&amp;DATEDIF(S1778,A1778,"YM")&amp;" months, "&amp;DATEDIF(S1778,A1778,"MD")&amp;" days")</f>
        <v/>
      </c>
      <c r="W1778" s="196">
        <f>_xlfn.LET(_xlpm.d,_xlfn.XLOOKUP(U1778,'[1]Birth Dates'!$A:$A,'[1]Birth Dates'!$B:$B,"",0),IF(_xlpm.d=0,"",_xlpm.d))</f>
        <v/>
      </c>
      <c r="X1778" s="196">
        <f>IF(OR(W1778="",A1778="",NOT(ISNUMBER(W1778)),W1778&gt;A1778),"",DATEDIF(W1778,A1778,"Y")&amp;" years, "&amp;DATEDIF(W1778,A1778,"YM")&amp;" months, "&amp;DATEDIF(W1778,A1778,"MD")&amp;" days")</f>
        <v/>
      </c>
      <c r="AR1778" s="175">
        <f>IF($B1778="","",TEXT($A1778,"yyyymmdd")&amp;"_P"&amp;$C1778&amp;"_C"&amp;$F1778&amp;"_"&amp;TRIM(RIGHT(SUBSTITUTE(TRIM(SUBSTITUTE($M1778,CHAR(160)," "))," ",REPT(" ",60)),60))&amp;IF($Q1778="","","-"&amp;TRIM(RIGHT(SUBSTITUTE(TRIM(SUBSTITUTE($Q1778,CHAR(160)," "))," ",REPT(" ",60)),60)))&amp;IF($U1778="","","-"&amp;TRIM(RIGHT(SUBSTITUTE(TRIM(SUBSTITUTE($U1778,CHAR(160)," "))," ",REPT(" ",60)),60)))&amp;".jpg")</f>
        <v/>
      </c>
    </row>
    <row r="1779" ht="14" customHeight="1">
      <c r="O1779" s="196">
        <f>_xlfn.LET(_xlpm.d,_xlfn.XLOOKUP(M1779,'[1]Birth Dates'!$A:$A,'[1]Birth Dates'!$B:$B,"",0),IF(_xlpm.d=0,"",_xlpm.d))</f>
        <v/>
      </c>
      <c r="P1779" s="196">
        <f>IF(OR(O1779="",A1779="",NOT(ISNUMBER(O1779)),O1779&gt;A1779),"",DATEDIF(O1779,A1779,"Y")&amp;" years, "&amp;DATEDIF(O1779,A1779,"YM")&amp;" months, "&amp;DATEDIF(O1779,A1779,"MD")&amp;" days")</f>
        <v/>
      </c>
      <c r="S1779" s="196">
        <f>_xlfn.LET(_xlpm.d,_xlfn.XLOOKUP(Q1779,'[1]Birth Dates'!$A:$A,'[1]Birth Dates'!$B:$B,"",0),IF(_xlpm.d=0,"",_xlpm.d))</f>
        <v/>
      </c>
      <c r="T1779" s="196">
        <f>IF(OR(S1779="",A1779="",NOT(ISNUMBER(S1779)),S1779&gt;A1779),"",DATEDIF(S1779,A1779,"Y")&amp;" years, "&amp;DATEDIF(S1779,A1779,"YM")&amp;" months, "&amp;DATEDIF(S1779,A1779,"MD")&amp;" days")</f>
        <v/>
      </c>
      <c r="W1779" s="196">
        <f>_xlfn.LET(_xlpm.d,_xlfn.XLOOKUP(U1779,'[1]Birth Dates'!$A:$A,'[1]Birth Dates'!$B:$B,"",0),IF(_xlpm.d=0,"",_xlpm.d))</f>
        <v/>
      </c>
      <c r="X1779" s="196">
        <f>IF(OR(W1779="",A1779="",NOT(ISNUMBER(W1779)),W1779&gt;A1779),"",DATEDIF(W1779,A1779,"Y")&amp;" years, "&amp;DATEDIF(W1779,A1779,"YM")&amp;" months, "&amp;DATEDIF(W1779,A1779,"MD")&amp;" days")</f>
        <v/>
      </c>
      <c r="AR1779" s="175">
        <f>IF($B1779="","",TEXT($A1779,"yyyymmdd")&amp;"_P"&amp;$C1779&amp;"_C"&amp;$F1779&amp;"_"&amp;TRIM(RIGHT(SUBSTITUTE(TRIM(SUBSTITUTE($M1779,CHAR(160)," "))," ",REPT(" ",60)),60))&amp;IF($Q1779="","","-"&amp;TRIM(RIGHT(SUBSTITUTE(TRIM(SUBSTITUTE($Q1779,CHAR(160)," "))," ",REPT(" ",60)),60)))&amp;IF($U1779="","","-"&amp;TRIM(RIGHT(SUBSTITUTE(TRIM(SUBSTITUTE($U1779,CHAR(160)," "))," ",REPT(" ",60)),60)))&amp;".jpg")</f>
        <v/>
      </c>
    </row>
    <row r="1780" ht="14" customHeight="1">
      <c r="O1780" s="196">
        <f>_xlfn.LET(_xlpm.d,_xlfn.XLOOKUP(M1780,'[1]Birth Dates'!$A:$A,'[1]Birth Dates'!$B:$B,"",0),IF(_xlpm.d=0,"",_xlpm.d))</f>
        <v/>
      </c>
      <c r="P1780" s="196">
        <f>IF(OR(O1780="",A1780="",NOT(ISNUMBER(O1780)),O1780&gt;A1780),"",DATEDIF(O1780,A1780,"Y")&amp;" years, "&amp;DATEDIF(O1780,A1780,"YM")&amp;" months, "&amp;DATEDIF(O1780,A1780,"MD")&amp;" days")</f>
        <v/>
      </c>
      <c r="S1780" s="196">
        <f>_xlfn.LET(_xlpm.d,_xlfn.XLOOKUP(Q1780,'[1]Birth Dates'!$A:$A,'[1]Birth Dates'!$B:$B,"",0),IF(_xlpm.d=0,"",_xlpm.d))</f>
        <v/>
      </c>
      <c r="T1780" s="196">
        <f>IF(OR(S1780="",A1780="",NOT(ISNUMBER(S1780)),S1780&gt;A1780),"",DATEDIF(S1780,A1780,"Y")&amp;" years, "&amp;DATEDIF(S1780,A1780,"YM")&amp;" months, "&amp;DATEDIF(S1780,A1780,"MD")&amp;" days")</f>
        <v/>
      </c>
      <c r="W1780" s="196">
        <f>_xlfn.LET(_xlpm.d,_xlfn.XLOOKUP(U1780,'[1]Birth Dates'!$A:$A,'[1]Birth Dates'!$B:$B,"",0),IF(_xlpm.d=0,"",_xlpm.d))</f>
        <v/>
      </c>
      <c r="X1780" s="196">
        <f>IF(OR(W1780="",A1780="",NOT(ISNUMBER(W1780)),W1780&gt;A1780),"",DATEDIF(W1780,A1780,"Y")&amp;" years, "&amp;DATEDIF(W1780,A1780,"YM")&amp;" months, "&amp;DATEDIF(W1780,A1780,"MD")&amp;" days")</f>
        <v/>
      </c>
      <c r="AR1780" s="175">
        <f>IF($B1780="","",TEXT($A1780,"yyyymmdd")&amp;"_P"&amp;$C1780&amp;"_C"&amp;$F1780&amp;"_"&amp;TRIM(RIGHT(SUBSTITUTE(TRIM(SUBSTITUTE($M1780,CHAR(160)," "))," ",REPT(" ",60)),60))&amp;IF($Q1780="","","-"&amp;TRIM(RIGHT(SUBSTITUTE(TRIM(SUBSTITUTE($Q1780,CHAR(160)," "))," ",REPT(" ",60)),60)))&amp;IF($U1780="","","-"&amp;TRIM(RIGHT(SUBSTITUTE(TRIM(SUBSTITUTE($U1780,CHAR(160)," "))," ",REPT(" ",60)),60)))&amp;".jpg")</f>
        <v/>
      </c>
    </row>
    <row r="1781" ht="14" customHeight="1">
      <c r="O1781" s="196">
        <f>_xlfn.LET(_xlpm.d,_xlfn.XLOOKUP(M1781,'[1]Birth Dates'!$A:$A,'[1]Birth Dates'!$B:$B,"",0),IF(_xlpm.d=0,"",_xlpm.d))</f>
        <v/>
      </c>
      <c r="P1781" s="196">
        <f>IF(OR(O1781="",A1781="",NOT(ISNUMBER(O1781)),O1781&gt;A1781),"",DATEDIF(O1781,A1781,"Y")&amp;" years, "&amp;DATEDIF(O1781,A1781,"YM")&amp;" months, "&amp;DATEDIF(O1781,A1781,"MD")&amp;" days")</f>
        <v/>
      </c>
      <c r="S1781" s="196">
        <f>_xlfn.LET(_xlpm.d,_xlfn.XLOOKUP(Q1781,'[1]Birth Dates'!$A:$A,'[1]Birth Dates'!$B:$B,"",0),IF(_xlpm.d=0,"",_xlpm.d))</f>
        <v/>
      </c>
      <c r="T1781" s="196">
        <f>IF(OR(S1781="",A1781="",NOT(ISNUMBER(S1781)),S1781&gt;A1781),"",DATEDIF(S1781,A1781,"Y")&amp;" years, "&amp;DATEDIF(S1781,A1781,"YM")&amp;" months, "&amp;DATEDIF(S1781,A1781,"MD")&amp;" days")</f>
        <v/>
      </c>
      <c r="W1781" s="196">
        <f>_xlfn.LET(_xlpm.d,_xlfn.XLOOKUP(U1781,'[1]Birth Dates'!$A:$A,'[1]Birth Dates'!$B:$B,"",0),IF(_xlpm.d=0,"",_xlpm.d))</f>
        <v/>
      </c>
      <c r="X1781" s="196">
        <f>IF(OR(W1781="",A1781="",NOT(ISNUMBER(W1781)),W1781&gt;A1781),"",DATEDIF(W1781,A1781,"Y")&amp;" years, "&amp;DATEDIF(W1781,A1781,"YM")&amp;" months, "&amp;DATEDIF(W1781,A1781,"MD")&amp;" days")</f>
        <v/>
      </c>
      <c r="AR1781" s="175">
        <f>IF($B1781="","",TEXT($A1781,"yyyymmdd")&amp;"_P"&amp;$C1781&amp;"_C"&amp;$F1781&amp;"_"&amp;TRIM(RIGHT(SUBSTITUTE(TRIM(SUBSTITUTE($M1781,CHAR(160)," "))," ",REPT(" ",60)),60))&amp;IF($Q1781="","","-"&amp;TRIM(RIGHT(SUBSTITUTE(TRIM(SUBSTITUTE($Q1781,CHAR(160)," "))," ",REPT(" ",60)),60)))&amp;IF($U1781="","","-"&amp;TRIM(RIGHT(SUBSTITUTE(TRIM(SUBSTITUTE($U1781,CHAR(160)," "))," ",REPT(" ",60)),60)))&amp;".jpg")</f>
        <v/>
      </c>
    </row>
    <row r="1782" ht="14" customHeight="1">
      <c r="O1782" s="196">
        <f>_xlfn.LET(_xlpm.d,_xlfn.XLOOKUP(M1782,'[1]Birth Dates'!$A:$A,'[1]Birth Dates'!$B:$B,"",0),IF(_xlpm.d=0,"",_xlpm.d))</f>
        <v/>
      </c>
      <c r="P1782" s="196">
        <f>IF(OR(O1782="",A1782="",NOT(ISNUMBER(O1782)),O1782&gt;A1782),"",DATEDIF(O1782,A1782,"Y")&amp;" years, "&amp;DATEDIF(O1782,A1782,"YM")&amp;" months, "&amp;DATEDIF(O1782,A1782,"MD")&amp;" days")</f>
        <v/>
      </c>
      <c r="S1782" s="196">
        <f>_xlfn.LET(_xlpm.d,_xlfn.XLOOKUP(Q1782,'[1]Birth Dates'!$A:$A,'[1]Birth Dates'!$B:$B,"",0),IF(_xlpm.d=0,"",_xlpm.d))</f>
        <v/>
      </c>
      <c r="T1782" s="196">
        <f>IF(OR(S1782="",A1782="",NOT(ISNUMBER(S1782)),S1782&gt;A1782),"",DATEDIF(S1782,A1782,"Y")&amp;" years, "&amp;DATEDIF(S1782,A1782,"YM")&amp;" months, "&amp;DATEDIF(S1782,A1782,"MD")&amp;" days")</f>
        <v/>
      </c>
      <c r="W1782" s="196">
        <f>_xlfn.LET(_xlpm.d,_xlfn.XLOOKUP(U1782,'[1]Birth Dates'!$A:$A,'[1]Birth Dates'!$B:$B,"",0),IF(_xlpm.d=0,"",_xlpm.d))</f>
        <v/>
      </c>
      <c r="X1782" s="196">
        <f>IF(OR(W1782="",A1782="",NOT(ISNUMBER(W1782)),W1782&gt;A1782),"",DATEDIF(W1782,A1782,"Y")&amp;" years, "&amp;DATEDIF(W1782,A1782,"YM")&amp;" months, "&amp;DATEDIF(W1782,A1782,"MD")&amp;" days")</f>
        <v/>
      </c>
      <c r="AR1782" s="175">
        <f>IF($B1782="","",TEXT($A1782,"yyyymmdd")&amp;"_P"&amp;$C1782&amp;"_C"&amp;$F1782&amp;"_"&amp;TRIM(RIGHT(SUBSTITUTE(TRIM(SUBSTITUTE($M1782,CHAR(160)," "))," ",REPT(" ",60)),60))&amp;IF($Q1782="","","-"&amp;TRIM(RIGHT(SUBSTITUTE(TRIM(SUBSTITUTE($Q1782,CHAR(160)," "))," ",REPT(" ",60)),60)))&amp;IF($U1782="","","-"&amp;TRIM(RIGHT(SUBSTITUTE(TRIM(SUBSTITUTE($U1782,CHAR(160)," "))," ",REPT(" ",60)),60)))&amp;".jpg")</f>
        <v/>
      </c>
    </row>
    <row r="1783" ht="14" customHeight="1">
      <c r="O1783" s="196">
        <f>_xlfn.LET(_xlpm.d,_xlfn.XLOOKUP(M1783,'[1]Birth Dates'!$A:$A,'[1]Birth Dates'!$B:$B,"",0),IF(_xlpm.d=0,"",_xlpm.d))</f>
        <v/>
      </c>
      <c r="P1783" s="196">
        <f>IF(OR(O1783="",A1783="",NOT(ISNUMBER(O1783)),O1783&gt;A1783),"",DATEDIF(O1783,A1783,"Y")&amp;" years, "&amp;DATEDIF(O1783,A1783,"YM")&amp;" months, "&amp;DATEDIF(O1783,A1783,"MD")&amp;" days")</f>
        <v/>
      </c>
      <c r="S1783" s="196">
        <f>_xlfn.LET(_xlpm.d,_xlfn.XLOOKUP(Q1783,'[1]Birth Dates'!$A:$A,'[1]Birth Dates'!$B:$B,"",0),IF(_xlpm.d=0,"",_xlpm.d))</f>
        <v/>
      </c>
      <c r="T1783" s="196">
        <f>IF(OR(S1783="",A1783="",NOT(ISNUMBER(S1783)),S1783&gt;A1783),"",DATEDIF(S1783,A1783,"Y")&amp;" years, "&amp;DATEDIF(S1783,A1783,"YM")&amp;" months, "&amp;DATEDIF(S1783,A1783,"MD")&amp;" days")</f>
        <v/>
      </c>
      <c r="W1783" s="196">
        <f>_xlfn.LET(_xlpm.d,_xlfn.XLOOKUP(U1783,'[1]Birth Dates'!$A:$A,'[1]Birth Dates'!$B:$B,"",0),IF(_xlpm.d=0,"",_xlpm.d))</f>
        <v/>
      </c>
      <c r="X1783" s="196">
        <f>IF(OR(W1783="",A1783="",NOT(ISNUMBER(W1783)),W1783&gt;A1783),"",DATEDIF(W1783,A1783,"Y")&amp;" years, "&amp;DATEDIF(W1783,A1783,"YM")&amp;" months, "&amp;DATEDIF(W1783,A1783,"MD")&amp;" days")</f>
        <v/>
      </c>
      <c r="AR1783" s="175">
        <f>IF($B1783="","",TEXT($A1783,"yyyymmdd")&amp;"_P"&amp;$C1783&amp;"_C"&amp;$F1783&amp;"_"&amp;TRIM(RIGHT(SUBSTITUTE(TRIM(SUBSTITUTE($M1783,CHAR(160)," "))," ",REPT(" ",60)),60))&amp;IF($Q1783="","","-"&amp;TRIM(RIGHT(SUBSTITUTE(TRIM(SUBSTITUTE($Q1783,CHAR(160)," "))," ",REPT(" ",60)),60)))&amp;IF($U1783="","","-"&amp;TRIM(RIGHT(SUBSTITUTE(TRIM(SUBSTITUTE($U1783,CHAR(160)," "))," ",REPT(" ",60)),60)))&amp;".jpg")</f>
        <v/>
      </c>
    </row>
    <row r="1784" ht="14" customHeight="1">
      <c r="O1784" s="196">
        <f>_xlfn.LET(_xlpm.d,_xlfn.XLOOKUP(M1784,'[1]Birth Dates'!$A:$A,'[1]Birth Dates'!$B:$B,"",0),IF(_xlpm.d=0,"",_xlpm.d))</f>
        <v/>
      </c>
      <c r="P1784" s="196">
        <f>IF(OR(O1784="",A1784="",NOT(ISNUMBER(O1784)),O1784&gt;A1784),"",DATEDIF(O1784,A1784,"Y")&amp;" years, "&amp;DATEDIF(O1784,A1784,"YM")&amp;" months, "&amp;DATEDIF(O1784,A1784,"MD")&amp;" days")</f>
        <v/>
      </c>
      <c r="S1784" s="196">
        <f>_xlfn.LET(_xlpm.d,_xlfn.XLOOKUP(Q1784,'[1]Birth Dates'!$A:$A,'[1]Birth Dates'!$B:$B,"",0),IF(_xlpm.d=0,"",_xlpm.d))</f>
        <v/>
      </c>
      <c r="T1784" s="196">
        <f>IF(OR(S1784="",A1784="",NOT(ISNUMBER(S1784)),S1784&gt;A1784),"",DATEDIF(S1784,A1784,"Y")&amp;" years, "&amp;DATEDIF(S1784,A1784,"YM")&amp;" months, "&amp;DATEDIF(S1784,A1784,"MD")&amp;" days")</f>
        <v/>
      </c>
      <c r="W1784" s="196">
        <f>_xlfn.LET(_xlpm.d,_xlfn.XLOOKUP(U1784,'[1]Birth Dates'!$A:$A,'[1]Birth Dates'!$B:$B,"",0),IF(_xlpm.d=0,"",_xlpm.d))</f>
        <v/>
      </c>
      <c r="X1784" s="196">
        <f>IF(OR(W1784="",A1784="",NOT(ISNUMBER(W1784)),W1784&gt;A1784),"",DATEDIF(W1784,A1784,"Y")&amp;" years, "&amp;DATEDIF(W1784,A1784,"YM")&amp;" months, "&amp;DATEDIF(W1784,A1784,"MD")&amp;" days")</f>
        <v/>
      </c>
      <c r="AR1784" s="175">
        <f>IF($B1784="","",TEXT($A1784,"yyyymmdd")&amp;"_P"&amp;$C1784&amp;"_C"&amp;$F1784&amp;"_"&amp;TRIM(RIGHT(SUBSTITUTE(TRIM(SUBSTITUTE($M1784,CHAR(160)," "))," ",REPT(" ",60)),60))&amp;IF($Q1784="","","-"&amp;TRIM(RIGHT(SUBSTITUTE(TRIM(SUBSTITUTE($Q1784,CHAR(160)," "))," ",REPT(" ",60)),60)))&amp;IF($U1784="","","-"&amp;TRIM(RIGHT(SUBSTITUTE(TRIM(SUBSTITUTE($U1784,CHAR(160)," "))," ",REPT(" ",60)),60)))&amp;".jpg")</f>
        <v/>
      </c>
    </row>
    <row r="1785" ht="14" customHeight="1">
      <c r="O1785" s="196">
        <f>_xlfn.LET(_xlpm.d,_xlfn.XLOOKUP(M1785,'[1]Birth Dates'!$A:$A,'[1]Birth Dates'!$B:$B,"",0),IF(_xlpm.d=0,"",_xlpm.d))</f>
        <v/>
      </c>
      <c r="P1785" s="196">
        <f>IF(OR(O1785="",A1785="",NOT(ISNUMBER(O1785)),O1785&gt;A1785),"",DATEDIF(O1785,A1785,"Y")&amp;" years, "&amp;DATEDIF(O1785,A1785,"YM")&amp;" months, "&amp;DATEDIF(O1785,A1785,"MD")&amp;" days")</f>
        <v/>
      </c>
      <c r="S1785" s="196">
        <f>_xlfn.LET(_xlpm.d,_xlfn.XLOOKUP(Q1785,'[1]Birth Dates'!$A:$A,'[1]Birth Dates'!$B:$B,"",0),IF(_xlpm.d=0,"",_xlpm.d))</f>
        <v/>
      </c>
      <c r="T1785" s="196">
        <f>IF(OR(S1785="",A1785="",NOT(ISNUMBER(S1785)),S1785&gt;A1785),"",DATEDIF(S1785,A1785,"Y")&amp;" years, "&amp;DATEDIF(S1785,A1785,"YM")&amp;" months, "&amp;DATEDIF(S1785,A1785,"MD")&amp;" days")</f>
        <v/>
      </c>
      <c r="W1785" s="196">
        <f>_xlfn.LET(_xlpm.d,_xlfn.XLOOKUP(U1785,'[1]Birth Dates'!$A:$A,'[1]Birth Dates'!$B:$B,"",0),IF(_xlpm.d=0,"",_xlpm.d))</f>
        <v/>
      </c>
      <c r="X1785" s="196">
        <f>IF(OR(W1785="",A1785="",NOT(ISNUMBER(W1785)),W1785&gt;A1785),"",DATEDIF(W1785,A1785,"Y")&amp;" years, "&amp;DATEDIF(W1785,A1785,"YM")&amp;" months, "&amp;DATEDIF(W1785,A1785,"MD")&amp;" days")</f>
        <v/>
      </c>
      <c r="AR1785" s="175">
        <f>IF($B1785="","",TEXT($A1785,"yyyymmdd")&amp;"_P"&amp;$C1785&amp;"_C"&amp;$F1785&amp;"_"&amp;TRIM(RIGHT(SUBSTITUTE(TRIM(SUBSTITUTE($M1785,CHAR(160)," "))," ",REPT(" ",60)),60))&amp;IF($Q1785="","","-"&amp;TRIM(RIGHT(SUBSTITUTE(TRIM(SUBSTITUTE($Q1785,CHAR(160)," "))," ",REPT(" ",60)),60)))&amp;IF($U1785="","","-"&amp;TRIM(RIGHT(SUBSTITUTE(TRIM(SUBSTITUTE($U1785,CHAR(160)," "))," ",REPT(" ",60)),60)))&amp;".jpg")</f>
        <v/>
      </c>
    </row>
    <row r="1786" ht="14" customHeight="1">
      <c r="O1786" s="196">
        <f>_xlfn.LET(_xlpm.d,_xlfn.XLOOKUP(M1786,'[1]Birth Dates'!$A:$A,'[1]Birth Dates'!$B:$B,"",0),IF(_xlpm.d=0,"",_xlpm.d))</f>
        <v/>
      </c>
      <c r="P1786" s="196">
        <f>IF(OR(O1786="",A1786="",NOT(ISNUMBER(O1786)),O1786&gt;A1786),"",DATEDIF(O1786,A1786,"Y")&amp;" years, "&amp;DATEDIF(O1786,A1786,"YM")&amp;" months, "&amp;DATEDIF(O1786,A1786,"MD")&amp;" days")</f>
        <v/>
      </c>
      <c r="S1786" s="196">
        <f>_xlfn.LET(_xlpm.d,_xlfn.XLOOKUP(Q1786,'[1]Birth Dates'!$A:$A,'[1]Birth Dates'!$B:$B,"",0),IF(_xlpm.d=0,"",_xlpm.d))</f>
        <v/>
      </c>
      <c r="T1786" s="196">
        <f>IF(OR(S1786="",A1786="",NOT(ISNUMBER(S1786)),S1786&gt;A1786),"",DATEDIF(S1786,A1786,"Y")&amp;" years, "&amp;DATEDIF(S1786,A1786,"YM")&amp;" months, "&amp;DATEDIF(S1786,A1786,"MD")&amp;" days")</f>
        <v/>
      </c>
      <c r="W1786" s="196">
        <f>_xlfn.LET(_xlpm.d,_xlfn.XLOOKUP(U1786,'[1]Birth Dates'!$A:$A,'[1]Birth Dates'!$B:$B,"",0),IF(_xlpm.d=0,"",_xlpm.d))</f>
        <v/>
      </c>
      <c r="X1786" s="196">
        <f>IF(OR(W1786="",A1786="",NOT(ISNUMBER(W1786)),W1786&gt;A1786),"",DATEDIF(W1786,A1786,"Y")&amp;" years, "&amp;DATEDIF(W1786,A1786,"YM")&amp;" months, "&amp;DATEDIF(W1786,A1786,"MD")&amp;" days")</f>
        <v/>
      </c>
      <c r="AR1786" s="175">
        <f>IF($B1786="","",TEXT($A1786,"yyyymmdd")&amp;"_P"&amp;$C1786&amp;"_C"&amp;$F1786&amp;"_"&amp;TRIM(RIGHT(SUBSTITUTE(TRIM(SUBSTITUTE($M1786,CHAR(160)," "))," ",REPT(" ",60)),60))&amp;IF($Q1786="","","-"&amp;TRIM(RIGHT(SUBSTITUTE(TRIM(SUBSTITUTE($Q1786,CHAR(160)," "))," ",REPT(" ",60)),60)))&amp;IF($U1786="","","-"&amp;TRIM(RIGHT(SUBSTITUTE(TRIM(SUBSTITUTE($U1786,CHAR(160)," "))," ",REPT(" ",60)),60)))&amp;".jpg")</f>
        <v/>
      </c>
    </row>
    <row r="1787" ht="14" customHeight="1">
      <c r="O1787" s="196">
        <f>_xlfn.LET(_xlpm.d,_xlfn.XLOOKUP(M1787,'[1]Birth Dates'!$A:$A,'[1]Birth Dates'!$B:$B,"",0),IF(_xlpm.d=0,"",_xlpm.d))</f>
        <v/>
      </c>
      <c r="P1787" s="196">
        <f>IF(OR(O1787="",A1787="",NOT(ISNUMBER(O1787)),O1787&gt;A1787),"",DATEDIF(O1787,A1787,"Y")&amp;" years, "&amp;DATEDIF(O1787,A1787,"YM")&amp;" months, "&amp;DATEDIF(O1787,A1787,"MD")&amp;" days")</f>
        <v/>
      </c>
      <c r="S1787" s="196">
        <f>_xlfn.LET(_xlpm.d,_xlfn.XLOOKUP(Q1787,'[1]Birth Dates'!$A:$A,'[1]Birth Dates'!$B:$B,"",0),IF(_xlpm.d=0,"",_xlpm.d))</f>
        <v/>
      </c>
      <c r="T1787" s="196">
        <f>IF(OR(S1787="",A1787="",NOT(ISNUMBER(S1787)),S1787&gt;A1787),"",DATEDIF(S1787,A1787,"Y")&amp;" years, "&amp;DATEDIF(S1787,A1787,"YM")&amp;" months, "&amp;DATEDIF(S1787,A1787,"MD")&amp;" days")</f>
        <v/>
      </c>
      <c r="W1787" s="196">
        <f>_xlfn.LET(_xlpm.d,_xlfn.XLOOKUP(U1787,'[1]Birth Dates'!$A:$A,'[1]Birth Dates'!$B:$B,"",0),IF(_xlpm.d=0,"",_xlpm.d))</f>
        <v/>
      </c>
      <c r="X1787" s="196">
        <f>IF(OR(W1787="",A1787="",NOT(ISNUMBER(W1787)),W1787&gt;A1787),"",DATEDIF(W1787,A1787,"Y")&amp;" years, "&amp;DATEDIF(W1787,A1787,"YM")&amp;" months, "&amp;DATEDIF(W1787,A1787,"MD")&amp;" days")</f>
        <v/>
      </c>
      <c r="AR1787" s="226">
        <f>IF($B1787="","",TEXT($A1787,"yyyymmdd")&amp;"_P"&amp;$C1787&amp;"_C"&amp;$F1787&amp;"_"&amp;TRIM(RIGHT(SUBSTITUTE(TRIM(SUBSTITUTE($M1787,CHAR(160)," "))," ",REPT(" ",60)),60))&amp;IF($Q1787="","","-"&amp;TRIM(RIGHT(SUBSTITUTE(TRIM(SUBSTITUTE($Q1787,CHAR(160)," "))," ",REPT(" ",60)),60)))&amp;IF($U1787="","","-"&amp;TRIM(RIGHT(SUBSTITUTE(TRIM(SUBSTITUTE($U1787,CHAR(160)," "))," ",REPT(" ",60)),60)))&amp;".jpg")</f>
        <v/>
      </c>
    </row>
    <row r="1788" ht="14" customHeight="1">
      <c r="O1788" s="196">
        <f>_xlfn.LET(_xlpm.d,_xlfn.XLOOKUP(M1788,'[1]Birth Dates'!$A:$A,'[1]Birth Dates'!$B:$B,"",0),IF(_xlpm.d=0,"",_xlpm.d))</f>
        <v/>
      </c>
      <c r="P1788" s="196">
        <f>IF(OR(O1788="",A1788="",NOT(ISNUMBER(O1788)),O1788&gt;A1788),"",DATEDIF(O1788,A1788,"Y")&amp;" years, "&amp;DATEDIF(O1788,A1788,"YM")&amp;" months, "&amp;DATEDIF(O1788,A1788,"MD")&amp;" days")</f>
        <v/>
      </c>
      <c r="S1788" s="196">
        <f>_xlfn.LET(_xlpm.d,_xlfn.XLOOKUP(Q1788,'[1]Birth Dates'!$A:$A,'[1]Birth Dates'!$B:$B,"",0),IF(_xlpm.d=0,"",_xlpm.d))</f>
        <v/>
      </c>
      <c r="T1788" s="196">
        <f>IF(OR(S1788="",A1788="",NOT(ISNUMBER(S1788)),S1788&gt;A1788),"",DATEDIF(S1788,A1788,"Y")&amp;" years, "&amp;DATEDIF(S1788,A1788,"YM")&amp;" months, "&amp;DATEDIF(S1788,A1788,"MD")&amp;" days")</f>
        <v/>
      </c>
      <c r="W1788" s="196">
        <f>_xlfn.LET(_xlpm.d,_xlfn.XLOOKUP(U1788,'[1]Birth Dates'!$A:$A,'[1]Birth Dates'!$B:$B,"",0),IF(_xlpm.d=0,"",_xlpm.d))</f>
        <v/>
      </c>
      <c r="X1788" s="196">
        <f>IF(OR(W1788="",A1788="",NOT(ISNUMBER(W1788)),W1788&gt;A1788),"",DATEDIF(W1788,A1788,"Y")&amp;" years, "&amp;DATEDIF(W1788,A1788,"YM")&amp;" months, "&amp;DATEDIF(W1788,A1788,"MD")&amp;" days")</f>
        <v/>
      </c>
      <c r="AR1788" s="175">
        <f>IF($B1788="","",TEXT($A1788,"yyyymmdd")&amp;"_P"&amp;$C1788&amp;"_C"&amp;$F1788&amp;"_"&amp;TRIM(RIGHT(SUBSTITUTE(TRIM(SUBSTITUTE($M1788,CHAR(160)," "))," ",REPT(" ",60)),60))&amp;IF($Q1788="","","-"&amp;TRIM(RIGHT(SUBSTITUTE(TRIM(SUBSTITUTE($Q1788,CHAR(160)," "))," ",REPT(" ",60)),60)))&amp;IF($U1788="","","-"&amp;TRIM(RIGHT(SUBSTITUTE(TRIM(SUBSTITUTE($U1788,CHAR(160)," "))," ",REPT(" ",60)),60)))&amp;".jpg")</f>
        <v/>
      </c>
    </row>
    <row r="1789" ht="14" customHeight="1">
      <c r="O1789" s="196">
        <f>_xlfn.LET(_xlpm.d,_xlfn.XLOOKUP(M1789,'[1]Birth Dates'!$A:$A,'[1]Birth Dates'!$B:$B,"",0),IF(_xlpm.d=0,"",_xlpm.d))</f>
        <v/>
      </c>
      <c r="P1789" s="196">
        <f>IF(OR(O1789="",A1789="",NOT(ISNUMBER(O1789)),O1789&gt;A1789),"",DATEDIF(O1789,A1789,"Y")&amp;" years, "&amp;DATEDIF(O1789,A1789,"YM")&amp;" months, "&amp;DATEDIF(O1789,A1789,"MD")&amp;" days")</f>
        <v/>
      </c>
      <c r="S1789" s="196">
        <f>_xlfn.LET(_xlpm.d,_xlfn.XLOOKUP(Q1789,'[1]Birth Dates'!$A:$A,'[1]Birth Dates'!$B:$B,"",0),IF(_xlpm.d=0,"",_xlpm.d))</f>
        <v/>
      </c>
      <c r="T1789" s="196">
        <f>IF(OR(S1789="",A1789="",NOT(ISNUMBER(S1789)),S1789&gt;A1789),"",DATEDIF(S1789,A1789,"Y")&amp;" years, "&amp;DATEDIF(S1789,A1789,"YM")&amp;" months, "&amp;DATEDIF(S1789,A1789,"MD")&amp;" days")</f>
        <v/>
      </c>
      <c r="W1789" s="196">
        <f>_xlfn.LET(_xlpm.d,_xlfn.XLOOKUP(U1789,'[1]Birth Dates'!$A:$A,'[1]Birth Dates'!$B:$B,"",0),IF(_xlpm.d=0,"",_xlpm.d))</f>
        <v/>
      </c>
      <c r="X1789" s="196">
        <f>IF(OR(W1789="",A1789="",NOT(ISNUMBER(W1789)),W1789&gt;A1789),"",DATEDIF(W1789,A1789,"Y")&amp;" years, "&amp;DATEDIF(W1789,A1789,"YM")&amp;" months, "&amp;DATEDIF(W1789,A1789,"MD")&amp;" days")</f>
        <v/>
      </c>
      <c r="AR1789" s="175">
        <f>IF($B1789="","",TEXT($A1789,"yyyymmdd")&amp;"_P"&amp;$C1789&amp;"_C"&amp;$F1789&amp;"_"&amp;TRIM(RIGHT(SUBSTITUTE(TRIM(SUBSTITUTE($M1789,CHAR(160)," "))," ",REPT(" ",60)),60))&amp;IF($Q1789="","","-"&amp;TRIM(RIGHT(SUBSTITUTE(TRIM(SUBSTITUTE($Q1789,CHAR(160)," "))," ",REPT(" ",60)),60)))&amp;IF($U1789="","","-"&amp;TRIM(RIGHT(SUBSTITUTE(TRIM(SUBSTITUTE($U1789,CHAR(160)," "))," ",REPT(" ",60)),60)))&amp;".jpg")</f>
        <v/>
      </c>
    </row>
    <row r="1790" ht="14" customHeight="1">
      <c r="O1790" s="196">
        <f>_xlfn.LET(_xlpm.d,_xlfn.XLOOKUP(M1790,'[1]Birth Dates'!$A:$A,'[1]Birth Dates'!$B:$B,"",0),IF(_xlpm.d=0,"",_xlpm.d))</f>
        <v/>
      </c>
      <c r="P1790" s="196">
        <f>IF(OR(O1790="",A1790="",NOT(ISNUMBER(O1790)),O1790&gt;A1790),"",DATEDIF(O1790,A1790,"Y")&amp;" years, "&amp;DATEDIF(O1790,A1790,"YM")&amp;" months, "&amp;DATEDIF(O1790,A1790,"MD")&amp;" days")</f>
        <v/>
      </c>
      <c r="S1790" s="196">
        <f>_xlfn.LET(_xlpm.d,_xlfn.XLOOKUP(Q1790,'[1]Birth Dates'!$A:$A,'[1]Birth Dates'!$B:$B,"",0),IF(_xlpm.d=0,"",_xlpm.d))</f>
        <v/>
      </c>
      <c r="T1790" s="196">
        <f>IF(OR(S1790="",A1790="",NOT(ISNUMBER(S1790)),S1790&gt;A1790),"",DATEDIF(S1790,A1790,"Y")&amp;" years, "&amp;DATEDIF(S1790,A1790,"YM")&amp;" months, "&amp;DATEDIF(S1790,A1790,"MD")&amp;" days")</f>
        <v/>
      </c>
      <c r="W1790" s="196">
        <f>_xlfn.LET(_xlpm.d,_xlfn.XLOOKUP(U1790,'[1]Birth Dates'!$A:$A,'[1]Birth Dates'!$B:$B,"",0),IF(_xlpm.d=0,"",_xlpm.d))</f>
        <v/>
      </c>
      <c r="X1790" s="196">
        <f>IF(OR(W1790="",A1790="",NOT(ISNUMBER(W1790)),W1790&gt;A1790),"",DATEDIF(W1790,A1790,"Y")&amp;" years, "&amp;DATEDIF(W1790,A1790,"YM")&amp;" months, "&amp;DATEDIF(W1790,A1790,"MD")&amp;" days")</f>
        <v/>
      </c>
      <c r="AR1790" s="175">
        <f>IF($B1790="","",TEXT($A1790,"yyyymmdd")&amp;"_P"&amp;$C1790&amp;"_C"&amp;$F1790&amp;"_"&amp;TRIM(RIGHT(SUBSTITUTE(TRIM(SUBSTITUTE($M1790,CHAR(160)," "))," ",REPT(" ",60)),60))&amp;IF($Q1790="","","-"&amp;TRIM(RIGHT(SUBSTITUTE(TRIM(SUBSTITUTE($Q1790,CHAR(160)," "))," ",REPT(" ",60)),60)))&amp;IF($U1790="","","-"&amp;TRIM(RIGHT(SUBSTITUTE(TRIM(SUBSTITUTE($U1790,CHAR(160)," "))," ",REPT(" ",60)),60)))&amp;".jpg")</f>
        <v/>
      </c>
    </row>
    <row r="1791" ht="14" customHeight="1">
      <c r="O1791" s="196">
        <f>_xlfn.LET(_xlpm.d,_xlfn.XLOOKUP(M1791,'[1]Birth Dates'!$A:$A,'[1]Birth Dates'!$B:$B,"",0),IF(_xlpm.d=0,"",_xlpm.d))</f>
        <v/>
      </c>
      <c r="P1791" s="196">
        <f>IF(OR(O1791="",A1791="",NOT(ISNUMBER(O1791)),O1791&gt;A1791),"",DATEDIF(O1791,A1791,"Y")&amp;" years, "&amp;DATEDIF(O1791,A1791,"YM")&amp;" months, "&amp;DATEDIF(O1791,A1791,"MD")&amp;" days")</f>
        <v/>
      </c>
      <c r="S1791" s="196">
        <f>_xlfn.LET(_xlpm.d,_xlfn.XLOOKUP(Q1791,'[1]Birth Dates'!$A:$A,'[1]Birth Dates'!$B:$B,"",0),IF(_xlpm.d=0,"",_xlpm.d))</f>
        <v/>
      </c>
      <c r="T1791" s="196">
        <f>IF(OR(S1791="",A1791="",NOT(ISNUMBER(S1791)),S1791&gt;A1791),"",DATEDIF(S1791,A1791,"Y")&amp;" years, "&amp;DATEDIF(S1791,A1791,"YM")&amp;" months, "&amp;DATEDIF(S1791,A1791,"MD")&amp;" days")</f>
        <v/>
      </c>
      <c r="W1791" s="196">
        <f>_xlfn.LET(_xlpm.d,_xlfn.XLOOKUP(U1791,'[1]Birth Dates'!$A:$A,'[1]Birth Dates'!$B:$B,"",0),IF(_xlpm.d=0,"",_xlpm.d))</f>
        <v/>
      </c>
      <c r="X1791" s="196">
        <f>IF(OR(W1791="",A1791="",NOT(ISNUMBER(W1791)),W1791&gt;A1791),"",DATEDIF(W1791,A1791,"Y")&amp;" years, "&amp;DATEDIF(W1791,A1791,"YM")&amp;" months, "&amp;DATEDIF(W1791,A1791,"MD")&amp;" days")</f>
        <v/>
      </c>
      <c r="AR1791" s="175">
        <f>IF($B1791="","",TEXT($A1791,"yyyymmdd")&amp;"_P"&amp;$C1791&amp;"_C"&amp;$F1791&amp;"_"&amp;TRIM(RIGHT(SUBSTITUTE(TRIM(SUBSTITUTE($M1791,CHAR(160)," "))," ",REPT(" ",60)),60))&amp;IF($Q1791="","","-"&amp;TRIM(RIGHT(SUBSTITUTE(TRIM(SUBSTITUTE($Q1791,CHAR(160)," "))," ",REPT(" ",60)),60)))&amp;IF($U1791="","","-"&amp;TRIM(RIGHT(SUBSTITUTE(TRIM(SUBSTITUTE($U1791,CHAR(160)," "))," ",REPT(" ",60)),60)))&amp;".jpg")</f>
        <v/>
      </c>
    </row>
    <row r="1792" ht="14" customHeight="1">
      <c r="O1792" s="196">
        <f>_xlfn.LET(_xlpm.d,_xlfn.XLOOKUP(M1792,'[1]Birth Dates'!$A:$A,'[1]Birth Dates'!$B:$B,"",0),IF(_xlpm.d=0,"",_xlpm.d))</f>
        <v/>
      </c>
      <c r="P1792" s="196">
        <f>IF(OR(O1792="",A1792="",NOT(ISNUMBER(O1792)),O1792&gt;A1792),"",DATEDIF(O1792,A1792,"Y")&amp;" years, "&amp;DATEDIF(O1792,A1792,"YM")&amp;" months, "&amp;DATEDIF(O1792,A1792,"MD")&amp;" days")</f>
        <v/>
      </c>
      <c r="S1792" s="196">
        <f>_xlfn.LET(_xlpm.d,_xlfn.XLOOKUP(Q1792,'[1]Birth Dates'!$A:$A,'[1]Birth Dates'!$B:$B,"",0),IF(_xlpm.d=0,"",_xlpm.d))</f>
        <v/>
      </c>
      <c r="T1792" s="196">
        <f>IF(OR(S1792="",A1792="",NOT(ISNUMBER(S1792)),S1792&gt;A1792),"",DATEDIF(S1792,A1792,"Y")&amp;" years, "&amp;DATEDIF(S1792,A1792,"YM")&amp;" months, "&amp;DATEDIF(S1792,A1792,"MD")&amp;" days")</f>
        <v/>
      </c>
      <c r="W1792" s="196">
        <f>_xlfn.LET(_xlpm.d,_xlfn.XLOOKUP(U1792,'[1]Birth Dates'!$A:$A,'[1]Birth Dates'!$B:$B,"",0),IF(_xlpm.d=0,"",_xlpm.d))</f>
        <v/>
      </c>
      <c r="X1792" s="196">
        <f>IF(OR(W1792="",A1792="",NOT(ISNUMBER(W1792)),W1792&gt;A1792),"",DATEDIF(W1792,A1792,"Y")&amp;" years, "&amp;DATEDIF(W1792,A1792,"YM")&amp;" months, "&amp;DATEDIF(W1792,A1792,"MD")&amp;" days")</f>
        <v/>
      </c>
      <c r="AR1792" s="175">
        <f>IF($B1792="","",TEXT($A1792,"yyyymmdd")&amp;"_P"&amp;$C1792&amp;"_C"&amp;$F1792&amp;"_"&amp;TRIM(RIGHT(SUBSTITUTE(TRIM(SUBSTITUTE($M1792,CHAR(160)," "))," ",REPT(" ",60)),60))&amp;IF($Q1792="","","-"&amp;TRIM(RIGHT(SUBSTITUTE(TRIM(SUBSTITUTE($Q1792,CHAR(160)," "))," ",REPT(" ",60)),60)))&amp;IF($U1792="","","-"&amp;TRIM(RIGHT(SUBSTITUTE(TRIM(SUBSTITUTE($U1792,CHAR(160)," "))," ",REPT(" ",60)),60)))&amp;".jpg")</f>
        <v/>
      </c>
    </row>
    <row r="1793" ht="14" customHeight="1">
      <c r="O1793" s="196">
        <f>_xlfn.LET(_xlpm.d,_xlfn.XLOOKUP(M1793,'[1]Birth Dates'!$A:$A,'[1]Birth Dates'!$B:$B,"",0),IF(_xlpm.d=0,"",_xlpm.d))</f>
        <v/>
      </c>
      <c r="P1793" s="196">
        <f>IF(OR(O1793="",A1793="",NOT(ISNUMBER(O1793)),O1793&gt;A1793),"",DATEDIF(O1793,A1793,"Y")&amp;" years, "&amp;DATEDIF(O1793,A1793,"YM")&amp;" months, "&amp;DATEDIF(O1793,A1793,"MD")&amp;" days")</f>
        <v/>
      </c>
      <c r="S1793" s="196">
        <f>_xlfn.LET(_xlpm.d,_xlfn.XLOOKUP(Q1793,'[1]Birth Dates'!$A:$A,'[1]Birth Dates'!$B:$B,"",0),IF(_xlpm.d=0,"",_xlpm.d))</f>
        <v/>
      </c>
      <c r="T1793" s="196">
        <f>IF(OR(S1793="",A1793="",NOT(ISNUMBER(S1793)),S1793&gt;A1793),"",DATEDIF(S1793,A1793,"Y")&amp;" years, "&amp;DATEDIF(S1793,A1793,"YM")&amp;" months, "&amp;DATEDIF(S1793,A1793,"MD")&amp;" days")</f>
        <v/>
      </c>
      <c r="W1793" s="196">
        <f>_xlfn.LET(_xlpm.d,_xlfn.XLOOKUP(U1793,'[1]Birth Dates'!$A:$A,'[1]Birth Dates'!$B:$B,"",0),IF(_xlpm.d=0,"",_xlpm.d))</f>
        <v/>
      </c>
      <c r="X1793" s="196">
        <f>IF(OR(W1793="",A1793="",NOT(ISNUMBER(W1793)),W1793&gt;A1793),"",DATEDIF(W1793,A1793,"Y")&amp;" years, "&amp;DATEDIF(W1793,A1793,"YM")&amp;" months, "&amp;DATEDIF(W1793,A1793,"MD")&amp;" days")</f>
        <v/>
      </c>
      <c r="AR1793" s="175">
        <f>IF($B1793="","",TEXT($A1793,"yyyymmdd")&amp;"_P"&amp;$C1793&amp;"_C"&amp;$F1793&amp;"_"&amp;TRIM(RIGHT(SUBSTITUTE(TRIM(SUBSTITUTE($M1793,CHAR(160)," "))," ",REPT(" ",60)),60))&amp;IF($Q1793="","","-"&amp;TRIM(RIGHT(SUBSTITUTE(TRIM(SUBSTITUTE($Q1793,CHAR(160)," "))," ",REPT(" ",60)),60)))&amp;IF($U1793="","","-"&amp;TRIM(RIGHT(SUBSTITUTE(TRIM(SUBSTITUTE($U1793,CHAR(160)," "))," ",REPT(" ",60)),60)))&amp;".jpg")</f>
        <v/>
      </c>
    </row>
    <row r="1794" ht="14" customHeight="1">
      <c r="O1794" s="196">
        <f>_xlfn.LET(_xlpm.d,_xlfn.XLOOKUP(M1794,'[1]Birth Dates'!$A:$A,'[1]Birth Dates'!$B:$B,"",0),IF(_xlpm.d=0,"",_xlpm.d))</f>
        <v/>
      </c>
      <c r="P1794" s="196">
        <f>IF(OR(O1794="",A1794="",NOT(ISNUMBER(O1794)),O1794&gt;A1794),"",DATEDIF(O1794,A1794,"Y")&amp;" years, "&amp;DATEDIF(O1794,A1794,"YM")&amp;" months, "&amp;DATEDIF(O1794,A1794,"MD")&amp;" days")</f>
        <v/>
      </c>
      <c r="S1794" s="196">
        <f>_xlfn.LET(_xlpm.d,_xlfn.XLOOKUP(Q1794,'[1]Birth Dates'!$A:$A,'[1]Birth Dates'!$B:$B,"",0),IF(_xlpm.d=0,"",_xlpm.d))</f>
        <v/>
      </c>
      <c r="T1794" s="196">
        <f>IF(OR(S1794="",A1794="",NOT(ISNUMBER(S1794)),S1794&gt;A1794),"",DATEDIF(S1794,A1794,"Y")&amp;" years, "&amp;DATEDIF(S1794,A1794,"YM")&amp;" months, "&amp;DATEDIF(S1794,A1794,"MD")&amp;" days")</f>
        <v/>
      </c>
      <c r="W1794" s="196">
        <f>_xlfn.LET(_xlpm.d,_xlfn.XLOOKUP(U1794,'[1]Birth Dates'!$A:$A,'[1]Birth Dates'!$B:$B,"",0),IF(_xlpm.d=0,"",_xlpm.d))</f>
        <v/>
      </c>
      <c r="X1794" s="196">
        <f>IF(OR(W1794="",A1794="",NOT(ISNUMBER(W1794)),W1794&gt;A1794),"",DATEDIF(W1794,A1794,"Y")&amp;" years, "&amp;DATEDIF(W1794,A1794,"YM")&amp;" months, "&amp;DATEDIF(W1794,A1794,"MD")&amp;" days")</f>
        <v/>
      </c>
      <c r="AR1794" s="175">
        <f>IF($B1794="","",TEXT($A1794,"yyyymmdd")&amp;"_P"&amp;$C1794&amp;"_C"&amp;$F1794&amp;"_"&amp;TRIM(RIGHT(SUBSTITUTE(TRIM(SUBSTITUTE($M1794,CHAR(160)," "))," ",REPT(" ",60)),60))&amp;IF($Q1794="","","-"&amp;TRIM(RIGHT(SUBSTITUTE(TRIM(SUBSTITUTE($Q1794,CHAR(160)," "))," ",REPT(" ",60)),60)))&amp;IF($U1794="","","-"&amp;TRIM(RIGHT(SUBSTITUTE(TRIM(SUBSTITUTE($U1794,CHAR(160)," "))," ",REPT(" ",60)),60)))&amp;".jpg")</f>
        <v/>
      </c>
    </row>
    <row r="1795" ht="14" customHeight="1">
      <c r="O1795" s="196">
        <f>_xlfn.LET(_xlpm.d,_xlfn.XLOOKUP(M1795,'[1]Birth Dates'!$A:$A,'[1]Birth Dates'!$B:$B,"",0),IF(_xlpm.d=0,"",_xlpm.d))</f>
        <v/>
      </c>
      <c r="P1795" s="196">
        <f>IF(OR(O1795="",A1795="",NOT(ISNUMBER(O1795)),O1795&gt;A1795),"",DATEDIF(O1795,A1795,"Y")&amp;" years, "&amp;DATEDIF(O1795,A1795,"YM")&amp;" months, "&amp;DATEDIF(O1795,A1795,"MD")&amp;" days")</f>
        <v/>
      </c>
      <c r="S1795" s="196">
        <f>_xlfn.LET(_xlpm.d,_xlfn.XLOOKUP(Q1795,'[1]Birth Dates'!$A:$A,'[1]Birth Dates'!$B:$B,"",0),IF(_xlpm.d=0,"",_xlpm.d))</f>
        <v/>
      </c>
      <c r="T1795" s="196">
        <f>IF(OR(S1795="",A1795="",NOT(ISNUMBER(S1795)),S1795&gt;A1795),"",DATEDIF(S1795,A1795,"Y")&amp;" years, "&amp;DATEDIF(S1795,A1795,"YM")&amp;" months, "&amp;DATEDIF(S1795,A1795,"MD")&amp;" days")</f>
        <v/>
      </c>
      <c r="W1795" s="196">
        <f>_xlfn.LET(_xlpm.d,_xlfn.XLOOKUP(U1795,'[1]Birth Dates'!$A:$A,'[1]Birth Dates'!$B:$B,"",0),IF(_xlpm.d=0,"",_xlpm.d))</f>
        <v/>
      </c>
      <c r="X1795" s="196">
        <f>IF(OR(W1795="",A1795="",NOT(ISNUMBER(W1795)),W1795&gt;A1795),"",DATEDIF(W1795,A1795,"Y")&amp;" years, "&amp;DATEDIF(W1795,A1795,"YM")&amp;" months, "&amp;DATEDIF(W1795,A1795,"MD")&amp;" days")</f>
        <v/>
      </c>
      <c r="AR1795" s="175">
        <f>IF($B1795="","",TEXT($A1795,"yyyymmdd")&amp;"_P"&amp;$C1795&amp;"_C"&amp;$F1795&amp;"_"&amp;TRIM(RIGHT(SUBSTITUTE(TRIM(SUBSTITUTE($M1795,CHAR(160)," "))," ",REPT(" ",60)),60))&amp;IF($Q1795="","","-"&amp;TRIM(RIGHT(SUBSTITUTE(TRIM(SUBSTITUTE($Q1795,CHAR(160)," "))," ",REPT(" ",60)),60)))&amp;IF($U1795="","","-"&amp;TRIM(RIGHT(SUBSTITUTE(TRIM(SUBSTITUTE($U1795,CHAR(160)," "))," ",REPT(" ",60)),60)))&amp;".jpg")</f>
        <v/>
      </c>
    </row>
    <row r="1796" ht="14" customHeight="1">
      <c r="O1796" s="196">
        <f>_xlfn.LET(_xlpm.d,_xlfn.XLOOKUP(M1796,'[1]Birth Dates'!$A:$A,'[1]Birth Dates'!$B:$B,"",0),IF(_xlpm.d=0,"",_xlpm.d))</f>
        <v/>
      </c>
      <c r="P1796" s="196">
        <f>IF(OR(O1796="",A1796="",NOT(ISNUMBER(O1796)),O1796&gt;A1796),"",DATEDIF(O1796,A1796,"Y")&amp;" years, "&amp;DATEDIF(O1796,A1796,"YM")&amp;" months, "&amp;DATEDIF(O1796,A1796,"MD")&amp;" days")</f>
        <v/>
      </c>
      <c r="S1796" s="196">
        <f>_xlfn.LET(_xlpm.d,_xlfn.XLOOKUP(Q1796,'[1]Birth Dates'!$A:$A,'[1]Birth Dates'!$B:$B,"",0),IF(_xlpm.d=0,"",_xlpm.d))</f>
        <v/>
      </c>
      <c r="T1796" s="196">
        <f>IF(OR(S1796="",A1796="",NOT(ISNUMBER(S1796)),S1796&gt;A1796),"",DATEDIF(S1796,A1796,"Y")&amp;" years, "&amp;DATEDIF(S1796,A1796,"YM")&amp;" months, "&amp;DATEDIF(S1796,A1796,"MD")&amp;" days")</f>
        <v/>
      </c>
      <c r="W1796" s="196">
        <f>_xlfn.LET(_xlpm.d,_xlfn.XLOOKUP(U1796,'[1]Birth Dates'!$A:$A,'[1]Birth Dates'!$B:$B,"",0),IF(_xlpm.d=0,"",_xlpm.d))</f>
        <v/>
      </c>
      <c r="X1796" s="196">
        <f>IF(OR(W1796="",A1796="",NOT(ISNUMBER(W1796)),W1796&gt;A1796),"",DATEDIF(W1796,A1796,"Y")&amp;" years, "&amp;DATEDIF(W1796,A1796,"YM")&amp;" months, "&amp;DATEDIF(W1796,A1796,"MD")&amp;" days")</f>
        <v/>
      </c>
      <c r="AR1796" s="175">
        <f>IF($B1796="","",TEXT($A1796,"yyyymmdd")&amp;"_P"&amp;$C1796&amp;"_C"&amp;$F1796&amp;"_"&amp;TRIM(RIGHT(SUBSTITUTE(TRIM(SUBSTITUTE($M1796,CHAR(160)," "))," ",REPT(" ",60)),60))&amp;IF($Q1796="","","-"&amp;TRIM(RIGHT(SUBSTITUTE(TRIM(SUBSTITUTE($Q1796,CHAR(160)," "))," ",REPT(" ",60)),60)))&amp;IF($U1796="","","-"&amp;TRIM(RIGHT(SUBSTITUTE(TRIM(SUBSTITUTE($U1796,CHAR(160)," "))," ",REPT(" ",60)),60)))&amp;".jpg")</f>
        <v/>
      </c>
    </row>
    <row r="1797" ht="14" customHeight="1">
      <c r="O1797" s="196">
        <f>_xlfn.LET(_xlpm.d,_xlfn.XLOOKUP(M1797,'[1]Birth Dates'!$A:$A,'[1]Birth Dates'!$B:$B,"",0),IF(_xlpm.d=0,"",_xlpm.d))</f>
        <v/>
      </c>
      <c r="P1797" s="196">
        <f>IF(OR(O1797="",A1797="",NOT(ISNUMBER(O1797)),O1797&gt;A1797),"",DATEDIF(O1797,A1797,"Y")&amp;" years, "&amp;DATEDIF(O1797,A1797,"YM")&amp;" months, "&amp;DATEDIF(O1797,A1797,"MD")&amp;" days")</f>
        <v/>
      </c>
      <c r="S1797" s="196">
        <f>_xlfn.LET(_xlpm.d,_xlfn.XLOOKUP(Q1797,'[1]Birth Dates'!$A:$A,'[1]Birth Dates'!$B:$B,"",0),IF(_xlpm.d=0,"",_xlpm.d))</f>
        <v/>
      </c>
      <c r="T1797" s="196">
        <f>IF(OR(S1797="",A1797="",NOT(ISNUMBER(S1797)),S1797&gt;A1797),"",DATEDIF(S1797,A1797,"Y")&amp;" years, "&amp;DATEDIF(S1797,A1797,"YM")&amp;" months, "&amp;DATEDIF(S1797,A1797,"MD")&amp;" days")</f>
        <v/>
      </c>
      <c r="W1797" s="196">
        <f>_xlfn.LET(_xlpm.d,_xlfn.XLOOKUP(U1797,'[1]Birth Dates'!$A:$A,'[1]Birth Dates'!$B:$B,"",0),IF(_xlpm.d=0,"",_xlpm.d))</f>
        <v/>
      </c>
      <c r="X1797" s="196">
        <f>IF(OR(W1797="",A1797="",NOT(ISNUMBER(W1797)),W1797&gt;A1797),"",DATEDIF(W1797,A1797,"Y")&amp;" years, "&amp;DATEDIF(W1797,A1797,"YM")&amp;" months, "&amp;DATEDIF(W1797,A1797,"MD")&amp;" days")</f>
        <v/>
      </c>
      <c r="AR1797" s="175">
        <f>IF($B1797="","",TEXT($A1797,"yyyymmdd")&amp;"_P"&amp;$C1797&amp;"_C"&amp;$F1797&amp;"_"&amp;TRIM(RIGHT(SUBSTITUTE(TRIM(SUBSTITUTE($M1797,CHAR(160)," "))," ",REPT(" ",60)),60))&amp;IF($Q1797="","","-"&amp;TRIM(RIGHT(SUBSTITUTE(TRIM(SUBSTITUTE($Q1797,CHAR(160)," "))," ",REPT(" ",60)),60)))&amp;IF($U1797="","","-"&amp;TRIM(RIGHT(SUBSTITUTE(TRIM(SUBSTITUTE($U1797,CHAR(160)," "))," ",REPT(" ",60)),60)))&amp;".jpg")</f>
        <v/>
      </c>
    </row>
    <row r="1798" ht="14" customHeight="1">
      <c r="O1798" s="196">
        <f>_xlfn.LET(_xlpm.d,_xlfn.XLOOKUP(M1798,'[1]Birth Dates'!$A:$A,'[1]Birth Dates'!$B:$B,"",0),IF(_xlpm.d=0,"",_xlpm.d))</f>
        <v/>
      </c>
      <c r="P1798" s="196">
        <f>IF(OR(O1798="",A1798="",NOT(ISNUMBER(O1798)),O1798&gt;A1798),"",DATEDIF(O1798,A1798,"Y")&amp;" years, "&amp;DATEDIF(O1798,A1798,"YM")&amp;" months, "&amp;DATEDIF(O1798,A1798,"MD")&amp;" days")</f>
        <v/>
      </c>
      <c r="S1798" s="196">
        <f>_xlfn.LET(_xlpm.d,_xlfn.XLOOKUP(Q1798,'[1]Birth Dates'!$A:$A,'[1]Birth Dates'!$B:$B,"",0),IF(_xlpm.d=0,"",_xlpm.d))</f>
        <v/>
      </c>
      <c r="T1798" s="196">
        <f>IF(OR(S1798="",A1798="",NOT(ISNUMBER(S1798)),S1798&gt;A1798),"",DATEDIF(S1798,A1798,"Y")&amp;" years, "&amp;DATEDIF(S1798,A1798,"YM")&amp;" months, "&amp;DATEDIF(S1798,A1798,"MD")&amp;" days")</f>
        <v/>
      </c>
      <c r="W1798" s="196">
        <f>_xlfn.LET(_xlpm.d,_xlfn.XLOOKUP(U1798,'[1]Birth Dates'!$A:$A,'[1]Birth Dates'!$B:$B,"",0),IF(_xlpm.d=0,"",_xlpm.d))</f>
        <v/>
      </c>
      <c r="X1798" s="196">
        <f>IF(OR(W1798="",A1798="",NOT(ISNUMBER(W1798)),W1798&gt;A1798),"",DATEDIF(W1798,A1798,"Y")&amp;" years, "&amp;DATEDIF(W1798,A1798,"YM")&amp;" months, "&amp;DATEDIF(W1798,A1798,"MD")&amp;" days")</f>
        <v/>
      </c>
      <c r="AR1798" s="175">
        <f>IF($B1798="","",TEXT($A1798,"yyyymmdd")&amp;"_P"&amp;$C1798&amp;"_C"&amp;$F1798&amp;"_"&amp;TRIM(RIGHT(SUBSTITUTE(TRIM(SUBSTITUTE($M1798,CHAR(160)," "))," ",REPT(" ",60)),60))&amp;IF($Q1798="","","-"&amp;TRIM(RIGHT(SUBSTITUTE(TRIM(SUBSTITUTE($Q1798,CHAR(160)," "))," ",REPT(" ",60)),60)))&amp;IF($U1798="","","-"&amp;TRIM(RIGHT(SUBSTITUTE(TRIM(SUBSTITUTE($U1798,CHAR(160)," "))," ",REPT(" ",60)),60)))&amp;".jpg")</f>
        <v/>
      </c>
    </row>
    <row r="1799" ht="14" customHeight="1">
      <c r="O1799" s="196">
        <f>_xlfn.LET(_xlpm.d,_xlfn.XLOOKUP(M1799,'[1]Birth Dates'!$A:$A,'[1]Birth Dates'!$B:$B,"",0),IF(_xlpm.d=0,"",_xlpm.d))</f>
        <v/>
      </c>
      <c r="P1799" s="196">
        <f>IF(OR(O1799="",A1799="",NOT(ISNUMBER(O1799)),O1799&gt;A1799),"",DATEDIF(O1799,A1799,"Y")&amp;" years, "&amp;DATEDIF(O1799,A1799,"YM")&amp;" months, "&amp;DATEDIF(O1799,A1799,"MD")&amp;" days")</f>
        <v/>
      </c>
      <c r="S1799" s="196">
        <f>_xlfn.LET(_xlpm.d,_xlfn.XLOOKUP(Q1799,'[1]Birth Dates'!$A:$A,'[1]Birth Dates'!$B:$B,"",0),IF(_xlpm.d=0,"",_xlpm.d))</f>
        <v/>
      </c>
      <c r="T1799" s="196">
        <f>IF(OR(S1799="",A1799="",NOT(ISNUMBER(S1799)),S1799&gt;A1799),"",DATEDIF(S1799,A1799,"Y")&amp;" years, "&amp;DATEDIF(S1799,A1799,"YM")&amp;" months, "&amp;DATEDIF(S1799,A1799,"MD")&amp;" days")</f>
        <v/>
      </c>
      <c r="W1799" s="196">
        <f>_xlfn.LET(_xlpm.d,_xlfn.XLOOKUP(U1799,'[1]Birth Dates'!$A:$A,'[1]Birth Dates'!$B:$B,"",0),IF(_xlpm.d=0,"",_xlpm.d))</f>
        <v/>
      </c>
      <c r="X1799" s="196">
        <f>IF(OR(W1799="",A1799="",NOT(ISNUMBER(W1799)),W1799&gt;A1799),"",DATEDIF(W1799,A1799,"Y")&amp;" years, "&amp;DATEDIF(W1799,A1799,"YM")&amp;" months, "&amp;DATEDIF(W1799,A1799,"MD")&amp;" days")</f>
        <v/>
      </c>
      <c r="AR1799" s="175">
        <f>IF($B1799="","",TEXT($A1799,"yyyymmdd")&amp;"_P"&amp;$C1799&amp;"_C"&amp;$F1799&amp;"_"&amp;TRIM(RIGHT(SUBSTITUTE(TRIM(SUBSTITUTE($M1799,CHAR(160)," "))," ",REPT(" ",60)),60))&amp;IF($Q1799="","","-"&amp;TRIM(RIGHT(SUBSTITUTE(TRIM(SUBSTITUTE($Q1799,CHAR(160)," "))," ",REPT(" ",60)),60)))&amp;IF($U1799="","","-"&amp;TRIM(RIGHT(SUBSTITUTE(TRIM(SUBSTITUTE($U1799,CHAR(160)," "))," ",REPT(" ",60)),60)))&amp;".jpg")</f>
        <v/>
      </c>
    </row>
    <row r="1800" ht="14" customHeight="1">
      <c r="O1800" s="196">
        <f>_xlfn.LET(_xlpm.d,_xlfn.XLOOKUP(M1800,'[1]Birth Dates'!$A:$A,'[1]Birth Dates'!$B:$B,"",0),IF(_xlpm.d=0,"",_xlpm.d))</f>
        <v/>
      </c>
      <c r="P1800" s="196">
        <f>IF(OR(O1800="",A1800="",NOT(ISNUMBER(O1800)),O1800&gt;A1800),"",DATEDIF(O1800,A1800,"Y")&amp;" years, "&amp;DATEDIF(O1800,A1800,"YM")&amp;" months, "&amp;DATEDIF(O1800,A1800,"MD")&amp;" days")</f>
        <v/>
      </c>
      <c r="S1800" s="196">
        <f>_xlfn.LET(_xlpm.d,_xlfn.XLOOKUP(Q1800,'[1]Birth Dates'!$A:$A,'[1]Birth Dates'!$B:$B,"",0),IF(_xlpm.d=0,"",_xlpm.d))</f>
        <v/>
      </c>
      <c r="T1800" s="196">
        <f>IF(OR(S1800="",A1800="",NOT(ISNUMBER(S1800)),S1800&gt;A1800),"",DATEDIF(S1800,A1800,"Y")&amp;" years, "&amp;DATEDIF(S1800,A1800,"YM")&amp;" months, "&amp;DATEDIF(S1800,A1800,"MD")&amp;" days")</f>
        <v/>
      </c>
      <c r="W1800" s="196">
        <f>_xlfn.LET(_xlpm.d,_xlfn.XLOOKUP(U1800,'[1]Birth Dates'!$A:$A,'[1]Birth Dates'!$B:$B,"",0),IF(_xlpm.d=0,"",_xlpm.d))</f>
        <v/>
      </c>
      <c r="X1800" s="196">
        <f>IF(OR(W1800="",A1800="",NOT(ISNUMBER(W1800)),W1800&gt;A1800),"",DATEDIF(W1800,A1800,"Y")&amp;" years, "&amp;DATEDIF(W1800,A1800,"YM")&amp;" months, "&amp;DATEDIF(W1800,A1800,"MD")&amp;" days")</f>
        <v/>
      </c>
      <c r="AR1800" s="175">
        <f>IF($B1800="","",TEXT($A1800,"yyyymmdd")&amp;"_P"&amp;$C1800&amp;"_C"&amp;$F1800&amp;"_"&amp;TRIM(RIGHT(SUBSTITUTE(TRIM(SUBSTITUTE($M1800,CHAR(160)," "))," ",REPT(" ",60)),60))&amp;IF($Q1800="","","-"&amp;TRIM(RIGHT(SUBSTITUTE(TRIM(SUBSTITUTE($Q1800,CHAR(160)," "))," ",REPT(" ",60)),60)))&amp;IF($U1800="","","-"&amp;TRIM(RIGHT(SUBSTITUTE(TRIM(SUBSTITUTE($U1800,CHAR(160)," "))," ",REPT(" ",60)),60)))&amp;".jpg")</f>
        <v/>
      </c>
    </row>
    <row r="1801" ht="14" customHeight="1">
      <c r="O1801" s="196">
        <f>_xlfn.LET(_xlpm.d,_xlfn.XLOOKUP(M1801,'[1]Birth Dates'!$A:$A,'[1]Birth Dates'!$B:$B,"",0),IF(_xlpm.d=0,"",_xlpm.d))</f>
        <v/>
      </c>
      <c r="P1801" s="196">
        <f>IF(OR(O1801="",A1801="",NOT(ISNUMBER(O1801)),O1801&gt;A1801),"",DATEDIF(O1801,A1801,"Y")&amp;" years, "&amp;DATEDIF(O1801,A1801,"YM")&amp;" months, "&amp;DATEDIF(O1801,A1801,"MD")&amp;" days")</f>
        <v/>
      </c>
      <c r="S1801" s="196">
        <f>_xlfn.LET(_xlpm.d,_xlfn.XLOOKUP(Q1801,'[1]Birth Dates'!$A:$A,'[1]Birth Dates'!$B:$B,"",0),IF(_xlpm.d=0,"",_xlpm.d))</f>
        <v/>
      </c>
      <c r="T1801" s="196">
        <f>IF(OR(S1801="",A1801="",NOT(ISNUMBER(S1801)),S1801&gt;A1801),"",DATEDIF(S1801,A1801,"Y")&amp;" years, "&amp;DATEDIF(S1801,A1801,"YM")&amp;" months, "&amp;DATEDIF(S1801,A1801,"MD")&amp;" days")</f>
        <v/>
      </c>
      <c r="W1801" s="196">
        <f>_xlfn.LET(_xlpm.d,_xlfn.XLOOKUP(U1801,'[1]Birth Dates'!$A:$A,'[1]Birth Dates'!$B:$B,"",0),IF(_xlpm.d=0,"",_xlpm.d))</f>
        <v/>
      </c>
      <c r="X1801" s="196">
        <f>IF(OR(W1801="",A1801="",NOT(ISNUMBER(W1801)),W1801&gt;A1801),"",DATEDIF(W1801,A1801,"Y")&amp;" years, "&amp;DATEDIF(W1801,A1801,"YM")&amp;" months, "&amp;DATEDIF(W1801,A1801,"MD")&amp;" days")</f>
        <v/>
      </c>
      <c r="AR1801" s="175">
        <f>IF($B1801="","",TEXT($A1801,"yyyymmdd")&amp;"_P"&amp;$C1801&amp;"_C"&amp;$F1801&amp;"_"&amp;TRIM(RIGHT(SUBSTITUTE(TRIM(SUBSTITUTE($M1801,CHAR(160)," "))," ",REPT(" ",60)),60))&amp;IF($Q1801="","","-"&amp;TRIM(RIGHT(SUBSTITUTE(TRIM(SUBSTITUTE($Q1801,CHAR(160)," "))," ",REPT(" ",60)),60)))&amp;IF($U1801="","","-"&amp;TRIM(RIGHT(SUBSTITUTE(TRIM(SUBSTITUTE($U1801,CHAR(160)," "))," ",REPT(" ",60)),60)))&amp;".jpg")</f>
        <v/>
      </c>
    </row>
    <row r="1802" ht="14" customHeight="1">
      <c r="O1802" s="196">
        <f>_xlfn.LET(_xlpm.d,_xlfn.XLOOKUP(M1802,'[1]Birth Dates'!$A:$A,'[1]Birth Dates'!$B:$B,"",0),IF(_xlpm.d=0,"",_xlpm.d))</f>
        <v/>
      </c>
      <c r="P1802" s="196">
        <f>IF(OR(O1802="",A1802="",NOT(ISNUMBER(O1802)),O1802&gt;A1802),"",DATEDIF(O1802,A1802,"Y")&amp;" years, "&amp;DATEDIF(O1802,A1802,"YM")&amp;" months, "&amp;DATEDIF(O1802,A1802,"MD")&amp;" days")</f>
        <v/>
      </c>
      <c r="S1802" s="196">
        <f>_xlfn.LET(_xlpm.d,_xlfn.XLOOKUP(Q1802,'[1]Birth Dates'!$A:$A,'[1]Birth Dates'!$B:$B,"",0),IF(_xlpm.d=0,"",_xlpm.d))</f>
        <v/>
      </c>
      <c r="T1802" s="196">
        <f>IF(OR(S1802="",A1802="",NOT(ISNUMBER(S1802)),S1802&gt;A1802),"",DATEDIF(S1802,A1802,"Y")&amp;" years, "&amp;DATEDIF(S1802,A1802,"YM")&amp;" months, "&amp;DATEDIF(S1802,A1802,"MD")&amp;" days")</f>
        <v/>
      </c>
      <c r="W1802" s="196">
        <f>_xlfn.LET(_xlpm.d,_xlfn.XLOOKUP(U1802,'[1]Birth Dates'!$A:$A,'[1]Birth Dates'!$B:$B,"",0),IF(_xlpm.d=0,"",_xlpm.d))</f>
        <v/>
      </c>
      <c r="X1802" s="196">
        <f>IF(OR(W1802="",A1802="",NOT(ISNUMBER(W1802)),W1802&gt;A1802),"",DATEDIF(W1802,A1802,"Y")&amp;" years, "&amp;DATEDIF(W1802,A1802,"YM")&amp;" months, "&amp;DATEDIF(W1802,A1802,"MD")&amp;" days")</f>
        <v/>
      </c>
      <c r="AR1802" s="175">
        <f>IF($B1802="","",TEXT($A1802,"yyyymmdd")&amp;"_P"&amp;$C1802&amp;"_C"&amp;$F1802&amp;"_"&amp;TRIM(RIGHT(SUBSTITUTE(TRIM(SUBSTITUTE($M1802,CHAR(160)," "))," ",REPT(" ",60)),60))&amp;IF($Q1802="","","-"&amp;TRIM(RIGHT(SUBSTITUTE(TRIM(SUBSTITUTE($Q1802,CHAR(160)," "))," ",REPT(" ",60)),60)))&amp;IF($U1802="","","-"&amp;TRIM(RIGHT(SUBSTITUTE(TRIM(SUBSTITUTE($U1802,CHAR(160)," "))," ",REPT(" ",60)),60)))&amp;".jpg")</f>
        <v/>
      </c>
    </row>
    <row r="1803" ht="14" customHeight="1">
      <c r="O1803" s="196">
        <f>_xlfn.LET(_xlpm.d,_xlfn.XLOOKUP(M1803,'[1]Birth Dates'!$A:$A,'[1]Birth Dates'!$B:$B,"",0),IF(_xlpm.d=0,"",_xlpm.d))</f>
        <v/>
      </c>
      <c r="P1803" s="196">
        <f>IF(OR(O1803="",A1803="",NOT(ISNUMBER(O1803)),O1803&gt;A1803),"",DATEDIF(O1803,A1803,"Y")&amp;" years, "&amp;DATEDIF(O1803,A1803,"YM")&amp;" months, "&amp;DATEDIF(O1803,A1803,"MD")&amp;" days")</f>
        <v/>
      </c>
      <c r="S1803" s="196">
        <f>_xlfn.LET(_xlpm.d,_xlfn.XLOOKUP(Q1803,'[1]Birth Dates'!$A:$A,'[1]Birth Dates'!$B:$B,"",0),IF(_xlpm.d=0,"",_xlpm.d))</f>
        <v/>
      </c>
      <c r="T1803" s="196">
        <f>IF(OR(S1803="",A1803="",NOT(ISNUMBER(S1803)),S1803&gt;A1803),"",DATEDIF(S1803,A1803,"Y")&amp;" years, "&amp;DATEDIF(S1803,A1803,"YM")&amp;" months, "&amp;DATEDIF(S1803,A1803,"MD")&amp;" days")</f>
        <v/>
      </c>
      <c r="W1803" s="196">
        <f>_xlfn.LET(_xlpm.d,_xlfn.XLOOKUP(U1803,'[1]Birth Dates'!$A:$A,'[1]Birth Dates'!$B:$B,"",0),IF(_xlpm.d=0,"",_xlpm.d))</f>
        <v/>
      </c>
      <c r="X1803" s="196">
        <f>IF(OR(W1803="",A1803="",NOT(ISNUMBER(W1803)),W1803&gt;A1803),"",DATEDIF(W1803,A1803,"Y")&amp;" years, "&amp;DATEDIF(W1803,A1803,"YM")&amp;" months, "&amp;DATEDIF(W1803,A1803,"MD")&amp;" days")</f>
        <v/>
      </c>
      <c r="AR1803" s="175">
        <f>IF($B1803="","",TEXT($A1803,"yyyymmdd")&amp;"_P"&amp;$C1803&amp;"_C"&amp;$F1803&amp;"_"&amp;TRIM(RIGHT(SUBSTITUTE(TRIM(SUBSTITUTE($M1803,CHAR(160)," "))," ",REPT(" ",60)),60))&amp;IF($Q1803="","","-"&amp;TRIM(RIGHT(SUBSTITUTE(TRIM(SUBSTITUTE($Q1803,CHAR(160)," "))," ",REPT(" ",60)),60)))&amp;IF($U1803="","","-"&amp;TRIM(RIGHT(SUBSTITUTE(TRIM(SUBSTITUTE($U1803,CHAR(160)," "))," ",REPT(" ",60)),60)))&amp;".jpg")</f>
        <v/>
      </c>
    </row>
    <row r="1804" ht="14" customHeight="1">
      <c r="O1804" s="196">
        <f>_xlfn.LET(_xlpm.d,_xlfn.XLOOKUP(M1804,'[1]Birth Dates'!$A:$A,'[1]Birth Dates'!$B:$B,"",0),IF(_xlpm.d=0,"",_xlpm.d))</f>
        <v/>
      </c>
      <c r="P1804" s="196">
        <f>IF(OR(O1804="",A1804="",NOT(ISNUMBER(O1804)),O1804&gt;A1804),"",DATEDIF(O1804,A1804,"Y")&amp;" years, "&amp;DATEDIF(O1804,A1804,"YM")&amp;" months, "&amp;DATEDIF(O1804,A1804,"MD")&amp;" days")</f>
        <v/>
      </c>
      <c r="S1804" s="196">
        <f>_xlfn.LET(_xlpm.d,_xlfn.XLOOKUP(Q1804,'[1]Birth Dates'!$A:$A,'[1]Birth Dates'!$B:$B,"",0),IF(_xlpm.d=0,"",_xlpm.d))</f>
        <v/>
      </c>
      <c r="T1804" s="196">
        <f>IF(OR(S1804="",A1804="",NOT(ISNUMBER(S1804)),S1804&gt;A1804),"",DATEDIF(S1804,A1804,"Y")&amp;" years, "&amp;DATEDIF(S1804,A1804,"YM")&amp;" months, "&amp;DATEDIF(S1804,A1804,"MD")&amp;" days")</f>
        <v/>
      </c>
      <c r="W1804" s="196">
        <f>_xlfn.LET(_xlpm.d,_xlfn.XLOOKUP(U1804,'[1]Birth Dates'!$A:$A,'[1]Birth Dates'!$B:$B,"",0),IF(_xlpm.d=0,"",_xlpm.d))</f>
        <v/>
      </c>
      <c r="X1804" s="196">
        <f>IF(OR(W1804="",A1804="",NOT(ISNUMBER(W1804)),W1804&gt;A1804),"",DATEDIF(W1804,A1804,"Y")&amp;" years, "&amp;DATEDIF(W1804,A1804,"YM")&amp;" months, "&amp;DATEDIF(W1804,A1804,"MD")&amp;" days")</f>
        <v/>
      </c>
      <c r="AR1804" s="175">
        <f>IF($B1804="","",TEXT($A1804,"yyyymmdd")&amp;"_P"&amp;$C1804&amp;"_C"&amp;$F1804&amp;"_"&amp;TRIM(RIGHT(SUBSTITUTE(TRIM(SUBSTITUTE($M1804,CHAR(160)," "))," ",REPT(" ",60)),60))&amp;IF($Q1804="","","-"&amp;TRIM(RIGHT(SUBSTITUTE(TRIM(SUBSTITUTE($Q1804,CHAR(160)," "))," ",REPT(" ",60)),60)))&amp;IF($U1804="","","-"&amp;TRIM(RIGHT(SUBSTITUTE(TRIM(SUBSTITUTE($U1804,CHAR(160)," "))," ",REPT(" ",60)),60)))&amp;".jpg")</f>
        <v/>
      </c>
    </row>
    <row r="1805" ht="14" customHeight="1">
      <c r="O1805" s="196">
        <f>_xlfn.LET(_xlpm.d,_xlfn.XLOOKUP(M1805,'[1]Birth Dates'!$A:$A,'[1]Birth Dates'!$B:$B,"",0),IF(_xlpm.d=0,"",_xlpm.d))</f>
        <v/>
      </c>
      <c r="P1805" s="196">
        <f>IF(OR(O1805="",A1805="",NOT(ISNUMBER(O1805)),O1805&gt;A1805),"",DATEDIF(O1805,A1805,"Y")&amp;" years, "&amp;DATEDIF(O1805,A1805,"YM")&amp;" months, "&amp;DATEDIF(O1805,A1805,"MD")&amp;" days")</f>
        <v/>
      </c>
      <c r="S1805" s="196">
        <f>_xlfn.LET(_xlpm.d,_xlfn.XLOOKUP(Q1805,'[1]Birth Dates'!$A:$A,'[1]Birth Dates'!$B:$B,"",0),IF(_xlpm.d=0,"",_xlpm.d))</f>
        <v/>
      </c>
      <c r="T1805" s="196">
        <f>IF(OR(S1805="",A1805="",NOT(ISNUMBER(S1805)),S1805&gt;A1805),"",DATEDIF(S1805,A1805,"Y")&amp;" years, "&amp;DATEDIF(S1805,A1805,"YM")&amp;" months, "&amp;DATEDIF(S1805,A1805,"MD")&amp;" days")</f>
        <v/>
      </c>
      <c r="W1805" s="196">
        <f>_xlfn.LET(_xlpm.d,_xlfn.XLOOKUP(U1805,'[1]Birth Dates'!$A:$A,'[1]Birth Dates'!$B:$B,"",0),IF(_xlpm.d=0,"",_xlpm.d))</f>
        <v/>
      </c>
      <c r="X1805" s="196">
        <f>IF(OR(W1805="",A1805="",NOT(ISNUMBER(W1805)),W1805&gt;A1805),"",DATEDIF(W1805,A1805,"Y")&amp;" years, "&amp;DATEDIF(W1805,A1805,"YM")&amp;" months, "&amp;DATEDIF(W1805,A1805,"MD")&amp;" days")</f>
        <v/>
      </c>
      <c r="AR1805" s="175">
        <f>IF($B1805="","",TEXT($A1805,"yyyymmdd")&amp;"_P"&amp;$C1805&amp;"_C"&amp;$F1805&amp;"_"&amp;TRIM(RIGHT(SUBSTITUTE(TRIM(SUBSTITUTE($M1805,CHAR(160)," "))," ",REPT(" ",60)),60))&amp;IF($Q1805="","","-"&amp;TRIM(RIGHT(SUBSTITUTE(TRIM(SUBSTITUTE($Q1805,CHAR(160)," "))," ",REPT(" ",60)),60)))&amp;IF($U1805="","","-"&amp;TRIM(RIGHT(SUBSTITUTE(TRIM(SUBSTITUTE($U1805,CHAR(160)," "))," ",REPT(" ",60)),60)))&amp;".jpg")</f>
        <v/>
      </c>
    </row>
    <row r="1806" ht="14" customHeight="1">
      <c r="O1806" s="196">
        <f>_xlfn.LET(_xlpm.d,_xlfn.XLOOKUP(M1806,'[1]Birth Dates'!$A:$A,'[1]Birth Dates'!$B:$B,"",0),IF(_xlpm.d=0,"",_xlpm.d))</f>
        <v/>
      </c>
      <c r="P1806" s="196">
        <f>IF(OR(O1806="",A1806="",NOT(ISNUMBER(O1806)),O1806&gt;A1806),"",DATEDIF(O1806,A1806,"Y")&amp;" years, "&amp;DATEDIF(O1806,A1806,"YM")&amp;" months, "&amp;DATEDIF(O1806,A1806,"MD")&amp;" days")</f>
        <v/>
      </c>
      <c r="S1806" s="196">
        <f>_xlfn.LET(_xlpm.d,_xlfn.XLOOKUP(Q1806,'[1]Birth Dates'!$A:$A,'[1]Birth Dates'!$B:$B,"",0),IF(_xlpm.d=0,"",_xlpm.d))</f>
        <v/>
      </c>
      <c r="T1806" s="196">
        <f>IF(OR(S1806="",A1806="",NOT(ISNUMBER(S1806)),S1806&gt;A1806),"",DATEDIF(S1806,A1806,"Y")&amp;" years, "&amp;DATEDIF(S1806,A1806,"YM")&amp;" months, "&amp;DATEDIF(S1806,A1806,"MD")&amp;" days")</f>
        <v/>
      </c>
      <c r="W1806" s="196">
        <f>_xlfn.LET(_xlpm.d,_xlfn.XLOOKUP(U1806,'[1]Birth Dates'!$A:$A,'[1]Birth Dates'!$B:$B,"",0),IF(_xlpm.d=0,"",_xlpm.d))</f>
        <v/>
      </c>
      <c r="X1806" s="196">
        <f>IF(OR(W1806="",A1806="",NOT(ISNUMBER(W1806)),W1806&gt;A1806),"",DATEDIF(W1806,A1806,"Y")&amp;" years, "&amp;DATEDIF(W1806,A1806,"YM")&amp;" months, "&amp;DATEDIF(W1806,A1806,"MD")&amp;" days")</f>
        <v/>
      </c>
      <c r="AR1806" s="175">
        <f>IF($B1806="","",TEXT($A1806,"yyyymmdd")&amp;"_P"&amp;$C1806&amp;"_C"&amp;$F1806&amp;"_"&amp;TRIM(RIGHT(SUBSTITUTE(TRIM(SUBSTITUTE($M1806,CHAR(160)," "))," ",REPT(" ",60)),60))&amp;IF($Q1806="","","-"&amp;TRIM(RIGHT(SUBSTITUTE(TRIM(SUBSTITUTE($Q1806,CHAR(160)," "))," ",REPT(" ",60)),60)))&amp;IF($U1806="","","-"&amp;TRIM(RIGHT(SUBSTITUTE(TRIM(SUBSTITUTE($U1806,CHAR(160)," "))," ",REPT(" ",60)),60)))&amp;".jpg")</f>
        <v/>
      </c>
    </row>
    <row r="1807" ht="14" customHeight="1">
      <c r="O1807" s="196">
        <f>_xlfn.LET(_xlpm.d,_xlfn.XLOOKUP(M1807,'[1]Birth Dates'!$A:$A,'[1]Birth Dates'!$B:$B,"",0),IF(_xlpm.d=0,"",_xlpm.d))</f>
        <v/>
      </c>
      <c r="P1807" s="196">
        <f>IF(OR(O1807="",A1807="",NOT(ISNUMBER(O1807)),O1807&gt;A1807),"",DATEDIF(O1807,A1807,"Y")&amp;" years, "&amp;DATEDIF(O1807,A1807,"YM")&amp;" months, "&amp;DATEDIF(O1807,A1807,"MD")&amp;" days")</f>
        <v/>
      </c>
      <c r="S1807" s="196">
        <f>_xlfn.LET(_xlpm.d,_xlfn.XLOOKUP(Q1807,'[1]Birth Dates'!$A:$A,'[1]Birth Dates'!$B:$B,"",0),IF(_xlpm.d=0,"",_xlpm.d))</f>
        <v/>
      </c>
      <c r="T1807" s="196">
        <f>IF(OR(S1807="",A1807="",NOT(ISNUMBER(S1807)),S1807&gt;A1807),"",DATEDIF(S1807,A1807,"Y")&amp;" years, "&amp;DATEDIF(S1807,A1807,"YM")&amp;" months, "&amp;DATEDIF(S1807,A1807,"MD")&amp;" days")</f>
        <v/>
      </c>
      <c r="W1807" s="196">
        <f>_xlfn.LET(_xlpm.d,_xlfn.XLOOKUP(U1807,'[1]Birth Dates'!$A:$A,'[1]Birth Dates'!$B:$B,"",0),IF(_xlpm.d=0,"",_xlpm.d))</f>
        <v/>
      </c>
      <c r="X1807" s="196">
        <f>IF(OR(W1807="",A1807="",NOT(ISNUMBER(W1807)),W1807&gt;A1807),"",DATEDIF(W1807,A1807,"Y")&amp;" years, "&amp;DATEDIF(W1807,A1807,"YM")&amp;" months, "&amp;DATEDIF(W1807,A1807,"MD")&amp;" days")</f>
        <v/>
      </c>
      <c r="AR1807" s="175">
        <f>IF($B1807="","",TEXT($A1807,"yyyymmdd")&amp;"_P"&amp;$C1807&amp;"_C"&amp;$F1807&amp;"_"&amp;TRIM(RIGHT(SUBSTITUTE(TRIM(SUBSTITUTE($M1807,CHAR(160)," "))," ",REPT(" ",60)),60))&amp;IF($Q1807="","","-"&amp;TRIM(RIGHT(SUBSTITUTE(TRIM(SUBSTITUTE($Q1807,CHAR(160)," "))," ",REPT(" ",60)),60)))&amp;IF($U1807="","","-"&amp;TRIM(RIGHT(SUBSTITUTE(TRIM(SUBSTITUTE($U1807,CHAR(160)," "))," ",REPT(" ",60)),60)))&amp;".jpg")</f>
        <v/>
      </c>
    </row>
    <row r="1808" ht="14" customHeight="1">
      <c r="O1808" s="196">
        <f>_xlfn.LET(_xlpm.d,_xlfn.XLOOKUP(M1808,'[1]Birth Dates'!$A:$A,'[1]Birth Dates'!$B:$B,"",0),IF(_xlpm.d=0,"",_xlpm.d))</f>
        <v/>
      </c>
      <c r="P1808" s="196">
        <f>IF(OR(O1808="",A1808="",NOT(ISNUMBER(O1808)),O1808&gt;A1808),"",DATEDIF(O1808,A1808,"Y")&amp;" years, "&amp;DATEDIF(O1808,A1808,"YM")&amp;" months, "&amp;DATEDIF(O1808,A1808,"MD")&amp;" days")</f>
        <v/>
      </c>
      <c r="S1808" s="196">
        <f>_xlfn.LET(_xlpm.d,_xlfn.XLOOKUP(Q1808,'[1]Birth Dates'!$A:$A,'[1]Birth Dates'!$B:$B,"",0),IF(_xlpm.d=0,"",_xlpm.d))</f>
        <v/>
      </c>
      <c r="T1808" s="196">
        <f>IF(OR(S1808="",A1808="",NOT(ISNUMBER(S1808)),S1808&gt;A1808),"",DATEDIF(S1808,A1808,"Y")&amp;" years, "&amp;DATEDIF(S1808,A1808,"YM")&amp;" months, "&amp;DATEDIF(S1808,A1808,"MD")&amp;" days")</f>
        <v/>
      </c>
      <c r="W1808" s="196">
        <f>_xlfn.LET(_xlpm.d,_xlfn.XLOOKUP(U1808,'[1]Birth Dates'!$A:$A,'[1]Birth Dates'!$B:$B,"",0),IF(_xlpm.d=0,"",_xlpm.d))</f>
        <v/>
      </c>
      <c r="X1808" s="196">
        <f>IF(OR(W1808="",A1808="",NOT(ISNUMBER(W1808)),W1808&gt;A1808),"",DATEDIF(W1808,A1808,"Y")&amp;" years, "&amp;DATEDIF(W1808,A1808,"YM")&amp;" months, "&amp;DATEDIF(W1808,A1808,"MD")&amp;" days")</f>
        <v/>
      </c>
      <c r="AR1808" s="175">
        <f>IF($B1808="","",TEXT($A1808,"yyyymmdd")&amp;"_P"&amp;$C1808&amp;"_C"&amp;$F1808&amp;"_"&amp;TRIM(RIGHT(SUBSTITUTE(TRIM(SUBSTITUTE($M1808,CHAR(160)," "))," ",REPT(" ",60)),60))&amp;IF($Q1808="","","-"&amp;TRIM(RIGHT(SUBSTITUTE(TRIM(SUBSTITUTE($Q1808,CHAR(160)," "))," ",REPT(" ",60)),60)))&amp;IF($U1808="","","-"&amp;TRIM(RIGHT(SUBSTITUTE(TRIM(SUBSTITUTE($U1808,CHAR(160)," "))," ",REPT(" ",60)),60)))&amp;".jpg")</f>
        <v/>
      </c>
    </row>
    <row r="1809" ht="14" customHeight="1">
      <c r="O1809" s="196">
        <f>_xlfn.LET(_xlpm.d,_xlfn.XLOOKUP(M1809,'[1]Birth Dates'!$A:$A,'[1]Birth Dates'!$B:$B,"",0),IF(_xlpm.d=0,"",_xlpm.d))</f>
        <v/>
      </c>
      <c r="P1809" s="196">
        <f>IF(OR(O1809="",A1809="",NOT(ISNUMBER(O1809)),O1809&gt;A1809),"",DATEDIF(O1809,A1809,"Y")&amp;" years, "&amp;DATEDIF(O1809,A1809,"YM")&amp;" months, "&amp;DATEDIF(O1809,A1809,"MD")&amp;" days")</f>
        <v/>
      </c>
      <c r="S1809" s="196">
        <f>_xlfn.LET(_xlpm.d,_xlfn.XLOOKUP(Q1809,'[1]Birth Dates'!$A:$A,'[1]Birth Dates'!$B:$B,"",0),IF(_xlpm.d=0,"",_xlpm.d))</f>
        <v/>
      </c>
      <c r="T1809" s="196">
        <f>IF(OR(S1809="",A1809="",NOT(ISNUMBER(S1809)),S1809&gt;A1809),"",DATEDIF(S1809,A1809,"Y")&amp;" years, "&amp;DATEDIF(S1809,A1809,"YM")&amp;" months, "&amp;DATEDIF(S1809,A1809,"MD")&amp;" days")</f>
        <v/>
      </c>
      <c r="W1809" s="196">
        <f>_xlfn.LET(_xlpm.d,_xlfn.XLOOKUP(U1809,'[1]Birth Dates'!$A:$A,'[1]Birth Dates'!$B:$B,"",0),IF(_xlpm.d=0,"",_xlpm.d))</f>
        <v/>
      </c>
      <c r="X1809" s="196">
        <f>IF(OR(W1809="",A1809="",NOT(ISNUMBER(W1809)),W1809&gt;A1809),"",DATEDIF(W1809,A1809,"Y")&amp;" years, "&amp;DATEDIF(W1809,A1809,"YM")&amp;" months, "&amp;DATEDIF(W1809,A1809,"MD")&amp;" days")</f>
        <v/>
      </c>
      <c r="AR1809" s="175">
        <f>IF($B1809="","",TEXT($A1809,"yyyymmdd")&amp;"_P"&amp;$C1809&amp;"_C"&amp;$F1809&amp;"_"&amp;TRIM(RIGHT(SUBSTITUTE(TRIM(SUBSTITUTE($M1809,CHAR(160)," "))," ",REPT(" ",60)),60))&amp;IF($Q1809="","","-"&amp;TRIM(RIGHT(SUBSTITUTE(TRIM(SUBSTITUTE($Q1809,CHAR(160)," "))," ",REPT(" ",60)),60)))&amp;IF($U1809="","","-"&amp;TRIM(RIGHT(SUBSTITUTE(TRIM(SUBSTITUTE($U1809,CHAR(160)," "))," ",REPT(" ",60)),60)))&amp;".jpg")</f>
        <v/>
      </c>
    </row>
    <row r="1810" ht="14" customHeight="1">
      <c r="O1810" s="196">
        <f>_xlfn.LET(_xlpm.d,_xlfn.XLOOKUP(M1810,'[1]Birth Dates'!$A:$A,'[1]Birth Dates'!$B:$B,"",0),IF(_xlpm.d=0,"",_xlpm.d))</f>
        <v/>
      </c>
      <c r="P1810" s="196">
        <f>IF(OR(O1810="",A1810="",NOT(ISNUMBER(O1810)),O1810&gt;A1810),"",DATEDIF(O1810,A1810,"Y")&amp;" years, "&amp;DATEDIF(O1810,A1810,"YM")&amp;" months, "&amp;DATEDIF(O1810,A1810,"MD")&amp;" days")</f>
        <v/>
      </c>
      <c r="S1810" s="196">
        <f>_xlfn.LET(_xlpm.d,_xlfn.XLOOKUP(Q1810,'[1]Birth Dates'!$A:$A,'[1]Birth Dates'!$B:$B,"",0),IF(_xlpm.d=0,"",_xlpm.d))</f>
        <v/>
      </c>
      <c r="T1810" s="196">
        <f>IF(OR(S1810="",A1810="",NOT(ISNUMBER(S1810)),S1810&gt;A1810),"",DATEDIF(S1810,A1810,"Y")&amp;" years, "&amp;DATEDIF(S1810,A1810,"YM")&amp;" months, "&amp;DATEDIF(S1810,A1810,"MD")&amp;" days")</f>
        <v/>
      </c>
      <c r="W1810" s="196">
        <f>_xlfn.LET(_xlpm.d,_xlfn.XLOOKUP(U1810,'[1]Birth Dates'!$A:$A,'[1]Birth Dates'!$B:$B,"",0),IF(_xlpm.d=0,"",_xlpm.d))</f>
        <v/>
      </c>
      <c r="X1810" s="196">
        <f>IF(OR(W1810="",A1810="",NOT(ISNUMBER(W1810)),W1810&gt;A1810),"",DATEDIF(W1810,A1810,"Y")&amp;" years, "&amp;DATEDIF(W1810,A1810,"YM")&amp;" months, "&amp;DATEDIF(W1810,A1810,"MD")&amp;" days")</f>
        <v/>
      </c>
      <c r="AR1810" s="175">
        <f>IF($B1810="","",TEXT($A1810,"yyyymmdd")&amp;"_P"&amp;$C1810&amp;"_C"&amp;$F1810&amp;"_"&amp;TRIM(RIGHT(SUBSTITUTE(TRIM(SUBSTITUTE($M1810,CHAR(160)," "))," ",REPT(" ",60)),60))&amp;IF($Q1810="","","-"&amp;TRIM(RIGHT(SUBSTITUTE(TRIM(SUBSTITUTE($Q1810,CHAR(160)," "))," ",REPT(" ",60)),60)))&amp;IF($U1810="","","-"&amp;TRIM(RIGHT(SUBSTITUTE(TRIM(SUBSTITUTE($U1810,CHAR(160)," "))," ",REPT(" ",60)),60)))&amp;".jpg")</f>
        <v/>
      </c>
    </row>
    <row r="1811" ht="14" customHeight="1">
      <c r="O1811" s="196">
        <f>_xlfn.LET(_xlpm.d,_xlfn.XLOOKUP(M1811,'[1]Birth Dates'!$A:$A,'[1]Birth Dates'!$B:$B,"",0),IF(_xlpm.d=0,"",_xlpm.d))</f>
        <v/>
      </c>
      <c r="P1811" s="196">
        <f>IF(OR(O1811="",A1811="",NOT(ISNUMBER(O1811)),O1811&gt;A1811),"",DATEDIF(O1811,A1811,"Y")&amp;" years, "&amp;DATEDIF(O1811,A1811,"YM")&amp;" months, "&amp;DATEDIF(O1811,A1811,"MD")&amp;" days")</f>
        <v/>
      </c>
      <c r="S1811" s="196">
        <f>_xlfn.LET(_xlpm.d,_xlfn.XLOOKUP(Q1811,'[1]Birth Dates'!$A:$A,'[1]Birth Dates'!$B:$B,"",0),IF(_xlpm.d=0,"",_xlpm.d))</f>
        <v/>
      </c>
      <c r="T1811" s="196">
        <f>IF(OR(S1811="",A1811="",NOT(ISNUMBER(S1811)),S1811&gt;A1811),"",DATEDIF(S1811,A1811,"Y")&amp;" years, "&amp;DATEDIF(S1811,A1811,"YM")&amp;" months, "&amp;DATEDIF(S1811,A1811,"MD")&amp;" days")</f>
        <v/>
      </c>
      <c r="W1811" s="196">
        <f>_xlfn.LET(_xlpm.d,_xlfn.XLOOKUP(U1811,'[1]Birth Dates'!$A:$A,'[1]Birth Dates'!$B:$B,"",0),IF(_xlpm.d=0,"",_xlpm.d))</f>
        <v/>
      </c>
      <c r="X1811" s="196">
        <f>IF(OR(W1811="",A1811="",NOT(ISNUMBER(W1811)),W1811&gt;A1811),"",DATEDIF(W1811,A1811,"Y")&amp;" years, "&amp;DATEDIF(W1811,A1811,"YM")&amp;" months, "&amp;DATEDIF(W1811,A1811,"MD")&amp;" days")</f>
        <v/>
      </c>
      <c r="AR1811" s="175">
        <f>IF($B1811="","",TEXT($A1811,"yyyymmdd")&amp;"_P"&amp;$C1811&amp;"_C"&amp;$F1811&amp;"_"&amp;TRIM(RIGHT(SUBSTITUTE(TRIM(SUBSTITUTE($M1811,CHAR(160)," "))," ",REPT(" ",60)),60))&amp;IF($Q1811="","","-"&amp;TRIM(RIGHT(SUBSTITUTE(TRIM(SUBSTITUTE($Q1811,CHAR(160)," "))," ",REPT(" ",60)),60)))&amp;IF($U1811="","","-"&amp;TRIM(RIGHT(SUBSTITUTE(TRIM(SUBSTITUTE($U1811,CHAR(160)," "))," ",REPT(" ",60)),60)))&amp;".jpg")</f>
        <v/>
      </c>
    </row>
    <row r="1812" ht="14" customHeight="1">
      <c r="O1812" s="196">
        <f>_xlfn.LET(_xlpm.d,_xlfn.XLOOKUP(M1812,'[1]Birth Dates'!$A:$A,'[1]Birth Dates'!$B:$B,"",0),IF(_xlpm.d=0,"",_xlpm.d))</f>
        <v/>
      </c>
      <c r="P1812" s="196">
        <f>IF(OR(O1812="",A1812="",NOT(ISNUMBER(O1812)),O1812&gt;A1812),"",DATEDIF(O1812,A1812,"Y")&amp;" years, "&amp;DATEDIF(O1812,A1812,"YM")&amp;" months, "&amp;DATEDIF(O1812,A1812,"MD")&amp;" days")</f>
        <v/>
      </c>
      <c r="S1812" s="196">
        <f>_xlfn.LET(_xlpm.d,_xlfn.XLOOKUP(Q1812,'[1]Birth Dates'!$A:$A,'[1]Birth Dates'!$B:$B,"",0),IF(_xlpm.d=0,"",_xlpm.d))</f>
        <v/>
      </c>
      <c r="T1812" s="196">
        <f>IF(OR(S1812="",A1812="",NOT(ISNUMBER(S1812)),S1812&gt;A1812),"",DATEDIF(S1812,A1812,"Y")&amp;" years, "&amp;DATEDIF(S1812,A1812,"YM")&amp;" months, "&amp;DATEDIF(S1812,A1812,"MD")&amp;" days")</f>
        <v/>
      </c>
      <c r="W1812" s="196">
        <f>_xlfn.LET(_xlpm.d,_xlfn.XLOOKUP(U1812,'[1]Birth Dates'!$A:$A,'[1]Birth Dates'!$B:$B,"",0),IF(_xlpm.d=0,"",_xlpm.d))</f>
        <v/>
      </c>
      <c r="X1812" s="196">
        <f>IF(OR(W1812="",A1812="",NOT(ISNUMBER(W1812)),W1812&gt;A1812),"",DATEDIF(W1812,A1812,"Y")&amp;" years, "&amp;DATEDIF(W1812,A1812,"YM")&amp;" months, "&amp;DATEDIF(W1812,A1812,"MD")&amp;" days")</f>
        <v/>
      </c>
      <c r="AR1812" s="175">
        <f>IF($B1812="","",TEXT($A1812,"yyyymmdd")&amp;"_P"&amp;$C1812&amp;"_C"&amp;$F1812&amp;"_"&amp;TRIM(RIGHT(SUBSTITUTE(TRIM(SUBSTITUTE($M1812,CHAR(160)," "))," ",REPT(" ",60)),60))&amp;IF($Q1812="","","-"&amp;TRIM(RIGHT(SUBSTITUTE(TRIM(SUBSTITUTE($Q1812,CHAR(160)," "))," ",REPT(" ",60)),60)))&amp;IF($U1812="","","-"&amp;TRIM(RIGHT(SUBSTITUTE(TRIM(SUBSTITUTE($U1812,CHAR(160)," "))," ",REPT(" ",60)),60)))&amp;".jpg")</f>
        <v/>
      </c>
    </row>
    <row r="1813" ht="14" customHeight="1">
      <c r="O1813" s="196">
        <f>_xlfn.LET(_xlpm.d,_xlfn.XLOOKUP(M1813,'[1]Birth Dates'!$A:$A,'[1]Birth Dates'!$B:$B,"",0),IF(_xlpm.d=0,"",_xlpm.d))</f>
        <v/>
      </c>
      <c r="P1813" s="196">
        <f>IF(OR(O1813="",A1813="",NOT(ISNUMBER(O1813)),O1813&gt;A1813),"",DATEDIF(O1813,A1813,"Y")&amp;" years, "&amp;DATEDIF(O1813,A1813,"YM")&amp;" months, "&amp;DATEDIF(O1813,A1813,"MD")&amp;" days")</f>
        <v/>
      </c>
      <c r="S1813" s="196">
        <f>_xlfn.LET(_xlpm.d,_xlfn.XLOOKUP(Q1813,'[1]Birth Dates'!$A:$A,'[1]Birth Dates'!$B:$B,"",0),IF(_xlpm.d=0,"",_xlpm.d))</f>
        <v/>
      </c>
      <c r="T1813" s="196">
        <f>IF(OR(S1813="",A1813="",NOT(ISNUMBER(S1813)),S1813&gt;A1813),"",DATEDIF(S1813,A1813,"Y")&amp;" years, "&amp;DATEDIF(S1813,A1813,"YM")&amp;" months, "&amp;DATEDIF(S1813,A1813,"MD")&amp;" days")</f>
        <v/>
      </c>
      <c r="W1813" s="196">
        <f>_xlfn.LET(_xlpm.d,_xlfn.XLOOKUP(U1813,'[1]Birth Dates'!$A:$A,'[1]Birth Dates'!$B:$B,"",0),IF(_xlpm.d=0,"",_xlpm.d))</f>
        <v/>
      </c>
      <c r="X1813" s="196">
        <f>IF(OR(W1813="",A1813="",NOT(ISNUMBER(W1813)),W1813&gt;A1813),"",DATEDIF(W1813,A1813,"Y")&amp;" years, "&amp;DATEDIF(W1813,A1813,"YM")&amp;" months, "&amp;DATEDIF(W1813,A1813,"MD")&amp;" days")</f>
        <v/>
      </c>
      <c r="AR1813" s="175">
        <f>IF($B1813="","",TEXT($A1813,"yyyymmdd")&amp;"_P"&amp;$C1813&amp;"_C"&amp;$F1813&amp;"_"&amp;TRIM(RIGHT(SUBSTITUTE(TRIM(SUBSTITUTE($M1813,CHAR(160)," "))," ",REPT(" ",60)),60))&amp;IF($Q1813="","","-"&amp;TRIM(RIGHT(SUBSTITUTE(TRIM(SUBSTITUTE($Q1813,CHAR(160)," "))," ",REPT(" ",60)),60)))&amp;IF($U1813="","","-"&amp;TRIM(RIGHT(SUBSTITUTE(TRIM(SUBSTITUTE($U1813,CHAR(160)," "))," ",REPT(" ",60)),60)))&amp;".jpg")</f>
        <v/>
      </c>
    </row>
    <row r="1814" ht="14" customHeight="1">
      <c r="O1814" s="196">
        <f>_xlfn.LET(_xlpm.d,_xlfn.XLOOKUP(M1814,'[1]Birth Dates'!$A:$A,'[1]Birth Dates'!$B:$B,"",0),IF(_xlpm.d=0,"",_xlpm.d))</f>
        <v/>
      </c>
      <c r="P1814" s="196">
        <f>IF(OR(O1814="",A1814="",NOT(ISNUMBER(O1814)),O1814&gt;A1814),"",DATEDIF(O1814,A1814,"Y")&amp;" years, "&amp;DATEDIF(O1814,A1814,"YM")&amp;" months, "&amp;DATEDIF(O1814,A1814,"MD")&amp;" days")</f>
        <v/>
      </c>
      <c r="S1814" s="196">
        <f>_xlfn.LET(_xlpm.d,_xlfn.XLOOKUP(Q1814,'[1]Birth Dates'!$A:$A,'[1]Birth Dates'!$B:$B,"",0),IF(_xlpm.d=0,"",_xlpm.d))</f>
        <v/>
      </c>
      <c r="T1814" s="196">
        <f>IF(OR(S1814="",A1814="",NOT(ISNUMBER(S1814)),S1814&gt;A1814),"",DATEDIF(S1814,A1814,"Y")&amp;" years, "&amp;DATEDIF(S1814,A1814,"YM")&amp;" months, "&amp;DATEDIF(S1814,A1814,"MD")&amp;" days")</f>
        <v/>
      </c>
      <c r="W1814" s="196">
        <f>_xlfn.LET(_xlpm.d,_xlfn.XLOOKUP(U1814,'[1]Birth Dates'!$A:$A,'[1]Birth Dates'!$B:$B,"",0),IF(_xlpm.d=0,"",_xlpm.d))</f>
        <v/>
      </c>
      <c r="X1814" s="196">
        <f>IF(OR(W1814="",A1814="",NOT(ISNUMBER(W1814)),W1814&gt;A1814),"",DATEDIF(W1814,A1814,"Y")&amp;" years, "&amp;DATEDIF(W1814,A1814,"YM")&amp;" months, "&amp;DATEDIF(W1814,A1814,"MD")&amp;" days")</f>
        <v/>
      </c>
      <c r="AR1814" s="175">
        <f>IF($B1814="","",TEXT($A1814,"yyyymmdd")&amp;"_P"&amp;$C1814&amp;"_C"&amp;$F1814&amp;"_"&amp;TRIM(RIGHT(SUBSTITUTE(TRIM(SUBSTITUTE($M1814,CHAR(160)," "))," ",REPT(" ",60)),60))&amp;IF($Q1814="","","-"&amp;TRIM(RIGHT(SUBSTITUTE(TRIM(SUBSTITUTE($Q1814,CHAR(160)," "))," ",REPT(" ",60)),60)))&amp;IF($U1814="","","-"&amp;TRIM(RIGHT(SUBSTITUTE(TRIM(SUBSTITUTE($U1814,CHAR(160)," "))," ",REPT(" ",60)),60)))&amp;".jpg")</f>
        <v/>
      </c>
    </row>
    <row r="1815" ht="14" customHeight="1">
      <c r="O1815" s="196">
        <f>_xlfn.LET(_xlpm.d,_xlfn.XLOOKUP(M1815,'[1]Birth Dates'!$A:$A,'[1]Birth Dates'!$B:$B,"",0),IF(_xlpm.d=0,"",_xlpm.d))</f>
        <v/>
      </c>
      <c r="P1815" s="196">
        <f>IF(OR(O1815="",A1815="",NOT(ISNUMBER(O1815)),O1815&gt;A1815),"",DATEDIF(O1815,A1815,"Y")&amp;" years, "&amp;DATEDIF(O1815,A1815,"YM")&amp;" months, "&amp;DATEDIF(O1815,A1815,"MD")&amp;" days")</f>
        <v/>
      </c>
      <c r="S1815" s="196">
        <f>_xlfn.LET(_xlpm.d,_xlfn.XLOOKUP(Q1815,'[1]Birth Dates'!$A:$A,'[1]Birth Dates'!$B:$B,"",0),IF(_xlpm.d=0,"",_xlpm.d))</f>
        <v/>
      </c>
      <c r="T1815" s="196">
        <f>IF(OR(S1815="",A1815="",NOT(ISNUMBER(S1815)),S1815&gt;A1815),"",DATEDIF(S1815,A1815,"Y")&amp;" years, "&amp;DATEDIF(S1815,A1815,"YM")&amp;" months, "&amp;DATEDIF(S1815,A1815,"MD")&amp;" days")</f>
        <v/>
      </c>
      <c r="W1815" s="196">
        <f>_xlfn.LET(_xlpm.d,_xlfn.XLOOKUP(U1815,'[1]Birth Dates'!$A:$A,'[1]Birth Dates'!$B:$B,"",0),IF(_xlpm.d=0,"",_xlpm.d))</f>
        <v/>
      </c>
      <c r="X1815" s="196">
        <f>IF(OR(W1815="",A1815="",NOT(ISNUMBER(W1815)),W1815&gt;A1815),"",DATEDIF(W1815,A1815,"Y")&amp;" years, "&amp;DATEDIF(W1815,A1815,"YM")&amp;" months, "&amp;DATEDIF(W1815,A1815,"MD")&amp;" days")</f>
        <v/>
      </c>
      <c r="AR1815" s="175">
        <f>IF($B1815="","",TEXT($A1815,"yyyymmdd")&amp;"_P"&amp;$C1815&amp;"_C"&amp;$F1815&amp;"_"&amp;TRIM(RIGHT(SUBSTITUTE(TRIM(SUBSTITUTE($M1815,CHAR(160)," "))," ",REPT(" ",60)),60))&amp;IF($Q1815="","","-"&amp;TRIM(RIGHT(SUBSTITUTE(TRIM(SUBSTITUTE($Q1815,CHAR(160)," "))," ",REPT(" ",60)),60)))&amp;IF($U1815="","","-"&amp;TRIM(RIGHT(SUBSTITUTE(TRIM(SUBSTITUTE($U1815,CHAR(160)," "))," ",REPT(" ",60)),60)))&amp;".jpg")</f>
        <v/>
      </c>
    </row>
    <row r="1816" ht="14" customHeight="1">
      <c r="O1816" s="196">
        <f>_xlfn.LET(_xlpm.d,_xlfn.XLOOKUP(M1816,'[1]Birth Dates'!$A:$A,'[1]Birth Dates'!$B:$B,"",0),IF(_xlpm.d=0,"",_xlpm.d))</f>
        <v/>
      </c>
      <c r="P1816" s="196">
        <f>IF(OR(O1816="",A1816="",NOT(ISNUMBER(O1816)),O1816&gt;A1816),"",DATEDIF(O1816,A1816,"Y")&amp;" years, "&amp;DATEDIF(O1816,A1816,"YM")&amp;" months, "&amp;DATEDIF(O1816,A1816,"MD")&amp;" days")</f>
        <v/>
      </c>
      <c r="S1816" s="196">
        <f>_xlfn.LET(_xlpm.d,_xlfn.XLOOKUP(Q1816,'[1]Birth Dates'!$A:$A,'[1]Birth Dates'!$B:$B,"",0),IF(_xlpm.d=0,"",_xlpm.d))</f>
        <v/>
      </c>
      <c r="T1816" s="196">
        <f>IF(OR(S1816="",A1816="",NOT(ISNUMBER(S1816)),S1816&gt;A1816),"",DATEDIF(S1816,A1816,"Y")&amp;" years, "&amp;DATEDIF(S1816,A1816,"YM")&amp;" months, "&amp;DATEDIF(S1816,A1816,"MD")&amp;" days")</f>
        <v/>
      </c>
      <c r="W1816" s="196">
        <f>_xlfn.LET(_xlpm.d,_xlfn.XLOOKUP(U1816,'[1]Birth Dates'!$A:$A,'[1]Birth Dates'!$B:$B,"",0),IF(_xlpm.d=0,"",_xlpm.d))</f>
        <v/>
      </c>
      <c r="X1816" s="196">
        <f>IF(OR(W1816="",A1816="",NOT(ISNUMBER(W1816)),W1816&gt;A1816),"",DATEDIF(W1816,A1816,"Y")&amp;" years, "&amp;DATEDIF(W1816,A1816,"YM")&amp;" months, "&amp;DATEDIF(W1816,A1816,"MD")&amp;" days")</f>
        <v/>
      </c>
      <c r="AR1816" s="175">
        <f>IF($B1816="","",TEXT($A1816,"yyyymmdd")&amp;"_P"&amp;$C1816&amp;"_C"&amp;$F1816&amp;"_"&amp;TRIM(RIGHT(SUBSTITUTE(TRIM(SUBSTITUTE($M1816,CHAR(160)," "))," ",REPT(" ",60)),60))&amp;IF($Q1816="","","-"&amp;TRIM(RIGHT(SUBSTITUTE(TRIM(SUBSTITUTE($Q1816,CHAR(160)," "))," ",REPT(" ",60)),60)))&amp;IF($U1816="","","-"&amp;TRIM(RIGHT(SUBSTITUTE(TRIM(SUBSTITUTE($U1816,CHAR(160)," "))," ",REPT(" ",60)),60)))&amp;".jpg")</f>
        <v/>
      </c>
    </row>
    <row r="1817" ht="14" customHeight="1">
      <c r="O1817" s="196">
        <f>_xlfn.LET(_xlpm.d,_xlfn.XLOOKUP(M1817,'[1]Birth Dates'!$A:$A,'[1]Birth Dates'!$B:$B,"",0),IF(_xlpm.d=0,"",_xlpm.d))</f>
        <v/>
      </c>
      <c r="P1817" s="196">
        <f>IF(OR(O1817="",A1817="",NOT(ISNUMBER(O1817)),O1817&gt;A1817),"",DATEDIF(O1817,A1817,"Y")&amp;" years, "&amp;DATEDIF(O1817,A1817,"YM")&amp;" months, "&amp;DATEDIF(O1817,A1817,"MD")&amp;" days")</f>
        <v/>
      </c>
      <c r="S1817" s="196">
        <f>_xlfn.LET(_xlpm.d,_xlfn.XLOOKUP(Q1817,'[1]Birth Dates'!$A:$A,'[1]Birth Dates'!$B:$B,"",0),IF(_xlpm.d=0,"",_xlpm.d))</f>
        <v/>
      </c>
      <c r="T1817" s="196">
        <f>IF(OR(S1817="",A1817="",NOT(ISNUMBER(S1817)),S1817&gt;A1817),"",DATEDIF(S1817,A1817,"Y")&amp;" years, "&amp;DATEDIF(S1817,A1817,"YM")&amp;" months, "&amp;DATEDIF(S1817,A1817,"MD")&amp;" days")</f>
        <v/>
      </c>
      <c r="W1817" s="196">
        <f>_xlfn.LET(_xlpm.d,_xlfn.XLOOKUP(U1817,'[1]Birth Dates'!$A:$A,'[1]Birth Dates'!$B:$B,"",0),IF(_xlpm.d=0,"",_xlpm.d))</f>
        <v/>
      </c>
      <c r="X1817" s="196">
        <f>IF(OR(W1817="",A1817="",NOT(ISNUMBER(W1817)),W1817&gt;A1817),"",DATEDIF(W1817,A1817,"Y")&amp;" years, "&amp;DATEDIF(W1817,A1817,"YM")&amp;" months, "&amp;DATEDIF(W1817,A1817,"MD")&amp;" days")</f>
        <v/>
      </c>
      <c r="AR1817" s="175">
        <f>IF($B1817="","",TEXT($A1817,"yyyymmdd")&amp;"_P"&amp;$C1817&amp;"_C"&amp;$F1817&amp;"_"&amp;TRIM(RIGHT(SUBSTITUTE(TRIM(SUBSTITUTE($M1817,CHAR(160)," "))," ",REPT(" ",60)),60))&amp;IF($Q1817="","","-"&amp;TRIM(RIGHT(SUBSTITUTE(TRIM(SUBSTITUTE($Q1817,CHAR(160)," "))," ",REPT(" ",60)),60)))&amp;IF($U1817="","","-"&amp;TRIM(RIGHT(SUBSTITUTE(TRIM(SUBSTITUTE($U1817,CHAR(160)," "))," ",REPT(" ",60)),60)))&amp;".jpg")</f>
        <v/>
      </c>
    </row>
    <row r="1818" ht="14" customHeight="1">
      <c r="O1818" s="196">
        <f>_xlfn.LET(_xlpm.d,_xlfn.XLOOKUP(M1818,'[1]Birth Dates'!$A:$A,'[1]Birth Dates'!$B:$B,"",0),IF(_xlpm.d=0,"",_xlpm.d))</f>
        <v/>
      </c>
      <c r="P1818" s="196">
        <f>IF(OR(O1818="",A1818="",NOT(ISNUMBER(O1818)),O1818&gt;A1818),"",DATEDIF(O1818,A1818,"Y")&amp;" years, "&amp;DATEDIF(O1818,A1818,"YM")&amp;" months, "&amp;DATEDIF(O1818,A1818,"MD")&amp;" days")</f>
        <v/>
      </c>
      <c r="S1818" s="196">
        <f>_xlfn.LET(_xlpm.d,_xlfn.XLOOKUP(Q1818,'[1]Birth Dates'!$A:$A,'[1]Birth Dates'!$B:$B,"",0),IF(_xlpm.d=0,"",_xlpm.d))</f>
        <v/>
      </c>
      <c r="T1818" s="196">
        <f>IF(OR(S1818="",A1818="",NOT(ISNUMBER(S1818)),S1818&gt;A1818),"",DATEDIF(S1818,A1818,"Y")&amp;" years, "&amp;DATEDIF(S1818,A1818,"YM")&amp;" months, "&amp;DATEDIF(S1818,A1818,"MD")&amp;" days")</f>
        <v/>
      </c>
      <c r="W1818" s="196">
        <f>_xlfn.LET(_xlpm.d,_xlfn.XLOOKUP(U1818,'[1]Birth Dates'!$A:$A,'[1]Birth Dates'!$B:$B,"",0),IF(_xlpm.d=0,"",_xlpm.d))</f>
        <v/>
      </c>
      <c r="X1818" s="196">
        <f>IF(OR(W1818="",A1818="",NOT(ISNUMBER(W1818)),W1818&gt;A1818),"",DATEDIF(W1818,A1818,"Y")&amp;" years, "&amp;DATEDIF(W1818,A1818,"YM")&amp;" months, "&amp;DATEDIF(W1818,A1818,"MD")&amp;" days")</f>
        <v/>
      </c>
      <c r="AR1818" s="175">
        <f>IF($B1818="","",TEXT($A1818,"yyyymmdd")&amp;"_P"&amp;$C1818&amp;"_C"&amp;$F1818&amp;"_"&amp;TRIM(RIGHT(SUBSTITUTE(TRIM(SUBSTITUTE($M1818,CHAR(160)," "))," ",REPT(" ",60)),60))&amp;IF($Q1818="","","-"&amp;TRIM(RIGHT(SUBSTITUTE(TRIM(SUBSTITUTE($Q1818,CHAR(160)," "))," ",REPT(" ",60)),60)))&amp;IF($U1818="","","-"&amp;TRIM(RIGHT(SUBSTITUTE(TRIM(SUBSTITUTE($U1818,CHAR(160)," "))," ",REPT(" ",60)),60)))&amp;".jpg")</f>
        <v/>
      </c>
    </row>
    <row r="1819" ht="14" customHeight="1">
      <c r="O1819" s="196">
        <f>_xlfn.LET(_xlpm.d,_xlfn.XLOOKUP(M1819,'[1]Birth Dates'!$A:$A,'[1]Birth Dates'!$B:$B,"",0),IF(_xlpm.d=0,"",_xlpm.d))</f>
        <v/>
      </c>
      <c r="P1819" s="196">
        <f>IF(OR(O1819="",A1819="",NOT(ISNUMBER(O1819)),O1819&gt;A1819),"",DATEDIF(O1819,A1819,"Y")&amp;" years, "&amp;DATEDIF(O1819,A1819,"YM")&amp;" months, "&amp;DATEDIF(O1819,A1819,"MD")&amp;" days")</f>
        <v/>
      </c>
      <c r="S1819" s="196">
        <f>_xlfn.LET(_xlpm.d,_xlfn.XLOOKUP(Q1819,'[1]Birth Dates'!$A:$A,'[1]Birth Dates'!$B:$B,"",0),IF(_xlpm.d=0,"",_xlpm.d))</f>
        <v/>
      </c>
      <c r="T1819" s="196">
        <f>IF(OR(S1819="",A1819="",NOT(ISNUMBER(S1819)),S1819&gt;A1819),"",DATEDIF(S1819,A1819,"Y")&amp;" years, "&amp;DATEDIF(S1819,A1819,"YM")&amp;" months, "&amp;DATEDIF(S1819,A1819,"MD")&amp;" days")</f>
        <v/>
      </c>
      <c r="W1819" s="196">
        <f>_xlfn.LET(_xlpm.d,_xlfn.XLOOKUP(U1819,'[1]Birth Dates'!$A:$A,'[1]Birth Dates'!$B:$B,"",0),IF(_xlpm.d=0,"",_xlpm.d))</f>
        <v/>
      </c>
      <c r="X1819" s="196">
        <f>IF(OR(W1819="",A1819="",NOT(ISNUMBER(W1819)),W1819&gt;A1819),"",DATEDIF(W1819,A1819,"Y")&amp;" years, "&amp;DATEDIF(W1819,A1819,"YM")&amp;" months, "&amp;DATEDIF(W1819,A1819,"MD")&amp;" days")</f>
        <v/>
      </c>
      <c r="AR1819" s="175">
        <f>IF($B1819="","",TEXT($A1819,"yyyymmdd")&amp;"_P"&amp;$C1819&amp;"_C"&amp;$F1819&amp;"_"&amp;TRIM(RIGHT(SUBSTITUTE(TRIM(SUBSTITUTE($M1819,CHAR(160)," "))," ",REPT(" ",60)),60))&amp;IF($Q1819="","","-"&amp;TRIM(RIGHT(SUBSTITUTE(TRIM(SUBSTITUTE($Q1819,CHAR(160)," "))," ",REPT(" ",60)),60)))&amp;IF($U1819="","","-"&amp;TRIM(RIGHT(SUBSTITUTE(TRIM(SUBSTITUTE($U1819,CHAR(160)," "))," ",REPT(" ",60)),60)))&amp;".jpg")</f>
        <v/>
      </c>
    </row>
    <row r="1820" ht="14" customHeight="1">
      <c r="O1820" s="196">
        <f>_xlfn.LET(_xlpm.d,_xlfn.XLOOKUP(M1820,'[1]Birth Dates'!$A:$A,'[1]Birth Dates'!$B:$B,"",0),IF(_xlpm.d=0,"",_xlpm.d))</f>
        <v/>
      </c>
      <c r="P1820" s="196">
        <f>IF(OR(O1820="",A1820="",NOT(ISNUMBER(O1820)),O1820&gt;A1820),"",DATEDIF(O1820,A1820,"Y")&amp;" years, "&amp;DATEDIF(O1820,A1820,"YM")&amp;" months, "&amp;DATEDIF(O1820,A1820,"MD")&amp;" days")</f>
        <v/>
      </c>
      <c r="S1820" s="196">
        <f>_xlfn.LET(_xlpm.d,_xlfn.XLOOKUP(Q1820,'[1]Birth Dates'!$A:$A,'[1]Birth Dates'!$B:$B,"",0),IF(_xlpm.d=0,"",_xlpm.d))</f>
        <v/>
      </c>
      <c r="T1820" s="196">
        <f>IF(OR(S1820="",A1820="",NOT(ISNUMBER(S1820)),S1820&gt;A1820),"",DATEDIF(S1820,A1820,"Y")&amp;" years, "&amp;DATEDIF(S1820,A1820,"YM")&amp;" months, "&amp;DATEDIF(S1820,A1820,"MD")&amp;" days")</f>
        <v/>
      </c>
      <c r="W1820" s="196">
        <f>_xlfn.LET(_xlpm.d,_xlfn.XLOOKUP(U1820,'[1]Birth Dates'!$A:$A,'[1]Birth Dates'!$B:$B,"",0),IF(_xlpm.d=0,"",_xlpm.d))</f>
        <v/>
      </c>
      <c r="X1820" s="196">
        <f>IF(OR(W1820="",A1820="",NOT(ISNUMBER(W1820)),W1820&gt;A1820),"",DATEDIF(W1820,A1820,"Y")&amp;" years, "&amp;DATEDIF(W1820,A1820,"YM")&amp;" months, "&amp;DATEDIF(W1820,A1820,"MD")&amp;" days")</f>
        <v/>
      </c>
      <c r="AR1820" s="175">
        <f>IF($B1820="","",TEXT($A1820,"yyyymmdd")&amp;"_P"&amp;$C1820&amp;"_C"&amp;$F1820&amp;"_"&amp;TRIM(RIGHT(SUBSTITUTE(TRIM(SUBSTITUTE($M1820,CHAR(160)," "))," ",REPT(" ",60)),60))&amp;IF($Q1820="","","-"&amp;TRIM(RIGHT(SUBSTITUTE(TRIM(SUBSTITUTE($Q1820,CHAR(160)," "))," ",REPT(" ",60)),60)))&amp;IF($U1820="","","-"&amp;TRIM(RIGHT(SUBSTITUTE(TRIM(SUBSTITUTE($U1820,CHAR(160)," "))," ",REPT(" ",60)),60)))&amp;".jpg")</f>
        <v/>
      </c>
    </row>
    <row r="1821" ht="14" customHeight="1">
      <c r="O1821" s="196">
        <f>_xlfn.LET(_xlpm.d,_xlfn.XLOOKUP(M1821,'[1]Birth Dates'!$A:$A,'[1]Birth Dates'!$B:$B,"",0),IF(_xlpm.d=0,"",_xlpm.d))</f>
        <v/>
      </c>
      <c r="P1821" s="196">
        <f>IF(OR(O1821="",A1821="",NOT(ISNUMBER(O1821)),O1821&gt;A1821),"",DATEDIF(O1821,A1821,"Y")&amp;" years, "&amp;DATEDIF(O1821,A1821,"YM")&amp;" months, "&amp;DATEDIF(O1821,A1821,"MD")&amp;" days")</f>
        <v/>
      </c>
      <c r="S1821" s="196">
        <f>_xlfn.LET(_xlpm.d,_xlfn.XLOOKUP(Q1821,'[1]Birth Dates'!$A:$A,'[1]Birth Dates'!$B:$B,"",0),IF(_xlpm.d=0,"",_xlpm.d))</f>
        <v/>
      </c>
      <c r="T1821" s="196">
        <f>IF(OR(S1821="",A1821="",NOT(ISNUMBER(S1821)),S1821&gt;A1821),"",DATEDIF(S1821,A1821,"Y")&amp;" years, "&amp;DATEDIF(S1821,A1821,"YM")&amp;" months, "&amp;DATEDIF(S1821,A1821,"MD")&amp;" days")</f>
        <v/>
      </c>
      <c r="W1821" s="196">
        <f>_xlfn.LET(_xlpm.d,_xlfn.XLOOKUP(U1821,'[1]Birth Dates'!$A:$A,'[1]Birth Dates'!$B:$B,"",0),IF(_xlpm.d=0,"",_xlpm.d))</f>
        <v/>
      </c>
      <c r="X1821" s="196">
        <f>IF(OR(W1821="",A1821="",NOT(ISNUMBER(W1821)),W1821&gt;A1821),"",DATEDIF(W1821,A1821,"Y")&amp;" years, "&amp;DATEDIF(W1821,A1821,"YM")&amp;" months, "&amp;DATEDIF(W1821,A1821,"MD")&amp;" days")</f>
        <v/>
      </c>
      <c r="AR1821" s="175">
        <f>IF($B1821="","",TEXT($A1821,"yyyymmdd")&amp;"_P"&amp;$C1821&amp;"_C"&amp;$F1821&amp;"_"&amp;TRIM(RIGHT(SUBSTITUTE(TRIM(SUBSTITUTE($M1821,CHAR(160)," "))," ",REPT(" ",60)),60))&amp;IF($Q1821="","","-"&amp;TRIM(RIGHT(SUBSTITUTE(TRIM(SUBSTITUTE($Q1821,CHAR(160)," "))," ",REPT(" ",60)),60)))&amp;IF($U1821="","","-"&amp;TRIM(RIGHT(SUBSTITUTE(TRIM(SUBSTITUTE($U1821,CHAR(160)," "))," ",REPT(" ",60)),60)))&amp;".jpg")</f>
        <v/>
      </c>
    </row>
    <row r="1822" ht="14" customHeight="1">
      <c r="O1822" s="196">
        <f>_xlfn.LET(_xlpm.d,_xlfn.XLOOKUP(M1822,'[1]Birth Dates'!$A:$A,'[1]Birth Dates'!$B:$B,"",0),IF(_xlpm.d=0,"",_xlpm.d))</f>
        <v/>
      </c>
      <c r="P1822" s="196">
        <f>IF(OR(O1822="",A1822="",NOT(ISNUMBER(O1822)),O1822&gt;A1822),"",DATEDIF(O1822,A1822,"Y")&amp;" years, "&amp;DATEDIF(O1822,A1822,"YM")&amp;" months, "&amp;DATEDIF(O1822,A1822,"MD")&amp;" days")</f>
        <v/>
      </c>
      <c r="S1822" s="196">
        <f>_xlfn.LET(_xlpm.d,_xlfn.XLOOKUP(Q1822,'[1]Birth Dates'!$A:$A,'[1]Birth Dates'!$B:$B,"",0),IF(_xlpm.d=0,"",_xlpm.d))</f>
        <v/>
      </c>
      <c r="T1822" s="196">
        <f>IF(OR(S1822="",A1822="",NOT(ISNUMBER(S1822)),S1822&gt;A1822),"",DATEDIF(S1822,A1822,"Y")&amp;" years, "&amp;DATEDIF(S1822,A1822,"YM")&amp;" months, "&amp;DATEDIF(S1822,A1822,"MD")&amp;" days")</f>
        <v/>
      </c>
      <c r="W1822" s="196">
        <f>_xlfn.LET(_xlpm.d,_xlfn.XLOOKUP(U1822,'[1]Birth Dates'!$A:$A,'[1]Birth Dates'!$B:$B,"",0),IF(_xlpm.d=0,"",_xlpm.d))</f>
        <v/>
      </c>
      <c r="X1822" s="196">
        <f>IF(OR(W1822="",A1822="",NOT(ISNUMBER(W1822)),W1822&gt;A1822),"",DATEDIF(W1822,A1822,"Y")&amp;" years, "&amp;DATEDIF(W1822,A1822,"YM")&amp;" months, "&amp;DATEDIF(W1822,A1822,"MD")&amp;" days")</f>
        <v/>
      </c>
      <c r="AR1822" s="175">
        <f>IF($B1822="","",TEXT($A1822,"yyyymmdd")&amp;"_P"&amp;$C1822&amp;"_C"&amp;$F1822&amp;"_"&amp;TRIM(RIGHT(SUBSTITUTE(TRIM(SUBSTITUTE($M1822,CHAR(160)," "))," ",REPT(" ",60)),60))&amp;IF($Q1822="","","-"&amp;TRIM(RIGHT(SUBSTITUTE(TRIM(SUBSTITUTE($Q1822,CHAR(160)," "))," ",REPT(" ",60)),60)))&amp;IF($U1822="","","-"&amp;TRIM(RIGHT(SUBSTITUTE(TRIM(SUBSTITUTE($U1822,CHAR(160)," "))," ",REPT(" ",60)),60)))&amp;".jpg")</f>
        <v/>
      </c>
    </row>
    <row r="1823" ht="14" customHeight="1">
      <c r="O1823" s="196">
        <f>_xlfn.LET(_xlpm.d,_xlfn.XLOOKUP(M1823,'[1]Birth Dates'!$A:$A,'[1]Birth Dates'!$B:$B,"",0),IF(_xlpm.d=0,"",_xlpm.d))</f>
        <v/>
      </c>
      <c r="P1823" s="196">
        <f>IF(OR(O1823="",A1823="",NOT(ISNUMBER(O1823)),O1823&gt;A1823),"",DATEDIF(O1823,A1823,"Y")&amp;" years, "&amp;DATEDIF(O1823,A1823,"YM")&amp;" months, "&amp;DATEDIF(O1823,A1823,"MD")&amp;" days")</f>
        <v/>
      </c>
      <c r="S1823" s="196">
        <f>_xlfn.LET(_xlpm.d,_xlfn.XLOOKUP(Q1823,'[1]Birth Dates'!$A:$A,'[1]Birth Dates'!$B:$B,"",0),IF(_xlpm.d=0,"",_xlpm.d))</f>
        <v/>
      </c>
      <c r="T1823" s="196">
        <f>IF(OR(S1823="",A1823="",NOT(ISNUMBER(S1823)),S1823&gt;A1823),"",DATEDIF(S1823,A1823,"Y")&amp;" years, "&amp;DATEDIF(S1823,A1823,"YM")&amp;" months, "&amp;DATEDIF(S1823,A1823,"MD")&amp;" days")</f>
        <v/>
      </c>
      <c r="W1823" s="196">
        <f>_xlfn.LET(_xlpm.d,_xlfn.XLOOKUP(U1823,'[1]Birth Dates'!$A:$A,'[1]Birth Dates'!$B:$B,"",0),IF(_xlpm.d=0,"",_xlpm.d))</f>
        <v/>
      </c>
      <c r="X1823" s="196">
        <f>IF(OR(W1823="",A1823="",NOT(ISNUMBER(W1823)),W1823&gt;A1823),"",DATEDIF(W1823,A1823,"Y")&amp;" years, "&amp;DATEDIF(W1823,A1823,"YM")&amp;" months, "&amp;DATEDIF(W1823,A1823,"MD")&amp;" days")</f>
        <v/>
      </c>
      <c r="AR1823" s="175">
        <f>IF($B1823="","",TEXT($A1823,"yyyymmdd")&amp;"_P"&amp;$C1823&amp;"_C"&amp;$F1823&amp;"_"&amp;TRIM(RIGHT(SUBSTITUTE(TRIM(SUBSTITUTE($M1823,CHAR(160)," "))," ",REPT(" ",60)),60))&amp;IF($Q1823="","","-"&amp;TRIM(RIGHT(SUBSTITUTE(TRIM(SUBSTITUTE($Q1823,CHAR(160)," "))," ",REPT(" ",60)),60)))&amp;IF($U1823="","","-"&amp;TRIM(RIGHT(SUBSTITUTE(TRIM(SUBSTITUTE($U1823,CHAR(160)," "))," ",REPT(" ",60)),60)))&amp;".jpg")</f>
        <v/>
      </c>
    </row>
    <row r="1824" ht="14" customHeight="1">
      <c r="O1824" s="196">
        <f>_xlfn.LET(_xlpm.d,_xlfn.XLOOKUP(M1824,'[1]Birth Dates'!$A:$A,'[1]Birth Dates'!$B:$B,"",0),IF(_xlpm.d=0,"",_xlpm.d))</f>
        <v/>
      </c>
      <c r="P1824" s="196">
        <f>IF(OR(O1824="",A1824="",NOT(ISNUMBER(O1824)),O1824&gt;A1824),"",DATEDIF(O1824,A1824,"Y")&amp;" years, "&amp;DATEDIF(O1824,A1824,"YM")&amp;" months, "&amp;DATEDIF(O1824,A1824,"MD")&amp;" days")</f>
        <v/>
      </c>
      <c r="S1824" s="196">
        <f>_xlfn.LET(_xlpm.d,_xlfn.XLOOKUP(Q1824,'[1]Birth Dates'!$A:$A,'[1]Birth Dates'!$B:$B,"",0),IF(_xlpm.d=0,"",_xlpm.d))</f>
        <v/>
      </c>
      <c r="T1824" s="196">
        <f>IF(OR(S1824="",A1824="",NOT(ISNUMBER(S1824)),S1824&gt;A1824),"",DATEDIF(S1824,A1824,"Y")&amp;" years, "&amp;DATEDIF(S1824,A1824,"YM")&amp;" months, "&amp;DATEDIF(S1824,A1824,"MD")&amp;" days")</f>
        <v/>
      </c>
      <c r="W1824" s="196">
        <f>_xlfn.LET(_xlpm.d,_xlfn.XLOOKUP(U1824,'[1]Birth Dates'!$A:$A,'[1]Birth Dates'!$B:$B,"",0),IF(_xlpm.d=0,"",_xlpm.d))</f>
        <v/>
      </c>
      <c r="X1824" s="196">
        <f>IF(OR(W1824="",A1824="",NOT(ISNUMBER(W1824)),W1824&gt;A1824),"",DATEDIF(W1824,A1824,"Y")&amp;" years, "&amp;DATEDIF(W1824,A1824,"YM")&amp;" months, "&amp;DATEDIF(W1824,A1824,"MD")&amp;" days")</f>
        <v/>
      </c>
      <c r="AR1824" s="175">
        <f>IF($B1824="","",TEXT($A1824,"yyyymmdd")&amp;"_P"&amp;$C1824&amp;"_C"&amp;$F1824&amp;"_"&amp;TRIM(RIGHT(SUBSTITUTE(TRIM(SUBSTITUTE($M1824,CHAR(160)," "))," ",REPT(" ",60)),60))&amp;IF($Q1824="","","-"&amp;TRIM(RIGHT(SUBSTITUTE(TRIM(SUBSTITUTE($Q1824,CHAR(160)," "))," ",REPT(" ",60)),60)))&amp;IF($U1824="","","-"&amp;TRIM(RIGHT(SUBSTITUTE(TRIM(SUBSTITUTE($U1824,CHAR(160)," "))," ",REPT(" ",60)),60)))&amp;".jpg")</f>
        <v/>
      </c>
    </row>
    <row r="1825" ht="14" customHeight="1">
      <c r="O1825" s="196">
        <f>_xlfn.LET(_xlpm.d,_xlfn.XLOOKUP(M1825,'[1]Birth Dates'!$A:$A,'[1]Birth Dates'!$B:$B,"",0),IF(_xlpm.d=0,"",_xlpm.d))</f>
        <v/>
      </c>
      <c r="P1825" s="196">
        <f>IF(OR(O1825="",A1825="",NOT(ISNUMBER(O1825)),O1825&gt;A1825),"",DATEDIF(O1825,A1825,"Y")&amp;" years, "&amp;DATEDIF(O1825,A1825,"YM")&amp;" months, "&amp;DATEDIF(O1825,A1825,"MD")&amp;" days")</f>
        <v/>
      </c>
      <c r="S1825" s="196">
        <f>_xlfn.LET(_xlpm.d,_xlfn.XLOOKUP(Q1825,'[1]Birth Dates'!$A:$A,'[1]Birth Dates'!$B:$B,"",0),IF(_xlpm.d=0,"",_xlpm.d))</f>
        <v/>
      </c>
      <c r="T1825" s="196">
        <f>IF(OR(S1825="",A1825="",NOT(ISNUMBER(S1825)),S1825&gt;A1825),"",DATEDIF(S1825,A1825,"Y")&amp;" years, "&amp;DATEDIF(S1825,A1825,"YM")&amp;" months, "&amp;DATEDIF(S1825,A1825,"MD")&amp;" days")</f>
        <v/>
      </c>
      <c r="W1825" s="196">
        <f>_xlfn.LET(_xlpm.d,_xlfn.XLOOKUP(U1825,'[1]Birth Dates'!$A:$A,'[1]Birth Dates'!$B:$B,"",0),IF(_xlpm.d=0,"",_xlpm.d))</f>
        <v/>
      </c>
      <c r="X1825" s="196">
        <f>IF(OR(W1825="",A1825="",NOT(ISNUMBER(W1825)),W1825&gt;A1825),"",DATEDIF(W1825,A1825,"Y")&amp;" years, "&amp;DATEDIF(W1825,A1825,"YM")&amp;" months, "&amp;DATEDIF(W1825,A1825,"MD")&amp;" days")</f>
        <v/>
      </c>
      <c r="AR1825" s="175">
        <f>IF($B1825="","",TEXT($A1825,"yyyymmdd")&amp;"_P"&amp;$C1825&amp;"_C"&amp;$F1825&amp;"_"&amp;TRIM(RIGHT(SUBSTITUTE(TRIM(SUBSTITUTE($M1825,CHAR(160)," "))," ",REPT(" ",60)),60))&amp;IF($Q1825="","","-"&amp;TRIM(RIGHT(SUBSTITUTE(TRIM(SUBSTITUTE($Q1825,CHAR(160)," "))," ",REPT(" ",60)),60)))&amp;IF($U1825="","","-"&amp;TRIM(RIGHT(SUBSTITUTE(TRIM(SUBSTITUTE($U1825,CHAR(160)," "))," ",REPT(" ",60)),60)))&amp;".jpg")</f>
        <v/>
      </c>
    </row>
    <row r="1826" ht="14" customHeight="1">
      <c r="O1826" s="196">
        <f>_xlfn.LET(_xlpm.d,_xlfn.XLOOKUP(M1826,'[1]Birth Dates'!$A:$A,'[1]Birth Dates'!$B:$B,"",0),IF(_xlpm.d=0,"",_xlpm.d))</f>
        <v/>
      </c>
      <c r="P1826" s="196">
        <f>IF(OR(O1826="",A1826="",NOT(ISNUMBER(O1826)),O1826&gt;A1826),"",DATEDIF(O1826,A1826,"Y")&amp;" years, "&amp;DATEDIF(O1826,A1826,"YM")&amp;" months, "&amp;DATEDIF(O1826,A1826,"MD")&amp;" days")</f>
        <v/>
      </c>
      <c r="S1826" s="196">
        <f>_xlfn.LET(_xlpm.d,_xlfn.XLOOKUP(Q1826,'[1]Birth Dates'!$A:$A,'[1]Birth Dates'!$B:$B,"",0),IF(_xlpm.d=0,"",_xlpm.d))</f>
        <v/>
      </c>
      <c r="T1826" s="196">
        <f>IF(OR(S1826="",A1826="",NOT(ISNUMBER(S1826)),S1826&gt;A1826),"",DATEDIF(S1826,A1826,"Y")&amp;" years, "&amp;DATEDIF(S1826,A1826,"YM")&amp;" months, "&amp;DATEDIF(S1826,A1826,"MD")&amp;" days")</f>
        <v/>
      </c>
      <c r="W1826" s="196">
        <f>_xlfn.LET(_xlpm.d,_xlfn.XLOOKUP(U1826,'[1]Birth Dates'!$A:$A,'[1]Birth Dates'!$B:$B,"",0),IF(_xlpm.d=0,"",_xlpm.d))</f>
        <v/>
      </c>
      <c r="X1826" s="196">
        <f>IF(OR(W1826="",A1826="",NOT(ISNUMBER(W1826)),W1826&gt;A1826),"",DATEDIF(W1826,A1826,"Y")&amp;" years, "&amp;DATEDIF(W1826,A1826,"YM")&amp;" months, "&amp;DATEDIF(W1826,A1826,"MD")&amp;" days")</f>
        <v/>
      </c>
      <c r="AR1826" s="175">
        <f>IF($B1826="","",TEXT($A1826,"yyyymmdd")&amp;"_P"&amp;$C1826&amp;"_C"&amp;$F1826&amp;"_"&amp;TRIM(RIGHT(SUBSTITUTE(TRIM(SUBSTITUTE($M1826,CHAR(160)," "))," ",REPT(" ",60)),60))&amp;IF($Q1826="","","-"&amp;TRIM(RIGHT(SUBSTITUTE(TRIM(SUBSTITUTE($Q1826,CHAR(160)," "))," ",REPT(" ",60)),60)))&amp;IF($U1826="","","-"&amp;TRIM(RIGHT(SUBSTITUTE(TRIM(SUBSTITUTE($U1826,CHAR(160)," "))," ",REPT(" ",60)),60)))&amp;".jpg")</f>
        <v/>
      </c>
    </row>
    <row r="1827" ht="14" customHeight="1">
      <c r="O1827" s="196">
        <f>_xlfn.LET(_xlpm.d,_xlfn.XLOOKUP(M1827,'[1]Birth Dates'!$A:$A,'[1]Birth Dates'!$B:$B,"",0),IF(_xlpm.d=0,"",_xlpm.d))</f>
        <v/>
      </c>
      <c r="P1827" s="196">
        <f>IF(OR(O1827="",A1827="",NOT(ISNUMBER(O1827)),O1827&gt;A1827),"",DATEDIF(O1827,A1827,"Y")&amp;" years, "&amp;DATEDIF(O1827,A1827,"YM")&amp;" months, "&amp;DATEDIF(O1827,A1827,"MD")&amp;" days")</f>
        <v/>
      </c>
      <c r="S1827" s="196">
        <f>_xlfn.LET(_xlpm.d,_xlfn.XLOOKUP(Q1827,'[1]Birth Dates'!$A:$A,'[1]Birth Dates'!$B:$B,"",0),IF(_xlpm.d=0,"",_xlpm.d))</f>
        <v/>
      </c>
      <c r="T1827" s="196">
        <f>IF(OR(S1827="",A1827="",NOT(ISNUMBER(S1827)),S1827&gt;A1827),"",DATEDIF(S1827,A1827,"Y")&amp;" years, "&amp;DATEDIF(S1827,A1827,"YM")&amp;" months, "&amp;DATEDIF(S1827,A1827,"MD")&amp;" days")</f>
        <v/>
      </c>
      <c r="W1827" s="196">
        <f>_xlfn.LET(_xlpm.d,_xlfn.XLOOKUP(U1827,'[1]Birth Dates'!$A:$A,'[1]Birth Dates'!$B:$B,"",0),IF(_xlpm.d=0,"",_xlpm.d))</f>
        <v/>
      </c>
      <c r="X1827" s="196">
        <f>IF(OR(W1827="",A1827="",NOT(ISNUMBER(W1827)),W1827&gt;A1827),"",DATEDIF(W1827,A1827,"Y")&amp;" years, "&amp;DATEDIF(W1827,A1827,"YM")&amp;" months, "&amp;DATEDIF(W1827,A1827,"MD")&amp;" days")</f>
        <v/>
      </c>
      <c r="AR1827" s="175">
        <f>IF($B1827="","",TEXT($A1827,"yyyymmdd")&amp;"_P"&amp;$C1827&amp;"_C"&amp;$F1827&amp;"_"&amp;TRIM(RIGHT(SUBSTITUTE(TRIM(SUBSTITUTE($M1827,CHAR(160)," "))," ",REPT(" ",60)),60))&amp;IF($Q1827="","","-"&amp;TRIM(RIGHT(SUBSTITUTE(TRIM(SUBSTITUTE($Q1827,CHAR(160)," "))," ",REPT(" ",60)),60)))&amp;IF($U1827="","","-"&amp;TRIM(RIGHT(SUBSTITUTE(TRIM(SUBSTITUTE($U1827,CHAR(160)," "))," ",REPT(" ",60)),60)))&amp;".jpg")</f>
        <v/>
      </c>
    </row>
    <row r="1828" ht="14" customHeight="1">
      <c r="O1828" s="196">
        <f>_xlfn.LET(_xlpm.d,_xlfn.XLOOKUP(M1828,'[1]Birth Dates'!$A:$A,'[1]Birth Dates'!$B:$B,"",0),IF(_xlpm.d=0,"",_xlpm.d))</f>
        <v/>
      </c>
      <c r="P1828" s="196">
        <f>IF(OR(O1828="",A1828="",NOT(ISNUMBER(O1828)),O1828&gt;A1828),"",DATEDIF(O1828,A1828,"Y")&amp;" years, "&amp;DATEDIF(O1828,A1828,"YM")&amp;" months, "&amp;DATEDIF(O1828,A1828,"MD")&amp;" days")</f>
        <v/>
      </c>
      <c r="S1828" s="196">
        <f>_xlfn.LET(_xlpm.d,_xlfn.XLOOKUP(Q1828,'[1]Birth Dates'!$A:$A,'[1]Birth Dates'!$B:$B,"",0),IF(_xlpm.d=0,"",_xlpm.d))</f>
        <v/>
      </c>
      <c r="T1828" s="196">
        <f>IF(OR(S1828="",A1828="",NOT(ISNUMBER(S1828)),S1828&gt;A1828),"",DATEDIF(S1828,A1828,"Y")&amp;" years, "&amp;DATEDIF(S1828,A1828,"YM")&amp;" months, "&amp;DATEDIF(S1828,A1828,"MD")&amp;" days")</f>
        <v/>
      </c>
      <c r="W1828" s="196">
        <f>_xlfn.LET(_xlpm.d,_xlfn.XLOOKUP(U1828,'[1]Birth Dates'!$A:$A,'[1]Birth Dates'!$B:$B,"",0),IF(_xlpm.d=0,"",_xlpm.d))</f>
        <v/>
      </c>
      <c r="X1828" s="196">
        <f>IF(OR(W1828="",A1828="",NOT(ISNUMBER(W1828)),W1828&gt;A1828),"",DATEDIF(W1828,A1828,"Y")&amp;" years, "&amp;DATEDIF(W1828,A1828,"YM")&amp;" months, "&amp;DATEDIF(W1828,A1828,"MD")&amp;" days")</f>
        <v/>
      </c>
      <c r="AR1828" s="175">
        <f>IF($B1828="","",TEXT($A1828,"yyyymmdd")&amp;"_P"&amp;$C1828&amp;"_C"&amp;$F1828&amp;"_"&amp;TRIM(RIGHT(SUBSTITUTE(TRIM(SUBSTITUTE($M1828,CHAR(160)," "))," ",REPT(" ",60)),60))&amp;IF($Q1828="","","-"&amp;TRIM(RIGHT(SUBSTITUTE(TRIM(SUBSTITUTE($Q1828,CHAR(160)," "))," ",REPT(" ",60)),60)))&amp;IF($U1828="","","-"&amp;TRIM(RIGHT(SUBSTITUTE(TRIM(SUBSTITUTE($U1828,CHAR(160)," "))," ",REPT(" ",60)),60)))&amp;".jpg")</f>
        <v/>
      </c>
    </row>
    <row r="1829" ht="14" customHeight="1">
      <c r="O1829" s="196">
        <f>_xlfn.LET(_xlpm.d,_xlfn.XLOOKUP(M1829,'[1]Birth Dates'!$A:$A,'[1]Birth Dates'!$B:$B,"",0),IF(_xlpm.d=0,"",_xlpm.d))</f>
        <v/>
      </c>
      <c r="P1829" s="196">
        <f>IF(OR(O1829="",A1829="",NOT(ISNUMBER(O1829)),O1829&gt;A1829),"",DATEDIF(O1829,A1829,"Y")&amp;" years, "&amp;DATEDIF(O1829,A1829,"YM")&amp;" months, "&amp;DATEDIF(O1829,A1829,"MD")&amp;" days")</f>
        <v/>
      </c>
      <c r="S1829" s="196">
        <f>_xlfn.LET(_xlpm.d,_xlfn.XLOOKUP(Q1829,'[1]Birth Dates'!$A:$A,'[1]Birth Dates'!$B:$B,"",0),IF(_xlpm.d=0,"",_xlpm.d))</f>
        <v/>
      </c>
      <c r="T1829" s="196">
        <f>IF(OR(S1829="",A1829="",NOT(ISNUMBER(S1829)),S1829&gt;A1829),"",DATEDIF(S1829,A1829,"Y")&amp;" years, "&amp;DATEDIF(S1829,A1829,"YM")&amp;" months, "&amp;DATEDIF(S1829,A1829,"MD")&amp;" days")</f>
        <v/>
      </c>
      <c r="W1829" s="196">
        <f>_xlfn.LET(_xlpm.d,_xlfn.XLOOKUP(U1829,'[1]Birth Dates'!$A:$A,'[1]Birth Dates'!$B:$B,"",0),IF(_xlpm.d=0,"",_xlpm.d))</f>
        <v/>
      </c>
      <c r="X1829" s="196">
        <f>IF(OR(W1829="",A1829="",NOT(ISNUMBER(W1829)),W1829&gt;A1829),"",DATEDIF(W1829,A1829,"Y")&amp;" years, "&amp;DATEDIF(W1829,A1829,"YM")&amp;" months, "&amp;DATEDIF(W1829,A1829,"MD")&amp;" days")</f>
        <v/>
      </c>
      <c r="AR1829" s="175">
        <f>IF($B1829="","",TEXT($A1829,"yyyymmdd")&amp;"_P"&amp;$C1829&amp;"_C"&amp;$F1829&amp;"_"&amp;TRIM(RIGHT(SUBSTITUTE(TRIM(SUBSTITUTE($M1829,CHAR(160)," "))," ",REPT(" ",60)),60))&amp;IF($Q1829="","","-"&amp;TRIM(RIGHT(SUBSTITUTE(TRIM(SUBSTITUTE($Q1829,CHAR(160)," "))," ",REPT(" ",60)),60)))&amp;IF($U1829="","","-"&amp;TRIM(RIGHT(SUBSTITUTE(TRIM(SUBSTITUTE($U1829,CHAR(160)," "))," ",REPT(" ",60)),60)))&amp;".jpg")</f>
        <v/>
      </c>
    </row>
    <row r="1830" ht="14" customHeight="1">
      <c r="O1830" s="196">
        <f>_xlfn.LET(_xlpm.d,_xlfn.XLOOKUP(M1830,'[1]Birth Dates'!$A:$A,'[1]Birth Dates'!$B:$B,"",0),IF(_xlpm.d=0,"",_xlpm.d))</f>
        <v/>
      </c>
      <c r="P1830" s="196">
        <f>IF(OR(O1830="",A1830="",NOT(ISNUMBER(O1830)),O1830&gt;A1830),"",DATEDIF(O1830,A1830,"Y")&amp;" years, "&amp;DATEDIF(O1830,A1830,"YM")&amp;" months, "&amp;DATEDIF(O1830,A1830,"MD")&amp;" days")</f>
        <v/>
      </c>
      <c r="S1830" s="196">
        <f>_xlfn.LET(_xlpm.d,_xlfn.XLOOKUP(Q1830,'[1]Birth Dates'!$A:$A,'[1]Birth Dates'!$B:$B,"",0),IF(_xlpm.d=0,"",_xlpm.d))</f>
        <v/>
      </c>
      <c r="T1830" s="196">
        <f>IF(OR(S1830="",A1830="",NOT(ISNUMBER(S1830)),S1830&gt;A1830),"",DATEDIF(S1830,A1830,"Y")&amp;" years, "&amp;DATEDIF(S1830,A1830,"YM")&amp;" months, "&amp;DATEDIF(S1830,A1830,"MD")&amp;" days")</f>
        <v/>
      </c>
      <c r="W1830" s="196">
        <f>_xlfn.LET(_xlpm.d,_xlfn.XLOOKUP(U1830,'[1]Birth Dates'!$A:$A,'[1]Birth Dates'!$B:$B,"",0),IF(_xlpm.d=0,"",_xlpm.d))</f>
        <v/>
      </c>
      <c r="X1830" s="196">
        <f>IF(OR(W1830="",A1830="",NOT(ISNUMBER(W1830)),W1830&gt;A1830),"",DATEDIF(W1830,A1830,"Y")&amp;" years, "&amp;DATEDIF(W1830,A1830,"YM")&amp;" months, "&amp;DATEDIF(W1830,A1830,"MD")&amp;" days")</f>
        <v/>
      </c>
      <c r="AR1830" s="175">
        <f>IF($B1830="","",TEXT($A1830,"yyyymmdd")&amp;"_P"&amp;$C1830&amp;"_C"&amp;$F1830&amp;"_"&amp;TRIM(RIGHT(SUBSTITUTE(TRIM(SUBSTITUTE($M1830,CHAR(160)," "))," ",REPT(" ",60)),60))&amp;IF($Q1830="","","-"&amp;TRIM(RIGHT(SUBSTITUTE(TRIM(SUBSTITUTE($Q1830,CHAR(160)," "))," ",REPT(" ",60)),60)))&amp;IF($U1830="","","-"&amp;TRIM(RIGHT(SUBSTITUTE(TRIM(SUBSTITUTE($U1830,CHAR(160)," "))," ",REPT(" ",60)),60)))&amp;".jpg")</f>
        <v/>
      </c>
    </row>
    <row r="1831" ht="14" customHeight="1">
      <c r="O1831" s="196">
        <f>_xlfn.LET(_xlpm.d,_xlfn.XLOOKUP(M1831,'[1]Birth Dates'!$A:$A,'[1]Birth Dates'!$B:$B,"",0),IF(_xlpm.d=0,"",_xlpm.d))</f>
        <v/>
      </c>
      <c r="P1831" s="196">
        <f>IF(OR(O1831="",A1831="",NOT(ISNUMBER(O1831)),O1831&gt;A1831),"",DATEDIF(O1831,A1831,"Y")&amp;" years, "&amp;DATEDIF(O1831,A1831,"YM")&amp;" months, "&amp;DATEDIF(O1831,A1831,"MD")&amp;" days")</f>
        <v/>
      </c>
      <c r="S1831" s="196">
        <f>_xlfn.LET(_xlpm.d,_xlfn.XLOOKUP(Q1831,'[1]Birth Dates'!$A:$A,'[1]Birth Dates'!$B:$B,"",0),IF(_xlpm.d=0,"",_xlpm.d))</f>
        <v/>
      </c>
      <c r="T1831" s="196">
        <f>IF(OR(S1831="",A1831="",NOT(ISNUMBER(S1831)),S1831&gt;A1831),"",DATEDIF(S1831,A1831,"Y")&amp;" years, "&amp;DATEDIF(S1831,A1831,"YM")&amp;" months, "&amp;DATEDIF(S1831,A1831,"MD")&amp;" days")</f>
        <v/>
      </c>
      <c r="W1831" s="196">
        <f>_xlfn.LET(_xlpm.d,_xlfn.XLOOKUP(U1831,'[1]Birth Dates'!$A:$A,'[1]Birth Dates'!$B:$B,"",0),IF(_xlpm.d=0,"",_xlpm.d))</f>
        <v/>
      </c>
      <c r="X1831" s="196">
        <f>IF(OR(W1831="",A1831="",NOT(ISNUMBER(W1831)),W1831&gt;A1831),"",DATEDIF(W1831,A1831,"Y")&amp;" years, "&amp;DATEDIF(W1831,A1831,"YM")&amp;" months, "&amp;DATEDIF(W1831,A1831,"MD")&amp;" days")</f>
        <v/>
      </c>
      <c r="AR1831" s="175">
        <f>IF($B1831="","",TEXT($A1831,"yyyymmdd")&amp;"_P"&amp;$C1831&amp;"_C"&amp;$F1831&amp;"_"&amp;TRIM(RIGHT(SUBSTITUTE(TRIM(SUBSTITUTE($M1831,CHAR(160)," "))," ",REPT(" ",60)),60))&amp;IF($Q1831="","","-"&amp;TRIM(RIGHT(SUBSTITUTE(TRIM(SUBSTITUTE($Q1831,CHAR(160)," "))," ",REPT(" ",60)),60)))&amp;IF($U1831="","","-"&amp;TRIM(RIGHT(SUBSTITUTE(TRIM(SUBSTITUTE($U1831,CHAR(160)," "))," ",REPT(" ",60)),60)))&amp;".jpg")</f>
        <v/>
      </c>
    </row>
    <row r="1832" ht="14" customHeight="1">
      <c r="O1832" s="196">
        <f>_xlfn.LET(_xlpm.d,_xlfn.XLOOKUP(M1832,'[1]Birth Dates'!$A:$A,'[1]Birth Dates'!$B:$B,"",0),IF(_xlpm.d=0,"",_xlpm.d))</f>
        <v/>
      </c>
      <c r="P1832" s="196">
        <f>IF(OR(O1832="",A1832="",NOT(ISNUMBER(O1832)),O1832&gt;A1832),"",DATEDIF(O1832,A1832,"Y")&amp;" years, "&amp;DATEDIF(O1832,A1832,"YM")&amp;" months, "&amp;DATEDIF(O1832,A1832,"MD")&amp;" days")</f>
        <v/>
      </c>
      <c r="S1832" s="196">
        <f>_xlfn.LET(_xlpm.d,_xlfn.XLOOKUP(Q1832,'[1]Birth Dates'!$A:$A,'[1]Birth Dates'!$B:$B,"",0),IF(_xlpm.d=0,"",_xlpm.d))</f>
        <v/>
      </c>
      <c r="T1832" s="196">
        <f>IF(OR(S1832="",A1832="",NOT(ISNUMBER(S1832)),S1832&gt;A1832),"",DATEDIF(S1832,A1832,"Y")&amp;" years, "&amp;DATEDIF(S1832,A1832,"YM")&amp;" months, "&amp;DATEDIF(S1832,A1832,"MD")&amp;" days")</f>
        <v/>
      </c>
      <c r="W1832" s="196">
        <f>_xlfn.LET(_xlpm.d,_xlfn.XLOOKUP(U1832,'[1]Birth Dates'!$A:$A,'[1]Birth Dates'!$B:$B,"",0),IF(_xlpm.d=0,"",_xlpm.d))</f>
        <v/>
      </c>
      <c r="X1832" s="196">
        <f>IF(OR(W1832="",A1832="",NOT(ISNUMBER(W1832)),W1832&gt;A1832),"",DATEDIF(W1832,A1832,"Y")&amp;" years, "&amp;DATEDIF(W1832,A1832,"YM")&amp;" months, "&amp;DATEDIF(W1832,A1832,"MD")&amp;" days")</f>
        <v/>
      </c>
      <c r="AR1832" s="226">
        <f>IF($B1832="","",TEXT($A1832,"yyyymmdd")&amp;"_P"&amp;$C1832&amp;"_C"&amp;$F1832&amp;"_"&amp;TRIM(RIGHT(SUBSTITUTE(TRIM(SUBSTITUTE($M1832,CHAR(160)," "))," ",REPT(" ",60)),60))&amp;IF($Q1832="","","-"&amp;TRIM(RIGHT(SUBSTITUTE(TRIM(SUBSTITUTE($Q1832,CHAR(160)," "))," ",REPT(" ",60)),60)))&amp;IF($U1832="","","-"&amp;TRIM(RIGHT(SUBSTITUTE(TRIM(SUBSTITUTE($U1832,CHAR(160)," "))," ",REPT(" ",60)),60)))&amp;".jpg")</f>
        <v/>
      </c>
    </row>
    <row r="1833" ht="14" customHeight="1">
      <c r="O1833" s="196">
        <f>_xlfn.LET(_xlpm.d,_xlfn.XLOOKUP(M1833,'[1]Birth Dates'!$A:$A,'[1]Birth Dates'!$B:$B,"",0),IF(_xlpm.d=0,"",_xlpm.d))</f>
        <v/>
      </c>
      <c r="P1833" s="196">
        <f>IF(OR(O1833="",A1833="",NOT(ISNUMBER(O1833)),O1833&gt;A1833),"",DATEDIF(O1833,A1833,"Y")&amp;" years, "&amp;DATEDIF(O1833,A1833,"YM")&amp;" months, "&amp;DATEDIF(O1833,A1833,"MD")&amp;" days")</f>
        <v/>
      </c>
      <c r="S1833" s="196">
        <f>_xlfn.LET(_xlpm.d,_xlfn.XLOOKUP(Q1833,'[1]Birth Dates'!$A:$A,'[1]Birth Dates'!$B:$B,"",0),IF(_xlpm.d=0,"",_xlpm.d))</f>
        <v/>
      </c>
      <c r="T1833" s="196">
        <f>IF(OR(S1833="",A1833="",NOT(ISNUMBER(S1833)),S1833&gt;A1833),"",DATEDIF(S1833,A1833,"Y")&amp;" years, "&amp;DATEDIF(S1833,A1833,"YM")&amp;" months, "&amp;DATEDIF(S1833,A1833,"MD")&amp;" days")</f>
        <v/>
      </c>
      <c r="W1833" s="196">
        <f>_xlfn.LET(_xlpm.d,_xlfn.XLOOKUP(U1833,'[1]Birth Dates'!$A:$A,'[1]Birth Dates'!$B:$B,"",0),IF(_xlpm.d=0,"",_xlpm.d))</f>
        <v/>
      </c>
      <c r="X1833" s="196">
        <f>IF(OR(W1833="",A1833="",NOT(ISNUMBER(W1833)),W1833&gt;A1833),"",DATEDIF(W1833,A1833,"Y")&amp;" years, "&amp;DATEDIF(W1833,A1833,"YM")&amp;" months, "&amp;DATEDIF(W1833,A1833,"MD")&amp;" days")</f>
        <v/>
      </c>
      <c r="AR1833" s="175">
        <f>IF($B1833="","",TEXT($A1833,"yyyymmdd")&amp;"_P"&amp;$C1833&amp;"_C"&amp;$F1833&amp;"_"&amp;TRIM(RIGHT(SUBSTITUTE(TRIM(SUBSTITUTE($M1833,CHAR(160)," "))," ",REPT(" ",60)),60))&amp;IF($Q1833="","","-"&amp;TRIM(RIGHT(SUBSTITUTE(TRIM(SUBSTITUTE($Q1833,CHAR(160)," "))," ",REPT(" ",60)),60)))&amp;IF($U1833="","","-"&amp;TRIM(RIGHT(SUBSTITUTE(TRIM(SUBSTITUTE($U1833,CHAR(160)," "))," ",REPT(" ",60)),60)))&amp;".jpg")</f>
        <v/>
      </c>
    </row>
    <row r="1834" ht="14" customHeight="1">
      <c r="O1834" s="196">
        <f>_xlfn.LET(_xlpm.d,_xlfn.XLOOKUP(M1834,'[1]Birth Dates'!$A:$A,'[1]Birth Dates'!$B:$B,"",0),IF(_xlpm.d=0,"",_xlpm.d))</f>
        <v/>
      </c>
      <c r="P1834" s="196">
        <f>IF(OR(O1834="",A1834="",NOT(ISNUMBER(O1834)),O1834&gt;A1834),"",DATEDIF(O1834,A1834,"Y")&amp;" years, "&amp;DATEDIF(O1834,A1834,"YM")&amp;" months, "&amp;DATEDIF(O1834,A1834,"MD")&amp;" days")</f>
        <v/>
      </c>
      <c r="S1834" s="196">
        <f>_xlfn.LET(_xlpm.d,_xlfn.XLOOKUP(Q1834,'[1]Birth Dates'!$A:$A,'[1]Birth Dates'!$B:$B,"",0),IF(_xlpm.d=0,"",_xlpm.d))</f>
        <v/>
      </c>
      <c r="T1834" s="196">
        <f>IF(OR(S1834="",A1834="",NOT(ISNUMBER(S1834)),S1834&gt;A1834),"",DATEDIF(S1834,A1834,"Y")&amp;" years, "&amp;DATEDIF(S1834,A1834,"YM")&amp;" months, "&amp;DATEDIF(S1834,A1834,"MD")&amp;" days")</f>
        <v/>
      </c>
      <c r="W1834" s="196">
        <f>_xlfn.LET(_xlpm.d,_xlfn.XLOOKUP(U1834,'[1]Birth Dates'!$A:$A,'[1]Birth Dates'!$B:$B,"",0),IF(_xlpm.d=0,"",_xlpm.d))</f>
        <v/>
      </c>
      <c r="X1834" s="196">
        <f>IF(OR(W1834="",A1834="",NOT(ISNUMBER(W1834)),W1834&gt;A1834),"",DATEDIF(W1834,A1834,"Y")&amp;" years, "&amp;DATEDIF(W1834,A1834,"YM")&amp;" months, "&amp;DATEDIF(W1834,A1834,"MD")&amp;" days")</f>
        <v/>
      </c>
      <c r="AR1834" s="175">
        <f>IF($B1834="","",TEXT($A1834,"yyyymmdd")&amp;"_P"&amp;$C1834&amp;"_C"&amp;$F1834&amp;"_"&amp;TRIM(RIGHT(SUBSTITUTE(TRIM(SUBSTITUTE($M1834,CHAR(160)," "))," ",REPT(" ",60)),60))&amp;IF($Q1834="","","-"&amp;TRIM(RIGHT(SUBSTITUTE(TRIM(SUBSTITUTE($Q1834,CHAR(160)," "))," ",REPT(" ",60)),60)))&amp;IF($U1834="","","-"&amp;TRIM(RIGHT(SUBSTITUTE(TRIM(SUBSTITUTE($U1834,CHAR(160)," "))," ",REPT(" ",60)),60)))&amp;".jpg")</f>
        <v/>
      </c>
    </row>
    <row r="1835" ht="14" customHeight="1">
      <c r="O1835" s="196">
        <f>_xlfn.LET(_xlpm.d,_xlfn.XLOOKUP(M1835,'[1]Birth Dates'!$A:$A,'[1]Birth Dates'!$B:$B,"",0),IF(_xlpm.d=0,"",_xlpm.d))</f>
        <v/>
      </c>
      <c r="P1835" s="196">
        <f>IF(OR(O1835="",A1835="",NOT(ISNUMBER(O1835)),O1835&gt;A1835),"",DATEDIF(O1835,A1835,"Y")&amp;" years, "&amp;DATEDIF(O1835,A1835,"YM")&amp;" months, "&amp;DATEDIF(O1835,A1835,"MD")&amp;" days")</f>
        <v/>
      </c>
      <c r="S1835" s="196">
        <f>_xlfn.LET(_xlpm.d,_xlfn.XLOOKUP(Q1835,'[1]Birth Dates'!$A:$A,'[1]Birth Dates'!$B:$B,"",0),IF(_xlpm.d=0,"",_xlpm.d))</f>
        <v/>
      </c>
      <c r="T1835" s="196">
        <f>IF(OR(S1835="",A1835="",NOT(ISNUMBER(S1835)),S1835&gt;A1835),"",DATEDIF(S1835,A1835,"Y")&amp;" years, "&amp;DATEDIF(S1835,A1835,"YM")&amp;" months, "&amp;DATEDIF(S1835,A1835,"MD")&amp;" days")</f>
        <v/>
      </c>
      <c r="W1835" s="196">
        <f>_xlfn.LET(_xlpm.d,_xlfn.XLOOKUP(U1835,'[1]Birth Dates'!$A:$A,'[1]Birth Dates'!$B:$B,"",0),IF(_xlpm.d=0,"",_xlpm.d))</f>
        <v/>
      </c>
      <c r="X1835" s="196">
        <f>IF(OR(W1835="",A1835="",NOT(ISNUMBER(W1835)),W1835&gt;A1835),"",DATEDIF(W1835,A1835,"Y")&amp;" years, "&amp;DATEDIF(W1835,A1835,"YM")&amp;" months, "&amp;DATEDIF(W1835,A1835,"MD")&amp;" days")</f>
        <v/>
      </c>
      <c r="AR1835" s="175">
        <f>IF($B1835="","",TEXT($A1835,"yyyymmdd")&amp;"_P"&amp;$C1835&amp;"_C"&amp;$F1835&amp;"_"&amp;TRIM(RIGHT(SUBSTITUTE(TRIM(SUBSTITUTE($M1835,CHAR(160)," "))," ",REPT(" ",60)),60))&amp;IF($Q1835="","","-"&amp;TRIM(RIGHT(SUBSTITUTE(TRIM(SUBSTITUTE($Q1835,CHAR(160)," "))," ",REPT(" ",60)),60)))&amp;IF($U1835="","","-"&amp;TRIM(RIGHT(SUBSTITUTE(TRIM(SUBSTITUTE($U1835,CHAR(160)," "))," ",REPT(" ",60)),60)))&amp;".jpg")</f>
        <v/>
      </c>
    </row>
    <row r="1836" ht="14" customHeight="1">
      <c r="O1836" s="196">
        <f>_xlfn.LET(_xlpm.d,_xlfn.XLOOKUP(M1836,'[1]Birth Dates'!$A:$A,'[1]Birth Dates'!$B:$B,"",0),IF(_xlpm.d=0,"",_xlpm.d))</f>
        <v/>
      </c>
      <c r="P1836" s="196">
        <f>IF(OR(O1836="",A1836="",NOT(ISNUMBER(O1836)),O1836&gt;A1836),"",DATEDIF(O1836,A1836,"Y")&amp;" years, "&amp;DATEDIF(O1836,A1836,"YM")&amp;" months, "&amp;DATEDIF(O1836,A1836,"MD")&amp;" days")</f>
        <v/>
      </c>
      <c r="S1836" s="196">
        <f>_xlfn.LET(_xlpm.d,_xlfn.XLOOKUP(Q1836,'[1]Birth Dates'!$A:$A,'[1]Birth Dates'!$B:$B,"",0),IF(_xlpm.d=0,"",_xlpm.d))</f>
        <v/>
      </c>
      <c r="T1836" s="196">
        <f>IF(OR(S1836="",A1836="",NOT(ISNUMBER(S1836)),S1836&gt;A1836),"",DATEDIF(S1836,A1836,"Y")&amp;" years, "&amp;DATEDIF(S1836,A1836,"YM")&amp;" months, "&amp;DATEDIF(S1836,A1836,"MD")&amp;" days")</f>
        <v/>
      </c>
      <c r="W1836" s="196">
        <f>_xlfn.LET(_xlpm.d,_xlfn.XLOOKUP(U1836,'[1]Birth Dates'!$A:$A,'[1]Birth Dates'!$B:$B,"",0),IF(_xlpm.d=0,"",_xlpm.d))</f>
        <v/>
      </c>
      <c r="X1836" s="196">
        <f>IF(OR(W1836="",A1836="",NOT(ISNUMBER(W1836)),W1836&gt;A1836),"",DATEDIF(W1836,A1836,"Y")&amp;" years, "&amp;DATEDIF(W1836,A1836,"YM")&amp;" months, "&amp;DATEDIF(W1836,A1836,"MD")&amp;" days")</f>
        <v/>
      </c>
      <c r="AR1836" s="175">
        <f>IF($B1836="","",TEXT($A1836,"yyyymmdd")&amp;"_P"&amp;$C1836&amp;"_C"&amp;$F1836&amp;"_"&amp;TRIM(RIGHT(SUBSTITUTE(TRIM(SUBSTITUTE($M1836,CHAR(160)," "))," ",REPT(" ",60)),60))&amp;IF($Q1836="","","-"&amp;TRIM(RIGHT(SUBSTITUTE(TRIM(SUBSTITUTE($Q1836,CHAR(160)," "))," ",REPT(" ",60)),60)))&amp;IF($U1836="","","-"&amp;TRIM(RIGHT(SUBSTITUTE(TRIM(SUBSTITUTE($U1836,CHAR(160)," "))," ",REPT(" ",60)),60)))&amp;".jpg")</f>
        <v/>
      </c>
    </row>
    <row r="1837" ht="14" customHeight="1">
      <c r="O1837" s="196">
        <f>_xlfn.LET(_xlpm.d,_xlfn.XLOOKUP(M1837,'[1]Birth Dates'!$A:$A,'[1]Birth Dates'!$B:$B,"",0),IF(_xlpm.d=0,"",_xlpm.d))</f>
        <v/>
      </c>
      <c r="P1837" s="196">
        <f>IF(OR(O1837="",A1837="",NOT(ISNUMBER(O1837)),O1837&gt;A1837),"",DATEDIF(O1837,A1837,"Y")&amp;" years, "&amp;DATEDIF(O1837,A1837,"YM")&amp;" months, "&amp;DATEDIF(O1837,A1837,"MD")&amp;" days")</f>
        <v/>
      </c>
      <c r="S1837" s="196">
        <f>_xlfn.LET(_xlpm.d,_xlfn.XLOOKUP(Q1837,'[1]Birth Dates'!$A:$A,'[1]Birth Dates'!$B:$B,"",0),IF(_xlpm.d=0,"",_xlpm.d))</f>
        <v/>
      </c>
      <c r="T1837" s="196">
        <f>IF(OR(S1837="",A1837="",NOT(ISNUMBER(S1837)),S1837&gt;A1837),"",DATEDIF(S1837,A1837,"Y")&amp;" years, "&amp;DATEDIF(S1837,A1837,"YM")&amp;" months, "&amp;DATEDIF(S1837,A1837,"MD")&amp;" days")</f>
        <v/>
      </c>
      <c r="W1837" s="196">
        <f>_xlfn.LET(_xlpm.d,_xlfn.XLOOKUP(U1837,'[1]Birth Dates'!$A:$A,'[1]Birth Dates'!$B:$B,"",0),IF(_xlpm.d=0,"",_xlpm.d))</f>
        <v/>
      </c>
      <c r="X1837" s="196">
        <f>IF(OR(W1837="",A1837="",NOT(ISNUMBER(W1837)),W1837&gt;A1837),"",DATEDIF(W1837,A1837,"Y")&amp;" years, "&amp;DATEDIF(W1837,A1837,"YM")&amp;" months, "&amp;DATEDIF(W1837,A1837,"MD")&amp;" days")</f>
        <v/>
      </c>
      <c r="AR1837" s="175">
        <f>IF($B1837="","",TEXT($A1837,"yyyymmdd")&amp;"_P"&amp;$C1837&amp;"_C"&amp;$F1837&amp;"_"&amp;TRIM(RIGHT(SUBSTITUTE(TRIM(SUBSTITUTE($M1837,CHAR(160)," "))," ",REPT(" ",60)),60))&amp;IF($Q1837="","","-"&amp;TRIM(RIGHT(SUBSTITUTE(TRIM(SUBSTITUTE($Q1837,CHAR(160)," "))," ",REPT(" ",60)),60)))&amp;IF($U1837="","","-"&amp;TRIM(RIGHT(SUBSTITUTE(TRIM(SUBSTITUTE($U1837,CHAR(160)," "))," ",REPT(" ",60)),60)))&amp;".jpg")</f>
        <v/>
      </c>
    </row>
    <row r="1838" ht="14" customHeight="1">
      <c r="O1838" s="196">
        <f>_xlfn.LET(_xlpm.d,_xlfn.XLOOKUP(M1838,'[1]Birth Dates'!$A:$A,'[1]Birth Dates'!$B:$B,"",0),IF(_xlpm.d=0,"",_xlpm.d))</f>
        <v/>
      </c>
      <c r="P1838" s="196">
        <f>IF(OR(O1838="",A1838="",NOT(ISNUMBER(O1838)),O1838&gt;A1838),"",DATEDIF(O1838,A1838,"Y")&amp;" years, "&amp;DATEDIF(O1838,A1838,"YM")&amp;" months, "&amp;DATEDIF(O1838,A1838,"MD")&amp;" days")</f>
        <v/>
      </c>
      <c r="S1838" s="196">
        <f>_xlfn.LET(_xlpm.d,_xlfn.XLOOKUP(Q1838,'[1]Birth Dates'!$A:$A,'[1]Birth Dates'!$B:$B,"",0),IF(_xlpm.d=0,"",_xlpm.d))</f>
        <v/>
      </c>
      <c r="T1838" s="196">
        <f>IF(OR(S1838="",A1838="",NOT(ISNUMBER(S1838)),S1838&gt;A1838),"",DATEDIF(S1838,A1838,"Y")&amp;" years, "&amp;DATEDIF(S1838,A1838,"YM")&amp;" months, "&amp;DATEDIF(S1838,A1838,"MD")&amp;" days")</f>
        <v/>
      </c>
      <c r="W1838" s="196">
        <f>_xlfn.LET(_xlpm.d,_xlfn.XLOOKUP(U1838,'[1]Birth Dates'!$A:$A,'[1]Birth Dates'!$B:$B,"",0),IF(_xlpm.d=0,"",_xlpm.d))</f>
        <v/>
      </c>
      <c r="X1838" s="196">
        <f>IF(OR(W1838="",A1838="",NOT(ISNUMBER(W1838)),W1838&gt;A1838),"",DATEDIF(W1838,A1838,"Y")&amp;" years, "&amp;DATEDIF(W1838,A1838,"YM")&amp;" months, "&amp;DATEDIF(W1838,A1838,"MD")&amp;" days")</f>
        <v/>
      </c>
      <c r="AR1838" s="175">
        <f>IF($B1838="","",TEXT($A1838,"yyyymmdd")&amp;"_P"&amp;$C1838&amp;"_C"&amp;$F1838&amp;"_"&amp;TRIM(RIGHT(SUBSTITUTE(TRIM(SUBSTITUTE($M1838,CHAR(160)," "))," ",REPT(" ",60)),60))&amp;IF($Q1838="","","-"&amp;TRIM(RIGHT(SUBSTITUTE(TRIM(SUBSTITUTE($Q1838,CHAR(160)," "))," ",REPT(" ",60)),60)))&amp;IF($U1838="","","-"&amp;TRIM(RIGHT(SUBSTITUTE(TRIM(SUBSTITUTE($U1838,CHAR(160)," "))," ",REPT(" ",60)),60)))&amp;".jpg")</f>
        <v/>
      </c>
    </row>
    <row r="1839" ht="14" customHeight="1">
      <c r="O1839" s="196">
        <f>_xlfn.LET(_xlpm.d,_xlfn.XLOOKUP(M1839,'[1]Birth Dates'!$A:$A,'[1]Birth Dates'!$B:$B,"",0),IF(_xlpm.d=0,"",_xlpm.d))</f>
        <v/>
      </c>
      <c r="P1839" s="196">
        <f>IF(OR(O1839="",A1839="",NOT(ISNUMBER(O1839)),O1839&gt;A1839),"",DATEDIF(O1839,A1839,"Y")&amp;" years, "&amp;DATEDIF(O1839,A1839,"YM")&amp;" months, "&amp;DATEDIF(O1839,A1839,"MD")&amp;" days")</f>
        <v/>
      </c>
      <c r="S1839" s="196">
        <f>_xlfn.LET(_xlpm.d,_xlfn.XLOOKUP(Q1839,'[1]Birth Dates'!$A:$A,'[1]Birth Dates'!$B:$B,"",0),IF(_xlpm.d=0,"",_xlpm.d))</f>
        <v/>
      </c>
      <c r="T1839" s="196">
        <f>IF(OR(S1839="",A1839="",NOT(ISNUMBER(S1839)),S1839&gt;A1839),"",DATEDIF(S1839,A1839,"Y")&amp;" years, "&amp;DATEDIF(S1839,A1839,"YM")&amp;" months, "&amp;DATEDIF(S1839,A1839,"MD")&amp;" days")</f>
        <v/>
      </c>
      <c r="W1839" s="196">
        <f>_xlfn.LET(_xlpm.d,_xlfn.XLOOKUP(U1839,'[1]Birth Dates'!$A:$A,'[1]Birth Dates'!$B:$B,"",0),IF(_xlpm.d=0,"",_xlpm.d))</f>
        <v/>
      </c>
      <c r="X1839" s="196">
        <f>IF(OR(W1839="",A1839="",NOT(ISNUMBER(W1839)),W1839&gt;A1839),"",DATEDIF(W1839,A1839,"Y")&amp;" years, "&amp;DATEDIF(W1839,A1839,"YM")&amp;" months, "&amp;DATEDIF(W1839,A1839,"MD")&amp;" days")</f>
        <v/>
      </c>
      <c r="AR1839" s="175">
        <f>IF($B1839="","",TEXT($A1839,"yyyymmdd")&amp;"_P"&amp;$C1839&amp;"_C"&amp;$F1839&amp;"_"&amp;TRIM(RIGHT(SUBSTITUTE(TRIM(SUBSTITUTE($M1839,CHAR(160)," "))," ",REPT(" ",60)),60))&amp;IF($Q1839="","","-"&amp;TRIM(RIGHT(SUBSTITUTE(TRIM(SUBSTITUTE($Q1839,CHAR(160)," "))," ",REPT(" ",60)),60)))&amp;IF($U1839="","","-"&amp;TRIM(RIGHT(SUBSTITUTE(TRIM(SUBSTITUTE($U1839,CHAR(160)," "))," ",REPT(" ",60)),60)))&amp;".jpg")</f>
        <v/>
      </c>
    </row>
    <row r="1840" ht="14" customHeight="1">
      <c r="O1840" s="196">
        <f>_xlfn.LET(_xlpm.d,_xlfn.XLOOKUP(M1840,'[1]Birth Dates'!$A:$A,'[1]Birth Dates'!$B:$B,"",0),IF(_xlpm.d=0,"",_xlpm.d))</f>
        <v/>
      </c>
      <c r="P1840" s="196">
        <f>IF(OR(O1840="",A1840="",NOT(ISNUMBER(O1840)),O1840&gt;A1840),"",DATEDIF(O1840,A1840,"Y")&amp;" years, "&amp;DATEDIF(O1840,A1840,"YM")&amp;" months, "&amp;DATEDIF(O1840,A1840,"MD")&amp;" days")</f>
        <v/>
      </c>
      <c r="S1840" s="196">
        <f>_xlfn.LET(_xlpm.d,_xlfn.XLOOKUP(Q1840,'[1]Birth Dates'!$A:$A,'[1]Birth Dates'!$B:$B,"",0),IF(_xlpm.d=0,"",_xlpm.d))</f>
        <v/>
      </c>
      <c r="T1840" s="196">
        <f>IF(OR(S1840="",A1840="",NOT(ISNUMBER(S1840)),S1840&gt;A1840),"",DATEDIF(S1840,A1840,"Y")&amp;" years, "&amp;DATEDIF(S1840,A1840,"YM")&amp;" months, "&amp;DATEDIF(S1840,A1840,"MD")&amp;" days")</f>
        <v/>
      </c>
      <c r="W1840" s="196">
        <f>_xlfn.LET(_xlpm.d,_xlfn.XLOOKUP(U1840,'[1]Birth Dates'!$A:$A,'[1]Birth Dates'!$B:$B,"",0),IF(_xlpm.d=0,"",_xlpm.d))</f>
        <v/>
      </c>
      <c r="X1840" s="196">
        <f>IF(OR(W1840="",A1840="",NOT(ISNUMBER(W1840)),W1840&gt;A1840),"",DATEDIF(W1840,A1840,"Y")&amp;" years, "&amp;DATEDIF(W1840,A1840,"YM")&amp;" months, "&amp;DATEDIF(W1840,A1840,"MD")&amp;" days")</f>
        <v/>
      </c>
      <c r="AR1840" s="175">
        <f>IF($B1840="","",TEXT($A1840,"yyyymmdd")&amp;"_P"&amp;$C1840&amp;"_C"&amp;$F1840&amp;"_"&amp;TRIM(RIGHT(SUBSTITUTE(TRIM(SUBSTITUTE($M1840,CHAR(160)," "))," ",REPT(" ",60)),60))&amp;IF($Q1840="","","-"&amp;TRIM(RIGHT(SUBSTITUTE(TRIM(SUBSTITUTE($Q1840,CHAR(160)," "))," ",REPT(" ",60)),60)))&amp;IF($U1840="","","-"&amp;TRIM(RIGHT(SUBSTITUTE(TRIM(SUBSTITUTE($U1840,CHAR(160)," "))," ",REPT(" ",60)),60)))&amp;".jpg")</f>
        <v/>
      </c>
    </row>
    <row r="1841" ht="14" customHeight="1">
      <c r="O1841" s="196">
        <f>_xlfn.LET(_xlpm.d,_xlfn.XLOOKUP(M1841,'[1]Birth Dates'!$A:$A,'[1]Birth Dates'!$B:$B,"",0),IF(_xlpm.d=0,"",_xlpm.d))</f>
        <v/>
      </c>
      <c r="P1841" s="196">
        <f>IF(OR(O1841="",A1841="",NOT(ISNUMBER(O1841)),O1841&gt;A1841),"",DATEDIF(O1841,A1841,"Y")&amp;" years, "&amp;DATEDIF(O1841,A1841,"YM")&amp;" months, "&amp;DATEDIF(O1841,A1841,"MD")&amp;" days")</f>
        <v/>
      </c>
      <c r="S1841" s="196">
        <f>_xlfn.LET(_xlpm.d,_xlfn.XLOOKUP(Q1841,'[1]Birth Dates'!$A:$A,'[1]Birth Dates'!$B:$B,"",0),IF(_xlpm.d=0,"",_xlpm.d))</f>
        <v/>
      </c>
      <c r="T1841" s="196">
        <f>IF(OR(S1841="",A1841="",NOT(ISNUMBER(S1841)),S1841&gt;A1841),"",DATEDIF(S1841,A1841,"Y")&amp;" years, "&amp;DATEDIF(S1841,A1841,"YM")&amp;" months, "&amp;DATEDIF(S1841,A1841,"MD")&amp;" days")</f>
        <v/>
      </c>
      <c r="W1841" s="196">
        <f>_xlfn.LET(_xlpm.d,_xlfn.XLOOKUP(U1841,'[1]Birth Dates'!$A:$A,'[1]Birth Dates'!$B:$B,"",0),IF(_xlpm.d=0,"",_xlpm.d))</f>
        <v/>
      </c>
      <c r="X1841" s="196">
        <f>IF(OR(W1841="",A1841="",NOT(ISNUMBER(W1841)),W1841&gt;A1841),"",DATEDIF(W1841,A1841,"Y")&amp;" years, "&amp;DATEDIF(W1841,A1841,"YM")&amp;" months, "&amp;DATEDIF(W1841,A1841,"MD")&amp;" days")</f>
        <v/>
      </c>
      <c r="AR1841" s="175">
        <f>IF($B1841="","",TEXT($A1841,"yyyymmdd")&amp;"_P"&amp;$C1841&amp;"_C"&amp;$F1841&amp;"_"&amp;TRIM(RIGHT(SUBSTITUTE(TRIM(SUBSTITUTE($M1841,CHAR(160)," "))," ",REPT(" ",60)),60))&amp;IF($Q1841="","","-"&amp;TRIM(RIGHT(SUBSTITUTE(TRIM(SUBSTITUTE($Q1841,CHAR(160)," "))," ",REPT(" ",60)),60)))&amp;IF($U1841="","","-"&amp;TRIM(RIGHT(SUBSTITUTE(TRIM(SUBSTITUTE($U1841,CHAR(160)," "))," ",REPT(" ",60)),60)))&amp;".jpg")</f>
        <v/>
      </c>
    </row>
    <row r="1842" ht="14" customHeight="1">
      <c r="O1842" s="196">
        <f>_xlfn.LET(_xlpm.d,_xlfn.XLOOKUP(M1842,'[1]Birth Dates'!$A:$A,'[1]Birth Dates'!$B:$B,"",0),IF(_xlpm.d=0,"",_xlpm.d))</f>
        <v/>
      </c>
      <c r="P1842" s="196">
        <f>IF(OR(O1842="",A1842="",NOT(ISNUMBER(O1842)),O1842&gt;A1842),"",DATEDIF(O1842,A1842,"Y")&amp;" years, "&amp;DATEDIF(O1842,A1842,"YM")&amp;" months, "&amp;DATEDIF(O1842,A1842,"MD")&amp;" days")</f>
        <v/>
      </c>
      <c r="S1842" s="196">
        <f>_xlfn.LET(_xlpm.d,_xlfn.XLOOKUP(Q1842,'[1]Birth Dates'!$A:$A,'[1]Birth Dates'!$B:$B,"",0),IF(_xlpm.d=0,"",_xlpm.d))</f>
        <v/>
      </c>
      <c r="T1842" s="196">
        <f>IF(OR(S1842="",A1842="",NOT(ISNUMBER(S1842)),S1842&gt;A1842),"",DATEDIF(S1842,A1842,"Y")&amp;" years, "&amp;DATEDIF(S1842,A1842,"YM")&amp;" months, "&amp;DATEDIF(S1842,A1842,"MD")&amp;" days")</f>
        <v/>
      </c>
      <c r="W1842" s="196">
        <f>_xlfn.LET(_xlpm.d,_xlfn.XLOOKUP(U1842,'[1]Birth Dates'!$A:$A,'[1]Birth Dates'!$B:$B,"",0),IF(_xlpm.d=0,"",_xlpm.d))</f>
        <v/>
      </c>
      <c r="X1842" s="196">
        <f>IF(OR(W1842="",A1842="",NOT(ISNUMBER(W1842)),W1842&gt;A1842),"",DATEDIF(W1842,A1842,"Y")&amp;" years, "&amp;DATEDIF(W1842,A1842,"YM")&amp;" months, "&amp;DATEDIF(W1842,A1842,"MD")&amp;" days")</f>
        <v/>
      </c>
      <c r="AR1842" s="175">
        <f>IF($B1842="","",TEXT($A1842,"yyyymmdd")&amp;"_P"&amp;$C1842&amp;"_C"&amp;$F1842&amp;"_"&amp;TRIM(RIGHT(SUBSTITUTE(TRIM(SUBSTITUTE($M1842,CHAR(160)," "))," ",REPT(" ",60)),60))&amp;IF($Q1842="","","-"&amp;TRIM(RIGHT(SUBSTITUTE(TRIM(SUBSTITUTE($Q1842,CHAR(160)," "))," ",REPT(" ",60)),60)))&amp;IF($U1842="","","-"&amp;TRIM(RIGHT(SUBSTITUTE(TRIM(SUBSTITUTE($U1842,CHAR(160)," "))," ",REPT(" ",60)),60)))&amp;".jpg")</f>
        <v/>
      </c>
    </row>
    <row r="1843" ht="14" customHeight="1">
      <c r="O1843" s="196">
        <f>_xlfn.LET(_xlpm.d,_xlfn.XLOOKUP(M1843,'[1]Birth Dates'!$A:$A,'[1]Birth Dates'!$B:$B,"",0),IF(_xlpm.d=0,"",_xlpm.d))</f>
        <v/>
      </c>
      <c r="P1843" s="196">
        <f>IF(OR(O1843="",A1843="",NOT(ISNUMBER(O1843)),O1843&gt;A1843),"",DATEDIF(O1843,A1843,"Y")&amp;" years, "&amp;DATEDIF(O1843,A1843,"YM")&amp;" months, "&amp;DATEDIF(O1843,A1843,"MD")&amp;" days")</f>
        <v/>
      </c>
      <c r="S1843" s="196">
        <f>_xlfn.LET(_xlpm.d,_xlfn.XLOOKUP(Q1843,'[1]Birth Dates'!$A:$A,'[1]Birth Dates'!$B:$B,"",0),IF(_xlpm.d=0,"",_xlpm.d))</f>
        <v/>
      </c>
      <c r="T1843" s="196">
        <f>IF(OR(S1843="",A1843="",NOT(ISNUMBER(S1843)),S1843&gt;A1843),"",DATEDIF(S1843,A1843,"Y")&amp;" years, "&amp;DATEDIF(S1843,A1843,"YM")&amp;" months, "&amp;DATEDIF(S1843,A1843,"MD")&amp;" days")</f>
        <v/>
      </c>
      <c r="W1843" s="196">
        <f>_xlfn.LET(_xlpm.d,_xlfn.XLOOKUP(U1843,'[1]Birth Dates'!$A:$A,'[1]Birth Dates'!$B:$B,"",0),IF(_xlpm.d=0,"",_xlpm.d))</f>
        <v/>
      </c>
      <c r="X1843" s="196">
        <f>IF(OR(W1843="",A1843="",NOT(ISNUMBER(W1843)),W1843&gt;A1843),"",DATEDIF(W1843,A1843,"Y")&amp;" years, "&amp;DATEDIF(W1843,A1843,"YM")&amp;" months, "&amp;DATEDIF(W1843,A1843,"MD")&amp;" days")</f>
        <v/>
      </c>
      <c r="AR1843" s="175">
        <f>IF($B1843="","",TEXT($A1843,"yyyymmdd")&amp;"_P"&amp;$C1843&amp;"_C"&amp;$F1843&amp;"_"&amp;TRIM(RIGHT(SUBSTITUTE(TRIM(SUBSTITUTE($M1843,CHAR(160)," "))," ",REPT(" ",60)),60))&amp;IF($Q1843="","","-"&amp;TRIM(RIGHT(SUBSTITUTE(TRIM(SUBSTITUTE($Q1843,CHAR(160)," "))," ",REPT(" ",60)),60)))&amp;IF($U1843="","","-"&amp;TRIM(RIGHT(SUBSTITUTE(TRIM(SUBSTITUTE($U1843,CHAR(160)," "))," ",REPT(" ",60)),60)))&amp;".jpg")</f>
        <v/>
      </c>
    </row>
    <row r="1844" ht="14" customHeight="1">
      <c r="O1844" s="196">
        <f>_xlfn.LET(_xlpm.d,_xlfn.XLOOKUP(M1844,'[1]Birth Dates'!$A:$A,'[1]Birth Dates'!$B:$B,"",0),IF(_xlpm.d=0,"",_xlpm.d))</f>
        <v/>
      </c>
      <c r="P1844" s="196">
        <f>IF(OR(O1844="",A1844="",NOT(ISNUMBER(O1844)),O1844&gt;A1844),"",DATEDIF(O1844,A1844,"Y")&amp;" years, "&amp;DATEDIF(O1844,A1844,"YM")&amp;" months, "&amp;DATEDIF(O1844,A1844,"MD")&amp;" days")</f>
        <v/>
      </c>
      <c r="S1844" s="196">
        <f>_xlfn.LET(_xlpm.d,_xlfn.XLOOKUP(Q1844,'[1]Birth Dates'!$A:$A,'[1]Birth Dates'!$B:$B,"",0),IF(_xlpm.d=0,"",_xlpm.d))</f>
        <v/>
      </c>
      <c r="T1844" s="196">
        <f>IF(OR(S1844="",A1844="",NOT(ISNUMBER(S1844)),S1844&gt;A1844),"",DATEDIF(S1844,A1844,"Y")&amp;" years, "&amp;DATEDIF(S1844,A1844,"YM")&amp;" months, "&amp;DATEDIF(S1844,A1844,"MD")&amp;" days")</f>
        <v/>
      </c>
      <c r="W1844" s="196">
        <f>_xlfn.LET(_xlpm.d,_xlfn.XLOOKUP(U1844,'[1]Birth Dates'!$A:$A,'[1]Birth Dates'!$B:$B,"",0),IF(_xlpm.d=0,"",_xlpm.d))</f>
        <v/>
      </c>
      <c r="X1844" s="196">
        <f>IF(OR(W1844="",A1844="",NOT(ISNUMBER(W1844)),W1844&gt;A1844),"",DATEDIF(W1844,A1844,"Y")&amp;" years, "&amp;DATEDIF(W1844,A1844,"YM")&amp;" months, "&amp;DATEDIF(W1844,A1844,"MD")&amp;" days")</f>
        <v/>
      </c>
      <c r="AR1844" s="175">
        <f>IF($B1844="","",TEXT($A1844,"yyyymmdd")&amp;"_P"&amp;$C1844&amp;"_C"&amp;$F1844&amp;"_"&amp;TRIM(RIGHT(SUBSTITUTE(TRIM(SUBSTITUTE($M1844,CHAR(160)," "))," ",REPT(" ",60)),60))&amp;IF($Q1844="","","-"&amp;TRIM(RIGHT(SUBSTITUTE(TRIM(SUBSTITUTE($Q1844,CHAR(160)," "))," ",REPT(" ",60)),60)))&amp;IF($U1844="","","-"&amp;TRIM(RIGHT(SUBSTITUTE(TRIM(SUBSTITUTE($U1844,CHAR(160)," "))," ",REPT(" ",60)),60)))&amp;".jpg")</f>
        <v/>
      </c>
    </row>
    <row r="1845" ht="14" customHeight="1">
      <c r="O1845" s="196">
        <f>_xlfn.LET(_xlpm.d,_xlfn.XLOOKUP(M1845,'[1]Birth Dates'!$A:$A,'[1]Birth Dates'!$B:$B,"",0),IF(_xlpm.d=0,"",_xlpm.d))</f>
        <v/>
      </c>
      <c r="P1845" s="196">
        <f>IF(OR(O1845="",A1845="",NOT(ISNUMBER(O1845)),O1845&gt;A1845),"",DATEDIF(O1845,A1845,"Y")&amp;" years, "&amp;DATEDIF(O1845,A1845,"YM")&amp;" months, "&amp;DATEDIF(O1845,A1845,"MD")&amp;" days")</f>
        <v/>
      </c>
      <c r="S1845" s="196">
        <f>_xlfn.LET(_xlpm.d,_xlfn.XLOOKUP(Q1845,'[1]Birth Dates'!$A:$A,'[1]Birth Dates'!$B:$B,"",0),IF(_xlpm.d=0,"",_xlpm.d))</f>
        <v/>
      </c>
      <c r="T1845" s="196">
        <f>IF(OR(S1845="",A1845="",NOT(ISNUMBER(S1845)),S1845&gt;A1845),"",DATEDIF(S1845,A1845,"Y")&amp;" years, "&amp;DATEDIF(S1845,A1845,"YM")&amp;" months, "&amp;DATEDIF(S1845,A1845,"MD")&amp;" days")</f>
        <v/>
      </c>
      <c r="W1845" s="196">
        <f>_xlfn.LET(_xlpm.d,_xlfn.XLOOKUP(U1845,'[1]Birth Dates'!$A:$A,'[1]Birth Dates'!$B:$B,"",0),IF(_xlpm.d=0,"",_xlpm.d))</f>
        <v/>
      </c>
      <c r="X1845" s="196">
        <f>IF(OR(W1845="",A1845="",NOT(ISNUMBER(W1845)),W1845&gt;A1845),"",DATEDIF(W1845,A1845,"Y")&amp;" years, "&amp;DATEDIF(W1845,A1845,"YM")&amp;" months, "&amp;DATEDIF(W1845,A1845,"MD")&amp;" days")</f>
        <v/>
      </c>
      <c r="AR1845" s="175">
        <f>IF($B1845="","",TEXT($A1845,"yyyymmdd")&amp;"_P"&amp;$C1845&amp;"_C"&amp;$F1845&amp;"_"&amp;TRIM(RIGHT(SUBSTITUTE(TRIM(SUBSTITUTE($M1845,CHAR(160)," "))," ",REPT(" ",60)),60))&amp;IF($Q1845="","","-"&amp;TRIM(RIGHT(SUBSTITUTE(TRIM(SUBSTITUTE($Q1845,CHAR(160)," "))," ",REPT(" ",60)),60)))&amp;IF($U1845="","","-"&amp;TRIM(RIGHT(SUBSTITUTE(TRIM(SUBSTITUTE($U1845,CHAR(160)," "))," ",REPT(" ",60)),60)))&amp;".jpg")</f>
        <v/>
      </c>
    </row>
    <row r="1846" ht="14" customHeight="1">
      <c r="O1846" s="196">
        <f>_xlfn.LET(_xlpm.d,_xlfn.XLOOKUP(M1846,'[1]Birth Dates'!$A:$A,'[1]Birth Dates'!$B:$B,"",0),IF(_xlpm.d=0,"",_xlpm.d))</f>
        <v/>
      </c>
      <c r="P1846" s="196">
        <f>IF(OR(O1846="",A1846="",NOT(ISNUMBER(O1846)),O1846&gt;A1846),"",DATEDIF(O1846,A1846,"Y")&amp;" years, "&amp;DATEDIF(O1846,A1846,"YM")&amp;" months, "&amp;DATEDIF(O1846,A1846,"MD")&amp;" days")</f>
        <v/>
      </c>
      <c r="S1846" s="196">
        <f>_xlfn.LET(_xlpm.d,_xlfn.XLOOKUP(Q1846,'[1]Birth Dates'!$A:$A,'[1]Birth Dates'!$B:$B,"",0),IF(_xlpm.d=0,"",_xlpm.d))</f>
        <v/>
      </c>
      <c r="T1846" s="196">
        <f>IF(OR(S1846="",A1846="",NOT(ISNUMBER(S1846)),S1846&gt;A1846),"",DATEDIF(S1846,A1846,"Y")&amp;" years, "&amp;DATEDIF(S1846,A1846,"YM")&amp;" months, "&amp;DATEDIF(S1846,A1846,"MD")&amp;" days")</f>
        <v/>
      </c>
      <c r="W1846" s="196">
        <f>_xlfn.LET(_xlpm.d,_xlfn.XLOOKUP(U1846,'[1]Birth Dates'!$A:$A,'[1]Birth Dates'!$B:$B,"",0),IF(_xlpm.d=0,"",_xlpm.d))</f>
        <v/>
      </c>
      <c r="X1846" s="196">
        <f>IF(OR(W1846="",A1846="",NOT(ISNUMBER(W1846)),W1846&gt;A1846),"",DATEDIF(W1846,A1846,"Y")&amp;" years, "&amp;DATEDIF(W1846,A1846,"YM")&amp;" months, "&amp;DATEDIF(W1846,A1846,"MD")&amp;" days")</f>
        <v/>
      </c>
      <c r="AR1846" s="175">
        <f>IF($B1846="","",TEXT($A1846,"yyyymmdd")&amp;"_P"&amp;$C1846&amp;"_C"&amp;$F1846&amp;"_"&amp;TRIM(RIGHT(SUBSTITUTE(TRIM(SUBSTITUTE($M1846,CHAR(160)," "))," ",REPT(" ",60)),60))&amp;IF($Q1846="","","-"&amp;TRIM(RIGHT(SUBSTITUTE(TRIM(SUBSTITUTE($Q1846,CHAR(160)," "))," ",REPT(" ",60)),60)))&amp;IF($U1846="","","-"&amp;TRIM(RIGHT(SUBSTITUTE(TRIM(SUBSTITUTE($U1846,CHAR(160)," "))," ",REPT(" ",60)),60)))&amp;".jpg")</f>
        <v/>
      </c>
    </row>
    <row r="1847" ht="14" customHeight="1">
      <c r="O1847" s="196">
        <f>_xlfn.LET(_xlpm.d,_xlfn.XLOOKUP(M1847,'[1]Birth Dates'!$A:$A,'[1]Birth Dates'!$B:$B,"",0),IF(_xlpm.d=0,"",_xlpm.d))</f>
        <v/>
      </c>
      <c r="P1847" s="196">
        <f>IF(OR(O1847="",A1847="",NOT(ISNUMBER(O1847)),O1847&gt;A1847),"",DATEDIF(O1847,A1847,"Y")&amp;" years, "&amp;DATEDIF(O1847,A1847,"YM")&amp;" months, "&amp;DATEDIF(O1847,A1847,"MD")&amp;" days")</f>
        <v/>
      </c>
      <c r="S1847" s="196">
        <f>_xlfn.LET(_xlpm.d,_xlfn.XLOOKUP(Q1847,'[1]Birth Dates'!$A:$A,'[1]Birth Dates'!$B:$B,"",0),IF(_xlpm.d=0,"",_xlpm.d))</f>
        <v/>
      </c>
      <c r="T1847" s="196">
        <f>IF(OR(S1847="",A1847="",NOT(ISNUMBER(S1847)),S1847&gt;A1847),"",DATEDIF(S1847,A1847,"Y")&amp;" years, "&amp;DATEDIF(S1847,A1847,"YM")&amp;" months, "&amp;DATEDIF(S1847,A1847,"MD")&amp;" days")</f>
        <v/>
      </c>
      <c r="W1847" s="196">
        <f>_xlfn.LET(_xlpm.d,_xlfn.XLOOKUP(U1847,'[1]Birth Dates'!$A:$A,'[1]Birth Dates'!$B:$B,"",0),IF(_xlpm.d=0,"",_xlpm.d))</f>
        <v/>
      </c>
      <c r="X1847" s="196">
        <f>IF(OR(W1847="",A1847="",NOT(ISNUMBER(W1847)),W1847&gt;A1847),"",DATEDIF(W1847,A1847,"Y")&amp;" years, "&amp;DATEDIF(W1847,A1847,"YM")&amp;" months, "&amp;DATEDIF(W1847,A1847,"MD")&amp;" days")</f>
        <v/>
      </c>
      <c r="AR1847" s="175">
        <f>IF($B1847="","",TEXT($A1847,"yyyymmdd")&amp;"_P"&amp;$C1847&amp;"_C"&amp;$F1847&amp;"_"&amp;TRIM(RIGHT(SUBSTITUTE(TRIM(SUBSTITUTE($M1847,CHAR(160)," "))," ",REPT(" ",60)),60))&amp;IF($Q1847="","","-"&amp;TRIM(RIGHT(SUBSTITUTE(TRIM(SUBSTITUTE($Q1847,CHAR(160)," "))," ",REPT(" ",60)),60)))&amp;IF($U1847="","","-"&amp;TRIM(RIGHT(SUBSTITUTE(TRIM(SUBSTITUTE($U1847,CHAR(160)," "))," ",REPT(" ",60)),60)))&amp;".jpg")</f>
        <v/>
      </c>
    </row>
    <row r="1848" ht="14" customHeight="1">
      <c r="O1848" s="196">
        <f>_xlfn.LET(_xlpm.d,_xlfn.XLOOKUP(M1848,'[1]Birth Dates'!$A:$A,'[1]Birth Dates'!$B:$B,"",0),IF(_xlpm.d=0,"",_xlpm.d))</f>
        <v/>
      </c>
      <c r="P1848" s="196">
        <f>IF(OR(O1848="",A1848="",NOT(ISNUMBER(O1848)),O1848&gt;A1848),"",DATEDIF(O1848,A1848,"Y")&amp;" years, "&amp;DATEDIF(O1848,A1848,"YM")&amp;" months, "&amp;DATEDIF(O1848,A1848,"MD")&amp;" days")</f>
        <v/>
      </c>
      <c r="S1848" s="196">
        <f>_xlfn.LET(_xlpm.d,_xlfn.XLOOKUP(Q1848,'[1]Birth Dates'!$A:$A,'[1]Birth Dates'!$B:$B,"",0),IF(_xlpm.d=0,"",_xlpm.d))</f>
        <v/>
      </c>
      <c r="T1848" s="196">
        <f>IF(OR(S1848="",A1848="",NOT(ISNUMBER(S1848)),S1848&gt;A1848),"",DATEDIF(S1848,A1848,"Y")&amp;" years, "&amp;DATEDIF(S1848,A1848,"YM")&amp;" months, "&amp;DATEDIF(S1848,A1848,"MD")&amp;" days")</f>
        <v/>
      </c>
      <c r="W1848" s="196">
        <f>_xlfn.LET(_xlpm.d,_xlfn.XLOOKUP(U1848,'[1]Birth Dates'!$A:$A,'[1]Birth Dates'!$B:$B,"",0),IF(_xlpm.d=0,"",_xlpm.d))</f>
        <v/>
      </c>
      <c r="X1848" s="196">
        <f>IF(OR(W1848="",A1848="",NOT(ISNUMBER(W1848)),W1848&gt;A1848),"",DATEDIF(W1848,A1848,"Y")&amp;" years, "&amp;DATEDIF(W1848,A1848,"YM")&amp;" months, "&amp;DATEDIF(W1848,A1848,"MD")&amp;" days")</f>
        <v/>
      </c>
      <c r="AR1848" s="175">
        <f>IF($B1848="","",TEXT($A1848,"yyyymmdd")&amp;"_P"&amp;$C1848&amp;"_C"&amp;$F1848&amp;"_"&amp;TRIM(RIGHT(SUBSTITUTE(TRIM(SUBSTITUTE($M1848,CHAR(160)," "))," ",REPT(" ",60)),60))&amp;IF($Q1848="","","-"&amp;TRIM(RIGHT(SUBSTITUTE(TRIM(SUBSTITUTE($Q1848,CHAR(160)," "))," ",REPT(" ",60)),60)))&amp;IF($U1848="","","-"&amp;TRIM(RIGHT(SUBSTITUTE(TRIM(SUBSTITUTE($U1848,CHAR(160)," "))," ",REPT(" ",60)),60)))&amp;".jpg")</f>
        <v/>
      </c>
    </row>
    <row r="1849" ht="14" customHeight="1">
      <c r="O1849" s="196">
        <f>_xlfn.LET(_xlpm.d,_xlfn.XLOOKUP(M1849,'[1]Birth Dates'!$A:$A,'[1]Birth Dates'!$B:$B,"",0),IF(_xlpm.d=0,"",_xlpm.d))</f>
        <v/>
      </c>
      <c r="P1849" s="196">
        <f>IF(OR(O1849="",A1849="",NOT(ISNUMBER(O1849)),O1849&gt;A1849),"",DATEDIF(O1849,A1849,"Y")&amp;" years, "&amp;DATEDIF(O1849,A1849,"YM")&amp;" months, "&amp;DATEDIF(O1849,A1849,"MD")&amp;" days")</f>
        <v/>
      </c>
      <c r="S1849" s="196">
        <f>_xlfn.LET(_xlpm.d,_xlfn.XLOOKUP(Q1849,'[1]Birth Dates'!$A:$A,'[1]Birth Dates'!$B:$B,"",0),IF(_xlpm.d=0,"",_xlpm.d))</f>
        <v/>
      </c>
      <c r="T1849" s="196">
        <f>IF(OR(S1849="",A1849="",NOT(ISNUMBER(S1849)),S1849&gt;A1849),"",DATEDIF(S1849,A1849,"Y")&amp;" years, "&amp;DATEDIF(S1849,A1849,"YM")&amp;" months, "&amp;DATEDIF(S1849,A1849,"MD")&amp;" days")</f>
        <v/>
      </c>
      <c r="W1849" s="196">
        <f>_xlfn.LET(_xlpm.d,_xlfn.XLOOKUP(U1849,'[1]Birth Dates'!$A:$A,'[1]Birth Dates'!$B:$B,"",0),IF(_xlpm.d=0,"",_xlpm.d))</f>
        <v/>
      </c>
      <c r="X1849" s="196">
        <f>IF(OR(W1849="",A1849="",NOT(ISNUMBER(W1849)),W1849&gt;A1849),"",DATEDIF(W1849,A1849,"Y")&amp;" years, "&amp;DATEDIF(W1849,A1849,"YM")&amp;" months, "&amp;DATEDIF(W1849,A1849,"MD")&amp;" days")</f>
        <v/>
      </c>
      <c r="AR1849" s="175">
        <f>IF($B1849="","",TEXT($A1849,"yyyymmdd")&amp;"_P"&amp;$C1849&amp;"_C"&amp;$F1849&amp;"_"&amp;TRIM(RIGHT(SUBSTITUTE(TRIM(SUBSTITUTE($M1849,CHAR(160)," "))," ",REPT(" ",60)),60))&amp;IF($Q1849="","","-"&amp;TRIM(RIGHT(SUBSTITUTE(TRIM(SUBSTITUTE($Q1849,CHAR(160)," "))," ",REPT(" ",60)),60)))&amp;IF($U1849="","","-"&amp;TRIM(RIGHT(SUBSTITUTE(TRIM(SUBSTITUTE($U1849,CHAR(160)," "))," ",REPT(" ",60)),60)))&amp;".jpg")</f>
        <v/>
      </c>
    </row>
    <row r="1850" ht="14" customHeight="1">
      <c r="O1850" s="196">
        <f>_xlfn.LET(_xlpm.d,_xlfn.XLOOKUP(M1850,'[1]Birth Dates'!$A:$A,'[1]Birth Dates'!$B:$B,"",0),IF(_xlpm.d=0,"",_xlpm.d))</f>
        <v/>
      </c>
      <c r="P1850" s="196">
        <f>IF(OR(O1850="",A1850="",NOT(ISNUMBER(O1850)),O1850&gt;A1850),"",DATEDIF(O1850,A1850,"Y")&amp;" years, "&amp;DATEDIF(O1850,A1850,"YM")&amp;" months, "&amp;DATEDIF(O1850,A1850,"MD")&amp;" days")</f>
        <v/>
      </c>
      <c r="S1850" s="196">
        <f>_xlfn.LET(_xlpm.d,_xlfn.XLOOKUP(Q1850,'[1]Birth Dates'!$A:$A,'[1]Birth Dates'!$B:$B,"",0),IF(_xlpm.d=0,"",_xlpm.d))</f>
        <v/>
      </c>
      <c r="T1850" s="196">
        <f>IF(OR(S1850="",A1850="",NOT(ISNUMBER(S1850)),S1850&gt;A1850),"",DATEDIF(S1850,A1850,"Y")&amp;" years, "&amp;DATEDIF(S1850,A1850,"YM")&amp;" months, "&amp;DATEDIF(S1850,A1850,"MD")&amp;" days")</f>
        <v/>
      </c>
      <c r="W1850" s="196">
        <f>_xlfn.LET(_xlpm.d,_xlfn.XLOOKUP(U1850,'[1]Birth Dates'!$A:$A,'[1]Birth Dates'!$B:$B,"",0),IF(_xlpm.d=0,"",_xlpm.d))</f>
        <v/>
      </c>
      <c r="X1850" s="196">
        <f>IF(OR(W1850="",A1850="",NOT(ISNUMBER(W1850)),W1850&gt;A1850),"",DATEDIF(W1850,A1850,"Y")&amp;" years, "&amp;DATEDIF(W1850,A1850,"YM")&amp;" months, "&amp;DATEDIF(W1850,A1850,"MD")&amp;" days")</f>
        <v/>
      </c>
      <c r="AR1850" s="175">
        <f>IF($B1850="","",TEXT($A1850,"yyyymmdd")&amp;"_P"&amp;$C1850&amp;"_C"&amp;$F1850&amp;"_"&amp;TRIM(RIGHT(SUBSTITUTE(TRIM(SUBSTITUTE($M1850,CHAR(160)," "))," ",REPT(" ",60)),60))&amp;IF($Q1850="","","-"&amp;TRIM(RIGHT(SUBSTITUTE(TRIM(SUBSTITUTE($Q1850,CHAR(160)," "))," ",REPT(" ",60)),60)))&amp;IF($U1850="","","-"&amp;TRIM(RIGHT(SUBSTITUTE(TRIM(SUBSTITUTE($U1850,CHAR(160)," "))," ",REPT(" ",60)),60)))&amp;".jpg")</f>
        <v/>
      </c>
    </row>
    <row r="1851" ht="14" customHeight="1">
      <c r="O1851" s="196">
        <f>_xlfn.LET(_xlpm.d,_xlfn.XLOOKUP(M1851,'[1]Birth Dates'!$A:$A,'[1]Birth Dates'!$B:$B,"",0),IF(_xlpm.d=0,"",_xlpm.d))</f>
        <v/>
      </c>
      <c r="P1851" s="196">
        <f>IF(OR(O1851="",A1851="",NOT(ISNUMBER(O1851)),O1851&gt;A1851),"",DATEDIF(O1851,A1851,"Y")&amp;" years, "&amp;DATEDIF(O1851,A1851,"YM")&amp;" months, "&amp;DATEDIF(O1851,A1851,"MD")&amp;" days")</f>
        <v/>
      </c>
      <c r="S1851" s="196">
        <f>_xlfn.LET(_xlpm.d,_xlfn.XLOOKUP(Q1851,'[1]Birth Dates'!$A:$A,'[1]Birth Dates'!$B:$B,"",0),IF(_xlpm.d=0,"",_xlpm.d))</f>
        <v/>
      </c>
      <c r="T1851" s="196">
        <f>IF(OR(S1851="",A1851="",NOT(ISNUMBER(S1851)),S1851&gt;A1851),"",DATEDIF(S1851,A1851,"Y")&amp;" years, "&amp;DATEDIF(S1851,A1851,"YM")&amp;" months, "&amp;DATEDIF(S1851,A1851,"MD")&amp;" days")</f>
        <v/>
      </c>
      <c r="W1851" s="196">
        <f>_xlfn.LET(_xlpm.d,_xlfn.XLOOKUP(U1851,'[1]Birth Dates'!$A:$A,'[1]Birth Dates'!$B:$B,"",0),IF(_xlpm.d=0,"",_xlpm.d))</f>
        <v/>
      </c>
      <c r="X1851" s="196">
        <f>IF(OR(W1851="",A1851="",NOT(ISNUMBER(W1851)),W1851&gt;A1851),"",DATEDIF(W1851,A1851,"Y")&amp;" years, "&amp;DATEDIF(W1851,A1851,"YM")&amp;" months, "&amp;DATEDIF(W1851,A1851,"MD")&amp;" days")</f>
        <v/>
      </c>
      <c r="AR1851" s="175">
        <f>IF($B1851="","",TEXT($A1851,"yyyymmdd")&amp;"_P"&amp;$C1851&amp;"_C"&amp;$F1851&amp;"_"&amp;TRIM(RIGHT(SUBSTITUTE(TRIM(SUBSTITUTE($M1851,CHAR(160)," "))," ",REPT(" ",60)),60))&amp;IF($Q1851="","","-"&amp;TRIM(RIGHT(SUBSTITUTE(TRIM(SUBSTITUTE($Q1851,CHAR(160)," "))," ",REPT(" ",60)),60)))&amp;IF($U1851="","","-"&amp;TRIM(RIGHT(SUBSTITUTE(TRIM(SUBSTITUTE($U1851,CHAR(160)," "))," ",REPT(" ",60)),60)))&amp;".jpg")</f>
        <v/>
      </c>
    </row>
    <row r="1852" ht="14" customHeight="1">
      <c r="O1852" s="196">
        <f>_xlfn.LET(_xlpm.d,_xlfn.XLOOKUP(M1852,'[1]Birth Dates'!$A:$A,'[1]Birth Dates'!$B:$B,"",0),IF(_xlpm.d=0,"",_xlpm.d))</f>
        <v/>
      </c>
      <c r="P1852" s="196">
        <f>IF(OR(O1852="",A1852="",NOT(ISNUMBER(O1852)),O1852&gt;A1852),"",DATEDIF(O1852,A1852,"Y")&amp;" years, "&amp;DATEDIF(O1852,A1852,"YM")&amp;" months, "&amp;DATEDIF(O1852,A1852,"MD")&amp;" days")</f>
        <v/>
      </c>
      <c r="S1852" s="196">
        <f>_xlfn.LET(_xlpm.d,_xlfn.XLOOKUP(Q1852,'[1]Birth Dates'!$A:$A,'[1]Birth Dates'!$B:$B,"",0),IF(_xlpm.d=0,"",_xlpm.d))</f>
        <v/>
      </c>
      <c r="T1852" s="196">
        <f>IF(OR(S1852="",A1852="",NOT(ISNUMBER(S1852)),S1852&gt;A1852),"",DATEDIF(S1852,A1852,"Y")&amp;" years, "&amp;DATEDIF(S1852,A1852,"YM")&amp;" months, "&amp;DATEDIF(S1852,A1852,"MD")&amp;" days")</f>
        <v/>
      </c>
      <c r="W1852" s="196">
        <f>_xlfn.LET(_xlpm.d,_xlfn.XLOOKUP(U1852,'[1]Birth Dates'!$A:$A,'[1]Birth Dates'!$B:$B,"",0),IF(_xlpm.d=0,"",_xlpm.d))</f>
        <v/>
      </c>
      <c r="X1852" s="196">
        <f>IF(OR(W1852="",A1852="",NOT(ISNUMBER(W1852)),W1852&gt;A1852),"",DATEDIF(W1852,A1852,"Y")&amp;" years, "&amp;DATEDIF(W1852,A1852,"YM")&amp;" months, "&amp;DATEDIF(W1852,A1852,"MD")&amp;" days")</f>
        <v/>
      </c>
      <c r="AR1852" s="175">
        <f>IF($B1852="","",TEXT($A1852,"yyyymmdd")&amp;"_P"&amp;$C1852&amp;"_C"&amp;$F1852&amp;"_"&amp;TRIM(RIGHT(SUBSTITUTE(TRIM(SUBSTITUTE($M1852,CHAR(160)," "))," ",REPT(" ",60)),60))&amp;IF($Q1852="","","-"&amp;TRIM(RIGHT(SUBSTITUTE(TRIM(SUBSTITUTE($Q1852,CHAR(160)," "))," ",REPT(" ",60)),60)))&amp;IF($U1852="","","-"&amp;TRIM(RIGHT(SUBSTITUTE(TRIM(SUBSTITUTE($U1852,CHAR(160)," "))," ",REPT(" ",60)),60)))&amp;".jpg")</f>
        <v/>
      </c>
    </row>
    <row r="1853" ht="14" customHeight="1">
      <c r="O1853" s="196">
        <f>_xlfn.LET(_xlpm.d,_xlfn.XLOOKUP(M1853,'[1]Birth Dates'!$A:$A,'[1]Birth Dates'!$B:$B,"",0),IF(_xlpm.d=0,"",_xlpm.d))</f>
        <v/>
      </c>
      <c r="P1853" s="196">
        <f>IF(OR(O1853="",A1853="",NOT(ISNUMBER(O1853)),O1853&gt;A1853),"",DATEDIF(O1853,A1853,"Y")&amp;" years, "&amp;DATEDIF(O1853,A1853,"YM")&amp;" months, "&amp;DATEDIF(O1853,A1853,"MD")&amp;" days")</f>
        <v/>
      </c>
      <c r="S1853" s="196">
        <f>_xlfn.LET(_xlpm.d,_xlfn.XLOOKUP(Q1853,'[1]Birth Dates'!$A:$A,'[1]Birth Dates'!$B:$B,"",0),IF(_xlpm.d=0,"",_xlpm.d))</f>
        <v/>
      </c>
      <c r="T1853" s="196">
        <f>IF(OR(S1853="",A1853="",NOT(ISNUMBER(S1853)),S1853&gt;A1853),"",DATEDIF(S1853,A1853,"Y")&amp;" years, "&amp;DATEDIF(S1853,A1853,"YM")&amp;" months, "&amp;DATEDIF(S1853,A1853,"MD")&amp;" days")</f>
        <v/>
      </c>
      <c r="W1853" s="196">
        <f>_xlfn.LET(_xlpm.d,_xlfn.XLOOKUP(U1853,'[1]Birth Dates'!$A:$A,'[1]Birth Dates'!$B:$B,"",0),IF(_xlpm.d=0,"",_xlpm.d))</f>
        <v/>
      </c>
      <c r="X1853" s="196">
        <f>IF(OR(W1853="",A1853="",NOT(ISNUMBER(W1853)),W1853&gt;A1853),"",DATEDIF(W1853,A1853,"Y")&amp;" years, "&amp;DATEDIF(W1853,A1853,"YM")&amp;" months, "&amp;DATEDIF(W1853,A1853,"MD")&amp;" days")</f>
        <v/>
      </c>
      <c r="AR1853" s="175">
        <f>IF($B1853="","",TEXT($A1853,"yyyymmdd")&amp;"_P"&amp;$C1853&amp;"_C"&amp;$F1853&amp;"_"&amp;TRIM(RIGHT(SUBSTITUTE(TRIM(SUBSTITUTE($M1853,CHAR(160)," "))," ",REPT(" ",60)),60))&amp;IF($Q1853="","","-"&amp;TRIM(RIGHT(SUBSTITUTE(TRIM(SUBSTITUTE($Q1853,CHAR(160)," "))," ",REPT(" ",60)),60)))&amp;IF($U1853="","","-"&amp;TRIM(RIGHT(SUBSTITUTE(TRIM(SUBSTITUTE($U1853,CHAR(160)," "))," ",REPT(" ",60)),60)))&amp;".jpg")</f>
        <v/>
      </c>
    </row>
    <row r="1854" ht="14" customHeight="1">
      <c r="O1854" s="196">
        <f>_xlfn.LET(_xlpm.d,_xlfn.XLOOKUP(M1854,'[1]Birth Dates'!$A:$A,'[1]Birth Dates'!$B:$B,"",0),IF(_xlpm.d=0,"",_xlpm.d))</f>
        <v/>
      </c>
      <c r="P1854" s="196">
        <f>IF(OR(O1854="",A1854="",NOT(ISNUMBER(O1854)),O1854&gt;A1854),"",DATEDIF(O1854,A1854,"Y")&amp;" years, "&amp;DATEDIF(O1854,A1854,"YM")&amp;" months, "&amp;DATEDIF(O1854,A1854,"MD")&amp;" days")</f>
        <v/>
      </c>
      <c r="S1854" s="196">
        <f>_xlfn.LET(_xlpm.d,_xlfn.XLOOKUP(Q1854,'[1]Birth Dates'!$A:$A,'[1]Birth Dates'!$B:$B,"",0),IF(_xlpm.d=0,"",_xlpm.d))</f>
        <v/>
      </c>
      <c r="T1854" s="196">
        <f>IF(OR(S1854="",A1854="",NOT(ISNUMBER(S1854)),S1854&gt;A1854),"",DATEDIF(S1854,A1854,"Y")&amp;" years, "&amp;DATEDIF(S1854,A1854,"YM")&amp;" months, "&amp;DATEDIF(S1854,A1854,"MD")&amp;" days")</f>
        <v/>
      </c>
      <c r="W1854" s="196">
        <f>_xlfn.LET(_xlpm.d,_xlfn.XLOOKUP(U1854,'[1]Birth Dates'!$A:$A,'[1]Birth Dates'!$B:$B,"",0),IF(_xlpm.d=0,"",_xlpm.d))</f>
        <v/>
      </c>
      <c r="X1854" s="196">
        <f>IF(OR(W1854="",A1854="",NOT(ISNUMBER(W1854)),W1854&gt;A1854),"",DATEDIF(W1854,A1854,"Y")&amp;" years, "&amp;DATEDIF(W1854,A1854,"YM")&amp;" months, "&amp;DATEDIF(W1854,A1854,"MD")&amp;" days")</f>
        <v/>
      </c>
      <c r="AR1854" s="175">
        <f>IF($B1854="","",TEXT($A1854,"yyyymmdd")&amp;"_P"&amp;$C1854&amp;"_C"&amp;$F1854&amp;"_"&amp;TRIM(RIGHT(SUBSTITUTE(TRIM(SUBSTITUTE($M1854,CHAR(160)," "))," ",REPT(" ",60)),60))&amp;IF($Q1854="","","-"&amp;TRIM(RIGHT(SUBSTITUTE(TRIM(SUBSTITUTE($Q1854,CHAR(160)," "))," ",REPT(" ",60)),60)))&amp;IF($U1854="","","-"&amp;TRIM(RIGHT(SUBSTITUTE(TRIM(SUBSTITUTE($U1854,CHAR(160)," "))," ",REPT(" ",60)),60)))&amp;".jpg")</f>
        <v/>
      </c>
    </row>
    <row r="1855" ht="14" customHeight="1">
      <c r="O1855" s="196">
        <f>_xlfn.LET(_xlpm.d,_xlfn.XLOOKUP(M1855,'[1]Birth Dates'!$A:$A,'[1]Birth Dates'!$B:$B,"",0),IF(_xlpm.d=0,"",_xlpm.d))</f>
        <v/>
      </c>
      <c r="P1855" s="196">
        <f>IF(OR(O1855="",A1855="",NOT(ISNUMBER(O1855)),O1855&gt;A1855),"",DATEDIF(O1855,A1855,"Y")&amp;" years, "&amp;DATEDIF(O1855,A1855,"YM")&amp;" months, "&amp;DATEDIF(O1855,A1855,"MD")&amp;" days")</f>
        <v/>
      </c>
      <c r="S1855" s="196">
        <f>_xlfn.LET(_xlpm.d,_xlfn.XLOOKUP(Q1855,'[1]Birth Dates'!$A:$A,'[1]Birth Dates'!$B:$B,"",0),IF(_xlpm.d=0,"",_xlpm.d))</f>
        <v/>
      </c>
      <c r="T1855" s="196">
        <f>IF(OR(S1855="",A1855="",NOT(ISNUMBER(S1855)),S1855&gt;A1855),"",DATEDIF(S1855,A1855,"Y")&amp;" years, "&amp;DATEDIF(S1855,A1855,"YM")&amp;" months, "&amp;DATEDIF(S1855,A1855,"MD")&amp;" days")</f>
        <v/>
      </c>
      <c r="W1855" s="196">
        <f>_xlfn.LET(_xlpm.d,_xlfn.XLOOKUP(U1855,'[1]Birth Dates'!$A:$A,'[1]Birth Dates'!$B:$B,"",0),IF(_xlpm.d=0,"",_xlpm.d))</f>
        <v/>
      </c>
      <c r="X1855" s="196">
        <f>IF(OR(W1855="",A1855="",NOT(ISNUMBER(W1855)),W1855&gt;A1855),"",DATEDIF(W1855,A1855,"Y")&amp;" years, "&amp;DATEDIF(W1855,A1855,"YM")&amp;" months, "&amp;DATEDIF(W1855,A1855,"MD")&amp;" days")</f>
        <v/>
      </c>
      <c r="AR1855" s="175">
        <f>IF($B1855="","",TEXT($A1855,"yyyymmdd")&amp;"_P"&amp;$C1855&amp;"_C"&amp;$F1855&amp;"_"&amp;TRIM(RIGHT(SUBSTITUTE(TRIM(SUBSTITUTE($M1855,CHAR(160)," "))," ",REPT(" ",60)),60))&amp;IF($Q1855="","","-"&amp;TRIM(RIGHT(SUBSTITUTE(TRIM(SUBSTITUTE($Q1855,CHAR(160)," "))," ",REPT(" ",60)),60)))&amp;IF($U1855="","","-"&amp;TRIM(RIGHT(SUBSTITUTE(TRIM(SUBSTITUTE($U1855,CHAR(160)," "))," ",REPT(" ",60)),60)))&amp;".jpg")</f>
        <v/>
      </c>
    </row>
    <row r="1856" ht="14" customHeight="1">
      <c r="O1856" s="196">
        <f>_xlfn.LET(_xlpm.d,_xlfn.XLOOKUP(M1856,'[1]Birth Dates'!$A:$A,'[1]Birth Dates'!$B:$B,"",0),IF(_xlpm.d=0,"",_xlpm.d))</f>
        <v/>
      </c>
      <c r="P1856" s="196">
        <f>IF(OR(O1856="",A1856="",NOT(ISNUMBER(O1856)),O1856&gt;A1856),"",DATEDIF(O1856,A1856,"Y")&amp;" years, "&amp;DATEDIF(O1856,A1856,"YM")&amp;" months, "&amp;DATEDIF(O1856,A1856,"MD")&amp;" days")</f>
        <v/>
      </c>
      <c r="S1856" s="196">
        <f>_xlfn.LET(_xlpm.d,_xlfn.XLOOKUP(Q1856,'[1]Birth Dates'!$A:$A,'[1]Birth Dates'!$B:$B,"",0),IF(_xlpm.d=0,"",_xlpm.d))</f>
        <v/>
      </c>
      <c r="T1856" s="196">
        <f>IF(OR(S1856="",A1856="",NOT(ISNUMBER(S1856)),S1856&gt;A1856),"",DATEDIF(S1856,A1856,"Y")&amp;" years, "&amp;DATEDIF(S1856,A1856,"YM")&amp;" months, "&amp;DATEDIF(S1856,A1856,"MD")&amp;" days")</f>
        <v/>
      </c>
      <c r="W1856" s="196">
        <f>_xlfn.LET(_xlpm.d,_xlfn.XLOOKUP(U1856,'[1]Birth Dates'!$A:$A,'[1]Birth Dates'!$B:$B,"",0),IF(_xlpm.d=0,"",_xlpm.d))</f>
        <v/>
      </c>
      <c r="X1856" s="196">
        <f>IF(OR(W1856="",A1856="",NOT(ISNUMBER(W1856)),W1856&gt;A1856),"",DATEDIF(W1856,A1856,"Y")&amp;" years, "&amp;DATEDIF(W1856,A1856,"YM")&amp;" months, "&amp;DATEDIF(W1856,A1856,"MD")&amp;" days")</f>
        <v/>
      </c>
      <c r="AR1856" s="175">
        <f>IF($B1856="","",TEXT($A1856,"yyyymmdd")&amp;"_P"&amp;$C1856&amp;"_C"&amp;$F1856&amp;"_"&amp;TRIM(RIGHT(SUBSTITUTE(TRIM(SUBSTITUTE($M1856,CHAR(160)," "))," ",REPT(" ",60)),60))&amp;IF($Q1856="","","-"&amp;TRIM(RIGHT(SUBSTITUTE(TRIM(SUBSTITUTE($Q1856,CHAR(160)," "))," ",REPT(" ",60)),60)))&amp;IF($U1856="","","-"&amp;TRIM(RIGHT(SUBSTITUTE(TRIM(SUBSTITUTE($U1856,CHAR(160)," "))," ",REPT(" ",60)),60)))&amp;".jpg")</f>
        <v/>
      </c>
    </row>
    <row r="1857" ht="14" customHeight="1">
      <c r="O1857" s="196">
        <f>_xlfn.LET(_xlpm.d,_xlfn.XLOOKUP(M1857,'[1]Birth Dates'!$A:$A,'[1]Birth Dates'!$B:$B,"",0),IF(_xlpm.d=0,"",_xlpm.d))</f>
        <v/>
      </c>
      <c r="P1857" s="196">
        <f>IF(OR(O1857="",A1857="",NOT(ISNUMBER(O1857)),O1857&gt;A1857),"",DATEDIF(O1857,A1857,"Y")&amp;" years, "&amp;DATEDIF(O1857,A1857,"YM")&amp;" months, "&amp;DATEDIF(O1857,A1857,"MD")&amp;" days")</f>
        <v/>
      </c>
      <c r="S1857" s="196">
        <f>_xlfn.LET(_xlpm.d,_xlfn.XLOOKUP(Q1857,'[1]Birth Dates'!$A:$A,'[1]Birth Dates'!$B:$B,"",0),IF(_xlpm.d=0,"",_xlpm.d))</f>
        <v/>
      </c>
      <c r="T1857" s="196">
        <f>IF(OR(S1857="",A1857="",NOT(ISNUMBER(S1857)),S1857&gt;A1857),"",DATEDIF(S1857,A1857,"Y")&amp;" years, "&amp;DATEDIF(S1857,A1857,"YM")&amp;" months, "&amp;DATEDIF(S1857,A1857,"MD")&amp;" days")</f>
        <v/>
      </c>
      <c r="W1857" s="196">
        <f>_xlfn.LET(_xlpm.d,_xlfn.XLOOKUP(U1857,'[1]Birth Dates'!$A:$A,'[1]Birth Dates'!$B:$B,"",0),IF(_xlpm.d=0,"",_xlpm.d))</f>
        <v/>
      </c>
      <c r="X1857" s="196">
        <f>IF(OR(W1857="",A1857="",NOT(ISNUMBER(W1857)),W1857&gt;A1857),"",DATEDIF(W1857,A1857,"Y")&amp;" years, "&amp;DATEDIF(W1857,A1857,"YM")&amp;" months, "&amp;DATEDIF(W1857,A1857,"MD")&amp;" days")</f>
        <v/>
      </c>
      <c r="AR1857" s="175">
        <f>IF($B1857="","",TEXT($A1857,"yyyymmdd")&amp;"_P"&amp;$C1857&amp;"_C"&amp;$F1857&amp;"_"&amp;TRIM(RIGHT(SUBSTITUTE(TRIM(SUBSTITUTE($M1857,CHAR(160)," "))," ",REPT(" ",60)),60))&amp;IF($Q1857="","","-"&amp;TRIM(RIGHT(SUBSTITUTE(TRIM(SUBSTITUTE($Q1857,CHAR(160)," "))," ",REPT(" ",60)),60)))&amp;IF($U1857="","","-"&amp;TRIM(RIGHT(SUBSTITUTE(TRIM(SUBSTITUTE($U1857,CHAR(160)," "))," ",REPT(" ",60)),60)))&amp;".jpg")</f>
        <v/>
      </c>
    </row>
    <row r="1858" ht="14" customHeight="1">
      <c r="O1858" s="196">
        <f>_xlfn.LET(_xlpm.d,_xlfn.XLOOKUP(M1858,'[1]Birth Dates'!$A:$A,'[1]Birth Dates'!$B:$B,"",0),IF(_xlpm.d=0,"",_xlpm.d))</f>
        <v/>
      </c>
      <c r="P1858" s="196">
        <f>IF(OR(O1858="",A1858="",NOT(ISNUMBER(O1858)),O1858&gt;A1858),"",DATEDIF(O1858,A1858,"Y")&amp;" years, "&amp;DATEDIF(O1858,A1858,"YM")&amp;" months, "&amp;DATEDIF(O1858,A1858,"MD")&amp;" days")</f>
        <v/>
      </c>
      <c r="S1858" s="196">
        <f>_xlfn.LET(_xlpm.d,_xlfn.XLOOKUP(Q1858,'[1]Birth Dates'!$A:$A,'[1]Birth Dates'!$B:$B,"",0),IF(_xlpm.d=0,"",_xlpm.d))</f>
        <v/>
      </c>
      <c r="T1858" s="196">
        <f>IF(OR(S1858="",A1858="",NOT(ISNUMBER(S1858)),S1858&gt;A1858),"",DATEDIF(S1858,A1858,"Y")&amp;" years, "&amp;DATEDIF(S1858,A1858,"YM")&amp;" months, "&amp;DATEDIF(S1858,A1858,"MD")&amp;" days")</f>
        <v/>
      </c>
      <c r="W1858" s="196">
        <f>_xlfn.LET(_xlpm.d,_xlfn.XLOOKUP(U1858,'[1]Birth Dates'!$A:$A,'[1]Birth Dates'!$B:$B,"",0),IF(_xlpm.d=0,"",_xlpm.d))</f>
        <v/>
      </c>
      <c r="X1858" s="196">
        <f>IF(OR(W1858="",A1858="",NOT(ISNUMBER(W1858)),W1858&gt;A1858),"",DATEDIF(W1858,A1858,"Y")&amp;" years, "&amp;DATEDIF(W1858,A1858,"YM")&amp;" months, "&amp;DATEDIF(W1858,A1858,"MD")&amp;" days")</f>
        <v/>
      </c>
      <c r="AR1858" s="175">
        <f>IF($B1858="","",TEXT($A1858,"yyyymmdd")&amp;"_P"&amp;$C1858&amp;"_C"&amp;$F1858&amp;"_"&amp;TRIM(RIGHT(SUBSTITUTE(TRIM(SUBSTITUTE($M1858,CHAR(160)," "))," ",REPT(" ",60)),60))&amp;IF($Q1858="","","-"&amp;TRIM(RIGHT(SUBSTITUTE(TRIM(SUBSTITUTE($Q1858,CHAR(160)," "))," ",REPT(" ",60)),60)))&amp;IF($U1858="","","-"&amp;TRIM(RIGHT(SUBSTITUTE(TRIM(SUBSTITUTE($U1858,CHAR(160)," "))," ",REPT(" ",60)),60)))&amp;".jpg")</f>
        <v/>
      </c>
    </row>
    <row r="1859" ht="14" customHeight="1">
      <c r="O1859" s="196">
        <f>_xlfn.LET(_xlpm.d,_xlfn.XLOOKUP(M1859,'[1]Birth Dates'!$A:$A,'[1]Birth Dates'!$B:$B,"",0),IF(_xlpm.d=0,"",_xlpm.d))</f>
        <v/>
      </c>
      <c r="P1859" s="196">
        <f>IF(OR(O1859="",A1859="",NOT(ISNUMBER(O1859)),O1859&gt;A1859),"",DATEDIF(O1859,A1859,"Y")&amp;" years, "&amp;DATEDIF(O1859,A1859,"YM")&amp;" months, "&amp;DATEDIF(O1859,A1859,"MD")&amp;" days")</f>
        <v/>
      </c>
      <c r="S1859" s="196">
        <f>_xlfn.LET(_xlpm.d,_xlfn.XLOOKUP(Q1859,'[1]Birth Dates'!$A:$A,'[1]Birth Dates'!$B:$B,"",0),IF(_xlpm.d=0,"",_xlpm.d))</f>
        <v/>
      </c>
      <c r="T1859" s="196">
        <f>IF(OR(S1859="",A1859="",NOT(ISNUMBER(S1859)),S1859&gt;A1859),"",DATEDIF(S1859,A1859,"Y")&amp;" years, "&amp;DATEDIF(S1859,A1859,"YM")&amp;" months, "&amp;DATEDIF(S1859,A1859,"MD")&amp;" days")</f>
        <v/>
      </c>
      <c r="W1859" s="196">
        <f>_xlfn.LET(_xlpm.d,_xlfn.XLOOKUP(U1859,'[1]Birth Dates'!$A:$A,'[1]Birth Dates'!$B:$B,"",0),IF(_xlpm.d=0,"",_xlpm.d))</f>
        <v/>
      </c>
      <c r="X1859" s="196">
        <f>IF(OR(W1859="",A1859="",NOT(ISNUMBER(W1859)),W1859&gt;A1859),"",DATEDIF(W1859,A1859,"Y")&amp;" years, "&amp;DATEDIF(W1859,A1859,"YM")&amp;" months, "&amp;DATEDIF(W1859,A1859,"MD")&amp;" days")</f>
        <v/>
      </c>
      <c r="AR1859" s="175">
        <f>IF($B1859="","",TEXT($A1859,"yyyymmdd")&amp;"_P"&amp;$C1859&amp;"_C"&amp;$F1859&amp;"_"&amp;TRIM(RIGHT(SUBSTITUTE(TRIM(SUBSTITUTE($M1859,CHAR(160)," "))," ",REPT(" ",60)),60))&amp;IF($Q1859="","","-"&amp;TRIM(RIGHT(SUBSTITUTE(TRIM(SUBSTITUTE($Q1859,CHAR(160)," "))," ",REPT(" ",60)),60)))&amp;IF($U1859="","","-"&amp;TRIM(RIGHT(SUBSTITUTE(TRIM(SUBSTITUTE($U1859,CHAR(160)," "))," ",REPT(" ",60)),60)))&amp;".jpg")</f>
        <v/>
      </c>
    </row>
    <row r="1860" ht="14" customHeight="1">
      <c r="O1860" s="196">
        <f>_xlfn.LET(_xlpm.d,_xlfn.XLOOKUP(M1860,'[1]Birth Dates'!$A:$A,'[1]Birth Dates'!$B:$B,"",0),IF(_xlpm.d=0,"",_xlpm.d))</f>
        <v/>
      </c>
      <c r="P1860" s="196">
        <f>IF(OR(O1860="",A1860="",NOT(ISNUMBER(O1860)),O1860&gt;A1860),"",DATEDIF(O1860,A1860,"Y")&amp;" years, "&amp;DATEDIF(O1860,A1860,"YM")&amp;" months, "&amp;DATEDIF(O1860,A1860,"MD")&amp;" days")</f>
        <v/>
      </c>
      <c r="S1860" s="196">
        <f>_xlfn.LET(_xlpm.d,_xlfn.XLOOKUP(Q1860,'[1]Birth Dates'!$A:$A,'[1]Birth Dates'!$B:$B,"",0),IF(_xlpm.d=0,"",_xlpm.d))</f>
        <v/>
      </c>
      <c r="T1860" s="196">
        <f>IF(OR(S1860="",A1860="",NOT(ISNUMBER(S1860)),S1860&gt;A1860),"",DATEDIF(S1860,A1860,"Y")&amp;" years, "&amp;DATEDIF(S1860,A1860,"YM")&amp;" months, "&amp;DATEDIF(S1860,A1860,"MD")&amp;" days")</f>
        <v/>
      </c>
      <c r="W1860" s="196">
        <f>_xlfn.LET(_xlpm.d,_xlfn.XLOOKUP(U1860,'[1]Birth Dates'!$A:$A,'[1]Birth Dates'!$B:$B,"",0),IF(_xlpm.d=0,"",_xlpm.d))</f>
        <v/>
      </c>
      <c r="X1860" s="196">
        <f>IF(OR(W1860="",A1860="",NOT(ISNUMBER(W1860)),W1860&gt;A1860),"",DATEDIF(W1860,A1860,"Y")&amp;" years, "&amp;DATEDIF(W1860,A1860,"YM")&amp;" months, "&amp;DATEDIF(W1860,A1860,"MD")&amp;" days")</f>
        <v/>
      </c>
      <c r="AR1860" s="175">
        <f>IF($B1860="","",TEXT($A1860,"yyyymmdd")&amp;"_P"&amp;$C1860&amp;"_C"&amp;$F1860&amp;"_"&amp;TRIM(RIGHT(SUBSTITUTE(TRIM(SUBSTITUTE($M1860,CHAR(160)," "))," ",REPT(" ",60)),60))&amp;IF($Q1860="","","-"&amp;TRIM(RIGHT(SUBSTITUTE(TRIM(SUBSTITUTE($Q1860,CHAR(160)," "))," ",REPT(" ",60)),60)))&amp;IF($U1860="","","-"&amp;TRIM(RIGHT(SUBSTITUTE(TRIM(SUBSTITUTE($U1860,CHAR(160)," "))," ",REPT(" ",60)),60)))&amp;".jpg")</f>
        <v/>
      </c>
    </row>
    <row r="1861" ht="14" customHeight="1">
      <c r="O1861" s="196">
        <f>_xlfn.LET(_xlpm.d,_xlfn.XLOOKUP(M1861,'[1]Birth Dates'!$A:$A,'[1]Birth Dates'!$B:$B,"",0),IF(_xlpm.d=0,"",_xlpm.d))</f>
        <v/>
      </c>
      <c r="P1861" s="196">
        <f>IF(OR(O1861="",A1861="",NOT(ISNUMBER(O1861)),O1861&gt;A1861),"",DATEDIF(O1861,A1861,"Y")&amp;" years, "&amp;DATEDIF(O1861,A1861,"YM")&amp;" months, "&amp;DATEDIF(O1861,A1861,"MD")&amp;" days")</f>
        <v/>
      </c>
      <c r="S1861" s="196">
        <f>_xlfn.LET(_xlpm.d,_xlfn.XLOOKUP(Q1861,'[1]Birth Dates'!$A:$A,'[1]Birth Dates'!$B:$B,"",0),IF(_xlpm.d=0,"",_xlpm.d))</f>
        <v/>
      </c>
      <c r="T1861" s="196">
        <f>IF(OR(S1861="",A1861="",NOT(ISNUMBER(S1861)),S1861&gt;A1861),"",DATEDIF(S1861,A1861,"Y")&amp;" years, "&amp;DATEDIF(S1861,A1861,"YM")&amp;" months, "&amp;DATEDIF(S1861,A1861,"MD")&amp;" days")</f>
        <v/>
      </c>
      <c r="W1861" s="196">
        <f>_xlfn.LET(_xlpm.d,_xlfn.XLOOKUP(U1861,'[1]Birth Dates'!$A:$A,'[1]Birth Dates'!$B:$B,"",0),IF(_xlpm.d=0,"",_xlpm.d))</f>
        <v/>
      </c>
      <c r="X1861" s="196">
        <f>IF(OR(W1861="",A1861="",NOT(ISNUMBER(W1861)),W1861&gt;A1861),"",DATEDIF(W1861,A1861,"Y")&amp;" years, "&amp;DATEDIF(W1861,A1861,"YM")&amp;" months, "&amp;DATEDIF(W1861,A1861,"MD")&amp;" days")</f>
        <v/>
      </c>
      <c r="AR1861" s="175">
        <f>IF($B1861="","",TEXT($A1861,"yyyymmdd")&amp;"_P"&amp;$C1861&amp;"_C"&amp;$F1861&amp;"_"&amp;TRIM(RIGHT(SUBSTITUTE(TRIM(SUBSTITUTE($M1861,CHAR(160)," "))," ",REPT(" ",60)),60))&amp;IF($Q1861="","","-"&amp;TRIM(RIGHT(SUBSTITUTE(TRIM(SUBSTITUTE($Q1861,CHAR(160)," "))," ",REPT(" ",60)),60)))&amp;IF($U1861="","","-"&amp;TRIM(RIGHT(SUBSTITUTE(TRIM(SUBSTITUTE($U1861,CHAR(160)," "))," ",REPT(" ",60)),60)))&amp;".jpg")</f>
        <v/>
      </c>
    </row>
    <row r="1862" ht="14" customHeight="1">
      <c r="O1862" s="196">
        <f>_xlfn.LET(_xlpm.d,_xlfn.XLOOKUP(M1862,'[1]Birth Dates'!$A:$A,'[1]Birth Dates'!$B:$B,"",0),IF(_xlpm.d=0,"",_xlpm.d))</f>
        <v/>
      </c>
      <c r="P1862" s="196">
        <f>IF(OR(O1862="",A1862="",NOT(ISNUMBER(O1862)),O1862&gt;A1862),"",DATEDIF(O1862,A1862,"Y")&amp;" years, "&amp;DATEDIF(O1862,A1862,"YM")&amp;" months, "&amp;DATEDIF(O1862,A1862,"MD")&amp;" days")</f>
        <v/>
      </c>
      <c r="S1862" s="196">
        <f>_xlfn.LET(_xlpm.d,_xlfn.XLOOKUP(Q1862,'[1]Birth Dates'!$A:$A,'[1]Birth Dates'!$B:$B,"",0),IF(_xlpm.d=0,"",_xlpm.d))</f>
        <v/>
      </c>
      <c r="T1862" s="196">
        <f>IF(OR(S1862="",A1862="",NOT(ISNUMBER(S1862)),S1862&gt;A1862),"",DATEDIF(S1862,A1862,"Y")&amp;" years, "&amp;DATEDIF(S1862,A1862,"YM")&amp;" months, "&amp;DATEDIF(S1862,A1862,"MD")&amp;" days")</f>
        <v/>
      </c>
      <c r="W1862" s="196">
        <f>_xlfn.LET(_xlpm.d,_xlfn.XLOOKUP(U1862,'[1]Birth Dates'!$A:$A,'[1]Birth Dates'!$B:$B,"",0),IF(_xlpm.d=0,"",_xlpm.d))</f>
        <v/>
      </c>
      <c r="X1862" s="196">
        <f>IF(OR(W1862="",A1862="",NOT(ISNUMBER(W1862)),W1862&gt;A1862),"",DATEDIF(W1862,A1862,"Y")&amp;" years, "&amp;DATEDIF(W1862,A1862,"YM")&amp;" months, "&amp;DATEDIF(W1862,A1862,"MD")&amp;" days")</f>
        <v/>
      </c>
      <c r="AR1862" s="175">
        <f>IF($B1862="","",TEXT($A1862,"yyyymmdd")&amp;"_P"&amp;$C1862&amp;"_C"&amp;$F1862&amp;"_"&amp;TRIM(RIGHT(SUBSTITUTE(TRIM(SUBSTITUTE($M1862,CHAR(160)," "))," ",REPT(" ",60)),60))&amp;IF($Q1862="","","-"&amp;TRIM(RIGHT(SUBSTITUTE(TRIM(SUBSTITUTE($Q1862,CHAR(160)," "))," ",REPT(" ",60)),60)))&amp;IF($U1862="","","-"&amp;TRIM(RIGHT(SUBSTITUTE(TRIM(SUBSTITUTE($U1862,CHAR(160)," "))," ",REPT(" ",60)),60)))&amp;".jpg")</f>
        <v/>
      </c>
    </row>
    <row r="1863" ht="14" customHeight="1">
      <c r="O1863" s="196">
        <f>_xlfn.LET(_xlpm.d,_xlfn.XLOOKUP(M1863,'[1]Birth Dates'!$A:$A,'[1]Birth Dates'!$B:$B,"",0),IF(_xlpm.d=0,"",_xlpm.d))</f>
        <v/>
      </c>
      <c r="P1863" s="196">
        <f>IF(OR(O1863="",A1863="",NOT(ISNUMBER(O1863)),O1863&gt;A1863),"",DATEDIF(O1863,A1863,"Y")&amp;" years, "&amp;DATEDIF(O1863,A1863,"YM")&amp;" months, "&amp;DATEDIF(O1863,A1863,"MD")&amp;" days")</f>
        <v/>
      </c>
      <c r="S1863" s="196">
        <f>_xlfn.LET(_xlpm.d,_xlfn.XLOOKUP(Q1863,'[1]Birth Dates'!$A:$A,'[1]Birth Dates'!$B:$B,"",0),IF(_xlpm.d=0,"",_xlpm.d))</f>
        <v/>
      </c>
      <c r="T1863" s="196">
        <f>IF(OR(S1863="",A1863="",NOT(ISNUMBER(S1863)),S1863&gt;A1863),"",DATEDIF(S1863,A1863,"Y")&amp;" years, "&amp;DATEDIF(S1863,A1863,"YM")&amp;" months, "&amp;DATEDIF(S1863,A1863,"MD")&amp;" days")</f>
        <v/>
      </c>
      <c r="W1863" s="196">
        <f>_xlfn.LET(_xlpm.d,_xlfn.XLOOKUP(U1863,'[1]Birth Dates'!$A:$A,'[1]Birth Dates'!$B:$B,"",0),IF(_xlpm.d=0,"",_xlpm.d))</f>
        <v/>
      </c>
      <c r="X1863" s="196">
        <f>IF(OR(W1863="",A1863="",NOT(ISNUMBER(W1863)),W1863&gt;A1863),"",DATEDIF(W1863,A1863,"Y")&amp;" years, "&amp;DATEDIF(W1863,A1863,"YM")&amp;" months, "&amp;DATEDIF(W1863,A1863,"MD")&amp;" days")</f>
        <v/>
      </c>
      <c r="AR1863" s="175">
        <f>IF($B1863="","",TEXT($A1863,"yyyymmdd")&amp;"_P"&amp;$C1863&amp;"_C"&amp;$F1863&amp;"_"&amp;TRIM(RIGHT(SUBSTITUTE(TRIM(SUBSTITUTE($M1863,CHAR(160)," "))," ",REPT(" ",60)),60))&amp;IF($Q1863="","","-"&amp;TRIM(RIGHT(SUBSTITUTE(TRIM(SUBSTITUTE($Q1863,CHAR(160)," "))," ",REPT(" ",60)),60)))&amp;IF($U1863="","","-"&amp;TRIM(RIGHT(SUBSTITUTE(TRIM(SUBSTITUTE($U1863,CHAR(160)," "))," ",REPT(" ",60)),60)))&amp;".jpg")</f>
        <v/>
      </c>
    </row>
    <row r="1864" ht="14" customHeight="1">
      <c r="O1864" s="196">
        <f>_xlfn.LET(_xlpm.d,_xlfn.XLOOKUP(M1864,'[1]Birth Dates'!$A:$A,'[1]Birth Dates'!$B:$B,"",0),IF(_xlpm.d=0,"",_xlpm.d))</f>
        <v/>
      </c>
      <c r="P1864" s="196">
        <f>IF(OR(O1864="",A1864="",NOT(ISNUMBER(O1864)),O1864&gt;A1864),"",DATEDIF(O1864,A1864,"Y")&amp;" years, "&amp;DATEDIF(O1864,A1864,"YM")&amp;" months, "&amp;DATEDIF(O1864,A1864,"MD")&amp;" days")</f>
        <v/>
      </c>
      <c r="S1864" s="196">
        <f>_xlfn.LET(_xlpm.d,_xlfn.XLOOKUP(Q1864,'[1]Birth Dates'!$A:$A,'[1]Birth Dates'!$B:$B,"",0),IF(_xlpm.d=0,"",_xlpm.d))</f>
        <v/>
      </c>
      <c r="T1864" s="196">
        <f>IF(OR(S1864="",A1864="",NOT(ISNUMBER(S1864)),S1864&gt;A1864),"",DATEDIF(S1864,A1864,"Y")&amp;" years, "&amp;DATEDIF(S1864,A1864,"YM")&amp;" months, "&amp;DATEDIF(S1864,A1864,"MD")&amp;" days")</f>
        <v/>
      </c>
      <c r="W1864" s="196">
        <f>_xlfn.LET(_xlpm.d,_xlfn.XLOOKUP(U1864,'[1]Birth Dates'!$A:$A,'[1]Birth Dates'!$B:$B,"",0),IF(_xlpm.d=0,"",_xlpm.d))</f>
        <v/>
      </c>
      <c r="X1864" s="196">
        <f>IF(OR(W1864="",A1864="",NOT(ISNUMBER(W1864)),W1864&gt;A1864),"",DATEDIF(W1864,A1864,"Y")&amp;" years, "&amp;DATEDIF(W1864,A1864,"YM")&amp;" months, "&amp;DATEDIF(W1864,A1864,"MD")&amp;" days")</f>
        <v/>
      </c>
      <c r="AR1864" s="175">
        <f>IF($B1864="","",TEXT($A1864,"yyyymmdd")&amp;"_P"&amp;$C1864&amp;"_C"&amp;$F1864&amp;"_"&amp;TRIM(RIGHT(SUBSTITUTE(TRIM(SUBSTITUTE($M1864,CHAR(160)," "))," ",REPT(" ",60)),60))&amp;IF($Q1864="","","-"&amp;TRIM(RIGHT(SUBSTITUTE(TRIM(SUBSTITUTE($Q1864,CHAR(160)," "))," ",REPT(" ",60)),60)))&amp;IF($U1864="","","-"&amp;TRIM(RIGHT(SUBSTITUTE(TRIM(SUBSTITUTE($U1864,CHAR(160)," "))," ",REPT(" ",60)),60)))&amp;".jpg")</f>
        <v/>
      </c>
    </row>
    <row r="1865" ht="14" customHeight="1">
      <c r="O1865" s="196">
        <f>_xlfn.LET(_xlpm.d,_xlfn.XLOOKUP(M1865,'[1]Birth Dates'!$A:$A,'[1]Birth Dates'!$B:$B,"",0),IF(_xlpm.d=0,"",_xlpm.d))</f>
        <v/>
      </c>
      <c r="P1865" s="196">
        <f>IF(OR(O1865="",A1865="",NOT(ISNUMBER(O1865)),O1865&gt;A1865),"",DATEDIF(O1865,A1865,"Y")&amp;" years, "&amp;DATEDIF(O1865,A1865,"YM")&amp;" months, "&amp;DATEDIF(O1865,A1865,"MD")&amp;" days")</f>
        <v/>
      </c>
      <c r="S1865" s="196">
        <f>_xlfn.LET(_xlpm.d,_xlfn.XLOOKUP(Q1865,'[1]Birth Dates'!$A:$A,'[1]Birth Dates'!$B:$B,"",0),IF(_xlpm.d=0,"",_xlpm.d))</f>
        <v/>
      </c>
      <c r="T1865" s="196">
        <f>IF(OR(S1865="",A1865="",NOT(ISNUMBER(S1865)),S1865&gt;A1865),"",DATEDIF(S1865,A1865,"Y")&amp;" years, "&amp;DATEDIF(S1865,A1865,"YM")&amp;" months, "&amp;DATEDIF(S1865,A1865,"MD")&amp;" days")</f>
        <v/>
      </c>
      <c r="W1865" s="196">
        <f>_xlfn.LET(_xlpm.d,_xlfn.XLOOKUP(U1865,'[1]Birth Dates'!$A:$A,'[1]Birth Dates'!$B:$B,"",0),IF(_xlpm.d=0,"",_xlpm.d))</f>
        <v/>
      </c>
      <c r="X1865" s="196">
        <f>IF(OR(W1865="",A1865="",NOT(ISNUMBER(W1865)),W1865&gt;A1865),"",DATEDIF(W1865,A1865,"Y")&amp;" years, "&amp;DATEDIF(W1865,A1865,"YM")&amp;" months, "&amp;DATEDIF(W1865,A1865,"MD")&amp;" days")</f>
        <v/>
      </c>
      <c r="AR1865" s="175">
        <f>IF($B1865="","",TEXT($A1865,"yyyymmdd")&amp;"_P"&amp;$C1865&amp;"_C"&amp;$F1865&amp;"_"&amp;TRIM(RIGHT(SUBSTITUTE(TRIM(SUBSTITUTE($M1865,CHAR(160)," "))," ",REPT(" ",60)),60))&amp;IF($Q1865="","","-"&amp;TRIM(RIGHT(SUBSTITUTE(TRIM(SUBSTITUTE($Q1865,CHAR(160)," "))," ",REPT(" ",60)),60)))&amp;IF($U1865="","","-"&amp;TRIM(RIGHT(SUBSTITUTE(TRIM(SUBSTITUTE($U1865,CHAR(160)," "))," ",REPT(" ",60)),60)))&amp;".jpg")</f>
        <v/>
      </c>
    </row>
    <row r="1866" ht="14" customHeight="1">
      <c r="O1866" s="196">
        <f>_xlfn.LET(_xlpm.d,_xlfn.XLOOKUP(M1866,'[1]Birth Dates'!$A:$A,'[1]Birth Dates'!$B:$B,"",0),IF(_xlpm.d=0,"",_xlpm.d))</f>
        <v/>
      </c>
      <c r="P1866" s="196">
        <f>IF(OR(O1866="",A1866="",NOT(ISNUMBER(O1866)),O1866&gt;A1866),"",DATEDIF(O1866,A1866,"Y")&amp;" years, "&amp;DATEDIF(O1866,A1866,"YM")&amp;" months, "&amp;DATEDIF(O1866,A1866,"MD")&amp;" days")</f>
        <v/>
      </c>
      <c r="S1866" s="196">
        <f>_xlfn.LET(_xlpm.d,_xlfn.XLOOKUP(Q1866,'[1]Birth Dates'!$A:$A,'[1]Birth Dates'!$B:$B,"",0),IF(_xlpm.d=0,"",_xlpm.d))</f>
        <v/>
      </c>
      <c r="T1866" s="196">
        <f>IF(OR(S1866="",A1866="",NOT(ISNUMBER(S1866)),S1866&gt;A1866),"",DATEDIF(S1866,A1866,"Y")&amp;" years, "&amp;DATEDIF(S1866,A1866,"YM")&amp;" months, "&amp;DATEDIF(S1866,A1866,"MD")&amp;" days")</f>
        <v/>
      </c>
      <c r="W1866" s="196">
        <f>_xlfn.LET(_xlpm.d,_xlfn.XLOOKUP(U1866,'[1]Birth Dates'!$A:$A,'[1]Birth Dates'!$B:$B,"",0),IF(_xlpm.d=0,"",_xlpm.d))</f>
        <v/>
      </c>
      <c r="X1866" s="196">
        <f>IF(OR(W1866="",A1866="",NOT(ISNUMBER(W1866)),W1866&gt;A1866),"",DATEDIF(W1866,A1866,"Y")&amp;" years, "&amp;DATEDIF(W1866,A1866,"YM")&amp;" months, "&amp;DATEDIF(W1866,A1866,"MD")&amp;" days")</f>
        <v/>
      </c>
      <c r="AR1866" s="175">
        <f>IF($B1866="","",TEXT($A1866,"yyyymmdd")&amp;"_P"&amp;$C1866&amp;"_C"&amp;$F1866&amp;"_"&amp;TRIM(RIGHT(SUBSTITUTE(TRIM(SUBSTITUTE($M1866,CHAR(160)," "))," ",REPT(" ",60)),60))&amp;IF($Q1866="","","-"&amp;TRIM(RIGHT(SUBSTITUTE(TRIM(SUBSTITUTE($Q1866,CHAR(160)," "))," ",REPT(" ",60)),60)))&amp;IF($U1866="","","-"&amp;TRIM(RIGHT(SUBSTITUTE(TRIM(SUBSTITUTE($U1866,CHAR(160)," "))," ",REPT(" ",60)),60)))&amp;".jpg")</f>
        <v/>
      </c>
    </row>
    <row r="1867" ht="14" customHeight="1">
      <c r="O1867" s="196">
        <f>_xlfn.LET(_xlpm.d,_xlfn.XLOOKUP(M1867,'[1]Birth Dates'!$A:$A,'[1]Birth Dates'!$B:$B,"",0),IF(_xlpm.d=0,"",_xlpm.d))</f>
        <v/>
      </c>
      <c r="P1867" s="196">
        <f>IF(OR(O1867="",A1867="",NOT(ISNUMBER(O1867)),O1867&gt;A1867),"",DATEDIF(O1867,A1867,"Y")&amp;" years, "&amp;DATEDIF(O1867,A1867,"YM")&amp;" months, "&amp;DATEDIF(O1867,A1867,"MD")&amp;" days")</f>
        <v/>
      </c>
      <c r="S1867" s="196">
        <f>_xlfn.LET(_xlpm.d,_xlfn.XLOOKUP(Q1867,'[1]Birth Dates'!$A:$A,'[1]Birth Dates'!$B:$B,"",0),IF(_xlpm.d=0,"",_xlpm.d))</f>
        <v/>
      </c>
      <c r="T1867" s="196">
        <f>IF(OR(S1867="",A1867="",NOT(ISNUMBER(S1867)),S1867&gt;A1867),"",DATEDIF(S1867,A1867,"Y")&amp;" years, "&amp;DATEDIF(S1867,A1867,"YM")&amp;" months, "&amp;DATEDIF(S1867,A1867,"MD")&amp;" days")</f>
        <v/>
      </c>
      <c r="W1867" s="196">
        <f>_xlfn.LET(_xlpm.d,_xlfn.XLOOKUP(U1867,'[1]Birth Dates'!$A:$A,'[1]Birth Dates'!$B:$B,"",0),IF(_xlpm.d=0,"",_xlpm.d))</f>
        <v/>
      </c>
      <c r="X1867" s="196">
        <f>IF(OR(W1867="",A1867="",NOT(ISNUMBER(W1867)),W1867&gt;A1867),"",DATEDIF(W1867,A1867,"Y")&amp;" years, "&amp;DATEDIF(W1867,A1867,"YM")&amp;" months, "&amp;DATEDIF(W1867,A1867,"MD")&amp;" days")</f>
        <v/>
      </c>
      <c r="AR1867" s="175">
        <f>IF($B1867="","",TEXT($A1867,"yyyymmdd")&amp;"_P"&amp;$C1867&amp;"_C"&amp;$F1867&amp;"_"&amp;TRIM(RIGHT(SUBSTITUTE(TRIM(SUBSTITUTE($M1867,CHAR(160)," "))," ",REPT(" ",60)),60))&amp;IF($Q1867="","","-"&amp;TRIM(RIGHT(SUBSTITUTE(TRIM(SUBSTITUTE($Q1867,CHAR(160)," "))," ",REPT(" ",60)),60)))&amp;IF($U1867="","","-"&amp;TRIM(RIGHT(SUBSTITUTE(TRIM(SUBSTITUTE($U1867,CHAR(160)," "))," ",REPT(" ",60)),60)))&amp;".jpg")</f>
        <v/>
      </c>
    </row>
    <row r="1868" ht="14" customHeight="1">
      <c r="O1868" s="196">
        <f>_xlfn.LET(_xlpm.d,_xlfn.XLOOKUP(M1868,'[1]Birth Dates'!$A:$A,'[1]Birth Dates'!$B:$B,"",0),IF(_xlpm.d=0,"",_xlpm.d))</f>
        <v/>
      </c>
      <c r="P1868" s="196">
        <f>IF(OR(O1868="",A1868="",NOT(ISNUMBER(O1868)),O1868&gt;A1868),"",DATEDIF(O1868,A1868,"Y")&amp;" years, "&amp;DATEDIF(O1868,A1868,"YM")&amp;" months, "&amp;DATEDIF(O1868,A1868,"MD")&amp;" days")</f>
        <v/>
      </c>
      <c r="S1868" s="196">
        <f>_xlfn.LET(_xlpm.d,_xlfn.XLOOKUP(Q1868,'[1]Birth Dates'!$A:$A,'[1]Birth Dates'!$B:$B,"",0),IF(_xlpm.d=0,"",_xlpm.d))</f>
        <v/>
      </c>
      <c r="T1868" s="196">
        <f>IF(OR(S1868="",A1868="",NOT(ISNUMBER(S1868)),S1868&gt;A1868),"",DATEDIF(S1868,A1868,"Y")&amp;" years, "&amp;DATEDIF(S1868,A1868,"YM")&amp;" months, "&amp;DATEDIF(S1868,A1868,"MD")&amp;" days")</f>
        <v/>
      </c>
      <c r="W1868" s="196">
        <f>_xlfn.LET(_xlpm.d,_xlfn.XLOOKUP(U1868,'[1]Birth Dates'!$A:$A,'[1]Birth Dates'!$B:$B,"",0),IF(_xlpm.d=0,"",_xlpm.d))</f>
        <v/>
      </c>
      <c r="X1868" s="196">
        <f>IF(OR(W1868="",A1868="",NOT(ISNUMBER(W1868)),W1868&gt;A1868),"",DATEDIF(W1868,A1868,"Y")&amp;" years, "&amp;DATEDIF(W1868,A1868,"YM")&amp;" months, "&amp;DATEDIF(W1868,A1868,"MD")&amp;" days")</f>
        <v/>
      </c>
      <c r="AR1868" s="175">
        <f>IF($B1868="","",TEXT($A1868,"yyyymmdd")&amp;"_P"&amp;$C1868&amp;"_C"&amp;$F1868&amp;"_"&amp;TRIM(RIGHT(SUBSTITUTE(TRIM(SUBSTITUTE($M1868,CHAR(160)," "))," ",REPT(" ",60)),60))&amp;IF($Q1868="","","-"&amp;TRIM(RIGHT(SUBSTITUTE(TRIM(SUBSTITUTE($Q1868,CHAR(160)," "))," ",REPT(" ",60)),60)))&amp;IF($U1868="","","-"&amp;TRIM(RIGHT(SUBSTITUTE(TRIM(SUBSTITUTE($U1868,CHAR(160)," "))," ",REPT(" ",60)),60)))&amp;".jpg")</f>
        <v/>
      </c>
    </row>
    <row r="1869" ht="14" customHeight="1">
      <c r="O1869" s="196">
        <f>_xlfn.LET(_xlpm.d,_xlfn.XLOOKUP(M1869,'[1]Birth Dates'!$A:$A,'[1]Birth Dates'!$B:$B,"",0),IF(_xlpm.d=0,"",_xlpm.d))</f>
        <v/>
      </c>
      <c r="P1869" s="196">
        <f>IF(OR(O1869="",A1869="",NOT(ISNUMBER(O1869)),O1869&gt;A1869),"",DATEDIF(O1869,A1869,"Y")&amp;" years, "&amp;DATEDIF(O1869,A1869,"YM")&amp;" months, "&amp;DATEDIF(O1869,A1869,"MD")&amp;" days")</f>
        <v/>
      </c>
      <c r="S1869" s="196">
        <f>_xlfn.LET(_xlpm.d,_xlfn.XLOOKUP(Q1869,'[1]Birth Dates'!$A:$A,'[1]Birth Dates'!$B:$B,"",0),IF(_xlpm.d=0,"",_xlpm.d))</f>
        <v/>
      </c>
      <c r="T1869" s="196">
        <f>IF(OR(S1869="",A1869="",NOT(ISNUMBER(S1869)),S1869&gt;A1869),"",DATEDIF(S1869,A1869,"Y")&amp;" years, "&amp;DATEDIF(S1869,A1869,"YM")&amp;" months, "&amp;DATEDIF(S1869,A1869,"MD")&amp;" days")</f>
        <v/>
      </c>
      <c r="W1869" s="196">
        <f>_xlfn.LET(_xlpm.d,_xlfn.XLOOKUP(U1869,'[1]Birth Dates'!$A:$A,'[1]Birth Dates'!$B:$B,"",0),IF(_xlpm.d=0,"",_xlpm.d))</f>
        <v/>
      </c>
      <c r="X1869" s="196">
        <f>IF(OR(W1869="",A1869="",NOT(ISNUMBER(W1869)),W1869&gt;A1869),"",DATEDIF(W1869,A1869,"Y")&amp;" years, "&amp;DATEDIF(W1869,A1869,"YM")&amp;" months, "&amp;DATEDIF(W1869,A1869,"MD")&amp;" days")</f>
        <v/>
      </c>
      <c r="AR1869" s="175">
        <f>IF($B1869="","",TEXT($A1869,"yyyymmdd")&amp;"_P"&amp;$C1869&amp;"_C"&amp;$F1869&amp;"_"&amp;TRIM(RIGHT(SUBSTITUTE(TRIM(SUBSTITUTE($M1869,CHAR(160)," "))," ",REPT(" ",60)),60))&amp;IF($Q1869="","","-"&amp;TRIM(RIGHT(SUBSTITUTE(TRIM(SUBSTITUTE($Q1869,CHAR(160)," "))," ",REPT(" ",60)),60)))&amp;IF($U1869="","","-"&amp;TRIM(RIGHT(SUBSTITUTE(TRIM(SUBSTITUTE($U1869,CHAR(160)," "))," ",REPT(" ",60)),60)))&amp;".jpg")</f>
        <v/>
      </c>
    </row>
    <row r="1870" ht="14" customHeight="1">
      <c r="O1870" s="196">
        <f>_xlfn.LET(_xlpm.d,_xlfn.XLOOKUP(M1870,'[1]Birth Dates'!$A:$A,'[1]Birth Dates'!$B:$B,"",0),IF(_xlpm.d=0,"",_xlpm.d))</f>
        <v/>
      </c>
      <c r="P1870" s="196">
        <f>IF(OR(O1870="",A1870="",NOT(ISNUMBER(O1870)),O1870&gt;A1870),"",DATEDIF(O1870,A1870,"Y")&amp;" years, "&amp;DATEDIF(O1870,A1870,"YM")&amp;" months, "&amp;DATEDIF(O1870,A1870,"MD")&amp;" days")</f>
        <v/>
      </c>
      <c r="S1870" s="196">
        <f>_xlfn.LET(_xlpm.d,_xlfn.XLOOKUP(Q1870,'[1]Birth Dates'!$A:$A,'[1]Birth Dates'!$B:$B,"",0),IF(_xlpm.d=0,"",_xlpm.d))</f>
        <v/>
      </c>
      <c r="T1870" s="196">
        <f>IF(OR(S1870="",A1870="",NOT(ISNUMBER(S1870)),S1870&gt;A1870),"",DATEDIF(S1870,A1870,"Y")&amp;" years, "&amp;DATEDIF(S1870,A1870,"YM")&amp;" months, "&amp;DATEDIF(S1870,A1870,"MD")&amp;" days")</f>
        <v/>
      </c>
      <c r="W1870" s="196">
        <f>_xlfn.LET(_xlpm.d,_xlfn.XLOOKUP(U1870,'[1]Birth Dates'!$A:$A,'[1]Birth Dates'!$B:$B,"",0),IF(_xlpm.d=0,"",_xlpm.d))</f>
        <v/>
      </c>
      <c r="X1870" s="196">
        <f>IF(OR(W1870="",A1870="",NOT(ISNUMBER(W1870)),W1870&gt;A1870),"",DATEDIF(W1870,A1870,"Y")&amp;" years, "&amp;DATEDIF(W1870,A1870,"YM")&amp;" months, "&amp;DATEDIF(W1870,A1870,"MD")&amp;" days")</f>
        <v/>
      </c>
      <c r="AR1870" s="175">
        <f>IF($B1870="","",TEXT($A1870,"yyyymmdd")&amp;"_P"&amp;$C1870&amp;"_C"&amp;$F1870&amp;"_"&amp;TRIM(RIGHT(SUBSTITUTE(TRIM(SUBSTITUTE($M1870,CHAR(160)," "))," ",REPT(" ",60)),60))&amp;IF($Q1870="","","-"&amp;TRIM(RIGHT(SUBSTITUTE(TRIM(SUBSTITUTE($Q1870,CHAR(160)," "))," ",REPT(" ",60)),60)))&amp;IF($U1870="","","-"&amp;TRIM(RIGHT(SUBSTITUTE(TRIM(SUBSTITUTE($U1870,CHAR(160)," "))," ",REPT(" ",60)),60)))&amp;".jpg")</f>
        <v/>
      </c>
    </row>
    <row r="1871" ht="14" customHeight="1">
      <c r="O1871" s="196">
        <f>_xlfn.LET(_xlpm.d,_xlfn.XLOOKUP(M1871,'[1]Birth Dates'!$A:$A,'[1]Birth Dates'!$B:$B,"",0),IF(_xlpm.d=0,"",_xlpm.d))</f>
        <v/>
      </c>
      <c r="P1871" s="196">
        <f>IF(OR(O1871="",A1871="",NOT(ISNUMBER(O1871)),O1871&gt;A1871),"",DATEDIF(O1871,A1871,"Y")&amp;" years, "&amp;DATEDIF(O1871,A1871,"YM")&amp;" months, "&amp;DATEDIF(O1871,A1871,"MD")&amp;" days")</f>
        <v/>
      </c>
      <c r="S1871" s="196">
        <f>_xlfn.LET(_xlpm.d,_xlfn.XLOOKUP(Q1871,'[1]Birth Dates'!$A:$A,'[1]Birth Dates'!$B:$B,"",0),IF(_xlpm.d=0,"",_xlpm.d))</f>
        <v/>
      </c>
      <c r="T1871" s="196">
        <f>IF(OR(S1871="",A1871="",NOT(ISNUMBER(S1871)),S1871&gt;A1871),"",DATEDIF(S1871,A1871,"Y")&amp;" years, "&amp;DATEDIF(S1871,A1871,"YM")&amp;" months, "&amp;DATEDIF(S1871,A1871,"MD")&amp;" days")</f>
        <v/>
      </c>
      <c r="W1871" s="196">
        <f>_xlfn.LET(_xlpm.d,_xlfn.XLOOKUP(U1871,'[1]Birth Dates'!$A:$A,'[1]Birth Dates'!$B:$B,"",0),IF(_xlpm.d=0,"",_xlpm.d))</f>
        <v/>
      </c>
      <c r="X1871" s="196">
        <f>IF(OR(W1871="",A1871="",NOT(ISNUMBER(W1871)),W1871&gt;A1871),"",DATEDIF(W1871,A1871,"Y")&amp;" years, "&amp;DATEDIF(W1871,A1871,"YM")&amp;" months, "&amp;DATEDIF(W1871,A1871,"MD")&amp;" days")</f>
        <v/>
      </c>
      <c r="AR1871" s="175">
        <f>IF($B1871="","",TEXT($A1871,"yyyymmdd")&amp;"_P"&amp;$C1871&amp;"_C"&amp;$F1871&amp;"_"&amp;TRIM(RIGHT(SUBSTITUTE(TRIM(SUBSTITUTE($M1871,CHAR(160)," "))," ",REPT(" ",60)),60))&amp;IF($Q1871="","","-"&amp;TRIM(RIGHT(SUBSTITUTE(TRIM(SUBSTITUTE($Q1871,CHAR(160)," "))," ",REPT(" ",60)),60)))&amp;IF($U1871="","","-"&amp;TRIM(RIGHT(SUBSTITUTE(TRIM(SUBSTITUTE($U1871,CHAR(160)," "))," ",REPT(" ",60)),60)))&amp;".jpg")</f>
        <v/>
      </c>
    </row>
    <row r="1872" ht="14" customHeight="1">
      <c r="O1872" s="196">
        <f>_xlfn.LET(_xlpm.d,_xlfn.XLOOKUP(M1872,'[1]Birth Dates'!$A:$A,'[1]Birth Dates'!$B:$B,"",0),IF(_xlpm.d=0,"",_xlpm.d))</f>
        <v/>
      </c>
      <c r="P1872" s="196">
        <f>IF(OR(O1872="",A1872="",NOT(ISNUMBER(O1872)),O1872&gt;A1872),"",DATEDIF(O1872,A1872,"Y")&amp;" years, "&amp;DATEDIF(O1872,A1872,"YM")&amp;" months, "&amp;DATEDIF(O1872,A1872,"MD")&amp;" days")</f>
        <v/>
      </c>
      <c r="S1872" s="196">
        <f>_xlfn.LET(_xlpm.d,_xlfn.XLOOKUP(Q1872,'[1]Birth Dates'!$A:$A,'[1]Birth Dates'!$B:$B,"",0),IF(_xlpm.d=0,"",_xlpm.d))</f>
        <v/>
      </c>
      <c r="T1872" s="196">
        <f>IF(OR(S1872="",A1872="",NOT(ISNUMBER(S1872)),S1872&gt;A1872),"",DATEDIF(S1872,A1872,"Y")&amp;" years, "&amp;DATEDIF(S1872,A1872,"YM")&amp;" months, "&amp;DATEDIF(S1872,A1872,"MD")&amp;" days")</f>
        <v/>
      </c>
      <c r="W1872" s="196">
        <f>_xlfn.LET(_xlpm.d,_xlfn.XLOOKUP(U1872,'[1]Birth Dates'!$A:$A,'[1]Birth Dates'!$B:$B,"",0),IF(_xlpm.d=0,"",_xlpm.d))</f>
        <v/>
      </c>
      <c r="X1872" s="196">
        <f>IF(OR(W1872="",A1872="",NOT(ISNUMBER(W1872)),W1872&gt;A1872),"",DATEDIF(W1872,A1872,"Y")&amp;" years, "&amp;DATEDIF(W1872,A1872,"YM")&amp;" months, "&amp;DATEDIF(W1872,A1872,"MD")&amp;" days")</f>
        <v/>
      </c>
      <c r="AR1872" s="175">
        <f>IF($B1872="","",TEXT($A1872,"yyyymmdd")&amp;"_P"&amp;$C1872&amp;"_C"&amp;$F1872&amp;"_"&amp;TRIM(RIGHT(SUBSTITUTE(TRIM(SUBSTITUTE($M1872,CHAR(160)," "))," ",REPT(" ",60)),60))&amp;IF($Q1872="","","-"&amp;TRIM(RIGHT(SUBSTITUTE(TRIM(SUBSTITUTE($Q1872,CHAR(160)," "))," ",REPT(" ",60)),60)))&amp;IF($U1872="","","-"&amp;TRIM(RIGHT(SUBSTITUTE(TRIM(SUBSTITUTE($U1872,CHAR(160)," "))," ",REPT(" ",60)),60)))&amp;".jpg")</f>
        <v/>
      </c>
    </row>
    <row r="1873" ht="14" customHeight="1">
      <c r="O1873" s="196">
        <f>_xlfn.LET(_xlpm.d,_xlfn.XLOOKUP(M1873,'[1]Birth Dates'!$A:$A,'[1]Birth Dates'!$B:$B,"",0),IF(_xlpm.d=0,"",_xlpm.d))</f>
        <v/>
      </c>
      <c r="P1873" s="196">
        <f>IF(OR(O1873="",A1873="",NOT(ISNUMBER(O1873)),O1873&gt;A1873),"",DATEDIF(O1873,A1873,"Y")&amp;" years, "&amp;DATEDIF(O1873,A1873,"YM")&amp;" months, "&amp;DATEDIF(O1873,A1873,"MD")&amp;" days")</f>
        <v/>
      </c>
      <c r="S1873" s="196">
        <f>_xlfn.LET(_xlpm.d,_xlfn.XLOOKUP(Q1873,'[1]Birth Dates'!$A:$A,'[1]Birth Dates'!$B:$B,"",0),IF(_xlpm.d=0,"",_xlpm.d))</f>
        <v/>
      </c>
      <c r="T1873" s="196">
        <f>IF(OR(S1873="",A1873="",NOT(ISNUMBER(S1873)),S1873&gt;A1873),"",DATEDIF(S1873,A1873,"Y")&amp;" years, "&amp;DATEDIF(S1873,A1873,"YM")&amp;" months, "&amp;DATEDIF(S1873,A1873,"MD")&amp;" days")</f>
        <v/>
      </c>
      <c r="W1873" s="196">
        <f>_xlfn.LET(_xlpm.d,_xlfn.XLOOKUP(U1873,'[1]Birth Dates'!$A:$A,'[1]Birth Dates'!$B:$B,"",0),IF(_xlpm.d=0,"",_xlpm.d))</f>
        <v/>
      </c>
      <c r="X1873" s="196">
        <f>IF(OR(W1873="",A1873="",NOT(ISNUMBER(W1873)),W1873&gt;A1873),"",DATEDIF(W1873,A1873,"Y")&amp;" years, "&amp;DATEDIF(W1873,A1873,"YM")&amp;" months, "&amp;DATEDIF(W1873,A1873,"MD")&amp;" days")</f>
        <v/>
      </c>
      <c r="AR1873" s="175">
        <f>IF($B1873="","",TEXT($A1873,"yyyymmdd")&amp;"_P"&amp;$C1873&amp;"_C"&amp;$F1873&amp;"_"&amp;TRIM(RIGHT(SUBSTITUTE(TRIM(SUBSTITUTE($M1873,CHAR(160)," "))," ",REPT(" ",60)),60))&amp;IF($Q1873="","","-"&amp;TRIM(RIGHT(SUBSTITUTE(TRIM(SUBSTITUTE($Q1873,CHAR(160)," "))," ",REPT(" ",60)),60)))&amp;IF($U1873="","","-"&amp;TRIM(RIGHT(SUBSTITUTE(TRIM(SUBSTITUTE($U1873,CHAR(160)," "))," ",REPT(" ",60)),60)))&amp;".jpg")</f>
        <v/>
      </c>
    </row>
    <row r="1874" ht="14" customHeight="1">
      <c r="O1874" s="196">
        <f>_xlfn.LET(_xlpm.d,_xlfn.XLOOKUP(M1874,'[1]Birth Dates'!$A:$A,'[1]Birth Dates'!$B:$B,"",0),IF(_xlpm.d=0,"",_xlpm.d))</f>
        <v/>
      </c>
      <c r="P1874" s="196">
        <f>IF(OR(O1874="",A1874="",NOT(ISNUMBER(O1874)),O1874&gt;A1874),"",DATEDIF(O1874,A1874,"Y")&amp;" years, "&amp;DATEDIF(O1874,A1874,"YM")&amp;" months, "&amp;DATEDIF(O1874,A1874,"MD")&amp;" days")</f>
        <v/>
      </c>
      <c r="S1874" s="196">
        <f>_xlfn.LET(_xlpm.d,_xlfn.XLOOKUP(Q1874,'[1]Birth Dates'!$A:$A,'[1]Birth Dates'!$B:$B,"",0),IF(_xlpm.d=0,"",_xlpm.d))</f>
        <v/>
      </c>
      <c r="T1874" s="196">
        <f>IF(OR(S1874="",A1874="",NOT(ISNUMBER(S1874)),S1874&gt;A1874),"",DATEDIF(S1874,A1874,"Y")&amp;" years, "&amp;DATEDIF(S1874,A1874,"YM")&amp;" months, "&amp;DATEDIF(S1874,A1874,"MD")&amp;" days")</f>
        <v/>
      </c>
      <c r="W1874" s="196">
        <f>_xlfn.LET(_xlpm.d,_xlfn.XLOOKUP(U1874,'[1]Birth Dates'!$A:$A,'[1]Birth Dates'!$B:$B,"",0),IF(_xlpm.d=0,"",_xlpm.d))</f>
        <v/>
      </c>
      <c r="X1874" s="196">
        <f>IF(OR(W1874="",A1874="",NOT(ISNUMBER(W1874)),W1874&gt;A1874),"",DATEDIF(W1874,A1874,"Y")&amp;" years, "&amp;DATEDIF(W1874,A1874,"YM")&amp;" months, "&amp;DATEDIF(W1874,A1874,"MD")&amp;" days")</f>
        <v/>
      </c>
      <c r="AR1874" s="175">
        <f>IF($B1874="","",TEXT($A1874,"yyyymmdd")&amp;"_P"&amp;$C1874&amp;"_C"&amp;$F1874&amp;"_"&amp;TRIM(RIGHT(SUBSTITUTE(TRIM(SUBSTITUTE($M1874,CHAR(160)," "))," ",REPT(" ",60)),60))&amp;IF($Q1874="","","-"&amp;TRIM(RIGHT(SUBSTITUTE(TRIM(SUBSTITUTE($Q1874,CHAR(160)," "))," ",REPT(" ",60)),60)))&amp;IF($U1874="","","-"&amp;TRIM(RIGHT(SUBSTITUTE(TRIM(SUBSTITUTE($U1874,CHAR(160)," "))," ",REPT(" ",60)),60)))&amp;".jpg")</f>
        <v/>
      </c>
    </row>
    <row r="1875" ht="14" customHeight="1">
      <c r="O1875" s="196">
        <f>_xlfn.LET(_xlpm.d,_xlfn.XLOOKUP(M1875,'[1]Birth Dates'!$A:$A,'[1]Birth Dates'!$B:$B,"",0),IF(_xlpm.d=0,"",_xlpm.d))</f>
        <v/>
      </c>
      <c r="P1875" s="196">
        <f>IF(OR(O1875="",A1875="",NOT(ISNUMBER(O1875)),O1875&gt;A1875),"",DATEDIF(O1875,A1875,"Y")&amp;" years, "&amp;DATEDIF(O1875,A1875,"YM")&amp;" months, "&amp;DATEDIF(O1875,A1875,"MD")&amp;" days")</f>
        <v/>
      </c>
      <c r="S1875" s="196">
        <f>_xlfn.LET(_xlpm.d,_xlfn.XLOOKUP(Q1875,'[1]Birth Dates'!$A:$A,'[1]Birth Dates'!$B:$B,"",0),IF(_xlpm.d=0,"",_xlpm.d))</f>
        <v/>
      </c>
      <c r="T1875" s="196">
        <f>IF(OR(S1875="",A1875="",NOT(ISNUMBER(S1875)),S1875&gt;A1875),"",DATEDIF(S1875,A1875,"Y")&amp;" years, "&amp;DATEDIF(S1875,A1875,"YM")&amp;" months, "&amp;DATEDIF(S1875,A1875,"MD")&amp;" days")</f>
        <v/>
      </c>
      <c r="W1875" s="196">
        <f>_xlfn.LET(_xlpm.d,_xlfn.XLOOKUP(U1875,'[1]Birth Dates'!$A:$A,'[1]Birth Dates'!$B:$B,"",0),IF(_xlpm.d=0,"",_xlpm.d))</f>
        <v/>
      </c>
      <c r="X1875" s="196">
        <f>IF(OR(W1875="",A1875="",NOT(ISNUMBER(W1875)),W1875&gt;A1875),"",DATEDIF(W1875,A1875,"Y")&amp;" years, "&amp;DATEDIF(W1875,A1875,"YM")&amp;" months, "&amp;DATEDIF(W1875,A1875,"MD")&amp;" days")</f>
        <v/>
      </c>
      <c r="AR1875" s="175">
        <f>IF($B1875="","",TEXT($A1875,"yyyymmdd")&amp;"_P"&amp;$C1875&amp;"_C"&amp;$F1875&amp;"_"&amp;TRIM(RIGHT(SUBSTITUTE(TRIM(SUBSTITUTE($M1875,CHAR(160)," "))," ",REPT(" ",60)),60))&amp;IF($Q1875="","","-"&amp;TRIM(RIGHT(SUBSTITUTE(TRIM(SUBSTITUTE($Q1875,CHAR(160)," "))," ",REPT(" ",60)),60)))&amp;IF($U1875="","","-"&amp;TRIM(RIGHT(SUBSTITUTE(TRIM(SUBSTITUTE($U1875,CHAR(160)," "))," ",REPT(" ",60)),60)))&amp;".jpg")</f>
        <v/>
      </c>
    </row>
    <row r="1876" ht="14" customHeight="1">
      <c r="O1876" s="196">
        <f>_xlfn.LET(_xlpm.d,_xlfn.XLOOKUP(M1876,'[1]Birth Dates'!$A:$A,'[1]Birth Dates'!$B:$B,"",0),IF(_xlpm.d=0,"",_xlpm.d))</f>
        <v/>
      </c>
      <c r="P1876" s="196">
        <f>IF(OR(O1876="",A1876="",NOT(ISNUMBER(O1876)),O1876&gt;A1876),"",DATEDIF(O1876,A1876,"Y")&amp;" years, "&amp;DATEDIF(O1876,A1876,"YM")&amp;" months, "&amp;DATEDIF(O1876,A1876,"MD")&amp;" days")</f>
        <v/>
      </c>
      <c r="S1876" s="196">
        <f>_xlfn.LET(_xlpm.d,_xlfn.XLOOKUP(Q1876,'[1]Birth Dates'!$A:$A,'[1]Birth Dates'!$B:$B,"",0),IF(_xlpm.d=0,"",_xlpm.d))</f>
        <v/>
      </c>
      <c r="T1876" s="196">
        <f>IF(OR(S1876="",A1876="",NOT(ISNUMBER(S1876)),S1876&gt;A1876),"",DATEDIF(S1876,A1876,"Y")&amp;" years, "&amp;DATEDIF(S1876,A1876,"YM")&amp;" months, "&amp;DATEDIF(S1876,A1876,"MD")&amp;" days")</f>
        <v/>
      </c>
      <c r="W1876" s="196">
        <f>_xlfn.LET(_xlpm.d,_xlfn.XLOOKUP(U1876,'[1]Birth Dates'!$A:$A,'[1]Birth Dates'!$B:$B,"",0),IF(_xlpm.d=0,"",_xlpm.d))</f>
        <v/>
      </c>
      <c r="X1876" s="196">
        <f>IF(OR(W1876="",A1876="",NOT(ISNUMBER(W1876)),W1876&gt;A1876),"",DATEDIF(W1876,A1876,"Y")&amp;" years, "&amp;DATEDIF(W1876,A1876,"YM")&amp;" months, "&amp;DATEDIF(W1876,A1876,"MD")&amp;" days")</f>
        <v/>
      </c>
      <c r="AR1876" s="175">
        <f>IF($B1876="","",TEXT($A1876,"yyyymmdd")&amp;"_P"&amp;$C1876&amp;"_C"&amp;$F1876&amp;"_"&amp;TRIM(RIGHT(SUBSTITUTE(TRIM(SUBSTITUTE($M1876,CHAR(160)," "))," ",REPT(" ",60)),60))&amp;IF($Q1876="","","-"&amp;TRIM(RIGHT(SUBSTITUTE(TRIM(SUBSTITUTE($Q1876,CHAR(160)," "))," ",REPT(" ",60)),60)))&amp;IF($U1876="","","-"&amp;TRIM(RIGHT(SUBSTITUTE(TRIM(SUBSTITUTE($U1876,CHAR(160)," "))," ",REPT(" ",60)),60)))&amp;".jpg")</f>
        <v/>
      </c>
    </row>
    <row r="1877" ht="14" customHeight="1">
      <c r="O1877" s="196">
        <f>_xlfn.LET(_xlpm.d,_xlfn.XLOOKUP(M1877,'[1]Birth Dates'!$A:$A,'[1]Birth Dates'!$B:$B,"",0),IF(_xlpm.d=0,"",_xlpm.d))</f>
        <v/>
      </c>
      <c r="P1877" s="196">
        <f>IF(OR(O1877="",A1877="",NOT(ISNUMBER(O1877)),O1877&gt;A1877),"",DATEDIF(O1877,A1877,"Y")&amp;" years, "&amp;DATEDIF(O1877,A1877,"YM")&amp;" months, "&amp;DATEDIF(O1877,A1877,"MD")&amp;" days")</f>
        <v/>
      </c>
      <c r="S1877" s="196">
        <f>_xlfn.LET(_xlpm.d,_xlfn.XLOOKUP(Q1877,'[1]Birth Dates'!$A:$A,'[1]Birth Dates'!$B:$B,"",0),IF(_xlpm.d=0,"",_xlpm.d))</f>
        <v/>
      </c>
      <c r="T1877" s="196">
        <f>IF(OR(S1877="",A1877="",NOT(ISNUMBER(S1877)),S1877&gt;A1877),"",DATEDIF(S1877,A1877,"Y")&amp;" years, "&amp;DATEDIF(S1877,A1877,"YM")&amp;" months, "&amp;DATEDIF(S1877,A1877,"MD")&amp;" days")</f>
        <v/>
      </c>
      <c r="W1877" s="196">
        <f>_xlfn.LET(_xlpm.d,_xlfn.XLOOKUP(U1877,'[1]Birth Dates'!$A:$A,'[1]Birth Dates'!$B:$B,"",0),IF(_xlpm.d=0,"",_xlpm.d))</f>
        <v/>
      </c>
      <c r="X1877" s="196">
        <f>IF(OR(W1877="",A1877="",NOT(ISNUMBER(W1877)),W1877&gt;A1877),"",DATEDIF(W1877,A1877,"Y")&amp;" years, "&amp;DATEDIF(W1877,A1877,"YM")&amp;" months, "&amp;DATEDIF(W1877,A1877,"MD")&amp;" days")</f>
        <v/>
      </c>
      <c r="AR1877" s="175">
        <f>IF($B1877="","",TEXT($A1877,"yyyymmdd")&amp;"_P"&amp;$C1877&amp;"_C"&amp;$F1877&amp;"_"&amp;TRIM(RIGHT(SUBSTITUTE(TRIM(SUBSTITUTE($M1877,CHAR(160)," "))," ",REPT(" ",60)),60))&amp;IF($Q1877="","","-"&amp;TRIM(RIGHT(SUBSTITUTE(TRIM(SUBSTITUTE($Q1877,CHAR(160)," "))," ",REPT(" ",60)),60)))&amp;IF($U1877="","","-"&amp;TRIM(RIGHT(SUBSTITUTE(TRIM(SUBSTITUTE($U1877,CHAR(160)," "))," ",REPT(" ",60)),60)))&amp;".jpg")</f>
        <v/>
      </c>
    </row>
    <row r="1878" ht="14" customHeight="1">
      <c r="O1878" s="196">
        <f>_xlfn.LET(_xlpm.d,_xlfn.XLOOKUP(M1878,'[1]Birth Dates'!$A:$A,'[1]Birth Dates'!$B:$B,"",0),IF(_xlpm.d=0,"",_xlpm.d))</f>
        <v/>
      </c>
      <c r="P1878" s="196">
        <f>IF(OR(O1878="",A1878="",NOT(ISNUMBER(O1878)),O1878&gt;A1878),"",DATEDIF(O1878,A1878,"Y")&amp;" years, "&amp;DATEDIF(O1878,A1878,"YM")&amp;" months, "&amp;DATEDIF(O1878,A1878,"MD")&amp;" days")</f>
        <v/>
      </c>
      <c r="S1878" s="196">
        <f>_xlfn.LET(_xlpm.d,_xlfn.XLOOKUP(Q1878,'[1]Birth Dates'!$A:$A,'[1]Birth Dates'!$B:$B,"",0),IF(_xlpm.d=0,"",_xlpm.d))</f>
        <v/>
      </c>
      <c r="T1878" s="196">
        <f>IF(OR(S1878="",A1878="",NOT(ISNUMBER(S1878)),S1878&gt;A1878),"",DATEDIF(S1878,A1878,"Y")&amp;" years, "&amp;DATEDIF(S1878,A1878,"YM")&amp;" months, "&amp;DATEDIF(S1878,A1878,"MD")&amp;" days")</f>
        <v/>
      </c>
      <c r="W1878" s="196">
        <f>_xlfn.LET(_xlpm.d,_xlfn.XLOOKUP(U1878,'[1]Birth Dates'!$A:$A,'[1]Birth Dates'!$B:$B,"",0),IF(_xlpm.d=0,"",_xlpm.d))</f>
        <v/>
      </c>
      <c r="X1878" s="196">
        <f>IF(OR(W1878="",A1878="",NOT(ISNUMBER(W1878)),W1878&gt;A1878),"",DATEDIF(W1878,A1878,"Y")&amp;" years, "&amp;DATEDIF(W1878,A1878,"YM")&amp;" months, "&amp;DATEDIF(W1878,A1878,"MD")&amp;" days")</f>
        <v/>
      </c>
      <c r="AR1878" s="175">
        <f>IF($B1878="","",TEXT($A1878,"yyyymmdd")&amp;"_P"&amp;$C1878&amp;"_C"&amp;$F1878&amp;"_"&amp;TRIM(RIGHT(SUBSTITUTE(TRIM(SUBSTITUTE($M1878,CHAR(160)," "))," ",REPT(" ",60)),60))&amp;IF($Q1878="","","-"&amp;TRIM(RIGHT(SUBSTITUTE(TRIM(SUBSTITUTE($Q1878,CHAR(160)," "))," ",REPT(" ",60)),60)))&amp;IF($U1878="","","-"&amp;TRIM(RIGHT(SUBSTITUTE(TRIM(SUBSTITUTE($U1878,CHAR(160)," "))," ",REPT(" ",60)),60)))&amp;".jpg")</f>
        <v/>
      </c>
    </row>
    <row r="1879" ht="14" customHeight="1">
      <c r="O1879" s="196">
        <f>_xlfn.LET(_xlpm.d,_xlfn.XLOOKUP(M1879,'[1]Birth Dates'!$A:$A,'[1]Birth Dates'!$B:$B,"",0),IF(_xlpm.d=0,"",_xlpm.d))</f>
        <v/>
      </c>
      <c r="P1879" s="196">
        <f>IF(OR(O1879="",A1879="",NOT(ISNUMBER(O1879)),O1879&gt;A1879),"",DATEDIF(O1879,A1879,"Y")&amp;" years, "&amp;DATEDIF(O1879,A1879,"YM")&amp;" months, "&amp;DATEDIF(O1879,A1879,"MD")&amp;" days")</f>
        <v/>
      </c>
      <c r="S1879" s="196">
        <f>_xlfn.LET(_xlpm.d,_xlfn.XLOOKUP(Q1879,'[1]Birth Dates'!$A:$A,'[1]Birth Dates'!$B:$B,"",0),IF(_xlpm.d=0,"",_xlpm.d))</f>
        <v/>
      </c>
      <c r="T1879" s="196">
        <f>IF(OR(S1879="",A1879="",NOT(ISNUMBER(S1879)),S1879&gt;A1879),"",DATEDIF(S1879,A1879,"Y")&amp;" years, "&amp;DATEDIF(S1879,A1879,"YM")&amp;" months, "&amp;DATEDIF(S1879,A1879,"MD")&amp;" days")</f>
        <v/>
      </c>
      <c r="W1879" s="196">
        <f>_xlfn.LET(_xlpm.d,_xlfn.XLOOKUP(U1879,'[1]Birth Dates'!$A:$A,'[1]Birth Dates'!$B:$B,"",0),IF(_xlpm.d=0,"",_xlpm.d))</f>
        <v/>
      </c>
      <c r="X1879" s="196">
        <f>IF(OR(W1879="",A1879="",NOT(ISNUMBER(W1879)),W1879&gt;A1879),"",DATEDIF(W1879,A1879,"Y")&amp;" years, "&amp;DATEDIF(W1879,A1879,"YM")&amp;" months, "&amp;DATEDIF(W1879,A1879,"MD")&amp;" days")</f>
        <v/>
      </c>
      <c r="AR1879" s="226">
        <f>IF($B1879="","",TEXT($A1879,"yyyymmdd")&amp;"_P"&amp;$C1879&amp;"_C"&amp;$F1879&amp;"_"&amp;TRIM(RIGHT(SUBSTITUTE(TRIM(SUBSTITUTE($M1879,CHAR(160)," "))," ",REPT(" ",60)),60))&amp;IF($Q1879="","","-"&amp;TRIM(RIGHT(SUBSTITUTE(TRIM(SUBSTITUTE($Q1879,CHAR(160)," "))," ",REPT(" ",60)),60)))&amp;IF($U1879="","","-"&amp;TRIM(RIGHT(SUBSTITUTE(TRIM(SUBSTITUTE($U1879,CHAR(160)," "))," ",REPT(" ",60)),60)))&amp;".jpg")</f>
        <v/>
      </c>
    </row>
    <row r="1880" ht="14" customHeight="1">
      <c r="O1880" s="196">
        <f>_xlfn.LET(_xlpm.d,_xlfn.XLOOKUP(M1880,'[1]Birth Dates'!$A:$A,'[1]Birth Dates'!$B:$B,"",0),IF(_xlpm.d=0,"",_xlpm.d))</f>
        <v/>
      </c>
      <c r="P1880" s="196">
        <f>IF(OR(O1880="",A1880="",NOT(ISNUMBER(O1880)),O1880&gt;A1880),"",DATEDIF(O1880,A1880,"Y")&amp;" years, "&amp;DATEDIF(O1880,A1880,"YM")&amp;" months, "&amp;DATEDIF(O1880,A1880,"MD")&amp;" days")</f>
        <v/>
      </c>
      <c r="S1880" s="196">
        <f>_xlfn.LET(_xlpm.d,_xlfn.XLOOKUP(Q1880,'[1]Birth Dates'!$A:$A,'[1]Birth Dates'!$B:$B,"",0),IF(_xlpm.d=0,"",_xlpm.d))</f>
        <v/>
      </c>
      <c r="T1880" s="196">
        <f>IF(OR(S1880="",A1880="",NOT(ISNUMBER(S1880)),S1880&gt;A1880),"",DATEDIF(S1880,A1880,"Y")&amp;" years, "&amp;DATEDIF(S1880,A1880,"YM")&amp;" months, "&amp;DATEDIF(S1880,A1880,"MD")&amp;" days")</f>
        <v/>
      </c>
      <c r="W1880" s="196">
        <f>_xlfn.LET(_xlpm.d,_xlfn.XLOOKUP(U1880,'[1]Birth Dates'!$A:$A,'[1]Birth Dates'!$B:$B,"",0),IF(_xlpm.d=0,"",_xlpm.d))</f>
        <v/>
      </c>
      <c r="X1880" s="196">
        <f>IF(OR(W1880="",A1880="",NOT(ISNUMBER(W1880)),W1880&gt;A1880),"",DATEDIF(W1880,A1880,"Y")&amp;" years, "&amp;DATEDIF(W1880,A1880,"YM")&amp;" months, "&amp;DATEDIF(W1880,A1880,"MD")&amp;" days")</f>
        <v/>
      </c>
      <c r="AR1880" s="175">
        <f>IF($B1880="","",TEXT($A1880,"yyyymmdd")&amp;"_P"&amp;$C1880&amp;"_C"&amp;$F1880&amp;"_"&amp;TRIM(RIGHT(SUBSTITUTE(TRIM(SUBSTITUTE($M1880,CHAR(160)," "))," ",REPT(" ",60)),60))&amp;IF($Q1880="","","-"&amp;TRIM(RIGHT(SUBSTITUTE(TRIM(SUBSTITUTE($Q1880,CHAR(160)," "))," ",REPT(" ",60)),60)))&amp;IF($U1880="","","-"&amp;TRIM(RIGHT(SUBSTITUTE(TRIM(SUBSTITUTE($U1880,CHAR(160)," "))," ",REPT(" ",60)),60)))&amp;".jpg")</f>
        <v/>
      </c>
    </row>
    <row r="1881" ht="14" customHeight="1">
      <c r="O1881" s="196">
        <f>_xlfn.LET(_xlpm.d,_xlfn.XLOOKUP(M1881,'[1]Birth Dates'!$A:$A,'[1]Birth Dates'!$B:$B,"",0),IF(_xlpm.d=0,"",_xlpm.d))</f>
        <v/>
      </c>
      <c r="P1881" s="196">
        <f>IF(OR(O1881="",A1881="",NOT(ISNUMBER(O1881)),O1881&gt;A1881),"",DATEDIF(O1881,A1881,"Y")&amp;" years, "&amp;DATEDIF(O1881,A1881,"YM")&amp;" months, "&amp;DATEDIF(O1881,A1881,"MD")&amp;" days")</f>
        <v/>
      </c>
      <c r="S1881" s="196">
        <f>_xlfn.LET(_xlpm.d,_xlfn.XLOOKUP(Q1881,'[1]Birth Dates'!$A:$A,'[1]Birth Dates'!$B:$B,"",0),IF(_xlpm.d=0,"",_xlpm.d))</f>
        <v/>
      </c>
      <c r="T1881" s="196">
        <f>IF(OR(S1881="",A1881="",NOT(ISNUMBER(S1881)),S1881&gt;A1881),"",DATEDIF(S1881,A1881,"Y")&amp;" years, "&amp;DATEDIF(S1881,A1881,"YM")&amp;" months, "&amp;DATEDIF(S1881,A1881,"MD")&amp;" days")</f>
        <v/>
      </c>
      <c r="W1881" s="196">
        <f>_xlfn.LET(_xlpm.d,_xlfn.XLOOKUP(U1881,'[1]Birth Dates'!$A:$A,'[1]Birth Dates'!$B:$B,"",0),IF(_xlpm.d=0,"",_xlpm.d))</f>
        <v/>
      </c>
      <c r="X1881" s="196">
        <f>IF(OR(W1881="",A1881="",NOT(ISNUMBER(W1881)),W1881&gt;A1881),"",DATEDIF(W1881,A1881,"Y")&amp;" years, "&amp;DATEDIF(W1881,A1881,"YM")&amp;" months, "&amp;DATEDIF(W1881,A1881,"MD")&amp;" days")</f>
        <v/>
      </c>
      <c r="AR1881" s="175">
        <f>IF($B1881="","",TEXT($A1881,"yyyymmdd")&amp;"_P"&amp;$C1881&amp;"_C"&amp;$F1881&amp;"_"&amp;TRIM(RIGHT(SUBSTITUTE(TRIM(SUBSTITUTE($M1881,CHAR(160)," "))," ",REPT(" ",60)),60))&amp;IF($Q1881="","","-"&amp;TRIM(RIGHT(SUBSTITUTE(TRIM(SUBSTITUTE($Q1881,CHAR(160)," "))," ",REPT(" ",60)),60)))&amp;IF($U1881="","","-"&amp;TRIM(RIGHT(SUBSTITUTE(TRIM(SUBSTITUTE($U1881,CHAR(160)," "))," ",REPT(" ",60)),60)))&amp;".jpg")</f>
        <v/>
      </c>
    </row>
    <row r="1882" ht="14" customHeight="1">
      <c r="O1882" s="196">
        <f>_xlfn.LET(_xlpm.d,_xlfn.XLOOKUP(M1882,'[1]Birth Dates'!$A:$A,'[1]Birth Dates'!$B:$B,"",0),IF(_xlpm.d=0,"",_xlpm.d))</f>
        <v/>
      </c>
      <c r="P1882" s="196">
        <f>IF(OR(O1882="",A1882="",NOT(ISNUMBER(O1882)),O1882&gt;A1882),"",DATEDIF(O1882,A1882,"Y")&amp;" years, "&amp;DATEDIF(O1882,A1882,"YM")&amp;" months, "&amp;DATEDIF(O1882,A1882,"MD")&amp;" days")</f>
        <v/>
      </c>
      <c r="S1882" s="196">
        <f>_xlfn.LET(_xlpm.d,_xlfn.XLOOKUP(Q1882,'[1]Birth Dates'!$A:$A,'[1]Birth Dates'!$B:$B,"",0),IF(_xlpm.d=0,"",_xlpm.d))</f>
        <v/>
      </c>
      <c r="T1882" s="196">
        <f>IF(OR(S1882="",A1882="",NOT(ISNUMBER(S1882)),S1882&gt;A1882),"",DATEDIF(S1882,A1882,"Y")&amp;" years, "&amp;DATEDIF(S1882,A1882,"YM")&amp;" months, "&amp;DATEDIF(S1882,A1882,"MD")&amp;" days")</f>
        <v/>
      </c>
      <c r="W1882" s="196">
        <f>_xlfn.LET(_xlpm.d,_xlfn.XLOOKUP(U1882,'[1]Birth Dates'!$A:$A,'[1]Birth Dates'!$B:$B,"",0),IF(_xlpm.d=0,"",_xlpm.d))</f>
        <v/>
      </c>
      <c r="X1882" s="196">
        <f>IF(OR(W1882="",A1882="",NOT(ISNUMBER(W1882)),W1882&gt;A1882),"",DATEDIF(W1882,A1882,"Y")&amp;" years, "&amp;DATEDIF(W1882,A1882,"YM")&amp;" months, "&amp;DATEDIF(W1882,A1882,"MD")&amp;" days")</f>
        <v/>
      </c>
      <c r="AR1882" s="175">
        <f>IF($B1882="","",TEXT($A1882,"yyyymmdd")&amp;"_P"&amp;$C1882&amp;"_C"&amp;$F1882&amp;"_"&amp;TRIM(RIGHT(SUBSTITUTE(TRIM(SUBSTITUTE($M1882,CHAR(160)," "))," ",REPT(" ",60)),60))&amp;IF($Q1882="","","-"&amp;TRIM(RIGHT(SUBSTITUTE(TRIM(SUBSTITUTE($Q1882,CHAR(160)," "))," ",REPT(" ",60)),60)))&amp;IF($U1882="","","-"&amp;TRIM(RIGHT(SUBSTITUTE(TRIM(SUBSTITUTE($U1882,CHAR(160)," "))," ",REPT(" ",60)),60)))&amp;".jpg")</f>
        <v/>
      </c>
    </row>
    <row r="1883" ht="14" customHeight="1">
      <c r="O1883" s="196">
        <f>_xlfn.LET(_xlpm.d,_xlfn.XLOOKUP(M1883,'[1]Birth Dates'!$A:$A,'[1]Birth Dates'!$B:$B,"",0),IF(_xlpm.d=0,"",_xlpm.d))</f>
        <v/>
      </c>
      <c r="P1883" s="196">
        <f>IF(OR(O1883="",A1883="",NOT(ISNUMBER(O1883)),O1883&gt;A1883),"",DATEDIF(O1883,A1883,"Y")&amp;" years, "&amp;DATEDIF(O1883,A1883,"YM")&amp;" months, "&amp;DATEDIF(O1883,A1883,"MD")&amp;" days")</f>
        <v/>
      </c>
      <c r="S1883" s="196">
        <f>_xlfn.LET(_xlpm.d,_xlfn.XLOOKUP(Q1883,'[1]Birth Dates'!$A:$A,'[1]Birth Dates'!$B:$B,"",0),IF(_xlpm.d=0,"",_xlpm.d))</f>
        <v/>
      </c>
      <c r="T1883" s="196">
        <f>IF(OR(S1883="",A1883="",NOT(ISNUMBER(S1883)),S1883&gt;A1883),"",DATEDIF(S1883,A1883,"Y")&amp;" years, "&amp;DATEDIF(S1883,A1883,"YM")&amp;" months, "&amp;DATEDIF(S1883,A1883,"MD")&amp;" days")</f>
        <v/>
      </c>
      <c r="W1883" s="196">
        <f>_xlfn.LET(_xlpm.d,_xlfn.XLOOKUP(U1883,'[1]Birth Dates'!$A:$A,'[1]Birth Dates'!$B:$B,"",0),IF(_xlpm.d=0,"",_xlpm.d))</f>
        <v/>
      </c>
      <c r="X1883" s="196">
        <f>IF(OR(W1883="",A1883="",NOT(ISNUMBER(W1883)),W1883&gt;A1883),"",DATEDIF(W1883,A1883,"Y")&amp;" years, "&amp;DATEDIF(W1883,A1883,"YM")&amp;" months, "&amp;DATEDIF(W1883,A1883,"MD")&amp;" days")</f>
        <v/>
      </c>
      <c r="AR1883" s="175">
        <f>IF($B1883="","",TEXT($A1883,"yyyymmdd")&amp;"_P"&amp;$C1883&amp;"_C"&amp;$F1883&amp;"_"&amp;TRIM(RIGHT(SUBSTITUTE(TRIM(SUBSTITUTE($M1883,CHAR(160)," "))," ",REPT(" ",60)),60))&amp;IF($Q1883="","","-"&amp;TRIM(RIGHT(SUBSTITUTE(TRIM(SUBSTITUTE($Q1883,CHAR(160)," "))," ",REPT(" ",60)),60)))&amp;IF($U1883="","","-"&amp;TRIM(RIGHT(SUBSTITUTE(TRIM(SUBSTITUTE($U1883,CHAR(160)," "))," ",REPT(" ",60)),60)))&amp;".jpg")</f>
        <v/>
      </c>
    </row>
    <row r="1884" ht="14" customHeight="1">
      <c r="O1884" s="196">
        <f>_xlfn.LET(_xlpm.d,_xlfn.XLOOKUP(M1884,'[1]Birth Dates'!$A:$A,'[1]Birth Dates'!$B:$B,"",0),IF(_xlpm.d=0,"",_xlpm.d))</f>
        <v/>
      </c>
      <c r="P1884" s="196">
        <f>IF(OR(O1884="",A1884="",NOT(ISNUMBER(O1884)),O1884&gt;A1884),"",DATEDIF(O1884,A1884,"Y")&amp;" years, "&amp;DATEDIF(O1884,A1884,"YM")&amp;" months, "&amp;DATEDIF(O1884,A1884,"MD")&amp;" days")</f>
        <v/>
      </c>
      <c r="S1884" s="196">
        <f>_xlfn.LET(_xlpm.d,_xlfn.XLOOKUP(Q1884,'[1]Birth Dates'!$A:$A,'[1]Birth Dates'!$B:$B,"",0),IF(_xlpm.d=0,"",_xlpm.d))</f>
        <v/>
      </c>
      <c r="T1884" s="196">
        <f>IF(OR(S1884="",A1884="",NOT(ISNUMBER(S1884)),S1884&gt;A1884),"",DATEDIF(S1884,A1884,"Y")&amp;" years, "&amp;DATEDIF(S1884,A1884,"YM")&amp;" months, "&amp;DATEDIF(S1884,A1884,"MD")&amp;" days")</f>
        <v/>
      </c>
      <c r="W1884" s="196">
        <f>_xlfn.LET(_xlpm.d,_xlfn.XLOOKUP(U1884,'[1]Birth Dates'!$A:$A,'[1]Birth Dates'!$B:$B,"",0),IF(_xlpm.d=0,"",_xlpm.d))</f>
        <v/>
      </c>
      <c r="X1884" s="196">
        <f>IF(OR(W1884="",A1884="",NOT(ISNUMBER(W1884)),W1884&gt;A1884),"",DATEDIF(W1884,A1884,"Y")&amp;" years, "&amp;DATEDIF(W1884,A1884,"YM")&amp;" months, "&amp;DATEDIF(W1884,A1884,"MD")&amp;" days")</f>
        <v/>
      </c>
      <c r="AR1884" s="175">
        <f>IF($B1884="","",TEXT($A1884,"yyyymmdd")&amp;"_P"&amp;$C1884&amp;"_C"&amp;$F1884&amp;"_"&amp;TRIM(RIGHT(SUBSTITUTE(TRIM(SUBSTITUTE($M1884,CHAR(160)," "))," ",REPT(" ",60)),60))&amp;IF($Q1884="","","-"&amp;TRIM(RIGHT(SUBSTITUTE(TRIM(SUBSTITUTE($Q1884,CHAR(160)," "))," ",REPT(" ",60)),60)))&amp;IF($U1884="","","-"&amp;TRIM(RIGHT(SUBSTITUTE(TRIM(SUBSTITUTE($U1884,CHAR(160)," "))," ",REPT(" ",60)),60)))&amp;".jpg")</f>
        <v/>
      </c>
    </row>
    <row r="1885" ht="14" customHeight="1">
      <c r="O1885" s="196">
        <f>_xlfn.LET(_xlpm.d,_xlfn.XLOOKUP(M1885,'[1]Birth Dates'!$A:$A,'[1]Birth Dates'!$B:$B,"",0),IF(_xlpm.d=0,"",_xlpm.d))</f>
        <v/>
      </c>
      <c r="P1885" s="196">
        <f>IF(OR(O1885="",A1885="",NOT(ISNUMBER(O1885)),O1885&gt;A1885),"",DATEDIF(O1885,A1885,"Y")&amp;" years, "&amp;DATEDIF(O1885,A1885,"YM")&amp;" months, "&amp;DATEDIF(O1885,A1885,"MD")&amp;" days")</f>
        <v/>
      </c>
      <c r="S1885" s="196">
        <f>_xlfn.LET(_xlpm.d,_xlfn.XLOOKUP(Q1885,'[1]Birth Dates'!$A:$A,'[1]Birth Dates'!$B:$B,"",0),IF(_xlpm.d=0,"",_xlpm.d))</f>
        <v/>
      </c>
      <c r="T1885" s="196">
        <f>IF(OR(S1885="",A1885="",NOT(ISNUMBER(S1885)),S1885&gt;A1885),"",DATEDIF(S1885,A1885,"Y")&amp;" years, "&amp;DATEDIF(S1885,A1885,"YM")&amp;" months, "&amp;DATEDIF(S1885,A1885,"MD")&amp;" days")</f>
        <v/>
      </c>
      <c r="W1885" s="196">
        <f>_xlfn.LET(_xlpm.d,_xlfn.XLOOKUP(U1885,'[1]Birth Dates'!$A:$A,'[1]Birth Dates'!$B:$B,"",0),IF(_xlpm.d=0,"",_xlpm.d))</f>
        <v/>
      </c>
      <c r="X1885" s="196">
        <f>IF(OR(W1885="",A1885="",NOT(ISNUMBER(W1885)),W1885&gt;A1885),"",DATEDIF(W1885,A1885,"Y")&amp;" years, "&amp;DATEDIF(W1885,A1885,"YM")&amp;" months, "&amp;DATEDIF(W1885,A1885,"MD")&amp;" days")</f>
        <v/>
      </c>
      <c r="AR1885" s="175">
        <f>IF($B1885="","",TEXT($A1885,"yyyymmdd")&amp;"_P"&amp;$C1885&amp;"_C"&amp;$F1885&amp;"_"&amp;TRIM(RIGHT(SUBSTITUTE(TRIM(SUBSTITUTE($M1885,CHAR(160)," "))," ",REPT(" ",60)),60))&amp;IF($Q1885="","","-"&amp;TRIM(RIGHT(SUBSTITUTE(TRIM(SUBSTITUTE($Q1885,CHAR(160)," "))," ",REPT(" ",60)),60)))&amp;IF($U1885="","","-"&amp;TRIM(RIGHT(SUBSTITUTE(TRIM(SUBSTITUTE($U1885,CHAR(160)," "))," ",REPT(" ",60)),60)))&amp;".jpg")</f>
        <v/>
      </c>
    </row>
    <row r="1886" ht="14" customHeight="1">
      <c r="O1886" s="196">
        <f>_xlfn.LET(_xlpm.d,_xlfn.XLOOKUP(M1886,'[1]Birth Dates'!$A:$A,'[1]Birth Dates'!$B:$B,"",0),IF(_xlpm.d=0,"",_xlpm.d))</f>
        <v/>
      </c>
      <c r="P1886" s="196">
        <f>IF(OR(O1886="",A1886="",NOT(ISNUMBER(O1886)),O1886&gt;A1886),"",DATEDIF(O1886,A1886,"Y")&amp;" years, "&amp;DATEDIF(O1886,A1886,"YM")&amp;" months, "&amp;DATEDIF(O1886,A1886,"MD")&amp;" days")</f>
        <v/>
      </c>
      <c r="S1886" s="196">
        <f>_xlfn.LET(_xlpm.d,_xlfn.XLOOKUP(Q1886,'[1]Birth Dates'!$A:$A,'[1]Birth Dates'!$B:$B,"",0),IF(_xlpm.d=0,"",_xlpm.d))</f>
        <v/>
      </c>
      <c r="T1886" s="196">
        <f>IF(OR(S1886="",A1886="",NOT(ISNUMBER(S1886)),S1886&gt;A1886),"",DATEDIF(S1886,A1886,"Y")&amp;" years, "&amp;DATEDIF(S1886,A1886,"YM")&amp;" months, "&amp;DATEDIF(S1886,A1886,"MD")&amp;" days")</f>
        <v/>
      </c>
      <c r="W1886" s="196">
        <f>_xlfn.LET(_xlpm.d,_xlfn.XLOOKUP(U1886,'[1]Birth Dates'!$A:$A,'[1]Birth Dates'!$B:$B,"",0),IF(_xlpm.d=0,"",_xlpm.d))</f>
        <v/>
      </c>
      <c r="X1886" s="196">
        <f>IF(OR(W1886="",A1886="",NOT(ISNUMBER(W1886)),W1886&gt;A1886),"",DATEDIF(W1886,A1886,"Y")&amp;" years, "&amp;DATEDIF(W1886,A1886,"YM")&amp;" months, "&amp;DATEDIF(W1886,A1886,"MD")&amp;" days")</f>
        <v/>
      </c>
      <c r="AR1886" s="175">
        <f>IF($B1886="","",TEXT($A1886,"yyyymmdd")&amp;"_P"&amp;$C1886&amp;"_C"&amp;$F1886&amp;"_"&amp;TRIM(RIGHT(SUBSTITUTE(TRIM(SUBSTITUTE($M1886,CHAR(160)," "))," ",REPT(" ",60)),60))&amp;IF($Q1886="","","-"&amp;TRIM(RIGHT(SUBSTITUTE(TRIM(SUBSTITUTE($Q1886,CHAR(160)," "))," ",REPT(" ",60)),60)))&amp;IF($U1886="","","-"&amp;TRIM(RIGHT(SUBSTITUTE(TRIM(SUBSTITUTE($U1886,CHAR(160)," "))," ",REPT(" ",60)),60)))&amp;".jpg")</f>
        <v/>
      </c>
    </row>
    <row r="1887" ht="14" customHeight="1">
      <c r="O1887" s="196">
        <f>_xlfn.LET(_xlpm.d,_xlfn.XLOOKUP(M1887,'[1]Birth Dates'!$A:$A,'[1]Birth Dates'!$B:$B,"",0),IF(_xlpm.d=0,"",_xlpm.d))</f>
        <v/>
      </c>
      <c r="P1887" s="196">
        <f>IF(OR(O1887="",A1887="",NOT(ISNUMBER(O1887)),O1887&gt;A1887),"",DATEDIF(O1887,A1887,"Y")&amp;" years, "&amp;DATEDIF(O1887,A1887,"YM")&amp;" months, "&amp;DATEDIF(O1887,A1887,"MD")&amp;" days")</f>
        <v/>
      </c>
      <c r="S1887" s="196">
        <f>_xlfn.LET(_xlpm.d,_xlfn.XLOOKUP(Q1887,'[1]Birth Dates'!$A:$A,'[1]Birth Dates'!$B:$B,"",0),IF(_xlpm.d=0,"",_xlpm.d))</f>
        <v/>
      </c>
      <c r="T1887" s="196">
        <f>IF(OR(S1887="",A1887="",NOT(ISNUMBER(S1887)),S1887&gt;A1887),"",DATEDIF(S1887,A1887,"Y")&amp;" years, "&amp;DATEDIF(S1887,A1887,"YM")&amp;" months, "&amp;DATEDIF(S1887,A1887,"MD")&amp;" days")</f>
        <v/>
      </c>
      <c r="W1887" s="196">
        <f>_xlfn.LET(_xlpm.d,_xlfn.XLOOKUP(U1887,'[1]Birth Dates'!$A:$A,'[1]Birth Dates'!$B:$B,"",0),IF(_xlpm.d=0,"",_xlpm.d))</f>
        <v/>
      </c>
      <c r="X1887" s="196">
        <f>IF(OR(W1887="",A1887="",NOT(ISNUMBER(W1887)),W1887&gt;A1887),"",DATEDIF(W1887,A1887,"Y")&amp;" years, "&amp;DATEDIF(W1887,A1887,"YM")&amp;" months, "&amp;DATEDIF(W1887,A1887,"MD")&amp;" days")</f>
        <v/>
      </c>
      <c r="AR1887" s="175">
        <f>IF($B1887="","",TEXT($A1887,"yyyymmdd")&amp;"_P"&amp;$C1887&amp;"_C"&amp;$F1887&amp;"_"&amp;TRIM(RIGHT(SUBSTITUTE(TRIM(SUBSTITUTE($M1887,CHAR(160)," "))," ",REPT(" ",60)),60))&amp;IF($Q1887="","","-"&amp;TRIM(RIGHT(SUBSTITUTE(TRIM(SUBSTITUTE($Q1887,CHAR(160)," "))," ",REPT(" ",60)),60)))&amp;IF($U1887="","","-"&amp;TRIM(RIGHT(SUBSTITUTE(TRIM(SUBSTITUTE($U1887,CHAR(160)," "))," ",REPT(" ",60)),60)))&amp;".jpg")</f>
        <v/>
      </c>
    </row>
    <row r="1888" ht="14" customHeight="1">
      <c r="O1888" s="196">
        <f>_xlfn.LET(_xlpm.d,_xlfn.XLOOKUP(M1888,'[1]Birth Dates'!$A:$A,'[1]Birth Dates'!$B:$B,"",0),IF(_xlpm.d=0,"",_xlpm.d))</f>
        <v/>
      </c>
      <c r="P1888" s="196">
        <f>IF(OR(O1888="",A1888="",NOT(ISNUMBER(O1888)),O1888&gt;A1888),"",DATEDIF(O1888,A1888,"Y")&amp;" years, "&amp;DATEDIF(O1888,A1888,"YM")&amp;" months, "&amp;DATEDIF(O1888,A1888,"MD")&amp;" days")</f>
        <v/>
      </c>
      <c r="S1888" s="196">
        <f>_xlfn.LET(_xlpm.d,_xlfn.XLOOKUP(Q1888,'[1]Birth Dates'!$A:$A,'[1]Birth Dates'!$B:$B,"",0),IF(_xlpm.d=0,"",_xlpm.d))</f>
        <v/>
      </c>
      <c r="T1888" s="196">
        <f>IF(OR(S1888="",A1888="",NOT(ISNUMBER(S1888)),S1888&gt;A1888),"",DATEDIF(S1888,A1888,"Y")&amp;" years, "&amp;DATEDIF(S1888,A1888,"YM")&amp;" months, "&amp;DATEDIF(S1888,A1888,"MD")&amp;" days")</f>
        <v/>
      </c>
      <c r="W1888" s="196">
        <f>_xlfn.LET(_xlpm.d,_xlfn.XLOOKUP(U1888,'[1]Birth Dates'!$A:$A,'[1]Birth Dates'!$B:$B,"",0),IF(_xlpm.d=0,"",_xlpm.d))</f>
        <v/>
      </c>
      <c r="X1888" s="196">
        <f>IF(OR(W1888="",A1888="",NOT(ISNUMBER(W1888)),W1888&gt;A1888),"",DATEDIF(W1888,A1888,"Y")&amp;" years, "&amp;DATEDIF(W1888,A1888,"YM")&amp;" months, "&amp;DATEDIF(W1888,A1888,"MD")&amp;" days")</f>
        <v/>
      </c>
      <c r="AR1888" s="175">
        <f>IF($B1888="","",TEXT($A1888,"yyyymmdd")&amp;"_P"&amp;$C1888&amp;"_C"&amp;$F1888&amp;"_"&amp;TRIM(RIGHT(SUBSTITUTE(TRIM(SUBSTITUTE($M1888,CHAR(160)," "))," ",REPT(" ",60)),60))&amp;IF($Q1888="","","-"&amp;TRIM(RIGHT(SUBSTITUTE(TRIM(SUBSTITUTE($Q1888,CHAR(160)," "))," ",REPT(" ",60)),60)))&amp;IF($U1888="","","-"&amp;TRIM(RIGHT(SUBSTITUTE(TRIM(SUBSTITUTE($U1888,CHAR(160)," "))," ",REPT(" ",60)),60)))&amp;".jpg")</f>
        <v/>
      </c>
    </row>
    <row r="1889" ht="14" customHeight="1">
      <c r="O1889" s="196">
        <f>_xlfn.LET(_xlpm.d,_xlfn.XLOOKUP(M1889,'[1]Birth Dates'!$A:$A,'[1]Birth Dates'!$B:$B,"",0),IF(_xlpm.d=0,"",_xlpm.d))</f>
        <v/>
      </c>
      <c r="P1889" s="196">
        <f>IF(OR(O1889="",A1889="",NOT(ISNUMBER(O1889)),O1889&gt;A1889),"",DATEDIF(O1889,A1889,"Y")&amp;" years, "&amp;DATEDIF(O1889,A1889,"YM")&amp;" months, "&amp;DATEDIF(O1889,A1889,"MD")&amp;" days")</f>
        <v/>
      </c>
      <c r="S1889" s="196">
        <f>_xlfn.LET(_xlpm.d,_xlfn.XLOOKUP(Q1889,'[1]Birth Dates'!$A:$A,'[1]Birth Dates'!$B:$B,"",0),IF(_xlpm.d=0,"",_xlpm.d))</f>
        <v/>
      </c>
      <c r="T1889" s="196">
        <f>IF(OR(S1889="",A1889="",NOT(ISNUMBER(S1889)),S1889&gt;A1889),"",DATEDIF(S1889,A1889,"Y")&amp;" years, "&amp;DATEDIF(S1889,A1889,"YM")&amp;" months, "&amp;DATEDIF(S1889,A1889,"MD")&amp;" days")</f>
        <v/>
      </c>
      <c r="W1889" s="196">
        <f>_xlfn.LET(_xlpm.d,_xlfn.XLOOKUP(U1889,'[1]Birth Dates'!$A:$A,'[1]Birth Dates'!$B:$B,"",0),IF(_xlpm.d=0,"",_xlpm.d))</f>
        <v/>
      </c>
      <c r="X1889" s="196">
        <f>IF(OR(W1889="",A1889="",NOT(ISNUMBER(W1889)),W1889&gt;A1889),"",DATEDIF(W1889,A1889,"Y")&amp;" years, "&amp;DATEDIF(W1889,A1889,"YM")&amp;" months, "&amp;DATEDIF(W1889,A1889,"MD")&amp;" days")</f>
        <v/>
      </c>
      <c r="AR1889" s="175">
        <f>IF($B1889="","",TEXT($A1889,"yyyymmdd")&amp;"_P"&amp;$C1889&amp;"_C"&amp;$F1889&amp;"_"&amp;TRIM(RIGHT(SUBSTITUTE(TRIM(SUBSTITUTE($M1889,CHAR(160)," "))," ",REPT(" ",60)),60))&amp;IF($Q1889="","","-"&amp;TRIM(RIGHT(SUBSTITUTE(TRIM(SUBSTITUTE($Q1889,CHAR(160)," "))," ",REPT(" ",60)),60)))&amp;IF($U1889="","","-"&amp;TRIM(RIGHT(SUBSTITUTE(TRIM(SUBSTITUTE($U1889,CHAR(160)," "))," ",REPT(" ",60)),60)))&amp;".jpg")</f>
        <v/>
      </c>
    </row>
    <row r="1890" ht="14" customHeight="1">
      <c r="O1890" s="196">
        <f>_xlfn.LET(_xlpm.d,_xlfn.XLOOKUP(M1890,'[1]Birth Dates'!$A:$A,'[1]Birth Dates'!$B:$B,"",0),IF(_xlpm.d=0,"",_xlpm.d))</f>
        <v/>
      </c>
      <c r="P1890" s="196">
        <f>IF(OR(O1890="",A1890="",NOT(ISNUMBER(O1890)),O1890&gt;A1890),"",DATEDIF(O1890,A1890,"Y")&amp;" years, "&amp;DATEDIF(O1890,A1890,"YM")&amp;" months, "&amp;DATEDIF(O1890,A1890,"MD")&amp;" days")</f>
        <v/>
      </c>
      <c r="S1890" s="196">
        <f>_xlfn.LET(_xlpm.d,_xlfn.XLOOKUP(Q1890,'[1]Birth Dates'!$A:$A,'[1]Birth Dates'!$B:$B,"",0),IF(_xlpm.d=0,"",_xlpm.d))</f>
        <v/>
      </c>
      <c r="T1890" s="196">
        <f>IF(OR(S1890="",A1890="",NOT(ISNUMBER(S1890)),S1890&gt;A1890),"",DATEDIF(S1890,A1890,"Y")&amp;" years, "&amp;DATEDIF(S1890,A1890,"YM")&amp;" months, "&amp;DATEDIF(S1890,A1890,"MD")&amp;" days")</f>
        <v/>
      </c>
      <c r="W1890" s="196">
        <f>_xlfn.LET(_xlpm.d,_xlfn.XLOOKUP(U1890,'[1]Birth Dates'!$A:$A,'[1]Birth Dates'!$B:$B,"",0),IF(_xlpm.d=0,"",_xlpm.d))</f>
        <v/>
      </c>
      <c r="X1890" s="196">
        <f>IF(OR(W1890="",A1890="",NOT(ISNUMBER(W1890)),W1890&gt;A1890),"",DATEDIF(W1890,A1890,"Y")&amp;" years, "&amp;DATEDIF(W1890,A1890,"YM")&amp;" months, "&amp;DATEDIF(W1890,A1890,"MD")&amp;" days")</f>
        <v/>
      </c>
      <c r="AR1890" s="175">
        <f>IF($B1890="","",TEXT($A1890,"yyyymmdd")&amp;"_P"&amp;$C1890&amp;"_C"&amp;$F1890&amp;"_"&amp;TRIM(RIGHT(SUBSTITUTE(TRIM(SUBSTITUTE($M1890,CHAR(160)," "))," ",REPT(" ",60)),60))&amp;IF($Q1890="","","-"&amp;TRIM(RIGHT(SUBSTITUTE(TRIM(SUBSTITUTE($Q1890,CHAR(160)," "))," ",REPT(" ",60)),60)))&amp;IF($U1890="","","-"&amp;TRIM(RIGHT(SUBSTITUTE(TRIM(SUBSTITUTE($U1890,CHAR(160)," "))," ",REPT(" ",60)),60)))&amp;".jpg")</f>
        <v/>
      </c>
    </row>
    <row r="1891" ht="14" customHeight="1">
      <c r="O1891" s="196">
        <f>_xlfn.LET(_xlpm.d,_xlfn.XLOOKUP(M1891,'[1]Birth Dates'!$A:$A,'[1]Birth Dates'!$B:$B,"",0),IF(_xlpm.d=0,"",_xlpm.d))</f>
        <v/>
      </c>
      <c r="P1891" s="196">
        <f>IF(OR(O1891="",A1891="",NOT(ISNUMBER(O1891)),O1891&gt;A1891),"",DATEDIF(O1891,A1891,"Y")&amp;" years, "&amp;DATEDIF(O1891,A1891,"YM")&amp;" months, "&amp;DATEDIF(O1891,A1891,"MD")&amp;" days")</f>
        <v/>
      </c>
      <c r="S1891" s="196">
        <f>_xlfn.LET(_xlpm.d,_xlfn.XLOOKUP(Q1891,'[1]Birth Dates'!$A:$A,'[1]Birth Dates'!$B:$B,"",0),IF(_xlpm.d=0,"",_xlpm.d))</f>
        <v/>
      </c>
      <c r="T1891" s="196">
        <f>IF(OR(S1891="",A1891="",NOT(ISNUMBER(S1891)),S1891&gt;A1891),"",DATEDIF(S1891,A1891,"Y")&amp;" years, "&amp;DATEDIF(S1891,A1891,"YM")&amp;" months, "&amp;DATEDIF(S1891,A1891,"MD")&amp;" days")</f>
        <v/>
      </c>
      <c r="W1891" s="196">
        <f>_xlfn.LET(_xlpm.d,_xlfn.XLOOKUP(U1891,'[1]Birth Dates'!$A:$A,'[1]Birth Dates'!$B:$B,"",0),IF(_xlpm.d=0,"",_xlpm.d))</f>
        <v/>
      </c>
      <c r="X1891" s="196">
        <f>IF(OR(W1891="",A1891="",NOT(ISNUMBER(W1891)),W1891&gt;A1891),"",DATEDIF(W1891,A1891,"Y")&amp;" years, "&amp;DATEDIF(W1891,A1891,"YM")&amp;" months, "&amp;DATEDIF(W1891,A1891,"MD")&amp;" days")</f>
        <v/>
      </c>
      <c r="AR1891" s="175">
        <f>IF($B1891="","",TEXT($A1891,"yyyymmdd")&amp;"_P"&amp;$C1891&amp;"_C"&amp;$F1891&amp;"_"&amp;TRIM(RIGHT(SUBSTITUTE(TRIM(SUBSTITUTE($M1891,CHAR(160)," "))," ",REPT(" ",60)),60))&amp;IF($Q1891="","","-"&amp;TRIM(RIGHT(SUBSTITUTE(TRIM(SUBSTITUTE($Q1891,CHAR(160)," "))," ",REPT(" ",60)),60)))&amp;IF($U1891="","","-"&amp;TRIM(RIGHT(SUBSTITUTE(TRIM(SUBSTITUTE($U1891,CHAR(160)," "))," ",REPT(" ",60)),60)))&amp;".jpg")</f>
        <v/>
      </c>
    </row>
    <row r="1892" ht="14" customHeight="1">
      <c r="O1892" s="196">
        <f>_xlfn.LET(_xlpm.d,_xlfn.XLOOKUP(M1892,'[1]Birth Dates'!$A:$A,'[1]Birth Dates'!$B:$B,"",0),IF(_xlpm.d=0,"",_xlpm.d))</f>
        <v/>
      </c>
      <c r="P1892" s="196">
        <f>IF(OR(O1892="",A1892="",NOT(ISNUMBER(O1892)),O1892&gt;A1892),"",DATEDIF(O1892,A1892,"Y")&amp;" years, "&amp;DATEDIF(O1892,A1892,"YM")&amp;" months, "&amp;DATEDIF(O1892,A1892,"MD")&amp;" days")</f>
        <v/>
      </c>
      <c r="S1892" s="196">
        <f>_xlfn.LET(_xlpm.d,_xlfn.XLOOKUP(Q1892,'[1]Birth Dates'!$A:$A,'[1]Birth Dates'!$B:$B,"",0),IF(_xlpm.d=0,"",_xlpm.d))</f>
        <v/>
      </c>
      <c r="T1892" s="196">
        <f>IF(OR(S1892="",A1892="",NOT(ISNUMBER(S1892)),S1892&gt;A1892),"",DATEDIF(S1892,A1892,"Y")&amp;" years, "&amp;DATEDIF(S1892,A1892,"YM")&amp;" months, "&amp;DATEDIF(S1892,A1892,"MD")&amp;" days")</f>
        <v/>
      </c>
      <c r="W1892" s="196">
        <f>_xlfn.LET(_xlpm.d,_xlfn.XLOOKUP(U1892,'[1]Birth Dates'!$A:$A,'[1]Birth Dates'!$B:$B,"",0),IF(_xlpm.d=0,"",_xlpm.d))</f>
        <v/>
      </c>
      <c r="X1892" s="196">
        <f>IF(OR(W1892="",A1892="",NOT(ISNUMBER(W1892)),W1892&gt;A1892),"",DATEDIF(W1892,A1892,"Y")&amp;" years, "&amp;DATEDIF(W1892,A1892,"YM")&amp;" months, "&amp;DATEDIF(W1892,A1892,"MD")&amp;" days")</f>
        <v/>
      </c>
      <c r="AR1892" s="175">
        <f>IF($B1892="","",TEXT($A1892,"yyyymmdd")&amp;"_P"&amp;$C1892&amp;"_C"&amp;$F1892&amp;"_"&amp;TRIM(RIGHT(SUBSTITUTE(TRIM(SUBSTITUTE($M1892,CHAR(160)," "))," ",REPT(" ",60)),60))&amp;IF($Q1892="","","-"&amp;TRIM(RIGHT(SUBSTITUTE(TRIM(SUBSTITUTE($Q1892,CHAR(160)," "))," ",REPT(" ",60)),60)))&amp;IF($U1892="","","-"&amp;TRIM(RIGHT(SUBSTITUTE(TRIM(SUBSTITUTE($U1892,CHAR(160)," "))," ",REPT(" ",60)),60)))&amp;".jpg")</f>
        <v/>
      </c>
    </row>
    <row r="1893" ht="14" customHeight="1">
      <c r="O1893" s="196">
        <f>_xlfn.LET(_xlpm.d,_xlfn.XLOOKUP(M1893,'[1]Birth Dates'!$A:$A,'[1]Birth Dates'!$B:$B,"",0),IF(_xlpm.d=0,"",_xlpm.d))</f>
        <v/>
      </c>
      <c r="P1893" s="196">
        <f>IF(OR(O1893="",A1893="",NOT(ISNUMBER(O1893)),O1893&gt;A1893),"",DATEDIF(O1893,A1893,"Y")&amp;" years, "&amp;DATEDIF(O1893,A1893,"YM")&amp;" months, "&amp;DATEDIF(O1893,A1893,"MD")&amp;" days")</f>
        <v/>
      </c>
      <c r="S1893" s="196">
        <f>_xlfn.LET(_xlpm.d,_xlfn.XLOOKUP(Q1893,'[1]Birth Dates'!$A:$A,'[1]Birth Dates'!$B:$B,"",0),IF(_xlpm.d=0,"",_xlpm.d))</f>
        <v/>
      </c>
      <c r="T1893" s="196">
        <f>IF(OR(S1893="",A1893="",NOT(ISNUMBER(S1893)),S1893&gt;A1893),"",DATEDIF(S1893,A1893,"Y")&amp;" years, "&amp;DATEDIF(S1893,A1893,"YM")&amp;" months, "&amp;DATEDIF(S1893,A1893,"MD")&amp;" days")</f>
        <v/>
      </c>
      <c r="W1893" s="196">
        <f>_xlfn.LET(_xlpm.d,_xlfn.XLOOKUP(U1893,'[1]Birth Dates'!$A:$A,'[1]Birth Dates'!$B:$B,"",0),IF(_xlpm.d=0,"",_xlpm.d))</f>
        <v/>
      </c>
      <c r="X1893" s="196">
        <f>IF(OR(W1893="",A1893="",NOT(ISNUMBER(W1893)),W1893&gt;A1893),"",DATEDIF(W1893,A1893,"Y")&amp;" years, "&amp;DATEDIF(W1893,A1893,"YM")&amp;" months, "&amp;DATEDIF(W1893,A1893,"MD")&amp;" days")</f>
        <v/>
      </c>
      <c r="AR1893" s="175">
        <f>IF($B1893="","",TEXT($A1893,"yyyymmdd")&amp;"_P"&amp;$C1893&amp;"_C"&amp;$F1893&amp;"_"&amp;TRIM(RIGHT(SUBSTITUTE(TRIM(SUBSTITUTE($M1893,CHAR(160)," "))," ",REPT(" ",60)),60))&amp;IF($Q1893="","","-"&amp;TRIM(RIGHT(SUBSTITUTE(TRIM(SUBSTITUTE($Q1893,CHAR(160)," "))," ",REPT(" ",60)),60)))&amp;IF($U1893="","","-"&amp;TRIM(RIGHT(SUBSTITUTE(TRIM(SUBSTITUTE($U1893,CHAR(160)," "))," ",REPT(" ",60)),60)))&amp;".jpg")</f>
        <v/>
      </c>
    </row>
    <row r="1894" ht="14" customHeight="1">
      <c r="O1894" s="196">
        <f>_xlfn.LET(_xlpm.d,_xlfn.XLOOKUP(M1894,'[1]Birth Dates'!$A:$A,'[1]Birth Dates'!$B:$B,"",0),IF(_xlpm.d=0,"",_xlpm.d))</f>
        <v/>
      </c>
      <c r="P1894" s="196">
        <f>IF(OR(O1894="",A1894="",NOT(ISNUMBER(O1894)),O1894&gt;A1894),"",DATEDIF(O1894,A1894,"Y")&amp;" years, "&amp;DATEDIF(O1894,A1894,"YM")&amp;" months, "&amp;DATEDIF(O1894,A1894,"MD")&amp;" days")</f>
        <v/>
      </c>
      <c r="S1894" s="196">
        <f>_xlfn.LET(_xlpm.d,_xlfn.XLOOKUP(Q1894,'[1]Birth Dates'!$A:$A,'[1]Birth Dates'!$B:$B,"",0),IF(_xlpm.d=0,"",_xlpm.d))</f>
        <v/>
      </c>
      <c r="T1894" s="196">
        <f>IF(OR(S1894="",A1894="",NOT(ISNUMBER(S1894)),S1894&gt;A1894),"",DATEDIF(S1894,A1894,"Y")&amp;" years, "&amp;DATEDIF(S1894,A1894,"YM")&amp;" months, "&amp;DATEDIF(S1894,A1894,"MD")&amp;" days")</f>
        <v/>
      </c>
      <c r="W1894" s="196">
        <f>_xlfn.LET(_xlpm.d,_xlfn.XLOOKUP(U1894,'[1]Birth Dates'!$A:$A,'[1]Birth Dates'!$B:$B,"",0),IF(_xlpm.d=0,"",_xlpm.d))</f>
        <v/>
      </c>
      <c r="X1894" s="196">
        <f>IF(OR(W1894="",A1894="",NOT(ISNUMBER(W1894)),W1894&gt;A1894),"",DATEDIF(W1894,A1894,"Y")&amp;" years, "&amp;DATEDIF(W1894,A1894,"YM")&amp;" months, "&amp;DATEDIF(W1894,A1894,"MD")&amp;" days")</f>
        <v/>
      </c>
      <c r="AR1894" s="175">
        <f>IF($B1894="","",TEXT($A1894,"yyyymmdd")&amp;"_P"&amp;$C1894&amp;"_C"&amp;$F1894&amp;"_"&amp;TRIM(RIGHT(SUBSTITUTE(TRIM(SUBSTITUTE($M1894,CHAR(160)," "))," ",REPT(" ",60)),60))&amp;IF($Q1894="","","-"&amp;TRIM(RIGHT(SUBSTITUTE(TRIM(SUBSTITUTE($Q1894,CHAR(160)," "))," ",REPT(" ",60)),60)))&amp;IF($U1894="","","-"&amp;TRIM(RIGHT(SUBSTITUTE(TRIM(SUBSTITUTE($U1894,CHAR(160)," "))," ",REPT(" ",60)),60)))&amp;".jpg")</f>
        <v/>
      </c>
    </row>
    <row r="1895" ht="14" customHeight="1">
      <c r="O1895" s="196">
        <f>_xlfn.LET(_xlpm.d,_xlfn.XLOOKUP(M1895,'[1]Birth Dates'!$A:$A,'[1]Birth Dates'!$B:$B,"",0),IF(_xlpm.d=0,"",_xlpm.d))</f>
        <v/>
      </c>
      <c r="P1895" s="196">
        <f>IF(OR(O1895="",A1895="",NOT(ISNUMBER(O1895)),O1895&gt;A1895),"",DATEDIF(O1895,A1895,"Y")&amp;" years, "&amp;DATEDIF(O1895,A1895,"YM")&amp;" months, "&amp;DATEDIF(O1895,A1895,"MD")&amp;" days")</f>
        <v/>
      </c>
      <c r="S1895" s="196">
        <f>_xlfn.LET(_xlpm.d,_xlfn.XLOOKUP(Q1895,'[1]Birth Dates'!$A:$A,'[1]Birth Dates'!$B:$B,"",0),IF(_xlpm.d=0,"",_xlpm.d))</f>
        <v/>
      </c>
      <c r="T1895" s="196">
        <f>IF(OR(S1895="",A1895="",NOT(ISNUMBER(S1895)),S1895&gt;A1895),"",DATEDIF(S1895,A1895,"Y")&amp;" years, "&amp;DATEDIF(S1895,A1895,"YM")&amp;" months, "&amp;DATEDIF(S1895,A1895,"MD")&amp;" days")</f>
        <v/>
      </c>
      <c r="W1895" s="196">
        <f>_xlfn.LET(_xlpm.d,_xlfn.XLOOKUP(U1895,'[1]Birth Dates'!$A:$A,'[1]Birth Dates'!$B:$B,"",0),IF(_xlpm.d=0,"",_xlpm.d))</f>
        <v/>
      </c>
      <c r="X1895" s="196">
        <f>IF(OR(W1895="",A1895="",NOT(ISNUMBER(W1895)),W1895&gt;A1895),"",DATEDIF(W1895,A1895,"Y")&amp;" years, "&amp;DATEDIF(W1895,A1895,"YM")&amp;" months, "&amp;DATEDIF(W1895,A1895,"MD")&amp;" days")</f>
        <v/>
      </c>
      <c r="AR1895" s="175">
        <f>IF($B1895="","",TEXT($A1895,"yyyymmdd")&amp;"_P"&amp;$C1895&amp;"_C"&amp;$F1895&amp;"_"&amp;TRIM(RIGHT(SUBSTITUTE(TRIM(SUBSTITUTE($M1895,CHAR(160)," "))," ",REPT(" ",60)),60))&amp;IF($Q1895="","","-"&amp;TRIM(RIGHT(SUBSTITUTE(TRIM(SUBSTITUTE($Q1895,CHAR(160)," "))," ",REPT(" ",60)),60)))&amp;IF($U1895="","","-"&amp;TRIM(RIGHT(SUBSTITUTE(TRIM(SUBSTITUTE($U1895,CHAR(160)," "))," ",REPT(" ",60)),60)))&amp;".jpg")</f>
        <v/>
      </c>
    </row>
    <row r="1896" ht="14" customHeight="1">
      <c r="O1896" s="196">
        <f>_xlfn.LET(_xlpm.d,_xlfn.XLOOKUP(M1896,'[1]Birth Dates'!$A:$A,'[1]Birth Dates'!$B:$B,"",0),IF(_xlpm.d=0,"",_xlpm.d))</f>
        <v/>
      </c>
      <c r="P1896" s="196">
        <f>IF(OR(O1896="",A1896="",NOT(ISNUMBER(O1896)),O1896&gt;A1896),"",DATEDIF(O1896,A1896,"Y")&amp;" years, "&amp;DATEDIF(O1896,A1896,"YM")&amp;" months, "&amp;DATEDIF(O1896,A1896,"MD")&amp;" days")</f>
        <v/>
      </c>
      <c r="S1896" s="196">
        <f>_xlfn.LET(_xlpm.d,_xlfn.XLOOKUP(Q1896,'[1]Birth Dates'!$A:$A,'[1]Birth Dates'!$B:$B,"",0),IF(_xlpm.d=0,"",_xlpm.d))</f>
        <v/>
      </c>
      <c r="T1896" s="196">
        <f>IF(OR(S1896="",A1896="",NOT(ISNUMBER(S1896)),S1896&gt;A1896),"",DATEDIF(S1896,A1896,"Y")&amp;" years, "&amp;DATEDIF(S1896,A1896,"YM")&amp;" months, "&amp;DATEDIF(S1896,A1896,"MD")&amp;" days")</f>
        <v/>
      </c>
      <c r="W1896" s="196">
        <f>_xlfn.LET(_xlpm.d,_xlfn.XLOOKUP(U1896,'[1]Birth Dates'!$A:$A,'[1]Birth Dates'!$B:$B,"",0),IF(_xlpm.d=0,"",_xlpm.d))</f>
        <v/>
      </c>
      <c r="X1896" s="196">
        <f>IF(OR(W1896="",A1896="",NOT(ISNUMBER(W1896)),W1896&gt;A1896),"",DATEDIF(W1896,A1896,"Y")&amp;" years, "&amp;DATEDIF(W1896,A1896,"YM")&amp;" months, "&amp;DATEDIF(W1896,A1896,"MD")&amp;" days")</f>
        <v/>
      </c>
      <c r="AR1896" s="175">
        <f>IF($B1896="","",TEXT($A1896,"yyyymmdd")&amp;"_P"&amp;$C1896&amp;"_C"&amp;$F1896&amp;"_"&amp;TRIM(RIGHT(SUBSTITUTE(TRIM(SUBSTITUTE($M1896,CHAR(160)," "))," ",REPT(" ",60)),60))&amp;IF($Q1896="","","-"&amp;TRIM(RIGHT(SUBSTITUTE(TRIM(SUBSTITUTE($Q1896,CHAR(160)," "))," ",REPT(" ",60)),60)))&amp;IF($U1896="","","-"&amp;TRIM(RIGHT(SUBSTITUTE(TRIM(SUBSTITUTE($U1896,CHAR(160)," "))," ",REPT(" ",60)),60)))&amp;".jpg")</f>
        <v/>
      </c>
    </row>
    <row r="1897" ht="14" customHeight="1">
      <c r="O1897" s="196">
        <f>_xlfn.LET(_xlpm.d,_xlfn.XLOOKUP(M1897,'[1]Birth Dates'!$A:$A,'[1]Birth Dates'!$B:$B,"",0),IF(_xlpm.d=0,"",_xlpm.d))</f>
        <v/>
      </c>
      <c r="P1897" s="196">
        <f>IF(OR(O1897="",A1897="",NOT(ISNUMBER(O1897)),O1897&gt;A1897),"",DATEDIF(O1897,A1897,"Y")&amp;" years, "&amp;DATEDIF(O1897,A1897,"YM")&amp;" months, "&amp;DATEDIF(O1897,A1897,"MD")&amp;" days")</f>
        <v/>
      </c>
      <c r="S1897" s="196">
        <f>_xlfn.LET(_xlpm.d,_xlfn.XLOOKUP(Q1897,'[1]Birth Dates'!$A:$A,'[1]Birth Dates'!$B:$B,"",0),IF(_xlpm.d=0,"",_xlpm.d))</f>
        <v/>
      </c>
      <c r="T1897" s="196">
        <f>IF(OR(S1897="",A1897="",NOT(ISNUMBER(S1897)),S1897&gt;A1897),"",DATEDIF(S1897,A1897,"Y")&amp;" years, "&amp;DATEDIF(S1897,A1897,"YM")&amp;" months, "&amp;DATEDIF(S1897,A1897,"MD")&amp;" days")</f>
        <v/>
      </c>
      <c r="W1897" s="196">
        <f>_xlfn.LET(_xlpm.d,_xlfn.XLOOKUP(U1897,'[1]Birth Dates'!$A:$A,'[1]Birth Dates'!$B:$B,"",0),IF(_xlpm.d=0,"",_xlpm.d))</f>
        <v/>
      </c>
      <c r="X1897" s="196">
        <f>IF(OR(W1897="",A1897="",NOT(ISNUMBER(W1897)),W1897&gt;A1897),"",DATEDIF(W1897,A1897,"Y")&amp;" years, "&amp;DATEDIF(W1897,A1897,"YM")&amp;" months, "&amp;DATEDIF(W1897,A1897,"MD")&amp;" days")</f>
        <v/>
      </c>
      <c r="AR1897" s="175">
        <f>IF($B1897="","",TEXT($A1897,"yyyymmdd")&amp;"_P"&amp;$C1897&amp;"_C"&amp;$F1897&amp;"_"&amp;TRIM(RIGHT(SUBSTITUTE(TRIM(SUBSTITUTE($M1897,CHAR(160)," "))," ",REPT(" ",60)),60))&amp;IF($Q1897="","","-"&amp;TRIM(RIGHT(SUBSTITUTE(TRIM(SUBSTITUTE($Q1897,CHAR(160)," "))," ",REPT(" ",60)),60)))&amp;IF($U1897="","","-"&amp;TRIM(RIGHT(SUBSTITUTE(TRIM(SUBSTITUTE($U1897,CHAR(160)," "))," ",REPT(" ",60)),60)))&amp;".jpg")</f>
        <v/>
      </c>
    </row>
    <row r="1898" ht="14" customHeight="1">
      <c r="O1898" s="196">
        <f>_xlfn.LET(_xlpm.d,_xlfn.XLOOKUP(M1898,'[1]Birth Dates'!$A:$A,'[1]Birth Dates'!$B:$B,"",0),IF(_xlpm.d=0,"",_xlpm.d))</f>
        <v/>
      </c>
      <c r="P1898" s="196">
        <f>IF(OR(O1898="",A1898="",NOT(ISNUMBER(O1898)),O1898&gt;A1898),"",DATEDIF(O1898,A1898,"Y")&amp;" years, "&amp;DATEDIF(O1898,A1898,"YM")&amp;" months, "&amp;DATEDIF(O1898,A1898,"MD")&amp;" days")</f>
        <v/>
      </c>
      <c r="S1898" s="196">
        <f>_xlfn.LET(_xlpm.d,_xlfn.XLOOKUP(Q1898,'[1]Birth Dates'!$A:$A,'[1]Birth Dates'!$B:$B,"",0),IF(_xlpm.d=0,"",_xlpm.d))</f>
        <v/>
      </c>
      <c r="T1898" s="196">
        <f>IF(OR(S1898="",A1898="",NOT(ISNUMBER(S1898)),S1898&gt;A1898),"",DATEDIF(S1898,A1898,"Y")&amp;" years, "&amp;DATEDIF(S1898,A1898,"YM")&amp;" months, "&amp;DATEDIF(S1898,A1898,"MD")&amp;" days")</f>
        <v/>
      </c>
      <c r="W1898" s="196">
        <f>_xlfn.LET(_xlpm.d,_xlfn.XLOOKUP(U1898,'[1]Birth Dates'!$A:$A,'[1]Birth Dates'!$B:$B,"",0),IF(_xlpm.d=0,"",_xlpm.d))</f>
        <v/>
      </c>
      <c r="X1898" s="196">
        <f>IF(OR(W1898="",A1898="",NOT(ISNUMBER(W1898)),W1898&gt;A1898),"",DATEDIF(W1898,A1898,"Y")&amp;" years, "&amp;DATEDIF(W1898,A1898,"YM")&amp;" months, "&amp;DATEDIF(W1898,A1898,"MD")&amp;" days")</f>
        <v/>
      </c>
      <c r="AR1898" s="175">
        <f>IF($B1898="","",TEXT($A1898,"yyyymmdd")&amp;"_P"&amp;$C1898&amp;"_C"&amp;$F1898&amp;"_"&amp;TRIM(RIGHT(SUBSTITUTE(TRIM(SUBSTITUTE($M1898,CHAR(160)," "))," ",REPT(" ",60)),60))&amp;IF($Q1898="","","-"&amp;TRIM(RIGHT(SUBSTITUTE(TRIM(SUBSTITUTE($Q1898,CHAR(160)," "))," ",REPT(" ",60)),60)))&amp;IF($U1898="","","-"&amp;TRIM(RIGHT(SUBSTITUTE(TRIM(SUBSTITUTE($U1898,CHAR(160)," "))," ",REPT(" ",60)),60)))&amp;".jpg")</f>
        <v/>
      </c>
    </row>
    <row r="1899" ht="14" customHeight="1">
      <c r="O1899" s="196">
        <f>_xlfn.LET(_xlpm.d,_xlfn.XLOOKUP(M1899,'[1]Birth Dates'!$A:$A,'[1]Birth Dates'!$B:$B,"",0),IF(_xlpm.d=0,"",_xlpm.d))</f>
        <v/>
      </c>
      <c r="P1899" s="196">
        <f>IF(OR(O1899="",A1899="",NOT(ISNUMBER(O1899)),O1899&gt;A1899),"",DATEDIF(O1899,A1899,"Y")&amp;" years, "&amp;DATEDIF(O1899,A1899,"YM")&amp;" months, "&amp;DATEDIF(O1899,A1899,"MD")&amp;" days")</f>
        <v/>
      </c>
      <c r="S1899" s="196">
        <f>_xlfn.LET(_xlpm.d,_xlfn.XLOOKUP(Q1899,'[1]Birth Dates'!$A:$A,'[1]Birth Dates'!$B:$B,"",0),IF(_xlpm.d=0,"",_xlpm.d))</f>
        <v/>
      </c>
      <c r="T1899" s="196">
        <f>IF(OR(S1899="",A1899="",NOT(ISNUMBER(S1899)),S1899&gt;A1899),"",DATEDIF(S1899,A1899,"Y")&amp;" years, "&amp;DATEDIF(S1899,A1899,"YM")&amp;" months, "&amp;DATEDIF(S1899,A1899,"MD")&amp;" days")</f>
        <v/>
      </c>
      <c r="W1899" s="196">
        <f>_xlfn.LET(_xlpm.d,_xlfn.XLOOKUP(U1899,'[1]Birth Dates'!$A:$A,'[1]Birth Dates'!$B:$B,"",0),IF(_xlpm.d=0,"",_xlpm.d))</f>
        <v/>
      </c>
      <c r="X1899" s="196">
        <f>IF(OR(W1899="",A1899="",NOT(ISNUMBER(W1899)),W1899&gt;A1899),"",DATEDIF(W1899,A1899,"Y")&amp;" years, "&amp;DATEDIF(W1899,A1899,"YM")&amp;" months, "&amp;DATEDIF(W1899,A1899,"MD")&amp;" days")</f>
        <v/>
      </c>
      <c r="AR1899" s="175">
        <f>IF($B1899="","",TEXT($A1899,"yyyymmdd")&amp;"_P"&amp;$C1899&amp;"_C"&amp;$F1899&amp;"_"&amp;TRIM(RIGHT(SUBSTITUTE(TRIM(SUBSTITUTE($M1899,CHAR(160)," "))," ",REPT(" ",60)),60))&amp;IF($Q1899="","","-"&amp;TRIM(RIGHT(SUBSTITUTE(TRIM(SUBSTITUTE($Q1899,CHAR(160)," "))," ",REPT(" ",60)),60)))&amp;IF($U1899="","","-"&amp;TRIM(RIGHT(SUBSTITUTE(TRIM(SUBSTITUTE($U1899,CHAR(160)," "))," ",REPT(" ",60)),60)))&amp;".jpg")</f>
        <v/>
      </c>
    </row>
    <row r="1900" ht="14" customHeight="1">
      <c r="O1900" s="196">
        <f>_xlfn.LET(_xlpm.d,_xlfn.XLOOKUP(M1900,'[1]Birth Dates'!$A:$A,'[1]Birth Dates'!$B:$B,"",0),IF(_xlpm.d=0,"",_xlpm.d))</f>
        <v/>
      </c>
      <c r="P1900" s="196">
        <f>IF(OR(O1900="",A1900="",NOT(ISNUMBER(O1900)),O1900&gt;A1900),"",DATEDIF(O1900,A1900,"Y")&amp;" years, "&amp;DATEDIF(O1900,A1900,"YM")&amp;" months, "&amp;DATEDIF(O1900,A1900,"MD")&amp;" days")</f>
        <v/>
      </c>
      <c r="S1900" s="196">
        <f>_xlfn.LET(_xlpm.d,_xlfn.XLOOKUP(Q1900,'[1]Birth Dates'!$A:$A,'[1]Birth Dates'!$B:$B,"",0),IF(_xlpm.d=0,"",_xlpm.d))</f>
        <v/>
      </c>
      <c r="T1900" s="196">
        <f>IF(OR(S1900="",A1900="",NOT(ISNUMBER(S1900)),S1900&gt;A1900),"",DATEDIF(S1900,A1900,"Y")&amp;" years, "&amp;DATEDIF(S1900,A1900,"YM")&amp;" months, "&amp;DATEDIF(S1900,A1900,"MD")&amp;" days")</f>
        <v/>
      </c>
      <c r="W1900" s="196">
        <f>_xlfn.LET(_xlpm.d,_xlfn.XLOOKUP(U1900,'[1]Birth Dates'!$A:$A,'[1]Birth Dates'!$B:$B,"",0),IF(_xlpm.d=0,"",_xlpm.d))</f>
        <v/>
      </c>
      <c r="X1900" s="196">
        <f>IF(OR(W1900="",A1900="",NOT(ISNUMBER(W1900)),W1900&gt;A1900),"",DATEDIF(W1900,A1900,"Y")&amp;" years, "&amp;DATEDIF(W1900,A1900,"YM")&amp;" months, "&amp;DATEDIF(W1900,A1900,"MD")&amp;" days")</f>
        <v/>
      </c>
      <c r="AR1900" s="175">
        <f>IF($B1900="","",TEXT($A1900,"yyyymmdd")&amp;"_P"&amp;$C1900&amp;"_C"&amp;$F1900&amp;"_"&amp;TRIM(RIGHT(SUBSTITUTE(TRIM(SUBSTITUTE($M1900,CHAR(160)," "))," ",REPT(" ",60)),60))&amp;IF($Q1900="","","-"&amp;TRIM(RIGHT(SUBSTITUTE(TRIM(SUBSTITUTE($Q1900,CHAR(160)," "))," ",REPT(" ",60)),60)))&amp;IF($U1900="","","-"&amp;TRIM(RIGHT(SUBSTITUTE(TRIM(SUBSTITUTE($U1900,CHAR(160)," "))," ",REPT(" ",60)),60)))&amp;".jpg")</f>
        <v/>
      </c>
    </row>
    <row r="1901" ht="14" customHeight="1">
      <c r="O1901" s="196">
        <f>_xlfn.LET(_xlpm.d,_xlfn.XLOOKUP(M1901,'[1]Birth Dates'!$A:$A,'[1]Birth Dates'!$B:$B,"",0),IF(_xlpm.d=0,"",_xlpm.d))</f>
        <v/>
      </c>
      <c r="P1901" s="196">
        <f>IF(OR(O1901="",A1901="",NOT(ISNUMBER(O1901)),O1901&gt;A1901),"",DATEDIF(O1901,A1901,"Y")&amp;" years, "&amp;DATEDIF(O1901,A1901,"YM")&amp;" months, "&amp;DATEDIF(O1901,A1901,"MD")&amp;" days")</f>
        <v/>
      </c>
      <c r="S1901" s="196">
        <f>_xlfn.LET(_xlpm.d,_xlfn.XLOOKUP(Q1901,'[1]Birth Dates'!$A:$A,'[1]Birth Dates'!$B:$B,"",0),IF(_xlpm.d=0,"",_xlpm.d))</f>
        <v/>
      </c>
      <c r="T1901" s="196">
        <f>IF(OR(S1901="",A1901="",NOT(ISNUMBER(S1901)),S1901&gt;A1901),"",DATEDIF(S1901,A1901,"Y")&amp;" years, "&amp;DATEDIF(S1901,A1901,"YM")&amp;" months, "&amp;DATEDIF(S1901,A1901,"MD")&amp;" days")</f>
        <v/>
      </c>
      <c r="W1901" s="196">
        <f>_xlfn.LET(_xlpm.d,_xlfn.XLOOKUP(U1901,'[1]Birth Dates'!$A:$A,'[1]Birth Dates'!$B:$B,"",0),IF(_xlpm.d=0,"",_xlpm.d))</f>
        <v/>
      </c>
      <c r="X1901" s="196">
        <f>IF(OR(W1901="",A1901="",NOT(ISNUMBER(W1901)),W1901&gt;A1901),"",DATEDIF(W1901,A1901,"Y")&amp;" years, "&amp;DATEDIF(W1901,A1901,"YM")&amp;" months, "&amp;DATEDIF(W1901,A1901,"MD")&amp;" days")</f>
        <v/>
      </c>
      <c r="AR1901" s="175">
        <f>IF($B1901="","",TEXT($A1901,"yyyymmdd")&amp;"_P"&amp;$C1901&amp;"_C"&amp;$F1901&amp;"_"&amp;TRIM(RIGHT(SUBSTITUTE(TRIM(SUBSTITUTE($M1901,CHAR(160)," "))," ",REPT(" ",60)),60))&amp;IF($Q1901="","","-"&amp;TRIM(RIGHT(SUBSTITUTE(TRIM(SUBSTITUTE($Q1901,CHAR(160)," "))," ",REPT(" ",60)),60)))&amp;IF($U1901="","","-"&amp;TRIM(RIGHT(SUBSTITUTE(TRIM(SUBSTITUTE($U1901,CHAR(160)," "))," ",REPT(" ",60)),60)))&amp;".jpg")</f>
        <v/>
      </c>
    </row>
    <row r="1902" ht="14" customHeight="1">
      <c r="O1902" s="196">
        <f>_xlfn.LET(_xlpm.d,_xlfn.XLOOKUP(M1902,'[1]Birth Dates'!$A:$A,'[1]Birth Dates'!$B:$B,"",0),IF(_xlpm.d=0,"",_xlpm.d))</f>
        <v/>
      </c>
      <c r="P1902" s="196">
        <f>IF(OR(O1902="",A1902="",NOT(ISNUMBER(O1902)),O1902&gt;A1902),"",DATEDIF(O1902,A1902,"Y")&amp;" years, "&amp;DATEDIF(O1902,A1902,"YM")&amp;" months, "&amp;DATEDIF(O1902,A1902,"MD")&amp;" days")</f>
        <v/>
      </c>
      <c r="S1902" s="196">
        <f>_xlfn.LET(_xlpm.d,_xlfn.XLOOKUP(Q1902,'[1]Birth Dates'!$A:$A,'[1]Birth Dates'!$B:$B,"",0),IF(_xlpm.d=0,"",_xlpm.d))</f>
        <v/>
      </c>
      <c r="T1902" s="196">
        <f>IF(OR(S1902="",A1902="",NOT(ISNUMBER(S1902)),S1902&gt;A1902),"",DATEDIF(S1902,A1902,"Y")&amp;" years, "&amp;DATEDIF(S1902,A1902,"YM")&amp;" months, "&amp;DATEDIF(S1902,A1902,"MD")&amp;" days")</f>
        <v/>
      </c>
      <c r="W1902" s="196">
        <f>_xlfn.LET(_xlpm.d,_xlfn.XLOOKUP(U1902,'[1]Birth Dates'!$A:$A,'[1]Birth Dates'!$B:$B,"",0),IF(_xlpm.d=0,"",_xlpm.d))</f>
        <v/>
      </c>
      <c r="X1902" s="196">
        <f>IF(OR(W1902="",A1902="",NOT(ISNUMBER(W1902)),W1902&gt;A1902),"",DATEDIF(W1902,A1902,"Y")&amp;" years, "&amp;DATEDIF(W1902,A1902,"YM")&amp;" months, "&amp;DATEDIF(W1902,A1902,"MD")&amp;" days")</f>
        <v/>
      </c>
      <c r="AR1902" s="175">
        <f>IF($B1902="","",TEXT($A1902,"yyyymmdd")&amp;"_P"&amp;$C1902&amp;"_C"&amp;$F1902&amp;"_"&amp;TRIM(RIGHT(SUBSTITUTE(TRIM(SUBSTITUTE($M1902,CHAR(160)," "))," ",REPT(" ",60)),60))&amp;IF($Q1902="","","-"&amp;TRIM(RIGHT(SUBSTITUTE(TRIM(SUBSTITUTE($Q1902,CHAR(160)," "))," ",REPT(" ",60)),60)))&amp;IF($U1902="","","-"&amp;TRIM(RIGHT(SUBSTITUTE(TRIM(SUBSTITUTE($U1902,CHAR(160)," "))," ",REPT(" ",60)),60)))&amp;".jpg")</f>
        <v/>
      </c>
    </row>
    <row r="1903" ht="14" customHeight="1">
      <c r="O1903" s="196">
        <f>_xlfn.LET(_xlpm.d,_xlfn.XLOOKUP(M1903,'[1]Birth Dates'!$A:$A,'[1]Birth Dates'!$B:$B,"",0),IF(_xlpm.d=0,"",_xlpm.d))</f>
        <v/>
      </c>
      <c r="P1903" s="196">
        <f>IF(OR(O1903="",A1903="",NOT(ISNUMBER(O1903)),O1903&gt;A1903),"",DATEDIF(O1903,A1903,"Y")&amp;" years, "&amp;DATEDIF(O1903,A1903,"YM")&amp;" months, "&amp;DATEDIF(O1903,A1903,"MD")&amp;" days")</f>
        <v/>
      </c>
      <c r="S1903" s="196">
        <f>_xlfn.LET(_xlpm.d,_xlfn.XLOOKUP(Q1903,'[1]Birth Dates'!$A:$A,'[1]Birth Dates'!$B:$B,"",0),IF(_xlpm.d=0,"",_xlpm.d))</f>
        <v/>
      </c>
      <c r="T1903" s="196">
        <f>IF(OR(S1903="",A1903="",NOT(ISNUMBER(S1903)),S1903&gt;A1903),"",DATEDIF(S1903,A1903,"Y")&amp;" years, "&amp;DATEDIF(S1903,A1903,"YM")&amp;" months, "&amp;DATEDIF(S1903,A1903,"MD")&amp;" days")</f>
        <v/>
      </c>
      <c r="W1903" s="196">
        <f>_xlfn.LET(_xlpm.d,_xlfn.XLOOKUP(U1903,'[1]Birth Dates'!$A:$A,'[1]Birth Dates'!$B:$B,"",0),IF(_xlpm.d=0,"",_xlpm.d))</f>
        <v/>
      </c>
      <c r="X1903" s="196">
        <f>IF(OR(W1903="",A1903="",NOT(ISNUMBER(W1903)),W1903&gt;A1903),"",DATEDIF(W1903,A1903,"Y")&amp;" years, "&amp;DATEDIF(W1903,A1903,"YM")&amp;" months, "&amp;DATEDIF(W1903,A1903,"MD")&amp;" days")</f>
        <v/>
      </c>
      <c r="AR1903" s="175">
        <f>IF($B1903="","",TEXT($A1903,"yyyymmdd")&amp;"_P"&amp;$C1903&amp;"_C"&amp;$F1903&amp;"_"&amp;TRIM(RIGHT(SUBSTITUTE(TRIM(SUBSTITUTE($M1903,CHAR(160)," "))," ",REPT(" ",60)),60))&amp;IF($Q1903="","","-"&amp;TRIM(RIGHT(SUBSTITUTE(TRIM(SUBSTITUTE($Q1903,CHAR(160)," "))," ",REPT(" ",60)),60)))&amp;IF($U1903="","","-"&amp;TRIM(RIGHT(SUBSTITUTE(TRIM(SUBSTITUTE($U1903,CHAR(160)," "))," ",REPT(" ",60)),60)))&amp;".jpg")</f>
        <v/>
      </c>
    </row>
    <row r="1904" ht="14" customHeight="1">
      <c r="O1904" s="196">
        <f>_xlfn.LET(_xlpm.d,_xlfn.XLOOKUP(M1904,'[1]Birth Dates'!$A:$A,'[1]Birth Dates'!$B:$B,"",0),IF(_xlpm.d=0,"",_xlpm.d))</f>
        <v/>
      </c>
      <c r="P1904" s="196">
        <f>IF(OR(O1904="",A1904="",NOT(ISNUMBER(O1904)),O1904&gt;A1904),"",DATEDIF(O1904,A1904,"Y")&amp;" years, "&amp;DATEDIF(O1904,A1904,"YM")&amp;" months, "&amp;DATEDIF(O1904,A1904,"MD")&amp;" days")</f>
        <v/>
      </c>
      <c r="S1904" s="196">
        <f>_xlfn.LET(_xlpm.d,_xlfn.XLOOKUP(Q1904,'[1]Birth Dates'!$A:$A,'[1]Birth Dates'!$B:$B,"",0),IF(_xlpm.d=0,"",_xlpm.d))</f>
        <v/>
      </c>
      <c r="T1904" s="196">
        <f>IF(OR(S1904="",A1904="",NOT(ISNUMBER(S1904)),S1904&gt;A1904),"",DATEDIF(S1904,A1904,"Y")&amp;" years, "&amp;DATEDIF(S1904,A1904,"YM")&amp;" months, "&amp;DATEDIF(S1904,A1904,"MD")&amp;" days")</f>
        <v/>
      </c>
      <c r="W1904" s="196">
        <f>_xlfn.LET(_xlpm.d,_xlfn.XLOOKUP(U1904,'[1]Birth Dates'!$A:$A,'[1]Birth Dates'!$B:$B,"",0),IF(_xlpm.d=0,"",_xlpm.d))</f>
        <v/>
      </c>
      <c r="X1904" s="196">
        <f>IF(OR(W1904="",A1904="",NOT(ISNUMBER(W1904)),W1904&gt;A1904),"",DATEDIF(W1904,A1904,"Y")&amp;" years, "&amp;DATEDIF(W1904,A1904,"YM")&amp;" months, "&amp;DATEDIF(W1904,A1904,"MD")&amp;" days")</f>
        <v/>
      </c>
      <c r="AR1904" s="175">
        <f>IF($B1904="","",TEXT($A1904,"yyyymmdd")&amp;"_P"&amp;$C1904&amp;"_C"&amp;$F1904&amp;"_"&amp;TRIM(RIGHT(SUBSTITUTE(TRIM(SUBSTITUTE($M1904,CHAR(160)," "))," ",REPT(" ",60)),60))&amp;IF($Q1904="","","-"&amp;TRIM(RIGHT(SUBSTITUTE(TRIM(SUBSTITUTE($Q1904,CHAR(160)," "))," ",REPT(" ",60)),60)))&amp;IF($U1904="","","-"&amp;TRIM(RIGHT(SUBSTITUTE(TRIM(SUBSTITUTE($U1904,CHAR(160)," "))," ",REPT(" ",60)),60)))&amp;".jpg")</f>
        <v/>
      </c>
    </row>
    <row r="1905" ht="14" customHeight="1">
      <c r="O1905" s="196">
        <f>_xlfn.LET(_xlpm.d,_xlfn.XLOOKUP(M1905,'[1]Birth Dates'!$A:$A,'[1]Birth Dates'!$B:$B,"",0),IF(_xlpm.d=0,"",_xlpm.d))</f>
        <v/>
      </c>
      <c r="P1905" s="196">
        <f>IF(OR(O1905="",A1905="",NOT(ISNUMBER(O1905)),O1905&gt;A1905),"",DATEDIF(O1905,A1905,"Y")&amp;" years, "&amp;DATEDIF(O1905,A1905,"YM")&amp;" months, "&amp;DATEDIF(O1905,A1905,"MD")&amp;" days")</f>
        <v/>
      </c>
      <c r="S1905" s="196">
        <f>_xlfn.LET(_xlpm.d,_xlfn.XLOOKUP(Q1905,'[1]Birth Dates'!$A:$A,'[1]Birth Dates'!$B:$B,"",0),IF(_xlpm.d=0,"",_xlpm.d))</f>
        <v/>
      </c>
      <c r="T1905" s="196">
        <f>IF(OR(S1905="",A1905="",NOT(ISNUMBER(S1905)),S1905&gt;A1905),"",DATEDIF(S1905,A1905,"Y")&amp;" years, "&amp;DATEDIF(S1905,A1905,"YM")&amp;" months, "&amp;DATEDIF(S1905,A1905,"MD")&amp;" days")</f>
        <v/>
      </c>
      <c r="W1905" s="196">
        <f>_xlfn.LET(_xlpm.d,_xlfn.XLOOKUP(U1905,'[1]Birth Dates'!$A:$A,'[1]Birth Dates'!$B:$B,"",0),IF(_xlpm.d=0,"",_xlpm.d))</f>
        <v/>
      </c>
      <c r="X1905" s="196">
        <f>IF(OR(W1905="",A1905="",NOT(ISNUMBER(W1905)),W1905&gt;A1905),"",DATEDIF(W1905,A1905,"Y")&amp;" years, "&amp;DATEDIF(W1905,A1905,"YM")&amp;" months, "&amp;DATEDIF(W1905,A1905,"MD")&amp;" days")</f>
        <v/>
      </c>
      <c r="AR1905" s="175">
        <f>IF($B1905="","",TEXT($A1905,"yyyymmdd")&amp;"_P"&amp;$C1905&amp;"_C"&amp;$F1905&amp;"_"&amp;TRIM(RIGHT(SUBSTITUTE(TRIM(SUBSTITUTE($M1905,CHAR(160)," "))," ",REPT(" ",60)),60))&amp;IF($Q1905="","","-"&amp;TRIM(RIGHT(SUBSTITUTE(TRIM(SUBSTITUTE($Q1905,CHAR(160)," "))," ",REPT(" ",60)),60)))&amp;IF($U1905="","","-"&amp;TRIM(RIGHT(SUBSTITUTE(TRIM(SUBSTITUTE($U1905,CHAR(160)," "))," ",REPT(" ",60)),60)))&amp;".jpg")</f>
        <v/>
      </c>
    </row>
    <row r="1906" ht="14" customHeight="1">
      <c r="O1906" s="196">
        <f>_xlfn.LET(_xlpm.d,_xlfn.XLOOKUP(M1906,'[1]Birth Dates'!$A:$A,'[1]Birth Dates'!$B:$B,"",0),IF(_xlpm.d=0,"",_xlpm.d))</f>
        <v/>
      </c>
      <c r="P1906" s="196">
        <f>IF(OR(O1906="",A1906="",NOT(ISNUMBER(O1906)),O1906&gt;A1906),"",DATEDIF(O1906,A1906,"Y")&amp;" years, "&amp;DATEDIF(O1906,A1906,"YM")&amp;" months, "&amp;DATEDIF(O1906,A1906,"MD")&amp;" days")</f>
        <v/>
      </c>
      <c r="S1906" s="196">
        <f>_xlfn.LET(_xlpm.d,_xlfn.XLOOKUP(Q1906,'[1]Birth Dates'!$A:$A,'[1]Birth Dates'!$B:$B,"",0),IF(_xlpm.d=0,"",_xlpm.d))</f>
        <v/>
      </c>
      <c r="T1906" s="196">
        <f>IF(OR(S1906="",A1906="",NOT(ISNUMBER(S1906)),S1906&gt;A1906),"",DATEDIF(S1906,A1906,"Y")&amp;" years, "&amp;DATEDIF(S1906,A1906,"YM")&amp;" months, "&amp;DATEDIF(S1906,A1906,"MD")&amp;" days")</f>
        <v/>
      </c>
      <c r="W1906" s="196">
        <f>_xlfn.LET(_xlpm.d,_xlfn.XLOOKUP(U1906,'[1]Birth Dates'!$A:$A,'[1]Birth Dates'!$B:$B,"",0),IF(_xlpm.d=0,"",_xlpm.d))</f>
        <v/>
      </c>
      <c r="X1906" s="196">
        <f>IF(OR(W1906="",A1906="",NOT(ISNUMBER(W1906)),W1906&gt;A1906),"",DATEDIF(W1906,A1906,"Y")&amp;" years, "&amp;DATEDIF(W1906,A1906,"YM")&amp;" months, "&amp;DATEDIF(W1906,A1906,"MD")&amp;" days")</f>
        <v/>
      </c>
      <c r="AR1906" s="175">
        <f>IF($B1906="","",TEXT($A1906,"yyyymmdd")&amp;"_P"&amp;$C1906&amp;"_C"&amp;$F1906&amp;"_"&amp;TRIM(RIGHT(SUBSTITUTE(TRIM(SUBSTITUTE($M1906,CHAR(160)," "))," ",REPT(" ",60)),60))&amp;IF($Q1906="","","-"&amp;TRIM(RIGHT(SUBSTITUTE(TRIM(SUBSTITUTE($Q1906,CHAR(160)," "))," ",REPT(" ",60)),60)))&amp;IF($U1906="","","-"&amp;TRIM(RIGHT(SUBSTITUTE(TRIM(SUBSTITUTE($U1906,CHAR(160)," "))," ",REPT(" ",60)),60)))&amp;".jpg")</f>
        <v/>
      </c>
    </row>
    <row r="1907" ht="14" customHeight="1">
      <c r="O1907" s="196">
        <f>_xlfn.LET(_xlpm.d,_xlfn.XLOOKUP(M1907,'[1]Birth Dates'!$A:$A,'[1]Birth Dates'!$B:$B,"",0),IF(_xlpm.d=0,"",_xlpm.d))</f>
        <v/>
      </c>
      <c r="P1907" s="196">
        <f>IF(OR(O1907="",A1907="",NOT(ISNUMBER(O1907)),O1907&gt;A1907),"",DATEDIF(O1907,A1907,"Y")&amp;" years, "&amp;DATEDIF(O1907,A1907,"YM")&amp;" months, "&amp;DATEDIF(O1907,A1907,"MD")&amp;" days")</f>
        <v/>
      </c>
      <c r="S1907" s="196">
        <f>_xlfn.LET(_xlpm.d,_xlfn.XLOOKUP(Q1907,'[1]Birth Dates'!$A:$A,'[1]Birth Dates'!$B:$B,"",0),IF(_xlpm.d=0,"",_xlpm.d))</f>
        <v/>
      </c>
      <c r="T1907" s="196">
        <f>IF(OR(S1907="",A1907="",NOT(ISNUMBER(S1907)),S1907&gt;A1907),"",DATEDIF(S1907,A1907,"Y")&amp;" years, "&amp;DATEDIF(S1907,A1907,"YM")&amp;" months, "&amp;DATEDIF(S1907,A1907,"MD")&amp;" days")</f>
        <v/>
      </c>
      <c r="W1907" s="196">
        <f>_xlfn.LET(_xlpm.d,_xlfn.XLOOKUP(U1907,'[1]Birth Dates'!$A:$A,'[1]Birth Dates'!$B:$B,"",0),IF(_xlpm.d=0,"",_xlpm.d))</f>
        <v/>
      </c>
      <c r="X1907" s="196">
        <f>IF(OR(W1907="",A1907="",NOT(ISNUMBER(W1907)),W1907&gt;A1907),"",DATEDIF(W1907,A1907,"Y")&amp;" years, "&amp;DATEDIF(W1907,A1907,"YM")&amp;" months, "&amp;DATEDIF(W1907,A1907,"MD")&amp;" days")</f>
        <v/>
      </c>
      <c r="AR1907" s="175">
        <f>IF($B1907="","",TEXT($A1907,"yyyymmdd")&amp;"_P"&amp;$C1907&amp;"_C"&amp;$F1907&amp;"_"&amp;TRIM(RIGHT(SUBSTITUTE(TRIM(SUBSTITUTE($M1907,CHAR(160)," "))," ",REPT(" ",60)),60))&amp;IF($Q1907="","","-"&amp;TRIM(RIGHT(SUBSTITUTE(TRIM(SUBSTITUTE($Q1907,CHAR(160)," "))," ",REPT(" ",60)),60)))&amp;IF($U1907="","","-"&amp;TRIM(RIGHT(SUBSTITUTE(TRIM(SUBSTITUTE($U1907,CHAR(160)," "))," ",REPT(" ",60)),60)))&amp;".jpg")</f>
        <v/>
      </c>
    </row>
    <row r="1908" ht="14" customHeight="1">
      <c r="O1908" s="196">
        <f>_xlfn.LET(_xlpm.d,_xlfn.XLOOKUP(M1908,'[1]Birth Dates'!$A:$A,'[1]Birth Dates'!$B:$B,"",0),IF(_xlpm.d=0,"",_xlpm.d))</f>
        <v/>
      </c>
      <c r="P1908" s="196">
        <f>IF(OR(O1908="",A1908="",NOT(ISNUMBER(O1908)),O1908&gt;A1908),"",DATEDIF(O1908,A1908,"Y")&amp;" years, "&amp;DATEDIF(O1908,A1908,"YM")&amp;" months, "&amp;DATEDIF(O1908,A1908,"MD")&amp;" days")</f>
        <v/>
      </c>
      <c r="S1908" s="196">
        <f>_xlfn.LET(_xlpm.d,_xlfn.XLOOKUP(Q1908,'[1]Birth Dates'!$A:$A,'[1]Birth Dates'!$B:$B,"",0),IF(_xlpm.d=0,"",_xlpm.d))</f>
        <v/>
      </c>
      <c r="T1908" s="196">
        <f>IF(OR(S1908="",A1908="",NOT(ISNUMBER(S1908)),S1908&gt;A1908),"",DATEDIF(S1908,A1908,"Y")&amp;" years, "&amp;DATEDIF(S1908,A1908,"YM")&amp;" months, "&amp;DATEDIF(S1908,A1908,"MD")&amp;" days")</f>
        <v/>
      </c>
      <c r="W1908" s="196">
        <f>_xlfn.LET(_xlpm.d,_xlfn.XLOOKUP(U1908,'[1]Birth Dates'!$A:$A,'[1]Birth Dates'!$B:$B,"",0),IF(_xlpm.d=0,"",_xlpm.d))</f>
        <v/>
      </c>
      <c r="X1908" s="196">
        <f>IF(OR(W1908="",A1908="",NOT(ISNUMBER(W1908)),W1908&gt;A1908),"",DATEDIF(W1908,A1908,"Y")&amp;" years, "&amp;DATEDIF(W1908,A1908,"YM")&amp;" months, "&amp;DATEDIF(W1908,A1908,"MD")&amp;" days")</f>
        <v/>
      </c>
      <c r="AR1908" s="175">
        <f>IF($B1908="","",TEXT($A1908,"yyyymmdd")&amp;"_P"&amp;$C1908&amp;"_C"&amp;$F1908&amp;"_"&amp;TRIM(RIGHT(SUBSTITUTE(TRIM(SUBSTITUTE($M1908,CHAR(160)," "))," ",REPT(" ",60)),60))&amp;IF($Q1908="","","-"&amp;TRIM(RIGHT(SUBSTITUTE(TRIM(SUBSTITUTE($Q1908,CHAR(160)," "))," ",REPT(" ",60)),60)))&amp;IF($U1908="","","-"&amp;TRIM(RIGHT(SUBSTITUTE(TRIM(SUBSTITUTE($U1908,CHAR(160)," "))," ",REPT(" ",60)),60)))&amp;".jpg")</f>
        <v/>
      </c>
    </row>
    <row r="1909" ht="14" customHeight="1">
      <c r="O1909" s="196">
        <f>_xlfn.LET(_xlpm.d,_xlfn.XLOOKUP(M1909,'[1]Birth Dates'!$A:$A,'[1]Birth Dates'!$B:$B,"",0),IF(_xlpm.d=0,"",_xlpm.d))</f>
        <v/>
      </c>
      <c r="P1909" s="196">
        <f>IF(OR(O1909="",A1909="",NOT(ISNUMBER(O1909)),O1909&gt;A1909),"",DATEDIF(O1909,A1909,"Y")&amp;" years, "&amp;DATEDIF(O1909,A1909,"YM")&amp;" months, "&amp;DATEDIF(O1909,A1909,"MD")&amp;" days")</f>
        <v/>
      </c>
      <c r="S1909" s="196">
        <f>_xlfn.LET(_xlpm.d,_xlfn.XLOOKUP(Q1909,'[1]Birth Dates'!$A:$A,'[1]Birth Dates'!$B:$B,"",0),IF(_xlpm.d=0,"",_xlpm.d))</f>
        <v/>
      </c>
      <c r="T1909" s="196">
        <f>IF(OR(S1909="",A1909="",NOT(ISNUMBER(S1909)),S1909&gt;A1909),"",DATEDIF(S1909,A1909,"Y")&amp;" years, "&amp;DATEDIF(S1909,A1909,"YM")&amp;" months, "&amp;DATEDIF(S1909,A1909,"MD")&amp;" days")</f>
        <v/>
      </c>
      <c r="W1909" s="196">
        <f>_xlfn.LET(_xlpm.d,_xlfn.XLOOKUP(U1909,'[1]Birth Dates'!$A:$A,'[1]Birth Dates'!$B:$B,"",0),IF(_xlpm.d=0,"",_xlpm.d))</f>
        <v/>
      </c>
      <c r="X1909" s="196">
        <f>IF(OR(W1909="",A1909="",NOT(ISNUMBER(W1909)),W1909&gt;A1909),"",DATEDIF(W1909,A1909,"Y")&amp;" years, "&amp;DATEDIF(W1909,A1909,"YM")&amp;" months, "&amp;DATEDIF(W1909,A1909,"MD")&amp;" days")</f>
        <v/>
      </c>
      <c r="AR1909" s="175">
        <f>IF($B1909="","",TEXT($A1909,"yyyymmdd")&amp;"_P"&amp;$C1909&amp;"_C"&amp;$F1909&amp;"_"&amp;TRIM(RIGHT(SUBSTITUTE(TRIM(SUBSTITUTE($M1909,CHAR(160)," "))," ",REPT(" ",60)),60))&amp;IF($Q1909="","","-"&amp;TRIM(RIGHT(SUBSTITUTE(TRIM(SUBSTITUTE($Q1909,CHAR(160)," "))," ",REPT(" ",60)),60)))&amp;IF($U1909="","","-"&amp;TRIM(RIGHT(SUBSTITUTE(TRIM(SUBSTITUTE($U1909,CHAR(160)," "))," ",REPT(" ",60)),60)))&amp;".jpg")</f>
        <v/>
      </c>
    </row>
    <row r="1910" ht="14" customHeight="1">
      <c r="O1910" s="196">
        <f>_xlfn.LET(_xlpm.d,_xlfn.XLOOKUP(M1910,'[1]Birth Dates'!$A:$A,'[1]Birth Dates'!$B:$B,"",0),IF(_xlpm.d=0,"",_xlpm.d))</f>
        <v/>
      </c>
      <c r="P1910" s="196">
        <f>IF(OR(O1910="",A1910="",NOT(ISNUMBER(O1910)),O1910&gt;A1910),"",DATEDIF(O1910,A1910,"Y")&amp;" years, "&amp;DATEDIF(O1910,A1910,"YM")&amp;" months, "&amp;DATEDIF(O1910,A1910,"MD")&amp;" days")</f>
        <v/>
      </c>
      <c r="S1910" s="196">
        <f>_xlfn.LET(_xlpm.d,_xlfn.XLOOKUP(Q1910,'[1]Birth Dates'!$A:$A,'[1]Birth Dates'!$B:$B,"",0),IF(_xlpm.d=0,"",_xlpm.d))</f>
        <v/>
      </c>
      <c r="T1910" s="196">
        <f>IF(OR(S1910="",A1910="",NOT(ISNUMBER(S1910)),S1910&gt;A1910),"",DATEDIF(S1910,A1910,"Y")&amp;" years, "&amp;DATEDIF(S1910,A1910,"YM")&amp;" months, "&amp;DATEDIF(S1910,A1910,"MD")&amp;" days")</f>
        <v/>
      </c>
      <c r="W1910" s="196">
        <f>_xlfn.LET(_xlpm.d,_xlfn.XLOOKUP(U1910,'[1]Birth Dates'!$A:$A,'[1]Birth Dates'!$B:$B,"",0),IF(_xlpm.d=0,"",_xlpm.d))</f>
        <v/>
      </c>
      <c r="X1910" s="196">
        <f>IF(OR(W1910="",A1910="",NOT(ISNUMBER(W1910)),W1910&gt;A1910),"",DATEDIF(W1910,A1910,"Y")&amp;" years, "&amp;DATEDIF(W1910,A1910,"YM")&amp;" months, "&amp;DATEDIF(W1910,A1910,"MD")&amp;" days")</f>
        <v/>
      </c>
      <c r="AR1910" s="175">
        <f>IF($B1910="","",TEXT($A1910,"yyyymmdd")&amp;"_P"&amp;$C1910&amp;"_C"&amp;$F1910&amp;"_"&amp;TRIM(RIGHT(SUBSTITUTE(TRIM(SUBSTITUTE($M1910,CHAR(160)," "))," ",REPT(" ",60)),60))&amp;IF($Q1910="","","-"&amp;TRIM(RIGHT(SUBSTITUTE(TRIM(SUBSTITUTE($Q1910,CHAR(160)," "))," ",REPT(" ",60)),60)))&amp;IF($U1910="","","-"&amp;TRIM(RIGHT(SUBSTITUTE(TRIM(SUBSTITUTE($U1910,CHAR(160)," "))," ",REPT(" ",60)),60)))&amp;".jpg")</f>
        <v/>
      </c>
    </row>
    <row r="1911" ht="14" customHeight="1">
      <c r="O1911" s="196">
        <f>_xlfn.LET(_xlpm.d,_xlfn.XLOOKUP(M1911,'[1]Birth Dates'!$A:$A,'[1]Birth Dates'!$B:$B,"",0),IF(_xlpm.d=0,"",_xlpm.d))</f>
        <v/>
      </c>
      <c r="P1911" s="196">
        <f>IF(OR(O1911="",A1911="",NOT(ISNUMBER(O1911)),O1911&gt;A1911),"",DATEDIF(O1911,A1911,"Y")&amp;" years, "&amp;DATEDIF(O1911,A1911,"YM")&amp;" months, "&amp;DATEDIF(O1911,A1911,"MD")&amp;" days")</f>
        <v/>
      </c>
      <c r="S1911" s="196">
        <f>_xlfn.LET(_xlpm.d,_xlfn.XLOOKUP(Q1911,'[1]Birth Dates'!$A:$A,'[1]Birth Dates'!$B:$B,"",0),IF(_xlpm.d=0,"",_xlpm.d))</f>
        <v/>
      </c>
      <c r="T1911" s="196">
        <f>IF(OR(S1911="",A1911="",NOT(ISNUMBER(S1911)),S1911&gt;A1911),"",DATEDIF(S1911,A1911,"Y")&amp;" years, "&amp;DATEDIF(S1911,A1911,"YM")&amp;" months, "&amp;DATEDIF(S1911,A1911,"MD")&amp;" days")</f>
        <v/>
      </c>
      <c r="W1911" s="196">
        <f>_xlfn.LET(_xlpm.d,_xlfn.XLOOKUP(U1911,'[1]Birth Dates'!$A:$A,'[1]Birth Dates'!$B:$B,"",0),IF(_xlpm.d=0,"",_xlpm.d))</f>
        <v/>
      </c>
      <c r="X1911" s="196">
        <f>IF(OR(W1911="",A1911="",NOT(ISNUMBER(W1911)),W1911&gt;A1911),"",DATEDIF(W1911,A1911,"Y")&amp;" years, "&amp;DATEDIF(W1911,A1911,"YM")&amp;" months, "&amp;DATEDIF(W1911,A1911,"MD")&amp;" days")</f>
        <v/>
      </c>
      <c r="AR1911" s="226">
        <f>IF($B1911="","",TEXT($A1911,"yyyymmdd")&amp;"_P"&amp;$C1911&amp;"_C"&amp;$F1911&amp;"_"&amp;TRIM(RIGHT(SUBSTITUTE(TRIM(SUBSTITUTE($M1911,CHAR(160)," "))," ",REPT(" ",60)),60))&amp;IF($Q1911="","","-"&amp;TRIM(RIGHT(SUBSTITUTE(TRIM(SUBSTITUTE($Q1911,CHAR(160)," "))," ",REPT(" ",60)),60)))&amp;IF($U1911="","","-"&amp;TRIM(RIGHT(SUBSTITUTE(TRIM(SUBSTITUTE($U1911,CHAR(160)," "))," ",REPT(" ",60)),60)))&amp;".jpg")</f>
        <v/>
      </c>
    </row>
    <row r="1912" ht="14" customHeight="1">
      <c r="O1912" s="196">
        <f>_xlfn.LET(_xlpm.d,_xlfn.XLOOKUP(M1912,'[1]Birth Dates'!$A:$A,'[1]Birth Dates'!$B:$B,"",0),IF(_xlpm.d=0,"",_xlpm.d))</f>
        <v/>
      </c>
      <c r="P1912" s="196">
        <f>IF(OR(O1912="",A1912="",NOT(ISNUMBER(O1912)),O1912&gt;A1912),"",DATEDIF(O1912,A1912,"Y")&amp;" years, "&amp;DATEDIF(O1912,A1912,"YM")&amp;" months, "&amp;DATEDIF(O1912,A1912,"MD")&amp;" days")</f>
        <v/>
      </c>
      <c r="S1912" s="196">
        <f>_xlfn.LET(_xlpm.d,_xlfn.XLOOKUP(Q1912,'[1]Birth Dates'!$A:$A,'[1]Birth Dates'!$B:$B,"",0),IF(_xlpm.d=0,"",_xlpm.d))</f>
        <v/>
      </c>
      <c r="T1912" s="196">
        <f>IF(OR(S1912="",A1912="",NOT(ISNUMBER(S1912)),S1912&gt;A1912),"",DATEDIF(S1912,A1912,"Y")&amp;" years, "&amp;DATEDIF(S1912,A1912,"YM")&amp;" months, "&amp;DATEDIF(S1912,A1912,"MD")&amp;" days")</f>
        <v/>
      </c>
      <c r="W1912" s="196">
        <f>_xlfn.LET(_xlpm.d,_xlfn.XLOOKUP(U1912,'[1]Birth Dates'!$A:$A,'[1]Birth Dates'!$B:$B,"",0),IF(_xlpm.d=0,"",_xlpm.d))</f>
        <v/>
      </c>
      <c r="X1912" s="196">
        <f>IF(OR(W1912="",A1912="",NOT(ISNUMBER(W1912)),W1912&gt;A1912),"",DATEDIF(W1912,A1912,"Y")&amp;" years, "&amp;DATEDIF(W1912,A1912,"YM")&amp;" months, "&amp;DATEDIF(W1912,A1912,"MD")&amp;" days")</f>
        <v/>
      </c>
      <c r="AR1912" s="175">
        <f>IF($B1912="","",TEXT($A1912,"yyyymmdd")&amp;"_P"&amp;$C1912&amp;"_C"&amp;$F1912&amp;"_"&amp;TRIM(RIGHT(SUBSTITUTE(TRIM(SUBSTITUTE($M1912,CHAR(160)," "))," ",REPT(" ",60)),60))&amp;IF($Q1912="","","-"&amp;TRIM(RIGHT(SUBSTITUTE(TRIM(SUBSTITUTE($Q1912,CHAR(160)," "))," ",REPT(" ",60)),60)))&amp;IF($U1912="","","-"&amp;TRIM(RIGHT(SUBSTITUTE(TRIM(SUBSTITUTE($U1912,CHAR(160)," "))," ",REPT(" ",60)),60)))&amp;".jpg")</f>
        <v/>
      </c>
    </row>
    <row r="1913" ht="14" customHeight="1">
      <c r="O1913" s="196">
        <f>_xlfn.LET(_xlpm.d,_xlfn.XLOOKUP(M1913,'[1]Birth Dates'!$A:$A,'[1]Birth Dates'!$B:$B,"",0),IF(_xlpm.d=0,"",_xlpm.d))</f>
        <v/>
      </c>
      <c r="P1913" s="196">
        <f>IF(OR(O1913="",A1913="",NOT(ISNUMBER(O1913)),O1913&gt;A1913),"",DATEDIF(O1913,A1913,"Y")&amp;" years, "&amp;DATEDIF(O1913,A1913,"YM")&amp;" months, "&amp;DATEDIF(O1913,A1913,"MD")&amp;" days")</f>
        <v/>
      </c>
      <c r="S1913" s="196">
        <f>_xlfn.LET(_xlpm.d,_xlfn.XLOOKUP(Q1913,'[1]Birth Dates'!$A:$A,'[1]Birth Dates'!$B:$B,"",0),IF(_xlpm.d=0,"",_xlpm.d))</f>
        <v/>
      </c>
      <c r="T1913" s="196">
        <f>IF(OR(S1913="",A1913="",NOT(ISNUMBER(S1913)),S1913&gt;A1913),"",DATEDIF(S1913,A1913,"Y")&amp;" years, "&amp;DATEDIF(S1913,A1913,"YM")&amp;" months, "&amp;DATEDIF(S1913,A1913,"MD")&amp;" days")</f>
        <v/>
      </c>
      <c r="W1913" s="196">
        <f>_xlfn.LET(_xlpm.d,_xlfn.XLOOKUP(U1913,'[1]Birth Dates'!$A:$A,'[1]Birth Dates'!$B:$B,"",0),IF(_xlpm.d=0,"",_xlpm.d))</f>
        <v/>
      </c>
      <c r="X1913" s="196">
        <f>IF(OR(W1913="",A1913="",NOT(ISNUMBER(W1913)),W1913&gt;A1913),"",DATEDIF(W1913,A1913,"Y")&amp;" years, "&amp;DATEDIF(W1913,A1913,"YM")&amp;" months, "&amp;DATEDIF(W1913,A1913,"MD")&amp;" days")</f>
        <v/>
      </c>
      <c r="AR1913" s="175">
        <f>IF($B1913="","",TEXT($A1913,"yyyymmdd")&amp;"_P"&amp;$C1913&amp;"_C"&amp;$F1913&amp;"_"&amp;TRIM(RIGHT(SUBSTITUTE(TRIM(SUBSTITUTE($M1913,CHAR(160)," "))," ",REPT(" ",60)),60))&amp;IF($Q1913="","","-"&amp;TRIM(RIGHT(SUBSTITUTE(TRIM(SUBSTITUTE($Q1913,CHAR(160)," "))," ",REPT(" ",60)),60)))&amp;IF($U1913="","","-"&amp;TRIM(RIGHT(SUBSTITUTE(TRIM(SUBSTITUTE($U1913,CHAR(160)," "))," ",REPT(" ",60)),60)))&amp;".jpg")</f>
        <v/>
      </c>
    </row>
    <row r="1914" ht="14" customHeight="1">
      <c r="O1914" s="196">
        <f>_xlfn.LET(_xlpm.d,_xlfn.XLOOKUP(M1914,'[1]Birth Dates'!$A:$A,'[1]Birth Dates'!$B:$B,"",0),IF(_xlpm.d=0,"",_xlpm.d))</f>
        <v/>
      </c>
      <c r="P1914" s="196">
        <f>IF(OR(O1914="",A1914="",NOT(ISNUMBER(O1914)),O1914&gt;A1914),"",DATEDIF(O1914,A1914,"Y")&amp;" years, "&amp;DATEDIF(O1914,A1914,"YM")&amp;" months, "&amp;DATEDIF(O1914,A1914,"MD")&amp;" days")</f>
        <v/>
      </c>
      <c r="S1914" s="196">
        <f>_xlfn.LET(_xlpm.d,_xlfn.XLOOKUP(Q1914,'[1]Birth Dates'!$A:$A,'[1]Birth Dates'!$B:$B,"",0),IF(_xlpm.d=0,"",_xlpm.d))</f>
        <v/>
      </c>
      <c r="T1914" s="196">
        <f>IF(OR(S1914="",A1914="",NOT(ISNUMBER(S1914)),S1914&gt;A1914),"",DATEDIF(S1914,A1914,"Y")&amp;" years, "&amp;DATEDIF(S1914,A1914,"YM")&amp;" months, "&amp;DATEDIF(S1914,A1914,"MD")&amp;" days")</f>
        <v/>
      </c>
      <c r="W1914" s="196">
        <f>_xlfn.LET(_xlpm.d,_xlfn.XLOOKUP(U1914,'[1]Birth Dates'!$A:$A,'[1]Birth Dates'!$B:$B,"",0),IF(_xlpm.d=0,"",_xlpm.d))</f>
        <v/>
      </c>
      <c r="X1914" s="196">
        <f>IF(OR(W1914="",A1914="",NOT(ISNUMBER(W1914)),W1914&gt;A1914),"",DATEDIF(W1914,A1914,"Y")&amp;" years, "&amp;DATEDIF(W1914,A1914,"YM")&amp;" months, "&amp;DATEDIF(W1914,A1914,"MD")&amp;" days")</f>
        <v/>
      </c>
      <c r="AR1914" s="175">
        <f>IF($B1914="","",TEXT($A1914,"yyyymmdd")&amp;"_P"&amp;$C1914&amp;"_C"&amp;$F1914&amp;"_"&amp;TRIM(RIGHT(SUBSTITUTE(TRIM(SUBSTITUTE($M1914,CHAR(160)," "))," ",REPT(" ",60)),60))&amp;IF($Q1914="","","-"&amp;TRIM(RIGHT(SUBSTITUTE(TRIM(SUBSTITUTE($Q1914,CHAR(160)," "))," ",REPT(" ",60)),60)))&amp;IF($U1914="","","-"&amp;TRIM(RIGHT(SUBSTITUTE(TRIM(SUBSTITUTE($U1914,CHAR(160)," "))," ",REPT(" ",60)),60)))&amp;".jpg")</f>
        <v/>
      </c>
    </row>
    <row r="1915" ht="14" customHeight="1">
      <c r="O1915" s="196">
        <f>_xlfn.LET(_xlpm.d,_xlfn.XLOOKUP(M1915,'[1]Birth Dates'!$A:$A,'[1]Birth Dates'!$B:$B,"",0),IF(_xlpm.d=0,"",_xlpm.d))</f>
        <v/>
      </c>
      <c r="P1915" s="196">
        <f>IF(OR(O1915="",A1915="",NOT(ISNUMBER(O1915)),O1915&gt;A1915),"",DATEDIF(O1915,A1915,"Y")&amp;" years, "&amp;DATEDIF(O1915,A1915,"YM")&amp;" months, "&amp;DATEDIF(O1915,A1915,"MD")&amp;" days")</f>
        <v/>
      </c>
      <c r="S1915" s="196">
        <f>_xlfn.LET(_xlpm.d,_xlfn.XLOOKUP(Q1915,'[1]Birth Dates'!$A:$A,'[1]Birth Dates'!$B:$B,"",0),IF(_xlpm.d=0,"",_xlpm.d))</f>
        <v/>
      </c>
      <c r="T1915" s="196">
        <f>IF(OR(S1915="",A1915="",NOT(ISNUMBER(S1915)),S1915&gt;A1915),"",DATEDIF(S1915,A1915,"Y")&amp;" years, "&amp;DATEDIF(S1915,A1915,"YM")&amp;" months, "&amp;DATEDIF(S1915,A1915,"MD")&amp;" days")</f>
        <v/>
      </c>
      <c r="W1915" s="196">
        <f>_xlfn.LET(_xlpm.d,_xlfn.XLOOKUP(U1915,'[1]Birth Dates'!$A:$A,'[1]Birth Dates'!$B:$B,"",0),IF(_xlpm.d=0,"",_xlpm.d))</f>
        <v/>
      </c>
      <c r="X1915" s="196">
        <f>IF(OR(W1915="",A1915="",NOT(ISNUMBER(W1915)),W1915&gt;A1915),"",DATEDIF(W1915,A1915,"Y")&amp;" years, "&amp;DATEDIF(W1915,A1915,"YM")&amp;" months, "&amp;DATEDIF(W1915,A1915,"MD")&amp;" days")</f>
        <v/>
      </c>
      <c r="AR1915" s="175">
        <f>IF($B1915="","",TEXT($A1915,"yyyymmdd")&amp;"_P"&amp;$C1915&amp;"_C"&amp;$F1915&amp;"_"&amp;TRIM(RIGHT(SUBSTITUTE(TRIM(SUBSTITUTE($M1915,CHAR(160)," "))," ",REPT(" ",60)),60))&amp;IF($Q1915="","","-"&amp;TRIM(RIGHT(SUBSTITUTE(TRIM(SUBSTITUTE($Q1915,CHAR(160)," "))," ",REPT(" ",60)),60)))&amp;IF($U1915="","","-"&amp;TRIM(RIGHT(SUBSTITUTE(TRIM(SUBSTITUTE($U1915,CHAR(160)," "))," ",REPT(" ",60)),60)))&amp;".jpg")</f>
        <v/>
      </c>
    </row>
    <row r="1916" ht="14" customHeight="1">
      <c r="O1916" s="196">
        <f>_xlfn.LET(_xlpm.d,_xlfn.XLOOKUP(M1916,'[1]Birth Dates'!$A:$A,'[1]Birth Dates'!$B:$B,"",0),IF(_xlpm.d=0,"",_xlpm.d))</f>
        <v/>
      </c>
      <c r="P1916" s="196">
        <f>IF(OR(O1916="",A1916="",NOT(ISNUMBER(O1916)),O1916&gt;A1916),"",DATEDIF(O1916,A1916,"Y")&amp;" years, "&amp;DATEDIF(O1916,A1916,"YM")&amp;" months, "&amp;DATEDIF(O1916,A1916,"MD")&amp;" days")</f>
        <v/>
      </c>
      <c r="S1916" s="196">
        <f>_xlfn.LET(_xlpm.d,_xlfn.XLOOKUP(Q1916,'[1]Birth Dates'!$A:$A,'[1]Birth Dates'!$B:$B,"",0),IF(_xlpm.d=0,"",_xlpm.d))</f>
        <v/>
      </c>
      <c r="T1916" s="196">
        <f>IF(OR(S1916="",A1916="",NOT(ISNUMBER(S1916)),S1916&gt;A1916),"",DATEDIF(S1916,A1916,"Y")&amp;" years, "&amp;DATEDIF(S1916,A1916,"YM")&amp;" months, "&amp;DATEDIF(S1916,A1916,"MD")&amp;" days")</f>
        <v/>
      </c>
      <c r="W1916" s="196">
        <f>_xlfn.LET(_xlpm.d,_xlfn.XLOOKUP(U1916,'[1]Birth Dates'!$A:$A,'[1]Birth Dates'!$B:$B,"",0),IF(_xlpm.d=0,"",_xlpm.d))</f>
        <v/>
      </c>
      <c r="X1916" s="196">
        <f>IF(OR(W1916="",A1916="",NOT(ISNUMBER(W1916)),W1916&gt;A1916),"",DATEDIF(W1916,A1916,"Y")&amp;" years, "&amp;DATEDIF(W1916,A1916,"YM")&amp;" months, "&amp;DATEDIF(W1916,A1916,"MD")&amp;" days")</f>
        <v/>
      </c>
      <c r="AR1916" s="175">
        <f>IF($B1916="","",TEXT($A1916,"yyyymmdd")&amp;"_P"&amp;$C1916&amp;"_C"&amp;$F1916&amp;"_"&amp;TRIM(RIGHT(SUBSTITUTE(TRIM(SUBSTITUTE($M1916,CHAR(160)," "))," ",REPT(" ",60)),60))&amp;IF($Q1916="","","-"&amp;TRIM(RIGHT(SUBSTITUTE(TRIM(SUBSTITUTE($Q1916,CHAR(160)," "))," ",REPT(" ",60)),60)))&amp;IF($U1916="","","-"&amp;TRIM(RIGHT(SUBSTITUTE(TRIM(SUBSTITUTE($U1916,CHAR(160)," "))," ",REPT(" ",60)),60)))&amp;".jpg")</f>
        <v/>
      </c>
    </row>
    <row r="1917" ht="14" customHeight="1">
      <c r="O1917" s="196">
        <f>_xlfn.LET(_xlpm.d,_xlfn.XLOOKUP(M1917,'[1]Birth Dates'!$A:$A,'[1]Birth Dates'!$B:$B,"",0),IF(_xlpm.d=0,"",_xlpm.d))</f>
        <v/>
      </c>
      <c r="P1917" s="196">
        <f>IF(OR(O1917="",A1917="",NOT(ISNUMBER(O1917)),O1917&gt;A1917),"",DATEDIF(O1917,A1917,"Y")&amp;" years, "&amp;DATEDIF(O1917,A1917,"YM")&amp;" months, "&amp;DATEDIF(O1917,A1917,"MD")&amp;" days")</f>
        <v/>
      </c>
      <c r="S1917" s="196">
        <f>_xlfn.LET(_xlpm.d,_xlfn.XLOOKUP(Q1917,'[1]Birth Dates'!$A:$A,'[1]Birth Dates'!$B:$B,"",0),IF(_xlpm.d=0,"",_xlpm.d))</f>
        <v/>
      </c>
      <c r="T1917" s="196">
        <f>IF(OR(S1917="",A1917="",NOT(ISNUMBER(S1917)),S1917&gt;A1917),"",DATEDIF(S1917,A1917,"Y")&amp;" years, "&amp;DATEDIF(S1917,A1917,"YM")&amp;" months, "&amp;DATEDIF(S1917,A1917,"MD")&amp;" days")</f>
        <v/>
      </c>
      <c r="W1917" s="196">
        <f>_xlfn.LET(_xlpm.d,_xlfn.XLOOKUP(U1917,'[1]Birth Dates'!$A:$A,'[1]Birth Dates'!$B:$B,"",0),IF(_xlpm.d=0,"",_xlpm.d))</f>
        <v/>
      </c>
      <c r="X1917" s="196">
        <f>IF(OR(W1917="",A1917="",NOT(ISNUMBER(W1917)),W1917&gt;A1917),"",DATEDIF(W1917,A1917,"Y")&amp;" years, "&amp;DATEDIF(W1917,A1917,"YM")&amp;" months, "&amp;DATEDIF(W1917,A1917,"MD")&amp;" days")</f>
        <v/>
      </c>
      <c r="AR1917" s="175">
        <f>IF($B1917="","",TEXT($A1917,"yyyymmdd")&amp;"_P"&amp;$C1917&amp;"_C"&amp;$F1917&amp;"_"&amp;TRIM(RIGHT(SUBSTITUTE(TRIM(SUBSTITUTE($M1917,CHAR(160)," "))," ",REPT(" ",60)),60))&amp;IF($Q1917="","","-"&amp;TRIM(RIGHT(SUBSTITUTE(TRIM(SUBSTITUTE($Q1917,CHAR(160)," "))," ",REPT(" ",60)),60)))&amp;IF($U1917="","","-"&amp;TRIM(RIGHT(SUBSTITUTE(TRIM(SUBSTITUTE($U1917,CHAR(160)," "))," ",REPT(" ",60)),60)))&amp;".jpg")</f>
        <v/>
      </c>
    </row>
    <row r="1918" ht="14" customHeight="1">
      <c r="O1918" s="196">
        <f>_xlfn.LET(_xlpm.d,_xlfn.XLOOKUP(M1918,'[1]Birth Dates'!$A:$A,'[1]Birth Dates'!$B:$B,"",0),IF(_xlpm.d=0,"",_xlpm.d))</f>
        <v/>
      </c>
      <c r="P1918" s="196">
        <f>IF(OR(O1918="",A1918="",NOT(ISNUMBER(O1918)),O1918&gt;A1918),"",DATEDIF(O1918,A1918,"Y")&amp;" years, "&amp;DATEDIF(O1918,A1918,"YM")&amp;" months, "&amp;DATEDIF(O1918,A1918,"MD")&amp;" days")</f>
        <v/>
      </c>
      <c r="S1918" s="196">
        <f>_xlfn.LET(_xlpm.d,_xlfn.XLOOKUP(Q1918,'[1]Birth Dates'!$A:$A,'[1]Birth Dates'!$B:$B,"",0),IF(_xlpm.d=0,"",_xlpm.d))</f>
        <v/>
      </c>
      <c r="T1918" s="196">
        <f>IF(OR(S1918="",A1918="",NOT(ISNUMBER(S1918)),S1918&gt;A1918),"",DATEDIF(S1918,A1918,"Y")&amp;" years, "&amp;DATEDIF(S1918,A1918,"YM")&amp;" months, "&amp;DATEDIF(S1918,A1918,"MD")&amp;" days")</f>
        <v/>
      </c>
      <c r="W1918" s="196">
        <f>_xlfn.LET(_xlpm.d,_xlfn.XLOOKUP(U1918,'[1]Birth Dates'!$A:$A,'[1]Birth Dates'!$B:$B,"",0),IF(_xlpm.d=0,"",_xlpm.d))</f>
        <v/>
      </c>
      <c r="X1918" s="196">
        <f>IF(OR(W1918="",A1918="",NOT(ISNUMBER(W1918)),W1918&gt;A1918),"",DATEDIF(W1918,A1918,"Y")&amp;" years, "&amp;DATEDIF(W1918,A1918,"YM")&amp;" months, "&amp;DATEDIF(W1918,A1918,"MD")&amp;" days")</f>
        <v/>
      </c>
      <c r="AR1918" s="175">
        <f>IF($B1918="","",TEXT($A1918,"yyyymmdd")&amp;"_P"&amp;$C1918&amp;"_C"&amp;$F1918&amp;"_"&amp;TRIM(RIGHT(SUBSTITUTE(TRIM(SUBSTITUTE($M1918,CHAR(160)," "))," ",REPT(" ",60)),60))&amp;IF($Q1918="","","-"&amp;TRIM(RIGHT(SUBSTITUTE(TRIM(SUBSTITUTE($Q1918,CHAR(160)," "))," ",REPT(" ",60)),60)))&amp;IF($U1918="","","-"&amp;TRIM(RIGHT(SUBSTITUTE(TRIM(SUBSTITUTE($U1918,CHAR(160)," "))," ",REPT(" ",60)),60)))&amp;".jpg")</f>
        <v/>
      </c>
    </row>
    <row r="1919" ht="14" customHeight="1">
      <c r="O1919" s="196">
        <f>_xlfn.LET(_xlpm.d,_xlfn.XLOOKUP(M1919,'[1]Birth Dates'!$A:$A,'[1]Birth Dates'!$B:$B,"",0),IF(_xlpm.d=0,"",_xlpm.d))</f>
        <v/>
      </c>
      <c r="P1919" s="196">
        <f>IF(OR(O1919="",A1919="",NOT(ISNUMBER(O1919)),O1919&gt;A1919),"",DATEDIF(O1919,A1919,"Y")&amp;" years, "&amp;DATEDIF(O1919,A1919,"YM")&amp;" months, "&amp;DATEDIF(O1919,A1919,"MD")&amp;" days")</f>
        <v/>
      </c>
      <c r="S1919" s="196">
        <f>_xlfn.LET(_xlpm.d,_xlfn.XLOOKUP(Q1919,'[1]Birth Dates'!$A:$A,'[1]Birth Dates'!$B:$B,"",0),IF(_xlpm.d=0,"",_xlpm.d))</f>
        <v/>
      </c>
      <c r="T1919" s="196">
        <f>IF(OR(S1919="",A1919="",NOT(ISNUMBER(S1919)),S1919&gt;A1919),"",DATEDIF(S1919,A1919,"Y")&amp;" years, "&amp;DATEDIF(S1919,A1919,"YM")&amp;" months, "&amp;DATEDIF(S1919,A1919,"MD")&amp;" days")</f>
        <v/>
      </c>
      <c r="W1919" s="196">
        <f>_xlfn.LET(_xlpm.d,_xlfn.XLOOKUP(U1919,'[1]Birth Dates'!$A:$A,'[1]Birth Dates'!$B:$B,"",0),IF(_xlpm.d=0,"",_xlpm.d))</f>
        <v/>
      </c>
      <c r="X1919" s="196">
        <f>IF(OR(W1919="",A1919="",NOT(ISNUMBER(W1919)),W1919&gt;A1919),"",DATEDIF(W1919,A1919,"Y")&amp;" years, "&amp;DATEDIF(W1919,A1919,"YM")&amp;" months, "&amp;DATEDIF(W1919,A1919,"MD")&amp;" days")</f>
        <v/>
      </c>
      <c r="AR1919" s="175">
        <f>IF($B1919="","",TEXT($A1919,"yyyymmdd")&amp;"_P"&amp;$C1919&amp;"_C"&amp;$F1919&amp;"_"&amp;TRIM(RIGHT(SUBSTITUTE(TRIM(SUBSTITUTE($M1919,CHAR(160)," "))," ",REPT(" ",60)),60))&amp;IF($Q1919="","","-"&amp;TRIM(RIGHT(SUBSTITUTE(TRIM(SUBSTITUTE($Q1919,CHAR(160)," "))," ",REPT(" ",60)),60)))&amp;IF($U1919="","","-"&amp;TRIM(RIGHT(SUBSTITUTE(TRIM(SUBSTITUTE($U1919,CHAR(160)," "))," ",REPT(" ",60)),60)))&amp;".jpg")</f>
        <v/>
      </c>
    </row>
    <row r="1920" ht="14" customHeight="1">
      <c r="O1920" s="196">
        <f>_xlfn.LET(_xlpm.d,_xlfn.XLOOKUP(M1920,'[1]Birth Dates'!$A:$A,'[1]Birth Dates'!$B:$B,"",0),IF(_xlpm.d=0,"",_xlpm.d))</f>
        <v/>
      </c>
      <c r="P1920" s="196">
        <f>IF(OR(O1920="",A1920="",NOT(ISNUMBER(O1920)),O1920&gt;A1920),"",DATEDIF(O1920,A1920,"Y")&amp;" years, "&amp;DATEDIF(O1920,A1920,"YM")&amp;" months, "&amp;DATEDIF(O1920,A1920,"MD")&amp;" days")</f>
        <v/>
      </c>
      <c r="S1920" s="196">
        <f>_xlfn.LET(_xlpm.d,_xlfn.XLOOKUP(Q1920,'[1]Birth Dates'!$A:$A,'[1]Birth Dates'!$B:$B,"",0),IF(_xlpm.d=0,"",_xlpm.d))</f>
        <v/>
      </c>
      <c r="T1920" s="196">
        <f>IF(OR(S1920="",A1920="",NOT(ISNUMBER(S1920)),S1920&gt;A1920),"",DATEDIF(S1920,A1920,"Y")&amp;" years, "&amp;DATEDIF(S1920,A1920,"YM")&amp;" months, "&amp;DATEDIF(S1920,A1920,"MD")&amp;" days")</f>
        <v/>
      </c>
      <c r="W1920" s="196">
        <f>_xlfn.LET(_xlpm.d,_xlfn.XLOOKUP(U1920,'[1]Birth Dates'!$A:$A,'[1]Birth Dates'!$B:$B,"",0),IF(_xlpm.d=0,"",_xlpm.d))</f>
        <v/>
      </c>
      <c r="X1920" s="196">
        <f>IF(OR(W1920="",A1920="",NOT(ISNUMBER(W1920)),W1920&gt;A1920),"",DATEDIF(W1920,A1920,"Y")&amp;" years, "&amp;DATEDIF(W1920,A1920,"YM")&amp;" months, "&amp;DATEDIF(W1920,A1920,"MD")&amp;" days")</f>
        <v/>
      </c>
      <c r="AR1920" s="175">
        <f>IF($B1920="","",TEXT($A1920,"yyyymmdd")&amp;"_P"&amp;$C1920&amp;"_C"&amp;$F1920&amp;"_"&amp;TRIM(RIGHT(SUBSTITUTE(TRIM(SUBSTITUTE($M1920,CHAR(160)," "))," ",REPT(" ",60)),60))&amp;IF($Q1920="","","-"&amp;TRIM(RIGHT(SUBSTITUTE(TRIM(SUBSTITUTE($Q1920,CHAR(160)," "))," ",REPT(" ",60)),60)))&amp;IF($U1920="","","-"&amp;TRIM(RIGHT(SUBSTITUTE(TRIM(SUBSTITUTE($U1920,CHAR(160)," "))," ",REPT(" ",60)),60)))&amp;".jpg")</f>
        <v/>
      </c>
    </row>
    <row r="1921" ht="14" customHeight="1">
      <c r="O1921" s="196">
        <f>_xlfn.LET(_xlpm.d,_xlfn.XLOOKUP(M1921,'[1]Birth Dates'!$A:$A,'[1]Birth Dates'!$B:$B,"",0),IF(_xlpm.d=0,"",_xlpm.d))</f>
        <v/>
      </c>
      <c r="P1921" s="196">
        <f>IF(OR(O1921="",A1921="",NOT(ISNUMBER(O1921)),O1921&gt;A1921),"",DATEDIF(O1921,A1921,"Y")&amp;" years, "&amp;DATEDIF(O1921,A1921,"YM")&amp;" months, "&amp;DATEDIF(O1921,A1921,"MD")&amp;" days")</f>
        <v/>
      </c>
      <c r="S1921" s="196">
        <f>_xlfn.LET(_xlpm.d,_xlfn.XLOOKUP(Q1921,'[1]Birth Dates'!$A:$A,'[1]Birth Dates'!$B:$B,"",0),IF(_xlpm.d=0,"",_xlpm.d))</f>
        <v/>
      </c>
      <c r="T1921" s="196">
        <f>IF(OR(S1921="",A1921="",NOT(ISNUMBER(S1921)),S1921&gt;A1921),"",DATEDIF(S1921,A1921,"Y")&amp;" years, "&amp;DATEDIF(S1921,A1921,"YM")&amp;" months, "&amp;DATEDIF(S1921,A1921,"MD")&amp;" days")</f>
        <v/>
      </c>
      <c r="W1921" s="196">
        <f>_xlfn.LET(_xlpm.d,_xlfn.XLOOKUP(U1921,'[1]Birth Dates'!$A:$A,'[1]Birth Dates'!$B:$B,"",0),IF(_xlpm.d=0,"",_xlpm.d))</f>
        <v/>
      </c>
      <c r="X1921" s="196">
        <f>IF(OR(W1921="",A1921="",NOT(ISNUMBER(W1921)),W1921&gt;A1921),"",DATEDIF(W1921,A1921,"Y")&amp;" years, "&amp;DATEDIF(W1921,A1921,"YM")&amp;" months, "&amp;DATEDIF(W1921,A1921,"MD")&amp;" days")</f>
        <v/>
      </c>
      <c r="AR1921" s="175">
        <f>IF($B1921="","",TEXT($A1921,"yyyymmdd")&amp;"_P"&amp;$C1921&amp;"_C"&amp;$F1921&amp;"_"&amp;TRIM(RIGHT(SUBSTITUTE(TRIM(SUBSTITUTE($M1921,CHAR(160)," "))," ",REPT(" ",60)),60))&amp;IF($Q1921="","","-"&amp;TRIM(RIGHT(SUBSTITUTE(TRIM(SUBSTITUTE($Q1921,CHAR(160)," "))," ",REPT(" ",60)),60)))&amp;IF($U1921="","","-"&amp;TRIM(RIGHT(SUBSTITUTE(TRIM(SUBSTITUTE($U1921,CHAR(160)," "))," ",REPT(" ",60)),60)))&amp;".jpg")</f>
        <v/>
      </c>
    </row>
    <row r="1922" ht="14" customHeight="1">
      <c r="O1922" s="196">
        <f>_xlfn.LET(_xlpm.d,_xlfn.XLOOKUP(M1922,'[1]Birth Dates'!$A:$A,'[1]Birth Dates'!$B:$B,"",0),IF(_xlpm.d=0,"",_xlpm.d))</f>
        <v/>
      </c>
      <c r="P1922" s="196">
        <f>IF(OR(O1922="",A1922="",NOT(ISNUMBER(O1922)),O1922&gt;A1922),"",DATEDIF(O1922,A1922,"Y")&amp;" years, "&amp;DATEDIF(O1922,A1922,"YM")&amp;" months, "&amp;DATEDIF(O1922,A1922,"MD")&amp;" days")</f>
        <v/>
      </c>
      <c r="S1922" s="196">
        <f>_xlfn.LET(_xlpm.d,_xlfn.XLOOKUP(Q1922,'[1]Birth Dates'!$A:$A,'[1]Birth Dates'!$B:$B,"",0),IF(_xlpm.d=0,"",_xlpm.d))</f>
        <v/>
      </c>
      <c r="T1922" s="196">
        <f>IF(OR(S1922="",A1922="",NOT(ISNUMBER(S1922)),S1922&gt;A1922),"",DATEDIF(S1922,A1922,"Y")&amp;" years, "&amp;DATEDIF(S1922,A1922,"YM")&amp;" months, "&amp;DATEDIF(S1922,A1922,"MD")&amp;" days")</f>
        <v/>
      </c>
      <c r="W1922" s="196">
        <f>_xlfn.LET(_xlpm.d,_xlfn.XLOOKUP(U1922,'[1]Birth Dates'!$A:$A,'[1]Birth Dates'!$B:$B,"",0),IF(_xlpm.d=0,"",_xlpm.d))</f>
        <v/>
      </c>
      <c r="X1922" s="196">
        <f>IF(OR(W1922="",A1922="",NOT(ISNUMBER(W1922)),W1922&gt;A1922),"",DATEDIF(W1922,A1922,"Y")&amp;" years, "&amp;DATEDIF(W1922,A1922,"YM")&amp;" months, "&amp;DATEDIF(W1922,A1922,"MD")&amp;" days")</f>
        <v/>
      </c>
      <c r="AR1922" s="175">
        <f>IF($B1922="","",TEXT($A1922,"yyyymmdd")&amp;"_P"&amp;$C1922&amp;"_C"&amp;$F1922&amp;"_"&amp;TRIM(RIGHT(SUBSTITUTE(TRIM(SUBSTITUTE($M1922,CHAR(160)," "))," ",REPT(" ",60)),60))&amp;IF($Q1922="","","-"&amp;TRIM(RIGHT(SUBSTITUTE(TRIM(SUBSTITUTE($Q1922,CHAR(160)," "))," ",REPT(" ",60)),60)))&amp;IF($U1922="","","-"&amp;TRIM(RIGHT(SUBSTITUTE(TRIM(SUBSTITUTE($U1922,CHAR(160)," "))," ",REPT(" ",60)),60)))&amp;".jpg")</f>
        <v/>
      </c>
    </row>
    <row r="1923" ht="14" customHeight="1">
      <c r="O1923" s="196">
        <f>_xlfn.LET(_xlpm.d,_xlfn.XLOOKUP(M1923,'[1]Birth Dates'!$A:$A,'[1]Birth Dates'!$B:$B,"",0),IF(_xlpm.d=0,"",_xlpm.d))</f>
        <v/>
      </c>
      <c r="P1923" s="196">
        <f>IF(OR(O1923="",A1923="",NOT(ISNUMBER(O1923)),O1923&gt;A1923),"",DATEDIF(O1923,A1923,"Y")&amp;" years, "&amp;DATEDIF(O1923,A1923,"YM")&amp;" months, "&amp;DATEDIF(O1923,A1923,"MD")&amp;" days")</f>
        <v/>
      </c>
      <c r="S1923" s="196">
        <f>_xlfn.LET(_xlpm.d,_xlfn.XLOOKUP(Q1923,'[1]Birth Dates'!$A:$A,'[1]Birth Dates'!$B:$B,"",0),IF(_xlpm.d=0,"",_xlpm.d))</f>
        <v/>
      </c>
      <c r="T1923" s="196">
        <f>IF(OR(S1923="",A1923="",NOT(ISNUMBER(S1923)),S1923&gt;A1923),"",DATEDIF(S1923,A1923,"Y")&amp;" years, "&amp;DATEDIF(S1923,A1923,"YM")&amp;" months, "&amp;DATEDIF(S1923,A1923,"MD")&amp;" days")</f>
        <v/>
      </c>
      <c r="W1923" s="196">
        <f>_xlfn.LET(_xlpm.d,_xlfn.XLOOKUP(U1923,'[1]Birth Dates'!$A:$A,'[1]Birth Dates'!$B:$B,"",0),IF(_xlpm.d=0,"",_xlpm.d))</f>
        <v/>
      </c>
      <c r="X1923" s="196">
        <f>IF(OR(W1923="",A1923="",NOT(ISNUMBER(W1923)),W1923&gt;A1923),"",DATEDIF(W1923,A1923,"Y")&amp;" years, "&amp;DATEDIF(W1923,A1923,"YM")&amp;" months, "&amp;DATEDIF(W1923,A1923,"MD")&amp;" days")</f>
        <v/>
      </c>
      <c r="AR1923" s="175">
        <f>IF($B1923="","",TEXT($A1923,"yyyymmdd")&amp;"_P"&amp;$C1923&amp;"_C"&amp;$F1923&amp;"_"&amp;TRIM(RIGHT(SUBSTITUTE(TRIM(SUBSTITUTE($M1923,CHAR(160)," "))," ",REPT(" ",60)),60))&amp;IF($Q1923="","","-"&amp;TRIM(RIGHT(SUBSTITUTE(TRIM(SUBSTITUTE($Q1923,CHAR(160)," "))," ",REPT(" ",60)),60)))&amp;IF($U1923="","","-"&amp;TRIM(RIGHT(SUBSTITUTE(TRIM(SUBSTITUTE($U1923,CHAR(160)," "))," ",REPT(" ",60)),60)))&amp;".jpg")</f>
        <v/>
      </c>
    </row>
    <row r="1924" ht="14" customHeight="1">
      <c r="O1924" s="196">
        <f>_xlfn.LET(_xlpm.d,_xlfn.XLOOKUP(M1924,'[1]Birth Dates'!$A:$A,'[1]Birth Dates'!$B:$B,"",0),IF(_xlpm.d=0,"",_xlpm.d))</f>
        <v/>
      </c>
      <c r="P1924" s="196">
        <f>IF(OR(O1924="",A1924="",NOT(ISNUMBER(O1924)),O1924&gt;A1924),"",DATEDIF(O1924,A1924,"Y")&amp;" years, "&amp;DATEDIF(O1924,A1924,"YM")&amp;" months, "&amp;DATEDIF(O1924,A1924,"MD")&amp;" days")</f>
        <v/>
      </c>
      <c r="S1924" s="196">
        <f>_xlfn.LET(_xlpm.d,_xlfn.XLOOKUP(Q1924,'[1]Birth Dates'!$A:$A,'[1]Birth Dates'!$B:$B,"",0),IF(_xlpm.d=0,"",_xlpm.d))</f>
        <v/>
      </c>
      <c r="T1924" s="196">
        <f>IF(OR(S1924="",A1924="",NOT(ISNUMBER(S1924)),S1924&gt;A1924),"",DATEDIF(S1924,A1924,"Y")&amp;" years, "&amp;DATEDIF(S1924,A1924,"YM")&amp;" months, "&amp;DATEDIF(S1924,A1924,"MD")&amp;" days")</f>
        <v/>
      </c>
      <c r="W1924" s="196">
        <f>_xlfn.LET(_xlpm.d,_xlfn.XLOOKUP(U1924,'[1]Birth Dates'!$A:$A,'[1]Birth Dates'!$B:$B,"",0),IF(_xlpm.d=0,"",_xlpm.d))</f>
        <v/>
      </c>
      <c r="X1924" s="196">
        <f>IF(OR(W1924="",A1924="",NOT(ISNUMBER(W1924)),W1924&gt;A1924),"",DATEDIF(W1924,A1924,"Y")&amp;" years, "&amp;DATEDIF(W1924,A1924,"YM")&amp;" months, "&amp;DATEDIF(W1924,A1924,"MD")&amp;" days")</f>
        <v/>
      </c>
      <c r="AR1924" s="175">
        <f>IF($B1924="","",TEXT($A1924,"yyyymmdd")&amp;"_P"&amp;$C1924&amp;"_C"&amp;$F1924&amp;"_"&amp;TRIM(RIGHT(SUBSTITUTE(TRIM(SUBSTITUTE($M1924,CHAR(160)," "))," ",REPT(" ",60)),60))&amp;IF($Q1924="","","-"&amp;TRIM(RIGHT(SUBSTITUTE(TRIM(SUBSTITUTE($Q1924,CHAR(160)," "))," ",REPT(" ",60)),60)))&amp;IF($U1924="","","-"&amp;TRIM(RIGHT(SUBSTITUTE(TRIM(SUBSTITUTE($U1924,CHAR(160)," "))," ",REPT(" ",60)),60)))&amp;".jpg")</f>
        <v/>
      </c>
    </row>
    <row r="1925" ht="14" customHeight="1">
      <c r="O1925" s="196">
        <f>_xlfn.LET(_xlpm.d,_xlfn.XLOOKUP(M1925,'[1]Birth Dates'!$A:$A,'[1]Birth Dates'!$B:$B,"",0),IF(_xlpm.d=0,"",_xlpm.d))</f>
        <v/>
      </c>
      <c r="P1925" s="196">
        <f>IF(OR(O1925="",A1925="",NOT(ISNUMBER(O1925)),O1925&gt;A1925),"",DATEDIF(O1925,A1925,"Y")&amp;" years, "&amp;DATEDIF(O1925,A1925,"YM")&amp;" months, "&amp;DATEDIF(O1925,A1925,"MD")&amp;" days")</f>
        <v/>
      </c>
      <c r="S1925" s="196">
        <f>_xlfn.LET(_xlpm.d,_xlfn.XLOOKUP(Q1925,'[1]Birth Dates'!$A:$A,'[1]Birth Dates'!$B:$B,"",0),IF(_xlpm.d=0,"",_xlpm.d))</f>
        <v/>
      </c>
      <c r="T1925" s="196">
        <f>IF(OR(S1925="",A1925="",NOT(ISNUMBER(S1925)),S1925&gt;A1925),"",DATEDIF(S1925,A1925,"Y")&amp;" years, "&amp;DATEDIF(S1925,A1925,"YM")&amp;" months, "&amp;DATEDIF(S1925,A1925,"MD")&amp;" days")</f>
        <v/>
      </c>
      <c r="W1925" s="196">
        <f>_xlfn.LET(_xlpm.d,_xlfn.XLOOKUP(U1925,'[1]Birth Dates'!$A:$A,'[1]Birth Dates'!$B:$B,"",0),IF(_xlpm.d=0,"",_xlpm.d))</f>
        <v/>
      </c>
      <c r="X1925" s="196">
        <f>IF(OR(W1925="",A1925="",NOT(ISNUMBER(W1925)),W1925&gt;A1925),"",DATEDIF(W1925,A1925,"Y")&amp;" years, "&amp;DATEDIF(W1925,A1925,"YM")&amp;" months, "&amp;DATEDIF(W1925,A1925,"MD")&amp;" days")</f>
        <v/>
      </c>
      <c r="AR1925" s="175">
        <f>IF($B1925="","",TEXT($A1925,"yyyymmdd")&amp;"_P"&amp;$C1925&amp;"_C"&amp;$F1925&amp;"_"&amp;TRIM(RIGHT(SUBSTITUTE(TRIM(SUBSTITUTE($M1925,CHAR(160)," "))," ",REPT(" ",60)),60))&amp;IF($Q1925="","","-"&amp;TRIM(RIGHT(SUBSTITUTE(TRIM(SUBSTITUTE($Q1925,CHAR(160)," "))," ",REPT(" ",60)),60)))&amp;IF($U1925="","","-"&amp;TRIM(RIGHT(SUBSTITUTE(TRIM(SUBSTITUTE($U1925,CHAR(160)," "))," ",REPT(" ",60)),60)))&amp;".jpg")</f>
        <v/>
      </c>
    </row>
    <row r="1926" ht="14" customHeight="1">
      <c r="O1926" s="196">
        <f>_xlfn.LET(_xlpm.d,_xlfn.XLOOKUP(M1926,'[1]Birth Dates'!$A:$A,'[1]Birth Dates'!$B:$B,"",0),IF(_xlpm.d=0,"",_xlpm.d))</f>
        <v/>
      </c>
      <c r="P1926" s="196">
        <f>IF(OR(O1926="",A1926="",NOT(ISNUMBER(O1926)),O1926&gt;A1926),"",DATEDIF(O1926,A1926,"Y")&amp;" years, "&amp;DATEDIF(O1926,A1926,"YM")&amp;" months, "&amp;DATEDIF(O1926,A1926,"MD")&amp;" days")</f>
        <v/>
      </c>
      <c r="S1926" s="196">
        <f>_xlfn.LET(_xlpm.d,_xlfn.XLOOKUP(Q1926,'[1]Birth Dates'!$A:$A,'[1]Birth Dates'!$B:$B,"",0),IF(_xlpm.d=0,"",_xlpm.d))</f>
        <v/>
      </c>
      <c r="T1926" s="196">
        <f>IF(OR(S1926="",A1926="",NOT(ISNUMBER(S1926)),S1926&gt;A1926),"",DATEDIF(S1926,A1926,"Y")&amp;" years, "&amp;DATEDIF(S1926,A1926,"YM")&amp;" months, "&amp;DATEDIF(S1926,A1926,"MD")&amp;" days")</f>
        <v/>
      </c>
      <c r="W1926" s="196">
        <f>_xlfn.LET(_xlpm.d,_xlfn.XLOOKUP(U1926,'[1]Birth Dates'!$A:$A,'[1]Birth Dates'!$B:$B,"",0),IF(_xlpm.d=0,"",_xlpm.d))</f>
        <v/>
      </c>
      <c r="X1926" s="196">
        <f>IF(OR(W1926="",A1926="",NOT(ISNUMBER(W1926)),W1926&gt;A1926),"",DATEDIF(W1926,A1926,"Y")&amp;" years, "&amp;DATEDIF(W1926,A1926,"YM")&amp;" months, "&amp;DATEDIF(W1926,A1926,"MD")&amp;" days")</f>
        <v/>
      </c>
      <c r="AR1926" s="175">
        <f>IF($B1926="","",TEXT($A1926,"yyyymmdd")&amp;"_P"&amp;$C1926&amp;"_C"&amp;$F1926&amp;"_"&amp;TRIM(RIGHT(SUBSTITUTE(TRIM(SUBSTITUTE($M1926,CHAR(160)," "))," ",REPT(" ",60)),60))&amp;IF($Q1926="","","-"&amp;TRIM(RIGHT(SUBSTITUTE(TRIM(SUBSTITUTE($Q1926,CHAR(160)," "))," ",REPT(" ",60)),60)))&amp;IF($U1926="","","-"&amp;TRIM(RIGHT(SUBSTITUTE(TRIM(SUBSTITUTE($U1926,CHAR(160)," "))," ",REPT(" ",60)),60)))&amp;".jpg")</f>
        <v/>
      </c>
    </row>
    <row r="1927" ht="14" customHeight="1">
      <c r="O1927" s="196">
        <f>_xlfn.LET(_xlpm.d,_xlfn.XLOOKUP(M1927,'[1]Birth Dates'!$A:$A,'[1]Birth Dates'!$B:$B,"",0),IF(_xlpm.d=0,"",_xlpm.d))</f>
        <v/>
      </c>
      <c r="P1927" s="196">
        <f>IF(OR(O1927="",A1927="",NOT(ISNUMBER(O1927)),O1927&gt;A1927),"",DATEDIF(O1927,A1927,"Y")&amp;" years, "&amp;DATEDIF(O1927,A1927,"YM")&amp;" months, "&amp;DATEDIF(O1927,A1927,"MD")&amp;" days")</f>
        <v/>
      </c>
      <c r="S1927" s="196">
        <f>_xlfn.LET(_xlpm.d,_xlfn.XLOOKUP(Q1927,'[1]Birth Dates'!$A:$A,'[1]Birth Dates'!$B:$B,"",0),IF(_xlpm.d=0,"",_xlpm.d))</f>
        <v/>
      </c>
      <c r="T1927" s="196">
        <f>IF(OR(S1927="",A1927="",NOT(ISNUMBER(S1927)),S1927&gt;A1927),"",DATEDIF(S1927,A1927,"Y")&amp;" years, "&amp;DATEDIF(S1927,A1927,"YM")&amp;" months, "&amp;DATEDIF(S1927,A1927,"MD")&amp;" days")</f>
        <v/>
      </c>
      <c r="W1927" s="196">
        <f>_xlfn.LET(_xlpm.d,_xlfn.XLOOKUP(U1927,'[1]Birth Dates'!$A:$A,'[1]Birth Dates'!$B:$B,"",0),IF(_xlpm.d=0,"",_xlpm.d))</f>
        <v/>
      </c>
      <c r="X1927" s="196">
        <f>IF(OR(W1927="",A1927="",NOT(ISNUMBER(W1927)),W1927&gt;A1927),"",DATEDIF(W1927,A1927,"Y")&amp;" years, "&amp;DATEDIF(W1927,A1927,"YM")&amp;" months, "&amp;DATEDIF(W1927,A1927,"MD")&amp;" days")</f>
        <v/>
      </c>
      <c r="AR1927" s="175">
        <f>IF($B1927="","",TEXT($A1927,"yyyymmdd")&amp;"_P"&amp;$C1927&amp;"_C"&amp;$F1927&amp;"_"&amp;TRIM(RIGHT(SUBSTITUTE(TRIM(SUBSTITUTE($M1927,CHAR(160)," "))," ",REPT(" ",60)),60))&amp;IF($Q1927="","","-"&amp;TRIM(RIGHT(SUBSTITUTE(TRIM(SUBSTITUTE($Q1927,CHAR(160)," "))," ",REPT(" ",60)),60)))&amp;IF($U1927="","","-"&amp;TRIM(RIGHT(SUBSTITUTE(TRIM(SUBSTITUTE($U1927,CHAR(160)," "))," ",REPT(" ",60)),60)))&amp;".jpg")</f>
        <v/>
      </c>
    </row>
    <row r="1928" ht="14" customHeight="1">
      <c r="O1928" s="196">
        <f>_xlfn.LET(_xlpm.d,_xlfn.XLOOKUP(M1928,'[1]Birth Dates'!$A:$A,'[1]Birth Dates'!$B:$B,"",0),IF(_xlpm.d=0,"",_xlpm.d))</f>
        <v/>
      </c>
      <c r="P1928" s="196">
        <f>IF(OR(O1928="",A1928="",NOT(ISNUMBER(O1928)),O1928&gt;A1928),"",DATEDIF(O1928,A1928,"Y")&amp;" years, "&amp;DATEDIF(O1928,A1928,"YM")&amp;" months, "&amp;DATEDIF(O1928,A1928,"MD")&amp;" days")</f>
        <v/>
      </c>
      <c r="S1928" s="196">
        <f>_xlfn.LET(_xlpm.d,_xlfn.XLOOKUP(Q1928,'[1]Birth Dates'!$A:$A,'[1]Birth Dates'!$B:$B,"",0),IF(_xlpm.d=0,"",_xlpm.d))</f>
        <v/>
      </c>
      <c r="T1928" s="196">
        <f>IF(OR(S1928="",A1928="",NOT(ISNUMBER(S1928)),S1928&gt;A1928),"",DATEDIF(S1928,A1928,"Y")&amp;" years, "&amp;DATEDIF(S1928,A1928,"YM")&amp;" months, "&amp;DATEDIF(S1928,A1928,"MD")&amp;" days")</f>
        <v/>
      </c>
      <c r="W1928" s="196">
        <f>_xlfn.LET(_xlpm.d,_xlfn.XLOOKUP(U1928,'[1]Birth Dates'!$A:$A,'[1]Birth Dates'!$B:$B,"",0),IF(_xlpm.d=0,"",_xlpm.d))</f>
        <v/>
      </c>
      <c r="X1928" s="196">
        <f>IF(OR(W1928="",A1928="",NOT(ISNUMBER(W1928)),W1928&gt;A1928),"",DATEDIF(W1928,A1928,"Y")&amp;" years, "&amp;DATEDIF(W1928,A1928,"YM")&amp;" months, "&amp;DATEDIF(W1928,A1928,"MD")&amp;" days")</f>
        <v/>
      </c>
      <c r="AR1928" s="175">
        <f>IF($B1928="","",TEXT($A1928,"yyyymmdd")&amp;"_P"&amp;$C1928&amp;"_C"&amp;$F1928&amp;"_"&amp;TRIM(RIGHT(SUBSTITUTE(TRIM(SUBSTITUTE($M1928,CHAR(160)," "))," ",REPT(" ",60)),60))&amp;IF($Q1928="","","-"&amp;TRIM(RIGHT(SUBSTITUTE(TRIM(SUBSTITUTE($Q1928,CHAR(160)," "))," ",REPT(" ",60)),60)))&amp;IF($U1928="","","-"&amp;TRIM(RIGHT(SUBSTITUTE(TRIM(SUBSTITUTE($U1928,CHAR(160)," "))," ",REPT(" ",60)),60)))&amp;".jpg")</f>
        <v/>
      </c>
    </row>
    <row r="1929" ht="14" customHeight="1">
      <c r="O1929" s="196">
        <f>_xlfn.LET(_xlpm.d,_xlfn.XLOOKUP(M1929,'[1]Birth Dates'!$A:$A,'[1]Birth Dates'!$B:$B,"",0),IF(_xlpm.d=0,"",_xlpm.d))</f>
        <v/>
      </c>
      <c r="P1929" s="196">
        <f>IF(OR(O1929="",A1929="",NOT(ISNUMBER(O1929)),O1929&gt;A1929),"",DATEDIF(O1929,A1929,"Y")&amp;" years, "&amp;DATEDIF(O1929,A1929,"YM")&amp;" months, "&amp;DATEDIF(O1929,A1929,"MD")&amp;" days")</f>
        <v/>
      </c>
      <c r="S1929" s="196">
        <f>_xlfn.LET(_xlpm.d,_xlfn.XLOOKUP(Q1929,'[1]Birth Dates'!$A:$A,'[1]Birth Dates'!$B:$B,"",0),IF(_xlpm.d=0,"",_xlpm.d))</f>
        <v/>
      </c>
      <c r="T1929" s="196">
        <f>IF(OR(S1929="",A1929="",NOT(ISNUMBER(S1929)),S1929&gt;A1929),"",DATEDIF(S1929,A1929,"Y")&amp;" years, "&amp;DATEDIF(S1929,A1929,"YM")&amp;" months, "&amp;DATEDIF(S1929,A1929,"MD")&amp;" days")</f>
        <v/>
      </c>
      <c r="W1929" s="196">
        <f>_xlfn.LET(_xlpm.d,_xlfn.XLOOKUP(U1929,'[1]Birth Dates'!$A:$A,'[1]Birth Dates'!$B:$B,"",0),IF(_xlpm.d=0,"",_xlpm.d))</f>
        <v/>
      </c>
      <c r="X1929" s="196">
        <f>IF(OR(W1929="",A1929="",NOT(ISNUMBER(W1929)),W1929&gt;A1929),"",DATEDIF(W1929,A1929,"Y")&amp;" years, "&amp;DATEDIF(W1929,A1929,"YM")&amp;" months, "&amp;DATEDIF(W1929,A1929,"MD")&amp;" days")</f>
        <v/>
      </c>
      <c r="AR1929" s="175">
        <f>IF($B1929="","",TEXT($A1929,"yyyymmdd")&amp;"_P"&amp;$C1929&amp;"_C"&amp;$F1929&amp;"_"&amp;TRIM(RIGHT(SUBSTITUTE(TRIM(SUBSTITUTE($M1929,CHAR(160)," "))," ",REPT(" ",60)),60))&amp;IF($Q1929="","","-"&amp;TRIM(RIGHT(SUBSTITUTE(TRIM(SUBSTITUTE($Q1929,CHAR(160)," "))," ",REPT(" ",60)),60)))&amp;IF($U1929="","","-"&amp;TRIM(RIGHT(SUBSTITUTE(TRIM(SUBSTITUTE($U1929,CHAR(160)," "))," ",REPT(" ",60)),60)))&amp;".jpg")</f>
        <v/>
      </c>
    </row>
    <row r="1930" ht="14" customHeight="1">
      <c r="O1930" s="196">
        <f>_xlfn.LET(_xlpm.d,_xlfn.XLOOKUP(M1930,'[1]Birth Dates'!$A:$A,'[1]Birth Dates'!$B:$B,"",0),IF(_xlpm.d=0,"",_xlpm.d))</f>
        <v/>
      </c>
      <c r="P1930" s="196">
        <f>IF(OR(O1930="",A1930="",NOT(ISNUMBER(O1930)),O1930&gt;A1930),"",DATEDIF(O1930,A1930,"Y")&amp;" years, "&amp;DATEDIF(O1930,A1930,"YM")&amp;" months, "&amp;DATEDIF(O1930,A1930,"MD")&amp;" days")</f>
        <v/>
      </c>
      <c r="S1930" s="196">
        <f>_xlfn.LET(_xlpm.d,_xlfn.XLOOKUP(Q1930,'[1]Birth Dates'!$A:$A,'[1]Birth Dates'!$B:$B,"",0),IF(_xlpm.d=0,"",_xlpm.d))</f>
        <v/>
      </c>
      <c r="T1930" s="196">
        <f>IF(OR(S1930="",A1930="",NOT(ISNUMBER(S1930)),S1930&gt;A1930),"",DATEDIF(S1930,A1930,"Y")&amp;" years, "&amp;DATEDIF(S1930,A1930,"YM")&amp;" months, "&amp;DATEDIF(S1930,A1930,"MD")&amp;" days")</f>
        <v/>
      </c>
      <c r="W1930" s="196">
        <f>_xlfn.LET(_xlpm.d,_xlfn.XLOOKUP(U1930,'[1]Birth Dates'!$A:$A,'[1]Birth Dates'!$B:$B,"",0),IF(_xlpm.d=0,"",_xlpm.d))</f>
        <v/>
      </c>
      <c r="X1930" s="196">
        <f>IF(OR(W1930="",A1930="",NOT(ISNUMBER(W1930)),W1930&gt;A1930),"",DATEDIF(W1930,A1930,"Y")&amp;" years, "&amp;DATEDIF(W1930,A1930,"YM")&amp;" months, "&amp;DATEDIF(W1930,A1930,"MD")&amp;" days")</f>
        <v/>
      </c>
      <c r="AR1930" s="175">
        <f>IF($B1930="","",TEXT($A1930,"yyyymmdd")&amp;"_P"&amp;$C1930&amp;"_C"&amp;$F1930&amp;"_"&amp;TRIM(RIGHT(SUBSTITUTE(TRIM(SUBSTITUTE($M1930,CHAR(160)," "))," ",REPT(" ",60)),60))&amp;IF($Q1930="","","-"&amp;TRIM(RIGHT(SUBSTITUTE(TRIM(SUBSTITUTE($Q1930,CHAR(160)," "))," ",REPT(" ",60)),60)))&amp;IF($U1930="","","-"&amp;TRIM(RIGHT(SUBSTITUTE(TRIM(SUBSTITUTE($U1930,CHAR(160)," "))," ",REPT(" ",60)),60)))&amp;".jpg")</f>
        <v/>
      </c>
    </row>
    <row r="1931" ht="14" customHeight="1">
      <c r="O1931" s="196">
        <f>_xlfn.LET(_xlpm.d,_xlfn.XLOOKUP(M1931,'[1]Birth Dates'!$A:$A,'[1]Birth Dates'!$B:$B,"",0),IF(_xlpm.d=0,"",_xlpm.d))</f>
        <v/>
      </c>
      <c r="P1931" s="196">
        <f>IF(OR(O1931="",A1931="",NOT(ISNUMBER(O1931)),O1931&gt;A1931),"",DATEDIF(O1931,A1931,"Y")&amp;" years, "&amp;DATEDIF(O1931,A1931,"YM")&amp;" months, "&amp;DATEDIF(O1931,A1931,"MD")&amp;" days")</f>
        <v/>
      </c>
      <c r="S1931" s="196">
        <f>_xlfn.LET(_xlpm.d,_xlfn.XLOOKUP(Q1931,'[1]Birth Dates'!$A:$A,'[1]Birth Dates'!$B:$B,"",0),IF(_xlpm.d=0,"",_xlpm.d))</f>
        <v/>
      </c>
      <c r="T1931" s="196">
        <f>IF(OR(S1931="",A1931="",NOT(ISNUMBER(S1931)),S1931&gt;A1931),"",DATEDIF(S1931,A1931,"Y")&amp;" years, "&amp;DATEDIF(S1931,A1931,"YM")&amp;" months, "&amp;DATEDIF(S1931,A1931,"MD")&amp;" days")</f>
        <v/>
      </c>
      <c r="W1931" s="196">
        <f>_xlfn.LET(_xlpm.d,_xlfn.XLOOKUP(U1931,'[1]Birth Dates'!$A:$A,'[1]Birth Dates'!$B:$B,"",0),IF(_xlpm.d=0,"",_xlpm.d))</f>
        <v/>
      </c>
      <c r="X1931" s="196">
        <f>IF(OR(W1931="",A1931="",NOT(ISNUMBER(W1931)),W1931&gt;A1931),"",DATEDIF(W1931,A1931,"Y")&amp;" years, "&amp;DATEDIF(W1931,A1931,"YM")&amp;" months, "&amp;DATEDIF(W1931,A1931,"MD")&amp;" days")</f>
        <v/>
      </c>
      <c r="AR1931" s="175">
        <f>IF($B1931="","",TEXT($A1931,"yyyymmdd")&amp;"_P"&amp;$C1931&amp;"_C"&amp;$F1931&amp;"_"&amp;TRIM(RIGHT(SUBSTITUTE(TRIM(SUBSTITUTE($M1931,CHAR(160)," "))," ",REPT(" ",60)),60))&amp;IF($Q1931="","","-"&amp;TRIM(RIGHT(SUBSTITUTE(TRIM(SUBSTITUTE($Q1931,CHAR(160)," "))," ",REPT(" ",60)),60)))&amp;IF($U1931="","","-"&amp;TRIM(RIGHT(SUBSTITUTE(TRIM(SUBSTITUTE($U1931,CHAR(160)," "))," ",REPT(" ",60)),60)))&amp;".jpg")</f>
        <v/>
      </c>
    </row>
    <row r="1932" ht="14" customHeight="1">
      <c r="O1932" s="196">
        <f>_xlfn.LET(_xlpm.d,_xlfn.XLOOKUP(M1932,'[1]Birth Dates'!$A:$A,'[1]Birth Dates'!$B:$B,"",0),IF(_xlpm.d=0,"",_xlpm.d))</f>
        <v/>
      </c>
      <c r="P1932" s="196">
        <f>IF(OR(O1932="",A1932="",NOT(ISNUMBER(O1932)),O1932&gt;A1932),"",DATEDIF(O1932,A1932,"Y")&amp;" years, "&amp;DATEDIF(O1932,A1932,"YM")&amp;" months, "&amp;DATEDIF(O1932,A1932,"MD")&amp;" days")</f>
        <v/>
      </c>
      <c r="S1932" s="196">
        <f>_xlfn.LET(_xlpm.d,_xlfn.XLOOKUP(Q1932,'[1]Birth Dates'!$A:$A,'[1]Birth Dates'!$B:$B,"",0),IF(_xlpm.d=0,"",_xlpm.d))</f>
        <v/>
      </c>
      <c r="T1932" s="196">
        <f>IF(OR(S1932="",A1932="",NOT(ISNUMBER(S1932)),S1932&gt;A1932),"",DATEDIF(S1932,A1932,"Y")&amp;" years, "&amp;DATEDIF(S1932,A1932,"YM")&amp;" months, "&amp;DATEDIF(S1932,A1932,"MD")&amp;" days")</f>
        <v/>
      </c>
      <c r="W1932" s="196">
        <f>_xlfn.LET(_xlpm.d,_xlfn.XLOOKUP(U1932,'[1]Birth Dates'!$A:$A,'[1]Birth Dates'!$B:$B,"",0),IF(_xlpm.d=0,"",_xlpm.d))</f>
        <v/>
      </c>
      <c r="X1932" s="196">
        <f>IF(OR(W1932="",A1932="",NOT(ISNUMBER(W1932)),W1932&gt;A1932),"",DATEDIF(W1932,A1932,"Y")&amp;" years, "&amp;DATEDIF(W1932,A1932,"YM")&amp;" months, "&amp;DATEDIF(W1932,A1932,"MD")&amp;" days")</f>
        <v/>
      </c>
      <c r="AR1932" s="175">
        <f>IF($B1932="","",TEXT($A1932,"yyyymmdd")&amp;"_P"&amp;$C1932&amp;"_C"&amp;$F1932&amp;"_"&amp;TRIM(RIGHT(SUBSTITUTE(TRIM(SUBSTITUTE($M1932,CHAR(160)," "))," ",REPT(" ",60)),60))&amp;IF($Q1932="","","-"&amp;TRIM(RIGHT(SUBSTITUTE(TRIM(SUBSTITUTE($Q1932,CHAR(160)," "))," ",REPT(" ",60)),60)))&amp;IF($U1932="","","-"&amp;TRIM(RIGHT(SUBSTITUTE(TRIM(SUBSTITUTE($U1932,CHAR(160)," "))," ",REPT(" ",60)),60)))&amp;".jpg")</f>
        <v/>
      </c>
    </row>
    <row r="1933" ht="14" customHeight="1">
      <c r="O1933" s="196">
        <f>_xlfn.LET(_xlpm.d,_xlfn.XLOOKUP(M1933,'[1]Birth Dates'!$A:$A,'[1]Birth Dates'!$B:$B,"",0),IF(_xlpm.d=0,"",_xlpm.d))</f>
        <v/>
      </c>
      <c r="P1933" s="196">
        <f>IF(OR(O1933="",A1933="",NOT(ISNUMBER(O1933)),O1933&gt;A1933),"",DATEDIF(O1933,A1933,"Y")&amp;" years, "&amp;DATEDIF(O1933,A1933,"YM")&amp;" months, "&amp;DATEDIF(O1933,A1933,"MD")&amp;" days")</f>
        <v/>
      </c>
      <c r="S1933" s="196">
        <f>_xlfn.LET(_xlpm.d,_xlfn.XLOOKUP(Q1933,'[1]Birth Dates'!$A:$A,'[1]Birth Dates'!$B:$B,"",0),IF(_xlpm.d=0,"",_xlpm.d))</f>
        <v/>
      </c>
      <c r="T1933" s="196">
        <f>IF(OR(S1933="",A1933="",NOT(ISNUMBER(S1933)),S1933&gt;A1933),"",DATEDIF(S1933,A1933,"Y")&amp;" years, "&amp;DATEDIF(S1933,A1933,"YM")&amp;" months, "&amp;DATEDIF(S1933,A1933,"MD")&amp;" days")</f>
        <v/>
      </c>
      <c r="W1933" s="196">
        <f>_xlfn.LET(_xlpm.d,_xlfn.XLOOKUP(U1933,'[1]Birth Dates'!$A:$A,'[1]Birth Dates'!$B:$B,"",0),IF(_xlpm.d=0,"",_xlpm.d))</f>
        <v/>
      </c>
      <c r="X1933" s="196">
        <f>IF(OR(W1933="",A1933="",NOT(ISNUMBER(W1933)),W1933&gt;A1933),"",DATEDIF(W1933,A1933,"Y")&amp;" years, "&amp;DATEDIF(W1933,A1933,"YM")&amp;" months, "&amp;DATEDIF(W1933,A1933,"MD")&amp;" days")</f>
        <v/>
      </c>
      <c r="AR1933" s="175">
        <f>IF($B1933="","",TEXT($A1933,"yyyymmdd")&amp;"_P"&amp;$C1933&amp;"_C"&amp;$F1933&amp;"_"&amp;TRIM(RIGHT(SUBSTITUTE(TRIM(SUBSTITUTE($M1933,CHAR(160)," "))," ",REPT(" ",60)),60))&amp;IF($Q1933="","","-"&amp;TRIM(RIGHT(SUBSTITUTE(TRIM(SUBSTITUTE($Q1933,CHAR(160)," "))," ",REPT(" ",60)),60)))&amp;IF($U1933="","","-"&amp;TRIM(RIGHT(SUBSTITUTE(TRIM(SUBSTITUTE($U1933,CHAR(160)," "))," ",REPT(" ",60)),60)))&amp;".jpg")</f>
        <v/>
      </c>
    </row>
    <row r="1934" ht="14" customHeight="1">
      <c r="O1934" s="196">
        <f>_xlfn.LET(_xlpm.d,_xlfn.XLOOKUP(M1934,'[1]Birth Dates'!$A:$A,'[1]Birth Dates'!$B:$B,"",0),IF(_xlpm.d=0,"",_xlpm.d))</f>
        <v/>
      </c>
      <c r="P1934" s="196">
        <f>IF(OR(O1934="",A1934="",NOT(ISNUMBER(O1934)),O1934&gt;A1934),"",DATEDIF(O1934,A1934,"Y")&amp;" years, "&amp;DATEDIF(O1934,A1934,"YM")&amp;" months, "&amp;DATEDIF(O1934,A1934,"MD")&amp;" days")</f>
        <v/>
      </c>
      <c r="S1934" s="196">
        <f>_xlfn.LET(_xlpm.d,_xlfn.XLOOKUP(Q1934,'[1]Birth Dates'!$A:$A,'[1]Birth Dates'!$B:$B,"",0),IF(_xlpm.d=0,"",_xlpm.d))</f>
        <v/>
      </c>
      <c r="T1934" s="196">
        <f>IF(OR(S1934="",A1934="",NOT(ISNUMBER(S1934)),S1934&gt;A1934),"",DATEDIF(S1934,A1934,"Y")&amp;" years, "&amp;DATEDIF(S1934,A1934,"YM")&amp;" months, "&amp;DATEDIF(S1934,A1934,"MD")&amp;" days")</f>
        <v/>
      </c>
      <c r="W1934" s="196">
        <f>_xlfn.LET(_xlpm.d,_xlfn.XLOOKUP(U1934,'[1]Birth Dates'!$A:$A,'[1]Birth Dates'!$B:$B,"",0),IF(_xlpm.d=0,"",_xlpm.d))</f>
        <v/>
      </c>
      <c r="X1934" s="196">
        <f>IF(OR(W1934="",A1934="",NOT(ISNUMBER(W1934)),W1934&gt;A1934),"",DATEDIF(W1934,A1934,"Y")&amp;" years, "&amp;DATEDIF(W1934,A1934,"YM")&amp;" months, "&amp;DATEDIF(W1934,A1934,"MD")&amp;" days")</f>
        <v/>
      </c>
      <c r="AR1934" s="175">
        <f>IF($B1934="","",TEXT($A1934,"yyyymmdd")&amp;"_P"&amp;$C1934&amp;"_C"&amp;$F1934&amp;"_"&amp;TRIM(RIGHT(SUBSTITUTE(TRIM(SUBSTITUTE($M1934,CHAR(160)," "))," ",REPT(" ",60)),60))&amp;IF($Q1934="","","-"&amp;TRIM(RIGHT(SUBSTITUTE(TRIM(SUBSTITUTE($Q1934,CHAR(160)," "))," ",REPT(" ",60)),60)))&amp;IF($U1934="","","-"&amp;TRIM(RIGHT(SUBSTITUTE(TRIM(SUBSTITUTE($U1934,CHAR(160)," "))," ",REPT(" ",60)),60)))&amp;".jpg")</f>
        <v/>
      </c>
    </row>
    <row r="1935" ht="14" customHeight="1">
      <c r="O1935" s="196">
        <f>_xlfn.LET(_xlpm.d,_xlfn.XLOOKUP(M1935,'[1]Birth Dates'!$A:$A,'[1]Birth Dates'!$B:$B,"",0),IF(_xlpm.d=0,"",_xlpm.d))</f>
        <v/>
      </c>
      <c r="P1935" s="196">
        <f>IF(OR(O1935="",A1935="",NOT(ISNUMBER(O1935)),O1935&gt;A1935),"",DATEDIF(O1935,A1935,"Y")&amp;" years, "&amp;DATEDIF(O1935,A1935,"YM")&amp;" months, "&amp;DATEDIF(O1935,A1935,"MD")&amp;" days")</f>
        <v/>
      </c>
      <c r="S1935" s="196">
        <f>_xlfn.LET(_xlpm.d,_xlfn.XLOOKUP(Q1935,'[1]Birth Dates'!$A:$A,'[1]Birth Dates'!$B:$B,"",0),IF(_xlpm.d=0,"",_xlpm.d))</f>
        <v/>
      </c>
      <c r="T1935" s="196">
        <f>IF(OR(S1935="",A1935="",NOT(ISNUMBER(S1935)),S1935&gt;A1935),"",DATEDIF(S1935,A1935,"Y")&amp;" years, "&amp;DATEDIF(S1935,A1935,"YM")&amp;" months, "&amp;DATEDIF(S1935,A1935,"MD")&amp;" days")</f>
        <v/>
      </c>
      <c r="W1935" s="196">
        <f>_xlfn.LET(_xlpm.d,_xlfn.XLOOKUP(U1935,'[1]Birth Dates'!$A:$A,'[1]Birth Dates'!$B:$B,"",0),IF(_xlpm.d=0,"",_xlpm.d))</f>
        <v/>
      </c>
      <c r="X1935" s="196">
        <f>IF(OR(W1935="",A1935="",NOT(ISNUMBER(W1935)),W1935&gt;A1935),"",DATEDIF(W1935,A1935,"Y")&amp;" years, "&amp;DATEDIF(W1935,A1935,"YM")&amp;" months, "&amp;DATEDIF(W1935,A1935,"MD")&amp;" days")</f>
        <v/>
      </c>
      <c r="AR1935" s="175">
        <f>IF($B1935="","",TEXT($A1935,"yyyymmdd")&amp;"_P"&amp;$C1935&amp;"_C"&amp;$F1935&amp;"_"&amp;TRIM(RIGHT(SUBSTITUTE(TRIM(SUBSTITUTE($M1935,CHAR(160)," "))," ",REPT(" ",60)),60))&amp;IF($Q1935="","","-"&amp;TRIM(RIGHT(SUBSTITUTE(TRIM(SUBSTITUTE($Q1935,CHAR(160)," "))," ",REPT(" ",60)),60)))&amp;IF($U1935="","","-"&amp;TRIM(RIGHT(SUBSTITUTE(TRIM(SUBSTITUTE($U1935,CHAR(160)," "))," ",REPT(" ",60)),60)))&amp;".jpg")</f>
        <v/>
      </c>
    </row>
    <row r="1936" ht="14" customHeight="1">
      <c r="O1936" s="196">
        <f>_xlfn.LET(_xlpm.d,_xlfn.XLOOKUP(M1936,'[1]Birth Dates'!$A:$A,'[1]Birth Dates'!$B:$B,"",0),IF(_xlpm.d=0,"",_xlpm.d))</f>
        <v/>
      </c>
      <c r="P1936" s="196">
        <f>IF(OR(O1936="",A1936="",NOT(ISNUMBER(O1936)),O1936&gt;A1936),"",DATEDIF(O1936,A1936,"Y")&amp;" years, "&amp;DATEDIF(O1936,A1936,"YM")&amp;" months, "&amp;DATEDIF(O1936,A1936,"MD")&amp;" days")</f>
        <v/>
      </c>
      <c r="S1936" s="196">
        <f>_xlfn.LET(_xlpm.d,_xlfn.XLOOKUP(Q1936,'[1]Birth Dates'!$A:$A,'[1]Birth Dates'!$B:$B,"",0),IF(_xlpm.d=0,"",_xlpm.d))</f>
        <v/>
      </c>
      <c r="T1936" s="196">
        <f>IF(OR(S1936="",A1936="",NOT(ISNUMBER(S1936)),S1936&gt;A1936),"",DATEDIF(S1936,A1936,"Y")&amp;" years, "&amp;DATEDIF(S1936,A1936,"YM")&amp;" months, "&amp;DATEDIF(S1936,A1936,"MD")&amp;" days")</f>
        <v/>
      </c>
      <c r="W1936" s="196">
        <f>_xlfn.LET(_xlpm.d,_xlfn.XLOOKUP(U1936,'[1]Birth Dates'!$A:$A,'[1]Birth Dates'!$B:$B,"",0),IF(_xlpm.d=0,"",_xlpm.d))</f>
        <v/>
      </c>
      <c r="X1936" s="196">
        <f>IF(OR(W1936="",A1936="",NOT(ISNUMBER(W1936)),W1936&gt;A1936),"",DATEDIF(W1936,A1936,"Y")&amp;" years, "&amp;DATEDIF(W1936,A1936,"YM")&amp;" months, "&amp;DATEDIF(W1936,A1936,"MD")&amp;" days")</f>
        <v/>
      </c>
      <c r="AR1936" s="175">
        <f>IF($B1936="","",TEXT($A1936,"yyyymmdd")&amp;"_P"&amp;$C1936&amp;"_C"&amp;$F1936&amp;"_"&amp;TRIM(RIGHT(SUBSTITUTE(TRIM(SUBSTITUTE($M1936,CHAR(160)," "))," ",REPT(" ",60)),60))&amp;IF($Q1936="","","-"&amp;TRIM(RIGHT(SUBSTITUTE(TRIM(SUBSTITUTE($Q1936,CHAR(160)," "))," ",REPT(" ",60)),60)))&amp;IF($U1936="","","-"&amp;TRIM(RIGHT(SUBSTITUTE(TRIM(SUBSTITUTE($U1936,CHAR(160)," "))," ",REPT(" ",60)),60)))&amp;".jpg")</f>
        <v/>
      </c>
    </row>
    <row r="1937" ht="14" customHeight="1">
      <c r="O1937" s="196">
        <f>_xlfn.LET(_xlpm.d,_xlfn.XLOOKUP(M1937,'[1]Birth Dates'!$A:$A,'[1]Birth Dates'!$B:$B,"",0),IF(_xlpm.d=0,"",_xlpm.d))</f>
        <v/>
      </c>
      <c r="P1937" s="196">
        <f>IF(OR(O1937="",A1937="",NOT(ISNUMBER(O1937)),O1937&gt;A1937),"",DATEDIF(O1937,A1937,"Y")&amp;" years, "&amp;DATEDIF(O1937,A1937,"YM")&amp;" months, "&amp;DATEDIF(O1937,A1937,"MD")&amp;" days")</f>
        <v/>
      </c>
      <c r="S1937" s="196">
        <f>_xlfn.LET(_xlpm.d,_xlfn.XLOOKUP(Q1937,'[1]Birth Dates'!$A:$A,'[1]Birth Dates'!$B:$B,"",0),IF(_xlpm.d=0,"",_xlpm.d))</f>
        <v/>
      </c>
      <c r="T1937" s="196">
        <f>IF(OR(S1937="",A1937="",NOT(ISNUMBER(S1937)),S1937&gt;A1937),"",DATEDIF(S1937,A1937,"Y")&amp;" years, "&amp;DATEDIF(S1937,A1937,"YM")&amp;" months, "&amp;DATEDIF(S1937,A1937,"MD")&amp;" days")</f>
        <v/>
      </c>
      <c r="W1937" s="196">
        <f>_xlfn.LET(_xlpm.d,_xlfn.XLOOKUP(U1937,'[1]Birth Dates'!$A:$A,'[1]Birth Dates'!$B:$B,"",0),IF(_xlpm.d=0,"",_xlpm.d))</f>
        <v/>
      </c>
      <c r="X1937" s="196">
        <f>IF(OR(W1937="",A1937="",NOT(ISNUMBER(W1937)),W1937&gt;A1937),"",DATEDIF(W1937,A1937,"Y")&amp;" years, "&amp;DATEDIF(W1937,A1937,"YM")&amp;" months, "&amp;DATEDIF(W1937,A1937,"MD")&amp;" days")</f>
        <v/>
      </c>
      <c r="AR1937" s="175">
        <f>IF($B1937="","",TEXT($A1937,"yyyymmdd")&amp;"_P"&amp;$C1937&amp;"_C"&amp;$F1937&amp;"_"&amp;TRIM(RIGHT(SUBSTITUTE(TRIM(SUBSTITUTE($M1937,CHAR(160)," "))," ",REPT(" ",60)),60))&amp;IF($Q1937="","","-"&amp;TRIM(RIGHT(SUBSTITUTE(TRIM(SUBSTITUTE($Q1937,CHAR(160)," "))," ",REPT(" ",60)),60)))&amp;IF($U1937="","","-"&amp;TRIM(RIGHT(SUBSTITUTE(TRIM(SUBSTITUTE($U1937,CHAR(160)," "))," ",REPT(" ",60)),60)))&amp;".jpg")</f>
        <v/>
      </c>
    </row>
    <row r="1938" ht="14" customHeight="1">
      <c r="O1938" s="196">
        <f>_xlfn.LET(_xlpm.d,_xlfn.XLOOKUP(M1938,'[1]Birth Dates'!$A:$A,'[1]Birth Dates'!$B:$B,"",0),IF(_xlpm.d=0,"",_xlpm.d))</f>
        <v/>
      </c>
      <c r="P1938" s="196">
        <f>IF(OR(O1938="",A1938="",NOT(ISNUMBER(O1938)),O1938&gt;A1938),"",DATEDIF(O1938,A1938,"Y")&amp;" years, "&amp;DATEDIF(O1938,A1938,"YM")&amp;" months, "&amp;DATEDIF(O1938,A1938,"MD")&amp;" days")</f>
        <v/>
      </c>
      <c r="S1938" s="196">
        <f>_xlfn.LET(_xlpm.d,_xlfn.XLOOKUP(Q1938,'[1]Birth Dates'!$A:$A,'[1]Birth Dates'!$B:$B,"",0),IF(_xlpm.d=0,"",_xlpm.d))</f>
        <v/>
      </c>
      <c r="T1938" s="196">
        <f>IF(OR(S1938="",A1938="",NOT(ISNUMBER(S1938)),S1938&gt;A1938),"",DATEDIF(S1938,A1938,"Y")&amp;" years, "&amp;DATEDIF(S1938,A1938,"YM")&amp;" months, "&amp;DATEDIF(S1938,A1938,"MD")&amp;" days")</f>
        <v/>
      </c>
      <c r="W1938" s="196">
        <f>_xlfn.LET(_xlpm.d,_xlfn.XLOOKUP(U1938,'[1]Birth Dates'!$A:$A,'[1]Birth Dates'!$B:$B,"",0),IF(_xlpm.d=0,"",_xlpm.d))</f>
        <v/>
      </c>
      <c r="X1938" s="196">
        <f>IF(OR(W1938="",A1938="",NOT(ISNUMBER(W1938)),W1938&gt;A1938),"",DATEDIF(W1938,A1938,"Y")&amp;" years, "&amp;DATEDIF(W1938,A1938,"YM")&amp;" months, "&amp;DATEDIF(W1938,A1938,"MD")&amp;" days")</f>
        <v/>
      </c>
      <c r="AR1938" s="175">
        <f>IF($B1938="","",TEXT($A1938,"yyyymmdd")&amp;"_P"&amp;$C1938&amp;"_C"&amp;$F1938&amp;"_"&amp;TRIM(RIGHT(SUBSTITUTE(TRIM(SUBSTITUTE($M1938,CHAR(160)," "))," ",REPT(" ",60)),60))&amp;IF($Q1938="","","-"&amp;TRIM(RIGHT(SUBSTITUTE(TRIM(SUBSTITUTE($Q1938,CHAR(160)," "))," ",REPT(" ",60)),60)))&amp;IF($U1938="","","-"&amp;TRIM(RIGHT(SUBSTITUTE(TRIM(SUBSTITUTE($U1938,CHAR(160)," "))," ",REPT(" ",60)),60)))&amp;".jpg")</f>
        <v/>
      </c>
    </row>
    <row r="1939" ht="14" customHeight="1">
      <c r="O1939" s="196">
        <f>_xlfn.LET(_xlpm.d,_xlfn.XLOOKUP(M1939,'[1]Birth Dates'!$A:$A,'[1]Birth Dates'!$B:$B,"",0),IF(_xlpm.d=0,"",_xlpm.d))</f>
        <v/>
      </c>
      <c r="P1939" s="196">
        <f>IF(OR(O1939="",A1939="",NOT(ISNUMBER(O1939)),O1939&gt;A1939),"",DATEDIF(O1939,A1939,"Y")&amp;" years, "&amp;DATEDIF(O1939,A1939,"YM")&amp;" months, "&amp;DATEDIF(O1939,A1939,"MD")&amp;" days")</f>
        <v/>
      </c>
      <c r="S1939" s="196">
        <f>_xlfn.LET(_xlpm.d,_xlfn.XLOOKUP(Q1939,'[1]Birth Dates'!$A:$A,'[1]Birth Dates'!$B:$B,"",0),IF(_xlpm.d=0,"",_xlpm.d))</f>
        <v/>
      </c>
      <c r="T1939" s="196">
        <f>IF(OR(S1939="",A1939="",NOT(ISNUMBER(S1939)),S1939&gt;A1939),"",DATEDIF(S1939,A1939,"Y")&amp;" years, "&amp;DATEDIF(S1939,A1939,"YM")&amp;" months, "&amp;DATEDIF(S1939,A1939,"MD")&amp;" days")</f>
        <v/>
      </c>
      <c r="W1939" s="196">
        <f>_xlfn.LET(_xlpm.d,_xlfn.XLOOKUP(U1939,'[1]Birth Dates'!$A:$A,'[1]Birth Dates'!$B:$B,"",0),IF(_xlpm.d=0,"",_xlpm.d))</f>
        <v/>
      </c>
      <c r="X1939" s="196">
        <f>IF(OR(W1939="",A1939="",NOT(ISNUMBER(W1939)),W1939&gt;A1939),"",DATEDIF(W1939,A1939,"Y")&amp;" years, "&amp;DATEDIF(W1939,A1939,"YM")&amp;" months, "&amp;DATEDIF(W1939,A1939,"MD")&amp;" days")</f>
        <v/>
      </c>
      <c r="AR1939" s="175">
        <f>IF($B1939="","",TEXT($A1939,"yyyymmdd")&amp;"_P"&amp;$C1939&amp;"_C"&amp;$F1939&amp;"_"&amp;TRIM(RIGHT(SUBSTITUTE(TRIM(SUBSTITUTE($M1939,CHAR(160)," "))," ",REPT(" ",60)),60))&amp;IF($Q1939="","","-"&amp;TRIM(RIGHT(SUBSTITUTE(TRIM(SUBSTITUTE($Q1939,CHAR(160)," "))," ",REPT(" ",60)),60)))&amp;IF($U1939="","","-"&amp;TRIM(RIGHT(SUBSTITUTE(TRIM(SUBSTITUTE($U1939,CHAR(160)," "))," ",REPT(" ",60)),60)))&amp;".jpg")</f>
        <v/>
      </c>
    </row>
    <row r="1940" ht="14" customHeight="1">
      <c r="O1940" s="196">
        <f>_xlfn.LET(_xlpm.d,_xlfn.XLOOKUP(M1940,'[1]Birth Dates'!$A:$A,'[1]Birth Dates'!$B:$B,"",0),IF(_xlpm.d=0,"",_xlpm.d))</f>
        <v/>
      </c>
      <c r="P1940" s="196">
        <f>IF(OR(O1940="",A1940="",NOT(ISNUMBER(O1940)),O1940&gt;A1940),"",DATEDIF(O1940,A1940,"Y")&amp;" years, "&amp;DATEDIF(O1940,A1940,"YM")&amp;" months, "&amp;DATEDIF(O1940,A1940,"MD")&amp;" days")</f>
        <v/>
      </c>
      <c r="S1940" s="196">
        <f>_xlfn.LET(_xlpm.d,_xlfn.XLOOKUP(Q1940,'[1]Birth Dates'!$A:$A,'[1]Birth Dates'!$B:$B,"",0),IF(_xlpm.d=0,"",_xlpm.d))</f>
        <v/>
      </c>
      <c r="T1940" s="196">
        <f>IF(OR(S1940="",A1940="",NOT(ISNUMBER(S1940)),S1940&gt;A1940),"",DATEDIF(S1940,A1940,"Y")&amp;" years, "&amp;DATEDIF(S1940,A1940,"YM")&amp;" months, "&amp;DATEDIF(S1940,A1940,"MD")&amp;" days")</f>
        <v/>
      </c>
      <c r="W1940" s="196">
        <f>_xlfn.LET(_xlpm.d,_xlfn.XLOOKUP(U1940,'[1]Birth Dates'!$A:$A,'[1]Birth Dates'!$B:$B,"",0),IF(_xlpm.d=0,"",_xlpm.d))</f>
        <v/>
      </c>
      <c r="X1940" s="196">
        <f>IF(OR(W1940="",A1940="",NOT(ISNUMBER(W1940)),W1940&gt;A1940),"",DATEDIF(W1940,A1940,"Y")&amp;" years, "&amp;DATEDIF(W1940,A1940,"YM")&amp;" months, "&amp;DATEDIF(W1940,A1940,"MD")&amp;" days")</f>
        <v/>
      </c>
      <c r="AR1940" s="175">
        <f>IF($B1940="","",TEXT($A1940,"yyyymmdd")&amp;"_P"&amp;$C1940&amp;"_C"&amp;$F1940&amp;"_"&amp;TRIM(RIGHT(SUBSTITUTE(TRIM(SUBSTITUTE($M1940,CHAR(160)," "))," ",REPT(" ",60)),60))&amp;IF($Q1940="","","-"&amp;TRIM(RIGHT(SUBSTITUTE(TRIM(SUBSTITUTE($Q1940,CHAR(160)," "))," ",REPT(" ",60)),60)))&amp;IF($U1940="","","-"&amp;TRIM(RIGHT(SUBSTITUTE(TRIM(SUBSTITUTE($U1940,CHAR(160)," "))," ",REPT(" ",60)),60)))&amp;".jpg")</f>
        <v/>
      </c>
    </row>
    <row r="1941" ht="14" customHeight="1">
      <c r="O1941" s="196">
        <f>_xlfn.LET(_xlpm.d,_xlfn.XLOOKUP(M1941,'[1]Birth Dates'!$A:$A,'[1]Birth Dates'!$B:$B,"",0),IF(_xlpm.d=0,"",_xlpm.d))</f>
        <v/>
      </c>
      <c r="P1941" s="196">
        <f>IF(OR(O1941="",A1941="",NOT(ISNUMBER(O1941)),O1941&gt;A1941),"",DATEDIF(O1941,A1941,"Y")&amp;" years, "&amp;DATEDIF(O1941,A1941,"YM")&amp;" months, "&amp;DATEDIF(O1941,A1941,"MD")&amp;" days")</f>
        <v/>
      </c>
      <c r="S1941" s="196">
        <f>_xlfn.LET(_xlpm.d,_xlfn.XLOOKUP(Q1941,'[1]Birth Dates'!$A:$A,'[1]Birth Dates'!$B:$B,"",0),IF(_xlpm.d=0,"",_xlpm.d))</f>
        <v/>
      </c>
      <c r="T1941" s="196">
        <f>IF(OR(S1941="",A1941="",NOT(ISNUMBER(S1941)),S1941&gt;A1941),"",DATEDIF(S1941,A1941,"Y")&amp;" years, "&amp;DATEDIF(S1941,A1941,"YM")&amp;" months, "&amp;DATEDIF(S1941,A1941,"MD")&amp;" days")</f>
        <v/>
      </c>
      <c r="W1941" s="196">
        <f>_xlfn.LET(_xlpm.d,_xlfn.XLOOKUP(U1941,'[1]Birth Dates'!$A:$A,'[1]Birth Dates'!$B:$B,"",0),IF(_xlpm.d=0,"",_xlpm.d))</f>
        <v/>
      </c>
      <c r="X1941" s="196">
        <f>IF(OR(W1941="",A1941="",NOT(ISNUMBER(W1941)),W1941&gt;A1941),"",DATEDIF(W1941,A1941,"Y")&amp;" years, "&amp;DATEDIF(W1941,A1941,"YM")&amp;" months, "&amp;DATEDIF(W1941,A1941,"MD")&amp;" days")</f>
        <v/>
      </c>
      <c r="AR1941" s="175">
        <f>IF($B1941="","",TEXT($A1941,"yyyymmdd")&amp;"_P"&amp;$C1941&amp;"_C"&amp;$F1941&amp;"_"&amp;TRIM(RIGHT(SUBSTITUTE(TRIM(SUBSTITUTE($M1941,CHAR(160)," "))," ",REPT(" ",60)),60))&amp;IF($Q1941="","","-"&amp;TRIM(RIGHT(SUBSTITUTE(TRIM(SUBSTITUTE($Q1941,CHAR(160)," "))," ",REPT(" ",60)),60)))&amp;IF($U1941="","","-"&amp;TRIM(RIGHT(SUBSTITUTE(TRIM(SUBSTITUTE($U1941,CHAR(160)," "))," ",REPT(" ",60)),60)))&amp;".jpg")</f>
        <v/>
      </c>
    </row>
    <row r="1942" ht="14" customHeight="1">
      <c r="O1942" s="196">
        <f>_xlfn.LET(_xlpm.d,_xlfn.XLOOKUP(M1942,'[1]Birth Dates'!$A:$A,'[1]Birth Dates'!$B:$B,"",0),IF(_xlpm.d=0,"",_xlpm.d))</f>
        <v/>
      </c>
      <c r="P1942" s="196">
        <f>IF(OR(O1942="",A1942="",NOT(ISNUMBER(O1942)),O1942&gt;A1942),"",DATEDIF(O1942,A1942,"Y")&amp;" years, "&amp;DATEDIF(O1942,A1942,"YM")&amp;" months, "&amp;DATEDIF(O1942,A1942,"MD")&amp;" days")</f>
        <v/>
      </c>
      <c r="S1942" s="196">
        <f>_xlfn.LET(_xlpm.d,_xlfn.XLOOKUP(Q1942,'[1]Birth Dates'!$A:$A,'[1]Birth Dates'!$B:$B,"",0),IF(_xlpm.d=0,"",_xlpm.d))</f>
        <v/>
      </c>
      <c r="T1942" s="196">
        <f>IF(OR(S1942="",A1942="",NOT(ISNUMBER(S1942)),S1942&gt;A1942),"",DATEDIF(S1942,A1942,"Y")&amp;" years, "&amp;DATEDIF(S1942,A1942,"YM")&amp;" months, "&amp;DATEDIF(S1942,A1942,"MD")&amp;" days")</f>
        <v/>
      </c>
      <c r="W1942" s="196">
        <f>_xlfn.LET(_xlpm.d,_xlfn.XLOOKUP(U1942,'[1]Birth Dates'!$A:$A,'[1]Birth Dates'!$B:$B,"",0),IF(_xlpm.d=0,"",_xlpm.d))</f>
        <v/>
      </c>
      <c r="X1942" s="196">
        <f>IF(OR(W1942="",A1942="",NOT(ISNUMBER(W1942)),W1942&gt;A1942),"",DATEDIF(W1942,A1942,"Y")&amp;" years, "&amp;DATEDIF(W1942,A1942,"YM")&amp;" months, "&amp;DATEDIF(W1942,A1942,"MD")&amp;" days")</f>
        <v/>
      </c>
      <c r="AR1942" s="175">
        <f>IF($B1942="","",TEXT($A1942,"yyyymmdd")&amp;"_P"&amp;$C1942&amp;"_C"&amp;$F1942&amp;"_"&amp;TRIM(RIGHT(SUBSTITUTE(TRIM(SUBSTITUTE($M1942,CHAR(160)," "))," ",REPT(" ",60)),60))&amp;IF($Q1942="","","-"&amp;TRIM(RIGHT(SUBSTITUTE(TRIM(SUBSTITUTE($Q1942,CHAR(160)," "))," ",REPT(" ",60)),60)))&amp;IF($U1942="","","-"&amp;TRIM(RIGHT(SUBSTITUTE(TRIM(SUBSTITUTE($U1942,CHAR(160)," "))," ",REPT(" ",60)),60)))&amp;".jpg")</f>
        <v/>
      </c>
    </row>
    <row r="1943" ht="14" customHeight="1">
      <c r="O1943" s="196">
        <f>_xlfn.LET(_xlpm.d,_xlfn.XLOOKUP(M1943,'[1]Birth Dates'!$A:$A,'[1]Birth Dates'!$B:$B,"",0),IF(_xlpm.d=0,"",_xlpm.d))</f>
        <v/>
      </c>
      <c r="P1943" s="196">
        <f>IF(OR(O1943="",A1943="",NOT(ISNUMBER(O1943)),O1943&gt;A1943),"",DATEDIF(O1943,A1943,"Y")&amp;" years, "&amp;DATEDIF(O1943,A1943,"YM")&amp;" months, "&amp;DATEDIF(O1943,A1943,"MD")&amp;" days")</f>
        <v/>
      </c>
      <c r="S1943" s="196">
        <f>_xlfn.LET(_xlpm.d,_xlfn.XLOOKUP(Q1943,'[1]Birth Dates'!$A:$A,'[1]Birth Dates'!$B:$B,"",0),IF(_xlpm.d=0,"",_xlpm.d))</f>
        <v/>
      </c>
      <c r="T1943" s="196">
        <f>IF(OR(S1943="",A1943="",NOT(ISNUMBER(S1943)),S1943&gt;A1943),"",DATEDIF(S1943,A1943,"Y")&amp;" years, "&amp;DATEDIF(S1943,A1943,"YM")&amp;" months, "&amp;DATEDIF(S1943,A1943,"MD")&amp;" days")</f>
        <v/>
      </c>
      <c r="W1943" s="196">
        <f>_xlfn.LET(_xlpm.d,_xlfn.XLOOKUP(U1943,'[1]Birth Dates'!$A:$A,'[1]Birth Dates'!$B:$B,"",0),IF(_xlpm.d=0,"",_xlpm.d))</f>
        <v/>
      </c>
      <c r="X1943" s="196">
        <f>IF(OR(W1943="",A1943="",NOT(ISNUMBER(W1943)),W1943&gt;A1943),"",DATEDIF(W1943,A1943,"Y")&amp;" years, "&amp;DATEDIF(W1943,A1943,"YM")&amp;" months, "&amp;DATEDIF(W1943,A1943,"MD")&amp;" days")</f>
        <v/>
      </c>
      <c r="AR1943" s="175">
        <f>IF($B1943="","",TEXT($A1943,"yyyymmdd")&amp;"_P"&amp;$C1943&amp;"_C"&amp;$F1943&amp;"_"&amp;TRIM(RIGHT(SUBSTITUTE(TRIM(SUBSTITUTE($M1943,CHAR(160)," "))," ",REPT(" ",60)),60))&amp;IF($Q1943="","","-"&amp;TRIM(RIGHT(SUBSTITUTE(TRIM(SUBSTITUTE($Q1943,CHAR(160)," "))," ",REPT(" ",60)),60)))&amp;IF($U1943="","","-"&amp;TRIM(RIGHT(SUBSTITUTE(TRIM(SUBSTITUTE($U1943,CHAR(160)," "))," ",REPT(" ",60)),60)))&amp;".jpg")</f>
        <v/>
      </c>
    </row>
    <row r="1944" ht="14" customHeight="1">
      <c r="O1944" s="196">
        <f>_xlfn.LET(_xlpm.d,_xlfn.XLOOKUP(M1944,'[1]Birth Dates'!$A:$A,'[1]Birth Dates'!$B:$B,"",0),IF(_xlpm.d=0,"",_xlpm.d))</f>
        <v/>
      </c>
      <c r="P1944" s="196">
        <f>IF(OR(O1944="",A1944="",NOT(ISNUMBER(O1944)),O1944&gt;A1944),"",DATEDIF(O1944,A1944,"Y")&amp;" years, "&amp;DATEDIF(O1944,A1944,"YM")&amp;" months, "&amp;DATEDIF(O1944,A1944,"MD")&amp;" days")</f>
        <v/>
      </c>
      <c r="S1944" s="196">
        <f>_xlfn.LET(_xlpm.d,_xlfn.XLOOKUP(Q1944,'[1]Birth Dates'!$A:$A,'[1]Birth Dates'!$B:$B,"",0),IF(_xlpm.d=0,"",_xlpm.d))</f>
        <v/>
      </c>
      <c r="T1944" s="196">
        <f>IF(OR(S1944="",A1944="",NOT(ISNUMBER(S1944)),S1944&gt;A1944),"",DATEDIF(S1944,A1944,"Y")&amp;" years, "&amp;DATEDIF(S1944,A1944,"YM")&amp;" months, "&amp;DATEDIF(S1944,A1944,"MD")&amp;" days")</f>
        <v/>
      </c>
      <c r="W1944" s="196">
        <f>_xlfn.LET(_xlpm.d,_xlfn.XLOOKUP(U1944,'[1]Birth Dates'!$A:$A,'[1]Birth Dates'!$B:$B,"",0),IF(_xlpm.d=0,"",_xlpm.d))</f>
        <v/>
      </c>
      <c r="X1944" s="196">
        <f>IF(OR(W1944="",A1944="",NOT(ISNUMBER(W1944)),W1944&gt;A1944),"",DATEDIF(W1944,A1944,"Y")&amp;" years, "&amp;DATEDIF(W1944,A1944,"YM")&amp;" months, "&amp;DATEDIF(W1944,A1944,"MD")&amp;" days")</f>
        <v/>
      </c>
      <c r="AR1944" s="175">
        <f>IF($B1944="","",TEXT($A1944,"yyyymmdd")&amp;"_P"&amp;$C1944&amp;"_C"&amp;$F1944&amp;"_"&amp;TRIM(RIGHT(SUBSTITUTE(TRIM(SUBSTITUTE($M1944,CHAR(160)," "))," ",REPT(" ",60)),60))&amp;IF($Q1944="","","-"&amp;TRIM(RIGHT(SUBSTITUTE(TRIM(SUBSTITUTE($Q1944,CHAR(160)," "))," ",REPT(" ",60)),60)))&amp;IF($U1944="","","-"&amp;TRIM(RIGHT(SUBSTITUTE(TRIM(SUBSTITUTE($U1944,CHAR(160)," "))," ",REPT(" ",60)),60)))&amp;".jpg")</f>
        <v/>
      </c>
    </row>
    <row r="1945" ht="14" customHeight="1">
      <c r="O1945" s="196">
        <f>_xlfn.LET(_xlpm.d,_xlfn.XLOOKUP(M1945,'[1]Birth Dates'!$A:$A,'[1]Birth Dates'!$B:$B,"",0),IF(_xlpm.d=0,"",_xlpm.d))</f>
        <v/>
      </c>
      <c r="P1945" s="196">
        <f>IF(OR(O1945="",A1945="",NOT(ISNUMBER(O1945)),O1945&gt;A1945),"",DATEDIF(O1945,A1945,"Y")&amp;" years, "&amp;DATEDIF(O1945,A1945,"YM")&amp;" months, "&amp;DATEDIF(O1945,A1945,"MD")&amp;" days")</f>
        <v/>
      </c>
      <c r="S1945" s="196">
        <f>_xlfn.LET(_xlpm.d,_xlfn.XLOOKUP(Q1945,'[1]Birth Dates'!$A:$A,'[1]Birth Dates'!$B:$B,"",0),IF(_xlpm.d=0,"",_xlpm.d))</f>
        <v/>
      </c>
      <c r="T1945" s="196">
        <f>IF(OR(S1945="",A1945="",NOT(ISNUMBER(S1945)),S1945&gt;A1945),"",DATEDIF(S1945,A1945,"Y")&amp;" years, "&amp;DATEDIF(S1945,A1945,"YM")&amp;" months, "&amp;DATEDIF(S1945,A1945,"MD")&amp;" days")</f>
        <v/>
      </c>
      <c r="W1945" s="196">
        <f>_xlfn.LET(_xlpm.d,_xlfn.XLOOKUP(U1945,'[1]Birth Dates'!$A:$A,'[1]Birth Dates'!$B:$B,"",0),IF(_xlpm.d=0,"",_xlpm.d))</f>
        <v/>
      </c>
      <c r="X1945" s="196">
        <f>IF(OR(W1945="",A1945="",NOT(ISNUMBER(W1945)),W1945&gt;A1945),"",DATEDIF(W1945,A1945,"Y")&amp;" years, "&amp;DATEDIF(W1945,A1945,"YM")&amp;" months, "&amp;DATEDIF(W1945,A1945,"MD")&amp;" days")</f>
        <v/>
      </c>
      <c r="AR1945" s="226">
        <f>IF($B1945="","",TEXT($A1945,"yyyymmdd")&amp;"_P"&amp;$C1945&amp;"_C"&amp;$F1945&amp;"_"&amp;TRIM(RIGHT(SUBSTITUTE(TRIM(SUBSTITUTE($M1945,CHAR(160)," "))," ",REPT(" ",60)),60))&amp;IF($Q1945="","","-"&amp;TRIM(RIGHT(SUBSTITUTE(TRIM(SUBSTITUTE($Q1945,CHAR(160)," "))," ",REPT(" ",60)),60)))&amp;IF($U1945="","","-"&amp;TRIM(RIGHT(SUBSTITUTE(TRIM(SUBSTITUTE($U1945,CHAR(160)," "))," ",REPT(" ",60)),60)))&amp;".jpg")</f>
        <v/>
      </c>
    </row>
    <row r="1946" ht="14" customHeight="1">
      <c r="O1946" s="196">
        <f>_xlfn.LET(_xlpm.d,_xlfn.XLOOKUP(M1946,'[1]Birth Dates'!$A:$A,'[1]Birth Dates'!$B:$B,"",0),IF(_xlpm.d=0,"",_xlpm.d))</f>
        <v/>
      </c>
      <c r="P1946" s="196">
        <f>IF(OR(O1946="",A1946="",NOT(ISNUMBER(O1946)),O1946&gt;A1946),"",DATEDIF(O1946,A1946,"Y")&amp;" years, "&amp;DATEDIF(O1946,A1946,"YM")&amp;" months, "&amp;DATEDIF(O1946,A1946,"MD")&amp;" days")</f>
        <v/>
      </c>
      <c r="S1946" s="196">
        <f>_xlfn.LET(_xlpm.d,_xlfn.XLOOKUP(Q1946,'[1]Birth Dates'!$A:$A,'[1]Birth Dates'!$B:$B,"",0),IF(_xlpm.d=0,"",_xlpm.d))</f>
        <v/>
      </c>
      <c r="T1946" s="196">
        <f>IF(OR(S1946="",A1946="",NOT(ISNUMBER(S1946)),S1946&gt;A1946),"",DATEDIF(S1946,A1946,"Y")&amp;" years, "&amp;DATEDIF(S1946,A1946,"YM")&amp;" months, "&amp;DATEDIF(S1946,A1946,"MD")&amp;" days")</f>
        <v/>
      </c>
      <c r="W1946" s="196">
        <f>_xlfn.LET(_xlpm.d,_xlfn.XLOOKUP(U1946,'[1]Birth Dates'!$A:$A,'[1]Birth Dates'!$B:$B,"",0),IF(_xlpm.d=0,"",_xlpm.d))</f>
        <v/>
      </c>
      <c r="X1946" s="196">
        <f>IF(OR(W1946="",A1946="",NOT(ISNUMBER(W1946)),W1946&gt;A1946),"",DATEDIF(W1946,A1946,"Y")&amp;" years, "&amp;DATEDIF(W1946,A1946,"YM")&amp;" months, "&amp;DATEDIF(W1946,A1946,"MD")&amp;" days")</f>
        <v/>
      </c>
      <c r="AR1946" s="175">
        <f>IF($B1946="","",TEXT($A1946,"yyyymmdd")&amp;"_P"&amp;$C1946&amp;"_C"&amp;$F1946&amp;"_"&amp;TRIM(RIGHT(SUBSTITUTE(TRIM(SUBSTITUTE($M1946,CHAR(160)," "))," ",REPT(" ",60)),60))&amp;IF($Q1946="","","-"&amp;TRIM(RIGHT(SUBSTITUTE(TRIM(SUBSTITUTE($Q1946,CHAR(160)," "))," ",REPT(" ",60)),60)))&amp;IF($U1946="","","-"&amp;TRIM(RIGHT(SUBSTITUTE(TRIM(SUBSTITUTE($U1946,CHAR(160)," "))," ",REPT(" ",60)),60)))&amp;".jpg")</f>
        <v/>
      </c>
    </row>
    <row r="1947" ht="14" customHeight="1">
      <c r="O1947" s="196">
        <f>_xlfn.LET(_xlpm.d,_xlfn.XLOOKUP(M1947,'[1]Birth Dates'!$A:$A,'[1]Birth Dates'!$B:$B,"",0),IF(_xlpm.d=0,"",_xlpm.d))</f>
        <v/>
      </c>
      <c r="P1947" s="196">
        <f>IF(OR(O1947="",A1947="",NOT(ISNUMBER(O1947)),O1947&gt;A1947),"",DATEDIF(O1947,A1947,"Y")&amp;" years, "&amp;DATEDIF(O1947,A1947,"YM")&amp;" months, "&amp;DATEDIF(O1947,A1947,"MD")&amp;" days")</f>
        <v/>
      </c>
      <c r="S1947" s="196">
        <f>_xlfn.LET(_xlpm.d,_xlfn.XLOOKUP(Q1947,'[1]Birth Dates'!$A:$A,'[1]Birth Dates'!$B:$B,"",0),IF(_xlpm.d=0,"",_xlpm.d))</f>
        <v/>
      </c>
      <c r="T1947" s="196">
        <f>IF(OR(S1947="",A1947="",NOT(ISNUMBER(S1947)),S1947&gt;A1947),"",DATEDIF(S1947,A1947,"Y")&amp;" years, "&amp;DATEDIF(S1947,A1947,"YM")&amp;" months, "&amp;DATEDIF(S1947,A1947,"MD")&amp;" days")</f>
        <v/>
      </c>
      <c r="W1947" s="196">
        <f>_xlfn.LET(_xlpm.d,_xlfn.XLOOKUP(U1947,'[1]Birth Dates'!$A:$A,'[1]Birth Dates'!$B:$B,"",0),IF(_xlpm.d=0,"",_xlpm.d))</f>
        <v/>
      </c>
      <c r="X1947" s="196">
        <f>IF(OR(W1947="",A1947="",NOT(ISNUMBER(W1947)),W1947&gt;A1947),"",DATEDIF(W1947,A1947,"Y")&amp;" years, "&amp;DATEDIF(W1947,A1947,"YM")&amp;" months, "&amp;DATEDIF(W1947,A1947,"MD")&amp;" days")</f>
        <v/>
      </c>
      <c r="AR1947" s="175">
        <f>IF($B1947="","",TEXT($A1947,"yyyymmdd")&amp;"_P"&amp;$C1947&amp;"_C"&amp;$F1947&amp;"_"&amp;TRIM(RIGHT(SUBSTITUTE(TRIM(SUBSTITUTE($M1947,CHAR(160)," "))," ",REPT(" ",60)),60))&amp;IF($Q1947="","","-"&amp;TRIM(RIGHT(SUBSTITUTE(TRIM(SUBSTITUTE($Q1947,CHAR(160)," "))," ",REPT(" ",60)),60)))&amp;IF($U1947="","","-"&amp;TRIM(RIGHT(SUBSTITUTE(TRIM(SUBSTITUTE($U1947,CHAR(160)," "))," ",REPT(" ",60)),60)))&amp;".jpg")</f>
        <v/>
      </c>
    </row>
    <row r="1948" ht="14" customHeight="1">
      <c r="O1948" s="196">
        <f>_xlfn.LET(_xlpm.d,_xlfn.XLOOKUP(M1948,'[1]Birth Dates'!$A:$A,'[1]Birth Dates'!$B:$B,"",0),IF(_xlpm.d=0,"",_xlpm.d))</f>
        <v/>
      </c>
      <c r="P1948" s="196">
        <f>IF(OR(O1948="",A1948="",NOT(ISNUMBER(O1948)),O1948&gt;A1948),"",DATEDIF(O1948,A1948,"Y")&amp;" years, "&amp;DATEDIF(O1948,A1948,"YM")&amp;" months, "&amp;DATEDIF(O1948,A1948,"MD")&amp;" days")</f>
        <v/>
      </c>
      <c r="S1948" s="196">
        <f>_xlfn.LET(_xlpm.d,_xlfn.XLOOKUP(Q1948,'[1]Birth Dates'!$A:$A,'[1]Birth Dates'!$B:$B,"",0),IF(_xlpm.d=0,"",_xlpm.d))</f>
        <v/>
      </c>
      <c r="T1948" s="196">
        <f>IF(OR(S1948="",A1948="",NOT(ISNUMBER(S1948)),S1948&gt;A1948),"",DATEDIF(S1948,A1948,"Y")&amp;" years, "&amp;DATEDIF(S1948,A1948,"YM")&amp;" months, "&amp;DATEDIF(S1948,A1948,"MD")&amp;" days")</f>
        <v/>
      </c>
      <c r="W1948" s="196">
        <f>_xlfn.LET(_xlpm.d,_xlfn.XLOOKUP(U1948,'[1]Birth Dates'!$A:$A,'[1]Birth Dates'!$B:$B,"",0),IF(_xlpm.d=0,"",_xlpm.d))</f>
        <v/>
      </c>
      <c r="X1948" s="196">
        <f>IF(OR(W1948="",A1948="",NOT(ISNUMBER(W1948)),W1948&gt;A1948),"",DATEDIF(W1948,A1948,"Y")&amp;" years, "&amp;DATEDIF(W1948,A1948,"YM")&amp;" months, "&amp;DATEDIF(W1948,A1948,"MD")&amp;" days")</f>
        <v/>
      </c>
      <c r="AR1948" s="175">
        <f>IF($B1948="","",TEXT($A1948,"yyyymmdd")&amp;"_P"&amp;$C1948&amp;"_C"&amp;$F1948&amp;"_"&amp;TRIM(RIGHT(SUBSTITUTE(TRIM(SUBSTITUTE($M1948,CHAR(160)," "))," ",REPT(" ",60)),60))&amp;IF($Q1948="","","-"&amp;TRIM(RIGHT(SUBSTITUTE(TRIM(SUBSTITUTE($Q1948,CHAR(160)," "))," ",REPT(" ",60)),60)))&amp;IF($U1948="","","-"&amp;TRIM(RIGHT(SUBSTITUTE(TRIM(SUBSTITUTE($U1948,CHAR(160)," "))," ",REPT(" ",60)),60)))&amp;".jpg")</f>
        <v/>
      </c>
    </row>
    <row r="1949" ht="14" customHeight="1">
      <c r="O1949" s="196">
        <f>_xlfn.LET(_xlpm.d,_xlfn.XLOOKUP(M1949,'[1]Birth Dates'!$A:$A,'[1]Birth Dates'!$B:$B,"",0),IF(_xlpm.d=0,"",_xlpm.d))</f>
        <v/>
      </c>
      <c r="P1949" s="196">
        <f>IF(OR(O1949="",A1949="",NOT(ISNUMBER(O1949)),O1949&gt;A1949),"",DATEDIF(O1949,A1949,"Y")&amp;" years, "&amp;DATEDIF(O1949,A1949,"YM")&amp;" months, "&amp;DATEDIF(O1949,A1949,"MD")&amp;" days")</f>
        <v/>
      </c>
      <c r="S1949" s="196">
        <f>_xlfn.LET(_xlpm.d,_xlfn.XLOOKUP(Q1949,'[1]Birth Dates'!$A:$A,'[1]Birth Dates'!$B:$B,"",0),IF(_xlpm.d=0,"",_xlpm.d))</f>
        <v/>
      </c>
      <c r="T1949" s="196">
        <f>IF(OR(S1949="",A1949="",NOT(ISNUMBER(S1949)),S1949&gt;A1949),"",DATEDIF(S1949,A1949,"Y")&amp;" years, "&amp;DATEDIF(S1949,A1949,"YM")&amp;" months, "&amp;DATEDIF(S1949,A1949,"MD")&amp;" days")</f>
        <v/>
      </c>
      <c r="W1949" s="196">
        <f>_xlfn.LET(_xlpm.d,_xlfn.XLOOKUP(U1949,'[1]Birth Dates'!$A:$A,'[1]Birth Dates'!$B:$B,"",0),IF(_xlpm.d=0,"",_xlpm.d))</f>
        <v/>
      </c>
      <c r="X1949" s="196">
        <f>IF(OR(W1949="",A1949="",NOT(ISNUMBER(W1949)),W1949&gt;A1949),"",DATEDIF(W1949,A1949,"Y")&amp;" years, "&amp;DATEDIF(W1949,A1949,"YM")&amp;" months, "&amp;DATEDIF(W1949,A1949,"MD")&amp;" days")</f>
        <v/>
      </c>
      <c r="AR1949" s="175">
        <f>IF($B1949="","",TEXT($A1949,"yyyymmdd")&amp;"_P"&amp;$C1949&amp;"_C"&amp;$F1949&amp;"_"&amp;TRIM(RIGHT(SUBSTITUTE(TRIM(SUBSTITUTE($M1949,CHAR(160)," "))," ",REPT(" ",60)),60))&amp;IF($Q1949="","","-"&amp;TRIM(RIGHT(SUBSTITUTE(TRIM(SUBSTITUTE($Q1949,CHAR(160)," "))," ",REPT(" ",60)),60)))&amp;IF($U1949="","","-"&amp;TRIM(RIGHT(SUBSTITUTE(TRIM(SUBSTITUTE($U1949,CHAR(160)," "))," ",REPT(" ",60)),60)))&amp;".jpg")</f>
        <v/>
      </c>
    </row>
    <row r="1950" ht="14" customHeight="1">
      <c r="O1950" s="196">
        <f>_xlfn.LET(_xlpm.d,_xlfn.XLOOKUP(M1950,'[1]Birth Dates'!$A:$A,'[1]Birth Dates'!$B:$B,"",0),IF(_xlpm.d=0,"",_xlpm.d))</f>
        <v/>
      </c>
      <c r="P1950" s="196">
        <f>IF(OR(O1950="",A1950="",NOT(ISNUMBER(O1950)),O1950&gt;A1950),"",DATEDIF(O1950,A1950,"Y")&amp;" years, "&amp;DATEDIF(O1950,A1950,"YM")&amp;" months, "&amp;DATEDIF(O1950,A1950,"MD")&amp;" days")</f>
        <v/>
      </c>
      <c r="S1950" s="196">
        <f>_xlfn.LET(_xlpm.d,_xlfn.XLOOKUP(Q1950,'[1]Birth Dates'!$A:$A,'[1]Birth Dates'!$B:$B,"",0),IF(_xlpm.d=0,"",_xlpm.d))</f>
        <v/>
      </c>
      <c r="T1950" s="196">
        <f>IF(OR(S1950="",A1950="",NOT(ISNUMBER(S1950)),S1950&gt;A1950),"",DATEDIF(S1950,A1950,"Y")&amp;" years, "&amp;DATEDIF(S1950,A1950,"YM")&amp;" months, "&amp;DATEDIF(S1950,A1950,"MD")&amp;" days")</f>
        <v/>
      </c>
      <c r="W1950" s="196">
        <f>_xlfn.LET(_xlpm.d,_xlfn.XLOOKUP(U1950,'[1]Birth Dates'!$A:$A,'[1]Birth Dates'!$B:$B,"",0),IF(_xlpm.d=0,"",_xlpm.d))</f>
        <v/>
      </c>
      <c r="X1950" s="196">
        <f>IF(OR(W1950="",A1950="",NOT(ISNUMBER(W1950)),W1950&gt;A1950),"",DATEDIF(W1950,A1950,"Y")&amp;" years, "&amp;DATEDIF(W1950,A1950,"YM")&amp;" months, "&amp;DATEDIF(W1950,A1950,"MD")&amp;" days")</f>
        <v/>
      </c>
      <c r="AR1950" s="175">
        <f>IF($B1950="","",TEXT($A1950,"yyyymmdd")&amp;"_P"&amp;$C1950&amp;"_C"&amp;$F1950&amp;"_"&amp;TRIM(RIGHT(SUBSTITUTE(TRIM(SUBSTITUTE($M1950,CHAR(160)," "))," ",REPT(" ",60)),60))&amp;IF($Q1950="","","-"&amp;TRIM(RIGHT(SUBSTITUTE(TRIM(SUBSTITUTE($Q1950,CHAR(160)," "))," ",REPT(" ",60)),60)))&amp;IF($U1950="","","-"&amp;TRIM(RIGHT(SUBSTITUTE(TRIM(SUBSTITUTE($U1950,CHAR(160)," "))," ",REPT(" ",60)),60)))&amp;".jpg")</f>
        <v/>
      </c>
    </row>
    <row r="1951" ht="14" customHeight="1">
      <c r="O1951" s="196">
        <f>_xlfn.LET(_xlpm.d,_xlfn.XLOOKUP(M1951,'[1]Birth Dates'!$A:$A,'[1]Birth Dates'!$B:$B,"",0),IF(_xlpm.d=0,"",_xlpm.d))</f>
        <v/>
      </c>
      <c r="P1951" s="196">
        <f>IF(OR(O1951="",A1951="",NOT(ISNUMBER(O1951)),O1951&gt;A1951),"",DATEDIF(O1951,A1951,"Y")&amp;" years, "&amp;DATEDIF(O1951,A1951,"YM")&amp;" months, "&amp;DATEDIF(O1951,A1951,"MD")&amp;" days")</f>
        <v/>
      </c>
      <c r="S1951" s="196">
        <f>_xlfn.LET(_xlpm.d,_xlfn.XLOOKUP(Q1951,'[1]Birth Dates'!$A:$A,'[1]Birth Dates'!$B:$B,"",0),IF(_xlpm.d=0,"",_xlpm.d))</f>
        <v/>
      </c>
      <c r="T1951" s="196">
        <f>IF(OR(S1951="",A1951="",NOT(ISNUMBER(S1951)),S1951&gt;A1951),"",DATEDIF(S1951,A1951,"Y")&amp;" years, "&amp;DATEDIF(S1951,A1951,"YM")&amp;" months, "&amp;DATEDIF(S1951,A1951,"MD")&amp;" days")</f>
        <v/>
      </c>
      <c r="W1951" s="196">
        <f>_xlfn.LET(_xlpm.d,_xlfn.XLOOKUP(U1951,'[1]Birth Dates'!$A:$A,'[1]Birth Dates'!$B:$B,"",0),IF(_xlpm.d=0,"",_xlpm.d))</f>
        <v/>
      </c>
      <c r="X1951" s="196">
        <f>IF(OR(W1951="",A1951="",NOT(ISNUMBER(W1951)),W1951&gt;A1951),"",DATEDIF(W1951,A1951,"Y")&amp;" years, "&amp;DATEDIF(W1951,A1951,"YM")&amp;" months, "&amp;DATEDIF(W1951,A1951,"MD")&amp;" days")</f>
        <v/>
      </c>
      <c r="AR1951" s="175">
        <f>IF($B1951="","",TEXT($A1951,"yyyymmdd")&amp;"_P"&amp;$C1951&amp;"_C"&amp;$F1951&amp;"_"&amp;TRIM(RIGHT(SUBSTITUTE(TRIM(SUBSTITUTE($M1951,CHAR(160)," "))," ",REPT(" ",60)),60))&amp;IF($Q1951="","","-"&amp;TRIM(RIGHT(SUBSTITUTE(TRIM(SUBSTITUTE($Q1951,CHAR(160)," "))," ",REPT(" ",60)),60)))&amp;IF($U1951="","","-"&amp;TRIM(RIGHT(SUBSTITUTE(TRIM(SUBSTITUTE($U1951,CHAR(160)," "))," ",REPT(" ",60)),60)))&amp;".jpg")</f>
        <v/>
      </c>
    </row>
    <row r="1952" ht="14" customHeight="1">
      <c r="O1952" s="196">
        <f>_xlfn.LET(_xlpm.d,_xlfn.XLOOKUP(M1952,'[1]Birth Dates'!$A:$A,'[1]Birth Dates'!$B:$B,"",0),IF(_xlpm.d=0,"",_xlpm.d))</f>
        <v/>
      </c>
      <c r="P1952" s="196">
        <f>IF(OR(O1952="",A1952="",NOT(ISNUMBER(O1952)),O1952&gt;A1952),"",DATEDIF(O1952,A1952,"Y")&amp;" years, "&amp;DATEDIF(O1952,A1952,"YM")&amp;" months, "&amp;DATEDIF(O1952,A1952,"MD")&amp;" days")</f>
        <v/>
      </c>
      <c r="S1952" s="196">
        <f>_xlfn.LET(_xlpm.d,_xlfn.XLOOKUP(Q1952,'[1]Birth Dates'!$A:$A,'[1]Birth Dates'!$B:$B,"",0),IF(_xlpm.d=0,"",_xlpm.d))</f>
        <v/>
      </c>
      <c r="T1952" s="196">
        <f>IF(OR(S1952="",A1952="",NOT(ISNUMBER(S1952)),S1952&gt;A1952),"",DATEDIF(S1952,A1952,"Y")&amp;" years, "&amp;DATEDIF(S1952,A1952,"YM")&amp;" months, "&amp;DATEDIF(S1952,A1952,"MD")&amp;" days")</f>
        <v/>
      </c>
      <c r="W1952" s="196">
        <f>_xlfn.LET(_xlpm.d,_xlfn.XLOOKUP(U1952,'[1]Birth Dates'!$A:$A,'[1]Birth Dates'!$B:$B,"",0),IF(_xlpm.d=0,"",_xlpm.d))</f>
        <v/>
      </c>
      <c r="X1952" s="196">
        <f>IF(OR(W1952="",A1952="",NOT(ISNUMBER(W1952)),W1952&gt;A1952),"",DATEDIF(W1952,A1952,"Y")&amp;" years, "&amp;DATEDIF(W1952,A1952,"YM")&amp;" months, "&amp;DATEDIF(W1952,A1952,"MD")&amp;" days")</f>
        <v/>
      </c>
      <c r="AR1952" s="175">
        <f>IF($B1952="","",TEXT($A1952,"yyyymmdd")&amp;"_P"&amp;$C1952&amp;"_C"&amp;$F1952&amp;"_"&amp;TRIM(RIGHT(SUBSTITUTE(TRIM(SUBSTITUTE($M1952,CHAR(160)," "))," ",REPT(" ",60)),60))&amp;IF($Q1952="","","-"&amp;TRIM(RIGHT(SUBSTITUTE(TRIM(SUBSTITUTE($Q1952,CHAR(160)," "))," ",REPT(" ",60)),60)))&amp;IF($U1952="","","-"&amp;TRIM(RIGHT(SUBSTITUTE(TRIM(SUBSTITUTE($U1952,CHAR(160)," "))," ",REPT(" ",60)),60)))&amp;".jpg")</f>
        <v/>
      </c>
    </row>
    <row r="1953" ht="14" customHeight="1">
      <c r="O1953" s="196">
        <f>_xlfn.LET(_xlpm.d,_xlfn.XLOOKUP(M1953,'[1]Birth Dates'!$A:$A,'[1]Birth Dates'!$B:$B,"",0),IF(_xlpm.d=0,"",_xlpm.d))</f>
        <v/>
      </c>
      <c r="P1953" s="196">
        <f>IF(OR(O1953="",A1953="",NOT(ISNUMBER(O1953)),O1953&gt;A1953),"",DATEDIF(O1953,A1953,"Y")&amp;" years, "&amp;DATEDIF(O1953,A1953,"YM")&amp;" months, "&amp;DATEDIF(O1953,A1953,"MD")&amp;" days")</f>
        <v/>
      </c>
      <c r="S1953" s="196">
        <f>_xlfn.LET(_xlpm.d,_xlfn.XLOOKUP(Q1953,'[1]Birth Dates'!$A:$A,'[1]Birth Dates'!$B:$B,"",0),IF(_xlpm.d=0,"",_xlpm.d))</f>
        <v/>
      </c>
      <c r="T1953" s="196">
        <f>IF(OR(S1953="",A1953="",NOT(ISNUMBER(S1953)),S1953&gt;A1953),"",DATEDIF(S1953,A1953,"Y")&amp;" years, "&amp;DATEDIF(S1953,A1953,"YM")&amp;" months, "&amp;DATEDIF(S1953,A1953,"MD")&amp;" days")</f>
        <v/>
      </c>
      <c r="W1953" s="196">
        <f>_xlfn.LET(_xlpm.d,_xlfn.XLOOKUP(U1953,'[1]Birth Dates'!$A:$A,'[1]Birth Dates'!$B:$B,"",0),IF(_xlpm.d=0,"",_xlpm.d))</f>
        <v/>
      </c>
      <c r="X1953" s="196">
        <f>IF(OR(W1953="",A1953="",NOT(ISNUMBER(W1953)),W1953&gt;A1953),"",DATEDIF(W1953,A1953,"Y")&amp;" years, "&amp;DATEDIF(W1953,A1953,"YM")&amp;" months, "&amp;DATEDIF(W1953,A1953,"MD")&amp;" days")</f>
        <v/>
      </c>
      <c r="AR1953" s="175">
        <f>IF($B1953="","",TEXT($A1953,"yyyymmdd")&amp;"_P"&amp;$C1953&amp;"_C"&amp;$F1953&amp;"_"&amp;TRIM(RIGHT(SUBSTITUTE(TRIM(SUBSTITUTE($M1953,CHAR(160)," "))," ",REPT(" ",60)),60))&amp;IF($Q1953="","","-"&amp;TRIM(RIGHT(SUBSTITUTE(TRIM(SUBSTITUTE($Q1953,CHAR(160)," "))," ",REPT(" ",60)),60)))&amp;IF($U1953="","","-"&amp;TRIM(RIGHT(SUBSTITUTE(TRIM(SUBSTITUTE($U1953,CHAR(160)," "))," ",REPT(" ",60)),60)))&amp;".jpg")</f>
        <v/>
      </c>
    </row>
    <row r="1954" ht="14" customHeight="1">
      <c r="O1954" s="196">
        <f>_xlfn.LET(_xlpm.d,_xlfn.XLOOKUP(M1954,'[1]Birth Dates'!$A:$A,'[1]Birth Dates'!$B:$B,"",0),IF(_xlpm.d=0,"",_xlpm.d))</f>
        <v/>
      </c>
      <c r="P1954" s="196">
        <f>IF(OR(O1954="",A1954="",NOT(ISNUMBER(O1954)),O1954&gt;A1954),"",DATEDIF(O1954,A1954,"Y")&amp;" years, "&amp;DATEDIF(O1954,A1954,"YM")&amp;" months, "&amp;DATEDIF(O1954,A1954,"MD")&amp;" days")</f>
        <v/>
      </c>
      <c r="S1954" s="196">
        <f>_xlfn.LET(_xlpm.d,_xlfn.XLOOKUP(Q1954,'[1]Birth Dates'!$A:$A,'[1]Birth Dates'!$B:$B,"",0),IF(_xlpm.d=0,"",_xlpm.d))</f>
        <v/>
      </c>
      <c r="T1954" s="196">
        <f>IF(OR(S1954="",A1954="",NOT(ISNUMBER(S1954)),S1954&gt;A1954),"",DATEDIF(S1954,A1954,"Y")&amp;" years, "&amp;DATEDIF(S1954,A1954,"YM")&amp;" months, "&amp;DATEDIF(S1954,A1954,"MD")&amp;" days")</f>
        <v/>
      </c>
      <c r="W1954" s="196">
        <f>_xlfn.LET(_xlpm.d,_xlfn.XLOOKUP(U1954,'[1]Birth Dates'!$A:$A,'[1]Birth Dates'!$B:$B,"",0),IF(_xlpm.d=0,"",_xlpm.d))</f>
        <v/>
      </c>
      <c r="X1954" s="196">
        <f>IF(OR(W1954="",A1954="",NOT(ISNUMBER(W1954)),W1954&gt;A1954),"",DATEDIF(W1954,A1954,"Y")&amp;" years, "&amp;DATEDIF(W1954,A1954,"YM")&amp;" months, "&amp;DATEDIF(W1954,A1954,"MD")&amp;" days")</f>
        <v/>
      </c>
      <c r="AR1954" s="175">
        <f>IF($B1954="","",TEXT($A1954,"yyyymmdd")&amp;"_P"&amp;$C1954&amp;"_C"&amp;$F1954&amp;"_"&amp;TRIM(RIGHT(SUBSTITUTE(TRIM(SUBSTITUTE($M1954,CHAR(160)," "))," ",REPT(" ",60)),60))&amp;IF($Q1954="","","-"&amp;TRIM(RIGHT(SUBSTITUTE(TRIM(SUBSTITUTE($Q1954,CHAR(160)," "))," ",REPT(" ",60)),60)))&amp;IF($U1954="","","-"&amp;TRIM(RIGHT(SUBSTITUTE(TRIM(SUBSTITUTE($U1954,CHAR(160)," "))," ",REPT(" ",60)),60)))&amp;".jpg")</f>
        <v/>
      </c>
    </row>
    <row r="1955" ht="14" customHeight="1">
      <c r="O1955" s="196">
        <f>_xlfn.LET(_xlpm.d,_xlfn.XLOOKUP(M1955,'[1]Birth Dates'!$A:$A,'[1]Birth Dates'!$B:$B,"",0),IF(_xlpm.d=0,"",_xlpm.d))</f>
        <v/>
      </c>
      <c r="P1955" s="196">
        <f>IF(OR(O1955="",A1955="",NOT(ISNUMBER(O1955)),O1955&gt;A1955),"",DATEDIF(O1955,A1955,"Y")&amp;" years, "&amp;DATEDIF(O1955,A1955,"YM")&amp;" months, "&amp;DATEDIF(O1955,A1955,"MD")&amp;" days")</f>
        <v/>
      </c>
      <c r="S1955" s="196">
        <f>_xlfn.LET(_xlpm.d,_xlfn.XLOOKUP(Q1955,'[1]Birth Dates'!$A:$A,'[1]Birth Dates'!$B:$B,"",0),IF(_xlpm.d=0,"",_xlpm.d))</f>
        <v/>
      </c>
      <c r="T1955" s="196">
        <f>IF(OR(S1955="",A1955="",NOT(ISNUMBER(S1955)),S1955&gt;A1955),"",DATEDIF(S1955,A1955,"Y")&amp;" years, "&amp;DATEDIF(S1955,A1955,"YM")&amp;" months, "&amp;DATEDIF(S1955,A1955,"MD")&amp;" days")</f>
        <v/>
      </c>
      <c r="W1955" s="196">
        <f>_xlfn.LET(_xlpm.d,_xlfn.XLOOKUP(U1955,'[1]Birth Dates'!$A:$A,'[1]Birth Dates'!$B:$B,"",0),IF(_xlpm.d=0,"",_xlpm.d))</f>
        <v/>
      </c>
      <c r="X1955" s="196">
        <f>IF(OR(W1955="",A1955="",NOT(ISNUMBER(W1955)),W1955&gt;A1955),"",DATEDIF(W1955,A1955,"Y")&amp;" years, "&amp;DATEDIF(W1955,A1955,"YM")&amp;" months, "&amp;DATEDIF(W1955,A1955,"MD")&amp;" days")</f>
        <v/>
      </c>
      <c r="AR1955" s="175">
        <f>IF($B1955="","",TEXT($A1955,"yyyymmdd")&amp;"_P"&amp;$C1955&amp;"_C"&amp;$F1955&amp;"_"&amp;TRIM(RIGHT(SUBSTITUTE(TRIM(SUBSTITUTE($M1955,CHAR(160)," "))," ",REPT(" ",60)),60))&amp;IF($Q1955="","","-"&amp;TRIM(RIGHT(SUBSTITUTE(TRIM(SUBSTITUTE($Q1955,CHAR(160)," "))," ",REPT(" ",60)),60)))&amp;IF($U1955="","","-"&amp;TRIM(RIGHT(SUBSTITUTE(TRIM(SUBSTITUTE($U1955,CHAR(160)," "))," ",REPT(" ",60)),60)))&amp;".jpg")</f>
        <v/>
      </c>
    </row>
    <row r="1956" ht="14" customHeight="1">
      <c r="O1956" s="196">
        <f>_xlfn.LET(_xlpm.d,_xlfn.XLOOKUP(M1956,'[1]Birth Dates'!$A:$A,'[1]Birth Dates'!$B:$B,"",0),IF(_xlpm.d=0,"",_xlpm.d))</f>
        <v/>
      </c>
      <c r="P1956" s="196">
        <f>IF(OR(O1956="",A1956="",NOT(ISNUMBER(O1956)),O1956&gt;A1956),"",DATEDIF(O1956,A1956,"Y")&amp;" years, "&amp;DATEDIF(O1956,A1956,"YM")&amp;" months, "&amp;DATEDIF(O1956,A1956,"MD")&amp;" days")</f>
        <v/>
      </c>
      <c r="S1956" s="196">
        <f>_xlfn.LET(_xlpm.d,_xlfn.XLOOKUP(Q1956,'[1]Birth Dates'!$A:$A,'[1]Birth Dates'!$B:$B,"",0),IF(_xlpm.d=0,"",_xlpm.d))</f>
        <v/>
      </c>
      <c r="T1956" s="196">
        <f>IF(OR(S1956="",A1956="",NOT(ISNUMBER(S1956)),S1956&gt;A1956),"",DATEDIF(S1956,A1956,"Y")&amp;" years, "&amp;DATEDIF(S1956,A1956,"YM")&amp;" months, "&amp;DATEDIF(S1956,A1956,"MD")&amp;" days")</f>
        <v/>
      </c>
      <c r="W1956" s="196">
        <f>_xlfn.LET(_xlpm.d,_xlfn.XLOOKUP(U1956,'[1]Birth Dates'!$A:$A,'[1]Birth Dates'!$B:$B,"",0),IF(_xlpm.d=0,"",_xlpm.d))</f>
        <v/>
      </c>
      <c r="X1956" s="196">
        <f>IF(OR(W1956="",A1956="",NOT(ISNUMBER(W1956)),W1956&gt;A1956),"",DATEDIF(W1956,A1956,"Y")&amp;" years, "&amp;DATEDIF(W1956,A1956,"YM")&amp;" months, "&amp;DATEDIF(W1956,A1956,"MD")&amp;" days")</f>
        <v/>
      </c>
      <c r="AR1956" s="175">
        <f>IF($B1956="","",TEXT($A1956,"yyyymmdd")&amp;"_P"&amp;$C1956&amp;"_C"&amp;$F1956&amp;"_"&amp;TRIM(RIGHT(SUBSTITUTE(TRIM(SUBSTITUTE($M1956,CHAR(160)," "))," ",REPT(" ",60)),60))&amp;IF($Q1956="","","-"&amp;TRIM(RIGHT(SUBSTITUTE(TRIM(SUBSTITUTE($Q1956,CHAR(160)," "))," ",REPT(" ",60)),60)))&amp;IF($U1956="","","-"&amp;TRIM(RIGHT(SUBSTITUTE(TRIM(SUBSTITUTE($U1956,CHAR(160)," "))," ",REPT(" ",60)),60)))&amp;".jpg")</f>
        <v/>
      </c>
    </row>
    <row r="1957" ht="14" customHeight="1">
      <c r="O1957" s="196">
        <f>_xlfn.LET(_xlpm.d,_xlfn.XLOOKUP(M1957,'[1]Birth Dates'!$A:$A,'[1]Birth Dates'!$B:$B,"",0),IF(_xlpm.d=0,"",_xlpm.d))</f>
        <v/>
      </c>
      <c r="P1957" s="196">
        <f>IF(OR(O1957="",A1957="",NOT(ISNUMBER(O1957)),O1957&gt;A1957),"",DATEDIF(O1957,A1957,"Y")&amp;" years, "&amp;DATEDIF(O1957,A1957,"YM")&amp;" months, "&amp;DATEDIF(O1957,A1957,"MD")&amp;" days")</f>
        <v/>
      </c>
      <c r="S1957" s="196">
        <f>_xlfn.LET(_xlpm.d,_xlfn.XLOOKUP(Q1957,'[1]Birth Dates'!$A:$A,'[1]Birth Dates'!$B:$B,"",0),IF(_xlpm.d=0,"",_xlpm.d))</f>
        <v/>
      </c>
      <c r="T1957" s="196">
        <f>IF(OR(S1957="",A1957="",NOT(ISNUMBER(S1957)),S1957&gt;A1957),"",DATEDIF(S1957,A1957,"Y")&amp;" years, "&amp;DATEDIF(S1957,A1957,"YM")&amp;" months, "&amp;DATEDIF(S1957,A1957,"MD")&amp;" days")</f>
        <v/>
      </c>
      <c r="W1957" s="196">
        <f>_xlfn.LET(_xlpm.d,_xlfn.XLOOKUP(U1957,'[1]Birth Dates'!$A:$A,'[1]Birth Dates'!$B:$B,"",0),IF(_xlpm.d=0,"",_xlpm.d))</f>
        <v/>
      </c>
      <c r="X1957" s="196">
        <f>IF(OR(W1957="",A1957="",NOT(ISNUMBER(W1957)),W1957&gt;A1957),"",DATEDIF(W1957,A1957,"Y")&amp;" years, "&amp;DATEDIF(W1957,A1957,"YM")&amp;" months, "&amp;DATEDIF(W1957,A1957,"MD")&amp;" days")</f>
        <v/>
      </c>
      <c r="AR1957" s="175">
        <f>IF($B1957="","",TEXT($A1957,"yyyymmdd")&amp;"_P"&amp;$C1957&amp;"_C"&amp;$F1957&amp;"_"&amp;TRIM(RIGHT(SUBSTITUTE(TRIM(SUBSTITUTE($M1957,CHAR(160)," "))," ",REPT(" ",60)),60))&amp;IF($Q1957="","","-"&amp;TRIM(RIGHT(SUBSTITUTE(TRIM(SUBSTITUTE($Q1957,CHAR(160)," "))," ",REPT(" ",60)),60)))&amp;IF($U1957="","","-"&amp;TRIM(RIGHT(SUBSTITUTE(TRIM(SUBSTITUTE($U1957,CHAR(160)," "))," ",REPT(" ",60)),60)))&amp;".jpg")</f>
        <v/>
      </c>
    </row>
    <row r="1958" ht="14" customHeight="1">
      <c r="O1958" s="196">
        <f>_xlfn.LET(_xlpm.d,_xlfn.XLOOKUP(M1958,'[1]Birth Dates'!$A:$A,'[1]Birth Dates'!$B:$B,"",0),IF(_xlpm.d=0,"",_xlpm.d))</f>
        <v/>
      </c>
      <c r="P1958" s="196">
        <f>IF(OR(O1958="",A1958="",NOT(ISNUMBER(O1958)),O1958&gt;A1958),"",DATEDIF(O1958,A1958,"Y")&amp;" years, "&amp;DATEDIF(O1958,A1958,"YM")&amp;" months, "&amp;DATEDIF(O1958,A1958,"MD")&amp;" days")</f>
        <v/>
      </c>
      <c r="S1958" s="196">
        <f>_xlfn.LET(_xlpm.d,_xlfn.XLOOKUP(Q1958,'[1]Birth Dates'!$A:$A,'[1]Birth Dates'!$B:$B,"",0),IF(_xlpm.d=0,"",_xlpm.d))</f>
        <v/>
      </c>
      <c r="T1958" s="196">
        <f>IF(OR(S1958="",A1958="",NOT(ISNUMBER(S1958)),S1958&gt;A1958),"",DATEDIF(S1958,A1958,"Y")&amp;" years, "&amp;DATEDIF(S1958,A1958,"YM")&amp;" months, "&amp;DATEDIF(S1958,A1958,"MD")&amp;" days")</f>
        <v/>
      </c>
      <c r="W1958" s="196">
        <f>_xlfn.LET(_xlpm.d,_xlfn.XLOOKUP(U1958,'[1]Birth Dates'!$A:$A,'[1]Birth Dates'!$B:$B,"",0),IF(_xlpm.d=0,"",_xlpm.d))</f>
        <v/>
      </c>
      <c r="X1958" s="196">
        <f>IF(OR(W1958="",A1958="",NOT(ISNUMBER(W1958)),W1958&gt;A1958),"",DATEDIF(W1958,A1958,"Y")&amp;" years, "&amp;DATEDIF(W1958,A1958,"YM")&amp;" months, "&amp;DATEDIF(W1958,A1958,"MD")&amp;" days")</f>
        <v/>
      </c>
      <c r="AR1958" s="175">
        <f>IF($B1958="","",TEXT($A1958,"yyyymmdd")&amp;"_P"&amp;$C1958&amp;"_C"&amp;$F1958&amp;"_"&amp;TRIM(RIGHT(SUBSTITUTE(TRIM(SUBSTITUTE($M1958,CHAR(160)," "))," ",REPT(" ",60)),60))&amp;IF($Q1958="","","-"&amp;TRIM(RIGHT(SUBSTITUTE(TRIM(SUBSTITUTE($Q1958,CHAR(160)," "))," ",REPT(" ",60)),60)))&amp;IF($U1958="","","-"&amp;TRIM(RIGHT(SUBSTITUTE(TRIM(SUBSTITUTE($U1958,CHAR(160)," "))," ",REPT(" ",60)),60)))&amp;".jpg")</f>
        <v/>
      </c>
    </row>
    <row r="1959" ht="14" customHeight="1">
      <c r="O1959" s="196">
        <f>_xlfn.LET(_xlpm.d,_xlfn.XLOOKUP(M1959,'[1]Birth Dates'!$A:$A,'[1]Birth Dates'!$B:$B,"",0),IF(_xlpm.d=0,"",_xlpm.d))</f>
        <v/>
      </c>
      <c r="P1959" s="196">
        <f>IF(OR(O1959="",A1959="",NOT(ISNUMBER(O1959)),O1959&gt;A1959),"",DATEDIF(O1959,A1959,"Y")&amp;" years, "&amp;DATEDIF(O1959,A1959,"YM")&amp;" months, "&amp;DATEDIF(O1959,A1959,"MD")&amp;" days")</f>
        <v/>
      </c>
      <c r="S1959" s="196">
        <f>_xlfn.LET(_xlpm.d,_xlfn.XLOOKUP(Q1959,'[1]Birth Dates'!$A:$A,'[1]Birth Dates'!$B:$B,"",0),IF(_xlpm.d=0,"",_xlpm.d))</f>
        <v/>
      </c>
      <c r="T1959" s="196">
        <f>IF(OR(S1959="",A1959="",NOT(ISNUMBER(S1959)),S1959&gt;A1959),"",DATEDIF(S1959,A1959,"Y")&amp;" years, "&amp;DATEDIF(S1959,A1959,"YM")&amp;" months, "&amp;DATEDIF(S1959,A1959,"MD")&amp;" days")</f>
        <v/>
      </c>
      <c r="W1959" s="196">
        <f>_xlfn.LET(_xlpm.d,_xlfn.XLOOKUP(U1959,'[1]Birth Dates'!$A:$A,'[1]Birth Dates'!$B:$B,"",0),IF(_xlpm.d=0,"",_xlpm.d))</f>
        <v/>
      </c>
      <c r="X1959" s="196">
        <f>IF(OR(W1959="",A1959="",NOT(ISNUMBER(W1959)),W1959&gt;A1959),"",DATEDIF(W1959,A1959,"Y")&amp;" years, "&amp;DATEDIF(W1959,A1959,"YM")&amp;" months, "&amp;DATEDIF(W1959,A1959,"MD")&amp;" days")</f>
        <v/>
      </c>
      <c r="AR1959" s="175">
        <f>IF($B1959="","",TEXT($A1959,"yyyymmdd")&amp;"_P"&amp;$C1959&amp;"_C"&amp;$F1959&amp;"_"&amp;TRIM(RIGHT(SUBSTITUTE(TRIM(SUBSTITUTE($M1959,CHAR(160)," "))," ",REPT(" ",60)),60))&amp;IF($Q1959="","","-"&amp;TRIM(RIGHT(SUBSTITUTE(TRIM(SUBSTITUTE($Q1959,CHAR(160)," "))," ",REPT(" ",60)),60)))&amp;IF($U1959="","","-"&amp;TRIM(RIGHT(SUBSTITUTE(TRIM(SUBSTITUTE($U1959,CHAR(160)," "))," ",REPT(" ",60)),60)))&amp;".jpg")</f>
        <v/>
      </c>
    </row>
    <row r="1960" ht="14" customHeight="1">
      <c r="O1960" s="196">
        <f>_xlfn.LET(_xlpm.d,_xlfn.XLOOKUP(M1960,'[1]Birth Dates'!$A:$A,'[1]Birth Dates'!$B:$B,"",0),IF(_xlpm.d=0,"",_xlpm.d))</f>
        <v/>
      </c>
      <c r="P1960" s="196">
        <f>IF(OR(O1960="",A1960="",NOT(ISNUMBER(O1960)),O1960&gt;A1960),"",DATEDIF(O1960,A1960,"Y")&amp;" years, "&amp;DATEDIF(O1960,A1960,"YM")&amp;" months, "&amp;DATEDIF(O1960,A1960,"MD")&amp;" days")</f>
        <v/>
      </c>
      <c r="S1960" s="196">
        <f>_xlfn.LET(_xlpm.d,_xlfn.XLOOKUP(Q1960,'[1]Birth Dates'!$A:$A,'[1]Birth Dates'!$B:$B,"",0),IF(_xlpm.d=0,"",_xlpm.d))</f>
        <v/>
      </c>
      <c r="T1960" s="196">
        <f>IF(OR(S1960="",A1960="",NOT(ISNUMBER(S1960)),S1960&gt;A1960),"",DATEDIF(S1960,A1960,"Y")&amp;" years, "&amp;DATEDIF(S1960,A1960,"YM")&amp;" months, "&amp;DATEDIF(S1960,A1960,"MD")&amp;" days")</f>
        <v/>
      </c>
      <c r="W1960" s="196">
        <f>_xlfn.LET(_xlpm.d,_xlfn.XLOOKUP(U1960,'[1]Birth Dates'!$A:$A,'[1]Birth Dates'!$B:$B,"",0),IF(_xlpm.d=0,"",_xlpm.d))</f>
        <v/>
      </c>
      <c r="X1960" s="196">
        <f>IF(OR(W1960="",A1960="",NOT(ISNUMBER(W1960)),W1960&gt;A1960),"",DATEDIF(W1960,A1960,"Y")&amp;" years, "&amp;DATEDIF(W1960,A1960,"YM")&amp;" months, "&amp;DATEDIF(W1960,A1960,"MD")&amp;" days")</f>
        <v/>
      </c>
      <c r="AR1960" s="175">
        <f>IF($B1960="","",TEXT($A1960,"yyyymmdd")&amp;"_P"&amp;$C1960&amp;"_C"&amp;$F1960&amp;"_"&amp;TRIM(RIGHT(SUBSTITUTE(TRIM(SUBSTITUTE($M1960,CHAR(160)," "))," ",REPT(" ",60)),60))&amp;IF($Q1960="","","-"&amp;TRIM(RIGHT(SUBSTITUTE(TRIM(SUBSTITUTE($Q1960,CHAR(160)," "))," ",REPT(" ",60)),60)))&amp;IF($U1960="","","-"&amp;TRIM(RIGHT(SUBSTITUTE(TRIM(SUBSTITUTE($U1960,CHAR(160)," "))," ",REPT(" ",60)),60)))&amp;".jpg")</f>
        <v/>
      </c>
    </row>
    <row r="1961" ht="14" customHeight="1">
      <c r="O1961" s="196">
        <f>_xlfn.LET(_xlpm.d,_xlfn.XLOOKUP(M1961,'[1]Birth Dates'!$A:$A,'[1]Birth Dates'!$B:$B,"",0),IF(_xlpm.d=0,"",_xlpm.d))</f>
        <v/>
      </c>
      <c r="P1961" s="196">
        <f>IF(OR(O1961="",A1961="",NOT(ISNUMBER(O1961)),O1961&gt;A1961),"",DATEDIF(O1961,A1961,"Y")&amp;" years, "&amp;DATEDIF(O1961,A1961,"YM")&amp;" months, "&amp;DATEDIF(O1961,A1961,"MD")&amp;" days")</f>
        <v/>
      </c>
      <c r="S1961" s="196">
        <f>_xlfn.LET(_xlpm.d,_xlfn.XLOOKUP(Q1961,'[1]Birth Dates'!$A:$A,'[1]Birth Dates'!$B:$B,"",0),IF(_xlpm.d=0,"",_xlpm.d))</f>
        <v/>
      </c>
      <c r="T1961" s="196">
        <f>IF(OR(S1961="",A1961="",NOT(ISNUMBER(S1961)),S1961&gt;A1961),"",DATEDIF(S1961,A1961,"Y")&amp;" years, "&amp;DATEDIF(S1961,A1961,"YM")&amp;" months, "&amp;DATEDIF(S1961,A1961,"MD")&amp;" days")</f>
        <v/>
      </c>
      <c r="W1961" s="196">
        <f>_xlfn.LET(_xlpm.d,_xlfn.XLOOKUP(U1961,'[1]Birth Dates'!$A:$A,'[1]Birth Dates'!$B:$B,"",0),IF(_xlpm.d=0,"",_xlpm.d))</f>
        <v/>
      </c>
      <c r="X1961" s="196">
        <f>IF(OR(W1961="",A1961="",NOT(ISNUMBER(W1961)),W1961&gt;A1961),"",DATEDIF(W1961,A1961,"Y")&amp;" years, "&amp;DATEDIF(W1961,A1961,"YM")&amp;" months, "&amp;DATEDIF(W1961,A1961,"MD")&amp;" days")</f>
        <v/>
      </c>
      <c r="AR1961" s="175">
        <f>IF($B1961="","",TEXT($A1961,"yyyymmdd")&amp;"_P"&amp;$C1961&amp;"_C"&amp;$F1961&amp;"_"&amp;TRIM(RIGHT(SUBSTITUTE(TRIM(SUBSTITUTE($M1961,CHAR(160)," "))," ",REPT(" ",60)),60))&amp;IF($Q1961="","","-"&amp;TRIM(RIGHT(SUBSTITUTE(TRIM(SUBSTITUTE($Q1961,CHAR(160)," "))," ",REPT(" ",60)),60)))&amp;IF($U1961="","","-"&amp;TRIM(RIGHT(SUBSTITUTE(TRIM(SUBSTITUTE($U1961,CHAR(160)," "))," ",REPT(" ",60)),60)))&amp;".jpg")</f>
        <v/>
      </c>
    </row>
    <row r="1962" ht="14" customHeight="1">
      <c r="O1962" s="196">
        <f>_xlfn.LET(_xlpm.d,_xlfn.XLOOKUP(M1962,'[1]Birth Dates'!$A:$A,'[1]Birth Dates'!$B:$B,"",0),IF(_xlpm.d=0,"",_xlpm.d))</f>
        <v/>
      </c>
      <c r="P1962" s="196">
        <f>IF(OR(O1962="",A1962="",NOT(ISNUMBER(O1962)),O1962&gt;A1962),"",DATEDIF(O1962,A1962,"Y")&amp;" years, "&amp;DATEDIF(O1962,A1962,"YM")&amp;" months, "&amp;DATEDIF(O1962,A1962,"MD")&amp;" days")</f>
        <v/>
      </c>
      <c r="S1962" s="196">
        <f>_xlfn.LET(_xlpm.d,_xlfn.XLOOKUP(Q1962,'[1]Birth Dates'!$A:$A,'[1]Birth Dates'!$B:$B,"",0),IF(_xlpm.d=0,"",_xlpm.d))</f>
        <v/>
      </c>
      <c r="T1962" s="196">
        <f>IF(OR(S1962="",A1962="",NOT(ISNUMBER(S1962)),S1962&gt;A1962),"",DATEDIF(S1962,A1962,"Y")&amp;" years, "&amp;DATEDIF(S1962,A1962,"YM")&amp;" months, "&amp;DATEDIF(S1962,A1962,"MD")&amp;" days")</f>
        <v/>
      </c>
      <c r="W1962" s="196">
        <f>_xlfn.LET(_xlpm.d,_xlfn.XLOOKUP(U1962,'[1]Birth Dates'!$A:$A,'[1]Birth Dates'!$B:$B,"",0),IF(_xlpm.d=0,"",_xlpm.d))</f>
        <v/>
      </c>
      <c r="X1962" s="196">
        <f>IF(OR(W1962="",A1962="",NOT(ISNUMBER(W1962)),W1962&gt;A1962),"",DATEDIF(W1962,A1962,"Y")&amp;" years, "&amp;DATEDIF(W1962,A1962,"YM")&amp;" months, "&amp;DATEDIF(W1962,A1962,"MD")&amp;" days")</f>
        <v/>
      </c>
      <c r="AR1962" s="175">
        <f>IF($B1962="","",TEXT($A1962,"yyyymmdd")&amp;"_P"&amp;$C1962&amp;"_C"&amp;$F1962&amp;"_"&amp;TRIM(RIGHT(SUBSTITUTE(TRIM(SUBSTITUTE($M1962,CHAR(160)," "))," ",REPT(" ",60)),60))&amp;IF($Q1962="","","-"&amp;TRIM(RIGHT(SUBSTITUTE(TRIM(SUBSTITUTE($Q1962,CHAR(160)," "))," ",REPT(" ",60)),60)))&amp;IF($U1962="","","-"&amp;TRIM(RIGHT(SUBSTITUTE(TRIM(SUBSTITUTE($U1962,CHAR(160)," "))," ",REPT(" ",60)),60)))&amp;".jpg")</f>
        <v/>
      </c>
    </row>
    <row r="1963" ht="14" customHeight="1">
      <c r="O1963" s="196">
        <f>_xlfn.LET(_xlpm.d,_xlfn.XLOOKUP(M1963,'[1]Birth Dates'!$A:$A,'[1]Birth Dates'!$B:$B,"",0),IF(_xlpm.d=0,"",_xlpm.d))</f>
        <v/>
      </c>
      <c r="P1963" s="196">
        <f>IF(OR(O1963="",A1963="",NOT(ISNUMBER(O1963)),O1963&gt;A1963),"",DATEDIF(O1963,A1963,"Y")&amp;" years, "&amp;DATEDIF(O1963,A1963,"YM")&amp;" months, "&amp;DATEDIF(O1963,A1963,"MD")&amp;" days")</f>
        <v/>
      </c>
      <c r="S1963" s="196">
        <f>_xlfn.LET(_xlpm.d,_xlfn.XLOOKUP(Q1963,'[1]Birth Dates'!$A:$A,'[1]Birth Dates'!$B:$B,"",0),IF(_xlpm.d=0,"",_xlpm.d))</f>
        <v/>
      </c>
      <c r="T1963" s="196">
        <f>IF(OR(S1963="",A1963="",NOT(ISNUMBER(S1963)),S1963&gt;A1963),"",DATEDIF(S1963,A1963,"Y")&amp;" years, "&amp;DATEDIF(S1963,A1963,"YM")&amp;" months, "&amp;DATEDIF(S1963,A1963,"MD")&amp;" days")</f>
        <v/>
      </c>
      <c r="W1963" s="196">
        <f>_xlfn.LET(_xlpm.d,_xlfn.XLOOKUP(U1963,'[1]Birth Dates'!$A:$A,'[1]Birth Dates'!$B:$B,"",0),IF(_xlpm.d=0,"",_xlpm.d))</f>
        <v/>
      </c>
      <c r="X1963" s="196">
        <f>IF(OR(W1963="",A1963="",NOT(ISNUMBER(W1963)),W1963&gt;A1963),"",DATEDIF(W1963,A1963,"Y")&amp;" years, "&amp;DATEDIF(W1963,A1963,"YM")&amp;" months, "&amp;DATEDIF(W1963,A1963,"MD")&amp;" days")</f>
        <v/>
      </c>
      <c r="AR1963" s="175">
        <f>IF($B1963="","",TEXT($A1963,"yyyymmdd")&amp;"_P"&amp;$C1963&amp;"_C"&amp;$F1963&amp;"_"&amp;TRIM(RIGHT(SUBSTITUTE(TRIM(SUBSTITUTE($M1963,CHAR(160)," "))," ",REPT(" ",60)),60))&amp;IF($Q1963="","","-"&amp;TRIM(RIGHT(SUBSTITUTE(TRIM(SUBSTITUTE($Q1963,CHAR(160)," "))," ",REPT(" ",60)),60)))&amp;IF($U1963="","","-"&amp;TRIM(RIGHT(SUBSTITUTE(TRIM(SUBSTITUTE($U1963,CHAR(160)," "))," ",REPT(" ",60)),60)))&amp;".jpg")</f>
        <v/>
      </c>
    </row>
    <row r="1964" ht="14" customHeight="1">
      <c r="O1964" s="196">
        <f>_xlfn.LET(_xlpm.d,_xlfn.XLOOKUP(M1964,'[1]Birth Dates'!$A:$A,'[1]Birth Dates'!$B:$B,"",0),IF(_xlpm.d=0,"",_xlpm.d))</f>
        <v/>
      </c>
      <c r="P1964" s="196">
        <f>IF(OR(O1964="",A1964="",NOT(ISNUMBER(O1964)),O1964&gt;A1964),"",DATEDIF(O1964,A1964,"Y")&amp;" years, "&amp;DATEDIF(O1964,A1964,"YM")&amp;" months, "&amp;DATEDIF(O1964,A1964,"MD")&amp;" days")</f>
        <v/>
      </c>
      <c r="S1964" s="196">
        <f>_xlfn.LET(_xlpm.d,_xlfn.XLOOKUP(Q1964,'[1]Birth Dates'!$A:$A,'[1]Birth Dates'!$B:$B,"",0),IF(_xlpm.d=0,"",_xlpm.d))</f>
        <v/>
      </c>
      <c r="T1964" s="196">
        <f>IF(OR(S1964="",A1964="",NOT(ISNUMBER(S1964)),S1964&gt;A1964),"",DATEDIF(S1964,A1964,"Y")&amp;" years, "&amp;DATEDIF(S1964,A1964,"YM")&amp;" months, "&amp;DATEDIF(S1964,A1964,"MD")&amp;" days")</f>
        <v/>
      </c>
      <c r="W1964" s="196">
        <f>_xlfn.LET(_xlpm.d,_xlfn.XLOOKUP(U1964,'[1]Birth Dates'!$A:$A,'[1]Birth Dates'!$B:$B,"",0),IF(_xlpm.d=0,"",_xlpm.d))</f>
        <v/>
      </c>
      <c r="X1964" s="196">
        <f>IF(OR(W1964="",A1964="",NOT(ISNUMBER(W1964)),W1964&gt;A1964),"",DATEDIF(W1964,A1964,"Y")&amp;" years, "&amp;DATEDIF(W1964,A1964,"YM")&amp;" months, "&amp;DATEDIF(W1964,A1964,"MD")&amp;" days")</f>
        <v/>
      </c>
      <c r="AR1964" s="175">
        <f>IF($B1964="","",TEXT($A1964,"yyyymmdd")&amp;"_P"&amp;$C1964&amp;"_C"&amp;$F1964&amp;"_"&amp;TRIM(RIGHT(SUBSTITUTE(TRIM(SUBSTITUTE($M1964,CHAR(160)," "))," ",REPT(" ",60)),60))&amp;IF($Q1964="","","-"&amp;TRIM(RIGHT(SUBSTITUTE(TRIM(SUBSTITUTE($Q1964,CHAR(160)," "))," ",REPT(" ",60)),60)))&amp;IF($U1964="","","-"&amp;TRIM(RIGHT(SUBSTITUTE(TRIM(SUBSTITUTE($U1964,CHAR(160)," "))," ",REPT(" ",60)),60)))&amp;".jpg")</f>
        <v/>
      </c>
    </row>
    <row r="1965" ht="14" customHeight="1">
      <c r="O1965" s="196">
        <f>_xlfn.LET(_xlpm.d,_xlfn.XLOOKUP(M1965,'[1]Birth Dates'!$A:$A,'[1]Birth Dates'!$B:$B,"",0),IF(_xlpm.d=0,"",_xlpm.d))</f>
        <v/>
      </c>
      <c r="P1965" s="196">
        <f>IF(OR(O1965="",A1965="",NOT(ISNUMBER(O1965)),O1965&gt;A1965),"",DATEDIF(O1965,A1965,"Y")&amp;" years, "&amp;DATEDIF(O1965,A1965,"YM")&amp;" months, "&amp;DATEDIF(O1965,A1965,"MD")&amp;" days")</f>
        <v/>
      </c>
      <c r="S1965" s="196">
        <f>_xlfn.LET(_xlpm.d,_xlfn.XLOOKUP(Q1965,'[1]Birth Dates'!$A:$A,'[1]Birth Dates'!$B:$B,"",0),IF(_xlpm.d=0,"",_xlpm.d))</f>
        <v/>
      </c>
      <c r="T1965" s="196">
        <f>IF(OR(S1965="",A1965="",NOT(ISNUMBER(S1965)),S1965&gt;A1965),"",DATEDIF(S1965,A1965,"Y")&amp;" years, "&amp;DATEDIF(S1965,A1965,"YM")&amp;" months, "&amp;DATEDIF(S1965,A1965,"MD")&amp;" days")</f>
        <v/>
      </c>
      <c r="W1965" s="196">
        <f>_xlfn.LET(_xlpm.d,_xlfn.XLOOKUP(U1965,'[1]Birth Dates'!$A:$A,'[1]Birth Dates'!$B:$B,"",0),IF(_xlpm.d=0,"",_xlpm.d))</f>
        <v/>
      </c>
      <c r="X1965" s="196">
        <f>IF(OR(W1965="",A1965="",NOT(ISNUMBER(W1965)),W1965&gt;A1965),"",DATEDIF(W1965,A1965,"Y")&amp;" years, "&amp;DATEDIF(W1965,A1965,"YM")&amp;" months, "&amp;DATEDIF(W1965,A1965,"MD")&amp;" days")</f>
        <v/>
      </c>
      <c r="AR1965" s="175">
        <f>IF($B1965="","",TEXT($A1965,"yyyymmdd")&amp;"_P"&amp;$C1965&amp;"_C"&amp;$F1965&amp;"_"&amp;TRIM(RIGHT(SUBSTITUTE(TRIM(SUBSTITUTE($M1965,CHAR(160)," "))," ",REPT(" ",60)),60))&amp;IF($Q1965="","","-"&amp;TRIM(RIGHT(SUBSTITUTE(TRIM(SUBSTITUTE($Q1965,CHAR(160)," "))," ",REPT(" ",60)),60)))&amp;IF($U1965="","","-"&amp;TRIM(RIGHT(SUBSTITUTE(TRIM(SUBSTITUTE($U1965,CHAR(160)," "))," ",REPT(" ",60)),60)))&amp;".jpg")</f>
        <v/>
      </c>
    </row>
    <row r="1966" ht="14" customHeight="1">
      <c r="O1966" s="196">
        <f>_xlfn.LET(_xlpm.d,_xlfn.XLOOKUP(M1966,'[1]Birth Dates'!$A:$A,'[1]Birth Dates'!$B:$B,"",0),IF(_xlpm.d=0,"",_xlpm.d))</f>
        <v/>
      </c>
      <c r="P1966" s="196">
        <f>IF(OR(O1966="",A1966="",NOT(ISNUMBER(O1966)),O1966&gt;A1966),"",DATEDIF(O1966,A1966,"Y")&amp;" years, "&amp;DATEDIF(O1966,A1966,"YM")&amp;" months, "&amp;DATEDIF(O1966,A1966,"MD")&amp;" days")</f>
        <v/>
      </c>
      <c r="S1966" s="196">
        <f>_xlfn.LET(_xlpm.d,_xlfn.XLOOKUP(Q1966,'[1]Birth Dates'!$A:$A,'[1]Birth Dates'!$B:$B,"",0),IF(_xlpm.d=0,"",_xlpm.d))</f>
        <v/>
      </c>
      <c r="T1966" s="196">
        <f>IF(OR(S1966="",A1966="",NOT(ISNUMBER(S1966)),S1966&gt;A1966),"",DATEDIF(S1966,A1966,"Y")&amp;" years, "&amp;DATEDIF(S1966,A1966,"YM")&amp;" months, "&amp;DATEDIF(S1966,A1966,"MD")&amp;" days")</f>
        <v/>
      </c>
      <c r="W1966" s="196">
        <f>_xlfn.LET(_xlpm.d,_xlfn.XLOOKUP(U1966,'[1]Birth Dates'!$A:$A,'[1]Birth Dates'!$B:$B,"",0),IF(_xlpm.d=0,"",_xlpm.d))</f>
        <v/>
      </c>
      <c r="X1966" s="196">
        <f>IF(OR(W1966="",A1966="",NOT(ISNUMBER(W1966)),W1966&gt;A1966),"",DATEDIF(W1966,A1966,"Y")&amp;" years, "&amp;DATEDIF(W1966,A1966,"YM")&amp;" months, "&amp;DATEDIF(W1966,A1966,"MD")&amp;" days")</f>
        <v/>
      </c>
      <c r="AR1966" s="175">
        <f>IF($B1966="","",TEXT($A1966,"yyyymmdd")&amp;"_P"&amp;$C1966&amp;"_C"&amp;$F1966&amp;"_"&amp;TRIM(RIGHT(SUBSTITUTE(TRIM(SUBSTITUTE($M1966,CHAR(160)," "))," ",REPT(" ",60)),60))&amp;IF($Q1966="","","-"&amp;TRIM(RIGHT(SUBSTITUTE(TRIM(SUBSTITUTE($Q1966,CHAR(160)," "))," ",REPT(" ",60)),60)))&amp;IF($U1966="","","-"&amp;TRIM(RIGHT(SUBSTITUTE(TRIM(SUBSTITUTE($U1966,CHAR(160)," "))," ",REPT(" ",60)),60)))&amp;".jpg")</f>
        <v/>
      </c>
    </row>
    <row r="1967" ht="14" customHeight="1">
      <c r="O1967" s="196">
        <f>_xlfn.LET(_xlpm.d,_xlfn.XLOOKUP(M1967,'[1]Birth Dates'!$A:$A,'[1]Birth Dates'!$B:$B,"",0),IF(_xlpm.d=0,"",_xlpm.d))</f>
        <v/>
      </c>
      <c r="P1967" s="196">
        <f>IF(OR(O1967="",A1967="",NOT(ISNUMBER(O1967)),O1967&gt;A1967),"",DATEDIF(O1967,A1967,"Y")&amp;" years, "&amp;DATEDIF(O1967,A1967,"YM")&amp;" months, "&amp;DATEDIF(O1967,A1967,"MD")&amp;" days")</f>
        <v/>
      </c>
      <c r="S1967" s="196">
        <f>_xlfn.LET(_xlpm.d,_xlfn.XLOOKUP(Q1967,'[1]Birth Dates'!$A:$A,'[1]Birth Dates'!$B:$B,"",0),IF(_xlpm.d=0,"",_xlpm.d))</f>
        <v/>
      </c>
      <c r="T1967" s="196">
        <f>IF(OR(S1967="",A1967="",NOT(ISNUMBER(S1967)),S1967&gt;A1967),"",DATEDIF(S1967,A1967,"Y")&amp;" years, "&amp;DATEDIF(S1967,A1967,"YM")&amp;" months, "&amp;DATEDIF(S1967,A1967,"MD")&amp;" days")</f>
        <v/>
      </c>
      <c r="W1967" s="196">
        <f>_xlfn.LET(_xlpm.d,_xlfn.XLOOKUP(U1967,'[1]Birth Dates'!$A:$A,'[1]Birth Dates'!$B:$B,"",0),IF(_xlpm.d=0,"",_xlpm.d))</f>
        <v/>
      </c>
      <c r="X1967" s="196">
        <f>IF(OR(W1967="",A1967="",NOT(ISNUMBER(W1967)),W1967&gt;A1967),"",DATEDIF(W1967,A1967,"Y")&amp;" years, "&amp;DATEDIF(W1967,A1967,"YM")&amp;" months, "&amp;DATEDIF(W1967,A1967,"MD")&amp;" days")</f>
        <v/>
      </c>
      <c r="AR1967" s="175">
        <f>IF($B1967="","",TEXT($A1967,"yyyymmdd")&amp;"_P"&amp;$C1967&amp;"_C"&amp;$F1967&amp;"_"&amp;TRIM(RIGHT(SUBSTITUTE(TRIM(SUBSTITUTE($M1967,CHAR(160)," "))," ",REPT(" ",60)),60))&amp;IF($Q1967="","","-"&amp;TRIM(RIGHT(SUBSTITUTE(TRIM(SUBSTITUTE($Q1967,CHAR(160)," "))," ",REPT(" ",60)),60)))&amp;IF($U1967="","","-"&amp;TRIM(RIGHT(SUBSTITUTE(TRIM(SUBSTITUTE($U1967,CHAR(160)," "))," ",REPT(" ",60)),60)))&amp;".jpg")</f>
        <v/>
      </c>
    </row>
    <row r="1968" ht="14" customHeight="1">
      <c r="O1968" s="196">
        <f>_xlfn.LET(_xlpm.d,_xlfn.XLOOKUP(M1968,'[1]Birth Dates'!$A:$A,'[1]Birth Dates'!$B:$B,"",0),IF(_xlpm.d=0,"",_xlpm.d))</f>
        <v/>
      </c>
      <c r="P1968" s="196">
        <f>IF(OR(O1968="",A1968="",NOT(ISNUMBER(O1968)),O1968&gt;A1968),"",DATEDIF(O1968,A1968,"Y")&amp;" years, "&amp;DATEDIF(O1968,A1968,"YM")&amp;" months, "&amp;DATEDIF(O1968,A1968,"MD")&amp;" days")</f>
        <v/>
      </c>
      <c r="S1968" s="196">
        <f>_xlfn.LET(_xlpm.d,_xlfn.XLOOKUP(Q1968,'[1]Birth Dates'!$A:$A,'[1]Birth Dates'!$B:$B,"",0),IF(_xlpm.d=0,"",_xlpm.d))</f>
        <v/>
      </c>
      <c r="T1968" s="196">
        <f>IF(OR(S1968="",A1968="",NOT(ISNUMBER(S1968)),S1968&gt;A1968),"",DATEDIF(S1968,A1968,"Y")&amp;" years, "&amp;DATEDIF(S1968,A1968,"YM")&amp;" months, "&amp;DATEDIF(S1968,A1968,"MD")&amp;" days")</f>
        <v/>
      </c>
      <c r="W1968" s="196">
        <f>_xlfn.LET(_xlpm.d,_xlfn.XLOOKUP(U1968,'[1]Birth Dates'!$A:$A,'[1]Birth Dates'!$B:$B,"",0),IF(_xlpm.d=0,"",_xlpm.d))</f>
        <v/>
      </c>
      <c r="X1968" s="196">
        <f>IF(OR(W1968="",A1968="",NOT(ISNUMBER(W1968)),W1968&gt;A1968),"",DATEDIF(W1968,A1968,"Y")&amp;" years, "&amp;DATEDIF(W1968,A1968,"YM")&amp;" months, "&amp;DATEDIF(W1968,A1968,"MD")&amp;" days")</f>
        <v/>
      </c>
      <c r="AR1968" s="175">
        <f>IF($B1968="","",TEXT($A1968,"yyyymmdd")&amp;"_P"&amp;$C1968&amp;"_C"&amp;$F1968&amp;"_"&amp;TRIM(RIGHT(SUBSTITUTE(TRIM(SUBSTITUTE($M1968,CHAR(160)," "))," ",REPT(" ",60)),60))&amp;IF($Q1968="","","-"&amp;TRIM(RIGHT(SUBSTITUTE(TRIM(SUBSTITUTE($Q1968,CHAR(160)," "))," ",REPT(" ",60)),60)))&amp;IF($U1968="","","-"&amp;TRIM(RIGHT(SUBSTITUTE(TRIM(SUBSTITUTE($U1968,CHAR(160)," "))," ",REPT(" ",60)),60)))&amp;".jpg")</f>
        <v/>
      </c>
    </row>
    <row r="1969" ht="14" customHeight="1">
      <c r="O1969" s="196">
        <f>_xlfn.LET(_xlpm.d,_xlfn.XLOOKUP(M1969,'[1]Birth Dates'!$A:$A,'[1]Birth Dates'!$B:$B,"",0),IF(_xlpm.d=0,"",_xlpm.d))</f>
        <v/>
      </c>
      <c r="P1969" s="196">
        <f>IF(OR(O1969="",A1969="",NOT(ISNUMBER(O1969)),O1969&gt;A1969),"",DATEDIF(O1969,A1969,"Y")&amp;" years, "&amp;DATEDIF(O1969,A1969,"YM")&amp;" months, "&amp;DATEDIF(O1969,A1969,"MD")&amp;" days")</f>
        <v/>
      </c>
      <c r="S1969" s="196">
        <f>_xlfn.LET(_xlpm.d,_xlfn.XLOOKUP(Q1969,'[1]Birth Dates'!$A:$A,'[1]Birth Dates'!$B:$B,"",0),IF(_xlpm.d=0,"",_xlpm.d))</f>
        <v/>
      </c>
      <c r="T1969" s="196">
        <f>IF(OR(S1969="",A1969="",NOT(ISNUMBER(S1969)),S1969&gt;A1969),"",DATEDIF(S1969,A1969,"Y")&amp;" years, "&amp;DATEDIF(S1969,A1969,"YM")&amp;" months, "&amp;DATEDIF(S1969,A1969,"MD")&amp;" days")</f>
        <v/>
      </c>
      <c r="W1969" s="196">
        <f>_xlfn.LET(_xlpm.d,_xlfn.XLOOKUP(U1969,'[1]Birth Dates'!$A:$A,'[1]Birth Dates'!$B:$B,"",0),IF(_xlpm.d=0,"",_xlpm.d))</f>
        <v/>
      </c>
      <c r="X1969" s="196">
        <f>IF(OR(W1969="",A1969="",NOT(ISNUMBER(W1969)),W1969&gt;A1969),"",DATEDIF(W1969,A1969,"Y")&amp;" years, "&amp;DATEDIF(W1969,A1969,"YM")&amp;" months, "&amp;DATEDIF(W1969,A1969,"MD")&amp;" days")</f>
        <v/>
      </c>
      <c r="AR1969" s="175">
        <f>IF($B1969="","",TEXT($A1969,"yyyymmdd")&amp;"_P"&amp;$C1969&amp;"_C"&amp;$F1969&amp;"_"&amp;TRIM(RIGHT(SUBSTITUTE(TRIM(SUBSTITUTE($M1969,CHAR(160)," "))," ",REPT(" ",60)),60))&amp;IF($Q1969="","","-"&amp;TRIM(RIGHT(SUBSTITUTE(TRIM(SUBSTITUTE($Q1969,CHAR(160)," "))," ",REPT(" ",60)),60)))&amp;IF($U1969="","","-"&amp;TRIM(RIGHT(SUBSTITUTE(TRIM(SUBSTITUTE($U1969,CHAR(160)," "))," ",REPT(" ",60)),60)))&amp;".jpg")</f>
        <v/>
      </c>
    </row>
    <row r="1970" ht="14" customHeight="1">
      <c r="O1970" s="196">
        <f>_xlfn.LET(_xlpm.d,_xlfn.XLOOKUP(M1970,'[1]Birth Dates'!$A:$A,'[1]Birth Dates'!$B:$B,"",0),IF(_xlpm.d=0,"",_xlpm.d))</f>
        <v/>
      </c>
      <c r="P1970" s="196">
        <f>IF(OR(O1970="",A1970="",NOT(ISNUMBER(O1970)),O1970&gt;A1970),"",DATEDIF(O1970,A1970,"Y")&amp;" years, "&amp;DATEDIF(O1970,A1970,"YM")&amp;" months, "&amp;DATEDIF(O1970,A1970,"MD")&amp;" days")</f>
        <v/>
      </c>
      <c r="S1970" s="196">
        <f>_xlfn.LET(_xlpm.d,_xlfn.XLOOKUP(Q1970,'[1]Birth Dates'!$A:$A,'[1]Birth Dates'!$B:$B,"",0),IF(_xlpm.d=0,"",_xlpm.d))</f>
        <v/>
      </c>
      <c r="T1970" s="196">
        <f>IF(OR(S1970="",A1970="",NOT(ISNUMBER(S1970)),S1970&gt;A1970),"",DATEDIF(S1970,A1970,"Y")&amp;" years, "&amp;DATEDIF(S1970,A1970,"YM")&amp;" months, "&amp;DATEDIF(S1970,A1970,"MD")&amp;" days")</f>
        <v/>
      </c>
      <c r="W1970" s="196">
        <f>_xlfn.LET(_xlpm.d,_xlfn.XLOOKUP(U1970,'[1]Birth Dates'!$A:$A,'[1]Birth Dates'!$B:$B,"",0),IF(_xlpm.d=0,"",_xlpm.d))</f>
        <v/>
      </c>
      <c r="X1970" s="196">
        <f>IF(OR(W1970="",A1970="",NOT(ISNUMBER(W1970)),W1970&gt;A1970),"",DATEDIF(W1970,A1970,"Y")&amp;" years, "&amp;DATEDIF(W1970,A1970,"YM")&amp;" months, "&amp;DATEDIF(W1970,A1970,"MD")&amp;" days")</f>
        <v/>
      </c>
      <c r="AR1970" s="175">
        <f>IF($B1970="","",TEXT($A1970,"yyyymmdd")&amp;"_P"&amp;$C1970&amp;"_C"&amp;$F1970&amp;"_"&amp;TRIM(RIGHT(SUBSTITUTE(TRIM(SUBSTITUTE($M1970,CHAR(160)," "))," ",REPT(" ",60)),60))&amp;IF($Q1970="","","-"&amp;TRIM(RIGHT(SUBSTITUTE(TRIM(SUBSTITUTE($Q1970,CHAR(160)," "))," ",REPT(" ",60)),60)))&amp;IF($U1970="","","-"&amp;TRIM(RIGHT(SUBSTITUTE(TRIM(SUBSTITUTE($U1970,CHAR(160)," "))," ",REPT(" ",60)),60)))&amp;".jpg")</f>
        <v/>
      </c>
    </row>
    <row r="1971" ht="14" customHeight="1">
      <c r="O1971" s="196">
        <f>_xlfn.LET(_xlpm.d,_xlfn.XLOOKUP(M1971,'[1]Birth Dates'!$A:$A,'[1]Birth Dates'!$B:$B,"",0),IF(_xlpm.d=0,"",_xlpm.d))</f>
        <v/>
      </c>
      <c r="P1971" s="196">
        <f>IF(OR(O1971="",A1971="",NOT(ISNUMBER(O1971)),O1971&gt;A1971),"",DATEDIF(O1971,A1971,"Y")&amp;" years, "&amp;DATEDIF(O1971,A1971,"YM")&amp;" months, "&amp;DATEDIF(O1971,A1971,"MD")&amp;" days")</f>
        <v/>
      </c>
      <c r="S1971" s="196">
        <f>_xlfn.LET(_xlpm.d,_xlfn.XLOOKUP(Q1971,'[1]Birth Dates'!$A:$A,'[1]Birth Dates'!$B:$B,"",0),IF(_xlpm.d=0,"",_xlpm.d))</f>
        <v/>
      </c>
      <c r="T1971" s="196">
        <f>IF(OR(S1971="",A1971="",NOT(ISNUMBER(S1971)),S1971&gt;A1971),"",DATEDIF(S1971,A1971,"Y")&amp;" years, "&amp;DATEDIF(S1971,A1971,"YM")&amp;" months, "&amp;DATEDIF(S1971,A1971,"MD")&amp;" days")</f>
        <v/>
      </c>
      <c r="W1971" s="196">
        <f>_xlfn.LET(_xlpm.d,_xlfn.XLOOKUP(U1971,'[1]Birth Dates'!$A:$A,'[1]Birth Dates'!$B:$B,"",0),IF(_xlpm.d=0,"",_xlpm.d))</f>
        <v/>
      </c>
      <c r="X1971" s="196">
        <f>IF(OR(W1971="",A1971="",NOT(ISNUMBER(W1971)),W1971&gt;A1971),"",DATEDIF(W1971,A1971,"Y")&amp;" years, "&amp;DATEDIF(W1971,A1971,"YM")&amp;" months, "&amp;DATEDIF(W1971,A1971,"MD")&amp;" days")</f>
        <v/>
      </c>
      <c r="AR1971" s="175">
        <f>IF($B1971="","",TEXT($A1971,"yyyymmdd")&amp;"_P"&amp;$C1971&amp;"_C"&amp;$F1971&amp;"_"&amp;TRIM(RIGHT(SUBSTITUTE(TRIM(SUBSTITUTE($M1971,CHAR(160)," "))," ",REPT(" ",60)),60))&amp;IF($Q1971="","","-"&amp;TRIM(RIGHT(SUBSTITUTE(TRIM(SUBSTITUTE($Q1971,CHAR(160)," "))," ",REPT(" ",60)),60)))&amp;IF($U1971="","","-"&amp;TRIM(RIGHT(SUBSTITUTE(TRIM(SUBSTITUTE($U1971,CHAR(160)," "))," ",REPT(" ",60)),60)))&amp;".jpg")</f>
        <v/>
      </c>
    </row>
    <row r="1972" ht="14" customHeight="1">
      <c r="O1972" s="196">
        <f>_xlfn.LET(_xlpm.d,_xlfn.XLOOKUP(M1972,'[1]Birth Dates'!$A:$A,'[1]Birth Dates'!$B:$B,"",0),IF(_xlpm.d=0,"",_xlpm.d))</f>
        <v/>
      </c>
      <c r="P1972" s="196">
        <f>IF(OR(O1972="",A1972="",NOT(ISNUMBER(O1972)),O1972&gt;A1972),"",DATEDIF(O1972,A1972,"Y")&amp;" years, "&amp;DATEDIF(O1972,A1972,"YM")&amp;" months, "&amp;DATEDIF(O1972,A1972,"MD")&amp;" days")</f>
        <v/>
      </c>
      <c r="S1972" s="196">
        <f>_xlfn.LET(_xlpm.d,_xlfn.XLOOKUP(Q1972,'[1]Birth Dates'!$A:$A,'[1]Birth Dates'!$B:$B,"",0),IF(_xlpm.d=0,"",_xlpm.d))</f>
        <v/>
      </c>
      <c r="T1972" s="196">
        <f>IF(OR(S1972="",A1972="",NOT(ISNUMBER(S1972)),S1972&gt;A1972),"",DATEDIF(S1972,A1972,"Y")&amp;" years, "&amp;DATEDIF(S1972,A1972,"YM")&amp;" months, "&amp;DATEDIF(S1972,A1972,"MD")&amp;" days")</f>
        <v/>
      </c>
      <c r="W1972" s="196">
        <f>_xlfn.LET(_xlpm.d,_xlfn.XLOOKUP(U1972,'[1]Birth Dates'!$A:$A,'[1]Birth Dates'!$B:$B,"",0),IF(_xlpm.d=0,"",_xlpm.d))</f>
        <v/>
      </c>
      <c r="X1972" s="196">
        <f>IF(OR(W1972="",A1972="",NOT(ISNUMBER(W1972)),W1972&gt;A1972),"",DATEDIF(W1972,A1972,"Y")&amp;" years, "&amp;DATEDIF(W1972,A1972,"YM")&amp;" months, "&amp;DATEDIF(W1972,A1972,"MD")&amp;" days")</f>
        <v/>
      </c>
      <c r="AR1972" s="175">
        <f>IF($B1972="","",TEXT($A1972,"yyyymmdd")&amp;"_P"&amp;$C1972&amp;"_C"&amp;$F1972&amp;"_"&amp;TRIM(RIGHT(SUBSTITUTE(TRIM(SUBSTITUTE($M1972,CHAR(160)," "))," ",REPT(" ",60)),60))&amp;IF($Q1972="","","-"&amp;TRIM(RIGHT(SUBSTITUTE(TRIM(SUBSTITUTE($Q1972,CHAR(160)," "))," ",REPT(" ",60)),60)))&amp;IF($U1972="","","-"&amp;TRIM(RIGHT(SUBSTITUTE(TRIM(SUBSTITUTE($U1972,CHAR(160)," "))," ",REPT(" ",60)),60)))&amp;".jpg")</f>
        <v/>
      </c>
    </row>
    <row r="1973" ht="14" customHeight="1">
      <c r="O1973" s="196">
        <f>_xlfn.LET(_xlpm.d,_xlfn.XLOOKUP(M1973,'[1]Birth Dates'!$A:$A,'[1]Birth Dates'!$B:$B,"",0),IF(_xlpm.d=0,"",_xlpm.d))</f>
        <v/>
      </c>
      <c r="P1973" s="196">
        <f>IF(OR(O1973="",A1973="",NOT(ISNUMBER(O1973)),O1973&gt;A1973),"",DATEDIF(O1973,A1973,"Y")&amp;" years, "&amp;DATEDIF(O1973,A1973,"YM")&amp;" months, "&amp;DATEDIF(O1973,A1973,"MD")&amp;" days")</f>
        <v/>
      </c>
      <c r="S1973" s="196">
        <f>_xlfn.LET(_xlpm.d,_xlfn.XLOOKUP(Q1973,'[1]Birth Dates'!$A:$A,'[1]Birth Dates'!$B:$B,"",0),IF(_xlpm.d=0,"",_xlpm.d))</f>
        <v/>
      </c>
      <c r="T1973" s="196">
        <f>IF(OR(S1973="",A1973="",NOT(ISNUMBER(S1973)),S1973&gt;A1973),"",DATEDIF(S1973,A1973,"Y")&amp;" years, "&amp;DATEDIF(S1973,A1973,"YM")&amp;" months, "&amp;DATEDIF(S1973,A1973,"MD")&amp;" days")</f>
        <v/>
      </c>
      <c r="W1973" s="196">
        <f>_xlfn.LET(_xlpm.d,_xlfn.XLOOKUP(U1973,'[1]Birth Dates'!$A:$A,'[1]Birth Dates'!$B:$B,"",0),IF(_xlpm.d=0,"",_xlpm.d))</f>
        <v/>
      </c>
      <c r="X1973" s="196">
        <f>IF(OR(W1973="",A1973="",NOT(ISNUMBER(W1973)),W1973&gt;A1973),"",DATEDIF(W1973,A1973,"Y")&amp;" years, "&amp;DATEDIF(W1973,A1973,"YM")&amp;" months, "&amp;DATEDIF(W1973,A1973,"MD")&amp;" days")</f>
        <v/>
      </c>
      <c r="AR1973" s="175">
        <f>IF($B1973="","",TEXT($A1973,"yyyymmdd")&amp;"_P"&amp;$C1973&amp;"_C"&amp;$F1973&amp;"_"&amp;TRIM(RIGHT(SUBSTITUTE(TRIM(SUBSTITUTE($M1973,CHAR(160)," "))," ",REPT(" ",60)),60))&amp;IF($Q1973="","","-"&amp;TRIM(RIGHT(SUBSTITUTE(TRIM(SUBSTITUTE($Q1973,CHAR(160)," "))," ",REPT(" ",60)),60)))&amp;IF($U1973="","","-"&amp;TRIM(RIGHT(SUBSTITUTE(TRIM(SUBSTITUTE($U1973,CHAR(160)," "))," ",REPT(" ",60)),60)))&amp;".jpg")</f>
        <v/>
      </c>
    </row>
    <row r="1974" ht="14" customHeight="1">
      <c r="O1974" s="196">
        <f>_xlfn.LET(_xlpm.d,_xlfn.XLOOKUP(M1974,'[1]Birth Dates'!$A:$A,'[1]Birth Dates'!$B:$B,"",0),IF(_xlpm.d=0,"",_xlpm.d))</f>
        <v/>
      </c>
      <c r="P1974" s="196">
        <f>IF(OR(O1974="",A1974="",NOT(ISNUMBER(O1974)),O1974&gt;A1974),"",DATEDIF(O1974,A1974,"Y")&amp;" years, "&amp;DATEDIF(O1974,A1974,"YM")&amp;" months, "&amp;DATEDIF(O1974,A1974,"MD")&amp;" days")</f>
        <v/>
      </c>
      <c r="S1974" s="196">
        <f>_xlfn.LET(_xlpm.d,_xlfn.XLOOKUP(Q1974,'[1]Birth Dates'!$A:$A,'[1]Birth Dates'!$B:$B,"",0),IF(_xlpm.d=0,"",_xlpm.d))</f>
        <v/>
      </c>
      <c r="T1974" s="196">
        <f>IF(OR(S1974="",A1974="",NOT(ISNUMBER(S1974)),S1974&gt;A1974),"",DATEDIF(S1974,A1974,"Y")&amp;" years, "&amp;DATEDIF(S1974,A1974,"YM")&amp;" months, "&amp;DATEDIF(S1974,A1974,"MD")&amp;" days")</f>
        <v/>
      </c>
      <c r="W1974" s="196">
        <f>_xlfn.LET(_xlpm.d,_xlfn.XLOOKUP(U1974,'[1]Birth Dates'!$A:$A,'[1]Birth Dates'!$B:$B,"",0),IF(_xlpm.d=0,"",_xlpm.d))</f>
        <v/>
      </c>
      <c r="X1974" s="196">
        <f>IF(OR(W1974="",A1974="",NOT(ISNUMBER(W1974)),W1974&gt;A1974),"",DATEDIF(W1974,A1974,"Y")&amp;" years, "&amp;DATEDIF(W1974,A1974,"YM")&amp;" months, "&amp;DATEDIF(W1974,A1974,"MD")&amp;" days")</f>
        <v/>
      </c>
      <c r="AR1974" s="175">
        <f>IF($B1974="","",TEXT($A1974,"yyyymmdd")&amp;"_P"&amp;$C1974&amp;"_C"&amp;$F1974&amp;"_"&amp;TRIM(RIGHT(SUBSTITUTE(TRIM(SUBSTITUTE($M1974,CHAR(160)," "))," ",REPT(" ",60)),60))&amp;IF($Q1974="","","-"&amp;TRIM(RIGHT(SUBSTITUTE(TRIM(SUBSTITUTE($Q1974,CHAR(160)," "))," ",REPT(" ",60)),60)))&amp;IF($U1974="","","-"&amp;TRIM(RIGHT(SUBSTITUTE(TRIM(SUBSTITUTE($U1974,CHAR(160)," "))," ",REPT(" ",60)),60)))&amp;".jpg")</f>
        <v/>
      </c>
    </row>
    <row r="1975" ht="14" customHeight="1">
      <c r="O1975" s="196">
        <f>_xlfn.LET(_xlpm.d,_xlfn.XLOOKUP(M1975,'[1]Birth Dates'!$A:$A,'[1]Birth Dates'!$B:$B,"",0),IF(_xlpm.d=0,"",_xlpm.d))</f>
        <v/>
      </c>
      <c r="P1975" s="196">
        <f>IF(OR(O1975="",A1975="",NOT(ISNUMBER(O1975)),O1975&gt;A1975),"",DATEDIF(O1975,A1975,"Y")&amp;" years, "&amp;DATEDIF(O1975,A1975,"YM")&amp;" months, "&amp;DATEDIF(O1975,A1975,"MD")&amp;" days")</f>
        <v/>
      </c>
      <c r="S1975" s="196">
        <f>_xlfn.LET(_xlpm.d,_xlfn.XLOOKUP(Q1975,'[1]Birth Dates'!$A:$A,'[1]Birth Dates'!$B:$B,"",0),IF(_xlpm.d=0,"",_xlpm.d))</f>
        <v/>
      </c>
      <c r="T1975" s="196">
        <f>IF(OR(S1975="",A1975="",NOT(ISNUMBER(S1975)),S1975&gt;A1975),"",DATEDIF(S1975,A1975,"Y")&amp;" years, "&amp;DATEDIF(S1975,A1975,"YM")&amp;" months, "&amp;DATEDIF(S1975,A1975,"MD")&amp;" days")</f>
        <v/>
      </c>
      <c r="W1975" s="196">
        <f>_xlfn.LET(_xlpm.d,_xlfn.XLOOKUP(U1975,'[1]Birth Dates'!$A:$A,'[1]Birth Dates'!$B:$B,"",0),IF(_xlpm.d=0,"",_xlpm.d))</f>
        <v/>
      </c>
      <c r="X1975" s="196">
        <f>IF(OR(W1975="",A1975="",NOT(ISNUMBER(W1975)),W1975&gt;A1975),"",DATEDIF(W1975,A1975,"Y")&amp;" years, "&amp;DATEDIF(W1975,A1975,"YM")&amp;" months, "&amp;DATEDIF(W1975,A1975,"MD")&amp;" days")</f>
        <v/>
      </c>
      <c r="AR1975" s="175">
        <f>IF($B1975="","",TEXT($A1975,"yyyymmdd")&amp;"_P"&amp;$C1975&amp;"_C"&amp;$F1975&amp;"_"&amp;TRIM(RIGHT(SUBSTITUTE(TRIM(SUBSTITUTE($M1975,CHAR(160)," "))," ",REPT(" ",60)),60))&amp;IF($Q1975="","","-"&amp;TRIM(RIGHT(SUBSTITUTE(TRIM(SUBSTITUTE($Q1975,CHAR(160)," "))," ",REPT(" ",60)),60)))&amp;IF($U1975="","","-"&amp;TRIM(RIGHT(SUBSTITUTE(TRIM(SUBSTITUTE($U1975,CHAR(160)," "))," ",REPT(" ",60)),60)))&amp;".jpg")</f>
        <v/>
      </c>
    </row>
    <row r="1976" ht="14" customHeight="1">
      <c r="O1976" s="196">
        <f>_xlfn.LET(_xlpm.d,_xlfn.XLOOKUP(M1976,'[1]Birth Dates'!$A:$A,'[1]Birth Dates'!$B:$B,"",0),IF(_xlpm.d=0,"",_xlpm.d))</f>
        <v/>
      </c>
      <c r="P1976" s="196">
        <f>IF(OR(O1976="",A1976="",NOT(ISNUMBER(O1976)),O1976&gt;A1976),"",DATEDIF(O1976,A1976,"Y")&amp;" years, "&amp;DATEDIF(O1976,A1976,"YM")&amp;" months, "&amp;DATEDIF(O1976,A1976,"MD")&amp;" days")</f>
        <v/>
      </c>
      <c r="S1976" s="196">
        <f>_xlfn.LET(_xlpm.d,_xlfn.XLOOKUP(Q1976,'[1]Birth Dates'!$A:$A,'[1]Birth Dates'!$B:$B,"",0),IF(_xlpm.d=0,"",_xlpm.d))</f>
        <v/>
      </c>
      <c r="T1976" s="196">
        <f>IF(OR(S1976="",A1976="",NOT(ISNUMBER(S1976)),S1976&gt;A1976),"",DATEDIF(S1976,A1976,"Y")&amp;" years, "&amp;DATEDIF(S1976,A1976,"YM")&amp;" months, "&amp;DATEDIF(S1976,A1976,"MD")&amp;" days")</f>
        <v/>
      </c>
      <c r="W1976" s="196">
        <f>_xlfn.LET(_xlpm.d,_xlfn.XLOOKUP(U1976,'[1]Birth Dates'!$A:$A,'[1]Birth Dates'!$B:$B,"",0),IF(_xlpm.d=0,"",_xlpm.d))</f>
        <v/>
      </c>
      <c r="X1976" s="196">
        <f>IF(OR(W1976="",A1976="",NOT(ISNUMBER(W1976)),W1976&gt;A1976),"",DATEDIF(W1976,A1976,"Y")&amp;" years, "&amp;DATEDIF(W1976,A1976,"YM")&amp;" months, "&amp;DATEDIF(W1976,A1976,"MD")&amp;" days")</f>
        <v/>
      </c>
      <c r="AR1976" s="175">
        <f>IF($B1976="","",TEXT($A1976,"yyyymmdd")&amp;"_P"&amp;$C1976&amp;"_C"&amp;$F1976&amp;"_"&amp;TRIM(RIGHT(SUBSTITUTE(TRIM(SUBSTITUTE($M1976,CHAR(160)," "))," ",REPT(" ",60)),60))&amp;IF($Q1976="","","-"&amp;TRIM(RIGHT(SUBSTITUTE(TRIM(SUBSTITUTE($Q1976,CHAR(160)," "))," ",REPT(" ",60)),60)))&amp;IF($U1976="","","-"&amp;TRIM(RIGHT(SUBSTITUTE(TRIM(SUBSTITUTE($U1976,CHAR(160)," "))," ",REPT(" ",60)),60)))&amp;".jpg")</f>
        <v/>
      </c>
    </row>
    <row r="1977" ht="14" customHeight="1">
      <c r="O1977" s="196">
        <f>_xlfn.LET(_xlpm.d,_xlfn.XLOOKUP(M1977,'[1]Birth Dates'!$A:$A,'[1]Birth Dates'!$B:$B,"",0),IF(_xlpm.d=0,"",_xlpm.d))</f>
        <v/>
      </c>
      <c r="P1977" s="196">
        <f>IF(OR(O1977="",A1977="",NOT(ISNUMBER(O1977)),O1977&gt;A1977),"",DATEDIF(O1977,A1977,"Y")&amp;" years, "&amp;DATEDIF(O1977,A1977,"YM")&amp;" months, "&amp;DATEDIF(O1977,A1977,"MD")&amp;" days")</f>
        <v/>
      </c>
      <c r="S1977" s="196">
        <f>_xlfn.LET(_xlpm.d,_xlfn.XLOOKUP(Q1977,'[1]Birth Dates'!$A:$A,'[1]Birth Dates'!$B:$B,"",0),IF(_xlpm.d=0,"",_xlpm.d))</f>
        <v/>
      </c>
      <c r="T1977" s="196">
        <f>IF(OR(S1977="",A1977="",NOT(ISNUMBER(S1977)),S1977&gt;A1977),"",DATEDIF(S1977,A1977,"Y")&amp;" years, "&amp;DATEDIF(S1977,A1977,"YM")&amp;" months, "&amp;DATEDIF(S1977,A1977,"MD")&amp;" days")</f>
        <v/>
      </c>
      <c r="W1977" s="196">
        <f>_xlfn.LET(_xlpm.d,_xlfn.XLOOKUP(U1977,'[1]Birth Dates'!$A:$A,'[1]Birth Dates'!$B:$B,"",0),IF(_xlpm.d=0,"",_xlpm.d))</f>
        <v/>
      </c>
      <c r="X1977" s="196">
        <f>IF(OR(W1977="",A1977="",NOT(ISNUMBER(W1977)),W1977&gt;A1977),"",DATEDIF(W1977,A1977,"Y")&amp;" years, "&amp;DATEDIF(W1977,A1977,"YM")&amp;" months, "&amp;DATEDIF(W1977,A1977,"MD")&amp;" days")</f>
        <v/>
      </c>
      <c r="AR1977" s="175">
        <f>IF($B1977="","",TEXT($A1977,"yyyymmdd")&amp;"_P"&amp;$C1977&amp;"_C"&amp;$F1977&amp;"_"&amp;TRIM(RIGHT(SUBSTITUTE(TRIM(SUBSTITUTE($M1977,CHAR(160)," "))," ",REPT(" ",60)),60))&amp;IF($Q1977="","","-"&amp;TRIM(RIGHT(SUBSTITUTE(TRIM(SUBSTITUTE($Q1977,CHAR(160)," "))," ",REPT(" ",60)),60)))&amp;IF($U1977="","","-"&amp;TRIM(RIGHT(SUBSTITUTE(TRIM(SUBSTITUTE($U1977,CHAR(160)," "))," ",REPT(" ",60)),60)))&amp;".jpg")</f>
        <v/>
      </c>
    </row>
    <row r="1978" ht="14" customHeight="1">
      <c r="O1978" s="196">
        <f>_xlfn.LET(_xlpm.d,_xlfn.XLOOKUP(M1978,'[1]Birth Dates'!$A:$A,'[1]Birth Dates'!$B:$B,"",0),IF(_xlpm.d=0,"",_xlpm.d))</f>
        <v/>
      </c>
      <c r="P1978" s="196">
        <f>IF(OR(O1978="",A1978="",NOT(ISNUMBER(O1978)),O1978&gt;A1978),"",DATEDIF(O1978,A1978,"Y")&amp;" years, "&amp;DATEDIF(O1978,A1978,"YM")&amp;" months, "&amp;DATEDIF(O1978,A1978,"MD")&amp;" days")</f>
        <v/>
      </c>
      <c r="S1978" s="196">
        <f>_xlfn.LET(_xlpm.d,_xlfn.XLOOKUP(Q1978,'[1]Birth Dates'!$A:$A,'[1]Birth Dates'!$B:$B,"",0),IF(_xlpm.d=0,"",_xlpm.d))</f>
        <v/>
      </c>
      <c r="T1978" s="196">
        <f>IF(OR(S1978="",A1978="",NOT(ISNUMBER(S1978)),S1978&gt;A1978),"",DATEDIF(S1978,A1978,"Y")&amp;" years, "&amp;DATEDIF(S1978,A1978,"YM")&amp;" months, "&amp;DATEDIF(S1978,A1978,"MD")&amp;" days")</f>
        <v/>
      </c>
      <c r="W1978" s="196">
        <f>_xlfn.LET(_xlpm.d,_xlfn.XLOOKUP(U1978,'[1]Birth Dates'!$A:$A,'[1]Birth Dates'!$B:$B,"",0),IF(_xlpm.d=0,"",_xlpm.d))</f>
        <v/>
      </c>
      <c r="X1978" s="196">
        <f>IF(OR(W1978="",A1978="",NOT(ISNUMBER(W1978)),W1978&gt;A1978),"",DATEDIF(W1978,A1978,"Y")&amp;" years, "&amp;DATEDIF(W1978,A1978,"YM")&amp;" months, "&amp;DATEDIF(W1978,A1978,"MD")&amp;" days")</f>
        <v/>
      </c>
      <c r="AR1978" s="175">
        <f>IF($B1978="","",TEXT($A1978,"yyyymmdd")&amp;"_P"&amp;$C1978&amp;"_C"&amp;$F1978&amp;"_"&amp;TRIM(RIGHT(SUBSTITUTE(TRIM(SUBSTITUTE($M1978,CHAR(160)," "))," ",REPT(" ",60)),60))&amp;IF($Q1978="","","-"&amp;TRIM(RIGHT(SUBSTITUTE(TRIM(SUBSTITUTE($Q1978,CHAR(160)," "))," ",REPT(" ",60)),60)))&amp;IF($U1978="","","-"&amp;TRIM(RIGHT(SUBSTITUTE(TRIM(SUBSTITUTE($U1978,CHAR(160)," "))," ",REPT(" ",60)),60)))&amp;".jpg")</f>
        <v/>
      </c>
    </row>
    <row r="1979" ht="14" customHeight="1">
      <c r="O1979" s="196">
        <f>_xlfn.LET(_xlpm.d,_xlfn.XLOOKUP(M1979,'[1]Birth Dates'!$A:$A,'[1]Birth Dates'!$B:$B,"",0),IF(_xlpm.d=0,"",_xlpm.d))</f>
        <v/>
      </c>
      <c r="P1979" s="196">
        <f>IF(OR(O1979="",A1979="",NOT(ISNUMBER(O1979)),O1979&gt;A1979),"",DATEDIF(O1979,A1979,"Y")&amp;" years, "&amp;DATEDIF(O1979,A1979,"YM")&amp;" months, "&amp;DATEDIF(O1979,A1979,"MD")&amp;" days")</f>
        <v/>
      </c>
      <c r="S1979" s="196">
        <f>_xlfn.LET(_xlpm.d,_xlfn.XLOOKUP(Q1979,'[1]Birth Dates'!$A:$A,'[1]Birth Dates'!$B:$B,"",0),IF(_xlpm.d=0,"",_xlpm.d))</f>
        <v/>
      </c>
      <c r="T1979" s="196">
        <f>IF(OR(S1979="",A1979="",NOT(ISNUMBER(S1979)),S1979&gt;A1979),"",DATEDIF(S1979,A1979,"Y")&amp;" years, "&amp;DATEDIF(S1979,A1979,"YM")&amp;" months, "&amp;DATEDIF(S1979,A1979,"MD")&amp;" days")</f>
        <v/>
      </c>
      <c r="W1979" s="196">
        <f>_xlfn.LET(_xlpm.d,_xlfn.XLOOKUP(U1979,'[1]Birth Dates'!$A:$A,'[1]Birth Dates'!$B:$B,"",0),IF(_xlpm.d=0,"",_xlpm.d))</f>
        <v/>
      </c>
      <c r="X1979" s="196">
        <f>IF(OR(W1979="",A1979="",NOT(ISNUMBER(W1979)),W1979&gt;A1979),"",DATEDIF(W1979,A1979,"Y")&amp;" years, "&amp;DATEDIF(W1979,A1979,"YM")&amp;" months, "&amp;DATEDIF(W1979,A1979,"MD")&amp;" days")</f>
        <v/>
      </c>
      <c r="AR1979" s="175">
        <f>IF($B1979="","",TEXT($A1979,"yyyymmdd")&amp;"_P"&amp;$C1979&amp;"_C"&amp;$F1979&amp;"_"&amp;TRIM(RIGHT(SUBSTITUTE(TRIM(SUBSTITUTE($M1979,CHAR(160)," "))," ",REPT(" ",60)),60))&amp;IF($Q1979="","","-"&amp;TRIM(RIGHT(SUBSTITUTE(TRIM(SUBSTITUTE($Q1979,CHAR(160)," "))," ",REPT(" ",60)),60)))&amp;IF($U1979="","","-"&amp;TRIM(RIGHT(SUBSTITUTE(TRIM(SUBSTITUTE($U1979,CHAR(160)," "))," ",REPT(" ",60)),60)))&amp;".jpg")</f>
        <v/>
      </c>
    </row>
    <row r="1980" ht="14" customHeight="1">
      <c r="O1980" s="196">
        <f>_xlfn.LET(_xlpm.d,_xlfn.XLOOKUP(M1980,'[1]Birth Dates'!$A:$A,'[1]Birth Dates'!$B:$B,"",0),IF(_xlpm.d=0,"",_xlpm.d))</f>
        <v/>
      </c>
      <c r="P1980" s="196">
        <f>IF(OR(O1980="",A1980="",NOT(ISNUMBER(O1980)),O1980&gt;A1980),"",DATEDIF(O1980,A1980,"Y")&amp;" years, "&amp;DATEDIF(O1980,A1980,"YM")&amp;" months, "&amp;DATEDIF(O1980,A1980,"MD")&amp;" days")</f>
        <v/>
      </c>
      <c r="S1980" s="196">
        <f>_xlfn.LET(_xlpm.d,_xlfn.XLOOKUP(Q1980,'[1]Birth Dates'!$A:$A,'[1]Birth Dates'!$B:$B,"",0),IF(_xlpm.d=0,"",_xlpm.d))</f>
        <v/>
      </c>
      <c r="T1980" s="196">
        <f>IF(OR(S1980="",A1980="",NOT(ISNUMBER(S1980)),S1980&gt;A1980),"",DATEDIF(S1980,A1980,"Y")&amp;" years, "&amp;DATEDIF(S1980,A1980,"YM")&amp;" months, "&amp;DATEDIF(S1980,A1980,"MD")&amp;" days")</f>
        <v/>
      </c>
      <c r="W1980" s="196">
        <f>_xlfn.LET(_xlpm.d,_xlfn.XLOOKUP(U1980,'[1]Birth Dates'!$A:$A,'[1]Birth Dates'!$B:$B,"",0),IF(_xlpm.d=0,"",_xlpm.d))</f>
        <v/>
      </c>
      <c r="X1980" s="196">
        <f>IF(OR(W1980="",A1980="",NOT(ISNUMBER(W1980)),W1980&gt;A1980),"",DATEDIF(W1980,A1980,"Y")&amp;" years, "&amp;DATEDIF(W1980,A1980,"YM")&amp;" months, "&amp;DATEDIF(W1980,A1980,"MD")&amp;" days")</f>
        <v/>
      </c>
      <c r="AR1980" s="175">
        <f>IF($B1980="","",TEXT($A1980,"yyyymmdd")&amp;"_P"&amp;$C1980&amp;"_C"&amp;$F1980&amp;"_"&amp;TRIM(RIGHT(SUBSTITUTE(TRIM(SUBSTITUTE($M1980,CHAR(160)," "))," ",REPT(" ",60)),60))&amp;IF($Q1980="","","-"&amp;TRIM(RIGHT(SUBSTITUTE(TRIM(SUBSTITUTE($Q1980,CHAR(160)," "))," ",REPT(" ",60)),60)))&amp;IF($U1980="","","-"&amp;TRIM(RIGHT(SUBSTITUTE(TRIM(SUBSTITUTE($U1980,CHAR(160)," "))," ",REPT(" ",60)),60)))&amp;".jpg")</f>
        <v/>
      </c>
    </row>
    <row r="1981" ht="14" customHeight="1">
      <c r="O1981" s="196">
        <f>_xlfn.LET(_xlpm.d,_xlfn.XLOOKUP(M1981,'[1]Birth Dates'!$A:$A,'[1]Birth Dates'!$B:$B,"",0),IF(_xlpm.d=0,"",_xlpm.d))</f>
        <v/>
      </c>
      <c r="P1981" s="196">
        <f>IF(OR(O1981="",A1981="",NOT(ISNUMBER(O1981)),O1981&gt;A1981),"",DATEDIF(O1981,A1981,"Y")&amp;" years, "&amp;DATEDIF(O1981,A1981,"YM")&amp;" months, "&amp;DATEDIF(O1981,A1981,"MD")&amp;" days")</f>
        <v/>
      </c>
      <c r="S1981" s="196">
        <f>_xlfn.LET(_xlpm.d,_xlfn.XLOOKUP(Q1981,'[1]Birth Dates'!$A:$A,'[1]Birth Dates'!$B:$B,"",0),IF(_xlpm.d=0,"",_xlpm.d))</f>
        <v/>
      </c>
      <c r="T1981" s="196">
        <f>IF(OR(S1981="",A1981="",NOT(ISNUMBER(S1981)),S1981&gt;A1981),"",DATEDIF(S1981,A1981,"Y")&amp;" years, "&amp;DATEDIF(S1981,A1981,"YM")&amp;" months, "&amp;DATEDIF(S1981,A1981,"MD")&amp;" days")</f>
        <v/>
      </c>
      <c r="W1981" s="196">
        <f>_xlfn.LET(_xlpm.d,_xlfn.XLOOKUP(U1981,'[1]Birth Dates'!$A:$A,'[1]Birth Dates'!$B:$B,"",0),IF(_xlpm.d=0,"",_xlpm.d))</f>
        <v/>
      </c>
      <c r="X1981" s="196">
        <f>IF(OR(W1981="",A1981="",NOT(ISNUMBER(W1981)),W1981&gt;A1981),"",DATEDIF(W1981,A1981,"Y")&amp;" years, "&amp;DATEDIF(W1981,A1981,"YM")&amp;" months, "&amp;DATEDIF(W1981,A1981,"MD")&amp;" days")</f>
        <v/>
      </c>
      <c r="AR1981" s="175">
        <f>IF($B1981="","",TEXT($A1981,"yyyymmdd")&amp;"_P"&amp;$C1981&amp;"_C"&amp;$F1981&amp;"_"&amp;TRIM(RIGHT(SUBSTITUTE(TRIM(SUBSTITUTE($M1981,CHAR(160)," "))," ",REPT(" ",60)),60))&amp;IF($Q1981="","","-"&amp;TRIM(RIGHT(SUBSTITUTE(TRIM(SUBSTITUTE($Q1981,CHAR(160)," "))," ",REPT(" ",60)),60)))&amp;IF($U1981="","","-"&amp;TRIM(RIGHT(SUBSTITUTE(TRIM(SUBSTITUTE($U1981,CHAR(160)," "))," ",REPT(" ",60)),60)))&amp;".jpg")</f>
        <v/>
      </c>
    </row>
    <row r="1982" ht="14" customHeight="1">
      <c r="O1982" s="196">
        <f>_xlfn.LET(_xlpm.d,_xlfn.XLOOKUP(M1982,'[1]Birth Dates'!$A:$A,'[1]Birth Dates'!$B:$B,"",0),IF(_xlpm.d=0,"",_xlpm.d))</f>
        <v/>
      </c>
      <c r="P1982" s="196">
        <f>IF(OR(O1982="",A1982="",NOT(ISNUMBER(O1982)),O1982&gt;A1982),"",DATEDIF(O1982,A1982,"Y")&amp;" years, "&amp;DATEDIF(O1982,A1982,"YM")&amp;" months, "&amp;DATEDIF(O1982,A1982,"MD")&amp;" days")</f>
        <v/>
      </c>
      <c r="S1982" s="196">
        <f>_xlfn.LET(_xlpm.d,_xlfn.XLOOKUP(Q1982,'[1]Birth Dates'!$A:$A,'[1]Birth Dates'!$B:$B,"",0),IF(_xlpm.d=0,"",_xlpm.d))</f>
        <v/>
      </c>
      <c r="T1982" s="196">
        <f>IF(OR(S1982="",A1982="",NOT(ISNUMBER(S1982)),S1982&gt;A1982),"",DATEDIF(S1982,A1982,"Y")&amp;" years, "&amp;DATEDIF(S1982,A1982,"YM")&amp;" months, "&amp;DATEDIF(S1982,A1982,"MD")&amp;" days")</f>
        <v/>
      </c>
      <c r="W1982" s="196">
        <f>_xlfn.LET(_xlpm.d,_xlfn.XLOOKUP(U1982,'[1]Birth Dates'!$A:$A,'[1]Birth Dates'!$B:$B,"",0),IF(_xlpm.d=0,"",_xlpm.d))</f>
        <v/>
      </c>
      <c r="X1982" s="196">
        <f>IF(OR(W1982="",A1982="",NOT(ISNUMBER(W1982)),W1982&gt;A1982),"",DATEDIF(W1982,A1982,"Y")&amp;" years, "&amp;DATEDIF(W1982,A1982,"YM")&amp;" months, "&amp;DATEDIF(W1982,A1982,"MD")&amp;" days")</f>
        <v/>
      </c>
      <c r="AR1982" s="175">
        <f>IF($B1982="","",TEXT($A1982,"yyyymmdd")&amp;"_P"&amp;$C1982&amp;"_C"&amp;$F1982&amp;"_"&amp;TRIM(RIGHT(SUBSTITUTE(TRIM(SUBSTITUTE($M1982,CHAR(160)," "))," ",REPT(" ",60)),60))&amp;IF($Q1982="","","-"&amp;TRIM(RIGHT(SUBSTITUTE(TRIM(SUBSTITUTE($Q1982,CHAR(160)," "))," ",REPT(" ",60)),60)))&amp;IF($U1982="","","-"&amp;TRIM(RIGHT(SUBSTITUTE(TRIM(SUBSTITUTE($U1982,CHAR(160)," "))," ",REPT(" ",60)),60)))&amp;".jpg")</f>
        <v/>
      </c>
    </row>
    <row r="1983" ht="14" customHeight="1">
      <c r="O1983" s="196">
        <f>_xlfn.LET(_xlpm.d,_xlfn.XLOOKUP(M1983,'[1]Birth Dates'!$A:$A,'[1]Birth Dates'!$B:$B,"",0),IF(_xlpm.d=0,"",_xlpm.d))</f>
        <v/>
      </c>
      <c r="P1983" s="196">
        <f>IF(OR(O1983="",A1983="",NOT(ISNUMBER(O1983)),O1983&gt;A1983),"",DATEDIF(O1983,A1983,"Y")&amp;" years, "&amp;DATEDIF(O1983,A1983,"YM")&amp;" months, "&amp;DATEDIF(O1983,A1983,"MD")&amp;" days")</f>
        <v/>
      </c>
      <c r="S1983" s="196">
        <f>_xlfn.LET(_xlpm.d,_xlfn.XLOOKUP(Q1983,'[1]Birth Dates'!$A:$A,'[1]Birth Dates'!$B:$B,"",0),IF(_xlpm.d=0,"",_xlpm.d))</f>
        <v/>
      </c>
      <c r="T1983" s="196">
        <f>IF(OR(S1983="",A1983="",NOT(ISNUMBER(S1983)),S1983&gt;A1983),"",DATEDIF(S1983,A1983,"Y")&amp;" years, "&amp;DATEDIF(S1983,A1983,"YM")&amp;" months, "&amp;DATEDIF(S1983,A1983,"MD")&amp;" days")</f>
        <v/>
      </c>
      <c r="W1983" s="196">
        <f>_xlfn.LET(_xlpm.d,_xlfn.XLOOKUP(U1983,'[1]Birth Dates'!$A:$A,'[1]Birth Dates'!$B:$B,"",0),IF(_xlpm.d=0,"",_xlpm.d))</f>
        <v/>
      </c>
      <c r="X1983" s="196">
        <f>IF(OR(W1983="",A1983="",NOT(ISNUMBER(W1983)),W1983&gt;A1983),"",DATEDIF(W1983,A1983,"Y")&amp;" years, "&amp;DATEDIF(W1983,A1983,"YM")&amp;" months, "&amp;DATEDIF(W1983,A1983,"MD")&amp;" days")</f>
        <v/>
      </c>
      <c r="AR1983" s="175">
        <f>IF($B1983="","",TEXT($A1983,"yyyymmdd")&amp;"_P"&amp;$C1983&amp;"_C"&amp;$F1983&amp;"_"&amp;TRIM(RIGHT(SUBSTITUTE(TRIM(SUBSTITUTE($M1983,CHAR(160)," "))," ",REPT(" ",60)),60))&amp;IF($Q1983="","","-"&amp;TRIM(RIGHT(SUBSTITUTE(TRIM(SUBSTITUTE($Q1983,CHAR(160)," "))," ",REPT(" ",60)),60)))&amp;IF($U1983="","","-"&amp;TRIM(RIGHT(SUBSTITUTE(TRIM(SUBSTITUTE($U1983,CHAR(160)," "))," ",REPT(" ",60)),60)))&amp;".jpg")</f>
        <v/>
      </c>
    </row>
    <row r="1984" ht="14" customHeight="1">
      <c r="O1984" s="196">
        <f>_xlfn.LET(_xlpm.d,_xlfn.XLOOKUP(M1984,'[1]Birth Dates'!$A:$A,'[1]Birth Dates'!$B:$B,"",0),IF(_xlpm.d=0,"",_xlpm.d))</f>
        <v/>
      </c>
      <c r="P1984" s="196">
        <f>IF(OR(O1984="",A1984="",NOT(ISNUMBER(O1984)),O1984&gt;A1984),"",DATEDIF(O1984,A1984,"Y")&amp;" years, "&amp;DATEDIF(O1984,A1984,"YM")&amp;" months, "&amp;DATEDIF(O1984,A1984,"MD")&amp;" days")</f>
        <v/>
      </c>
      <c r="S1984" s="196">
        <f>_xlfn.LET(_xlpm.d,_xlfn.XLOOKUP(Q1984,'[1]Birth Dates'!$A:$A,'[1]Birth Dates'!$B:$B,"",0),IF(_xlpm.d=0,"",_xlpm.d))</f>
        <v/>
      </c>
      <c r="T1984" s="196">
        <f>IF(OR(S1984="",A1984="",NOT(ISNUMBER(S1984)),S1984&gt;A1984),"",DATEDIF(S1984,A1984,"Y")&amp;" years, "&amp;DATEDIF(S1984,A1984,"YM")&amp;" months, "&amp;DATEDIF(S1984,A1984,"MD")&amp;" days")</f>
        <v/>
      </c>
      <c r="W1984" s="196">
        <f>_xlfn.LET(_xlpm.d,_xlfn.XLOOKUP(U1984,'[1]Birth Dates'!$A:$A,'[1]Birth Dates'!$B:$B,"",0),IF(_xlpm.d=0,"",_xlpm.d))</f>
        <v/>
      </c>
      <c r="X1984" s="196">
        <f>IF(OR(W1984="",A1984="",NOT(ISNUMBER(W1984)),W1984&gt;A1984),"",DATEDIF(W1984,A1984,"Y")&amp;" years, "&amp;DATEDIF(W1984,A1984,"YM")&amp;" months, "&amp;DATEDIF(W1984,A1984,"MD")&amp;" days")</f>
        <v/>
      </c>
      <c r="AR1984" s="175">
        <f>IF($B1984="","",TEXT($A1984,"yyyymmdd")&amp;"_P"&amp;$C1984&amp;"_C"&amp;$F1984&amp;"_"&amp;TRIM(RIGHT(SUBSTITUTE(TRIM(SUBSTITUTE($M1984,CHAR(160)," "))," ",REPT(" ",60)),60))&amp;IF($Q1984="","","-"&amp;TRIM(RIGHT(SUBSTITUTE(TRIM(SUBSTITUTE($Q1984,CHAR(160)," "))," ",REPT(" ",60)),60)))&amp;IF($U1984="","","-"&amp;TRIM(RIGHT(SUBSTITUTE(TRIM(SUBSTITUTE($U1984,CHAR(160)," "))," ",REPT(" ",60)),60)))&amp;".jpg")</f>
        <v/>
      </c>
    </row>
    <row r="1985" ht="14" customHeight="1">
      <c r="O1985" s="196">
        <f>_xlfn.LET(_xlpm.d,_xlfn.XLOOKUP(M1985,'[1]Birth Dates'!$A:$A,'[1]Birth Dates'!$B:$B,"",0),IF(_xlpm.d=0,"",_xlpm.d))</f>
        <v/>
      </c>
      <c r="P1985" s="196">
        <f>IF(OR(O1985="",A1985="",NOT(ISNUMBER(O1985)),O1985&gt;A1985),"",DATEDIF(O1985,A1985,"Y")&amp;" years, "&amp;DATEDIF(O1985,A1985,"YM")&amp;" months, "&amp;DATEDIF(O1985,A1985,"MD")&amp;" days")</f>
        <v/>
      </c>
      <c r="S1985" s="196">
        <f>_xlfn.LET(_xlpm.d,_xlfn.XLOOKUP(Q1985,'[1]Birth Dates'!$A:$A,'[1]Birth Dates'!$B:$B,"",0),IF(_xlpm.d=0,"",_xlpm.d))</f>
        <v/>
      </c>
      <c r="T1985" s="196">
        <f>IF(OR(S1985="",A1985="",NOT(ISNUMBER(S1985)),S1985&gt;A1985),"",DATEDIF(S1985,A1985,"Y")&amp;" years, "&amp;DATEDIF(S1985,A1985,"YM")&amp;" months, "&amp;DATEDIF(S1985,A1985,"MD")&amp;" days")</f>
        <v/>
      </c>
      <c r="W1985" s="196">
        <f>_xlfn.LET(_xlpm.d,_xlfn.XLOOKUP(U1985,'[1]Birth Dates'!$A:$A,'[1]Birth Dates'!$B:$B,"",0),IF(_xlpm.d=0,"",_xlpm.d))</f>
        <v/>
      </c>
      <c r="X1985" s="196">
        <f>IF(OR(W1985="",A1985="",NOT(ISNUMBER(W1985)),W1985&gt;A1985),"",DATEDIF(W1985,A1985,"Y")&amp;" years, "&amp;DATEDIF(W1985,A1985,"YM")&amp;" months, "&amp;DATEDIF(W1985,A1985,"MD")&amp;" days")</f>
        <v/>
      </c>
      <c r="AR1985" s="175">
        <f>IF($B1985="","",TEXT($A1985,"yyyymmdd")&amp;"_P"&amp;$C1985&amp;"_C"&amp;$F1985&amp;"_"&amp;TRIM(RIGHT(SUBSTITUTE(TRIM(SUBSTITUTE($M1985,CHAR(160)," "))," ",REPT(" ",60)),60))&amp;IF($Q1985="","","-"&amp;TRIM(RIGHT(SUBSTITUTE(TRIM(SUBSTITUTE($Q1985,CHAR(160)," "))," ",REPT(" ",60)),60)))&amp;IF($U1985="","","-"&amp;TRIM(RIGHT(SUBSTITUTE(TRIM(SUBSTITUTE($U1985,CHAR(160)," "))," ",REPT(" ",60)),60)))&amp;".jpg")</f>
        <v/>
      </c>
    </row>
    <row r="1986" ht="14" customHeight="1">
      <c r="O1986" s="196">
        <f>_xlfn.LET(_xlpm.d,_xlfn.XLOOKUP(M1986,'[1]Birth Dates'!$A:$A,'[1]Birth Dates'!$B:$B,"",0),IF(_xlpm.d=0,"",_xlpm.d))</f>
        <v/>
      </c>
      <c r="P1986" s="196">
        <f>IF(OR(O1986="",A1986="",NOT(ISNUMBER(O1986)),O1986&gt;A1986),"",DATEDIF(O1986,A1986,"Y")&amp;" years, "&amp;DATEDIF(O1986,A1986,"YM")&amp;" months, "&amp;DATEDIF(O1986,A1986,"MD")&amp;" days")</f>
        <v/>
      </c>
      <c r="S1986" s="196">
        <f>_xlfn.LET(_xlpm.d,_xlfn.XLOOKUP(Q1986,'[1]Birth Dates'!$A:$A,'[1]Birth Dates'!$B:$B,"",0),IF(_xlpm.d=0,"",_xlpm.d))</f>
        <v/>
      </c>
      <c r="T1986" s="196">
        <f>IF(OR(S1986="",A1986="",NOT(ISNUMBER(S1986)),S1986&gt;A1986),"",DATEDIF(S1986,A1986,"Y")&amp;" years, "&amp;DATEDIF(S1986,A1986,"YM")&amp;" months, "&amp;DATEDIF(S1986,A1986,"MD")&amp;" days")</f>
        <v/>
      </c>
      <c r="W1986" s="196">
        <f>_xlfn.LET(_xlpm.d,_xlfn.XLOOKUP(U1986,'[1]Birth Dates'!$A:$A,'[1]Birth Dates'!$B:$B,"",0),IF(_xlpm.d=0,"",_xlpm.d))</f>
        <v/>
      </c>
      <c r="X1986" s="196">
        <f>IF(OR(W1986="",A1986="",NOT(ISNUMBER(W1986)),W1986&gt;A1986),"",DATEDIF(W1986,A1986,"Y")&amp;" years, "&amp;DATEDIF(W1986,A1986,"YM")&amp;" months, "&amp;DATEDIF(W1986,A1986,"MD")&amp;" days")</f>
        <v/>
      </c>
      <c r="AR1986" s="226">
        <f>IF($B1986="","",TEXT($A1986,"yyyymmdd")&amp;"_P"&amp;$C1986&amp;"_C"&amp;$F1986&amp;"_"&amp;TRIM(RIGHT(SUBSTITUTE(TRIM(SUBSTITUTE($M1986,CHAR(160)," "))," ",REPT(" ",60)),60))&amp;IF($Q1986="","","-"&amp;TRIM(RIGHT(SUBSTITUTE(TRIM(SUBSTITUTE($Q1986,CHAR(160)," "))," ",REPT(" ",60)),60)))&amp;IF($U1986="","","-"&amp;TRIM(RIGHT(SUBSTITUTE(TRIM(SUBSTITUTE($U1986,CHAR(160)," "))," ",REPT(" ",60)),60)))&amp;".jpg")</f>
        <v/>
      </c>
    </row>
    <row r="1987" ht="14" customHeight="1">
      <c r="O1987" s="196">
        <f>_xlfn.LET(_xlpm.d,_xlfn.XLOOKUP(M1987,'[1]Birth Dates'!$A:$A,'[1]Birth Dates'!$B:$B,"",0),IF(_xlpm.d=0,"",_xlpm.d))</f>
        <v/>
      </c>
      <c r="P1987" s="196">
        <f>IF(OR(O1987="",A1987="",NOT(ISNUMBER(O1987)),O1987&gt;A1987),"",DATEDIF(O1987,A1987,"Y")&amp;" years, "&amp;DATEDIF(O1987,A1987,"YM")&amp;" months, "&amp;DATEDIF(O1987,A1987,"MD")&amp;" days")</f>
        <v/>
      </c>
      <c r="S1987" s="196">
        <f>_xlfn.LET(_xlpm.d,_xlfn.XLOOKUP(Q1987,'[1]Birth Dates'!$A:$A,'[1]Birth Dates'!$B:$B,"",0),IF(_xlpm.d=0,"",_xlpm.d))</f>
        <v/>
      </c>
      <c r="T1987" s="196">
        <f>IF(OR(S1987="",A1987="",NOT(ISNUMBER(S1987)),S1987&gt;A1987),"",DATEDIF(S1987,A1987,"Y")&amp;" years, "&amp;DATEDIF(S1987,A1987,"YM")&amp;" months, "&amp;DATEDIF(S1987,A1987,"MD")&amp;" days")</f>
        <v/>
      </c>
      <c r="W1987" s="196">
        <f>_xlfn.LET(_xlpm.d,_xlfn.XLOOKUP(U1987,'[1]Birth Dates'!$A:$A,'[1]Birth Dates'!$B:$B,"",0),IF(_xlpm.d=0,"",_xlpm.d))</f>
        <v/>
      </c>
      <c r="X1987" s="196">
        <f>IF(OR(W1987="",A1987="",NOT(ISNUMBER(W1987)),W1987&gt;A1987),"",DATEDIF(W1987,A1987,"Y")&amp;" years, "&amp;DATEDIF(W1987,A1987,"YM")&amp;" months, "&amp;DATEDIF(W1987,A1987,"MD")&amp;" days")</f>
        <v/>
      </c>
      <c r="AR1987" s="175">
        <f>IF($B1987="","",TEXT($A1987,"yyyymmdd")&amp;"_P"&amp;$C1987&amp;"_C"&amp;$F1987&amp;"_"&amp;TRIM(RIGHT(SUBSTITUTE(TRIM(SUBSTITUTE($M1987,CHAR(160)," "))," ",REPT(" ",60)),60))&amp;IF($Q1987="","","-"&amp;TRIM(RIGHT(SUBSTITUTE(TRIM(SUBSTITUTE($Q1987,CHAR(160)," "))," ",REPT(" ",60)),60)))&amp;IF($U1987="","","-"&amp;TRIM(RIGHT(SUBSTITUTE(TRIM(SUBSTITUTE($U1987,CHAR(160)," "))," ",REPT(" ",60)),60)))&amp;".jpg")</f>
        <v/>
      </c>
    </row>
    <row r="1988" ht="14" customHeight="1">
      <c r="O1988" s="196">
        <f>_xlfn.LET(_xlpm.d,_xlfn.XLOOKUP(M1988,'[1]Birth Dates'!$A:$A,'[1]Birth Dates'!$B:$B,"",0),IF(_xlpm.d=0,"",_xlpm.d))</f>
        <v/>
      </c>
      <c r="P1988" s="196">
        <f>IF(OR(O1988="",A1988="",NOT(ISNUMBER(O1988)),O1988&gt;A1988),"",DATEDIF(O1988,A1988,"Y")&amp;" years, "&amp;DATEDIF(O1988,A1988,"YM")&amp;" months, "&amp;DATEDIF(O1988,A1988,"MD")&amp;" days")</f>
        <v/>
      </c>
      <c r="S1988" s="196">
        <f>_xlfn.LET(_xlpm.d,_xlfn.XLOOKUP(Q1988,'[1]Birth Dates'!$A:$A,'[1]Birth Dates'!$B:$B,"",0),IF(_xlpm.d=0,"",_xlpm.d))</f>
        <v/>
      </c>
      <c r="T1988" s="196">
        <f>IF(OR(S1988="",A1988="",NOT(ISNUMBER(S1988)),S1988&gt;A1988),"",DATEDIF(S1988,A1988,"Y")&amp;" years, "&amp;DATEDIF(S1988,A1988,"YM")&amp;" months, "&amp;DATEDIF(S1988,A1988,"MD")&amp;" days")</f>
        <v/>
      </c>
      <c r="W1988" s="196">
        <f>_xlfn.LET(_xlpm.d,_xlfn.XLOOKUP(U1988,'[1]Birth Dates'!$A:$A,'[1]Birth Dates'!$B:$B,"",0),IF(_xlpm.d=0,"",_xlpm.d))</f>
        <v/>
      </c>
      <c r="X1988" s="196">
        <f>IF(OR(W1988="",A1988="",NOT(ISNUMBER(W1988)),W1988&gt;A1988),"",DATEDIF(W1988,A1988,"Y")&amp;" years, "&amp;DATEDIF(W1988,A1988,"YM")&amp;" months, "&amp;DATEDIF(W1988,A1988,"MD")&amp;" days")</f>
        <v/>
      </c>
      <c r="AR1988" s="175">
        <f>IF($B1988="","",TEXT($A1988,"yyyymmdd")&amp;"_P"&amp;$C1988&amp;"_C"&amp;$F1988&amp;"_"&amp;TRIM(RIGHT(SUBSTITUTE(TRIM(SUBSTITUTE($M1988,CHAR(160)," "))," ",REPT(" ",60)),60))&amp;IF($Q1988="","","-"&amp;TRIM(RIGHT(SUBSTITUTE(TRIM(SUBSTITUTE($Q1988,CHAR(160)," "))," ",REPT(" ",60)),60)))&amp;IF($U1988="","","-"&amp;TRIM(RIGHT(SUBSTITUTE(TRIM(SUBSTITUTE($U1988,CHAR(160)," "))," ",REPT(" ",60)),60)))&amp;".jpg")</f>
        <v/>
      </c>
    </row>
    <row r="1989" ht="14" customHeight="1">
      <c r="O1989" s="196">
        <f>_xlfn.LET(_xlpm.d,_xlfn.XLOOKUP(M1989,'[1]Birth Dates'!$A:$A,'[1]Birth Dates'!$B:$B,"",0),IF(_xlpm.d=0,"",_xlpm.d))</f>
        <v/>
      </c>
      <c r="P1989" s="196">
        <f>IF(OR(O1989="",A1989="",NOT(ISNUMBER(O1989)),O1989&gt;A1989),"",DATEDIF(O1989,A1989,"Y")&amp;" years, "&amp;DATEDIF(O1989,A1989,"YM")&amp;" months, "&amp;DATEDIF(O1989,A1989,"MD")&amp;" days")</f>
        <v/>
      </c>
      <c r="S1989" s="196">
        <f>_xlfn.LET(_xlpm.d,_xlfn.XLOOKUP(Q1989,'[1]Birth Dates'!$A:$A,'[1]Birth Dates'!$B:$B,"",0),IF(_xlpm.d=0,"",_xlpm.d))</f>
        <v/>
      </c>
      <c r="T1989" s="196">
        <f>IF(OR(S1989="",A1989="",NOT(ISNUMBER(S1989)),S1989&gt;A1989),"",DATEDIF(S1989,A1989,"Y")&amp;" years, "&amp;DATEDIF(S1989,A1989,"YM")&amp;" months, "&amp;DATEDIF(S1989,A1989,"MD")&amp;" days")</f>
        <v/>
      </c>
      <c r="W1989" s="196">
        <f>_xlfn.LET(_xlpm.d,_xlfn.XLOOKUP(U1989,'[1]Birth Dates'!$A:$A,'[1]Birth Dates'!$B:$B,"",0),IF(_xlpm.d=0,"",_xlpm.d))</f>
        <v/>
      </c>
      <c r="X1989" s="196">
        <f>IF(OR(W1989="",A1989="",NOT(ISNUMBER(W1989)),W1989&gt;A1989),"",DATEDIF(W1989,A1989,"Y")&amp;" years, "&amp;DATEDIF(W1989,A1989,"YM")&amp;" months, "&amp;DATEDIF(W1989,A1989,"MD")&amp;" days")</f>
        <v/>
      </c>
      <c r="AR1989" s="175">
        <f>IF($B1989="","",TEXT($A1989,"yyyymmdd")&amp;"_P"&amp;$C1989&amp;"_C"&amp;$F1989&amp;"_"&amp;TRIM(RIGHT(SUBSTITUTE(TRIM(SUBSTITUTE($M1989,CHAR(160)," "))," ",REPT(" ",60)),60))&amp;IF($Q1989="","","-"&amp;TRIM(RIGHT(SUBSTITUTE(TRIM(SUBSTITUTE($Q1989,CHAR(160)," "))," ",REPT(" ",60)),60)))&amp;IF($U1989="","","-"&amp;TRIM(RIGHT(SUBSTITUTE(TRIM(SUBSTITUTE($U1989,CHAR(160)," "))," ",REPT(" ",60)),60)))&amp;".jpg")</f>
        <v/>
      </c>
    </row>
    <row r="1990" ht="14" customHeight="1">
      <c r="O1990" s="196">
        <f>_xlfn.LET(_xlpm.d,_xlfn.XLOOKUP(M1990,'[1]Birth Dates'!$A:$A,'[1]Birth Dates'!$B:$B,"",0),IF(_xlpm.d=0,"",_xlpm.d))</f>
        <v/>
      </c>
      <c r="P1990" s="196">
        <f>IF(OR(O1990="",A1990="",NOT(ISNUMBER(O1990)),O1990&gt;A1990),"",DATEDIF(O1990,A1990,"Y")&amp;" years, "&amp;DATEDIF(O1990,A1990,"YM")&amp;" months, "&amp;DATEDIF(O1990,A1990,"MD")&amp;" days")</f>
        <v/>
      </c>
      <c r="S1990" s="196">
        <f>_xlfn.LET(_xlpm.d,_xlfn.XLOOKUP(Q1990,'[1]Birth Dates'!$A:$A,'[1]Birth Dates'!$B:$B,"",0),IF(_xlpm.d=0,"",_xlpm.d))</f>
        <v/>
      </c>
      <c r="T1990" s="196">
        <f>IF(OR(S1990="",A1990="",NOT(ISNUMBER(S1990)),S1990&gt;A1990),"",DATEDIF(S1990,A1990,"Y")&amp;" years, "&amp;DATEDIF(S1990,A1990,"YM")&amp;" months, "&amp;DATEDIF(S1990,A1990,"MD")&amp;" days")</f>
        <v/>
      </c>
      <c r="W1990" s="196">
        <f>_xlfn.LET(_xlpm.d,_xlfn.XLOOKUP(U1990,'[1]Birth Dates'!$A:$A,'[1]Birth Dates'!$B:$B,"",0),IF(_xlpm.d=0,"",_xlpm.d))</f>
        <v/>
      </c>
      <c r="X1990" s="196">
        <f>IF(OR(W1990="",A1990="",NOT(ISNUMBER(W1990)),W1990&gt;A1990),"",DATEDIF(W1990,A1990,"Y")&amp;" years, "&amp;DATEDIF(W1990,A1990,"YM")&amp;" months, "&amp;DATEDIF(W1990,A1990,"MD")&amp;" days")</f>
        <v/>
      </c>
      <c r="AR1990" s="175">
        <f>IF($B1990="","",TEXT($A1990,"yyyymmdd")&amp;"_P"&amp;$C1990&amp;"_C"&amp;$F1990&amp;"_"&amp;TRIM(RIGHT(SUBSTITUTE(TRIM(SUBSTITUTE($M1990,CHAR(160)," "))," ",REPT(" ",60)),60))&amp;IF($Q1990="","","-"&amp;TRIM(RIGHT(SUBSTITUTE(TRIM(SUBSTITUTE($Q1990,CHAR(160)," "))," ",REPT(" ",60)),60)))&amp;IF($U1990="","","-"&amp;TRIM(RIGHT(SUBSTITUTE(TRIM(SUBSTITUTE($U1990,CHAR(160)," "))," ",REPT(" ",60)),60)))&amp;".jpg")</f>
        <v/>
      </c>
    </row>
    <row r="1991" ht="14" customHeight="1">
      <c r="O1991" s="196">
        <f>_xlfn.LET(_xlpm.d,_xlfn.XLOOKUP(M1991,'[1]Birth Dates'!$A:$A,'[1]Birth Dates'!$B:$B,"",0),IF(_xlpm.d=0,"",_xlpm.d))</f>
        <v/>
      </c>
      <c r="P1991" s="196">
        <f>IF(OR(O1991="",A1991="",NOT(ISNUMBER(O1991)),O1991&gt;A1991),"",DATEDIF(O1991,A1991,"Y")&amp;" years, "&amp;DATEDIF(O1991,A1991,"YM")&amp;" months, "&amp;DATEDIF(O1991,A1991,"MD")&amp;" days")</f>
        <v/>
      </c>
      <c r="S1991" s="196">
        <f>_xlfn.LET(_xlpm.d,_xlfn.XLOOKUP(Q1991,'[1]Birth Dates'!$A:$A,'[1]Birth Dates'!$B:$B,"",0),IF(_xlpm.d=0,"",_xlpm.d))</f>
        <v/>
      </c>
      <c r="T1991" s="196">
        <f>IF(OR(S1991="",A1991="",NOT(ISNUMBER(S1991)),S1991&gt;A1991),"",DATEDIF(S1991,A1991,"Y")&amp;" years, "&amp;DATEDIF(S1991,A1991,"YM")&amp;" months, "&amp;DATEDIF(S1991,A1991,"MD")&amp;" days")</f>
        <v/>
      </c>
      <c r="W1991" s="196">
        <f>_xlfn.LET(_xlpm.d,_xlfn.XLOOKUP(U1991,'[1]Birth Dates'!$A:$A,'[1]Birth Dates'!$B:$B,"",0),IF(_xlpm.d=0,"",_xlpm.d))</f>
        <v/>
      </c>
      <c r="X1991" s="196">
        <f>IF(OR(W1991="",A1991="",NOT(ISNUMBER(W1991)),W1991&gt;A1991),"",DATEDIF(W1991,A1991,"Y")&amp;" years, "&amp;DATEDIF(W1991,A1991,"YM")&amp;" months, "&amp;DATEDIF(W1991,A1991,"MD")&amp;" days")</f>
        <v/>
      </c>
      <c r="AR1991" s="175">
        <f>IF($B1991="","",TEXT($A1991,"yyyymmdd")&amp;"_P"&amp;$C1991&amp;"_C"&amp;$F1991&amp;"_"&amp;TRIM(RIGHT(SUBSTITUTE(TRIM(SUBSTITUTE($M1991,CHAR(160)," "))," ",REPT(" ",60)),60))&amp;IF($Q1991="","","-"&amp;TRIM(RIGHT(SUBSTITUTE(TRIM(SUBSTITUTE($Q1991,CHAR(160)," "))," ",REPT(" ",60)),60)))&amp;IF($U1991="","","-"&amp;TRIM(RIGHT(SUBSTITUTE(TRIM(SUBSTITUTE($U1991,CHAR(160)," "))," ",REPT(" ",60)),60)))&amp;".jpg")</f>
        <v/>
      </c>
    </row>
    <row r="1992" ht="14" customHeight="1">
      <c r="O1992" s="196">
        <f>_xlfn.LET(_xlpm.d,_xlfn.XLOOKUP(M1992,'[1]Birth Dates'!$A:$A,'[1]Birth Dates'!$B:$B,"",0),IF(_xlpm.d=0,"",_xlpm.d))</f>
        <v/>
      </c>
      <c r="P1992" s="196">
        <f>IF(OR(O1992="",A1992="",NOT(ISNUMBER(O1992)),O1992&gt;A1992),"",DATEDIF(O1992,A1992,"Y")&amp;" years, "&amp;DATEDIF(O1992,A1992,"YM")&amp;" months, "&amp;DATEDIF(O1992,A1992,"MD")&amp;" days")</f>
        <v/>
      </c>
      <c r="S1992" s="196">
        <f>_xlfn.LET(_xlpm.d,_xlfn.XLOOKUP(Q1992,'[1]Birth Dates'!$A:$A,'[1]Birth Dates'!$B:$B,"",0),IF(_xlpm.d=0,"",_xlpm.d))</f>
        <v/>
      </c>
      <c r="T1992" s="196">
        <f>IF(OR(S1992="",A1992="",NOT(ISNUMBER(S1992)),S1992&gt;A1992),"",DATEDIF(S1992,A1992,"Y")&amp;" years, "&amp;DATEDIF(S1992,A1992,"YM")&amp;" months, "&amp;DATEDIF(S1992,A1992,"MD")&amp;" days")</f>
        <v/>
      </c>
      <c r="W1992" s="196">
        <f>_xlfn.LET(_xlpm.d,_xlfn.XLOOKUP(U1992,'[1]Birth Dates'!$A:$A,'[1]Birth Dates'!$B:$B,"",0),IF(_xlpm.d=0,"",_xlpm.d))</f>
        <v/>
      </c>
      <c r="X1992" s="196">
        <f>IF(OR(W1992="",A1992="",NOT(ISNUMBER(W1992)),W1992&gt;A1992),"",DATEDIF(W1992,A1992,"Y")&amp;" years, "&amp;DATEDIF(W1992,A1992,"YM")&amp;" months, "&amp;DATEDIF(W1992,A1992,"MD")&amp;" days")</f>
        <v/>
      </c>
      <c r="AR1992" s="175">
        <f>IF($B1992="","",TEXT($A1992,"yyyymmdd")&amp;"_P"&amp;$C1992&amp;"_C"&amp;$F1992&amp;"_"&amp;TRIM(RIGHT(SUBSTITUTE(TRIM(SUBSTITUTE($M1992,CHAR(160)," "))," ",REPT(" ",60)),60))&amp;IF($Q1992="","","-"&amp;TRIM(RIGHT(SUBSTITUTE(TRIM(SUBSTITUTE($Q1992,CHAR(160)," "))," ",REPT(" ",60)),60)))&amp;IF($U1992="","","-"&amp;TRIM(RIGHT(SUBSTITUTE(TRIM(SUBSTITUTE($U1992,CHAR(160)," "))," ",REPT(" ",60)),60)))&amp;".jpg")</f>
        <v/>
      </c>
    </row>
    <row r="1993" ht="14" customHeight="1">
      <c r="O1993" s="196">
        <f>_xlfn.LET(_xlpm.d,_xlfn.XLOOKUP(M1993,'[1]Birth Dates'!$A:$A,'[1]Birth Dates'!$B:$B,"",0),IF(_xlpm.d=0,"",_xlpm.d))</f>
        <v/>
      </c>
      <c r="P1993" s="196">
        <f>IF(OR(O1993="",A1993="",NOT(ISNUMBER(O1993)),O1993&gt;A1993),"",DATEDIF(O1993,A1993,"Y")&amp;" years, "&amp;DATEDIF(O1993,A1993,"YM")&amp;" months, "&amp;DATEDIF(O1993,A1993,"MD")&amp;" days")</f>
        <v/>
      </c>
      <c r="S1993" s="196">
        <f>_xlfn.LET(_xlpm.d,_xlfn.XLOOKUP(Q1993,'[1]Birth Dates'!$A:$A,'[1]Birth Dates'!$B:$B,"",0),IF(_xlpm.d=0,"",_xlpm.d))</f>
        <v/>
      </c>
      <c r="T1993" s="196">
        <f>IF(OR(S1993="",A1993="",NOT(ISNUMBER(S1993)),S1993&gt;A1993),"",DATEDIF(S1993,A1993,"Y")&amp;" years, "&amp;DATEDIF(S1993,A1993,"YM")&amp;" months, "&amp;DATEDIF(S1993,A1993,"MD")&amp;" days")</f>
        <v/>
      </c>
      <c r="W1993" s="196">
        <f>_xlfn.LET(_xlpm.d,_xlfn.XLOOKUP(U1993,'[1]Birth Dates'!$A:$A,'[1]Birth Dates'!$B:$B,"",0),IF(_xlpm.d=0,"",_xlpm.d))</f>
        <v/>
      </c>
      <c r="X1993" s="196">
        <f>IF(OR(W1993="",A1993="",NOT(ISNUMBER(W1993)),W1993&gt;A1993),"",DATEDIF(W1993,A1993,"Y")&amp;" years, "&amp;DATEDIF(W1993,A1993,"YM")&amp;" months, "&amp;DATEDIF(W1993,A1993,"MD")&amp;" days")</f>
        <v/>
      </c>
      <c r="AR1993" s="175">
        <f>IF($B1993="","",TEXT($A1993,"yyyymmdd")&amp;"_P"&amp;$C1993&amp;"_C"&amp;$F1993&amp;"_"&amp;TRIM(RIGHT(SUBSTITUTE(TRIM(SUBSTITUTE($M1993,CHAR(160)," "))," ",REPT(" ",60)),60))&amp;IF($Q1993="","","-"&amp;TRIM(RIGHT(SUBSTITUTE(TRIM(SUBSTITUTE($Q1993,CHAR(160)," "))," ",REPT(" ",60)),60)))&amp;IF($U1993="","","-"&amp;TRIM(RIGHT(SUBSTITUTE(TRIM(SUBSTITUTE($U1993,CHAR(160)," "))," ",REPT(" ",60)),60)))&amp;".jpg")</f>
        <v/>
      </c>
    </row>
    <row r="1994" ht="14" customHeight="1">
      <c r="O1994" s="196">
        <f>_xlfn.LET(_xlpm.d,_xlfn.XLOOKUP(M1994,'[1]Birth Dates'!$A:$A,'[1]Birth Dates'!$B:$B,"",0),IF(_xlpm.d=0,"",_xlpm.d))</f>
        <v/>
      </c>
      <c r="P1994" s="196">
        <f>IF(OR(O1994="",A1994="",NOT(ISNUMBER(O1994)),O1994&gt;A1994),"",DATEDIF(O1994,A1994,"Y")&amp;" years, "&amp;DATEDIF(O1994,A1994,"YM")&amp;" months, "&amp;DATEDIF(O1994,A1994,"MD")&amp;" days")</f>
        <v/>
      </c>
      <c r="S1994" s="196">
        <f>_xlfn.LET(_xlpm.d,_xlfn.XLOOKUP(Q1994,'[1]Birth Dates'!$A:$A,'[1]Birth Dates'!$B:$B,"",0),IF(_xlpm.d=0,"",_xlpm.d))</f>
        <v/>
      </c>
      <c r="T1994" s="196">
        <f>IF(OR(S1994="",A1994="",NOT(ISNUMBER(S1994)),S1994&gt;A1994),"",DATEDIF(S1994,A1994,"Y")&amp;" years, "&amp;DATEDIF(S1994,A1994,"YM")&amp;" months, "&amp;DATEDIF(S1994,A1994,"MD")&amp;" days")</f>
        <v/>
      </c>
      <c r="W1994" s="196">
        <f>_xlfn.LET(_xlpm.d,_xlfn.XLOOKUP(U1994,'[1]Birth Dates'!$A:$A,'[1]Birth Dates'!$B:$B,"",0),IF(_xlpm.d=0,"",_xlpm.d))</f>
        <v/>
      </c>
      <c r="X1994" s="196">
        <f>IF(OR(W1994="",A1994="",NOT(ISNUMBER(W1994)),W1994&gt;A1994),"",DATEDIF(W1994,A1994,"Y")&amp;" years, "&amp;DATEDIF(W1994,A1994,"YM")&amp;" months, "&amp;DATEDIF(W1994,A1994,"MD")&amp;" days")</f>
        <v/>
      </c>
      <c r="AR1994" s="175">
        <f>IF($B1994="","",TEXT($A1994,"yyyymmdd")&amp;"_P"&amp;$C1994&amp;"_C"&amp;$F1994&amp;"_"&amp;TRIM(RIGHT(SUBSTITUTE(TRIM(SUBSTITUTE($M1994,CHAR(160)," "))," ",REPT(" ",60)),60))&amp;IF($Q1994="","","-"&amp;TRIM(RIGHT(SUBSTITUTE(TRIM(SUBSTITUTE($Q1994,CHAR(160)," "))," ",REPT(" ",60)),60)))&amp;IF($U1994="","","-"&amp;TRIM(RIGHT(SUBSTITUTE(TRIM(SUBSTITUTE($U1994,CHAR(160)," "))," ",REPT(" ",60)),60)))&amp;".jpg")</f>
        <v/>
      </c>
    </row>
    <row r="1995" ht="14" customHeight="1">
      <c r="O1995" s="196">
        <f>_xlfn.LET(_xlpm.d,_xlfn.XLOOKUP(M1995,'[1]Birth Dates'!$A:$A,'[1]Birth Dates'!$B:$B,"",0),IF(_xlpm.d=0,"",_xlpm.d))</f>
        <v/>
      </c>
      <c r="P1995" s="196">
        <f>IF(OR(O1995="",A1995="",NOT(ISNUMBER(O1995)),O1995&gt;A1995),"",DATEDIF(O1995,A1995,"Y")&amp;" years, "&amp;DATEDIF(O1995,A1995,"YM")&amp;" months, "&amp;DATEDIF(O1995,A1995,"MD")&amp;" days")</f>
        <v/>
      </c>
      <c r="S1995" s="196">
        <f>_xlfn.LET(_xlpm.d,_xlfn.XLOOKUP(Q1995,'[1]Birth Dates'!$A:$A,'[1]Birth Dates'!$B:$B,"",0),IF(_xlpm.d=0,"",_xlpm.d))</f>
        <v/>
      </c>
      <c r="T1995" s="196">
        <f>IF(OR(S1995="",A1995="",NOT(ISNUMBER(S1995)),S1995&gt;A1995),"",DATEDIF(S1995,A1995,"Y")&amp;" years, "&amp;DATEDIF(S1995,A1995,"YM")&amp;" months, "&amp;DATEDIF(S1995,A1995,"MD")&amp;" days")</f>
        <v/>
      </c>
      <c r="W1995" s="196">
        <f>_xlfn.LET(_xlpm.d,_xlfn.XLOOKUP(U1995,'[1]Birth Dates'!$A:$A,'[1]Birth Dates'!$B:$B,"",0),IF(_xlpm.d=0,"",_xlpm.d))</f>
        <v/>
      </c>
      <c r="X1995" s="196">
        <f>IF(OR(W1995="",A1995="",NOT(ISNUMBER(W1995)),W1995&gt;A1995),"",DATEDIF(W1995,A1995,"Y")&amp;" years, "&amp;DATEDIF(W1995,A1995,"YM")&amp;" months, "&amp;DATEDIF(W1995,A1995,"MD")&amp;" days")</f>
        <v/>
      </c>
      <c r="AR1995" s="175">
        <f>IF($B1995="","",TEXT($A1995,"yyyymmdd")&amp;"_P"&amp;$C1995&amp;"_C"&amp;$F1995&amp;"_"&amp;TRIM(RIGHT(SUBSTITUTE(TRIM(SUBSTITUTE($M1995,CHAR(160)," "))," ",REPT(" ",60)),60))&amp;IF($Q1995="","","-"&amp;TRIM(RIGHT(SUBSTITUTE(TRIM(SUBSTITUTE($Q1995,CHAR(160)," "))," ",REPT(" ",60)),60)))&amp;IF($U1995="","","-"&amp;TRIM(RIGHT(SUBSTITUTE(TRIM(SUBSTITUTE($U1995,CHAR(160)," "))," ",REPT(" ",60)),60)))&amp;".jpg")</f>
        <v/>
      </c>
    </row>
    <row r="1996" ht="14" customHeight="1">
      <c r="O1996" s="196">
        <f>_xlfn.LET(_xlpm.d,_xlfn.XLOOKUP(M1996,'[1]Birth Dates'!$A:$A,'[1]Birth Dates'!$B:$B,"",0),IF(_xlpm.d=0,"",_xlpm.d))</f>
        <v/>
      </c>
      <c r="P1996" s="196">
        <f>IF(OR(O1996="",A1996="",NOT(ISNUMBER(O1996)),O1996&gt;A1996),"",DATEDIF(O1996,A1996,"Y")&amp;" years, "&amp;DATEDIF(O1996,A1996,"YM")&amp;" months, "&amp;DATEDIF(O1996,A1996,"MD")&amp;" days")</f>
        <v/>
      </c>
      <c r="S1996" s="196">
        <f>_xlfn.LET(_xlpm.d,_xlfn.XLOOKUP(Q1996,'[1]Birth Dates'!$A:$A,'[1]Birth Dates'!$B:$B,"",0),IF(_xlpm.d=0,"",_xlpm.d))</f>
        <v/>
      </c>
      <c r="T1996" s="196">
        <f>IF(OR(S1996="",A1996="",NOT(ISNUMBER(S1996)),S1996&gt;A1996),"",DATEDIF(S1996,A1996,"Y")&amp;" years, "&amp;DATEDIF(S1996,A1996,"YM")&amp;" months, "&amp;DATEDIF(S1996,A1996,"MD")&amp;" days")</f>
        <v/>
      </c>
      <c r="W1996" s="196">
        <f>_xlfn.LET(_xlpm.d,_xlfn.XLOOKUP(U1996,'[1]Birth Dates'!$A:$A,'[1]Birth Dates'!$B:$B,"",0),IF(_xlpm.d=0,"",_xlpm.d))</f>
        <v/>
      </c>
      <c r="X1996" s="196">
        <f>IF(OR(W1996="",A1996="",NOT(ISNUMBER(W1996)),W1996&gt;A1996),"",DATEDIF(W1996,A1996,"Y")&amp;" years, "&amp;DATEDIF(W1996,A1996,"YM")&amp;" months, "&amp;DATEDIF(W1996,A1996,"MD")&amp;" days")</f>
        <v/>
      </c>
      <c r="AR1996" s="175">
        <f>IF($B1996="","",TEXT($A1996,"yyyymmdd")&amp;"_P"&amp;$C1996&amp;"_C"&amp;$F1996&amp;"_"&amp;TRIM(RIGHT(SUBSTITUTE(TRIM(SUBSTITUTE($M1996,CHAR(160)," "))," ",REPT(" ",60)),60))&amp;IF($Q1996="","","-"&amp;TRIM(RIGHT(SUBSTITUTE(TRIM(SUBSTITUTE($Q1996,CHAR(160)," "))," ",REPT(" ",60)),60)))&amp;IF($U1996="","","-"&amp;TRIM(RIGHT(SUBSTITUTE(TRIM(SUBSTITUTE($U1996,CHAR(160)," "))," ",REPT(" ",60)),60)))&amp;".jpg")</f>
        <v/>
      </c>
    </row>
    <row r="1997" ht="14" customHeight="1">
      <c r="O1997" s="196">
        <f>_xlfn.LET(_xlpm.d,_xlfn.XLOOKUP(M1997,'[1]Birth Dates'!$A:$A,'[1]Birth Dates'!$B:$B,"",0),IF(_xlpm.d=0,"",_xlpm.d))</f>
        <v/>
      </c>
      <c r="P1997" s="196">
        <f>IF(OR(O1997="",A1997="",NOT(ISNUMBER(O1997)),O1997&gt;A1997),"",DATEDIF(O1997,A1997,"Y")&amp;" years, "&amp;DATEDIF(O1997,A1997,"YM")&amp;" months, "&amp;DATEDIF(O1997,A1997,"MD")&amp;" days")</f>
        <v/>
      </c>
      <c r="S1997" s="196">
        <f>_xlfn.LET(_xlpm.d,_xlfn.XLOOKUP(Q1997,'[1]Birth Dates'!$A:$A,'[1]Birth Dates'!$B:$B,"",0),IF(_xlpm.d=0,"",_xlpm.d))</f>
        <v/>
      </c>
      <c r="T1997" s="196">
        <f>IF(OR(S1997="",A1997="",NOT(ISNUMBER(S1997)),S1997&gt;A1997),"",DATEDIF(S1997,A1997,"Y")&amp;" years, "&amp;DATEDIF(S1997,A1997,"YM")&amp;" months, "&amp;DATEDIF(S1997,A1997,"MD")&amp;" days")</f>
        <v/>
      </c>
      <c r="W1997" s="196">
        <f>_xlfn.LET(_xlpm.d,_xlfn.XLOOKUP(U1997,'[1]Birth Dates'!$A:$A,'[1]Birth Dates'!$B:$B,"",0),IF(_xlpm.d=0,"",_xlpm.d))</f>
        <v/>
      </c>
      <c r="X1997" s="196">
        <f>IF(OR(W1997="",A1997="",NOT(ISNUMBER(W1997)),W1997&gt;A1997),"",DATEDIF(W1997,A1997,"Y")&amp;" years, "&amp;DATEDIF(W1997,A1997,"YM")&amp;" months, "&amp;DATEDIF(W1997,A1997,"MD")&amp;" days")</f>
        <v/>
      </c>
      <c r="AR1997" s="175">
        <f>IF($B1997="","",TEXT($A1997,"yyyymmdd")&amp;"_P"&amp;$C1997&amp;"_C"&amp;$F1997&amp;"_"&amp;TRIM(RIGHT(SUBSTITUTE(TRIM(SUBSTITUTE($M1997,CHAR(160)," "))," ",REPT(" ",60)),60))&amp;IF($Q1997="","","-"&amp;TRIM(RIGHT(SUBSTITUTE(TRIM(SUBSTITUTE($Q1997,CHAR(160)," "))," ",REPT(" ",60)),60)))&amp;IF($U1997="","","-"&amp;TRIM(RIGHT(SUBSTITUTE(TRIM(SUBSTITUTE($U1997,CHAR(160)," "))," ",REPT(" ",60)),60)))&amp;".jpg")</f>
        <v/>
      </c>
    </row>
    <row r="1998" ht="14" customHeight="1">
      <c r="O1998" s="196">
        <f>_xlfn.LET(_xlpm.d,_xlfn.XLOOKUP(M1998,'[1]Birth Dates'!$A:$A,'[1]Birth Dates'!$B:$B,"",0),IF(_xlpm.d=0,"",_xlpm.d))</f>
        <v/>
      </c>
      <c r="P1998" s="196">
        <f>IF(OR(O1998="",A1998="",NOT(ISNUMBER(O1998)),O1998&gt;A1998),"",DATEDIF(O1998,A1998,"Y")&amp;" years, "&amp;DATEDIF(O1998,A1998,"YM")&amp;" months, "&amp;DATEDIF(O1998,A1998,"MD")&amp;" days")</f>
        <v/>
      </c>
      <c r="S1998" s="196">
        <f>_xlfn.LET(_xlpm.d,_xlfn.XLOOKUP(Q1998,'[1]Birth Dates'!$A:$A,'[1]Birth Dates'!$B:$B,"",0),IF(_xlpm.d=0,"",_xlpm.d))</f>
        <v/>
      </c>
      <c r="T1998" s="196">
        <f>IF(OR(S1998="",A1998="",NOT(ISNUMBER(S1998)),S1998&gt;A1998),"",DATEDIF(S1998,A1998,"Y")&amp;" years, "&amp;DATEDIF(S1998,A1998,"YM")&amp;" months, "&amp;DATEDIF(S1998,A1998,"MD")&amp;" days")</f>
        <v/>
      </c>
      <c r="W1998" s="196">
        <f>_xlfn.LET(_xlpm.d,_xlfn.XLOOKUP(U1998,'[1]Birth Dates'!$A:$A,'[1]Birth Dates'!$B:$B,"",0),IF(_xlpm.d=0,"",_xlpm.d))</f>
        <v/>
      </c>
      <c r="X1998" s="196">
        <f>IF(OR(W1998="",A1998="",NOT(ISNUMBER(W1998)),W1998&gt;A1998),"",DATEDIF(W1998,A1998,"Y")&amp;" years, "&amp;DATEDIF(W1998,A1998,"YM")&amp;" months, "&amp;DATEDIF(W1998,A1998,"MD")&amp;" days")</f>
        <v/>
      </c>
      <c r="AR1998" s="175">
        <f>IF($B1998="","",TEXT($A1998,"yyyymmdd")&amp;"_P"&amp;$C1998&amp;"_C"&amp;$F1998&amp;"_"&amp;TRIM(RIGHT(SUBSTITUTE(TRIM(SUBSTITUTE($M1998,CHAR(160)," "))," ",REPT(" ",60)),60))&amp;IF($Q1998="","","-"&amp;TRIM(RIGHT(SUBSTITUTE(TRIM(SUBSTITUTE($Q1998,CHAR(160)," "))," ",REPT(" ",60)),60)))&amp;IF($U1998="","","-"&amp;TRIM(RIGHT(SUBSTITUTE(TRIM(SUBSTITUTE($U1998,CHAR(160)," "))," ",REPT(" ",60)),60)))&amp;".jpg")</f>
        <v/>
      </c>
    </row>
    <row r="1999" ht="14" customHeight="1">
      <c r="O1999" s="196">
        <f>_xlfn.LET(_xlpm.d,_xlfn.XLOOKUP(M1999,'[1]Birth Dates'!$A:$A,'[1]Birth Dates'!$B:$B,"",0),IF(_xlpm.d=0,"",_xlpm.d))</f>
        <v/>
      </c>
      <c r="P1999" s="196">
        <f>IF(OR(O1999="",A1999="",NOT(ISNUMBER(O1999)),O1999&gt;A1999),"",DATEDIF(O1999,A1999,"Y")&amp;" years, "&amp;DATEDIF(O1999,A1999,"YM")&amp;" months, "&amp;DATEDIF(O1999,A1999,"MD")&amp;" days")</f>
        <v/>
      </c>
      <c r="S1999" s="196">
        <f>_xlfn.LET(_xlpm.d,_xlfn.XLOOKUP(Q1999,'[1]Birth Dates'!$A:$A,'[1]Birth Dates'!$B:$B,"",0),IF(_xlpm.d=0,"",_xlpm.d))</f>
        <v/>
      </c>
      <c r="T1999" s="196">
        <f>IF(OR(S1999="",A1999="",NOT(ISNUMBER(S1999)),S1999&gt;A1999),"",DATEDIF(S1999,A1999,"Y")&amp;" years, "&amp;DATEDIF(S1999,A1999,"YM")&amp;" months, "&amp;DATEDIF(S1999,A1999,"MD")&amp;" days")</f>
        <v/>
      </c>
      <c r="W1999" s="196">
        <f>_xlfn.LET(_xlpm.d,_xlfn.XLOOKUP(U1999,'[1]Birth Dates'!$A:$A,'[1]Birth Dates'!$B:$B,"",0),IF(_xlpm.d=0,"",_xlpm.d))</f>
        <v/>
      </c>
      <c r="X1999" s="196">
        <f>IF(OR(W1999="",A1999="",NOT(ISNUMBER(W1999)),W1999&gt;A1999),"",DATEDIF(W1999,A1999,"Y")&amp;" years, "&amp;DATEDIF(W1999,A1999,"YM")&amp;" months, "&amp;DATEDIF(W1999,A1999,"MD")&amp;" days")</f>
        <v/>
      </c>
      <c r="AR1999" s="175">
        <f>IF($B1999="","",TEXT($A1999,"yyyymmdd")&amp;"_P"&amp;$C1999&amp;"_C"&amp;$F1999&amp;"_"&amp;TRIM(RIGHT(SUBSTITUTE(TRIM(SUBSTITUTE($M1999,CHAR(160)," "))," ",REPT(" ",60)),60))&amp;IF($Q1999="","","-"&amp;TRIM(RIGHT(SUBSTITUTE(TRIM(SUBSTITUTE($Q1999,CHAR(160)," "))," ",REPT(" ",60)),60)))&amp;IF($U1999="","","-"&amp;TRIM(RIGHT(SUBSTITUTE(TRIM(SUBSTITUTE($U1999,CHAR(160)," "))," ",REPT(" ",60)),60)))&amp;".jpg")</f>
        <v/>
      </c>
    </row>
    <row r="2000" ht="14" customHeight="1">
      <c r="O2000" s="196">
        <f>_xlfn.LET(_xlpm.d,_xlfn.XLOOKUP(M2000,'[1]Birth Dates'!$A:$A,'[1]Birth Dates'!$B:$B,"",0),IF(_xlpm.d=0,"",_xlpm.d))</f>
        <v/>
      </c>
      <c r="P2000" s="196">
        <f>IF(OR(O2000="",A2000="",NOT(ISNUMBER(O2000)),O2000&gt;A2000),"",DATEDIF(O2000,A2000,"Y")&amp;" years, "&amp;DATEDIF(O2000,A2000,"YM")&amp;" months, "&amp;DATEDIF(O2000,A2000,"MD")&amp;" days")</f>
        <v/>
      </c>
      <c r="S2000" s="196">
        <f>_xlfn.LET(_xlpm.d,_xlfn.XLOOKUP(Q2000,'[1]Birth Dates'!$A:$A,'[1]Birth Dates'!$B:$B,"",0),IF(_xlpm.d=0,"",_xlpm.d))</f>
        <v/>
      </c>
      <c r="T2000" s="196">
        <f>IF(OR(S2000="",A2000="",NOT(ISNUMBER(S2000)),S2000&gt;A2000),"",DATEDIF(S2000,A2000,"Y")&amp;" years, "&amp;DATEDIF(S2000,A2000,"YM")&amp;" months, "&amp;DATEDIF(S2000,A2000,"MD")&amp;" days")</f>
        <v/>
      </c>
      <c r="W2000" s="196">
        <f>_xlfn.LET(_xlpm.d,_xlfn.XLOOKUP(U2000,'[1]Birth Dates'!$A:$A,'[1]Birth Dates'!$B:$B,"",0),IF(_xlpm.d=0,"",_xlpm.d))</f>
        <v/>
      </c>
      <c r="X2000" s="196">
        <f>IF(OR(W2000="",A2000="",NOT(ISNUMBER(W2000)),W2000&gt;A2000),"",DATEDIF(W2000,A2000,"Y")&amp;" years, "&amp;DATEDIF(W2000,A2000,"YM")&amp;" months, "&amp;DATEDIF(W2000,A2000,"MD")&amp;" days")</f>
        <v/>
      </c>
      <c r="AR2000" s="175">
        <f>IF($B2000="","",TEXT($A2000,"yyyymmdd")&amp;"_P"&amp;$C2000&amp;"_C"&amp;$F2000&amp;"_"&amp;TRIM(RIGHT(SUBSTITUTE(TRIM(SUBSTITUTE($M2000,CHAR(160)," "))," ",REPT(" ",60)),60))&amp;IF($Q2000="","","-"&amp;TRIM(RIGHT(SUBSTITUTE(TRIM(SUBSTITUTE($Q2000,CHAR(160)," "))," ",REPT(" ",60)),60)))&amp;IF($U2000="","","-"&amp;TRIM(RIGHT(SUBSTITUTE(TRIM(SUBSTITUTE($U2000,CHAR(160)," "))," ",REPT(" ",60)),60)))&amp;".jpg")</f>
        <v/>
      </c>
    </row>
    <row r="2001" ht="14" customHeight="1">
      <c r="O2001" s="196">
        <f>_xlfn.LET(_xlpm.d,_xlfn.XLOOKUP(M2001,'[1]Birth Dates'!$A:$A,'[1]Birth Dates'!$B:$B,"",0),IF(_xlpm.d=0,"",_xlpm.d))</f>
        <v/>
      </c>
      <c r="P2001" s="196">
        <f>IF(OR(O2001="",A2001="",NOT(ISNUMBER(O2001)),O2001&gt;A2001),"",DATEDIF(O2001,A2001,"Y")&amp;" years, "&amp;DATEDIF(O2001,A2001,"YM")&amp;" months, "&amp;DATEDIF(O2001,A2001,"MD")&amp;" days")</f>
        <v/>
      </c>
      <c r="S2001" s="196">
        <f>_xlfn.LET(_xlpm.d,_xlfn.XLOOKUP(Q2001,'[1]Birth Dates'!$A:$A,'[1]Birth Dates'!$B:$B,"",0),IF(_xlpm.d=0,"",_xlpm.d))</f>
        <v/>
      </c>
      <c r="T2001" s="196">
        <f>IF(OR(S2001="",A2001="",NOT(ISNUMBER(S2001)),S2001&gt;A2001),"",DATEDIF(S2001,A2001,"Y")&amp;" years, "&amp;DATEDIF(S2001,A2001,"YM")&amp;" months, "&amp;DATEDIF(S2001,A2001,"MD")&amp;" days")</f>
        <v/>
      </c>
      <c r="W2001" s="196">
        <f>_xlfn.LET(_xlpm.d,_xlfn.XLOOKUP(U2001,'[1]Birth Dates'!$A:$A,'[1]Birth Dates'!$B:$B,"",0),IF(_xlpm.d=0,"",_xlpm.d))</f>
        <v/>
      </c>
      <c r="X2001" s="196">
        <f>IF(OR(W2001="",A2001="",NOT(ISNUMBER(W2001)),W2001&gt;A2001),"",DATEDIF(W2001,A2001,"Y")&amp;" years, "&amp;DATEDIF(W2001,A2001,"YM")&amp;" months, "&amp;DATEDIF(W2001,A2001,"MD")&amp;" days")</f>
        <v/>
      </c>
      <c r="AR2001" s="175">
        <f>IF($B2001="","",TEXT($A2001,"yyyymmdd")&amp;"_P"&amp;$C2001&amp;"_C"&amp;$F2001&amp;"_"&amp;TRIM(RIGHT(SUBSTITUTE(TRIM(SUBSTITUTE($M2001,CHAR(160)," "))," ",REPT(" ",60)),60))&amp;IF($Q2001="","","-"&amp;TRIM(RIGHT(SUBSTITUTE(TRIM(SUBSTITUTE($Q2001,CHAR(160)," "))," ",REPT(" ",60)),60)))&amp;IF($U2001="","","-"&amp;TRIM(RIGHT(SUBSTITUTE(TRIM(SUBSTITUTE($U2001,CHAR(160)," "))," ",REPT(" ",60)),60)))&amp;".jpg")</f>
        <v/>
      </c>
    </row>
    <row r="2002" ht="14" customHeight="1">
      <c r="O2002" s="196">
        <f>_xlfn.LET(_xlpm.d,_xlfn.XLOOKUP(M2002,'[1]Birth Dates'!$A:$A,'[1]Birth Dates'!$B:$B,"",0),IF(_xlpm.d=0,"",_xlpm.d))</f>
        <v/>
      </c>
      <c r="P2002" s="196">
        <f>IF(OR(O2002="",A2002="",NOT(ISNUMBER(O2002)),O2002&gt;A2002),"",DATEDIF(O2002,A2002,"Y")&amp;" years, "&amp;DATEDIF(O2002,A2002,"YM")&amp;" months, "&amp;DATEDIF(O2002,A2002,"MD")&amp;" days")</f>
        <v/>
      </c>
      <c r="S2002" s="196">
        <f>_xlfn.LET(_xlpm.d,_xlfn.XLOOKUP(Q2002,'[1]Birth Dates'!$A:$A,'[1]Birth Dates'!$B:$B,"",0),IF(_xlpm.d=0,"",_xlpm.d))</f>
        <v/>
      </c>
      <c r="T2002" s="196">
        <f>IF(OR(S2002="",A2002="",NOT(ISNUMBER(S2002)),S2002&gt;A2002),"",DATEDIF(S2002,A2002,"Y")&amp;" years, "&amp;DATEDIF(S2002,A2002,"YM")&amp;" months, "&amp;DATEDIF(S2002,A2002,"MD")&amp;" days")</f>
        <v/>
      </c>
      <c r="W2002" s="196">
        <f>_xlfn.LET(_xlpm.d,_xlfn.XLOOKUP(U2002,'[1]Birth Dates'!$A:$A,'[1]Birth Dates'!$B:$B,"",0),IF(_xlpm.d=0,"",_xlpm.d))</f>
        <v/>
      </c>
      <c r="X2002" s="196">
        <f>IF(OR(W2002="",A2002="",NOT(ISNUMBER(W2002)),W2002&gt;A2002),"",DATEDIF(W2002,A2002,"Y")&amp;" years, "&amp;DATEDIF(W2002,A2002,"YM")&amp;" months, "&amp;DATEDIF(W2002,A2002,"MD")&amp;" days")</f>
        <v/>
      </c>
      <c r="AR2002" s="175">
        <f>IF($B2002="","",TEXT($A2002,"yyyymmdd")&amp;"_P"&amp;$C2002&amp;"_C"&amp;$F2002&amp;"_"&amp;TRIM(RIGHT(SUBSTITUTE(TRIM(SUBSTITUTE($M2002,CHAR(160)," "))," ",REPT(" ",60)),60))&amp;IF($Q2002="","","-"&amp;TRIM(RIGHT(SUBSTITUTE(TRIM(SUBSTITUTE($Q2002,CHAR(160)," "))," ",REPT(" ",60)),60)))&amp;IF($U2002="","","-"&amp;TRIM(RIGHT(SUBSTITUTE(TRIM(SUBSTITUTE($U2002,CHAR(160)," "))," ",REPT(" ",60)),60)))&amp;".jpg")</f>
        <v/>
      </c>
    </row>
    <row r="2003" ht="14" customHeight="1">
      <c r="O2003" s="196">
        <f>_xlfn.LET(_xlpm.d,_xlfn.XLOOKUP(M2003,'[1]Birth Dates'!$A:$A,'[1]Birth Dates'!$B:$B,"",0),IF(_xlpm.d=0,"",_xlpm.d))</f>
        <v/>
      </c>
      <c r="P2003" s="196">
        <f>IF(OR(O2003="",A2003="",NOT(ISNUMBER(O2003)),O2003&gt;A2003),"",DATEDIF(O2003,A2003,"Y")&amp;" years, "&amp;DATEDIF(O2003,A2003,"YM")&amp;" months, "&amp;DATEDIF(O2003,A2003,"MD")&amp;" days")</f>
        <v/>
      </c>
      <c r="S2003" s="196">
        <f>_xlfn.LET(_xlpm.d,_xlfn.XLOOKUP(Q2003,'[1]Birth Dates'!$A:$A,'[1]Birth Dates'!$B:$B,"",0),IF(_xlpm.d=0,"",_xlpm.d))</f>
        <v/>
      </c>
      <c r="T2003" s="196">
        <f>IF(OR(S2003="",A2003="",NOT(ISNUMBER(S2003)),S2003&gt;A2003),"",DATEDIF(S2003,A2003,"Y")&amp;" years, "&amp;DATEDIF(S2003,A2003,"YM")&amp;" months, "&amp;DATEDIF(S2003,A2003,"MD")&amp;" days")</f>
        <v/>
      </c>
      <c r="W2003" s="196">
        <f>_xlfn.LET(_xlpm.d,_xlfn.XLOOKUP(U2003,'[1]Birth Dates'!$A:$A,'[1]Birth Dates'!$B:$B,"",0),IF(_xlpm.d=0,"",_xlpm.d))</f>
        <v/>
      </c>
      <c r="X2003" s="196">
        <f>IF(OR(W2003="",A2003="",NOT(ISNUMBER(W2003)),W2003&gt;A2003),"",DATEDIF(W2003,A2003,"Y")&amp;" years, "&amp;DATEDIF(W2003,A2003,"YM")&amp;" months, "&amp;DATEDIF(W2003,A2003,"MD")&amp;" days")</f>
        <v/>
      </c>
      <c r="AR2003" s="175">
        <f>IF($B2003="","",TEXT($A2003,"yyyymmdd")&amp;"_P"&amp;$C2003&amp;"_C"&amp;$F2003&amp;"_"&amp;TRIM(RIGHT(SUBSTITUTE(TRIM(SUBSTITUTE($M2003,CHAR(160)," "))," ",REPT(" ",60)),60))&amp;IF($Q2003="","","-"&amp;TRIM(RIGHT(SUBSTITUTE(TRIM(SUBSTITUTE($Q2003,CHAR(160)," "))," ",REPT(" ",60)),60)))&amp;IF($U2003="","","-"&amp;TRIM(RIGHT(SUBSTITUTE(TRIM(SUBSTITUTE($U2003,CHAR(160)," "))," ",REPT(" ",60)),60)))&amp;".jpg")</f>
        <v/>
      </c>
    </row>
    <row r="2004" ht="14" customHeight="1">
      <c r="O2004" s="196">
        <f>_xlfn.LET(_xlpm.d,_xlfn.XLOOKUP(M2004,'[1]Birth Dates'!$A:$A,'[1]Birth Dates'!$B:$B,"",0),IF(_xlpm.d=0,"",_xlpm.d))</f>
        <v/>
      </c>
      <c r="P2004" s="196">
        <f>IF(OR(O2004="",A2004="",NOT(ISNUMBER(O2004)),O2004&gt;A2004),"",DATEDIF(O2004,A2004,"Y")&amp;" years, "&amp;DATEDIF(O2004,A2004,"YM")&amp;" months, "&amp;DATEDIF(O2004,A2004,"MD")&amp;" days")</f>
        <v/>
      </c>
      <c r="S2004" s="196">
        <f>_xlfn.LET(_xlpm.d,_xlfn.XLOOKUP(Q2004,'[1]Birth Dates'!$A:$A,'[1]Birth Dates'!$B:$B,"",0),IF(_xlpm.d=0,"",_xlpm.d))</f>
        <v/>
      </c>
      <c r="T2004" s="196">
        <f>IF(OR(S2004="",A2004="",NOT(ISNUMBER(S2004)),S2004&gt;A2004),"",DATEDIF(S2004,A2004,"Y")&amp;" years, "&amp;DATEDIF(S2004,A2004,"YM")&amp;" months, "&amp;DATEDIF(S2004,A2004,"MD")&amp;" days")</f>
        <v/>
      </c>
      <c r="W2004" s="196">
        <f>_xlfn.LET(_xlpm.d,_xlfn.XLOOKUP(U2004,'[1]Birth Dates'!$A:$A,'[1]Birth Dates'!$B:$B,"",0),IF(_xlpm.d=0,"",_xlpm.d))</f>
        <v/>
      </c>
      <c r="X2004" s="196">
        <f>IF(OR(W2004="",A2004="",NOT(ISNUMBER(W2004)),W2004&gt;A2004),"",DATEDIF(W2004,A2004,"Y")&amp;" years, "&amp;DATEDIF(W2004,A2004,"YM")&amp;" months, "&amp;DATEDIF(W2004,A2004,"MD")&amp;" days")</f>
        <v/>
      </c>
      <c r="AR2004" s="175">
        <f>IF($B2004="","",TEXT($A2004,"yyyymmdd")&amp;"_P"&amp;$C2004&amp;"_C"&amp;$F2004&amp;"_"&amp;TRIM(RIGHT(SUBSTITUTE(TRIM(SUBSTITUTE($M2004,CHAR(160)," "))," ",REPT(" ",60)),60))&amp;IF($Q2004="","","-"&amp;TRIM(RIGHT(SUBSTITUTE(TRIM(SUBSTITUTE($Q2004,CHAR(160)," "))," ",REPT(" ",60)),60)))&amp;IF($U2004="","","-"&amp;TRIM(RIGHT(SUBSTITUTE(TRIM(SUBSTITUTE($U2004,CHAR(160)," "))," ",REPT(" ",60)),60)))&amp;".jpg")</f>
        <v/>
      </c>
    </row>
    <row r="2005" ht="14" customHeight="1">
      <c r="O2005" s="196">
        <f>_xlfn.LET(_xlpm.d,_xlfn.XLOOKUP(M2005,'[1]Birth Dates'!$A:$A,'[1]Birth Dates'!$B:$B,"",0),IF(_xlpm.d=0,"",_xlpm.d))</f>
        <v/>
      </c>
      <c r="P2005" s="196">
        <f>IF(OR(O2005="",A2005="",NOT(ISNUMBER(O2005)),O2005&gt;A2005),"",DATEDIF(O2005,A2005,"Y")&amp;" years, "&amp;DATEDIF(O2005,A2005,"YM")&amp;" months, "&amp;DATEDIF(O2005,A2005,"MD")&amp;" days")</f>
        <v/>
      </c>
      <c r="S2005" s="196">
        <f>_xlfn.LET(_xlpm.d,_xlfn.XLOOKUP(Q2005,'[1]Birth Dates'!$A:$A,'[1]Birth Dates'!$B:$B,"",0),IF(_xlpm.d=0,"",_xlpm.d))</f>
        <v/>
      </c>
      <c r="T2005" s="196">
        <f>IF(OR(S2005="",A2005="",NOT(ISNUMBER(S2005)),S2005&gt;A2005),"",DATEDIF(S2005,A2005,"Y")&amp;" years, "&amp;DATEDIF(S2005,A2005,"YM")&amp;" months, "&amp;DATEDIF(S2005,A2005,"MD")&amp;" days")</f>
        <v/>
      </c>
      <c r="W2005" s="196">
        <f>_xlfn.LET(_xlpm.d,_xlfn.XLOOKUP(U2005,'[1]Birth Dates'!$A:$A,'[1]Birth Dates'!$B:$B,"",0),IF(_xlpm.d=0,"",_xlpm.d))</f>
        <v/>
      </c>
      <c r="X2005" s="196">
        <f>IF(OR(W2005="",A2005="",NOT(ISNUMBER(W2005)),W2005&gt;A2005),"",DATEDIF(W2005,A2005,"Y")&amp;" years, "&amp;DATEDIF(W2005,A2005,"YM")&amp;" months, "&amp;DATEDIF(W2005,A2005,"MD")&amp;" days")</f>
        <v/>
      </c>
      <c r="AR2005" s="175">
        <f>IF($B2005="","",TEXT($A2005,"yyyymmdd")&amp;"_P"&amp;$C2005&amp;"_C"&amp;$F2005&amp;"_"&amp;TRIM(RIGHT(SUBSTITUTE(TRIM(SUBSTITUTE($M2005,CHAR(160)," "))," ",REPT(" ",60)),60))&amp;IF($Q2005="","","-"&amp;TRIM(RIGHT(SUBSTITUTE(TRIM(SUBSTITUTE($Q2005,CHAR(160)," "))," ",REPT(" ",60)),60)))&amp;IF($U2005="","","-"&amp;TRIM(RIGHT(SUBSTITUTE(TRIM(SUBSTITUTE($U2005,CHAR(160)," "))," ",REPT(" ",60)),60)))&amp;".jpg")</f>
        <v/>
      </c>
    </row>
    <row r="2006" ht="14" customHeight="1">
      <c r="O2006" s="196">
        <f>_xlfn.LET(_xlpm.d,_xlfn.XLOOKUP(M2006,'[1]Birth Dates'!$A:$A,'[1]Birth Dates'!$B:$B,"",0),IF(_xlpm.d=0,"",_xlpm.d))</f>
        <v/>
      </c>
      <c r="P2006" s="196">
        <f>IF(OR(O2006="",A2006="",NOT(ISNUMBER(O2006)),O2006&gt;A2006),"",DATEDIF(O2006,A2006,"Y")&amp;" years, "&amp;DATEDIF(O2006,A2006,"YM")&amp;" months, "&amp;DATEDIF(O2006,A2006,"MD")&amp;" days")</f>
        <v/>
      </c>
      <c r="S2006" s="196">
        <f>_xlfn.LET(_xlpm.d,_xlfn.XLOOKUP(Q2006,'[1]Birth Dates'!$A:$A,'[1]Birth Dates'!$B:$B,"",0),IF(_xlpm.d=0,"",_xlpm.d))</f>
        <v/>
      </c>
      <c r="T2006" s="196">
        <f>IF(OR(S2006="",A2006="",NOT(ISNUMBER(S2006)),S2006&gt;A2006),"",DATEDIF(S2006,A2006,"Y")&amp;" years, "&amp;DATEDIF(S2006,A2006,"YM")&amp;" months, "&amp;DATEDIF(S2006,A2006,"MD")&amp;" days")</f>
        <v/>
      </c>
      <c r="W2006" s="196">
        <f>_xlfn.LET(_xlpm.d,_xlfn.XLOOKUP(U2006,'[1]Birth Dates'!$A:$A,'[1]Birth Dates'!$B:$B,"",0),IF(_xlpm.d=0,"",_xlpm.d))</f>
        <v/>
      </c>
      <c r="X2006" s="196">
        <f>IF(OR(W2006="",A2006="",NOT(ISNUMBER(W2006)),W2006&gt;A2006),"",DATEDIF(W2006,A2006,"Y")&amp;" years, "&amp;DATEDIF(W2006,A2006,"YM")&amp;" months, "&amp;DATEDIF(W2006,A2006,"MD")&amp;" days")</f>
        <v/>
      </c>
      <c r="AR2006" s="175">
        <f>IF($B2006="","",TEXT($A2006,"yyyymmdd")&amp;"_P"&amp;$C2006&amp;"_C"&amp;$F2006&amp;"_"&amp;TRIM(RIGHT(SUBSTITUTE(TRIM(SUBSTITUTE($M2006,CHAR(160)," "))," ",REPT(" ",60)),60))&amp;IF($Q2006="","","-"&amp;TRIM(RIGHT(SUBSTITUTE(TRIM(SUBSTITUTE($Q2006,CHAR(160)," "))," ",REPT(" ",60)),60)))&amp;IF($U2006="","","-"&amp;TRIM(RIGHT(SUBSTITUTE(TRIM(SUBSTITUTE($U2006,CHAR(160)," "))," ",REPT(" ",60)),60)))&amp;".jpg")</f>
        <v/>
      </c>
    </row>
    <row r="2007" ht="14" customHeight="1">
      <c r="O2007" s="196">
        <f>_xlfn.LET(_xlpm.d,_xlfn.XLOOKUP(M2007,'[1]Birth Dates'!$A:$A,'[1]Birth Dates'!$B:$B,"",0),IF(_xlpm.d=0,"",_xlpm.d))</f>
        <v/>
      </c>
      <c r="P2007" s="196">
        <f>IF(OR(O2007="",A2007="",NOT(ISNUMBER(O2007)),O2007&gt;A2007),"",DATEDIF(O2007,A2007,"Y")&amp;" years, "&amp;DATEDIF(O2007,A2007,"YM")&amp;" months, "&amp;DATEDIF(O2007,A2007,"MD")&amp;" days")</f>
        <v/>
      </c>
      <c r="S2007" s="196">
        <f>_xlfn.LET(_xlpm.d,_xlfn.XLOOKUP(Q2007,'[1]Birth Dates'!$A:$A,'[1]Birth Dates'!$B:$B,"",0),IF(_xlpm.d=0,"",_xlpm.d))</f>
        <v/>
      </c>
      <c r="T2007" s="196">
        <f>IF(OR(S2007="",A2007="",NOT(ISNUMBER(S2007)),S2007&gt;A2007),"",DATEDIF(S2007,A2007,"Y")&amp;" years, "&amp;DATEDIF(S2007,A2007,"YM")&amp;" months, "&amp;DATEDIF(S2007,A2007,"MD")&amp;" days")</f>
        <v/>
      </c>
      <c r="W2007" s="196">
        <f>_xlfn.LET(_xlpm.d,_xlfn.XLOOKUP(U2007,'[1]Birth Dates'!$A:$A,'[1]Birth Dates'!$B:$B,"",0),IF(_xlpm.d=0,"",_xlpm.d))</f>
        <v/>
      </c>
      <c r="X2007" s="196">
        <f>IF(OR(W2007="",A2007="",NOT(ISNUMBER(W2007)),W2007&gt;A2007),"",DATEDIF(W2007,A2007,"Y")&amp;" years, "&amp;DATEDIF(W2007,A2007,"YM")&amp;" months, "&amp;DATEDIF(W2007,A2007,"MD")&amp;" days")</f>
        <v/>
      </c>
      <c r="AR2007" s="175">
        <f>IF($B2007="","",TEXT($A2007,"yyyymmdd")&amp;"_P"&amp;$C2007&amp;"_C"&amp;$F2007&amp;"_"&amp;TRIM(RIGHT(SUBSTITUTE(TRIM(SUBSTITUTE($M2007,CHAR(160)," "))," ",REPT(" ",60)),60))&amp;IF($Q2007="","","-"&amp;TRIM(RIGHT(SUBSTITUTE(TRIM(SUBSTITUTE($Q2007,CHAR(160)," "))," ",REPT(" ",60)),60)))&amp;IF($U2007="","","-"&amp;TRIM(RIGHT(SUBSTITUTE(TRIM(SUBSTITUTE($U2007,CHAR(160)," "))," ",REPT(" ",60)),60)))&amp;".jpg")</f>
        <v/>
      </c>
    </row>
    <row r="2008" ht="14" customHeight="1">
      <c r="O2008" s="196">
        <f>_xlfn.LET(_xlpm.d,_xlfn.XLOOKUP(M2008,'[1]Birth Dates'!$A:$A,'[1]Birth Dates'!$B:$B,"",0),IF(_xlpm.d=0,"",_xlpm.d))</f>
        <v/>
      </c>
      <c r="P2008" s="196">
        <f>IF(OR(O2008="",A2008="",NOT(ISNUMBER(O2008)),O2008&gt;A2008),"",DATEDIF(O2008,A2008,"Y")&amp;" years, "&amp;DATEDIF(O2008,A2008,"YM")&amp;" months, "&amp;DATEDIF(O2008,A2008,"MD")&amp;" days")</f>
        <v/>
      </c>
      <c r="S2008" s="196">
        <f>_xlfn.LET(_xlpm.d,_xlfn.XLOOKUP(Q2008,'[1]Birth Dates'!$A:$A,'[1]Birth Dates'!$B:$B,"",0),IF(_xlpm.d=0,"",_xlpm.d))</f>
        <v/>
      </c>
      <c r="T2008" s="196">
        <f>IF(OR(S2008="",A2008="",NOT(ISNUMBER(S2008)),S2008&gt;A2008),"",DATEDIF(S2008,A2008,"Y")&amp;" years, "&amp;DATEDIF(S2008,A2008,"YM")&amp;" months, "&amp;DATEDIF(S2008,A2008,"MD")&amp;" days")</f>
        <v/>
      </c>
      <c r="W2008" s="196">
        <f>_xlfn.LET(_xlpm.d,_xlfn.XLOOKUP(U2008,'[1]Birth Dates'!$A:$A,'[1]Birth Dates'!$B:$B,"",0),IF(_xlpm.d=0,"",_xlpm.d))</f>
        <v/>
      </c>
      <c r="X2008" s="196">
        <f>IF(OR(W2008="",A2008="",NOT(ISNUMBER(W2008)),W2008&gt;A2008),"",DATEDIF(W2008,A2008,"Y")&amp;" years, "&amp;DATEDIF(W2008,A2008,"YM")&amp;" months, "&amp;DATEDIF(W2008,A2008,"MD")&amp;" days")</f>
        <v/>
      </c>
      <c r="AR2008" s="175">
        <f>IF($B2008="","",TEXT($A2008,"yyyymmdd")&amp;"_P"&amp;$C2008&amp;"_C"&amp;$F2008&amp;"_"&amp;TRIM(RIGHT(SUBSTITUTE(TRIM(SUBSTITUTE($M2008,CHAR(160)," "))," ",REPT(" ",60)),60))&amp;IF($Q2008="","","-"&amp;TRIM(RIGHT(SUBSTITUTE(TRIM(SUBSTITUTE($Q2008,CHAR(160)," "))," ",REPT(" ",60)),60)))&amp;IF($U2008="","","-"&amp;TRIM(RIGHT(SUBSTITUTE(TRIM(SUBSTITUTE($U2008,CHAR(160)," "))," ",REPT(" ",60)),60)))&amp;".jpg")</f>
        <v/>
      </c>
    </row>
    <row r="2009" ht="14" customHeight="1">
      <c r="O2009" s="196">
        <f>_xlfn.LET(_xlpm.d,_xlfn.XLOOKUP(M2009,'[1]Birth Dates'!$A:$A,'[1]Birth Dates'!$B:$B,"",0),IF(_xlpm.d=0,"",_xlpm.d))</f>
        <v/>
      </c>
      <c r="P2009" s="196">
        <f>IF(OR(O2009="",A2009="",NOT(ISNUMBER(O2009)),O2009&gt;A2009),"",DATEDIF(O2009,A2009,"Y")&amp;" years, "&amp;DATEDIF(O2009,A2009,"YM")&amp;" months, "&amp;DATEDIF(O2009,A2009,"MD")&amp;" days")</f>
        <v/>
      </c>
      <c r="S2009" s="196">
        <f>_xlfn.LET(_xlpm.d,_xlfn.XLOOKUP(Q2009,'[1]Birth Dates'!$A:$A,'[1]Birth Dates'!$B:$B,"",0),IF(_xlpm.d=0,"",_xlpm.d))</f>
        <v/>
      </c>
      <c r="T2009" s="196">
        <f>IF(OR(S2009="",A2009="",NOT(ISNUMBER(S2009)),S2009&gt;A2009),"",DATEDIF(S2009,A2009,"Y")&amp;" years, "&amp;DATEDIF(S2009,A2009,"YM")&amp;" months, "&amp;DATEDIF(S2009,A2009,"MD")&amp;" days")</f>
        <v/>
      </c>
      <c r="W2009" s="196">
        <f>_xlfn.LET(_xlpm.d,_xlfn.XLOOKUP(U2009,'[1]Birth Dates'!$A:$A,'[1]Birth Dates'!$B:$B,"",0),IF(_xlpm.d=0,"",_xlpm.d))</f>
        <v/>
      </c>
      <c r="X2009" s="196">
        <f>IF(OR(W2009="",A2009="",NOT(ISNUMBER(W2009)),W2009&gt;A2009),"",DATEDIF(W2009,A2009,"Y")&amp;" years, "&amp;DATEDIF(W2009,A2009,"YM")&amp;" months, "&amp;DATEDIF(W2009,A2009,"MD")&amp;" days")</f>
        <v/>
      </c>
      <c r="AR2009" s="175">
        <f>IF($B2009="","",TEXT($A2009,"yyyymmdd")&amp;"_P"&amp;$C2009&amp;"_C"&amp;$F2009&amp;"_"&amp;TRIM(RIGHT(SUBSTITUTE(TRIM(SUBSTITUTE($M2009,CHAR(160)," "))," ",REPT(" ",60)),60))&amp;IF($Q2009="","","-"&amp;TRIM(RIGHT(SUBSTITUTE(TRIM(SUBSTITUTE($Q2009,CHAR(160)," "))," ",REPT(" ",60)),60)))&amp;IF($U2009="","","-"&amp;TRIM(RIGHT(SUBSTITUTE(TRIM(SUBSTITUTE($U2009,CHAR(160)," "))," ",REPT(" ",60)),60)))&amp;".jpg")</f>
        <v/>
      </c>
    </row>
    <row r="2010" ht="14" customHeight="1">
      <c r="O2010" s="196">
        <f>_xlfn.LET(_xlpm.d,_xlfn.XLOOKUP(M2010,'[1]Birth Dates'!$A:$A,'[1]Birth Dates'!$B:$B,"",0),IF(_xlpm.d=0,"",_xlpm.d))</f>
        <v/>
      </c>
      <c r="P2010" s="196">
        <f>IF(OR(O2010="",A2010="",NOT(ISNUMBER(O2010)),O2010&gt;A2010),"",DATEDIF(O2010,A2010,"Y")&amp;" years, "&amp;DATEDIF(O2010,A2010,"YM")&amp;" months, "&amp;DATEDIF(O2010,A2010,"MD")&amp;" days")</f>
        <v/>
      </c>
      <c r="S2010" s="196">
        <f>_xlfn.LET(_xlpm.d,_xlfn.XLOOKUP(Q2010,'[1]Birth Dates'!$A:$A,'[1]Birth Dates'!$B:$B,"",0),IF(_xlpm.d=0,"",_xlpm.d))</f>
        <v/>
      </c>
      <c r="T2010" s="196">
        <f>IF(OR(S2010="",A2010="",NOT(ISNUMBER(S2010)),S2010&gt;A2010),"",DATEDIF(S2010,A2010,"Y")&amp;" years, "&amp;DATEDIF(S2010,A2010,"YM")&amp;" months, "&amp;DATEDIF(S2010,A2010,"MD")&amp;" days")</f>
        <v/>
      </c>
      <c r="W2010" s="196">
        <f>_xlfn.LET(_xlpm.d,_xlfn.XLOOKUP(U2010,'[1]Birth Dates'!$A:$A,'[1]Birth Dates'!$B:$B,"",0),IF(_xlpm.d=0,"",_xlpm.d))</f>
        <v/>
      </c>
      <c r="X2010" s="196">
        <f>IF(OR(W2010="",A2010="",NOT(ISNUMBER(W2010)),W2010&gt;A2010),"",DATEDIF(W2010,A2010,"Y")&amp;" years, "&amp;DATEDIF(W2010,A2010,"YM")&amp;" months, "&amp;DATEDIF(W2010,A2010,"MD")&amp;" days")</f>
        <v/>
      </c>
      <c r="AR2010" s="175">
        <f>IF($B2010="","",TEXT($A2010,"yyyymmdd")&amp;"_P"&amp;$C2010&amp;"_C"&amp;$F2010&amp;"_"&amp;TRIM(RIGHT(SUBSTITUTE(TRIM(SUBSTITUTE($M2010,CHAR(160)," "))," ",REPT(" ",60)),60))&amp;IF($Q2010="","","-"&amp;TRIM(RIGHT(SUBSTITUTE(TRIM(SUBSTITUTE($Q2010,CHAR(160)," "))," ",REPT(" ",60)),60)))&amp;IF($U2010="","","-"&amp;TRIM(RIGHT(SUBSTITUTE(TRIM(SUBSTITUTE($U2010,CHAR(160)," "))," ",REPT(" ",60)),60)))&amp;".jpg")</f>
        <v/>
      </c>
    </row>
    <row r="2011" ht="14" customHeight="1">
      <c r="O2011" s="196">
        <f>_xlfn.LET(_xlpm.d,_xlfn.XLOOKUP(M2011,'[1]Birth Dates'!$A:$A,'[1]Birth Dates'!$B:$B,"",0),IF(_xlpm.d=0,"",_xlpm.d))</f>
        <v/>
      </c>
      <c r="P2011" s="196">
        <f>IF(OR(O2011="",A2011="",NOT(ISNUMBER(O2011)),O2011&gt;A2011),"",DATEDIF(O2011,A2011,"Y")&amp;" years, "&amp;DATEDIF(O2011,A2011,"YM")&amp;" months, "&amp;DATEDIF(O2011,A2011,"MD")&amp;" days")</f>
        <v/>
      </c>
      <c r="S2011" s="196">
        <f>_xlfn.LET(_xlpm.d,_xlfn.XLOOKUP(Q2011,'[1]Birth Dates'!$A:$A,'[1]Birth Dates'!$B:$B,"",0),IF(_xlpm.d=0,"",_xlpm.d))</f>
        <v/>
      </c>
      <c r="T2011" s="196">
        <f>IF(OR(S2011="",A2011="",NOT(ISNUMBER(S2011)),S2011&gt;A2011),"",DATEDIF(S2011,A2011,"Y")&amp;" years, "&amp;DATEDIF(S2011,A2011,"YM")&amp;" months, "&amp;DATEDIF(S2011,A2011,"MD")&amp;" days")</f>
        <v/>
      </c>
      <c r="W2011" s="196">
        <f>_xlfn.LET(_xlpm.d,_xlfn.XLOOKUP(U2011,'[1]Birth Dates'!$A:$A,'[1]Birth Dates'!$B:$B,"",0),IF(_xlpm.d=0,"",_xlpm.d))</f>
        <v/>
      </c>
      <c r="X2011" s="196">
        <f>IF(OR(W2011="",A2011="",NOT(ISNUMBER(W2011)),W2011&gt;A2011),"",DATEDIF(W2011,A2011,"Y")&amp;" years, "&amp;DATEDIF(W2011,A2011,"YM")&amp;" months, "&amp;DATEDIF(W2011,A2011,"MD")&amp;" days")</f>
        <v/>
      </c>
      <c r="AR2011" s="175">
        <f>IF($B2011="","",TEXT($A2011,"yyyymmdd")&amp;"_P"&amp;$C2011&amp;"_C"&amp;$F2011&amp;"_"&amp;TRIM(RIGHT(SUBSTITUTE(TRIM(SUBSTITUTE($M2011,CHAR(160)," "))," ",REPT(" ",60)),60))&amp;IF($Q2011="","","-"&amp;TRIM(RIGHT(SUBSTITUTE(TRIM(SUBSTITUTE($Q2011,CHAR(160)," "))," ",REPT(" ",60)),60)))&amp;IF($U2011="","","-"&amp;TRIM(RIGHT(SUBSTITUTE(TRIM(SUBSTITUTE($U2011,CHAR(160)," "))," ",REPT(" ",60)),60)))&amp;".jpg")</f>
        <v/>
      </c>
    </row>
    <row r="2012" ht="14" customHeight="1">
      <c r="O2012" s="196">
        <f>_xlfn.LET(_xlpm.d,_xlfn.XLOOKUP(M2012,'[1]Birth Dates'!$A:$A,'[1]Birth Dates'!$B:$B,"",0),IF(_xlpm.d=0,"",_xlpm.d))</f>
        <v/>
      </c>
      <c r="P2012" s="196">
        <f>IF(OR(O2012="",A2012="",NOT(ISNUMBER(O2012)),O2012&gt;A2012),"",DATEDIF(O2012,A2012,"Y")&amp;" years, "&amp;DATEDIF(O2012,A2012,"YM")&amp;" months, "&amp;DATEDIF(O2012,A2012,"MD")&amp;" days")</f>
        <v/>
      </c>
      <c r="S2012" s="196">
        <f>_xlfn.LET(_xlpm.d,_xlfn.XLOOKUP(Q2012,'[1]Birth Dates'!$A:$A,'[1]Birth Dates'!$B:$B,"",0),IF(_xlpm.d=0,"",_xlpm.d))</f>
        <v/>
      </c>
      <c r="T2012" s="196">
        <f>IF(OR(S2012="",A2012="",NOT(ISNUMBER(S2012)),S2012&gt;A2012),"",DATEDIF(S2012,A2012,"Y")&amp;" years, "&amp;DATEDIF(S2012,A2012,"YM")&amp;" months, "&amp;DATEDIF(S2012,A2012,"MD")&amp;" days")</f>
        <v/>
      </c>
      <c r="W2012" s="196">
        <f>_xlfn.LET(_xlpm.d,_xlfn.XLOOKUP(U2012,'[1]Birth Dates'!$A:$A,'[1]Birth Dates'!$B:$B,"",0),IF(_xlpm.d=0,"",_xlpm.d))</f>
        <v/>
      </c>
      <c r="X2012" s="196">
        <f>IF(OR(W2012="",A2012="",NOT(ISNUMBER(W2012)),W2012&gt;A2012),"",DATEDIF(W2012,A2012,"Y")&amp;" years, "&amp;DATEDIF(W2012,A2012,"YM")&amp;" months, "&amp;DATEDIF(W2012,A2012,"MD")&amp;" days")</f>
        <v/>
      </c>
      <c r="AR2012" s="175">
        <f>IF($B2012="","",TEXT($A2012,"yyyymmdd")&amp;"_P"&amp;$C2012&amp;"_C"&amp;$F2012&amp;"_"&amp;TRIM(RIGHT(SUBSTITUTE(TRIM(SUBSTITUTE($M2012,CHAR(160)," "))," ",REPT(" ",60)),60))&amp;IF($Q2012="","","-"&amp;TRIM(RIGHT(SUBSTITUTE(TRIM(SUBSTITUTE($Q2012,CHAR(160)," "))," ",REPT(" ",60)),60)))&amp;IF($U2012="","","-"&amp;TRIM(RIGHT(SUBSTITUTE(TRIM(SUBSTITUTE($U2012,CHAR(160)," "))," ",REPT(" ",60)),60)))&amp;".jpg")</f>
        <v/>
      </c>
    </row>
    <row r="2013" ht="14" customHeight="1">
      <c r="O2013" s="196">
        <f>_xlfn.LET(_xlpm.d,_xlfn.XLOOKUP(M2013,'[1]Birth Dates'!$A:$A,'[1]Birth Dates'!$B:$B,"",0),IF(_xlpm.d=0,"",_xlpm.d))</f>
        <v/>
      </c>
      <c r="P2013" s="196">
        <f>IF(OR(O2013="",A2013="",NOT(ISNUMBER(O2013)),O2013&gt;A2013),"",DATEDIF(O2013,A2013,"Y")&amp;" years, "&amp;DATEDIF(O2013,A2013,"YM")&amp;" months, "&amp;DATEDIF(O2013,A2013,"MD")&amp;" days")</f>
        <v/>
      </c>
      <c r="S2013" s="196">
        <f>_xlfn.LET(_xlpm.d,_xlfn.XLOOKUP(Q2013,'[1]Birth Dates'!$A:$A,'[1]Birth Dates'!$B:$B,"",0),IF(_xlpm.d=0,"",_xlpm.d))</f>
        <v/>
      </c>
      <c r="T2013" s="196">
        <f>IF(OR(S2013="",A2013="",NOT(ISNUMBER(S2013)),S2013&gt;A2013),"",DATEDIF(S2013,A2013,"Y")&amp;" years, "&amp;DATEDIF(S2013,A2013,"YM")&amp;" months, "&amp;DATEDIF(S2013,A2013,"MD")&amp;" days")</f>
        <v/>
      </c>
      <c r="W2013" s="196">
        <f>_xlfn.LET(_xlpm.d,_xlfn.XLOOKUP(U2013,'[1]Birth Dates'!$A:$A,'[1]Birth Dates'!$B:$B,"",0),IF(_xlpm.d=0,"",_xlpm.d))</f>
        <v/>
      </c>
      <c r="X2013" s="196">
        <f>IF(OR(W2013="",A2013="",NOT(ISNUMBER(W2013)),W2013&gt;A2013),"",DATEDIF(W2013,A2013,"Y")&amp;" years, "&amp;DATEDIF(W2013,A2013,"YM")&amp;" months, "&amp;DATEDIF(W2013,A2013,"MD")&amp;" days")</f>
        <v/>
      </c>
      <c r="AR2013" s="175">
        <f>IF($B2013="","",TEXT($A2013,"yyyymmdd")&amp;"_P"&amp;$C2013&amp;"_C"&amp;$F2013&amp;"_"&amp;TRIM(RIGHT(SUBSTITUTE(TRIM(SUBSTITUTE($M2013,CHAR(160)," "))," ",REPT(" ",60)),60))&amp;IF($Q2013="","","-"&amp;TRIM(RIGHT(SUBSTITUTE(TRIM(SUBSTITUTE($Q2013,CHAR(160)," "))," ",REPT(" ",60)),60)))&amp;IF($U2013="","","-"&amp;TRIM(RIGHT(SUBSTITUTE(TRIM(SUBSTITUTE($U2013,CHAR(160)," "))," ",REPT(" ",60)),60)))&amp;".jpg")</f>
        <v/>
      </c>
    </row>
    <row r="2014" ht="14" customHeight="1">
      <c r="O2014" s="196">
        <f>_xlfn.LET(_xlpm.d,_xlfn.XLOOKUP(M2014,'[1]Birth Dates'!$A:$A,'[1]Birth Dates'!$B:$B,"",0),IF(_xlpm.d=0,"",_xlpm.d))</f>
        <v/>
      </c>
      <c r="P2014" s="196">
        <f>IF(OR(O2014="",A2014="",NOT(ISNUMBER(O2014)),O2014&gt;A2014),"",DATEDIF(O2014,A2014,"Y")&amp;" years, "&amp;DATEDIF(O2014,A2014,"YM")&amp;" months, "&amp;DATEDIF(O2014,A2014,"MD")&amp;" days")</f>
        <v/>
      </c>
      <c r="S2014" s="196">
        <f>_xlfn.LET(_xlpm.d,_xlfn.XLOOKUP(Q2014,'[1]Birth Dates'!$A:$A,'[1]Birth Dates'!$B:$B,"",0),IF(_xlpm.d=0,"",_xlpm.d))</f>
        <v/>
      </c>
      <c r="T2014" s="196">
        <f>IF(OR(S2014="",A2014="",NOT(ISNUMBER(S2014)),S2014&gt;A2014),"",DATEDIF(S2014,A2014,"Y")&amp;" years, "&amp;DATEDIF(S2014,A2014,"YM")&amp;" months, "&amp;DATEDIF(S2014,A2014,"MD")&amp;" days")</f>
        <v/>
      </c>
      <c r="W2014" s="196">
        <f>_xlfn.LET(_xlpm.d,_xlfn.XLOOKUP(U2014,'[1]Birth Dates'!$A:$A,'[1]Birth Dates'!$B:$B,"",0),IF(_xlpm.d=0,"",_xlpm.d))</f>
        <v/>
      </c>
      <c r="X2014" s="196">
        <f>IF(OR(W2014="",A2014="",NOT(ISNUMBER(W2014)),W2014&gt;A2014),"",DATEDIF(W2014,A2014,"Y")&amp;" years, "&amp;DATEDIF(W2014,A2014,"YM")&amp;" months, "&amp;DATEDIF(W2014,A2014,"MD")&amp;" days")</f>
        <v/>
      </c>
      <c r="AR2014" s="175">
        <f>IF($B2014="","",TEXT($A2014,"yyyymmdd")&amp;"_P"&amp;$C2014&amp;"_C"&amp;$F2014&amp;"_"&amp;TRIM(RIGHT(SUBSTITUTE(TRIM(SUBSTITUTE($M2014,CHAR(160)," "))," ",REPT(" ",60)),60))&amp;IF($Q2014="","","-"&amp;TRIM(RIGHT(SUBSTITUTE(TRIM(SUBSTITUTE($Q2014,CHAR(160)," "))," ",REPT(" ",60)),60)))&amp;IF($U2014="","","-"&amp;TRIM(RIGHT(SUBSTITUTE(TRIM(SUBSTITUTE($U2014,CHAR(160)," "))," ",REPT(" ",60)),60)))&amp;".jpg")</f>
        <v/>
      </c>
    </row>
    <row r="2015" ht="14" customHeight="1">
      <c r="O2015" s="196">
        <f>_xlfn.LET(_xlpm.d,_xlfn.XLOOKUP(M2015,'[1]Birth Dates'!$A:$A,'[1]Birth Dates'!$B:$B,"",0),IF(_xlpm.d=0,"",_xlpm.d))</f>
        <v/>
      </c>
      <c r="P2015" s="196">
        <f>IF(OR(O2015="",A2015="",NOT(ISNUMBER(O2015)),O2015&gt;A2015),"",DATEDIF(O2015,A2015,"Y")&amp;" years, "&amp;DATEDIF(O2015,A2015,"YM")&amp;" months, "&amp;DATEDIF(O2015,A2015,"MD")&amp;" days")</f>
        <v/>
      </c>
      <c r="S2015" s="196">
        <f>_xlfn.LET(_xlpm.d,_xlfn.XLOOKUP(Q2015,'[1]Birth Dates'!$A:$A,'[1]Birth Dates'!$B:$B,"",0),IF(_xlpm.d=0,"",_xlpm.d))</f>
        <v/>
      </c>
      <c r="T2015" s="196">
        <f>IF(OR(S2015="",A2015="",NOT(ISNUMBER(S2015)),S2015&gt;A2015),"",DATEDIF(S2015,A2015,"Y")&amp;" years, "&amp;DATEDIF(S2015,A2015,"YM")&amp;" months, "&amp;DATEDIF(S2015,A2015,"MD")&amp;" days")</f>
        <v/>
      </c>
      <c r="W2015" s="196">
        <f>_xlfn.LET(_xlpm.d,_xlfn.XLOOKUP(U2015,'[1]Birth Dates'!$A:$A,'[1]Birth Dates'!$B:$B,"",0),IF(_xlpm.d=0,"",_xlpm.d))</f>
        <v/>
      </c>
      <c r="X2015" s="196">
        <f>IF(OR(W2015="",A2015="",NOT(ISNUMBER(W2015)),W2015&gt;A2015),"",DATEDIF(W2015,A2015,"Y")&amp;" years, "&amp;DATEDIF(W2015,A2015,"YM")&amp;" months, "&amp;DATEDIF(W2015,A2015,"MD")&amp;" days")</f>
        <v/>
      </c>
      <c r="AR2015" s="175">
        <f>IF($B2015="","",TEXT($A2015,"yyyymmdd")&amp;"_P"&amp;$C2015&amp;"_C"&amp;$F2015&amp;"_"&amp;TRIM(RIGHT(SUBSTITUTE(TRIM(SUBSTITUTE($M2015,CHAR(160)," "))," ",REPT(" ",60)),60))&amp;IF($Q2015="","","-"&amp;TRIM(RIGHT(SUBSTITUTE(TRIM(SUBSTITUTE($Q2015,CHAR(160)," "))," ",REPT(" ",60)),60)))&amp;IF($U2015="","","-"&amp;TRIM(RIGHT(SUBSTITUTE(TRIM(SUBSTITUTE($U2015,CHAR(160)," "))," ",REPT(" ",60)),60)))&amp;".jpg")</f>
        <v/>
      </c>
    </row>
    <row r="2016" ht="14" customHeight="1">
      <c r="O2016" s="196">
        <f>_xlfn.LET(_xlpm.d,_xlfn.XLOOKUP(M2016,'[1]Birth Dates'!$A:$A,'[1]Birth Dates'!$B:$B,"",0),IF(_xlpm.d=0,"",_xlpm.d))</f>
        <v/>
      </c>
      <c r="P2016" s="196">
        <f>IF(OR(O2016="",A2016="",NOT(ISNUMBER(O2016)),O2016&gt;A2016),"",DATEDIF(O2016,A2016,"Y")&amp;" years, "&amp;DATEDIF(O2016,A2016,"YM")&amp;" months, "&amp;DATEDIF(O2016,A2016,"MD")&amp;" days")</f>
        <v/>
      </c>
      <c r="S2016" s="196">
        <f>_xlfn.LET(_xlpm.d,_xlfn.XLOOKUP(Q2016,'[1]Birth Dates'!$A:$A,'[1]Birth Dates'!$B:$B,"",0),IF(_xlpm.d=0,"",_xlpm.d))</f>
        <v/>
      </c>
      <c r="T2016" s="196">
        <f>IF(OR(S2016="",A2016="",NOT(ISNUMBER(S2016)),S2016&gt;A2016),"",DATEDIF(S2016,A2016,"Y")&amp;" years, "&amp;DATEDIF(S2016,A2016,"YM")&amp;" months, "&amp;DATEDIF(S2016,A2016,"MD")&amp;" days")</f>
        <v/>
      </c>
      <c r="W2016" s="196">
        <f>_xlfn.LET(_xlpm.d,_xlfn.XLOOKUP(U2016,'[1]Birth Dates'!$A:$A,'[1]Birth Dates'!$B:$B,"",0),IF(_xlpm.d=0,"",_xlpm.d))</f>
        <v/>
      </c>
      <c r="X2016" s="196">
        <f>IF(OR(W2016="",A2016="",NOT(ISNUMBER(W2016)),W2016&gt;A2016),"",DATEDIF(W2016,A2016,"Y")&amp;" years, "&amp;DATEDIF(W2016,A2016,"YM")&amp;" months, "&amp;DATEDIF(W2016,A2016,"MD")&amp;" days")</f>
        <v/>
      </c>
      <c r="AR2016" s="175">
        <f>IF($B2016="","",TEXT($A2016,"yyyymmdd")&amp;"_P"&amp;$C2016&amp;"_C"&amp;$F2016&amp;"_"&amp;TRIM(RIGHT(SUBSTITUTE(TRIM(SUBSTITUTE($M2016,CHAR(160)," "))," ",REPT(" ",60)),60))&amp;IF($Q2016="","","-"&amp;TRIM(RIGHT(SUBSTITUTE(TRIM(SUBSTITUTE($Q2016,CHAR(160)," "))," ",REPT(" ",60)),60)))&amp;IF($U2016="","","-"&amp;TRIM(RIGHT(SUBSTITUTE(TRIM(SUBSTITUTE($U2016,CHAR(160)," "))," ",REPT(" ",60)),60)))&amp;".jpg")</f>
        <v/>
      </c>
    </row>
    <row r="2017" ht="14" customHeight="1">
      <c r="O2017" s="196">
        <f>_xlfn.LET(_xlpm.d,_xlfn.XLOOKUP(M2017,'[1]Birth Dates'!$A:$A,'[1]Birth Dates'!$B:$B,"",0),IF(_xlpm.d=0,"",_xlpm.d))</f>
        <v/>
      </c>
      <c r="P2017" s="196">
        <f>IF(OR(O2017="",A2017="",NOT(ISNUMBER(O2017)),O2017&gt;A2017),"",DATEDIF(O2017,A2017,"Y")&amp;" years, "&amp;DATEDIF(O2017,A2017,"YM")&amp;" months, "&amp;DATEDIF(O2017,A2017,"MD")&amp;" days")</f>
        <v/>
      </c>
      <c r="S2017" s="196">
        <f>_xlfn.LET(_xlpm.d,_xlfn.XLOOKUP(Q2017,'[1]Birth Dates'!$A:$A,'[1]Birth Dates'!$B:$B,"",0),IF(_xlpm.d=0,"",_xlpm.d))</f>
        <v/>
      </c>
      <c r="T2017" s="196">
        <f>IF(OR(S2017="",A2017="",NOT(ISNUMBER(S2017)),S2017&gt;A2017),"",DATEDIF(S2017,A2017,"Y")&amp;" years, "&amp;DATEDIF(S2017,A2017,"YM")&amp;" months, "&amp;DATEDIF(S2017,A2017,"MD")&amp;" days")</f>
        <v/>
      </c>
      <c r="W2017" s="196">
        <f>_xlfn.LET(_xlpm.d,_xlfn.XLOOKUP(U2017,'[1]Birth Dates'!$A:$A,'[1]Birth Dates'!$B:$B,"",0),IF(_xlpm.d=0,"",_xlpm.d))</f>
        <v/>
      </c>
      <c r="X2017" s="196">
        <f>IF(OR(W2017="",A2017="",NOT(ISNUMBER(W2017)),W2017&gt;A2017),"",DATEDIF(W2017,A2017,"Y")&amp;" years, "&amp;DATEDIF(W2017,A2017,"YM")&amp;" months, "&amp;DATEDIF(W2017,A2017,"MD")&amp;" days")</f>
        <v/>
      </c>
      <c r="AR2017" s="175">
        <f>IF($B2017="","",TEXT($A2017,"yyyymmdd")&amp;"_P"&amp;$C2017&amp;"_C"&amp;$F2017&amp;"_"&amp;TRIM(RIGHT(SUBSTITUTE(TRIM(SUBSTITUTE($M2017,CHAR(160)," "))," ",REPT(" ",60)),60))&amp;IF($Q2017="","","-"&amp;TRIM(RIGHT(SUBSTITUTE(TRIM(SUBSTITUTE($Q2017,CHAR(160)," "))," ",REPT(" ",60)),60)))&amp;IF($U2017="","","-"&amp;TRIM(RIGHT(SUBSTITUTE(TRIM(SUBSTITUTE($U2017,CHAR(160)," "))," ",REPT(" ",60)),60)))&amp;".jpg")</f>
        <v/>
      </c>
    </row>
    <row r="2018" ht="14" customHeight="1">
      <c r="O2018" s="196">
        <f>_xlfn.LET(_xlpm.d,_xlfn.XLOOKUP(M2018,'[1]Birth Dates'!$A:$A,'[1]Birth Dates'!$B:$B,"",0),IF(_xlpm.d=0,"",_xlpm.d))</f>
        <v/>
      </c>
      <c r="P2018" s="196">
        <f>IF(OR(O2018="",A2018="",NOT(ISNUMBER(O2018)),O2018&gt;A2018),"",DATEDIF(O2018,A2018,"Y")&amp;" years, "&amp;DATEDIF(O2018,A2018,"YM")&amp;" months, "&amp;DATEDIF(O2018,A2018,"MD")&amp;" days")</f>
        <v/>
      </c>
      <c r="S2018" s="196">
        <f>_xlfn.LET(_xlpm.d,_xlfn.XLOOKUP(Q2018,'[1]Birth Dates'!$A:$A,'[1]Birth Dates'!$B:$B,"",0),IF(_xlpm.d=0,"",_xlpm.d))</f>
        <v/>
      </c>
      <c r="T2018" s="196">
        <f>IF(OR(S2018="",A2018="",NOT(ISNUMBER(S2018)),S2018&gt;A2018),"",DATEDIF(S2018,A2018,"Y")&amp;" years, "&amp;DATEDIF(S2018,A2018,"YM")&amp;" months, "&amp;DATEDIF(S2018,A2018,"MD")&amp;" days")</f>
        <v/>
      </c>
      <c r="W2018" s="196">
        <f>_xlfn.LET(_xlpm.d,_xlfn.XLOOKUP(U2018,'[1]Birth Dates'!$A:$A,'[1]Birth Dates'!$B:$B,"",0),IF(_xlpm.d=0,"",_xlpm.d))</f>
        <v/>
      </c>
      <c r="X2018" s="196">
        <f>IF(OR(W2018="",A2018="",NOT(ISNUMBER(W2018)),W2018&gt;A2018),"",DATEDIF(W2018,A2018,"Y")&amp;" years, "&amp;DATEDIF(W2018,A2018,"YM")&amp;" months, "&amp;DATEDIF(W2018,A2018,"MD")&amp;" days")</f>
        <v/>
      </c>
      <c r="AR2018" s="175">
        <f>IF($B2018="","",TEXT($A2018,"yyyymmdd")&amp;"_P"&amp;$C2018&amp;"_C"&amp;$F2018&amp;"_"&amp;TRIM(RIGHT(SUBSTITUTE(TRIM(SUBSTITUTE($M2018,CHAR(160)," "))," ",REPT(" ",60)),60))&amp;IF($Q2018="","","-"&amp;TRIM(RIGHT(SUBSTITUTE(TRIM(SUBSTITUTE($Q2018,CHAR(160)," "))," ",REPT(" ",60)),60)))&amp;IF($U2018="","","-"&amp;TRIM(RIGHT(SUBSTITUTE(TRIM(SUBSTITUTE($U2018,CHAR(160)," "))," ",REPT(" ",60)),60)))&amp;".jpg")</f>
        <v/>
      </c>
    </row>
    <row r="2019" ht="14" customHeight="1">
      <c r="O2019" s="196">
        <f>_xlfn.LET(_xlpm.d,_xlfn.XLOOKUP(M2019,'[1]Birth Dates'!$A:$A,'[1]Birth Dates'!$B:$B,"",0),IF(_xlpm.d=0,"",_xlpm.d))</f>
        <v/>
      </c>
      <c r="P2019" s="196">
        <f>IF(OR(O2019="",A2019="",NOT(ISNUMBER(O2019)),O2019&gt;A2019),"",DATEDIF(O2019,A2019,"Y")&amp;" years, "&amp;DATEDIF(O2019,A2019,"YM")&amp;" months, "&amp;DATEDIF(O2019,A2019,"MD")&amp;" days")</f>
        <v/>
      </c>
      <c r="S2019" s="196">
        <f>_xlfn.LET(_xlpm.d,_xlfn.XLOOKUP(Q2019,'[1]Birth Dates'!$A:$A,'[1]Birth Dates'!$B:$B,"",0),IF(_xlpm.d=0,"",_xlpm.d))</f>
        <v/>
      </c>
      <c r="T2019" s="196">
        <f>IF(OR(S2019="",A2019="",NOT(ISNUMBER(S2019)),S2019&gt;A2019),"",DATEDIF(S2019,A2019,"Y")&amp;" years, "&amp;DATEDIF(S2019,A2019,"YM")&amp;" months, "&amp;DATEDIF(S2019,A2019,"MD")&amp;" days")</f>
        <v/>
      </c>
      <c r="W2019" s="196">
        <f>_xlfn.LET(_xlpm.d,_xlfn.XLOOKUP(U2019,'[1]Birth Dates'!$A:$A,'[1]Birth Dates'!$B:$B,"",0),IF(_xlpm.d=0,"",_xlpm.d))</f>
        <v/>
      </c>
      <c r="X2019" s="196">
        <f>IF(OR(W2019="",A2019="",NOT(ISNUMBER(W2019)),W2019&gt;A2019),"",DATEDIF(W2019,A2019,"Y")&amp;" years, "&amp;DATEDIF(W2019,A2019,"YM")&amp;" months, "&amp;DATEDIF(W2019,A2019,"MD")&amp;" days")</f>
        <v/>
      </c>
      <c r="AR2019" s="175">
        <f>IF($B2019="","",TEXT($A2019,"yyyymmdd")&amp;"_P"&amp;$C2019&amp;"_C"&amp;$F2019&amp;"_"&amp;TRIM(RIGHT(SUBSTITUTE(TRIM(SUBSTITUTE($M2019,CHAR(160)," "))," ",REPT(" ",60)),60))&amp;IF($Q2019="","","-"&amp;TRIM(RIGHT(SUBSTITUTE(TRIM(SUBSTITUTE($Q2019,CHAR(160)," "))," ",REPT(" ",60)),60)))&amp;IF($U2019="","","-"&amp;TRIM(RIGHT(SUBSTITUTE(TRIM(SUBSTITUTE($U2019,CHAR(160)," "))," ",REPT(" ",60)),60)))&amp;".jpg")</f>
        <v/>
      </c>
    </row>
    <row r="2020" ht="14" customHeight="1">
      <c r="O2020" s="196">
        <f>_xlfn.LET(_xlpm.d,_xlfn.XLOOKUP(M2020,'[1]Birth Dates'!$A:$A,'[1]Birth Dates'!$B:$B,"",0),IF(_xlpm.d=0,"",_xlpm.d))</f>
        <v/>
      </c>
      <c r="P2020" s="196">
        <f>IF(OR(O2020="",A2020="",NOT(ISNUMBER(O2020)),O2020&gt;A2020),"",DATEDIF(O2020,A2020,"Y")&amp;" years, "&amp;DATEDIF(O2020,A2020,"YM")&amp;" months, "&amp;DATEDIF(O2020,A2020,"MD")&amp;" days")</f>
        <v/>
      </c>
      <c r="S2020" s="196">
        <f>_xlfn.LET(_xlpm.d,_xlfn.XLOOKUP(Q2020,'[1]Birth Dates'!$A:$A,'[1]Birth Dates'!$B:$B,"",0),IF(_xlpm.d=0,"",_xlpm.d))</f>
        <v/>
      </c>
      <c r="T2020" s="196">
        <f>IF(OR(S2020="",A2020="",NOT(ISNUMBER(S2020)),S2020&gt;A2020),"",DATEDIF(S2020,A2020,"Y")&amp;" years, "&amp;DATEDIF(S2020,A2020,"YM")&amp;" months, "&amp;DATEDIF(S2020,A2020,"MD")&amp;" days")</f>
        <v/>
      </c>
      <c r="W2020" s="196">
        <f>_xlfn.LET(_xlpm.d,_xlfn.XLOOKUP(U2020,'[1]Birth Dates'!$A:$A,'[1]Birth Dates'!$B:$B,"",0),IF(_xlpm.d=0,"",_xlpm.d))</f>
        <v/>
      </c>
      <c r="X2020" s="196">
        <f>IF(OR(W2020="",A2020="",NOT(ISNUMBER(W2020)),W2020&gt;A2020),"",DATEDIF(W2020,A2020,"Y")&amp;" years, "&amp;DATEDIF(W2020,A2020,"YM")&amp;" months, "&amp;DATEDIF(W2020,A2020,"MD")&amp;" days")</f>
        <v/>
      </c>
      <c r="AR2020" s="175">
        <f>IF($B2020="","",TEXT($A2020,"yyyymmdd")&amp;"_P"&amp;$C2020&amp;"_C"&amp;$F2020&amp;"_"&amp;TRIM(RIGHT(SUBSTITUTE(TRIM(SUBSTITUTE($M2020,CHAR(160)," "))," ",REPT(" ",60)),60))&amp;IF($Q2020="","","-"&amp;TRIM(RIGHT(SUBSTITUTE(TRIM(SUBSTITUTE($Q2020,CHAR(160)," "))," ",REPT(" ",60)),60)))&amp;IF($U2020="","","-"&amp;TRIM(RIGHT(SUBSTITUTE(TRIM(SUBSTITUTE($U2020,CHAR(160)," "))," ",REPT(" ",60)),60)))&amp;".jpg")</f>
        <v/>
      </c>
    </row>
    <row r="2021" ht="14" customHeight="1">
      <c r="O2021" s="196">
        <f>_xlfn.LET(_xlpm.d,_xlfn.XLOOKUP(M2021,'[1]Birth Dates'!$A:$A,'[1]Birth Dates'!$B:$B,"",0),IF(_xlpm.d=0,"",_xlpm.d))</f>
        <v/>
      </c>
      <c r="P2021" s="196">
        <f>IF(OR(O2021="",A2021="",NOT(ISNUMBER(O2021)),O2021&gt;A2021),"",DATEDIF(O2021,A2021,"Y")&amp;" years, "&amp;DATEDIF(O2021,A2021,"YM")&amp;" months, "&amp;DATEDIF(O2021,A2021,"MD")&amp;" days")</f>
        <v/>
      </c>
      <c r="S2021" s="196">
        <f>_xlfn.LET(_xlpm.d,_xlfn.XLOOKUP(Q2021,'[1]Birth Dates'!$A:$A,'[1]Birth Dates'!$B:$B,"",0),IF(_xlpm.d=0,"",_xlpm.d))</f>
        <v/>
      </c>
      <c r="T2021" s="196">
        <f>IF(OR(S2021="",A2021="",NOT(ISNUMBER(S2021)),S2021&gt;A2021),"",DATEDIF(S2021,A2021,"Y")&amp;" years, "&amp;DATEDIF(S2021,A2021,"YM")&amp;" months, "&amp;DATEDIF(S2021,A2021,"MD")&amp;" days")</f>
        <v/>
      </c>
      <c r="W2021" s="196">
        <f>_xlfn.LET(_xlpm.d,_xlfn.XLOOKUP(U2021,'[1]Birth Dates'!$A:$A,'[1]Birth Dates'!$B:$B,"",0),IF(_xlpm.d=0,"",_xlpm.d))</f>
        <v/>
      </c>
      <c r="X2021" s="196">
        <f>IF(OR(W2021="",A2021="",NOT(ISNUMBER(W2021)),W2021&gt;A2021),"",DATEDIF(W2021,A2021,"Y")&amp;" years, "&amp;DATEDIF(W2021,A2021,"YM")&amp;" months, "&amp;DATEDIF(W2021,A2021,"MD")&amp;" days")</f>
        <v/>
      </c>
      <c r="AR2021" s="175">
        <f>IF($B2021="","",TEXT($A2021,"yyyymmdd")&amp;"_P"&amp;$C2021&amp;"_C"&amp;$F2021&amp;"_"&amp;TRIM(RIGHT(SUBSTITUTE(TRIM(SUBSTITUTE($M2021,CHAR(160)," "))," ",REPT(" ",60)),60))&amp;IF($Q2021="","","-"&amp;TRIM(RIGHT(SUBSTITUTE(TRIM(SUBSTITUTE($Q2021,CHAR(160)," "))," ",REPT(" ",60)),60)))&amp;IF($U2021="","","-"&amp;TRIM(RIGHT(SUBSTITUTE(TRIM(SUBSTITUTE($U2021,CHAR(160)," "))," ",REPT(" ",60)),60)))&amp;".jpg")</f>
        <v/>
      </c>
    </row>
    <row r="2022" ht="14" customHeight="1">
      <c r="O2022" s="196">
        <f>_xlfn.LET(_xlpm.d,_xlfn.XLOOKUP(M2022,'[1]Birth Dates'!$A:$A,'[1]Birth Dates'!$B:$B,"",0),IF(_xlpm.d=0,"",_xlpm.d))</f>
        <v/>
      </c>
      <c r="P2022" s="196">
        <f>IF(OR(O2022="",A2022="",NOT(ISNUMBER(O2022)),O2022&gt;A2022),"",DATEDIF(O2022,A2022,"Y")&amp;" years, "&amp;DATEDIF(O2022,A2022,"YM")&amp;" months, "&amp;DATEDIF(O2022,A2022,"MD")&amp;" days")</f>
        <v/>
      </c>
      <c r="S2022" s="196">
        <f>_xlfn.LET(_xlpm.d,_xlfn.XLOOKUP(Q2022,'[1]Birth Dates'!$A:$A,'[1]Birth Dates'!$B:$B,"",0),IF(_xlpm.d=0,"",_xlpm.d))</f>
        <v/>
      </c>
      <c r="T2022" s="196">
        <f>IF(OR(S2022="",A2022="",NOT(ISNUMBER(S2022)),S2022&gt;A2022),"",DATEDIF(S2022,A2022,"Y")&amp;" years, "&amp;DATEDIF(S2022,A2022,"YM")&amp;" months, "&amp;DATEDIF(S2022,A2022,"MD")&amp;" days")</f>
        <v/>
      </c>
      <c r="W2022" s="196">
        <f>_xlfn.LET(_xlpm.d,_xlfn.XLOOKUP(U2022,'[1]Birth Dates'!$A:$A,'[1]Birth Dates'!$B:$B,"",0),IF(_xlpm.d=0,"",_xlpm.d))</f>
        <v/>
      </c>
      <c r="X2022" s="196">
        <f>IF(OR(W2022="",A2022="",NOT(ISNUMBER(W2022)),W2022&gt;A2022),"",DATEDIF(W2022,A2022,"Y")&amp;" years, "&amp;DATEDIF(W2022,A2022,"YM")&amp;" months, "&amp;DATEDIF(W2022,A2022,"MD")&amp;" days")</f>
        <v/>
      </c>
      <c r="AR2022" s="175">
        <f>IF($B2022="","",TEXT($A2022,"yyyymmdd")&amp;"_P"&amp;$C2022&amp;"_C"&amp;$F2022&amp;"_"&amp;TRIM(RIGHT(SUBSTITUTE(TRIM(SUBSTITUTE($M2022,CHAR(160)," "))," ",REPT(" ",60)),60))&amp;IF($Q2022="","","-"&amp;TRIM(RIGHT(SUBSTITUTE(TRIM(SUBSTITUTE($Q2022,CHAR(160)," "))," ",REPT(" ",60)),60)))&amp;IF($U2022="","","-"&amp;TRIM(RIGHT(SUBSTITUTE(TRIM(SUBSTITUTE($U2022,CHAR(160)," "))," ",REPT(" ",60)),60)))&amp;".jpg")</f>
        <v/>
      </c>
    </row>
    <row r="2023" ht="14" customHeight="1">
      <c r="O2023" s="196">
        <f>_xlfn.LET(_xlpm.d,_xlfn.XLOOKUP(M2023,'[1]Birth Dates'!$A:$A,'[1]Birth Dates'!$B:$B,"",0),IF(_xlpm.d=0,"",_xlpm.d))</f>
        <v/>
      </c>
      <c r="P2023" s="196">
        <f>IF(OR(O2023="",A2023="",NOT(ISNUMBER(O2023)),O2023&gt;A2023),"",DATEDIF(O2023,A2023,"Y")&amp;" years, "&amp;DATEDIF(O2023,A2023,"YM")&amp;" months, "&amp;DATEDIF(O2023,A2023,"MD")&amp;" days")</f>
        <v/>
      </c>
      <c r="S2023" s="196">
        <f>_xlfn.LET(_xlpm.d,_xlfn.XLOOKUP(Q2023,'[1]Birth Dates'!$A:$A,'[1]Birth Dates'!$B:$B,"",0),IF(_xlpm.d=0,"",_xlpm.d))</f>
        <v/>
      </c>
      <c r="T2023" s="196">
        <f>IF(OR(S2023="",A2023="",NOT(ISNUMBER(S2023)),S2023&gt;A2023),"",DATEDIF(S2023,A2023,"Y")&amp;" years, "&amp;DATEDIF(S2023,A2023,"YM")&amp;" months, "&amp;DATEDIF(S2023,A2023,"MD")&amp;" days")</f>
        <v/>
      </c>
      <c r="W2023" s="196">
        <f>_xlfn.LET(_xlpm.d,_xlfn.XLOOKUP(U2023,'[1]Birth Dates'!$A:$A,'[1]Birth Dates'!$B:$B,"",0),IF(_xlpm.d=0,"",_xlpm.d))</f>
        <v/>
      </c>
      <c r="X2023" s="196">
        <f>IF(OR(W2023="",A2023="",NOT(ISNUMBER(W2023)),W2023&gt;A2023),"",DATEDIF(W2023,A2023,"Y")&amp;" years, "&amp;DATEDIF(W2023,A2023,"YM")&amp;" months, "&amp;DATEDIF(W2023,A2023,"MD")&amp;" days")</f>
        <v/>
      </c>
      <c r="AR2023" s="175">
        <f>IF($B2023="","",TEXT($A2023,"yyyymmdd")&amp;"_P"&amp;$C2023&amp;"_C"&amp;$F2023&amp;"_"&amp;TRIM(RIGHT(SUBSTITUTE(TRIM(SUBSTITUTE($M2023,CHAR(160)," "))," ",REPT(" ",60)),60))&amp;IF($Q2023="","","-"&amp;TRIM(RIGHT(SUBSTITUTE(TRIM(SUBSTITUTE($Q2023,CHAR(160)," "))," ",REPT(" ",60)),60)))&amp;IF($U2023="","","-"&amp;TRIM(RIGHT(SUBSTITUTE(TRIM(SUBSTITUTE($U2023,CHAR(160)," "))," ",REPT(" ",60)),60)))&amp;".jpg")</f>
        <v/>
      </c>
    </row>
    <row r="2024" ht="14" customHeight="1">
      <c r="O2024" s="196">
        <f>_xlfn.LET(_xlpm.d,_xlfn.XLOOKUP(M2024,'[1]Birth Dates'!$A:$A,'[1]Birth Dates'!$B:$B,"",0),IF(_xlpm.d=0,"",_xlpm.d))</f>
        <v/>
      </c>
      <c r="P2024" s="196">
        <f>IF(OR(O2024="",A2024="",NOT(ISNUMBER(O2024)),O2024&gt;A2024),"",DATEDIF(O2024,A2024,"Y")&amp;" years, "&amp;DATEDIF(O2024,A2024,"YM")&amp;" months, "&amp;DATEDIF(O2024,A2024,"MD")&amp;" days")</f>
        <v/>
      </c>
      <c r="S2024" s="196">
        <f>_xlfn.LET(_xlpm.d,_xlfn.XLOOKUP(Q2024,'[1]Birth Dates'!$A:$A,'[1]Birth Dates'!$B:$B,"",0),IF(_xlpm.d=0,"",_xlpm.d))</f>
        <v/>
      </c>
      <c r="T2024" s="196">
        <f>IF(OR(S2024="",A2024="",NOT(ISNUMBER(S2024)),S2024&gt;A2024),"",DATEDIF(S2024,A2024,"Y")&amp;" years, "&amp;DATEDIF(S2024,A2024,"YM")&amp;" months, "&amp;DATEDIF(S2024,A2024,"MD")&amp;" days")</f>
        <v/>
      </c>
      <c r="W2024" s="196">
        <f>_xlfn.LET(_xlpm.d,_xlfn.XLOOKUP(U2024,'[1]Birth Dates'!$A:$A,'[1]Birth Dates'!$B:$B,"",0),IF(_xlpm.d=0,"",_xlpm.d))</f>
        <v/>
      </c>
      <c r="X2024" s="196">
        <f>IF(OR(W2024="",A2024="",NOT(ISNUMBER(W2024)),W2024&gt;A2024),"",DATEDIF(W2024,A2024,"Y")&amp;" years, "&amp;DATEDIF(W2024,A2024,"YM")&amp;" months, "&amp;DATEDIF(W2024,A2024,"MD")&amp;" days")</f>
        <v/>
      </c>
      <c r="AR2024" s="175">
        <f>IF($B2024="","",TEXT($A2024,"yyyymmdd")&amp;"_P"&amp;$C2024&amp;"_C"&amp;$F2024&amp;"_"&amp;TRIM(RIGHT(SUBSTITUTE(TRIM(SUBSTITUTE($M2024,CHAR(160)," "))," ",REPT(" ",60)),60))&amp;IF($Q2024="","","-"&amp;TRIM(RIGHT(SUBSTITUTE(TRIM(SUBSTITUTE($Q2024,CHAR(160)," "))," ",REPT(" ",60)),60)))&amp;IF($U2024="","","-"&amp;TRIM(RIGHT(SUBSTITUTE(TRIM(SUBSTITUTE($U2024,CHAR(160)," "))," ",REPT(" ",60)),60)))&amp;".jpg")</f>
        <v/>
      </c>
    </row>
    <row r="2025" ht="14" customHeight="1">
      <c r="O2025" s="196">
        <f>_xlfn.LET(_xlpm.d,_xlfn.XLOOKUP(M2025,'[1]Birth Dates'!$A:$A,'[1]Birth Dates'!$B:$B,"",0),IF(_xlpm.d=0,"",_xlpm.d))</f>
        <v/>
      </c>
      <c r="P2025" s="196">
        <f>IF(OR(O2025="",A2025="",NOT(ISNUMBER(O2025)),O2025&gt;A2025),"",DATEDIF(O2025,A2025,"Y")&amp;" years, "&amp;DATEDIF(O2025,A2025,"YM")&amp;" months, "&amp;DATEDIF(O2025,A2025,"MD")&amp;" days")</f>
        <v/>
      </c>
      <c r="S2025" s="196">
        <f>_xlfn.LET(_xlpm.d,_xlfn.XLOOKUP(Q2025,'[1]Birth Dates'!$A:$A,'[1]Birth Dates'!$B:$B,"",0),IF(_xlpm.d=0,"",_xlpm.d))</f>
        <v/>
      </c>
      <c r="T2025" s="196">
        <f>IF(OR(S2025="",A2025="",NOT(ISNUMBER(S2025)),S2025&gt;A2025),"",DATEDIF(S2025,A2025,"Y")&amp;" years, "&amp;DATEDIF(S2025,A2025,"YM")&amp;" months, "&amp;DATEDIF(S2025,A2025,"MD")&amp;" days")</f>
        <v/>
      </c>
      <c r="W2025" s="196">
        <f>_xlfn.LET(_xlpm.d,_xlfn.XLOOKUP(U2025,'[1]Birth Dates'!$A:$A,'[1]Birth Dates'!$B:$B,"",0),IF(_xlpm.d=0,"",_xlpm.d))</f>
        <v/>
      </c>
      <c r="X2025" s="196">
        <f>IF(OR(W2025="",A2025="",NOT(ISNUMBER(W2025)),W2025&gt;A2025),"",DATEDIF(W2025,A2025,"Y")&amp;" years, "&amp;DATEDIF(W2025,A2025,"YM")&amp;" months, "&amp;DATEDIF(W2025,A2025,"MD")&amp;" days")</f>
        <v/>
      </c>
      <c r="AR2025" s="175">
        <f>IF($B2025="","",TEXT($A2025,"yyyymmdd")&amp;"_P"&amp;$C2025&amp;"_C"&amp;$F2025&amp;"_"&amp;TRIM(RIGHT(SUBSTITUTE(TRIM(SUBSTITUTE($M2025,CHAR(160)," "))," ",REPT(" ",60)),60))&amp;IF($Q2025="","","-"&amp;TRIM(RIGHT(SUBSTITUTE(TRIM(SUBSTITUTE($Q2025,CHAR(160)," "))," ",REPT(" ",60)),60)))&amp;IF($U2025="","","-"&amp;TRIM(RIGHT(SUBSTITUTE(TRIM(SUBSTITUTE($U2025,CHAR(160)," "))," ",REPT(" ",60)),60)))&amp;".jpg")</f>
        <v/>
      </c>
    </row>
    <row r="2026" ht="14" customHeight="1">
      <c r="O2026" s="196">
        <f>_xlfn.LET(_xlpm.d,_xlfn.XLOOKUP(M2026,'[1]Birth Dates'!$A:$A,'[1]Birth Dates'!$B:$B,"",0),IF(_xlpm.d=0,"",_xlpm.d))</f>
        <v/>
      </c>
      <c r="P2026" s="196">
        <f>IF(OR(O2026="",A2026="",NOT(ISNUMBER(O2026)),O2026&gt;A2026),"",DATEDIF(O2026,A2026,"Y")&amp;" years, "&amp;DATEDIF(O2026,A2026,"YM")&amp;" months, "&amp;DATEDIF(O2026,A2026,"MD")&amp;" days")</f>
        <v/>
      </c>
      <c r="S2026" s="196">
        <f>_xlfn.LET(_xlpm.d,_xlfn.XLOOKUP(Q2026,'[1]Birth Dates'!$A:$A,'[1]Birth Dates'!$B:$B,"",0),IF(_xlpm.d=0,"",_xlpm.d))</f>
        <v/>
      </c>
      <c r="T2026" s="196">
        <f>IF(OR(S2026="",A2026="",NOT(ISNUMBER(S2026)),S2026&gt;A2026),"",DATEDIF(S2026,A2026,"Y")&amp;" years, "&amp;DATEDIF(S2026,A2026,"YM")&amp;" months, "&amp;DATEDIF(S2026,A2026,"MD")&amp;" days")</f>
        <v/>
      </c>
      <c r="W2026" s="196">
        <f>_xlfn.LET(_xlpm.d,_xlfn.XLOOKUP(U2026,'[1]Birth Dates'!$A:$A,'[1]Birth Dates'!$B:$B,"",0),IF(_xlpm.d=0,"",_xlpm.d))</f>
        <v/>
      </c>
      <c r="X2026" s="196">
        <f>IF(OR(W2026="",A2026="",NOT(ISNUMBER(W2026)),W2026&gt;A2026),"",DATEDIF(W2026,A2026,"Y")&amp;" years, "&amp;DATEDIF(W2026,A2026,"YM")&amp;" months, "&amp;DATEDIF(W2026,A2026,"MD")&amp;" days")</f>
        <v/>
      </c>
      <c r="AR2026" s="175">
        <f>IF($B2026="","",TEXT($A2026,"yyyymmdd")&amp;"_P"&amp;$C2026&amp;"_C"&amp;$F2026&amp;"_"&amp;TRIM(RIGHT(SUBSTITUTE(TRIM(SUBSTITUTE($M2026,CHAR(160)," "))," ",REPT(" ",60)),60))&amp;IF($Q2026="","","-"&amp;TRIM(RIGHT(SUBSTITUTE(TRIM(SUBSTITUTE($Q2026,CHAR(160)," "))," ",REPT(" ",60)),60)))&amp;IF($U2026="","","-"&amp;TRIM(RIGHT(SUBSTITUTE(TRIM(SUBSTITUTE($U2026,CHAR(160)," "))," ",REPT(" ",60)),60)))&amp;".jpg")</f>
        <v/>
      </c>
    </row>
    <row r="2027" ht="14" customHeight="1">
      <c r="O2027" s="196">
        <f>_xlfn.LET(_xlpm.d,_xlfn.XLOOKUP(M2027,'[1]Birth Dates'!$A:$A,'[1]Birth Dates'!$B:$B,"",0),IF(_xlpm.d=0,"",_xlpm.d))</f>
        <v/>
      </c>
      <c r="P2027" s="196">
        <f>IF(OR(O2027="",A2027="",NOT(ISNUMBER(O2027)),O2027&gt;A2027),"",DATEDIF(O2027,A2027,"Y")&amp;" years, "&amp;DATEDIF(O2027,A2027,"YM")&amp;" months, "&amp;DATEDIF(O2027,A2027,"MD")&amp;" days")</f>
        <v/>
      </c>
      <c r="S2027" s="196">
        <f>_xlfn.LET(_xlpm.d,_xlfn.XLOOKUP(Q2027,'[1]Birth Dates'!$A:$A,'[1]Birth Dates'!$B:$B,"",0),IF(_xlpm.d=0,"",_xlpm.d))</f>
        <v/>
      </c>
      <c r="T2027" s="196">
        <f>IF(OR(S2027="",A2027="",NOT(ISNUMBER(S2027)),S2027&gt;A2027),"",DATEDIF(S2027,A2027,"Y")&amp;" years, "&amp;DATEDIF(S2027,A2027,"YM")&amp;" months, "&amp;DATEDIF(S2027,A2027,"MD")&amp;" days")</f>
        <v/>
      </c>
      <c r="W2027" s="196">
        <f>_xlfn.LET(_xlpm.d,_xlfn.XLOOKUP(U2027,'[1]Birth Dates'!$A:$A,'[1]Birth Dates'!$B:$B,"",0),IF(_xlpm.d=0,"",_xlpm.d))</f>
        <v/>
      </c>
      <c r="X2027" s="196">
        <f>IF(OR(W2027="",A2027="",NOT(ISNUMBER(W2027)),W2027&gt;A2027),"",DATEDIF(W2027,A2027,"Y")&amp;" years, "&amp;DATEDIF(W2027,A2027,"YM")&amp;" months, "&amp;DATEDIF(W2027,A2027,"MD")&amp;" days")</f>
        <v/>
      </c>
      <c r="AR2027" s="175">
        <f>IF($B2027="","",TEXT($A2027,"yyyymmdd")&amp;"_P"&amp;$C2027&amp;"_C"&amp;$F2027&amp;"_"&amp;TRIM(RIGHT(SUBSTITUTE(TRIM(SUBSTITUTE($M2027,CHAR(160)," "))," ",REPT(" ",60)),60))&amp;IF($Q2027="","","-"&amp;TRIM(RIGHT(SUBSTITUTE(TRIM(SUBSTITUTE($Q2027,CHAR(160)," "))," ",REPT(" ",60)),60)))&amp;IF($U2027="","","-"&amp;TRIM(RIGHT(SUBSTITUTE(TRIM(SUBSTITUTE($U2027,CHAR(160)," "))," ",REPT(" ",60)),60)))&amp;".jpg")</f>
        <v/>
      </c>
    </row>
    <row r="2028" ht="14" customHeight="1">
      <c r="O2028" s="196">
        <f>_xlfn.LET(_xlpm.d,_xlfn.XLOOKUP(M2028,'[1]Birth Dates'!$A:$A,'[1]Birth Dates'!$B:$B,"",0),IF(_xlpm.d=0,"",_xlpm.d))</f>
        <v/>
      </c>
      <c r="P2028" s="196">
        <f>IF(OR(O2028="",A2028="",NOT(ISNUMBER(O2028)),O2028&gt;A2028),"",DATEDIF(O2028,A2028,"Y")&amp;" years, "&amp;DATEDIF(O2028,A2028,"YM")&amp;" months, "&amp;DATEDIF(O2028,A2028,"MD")&amp;" days")</f>
        <v/>
      </c>
      <c r="S2028" s="196">
        <f>_xlfn.LET(_xlpm.d,_xlfn.XLOOKUP(Q2028,'[1]Birth Dates'!$A:$A,'[1]Birth Dates'!$B:$B,"",0),IF(_xlpm.d=0,"",_xlpm.d))</f>
        <v/>
      </c>
      <c r="T2028" s="196">
        <f>IF(OR(S2028="",A2028="",NOT(ISNUMBER(S2028)),S2028&gt;A2028),"",DATEDIF(S2028,A2028,"Y")&amp;" years, "&amp;DATEDIF(S2028,A2028,"YM")&amp;" months, "&amp;DATEDIF(S2028,A2028,"MD")&amp;" days")</f>
        <v/>
      </c>
      <c r="W2028" s="196">
        <f>_xlfn.LET(_xlpm.d,_xlfn.XLOOKUP(U2028,'[1]Birth Dates'!$A:$A,'[1]Birth Dates'!$B:$B,"",0),IF(_xlpm.d=0,"",_xlpm.d))</f>
        <v/>
      </c>
      <c r="X2028" s="196">
        <f>IF(OR(W2028="",A2028="",NOT(ISNUMBER(W2028)),W2028&gt;A2028),"",DATEDIF(W2028,A2028,"Y")&amp;" years, "&amp;DATEDIF(W2028,A2028,"YM")&amp;" months, "&amp;DATEDIF(W2028,A2028,"MD")&amp;" days")</f>
        <v/>
      </c>
      <c r="AR2028" s="175">
        <f>IF($B2028="","",TEXT($A2028,"yyyymmdd")&amp;"_P"&amp;$C2028&amp;"_C"&amp;$F2028&amp;"_"&amp;TRIM(RIGHT(SUBSTITUTE(TRIM(SUBSTITUTE($M2028,CHAR(160)," "))," ",REPT(" ",60)),60))&amp;IF($Q2028="","","-"&amp;TRIM(RIGHT(SUBSTITUTE(TRIM(SUBSTITUTE($Q2028,CHAR(160)," "))," ",REPT(" ",60)),60)))&amp;IF($U2028="","","-"&amp;TRIM(RIGHT(SUBSTITUTE(TRIM(SUBSTITUTE($U2028,CHAR(160)," "))," ",REPT(" ",60)),60)))&amp;".jpg")</f>
        <v/>
      </c>
    </row>
    <row r="2029" ht="14" customHeight="1">
      <c r="O2029" s="196">
        <f>_xlfn.LET(_xlpm.d,_xlfn.XLOOKUP(M2029,'[1]Birth Dates'!$A:$A,'[1]Birth Dates'!$B:$B,"",0),IF(_xlpm.d=0,"",_xlpm.d))</f>
        <v/>
      </c>
      <c r="P2029" s="196">
        <f>IF(OR(O2029="",A2029="",NOT(ISNUMBER(O2029)),O2029&gt;A2029),"",DATEDIF(O2029,A2029,"Y")&amp;" years, "&amp;DATEDIF(O2029,A2029,"YM")&amp;" months, "&amp;DATEDIF(O2029,A2029,"MD")&amp;" days")</f>
        <v/>
      </c>
      <c r="S2029" s="196">
        <f>_xlfn.LET(_xlpm.d,_xlfn.XLOOKUP(Q2029,'[1]Birth Dates'!$A:$A,'[1]Birth Dates'!$B:$B,"",0),IF(_xlpm.d=0,"",_xlpm.d))</f>
        <v/>
      </c>
      <c r="T2029" s="196">
        <f>IF(OR(S2029="",A2029="",NOT(ISNUMBER(S2029)),S2029&gt;A2029),"",DATEDIF(S2029,A2029,"Y")&amp;" years, "&amp;DATEDIF(S2029,A2029,"YM")&amp;" months, "&amp;DATEDIF(S2029,A2029,"MD")&amp;" days")</f>
        <v/>
      </c>
      <c r="W2029" s="196">
        <f>_xlfn.LET(_xlpm.d,_xlfn.XLOOKUP(U2029,'[1]Birth Dates'!$A:$A,'[1]Birth Dates'!$B:$B,"",0),IF(_xlpm.d=0,"",_xlpm.d))</f>
        <v/>
      </c>
      <c r="X2029" s="196">
        <f>IF(OR(W2029="",A2029="",NOT(ISNUMBER(W2029)),W2029&gt;A2029),"",DATEDIF(W2029,A2029,"Y")&amp;" years, "&amp;DATEDIF(W2029,A2029,"YM")&amp;" months, "&amp;DATEDIF(W2029,A2029,"MD")&amp;" days")</f>
        <v/>
      </c>
      <c r="AR2029" s="175">
        <f>IF($B2029="","",TEXT($A2029,"yyyymmdd")&amp;"_P"&amp;$C2029&amp;"_C"&amp;$F2029&amp;"_"&amp;TRIM(RIGHT(SUBSTITUTE(TRIM(SUBSTITUTE($M2029,CHAR(160)," "))," ",REPT(" ",60)),60))&amp;IF($Q2029="","","-"&amp;TRIM(RIGHT(SUBSTITUTE(TRIM(SUBSTITUTE($Q2029,CHAR(160)," "))," ",REPT(" ",60)),60)))&amp;IF($U2029="","","-"&amp;TRIM(RIGHT(SUBSTITUTE(TRIM(SUBSTITUTE($U2029,CHAR(160)," "))," ",REPT(" ",60)),60)))&amp;".jpg")</f>
        <v/>
      </c>
    </row>
    <row r="2030" ht="14" customHeight="1">
      <c r="O2030" s="196">
        <f>_xlfn.LET(_xlpm.d,_xlfn.XLOOKUP(M2030,'[1]Birth Dates'!$A:$A,'[1]Birth Dates'!$B:$B,"",0),IF(_xlpm.d=0,"",_xlpm.d))</f>
        <v/>
      </c>
      <c r="P2030" s="196">
        <f>IF(OR(O2030="",A2030="",NOT(ISNUMBER(O2030)),O2030&gt;A2030),"",DATEDIF(O2030,A2030,"Y")&amp;" years, "&amp;DATEDIF(O2030,A2030,"YM")&amp;" months, "&amp;DATEDIF(O2030,A2030,"MD")&amp;" days")</f>
        <v/>
      </c>
      <c r="S2030" s="196">
        <f>_xlfn.LET(_xlpm.d,_xlfn.XLOOKUP(Q2030,'[1]Birth Dates'!$A:$A,'[1]Birth Dates'!$B:$B,"",0),IF(_xlpm.d=0,"",_xlpm.d))</f>
        <v/>
      </c>
      <c r="T2030" s="196">
        <f>IF(OR(S2030="",A2030="",NOT(ISNUMBER(S2030)),S2030&gt;A2030),"",DATEDIF(S2030,A2030,"Y")&amp;" years, "&amp;DATEDIF(S2030,A2030,"YM")&amp;" months, "&amp;DATEDIF(S2030,A2030,"MD")&amp;" days")</f>
        <v/>
      </c>
      <c r="W2030" s="196">
        <f>_xlfn.LET(_xlpm.d,_xlfn.XLOOKUP(U2030,'[1]Birth Dates'!$A:$A,'[1]Birth Dates'!$B:$B,"",0),IF(_xlpm.d=0,"",_xlpm.d))</f>
        <v/>
      </c>
      <c r="X2030" s="196">
        <f>IF(OR(W2030="",A2030="",NOT(ISNUMBER(W2030)),W2030&gt;A2030),"",DATEDIF(W2030,A2030,"Y")&amp;" years, "&amp;DATEDIF(W2030,A2030,"YM")&amp;" months, "&amp;DATEDIF(W2030,A2030,"MD")&amp;" days")</f>
        <v/>
      </c>
      <c r="AR2030" s="175">
        <f>IF($B2030="","",TEXT($A2030,"yyyymmdd")&amp;"_P"&amp;$C2030&amp;"_C"&amp;$F2030&amp;"_"&amp;TRIM(RIGHT(SUBSTITUTE(TRIM(SUBSTITUTE($M2030,CHAR(160)," "))," ",REPT(" ",60)),60))&amp;IF($Q2030="","","-"&amp;TRIM(RIGHT(SUBSTITUTE(TRIM(SUBSTITUTE($Q2030,CHAR(160)," "))," ",REPT(" ",60)),60)))&amp;IF($U2030="","","-"&amp;TRIM(RIGHT(SUBSTITUTE(TRIM(SUBSTITUTE($U2030,CHAR(160)," "))," ",REPT(" ",60)),60)))&amp;".jpg")</f>
        <v/>
      </c>
    </row>
    <row r="2031" ht="14" customHeight="1">
      <c r="O2031" s="196">
        <f>_xlfn.LET(_xlpm.d,_xlfn.XLOOKUP(M2031,'[1]Birth Dates'!$A:$A,'[1]Birth Dates'!$B:$B,"",0),IF(_xlpm.d=0,"",_xlpm.d))</f>
        <v/>
      </c>
      <c r="P2031" s="196">
        <f>IF(OR(O2031="",A2031="",NOT(ISNUMBER(O2031)),O2031&gt;A2031),"",DATEDIF(O2031,A2031,"Y")&amp;" years, "&amp;DATEDIF(O2031,A2031,"YM")&amp;" months, "&amp;DATEDIF(O2031,A2031,"MD")&amp;" days")</f>
        <v/>
      </c>
      <c r="S2031" s="196">
        <f>_xlfn.LET(_xlpm.d,_xlfn.XLOOKUP(Q2031,'[1]Birth Dates'!$A:$A,'[1]Birth Dates'!$B:$B,"",0),IF(_xlpm.d=0,"",_xlpm.d))</f>
        <v/>
      </c>
      <c r="T2031" s="196">
        <f>IF(OR(S2031="",A2031="",NOT(ISNUMBER(S2031)),S2031&gt;A2031),"",DATEDIF(S2031,A2031,"Y")&amp;" years, "&amp;DATEDIF(S2031,A2031,"YM")&amp;" months, "&amp;DATEDIF(S2031,A2031,"MD")&amp;" days")</f>
        <v/>
      </c>
      <c r="W2031" s="196">
        <f>_xlfn.LET(_xlpm.d,_xlfn.XLOOKUP(U2031,'[1]Birth Dates'!$A:$A,'[1]Birth Dates'!$B:$B,"",0),IF(_xlpm.d=0,"",_xlpm.d))</f>
        <v/>
      </c>
      <c r="X2031" s="196">
        <f>IF(OR(W2031="",A2031="",NOT(ISNUMBER(W2031)),W2031&gt;A2031),"",DATEDIF(W2031,A2031,"Y")&amp;" years, "&amp;DATEDIF(W2031,A2031,"YM")&amp;" months, "&amp;DATEDIF(W2031,A2031,"MD")&amp;" days")</f>
        <v/>
      </c>
      <c r="AR2031" s="227">
        <f>IF($B2031="","",TEXT($A2031,"yyyymmdd")&amp;"_P"&amp;$C2031&amp;"_C"&amp;$F2031&amp;"_"&amp;TRIM(RIGHT(SUBSTITUTE(TRIM(SUBSTITUTE($M2031,CHAR(160)," "))," ",REPT(" ",60)),60))&amp;IF($Q2031="","","-"&amp;TRIM(RIGHT(SUBSTITUTE(TRIM(SUBSTITUTE($Q2031,CHAR(160)," "))," ",REPT(" ",60)),60)))&amp;IF($U2031="","","-"&amp;TRIM(RIGHT(SUBSTITUTE(TRIM(SUBSTITUTE($U2031,CHAR(160)," "))," ",REPT(" ",60)),60)))&amp;".jpg")</f>
        <v/>
      </c>
    </row>
    <row r="2032" ht="14" customHeight="1">
      <c r="O2032" s="196">
        <f>_xlfn.LET(_xlpm.d,_xlfn.XLOOKUP(M2032,'[1]Birth Dates'!$A:$A,'[1]Birth Dates'!$B:$B,"",0),IF(_xlpm.d=0,"",_xlpm.d))</f>
        <v/>
      </c>
      <c r="P2032" s="196">
        <f>IF(OR(O2032="",A2032="",NOT(ISNUMBER(O2032)),O2032&gt;A2032),"",DATEDIF(O2032,A2032,"Y")&amp;" years, "&amp;DATEDIF(O2032,A2032,"YM")&amp;" months, "&amp;DATEDIF(O2032,A2032,"MD")&amp;" days")</f>
        <v/>
      </c>
      <c r="S2032" s="196">
        <f>_xlfn.LET(_xlpm.d,_xlfn.XLOOKUP(Q2032,'[1]Birth Dates'!$A:$A,'[1]Birth Dates'!$B:$B,"",0),IF(_xlpm.d=0,"",_xlpm.d))</f>
        <v/>
      </c>
      <c r="T2032" s="196">
        <f>IF(OR(S2032="",A2032="",NOT(ISNUMBER(S2032)),S2032&gt;A2032),"",DATEDIF(S2032,A2032,"Y")&amp;" years, "&amp;DATEDIF(S2032,A2032,"YM")&amp;" months, "&amp;DATEDIF(S2032,A2032,"MD")&amp;" days")</f>
        <v/>
      </c>
      <c r="W2032" s="196">
        <f>_xlfn.LET(_xlpm.d,_xlfn.XLOOKUP(U2032,'[1]Birth Dates'!$A:$A,'[1]Birth Dates'!$B:$B,"",0),IF(_xlpm.d=0,"",_xlpm.d))</f>
        <v/>
      </c>
      <c r="X2032" s="196">
        <f>IF(OR(W2032="",A2032="",NOT(ISNUMBER(W2032)),W2032&gt;A2032),"",DATEDIF(W2032,A2032,"Y")&amp;" years, "&amp;DATEDIF(W2032,A2032,"YM")&amp;" months, "&amp;DATEDIF(W2032,A2032,"MD")&amp;" days")</f>
        <v/>
      </c>
      <c r="AR2032" s="226">
        <f>IF($B2032="","",TEXT($A2032,"yyyymmdd")&amp;"_P"&amp;$C2032&amp;"_C"&amp;$F2032&amp;"_"&amp;TRIM(RIGHT(SUBSTITUTE(TRIM(SUBSTITUTE($M2032,CHAR(160)," "))," ",REPT(" ",60)),60))&amp;IF($Q2032="","","-"&amp;TRIM(RIGHT(SUBSTITUTE(TRIM(SUBSTITUTE($Q2032,CHAR(160)," "))," ",REPT(" ",60)),60)))&amp;IF($U2032="","","-"&amp;TRIM(RIGHT(SUBSTITUTE(TRIM(SUBSTITUTE($U2032,CHAR(160)," "))," ",REPT(" ",60)),60)))&amp;".jpg")</f>
        <v/>
      </c>
    </row>
    <row r="2033" ht="14" customHeight="1">
      <c r="O2033" s="196">
        <f>_xlfn.LET(_xlpm.d,_xlfn.XLOOKUP(M2033,'[1]Birth Dates'!$A:$A,'[1]Birth Dates'!$B:$B,"",0),IF(_xlpm.d=0,"",_xlpm.d))</f>
        <v/>
      </c>
      <c r="P2033" s="196">
        <f>IF(OR(O2033="",A2033="",NOT(ISNUMBER(O2033)),O2033&gt;A2033),"",DATEDIF(O2033,A2033,"Y")&amp;" years, "&amp;DATEDIF(O2033,A2033,"YM")&amp;" months, "&amp;DATEDIF(O2033,A2033,"MD")&amp;" days")</f>
        <v/>
      </c>
      <c r="S2033" s="196">
        <f>_xlfn.LET(_xlpm.d,_xlfn.XLOOKUP(Q2033,'[1]Birth Dates'!$A:$A,'[1]Birth Dates'!$B:$B,"",0),IF(_xlpm.d=0,"",_xlpm.d))</f>
        <v/>
      </c>
      <c r="T2033" s="196">
        <f>IF(OR(S2033="",A2033="",NOT(ISNUMBER(S2033)),S2033&gt;A2033),"",DATEDIF(S2033,A2033,"Y")&amp;" years, "&amp;DATEDIF(S2033,A2033,"YM")&amp;" months, "&amp;DATEDIF(S2033,A2033,"MD")&amp;" days")</f>
        <v/>
      </c>
      <c r="W2033" s="196">
        <f>_xlfn.LET(_xlpm.d,_xlfn.XLOOKUP(U2033,'[1]Birth Dates'!$A:$A,'[1]Birth Dates'!$B:$B,"",0),IF(_xlpm.d=0,"",_xlpm.d))</f>
        <v/>
      </c>
      <c r="X2033" s="196">
        <f>IF(OR(W2033="",A2033="",NOT(ISNUMBER(W2033)),W2033&gt;A2033),"",DATEDIF(W2033,A2033,"Y")&amp;" years, "&amp;DATEDIF(W2033,A2033,"YM")&amp;" months, "&amp;DATEDIF(W2033,A2033,"MD")&amp;" days")</f>
        <v/>
      </c>
      <c r="AR2033" s="175">
        <f>IF($B2033="","",TEXT($A2033,"yyyymmdd")&amp;"_P"&amp;$C2033&amp;"_C"&amp;$F2033&amp;"_"&amp;TRIM(RIGHT(SUBSTITUTE(TRIM(SUBSTITUTE($M2033,CHAR(160)," "))," ",REPT(" ",60)),60))&amp;IF($Q2033="","","-"&amp;TRIM(RIGHT(SUBSTITUTE(TRIM(SUBSTITUTE($Q2033,CHAR(160)," "))," ",REPT(" ",60)),60)))&amp;IF($U2033="","","-"&amp;TRIM(RIGHT(SUBSTITUTE(TRIM(SUBSTITUTE($U2033,CHAR(160)," "))," ",REPT(" ",60)),60)))&amp;".jpg")</f>
        <v/>
      </c>
    </row>
    <row r="2034" ht="14" customHeight="1">
      <c r="O2034" s="196">
        <f>_xlfn.LET(_xlpm.d,_xlfn.XLOOKUP(M2034,'[1]Birth Dates'!$A:$A,'[1]Birth Dates'!$B:$B,"",0),IF(_xlpm.d=0,"",_xlpm.d))</f>
        <v/>
      </c>
      <c r="P2034" s="196">
        <f>IF(OR(O2034="",A2034="",NOT(ISNUMBER(O2034)),O2034&gt;A2034),"",DATEDIF(O2034,A2034,"Y")&amp;" years, "&amp;DATEDIF(O2034,A2034,"YM")&amp;" months, "&amp;DATEDIF(O2034,A2034,"MD")&amp;" days")</f>
        <v/>
      </c>
      <c r="S2034" s="196">
        <f>_xlfn.LET(_xlpm.d,_xlfn.XLOOKUP(Q2034,'[1]Birth Dates'!$A:$A,'[1]Birth Dates'!$B:$B,"",0),IF(_xlpm.d=0,"",_xlpm.d))</f>
        <v/>
      </c>
      <c r="T2034" s="196">
        <f>IF(OR(S2034="",A2034="",NOT(ISNUMBER(S2034)),S2034&gt;A2034),"",DATEDIF(S2034,A2034,"Y")&amp;" years, "&amp;DATEDIF(S2034,A2034,"YM")&amp;" months, "&amp;DATEDIF(S2034,A2034,"MD")&amp;" days")</f>
        <v/>
      </c>
      <c r="W2034" s="196">
        <f>_xlfn.LET(_xlpm.d,_xlfn.XLOOKUP(U2034,'[1]Birth Dates'!$A:$A,'[1]Birth Dates'!$B:$B,"",0),IF(_xlpm.d=0,"",_xlpm.d))</f>
        <v/>
      </c>
      <c r="X2034" s="196">
        <f>IF(OR(W2034="",A2034="",NOT(ISNUMBER(W2034)),W2034&gt;A2034),"",DATEDIF(W2034,A2034,"Y")&amp;" years, "&amp;DATEDIF(W2034,A2034,"YM")&amp;" months, "&amp;DATEDIF(W2034,A2034,"MD")&amp;" days")</f>
        <v/>
      </c>
      <c r="AR2034" s="175">
        <f>IF($B2034="","",TEXT($A2034,"yyyymmdd")&amp;"_P"&amp;$C2034&amp;"_C"&amp;$F2034&amp;"_"&amp;TRIM(RIGHT(SUBSTITUTE(TRIM(SUBSTITUTE($M2034,CHAR(160)," "))," ",REPT(" ",60)),60))&amp;IF($Q2034="","","-"&amp;TRIM(RIGHT(SUBSTITUTE(TRIM(SUBSTITUTE($Q2034,CHAR(160)," "))," ",REPT(" ",60)),60)))&amp;IF($U2034="","","-"&amp;TRIM(RIGHT(SUBSTITUTE(TRIM(SUBSTITUTE($U2034,CHAR(160)," "))," ",REPT(" ",60)),60)))&amp;".jpg")</f>
        <v/>
      </c>
    </row>
    <row r="2035" ht="14" customHeight="1">
      <c r="O2035" s="196">
        <f>_xlfn.LET(_xlpm.d,_xlfn.XLOOKUP(M2035,'[1]Birth Dates'!$A:$A,'[1]Birth Dates'!$B:$B,"",0),IF(_xlpm.d=0,"",_xlpm.d))</f>
        <v/>
      </c>
      <c r="P2035" s="196">
        <f>IF(OR(O2035="",A2035="",NOT(ISNUMBER(O2035)),O2035&gt;A2035),"",DATEDIF(O2035,A2035,"Y")&amp;" years, "&amp;DATEDIF(O2035,A2035,"YM")&amp;" months, "&amp;DATEDIF(O2035,A2035,"MD")&amp;" days")</f>
        <v/>
      </c>
      <c r="S2035" s="196">
        <f>_xlfn.LET(_xlpm.d,_xlfn.XLOOKUP(Q2035,'[1]Birth Dates'!$A:$A,'[1]Birth Dates'!$B:$B,"",0),IF(_xlpm.d=0,"",_xlpm.d))</f>
        <v/>
      </c>
      <c r="T2035" s="196">
        <f>IF(OR(S2035="",A2035="",NOT(ISNUMBER(S2035)),S2035&gt;A2035),"",DATEDIF(S2035,A2035,"Y")&amp;" years, "&amp;DATEDIF(S2035,A2035,"YM")&amp;" months, "&amp;DATEDIF(S2035,A2035,"MD")&amp;" days")</f>
        <v/>
      </c>
      <c r="W2035" s="196">
        <f>_xlfn.LET(_xlpm.d,_xlfn.XLOOKUP(U2035,'[1]Birth Dates'!$A:$A,'[1]Birth Dates'!$B:$B,"",0),IF(_xlpm.d=0,"",_xlpm.d))</f>
        <v/>
      </c>
      <c r="X2035" s="196">
        <f>IF(OR(W2035="",A2035="",NOT(ISNUMBER(W2035)),W2035&gt;A2035),"",DATEDIF(W2035,A2035,"Y")&amp;" years, "&amp;DATEDIF(W2035,A2035,"YM")&amp;" months, "&amp;DATEDIF(W2035,A2035,"MD")&amp;" days")</f>
        <v/>
      </c>
      <c r="AR2035" s="175">
        <f>IF($B2035="","",TEXT($A2035,"yyyymmdd")&amp;"_P"&amp;$C2035&amp;"_C"&amp;$F2035&amp;"_"&amp;TRIM(RIGHT(SUBSTITUTE(TRIM(SUBSTITUTE($M2035,CHAR(160)," "))," ",REPT(" ",60)),60))&amp;IF($Q2035="","","-"&amp;TRIM(RIGHT(SUBSTITUTE(TRIM(SUBSTITUTE($Q2035,CHAR(160)," "))," ",REPT(" ",60)),60)))&amp;IF($U2035="","","-"&amp;TRIM(RIGHT(SUBSTITUTE(TRIM(SUBSTITUTE($U2035,CHAR(160)," "))," ",REPT(" ",60)),60)))&amp;".jpg")</f>
        <v/>
      </c>
    </row>
    <row r="2036" ht="14" customHeight="1">
      <c r="O2036" s="196">
        <f>_xlfn.LET(_xlpm.d,_xlfn.XLOOKUP(M2036,'[1]Birth Dates'!$A:$A,'[1]Birth Dates'!$B:$B,"",0),IF(_xlpm.d=0,"",_xlpm.d))</f>
        <v/>
      </c>
      <c r="P2036" s="196">
        <f>IF(OR(O2036="",A2036="",NOT(ISNUMBER(O2036)),O2036&gt;A2036),"",DATEDIF(O2036,A2036,"Y")&amp;" years, "&amp;DATEDIF(O2036,A2036,"YM")&amp;" months, "&amp;DATEDIF(O2036,A2036,"MD")&amp;" days")</f>
        <v/>
      </c>
      <c r="S2036" s="196">
        <f>_xlfn.LET(_xlpm.d,_xlfn.XLOOKUP(Q2036,'[1]Birth Dates'!$A:$A,'[1]Birth Dates'!$B:$B,"",0),IF(_xlpm.d=0,"",_xlpm.d))</f>
        <v/>
      </c>
      <c r="T2036" s="196">
        <f>IF(OR(S2036="",A2036="",NOT(ISNUMBER(S2036)),S2036&gt;A2036),"",DATEDIF(S2036,A2036,"Y")&amp;" years, "&amp;DATEDIF(S2036,A2036,"YM")&amp;" months, "&amp;DATEDIF(S2036,A2036,"MD")&amp;" days")</f>
        <v/>
      </c>
      <c r="W2036" s="196">
        <f>_xlfn.LET(_xlpm.d,_xlfn.XLOOKUP(U2036,'[1]Birth Dates'!$A:$A,'[1]Birth Dates'!$B:$B,"",0),IF(_xlpm.d=0,"",_xlpm.d))</f>
        <v/>
      </c>
      <c r="X2036" s="196">
        <f>IF(OR(W2036="",A2036="",NOT(ISNUMBER(W2036)),W2036&gt;A2036),"",DATEDIF(W2036,A2036,"Y")&amp;" years, "&amp;DATEDIF(W2036,A2036,"YM")&amp;" months, "&amp;DATEDIF(W2036,A2036,"MD")&amp;" days")</f>
        <v/>
      </c>
      <c r="AR2036" s="175">
        <f>IF($B2036="","",TEXT($A2036,"yyyymmdd")&amp;"_P"&amp;$C2036&amp;"_C"&amp;$F2036&amp;"_"&amp;TRIM(RIGHT(SUBSTITUTE(TRIM(SUBSTITUTE($M2036,CHAR(160)," "))," ",REPT(" ",60)),60))&amp;IF($Q2036="","","-"&amp;TRIM(RIGHT(SUBSTITUTE(TRIM(SUBSTITUTE($Q2036,CHAR(160)," "))," ",REPT(" ",60)),60)))&amp;IF($U2036="","","-"&amp;TRIM(RIGHT(SUBSTITUTE(TRIM(SUBSTITUTE($U2036,CHAR(160)," "))," ",REPT(" ",60)),60)))&amp;".jpg")</f>
        <v/>
      </c>
    </row>
    <row r="2037" ht="14" customHeight="1">
      <c r="O2037" s="196">
        <f>_xlfn.LET(_xlpm.d,_xlfn.XLOOKUP(M2037,'[1]Birth Dates'!$A:$A,'[1]Birth Dates'!$B:$B,"",0),IF(_xlpm.d=0,"",_xlpm.d))</f>
        <v/>
      </c>
      <c r="P2037" s="196">
        <f>IF(OR(O2037="",A2037="",NOT(ISNUMBER(O2037)),O2037&gt;A2037),"",DATEDIF(O2037,A2037,"Y")&amp;" years, "&amp;DATEDIF(O2037,A2037,"YM")&amp;" months, "&amp;DATEDIF(O2037,A2037,"MD")&amp;" days")</f>
        <v/>
      </c>
      <c r="S2037" s="196">
        <f>_xlfn.LET(_xlpm.d,_xlfn.XLOOKUP(Q2037,'[1]Birth Dates'!$A:$A,'[1]Birth Dates'!$B:$B,"",0),IF(_xlpm.d=0,"",_xlpm.d))</f>
        <v/>
      </c>
      <c r="T2037" s="196">
        <f>IF(OR(S2037="",A2037="",NOT(ISNUMBER(S2037)),S2037&gt;A2037),"",DATEDIF(S2037,A2037,"Y")&amp;" years, "&amp;DATEDIF(S2037,A2037,"YM")&amp;" months, "&amp;DATEDIF(S2037,A2037,"MD")&amp;" days")</f>
        <v/>
      </c>
      <c r="W2037" s="196">
        <f>_xlfn.LET(_xlpm.d,_xlfn.XLOOKUP(U2037,'[1]Birth Dates'!$A:$A,'[1]Birth Dates'!$B:$B,"",0),IF(_xlpm.d=0,"",_xlpm.d))</f>
        <v/>
      </c>
      <c r="X2037" s="196">
        <f>IF(OR(W2037="",A2037="",NOT(ISNUMBER(W2037)),W2037&gt;A2037),"",DATEDIF(W2037,A2037,"Y")&amp;" years, "&amp;DATEDIF(W2037,A2037,"YM")&amp;" months, "&amp;DATEDIF(W2037,A2037,"MD")&amp;" days")</f>
        <v/>
      </c>
      <c r="AR2037" s="175">
        <f>IF($B2037="","",TEXT($A2037,"yyyymmdd")&amp;"_P"&amp;$C2037&amp;"_C"&amp;$F2037&amp;"_"&amp;TRIM(RIGHT(SUBSTITUTE(TRIM(SUBSTITUTE($M2037,CHAR(160)," "))," ",REPT(" ",60)),60))&amp;IF($Q2037="","","-"&amp;TRIM(RIGHT(SUBSTITUTE(TRIM(SUBSTITUTE($Q2037,CHAR(160)," "))," ",REPT(" ",60)),60)))&amp;IF($U2037="","","-"&amp;TRIM(RIGHT(SUBSTITUTE(TRIM(SUBSTITUTE($U2037,CHAR(160)," "))," ",REPT(" ",60)),60)))&amp;".jpg")</f>
        <v/>
      </c>
    </row>
    <row r="2038" ht="14" customHeight="1">
      <c r="O2038" s="196">
        <f>_xlfn.LET(_xlpm.d,_xlfn.XLOOKUP(M2038,'[1]Birth Dates'!$A:$A,'[1]Birth Dates'!$B:$B,"",0),IF(_xlpm.d=0,"",_xlpm.d))</f>
        <v/>
      </c>
      <c r="P2038" s="196">
        <f>IF(OR(O2038="",A2038="",NOT(ISNUMBER(O2038)),O2038&gt;A2038),"",DATEDIF(O2038,A2038,"Y")&amp;" years, "&amp;DATEDIF(O2038,A2038,"YM")&amp;" months, "&amp;DATEDIF(O2038,A2038,"MD")&amp;" days")</f>
        <v/>
      </c>
      <c r="S2038" s="196">
        <f>_xlfn.LET(_xlpm.d,_xlfn.XLOOKUP(Q2038,'[1]Birth Dates'!$A:$A,'[1]Birth Dates'!$B:$B,"",0),IF(_xlpm.d=0,"",_xlpm.d))</f>
        <v/>
      </c>
      <c r="T2038" s="196">
        <f>IF(OR(S2038="",A2038="",NOT(ISNUMBER(S2038)),S2038&gt;A2038),"",DATEDIF(S2038,A2038,"Y")&amp;" years, "&amp;DATEDIF(S2038,A2038,"YM")&amp;" months, "&amp;DATEDIF(S2038,A2038,"MD")&amp;" days")</f>
        <v/>
      </c>
      <c r="W2038" s="196">
        <f>_xlfn.LET(_xlpm.d,_xlfn.XLOOKUP(U2038,'[1]Birth Dates'!$A:$A,'[1]Birth Dates'!$B:$B,"",0),IF(_xlpm.d=0,"",_xlpm.d))</f>
        <v/>
      </c>
      <c r="X2038" s="196">
        <f>IF(OR(W2038="",A2038="",NOT(ISNUMBER(W2038)),W2038&gt;A2038),"",DATEDIF(W2038,A2038,"Y")&amp;" years, "&amp;DATEDIF(W2038,A2038,"YM")&amp;" months, "&amp;DATEDIF(W2038,A2038,"MD")&amp;" days")</f>
        <v/>
      </c>
      <c r="AR2038" s="175">
        <f>IF($B2038="","",TEXT($A2038,"yyyymmdd")&amp;"_P"&amp;$C2038&amp;"_C"&amp;$F2038&amp;"_"&amp;TRIM(RIGHT(SUBSTITUTE(TRIM(SUBSTITUTE($M2038,CHAR(160)," "))," ",REPT(" ",60)),60))&amp;IF($Q2038="","","-"&amp;TRIM(RIGHT(SUBSTITUTE(TRIM(SUBSTITUTE($Q2038,CHAR(160)," "))," ",REPT(" ",60)),60)))&amp;IF($U2038="","","-"&amp;TRIM(RIGHT(SUBSTITUTE(TRIM(SUBSTITUTE($U2038,CHAR(160)," "))," ",REPT(" ",60)),60)))&amp;".jpg")</f>
        <v/>
      </c>
    </row>
    <row r="2039" ht="14" customHeight="1">
      <c r="O2039" s="196">
        <f>_xlfn.LET(_xlpm.d,_xlfn.XLOOKUP(M2039,'[1]Birth Dates'!$A:$A,'[1]Birth Dates'!$B:$B,"",0),IF(_xlpm.d=0,"",_xlpm.d))</f>
        <v/>
      </c>
      <c r="P2039" s="196">
        <f>IF(OR(O2039="",A2039="",NOT(ISNUMBER(O2039)),O2039&gt;A2039),"",DATEDIF(O2039,A2039,"Y")&amp;" years, "&amp;DATEDIF(O2039,A2039,"YM")&amp;" months, "&amp;DATEDIF(O2039,A2039,"MD")&amp;" days")</f>
        <v/>
      </c>
      <c r="S2039" s="196">
        <f>_xlfn.LET(_xlpm.d,_xlfn.XLOOKUP(Q2039,'[1]Birth Dates'!$A:$A,'[1]Birth Dates'!$B:$B,"",0),IF(_xlpm.d=0,"",_xlpm.d))</f>
        <v/>
      </c>
      <c r="T2039" s="196">
        <f>IF(OR(S2039="",A2039="",NOT(ISNUMBER(S2039)),S2039&gt;A2039),"",DATEDIF(S2039,A2039,"Y")&amp;" years, "&amp;DATEDIF(S2039,A2039,"YM")&amp;" months, "&amp;DATEDIF(S2039,A2039,"MD")&amp;" days")</f>
        <v/>
      </c>
      <c r="W2039" s="196">
        <f>_xlfn.LET(_xlpm.d,_xlfn.XLOOKUP(U2039,'[1]Birth Dates'!$A:$A,'[1]Birth Dates'!$B:$B,"",0),IF(_xlpm.d=0,"",_xlpm.d))</f>
        <v/>
      </c>
      <c r="X2039" s="196">
        <f>IF(OR(W2039="",A2039="",NOT(ISNUMBER(W2039)),W2039&gt;A2039),"",DATEDIF(W2039,A2039,"Y")&amp;" years, "&amp;DATEDIF(W2039,A2039,"YM")&amp;" months, "&amp;DATEDIF(W2039,A2039,"MD")&amp;" days")</f>
        <v/>
      </c>
      <c r="AR2039" s="175">
        <f>IF($B2039="","",TEXT($A2039,"yyyymmdd")&amp;"_P"&amp;$C2039&amp;"_C"&amp;$F2039&amp;"_"&amp;TRIM(RIGHT(SUBSTITUTE(TRIM(SUBSTITUTE($M2039,CHAR(160)," "))," ",REPT(" ",60)),60))&amp;IF($Q2039="","","-"&amp;TRIM(RIGHT(SUBSTITUTE(TRIM(SUBSTITUTE($Q2039,CHAR(160)," "))," ",REPT(" ",60)),60)))&amp;IF($U2039="","","-"&amp;TRIM(RIGHT(SUBSTITUTE(TRIM(SUBSTITUTE($U2039,CHAR(160)," "))," ",REPT(" ",60)),60)))&amp;".jpg")</f>
        <v/>
      </c>
    </row>
    <row r="2040" ht="14" customHeight="1">
      <c r="O2040" s="196">
        <f>_xlfn.LET(_xlpm.d,_xlfn.XLOOKUP(M2040,'[1]Birth Dates'!$A:$A,'[1]Birth Dates'!$B:$B,"",0),IF(_xlpm.d=0,"",_xlpm.d))</f>
        <v/>
      </c>
      <c r="P2040" s="196">
        <f>IF(OR(O2040="",A2040="",NOT(ISNUMBER(O2040)),O2040&gt;A2040),"",DATEDIF(O2040,A2040,"Y")&amp;" years, "&amp;DATEDIF(O2040,A2040,"YM")&amp;" months, "&amp;DATEDIF(O2040,A2040,"MD")&amp;" days")</f>
        <v/>
      </c>
      <c r="S2040" s="196">
        <f>_xlfn.LET(_xlpm.d,_xlfn.XLOOKUP(Q2040,'[1]Birth Dates'!$A:$A,'[1]Birth Dates'!$B:$B,"",0),IF(_xlpm.d=0,"",_xlpm.d))</f>
        <v/>
      </c>
      <c r="T2040" s="196">
        <f>IF(OR(S2040="",A2040="",NOT(ISNUMBER(S2040)),S2040&gt;A2040),"",DATEDIF(S2040,A2040,"Y")&amp;" years, "&amp;DATEDIF(S2040,A2040,"YM")&amp;" months, "&amp;DATEDIF(S2040,A2040,"MD")&amp;" days")</f>
        <v/>
      </c>
      <c r="W2040" s="196">
        <f>_xlfn.LET(_xlpm.d,_xlfn.XLOOKUP(U2040,'[1]Birth Dates'!$A:$A,'[1]Birth Dates'!$B:$B,"",0),IF(_xlpm.d=0,"",_xlpm.d))</f>
        <v/>
      </c>
      <c r="X2040" s="196">
        <f>IF(OR(W2040="",A2040="",NOT(ISNUMBER(W2040)),W2040&gt;A2040),"",DATEDIF(W2040,A2040,"Y")&amp;" years, "&amp;DATEDIF(W2040,A2040,"YM")&amp;" months, "&amp;DATEDIF(W2040,A2040,"MD")&amp;" days")</f>
        <v/>
      </c>
      <c r="AR2040" s="175">
        <f>IF($B2040="","",TEXT($A2040,"yyyymmdd")&amp;"_P"&amp;$C2040&amp;"_C"&amp;$F2040&amp;"_"&amp;TRIM(RIGHT(SUBSTITUTE(TRIM(SUBSTITUTE($M2040,CHAR(160)," "))," ",REPT(" ",60)),60))&amp;IF($Q2040="","","-"&amp;TRIM(RIGHT(SUBSTITUTE(TRIM(SUBSTITUTE($Q2040,CHAR(160)," "))," ",REPT(" ",60)),60)))&amp;IF($U2040="","","-"&amp;TRIM(RIGHT(SUBSTITUTE(TRIM(SUBSTITUTE($U2040,CHAR(160)," "))," ",REPT(" ",60)),60)))&amp;".jpg")</f>
        <v/>
      </c>
    </row>
    <row r="2041" ht="14" customHeight="1">
      <c r="O2041" s="196">
        <f>_xlfn.LET(_xlpm.d,_xlfn.XLOOKUP(M2041,'[1]Birth Dates'!$A:$A,'[1]Birth Dates'!$B:$B,"",0),IF(_xlpm.d=0,"",_xlpm.d))</f>
        <v/>
      </c>
      <c r="P2041" s="196">
        <f>IF(OR(O2041="",A2041="",NOT(ISNUMBER(O2041)),O2041&gt;A2041),"",DATEDIF(O2041,A2041,"Y")&amp;" years, "&amp;DATEDIF(O2041,A2041,"YM")&amp;" months, "&amp;DATEDIF(O2041,A2041,"MD")&amp;" days")</f>
        <v/>
      </c>
      <c r="S2041" s="196">
        <f>_xlfn.LET(_xlpm.d,_xlfn.XLOOKUP(Q2041,'[1]Birth Dates'!$A:$A,'[1]Birth Dates'!$B:$B,"",0),IF(_xlpm.d=0,"",_xlpm.d))</f>
        <v/>
      </c>
      <c r="T2041" s="196">
        <f>IF(OR(S2041="",A2041="",NOT(ISNUMBER(S2041)),S2041&gt;A2041),"",DATEDIF(S2041,A2041,"Y")&amp;" years, "&amp;DATEDIF(S2041,A2041,"YM")&amp;" months, "&amp;DATEDIF(S2041,A2041,"MD")&amp;" days")</f>
        <v/>
      </c>
      <c r="W2041" s="196">
        <f>_xlfn.LET(_xlpm.d,_xlfn.XLOOKUP(U2041,'[1]Birth Dates'!$A:$A,'[1]Birth Dates'!$B:$B,"",0),IF(_xlpm.d=0,"",_xlpm.d))</f>
        <v/>
      </c>
      <c r="X2041" s="196">
        <f>IF(OR(W2041="",A2041="",NOT(ISNUMBER(W2041)),W2041&gt;A2041),"",DATEDIF(W2041,A2041,"Y")&amp;" years, "&amp;DATEDIF(W2041,A2041,"YM")&amp;" months, "&amp;DATEDIF(W2041,A2041,"MD")&amp;" days")</f>
        <v/>
      </c>
      <c r="AR2041" s="175">
        <f>IF($B2041="","",TEXT($A2041,"yyyymmdd")&amp;"_P"&amp;$C2041&amp;"_C"&amp;$F2041&amp;"_"&amp;TRIM(RIGHT(SUBSTITUTE(TRIM(SUBSTITUTE($M2041,CHAR(160)," "))," ",REPT(" ",60)),60))&amp;IF($Q2041="","","-"&amp;TRIM(RIGHT(SUBSTITUTE(TRIM(SUBSTITUTE($Q2041,CHAR(160)," "))," ",REPT(" ",60)),60)))&amp;IF($U2041="","","-"&amp;TRIM(RIGHT(SUBSTITUTE(TRIM(SUBSTITUTE($U2041,CHAR(160)," "))," ",REPT(" ",60)),60)))&amp;".jpg")</f>
        <v/>
      </c>
    </row>
    <row r="2042" ht="14" customHeight="1">
      <c r="O2042" s="196">
        <f>_xlfn.LET(_xlpm.d,_xlfn.XLOOKUP(M2042,'[1]Birth Dates'!$A:$A,'[1]Birth Dates'!$B:$B,"",0),IF(_xlpm.d=0,"",_xlpm.d))</f>
        <v/>
      </c>
      <c r="P2042" s="196">
        <f>IF(OR(O2042="",A2042="",NOT(ISNUMBER(O2042)),O2042&gt;A2042),"",DATEDIF(O2042,A2042,"Y")&amp;" years, "&amp;DATEDIF(O2042,A2042,"YM")&amp;" months, "&amp;DATEDIF(O2042,A2042,"MD")&amp;" days")</f>
        <v/>
      </c>
      <c r="S2042" s="196">
        <f>_xlfn.LET(_xlpm.d,_xlfn.XLOOKUP(Q2042,'[1]Birth Dates'!$A:$A,'[1]Birth Dates'!$B:$B,"",0),IF(_xlpm.d=0,"",_xlpm.d))</f>
        <v/>
      </c>
      <c r="T2042" s="196">
        <f>IF(OR(S2042="",A2042="",NOT(ISNUMBER(S2042)),S2042&gt;A2042),"",DATEDIF(S2042,A2042,"Y")&amp;" years, "&amp;DATEDIF(S2042,A2042,"YM")&amp;" months, "&amp;DATEDIF(S2042,A2042,"MD")&amp;" days")</f>
        <v/>
      </c>
      <c r="W2042" s="196">
        <f>_xlfn.LET(_xlpm.d,_xlfn.XLOOKUP(U2042,'[1]Birth Dates'!$A:$A,'[1]Birth Dates'!$B:$B,"",0),IF(_xlpm.d=0,"",_xlpm.d))</f>
        <v/>
      </c>
      <c r="X2042" s="196">
        <f>IF(OR(W2042="",A2042="",NOT(ISNUMBER(W2042)),W2042&gt;A2042),"",DATEDIF(W2042,A2042,"Y")&amp;" years, "&amp;DATEDIF(W2042,A2042,"YM")&amp;" months, "&amp;DATEDIF(W2042,A2042,"MD")&amp;" days")</f>
        <v/>
      </c>
      <c r="AR2042" s="175">
        <f>IF($B2042="","",TEXT($A2042,"yyyymmdd")&amp;"_P"&amp;$C2042&amp;"_C"&amp;$F2042&amp;"_"&amp;TRIM(RIGHT(SUBSTITUTE(TRIM(SUBSTITUTE($M2042,CHAR(160)," "))," ",REPT(" ",60)),60))&amp;IF($Q2042="","","-"&amp;TRIM(RIGHT(SUBSTITUTE(TRIM(SUBSTITUTE($Q2042,CHAR(160)," "))," ",REPT(" ",60)),60)))&amp;IF($U2042="","","-"&amp;TRIM(RIGHT(SUBSTITUTE(TRIM(SUBSTITUTE($U2042,CHAR(160)," "))," ",REPT(" ",60)),60)))&amp;".jpg")</f>
        <v/>
      </c>
    </row>
    <row r="2043" ht="14" customHeight="1">
      <c r="O2043" s="196">
        <f>_xlfn.LET(_xlpm.d,_xlfn.XLOOKUP(M2043,'[1]Birth Dates'!$A:$A,'[1]Birth Dates'!$B:$B,"",0),IF(_xlpm.d=0,"",_xlpm.d))</f>
        <v/>
      </c>
      <c r="P2043" s="196">
        <f>IF(OR(O2043="",A2043="",NOT(ISNUMBER(O2043)),O2043&gt;A2043),"",DATEDIF(O2043,A2043,"Y")&amp;" years, "&amp;DATEDIF(O2043,A2043,"YM")&amp;" months, "&amp;DATEDIF(O2043,A2043,"MD")&amp;" days")</f>
        <v/>
      </c>
      <c r="S2043" s="196">
        <f>_xlfn.LET(_xlpm.d,_xlfn.XLOOKUP(Q2043,'[1]Birth Dates'!$A:$A,'[1]Birth Dates'!$B:$B,"",0),IF(_xlpm.d=0,"",_xlpm.d))</f>
        <v/>
      </c>
      <c r="T2043" s="196">
        <f>IF(OR(S2043="",A2043="",NOT(ISNUMBER(S2043)),S2043&gt;A2043),"",DATEDIF(S2043,A2043,"Y")&amp;" years, "&amp;DATEDIF(S2043,A2043,"YM")&amp;" months, "&amp;DATEDIF(S2043,A2043,"MD")&amp;" days")</f>
        <v/>
      </c>
      <c r="W2043" s="196">
        <f>_xlfn.LET(_xlpm.d,_xlfn.XLOOKUP(U2043,'[1]Birth Dates'!$A:$A,'[1]Birth Dates'!$B:$B,"",0),IF(_xlpm.d=0,"",_xlpm.d))</f>
        <v/>
      </c>
      <c r="X2043" s="196">
        <f>IF(OR(W2043="",A2043="",NOT(ISNUMBER(W2043)),W2043&gt;A2043),"",DATEDIF(W2043,A2043,"Y")&amp;" years, "&amp;DATEDIF(W2043,A2043,"YM")&amp;" months, "&amp;DATEDIF(W2043,A2043,"MD")&amp;" days")</f>
        <v/>
      </c>
      <c r="AR2043" s="175">
        <f>IF($B2043="","",TEXT($A2043,"yyyymmdd")&amp;"_P"&amp;$C2043&amp;"_C"&amp;$F2043&amp;"_"&amp;TRIM(RIGHT(SUBSTITUTE(TRIM(SUBSTITUTE($M2043,CHAR(160)," "))," ",REPT(" ",60)),60))&amp;IF($Q2043="","","-"&amp;TRIM(RIGHT(SUBSTITUTE(TRIM(SUBSTITUTE($Q2043,CHAR(160)," "))," ",REPT(" ",60)),60)))&amp;IF($U2043="","","-"&amp;TRIM(RIGHT(SUBSTITUTE(TRIM(SUBSTITUTE($U2043,CHAR(160)," "))," ",REPT(" ",60)),60)))&amp;".jpg")</f>
        <v/>
      </c>
    </row>
    <row r="2044" ht="14" customHeight="1">
      <c r="O2044" s="196">
        <f>_xlfn.LET(_xlpm.d,_xlfn.XLOOKUP(M2044,'[1]Birth Dates'!$A:$A,'[1]Birth Dates'!$B:$B,"",0),IF(_xlpm.d=0,"",_xlpm.d))</f>
        <v/>
      </c>
      <c r="P2044" s="196">
        <f>IF(OR(O2044="",A2044="",NOT(ISNUMBER(O2044)),O2044&gt;A2044),"",DATEDIF(O2044,A2044,"Y")&amp;" years, "&amp;DATEDIF(O2044,A2044,"YM")&amp;" months, "&amp;DATEDIF(O2044,A2044,"MD")&amp;" days")</f>
        <v/>
      </c>
      <c r="S2044" s="196">
        <f>_xlfn.LET(_xlpm.d,_xlfn.XLOOKUP(Q2044,'[1]Birth Dates'!$A:$A,'[1]Birth Dates'!$B:$B,"",0),IF(_xlpm.d=0,"",_xlpm.d))</f>
        <v/>
      </c>
      <c r="T2044" s="196">
        <f>IF(OR(S2044="",A2044="",NOT(ISNUMBER(S2044)),S2044&gt;A2044),"",DATEDIF(S2044,A2044,"Y")&amp;" years, "&amp;DATEDIF(S2044,A2044,"YM")&amp;" months, "&amp;DATEDIF(S2044,A2044,"MD")&amp;" days")</f>
        <v/>
      </c>
      <c r="W2044" s="196">
        <f>_xlfn.LET(_xlpm.d,_xlfn.XLOOKUP(U2044,'[1]Birth Dates'!$A:$A,'[1]Birth Dates'!$B:$B,"",0),IF(_xlpm.d=0,"",_xlpm.d))</f>
        <v/>
      </c>
      <c r="X2044" s="196">
        <f>IF(OR(W2044="",A2044="",NOT(ISNUMBER(W2044)),W2044&gt;A2044),"",DATEDIF(W2044,A2044,"Y")&amp;" years, "&amp;DATEDIF(W2044,A2044,"YM")&amp;" months, "&amp;DATEDIF(W2044,A2044,"MD")&amp;" days")</f>
        <v/>
      </c>
      <c r="AR2044" s="175">
        <f>IF($B2044="","",TEXT($A2044,"yyyymmdd")&amp;"_P"&amp;$C2044&amp;"_C"&amp;$F2044&amp;"_"&amp;TRIM(RIGHT(SUBSTITUTE(TRIM(SUBSTITUTE($M2044,CHAR(160)," "))," ",REPT(" ",60)),60))&amp;IF($Q2044="","","-"&amp;TRIM(RIGHT(SUBSTITUTE(TRIM(SUBSTITUTE($Q2044,CHAR(160)," "))," ",REPT(" ",60)),60)))&amp;IF($U2044="","","-"&amp;TRIM(RIGHT(SUBSTITUTE(TRIM(SUBSTITUTE($U2044,CHAR(160)," "))," ",REPT(" ",60)),60)))&amp;".jpg")</f>
        <v/>
      </c>
    </row>
    <row r="2045" ht="14" customHeight="1">
      <c r="O2045" s="196">
        <f>_xlfn.LET(_xlpm.d,_xlfn.XLOOKUP(M2045,'[1]Birth Dates'!$A:$A,'[1]Birth Dates'!$B:$B,"",0),IF(_xlpm.d=0,"",_xlpm.d))</f>
        <v/>
      </c>
      <c r="P2045" s="196">
        <f>IF(OR(O2045="",A2045="",NOT(ISNUMBER(O2045)),O2045&gt;A2045),"",DATEDIF(O2045,A2045,"Y")&amp;" years, "&amp;DATEDIF(O2045,A2045,"YM")&amp;" months, "&amp;DATEDIF(O2045,A2045,"MD")&amp;" days")</f>
        <v/>
      </c>
      <c r="S2045" s="196">
        <f>_xlfn.LET(_xlpm.d,_xlfn.XLOOKUP(Q2045,'[1]Birth Dates'!$A:$A,'[1]Birth Dates'!$B:$B,"",0),IF(_xlpm.d=0,"",_xlpm.d))</f>
        <v/>
      </c>
      <c r="T2045" s="196">
        <f>IF(OR(S2045="",A2045="",NOT(ISNUMBER(S2045)),S2045&gt;A2045),"",DATEDIF(S2045,A2045,"Y")&amp;" years, "&amp;DATEDIF(S2045,A2045,"YM")&amp;" months, "&amp;DATEDIF(S2045,A2045,"MD")&amp;" days")</f>
        <v/>
      </c>
      <c r="W2045" s="196">
        <f>_xlfn.LET(_xlpm.d,_xlfn.XLOOKUP(U2045,'[1]Birth Dates'!$A:$A,'[1]Birth Dates'!$B:$B,"",0),IF(_xlpm.d=0,"",_xlpm.d))</f>
        <v/>
      </c>
      <c r="X2045" s="196">
        <f>IF(OR(W2045="",A2045="",NOT(ISNUMBER(W2045)),W2045&gt;A2045),"",DATEDIF(W2045,A2045,"Y")&amp;" years, "&amp;DATEDIF(W2045,A2045,"YM")&amp;" months, "&amp;DATEDIF(W2045,A2045,"MD")&amp;" days")</f>
        <v/>
      </c>
      <c r="AR2045" s="175">
        <f>IF($B2045="","",TEXT($A2045,"yyyymmdd")&amp;"_P"&amp;$C2045&amp;"_C"&amp;$F2045&amp;"_"&amp;TRIM(RIGHT(SUBSTITUTE(TRIM(SUBSTITUTE($M2045,CHAR(160)," "))," ",REPT(" ",60)),60))&amp;IF($Q2045="","","-"&amp;TRIM(RIGHT(SUBSTITUTE(TRIM(SUBSTITUTE($Q2045,CHAR(160)," "))," ",REPT(" ",60)),60)))&amp;IF($U2045="","","-"&amp;TRIM(RIGHT(SUBSTITUTE(TRIM(SUBSTITUTE($U2045,CHAR(160)," "))," ",REPT(" ",60)),60)))&amp;".jpg")</f>
        <v/>
      </c>
    </row>
    <row r="2046" ht="14" customHeight="1">
      <c r="O2046" s="196">
        <f>_xlfn.LET(_xlpm.d,_xlfn.XLOOKUP(M2046,'[1]Birth Dates'!$A:$A,'[1]Birth Dates'!$B:$B,"",0),IF(_xlpm.d=0,"",_xlpm.d))</f>
        <v/>
      </c>
      <c r="P2046" s="196">
        <f>IF(OR(O2046="",A2046="",NOT(ISNUMBER(O2046)),O2046&gt;A2046),"",DATEDIF(O2046,A2046,"Y")&amp;" years, "&amp;DATEDIF(O2046,A2046,"YM")&amp;" months, "&amp;DATEDIF(O2046,A2046,"MD")&amp;" days")</f>
        <v/>
      </c>
      <c r="S2046" s="196">
        <f>_xlfn.LET(_xlpm.d,_xlfn.XLOOKUP(Q2046,'[1]Birth Dates'!$A:$A,'[1]Birth Dates'!$B:$B,"",0),IF(_xlpm.d=0,"",_xlpm.d))</f>
        <v/>
      </c>
      <c r="T2046" s="196">
        <f>IF(OR(S2046="",A2046="",NOT(ISNUMBER(S2046)),S2046&gt;A2046),"",DATEDIF(S2046,A2046,"Y")&amp;" years, "&amp;DATEDIF(S2046,A2046,"YM")&amp;" months, "&amp;DATEDIF(S2046,A2046,"MD")&amp;" days")</f>
        <v/>
      </c>
      <c r="W2046" s="196">
        <f>_xlfn.LET(_xlpm.d,_xlfn.XLOOKUP(U2046,'[1]Birth Dates'!$A:$A,'[1]Birth Dates'!$B:$B,"",0),IF(_xlpm.d=0,"",_xlpm.d))</f>
        <v/>
      </c>
      <c r="X2046" s="196">
        <f>IF(OR(W2046="",A2046="",NOT(ISNUMBER(W2046)),W2046&gt;A2046),"",DATEDIF(W2046,A2046,"Y")&amp;" years, "&amp;DATEDIF(W2046,A2046,"YM")&amp;" months, "&amp;DATEDIF(W2046,A2046,"MD")&amp;" days")</f>
        <v/>
      </c>
      <c r="AR2046" s="175">
        <f>IF($B2046="","",TEXT($A2046,"yyyymmdd")&amp;"_P"&amp;$C2046&amp;"_C"&amp;$F2046&amp;"_"&amp;TRIM(RIGHT(SUBSTITUTE(TRIM(SUBSTITUTE($M2046,CHAR(160)," "))," ",REPT(" ",60)),60))&amp;IF($Q2046="","","-"&amp;TRIM(RIGHT(SUBSTITUTE(TRIM(SUBSTITUTE($Q2046,CHAR(160)," "))," ",REPT(" ",60)),60)))&amp;IF($U2046="","","-"&amp;TRIM(RIGHT(SUBSTITUTE(TRIM(SUBSTITUTE($U2046,CHAR(160)," "))," ",REPT(" ",60)),60)))&amp;".jpg")</f>
        <v/>
      </c>
    </row>
    <row r="2047" ht="14" customHeight="1">
      <c r="O2047" s="196">
        <f>_xlfn.LET(_xlpm.d,_xlfn.XLOOKUP(M2047,'[1]Birth Dates'!$A:$A,'[1]Birth Dates'!$B:$B,"",0),IF(_xlpm.d=0,"",_xlpm.d))</f>
        <v/>
      </c>
      <c r="P2047" s="196">
        <f>IF(OR(O2047="",A2047="",NOT(ISNUMBER(O2047)),O2047&gt;A2047),"",DATEDIF(O2047,A2047,"Y")&amp;" years, "&amp;DATEDIF(O2047,A2047,"YM")&amp;" months, "&amp;DATEDIF(O2047,A2047,"MD")&amp;" days")</f>
        <v/>
      </c>
      <c r="S2047" s="196">
        <f>_xlfn.LET(_xlpm.d,_xlfn.XLOOKUP(Q2047,'[1]Birth Dates'!$A:$A,'[1]Birth Dates'!$B:$B,"",0),IF(_xlpm.d=0,"",_xlpm.d))</f>
        <v/>
      </c>
      <c r="T2047" s="196">
        <f>IF(OR(S2047="",A2047="",NOT(ISNUMBER(S2047)),S2047&gt;A2047),"",DATEDIF(S2047,A2047,"Y")&amp;" years, "&amp;DATEDIF(S2047,A2047,"YM")&amp;" months, "&amp;DATEDIF(S2047,A2047,"MD")&amp;" days")</f>
        <v/>
      </c>
      <c r="W2047" s="196">
        <f>_xlfn.LET(_xlpm.d,_xlfn.XLOOKUP(U2047,'[1]Birth Dates'!$A:$A,'[1]Birth Dates'!$B:$B,"",0),IF(_xlpm.d=0,"",_xlpm.d))</f>
        <v/>
      </c>
      <c r="X2047" s="196">
        <f>IF(OR(W2047="",A2047="",NOT(ISNUMBER(W2047)),W2047&gt;A2047),"",DATEDIF(W2047,A2047,"Y")&amp;" years, "&amp;DATEDIF(W2047,A2047,"YM")&amp;" months, "&amp;DATEDIF(W2047,A2047,"MD")&amp;" days")</f>
        <v/>
      </c>
      <c r="AR2047" s="175">
        <f>IF($B2047="","",TEXT($A2047,"yyyymmdd")&amp;"_P"&amp;$C2047&amp;"_C"&amp;$F2047&amp;"_"&amp;TRIM(RIGHT(SUBSTITUTE(TRIM(SUBSTITUTE($M2047,CHAR(160)," "))," ",REPT(" ",60)),60))&amp;IF($Q2047="","","-"&amp;TRIM(RIGHT(SUBSTITUTE(TRIM(SUBSTITUTE($Q2047,CHAR(160)," "))," ",REPT(" ",60)),60)))&amp;IF($U2047="","","-"&amp;TRIM(RIGHT(SUBSTITUTE(TRIM(SUBSTITUTE($U2047,CHAR(160)," "))," ",REPT(" ",60)),60)))&amp;".jpg")</f>
        <v/>
      </c>
    </row>
    <row r="2048" ht="14" customHeight="1">
      <c r="O2048" s="196">
        <f>_xlfn.LET(_xlpm.d,_xlfn.XLOOKUP(M2048,'[1]Birth Dates'!$A:$A,'[1]Birth Dates'!$B:$B,"",0),IF(_xlpm.d=0,"",_xlpm.d))</f>
        <v/>
      </c>
      <c r="P2048" s="196">
        <f>IF(OR(O2048="",A2048="",NOT(ISNUMBER(O2048)),O2048&gt;A2048),"",DATEDIF(O2048,A2048,"Y")&amp;" years, "&amp;DATEDIF(O2048,A2048,"YM")&amp;" months, "&amp;DATEDIF(O2048,A2048,"MD")&amp;" days")</f>
        <v/>
      </c>
      <c r="S2048" s="196">
        <f>_xlfn.LET(_xlpm.d,_xlfn.XLOOKUP(Q2048,'[1]Birth Dates'!$A:$A,'[1]Birth Dates'!$B:$B,"",0),IF(_xlpm.d=0,"",_xlpm.d))</f>
        <v/>
      </c>
      <c r="T2048" s="196">
        <f>IF(OR(S2048="",A2048="",NOT(ISNUMBER(S2048)),S2048&gt;A2048),"",DATEDIF(S2048,A2048,"Y")&amp;" years, "&amp;DATEDIF(S2048,A2048,"YM")&amp;" months, "&amp;DATEDIF(S2048,A2048,"MD")&amp;" days")</f>
        <v/>
      </c>
      <c r="W2048" s="196">
        <f>_xlfn.LET(_xlpm.d,_xlfn.XLOOKUP(U2048,'[1]Birth Dates'!$A:$A,'[1]Birth Dates'!$B:$B,"",0),IF(_xlpm.d=0,"",_xlpm.d))</f>
        <v/>
      </c>
      <c r="X2048" s="196">
        <f>IF(OR(W2048="",A2048="",NOT(ISNUMBER(W2048)),W2048&gt;A2048),"",DATEDIF(W2048,A2048,"Y")&amp;" years, "&amp;DATEDIF(W2048,A2048,"YM")&amp;" months, "&amp;DATEDIF(W2048,A2048,"MD")&amp;" days")</f>
        <v/>
      </c>
      <c r="AR2048" s="175">
        <f>IF($B2048="","",TEXT($A2048,"yyyymmdd")&amp;"_P"&amp;$C2048&amp;"_C"&amp;$F2048&amp;"_"&amp;TRIM(RIGHT(SUBSTITUTE(TRIM(SUBSTITUTE($M2048,CHAR(160)," "))," ",REPT(" ",60)),60))&amp;IF($Q2048="","","-"&amp;TRIM(RIGHT(SUBSTITUTE(TRIM(SUBSTITUTE($Q2048,CHAR(160)," "))," ",REPT(" ",60)),60)))&amp;IF($U2048="","","-"&amp;TRIM(RIGHT(SUBSTITUTE(TRIM(SUBSTITUTE($U2048,CHAR(160)," "))," ",REPT(" ",60)),60)))&amp;".jpg")</f>
        <v/>
      </c>
    </row>
    <row r="2049" ht="14" customHeight="1">
      <c r="O2049" s="196">
        <f>_xlfn.LET(_xlpm.d,_xlfn.XLOOKUP(M2049,'[1]Birth Dates'!$A:$A,'[1]Birth Dates'!$B:$B,"",0),IF(_xlpm.d=0,"",_xlpm.d))</f>
        <v/>
      </c>
      <c r="P2049" s="196">
        <f>IF(OR(O2049="",A2049="",NOT(ISNUMBER(O2049)),O2049&gt;A2049),"",DATEDIF(O2049,A2049,"Y")&amp;" years, "&amp;DATEDIF(O2049,A2049,"YM")&amp;" months, "&amp;DATEDIF(O2049,A2049,"MD")&amp;" days")</f>
        <v/>
      </c>
      <c r="S2049" s="196">
        <f>_xlfn.LET(_xlpm.d,_xlfn.XLOOKUP(Q2049,'[1]Birth Dates'!$A:$A,'[1]Birth Dates'!$B:$B,"",0),IF(_xlpm.d=0,"",_xlpm.d))</f>
        <v/>
      </c>
      <c r="T2049" s="196">
        <f>IF(OR(S2049="",A2049="",NOT(ISNUMBER(S2049)),S2049&gt;A2049),"",DATEDIF(S2049,A2049,"Y")&amp;" years, "&amp;DATEDIF(S2049,A2049,"YM")&amp;" months, "&amp;DATEDIF(S2049,A2049,"MD")&amp;" days")</f>
        <v/>
      </c>
      <c r="W2049" s="196">
        <f>_xlfn.LET(_xlpm.d,_xlfn.XLOOKUP(U2049,'[1]Birth Dates'!$A:$A,'[1]Birth Dates'!$B:$B,"",0),IF(_xlpm.d=0,"",_xlpm.d))</f>
        <v/>
      </c>
      <c r="X2049" s="196">
        <f>IF(OR(W2049="",A2049="",NOT(ISNUMBER(W2049)),W2049&gt;A2049),"",DATEDIF(W2049,A2049,"Y")&amp;" years, "&amp;DATEDIF(W2049,A2049,"YM")&amp;" months, "&amp;DATEDIF(W2049,A2049,"MD")&amp;" days")</f>
        <v/>
      </c>
      <c r="AR2049" s="175">
        <f>IF($B2049="","",TEXT($A2049,"yyyymmdd")&amp;"_P"&amp;$C2049&amp;"_C"&amp;$F2049&amp;"_"&amp;TRIM(RIGHT(SUBSTITUTE(TRIM(SUBSTITUTE($M2049,CHAR(160)," "))," ",REPT(" ",60)),60))&amp;IF($Q2049="","","-"&amp;TRIM(RIGHT(SUBSTITUTE(TRIM(SUBSTITUTE($Q2049,CHAR(160)," "))," ",REPT(" ",60)),60)))&amp;IF($U2049="","","-"&amp;TRIM(RIGHT(SUBSTITUTE(TRIM(SUBSTITUTE($U2049,CHAR(160)," "))," ",REPT(" ",60)),60)))&amp;".jpg")</f>
        <v/>
      </c>
    </row>
    <row r="2050" ht="14" customHeight="1">
      <c r="O2050" s="196">
        <f>_xlfn.LET(_xlpm.d,_xlfn.XLOOKUP(M2050,'[1]Birth Dates'!$A:$A,'[1]Birth Dates'!$B:$B,"",0),IF(_xlpm.d=0,"",_xlpm.d))</f>
        <v/>
      </c>
      <c r="P2050" s="196">
        <f>IF(OR(O2050="",A2050="",NOT(ISNUMBER(O2050)),O2050&gt;A2050),"",DATEDIF(O2050,A2050,"Y")&amp;" years, "&amp;DATEDIF(O2050,A2050,"YM")&amp;" months, "&amp;DATEDIF(O2050,A2050,"MD")&amp;" days")</f>
        <v/>
      </c>
      <c r="S2050" s="196">
        <f>_xlfn.LET(_xlpm.d,_xlfn.XLOOKUP(Q2050,'[1]Birth Dates'!$A:$A,'[1]Birth Dates'!$B:$B,"",0),IF(_xlpm.d=0,"",_xlpm.d))</f>
        <v/>
      </c>
      <c r="T2050" s="196">
        <f>IF(OR(S2050="",A2050="",NOT(ISNUMBER(S2050)),S2050&gt;A2050),"",DATEDIF(S2050,A2050,"Y")&amp;" years, "&amp;DATEDIF(S2050,A2050,"YM")&amp;" months, "&amp;DATEDIF(S2050,A2050,"MD")&amp;" days")</f>
        <v/>
      </c>
      <c r="W2050" s="196">
        <f>_xlfn.LET(_xlpm.d,_xlfn.XLOOKUP(U2050,'[1]Birth Dates'!$A:$A,'[1]Birth Dates'!$B:$B,"",0),IF(_xlpm.d=0,"",_xlpm.d))</f>
        <v/>
      </c>
      <c r="X2050" s="196">
        <f>IF(OR(W2050="",A2050="",NOT(ISNUMBER(W2050)),W2050&gt;A2050),"",DATEDIF(W2050,A2050,"Y")&amp;" years, "&amp;DATEDIF(W2050,A2050,"YM")&amp;" months, "&amp;DATEDIF(W2050,A2050,"MD")&amp;" days")</f>
        <v/>
      </c>
      <c r="AR2050" s="175">
        <f>IF($B2050="","",TEXT($A2050,"yyyymmdd")&amp;"_P"&amp;$C2050&amp;"_C"&amp;$F2050&amp;"_"&amp;TRIM(RIGHT(SUBSTITUTE(TRIM(SUBSTITUTE($M2050,CHAR(160)," "))," ",REPT(" ",60)),60))&amp;IF($Q2050="","","-"&amp;TRIM(RIGHT(SUBSTITUTE(TRIM(SUBSTITUTE($Q2050,CHAR(160)," "))," ",REPT(" ",60)),60)))&amp;IF($U2050="","","-"&amp;TRIM(RIGHT(SUBSTITUTE(TRIM(SUBSTITUTE($U2050,CHAR(160)," "))," ",REPT(" ",60)),60)))&amp;".jpg")</f>
        <v/>
      </c>
    </row>
    <row r="2051" ht="14" customHeight="1">
      <c r="O2051" s="196">
        <f>_xlfn.LET(_xlpm.d,_xlfn.XLOOKUP(M2051,'[1]Birth Dates'!$A:$A,'[1]Birth Dates'!$B:$B,"",0),IF(_xlpm.d=0,"",_xlpm.d))</f>
        <v/>
      </c>
      <c r="P2051" s="196">
        <f>IF(OR(O2051="",A2051="",NOT(ISNUMBER(O2051)),O2051&gt;A2051),"",DATEDIF(O2051,A2051,"Y")&amp;" years, "&amp;DATEDIF(O2051,A2051,"YM")&amp;" months, "&amp;DATEDIF(O2051,A2051,"MD")&amp;" days")</f>
        <v/>
      </c>
      <c r="S2051" s="196">
        <f>_xlfn.LET(_xlpm.d,_xlfn.XLOOKUP(Q2051,'[1]Birth Dates'!$A:$A,'[1]Birth Dates'!$B:$B,"",0),IF(_xlpm.d=0,"",_xlpm.d))</f>
        <v/>
      </c>
      <c r="T2051" s="196">
        <f>IF(OR(S2051="",A2051="",NOT(ISNUMBER(S2051)),S2051&gt;A2051),"",DATEDIF(S2051,A2051,"Y")&amp;" years, "&amp;DATEDIF(S2051,A2051,"YM")&amp;" months, "&amp;DATEDIF(S2051,A2051,"MD")&amp;" days")</f>
        <v/>
      </c>
      <c r="W2051" s="196">
        <f>_xlfn.LET(_xlpm.d,_xlfn.XLOOKUP(U2051,'[1]Birth Dates'!$A:$A,'[1]Birth Dates'!$B:$B,"",0),IF(_xlpm.d=0,"",_xlpm.d))</f>
        <v/>
      </c>
      <c r="X2051" s="196">
        <f>IF(OR(W2051="",A2051="",NOT(ISNUMBER(W2051)),W2051&gt;A2051),"",DATEDIF(W2051,A2051,"Y")&amp;" years, "&amp;DATEDIF(W2051,A2051,"YM")&amp;" months, "&amp;DATEDIF(W2051,A2051,"MD")&amp;" days")</f>
        <v/>
      </c>
      <c r="AR2051" s="175">
        <f>IF($B2051="","",TEXT($A2051,"yyyymmdd")&amp;"_P"&amp;$C2051&amp;"_C"&amp;$F2051&amp;"_"&amp;TRIM(RIGHT(SUBSTITUTE(TRIM(SUBSTITUTE($M2051,CHAR(160)," "))," ",REPT(" ",60)),60))&amp;IF($Q2051="","","-"&amp;TRIM(RIGHT(SUBSTITUTE(TRIM(SUBSTITUTE($Q2051,CHAR(160)," "))," ",REPT(" ",60)),60)))&amp;IF($U2051="","","-"&amp;TRIM(RIGHT(SUBSTITUTE(TRIM(SUBSTITUTE($U2051,CHAR(160)," "))," ",REPT(" ",60)),60)))&amp;".jpg")</f>
        <v/>
      </c>
    </row>
    <row r="2052" ht="14" customHeight="1">
      <c r="O2052" s="196">
        <f>_xlfn.LET(_xlpm.d,_xlfn.XLOOKUP(M2052,'[1]Birth Dates'!$A:$A,'[1]Birth Dates'!$B:$B,"",0),IF(_xlpm.d=0,"",_xlpm.d))</f>
        <v/>
      </c>
      <c r="P2052" s="196">
        <f>IF(OR(O2052="",A2052="",NOT(ISNUMBER(O2052)),O2052&gt;A2052),"",DATEDIF(O2052,A2052,"Y")&amp;" years, "&amp;DATEDIF(O2052,A2052,"YM")&amp;" months, "&amp;DATEDIF(O2052,A2052,"MD")&amp;" days")</f>
        <v/>
      </c>
      <c r="S2052" s="196">
        <f>_xlfn.LET(_xlpm.d,_xlfn.XLOOKUP(Q2052,'[1]Birth Dates'!$A:$A,'[1]Birth Dates'!$B:$B,"",0),IF(_xlpm.d=0,"",_xlpm.d))</f>
        <v/>
      </c>
      <c r="T2052" s="196">
        <f>IF(OR(S2052="",A2052="",NOT(ISNUMBER(S2052)),S2052&gt;A2052),"",DATEDIF(S2052,A2052,"Y")&amp;" years, "&amp;DATEDIF(S2052,A2052,"YM")&amp;" months, "&amp;DATEDIF(S2052,A2052,"MD")&amp;" days")</f>
        <v/>
      </c>
      <c r="W2052" s="196">
        <f>_xlfn.LET(_xlpm.d,_xlfn.XLOOKUP(U2052,'[1]Birth Dates'!$A:$A,'[1]Birth Dates'!$B:$B,"",0),IF(_xlpm.d=0,"",_xlpm.d))</f>
        <v/>
      </c>
      <c r="X2052" s="196">
        <f>IF(OR(W2052="",A2052="",NOT(ISNUMBER(W2052)),W2052&gt;A2052),"",DATEDIF(W2052,A2052,"Y")&amp;" years, "&amp;DATEDIF(W2052,A2052,"YM")&amp;" months, "&amp;DATEDIF(W2052,A2052,"MD")&amp;" days")</f>
        <v/>
      </c>
      <c r="AR2052" s="175">
        <f>IF($B2052="","",TEXT($A2052,"yyyymmdd")&amp;"_P"&amp;$C2052&amp;"_C"&amp;$F2052&amp;"_"&amp;TRIM(RIGHT(SUBSTITUTE(TRIM(SUBSTITUTE($M2052,CHAR(160)," "))," ",REPT(" ",60)),60))&amp;IF($Q2052="","","-"&amp;TRIM(RIGHT(SUBSTITUTE(TRIM(SUBSTITUTE($Q2052,CHAR(160)," "))," ",REPT(" ",60)),60)))&amp;IF($U2052="","","-"&amp;TRIM(RIGHT(SUBSTITUTE(TRIM(SUBSTITUTE($U2052,CHAR(160)," "))," ",REPT(" ",60)),60)))&amp;".jpg")</f>
        <v/>
      </c>
    </row>
    <row r="2053" ht="14" customHeight="1">
      <c r="O2053" s="196">
        <f>_xlfn.LET(_xlpm.d,_xlfn.XLOOKUP(M2053,'[1]Birth Dates'!$A:$A,'[1]Birth Dates'!$B:$B,"",0),IF(_xlpm.d=0,"",_xlpm.d))</f>
        <v/>
      </c>
      <c r="P2053" s="196">
        <f>IF(OR(O2053="",A2053="",NOT(ISNUMBER(O2053)),O2053&gt;A2053),"",DATEDIF(O2053,A2053,"Y")&amp;" years, "&amp;DATEDIF(O2053,A2053,"YM")&amp;" months, "&amp;DATEDIF(O2053,A2053,"MD")&amp;" days")</f>
        <v/>
      </c>
      <c r="S2053" s="196">
        <f>_xlfn.LET(_xlpm.d,_xlfn.XLOOKUP(Q2053,'[1]Birth Dates'!$A:$A,'[1]Birth Dates'!$B:$B,"",0),IF(_xlpm.d=0,"",_xlpm.d))</f>
        <v/>
      </c>
      <c r="T2053" s="196">
        <f>IF(OR(S2053="",A2053="",NOT(ISNUMBER(S2053)),S2053&gt;A2053),"",DATEDIF(S2053,A2053,"Y")&amp;" years, "&amp;DATEDIF(S2053,A2053,"YM")&amp;" months, "&amp;DATEDIF(S2053,A2053,"MD")&amp;" days")</f>
        <v/>
      </c>
      <c r="W2053" s="196">
        <f>_xlfn.LET(_xlpm.d,_xlfn.XLOOKUP(U2053,'[1]Birth Dates'!$A:$A,'[1]Birth Dates'!$B:$B,"",0),IF(_xlpm.d=0,"",_xlpm.d))</f>
        <v/>
      </c>
      <c r="X2053" s="196">
        <f>IF(OR(W2053="",A2053="",NOT(ISNUMBER(W2053)),W2053&gt;A2053),"",DATEDIF(W2053,A2053,"Y")&amp;" years, "&amp;DATEDIF(W2053,A2053,"YM")&amp;" months, "&amp;DATEDIF(W2053,A2053,"MD")&amp;" days")</f>
        <v/>
      </c>
      <c r="AR2053" s="175">
        <f>IF($B2053="","",TEXT($A2053,"yyyymmdd")&amp;"_P"&amp;$C2053&amp;"_C"&amp;$F2053&amp;"_"&amp;TRIM(RIGHT(SUBSTITUTE(TRIM(SUBSTITUTE($M2053,CHAR(160)," "))," ",REPT(" ",60)),60))&amp;IF($Q2053="","","-"&amp;TRIM(RIGHT(SUBSTITUTE(TRIM(SUBSTITUTE($Q2053,CHAR(160)," "))," ",REPT(" ",60)),60)))&amp;IF($U2053="","","-"&amp;TRIM(RIGHT(SUBSTITUTE(TRIM(SUBSTITUTE($U2053,CHAR(160)," "))," ",REPT(" ",60)),60)))&amp;".jpg")</f>
        <v/>
      </c>
    </row>
    <row r="2054" ht="14" customHeight="1">
      <c r="O2054" s="196">
        <f>_xlfn.LET(_xlpm.d,_xlfn.XLOOKUP(M2054,'[1]Birth Dates'!$A:$A,'[1]Birth Dates'!$B:$B,"",0),IF(_xlpm.d=0,"",_xlpm.d))</f>
        <v/>
      </c>
      <c r="P2054" s="196">
        <f>IF(OR(O2054="",A2054="",NOT(ISNUMBER(O2054)),O2054&gt;A2054),"",DATEDIF(O2054,A2054,"Y")&amp;" years, "&amp;DATEDIF(O2054,A2054,"YM")&amp;" months, "&amp;DATEDIF(O2054,A2054,"MD")&amp;" days")</f>
        <v/>
      </c>
      <c r="S2054" s="196">
        <f>_xlfn.LET(_xlpm.d,_xlfn.XLOOKUP(Q2054,'[1]Birth Dates'!$A:$A,'[1]Birth Dates'!$B:$B,"",0),IF(_xlpm.d=0,"",_xlpm.d))</f>
        <v/>
      </c>
      <c r="T2054" s="196">
        <f>IF(OR(S2054="",A2054="",NOT(ISNUMBER(S2054)),S2054&gt;A2054),"",DATEDIF(S2054,A2054,"Y")&amp;" years, "&amp;DATEDIF(S2054,A2054,"YM")&amp;" months, "&amp;DATEDIF(S2054,A2054,"MD")&amp;" days")</f>
        <v/>
      </c>
      <c r="W2054" s="196">
        <f>_xlfn.LET(_xlpm.d,_xlfn.XLOOKUP(U2054,'[1]Birth Dates'!$A:$A,'[1]Birth Dates'!$B:$B,"",0),IF(_xlpm.d=0,"",_xlpm.d))</f>
        <v/>
      </c>
      <c r="X2054" s="196">
        <f>IF(OR(W2054="",A2054="",NOT(ISNUMBER(W2054)),W2054&gt;A2054),"",DATEDIF(W2054,A2054,"Y")&amp;" years, "&amp;DATEDIF(W2054,A2054,"YM")&amp;" months, "&amp;DATEDIF(W2054,A2054,"MD")&amp;" days")</f>
        <v/>
      </c>
      <c r="AR2054" s="175">
        <f>IF($B2054="","",TEXT($A2054,"yyyymmdd")&amp;"_P"&amp;$C2054&amp;"_C"&amp;$F2054&amp;"_"&amp;TRIM(RIGHT(SUBSTITUTE(TRIM(SUBSTITUTE($M2054,CHAR(160)," "))," ",REPT(" ",60)),60))&amp;IF($Q2054="","","-"&amp;TRIM(RIGHT(SUBSTITUTE(TRIM(SUBSTITUTE($Q2054,CHAR(160)," "))," ",REPT(" ",60)),60)))&amp;IF($U2054="","","-"&amp;TRIM(RIGHT(SUBSTITUTE(TRIM(SUBSTITUTE($U2054,CHAR(160)," "))," ",REPT(" ",60)),60)))&amp;".jpg")</f>
        <v/>
      </c>
    </row>
    <row r="2055" ht="14" customHeight="1">
      <c r="O2055" s="196">
        <f>_xlfn.LET(_xlpm.d,_xlfn.XLOOKUP(M2055,'[1]Birth Dates'!$A:$A,'[1]Birth Dates'!$B:$B,"",0),IF(_xlpm.d=0,"",_xlpm.d))</f>
        <v/>
      </c>
      <c r="P2055" s="196">
        <f>IF(OR(O2055="",A2055="",NOT(ISNUMBER(O2055)),O2055&gt;A2055),"",DATEDIF(O2055,A2055,"Y")&amp;" years, "&amp;DATEDIF(O2055,A2055,"YM")&amp;" months, "&amp;DATEDIF(O2055,A2055,"MD")&amp;" days")</f>
        <v/>
      </c>
      <c r="S2055" s="196">
        <f>_xlfn.LET(_xlpm.d,_xlfn.XLOOKUP(Q2055,'[1]Birth Dates'!$A:$A,'[1]Birth Dates'!$B:$B,"",0),IF(_xlpm.d=0,"",_xlpm.d))</f>
        <v/>
      </c>
      <c r="T2055" s="196">
        <f>IF(OR(S2055="",A2055="",NOT(ISNUMBER(S2055)),S2055&gt;A2055),"",DATEDIF(S2055,A2055,"Y")&amp;" years, "&amp;DATEDIF(S2055,A2055,"YM")&amp;" months, "&amp;DATEDIF(S2055,A2055,"MD")&amp;" days")</f>
        <v/>
      </c>
      <c r="W2055" s="196">
        <f>_xlfn.LET(_xlpm.d,_xlfn.XLOOKUP(U2055,'[1]Birth Dates'!$A:$A,'[1]Birth Dates'!$B:$B,"",0),IF(_xlpm.d=0,"",_xlpm.d))</f>
        <v/>
      </c>
      <c r="X2055" s="196">
        <f>IF(OR(W2055="",A2055="",NOT(ISNUMBER(W2055)),W2055&gt;A2055),"",DATEDIF(W2055,A2055,"Y")&amp;" years, "&amp;DATEDIF(W2055,A2055,"YM")&amp;" months, "&amp;DATEDIF(W2055,A2055,"MD")&amp;" days")</f>
        <v/>
      </c>
      <c r="AR2055" s="175">
        <f>IF($B2055="","",TEXT($A2055,"yyyymmdd")&amp;"_P"&amp;$C2055&amp;"_C"&amp;$F2055&amp;"_"&amp;TRIM(RIGHT(SUBSTITUTE(TRIM(SUBSTITUTE($M2055,CHAR(160)," "))," ",REPT(" ",60)),60))&amp;IF($Q2055="","","-"&amp;TRIM(RIGHT(SUBSTITUTE(TRIM(SUBSTITUTE($Q2055,CHAR(160)," "))," ",REPT(" ",60)),60)))&amp;IF($U2055="","","-"&amp;TRIM(RIGHT(SUBSTITUTE(TRIM(SUBSTITUTE($U2055,CHAR(160)," "))," ",REPT(" ",60)),60)))&amp;".jpg")</f>
        <v/>
      </c>
    </row>
    <row r="2056" ht="14" customHeight="1">
      <c r="O2056" s="196">
        <f>_xlfn.LET(_xlpm.d,_xlfn.XLOOKUP(M2056,'[1]Birth Dates'!$A:$A,'[1]Birth Dates'!$B:$B,"",0),IF(_xlpm.d=0,"",_xlpm.d))</f>
        <v/>
      </c>
      <c r="P2056" s="196">
        <f>IF(OR(O2056="",A2056="",NOT(ISNUMBER(O2056)),O2056&gt;A2056),"",DATEDIF(O2056,A2056,"Y")&amp;" years, "&amp;DATEDIF(O2056,A2056,"YM")&amp;" months, "&amp;DATEDIF(O2056,A2056,"MD")&amp;" days")</f>
        <v/>
      </c>
      <c r="S2056" s="196">
        <f>_xlfn.LET(_xlpm.d,_xlfn.XLOOKUP(Q2056,'[1]Birth Dates'!$A:$A,'[1]Birth Dates'!$B:$B,"",0),IF(_xlpm.d=0,"",_xlpm.d))</f>
        <v/>
      </c>
      <c r="T2056" s="196">
        <f>IF(OR(S2056="",A2056="",NOT(ISNUMBER(S2056)),S2056&gt;A2056),"",DATEDIF(S2056,A2056,"Y")&amp;" years, "&amp;DATEDIF(S2056,A2056,"YM")&amp;" months, "&amp;DATEDIF(S2056,A2056,"MD")&amp;" days")</f>
        <v/>
      </c>
      <c r="W2056" s="196">
        <f>_xlfn.LET(_xlpm.d,_xlfn.XLOOKUP(U2056,'[1]Birth Dates'!$A:$A,'[1]Birth Dates'!$B:$B,"",0),IF(_xlpm.d=0,"",_xlpm.d))</f>
        <v/>
      </c>
      <c r="X2056" s="196">
        <f>IF(OR(W2056="",A2056="",NOT(ISNUMBER(W2056)),W2056&gt;A2056),"",DATEDIF(W2056,A2056,"Y")&amp;" years, "&amp;DATEDIF(W2056,A2056,"YM")&amp;" months, "&amp;DATEDIF(W2056,A2056,"MD")&amp;" days")</f>
        <v/>
      </c>
      <c r="AR2056" s="175">
        <f>IF($B2056="","",TEXT($A2056,"yyyymmdd")&amp;"_P"&amp;$C2056&amp;"_C"&amp;$F2056&amp;"_"&amp;TRIM(RIGHT(SUBSTITUTE(TRIM(SUBSTITUTE($M2056,CHAR(160)," "))," ",REPT(" ",60)),60))&amp;IF($Q2056="","","-"&amp;TRIM(RIGHT(SUBSTITUTE(TRIM(SUBSTITUTE($Q2056,CHAR(160)," "))," ",REPT(" ",60)),60)))&amp;IF($U2056="","","-"&amp;TRIM(RIGHT(SUBSTITUTE(TRIM(SUBSTITUTE($U2056,CHAR(160)," "))," ",REPT(" ",60)),60)))&amp;".jpg")</f>
        <v/>
      </c>
    </row>
    <row r="2057" ht="14" customHeight="1">
      <c r="O2057" s="196">
        <f>_xlfn.LET(_xlpm.d,_xlfn.XLOOKUP(M2057,'[1]Birth Dates'!$A:$A,'[1]Birth Dates'!$B:$B,"",0),IF(_xlpm.d=0,"",_xlpm.d))</f>
        <v/>
      </c>
      <c r="P2057" s="196">
        <f>IF(OR(O2057="",A2057="",NOT(ISNUMBER(O2057)),O2057&gt;A2057),"",DATEDIF(O2057,A2057,"Y")&amp;" years, "&amp;DATEDIF(O2057,A2057,"YM")&amp;" months, "&amp;DATEDIF(O2057,A2057,"MD")&amp;" days")</f>
        <v/>
      </c>
      <c r="S2057" s="196">
        <f>_xlfn.LET(_xlpm.d,_xlfn.XLOOKUP(Q2057,'[1]Birth Dates'!$A:$A,'[1]Birth Dates'!$B:$B,"",0),IF(_xlpm.d=0,"",_xlpm.d))</f>
        <v/>
      </c>
      <c r="T2057" s="196">
        <f>IF(OR(S2057="",A2057="",NOT(ISNUMBER(S2057)),S2057&gt;A2057),"",DATEDIF(S2057,A2057,"Y")&amp;" years, "&amp;DATEDIF(S2057,A2057,"YM")&amp;" months, "&amp;DATEDIF(S2057,A2057,"MD")&amp;" days")</f>
        <v/>
      </c>
      <c r="W2057" s="196">
        <f>_xlfn.LET(_xlpm.d,_xlfn.XLOOKUP(U2057,'[1]Birth Dates'!$A:$A,'[1]Birth Dates'!$B:$B,"",0),IF(_xlpm.d=0,"",_xlpm.d))</f>
        <v/>
      </c>
      <c r="X2057" s="196">
        <f>IF(OR(W2057="",A2057="",NOT(ISNUMBER(W2057)),W2057&gt;A2057),"",DATEDIF(W2057,A2057,"Y")&amp;" years, "&amp;DATEDIF(W2057,A2057,"YM")&amp;" months, "&amp;DATEDIF(W2057,A2057,"MD")&amp;" days")</f>
        <v/>
      </c>
      <c r="AR2057" s="175">
        <f>IF($B2057="","",TEXT($A2057,"yyyymmdd")&amp;"_P"&amp;$C2057&amp;"_C"&amp;$F2057&amp;"_"&amp;TRIM(RIGHT(SUBSTITUTE(TRIM(SUBSTITUTE($M2057,CHAR(160)," "))," ",REPT(" ",60)),60))&amp;IF($Q2057="","","-"&amp;TRIM(RIGHT(SUBSTITUTE(TRIM(SUBSTITUTE($Q2057,CHAR(160)," "))," ",REPT(" ",60)),60)))&amp;IF($U2057="","","-"&amp;TRIM(RIGHT(SUBSTITUTE(TRIM(SUBSTITUTE($U2057,CHAR(160)," "))," ",REPT(" ",60)),60)))&amp;".jpg")</f>
        <v/>
      </c>
    </row>
    <row r="2058" ht="14" customHeight="1">
      <c r="O2058" s="196">
        <f>_xlfn.LET(_xlpm.d,_xlfn.XLOOKUP(M2058,'[1]Birth Dates'!$A:$A,'[1]Birth Dates'!$B:$B,"",0),IF(_xlpm.d=0,"",_xlpm.d))</f>
        <v/>
      </c>
      <c r="P2058" s="196">
        <f>IF(OR(O2058="",A2058="",NOT(ISNUMBER(O2058)),O2058&gt;A2058),"",DATEDIF(O2058,A2058,"Y")&amp;" years, "&amp;DATEDIF(O2058,A2058,"YM")&amp;" months, "&amp;DATEDIF(O2058,A2058,"MD")&amp;" days")</f>
        <v/>
      </c>
      <c r="S2058" s="196">
        <f>_xlfn.LET(_xlpm.d,_xlfn.XLOOKUP(Q2058,'[1]Birth Dates'!$A:$A,'[1]Birth Dates'!$B:$B,"",0),IF(_xlpm.d=0,"",_xlpm.d))</f>
        <v/>
      </c>
      <c r="T2058" s="196">
        <f>IF(OR(S2058="",A2058="",NOT(ISNUMBER(S2058)),S2058&gt;A2058),"",DATEDIF(S2058,A2058,"Y")&amp;" years, "&amp;DATEDIF(S2058,A2058,"YM")&amp;" months, "&amp;DATEDIF(S2058,A2058,"MD")&amp;" days")</f>
        <v/>
      </c>
      <c r="W2058" s="196">
        <f>_xlfn.LET(_xlpm.d,_xlfn.XLOOKUP(U2058,'[1]Birth Dates'!$A:$A,'[1]Birth Dates'!$B:$B,"",0),IF(_xlpm.d=0,"",_xlpm.d))</f>
        <v/>
      </c>
      <c r="X2058" s="196">
        <f>IF(OR(W2058="",A2058="",NOT(ISNUMBER(W2058)),W2058&gt;A2058),"",DATEDIF(W2058,A2058,"Y")&amp;" years, "&amp;DATEDIF(W2058,A2058,"YM")&amp;" months, "&amp;DATEDIF(W2058,A2058,"MD")&amp;" days")</f>
        <v/>
      </c>
      <c r="AR2058" s="175">
        <f>IF($B2058="","",TEXT($A2058,"yyyymmdd")&amp;"_P"&amp;$C2058&amp;"_C"&amp;$F2058&amp;"_"&amp;TRIM(RIGHT(SUBSTITUTE(TRIM(SUBSTITUTE($M2058,CHAR(160)," "))," ",REPT(" ",60)),60))&amp;IF($Q2058="","","-"&amp;TRIM(RIGHT(SUBSTITUTE(TRIM(SUBSTITUTE($Q2058,CHAR(160)," "))," ",REPT(" ",60)),60)))&amp;IF($U2058="","","-"&amp;TRIM(RIGHT(SUBSTITUTE(TRIM(SUBSTITUTE($U2058,CHAR(160)," "))," ",REPT(" ",60)),60)))&amp;".jpg")</f>
        <v/>
      </c>
    </row>
    <row r="2059" ht="14" customHeight="1">
      <c r="O2059" s="196">
        <f>_xlfn.LET(_xlpm.d,_xlfn.XLOOKUP(M2059,'[1]Birth Dates'!$A:$A,'[1]Birth Dates'!$B:$B,"",0),IF(_xlpm.d=0,"",_xlpm.d))</f>
        <v/>
      </c>
      <c r="P2059" s="196">
        <f>IF(OR(O2059="",A2059="",NOT(ISNUMBER(O2059)),O2059&gt;A2059),"",DATEDIF(O2059,A2059,"Y")&amp;" years, "&amp;DATEDIF(O2059,A2059,"YM")&amp;" months, "&amp;DATEDIF(O2059,A2059,"MD")&amp;" days")</f>
        <v/>
      </c>
      <c r="S2059" s="196">
        <f>_xlfn.LET(_xlpm.d,_xlfn.XLOOKUP(Q2059,'[1]Birth Dates'!$A:$A,'[1]Birth Dates'!$B:$B,"",0),IF(_xlpm.d=0,"",_xlpm.d))</f>
        <v/>
      </c>
      <c r="T2059" s="196">
        <f>IF(OR(S2059="",A2059="",NOT(ISNUMBER(S2059)),S2059&gt;A2059),"",DATEDIF(S2059,A2059,"Y")&amp;" years, "&amp;DATEDIF(S2059,A2059,"YM")&amp;" months, "&amp;DATEDIF(S2059,A2059,"MD")&amp;" days")</f>
        <v/>
      </c>
      <c r="W2059" s="196">
        <f>_xlfn.LET(_xlpm.d,_xlfn.XLOOKUP(U2059,'[1]Birth Dates'!$A:$A,'[1]Birth Dates'!$B:$B,"",0),IF(_xlpm.d=0,"",_xlpm.d))</f>
        <v/>
      </c>
      <c r="X2059" s="196">
        <f>IF(OR(W2059="",A2059="",NOT(ISNUMBER(W2059)),W2059&gt;A2059),"",DATEDIF(W2059,A2059,"Y")&amp;" years, "&amp;DATEDIF(W2059,A2059,"YM")&amp;" months, "&amp;DATEDIF(W2059,A2059,"MD")&amp;" days")</f>
        <v/>
      </c>
      <c r="AR2059" s="175">
        <f>IF($B2059="","",TEXT($A2059,"yyyymmdd")&amp;"_P"&amp;$C2059&amp;"_C"&amp;$F2059&amp;"_"&amp;TRIM(RIGHT(SUBSTITUTE(TRIM(SUBSTITUTE($M2059,CHAR(160)," "))," ",REPT(" ",60)),60))&amp;IF($Q2059="","","-"&amp;TRIM(RIGHT(SUBSTITUTE(TRIM(SUBSTITUTE($Q2059,CHAR(160)," "))," ",REPT(" ",60)),60)))&amp;IF($U2059="","","-"&amp;TRIM(RIGHT(SUBSTITUTE(TRIM(SUBSTITUTE($U2059,CHAR(160)," "))," ",REPT(" ",60)),60)))&amp;".jpg")</f>
        <v/>
      </c>
    </row>
    <row r="2060" ht="14" customHeight="1">
      <c r="O2060" s="196">
        <f>_xlfn.LET(_xlpm.d,_xlfn.XLOOKUP(M2060,'[1]Birth Dates'!$A:$A,'[1]Birth Dates'!$B:$B,"",0),IF(_xlpm.d=0,"",_xlpm.d))</f>
        <v/>
      </c>
      <c r="P2060" s="196">
        <f>IF(OR(O2060="",A2060="",NOT(ISNUMBER(O2060)),O2060&gt;A2060),"",DATEDIF(O2060,A2060,"Y")&amp;" years, "&amp;DATEDIF(O2060,A2060,"YM")&amp;" months, "&amp;DATEDIF(O2060,A2060,"MD")&amp;" days")</f>
        <v/>
      </c>
      <c r="S2060" s="196">
        <f>_xlfn.LET(_xlpm.d,_xlfn.XLOOKUP(Q2060,'[1]Birth Dates'!$A:$A,'[1]Birth Dates'!$B:$B,"",0),IF(_xlpm.d=0,"",_xlpm.d))</f>
        <v/>
      </c>
      <c r="T2060" s="196">
        <f>IF(OR(S2060="",A2060="",NOT(ISNUMBER(S2060)),S2060&gt;A2060),"",DATEDIF(S2060,A2060,"Y")&amp;" years, "&amp;DATEDIF(S2060,A2060,"YM")&amp;" months, "&amp;DATEDIF(S2060,A2060,"MD")&amp;" days")</f>
        <v/>
      </c>
      <c r="W2060" s="196">
        <f>_xlfn.LET(_xlpm.d,_xlfn.XLOOKUP(U2060,'[1]Birth Dates'!$A:$A,'[1]Birth Dates'!$B:$B,"",0),IF(_xlpm.d=0,"",_xlpm.d))</f>
        <v/>
      </c>
      <c r="X2060" s="196">
        <f>IF(OR(W2060="",A2060="",NOT(ISNUMBER(W2060)),W2060&gt;A2060),"",DATEDIF(W2060,A2060,"Y")&amp;" years, "&amp;DATEDIF(W2060,A2060,"YM")&amp;" months, "&amp;DATEDIF(W2060,A2060,"MD")&amp;" days")</f>
        <v/>
      </c>
      <c r="AR2060" s="175">
        <f>IF($B2060="","",TEXT($A2060,"yyyymmdd")&amp;"_P"&amp;$C2060&amp;"_C"&amp;$F2060&amp;"_"&amp;TRIM(RIGHT(SUBSTITUTE(TRIM(SUBSTITUTE($M2060,CHAR(160)," "))," ",REPT(" ",60)),60))&amp;IF($Q2060="","","-"&amp;TRIM(RIGHT(SUBSTITUTE(TRIM(SUBSTITUTE($Q2060,CHAR(160)," "))," ",REPT(" ",60)),60)))&amp;IF($U2060="","","-"&amp;TRIM(RIGHT(SUBSTITUTE(TRIM(SUBSTITUTE($U2060,CHAR(160)," "))," ",REPT(" ",60)),60)))&amp;".jpg")</f>
        <v/>
      </c>
    </row>
    <row r="2061" ht="14" customHeight="1">
      <c r="O2061" s="196">
        <f>_xlfn.LET(_xlpm.d,_xlfn.XLOOKUP(M2061,'[1]Birth Dates'!$A:$A,'[1]Birth Dates'!$B:$B,"",0),IF(_xlpm.d=0,"",_xlpm.d))</f>
        <v/>
      </c>
      <c r="P2061" s="196">
        <f>IF(OR(O2061="",A2061="",NOT(ISNUMBER(O2061)),O2061&gt;A2061),"",DATEDIF(O2061,A2061,"Y")&amp;" years, "&amp;DATEDIF(O2061,A2061,"YM")&amp;" months, "&amp;DATEDIF(O2061,A2061,"MD")&amp;" days")</f>
        <v/>
      </c>
      <c r="S2061" s="196">
        <f>_xlfn.LET(_xlpm.d,_xlfn.XLOOKUP(Q2061,'[1]Birth Dates'!$A:$A,'[1]Birth Dates'!$B:$B,"",0),IF(_xlpm.d=0,"",_xlpm.d))</f>
        <v/>
      </c>
      <c r="T2061" s="196">
        <f>IF(OR(S2061="",A2061="",NOT(ISNUMBER(S2061)),S2061&gt;A2061),"",DATEDIF(S2061,A2061,"Y")&amp;" years, "&amp;DATEDIF(S2061,A2061,"YM")&amp;" months, "&amp;DATEDIF(S2061,A2061,"MD")&amp;" days")</f>
        <v/>
      </c>
      <c r="W2061" s="196">
        <f>_xlfn.LET(_xlpm.d,_xlfn.XLOOKUP(U2061,'[1]Birth Dates'!$A:$A,'[1]Birth Dates'!$B:$B,"",0),IF(_xlpm.d=0,"",_xlpm.d))</f>
        <v/>
      </c>
      <c r="X2061" s="196">
        <f>IF(OR(W2061="",A2061="",NOT(ISNUMBER(W2061)),W2061&gt;A2061),"",DATEDIF(W2061,A2061,"Y")&amp;" years, "&amp;DATEDIF(W2061,A2061,"YM")&amp;" months, "&amp;DATEDIF(W2061,A2061,"MD")&amp;" days")</f>
        <v/>
      </c>
      <c r="AR2061" s="175">
        <f>IF($B2061="","",TEXT($A2061,"yyyymmdd")&amp;"_P"&amp;$C2061&amp;"_C"&amp;$F2061&amp;"_"&amp;TRIM(RIGHT(SUBSTITUTE(TRIM(SUBSTITUTE($M2061,CHAR(160)," "))," ",REPT(" ",60)),60))&amp;IF($Q2061="","","-"&amp;TRIM(RIGHT(SUBSTITUTE(TRIM(SUBSTITUTE($Q2061,CHAR(160)," "))," ",REPT(" ",60)),60)))&amp;IF($U2061="","","-"&amp;TRIM(RIGHT(SUBSTITUTE(TRIM(SUBSTITUTE($U2061,CHAR(160)," "))," ",REPT(" ",60)),60)))&amp;".jpg")</f>
        <v/>
      </c>
    </row>
    <row r="2062" ht="14" customHeight="1">
      <c r="O2062" s="196">
        <f>_xlfn.LET(_xlpm.d,_xlfn.XLOOKUP(M2062,'[1]Birth Dates'!$A:$A,'[1]Birth Dates'!$B:$B,"",0),IF(_xlpm.d=0,"",_xlpm.d))</f>
        <v/>
      </c>
      <c r="P2062" s="196">
        <f>IF(OR(O2062="",A2062="",NOT(ISNUMBER(O2062)),O2062&gt;A2062),"",DATEDIF(O2062,A2062,"Y")&amp;" years, "&amp;DATEDIF(O2062,A2062,"YM")&amp;" months, "&amp;DATEDIF(O2062,A2062,"MD")&amp;" days")</f>
        <v/>
      </c>
      <c r="S2062" s="196">
        <f>_xlfn.LET(_xlpm.d,_xlfn.XLOOKUP(Q2062,'[1]Birth Dates'!$A:$A,'[1]Birth Dates'!$B:$B,"",0),IF(_xlpm.d=0,"",_xlpm.d))</f>
        <v/>
      </c>
      <c r="T2062" s="196">
        <f>IF(OR(S2062="",A2062="",NOT(ISNUMBER(S2062)),S2062&gt;A2062),"",DATEDIF(S2062,A2062,"Y")&amp;" years, "&amp;DATEDIF(S2062,A2062,"YM")&amp;" months, "&amp;DATEDIF(S2062,A2062,"MD")&amp;" days")</f>
        <v/>
      </c>
      <c r="W2062" s="196">
        <f>_xlfn.LET(_xlpm.d,_xlfn.XLOOKUP(U2062,'[1]Birth Dates'!$A:$A,'[1]Birth Dates'!$B:$B,"",0),IF(_xlpm.d=0,"",_xlpm.d))</f>
        <v/>
      </c>
      <c r="X2062" s="196">
        <f>IF(OR(W2062="",A2062="",NOT(ISNUMBER(W2062)),W2062&gt;A2062),"",DATEDIF(W2062,A2062,"Y")&amp;" years, "&amp;DATEDIF(W2062,A2062,"YM")&amp;" months, "&amp;DATEDIF(W2062,A2062,"MD")&amp;" days")</f>
        <v/>
      </c>
      <c r="AR2062" s="175">
        <f>IF($B2062="","",TEXT($A2062,"yyyymmdd")&amp;"_P"&amp;$C2062&amp;"_C"&amp;$F2062&amp;"_"&amp;TRIM(RIGHT(SUBSTITUTE(TRIM(SUBSTITUTE($M2062,CHAR(160)," "))," ",REPT(" ",60)),60))&amp;IF($Q2062="","","-"&amp;TRIM(RIGHT(SUBSTITUTE(TRIM(SUBSTITUTE($Q2062,CHAR(160)," "))," ",REPT(" ",60)),60)))&amp;IF($U2062="","","-"&amp;TRIM(RIGHT(SUBSTITUTE(TRIM(SUBSTITUTE($U2062,CHAR(160)," "))," ",REPT(" ",60)),60)))&amp;".jpg")</f>
        <v/>
      </c>
    </row>
    <row r="2063" ht="14" customHeight="1">
      <c r="O2063" s="196">
        <f>_xlfn.LET(_xlpm.d,_xlfn.XLOOKUP(M2063,'[1]Birth Dates'!$A:$A,'[1]Birth Dates'!$B:$B,"",0),IF(_xlpm.d=0,"",_xlpm.d))</f>
        <v/>
      </c>
      <c r="P2063" s="196">
        <f>IF(OR(O2063="",A2063="",NOT(ISNUMBER(O2063)),O2063&gt;A2063),"",DATEDIF(O2063,A2063,"Y")&amp;" years, "&amp;DATEDIF(O2063,A2063,"YM")&amp;" months, "&amp;DATEDIF(O2063,A2063,"MD")&amp;" days")</f>
        <v/>
      </c>
      <c r="S2063" s="196">
        <f>_xlfn.LET(_xlpm.d,_xlfn.XLOOKUP(Q2063,'[1]Birth Dates'!$A:$A,'[1]Birth Dates'!$B:$B,"",0),IF(_xlpm.d=0,"",_xlpm.d))</f>
        <v/>
      </c>
      <c r="T2063" s="196">
        <f>IF(OR(S2063="",A2063="",NOT(ISNUMBER(S2063)),S2063&gt;A2063),"",DATEDIF(S2063,A2063,"Y")&amp;" years, "&amp;DATEDIF(S2063,A2063,"YM")&amp;" months, "&amp;DATEDIF(S2063,A2063,"MD")&amp;" days")</f>
        <v/>
      </c>
      <c r="W2063" s="196">
        <f>_xlfn.LET(_xlpm.d,_xlfn.XLOOKUP(U2063,'[1]Birth Dates'!$A:$A,'[1]Birth Dates'!$B:$B,"",0),IF(_xlpm.d=0,"",_xlpm.d))</f>
        <v/>
      </c>
      <c r="X2063" s="196">
        <f>IF(OR(W2063="",A2063="",NOT(ISNUMBER(W2063)),W2063&gt;A2063),"",DATEDIF(W2063,A2063,"Y")&amp;" years, "&amp;DATEDIF(W2063,A2063,"YM")&amp;" months, "&amp;DATEDIF(W2063,A2063,"MD")&amp;" days")</f>
        <v/>
      </c>
      <c r="AR2063" s="175">
        <f>IF($B2063="","",TEXT($A2063,"yyyymmdd")&amp;"_P"&amp;$C2063&amp;"_C"&amp;$F2063&amp;"_"&amp;TRIM(RIGHT(SUBSTITUTE(TRIM(SUBSTITUTE($M2063,CHAR(160)," "))," ",REPT(" ",60)),60))&amp;IF($Q2063="","","-"&amp;TRIM(RIGHT(SUBSTITUTE(TRIM(SUBSTITUTE($Q2063,CHAR(160)," "))," ",REPT(" ",60)),60)))&amp;IF($U2063="","","-"&amp;TRIM(RIGHT(SUBSTITUTE(TRIM(SUBSTITUTE($U2063,CHAR(160)," "))," ",REPT(" ",60)),60)))&amp;".jpg")</f>
        <v/>
      </c>
    </row>
    <row r="2064" ht="14" customHeight="1">
      <c r="O2064" s="196">
        <f>_xlfn.LET(_xlpm.d,_xlfn.XLOOKUP(M2064,'[1]Birth Dates'!$A:$A,'[1]Birth Dates'!$B:$B,"",0),IF(_xlpm.d=0,"",_xlpm.d))</f>
        <v/>
      </c>
      <c r="P2064" s="196">
        <f>IF(OR(O2064="",A2064="",NOT(ISNUMBER(O2064)),O2064&gt;A2064),"",DATEDIF(O2064,A2064,"Y")&amp;" years, "&amp;DATEDIF(O2064,A2064,"YM")&amp;" months, "&amp;DATEDIF(O2064,A2064,"MD")&amp;" days")</f>
        <v/>
      </c>
      <c r="S2064" s="196">
        <f>_xlfn.LET(_xlpm.d,_xlfn.XLOOKUP(Q2064,'[1]Birth Dates'!$A:$A,'[1]Birth Dates'!$B:$B,"",0),IF(_xlpm.d=0,"",_xlpm.d))</f>
        <v/>
      </c>
      <c r="T2064" s="196">
        <f>IF(OR(S2064="",A2064="",NOT(ISNUMBER(S2064)),S2064&gt;A2064),"",DATEDIF(S2064,A2064,"Y")&amp;" years, "&amp;DATEDIF(S2064,A2064,"YM")&amp;" months, "&amp;DATEDIF(S2064,A2064,"MD")&amp;" days")</f>
        <v/>
      </c>
      <c r="W2064" s="196">
        <f>_xlfn.LET(_xlpm.d,_xlfn.XLOOKUP(U2064,'[1]Birth Dates'!$A:$A,'[1]Birth Dates'!$B:$B,"",0),IF(_xlpm.d=0,"",_xlpm.d))</f>
        <v/>
      </c>
      <c r="X2064" s="196">
        <f>IF(OR(W2064="",A2064="",NOT(ISNUMBER(W2064)),W2064&gt;A2064),"",DATEDIF(W2064,A2064,"Y")&amp;" years, "&amp;DATEDIF(W2064,A2064,"YM")&amp;" months, "&amp;DATEDIF(W2064,A2064,"MD")&amp;" days")</f>
        <v/>
      </c>
      <c r="AR2064" s="175">
        <f>IF($B2064="","",TEXT($A2064,"yyyymmdd")&amp;"_P"&amp;$C2064&amp;"_C"&amp;$F2064&amp;"_"&amp;TRIM(RIGHT(SUBSTITUTE(TRIM(SUBSTITUTE($M2064,CHAR(160)," "))," ",REPT(" ",60)),60))&amp;IF($Q2064="","","-"&amp;TRIM(RIGHT(SUBSTITUTE(TRIM(SUBSTITUTE($Q2064,CHAR(160)," "))," ",REPT(" ",60)),60)))&amp;IF($U2064="","","-"&amp;TRIM(RIGHT(SUBSTITUTE(TRIM(SUBSTITUTE($U2064,CHAR(160)," "))," ",REPT(" ",60)),60)))&amp;".jpg")</f>
        <v/>
      </c>
    </row>
    <row r="2065" ht="14" customHeight="1">
      <c r="O2065" s="196">
        <f>_xlfn.LET(_xlpm.d,_xlfn.XLOOKUP(M2065,'[1]Birth Dates'!$A:$A,'[1]Birth Dates'!$B:$B,"",0),IF(_xlpm.d=0,"",_xlpm.d))</f>
        <v/>
      </c>
      <c r="P2065" s="196">
        <f>IF(OR(O2065="",A2065="",NOT(ISNUMBER(O2065)),O2065&gt;A2065),"",DATEDIF(O2065,A2065,"Y")&amp;" years, "&amp;DATEDIF(O2065,A2065,"YM")&amp;" months, "&amp;DATEDIF(O2065,A2065,"MD")&amp;" days")</f>
        <v/>
      </c>
      <c r="S2065" s="196">
        <f>_xlfn.LET(_xlpm.d,_xlfn.XLOOKUP(Q2065,'[1]Birth Dates'!$A:$A,'[1]Birth Dates'!$B:$B,"",0),IF(_xlpm.d=0,"",_xlpm.d))</f>
        <v/>
      </c>
      <c r="T2065" s="196">
        <f>IF(OR(S2065="",A2065="",NOT(ISNUMBER(S2065)),S2065&gt;A2065),"",DATEDIF(S2065,A2065,"Y")&amp;" years, "&amp;DATEDIF(S2065,A2065,"YM")&amp;" months, "&amp;DATEDIF(S2065,A2065,"MD")&amp;" days")</f>
        <v/>
      </c>
      <c r="W2065" s="196">
        <f>_xlfn.LET(_xlpm.d,_xlfn.XLOOKUP(U2065,'[1]Birth Dates'!$A:$A,'[1]Birth Dates'!$B:$B,"",0),IF(_xlpm.d=0,"",_xlpm.d))</f>
        <v/>
      </c>
      <c r="X2065" s="196">
        <f>IF(OR(W2065="",A2065="",NOT(ISNUMBER(W2065)),W2065&gt;A2065),"",DATEDIF(W2065,A2065,"Y")&amp;" years, "&amp;DATEDIF(W2065,A2065,"YM")&amp;" months, "&amp;DATEDIF(W2065,A2065,"MD")&amp;" days")</f>
        <v/>
      </c>
      <c r="AR2065" s="175">
        <f>IF($B2065="","",TEXT($A2065,"yyyymmdd")&amp;"_P"&amp;$C2065&amp;"_C"&amp;$F2065&amp;"_"&amp;TRIM(RIGHT(SUBSTITUTE(TRIM(SUBSTITUTE($M2065,CHAR(160)," "))," ",REPT(" ",60)),60))&amp;IF($Q2065="","","-"&amp;TRIM(RIGHT(SUBSTITUTE(TRIM(SUBSTITUTE($Q2065,CHAR(160)," "))," ",REPT(" ",60)),60)))&amp;IF($U2065="","","-"&amp;TRIM(RIGHT(SUBSTITUTE(TRIM(SUBSTITUTE($U2065,CHAR(160)," "))," ",REPT(" ",60)),60)))&amp;".jpg")</f>
        <v/>
      </c>
    </row>
    <row r="2066" ht="14" customHeight="1">
      <c r="O2066" s="196">
        <f>_xlfn.LET(_xlpm.d,_xlfn.XLOOKUP(M2066,'[1]Birth Dates'!$A:$A,'[1]Birth Dates'!$B:$B,"",0),IF(_xlpm.d=0,"",_xlpm.d))</f>
        <v/>
      </c>
      <c r="P2066" s="196">
        <f>IF(OR(O2066="",A2066="",NOT(ISNUMBER(O2066)),O2066&gt;A2066),"",DATEDIF(O2066,A2066,"Y")&amp;" years, "&amp;DATEDIF(O2066,A2066,"YM")&amp;" months, "&amp;DATEDIF(O2066,A2066,"MD")&amp;" days")</f>
        <v/>
      </c>
      <c r="S2066" s="196">
        <f>_xlfn.LET(_xlpm.d,_xlfn.XLOOKUP(Q2066,'[1]Birth Dates'!$A:$A,'[1]Birth Dates'!$B:$B,"",0),IF(_xlpm.d=0,"",_xlpm.d))</f>
        <v/>
      </c>
      <c r="T2066" s="196">
        <f>IF(OR(S2066="",A2066="",NOT(ISNUMBER(S2066)),S2066&gt;A2066),"",DATEDIF(S2066,A2066,"Y")&amp;" years, "&amp;DATEDIF(S2066,A2066,"YM")&amp;" months, "&amp;DATEDIF(S2066,A2066,"MD")&amp;" days")</f>
        <v/>
      </c>
      <c r="W2066" s="196">
        <f>_xlfn.LET(_xlpm.d,_xlfn.XLOOKUP(U2066,'[1]Birth Dates'!$A:$A,'[1]Birth Dates'!$B:$B,"",0),IF(_xlpm.d=0,"",_xlpm.d))</f>
        <v/>
      </c>
      <c r="X2066" s="196">
        <f>IF(OR(W2066="",A2066="",NOT(ISNUMBER(W2066)),W2066&gt;A2066),"",DATEDIF(W2066,A2066,"Y")&amp;" years, "&amp;DATEDIF(W2066,A2066,"YM")&amp;" months, "&amp;DATEDIF(W2066,A2066,"MD")&amp;" days")</f>
        <v/>
      </c>
      <c r="AR2066" s="175">
        <f>IF($B2066="","",TEXT($A2066,"yyyymmdd")&amp;"_P"&amp;$C2066&amp;"_C"&amp;$F2066&amp;"_"&amp;TRIM(RIGHT(SUBSTITUTE(TRIM(SUBSTITUTE($M2066,CHAR(160)," "))," ",REPT(" ",60)),60))&amp;IF($Q2066="","","-"&amp;TRIM(RIGHT(SUBSTITUTE(TRIM(SUBSTITUTE($Q2066,CHAR(160)," "))," ",REPT(" ",60)),60)))&amp;IF($U2066="","","-"&amp;TRIM(RIGHT(SUBSTITUTE(TRIM(SUBSTITUTE($U2066,CHAR(160)," "))," ",REPT(" ",60)),60)))&amp;".jpg")</f>
        <v/>
      </c>
    </row>
    <row r="2067" ht="14" customHeight="1">
      <c r="O2067" s="196">
        <f>_xlfn.LET(_xlpm.d,_xlfn.XLOOKUP(M2067,'[1]Birth Dates'!$A:$A,'[1]Birth Dates'!$B:$B,"",0),IF(_xlpm.d=0,"",_xlpm.d))</f>
        <v/>
      </c>
      <c r="P2067" s="196">
        <f>IF(OR(O2067="",A2067="",NOT(ISNUMBER(O2067)),O2067&gt;A2067),"",DATEDIF(O2067,A2067,"Y")&amp;" years, "&amp;DATEDIF(O2067,A2067,"YM")&amp;" months, "&amp;DATEDIF(O2067,A2067,"MD")&amp;" days")</f>
        <v/>
      </c>
      <c r="S2067" s="196">
        <f>_xlfn.LET(_xlpm.d,_xlfn.XLOOKUP(Q2067,'[1]Birth Dates'!$A:$A,'[1]Birth Dates'!$B:$B,"",0),IF(_xlpm.d=0,"",_xlpm.d))</f>
        <v/>
      </c>
      <c r="T2067" s="196">
        <f>IF(OR(S2067="",A2067="",NOT(ISNUMBER(S2067)),S2067&gt;A2067),"",DATEDIF(S2067,A2067,"Y")&amp;" years, "&amp;DATEDIF(S2067,A2067,"YM")&amp;" months, "&amp;DATEDIF(S2067,A2067,"MD")&amp;" days")</f>
        <v/>
      </c>
      <c r="W2067" s="196">
        <f>_xlfn.LET(_xlpm.d,_xlfn.XLOOKUP(U2067,'[1]Birth Dates'!$A:$A,'[1]Birth Dates'!$B:$B,"",0),IF(_xlpm.d=0,"",_xlpm.d))</f>
        <v/>
      </c>
      <c r="X2067" s="196">
        <f>IF(OR(W2067="",A2067="",NOT(ISNUMBER(W2067)),W2067&gt;A2067),"",DATEDIF(W2067,A2067,"Y")&amp;" years, "&amp;DATEDIF(W2067,A2067,"YM")&amp;" months, "&amp;DATEDIF(W2067,A2067,"MD")&amp;" days")</f>
        <v/>
      </c>
      <c r="AR2067" s="175">
        <f>IF($B2067="","",TEXT($A2067,"yyyymmdd")&amp;"_P"&amp;$C2067&amp;"_C"&amp;$F2067&amp;"_"&amp;TRIM(RIGHT(SUBSTITUTE(TRIM(SUBSTITUTE($M2067,CHAR(160)," "))," ",REPT(" ",60)),60))&amp;IF($Q2067="","","-"&amp;TRIM(RIGHT(SUBSTITUTE(TRIM(SUBSTITUTE($Q2067,CHAR(160)," "))," ",REPT(" ",60)),60)))&amp;IF($U2067="","","-"&amp;TRIM(RIGHT(SUBSTITUTE(TRIM(SUBSTITUTE($U2067,CHAR(160)," "))," ",REPT(" ",60)),60)))&amp;".jpg")</f>
        <v/>
      </c>
    </row>
    <row r="2068" ht="14" customHeight="1">
      <c r="O2068" s="196">
        <f>_xlfn.LET(_xlpm.d,_xlfn.XLOOKUP(M2068,'[1]Birth Dates'!$A:$A,'[1]Birth Dates'!$B:$B,"",0),IF(_xlpm.d=0,"",_xlpm.d))</f>
        <v/>
      </c>
      <c r="P2068" s="196">
        <f>IF(OR(O2068="",A2068="",NOT(ISNUMBER(O2068)),O2068&gt;A2068),"",DATEDIF(O2068,A2068,"Y")&amp;" years, "&amp;DATEDIF(O2068,A2068,"YM")&amp;" months, "&amp;DATEDIF(O2068,A2068,"MD")&amp;" days")</f>
        <v/>
      </c>
      <c r="S2068" s="196">
        <f>_xlfn.LET(_xlpm.d,_xlfn.XLOOKUP(Q2068,'[1]Birth Dates'!$A:$A,'[1]Birth Dates'!$B:$B,"",0),IF(_xlpm.d=0,"",_xlpm.d))</f>
        <v/>
      </c>
      <c r="T2068" s="196">
        <f>IF(OR(S2068="",A2068="",NOT(ISNUMBER(S2068)),S2068&gt;A2068),"",DATEDIF(S2068,A2068,"Y")&amp;" years, "&amp;DATEDIF(S2068,A2068,"YM")&amp;" months, "&amp;DATEDIF(S2068,A2068,"MD")&amp;" days")</f>
        <v/>
      </c>
      <c r="W2068" s="196">
        <f>_xlfn.LET(_xlpm.d,_xlfn.XLOOKUP(U2068,'[1]Birth Dates'!$A:$A,'[1]Birth Dates'!$B:$B,"",0),IF(_xlpm.d=0,"",_xlpm.d))</f>
        <v/>
      </c>
      <c r="X2068" s="196">
        <f>IF(OR(W2068="",A2068="",NOT(ISNUMBER(W2068)),W2068&gt;A2068),"",DATEDIF(W2068,A2068,"Y")&amp;" years, "&amp;DATEDIF(W2068,A2068,"YM")&amp;" months, "&amp;DATEDIF(W2068,A2068,"MD")&amp;" days")</f>
        <v/>
      </c>
      <c r="AR2068" s="175">
        <f>IF($B2068="","",TEXT($A2068,"yyyymmdd")&amp;"_P"&amp;$C2068&amp;"_C"&amp;$F2068&amp;"_"&amp;TRIM(RIGHT(SUBSTITUTE(TRIM(SUBSTITUTE($M2068,CHAR(160)," "))," ",REPT(" ",60)),60))&amp;IF($Q2068="","","-"&amp;TRIM(RIGHT(SUBSTITUTE(TRIM(SUBSTITUTE($Q2068,CHAR(160)," "))," ",REPT(" ",60)),60)))&amp;IF($U2068="","","-"&amp;TRIM(RIGHT(SUBSTITUTE(TRIM(SUBSTITUTE($U2068,CHAR(160)," "))," ",REPT(" ",60)),60)))&amp;".jpg")</f>
        <v/>
      </c>
    </row>
    <row r="2069" ht="14" customHeight="1">
      <c r="O2069" s="196">
        <f>_xlfn.LET(_xlpm.d,_xlfn.XLOOKUP(M2069,'[1]Birth Dates'!$A:$A,'[1]Birth Dates'!$B:$B,"",0),IF(_xlpm.d=0,"",_xlpm.d))</f>
        <v/>
      </c>
      <c r="P2069" s="196">
        <f>IF(OR(O2069="",A2069="",NOT(ISNUMBER(O2069)),O2069&gt;A2069),"",DATEDIF(O2069,A2069,"Y")&amp;" years, "&amp;DATEDIF(O2069,A2069,"YM")&amp;" months, "&amp;DATEDIF(O2069,A2069,"MD")&amp;" days")</f>
        <v/>
      </c>
      <c r="S2069" s="196">
        <f>_xlfn.LET(_xlpm.d,_xlfn.XLOOKUP(Q2069,'[1]Birth Dates'!$A:$A,'[1]Birth Dates'!$B:$B,"",0),IF(_xlpm.d=0,"",_xlpm.d))</f>
        <v/>
      </c>
      <c r="T2069" s="196">
        <f>IF(OR(S2069="",A2069="",NOT(ISNUMBER(S2069)),S2069&gt;A2069),"",DATEDIF(S2069,A2069,"Y")&amp;" years, "&amp;DATEDIF(S2069,A2069,"YM")&amp;" months, "&amp;DATEDIF(S2069,A2069,"MD")&amp;" days")</f>
        <v/>
      </c>
      <c r="W2069" s="196">
        <f>_xlfn.LET(_xlpm.d,_xlfn.XLOOKUP(U2069,'[1]Birth Dates'!$A:$A,'[1]Birth Dates'!$B:$B,"",0),IF(_xlpm.d=0,"",_xlpm.d))</f>
        <v/>
      </c>
      <c r="X2069" s="196">
        <f>IF(OR(W2069="",A2069="",NOT(ISNUMBER(W2069)),W2069&gt;A2069),"",DATEDIF(W2069,A2069,"Y")&amp;" years, "&amp;DATEDIF(W2069,A2069,"YM")&amp;" months, "&amp;DATEDIF(W2069,A2069,"MD")&amp;" days")</f>
        <v/>
      </c>
      <c r="AR2069" s="175">
        <f>IF($B2069="","",TEXT($A2069,"yyyymmdd")&amp;"_P"&amp;$C2069&amp;"_C"&amp;$F2069&amp;"_"&amp;TRIM(RIGHT(SUBSTITUTE(TRIM(SUBSTITUTE($M2069,CHAR(160)," "))," ",REPT(" ",60)),60))&amp;IF($Q2069="","","-"&amp;TRIM(RIGHT(SUBSTITUTE(TRIM(SUBSTITUTE($Q2069,CHAR(160)," "))," ",REPT(" ",60)),60)))&amp;IF($U2069="","","-"&amp;TRIM(RIGHT(SUBSTITUTE(TRIM(SUBSTITUTE($U2069,CHAR(160)," "))," ",REPT(" ",60)),60)))&amp;".jpg")</f>
        <v/>
      </c>
    </row>
    <row r="2070" ht="14" customHeight="1">
      <c r="O2070" s="196">
        <f>_xlfn.LET(_xlpm.d,_xlfn.XLOOKUP(M2070,'[1]Birth Dates'!$A:$A,'[1]Birth Dates'!$B:$B,"",0),IF(_xlpm.d=0,"",_xlpm.d))</f>
        <v/>
      </c>
      <c r="P2070" s="196">
        <f>IF(OR(O2070="",A2070="",NOT(ISNUMBER(O2070)),O2070&gt;A2070),"",DATEDIF(O2070,A2070,"Y")&amp;" years, "&amp;DATEDIF(O2070,A2070,"YM")&amp;" months, "&amp;DATEDIF(O2070,A2070,"MD")&amp;" days")</f>
        <v/>
      </c>
      <c r="S2070" s="196">
        <f>_xlfn.LET(_xlpm.d,_xlfn.XLOOKUP(Q2070,'[1]Birth Dates'!$A:$A,'[1]Birth Dates'!$B:$B,"",0),IF(_xlpm.d=0,"",_xlpm.d))</f>
        <v/>
      </c>
      <c r="T2070" s="196">
        <f>IF(OR(S2070="",A2070="",NOT(ISNUMBER(S2070)),S2070&gt;A2070),"",DATEDIF(S2070,A2070,"Y")&amp;" years, "&amp;DATEDIF(S2070,A2070,"YM")&amp;" months, "&amp;DATEDIF(S2070,A2070,"MD")&amp;" days")</f>
        <v/>
      </c>
      <c r="W2070" s="196">
        <f>_xlfn.LET(_xlpm.d,_xlfn.XLOOKUP(U2070,'[1]Birth Dates'!$A:$A,'[1]Birth Dates'!$B:$B,"",0),IF(_xlpm.d=0,"",_xlpm.d))</f>
        <v/>
      </c>
      <c r="X2070" s="196">
        <f>IF(OR(W2070="",A2070="",NOT(ISNUMBER(W2070)),W2070&gt;A2070),"",DATEDIF(W2070,A2070,"Y")&amp;" years, "&amp;DATEDIF(W2070,A2070,"YM")&amp;" months, "&amp;DATEDIF(W2070,A2070,"MD")&amp;" days")</f>
        <v/>
      </c>
      <c r="AR2070" s="175">
        <f>IF($B2070="","",TEXT($A2070,"yyyymmdd")&amp;"_P"&amp;$C2070&amp;"_C"&amp;$F2070&amp;"_"&amp;TRIM(RIGHT(SUBSTITUTE(TRIM(SUBSTITUTE($M2070,CHAR(160)," "))," ",REPT(" ",60)),60))&amp;IF($Q2070="","","-"&amp;TRIM(RIGHT(SUBSTITUTE(TRIM(SUBSTITUTE($Q2070,CHAR(160)," "))," ",REPT(" ",60)),60)))&amp;IF($U2070="","","-"&amp;TRIM(RIGHT(SUBSTITUTE(TRIM(SUBSTITUTE($U2070,CHAR(160)," "))," ",REPT(" ",60)),60)))&amp;".jpg")</f>
        <v/>
      </c>
    </row>
    <row r="2071" ht="14" customHeight="1">
      <c r="O2071" s="196">
        <f>_xlfn.LET(_xlpm.d,_xlfn.XLOOKUP(M2071,'[1]Birth Dates'!$A:$A,'[1]Birth Dates'!$B:$B,"",0),IF(_xlpm.d=0,"",_xlpm.d))</f>
        <v/>
      </c>
      <c r="P2071" s="196">
        <f>IF(OR(O2071="",A2071="",NOT(ISNUMBER(O2071)),O2071&gt;A2071),"",DATEDIF(O2071,A2071,"Y")&amp;" years, "&amp;DATEDIF(O2071,A2071,"YM")&amp;" months, "&amp;DATEDIF(O2071,A2071,"MD")&amp;" days")</f>
        <v/>
      </c>
      <c r="S2071" s="196">
        <f>_xlfn.LET(_xlpm.d,_xlfn.XLOOKUP(Q2071,'[1]Birth Dates'!$A:$A,'[1]Birth Dates'!$B:$B,"",0),IF(_xlpm.d=0,"",_xlpm.d))</f>
        <v/>
      </c>
      <c r="T2071" s="196">
        <f>IF(OR(S2071="",A2071="",NOT(ISNUMBER(S2071)),S2071&gt;A2071),"",DATEDIF(S2071,A2071,"Y")&amp;" years, "&amp;DATEDIF(S2071,A2071,"YM")&amp;" months, "&amp;DATEDIF(S2071,A2071,"MD")&amp;" days")</f>
        <v/>
      </c>
      <c r="W2071" s="196">
        <f>_xlfn.LET(_xlpm.d,_xlfn.XLOOKUP(U2071,'[1]Birth Dates'!$A:$A,'[1]Birth Dates'!$B:$B,"",0),IF(_xlpm.d=0,"",_xlpm.d))</f>
        <v/>
      </c>
      <c r="X2071" s="196">
        <f>IF(OR(W2071="",A2071="",NOT(ISNUMBER(W2071)),W2071&gt;A2071),"",DATEDIF(W2071,A2071,"Y")&amp;" years, "&amp;DATEDIF(W2071,A2071,"YM")&amp;" months, "&amp;DATEDIF(W2071,A2071,"MD")&amp;" days")</f>
        <v/>
      </c>
      <c r="AR2071" s="175">
        <f>IF($B2071="","",TEXT($A2071,"yyyymmdd")&amp;"_P"&amp;$C2071&amp;"_C"&amp;$F2071&amp;"_"&amp;TRIM(RIGHT(SUBSTITUTE(TRIM(SUBSTITUTE($M2071,CHAR(160)," "))," ",REPT(" ",60)),60))&amp;IF($Q2071="","","-"&amp;TRIM(RIGHT(SUBSTITUTE(TRIM(SUBSTITUTE($Q2071,CHAR(160)," "))," ",REPT(" ",60)),60)))&amp;IF($U2071="","","-"&amp;TRIM(RIGHT(SUBSTITUTE(TRIM(SUBSTITUTE($U2071,CHAR(160)," "))," ",REPT(" ",60)),60)))&amp;".jpg")</f>
        <v/>
      </c>
    </row>
    <row r="2072" ht="14" customHeight="1">
      <c r="O2072" s="196">
        <f>_xlfn.LET(_xlpm.d,_xlfn.XLOOKUP(M2072,'[1]Birth Dates'!$A:$A,'[1]Birth Dates'!$B:$B,"",0),IF(_xlpm.d=0,"",_xlpm.d))</f>
        <v/>
      </c>
      <c r="P2072" s="196">
        <f>IF(OR(O2072="",A2072="",NOT(ISNUMBER(O2072)),O2072&gt;A2072),"",DATEDIF(O2072,A2072,"Y")&amp;" years, "&amp;DATEDIF(O2072,A2072,"YM")&amp;" months, "&amp;DATEDIF(O2072,A2072,"MD")&amp;" days")</f>
        <v/>
      </c>
      <c r="S2072" s="196">
        <f>_xlfn.LET(_xlpm.d,_xlfn.XLOOKUP(Q2072,'[1]Birth Dates'!$A:$A,'[1]Birth Dates'!$B:$B,"",0),IF(_xlpm.d=0,"",_xlpm.d))</f>
        <v/>
      </c>
      <c r="T2072" s="196">
        <f>IF(OR(S2072="",A2072="",NOT(ISNUMBER(S2072)),S2072&gt;A2072),"",DATEDIF(S2072,A2072,"Y")&amp;" years, "&amp;DATEDIF(S2072,A2072,"YM")&amp;" months, "&amp;DATEDIF(S2072,A2072,"MD")&amp;" days")</f>
        <v/>
      </c>
      <c r="W2072" s="196">
        <f>_xlfn.LET(_xlpm.d,_xlfn.XLOOKUP(U2072,'[1]Birth Dates'!$A:$A,'[1]Birth Dates'!$B:$B,"",0),IF(_xlpm.d=0,"",_xlpm.d))</f>
        <v/>
      </c>
      <c r="X2072" s="196">
        <f>IF(OR(W2072="",A2072="",NOT(ISNUMBER(W2072)),W2072&gt;A2072),"",DATEDIF(W2072,A2072,"Y")&amp;" years, "&amp;DATEDIF(W2072,A2072,"YM")&amp;" months, "&amp;DATEDIF(W2072,A2072,"MD")&amp;" days")</f>
        <v/>
      </c>
      <c r="AR2072" s="175">
        <f>IF($B2072="","",TEXT($A2072,"yyyymmdd")&amp;"_P"&amp;$C2072&amp;"_C"&amp;$F2072&amp;"_"&amp;TRIM(RIGHT(SUBSTITUTE(TRIM(SUBSTITUTE($M2072,CHAR(160)," "))," ",REPT(" ",60)),60))&amp;IF($Q2072="","","-"&amp;TRIM(RIGHT(SUBSTITUTE(TRIM(SUBSTITUTE($Q2072,CHAR(160)," "))," ",REPT(" ",60)),60)))&amp;IF($U2072="","","-"&amp;TRIM(RIGHT(SUBSTITUTE(TRIM(SUBSTITUTE($U2072,CHAR(160)," "))," ",REPT(" ",60)),60)))&amp;".jpg")</f>
        <v/>
      </c>
    </row>
    <row r="2073" ht="14" customHeight="1">
      <c r="O2073" s="196">
        <f>_xlfn.LET(_xlpm.d,_xlfn.XLOOKUP(M2073,'[1]Birth Dates'!$A:$A,'[1]Birth Dates'!$B:$B,"",0),IF(_xlpm.d=0,"",_xlpm.d))</f>
        <v/>
      </c>
      <c r="P2073" s="196">
        <f>IF(OR(O2073="",A2073="",NOT(ISNUMBER(O2073)),O2073&gt;A2073),"",DATEDIF(O2073,A2073,"Y")&amp;" years, "&amp;DATEDIF(O2073,A2073,"YM")&amp;" months, "&amp;DATEDIF(O2073,A2073,"MD")&amp;" days")</f>
        <v/>
      </c>
      <c r="S2073" s="196">
        <f>_xlfn.LET(_xlpm.d,_xlfn.XLOOKUP(Q2073,'[1]Birth Dates'!$A:$A,'[1]Birth Dates'!$B:$B,"",0),IF(_xlpm.d=0,"",_xlpm.d))</f>
        <v/>
      </c>
      <c r="T2073" s="196">
        <f>IF(OR(S2073="",A2073="",NOT(ISNUMBER(S2073)),S2073&gt;A2073),"",DATEDIF(S2073,A2073,"Y")&amp;" years, "&amp;DATEDIF(S2073,A2073,"YM")&amp;" months, "&amp;DATEDIF(S2073,A2073,"MD")&amp;" days")</f>
        <v/>
      </c>
      <c r="W2073" s="196">
        <f>_xlfn.LET(_xlpm.d,_xlfn.XLOOKUP(U2073,'[1]Birth Dates'!$A:$A,'[1]Birth Dates'!$B:$B,"",0),IF(_xlpm.d=0,"",_xlpm.d))</f>
        <v/>
      </c>
      <c r="X2073" s="196">
        <f>IF(OR(W2073="",A2073="",NOT(ISNUMBER(W2073)),W2073&gt;A2073),"",DATEDIF(W2073,A2073,"Y")&amp;" years, "&amp;DATEDIF(W2073,A2073,"YM")&amp;" months, "&amp;DATEDIF(W2073,A2073,"MD")&amp;" days")</f>
        <v/>
      </c>
      <c r="AR2073" s="175">
        <f>IF($B2073="","",TEXT($A2073,"yyyymmdd")&amp;"_P"&amp;$C2073&amp;"_C"&amp;$F2073&amp;"_"&amp;TRIM(RIGHT(SUBSTITUTE(TRIM(SUBSTITUTE($M2073,CHAR(160)," "))," ",REPT(" ",60)),60))&amp;IF($Q2073="","","-"&amp;TRIM(RIGHT(SUBSTITUTE(TRIM(SUBSTITUTE($Q2073,CHAR(160)," "))," ",REPT(" ",60)),60)))&amp;IF($U2073="","","-"&amp;TRIM(RIGHT(SUBSTITUTE(TRIM(SUBSTITUTE($U2073,CHAR(160)," "))," ",REPT(" ",60)),60)))&amp;".jpg")</f>
        <v/>
      </c>
    </row>
    <row r="2074" ht="14" customHeight="1">
      <c r="O2074" s="196">
        <f>_xlfn.LET(_xlpm.d,_xlfn.XLOOKUP(M2074,'[1]Birth Dates'!$A:$A,'[1]Birth Dates'!$B:$B,"",0),IF(_xlpm.d=0,"",_xlpm.d))</f>
        <v/>
      </c>
      <c r="P2074" s="196">
        <f>IF(OR(O2074="",A2074="",NOT(ISNUMBER(O2074)),O2074&gt;A2074),"",DATEDIF(O2074,A2074,"Y")&amp;" years, "&amp;DATEDIF(O2074,A2074,"YM")&amp;" months, "&amp;DATEDIF(O2074,A2074,"MD")&amp;" days")</f>
        <v/>
      </c>
      <c r="S2074" s="196">
        <f>_xlfn.LET(_xlpm.d,_xlfn.XLOOKUP(Q2074,'[1]Birth Dates'!$A:$A,'[1]Birth Dates'!$B:$B,"",0),IF(_xlpm.d=0,"",_xlpm.d))</f>
        <v/>
      </c>
      <c r="T2074" s="196">
        <f>IF(OR(S2074="",A2074="",NOT(ISNUMBER(S2074)),S2074&gt;A2074),"",DATEDIF(S2074,A2074,"Y")&amp;" years, "&amp;DATEDIF(S2074,A2074,"YM")&amp;" months, "&amp;DATEDIF(S2074,A2074,"MD")&amp;" days")</f>
        <v/>
      </c>
      <c r="W2074" s="196">
        <f>_xlfn.LET(_xlpm.d,_xlfn.XLOOKUP(U2074,'[1]Birth Dates'!$A:$A,'[1]Birth Dates'!$B:$B,"",0),IF(_xlpm.d=0,"",_xlpm.d))</f>
        <v/>
      </c>
      <c r="X2074" s="196">
        <f>IF(OR(W2074="",A2074="",NOT(ISNUMBER(W2074)),W2074&gt;A2074),"",DATEDIF(W2074,A2074,"Y")&amp;" years, "&amp;DATEDIF(W2074,A2074,"YM")&amp;" months, "&amp;DATEDIF(W2074,A2074,"MD")&amp;" days")</f>
        <v/>
      </c>
      <c r="AR2074" s="175">
        <f>IF($B2074="","",TEXT($A2074,"yyyymmdd")&amp;"_P"&amp;$C2074&amp;"_C"&amp;$F2074&amp;"_"&amp;TRIM(RIGHT(SUBSTITUTE(TRIM(SUBSTITUTE($M2074,CHAR(160)," "))," ",REPT(" ",60)),60))&amp;IF($Q2074="","","-"&amp;TRIM(RIGHT(SUBSTITUTE(TRIM(SUBSTITUTE($Q2074,CHAR(160)," "))," ",REPT(" ",60)),60)))&amp;IF($U2074="","","-"&amp;TRIM(RIGHT(SUBSTITUTE(TRIM(SUBSTITUTE($U2074,CHAR(160)," "))," ",REPT(" ",60)),60)))&amp;".jpg")</f>
        <v/>
      </c>
    </row>
    <row r="2075" ht="14" customHeight="1">
      <c r="O2075" s="196">
        <f>_xlfn.LET(_xlpm.d,_xlfn.XLOOKUP(M2075,'[1]Birth Dates'!$A:$A,'[1]Birth Dates'!$B:$B,"",0),IF(_xlpm.d=0,"",_xlpm.d))</f>
        <v/>
      </c>
      <c r="P2075" s="196">
        <f>IF(OR(O2075="",A2075="",NOT(ISNUMBER(O2075)),O2075&gt;A2075),"",DATEDIF(O2075,A2075,"Y")&amp;" years, "&amp;DATEDIF(O2075,A2075,"YM")&amp;" months, "&amp;DATEDIF(O2075,A2075,"MD")&amp;" days")</f>
        <v/>
      </c>
      <c r="S2075" s="196">
        <f>_xlfn.LET(_xlpm.d,_xlfn.XLOOKUP(Q2075,'[1]Birth Dates'!$A:$A,'[1]Birth Dates'!$B:$B,"",0),IF(_xlpm.d=0,"",_xlpm.d))</f>
        <v/>
      </c>
      <c r="T2075" s="196">
        <f>IF(OR(S2075="",A2075="",NOT(ISNUMBER(S2075)),S2075&gt;A2075),"",DATEDIF(S2075,A2075,"Y")&amp;" years, "&amp;DATEDIF(S2075,A2075,"YM")&amp;" months, "&amp;DATEDIF(S2075,A2075,"MD")&amp;" days")</f>
        <v/>
      </c>
      <c r="W2075" s="196">
        <f>_xlfn.LET(_xlpm.d,_xlfn.XLOOKUP(U2075,'[1]Birth Dates'!$A:$A,'[1]Birth Dates'!$B:$B,"",0),IF(_xlpm.d=0,"",_xlpm.d))</f>
        <v/>
      </c>
      <c r="X2075" s="196">
        <f>IF(OR(W2075="",A2075="",NOT(ISNUMBER(W2075)),W2075&gt;A2075),"",DATEDIF(W2075,A2075,"Y")&amp;" years, "&amp;DATEDIF(W2075,A2075,"YM")&amp;" months, "&amp;DATEDIF(W2075,A2075,"MD")&amp;" days")</f>
        <v/>
      </c>
      <c r="AR2075" s="175">
        <f>IF($B2075="","",TEXT($A2075,"yyyymmdd")&amp;"_P"&amp;$C2075&amp;"_C"&amp;$F2075&amp;"_"&amp;TRIM(RIGHT(SUBSTITUTE(TRIM(SUBSTITUTE($M2075,CHAR(160)," "))," ",REPT(" ",60)),60))&amp;IF($Q2075="","","-"&amp;TRIM(RIGHT(SUBSTITUTE(TRIM(SUBSTITUTE($Q2075,CHAR(160)," "))," ",REPT(" ",60)),60)))&amp;IF($U2075="","","-"&amp;TRIM(RIGHT(SUBSTITUTE(TRIM(SUBSTITUTE($U2075,CHAR(160)," "))," ",REPT(" ",60)),60)))&amp;".jpg")</f>
        <v/>
      </c>
    </row>
    <row r="2076" ht="14" customHeight="1">
      <c r="O2076" s="196">
        <f>_xlfn.LET(_xlpm.d,_xlfn.XLOOKUP(M2076,'[1]Birth Dates'!$A:$A,'[1]Birth Dates'!$B:$B,"",0),IF(_xlpm.d=0,"",_xlpm.d))</f>
        <v/>
      </c>
      <c r="P2076" s="196">
        <f>IF(OR(O2076="",A2076="",NOT(ISNUMBER(O2076)),O2076&gt;A2076),"",DATEDIF(O2076,A2076,"Y")&amp;" years, "&amp;DATEDIF(O2076,A2076,"YM")&amp;" months, "&amp;DATEDIF(O2076,A2076,"MD")&amp;" days")</f>
        <v/>
      </c>
      <c r="S2076" s="196">
        <f>_xlfn.LET(_xlpm.d,_xlfn.XLOOKUP(Q2076,'[1]Birth Dates'!$A:$A,'[1]Birth Dates'!$B:$B,"",0),IF(_xlpm.d=0,"",_xlpm.d))</f>
        <v/>
      </c>
      <c r="T2076" s="196">
        <f>IF(OR(S2076="",A2076="",NOT(ISNUMBER(S2076)),S2076&gt;A2076),"",DATEDIF(S2076,A2076,"Y")&amp;" years, "&amp;DATEDIF(S2076,A2076,"YM")&amp;" months, "&amp;DATEDIF(S2076,A2076,"MD")&amp;" days")</f>
        <v/>
      </c>
      <c r="W2076" s="196">
        <f>_xlfn.LET(_xlpm.d,_xlfn.XLOOKUP(U2076,'[1]Birth Dates'!$A:$A,'[1]Birth Dates'!$B:$B,"",0),IF(_xlpm.d=0,"",_xlpm.d))</f>
        <v/>
      </c>
      <c r="X2076" s="196">
        <f>IF(OR(W2076="",A2076="",NOT(ISNUMBER(W2076)),W2076&gt;A2076),"",DATEDIF(W2076,A2076,"Y")&amp;" years, "&amp;DATEDIF(W2076,A2076,"YM")&amp;" months, "&amp;DATEDIF(W2076,A2076,"MD")&amp;" days")</f>
        <v/>
      </c>
      <c r="AR2076" s="175">
        <f>IF($B2076="","",TEXT($A2076,"yyyymmdd")&amp;"_P"&amp;$C2076&amp;"_C"&amp;$F2076&amp;"_"&amp;TRIM(RIGHT(SUBSTITUTE(TRIM(SUBSTITUTE($M2076,CHAR(160)," "))," ",REPT(" ",60)),60))&amp;IF($Q2076="","","-"&amp;TRIM(RIGHT(SUBSTITUTE(TRIM(SUBSTITUTE($Q2076,CHAR(160)," "))," ",REPT(" ",60)),60)))&amp;IF($U2076="","","-"&amp;TRIM(RIGHT(SUBSTITUTE(TRIM(SUBSTITUTE($U2076,CHAR(160)," "))," ",REPT(" ",60)),60)))&amp;".jpg")</f>
        <v/>
      </c>
    </row>
    <row r="2077" ht="14" customHeight="1">
      <c r="O2077" s="196">
        <f>_xlfn.LET(_xlpm.d,_xlfn.XLOOKUP(M2077,'[1]Birth Dates'!$A:$A,'[1]Birth Dates'!$B:$B,"",0),IF(_xlpm.d=0,"",_xlpm.d))</f>
        <v/>
      </c>
      <c r="P2077" s="196">
        <f>IF(OR(O2077="",A2077="",NOT(ISNUMBER(O2077)),O2077&gt;A2077),"",DATEDIF(O2077,A2077,"Y")&amp;" years, "&amp;DATEDIF(O2077,A2077,"YM")&amp;" months, "&amp;DATEDIF(O2077,A2077,"MD")&amp;" days")</f>
        <v/>
      </c>
      <c r="S2077" s="196">
        <f>_xlfn.LET(_xlpm.d,_xlfn.XLOOKUP(Q2077,'[1]Birth Dates'!$A:$A,'[1]Birth Dates'!$B:$B,"",0),IF(_xlpm.d=0,"",_xlpm.d))</f>
        <v/>
      </c>
      <c r="T2077" s="196">
        <f>IF(OR(S2077="",A2077="",NOT(ISNUMBER(S2077)),S2077&gt;A2077),"",DATEDIF(S2077,A2077,"Y")&amp;" years, "&amp;DATEDIF(S2077,A2077,"YM")&amp;" months, "&amp;DATEDIF(S2077,A2077,"MD")&amp;" days")</f>
        <v/>
      </c>
      <c r="W2077" s="196">
        <f>_xlfn.LET(_xlpm.d,_xlfn.XLOOKUP(U2077,'[1]Birth Dates'!$A:$A,'[1]Birth Dates'!$B:$B,"",0),IF(_xlpm.d=0,"",_xlpm.d))</f>
        <v/>
      </c>
      <c r="X2077" s="196">
        <f>IF(OR(W2077="",A2077="",NOT(ISNUMBER(W2077)),W2077&gt;A2077),"",DATEDIF(W2077,A2077,"Y")&amp;" years, "&amp;DATEDIF(W2077,A2077,"YM")&amp;" months, "&amp;DATEDIF(W2077,A2077,"MD")&amp;" days")</f>
        <v/>
      </c>
      <c r="AR2077" s="175">
        <f>IF($B2077="","",TEXT($A2077,"yyyymmdd")&amp;"_P"&amp;$C2077&amp;"_C"&amp;$F2077&amp;"_"&amp;TRIM(RIGHT(SUBSTITUTE(TRIM(SUBSTITUTE($M2077,CHAR(160)," "))," ",REPT(" ",60)),60))&amp;IF($Q2077="","","-"&amp;TRIM(RIGHT(SUBSTITUTE(TRIM(SUBSTITUTE($Q2077,CHAR(160)," "))," ",REPT(" ",60)),60)))&amp;IF($U2077="","","-"&amp;TRIM(RIGHT(SUBSTITUTE(TRIM(SUBSTITUTE($U2077,CHAR(160)," "))," ",REPT(" ",60)),60)))&amp;".jpg")</f>
        <v/>
      </c>
    </row>
    <row r="2078" ht="14" customHeight="1">
      <c r="O2078" s="196">
        <f>_xlfn.LET(_xlpm.d,_xlfn.XLOOKUP(M2078,'[1]Birth Dates'!$A:$A,'[1]Birth Dates'!$B:$B,"",0),IF(_xlpm.d=0,"",_xlpm.d))</f>
        <v/>
      </c>
      <c r="P2078" s="196">
        <f>IF(OR(O2078="",A2078="",NOT(ISNUMBER(O2078)),O2078&gt;A2078),"",DATEDIF(O2078,A2078,"Y")&amp;" years, "&amp;DATEDIF(O2078,A2078,"YM")&amp;" months, "&amp;DATEDIF(O2078,A2078,"MD")&amp;" days")</f>
        <v/>
      </c>
      <c r="S2078" s="196">
        <f>_xlfn.LET(_xlpm.d,_xlfn.XLOOKUP(Q2078,'[1]Birth Dates'!$A:$A,'[1]Birth Dates'!$B:$B,"",0),IF(_xlpm.d=0,"",_xlpm.d))</f>
        <v/>
      </c>
      <c r="T2078" s="196">
        <f>IF(OR(S2078="",A2078="",NOT(ISNUMBER(S2078)),S2078&gt;A2078),"",DATEDIF(S2078,A2078,"Y")&amp;" years, "&amp;DATEDIF(S2078,A2078,"YM")&amp;" months, "&amp;DATEDIF(S2078,A2078,"MD")&amp;" days")</f>
        <v/>
      </c>
      <c r="W2078" s="196">
        <f>_xlfn.LET(_xlpm.d,_xlfn.XLOOKUP(U2078,'[1]Birth Dates'!$A:$A,'[1]Birth Dates'!$B:$B,"",0),IF(_xlpm.d=0,"",_xlpm.d))</f>
        <v/>
      </c>
      <c r="X2078" s="196">
        <f>IF(OR(W2078="",A2078="",NOT(ISNUMBER(W2078)),W2078&gt;A2078),"",DATEDIF(W2078,A2078,"Y")&amp;" years, "&amp;DATEDIF(W2078,A2078,"YM")&amp;" months, "&amp;DATEDIF(W2078,A2078,"MD")&amp;" days")</f>
        <v/>
      </c>
      <c r="AR2078" s="175">
        <f>IF($B2078="","",TEXT($A2078,"yyyymmdd")&amp;"_P"&amp;$C2078&amp;"_C"&amp;$F2078&amp;"_"&amp;TRIM(RIGHT(SUBSTITUTE(TRIM(SUBSTITUTE($M2078,CHAR(160)," "))," ",REPT(" ",60)),60))&amp;IF($Q2078="","","-"&amp;TRIM(RIGHT(SUBSTITUTE(TRIM(SUBSTITUTE($Q2078,CHAR(160)," "))," ",REPT(" ",60)),60)))&amp;IF($U2078="","","-"&amp;TRIM(RIGHT(SUBSTITUTE(TRIM(SUBSTITUTE($U2078,CHAR(160)," "))," ",REPT(" ",60)),60)))&amp;".jpg")</f>
        <v/>
      </c>
    </row>
    <row r="2079" ht="14" customHeight="1">
      <c r="O2079" s="196">
        <f>_xlfn.LET(_xlpm.d,_xlfn.XLOOKUP(M2079,'[1]Birth Dates'!$A:$A,'[1]Birth Dates'!$B:$B,"",0),IF(_xlpm.d=0,"",_xlpm.d))</f>
        <v/>
      </c>
      <c r="P2079" s="196">
        <f>IF(OR(O2079="",A2079="",NOT(ISNUMBER(O2079)),O2079&gt;A2079),"",DATEDIF(O2079,A2079,"Y")&amp;" years, "&amp;DATEDIF(O2079,A2079,"YM")&amp;" months, "&amp;DATEDIF(O2079,A2079,"MD")&amp;" days")</f>
        <v/>
      </c>
      <c r="S2079" s="196">
        <f>_xlfn.LET(_xlpm.d,_xlfn.XLOOKUP(Q2079,'[1]Birth Dates'!$A:$A,'[1]Birth Dates'!$B:$B,"",0),IF(_xlpm.d=0,"",_xlpm.d))</f>
        <v/>
      </c>
      <c r="T2079" s="196">
        <f>IF(OR(S2079="",A2079="",NOT(ISNUMBER(S2079)),S2079&gt;A2079),"",DATEDIF(S2079,A2079,"Y")&amp;" years, "&amp;DATEDIF(S2079,A2079,"YM")&amp;" months, "&amp;DATEDIF(S2079,A2079,"MD")&amp;" days")</f>
        <v/>
      </c>
      <c r="W2079" s="196">
        <f>_xlfn.LET(_xlpm.d,_xlfn.XLOOKUP(U2079,'[1]Birth Dates'!$A:$A,'[1]Birth Dates'!$B:$B,"",0),IF(_xlpm.d=0,"",_xlpm.d))</f>
        <v/>
      </c>
      <c r="X2079" s="196">
        <f>IF(OR(W2079="",A2079="",NOT(ISNUMBER(W2079)),W2079&gt;A2079),"",DATEDIF(W2079,A2079,"Y")&amp;" years, "&amp;DATEDIF(W2079,A2079,"YM")&amp;" months, "&amp;DATEDIF(W2079,A2079,"MD")&amp;" days")</f>
        <v/>
      </c>
      <c r="AR2079" s="175">
        <f>IF($B2079="","",TEXT($A2079,"yyyymmdd")&amp;"_P"&amp;$C2079&amp;"_C"&amp;$F2079&amp;"_"&amp;TRIM(RIGHT(SUBSTITUTE(TRIM(SUBSTITUTE($M2079,CHAR(160)," "))," ",REPT(" ",60)),60))&amp;IF($Q2079="","","-"&amp;TRIM(RIGHT(SUBSTITUTE(TRIM(SUBSTITUTE($Q2079,CHAR(160)," "))," ",REPT(" ",60)),60)))&amp;IF($U2079="","","-"&amp;TRIM(RIGHT(SUBSTITUTE(TRIM(SUBSTITUTE($U2079,CHAR(160)," "))," ",REPT(" ",60)),60)))&amp;".jpg")</f>
        <v/>
      </c>
    </row>
    <row r="2080" ht="14" customHeight="1">
      <c r="O2080" s="196">
        <f>_xlfn.LET(_xlpm.d,_xlfn.XLOOKUP(M2080,'[1]Birth Dates'!$A:$A,'[1]Birth Dates'!$B:$B,"",0),IF(_xlpm.d=0,"",_xlpm.d))</f>
        <v/>
      </c>
      <c r="P2080" s="196">
        <f>IF(OR(O2080="",A2080="",NOT(ISNUMBER(O2080)),O2080&gt;A2080),"",DATEDIF(O2080,A2080,"Y")&amp;" years, "&amp;DATEDIF(O2080,A2080,"YM")&amp;" months, "&amp;DATEDIF(O2080,A2080,"MD")&amp;" days")</f>
        <v/>
      </c>
      <c r="S2080" s="196">
        <f>_xlfn.LET(_xlpm.d,_xlfn.XLOOKUP(Q2080,'[1]Birth Dates'!$A:$A,'[1]Birth Dates'!$B:$B,"",0),IF(_xlpm.d=0,"",_xlpm.d))</f>
        <v/>
      </c>
      <c r="T2080" s="196">
        <f>IF(OR(S2080="",A2080="",NOT(ISNUMBER(S2080)),S2080&gt;A2080),"",DATEDIF(S2080,A2080,"Y")&amp;" years, "&amp;DATEDIF(S2080,A2080,"YM")&amp;" months, "&amp;DATEDIF(S2080,A2080,"MD")&amp;" days")</f>
        <v/>
      </c>
      <c r="W2080" s="196">
        <f>_xlfn.LET(_xlpm.d,_xlfn.XLOOKUP(U2080,'[1]Birth Dates'!$A:$A,'[1]Birth Dates'!$B:$B,"",0),IF(_xlpm.d=0,"",_xlpm.d))</f>
        <v/>
      </c>
      <c r="X2080" s="196">
        <f>IF(OR(W2080="",A2080="",NOT(ISNUMBER(W2080)),W2080&gt;A2080),"",DATEDIF(W2080,A2080,"Y")&amp;" years, "&amp;DATEDIF(W2080,A2080,"YM")&amp;" months, "&amp;DATEDIF(W2080,A2080,"MD")&amp;" days")</f>
        <v/>
      </c>
      <c r="AR2080" s="175">
        <f>IF($B2080="","",TEXT($A2080,"yyyymmdd")&amp;"_P"&amp;$C2080&amp;"_C"&amp;$F2080&amp;"_"&amp;TRIM(RIGHT(SUBSTITUTE(TRIM(SUBSTITUTE($M2080,CHAR(160)," "))," ",REPT(" ",60)),60))&amp;IF($Q2080="","","-"&amp;TRIM(RIGHT(SUBSTITUTE(TRIM(SUBSTITUTE($Q2080,CHAR(160)," "))," ",REPT(" ",60)),60)))&amp;IF($U2080="","","-"&amp;TRIM(RIGHT(SUBSTITUTE(TRIM(SUBSTITUTE($U2080,CHAR(160)," "))," ",REPT(" ",60)),60)))&amp;".jpg")</f>
        <v/>
      </c>
    </row>
    <row r="2081" ht="14" customHeight="1">
      <c r="O2081" s="196">
        <f>_xlfn.LET(_xlpm.d,_xlfn.XLOOKUP(M2081,'[1]Birth Dates'!$A:$A,'[1]Birth Dates'!$B:$B,"",0),IF(_xlpm.d=0,"",_xlpm.d))</f>
        <v/>
      </c>
      <c r="P2081" s="196">
        <f>IF(OR(O2081="",A2081="",NOT(ISNUMBER(O2081)),O2081&gt;A2081),"",DATEDIF(O2081,A2081,"Y")&amp;" years, "&amp;DATEDIF(O2081,A2081,"YM")&amp;" months, "&amp;DATEDIF(O2081,A2081,"MD")&amp;" days")</f>
        <v/>
      </c>
      <c r="S2081" s="196">
        <f>_xlfn.LET(_xlpm.d,_xlfn.XLOOKUP(Q2081,'[1]Birth Dates'!$A:$A,'[1]Birth Dates'!$B:$B,"",0),IF(_xlpm.d=0,"",_xlpm.d))</f>
        <v/>
      </c>
      <c r="T2081" s="196">
        <f>IF(OR(S2081="",A2081="",NOT(ISNUMBER(S2081)),S2081&gt;A2081),"",DATEDIF(S2081,A2081,"Y")&amp;" years, "&amp;DATEDIF(S2081,A2081,"YM")&amp;" months, "&amp;DATEDIF(S2081,A2081,"MD")&amp;" days")</f>
        <v/>
      </c>
      <c r="W2081" s="196">
        <f>_xlfn.LET(_xlpm.d,_xlfn.XLOOKUP(U2081,'[1]Birth Dates'!$A:$A,'[1]Birth Dates'!$B:$B,"",0),IF(_xlpm.d=0,"",_xlpm.d))</f>
        <v/>
      </c>
      <c r="X2081" s="196">
        <f>IF(OR(W2081="",A2081="",NOT(ISNUMBER(W2081)),W2081&gt;A2081),"",DATEDIF(W2081,A2081,"Y")&amp;" years, "&amp;DATEDIF(W2081,A2081,"YM")&amp;" months, "&amp;DATEDIF(W2081,A2081,"MD")&amp;" days")</f>
        <v/>
      </c>
      <c r="AR2081" s="175">
        <f>IF($B2081="","",TEXT($A2081,"yyyymmdd")&amp;"_P"&amp;$C2081&amp;"_C"&amp;$F2081&amp;"_"&amp;TRIM(RIGHT(SUBSTITUTE(TRIM(SUBSTITUTE($M2081,CHAR(160)," "))," ",REPT(" ",60)),60))&amp;IF($Q2081="","","-"&amp;TRIM(RIGHT(SUBSTITUTE(TRIM(SUBSTITUTE($Q2081,CHAR(160)," "))," ",REPT(" ",60)),60)))&amp;IF($U2081="","","-"&amp;TRIM(RIGHT(SUBSTITUTE(TRIM(SUBSTITUTE($U2081,CHAR(160)," "))," ",REPT(" ",60)),60)))&amp;".jpg")</f>
        <v/>
      </c>
    </row>
    <row r="2082" ht="14" customHeight="1">
      <c r="O2082" s="196">
        <f>_xlfn.LET(_xlpm.d,_xlfn.XLOOKUP(M2082,'[1]Birth Dates'!$A:$A,'[1]Birth Dates'!$B:$B,"",0),IF(_xlpm.d=0,"",_xlpm.d))</f>
        <v/>
      </c>
      <c r="P2082" s="196">
        <f>IF(OR(O2082="",A2082="",NOT(ISNUMBER(O2082)),O2082&gt;A2082),"",DATEDIF(O2082,A2082,"Y")&amp;" years, "&amp;DATEDIF(O2082,A2082,"YM")&amp;" months, "&amp;DATEDIF(O2082,A2082,"MD")&amp;" days")</f>
        <v/>
      </c>
      <c r="S2082" s="196">
        <f>_xlfn.LET(_xlpm.d,_xlfn.XLOOKUP(Q2082,'[1]Birth Dates'!$A:$A,'[1]Birth Dates'!$B:$B,"",0),IF(_xlpm.d=0,"",_xlpm.d))</f>
        <v/>
      </c>
      <c r="T2082" s="196">
        <f>IF(OR(S2082="",A2082="",NOT(ISNUMBER(S2082)),S2082&gt;A2082),"",DATEDIF(S2082,A2082,"Y")&amp;" years, "&amp;DATEDIF(S2082,A2082,"YM")&amp;" months, "&amp;DATEDIF(S2082,A2082,"MD")&amp;" days")</f>
        <v/>
      </c>
      <c r="W2082" s="196">
        <f>_xlfn.LET(_xlpm.d,_xlfn.XLOOKUP(U2082,'[1]Birth Dates'!$A:$A,'[1]Birth Dates'!$B:$B,"",0),IF(_xlpm.d=0,"",_xlpm.d))</f>
        <v/>
      </c>
      <c r="X2082" s="196">
        <f>IF(OR(W2082="",A2082="",NOT(ISNUMBER(W2082)),W2082&gt;A2082),"",DATEDIF(W2082,A2082,"Y")&amp;" years, "&amp;DATEDIF(W2082,A2082,"YM")&amp;" months, "&amp;DATEDIF(W2082,A2082,"MD")&amp;" days")</f>
        <v/>
      </c>
      <c r="AR2082" s="175">
        <f>IF($B2082="","",TEXT($A2082,"yyyymmdd")&amp;"_P"&amp;$C2082&amp;"_C"&amp;$F2082&amp;"_"&amp;TRIM(RIGHT(SUBSTITUTE(TRIM(SUBSTITUTE($M2082,CHAR(160)," "))," ",REPT(" ",60)),60))&amp;IF($Q2082="","","-"&amp;TRIM(RIGHT(SUBSTITUTE(TRIM(SUBSTITUTE($Q2082,CHAR(160)," "))," ",REPT(" ",60)),60)))&amp;IF($U2082="","","-"&amp;TRIM(RIGHT(SUBSTITUTE(TRIM(SUBSTITUTE($U2082,CHAR(160)," "))," ",REPT(" ",60)),60)))&amp;".jpg")</f>
        <v/>
      </c>
    </row>
    <row r="2083" ht="14" customHeight="1">
      <c r="O2083" s="196">
        <f>_xlfn.LET(_xlpm.d,_xlfn.XLOOKUP(M2083,'[1]Birth Dates'!$A:$A,'[1]Birth Dates'!$B:$B,"",0),IF(_xlpm.d=0,"",_xlpm.d))</f>
        <v/>
      </c>
      <c r="P2083" s="196">
        <f>IF(OR(O2083="",A2083="",NOT(ISNUMBER(O2083)),O2083&gt;A2083),"",DATEDIF(O2083,A2083,"Y")&amp;" years, "&amp;DATEDIF(O2083,A2083,"YM")&amp;" months, "&amp;DATEDIF(O2083,A2083,"MD")&amp;" days")</f>
        <v/>
      </c>
      <c r="S2083" s="196">
        <f>_xlfn.LET(_xlpm.d,_xlfn.XLOOKUP(Q2083,'[1]Birth Dates'!$A:$A,'[1]Birth Dates'!$B:$B,"",0),IF(_xlpm.d=0,"",_xlpm.d))</f>
        <v/>
      </c>
      <c r="T2083" s="196">
        <f>IF(OR(S2083="",A2083="",NOT(ISNUMBER(S2083)),S2083&gt;A2083),"",DATEDIF(S2083,A2083,"Y")&amp;" years, "&amp;DATEDIF(S2083,A2083,"YM")&amp;" months, "&amp;DATEDIF(S2083,A2083,"MD")&amp;" days")</f>
        <v/>
      </c>
      <c r="W2083" s="196">
        <f>_xlfn.LET(_xlpm.d,_xlfn.XLOOKUP(U2083,'[1]Birth Dates'!$A:$A,'[1]Birth Dates'!$B:$B,"",0),IF(_xlpm.d=0,"",_xlpm.d))</f>
        <v/>
      </c>
      <c r="X2083" s="196">
        <f>IF(OR(W2083="",A2083="",NOT(ISNUMBER(W2083)),W2083&gt;A2083),"",DATEDIF(W2083,A2083,"Y")&amp;" years, "&amp;DATEDIF(W2083,A2083,"YM")&amp;" months, "&amp;DATEDIF(W2083,A2083,"MD")&amp;" days")</f>
        <v/>
      </c>
      <c r="AR2083" s="175">
        <f>IF($B2083="","",TEXT($A2083,"yyyymmdd")&amp;"_P"&amp;$C2083&amp;"_C"&amp;$F2083&amp;"_"&amp;TRIM(RIGHT(SUBSTITUTE(TRIM(SUBSTITUTE($M2083,CHAR(160)," "))," ",REPT(" ",60)),60))&amp;IF($Q2083="","","-"&amp;TRIM(RIGHT(SUBSTITUTE(TRIM(SUBSTITUTE($Q2083,CHAR(160)," "))," ",REPT(" ",60)),60)))&amp;IF($U2083="","","-"&amp;TRIM(RIGHT(SUBSTITUTE(TRIM(SUBSTITUTE($U2083,CHAR(160)," "))," ",REPT(" ",60)),60)))&amp;".jpg")</f>
        <v/>
      </c>
    </row>
    <row r="2084" ht="14" customHeight="1">
      <c r="O2084" s="196">
        <f>_xlfn.LET(_xlpm.d,_xlfn.XLOOKUP(M2084,'[1]Birth Dates'!$A:$A,'[1]Birth Dates'!$B:$B,"",0),IF(_xlpm.d=0,"",_xlpm.d))</f>
        <v/>
      </c>
      <c r="P2084" s="196">
        <f>IF(OR(O2084="",A2084="",NOT(ISNUMBER(O2084)),O2084&gt;A2084),"",DATEDIF(O2084,A2084,"Y")&amp;" years, "&amp;DATEDIF(O2084,A2084,"YM")&amp;" months, "&amp;DATEDIF(O2084,A2084,"MD")&amp;" days")</f>
        <v/>
      </c>
      <c r="S2084" s="196">
        <f>_xlfn.LET(_xlpm.d,_xlfn.XLOOKUP(Q2084,'[1]Birth Dates'!$A:$A,'[1]Birth Dates'!$B:$B,"",0),IF(_xlpm.d=0,"",_xlpm.d))</f>
        <v/>
      </c>
      <c r="T2084" s="196">
        <f>IF(OR(S2084="",A2084="",NOT(ISNUMBER(S2084)),S2084&gt;A2084),"",DATEDIF(S2084,A2084,"Y")&amp;" years, "&amp;DATEDIF(S2084,A2084,"YM")&amp;" months, "&amp;DATEDIF(S2084,A2084,"MD")&amp;" days")</f>
        <v/>
      </c>
      <c r="W2084" s="196">
        <f>_xlfn.LET(_xlpm.d,_xlfn.XLOOKUP(U2084,'[1]Birth Dates'!$A:$A,'[1]Birth Dates'!$B:$B,"",0),IF(_xlpm.d=0,"",_xlpm.d))</f>
        <v/>
      </c>
      <c r="X2084" s="196">
        <f>IF(OR(W2084="",A2084="",NOT(ISNUMBER(W2084)),W2084&gt;A2084),"",DATEDIF(W2084,A2084,"Y")&amp;" years, "&amp;DATEDIF(W2084,A2084,"YM")&amp;" months, "&amp;DATEDIF(W2084,A2084,"MD")&amp;" days")</f>
        <v/>
      </c>
      <c r="AR2084" s="175">
        <f>IF($B2084="","",TEXT($A2084,"yyyymmdd")&amp;"_P"&amp;$C2084&amp;"_C"&amp;$F2084&amp;"_"&amp;TRIM(RIGHT(SUBSTITUTE(TRIM(SUBSTITUTE($M2084,CHAR(160)," "))," ",REPT(" ",60)),60))&amp;IF($Q2084="","","-"&amp;TRIM(RIGHT(SUBSTITUTE(TRIM(SUBSTITUTE($Q2084,CHAR(160)," "))," ",REPT(" ",60)),60)))&amp;IF($U2084="","","-"&amp;TRIM(RIGHT(SUBSTITUTE(TRIM(SUBSTITUTE($U2084,CHAR(160)," "))," ",REPT(" ",60)),60)))&amp;".jpg")</f>
        <v/>
      </c>
    </row>
    <row r="2085" ht="14" customHeight="1">
      <c r="O2085" s="196">
        <f>_xlfn.LET(_xlpm.d,_xlfn.XLOOKUP(M2085,'[1]Birth Dates'!$A:$A,'[1]Birth Dates'!$B:$B,"",0),IF(_xlpm.d=0,"",_xlpm.d))</f>
        <v/>
      </c>
      <c r="P2085" s="196">
        <f>IF(OR(O2085="",A2085="",NOT(ISNUMBER(O2085)),O2085&gt;A2085),"",DATEDIF(O2085,A2085,"Y")&amp;" years, "&amp;DATEDIF(O2085,A2085,"YM")&amp;" months, "&amp;DATEDIF(O2085,A2085,"MD")&amp;" days")</f>
        <v/>
      </c>
      <c r="S2085" s="196">
        <f>_xlfn.LET(_xlpm.d,_xlfn.XLOOKUP(Q2085,'[1]Birth Dates'!$A:$A,'[1]Birth Dates'!$B:$B,"",0),IF(_xlpm.d=0,"",_xlpm.d))</f>
        <v/>
      </c>
      <c r="T2085" s="196">
        <f>IF(OR(S2085="",A2085="",NOT(ISNUMBER(S2085)),S2085&gt;A2085),"",DATEDIF(S2085,A2085,"Y")&amp;" years, "&amp;DATEDIF(S2085,A2085,"YM")&amp;" months, "&amp;DATEDIF(S2085,A2085,"MD")&amp;" days")</f>
        <v/>
      </c>
      <c r="W2085" s="196">
        <f>_xlfn.LET(_xlpm.d,_xlfn.XLOOKUP(U2085,'[1]Birth Dates'!$A:$A,'[1]Birth Dates'!$B:$B,"",0),IF(_xlpm.d=0,"",_xlpm.d))</f>
        <v/>
      </c>
      <c r="X2085" s="196">
        <f>IF(OR(W2085="",A2085="",NOT(ISNUMBER(W2085)),W2085&gt;A2085),"",DATEDIF(W2085,A2085,"Y")&amp;" years, "&amp;DATEDIF(W2085,A2085,"YM")&amp;" months, "&amp;DATEDIF(W2085,A2085,"MD")&amp;" days")</f>
        <v/>
      </c>
      <c r="AR2085" s="175">
        <f>IF($B2085="","",TEXT($A2085,"yyyymmdd")&amp;"_P"&amp;$C2085&amp;"_C"&amp;$F2085&amp;"_"&amp;TRIM(RIGHT(SUBSTITUTE(TRIM(SUBSTITUTE($M2085,CHAR(160)," "))," ",REPT(" ",60)),60))&amp;IF($Q2085="","","-"&amp;TRIM(RIGHT(SUBSTITUTE(TRIM(SUBSTITUTE($Q2085,CHAR(160)," "))," ",REPT(" ",60)),60)))&amp;IF($U2085="","","-"&amp;TRIM(RIGHT(SUBSTITUTE(TRIM(SUBSTITUTE($U2085,CHAR(160)," "))," ",REPT(" ",60)),60)))&amp;".jpg")</f>
        <v/>
      </c>
    </row>
    <row r="2086" ht="14" customHeight="1">
      <c r="O2086" s="196">
        <f>_xlfn.LET(_xlpm.d,_xlfn.XLOOKUP(M2086,'[1]Birth Dates'!$A:$A,'[1]Birth Dates'!$B:$B,"",0),IF(_xlpm.d=0,"",_xlpm.d))</f>
        <v/>
      </c>
      <c r="P2086" s="196">
        <f>IF(OR(O2086="",A2086="",NOT(ISNUMBER(O2086)),O2086&gt;A2086),"",DATEDIF(O2086,A2086,"Y")&amp;" years, "&amp;DATEDIF(O2086,A2086,"YM")&amp;" months, "&amp;DATEDIF(O2086,A2086,"MD")&amp;" days")</f>
        <v/>
      </c>
      <c r="S2086" s="196">
        <f>_xlfn.LET(_xlpm.d,_xlfn.XLOOKUP(Q2086,'[1]Birth Dates'!$A:$A,'[1]Birth Dates'!$B:$B,"",0),IF(_xlpm.d=0,"",_xlpm.d))</f>
        <v/>
      </c>
      <c r="T2086" s="196">
        <f>IF(OR(S2086="",A2086="",NOT(ISNUMBER(S2086)),S2086&gt;A2086),"",DATEDIF(S2086,A2086,"Y")&amp;" years, "&amp;DATEDIF(S2086,A2086,"YM")&amp;" months, "&amp;DATEDIF(S2086,A2086,"MD")&amp;" days")</f>
        <v/>
      </c>
      <c r="W2086" s="196">
        <f>_xlfn.LET(_xlpm.d,_xlfn.XLOOKUP(U2086,'[1]Birth Dates'!$A:$A,'[1]Birth Dates'!$B:$B,"",0),IF(_xlpm.d=0,"",_xlpm.d))</f>
        <v/>
      </c>
      <c r="X2086" s="196">
        <f>IF(OR(W2086="",A2086="",NOT(ISNUMBER(W2086)),W2086&gt;A2086),"",DATEDIF(W2086,A2086,"Y")&amp;" years, "&amp;DATEDIF(W2086,A2086,"YM")&amp;" months, "&amp;DATEDIF(W2086,A2086,"MD")&amp;" days")</f>
        <v/>
      </c>
      <c r="AR2086" s="175">
        <f>IF($B2086="","",TEXT($A2086,"yyyymmdd")&amp;"_P"&amp;$C2086&amp;"_C"&amp;$F2086&amp;"_"&amp;TRIM(RIGHT(SUBSTITUTE(TRIM(SUBSTITUTE($M2086,CHAR(160)," "))," ",REPT(" ",60)),60))&amp;IF($Q2086="","","-"&amp;TRIM(RIGHT(SUBSTITUTE(TRIM(SUBSTITUTE($Q2086,CHAR(160)," "))," ",REPT(" ",60)),60)))&amp;IF($U2086="","","-"&amp;TRIM(RIGHT(SUBSTITUTE(TRIM(SUBSTITUTE($U2086,CHAR(160)," "))," ",REPT(" ",60)),60)))&amp;".jpg")</f>
        <v/>
      </c>
    </row>
    <row r="2087" ht="14" customHeight="1">
      <c r="O2087" s="196">
        <f>_xlfn.LET(_xlpm.d,_xlfn.XLOOKUP(M2087,'[1]Birth Dates'!$A:$A,'[1]Birth Dates'!$B:$B,"",0),IF(_xlpm.d=0,"",_xlpm.d))</f>
        <v/>
      </c>
      <c r="P2087" s="196">
        <f>IF(OR(O2087="",A2087="",NOT(ISNUMBER(O2087)),O2087&gt;A2087),"",DATEDIF(O2087,A2087,"Y")&amp;" years, "&amp;DATEDIF(O2087,A2087,"YM")&amp;" months, "&amp;DATEDIF(O2087,A2087,"MD")&amp;" days")</f>
        <v/>
      </c>
      <c r="S2087" s="196">
        <f>_xlfn.LET(_xlpm.d,_xlfn.XLOOKUP(Q2087,'[1]Birth Dates'!$A:$A,'[1]Birth Dates'!$B:$B,"",0),IF(_xlpm.d=0,"",_xlpm.d))</f>
        <v/>
      </c>
      <c r="T2087" s="196">
        <f>IF(OR(S2087="",A2087="",NOT(ISNUMBER(S2087)),S2087&gt;A2087),"",DATEDIF(S2087,A2087,"Y")&amp;" years, "&amp;DATEDIF(S2087,A2087,"YM")&amp;" months, "&amp;DATEDIF(S2087,A2087,"MD")&amp;" days")</f>
        <v/>
      </c>
      <c r="W2087" s="196">
        <f>_xlfn.LET(_xlpm.d,_xlfn.XLOOKUP(U2087,'[1]Birth Dates'!$A:$A,'[1]Birth Dates'!$B:$B,"",0),IF(_xlpm.d=0,"",_xlpm.d))</f>
        <v/>
      </c>
      <c r="X2087" s="196">
        <f>IF(OR(W2087="",A2087="",NOT(ISNUMBER(W2087)),W2087&gt;A2087),"",DATEDIF(W2087,A2087,"Y")&amp;" years, "&amp;DATEDIF(W2087,A2087,"YM")&amp;" months, "&amp;DATEDIF(W2087,A2087,"MD")&amp;" days")</f>
        <v/>
      </c>
      <c r="AR2087" s="226">
        <f>IF($B2087="","",TEXT($A2087,"yyyymmdd")&amp;"_P"&amp;$C2087&amp;"_C"&amp;$F2087&amp;"_"&amp;TRIM(RIGHT(SUBSTITUTE(TRIM(SUBSTITUTE($M2087,CHAR(160)," "))," ",REPT(" ",60)),60))&amp;IF($Q2087="","","-"&amp;TRIM(RIGHT(SUBSTITUTE(TRIM(SUBSTITUTE($Q2087,CHAR(160)," "))," ",REPT(" ",60)),60)))&amp;IF($U2087="","","-"&amp;TRIM(RIGHT(SUBSTITUTE(TRIM(SUBSTITUTE($U2087,CHAR(160)," "))," ",REPT(" ",60)),60)))&amp;".jpg")</f>
        <v/>
      </c>
    </row>
    <row r="2088" ht="14" customHeight="1">
      <c r="O2088" s="196">
        <f>_xlfn.LET(_xlpm.d,_xlfn.XLOOKUP(M2088,'[1]Birth Dates'!$A:$A,'[1]Birth Dates'!$B:$B,"",0),IF(_xlpm.d=0,"",_xlpm.d))</f>
        <v/>
      </c>
      <c r="P2088" s="196">
        <f>IF(OR(O2088="",A2088="",NOT(ISNUMBER(O2088)),O2088&gt;A2088),"",DATEDIF(O2088,A2088,"Y")&amp;" years, "&amp;DATEDIF(O2088,A2088,"YM")&amp;" months, "&amp;DATEDIF(O2088,A2088,"MD")&amp;" days")</f>
        <v/>
      </c>
      <c r="S2088" s="196">
        <f>_xlfn.LET(_xlpm.d,_xlfn.XLOOKUP(Q2088,'[1]Birth Dates'!$A:$A,'[1]Birth Dates'!$B:$B,"",0),IF(_xlpm.d=0,"",_xlpm.d))</f>
        <v/>
      </c>
      <c r="T2088" s="196">
        <f>IF(OR(S2088="",A2088="",NOT(ISNUMBER(S2088)),S2088&gt;A2088),"",DATEDIF(S2088,A2088,"Y")&amp;" years, "&amp;DATEDIF(S2088,A2088,"YM")&amp;" months, "&amp;DATEDIF(S2088,A2088,"MD")&amp;" days")</f>
        <v/>
      </c>
      <c r="W2088" s="196">
        <f>_xlfn.LET(_xlpm.d,_xlfn.XLOOKUP(U2088,'[1]Birth Dates'!$A:$A,'[1]Birth Dates'!$B:$B,"",0),IF(_xlpm.d=0,"",_xlpm.d))</f>
        <v/>
      </c>
      <c r="X2088" s="196">
        <f>IF(OR(W2088="",A2088="",NOT(ISNUMBER(W2088)),W2088&gt;A2088),"",DATEDIF(W2088,A2088,"Y")&amp;" years, "&amp;DATEDIF(W2088,A2088,"YM")&amp;" months, "&amp;DATEDIF(W2088,A2088,"MD")&amp;" days")</f>
        <v/>
      </c>
      <c r="AR2088" s="175">
        <f>IF($B2088="","",TEXT($A2088,"yyyymmdd")&amp;"_P"&amp;$C2088&amp;"_C"&amp;$F2088&amp;"_"&amp;TRIM(RIGHT(SUBSTITUTE(TRIM(SUBSTITUTE($M2088,CHAR(160)," "))," ",REPT(" ",60)),60))&amp;IF($Q2088="","","-"&amp;TRIM(RIGHT(SUBSTITUTE(TRIM(SUBSTITUTE($Q2088,CHAR(160)," "))," ",REPT(" ",60)),60)))&amp;IF($U2088="","","-"&amp;TRIM(RIGHT(SUBSTITUTE(TRIM(SUBSTITUTE($U2088,CHAR(160)," "))," ",REPT(" ",60)),60)))&amp;".jpg")</f>
        <v/>
      </c>
    </row>
    <row r="2089" ht="14" customHeight="1">
      <c r="O2089" s="196">
        <f>_xlfn.LET(_xlpm.d,_xlfn.XLOOKUP(M2089,'[1]Birth Dates'!$A:$A,'[1]Birth Dates'!$B:$B,"",0),IF(_xlpm.d=0,"",_xlpm.d))</f>
        <v/>
      </c>
      <c r="P2089" s="196">
        <f>IF(OR(O2089="",A2089="",NOT(ISNUMBER(O2089)),O2089&gt;A2089),"",DATEDIF(O2089,A2089,"Y")&amp;" years, "&amp;DATEDIF(O2089,A2089,"YM")&amp;" months, "&amp;DATEDIF(O2089,A2089,"MD")&amp;" days")</f>
        <v/>
      </c>
      <c r="S2089" s="196">
        <f>_xlfn.LET(_xlpm.d,_xlfn.XLOOKUP(Q2089,'[1]Birth Dates'!$A:$A,'[1]Birth Dates'!$B:$B,"",0),IF(_xlpm.d=0,"",_xlpm.d))</f>
        <v/>
      </c>
      <c r="T2089" s="196">
        <f>IF(OR(S2089="",A2089="",NOT(ISNUMBER(S2089)),S2089&gt;A2089),"",DATEDIF(S2089,A2089,"Y")&amp;" years, "&amp;DATEDIF(S2089,A2089,"YM")&amp;" months, "&amp;DATEDIF(S2089,A2089,"MD")&amp;" days")</f>
        <v/>
      </c>
      <c r="W2089" s="196">
        <f>_xlfn.LET(_xlpm.d,_xlfn.XLOOKUP(U2089,'[1]Birth Dates'!$A:$A,'[1]Birth Dates'!$B:$B,"",0),IF(_xlpm.d=0,"",_xlpm.d))</f>
        <v/>
      </c>
      <c r="X2089" s="196">
        <f>IF(OR(W2089="",A2089="",NOT(ISNUMBER(W2089)),W2089&gt;A2089),"",DATEDIF(W2089,A2089,"Y")&amp;" years, "&amp;DATEDIF(W2089,A2089,"YM")&amp;" months, "&amp;DATEDIF(W2089,A2089,"MD")&amp;" days")</f>
        <v/>
      </c>
      <c r="AR2089" s="175">
        <f>IF($B2089="","",TEXT($A2089,"yyyymmdd")&amp;"_P"&amp;$C2089&amp;"_C"&amp;$F2089&amp;"_"&amp;TRIM(RIGHT(SUBSTITUTE(TRIM(SUBSTITUTE($M2089,CHAR(160)," "))," ",REPT(" ",60)),60))&amp;IF($Q2089="","","-"&amp;TRIM(RIGHT(SUBSTITUTE(TRIM(SUBSTITUTE($Q2089,CHAR(160)," "))," ",REPT(" ",60)),60)))&amp;IF($U2089="","","-"&amp;TRIM(RIGHT(SUBSTITUTE(TRIM(SUBSTITUTE($U2089,CHAR(160)," "))," ",REPT(" ",60)),60)))&amp;".jpg")</f>
        <v/>
      </c>
    </row>
    <row r="2090" ht="14" customHeight="1">
      <c r="O2090" s="196">
        <f>_xlfn.LET(_xlpm.d,_xlfn.XLOOKUP(M2090,'[1]Birth Dates'!$A:$A,'[1]Birth Dates'!$B:$B,"",0),IF(_xlpm.d=0,"",_xlpm.d))</f>
        <v/>
      </c>
      <c r="P2090" s="196">
        <f>IF(OR(O2090="",A2090="",NOT(ISNUMBER(O2090)),O2090&gt;A2090),"",DATEDIF(O2090,A2090,"Y")&amp;" years, "&amp;DATEDIF(O2090,A2090,"YM")&amp;" months, "&amp;DATEDIF(O2090,A2090,"MD")&amp;" days")</f>
        <v/>
      </c>
      <c r="S2090" s="196">
        <f>_xlfn.LET(_xlpm.d,_xlfn.XLOOKUP(Q2090,'[1]Birth Dates'!$A:$A,'[1]Birth Dates'!$B:$B,"",0),IF(_xlpm.d=0,"",_xlpm.d))</f>
        <v/>
      </c>
      <c r="T2090" s="196">
        <f>IF(OR(S2090="",A2090="",NOT(ISNUMBER(S2090)),S2090&gt;A2090),"",DATEDIF(S2090,A2090,"Y")&amp;" years, "&amp;DATEDIF(S2090,A2090,"YM")&amp;" months, "&amp;DATEDIF(S2090,A2090,"MD")&amp;" days")</f>
        <v/>
      </c>
      <c r="W2090" s="196">
        <f>_xlfn.LET(_xlpm.d,_xlfn.XLOOKUP(U2090,'[1]Birth Dates'!$A:$A,'[1]Birth Dates'!$B:$B,"",0),IF(_xlpm.d=0,"",_xlpm.d))</f>
        <v/>
      </c>
      <c r="X2090" s="196">
        <f>IF(OR(W2090="",A2090="",NOT(ISNUMBER(W2090)),W2090&gt;A2090),"",DATEDIF(W2090,A2090,"Y")&amp;" years, "&amp;DATEDIF(W2090,A2090,"YM")&amp;" months, "&amp;DATEDIF(W2090,A2090,"MD")&amp;" days")</f>
        <v/>
      </c>
      <c r="AR2090" s="175">
        <f>IF($B2090="","",TEXT($A2090,"yyyymmdd")&amp;"_P"&amp;$C2090&amp;"_C"&amp;$F2090&amp;"_"&amp;TRIM(RIGHT(SUBSTITUTE(TRIM(SUBSTITUTE($M2090,CHAR(160)," "))," ",REPT(" ",60)),60))&amp;IF($Q2090="","","-"&amp;TRIM(RIGHT(SUBSTITUTE(TRIM(SUBSTITUTE($Q2090,CHAR(160)," "))," ",REPT(" ",60)),60)))&amp;IF($U2090="","","-"&amp;TRIM(RIGHT(SUBSTITUTE(TRIM(SUBSTITUTE($U2090,CHAR(160)," "))," ",REPT(" ",60)),60)))&amp;".jpg")</f>
        <v/>
      </c>
    </row>
    <row r="2091" ht="14" customHeight="1">
      <c r="O2091" s="196">
        <f>_xlfn.LET(_xlpm.d,_xlfn.XLOOKUP(M2091,'[1]Birth Dates'!$A:$A,'[1]Birth Dates'!$B:$B,"",0),IF(_xlpm.d=0,"",_xlpm.d))</f>
        <v/>
      </c>
      <c r="P2091" s="196">
        <f>IF(OR(O2091="",A2091="",NOT(ISNUMBER(O2091)),O2091&gt;A2091),"",DATEDIF(O2091,A2091,"Y")&amp;" years, "&amp;DATEDIF(O2091,A2091,"YM")&amp;" months, "&amp;DATEDIF(O2091,A2091,"MD")&amp;" days")</f>
        <v/>
      </c>
      <c r="S2091" s="196">
        <f>_xlfn.LET(_xlpm.d,_xlfn.XLOOKUP(Q2091,'[1]Birth Dates'!$A:$A,'[1]Birth Dates'!$B:$B,"",0),IF(_xlpm.d=0,"",_xlpm.d))</f>
        <v/>
      </c>
      <c r="T2091" s="196">
        <f>IF(OR(S2091="",A2091="",NOT(ISNUMBER(S2091)),S2091&gt;A2091),"",DATEDIF(S2091,A2091,"Y")&amp;" years, "&amp;DATEDIF(S2091,A2091,"YM")&amp;" months, "&amp;DATEDIF(S2091,A2091,"MD")&amp;" days")</f>
        <v/>
      </c>
      <c r="W2091" s="196">
        <f>_xlfn.LET(_xlpm.d,_xlfn.XLOOKUP(U2091,'[1]Birth Dates'!$A:$A,'[1]Birth Dates'!$B:$B,"",0),IF(_xlpm.d=0,"",_xlpm.d))</f>
        <v/>
      </c>
      <c r="X2091" s="196">
        <f>IF(OR(W2091="",A2091="",NOT(ISNUMBER(W2091)),W2091&gt;A2091),"",DATEDIF(W2091,A2091,"Y")&amp;" years, "&amp;DATEDIF(W2091,A2091,"YM")&amp;" months, "&amp;DATEDIF(W2091,A2091,"MD")&amp;" days")</f>
        <v/>
      </c>
      <c r="AR2091" s="175">
        <f>IF($B2091="","",TEXT($A2091,"yyyymmdd")&amp;"_P"&amp;$C2091&amp;"_C"&amp;$F2091&amp;"_"&amp;TRIM(RIGHT(SUBSTITUTE(TRIM(SUBSTITUTE($M2091,CHAR(160)," "))," ",REPT(" ",60)),60))&amp;IF($Q2091="","","-"&amp;TRIM(RIGHT(SUBSTITUTE(TRIM(SUBSTITUTE($Q2091,CHAR(160)," "))," ",REPT(" ",60)),60)))&amp;IF($U2091="","","-"&amp;TRIM(RIGHT(SUBSTITUTE(TRIM(SUBSTITUTE($U2091,CHAR(160)," "))," ",REPT(" ",60)),60)))&amp;".jpg")</f>
        <v/>
      </c>
    </row>
    <row r="2092" ht="14" customHeight="1">
      <c r="O2092" s="196">
        <f>_xlfn.LET(_xlpm.d,_xlfn.XLOOKUP(M2092,'[1]Birth Dates'!$A:$A,'[1]Birth Dates'!$B:$B,"",0),IF(_xlpm.d=0,"",_xlpm.d))</f>
        <v/>
      </c>
      <c r="P2092" s="196">
        <f>IF(OR(O2092="",A2092="",NOT(ISNUMBER(O2092)),O2092&gt;A2092),"",DATEDIF(O2092,A2092,"Y")&amp;" years, "&amp;DATEDIF(O2092,A2092,"YM")&amp;" months, "&amp;DATEDIF(O2092,A2092,"MD")&amp;" days")</f>
        <v/>
      </c>
      <c r="S2092" s="196">
        <f>_xlfn.LET(_xlpm.d,_xlfn.XLOOKUP(Q2092,'[1]Birth Dates'!$A:$A,'[1]Birth Dates'!$B:$B,"",0),IF(_xlpm.d=0,"",_xlpm.d))</f>
        <v/>
      </c>
      <c r="T2092" s="196">
        <f>IF(OR(S2092="",A2092="",NOT(ISNUMBER(S2092)),S2092&gt;A2092),"",DATEDIF(S2092,A2092,"Y")&amp;" years, "&amp;DATEDIF(S2092,A2092,"YM")&amp;" months, "&amp;DATEDIF(S2092,A2092,"MD")&amp;" days")</f>
        <v/>
      </c>
      <c r="W2092" s="196">
        <f>_xlfn.LET(_xlpm.d,_xlfn.XLOOKUP(U2092,'[1]Birth Dates'!$A:$A,'[1]Birth Dates'!$B:$B,"",0),IF(_xlpm.d=0,"",_xlpm.d))</f>
        <v/>
      </c>
      <c r="X2092" s="196">
        <f>IF(OR(W2092="",A2092="",NOT(ISNUMBER(W2092)),W2092&gt;A2092),"",DATEDIF(W2092,A2092,"Y")&amp;" years, "&amp;DATEDIF(W2092,A2092,"YM")&amp;" months, "&amp;DATEDIF(W2092,A2092,"MD")&amp;" days")</f>
        <v/>
      </c>
      <c r="AR2092" s="175">
        <f>IF($B2092="","",TEXT($A2092,"yyyymmdd")&amp;"_P"&amp;$C2092&amp;"_C"&amp;$F2092&amp;"_"&amp;TRIM(RIGHT(SUBSTITUTE(TRIM(SUBSTITUTE($M2092,CHAR(160)," "))," ",REPT(" ",60)),60))&amp;IF($Q2092="","","-"&amp;TRIM(RIGHT(SUBSTITUTE(TRIM(SUBSTITUTE($Q2092,CHAR(160)," "))," ",REPT(" ",60)),60)))&amp;IF($U2092="","","-"&amp;TRIM(RIGHT(SUBSTITUTE(TRIM(SUBSTITUTE($U2092,CHAR(160)," "))," ",REPT(" ",60)),60)))&amp;".jpg")</f>
        <v/>
      </c>
    </row>
    <row r="2093" ht="14" customHeight="1">
      <c r="O2093" s="196">
        <f>_xlfn.LET(_xlpm.d,_xlfn.XLOOKUP(M2093,'[1]Birth Dates'!$A:$A,'[1]Birth Dates'!$B:$B,"",0),IF(_xlpm.d=0,"",_xlpm.d))</f>
        <v/>
      </c>
      <c r="P2093" s="196">
        <f>IF(OR(O2093="",A2093="",NOT(ISNUMBER(O2093)),O2093&gt;A2093),"",DATEDIF(O2093,A2093,"Y")&amp;" years, "&amp;DATEDIF(O2093,A2093,"YM")&amp;" months, "&amp;DATEDIF(O2093,A2093,"MD")&amp;" days")</f>
        <v/>
      </c>
      <c r="S2093" s="196">
        <f>_xlfn.LET(_xlpm.d,_xlfn.XLOOKUP(Q2093,'[1]Birth Dates'!$A:$A,'[1]Birth Dates'!$B:$B,"",0),IF(_xlpm.d=0,"",_xlpm.d))</f>
        <v/>
      </c>
      <c r="T2093" s="196">
        <f>IF(OR(S2093="",A2093="",NOT(ISNUMBER(S2093)),S2093&gt;A2093),"",DATEDIF(S2093,A2093,"Y")&amp;" years, "&amp;DATEDIF(S2093,A2093,"YM")&amp;" months, "&amp;DATEDIF(S2093,A2093,"MD")&amp;" days")</f>
        <v/>
      </c>
      <c r="W2093" s="196">
        <f>_xlfn.LET(_xlpm.d,_xlfn.XLOOKUP(U2093,'[1]Birth Dates'!$A:$A,'[1]Birth Dates'!$B:$B,"",0),IF(_xlpm.d=0,"",_xlpm.d))</f>
        <v/>
      </c>
      <c r="X2093" s="196">
        <f>IF(OR(W2093="",A2093="",NOT(ISNUMBER(W2093)),W2093&gt;A2093),"",DATEDIF(W2093,A2093,"Y")&amp;" years, "&amp;DATEDIF(W2093,A2093,"YM")&amp;" months, "&amp;DATEDIF(W2093,A2093,"MD")&amp;" days")</f>
        <v/>
      </c>
      <c r="AR2093" s="175">
        <f>IF($B2093="","",TEXT($A2093,"yyyymmdd")&amp;"_P"&amp;$C2093&amp;"_C"&amp;$F2093&amp;"_"&amp;TRIM(RIGHT(SUBSTITUTE(TRIM(SUBSTITUTE($M2093,CHAR(160)," "))," ",REPT(" ",60)),60))&amp;IF($Q2093="","","-"&amp;TRIM(RIGHT(SUBSTITUTE(TRIM(SUBSTITUTE($Q2093,CHAR(160)," "))," ",REPT(" ",60)),60)))&amp;IF($U2093="","","-"&amp;TRIM(RIGHT(SUBSTITUTE(TRIM(SUBSTITUTE($U2093,CHAR(160)," "))," ",REPT(" ",60)),60)))&amp;".jpg")</f>
        <v/>
      </c>
    </row>
    <row r="2094" ht="14" customHeight="1">
      <c r="O2094" s="196">
        <f>_xlfn.LET(_xlpm.d,_xlfn.XLOOKUP(M2094,'[1]Birth Dates'!$A:$A,'[1]Birth Dates'!$B:$B,"",0),IF(_xlpm.d=0,"",_xlpm.d))</f>
        <v/>
      </c>
      <c r="P2094" s="196">
        <f>IF(OR(O2094="",A2094="",NOT(ISNUMBER(O2094)),O2094&gt;A2094),"",DATEDIF(O2094,A2094,"Y")&amp;" years, "&amp;DATEDIF(O2094,A2094,"YM")&amp;" months, "&amp;DATEDIF(O2094,A2094,"MD")&amp;" days")</f>
        <v/>
      </c>
      <c r="S2094" s="196">
        <f>_xlfn.LET(_xlpm.d,_xlfn.XLOOKUP(Q2094,'[1]Birth Dates'!$A:$A,'[1]Birth Dates'!$B:$B,"",0),IF(_xlpm.d=0,"",_xlpm.d))</f>
        <v/>
      </c>
      <c r="T2094" s="196">
        <f>IF(OR(S2094="",A2094="",NOT(ISNUMBER(S2094)),S2094&gt;A2094),"",DATEDIF(S2094,A2094,"Y")&amp;" years, "&amp;DATEDIF(S2094,A2094,"YM")&amp;" months, "&amp;DATEDIF(S2094,A2094,"MD")&amp;" days")</f>
        <v/>
      </c>
      <c r="W2094" s="196">
        <f>_xlfn.LET(_xlpm.d,_xlfn.XLOOKUP(U2094,'[1]Birth Dates'!$A:$A,'[1]Birth Dates'!$B:$B,"",0),IF(_xlpm.d=0,"",_xlpm.d))</f>
        <v/>
      </c>
      <c r="X2094" s="196">
        <f>IF(OR(W2094="",A2094="",NOT(ISNUMBER(W2094)),W2094&gt;A2094),"",DATEDIF(W2094,A2094,"Y")&amp;" years, "&amp;DATEDIF(W2094,A2094,"YM")&amp;" months, "&amp;DATEDIF(W2094,A2094,"MD")&amp;" days")</f>
        <v/>
      </c>
      <c r="AR2094" s="175">
        <f>IF($B2094="","",TEXT($A2094,"yyyymmdd")&amp;"_P"&amp;$C2094&amp;"_C"&amp;$F2094&amp;"_"&amp;TRIM(RIGHT(SUBSTITUTE(TRIM(SUBSTITUTE($M2094,CHAR(160)," "))," ",REPT(" ",60)),60))&amp;IF($Q2094="","","-"&amp;TRIM(RIGHT(SUBSTITUTE(TRIM(SUBSTITUTE($Q2094,CHAR(160)," "))," ",REPT(" ",60)),60)))&amp;IF($U2094="","","-"&amp;TRIM(RIGHT(SUBSTITUTE(TRIM(SUBSTITUTE($U2094,CHAR(160)," "))," ",REPT(" ",60)),60)))&amp;".jpg")</f>
        <v/>
      </c>
    </row>
    <row r="2095" ht="14" customHeight="1">
      <c r="O2095" s="196">
        <f>_xlfn.LET(_xlpm.d,_xlfn.XLOOKUP(M2095,'[1]Birth Dates'!$A:$A,'[1]Birth Dates'!$B:$B,"",0),IF(_xlpm.d=0,"",_xlpm.d))</f>
        <v/>
      </c>
      <c r="P2095" s="196">
        <f>IF(OR(O2095="",A2095="",NOT(ISNUMBER(O2095)),O2095&gt;A2095),"",DATEDIF(O2095,A2095,"Y")&amp;" years, "&amp;DATEDIF(O2095,A2095,"YM")&amp;" months, "&amp;DATEDIF(O2095,A2095,"MD")&amp;" days")</f>
        <v/>
      </c>
      <c r="S2095" s="196">
        <f>_xlfn.LET(_xlpm.d,_xlfn.XLOOKUP(Q2095,'[1]Birth Dates'!$A:$A,'[1]Birth Dates'!$B:$B,"",0),IF(_xlpm.d=0,"",_xlpm.d))</f>
        <v/>
      </c>
      <c r="T2095" s="196">
        <f>IF(OR(S2095="",A2095="",NOT(ISNUMBER(S2095)),S2095&gt;A2095),"",DATEDIF(S2095,A2095,"Y")&amp;" years, "&amp;DATEDIF(S2095,A2095,"YM")&amp;" months, "&amp;DATEDIF(S2095,A2095,"MD")&amp;" days")</f>
        <v/>
      </c>
      <c r="W2095" s="196">
        <f>_xlfn.LET(_xlpm.d,_xlfn.XLOOKUP(U2095,'[1]Birth Dates'!$A:$A,'[1]Birth Dates'!$B:$B,"",0),IF(_xlpm.d=0,"",_xlpm.d))</f>
        <v/>
      </c>
      <c r="X2095" s="196">
        <f>IF(OR(W2095="",A2095="",NOT(ISNUMBER(W2095)),W2095&gt;A2095),"",DATEDIF(W2095,A2095,"Y")&amp;" years, "&amp;DATEDIF(W2095,A2095,"YM")&amp;" months, "&amp;DATEDIF(W2095,A2095,"MD")&amp;" days")</f>
        <v/>
      </c>
      <c r="AR2095" s="175">
        <f>IF($B2095="","",TEXT($A2095,"yyyymmdd")&amp;"_P"&amp;$C2095&amp;"_C"&amp;$F2095&amp;"_"&amp;TRIM(RIGHT(SUBSTITUTE(TRIM(SUBSTITUTE($M2095,CHAR(160)," "))," ",REPT(" ",60)),60))&amp;IF($Q2095="","","-"&amp;TRIM(RIGHT(SUBSTITUTE(TRIM(SUBSTITUTE($Q2095,CHAR(160)," "))," ",REPT(" ",60)),60)))&amp;IF($U2095="","","-"&amp;TRIM(RIGHT(SUBSTITUTE(TRIM(SUBSTITUTE($U2095,CHAR(160)," "))," ",REPT(" ",60)),60)))&amp;".jpg")</f>
        <v/>
      </c>
    </row>
    <row r="2096" ht="14" customHeight="1">
      <c r="O2096" s="196">
        <f>_xlfn.LET(_xlpm.d,_xlfn.XLOOKUP(M2096,'[1]Birth Dates'!$A:$A,'[1]Birth Dates'!$B:$B,"",0),IF(_xlpm.d=0,"",_xlpm.d))</f>
        <v/>
      </c>
      <c r="P2096" s="196">
        <f>IF(OR(O2096="",A2096="",NOT(ISNUMBER(O2096)),O2096&gt;A2096),"",DATEDIF(O2096,A2096,"Y")&amp;" years, "&amp;DATEDIF(O2096,A2096,"YM")&amp;" months, "&amp;DATEDIF(O2096,A2096,"MD")&amp;" days")</f>
        <v/>
      </c>
      <c r="S2096" s="196">
        <f>_xlfn.LET(_xlpm.d,_xlfn.XLOOKUP(Q2096,'[1]Birth Dates'!$A:$A,'[1]Birth Dates'!$B:$B,"",0),IF(_xlpm.d=0,"",_xlpm.d))</f>
        <v/>
      </c>
      <c r="T2096" s="196">
        <f>IF(OR(S2096="",A2096="",NOT(ISNUMBER(S2096)),S2096&gt;A2096),"",DATEDIF(S2096,A2096,"Y")&amp;" years, "&amp;DATEDIF(S2096,A2096,"YM")&amp;" months, "&amp;DATEDIF(S2096,A2096,"MD")&amp;" days")</f>
        <v/>
      </c>
      <c r="W2096" s="196">
        <f>_xlfn.LET(_xlpm.d,_xlfn.XLOOKUP(U2096,'[1]Birth Dates'!$A:$A,'[1]Birth Dates'!$B:$B,"",0),IF(_xlpm.d=0,"",_xlpm.d))</f>
        <v/>
      </c>
      <c r="X2096" s="196">
        <f>IF(OR(W2096="",A2096="",NOT(ISNUMBER(W2096)),W2096&gt;A2096),"",DATEDIF(W2096,A2096,"Y")&amp;" years, "&amp;DATEDIF(W2096,A2096,"YM")&amp;" months, "&amp;DATEDIF(W2096,A2096,"MD")&amp;" days")</f>
        <v/>
      </c>
      <c r="AR2096" s="175">
        <f>IF($B2096="","",TEXT($A2096,"yyyymmdd")&amp;"_P"&amp;$C2096&amp;"_C"&amp;$F2096&amp;"_"&amp;TRIM(RIGHT(SUBSTITUTE(TRIM(SUBSTITUTE($M2096,CHAR(160)," "))," ",REPT(" ",60)),60))&amp;IF($Q2096="","","-"&amp;TRIM(RIGHT(SUBSTITUTE(TRIM(SUBSTITUTE($Q2096,CHAR(160)," "))," ",REPT(" ",60)),60)))&amp;IF($U2096="","","-"&amp;TRIM(RIGHT(SUBSTITUTE(TRIM(SUBSTITUTE($U2096,CHAR(160)," "))," ",REPT(" ",60)),60)))&amp;".jpg")</f>
        <v/>
      </c>
    </row>
    <row r="2097" ht="14" customHeight="1">
      <c r="O2097" s="196">
        <f>_xlfn.LET(_xlpm.d,_xlfn.XLOOKUP(M2097,'[1]Birth Dates'!$A:$A,'[1]Birth Dates'!$B:$B,"",0),IF(_xlpm.d=0,"",_xlpm.d))</f>
        <v/>
      </c>
      <c r="P2097" s="196">
        <f>IF(OR(O2097="",A2097="",NOT(ISNUMBER(O2097)),O2097&gt;A2097),"",DATEDIF(O2097,A2097,"Y")&amp;" years, "&amp;DATEDIF(O2097,A2097,"YM")&amp;" months, "&amp;DATEDIF(O2097,A2097,"MD")&amp;" days")</f>
        <v/>
      </c>
      <c r="S2097" s="196">
        <f>_xlfn.LET(_xlpm.d,_xlfn.XLOOKUP(Q2097,'[1]Birth Dates'!$A:$A,'[1]Birth Dates'!$B:$B,"",0),IF(_xlpm.d=0,"",_xlpm.d))</f>
        <v/>
      </c>
      <c r="T2097" s="196">
        <f>IF(OR(S2097="",A2097="",NOT(ISNUMBER(S2097)),S2097&gt;A2097),"",DATEDIF(S2097,A2097,"Y")&amp;" years, "&amp;DATEDIF(S2097,A2097,"YM")&amp;" months, "&amp;DATEDIF(S2097,A2097,"MD")&amp;" days")</f>
        <v/>
      </c>
      <c r="W2097" s="196">
        <f>_xlfn.LET(_xlpm.d,_xlfn.XLOOKUP(U2097,'[1]Birth Dates'!$A:$A,'[1]Birth Dates'!$B:$B,"",0),IF(_xlpm.d=0,"",_xlpm.d))</f>
        <v/>
      </c>
      <c r="X2097" s="196">
        <f>IF(OR(W2097="",A2097="",NOT(ISNUMBER(W2097)),W2097&gt;A2097),"",DATEDIF(W2097,A2097,"Y")&amp;" years, "&amp;DATEDIF(W2097,A2097,"YM")&amp;" months, "&amp;DATEDIF(W2097,A2097,"MD")&amp;" days")</f>
        <v/>
      </c>
      <c r="AR2097" s="175">
        <f>IF($B2097="","",TEXT($A2097,"yyyymmdd")&amp;"_P"&amp;$C2097&amp;"_C"&amp;$F2097&amp;"_"&amp;TRIM(RIGHT(SUBSTITUTE(TRIM(SUBSTITUTE($M2097,CHAR(160)," "))," ",REPT(" ",60)),60))&amp;IF($Q2097="","","-"&amp;TRIM(RIGHT(SUBSTITUTE(TRIM(SUBSTITUTE($Q2097,CHAR(160)," "))," ",REPT(" ",60)),60)))&amp;IF($U2097="","","-"&amp;TRIM(RIGHT(SUBSTITUTE(TRIM(SUBSTITUTE($U2097,CHAR(160)," "))," ",REPT(" ",60)),60)))&amp;".jpg")</f>
        <v/>
      </c>
    </row>
    <row r="2098" ht="14" customHeight="1">
      <c r="O2098" s="196">
        <f>_xlfn.LET(_xlpm.d,_xlfn.XLOOKUP(M2098,'[1]Birth Dates'!$A:$A,'[1]Birth Dates'!$B:$B,"",0),IF(_xlpm.d=0,"",_xlpm.d))</f>
        <v/>
      </c>
      <c r="P2098" s="196">
        <f>IF(OR(O2098="",A2098="",NOT(ISNUMBER(O2098)),O2098&gt;A2098),"",DATEDIF(O2098,A2098,"Y")&amp;" years, "&amp;DATEDIF(O2098,A2098,"YM")&amp;" months, "&amp;DATEDIF(O2098,A2098,"MD")&amp;" days")</f>
        <v/>
      </c>
      <c r="S2098" s="196">
        <f>_xlfn.LET(_xlpm.d,_xlfn.XLOOKUP(Q2098,'[1]Birth Dates'!$A:$A,'[1]Birth Dates'!$B:$B,"",0),IF(_xlpm.d=0,"",_xlpm.d))</f>
        <v/>
      </c>
      <c r="T2098" s="196">
        <f>IF(OR(S2098="",A2098="",NOT(ISNUMBER(S2098)),S2098&gt;A2098),"",DATEDIF(S2098,A2098,"Y")&amp;" years, "&amp;DATEDIF(S2098,A2098,"YM")&amp;" months, "&amp;DATEDIF(S2098,A2098,"MD")&amp;" days")</f>
        <v/>
      </c>
      <c r="W2098" s="196">
        <f>_xlfn.LET(_xlpm.d,_xlfn.XLOOKUP(U2098,'[1]Birth Dates'!$A:$A,'[1]Birth Dates'!$B:$B,"",0),IF(_xlpm.d=0,"",_xlpm.d))</f>
        <v/>
      </c>
      <c r="X2098" s="196">
        <f>IF(OR(W2098="",A2098="",NOT(ISNUMBER(W2098)),W2098&gt;A2098),"",DATEDIF(W2098,A2098,"Y")&amp;" years, "&amp;DATEDIF(W2098,A2098,"YM")&amp;" months, "&amp;DATEDIF(W2098,A2098,"MD")&amp;" days")</f>
        <v/>
      </c>
      <c r="AR2098" s="175">
        <f>IF($B2098="","",TEXT($A2098,"yyyymmdd")&amp;"_P"&amp;$C2098&amp;"_C"&amp;$F2098&amp;"_"&amp;TRIM(RIGHT(SUBSTITUTE(TRIM(SUBSTITUTE($M2098,CHAR(160)," "))," ",REPT(" ",60)),60))&amp;IF($Q2098="","","-"&amp;TRIM(RIGHT(SUBSTITUTE(TRIM(SUBSTITUTE($Q2098,CHAR(160)," "))," ",REPT(" ",60)),60)))&amp;IF($U2098="","","-"&amp;TRIM(RIGHT(SUBSTITUTE(TRIM(SUBSTITUTE($U2098,CHAR(160)," "))," ",REPT(" ",60)),60)))&amp;".jpg")</f>
        <v/>
      </c>
    </row>
    <row r="2099" ht="14" customHeight="1">
      <c r="O2099" s="196">
        <f>_xlfn.LET(_xlpm.d,_xlfn.XLOOKUP(M2099,'[1]Birth Dates'!$A:$A,'[1]Birth Dates'!$B:$B,"",0),IF(_xlpm.d=0,"",_xlpm.d))</f>
        <v/>
      </c>
      <c r="P2099" s="196">
        <f>IF(OR(O2099="",A2099="",NOT(ISNUMBER(O2099)),O2099&gt;A2099),"",DATEDIF(O2099,A2099,"Y")&amp;" years, "&amp;DATEDIF(O2099,A2099,"YM")&amp;" months, "&amp;DATEDIF(O2099,A2099,"MD")&amp;" days")</f>
        <v/>
      </c>
      <c r="S2099" s="196">
        <f>_xlfn.LET(_xlpm.d,_xlfn.XLOOKUP(Q2099,'[1]Birth Dates'!$A:$A,'[1]Birth Dates'!$B:$B,"",0),IF(_xlpm.d=0,"",_xlpm.d))</f>
        <v/>
      </c>
      <c r="T2099" s="196">
        <f>IF(OR(S2099="",A2099="",NOT(ISNUMBER(S2099)),S2099&gt;A2099),"",DATEDIF(S2099,A2099,"Y")&amp;" years, "&amp;DATEDIF(S2099,A2099,"YM")&amp;" months, "&amp;DATEDIF(S2099,A2099,"MD")&amp;" days")</f>
        <v/>
      </c>
      <c r="W2099" s="196">
        <f>_xlfn.LET(_xlpm.d,_xlfn.XLOOKUP(U2099,'[1]Birth Dates'!$A:$A,'[1]Birth Dates'!$B:$B,"",0),IF(_xlpm.d=0,"",_xlpm.d))</f>
        <v/>
      </c>
      <c r="X2099" s="196">
        <f>IF(OR(W2099="",A2099="",NOT(ISNUMBER(W2099)),W2099&gt;A2099),"",DATEDIF(W2099,A2099,"Y")&amp;" years, "&amp;DATEDIF(W2099,A2099,"YM")&amp;" months, "&amp;DATEDIF(W2099,A2099,"MD")&amp;" days")</f>
        <v/>
      </c>
      <c r="AR2099" s="175">
        <f>IF($B2099="","",TEXT($A2099,"yyyymmdd")&amp;"_P"&amp;$C2099&amp;"_C"&amp;$F2099&amp;"_"&amp;TRIM(RIGHT(SUBSTITUTE(TRIM(SUBSTITUTE($M2099,CHAR(160)," "))," ",REPT(" ",60)),60))&amp;IF($Q2099="","","-"&amp;TRIM(RIGHT(SUBSTITUTE(TRIM(SUBSTITUTE($Q2099,CHAR(160)," "))," ",REPT(" ",60)),60)))&amp;IF($U2099="","","-"&amp;TRIM(RIGHT(SUBSTITUTE(TRIM(SUBSTITUTE($U2099,CHAR(160)," "))," ",REPT(" ",60)),60)))&amp;".jpg")</f>
        <v/>
      </c>
    </row>
    <row r="2100" ht="14" customHeight="1">
      <c r="O2100" s="196">
        <f>_xlfn.LET(_xlpm.d,_xlfn.XLOOKUP(M2100,'[1]Birth Dates'!$A:$A,'[1]Birth Dates'!$B:$B,"",0),IF(_xlpm.d=0,"",_xlpm.d))</f>
        <v/>
      </c>
      <c r="P2100" s="196">
        <f>IF(OR(O2100="",A2100="",NOT(ISNUMBER(O2100)),O2100&gt;A2100),"",DATEDIF(O2100,A2100,"Y")&amp;" years, "&amp;DATEDIF(O2100,A2100,"YM")&amp;" months, "&amp;DATEDIF(O2100,A2100,"MD")&amp;" days")</f>
        <v/>
      </c>
      <c r="S2100" s="196">
        <f>_xlfn.LET(_xlpm.d,_xlfn.XLOOKUP(Q2100,'[1]Birth Dates'!$A:$A,'[1]Birth Dates'!$B:$B,"",0),IF(_xlpm.d=0,"",_xlpm.d))</f>
        <v/>
      </c>
      <c r="T2100" s="196">
        <f>IF(OR(S2100="",A2100="",NOT(ISNUMBER(S2100)),S2100&gt;A2100),"",DATEDIF(S2100,A2100,"Y")&amp;" years, "&amp;DATEDIF(S2100,A2100,"YM")&amp;" months, "&amp;DATEDIF(S2100,A2100,"MD")&amp;" days")</f>
        <v/>
      </c>
      <c r="W2100" s="196">
        <f>_xlfn.LET(_xlpm.d,_xlfn.XLOOKUP(U2100,'[1]Birth Dates'!$A:$A,'[1]Birth Dates'!$B:$B,"",0),IF(_xlpm.d=0,"",_xlpm.d))</f>
        <v/>
      </c>
      <c r="X2100" s="196">
        <f>IF(OR(W2100="",A2100="",NOT(ISNUMBER(W2100)),W2100&gt;A2100),"",DATEDIF(W2100,A2100,"Y")&amp;" years, "&amp;DATEDIF(W2100,A2100,"YM")&amp;" months, "&amp;DATEDIF(W2100,A2100,"MD")&amp;" days")</f>
        <v/>
      </c>
      <c r="AR2100" s="175">
        <f>IF($B2100="","",TEXT($A2100,"yyyymmdd")&amp;"_P"&amp;$C2100&amp;"_C"&amp;$F2100&amp;"_"&amp;TRIM(RIGHT(SUBSTITUTE(TRIM(SUBSTITUTE($M2100,CHAR(160)," "))," ",REPT(" ",60)),60))&amp;IF($Q2100="","","-"&amp;TRIM(RIGHT(SUBSTITUTE(TRIM(SUBSTITUTE($Q2100,CHAR(160)," "))," ",REPT(" ",60)),60)))&amp;IF($U2100="","","-"&amp;TRIM(RIGHT(SUBSTITUTE(TRIM(SUBSTITUTE($U2100,CHAR(160)," "))," ",REPT(" ",60)),60)))&amp;".jpg")</f>
        <v/>
      </c>
    </row>
    <row r="2101" ht="14" customHeight="1">
      <c r="O2101" s="196">
        <f>_xlfn.LET(_xlpm.d,_xlfn.XLOOKUP(M2101,'[1]Birth Dates'!$A:$A,'[1]Birth Dates'!$B:$B,"",0),IF(_xlpm.d=0,"",_xlpm.d))</f>
        <v/>
      </c>
      <c r="P2101" s="196">
        <f>IF(OR(O2101="",A2101="",NOT(ISNUMBER(O2101)),O2101&gt;A2101),"",DATEDIF(O2101,A2101,"Y")&amp;" years, "&amp;DATEDIF(O2101,A2101,"YM")&amp;" months, "&amp;DATEDIF(O2101,A2101,"MD")&amp;" days")</f>
        <v/>
      </c>
      <c r="S2101" s="196">
        <f>_xlfn.LET(_xlpm.d,_xlfn.XLOOKUP(Q2101,'[1]Birth Dates'!$A:$A,'[1]Birth Dates'!$B:$B,"",0),IF(_xlpm.d=0,"",_xlpm.d))</f>
        <v/>
      </c>
      <c r="T2101" s="196">
        <f>IF(OR(S2101="",A2101="",NOT(ISNUMBER(S2101)),S2101&gt;A2101),"",DATEDIF(S2101,A2101,"Y")&amp;" years, "&amp;DATEDIF(S2101,A2101,"YM")&amp;" months, "&amp;DATEDIF(S2101,A2101,"MD")&amp;" days")</f>
        <v/>
      </c>
      <c r="W2101" s="196">
        <f>_xlfn.LET(_xlpm.d,_xlfn.XLOOKUP(U2101,'[1]Birth Dates'!$A:$A,'[1]Birth Dates'!$B:$B,"",0),IF(_xlpm.d=0,"",_xlpm.d))</f>
        <v/>
      </c>
      <c r="X2101" s="196">
        <f>IF(OR(W2101="",A2101="",NOT(ISNUMBER(W2101)),W2101&gt;A2101),"",DATEDIF(W2101,A2101,"Y")&amp;" years, "&amp;DATEDIF(W2101,A2101,"YM")&amp;" months, "&amp;DATEDIF(W2101,A2101,"MD")&amp;" days")</f>
        <v/>
      </c>
      <c r="AR2101" s="175">
        <f>IF($B2101="","",TEXT($A2101,"yyyymmdd")&amp;"_P"&amp;$C2101&amp;"_C"&amp;$F2101&amp;"_"&amp;TRIM(RIGHT(SUBSTITUTE(TRIM(SUBSTITUTE($M2101,CHAR(160)," "))," ",REPT(" ",60)),60))&amp;IF($Q2101="","","-"&amp;TRIM(RIGHT(SUBSTITUTE(TRIM(SUBSTITUTE($Q2101,CHAR(160)," "))," ",REPT(" ",60)),60)))&amp;IF($U2101="","","-"&amp;TRIM(RIGHT(SUBSTITUTE(TRIM(SUBSTITUTE($U2101,CHAR(160)," "))," ",REPT(" ",60)),60)))&amp;".jpg")</f>
        <v/>
      </c>
    </row>
    <row r="2102" ht="14" customHeight="1">
      <c r="O2102" s="196">
        <f>_xlfn.LET(_xlpm.d,_xlfn.XLOOKUP(M2102,'[1]Birth Dates'!$A:$A,'[1]Birth Dates'!$B:$B,"",0),IF(_xlpm.d=0,"",_xlpm.d))</f>
        <v/>
      </c>
      <c r="P2102" s="196">
        <f>IF(OR(O2102="",A2102="",NOT(ISNUMBER(O2102)),O2102&gt;A2102),"",DATEDIF(O2102,A2102,"Y")&amp;" years, "&amp;DATEDIF(O2102,A2102,"YM")&amp;" months, "&amp;DATEDIF(O2102,A2102,"MD")&amp;" days")</f>
        <v/>
      </c>
      <c r="S2102" s="196">
        <f>_xlfn.LET(_xlpm.d,_xlfn.XLOOKUP(Q2102,'[1]Birth Dates'!$A:$A,'[1]Birth Dates'!$B:$B,"",0),IF(_xlpm.d=0,"",_xlpm.d))</f>
        <v/>
      </c>
      <c r="T2102" s="196">
        <f>IF(OR(S2102="",A2102="",NOT(ISNUMBER(S2102)),S2102&gt;A2102),"",DATEDIF(S2102,A2102,"Y")&amp;" years, "&amp;DATEDIF(S2102,A2102,"YM")&amp;" months, "&amp;DATEDIF(S2102,A2102,"MD")&amp;" days")</f>
        <v/>
      </c>
      <c r="W2102" s="196">
        <f>_xlfn.LET(_xlpm.d,_xlfn.XLOOKUP(U2102,'[1]Birth Dates'!$A:$A,'[1]Birth Dates'!$B:$B,"",0),IF(_xlpm.d=0,"",_xlpm.d))</f>
        <v/>
      </c>
      <c r="X2102" s="196">
        <f>IF(OR(W2102="",A2102="",NOT(ISNUMBER(W2102)),W2102&gt;A2102),"",DATEDIF(W2102,A2102,"Y")&amp;" years, "&amp;DATEDIF(W2102,A2102,"YM")&amp;" months, "&amp;DATEDIF(W2102,A2102,"MD")&amp;" days")</f>
        <v/>
      </c>
      <c r="AR2102" s="175">
        <f>IF($B2102="","",TEXT($A2102,"yyyymmdd")&amp;"_P"&amp;$C2102&amp;"_C"&amp;$F2102&amp;"_"&amp;TRIM(RIGHT(SUBSTITUTE(TRIM(SUBSTITUTE($M2102,CHAR(160)," "))," ",REPT(" ",60)),60))&amp;IF($Q2102="","","-"&amp;TRIM(RIGHT(SUBSTITUTE(TRIM(SUBSTITUTE($Q2102,CHAR(160)," "))," ",REPT(" ",60)),60)))&amp;IF($U2102="","","-"&amp;TRIM(RIGHT(SUBSTITUTE(TRIM(SUBSTITUTE($U2102,CHAR(160)," "))," ",REPT(" ",60)),60)))&amp;".jpg")</f>
        <v/>
      </c>
    </row>
    <row r="2103" ht="14" customHeight="1">
      <c r="O2103" s="196">
        <f>_xlfn.LET(_xlpm.d,_xlfn.XLOOKUP(M2103,'[1]Birth Dates'!$A:$A,'[1]Birth Dates'!$B:$B,"",0),IF(_xlpm.d=0,"",_xlpm.d))</f>
        <v/>
      </c>
      <c r="P2103" s="196">
        <f>IF(OR(O2103="",A2103="",NOT(ISNUMBER(O2103)),O2103&gt;A2103),"",DATEDIF(O2103,A2103,"Y")&amp;" years, "&amp;DATEDIF(O2103,A2103,"YM")&amp;" months, "&amp;DATEDIF(O2103,A2103,"MD")&amp;" days")</f>
        <v/>
      </c>
      <c r="S2103" s="196">
        <f>_xlfn.LET(_xlpm.d,_xlfn.XLOOKUP(Q2103,'[1]Birth Dates'!$A:$A,'[1]Birth Dates'!$B:$B,"",0),IF(_xlpm.d=0,"",_xlpm.d))</f>
        <v/>
      </c>
      <c r="T2103" s="196">
        <f>IF(OR(S2103="",A2103="",NOT(ISNUMBER(S2103)),S2103&gt;A2103),"",DATEDIF(S2103,A2103,"Y")&amp;" years, "&amp;DATEDIF(S2103,A2103,"YM")&amp;" months, "&amp;DATEDIF(S2103,A2103,"MD")&amp;" days")</f>
        <v/>
      </c>
      <c r="W2103" s="196">
        <f>_xlfn.LET(_xlpm.d,_xlfn.XLOOKUP(U2103,'[1]Birth Dates'!$A:$A,'[1]Birth Dates'!$B:$B,"",0),IF(_xlpm.d=0,"",_xlpm.d))</f>
        <v/>
      </c>
      <c r="X2103" s="196">
        <f>IF(OR(W2103="",A2103="",NOT(ISNUMBER(W2103)),W2103&gt;A2103),"",DATEDIF(W2103,A2103,"Y")&amp;" years, "&amp;DATEDIF(W2103,A2103,"YM")&amp;" months, "&amp;DATEDIF(W2103,A2103,"MD")&amp;" days")</f>
        <v/>
      </c>
      <c r="AR2103" s="175">
        <f>IF($B2103="","",TEXT($A2103,"yyyymmdd")&amp;"_P"&amp;$C2103&amp;"_C"&amp;$F2103&amp;"_"&amp;TRIM(RIGHT(SUBSTITUTE(TRIM(SUBSTITUTE($M2103,CHAR(160)," "))," ",REPT(" ",60)),60))&amp;IF($Q2103="","","-"&amp;TRIM(RIGHT(SUBSTITUTE(TRIM(SUBSTITUTE($Q2103,CHAR(160)," "))," ",REPT(" ",60)),60)))&amp;IF($U2103="","","-"&amp;TRIM(RIGHT(SUBSTITUTE(TRIM(SUBSTITUTE($U2103,CHAR(160)," "))," ",REPT(" ",60)),60)))&amp;".jpg")</f>
        <v/>
      </c>
    </row>
    <row r="2104" ht="14" customHeight="1">
      <c r="O2104" s="196">
        <f>_xlfn.LET(_xlpm.d,_xlfn.XLOOKUP(M2104,'[1]Birth Dates'!$A:$A,'[1]Birth Dates'!$B:$B,"",0),IF(_xlpm.d=0,"",_xlpm.d))</f>
        <v/>
      </c>
      <c r="P2104" s="196">
        <f>IF(OR(O2104="",A2104="",NOT(ISNUMBER(O2104)),O2104&gt;A2104),"",DATEDIF(O2104,A2104,"Y")&amp;" years, "&amp;DATEDIF(O2104,A2104,"YM")&amp;" months, "&amp;DATEDIF(O2104,A2104,"MD")&amp;" days")</f>
        <v/>
      </c>
      <c r="S2104" s="196">
        <f>_xlfn.LET(_xlpm.d,_xlfn.XLOOKUP(Q2104,'[1]Birth Dates'!$A:$A,'[1]Birth Dates'!$B:$B,"",0),IF(_xlpm.d=0,"",_xlpm.d))</f>
        <v/>
      </c>
      <c r="T2104" s="196">
        <f>IF(OR(S2104="",A2104="",NOT(ISNUMBER(S2104)),S2104&gt;A2104),"",DATEDIF(S2104,A2104,"Y")&amp;" years, "&amp;DATEDIF(S2104,A2104,"YM")&amp;" months, "&amp;DATEDIF(S2104,A2104,"MD")&amp;" days")</f>
        <v/>
      </c>
      <c r="W2104" s="196">
        <f>_xlfn.LET(_xlpm.d,_xlfn.XLOOKUP(U2104,'[1]Birth Dates'!$A:$A,'[1]Birth Dates'!$B:$B,"",0),IF(_xlpm.d=0,"",_xlpm.d))</f>
        <v/>
      </c>
      <c r="X2104" s="196">
        <f>IF(OR(W2104="",A2104="",NOT(ISNUMBER(W2104)),W2104&gt;A2104),"",DATEDIF(W2104,A2104,"Y")&amp;" years, "&amp;DATEDIF(W2104,A2104,"YM")&amp;" months, "&amp;DATEDIF(W2104,A2104,"MD")&amp;" days")</f>
        <v/>
      </c>
      <c r="AR2104" s="175">
        <f>IF($B2104="","",TEXT($A2104,"yyyymmdd")&amp;"_P"&amp;$C2104&amp;"_C"&amp;$F2104&amp;"_"&amp;TRIM(RIGHT(SUBSTITUTE(TRIM(SUBSTITUTE($M2104,CHAR(160)," "))," ",REPT(" ",60)),60))&amp;IF($Q2104="","","-"&amp;TRIM(RIGHT(SUBSTITUTE(TRIM(SUBSTITUTE($Q2104,CHAR(160)," "))," ",REPT(" ",60)),60)))&amp;IF($U2104="","","-"&amp;TRIM(RIGHT(SUBSTITUTE(TRIM(SUBSTITUTE($U2104,CHAR(160)," "))," ",REPT(" ",60)),60)))&amp;".jpg")</f>
        <v/>
      </c>
    </row>
    <row r="2105" ht="14" customHeight="1">
      <c r="O2105" s="196">
        <f>_xlfn.LET(_xlpm.d,_xlfn.XLOOKUP(M2105,'[1]Birth Dates'!$A:$A,'[1]Birth Dates'!$B:$B,"",0),IF(_xlpm.d=0,"",_xlpm.d))</f>
        <v/>
      </c>
      <c r="P2105" s="196">
        <f>IF(OR(O2105="",A2105="",NOT(ISNUMBER(O2105)),O2105&gt;A2105),"",DATEDIF(O2105,A2105,"Y")&amp;" years, "&amp;DATEDIF(O2105,A2105,"YM")&amp;" months, "&amp;DATEDIF(O2105,A2105,"MD")&amp;" days")</f>
        <v/>
      </c>
      <c r="S2105" s="196">
        <f>_xlfn.LET(_xlpm.d,_xlfn.XLOOKUP(Q2105,'[1]Birth Dates'!$A:$A,'[1]Birth Dates'!$B:$B,"",0),IF(_xlpm.d=0,"",_xlpm.d))</f>
        <v/>
      </c>
      <c r="T2105" s="196">
        <f>IF(OR(S2105="",A2105="",NOT(ISNUMBER(S2105)),S2105&gt;A2105),"",DATEDIF(S2105,A2105,"Y")&amp;" years, "&amp;DATEDIF(S2105,A2105,"YM")&amp;" months, "&amp;DATEDIF(S2105,A2105,"MD")&amp;" days")</f>
        <v/>
      </c>
      <c r="W2105" s="196">
        <f>_xlfn.LET(_xlpm.d,_xlfn.XLOOKUP(U2105,'[1]Birth Dates'!$A:$A,'[1]Birth Dates'!$B:$B,"",0),IF(_xlpm.d=0,"",_xlpm.d))</f>
        <v/>
      </c>
      <c r="X2105" s="196">
        <f>IF(OR(W2105="",A2105="",NOT(ISNUMBER(W2105)),W2105&gt;A2105),"",DATEDIF(W2105,A2105,"Y")&amp;" years, "&amp;DATEDIF(W2105,A2105,"YM")&amp;" months, "&amp;DATEDIF(W2105,A2105,"MD")&amp;" days")</f>
        <v/>
      </c>
      <c r="AR2105" s="175">
        <f>IF($B2105="","",TEXT($A2105,"yyyymmdd")&amp;"_P"&amp;$C2105&amp;"_C"&amp;$F2105&amp;"_"&amp;TRIM(RIGHT(SUBSTITUTE(TRIM(SUBSTITUTE($M2105,CHAR(160)," "))," ",REPT(" ",60)),60))&amp;IF($Q2105="","","-"&amp;TRIM(RIGHT(SUBSTITUTE(TRIM(SUBSTITUTE($Q2105,CHAR(160)," "))," ",REPT(" ",60)),60)))&amp;IF($U2105="","","-"&amp;TRIM(RIGHT(SUBSTITUTE(TRIM(SUBSTITUTE($U2105,CHAR(160)," "))," ",REPT(" ",60)),60)))&amp;".jpg")</f>
        <v/>
      </c>
    </row>
    <row r="2106" ht="14" customHeight="1">
      <c r="O2106" s="196">
        <f>_xlfn.LET(_xlpm.d,_xlfn.XLOOKUP(M2106,'[1]Birth Dates'!$A:$A,'[1]Birth Dates'!$B:$B,"",0),IF(_xlpm.d=0,"",_xlpm.d))</f>
        <v/>
      </c>
      <c r="P2106" s="196">
        <f>IF(OR(O2106="",A2106="",NOT(ISNUMBER(O2106)),O2106&gt;A2106),"",DATEDIF(O2106,A2106,"Y")&amp;" years, "&amp;DATEDIF(O2106,A2106,"YM")&amp;" months, "&amp;DATEDIF(O2106,A2106,"MD")&amp;" days")</f>
        <v/>
      </c>
      <c r="S2106" s="196">
        <f>_xlfn.LET(_xlpm.d,_xlfn.XLOOKUP(Q2106,'[1]Birth Dates'!$A:$A,'[1]Birth Dates'!$B:$B,"",0),IF(_xlpm.d=0,"",_xlpm.d))</f>
        <v/>
      </c>
      <c r="T2106" s="196">
        <f>IF(OR(S2106="",A2106="",NOT(ISNUMBER(S2106)),S2106&gt;A2106),"",DATEDIF(S2106,A2106,"Y")&amp;" years, "&amp;DATEDIF(S2106,A2106,"YM")&amp;" months, "&amp;DATEDIF(S2106,A2106,"MD")&amp;" days")</f>
        <v/>
      </c>
      <c r="W2106" s="196">
        <f>_xlfn.LET(_xlpm.d,_xlfn.XLOOKUP(U2106,'[1]Birth Dates'!$A:$A,'[1]Birth Dates'!$B:$B,"",0),IF(_xlpm.d=0,"",_xlpm.d))</f>
        <v/>
      </c>
      <c r="X2106" s="196">
        <f>IF(OR(W2106="",A2106="",NOT(ISNUMBER(W2106)),W2106&gt;A2106),"",DATEDIF(W2106,A2106,"Y")&amp;" years, "&amp;DATEDIF(W2106,A2106,"YM")&amp;" months, "&amp;DATEDIF(W2106,A2106,"MD")&amp;" days")</f>
        <v/>
      </c>
      <c r="AR2106" s="175">
        <f>IF($B2106="","",TEXT($A2106,"yyyymmdd")&amp;"_P"&amp;$C2106&amp;"_C"&amp;$F2106&amp;"_"&amp;TRIM(RIGHT(SUBSTITUTE(TRIM(SUBSTITUTE($M2106,CHAR(160)," "))," ",REPT(" ",60)),60))&amp;IF($Q2106="","","-"&amp;TRIM(RIGHT(SUBSTITUTE(TRIM(SUBSTITUTE($Q2106,CHAR(160)," "))," ",REPT(" ",60)),60)))&amp;IF($U2106="","","-"&amp;TRIM(RIGHT(SUBSTITUTE(TRIM(SUBSTITUTE($U2106,CHAR(160)," "))," ",REPT(" ",60)),60)))&amp;".jpg")</f>
        <v/>
      </c>
    </row>
    <row r="2107" ht="14" customHeight="1">
      <c r="O2107" s="196">
        <f>_xlfn.LET(_xlpm.d,_xlfn.XLOOKUP(M2107,'[1]Birth Dates'!$A:$A,'[1]Birth Dates'!$B:$B,"",0),IF(_xlpm.d=0,"",_xlpm.d))</f>
        <v/>
      </c>
      <c r="P2107" s="196">
        <f>IF(OR(O2107="",A2107="",NOT(ISNUMBER(O2107)),O2107&gt;A2107),"",DATEDIF(O2107,A2107,"Y")&amp;" years, "&amp;DATEDIF(O2107,A2107,"YM")&amp;" months, "&amp;DATEDIF(O2107,A2107,"MD")&amp;" days")</f>
        <v/>
      </c>
      <c r="S2107" s="196">
        <f>_xlfn.LET(_xlpm.d,_xlfn.XLOOKUP(Q2107,'[1]Birth Dates'!$A:$A,'[1]Birth Dates'!$B:$B,"",0),IF(_xlpm.d=0,"",_xlpm.d))</f>
        <v/>
      </c>
      <c r="T2107" s="196">
        <f>IF(OR(S2107="",A2107="",NOT(ISNUMBER(S2107)),S2107&gt;A2107),"",DATEDIF(S2107,A2107,"Y")&amp;" years, "&amp;DATEDIF(S2107,A2107,"YM")&amp;" months, "&amp;DATEDIF(S2107,A2107,"MD")&amp;" days")</f>
        <v/>
      </c>
      <c r="W2107" s="196">
        <f>_xlfn.LET(_xlpm.d,_xlfn.XLOOKUP(U2107,'[1]Birth Dates'!$A:$A,'[1]Birth Dates'!$B:$B,"",0),IF(_xlpm.d=0,"",_xlpm.d))</f>
        <v/>
      </c>
      <c r="X2107" s="196">
        <f>IF(OR(W2107="",A2107="",NOT(ISNUMBER(W2107)),W2107&gt;A2107),"",DATEDIF(W2107,A2107,"Y")&amp;" years, "&amp;DATEDIF(W2107,A2107,"YM")&amp;" months, "&amp;DATEDIF(W2107,A2107,"MD")&amp;" days")</f>
        <v/>
      </c>
      <c r="AR2107" s="175">
        <f>IF($B2107="","",TEXT($A2107,"yyyymmdd")&amp;"_P"&amp;$C2107&amp;"_C"&amp;$F2107&amp;"_"&amp;TRIM(RIGHT(SUBSTITUTE(TRIM(SUBSTITUTE($M2107,CHAR(160)," "))," ",REPT(" ",60)),60))&amp;IF($Q2107="","","-"&amp;TRIM(RIGHT(SUBSTITUTE(TRIM(SUBSTITUTE($Q2107,CHAR(160)," "))," ",REPT(" ",60)),60)))&amp;IF($U2107="","","-"&amp;TRIM(RIGHT(SUBSTITUTE(TRIM(SUBSTITUTE($U2107,CHAR(160)," "))," ",REPT(" ",60)),60)))&amp;".jpg")</f>
        <v/>
      </c>
    </row>
    <row r="2108" ht="14" customHeight="1">
      <c r="O2108" s="196">
        <f>_xlfn.LET(_xlpm.d,_xlfn.XLOOKUP(M2108,'[1]Birth Dates'!$A:$A,'[1]Birth Dates'!$B:$B,"",0),IF(_xlpm.d=0,"",_xlpm.d))</f>
        <v/>
      </c>
      <c r="P2108" s="196">
        <f>IF(OR(O2108="",A2108="",NOT(ISNUMBER(O2108)),O2108&gt;A2108),"",DATEDIF(O2108,A2108,"Y")&amp;" years, "&amp;DATEDIF(O2108,A2108,"YM")&amp;" months, "&amp;DATEDIF(O2108,A2108,"MD")&amp;" days")</f>
        <v/>
      </c>
      <c r="S2108" s="196">
        <f>_xlfn.LET(_xlpm.d,_xlfn.XLOOKUP(Q2108,'[1]Birth Dates'!$A:$A,'[1]Birth Dates'!$B:$B,"",0),IF(_xlpm.d=0,"",_xlpm.d))</f>
        <v/>
      </c>
      <c r="T2108" s="196">
        <f>IF(OR(S2108="",A2108="",NOT(ISNUMBER(S2108)),S2108&gt;A2108),"",DATEDIF(S2108,A2108,"Y")&amp;" years, "&amp;DATEDIF(S2108,A2108,"YM")&amp;" months, "&amp;DATEDIF(S2108,A2108,"MD")&amp;" days")</f>
        <v/>
      </c>
      <c r="W2108" s="196">
        <f>_xlfn.LET(_xlpm.d,_xlfn.XLOOKUP(U2108,'[1]Birth Dates'!$A:$A,'[1]Birth Dates'!$B:$B,"",0),IF(_xlpm.d=0,"",_xlpm.d))</f>
        <v/>
      </c>
      <c r="X2108" s="196">
        <f>IF(OR(W2108="",A2108="",NOT(ISNUMBER(W2108)),W2108&gt;A2108),"",DATEDIF(W2108,A2108,"Y")&amp;" years, "&amp;DATEDIF(W2108,A2108,"YM")&amp;" months, "&amp;DATEDIF(W2108,A2108,"MD")&amp;" days")</f>
        <v/>
      </c>
      <c r="AR2108" s="175">
        <f>IF($B2108="","",TEXT($A2108,"yyyymmdd")&amp;"_P"&amp;$C2108&amp;"_C"&amp;$F2108&amp;"_"&amp;TRIM(RIGHT(SUBSTITUTE(TRIM(SUBSTITUTE($M2108,CHAR(160)," "))," ",REPT(" ",60)),60))&amp;IF($Q2108="","","-"&amp;TRIM(RIGHT(SUBSTITUTE(TRIM(SUBSTITUTE($Q2108,CHAR(160)," "))," ",REPT(" ",60)),60)))&amp;IF($U2108="","","-"&amp;TRIM(RIGHT(SUBSTITUTE(TRIM(SUBSTITUTE($U2108,CHAR(160)," "))," ",REPT(" ",60)),60)))&amp;".jpg")</f>
        <v/>
      </c>
    </row>
    <row r="2109" ht="14" customHeight="1">
      <c r="O2109" s="196">
        <f>_xlfn.LET(_xlpm.d,_xlfn.XLOOKUP(M2109,'[1]Birth Dates'!$A:$A,'[1]Birth Dates'!$B:$B,"",0),IF(_xlpm.d=0,"",_xlpm.d))</f>
        <v/>
      </c>
      <c r="P2109" s="196">
        <f>IF(OR(O2109="",A2109="",NOT(ISNUMBER(O2109)),O2109&gt;A2109),"",DATEDIF(O2109,A2109,"Y")&amp;" years, "&amp;DATEDIF(O2109,A2109,"YM")&amp;" months, "&amp;DATEDIF(O2109,A2109,"MD")&amp;" days")</f>
        <v/>
      </c>
      <c r="S2109" s="196">
        <f>_xlfn.LET(_xlpm.d,_xlfn.XLOOKUP(Q2109,'[1]Birth Dates'!$A:$A,'[1]Birth Dates'!$B:$B,"",0),IF(_xlpm.d=0,"",_xlpm.d))</f>
        <v/>
      </c>
      <c r="T2109" s="196">
        <f>IF(OR(S2109="",A2109="",NOT(ISNUMBER(S2109)),S2109&gt;A2109),"",DATEDIF(S2109,A2109,"Y")&amp;" years, "&amp;DATEDIF(S2109,A2109,"YM")&amp;" months, "&amp;DATEDIF(S2109,A2109,"MD")&amp;" days")</f>
        <v/>
      </c>
      <c r="W2109" s="196">
        <f>_xlfn.LET(_xlpm.d,_xlfn.XLOOKUP(U2109,'[1]Birth Dates'!$A:$A,'[1]Birth Dates'!$B:$B,"",0),IF(_xlpm.d=0,"",_xlpm.d))</f>
        <v/>
      </c>
      <c r="X2109" s="196">
        <f>IF(OR(W2109="",A2109="",NOT(ISNUMBER(W2109)),W2109&gt;A2109),"",DATEDIF(W2109,A2109,"Y")&amp;" years, "&amp;DATEDIF(W2109,A2109,"YM")&amp;" months, "&amp;DATEDIF(W2109,A2109,"MD")&amp;" days")</f>
        <v/>
      </c>
      <c r="AR2109" s="175">
        <f>IF($B2109="","",TEXT($A2109,"yyyymmdd")&amp;"_P"&amp;$C2109&amp;"_C"&amp;$F2109&amp;"_"&amp;TRIM(RIGHT(SUBSTITUTE(TRIM(SUBSTITUTE($M2109,CHAR(160)," "))," ",REPT(" ",60)),60))&amp;IF($Q2109="","","-"&amp;TRIM(RIGHT(SUBSTITUTE(TRIM(SUBSTITUTE($Q2109,CHAR(160)," "))," ",REPT(" ",60)),60)))&amp;IF($U2109="","","-"&amp;TRIM(RIGHT(SUBSTITUTE(TRIM(SUBSTITUTE($U2109,CHAR(160)," "))," ",REPT(" ",60)),60)))&amp;".jpg")</f>
        <v/>
      </c>
    </row>
    <row r="2110" ht="14" customHeight="1">
      <c r="O2110" s="196">
        <f>_xlfn.LET(_xlpm.d,_xlfn.XLOOKUP(M2110,'[1]Birth Dates'!$A:$A,'[1]Birth Dates'!$B:$B,"",0),IF(_xlpm.d=0,"",_xlpm.d))</f>
        <v/>
      </c>
      <c r="P2110" s="196">
        <f>IF(OR(O2110="",A2110="",NOT(ISNUMBER(O2110)),O2110&gt;A2110),"",DATEDIF(O2110,A2110,"Y")&amp;" years, "&amp;DATEDIF(O2110,A2110,"YM")&amp;" months, "&amp;DATEDIF(O2110,A2110,"MD")&amp;" days")</f>
        <v/>
      </c>
      <c r="S2110" s="196">
        <f>_xlfn.LET(_xlpm.d,_xlfn.XLOOKUP(Q2110,'[1]Birth Dates'!$A:$A,'[1]Birth Dates'!$B:$B,"",0),IF(_xlpm.d=0,"",_xlpm.d))</f>
        <v/>
      </c>
      <c r="T2110" s="196">
        <f>IF(OR(S2110="",A2110="",NOT(ISNUMBER(S2110)),S2110&gt;A2110),"",DATEDIF(S2110,A2110,"Y")&amp;" years, "&amp;DATEDIF(S2110,A2110,"YM")&amp;" months, "&amp;DATEDIF(S2110,A2110,"MD")&amp;" days")</f>
        <v/>
      </c>
      <c r="W2110" s="196">
        <f>_xlfn.LET(_xlpm.d,_xlfn.XLOOKUP(U2110,'[1]Birth Dates'!$A:$A,'[1]Birth Dates'!$B:$B,"",0),IF(_xlpm.d=0,"",_xlpm.d))</f>
        <v/>
      </c>
      <c r="X2110" s="196">
        <f>IF(OR(W2110="",A2110="",NOT(ISNUMBER(W2110)),W2110&gt;A2110),"",DATEDIF(W2110,A2110,"Y")&amp;" years, "&amp;DATEDIF(W2110,A2110,"YM")&amp;" months, "&amp;DATEDIF(W2110,A2110,"MD")&amp;" days")</f>
        <v/>
      </c>
      <c r="AR2110" s="175">
        <f>IF($B2110="","",TEXT($A2110,"yyyymmdd")&amp;"_P"&amp;$C2110&amp;"_C"&amp;$F2110&amp;"_"&amp;TRIM(RIGHT(SUBSTITUTE(TRIM(SUBSTITUTE($M2110,CHAR(160)," "))," ",REPT(" ",60)),60))&amp;IF($Q2110="","","-"&amp;TRIM(RIGHT(SUBSTITUTE(TRIM(SUBSTITUTE($Q2110,CHAR(160)," "))," ",REPT(" ",60)),60)))&amp;IF($U2110="","","-"&amp;TRIM(RIGHT(SUBSTITUTE(TRIM(SUBSTITUTE($U2110,CHAR(160)," "))," ",REPT(" ",60)),60)))&amp;".jpg")</f>
        <v/>
      </c>
    </row>
    <row r="2111" ht="14" customHeight="1">
      <c r="O2111" s="196">
        <f>_xlfn.LET(_xlpm.d,_xlfn.XLOOKUP(M2111,'[1]Birth Dates'!$A:$A,'[1]Birth Dates'!$B:$B,"",0),IF(_xlpm.d=0,"",_xlpm.d))</f>
        <v/>
      </c>
      <c r="P2111" s="196">
        <f>IF(OR(O2111="",A2111="",NOT(ISNUMBER(O2111)),O2111&gt;A2111),"",DATEDIF(O2111,A2111,"Y")&amp;" years, "&amp;DATEDIF(O2111,A2111,"YM")&amp;" months, "&amp;DATEDIF(O2111,A2111,"MD")&amp;" days")</f>
        <v/>
      </c>
      <c r="S2111" s="196">
        <f>_xlfn.LET(_xlpm.d,_xlfn.XLOOKUP(Q2111,'[1]Birth Dates'!$A:$A,'[1]Birth Dates'!$B:$B,"",0),IF(_xlpm.d=0,"",_xlpm.d))</f>
        <v/>
      </c>
      <c r="T2111" s="196">
        <f>IF(OR(S2111="",A2111="",NOT(ISNUMBER(S2111)),S2111&gt;A2111),"",DATEDIF(S2111,A2111,"Y")&amp;" years, "&amp;DATEDIF(S2111,A2111,"YM")&amp;" months, "&amp;DATEDIF(S2111,A2111,"MD")&amp;" days")</f>
        <v/>
      </c>
      <c r="W2111" s="196">
        <f>_xlfn.LET(_xlpm.d,_xlfn.XLOOKUP(U2111,'[1]Birth Dates'!$A:$A,'[1]Birth Dates'!$B:$B,"",0),IF(_xlpm.d=0,"",_xlpm.d))</f>
        <v/>
      </c>
      <c r="X2111" s="196">
        <f>IF(OR(W2111="",A2111="",NOT(ISNUMBER(W2111)),W2111&gt;A2111),"",DATEDIF(W2111,A2111,"Y")&amp;" years, "&amp;DATEDIF(W2111,A2111,"YM")&amp;" months, "&amp;DATEDIF(W2111,A2111,"MD")&amp;" days")</f>
        <v/>
      </c>
      <c r="AR2111" s="175">
        <f>IF($B2111="","",TEXT($A2111,"yyyymmdd")&amp;"_P"&amp;$C2111&amp;"_C"&amp;$F2111&amp;"_"&amp;TRIM(RIGHT(SUBSTITUTE(TRIM(SUBSTITUTE($M2111,CHAR(160)," "))," ",REPT(" ",60)),60))&amp;IF($Q2111="","","-"&amp;TRIM(RIGHT(SUBSTITUTE(TRIM(SUBSTITUTE($Q2111,CHAR(160)," "))," ",REPT(" ",60)),60)))&amp;IF($U2111="","","-"&amp;TRIM(RIGHT(SUBSTITUTE(TRIM(SUBSTITUTE($U2111,CHAR(160)," "))," ",REPT(" ",60)),60)))&amp;".jpg")</f>
        <v/>
      </c>
    </row>
    <row r="2112" ht="14" customHeight="1">
      <c r="O2112" s="196">
        <f>_xlfn.LET(_xlpm.d,_xlfn.XLOOKUP(M2112,'[1]Birth Dates'!$A:$A,'[1]Birth Dates'!$B:$B,"",0),IF(_xlpm.d=0,"",_xlpm.d))</f>
        <v/>
      </c>
      <c r="P2112" s="196">
        <f>IF(OR(O2112="",A2112="",NOT(ISNUMBER(O2112)),O2112&gt;A2112),"",DATEDIF(O2112,A2112,"Y")&amp;" years, "&amp;DATEDIF(O2112,A2112,"YM")&amp;" months, "&amp;DATEDIF(O2112,A2112,"MD")&amp;" days")</f>
        <v/>
      </c>
      <c r="S2112" s="196">
        <f>_xlfn.LET(_xlpm.d,_xlfn.XLOOKUP(Q2112,'[1]Birth Dates'!$A:$A,'[1]Birth Dates'!$B:$B,"",0),IF(_xlpm.d=0,"",_xlpm.d))</f>
        <v/>
      </c>
      <c r="T2112" s="196">
        <f>IF(OR(S2112="",A2112="",NOT(ISNUMBER(S2112)),S2112&gt;A2112),"",DATEDIF(S2112,A2112,"Y")&amp;" years, "&amp;DATEDIF(S2112,A2112,"YM")&amp;" months, "&amp;DATEDIF(S2112,A2112,"MD")&amp;" days")</f>
        <v/>
      </c>
      <c r="W2112" s="196">
        <f>_xlfn.LET(_xlpm.d,_xlfn.XLOOKUP(U2112,'[1]Birth Dates'!$A:$A,'[1]Birth Dates'!$B:$B,"",0),IF(_xlpm.d=0,"",_xlpm.d))</f>
        <v/>
      </c>
      <c r="X2112" s="196">
        <f>IF(OR(W2112="",A2112="",NOT(ISNUMBER(W2112)),W2112&gt;A2112),"",DATEDIF(W2112,A2112,"Y")&amp;" years, "&amp;DATEDIF(W2112,A2112,"YM")&amp;" months, "&amp;DATEDIF(W2112,A2112,"MD")&amp;" days")</f>
        <v/>
      </c>
      <c r="AR2112" s="175">
        <f>IF($B2112="","",TEXT($A2112,"yyyymmdd")&amp;"_P"&amp;$C2112&amp;"_C"&amp;$F2112&amp;"_"&amp;TRIM(RIGHT(SUBSTITUTE(TRIM(SUBSTITUTE($M2112,CHAR(160)," "))," ",REPT(" ",60)),60))&amp;IF($Q2112="","","-"&amp;TRIM(RIGHT(SUBSTITUTE(TRIM(SUBSTITUTE($Q2112,CHAR(160)," "))," ",REPT(" ",60)),60)))&amp;IF($U2112="","","-"&amp;TRIM(RIGHT(SUBSTITUTE(TRIM(SUBSTITUTE($U2112,CHAR(160)," "))," ",REPT(" ",60)),60)))&amp;".jpg")</f>
        <v/>
      </c>
    </row>
    <row r="2113" ht="14" customHeight="1">
      <c r="O2113" s="196">
        <f>_xlfn.LET(_xlpm.d,_xlfn.XLOOKUP(M2113,'[1]Birth Dates'!$A:$A,'[1]Birth Dates'!$B:$B,"",0),IF(_xlpm.d=0,"",_xlpm.d))</f>
        <v/>
      </c>
      <c r="P2113" s="196">
        <f>IF(OR(O2113="",A2113="",NOT(ISNUMBER(O2113)),O2113&gt;A2113),"",DATEDIF(O2113,A2113,"Y")&amp;" years, "&amp;DATEDIF(O2113,A2113,"YM")&amp;" months, "&amp;DATEDIF(O2113,A2113,"MD")&amp;" days")</f>
        <v/>
      </c>
      <c r="S2113" s="196">
        <f>_xlfn.LET(_xlpm.d,_xlfn.XLOOKUP(Q2113,'[1]Birth Dates'!$A:$A,'[1]Birth Dates'!$B:$B,"",0),IF(_xlpm.d=0,"",_xlpm.d))</f>
        <v/>
      </c>
      <c r="T2113" s="196">
        <f>IF(OR(S2113="",A2113="",NOT(ISNUMBER(S2113)),S2113&gt;A2113),"",DATEDIF(S2113,A2113,"Y")&amp;" years, "&amp;DATEDIF(S2113,A2113,"YM")&amp;" months, "&amp;DATEDIF(S2113,A2113,"MD")&amp;" days")</f>
        <v/>
      </c>
      <c r="W2113" s="196">
        <f>_xlfn.LET(_xlpm.d,_xlfn.XLOOKUP(U2113,'[1]Birth Dates'!$A:$A,'[1]Birth Dates'!$B:$B,"",0),IF(_xlpm.d=0,"",_xlpm.d))</f>
        <v/>
      </c>
      <c r="X2113" s="196">
        <f>IF(OR(W2113="",A2113="",NOT(ISNUMBER(W2113)),W2113&gt;A2113),"",DATEDIF(W2113,A2113,"Y")&amp;" years, "&amp;DATEDIF(W2113,A2113,"YM")&amp;" months, "&amp;DATEDIF(W2113,A2113,"MD")&amp;" days")</f>
        <v/>
      </c>
      <c r="AR2113" s="175">
        <f>IF($B2113="","",TEXT($A2113,"yyyymmdd")&amp;"_P"&amp;$C2113&amp;"_C"&amp;$F2113&amp;"_"&amp;TRIM(RIGHT(SUBSTITUTE(TRIM(SUBSTITUTE($M2113,CHAR(160)," "))," ",REPT(" ",60)),60))&amp;IF($Q2113="","","-"&amp;TRIM(RIGHT(SUBSTITUTE(TRIM(SUBSTITUTE($Q2113,CHAR(160)," "))," ",REPT(" ",60)),60)))&amp;IF($U2113="","","-"&amp;TRIM(RIGHT(SUBSTITUTE(TRIM(SUBSTITUTE($U2113,CHAR(160)," "))," ",REPT(" ",60)),60)))&amp;".jpg")</f>
        <v/>
      </c>
    </row>
    <row r="2114" ht="14" customHeight="1">
      <c r="O2114" s="196">
        <f>_xlfn.LET(_xlpm.d,_xlfn.XLOOKUP(M2114,'[1]Birth Dates'!$A:$A,'[1]Birth Dates'!$B:$B,"",0),IF(_xlpm.d=0,"",_xlpm.d))</f>
        <v/>
      </c>
      <c r="P2114" s="196">
        <f>IF(OR(O2114="",A2114="",NOT(ISNUMBER(O2114)),O2114&gt;A2114),"",DATEDIF(O2114,A2114,"Y")&amp;" years, "&amp;DATEDIF(O2114,A2114,"YM")&amp;" months, "&amp;DATEDIF(O2114,A2114,"MD")&amp;" days")</f>
        <v/>
      </c>
      <c r="S2114" s="196">
        <f>_xlfn.LET(_xlpm.d,_xlfn.XLOOKUP(Q2114,'[1]Birth Dates'!$A:$A,'[1]Birth Dates'!$B:$B,"",0),IF(_xlpm.d=0,"",_xlpm.d))</f>
        <v/>
      </c>
      <c r="T2114" s="196">
        <f>IF(OR(S2114="",A2114="",NOT(ISNUMBER(S2114)),S2114&gt;A2114),"",DATEDIF(S2114,A2114,"Y")&amp;" years, "&amp;DATEDIF(S2114,A2114,"YM")&amp;" months, "&amp;DATEDIF(S2114,A2114,"MD")&amp;" days")</f>
        <v/>
      </c>
      <c r="W2114" s="196">
        <f>_xlfn.LET(_xlpm.d,_xlfn.XLOOKUP(U2114,'[1]Birth Dates'!$A:$A,'[1]Birth Dates'!$B:$B,"",0),IF(_xlpm.d=0,"",_xlpm.d))</f>
        <v/>
      </c>
      <c r="X2114" s="196">
        <f>IF(OR(W2114="",A2114="",NOT(ISNUMBER(W2114)),W2114&gt;A2114),"",DATEDIF(W2114,A2114,"Y")&amp;" years, "&amp;DATEDIF(W2114,A2114,"YM")&amp;" months, "&amp;DATEDIF(W2114,A2114,"MD")&amp;" days")</f>
        <v/>
      </c>
      <c r="AR2114" s="175">
        <f>IF($B2114="","",TEXT($A2114,"yyyymmdd")&amp;"_P"&amp;$C2114&amp;"_C"&amp;$F2114&amp;"_"&amp;TRIM(RIGHT(SUBSTITUTE(TRIM(SUBSTITUTE($M2114,CHAR(160)," "))," ",REPT(" ",60)),60))&amp;IF($Q2114="","","-"&amp;TRIM(RIGHT(SUBSTITUTE(TRIM(SUBSTITUTE($Q2114,CHAR(160)," "))," ",REPT(" ",60)),60)))&amp;IF($U2114="","","-"&amp;TRIM(RIGHT(SUBSTITUTE(TRIM(SUBSTITUTE($U2114,CHAR(160)," "))," ",REPT(" ",60)),60)))&amp;".jpg")</f>
        <v/>
      </c>
    </row>
    <row r="2115" ht="14" customHeight="1">
      <c r="O2115" s="196">
        <f>_xlfn.LET(_xlpm.d,_xlfn.XLOOKUP(M2115,'[1]Birth Dates'!$A:$A,'[1]Birth Dates'!$B:$B,"",0),IF(_xlpm.d=0,"",_xlpm.d))</f>
        <v/>
      </c>
      <c r="P2115" s="196">
        <f>IF(OR(O2115="",A2115="",NOT(ISNUMBER(O2115)),O2115&gt;A2115),"",DATEDIF(O2115,A2115,"Y")&amp;" years, "&amp;DATEDIF(O2115,A2115,"YM")&amp;" months, "&amp;DATEDIF(O2115,A2115,"MD")&amp;" days")</f>
        <v/>
      </c>
      <c r="S2115" s="196">
        <f>_xlfn.LET(_xlpm.d,_xlfn.XLOOKUP(Q2115,'[1]Birth Dates'!$A:$A,'[1]Birth Dates'!$B:$B,"",0),IF(_xlpm.d=0,"",_xlpm.d))</f>
        <v/>
      </c>
      <c r="T2115" s="196">
        <f>IF(OR(S2115="",A2115="",NOT(ISNUMBER(S2115)),S2115&gt;A2115),"",DATEDIF(S2115,A2115,"Y")&amp;" years, "&amp;DATEDIF(S2115,A2115,"YM")&amp;" months, "&amp;DATEDIF(S2115,A2115,"MD")&amp;" days")</f>
        <v/>
      </c>
      <c r="W2115" s="196">
        <f>_xlfn.LET(_xlpm.d,_xlfn.XLOOKUP(U2115,'[1]Birth Dates'!$A:$A,'[1]Birth Dates'!$B:$B,"",0),IF(_xlpm.d=0,"",_xlpm.d))</f>
        <v/>
      </c>
      <c r="X2115" s="196">
        <f>IF(OR(W2115="",A2115="",NOT(ISNUMBER(W2115)),W2115&gt;A2115),"",DATEDIF(W2115,A2115,"Y")&amp;" years, "&amp;DATEDIF(W2115,A2115,"YM")&amp;" months, "&amp;DATEDIF(W2115,A2115,"MD")&amp;" days")</f>
        <v/>
      </c>
      <c r="AR2115" s="175">
        <f>IF($B2115="","",TEXT($A2115,"yyyymmdd")&amp;"_P"&amp;$C2115&amp;"_C"&amp;$F2115&amp;"_"&amp;TRIM(RIGHT(SUBSTITUTE(TRIM(SUBSTITUTE($M2115,CHAR(160)," "))," ",REPT(" ",60)),60))&amp;IF($Q2115="","","-"&amp;TRIM(RIGHT(SUBSTITUTE(TRIM(SUBSTITUTE($Q2115,CHAR(160)," "))," ",REPT(" ",60)),60)))&amp;IF($U2115="","","-"&amp;TRIM(RIGHT(SUBSTITUTE(TRIM(SUBSTITUTE($U2115,CHAR(160)," "))," ",REPT(" ",60)),60)))&amp;".jpg")</f>
        <v/>
      </c>
    </row>
    <row r="2116" ht="14" customHeight="1">
      <c r="O2116" s="196">
        <f>_xlfn.LET(_xlpm.d,_xlfn.XLOOKUP(M2116,'[1]Birth Dates'!$A:$A,'[1]Birth Dates'!$B:$B,"",0),IF(_xlpm.d=0,"",_xlpm.d))</f>
        <v/>
      </c>
      <c r="P2116" s="196">
        <f>IF(OR(O2116="",A2116="",NOT(ISNUMBER(O2116)),O2116&gt;A2116),"",DATEDIF(O2116,A2116,"Y")&amp;" years, "&amp;DATEDIF(O2116,A2116,"YM")&amp;" months, "&amp;DATEDIF(O2116,A2116,"MD")&amp;" days")</f>
        <v/>
      </c>
      <c r="S2116" s="196">
        <f>_xlfn.LET(_xlpm.d,_xlfn.XLOOKUP(Q2116,'[1]Birth Dates'!$A:$A,'[1]Birth Dates'!$B:$B,"",0),IF(_xlpm.d=0,"",_xlpm.d))</f>
        <v/>
      </c>
      <c r="T2116" s="196">
        <f>IF(OR(S2116="",A2116="",NOT(ISNUMBER(S2116)),S2116&gt;A2116),"",DATEDIF(S2116,A2116,"Y")&amp;" years, "&amp;DATEDIF(S2116,A2116,"YM")&amp;" months, "&amp;DATEDIF(S2116,A2116,"MD")&amp;" days")</f>
        <v/>
      </c>
      <c r="W2116" s="196">
        <f>_xlfn.LET(_xlpm.d,_xlfn.XLOOKUP(U2116,'[1]Birth Dates'!$A:$A,'[1]Birth Dates'!$B:$B,"",0),IF(_xlpm.d=0,"",_xlpm.d))</f>
        <v/>
      </c>
      <c r="X2116" s="196">
        <f>IF(OR(W2116="",A2116="",NOT(ISNUMBER(W2116)),W2116&gt;A2116),"",DATEDIF(W2116,A2116,"Y")&amp;" years, "&amp;DATEDIF(W2116,A2116,"YM")&amp;" months, "&amp;DATEDIF(W2116,A2116,"MD")&amp;" days")</f>
        <v/>
      </c>
      <c r="AR2116" s="175">
        <f>IF($B2116="","",TEXT($A2116,"yyyymmdd")&amp;"_P"&amp;$C2116&amp;"_C"&amp;$F2116&amp;"_"&amp;TRIM(RIGHT(SUBSTITUTE(TRIM(SUBSTITUTE($M2116,CHAR(160)," "))," ",REPT(" ",60)),60))&amp;IF($Q2116="","","-"&amp;TRIM(RIGHT(SUBSTITUTE(TRIM(SUBSTITUTE($Q2116,CHAR(160)," "))," ",REPT(" ",60)),60)))&amp;IF($U2116="","","-"&amp;TRIM(RIGHT(SUBSTITUTE(TRIM(SUBSTITUTE($U2116,CHAR(160)," "))," ",REPT(" ",60)),60)))&amp;".jpg")</f>
        <v/>
      </c>
    </row>
    <row r="2117" ht="14" customHeight="1">
      <c r="O2117" s="196">
        <f>_xlfn.LET(_xlpm.d,_xlfn.XLOOKUP(M2117,'[1]Birth Dates'!$A:$A,'[1]Birth Dates'!$B:$B,"",0),IF(_xlpm.d=0,"",_xlpm.d))</f>
        <v/>
      </c>
      <c r="P2117" s="196">
        <f>IF(OR(O2117="",A2117="",NOT(ISNUMBER(O2117)),O2117&gt;A2117),"",DATEDIF(O2117,A2117,"Y")&amp;" years, "&amp;DATEDIF(O2117,A2117,"YM")&amp;" months, "&amp;DATEDIF(O2117,A2117,"MD")&amp;" days")</f>
        <v/>
      </c>
      <c r="S2117" s="196">
        <f>_xlfn.LET(_xlpm.d,_xlfn.XLOOKUP(Q2117,'[1]Birth Dates'!$A:$A,'[1]Birth Dates'!$B:$B,"",0),IF(_xlpm.d=0,"",_xlpm.d))</f>
        <v/>
      </c>
      <c r="T2117" s="196">
        <f>IF(OR(S2117="",A2117="",NOT(ISNUMBER(S2117)),S2117&gt;A2117),"",DATEDIF(S2117,A2117,"Y")&amp;" years, "&amp;DATEDIF(S2117,A2117,"YM")&amp;" months, "&amp;DATEDIF(S2117,A2117,"MD")&amp;" days")</f>
        <v/>
      </c>
      <c r="W2117" s="196">
        <f>_xlfn.LET(_xlpm.d,_xlfn.XLOOKUP(U2117,'[1]Birth Dates'!$A:$A,'[1]Birth Dates'!$B:$B,"",0),IF(_xlpm.d=0,"",_xlpm.d))</f>
        <v/>
      </c>
      <c r="X2117" s="196">
        <f>IF(OR(W2117="",A2117="",NOT(ISNUMBER(W2117)),W2117&gt;A2117),"",DATEDIF(W2117,A2117,"Y")&amp;" years, "&amp;DATEDIF(W2117,A2117,"YM")&amp;" months, "&amp;DATEDIF(W2117,A2117,"MD")&amp;" days")</f>
        <v/>
      </c>
      <c r="AR2117" s="175">
        <f>IF($B2117="","",TEXT($A2117,"yyyymmdd")&amp;"_P"&amp;$C2117&amp;"_C"&amp;$F2117&amp;"_"&amp;TRIM(RIGHT(SUBSTITUTE(TRIM(SUBSTITUTE($M2117,CHAR(160)," "))," ",REPT(" ",60)),60))&amp;IF($Q2117="","","-"&amp;TRIM(RIGHT(SUBSTITUTE(TRIM(SUBSTITUTE($Q2117,CHAR(160)," "))," ",REPT(" ",60)),60)))&amp;IF($U2117="","","-"&amp;TRIM(RIGHT(SUBSTITUTE(TRIM(SUBSTITUTE($U2117,CHAR(160)," "))," ",REPT(" ",60)),60)))&amp;".jpg")</f>
        <v/>
      </c>
    </row>
    <row r="2118" ht="14" customHeight="1">
      <c r="O2118" s="196">
        <f>_xlfn.LET(_xlpm.d,_xlfn.XLOOKUP(M2118,'[1]Birth Dates'!$A:$A,'[1]Birth Dates'!$B:$B,"",0),IF(_xlpm.d=0,"",_xlpm.d))</f>
        <v/>
      </c>
      <c r="P2118" s="196">
        <f>IF(OR(O2118="",A2118="",NOT(ISNUMBER(O2118)),O2118&gt;A2118),"",DATEDIF(O2118,A2118,"Y")&amp;" years, "&amp;DATEDIF(O2118,A2118,"YM")&amp;" months, "&amp;DATEDIF(O2118,A2118,"MD")&amp;" days")</f>
        <v/>
      </c>
      <c r="S2118" s="196">
        <f>_xlfn.LET(_xlpm.d,_xlfn.XLOOKUP(Q2118,'[1]Birth Dates'!$A:$A,'[1]Birth Dates'!$B:$B,"",0),IF(_xlpm.d=0,"",_xlpm.d))</f>
        <v/>
      </c>
      <c r="T2118" s="196">
        <f>IF(OR(S2118="",A2118="",NOT(ISNUMBER(S2118)),S2118&gt;A2118),"",DATEDIF(S2118,A2118,"Y")&amp;" years, "&amp;DATEDIF(S2118,A2118,"YM")&amp;" months, "&amp;DATEDIF(S2118,A2118,"MD")&amp;" days")</f>
        <v/>
      </c>
      <c r="W2118" s="196">
        <f>_xlfn.LET(_xlpm.d,_xlfn.XLOOKUP(U2118,'[1]Birth Dates'!$A:$A,'[1]Birth Dates'!$B:$B,"",0),IF(_xlpm.d=0,"",_xlpm.d))</f>
        <v/>
      </c>
      <c r="X2118" s="196">
        <f>IF(OR(W2118="",A2118="",NOT(ISNUMBER(W2118)),W2118&gt;A2118),"",DATEDIF(W2118,A2118,"Y")&amp;" years, "&amp;DATEDIF(W2118,A2118,"YM")&amp;" months, "&amp;DATEDIF(W2118,A2118,"MD")&amp;" days")</f>
        <v/>
      </c>
      <c r="AR2118" s="175">
        <f>IF($B2118="","",TEXT($A2118,"yyyymmdd")&amp;"_P"&amp;$C2118&amp;"_C"&amp;$F2118&amp;"_"&amp;TRIM(RIGHT(SUBSTITUTE(TRIM(SUBSTITUTE($M2118,CHAR(160)," "))," ",REPT(" ",60)),60))&amp;IF($Q2118="","","-"&amp;TRIM(RIGHT(SUBSTITUTE(TRIM(SUBSTITUTE($Q2118,CHAR(160)," "))," ",REPT(" ",60)),60)))&amp;IF($U2118="","","-"&amp;TRIM(RIGHT(SUBSTITUTE(TRIM(SUBSTITUTE($U2118,CHAR(160)," "))," ",REPT(" ",60)),60)))&amp;".jpg")</f>
        <v/>
      </c>
    </row>
    <row r="2119" ht="14" customHeight="1">
      <c r="O2119" s="196">
        <f>_xlfn.LET(_xlpm.d,_xlfn.XLOOKUP(M2119,'[1]Birth Dates'!$A:$A,'[1]Birth Dates'!$B:$B,"",0),IF(_xlpm.d=0,"",_xlpm.d))</f>
        <v/>
      </c>
      <c r="P2119" s="196">
        <f>IF(OR(O2119="",A2119="",NOT(ISNUMBER(O2119)),O2119&gt;A2119),"",DATEDIF(O2119,A2119,"Y")&amp;" years, "&amp;DATEDIF(O2119,A2119,"YM")&amp;" months, "&amp;DATEDIF(O2119,A2119,"MD")&amp;" days")</f>
        <v/>
      </c>
      <c r="S2119" s="196">
        <f>_xlfn.LET(_xlpm.d,_xlfn.XLOOKUP(Q2119,'[1]Birth Dates'!$A:$A,'[1]Birth Dates'!$B:$B,"",0),IF(_xlpm.d=0,"",_xlpm.d))</f>
        <v/>
      </c>
      <c r="T2119" s="196">
        <f>IF(OR(S2119="",A2119="",NOT(ISNUMBER(S2119)),S2119&gt;A2119),"",DATEDIF(S2119,A2119,"Y")&amp;" years, "&amp;DATEDIF(S2119,A2119,"YM")&amp;" months, "&amp;DATEDIF(S2119,A2119,"MD")&amp;" days")</f>
        <v/>
      </c>
      <c r="W2119" s="196">
        <f>_xlfn.LET(_xlpm.d,_xlfn.XLOOKUP(U2119,'[1]Birth Dates'!$A:$A,'[1]Birth Dates'!$B:$B,"",0),IF(_xlpm.d=0,"",_xlpm.d))</f>
        <v/>
      </c>
      <c r="X2119" s="196">
        <f>IF(OR(W2119="",A2119="",NOT(ISNUMBER(W2119)),W2119&gt;A2119),"",DATEDIF(W2119,A2119,"Y")&amp;" years, "&amp;DATEDIF(W2119,A2119,"YM")&amp;" months, "&amp;DATEDIF(W2119,A2119,"MD")&amp;" days")</f>
        <v/>
      </c>
      <c r="AR2119" s="175">
        <f>IF($B2119="","",TEXT($A2119,"yyyymmdd")&amp;"_P"&amp;$C2119&amp;"_C"&amp;$F2119&amp;"_"&amp;TRIM(RIGHT(SUBSTITUTE(TRIM(SUBSTITUTE($M2119,CHAR(160)," "))," ",REPT(" ",60)),60))&amp;IF($Q2119="","","-"&amp;TRIM(RIGHT(SUBSTITUTE(TRIM(SUBSTITUTE($Q2119,CHAR(160)," "))," ",REPT(" ",60)),60)))&amp;IF($U2119="","","-"&amp;TRIM(RIGHT(SUBSTITUTE(TRIM(SUBSTITUTE($U2119,CHAR(160)," "))," ",REPT(" ",60)),60)))&amp;".jpg")</f>
        <v/>
      </c>
    </row>
    <row r="2120" ht="14" customHeight="1">
      <c r="O2120" s="196">
        <f>_xlfn.LET(_xlpm.d,_xlfn.XLOOKUP(M2120,'[1]Birth Dates'!$A:$A,'[1]Birth Dates'!$B:$B,"",0),IF(_xlpm.d=0,"",_xlpm.d))</f>
        <v/>
      </c>
      <c r="P2120" s="196">
        <f>IF(OR(O2120="",A2120="",NOT(ISNUMBER(O2120)),O2120&gt;A2120),"",DATEDIF(O2120,A2120,"Y")&amp;" years, "&amp;DATEDIF(O2120,A2120,"YM")&amp;" months, "&amp;DATEDIF(O2120,A2120,"MD")&amp;" days")</f>
        <v/>
      </c>
      <c r="S2120" s="196">
        <f>_xlfn.LET(_xlpm.d,_xlfn.XLOOKUP(Q2120,'[1]Birth Dates'!$A:$A,'[1]Birth Dates'!$B:$B,"",0),IF(_xlpm.d=0,"",_xlpm.d))</f>
        <v/>
      </c>
      <c r="T2120" s="196">
        <f>IF(OR(S2120="",A2120="",NOT(ISNUMBER(S2120)),S2120&gt;A2120),"",DATEDIF(S2120,A2120,"Y")&amp;" years, "&amp;DATEDIF(S2120,A2120,"YM")&amp;" months, "&amp;DATEDIF(S2120,A2120,"MD")&amp;" days")</f>
        <v/>
      </c>
      <c r="W2120" s="196">
        <f>_xlfn.LET(_xlpm.d,_xlfn.XLOOKUP(U2120,'[1]Birth Dates'!$A:$A,'[1]Birth Dates'!$B:$B,"",0),IF(_xlpm.d=0,"",_xlpm.d))</f>
        <v/>
      </c>
      <c r="X2120" s="196">
        <f>IF(OR(W2120="",A2120="",NOT(ISNUMBER(W2120)),W2120&gt;A2120),"",DATEDIF(W2120,A2120,"Y")&amp;" years, "&amp;DATEDIF(W2120,A2120,"YM")&amp;" months, "&amp;DATEDIF(W2120,A2120,"MD")&amp;" days")</f>
        <v/>
      </c>
      <c r="AR2120" s="175">
        <f>IF($B2120="","",TEXT($A2120,"yyyymmdd")&amp;"_P"&amp;$C2120&amp;"_C"&amp;$F2120&amp;"_"&amp;TRIM(RIGHT(SUBSTITUTE(TRIM(SUBSTITUTE($M2120,CHAR(160)," "))," ",REPT(" ",60)),60))&amp;IF($Q2120="","","-"&amp;TRIM(RIGHT(SUBSTITUTE(TRIM(SUBSTITUTE($Q2120,CHAR(160)," "))," ",REPT(" ",60)),60)))&amp;IF($U2120="","","-"&amp;TRIM(RIGHT(SUBSTITUTE(TRIM(SUBSTITUTE($U2120,CHAR(160)," "))," ",REPT(" ",60)),60)))&amp;".jpg")</f>
        <v/>
      </c>
    </row>
    <row r="2121" ht="14" customHeight="1">
      <c r="O2121" s="196">
        <f>_xlfn.LET(_xlpm.d,_xlfn.XLOOKUP(M2121,'[1]Birth Dates'!$A:$A,'[1]Birth Dates'!$B:$B,"",0),IF(_xlpm.d=0,"",_xlpm.d))</f>
        <v/>
      </c>
      <c r="P2121" s="196">
        <f>IF(OR(O2121="",A2121="",NOT(ISNUMBER(O2121)),O2121&gt;A2121),"",DATEDIF(O2121,A2121,"Y")&amp;" years, "&amp;DATEDIF(O2121,A2121,"YM")&amp;" months, "&amp;DATEDIF(O2121,A2121,"MD")&amp;" days")</f>
        <v/>
      </c>
      <c r="S2121" s="196">
        <f>_xlfn.LET(_xlpm.d,_xlfn.XLOOKUP(Q2121,'[1]Birth Dates'!$A:$A,'[1]Birth Dates'!$B:$B,"",0),IF(_xlpm.d=0,"",_xlpm.d))</f>
        <v/>
      </c>
      <c r="T2121" s="196">
        <f>IF(OR(S2121="",A2121="",NOT(ISNUMBER(S2121)),S2121&gt;A2121),"",DATEDIF(S2121,A2121,"Y")&amp;" years, "&amp;DATEDIF(S2121,A2121,"YM")&amp;" months, "&amp;DATEDIF(S2121,A2121,"MD")&amp;" days")</f>
        <v/>
      </c>
      <c r="W2121" s="196">
        <f>_xlfn.LET(_xlpm.d,_xlfn.XLOOKUP(U2121,'[1]Birth Dates'!$A:$A,'[1]Birth Dates'!$B:$B,"",0),IF(_xlpm.d=0,"",_xlpm.d))</f>
        <v/>
      </c>
      <c r="X2121" s="196">
        <f>IF(OR(W2121="",A2121="",NOT(ISNUMBER(W2121)),W2121&gt;A2121),"",DATEDIF(W2121,A2121,"Y")&amp;" years, "&amp;DATEDIF(W2121,A2121,"YM")&amp;" months, "&amp;DATEDIF(W2121,A2121,"MD")&amp;" days")</f>
        <v/>
      </c>
      <c r="AR2121" s="175">
        <f>IF($B2121="","",TEXT($A2121,"yyyymmdd")&amp;"_P"&amp;$C2121&amp;"_C"&amp;$F2121&amp;"_"&amp;TRIM(RIGHT(SUBSTITUTE(TRIM(SUBSTITUTE($M2121,CHAR(160)," "))," ",REPT(" ",60)),60))&amp;IF($Q2121="","","-"&amp;TRIM(RIGHT(SUBSTITUTE(TRIM(SUBSTITUTE($Q2121,CHAR(160)," "))," ",REPT(" ",60)),60)))&amp;IF($U2121="","","-"&amp;TRIM(RIGHT(SUBSTITUTE(TRIM(SUBSTITUTE($U2121,CHAR(160)," "))," ",REPT(" ",60)),60)))&amp;".jpg")</f>
        <v/>
      </c>
    </row>
    <row r="2122" ht="14" customHeight="1">
      <c r="O2122" s="196">
        <f>_xlfn.LET(_xlpm.d,_xlfn.XLOOKUP(M2122,'[1]Birth Dates'!$A:$A,'[1]Birth Dates'!$B:$B,"",0),IF(_xlpm.d=0,"",_xlpm.d))</f>
        <v/>
      </c>
      <c r="P2122" s="196">
        <f>IF(OR(O2122="",A2122="",NOT(ISNUMBER(O2122)),O2122&gt;A2122),"",DATEDIF(O2122,A2122,"Y")&amp;" years, "&amp;DATEDIF(O2122,A2122,"YM")&amp;" months, "&amp;DATEDIF(O2122,A2122,"MD")&amp;" days")</f>
        <v/>
      </c>
      <c r="S2122" s="196">
        <f>_xlfn.LET(_xlpm.d,_xlfn.XLOOKUP(Q2122,'[1]Birth Dates'!$A:$A,'[1]Birth Dates'!$B:$B,"",0),IF(_xlpm.d=0,"",_xlpm.d))</f>
        <v/>
      </c>
      <c r="T2122" s="196">
        <f>IF(OR(S2122="",A2122="",NOT(ISNUMBER(S2122)),S2122&gt;A2122),"",DATEDIF(S2122,A2122,"Y")&amp;" years, "&amp;DATEDIF(S2122,A2122,"YM")&amp;" months, "&amp;DATEDIF(S2122,A2122,"MD")&amp;" days")</f>
        <v/>
      </c>
      <c r="W2122" s="196">
        <f>_xlfn.LET(_xlpm.d,_xlfn.XLOOKUP(U2122,'[1]Birth Dates'!$A:$A,'[1]Birth Dates'!$B:$B,"",0),IF(_xlpm.d=0,"",_xlpm.d))</f>
        <v/>
      </c>
      <c r="X2122" s="196">
        <f>IF(OR(W2122="",A2122="",NOT(ISNUMBER(W2122)),W2122&gt;A2122),"",DATEDIF(W2122,A2122,"Y")&amp;" years, "&amp;DATEDIF(W2122,A2122,"YM")&amp;" months, "&amp;DATEDIF(W2122,A2122,"MD")&amp;" days")</f>
        <v/>
      </c>
      <c r="AR2122" s="175">
        <f>IF($B2122="","",TEXT($A2122,"yyyymmdd")&amp;"_P"&amp;$C2122&amp;"_C"&amp;$F2122&amp;"_"&amp;TRIM(RIGHT(SUBSTITUTE(TRIM(SUBSTITUTE($M2122,CHAR(160)," "))," ",REPT(" ",60)),60))&amp;IF($Q2122="","","-"&amp;TRIM(RIGHT(SUBSTITUTE(TRIM(SUBSTITUTE($Q2122,CHAR(160)," "))," ",REPT(" ",60)),60)))&amp;IF($U2122="","","-"&amp;TRIM(RIGHT(SUBSTITUTE(TRIM(SUBSTITUTE($U2122,CHAR(160)," "))," ",REPT(" ",60)),60)))&amp;".jpg")</f>
        <v/>
      </c>
    </row>
    <row r="2123" ht="14" customHeight="1">
      <c r="O2123" s="196">
        <f>_xlfn.LET(_xlpm.d,_xlfn.XLOOKUP(M2123,'[1]Birth Dates'!$A:$A,'[1]Birth Dates'!$B:$B,"",0),IF(_xlpm.d=0,"",_xlpm.d))</f>
        <v/>
      </c>
      <c r="P2123" s="196">
        <f>IF(OR(O2123="",A2123="",NOT(ISNUMBER(O2123)),O2123&gt;A2123),"",DATEDIF(O2123,A2123,"Y")&amp;" years, "&amp;DATEDIF(O2123,A2123,"YM")&amp;" months, "&amp;DATEDIF(O2123,A2123,"MD")&amp;" days")</f>
        <v/>
      </c>
      <c r="S2123" s="196">
        <f>_xlfn.LET(_xlpm.d,_xlfn.XLOOKUP(Q2123,'[1]Birth Dates'!$A:$A,'[1]Birth Dates'!$B:$B,"",0),IF(_xlpm.d=0,"",_xlpm.d))</f>
        <v/>
      </c>
      <c r="T2123" s="196">
        <f>IF(OR(S2123="",A2123="",NOT(ISNUMBER(S2123)),S2123&gt;A2123),"",DATEDIF(S2123,A2123,"Y")&amp;" years, "&amp;DATEDIF(S2123,A2123,"YM")&amp;" months, "&amp;DATEDIF(S2123,A2123,"MD")&amp;" days")</f>
        <v/>
      </c>
      <c r="W2123" s="196">
        <f>_xlfn.LET(_xlpm.d,_xlfn.XLOOKUP(U2123,'[1]Birth Dates'!$A:$A,'[1]Birth Dates'!$B:$B,"",0),IF(_xlpm.d=0,"",_xlpm.d))</f>
        <v/>
      </c>
      <c r="X2123" s="196">
        <f>IF(OR(W2123="",A2123="",NOT(ISNUMBER(W2123)),W2123&gt;A2123),"",DATEDIF(W2123,A2123,"Y")&amp;" years, "&amp;DATEDIF(W2123,A2123,"YM")&amp;" months, "&amp;DATEDIF(W2123,A2123,"MD")&amp;" days")</f>
        <v/>
      </c>
      <c r="AR2123" s="175">
        <f>IF($B2123="","",TEXT($A2123,"yyyymmdd")&amp;"_P"&amp;$C2123&amp;"_C"&amp;$F2123&amp;"_"&amp;TRIM(RIGHT(SUBSTITUTE(TRIM(SUBSTITUTE($M2123,CHAR(160)," "))," ",REPT(" ",60)),60))&amp;IF($Q2123="","","-"&amp;TRIM(RIGHT(SUBSTITUTE(TRIM(SUBSTITUTE($Q2123,CHAR(160)," "))," ",REPT(" ",60)),60)))&amp;IF($U2123="","","-"&amp;TRIM(RIGHT(SUBSTITUTE(TRIM(SUBSTITUTE($U2123,CHAR(160)," "))," ",REPT(" ",60)),60)))&amp;".jpg")</f>
        <v/>
      </c>
    </row>
    <row r="2124" ht="14" customHeight="1">
      <c r="O2124" s="196">
        <f>_xlfn.LET(_xlpm.d,_xlfn.XLOOKUP(M2124,'[1]Birth Dates'!$A:$A,'[1]Birth Dates'!$B:$B,"",0),IF(_xlpm.d=0,"",_xlpm.d))</f>
        <v/>
      </c>
      <c r="P2124" s="196">
        <f>IF(OR(O2124="",A2124="",NOT(ISNUMBER(O2124)),O2124&gt;A2124),"",DATEDIF(O2124,A2124,"Y")&amp;" years, "&amp;DATEDIF(O2124,A2124,"YM")&amp;" months, "&amp;DATEDIF(O2124,A2124,"MD")&amp;" days")</f>
        <v/>
      </c>
      <c r="S2124" s="196">
        <f>_xlfn.LET(_xlpm.d,_xlfn.XLOOKUP(Q2124,'[1]Birth Dates'!$A:$A,'[1]Birth Dates'!$B:$B,"",0),IF(_xlpm.d=0,"",_xlpm.d))</f>
        <v/>
      </c>
      <c r="T2124" s="196">
        <f>IF(OR(S2124="",A2124="",NOT(ISNUMBER(S2124)),S2124&gt;A2124),"",DATEDIF(S2124,A2124,"Y")&amp;" years, "&amp;DATEDIF(S2124,A2124,"YM")&amp;" months, "&amp;DATEDIF(S2124,A2124,"MD")&amp;" days")</f>
        <v/>
      </c>
      <c r="W2124" s="196">
        <f>_xlfn.LET(_xlpm.d,_xlfn.XLOOKUP(U2124,'[1]Birth Dates'!$A:$A,'[1]Birth Dates'!$B:$B,"",0),IF(_xlpm.d=0,"",_xlpm.d))</f>
        <v/>
      </c>
      <c r="X2124" s="196">
        <f>IF(OR(W2124="",A2124="",NOT(ISNUMBER(W2124)),W2124&gt;A2124),"",DATEDIF(W2124,A2124,"Y")&amp;" years, "&amp;DATEDIF(W2124,A2124,"YM")&amp;" months, "&amp;DATEDIF(W2124,A2124,"MD")&amp;" days")</f>
        <v/>
      </c>
      <c r="AR2124" s="175">
        <f>IF($B2124="","",TEXT($A2124,"yyyymmdd")&amp;"_P"&amp;$C2124&amp;"_C"&amp;$F2124&amp;"_"&amp;TRIM(RIGHT(SUBSTITUTE(TRIM(SUBSTITUTE($M2124,CHAR(160)," "))," ",REPT(" ",60)),60))&amp;IF($Q2124="","","-"&amp;TRIM(RIGHT(SUBSTITUTE(TRIM(SUBSTITUTE($Q2124,CHAR(160)," "))," ",REPT(" ",60)),60)))&amp;IF($U2124="","","-"&amp;TRIM(RIGHT(SUBSTITUTE(TRIM(SUBSTITUTE($U2124,CHAR(160)," "))," ",REPT(" ",60)),60)))&amp;".jpg")</f>
        <v/>
      </c>
    </row>
    <row r="2125" ht="14" customHeight="1">
      <c r="O2125" s="196">
        <f>_xlfn.LET(_xlpm.d,_xlfn.XLOOKUP(M2125,'[1]Birth Dates'!$A:$A,'[1]Birth Dates'!$B:$B,"",0),IF(_xlpm.d=0,"",_xlpm.d))</f>
        <v/>
      </c>
      <c r="P2125" s="196">
        <f>IF(OR(O2125="",A2125="",NOT(ISNUMBER(O2125)),O2125&gt;A2125),"",DATEDIF(O2125,A2125,"Y")&amp;" years, "&amp;DATEDIF(O2125,A2125,"YM")&amp;" months, "&amp;DATEDIF(O2125,A2125,"MD")&amp;" days")</f>
        <v/>
      </c>
      <c r="S2125" s="196">
        <f>_xlfn.LET(_xlpm.d,_xlfn.XLOOKUP(Q2125,'[1]Birth Dates'!$A:$A,'[1]Birth Dates'!$B:$B,"",0),IF(_xlpm.d=0,"",_xlpm.d))</f>
        <v/>
      </c>
      <c r="T2125" s="196">
        <f>IF(OR(S2125="",A2125="",NOT(ISNUMBER(S2125)),S2125&gt;A2125),"",DATEDIF(S2125,A2125,"Y")&amp;" years, "&amp;DATEDIF(S2125,A2125,"YM")&amp;" months, "&amp;DATEDIF(S2125,A2125,"MD")&amp;" days")</f>
        <v/>
      </c>
      <c r="W2125" s="196">
        <f>_xlfn.LET(_xlpm.d,_xlfn.XLOOKUP(U2125,'[1]Birth Dates'!$A:$A,'[1]Birth Dates'!$B:$B,"",0),IF(_xlpm.d=0,"",_xlpm.d))</f>
        <v/>
      </c>
      <c r="X2125" s="196">
        <f>IF(OR(W2125="",A2125="",NOT(ISNUMBER(W2125)),W2125&gt;A2125),"",DATEDIF(W2125,A2125,"Y")&amp;" years, "&amp;DATEDIF(W2125,A2125,"YM")&amp;" months, "&amp;DATEDIF(W2125,A2125,"MD")&amp;" days")</f>
        <v/>
      </c>
      <c r="AR2125" s="175">
        <f>IF($B2125="","",TEXT($A2125,"yyyymmdd")&amp;"_P"&amp;$C2125&amp;"_C"&amp;$F2125&amp;"_"&amp;TRIM(RIGHT(SUBSTITUTE(TRIM(SUBSTITUTE($M2125,CHAR(160)," "))," ",REPT(" ",60)),60))&amp;IF($Q2125="","","-"&amp;TRIM(RIGHT(SUBSTITUTE(TRIM(SUBSTITUTE($Q2125,CHAR(160)," "))," ",REPT(" ",60)),60)))&amp;IF($U2125="","","-"&amp;TRIM(RIGHT(SUBSTITUTE(TRIM(SUBSTITUTE($U2125,CHAR(160)," "))," ",REPT(" ",60)),60)))&amp;".jpg")</f>
        <v/>
      </c>
    </row>
    <row r="2126" ht="14" customHeight="1">
      <c r="O2126" s="196">
        <f>_xlfn.LET(_xlpm.d,_xlfn.XLOOKUP(M2126,'[1]Birth Dates'!$A:$A,'[1]Birth Dates'!$B:$B,"",0),IF(_xlpm.d=0,"",_xlpm.d))</f>
        <v/>
      </c>
      <c r="P2126" s="196">
        <f>IF(OR(O2126="",A2126="",NOT(ISNUMBER(O2126)),O2126&gt;A2126),"",DATEDIF(O2126,A2126,"Y")&amp;" years, "&amp;DATEDIF(O2126,A2126,"YM")&amp;" months, "&amp;DATEDIF(O2126,A2126,"MD")&amp;" days")</f>
        <v/>
      </c>
      <c r="S2126" s="196">
        <f>_xlfn.LET(_xlpm.d,_xlfn.XLOOKUP(Q2126,'[1]Birth Dates'!$A:$A,'[1]Birth Dates'!$B:$B,"",0),IF(_xlpm.d=0,"",_xlpm.d))</f>
        <v/>
      </c>
      <c r="T2126" s="196">
        <f>IF(OR(S2126="",A2126="",NOT(ISNUMBER(S2126)),S2126&gt;A2126),"",DATEDIF(S2126,A2126,"Y")&amp;" years, "&amp;DATEDIF(S2126,A2126,"YM")&amp;" months, "&amp;DATEDIF(S2126,A2126,"MD")&amp;" days")</f>
        <v/>
      </c>
      <c r="W2126" s="196">
        <f>_xlfn.LET(_xlpm.d,_xlfn.XLOOKUP(U2126,'[1]Birth Dates'!$A:$A,'[1]Birth Dates'!$B:$B,"",0),IF(_xlpm.d=0,"",_xlpm.d))</f>
        <v/>
      </c>
      <c r="X2126" s="196">
        <f>IF(OR(W2126="",A2126="",NOT(ISNUMBER(W2126)),W2126&gt;A2126),"",DATEDIF(W2126,A2126,"Y")&amp;" years, "&amp;DATEDIF(W2126,A2126,"YM")&amp;" months, "&amp;DATEDIF(W2126,A2126,"MD")&amp;" days")</f>
        <v/>
      </c>
      <c r="AR2126" s="175">
        <f>IF($B2126="","",TEXT($A2126,"yyyymmdd")&amp;"_P"&amp;$C2126&amp;"_C"&amp;$F2126&amp;"_"&amp;TRIM(RIGHT(SUBSTITUTE(TRIM(SUBSTITUTE($M2126,CHAR(160)," "))," ",REPT(" ",60)),60))&amp;IF($Q2126="","","-"&amp;TRIM(RIGHT(SUBSTITUTE(TRIM(SUBSTITUTE($Q2126,CHAR(160)," "))," ",REPT(" ",60)),60)))&amp;IF($U2126="","","-"&amp;TRIM(RIGHT(SUBSTITUTE(TRIM(SUBSTITUTE($U2126,CHAR(160)," "))," ",REPT(" ",60)),60)))&amp;".jpg")</f>
        <v/>
      </c>
    </row>
    <row r="2127" ht="14" customHeight="1">
      <c r="O2127" s="196">
        <f>_xlfn.LET(_xlpm.d,_xlfn.XLOOKUP(M2127,'[1]Birth Dates'!$A:$A,'[1]Birth Dates'!$B:$B,"",0),IF(_xlpm.d=0,"",_xlpm.d))</f>
        <v/>
      </c>
      <c r="P2127" s="196">
        <f>IF(OR(O2127="",A2127="",NOT(ISNUMBER(O2127)),O2127&gt;A2127),"",DATEDIF(O2127,A2127,"Y")&amp;" years, "&amp;DATEDIF(O2127,A2127,"YM")&amp;" months, "&amp;DATEDIF(O2127,A2127,"MD")&amp;" days")</f>
        <v/>
      </c>
      <c r="S2127" s="196">
        <f>_xlfn.LET(_xlpm.d,_xlfn.XLOOKUP(Q2127,'[1]Birth Dates'!$A:$A,'[1]Birth Dates'!$B:$B,"",0),IF(_xlpm.d=0,"",_xlpm.d))</f>
        <v/>
      </c>
      <c r="T2127" s="196">
        <f>IF(OR(S2127="",A2127="",NOT(ISNUMBER(S2127)),S2127&gt;A2127),"",DATEDIF(S2127,A2127,"Y")&amp;" years, "&amp;DATEDIF(S2127,A2127,"YM")&amp;" months, "&amp;DATEDIF(S2127,A2127,"MD")&amp;" days")</f>
        <v/>
      </c>
      <c r="W2127" s="196">
        <f>_xlfn.LET(_xlpm.d,_xlfn.XLOOKUP(U2127,'[1]Birth Dates'!$A:$A,'[1]Birth Dates'!$B:$B,"",0),IF(_xlpm.d=0,"",_xlpm.d))</f>
        <v/>
      </c>
      <c r="X2127" s="196">
        <f>IF(OR(W2127="",A2127="",NOT(ISNUMBER(W2127)),W2127&gt;A2127),"",DATEDIF(W2127,A2127,"Y")&amp;" years, "&amp;DATEDIF(W2127,A2127,"YM")&amp;" months, "&amp;DATEDIF(W2127,A2127,"MD")&amp;" days")</f>
        <v/>
      </c>
      <c r="AR2127" s="175">
        <f>IF($B2127="","",TEXT($A2127,"yyyymmdd")&amp;"_P"&amp;$C2127&amp;"_C"&amp;$F2127&amp;"_"&amp;TRIM(RIGHT(SUBSTITUTE(TRIM(SUBSTITUTE($M2127,CHAR(160)," "))," ",REPT(" ",60)),60))&amp;IF($Q2127="","","-"&amp;TRIM(RIGHT(SUBSTITUTE(TRIM(SUBSTITUTE($Q2127,CHAR(160)," "))," ",REPT(" ",60)),60)))&amp;IF($U2127="","","-"&amp;TRIM(RIGHT(SUBSTITUTE(TRIM(SUBSTITUTE($U2127,CHAR(160)," "))," ",REPT(" ",60)),60)))&amp;".jpg")</f>
        <v/>
      </c>
    </row>
    <row r="2128" ht="14" customHeight="1">
      <c r="O2128" s="196">
        <f>_xlfn.LET(_xlpm.d,_xlfn.XLOOKUP(M2128,'[1]Birth Dates'!$A:$A,'[1]Birth Dates'!$B:$B,"",0),IF(_xlpm.d=0,"",_xlpm.d))</f>
        <v/>
      </c>
      <c r="P2128" s="196">
        <f>IF(OR(O2128="",A2128="",NOT(ISNUMBER(O2128)),O2128&gt;A2128),"",DATEDIF(O2128,A2128,"Y")&amp;" years, "&amp;DATEDIF(O2128,A2128,"YM")&amp;" months, "&amp;DATEDIF(O2128,A2128,"MD")&amp;" days")</f>
        <v/>
      </c>
      <c r="S2128" s="196">
        <f>_xlfn.LET(_xlpm.d,_xlfn.XLOOKUP(Q2128,'[1]Birth Dates'!$A:$A,'[1]Birth Dates'!$B:$B,"",0),IF(_xlpm.d=0,"",_xlpm.d))</f>
        <v/>
      </c>
      <c r="T2128" s="196">
        <f>IF(OR(S2128="",A2128="",NOT(ISNUMBER(S2128)),S2128&gt;A2128),"",DATEDIF(S2128,A2128,"Y")&amp;" years, "&amp;DATEDIF(S2128,A2128,"YM")&amp;" months, "&amp;DATEDIF(S2128,A2128,"MD")&amp;" days")</f>
        <v/>
      </c>
      <c r="W2128" s="196">
        <f>_xlfn.LET(_xlpm.d,_xlfn.XLOOKUP(U2128,'[1]Birth Dates'!$A:$A,'[1]Birth Dates'!$B:$B,"",0),IF(_xlpm.d=0,"",_xlpm.d))</f>
        <v/>
      </c>
      <c r="X2128" s="196">
        <f>IF(OR(W2128="",A2128="",NOT(ISNUMBER(W2128)),W2128&gt;A2128),"",DATEDIF(W2128,A2128,"Y")&amp;" years, "&amp;DATEDIF(W2128,A2128,"YM")&amp;" months, "&amp;DATEDIF(W2128,A2128,"MD")&amp;" days")</f>
        <v/>
      </c>
      <c r="AR2128" s="175">
        <f>IF($B2128="","",TEXT($A2128,"yyyymmdd")&amp;"_P"&amp;$C2128&amp;"_C"&amp;$F2128&amp;"_"&amp;TRIM(RIGHT(SUBSTITUTE(TRIM(SUBSTITUTE($M2128,CHAR(160)," "))," ",REPT(" ",60)),60))&amp;IF($Q2128="","","-"&amp;TRIM(RIGHT(SUBSTITUTE(TRIM(SUBSTITUTE($Q2128,CHAR(160)," "))," ",REPT(" ",60)),60)))&amp;IF($U2128="","","-"&amp;TRIM(RIGHT(SUBSTITUTE(TRIM(SUBSTITUTE($U2128,CHAR(160)," "))," ",REPT(" ",60)),60)))&amp;".jpg")</f>
        <v/>
      </c>
    </row>
    <row r="2129" ht="14" customHeight="1">
      <c r="O2129" s="196">
        <f>_xlfn.LET(_xlpm.d,_xlfn.XLOOKUP(M2129,'[1]Birth Dates'!$A:$A,'[1]Birth Dates'!$B:$B,"",0),IF(_xlpm.d=0,"",_xlpm.d))</f>
        <v/>
      </c>
      <c r="P2129" s="196">
        <f>IF(OR(O2129="",A2129="",NOT(ISNUMBER(O2129)),O2129&gt;A2129),"",DATEDIF(O2129,A2129,"Y")&amp;" years, "&amp;DATEDIF(O2129,A2129,"YM")&amp;" months, "&amp;DATEDIF(O2129,A2129,"MD")&amp;" days")</f>
        <v/>
      </c>
      <c r="S2129" s="196">
        <f>_xlfn.LET(_xlpm.d,_xlfn.XLOOKUP(Q2129,'[1]Birth Dates'!$A:$A,'[1]Birth Dates'!$B:$B,"",0),IF(_xlpm.d=0,"",_xlpm.d))</f>
        <v/>
      </c>
      <c r="T2129" s="196">
        <f>IF(OR(S2129="",A2129="",NOT(ISNUMBER(S2129)),S2129&gt;A2129),"",DATEDIF(S2129,A2129,"Y")&amp;" years, "&amp;DATEDIF(S2129,A2129,"YM")&amp;" months, "&amp;DATEDIF(S2129,A2129,"MD")&amp;" days")</f>
        <v/>
      </c>
      <c r="W2129" s="196">
        <f>_xlfn.LET(_xlpm.d,_xlfn.XLOOKUP(U2129,'[1]Birth Dates'!$A:$A,'[1]Birth Dates'!$B:$B,"",0),IF(_xlpm.d=0,"",_xlpm.d))</f>
        <v/>
      </c>
      <c r="X2129" s="196">
        <f>IF(OR(W2129="",A2129="",NOT(ISNUMBER(W2129)),W2129&gt;A2129),"",DATEDIF(W2129,A2129,"Y")&amp;" years, "&amp;DATEDIF(W2129,A2129,"YM")&amp;" months, "&amp;DATEDIF(W2129,A2129,"MD")&amp;" days")</f>
        <v/>
      </c>
      <c r="AR2129" s="175">
        <f>IF($B2129="","",TEXT($A2129,"yyyymmdd")&amp;"_P"&amp;$C2129&amp;"_C"&amp;$F2129&amp;"_"&amp;TRIM(RIGHT(SUBSTITUTE(TRIM(SUBSTITUTE($M2129,CHAR(160)," "))," ",REPT(" ",60)),60))&amp;IF($Q2129="","","-"&amp;TRIM(RIGHT(SUBSTITUTE(TRIM(SUBSTITUTE($Q2129,CHAR(160)," "))," ",REPT(" ",60)),60)))&amp;IF($U2129="","","-"&amp;TRIM(RIGHT(SUBSTITUTE(TRIM(SUBSTITUTE($U2129,CHAR(160)," "))," ",REPT(" ",60)),60)))&amp;".jpg")</f>
        <v/>
      </c>
    </row>
    <row r="2130" ht="14" customHeight="1">
      <c r="O2130" s="196">
        <f>_xlfn.LET(_xlpm.d,_xlfn.XLOOKUP(M2130,'[1]Birth Dates'!$A:$A,'[1]Birth Dates'!$B:$B,"",0),IF(_xlpm.d=0,"",_xlpm.d))</f>
        <v/>
      </c>
      <c r="P2130" s="196">
        <f>IF(OR(O2130="",A2130="",NOT(ISNUMBER(O2130)),O2130&gt;A2130),"",DATEDIF(O2130,A2130,"Y")&amp;" years, "&amp;DATEDIF(O2130,A2130,"YM")&amp;" months, "&amp;DATEDIF(O2130,A2130,"MD")&amp;" days")</f>
        <v/>
      </c>
      <c r="S2130" s="196">
        <f>_xlfn.LET(_xlpm.d,_xlfn.XLOOKUP(Q2130,'[1]Birth Dates'!$A:$A,'[1]Birth Dates'!$B:$B,"",0),IF(_xlpm.d=0,"",_xlpm.d))</f>
        <v/>
      </c>
      <c r="T2130" s="196">
        <f>IF(OR(S2130="",A2130="",NOT(ISNUMBER(S2130)),S2130&gt;A2130),"",DATEDIF(S2130,A2130,"Y")&amp;" years, "&amp;DATEDIF(S2130,A2130,"YM")&amp;" months, "&amp;DATEDIF(S2130,A2130,"MD")&amp;" days")</f>
        <v/>
      </c>
      <c r="W2130" s="196">
        <f>_xlfn.LET(_xlpm.d,_xlfn.XLOOKUP(U2130,'[1]Birth Dates'!$A:$A,'[1]Birth Dates'!$B:$B,"",0),IF(_xlpm.d=0,"",_xlpm.d))</f>
        <v/>
      </c>
      <c r="X2130" s="196">
        <f>IF(OR(W2130="",A2130="",NOT(ISNUMBER(W2130)),W2130&gt;A2130),"",DATEDIF(W2130,A2130,"Y")&amp;" years, "&amp;DATEDIF(W2130,A2130,"YM")&amp;" months, "&amp;DATEDIF(W2130,A2130,"MD")&amp;" days")</f>
        <v/>
      </c>
      <c r="AR2130" s="175">
        <f>IF($B2130="","",TEXT($A2130,"yyyymmdd")&amp;"_P"&amp;$C2130&amp;"_C"&amp;$F2130&amp;"_"&amp;TRIM(RIGHT(SUBSTITUTE(TRIM(SUBSTITUTE($M2130,CHAR(160)," "))," ",REPT(" ",60)),60))&amp;IF($Q2130="","","-"&amp;TRIM(RIGHT(SUBSTITUTE(TRIM(SUBSTITUTE($Q2130,CHAR(160)," "))," ",REPT(" ",60)),60)))&amp;IF($U2130="","","-"&amp;TRIM(RIGHT(SUBSTITUTE(TRIM(SUBSTITUTE($U2130,CHAR(160)," "))," ",REPT(" ",60)),60)))&amp;".jpg")</f>
        <v/>
      </c>
    </row>
    <row r="2131" ht="14" customHeight="1">
      <c r="O2131" s="196">
        <f>_xlfn.LET(_xlpm.d,_xlfn.XLOOKUP(M2131,'[1]Birth Dates'!$A:$A,'[1]Birth Dates'!$B:$B,"",0),IF(_xlpm.d=0,"",_xlpm.d))</f>
        <v/>
      </c>
      <c r="P2131" s="196">
        <f>IF(OR(O2131="",A2131="",NOT(ISNUMBER(O2131)),O2131&gt;A2131),"",DATEDIF(O2131,A2131,"Y")&amp;" years, "&amp;DATEDIF(O2131,A2131,"YM")&amp;" months, "&amp;DATEDIF(O2131,A2131,"MD")&amp;" days")</f>
        <v/>
      </c>
      <c r="S2131" s="196">
        <f>_xlfn.LET(_xlpm.d,_xlfn.XLOOKUP(Q2131,'[1]Birth Dates'!$A:$A,'[1]Birth Dates'!$B:$B,"",0),IF(_xlpm.d=0,"",_xlpm.d))</f>
        <v/>
      </c>
      <c r="T2131" s="196">
        <f>IF(OR(S2131="",A2131="",NOT(ISNUMBER(S2131)),S2131&gt;A2131),"",DATEDIF(S2131,A2131,"Y")&amp;" years, "&amp;DATEDIF(S2131,A2131,"YM")&amp;" months, "&amp;DATEDIF(S2131,A2131,"MD")&amp;" days")</f>
        <v/>
      </c>
      <c r="W2131" s="196">
        <f>_xlfn.LET(_xlpm.d,_xlfn.XLOOKUP(U2131,'[1]Birth Dates'!$A:$A,'[1]Birth Dates'!$B:$B,"",0),IF(_xlpm.d=0,"",_xlpm.d))</f>
        <v/>
      </c>
      <c r="X2131" s="196">
        <f>IF(OR(W2131="",A2131="",NOT(ISNUMBER(W2131)),W2131&gt;A2131),"",DATEDIF(W2131,A2131,"Y")&amp;" years, "&amp;DATEDIF(W2131,A2131,"YM")&amp;" months, "&amp;DATEDIF(W2131,A2131,"MD")&amp;" days")</f>
        <v/>
      </c>
      <c r="AR2131" s="175">
        <f>IF($B2131="","",TEXT($A2131,"yyyymmdd")&amp;"_P"&amp;$C2131&amp;"_C"&amp;$F2131&amp;"_"&amp;TRIM(RIGHT(SUBSTITUTE(TRIM(SUBSTITUTE($M2131,CHAR(160)," "))," ",REPT(" ",60)),60))&amp;IF($Q2131="","","-"&amp;TRIM(RIGHT(SUBSTITUTE(TRIM(SUBSTITUTE($Q2131,CHAR(160)," "))," ",REPT(" ",60)),60)))&amp;IF($U2131="","","-"&amp;TRIM(RIGHT(SUBSTITUTE(TRIM(SUBSTITUTE($U2131,CHAR(160)," "))," ",REPT(" ",60)),60)))&amp;".jpg")</f>
        <v/>
      </c>
    </row>
    <row r="2132" ht="14" customHeight="1">
      <c r="O2132" s="196">
        <f>_xlfn.LET(_xlpm.d,_xlfn.XLOOKUP(M2132,'[1]Birth Dates'!$A:$A,'[1]Birth Dates'!$B:$B,"",0),IF(_xlpm.d=0,"",_xlpm.d))</f>
        <v/>
      </c>
      <c r="P2132" s="196">
        <f>IF(OR(O2132="",A2132="",NOT(ISNUMBER(O2132)),O2132&gt;A2132),"",DATEDIF(O2132,A2132,"Y")&amp;" years, "&amp;DATEDIF(O2132,A2132,"YM")&amp;" months, "&amp;DATEDIF(O2132,A2132,"MD")&amp;" days")</f>
        <v/>
      </c>
      <c r="S2132" s="196">
        <f>_xlfn.LET(_xlpm.d,_xlfn.XLOOKUP(Q2132,'[1]Birth Dates'!$A:$A,'[1]Birth Dates'!$B:$B,"",0),IF(_xlpm.d=0,"",_xlpm.d))</f>
        <v/>
      </c>
      <c r="T2132" s="196">
        <f>IF(OR(S2132="",A2132="",NOT(ISNUMBER(S2132)),S2132&gt;A2132),"",DATEDIF(S2132,A2132,"Y")&amp;" years, "&amp;DATEDIF(S2132,A2132,"YM")&amp;" months, "&amp;DATEDIF(S2132,A2132,"MD")&amp;" days")</f>
        <v/>
      </c>
      <c r="W2132" s="196">
        <f>_xlfn.LET(_xlpm.d,_xlfn.XLOOKUP(U2132,'[1]Birth Dates'!$A:$A,'[1]Birth Dates'!$B:$B,"",0),IF(_xlpm.d=0,"",_xlpm.d))</f>
        <v/>
      </c>
      <c r="X2132" s="196">
        <f>IF(OR(W2132="",A2132="",NOT(ISNUMBER(W2132)),W2132&gt;A2132),"",DATEDIF(W2132,A2132,"Y")&amp;" years, "&amp;DATEDIF(W2132,A2132,"YM")&amp;" months, "&amp;DATEDIF(W2132,A2132,"MD")&amp;" days")</f>
        <v/>
      </c>
      <c r="AR2132" s="175">
        <f>IF($B2132="","",TEXT($A2132,"yyyymmdd")&amp;"_P"&amp;$C2132&amp;"_C"&amp;$F2132&amp;"_"&amp;TRIM(RIGHT(SUBSTITUTE(TRIM(SUBSTITUTE($M2132,CHAR(160)," "))," ",REPT(" ",60)),60))&amp;IF($Q2132="","","-"&amp;TRIM(RIGHT(SUBSTITUTE(TRIM(SUBSTITUTE($Q2132,CHAR(160)," "))," ",REPT(" ",60)),60)))&amp;IF($U2132="","","-"&amp;TRIM(RIGHT(SUBSTITUTE(TRIM(SUBSTITUTE($U2132,CHAR(160)," "))," ",REPT(" ",60)),60)))&amp;".jpg")</f>
        <v/>
      </c>
    </row>
    <row r="2133" ht="14" customHeight="1">
      <c r="O2133" s="196">
        <f>_xlfn.LET(_xlpm.d,_xlfn.XLOOKUP(M2133,'[1]Birth Dates'!$A:$A,'[1]Birth Dates'!$B:$B,"",0),IF(_xlpm.d=0,"",_xlpm.d))</f>
        <v/>
      </c>
      <c r="P2133" s="196">
        <f>IF(OR(O2133="",A2133="",NOT(ISNUMBER(O2133)),O2133&gt;A2133),"",DATEDIF(O2133,A2133,"Y")&amp;" years, "&amp;DATEDIF(O2133,A2133,"YM")&amp;" months, "&amp;DATEDIF(O2133,A2133,"MD")&amp;" days")</f>
        <v/>
      </c>
      <c r="S2133" s="196">
        <f>_xlfn.LET(_xlpm.d,_xlfn.XLOOKUP(Q2133,'[1]Birth Dates'!$A:$A,'[1]Birth Dates'!$B:$B,"",0),IF(_xlpm.d=0,"",_xlpm.d))</f>
        <v/>
      </c>
      <c r="T2133" s="196">
        <f>IF(OR(S2133="",A2133="",NOT(ISNUMBER(S2133)),S2133&gt;A2133),"",DATEDIF(S2133,A2133,"Y")&amp;" years, "&amp;DATEDIF(S2133,A2133,"YM")&amp;" months, "&amp;DATEDIF(S2133,A2133,"MD")&amp;" days")</f>
        <v/>
      </c>
      <c r="W2133" s="196">
        <f>_xlfn.LET(_xlpm.d,_xlfn.XLOOKUP(U2133,'[1]Birth Dates'!$A:$A,'[1]Birth Dates'!$B:$B,"",0),IF(_xlpm.d=0,"",_xlpm.d))</f>
        <v/>
      </c>
      <c r="X2133" s="196">
        <f>IF(OR(W2133="",A2133="",NOT(ISNUMBER(W2133)),W2133&gt;A2133),"",DATEDIF(W2133,A2133,"Y")&amp;" years, "&amp;DATEDIF(W2133,A2133,"YM")&amp;" months, "&amp;DATEDIF(W2133,A2133,"MD")&amp;" days")</f>
        <v/>
      </c>
      <c r="AR2133" s="175">
        <f>IF($B2133="","",TEXT($A2133,"yyyymmdd")&amp;"_P"&amp;$C2133&amp;"_C"&amp;$F2133&amp;"_"&amp;TRIM(RIGHT(SUBSTITUTE(TRIM(SUBSTITUTE($M2133,CHAR(160)," "))," ",REPT(" ",60)),60))&amp;IF($Q2133="","","-"&amp;TRIM(RIGHT(SUBSTITUTE(TRIM(SUBSTITUTE($Q2133,CHAR(160)," "))," ",REPT(" ",60)),60)))&amp;IF($U2133="","","-"&amp;TRIM(RIGHT(SUBSTITUTE(TRIM(SUBSTITUTE($U2133,CHAR(160)," "))," ",REPT(" ",60)),60)))&amp;".jpg")</f>
        <v/>
      </c>
    </row>
    <row r="2134" ht="14" customHeight="1">
      <c r="O2134" s="196">
        <f>_xlfn.LET(_xlpm.d,_xlfn.XLOOKUP(M2134,'[1]Birth Dates'!$A:$A,'[1]Birth Dates'!$B:$B,"",0),IF(_xlpm.d=0,"",_xlpm.d))</f>
        <v/>
      </c>
      <c r="P2134" s="196">
        <f>IF(OR(O2134="",A2134="",NOT(ISNUMBER(O2134)),O2134&gt;A2134),"",DATEDIF(O2134,A2134,"Y")&amp;" years, "&amp;DATEDIF(O2134,A2134,"YM")&amp;" months, "&amp;DATEDIF(O2134,A2134,"MD")&amp;" days")</f>
        <v/>
      </c>
      <c r="S2134" s="196">
        <f>_xlfn.LET(_xlpm.d,_xlfn.XLOOKUP(Q2134,'[1]Birth Dates'!$A:$A,'[1]Birth Dates'!$B:$B,"",0),IF(_xlpm.d=0,"",_xlpm.d))</f>
        <v/>
      </c>
      <c r="T2134" s="196">
        <f>IF(OR(S2134="",A2134="",NOT(ISNUMBER(S2134)),S2134&gt;A2134),"",DATEDIF(S2134,A2134,"Y")&amp;" years, "&amp;DATEDIF(S2134,A2134,"YM")&amp;" months, "&amp;DATEDIF(S2134,A2134,"MD")&amp;" days")</f>
        <v/>
      </c>
      <c r="W2134" s="196">
        <f>_xlfn.LET(_xlpm.d,_xlfn.XLOOKUP(U2134,'[1]Birth Dates'!$A:$A,'[1]Birth Dates'!$B:$B,"",0),IF(_xlpm.d=0,"",_xlpm.d))</f>
        <v/>
      </c>
      <c r="X2134" s="196">
        <f>IF(OR(W2134="",A2134="",NOT(ISNUMBER(W2134)),W2134&gt;A2134),"",DATEDIF(W2134,A2134,"Y")&amp;" years, "&amp;DATEDIF(W2134,A2134,"YM")&amp;" months, "&amp;DATEDIF(W2134,A2134,"MD")&amp;" days")</f>
        <v/>
      </c>
      <c r="AR2134" s="175">
        <f>IF($B2134="","",TEXT($A2134,"yyyymmdd")&amp;"_P"&amp;$C2134&amp;"_C"&amp;$F2134&amp;"_"&amp;TRIM(RIGHT(SUBSTITUTE(TRIM(SUBSTITUTE($M2134,CHAR(160)," "))," ",REPT(" ",60)),60))&amp;IF($Q2134="","","-"&amp;TRIM(RIGHT(SUBSTITUTE(TRIM(SUBSTITUTE($Q2134,CHAR(160)," "))," ",REPT(" ",60)),60)))&amp;IF($U2134="","","-"&amp;TRIM(RIGHT(SUBSTITUTE(TRIM(SUBSTITUTE($U2134,CHAR(160)," "))," ",REPT(" ",60)),60)))&amp;".jpg")</f>
        <v/>
      </c>
    </row>
    <row r="2135" ht="14" customHeight="1">
      <c r="O2135" s="196">
        <f>_xlfn.LET(_xlpm.d,_xlfn.XLOOKUP(M2135,'[1]Birth Dates'!$A:$A,'[1]Birth Dates'!$B:$B,"",0),IF(_xlpm.d=0,"",_xlpm.d))</f>
        <v/>
      </c>
      <c r="P2135" s="196">
        <f>IF(OR(O2135="",A2135="",NOT(ISNUMBER(O2135)),O2135&gt;A2135),"",DATEDIF(O2135,A2135,"Y")&amp;" years, "&amp;DATEDIF(O2135,A2135,"YM")&amp;" months, "&amp;DATEDIF(O2135,A2135,"MD")&amp;" days")</f>
        <v/>
      </c>
      <c r="S2135" s="196">
        <f>_xlfn.LET(_xlpm.d,_xlfn.XLOOKUP(Q2135,'[1]Birth Dates'!$A:$A,'[1]Birth Dates'!$B:$B,"",0),IF(_xlpm.d=0,"",_xlpm.d))</f>
        <v/>
      </c>
      <c r="T2135" s="196">
        <f>IF(OR(S2135="",A2135="",NOT(ISNUMBER(S2135)),S2135&gt;A2135),"",DATEDIF(S2135,A2135,"Y")&amp;" years, "&amp;DATEDIF(S2135,A2135,"YM")&amp;" months, "&amp;DATEDIF(S2135,A2135,"MD")&amp;" days")</f>
        <v/>
      </c>
      <c r="W2135" s="196">
        <f>_xlfn.LET(_xlpm.d,_xlfn.XLOOKUP(U2135,'[1]Birth Dates'!$A:$A,'[1]Birth Dates'!$B:$B,"",0),IF(_xlpm.d=0,"",_xlpm.d))</f>
        <v/>
      </c>
      <c r="X2135" s="196">
        <f>IF(OR(W2135="",A2135="",NOT(ISNUMBER(W2135)),W2135&gt;A2135),"",DATEDIF(W2135,A2135,"Y")&amp;" years, "&amp;DATEDIF(W2135,A2135,"YM")&amp;" months, "&amp;DATEDIF(W2135,A2135,"MD")&amp;" days")</f>
        <v/>
      </c>
      <c r="AR2135" s="175">
        <f>IF($B2135="","",TEXT($A2135,"yyyymmdd")&amp;"_P"&amp;$C2135&amp;"_C"&amp;$F2135&amp;"_"&amp;TRIM(RIGHT(SUBSTITUTE(TRIM(SUBSTITUTE($M2135,CHAR(160)," "))," ",REPT(" ",60)),60))&amp;IF($Q2135="","","-"&amp;TRIM(RIGHT(SUBSTITUTE(TRIM(SUBSTITUTE($Q2135,CHAR(160)," "))," ",REPT(" ",60)),60)))&amp;IF($U2135="","","-"&amp;TRIM(RIGHT(SUBSTITUTE(TRIM(SUBSTITUTE($U2135,CHAR(160)," "))," ",REPT(" ",60)),60)))&amp;".jpg")</f>
        <v/>
      </c>
    </row>
    <row r="2136" ht="14" customHeight="1">
      <c r="O2136" s="196">
        <f>_xlfn.LET(_xlpm.d,_xlfn.XLOOKUP(M2136,'[1]Birth Dates'!$A:$A,'[1]Birth Dates'!$B:$B,"",0),IF(_xlpm.d=0,"",_xlpm.d))</f>
        <v/>
      </c>
      <c r="P2136" s="196">
        <f>IF(OR(O2136="",A2136="",NOT(ISNUMBER(O2136)),O2136&gt;A2136),"",DATEDIF(O2136,A2136,"Y")&amp;" years, "&amp;DATEDIF(O2136,A2136,"YM")&amp;" months, "&amp;DATEDIF(O2136,A2136,"MD")&amp;" days")</f>
        <v/>
      </c>
      <c r="S2136" s="196">
        <f>_xlfn.LET(_xlpm.d,_xlfn.XLOOKUP(Q2136,'[1]Birth Dates'!$A:$A,'[1]Birth Dates'!$B:$B,"",0),IF(_xlpm.d=0,"",_xlpm.d))</f>
        <v/>
      </c>
      <c r="T2136" s="196">
        <f>IF(OR(S2136="",A2136="",NOT(ISNUMBER(S2136)),S2136&gt;A2136),"",DATEDIF(S2136,A2136,"Y")&amp;" years, "&amp;DATEDIF(S2136,A2136,"YM")&amp;" months, "&amp;DATEDIF(S2136,A2136,"MD")&amp;" days")</f>
        <v/>
      </c>
      <c r="W2136" s="196">
        <f>_xlfn.LET(_xlpm.d,_xlfn.XLOOKUP(U2136,'[1]Birth Dates'!$A:$A,'[1]Birth Dates'!$B:$B,"",0),IF(_xlpm.d=0,"",_xlpm.d))</f>
        <v/>
      </c>
      <c r="X2136" s="196">
        <f>IF(OR(W2136="",A2136="",NOT(ISNUMBER(W2136)),W2136&gt;A2136),"",DATEDIF(W2136,A2136,"Y")&amp;" years, "&amp;DATEDIF(W2136,A2136,"YM")&amp;" months, "&amp;DATEDIF(W2136,A2136,"MD")&amp;" days")</f>
        <v/>
      </c>
      <c r="AR2136" s="175">
        <f>IF($B2136="","",TEXT($A2136,"yyyymmdd")&amp;"_P"&amp;$C2136&amp;"_C"&amp;$F2136&amp;"_"&amp;TRIM(RIGHT(SUBSTITUTE(TRIM(SUBSTITUTE($M2136,CHAR(160)," "))," ",REPT(" ",60)),60))&amp;IF($Q2136="","","-"&amp;TRIM(RIGHT(SUBSTITUTE(TRIM(SUBSTITUTE($Q2136,CHAR(160)," "))," ",REPT(" ",60)),60)))&amp;IF($U2136="","","-"&amp;TRIM(RIGHT(SUBSTITUTE(TRIM(SUBSTITUTE($U2136,CHAR(160)," "))," ",REPT(" ",60)),60)))&amp;".jpg")</f>
        <v/>
      </c>
    </row>
    <row r="2137" ht="14" customHeight="1">
      <c r="O2137" s="196">
        <f>_xlfn.LET(_xlpm.d,_xlfn.XLOOKUP(M2137,'[1]Birth Dates'!$A:$A,'[1]Birth Dates'!$B:$B,"",0),IF(_xlpm.d=0,"",_xlpm.d))</f>
        <v/>
      </c>
      <c r="P2137" s="196">
        <f>IF(OR(O2137="",A2137="",NOT(ISNUMBER(O2137)),O2137&gt;A2137),"",DATEDIF(O2137,A2137,"Y")&amp;" years, "&amp;DATEDIF(O2137,A2137,"YM")&amp;" months, "&amp;DATEDIF(O2137,A2137,"MD")&amp;" days")</f>
        <v/>
      </c>
      <c r="S2137" s="196">
        <f>_xlfn.LET(_xlpm.d,_xlfn.XLOOKUP(Q2137,'[1]Birth Dates'!$A:$A,'[1]Birth Dates'!$B:$B,"",0),IF(_xlpm.d=0,"",_xlpm.d))</f>
        <v/>
      </c>
      <c r="T2137" s="196">
        <f>IF(OR(S2137="",A2137="",NOT(ISNUMBER(S2137)),S2137&gt;A2137),"",DATEDIF(S2137,A2137,"Y")&amp;" years, "&amp;DATEDIF(S2137,A2137,"YM")&amp;" months, "&amp;DATEDIF(S2137,A2137,"MD")&amp;" days")</f>
        <v/>
      </c>
      <c r="W2137" s="196">
        <f>_xlfn.LET(_xlpm.d,_xlfn.XLOOKUP(U2137,'[1]Birth Dates'!$A:$A,'[1]Birth Dates'!$B:$B,"",0),IF(_xlpm.d=0,"",_xlpm.d))</f>
        <v/>
      </c>
      <c r="X2137" s="196">
        <f>IF(OR(W2137="",A2137="",NOT(ISNUMBER(W2137)),W2137&gt;A2137),"",DATEDIF(W2137,A2137,"Y")&amp;" years, "&amp;DATEDIF(W2137,A2137,"YM")&amp;" months, "&amp;DATEDIF(W2137,A2137,"MD")&amp;" days")</f>
        <v/>
      </c>
      <c r="AR2137" s="175">
        <f>IF($B2137="","",TEXT($A2137,"yyyymmdd")&amp;"_P"&amp;$C2137&amp;"_C"&amp;$F2137&amp;"_"&amp;TRIM(RIGHT(SUBSTITUTE(TRIM(SUBSTITUTE($M2137,CHAR(160)," "))," ",REPT(" ",60)),60))&amp;IF($Q2137="","","-"&amp;TRIM(RIGHT(SUBSTITUTE(TRIM(SUBSTITUTE($Q2137,CHAR(160)," "))," ",REPT(" ",60)),60)))&amp;IF($U2137="","","-"&amp;TRIM(RIGHT(SUBSTITUTE(TRIM(SUBSTITUTE($U2137,CHAR(160)," "))," ",REPT(" ",60)),60)))&amp;".jpg")</f>
        <v/>
      </c>
    </row>
    <row r="2138" ht="14" customHeight="1">
      <c r="O2138" s="196">
        <f>_xlfn.LET(_xlpm.d,_xlfn.XLOOKUP(M2138,'[1]Birth Dates'!$A:$A,'[1]Birth Dates'!$B:$B,"",0),IF(_xlpm.d=0,"",_xlpm.d))</f>
        <v/>
      </c>
      <c r="P2138" s="196">
        <f>IF(OR(O2138="",A2138="",NOT(ISNUMBER(O2138)),O2138&gt;A2138),"",DATEDIF(O2138,A2138,"Y")&amp;" years, "&amp;DATEDIF(O2138,A2138,"YM")&amp;" months, "&amp;DATEDIF(O2138,A2138,"MD")&amp;" days")</f>
        <v/>
      </c>
      <c r="S2138" s="196">
        <f>_xlfn.LET(_xlpm.d,_xlfn.XLOOKUP(Q2138,'[1]Birth Dates'!$A:$A,'[1]Birth Dates'!$B:$B,"",0),IF(_xlpm.d=0,"",_xlpm.d))</f>
        <v/>
      </c>
      <c r="T2138" s="196">
        <f>IF(OR(S2138="",A2138="",NOT(ISNUMBER(S2138)),S2138&gt;A2138),"",DATEDIF(S2138,A2138,"Y")&amp;" years, "&amp;DATEDIF(S2138,A2138,"YM")&amp;" months, "&amp;DATEDIF(S2138,A2138,"MD")&amp;" days")</f>
        <v/>
      </c>
      <c r="W2138" s="196">
        <f>_xlfn.LET(_xlpm.d,_xlfn.XLOOKUP(U2138,'[1]Birth Dates'!$A:$A,'[1]Birth Dates'!$B:$B,"",0),IF(_xlpm.d=0,"",_xlpm.d))</f>
        <v/>
      </c>
      <c r="X2138" s="196">
        <f>IF(OR(W2138="",A2138="",NOT(ISNUMBER(W2138)),W2138&gt;A2138),"",DATEDIF(W2138,A2138,"Y")&amp;" years, "&amp;DATEDIF(W2138,A2138,"YM")&amp;" months, "&amp;DATEDIF(W2138,A2138,"MD")&amp;" days")</f>
        <v/>
      </c>
      <c r="AR2138" s="175">
        <f>IF($B2138="","",TEXT($A2138,"yyyymmdd")&amp;"_P"&amp;$C2138&amp;"_C"&amp;$F2138&amp;"_"&amp;TRIM(RIGHT(SUBSTITUTE(TRIM(SUBSTITUTE($M2138,CHAR(160)," "))," ",REPT(" ",60)),60))&amp;IF($Q2138="","","-"&amp;TRIM(RIGHT(SUBSTITUTE(TRIM(SUBSTITUTE($Q2138,CHAR(160)," "))," ",REPT(" ",60)),60)))&amp;IF($U2138="","","-"&amp;TRIM(RIGHT(SUBSTITUTE(TRIM(SUBSTITUTE($U2138,CHAR(160)," "))," ",REPT(" ",60)),60)))&amp;".jpg")</f>
        <v/>
      </c>
    </row>
    <row r="2139" ht="14" customHeight="1">
      <c r="O2139" s="196">
        <f>_xlfn.LET(_xlpm.d,_xlfn.XLOOKUP(M2139,'[1]Birth Dates'!$A:$A,'[1]Birth Dates'!$B:$B,"",0),IF(_xlpm.d=0,"",_xlpm.d))</f>
        <v/>
      </c>
      <c r="P2139" s="196">
        <f>IF(OR(O2139="",A2139="",NOT(ISNUMBER(O2139)),O2139&gt;A2139),"",DATEDIF(O2139,A2139,"Y")&amp;" years, "&amp;DATEDIF(O2139,A2139,"YM")&amp;" months, "&amp;DATEDIF(O2139,A2139,"MD")&amp;" days")</f>
        <v/>
      </c>
      <c r="S2139" s="196">
        <f>_xlfn.LET(_xlpm.d,_xlfn.XLOOKUP(Q2139,'[1]Birth Dates'!$A:$A,'[1]Birth Dates'!$B:$B,"",0),IF(_xlpm.d=0,"",_xlpm.d))</f>
        <v/>
      </c>
      <c r="T2139" s="196">
        <f>IF(OR(S2139="",A2139="",NOT(ISNUMBER(S2139)),S2139&gt;A2139),"",DATEDIF(S2139,A2139,"Y")&amp;" years, "&amp;DATEDIF(S2139,A2139,"YM")&amp;" months, "&amp;DATEDIF(S2139,A2139,"MD")&amp;" days")</f>
        <v/>
      </c>
      <c r="W2139" s="196">
        <f>_xlfn.LET(_xlpm.d,_xlfn.XLOOKUP(U2139,'[1]Birth Dates'!$A:$A,'[1]Birth Dates'!$B:$B,"",0),IF(_xlpm.d=0,"",_xlpm.d))</f>
        <v/>
      </c>
      <c r="X2139" s="196">
        <f>IF(OR(W2139="",A2139="",NOT(ISNUMBER(W2139)),W2139&gt;A2139),"",DATEDIF(W2139,A2139,"Y")&amp;" years, "&amp;DATEDIF(W2139,A2139,"YM")&amp;" months, "&amp;DATEDIF(W2139,A2139,"MD")&amp;" days")</f>
        <v/>
      </c>
      <c r="AR2139" s="175">
        <f>IF($B2139="","",TEXT($A2139,"yyyymmdd")&amp;"_P"&amp;$C2139&amp;"_C"&amp;$F2139&amp;"_"&amp;TRIM(RIGHT(SUBSTITUTE(TRIM(SUBSTITUTE($M2139,CHAR(160)," "))," ",REPT(" ",60)),60))&amp;IF($Q2139="","","-"&amp;TRIM(RIGHT(SUBSTITUTE(TRIM(SUBSTITUTE($Q2139,CHAR(160)," "))," ",REPT(" ",60)),60)))&amp;IF($U2139="","","-"&amp;TRIM(RIGHT(SUBSTITUTE(TRIM(SUBSTITUTE($U2139,CHAR(160)," "))," ",REPT(" ",60)),60)))&amp;".jpg")</f>
        <v/>
      </c>
    </row>
    <row r="2140" ht="14" customHeight="1">
      <c r="O2140" s="196">
        <f>_xlfn.LET(_xlpm.d,_xlfn.XLOOKUP(M2140,'[1]Birth Dates'!$A:$A,'[1]Birth Dates'!$B:$B,"",0),IF(_xlpm.d=0,"",_xlpm.d))</f>
        <v/>
      </c>
      <c r="P2140" s="196">
        <f>IF(OR(O2140="",A2140="",NOT(ISNUMBER(O2140)),O2140&gt;A2140),"",DATEDIF(O2140,A2140,"Y")&amp;" years, "&amp;DATEDIF(O2140,A2140,"YM")&amp;" months, "&amp;DATEDIF(O2140,A2140,"MD")&amp;" days")</f>
        <v/>
      </c>
      <c r="S2140" s="196">
        <f>_xlfn.LET(_xlpm.d,_xlfn.XLOOKUP(Q2140,'[1]Birth Dates'!$A:$A,'[1]Birth Dates'!$B:$B,"",0),IF(_xlpm.d=0,"",_xlpm.d))</f>
        <v/>
      </c>
      <c r="T2140" s="196">
        <f>IF(OR(S2140="",A2140="",NOT(ISNUMBER(S2140)),S2140&gt;A2140),"",DATEDIF(S2140,A2140,"Y")&amp;" years, "&amp;DATEDIF(S2140,A2140,"YM")&amp;" months, "&amp;DATEDIF(S2140,A2140,"MD")&amp;" days")</f>
        <v/>
      </c>
      <c r="W2140" s="196">
        <f>_xlfn.LET(_xlpm.d,_xlfn.XLOOKUP(U2140,'[1]Birth Dates'!$A:$A,'[1]Birth Dates'!$B:$B,"",0),IF(_xlpm.d=0,"",_xlpm.d))</f>
        <v/>
      </c>
      <c r="X2140" s="196">
        <f>IF(OR(W2140="",A2140="",NOT(ISNUMBER(W2140)),W2140&gt;A2140),"",DATEDIF(W2140,A2140,"Y")&amp;" years, "&amp;DATEDIF(W2140,A2140,"YM")&amp;" months, "&amp;DATEDIF(W2140,A2140,"MD")&amp;" days")</f>
        <v/>
      </c>
      <c r="AR2140" s="175">
        <f>IF($B2140="","",TEXT($A2140,"yyyymmdd")&amp;"_P"&amp;$C2140&amp;"_C"&amp;$F2140&amp;"_"&amp;TRIM(RIGHT(SUBSTITUTE(TRIM(SUBSTITUTE($M2140,CHAR(160)," "))," ",REPT(" ",60)),60))&amp;IF($Q2140="","","-"&amp;TRIM(RIGHT(SUBSTITUTE(TRIM(SUBSTITUTE($Q2140,CHAR(160)," "))," ",REPT(" ",60)),60)))&amp;IF($U2140="","","-"&amp;TRIM(RIGHT(SUBSTITUTE(TRIM(SUBSTITUTE($U2140,CHAR(160)," "))," ",REPT(" ",60)),60)))&amp;".jpg")</f>
        <v/>
      </c>
    </row>
    <row r="2141" ht="14" customHeight="1">
      <c r="O2141" s="196">
        <f>_xlfn.LET(_xlpm.d,_xlfn.XLOOKUP(M2141,'[1]Birth Dates'!$A:$A,'[1]Birth Dates'!$B:$B,"",0),IF(_xlpm.d=0,"",_xlpm.d))</f>
        <v/>
      </c>
      <c r="P2141" s="196">
        <f>IF(OR(O2141="",A2141="",NOT(ISNUMBER(O2141)),O2141&gt;A2141),"",DATEDIF(O2141,A2141,"Y")&amp;" years, "&amp;DATEDIF(O2141,A2141,"YM")&amp;" months, "&amp;DATEDIF(O2141,A2141,"MD")&amp;" days")</f>
        <v/>
      </c>
      <c r="S2141" s="196">
        <f>_xlfn.LET(_xlpm.d,_xlfn.XLOOKUP(Q2141,'[1]Birth Dates'!$A:$A,'[1]Birth Dates'!$B:$B,"",0),IF(_xlpm.d=0,"",_xlpm.d))</f>
        <v/>
      </c>
      <c r="T2141" s="196">
        <f>IF(OR(S2141="",A2141="",NOT(ISNUMBER(S2141)),S2141&gt;A2141),"",DATEDIF(S2141,A2141,"Y")&amp;" years, "&amp;DATEDIF(S2141,A2141,"YM")&amp;" months, "&amp;DATEDIF(S2141,A2141,"MD")&amp;" days")</f>
        <v/>
      </c>
      <c r="W2141" s="196">
        <f>_xlfn.LET(_xlpm.d,_xlfn.XLOOKUP(U2141,'[1]Birth Dates'!$A:$A,'[1]Birth Dates'!$B:$B,"",0),IF(_xlpm.d=0,"",_xlpm.d))</f>
        <v/>
      </c>
      <c r="X2141" s="196">
        <f>IF(OR(W2141="",A2141="",NOT(ISNUMBER(W2141)),W2141&gt;A2141),"",DATEDIF(W2141,A2141,"Y")&amp;" years, "&amp;DATEDIF(W2141,A2141,"YM")&amp;" months, "&amp;DATEDIF(W2141,A2141,"MD")&amp;" days")</f>
        <v/>
      </c>
      <c r="AR2141" s="175">
        <f>IF($B2141="","",TEXT($A2141,"yyyymmdd")&amp;"_P"&amp;$C2141&amp;"_C"&amp;$F2141&amp;"_"&amp;TRIM(RIGHT(SUBSTITUTE(TRIM(SUBSTITUTE($M2141,CHAR(160)," "))," ",REPT(" ",60)),60))&amp;IF($Q2141="","","-"&amp;TRIM(RIGHT(SUBSTITUTE(TRIM(SUBSTITUTE($Q2141,CHAR(160)," "))," ",REPT(" ",60)),60)))&amp;IF($U2141="","","-"&amp;TRIM(RIGHT(SUBSTITUTE(TRIM(SUBSTITUTE($U2141,CHAR(160)," "))," ",REPT(" ",60)),60)))&amp;".jpg")</f>
        <v/>
      </c>
    </row>
    <row r="2142" ht="14" customHeight="1">
      <c r="O2142" s="196">
        <f>_xlfn.LET(_xlpm.d,_xlfn.XLOOKUP(M2142,'[1]Birth Dates'!$A:$A,'[1]Birth Dates'!$B:$B,"",0),IF(_xlpm.d=0,"",_xlpm.d))</f>
        <v/>
      </c>
      <c r="P2142" s="196">
        <f>IF(OR(O2142="",A2142="",NOT(ISNUMBER(O2142)),O2142&gt;A2142),"",DATEDIF(O2142,A2142,"Y")&amp;" years, "&amp;DATEDIF(O2142,A2142,"YM")&amp;" months, "&amp;DATEDIF(O2142,A2142,"MD")&amp;" days")</f>
        <v/>
      </c>
      <c r="S2142" s="196">
        <f>_xlfn.LET(_xlpm.d,_xlfn.XLOOKUP(Q2142,'[1]Birth Dates'!$A:$A,'[1]Birth Dates'!$B:$B,"",0),IF(_xlpm.d=0,"",_xlpm.d))</f>
        <v/>
      </c>
      <c r="T2142" s="196">
        <f>IF(OR(S2142="",A2142="",NOT(ISNUMBER(S2142)),S2142&gt;A2142),"",DATEDIF(S2142,A2142,"Y")&amp;" years, "&amp;DATEDIF(S2142,A2142,"YM")&amp;" months, "&amp;DATEDIF(S2142,A2142,"MD")&amp;" days")</f>
        <v/>
      </c>
      <c r="W2142" s="196">
        <f>_xlfn.LET(_xlpm.d,_xlfn.XLOOKUP(U2142,'[1]Birth Dates'!$A:$A,'[1]Birth Dates'!$B:$B,"",0),IF(_xlpm.d=0,"",_xlpm.d))</f>
        <v/>
      </c>
      <c r="X2142" s="196">
        <f>IF(OR(W2142="",A2142="",NOT(ISNUMBER(W2142)),W2142&gt;A2142),"",DATEDIF(W2142,A2142,"Y")&amp;" years, "&amp;DATEDIF(W2142,A2142,"YM")&amp;" months, "&amp;DATEDIF(W2142,A2142,"MD")&amp;" days")</f>
        <v/>
      </c>
      <c r="AR2142" s="175">
        <f>IF($B2142="","",TEXT($A2142,"yyyymmdd")&amp;"_P"&amp;$C2142&amp;"_C"&amp;$F2142&amp;"_"&amp;TRIM(RIGHT(SUBSTITUTE(TRIM(SUBSTITUTE($M2142,CHAR(160)," "))," ",REPT(" ",60)),60))&amp;IF($Q2142="","","-"&amp;TRIM(RIGHT(SUBSTITUTE(TRIM(SUBSTITUTE($Q2142,CHAR(160)," "))," ",REPT(" ",60)),60)))&amp;IF($U2142="","","-"&amp;TRIM(RIGHT(SUBSTITUTE(TRIM(SUBSTITUTE($U2142,CHAR(160)," "))," ",REPT(" ",60)),60)))&amp;".jpg")</f>
        <v/>
      </c>
    </row>
    <row r="2143" ht="14" customHeight="1">
      <c r="O2143" s="196">
        <f>_xlfn.LET(_xlpm.d,_xlfn.XLOOKUP(M2143,'[1]Birth Dates'!$A:$A,'[1]Birth Dates'!$B:$B,"",0),IF(_xlpm.d=0,"",_xlpm.d))</f>
        <v/>
      </c>
      <c r="P2143" s="196">
        <f>IF(OR(O2143="",A2143="",NOT(ISNUMBER(O2143)),O2143&gt;A2143),"",DATEDIF(O2143,A2143,"Y")&amp;" years, "&amp;DATEDIF(O2143,A2143,"YM")&amp;" months, "&amp;DATEDIF(O2143,A2143,"MD")&amp;" days")</f>
        <v/>
      </c>
      <c r="S2143" s="196">
        <f>_xlfn.LET(_xlpm.d,_xlfn.XLOOKUP(Q2143,'[1]Birth Dates'!$A:$A,'[1]Birth Dates'!$B:$B,"",0),IF(_xlpm.d=0,"",_xlpm.d))</f>
        <v/>
      </c>
      <c r="T2143" s="196">
        <f>IF(OR(S2143="",A2143="",NOT(ISNUMBER(S2143)),S2143&gt;A2143),"",DATEDIF(S2143,A2143,"Y")&amp;" years, "&amp;DATEDIF(S2143,A2143,"YM")&amp;" months, "&amp;DATEDIF(S2143,A2143,"MD")&amp;" days")</f>
        <v/>
      </c>
      <c r="W2143" s="196">
        <f>_xlfn.LET(_xlpm.d,_xlfn.XLOOKUP(U2143,'[1]Birth Dates'!$A:$A,'[1]Birth Dates'!$B:$B,"",0),IF(_xlpm.d=0,"",_xlpm.d))</f>
        <v/>
      </c>
      <c r="X2143" s="196">
        <f>IF(OR(W2143="",A2143="",NOT(ISNUMBER(W2143)),W2143&gt;A2143),"",DATEDIF(W2143,A2143,"Y")&amp;" years, "&amp;DATEDIF(W2143,A2143,"YM")&amp;" months, "&amp;DATEDIF(W2143,A2143,"MD")&amp;" days")</f>
        <v/>
      </c>
      <c r="AR2143" s="226">
        <f>IF($B2143="","",TEXT($A2143,"yyyymmdd")&amp;"_P"&amp;$C2143&amp;"_C"&amp;$F2143&amp;"_"&amp;TRIM(RIGHT(SUBSTITUTE(TRIM(SUBSTITUTE($M2143,CHAR(160)," "))," ",REPT(" ",60)),60))&amp;IF($Q2143="","","-"&amp;TRIM(RIGHT(SUBSTITUTE(TRIM(SUBSTITUTE($Q2143,CHAR(160)," "))," ",REPT(" ",60)),60)))&amp;IF($U2143="","","-"&amp;TRIM(RIGHT(SUBSTITUTE(TRIM(SUBSTITUTE($U2143,CHAR(160)," "))," ",REPT(" ",60)),60)))&amp;".jpg")</f>
        <v/>
      </c>
    </row>
    <row r="2144" ht="14" customHeight="1">
      <c r="O2144" s="196">
        <f>_xlfn.LET(_xlpm.d,_xlfn.XLOOKUP(M2144,'[1]Birth Dates'!$A:$A,'[1]Birth Dates'!$B:$B,"",0),IF(_xlpm.d=0,"",_xlpm.d))</f>
        <v/>
      </c>
      <c r="P2144" s="196">
        <f>IF(OR(O2144="",A2144="",NOT(ISNUMBER(O2144)),O2144&gt;A2144),"",DATEDIF(O2144,A2144,"Y")&amp;" years, "&amp;DATEDIF(O2144,A2144,"YM")&amp;" months, "&amp;DATEDIF(O2144,A2144,"MD")&amp;" days")</f>
        <v/>
      </c>
      <c r="S2144" s="196">
        <f>_xlfn.LET(_xlpm.d,_xlfn.XLOOKUP(Q2144,'[1]Birth Dates'!$A:$A,'[1]Birth Dates'!$B:$B,"",0),IF(_xlpm.d=0,"",_xlpm.d))</f>
        <v/>
      </c>
      <c r="T2144" s="196">
        <f>IF(OR(S2144="",A2144="",NOT(ISNUMBER(S2144)),S2144&gt;A2144),"",DATEDIF(S2144,A2144,"Y")&amp;" years, "&amp;DATEDIF(S2144,A2144,"YM")&amp;" months, "&amp;DATEDIF(S2144,A2144,"MD")&amp;" days")</f>
        <v/>
      </c>
      <c r="W2144" s="196">
        <f>_xlfn.LET(_xlpm.d,_xlfn.XLOOKUP(U2144,'[1]Birth Dates'!$A:$A,'[1]Birth Dates'!$B:$B,"",0),IF(_xlpm.d=0,"",_xlpm.d))</f>
        <v/>
      </c>
      <c r="X2144" s="196">
        <f>IF(OR(W2144="",A2144="",NOT(ISNUMBER(W2144)),W2144&gt;A2144),"",DATEDIF(W2144,A2144,"Y")&amp;" years, "&amp;DATEDIF(W2144,A2144,"YM")&amp;" months, "&amp;DATEDIF(W2144,A2144,"MD")&amp;" days")</f>
        <v/>
      </c>
      <c r="AR2144" s="175">
        <f>IF($B2144="","",TEXT($A2144,"yyyymmdd")&amp;"_P"&amp;$C2144&amp;"_C"&amp;$F2144&amp;"_"&amp;TRIM(RIGHT(SUBSTITUTE(TRIM(SUBSTITUTE($M2144,CHAR(160)," "))," ",REPT(" ",60)),60))&amp;IF($Q2144="","","-"&amp;TRIM(RIGHT(SUBSTITUTE(TRIM(SUBSTITUTE($Q2144,CHAR(160)," "))," ",REPT(" ",60)),60)))&amp;IF($U2144="","","-"&amp;TRIM(RIGHT(SUBSTITUTE(TRIM(SUBSTITUTE($U2144,CHAR(160)," "))," ",REPT(" ",60)),60)))&amp;".jpg")</f>
        <v/>
      </c>
    </row>
    <row r="2145" ht="14" customHeight="1">
      <c r="O2145" s="196">
        <f>_xlfn.LET(_xlpm.d,_xlfn.XLOOKUP(M2145,'[1]Birth Dates'!$A:$A,'[1]Birth Dates'!$B:$B,"",0),IF(_xlpm.d=0,"",_xlpm.d))</f>
        <v/>
      </c>
      <c r="P2145" s="196">
        <f>IF(OR(O2145="",A2145="",NOT(ISNUMBER(O2145)),O2145&gt;A2145),"",DATEDIF(O2145,A2145,"Y")&amp;" years, "&amp;DATEDIF(O2145,A2145,"YM")&amp;" months, "&amp;DATEDIF(O2145,A2145,"MD")&amp;" days")</f>
        <v/>
      </c>
      <c r="S2145" s="196">
        <f>_xlfn.LET(_xlpm.d,_xlfn.XLOOKUP(Q2145,'[1]Birth Dates'!$A:$A,'[1]Birth Dates'!$B:$B,"",0),IF(_xlpm.d=0,"",_xlpm.d))</f>
        <v/>
      </c>
      <c r="T2145" s="196">
        <f>IF(OR(S2145="",A2145="",NOT(ISNUMBER(S2145)),S2145&gt;A2145),"",DATEDIF(S2145,A2145,"Y")&amp;" years, "&amp;DATEDIF(S2145,A2145,"YM")&amp;" months, "&amp;DATEDIF(S2145,A2145,"MD")&amp;" days")</f>
        <v/>
      </c>
      <c r="W2145" s="196">
        <f>_xlfn.LET(_xlpm.d,_xlfn.XLOOKUP(U2145,'[1]Birth Dates'!$A:$A,'[1]Birth Dates'!$B:$B,"",0),IF(_xlpm.d=0,"",_xlpm.d))</f>
        <v/>
      </c>
      <c r="X2145" s="196">
        <f>IF(OR(W2145="",A2145="",NOT(ISNUMBER(W2145)),W2145&gt;A2145),"",DATEDIF(W2145,A2145,"Y")&amp;" years, "&amp;DATEDIF(W2145,A2145,"YM")&amp;" months, "&amp;DATEDIF(W2145,A2145,"MD")&amp;" days")</f>
        <v/>
      </c>
      <c r="AR2145" s="175">
        <f>IF($B2145="","",TEXT($A2145,"yyyymmdd")&amp;"_P"&amp;$C2145&amp;"_C"&amp;$F2145&amp;"_"&amp;TRIM(RIGHT(SUBSTITUTE(TRIM(SUBSTITUTE($M2145,CHAR(160)," "))," ",REPT(" ",60)),60))&amp;IF($Q2145="","","-"&amp;TRIM(RIGHT(SUBSTITUTE(TRIM(SUBSTITUTE($Q2145,CHAR(160)," "))," ",REPT(" ",60)),60)))&amp;IF($U2145="","","-"&amp;TRIM(RIGHT(SUBSTITUTE(TRIM(SUBSTITUTE($U2145,CHAR(160)," "))," ",REPT(" ",60)),60)))&amp;".jpg")</f>
        <v/>
      </c>
    </row>
    <row r="2146" ht="14" customHeight="1">
      <c r="O2146" s="196">
        <f>_xlfn.LET(_xlpm.d,_xlfn.XLOOKUP(M2146,'[1]Birth Dates'!$A:$A,'[1]Birth Dates'!$B:$B,"",0),IF(_xlpm.d=0,"",_xlpm.d))</f>
        <v/>
      </c>
      <c r="P2146" s="196">
        <f>IF(OR(O2146="",A2146="",NOT(ISNUMBER(O2146)),O2146&gt;A2146),"",DATEDIF(O2146,A2146,"Y")&amp;" years, "&amp;DATEDIF(O2146,A2146,"YM")&amp;" months, "&amp;DATEDIF(O2146,A2146,"MD")&amp;" days")</f>
        <v/>
      </c>
      <c r="S2146" s="196">
        <f>_xlfn.LET(_xlpm.d,_xlfn.XLOOKUP(Q2146,'[1]Birth Dates'!$A:$A,'[1]Birth Dates'!$B:$B,"",0),IF(_xlpm.d=0,"",_xlpm.d))</f>
        <v/>
      </c>
      <c r="T2146" s="196">
        <f>IF(OR(S2146="",A2146="",NOT(ISNUMBER(S2146)),S2146&gt;A2146),"",DATEDIF(S2146,A2146,"Y")&amp;" years, "&amp;DATEDIF(S2146,A2146,"YM")&amp;" months, "&amp;DATEDIF(S2146,A2146,"MD")&amp;" days")</f>
        <v/>
      </c>
      <c r="W2146" s="196">
        <f>_xlfn.LET(_xlpm.d,_xlfn.XLOOKUP(U2146,'[1]Birth Dates'!$A:$A,'[1]Birth Dates'!$B:$B,"",0),IF(_xlpm.d=0,"",_xlpm.d))</f>
        <v/>
      </c>
      <c r="X2146" s="196">
        <f>IF(OR(W2146="",A2146="",NOT(ISNUMBER(W2146)),W2146&gt;A2146),"",DATEDIF(W2146,A2146,"Y")&amp;" years, "&amp;DATEDIF(W2146,A2146,"YM")&amp;" months, "&amp;DATEDIF(W2146,A2146,"MD")&amp;" days")</f>
        <v/>
      </c>
      <c r="AR2146" s="175">
        <f>IF($B2146="","",TEXT($A2146,"yyyymmdd")&amp;"_P"&amp;$C2146&amp;"_C"&amp;$F2146&amp;"_"&amp;TRIM(RIGHT(SUBSTITUTE(TRIM(SUBSTITUTE($M2146,CHAR(160)," "))," ",REPT(" ",60)),60))&amp;IF($Q2146="","","-"&amp;TRIM(RIGHT(SUBSTITUTE(TRIM(SUBSTITUTE($Q2146,CHAR(160)," "))," ",REPT(" ",60)),60)))&amp;IF($U2146="","","-"&amp;TRIM(RIGHT(SUBSTITUTE(TRIM(SUBSTITUTE($U2146,CHAR(160)," "))," ",REPT(" ",60)),60)))&amp;".jpg")</f>
        <v/>
      </c>
    </row>
    <row r="2147" ht="14" customHeight="1">
      <c r="O2147" s="196">
        <f>_xlfn.LET(_xlpm.d,_xlfn.XLOOKUP(M2147,'[1]Birth Dates'!$A:$A,'[1]Birth Dates'!$B:$B,"",0),IF(_xlpm.d=0,"",_xlpm.d))</f>
        <v/>
      </c>
      <c r="P2147" s="196">
        <f>IF(OR(O2147="",A2147="",NOT(ISNUMBER(O2147)),O2147&gt;A2147),"",DATEDIF(O2147,A2147,"Y")&amp;" years, "&amp;DATEDIF(O2147,A2147,"YM")&amp;" months, "&amp;DATEDIF(O2147,A2147,"MD")&amp;" days")</f>
        <v/>
      </c>
      <c r="S2147" s="196">
        <f>_xlfn.LET(_xlpm.d,_xlfn.XLOOKUP(Q2147,'[1]Birth Dates'!$A:$A,'[1]Birth Dates'!$B:$B,"",0),IF(_xlpm.d=0,"",_xlpm.d))</f>
        <v/>
      </c>
      <c r="T2147" s="196">
        <f>IF(OR(S2147="",A2147="",NOT(ISNUMBER(S2147)),S2147&gt;A2147),"",DATEDIF(S2147,A2147,"Y")&amp;" years, "&amp;DATEDIF(S2147,A2147,"YM")&amp;" months, "&amp;DATEDIF(S2147,A2147,"MD")&amp;" days")</f>
        <v/>
      </c>
      <c r="W2147" s="196">
        <f>_xlfn.LET(_xlpm.d,_xlfn.XLOOKUP(U2147,'[1]Birth Dates'!$A:$A,'[1]Birth Dates'!$B:$B,"",0),IF(_xlpm.d=0,"",_xlpm.d))</f>
        <v/>
      </c>
      <c r="X2147" s="196">
        <f>IF(OR(W2147="",A2147="",NOT(ISNUMBER(W2147)),W2147&gt;A2147),"",DATEDIF(W2147,A2147,"Y")&amp;" years, "&amp;DATEDIF(W2147,A2147,"YM")&amp;" months, "&amp;DATEDIF(W2147,A2147,"MD")&amp;" days")</f>
        <v/>
      </c>
      <c r="AR2147" s="175">
        <f>IF($B2147="","",TEXT($A2147,"yyyymmdd")&amp;"_P"&amp;$C2147&amp;"_C"&amp;$F2147&amp;"_"&amp;TRIM(RIGHT(SUBSTITUTE(TRIM(SUBSTITUTE($M2147,CHAR(160)," "))," ",REPT(" ",60)),60))&amp;IF($Q2147="","","-"&amp;TRIM(RIGHT(SUBSTITUTE(TRIM(SUBSTITUTE($Q2147,CHAR(160)," "))," ",REPT(" ",60)),60)))&amp;IF($U2147="","","-"&amp;TRIM(RIGHT(SUBSTITUTE(TRIM(SUBSTITUTE($U2147,CHAR(160)," "))," ",REPT(" ",60)),60)))&amp;".jpg")</f>
        <v/>
      </c>
    </row>
    <row r="2148" ht="14" customHeight="1">
      <c r="O2148" s="196">
        <f>_xlfn.LET(_xlpm.d,_xlfn.XLOOKUP(M2148,'[1]Birth Dates'!$A:$A,'[1]Birth Dates'!$B:$B,"",0),IF(_xlpm.d=0,"",_xlpm.d))</f>
        <v/>
      </c>
      <c r="P2148" s="196">
        <f>IF(OR(O2148="",A2148="",NOT(ISNUMBER(O2148)),O2148&gt;A2148),"",DATEDIF(O2148,A2148,"Y")&amp;" years, "&amp;DATEDIF(O2148,A2148,"YM")&amp;" months, "&amp;DATEDIF(O2148,A2148,"MD")&amp;" days")</f>
        <v/>
      </c>
      <c r="S2148" s="196">
        <f>_xlfn.LET(_xlpm.d,_xlfn.XLOOKUP(Q2148,'[1]Birth Dates'!$A:$A,'[1]Birth Dates'!$B:$B,"",0),IF(_xlpm.d=0,"",_xlpm.d))</f>
        <v/>
      </c>
      <c r="T2148" s="196">
        <f>IF(OR(S2148="",A2148="",NOT(ISNUMBER(S2148)),S2148&gt;A2148),"",DATEDIF(S2148,A2148,"Y")&amp;" years, "&amp;DATEDIF(S2148,A2148,"YM")&amp;" months, "&amp;DATEDIF(S2148,A2148,"MD")&amp;" days")</f>
        <v/>
      </c>
      <c r="W2148" s="196">
        <f>_xlfn.LET(_xlpm.d,_xlfn.XLOOKUP(U2148,'[1]Birth Dates'!$A:$A,'[1]Birth Dates'!$B:$B,"",0),IF(_xlpm.d=0,"",_xlpm.d))</f>
        <v/>
      </c>
      <c r="X2148" s="196">
        <f>IF(OR(W2148="",A2148="",NOT(ISNUMBER(W2148)),W2148&gt;A2148),"",DATEDIF(W2148,A2148,"Y")&amp;" years, "&amp;DATEDIF(W2148,A2148,"YM")&amp;" months, "&amp;DATEDIF(W2148,A2148,"MD")&amp;" days")</f>
        <v/>
      </c>
      <c r="AR2148" s="175">
        <f>IF($B2148="","",TEXT($A2148,"yyyymmdd")&amp;"_P"&amp;$C2148&amp;"_C"&amp;$F2148&amp;"_"&amp;TRIM(RIGHT(SUBSTITUTE(TRIM(SUBSTITUTE($M2148,CHAR(160)," "))," ",REPT(" ",60)),60))&amp;IF($Q2148="","","-"&amp;TRIM(RIGHT(SUBSTITUTE(TRIM(SUBSTITUTE($Q2148,CHAR(160)," "))," ",REPT(" ",60)),60)))&amp;IF($U2148="","","-"&amp;TRIM(RIGHT(SUBSTITUTE(TRIM(SUBSTITUTE($U2148,CHAR(160)," "))," ",REPT(" ",60)),60)))&amp;".jpg")</f>
        <v/>
      </c>
    </row>
    <row r="2149" ht="14" customHeight="1">
      <c r="O2149" s="196">
        <f>_xlfn.LET(_xlpm.d,_xlfn.XLOOKUP(M2149,'[1]Birth Dates'!$A:$A,'[1]Birth Dates'!$B:$B,"",0),IF(_xlpm.d=0,"",_xlpm.d))</f>
        <v/>
      </c>
      <c r="P2149" s="196">
        <f>IF(OR(O2149="",A2149="",NOT(ISNUMBER(O2149)),O2149&gt;A2149),"",DATEDIF(O2149,A2149,"Y")&amp;" years, "&amp;DATEDIF(O2149,A2149,"YM")&amp;" months, "&amp;DATEDIF(O2149,A2149,"MD")&amp;" days")</f>
        <v/>
      </c>
      <c r="S2149" s="196">
        <f>_xlfn.LET(_xlpm.d,_xlfn.XLOOKUP(Q2149,'[1]Birth Dates'!$A:$A,'[1]Birth Dates'!$B:$B,"",0),IF(_xlpm.d=0,"",_xlpm.d))</f>
        <v/>
      </c>
      <c r="T2149" s="196">
        <f>IF(OR(S2149="",A2149="",NOT(ISNUMBER(S2149)),S2149&gt;A2149),"",DATEDIF(S2149,A2149,"Y")&amp;" years, "&amp;DATEDIF(S2149,A2149,"YM")&amp;" months, "&amp;DATEDIF(S2149,A2149,"MD")&amp;" days")</f>
        <v/>
      </c>
      <c r="W2149" s="196">
        <f>_xlfn.LET(_xlpm.d,_xlfn.XLOOKUP(U2149,'[1]Birth Dates'!$A:$A,'[1]Birth Dates'!$B:$B,"",0),IF(_xlpm.d=0,"",_xlpm.d))</f>
        <v/>
      </c>
      <c r="X2149" s="196">
        <f>IF(OR(W2149="",A2149="",NOT(ISNUMBER(W2149)),W2149&gt;A2149),"",DATEDIF(W2149,A2149,"Y")&amp;" years, "&amp;DATEDIF(W2149,A2149,"YM")&amp;" months, "&amp;DATEDIF(W2149,A2149,"MD")&amp;" days")</f>
        <v/>
      </c>
      <c r="AR2149" s="175">
        <f>IF($B2149="","",TEXT($A2149,"yyyymmdd")&amp;"_P"&amp;$C2149&amp;"_C"&amp;$F2149&amp;"_"&amp;TRIM(RIGHT(SUBSTITUTE(TRIM(SUBSTITUTE($M2149,CHAR(160)," "))," ",REPT(" ",60)),60))&amp;IF($Q2149="","","-"&amp;TRIM(RIGHT(SUBSTITUTE(TRIM(SUBSTITUTE($Q2149,CHAR(160)," "))," ",REPT(" ",60)),60)))&amp;IF($U2149="","","-"&amp;TRIM(RIGHT(SUBSTITUTE(TRIM(SUBSTITUTE($U2149,CHAR(160)," "))," ",REPT(" ",60)),60)))&amp;".jpg")</f>
        <v/>
      </c>
    </row>
    <row r="2150" ht="14" customHeight="1">
      <c r="O2150" s="196">
        <f>_xlfn.LET(_xlpm.d,_xlfn.XLOOKUP(M2150,'[1]Birth Dates'!$A:$A,'[1]Birth Dates'!$B:$B,"",0),IF(_xlpm.d=0,"",_xlpm.d))</f>
        <v/>
      </c>
      <c r="P2150" s="196">
        <f>IF(OR(O2150="",A2150="",NOT(ISNUMBER(O2150)),O2150&gt;A2150),"",DATEDIF(O2150,A2150,"Y")&amp;" years, "&amp;DATEDIF(O2150,A2150,"YM")&amp;" months, "&amp;DATEDIF(O2150,A2150,"MD")&amp;" days")</f>
        <v/>
      </c>
      <c r="S2150" s="196">
        <f>_xlfn.LET(_xlpm.d,_xlfn.XLOOKUP(Q2150,'[1]Birth Dates'!$A:$A,'[1]Birth Dates'!$B:$B,"",0),IF(_xlpm.d=0,"",_xlpm.d))</f>
        <v/>
      </c>
      <c r="T2150" s="196">
        <f>IF(OR(S2150="",A2150="",NOT(ISNUMBER(S2150)),S2150&gt;A2150),"",DATEDIF(S2150,A2150,"Y")&amp;" years, "&amp;DATEDIF(S2150,A2150,"YM")&amp;" months, "&amp;DATEDIF(S2150,A2150,"MD")&amp;" days")</f>
        <v/>
      </c>
      <c r="W2150" s="196">
        <f>_xlfn.LET(_xlpm.d,_xlfn.XLOOKUP(U2150,'[1]Birth Dates'!$A:$A,'[1]Birth Dates'!$B:$B,"",0),IF(_xlpm.d=0,"",_xlpm.d))</f>
        <v/>
      </c>
      <c r="X2150" s="196">
        <f>IF(OR(W2150="",A2150="",NOT(ISNUMBER(W2150)),W2150&gt;A2150),"",DATEDIF(W2150,A2150,"Y")&amp;" years, "&amp;DATEDIF(W2150,A2150,"YM")&amp;" months, "&amp;DATEDIF(W2150,A2150,"MD")&amp;" days")</f>
        <v/>
      </c>
      <c r="AR2150" s="175">
        <f>IF($B2150="","",TEXT($A2150,"yyyymmdd")&amp;"_P"&amp;$C2150&amp;"_C"&amp;$F2150&amp;"_"&amp;TRIM(RIGHT(SUBSTITUTE(TRIM(SUBSTITUTE($M2150,CHAR(160)," "))," ",REPT(" ",60)),60))&amp;IF($Q2150="","","-"&amp;TRIM(RIGHT(SUBSTITUTE(TRIM(SUBSTITUTE($Q2150,CHAR(160)," "))," ",REPT(" ",60)),60)))&amp;IF($U2150="","","-"&amp;TRIM(RIGHT(SUBSTITUTE(TRIM(SUBSTITUTE($U2150,CHAR(160)," "))," ",REPT(" ",60)),60)))&amp;".jpg")</f>
        <v/>
      </c>
    </row>
    <row r="2151" ht="14" customHeight="1">
      <c r="O2151" s="196">
        <f>_xlfn.LET(_xlpm.d,_xlfn.XLOOKUP(M2151,'[1]Birth Dates'!$A:$A,'[1]Birth Dates'!$B:$B,"",0),IF(_xlpm.d=0,"",_xlpm.d))</f>
        <v/>
      </c>
      <c r="P2151" s="196">
        <f>IF(OR(O2151="",A2151="",NOT(ISNUMBER(O2151)),O2151&gt;A2151),"",DATEDIF(O2151,A2151,"Y")&amp;" years, "&amp;DATEDIF(O2151,A2151,"YM")&amp;" months, "&amp;DATEDIF(O2151,A2151,"MD")&amp;" days")</f>
        <v/>
      </c>
      <c r="S2151" s="196">
        <f>_xlfn.LET(_xlpm.d,_xlfn.XLOOKUP(Q2151,'[1]Birth Dates'!$A:$A,'[1]Birth Dates'!$B:$B,"",0),IF(_xlpm.d=0,"",_xlpm.d))</f>
        <v/>
      </c>
      <c r="T2151" s="196">
        <f>IF(OR(S2151="",A2151="",NOT(ISNUMBER(S2151)),S2151&gt;A2151),"",DATEDIF(S2151,A2151,"Y")&amp;" years, "&amp;DATEDIF(S2151,A2151,"YM")&amp;" months, "&amp;DATEDIF(S2151,A2151,"MD")&amp;" days")</f>
        <v/>
      </c>
      <c r="W2151" s="196">
        <f>_xlfn.LET(_xlpm.d,_xlfn.XLOOKUP(U2151,'[1]Birth Dates'!$A:$A,'[1]Birth Dates'!$B:$B,"",0),IF(_xlpm.d=0,"",_xlpm.d))</f>
        <v/>
      </c>
      <c r="X2151" s="196">
        <f>IF(OR(W2151="",A2151="",NOT(ISNUMBER(W2151)),W2151&gt;A2151),"",DATEDIF(W2151,A2151,"Y")&amp;" years, "&amp;DATEDIF(W2151,A2151,"YM")&amp;" months, "&amp;DATEDIF(W2151,A2151,"MD")&amp;" days")</f>
        <v/>
      </c>
      <c r="AR2151" s="175">
        <f>IF($B2151="","",TEXT($A2151,"yyyymmdd")&amp;"_P"&amp;$C2151&amp;"_C"&amp;$F2151&amp;"_"&amp;TRIM(RIGHT(SUBSTITUTE(TRIM(SUBSTITUTE($M2151,CHAR(160)," "))," ",REPT(" ",60)),60))&amp;IF($Q2151="","","-"&amp;TRIM(RIGHT(SUBSTITUTE(TRIM(SUBSTITUTE($Q2151,CHAR(160)," "))," ",REPT(" ",60)),60)))&amp;IF($U2151="","","-"&amp;TRIM(RIGHT(SUBSTITUTE(TRIM(SUBSTITUTE($U2151,CHAR(160)," "))," ",REPT(" ",60)),60)))&amp;".jpg")</f>
        <v/>
      </c>
    </row>
    <row r="2152" ht="14" customHeight="1">
      <c r="O2152" s="196">
        <f>_xlfn.LET(_xlpm.d,_xlfn.XLOOKUP(M2152,'[1]Birth Dates'!$A:$A,'[1]Birth Dates'!$B:$B,"",0),IF(_xlpm.d=0,"",_xlpm.d))</f>
        <v/>
      </c>
      <c r="P2152" s="196">
        <f>IF(OR(O2152="",A2152="",NOT(ISNUMBER(O2152)),O2152&gt;A2152),"",DATEDIF(O2152,A2152,"Y")&amp;" years, "&amp;DATEDIF(O2152,A2152,"YM")&amp;" months, "&amp;DATEDIF(O2152,A2152,"MD")&amp;" days")</f>
        <v/>
      </c>
      <c r="S2152" s="196">
        <f>_xlfn.LET(_xlpm.d,_xlfn.XLOOKUP(Q2152,'[1]Birth Dates'!$A:$A,'[1]Birth Dates'!$B:$B,"",0),IF(_xlpm.d=0,"",_xlpm.d))</f>
        <v/>
      </c>
      <c r="T2152" s="196">
        <f>IF(OR(S2152="",A2152="",NOT(ISNUMBER(S2152)),S2152&gt;A2152),"",DATEDIF(S2152,A2152,"Y")&amp;" years, "&amp;DATEDIF(S2152,A2152,"YM")&amp;" months, "&amp;DATEDIF(S2152,A2152,"MD")&amp;" days")</f>
        <v/>
      </c>
      <c r="W2152" s="196">
        <f>_xlfn.LET(_xlpm.d,_xlfn.XLOOKUP(U2152,'[1]Birth Dates'!$A:$A,'[1]Birth Dates'!$B:$B,"",0),IF(_xlpm.d=0,"",_xlpm.d))</f>
        <v/>
      </c>
      <c r="X2152" s="196">
        <f>IF(OR(W2152="",A2152="",NOT(ISNUMBER(W2152)),W2152&gt;A2152),"",DATEDIF(W2152,A2152,"Y")&amp;" years, "&amp;DATEDIF(W2152,A2152,"YM")&amp;" months, "&amp;DATEDIF(W2152,A2152,"MD")&amp;" days")</f>
        <v/>
      </c>
      <c r="AR2152" s="175">
        <f>IF($B2152="","",TEXT($A2152,"yyyymmdd")&amp;"_P"&amp;$C2152&amp;"_C"&amp;$F2152&amp;"_"&amp;TRIM(RIGHT(SUBSTITUTE(TRIM(SUBSTITUTE($M2152,CHAR(160)," "))," ",REPT(" ",60)),60))&amp;IF($Q2152="","","-"&amp;TRIM(RIGHT(SUBSTITUTE(TRIM(SUBSTITUTE($Q2152,CHAR(160)," "))," ",REPT(" ",60)),60)))&amp;IF($U2152="","","-"&amp;TRIM(RIGHT(SUBSTITUTE(TRIM(SUBSTITUTE($U2152,CHAR(160)," "))," ",REPT(" ",60)),60)))&amp;".jpg")</f>
        <v/>
      </c>
    </row>
    <row r="2153" ht="14" customHeight="1">
      <c r="O2153" s="196">
        <f>_xlfn.LET(_xlpm.d,_xlfn.XLOOKUP(M2153,'[1]Birth Dates'!$A:$A,'[1]Birth Dates'!$B:$B,"",0),IF(_xlpm.d=0,"",_xlpm.d))</f>
        <v/>
      </c>
      <c r="P2153" s="196">
        <f>IF(OR(O2153="",A2153="",NOT(ISNUMBER(O2153)),O2153&gt;A2153),"",DATEDIF(O2153,A2153,"Y")&amp;" years, "&amp;DATEDIF(O2153,A2153,"YM")&amp;" months, "&amp;DATEDIF(O2153,A2153,"MD")&amp;" days")</f>
        <v/>
      </c>
      <c r="S2153" s="196">
        <f>_xlfn.LET(_xlpm.d,_xlfn.XLOOKUP(Q2153,'[1]Birth Dates'!$A:$A,'[1]Birth Dates'!$B:$B,"",0),IF(_xlpm.d=0,"",_xlpm.d))</f>
        <v/>
      </c>
      <c r="T2153" s="196">
        <f>IF(OR(S2153="",A2153="",NOT(ISNUMBER(S2153)),S2153&gt;A2153),"",DATEDIF(S2153,A2153,"Y")&amp;" years, "&amp;DATEDIF(S2153,A2153,"YM")&amp;" months, "&amp;DATEDIF(S2153,A2153,"MD")&amp;" days")</f>
        <v/>
      </c>
      <c r="W2153" s="196">
        <f>_xlfn.LET(_xlpm.d,_xlfn.XLOOKUP(U2153,'[1]Birth Dates'!$A:$A,'[1]Birth Dates'!$B:$B,"",0),IF(_xlpm.d=0,"",_xlpm.d))</f>
        <v/>
      </c>
      <c r="X2153" s="196">
        <f>IF(OR(W2153="",A2153="",NOT(ISNUMBER(W2153)),W2153&gt;A2153),"",DATEDIF(W2153,A2153,"Y")&amp;" years, "&amp;DATEDIF(W2153,A2153,"YM")&amp;" months, "&amp;DATEDIF(W2153,A2153,"MD")&amp;" days")</f>
        <v/>
      </c>
      <c r="AR2153" s="175">
        <f>IF($B2153="","",TEXT($A2153,"yyyymmdd")&amp;"_P"&amp;$C2153&amp;"_C"&amp;$F2153&amp;"_"&amp;TRIM(RIGHT(SUBSTITUTE(TRIM(SUBSTITUTE($M2153,CHAR(160)," "))," ",REPT(" ",60)),60))&amp;IF($Q2153="","","-"&amp;TRIM(RIGHT(SUBSTITUTE(TRIM(SUBSTITUTE($Q2153,CHAR(160)," "))," ",REPT(" ",60)),60)))&amp;IF($U2153="","","-"&amp;TRIM(RIGHT(SUBSTITUTE(TRIM(SUBSTITUTE($U2153,CHAR(160)," "))," ",REPT(" ",60)),60)))&amp;".jpg")</f>
        <v/>
      </c>
    </row>
    <row r="2154" ht="14" customHeight="1">
      <c r="O2154" s="196">
        <f>_xlfn.LET(_xlpm.d,_xlfn.XLOOKUP(M2154,'[1]Birth Dates'!$A:$A,'[1]Birth Dates'!$B:$B,"",0),IF(_xlpm.d=0,"",_xlpm.d))</f>
        <v/>
      </c>
      <c r="P2154" s="196">
        <f>IF(OR(O2154="",A2154="",NOT(ISNUMBER(O2154)),O2154&gt;A2154),"",DATEDIF(O2154,A2154,"Y")&amp;" years, "&amp;DATEDIF(O2154,A2154,"YM")&amp;" months, "&amp;DATEDIF(O2154,A2154,"MD")&amp;" days")</f>
        <v/>
      </c>
      <c r="S2154" s="196">
        <f>_xlfn.LET(_xlpm.d,_xlfn.XLOOKUP(Q2154,'[1]Birth Dates'!$A:$A,'[1]Birth Dates'!$B:$B,"",0),IF(_xlpm.d=0,"",_xlpm.d))</f>
        <v/>
      </c>
      <c r="T2154" s="196">
        <f>IF(OR(S2154="",A2154="",NOT(ISNUMBER(S2154)),S2154&gt;A2154),"",DATEDIF(S2154,A2154,"Y")&amp;" years, "&amp;DATEDIF(S2154,A2154,"YM")&amp;" months, "&amp;DATEDIF(S2154,A2154,"MD")&amp;" days")</f>
        <v/>
      </c>
      <c r="W2154" s="196">
        <f>_xlfn.LET(_xlpm.d,_xlfn.XLOOKUP(U2154,'[1]Birth Dates'!$A:$A,'[1]Birth Dates'!$B:$B,"",0),IF(_xlpm.d=0,"",_xlpm.d))</f>
        <v/>
      </c>
      <c r="X2154" s="196">
        <f>IF(OR(W2154="",A2154="",NOT(ISNUMBER(W2154)),W2154&gt;A2154),"",DATEDIF(W2154,A2154,"Y")&amp;" years, "&amp;DATEDIF(W2154,A2154,"YM")&amp;" months, "&amp;DATEDIF(W2154,A2154,"MD")&amp;" days")</f>
        <v/>
      </c>
      <c r="AR2154" s="175">
        <f>IF($B2154="","",TEXT($A2154,"yyyymmdd")&amp;"_P"&amp;$C2154&amp;"_C"&amp;$F2154&amp;"_"&amp;TRIM(RIGHT(SUBSTITUTE(TRIM(SUBSTITUTE($M2154,CHAR(160)," "))," ",REPT(" ",60)),60))&amp;IF($Q2154="","","-"&amp;TRIM(RIGHT(SUBSTITUTE(TRIM(SUBSTITUTE($Q2154,CHAR(160)," "))," ",REPT(" ",60)),60)))&amp;IF($U2154="","","-"&amp;TRIM(RIGHT(SUBSTITUTE(TRIM(SUBSTITUTE($U2154,CHAR(160)," "))," ",REPT(" ",60)),60)))&amp;".jpg")</f>
        <v/>
      </c>
    </row>
    <row r="2155" ht="14" customHeight="1">
      <c r="O2155" s="196">
        <f>_xlfn.LET(_xlpm.d,_xlfn.XLOOKUP(M2155,'[1]Birth Dates'!$A:$A,'[1]Birth Dates'!$B:$B,"",0),IF(_xlpm.d=0,"",_xlpm.d))</f>
        <v/>
      </c>
      <c r="P2155" s="196">
        <f>IF(OR(O2155="",A2155="",NOT(ISNUMBER(O2155)),O2155&gt;A2155),"",DATEDIF(O2155,A2155,"Y")&amp;" years, "&amp;DATEDIF(O2155,A2155,"YM")&amp;" months, "&amp;DATEDIF(O2155,A2155,"MD")&amp;" days")</f>
        <v/>
      </c>
      <c r="S2155" s="196">
        <f>_xlfn.LET(_xlpm.d,_xlfn.XLOOKUP(Q2155,'[1]Birth Dates'!$A:$A,'[1]Birth Dates'!$B:$B,"",0),IF(_xlpm.d=0,"",_xlpm.d))</f>
        <v/>
      </c>
      <c r="T2155" s="196">
        <f>IF(OR(S2155="",A2155="",NOT(ISNUMBER(S2155)),S2155&gt;A2155),"",DATEDIF(S2155,A2155,"Y")&amp;" years, "&amp;DATEDIF(S2155,A2155,"YM")&amp;" months, "&amp;DATEDIF(S2155,A2155,"MD")&amp;" days")</f>
        <v/>
      </c>
      <c r="W2155" s="196">
        <f>_xlfn.LET(_xlpm.d,_xlfn.XLOOKUP(U2155,'[1]Birth Dates'!$A:$A,'[1]Birth Dates'!$B:$B,"",0),IF(_xlpm.d=0,"",_xlpm.d))</f>
        <v/>
      </c>
      <c r="X2155" s="196">
        <f>IF(OR(W2155="",A2155="",NOT(ISNUMBER(W2155)),W2155&gt;A2155),"",DATEDIF(W2155,A2155,"Y")&amp;" years, "&amp;DATEDIF(W2155,A2155,"YM")&amp;" months, "&amp;DATEDIF(W2155,A2155,"MD")&amp;" days")</f>
        <v/>
      </c>
      <c r="AR2155" s="175">
        <f>IF($B2155="","",TEXT($A2155,"yyyymmdd")&amp;"_P"&amp;$C2155&amp;"_C"&amp;$F2155&amp;"_"&amp;TRIM(RIGHT(SUBSTITUTE(TRIM(SUBSTITUTE($M2155,CHAR(160)," "))," ",REPT(" ",60)),60))&amp;IF($Q2155="","","-"&amp;TRIM(RIGHT(SUBSTITUTE(TRIM(SUBSTITUTE($Q2155,CHAR(160)," "))," ",REPT(" ",60)),60)))&amp;IF($U2155="","","-"&amp;TRIM(RIGHT(SUBSTITUTE(TRIM(SUBSTITUTE($U2155,CHAR(160)," "))," ",REPT(" ",60)),60)))&amp;".jpg")</f>
        <v/>
      </c>
    </row>
    <row r="2156" ht="14" customHeight="1">
      <c r="O2156" s="196">
        <f>_xlfn.LET(_xlpm.d,_xlfn.XLOOKUP(M2156,'[1]Birth Dates'!$A:$A,'[1]Birth Dates'!$B:$B,"",0),IF(_xlpm.d=0,"",_xlpm.d))</f>
        <v/>
      </c>
      <c r="P2156" s="196">
        <f>IF(OR(O2156="",A2156="",NOT(ISNUMBER(O2156)),O2156&gt;A2156),"",DATEDIF(O2156,A2156,"Y")&amp;" years, "&amp;DATEDIF(O2156,A2156,"YM")&amp;" months, "&amp;DATEDIF(O2156,A2156,"MD")&amp;" days")</f>
        <v/>
      </c>
      <c r="S2156" s="196">
        <f>_xlfn.LET(_xlpm.d,_xlfn.XLOOKUP(Q2156,'[1]Birth Dates'!$A:$A,'[1]Birth Dates'!$B:$B,"",0),IF(_xlpm.d=0,"",_xlpm.d))</f>
        <v/>
      </c>
      <c r="T2156" s="196">
        <f>IF(OR(S2156="",A2156="",NOT(ISNUMBER(S2156)),S2156&gt;A2156),"",DATEDIF(S2156,A2156,"Y")&amp;" years, "&amp;DATEDIF(S2156,A2156,"YM")&amp;" months, "&amp;DATEDIF(S2156,A2156,"MD")&amp;" days")</f>
        <v/>
      </c>
      <c r="W2156" s="196">
        <f>_xlfn.LET(_xlpm.d,_xlfn.XLOOKUP(U2156,'[1]Birth Dates'!$A:$A,'[1]Birth Dates'!$B:$B,"",0),IF(_xlpm.d=0,"",_xlpm.d))</f>
        <v/>
      </c>
      <c r="X2156" s="196">
        <f>IF(OR(W2156="",A2156="",NOT(ISNUMBER(W2156)),W2156&gt;A2156),"",DATEDIF(W2156,A2156,"Y")&amp;" years, "&amp;DATEDIF(W2156,A2156,"YM")&amp;" months, "&amp;DATEDIF(W2156,A2156,"MD")&amp;" days")</f>
        <v/>
      </c>
      <c r="AR2156" s="175">
        <f>IF($B2156="","",TEXT($A2156,"yyyymmdd")&amp;"_P"&amp;$C2156&amp;"_C"&amp;$F2156&amp;"_"&amp;TRIM(RIGHT(SUBSTITUTE(TRIM(SUBSTITUTE($M2156,CHAR(160)," "))," ",REPT(" ",60)),60))&amp;IF($Q2156="","","-"&amp;TRIM(RIGHT(SUBSTITUTE(TRIM(SUBSTITUTE($Q2156,CHAR(160)," "))," ",REPT(" ",60)),60)))&amp;IF($U2156="","","-"&amp;TRIM(RIGHT(SUBSTITUTE(TRIM(SUBSTITUTE($U2156,CHAR(160)," "))," ",REPT(" ",60)),60)))&amp;".jpg")</f>
        <v/>
      </c>
    </row>
    <row r="2157" ht="14" customHeight="1">
      <c r="O2157" s="196">
        <f>_xlfn.LET(_xlpm.d,_xlfn.XLOOKUP(M2157,'[1]Birth Dates'!$A:$A,'[1]Birth Dates'!$B:$B,"",0),IF(_xlpm.d=0,"",_xlpm.d))</f>
        <v/>
      </c>
      <c r="P2157" s="196">
        <f>IF(OR(O2157="",A2157="",NOT(ISNUMBER(O2157)),O2157&gt;A2157),"",DATEDIF(O2157,A2157,"Y")&amp;" years, "&amp;DATEDIF(O2157,A2157,"YM")&amp;" months, "&amp;DATEDIF(O2157,A2157,"MD")&amp;" days")</f>
        <v/>
      </c>
      <c r="S2157" s="196">
        <f>_xlfn.LET(_xlpm.d,_xlfn.XLOOKUP(Q2157,'[1]Birth Dates'!$A:$A,'[1]Birth Dates'!$B:$B,"",0),IF(_xlpm.d=0,"",_xlpm.d))</f>
        <v/>
      </c>
      <c r="T2157" s="196">
        <f>IF(OR(S2157="",A2157="",NOT(ISNUMBER(S2157)),S2157&gt;A2157),"",DATEDIF(S2157,A2157,"Y")&amp;" years, "&amp;DATEDIF(S2157,A2157,"YM")&amp;" months, "&amp;DATEDIF(S2157,A2157,"MD")&amp;" days")</f>
        <v/>
      </c>
      <c r="W2157" s="196">
        <f>_xlfn.LET(_xlpm.d,_xlfn.XLOOKUP(U2157,'[1]Birth Dates'!$A:$A,'[1]Birth Dates'!$B:$B,"",0),IF(_xlpm.d=0,"",_xlpm.d))</f>
        <v/>
      </c>
      <c r="X2157" s="196">
        <f>IF(OR(W2157="",A2157="",NOT(ISNUMBER(W2157)),W2157&gt;A2157),"",DATEDIF(W2157,A2157,"Y")&amp;" years, "&amp;DATEDIF(W2157,A2157,"YM")&amp;" months, "&amp;DATEDIF(W2157,A2157,"MD")&amp;" days")</f>
        <v/>
      </c>
      <c r="AR2157" s="175">
        <f>IF($B2157="","",TEXT($A2157,"yyyymmdd")&amp;"_P"&amp;$C2157&amp;"_C"&amp;$F2157&amp;"_"&amp;TRIM(RIGHT(SUBSTITUTE(TRIM(SUBSTITUTE($M2157,CHAR(160)," "))," ",REPT(" ",60)),60))&amp;IF($Q2157="","","-"&amp;TRIM(RIGHT(SUBSTITUTE(TRIM(SUBSTITUTE($Q2157,CHAR(160)," "))," ",REPT(" ",60)),60)))&amp;IF($U2157="","","-"&amp;TRIM(RIGHT(SUBSTITUTE(TRIM(SUBSTITUTE($U2157,CHAR(160)," "))," ",REPT(" ",60)),60)))&amp;".jpg")</f>
        <v/>
      </c>
    </row>
    <row r="2158" ht="14" customHeight="1">
      <c r="O2158" s="196">
        <f>_xlfn.LET(_xlpm.d,_xlfn.XLOOKUP(M2158,'[1]Birth Dates'!$A:$A,'[1]Birth Dates'!$B:$B,"",0),IF(_xlpm.d=0,"",_xlpm.d))</f>
        <v/>
      </c>
      <c r="P2158" s="196">
        <f>IF(OR(O2158="",A2158="",NOT(ISNUMBER(O2158)),O2158&gt;A2158),"",DATEDIF(O2158,A2158,"Y")&amp;" years, "&amp;DATEDIF(O2158,A2158,"YM")&amp;" months, "&amp;DATEDIF(O2158,A2158,"MD")&amp;" days")</f>
        <v/>
      </c>
      <c r="S2158" s="196">
        <f>_xlfn.LET(_xlpm.d,_xlfn.XLOOKUP(Q2158,'[1]Birth Dates'!$A:$A,'[1]Birth Dates'!$B:$B,"",0),IF(_xlpm.d=0,"",_xlpm.d))</f>
        <v/>
      </c>
      <c r="T2158" s="196">
        <f>IF(OR(S2158="",A2158="",NOT(ISNUMBER(S2158)),S2158&gt;A2158),"",DATEDIF(S2158,A2158,"Y")&amp;" years, "&amp;DATEDIF(S2158,A2158,"YM")&amp;" months, "&amp;DATEDIF(S2158,A2158,"MD")&amp;" days")</f>
        <v/>
      </c>
      <c r="W2158" s="196">
        <f>_xlfn.LET(_xlpm.d,_xlfn.XLOOKUP(U2158,'[1]Birth Dates'!$A:$A,'[1]Birth Dates'!$B:$B,"",0),IF(_xlpm.d=0,"",_xlpm.d))</f>
        <v/>
      </c>
      <c r="X2158" s="196">
        <f>IF(OR(W2158="",A2158="",NOT(ISNUMBER(W2158)),W2158&gt;A2158),"",DATEDIF(W2158,A2158,"Y")&amp;" years, "&amp;DATEDIF(W2158,A2158,"YM")&amp;" months, "&amp;DATEDIF(W2158,A2158,"MD")&amp;" days")</f>
        <v/>
      </c>
      <c r="AR2158" s="175">
        <f>IF($B2158="","",TEXT($A2158,"yyyymmdd")&amp;"_P"&amp;$C2158&amp;"_C"&amp;$F2158&amp;"_"&amp;TRIM(RIGHT(SUBSTITUTE(TRIM(SUBSTITUTE($M2158,CHAR(160)," "))," ",REPT(" ",60)),60))&amp;IF($Q2158="","","-"&amp;TRIM(RIGHT(SUBSTITUTE(TRIM(SUBSTITUTE($Q2158,CHAR(160)," "))," ",REPT(" ",60)),60)))&amp;IF($U2158="","","-"&amp;TRIM(RIGHT(SUBSTITUTE(TRIM(SUBSTITUTE($U2158,CHAR(160)," "))," ",REPT(" ",60)),60)))&amp;".jpg")</f>
        <v/>
      </c>
    </row>
    <row r="2159" ht="14" customHeight="1">
      <c r="O2159" s="196">
        <f>_xlfn.LET(_xlpm.d,_xlfn.XLOOKUP(M2159,'[1]Birth Dates'!$A:$A,'[1]Birth Dates'!$B:$B,"",0),IF(_xlpm.d=0,"",_xlpm.d))</f>
        <v/>
      </c>
      <c r="P2159" s="196">
        <f>IF(OR(O2159="",A2159="",NOT(ISNUMBER(O2159)),O2159&gt;A2159),"",DATEDIF(O2159,A2159,"Y")&amp;" years, "&amp;DATEDIF(O2159,A2159,"YM")&amp;" months, "&amp;DATEDIF(O2159,A2159,"MD")&amp;" days")</f>
        <v/>
      </c>
      <c r="S2159" s="196">
        <f>_xlfn.LET(_xlpm.d,_xlfn.XLOOKUP(Q2159,'[1]Birth Dates'!$A:$A,'[1]Birth Dates'!$B:$B,"",0),IF(_xlpm.d=0,"",_xlpm.d))</f>
        <v/>
      </c>
      <c r="T2159" s="196">
        <f>IF(OR(S2159="",A2159="",NOT(ISNUMBER(S2159)),S2159&gt;A2159),"",DATEDIF(S2159,A2159,"Y")&amp;" years, "&amp;DATEDIF(S2159,A2159,"YM")&amp;" months, "&amp;DATEDIF(S2159,A2159,"MD")&amp;" days")</f>
        <v/>
      </c>
      <c r="W2159" s="196">
        <f>_xlfn.LET(_xlpm.d,_xlfn.XLOOKUP(U2159,'[1]Birth Dates'!$A:$A,'[1]Birth Dates'!$B:$B,"",0),IF(_xlpm.d=0,"",_xlpm.d))</f>
        <v/>
      </c>
      <c r="X2159" s="196">
        <f>IF(OR(W2159="",A2159="",NOT(ISNUMBER(W2159)),W2159&gt;A2159),"",DATEDIF(W2159,A2159,"Y")&amp;" years, "&amp;DATEDIF(W2159,A2159,"YM")&amp;" months, "&amp;DATEDIF(W2159,A2159,"MD")&amp;" days")</f>
        <v/>
      </c>
      <c r="AR2159" s="175">
        <f>IF($B2159="","",TEXT($A2159,"yyyymmdd")&amp;"_P"&amp;$C2159&amp;"_C"&amp;$F2159&amp;"_"&amp;TRIM(RIGHT(SUBSTITUTE(TRIM(SUBSTITUTE($M2159,CHAR(160)," "))," ",REPT(" ",60)),60))&amp;IF($Q2159="","","-"&amp;TRIM(RIGHT(SUBSTITUTE(TRIM(SUBSTITUTE($Q2159,CHAR(160)," "))," ",REPT(" ",60)),60)))&amp;IF($U2159="","","-"&amp;TRIM(RIGHT(SUBSTITUTE(TRIM(SUBSTITUTE($U2159,CHAR(160)," "))," ",REPT(" ",60)),60)))&amp;".jpg")</f>
        <v/>
      </c>
    </row>
    <row r="2160" ht="14" customHeight="1">
      <c r="O2160" s="196">
        <f>_xlfn.LET(_xlpm.d,_xlfn.XLOOKUP(M2160,'[1]Birth Dates'!$A:$A,'[1]Birth Dates'!$B:$B,"",0),IF(_xlpm.d=0,"",_xlpm.d))</f>
        <v/>
      </c>
      <c r="P2160" s="196">
        <f>IF(OR(O2160="",A2160="",NOT(ISNUMBER(O2160)),O2160&gt;A2160),"",DATEDIF(O2160,A2160,"Y")&amp;" years, "&amp;DATEDIF(O2160,A2160,"YM")&amp;" months, "&amp;DATEDIF(O2160,A2160,"MD")&amp;" days")</f>
        <v/>
      </c>
      <c r="S2160" s="196">
        <f>_xlfn.LET(_xlpm.d,_xlfn.XLOOKUP(Q2160,'[1]Birth Dates'!$A:$A,'[1]Birth Dates'!$B:$B,"",0),IF(_xlpm.d=0,"",_xlpm.d))</f>
        <v/>
      </c>
      <c r="T2160" s="196">
        <f>IF(OR(S2160="",A2160="",NOT(ISNUMBER(S2160)),S2160&gt;A2160),"",DATEDIF(S2160,A2160,"Y")&amp;" years, "&amp;DATEDIF(S2160,A2160,"YM")&amp;" months, "&amp;DATEDIF(S2160,A2160,"MD")&amp;" days")</f>
        <v/>
      </c>
      <c r="W2160" s="196">
        <f>_xlfn.LET(_xlpm.d,_xlfn.XLOOKUP(U2160,'[1]Birth Dates'!$A:$A,'[1]Birth Dates'!$B:$B,"",0),IF(_xlpm.d=0,"",_xlpm.d))</f>
        <v/>
      </c>
      <c r="X2160" s="196">
        <f>IF(OR(W2160="",A2160="",NOT(ISNUMBER(W2160)),W2160&gt;A2160),"",DATEDIF(W2160,A2160,"Y")&amp;" years, "&amp;DATEDIF(W2160,A2160,"YM")&amp;" months, "&amp;DATEDIF(W2160,A2160,"MD")&amp;" days")</f>
        <v/>
      </c>
      <c r="AR2160" s="175">
        <f>IF($B2160="","",TEXT($A2160,"yyyymmdd")&amp;"_P"&amp;$C2160&amp;"_C"&amp;$F2160&amp;"_"&amp;TRIM(RIGHT(SUBSTITUTE(TRIM(SUBSTITUTE($M2160,CHAR(160)," "))," ",REPT(" ",60)),60))&amp;IF($Q2160="","","-"&amp;TRIM(RIGHT(SUBSTITUTE(TRIM(SUBSTITUTE($Q2160,CHAR(160)," "))," ",REPT(" ",60)),60)))&amp;IF($U2160="","","-"&amp;TRIM(RIGHT(SUBSTITUTE(TRIM(SUBSTITUTE($U2160,CHAR(160)," "))," ",REPT(" ",60)),60)))&amp;".jpg")</f>
        <v/>
      </c>
    </row>
    <row r="2161" ht="14" customHeight="1">
      <c r="O2161" s="196">
        <f>_xlfn.LET(_xlpm.d,_xlfn.XLOOKUP(M2161,'[1]Birth Dates'!$A:$A,'[1]Birth Dates'!$B:$B,"",0),IF(_xlpm.d=0,"",_xlpm.d))</f>
        <v/>
      </c>
      <c r="P2161" s="196">
        <f>IF(OR(O2161="",A2161="",NOT(ISNUMBER(O2161)),O2161&gt;A2161),"",DATEDIF(O2161,A2161,"Y")&amp;" years, "&amp;DATEDIF(O2161,A2161,"YM")&amp;" months, "&amp;DATEDIF(O2161,A2161,"MD")&amp;" days")</f>
        <v/>
      </c>
      <c r="S2161" s="196">
        <f>_xlfn.LET(_xlpm.d,_xlfn.XLOOKUP(Q2161,'[1]Birth Dates'!$A:$A,'[1]Birth Dates'!$B:$B,"",0),IF(_xlpm.d=0,"",_xlpm.d))</f>
        <v/>
      </c>
      <c r="T2161" s="196">
        <f>IF(OR(S2161="",A2161="",NOT(ISNUMBER(S2161)),S2161&gt;A2161),"",DATEDIF(S2161,A2161,"Y")&amp;" years, "&amp;DATEDIF(S2161,A2161,"YM")&amp;" months, "&amp;DATEDIF(S2161,A2161,"MD")&amp;" days")</f>
        <v/>
      </c>
      <c r="W2161" s="196">
        <f>_xlfn.LET(_xlpm.d,_xlfn.XLOOKUP(U2161,'[1]Birth Dates'!$A:$A,'[1]Birth Dates'!$B:$B,"",0),IF(_xlpm.d=0,"",_xlpm.d))</f>
        <v/>
      </c>
      <c r="X2161" s="196">
        <f>IF(OR(W2161="",A2161="",NOT(ISNUMBER(W2161)),W2161&gt;A2161),"",DATEDIF(W2161,A2161,"Y")&amp;" years, "&amp;DATEDIF(W2161,A2161,"YM")&amp;" months, "&amp;DATEDIF(W2161,A2161,"MD")&amp;" days")</f>
        <v/>
      </c>
      <c r="AR2161" s="175">
        <f>IF($B2161="","",TEXT($A2161,"yyyymmdd")&amp;"_P"&amp;$C2161&amp;"_C"&amp;$F2161&amp;"_"&amp;TRIM(RIGHT(SUBSTITUTE(TRIM(SUBSTITUTE($M2161,CHAR(160)," "))," ",REPT(" ",60)),60))&amp;IF($Q2161="","","-"&amp;TRIM(RIGHT(SUBSTITUTE(TRIM(SUBSTITUTE($Q2161,CHAR(160)," "))," ",REPT(" ",60)),60)))&amp;IF($U2161="","","-"&amp;TRIM(RIGHT(SUBSTITUTE(TRIM(SUBSTITUTE($U2161,CHAR(160)," "))," ",REPT(" ",60)),60)))&amp;".jpg")</f>
        <v/>
      </c>
    </row>
    <row r="2162" ht="14" customHeight="1">
      <c r="O2162" s="196">
        <f>_xlfn.LET(_xlpm.d,_xlfn.XLOOKUP(M2162,'[1]Birth Dates'!$A:$A,'[1]Birth Dates'!$B:$B,"",0),IF(_xlpm.d=0,"",_xlpm.d))</f>
        <v/>
      </c>
      <c r="P2162" s="196">
        <f>IF(OR(O2162="",A2162="",NOT(ISNUMBER(O2162)),O2162&gt;A2162),"",DATEDIF(O2162,A2162,"Y")&amp;" years, "&amp;DATEDIF(O2162,A2162,"YM")&amp;" months, "&amp;DATEDIF(O2162,A2162,"MD")&amp;" days")</f>
        <v/>
      </c>
      <c r="S2162" s="196">
        <f>_xlfn.LET(_xlpm.d,_xlfn.XLOOKUP(Q2162,'[1]Birth Dates'!$A:$A,'[1]Birth Dates'!$B:$B,"",0),IF(_xlpm.d=0,"",_xlpm.d))</f>
        <v/>
      </c>
      <c r="T2162" s="196">
        <f>IF(OR(S2162="",A2162="",NOT(ISNUMBER(S2162)),S2162&gt;A2162),"",DATEDIF(S2162,A2162,"Y")&amp;" years, "&amp;DATEDIF(S2162,A2162,"YM")&amp;" months, "&amp;DATEDIF(S2162,A2162,"MD")&amp;" days")</f>
        <v/>
      </c>
      <c r="W2162" s="196">
        <f>_xlfn.LET(_xlpm.d,_xlfn.XLOOKUP(U2162,'[1]Birth Dates'!$A:$A,'[1]Birth Dates'!$B:$B,"",0),IF(_xlpm.d=0,"",_xlpm.d))</f>
        <v/>
      </c>
      <c r="X2162" s="196">
        <f>IF(OR(W2162="",A2162="",NOT(ISNUMBER(W2162)),W2162&gt;A2162),"",DATEDIF(W2162,A2162,"Y")&amp;" years, "&amp;DATEDIF(W2162,A2162,"YM")&amp;" months, "&amp;DATEDIF(W2162,A2162,"MD")&amp;" days")</f>
        <v/>
      </c>
      <c r="AR2162" s="175">
        <f>IF($B2162="","",TEXT($A2162,"yyyymmdd")&amp;"_P"&amp;$C2162&amp;"_C"&amp;$F2162&amp;"_"&amp;TRIM(RIGHT(SUBSTITUTE(TRIM(SUBSTITUTE($M2162,CHAR(160)," "))," ",REPT(" ",60)),60))&amp;IF($Q2162="","","-"&amp;TRIM(RIGHT(SUBSTITUTE(TRIM(SUBSTITUTE($Q2162,CHAR(160)," "))," ",REPT(" ",60)),60)))&amp;IF($U2162="","","-"&amp;TRIM(RIGHT(SUBSTITUTE(TRIM(SUBSTITUTE($U2162,CHAR(160)," "))," ",REPT(" ",60)),60)))&amp;".jpg")</f>
        <v/>
      </c>
    </row>
    <row r="2163" ht="14" customHeight="1">
      <c r="O2163" s="196">
        <f>_xlfn.LET(_xlpm.d,_xlfn.XLOOKUP(M2163,'[1]Birth Dates'!$A:$A,'[1]Birth Dates'!$B:$B,"",0),IF(_xlpm.d=0,"",_xlpm.d))</f>
        <v/>
      </c>
      <c r="P2163" s="196">
        <f>IF(OR(O2163="",A2163="",NOT(ISNUMBER(O2163)),O2163&gt;A2163),"",DATEDIF(O2163,A2163,"Y")&amp;" years, "&amp;DATEDIF(O2163,A2163,"YM")&amp;" months, "&amp;DATEDIF(O2163,A2163,"MD")&amp;" days")</f>
        <v/>
      </c>
      <c r="S2163" s="196">
        <f>_xlfn.LET(_xlpm.d,_xlfn.XLOOKUP(Q2163,'[1]Birth Dates'!$A:$A,'[1]Birth Dates'!$B:$B,"",0),IF(_xlpm.d=0,"",_xlpm.d))</f>
        <v/>
      </c>
      <c r="T2163" s="196">
        <f>IF(OR(S2163="",A2163="",NOT(ISNUMBER(S2163)),S2163&gt;A2163),"",DATEDIF(S2163,A2163,"Y")&amp;" years, "&amp;DATEDIF(S2163,A2163,"YM")&amp;" months, "&amp;DATEDIF(S2163,A2163,"MD")&amp;" days")</f>
        <v/>
      </c>
      <c r="W2163" s="196">
        <f>_xlfn.LET(_xlpm.d,_xlfn.XLOOKUP(U2163,'[1]Birth Dates'!$A:$A,'[1]Birth Dates'!$B:$B,"",0),IF(_xlpm.d=0,"",_xlpm.d))</f>
        <v/>
      </c>
      <c r="X2163" s="196">
        <f>IF(OR(W2163="",A2163="",NOT(ISNUMBER(W2163)),W2163&gt;A2163),"",DATEDIF(W2163,A2163,"Y")&amp;" years, "&amp;DATEDIF(W2163,A2163,"YM")&amp;" months, "&amp;DATEDIF(W2163,A2163,"MD")&amp;" days")</f>
        <v/>
      </c>
      <c r="AR2163" s="175">
        <f>IF($B2163="","",TEXT($A2163,"yyyymmdd")&amp;"_P"&amp;$C2163&amp;"_C"&amp;$F2163&amp;"_"&amp;TRIM(RIGHT(SUBSTITUTE(TRIM(SUBSTITUTE($M2163,CHAR(160)," "))," ",REPT(" ",60)),60))&amp;IF($Q2163="","","-"&amp;TRIM(RIGHT(SUBSTITUTE(TRIM(SUBSTITUTE($Q2163,CHAR(160)," "))," ",REPT(" ",60)),60)))&amp;IF($U2163="","","-"&amp;TRIM(RIGHT(SUBSTITUTE(TRIM(SUBSTITUTE($U2163,CHAR(160)," "))," ",REPT(" ",60)),60)))&amp;".jpg")</f>
        <v/>
      </c>
    </row>
    <row r="2164" ht="14" customHeight="1">
      <c r="O2164" s="196">
        <f>_xlfn.LET(_xlpm.d,_xlfn.XLOOKUP(M2164,'[1]Birth Dates'!$A:$A,'[1]Birth Dates'!$B:$B,"",0),IF(_xlpm.d=0,"",_xlpm.d))</f>
        <v/>
      </c>
      <c r="P2164" s="196">
        <f>IF(OR(O2164="",A2164="",NOT(ISNUMBER(O2164)),O2164&gt;A2164),"",DATEDIF(O2164,A2164,"Y")&amp;" years, "&amp;DATEDIF(O2164,A2164,"YM")&amp;" months, "&amp;DATEDIF(O2164,A2164,"MD")&amp;" days")</f>
        <v/>
      </c>
      <c r="S2164" s="196">
        <f>_xlfn.LET(_xlpm.d,_xlfn.XLOOKUP(Q2164,'[1]Birth Dates'!$A:$A,'[1]Birth Dates'!$B:$B,"",0),IF(_xlpm.d=0,"",_xlpm.d))</f>
        <v/>
      </c>
      <c r="T2164" s="196">
        <f>IF(OR(S2164="",A2164="",NOT(ISNUMBER(S2164)),S2164&gt;A2164),"",DATEDIF(S2164,A2164,"Y")&amp;" years, "&amp;DATEDIF(S2164,A2164,"YM")&amp;" months, "&amp;DATEDIF(S2164,A2164,"MD")&amp;" days")</f>
        <v/>
      </c>
      <c r="W2164" s="196">
        <f>_xlfn.LET(_xlpm.d,_xlfn.XLOOKUP(U2164,'[1]Birth Dates'!$A:$A,'[1]Birth Dates'!$B:$B,"",0),IF(_xlpm.d=0,"",_xlpm.d))</f>
        <v/>
      </c>
      <c r="X2164" s="196">
        <f>IF(OR(W2164="",A2164="",NOT(ISNUMBER(W2164)),W2164&gt;A2164),"",DATEDIF(W2164,A2164,"Y")&amp;" years, "&amp;DATEDIF(W2164,A2164,"YM")&amp;" months, "&amp;DATEDIF(W2164,A2164,"MD")&amp;" days")</f>
        <v/>
      </c>
      <c r="AR2164" s="175">
        <f>IF($B2164="","",TEXT($A2164,"yyyymmdd")&amp;"_P"&amp;$C2164&amp;"_C"&amp;$F2164&amp;"_"&amp;TRIM(RIGHT(SUBSTITUTE(TRIM(SUBSTITUTE($M2164,CHAR(160)," "))," ",REPT(" ",60)),60))&amp;IF($Q2164="","","-"&amp;TRIM(RIGHT(SUBSTITUTE(TRIM(SUBSTITUTE($Q2164,CHAR(160)," "))," ",REPT(" ",60)),60)))&amp;IF($U2164="","","-"&amp;TRIM(RIGHT(SUBSTITUTE(TRIM(SUBSTITUTE($U2164,CHAR(160)," "))," ",REPT(" ",60)),60)))&amp;".jpg")</f>
        <v/>
      </c>
    </row>
    <row r="2165" ht="14" customHeight="1">
      <c r="O2165" s="196">
        <f>_xlfn.LET(_xlpm.d,_xlfn.XLOOKUP(M2165,'[1]Birth Dates'!$A:$A,'[1]Birth Dates'!$B:$B,"",0),IF(_xlpm.d=0,"",_xlpm.d))</f>
        <v/>
      </c>
      <c r="P2165" s="196">
        <f>IF(OR(O2165="",A2165="",NOT(ISNUMBER(O2165)),O2165&gt;A2165),"",DATEDIF(O2165,A2165,"Y")&amp;" years, "&amp;DATEDIF(O2165,A2165,"YM")&amp;" months, "&amp;DATEDIF(O2165,A2165,"MD")&amp;" days")</f>
        <v/>
      </c>
      <c r="S2165" s="196">
        <f>_xlfn.LET(_xlpm.d,_xlfn.XLOOKUP(Q2165,'[1]Birth Dates'!$A:$A,'[1]Birth Dates'!$B:$B,"",0),IF(_xlpm.d=0,"",_xlpm.d))</f>
        <v/>
      </c>
      <c r="T2165" s="196">
        <f>IF(OR(S2165="",A2165="",NOT(ISNUMBER(S2165)),S2165&gt;A2165),"",DATEDIF(S2165,A2165,"Y")&amp;" years, "&amp;DATEDIF(S2165,A2165,"YM")&amp;" months, "&amp;DATEDIF(S2165,A2165,"MD")&amp;" days")</f>
        <v/>
      </c>
      <c r="W2165" s="196">
        <f>_xlfn.LET(_xlpm.d,_xlfn.XLOOKUP(U2165,'[1]Birth Dates'!$A:$A,'[1]Birth Dates'!$B:$B,"",0),IF(_xlpm.d=0,"",_xlpm.d))</f>
        <v/>
      </c>
      <c r="X2165" s="196">
        <f>IF(OR(W2165="",A2165="",NOT(ISNUMBER(W2165)),W2165&gt;A2165),"",DATEDIF(W2165,A2165,"Y")&amp;" years, "&amp;DATEDIF(W2165,A2165,"YM")&amp;" months, "&amp;DATEDIF(W2165,A2165,"MD")&amp;" days")</f>
        <v/>
      </c>
      <c r="AR2165" s="175">
        <f>IF($B2165="","",TEXT($A2165,"yyyymmdd")&amp;"_P"&amp;$C2165&amp;"_C"&amp;$F2165&amp;"_"&amp;TRIM(RIGHT(SUBSTITUTE(TRIM(SUBSTITUTE($M2165,CHAR(160)," "))," ",REPT(" ",60)),60))&amp;IF($Q2165="","","-"&amp;TRIM(RIGHT(SUBSTITUTE(TRIM(SUBSTITUTE($Q2165,CHAR(160)," "))," ",REPT(" ",60)),60)))&amp;IF($U2165="","","-"&amp;TRIM(RIGHT(SUBSTITUTE(TRIM(SUBSTITUTE($U2165,CHAR(160)," "))," ",REPT(" ",60)),60)))&amp;".jpg")</f>
        <v/>
      </c>
    </row>
    <row r="2166" ht="14" customHeight="1">
      <c r="O2166" s="196">
        <f>_xlfn.LET(_xlpm.d,_xlfn.XLOOKUP(M2166,'[1]Birth Dates'!$A:$A,'[1]Birth Dates'!$B:$B,"",0),IF(_xlpm.d=0,"",_xlpm.d))</f>
        <v/>
      </c>
      <c r="P2166" s="196">
        <f>IF(OR(O2166="",A2166="",NOT(ISNUMBER(O2166)),O2166&gt;A2166),"",DATEDIF(O2166,A2166,"Y")&amp;" years, "&amp;DATEDIF(O2166,A2166,"YM")&amp;" months, "&amp;DATEDIF(O2166,A2166,"MD")&amp;" days")</f>
        <v/>
      </c>
      <c r="S2166" s="196">
        <f>_xlfn.LET(_xlpm.d,_xlfn.XLOOKUP(Q2166,'[1]Birth Dates'!$A:$A,'[1]Birth Dates'!$B:$B,"",0),IF(_xlpm.d=0,"",_xlpm.d))</f>
        <v/>
      </c>
      <c r="T2166" s="196">
        <f>IF(OR(S2166="",A2166="",NOT(ISNUMBER(S2166)),S2166&gt;A2166),"",DATEDIF(S2166,A2166,"Y")&amp;" years, "&amp;DATEDIF(S2166,A2166,"YM")&amp;" months, "&amp;DATEDIF(S2166,A2166,"MD")&amp;" days")</f>
        <v/>
      </c>
      <c r="W2166" s="196">
        <f>_xlfn.LET(_xlpm.d,_xlfn.XLOOKUP(U2166,'[1]Birth Dates'!$A:$A,'[1]Birth Dates'!$B:$B,"",0),IF(_xlpm.d=0,"",_xlpm.d))</f>
        <v/>
      </c>
      <c r="X2166" s="196">
        <f>IF(OR(W2166="",A2166="",NOT(ISNUMBER(W2166)),W2166&gt;A2166),"",DATEDIF(W2166,A2166,"Y")&amp;" years, "&amp;DATEDIF(W2166,A2166,"YM")&amp;" months, "&amp;DATEDIF(W2166,A2166,"MD")&amp;" days")</f>
        <v/>
      </c>
      <c r="AR2166" s="175">
        <f>IF($B2166="","",TEXT($A2166,"yyyymmdd")&amp;"_P"&amp;$C2166&amp;"_C"&amp;$F2166&amp;"_"&amp;TRIM(RIGHT(SUBSTITUTE(TRIM(SUBSTITUTE($M2166,CHAR(160)," "))," ",REPT(" ",60)),60))&amp;IF($Q2166="","","-"&amp;TRIM(RIGHT(SUBSTITUTE(TRIM(SUBSTITUTE($Q2166,CHAR(160)," "))," ",REPT(" ",60)),60)))&amp;IF($U2166="","","-"&amp;TRIM(RIGHT(SUBSTITUTE(TRIM(SUBSTITUTE($U2166,CHAR(160)," "))," ",REPT(" ",60)),60)))&amp;".jpg")</f>
        <v/>
      </c>
    </row>
    <row r="2167" ht="14" customHeight="1">
      <c r="O2167" s="196">
        <f>_xlfn.LET(_xlpm.d,_xlfn.XLOOKUP(M2167,'[1]Birth Dates'!$A:$A,'[1]Birth Dates'!$B:$B,"",0),IF(_xlpm.d=0,"",_xlpm.d))</f>
        <v/>
      </c>
      <c r="P2167" s="196">
        <f>IF(OR(O2167="",A2167="",NOT(ISNUMBER(O2167)),O2167&gt;A2167),"",DATEDIF(O2167,A2167,"Y")&amp;" years, "&amp;DATEDIF(O2167,A2167,"YM")&amp;" months, "&amp;DATEDIF(O2167,A2167,"MD")&amp;" days")</f>
        <v/>
      </c>
      <c r="S2167" s="196">
        <f>_xlfn.LET(_xlpm.d,_xlfn.XLOOKUP(Q2167,'[1]Birth Dates'!$A:$A,'[1]Birth Dates'!$B:$B,"",0),IF(_xlpm.d=0,"",_xlpm.d))</f>
        <v/>
      </c>
      <c r="T2167" s="196">
        <f>IF(OR(S2167="",A2167="",NOT(ISNUMBER(S2167)),S2167&gt;A2167),"",DATEDIF(S2167,A2167,"Y")&amp;" years, "&amp;DATEDIF(S2167,A2167,"YM")&amp;" months, "&amp;DATEDIF(S2167,A2167,"MD")&amp;" days")</f>
        <v/>
      </c>
      <c r="W2167" s="196">
        <f>_xlfn.LET(_xlpm.d,_xlfn.XLOOKUP(U2167,'[1]Birth Dates'!$A:$A,'[1]Birth Dates'!$B:$B,"",0),IF(_xlpm.d=0,"",_xlpm.d))</f>
        <v/>
      </c>
      <c r="X2167" s="196">
        <f>IF(OR(W2167="",A2167="",NOT(ISNUMBER(W2167)),W2167&gt;A2167),"",DATEDIF(W2167,A2167,"Y")&amp;" years, "&amp;DATEDIF(W2167,A2167,"YM")&amp;" months, "&amp;DATEDIF(W2167,A2167,"MD")&amp;" days")</f>
        <v/>
      </c>
      <c r="AR2167" s="175">
        <f>IF($B2167="","",TEXT($A2167,"yyyymmdd")&amp;"_P"&amp;$C2167&amp;"_C"&amp;$F2167&amp;"_"&amp;TRIM(RIGHT(SUBSTITUTE(TRIM(SUBSTITUTE($M2167,CHAR(160)," "))," ",REPT(" ",60)),60))&amp;IF($Q2167="","","-"&amp;TRIM(RIGHT(SUBSTITUTE(TRIM(SUBSTITUTE($Q2167,CHAR(160)," "))," ",REPT(" ",60)),60)))&amp;IF($U2167="","","-"&amp;TRIM(RIGHT(SUBSTITUTE(TRIM(SUBSTITUTE($U2167,CHAR(160)," "))," ",REPT(" ",60)),60)))&amp;".jpg")</f>
        <v/>
      </c>
    </row>
    <row r="2168" ht="14" customHeight="1">
      <c r="O2168" s="196">
        <f>_xlfn.LET(_xlpm.d,_xlfn.XLOOKUP(M2168,'[1]Birth Dates'!$A:$A,'[1]Birth Dates'!$B:$B,"",0),IF(_xlpm.d=0,"",_xlpm.d))</f>
        <v/>
      </c>
      <c r="P2168" s="196">
        <f>IF(OR(O2168="",A2168="",NOT(ISNUMBER(O2168)),O2168&gt;A2168),"",DATEDIF(O2168,A2168,"Y")&amp;" years, "&amp;DATEDIF(O2168,A2168,"YM")&amp;" months, "&amp;DATEDIF(O2168,A2168,"MD")&amp;" days")</f>
        <v/>
      </c>
      <c r="S2168" s="196">
        <f>_xlfn.LET(_xlpm.d,_xlfn.XLOOKUP(Q2168,'[1]Birth Dates'!$A:$A,'[1]Birth Dates'!$B:$B,"",0),IF(_xlpm.d=0,"",_xlpm.d))</f>
        <v/>
      </c>
      <c r="T2168" s="196">
        <f>IF(OR(S2168="",A2168="",NOT(ISNUMBER(S2168)),S2168&gt;A2168),"",DATEDIF(S2168,A2168,"Y")&amp;" years, "&amp;DATEDIF(S2168,A2168,"YM")&amp;" months, "&amp;DATEDIF(S2168,A2168,"MD")&amp;" days")</f>
        <v/>
      </c>
      <c r="W2168" s="196">
        <f>_xlfn.LET(_xlpm.d,_xlfn.XLOOKUP(U2168,'[1]Birth Dates'!$A:$A,'[1]Birth Dates'!$B:$B,"",0),IF(_xlpm.d=0,"",_xlpm.d))</f>
        <v/>
      </c>
      <c r="X2168" s="196">
        <f>IF(OR(W2168="",A2168="",NOT(ISNUMBER(W2168)),W2168&gt;A2168),"",DATEDIF(W2168,A2168,"Y")&amp;" years, "&amp;DATEDIF(W2168,A2168,"YM")&amp;" months, "&amp;DATEDIF(W2168,A2168,"MD")&amp;" days")</f>
        <v/>
      </c>
      <c r="AR2168" s="175">
        <f>IF($B2168="","",TEXT($A2168,"yyyymmdd")&amp;"_P"&amp;$C2168&amp;"_C"&amp;$F2168&amp;"_"&amp;TRIM(RIGHT(SUBSTITUTE(TRIM(SUBSTITUTE($M2168,CHAR(160)," "))," ",REPT(" ",60)),60))&amp;IF($Q2168="","","-"&amp;TRIM(RIGHT(SUBSTITUTE(TRIM(SUBSTITUTE($Q2168,CHAR(160)," "))," ",REPT(" ",60)),60)))&amp;IF($U2168="","","-"&amp;TRIM(RIGHT(SUBSTITUTE(TRIM(SUBSTITUTE($U2168,CHAR(160)," "))," ",REPT(" ",60)),60)))&amp;".jpg")</f>
        <v/>
      </c>
    </row>
    <row r="2169" ht="14" customHeight="1">
      <c r="O2169" s="196">
        <f>_xlfn.LET(_xlpm.d,_xlfn.XLOOKUP(M2169,'[1]Birth Dates'!$A:$A,'[1]Birth Dates'!$B:$B,"",0),IF(_xlpm.d=0,"",_xlpm.d))</f>
        <v/>
      </c>
      <c r="P2169" s="196">
        <f>IF(OR(O2169="",A2169="",NOT(ISNUMBER(O2169)),O2169&gt;A2169),"",DATEDIF(O2169,A2169,"Y")&amp;" years, "&amp;DATEDIF(O2169,A2169,"YM")&amp;" months, "&amp;DATEDIF(O2169,A2169,"MD")&amp;" days")</f>
        <v/>
      </c>
      <c r="S2169" s="196">
        <f>_xlfn.LET(_xlpm.d,_xlfn.XLOOKUP(Q2169,'[1]Birth Dates'!$A:$A,'[1]Birth Dates'!$B:$B,"",0),IF(_xlpm.d=0,"",_xlpm.d))</f>
        <v/>
      </c>
      <c r="T2169" s="196">
        <f>IF(OR(S2169="",A2169="",NOT(ISNUMBER(S2169)),S2169&gt;A2169),"",DATEDIF(S2169,A2169,"Y")&amp;" years, "&amp;DATEDIF(S2169,A2169,"YM")&amp;" months, "&amp;DATEDIF(S2169,A2169,"MD")&amp;" days")</f>
        <v/>
      </c>
      <c r="W2169" s="196">
        <f>_xlfn.LET(_xlpm.d,_xlfn.XLOOKUP(U2169,'[1]Birth Dates'!$A:$A,'[1]Birth Dates'!$B:$B,"",0),IF(_xlpm.d=0,"",_xlpm.d))</f>
        <v/>
      </c>
      <c r="X2169" s="196">
        <f>IF(OR(W2169="",A2169="",NOT(ISNUMBER(W2169)),W2169&gt;A2169),"",DATEDIF(W2169,A2169,"Y")&amp;" years, "&amp;DATEDIF(W2169,A2169,"YM")&amp;" months, "&amp;DATEDIF(W2169,A2169,"MD")&amp;" days")</f>
        <v/>
      </c>
      <c r="AR2169" s="175">
        <f>IF($B2169="","",TEXT($A2169,"yyyymmdd")&amp;"_P"&amp;$C2169&amp;"_C"&amp;$F2169&amp;"_"&amp;TRIM(RIGHT(SUBSTITUTE(TRIM(SUBSTITUTE($M2169,CHAR(160)," "))," ",REPT(" ",60)),60))&amp;IF($Q2169="","","-"&amp;TRIM(RIGHT(SUBSTITUTE(TRIM(SUBSTITUTE($Q2169,CHAR(160)," "))," ",REPT(" ",60)),60)))&amp;IF($U2169="","","-"&amp;TRIM(RIGHT(SUBSTITUTE(TRIM(SUBSTITUTE($U2169,CHAR(160)," "))," ",REPT(" ",60)),60)))&amp;".jpg")</f>
        <v/>
      </c>
    </row>
    <row r="2170" ht="14" customHeight="1">
      <c r="O2170" s="196">
        <f>_xlfn.LET(_xlpm.d,_xlfn.XLOOKUP(M2170,'[1]Birth Dates'!$A:$A,'[1]Birth Dates'!$B:$B,"",0),IF(_xlpm.d=0,"",_xlpm.d))</f>
        <v/>
      </c>
      <c r="P2170" s="196">
        <f>IF(OR(O2170="",A2170="",NOT(ISNUMBER(O2170)),O2170&gt;A2170),"",DATEDIF(O2170,A2170,"Y")&amp;" years, "&amp;DATEDIF(O2170,A2170,"YM")&amp;" months, "&amp;DATEDIF(O2170,A2170,"MD")&amp;" days")</f>
        <v/>
      </c>
      <c r="S2170" s="196">
        <f>_xlfn.LET(_xlpm.d,_xlfn.XLOOKUP(Q2170,'[1]Birth Dates'!$A:$A,'[1]Birth Dates'!$B:$B,"",0),IF(_xlpm.d=0,"",_xlpm.d))</f>
        <v/>
      </c>
      <c r="T2170" s="196">
        <f>IF(OR(S2170="",A2170="",NOT(ISNUMBER(S2170)),S2170&gt;A2170),"",DATEDIF(S2170,A2170,"Y")&amp;" years, "&amp;DATEDIF(S2170,A2170,"YM")&amp;" months, "&amp;DATEDIF(S2170,A2170,"MD")&amp;" days")</f>
        <v/>
      </c>
      <c r="W2170" s="196">
        <f>_xlfn.LET(_xlpm.d,_xlfn.XLOOKUP(U2170,'[1]Birth Dates'!$A:$A,'[1]Birth Dates'!$B:$B,"",0),IF(_xlpm.d=0,"",_xlpm.d))</f>
        <v/>
      </c>
      <c r="X2170" s="196">
        <f>IF(OR(W2170="",A2170="",NOT(ISNUMBER(W2170)),W2170&gt;A2170),"",DATEDIF(W2170,A2170,"Y")&amp;" years, "&amp;DATEDIF(W2170,A2170,"YM")&amp;" months, "&amp;DATEDIF(W2170,A2170,"MD")&amp;" days")</f>
        <v/>
      </c>
      <c r="AR2170" s="175">
        <f>IF($B2170="","",TEXT($A2170,"yyyymmdd")&amp;"_P"&amp;$C2170&amp;"_C"&amp;$F2170&amp;"_"&amp;TRIM(RIGHT(SUBSTITUTE(TRIM(SUBSTITUTE($M2170,CHAR(160)," "))," ",REPT(" ",60)),60))&amp;IF($Q2170="","","-"&amp;TRIM(RIGHT(SUBSTITUTE(TRIM(SUBSTITUTE($Q2170,CHAR(160)," "))," ",REPT(" ",60)),60)))&amp;IF($U2170="","","-"&amp;TRIM(RIGHT(SUBSTITUTE(TRIM(SUBSTITUTE($U2170,CHAR(160)," "))," ",REPT(" ",60)),60)))&amp;".jpg")</f>
        <v/>
      </c>
    </row>
    <row r="2171" ht="14" customHeight="1">
      <c r="O2171" s="196">
        <f>_xlfn.LET(_xlpm.d,_xlfn.XLOOKUP(M2171,'[1]Birth Dates'!$A:$A,'[1]Birth Dates'!$B:$B,"",0),IF(_xlpm.d=0,"",_xlpm.d))</f>
        <v/>
      </c>
      <c r="P2171" s="196">
        <f>IF(OR(O2171="",A2171="",NOT(ISNUMBER(O2171)),O2171&gt;A2171),"",DATEDIF(O2171,A2171,"Y")&amp;" years, "&amp;DATEDIF(O2171,A2171,"YM")&amp;" months, "&amp;DATEDIF(O2171,A2171,"MD")&amp;" days")</f>
        <v/>
      </c>
      <c r="S2171" s="196">
        <f>_xlfn.LET(_xlpm.d,_xlfn.XLOOKUP(Q2171,'[1]Birth Dates'!$A:$A,'[1]Birth Dates'!$B:$B,"",0),IF(_xlpm.d=0,"",_xlpm.d))</f>
        <v/>
      </c>
      <c r="T2171" s="196">
        <f>IF(OR(S2171="",A2171="",NOT(ISNUMBER(S2171)),S2171&gt;A2171),"",DATEDIF(S2171,A2171,"Y")&amp;" years, "&amp;DATEDIF(S2171,A2171,"YM")&amp;" months, "&amp;DATEDIF(S2171,A2171,"MD")&amp;" days")</f>
        <v/>
      </c>
      <c r="W2171" s="196">
        <f>_xlfn.LET(_xlpm.d,_xlfn.XLOOKUP(U2171,'[1]Birth Dates'!$A:$A,'[1]Birth Dates'!$B:$B,"",0),IF(_xlpm.d=0,"",_xlpm.d))</f>
        <v/>
      </c>
      <c r="X2171" s="196">
        <f>IF(OR(W2171="",A2171="",NOT(ISNUMBER(W2171)),W2171&gt;A2171),"",DATEDIF(W2171,A2171,"Y")&amp;" years, "&amp;DATEDIF(W2171,A2171,"YM")&amp;" months, "&amp;DATEDIF(W2171,A2171,"MD")&amp;" days")</f>
        <v/>
      </c>
      <c r="AR2171" s="175">
        <f>IF($B2171="","",TEXT($A2171,"yyyymmdd")&amp;"_P"&amp;$C2171&amp;"_C"&amp;$F2171&amp;"_"&amp;TRIM(RIGHT(SUBSTITUTE(TRIM(SUBSTITUTE($M2171,CHAR(160)," "))," ",REPT(" ",60)),60))&amp;IF($Q2171="","","-"&amp;TRIM(RIGHT(SUBSTITUTE(TRIM(SUBSTITUTE($Q2171,CHAR(160)," "))," ",REPT(" ",60)),60)))&amp;IF($U2171="","","-"&amp;TRIM(RIGHT(SUBSTITUTE(TRIM(SUBSTITUTE($U2171,CHAR(160)," "))," ",REPT(" ",60)),60)))&amp;".jpg")</f>
        <v/>
      </c>
    </row>
    <row r="2172" ht="14" customHeight="1">
      <c r="O2172" s="196">
        <f>_xlfn.LET(_xlpm.d,_xlfn.XLOOKUP(M2172,'[1]Birth Dates'!$A:$A,'[1]Birth Dates'!$B:$B,"",0),IF(_xlpm.d=0,"",_xlpm.d))</f>
        <v/>
      </c>
      <c r="P2172" s="196">
        <f>IF(OR(O2172="",A2172="",NOT(ISNUMBER(O2172)),O2172&gt;A2172),"",DATEDIF(O2172,A2172,"Y")&amp;" years, "&amp;DATEDIF(O2172,A2172,"YM")&amp;" months, "&amp;DATEDIF(O2172,A2172,"MD")&amp;" days")</f>
        <v/>
      </c>
      <c r="S2172" s="196">
        <f>_xlfn.LET(_xlpm.d,_xlfn.XLOOKUP(Q2172,'[1]Birth Dates'!$A:$A,'[1]Birth Dates'!$B:$B,"",0),IF(_xlpm.d=0,"",_xlpm.d))</f>
        <v/>
      </c>
      <c r="T2172" s="196">
        <f>IF(OR(S2172="",A2172="",NOT(ISNUMBER(S2172)),S2172&gt;A2172),"",DATEDIF(S2172,A2172,"Y")&amp;" years, "&amp;DATEDIF(S2172,A2172,"YM")&amp;" months, "&amp;DATEDIF(S2172,A2172,"MD")&amp;" days")</f>
        <v/>
      </c>
      <c r="W2172" s="196">
        <f>_xlfn.LET(_xlpm.d,_xlfn.XLOOKUP(U2172,'[1]Birth Dates'!$A:$A,'[1]Birth Dates'!$B:$B,"",0),IF(_xlpm.d=0,"",_xlpm.d))</f>
        <v/>
      </c>
      <c r="X2172" s="196">
        <f>IF(OR(W2172="",A2172="",NOT(ISNUMBER(W2172)),W2172&gt;A2172),"",DATEDIF(W2172,A2172,"Y")&amp;" years, "&amp;DATEDIF(W2172,A2172,"YM")&amp;" months, "&amp;DATEDIF(W2172,A2172,"MD")&amp;" days")</f>
        <v/>
      </c>
      <c r="AR2172" s="175">
        <f>IF($B2172="","",TEXT($A2172,"yyyymmdd")&amp;"_P"&amp;$C2172&amp;"_C"&amp;$F2172&amp;"_"&amp;TRIM(RIGHT(SUBSTITUTE(TRIM(SUBSTITUTE($M2172,CHAR(160)," "))," ",REPT(" ",60)),60))&amp;IF($Q2172="","","-"&amp;TRIM(RIGHT(SUBSTITUTE(TRIM(SUBSTITUTE($Q2172,CHAR(160)," "))," ",REPT(" ",60)),60)))&amp;IF($U2172="","","-"&amp;TRIM(RIGHT(SUBSTITUTE(TRIM(SUBSTITUTE($U2172,CHAR(160)," "))," ",REPT(" ",60)),60)))&amp;".jpg")</f>
        <v/>
      </c>
    </row>
    <row r="2173" ht="14" customHeight="1">
      <c r="O2173" s="196">
        <f>_xlfn.LET(_xlpm.d,_xlfn.XLOOKUP(M2173,'[1]Birth Dates'!$A:$A,'[1]Birth Dates'!$B:$B,"",0),IF(_xlpm.d=0,"",_xlpm.d))</f>
        <v/>
      </c>
      <c r="P2173" s="196">
        <f>IF(OR(O2173="",A2173="",NOT(ISNUMBER(O2173)),O2173&gt;A2173),"",DATEDIF(O2173,A2173,"Y")&amp;" years, "&amp;DATEDIF(O2173,A2173,"YM")&amp;" months, "&amp;DATEDIF(O2173,A2173,"MD")&amp;" days")</f>
        <v/>
      </c>
      <c r="S2173" s="196">
        <f>_xlfn.LET(_xlpm.d,_xlfn.XLOOKUP(Q2173,'[1]Birth Dates'!$A:$A,'[1]Birth Dates'!$B:$B,"",0),IF(_xlpm.d=0,"",_xlpm.d))</f>
        <v/>
      </c>
      <c r="T2173" s="196">
        <f>IF(OR(S2173="",A2173="",NOT(ISNUMBER(S2173)),S2173&gt;A2173),"",DATEDIF(S2173,A2173,"Y")&amp;" years, "&amp;DATEDIF(S2173,A2173,"YM")&amp;" months, "&amp;DATEDIF(S2173,A2173,"MD")&amp;" days")</f>
        <v/>
      </c>
      <c r="W2173" s="196">
        <f>_xlfn.LET(_xlpm.d,_xlfn.XLOOKUP(U2173,'[1]Birth Dates'!$A:$A,'[1]Birth Dates'!$B:$B,"",0),IF(_xlpm.d=0,"",_xlpm.d))</f>
        <v/>
      </c>
      <c r="X2173" s="196">
        <f>IF(OR(W2173="",A2173="",NOT(ISNUMBER(W2173)),W2173&gt;A2173),"",DATEDIF(W2173,A2173,"Y")&amp;" years, "&amp;DATEDIF(W2173,A2173,"YM")&amp;" months, "&amp;DATEDIF(W2173,A2173,"MD")&amp;" days")</f>
        <v/>
      </c>
      <c r="AR2173" s="175">
        <f>IF($B2173="","",TEXT($A2173,"yyyymmdd")&amp;"_P"&amp;$C2173&amp;"_C"&amp;$F2173&amp;"_"&amp;TRIM(RIGHT(SUBSTITUTE(TRIM(SUBSTITUTE($M2173,CHAR(160)," "))," ",REPT(" ",60)),60))&amp;IF($Q2173="","","-"&amp;TRIM(RIGHT(SUBSTITUTE(TRIM(SUBSTITUTE($Q2173,CHAR(160)," "))," ",REPT(" ",60)),60)))&amp;IF($U2173="","","-"&amp;TRIM(RIGHT(SUBSTITUTE(TRIM(SUBSTITUTE($U2173,CHAR(160)," "))," ",REPT(" ",60)),60)))&amp;".jpg")</f>
        <v/>
      </c>
    </row>
    <row r="2174" ht="14" customHeight="1">
      <c r="O2174" s="196">
        <f>_xlfn.LET(_xlpm.d,_xlfn.XLOOKUP(M2174,'[1]Birth Dates'!$A:$A,'[1]Birth Dates'!$B:$B,"",0),IF(_xlpm.d=0,"",_xlpm.d))</f>
        <v/>
      </c>
      <c r="P2174" s="196">
        <f>IF(OR(O2174="",A2174="",NOT(ISNUMBER(O2174)),O2174&gt;A2174),"",DATEDIF(O2174,A2174,"Y")&amp;" years, "&amp;DATEDIF(O2174,A2174,"YM")&amp;" months, "&amp;DATEDIF(O2174,A2174,"MD")&amp;" days")</f>
        <v/>
      </c>
      <c r="S2174" s="196">
        <f>_xlfn.LET(_xlpm.d,_xlfn.XLOOKUP(Q2174,'[1]Birth Dates'!$A:$A,'[1]Birth Dates'!$B:$B,"",0),IF(_xlpm.d=0,"",_xlpm.d))</f>
        <v/>
      </c>
      <c r="T2174" s="196">
        <f>IF(OR(S2174="",A2174="",NOT(ISNUMBER(S2174)),S2174&gt;A2174),"",DATEDIF(S2174,A2174,"Y")&amp;" years, "&amp;DATEDIF(S2174,A2174,"YM")&amp;" months, "&amp;DATEDIF(S2174,A2174,"MD")&amp;" days")</f>
        <v/>
      </c>
      <c r="W2174" s="196">
        <f>_xlfn.LET(_xlpm.d,_xlfn.XLOOKUP(U2174,'[1]Birth Dates'!$A:$A,'[1]Birth Dates'!$B:$B,"",0),IF(_xlpm.d=0,"",_xlpm.d))</f>
        <v/>
      </c>
      <c r="X2174" s="196">
        <f>IF(OR(W2174="",A2174="",NOT(ISNUMBER(W2174)),W2174&gt;A2174),"",DATEDIF(W2174,A2174,"Y")&amp;" years, "&amp;DATEDIF(W2174,A2174,"YM")&amp;" months, "&amp;DATEDIF(W2174,A2174,"MD")&amp;" days")</f>
        <v/>
      </c>
      <c r="AR2174" s="175">
        <f>IF($B2174="","",TEXT($A2174,"yyyymmdd")&amp;"_P"&amp;$C2174&amp;"_C"&amp;$F2174&amp;"_"&amp;TRIM(RIGHT(SUBSTITUTE(TRIM(SUBSTITUTE($M2174,CHAR(160)," "))," ",REPT(" ",60)),60))&amp;IF($Q2174="","","-"&amp;TRIM(RIGHT(SUBSTITUTE(TRIM(SUBSTITUTE($Q2174,CHAR(160)," "))," ",REPT(" ",60)),60)))&amp;IF($U2174="","","-"&amp;TRIM(RIGHT(SUBSTITUTE(TRIM(SUBSTITUTE($U2174,CHAR(160)," "))," ",REPT(" ",60)),60)))&amp;".jpg")</f>
        <v/>
      </c>
    </row>
    <row r="2175" ht="14" customHeight="1">
      <c r="O2175" s="196">
        <f>_xlfn.LET(_xlpm.d,_xlfn.XLOOKUP(M2175,'[1]Birth Dates'!$A:$A,'[1]Birth Dates'!$B:$B,"",0),IF(_xlpm.d=0,"",_xlpm.d))</f>
        <v/>
      </c>
      <c r="P2175" s="196">
        <f>IF(OR(O2175="",A2175="",NOT(ISNUMBER(O2175)),O2175&gt;A2175),"",DATEDIF(O2175,A2175,"Y")&amp;" years, "&amp;DATEDIF(O2175,A2175,"YM")&amp;" months, "&amp;DATEDIF(O2175,A2175,"MD")&amp;" days")</f>
        <v/>
      </c>
      <c r="S2175" s="196">
        <f>_xlfn.LET(_xlpm.d,_xlfn.XLOOKUP(Q2175,'[1]Birth Dates'!$A:$A,'[1]Birth Dates'!$B:$B,"",0),IF(_xlpm.d=0,"",_xlpm.d))</f>
        <v/>
      </c>
      <c r="T2175" s="196">
        <f>IF(OR(S2175="",A2175="",NOT(ISNUMBER(S2175)),S2175&gt;A2175),"",DATEDIF(S2175,A2175,"Y")&amp;" years, "&amp;DATEDIF(S2175,A2175,"YM")&amp;" months, "&amp;DATEDIF(S2175,A2175,"MD")&amp;" days")</f>
        <v/>
      </c>
      <c r="W2175" s="196">
        <f>_xlfn.LET(_xlpm.d,_xlfn.XLOOKUP(U2175,'[1]Birth Dates'!$A:$A,'[1]Birth Dates'!$B:$B,"",0),IF(_xlpm.d=0,"",_xlpm.d))</f>
        <v/>
      </c>
      <c r="X2175" s="196">
        <f>IF(OR(W2175="",A2175="",NOT(ISNUMBER(W2175)),W2175&gt;A2175),"",DATEDIF(W2175,A2175,"Y")&amp;" years, "&amp;DATEDIF(W2175,A2175,"YM")&amp;" months, "&amp;DATEDIF(W2175,A2175,"MD")&amp;" days")</f>
        <v/>
      </c>
      <c r="AR2175" s="175">
        <f>IF($B2175="","",TEXT($A2175,"yyyymmdd")&amp;"_P"&amp;$C2175&amp;"_C"&amp;$F2175&amp;"_"&amp;TRIM(RIGHT(SUBSTITUTE(TRIM(SUBSTITUTE($M2175,CHAR(160)," "))," ",REPT(" ",60)),60))&amp;IF($Q2175="","","-"&amp;TRIM(RIGHT(SUBSTITUTE(TRIM(SUBSTITUTE($Q2175,CHAR(160)," "))," ",REPT(" ",60)),60)))&amp;IF($U2175="","","-"&amp;TRIM(RIGHT(SUBSTITUTE(TRIM(SUBSTITUTE($U2175,CHAR(160)," "))," ",REPT(" ",60)),60)))&amp;".jpg")</f>
        <v/>
      </c>
    </row>
    <row r="2176" ht="14" customHeight="1">
      <c r="O2176" s="196">
        <f>_xlfn.LET(_xlpm.d,_xlfn.XLOOKUP(M2176,'[1]Birth Dates'!$A:$A,'[1]Birth Dates'!$B:$B,"",0),IF(_xlpm.d=0,"",_xlpm.d))</f>
        <v/>
      </c>
      <c r="P2176" s="196">
        <f>IF(OR(O2176="",A2176="",NOT(ISNUMBER(O2176)),O2176&gt;A2176),"",DATEDIF(O2176,A2176,"Y")&amp;" years, "&amp;DATEDIF(O2176,A2176,"YM")&amp;" months, "&amp;DATEDIF(O2176,A2176,"MD")&amp;" days")</f>
        <v/>
      </c>
      <c r="S2176" s="196">
        <f>_xlfn.LET(_xlpm.d,_xlfn.XLOOKUP(Q2176,'[1]Birth Dates'!$A:$A,'[1]Birth Dates'!$B:$B,"",0),IF(_xlpm.d=0,"",_xlpm.d))</f>
        <v/>
      </c>
      <c r="T2176" s="196">
        <f>IF(OR(S2176="",A2176="",NOT(ISNUMBER(S2176)),S2176&gt;A2176),"",DATEDIF(S2176,A2176,"Y")&amp;" years, "&amp;DATEDIF(S2176,A2176,"YM")&amp;" months, "&amp;DATEDIF(S2176,A2176,"MD")&amp;" days")</f>
        <v/>
      </c>
      <c r="W2176" s="196">
        <f>_xlfn.LET(_xlpm.d,_xlfn.XLOOKUP(U2176,'[1]Birth Dates'!$A:$A,'[1]Birth Dates'!$B:$B,"",0),IF(_xlpm.d=0,"",_xlpm.d))</f>
        <v/>
      </c>
      <c r="X2176" s="196">
        <f>IF(OR(W2176="",A2176="",NOT(ISNUMBER(W2176)),W2176&gt;A2176),"",DATEDIF(W2176,A2176,"Y")&amp;" years, "&amp;DATEDIF(W2176,A2176,"YM")&amp;" months, "&amp;DATEDIF(W2176,A2176,"MD")&amp;" days")</f>
        <v/>
      </c>
      <c r="AR2176" s="175">
        <f>IF($B2176="","",TEXT($A2176,"yyyymmdd")&amp;"_P"&amp;$C2176&amp;"_C"&amp;$F2176&amp;"_"&amp;TRIM(RIGHT(SUBSTITUTE(TRIM(SUBSTITUTE($M2176,CHAR(160)," "))," ",REPT(" ",60)),60))&amp;IF($Q2176="","","-"&amp;TRIM(RIGHT(SUBSTITUTE(TRIM(SUBSTITUTE($Q2176,CHAR(160)," "))," ",REPT(" ",60)),60)))&amp;IF($U2176="","","-"&amp;TRIM(RIGHT(SUBSTITUTE(TRIM(SUBSTITUTE($U2176,CHAR(160)," "))," ",REPT(" ",60)),60)))&amp;".jpg")</f>
        <v/>
      </c>
    </row>
    <row r="2177" ht="14" customHeight="1">
      <c r="O2177" s="196">
        <f>_xlfn.LET(_xlpm.d,_xlfn.XLOOKUP(M2177,'[1]Birth Dates'!$A:$A,'[1]Birth Dates'!$B:$B,"",0),IF(_xlpm.d=0,"",_xlpm.d))</f>
        <v/>
      </c>
      <c r="P2177" s="196">
        <f>IF(OR(O2177="",A2177="",NOT(ISNUMBER(O2177)),O2177&gt;A2177),"",DATEDIF(O2177,A2177,"Y")&amp;" years, "&amp;DATEDIF(O2177,A2177,"YM")&amp;" months, "&amp;DATEDIF(O2177,A2177,"MD")&amp;" days")</f>
        <v/>
      </c>
      <c r="S2177" s="196">
        <f>_xlfn.LET(_xlpm.d,_xlfn.XLOOKUP(Q2177,'[1]Birth Dates'!$A:$A,'[1]Birth Dates'!$B:$B,"",0),IF(_xlpm.d=0,"",_xlpm.d))</f>
        <v/>
      </c>
      <c r="T2177" s="196">
        <f>IF(OR(S2177="",A2177="",NOT(ISNUMBER(S2177)),S2177&gt;A2177),"",DATEDIF(S2177,A2177,"Y")&amp;" years, "&amp;DATEDIF(S2177,A2177,"YM")&amp;" months, "&amp;DATEDIF(S2177,A2177,"MD")&amp;" days")</f>
        <v/>
      </c>
      <c r="W2177" s="196">
        <f>_xlfn.LET(_xlpm.d,_xlfn.XLOOKUP(U2177,'[1]Birth Dates'!$A:$A,'[1]Birth Dates'!$B:$B,"",0),IF(_xlpm.d=0,"",_xlpm.d))</f>
        <v/>
      </c>
      <c r="X2177" s="196">
        <f>IF(OR(W2177="",A2177="",NOT(ISNUMBER(W2177)),W2177&gt;A2177),"",DATEDIF(W2177,A2177,"Y")&amp;" years, "&amp;DATEDIF(W2177,A2177,"YM")&amp;" months, "&amp;DATEDIF(W2177,A2177,"MD")&amp;" days")</f>
        <v/>
      </c>
      <c r="AR2177" s="175">
        <f>IF($B2177="","",TEXT($A2177,"yyyymmdd")&amp;"_P"&amp;$C2177&amp;"_C"&amp;$F2177&amp;"_"&amp;TRIM(RIGHT(SUBSTITUTE(TRIM(SUBSTITUTE($M2177,CHAR(160)," "))," ",REPT(" ",60)),60))&amp;IF($Q2177="","","-"&amp;TRIM(RIGHT(SUBSTITUTE(TRIM(SUBSTITUTE($Q2177,CHAR(160)," "))," ",REPT(" ",60)),60)))&amp;IF($U2177="","","-"&amp;TRIM(RIGHT(SUBSTITUTE(TRIM(SUBSTITUTE($U2177,CHAR(160)," "))," ",REPT(" ",60)),60)))&amp;".jpg")</f>
        <v/>
      </c>
    </row>
    <row r="2178" ht="14" customHeight="1">
      <c r="O2178" s="196">
        <f>_xlfn.LET(_xlpm.d,_xlfn.XLOOKUP(M2178,'[1]Birth Dates'!$A:$A,'[1]Birth Dates'!$B:$B,"",0),IF(_xlpm.d=0,"",_xlpm.d))</f>
        <v/>
      </c>
      <c r="P2178" s="196">
        <f>IF(OR(O2178="",A2178="",NOT(ISNUMBER(O2178)),O2178&gt;A2178),"",DATEDIF(O2178,A2178,"Y")&amp;" years, "&amp;DATEDIF(O2178,A2178,"YM")&amp;" months, "&amp;DATEDIF(O2178,A2178,"MD")&amp;" days")</f>
        <v/>
      </c>
      <c r="S2178" s="196">
        <f>_xlfn.LET(_xlpm.d,_xlfn.XLOOKUP(Q2178,'[1]Birth Dates'!$A:$A,'[1]Birth Dates'!$B:$B,"",0),IF(_xlpm.d=0,"",_xlpm.d))</f>
        <v/>
      </c>
      <c r="T2178" s="196">
        <f>IF(OR(S2178="",A2178="",NOT(ISNUMBER(S2178)),S2178&gt;A2178),"",DATEDIF(S2178,A2178,"Y")&amp;" years, "&amp;DATEDIF(S2178,A2178,"YM")&amp;" months, "&amp;DATEDIF(S2178,A2178,"MD")&amp;" days")</f>
        <v/>
      </c>
      <c r="W2178" s="196">
        <f>_xlfn.LET(_xlpm.d,_xlfn.XLOOKUP(U2178,'[1]Birth Dates'!$A:$A,'[1]Birth Dates'!$B:$B,"",0),IF(_xlpm.d=0,"",_xlpm.d))</f>
        <v/>
      </c>
      <c r="X2178" s="196">
        <f>IF(OR(W2178="",A2178="",NOT(ISNUMBER(W2178)),W2178&gt;A2178),"",DATEDIF(W2178,A2178,"Y")&amp;" years, "&amp;DATEDIF(W2178,A2178,"YM")&amp;" months, "&amp;DATEDIF(W2178,A2178,"MD")&amp;" days")</f>
        <v/>
      </c>
      <c r="AR2178" s="175">
        <f>IF($B2178="","",TEXT($A2178,"yyyymmdd")&amp;"_P"&amp;$C2178&amp;"_C"&amp;$F2178&amp;"_"&amp;TRIM(RIGHT(SUBSTITUTE(TRIM(SUBSTITUTE($M2178,CHAR(160)," "))," ",REPT(" ",60)),60))&amp;IF($Q2178="","","-"&amp;TRIM(RIGHT(SUBSTITUTE(TRIM(SUBSTITUTE($Q2178,CHAR(160)," "))," ",REPT(" ",60)),60)))&amp;IF($U2178="","","-"&amp;TRIM(RIGHT(SUBSTITUTE(TRIM(SUBSTITUTE($U2178,CHAR(160)," "))," ",REPT(" ",60)),60)))&amp;".jpg")</f>
        <v/>
      </c>
    </row>
    <row r="2179" ht="14" customHeight="1">
      <c r="O2179" s="196">
        <f>_xlfn.LET(_xlpm.d,_xlfn.XLOOKUP(M2179,'[1]Birth Dates'!$A:$A,'[1]Birth Dates'!$B:$B,"",0),IF(_xlpm.d=0,"",_xlpm.d))</f>
        <v/>
      </c>
      <c r="P2179" s="196">
        <f>IF(OR(O2179="",A2179="",NOT(ISNUMBER(O2179)),O2179&gt;A2179),"",DATEDIF(O2179,A2179,"Y")&amp;" years, "&amp;DATEDIF(O2179,A2179,"YM")&amp;" months, "&amp;DATEDIF(O2179,A2179,"MD")&amp;" days")</f>
        <v/>
      </c>
      <c r="S2179" s="196">
        <f>_xlfn.LET(_xlpm.d,_xlfn.XLOOKUP(Q2179,'[1]Birth Dates'!$A:$A,'[1]Birth Dates'!$B:$B,"",0),IF(_xlpm.d=0,"",_xlpm.d))</f>
        <v/>
      </c>
      <c r="T2179" s="196">
        <f>IF(OR(S2179="",A2179="",NOT(ISNUMBER(S2179)),S2179&gt;A2179),"",DATEDIF(S2179,A2179,"Y")&amp;" years, "&amp;DATEDIF(S2179,A2179,"YM")&amp;" months, "&amp;DATEDIF(S2179,A2179,"MD")&amp;" days")</f>
        <v/>
      </c>
      <c r="W2179" s="196">
        <f>_xlfn.LET(_xlpm.d,_xlfn.XLOOKUP(U2179,'[1]Birth Dates'!$A:$A,'[1]Birth Dates'!$B:$B,"",0),IF(_xlpm.d=0,"",_xlpm.d))</f>
        <v/>
      </c>
      <c r="X2179" s="196">
        <f>IF(OR(W2179="",A2179="",NOT(ISNUMBER(W2179)),W2179&gt;A2179),"",DATEDIF(W2179,A2179,"Y")&amp;" years, "&amp;DATEDIF(W2179,A2179,"YM")&amp;" months, "&amp;DATEDIF(W2179,A2179,"MD")&amp;" days")</f>
        <v/>
      </c>
      <c r="AR2179" s="175">
        <f>IF($B2179="","",TEXT($A2179,"yyyymmdd")&amp;"_P"&amp;$C2179&amp;"_C"&amp;$F2179&amp;"_"&amp;TRIM(RIGHT(SUBSTITUTE(TRIM(SUBSTITUTE($M2179,CHAR(160)," "))," ",REPT(" ",60)),60))&amp;IF($Q2179="","","-"&amp;TRIM(RIGHT(SUBSTITUTE(TRIM(SUBSTITUTE($Q2179,CHAR(160)," "))," ",REPT(" ",60)),60)))&amp;IF($U2179="","","-"&amp;TRIM(RIGHT(SUBSTITUTE(TRIM(SUBSTITUTE($U2179,CHAR(160)," "))," ",REPT(" ",60)),60)))&amp;".jpg")</f>
        <v/>
      </c>
    </row>
    <row r="2180" ht="14" customHeight="1">
      <c r="O2180" s="196">
        <f>_xlfn.LET(_xlpm.d,_xlfn.XLOOKUP(M2180,'[1]Birth Dates'!$A:$A,'[1]Birth Dates'!$B:$B,"",0),IF(_xlpm.d=0,"",_xlpm.d))</f>
        <v/>
      </c>
      <c r="P2180" s="196">
        <f>IF(OR(O2180="",A2180="",NOT(ISNUMBER(O2180)),O2180&gt;A2180),"",DATEDIF(O2180,A2180,"Y")&amp;" years, "&amp;DATEDIF(O2180,A2180,"YM")&amp;" months, "&amp;DATEDIF(O2180,A2180,"MD")&amp;" days")</f>
        <v/>
      </c>
      <c r="S2180" s="196">
        <f>_xlfn.LET(_xlpm.d,_xlfn.XLOOKUP(Q2180,'[1]Birth Dates'!$A:$A,'[1]Birth Dates'!$B:$B,"",0),IF(_xlpm.d=0,"",_xlpm.d))</f>
        <v/>
      </c>
      <c r="T2180" s="196">
        <f>IF(OR(S2180="",A2180="",NOT(ISNUMBER(S2180)),S2180&gt;A2180),"",DATEDIF(S2180,A2180,"Y")&amp;" years, "&amp;DATEDIF(S2180,A2180,"YM")&amp;" months, "&amp;DATEDIF(S2180,A2180,"MD")&amp;" days")</f>
        <v/>
      </c>
      <c r="W2180" s="196">
        <f>_xlfn.LET(_xlpm.d,_xlfn.XLOOKUP(U2180,'[1]Birth Dates'!$A:$A,'[1]Birth Dates'!$B:$B,"",0),IF(_xlpm.d=0,"",_xlpm.d))</f>
        <v/>
      </c>
      <c r="X2180" s="196">
        <f>IF(OR(W2180="",A2180="",NOT(ISNUMBER(W2180)),W2180&gt;A2180),"",DATEDIF(W2180,A2180,"Y")&amp;" years, "&amp;DATEDIF(W2180,A2180,"YM")&amp;" months, "&amp;DATEDIF(W2180,A2180,"MD")&amp;" days")</f>
        <v/>
      </c>
      <c r="AR2180" s="175">
        <f>IF($B2180="","",TEXT($A2180,"yyyymmdd")&amp;"_P"&amp;$C2180&amp;"_C"&amp;$F2180&amp;"_"&amp;TRIM(RIGHT(SUBSTITUTE(TRIM(SUBSTITUTE($M2180,CHAR(160)," "))," ",REPT(" ",60)),60))&amp;IF($Q2180="","","-"&amp;TRIM(RIGHT(SUBSTITUTE(TRIM(SUBSTITUTE($Q2180,CHAR(160)," "))," ",REPT(" ",60)),60)))&amp;IF($U2180="","","-"&amp;TRIM(RIGHT(SUBSTITUTE(TRIM(SUBSTITUTE($U2180,CHAR(160)," "))," ",REPT(" ",60)),60)))&amp;".jpg")</f>
        <v/>
      </c>
    </row>
    <row r="2181" ht="14" customHeight="1">
      <c r="O2181" s="196">
        <f>_xlfn.LET(_xlpm.d,_xlfn.XLOOKUP(M2181,'[1]Birth Dates'!$A:$A,'[1]Birth Dates'!$B:$B,"",0),IF(_xlpm.d=0,"",_xlpm.d))</f>
        <v/>
      </c>
      <c r="P2181" s="196">
        <f>IF(OR(O2181="",A2181="",NOT(ISNUMBER(O2181)),O2181&gt;A2181),"",DATEDIF(O2181,A2181,"Y")&amp;" years, "&amp;DATEDIF(O2181,A2181,"YM")&amp;" months, "&amp;DATEDIF(O2181,A2181,"MD")&amp;" days")</f>
        <v/>
      </c>
      <c r="S2181" s="196">
        <f>_xlfn.LET(_xlpm.d,_xlfn.XLOOKUP(Q2181,'[1]Birth Dates'!$A:$A,'[1]Birth Dates'!$B:$B,"",0),IF(_xlpm.d=0,"",_xlpm.d))</f>
        <v/>
      </c>
      <c r="T2181" s="196">
        <f>IF(OR(S2181="",A2181="",NOT(ISNUMBER(S2181)),S2181&gt;A2181),"",DATEDIF(S2181,A2181,"Y")&amp;" years, "&amp;DATEDIF(S2181,A2181,"YM")&amp;" months, "&amp;DATEDIF(S2181,A2181,"MD")&amp;" days")</f>
        <v/>
      </c>
      <c r="W2181" s="196">
        <f>_xlfn.LET(_xlpm.d,_xlfn.XLOOKUP(U2181,'[1]Birth Dates'!$A:$A,'[1]Birth Dates'!$B:$B,"",0),IF(_xlpm.d=0,"",_xlpm.d))</f>
        <v/>
      </c>
      <c r="X2181" s="196">
        <f>IF(OR(W2181="",A2181="",NOT(ISNUMBER(W2181)),W2181&gt;A2181),"",DATEDIF(W2181,A2181,"Y")&amp;" years, "&amp;DATEDIF(W2181,A2181,"YM")&amp;" months, "&amp;DATEDIF(W2181,A2181,"MD")&amp;" days")</f>
        <v/>
      </c>
      <c r="AR2181" s="175">
        <f>IF($B2181="","",TEXT($A2181,"yyyymmdd")&amp;"_P"&amp;$C2181&amp;"_C"&amp;$F2181&amp;"_"&amp;TRIM(RIGHT(SUBSTITUTE(TRIM(SUBSTITUTE($M2181,CHAR(160)," "))," ",REPT(" ",60)),60))&amp;IF($Q2181="","","-"&amp;TRIM(RIGHT(SUBSTITUTE(TRIM(SUBSTITUTE($Q2181,CHAR(160)," "))," ",REPT(" ",60)),60)))&amp;IF($U2181="","","-"&amp;TRIM(RIGHT(SUBSTITUTE(TRIM(SUBSTITUTE($U2181,CHAR(160)," "))," ",REPT(" ",60)),60)))&amp;".jpg")</f>
        <v/>
      </c>
    </row>
    <row r="2182" ht="14" customHeight="1">
      <c r="O2182" s="196">
        <f>_xlfn.LET(_xlpm.d,_xlfn.XLOOKUP(M2182,'[1]Birth Dates'!$A:$A,'[1]Birth Dates'!$B:$B,"",0),IF(_xlpm.d=0,"",_xlpm.d))</f>
        <v/>
      </c>
      <c r="P2182" s="196">
        <f>IF(OR(O2182="",A2182="",NOT(ISNUMBER(O2182)),O2182&gt;A2182),"",DATEDIF(O2182,A2182,"Y")&amp;" years, "&amp;DATEDIF(O2182,A2182,"YM")&amp;" months, "&amp;DATEDIF(O2182,A2182,"MD")&amp;" days")</f>
        <v/>
      </c>
      <c r="S2182" s="196">
        <f>_xlfn.LET(_xlpm.d,_xlfn.XLOOKUP(Q2182,'[1]Birth Dates'!$A:$A,'[1]Birth Dates'!$B:$B,"",0),IF(_xlpm.d=0,"",_xlpm.d))</f>
        <v/>
      </c>
      <c r="T2182" s="196">
        <f>IF(OR(S2182="",A2182="",NOT(ISNUMBER(S2182)),S2182&gt;A2182),"",DATEDIF(S2182,A2182,"Y")&amp;" years, "&amp;DATEDIF(S2182,A2182,"YM")&amp;" months, "&amp;DATEDIF(S2182,A2182,"MD")&amp;" days")</f>
        <v/>
      </c>
      <c r="W2182" s="196">
        <f>_xlfn.LET(_xlpm.d,_xlfn.XLOOKUP(U2182,'[1]Birth Dates'!$A:$A,'[1]Birth Dates'!$B:$B,"",0),IF(_xlpm.d=0,"",_xlpm.d))</f>
        <v/>
      </c>
      <c r="X2182" s="196">
        <f>IF(OR(W2182="",A2182="",NOT(ISNUMBER(W2182)),W2182&gt;A2182),"",DATEDIF(W2182,A2182,"Y")&amp;" years, "&amp;DATEDIF(W2182,A2182,"YM")&amp;" months, "&amp;DATEDIF(W2182,A2182,"MD")&amp;" days")</f>
        <v/>
      </c>
      <c r="AR2182" s="226">
        <f>IF($B2182="","",TEXT($A2182,"yyyymmdd")&amp;"_P"&amp;$C2182&amp;"_C"&amp;$F2182&amp;"_"&amp;TRIM(RIGHT(SUBSTITUTE(TRIM(SUBSTITUTE($M2182,CHAR(160)," "))," ",REPT(" ",60)),60))&amp;IF($Q2182="","","-"&amp;TRIM(RIGHT(SUBSTITUTE(TRIM(SUBSTITUTE($Q2182,CHAR(160)," "))," ",REPT(" ",60)),60)))&amp;IF($U2182="","","-"&amp;TRIM(RIGHT(SUBSTITUTE(TRIM(SUBSTITUTE($U2182,CHAR(160)," "))," ",REPT(" ",60)),60)))&amp;".jpg")</f>
        <v/>
      </c>
    </row>
    <row r="2183" ht="14" customHeight="1">
      <c r="O2183" s="196">
        <f>_xlfn.LET(_xlpm.d,_xlfn.XLOOKUP(M2183,'[1]Birth Dates'!$A:$A,'[1]Birth Dates'!$B:$B,"",0),IF(_xlpm.d=0,"",_xlpm.d))</f>
        <v/>
      </c>
      <c r="P2183" s="196">
        <f>IF(OR(O2183="",A2183="",NOT(ISNUMBER(O2183)),O2183&gt;A2183),"",DATEDIF(O2183,A2183,"Y")&amp;" years, "&amp;DATEDIF(O2183,A2183,"YM")&amp;" months, "&amp;DATEDIF(O2183,A2183,"MD")&amp;" days")</f>
        <v/>
      </c>
      <c r="S2183" s="196">
        <f>_xlfn.LET(_xlpm.d,_xlfn.XLOOKUP(Q2183,'[1]Birth Dates'!$A:$A,'[1]Birth Dates'!$B:$B,"",0),IF(_xlpm.d=0,"",_xlpm.d))</f>
        <v/>
      </c>
      <c r="T2183" s="196">
        <f>IF(OR(S2183="",A2183="",NOT(ISNUMBER(S2183)),S2183&gt;A2183),"",DATEDIF(S2183,A2183,"Y")&amp;" years, "&amp;DATEDIF(S2183,A2183,"YM")&amp;" months, "&amp;DATEDIF(S2183,A2183,"MD")&amp;" days")</f>
        <v/>
      </c>
      <c r="W2183" s="196">
        <f>_xlfn.LET(_xlpm.d,_xlfn.XLOOKUP(U2183,'[1]Birth Dates'!$A:$A,'[1]Birth Dates'!$B:$B,"",0),IF(_xlpm.d=0,"",_xlpm.d))</f>
        <v/>
      </c>
      <c r="X2183" s="196">
        <f>IF(OR(W2183="",A2183="",NOT(ISNUMBER(W2183)),W2183&gt;A2183),"",DATEDIF(W2183,A2183,"Y")&amp;" years, "&amp;DATEDIF(W2183,A2183,"YM")&amp;" months, "&amp;DATEDIF(W2183,A2183,"MD")&amp;" days")</f>
        <v/>
      </c>
      <c r="AR2183" s="175">
        <f>IF($B2183="","",TEXT($A2183,"yyyymmdd")&amp;"_P"&amp;$C2183&amp;"_C"&amp;$F2183&amp;"_"&amp;TRIM(RIGHT(SUBSTITUTE(TRIM(SUBSTITUTE($M2183,CHAR(160)," "))," ",REPT(" ",60)),60))&amp;IF($Q2183="","","-"&amp;TRIM(RIGHT(SUBSTITUTE(TRIM(SUBSTITUTE($Q2183,CHAR(160)," "))," ",REPT(" ",60)),60)))&amp;IF($U2183="","","-"&amp;TRIM(RIGHT(SUBSTITUTE(TRIM(SUBSTITUTE($U2183,CHAR(160)," "))," ",REPT(" ",60)),60)))&amp;".jpg")</f>
        <v/>
      </c>
    </row>
    <row r="2184" ht="14" customHeight="1">
      <c r="O2184" s="196">
        <f>_xlfn.LET(_xlpm.d,_xlfn.XLOOKUP(M2184,'[1]Birth Dates'!$A:$A,'[1]Birth Dates'!$B:$B,"",0),IF(_xlpm.d=0,"",_xlpm.d))</f>
        <v/>
      </c>
      <c r="P2184" s="196">
        <f>IF(OR(O2184="",A2184="",NOT(ISNUMBER(O2184)),O2184&gt;A2184),"",DATEDIF(O2184,A2184,"Y")&amp;" years, "&amp;DATEDIF(O2184,A2184,"YM")&amp;" months, "&amp;DATEDIF(O2184,A2184,"MD")&amp;" days")</f>
        <v/>
      </c>
      <c r="S2184" s="196">
        <f>_xlfn.LET(_xlpm.d,_xlfn.XLOOKUP(Q2184,'[1]Birth Dates'!$A:$A,'[1]Birth Dates'!$B:$B,"",0),IF(_xlpm.d=0,"",_xlpm.d))</f>
        <v/>
      </c>
      <c r="T2184" s="196">
        <f>IF(OR(S2184="",A2184="",NOT(ISNUMBER(S2184)),S2184&gt;A2184),"",DATEDIF(S2184,A2184,"Y")&amp;" years, "&amp;DATEDIF(S2184,A2184,"YM")&amp;" months, "&amp;DATEDIF(S2184,A2184,"MD")&amp;" days")</f>
        <v/>
      </c>
      <c r="W2184" s="196">
        <f>_xlfn.LET(_xlpm.d,_xlfn.XLOOKUP(U2184,'[1]Birth Dates'!$A:$A,'[1]Birth Dates'!$B:$B,"",0),IF(_xlpm.d=0,"",_xlpm.d))</f>
        <v/>
      </c>
      <c r="X2184" s="196">
        <f>IF(OR(W2184="",A2184="",NOT(ISNUMBER(W2184)),W2184&gt;A2184),"",DATEDIF(W2184,A2184,"Y")&amp;" years, "&amp;DATEDIF(W2184,A2184,"YM")&amp;" months, "&amp;DATEDIF(W2184,A2184,"MD")&amp;" days")</f>
        <v/>
      </c>
      <c r="AR2184" s="175">
        <f>IF($B2184="","",TEXT($A2184,"yyyymmdd")&amp;"_P"&amp;$C2184&amp;"_C"&amp;$F2184&amp;"_"&amp;TRIM(RIGHT(SUBSTITUTE(TRIM(SUBSTITUTE($M2184,CHAR(160)," "))," ",REPT(" ",60)),60))&amp;IF($Q2184="","","-"&amp;TRIM(RIGHT(SUBSTITUTE(TRIM(SUBSTITUTE($Q2184,CHAR(160)," "))," ",REPT(" ",60)),60)))&amp;IF($U2184="","","-"&amp;TRIM(RIGHT(SUBSTITUTE(TRIM(SUBSTITUTE($U2184,CHAR(160)," "))," ",REPT(" ",60)),60)))&amp;".jpg")</f>
        <v/>
      </c>
    </row>
    <row r="2185" ht="14" customHeight="1">
      <c r="O2185" s="196">
        <f>_xlfn.LET(_xlpm.d,_xlfn.XLOOKUP(M2185,'[1]Birth Dates'!$A:$A,'[1]Birth Dates'!$B:$B,"",0),IF(_xlpm.d=0,"",_xlpm.d))</f>
        <v/>
      </c>
      <c r="P2185" s="196">
        <f>IF(OR(O2185="",A2185="",NOT(ISNUMBER(O2185)),O2185&gt;A2185),"",DATEDIF(O2185,A2185,"Y")&amp;" years, "&amp;DATEDIF(O2185,A2185,"YM")&amp;" months, "&amp;DATEDIF(O2185,A2185,"MD")&amp;" days")</f>
        <v/>
      </c>
      <c r="S2185" s="196">
        <f>_xlfn.LET(_xlpm.d,_xlfn.XLOOKUP(Q2185,'[1]Birth Dates'!$A:$A,'[1]Birth Dates'!$B:$B,"",0),IF(_xlpm.d=0,"",_xlpm.d))</f>
        <v/>
      </c>
      <c r="T2185" s="196">
        <f>IF(OR(S2185="",A2185="",NOT(ISNUMBER(S2185)),S2185&gt;A2185),"",DATEDIF(S2185,A2185,"Y")&amp;" years, "&amp;DATEDIF(S2185,A2185,"YM")&amp;" months, "&amp;DATEDIF(S2185,A2185,"MD")&amp;" days")</f>
        <v/>
      </c>
      <c r="W2185" s="196">
        <f>_xlfn.LET(_xlpm.d,_xlfn.XLOOKUP(U2185,'[1]Birth Dates'!$A:$A,'[1]Birth Dates'!$B:$B,"",0),IF(_xlpm.d=0,"",_xlpm.d))</f>
        <v/>
      </c>
      <c r="X2185" s="196">
        <f>IF(OR(W2185="",A2185="",NOT(ISNUMBER(W2185)),W2185&gt;A2185),"",DATEDIF(W2185,A2185,"Y")&amp;" years, "&amp;DATEDIF(W2185,A2185,"YM")&amp;" months, "&amp;DATEDIF(W2185,A2185,"MD")&amp;" days")</f>
        <v/>
      </c>
      <c r="AR2185" s="175">
        <f>IF($B2185="","",TEXT($A2185,"yyyymmdd")&amp;"_P"&amp;$C2185&amp;"_C"&amp;$F2185&amp;"_"&amp;TRIM(RIGHT(SUBSTITUTE(TRIM(SUBSTITUTE($M2185,CHAR(160)," "))," ",REPT(" ",60)),60))&amp;IF($Q2185="","","-"&amp;TRIM(RIGHT(SUBSTITUTE(TRIM(SUBSTITUTE($Q2185,CHAR(160)," "))," ",REPT(" ",60)),60)))&amp;IF($U2185="","","-"&amp;TRIM(RIGHT(SUBSTITUTE(TRIM(SUBSTITUTE($U2185,CHAR(160)," "))," ",REPT(" ",60)),60)))&amp;".jpg")</f>
        <v/>
      </c>
    </row>
    <row r="2186" ht="14" customHeight="1">
      <c r="O2186" s="196">
        <f>_xlfn.LET(_xlpm.d,_xlfn.XLOOKUP(M2186,'[1]Birth Dates'!$A:$A,'[1]Birth Dates'!$B:$B,"",0),IF(_xlpm.d=0,"",_xlpm.d))</f>
        <v/>
      </c>
      <c r="P2186" s="196">
        <f>IF(OR(O2186="",A2186="",NOT(ISNUMBER(O2186)),O2186&gt;A2186),"",DATEDIF(O2186,A2186,"Y")&amp;" years, "&amp;DATEDIF(O2186,A2186,"YM")&amp;" months, "&amp;DATEDIF(O2186,A2186,"MD")&amp;" days")</f>
        <v/>
      </c>
      <c r="S2186" s="196">
        <f>_xlfn.LET(_xlpm.d,_xlfn.XLOOKUP(Q2186,'[1]Birth Dates'!$A:$A,'[1]Birth Dates'!$B:$B,"",0),IF(_xlpm.d=0,"",_xlpm.d))</f>
        <v/>
      </c>
      <c r="T2186" s="196">
        <f>IF(OR(S2186="",A2186="",NOT(ISNUMBER(S2186)),S2186&gt;A2186),"",DATEDIF(S2186,A2186,"Y")&amp;" years, "&amp;DATEDIF(S2186,A2186,"YM")&amp;" months, "&amp;DATEDIF(S2186,A2186,"MD")&amp;" days")</f>
        <v/>
      </c>
      <c r="W2186" s="196">
        <f>_xlfn.LET(_xlpm.d,_xlfn.XLOOKUP(U2186,'[1]Birth Dates'!$A:$A,'[1]Birth Dates'!$B:$B,"",0),IF(_xlpm.d=0,"",_xlpm.d))</f>
        <v/>
      </c>
      <c r="X2186" s="196">
        <f>IF(OR(W2186="",A2186="",NOT(ISNUMBER(W2186)),W2186&gt;A2186),"",DATEDIF(W2186,A2186,"Y")&amp;" years, "&amp;DATEDIF(W2186,A2186,"YM")&amp;" months, "&amp;DATEDIF(W2186,A2186,"MD")&amp;" days")</f>
        <v/>
      </c>
      <c r="AR2186" s="175">
        <f>IF($B2186="","",TEXT($A2186,"yyyymmdd")&amp;"_P"&amp;$C2186&amp;"_C"&amp;$F2186&amp;"_"&amp;TRIM(RIGHT(SUBSTITUTE(TRIM(SUBSTITUTE($M2186,CHAR(160)," "))," ",REPT(" ",60)),60))&amp;IF($Q2186="","","-"&amp;TRIM(RIGHT(SUBSTITUTE(TRIM(SUBSTITUTE($Q2186,CHAR(160)," "))," ",REPT(" ",60)),60)))&amp;IF($U2186="","","-"&amp;TRIM(RIGHT(SUBSTITUTE(TRIM(SUBSTITUTE($U2186,CHAR(160)," "))," ",REPT(" ",60)),60)))&amp;".jpg")</f>
        <v/>
      </c>
    </row>
    <row r="2187" ht="14" customHeight="1">
      <c r="O2187" s="196">
        <f>_xlfn.LET(_xlpm.d,_xlfn.XLOOKUP(M2187,'[1]Birth Dates'!$A:$A,'[1]Birth Dates'!$B:$B,"",0),IF(_xlpm.d=0,"",_xlpm.d))</f>
        <v/>
      </c>
      <c r="P2187" s="196">
        <f>IF(OR(O2187="",A2187="",NOT(ISNUMBER(O2187)),O2187&gt;A2187),"",DATEDIF(O2187,A2187,"Y")&amp;" years, "&amp;DATEDIF(O2187,A2187,"YM")&amp;" months, "&amp;DATEDIF(O2187,A2187,"MD")&amp;" days")</f>
        <v/>
      </c>
      <c r="S2187" s="196">
        <f>_xlfn.LET(_xlpm.d,_xlfn.XLOOKUP(Q2187,'[1]Birth Dates'!$A:$A,'[1]Birth Dates'!$B:$B,"",0),IF(_xlpm.d=0,"",_xlpm.d))</f>
        <v/>
      </c>
      <c r="T2187" s="196">
        <f>IF(OR(S2187="",A2187="",NOT(ISNUMBER(S2187)),S2187&gt;A2187),"",DATEDIF(S2187,A2187,"Y")&amp;" years, "&amp;DATEDIF(S2187,A2187,"YM")&amp;" months, "&amp;DATEDIF(S2187,A2187,"MD")&amp;" days")</f>
        <v/>
      </c>
      <c r="W2187" s="196">
        <f>_xlfn.LET(_xlpm.d,_xlfn.XLOOKUP(U2187,'[1]Birth Dates'!$A:$A,'[1]Birth Dates'!$B:$B,"",0),IF(_xlpm.d=0,"",_xlpm.d))</f>
        <v/>
      </c>
      <c r="X2187" s="196">
        <f>IF(OR(W2187="",A2187="",NOT(ISNUMBER(W2187)),W2187&gt;A2187),"",DATEDIF(W2187,A2187,"Y")&amp;" years, "&amp;DATEDIF(W2187,A2187,"YM")&amp;" months, "&amp;DATEDIF(W2187,A2187,"MD")&amp;" days")</f>
        <v/>
      </c>
      <c r="AR2187" s="175">
        <f>IF($B2187="","",TEXT($A2187,"yyyymmdd")&amp;"_P"&amp;$C2187&amp;"_C"&amp;$F2187&amp;"_"&amp;TRIM(RIGHT(SUBSTITUTE(TRIM(SUBSTITUTE($M2187,CHAR(160)," "))," ",REPT(" ",60)),60))&amp;IF($Q2187="","","-"&amp;TRIM(RIGHT(SUBSTITUTE(TRIM(SUBSTITUTE($Q2187,CHAR(160)," "))," ",REPT(" ",60)),60)))&amp;IF($U2187="","","-"&amp;TRIM(RIGHT(SUBSTITUTE(TRIM(SUBSTITUTE($U2187,CHAR(160)," "))," ",REPT(" ",60)),60)))&amp;".jpg")</f>
        <v/>
      </c>
    </row>
    <row r="2188" ht="14" customHeight="1">
      <c r="O2188" s="196">
        <f>_xlfn.LET(_xlpm.d,_xlfn.XLOOKUP(M2188,'[1]Birth Dates'!$A:$A,'[1]Birth Dates'!$B:$B,"",0),IF(_xlpm.d=0,"",_xlpm.d))</f>
        <v/>
      </c>
      <c r="P2188" s="196">
        <f>IF(OR(O2188="",A2188="",NOT(ISNUMBER(O2188)),O2188&gt;A2188),"",DATEDIF(O2188,A2188,"Y")&amp;" years, "&amp;DATEDIF(O2188,A2188,"YM")&amp;" months, "&amp;DATEDIF(O2188,A2188,"MD")&amp;" days")</f>
        <v/>
      </c>
      <c r="S2188" s="196">
        <f>_xlfn.LET(_xlpm.d,_xlfn.XLOOKUP(Q2188,'[1]Birth Dates'!$A:$A,'[1]Birth Dates'!$B:$B,"",0),IF(_xlpm.d=0,"",_xlpm.d))</f>
        <v/>
      </c>
      <c r="T2188" s="196">
        <f>IF(OR(S2188="",A2188="",NOT(ISNUMBER(S2188)),S2188&gt;A2188),"",DATEDIF(S2188,A2188,"Y")&amp;" years, "&amp;DATEDIF(S2188,A2188,"YM")&amp;" months, "&amp;DATEDIF(S2188,A2188,"MD")&amp;" days")</f>
        <v/>
      </c>
      <c r="W2188" s="196">
        <f>_xlfn.LET(_xlpm.d,_xlfn.XLOOKUP(U2188,'[1]Birth Dates'!$A:$A,'[1]Birth Dates'!$B:$B,"",0),IF(_xlpm.d=0,"",_xlpm.d))</f>
        <v/>
      </c>
      <c r="X2188" s="196">
        <f>IF(OR(W2188="",A2188="",NOT(ISNUMBER(W2188)),W2188&gt;A2188),"",DATEDIF(W2188,A2188,"Y")&amp;" years, "&amp;DATEDIF(W2188,A2188,"YM")&amp;" months, "&amp;DATEDIF(W2188,A2188,"MD")&amp;" days")</f>
        <v/>
      </c>
      <c r="AR2188" s="175">
        <f>IF($B2188="","",TEXT($A2188,"yyyymmdd")&amp;"_P"&amp;$C2188&amp;"_C"&amp;$F2188&amp;"_"&amp;TRIM(RIGHT(SUBSTITUTE(TRIM(SUBSTITUTE($M2188,CHAR(160)," "))," ",REPT(" ",60)),60))&amp;IF($Q2188="","","-"&amp;TRIM(RIGHT(SUBSTITUTE(TRIM(SUBSTITUTE($Q2188,CHAR(160)," "))," ",REPT(" ",60)),60)))&amp;IF($U2188="","","-"&amp;TRIM(RIGHT(SUBSTITUTE(TRIM(SUBSTITUTE($U2188,CHAR(160)," "))," ",REPT(" ",60)),60)))&amp;".jpg")</f>
        <v/>
      </c>
    </row>
    <row r="2189" ht="14" customHeight="1">
      <c r="O2189" s="196">
        <f>_xlfn.LET(_xlpm.d,_xlfn.XLOOKUP(M2189,'[1]Birth Dates'!$A:$A,'[1]Birth Dates'!$B:$B,"",0),IF(_xlpm.d=0,"",_xlpm.d))</f>
        <v/>
      </c>
      <c r="P2189" s="196">
        <f>IF(OR(O2189="",A2189="",NOT(ISNUMBER(O2189)),O2189&gt;A2189),"",DATEDIF(O2189,A2189,"Y")&amp;" years, "&amp;DATEDIF(O2189,A2189,"YM")&amp;" months, "&amp;DATEDIF(O2189,A2189,"MD")&amp;" days")</f>
        <v/>
      </c>
      <c r="S2189" s="196">
        <f>_xlfn.LET(_xlpm.d,_xlfn.XLOOKUP(Q2189,'[1]Birth Dates'!$A:$A,'[1]Birth Dates'!$B:$B,"",0),IF(_xlpm.d=0,"",_xlpm.d))</f>
        <v/>
      </c>
      <c r="T2189" s="196">
        <f>IF(OR(S2189="",A2189="",NOT(ISNUMBER(S2189)),S2189&gt;A2189),"",DATEDIF(S2189,A2189,"Y")&amp;" years, "&amp;DATEDIF(S2189,A2189,"YM")&amp;" months, "&amp;DATEDIF(S2189,A2189,"MD")&amp;" days")</f>
        <v/>
      </c>
      <c r="W2189" s="196">
        <f>_xlfn.LET(_xlpm.d,_xlfn.XLOOKUP(U2189,'[1]Birth Dates'!$A:$A,'[1]Birth Dates'!$B:$B,"",0),IF(_xlpm.d=0,"",_xlpm.d))</f>
        <v/>
      </c>
      <c r="X2189" s="196">
        <f>IF(OR(W2189="",A2189="",NOT(ISNUMBER(W2189)),W2189&gt;A2189),"",DATEDIF(W2189,A2189,"Y")&amp;" years, "&amp;DATEDIF(W2189,A2189,"YM")&amp;" months, "&amp;DATEDIF(W2189,A2189,"MD")&amp;" days")</f>
        <v/>
      </c>
      <c r="AR2189" s="175">
        <f>IF($B2189="","",TEXT($A2189,"yyyymmdd")&amp;"_P"&amp;$C2189&amp;"_C"&amp;$F2189&amp;"_"&amp;TRIM(RIGHT(SUBSTITUTE(TRIM(SUBSTITUTE($M2189,CHAR(160)," "))," ",REPT(" ",60)),60))&amp;IF($Q2189="","","-"&amp;TRIM(RIGHT(SUBSTITUTE(TRIM(SUBSTITUTE($Q2189,CHAR(160)," "))," ",REPT(" ",60)),60)))&amp;IF($U2189="","","-"&amp;TRIM(RIGHT(SUBSTITUTE(TRIM(SUBSTITUTE($U2189,CHAR(160)," "))," ",REPT(" ",60)),60)))&amp;".jpg")</f>
        <v/>
      </c>
    </row>
    <row r="2190" ht="14" customHeight="1">
      <c r="O2190" s="196">
        <f>_xlfn.LET(_xlpm.d,_xlfn.XLOOKUP(M2190,'[1]Birth Dates'!$A:$A,'[1]Birth Dates'!$B:$B,"",0),IF(_xlpm.d=0,"",_xlpm.d))</f>
        <v/>
      </c>
      <c r="P2190" s="196">
        <f>IF(OR(O2190="",A2190="",NOT(ISNUMBER(O2190)),O2190&gt;A2190),"",DATEDIF(O2190,A2190,"Y")&amp;" years, "&amp;DATEDIF(O2190,A2190,"YM")&amp;" months, "&amp;DATEDIF(O2190,A2190,"MD")&amp;" days")</f>
        <v/>
      </c>
      <c r="S2190" s="196">
        <f>_xlfn.LET(_xlpm.d,_xlfn.XLOOKUP(Q2190,'[1]Birth Dates'!$A:$A,'[1]Birth Dates'!$B:$B,"",0),IF(_xlpm.d=0,"",_xlpm.d))</f>
        <v/>
      </c>
      <c r="T2190" s="196">
        <f>IF(OR(S2190="",A2190="",NOT(ISNUMBER(S2190)),S2190&gt;A2190),"",DATEDIF(S2190,A2190,"Y")&amp;" years, "&amp;DATEDIF(S2190,A2190,"YM")&amp;" months, "&amp;DATEDIF(S2190,A2190,"MD")&amp;" days")</f>
        <v/>
      </c>
      <c r="W2190" s="196">
        <f>_xlfn.LET(_xlpm.d,_xlfn.XLOOKUP(U2190,'[1]Birth Dates'!$A:$A,'[1]Birth Dates'!$B:$B,"",0),IF(_xlpm.d=0,"",_xlpm.d))</f>
        <v/>
      </c>
      <c r="X2190" s="196">
        <f>IF(OR(W2190="",A2190="",NOT(ISNUMBER(W2190)),W2190&gt;A2190),"",DATEDIF(W2190,A2190,"Y")&amp;" years, "&amp;DATEDIF(W2190,A2190,"YM")&amp;" months, "&amp;DATEDIF(W2190,A2190,"MD")&amp;" days")</f>
        <v/>
      </c>
      <c r="AR2190" s="175">
        <f>IF($B2190="","",TEXT($A2190,"yyyymmdd")&amp;"_P"&amp;$C2190&amp;"_C"&amp;$F2190&amp;"_"&amp;TRIM(RIGHT(SUBSTITUTE(TRIM(SUBSTITUTE($M2190,CHAR(160)," "))," ",REPT(" ",60)),60))&amp;IF($Q2190="","","-"&amp;TRIM(RIGHT(SUBSTITUTE(TRIM(SUBSTITUTE($Q2190,CHAR(160)," "))," ",REPT(" ",60)),60)))&amp;IF($U2190="","","-"&amp;TRIM(RIGHT(SUBSTITUTE(TRIM(SUBSTITUTE($U2190,CHAR(160)," "))," ",REPT(" ",60)),60)))&amp;".jpg")</f>
        <v/>
      </c>
    </row>
    <row r="2191" ht="14" customHeight="1">
      <c r="O2191" s="196">
        <f>_xlfn.LET(_xlpm.d,_xlfn.XLOOKUP(M2191,'[1]Birth Dates'!$A:$A,'[1]Birth Dates'!$B:$B,"",0),IF(_xlpm.d=0,"",_xlpm.d))</f>
        <v/>
      </c>
      <c r="P2191" s="196">
        <f>IF(OR(O2191="",A2191="",NOT(ISNUMBER(O2191)),O2191&gt;A2191),"",DATEDIF(O2191,A2191,"Y")&amp;" years, "&amp;DATEDIF(O2191,A2191,"YM")&amp;" months, "&amp;DATEDIF(O2191,A2191,"MD")&amp;" days")</f>
        <v/>
      </c>
      <c r="S2191" s="196">
        <f>_xlfn.LET(_xlpm.d,_xlfn.XLOOKUP(Q2191,'[1]Birth Dates'!$A:$A,'[1]Birth Dates'!$B:$B,"",0),IF(_xlpm.d=0,"",_xlpm.d))</f>
        <v/>
      </c>
      <c r="T2191" s="196">
        <f>IF(OR(S2191="",A2191="",NOT(ISNUMBER(S2191)),S2191&gt;A2191),"",DATEDIF(S2191,A2191,"Y")&amp;" years, "&amp;DATEDIF(S2191,A2191,"YM")&amp;" months, "&amp;DATEDIF(S2191,A2191,"MD")&amp;" days")</f>
        <v/>
      </c>
      <c r="W2191" s="196">
        <f>_xlfn.LET(_xlpm.d,_xlfn.XLOOKUP(U2191,'[1]Birth Dates'!$A:$A,'[1]Birth Dates'!$B:$B,"",0),IF(_xlpm.d=0,"",_xlpm.d))</f>
        <v/>
      </c>
      <c r="X2191" s="196">
        <f>IF(OR(W2191="",A2191="",NOT(ISNUMBER(W2191)),W2191&gt;A2191),"",DATEDIF(W2191,A2191,"Y")&amp;" years, "&amp;DATEDIF(W2191,A2191,"YM")&amp;" months, "&amp;DATEDIF(W2191,A2191,"MD")&amp;" days")</f>
        <v/>
      </c>
      <c r="AR2191" s="175">
        <f>IF($B2191="","",TEXT($A2191,"yyyymmdd")&amp;"_P"&amp;$C2191&amp;"_C"&amp;$F2191&amp;"_"&amp;TRIM(RIGHT(SUBSTITUTE(TRIM(SUBSTITUTE($M2191,CHAR(160)," "))," ",REPT(" ",60)),60))&amp;IF($Q2191="","","-"&amp;TRIM(RIGHT(SUBSTITUTE(TRIM(SUBSTITUTE($Q2191,CHAR(160)," "))," ",REPT(" ",60)),60)))&amp;IF($U2191="","","-"&amp;TRIM(RIGHT(SUBSTITUTE(TRIM(SUBSTITUTE($U2191,CHAR(160)," "))," ",REPT(" ",60)),60)))&amp;".jpg")</f>
        <v/>
      </c>
    </row>
    <row r="2192" ht="14" customHeight="1">
      <c r="O2192" s="196">
        <f>_xlfn.LET(_xlpm.d,_xlfn.XLOOKUP(M2192,'[1]Birth Dates'!$A:$A,'[1]Birth Dates'!$B:$B,"",0),IF(_xlpm.d=0,"",_xlpm.d))</f>
        <v/>
      </c>
      <c r="P2192" s="196">
        <f>IF(OR(O2192="",A2192="",NOT(ISNUMBER(O2192)),O2192&gt;A2192),"",DATEDIF(O2192,A2192,"Y")&amp;" years, "&amp;DATEDIF(O2192,A2192,"YM")&amp;" months, "&amp;DATEDIF(O2192,A2192,"MD")&amp;" days")</f>
        <v/>
      </c>
      <c r="S2192" s="196">
        <f>_xlfn.LET(_xlpm.d,_xlfn.XLOOKUP(Q2192,'[1]Birth Dates'!$A:$A,'[1]Birth Dates'!$B:$B,"",0),IF(_xlpm.d=0,"",_xlpm.d))</f>
        <v/>
      </c>
      <c r="T2192" s="196">
        <f>IF(OR(S2192="",A2192="",NOT(ISNUMBER(S2192)),S2192&gt;A2192),"",DATEDIF(S2192,A2192,"Y")&amp;" years, "&amp;DATEDIF(S2192,A2192,"YM")&amp;" months, "&amp;DATEDIF(S2192,A2192,"MD")&amp;" days")</f>
        <v/>
      </c>
      <c r="W2192" s="196">
        <f>_xlfn.LET(_xlpm.d,_xlfn.XLOOKUP(U2192,'[1]Birth Dates'!$A:$A,'[1]Birth Dates'!$B:$B,"",0),IF(_xlpm.d=0,"",_xlpm.d))</f>
        <v/>
      </c>
      <c r="X2192" s="196">
        <f>IF(OR(W2192="",A2192="",NOT(ISNUMBER(W2192)),W2192&gt;A2192),"",DATEDIF(W2192,A2192,"Y")&amp;" years, "&amp;DATEDIF(W2192,A2192,"YM")&amp;" months, "&amp;DATEDIF(W2192,A2192,"MD")&amp;" days")</f>
        <v/>
      </c>
      <c r="AR2192" s="175">
        <f>IF($B2192="","",TEXT($A2192,"yyyymmdd")&amp;"_P"&amp;$C2192&amp;"_C"&amp;$F2192&amp;"_"&amp;TRIM(RIGHT(SUBSTITUTE(TRIM(SUBSTITUTE($M2192,CHAR(160)," "))," ",REPT(" ",60)),60))&amp;IF($Q2192="","","-"&amp;TRIM(RIGHT(SUBSTITUTE(TRIM(SUBSTITUTE($Q2192,CHAR(160)," "))," ",REPT(" ",60)),60)))&amp;IF($U2192="","","-"&amp;TRIM(RIGHT(SUBSTITUTE(TRIM(SUBSTITUTE($U2192,CHAR(160)," "))," ",REPT(" ",60)),60)))&amp;".jpg")</f>
        <v/>
      </c>
    </row>
    <row r="2193" ht="14" customHeight="1">
      <c r="O2193" s="196">
        <f>_xlfn.LET(_xlpm.d,_xlfn.XLOOKUP(M2193,'[1]Birth Dates'!$A:$A,'[1]Birth Dates'!$B:$B,"",0),IF(_xlpm.d=0,"",_xlpm.d))</f>
        <v/>
      </c>
      <c r="P2193" s="196">
        <f>IF(OR(O2193="",A2193="",NOT(ISNUMBER(O2193)),O2193&gt;A2193),"",DATEDIF(O2193,A2193,"Y")&amp;" years, "&amp;DATEDIF(O2193,A2193,"YM")&amp;" months, "&amp;DATEDIF(O2193,A2193,"MD")&amp;" days")</f>
        <v/>
      </c>
      <c r="S2193" s="196">
        <f>_xlfn.LET(_xlpm.d,_xlfn.XLOOKUP(Q2193,'[1]Birth Dates'!$A:$A,'[1]Birth Dates'!$B:$B,"",0),IF(_xlpm.d=0,"",_xlpm.d))</f>
        <v/>
      </c>
      <c r="T2193" s="196">
        <f>IF(OR(S2193="",A2193="",NOT(ISNUMBER(S2193)),S2193&gt;A2193),"",DATEDIF(S2193,A2193,"Y")&amp;" years, "&amp;DATEDIF(S2193,A2193,"YM")&amp;" months, "&amp;DATEDIF(S2193,A2193,"MD")&amp;" days")</f>
        <v/>
      </c>
      <c r="W2193" s="196">
        <f>_xlfn.LET(_xlpm.d,_xlfn.XLOOKUP(U2193,'[1]Birth Dates'!$A:$A,'[1]Birth Dates'!$B:$B,"",0),IF(_xlpm.d=0,"",_xlpm.d))</f>
        <v/>
      </c>
      <c r="X2193" s="196">
        <f>IF(OR(W2193="",A2193="",NOT(ISNUMBER(W2193)),W2193&gt;A2193),"",DATEDIF(W2193,A2193,"Y")&amp;" years, "&amp;DATEDIF(W2193,A2193,"YM")&amp;" months, "&amp;DATEDIF(W2193,A2193,"MD")&amp;" days")</f>
        <v/>
      </c>
      <c r="AR2193" s="175">
        <f>IF($B2193="","",TEXT($A2193,"yyyymmdd")&amp;"_P"&amp;$C2193&amp;"_C"&amp;$F2193&amp;"_"&amp;TRIM(RIGHT(SUBSTITUTE(TRIM(SUBSTITUTE($M2193,CHAR(160)," "))," ",REPT(" ",60)),60))&amp;IF($Q2193="","","-"&amp;TRIM(RIGHT(SUBSTITUTE(TRIM(SUBSTITUTE($Q2193,CHAR(160)," "))," ",REPT(" ",60)),60)))&amp;IF($U2193="","","-"&amp;TRIM(RIGHT(SUBSTITUTE(TRIM(SUBSTITUTE($U2193,CHAR(160)," "))," ",REPT(" ",60)),60)))&amp;".jpg")</f>
        <v/>
      </c>
    </row>
    <row r="2194" ht="14" customHeight="1">
      <c r="O2194" s="196">
        <f>_xlfn.LET(_xlpm.d,_xlfn.XLOOKUP(M2194,'[1]Birth Dates'!$A:$A,'[1]Birth Dates'!$B:$B,"",0),IF(_xlpm.d=0,"",_xlpm.d))</f>
        <v/>
      </c>
      <c r="P2194" s="196">
        <f>IF(OR(O2194="",A2194="",NOT(ISNUMBER(O2194)),O2194&gt;A2194),"",DATEDIF(O2194,A2194,"Y")&amp;" years, "&amp;DATEDIF(O2194,A2194,"YM")&amp;" months, "&amp;DATEDIF(O2194,A2194,"MD")&amp;" days")</f>
        <v/>
      </c>
      <c r="S2194" s="196">
        <f>_xlfn.LET(_xlpm.d,_xlfn.XLOOKUP(Q2194,'[1]Birth Dates'!$A:$A,'[1]Birth Dates'!$B:$B,"",0),IF(_xlpm.d=0,"",_xlpm.d))</f>
        <v/>
      </c>
      <c r="T2194" s="196">
        <f>IF(OR(S2194="",A2194="",NOT(ISNUMBER(S2194)),S2194&gt;A2194),"",DATEDIF(S2194,A2194,"Y")&amp;" years, "&amp;DATEDIF(S2194,A2194,"YM")&amp;" months, "&amp;DATEDIF(S2194,A2194,"MD")&amp;" days")</f>
        <v/>
      </c>
      <c r="W2194" s="196">
        <f>_xlfn.LET(_xlpm.d,_xlfn.XLOOKUP(U2194,'[1]Birth Dates'!$A:$A,'[1]Birth Dates'!$B:$B,"",0),IF(_xlpm.d=0,"",_xlpm.d))</f>
        <v/>
      </c>
      <c r="X2194" s="196">
        <f>IF(OR(W2194="",A2194="",NOT(ISNUMBER(W2194)),W2194&gt;A2194),"",DATEDIF(W2194,A2194,"Y")&amp;" years, "&amp;DATEDIF(W2194,A2194,"YM")&amp;" months, "&amp;DATEDIF(W2194,A2194,"MD")&amp;" days")</f>
        <v/>
      </c>
      <c r="AR2194" s="175">
        <f>IF($B2194="","",TEXT($A2194,"yyyymmdd")&amp;"_P"&amp;$C2194&amp;"_C"&amp;$F2194&amp;"_"&amp;TRIM(RIGHT(SUBSTITUTE(TRIM(SUBSTITUTE($M2194,CHAR(160)," "))," ",REPT(" ",60)),60))&amp;IF($Q2194="","","-"&amp;TRIM(RIGHT(SUBSTITUTE(TRIM(SUBSTITUTE($Q2194,CHAR(160)," "))," ",REPT(" ",60)),60)))&amp;IF($U2194="","","-"&amp;TRIM(RIGHT(SUBSTITUTE(TRIM(SUBSTITUTE($U2194,CHAR(160)," "))," ",REPT(" ",60)),60)))&amp;".jpg")</f>
        <v/>
      </c>
    </row>
    <row r="2195" ht="14" customHeight="1">
      <c r="O2195" s="196">
        <f>_xlfn.LET(_xlpm.d,_xlfn.XLOOKUP(M2195,'[1]Birth Dates'!$A:$A,'[1]Birth Dates'!$B:$B,"",0),IF(_xlpm.d=0,"",_xlpm.d))</f>
        <v/>
      </c>
      <c r="P2195" s="196">
        <f>IF(OR(O2195="",A2195="",NOT(ISNUMBER(O2195)),O2195&gt;A2195),"",DATEDIF(O2195,A2195,"Y")&amp;" years, "&amp;DATEDIF(O2195,A2195,"YM")&amp;" months, "&amp;DATEDIF(O2195,A2195,"MD")&amp;" days")</f>
        <v/>
      </c>
      <c r="S2195" s="196">
        <f>_xlfn.LET(_xlpm.d,_xlfn.XLOOKUP(Q2195,'[1]Birth Dates'!$A:$A,'[1]Birth Dates'!$B:$B,"",0),IF(_xlpm.d=0,"",_xlpm.d))</f>
        <v/>
      </c>
      <c r="T2195" s="196">
        <f>IF(OR(S2195="",A2195="",NOT(ISNUMBER(S2195)),S2195&gt;A2195),"",DATEDIF(S2195,A2195,"Y")&amp;" years, "&amp;DATEDIF(S2195,A2195,"YM")&amp;" months, "&amp;DATEDIF(S2195,A2195,"MD")&amp;" days")</f>
        <v/>
      </c>
      <c r="W2195" s="196">
        <f>_xlfn.LET(_xlpm.d,_xlfn.XLOOKUP(U2195,'[1]Birth Dates'!$A:$A,'[1]Birth Dates'!$B:$B,"",0),IF(_xlpm.d=0,"",_xlpm.d))</f>
        <v/>
      </c>
      <c r="X2195" s="196">
        <f>IF(OR(W2195="",A2195="",NOT(ISNUMBER(W2195)),W2195&gt;A2195),"",DATEDIF(W2195,A2195,"Y")&amp;" years, "&amp;DATEDIF(W2195,A2195,"YM")&amp;" months, "&amp;DATEDIF(W2195,A2195,"MD")&amp;" days")</f>
        <v/>
      </c>
      <c r="AR2195" s="175">
        <f>IF($B2195="","",TEXT($A2195,"yyyymmdd")&amp;"_P"&amp;$C2195&amp;"_C"&amp;$F2195&amp;"_"&amp;TRIM(RIGHT(SUBSTITUTE(TRIM(SUBSTITUTE($M2195,CHAR(160)," "))," ",REPT(" ",60)),60))&amp;IF($Q2195="","","-"&amp;TRIM(RIGHT(SUBSTITUTE(TRIM(SUBSTITUTE($Q2195,CHAR(160)," "))," ",REPT(" ",60)),60)))&amp;IF($U2195="","","-"&amp;TRIM(RIGHT(SUBSTITUTE(TRIM(SUBSTITUTE($U2195,CHAR(160)," "))," ",REPT(" ",60)),60)))&amp;".jpg")</f>
        <v/>
      </c>
    </row>
    <row r="2196" ht="14" customHeight="1">
      <c r="O2196" s="196">
        <f>_xlfn.LET(_xlpm.d,_xlfn.XLOOKUP(M2196,'[1]Birth Dates'!$A:$A,'[1]Birth Dates'!$B:$B,"",0),IF(_xlpm.d=0,"",_xlpm.d))</f>
        <v/>
      </c>
      <c r="P2196" s="196">
        <f>IF(OR(O2196="",A2196="",NOT(ISNUMBER(O2196)),O2196&gt;A2196),"",DATEDIF(O2196,A2196,"Y")&amp;" years, "&amp;DATEDIF(O2196,A2196,"YM")&amp;" months, "&amp;DATEDIF(O2196,A2196,"MD")&amp;" days")</f>
        <v/>
      </c>
      <c r="S2196" s="196">
        <f>_xlfn.LET(_xlpm.d,_xlfn.XLOOKUP(Q2196,'[1]Birth Dates'!$A:$A,'[1]Birth Dates'!$B:$B,"",0),IF(_xlpm.d=0,"",_xlpm.d))</f>
        <v/>
      </c>
      <c r="T2196" s="196">
        <f>IF(OR(S2196="",A2196="",NOT(ISNUMBER(S2196)),S2196&gt;A2196),"",DATEDIF(S2196,A2196,"Y")&amp;" years, "&amp;DATEDIF(S2196,A2196,"YM")&amp;" months, "&amp;DATEDIF(S2196,A2196,"MD")&amp;" days")</f>
        <v/>
      </c>
      <c r="W2196" s="196">
        <f>_xlfn.LET(_xlpm.d,_xlfn.XLOOKUP(U2196,'[1]Birth Dates'!$A:$A,'[1]Birth Dates'!$B:$B,"",0),IF(_xlpm.d=0,"",_xlpm.d))</f>
        <v/>
      </c>
      <c r="X2196" s="196">
        <f>IF(OR(W2196="",A2196="",NOT(ISNUMBER(W2196)),W2196&gt;A2196),"",DATEDIF(W2196,A2196,"Y")&amp;" years, "&amp;DATEDIF(W2196,A2196,"YM")&amp;" months, "&amp;DATEDIF(W2196,A2196,"MD")&amp;" days")</f>
        <v/>
      </c>
      <c r="AR2196" s="175">
        <f>IF($B2196="","",TEXT($A2196,"yyyymmdd")&amp;"_P"&amp;$C2196&amp;"_C"&amp;$F2196&amp;"_"&amp;TRIM(RIGHT(SUBSTITUTE(TRIM(SUBSTITUTE($M2196,CHAR(160)," "))," ",REPT(" ",60)),60))&amp;IF($Q2196="","","-"&amp;TRIM(RIGHT(SUBSTITUTE(TRIM(SUBSTITUTE($Q2196,CHAR(160)," "))," ",REPT(" ",60)),60)))&amp;IF($U2196="","","-"&amp;TRIM(RIGHT(SUBSTITUTE(TRIM(SUBSTITUTE($U2196,CHAR(160)," "))," ",REPT(" ",60)),60)))&amp;".jpg")</f>
        <v/>
      </c>
    </row>
    <row r="2197" ht="14" customHeight="1">
      <c r="O2197" s="196">
        <f>_xlfn.LET(_xlpm.d,_xlfn.XLOOKUP(M2197,'[1]Birth Dates'!$A:$A,'[1]Birth Dates'!$B:$B,"",0),IF(_xlpm.d=0,"",_xlpm.d))</f>
        <v/>
      </c>
      <c r="P2197" s="196">
        <f>IF(OR(O2197="",A2197="",NOT(ISNUMBER(O2197)),O2197&gt;A2197),"",DATEDIF(O2197,A2197,"Y")&amp;" years, "&amp;DATEDIF(O2197,A2197,"YM")&amp;" months, "&amp;DATEDIF(O2197,A2197,"MD")&amp;" days")</f>
        <v/>
      </c>
      <c r="S2197" s="196">
        <f>_xlfn.LET(_xlpm.d,_xlfn.XLOOKUP(Q2197,'[1]Birth Dates'!$A:$A,'[1]Birth Dates'!$B:$B,"",0),IF(_xlpm.d=0,"",_xlpm.d))</f>
        <v/>
      </c>
      <c r="T2197" s="196">
        <f>IF(OR(S2197="",A2197="",NOT(ISNUMBER(S2197)),S2197&gt;A2197),"",DATEDIF(S2197,A2197,"Y")&amp;" years, "&amp;DATEDIF(S2197,A2197,"YM")&amp;" months, "&amp;DATEDIF(S2197,A2197,"MD")&amp;" days")</f>
        <v/>
      </c>
      <c r="W2197" s="196">
        <f>_xlfn.LET(_xlpm.d,_xlfn.XLOOKUP(U2197,'[1]Birth Dates'!$A:$A,'[1]Birth Dates'!$B:$B,"",0),IF(_xlpm.d=0,"",_xlpm.d))</f>
        <v/>
      </c>
      <c r="X2197" s="196">
        <f>IF(OR(W2197="",A2197="",NOT(ISNUMBER(W2197)),W2197&gt;A2197),"",DATEDIF(W2197,A2197,"Y")&amp;" years, "&amp;DATEDIF(W2197,A2197,"YM")&amp;" months, "&amp;DATEDIF(W2197,A2197,"MD")&amp;" days")</f>
        <v/>
      </c>
      <c r="AR2197" s="175">
        <f>IF($B2197="","",TEXT($A2197,"yyyymmdd")&amp;"_P"&amp;$C2197&amp;"_C"&amp;$F2197&amp;"_"&amp;TRIM(RIGHT(SUBSTITUTE(TRIM(SUBSTITUTE($M2197,CHAR(160)," "))," ",REPT(" ",60)),60))&amp;IF($Q2197="","","-"&amp;TRIM(RIGHT(SUBSTITUTE(TRIM(SUBSTITUTE($Q2197,CHAR(160)," "))," ",REPT(" ",60)),60)))&amp;IF($U2197="","","-"&amp;TRIM(RIGHT(SUBSTITUTE(TRIM(SUBSTITUTE($U2197,CHAR(160)," "))," ",REPT(" ",60)),60)))&amp;".jpg")</f>
        <v/>
      </c>
    </row>
    <row r="2198" ht="14" customHeight="1">
      <c r="O2198" s="196">
        <f>_xlfn.LET(_xlpm.d,_xlfn.XLOOKUP(M2198,'[1]Birth Dates'!$A:$A,'[1]Birth Dates'!$B:$B,"",0),IF(_xlpm.d=0,"",_xlpm.d))</f>
        <v/>
      </c>
      <c r="P2198" s="196">
        <f>IF(OR(O2198="",A2198="",NOT(ISNUMBER(O2198)),O2198&gt;A2198),"",DATEDIF(O2198,A2198,"Y")&amp;" years, "&amp;DATEDIF(O2198,A2198,"YM")&amp;" months, "&amp;DATEDIF(O2198,A2198,"MD")&amp;" days")</f>
        <v/>
      </c>
      <c r="S2198" s="196">
        <f>_xlfn.LET(_xlpm.d,_xlfn.XLOOKUP(Q2198,'[1]Birth Dates'!$A:$A,'[1]Birth Dates'!$B:$B,"",0),IF(_xlpm.d=0,"",_xlpm.d))</f>
        <v/>
      </c>
      <c r="T2198" s="196">
        <f>IF(OR(S2198="",A2198="",NOT(ISNUMBER(S2198)),S2198&gt;A2198),"",DATEDIF(S2198,A2198,"Y")&amp;" years, "&amp;DATEDIF(S2198,A2198,"YM")&amp;" months, "&amp;DATEDIF(S2198,A2198,"MD")&amp;" days")</f>
        <v/>
      </c>
      <c r="W2198" s="196">
        <f>_xlfn.LET(_xlpm.d,_xlfn.XLOOKUP(U2198,'[1]Birth Dates'!$A:$A,'[1]Birth Dates'!$B:$B,"",0),IF(_xlpm.d=0,"",_xlpm.d))</f>
        <v/>
      </c>
      <c r="X2198" s="196">
        <f>IF(OR(W2198="",A2198="",NOT(ISNUMBER(W2198)),W2198&gt;A2198),"",DATEDIF(W2198,A2198,"Y")&amp;" years, "&amp;DATEDIF(W2198,A2198,"YM")&amp;" months, "&amp;DATEDIF(W2198,A2198,"MD")&amp;" days")</f>
        <v/>
      </c>
      <c r="AR2198" s="175">
        <f>IF($B2198="","",TEXT($A2198,"yyyymmdd")&amp;"_P"&amp;$C2198&amp;"_C"&amp;$F2198&amp;"_"&amp;TRIM(RIGHT(SUBSTITUTE(TRIM(SUBSTITUTE($M2198,CHAR(160)," "))," ",REPT(" ",60)),60))&amp;IF($Q2198="","","-"&amp;TRIM(RIGHT(SUBSTITUTE(TRIM(SUBSTITUTE($Q2198,CHAR(160)," "))," ",REPT(" ",60)),60)))&amp;IF($U2198="","","-"&amp;TRIM(RIGHT(SUBSTITUTE(TRIM(SUBSTITUTE($U2198,CHAR(160)," "))," ",REPT(" ",60)),60)))&amp;".jpg")</f>
        <v/>
      </c>
    </row>
    <row r="2199" ht="14" customHeight="1">
      <c r="O2199" s="196">
        <f>_xlfn.LET(_xlpm.d,_xlfn.XLOOKUP(M2199,'[1]Birth Dates'!$A:$A,'[1]Birth Dates'!$B:$B,"",0),IF(_xlpm.d=0,"",_xlpm.d))</f>
        <v/>
      </c>
      <c r="P2199" s="196">
        <f>IF(OR(O2199="",A2199="",NOT(ISNUMBER(O2199)),O2199&gt;A2199),"",DATEDIF(O2199,A2199,"Y")&amp;" years, "&amp;DATEDIF(O2199,A2199,"YM")&amp;" months, "&amp;DATEDIF(O2199,A2199,"MD")&amp;" days")</f>
        <v/>
      </c>
      <c r="S2199" s="196">
        <f>_xlfn.LET(_xlpm.d,_xlfn.XLOOKUP(Q2199,'[1]Birth Dates'!$A:$A,'[1]Birth Dates'!$B:$B,"",0),IF(_xlpm.d=0,"",_xlpm.d))</f>
        <v/>
      </c>
      <c r="T2199" s="196">
        <f>IF(OR(S2199="",A2199="",NOT(ISNUMBER(S2199)),S2199&gt;A2199),"",DATEDIF(S2199,A2199,"Y")&amp;" years, "&amp;DATEDIF(S2199,A2199,"YM")&amp;" months, "&amp;DATEDIF(S2199,A2199,"MD")&amp;" days")</f>
        <v/>
      </c>
      <c r="W2199" s="196">
        <f>_xlfn.LET(_xlpm.d,_xlfn.XLOOKUP(U2199,'[1]Birth Dates'!$A:$A,'[1]Birth Dates'!$B:$B,"",0),IF(_xlpm.d=0,"",_xlpm.d))</f>
        <v/>
      </c>
      <c r="X2199" s="196">
        <f>IF(OR(W2199="",A2199="",NOT(ISNUMBER(W2199)),W2199&gt;A2199),"",DATEDIF(W2199,A2199,"Y")&amp;" years, "&amp;DATEDIF(W2199,A2199,"YM")&amp;" months, "&amp;DATEDIF(W2199,A2199,"MD")&amp;" days")</f>
        <v/>
      </c>
      <c r="AR2199" s="175">
        <f>IF($B2199="","",TEXT($A2199,"yyyymmdd")&amp;"_P"&amp;$C2199&amp;"_C"&amp;$F2199&amp;"_"&amp;TRIM(RIGHT(SUBSTITUTE(TRIM(SUBSTITUTE($M2199,CHAR(160)," "))," ",REPT(" ",60)),60))&amp;IF($Q2199="","","-"&amp;TRIM(RIGHT(SUBSTITUTE(TRIM(SUBSTITUTE($Q2199,CHAR(160)," "))," ",REPT(" ",60)),60)))&amp;IF($U2199="","","-"&amp;TRIM(RIGHT(SUBSTITUTE(TRIM(SUBSTITUTE($U2199,CHAR(160)," "))," ",REPT(" ",60)),60)))&amp;".jpg")</f>
        <v/>
      </c>
    </row>
    <row r="2200" ht="14" customHeight="1">
      <c r="O2200" s="196">
        <f>_xlfn.LET(_xlpm.d,_xlfn.XLOOKUP(M2200,'[1]Birth Dates'!$A:$A,'[1]Birth Dates'!$B:$B,"",0),IF(_xlpm.d=0,"",_xlpm.d))</f>
        <v/>
      </c>
      <c r="P2200" s="196">
        <f>IF(OR(O2200="",A2200="",NOT(ISNUMBER(O2200)),O2200&gt;A2200),"",DATEDIF(O2200,A2200,"Y")&amp;" years, "&amp;DATEDIF(O2200,A2200,"YM")&amp;" months, "&amp;DATEDIF(O2200,A2200,"MD")&amp;" days")</f>
        <v/>
      </c>
      <c r="S2200" s="196">
        <f>_xlfn.LET(_xlpm.d,_xlfn.XLOOKUP(Q2200,'[1]Birth Dates'!$A:$A,'[1]Birth Dates'!$B:$B,"",0),IF(_xlpm.d=0,"",_xlpm.d))</f>
        <v/>
      </c>
      <c r="T2200" s="196">
        <f>IF(OR(S2200="",A2200="",NOT(ISNUMBER(S2200)),S2200&gt;A2200),"",DATEDIF(S2200,A2200,"Y")&amp;" years, "&amp;DATEDIF(S2200,A2200,"YM")&amp;" months, "&amp;DATEDIF(S2200,A2200,"MD")&amp;" days")</f>
        <v/>
      </c>
      <c r="W2200" s="196">
        <f>_xlfn.LET(_xlpm.d,_xlfn.XLOOKUP(U2200,'[1]Birth Dates'!$A:$A,'[1]Birth Dates'!$B:$B,"",0),IF(_xlpm.d=0,"",_xlpm.d))</f>
        <v/>
      </c>
      <c r="X2200" s="196">
        <f>IF(OR(W2200="",A2200="",NOT(ISNUMBER(W2200)),W2200&gt;A2200),"",DATEDIF(W2200,A2200,"Y")&amp;" years, "&amp;DATEDIF(W2200,A2200,"YM")&amp;" months, "&amp;DATEDIF(W2200,A2200,"MD")&amp;" days")</f>
        <v/>
      </c>
      <c r="AR2200" s="175">
        <f>IF($B2200="","",TEXT($A2200,"yyyymmdd")&amp;"_P"&amp;$C2200&amp;"_C"&amp;$F2200&amp;"_"&amp;TRIM(RIGHT(SUBSTITUTE(TRIM(SUBSTITUTE($M2200,CHAR(160)," "))," ",REPT(" ",60)),60))&amp;IF($Q2200="","","-"&amp;TRIM(RIGHT(SUBSTITUTE(TRIM(SUBSTITUTE($Q2200,CHAR(160)," "))," ",REPT(" ",60)),60)))&amp;IF($U2200="","","-"&amp;TRIM(RIGHT(SUBSTITUTE(TRIM(SUBSTITUTE($U2200,CHAR(160)," "))," ",REPT(" ",60)),60)))&amp;".jpg")</f>
        <v/>
      </c>
    </row>
    <row r="2201" ht="14" customHeight="1">
      <c r="O2201" s="196">
        <f>_xlfn.LET(_xlpm.d,_xlfn.XLOOKUP(M2201,'[1]Birth Dates'!$A:$A,'[1]Birth Dates'!$B:$B,"",0),IF(_xlpm.d=0,"",_xlpm.d))</f>
        <v/>
      </c>
      <c r="P2201" s="196">
        <f>IF(OR(O2201="",A2201="",NOT(ISNUMBER(O2201)),O2201&gt;A2201),"",DATEDIF(O2201,A2201,"Y")&amp;" years, "&amp;DATEDIF(O2201,A2201,"YM")&amp;" months, "&amp;DATEDIF(O2201,A2201,"MD")&amp;" days")</f>
        <v/>
      </c>
      <c r="S2201" s="196">
        <f>_xlfn.LET(_xlpm.d,_xlfn.XLOOKUP(Q2201,'[1]Birth Dates'!$A:$A,'[1]Birth Dates'!$B:$B,"",0),IF(_xlpm.d=0,"",_xlpm.d))</f>
        <v/>
      </c>
      <c r="T2201" s="196">
        <f>IF(OR(S2201="",A2201="",NOT(ISNUMBER(S2201)),S2201&gt;A2201),"",DATEDIF(S2201,A2201,"Y")&amp;" years, "&amp;DATEDIF(S2201,A2201,"YM")&amp;" months, "&amp;DATEDIF(S2201,A2201,"MD")&amp;" days")</f>
        <v/>
      </c>
      <c r="W2201" s="196">
        <f>_xlfn.LET(_xlpm.d,_xlfn.XLOOKUP(U2201,'[1]Birth Dates'!$A:$A,'[1]Birth Dates'!$B:$B,"",0),IF(_xlpm.d=0,"",_xlpm.d))</f>
        <v/>
      </c>
      <c r="X2201" s="196">
        <f>IF(OR(W2201="",A2201="",NOT(ISNUMBER(W2201)),W2201&gt;A2201),"",DATEDIF(W2201,A2201,"Y")&amp;" years, "&amp;DATEDIF(W2201,A2201,"YM")&amp;" months, "&amp;DATEDIF(W2201,A2201,"MD")&amp;" days")</f>
        <v/>
      </c>
      <c r="AR2201" s="175">
        <f>IF($B2201="","",TEXT($A2201,"yyyymmdd")&amp;"_P"&amp;$C2201&amp;"_C"&amp;$F2201&amp;"_"&amp;TRIM(RIGHT(SUBSTITUTE(TRIM(SUBSTITUTE($M2201,CHAR(160)," "))," ",REPT(" ",60)),60))&amp;IF($Q2201="","","-"&amp;TRIM(RIGHT(SUBSTITUTE(TRIM(SUBSTITUTE($Q2201,CHAR(160)," "))," ",REPT(" ",60)),60)))&amp;IF($U2201="","","-"&amp;TRIM(RIGHT(SUBSTITUTE(TRIM(SUBSTITUTE($U2201,CHAR(160)," "))," ",REPT(" ",60)),60)))&amp;".jpg")</f>
        <v/>
      </c>
    </row>
    <row r="2202" ht="14" customHeight="1">
      <c r="O2202" s="196">
        <f>_xlfn.LET(_xlpm.d,_xlfn.XLOOKUP(M2202,'[1]Birth Dates'!$A:$A,'[1]Birth Dates'!$B:$B,"",0),IF(_xlpm.d=0,"",_xlpm.d))</f>
        <v/>
      </c>
      <c r="P2202" s="196">
        <f>IF(OR(O2202="",A2202="",NOT(ISNUMBER(O2202)),O2202&gt;A2202),"",DATEDIF(O2202,A2202,"Y")&amp;" years, "&amp;DATEDIF(O2202,A2202,"YM")&amp;" months, "&amp;DATEDIF(O2202,A2202,"MD")&amp;" days")</f>
        <v/>
      </c>
      <c r="S2202" s="196">
        <f>_xlfn.LET(_xlpm.d,_xlfn.XLOOKUP(Q2202,'[1]Birth Dates'!$A:$A,'[1]Birth Dates'!$B:$B,"",0),IF(_xlpm.d=0,"",_xlpm.d))</f>
        <v/>
      </c>
      <c r="T2202" s="196">
        <f>IF(OR(S2202="",A2202="",NOT(ISNUMBER(S2202)),S2202&gt;A2202),"",DATEDIF(S2202,A2202,"Y")&amp;" years, "&amp;DATEDIF(S2202,A2202,"YM")&amp;" months, "&amp;DATEDIF(S2202,A2202,"MD")&amp;" days")</f>
        <v/>
      </c>
      <c r="W2202" s="196">
        <f>_xlfn.LET(_xlpm.d,_xlfn.XLOOKUP(U2202,'[1]Birth Dates'!$A:$A,'[1]Birth Dates'!$B:$B,"",0),IF(_xlpm.d=0,"",_xlpm.d))</f>
        <v/>
      </c>
      <c r="X2202" s="196">
        <f>IF(OR(W2202="",A2202="",NOT(ISNUMBER(W2202)),W2202&gt;A2202),"",DATEDIF(W2202,A2202,"Y")&amp;" years, "&amp;DATEDIF(W2202,A2202,"YM")&amp;" months, "&amp;DATEDIF(W2202,A2202,"MD")&amp;" days")</f>
        <v/>
      </c>
      <c r="AR2202" s="175">
        <f>IF($B2202="","",TEXT($A2202,"yyyymmdd")&amp;"_P"&amp;$C2202&amp;"_C"&amp;$F2202&amp;"_"&amp;TRIM(RIGHT(SUBSTITUTE(TRIM(SUBSTITUTE($M2202,CHAR(160)," "))," ",REPT(" ",60)),60))&amp;IF($Q2202="","","-"&amp;TRIM(RIGHT(SUBSTITUTE(TRIM(SUBSTITUTE($Q2202,CHAR(160)," "))," ",REPT(" ",60)),60)))&amp;IF($U2202="","","-"&amp;TRIM(RIGHT(SUBSTITUTE(TRIM(SUBSTITUTE($U2202,CHAR(160)," "))," ",REPT(" ",60)),60)))&amp;".jpg")</f>
        <v/>
      </c>
    </row>
    <row r="2203" ht="14" customHeight="1">
      <c r="O2203" s="196">
        <f>_xlfn.LET(_xlpm.d,_xlfn.XLOOKUP(M2203,'[1]Birth Dates'!$A:$A,'[1]Birth Dates'!$B:$B,"",0),IF(_xlpm.d=0,"",_xlpm.d))</f>
        <v/>
      </c>
      <c r="P2203" s="196">
        <f>IF(OR(O2203="",A2203="",NOT(ISNUMBER(O2203)),O2203&gt;A2203),"",DATEDIF(O2203,A2203,"Y")&amp;" years, "&amp;DATEDIF(O2203,A2203,"YM")&amp;" months, "&amp;DATEDIF(O2203,A2203,"MD")&amp;" days")</f>
        <v/>
      </c>
      <c r="S2203" s="196">
        <f>_xlfn.LET(_xlpm.d,_xlfn.XLOOKUP(Q2203,'[1]Birth Dates'!$A:$A,'[1]Birth Dates'!$B:$B,"",0),IF(_xlpm.d=0,"",_xlpm.d))</f>
        <v/>
      </c>
      <c r="T2203" s="196">
        <f>IF(OR(S2203="",A2203="",NOT(ISNUMBER(S2203)),S2203&gt;A2203),"",DATEDIF(S2203,A2203,"Y")&amp;" years, "&amp;DATEDIF(S2203,A2203,"YM")&amp;" months, "&amp;DATEDIF(S2203,A2203,"MD")&amp;" days")</f>
        <v/>
      </c>
      <c r="W2203" s="196">
        <f>_xlfn.LET(_xlpm.d,_xlfn.XLOOKUP(U2203,'[1]Birth Dates'!$A:$A,'[1]Birth Dates'!$B:$B,"",0),IF(_xlpm.d=0,"",_xlpm.d))</f>
        <v/>
      </c>
      <c r="X2203" s="196">
        <f>IF(OR(W2203="",A2203="",NOT(ISNUMBER(W2203)),W2203&gt;A2203),"",DATEDIF(W2203,A2203,"Y")&amp;" years, "&amp;DATEDIF(W2203,A2203,"YM")&amp;" months, "&amp;DATEDIF(W2203,A2203,"MD")&amp;" days")</f>
        <v/>
      </c>
      <c r="AR2203" s="175">
        <f>IF($B2203="","",TEXT($A2203,"yyyymmdd")&amp;"_P"&amp;$C2203&amp;"_C"&amp;$F2203&amp;"_"&amp;TRIM(RIGHT(SUBSTITUTE(TRIM(SUBSTITUTE($M2203,CHAR(160)," "))," ",REPT(" ",60)),60))&amp;IF($Q2203="","","-"&amp;TRIM(RIGHT(SUBSTITUTE(TRIM(SUBSTITUTE($Q2203,CHAR(160)," "))," ",REPT(" ",60)),60)))&amp;IF($U2203="","","-"&amp;TRIM(RIGHT(SUBSTITUTE(TRIM(SUBSTITUTE($U2203,CHAR(160)," "))," ",REPT(" ",60)),60)))&amp;".jpg")</f>
        <v/>
      </c>
    </row>
    <row r="2204" ht="14" customHeight="1">
      <c r="O2204" s="196">
        <f>_xlfn.LET(_xlpm.d,_xlfn.XLOOKUP(M2204,'[1]Birth Dates'!$A:$A,'[1]Birth Dates'!$B:$B,"",0),IF(_xlpm.d=0,"",_xlpm.d))</f>
        <v/>
      </c>
      <c r="P2204" s="196">
        <f>IF(OR(O2204="",A2204="",NOT(ISNUMBER(O2204)),O2204&gt;A2204),"",DATEDIF(O2204,A2204,"Y")&amp;" years, "&amp;DATEDIF(O2204,A2204,"YM")&amp;" months, "&amp;DATEDIF(O2204,A2204,"MD")&amp;" days")</f>
        <v/>
      </c>
      <c r="S2204" s="196">
        <f>_xlfn.LET(_xlpm.d,_xlfn.XLOOKUP(Q2204,'[1]Birth Dates'!$A:$A,'[1]Birth Dates'!$B:$B,"",0),IF(_xlpm.d=0,"",_xlpm.d))</f>
        <v/>
      </c>
      <c r="T2204" s="196">
        <f>IF(OR(S2204="",A2204="",NOT(ISNUMBER(S2204)),S2204&gt;A2204),"",DATEDIF(S2204,A2204,"Y")&amp;" years, "&amp;DATEDIF(S2204,A2204,"YM")&amp;" months, "&amp;DATEDIF(S2204,A2204,"MD")&amp;" days")</f>
        <v/>
      </c>
      <c r="W2204" s="196">
        <f>_xlfn.LET(_xlpm.d,_xlfn.XLOOKUP(U2204,'[1]Birth Dates'!$A:$A,'[1]Birth Dates'!$B:$B,"",0),IF(_xlpm.d=0,"",_xlpm.d))</f>
        <v/>
      </c>
      <c r="X2204" s="196">
        <f>IF(OR(W2204="",A2204="",NOT(ISNUMBER(W2204)),W2204&gt;A2204),"",DATEDIF(W2204,A2204,"Y")&amp;" years, "&amp;DATEDIF(W2204,A2204,"YM")&amp;" months, "&amp;DATEDIF(W2204,A2204,"MD")&amp;" days")</f>
        <v/>
      </c>
      <c r="AR2204" s="175">
        <f>IF($B2204="","",TEXT($A2204,"yyyymmdd")&amp;"_P"&amp;$C2204&amp;"_C"&amp;$F2204&amp;"_"&amp;TRIM(RIGHT(SUBSTITUTE(TRIM(SUBSTITUTE($M2204,CHAR(160)," "))," ",REPT(" ",60)),60))&amp;IF($Q2204="","","-"&amp;TRIM(RIGHT(SUBSTITUTE(TRIM(SUBSTITUTE($Q2204,CHAR(160)," "))," ",REPT(" ",60)),60)))&amp;IF($U2204="","","-"&amp;TRIM(RIGHT(SUBSTITUTE(TRIM(SUBSTITUTE($U2204,CHAR(160)," "))," ",REPT(" ",60)),60)))&amp;".jpg")</f>
        <v/>
      </c>
    </row>
    <row r="2205" ht="14" customHeight="1">
      <c r="O2205" s="196">
        <f>_xlfn.LET(_xlpm.d,_xlfn.XLOOKUP(M2205,'[1]Birth Dates'!$A:$A,'[1]Birth Dates'!$B:$B,"",0),IF(_xlpm.d=0,"",_xlpm.d))</f>
        <v/>
      </c>
      <c r="P2205" s="196">
        <f>IF(OR(O2205="",A2205="",NOT(ISNUMBER(O2205)),O2205&gt;A2205),"",DATEDIF(O2205,A2205,"Y")&amp;" years, "&amp;DATEDIF(O2205,A2205,"YM")&amp;" months, "&amp;DATEDIF(O2205,A2205,"MD")&amp;" days")</f>
        <v/>
      </c>
      <c r="S2205" s="196">
        <f>_xlfn.LET(_xlpm.d,_xlfn.XLOOKUP(Q2205,'[1]Birth Dates'!$A:$A,'[1]Birth Dates'!$B:$B,"",0),IF(_xlpm.d=0,"",_xlpm.d))</f>
        <v/>
      </c>
      <c r="T2205" s="196">
        <f>IF(OR(S2205="",A2205="",NOT(ISNUMBER(S2205)),S2205&gt;A2205),"",DATEDIF(S2205,A2205,"Y")&amp;" years, "&amp;DATEDIF(S2205,A2205,"YM")&amp;" months, "&amp;DATEDIF(S2205,A2205,"MD")&amp;" days")</f>
        <v/>
      </c>
      <c r="W2205" s="196">
        <f>_xlfn.LET(_xlpm.d,_xlfn.XLOOKUP(U2205,'[1]Birth Dates'!$A:$A,'[1]Birth Dates'!$B:$B,"",0),IF(_xlpm.d=0,"",_xlpm.d))</f>
        <v/>
      </c>
      <c r="X2205" s="196">
        <f>IF(OR(W2205="",A2205="",NOT(ISNUMBER(W2205)),W2205&gt;A2205),"",DATEDIF(W2205,A2205,"Y")&amp;" years, "&amp;DATEDIF(W2205,A2205,"YM")&amp;" months, "&amp;DATEDIF(W2205,A2205,"MD")&amp;" days")</f>
        <v/>
      </c>
      <c r="AR2205" s="175">
        <f>IF($B2205="","",TEXT($A2205,"yyyymmdd")&amp;"_P"&amp;$C2205&amp;"_C"&amp;$F2205&amp;"_"&amp;TRIM(RIGHT(SUBSTITUTE(TRIM(SUBSTITUTE($M2205,CHAR(160)," "))," ",REPT(" ",60)),60))&amp;IF($Q2205="","","-"&amp;TRIM(RIGHT(SUBSTITUTE(TRIM(SUBSTITUTE($Q2205,CHAR(160)," "))," ",REPT(" ",60)),60)))&amp;IF($U2205="","","-"&amp;TRIM(RIGHT(SUBSTITUTE(TRIM(SUBSTITUTE($U2205,CHAR(160)," "))," ",REPT(" ",60)),60)))&amp;".jpg")</f>
        <v/>
      </c>
    </row>
    <row r="2206" ht="14" customHeight="1">
      <c r="O2206" s="196">
        <f>_xlfn.LET(_xlpm.d,_xlfn.XLOOKUP(M2206,'[1]Birth Dates'!$A:$A,'[1]Birth Dates'!$B:$B,"",0),IF(_xlpm.d=0,"",_xlpm.d))</f>
        <v/>
      </c>
      <c r="P2206" s="196">
        <f>IF(OR(O2206="",A2206="",NOT(ISNUMBER(O2206)),O2206&gt;A2206),"",DATEDIF(O2206,A2206,"Y")&amp;" years, "&amp;DATEDIF(O2206,A2206,"YM")&amp;" months, "&amp;DATEDIF(O2206,A2206,"MD")&amp;" days")</f>
        <v/>
      </c>
      <c r="S2206" s="196">
        <f>_xlfn.LET(_xlpm.d,_xlfn.XLOOKUP(Q2206,'[1]Birth Dates'!$A:$A,'[1]Birth Dates'!$B:$B,"",0),IF(_xlpm.d=0,"",_xlpm.d))</f>
        <v/>
      </c>
      <c r="T2206" s="196">
        <f>IF(OR(S2206="",A2206="",NOT(ISNUMBER(S2206)),S2206&gt;A2206),"",DATEDIF(S2206,A2206,"Y")&amp;" years, "&amp;DATEDIF(S2206,A2206,"YM")&amp;" months, "&amp;DATEDIF(S2206,A2206,"MD")&amp;" days")</f>
        <v/>
      </c>
      <c r="W2206" s="196">
        <f>_xlfn.LET(_xlpm.d,_xlfn.XLOOKUP(U2206,'[1]Birth Dates'!$A:$A,'[1]Birth Dates'!$B:$B,"",0),IF(_xlpm.d=0,"",_xlpm.d))</f>
        <v/>
      </c>
      <c r="X2206" s="196">
        <f>IF(OR(W2206="",A2206="",NOT(ISNUMBER(W2206)),W2206&gt;A2206),"",DATEDIF(W2206,A2206,"Y")&amp;" years, "&amp;DATEDIF(W2206,A2206,"YM")&amp;" months, "&amp;DATEDIF(W2206,A2206,"MD")&amp;" days")</f>
        <v/>
      </c>
      <c r="AR2206" s="175">
        <f>IF($B2206="","",TEXT($A2206,"yyyymmdd")&amp;"_P"&amp;$C2206&amp;"_C"&amp;$F2206&amp;"_"&amp;TRIM(RIGHT(SUBSTITUTE(TRIM(SUBSTITUTE($M2206,CHAR(160)," "))," ",REPT(" ",60)),60))&amp;IF($Q2206="","","-"&amp;TRIM(RIGHT(SUBSTITUTE(TRIM(SUBSTITUTE($Q2206,CHAR(160)," "))," ",REPT(" ",60)),60)))&amp;IF($U2206="","","-"&amp;TRIM(RIGHT(SUBSTITUTE(TRIM(SUBSTITUTE($U2206,CHAR(160)," "))," ",REPT(" ",60)),60)))&amp;".jpg")</f>
        <v/>
      </c>
    </row>
    <row r="2207" ht="14" customHeight="1">
      <c r="O2207" s="196">
        <f>_xlfn.LET(_xlpm.d,_xlfn.XLOOKUP(M2207,'[1]Birth Dates'!$A:$A,'[1]Birth Dates'!$B:$B,"",0),IF(_xlpm.d=0,"",_xlpm.d))</f>
        <v/>
      </c>
      <c r="P2207" s="196">
        <f>IF(OR(O2207="",A2207="",NOT(ISNUMBER(O2207)),O2207&gt;A2207),"",DATEDIF(O2207,A2207,"Y")&amp;" years, "&amp;DATEDIF(O2207,A2207,"YM")&amp;" months, "&amp;DATEDIF(O2207,A2207,"MD")&amp;" days")</f>
        <v/>
      </c>
      <c r="S2207" s="196">
        <f>_xlfn.LET(_xlpm.d,_xlfn.XLOOKUP(Q2207,'[1]Birth Dates'!$A:$A,'[1]Birth Dates'!$B:$B,"",0),IF(_xlpm.d=0,"",_xlpm.d))</f>
        <v/>
      </c>
      <c r="T2207" s="196">
        <f>IF(OR(S2207="",A2207="",NOT(ISNUMBER(S2207)),S2207&gt;A2207),"",DATEDIF(S2207,A2207,"Y")&amp;" years, "&amp;DATEDIF(S2207,A2207,"YM")&amp;" months, "&amp;DATEDIF(S2207,A2207,"MD")&amp;" days")</f>
        <v/>
      </c>
      <c r="W2207" s="196">
        <f>_xlfn.LET(_xlpm.d,_xlfn.XLOOKUP(U2207,'[1]Birth Dates'!$A:$A,'[1]Birth Dates'!$B:$B,"",0),IF(_xlpm.d=0,"",_xlpm.d))</f>
        <v/>
      </c>
      <c r="X2207" s="196">
        <f>IF(OR(W2207="",A2207="",NOT(ISNUMBER(W2207)),W2207&gt;A2207),"",DATEDIF(W2207,A2207,"Y")&amp;" years, "&amp;DATEDIF(W2207,A2207,"YM")&amp;" months, "&amp;DATEDIF(W2207,A2207,"MD")&amp;" days")</f>
        <v/>
      </c>
      <c r="AR2207" s="175">
        <f>IF($B2207="","",TEXT($A2207,"yyyymmdd")&amp;"_P"&amp;$C2207&amp;"_C"&amp;$F2207&amp;"_"&amp;TRIM(RIGHT(SUBSTITUTE(TRIM(SUBSTITUTE($M2207,CHAR(160)," "))," ",REPT(" ",60)),60))&amp;IF($Q2207="","","-"&amp;TRIM(RIGHT(SUBSTITUTE(TRIM(SUBSTITUTE($Q2207,CHAR(160)," "))," ",REPT(" ",60)),60)))&amp;IF($U2207="","","-"&amp;TRIM(RIGHT(SUBSTITUTE(TRIM(SUBSTITUTE($U2207,CHAR(160)," "))," ",REPT(" ",60)),60)))&amp;".jpg")</f>
        <v/>
      </c>
    </row>
    <row r="2208" ht="14" customHeight="1">
      <c r="O2208" s="196">
        <f>_xlfn.LET(_xlpm.d,_xlfn.XLOOKUP(M2208,'[1]Birth Dates'!$A:$A,'[1]Birth Dates'!$B:$B,"",0),IF(_xlpm.d=0,"",_xlpm.d))</f>
        <v/>
      </c>
      <c r="P2208" s="196">
        <f>IF(OR(O2208="",A2208="",NOT(ISNUMBER(O2208)),O2208&gt;A2208),"",DATEDIF(O2208,A2208,"Y")&amp;" years, "&amp;DATEDIF(O2208,A2208,"YM")&amp;" months, "&amp;DATEDIF(O2208,A2208,"MD")&amp;" days")</f>
        <v/>
      </c>
      <c r="S2208" s="196">
        <f>_xlfn.LET(_xlpm.d,_xlfn.XLOOKUP(Q2208,'[1]Birth Dates'!$A:$A,'[1]Birth Dates'!$B:$B,"",0),IF(_xlpm.d=0,"",_xlpm.d))</f>
        <v/>
      </c>
      <c r="T2208" s="196">
        <f>IF(OR(S2208="",A2208="",NOT(ISNUMBER(S2208)),S2208&gt;A2208),"",DATEDIF(S2208,A2208,"Y")&amp;" years, "&amp;DATEDIF(S2208,A2208,"YM")&amp;" months, "&amp;DATEDIF(S2208,A2208,"MD")&amp;" days")</f>
        <v/>
      </c>
      <c r="W2208" s="196">
        <f>_xlfn.LET(_xlpm.d,_xlfn.XLOOKUP(U2208,'[1]Birth Dates'!$A:$A,'[1]Birth Dates'!$B:$B,"",0),IF(_xlpm.d=0,"",_xlpm.d))</f>
        <v/>
      </c>
      <c r="X2208" s="196">
        <f>IF(OR(W2208="",A2208="",NOT(ISNUMBER(W2208)),W2208&gt;A2208),"",DATEDIF(W2208,A2208,"Y")&amp;" years, "&amp;DATEDIF(W2208,A2208,"YM")&amp;" months, "&amp;DATEDIF(W2208,A2208,"MD")&amp;" days")</f>
        <v/>
      </c>
      <c r="AR2208" s="175">
        <f>IF($B2208="","",TEXT($A2208,"yyyymmdd")&amp;"_P"&amp;$C2208&amp;"_C"&amp;$F2208&amp;"_"&amp;TRIM(RIGHT(SUBSTITUTE(TRIM(SUBSTITUTE($M2208,CHAR(160)," "))," ",REPT(" ",60)),60))&amp;IF($Q2208="","","-"&amp;TRIM(RIGHT(SUBSTITUTE(TRIM(SUBSTITUTE($Q2208,CHAR(160)," "))," ",REPT(" ",60)),60)))&amp;IF($U2208="","","-"&amp;TRIM(RIGHT(SUBSTITUTE(TRIM(SUBSTITUTE($U2208,CHAR(160)," "))," ",REPT(" ",60)),60)))&amp;".jpg")</f>
        <v/>
      </c>
    </row>
    <row r="2209" ht="14" customHeight="1">
      <c r="O2209" s="196">
        <f>_xlfn.LET(_xlpm.d,_xlfn.XLOOKUP(M2209,'[1]Birth Dates'!$A:$A,'[1]Birth Dates'!$B:$B,"",0),IF(_xlpm.d=0,"",_xlpm.d))</f>
        <v/>
      </c>
      <c r="P2209" s="196">
        <f>IF(OR(O2209="",A2209="",NOT(ISNUMBER(O2209)),O2209&gt;A2209),"",DATEDIF(O2209,A2209,"Y")&amp;" years, "&amp;DATEDIF(O2209,A2209,"YM")&amp;" months, "&amp;DATEDIF(O2209,A2209,"MD")&amp;" days")</f>
        <v/>
      </c>
      <c r="S2209" s="196">
        <f>_xlfn.LET(_xlpm.d,_xlfn.XLOOKUP(Q2209,'[1]Birth Dates'!$A:$A,'[1]Birth Dates'!$B:$B,"",0),IF(_xlpm.d=0,"",_xlpm.d))</f>
        <v/>
      </c>
      <c r="T2209" s="196">
        <f>IF(OR(S2209="",A2209="",NOT(ISNUMBER(S2209)),S2209&gt;A2209),"",DATEDIF(S2209,A2209,"Y")&amp;" years, "&amp;DATEDIF(S2209,A2209,"YM")&amp;" months, "&amp;DATEDIF(S2209,A2209,"MD")&amp;" days")</f>
        <v/>
      </c>
      <c r="W2209" s="196">
        <f>_xlfn.LET(_xlpm.d,_xlfn.XLOOKUP(U2209,'[1]Birth Dates'!$A:$A,'[1]Birth Dates'!$B:$B,"",0),IF(_xlpm.d=0,"",_xlpm.d))</f>
        <v/>
      </c>
      <c r="X2209" s="196">
        <f>IF(OR(W2209="",A2209="",NOT(ISNUMBER(W2209)),W2209&gt;A2209),"",DATEDIF(W2209,A2209,"Y")&amp;" years, "&amp;DATEDIF(W2209,A2209,"YM")&amp;" months, "&amp;DATEDIF(W2209,A2209,"MD")&amp;" days")</f>
        <v/>
      </c>
      <c r="AR2209" s="175">
        <f>IF($B2209="","",TEXT($A2209,"yyyymmdd")&amp;"_P"&amp;$C2209&amp;"_C"&amp;$F2209&amp;"_"&amp;TRIM(RIGHT(SUBSTITUTE(TRIM(SUBSTITUTE($M2209,CHAR(160)," "))," ",REPT(" ",60)),60))&amp;IF($Q2209="","","-"&amp;TRIM(RIGHT(SUBSTITUTE(TRIM(SUBSTITUTE($Q2209,CHAR(160)," "))," ",REPT(" ",60)),60)))&amp;IF($U2209="","","-"&amp;TRIM(RIGHT(SUBSTITUTE(TRIM(SUBSTITUTE($U2209,CHAR(160)," "))," ",REPT(" ",60)),60)))&amp;".jpg")</f>
        <v/>
      </c>
    </row>
    <row r="2210" ht="14" customHeight="1">
      <c r="O2210" s="196">
        <f>_xlfn.LET(_xlpm.d,_xlfn.XLOOKUP(M2210,'[1]Birth Dates'!$A:$A,'[1]Birth Dates'!$B:$B,"",0),IF(_xlpm.d=0,"",_xlpm.d))</f>
        <v/>
      </c>
      <c r="P2210" s="196">
        <f>IF(OR(O2210="",A2210="",NOT(ISNUMBER(O2210)),O2210&gt;A2210),"",DATEDIF(O2210,A2210,"Y")&amp;" years, "&amp;DATEDIF(O2210,A2210,"YM")&amp;" months, "&amp;DATEDIF(O2210,A2210,"MD")&amp;" days")</f>
        <v/>
      </c>
      <c r="S2210" s="196">
        <f>_xlfn.LET(_xlpm.d,_xlfn.XLOOKUP(Q2210,'[1]Birth Dates'!$A:$A,'[1]Birth Dates'!$B:$B,"",0),IF(_xlpm.d=0,"",_xlpm.d))</f>
        <v/>
      </c>
      <c r="T2210" s="196">
        <f>IF(OR(S2210="",A2210="",NOT(ISNUMBER(S2210)),S2210&gt;A2210),"",DATEDIF(S2210,A2210,"Y")&amp;" years, "&amp;DATEDIF(S2210,A2210,"YM")&amp;" months, "&amp;DATEDIF(S2210,A2210,"MD")&amp;" days")</f>
        <v/>
      </c>
      <c r="W2210" s="196">
        <f>_xlfn.LET(_xlpm.d,_xlfn.XLOOKUP(U2210,'[1]Birth Dates'!$A:$A,'[1]Birth Dates'!$B:$B,"",0),IF(_xlpm.d=0,"",_xlpm.d))</f>
        <v/>
      </c>
      <c r="X2210" s="196">
        <f>IF(OR(W2210="",A2210="",NOT(ISNUMBER(W2210)),W2210&gt;A2210),"",DATEDIF(W2210,A2210,"Y")&amp;" years, "&amp;DATEDIF(W2210,A2210,"YM")&amp;" months, "&amp;DATEDIF(W2210,A2210,"MD")&amp;" days")</f>
        <v/>
      </c>
      <c r="AR2210" s="175">
        <f>IF($B2210="","",TEXT($A2210,"yyyymmdd")&amp;"_P"&amp;$C2210&amp;"_C"&amp;$F2210&amp;"_"&amp;TRIM(RIGHT(SUBSTITUTE(TRIM(SUBSTITUTE($M2210,CHAR(160)," "))," ",REPT(" ",60)),60))&amp;IF($Q2210="","","-"&amp;TRIM(RIGHT(SUBSTITUTE(TRIM(SUBSTITUTE($Q2210,CHAR(160)," "))," ",REPT(" ",60)),60)))&amp;IF($U2210="","","-"&amp;TRIM(RIGHT(SUBSTITUTE(TRIM(SUBSTITUTE($U2210,CHAR(160)," "))," ",REPT(" ",60)),60)))&amp;".jpg")</f>
        <v/>
      </c>
    </row>
    <row r="2211" ht="14" customHeight="1">
      <c r="O2211" s="196">
        <f>_xlfn.LET(_xlpm.d,_xlfn.XLOOKUP(M2211,'[1]Birth Dates'!$A:$A,'[1]Birth Dates'!$B:$B,"",0),IF(_xlpm.d=0,"",_xlpm.d))</f>
        <v/>
      </c>
      <c r="P2211" s="196">
        <f>IF(OR(O2211="",A2211="",NOT(ISNUMBER(O2211)),O2211&gt;A2211),"",DATEDIF(O2211,A2211,"Y")&amp;" years, "&amp;DATEDIF(O2211,A2211,"YM")&amp;" months, "&amp;DATEDIF(O2211,A2211,"MD")&amp;" days")</f>
        <v/>
      </c>
      <c r="S2211" s="196">
        <f>_xlfn.LET(_xlpm.d,_xlfn.XLOOKUP(Q2211,'[1]Birth Dates'!$A:$A,'[1]Birth Dates'!$B:$B,"",0),IF(_xlpm.d=0,"",_xlpm.d))</f>
        <v/>
      </c>
      <c r="T2211" s="196">
        <f>IF(OR(S2211="",A2211="",NOT(ISNUMBER(S2211)),S2211&gt;A2211),"",DATEDIF(S2211,A2211,"Y")&amp;" years, "&amp;DATEDIF(S2211,A2211,"YM")&amp;" months, "&amp;DATEDIF(S2211,A2211,"MD")&amp;" days")</f>
        <v/>
      </c>
      <c r="W2211" s="196">
        <f>_xlfn.LET(_xlpm.d,_xlfn.XLOOKUP(U2211,'[1]Birth Dates'!$A:$A,'[1]Birth Dates'!$B:$B,"",0),IF(_xlpm.d=0,"",_xlpm.d))</f>
        <v/>
      </c>
      <c r="X2211" s="196">
        <f>IF(OR(W2211="",A2211="",NOT(ISNUMBER(W2211)),W2211&gt;A2211),"",DATEDIF(W2211,A2211,"Y")&amp;" years, "&amp;DATEDIF(W2211,A2211,"YM")&amp;" months, "&amp;DATEDIF(W2211,A2211,"MD")&amp;" days")</f>
        <v/>
      </c>
      <c r="AR2211" s="175">
        <f>IF($B2211="","",TEXT($A2211,"yyyymmdd")&amp;"_P"&amp;$C2211&amp;"_C"&amp;$F2211&amp;"_"&amp;TRIM(RIGHT(SUBSTITUTE(TRIM(SUBSTITUTE($M2211,CHAR(160)," "))," ",REPT(" ",60)),60))&amp;IF($Q2211="","","-"&amp;TRIM(RIGHT(SUBSTITUTE(TRIM(SUBSTITUTE($Q2211,CHAR(160)," "))," ",REPT(" ",60)),60)))&amp;IF($U2211="","","-"&amp;TRIM(RIGHT(SUBSTITUTE(TRIM(SUBSTITUTE($U2211,CHAR(160)," "))," ",REPT(" ",60)),60)))&amp;".jpg")</f>
        <v/>
      </c>
    </row>
    <row r="2212" ht="14" customHeight="1">
      <c r="O2212" s="196">
        <f>_xlfn.LET(_xlpm.d,_xlfn.XLOOKUP(M2212,'[1]Birth Dates'!$A:$A,'[1]Birth Dates'!$B:$B,"",0),IF(_xlpm.d=0,"",_xlpm.d))</f>
        <v/>
      </c>
      <c r="P2212" s="196">
        <f>IF(OR(O2212="",A2212="",NOT(ISNUMBER(O2212)),O2212&gt;A2212),"",DATEDIF(O2212,A2212,"Y")&amp;" years, "&amp;DATEDIF(O2212,A2212,"YM")&amp;" months, "&amp;DATEDIF(O2212,A2212,"MD")&amp;" days")</f>
        <v/>
      </c>
      <c r="S2212" s="196">
        <f>_xlfn.LET(_xlpm.d,_xlfn.XLOOKUP(Q2212,'[1]Birth Dates'!$A:$A,'[1]Birth Dates'!$B:$B,"",0),IF(_xlpm.d=0,"",_xlpm.d))</f>
        <v/>
      </c>
      <c r="T2212" s="196">
        <f>IF(OR(S2212="",A2212="",NOT(ISNUMBER(S2212)),S2212&gt;A2212),"",DATEDIF(S2212,A2212,"Y")&amp;" years, "&amp;DATEDIF(S2212,A2212,"YM")&amp;" months, "&amp;DATEDIF(S2212,A2212,"MD")&amp;" days")</f>
        <v/>
      </c>
      <c r="W2212" s="196">
        <f>_xlfn.LET(_xlpm.d,_xlfn.XLOOKUP(U2212,'[1]Birth Dates'!$A:$A,'[1]Birth Dates'!$B:$B,"",0),IF(_xlpm.d=0,"",_xlpm.d))</f>
        <v/>
      </c>
      <c r="X2212" s="196">
        <f>IF(OR(W2212="",A2212="",NOT(ISNUMBER(W2212)),W2212&gt;A2212),"",DATEDIF(W2212,A2212,"Y")&amp;" years, "&amp;DATEDIF(W2212,A2212,"YM")&amp;" months, "&amp;DATEDIF(W2212,A2212,"MD")&amp;" days")</f>
        <v/>
      </c>
      <c r="AR2212" s="175">
        <f>IF($B2212="","",TEXT($A2212,"yyyymmdd")&amp;"_P"&amp;$C2212&amp;"_C"&amp;$F2212&amp;"_"&amp;TRIM(RIGHT(SUBSTITUTE(TRIM(SUBSTITUTE($M2212,CHAR(160)," "))," ",REPT(" ",60)),60))&amp;IF($Q2212="","","-"&amp;TRIM(RIGHT(SUBSTITUTE(TRIM(SUBSTITUTE($Q2212,CHAR(160)," "))," ",REPT(" ",60)),60)))&amp;IF($U2212="","","-"&amp;TRIM(RIGHT(SUBSTITUTE(TRIM(SUBSTITUTE($U2212,CHAR(160)," "))," ",REPT(" ",60)),60)))&amp;".jpg")</f>
        <v/>
      </c>
    </row>
    <row r="2213" ht="14" customHeight="1">
      <c r="O2213" s="196">
        <f>_xlfn.LET(_xlpm.d,_xlfn.XLOOKUP(M2213,'[1]Birth Dates'!$A:$A,'[1]Birth Dates'!$B:$B,"",0),IF(_xlpm.d=0,"",_xlpm.d))</f>
        <v/>
      </c>
      <c r="P2213" s="196">
        <f>IF(OR(O2213="",A2213="",NOT(ISNUMBER(O2213)),O2213&gt;A2213),"",DATEDIF(O2213,A2213,"Y")&amp;" years, "&amp;DATEDIF(O2213,A2213,"YM")&amp;" months, "&amp;DATEDIF(O2213,A2213,"MD")&amp;" days")</f>
        <v/>
      </c>
      <c r="S2213" s="196">
        <f>_xlfn.LET(_xlpm.d,_xlfn.XLOOKUP(Q2213,'[1]Birth Dates'!$A:$A,'[1]Birth Dates'!$B:$B,"",0),IF(_xlpm.d=0,"",_xlpm.d))</f>
        <v/>
      </c>
      <c r="T2213" s="196">
        <f>IF(OR(S2213="",A2213="",NOT(ISNUMBER(S2213)),S2213&gt;A2213),"",DATEDIF(S2213,A2213,"Y")&amp;" years, "&amp;DATEDIF(S2213,A2213,"YM")&amp;" months, "&amp;DATEDIF(S2213,A2213,"MD")&amp;" days")</f>
        <v/>
      </c>
      <c r="W2213" s="196">
        <f>_xlfn.LET(_xlpm.d,_xlfn.XLOOKUP(U2213,'[1]Birth Dates'!$A:$A,'[1]Birth Dates'!$B:$B,"",0),IF(_xlpm.d=0,"",_xlpm.d))</f>
        <v/>
      </c>
      <c r="X2213" s="196">
        <f>IF(OR(W2213="",A2213="",NOT(ISNUMBER(W2213)),W2213&gt;A2213),"",DATEDIF(W2213,A2213,"Y")&amp;" years, "&amp;DATEDIF(W2213,A2213,"YM")&amp;" months, "&amp;DATEDIF(W2213,A2213,"MD")&amp;" days")</f>
        <v/>
      </c>
      <c r="AR2213" s="175">
        <f>IF($B2213="","",TEXT($A2213,"yyyymmdd")&amp;"_P"&amp;$C2213&amp;"_C"&amp;$F2213&amp;"_"&amp;TRIM(RIGHT(SUBSTITUTE(TRIM(SUBSTITUTE($M2213,CHAR(160)," "))," ",REPT(" ",60)),60))&amp;IF($Q2213="","","-"&amp;TRIM(RIGHT(SUBSTITUTE(TRIM(SUBSTITUTE($Q2213,CHAR(160)," "))," ",REPT(" ",60)),60)))&amp;IF($U2213="","","-"&amp;TRIM(RIGHT(SUBSTITUTE(TRIM(SUBSTITUTE($U2213,CHAR(160)," "))," ",REPT(" ",60)),60)))&amp;".jpg")</f>
        <v/>
      </c>
    </row>
    <row r="2214" ht="14" customHeight="1">
      <c r="O2214" s="196">
        <f>_xlfn.LET(_xlpm.d,_xlfn.XLOOKUP(M2214,'[1]Birth Dates'!$A:$A,'[1]Birth Dates'!$B:$B,"",0),IF(_xlpm.d=0,"",_xlpm.d))</f>
        <v/>
      </c>
      <c r="P2214" s="196">
        <f>IF(OR(O2214="",A2214="",NOT(ISNUMBER(O2214)),O2214&gt;A2214),"",DATEDIF(O2214,A2214,"Y")&amp;" years, "&amp;DATEDIF(O2214,A2214,"YM")&amp;" months, "&amp;DATEDIF(O2214,A2214,"MD")&amp;" days")</f>
        <v/>
      </c>
      <c r="S2214" s="196">
        <f>_xlfn.LET(_xlpm.d,_xlfn.XLOOKUP(Q2214,'[1]Birth Dates'!$A:$A,'[1]Birth Dates'!$B:$B,"",0),IF(_xlpm.d=0,"",_xlpm.d))</f>
        <v/>
      </c>
      <c r="T2214" s="196">
        <f>IF(OR(S2214="",A2214="",NOT(ISNUMBER(S2214)),S2214&gt;A2214),"",DATEDIF(S2214,A2214,"Y")&amp;" years, "&amp;DATEDIF(S2214,A2214,"YM")&amp;" months, "&amp;DATEDIF(S2214,A2214,"MD")&amp;" days")</f>
        <v/>
      </c>
      <c r="W2214" s="196">
        <f>_xlfn.LET(_xlpm.d,_xlfn.XLOOKUP(U2214,'[1]Birth Dates'!$A:$A,'[1]Birth Dates'!$B:$B,"",0),IF(_xlpm.d=0,"",_xlpm.d))</f>
        <v/>
      </c>
      <c r="X2214" s="196">
        <f>IF(OR(W2214="",A2214="",NOT(ISNUMBER(W2214)),W2214&gt;A2214),"",DATEDIF(W2214,A2214,"Y")&amp;" years, "&amp;DATEDIF(W2214,A2214,"YM")&amp;" months, "&amp;DATEDIF(W2214,A2214,"MD")&amp;" days")</f>
        <v/>
      </c>
      <c r="AR2214" s="175">
        <f>IF($B2214="","",TEXT($A2214,"yyyymmdd")&amp;"_P"&amp;$C2214&amp;"_C"&amp;$F2214&amp;"_"&amp;TRIM(RIGHT(SUBSTITUTE(TRIM(SUBSTITUTE($M2214,CHAR(160)," "))," ",REPT(" ",60)),60))&amp;IF($Q2214="","","-"&amp;TRIM(RIGHT(SUBSTITUTE(TRIM(SUBSTITUTE($Q2214,CHAR(160)," "))," ",REPT(" ",60)),60)))&amp;IF($U2214="","","-"&amp;TRIM(RIGHT(SUBSTITUTE(TRIM(SUBSTITUTE($U2214,CHAR(160)," "))," ",REPT(" ",60)),60)))&amp;".jpg")</f>
        <v/>
      </c>
    </row>
    <row r="2215" ht="14" customHeight="1">
      <c r="O2215" s="196">
        <f>_xlfn.LET(_xlpm.d,_xlfn.XLOOKUP(M2215,'[1]Birth Dates'!$A:$A,'[1]Birth Dates'!$B:$B,"",0),IF(_xlpm.d=0,"",_xlpm.d))</f>
        <v/>
      </c>
      <c r="P2215" s="196">
        <f>IF(OR(O2215="",A2215="",NOT(ISNUMBER(O2215)),O2215&gt;A2215),"",DATEDIF(O2215,A2215,"Y")&amp;" years, "&amp;DATEDIF(O2215,A2215,"YM")&amp;" months, "&amp;DATEDIF(O2215,A2215,"MD")&amp;" days")</f>
        <v/>
      </c>
      <c r="S2215" s="196">
        <f>_xlfn.LET(_xlpm.d,_xlfn.XLOOKUP(Q2215,'[1]Birth Dates'!$A:$A,'[1]Birth Dates'!$B:$B,"",0),IF(_xlpm.d=0,"",_xlpm.d))</f>
        <v/>
      </c>
      <c r="T2215" s="196">
        <f>IF(OR(S2215="",A2215="",NOT(ISNUMBER(S2215)),S2215&gt;A2215),"",DATEDIF(S2215,A2215,"Y")&amp;" years, "&amp;DATEDIF(S2215,A2215,"YM")&amp;" months, "&amp;DATEDIF(S2215,A2215,"MD")&amp;" days")</f>
        <v/>
      </c>
      <c r="W2215" s="196">
        <f>_xlfn.LET(_xlpm.d,_xlfn.XLOOKUP(U2215,'[1]Birth Dates'!$A:$A,'[1]Birth Dates'!$B:$B,"",0),IF(_xlpm.d=0,"",_xlpm.d))</f>
        <v/>
      </c>
      <c r="X2215" s="196">
        <f>IF(OR(W2215="",A2215="",NOT(ISNUMBER(W2215)),W2215&gt;A2215),"",DATEDIF(W2215,A2215,"Y")&amp;" years, "&amp;DATEDIF(W2215,A2215,"YM")&amp;" months, "&amp;DATEDIF(W2215,A2215,"MD")&amp;" days")</f>
        <v/>
      </c>
      <c r="AR2215" s="175">
        <f>IF($B2215="","",TEXT($A2215,"yyyymmdd")&amp;"_P"&amp;$C2215&amp;"_C"&amp;$F2215&amp;"_"&amp;TRIM(RIGHT(SUBSTITUTE(TRIM(SUBSTITUTE($M2215,CHAR(160)," "))," ",REPT(" ",60)),60))&amp;IF($Q2215="","","-"&amp;TRIM(RIGHT(SUBSTITUTE(TRIM(SUBSTITUTE($Q2215,CHAR(160)," "))," ",REPT(" ",60)),60)))&amp;IF($U2215="","","-"&amp;TRIM(RIGHT(SUBSTITUTE(TRIM(SUBSTITUTE($U2215,CHAR(160)," "))," ",REPT(" ",60)),60)))&amp;".jpg")</f>
        <v/>
      </c>
    </row>
    <row r="2216" ht="14" customHeight="1">
      <c r="O2216" s="196">
        <f>_xlfn.LET(_xlpm.d,_xlfn.XLOOKUP(M2216,'[1]Birth Dates'!$A:$A,'[1]Birth Dates'!$B:$B,"",0),IF(_xlpm.d=0,"",_xlpm.d))</f>
        <v/>
      </c>
      <c r="P2216" s="196">
        <f>IF(OR(O2216="",A2216="",NOT(ISNUMBER(O2216)),O2216&gt;A2216),"",DATEDIF(O2216,A2216,"Y")&amp;" years, "&amp;DATEDIF(O2216,A2216,"YM")&amp;" months, "&amp;DATEDIF(O2216,A2216,"MD")&amp;" days")</f>
        <v/>
      </c>
      <c r="S2216" s="196">
        <f>_xlfn.LET(_xlpm.d,_xlfn.XLOOKUP(Q2216,'[1]Birth Dates'!$A:$A,'[1]Birth Dates'!$B:$B,"",0),IF(_xlpm.d=0,"",_xlpm.d))</f>
        <v/>
      </c>
      <c r="T2216" s="196">
        <f>IF(OR(S2216="",A2216="",NOT(ISNUMBER(S2216)),S2216&gt;A2216),"",DATEDIF(S2216,A2216,"Y")&amp;" years, "&amp;DATEDIF(S2216,A2216,"YM")&amp;" months, "&amp;DATEDIF(S2216,A2216,"MD")&amp;" days")</f>
        <v/>
      </c>
      <c r="W2216" s="196">
        <f>_xlfn.LET(_xlpm.d,_xlfn.XLOOKUP(U2216,'[1]Birth Dates'!$A:$A,'[1]Birth Dates'!$B:$B,"",0),IF(_xlpm.d=0,"",_xlpm.d))</f>
        <v/>
      </c>
      <c r="X2216" s="196">
        <f>IF(OR(W2216="",A2216="",NOT(ISNUMBER(W2216)),W2216&gt;A2216),"",DATEDIF(W2216,A2216,"Y")&amp;" years, "&amp;DATEDIF(W2216,A2216,"YM")&amp;" months, "&amp;DATEDIF(W2216,A2216,"MD")&amp;" days")</f>
        <v/>
      </c>
      <c r="AR2216" s="175">
        <f>IF($B2216="","",TEXT($A2216,"yyyymmdd")&amp;"_P"&amp;$C2216&amp;"_C"&amp;$F2216&amp;"_"&amp;TRIM(RIGHT(SUBSTITUTE(TRIM(SUBSTITUTE($M2216,CHAR(160)," "))," ",REPT(" ",60)),60))&amp;IF($Q2216="","","-"&amp;TRIM(RIGHT(SUBSTITUTE(TRIM(SUBSTITUTE($Q2216,CHAR(160)," "))," ",REPT(" ",60)),60)))&amp;IF($U2216="","","-"&amp;TRIM(RIGHT(SUBSTITUTE(TRIM(SUBSTITUTE($U2216,CHAR(160)," "))," ",REPT(" ",60)),60)))&amp;".jpg")</f>
        <v/>
      </c>
    </row>
    <row r="2217" ht="14" customHeight="1">
      <c r="O2217" s="196">
        <f>_xlfn.LET(_xlpm.d,_xlfn.XLOOKUP(M2217,'[1]Birth Dates'!$A:$A,'[1]Birth Dates'!$B:$B,"",0),IF(_xlpm.d=0,"",_xlpm.d))</f>
        <v/>
      </c>
      <c r="P2217" s="196">
        <f>IF(OR(O2217="",A2217="",NOT(ISNUMBER(O2217)),O2217&gt;A2217),"",DATEDIF(O2217,A2217,"Y")&amp;" years, "&amp;DATEDIF(O2217,A2217,"YM")&amp;" months, "&amp;DATEDIF(O2217,A2217,"MD")&amp;" days")</f>
        <v/>
      </c>
      <c r="S2217" s="196">
        <f>_xlfn.LET(_xlpm.d,_xlfn.XLOOKUP(Q2217,'[1]Birth Dates'!$A:$A,'[1]Birth Dates'!$B:$B,"",0),IF(_xlpm.d=0,"",_xlpm.d))</f>
        <v/>
      </c>
      <c r="T2217" s="196">
        <f>IF(OR(S2217="",A2217="",NOT(ISNUMBER(S2217)),S2217&gt;A2217),"",DATEDIF(S2217,A2217,"Y")&amp;" years, "&amp;DATEDIF(S2217,A2217,"YM")&amp;" months, "&amp;DATEDIF(S2217,A2217,"MD")&amp;" days")</f>
        <v/>
      </c>
      <c r="W2217" s="196">
        <f>_xlfn.LET(_xlpm.d,_xlfn.XLOOKUP(U2217,'[1]Birth Dates'!$A:$A,'[1]Birth Dates'!$B:$B,"",0),IF(_xlpm.d=0,"",_xlpm.d))</f>
        <v/>
      </c>
      <c r="X2217" s="196">
        <f>IF(OR(W2217="",A2217="",NOT(ISNUMBER(W2217)),W2217&gt;A2217),"",DATEDIF(W2217,A2217,"Y")&amp;" years, "&amp;DATEDIF(W2217,A2217,"YM")&amp;" months, "&amp;DATEDIF(W2217,A2217,"MD")&amp;" days")</f>
        <v/>
      </c>
      <c r="AR2217" s="175">
        <f>IF($B2217="","",TEXT($A2217,"yyyymmdd")&amp;"_P"&amp;$C2217&amp;"_C"&amp;$F2217&amp;"_"&amp;TRIM(RIGHT(SUBSTITUTE(TRIM(SUBSTITUTE($M2217,CHAR(160)," "))," ",REPT(" ",60)),60))&amp;IF($Q2217="","","-"&amp;TRIM(RIGHT(SUBSTITUTE(TRIM(SUBSTITUTE($Q2217,CHAR(160)," "))," ",REPT(" ",60)),60)))&amp;IF($U2217="","","-"&amp;TRIM(RIGHT(SUBSTITUTE(TRIM(SUBSTITUTE($U2217,CHAR(160)," "))," ",REPT(" ",60)),60)))&amp;".jpg")</f>
        <v/>
      </c>
    </row>
    <row r="2218" ht="14" customHeight="1">
      <c r="O2218" s="196">
        <f>_xlfn.LET(_xlpm.d,_xlfn.XLOOKUP(M2218,'[1]Birth Dates'!$A:$A,'[1]Birth Dates'!$B:$B,"",0),IF(_xlpm.d=0,"",_xlpm.d))</f>
        <v/>
      </c>
      <c r="P2218" s="196">
        <f>IF(OR(O2218="",A2218="",NOT(ISNUMBER(O2218)),O2218&gt;A2218),"",DATEDIF(O2218,A2218,"Y")&amp;" years, "&amp;DATEDIF(O2218,A2218,"YM")&amp;" months, "&amp;DATEDIF(O2218,A2218,"MD")&amp;" days")</f>
        <v/>
      </c>
      <c r="S2218" s="196">
        <f>_xlfn.LET(_xlpm.d,_xlfn.XLOOKUP(Q2218,'[1]Birth Dates'!$A:$A,'[1]Birth Dates'!$B:$B,"",0),IF(_xlpm.d=0,"",_xlpm.d))</f>
        <v/>
      </c>
      <c r="T2218" s="196">
        <f>IF(OR(S2218="",A2218="",NOT(ISNUMBER(S2218)),S2218&gt;A2218),"",DATEDIF(S2218,A2218,"Y")&amp;" years, "&amp;DATEDIF(S2218,A2218,"YM")&amp;" months, "&amp;DATEDIF(S2218,A2218,"MD")&amp;" days")</f>
        <v/>
      </c>
      <c r="W2218" s="196">
        <f>_xlfn.LET(_xlpm.d,_xlfn.XLOOKUP(U2218,'[1]Birth Dates'!$A:$A,'[1]Birth Dates'!$B:$B,"",0),IF(_xlpm.d=0,"",_xlpm.d))</f>
        <v/>
      </c>
      <c r="X2218" s="196">
        <f>IF(OR(W2218="",A2218="",NOT(ISNUMBER(W2218)),W2218&gt;A2218),"",DATEDIF(W2218,A2218,"Y")&amp;" years, "&amp;DATEDIF(W2218,A2218,"YM")&amp;" months, "&amp;DATEDIF(W2218,A2218,"MD")&amp;" days")</f>
        <v/>
      </c>
      <c r="AR2218" s="175">
        <f>IF($B2218="","",TEXT($A2218,"yyyymmdd")&amp;"_P"&amp;$C2218&amp;"_C"&amp;$F2218&amp;"_"&amp;TRIM(RIGHT(SUBSTITUTE(TRIM(SUBSTITUTE($M2218,CHAR(160)," "))," ",REPT(" ",60)),60))&amp;IF($Q2218="","","-"&amp;TRIM(RIGHT(SUBSTITUTE(TRIM(SUBSTITUTE($Q2218,CHAR(160)," "))," ",REPT(" ",60)),60)))&amp;IF($U2218="","","-"&amp;TRIM(RIGHT(SUBSTITUTE(TRIM(SUBSTITUTE($U2218,CHAR(160)," "))," ",REPT(" ",60)),60)))&amp;".jpg")</f>
        <v/>
      </c>
    </row>
    <row r="2219" ht="14" customHeight="1">
      <c r="O2219" s="196">
        <f>_xlfn.LET(_xlpm.d,_xlfn.XLOOKUP(M2219,'[1]Birth Dates'!$A:$A,'[1]Birth Dates'!$B:$B,"",0),IF(_xlpm.d=0,"",_xlpm.d))</f>
        <v/>
      </c>
      <c r="P2219" s="196">
        <f>IF(OR(O2219="",A2219="",NOT(ISNUMBER(O2219)),O2219&gt;A2219),"",DATEDIF(O2219,A2219,"Y")&amp;" years, "&amp;DATEDIF(O2219,A2219,"YM")&amp;" months, "&amp;DATEDIF(O2219,A2219,"MD")&amp;" days")</f>
        <v/>
      </c>
      <c r="S2219" s="196">
        <f>_xlfn.LET(_xlpm.d,_xlfn.XLOOKUP(Q2219,'[1]Birth Dates'!$A:$A,'[1]Birth Dates'!$B:$B,"",0),IF(_xlpm.d=0,"",_xlpm.d))</f>
        <v/>
      </c>
      <c r="T2219" s="196">
        <f>IF(OR(S2219="",A2219="",NOT(ISNUMBER(S2219)),S2219&gt;A2219),"",DATEDIF(S2219,A2219,"Y")&amp;" years, "&amp;DATEDIF(S2219,A2219,"YM")&amp;" months, "&amp;DATEDIF(S2219,A2219,"MD")&amp;" days")</f>
        <v/>
      </c>
      <c r="W2219" s="196">
        <f>_xlfn.LET(_xlpm.d,_xlfn.XLOOKUP(U2219,'[1]Birth Dates'!$A:$A,'[1]Birth Dates'!$B:$B,"",0),IF(_xlpm.d=0,"",_xlpm.d))</f>
        <v/>
      </c>
      <c r="X2219" s="196">
        <f>IF(OR(W2219="",A2219="",NOT(ISNUMBER(W2219)),W2219&gt;A2219),"",DATEDIF(W2219,A2219,"Y")&amp;" years, "&amp;DATEDIF(W2219,A2219,"YM")&amp;" months, "&amp;DATEDIF(W2219,A2219,"MD")&amp;" days")</f>
        <v/>
      </c>
      <c r="AR2219" s="175">
        <f>IF($B2219="","",TEXT($A2219,"yyyymmdd")&amp;"_P"&amp;$C2219&amp;"_C"&amp;$F2219&amp;"_"&amp;TRIM(RIGHT(SUBSTITUTE(TRIM(SUBSTITUTE($M2219,CHAR(160)," "))," ",REPT(" ",60)),60))&amp;IF($Q2219="","","-"&amp;TRIM(RIGHT(SUBSTITUTE(TRIM(SUBSTITUTE($Q2219,CHAR(160)," "))," ",REPT(" ",60)),60)))&amp;IF($U2219="","","-"&amp;TRIM(RIGHT(SUBSTITUTE(TRIM(SUBSTITUTE($U2219,CHAR(160)," "))," ",REPT(" ",60)),60)))&amp;".jpg")</f>
        <v/>
      </c>
    </row>
    <row r="2220" ht="14" customHeight="1">
      <c r="O2220" s="196">
        <f>_xlfn.LET(_xlpm.d,_xlfn.XLOOKUP(M2220,'[1]Birth Dates'!$A:$A,'[1]Birth Dates'!$B:$B,"",0),IF(_xlpm.d=0,"",_xlpm.d))</f>
        <v/>
      </c>
      <c r="P2220" s="196">
        <f>IF(OR(O2220="",A2220="",NOT(ISNUMBER(O2220)),O2220&gt;A2220),"",DATEDIF(O2220,A2220,"Y")&amp;" years, "&amp;DATEDIF(O2220,A2220,"YM")&amp;" months, "&amp;DATEDIF(O2220,A2220,"MD")&amp;" days")</f>
        <v/>
      </c>
      <c r="S2220" s="196">
        <f>_xlfn.LET(_xlpm.d,_xlfn.XLOOKUP(Q2220,'[1]Birth Dates'!$A:$A,'[1]Birth Dates'!$B:$B,"",0),IF(_xlpm.d=0,"",_xlpm.d))</f>
        <v/>
      </c>
      <c r="T2220" s="196">
        <f>IF(OR(S2220="",A2220="",NOT(ISNUMBER(S2220)),S2220&gt;A2220),"",DATEDIF(S2220,A2220,"Y")&amp;" years, "&amp;DATEDIF(S2220,A2220,"YM")&amp;" months, "&amp;DATEDIF(S2220,A2220,"MD")&amp;" days")</f>
        <v/>
      </c>
      <c r="W2220" s="196">
        <f>_xlfn.LET(_xlpm.d,_xlfn.XLOOKUP(U2220,'[1]Birth Dates'!$A:$A,'[1]Birth Dates'!$B:$B,"",0),IF(_xlpm.d=0,"",_xlpm.d))</f>
        <v/>
      </c>
      <c r="X2220" s="196">
        <f>IF(OR(W2220="",A2220="",NOT(ISNUMBER(W2220)),W2220&gt;A2220),"",DATEDIF(W2220,A2220,"Y")&amp;" years, "&amp;DATEDIF(W2220,A2220,"YM")&amp;" months, "&amp;DATEDIF(W2220,A2220,"MD")&amp;" days")</f>
        <v/>
      </c>
      <c r="AR2220" s="226">
        <f>IF($B2220="","",TEXT($A2220,"yyyymmdd")&amp;"_P"&amp;$C2220&amp;"_C"&amp;$F2220&amp;"_"&amp;TRIM(RIGHT(SUBSTITUTE(TRIM(SUBSTITUTE($M2220,CHAR(160)," "))," ",REPT(" ",60)),60))&amp;IF($Q2220="","","-"&amp;TRIM(RIGHT(SUBSTITUTE(TRIM(SUBSTITUTE($Q2220,CHAR(160)," "))," ",REPT(" ",60)),60)))&amp;IF($U2220="","","-"&amp;TRIM(RIGHT(SUBSTITUTE(TRIM(SUBSTITUTE($U2220,CHAR(160)," "))," ",REPT(" ",60)),60)))&amp;".jpg")</f>
        <v/>
      </c>
    </row>
    <row r="2221" ht="14" customHeight="1">
      <c r="O2221" s="196">
        <f>_xlfn.LET(_xlpm.d,_xlfn.XLOOKUP(M2221,'[1]Birth Dates'!$A:$A,'[1]Birth Dates'!$B:$B,"",0),IF(_xlpm.d=0,"",_xlpm.d))</f>
        <v/>
      </c>
      <c r="P2221" s="196">
        <f>IF(OR(O2221="",A2221="",NOT(ISNUMBER(O2221)),O2221&gt;A2221),"",DATEDIF(O2221,A2221,"Y")&amp;" years, "&amp;DATEDIF(O2221,A2221,"YM")&amp;" months, "&amp;DATEDIF(O2221,A2221,"MD")&amp;" days")</f>
        <v/>
      </c>
      <c r="S2221" s="196">
        <f>_xlfn.LET(_xlpm.d,_xlfn.XLOOKUP(Q2221,'[1]Birth Dates'!$A:$A,'[1]Birth Dates'!$B:$B,"",0),IF(_xlpm.d=0,"",_xlpm.d))</f>
        <v/>
      </c>
      <c r="T2221" s="196">
        <f>IF(OR(S2221="",A2221="",NOT(ISNUMBER(S2221)),S2221&gt;A2221),"",DATEDIF(S2221,A2221,"Y")&amp;" years, "&amp;DATEDIF(S2221,A2221,"YM")&amp;" months, "&amp;DATEDIF(S2221,A2221,"MD")&amp;" days")</f>
        <v/>
      </c>
      <c r="W2221" s="196">
        <f>_xlfn.LET(_xlpm.d,_xlfn.XLOOKUP(U2221,'[1]Birth Dates'!$A:$A,'[1]Birth Dates'!$B:$B,"",0),IF(_xlpm.d=0,"",_xlpm.d))</f>
        <v/>
      </c>
      <c r="X2221" s="196">
        <f>IF(OR(W2221="",A2221="",NOT(ISNUMBER(W2221)),W2221&gt;A2221),"",DATEDIF(W2221,A2221,"Y")&amp;" years, "&amp;DATEDIF(W2221,A2221,"YM")&amp;" months, "&amp;DATEDIF(W2221,A2221,"MD")&amp;" days")</f>
        <v/>
      </c>
      <c r="AR2221" s="175">
        <f>IF($B2221="","",TEXT($A2221,"yyyymmdd")&amp;"_P"&amp;$C2221&amp;"_C"&amp;$F2221&amp;"_"&amp;TRIM(RIGHT(SUBSTITUTE(TRIM(SUBSTITUTE($M2221,CHAR(160)," "))," ",REPT(" ",60)),60))&amp;IF($Q2221="","","-"&amp;TRIM(RIGHT(SUBSTITUTE(TRIM(SUBSTITUTE($Q2221,CHAR(160)," "))," ",REPT(" ",60)),60)))&amp;IF($U2221="","","-"&amp;TRIM(RIGHT(SUBSTITUTE(TRIM(SUBSTITUTE($U2221,CHAR(160)," "))," ",REPT(" ",60)),60)))&amp;".jpg")</f>
        <v/>
      </c>
    </row>
    <row r="2222" ht="14" customHeight="1">
      <c r="O2222" s="196">
        <f>_xlfn.LET(_xlpm.d,_xlfn.XLOOKUP(M2222,'[1]Birth Dates'!$A:$A,'[1]Birth Dates'!$B:$B,"",0),IF(_xlpm.d=0,"",_xlpm.d))</f>
        <v/>
      </c>
      <c r="P2222" s="196">
        <f>IF(OR(O2222="",A2222="",NOT(ISNUMBER(O2222)),O2222&gt;A2222),"",DATEDIF(O2222,A2222,"Y")&amp;" years, "&amp;DATEDIF(O2222,A2222,"YM")&amp;" months, "&amp;DATEDIF(O2222,A2222,"MD")&amp;" days")</f>
        <v/>
      </c>
      <c r="S2222" s="196">
        <f>_xlfn.LET(_xlpm.d,_xlfn.XLOOKUP(Q2222,'[1]Birth Dates'!$A:$A,'[1]Birth Dates'!$B:$B,"",0),IF(_xlpm.d=0,"",_xlpm.d))</f>
        <v/>
      </c>
      <c r="T2222" s="196">
        <f>IF(OR(S2222="",A2222="",NOT(ISNUMBER(S2222)),S2222&gt;A2222),"",DATEDIF(S2222,A2222,"Y")&amp;" years, "&amp;DATEDIF(S2222,A2222,"YM")&amp;" months, "&amp;DATEDIF(S2222,A2222,"MD")&amp;" days")</f>
        <v/>
      </c>
      <c r="W2222" s="196">
        <f>_xlfn.LET(_xlpm.d,_xlfn.XLOOKUP(U2222,'[1]Birth Dates'!$A:$A,'[1]Birth Dates'!$B:$B,"",0),IF(_xlpm.d=0,"",_xlpm.d))</f>
        <v/>
      </c>
      <c r="X2222" s="196">
        <f>IF(OR(W2222="",A2222="",NOT(ISNUMBER(W2222)),W2222&gt;A2222),"",DATEDIF(W2222,A2222,"Y")&amp;" years, "&amp;DATEDIF(W2222,A2222,"YM")&amp;" months, "&amp;DATEDIF(W2222,A2222,"MD")&amp;" days")</f>
        <v/>
      </c>
      <c r="AR2222" s="175">
        <f>IF($B2222="","",TEXT($A2222,"yyyymmdd")&amp;"_P"&amp;$C2222&amp;"_C"&amp;$F2222&amp;"_"&amp;TRIM(RIGHT(SUBSTITUTE(TRIM(SUBSTITUTE($M2222,CHAR(160)," "))," ",REPT(" ",60)),60))&amp;IF($Q2222="","","-"&amp;TRIM(RIGHT(SUBSTITUTE(TRIM(SUBSTITUTE($Q2222,CHAR(160)," "))," ",REPT(" ",60)),60)))&amp;IF($U2222="","","-"&amp;TRIM(RIGHT(SUBSTITUTE(TRIM(SUBSTITUTE($U2222,CHAR(160)," "))," ",REPT(" ",60)),60)))&amp;".jpg")</f>
        <v/>
      </c>
    </row>
    <row r="2223" ht="14" customHeight="1">
      <c r="O2223" s="196">
        <f>_xlfn.LET(_xlpm.d,_xlfn.XLOOKUP(M2223,'[1]Birth Dates'!$A:$A,'[1]Birth Dates'!$B:$B,"",0),IF(_xlpm.d=0,"",_xlpm.d))</f>
        <v/>
      </c>
      <c r="P2223" s="196">
        <f>IF(OR(O2223="",A2223="",NOT(ISNUMBER(O2223)),O2223&gt;A2223),"",DATEDIF(O2223,A2223,"Y")&amp;" years, "&amp;DATEDIF(O2223,A2223,"YM")&amp;" months, "&amp;DATEDIF(O2223,A2223,"MD")&amp;" days")</f>
        <v/>
      </c>
      <c r="S2223" s="196">
        <f>_xlfn.LET(_xlpm.d,_xlfn.XLOOKUP(Q2223,'[1]Birth Dates'!$A:$A,'[1]Birth Dates'!$B:$B,"",0),IF(_xlpm.d=0,"",_xlpm.d))</f>
        <v/>
      </c>
      <c r="T2223" s="196">
        <f>IF(OR(S2223="",A2223="",NOT(ISNUMBER(S2223)),S2223&gt;A2223),"",DATEDIF(S2223,A2223,"Y")&amp;" years, "&amp;DATEDIF(S2223,A2223,"YM")&amp;" months, "&amp;DATEDIF(S2223,A2223,"MD")&amp;" days")</f>
        <v/>
      </c>
      <c r="W2223" s="196">
        <f>_xlfn.LET(_xlpm.d,_xlfn.XLOOKUP(U2223,'[1]Birth Dates'!$A:$A,'[1]Birth Dates'!$B:$B,"",0),IF(_xlpm.d=0,"",_xlpm.d))</f>
        <v/>
      </c>
      <c r="X2223" s="196">
        <f>IF(OR(W2223="",A2223="",NOT(ISNUMBER(W2223)),W2223&gt;A2223),"",DATEDIF(W2223,A2223,"Y")&amp;" years, "&amp;DATEDIF(W2223,A2223,"YM")&amp;" months, "&amp;DATEDIF(W2223,A2223,"MD")&amp;" days")</f>
        <v/>
      </c>
      <c r="AR2223" s="175">
        <f>IF($B2223="","",TEXT($A2223,"yyyymmdd")&amp;"_P"&amp;$C2223&amp;"_C"&amp;$F2223&amp;"_"&amp;TRIM(RIGHT(SUBSTITUTE(TRIM(SUBSTITUTE($M2223,CHAR(160)," "))," ",REPT(" ",60)),60))&amp;IF($Q2223="","","-"&amp;TRIM(RIGHT(SUBSTITUTE(TRIM(SUBSTITUTE($Q2223,CHAR(160)," "))," ",REPT(" ",60)),60)))&amp;IF($U2223="","","-"&amp;TRIM(RIGHT(SUBSTITUTE(TRIM(SUBSTITUTE($U2223,CHAR(160)," "))," ",REPT(" ",60)),60)))&amp;".jpg")</f>
        <v/>
      </c>
    </row>
    <row r="2224" ht="14" customHeight="1">
      <c r="O2224" s="196">
        <f>_xlfn.LET(_xlpm.d,_xlfn.XLOOKUP(M2224,'[1]Birth Dates'!$A:$A,'[1]Birth Dates'!$B:$B,"",0),IF(_xlpm.d=0,"",_xlpm.d))</f>
        <v/>
      </c>
      <c r="P2224" s="196">
        <f>IF(OR(O2224="",A2224="",NOT(ISNUMBER(O2224)),O2224&gt;A2224),"",DATEDIF(O2224,A2224,"Y")&amp;" years, "&amp;DATEDIF(O2224,A2224,"YM")&amp;" months, "&amp;DATEDIF(O2224,A2224,"MD")&amp;" days")</f>
        <v/>
      </c>
      <c r="S2224" s="196">
        <f>_xlfn.LET(_xlpm.d,_xlfn.XLOOKUP(Q2224,'[1]Birth Dates'!$A:$A,'[1]Birth Dates'!$B:$B,"",0),IF(_xlpm.d=0,"",_xlpm.d))</f>
        <v/>
      </c>
      <c r="T2224" s="196">
        <f>IF(OR(S2224="",A2224="",NOT(ISNUMBER(S2224)),S2224&gt;A2224),"",DATEDIF(S2224,A2224,"Y")&amp;" years, "&amp;DATEDIF(S2224,A2224,"YM")&amp;" months, "&amp;DATEDIF(S2224,A2224,"MD")&amp;" days")</f>
        <v/>
      </c>
      <c r="W2224" s="196">
        <f>_xlfn.LET(_xlpm.d,_xlfn.XLOOKUP(U2224,'[1]Birth Dates'!$A:$A,'[1]Birth Dates'!$B:$B,"",0),IF(_xlpm.d=0,"",_xlpm.d))</f>
        <v/>
      </c>
      <c r="X2224" s="196">
        <f>IF(OR(W2224="",A2224="",NOT(ISNUMBER(W2224)),W2224&gt;A2224),"",DATEDIF(W2224,A2224,"Y")&amp;" years, "&amp;DATEDIF(W2224,A2224,"YM")&amp;" months, "&amp;DATEDIF(W2224,A2224,"MD")&amp;" days")</f>
        <v/>
      </c>
      <c r="AR2224" s="175">
        <f>IF($B2224="","",TEXT($A2224,"yyyymmdd")&amp;"_P"&amp;$C2224&amp;"_C"&amp;$F2224&amp;"_"&amp;TRIM(RIGHT(SUBSTITUTE(TRIM(SUBSTITUTE($M2224,CHAR(160)," "))," ",REPT(" ",60)),60))&amp;IF($Q2224="","","-"&amp;TRIM(RIGHT(SUBSTITUTE(TRIM(SUBSTITUTE($Q2224,CHAR(160)," "))," ",REPT(" ",60)),60)))&amp;IF($U2224="","","-"&amp;TRIM(RIGHT(SUBSTITUTE(TRIM(SUBSTITUTE($U2224,CHAR(160)," "))," ",REPT(" ",60)),60)))&amp;".jpg")</f>
        <v/>
      </c>
    </row>
    <row r="2225" ht="14" customHeight="1">
      <c r="O2225" s="196">
        <f>_xlfn.LET(_xlpm.d,_xlfn.XLOOKUP(M2225,'[1]Birth Dates'!$A:$A,'[1]Birth Dates'!$B:$B,"",0),IF(_xlpm.d=0,"",_xlpm.d))</f>
        <v/>
      </c>
      <c r="P2225" s="196">
        <f>IF(OR(O2225="",A2225="",NOT(ISNUMBER(O2225)),O2225&gt;A2225),"",DATEDIF(O2225,A2225,"Y")&amp;" years, "&amp;DATEDIF(O2225,A2225,"YM")&amp;" months, "&amp;DATEDIF(O2225,A2225,"MD")&amp;" days")</f>
        <v/>
      </c>
      <c r="S2225" s="196">
        <f>_xlfn.LET(_xlpm.d,_xlfn.XLOOKUP(Q2225,'[1]Birth Dates'!$A:$A,'[1]Birth Dates'!$B:$B,"",0),IF(_xlpm.d=0,"",_xlpm.d))</f>
        <v/>
      </c>
      <c r="T2225" s="196">
        <f>IF(OR(S2225="",A2225="",NOT(ISNUMBER(S2225)),S2225&gt;A2225),"",DATEDIF(S2225,A2225,"Y")&amp;" years, "&amp;DATEDIF(S2225,A2225,"YM")&amp;" months, "&amp;DATEDIF(S2225,A2225,"MD")&amp;" days")</f>
        <v/>
      </c>
      <c r="W2225" s="196">
        <f>_xlfn.LET(_xlpm.d,_xlfn.XLOOKUP(U2225,'[1]Birth Dates'!$A:$A,'[1]Birth Dates'!$B:$B,"",0),IF(_xlpm.d=0,"",_xlpm.d))</f>
        <v/>
      </c>
      <c r="X2225" s="196">
        <f>IF(OR(W2225="",A2225="",NOT(ISNUMBER(W2225)),W2225&gt;A2225),"",DATEDIF(W2225,A2225,"Y")&amp;" years, "&amp;DATEDIF(W2225,A2225,"YM")&amp;" months, "&amp;DATEDIF(W2225,A2225,"MD")&amp;" days")</f>
        <v/>
      </c>
      <c r="AR2225" s="175">
        <f>IF($B2225="","",TEXT($A2225,"yyyymmdd")&amp;"_P"&amp;$C2225&amp;"_C"&amp;$F2225&amp;"_"&amp;TRIM(RIGHT(SUBSTITUTE(TRIM(SUBSTITUTE($M2225,CHAR(160)," "))," ",REPT(" ",60)),60))&amp;IF($Q2225="","","-"&amp;TRIM(RIGHT(SUBSTITUTE(TRIM(SUBSTITUTE($Q2225,CHAR(160)," "))," ",REPT(" ",60)),60)))&amp;IF($U2225="","","-"&amp;TRIM(RIGHT(SUBSTITUTE(TRIM(SUBSTITUTE($U2225,CHAR(160)," "))," ",REPT(" ",60)),60)))&amp;".jpg")</f>
        <v/>
      </c>
    </row>
    <row r="2226" ht="14" customHeight="1">
      <c r="O2226" s="196">
        <f>_xlfn.LET(_xlpm.d,_xlfn.XLOOKUP(M2226,'[1]Birth Dates'!$A:$A,'[1]Birth Dates'!$B:$B,"",0),IF(_xlpm.d=0,"",_xlpm.d))</f>
        <v/>
      </c>
      <c r="P2226" s="196">
        <f>IF(OR(O2226="",A2226="",NOT(ISNUMBER(O2226)),O2226&gt;A2226),"",DATEDIF(O2226,A2226,"Y")&amp;" years, "&amp;DATEDIF(O2226,A2226,"YM")&amp;" months, "&amp;DATEDIF(O2226,A2226,"MD")&amp;" days")</f>
        <v/>
      </c>
      <c r="S2226" s="196">
        <f>_xlfn.LET(_xlpm.d,_xlfn.XLOOKUP(Q2226,'[1]Birth Dates'!$A:$A,'[1]Birth Dates'!$B:$B,"",0),IF(_xlpm.d=0,"",_xlpm.d))</f>
        <v/>
      </c>
      <c r="T2226" s="196">
        <f>IF(OR(S2226="",A2226="",NOT(ISNUMBER(S2226)),S2226&gt;A2226),"",DATEDIF(S2226,A2226,"Y")&amp;" years, "&amp;DATEDIF(S2226,A2226,"YM")&amp;" months, "&amp;DATEDIF(S2226,A2226,"MD")&amp;" days")</f>
        <v/>
      </c>
      <c r="W2226" s="196">
        <f>_xlfn.LET(_xlpm.d,_xlfn.XLOOKUP(U2226,'[1]Birth Dates'!$A:$A,'[1]Birth Dates'!$B:$B,"",0),IF(_xlpm.d=0,"",_xlpm.d))</f>
        <v/>
      </c>
      <c r="X2226" s="196">
        <f>IF(OR(W2226="",A2226="",NOT(ISNUMBER(W2226)),W2226&gt;A2226),"",DATEDIF(W2226,A2226,"Y")&amp;" years, "&amp;DATEDIF(W2226,A2226,"YM")&amp;" months, "&amp;DATEDIF(W2226,A2226,"MD")&amp;" days")</f>
        <v/>
      </c>
      <c r="AR2226" s="175">
        <f>IF($B2226="","",TEXT($A2226,"yyyymmdd")&amp;"_P"&amp;$C2226&amp;"_C"&amp;$F2226&amp;"_"&amp;TRIM(RIGHT(SUBSTITUTE(TRIM(SUBSTITUTE($M2226,CHAR(160)," "))," ",REPT(" ",60)),60))&amp;IF($Q2226="","","-"&amp;TRIM(RIGHT(SUBSTITUTE(TRIM(SUBSTITUTE($Q2226,CHAR(160)," "))," ",REPT(" ",60)),60)))&amp;IF($U2226="","","-"&amp;TRIM(RIGHT(SUBSTITUTE(TRIM(SUBSTITUTE($U2226,CHAR(160)," "))," ",REPT(" ",60)),60)))&amp;".jpg")</f>
        <v/>
      </c>
    </row>
    <row r="2227" ht="14" customHeight="1">
      <c r="O2227" s="196">
        <f>_xlfn.LET(_xlpm.d,_xlfn.XLOOKUP(M2227,'[1]Birth Dates'!$A:$A,'[1]Birth Dates'!$B:$B,"",0),IF(_xlpm.d=0,"",_xlpm.d))</f>
        <v/>
      </c>
      <c r="P2227" s="196">
        <f>IF(OR(O2227="",A2227="",NOT(ISNUMBER(O2227)),O2227&gt;A2227),"",DATEDIF(O2227,A2227,"Y")&amp;" years, "&amp;DATEDIF(O2227,A2227,"YM")&amp;" months, "&amp;DATEDIF(O2227,A2227,"MD")&amp;" days")</f>
        <v/>
      </c>
      <c r="S2227" s="196">
        <f>_xlfn.LET(_xlpm.d,_xlfn.XLOOKUP(Q2227,'[1]Birth Dates'!$A:$A,'[1]Birth Dates'!$B:$B,"",0),IF(_xlpm.d=0,"",_xlpm.d))</f>
        <v/>
      </c>
      <c r="T2227" s="196">
        <f>IF(OR(S2227="",A2227="",NOT(ISNUMBER(S2227)),S2227&gt;A2227),"",DATEDIF(S2227,A2227,"Y")&amp;" years, "&amp;DATEDIF(S2227,A2227,"YM")&amp;" months, "&amp;DATEDIF(S2227,A2227,"MD")&amp;" days")</f>
        <v/>
      </c>
      <c r="W2227" s="196">
        <f>_xlfn.LET(_xlpm.d,_xlfn.XLOOKUP(U2227,'[1]Birth Dates'!$A:$A,'[1]Birth Dates'!$B:$B,"",0),IF(_xlpm.d=0,"",_xlpm.d))</f>
        <v/>
      </c>
      <c r="X2227" s="196">
        <f>IF(OR(W2227="",A2227="",NOT(ISNUMBER(W2227)),W2227&gt;A2227),"",DATEDIF(W2227,A2227,"Y")&amp;" years, "&amp;DATEDIF(W2227,A2227,"YM")&amp;" months, "&amp;DATEDIF(W2227,A2227,"MD")&amp;" days")</f>
        <v/>
      </c>
      <c r="AR2227" s="175">
        <f>IF($B2227="","",TEXT($A2227,"yyyymmdd")&amp;"_P"&amp;$C2227&amp;"_C"&amp;$F2227&amp;"_"&amp;TRIM(RIGHT(SUBSTITUTE(TRIM(SUBSTITUTE($M2227,CHAR(160)," "))," ",REPT(" ",60)),60))&amp;IF($Q2227="","","-"&amp;TRIM(RIGHT(SUBSTITUTE(TRIM(SUBSTITUTE($Q2227,CHAR(160)," "))," ",REPT(" ",60)),60)))&amp;IF($U2227="","","-"&amp;TRIM(RIGHT(SUBSTITUTE(TRIM(SUBSTITUTE($U2227,CHAR(160)," "))," ",REPT(" ",60)),60)))&amp;".jpg")</f>
        <v/>
      </c>
    </row>
    <row r="2228" ht="14" customHeight="1">
      <c r="O2228" s="196">
        <f>_xlfn.LET(_xlpm.d,_xlfn.XLOOKUP(M2228,'[1]Birth Dates'!$A:$A,'[1]Birth Dates'!$B:$B,"",0),IF(_xlpm.d=0,"",_xlpm.d))</f>
        <v/>
      </c>
      <c r="P2228" s="196">
        <f>IF(OR(O2228="",A2228="",NOT(ISNUMBER(O2228)),O2228&gt;A2228),"",DATEDIF(O2228,A2228,"Y")&amp;" years, "&amp;DATEDIF(O2228,A2228,"YM")&amp;" months, "&amp;DATEDIF(O2228,A2228,"MD")&amp;" days")</f>
        <v/>
      </c>
      <c r="S2228" s="196">
        <f>_xlfn.LET(_xlpm.d,_xlfn.XLOOKUP(Q2228,'[1]Birth Dates'!$A:$A,'[1]Birth Dates'!$B:$B,"",0),IF(_xlpm.d=0,"",_xlpm.d))</f>
        <v/>
      </c>
      <c r="T2228" s="196">
        <f>IF(OR(S2228="",A2228="",NOT(ISNUMBER(S2228)),S2228&gt;A2228),"",DATEDIF(S2228,A2228,"Y")&amp;" years, "&amp;DATEDIF(S2228,A2228,"YM")&amp;" months, "&amp;DATEDIF(S2228,A2228,"MD")&amp;" days")</f>
        <v/>
      </c>
      <c r="W2228" s="196">
        <f>_xlfn.LET(_xlpm.d,_xlfn.XLOOKUP(U2228,'[1]Birth Dates'!$A:$A,'[1]Birth Dates'!$B:$B,"",0),IF(_xlpm.d=0,"",_xlpm.d))</f>
        <v/>
      </c>
      <c r="X2228" s="196">
        <f>IF(OR(W2228="",A2228="",NOT(ISNUMBER(W2228)),W2228&gt;A2228),"",DATEDIF(W2228,A2228,"Y")&amp;" years, "&amp;DATEDIF(W2228,A2228,"YM")&amp;" months, "&amp;DATEDIF(W2228,A2228,"MD")&amp;" days")</f>
        <v/>
      </c>
      <c r="AR2228" s="175">
        <f>IF($B2228="","",TEXT($A2228,"yyyymmdd")&amp;"_P"&amp;$C2228&amp;"_C"&amp;$F2228&amp;"_"&amp;TRIM(RIGHT(SUBSTITUTE(TRIM(SUBSTITUTE($M2228,CHAR(160)," "))," ",REPT(" ",60)),60))&amp;IF($Q2228="","","-"&amp;TRIM(RIGHT(SUBSTITUTE(TRIM(SUBSTITUTE($Q2228,CHAR(160)," "))," ",REPT(" ",60)),60)))&amp;IF($U2228="","","-"&amp;TRIM(RIGHT(SUBSTITUTE(TRIM(SUBSTITUTE($U2228,CHAR(160)," "))," ",REPT(" ",60)),60)))&amp;".jpg")</f>
        <v/>
      </c>
    </row>
    <row r="2229" ht="14" customHeight="1">
      <c r="O2229" s="196">
        <f>_xlfn.LET(_xlpm.d,_xlfn.XLOOKUP(M2229,'[1]Birth Dates'!$A:$A,'[1]Birth Dates'!$B:$B,"",0),IF(_xlpm.d=0,"",_xlpm.d))</f>
        <v/>
      </c>
      <c r="P2229" s="196">
        <f>IF(OR(O2229="",A2229="",NOT(ISNUMBER(O2229)),O2229&gt;A2229),"",DATEDIF(O2229,A2229,"Y")&amp;" years, "&amp;DATEDIF(O2229,A2229,"YM")&amp;" months, "&amp;DATEDIF(O2229,A2229,"MD")&amp;" days")</f>
        <v/>
      </c>
      <c r="S2229" s="196">
        <f>_xlfn.LET(_xlpm.d,_xlfn.XLOOKUP(Q2229,'[1]Birth Dates'!$A:$A,'[1]Birth Dates'!$B:$B,"",0),IF(_xlpm.d=0,"",_xlpm.d))</f>
        <v/>
      </c>
      <c r="T2229" s="196">
        <f>IF(OR(S2229="",A2229="",NOT(ISNUMBER(S2229)),S2229&gt;A2229),"",DATEDIF(S2229,A2229,"Y")&amp;" years, "&amp;DATEDIF(S2229,A2229,"YM")&amp;" months, "&amp;DATEDIF(S2229,A2229,"MD")&amp;" days")</f>
        <v/>
      </c>
      <c r="W2229" s="196">
        <f>_xlfn.LET(_xlpm.d,_xlfn.XLOOKUP(U2229,'[1]Birth Dates'!$A:$A,'[1]Birth Dates'!$B:$B,"",0),IF(_xlpm.d=0,"",_xlpm.d))</f>
        <v/>
      </c>
      <c r="X2229" s="196">
        <f>IF(OR(W2229="",A2229="",NOT(ISNUMBER(W2229)),W2229&gt;A2229),"",DATEDIF(W2229,A2229,"Y")&amp;" years, "&amp;DATEDIF(W2229,A2229,"YM")&amp;" months, "&amp;DATEDIF(W2229,A2229,"MD")&amp;" days")</f>
        <v/>
      </c>
      <c r="AR2229" s="175">
        <f>IF($B2229="","",TEXT($A2229,"yyyymmdd")&amp;"_P"&amp;$C2229&amp;"_C"&amp;$F2229&amp;"_"&amp;TRIM(RIGHT(SUBSTITUTE(TRIM(SUBSTITUTE($M2229,CHAR(160)," "))," ",REPT(" ",60)),60))&amp;IF($Q2229="","","-"&amp;TRIM(RIGHT(SUBSTITUTE(TRIM(SUBSTITUTE($Q2229,CHAR(160)," "))," ",REPT(" ",60)),60)))&amp;IF($U2229="","","-"&amp;TRIM(RIGHT(SUBSTITUTE(TRIM(SUBSTITUTE($U2229,CHAR(160)," "))," ",REPT(" ",60)),60)))&amp;".jpg")</f>
        <v/>
      </c>
    </row>
    <row r="2230" ht="14" customHeight="1">
      <c r="O2230" s="196">
        <f>_xlfn.LET(_xlpm.d,_xlfn.XLOOKUP(M2230,'[1]Birth Dates'!$A:$A,'[1]Birth Dates'!$B:$B,"",0),IF(_xlpm.d=0,"",_xlpm.d))</f>
        <v/>
      </c>
      <c r="P2230" s="196">
        <f>IF(OR(O2230="",A2230="",NOT(ISNUMBER(O2230)),O2230&gt;A2230),"",DATEDIF(O2230,A2230,"Y")&amp;" years, "&amp;DATEDIF(O2230,A2230,"YM")&amp;" months, "&amp;DATEDIF(O2230,A2230,"MD")&amp;" days")</f>
        <v/>
      </c>
      <c r="S2230" s="196">
        <f>_xlfn.LET(_xlpm.d,_xlfn.XLOOKUP(Q2230,'[1]Birth Dates'!$A:$A,'[1]Birth Dates'!$B:$B,"",0),IF(_xlpm.d=0,"",_xlpm.d))</f>
        <v/>
      </c>
      <c r="T2230" s="196">
        <f>IF(OR(S2230="",A2230="",NOT(ISNUMBER(S2230)),S2230&gt;A2230),"",DATEDIF(S2230,A2230,"Y")&amp;" years, "&amp;DATEDIF(S2230,A2230,"YM")&amp;" months, "&amp;DATEDIF(S2230,A2230,"MD")&amp;" days")</f>
        <v/>
      </c>
      <c r="W2230" s="196">
        <f>_xlfn.LET(_xlpm.d,_xlfn.XLOOKUP(U2230,'[1]Birth Dates'!$A:$A,'[1]Birth Dates'!$B:$B,"",0),IF(_xlpm.d=0,"",_xlpm.d))</f>
        <v/>
      </c>
      <c r="X2230" s="196">
        <f>IF(OR(W2230="",A2230="",NOT(ISNUMBER(W2230)),W2230&gt;A2230),"",DATEDIF(W2230,A2230,"Y")&amp;" years, "&amp;DATEDIF(W2230,A2230,"YM")&amp;" months, "&amp;DATEDIF(W2230,A2230,"MD")&amp;" days")</f>
        <v/>
      </c>
      <c r="AR2230" s="175">
        <f>IF($B2230="","",TEXT($A2230,"yyyymmdd")&amp;"_P"&amp;$C2230&amp;"_C"&amp;$F2230&amp;"_"&amp;TRIM(RIGHT(SUBSTITUTE(TRIM(SUBSTITUTE($M2230,CHAR(160)," "))," ",REPT(" ",60)),60))&amp;IF($Q2230="","","-"&amp;TRIM(RIGHT(SUBSTITUTE(TRIM(SUBSTITUTE($Q2230,CHAR(160)," "))," ",REPT(" ",60)),60)))&amp;IF($U2230="","","-"&amp;TRIM(RIGHT(SUBSTITUTE(TRIM(SUBSTITUTE($U2230,CHAR(160)," "))," ",REPT(" ",60)),60)))&amp;".jpg")</f>
        <v/>
      </c>
    </row>
    <row r="2231" ht="14" customHeight="1">
      <c r="O2231" s="196">
        <f>_xlfn.LET(_xlpm.d,_xlfn.XLOOKUP(M2231,'[1]Birth Dates'!$A:$A,'[1]Birth Dates'!$B:$B,"",0),IF(_xlpm.d=0,"",_xlpm.d))</f>
        <v/>
      </c>
      <c r="P2231" s="196">
        <f>IF(OR(O2231="",A2231="",NOT(ISNUMBER(O2231)),O2231&gt;A2231),"",DATEDIF(O2231,A2231,"Y")&amp;" years, "&amp;DATEDIF(O2231,A2231,"YM")&amp;" months, "&amp;DATEDIF(O2231,A2231,"MD")&amp;" days")</f>
        <v/>
      </c>
      <c r="S2231" s="196">
        <f>_xlfn.LET(_xlpm.d,_xlfn.XLOOKUP(Q2231,'[1]Birth Dates'!$A:$A,'[1]Birth Dates'!$B:$B,"",0),IF(_xlpm.d=0,"",_xlpm.d))</f>
        <v/>
      </c>
      <c r="T2231" s="196">
        <f>IF(OR(S2231="",A2231="",NOT(ISNUMBER(S2231)),S2231&gt;A2231),"",DATEDIF(S2231,A2231,"Y")&amp;" years, "&amp;DATEDIF(S2231,A2231,"YM")&amp;" months, "&amp;DATEDIF(S2231,A2231,"MD")&amp;" days")</f>
        <v/>
      </c>
      <c r="W2231" s="196">
        <f>_xlfn.LET(_xlpm.d,_xlfn.XLOOKUP(U2231,'[1]Birth Dates'!$A:$A,'[1]Birth Dates'!$B:$B,"",0),IF(_xlpm.d=0,"",_xlpm.d))</f>
        <v/>
      </c>
      <c r="X2231" s="196">
        <f>IF(OR(W2231="",A2231="",NOT(ISNUMBER(W2231)),W2231&gt;A2231),"",DATEDIF(W2231,A2231,"Y")&amp;" years, "&amp;DATEDIF(W2231,A2231,"YM")&amp;" months, "&amp;DATEDIF(W2231,A2231,"MD")&amp;" days")</f>
        <v/>
      </c>
      <c r="AR2231" s="175">
        <f>IF($B2231="","",TEXT($A2231,"yyyymmdd")&amp;"_P"&amp;$C2231&amp;"_C"&amp;$F2231&amp;"_"&amp;TRIM(RIGHT(SUBSTITUTE(TRIM(SUBSTITUTE($M2231,CHAR(160)," "))," ",REPT(" ",60)),60))&amp;IF($Q2231="","","-"&amp;TRIM(RIGHT(SUBSTITUTE(TRIM(SUBSTITUTE($Q2231,CHAR(160)," "))," ",REPT(" ",60)),60)))&amp;IF($U2231="","","-"&amp;TRIM(RIGHT(SUBSTITUTE(TRIM(SUBSTITUTE($U2231,CHAR(160)," "))," ",REPT(" ",60)),60)))&amp;".jpg")</f>
        <v/>
      </c>
    </row>
    <row r="2232" ht="14" customHeight="1">
      <c r="O2232" s="196">
        <f>_xlfn.LET(_xlpm.d,_xlfn.XLOOKUP(M2232,'[1]Birth Dates'!$A:$A,'[1]Birth Dates'!$B:$B,"",0),IF(_xlpm.d=0,"",_xlpm.d))</f>
        <v/>
      </c>
      <c r="P2232" s="196">
        <f>IF(OR(O2232="",A2232="",NOT(ISNUMBER(O2232)),O2232&gt;A2232),"",DATEDIF(O2232,A2232,"Y")&amp;" years, "&amp;DATEDIF(O2232,A2232,"YM")&amp;" months, "&amp;DATEDIF(O2232,A2232,"MD")&amp;" days")</f>
        <v/>
      </c>
      <c r="S2232" s="196">
        <f>_xlfn.LET(_xlpm.d,_xlfn.XLOOKUP(Q2232,'[1]Birth Dates'!$A:$A,'[1]Birth Dates'!$B:$B,"",0),IF(_xlpm.d=0,"",_xlpm.d))</f>
        <v/>
      </c>
      <c r="T2232" s="196">
        <f>IF(OR(S2232="",A2232="",NOT(ISNUMBER(S2232)),S2232&gt;A2232),"",DATEDIF(S2232,A2232,"Y")&amp;" years, "&amp;DATEDIF(S2232,A2232,"YM")&amp;" months, "&amp;DATEDIF(S2232,A2232,"MD")&amp;" days")</f>
        <v/>
      </c>
      <c r="W2232" s="196">
        <f>_xlfn.LET(_xlpm.d,_xlfn.XLOOKUP(U2232,'[1]Birth Dates'!$A:$A,'[1]Birth Dates'!$B:$B,"",0),IF(_xlpm.d=0,"",_xlpm.d))</f>
        <v/>
      </c>
      <c r="X2232" s="196">
        <f>IF(OR(W2232="",A2232="",NOT(ISNUMBER(W2232)),W2232&gt;A2232),"",DATEDIF(W2232,A2232,"Y")&amp;" years, "&amp;DATEDIF(W2232,A2232,"YM")&amp;" months, "&amp;DATEDIF(W2232,A2232,"MD")&amp;" days")</f>
        <v/>
      </c>
      <c r="AR2232" s="175">
        <f>IF($B2232="","",TEXT($A2232,"yyyymmdd")&amp;"_P"&amp;$C2232&amp;"_C"&amp;$F2232&amp;"_"&amp;TRIM(RIGHT(SUBSTITUTE(TRIM(SUBSTITUTE($M2232,CHAR(160)," "))," ",REPT(" ",60)),60))&amp;IF($Q2232="","","-"&amp;TRIM(RIGHT(SUBSTITUTE(TRIM(SUBSTITUTE($Q2232,CHAR(160)," "))," ",REPT(" ",60)),60)))&amp;IF($U2232="","","-"&amp;TRIM(RIGHT(SUBSTITUTE(TRIM(SUBSTITUTE($U2232,CHAR(160)," "))," ",REPT(" ",60)),60)))&amp;".jpg")</f>
        <v/>
      </c>
    </row>
    <row r="2233" ht="14" customHeight="1">
      <c r="O2233" s="196">
        <f>_xlfn.LET(_xlpm.d,_xlfn.XLOOKUP(M2233,'[1]Birth Dates'!$A:$A,'[1]Birth Dates'!$B:$B,"",0),IF(_xlpm.d=0,"",_xlpm.d))</f>
        <v/>
      </c>
      <c r="P2233" s="196">
        <f>IF(OR(O2233="",A2233="",NOT(ISNUMBER(O2233)),O2233&gt;A2233),"",DATEDIF(O2233,A2233,"Y")&amp;" years, "&amp;DATEDIF(O2233,A2233,"YM")&amp;" months, "&amp;DATEDIF(O2233,A2233,"MD")&amp;" days")</f>
        <v/>
      </c>
      <c r="S2233" s="196">
        <f>_xlfn.LET(_xlpm.d,_xlfn.XLOOKUP(Q2233,'[1]Birth Dates'!$A:$A,'[1]Birth Dates'!$B:$B,"",0),IF(_xlpm.d=0,"",_xlpm.d))</f>
        <v/>
      </c>
      <c r="T2233" s="196">
        <f>IF(OR(S2233="",A2233="",NOT(ISNUMBER(S2233)),S2233&gt;A2233),"",DATEDIF(S2233,A2233,"Y")&amp;" years, "&amp;DATEDIF(S2233,A2233,"YM")&amp;" months, "&amp;DATEDIF(S2233,A2233,"MD")&amp;" days")</f>
        <v/>
      </c>
      <c r="W2233" s="196">
        <f>_xlfn.LET(_xlpm.d,_xlfn.XLOOKUP(U2233,'[1]Birth Dates'!$A:$A,'[1]Birth Dates'!$B:$B,"",0),IF(_xlpm.d=0,"",_xlpm.d))</f>
        <v/>
      </c>
      <c r="X2233" s="196">
        <f>IF(OR(W2233="",A2233="",NOT(ISNUMBER(W2233)),W2233&gt;A2233),"",DATEDIF(W2233,A2233,"Y")&amp;" years, "&amp;DATEDIF(W2233,A2233,"YM")&amp;" months, "&amp;DATEDIF(W2233,A2233,"MD")&amp;" days")</f>
        <v/>
      </c>
      <c r="AR2233" s="175">
        <f>IF($B2233="","",TEXT($A2233,"yyyymmdd")&amp;"_P"&amp;$C2233&amp;"_C"&amp;$F2233&amp;"_"&amp;TRIM(RIGHT(SUBSTITUTE(TRIM(SUBSTITUTE($M2233,CHAR(160)," "))," ",REPT(" ",60)),60))&amp;IF($Q2233="","","-"&amp;TRIM(RIGHT(SUBSTITUTE(TRIM(SUBSTITUTE($Q2233,CHAR(160)," "))," ",REPT(" ",60)),60)))&amp;IF($U2233="","","-"&amp;TRIM(RIGHT(SUBSTITUTE(TRIM(SUBSTITUTE($U2233,CHAR(160)," "))," ",REPT(" ",60)),60)))&amp;".jpg")</f>
        <v/>
      </c>
    </row>
    <row r="2234" ht="14" customHeight="1">
      <c r="O2234" s="196">
        <f>_xlfn.LET(_xlpm.d,_xlfn.XLOOKUP(M2234,'[1]Birth Dates'!$A:$A,'[1]Birth Dates'!$B:$B,"",0),IF(_xlpm.d=0,"",_xlpm.d))</f>
        <v/>
      </c>
      <c r="P2234" s="196">
        <f>IF(OR(O2234="",A2234="",NOT(ISNUMBER(O2234)),O2234&gt;A2234),"",DATEDIF(O2234,A2234,"Y")&amp;" years, "&amp;DATEDIF(O2234,A2234,"YM")&amp;" months, "&amp;DATEDIF(O2234,A2234,"MD")&amp;" days")</f>
        <v/>
      </c>
      <c r="S2234" s="196">
        <f>_xlfn.LET(_xlpm.d,_xlfn.XLOOKUP(Q2234,'[1]Birth Dates'!$A:$A,'[1]Birth Dates'!$B:$B,"",0),IF(_xlpm.d=0,"",_xlpm.d))</f>
        <v/>
      </c>
      <c r="T2234" s="196">
        <f>IF(OR(S2234="",A2234="",NOT(ISNUMBER(S2234)),S2234&gt;A2234),"",DATEDIF(S2234,A2234,"Y")&amp;" years, "&amp;DATEDIF(S2234,A2234,"YM")&amp;" months, "&amp;DATEDIF(S2234,A2234,"MD")&amp;" days")</f>
        <v/>
      </c>
      <c r="W2234" s="196">
        <f>_xlfn.LET(_xlpm.d,_xlfn.XLOOKUP(U2234,'[1]Birth Dates'!$A:$A,'[1]Birth Dates'!$B:$B,"",0),IF(_xlpm.d=0,"",_xlpm.d))</f>
        <v/>
      </c>
      <c r="X2234" s="196">
        <f>IF(OR(W2234="",A2234="",NOT(ISNUMBER(W2234)),W2234&gt;A2234),"",DATEDIF(W2234,A2234,"Y")&amp;" years, "&amp;DATEDIF(W2234,A2234,"YM")&amp;" months, "&amp;DATEDIF(W2234,A2234,"MD")&amp;" days")</f>
        <v/>
      </c>
      <c r="AR2234" s="175">
        <f>IF($B2234="","",TEXT($A2234,"yyyymmdd")&amp;"_P"&amp;$C2234&amp;"_C"&amp;$F2234&amp;"_"&amp;TRIM(RIGHT(SUBSTITUTE(TRIM(SUBSTITUTE($M2234,CHAR(160)," "))," ",REPT(" ",60)),60))&amp;IF($Q2234="","","-"&amp;TRIM(RIGHT(SUBSTITUTE(TRIM(SUBSTITUTE($Q2234,CHAR(160)," "))," ",REPT(" ",60)),60)))&amp;IF($U2234="","","-"&amp;TRIM(RIGHT(SUBSTITUTE(TRIM(SUBSTITUTE($U2234,CHAR(160)," "))," ",REPT(" ",60)),60)))&amp;".jpg")</f>
        <v/>
      </c>
    </row>
    <row r="2235" ht="14" customHeight="1">
      <c r="O2235" s="196">
        <f>_xlfn.LET(_xlpm.d,_xlfn.XLOOKUP(M2235,'[1]Birth Dates'!$A:$A,'[1]Birth Dates'!$B:$B,"",0),IF(_xlpm.d=0,"",_xlpm.d))</f>
        <v/>
      </c>
      <c r="P2235" s="196">
        <f>IF(OR(O2235="",A2235="",NOT(ISNUMBER(O2235)),O2235&gt;A2235),"",DATEDIF(O2235,A2235,"Y")&amp;" years, "&amp;DATEDIF(O2235,A2235,"YM")&amp;" months, "&amp;DATEDIF(O2235,A2235,"MD")&amp;" days")</f>
        <v/>
      </c>
      <c r="S2235" s="196">
        <f>_xlfn.LET(_xlpm.d,_xlfn.XLOOKUP(Q2235,'[1]Birth Dates'!$A:$A,'[1]Birth Dates'!$B:$B,"",0),IF(_xlpm.d=0,"",_xlpm.d))</f>
        <v/>
      </c>
      <c r="T2235" s="196">
        <f>IF(OR(S2235="",A2235="",NOT(ISNUMBER(S2235)),S2235&gt;A2235),"",DATEDIF(S2235,A2235,"Y")&amp;" years, "&amp;DATEDIF(S2235,A2235,"YM")&amp;" months, "&amp;DATEDIF(S2235,A2235,"MD")&amp;" days")</f>
        <v/>
      </c>
      <c r="W2235" s="196">
        <f>_xlfn.LET(_xlpm.d,_xlfn.XLOOKUP(U2235,'[1]Birth Dates'!$A:$A,'[1]Birth Dates'!$B:$B,"",0),IF(_xlpm.d=0,"",_xlpm.d))</f>
        <v/>
      </c>
      <c r="X2235" s="196">
        <f>IF(OR(W2235="",A2235="",NOT(ISNUMBER(W2235)),W2235&gt;A2235),"",DATEDIF(W2235,A2235,"Y")&amp;" years, "&amp;DATEDIF(W2235,A2235,"YM")&amp;" months, "&amp;DATEDIF(W2235,A2235,"MD")&amp;" days")</f>
        <v/>
      </c>
      <c r="AR2235" s="175">
        <f>IF($B2235="","",TEXT($A2235,"yyyymmdd")&amp;"_P"&amp;$C2235&amp;"_C"&amp;$F2235&amp;"_"&amp;TRIM(RIGHT(SUBSTITUTE(TRIM(SUBSTITUTE($M2235,CHAR(160)," "))," ",REPT(" ",60)),60))&amp;IF($Q2235="","","-"&amp;TRIM(RIGHT(SUBSTITUTE(TRIM(SUBSTITUTE($Q2235,CHAR(160)," "))," ",REPT(" ",60)),60)))&amp;IF($U2235="","","-"&amp;TRIM(RIGHT(SUBSTITUTE(TRIM(SUBSTITUTE($U2235,CHAR(160)," "))," ",REPT(" ",60)),60)))&amp;".jpg")</f>
        <v/>
      </c>
    </row>
    <row r="2236" ht="14" customHeight="1">
      <c r="O2236" s="196">
        <f>_xlfn.LET(_xlpm.d,_xlfn.XLOOKUP(M2236,'[1]Birth Dates'!$A:$A,'[1]Birth Dates'!$B:$B,"",0),IF(_xlpm.d=0,"",_xlpm.d))</f>
        <v/>
      </c>
      <c r="P2236" s="196">
        <f>IF(OR(O2236="",A2236="",NOT(ISNUMBER(O2236)),O2236&gt;A2236),"",DATEDIF(O2236,A2236,"Y")&amp;" years, "&amp;DATEDIF(O2236,A2236,"YM")&amp;" months, "&amp;DATEDIF(O2236,A2236,"MD")&amp;" days")</f>
        <v/>
      </c>
      <c r="S2236" s="196">
        <f>_xlfn.LET(_xlpm.d,_xlfn.XLOOKUP(Q2236,'[1]Birth Dates'!$A:$A,'[1]Birth Dates'!$B:$B,"",0),IF(_xlpm.d=0,"",_xlpm.d))</f>
        <v/>
      </c>
      <c r="T2236" s="196">
        <f>IF(OR(S2236="",A2236="",NOT(ISNUMBER(S2236)),S2236&gt;A2236),"",DATEDIF(S2236,A2236,"Y")&amp;" years, "&amp;DATEDIF(S2236,A2236,"YM")&amp;" months, "&amp;DATEDIF(S2236,A2236,"MD")&amp;" days")</f>
        <v/>
      </c>
      <c r="W2236" s="196">
        <f>_xlfn.LET(_xlpm.d,_xlfn.XLOOKUP(U2236,'[1]Birth Dates'!$A:$A,'[1]Birth Dates'!$B:$B,"",0),IF(_xlpm.d=0,"",_xlpm.d))</f>
        <v/>
      </c>
      <c r="X2236" s="196">
        <f>IF(OR(W2236="",A2236="",NOT(ISNUMBER(W2236)),W2236&gt;A2236),"",DATEDIF(W2236,A2236,"Y")&amp;" years, "&amp;DATEDIF(W2236,A2236,"YM")&amp;" months, "&amp;DATEDIF(W2236,A2236,"MD")&amp;" days")</f>
        <v/>
      </c>
      <c r="AR2236" s="175">
        <f>IF($B2236="","",TEXT($A2236,"yyyymmdd")&amp;"_P"&amp;$C2236&amp;"_C"&amp;$F2236&amp;"_"&amp;TRIM(RIGHT(SUBSTITUTE(TRIM(SUBSTITUTE($M2236,CHAR(160)," "))," ",REPT(" ",60)),60))&amp;IF($Q2236="","","-"&amp;TRIM(RIGHT(SUBSTITUTE(TRIM(SUBSTITUTE($Q2236,CHAR(160)," "))," ",REPT(" ",60)),60)))&amp;IF($U2236="","","-"&amp;TRIM(RIGHT(SUBSTITUTE(TRIM(SUBSTITUTE($U2236,CHAR(160)," "))," ",REPT(" ",60)),60)))&amp;".jpg")</f>
        <v/>
      </c>
    </row>
    <row r="2237" ht="14" customHeight="1">
      <c r="O2237" s="196">
        <f>_xlfn.LET(_xlpm.d,_xlfn.XLOOKUP(M2237,'[1]Birth Dates'!$A:$A,'[1]Birth Dates'!$B:$B,"",0),IF(_xlpm.d=0,"",_xlpm.d))</f>
        <v/>
      </c>
      <c r="P2237" s="196">
        <f>IF(OR(O2237="",A2237="",NOT(ISNUMBER(O2237)),O2237&gt;A2237),"",DATEDIF(O2237,A2237,"Y")&amp;" years, "&amp;DATEDIF(O2237,A2237,"YM")&amp;" months, "&amp;DATEDIF(O2237,A2237,"MD")&amp;" days")</f>
        <v/>
      </c>
      <c r="S2237" s="196">
        <f>_xlfn.LET(_xlpm.d,_xlfn.XLOOKUP(Q2237,'[1]Birth Dates'!$A:$A,'[1]Birth Dates'!$B:$B,"",0),IF(_xlpm.d=0,"",_xlpm.d))</f>
        <v/>
      </c>
      <c r="T2237" s="196">
        <f>IF(OR(S2237="",A2237="",NOT(ISNUMBER(S2237)),S2237&gt;A2237),"",DATEDIF(S2237,A2237,"Y")&amp;" years, "&amp;DATEDIF(S2237,A2237,"YM")&amp;" months, "&amp;DATEDIF(S2237,A2237,"MD")&amp;" days")</f>
        <v/>
      </c>
      <c r="W2237" s="196">
        <f>_xlfn.LET(_xlpm.d,_xlfn.XLOOKUP(U2237,'[1]Birth Dates'!$A:$A,'[1]Birth Dates'!$B:$B,"",0),IF(_xlpm.d=0,"",_xlpm.d))</f>
        <v/>
      </c>
      <c r="X2237" s="196">
        <f>IF(OR(W2237="",A2237="",NOT(ISNUMBER(W2237)),W2237&gt;A2237),"",DATEDIF(W2237,A2237,"Y")&amp;" years, "&amp;DATEDIF(W2237,A2237,"YM")&amp;" months, "&amp;DATEDIF(W2237,A2237,"MD")&amp;" days")</f>
        <v/>
      </c>
      <c r="AR2237" s="175">
        <f>IF($B2237="","",TEXT($A2237,"yyyymmdd")&amp;"_P"&amp;$C2237&amp;"_C"&amp;$F2237&amp;"_"&amp;TRIM(RIGHT(SUBSTITUTE(TRIM(SUBSTITUTE($M2237,CHAR(160)," "))," ",REPT(" ",60)),60))&amp;IF($Q2237="","","-"&amp;TRIM(RIGHT(SUBSTITUTE(TRIM(SUBSTITUTE($Q2237,CHAR(160)," "))," ",REPT(" ",60)),60)))&amp;IF($U2237="","","-"&amp;TRIM(RIGHT(SUBSTITUTE(TRIM(SUBSTITUTE($U2237,CHAR(160)," "))," ",REPT(" ",60)),60)))&amp;".jpg")</f>
        <v/>
      </c>
    </row>
    <row r="2238" ht="14" customHeight="1">
      <c r="O2238" s="196">
        <f>_xlfn.LET(_xlpm.d,_xlfn.XLOOKUP(M2238,'[1]Birth Dates'!$A:$A,'[1]Birth Dates'!$B:$B,"",0),IF(_xlpm.d=0,"",_xlpm.d))</f>
        <v/>
      </c>
      <c r="P2238" s="196">
        <f>IF(OR(O2238="",A2238="",NOT(ISNUMBER(O2238)),O2238&gt;A2238),"",DATEDIF(O2238,A2238,"Y")&amp;" years, "&amp;DATEDIF(O2238,A2238,"YM")&amp;" months, "&amp;DATEDIF(O2238,A2238,"MD")&amp;" days")</f>
        <v/>
      </c>
      <c r="S2238" s="196">
        <f>_xlfn.LET(_xlpm.d,_xlfn.XLOOKUP(Q2238,'[1]Birth Dates'!$A:$A,'[1]Birth Dates'!$B:$B,"",0),IF(_xlpm.d=0,"",_xlpm.d))</f>
        <v/>
      </c>
      <c r="T2238" s="196">
        <f>IF(OR(S2238="",A2238="",NOT(ISNUMBER(S2238)),S2238&gt;A2238),"",DATEDIF(S2238,A2238,"Y")&amp;" years, "&amp;DATEDIF(S2238,A2238,"YM")&amp;" months, "&amp;DATEDIF(S2238,A2238,"MD")&amp;" days")</f>
        <v/>
      </c>
      <c r="W2238" s="196">
        <f>_xlfn.LET(_xlpm.d,_xlfn.XLOOKUP(U2238,'[1]Birth Dates'!$A:$A,'[1]Birth Dates'!$B:$B,"",0),IF(_xlpm.d=0,"",_xlpm.d))</f>
        <v/>
      </c>
      <c r="X2238" s="196">
        <f>IF(OR(W2238="",A2238="",NOT(ISNUMBER(W2238)),W2238&gt;A2238),"",DATEDIF(W2238,A2238,"Y")&amp;" years, "&amp;DATEDIF(W2238,A2238,"YM")&amp;" months, "&amp;DATEDIF(W2238,A2238,"MD")&amp;" days")</f>
        <v/>
      </c>
      <c r="AR2238" s="175">
        <f>IF($B2238="","",TEXT($A2238,"yyyymmdd")&amp;"_P"&amp;$C2238&amp;"_C"&amp;$F2238&amp;"_"&amp;TRIM(RIGHT(SUBSTITUTE(TRIM(SUBSTITUTE($M2238,CHAR(160)," "))," ",REPT(" ",60)),60))&amp;IF($Q2238="","","-"&amp;TRIM(RIGHT(SUBSTITUTE(TRIM(SUBSTITUTE($Q2238,CHAR(160)," "))," ",REPT(" ",60)),60)))&amp;IF($U2238="","","-"&amp;TRIM(RIGHT(SUBSTITUTE(TRIM(SUBSTITUTE($U2238,CHAR(160)," "))," ",REPT(" ",60)),60)))&amp;".jpg")</f>
        <v/>
      </c>
    </row>
    <row r="2239" ht="14" customHeight="1">
      <c r="O2239" s="196">
        <f>_xlfn.LET(_xlpm.d,_xlfn.XLOOKUP(M2239,'[1]Birth Dates'!$A:$A,'[1]Birth Dates'!$B:$B,"",0),IF(_xlpm.d=0,"",_xlpm.d))</f>
        <v/>
      </c>
      <c r="P2239" s="196">
        <f>IF(OR(O2239="",A2239="",NOT(ISNUMBER(O2239)),O2239&gt;A2239),"",DATEDIF(O2239,A2239,"Y")&amp;" years, "&amp;DATEDIF(O2239,A2239,"YM")&amp;" months, "&amp;DATEDIF(O2239,A2239,"MD")&amp;" days")</f>
        <v/>
      </c>
      <c r="S2239" s="196">
        <f>_xlfn.LET(_xlpm.d,_xlfn.XLOOKUP(Q2239,'[1]Birth Dates'!$A:$A,'[1]Birth Dates'!$B:$B,"",0),IF(_xlpm.d=0,"",_xlpm.d))</f>
        <v/>
      </c>
      <c r="T2239" s="196">
        <f>IF(OR(S2239="",A2239="",NOT(ISNUMBER(S2239)),S2239&gt;A2239),"",DATEDIF(S2239,A2239,"Y")&amp;" years, "&amp;DATEDIF(S2239,A2239,"YM")&amp;" months, "&amp;DATEDIF(S2239,A2239,"MD")&amp;" days")</f>
        <v/>
      </c>
      <c r="W2239" s="196">
        <f>_xlfn.LET(_xlpm.d,_xlfn.XLOOKUP(U2239,'[1]Birth Dates'!$A:$A,'[1]Birth Dates'!$B:$B,"",0),IF(_xlpm.d=0,"",_xlpm.d))</f>
        <v/>
      </c>
      <c r="X2239" s="196">
        <f>IF(OR(W2239="",A2239="",NOT(ISNUMBER(W2239)),W2239&gt;A2239),"",DATEDIF(W2239,A2239,"Y")&amp;" years, "&amp;DATEDIF(W2239,A2239,"YM")&amp;" months, "&amp;DATEDIF(W2239,A2239,"MD")&amp;" days")</f>
        <v/>
      </c>
      <c r="AR2239" s="175">
        <f>IF($B2239="","",TEXT($A2239,"yyyymmdd")&amp;"_P"&amp;$C2239&amp;"_C"&amp;$F2239&amp;"_"&amp;TRIM(RIGHT(SUBSTITUTE(TRIM(SUBSTITUTE($M2239,CHAR(160)," "))," ",REPT(" ",60)),60))&amp;IF($Q2239="","","-"&amp;TRIM(RIGHT(SUBSTITUTE(TRIM(SUBSTITUTE($Q2239,CHAR(160)," "))," ",REPT(" ",60)),60)))&amp;IF($U2239="","","-"&amp;TRIM(RIGHT(SUBSTITUTE(TRIM(SUBSTITUTE($U2239,CHAR(160)," "))," ",REPT(" ",60)),60)))&amp;".jpg")</f>
        <v/>
      </c>
    </row>
    <row r="2240" ht="14" customHeight="1">
      <c r="O2240" s="196">
        <f>_xlfn.LET(_xlpm.d,_xlfn.XLOOKUP(M2240,'[1]Birth Dates'!$A:$A,'[1]Birth Dates'!$B:$B,"",0),IF(_xlpm.d=0,"",_xlpm.d))</f>
        <v/>
      </c>
      <c r="P2240" s="196">
        <f>IF(OR(O2240="",A2240="",NOT(ISNUMBER(O2240)),O2240&gt;A2240),"",DATEDIF(O2240,A2240,"Y")&amp;" years, "&amp;DATEDIF(O2240,A2240,"YM")&amp;" months, "&amp;DATEDIF(O2240,A2240,"MD")&amp;" days")</f>
        <v/>
      </c>
      <c r="S2240" s="196">
        <f>_xlfn.LET(_xlpm.d,_xlfn.XLOOKUP(Q2240,'[1]Birth Dates'!$A:$A,'[1]Birth Dates'!$B:$B,"",0),IF(_xlpm.d=0,"",_xlpm.d))</f>
        <v/>
      </c>
      <c r="T2240" s="196">
        <f>IF(OR(S2240="",A2240="",NOT(ISNUMBER(S2240)),S2240&gt;A2240),"",DATEDIF(S2240,A2240,"Y")&amp;" years, "&amp;DATEDIF(S2240,A2240,"YM")&amp;" months, "&amp;DATEDIF(S2240,A2240,"MD")&amp;" days")</f>
        <v/>
      </c>
      <c r="W2240" s="196">
        <f>_xlfn.LET(_xlpm.d,_xlfn.XLOOKUP(U2240,'[1]Birth Dates'!$A:$A,'[1]Birth Dates'!$B:$B,"",0),IF(_xlpm.d=0,"",_xlpm.d))</f>
        <v/>
      </c>
      <c r="X2240" s="196">
        <f>IF(OR(W2240="",A2240="",NOT(ISNUMBER(W2240)),W2240&gt;A2240),"",DATEDIF(W2240,A2240,"Y")&amp;" years, "&amp;DATEDIF(W2240,A2240,"YM")&amp;" months, "&amp;DATEDIF(W2240,A2240,"MD")&amp;" days")</f>
        <v/>
      </c>
      <c r="AR2240" s="175">
        <f>IF($B2240="","",TEXT($A2240,"yyyymmdd")&amp;"_P"&amp;$C2240&amp;"_C"&amp;$F2240&amp;"_"&amp;TRIM(RIGHT(SUBSTITUTE(TRIM(SUBSTITUTE($M2240,CHAR(160)," "))," ",REPT(" ",60)),60))&amp;IF($Q2240="","","-"&amp;TRIM(RIGHT(SUBSTITUTE(TRIM(SUBSTITUTE($Q2240,CHAR(160)," "))," ",REPT(" ",60)),60)))&amp;IF($U2240="","","-"&amp;TRIM(RIGHT(SUBSTITUTE(TRIM(SUBSTITUTE($U2240,CHAR(160)," "))," ",REPT(" ",60)),60)))&amp;".jpg")</f>
        <v/>
      </c>
    </row>
    <row r="2241" ht="14" customHeight="1">
      <c r="O2241" s="196">
        <f>_xlfn.LET(_xlpm.d,_xlfn.XLOOKUP(M2241,'[1]Birth Dates'!$A:$A,'[1]Birth Dates'!$B:$B,"",0),IF(_xlpm.d=0,"",_xlpm.d))</f>
        <v/>
      </c>
      <c r="P2241" s="196">
        <f>IF(OR(O2241="",A2241="",NOT(ISNUMBER(O2241)),O2241&gt;A2241),"",DATEDIF(O2241,A2241,"Y")&amp;" years, "&amp;DATEDIF(O2241,A2241,"YM")&amp;" months, "&amp;DATEDIF(O2241,A2241,"MD")&amp;" days")</f>
        <v/>
      </c>
      <c r="S2241" s="196">
        <f>_xlfn.LET(_xlpm.d,_xlfn.XLOOKUP(Q2241,'[1]Birth Dates'!$A:$A,'[1]Birth Dates'!$B:$B,"",0),IF(_xlpm.d=0,"",_xlpm.d))</f>
        <v/>
      </c>
      <c r="T2241" s="196">
        <f>IF(OR(S2241="",A2241="",NOT(ISNUMBER(S2241)),S2241&gt;A2241),"",DATEDIF(S2241,A2241,"Y")&amp;" years, "&amp;DATEDIF(S2241,A2241,"YM")&amp;" months, "&amp;DATEDIF(S2241,A2241,"MD")&amp;" days")</f>
        <v/>
      </c>
      <c r="W2241" s="196">
        <f>_xlfn.LET(_xlpm.d,_xlfn.XLOOKUP(U2241,'[1]Birth Dates'!$A:$A,'[1]Birth Dates'!$B:$B,"",0),IF(_xlpm.d=0,"",_xlpm.d))</f>
        <v/>
      </c>
      <c r="X2241" s="196">
        <f>IF(OR(W2241="",A2241="",NOT(ISNUMBER(W2241)),W2241&gt;A2241),"",DATEDIF(W2241,A2241,"Y")&amp;" years, "&amp;DATEDIF(W2241,A2241,"YM")&amp;" months, "&amp;DATEDIF(W2241,A2241,"MD")&amp;" days")</f>
        <v/>
      </c>
      <c r="AR2241" s="175">
        <f>IF($B2241="","",TEXT($A2241,"yyyymmdd")&amp;"_P"&amp;$C2241&amp;"_C"&amp;$F2241&amp;"_"&amp;TRIM(RIGHT(SUBSTITUTE(TRIM(SUBSTITUTE($M2241,CHAR(160)," "))," ",REPT(" ",60)),60))&amp;IF($Q2241="","","-"&amp;TRIM(RIGHT(SUBSTITUTE(TRIM(SUBSTITUTE($Q2241,CHAR(160)," "))," ",REPT(" ",60)),60)))&amp;IF($U2241="","","-"&amp;TRIM(RIGHT(SUBSTITUTE(TRIM(SUBSTITUTE($U2241,CHAR(160)," "))," ",REPT(" ",60)),60)))&amp;".jpg")</f>
        <v/>
      </c>
    </row>
    <row r="2242" ht="14" customHeight="1">
      <c r="O2242" s="196">
        <f>_xlfn.LET(_xlpm.d,_xlfn.XLOOKUP(M2242,'[1]Birth Dates'!$A:$A,'[1]Birth Dates'!$B:$B,"",0),IF(_xlpm.d=0,"",_xlpm.d))</f>
        <v/>
      </c>
      <c r="P2242" s="196">
        <f>IF(OR(O2242="",A2242="",NOT(ISNUMBER(O2242)),O2242&gt;A2242),"",DATEDIF(O2242,A2242,"Y")&amp;" years, "&amp;DATEDIF(O2242,A2242,"YM")&amp;" months, "&amp;DATEDIF(O2242,A2242,"MD")&amp;" days")</f>
        <v/>
      </c>
      <c r="S2242" s="196">
        <f>_xlfn.LET(_xlpm.d,_xlfn.XLOOKUP(Q2242,'[1]Birth Dates'!$A:$A,'[1]Birth Dates'!$B:$B,"",0),IF(_xlpm.d=0,"",_xlpm.d))</f>
        <v/>
      </c>
      <c r="T2242" s="196">
        <f>IF(OR(S2242="",A2242="",NOT(ISNUMBER(S2242)),S2242&gt;A2242),"",DATEDIF(S2242,A2242,"Y")&amp;" years, "&amp;DATEDIF(S2242,A2242,"YM")&amp;" months, "&amp;DATEDIF(S2242,A2242,"MD")&amp;" days")</f>
        <v/>
      </c>
      <c r="W2242" s="196">
        <f>_xlfn.LET(_xlpm.d,_xlfn.XLOOKUP(U2242,'[1]Birth Dates'!$A:$A,'[1]Birth Dates'!$B:$B,"",0),IF(_xlpm.d=0,"",_xlpm.d))</f>
        <v/>
      </c>
      <c r="X2242" s="196">
        <f>IF(OR(W2242="",A2242="",NOT(ISNUMBER(W2242)),W2242&gt;A2242),"",DATEDIF(W2242,A2242,"Y")&amp;" years, "&amp;DATEDIF(W2242,A2242,"YM")&amp;" months, "&amp;DATEDIF(W2242,A2242,"MD")&amp;" days")</f>
        <v/>
      </c>
      <c r="AR2242" s="175">
        <f>IF($B2242="","",TEXT($A2242,"yyyymmdd")&amp;"_P"&amp;$C2242&amp;"_C"&amp;$F2242&amp;"_"&amp;TRIM(RIGHT(SUBSTITUTE(TRIM(SUBSTITUTE($M2242,CHAR(160)," "))," ",REPT(" ",60)),60))&amp;IF($Q2242="","","-"&amp;TRIM(RIGHT(SUBSTITUTE(TRIM(SUBSTITUTE($Q2242,CHAR(160)," "))," ",REPT(" ",60)),60)))&amp;IF($U2242="","","-"&amp;TRIM(RIGHT(SUBSTITUTE(TRIM(SUBSTITUTE($U2242,CHAR(160)," "))," ",REPT(" ",60)),60)))&amp;".jpg")</f>
        <v/>
      </c>
    </row>
    <row r="2243" ht="14" customHeight="1">
      <c r="O2243" s="196">
        <f>_xlfn.LET(_xlpm.d,_xlfn.XLOOKUP(M2243,'[1]Birth Dates'!$A:$A,'[1]Birth Dates'!$B:$B,"",0),IF(_xlpm.d=0,"",_xlpm.d))</f>
        <v/>
      </c>
      <c r="P2243" s="196">
        <f>IF(OR(O2243="",A2243="",NOT(ISNUMBER(O2243)),O2243&gt;A2243),"",DATEDIF(O2243,A2243,"Y")&amp;" years, "&amp;DATEDIF(O2243,A2243,"YM")&amp;" months, "&amp;DATEDIF(O2243,A2243,"MD")&amp;" days")</f>
        <v/>
      </c>
      <c r="S2243" s="196">
        <f>_xlfn.LET(_xlpm.d,_xlfn.XLOOKUP(Q2243,'[1]Birth Dates'!$A:$A,'[1]Birth Dates'!$B:$B,"",0),IF(_xlpm.d=0,"",_xlpm.d))</f>
        <v/>
      </c>
      <c r="T2243" s="196">
        <f>IF(OR(S2243="",A2243="",NOT(ISNUMBER(S2243)),S2243&gt;A2243),"",DATEDIF(S2243,A2243,"Y")&amp;" years, "&amp;DATEDIF(S2243,A2243,"YM")&amp;" months, "&amp;DATEDIF(S2243,A2243,"MD")&amp;" days")</f>
        <v/>
      </c>
      <c r="W2243" s="196">
        <f>_xlfn.LET(_xlpm.d,_xlfn.XLOOKUP(U2243,'[1]Birth Dates'!$A:$A,'[1]Birth Dates'!$B:$B,"",0),IF(_xlpm.d=0,"",_xlpm.d))</f>
        <v/>
      </c>
      <c r="X2243" s="196">
        <f>IF(OR(W2243="",A2243="",NOT(ISNUMBER(W2243)),W2243&gt;A2243),"",DATEDIF(W2243,A2243,"Y")&amp;" years, "&amp;DATEDIF(W2243,A2243,"YM")&amp;" months, "&amp;DATEDIF(W2243,A2243,"MD")&amp;" days")</f>
        <v/>
      </c>
      <c r="AR2243" s="175">
        <f>IF($B2243="","",TEXT($A2243,"yyyymmdd")&amp;"_P"&amp;$C2243&amp;"_C"&amp;$F2243&amp;"_"&amp;TRIM(RIGHT(SUBSTITUTE(TRIM(SUBSTITUTE($M2243,CHAR(160)," "))," ",REPT(" ",60)),60))&amp;IF($Q2243="","","-"&amp;TRIM(RIGHT(SUBSTITUTE(TRIM(SUBSTITUTE($Q2243,CHAR(160)," "))," ",REPT(" ",60)),60)))&amp;IF($U2243="","","-"&amp;TRIM(RIGHT(SUBSTITUTE(TRIM(SUBSTITUTE($U2243,CHAR(160)," "))," ",REPT(" ",60)),60)))&amp;".jpg")</f>
        <v/>
      </c>
    </row>
    <row r="2244" ht="14" customHeight="1">
      <c r="O2244" s="196">
        <f>_xlfn.LET(_xlpm.d,_xlfn.XLOOKUP(M2244,'[1]Birth Dates'!$A:$A,'[1]Birth Dates'!$B:$B,"",0),IF(_xlpm.d=0,"",_xlpm.d))</f>
        <v/>
      </c>
      <c r="P2244" s="196">
        <f>IF(OR(O2244="",A2244="",NOT(ISNUMBER(O2244)),O2244&gt;A2244),"",DATEDIF(O2244,A2244,"Y")&amp;" years, "&amp;DATEDIF(O2244,A2244,"YM")&amp;" months, "&amp;DATEDIF(O2244,A2244,"MD")&amp;" days")</f>
        <v/>
      </c>
      <c r="S2244" s="196">
        <f>_xlfn.LET(_xlpm.d,_xlfn.XLOOKUP(Q2244,'[1]Birth Dates'!$A:$A,'[1]Birth Dates'!$B:$B,"",0),IF(_xlpm.d=0,"",_xlpm.d))</f>
        <v/>
      </c>
      <c r="T2244" s="196">
        <f>IF(OR(S2244="",A2244="",NOT(ISNUMBER(S2244)),S2244&gt;A2244),"",DATEDIF(S2244,A2244,"Y")&amp;" years, "&amp;DATEDIF(S2244,A2244,"YM")&amp;" months, "&amp;DATEDIF(S2244,A2244,"MD")&amp;" days")</f>
        <v/>
      </c>
      <c r="W2244" s="196">
        <f>_xlfn.LET(_xlpm.d,_xlfn.XLOOKUP(U2244,'[1]Birth Dates'!$A:$A,'[1]Birth Dates'!$B:$B,"",0),IF(_xlpm.d=0,"",_xlpm.d))</f>
        <v/>
      </c>
      <c r="X2244" s="196">
        <f>IF(OR(W2244="",A2244="",NOT(ISNUMBER(W2244)),W2244&gt;A2244),"",DATEDIF(W2244,A2244,"Y")&amp;" years, "&amp;DATEDIF(W2244,A2244,"YM")&amp;" months, "&amp;DATEDIF(W2244,A2244,"MD")&amp;" days")</f>
        <v/>
      </c>
      <c r="AR2244" s="175">
        <f>IF($B2244="","",TEXT($A2244,"yyyymmdd")&amp;"_P"&amp;$C2244&amp;"_C"&amp;$F2244&amp;"_"&amp;TRIM(RIGHT(SUBSTITUTE(TRIM(SUBSTITUTE($M2244,CHAR(160)," "))," ",REPT(" ",60)),60))&amp;IF($Q2244="","","-"&amp;TRIM(RIGHT(SUBSTITUTE(TRIM(SUBSTITUTE($Q2244,CHAR(160)," "))," ",REPT(" ",60)),60)))&amp;IF($U2244="","","-"&amp;TRIM(RIGHT(SUBSTITUTE(TRIM(SUBSTITUTE($U2244,CHAR(160)," "))," ",REPT(" ",60)),60)))&amp;".jpg")</f>
        <v/>
      </c>
    </row>
    <row r="2245" ht="14" customHeight="1">
      <c r="O2245" s="196">
        <f>_xlfn.LET(_xlpm.d,_xlfn.XLOOKUP(M2245,'[1]Birth Dates'!$A:$A,'[1]Birth Dates'!$B:$B,"",0),IF(_xlpm.d=0,"",_xlpm.d))</f>
        <v/>
      </c>
      <c r="P2245" s="196">
        <f>IF(OR(O2245="",A2245="",NOT(ISNUMBER(O2245)),O2245&gt;A2245),"",DATEDIF(O2245,A2245,"Y")&amp;" years, "&amp;DATEDIF(O2245,A2245,"YM")&amp;" months, "&amp;DATEDIF(O2245,A2245,"MD")&amp;" days")</f>
        <v/>
      </c>
      <c r="S2245" s="196">
        <f>_xlfn.LET(_xlpm.d,_xlfn.XLOOKUP(Q2245,'[1]Birth Dates'!$A:$A,'[1]Birth Dates'!$B:$B,"",0),IF(_xlpm.d=0,"",_xlpm.d))</f>
        <v/>
      </c>
      <c r="T2245" s="196">
        <f>IF(OR(S2245="",A2245="",NOT(ISNUMBER(S2245)),S2245&gt;A2245),"",DATEDIF(S2245,A2245,"Y")&amp;" years, "&amp;DATEDIF(S2245,A2245,"YM")&amp;" months, "&amp;DATEDIF(S2245,A2245,"MD")&amp;" days")</f>
        <v/>
      </c>
      <c r="W2245" s="196">
        <f>_xlfn.LET(_xlpm.d,_xlfn.XLOOKUP(U2245,'[1]Birth Dates'!$A:$A,'[1]Birth Dates'!$B:$B,"",0),IF(_xlpm.d=0,"",_xlpm.d))</f>
        <v/>
      </c>
      <c r="X2245" s="196">
        <f>IF(OR(W2245="",A2245="",NOT(ISNUMBER(W2245)),W2245&gt;A2245),"",DATEDIF(W2245,A2245,"Y")&amp;" years, "&amp;DATEDIF(W2245,A2245,"YM")&amp;" months, "&amp;DATEDIF(W2245,A2245,"MD")&amp;" days")</f>
        <v/>
      </c>
      <c r="AR2245" s="175">
        <f>IF($B2245="","",TEXT($A2245,"yyyymmdd")&amp;"_P"&amp;$C2245&amp;"_C"&amp;$F2245&amp;"_"&amp;TRIM(RIGHT(SUBSTITUTE(TRIM(SUBSTITUTE($M2245,CHAR(160)," "))," ",REPT(" ",60)),60))&amp;IF($Q2245="","","-"&amp;TRIM(RIGHT(SUBSTITUTE(TRIM(SUBSTITUTE($Q2245,CHAR(160)," "))," ",REPT(" ",60)),60)))&amp;IF($U2245="","","-"&amp;TRIM(RIGHT(SUBSTITUTE(TRIM(SUBSTITUTE($U2245,CHAR(160)," "))," ",REPT(" ",60)),60)))&amp;".jpg")</f>
        <v/>
      </c>
    </row>
    <row r="2246" ht="14" customHeight="1">
      <c r="O2246" s="196">
        <f>_xlfn.LET(_xlpm.d,_xlfn.XLOOKUP(M2246,'[1]Birth Dates'!$A:$A,'[1]Birth Dates'!$B:$B,"",0),IF(_xlpm.d=0,"",_xlpm.d))</f>
        <v/>
      </c>
      <c r="P2246" s="196">
        <f>IF(OR(O2246="",A2246="",NOT(ISNUMBER(O2246)),O2246&gt;A2246),"",DATEDIF(O2246,A2246,"Y")&amp;" years, "&amp;DATEDIF(O2246,A2246,"YM")&amp;" months, "&amp;DATEDIF(O2246,A2246,"MD")&amp;" days")</f>
        <v/>
      </c>
      <c r="S2246" s="196">
        <f>_xlfn.LET(_xlpm.d,_xlfn.XLOOKUP(Q2246,'[1]Birth Dates'!$A:$A,'[1]Birth Dates'!$B:$B,"",0),IF(_xlpm.d=0,"",_xlpm.d))</f>
        <v/>
      </c>
      <c r="T2246" s="196">
        <f>IF(OR(S2246="",A2246="",NOT(ISNUMBER(S2246)),S2246&gt;A2246),"",DATEDIF(S2246,A2246,"Y")&amp;" years, "&amp;DATEDIF(S2246,A2246,"YM")&amp;" months, "&amp;DATEDIF(S2246,A2246,"MD")&amp;" days")</f>
        <v/>
      </c>
      <c r="W2246" s="196">
        <f>_xlfn.LET(_xlpm.d,_xlfn.XLOOKUP(U2246,'[1]Birth Dates'!$A:$A,'[1]Birth Dates'!$B:$B,"",0),IF(_xlpm.d=0,"",_xlpm.d))</f>
        <v/>
      </c>
      <c r="X2246" s="196">
        <f>IF(OR(W2246="",A2246="",NOT(ISNUMBER(W2246)),W2246&gt;A2246),"",DATEDIF(W2246,A2246,"Y")&amp;" years, "&amp;DATEDIF(W2246,A2246,"YM")&amp;" months, "&amp;DATEDIF(W2246,A2246,"MD")&amp;" days")</f>
        <v/>
      </c>
      <c r="AR2246" s="175">
        <f>IF($B2246="","",TEXT($A2246,"yyyymmdd")&amp;"_P"&amp;$C2246&amp;"_C"&amp;$F2246&amp;"_"&amp;TRIM(RIGHT(SUBSTITUTE(TRIM(SUBSTITUTE($M2246,CHAR(160)," "))," ",REPT(" ",60)),60))&amp;IF($Q2246="","","-"&amp;TRIM(RIGHT(SUBSTITUTE(TRIM(SUBSTITUTE($Q2246,CHAR(160)," "))," ",REPT(" ",60)),60)))&amp;IF($U2246="","","-"&amp;TRIM(RIGHT(SUBSTITUTE(TRIM(SUBSTITUTE($U2246,CHAR(160)," "))," ",REPT(" ",60)),60)))&amp;".jpg")</f>
        <v/>
      </c>
    </row>
    <row r="2247" ht="14" customHeight="1">
      <c r="O2247" s="196">
        <f>_xlfn.LET(_xlpm.d,_xlfn.XLOOKUP(M2247,'[1]Birth Dates'!$A:$A,'[1]Birth Dates'!$B:$B,"",0),IF(_xlpm.d=0,"",_xlpm.d))</f>
        <v/>
      </c>
      <c r="P2247" s="196">
        <f>IF(OR(O2247="",A2247="",NOT(ISNUMBER(O2247)),O2247&gt;A2247),"",DATEDIF(O2247,A2247,"Y")&amp;" years, "&amp;DATEDIF(O2247,A2247,"YM")&amp;" months, "&amp;DATEDIF(O2247,A2247,"MD")&amp;" days")</f>
        <v/>
      </c>
      <c r="S2247" s="196">
        <f>_xlfn.LET(_xlpm.d,_xlfn.XLOOKUP(Q2247,'[1]Birth Dates'!$A:$A,'[1]Birth Dates'!$B:$B,"",0),IF(_xlpm.d=0,"",_xlpm.d))</f>
        <v/>
      </c>
      <c r="T2247" s="196">
        <f>IF(OR(S2247="",A2247="",NOT(ISNUMBER(S2247)),S2247&gt;A2247),"",DATEDIF(S2247,A2247,"Y")&amp;" years, "&amp;DATEDIF(S2247,A2247,"YM")&amp;" months, "&amp;DATEDIF(S2247,A2247,"MD")&amp;" days")</f>
        <v/>
      </c>
      <c r="W2247" s="196">
        <f>_xlfn.LET(_xlpm.d,_xlfn.XLOOKUP(U2247,'[1]Birth Dates'!$A:$A,'[1]Birth Dates'!$B:$B,"",0),IF(_xlpm.d=0,"",_xlpm.d))</f>
        <v/>
      </c>
      <c r="X2247" s="196">
        <f>IF(OR(W2247="",A2247="",NOT(ISNUMBER(W2247)),W2247&gt;A2247),"",DATEDIF(W2247,A2247,"Y")&amp;" years, "&amp;DATEDIF(W2247,A2247,"YM")&amp;" months, "&amp;DATEDIF(W2247,A2247,"MD")&amp;" days")</f>
        <v/>
      </c>
      <c r="AR2247" s="175">
        <f>IF($B2247="","",TEXT($A2247,"yyyymmdd")&amp;"_P"&amp;$C2247&amp;"_C"&amp;$F2247&amp;"_"&amp;TRIM(RIGHT(SUBSTITUTE(TRIM(SUBSTITUTE($M2247,CHAR(160)," "))," ",REPT(" ",60)),60))&amp;IF($Q2247="","","-"&amp;TRIM(RIGHT(SUBSTITUTE(TRIM(SUBSTITUTE($Q2247,CHAR(160)," "))," ",REPT(" ",60)),60)))&amp;IF($U2247="","","-"&amp;TRIM(RIGHT(SUBSTITUTE(TRIM(SUBSTITUTE($U2247,CHAR(160)," "))," ",REPT(" ",60)),60)))&amp;".jpg")</f>
        <v/>
      </c>
    </row>
    <row r="2248" ht="14" customHeight="1">
      <c r="O2248" s="196">
        <f>_xlfn.LET(_xlpm.d,_xlfn.XLOOKUP(M2248,'[1]Birth Dates'!$A:$A,'[1]Birth Dates'!$B:$B,"",0),IF(_xlpm.d=0,"",_xlpm.d))</f>
        <v/>
      </c>
      <c r="P2248" s="196">
        <f>IF(OR(O2248="",A2248="",NOT(ISNUMBER(O2248)),O2248&gt;A2248),"",DATEDIF(O2248,A2248,"Y")&amp;" years, "&amp;DATEDIF(O2248,A2248,"YM")&amp;" months, "&amp;DATEDIF(O2248,A2248,"MD")&amp;" days")</f>
        <v/>
      </c>
      <c r="S2248" s="196">
        <f>_xlfn.LET(_xlpm.d,_xlfn.XLOOKUP(Q2248,'[1]Birth Dates'!$A:$A,'[1]Birth Dates'!$B:$B,"",0),IF(_xlpm.d=0,"",_xlpm.d))</f>
        <v/>
      </c>
      <c r="T2248" s="196">
        <f>IF(OR(S2248="",A2248="",NOT(ISNUMBER(S2248)),S2248&gt;A2248),"",DATEDIF(S2248,A2248,"Y")&amp;" years, "&amp;DATEDIF(S2248,A2248,"YM")&amp;" months, "&amp;DATEDIF(S2248,A2248,"MD")&amp;" days")</f>
        <v/>
      </c>
      <c r="W2248" s="196">
        <f>_xlfn.LET(_xlpm.d,_xlfn.XLOOKUP(U2248,'[1]Birth Dates'!$A:$A,'[1]Birth Dates'!$B:$B,"",0),IF(_xlpm.d=0,"",_xlpm.d))</f>
        <v/>
      </c>
      <c r="X2248" s="196">
        <f>IF(OR(W2248="",A2248="",NOT(ISNUMBER(W2248)),W2248&gt;A2248),"",DATEDIF(W2248,A2248,"Y")&amp;" years, "&amp;DATEDIF(W2248,A2248,"YM")&amp;" months, "&amp;DATEDIF(W2248,A2248,"MD")&amp;" days")</f>
        <v/>
      </c>
      <c r="AR2248" s="175">
        <f>IF($B2248="","",TEXT($A2248,"yyyymmdd")&amp;"_P"&amp;$C2248&amp;"_C"&amp;$F2248&amp;"_"&amp;TRIM(RIGHT(SUBSTITUTE(TRIM(SUBSTITUTE($M2248,CHAR(160)," "))," ",REPT(" ",60)),60))&amp;IF($Q2248="","","-"&amp;TRIM(RIGHT(SUBSTITUTE(TRIM(SUBSTITUTE($Q2248,CHAR(160)," "))," ",REPT(" ",60)),60)))&amp;IF($U2248="","","-"&amp;TRIM(RIGHT(SUBSTITUTE(TRIM(SUBSTITUTE($U2248,CHAR(160)," "))," ",REPT(" ",60)),60)))&amp;".jpg")</f>
        <v/>
      </c>
    </row>
    <row r="2249" ht="14" customHeight="1">
      <c r="O2249" s="196">
        <f>_xlfn.LET(_xlpm.d,_xlfn.XLOOKUP(M2249,'[1]Birth Dates'!$A:$A,'[1]Birth Dates'!$B:$B,"",0),IF(_xlpm.d=0,"",_xlpm.d))</f>
        <v/>
      </c>
      <c r="P2249" s="196">
        <f>IF(OR(O2249="",A2249="",NOT(ISNUMBER(O2249)),O2249&gt;A2249),"",DATEDIF(O2249,A2249,"Y")&amp;" years, "&amp;DATEDIF(O2249,A2249,"YM")&amp;" months, "&amp;DATEDIF(O2249,A2249,"MD")&amp;" days")</f>
        <v/>
      </c>
      <c r="S2249" s="196">
        <f>_xlfn.LET(_xlpm.d,_xlfn.XLOOKUP(Q2249,'[1]Birth Dates'!$A:$A,'[1]Birth Dates'!$B:$B,"",0),IF(_xlpm.d=0,"",_xlpm.d))</f>
        <v/>
      </c>
      <c r="T2249" s="196">
        <f>IF(OR(S2249="",A2249="",NOT(ISNUMBER(S2249)),S2249&gt;A2249),"",DATEDIF(S2249,A2249,"Y")&amp;" years, "&amp;DATEDIF(S2249,A2249,"YM")&amp;" months, "&amp;DATEDIF(S2249,A2249,"MD")&amp;" days")</f>
        <v/>
      </c>
      <c r="W2249" s="196">
        <f>_xlfn.LET(_xlpm.d,_xlfn.XLOOKUP(U2249,'[1]Birth Dates'!$A:$A,'[1]Birth Dates'!$B:$B,"",0),IF(_xlpm.d=0,"",_xlpm.d))</f>
        <v/>
      </c>
      <c r="X2249" s="196">
        <f>IF(OR(W2249="",A2249="",NOT(ISNUMBER(W2249)),W2249&gt;A2249),"",DATEDIF(W2249,A2249,"Y")&amp;" years, "&amp;DATEDIF(W2249,A2249,"YM")&amp;" months, "&amp;DATEDIF(W2249,A2249,"MD")&amp;" days")</f>
        <v/>
      </c>
      <c r="AR2249" s="175">
        <f>IF($B2249="","",TEXT($A2249,"yyyymmdd")&amp;"_P"&amp;$C2249&amp;"_C"&amp;$F2249&amp;"_"&amp;TRIM(RIGHT(SUBSTITUTE(TRIM(SUBSTITUTE($M2249,CHAR(160)," "))," ",REPT(" ",60)),60))&amp;IF($Q2249="","","-"&amp;TRIM(RIGHT(SUBSTITUTE(TRIM(SUBSTITUTE($Q2249,CHAR(160)," "))," ",REPT(" ",60)),60)))&amp;IF($U2249="","","-"&amp;TRIM(RIGHT(SUBSTITUTE(TRIM(SUBSTITUTE($U2249,CHAR(160)," "))," ",REPT(" ",60)),60)))&amp;".jpg")</f>
        <v/>
      </c>
    </row>
    <row r="2250" ht="14" customHeight="1">
      <c r="O2250" s="196">
        <f>_xlfn.LET(_xlpm.d,_xlfn.XLOOKUP(M2250,'[1]Birth Dates'!$A:$A,'[1]Birth Dates'!$B:$B,"",0),IF(_xlpm.d=0,"",_xlpm.d))</f>
        <v/>
      </c>
      <c r="P2250" s="196">
        <f>IF(OR(O2250="",A2250="",NOT(ISNUMBER(O2250)),O2250&gt;A2250),"",DATEDIF(O2250,A2250,"Y")&amp;" years, "&amp;DATEDIF(O2250,A2250,"YM")&amp;" months, "&amp;DATEDIF(O2250,A2250,"MD")&amp;" days")</f>
        <v/>
      </c>
      <c r="S2250" s="196">
        <f>_xlfn.LET(_xlpm.d,_xlfn.XLOOKUP(Q2250,'[1]Birth Dates'!$A:$A,'[1]Birth Dates'!$B:$B,"",0),IF(_xlpm.d=0,"",_xlpm.d))</f>
        <v/>
      </c>
      <c r="T2250" s="196">
        <f>IF(OR(S2250="",A2250="",NOT(ISNUMBER(S2250)),S2250&gt;A2250),"",DATEDIF(S2250,A2250,"Y")&amp;" years, "&amp;DATEDIF(S2250,A2250,"YM")&amp;" months, "&amp;DATEDIF(S2250,A2250,"MD")&amp;" days")</f>
        <v/>
      </c>
      <c r="W2250" s="196">
        <f>_xlfn.LET(_xlpm.d,_xlfn.XLOOKUP(U2250,'[1]Birth Dates'!$A:$A,'[1]Birth Dates'!$B:$B,"",0),IF(_xlpm.d=0,"",_xlpm.d))</f>
        <v/>
      </c>
      <c r="X2250" s="196">
        <f>IF(OR(W2250="",A2250="",NOT(ISNUMBER(W2250)),W2250&gt;A2250),"",DATEDIF(W2250,A2250,"Y")&amp;" years, "&amp;DATEDIF(W2250,A2250,"YM")&amp;" months, "&amp;DATEDIF(W2250,A2250,"MD")&amp;" days")</f>
        <v/>
      </c>
      <c r="AR2250" s="175">
        <f>IF($B2250="","",TEXT($A2250,"yyyymmdd")&amp;"_P"&amp;$C2250&amp;"_C"&amp;$F2250&amp;"_"&amp;TRIM(RIGHT(SUBSTITUTE(TRIM(SUBSTITUTE($M2250,CHAR(160)," "))," ",REPT(" ",60)),60))&amp;IF($Q2250="","","-"&amp;TRIM(RIGHT(SUBSTITUTE(TRIM(SUBSTITUTE($Q2250,CHAR(160)," "))," ",REPT(" ",60)),60)))&amp;IF($U2250="","","-"&amp;TRIM(RIGHT(SUBSTITUTE(TRIM(SUBSTITUTE($U2250,CHAR(160)," "))," ",REPT(" ",60)),60)))&amp;".jpg")</f>
        <v/>
      </c>
    </row>
    <row r="2251" ht="14" customHeight="1">
      <c r="O2251" s="196">
        <f>_xlfn.LET(_xlpm.d,_xlfn.XLOOKUP(M2251,'[1]Birth Dates'!$A:$A,'[1]Birth Dates'!$B:$B,"",0),IF(_xlpm.d=0,"",_xlpm.d))</f>
        <v/>
      </c>
      <c r="P2251" s="196">
        <f>IF(OR(O2251="",A2251="",NOT(ISNUMBER(O2251)),O2251&gt;A2251),"",DATEDIF(O2251,A2251,"Y")&amp;" years, "&amp;DATEDIF(O2251,A2251,"YM")&amp;" months, "&amp;DATEDIF(O2251,A2251,"MD")&amp;" days")</f>
        <v/>
      </c>
      <c r="S2251" s="196">
        <f>_xlfn.LET(_xlpm.d,_xlfn.XLOOKUP(Q2251,'[1]Birth Dates'!$A:$A,'[1]Birth Dates'!$B:$B,"",0),IF(_xlpm.d=0,"",_xlpm.d))</f>
        <v/>
      </c>
      <c r="T2251" s="196">
        <f>IF(OR(S2251="",A2251="",NOT(ISNUMBER(S2251)),S2251&gt;A2251),"",DATEDIF(S2251,A2251,"Y")&amp;" years, "&amp;DATEDIF(S2251,A2251,"YM")&amp;" months, "&amp;DATEDIF(S2251,A2251,"MD")&amp;" days")</f>
        <v/>
      </c>
      <c r="W2251" s="196">
        <f>_xlfn.LET(_xlpm.d,_xlfn.XLOOKUP(U2251,'[1]Birth Dates'!$A:$A,'[1]Birth Dates'!$B:$B,"",0),IF(_xlpm.d=0,"",_xlpm.d))</f>
        <v/>
      </c>
      <c r="X2251" s="196">
        <f>IF(OR(W2251="",A2251="",NOT(ISNUMBER(W2251)),W2251&gt;A2251),"",DATEDIF(W2251,A2251,"Y")&amp;" years, "&amp;DATEDIF(W2251,A2251,"YM")&amp;" months, "&amp;DATEDIF(W2251,A2251,"MD")&amp;" days")</f>
        <v/>
      </c>
      <c r="AR2251" s="175">
        <f>IF($B2251="","",TEXT($A2251,"yyyymmdd")&amp;"_P"&amp;$C2251&amp;"_C"&amp;$F2251&amp;"_"&amp;TRIM(RIGHT(SUBSTITUTE(TRIM(SUBSTITUTE($M2251,CHAR(160)," "))," ",REPT(" ",60)),60))&amp;IF($Q2251="","","-"&amp;TRIM(RIGHT(SUBSTITUTE(TRIM(SUBSTITUTE($Q2251,CHAR(160)," "))," ",REPT(" ",60)),60)))&amp;IF($U2251="","","-"&amp;TRIM(RIGHT(SUBSTITUTE(TRIM(SUBSTITUTE($U2251,CHAR(160)," "))," ",REPT(" ",60)),60)))&amp;".jpg")</f>
        <v/>
      </c>
    </row>
    <row r="2252" ht="14" customHeight="1">
      <c r="O2252" s="196">
        <f>_xlfn.LET(_xlpm.d,_xlfn.XLOOKUP(M2252,'[1]Birth Dates'!$A:$A,'[1]Birth Dates'!$B:$B,"",0),IF(_xlpm.d=0,"",_xlpm.d))</f>
        <v/>
      </c>
      <c r="P2252" s="196">
        <f>IF(OR(O2252="",A2252="",NOT(ISNUMBER(O2252)),O2252&gt;A2252),"",DATEDIF(O2252,A2252,"Y")&amp;" years, "&amp;DATEDIF(O2252,A2252,"YM")&amp;" months, "&amp;DATEDIF(O2252,A2252,"MD")&amp;" days")</f>
        <v/>
      </c>
      <c r="S2252" s="196">
        <f>_xlfn.LET(_xlpm.d,_xlfn.XLOOKUP(Q2252,'[1]Birth Dates'!$A:$A,'[1]Birth Dates'!$B:$B,"",0),IF(_xlpm.d=0,"",_xlpm.d))</f>
        <v/>
      </c>
      <c r="T2252" s="196">
        <f>IF(OR(S2252="",A2252="",NOT(ISNUMBER(S2252)),S2252&gt;A2252),"",DATEDIF(S2252,A2252,"Y")&amp;" years, "&amp;DATEDIF(S2252,A2252,"YM")&amp;" months, "&amp;DATEDIF(S2252,A2252,"MD")&amp;" days")</f>
        <v/>
      </c>
      <c r="W2252" s="196">
        <f>_xlfn.LET(_xlpm.d,_xlfn.XLOOKUP(U2252,'[1]Birth Dates'!$A:$A,'[1]Birth Dates'!$B:$B,"",0),IF(_xlpm.d=0,"",_xlpm.d))</f>
        <v/>
      </c>
      <c r="X2252" s="196">
        <f>IF(OR(W2252="",A2252="",NOT(ISNUMBER(W2252)),W2252&gt;A2252),"",DATEDIF(W2252,A2252,"Y")&amp;" years, "&amp;DATEDIF(W2252,A2252,"YM")&amp;" months, "&amp;DATEDIF(W2252,A2252,"MD")&amp;" days")</f>
        <v/>
      </c>
      <c r="AR2252" s="175">
        <f>IF($B2252="","",TEXT($A2252,"yyyymmdd")&amp;"_P"&amp;$C2252&amp;"_C"&amp;$F2252&amp;"_"&amp;TRIM(RIGHT(SUBSTITUTE(TRIM(SUBSTITUTE($M2252,CHAR(160)," "))," ",REPT(" ",60)),60))&amp;IF($Q2252="","","-"&amp;TRIM(RIGHT(SUBSTITUTE(TRIM(SUBSTITUTE($Q2252,CHAR(160)," "))," ",REPT(" ",60)),60)))&amp;IF($U2252="","","-"&amp;TRIM(RIGHT(SUBSTITUTE(TRIM(SUBSTITUTE($U2252,CHAR(160)," "))," ",REPT(" ",60)),60)))&amp;".jpg")</f>
        <v/>
      </c>
    </row>
    <row r="2253" ht="14" customHeight="1">
      <c r="O2253" s="196">
        <f>_xlfn.LET(_xlpm.d,_xlfn.XLOOKUP(M2253,'[1]Birth Dates'!$A:$A,'[1]Birth Dates'!$B:$B,"",0),IF(_xlpm.d=0,"",_xlpm.d))</f>
        <v/>
      </c>
      <c r="P2253" s="196">
        <f>IF(OR(O2253="",A2253="",NOT(ISNUMBER(O2253)),O2253&gt;A2253),"",DATEDIF(O2253,A2253,"Y")&amp;" years, "&amp;DATEDIF(O2253,A2253,"YM")&amp;" months, "&amp;DATEDIF(O2253,A2253,"MD")&amp;" days")</f>
        <v/>
      </c>
      <c r="S2253" s="196">
        <f>_xlfn.LET(_xlpm.d,_xlfn.XLOOKUP(Q2253,'[1]Birth Dates'!$A:$A,'[1]Birth Dates'!$B:$B,"",0),IF(_xlpm.d=0,"",_xlpm.d))</f>
        <v/>
      </c>
      <c r="T2253" s="196">
        <f>IF(OR(S2253="",A2253="",NOT(ISNUMBER(S2253)),S2253&gt;A2253),"",DATEDIF(S2253,A2253,"Y")&amp;" years, "&amp;DATEDIF(S2253,A2253,"YM")&amp;" months, "&amp;DATEDIF(S2253,A2253,"MD")&amp;" days")</f>
        <v/>
      </c>
      <c r="W2253" s="196">
        <f>_xlfn.LET(_xlpm.d,_xlfn.XLOOKUP(U2253,'[1]Birth Dates'!$A:$A,'[1]Birth Dates'!$B:$B,"",0),IF(_xlpm.d=0,"",_xlpm.d))</f>
        <v/>
      </c>
      <c r="X2253" s="196">
        <f>IF(OR(W2253="",A2253="",NOT(ISNUMBER(W2253)),W2253&gt;A2253),"",DATEDIF(W2253,A2253,"Y")&amp;" years, "&amp;DATEDIF(W2253,A2253,"YM")&amp;" months, "&amp;DATEDIF(W2253,A2253,"MD")&amp;" days")</f>
        <v/>
      </c>
      <c r="AR2253" s="175">
        <f>IF($B2253="","",TEXT($A2253,"yyyymmdd")&amp;"_P"&amp;$C2253&amp;"_C"&amp;$F2253&amp;"_"&amp;TRIM(RIGHT(SUBSTITUTE(TRIM(SUBSTITUTE($M2253,CHAR(160)," "))," ",REPT(" ",60)),60))&amp;IF($Q2253="","","-"&amp;TRIM(RIGHT(SUBSTITUTE(TRIM(SUBSTITUTE($Q2253,CHAR(160)," "))," ",REPT(" ",60)),60)))&amp;IF($U2253="","","-"&amp;TRIM(RIGHT(SUBSTITUTE(TRIM(SUBSTITUTE($U2253,CHAR(160)," "))," ",REPT(" ",60)),60)))&amp;".jpg")</f>
        <v/>
      </c>
    </row>
    <row r="2254" ht="14" customHeight="1">
      <c r="O2254" s="196">
        <f>_xlfn.LET(_xlpm.d,_xlfn.XLOOKUP(M2254,'[1]Birth Dates'!$A:$A,'[1]Birth Dates'!$B:$B,"",0),IF(_xlpm.d=0,"",_xlpm.d))</f>
        <v/>
      </c>
      <c r="P2254" s="196">
        <f>IF(OR(O2254="",A2254="",NOT(ISNUMBER(O2254)),O2254&gt;A2254),"",DATEDIF(O2254,A2254,"Y")&amp;" years, "&amp;DATEDIF(O2254,A2254,"YM")&amp;" months, "&amp;DATEDIF(O2254,A2254,"MD")&amp;" days")</f>
        <v/>
      </c>
      <c r="S2254" s="196">
        <f>_xlfn.LET(_xlpm.d,_xlfn.XLOOKUP(Q2254,'[1]Birth Dates'!$A:$A,'[1]Birth Dates'!$B:$B,"",0),IF(_xlpm.d=0,"",_xlpm.d))</f>
        <v/>
      </c>
      <c r="T2254" s="196">
        <f>IF(OR(S2254="",A2254="",NOT(ISNUMBER(S2254)),S2254&gt;A2254),"",DATEDIF(S2254,A2254,"Y")&amp;" years, "&amp;DATEDIF(S2254,A2254,"YM")&amp;" months, "&amp;DATEDIF(S2254,A2254,"MD")&amp;" days")</f>
        <v/>
      </c>
      <c r="W2254" s="196">
        <f>_xlfn.LET(_xlpm.d,_xlfn.XLOOKUP(U2254,'[1]Birth Dates'!$A:$A,'[1]Birth Dates'!$B:$B,"",0),IF(_xlpm.d=0,"",_xlpm.d))</f>
        <v/>
      </c>
      <c r="X2254" s="196">
        <f>IF(OR(W2254="",A2254="",NOT(ISNUMBER(W2254)),W2254&gt;A2254),"",DATEDIF(W2254,A2254,"Y")&amp;" years, "&amp;DATEDIF(W2254,A2254,"YM")&amp;" months, "&amp;DATEDIF(W2254,A2254,"MD")&amp;" days")</f>
        <v/>
      </c>
      <c r="AR2254" s="175">
        <f>IF($B2254="","",TEXT($A2254,"yyyymmdd")&amp;"_P"&amp;$C2254&amp;"_C"&amp;$F2254&amp;"_"&amp;TRIM(RIGHT(SUBSTITUTE(TRIM(SUBSTITUTE($M2254,CHAR(160)," "))," ",REPT(" ",60)),60))&amp;IF($Q2254="","","-"&amp;TRIM(RIGHT(SUBSTITUTE(TRIM(SUBSTITUTE($Q2254,CHAR(160)," "))," ",REPT(" ",60)),60)))&amp;IF($U2254="","","-"&amp;TRIM(RIGHT(SUBSTITUTE(TRIM(SUBSTITUTE($U2254,CHAR(160)," "))," ",REPT(" ",60)),60)))&amp;".jpg")</f>
        <v/>
      </c>
    </row>
    <row r="2255" ht="14" customHeight="1">
      <c r="O2255" s="196">
        <f>_xlfn.LET(_xlpm.d,_xlfn.XLOOKUP(M2255,'[1]Birth Dates'!$A:$A,'[1]Birth Dates'!$B:$B,"",0),IF(_xlpm.d=0,"",_xlpm.d))</f>
        <v/>
      </c>
      <c r="P2255" s="196">
        <f>IF(OR(O2255="",A2255="",NOT(ISNUMBER(O2255)),O2255&gt;A2255),"",DATEDIF(O2255,A2255,"Y")&amp;" years, "&amp;DATEDIF(O2255,A2255,"YM")&amp;" months, "&amp;DATEDIF(O2255,A2255,"MD")&amp;" days")</f>
        <v/>
      </c>
      <c r="S2255" s="196">
        <f>_xlfn.LET(_xlpm.d,_xlfn.XLOOKUP(Q2255,'[1]Birth Dates'!$A:$A,'[1]Birth Dates'!$B:$B,"",0),IF(_xlpm.d=0,"",_xlpm.d))</f>
        <v/>
      </c>
      <c r="T2255" s="196">
        <f>IF(OR(S2255="",A2255="",NOT(ISNUMBER(S2255)),S2255&gt;A2255),"",DATEDIF(S2255,A2255,"Y")&amp;" years, "&amp;DATEDIF(S2255,A2255,"YM")&amp;" months, "&amp;DATEDIF(S2255,A2255,"MD")&amp;" days")</f>
        <v/>
      </c>
      <c r="W2255" s="196">
        <f>_xlfn.LET(_xlpm.d,_xlfn.XLOOKUP(U2255,'[1]Birth Dates'!$A:$A,'[1]Birth Dates'!$B:$B,"",0),IF(_xlpm.d=0,"",_xlpm.d))</f>
        <v/>
      </c>
      <c r="X2255" s="196">
        <f>IF(OR(W2255="",A2255="",NOT(ISNUMBER(W2255)),W2255&gt;A2255),"",DATEDIF(W2255,A2255,"Y")&amp;" years, "&amp;DATEDIF(W2255,A2255,"YM")&amp;" months, "&amp;DATEDIF(W2255,A2255,"MD")&amp;" days")</f>
        <v/>
      </c>
      <c r="AR2255" s="175">
        <f>IF($B2255="","",TEXT($A2255,"yyyymmdd")&amp;"_P"&amp;$C2255&amp;"_C"&amp;$F2255&amp;"_"&amp;TRIM(RIGHT(SUBSTITUTE(TRIM(SUBSTITUTE($M2255,CHAR(160)," "))," ",REPT(" ",60)),60))&amp;IF($Q2255="","","-"&amp;TRIM(RIGHT(SUBSTITUTE(TRIM(SUBSTITUTE($Q2255,CHAR(160)," "))," ",REPT(" ",60)),60)))&amp;IF($U2255="","","-"&amp;TRIM(RIGHT(SUBSTITUTE(TRIM(SUBSTITUTE($U2255,CHAR(160)," "))," ",REPT(" ",60)),60)))&amp;".jpg")</f>
        <v/>
      </c>
    </row>
    <row r="2256" ht="14" customHeight="1">
      <c r="O2256" s="196">
        <f>_xlfn.LET(_xlpm.d,_xlfn.XLOOKUP(M2256,'[1]Birth Dates'!$A:$A,'[1]Birth Dates'!$B:$B,"",0),IF(_xlpm.d=0,"",_xlpm.d))</f>
        <v/>
      </c>
      <c r="P2256" s="196">
        <f>IF(OR(O2256="",A2256="",NOT(ISNUMBER(O2256)),O2256&gt;A2256),"",DATEDIF(O2256,A2256,"Y")&amp;" years, "&amp;DATEDIF(O2256,A2256,"YM")&amp;" months, "&amp;DATEDIF(O2256,A2256,"MD")&amp;" days")</f>
        <v/>
      </c>
      <c r="S2256" s="196">
        <f>_xlfn.LET(_xlpm.d,_xlfn.XLOOKUP(Q2256,'[1]Birth Dates'!$A:$A,'[1]Birth Dates'!$B:$B,"",0),IF(_xlpm.d=0,"",_xlpm.d))</f>
        <v/>
      </c>
      <c r="T2256" s="196">
        <f>IF(OR(S2256="",A2256="",NOT(ISNUMBER(S2256)),S2256&gt;A2256),"",DATEDIF(S2256,A2256,"Y")&amp;" years, "&amp;DATEDIF(S2256,A2256,"YM")&amp;" months, "&amp;DATEDIF(S2256,A2256,"MD")&amp;" days")</f>
        <v/>
      </c>
      <c r="W2256" s="196">
        <f>_xlfn.LET(_xlpm.d,_xlfn.XLOOKUP(U2256,'[1]Birth Dates'!$A:$A,'[1]Birth Dates'!$B:$B,"",0),IF(_xlpm.d=0,"",_xlpm.d))</f>
        <v/>
      </c>
      <c r="X2256" s="196">
        <f>IF(OR(W2256="",A2256="",NOT(ISNUMBER(W2256)),W2256&gt;A2256),"",DATEDIF(W2256,A2256,"Y")&amp;" years, "&amp;DATEDIF(W2256,A2256,"YM")&amp;" months, "&amp;DATEDIF(W2256,A2256,"MD")&amp;" days")</f>
        <v/>
      </c>
      <c r="AR2256" s="175">
        <f>IF($B2256="","",TEXT($A2256,"yyyymmdd")&amp;"_P"&amp;$C2256&amp;"_C"&amp;$F2256&amp;"_"&amp;TRIM(RIGHT(SUBSTITUTE(TRIM(SUBSTITUTE($M2256,CHAR(160)," "))," ",REPT(" ",60)),60))&amp;IF($Q2256="","","-"&amp;TRIM(RIGHT(SUBSTITUTE(TRIM(SUBSTITUTE($Q2256,CHAR(160)," "))," ",REPT(" ",60)),60)))&amp;IF($U2256="","","-"&amp;TRIM(RIGHT(SUBSTITUTE(TRIM(SUBSTITUTE($U2256,CHAR(160)," "))," ",REPT(" ",60)),60)))&amp;".jpg")</f>
        <v/>
      </c>
    </row>
    <row r="2257" ht="14" customHeight="1">
      <c r="O2257" s="196">
        <f>_xlfn.LET(_xlpm.d,_xlfn.XLOOKUP(M2257,'[1]Birth Dates'!$A:$A,'[1]Birth Dates'!$B:$B,"",0),IF(_xlpm.d=0,"",_xlpm.d))</f>
        <v/>
      </c>
      <c r="P2257" s="196">
        <f>IF(OR(O2257="",A2257="",NOT(ISNUMBER(O2257)),O2257&gt;A2257),"",DATEDIF(O2257,A2257,"Y")&amp;" years, "&amp;DATEDIF(O2257,A2257,"YM")&amp;" months, "&amp;DATEDIF(O2257,A2257,"MD")&amp;" days")</f>
        <v/>
      </c>
      <c r="S2257" s="196">
        <f>_xlfn.LET(_xlpm.d,_xlfn.XLOOKUP(Q2257,'[1]Birth Dates'!$A:$A,'[1]Birth Dates'!$B:$B,"",0),IF(_xlpm.d=0,"",_xlpm.d))</f>
        <v/>
      </c>
      <c r="T2257" s="196">
        <f>IF(OR(S2257="",A2257="",NOT(ISNUMBER(S2257)),S2257&gt;A2257),"",DATEDIF(S2257,A2257,"Y")&amp;" years, "&amp;DATEDIF(S2257,A2257,"YM")&amp;" months, "&amp;DATEDIF(S2257,A2257,"MD")&amp;" days")</f>
        <v/>
      </c>
      <c r="W2257" s="196">
        <f>_xlfn.LET(_xlpm.d,_xlfn.XLOOKUP(U2257,'[1]Birth Dates'!$A:$A,'[1]Birth Dates'!$B:$B,"",0),IF(_xlpm.d=0,"",_xlpm.d))</f>
        <v/>
      </c>
      <c r="X2257" s="196">
        <f>IF(OR(W2257="",A2257="",NOT(ISNUMBER(W2257)),W2257&gt;A2257),"",DATEDIF(W2257,A2257,"Y")&amp;" years, "&amp;DATEDIF(W2257,A2257,"YM")&amp;" months, "&amp;DATEDIF(W2257,A2257,"MD")&amp;" days")</f>
        <v/>
      </c>
      <c r="AR2257" s="175">
        <f>IF($B2257="","",TEXT($A2257,"yyyymmdd")&amp;"_P"&amp;$C2257&amp;"_C"&amp;$F2257&amp;"_"&amp;TRIM(RIGHT(SUBSTITUTE(TRIM(SUBSTITUTE($M2257,CHAR(160)," "))," ",REPT(" ",60)),60))&amp;IF($Q2257="","","-"&amp;TRIM(RIGHT(SUBSTITUTE(TRIM(SUBSTITUTE($Q2257,CHAR(160)," "))," ",REPT(" ",60)),60)))&amp;IF($U2257="","","-"&amp;TRIM(RIGHT(SUBSTITUTE(TRIM(SUBSTITUTE($U2257,CHAR(160)," "))," ",REPT(" ",60)),60)))&amp;".jpg")</f>
        <v/>
      </c>
    </row>
    <row r="2258" ht="14" customHeight="1">
      <c r="O2258" s="196">
        <f>_xlfn.LET(_xlpm.d,_xlfn.XLOOKUP(M2258,'[1]Birth Dates'!$A:$A,'[1]Birth Dates'!$B:$B,"",0),IF(_xlpm.d=0,"",_xlpm.d))</f>
        <v/>
      </c>
      <c r="P2258" s="196">
        <f>IF(OR(O2258="",A2258="",NOT(ISNUMBER(O2258)),O2258&gt;A2258),"",DATEDIF(O2258,A2258,"Y")&amp;" years, "&amp;DATEDIF(O2258,A2258,"YM")&amp;" months, "&amp;DATEDIF(O2258,A2258,"MD")&amp;" days")</f>
        <v/>
      </c>
      <c r="S2258" s="196">
        <f>_xlfn.LET(_xlpm.d,_xlfn.XLOOKUP(Q2258,'[1]Birth Dates'!$A:$A,'[1]Birth Dates'!$B:$B,"",0),IF(_xlpm.d=0,"",_xlpm.d))</f>
        <v/>
      </c>
      <c r="T2258" s="196">
        <f>IF(OR(S2258="",A2258="",NOT(ISNUMBER(S2258)),S2258&gt;A2258),"",DATEDIF(S2258,A2258,"Y")&amp;" years, "&amp;DATEDIF(S2258,A2258,"YM")&amp;" months, "&amp;DATEDIF(S2258,A2258,"MD")&amp;" days")</f>
        <v/>
      </c>
      <c r="W2258" s="196">
        <f>_xlfn.LET(_xlpm.d,_xlfn.XLOOKUP(U2258,'[1]Birth Dates'!$A:$A,'[1]Birth Dates'!$B:$B,"",0),IF(_xlpm.d=0,"",_xlpm.d))</f>
        <v/>
      </c>
      <c r="X2258" s="196">
        <f>IF(OR(W2258="",A2258="",NOT(ISNUMBER(W2258)),W2258&gt;A2258),"",DATEDIF(W2258,A2258,"Y")&amp;" years, "&amp;DATEDIF(W2258,A2258,"YM")&amp;" months, "&amp;DATEDIF(W2258,A2258,"MD")&amp;" days")</f>
        <v/>
      </c>
      <c r="AR2258" s="175">
        <f>IF($B2258="","",TEXT($A2258,"yyyymmdd")&amp;"_P"&amp;$C2258&amp;"_C"&amp;$F2258&amp;"_"&amp;TRIM(RIGHT(SUBSTITUTE(TRIM(SUBSTITUTE($M2258,CHAR(160)," "))," ",REPT(" ",60)),60))&amp;IF($Q2258="","","-"&amp;TRIM(RIGHT(SUBSTITUTE(TRIM(SUBSTITUTE($Q2258,CHAR(160)," "))," ",REPT(" ",60)),60)))&amp;IF($U2258="","","-"&amp;TRIM(RIGHT(SUBSTITUTE(TRIM(SUBSTITUTE($U2258,CHAR(160)," "))," ",REPT(" ",60)),60)))&amp;".jpg")</f>
        <v/>
      </c>
    </row>
    <row r="2259" ht="14" customHeight="1">
      <c r="O2259" s="196">
        <f>_xlfn.LET(_xlpm.d,_xlfn.XLOOKUP(M2259,'[1]Birth Dates'!$A:$A,'[1]Birth Dates'!$B:$B,"",0),IF(_xlpm.d=0,"",_xlpm.d))</f>
        <v/>
      </c>
      <c r="P2259" s="196">
        <f>IF(OR(O2259="",A2259="",NOT(ISNUMBER(O2259)),O2259&gt;A2259),"",DATEDIF(O2259,A2259,"Y")&amp;" years, "&amp;DATEDIF(O2259,A2259,"YM")&amp;" months, "&amp;DATEDIF(O2259,A2259,"MD")&amp;" days")</f>
        <v/>
      </c>
      <c r="S2259" s="196">
        <f>_xlfn.LET(_xlpm.d,_xlfn.XLOOKUP(Q2259,'[1]Birth Dates'!$A:$A,'[1]Birth Dates'!$B:$B,"",0),IF(_xlpm.d=0,"",_xlpm.d))</f>
        <v/>
      </c>
      <c r="T2259" s="196">
        <f>IF(OR(S2259="",A2259="",NOT(ISNUMBER(S2259)),S2259&gt;A2259),"",DATEDIF(S2259,A2259,"Y")&amp;" years, "&amp;DATEDIF(S2259,A2259,"YM")&amp;" months, "&amp;DATEDIF(S2259,A2259,"MD")&amp;" days")</f>
        <v/>
      </c>
      <c r="W2259" s="196">
        <f>_xlfn.LET(_xlpm.d,_xlfn.XLOOKUP(U2259,'[1]Birth Dates'!$A:$A,'[1]Birth Dates'!$B:$B,"",0),IF(_xlpm.d=0,"",_xlpm.d))</f>
        <v/>
      </c>
      <c r="X2259" s="196">
        <f>IF(OR(W2259="",A2259="",NOT(ISNUMBER(W2259)),W2259&gt;A2259),"",DATEDIF(W2259,A2259,"Y")&amp;" years, "&amp;DATEDIF(W2259,A2259,"YM")&amp;" months, "&amp;DATEDIF(W2259,A2259,"MD")&amp;" days")</f>
        <v/>
      </c>
      <c r="AR2259" s="175">
        <f>IF($B2259="","",TEXT($A2259,"yyyymmdd")&amp;"_P"&amp;$C2259&amp;"_C"&amp;$F2259&amp;"_"&amp;TRIM(RIGHT(SUBSTITUTE(TRIM(SUBSTITUTE($M2259,CHAR(160)," "))," ",REPT(" ",60)),60))&amp;IF($Q2259="","","-"&amp;TRIM(RIGHT(SUBSTITUTE(TRIM(SUBSTITUTE($Q2259,CHAR(160)," "))," ",REPT(" ",60)),60)))&amp;IF($U2259="","","-"&amp;TRIM(RIGHT(SUBSTITUTE(TRIM(SUBSTITUTE($U2259,CHAR(160)," "))," ",REPT(" ",60)),60)))&amp;".jpg")</f>
        <v/>
      </c>
    </row>
    <row r="2260" ht="14" customHeight="1">
      <c r="O2260" s="196">
        <f>_xlfn.LET(_xlpm.d,_xlfn.XLOOKUP(M2260,'[1]Birth Dates'!$A:$A,'[1]Birth Dates'!$B:$B,"",0),IF(_xlpm.d=0,"",_xlpm.d))</f>
        <v/>
      </c>
      <c r="P2260" s="196">
        <f>IF(OR(O2260="",A2260="",NOT(ISNUMBER(O2260)),O2260&gt;A2260),"",DATEDIF(O2260,A2260,"Y")&amp;" years, "&amp;DATEDIF(O2260,A2260,"YM")&amp;" months, "&amp;DATEDIF(O2260,A2260,"MD")&amp;" days")</f>
        <v/>
      </c>
      <c r="S2260" s="196">
        <f>_xlfn.LET(_xlpm.d,_xlfn.XLOOKUP(Q2260,'[1]Birth Dates'!$A:$A,'[1]Birth Dates'!$B:$B,"",0),IF(_xlpm.d=0,"",_xlpm.d))</f>
        <v/>
      </c>
      <c r="T2260" s="196">
        <f>IF(OR(S2260="",A2260="",NOT(ISNUMBER(S2260)),S2260&gt;A2260),"",DATEDIF(S2260,A2260,"Y")&amp;" years, "&amp;DATEDIF(S2260,A2260,"YM")&amp;" months, "&amp;DATEDIF(S2260,A2260,"MD")&amp;" days")</f>
        <v/>
      </c>
      <c r="W2260" s="196">
        <f>_xlfn.LET(_xlpm.d,_xlfn.XLOOKUP(U2260,'[1]Birth Dates'!$A:$A,'[1]Birth Dates'!$B:$B,"",0),IF(_xlpm.d=0,"",_xlpm.d))</f>
        <v/>
      </c>
      <c r="X2260" s="196">
        <f>IF(OR(W2260="",A2260="",NOT(ISNUMBER(W2260)),W2260&gt;A2260),"",DATEDIF(W2260,A2260,"Y")&amp;" years, "&amp;DATEDIF(W2260,A2260,"YM")&amp;" months, "&amp;DATEDIF(W2260,A2260,"MD")&amp;" days")</f>
        <v/>
      </c>
      <c r="AR2260" s="226">
        <f>IF($B2260="","",TEXT($A2260,"yyyymmdd")&amp;"_P"&amp;$C2260&amp;"_C"&amp;$F2260&amp;"_"&amp;TRIM(RIGHT(SUBSTITUTE(TRIM(SUBSTITUTE($M2260,CHAR(160)," "))," ",REPT(" ",60)),60))&amp;IF($Q2260="","","-"&amp;TRIM(RIGHT(SUBSTITUTE(TRIM(SUBSTITUTE($Q2260,CHAR(160)," "))," ",REPT(" ",60)),60)))&amp;IF($U2260="","","-"&amp;TRIM(RIGHT(SUBSTITUTE(TRIM(SUBSTITUTE($U2260,CHAR(160)," "))," ",REPT(" ",60)),60)))&amp;".jpg")</f>
        <v/>
      </c>
    </row>
    <row r="2261" ht="14" customHeight="1">
      <c r="O2261" s="196">
        <f>_xlfn.LET(_xlpm.d,_xlfn.XLOOKUP(M2261,'[1]Birth Dates'!$A:$A,'[1]Birth Dates'!$B:$B,"",0),IF(_xlpm.d=0,"",_xlpm.d))</f>
        <v/>
      </c>
      <c r="P2261" s="196">
        <f>IF(OR(O2261="",A2261="",NOT(ISNUMBER(O2261)),O2261&gt;A2261),"",DATEDIF(O2261,A2261,"Y")&amp;" years, "&amp;DATEDIF(O2261,A2261,"YM")&amp;" months, "&amp;DATEDIF(O2261,A2261,"MD")&amp;" days")</f>
        <v/>
      </c>
      <c r="S2261" s="196">
        <f>_xlfn.LET(_xlpm.d,_xlfn.XLOOKUP(Q2261,'[1]Birth Dates'!$A:$A,'[1]Birth Dates'!$B:$B,"",0),IF(_xlpm.d=0,"",_xlpm.d))</f>
        <v/>
      </c>
      <c r="T2261" s="196">
        <f>IF(OR(S2261="",A2261="",NOT(ISNUMBER(S2261)),S2261&gt;A2261),"",DATEDIF(S2261,A2261,"Y")&amp;" years, "&amp;DATEDIF(S2261,A2261,"YM")&amp;" months, "&amp;DATEDIF(S2261,A2261,"MD")&amp;" days")</f>
        <v/>
      </c>
      <c r="W2261" s="196">
        <f>_xlfn.LET(_xlpm.d,_xlfn.XLOOKUP(U2261,'[1]Birth Dates'!$A:$A,'[1]Birth Dates'!$B:$B,"",0),IF(_xlpm.d=0,"",_xlpm.d))</f>
        <v/>
      </c>
      <c r="X2261" s="196">
        <f>IF(OR(W2261="",A2261="",NOT(ISNUMBER(W2261)),W2261&gt;A2261),"",DATEDIF(W2261,A2261,"Y")&amp;" years, "&amp;DATEDIF(W2261,A2261,"YM")&amp;" months, "&amp;DATEDIF(W2261,A2261,"MD")&amp;" days")</f>
        <v/>
      </c>
      <c r="AR2261" s="175">
        <f>IF($B2261="","",TEXT($A2261,"yyyymmdd")&amp;"_P"&amp;$C2261&amp;"_C"&amp;$F2261&amp;"_"&amp;TRIM(RIGHT(SUBSTITUTE(TRIM(SUBSTITUTE($M2261,CHAR(160)," "))," ",REPT(" ",60)),60))&amp;IF($Q2261="","","-"&amp;TRIM(RIGHT(SUBSTITUTE(TRIM(SUBSTITUTE($Q2261,CHAR(160)," "))," ",REPT(" ",60)),60)))&amp;IF($U2261="","","-"&amp;TRIM(RIGHT(SUBSTITUTE(TRIM(SUBSTITUTE($U2261,CHAR(160)," "))," ",REPT(" ",60)),60)))&amp;".jpg")</f>
        <v/>
      </c>
    </row>
    <row r="2262" ht="14" customHeight="1">
      <c r="O2262" s="196">
        <f>_xlfn.LET(_xlpm.d,_xlfn.XLOOKUP(M2262,'[1]Birth Dates'!$A:$A,'[1]Birth Dates'!$B:$B,"",0),IF(_xlpm.d=0,"",_xlpm.d))</f>
        <v/>
      </c>
      <c r="P2262" s="196">
        <f>IF(OR(O2262="",A2262="",NOT(ISNUMBER(O2262)),O2262&gt;A2262),"",DATEDIF(O2262,A2262,"Y")&amp;" years, "&amp;DATEDIF(O2262,A2262,"YM")&amp;" months, "&amp;DATEDIF(O2262,A2262,"MD")&amp;" days")</f>
        <v/>
      </c>
      <c r="S2262" s="196">
        <f>_xlfn.LET(_xlpm.d,_xlfn.XLOOKUP(Q2262,'[1]Birth Dates'!$A:$A,'[1]Birth Dates'!$B:$B,"",0),IF(_xlpm.d=0,"",_xlpm.d))</f>
        <v/>
      </c>
      <c r="T2262" s="196">
        <f>IF(OR(S2262="",A2262="",NOT(ISNUMBER(S2262)),S2262&gt;A2262),"",DATEDIF(S2262,A2262,"Y")&amp;" years, "&amp;DATEDIF(S2262,A2262,"YM")&amp;" months, "&amp;DATEDIF(S2262,A2262,"MD")&amp;" days")</f>
        <v/>
      </c>
      <c r="W2262" s="196">
        <f>_xlfn.LET(_xlpm.d,_xlfn.XLOOKUP(U2262,'[1]Birth Dates'!$A:$A,'[1]Birth Dates'!$B:$B,"",0),IF(_xlpm.d=0,"",_xlpm.d))</f>
        <v/>
      </c>
      <c r="X2262" s="196">
        <f>IF(OR(W2262="",A2262="",NOT(ISNUMBER(W2262)),W2262&gt;A2262),"",DATEDIF(W2262,A2262,"Y")&amp;" years, "&amp;DATEDIF(W2262,A2262,"YM")&amp;" months, "&amp;DATEDIF(W2262,A2262,"MD")&amp;" days")</f>
        <v/>
      </c>
      <c r="AR2262" s="175">
        <f>IF($B2262="","",TEXT($A2262,"yyyymmdd")&amp;"_P"&amp;$C2262&amp;"_C"&amp;$F2262&amp;"_"&amp;TRIM(RIGHT(SUBSTITUTE(TRIM(SUBSTITUTE($M2262,CHAR(160)," "))," ",REPT(" ",60)),60))&amp;IF($Q2262="","","-"&amp;TRIM(RIGHT(SUBSTITUTE(TRIM(SUBSTITUTE($Q2262,CHAR(160)," "))," ",REPT(" ",60)),60)))&amp;IF($U2262="","","-"&amp;TRIM(RIGHT(SUBSTITUTE(TRIM(SUBSTITUTE($U2262,CHAR(160)," "))," ",REPT(" ",60)),60)))&amp;".jpg")</f>
        <v/>
      </c>
    </row>
    <row r="2263" ht="14" customHeight="1">
      <c r="O2263" s="196">
        <f>_xlfn.LET(_xlpm.d,_xlfn.XLOOKUP(M2263,'[1]Birth Dates'!$A:$A,'[1]Birth Dates'!$B:$B,"",0),IF(_xlpm.d=0,"",_xlpm.d))</f>
        <v/>
      </c>
      <c r="P2263" s="196">
        <f>IF(OR(O2263="",A2263="",NOT(ISNUMBER(O2263)),O2263&gt;A2263),"",DATEDIF(O2263,A2263,"Y")&amp;" years, "&amp;DATEDIF(O2263,A2263,"YM")&amp;" months, "&amp;DATEDIF(O2263,A2263,"MD")&amp;" days")</f>
        <v/>
      </c>
      <c r="S2263" s="196">
        <f>_xlfn.LET(_xlpm.d,_xlfn.XLOOKUP(Q2263,'[1]Birth Dates'!$A:$A,'[1]Birth Dates'!$B:$B,"",0),IF(_xlpm.d=0,"",_xlpm.d))</f>
        <v/>
      </c>
      <c r="T2263" s="196">
        <f>IF(OR(S2263="",A2263="",NOT(ISNUMBER(S2263)),S2263&gt;A2263),"",DATEDIF(S2263,A2263,"Y")&amp;" years, "&amp;DATEDIF(S2263,A2263,"YM")&amp;" months, "&amp;DATEDIF(S2263,A2263,"MD")&amp;" days")</f>
        <v/>
      </c>
      <c r="W2263" s="196">
        <f>_xlfn.LET(_xlpm.d,_xlfn.XLOOKUP(U2263,'[1]Birth Dates'!$A:$A,'[1]Birth Dates'!$B:$B,"",0),IF(_xlpm.d=0,"",_xlpm.d))</f>
        <v/>
      </c>
      <c r="X2263" s="196">
        <f>IF(OR(W2263="",A2263="",NOT(ISNUMBER(W2263)),W2263&gt;A2263),"",DATEDIF(W2263,A2263,"Y")&amp;" years, "&amp;DATEDIF(W2263,A2263,"YM")&amp;" months, "&amp;DATEDIF(W2263,A2263,"MD")&amp;" days")</f>
        <v/>
      </c>
      <c r="AR2263" s="175">
        <f>IF($B2263="","",TEXT($A2263,"yyyymmdd")&amp;"_P"&amp;$C2263&amp;"_C"&amp;$F2263&amp;"_"&amp;TRIM(RIGHT(SUBSTITUTE(TRIM(SUBSTITUTE($M2263,CHAR(160)," "))," ",REPT(" ",60)),60))&amp;IF($Q2263="","","-"&amp;TRIM(RIGHT(SUBSTITUTE(TRIM(SUBSTITUTE($Q2263,CHAR(160)," "))," ",REPT(" ",60)),60)))&amp;IF($U2263="","","-"&amp;TRIM(RIGHT(SUBSTITUTE(TRIM(SUBSTITUTE($U2263,CHAR(160)," "))," ",REPT(" ",60)),60)))&amp;".jpg")</f>
        <v/>
      </c>
    </row>
    <row r="2264" ht="14" customHeight="1">
      <c r="O2264" s="196">
        <f>_xlfn.LET(_xlpm.d,_xlfn.XLOOKUP(M2264,'[1]Birth Dates'!$A:$A,'[1]Birth Dates'!$B:$B,"",0),IF(_xlpm.d=0,"",_xlpm.d))</f>
        <v/>
      </c>
      <c r="P2264" s="196">
        <f>IF(OR(O2264="",A2264="",NOT(ISNUMBER(O2264)),O2264&gt;A2264),"",DATEDIF(O2264,A2264,"Y")&amp;" years, "&amp;DATEDIF(O2264,A2264,"YM")&amp;" months, "&amp;DATEDIF(O2264,A2264,"MD")&amp;" days")</f>
        <v/>
      </c>
      <c r="S2264" s="196">
        <f>_xlfn.LET(_xlpm.d,_xlfn.XLOOKUP(Q2264,'[1]Birth Dates'!$A:$A,'[1]Birth Dates'!$B:$B,"",0),IF(_xlpm.d=0,"",_xlpm.d))</f>
        <v/>
      </c>
      <c r="T2264" s="196">
        <f>IF(OR(S2264="",A2264="",NOT(ISNUMBER(S2264)),S2264&gt;A2264),"",DATEDIF(S2264,A2264,"Y")&amp;" years, "&amp;DATEDIF(S2264,A2264,"YM")&amp;" months, "&amp;DATEDIF(S2264,A2264,"MD")&amp;" days")</f>
        <v/>
      </c>
      <c r="W2264" s="196">
        <f>_xlfn.LET(_xlpm.d,_xlfn.XLOOKUP(U2264,'[1]Birth Dates'!$A:$A,'[1]Birth Dates'!$B:$B,"",0),IF(_xlpm.d=0,"",_xlpm.d))</f>
        <v/>
      </c>
      <c r="X2264" s="196">
        <f>IF(OR(W2264="",A2264="",NOT(ISNUMBER(W2264)),W2264&gt;A2264),"",DATEDIF(W2264,A2264,"Y")&amp;" years, "&amp;DATEDIF(W2264,A2264,"YM")&amp;" months, "&amp;DATEDIF(W2264,A2264,"MD")&amp;" days")</f>
        <v/>
      </c>
      <c r="AR2264" s="175">
        <f>IF($B2264="","",TEXT($A2264,"yyyymmdd")&amp;"_P"&amp;$C2264&amp;"_C"&amp;$F2264&amp;"_"&amp;TRIM(RIGHT(SUBSTITUTE(TRIM(SUBSTITUTE($M2264,CHAR(160)," "))," ",REPT(" ",60)),60))&amp;IF($Q2264="","","-"&amp;TRIM(RIGHT(SUBSTITUTE(TRIM(SUBSTITUTE($Q2264,CHAR(160)," "))," ",REPT(" ",60)),60)))&amp;IF($U2264="","","-"&amp;TRIM(RIGHT(SUBSTITUTE(TRIM(SUBSTITUTE($U2264,CHAR(160)," "))," ",REPT(" ",60)),60)))&amp;".jpg")</f>
        <v/>
      </c>
    </row>
    <row r="2265" ht="14" customHeight="1">
      <c r="O2265" s="196">
        <f>_xlfn.LET(_xlpm.d,_xlfn.XLOOKUP(M2265,'[1]Birth Dates'!$A:$A,'[1]Birth Dates'!$B:$B,"",0),IF(_xlpm.d=0,"",_xlpm.d))</f>
        <v/>
      </c>
      <c r="P2265" s="196">
        <f>IF(OR(O2265="",A2265="",NOT(ISNUMBER(O2265)),O2265&gt;A2265),"",DATEDIF(O2265,A2265,"Y")&amp;" years, "&amp;DATEDIF(O2265,A2265,"YM")&amp;" months, "&amp;DATEDIF(O2265,A2265,"MD")&amp;" days")</f>
        <v/>
      </c>
      <c r="S2265" s="196">
        <f>_xlfn.LET(_xlpm.d,_xlfn.XLOOKUP(Q2265,'[1]Birth Dates'!$A:$A,'[1]Birth Dates'!$B:$B,"",0),IF(_xlpm.d=0,"",_xlpm.d))</f>
        <v/>
      </c>
      <c r="T2265" s="196">
        <f>IF(OR(S2265="",A2265="",NOT(ISNUMBER(S2265)),S2265&gt;A2265),"",DATEDIF(S2265,A2265,"Y")&amp;" years, "&amp;DATEDIF(S2265,A2265,"YM")&amp;" months, "&amp;DATEDIF(S2265,A2265,"MD")&amp;" days")</f>
        <v/>
      </c>
      <c r="W2265" s="196">
        <f>_xlfn.LET(_xlpm.d,_xlfn.XLOOKUP(U2265,'[1]Birth Dates'!$A:$A,'[1]Birth Dates'!$B:$B,"",0),IF(_xlpm.d=0,"",_xlpm.d))</f>
        <v/>
      </c>
      <c r="X2265" s="196">
        <f>IF(OR(W2265="",A2265="",NOT(ISNUMBER(W2265)),W2265&gt;A2265),"",DATEDIF(W2265,A2265,"Y")&amp;" years, "&amp;DATEDIF(W2265,A2265,"YM")&amp;" months, "&amp;DATEDIF(W2265,A2265,"MD")&amp;" days")</f>
        <v/>
      </c>
      <c r="AR2265" s="175">
        <f>IF($B2265="","",TEXT($A2265,"yyyymmdd")&amp;"_P"&amp;$C2265&amp;"_C"&amp;$F2265&amp;"_"&amp;TRIM(RIGHT(SUBSTITUTE(TRIM(SUBSTITUTE($M2265,CHAR(160)," "))," ",REPT(" ",60)),60))&amp;IF($Q2265="","","-"&amp;TRIM(RIGHT(SUBSTITUTE(TRIM(SUBSTITUTE($Q2265,CHAR(160)," "))," ",REPT(" ",60)),60)))&amp;IF($U2265="","","-"&amp;TRIM(RIGHT(SUBSTITUTE(TRIM(SUBSTITUTE($U2265,CHAR(160)," "))," ",REPT(" ",60)),60)))&amp;".jpg")</f>
        <v/>
      </c>
    </row>
    <row r="2266" ht="14" customHeight="1">
      <c r="O2266" s="196">
        <f>_xlfn.LET(_xlpm.d,_xlfn.XLOOKUP(M2266,'[1]Birth Dates'!$A:$A,'[1]Birth Dates'!$B:$B,"",0),IF(_xlpm.d=0,"",_xlpm.d))</f>
        <v/>
      </c>
      <c r="P2266" s="196">
        <f>IF(OR(O2266="",A2266="",NOT(ISNUMBER(O2266)),O2266&gt;A2266),"",DATEDIF(O2266,A2266,"Y")&amp;" years, "&amp;DATEDIF(O2266,A2266,"YM")&amp;" months, "&amp;DATEDIF(O2266,A2266,"MD")&amp;" days")</f>
        <v/>
      </c>
      <c r="S2266" s="196">
        <f>_xlfn.LET(_xlpm.d,_xlfn.XLOOKUP(Q2266,'[1]Birth Dates'!$A:$A,'[1]Birth Dates'!$B:$B,"",0),IF(_xlpm.d=0,"",_xlpm.d))</f>
        <v/>
      </c>
      <c r="T2266" s="196">
        <f>IF(OR(S2266="",A2266="",NOT(ISNUMBER(S2266)),S2266&gt;A2266),"",DATEDIF(S2266,A2266,"Y")&amp;" years, "&amp;DATEDIF(S2266,A2266,"YM")&amp;" months, "&amp;DATEDIF(S2266,A2266,"MD")&amp;" days")</f>
        <v/>
      </c>
      <c r="W2266" s="196">
        <f>_xlfn.LET(_xlpm.d,_xlfn.XLOOKUP(U2266,'[1]Birth Dates'!$A:$A,'[1]Birth Dates'!$B:$B,"",0),IF(_xlpm.d=0,"",_xlpm.d))</f>
        <v/>
      </c>
      <c r="X2266" s="196">
        <f>IF(OR(W2266="",A2266="",NOT(ISNUMBER(W2266)),W2266&gt;A2266),"",DATEDIF(W2266,A2266,"Y")&amp;" years, "&amp;DATEDIF(W2266,A2266,"YM")&amp;" months, "&amp;DATEDIF(W2266,A2266,"MD")&amp;" days")</f>
        <v/>
      </c>
      <c r="AR2266" s="175">
        <f>IF($B2266="","",TEXT($A2266,"yyyymmdd")&amp;"_P"&amp;$C2266&amp;"_C"&amp;$F2266&amp;"_"&amp;TRIM(RIGHT(SUBSTITUTE(TRIM(SUBSTITUTE($M2266,CHAR(160)," "))," ",REPT(" ",60)),60))&amp;IF($Q2266="","","-"&amp;TRIM(RIGHT(SUBSTITUTE(TRIM(SUBSTITUTE($Q2266,CHAR(160)," "))," ",REPT(" ",60)),60)))&amp;IF($U2266="","","-"&amp;TRIM(RIGHT(SUBSTITUTE(TRIM(SUBSTITUTE($U2266,CHAR(160)," "))," ",REPT(" ",60)),60)))&amp;".jpg")</f>
        <v/>
      </c>
    </row>
    <row r="2267" ht="14" customHeight="1">
      <c r="O2267" s="196">
        <f>_xlfn.LET(_xlpm.d,_xlfn.XLOOKUP(M2267,'[1]Birth Dates'!$A:$A,'[1]Birth Dates'!$B:$B,"",0),IF(_xlpm.d=0,"",_xlpm.d))</f>
        <v/>
      </c>
      <c r="P2267" s="196">
        <f>IF(OR(O2267="",A2267="",NOT(ISNUMBER(O2267)),O2267&gt;A2267),"",DATEDIF(O2267,A2267,"Y")&amp;" years, "&amp;DATEDIF(O2267,A2267,"YM")&amp;" months, "&amp;DATEDIF(O2267,A2267,"MD")&amp;" days")</f>
        <v/>
      </c>
      <c r="S2267" s="196">
        <f>_xlfn.LET(_xlpm.d,_xlfn.XLOOKUP(Q2267,'[1]Birth Dates'!$A:$A,'[1]Birth Dates'!$B:$B,"",0),IF(_xlpm.d=0,"",_xlpm.d))</f>
        <v/>
      </c>
      <c r="T2267" s="196">
        <f>IF(OR(S2267="",A2267="",NOT(ISNUMBER(S2267)),S2267&gt;A2267),"",DATEDIF(S2267,A2267,"Y")&amp;" years, "&amp;DATEDIF(S2267,A2267,"YM")&amp;" months, "&amp;DATEDIF(S2267,A2267,"MD")&amp;" days")</f>
        <v/>
      </c>
      <c r="W2267" s="196">
        <f>_xlfn.LET(_xlpm.d,_xlfn.XLOOKUP(U2267,'[1]Birth Dates'!$A:$A,'[1]Birth Dates'!$B:$B,"",0),IF(_xlpm.d=0,"",_xlpm.d))</f>
        <v/>
      </c>
      <c r="X2267" s="196">
        <f>IF(OR(W2267="",A2267="",NOT(ISNUMBER(W2267)),W2267&gt;A2267),"",DATEDIF(W2267,A2267,"Y")&amp;" years, "&amp;DATEDIF(W2267,A2267,"YM")&amp;" months, "&amp;DATEDIF(W2267,A2267,"MD")&amp;" days")</f>
        <v/>
      </c>
      <c r="AR2267" s="175">
        <f>IF($B2267="","",TEXT($A2267,"yyyymmdd")&amp;"_P"&amp;$C2267&amp;"_C"&amp;$F2267&amp;"_"&amp;TRIM(RIGHT(SUBSTITUTE(TRIM(SUBSTITUTE($M2267,CHAR(160)," "))," ",REPT(" ",60)),60))&amp;IF($Q2267="","","-"&amp;TRIM(RIGHT(SUBSTITUTE(TRIM(SUBSTITUTE($Q2267,CHAR(160)," "))," ",REPT(" ",60)),60)))&amp;IF($U2267="","","-"&amp;TRIM(RIGHT(SUBSTITUTE(TRIM(SUBSTITUTE($U2267,CHAR(160)," "))," ",REPT(" ",60)),60)))&amp;".jpg")</f>
        <v/>
      </c>
    </row>
    <row r="2268" ht="14" customHeight="1">
      <c r="O2268" s="196">
        <f>_xlfn.LET(_xlpm.d,_xlfn.XLOOKUP(M2268,'[1]Birth Dates'!$A:$A,'[1]Birth Dates'!$B:$B,"",0),IF(_xlpm.d=0,"",_xlpm.d))</f>
        <v/>
      </c>
      <c r="P2268" s="196">
        <f>IF(OR(O2268="",A2268="",NOT(ISNUMBER(O2268)),O2268&gt;A2268),"",DATEDIF(O2268,A2268,"Y")&amp;" years, "&amp;DATEDIF(O2268,A2268,"YM")&amp;" months, "&amp;DATEDIF(O2268,A2268,"MD")&amp;" days")</f>
        <v/>
      </c>
      <c r="S2268" s="196">
        <f>_xlfn.LET(_xlpm.d,_xlfn.XLOOKUP(Q2268,'[1]Birth Dates'!$A:$A,'[1]Birth Dates'!$B:$B,"",0),IF(_xlpm.d=0,"",_xlpm.d))</f>
        <v/>
      </c>
      <c r="T2268" s="196">
        <f>IF(OR(S2268="",A2268="",NOT(ISNUMBER(S2268)),S2268&gt;A2268),"",DATEDIF(S2268,A2268,"Y")&amp;" years, "&amp;DATEDIF(S2268,A2268,"YM")&amp;" months, "&amp;DATEDIF(S2268,A2268,"MD")&amp;" days")</f>
        <v/>
      </c>
      <c r="W2268" s="196">
        <f>_xlfn.LET(_xlpm.d,_xlfn.XLOOKUP(U2268,'[1]Birth Dates'!$A:$A,'[1]Birth Dates'!$B:$B,"",0),IF(_xlpm.d=0,"",_xlpm.d))</f>
        <v/>
      </c>
      <c r="X2268" s="196">
        <f>IF(OR(W2268="",A2268="",NOT(ISNUMBER(W2268)),W2268&gt;A2268),"",DATEDIF(W2268,A2268,"Y")&amp;" years, "&amp;DATEDIF(W2268,A2268,"YM")&amp;" months, "&amp;DATEDIF(W2268,A2268,"MD")&amp;" days")</f>
        <v/>
      </c>
      <c r="AR2268" s="175">
        <f>IF($B2268="","",TEXT($A2268,"yyyymmdd")&amp;"_P"&amp;$C2268&amp;"_C"&amp;$F2268&amp;"_"&amp;TRIM(RIGHT(SUBSTITUTE(TRIM(SUBSTITUTE($M2268,CHAR(160)," "))," ",REPT(" ",60)),60))&amp;IF($Q2268="","","-"&amp;TRIM(RIGHT(SUBSTITUTE(TRIM(SUBSTITUTE($Q2268,CHAR(160)," "))," ",REPT(" ",60)),60)))&amp;IF($U2268="","","-"&amp;TRIM(RIGHT(SUBSTITUTE(TRIM(SUBSTITUTE($U2268,CHAR(160)," "))," ",REPT(" ",60)),60)))&amp;".jpg")</f>
        <v/>
      </c>
    </row>
    <row r="2269" ht="14" customHeight="1">
      <c r="O2269" s="196">
        <f>_xlfn.LET(_xlpm.d,_xlfn.XLOOKUP(M2269,'[1]Birth Dates'!$A:$A,'[1]Birth Dates'!$B:$B,"",0),IF(_xlpm.d=0,"",_xlpm.d))</f>
        <v/>
      </c>
      <c r="P2269" s="196">
        <f>IF(OR(O2269="",A2269="",NOT(ISNUMBER(O2269)),O2269&gt;A2269),"",DATEDIF(O2269,A2269,"Y")&amp;" years, "&amp;DATEDIF(O2269,A2269,"YM")&amp;" months, "&amp;DATEDIF(O2269,A2269,"MD")&amp;" days")</f>
        <v/>
      </c>
      <c r="S2269" s="196">
        <f>_xlfn.LET(_xlpm.d,_xlfn.XLOOKUP(Q2269,'[1]Birth Dates'!$A:$A,'[1]Birth Dates'!$B:$B,"",0),IF(_xlpm.d=0,"",_xlpm.d))</f>
        <v/>
      </c>
      <c r="T2269" s="196">
        <f>IF(OR(S2269="",A2269="",NOT(ISNUMBER(S2269)),S2269&gt;A2269),"",DATEDIF(S2269,A2269,"Y")&amp;" years, "&amp;DATEDIF(S2269,A2269,"YM")&amp;" months, "&amp;DATEDIF(S2269,A2269,"MD")&amp;" days")</f>
        <v/>
      </c>
      <c r="W2269" s="196">
        <f>_xlfn.LET(_xlpm.d,_xlfn.XLOOKUP(U2269,'[1]Birth Dates'!$A:$A,'[1]Birth Dates'!$B:$B,"",0),IF(_xlpm.d=0,"",_xlpm.d))</f>
        <v/>
      </c>
      <c r="X2269" s="196">
        <f>IF(OR(W2269="",A2269="",NOT(ISNUMBER(W2269)),W2269&gt;A2269),"",DATEDIF(W2269,A2269,"Y")&amp;" years, "&amp;DATEDIF(W2269,A2269,"YM")&amp;" months, "&amp;DATEDIF(W2269,A2269,"MD")&amp;" days")</f>
        <v/>
      </c>
      <c r="AR2269" s="175">
        <f>IF($B2269="","",TEXT($A2269,"yyyymmdd")&amp;"_P"&amp;$C2269&amp;"_C"&amp;$F2269&amp;"_"&amp;TRIM(RIGHT(SUBSTITUTE(TRIM(SUBSTITUTE($M2269,CHAR(160)," "))," ",REPT(" ",60)),60))&amp;IF($Q2269="","","-"&amp;TRIM(RIGHT(SUBSTITUTE(TRIM(SUBSTITUTE($Q2269,CHAR(160)," "))," ",REPT(" ",60)),60)))&amp;IF($U2269="","","-"&amp;TRIM(RIGHT(SUBSTITUTE(TRIM(SUBSTITUTE($U2269,CHAR(160)," "))," ",REPT(" ",60)),60)))&amp;".jpg")</f>
        <v/>
      </c>
    </row>
    <row r="2270" ht="14" customHeight="1">
      <c r="O2270" s="196">
        <f>_xlfn.LET(_xlpm.d,_xlfn.XLOOKUP(M2270,'[1]Birth Dates'!$A:$A,'[1]Birth Dates'!$B:$B,"",0),IF(_xlpm.d=0,"",_xlpm.d))</f>
        <v/>
      </c>
      <c r="P2270" s="196">
        <f>IF(OR(O2270="",A2270="",NOT(ISNUMBER(O2270)),O2270&gt;A2270),"",DATEDIF(O2270,A2270,"Y")&amp;" years, "&amp;DATEDIF(O2270,A2270,"YM")&amp;" months, "&amp;DATEDIF(O2270,A2270,"MD")&amp;" days")</f>
        <v/>
      </c>
      <c r="S2270" s="196">
        <f>_xlfn.LET(_xlpm.d,_xlfn.XLOOKUP(Q2270,'[1]Birth Dates'!$A:$A,'[1]Birth Dates'!$B:$B,"",0),IF(_xlpm.d=0,"",_xlpm.d))</f>
        <v/>
      </c>
      <c r="T2270" s="196">
        <f>IF(OR(S2270="",A2270="",NOT(ISNUMBER(S2270)),S2270&gt;A2270),"",DATEDIF(S2270,A2270,"Y")&amp;" years, "&amp;DATEDIF(S2270,A2270,"YM")&amp;" months, "&amp;DATEDIF(S2270,A2270,"MD")&amp;" days")</f>
        <v/>
      </c>
      <c r="W2270" s="196">
        <f>_xlfn.LET(_xlpm.d,_xlfn.XLOOKUP(U2270,'[1]Birth Dates'!$A:$A,'[1]Birth Dates'!$B:$B,"",0),IF(_xlpm.d=0,"",_xlpm.d))</f>
        <v/>
      </c>
      <c r="X2270" s="196">
        <f>IF(OR(W2270="",A2270="",NOT(ISNUMBER(W2270)),W2270&gt;A2270),"",DATEDIF(W2270,A2270,"Y")&amp;" years, "&amp;DATEDIF(W2270,A2270,"YM")&amp;" months, "&amp;DATEDIF(W2270,A2270,"MD")&amp;" days")</f>
        <v/>
      </c>
      <c r="AR2270" s="175">
        <f>IF($B2270="","",TEXT($A2270,"yyyymmdd")&amp;"_P"&amp;$C2270&amp;"_C"&amp;$F2270&amp;"_"&amp;TRIM(RIGHT(SUBSTITUTE(TRIM(SUBSTITUTE($M2270,CHAR(160)," "))," ",REPT(" ",60)),60))&amp;IF($Q2270="","","-"&amp;TRIM(RIGHT(SUBSTITUTE(TRIM(SUBSTITUTE($Q2270,CHAR(160)," "))," ",REPT(" ",60)),60)))&amp;IF($U2270="","","-"&amp;TRIM(RIGHT(SUBSTITUTE(TRIM(SUBSTITUTE($U2270,CHAR(160)," "))," ",REPT(" ",60)),60)))&amp;".jpg")</f>
        <v/>
      </c>
    </row>
    <row r="2271" ht="14" customHeight="1">
      <c r="O2271" s="196">
        <f>_xlfn.LET(_xlpm.d,_xlfn.XLOOKUP(M2271,'[1]Birth Dates'!$A:$A,'[1]Birth Dates'!$B:$B,"",0),IF(_xlpm.d=0,"",_xlpm.d))</f>
        <v/>
      </c>
      <c r="P2271" s="196">
        <f>IF(OR(O2271="",A2271="",NOT(ISNUMBER(O2271)),O2271&gt;A2271),"",DATEDIF(O2271,A2271,"Y")&amp;" years, "&amp;DATEDIF(O2271,A2271,"YM")&amp;" months, "&amp;DATEDIF(O2271,A2271,"MD")&amp;" days")</f>
        <v/>
      </c>
      <c r="S2271" s="196">
        <f>_xlfn.LET(_xlpm.d,_xlfn.XLOOKUP(Q2271,'[1]Birth Dates'!$A:$A,'[1]Birth Dates'!$B:$B,"",0),IF(_xlpm.d=0,"",_xlpm.d))</f>
        <v/>
      </c>
      <c r="T2271" s="196">
        <f>IF(OR(S2271="",A2271="",NOT(ISNUMBER(S2271)),S2271&gt;A2271),"",DATEDIF(S2271,A2271,"Y")&amp;" years, "&amp;DATEDIF(S2271,A2271,"YM")&amp;" months, "&amp;DATEDIF(S2271,A2271,"MD")&amp;" days")</f>
        <v/>
      </c>
      <c r="W2271" s="196">
        <f>_xlfn.LET(_xlpm.d,_xlfn.XLOOKUP(U2271,'[1]Birth Dates'!$A:$A,'[1]Birth Dates'!$B:$B,"",0),IF(_xlpm.d=0,"",_xlpm.d))</f>
        <v/>
      </c>
      <c r="X2271" s="196">
        <f>IF(OR(W2271="",A2271="",NOT(ISNUMBER(W2271)),W2271&gt;A2271),"",DATEDIF(W2271,A2271,"Y")&amp;" years, "&amp;DATEDIF(W2271,A2271,"YM")&amp;" months, "&amp;DATEDIF(W2271,A2271,"MD")&amp;" days")</f>
        <v/>
      </c>
      <c r="AR2271" s="175">
        <f>IF($B2271="","",TEXT($A2271,"yyyymmdd")&amp;"_P"&amp;$C2271&amp;"_C"&amp;$F2271&amp;"_"&amp;TRIM(RIGHT(SUBSTITUTE(TRIM(SUBSTITUTE($M2271,CHAR(160)," "))," ",REPT(" ",60)),60))&amp;IF($Q2271="","","-"&amp;TRIM(RIGHT(SUBSTITUTE(TRIM(SUBSTITUTE($Q2271,CHAR(160)," "))," ",REPT(" ",60)),60)))&amp;IF($U2271="","","-"&amp;TRIM(RIGHT(SUBSTITUTE(TRIM(SUBSTITUTE($U2271,CHAR(160)," "))," ",REPT(" ",60)),60)))&amp;".jpg")</f>
        <v/>
      </c>
    </row>
    <row r="2272" ht="14" customHeight="1">
      <c r="O2272" s="196">
        <f>_xlfn.LET(_xlpm.d,_xlfn.XLOOKUP(M2272,'[1]Birth Dates'!$A:$A,'[1]Birth Dates'!$B:$B,"",0),IF(_xlpm.d=0,"",_xlpm.d))</f>
        <v/>
      </c>
      <c r="P2272" s="196">
        <f>IF(OR(O2272="",A2272="",NOT(ISNUMBER(O2272)),O2272&gt;A2272),"",DATEDIF(O2272,A2272,"Y")&amp;" years, "&amp;DATEDIF(O2272,A2272,"YM")&amp;" months, "&amp;DATEDIF(O2272,A2272,"MD")&amp;" days")</f>
        <v/>
      </c>
      <c r="S2272" s="196">
        <f>_xlfn.LET(_xlpm.d,_xlfn.XLOOKUP(Q2272,'[1]Birth Dates'!$A:$A,'[1]Birth Dates'!$B:$B,"",0),IF(_xlpm.d=0,"",_xlpm.d))</f>
        <v/>
      </c>
      <c r="T2272" s="196">
        <f>IF(OR(S2272="",A2272="",NOT(ISNUMBER(S2272)),S2272&gt;A2272),"",DATEDIF(S2272,A2272,"Y")&amp;" years, "&amp;DATEDIF(S2272,A2272,"YM")&amp;" months, "&amp;DATEDIF(S2272,A2272,"MD")&amp;" days")</f>
        <v/>
      </c>
      <c r="W2272" s="196">
        <f>_xlfn.LET(_xlpm.d,_xlfn.XLOOKUP(U2272,'[1]Birth Dates'!$A:$A,'[1]Birth Dates'!$B:$B,"",0),IF(_xlpm.d=0,"",_xlpm.d))</f>
        <v/>
      </c>
      <c r="X2272" s="196">
        <f>IF(OR(W2272="",A2272="",NOT(ISNUMBER(W2272)),W2272&gt;A2272),"",DATEDIF(W2272,A2272,"Y")&amp;" years, "&amp;DATEDIF(W2272,A2272,"YM")&amp;" months, "&amp;DATEDIF(W2272,A2272,"MD")&amp;" days")</f>
        <v/>
      </c>
      <c r="AR2272" s="175">
        <f>IF($B2272="","",TEXT($A2272,"yyyymmdd")&amp;"_P"&amp;$C2272&amp;"_C"&amp;$F2272&amp;"_"&amp;TRIM(RIGHT(SUBSTITUTE(TRIM(SUBSTITUTE($M2272,CHAR(160)," "))," ",REPT(" ",60)),60))&amp;IF($Q2272="","","-"&amp;TRIM(RIGHT(SUBSTITUTE(TRIM(SUBSTITUTE($Q2272,CHAR(160)," "))," ",REPT(" ",60)),60)))&amp;IF($U2272="","","-"&amp;TRIM(RIGHT(SUBSTITUTE(TRIM(SUBSTITUTE($U2272,CHAR(160)," "))," ",REPT(" ",60)),60)))&amp;".jpg")</f>
        <v/>
      </c>
    </row>
    <row r="2273" ht="14" customHeight="1">
      <c r="O2273" s="196">
        <f>_xlfn.LET(_xlpm.d,_xlfn.XLOOKUP(M2273,'[1]Birth Dates'!$A:$A,'[1]Birth Dates'!$B:$B,"",0),IF(_xlpm.d=0,"",_xlpm.d))</f>
        <v/>
      </c>
      <c r="P2273" s="196">
        <f>IF(OR(O2273="",A2273="",NOT(ISNUMBER(O2273)),O2273&gt;A2273),"",DATEDIF(O2273,A2273,"Y")&amp;" years, "&amp;DATEDIF(O2273,A2273,"YM")&amp;" months, "&amp;DATEDIF(O2273,A2273,"MD")&amp;" days")</f>
        <v/>
      </c>
      <c r="S2273" s="196">
        <f>_xlfn.LET(_xlpm.d,_xlfn.XLOOKUP(Q2273,'[1]Birth Dates'!$A:$A,'[1]Birth Dates'!$B:$B,"",0),IF(_xlpm.d=0,"",_xlpm.d))</f>
        <v/>
      </c>
      <c r="T2273" s="196">
        <f>IF(OR(S2273="",A2273="",NOT(ISNUMBER(S2273)),S2273&gt;A2273),"",DATEDIF(S2273,A2273,"Y")&amp;" years, "&amp;DATEDIF(S2273,A2273,"YM")&amp;" months, "&amp;DATEDIF(S2273,A2273,"MD")&amp;" days")</f>
        <v/>
      </c>
      <c r="W2273" s="196">
        <f>_xlfn.LET(_xlpm.d,_xlfn.XLOOKUP(U2273,'[1]Birth Dates'!$A:$A,'[1]Birth Dates'!$B:$B,"",0),IF(_xlpm.d=0,"",_xlpm.d))</f>
        <v/>
      </c>
      <c r="X2273" s="196">
        <f>IF(OR(W2273="",A2273="",NOT(ISNUMBER(W2273)),W2273&gt;A2273),"",DATEDIF(W2273,A2273,"Y")&amp;" years, "&amp;DATEDIF(W2273,A2273,"YM")&amp;" months, "&amp;DATEDIF(W2273,A2273,"MD")&amp;" days")</f>
        <v/>
      </c>
      <c r="AR2273" s="175">
        <f>IF($B2273="","",TEXT($A2273,"yyyymmdd")&amp;"_P"&amp;$C2273&amp;"_C"&amp;$F2273&amp;"_"&amp;TRIM(RIGHT(SUBSTITUTE(TRIM(SUBSTITUTE($M2273,CHAR(160)," "))," ",REPT(" ",60)),60))&amp;IF($Q2273="","","-"&amp;TRIM(RIGHT(SUBSTITUTE(TRIM(SUBSTITUTE($Q2273,CHAR(160)," "))," ",REPT(" ",60)),60)))&amp;IF($U2273="","","-"&amp;TRIM(RIGHT(SUBSTITUTE(TRIM(SUBSTITUTE($U2273,CHAR(160)," "))," ",REPT(" ",60)),60)))&amp;".jpg")</f>
        <v/>
      </c>
    </row>
    <row r="2274" ht="14" customHeight="1">
      <c r="O2274" s="196">
        <f>_xlfn.LET(_xlpm.d,_xlfn.XLOOKUP(M2274,'[1]Birth Dates'!$A:$A,'[1]Birth Dates'!$B:$B,"",0),IF(_xlpm.d=0,"",_xlpm.d))</f>
        <v/>
      </c>
      <c r="P2274" s="196">
        <f>IF(OR(O2274="",A2274="",NOT(ISNUMBER(O2274)),O2274&gt;A2274),"",DATEDIF(O2274,A2274,"Y")&amp;" years, "&amp;DATEDIF(O2274,A2274,"YM")&amp;" months, "&amp;DATEDIF(O2274,A2274,"MD")&amp;" days")</f>
        <v/>
      </c>
      <c r="S2274" s="196">
        <f>_xlfn.LET(_xlpm.d,_xlfn.XLOOKUP(Q2274,'[1]Birth Dates'!$A:$A,'[1]Birth Dates'!$B:$B,"",0),IF(_xlpm.d=0,"",_xlpm.d))</f>
        <v/>
      </c>
      <c r="T2274" s="196">
        <f>IF(OR(S2274="",A2274="",NOT(ISNUMBER(S2274)),S2274&gt;A2274),"",DATEDIF(S2274,A2274,"Y")&amp;" years, "&amp;DATEDIF(S2274,A2274,"YM")&amp;" months, "&amp;DATEDIF(S2274,A2274,"MD")&amp;" days")</f>
        <v/>
      </c>
      <c r="W2274" s="196">
        <f>_xlfn.LET(_xlpm.d,_xlfn.XLOOKUP(U2274,'[1]Birth Dates'!$A:$A,'[1]Birth Dates'!$B:$B,"",0),IF(_xlpm.d=0,"",_xlpm.d))</f>
        <v/>
      </c>
      <c r="X2274" s="196">
        <f>IF(OR(W2274="",A2274="",NOT(ISNUMBER(W2274)),W2274&gt;A2274),"",DATEDIF(W2274,A2274,"Y")&amp;" years, "&amp;DATEDIF(W2274,A2274,"YM")&amp;" months, "&amp;DATEDIF(W2274,A2274,"MD")&amp;" days")</f>
        <v/>
      </c>
      <c r="AR2274" s="175">
        <f>IF($B2274="","",TEXT($A2274,"yyyymmdd")&amp;"_P"&amp;$C2274&amp;"_C"&amp;$F2274&amp;"_"&amp;TRIM(RIGHT(SUBSTITUTE(TRIM(SUBSTITUTE($M2274,CHAR(160)," "))," ",REPT(" ",60)),60))&amp;IF($Q2274="","","-"&amp;TRIM(RIGHT(SUBSTITUTE(TRIM(SUBSTITUTE($Q2274,CHAR(160)," "))," ",REPT(" ",60)),60)))&amp;IF($U2274="","","-"&amp;TRIM(RIGHT(SUBSTITUTE(TRIM(SUBSTITUTE($U2274,CHAR(160)," "))," ",REPT(" ",60)),60)))&amp;".jpg")</f>
        <v/>
      </c>
    </row>
    <row r="2275" ht="14" customHeight="1">
      <c r="O2275" s="196">
        <f>_xlfn.LET(_xlpm.d,_xlfn.XLOOKUP(M2275,'[1]Birth Dates'!$A:$A,'[1]Birth Dates'!$B:$B,"",0),IF(_xlpm.d=0,"",_xlpm.d))</f>
        <v/>
      </c>
      <c r="P2275" s="196">
        <f>IF(OR(O2275="",A2275="",NOT(ISNUMBER(O2275)),O2275&gt;A2275),"",DATEDIF(O2275,A2275,"Y")&amp;" years, "&amp;DATEDIF(O2275,A2275,"YM")&amp;" months, "&amp;DATEDIF(O2275,A2275,"MD")&amp;" days")</f>
        <v/>
      </c>
      <c r="S2275" s="196">
        <f>_xlfn.LET(_xlpm.d,_xlfn.XLOOKUP(Q2275,'[1]Birth Dates'!$A:$A,'[1]Birth Dates'!$B:$B,"",0),IF(_xlpm.d=0,"",_xlpm.d))</f>
        <v/>
      </c>
      <c r="T2275" s="196">
        <f>IF(OR(S2275="",A2275="",NOT(ISNUMBER(S2275)),S2275&gt;A2275),"",DATEDIF(S2275,A2275,"Y")&amp;" years, "&amp;DATEDIF(S2275,A2275,"YM")&amp;" months, "&amp;DATEDIF(S2275,A2275,"MD")&amp;" days")</f>
        <v/>
      </c>
      <c r="W2275" s="196">
        <f>_xlfn.LET(_xlpm.d,_xlfn.XLOOKUP(U2275,'[1]Birth Dates'!$A:$A,'[1]Birth Dates'!$B:$B,"",0),IF(_xlpm.d=0,"",_xlpm.d))</f>
        <v/>
      </c>
      <c r="X2275" s="196">
        <f>IF(OR(W2275="",A2275="",NOT(ISNUMBER(W2275)),W2275&gt;A2275),"",DATEDIF(W2275,A2275,"Y")&amp;" years, "&amp;DATEDIF(W2275,A2275,"YM")&amp;" months, "&amp;DATEDIF(W2275,A2275,"MD")&amp;" days")</f>
        <v/>
      </c>
      <c r="AR2275" s="175">
        <f>IF($B2275="","",TEXT($A2275,"yyyymmdd")&amp;"_P"&amp;$C2275&amp;"_C"&amp;$F2275&amp;"_"&amp;TRIM(RIGHT(SUBSTITUTE(TRIM(SUBSTITUTE($M2275,CHAR(160)," "))," ",REPT(" ",60)),60))&amp;IF($Q2275="","","-"&amp;TRIM(RIGHT(SUBSTITUTE(TRIM(SUBSTITUTE($Q2275,CHAR(160)," "))," ",REPT(" ",60)),60)))&amp;IF($U2275="","","-"&amp;TRIM(RIGHT(SUBSTITUTE(TRIM(SUBSTITUTE($U2275,CHAR(160)," "))," ",REPT(" ",60)),60)))&amp;".jpg")</f>
        <v/>
      </c>
    </row>
    <row r="2276" ht="14" customHeight="1">
      <c r="O2276" s="196">
        <f>_xlfn.LET(_xlpm.d,_xlfn.XLOOKUP(M2276,'[1]Birth Dates'!$A:$A,'[1]Birth Dates'!$B:$B,"",0),IF(_xlpm.d=0,"",_xlpm.d))</f>
        <v/>
      </c>
      <c r="P2276" s="196">
        <f>IF(OR(O2276="",A2276="",NOT(ISNUMBER(O2276)),O2276&gt;A2276),"",DATEDIF(O2276,A2276,"Y")&amp;" years, "&amp;DATEDIF(O2276,A2276,"YM")&amp;" months, "&amp;DATEDIF(O2276,A2276,"MD")&amp;" days")</f>
        <v/>
      </c>
      <c r="S2276" s="196">
        <f>_xlfn.LET(_xlpm.d,_xlfn.XLOOKUP(Q2276,'[1]Birth Dates'!$A:$A,'[1]Birth Dates'!$B:$B,"",0),IF(_xlpm.d=0,"",_xlpm.d))</f>
        <v/>
      </c>
      <c r="T2276" s="196">
        <f>IF(OR(S2276="",A2276="",NOT(ISNUMBER(S2276)),S2276&gt;A2276),"",DATEDIF(S2276,A2276,"Y")&amp;" years, "&amp;DATEDIF(S2276,A2276,"YM")&amp;" months, "&amp;DATEDIF(S2276,A2276,"MD")&amp;" days")</f>
        <v/>
      </c>
      <c r="W2276" s="196">
        <f>_xlfn.LET(_xlpm.d,_xlfn.XLOOKUP(U2276,'[1]Birth Dates'!$A:$A,'[1]Birth Dates'!$B:$B,"",0),IF(_xlpm.d=0,"",_xlpm.d))</f>
        <v/>
      </c>
      <c r="X2276" s="196">
        <f>IF(OR(W2276="",A2276="",NOT(ISNUMBER(W2276)),W2276&gt;A2276),"",DATEDIF(W2276,A2276,"Y")&amp;" years, "&amp;DATEDIF(W2276,A2276,"YM")&amp;" months, "&amp;DATEDIF(W2276,A2276,"MD")&amp;" days")</f>
        <v/>
      </c>
      <c r="AR2276" s="175">
        <f>IF($B2276="","",TEXT($A2276,"yyyymmdd")&amp;"_P"&amp;$C2276&amp;"_C"&amp;$F2276&amp;"_"&amp;TRIM(RIGHT(SUBSTITUTE(TRIM(SUBSTITUTE($M2276,CHAR(160)," "))," ",REPT(" ",60)),60))&amp;IF($Q2276="","","-"&amp;TRIM(RIGHT(SUBSTITUTE(TRIM(SUBSTITUTE($Q2276,CHAR(160)," "))," ",REPT(" ",60)),60)))&amp;IF($U2276="","","-"&amp;TRIM(RIGHT(SUBSTITUTE(TRIM(SUBSTITUTE($U2276,CHAR(160)," "))," ",REPT(" ",60)),60)))&amp;".jpg")</f>
        <v/>
      </c>
    </row>
    <row r="2277" ht="14" customHeight="1">
      <c r="O2277" s="196">
        <f>_xlfn.LET(_xlpm.d,_xlfn.XLOOKUP(M2277,'[1]Birth Dates'!$A:$A,'[1]Birth Dates'!$B:$B,"",0),IF(_xlpm.d=0,"",_xlpm.d))</f>
        <v/>
      </c>
      <c r="P2277" s="196">
        <f>IF(OR(O2277="",A2277="",NOT(ISNUMBER(O2277)),O2277&gt;A2277),"",DATEDIF(O2277,A2277,"Y")&amp;" years, "&amp;DATEDIF(O2277,A2277,"YM")&amp;" months, "&amp;DATEDIF(O2277,A2277,"MD")&amp;" days")</f>
        <v/>
      </c>
      <c r="S2277" s="196">
        <f>_xlfn.LET(_xlpm.d,_xlfn.XLOOKUP(Q2277,'[1]Birth Dates'!$A:$A,'[1]Birth Dates'!$B:$B,"",0),IF(_xlpm.d=0,"",_xlpm.d))</f>
        <v/>
      </c>
      <c r="T2277" s="196">
        <f>IF(OR(S2277="",A2277="",NOT(ISNUMBER(S2277)),S2277&gt;A2277),"",DATEDIF(S2277,A2277,"Y")&amp;" years, "&amp;DATEDIF(S2277,A2277,"YM")&amp;" months, "&amp;DATEDIF(S2277,A2277,"MD")&amp;" days")</f>
        <v/>
      </c>
      <c r="W2277" s="196">
        <f>_xlfn.LET(_xlpm.d,_xlfn.XLOOKUP(U2277,'[1]Birth Dates'!$A:$A,'[1]Birth Dates'!$B:$B,"",0),IF(_xlpm.d=0,"",_xlpm.d))</f>
        <v/>
      </c>
      <c r="X2277" s="196">
        <f>IF(OR(W2277="",A2277="",NOT(ISNUMBER(W2277)),W2277&gt;A2277),"",DATEDIF(W2277,A2277,"Y")&amp;" years, "&amp;DATEDIF(W2277,A2277,"YM")&amp;" months, "&amp;DATEDIF(W2277,A2277,"MD")&amp;" days")</f>
        <v/>
      </c>
      <c r="AR2277" s="175">
        <f>IF($B2277="","",TEXT($A2277,"yyyymmdd")&amp;"_P"&amp;$C2277&amp;"_C"&amp;$F2277&amp;"_"&amp;TRIM(RIGHT(SUBSTITUTE(TRIM(SUBSTITUTE($M2277,CHAR(160)," "))," ",REPT(" ",60)),60))&amp;IF($Q2277="","","-"&amp;TRIM(RIGHT(SUBSTITUTE(TRIM(SUBSTITUTE($Q2277,CHAR(160)," "))," ",REPT(" ",60)),60)))&amp;IF($U2277="","","-"&amp;TRIM(RIGHT(SUBSTITUTE(TRIM(SUBSTITUTE($U2277,CHAR(160)," "))," ",REPT(" ",60)),60)))&amp;".jpg")</f>
        <v/>
      </c>
    </row>
    <row r="2278" ht="14" customHeight="1">
      <c r="O2278" s="196">
        <f>_xlfn.LET(_xlpm.d,_xlfn.XLOOKUP(M2278,'[1]Birth Dates'!$A:$A,'[1]Birth Dates'!$B:$B,"",0),IF(_xlpm.d=0,"",_xlpm.d))</f>
        <v/>
      </c>
      <c r="P2278" s="196">
        <f>IF(OR(O2278="",A2278="",NOT(ISNUMBER(O2278)),O2278&gt;A2278),"",DATEDIF(O2278,A2278,"Y")&amp;" years, "&amp;DATEDIF(O2278,A2278,"YM")&amp;" months, "&amp;DATEDIF(O2278,A2278,"MD")&amp;" days")</f>
        <v/>
      </c>
      <c r="S2278" s="196">
        <f>_xlfn.LET(_xlpm.d,_xlfn.XLOOKUP(Q2278,'[1]Birth Dates'!$A:$A,'[1]Birth Dates'!$B:$B,"",0),IF(_xlpm.d=0,"",_xlpm.d))</f>
        <v/>
      </c>
      <c r="T2278" s="196">
        <f>IF(OR(S2278="",A2278="",NOT(ISNUMBER(S2278)),S2278&gt;A2278),"",DATEDIF(S2278,A2278,"Y")&amp;" years, "&amp;DATEDIF(S2278,A2278,"YM")&amp;" months, "&amp;DATEDIF(S2278,A2278,"MD")&amp;" days")</f>
        <v/>
      </c>
      <c r="W2278" s="196">
        <f>_xlfn.LET(_xlpm.d,_xlfn.XLOOKUP(U2278,'[1]Birth Dates'!$A:$A,'[1]Birth Dates'!$B:$B,"",0),IF(_xlpm.d=0,"",_xlpm.d))</f>
        <v/>
      </c>
      <c r="X2278" s="196">
        <f>IF(OR(W2278="",A2278="",NOT(ISNUMBER(W2278)),W2278&gt;A2278),"",DATEDIF(W2278,A2278,"Y")&amp;" years, "&amp;DATEDIF(W2278,A2278,"YM")&amp;" months, "&amp;DATEDIF(W2278,A2278,"MD")&amp;" days")</f>
        <v/>
      </c>
      <c r="AR2278" s="175">
        <f>IF($B2278="","",TEXT($A2278,"yyyymmdd")&amp;"_P"&amp;$C2278&amp;"_C"&amp;$F2278&amp;"_"&amp;TRIM(RIGHT(SUBSTITUTE(TRIM(SUBSTITUTE($M2278,CHAR(160)," "))," ",REPT(" ",60)),60))&amp;IF($Q2278="","","-"&amp;TRIM(RIGHT(SUBSTITUTE(TRIM(SUBSTITUTE($Q2278,CHAR(160)," "))," ",REPT(" ",60)),60)))&amp;IF($U2278="","","-"&amp;TRIM(RIGHT(SUBSTITUTE(TRIM(SUBSTITUTE($U2278,CHAR(160)," "))," ",REPT(" ",60)),60)))&amp;".jpg")</f>
        <v/>
      </c>
    </row>
    <row r="2279" ht="14" customHeight="1">
      <c r="O2279" s="196">
        <f>_xlfn.LET(_xlpm.d,_xlfn.XLOOKUP(M2279,'[1]Birth Dates'!$A:$A,'[1]Birth Dates'!$B:$B,"",0),IF(_xlpm.d=0,"",_xlpm.d))</f>
        <v/>
      </c>
      <c r="P2279" s="196">
        <f>IF(OR(O2279="",A2279="",NOT(ISNUMBER(O2279)),O2279&gt;A2279),"",DATEDIF(O2279,A2279,"Y")&amp;" years, "&amp;DATEDIF(O2279,A2279,"YM")&amp;" months, "&amp;DATEDIF(O2279,A2279,"MD")&amp;" days")</f>
        <v/>
      </c>
      <c r="S2279" s="196">
        <f>_xlfn.LET(_xlpm.d,_xlfn.XLOOKUP(Q2279,'[1]Birth Dates'!$A:$A,'[1]Birth Dates'!$B:$B,"",0),IF(_xlpm.d=0,"",_xlpm.d))</f>
        <v/>
      </c>
      <c r="T2279" s="196">
        <f>IF(OR(S2279="",A2279="",NOT(ISNUMBER(S2279)),S2279&gt;A2279),"",DATEDIF(S2279,A2279,"Y")&amp;" years, "&amp;DATEDIF(S2279,A2279,"YM")&amp;" months, "&amp;DATEDIF(S2279,A2279,"MD")&amp;" days")</f>
        <v/>
      </c>
      <c r="W2279" s="196">
        <f>_xlfn.LET(_xlpm.d,_xlfn.XLOOKUP(U2279,'[1]Birth Dates'!$A:$A,'[1]Birth Dates'!$B:$B,"",0),IF(_xlpm.d=0,"",_xlpm.d))</f>
        <v/>
      </c>
      <c r="X2279" s="196">
        <f>IF(OR(W2279="",A2279="",NOT(ISNUMBER(W2279)),W2279&gt;A2279),"",DATEDIF(W2279,A2279,"Y")&amp;" years, "&amp;DATEDIF(W2279,A2279,"YM")&amp;" months, "&amp;DATEDIF(W2279,A2279,"MD")&amp;" days")</f>
        <v/>
      </c>
      <c r="AR2279" s="175">
        <f>IF($B2279="","",TEXT($A2279,"yyyymmdd")&amp;"_P"&amp;$C2279&amp;"_C"&amp;$F2279&amp;"_"&amp;TRIM(RIGHT(SUBSTITUTE(TRIM(SUBSTITUTE($M2279,CHAR(160)," "))," ",REPT(" ",60)),60))&amp;IF($Q2279="","","-"&amp;TRIM(RIGHT(SUBSTITUTE(TRIM(SUBSTITUTE($Q2279,CHAR(160)," "))," ",REPT(" ",60)),60)))&amp;IF($U2279="","","-"&amp;TRIM(RIGHT(SUBSTITUTE(TRIM(SUBSTITUTE($U2279,CHAR(160)," "))," ",REPT(" ",60)),60)))&amp;".jpg")</f>
        <v/>
      </c>
    </row>
    <row r="2280" ht="14" customHeight="1">
      <c r="O2280" s="196">
        <f>_xlfn.LET(_xlpm.d,_xlfn.XLOOKUP(M2280,'[1]Birth Dates'!$A:$A,'[1]Birth Dates'!$B:$B,"",0),IF(_xlpm.d=0,"",_xlpm.d))</f>
        <v/>
      </c>
      <c r="P2280" s="196">
        <f>IF(OR(O2280="",A2280="",NOT(ISNUMBER(O2280)),O2280&gt;A2280),"",DATEDIF(O2280,A2280,"Y")&amp;" years, "&amp;DATEDIF(O2280,A2280,"YM")&amp;" months, "&amp;DATEDIF(O2280,A2280,"MD")&amp;" days")</f>
        <v/>
      </c>
      <c r="S2280" s="196">
        <f>_xlfn.LET(_xlpm.d,_xlfn.XLOOKUP(Q2280,'[1]Birth Dates'!$A:$A,'[1]Birth Dates'!$B:$B,"",0),IF(_xlpm.d=0,"",_xlpm.d))</f>
        <v/>
      </c>
      <c r="T2280" s="196">
        <f>IF(OR(S2280="",A2280="",NOT(ISNUMBER(S2280)),S2280&gt;A2280),"",DATEDIF(S2280,A2280,"Y")&amp;" years, "&amp;DATEDIF(S2280,A2280,"YM")&amp;" months, "&amp;DATEDIF(S2280,A2280,"MD")&amp;" days")</f>
        <v/>
      </c>
      <c r="W2280" s="196">
        <f>_xlfn.LET(_xlpm.d,_xlfn.XLOOKUP(U2280,'[1]Birth Dates'!$A:$A,'[1]Birth Dates'!$B:$B,"",0),IF(_xlpm.d=0,"",_xlpm.d))</f>
        <v/>
      </c>
      <c r="X2280" s="196">
        <f>IF(OR(W2280="",A2280="",NOT(ISNUMBER(W2280)),W2280&gt;A2280),"",DATEDIF(W2280,A2280,"Y")&amp;" years, "&amp;DATEDIF(W2280,A2280,"YM")&amp;" months, "&amp;DATEDIF(W2280,A2280,"MD")&amp;" days")</f>
        <v/>
      </c>
      <c r="AR2280" s="175">
        <f>IF($B2280="","",TEXT($A2280,"yyyymmdd")&amp;"_P"&amp;$C2280&amp;"_C"&amp;$F2280&amp;"_"&amp;TRIM(RIGHT(SUBSTITUTE(TRIM(SUBSTITUTE($M2280,CHAR(160)," "))," ",REPT(" ",60)),60))&amp;IF($Q2280="","","-"&amp;TRIM(RIGHT(SUBSTITUTE(TRIM(SUBSTITUTE($Q2280,CHAR(160)," "))," ",REPT(" ",60)),60)))&amp;IF($U2280="","","-"&amp;TRIM(RIGHT(SUBSTITUTE(TRIM(SUBSTITUTE($U2280,CHAR(160)," "))," ",REPT(" ",60)),60)))&amp;".jpg")</f>
        <v/>
      </c>
    </row>
    <row r="2281" ht="14" customHeight="1">
      <c r="O2281" s="196">
        <f>_xlfn.LET(_xlpm.d,_xlfn.XLOOKUP(M2281,'[1]Birth Dates'!$A:$A,'[1]Birth Dates'!$B:$B,"",0),IF(_xlpm.d=0,"",_xlpm.d))</f>
        <v/>
      </c>
      <c r="P2281" s="196">
        <f>IF(OR(O2281="",A2281="",NOT(ISNUMBER(O2281)),O2281&gt;A2281),"",DATEDIF(O2281,A2281,"Y")&amp;" years, "&amp;DATEDIF(O2281,A2281,"YM")&amp;" months, "&amp;DATEDIF(O2281,A2281,"MD")&amp;" days")</f>
        <v/>
      </c>
      <c r="S2281" s="196">
        <f>_xlfn.LET(_xlpm.d,_xlfn.XLOOKUP(Q2281,'[1]Birth Dates'!$A:$A,'[1]Birth Dates'!$B:$B,"",0),IF(_xlpm.d=0,"",_xlpm.d))</f>
        <v/>
      </c>
      <c r="T2281" s="196">
        <f>IF(OR(S2281="",A2281="",NOT(ISNUMBER(S2281)),S2281&gt;A2281),"",DATEDIF(S2281,A2281,"Y")&amp;" years, "&amp;DATEDIF(S2281,A2281,"YM")&amp;" months, "&amp;DATEDIF(S2281,A2281,"MD")&amp;" days")</f>
        <v/>
      </c>
      <c r="W2281" s="196">
        <f>_xlfn.LET(_xlpm.d,_xlfn.XLOOKUP(U2281,'[1]Birth Dates'!$A:$A,'[1]Birth Dates'!$B:$B,"",0),IF(_xlpm.d=0,"",_xlpm.d))</f>
        <v/>
      </c>
      <c r="X2281" s="196">
        <f>IF(OR(W2281="",A2281="",NOT(ISNUMBER(W2281)),W2281&gt;A2281),"",DATEDIF(W2281,A2281,"Y")&amp;" years, "&amp;DATEDIF(W2281,A2281,"YM")&amp;" months, "&amp;DATEDIF(W2281,A2281,"MD")&amp;" days")</f>
        <v/>
      </c>
      <c r="AR2281" s="175">
        <f>IF($B2281="","",TEXT($A2281,"yyyymmdd")&amp;"_P"&amp;$C2281&amp;"_C"&amp;$F2281&amp;"_"&amp;TRIM(RIGHT(SUBSTITUTE(TRIM(SUBSTITUTE($M2281,CHAR(160)," "))," ",REPT(" ",60)),60))&amp;IF($Q2281="","","-"&amp;TRIM(RIGHT(SUBSTITUTE(TRIM(SUBSTITUTE($Q2281,CHAR(160)," "))," ",REPT(" ",60)),60)))&amp;IF($U2281="","","-"&amp;TRIM(RIGHT(SUBSTITUTE(TRIM(SUBSTITUTE($U2281,CHAR(160)," "))," ",REPT(" ",60)),60)))&amp;".jpg")</f>
        <v/>
      </c>
    </row>
    <row r="2282" ht="14" customHeight="1">
      <c r="O2282" s="196">
        <f>_xlfn.LET(_xlpm.d,_xlfn.XLOOKUP(M2282,'[1]Birth Dates'!$A:$A,'[1]Birth Dates'!$B:$B,"",0),IF(_xlpm.d=0,"",_xlpm.d))</f>
        <v/>
      </c>
      <c r="P2282" s="196">
        <f>IF(OR(O2282="",A2282="",NOT(ISNUMBER(O2282)),O2282&gt;A2282),"",DATEDIF(O2282,A2282,"Y")&amp;" years, "&amp;DATEDIF(O2282,A2282,"YM")&amp;" months, "&amp;DATEDIF(O2282,A2282,"MD")&amp;" days")</f>
        <v/>
      </c>
      <c r="S2282" s="196">
        <f>_xlfn.LET(_xlpm.d,_xlfn.XLOOKUP(Q2282,'[1]Birth Dates'!$A:$A,'[1]Birth Dates'!$B:$B,"",0),IF(_xlpm.d=0,"",_xlpm.d))</f>
        <v/>
      </c>
      <c r="T2282" s="196">
        <f>IF(OR(S2282="",A2282="",NOT(ISNUMBER(S2282)),S2282&gt;A2282),"",DATEDIF(S2282,A2282,"Y")&amp;" years, "&amp;DATEDIF(S2282,A2282,"YM")&amp;" months, "&amp;DATEDIF(S2282,A2282,"MD")&amp;" days")</f>
        <v/>
      </c>
      <c r="W2282" s="196">
        <f>_xlfn.LET(_xlpm.d,_xlfn.XLOOKUP(U2282,'[1]Birth Dates'!$A:$A,'[1]Birth Dates'!$B:$B,"",0),IF(_xlpm.d=0,"",_xlpm.d))</f>
        <v/>
      </c>
      <c r="X2282" s="196">
        <f>IF(OR(W2282="",A2282="",NOT(ISNUMBER(W2282)),W2282&gt;A2282),"",DATEDIF(W2282,A2282,"Y")&amp;" years, "&amp;DATEDIF(W2282,A2282,"YM")&amp;" months, "&amp;DATEDIF(W2282,A2282,"MD")&amp;" days")</f>
        <v/>
      </c>
      <c r="AR2282" s="175">
        <f>IF($B2282="","",TEXT($A2282,"yyyymmdd")&amp;"_P"&amp;$C2282&amp;"_C"&amp;$F2282&amp;"_"&amp;TRIM(RIGHT(SUBSTITUTE(TRIM(SUBSTITUTE($M2282,CHAR(160)," "))," ",REPT(" ",60)),60))&amp;IF($Q2282="","","-"&amp;TRIM(RIGHT(SUBSTITUTE(TRIM(SUBSTITUTE($Q2282,CHAR(160)," "))," ",REPT(" ",60)),60)))&amp;IF($U2282="","","-"&amp;TRIM(RIGHT(SUBSTITUTE(TRIM(SUBSTITUTE($U2282,CHAR(160)," "))," ",REPT(" ",60)),60)))&amp;".jpg")</f>
        <v/>
      </c>
    </row>
    <row r="2283" ht="14" customHeight="1">
      <c r="O2283" s="196">
        <f>_xlfn.LET(_xlpm.d,_xlfn.XLOOKUP(M2283,'[1]Birth Dates'!$A:$A,'[1]Birth Dates'!$B:$B,"",0),IF(_xlpm.d=0,"",_xlpm.d))</f>
        <v/>
      </c>
      <c r="P2283" s="196">
        <f>IF(OR(O2283="",A2283="",NOT(ISNUMBER(O2283)),O2283&gt;A2283),"",DATEDIF(O2283,A2283,"Y")&amp;" years, "&amp;DATEDIF(O2283,A2283,"YM")&amp;" months, "&amp;DATEDIF(O2283,A2283,"MD")&amp;" days")</f>
        <v/>
      </c>
      <c r="S2283" s="196">
        <f>_xlfn.LET(_xlpm.d,_xlfn.XLOOKUP(Q2283,'[1]Birth Dates'!$A:$A,'[1]Birth Dates'!$B:$B,"",0),IF(_xlpm.d=0,"",_xlpm.d))</f>
        <v/>
      </c>
      <c r="T2283" s="196">
        <f>IF(OR(S2283="",A2283="",NOT(ISNUMBER(S2283)),S2283&gt;A2283),"",DATEDIF(S2283,A2283,"Y")&amp;" years, "&amp;DATEDIF(S2283,A2283,"YM")&amp;" months, "&amp;DATEDIF(S2283,A2283,"MD")&amp;" days")</f>
        <v/>
      </c>
      <c r="W2283" s="196">
        <f>_xlfn.LET(_xlpm.d,_xlfn.XLOOKUP(U2283,'[1]Birth Dates'!$A:$A,'[1]Birth Dates'!$B:$B,"",0),IF(_xlpm.d=0,"",_xlpm.d))</f>
        <v/>
      </c>
      <c r="X2283" s="196">
        <f>IF(OR(W2283="",A2283="",NOT(ISNUMBER(W2283)),W2283&gt;A2283),"",DATEDIF(W2283,A2283,"Y")&amp;" years, "&amp;DATEDIF(W2283,A2283,"YM")&amp;" months, "&amp;DATEDIF(W2283,A2283,"MD")&amp;" days")</f>
        <v/>
      </c>
      <c r="AR2283" s="175">
        <f>IF($B2283="","",TEXT($A2283,"yyyymmdd")&amp;"_P"&amp;$C2283&amp;"_C"&amp;$F2283&amp;"_"&amp;TRIM(RIGHT(SUBSTITUTE(TRIM(SUBSTITUTE($M2283,CHAR(160)," "))," ",REPT(" ",60)),60))&amp;IF($Q2283="","","-"&amp;TRIM(RIGHT(SUBSTITUTE(TRIM(SUBSTITUTE($Q2283,CHAR(160)," "))," ",REPT(" ",60)),60)))&amp;IF($U2283="","","-"&amp;TRIM(RIGHT(SUBSTITUTE(TRIM(SUBSTITUTE($U2283,CHAR(160)," "))," ",REPT(" ",60)),60)))&amp;".jpg")</f>
        <v/>
      </c>
    </row>
    <row r="2284" ht="14" customHeight="1">
      <c r="O2284" s="196">
        <f>_xlfn.LET(_xlpm.d,_xlfn.XLOOKUP(M2284,'[1]Birth Dates'!$A:$A,'[1]Birth Dates'!$B:$B,"",0),IF(_xlpm.d=0,"",_xlpm.d))</f>
        <v/>
      </c>
      <c r="P2284" s="196">
        <f>IF(OR(O2284="",A2284="",NOT(ISNUMBER(O2284)),O2284&gt;A2284),"",DATEDIF(O2284,A2284,"Y")&amp;" years, "&amp;DATEDIF(O2284,A2284,"YM")&amp;" months, "&amp;DATEDIF(O2284,A2284,"MD")&amp;" days")</f>
        <v/>
      </c>
      <c r="S2284" s="196">
        <f>_xlfn.LET(_xlpm.d,_xlfn.XLOOKUP(Q2284,'[1]Birth Dates'!$A:$A,'[1]Birth Dates'!$B:$B,"",0),IF(_xlpm.d=0,"",_xlpm.d))</f>
        <v/>
      </c>
      <c r="T2284" s="196">
        <f>IF(OR(S2284="",A2284="",NOT(ISNUMBER(S2284)),S2284&gt;A2284),"",DATEDIF(S2284,A2284,"Y")&amp;" years, "&amp;DATEDIF(S2284,A2284,"YM")&amp;" months, "&amp;DATEDIF(S2284,A2284,"MD")&amp;" days")</f>
        <v/>
      </c>
      <c r="W2284" s="196">
        <f>_xlfn.LET(_xlpm.d,_xlfn.XLOOKUP(U2284,'[1]Birth Dates'!$A:$A,'[1]Birth Dates'!$B:$B,"",0),IF(_xlpm.d=0,"",_xlpm.d))</f>
        <v/>
      </c>
      <c r="X2284" s="196">
        <f>IF(OR(W2284="",A2284="",NOT(ISNUMBER(W2284)),W2284&gt;A2284),"",DATEDIF(W2284,A2284,"Y")&amp;" years, "&amp;DATEDIF(W2284,A2284,"YM")&amp;" months, "&amp;DATEDIF(W2284,A2284,"MD")&amp;" days")</f>
        <v/>
      </c>
      <c r="AR2284" s="175">
        <f>IF($B2284="","",TEXT($A2284,"yyyymmdd")&amp;"_P"&amp;$C2284&amp;"_C"&amp;$F2284&amp;"_"&amp;TRIM(RIGHT(SUBSTITUTE(TRIM(SUBSTITUTE($M2284,CHAR(160)," "))," ",REPT(" ",60)),60))&amp;IF($Q2284="","","-"&amp;TRIM(RIGHT(SUBSTITUTE(TRIM(SUBSTITUTE($Q2284,CHAR(160)," "))," ",REPT(" ",60)),60)))&amp;IF($U2284="","","-"&amp;TRIM(RIGHT(SUBSTITUTE(TRIM(SUBSTITUTE($U2284,CHAR(160)," "))," ",REPT(" ",60)),60)))&amp;".jpg")</f>
        <v/>
      </c>
    </row>
    <row r="2285" ht="14" customHeight="1">
      <c r="O2285" s="196">
        <f>_xlfn.LET(_xlpm.d,_xlfn.XLOOKUP(M2285,'[1]Birth Dates'!$A:$A,'[1]Birth Dates'!$B:$B,"",0),IF(_xlpm.d=0,"",_xlpm.d))</f>
        <v/>
      </c>
      <c r="P2285" s="196">
        <f>IF(OR(O2285="",A2285="",NOT(ISNUMBER(O2285)),O2285&gt;A2285),"",DATEDIF(O2285,A2285,"Y")&amp;" years, "&amp;DATEDIF(O2285,A2285,"YM")&amp;" months, "&amp;DATEDIF(O2285,A2285,"MD")&amp;" days")</f>
        <v/>
      </c>
      <c r="S2285" s="196">
        <f>_xlfn.LET(_xlpm.d,_xlfn.XLOOKUP(Q2285,'[1]Birth Dates'!$A:$A,'[1]Birth Dates'!$B:$B,"",0),IF(_xlpm.d=0,"",_xlpm.d))</f>
        <v/>
      </c>
      <c r="T2285" s="196">
        <f>IF(OR(S2285="",A2285="",NOT(ISNUMBER(S2285)),S2285&gt;A2285),"",DATEDIF(S2285,A2285,"Y")&amp;" years, "&amp;DATEDIF(S2285,A2285,"YM")&amp;" months, "&amp;DATEDIF(S2285,A2285,"MD")&amp;" days")</f>
        <v/>
      </c>
      <c r="W2285" s="196">
        <f>_xlfn.LET(_xlpm.d,_xlfn.XLOOKUP(U2285,'[1]Birth Dates'!$A:$A,'[1]Birth Dates'!$B:$B,"",0),IF(_xlpm.d=0,"",_xlpm.d))</f>
        <v/>
      </c>
      <c r="X2285" s="196">
        <f>IF(OR(W2285="",A2285="",NOT(ISNUMBER(W2285)),W2285&gt;A2285),"",DATEDIF(W2285,A2285,"Y")&amp;" years, "&amp;DATEDIF(W2285,A2285,"YM")&amp;" months, "&amp;DATEDIF(W2285,A2285,"MD")&amp;" days")</f>
        <v/>
      </c>
      <c r="AR2285" s="175">
        <f>IF($B2285="","",TEXT($A2285,"yyyymmdd")&amp;"_P"&amp;$C2285&amp;"_C"&amp;$F2285&amp;"_"&amp;TRIM(RIGHT(SUBSTITUTE(TRIM(SUBSTITUTE($M2285,CHAR(160)," "))," ",REPT(" ",60)),60))&amp;IF($Q2285="","","-"&amp;TRIM(RIGHT(SUBSTITUTE(TRIM(SUBSTITUTE($Q2285,CHAR(160)," "))," ",REPT(" ",60)),60)))&amp;IF($U2285="","","-"&amp;TRIM(RIGHT(SUBSTITUTE(TRIM(SUBSTITUTE($U2285,CHAR(160)," "))," ",REPT(" ",60)),60)))&amp;".jpg")</f>
        <v/>
      </c>
    </row>
    <row r="2286" ht="14" customHeight="1">
      <c r="O2286" s="196">
        <f>_xlfn.LET(_xlpm.d,_xlfn.XLOOKUP(M2286,'[1]Birth Dates'!$A:$A,'[1]Birth Dates'!$B:$B,"",0),IF(_xlpm.d=0,"",_xlpm.d))</f>
        <v/>
      </c>
      <c r="P2286" s="196">
        <f>IF(OR(O2286="",A2286="",NOT(ISNUMBER(O2286)),O2286&gt;A2286),"",DATEDIF(O2286,A2286,"Y")&amp;" years, "&amp;DATEDIF(O2286,A2286,"YM")&amp;" months, "&amp;DATEDIF(O2286,A2286,"MD")&amp;" days")</f>
        <v/>
      </c>
      <c r="S2286" s="196">
        <f>_xlfn.LET(_xlpm.d,_xlfn.XLOOKUP(Q2286,'[1]Birth Dates'!$A:$A,'[1]Birth Dates'!$B:$B,"",0),IF(_xlpm.d=0,"",_xlpm.d))</f>
        <v/>
      </c>
      <c r="T2286" s="196">
        <f>IF(OR(S2286="",A2286="",NOT(ISNUMBER(S2286)),S2286&gt;A2286),"",DATEDIF(S2286,A2286,"Y")&amp;" years, "&amp;DATEDIF(S2286,A2286,"YM")&amp;" months, "&amp;DATEDIF(S2286,A2286,"MD")&amp;" days")</f>
        <v/>
      </c>
      <c r="W2286" s="196">
        <f>_xlfn.LET(_xlpm.d,_xlfn.XLOOKUP(U2286,'[1]Birth Dates'!$A:$A,'[1]Birth Dates'!$B:$B,"",0),IF(_xlpm.d=0,"",_xlpm.d))</f>
        <v/>
      </c>
      <c r="X2286" s="196">
        <f>IF(OR(W2286="",A2286="",NOT(ISNUMBER(W2286)),W2286&gt;A2286),"",DATEDIF(W2286,A2286,"Y")&amp;" years, "&amp;DATEDIF(W2286,A2286,"YM")&amp;" months, "&amp;DATEDIF(W2286,A2286,"MD")&amp;" days")</f>
        <v/>
      </c>
      <c r="AR2286" s="175">
        <f>IF($B2286="","",TEXT($A2286,"yyyymmdd")&amp;"_P"&amp;$C2286&amp;"_C"&amp;$F2286&amp;"_"&amp;TRIM(RIGHT(SUBSTITUTE(TRIM(SUBSTITUTE($M2286,CHAR(160)," "))," ",REPT(" ",60)),60))&amp;IF($Q2286="","","-"&amp;TRIM(RIGHT(SUBSTITUTE(TRIM(SUBSTITUTE($Q2286,CHAR(160)," "))," ",REPT(" ",60)),60)))&amp;IF($U2286="","","-"&amp;TRIM(RIGHT(SUBSTITUTE(TRIM(SUBSTITUTE($U2286,CHAR(160)," "))," ",REPT(" ",60)),60)))&amp;".jpg")</f>
        <v/>
      </c>
    </row>
    <row r="2287" ht="14" customHeight="1">
      <c r="O2287" s="196">
        <f>_xlfn.LET(_xlpm.d,_xlfn.XLOOKUP(M2287,'[1]Birth Dates'!$A:$A,'[1]Birth Dates'!$B:$B,"",0),IF(_xlpm.d=0,"",_xlpm.d))</f>
        <v/>
      </c>
      <c r="P2287" s="196">
        <f>IF(OR(O2287="",A2287="",NOT(ISNUMBER(O2287)),O2287&gt;A2287),"",DATEDIF(O2287,A2287,"Y")&amp;" years, "&amp;DATEDIF(O2287,A2287,"YM")&amp;" months, "&amp;DATEDIF(O2287,A2287,"MD")&amp;" days")</f>
        <v/>
      </c>
      <c r="S2287" s="196">
        <f>_xlfn.LET(_xlpm.d,_xlfn.XLOOKUP(Q2287,'[1]Birth Dates'!$A:$A,'[1]Birth Dates'!$B:$B,"",0),IF(_xlpm.d=0,"",_xlpm.d))</f>
        <v/>
      </c>
      <c r="T2287" s="196">
        <f>IF(OR(S2287="",A2287="",NOT(ISNUMBER(S2287)),S2287&gt;A2287),"",DATEDIF(S2287,A2287,"Y")&amp;" years, "&amp;DATEDIF(S2287,A2287,"YM")&amp;" months, "&amp;DATEDIF(S2287,A2287,"MD")&amp;" days")</f>
        <v/>
      </c>
      <c r="W2287" s="196">
        <f>_xlfn.LET(_xlpm.d,_xlfn.XLOOKUP(U2287,'[1]Birth Dates'!$A:$A,'[1]Birth Dates'!$B:$B,"",0),IF(_xlpm.d=0,"",_xlpm.d))</f>
        <v/>
      </c>
      <c r="X2287" s="196">
        <f>IF(OR(W2287="",A2287="",NOT(ISNUMBER(W2287)),W2287&gt;A2287),"",DATEDIF(W2287,A2287,"Y")&amp;" years, "&amp;DATEDIF(W2287,A2287,"YM")&amp;" months, "&amp;DATEDIF(W2287,A2287,"MD")&amp;" days")</f>
        <v/>
      </c>
      <c r="AR2287" s="175">
        <f>IF($B2287="","",TEXT($A2287,"yyyymmdd")&amp;"_P"&amp;$C2287&amp;"_C"&amp;$F2287&amp;"_"&amp;TRIM(RIGHT(SUBSTITUTE(TRIM(SUBSTITUTE($M2287,CHAR(160)," "))," ",REPT(" ",60)),60))&amp;IF($Q2287="","","-"&amp;TRIM(RIGHT(SUBSTITUTE(TRIM(SUBSTITUTE($Q2287,CHAR(160)," "))," ",REPT(" ",60)),60)))&amp;IF($U2287="","","-"&amp;TRIM(RIGHT(SUBSTITUTE(TRIM(SUBSTITUTE($U2287,CHAR(160)," "))," ",REPT(" ",60)),60)))&amp;".jpg")</f>
        <v/>
      </c>
    </row>
    <row r="2288" ht="14" customHeight="1">
      <c r="O2288" s="196">
        <f>_xlfn.LET(_xlpm.d,_xlfn.XLOOKUP(M2288,'[1]Birth Dates'!$A:$A,'[1]Birth Dates'!$B:$B,"",0),IF(_xlpm.d=0,"",_xlpm.d))</f>
        <v/>
      </c>
      <c r="P2288" s="196">
        <f>IF(OR(O2288="",A2288="",NOT(ISNUMBER(O2288)),O2288&gt;A2288),"",DATEDIF(O2288,A2288,"Y")&amp;" years, "&amp;DATEDIF(O2288,A2288,"YM")&amp;" months, "&amp;DATEDIF(O2288,A2288,"MD")&amp;" days")</f>
        <v/>
      </c>
      <c r="S2288" s="196">
        <f>_xlfn.LET(_xlpm.d,_xlfn.XLOOKUP(Q2288,'[1]Birth Dates'!$A:$A,'[1]Birth Dates'!$B:$B,"",0),IF(_xlpm.d=0,"",_xlpm.d))</f>
        <v/>
      </c>
      <c r="T2288" s="196">
        <f>IF(OR(S2288="",A2288="",NOT(ISNUMBER(S2288)),S2288&gt;A2288),"",DATEDIF(S2288,A2288,"Y")&amp;" years, "&amp;DATEDIF(S2288,A2288,"YM")&amp;" months, "&amp;DATEDIF(S2288,A2288,"MD")&amp;" days")</f>
        <v/>
      </c>
      <c r="W2288" s="196">
        <f>_xlfn.LET(_xlpm.d,_xlfn.XLOOKUP(U2288,'[1]Birth Dates'!$A:$A,'[1]Birth Dates'!$B:$B,"",0),IF(_xlpm.d=0,"",_xlpm.d))</f>
        <v/>
      </c>
      <c r="X2288" s="196">
        <f>IF(OR(W2288="",A2288="",NOT(ISNUMBER(W2288)),W2288&gt;A2288),"",DATEDIF(W2288,A2288,"Y")&amp;" years, "&amp;DATEDIF(W2288,A2288,"YM")&amp;" months, "&amp;DATEDIF(W2288,A2288,"MD")&amp;" days")</f>
        <v/>
      </c>
      <c r="AR2288" s="175">
        <f>IF($B2288="","",TEXT($A2288,"yyyymmdd")&amp;"_P"&amp;$C2288&amp;"_C"&amp;$F2288&amp;"_"&amp;TRIM(RIGHT(SUBSTITUTE(TRIM(SUBSTITUTE($M2288,CHAR(160)," "))," ",REPT(" ",60)),60))&amp;IF($Q2288="","","-"&amp;TRIM(RIGHT(SUBSTITUTE(TRIM(SUBSTITUTE($Q2288,CHAR(160)," "))," ",REPT(" ",60)),60)))&amp;IF($U2288="","","-"&amp;TRIM(RIGHT(SUBSTITUTE(TRIM(SUBSTITUTE($U2288,CHAR(160)," "))," ",REPT(" ",60)),60)))&amp;".jpg")</f>
        <v/>
      </c>
    </row>
    <row r="2289" ht="14" customHeight="1">
      <c r="O2289" s="196">
        <f>_xlfn.LET(_xlpm.d,_xlfn.XLOOKUP(M2289,'[1]Birth Dates'!$A:$A,'[1]Birth Dates'!$B:$B,"",0),IF(_xlpm.d=0,"",_xlpm.d))</f>
        <v/>
      </c>
      <c r="P2289" s="196">
        <f>IF(OR(O2289="",A2289="",NOT(ISNUMBER(O2289)),O2289&gt;A2289),"",DATEDIF(O2289,A2289,"Y")&amp;" years, "&amp;DATEDIF(O2289,A2289,"YM")&amp;" months, "&amp;DATEDIF(O2289,A2289,"MD")&amp;" days")</f>
        <v/>
      </c>
      <c r="S2289" s="196">
        <f>_xlfn.LET(_xlpm.d,_xlfn.XLOOKUP(Q2289,'[1]Birth Dates'!$A:$A,'[1]Birth Dates'!$B:$B,"",0),IF(_xlpm.d=0,"",_xlpm.d))</f>
        <v/>
      </c>
      <c r="T2289" s="196">
        <f>IF(OR(S2289="",A2289="",NOT(ISNUMBER(S2289)),S2289&gt;A2289),"",DATEDIF(S2289,A2289,"Y")&amp;" years, "&amp;DATEDIF(S2289,A2289,"YM")&amp;" months, "&amp;DATEDIF(S2289,A2289,"MD")&amp;" days")</f>
        <v/>
      </c>
      <c r="W2289" s="196">
        <f>_xlfn.LET(_xlpm.d,_xlfn.XLOOKUP(U2289,'[1]Birth Dates'!$A:$A,'[1]Birth Dates'!$B:$B,"",0),IF(_xlpm.d=0,"",_xlpm.d))</f>
        <v/>
      </c>
      <c r="X2289" s="196">
        <f>IF(OR(W2289="",A2289="",NOT(ISNUMBER(W2289)),W2289&gt;A2289),"",DATEDIF(W2289,A2289,"Y")&amp;" years, "&amp;DATEDIF(W2289,A2289,"YM")&amp;" months, "&amp;DATEDIF(W2289,A2289,"MD")&amp;" days")</f>
        <v/>
      </c>
      <c r="AR2289" s="175">
        <f>IF($B2289="","",TEXT($A2289,"yyyymmdd")&amp;"_P"&amp;$C2289&amp;"_C"&amp;$F2289&amp;"_"&amp;TRIM(RIGHT(SUBSTITUTE(TRIM(SUBSTITUTE($M2289,CHAR(160)," "))," ",REPT(" ",60)),60))&amp;IF($Q2289="","","-"&amp;TRIM(RIGHT(SUBSTITUTE(TRIM(SUBSTITUTE($Q2289,CHAR(160)," "))," ",REPT(" ",60)),60)))&amp;IF($U2289="","","-"&amp;TRIM(RIGHT(SUBSTITUTE(TRIM(SUBSTITUTE($U2289,CHAR(160)," "))," ",REPT(" ",60)),60)))&amp;".jpg")</f>
        <v/>
      </c>
    </row>
    <row r="2290" ht="14" customHeight="1">
      <c r="O2290" s="196">
        <f>_xlfn.LET(_xlpm.d,_xlfn.XLOOKUP(M2290,'[1]Birth Dates'!$A:$A,'[1]Birth Dates'!$B:$B,"",0),IF(_xlpm.d=0,"",_xlpm.d))</f>
        <v/>
      </c>
      <c r="P2290" s="196">
        <f>IF(OR(O2290="",A2290="",NOT(ISNUMBER(O2290)),O2290&gt;A2290),"",DATEDIF(O2290,A2290,"Y")&amp;" years, "&amp;DATEDIF(O2290,A2290,"YM")&amp;" months, "&amp;DATEDIF(O2290,A2290,"MD")&amp;" days")</f>
        <v/>
      </c>
      <c r="S2290" s="196">
        <f>_xlfn.LET(_xlpm.d,_xlfn.XLOOKUP(Q2290,'[1]Birth Dates'!$A:$A,'[1]Birth Dates'!$B:$B,"",0),IF(_xlpm.d=0,"",_xlpm.d))</f>
        <v/>
      </c>
      <c r="T2290" s="196">
        <f>IF(OR(S2290="",A2290="",NOT(ISNUMBER(S2290)),S2290&gt;A2290),"",DATEDIF(S2290,A2290,"Y")&amp;" years, "&amp;DATEDIF(S2290,A2290,"YM")&amp;" months, "&amp;DATEDIF(S2290,A2290,"MD")&amp;" days")</f>
        <v/>
      </c>
      <c r="W2290" s="196">
        <f>_xlfn.LET(_xlpm.d,_xlfn.XLOOKUP(U2290,'[1]Birth Dates'!$A:$A,'[1]Birth Dates'!$B:$B,"",0),IF(_xlpm.d=0,"",_xlpm.d))</f>
        <v/>
      </c>
      <c r="X2290" s="196">
        <f>IF(OR(W2290="",A2290="",NOT(ISNUMBER(W2290)),W2290&gt;A2290),"",DATEDIF(W2290,A2290,"Y")&amp;" years, "&amp;DATEDIF(W2290,A2290,"YM")&amp;" months, "&amp;DATEDIF(W2290,A2290,"MD")&amp;" days")</f>
        <v/>
      </c>
      <c r="AR2290" s="175">
        <f>IF($B2290="","",TEXT($A2290,"yyyymmdd")&amp;"_P"&amp;$C2290&amp;"_C"&amp;$F2290&amp;"_"&amp;TRIM(RIGHT(SUBSTITUTE(TRIM(SUBSTITUTE($M2290,CHAR(160)," "))," ",REPT(" ",60)),60))&amp;IF($Q2290="","","-"&amp;TRIM(RIGHT(SUBSTITUTE(TRIM(SUBSTITUTE($Q2290,CHAR(160)," "))," ",REPT(" ",60)),60)))&amp;IF($U2290="","","-"&amp;TRIM(RIGHT(SUBSTITUTE(TRIM(SUBSTITUTE($U2290,CHAR(160)," "))," ",REPT(" ",60)),60)))&amp;".jpg")</f>
        <v/>
      </c>
    </row>
    <row r="2291" ht="14" customHeight="1">
      <c r="O2291" s="196">
        <f>_xlfn.LET(_xlpm.d,_xlfn.XLOOKUP(M2291,'[1]Birth Dates'!$A:$A,'[1]Birth Dates'!$B:$B,"",0),IF(_xlpm.d=0,"",_xlpm.d))</f>
        <v/>
      </c>
      <c r="P2291" s="196">
        <f>IF(OR(O2291="",A2291="",NOT(ISNUMBER(O2291)),O2291&gt;A2291),"",DATEDIF(O2291,A2291,"Y")&amp;" years, "&amp;DATEDIF(O2291,A2291,"YM")&amp;" months, "&amp;DATEDIF(O2291,A2291,"MD")&amp;" days")</f>
        <v/>
      </c>
      <c r="S2291" s="196">
        <f>_xlfn.LET(_xlpm.d,_xlfn.XLOOKUP(Q2291,'[1]Birth Dates'!$A:$A,'[1]Birth Dates'!$B:$B,"",0),IF(_xlpm.d=0,"",_xlpm.d))</f>
        <v/>
      </c>
      <c r="T2291" s="196">
        <f>IF(OR(S2291="",A2291="",NOT(ISNUMBER(S2291)),S2291&gt;A2291),"",DATEDIF(S2291,A2291,"Y")&amp;" years, "&amp;DATEDIF(S2291,A2291,"YM")&amp;" months, "&amp;DATEDIF(S2291,A2291,"MD")&amp;" days")</f>
        <v/>
      </c>
      <c r="W2291" s="196">
        <f>_xlfn.LET(_xlpm.d,_xlfn.XLOOKUP(U2291,'[1]Birth Dates'!$A:$A,'[1]Birth Dates'!$B:$B,"",0),IF(_xlpm.d=0,"",_xlpm.d))</f>
        <v/>
      </c>
      <c r="X2291" s="196">
        <f>IF(OR(W2291="",A2291="",NOT(ISNUMBER(W2291)),W2291&gt;A2291),"",DATEDIF(W2291,A2291,"Y")&amp;" years, "&amp;DATEDIF(W2291,A2291,"YM")&amp;" months, "&amp;DATEDIF(W2291,A2291,"MD")&amp;" days")</f>
        <v/>
      </c>
      <c r="AR2291" s="175">
        <f>IF($B2291="","",TEXT($A2291,"yyyymmdd")&amp;"_P"&amp;$C2291&amp;"_C"&amp;$F2291&amp;"_"&amp;TRIM(RIGHT(SUBSTITUTE(TRIM(SUBSTITUTE($M2291,CHAR(160)," "))," ",REPT(" ",60)),60))&amp;IF($Q2291="","","-"&amp;TRIM(RIGHT(SUBSTITUTE(TRIM(SUBSTITUTE($Q2291,CHAR(160)," "))," ",REPT(" ",60)),60)))&amp;IF($U2291="","","-"&amp;TRIM(RIGHT(SUBSTITUTE(TRIM(SUBSTITUTE($U2291,CHAR(160)," "))," ",REPT(" ",60)),60)))&amp;".jpg")</f>
        <v/>
      </c>
    </row>
    <row r="2292" ht="14" customHeight="1">
      <c r="O2292" s="196">
        <f>_xlfn.LET(_xlpm.d,_xlfn.XLOOKUP(M2292,'[1]Birth Dates'!$A:$A,'[1]Birth Dates'!$B:$B,"",0),IF(_xlpm.d=0,"",_xlpm.d))</f>
        <v/>
      </c>
      <c r="P2292" s="196">
        <f>IF(OR(O2292="",A2292="",NOT(ISNUMBER(O2292)),O2292&gt;A2292),"",DATEDIF(O2292,A2292,"Y")&amp;" years, "&amp;DATEDIF(O2292,A2292,"YM")&amp;" months, "&amp;DATEDIF(O2292,A2292,"MD")&amp;" days")</f>
        <v/>
      </c>
      <c r="S2292" s="196">
        <f>_xlfn.LET(_xlpm.d,_xlfn.XLOOKUP(Q2292,'[1]Birth Dates'!$A:$A,'[1]Birth Dates'!$B:$B,"",0),IF(_xlpm.d=0,"",_xlpm.d))</f>
        <v/>
      </c>
      <c r="T2292" s="196">
        <f>IF(OR(S2292="",A2292="",NOT(ISNUMBER(S2292)),S2292&gt;A2292),"",DATEDIF(S2292,A2292,"Y")&amp;" years, "&amp;DATEDIF(S2292,A2292,"YM")&amp;" months, "&amp;DATEDIF(S2292,A2292,"MD")&amp;" days")</f>
        <v/>
      </c>
      <c r="W2292" s="196">
        <f>_xlfn.LET(_xlpm.d,_xlfn.XLOOKUP(U2292,'[1]Birth Dates'!$A:$A,'[1]Birth Dates'!$B:$B,"",0),IF(_xlpm.d=0,"",_xlpm.d))</f>
        <v/>
      </c>
      <c r="X2292" s="196">
        <f>IF(OR(W2292="",A2292="",NOT(ISNUMBER(W2292)),W2292&gt;A2292),"",DATEDIF(W2292,A2292,"Y")&amp;" years, "&amp;DATEDIF(W2292,A2292,"YM")&amp;" months, "&amp;DATEDIF(W2292,A2292,"MD")&amp;" days")</f>
        <v/>
      </c>
      <c r="AR2292" s="175">
        <f>IF($B2292="","",TEXT($A2292,"yyyymmdd")&amp;"_P"&amp;$C2292&amp;"_C"&amp;$F2292&amp;"_"&amp;TRIM(RIGHT(SUBSTITUTE(TRIM(SUBSTITUTE($M2292,CHAR(160)," "))," ",REPT(" ",60)),60))&amp;IF($Q2292="","","-"&amp;TRIM(RIGHT(SUBSTITUTE(TRIM(SUBSTITUTE($Q2292,CHAR(160)," "))," ",REPT(" ",60)),60)))&amp;IF($U2292="","","-"&amp;TRIM(RIGHT(SUBSTITUTE(TRIM(SUBSTITUTE($U2292,CHAR(160)," "))," ",REPT(" ",60)),60)))&amp;".jpg")</f>
        <v/>
      </c>
    </row>
    <row r="2293" ht="14" customHeight="1">
      <c r="O2293" s="196">
        <f>_xlfn.LET(_xlpm.d,_xlfn.XLOOKUP(M2293,'[1]Birth Dates'!$A:$A,'[1]Birth Dates'!$B:$B,"",0),IF(_xlpm.d=0,"",_xlpm.d))</f>
        <v/>
      </c>
      <c r="P2293" s="196">
        <f>IF(OR(O2293="",A2293="",NOT(ISNUMBER(O2293)),O2293&gt;A2293),"",DATEDIF(O2293,A2293,"Y")&amp;" years, "&amp;DATEDIF(O2293,A2293,"YM")&amp;" months, "&amp;DATEDIF(O2293,A2293,"MD")&amp;" days")</f>
        <v/>
      </c>
      <c r="S2293" s="196">
        <f>_xlfn.LET(_xlpm.d,_xlfn.XLOOKUP(Q2293,'[1]Birth Dates'!$A:$A,'[1]Birth Dates'!$B:$B,"",0),IF(_xlpm.d=0,"",_xlpm.d))</f>
        <v/>
      </c>
      <c r="T2293" s="196">
        <f>IF(OR(S2293="",A2293="",NOT(ISNUMBER(S2293)),S2293&gt;A2293),"",DATEDIF(S2293,A2293,"Y")&amp;" years, "&amp;DATEDIF(S2293,A2293,"YM")&amp;" months, "&amp;DATEDIF(S2293,A2293,"MD")&amp;" days")</f>
        <v/>
      </c>
      <c r="W2293" s="196">
        <f>_xlfn.LET(_xlpm.d,_xlfn.XLOOKUP(U2293,'[1]Birth Dates'!$A:$A,'[1]Birth Dates'!$B:$B,"",0),IF(_xlpm.d=0,"",_xlpm.d))</f>
        <v/>
      </c>
      <c r="X2293" s="196">
        <f>IF(OR(W2293="",A2293="",NOT(ISNUMBER(W2293)),W2293&gt;A2293),"",DATEDIF(W2293,A2293,"Y")&amp;" years, "&amp;DATEDIF(W2293,A2293,"YM")&amp;" months, "&amp;DATEDIF(W2293,A2293,"MD")&amp;" days")</f>
        <v/>
      </c>
      <c r="AR2293" s="175">
        <f>IF($B2293="","",TEXT($A2293,"yyyymmdd")&amp;"_P"&amp;$C2293&amp;"_C"&amp;$F2293&amp;"_"&amp;TRIM(RIGHT(SUBSTITUTE(TRIM(SUBSTITUTE($M2293,CHAR(160)," "))," ",REPT(" ",60)),60))&amp;IF($Q2293="","","-"&amp;TRIM(RIGHT(SUBSTITUTE(TRIM(SUBSTITUTE($Q2293,CHAR(160)," "))," ",REPT(" ",60)),60)))&amp;IF($U2293="","","-"&amp;TRIM(RIGHT(SUBSTITUTE(TRIM(SUBSTITUTE($U2293,CHAR(160)," "))," ",REPT(" ",60)),60)))&amp;".jpg")</f>
        <v/>
      </c>
    </row>
    <row r="2294" ht="14" customHeight="1">
      <c r="O2294" s="196">
        <f>_xlfn.LET(_xlpm.d,_xlfn.XLOOKUP(M2294,'[1]Birth Dates'!$A:$A,'[1]Birth Dates'!$B:$B,"",0),IF(_xlpm.d=0,"",_xlpm.d))</f>
        <v/>
      </c>
      <c r="P2294" s="196">
        <f>IF(OR(O2294="",A2294="",NOT(ISNUMBER(O2294)),O2294&gt;A2294),"",DATEDIF(O2294,A2294,"Y")&amp;" years, "&amp;DATEDIF(O2294,A2294,"YM")&amp;" months, "&amp;DATEDIF(O2294,A2294,"MD")&amp;" days")</f>
        <v/>
      </c>
      <c r="S2294" s="196">
        <f>_xlfn.LET(_xlpm.d,_xlfn.XLOOKUP(Q2294,'[1]Birth Dates'!$A:$A,'[1]Birth Dates'!$B:$B,"",0),IF(_xlpm.d=0,"",_xlpm.d))</f>
        <v/>
      </c>
      <c r="T2294" s="196">
        <f>IF(OR(S2294="",A2294="",NOT(ISNUMBER(S2294)),S2294&gt;A2294),"",DATEDIF(S2294,A2294,"Y")&amp;" years, "&amp;DATEDIF(S2294,A2294,"YM")&amp;" months, "&amp;DATEDIF(S2294,A2294,"MD")&amp;" days")</f>
        <v/>
      </c>
      <c r="W2294" s="196">
        <f>_xlfn.LET(_xlpm.d,_xlfn.XLOOKUP(U2294,'[1]Birth Dates'!$A:$A,'[1]Birth Dates'!$B:$B,"",0),IF(_xlpm.d=0,"",_xlpm.d))</f>
        <v/>
      </c>
      <c r="X2294" s="196">
        <f>IF(OR(W2294="",A2294="",NOT(ISNUMBER(W2294)),W2294&gt;A2294),"",DATEDIF(W2294,A2294,"Y")&amp;" years, "&amp;DATEDIF(W2294,A2294,"YM")&amp;" months, "&amp;DATEDIF(W2294,A2294,"MD")&amp;" days")</f>
        <v/>
      </c>
      <c r="AR2294" s="175">
        <f>IF($B2294="","",TEXT($A2294,"yyyymmdd")&amp;"_P"&amp;$C2294&amp;"_C"&amp;$F2294&amp;"_"&amp;TRIM(RIGHT(SUBSTITUTE(TRIM(SUBSTITUTE($M2294,CHAR(160)," "))," ",REPT(" ",60)),60))&amp;IF($Q2294="","","-"&amp;TRIM(RIGHT(SUBSTITUTE(TRIM(SUBSTITUTE($Q2294,CHAR(160)," "))," ",REPT(" ",60)),60)))&amp;IF($U2294="","","-"&amp;TRIM(RIGHT(SUBSTITUTE(TRIM(SUBSTITUTE($U2294,CHAR(160)," "))," ",REPT(" ",60)),60)))&amp;".jpg")</f>
        <v/>
      </c>
    </row>
    <row r="2295" ht="14" customHeight="1">
      <c r="O2295" s="196">
        <f>_xlfn.LET(_xlpm.d,_xlfn.XLOOKUP(M2295,'[1]Birth Dates'!$A:$A,'[1]Birth Dates'!$B:$B,"",0),IF(_xlpm.d=0,"",_xlpm.d))</f>
        <v/>
      </c>
      <c r="P2295" s="196">
        <f>IF(OR(O2295="",A2295="",NOT(ISNUMBER(O2295)),O2295&gt;A2295),"",DATEDIF(O2295,A2295,"Y")&amp;" years, "&amp;DATEDIF(O2295,A2295,"YM")&amp;" months, "&amp;DATEDIF(O2295,A2295,"MD")&amp;" days")</f>
        <v/>
      </c>
      <c r="S2295" s="196">
        <f>_xlfn.LET(_xlpm.d,_xlfn.XLOOKUP(Q2295,'[1]Birth Dates'!$A:$A,'[1]Birth Dates'!$B:$B,"",0),IF(_xlpm.d=0,"",_xlpm.d))</f>
        <v/>
      </c>
      <c r="T2295" s="196">
        <f>IF(OR(S2295="",A2295="",NOT(ISNUMBER(S2295)),S2295&gt;A2295),"",DATEDIF(S2295,A2295,"Y")&amp;" years, "&amp;DATEDIF(S2295,A2295,"YM")&amp;" months, "&amp;DATEDIF(S2295,A2295,"MD")&amp;" days")</f>
        <v/>
      </c>
      <c r="W2295" s="196">
        <f>_xlfn.LET(_xlpm.d,_xlfn.XLOOKUP(U2295,'[1]Birth Dates'!$A:$A,'[1]Birth Dates'!$B:$B,"",0),IF(_xlpm.d=0,"",_xlpm.d))</f>
        <v/>
      </c>
      <c r="X2295" s="196">
        <f>IF(OR(W2295="",A2295="",NOT(ISNUMBER(W2295)),W2295&gt;A2295),"",DATEDIF(W2295,A2295,"Y")&amp;" years, "&amp;DATEDIF(W2295,A2295,"YM")&amp;" months, "&amp;DATEDIF(W2295,A2295,"MD")&amp;" days")</f>
        <v/>
      </c>
      <c r="AR2295" s="226">
        <f>IF($B2295="","",TEXT($A2295,"yyyymmdd")&amp;"_P"&amp;$C2295&amp;"_C"&amp;$F2295&amp;"_"&amp;TRIM(RIGHT(SUBSTITUTE(TRIM(SUBSTITUTE($M2295,CHAR(160)," "))," ",REPT(" ",60)),60))&amp;IF($Q2295="","","-"&amp;TRIM(RIGHT(SUBSTITUTE(TRIM(SUBSTITUTE($Q2295,CHAR(160)," "))," ",REPT(" ",60)),60)))&amp;IF($U2295="","","-"&amp;TRIM(RIGHT(SUBSTITUTE(TRIM(SUBSTITUTE($U2295,CHAR(160)," "))," ",REPT(" ",60)),60)))&amp;".jpg")</f>
        <v/>
      </c>
    </row>
    <row r="2296" ht="14" customHeight="1">
      <c r="O2296" s="196">
        <f>_xlfn.LET(_xlpm.d,_xlfn.XLOOKUP(M2296,'[1]Birth Dates'!$A:$A,'[1]Birth Dates'!$B:$B,"",0),IF(_xlpm.d=0,"",_xlpm.d))</f>
        <v/>
      </c>
      <c r="P2296" s="196">
        <f>IF(OR(O2296="",A2296="",NOT(ISNUMBER(O2296)),O2296&gt;A2296),"",DATEDIF(O2296,A2296,"Y")&amp;" years, "&amp;DATEDIF(O2296,A2296,"YM")&amp;" months, "&amp;DATEDIF(O2296,A2296,"MD")&amp;" days")</f>
        <v/>
      </c>
      <c r="S2296" s="196">
        <f>_xlfn.LET(_xlpm.d,_xlfn.XLOOKUP(Q2296,'[1]Birth Dates'!$A:$A,'[1]Birth Dates'!$B:$B,"",0),IF(_xlpm.d=0,"",_xlpm.d))</f>
        <v/>
      </c>
      <c r="T2296" s="196">
        <f>IF(OR(S2296="",A2296="",NOT(ISNUMBER(S2296)),S2296&gt;A2296),"",DATEDIF(S2296,A2296,"Y")&amp;" years, "&amp;DATEDIF(S2296,A2296,"YM")&amp;" months, "&amp;DATEDIF(S2296,A2296,"MD")&amp;" days")</f>
        <v/>
      </c>
      <c r="W2296" s="196">
        <f>_xlfn.LET(_xlpm.d,_xlfn.XLOOKUP(U2296,'[1]Birth Dates'!$A:$A,'[1]Birth Dates'!$B:$B,"",0),IF(_xlpm.d=0,"",_xlpm.d))</f>
        <v/>
      </c>
      <c r="X2296" s="196">
        <f>IF(OR(W2296="",A2296="",NOT(ISNUMBER(W2296)),W2296&gt;A2296),"",DATEDIF(W2296,A2296,"Y")&amp;" years, "&amp;DATEDIF(W2296,A2296,"YM")&amp;" months, "&amp;DATEDIF(W2296,A2296,"MD")&amp;" days")</f>
        <v/>
      </c>
      <c r="AR2296" s="175">
        <f>IF($B2296="","",TEXT($A2296,"yyyymmdd")&amp;"_P"&amp;$C2296&amp;"_C"&amp;$F2296&amp;"_"&amp;TRIM(RIGHT(SUBSTITUTE(TRIM(SUBSTITUTE($M2296,CHAR(160)," "))," ",REPT(" ",60)),60))&amp;IF($Q2296="","","-"&amp;TRIM(RIGHT(SUBSTITUTE(TRIM(SUBSTITUTE($Q2296,CHAR(160)," "))," ",REPT(" ",60)),60)))&amp;IF($U2296="","","-"&amp;TRIM(RIGHT(SUBSTITUTE(TRIM(SUBSTITUTE($U2296,CHAR(160)," "))," ",REPT(" ",60)),60)))&amp;".jpg")</f>
        <v/>
      </c>
    </row>
    <row r="2297" ht="14" customHeight="1">
      <c r="O2297" s="196">
        <f>_xlfn.LET(_xlpm.d,_xlfn.XLOOKUP(M2297,'[1]Birth Dates'!$A:$A,'[1]Birth Dates'!$B:$B,"",0),IF(_xlpm.d=0,"",_xlpm.d))</f>
        <v/>
      </c>
      <c r="P2297" s="196">
        <f>IF(OR(O2297="",A2297="",NOT(ISNUMBER(O2297)),O2297&gt;A2297),"",DATEDIF(O2297,A2297,"Y")&amp;" years, "&amp;DATEDIF(O2297,A2297,"YM")&amp;" months, "&amp;DATEDIF(O2297,A2297,"MD")&amp;" days")</f>
        <v/>
      </c>
      <c r="S2297" s="196">
        <f>_xlfn.LET(_xlpm.d,_xlfn.XLOOKUP(Q2297,'[1]Birth Dates'!$A:$A,'[1]Birth Dates'!$B:$B,"",0),IF(_xlpm.d=0,"",_xlpm.d))</f>
        <v/>
      </c>
      <c r="T2297" s="196">
        <f>IF(OR(S2297="",A2297="",NOT(ISNUMBER(S2297)),S2297&gt;A2297),"",DATEDIF(S2297,A2297,"Y")&amp;" years, "&amp;DATEDIF(S2297,A2297,"YM")&amp;" months, "&amp;DATEDIF(S2297,A2297,"MD")&amp;" days")</f>
        <v/>
      </c>
      <c r="W2297" s="196">
        <f>_xlfn.LET(_xlpm.d,_xlfn.XLOOKUP(U2297,'[1]Birth Dates'!$A:$A,'[1]Birth Dates'!$B:$B,"",0),IF(_xlpm.d=0,"",_xlpm.d))</f>
        <v/>
      </c>
      <c r="X2297" s="196">
        <f>IF(OR(W2297="",A2297="",NOT(ISNUMBER(W2297)),W2297&gt;A2297),"",DATEDIF(W2297,A2297,"Y")&amp;" years, "&amp;DATEDIF(W2297,A2297,"YM")&amp;" months, "&amp;DATEDIF(W2297,A2297,"MD")&amp;" days")</f>
        <v/>
      </c>
      <c r="AR2297" s="175">
        <f>IF($B2297="","",TEXT($A2297,"yyyymmdd")&amp;"_P"&amp;$C2297&amp;"_C"&amp;$F2297&amp;"_"&amp;TRIM(RIGHT(SUBSTITUTE(TRIM(SUBSTITUTE($M2297,CHAR(160)," "))," ",REPT(" ",60)),60))&amp;IF($Q2297="","","-"&amp;TRIM(RIGHT(SUBSTITUTE(TRIM(SUBSTITUTE($Q2297,CHAR(160)," "))," ",REPT(" ",60)),60)))&amp;IF($U2297="","","-"&amp;TRIM(RIGHT(SUBSTITUTE(TRIM(SUBSTITUTE($U2297,CHAR(160)," "))," ",REPT(" ",60)),60)))&amp;".jpg")</f>
        <v/>
      </c>
    </row>
    <row r="2298" ht="14" customHeight="1">
      <c r="O2298" s="196">
        <f>_xlfn.LET(_xlpm.d,_xlfn.XLOOKUP(M2298,'[1]Birth Dates'!$A:$A,'[1]Birth Dates'!$B:$B,"",0),IF(_xlpm.d=0,"",_xlpm.d))</f>
        <v/>
      </c>
      <c r="P2298" s="196">
        <f>IF(OR(O2298="",A2298="",NOT(ISNUMBER(O2298)),O2298&gt;A2298),"",DATEDIF(O2298,A2298,"Y")&amp;" years, "&amp;DATEDIF(O2298,A2298,"YM")&amp;" months, "&amp;DATEDIF(O2298,A2298,"MD")&amp;" days")</f>
        <v/>
      </c>
      <c r="S2298" s="196">
        <f>_xlfn.LET(_xlpm.d,_xlfn.XLOOKUP(Q2298,'[1]Birth Dates'!$A:$A,'[1]Birth Dates'!$B:$B,"",0),IF(_xlpm.d=0,"",_xlpm.d))</f>
        <v/>
      </c>
      <c r="T2298" s="196">
        <f>IF(OR(S2298="",A2298="",NOT(ISNUMBER(S2298)),S2298&gt;A2298),"",DATEDIF(S2298,A2298,"Y")&amp;" years, "&amp;DATEDIF(S2298,A2298,"YM")&amp;" months, "&amp;DATEDIF(S2298,A2298,"MD")&amp;" days")</f>
        <v/>
      </c>
      <c r="W2298" s="196">
        <f>_xlfn.LET(_xlpm.d,_xlfn.XLOOKUP(U2298,'[1]Birth Dates'!$A:$A,'[1]Birth Dates'!$B:$B,"",0),IF(_xlpm.d=0,"",_xlpm.d))</f>
        <v/>
      </c>
      <c r="X2298" s="196">
        <f>IF(OR(W2298="",A2298="",NOT(ISNUMBER(W2298)),W2298&gt;A2298),"",DATEDIF(W2298,A2298,"Y")&amp;" years, "&amp;DATEDIF(W2298,A2298,"YM")&amp;" months, "&amp;DATEDIF(W2298,A2298,"MD")&amp;" days")</f>
        <v/>
      </c>
      <c r="AR2298" s="175">
        <f>IF($B2298="","",TEXT($A2298,"yyyymmdd")&amp;"_P"&amp;$C2298&amp;"_C"&amp;$F2298&amp;"_"&amp;TRIM(RIGHT(SUBSTITUTE(TRIM(SUBSTITUTE($M2298,CHAR(160)," "))," ",REPT(" ",60)),60))&amp;IF($Q2298="","","-"&amp;TRIM(RIGHT(SUBSTITUTE(TRIM(SUBSTITUTE($Q2298,CHAR(160)," "))," ",REPT(" ",60)),60)))&amp;IF($U2298="","","-"&amp;TRIM(RIGHT(SUBSTITUTE(TRIM(SUBSTITUTE($U2298,CHAR(160)," "))," ",REPT(" ",60)),60)))&amp;".jpg")</f>
        <v/>
      </c>
    </row>
    <row r="2299" ht="14" customHeight="1">
      <c r="O2299" s="196">
        <f>_xlfn.LET(_xlpm.d,_xlfn.XLOOKUP(M2299,'[1]Birth Dates'!$A:$A,'[1]Birth Dates'!$B:$B,"",0),IF(_xlpm.d=0,"",_xlpm.d))</f>
        <v/>
      </c>
      <c r="P2299" s="196">
        <f>IF(OR(O2299="",A2299="",NOT(ISNUMBER(O2299)),O2299&gt;A2299),"",DATEDIF(O2299,A2299,"Y")&amp;" years, "&amp;DATEDIF(O2299,A2299,"YM")&amp;" months, "&amp;DATEDIF(O2299,A2299,"MD")&amp;" days")</f>
        <v/>
      </c>
      <c r="S2299" s="196">
        <f>_xlfn.LET(_xlpm.d,_xlfn.XLOOKUP(Q2299,'[1]Birth Dates'!$A:$A,'[1]Birth Dates'!$B:$B,"",0),IF(_xlpm.d=0,"",_xlpm.d))</f>
        <v/>
      </c>
      <c r="T2299" s="196">
        <f>IF(OR(S2299="",A2299="",NOT(ISNUMBER(S2299)),S2299&gt;A2299),"",DATEDIF(S2299,A2299,"Y")&amp;" years, "&amp;DATEDIF(S2299,A2299,"YM")&amp;" months, "&amp;DATEDIF(S2299,A2299,"MD")&amp;" days")</f>
        <v/>
      </c>
      <c r="W2299" s="196">
        <f>_xlfn.LET(_xlpm.d,_xlfn.XLOOKUP(U2299,'[1]Birth Dates'!$A:$A,'[1]Birth Dates'!$B:$B,"",0),IF(_xlpm.d=0,"",_xlpm.d))</f>
        <v/>
      </c>
      <c r="X2299" s="196">
        <f>IF(OR(W2299="",A2299="",NOT(ISNUMBER(W2299)),W2299&gt;A2299),"",DATEDIF(W2299,A2299,"Y")&amp;" years, "&amp;DATEDIF(W2299,A2299,"YM")&amp;" months, "&amp;DATEDIF(W2299,A2299,"MD")&amp;" days")</f>
        <v/>
      </c>
      <c r="AR2299" s="175">
        <f>IF($B2299="","",TEXT($A2299,"yyyymmdd")&amp;"_P"&amp;$C2299&amp;"_C"&amp;$F2299&amp;"_"&amp;TRIM(RIGHT(SUBSTITUTE(TRIM(SUBSTITUTE($M2299,CHAR(160)," "))," ",REPT(" ",60)),60))&amp;IF($Q2299="","","-"&amp;TRIM(RIGHT(SUBSTITUTE(TRIM(SUBSTITUTE($Q2299,CHAR(160)," "))," ",REPT(" ",60)),60)))&amp;IF($U2299="","","-"&amp;TRIM(RIGHT(SUBSTITUTE(TRIM(SUBSTITUTE($U2299,CHAR(160)," "))," ",REPT(" ",60)),60)))&amp;".jpg")</f>
        <v/>
      </c>
    </row>
    <row r="2300" ht="14" customHeight="1">
      <c r="O2300" s="196">
        <f>_xlfn.LET(_xlpm.d,_xlfn.XLOOKUP(M2300,'[1]Birth Dates'!$A:$A,'[1]Birth Dates'!$B:$B,"",0),IF(_xlpm.d=0,"",_xlpm.d))</f>
        <v/>
      </c>
      <c r="P2300" s="196">
        <f>IF(OR(O2300="",A2300="",NOT(ISNUMBER(O2300)),O2300&gt;A2300),"",DATEDIF(O2300,A2300,"Y")&amp;" years, "&amp;DATEDIF(O2300,A2300,"YM")&amp;" months, "&amp;DATEDIF(O2300,A2300,"MD")&amp;" days")</f>
        <v/>
      </c>
      <c r="S2300" s="196">
        <f>_xlfn.LET(_xlpm.d,_xlfn.XLOOKUP(Q2300,'[1]Birth Dates'!$A:$A,'[1]Birth Dates'!$B:$B,"",0),IF(_xlpm.d=0,"",_xlpm.d))</f>
        <v/>
      </c>
      <c r="T2300" s="196">
        <f>IF(OR(S2300="",A2300="",NOT(ISNUMBER(S2300)),S2300&gt;A2300),"",DATEDIF(S2300,A2300,"Y")&amp;" years, "&amp;DATEDIF(S2300,A2300,"YM")&amp;" months, "&amp;DATEDIF(S2300,A2300,"MD")&amp;" days")</f>
        <v/>
      </c>
      <c r="W2300" s="196">
        <f>_xlfn.LET(_xlpm.d,_xlfn.XLOOKUP(U2300,'[1]Birth Dates'!$A:$A,'[1]Birth Dates'!$B:$B,"",0),IF(_xlpm.d=0,"",_xlpm.d))</f>
        <v/>
      </c>
      <c r="X2300" s="196">
        <f>IF(OR(W2300="",A2300="",NOT(ISNUMBER(W2300)),W2300&gt;A2300),"",DATEDIF(W2300,A2300,"Y")&amp;" years, "&amp;DATEDIF(W2300,A2300,"YM")&amp;" months, "&amp;DATEDIF(W2300,A2300,"MD")&amp;" days")</f>
        <v/>
      </c>
      <c r="AR2300" s="175">
        <f>IF($B2300="","",TEXT($A2300,"yyyymmdd")&amp;"_P"&amp;$C2300&amp;"_C"&amp;$F2300&amp;"_"&amp;TRIM(RIGHT(SUBSTITUTE(TRIM(SUBSTITUTE($M2300,CHAR(160)," "))," ",REPT(" ",60)),60))&amp;IF($Q2300="","","-"&amp;TRIM(RIGHT(SUBSTITUTE(TRIM(SUBSTITUTE($Q2300,CHAR(160)," "))," ",REPT(" ",60)),60)))&amp;IF($U2300="","","-"&amp;TRIM(RIGHT(SUBSTITUTE(TRIM(SUBSTITUTE($U2300,CHAR(160)," "))," ",REPT(" ",60)),60)))&amp;".jpg")</f>
        <v/>
      </c>
    </row>
    <row r="2301" ht="14" customHeight="1">
      <c r="O2301" s="196">
        <f>_xlfn.LET(_xlpm.d,_xlfn.XLOOKUP(M2301,'[1]Birth Dates'!$A:$A,'[1]Birth Dates'!$B:$B,"",0),IF(_xlpm.d=0,"",_xlpm.d))</f>
        <v/>
      </c>
      <c r="P2301" s="196">
        <f>IF(OR(O2301="",A2301="",NOT(ISNUMBER(O2301)),O2301&gt;A2301),"",DATEDIF(O2301,A2301,"Y")&amp;" years, "&amp;DATEDIF(O2301,A2301,"YM")&amp;" months, "&amp;DATEDIF(O2301,A2301,"MD")&amp;" days")</f>
        <v/>
      </c>
      <c r="S2301" s="196">
        <f>_xlfn.LET(_xlpm.d,_xlfn.XLOOKUP(Q2301,'[1]Birth Dates'!$A:$A,'[1]Birth Dates'!$B:$B,"",0),IF(_xlpm.d=0,"",_xlpm.d))</f>
        <v/>
      </c>
      <c r="T2301" s="196">
        <f>IF(OR(S2301="",A2301="",NOT(ISNUMBER(S2301)),S2301&gt;A2301),"",DATEDIF(S2301,A2301,"Y")&amp;" years, "&amp;DATEDIF(S2301,A2301,"YM")&amp;" months, "&amp;DATEDIF(S2301,A2301,"MD")&amp;" days")</f>
        <v/>
      </c>
      <c r="W2301" s="196">
        <f>_xlfn.LET(_xlpm.d,_xlfn.XLOOKUP(U2301,'[1]Birth Dates'!$A:$A,'[1]Birth Dates'!$B:$B,"",0),IF(_xlpm.d=0,"",_xlpm.d))</f>
        <v/>
      </c>
      <c r="X2301" s="196">
        <f>IF(OR(W2301="",A2301="",NOT(ISNUMBER(W2301)),W2301&gt;A2301),"",DATEDIF(W2301,A2301,"Y")&amp;" years, "&amp;DATEDIF(W2301,A2301,"YM")&amp;" months, "&amp;DATEDIF(W2301,A2301,"MD")&amp;" days")</f>
        <v/>
      </c>
      <c r="AR2301" s="175">
        <f>IF($B2301="","",TEXT($A2301,"yyyymmdd")&amp;"_P"&amp;$C2301&amp;"_C"&amp;$F2301&amp;"_"&amp;TRIM(RIGHT(SUBSTITUTE(TRIM(SUBSTITUTE($M2301,CHAR(160)," "))," ",REPT(" ",60)),60))&amp;IF($Q2301="","","-"&amp;TRIM(RIGHT(SUBSTITUTE(TRIM(SUBSTITUTE($Q2301,CHAR(160)," "))," ",REPT(" ",60)),60)))&amp;IF($U2301="","","-"&amp;TRIM(RIGHT(SUBSTITUTE(TRIM(SUBSTITUTE($U2301,CHAR(160)," "))," ",REPT(" ",60)),60)))&amp;".jpg")</f>
        <v/>
      </c>
    </row>
    <row r="2302" ht="14" customHeight="1">
      <c r="O2302" s="196">
        <f>_xlfn.LET(_xlpm.d,_xlfn.XLOOKUP(M2302,'[1]Birth Dates'!$A:$A,'[1]Birth Dates'!$B:$B,"",0),IF(_xlpm.d=0,"",_xlpm.d))</f>
        <v/>
      </c>
      <c r="P2302" s="196">
        <f>IF(OR(O2302="",A2302="",NOT(ISNUMBER(O2302)),O2302&gt;A2302),"",DATEDIF(O2302,A2302,"Y")&amp;" years, "&amp;DATEDIF(O2302,A2302,"YM")&amp;" months, "&amp;DATEDIF(O2302,A2302,"MD")&amp;" days")</f>
        <v/>
      </c>
      <c r="S2302" s="196">
        <f>_xlfn.LET(_xlpm.d,_xlfn.XLOOKUP(Q2302,'[1]Birth Dates'!$A:$A,'[1]Birth Dates'!$B:$B,"",0),IF(_xlpm.d=0,"",_xlpm.d))</f>
        <v/>
      </c>
      <c r="T2302" s="196">
        <f>IF(OR(S2302="",A2302="",NOT(ISNUMBER(S2302)),S2302&gt;A2302),"",DATEDIF(S2302,A2302,"Y")&amp;" years, "&amp;DATEDIF(S2302,A2302,"YM")&amp;" months, "&amp;DATEDIF(S2302,A2302,"MD")&amp;" days")</f>
        <v/>
      </c>
      <c r="W2302" s="196">
        <f>_xlfn.LET(_xlpm.d,_xlfn.XLOOKUP(U2302,'[1]Birth Dates'!$A:$A,'[1]Birth Dates'!$B:$B,"",0),IF(_xlpm.d=0,"",_xlpm.d))</f>
        <v/>
      </c>
      <c r="X2302" s="196">
        <f>IF(OR(W2302="",A2302="",NOT(ISNUMBER(W2302)),W2302&gt;A2302),"",DATEDIF(W2302,A2302,"Y")&amp;" years, "&amp;DATEDIF(W2302,A2302,"YM")&amp;" months, "&amp;DATEDIF(W2302,A2302,"MD")&amp;" days")</f>
        <v/>
      </c>
      <c r="AR2302" s="175">
        <f>IF($B2302="","",TEXT($A2302,"yyyymmdd")&amp;"_P"&amp;$C2302&amp;"_C"&amp;$F2302&amp;"_"&amp;TRIM(RIGHT(SUBSTITUTE(TRIM(SUBSTITUTE($M2302,CHAR(160)," "))," ",REPT(" ",60)),60))&amp;IF($Q2302="","","-"&amp;TRIM(RIGHT(SUBSTITUTE(TRIM(SUBSTITUTE($Q2302,CHAR(160)," "))," ",REPT(" ",60)),60)))&amp;IF($U2302="","","-"&amp;TRIM(RIGHT(SUBSTITUTE(TRIM(SUBSTITUTE($U2302,CHAR(160)," "))," ",REPT(" ",60)),60)))&amp;".jpg")</f>
        <v/>
      </c>
    </row>
    <row r="2303" ht="14" customHeight="1">
      <c r="O2303" s="196">
        <f>_xlfn.LET(_xlpm.d,_xlfn.XLOOKUP(M2303,'[1]Birth Dates'!$A:$A,'[1]Birth Dates'!$B:$B,"",0),IF(_xlpm.d=0,"",_xlpm.d))</f>
        <v/>
      </c>
      <c r="P2303" s="196">
        <f>IF(OR(O2303="",A2303="",NOT(ISNUMBER(O2303)),O2303&gt;A2303),"",DATEDIF(O2303,A2303,"Y")&amp;" years, "&amp;DATEDIF(O2303,A2303,"YM")&amp;" months, "&amp;DATEDIF(O2303,A2303,"MD")&amp;" days")</f>
        <v/>
      </c>
      <c r="S2303" s="196">
        <f>_xlfn.LET(_xlpm.d,_xlfn.XLOOKUP(Q2303,'[1]Birth Dates'!$A:$A,'[1]Birth Dates'!$B:$B,"",0),IF(_xlpm.d=0,"",_xlpm.d))</f>
        <v/>
      </c>
      <c r="T2303" s="196">
        <f>IF(OR(S2303="",A2303="",NOT(ISNUMBER(S2303)),S2303&gt;A2303),"",DATEDIF(S2303,A2303,"Y")&amp;" years, "&amp;DATEDIF(S2303,A2303,"YM")&amp;" months, "&amp;DATEDIF(S2303,A2303,"MD")&amp;" days")</f>
        <v/>
      </c>
      <c r="W2303" s="196">
        <f>_xlfn.LET(_xlpm.d,_xlfn.XLOOKUP(U2303,'[1]Birth Dates'!$A:$A,'[1]Birth Dates'!$B:$B,"",0),IF(_xlpm.d=0,"",_xlpm.d))</f>
        <v/>
      </c>
      <c r="X2303" s="196">
        <f>IF(OR(W2303="",A2303="",NOT(ISNUMBER(W2303)),W2303&gt;A2303),"",DATEDIF(W2303,A2303,"Y")&amp;" years, "&amp;DATEDIF(W2303,A2303,"YM")&amp;" months, "&amp;DATEDIF(W2303,A2303,"MD")&amp;" days")</f>
        <v/>
      </c>
      <c r="AR2303" s="175">
        <f>IF($B2303="","",TEXT($A2303,"yyyymmdd")&amp;"_P"&amp;$C2303&amp;"_C"&amp;$F2303&amp;"_"&amp;TRIM(RIGHT(SUBSTITUTE(TRIM(SUBSTITUTE($M2303,CHAR(160)," "))," ",REPT(" ",60)),60))&amp;IF($Q2303="","","-"&amp;TRIM(RIGHT(SUBSTITUTE(TRIM(SUBSTITUTE($Q2303,CHAR(160)," "))," ",REPT(" ",60)),60)))&amp;IF($U2303="","","-"&amp;TRIM(RIGHT(SUBSTITUTE(TRIM(SUBSTITUTE($U2303,CHAR(160)," "))," ",REPT(" ",60)),60)))&amp;".jpg")</f>
        <v/>
      </c>
    </row>
    <row r="2304" ht="14" customHeight="1">
      <c r="O2304" s="196">
        <f>_xlfn.LET(_xlpm.d,_xlfn.XLOOKUP(M2304,'[1]Birth Dates'!$A:$A,'[1]Birth Dates'!$B:$B,"",0),IF(_xlpm.d=0,"",_xlpm.d))</f>
        <v/>
      </c>
      <c r="P2304" s="196">
        <f>IF(OR(O2304="",A2304="",NOT(ISNUMBER(O2304)),O2304&gt;A2304),"",DATEDIF(O2304,A2304,"Y")&amp;" years, "&amp;DATEDIF(O2304,A2304,"YM")&amp;" months, "&amp;DATEDIF(O2304,A2304,"MD")&amp;" days")</f>
        <v/>
      </c>
      <c r="S2304" s="196">
        <f>_xlfn.LET(_xlpm.d,_xlfn.XLOOKUP(Q2304,'[1]Birth Dates'!$A:$A,'[1]Birth Dates'!$B:$B,"",0),IF(_xlpm.d=0,"",_xlpm.d))</f>
        <v/>
      </c>
      <c r="T2304" s="196">
        <f>IF(OR(S2304="",A2304="",NOT(ISNUMBER(S2304)),S2304&gt;A2304),"",DATEDIF(S2304,A2304,"Y")&amp;" years, "&amp;DATEDIF(S2304,A2304,"YM")&amp;" months, "&amp;DATEDIF(S2304,A2304,"MD")&amp;" days")</f>
        <v/>
      </c>
      <c r="W2304" s="196">
        <f>_xlfn.LET(_xlpm.d,_xlfn.XLOOKUP(U2304,'[1]Birth Dates'!$A:$A,'[1]Birth Dates'!$B:$B,"",0),IF(_xlpm.d=0,"",_xlpm.d))</f>
        <v/>
      </c>
      <c r="X2304" s="196">
        <f>IF(OR(W2304="",A2304="",NOT(ISNUMBER(W2304)),W2304&gt;A2304),"",DATEDIF(W2304,A2304,"Y")&amp;" years, "&amp;DATEDIF(W2304,A2304,"YM")&amp;" months, "&amp;DATEDIF(W2304,A2304,"MD")&amp;" days")</f>
        <v/>
      </c>
      <c r="AR2304" s="175">
        <f>IF($B2304="","",TEXT($A2304,"yyyymmdd")&amp;"_P"&amp;$C2304&amp;"_C"&amp;$F2304&amp;"_"&amp;TRIM(RIGHT(SUBSTITUTE(TRIM(SUBSTITUTE($M2304,CHAR(160)," "))," ",REPT(" ",60)),60))&amp;IF($Q2304="","","-"&amp;TRIM(RIGHT(SUBSTITUTE(TRIM(SUBSTITUTE($Q2304,CHAR(160)," "))," ",REPT(" ",60)),60)))&amp;IF($U2304="","","-"&amp;TRIM(RIGHT(SUBSTITUTE(TRIM(SUBSTITUTE($U2304,CHAR(160)," "))," ",REPT(" ",60)),60)))&amp;".jpg")</f>
        <v/>
      </c>
    </row>
    <row r="2305" ht="14" customHeight="1">
      <c r="O2305" s="196">
        <f>_xlfn.LET(_xlpm.d,_xlfn.XLOOKUP(M2305,'[1]Birth Dates'!$A:$A,'[1]Birth Dates'!$B:$B,"",0),IF(_xlpm.d=0,"",_xlpm.d))</f>
        <v/>
      </c>
      <c r="P2305" s="196">
        <f>IF(OR(O2305="",A2305="",NOT(ISNUMBER(O2305)),O2305&gt;A2305),"",DATEDIF(O2305,A2305,"Y")&amp;" years, "&amp;DATEDIF(O2305,A2305,"YM")&amp;" months, "&amp;DATEDIF(O2305,A2305,"MD")&amp;" days")</f>
        <v/>
      </c>
      <c r="S2305" s="196">
        <f>_xlfn.LET(_xlpm.d,_xlfn.XLOOKUP(Q2305,'[1]Birth Dates'!$A:$A,'[1]Birth Dates'!$B:$B,"",0),IF(_xlpm.d=0,"",_xlpm.d))</f>
        <v/>
      </c>
      <c r="T2305" s="196">
        <f>IF(OR(S2305="",A2305="",NOT(ISNUMBER(S2305)),S2305&gt;A2305),"",DATEDIF(S2305,A2305,"Y")&amp;" years, "&amp;DATEDIF(S2305,A2305,"YM")&amp;" months, "&amp;DATEDIF(S2305,A2305,"MD")&amp;" days")</f>
        <v/>
      </c>
      <c r="W2305" s="196">
        <f>_xlfn.LET(_xlpm.d,_xlfn.XLOOKUP(U2305,'[1]Birth Dates'!$A:$A,'[1]Birth Dates'!$B:$B,"",0),IF(_xlpm.d=0,"",_xlpm.d))</f>
        <v/>
      </c>
      <c r="X2305" s="196">
        <f>IF(OR(W2305="",A2305="",NOT(ISNUMBER(W2305)),W2305&gt;A2305),"",DATEDIF(W2305,A2305,"Y")&amp;" years, "&amp;DATEDIF(W2305,A2305,"YM")&amp;" months, "&amp;DATEDIF(W2305,A2305,"MD")&amp;" days")</f>
        <v/>
      </c>
      <c r="AR2305" s="175">
        <f>IF($B2305="","",TEXT($A2305,"yyyymmdd")&amp;"_P"&amp;$C2305&amp;"_C"&amp;$F2305&amp;"_"&amp;TRIM(RIGHT(SUBSTITUTE(TRIM(SUBSTITUTE($M2305,CHAR(160)," "))," ",REPT(" ",60)),60))&amp;IF($Q2305="","","-"&amp;TRIM(RIGHT(SUBSTITUTE(TRIM(SUBSTITUTE($Q2305,CHAR(160)," "))," ",REPT(" ",60)),60)))&amp;IF($U2305="","","-"&amp;TRIM(RIGHT(SUBSTITUTE(TRIM(SUBSTITUTE($U2305,CHAR(160)," "))," ",REPT(" ",60)),60)))&amp;".jpg")</f>
        <v/>
      </c>
    </row>
    <row r="2306" ht="14" customHeight="1">
      <c r="O2306" s="196">
        <f>_xlfn.LET(_xlpm.d,_xlfn.XLOOKUP(M2306,'[1]Birth Dates'!$A:$A,'[1]Birth Dates'!$B:$B,"",0),IF(_xlpm.d=0,"",_xlpm.d))</f>
        <v/>
      </c>
      <c r="P2306" s="196">
        <f>IF(OR(O2306="",A2306="",NOT(ISNUMBER(O2306)),O2306&gt;A2306),"",DATEDIF(O2306,A2306,"Y")&amp;" years, "&amp;DATEDIF(O2306,A2306,"YM")&amp;" months, "&amp;DATEDIF(O2306,A2306,"MD")&amp;" days")</f>
        <v/>
      </c>
      <c r="S2306" s="196">
        <f>_xlfn.LET(_xlpm.d,_xlfn.XLOOKUP(Q2306,'[1]Birth Dates'!$A:$A,'[1]Birth Dates'!$B:$B,"",0),IF(_xlpm.d=0,"",_xlpm.d))</f>
        <v/>
      </c>
      <c r="T2306" s="196">
        <f>IF(OR(S2306="",A2306="",NOT(ISNUMBER(S2306)),S2306&gt;A2306),"",DATEDIF(S2306,A2306,"Y")&amp;" years, "&amp;DATEDIF(S2306,A2306,"YM")&amp;" months, "&amp;DATEDIF(S2306,A2306,"MD")&amp;" days")</f>
        <v/>
      </c>
      <c r="W2306" s="196">
        <f>_xlfn.LET(_xlpm.d,_xlfn.XLOOKUP(U2306,'[1]Birth Dates'!$A:$A,'[1]Birth Dates'!$B:$B,"",0),IF(_xlpm.d=0,"",_xlpm.d))</f>
        <v/>
      </c>
      <c r="X2306" s="196">
        <f>IF(OR(W2306="",A2306="",NOT(ISNUMBER(W2306)),W2306&gt;A2306),"",DATEDIF(W2306,A2306,"Y")&amp;" years, "&amp;DATEDIF(W2306,A2306,"YM")&amp;" months, "&amp;DATEDIF(W2306,A2306,"MD")&amp;" days")</f>
        <v/>
      </c>
      <c r="AR2306" s="175">
        <f>IF($B2306="","",TEXT($A2306,"yyyymmdd")&amp;"_P"&amp;$C2306&amp;"_C"&amp;$F2306&amp;"_"&amp;TRIM(RIGHT(SUBSTITUTE(TRIM(SUBSTITUTE($M2306,CHAR(160)," "))," ",REPT(" ",60)),60))&amp;IF($Q2306="","","-"&amp;TRIM(RIGHT(SUBSTITUTE(TRIM(SUBSTITUTE($Q2306,CHAR(160)," "))," ",REPT(" ",60)),60)))&amp;IF($U2306="","","-"&amp;TRIM(RIGHT(SUBSTITUTE(TRIM(SUBSTITUTE($U2306,CHAR(160)," "))," ",REPT(" ",60)),60)))&amp;".jpg")</f>
        <v/>
      </c>
    </row>
    <row r="2307" ht="14" customHeight="1">
      <c r="O2307" s="196">
        <f>_xlfn.LET(_xlpm.d,_xlfn.XLOOKUP(M2307,'[1]Birth Dates'!$A:$A,'[1]Birth Dates'!$B:$B,"",0),IF(_xlpm.d=0,"",_xlpm.d))</f>
        <v/>
      </c>
      <c r="P2307" s="196">
        <f>IF(OR(O2307="",A2307="",NOT(ISNUMBER(O2307)),O2307&gt;A2307),"",DATEDIF(O2307,A2307,"Y")&amp;" years, "&amp;DATEDIF(O2307,A2307,"YM")&amp;" months, "&amp;DATEDIF(O2307,A2307,"MD")&amp;" days")</f>
        <v/>
      </c>
      <c r="S2307" s="196">
        <f>_xlfn.LET(_xlpm.d,_xlfn.XLOOKUP(Q2307,'[1]Birth Dates'!$A:$A,'[1]Birth Dates'!$B:$B,"",0),IF(_xlpm.d=0,"",_xlpm.d))</f>
        <v/>
      </c>
      <c r="T2307" s="196">
        <f>IF(OR(S2307="",A2307="",NOT(ISNUMBER(S2307)),S2307&gt;A2307),"",DATEDIF(S2307,A2307,"Y")&amp;" years, "&amp;DATEDIF(S2307,A2307,"YM")&amp;" months, "&amp;DATEDIF(S2307,A2307,"MD")&amp;" days")</f>
        <v/>
      </c>
      <c r="W2307" s="196">
        <f>_xlfn.LET(_xlpm.d,_xlfn.XLOOKUP(U2307,'[1]Birth Dates'!$A:$A,'[1]Birth Dates'!$B:$B,"",0),IF(_xlpm.d=0,"",_xlpm.d))</f>
        <v/>
      </c>
      <c r="X2307" s="196">
        <f>IF(OR(W2307="",A2307="",NOT(ISNUMBER(W2307)),W2307&gt;A2307),"",DATEDIF(W2307,A2307,"Y")&amp;" years, "&amp;DATEDIF(W2307,A2307,"YM")&amp;" months, "&amp;DATEDIF(W2307,A2307,"MD")&amp;" days")</f>
        <v/>
      </c>
      <c r="AR2307" s="175">
        <f>IF($B2307="","",TEXT($A2307,"yyyymmdd")&amp;"_P"&amp;$C2307&amp;"_C"&amp;$F2307&amp;"_"&amp;TRIM(RIGHT(SUBSTITUTE(TRIM(SUBSTITUTE($M2307,CHAR(160)," "))," ",REPT(" ",60)),60))&amp;IF($Q2307="","","-"&amp;TRIM(RIGHT(SUBSTITUTE(TRIM(SUBSTITUTE($Q2307,CHAR(160)," "))," ",REPT(" ",60)),60)))&amp;IF($U2307="","","-"&amp;TRIM(RIGHT(SUBSTITUTE(TRIM(SUBSTITUTE($U2307,CHAR(160)," "))," ",REPT(" ",60)),60)))&amp;".jpg")</f>
        <v/>
      </c>
    </row>
    <row r="2308" ht="14" customHeight="1">
      <c r="O2308" s="196">
        <f>_xlfn.LET(_xlpm.d,_xlfn.XLOOKUP(M2308,'[1]Birth Dates'!$A:$A,'[1]Birth Dates'!$B:$B,"",0),IF(_xlpm.d=0,"",_xlpm.d))</f>
        <v/>
      </c>
      <c r="P2308" s="196">
        <f>IF(OR(O2308="",A2308="",NOT(ISNUMBER(O2308)),O2308&gt;A2308),"",DATEDIF(O2308,A2308,"Y")&amp;" years, "&amp;DATEDIF(O2308,A2308,"YM")&amp;" months, "&amp;DATEDIF(O2308,A2308,"MD")&amp;" days")</f>
        <v/>
      </c>
      <c r="S2308" s="196">
        <f>_xlfn.LET(_xlpm.d,_xlfn.XLOOKUP(Q2308,'[1]Birth Dates'!$A:$A,'[1]Birth Dates'!$B:$B,"",0),IF(_xlpm.d=0,"",_xlpm.d))</f>
        <v/>
      </c>
      <c r="T2308" s="196">
        <f>IF(OR(S2308="",A2308="",NOT(ISNUMBER(S2308)),S2308&gt;A2308),"",DATEDIF(S2308,A2308,"Y")&amp;" years, "&amp;DATEDIF(S2308,A2308,"YM")&amp;" months, "&amp;DATEDIF(S2308,A2308,"MD")&amp;" days")</f>
        <v/>
      </c>
      <c r="W2308" s="196">
        <f>_xlfn.LET(_xlpm.d,_xlfn.XLOOKUP(U2308,'[1]Birth Dates'!$A:$A,'[1]Birth Dates'!$B:$B,"",0),IF(_xlpm.d=0,"",_xlpm.d))</f>
        <v/>
      </c>
      <c r="X2308" s="196">
        <f>IF(OR(W2308="",A2308="",NOT(ISNUMBER(W2308)),W2308&gt;A2308),"",DATEDIF(W2308,A2308,"Y")&amp;" years, "&amp;DATEDIF(W2308,A2308,"YM")&amp;" months, "&amp;DATEDIF(W2308,A2308,"MD")&amp;" days")</f>
        <v/>
      </c>
      <c r="AR2308" s="175">
        <f>IF($B2308="","",TEXT($A2308,"yyyymmdd")&amp;"_P"&amp;$C2308&amp;"_C"&amp;$F2308&amp;"_"&amp;TRIM(RIGHT(SUBSTITUTE(TRIM(SUBSTITUTE($M2308,CHAR(160)," "))," ",REPT(" ",60)),60))&amp;IF($Q2308="","","-"&amp;TRIM(RIGHT(SUBSTITUTE(TRIM(SUBSTITUTE($Q2308,CHAR(160)," "))," ",REPT(" ",60)),60)))&amp;IF($U2308="","","-"&amp;TRIM(RIGHT(SUBSTITUTE(TRIM(SUBSTITUTE($U2308,CHAR(160)," "))," ",REPT(" ",60)),60)))&amp;".jpg")</f>
        <v/>
      </c>
    </row>
    <row r="2309" ht="14" customHeight="1">
      <c r="O2309" s="196">
        <f>_xlfn.LET(_xlpm.d,_xlfn.XLOOKUP(M2309,'[1]Birth Dates'!$A:$A,'[1]Birth Dates'!$B:$B,"",0),IF(_xlpm.d=0,"",_xlpm.d))</f>
        <v/>
      </c>
      <c r="P2309" s="196">
        <f>IF(OR(O2309="",A2309="",NOT(ISNUMBER(O2309)),O2309&gt;A2309),"",DATEDIF(O2309,A2309,"Y")&amp;" years, "&amp;DATEDIF(O2309,A2309,"YM")&amp;" months, "&amp;DATEDIF(O2309,A2309,"MD")&amp;" days")</f>
        <v/>
      </c>
      <c r="S2309" s="196">
        <f>_xlfn.LET(_xlpm.d,_xlfn.XLOOKUP(Q2309,'[1]Birth Dates'!$A:$A,'[1]Birth Dates'!$B:$B,"",0),IF(_xlpm.d=0,"",_xlpm.d))</f>
        <v/>
      </c>
      <c r="T2309" s="196">
        <f>IF(OR(S2309="",A2309="",NOT(ISNUMBER(S2309)),S2309&gt;A2309),"",DATEDIF(S2309,A2309,"Y")&amp;" years, "&amp;DATEDIF(S2309,A2309,"YM")&amp;" months, "&amp;DATEDIF(S2309,A2309,"MD")&amp;" days")</f>
        <v/>
      </c>
      <c r="W2309" s="196">
        <f>_xlfn.LET(_xlpm.d,_xlfn.XLOOKUP(U2309,'[1]Birth Dates'!$A:$A,'[1]Birth Dates'!$B:$B,"",0),IF(_xlpm.d=0,"",_xlpm.d))</f>
        <v/>
      </c>
      <c r="X2309" s="196">
        <f>IF(OR(W2309="",A2309="",NOT(ISNUMBER(W2309)),W2309&gt;A2309),"",DATEDIF(W2309,A2309,"Y")&amp;" years, "&amp;DATEDIF(W2309,A2309,"YM")&amp;" months, "&amp;DATEDIF(W2309,A2309,"MD")&amp;" days")</f>
        <v/>
      </c>
      <c r="AR2309" s="175">
        <f>IF($B2309="","",TEXT($A2309,"yyyymmdd")&amp;"_P"&amp;$C2309&amp;"_C"&amp;$F2309&amp;"_"&amp;TRIM(RIGHT(SUBSTITUTE(TRIM(SUBSTITUTE($M2309,CHAR(160)," "))," ",REPT(" ",60)),60))&amp;IF($Q2309="","","-"&amp;TRIM(RIGHT(SUBSTITUTE(TRIM(SUBSTITUTE($Q2309,CHAR(160)," "))," ",REPT(" ",60)),60)))&amp;IF($U2309="","","-"&amp;TRIM(RIGHT(SUBSTITUTE(TRIM(SUBSTITUTE($U2309,CHAR(160)," "))," ",REPT(" ",60)),60)))&amp;".jpg")</f>
        <v/>
      </c>
    </row>
    <row r="2310" ht="14" customHeight="1">
      <c r="O2310" s="196">
        <f>_xlfn.LET(_xlpm.d,_xlfn.XLOOKUP(M2310,'[1]Birth Dates'!$A:$A,'[1]Birth Dates'!$B:$B,"",0),IF(_xlpm.d=0,"",_xlpm.d))</f>
        <v/>
      </c>
      <c r="P2310" s="196">
        <f>IF(OR(O2310="",A2310="",NOT(ISNUMBER(O2310)),O2310&gt;A2310),"",DATEDIF(O2310,A2310,"Y")&amp;" years, "&amp;DATEDIF(O2310,A2310,"YM")&amp;" months, "&amp;DATEDIF(O2310,A2310,"MD")&amp;" days")</f>
        <v/>
      </c>
      <c r="S2310" s="196">
        <f>_xlfn.LET(_xlpm.d,_xlfn.XLOOKUP(Q2310,'[1]Birth Dates'!$A:$A,'[1]Birth Dates'!$B:$B,"",0),IF(_xlpm.d=0,"",_xlpm.d))</f>
        <v/>
      </c>
      <c r="T2310" s="196">
        <f>IF(OR(S2310="",A2310="",NOT(ISNUMBER(S2310)),S2310&gt;A2310),"",DATEDIF(S2310,A2310,"Y")&amp;" years, "&amp;DATEDIF(S2310,A2310,"YM")&amp;" months, "&amp;DATEDIF(S2310,A2310,"MD")&amp;" days")</f>
        <v/>
      </c>
      <c r="W2310" s="196">
        <f>_xlfn.LET(_xlpm.d,_xlfn.XLOOKUP(U2310,'[1]Birth Dates'!$A:$A,'[1]Birth Dates'!$B:$B,"",0),IF(_xlpm.d=0,"",_xlpm.d))</f>
        <v/>
      </c>
      <c r="X2310" s="196">
        <f>IF(OR(W2310="",A2310="",NOT(ISNUMBER(W2310)),W2310&gt;A2310),"",DATEDIF(W2310,A2310,"Y")&amp;" years, "&amp;DATEDIF(W2310,A2310,"YM")&amp;" months, "&amp;DATEDIF(W2310,A2310,"MD")&amp;" days")</f>
        <v/>
      </c>
      <c r="AR2310" s="175">
        <f>IF($B2310="","",TEXT($A2310,"yyyymmdd")&amp;"_P"&amp;$C2310&amp;"_C"&amp;$F2310&amp;"_"&amp;TRIM(RIGHT(SUBSTITUTE(TRIM(SUBSTITUTE($M2310,CHAR(160)," "))," ",REPT(" ",60)),60))&amp;IF($Q2310="","","-"&amp;TRIM(RIGHT(SUBSTITUTE(TRIM(SUBSTITUTE($Q2310,CHAR(160)," "))," ",REPT(" ",60)),60)))&amp;IF($U2310="","","-"&amp;TRIM(RIGHT(SUBSTITUTE(TRIM(SUBSTITUTE($U2310,CHAR(160)," "))," ",REPT(" ",60)),60)))&amp;".jpg")</f>
        <v/>
      </c>
    </row>
    <row r="2311" ht="14" customHeight="1">
      <c r="O2311" s="196">
        <f>_xlfn.LET(_xlpm.d,_xlfn.XLOOKUP(M2311,'[1]Birth Dates'!$A:$A,'[1]Birth Dates'!$B:$B,"",0),IF(_xlpm.d=0,"",_xlpm.d))</f>
        <v/>
      </c>
      <c r="P2311" s="196">
        <f>IF(OR(O2311="",A2311="",NOT(ISNUMBER(O2311)),O2311&gt;A2311),"",DATEDIF(O2311,A2311,"Y")&amp;" years, "&amp;DATEDIF(O2311,A2311,"YM")&amp;" months, "&amp;DATEDIF(O2311,A2311,"MD")&amp;" days")</f>
        <v/>
      </c>
      <c r="S2311" s="196">
        <f>_xlfn.LET(_xlpm.d,_xlfn.XLOOKUP(Q2311,'[1]Birth Dates'!$A:$A,'[1]Birth Dates'!$B:$B,"",0),IF(_xlpm.d=0,"",_xlpm.d))</f>
        <v/>
      </c>
      <c r="T2311" s="196">
        <f>IF(OR(S2311="",A2311="",NOT(ISNUMBER(S2311)),S2311&gt;A2311),"",DATEDIF(S2311,A2311,"Y")&amp;" years, "&amp;DATEDIF(S2311,A2311,"YM")&amp;" months, "&amp;DATEDIF(S2311,A2311,"MD")&amp;" days")</f>
        <v/>
      </c>
      <c r="W2311" s="196">
        <f>_xlfn.LET(_xlpm.d,_xlfn.XLOOKUP(U2311,'[1]Birth Dates'!$A:$A,'[1]Birth Dates'!$B:$B,"",0),IF(_xlpm.d=0,"",_xlpm.d))</f>
        <v/>
      </c>
      <c r="X2311" s="196">
        <f>IF(OR(W2311="",A2311="",NOT(ISNUMBER(W2311)),W2311&gt;A2311),"",DATEDIF(W2311,A2311,"Y")&amp;" years, "&amp;DATEDIF(W2311,A2311,"YM")&amp;" months, "&amp;DATEDIF(W2311,A2311,"MD")&amp;" days")</f>
        <v/>
      </c>
      <c r="AR2311" s="175">
        <f>IF($B2311="","",TEXT($A2311,"yyyymmdd")&amp;"_P"&amp;$C2311&amp;"_C"&amp;$F2311&amp;"_"&amp;TRIM(RIGHT(SUBSTITUTE(TRIM(SUBSTITUTE($M2311,CHAR(160)," "))," ",REPT(" ",60)),60))&amp;IF($Q2311="","","-"&amp;TRIM(RIGHT(SUBSTITUTE(TRIM(SUBSTITUTE($Q2311,CHAR(160)," "))," ",REPT(" ",60)),60)))&amp;IF($U2311="","","-"&amp;TRIM(RIGHT(SUBSTITUTE(TRIM(SUBSTITUTE($U2311,CHAR(160)," "))," ",REPT(" ",60)),60)))&amp;".jpg")</f>
        <v/>
      </c>
    </row>
    <row r="2312" ht="14" customHeight="1">
      <c r="O2312" s="196">
        <f>_xlfn.LET(_xlpm.d,_xlfn.XLOOKUP(M2312,'[1]Birth Dates'!$A:$A,'[1]Birth Dates'!$B:$B,"",0),IF(_xlpm.d=0,"",_xlpm.d))</f>
        <v/>
      </c>
      <c r="P2312" s="196">
        <f>IF(OR(O2312="",A2312="",NOT(ISNUMBER(O2312)),O2312&gt;A2312),"",DATEDIF(O2312,A2312,"Y")&amp;" years, "&amp;DATEDIF(O2312,A2312,"YM")&amp;" months, "&amp;DATEDIF(O2312,A2312,"MD")&amp;" days")</f>
        <v/>
      </c>
      <c r="S2312" s="196">
        <f>_xlfn.LET(_xlpm.d,_xlfn.XLOOKUP(Q2312,'[1]Birth Dates'!$A:$A,'[1]Birth Dates'!$B:$B,"",0),IF(_xlpm.d=0,"",_xlpm.d))</f>
        <v/>
      </c>
      <c r="T2312" s="196">
        <f>IF(OR(S2312="",A2312="",NOT(ISNUMBER(S2312)),S2312&gt;A2312),"",DATEDIF(S2312,A2312,"Y")&amp;" years, "&amp;DATEDIF(S2312,A2312,"YM")&amp;" months, "&amp;DATEDIF(S2312,A2312,"MD")&amp;" days")</f>
        <v/>
      </c>
      <c r="W2312" s="196">
        <f>_xlfn.LET(_xlpm.d,_xlfn.XLOOKUP(U2312,'[1]Birth Dates'!$A:$A,'[1]Birth Dates'!$B:$B,"",0),IF(_xlpm.d=0,"",_xlpm.d))</f>
        <v/>
      </c>
      <c r="X2312" s="196">
        <f>IF(OR(W2312="",A2312="",NOT(ISNUMBER(W2312)),W2312&gt;A2312),"",DATEDIF(W2312,A2312,"Y")&amp;" years, "&amp;DATEDIF(W2312,A2312,"YM")&amp;" months, "&amp;DATEDIF(W2312,A2312,"MD")&amp;" days")</f>
        <v/>
      </c>
      <c r="AR2312" s="175">
        <f>IF($B2312="","",TEXT($A2312,"yyyymmdd")&amp;"_P"&amp;$C2312&amp;"_C"&amp;$F2312&amp;"_"&amp;TRIM(RIGHT(SUBSTITUTE(TRIM(SUBSTITUTE($M2312,CHAR(160)," "))," ",REPT(" ",60)),60))&amp;IF($Q2312="","","-"&amp;TRIM(RIGHT(SUBSTITUTE(TRIM(SUBSTITUTE($Q2312,CHAR(160)," "))," ",REPT(" ",60)),60)))&amp;IF($U2312="","","-"&amp;TRIM(RIGHT(SUBSTITUTE(TRIM(SUBSTITUTE($U2312,CHAR(160)," "))," ",REPT(" ",60)),60)))&amp;".jpg")</f>
        <v/>
      </c>
    </row>
    <row r="2313" ht="14" customHeight="1">
      <c r="O2313" s="196">
        <f>_xlfn.LET(_xlpm.d,_xlfn.XLOOKUP(M2313,'[1]Birth Dates'!$A:$A,'[1]Birth Dates'!$B:$B,"",0),IF(_xlpm.d=0,"",_xlpm.d))</f>
        <v/>
      </c>
      <c r="P2313" s="196">
        <f>IF(OR(O2313="",A2313="",NOT(ISNUMBER(O2313)),O2313&gt;A2313),"",DATEDIF(O2313,A2313,"Y")&amp;" years, "&amp;DATEDIF(O2313,A2313,"YM")&amp;" months, "&amp;DATEDIF(O2313,A2313,"MD")&amp;" days")</f>
        <v/>
      </c>
      <c r="S2313" s="196">
        <f>_xlfn.LET(_xlpm.d,_xlfn.XLOOKUP(Q2313,'[1]Birth Dates'!$A:$A,'[1]Birth Dates'!$B:$B,"",0),IF(_xlpm.d=0,"",_xlpm.d))</f>
        <v/>
      </c>
      <c r="T2313" s="196">
        <f>IF(OR(S2313="",A2313="",NOT(ISNUMBER(S2313)),S2313&gt;A2313),"",DATEDIF(S2313,A2313,"Y")&amp;" years, "&amp;DATEDIF(S2313,A2313,"YM")&amp;" months, "&amp;DATEDIF(S2313,A2313,"MD")&amp;" days")</f>
        <v/>
      </c>
      <c r="W2313" s="196">
        <f>_xlfn.LET(_xlpm.d,_xlfn.XLOOKUP(U2313,'[1]Birth Dates'!$A:$A,'[1]Birth Dates'!$B:$B,"",0),IF(_xlpm.d=0,"",_xlpm.d))</f>
        <v/>
      </c>
      <c r="X2313" s="196">
        <f>IF(OR(W2313="",A2313="",NOT(ISNUMBER(W2313)),W2313&gt;A2313),"",DATEDIF(W2313,A2313,"Y")&amp;" years, "&amp;DATEDIF(W2313,A2313,"YM")&amp;" months, "&amp;DATEDIF(W2313,A2313,"MD")&amp;" days")</f>
        <v/>
      </c>
      <c r="AR2313" s="175">
        <f>IF($B2313="","",TEXT($A2313,"yyyymmdd")&amp;"_P"&amp;$C2313&amp;"_C"&amp;$F2313&amp;"_"&amp;TRIM(RIGHT(SUBSTITUTE(TRIM(SUBSTITUTE($M2313,CHAR(160)," "))," ",REPT(" ",60)),60))&amp;IF($Q2313="","","-"&amp;TRIM(RIGHT(SUBSTITUTE(TRIM(SUBSTITUTE($Q2313,CHAR(160)," "))," ",REPT(" ",60)),60)))&amp;IF($U2313="","","-"&amp;TRIM(RIGHT(SUBSTITUTE(TRIM(SUBSTITUTE($U2313,CHAR(160)," "))," ",REPT(" ",60)),60)))&amp;".jpg")</f>
        <v/>
      </c>
    </row>
    <row r="2314" ht="14" customHeight="1">
      <c r="O2314" s="196">
        <f>_xlfn.LET(_xlpm.d,_xlfn.XLOOKUP(M2314,'[1]Birth Dates'!$A:$A,'[1]Birth Dates'!$B:$B,"",0),IF(_xlpm.d=0,"",_xlpm.d))</f>
        <v/>
      </c>
      <c r="P2314" s="196">
        <f>IF(OR(O2314="",A2314="",NOT(ISNUMBER(O2314)),O2314&gt;A2314),"",DATEDIF(O2314,A2314,"Y")&amp;" years, "&amp;DATEDIF(O2314,A2314,"YM")&amp;" months, "&amp;DATEDIF(O2314,A2314,"MD")&amp;" days")</f>
        <v/>
      </c>
      <c r="S2314" s="196">
        <f>_xlfn.LET(_xlpm.d,_xlfn.XLOOKUP(Q2314,'[1]Birth Dates'!$A:$A,'[1]Birth Dates'!$B:$B,"",0),IF(_xlpm.d=0,"",_xlpm.d))</f>
        <v/>
      </c>
      <c r="T2314" s="196">
        <f>IF(OR(S2314="",A2314="",NOT(ISNUMBER(S2314)),S2314&gt;A2314),"",DATEDIF(S2314,A2314,"Y")&amp;" years, "&amp;DATEDIF(S2314,A2314,"YM")&amp;" months, "&amp;DATEDIF(S2314,A2314,"MD")&amp;" days")</f>
        <v/>
      </c>
      <c r="W2314" s="196">
        <f>_xlfn.LET(_xlpm.d,_xlfn.XLOOKUP(U2314,'[1]Birth Dates'!$A:$A,'[1]Birth Dates'!$B:$B,"",0),IF(_xlpm.d=0,"",_xlpm.d))</f>
        <v/>
      </c>
      <c r="X2314" s="196">
        <f>IF(OR(W2314="",A2314="",NOT(ISNUMBER(W2314)),W2314&gt;A2314),"",DATEDIF(W2314,A2314,"Y")&amp;" years, "&amp;DATEDIF(W2314,A2314,"YM")&amp;" months, "&amp;DATEDIF(W2314,A2314,"MD")&amp;" days")</f>
        <v/>
      </c>
      <c r="AR2314" s="175">
        <f>IF($B2314="","",TEXT($A2314,"yyyymmdd")&amp;"_P"&amp;$C2314&amp;"_C"&amp;$F2314&amp;"_"&amp;TRIM(RIGHT(SUBSTITUTE(TRIM(SUBSTITUTE($M2314,CHAR(160)," "))," ",REPT(" ",60)),60))&amp;IF($Q2314="","","-"&amp;TRIM(RIGHT(SUBSTITUTE(TRIM(SUBSTITUTE($Q2314,CHAR(160)," "))," ",REPT(" ",60)),60)))&amp;IF($U2314="","","-"&amp;TRIM(RIGHT(SUBSTITUTE(TRIM(SUBSTITUTE($U2314,CHAR(160)," "))," ",REPT(" ",60)),60)))&amp;".jpg")</f>
        <v/>
      </c>
    </row>
    <row r="2315" ht="14" customHeight="1">
      <c r="O2315" s="196">
        <f>_xlfn.LET(_xlpm.d,_xlfn.XLOOKUP(M2315,'[1]Birth Dates'!$A:$A,'[1]Birth Dates'!$B:$B,"",0),IF(_xlpm.d=0,"",_xlpm.d))</f>
        <v/>
      </c>
      <c r="P2315" s="196">
        <f>IF(OR(O2315="",A2315="",NOT(ISNUMBER(O2315)),O2315&gt;A2315),"",DATEDIF(O2315,A2315,"Y")&amp;" years, "&amp;DATEDIF(O2315,A2315,"YM")&amp;" months, "&amp;DATEDIF(O2315,A2315,"MD")&amp;" days")</f>
        <v/>
      </c>
      <c r="S2315" s="196">
        <f>_xlfn.LET(_xlpm.d,_xlfn.XLOOKUP(Q2315,'[1]Birth Dates'!$A:$A,'[1]Birth Dates'!$B:$B,"",0),IF(_xlpm.d=0,"",_xlpm.d))</f>
        <v/>
      </c>
      <c r="T2315" s="196">
        <f>IF(OR(S2315="",A2315="",NOT(ISNUMBER(S2315)),S2315&gt;A2315),"",DATEDIF(S2315,A2315,"Y")&amp;" years, "&amp;DATEDIF(S2315,A2315,"YM")&amp;" months, "&amp;DATEDIF(S2315,A2315,"MD")&amp;" days")</f>
        <v/>
      </c>
      <c r="W2315" s="196">
        <f>_xlfn.LET(_xlpm.d,_xlfn.XLOOKUP(U2315,'[1]Birth Dates'!$A:$A,'[1]Birth Dates'!$B:$B,"",0),IF(_xlpm.d=0,"",_xlpm.d))</f>
        <v/>
      </c>
      <c r="X2315" s="196">
        <f>IF(OR(W2315="",A2315="",NOT(ISNUMBER(W2315)),W2315&gt;A2315),"",DATEDIF(W2315,A2315,"Y")&amp;" years, "&amp;DATEDIF(W2315,A2315,"YM")&amp;" months, "&amp;DATEDIF(W2315,A2315,"MD")&amp;" days")</f>
        <v/>
      </c>
      <c r="AR2315" s="175">
        <f>IF($B2315="","",TEXT($A2315,"yyyymmdd")&amp;"_P"&amp;$C2315&amp;"_C"&amp;$F2315&amp;"_"&amp;TRIM(RIGHT(SUBSTITUTE(TRIM(SUBSTITUTE($M2315,CHAR(160)," "))," ",REPT(" ",60)),60))&amp;IF($Q2315="","","-"&amp;TRIM(RIGHT(SUBSTITUTE(TRIM(SUBSTITUTE($Q2315,CHAR(160)," "))," ",REPT(" ",60)),60)))&amp;IF($U2315="","","-"&amp;TRIM(RIGHT(SUBSTITUTE(TRIM(SUBSTITUTE($U2315,CHAR(160)," "))," ",REPT(" ",60)),60)))&amp;".jpg")</f>
        <v/>
      </c>
    </row>
    <row r="2316" ht="14" customHeight="1">
      <c r="O2316" s="196">
        <f>_xlfn.LET(_xlpm.d,_xlfn.XLOOKUP(M2316,'[1]Birth Dates'!$A:$A,'[1]Birth Dates'!$B:$B,"",0),IF(_xlpm.d=0,"",_xlpm.d))</f>
        <v/>
      </c>
      <c r="P2316" s="196">
        <f>IF(OR(O2316="",A2316="",NOT(ISNUMBER(O2316)),O2316&gt;A2316),"",DATEDIF(O2316,A2316,"Y")&amp;" years, "&amp;DATEDIF(O2316,A2316,"YM")&amp;" months, "&amp;DATEDIF(O2316,A2316,"MD")&amp;" days")</f>
        <v/>
      </c>
      <c r="S2316" s="196">
        <f>_xlfn.LET(_xlpm.d,_xlfn.XLOOKUP(Q2316,'[1]Birth Dates'!$A:$A,'[1]Birth Dates'!$B:$B,"",0),IF(_xlpm.d=0,"",_xlpm.d))</f>
        <v/>
      </c>
      <c r="T2316" s="196">
        <f>IF(OR(S2316="",A2316="",NOT(ISNUMBER(S2316)),S2316&gt;A2316),"",DATEDIF(S2316,A2316,"Y")&amp;" years, "&amp;DATEDIF(S2316,A2316,"YM")&amp;" months, "&amp;DATEDIF(S2316,A2316,"MD")&amp;" days")</f>
        <v/>
      </c>
      <c r="W2316" s="196">
        <f>_xlfn.LET(_xlpm.d,_xlfn.XLOOKUP(U2316,'[1]Birth Dates'!$A:$A,'[1]Birth Dates'!$B:$B,"",0),IF(_xlpm.d=0,"",_xlpm.d))</f>
        <v/>
      </c>
      <c r="X2316" s="196">
        <f>IF(OR(W2316="",A2316="",NOT(ISNUMBER(W2316)),W2316&gt;A2316),"",DATEDIF(W2316,A2316,"Y")&amp;" years, "&amp;DATEDIF(W2316,A2316,"YM")&amp;" months, "&amp;DATEDIF(W2316,A2316,"MD")&amp;" days")</f>
        <v/>
      </c>
      <c r="AR2316" s="175">
        <f>IF($B2316="","",TEXT($A2316,"yyyymmdd")&amp;"_P"&amp;$C2316&amp;"_C"&amp;$F2316&amp;"_"&amp;TRIM(RIGHT(SUBSTITUTE(TRIM(SUBSTITUTE($M2316,CHAR(160)," "))," ",REPT(" ",60)),60))&amp;IF($Q2316="","","-"&amp;TRIM(RIGHT(SUBSTITUTE(TRIM(SUBSTITUTE($Q2316,CHAR(160)," "))," ",REPT(" ",60)),60)))&amp;IF($U2316="","","-"&amp;TRIM(RIGHT(SUBSTITUTE(TRIM(SUBSTITUTE($U2316,CHAR(160)," "))," ",REPT(" ",60)),60)))&amp;".jpg")</f>
        <v/>
      </c>
    </row>
    <row r="2317" ht="14" customHeight="1">
      <c r="O2317" s="196">
        <f>_xlfn.LET(_xlpm.d,_xlfn.XLOOKUP(M2317,'[1]Birth Dates'!$A:$A,'[1]Birth Dates'!$B:$B,"",0),IF(_xlpm.d=0,"",_xlpm.d))</f>
        <v/>
      </c>
      <c r="P2317" s="196">
        <f>IF(OR(O2317="",A2317="",NOT(ISNUMBER(O2317)),O2317&gt;A2317),"",DATEDIF(O2317,A2317,"Y")&amp;" years, "&amp;DATEDIF(O2317,A2317,"YM")&amp;" months, "&amp;DATEDIF(O2317,A2317,"MD")&amp;" days")</f>
        <v/>
      </c>
      <c r="S2317" s="196">
        <f>_xlfn.LET(_xlpm.d,_xlfn.XLOOKUP(Q2317,'[1]Birth Dates'!$A:$A,'[1]Birth Dates'!$B:$B,"",0),IF(_xlpm.d=0,"",_xlpm.d))</f>
        <v/>
      </c>
      <c r="T2317" s="196">
        <f>IF(OR(S2317="",A2317="",NOT(ISNUMBER(S2317)),S2317&gt;A2317),"",DATEDIF(S2317,A2317,"Y")&amp;" years, "&amp;DATEDIF(S2317,A2317,"YM")&amp;" months, "&amp;DATEDIF(S2317,A2317,"MD")&amp;" days")</f>
        <v/>
      </c>
      <c r="W2317" s="196">
        <f>_xlfn.LET(_xlpm.d,_xlfn.XLOOKUP(U2317,'[1]Birth Dates'!$A:$A,'[1]Birth Dates'!$B:$B,"",0),IF(_xlpm.d=0,"",_xlpm.d))</f>
        <v/>
      </c>
      <c r="X2317" s="196">
        <f>IF(OR(W2317="",A2317="",NOT(ISNUMBER(W2317)),W2317&gt;A2317),"",DATEDIF(W2317,A2317,"Y")&amp;" years, "&amp;DATEDIF(W2317,A2317,"YM")&amp;" months, "&amp;DATEDIF(W2317,A2317,"MD")&amp;" days")</f>
        <v/>
      </c>
      <c r="AR2317" s="175">
        <f>IF($B2317="","",TEXT($A2317,"yyyymmdd")&amp;"_P"&amp;$C2317&amp;"_C"&amp;$F2317&amp;"_"&amp;TRIM(RIGHT(SUBSTITUTE(TRIM(SUBSTITUTE($M2317,CHAR(160)," "))," ",REPT(" ",60)),60))&amp;IF($Q2317="","","-"&amp;TRIM(RIGHT(SUBSTITUTE(TRIM(SUBSTITUTE($Q2317,CHAR(160)," "))," ",REPT(" ",60)),60)))&amp;IF($U2317="","","-"&amp;TRIM(RIGHT(SUBSTITUTE(TRIM(SUBSTITUTE($U2317,CHAR(160)," "))," ",REPT(" ",60)),60)))&amp;".jpg")</f>
        <v/>
      </c>
    </row>
    <row r="2318" ht="14" customHeight="1">
      <c r="O2318" s="196">
        <f>_xlfn.LET(_xlpm.d,_xlfn.XLOOKUP(M2318,'[1]Birth Dates'!$A:$A,'[1]Birth Dates'!$B:$B,"",0),IF(_xlpm.d=0,"",_xlpm.d))</f>
        <v/>
      </c>
      <c r="P2318" s="196">
        <f>IF(OR(O2318="",A2318="",NOT(ISNUMBER(O2318)),O2318&gt;A2318),"",DATEDIF(O2318,A2318,"Y")&amp;" years, "&amp;DATEDIF(O2318,A2318,"YM")&amp;" months, "&amp;DATEDIF(O2318,A2318,"MD")&amp;" days")</f>
        <v/>
      </c>
      <c r="S2318" s="196">
        <f>_xlfn.LET(_xlpm.d,_xlfn.XLOOKUP(Q2318,'[1]Birth Dates'!$A:$A,'[1]Birth Dates'!$B:$B,"",0),IF(_xlpm.d=0,"",_xlpm.d))</f>
        <v/>
      </c>
      <c r="T2318" s="196">
        <f>IF(OR(S2318="",A2318="",NOT(ISNUMBER(S2318)),S2318&gt;A2318),"",DATEDIF(S2318,A2318,"Y")&amp;" years, "&amp;DATEDIF(S2318,A2318,"YM")&amp;" months, "&amp;DATEDIF(S2318,A2318,"MD")&amp;" days")</f>
        <v/>
      </c>
      <c r="W2318" s="196">
        <f>_xlfn.LET(_xlpm.d,_xlfn.XLOOKUP(U2318,'[1]Birth Dates'!$A:$A,'[1]Birth Dates'!$B:$B,"",0),IF(_xlpm.d=0,"",_xlpm.d))</f>
        <v/>
      </c>
      <c r="X2318" s="196">
        <f>IF(OR(W2318="",A2318="",NOT(ISNUMBER(W2318)),W2318&gt;A2318),"",DATEDIF(W2318,A2318,"Y")&amp;" years, "&amp;DATEDIF(W2318,A2318,"YM")&amp;" months, "&amp;DATEDIF(W2318,A2318,"MD")&amp;" days")</f>
        <v/>
      </c>
      <c r="AR2318" s="175">
        <f>IF($B2318="","",TEXT($A2318,"yyyymmdd")&amp;"_P"&amp;$C2318&amp;"_C"&amp;$F2318&amp;"_"&amp;TRIM(RIGHT(SUBSTITUTE(TRIM(SUBSTITUTE($M2318,CHAR(160)," "))," ",REPT(" ",60)),60))&amp;IF($Q2318="","","-"&amp;TRIM(RIGHT(SUBSTITUTE(TRIM(SUBSTITUTE($Q2318,CHAR(160)," "))," ",REPT(" ",60)),60)))&amp;IF($U2318="","","-"&amp;TRIM(RIGHT(SUBSTITUTE(TRIM(SUBSTITUTE($U2318,CHAR(160)," "))," ",REPT(" ",60)),60)))&amp;".jpg")</f>
        <v/>
      </c>
    </row>
    <row r="2319" ht="14" customHeight="1">
      <c r="O2319" s="196">
        <f>_xlfn.LET(_xlpm.d,_xlfn.XLOOKUP(M2319,'[1]Birth Dates'!$A:$A,'[1]Birth Dates'!$B:$B,"",0),IF(_xlpm.d=0,"",_xlpm.d))</f>
        <v/>
      </c>
      <c r="P2319" s="196">
        <f>IF(OR(O2319="",A2319="",NOT(ISNUMBER(O2319)),O2319&gt;A2319),"",DATEDIF(O2319,A2319,"Y")&amp;" years, "&amp;DATEDIF(O2319,A2319,"YM")&amp;" months, "&amp;DATEDIF(O2319,A2319,"MD")&amp;" days")</f>
        <v/>
      </c>
      <c r="S2319" s="196">
        <f>_xlfn.LET(_xlpm.d,_xlfn.XLOOKUP(Q2319,'[1]Birth Dates'!$A:$A,'[1]Birth Dates'!$B:$B,"",0),IF(_xlpm.d=0,"",_xlpm.d))</f>
        <v/>
      </c>
      <c r="T2319" s="196">
        <f>IF(OR(S2319="",A2319="",NOT(ISNUMBER(S2319)),S2319&gt;A2319),"",DATEDIF(S2319,A2319,"Y")&amp;" years, "&amp;DATEDIF(S2319,A2319,"YM")&amp;" months, "&amp;DATEDIF(S2319,A2319,"MD")&amp;" days")</f>
        <v/>
      </c>
      <c r="W2319" s="196">
        <f>_xlfn.LET(_xlpm.d,_xlfn.XLOOKUP(U2319,'[1]Birth Dates'!$A:$A,'[1]Birth Dates'!$B:$B,"",0),IF(_xlpm.d=0,"",_xlpm.d))</f>
        <v/>
      </c>
      <c r="X2319" s="196">
        <f>IF(OR(W2319="",A2319="",NOT(ISNUMBER(W2319)),W2319&gt;A2319),"",DATEDIF(W2319,A2319,"Y")&amp;" years, "&amp;DATEDIF(W2319,A2319,"YM")&amp;" months, "&amp;DATEDIF(W2319,A2319,"MD")&amp;" days")</f>
        <v/>
      </c>
      <c r="AR2319" s="175">
        <f>IF($B2319="","",TEXT($A2319,"yyyymmdd")&amp;"_P"&amp;$C2319&amp;"_C"&amp;$F2319&amp;"_"&amp;TRIM(RIGHT(SUBSTITUTE(TRIM(SUBSTITUTE($M2319,CHAR(160)," "))," ",REPT(" ",60)),60))&amp;IF($Q2319="","","-"&amp;TRIM(RIGHT(SUBSTITUTE(TRIM(SUBSTITUTE($Q2319,CHAR(160)," "))," ",REPT(" ",60)),60)))&amp;IF($U2319="","","-"&amp;TRIM(RIGHT(SUBSTITUTE(TRIM(SUBSTITUTE($U2319,CHAR(160)," "))," ",REPT(" ",60)),60)))&amp;".jpg")</f>
        <v/>
      </c>
    </row>
    <row r="2320" ht="14" customHeight="1">
      <c r="O2320" s="196">
        <f>_xlfn.LET(_xlpm.d,_xlfn.XLOOKUP(M2320,'[1]Birth Dates'!$A:$A,'[1]Birth Dates'!$B:$B,"",0),IF(_xlpm.d=0,"",_xlpm.d))</f>
        <v/>
      </c>
      <c r="P2320" s="196">
        <f>IF(OR(O2320="",A2320="",NOT(ISNUMBER(O2320)),O2320&gt;A2320),"",DATEDIF(O2320,A2320,"Y")&amp;" years, "&amp;DATEDIF(O2320,A2320,"YM")&amp;" months, "&amp;DATEDIF(O2320,A2320,"MD")&amp;" days")</f>
        <v/>
      </c>
      <c r="S2320" s="196">
        <f>_xlfn.LET(_xlpm.d,_xlfn.XLOOKUP(Q2320,'[1]Birth Dates'!$A:$A,'[1]Birth Dates'!$B:$B,"",0),IF(_xlpm.d=0,"",_xlpm.d))</f>
        <v/>
      </c>
      <c r="T2320" s="196">
        <f>IF(OR(S2320="",A2320="",NOT(ISNUMBER(S2320)),S2320&gt;A2320),"",DATEDIF(S2320,A2320,"Y")&amp;" years, "&amp;DATEDIF(S2320,A2320,"YM")&amp;" months, "&amp;DATEDIF(S2320,A2320,"MD")&amp;" days")</f>
        <v/>
      </c>
      <c r="W2320" s="196">
        <f>_xlfn.LET(_xlpm.d,_xlfn.XLOOKUP(U2320,'[1]Birth Dates'!$A:$A,'[1]Birth Dates'!$B:$B,"",0),IF(_xlpm.d=0,"",_xlpm.d))</f>
        <v/>
      </c>
      <c r="X2320" s="196">
        <f>IF(OR(W2320="",A2320="",NOT(ISNUMBER(W2320)),W2320&gt;A2320),"",DATEDIF(W2320,A2320,"Y")&amp;" years, "&amp;DATEDIF(W2320,A2320,"YM")&amp;" months, "&amp;DATEDIF(W2320,A2320,"MD")&amp;" days")</f>
        <v/>
      </c>
      <c r="AR2320" s="175">
        <f>IF($B2320="","",TEXT($A2320,"yyyymmdd")&amp;"_P"&amp;$C2320&amp;"_C"&amp;$F2320&amp;"_"&amp;TRIM(RIGHT(SUBSTITUTE(TRIM(SUBSTITUTE($M2320,CHAR(160)," "))," ",REPT(" ",60)),60))&amp;IF($Q2320="","","-"&amp;TRIM(RIGHT(SUBSTITUTE(TRIM(SUBSTITUTE($Q2320,CHAR(160)," "))," ",REPT(" ",60)),60)))&amp;IF($U2320="","","-"&amp;TRIM(RIGHT(SUBSTITUTE(TRIM(SUBSTITUTE($U2320,CHAR(160)," "))," ",REPT(" ",60)),60)))&amp;".jpg")</f>
        <v/>
      </c>
    </row>
    <row r="2321" ht="14" customHeight="1">
      <c r="O2321" s="196">
        <f>_xlfn.LET(_xlpm.d,_xlfn.XLOOKUP(M2321,'[1]Birth Dates'!$A:$A,'[1]Birth Dates'!$B:$B,"",0),IF(_xlpm.d=0,"",_xlpm.d))</f>
        <v/>
      </c>
      <c r="P2321" s="196">
        <f>IF(OR(O2321="",A2321="",NOT(ISNUMBER(O2321)),O2321&gt;A2321),"",DATEDIF(O2321,A2321,"Y")&amp;" years, "&amp;DATEDIF(O2321,A2321,"YM")&amp;" months, "&amp;DATEDIF(O2321,A2321,"MD")&amp;" days")</f>
        <v/>
      </c>
      <c r="S2321" s="196">
        <f>_xlfn.LET(_xlpm.d,_xlfn.XLOOKUP(Q2321,'[1]Birth Dates'!$A:$A,'[1]Birth Dates'!$B:$B,"",0),IF(_xlpm.d=0,"",_xlpm.d))</f>
        <v/>
      </c>
      <c r="T2321" s="196">
        <f>IF(OR(S2321="",A2321="",NOT(ISNUMBER(S2321)),S2321&gt;A2321),"",DATEDIF(S2321,A2321,"Y")&amp;" years, "&amp;DATEDIF(S2321,A2321,"YM")&amp;" months, "&amp;DATEDIF(S2321,A2321,"MD")&amp;" days")</f>
        <v/>
      </c>
      <c r="W2321" s="196">
        <f>_xlfn.LET(_xlpm.d,_xlfn.XLOOKUP(U2321,'[1]Birth Dates'!$A:$A,'[1]Birth Dates'!$B:$B,"",0),IF(_xlpm.d=0,"",_xlpm.d))</f>
        <v/>
      </c>
      <c r="X2321" s="196">
        <f>IF(OR(W2321="",A2321="",NOT(ISNUMBER(W2321)),W2321&gt;A2321),"",DATEDIF(W2321,A2321,"Y")&amp;" years, "&amp;DATEDIF(W2321,A2321,"YM")&amp;" months, "&amp;DATEDIF(W2321,A2321,"MD")&amp;" days")</f>
        <v/>
      </c>
      <c r="AR2321" s="175">
        <f>IF($B2321="","",TEXT($A2321,"yyyymmdd")&amp;"_P"&amp;$C2321&amp;"_C"&amp;$F2321&amp;"_"&amp;TRIM(RIGHT(SUBSTITUTE(TRIM(SUBSTITUTE($M2321,CHAR(160)," "))," ",REPT(" ",60)),60))&amp;IF($Q2321="","","-"&amp;TRIM(RIGHT(SUBSTITUTE(TRIM(SUBSTITUTE($Q2321,CHAR(160)," "))," ",REPT(" ",60)),60)))&amp;IF($U2321="","","-"&amp;TRIM(RIGHT(SUBSTITUTE(TRIM(SUBSTITUTE($U2321,CHAR(160)," "))," ",REPT(" ",60)),60)))&amp;".jpg")</f>
        <v/>
      </c>
    </row>
    <row r="2322" ht="14" customHeight="1">
      <c r="O2322" s="196">
        <f>_xlfn.LET(_xlpm.d,_xlfn.XLOOKUP(M2322,'[1]Birth Dates'!$A:$A,'[1]Birth Dates'!$B:$B,"",0),IF(_xlpm.d=0,"",_xlpm.d))</f>
        <v/>
      </c>
      <c r="P2322" s="196">
        <f>IF(OR(O2322="",A2322="",NOT(ISNUMBER(O2322)),O2322&gt;A2322),"",DATEDIF(O2322,A2322,"Y")&amp;" years, "&amp;DATEDIF(O2322,A2322,"YM")&amp;" months, "&amp;DATEDIF(O2322,A2322,"MD")&amp;" days")</f>
        <v/>
      </c>
      <c r="S2322" s="196">
        <f>_xlfn.LET(_xlpm.d,_xlfn.XLOOKUP(Q2322,'[1]Birth Dates'!$A:$A,'[1]Birth Dates'!$B:$B,"",0),IF(_xlpm.d=0,"",_xlpm.d))</f>
        <v/>
      </c>
      <c r="T2322" s="196">
        <f>IF(OR(S2322="",A2322="",NOT(ISNUMBER(S2322)),S2322&gt;A2322),"",DATEDIF(S2322,A2322,"Y")&amp;" years, "&amp;DATEDIF(S2322,A2322,"YM")&amp;" months, "&amp;DATEDIF(S2322,A2322,"MD")&amp;" days")</f>
        <v/>
      </c>
      <c r="W2322" s="196">
        <f>_xlfn.LET(_xlpm.d,_xlfn.XLOOKUP(U2322,'[1]Birth Dates'!$A:$A,'[1]Birth Dates'!$B:$B,"",0),IF(_xlpm.d=0,"",_xlpm.d))</f>
        <v/>
      </c>
      <c r="X2322" s="196">
        <f>IF(OR(W2322="",A2322="",NOT(ISNUMBER(W2322)),W2322&gt;A2322),"",DATEDIF(W2322,A2322,"Y")&amp;" years, "&amp;DATEDIF(W2322,A2322,"YM")&amp;" months, "&amp;DATEDIF(W2322,A2322,"MD")&amp;" days")</f>
        <v/>
      </c>
      <c r="AR2322" s="175">
        <f>IF($B2322="","",TEXT($A2322,"yyyymmdd")&amp;"_P"&amp;$C2322&amp;"_C"&amp;$F2322&amp;"_"&amp;TRIM(RIGHT(SUBSTITUTE(TRIM(SUBSTITUTE($M2322,CHAR(160)," "))," ",REPT(" ",60)),60))&amp;IF($Q2322="","","-"&amp;TRIM(RIGHT(SUBSTITUTE(TRIM(SUBSTITUTE($Q2322,CHAR(160)," "))," ",REPT(" ",60)),60)))&amp;IF($U2322="","","-"&amp;TRIM(RIGHT(SUBSTITUTE(TRIM(SUBSTITUTE($U2322,CHAR(160)," "))," ",REPT(" ",60)),60)))&amp;".jpg")</f>
        <v/>
      </c>
    </row>
    <row r="2323" ht="14" customHeight="1">
      <c r="O2323" s="196">
        <f>_xlfn.LET(_xlpm.d,_xlfn.XLOOKUP(M2323,'[1]Birth Dates'!$A:$A,'[1]Birth Dates'!$B:$B,"",0),IF(_xlpm.d=0,"",_xlpm.d))</f>
        <v/>
      </c>
      <c r="P2323" s="196">
        <f>IF(OR(O2323="",A2323="",NOT(ISNUMBER(O2323)),O2323&gt;A2323),"",DATEDIF(O2323,A2323,"Y")&amp;" years, "&amp;DATEDIF(O2323,A2323,"YM")&amp;" months, "&amp;DATEDIF(O2323,A2323,"MD")&amp;" days")</f>
        <v/>
      </c>
      <c r="S2323" s="196">
        <f>_xlfn.LET(_xlpm.d,_xlfn.XLOOKUP(Q2323,'[1]Birth Dates'!$A:$A,'[1]Birth Dates'!$B:$B,"",0),IF(_xlpm.d=0,"",_xlpm.d))</f>
        <v/>
      </c>
      <c r="T2323" s="196">
        <f>IF(OR(S2323="",A2323="",NOT(ISNUMBER(S2323)),S2323&gt;A2323),"",DATEDIF(S2323,A2323,"Y")&amp;" years, "&amp;DATEDIF(S2323,A2323,"YM")&amp;" months, "&amp;DATEDIF(S2323,A2323,"MD")&amp;" days")</f>
        <v/>
      </c>
      <c r="W2323" s="196">
        <f>_xlfn.LET(_xlpm.d,_xlfn.XLOOKUP(U2323,'[1]Birth Dates'!$A:$A,'[1]Birth Dates'!$B:$B,"",0),IF(_xlpm.d=0,"",_xlpm.d))</f>
        <v/>
      </c>
      <c r="X2323" s="196">
        <f>IF(OR(W2323="",A2323="",NOT(ISNUMBER(W2323)),W2323&gt;A2323),"",DATEDIF(W2323,A2323,"Y")&amp;" years, "&amp;DATEDIF(W2323,A2323,"YM")&amp;" months, "&amp;DATEDIF(W2323,A2323,"MD")&amp;" days")</f>
        <v/>
      </c>
      <c r="AR2323" s="175">
        <f>IF($B2323="","",TEXT($A2323,"yyyymmdd")&amp;"_P"&amp;$C2323&amp;"_C"&amp;$F2323&amp;"_"&amp;TRIM(RIGHT(SUBSTITUTE(TRIM(SUBSTITUTE($M2323,CHAR(160)," "))," ",REPT(" ",60)),60))&amp;IF($Q2323="","","-"&amp;TRIM(RIGHT(SUBSTITUTE(TRIM(SUBSTITUTE($Q2323,CHAR(160)," "))," ",REPT(" ",60)),60)))&amp;IF($U2323="","","-"&amp;TRIM(RIGHT(SUBSTITUTE(TRIM(SUBSTITUTE($U2323,CHAR(160)," "))," ",REPT(" ",60)),60)))&amp;".jpg")</f>
        <v/>
      </c>
    </row>
    <row r="2324" ht="14" customHeight="1">
      <c r="O2324" s="196">
        <f>_xlfn.LET(_xlpm.d,_xlfn.XLOOKUP(M2324,'[1]Birth Dates'!$A:$A,'[1]Birth Dates'!$B:$B,"",0),IF(_xlpm.d=0,"",_xlpm.d))</f>
        <v/>
      </c>
      <c r="P2324" s="196">
        <f>IF(OR(O2324="",A2324="",NOT(ISNUMBER(O2324)),O2324&gt;A2324),"",DATEDIF(O2324,A2324,"Y")&amp;" years, "&amp;DATEDIF(O2324,A2324,"YM")&amp;" months, "&amp;DATEDIF(O2324,A2324,"MD")&amp;" days")</f>
        <v/>
      </c>
      <c r="S2324" s="196">
        <f>_xlfn.LET(_xlpm.d,_xlfn.XLOOKUP(Q2324,'[1]Birth Dates'!$A:$A,'[1]Birth Dates'!$B:$B,"",0),IF(_xlpm.d=0,"",_xlpm.d))</f>
        <v/>
      </c>
      <c r="T2324" s="196">
        <f>IF(OR(S2324="",A2324="",NOT(ISNUMBER(S2324)),S2324&gt;A2324),"",DATEDIF(S2324,A2324,"Y")&amp;" years, "&amp;DATEDIF(S2324,A2324,"YM")&amp;" months, "&amp;DATEDIF(S2324,A2324,"MD")&amp;" days")</f>
        <v/>
      </c>
      <c r="W2324" s="196">
        <f>_xlfn.LET(_xlpm.d,_xlfn.XLOOKUP(U2324,'[1]Birth Dates'!$A:$A,'[1]Birth Dates'!$B:$B,"",0),IF(_xlpm.d=0,"",_xlpm.d))</f>
        <v/>
      </c>
      <c r="X2324" s="196">
        <f>IF(OR(W2324="",A2324="",NOT(ISNUMBER(W2324)),W2324&gt;A2324),"",DATEDIF(W2324,A2324,"Y")&amp;" years, "&amp;DATEDIF(W2324,A2324,"YM")&amp;" months, "&amp;DATEDIF(W2324,A2324,"MD")&amp;" days")</f>
        <v/>
      </c>
      <c r="AR2324" s="175">
        <f>IF($B2324="","",TEXT($A2324,"yyyymmdd")&amp;"_P"&amp;$C2324&amp;"_C"&amp;$F2324&amp;"_"&amp;TRIM(RIGHT(SUBSTITUTE(TRIM(SUBSTITUTE($M2324,CHAR(160)," "))," ",REPT(" ",60)),60))&amp;IF($Q2324="","","-"&amp;TRIM(RIGHT(SUBSTITUTE(TRIM(SUBSTITUTE($Q2324,CHAR(160)," "))," ",REPT(" ",60)),60)))&amp;IF($U2324="","","-"&amp;TRIM(RIGHT(SUBSTITUTE(TRIM(SUBSTITUTE($U2324,CHAR(160)," "))," ",REPT(" ",60)),60)))&amp;".jpg")</f>
        <v/>
      </c>
    </row>
    <row r="2325" ht="14" customHeight="1">
      <c r="O2325" s="196">
        <f>_xlfn.LET(_xlpm.d,_xlfn.XLOOKUP(M2325,'[1]Birth Dates'!$A:$A,'[1]Birth Dates'!$B:$B,"",0),IF(_xlpm.d=0,"",_xlpm.d))</f>
        <v/>
      </c>
      <c r="P2325" s="196">
        <f>IF(OR(O2325="",A2325="",NOT(ISNUMBER(O2325)),O2325&gt;A2325),"",DATEDIF(O2325,A2325,"Y")&amp;" years, "&amp;DATEDIF(O2325,A2325,"YM")&amp;" months, "&amp;DATEDIF(O2325,A2325,"MD")&amp;" days")</f>
        <v/>
      </c>
      <c r="S2325" s="196">
        <f>_xlfn.LET(_xlpm.d,_xlfn.XLOOKUP(Q2325,'[1]Birth Dates'!$A:$A,'[1]Birth Dates'!$B:$B,"",0),IF(_xlpm.d=0,"",_xlpm.d))</f>
        <v/>
      </c>
      <c r="T2325" s="196">
        <f>IF(OR(S2325="",A2325="",NOT(ISNUMBER(S2325)),S2325&gt;A2325),"",DATEDIF(S2325,A2325,"Y")&amp;" years, "&amp;DATEDIF(S2325,A2325,"YM")&amp;" months, "&amp;DATEDIF(S2325,A2325,"MD")&amp;" days")</f>
        <v/>
      </c>
      <c r="W2325" s="196">
        <f>_xlfn.LET(_xlpm.d,_xlfn.XLOOKUP(U2325,'[1]Birth Dates'!$A:$A,'[1]Birth Dates'!$B:$B,"",0),IF(_xlpm.d=0,"",_xlpm.d))</f>
        <v/>
      </c>
      <c r="X2325" s="196">
        <f>IF(OR(W2325="",A2325="",NOT(ISNUMBER(W2325)),W2325&gt;A2325),"",DATEDIF(W2325,A2325,"Y")&amp;" years, "&amp;DATEDIF(W2325,A2325,"YM")&amp;" months, "&amp;DATEDIF(W2325,A2325,"MD")&amp;" days")</f>
        <v/>
      </c>
      <c r="AR2325" s="175">
        <f>IF($B2325="","",TEXT($A2325,"yyyymmdd")&amp;"_P"&amp;$C2325&amp;"_C"&amp;$F2325&amp;"_"&amp;TRIM(RIGHT(SUBSTITUTE(TRIM(SUBSTITUTE($M2325,CHAR(160)," "))," ",REPT(" ",60)),60))&amp;IF($Q2325="","","-"&amp;TRIM(RIGHT(SUBSTITUTE(TRIM(SUBSTITUTE($Q2325,CHAR(160)," "))," ",REPT(" ",60)),60)))&amp;IF($U2325="","","-"&amp;TRIM(RIGHT(SUBSTITUTE(TRIM(SUBSTITUTE($U2325,CHAR(160)," "))," ",REPT(" ",60)),60)))&amp;".jpg")</f>
        <v/>
      </c>
    </row>
    <row r="2326" ht="14" customHeight="1">
      <c r="O2326" s="196">
        <f>_xlfn.LET(_xlpm.d,_xlfn.XLOOKUP(M2326,'[1]Birth Dates'!$A:$A,'[1]Birth Dates'!$B:$B,"",0),IF(_xlpm.d=0,"",_xlpm.d))</f>
        <v/>
      </c>
      <c r="P2326" s="196">
        <f>IF(OR(O2326="",A2326="",NOT(ISNUMBER(O2326)),O2326&gt;A2326),"",DATEDIF(O2326,A2326,"Y")&amp;" years, "&amp;DATEDIF(O2326,A2326,"YM")&amp;" months, "&amp;DATEDIF(O2326,A2326,"MD")&amp;" days")</f>
        <v/>
      </c>
      <c r="S2326" s="196">
        <f>_xlfn.LET(_xlpm.d,_xlfn.XLOOKUP(Q2326,'[1]Birth Dates'!$A:$A,'[1]Birth Dates'!$B:$B,"",0),IF(_xlpm.d=0,"",_xlpm.d))</f>
        <v/>
      </c>
      <c r="T2326" s="196">
        <f>IF(OR(S2326="",A2326="",NOT(ISNUMBER(S2326)),S2326&gt;A2326),"",DATEDIF(S2326,A2326,"Y")&amp;" years, "&amp;DATEDIF(S2326,A2326,"YM")&amp;" months, "&amp;DATEDIF(S2326,A2326,"MD")&amp;" days")</f>
        <v/>
      </c>
      <c r="W2326" s="196">
        <f>_xlfn.LET(_xlpm.d,_xlfn.XLOOKUP(U2326,'[1]Birth Dates'!$A:$A,'[1]Birth Dates'!$B:$B,"",0),IF(_xlpm.d=0,"",_xlpm.d))</f>
        <v/>
      </c>
      <c r="X2326" s="196">
        <f>IF(OR(W2326="",A2326="",NOT(ISNUMBER(W2326)),W2326&gt;A2326),"",DATEDIF(W2326,A2326,"Y")&amp;" years, "&amp;DATEDIF(W2326,A2326,"YM")&amp;" months, "&amp;DATEDIF(W2326,A2326,"MD")&amp;" days")</f>
        <v/>
      </c>
      <c r="AR2326" s="175">
        <f>IF($B2326="","",TEXT($A2326,"yyyymmdd")&amp;"_P"&amp;$C2326&amp;"_C"&amp;$F2326&amp;"_"&amp;TRIM(RIGHT(SUBSTITUTE(TRIM(SUBSTITUTE($M2326,CHAR(160)," "))," ",REPT(" ",60)),60))&amp;IF($Q2326="","","-"&amp;TRIM(RIGHT(SUBSTITUTE(TRIM(SUBSTITUTE($Q2326,CHAR(160)," "))," ",REPT(" ",60)),60)))&amp;IF($U2326="","","-"&amp;TRIM(RIGHT(SUBSTITUTE(TRIM(SUBSTITUTE($U2326,CHAR(160)," "))," ",REPT(" ",60)),60)))&amp;".jpg")</f>
        <v/>
      </c>
    </row>
    <row r="2327" ht="14" customHeight="1">
      <c r="O2327" s="196">
        <f>_xlfn.LET(_xlpm.d,_xlfn.XLOOKUP(M2327,'[1]Birth Dates'!$A:$A,'[1]Birth Dates'!$B:$B,"",0),IF(_xlpm.d=0,"",_xlpm.d))</f>
        <v/>
      </c>
      <c r="P2327" s="196">
        <f>IF(OR(O2327="",A2327="",NOT(ISNUMBER(O2327)),O2327&gt;A2327),"",DATEDIF(O2327,A2327,"Y")&amp;" years, "&amp;DATEDIF(O2327,A2327,"YM")&amp;" months, "&amp;DATEDIF(O2327,A2327,"MD")&amp;" days")</f>
        <v/>
      </c>
      <c r="S2327" s="196">
        <f>_xlfn.LET(_xlpm.d,_xlfn.XLOOKUP(Q2327,'[1]Birth Dates'!$A:$A,'[1]Birth Dates'!$B:$B,"",0),IF(_xlpm.d=0,"",_xlpm.d))</f>
        <v/>
      </c>
      <c r="T2327" s="196">
        <f>IF(OR(S2327="",A2327="",NOT(ISNUMBER(S2327)),S2327&gt;A2327),"",DATEDIF(S2327,A2327,"Y")&amp;" years, "&amp;DATEDIF(S2327,A2327,"YM")&amp;" months, "&amp;DATEDIF(S2327,A2327,"MD")&amp;" days")</f>
        <v/>
      </c>
      <c r="W2327" s="196">
        <f>_xlfn.LET(_xlpm.d,_xlfn.XLOOKUP(U2327,'[1]Birth Dates'!$A:$A,'[1]Birth Dates'!$B:$B,"",0),IF(_xlpm.d=0,"",_xlpm.d))</f>
        <v/>
      </c>
      <c r="X2327" s="196">
        <f>IF(OR(W2327="",A2327="",NOT(ISNUMBER(W2327)),W2327&gt;A2327),"",DATEDIF(W2327,A2327,"Y")&amp;" years, "&amp;DATEDIF(W2327,A2327,"YM")&amp;" months, "&amp;DATEDIF(W2327,A2327,"MD")&amp;" days")</f>
        <v/>
      </c>
      <c r="AR2327" s="175">
        <f>IF($B2327="","",TEXT($A2327,"yyyymmdd")&amp;"_P"&amp;$C2327&amp;"_C"&amp;$F2327&amp;"_"&amp;TRIM(RIGHT(SUBSTITUTE(TRIM(SUBSTITUTE($M2327,CHAR(160)," "))," ",REPT(" ",60)),60))&amp;IF($Q2327="","","-"&amp;TRIM(RIGHT(SUBSTITUTE(TRIM(SUBSTITUTE($Q2327,CHAR(160)," "))," ",REPT(" ",60)),60)))&amp;IF($U2327="","","-"&amp;TRIM(RIGHT(SUBSTITUTE(TRIM(SUBSTITUTE($U2327,CHAR(160)," "))," ",REPT(" ",60)),60)))&amp;".jpg")</f>
        <v/>
      </c>
    </row>
    <row r="2328" ht="14" customHeight="1">
      <c r="O2328" s="196">
        <f>_xlfn.LET(_xlpm.d,_xlfn.XLOOKUP(M2328,'[1]Birth Dates'!$A:$A,'[1]Birth Dates'!$B:$B,"",0),IF(_xlpm.d=0,"",_xlpm.d))</f>
        <v/>
      </c>
      <c r="P2328" s="196">
        <f>IF(OR(O2328="",A2328="",NOT(ISNUMBER(O2328)),O2328&gt;A2328),"",DATEDIF(O2328,A2328,"Y")&amp;" years, "&amp;DATEDIF(O2328,A2328,"YM")&amp;" months, "&amp;DATEDIF(O2328,A2328,"MD")&amp;" days")</f>
        <v/>
      </c>
      <c r="S2328" s="196">
        <f>_xlfn.LET(_xlpm.d,_xlfn.XLOOKUP(Q2328,'[1]Birth Dates'!$A:$A,'[1]Birth Dates'!$B:$B,"",0),IF(_xlpm.d=0,"",_xlpm.d))</f>
        <v/>
      </c>
      <c r="T2328" s="196">
        <f>IF(OR(S2328="",A2328="",NOT(ISNUMBER(S2328)),S2328&gt;A2328),"",DATEDIF(S2328,A2328,"Y")&amp;" years, "&amp;DATEDIF(S2328,A2328,"YM")&amp;" months, "&amp;DATEDIF(S2328,A2328,"MD")&amp;" days")</f>
        <v/>
      </c>
      <c r="W2328" s="196">
        <f>_xlfn.LET(_xlpm.d,_xlfn.XLOOKUP(U2328,'[1]Birth Dates'!$A:$A,'[1]Birth Dates'!$B:$B,"",0),IF(_xlpm.d=0,"",_xlpm.d))</f>
        <v/>
      </c>
      <c r="X2328" s="196">
        <f>IF(OR(W2328="",A2328="",NOT(ISNUMBER(W2328)),W2328&gt;A2328),"",DATEDIF(W2328,A2328,"Y")&amp;" years, "&amp;DATEDIF(W2328,A2328,"YM")&amp;" months, "&amp;DATEDIF(W2328,A2328,"MD")&amp;" days")</f>
        <v/>
      </c>
      <c r="AR2328" s="175">
        <f>IF($B2328="","",TEXT($A2328,"yyyymmdd")&amp;"_P"&amp;$C2328&amp;"_C"&amp;$F2328&amp;"_"&amp;TRIM(RIGHT(SUBSTITUTE(TRIM(SUBSTITUTE($M2328,CHAR(160)," "))," ",REPT(" ",60)),60))&amp;IF($Q2328="","","-"&amp;TRIM(RIGHT(SUBSTITUTE(TRIM(SUBSTITUTE($Q2328,CHAR(160)," "))," ",REPT(" ",60)),60)))&amp;IF($U2328="","","-"&amp;TRIM(RIGHT(SUBSTITUTE(TRIM(SUBSTITUTE($U2328,CHAR(160)," "))," ",REPT(" ",60)),60)))&amp;".jpg")</f>
        <v/>
      </c>
    </row>
    <row r="2329" ht="14" customHeight="1">
      <c r="O2329" s="196">
        <f>_xlfn.LET(_xlpm.d,_xlfn.XLOOKUP(M2329,'[1]Birth Dates'!$A:$A,'[1]Birth Dates'!$B:$B,"",0),IF(_xlpm.d=0,"",_xlpm.d))</f>
        <v/>
      </c>
      <c r="P2329" s="196">
        <f>IF(OR(O2329="",A2329="",NOT(ISNUMBER(O2329)),O2329&gt;A2329),"",DATEDIF(O2329,A2329,"Y")&amp;" years, "&amp;DATEDIF(O2329,A2329,"YM")&amp;" months, "&amp;DATEDIF(O2329,A2329,"MD")&amp;" days")</f>
        <v/>
      </c>
      <c r="S2329" s="196">
        <f>_xlfn.LET(_xlpm.d,_xlfn.XLOOKUP(Q2329,'[1]Birth Dates'!$A:$A,'[1]Birth Dates'!$B:$B,"",0),IF(_xlpm.d=0,"",_xlpm.d))</f>
        <v/>
      </c>
      <c r="T2329" s="196">
        <f>IF(OR(S2329="",A2329="",NOT(ISNUMBER(S2329)),S2329&gt;A2329),"",DATEDIF(S2329,A2329,"Y")&amp;" years, "&amp;DATEDIF(S2329,A2329,"YM")&amp;" months, "&amp;DATEDIF(S2329,A2329,"MD")&amp;" days")</f>
        <v/>
      </c>
      <c r="W2329" s="196">
        <f>_xlfn.LET(_xlpm.d,_xlfn.XLOOKUP(U2329,'[1]Birth Dates'!$A:$A,'[1]Birth Dates'!$B:$B,"",0),IF(_xlpm.d=0,"",_xlpm.d))</f>
        <v/>
      </c>
      <c r="X2329" s="196">
        <f>IF(OR(W2329="",A2329="",NOT(ISNUMBER(W2329)),W2329&gt;A2329),"",DATEDIF(W2329,A2329,"Y")&amp;" years, "&amp;DATEDIF(W2329,A2329,"YM")&amp;" months, "&amp;DATEDIF(W2329,A2329,"MD")&amp;" days")</f>
        <v/>
      </c>
      <c r="AR2329" s="226">
        <f>IF($B2329="","",TEXT($A2329,"yyyymmdd")&amp;"_P"&amp;$C2329&amp;"_C"&amp;$F2329&amp;"_"&amp;TRIM(RIGHT(SUBSTITUTE(TRIM(SUBSTITUTE($M2329,CHAR(160)," "))," ",REPT(" ",60)),60))&amp;IF($Q2329="","","-"&amp;TRIM(RIGHT(SUBSTITUTE(TRIM(SUBSTITUTE($Q2329,CHAR(160)," "))," ",REPT(" ",60)),60)))&amp;IF($U2329="","","-"&amp;TRIM(RIGHT(SUBSTITUTE(TRIM(SUBSTITUTE($U2329,CHAR(160)," "))," ",REPT(" ",60)),60)))&amp;".jpg")</f>
        <v/>
      </c>
    </row>
    <row r="2330" ht="14" customHeight="1">
      <c r="O2330" s="196">
        <f>_xlfn.LET(_xlpm.d,_xlfn.XLOOKUP(M2330,'[1]Birth Dates'!$A:$A,'[1]Birth Dates'!$B:$B,"",0),IF(_xlpm.d=0,"",_xlpm.d))</f>
        <v/>
      </c>
      <c r="P2330" s="196">
        <f>IF(OR(O2330="",A2330="",NOT(ISNUMBER(O2330)),O2330&gt;A2330),"",DATEDIF(O2330,A2330,"Y")&amp;" years, "&amp;DATEDIF(O2330,A2330,"YM")&amp;" months, "&amp;DATEDIF(O2330,A2330,"MD")&amp;" days")</f>
        <v/>
      </c>
      <c r="S2330" s="196">
        <f>_xlfn.LET(_xlpm.d,_xlfn.XLOOKUP(Q2330,'[1]Birth Dates'!$A:$A,'[1]Birth Dates'!$B:$B,"",0),IF(_xlpm.d=0,"",_xlpm.d))</f>
        <v/>
      </c>
      <c r="T2330" s="196">
        <f>IF(OR(S2330="",A2330="",NOT(ISNUMBER(S2330)),S2330&gt;A2330),"",DATEDIF(S2330,A2330,"Y")&amp;" years, "&amp;DATEDIF(S2330,A2330,"YM")&amp;" months, "&amp;DATEDIF(S2330,A2330,"MD")&amp;" days")</f>
        <v/>
      </c>
      <c r="W2330" s="196">
        <f>_xlfn.LET(_xlpm.d,_xlfn.XLOOKUP(U2330,'[1]Birth Dates'!$A:$A,'[1]Birth Dates'!$B:$B,"",0),IF(_xlpm.d=0,"",_xlpm.d))</f>
        <v/>
      </c>
      <c r="X2330" s="196">
        <f>IF(OR(W2330="",A2330="",NOT(ISNUMBER(W2330)),W2330&gt;A2330),"",DATEDIF(W2330,A2330,"Y")&amp;" years, "&amp;DATEDIF(W2330,A2330,"YM")&amp;" months, "&amp;DATEDIF(W2330,A2330,"MD")&amp;" days")</f>
        <v/>
      </c>
      <c r="AR2330" s="175">
        <f>IF($B2330="","",TEXT($A2330,"yyyymmdd")&amp;"_P"&amp;$C2330&amp;"_C"&amp;$F2330&amp;"_"&amp;TRIM(RIGHT(SUBSTITUTE(TRIM(SUBSTITUTE($M2330,CHAR(160)," "))," ",REPT(" ",60)),60))&amp;IF($Q2330="","","-"&amp;TRIM(RIGHT(SUBSTITUTE(TRIM(SUBSTITUTE($Q2330,CHAR(160)," "))," ",REPT(" ",60)),60)))&amp;IF($U2330="","","-"&amp;TRIM(RIGHT(SUBSTITUTE(TRIM(SUBSTITUTE($U2330,CHAR(160)," "))," ",REPT(" ",60)),60)))&amp;".jpg")</f>
        <v/>
      </c>
    </row>
    <row r="2331" ht="14" customHeight="1">
      <c r="O2331" s="196">
        <f>_xlfn.LET(_xlpm.d,_xlfn.XLOOKUP(M2331,'[1]Birth Dates'!$A:$A,'[1]Birth Dates'!$B:$B,"",0),IF(_xlpm.d=0,"",_xlpm.d))</f>
        <v/>
      </c>
      <c r="P2331" s="196">
        <f>IF(OR(O2331="",A2331="",NOT(ISNUMBER(O2331)),O2331&gt;A2331),"",DATEDIF(O2331,A2331,"Y")&amp;" years, "&amp;DATEDIF(O2331,A2331,"YM")&amp;" months, "&amp;DATEDIF(O2331,A2331,"MD")&amp;" days")</f>
        <v/>
      </c>
      <c r="S2331" s="196">
        <f>_xlfn.LET(_xlpm.d,_xlfn.XLOOKUP(Q2331,'[1]Birth Dates'!$A:$A,'[1]Birth Dates'!$B:$B,"",0),IF(_xlpm.d=0,"",_xlpm.d))</f>
        <v/>
      </c>
      <c r="T2331" s="196">
        <f>IF(OR(S2331="",A2331="",NOT(ISNUMBER(S2331)),S2331&gt;A2331),"",DATEDIF(S2331,A2331,"Y")&amp;" years, "&amp;DATEDIF(S2331,A2331,"YM")&amp;" months, "&amp;DATEDIF(S2331,A2331,"MD")&amp;" days")</f>
        <v/>
      </c>
      <c r="W2331" s="196">
        <f>_xlfn.LET(_xlpm.d,_xlfn.XLOOKUP(U2331,'[1]Birth Dates'!$A:$A,'[1]Birth Dates'!$B:$B,"",0),IF(_xlpm.d=0,"",_xlpm.d))</f>
        <v/>
      </c>
      <c r="X2331" s="196">
        <f>IF(OR(W2331="",A2331="",NOT(ISNUMBER(W2331)),W2331&gt;A2331),"",DATEDIF(W2331,A2331,"Y")&amp;" years, "&amp;DATEDIF(W2331,A2331,"YM")&amp;" months, "&amp;DATEDIF(W2331,A2331,"MD")&amp;" days")</f>
        <v/>
      </c>
      <c r="AR2331" s="175">
        <f>IF($B2331="","",TEXT($A2331,"yyyymmdd")&amp;"_P"&amp;$C2331&amp;"_C"&amp;$F2331&amp;"_"&amp;TRIM(RIGHT(SUBSTITUTE(TRIM(SUBSTITUTE($M2331,CHAR(160)," "))," ",REPT(" ",60)),60))&amp;IF($Q2331="","","-"&amp;TRIM(RIGHT(SUBSTITUTE(TRIM(SUBSTITUTE($Q2331,CHAR(160)," "))," ",REPT(" ",60)),60)))&amp;IF($U2331="","","-"&amp;TRIM(RIGHT(SUBSTITUTE(TRIM(SUBSTITUTE($U2331,CHAR(160)," "))," ",REPT(" ",60)),60)))&amp;".jpg")</f>
        <v/>
      </c>
    </row>
    <row r="2332" ht="14" customHeight="1">
      <c r="O2332" s="196">
        <f>_xlfn.LET(_xlpm.d,_xlfn.XLOOKUP(M2332,'[1]Birth Dates'!$A:$A,'[1]Birth Dates'!$B:$B,"",0),IF(_xlpm.d=0,"",_xlpm.d))</f>
        <v/>
      </c>
      <c r="P2332" s="196">
        <f>IF(OR(O2332="",A2332="",NOT(ISNUMBER(O2332)),O2332&gt;A2332),"",DATEDIF(O2332,A2332,"Y")&amp;" years, "&amp;DATEDIF(O2332,A2332,"YM")&amp;" months, "&amp;DATEDIF(O2332,A2332,"MD")&amp;" days")</f>
        <v/>
      </c>
      <c r="S2332" s="196">
        <f>_xlfn.LET(_xlpm.d,_xlfn.XLOOKUP(Q2332,'[1]Birth Dates'!$A:$A,'[1]Birth Dates'!$B:$B,"",0),IF(_xlpm.d=0,"",_xlpm.d))</f>
        <v/>
      </c>
      <c r="T2332" s="196">
        <f>IF(OR(S2332="",A2332="",NOT(ISNUMBER(S2332)),S2332&gt;A2332),"",DATEDIF(S2332,A2332,"Y")&amp;" years, "&amp;DATEDIF(S2332,A2332,"YM")&amp;" months, "&amp;DATEDIF(S2332,A2332,"MD")&amp;" days")</f>
        <v/>
      </c>
      <c r="W2332" s="196">
        <f>_xlfn.LET(_xlpm.d,_xlfn.XLOOKUP(U2332,'[1]Birth Dates'!$A:$A,'[1]Birth Dates'!$B:$B,"",0),IF(_xlpm.d=0,"",_xlpm.d))</f>
        <v/>
      </c>
      <c r="X2332" s="196">
        <f>IF(OR(W2332="",A2332="",NOT(ISNUMBER(W2332)),W2332&gt;A2332),"",DATEDIF(W2332,A2332,"Y")&amp;" years, "&amp;DATEDIF(W2332,A2332,"YM")&amp;" months, "&amp;DATEDIF(W2332,A2332,"MD")&amp;" days")</f>
        <v/>
      </c>
      <c r="AR2332" s="175">
        <f>IF($B2332="","",TEXT($A2332,"yyyymmdd")&amp;"_P"&amp;$C2332&amp;"_C"&amp;$F2332&amp;"_"&amp;TRIM(RIGHT(SUBSTITUTE(TRIM(SUBSTITUTE($M2332,CHAR(160)," "))," ",REPT(" ",60)),60))&amp;IF($Q2332="","","-"&amp;TRIM(RIGHT(SUBSTITUTE(TRIM(SUBSTITUTE($Q2332,CHAR(160)," "))," ",REPT(" ",60)),60)))&amp;IF($U2332="","","-"&amp;TRIM(RIGHT(SUBSTITUTE(TRIM(SUBSTITUTE($U2332,CHAR(160)," "))," ",REPT(" ",60)),60)))&amp;".jpg")</f>
        <v/>
      </c>
    </row>
    <row r="2333" ht="14" customHeight="1">
      <c r="O2333" s="196">
        <f>_xlfn.LET(_xlpm.d,_xlfn.XLOOKUP(M2333,'[1]Birth Dates'!$A:$A,'[1]Birth Dates'!$B:$B,"",0),IF(_xlpm.d=0,"",_xlpm.d))</f>
        <v/>
      </c>
      <c r="P2333" s="196">
        <f>IF(OR(O2333="",A2333="",NOT(ISNUMBER(O2333)),O2333&gt;A2333),"",DATEDIF(O2333,A2333,"Y")&amp;" years, "&amp;DATEDIF(O2333,A2333,"YM")&amp;" months, "&amp;DATEDIF(O2333,A2333,"MD")&amp;" days")</f>
        <v/>
      </c>
      <c r="S2333" s="196">
        <f>_xlfn.LET(_xlpm.d,_xlfn.XLOOKUP(Q2333,'[1]Birth Dates'!$A:$A,'[1]Birth Dates'!$B:$B,"",0),IF(_xlpm.d=0,"",_xlpm.d))</f>
        <v/>
      </c>
      <c r="T2333" s="196">
        <f>IF(OR(S2333="",A2333="",NOT(ISNUMBER(S2333)),S2333&gt;A2333),"",DATEDIF(S2333,A2333,"Y")&amp;" years, "&amp;DATEDIF(S2333,A2333,"YM")&amp;" months, "&amp;DATEDIF(S2333,A2333,"MD")&amp;" days")</f>
        <v/>
      </c>
      <c r="W2333" s="196">
        <f>_xlfn.LET(_xlpm.d,_xlfn.XLOOKUP(U2333,'[1]Birth Dates'!$A:$A,'[1]Birth Dates'!$B:$B,"",0),IF(_xlpm.d=0,"",_xlpm.d))</f>
        <v/>
      </c>
      <c r="X2333" s="196">
        <f>IF(OR(W2333="",A2333="",NOT(ISNUMBER(W2333)),W2333&gt;A2333),"",DATEDIF(W2333,A2333,"Y")&amp;" years, "&amp;DATEDIF(W2333,A2333,"YM")&amp;" months, "&amp;DATEDIF(W2333,A2333,"MD")&amp;" days")</f>
        <v/>
      </c>
      <c r="AR2333" s="175">
        <f>IF($B2333="","",TEXT($A2333,"yyyymmdd")&amp;"_P"&amp;$C2333&amp;"_C"&amp;$F2333&amp;"_"&amp;TRIM(RIGHT(SUBSTITUTE(TRIM(SUBSTITUTE($M2333,CHAR(160)," "))," ",REPT(" ",60)),60))&amp;IF($Q2333="","","-"&amp;TRIM(RIGHT(SUBSTITUTE(TRIM(SUBSTITUTE($Q2333,CHAR(160)," "))," ",REPT(" ",60)),60)))&amp;IF($U2333="","","-"&amp;TRIM(RIGHT(SUBSTITUTE(TRIM(SUBSTITUTE($U2333,CHAR(160)," "))," ",REPT(" ",60)),60)))&amp;".jpg")</f>
        <v/>
      </c>
    </row>
    <row r="2334" ht="14" customHeight="1">
      <c r="O2334" s="196">
        <f>_xlfn.LET(_xlpm.d,_xlfn.XLOOKUP(M2334,'[1]Birth Dates'!$A:$A,'[1]Birth Dates'!$B:$B,"",0),IF(_xlpm.d=0,"",_xlpm.d))</f>
        <v/>
      </c>
      <c r="P2334" s="196">
        <f>IF(OR(O2334="",A2334="",NOT(ISNUMBER(O2334)),O2334&gt;A2334),"",DATEDIF(O2334,A2334,"Y")&amp;" years, "&amp;DATEDIF(O2334,A2334,"YM")&amp;" months, "&amp;DATEDIF(O2334,A2334,"MD")&amp;" days")</f>
        <v/>
      </c>
      <c r="S2334" s="196">
        <f>_xlfn.LET(_xlpm.d,_xlfn.XLOOKUP(Q2334,'[1]Birth Dates'!$A:$A,'[1]Birth Dates'!$B:$B,"",0),IF(_xlpm.d=0,"",_xlpm.d))</f>
        <v/>
      </c>
      <c r="T2334" s="196">
        <f>IF(OR(S2334="",A2334="",NOT(ISNUMBER(S2334)),S2334&gt;A2334),"",DATEDIF(S2334,A2334,"Y")&amp;" years, "&amp;DATEDIF(S2334,A2334,"YM")&amp;" months, "&amp;DATEDIF(S2334,A2334,"MD")&amp;" days")</f>
        <v/>
      </c>
      <c r="W2334" s="196">
        <f>_xlfn.LET(_xlpm.d,_xlfn.XLOOKUP(U2334,'[1]Birth Dates'!$A:$A,'[1]Birth Dates'!$B:$B,"",0),IF(_xlpm.d=0,"",_xlpm.d))</f>
        <v/>
      </c>
      <c r="X2334" s="196">
        <f>IF(OR(W2334="",A2334="",NOT(ISNUMBER(W2334)),W2334&gt;A2334),"",DATEDIF(W2334,A2334,"Y")&amp;" years, "&amp;DATEDIF(W2334,A2334,"YM")&amp;" months, "&amp;DATEDIF(W2334,A2334,"MD")&amp;" days")</f>
        <v/>
      </c>
      <c r="AR2334" s="175">
        <f>IF($B2334="","",TEXT($A2334,"yyyymmdd")&amp;"_P"&amp;$C2334&amp;"_C"&amp;$F2334&amp;"_"&amp;TRIM(RIGHT(SUBSTITUTE(TRIM(SUBSTITUTE($M2334,CHAR(160)," "))," ",REPT(" ",60)),60))&amp;IF($Q2334="","","-"&amp;TRIM(RIGHT(SUBSTITUTE(TRIM(SUBSTITUTE($Q2334,CHAR(160)," "))," ",REPT(" ",60)),60)))&amp;IF($U2334="","","-"&amp;TRIM(RIGHT(SUBSTITUTE(TRIM(SUBSTITUTE($U2334,CHAR(160)," "))," ",REPT(" ",60)),60)))&amp;".jpg")</f>
        <v/>
      </c>
    </row>
    <row r="2335" ht="14" customHeight="1">
      <c r="O2335" s="196">
        <f>_xlfn.LET(_xlpm.d,_xlfn.XLOOKUP(M2335,'[1]Birth Dates'!$A:$A,'[1]Birth Dates'!$B:$B,"",0),IF(_xlpm.d=0,"",_xlpm.d))</f>
        <v/>
      </c>
      <c r="P2335" s="196">
        <f>IF(OR(O2335="",A2335="",NOT(ISNUMBER(O2335)),O2335&gt;A2335),"",DATEDIF(O2335,A2335,"Y")&amp;" years, "&amp;DATEDIF(O2335,A2335,"YM")&amp;" months, "&amp;DATEDIF(O2335,A2335,"MD")&amp;" days")</f>
        <v/>
      </c>
      <c r="S2335" s="196">
        <f>_xlfn.LET(_xlpm.d,_xlfn.XLOOKUP(Q2335,'[1]Birth Dates'!$A:$A,'[1]Birth Dates'!$B:$B,"",0),IF(_xlpm.d=0,"",_xlpm.d))</f>
        <v/>
      </c>
      <c r="T2335" s="196">
        <f>IF(OR(S2335="",A2335="",NOT(ISNUMBER(S2335)),S2335&gt;A2335),"",DATEDIF(S2335,A2335,"Y")&amp;" years, "&amp;DATEDIF(S2335,A2335,"YM")&amp;" months, "&amp;DATEDIF(S2335,A2335,"MD")&amp;" days")</f>
        <v/>
      </c>
      <c r="W2335" s="196">
        <f>_xlfn.LET(_xlpm.d,_xlfn.XLOOKUP(U2335,'[1]Birth Dates'!$A:$A,'[1]Birth Dates'!$B:$B,"",0),IF(_xlpm.d=0,"",_xlpm.d))</f>
        <v/>
      </c>
      <c r="X2335" s="196">
        <f>IF(OR(W2335="",A2335="",NOT(ISNUMBER(W2335)),W2335&gt;A2335),"",DATEDIF(W2335,A2335,"Y")&amp;" years, "&amp;DATEDIF(W2335,A2335,"YM")&amp;" months, "&amp;DATEDIF(W2335,A2335,"MD")&amp;" days")</f>
        <v/>
      </c>
      <c r="AR2335" s="175">
        <f>IF($B2335="","",TEXT($A2335,"yyyymmdd")&amp;"_P"&amp;$C2335&amp;"_C"&amp;$F2335&amp;"_"&amp;TRIM(RIGHT(SUBSTITUTE(TRIM(SUBSTITUTE($M2335,CHAR(160)," "))," ",REPT(" ",60)),60))&amp;IF($Q2335="","","-"&amp;TRIM(RIGHT(SUBSTITUTE(TRIM(SUBSTITUTE($Q2335,CHAR(160)," "))," ",REPT(" ",60)),60)))&amp;IF($U2335="","","-"&amp;TRIM(RIGHT(SUBSTITUTE(TRIM(SUBSTITUTE($U2335,CHAR(160)," "))," ",REPT(" ",60)),60)))&amp;".jpg")</f>
        <v/>
      </c>
    </row>
    <row r="2336" ht="14" customHeight="1">
      <c r="O2336" s="196">
        <f>_xlfn.LET(_xlpm.d,_xlfn.XLOOKUP(M2336,'[1]Birth Dates'!$A:$A,'[1]Birth Dates'!$B:$B,"",0),IF(_xlpm.d=0,"",_xlpm.d))</f>
        <v/>
      </c>
      <c r="P2336" s="196">
        <f>IF(OR(O2336="",A2336="",NOT(ISNUMBER(O2336)),O2336&gt;A2336),"",DATEDIF(O2336,A2336,"Y")&amp;" years, "&amp;DATEDIF(O2336,A2336,"YM")&amp;" months, "&amp;DATEDIF(O2336,A2336,"MD")&amp;" days")</f>
        <v/>
      </c>
      <c r="S2336" s="196">
        <f>_xlfn.LET(_xlpm.d,_xlfn.XLOOKUP(Q2336,'[1]Birth Dates'!$A:$A,'[1]Birth Dates'!$B:$B,"",0),IF(_xlpm.d=0,"",_xlpm.d))</f>
        <v/>
      </c>
      <c r="T2336" s="196">
        <f>IF(OR(S2336="",A2336="",NOT(ISNUMBER(S2336)),S2336&gt;A2336),"",DATEDIF(S2336,A2336,"Y")&amp;" years, "&amp;DATEDIF(S2336,A2336,"YM")&amp;" months, "&amp;DATEDIF(S2336,A2336,"MD")&amp;" days")</f>
        <v/>
      </c>
      <c r="W2336" s="196">
        <f>_xlfn.LET(_xlpm.d,_xlfn.XLOOKUP(U2336,'[1]Birth Dates'!$A:$A,'[1]Birth Dates'!$B:$B,"",0),IF(_xlpm.d=0,"",_xlpm.d))</f>
        <v/>
      </c>
      <c r="X2336" s="196">
        <f>IF(OR(W2336="",A2336="",NOT(ISNUMBER(W2336)),W2336&gt;A2336),"",DATEDIF(W2336,A2336,"Y")&amp;" years, "&amp;DATEDIF(W2336,A2336,"YM")&amp;" months, "&amp;DATEDIF(W2336,A2336,"MD")&amp;" days")</f>
        <v/>
      </c>
      <c r="AR2336" s="175">
        <f>IF($B2336="","",TEXT($A2336,"yyyymmdd")&amp;"_P"&amp;$C2336&amp;"_C"&amp;$F2336&amp;"_"&amp;TRIM(RIGHT(SUBSTITUTE(TRIM(SUBSTITUTE($M2336,CHAR(160)," "))," ",REPT(" ",60)),60))&amp;IF($Q2336="","","-"&amp;TRIM(RIGHT(SUBSTITUTE(TRIM(SUBSTITUTE($Q2336,CHAR(160)," "))," ",REPT(" ",60)),60)))&amp;IF($U2336="","","-"&amp;TRIM(RIGHT(SUBSTITUTE(TRIM(SUBSTITUTE($U2336,CHAR(160)," "))," ",REPT(" ",60)),60)))&amp;".jpg")</f>
        <v/>
      </c>
    </row>
    <row r="2337" ht="14" customHeight="1">
      <c r="O2337" s="196">
        <f>_xlfn.LET(_xlpm.d,_xlfn.XLOOKUP(M2337,'[1]Birth Dates'!$A:$A,'[1]Birth Dates'!$B:$B,"",0),IF(_xlpm.d=0,"",_xlpm.d))</f>
        <v/>
      </c>
      <c r="P2337" s="196">
        <f>IF(OR(O2337="",A2337="",NOT(ISNUMBER(O2337)),O2337&gt;A2337),"",DATEDIF(O2337,A2337,"Y")&amp;" years, "&amp;DATEDIF(O2337,A2337,"YM")&amp;" months, "&amp;DATEDIF(O2337,A2337,"MD")&amp;" days")</f>
        <v/>
      </c>
      <c r="S2337" s="196">
        <f>_xlfn.LET(_xlpm.d,_xlfn.XLOOKUP(Q2337,'[1]Birth Dates'!$A:$A,'[1]Birth Dates'!$B:$B,"",0),IF(_xlpm.d=0,"",_xlpm.d))</f>
        <v/>
      </c>
      <c r="T2337" s="196">
        <f>IF(OR(S2337="",A2337="",NOT(ISNUMBER(S2337)),S2337&gt;A2337),"",DATEDIF(S2337,A2337,"Y")&amp;" years, "&amp;DATEDIF(S2337,A2337,"YM")&amp;" months, "&amp;DATEDIF(S2337,A2337,"MD")&amp;" days")</f>
        <v/>
      </c>
      <c r="W2337" s="196">
        <f>_xlfn.LET(_xlpm.d,_xlfn.XLOOKUP(U2337,'[1]Birth Dates'!$A:$A,'[1]Birth Dates'!$B:$B,"",0),IF(_xlpm.d=0,"",_xlpm.d))</f>
        <v/>
      </c>
      <c r="X2337" s="196">
        <f>IF(OR(W2337="",A2337="",NOT(ISNUMBER(W2337)),W2337&gt;A2337),"",DATEDIF(W2337,A2337,"Y")&amp;" years, "&amp;DATEDIF(W2337,A2337,"YM")&amp;" months, "&amp;DATEDIF(W2337,A2337,"MD")&amp;" days")</f>
        <v/>
      </c>
      <c r="AR2337" s="175">
        <f>IF($B2337="","",TEXT($A2337,"yyyymmdd")&amp;"_P"&amp;$C2337&amp;"_C"&amp;$F2337&amp;"_"&amp;TRIM(RIGHT(SUBSTITUTE(TRIM(SUBSTITUTE($M2337,CHAR(160)," "))," ",REPT(" ",60)),60))&amp;IF($Q2337="","","-"&amp;TRIM(RIGHT(SUBSTITUTE(TRIM(SUBSTITUTE($Q2337,CHAR(160)," "))," ",REPT(" ",60)),60)))&amp;IF($U2337="","","-"&amp;TRIM(RIGHT(SUBSTITUTE(TRIM(SUBSTITUTE($U2337,CHAR(160)," "))," ",REPT(" ",60)),60)))&amp;".jpg")</f>
        <v/>
      </c>
    </row>
    <row r="2338" ht="14" customHeight="1">
      <c r="O2338" s="196">
        <f>_xlfn.LET(_xlpm.d,_xlfn.XLOOKUP(M2338,'[1]Birth Dates'!$A:$A,'[1]Birth Dates'!$B:$B,"",0),IF(_xlpm.d=0,"",_xlpm.d))</f>
        <v/>
      </c>
      <c r="P2338" s="196">
        <f>IF(OR(O2338="",A2338="",NOT(ISNUMBER(O2338)),O2338&gt;A2338),"",DATEDIF(O2338,A2338,"Y")&amp;" years, "&amp;DATEDIF(O2338,A2338,"YM")&amp;" months, "&amp;DATEDIF(O2338,A2338,"MD")&amp;" days")</f>
        <v/>
      </c>
      <c r="S2338" s="196">
        <f>_xlfn.LET(_xlpm.d,_xlfn.XLOOKUP(Q2338,'[1]Birth Dates'!$A:$A,'[1]Birth Dates'!$B:$B,"",0),IF(_xlpm.d=0,"",_xlpm.d))</f>
        <v/>
      </c>
      <c r="T2338" s="196">
        <f>IF(OR(S2338="",A2338="",NOT(ISNUMBER(S2338)),S2338&gt;A2338),"",DATEDIF(S2338,A2338,"Y")&amp;" years, "&amp;DATEDIF(S2338,A2338,"YM")&amp;" months, "&amp;DATEDIF(S2338,A2338,"MD")&amp;" days")</f>
        <v/>
      </c>
      <c r="W2338" s="196">
        <f>_xlfn.LET(_xlpm.d,_xlfn.XLOOKUP(U2338,'[1]Birth Dates'!$A:$A,'[1]Birth Dates'!$B:$B,"",0),IF(_xlpm.d=0,"",_xlpm.d))</f>
        <v/>
      </c>
      <c r="X2338" s="196">
        <f>IF(OR(W2338="",A2338="",NOT(ISNUMBER(W2338)),W2338&gt;A2338),"",DATEDIF(W2338,A2338,"Y")&amp;" years, "&amp;DATEDIF(W2338,A2338,"YM")&amp;" months, "&amp;DATEDIF(W2338,A2338,"MD")&amp;" days")</f>
        <v/>
      </c>
      <c r="AR2338" s="175">
        <f>IF($B2338="","",TEXT($A2338,"yyyymmdd")&amp;"_P"&amp;$C2338&amp;"_C"&amp;$F2338&amp;"_"&amp;TRIM(RIGHT(SUBSTITUTE(TRIM(SUBSTITUTE($M2338,CHAR(160)," "))," ",REPT(" ",60)),60))&amp;IF($Q2338="","","-"&amp;TRIM(RIGHT(SUBSTITUTE(TRIM(SUBSTITUTE($Q2338,CHAR(160)," "))," ",REPT(" ",60)),60)))&amp;IF($U2338="","","-"&amp;TRIM(RIGHT(SUBSTITUTE(TRIM(SUBSTITUTE($U2338,CHAR(160)," "))," ",REPT(" ",60)),60)))&amp;".jpg")</f>
        <v/>
      </c>
    </row>
    <row r="2339" ht="14" customHeight="1">
      <c r="O2339" s="196">
        <f>_xlfn.LET(_xlpm.d,_xlfn.XLOOKUP(M2339,'[1]Birth Dates'!$A:$A,'[1]Birth Dates'!$B:$B,"",0),IF(_xlpm.d=0,"",_xlpm.d))</f>
        <v/>
      </c>
      <c r="P2339" s="196">
        <f>IF(OR(O2339="",A2339="",NOT(ISNUMBER(O2339)),O2339&gt;A2339),"",DATEDIF(O2339,A2339,"Y")&amp;" years, "&amp;DATEDIF(O2339,A2339,"YM")&amp;" months, "&amp;DATEDIF(O2339,A2339,"MD")&amp;" days")</f>
        <v/>
      </c>
      <c r="S2339" s="196">
        <f>_xlfn.LET(_xlpm.d,_xlfn.XLOOKUP(Q2339,'[1]Birth Dates'!$A:$A,'[1]Birth Dates'!$B:$B,"",0),IF(_xlpm.d=0,"",_xlpm.d))</f>
        <v/>
      </c>
      <c r="T2339" s="196">
        <f>IF(OR(S2339="",A2339="",NOT(ISNUMBER(S2339)),S2339&gt;A2339),"",DATEDIF(S2339,A2339,"Y")&amp;" years, "&amp;DATEDIF(S2339,A2339,"YM")&amp;" months, "&amp;DATEDIF(S2339,A2339,"MD")&amp;" days")</f>
        <v/>
      </c>
      <c r="W2339" s="196">
        <f>_xlfn.LET(_xlpm.d,_xlfn.XLOOKUP(U2339,'[1]Birth Dates'!$A:$A,'[1]Birth Dates'!$B:$B,"",0),IF(_xlpm.d=0,"",_xlpm.d))</f>
        <v/>
      </c>
      <c r="X2339" s="196">
        <f>IF(OR(W2339="",A2339="",NOT(ISNUMBER(W2339)),W2339&gt;A2339),"",DATEDIF(W2339,A2339,"Y")&amp;" years, "&amp;DATEDIF(W2339,A2339,"YM")&amp;" months, "&amp;DATEDIF(W2339,A2339,"MD")&amp;" days")</f>
        <v/>
      </c>
      <c r="AR2339" s="175">
        <f>IF($B2339="","",TEXT($A2339,"yyyymmdd")&amp;"_P"&amp;$C2339&amp;"_C"&amp;$F2339&amp;"_"&amp;TRIM(RIGHT(SUBSTITUTE(TRIM(SUBSTITUTE($M2339,CHAR(160)," "))," ",REPT(" ",60)),60))&amp;IF($Q2339="","","-"&amp;TRIM(RIGHT(SUBSTITUTE(TRIM(SUBSTITUTE($Q2339,CHAR(160)," "))," ",REPT(" ",60)),60)))&amp;IF($U2339="","","-"&amp;TRIM(RIGHT(SUBSTITUTE(TRIM(SUBSTITUTE($U2339,CHAR(160)," "))," ",REPT(" ",60)),60)))&amp;".jpg")</f>
        <v/>
      </c>
    </row>
    <row r="2340" ht="14" customHeight="1">
      <c r="O2340" s="196">
        <f>_xlfn.LET(_xlpm.d,_xlfn.XLOOKUP(M2340,'[1]Birth Dates'!$A:$A,'[1]Birth Dates'!$B:$B,"",0),IF(_xlpm.d=0,"",_xlpm.d))</f>
        <v/>
      </c>
      <c r="P2340" s="196">
        <f>IF(OR(O2340="",A2340="",NOT(ISNUMBER(O2340)),O2340&gt;A2340),"",DATEDIF(O2340,A2340,"Y")&amp;" years, "&amp;DATEDIF(O2340,A2340,"YM")&amp;" months, "&amp;DATEDIF(O2340,A2340,"MD")&amp;" days")</f>
        <v/>
      </c>
      <c r="S2340" s="196">
        <f>_xlfn.LET(_xlpm.d,_xlfn.XLOOKUP(Q2340,'[1]Birth Dates'!$A:$A,'[1]Birth Dates'!$B:$B,"",0),IF(_xlpm.d=0,"",_xlpm.d))</f>
        <v/>
      </c>
      <c r="T2340" s="196">
        <f>IF(OR(S2340="",A2340="",NOT(ISNUMBER(S2340)),S2340&gt;A2340),"",DATEDIF(S2340,A2340,"Y")&amp;" years, "&amp;DATEDIF(S2340,A2340,"YM")&amp;" months, "&amp;DATEDIF(S2340,A2340,"MD")&amp;" days")</f>
        <v/>
      </c>
      <c r="W2340" s="196">
        <f>_xlfn.LET(_xlpm.d,_xlfn.XLOOKUP(U2340,'[1]Birth Dates'!$A:$A,'[1]Birth Dates'!$B:$B,"",0),IF(_xlpm.d=0,"",_xlpm.d))</f>
        <v/>
      </c>
      <c r="X2340" s="196">
        <f>IF(OR(W2340="",A2340="",NOT(ISNUMBER(W2340)),W2340&gt;A2340),"",DATEDIF(W2340,A2340,"Y")&amp;" years, "&amp;DATEDIF(W2340,A2340,"YM")&amp;" months, "&amp;DATEDIF(W2340,A2340,"MD")&amp;" days")</f>
        <v/>
      </c>
      <c r="AR2340" s="175">
        <f>IF($B2340="","",TEXT($A2340,"yyyymmdd")&amp;"_P"&amp;$C2340&amp;"_C"&amp;$F2340&amp;"_"&amp;TRIM(RIGHT(SUBSTITUTE(TRIM(SUBSTITUTE($M2340,CHAR(160)," "))," ",REPT(" ",60)),60))&amp;IF($Q2340="","","-"&amp;TRIM(RIGHT(SUBSTITUTE(TRIM(SUBSTITUTE($Q2340,CHAR(160)," "))," ",REPT(" ",60)),60)))&amp;IF($U2340="","","-"&amp;TRIM(RIGHT(SUBSTITUTE(TRIM(SUBSTITUTE($U2340,CHAR(160)," "))," ",REPT(" ",60)),60)))&amp;".jpg")</f>
        <v/>
      </c>
    </row>
    <row r="2341" ht="14" customHeight="1">
      <c r="O2341" s="196">
        <f>_xlfn.LET(_xlpm.d,_xlfn.XLOOKUP(M2341,'[1]Birth Dates'!$A:$A,'[1]Birth Dates'!$B:$B,"",0),IF(_xlpm.d=0,"",_xlpm.d))</f>
        <v/>
      </c>
      <c r="P2341" s="196">
        <f>IF(OR(O2341="",A2341="",NOT(ISNUMBER(O2341)),O2341&gt;A2341),"",DATEDIF(O2341,A2341,"Y")&amp;" years, "&amp;DATEDIF(O2341,A2341,"YM")&amp;" months, "&amp;DATEDIF(O2341,A2341,"MD")&amp;" days")</f>
        <v/>
      </c>
      <c r="S2341" s="196">
        <f>_xlfn.LET(_xlpm.d,_xlfn.XLOOKUP(Q2341,'[1]Birth Dates'!$A:$A,'[1]Birth Dates'!$B:$B,"",0),IF(_xlpm.d=0,"",_xlpm.d))</f>
        <v/>
      </c>
      <c r="T2341" s="196">
        <f>IF(OR(S2341="",A2341="",NOT(ISNUMBER(S2341)),S2341&gt;A2341),"",DATEDIF(S2341,A2341,"Y")&amp;" years, "&amp;DATEDIF(S2341,A2341,"YM")&amp;" months, "&amp;DATEDIF(S2341,A2341,"MD")&amp;" days")</f>
        <v/>
      </c>
      <c r="W2341" s="196">
        <f>_xlfn.LET(_xlpm.d,_xlfn.XLOOKUP(U2341,'[1]Birth Dates'!$A:$A,'[1]Birth Dates'!$B:$B,"",0),IF(_xlpm.d=0,"",_xlpm.d))</f>
        <v/>
      </c>
      <c r="X2341" s="196">
        <f>IF(OR(W2341="",A2341="",NOT(ISNUMBER(W2341)),W2341&gt;A2341),"",DATEDIF(W2341,A2341,"Y")&amp;" years, "&amp;DATEDIF(W2341,A2341,"YM")&amp;" months, "&amp;DATEDIF(W2341,A2341,"MD")&amp;" days")</f>
        <v/>
      </c>
      <c r="AR2341" s="175">
        <f>IF($B2341="","",TEXT($A2341,"yyyymmdd")&amp;"_P"&amp;$C2341&amp;"_C"&amp;$F2341&amp;"_"&amp;TRIM(RIGHT(SUBSTITUTE(TRIM(SUBSTITUTE($M2341,CHAR(160)," "))," ",REPT(" ",60)),60))&amp;IF($Q2341="","","-"&amp;TRIM(RIGHT(SUBSTITUTE(TRIM(SUBSTITUTE($Q2341,CHAR(160)," "))," ",REPT(" ",60)),60)))&amp;IF($U2341="","","-"&amp;TRIM(RIGHT(SUBSTITUTE(TRIM(SUBSTITUTE($U2341,CHAR(160)," "))," ",REPT(" ",60)),60)))&amp;".jpg")</f>
        <v/>
      </c>
    </row>
    <row r="2342" ht="14" customHeight="1">
      <c r="O2342" s="196">
        <f>_xlfn.LET(_xlpm.d,_xlfn.XLOOKUP(M2342,'[1]Birth Dates'!$A:$A,'[1]Birth Dates'!$B:$B,"",0),IF(_xlpm.d=0,"",_xlpm.d))</f>
        <v/>
      </c>
      <c r="P2342" s="196">
        <f>IF(OR(O2342="",A2342="",NOT(ISNUMBER(O2342)),O2342&gt;A2342),"",DATEDIF(O2342,A2342,"Y")&amp;" years, "&amp;DATEDIF(O2342,A2342,"YM")&amp;" months, "&amp;DATEDIF(O2342,A2342,"MD")&amp;" days")</f>
        <v/>
      </c>
      <c r="S2342" s="196">
        <f>_xlfn.LET(_xlpm.d,_xlfn.XLOOKUP(Q2342,'[1]Birth Dates'!$A:$A,'[1]Birth Dates'!$B:$B,"",0),IF(_xlpm.d=0,"",_xlpm.d))</f>
        <v/>
      </c>
      <c r="T2342" s="196">
        <f>IF(OR(S2342="",A2342="",NOT(ISNUMBER(S2342)),S2342&gt;A2342),"",DATEDIF(S2342,A2342,"Y")&amp;" years, "&amp;DATEDIF(S2342,A2342,"YM")&amp;" months, "&amp;DATEDIF(S2342,A2342,"MD")&amp;" days")</f>
        <v/>
      </c>
      <c r="W2342" s="196">
        <f>_xlfn.LET(_xlpm.d,_xlfn.XLOOKUP(U2342,'[1]Birth Dates'!$A:$A,'[1]Birth Dates'!$B:$B,"",0),IF(_xlpm.d=0,"",_xlpm.d))</f>
        <v/>
      </c>
      <c r="X2342" s="196">
        <f>IF(OR(W2342="",A2342="",NOT(ISNUMBER(W2342)),W2342&gt;A2342),"",DATEDIF(W2342,A2342,"Y")&amp;" years, "&amp;DATEDIF(W2342,A2342,"YM")&amp;" months, "&amp;DATEDIF(W2342,A2342,"MD")&amp;" days")</f>
        <v/>
      </c>
      <c r="AR2342" s="175">
        <f>IF($B2342="","",TEXT($A2342,"yyyymmdd")&amp;"_P"&amp;$C2342&amp;"_C"&amp;$F2342&amp;"_"&amp;TRIM(RIGHT(SUBSTITUTE(TRIM(SUBSTITUTE($M2342,CHAR(160)," "))," ",REPT(" ",60)),60))&amp;IF($Q2342="","","-"&amp;TRIM(RIGHT(SUBSTITUTE(TRIM(SUBSTITUTE($Q2342,CHAR(160)," "))," ",REPT(" ",60)),60)))&amp;IF($U2342="","","-"&amp;TRIM(RIGHT(SUBSTITUTE(TRIM(SUBSTITUTE($U2342,CHAR(160)," "))," ",REPT(" ",60)),60)))&amp;".jpg")</f>
        <v/>
      </c>
    </row>
    <row r="2343" ht="14" customHeight="1">
      <c r="O2343" s="196">
        <f>_xlfn.LET(_xlpm.d,_xlfn.XLOOKUP(M2343,'[1]Birth Dates'!$A:$A,'[1]Birth Dates'!$B:$B,"",0),IF(_xlpm.d=0,"",_xlpm.d))</f>
        <v/>
      </c>
      <c r="P2343" s="196">
        <f>IF(OR(O2343="",A2343="",NOT(ISNUMBER(O2343)),O2343&gt;A2343),"",DATEDIF(O2343,A2343,"Y")&amp;" years, "&amp;DATEDIF(O2343,A2343,"YM")&amp;" months, "&amp;DATEDIF(O2343,A2343,"MD")&amp;" days")</f>
        <v/>
      </c>
      <c r="S2343" s="196">
        <f>_xlfn.LET(_xlpm.d,_xlfn.XLOOKUP(Q2343,'[1]Birth Dates'!$A:$A,'[1]Birth Dates'!$B:$B,"",0),IF(_xlpm.d=0,"",_xlpm.d))</f>
        <v/>
      </c>
      <c r="T2343" s="196">
        <f>IF(OR(S2343="",A2343="",NOT(ISNUMBER(S2343)),S2343&gt;A2343),"",DATEDIF(S2343,A2343,"Y")&amp;" years, "&amp;DATEDIF(S2343,A2343,"YM")&amp;" months, "&amp;DATEDIF(S2343,A2343,"MD")&amp;" days")</f>
        <v/>
      </c>
      <c r="W2343" s="196">
        <f>_xlfn.LET(_xlpm.d,_xlfn.XLOOKUP(U2343,'[1]Birth Dates'!$A:$A,'[1]Birth Dates'!$B:$B,"",0),IF(_xlpm.d=0,"",_xlpm.d))</f>
        <v/>
      </c>
      <c r="X2343" s="196">
        <f>IF(OR(W2343="",A2343="",NOT(ISNUMBER(W2343)),W2343&gt;A2343),"",DATEDIF(W2343,A2343,"Y")&amp;" years, "&amp;DATEDIF(W2343,A2343,"YM")&amp;" months, "&amp;DATEDIF(W2343,A2343,"MD")&amp;" days")</f>
        <v/>
      </c>
      <c r="AR2343" s="175">
        <f>IF($B2343="","",TEXT($A2343,"yyyymmdd")&amp;"_P"&amp;$C2343&amp;"_C"&amp;$F2343&amp;"_"&amp;TRIM(RIGHT(SUBSTITUTE(TRIM(SUBSTITUTE($M2343,CHAR(160)," "))," ",REPT(" ",60)),60))&amp;IF($Q2343="","","-"&amp;TRIM(RIGHT(SUBSTITUTE(TRIM(SUBSTITUTE($Q2343,CHAR(160)," "))," ",REPT(" ",60)),60)))&amp;IF($U2343="","","-"&amp;TRIM(RIGHT(SUBSTITUTE(TRIM(SUBSTITUTE($U2343,CHAR(160)," "))," ",REPT(" ",60)),60)))&amp;".jpg")</f>
        <v/>
      </c>
    </row>
    <row r="2344" ht="14" customHeight="1">
      <c r="O2344" s="196">
        <f>_xlfn.LET(_xlpm.d,_xlfn.XLOOKUP(M2344,'[1]Birth Dates'!$A:$A,'[1]Birth Dates'!$B:$B,"",0),IF(_xlpm.d=0,"",_xlpm.d))</f>
        <v/>
      </c>
      <c r="P2344" s="196">
        <f>IF(OR(O2344="",A2344="",NOT(ISNUMBER(O2344)),O2344&gt;A2344),"",DATEDIF(O2344,A2344,"Y")&amp;" years, "&amp;DATEDIF(O2344,A2344,"YM")&amp;" months, "&amp;DATEDIF(O2344,A2344,"MD")&amp;" days")</f>
        <v/>
      </c>
      <c r="S2344" s="196">
        <f>_xlfn.LET(_xlpm.d,_xlfn.XLOOKUP(Q2344,'[1]Birth Dates'!$A:$A,'[1]Birth Dates'!$B:$B,"",0),IF(_xlpm.d=0,"",_xlpm.d))</f>
        <v/>
      </c>
      <c r="T2344" s="196">
        <f>IF(OR(S2344="",A2344="",NOT(ISNUMBER(S2344)),S2344&gt;A2344),"",DATEDIF(S2344,A2344,"Y")&amp;" years, "&amp;DATEDIF(S2344,A2344,"YM")&amp;" months, "&amp;DATEDIF(S2344,A2344,"MD")&amp;" days")</f>
        <v/>
      </c>
      <c r="W2344" s="196">
        <f>_xlfn.LET(_xlpm.d,_xlfn.XLOOKUP(U2344,'[1]Birth Dates'!$A:$A,'[1]Birth Dates'!$B:$B,"",0),IF(_xlpm.d=0,"",_xlpm.d))</f>
        <v/>
      </c>
      <c r="X2344" s="196">
        <f>IF(OR(W2344="",A2344="",NOT(ISNUMBER(W2344)),W2344&gt;A2344),"",DATEDIF(W2344,A2344,"Y")&amp;" years, "&amp;DATEDIF(W2344,A2344,"YM")&amp;" months, "&amp;DATEDIF(W2344,A2344,"MD")&amp;" days")</f>
        <v/>
      </c>
      <c r="AR2344" s="175">
        <f>IF($B2344="","",TEXT($A2344,"yyyymmdd")&amp;"_P"&amp;$C2344&amp;"_C"&amp;$F2344&amp;"_"&amp;TRIM(RIGHT(SUBSTITUTE(TRIM(SUBSTITUTE($M2344,CHAR(160)," "))," ",REPT(" ",60)),60))&amp;IF($Q2344="","","-"&amp;TRIM(RIGHT(SUBSTITUTE(TRIM(SUBSTITUTE($Q2344,CHAR(160)," "))," ",REPT(" ",60)),60)))&amp;IF($U2344="","","-"&amp;TRIM(RIGHT(SUBSTITUTE(TRIM(SUBSTITUTE($U2344,CHAR(160)," "))," ",REPT(" ",60)),60)))&amp;".jpg")</f>
        <v/>
      </c>
    </row>
    <row r="2345" ht="14" customHeight="1">
      <c r="O2345" s="196">
        <f>_xlfn.LET(_xlpm.d,_xlfn.XLOOKUP(M2345,'[1]Birth Dates'!$A:$A,'[1]Birth Dates'!$B:$B,"",0),IF(_xlpm.d=0,"",_xlpm.d))</f>
        <v/>
      </c>
      <c r="P2345" s="196">
        <f>IF(OR(O2345="",A2345="",NOT(ISNUMBER(O2345)),O2345&gt;A2345),"",DATEDIF(O2345,A2345,"Y")&amp;" years, "&amp;DATEDIF(O2345,A2345,"YM")&amp;" months, "&amp;DATEDIF(O2345,A2345,"MD")&amp;" days")</f>
        <v/>
      </c>
      <c r="S2345" s="196">
        <f>_xlfn.LET(_xlpm.d,_xlfn.XLOOKUP(Q2345,'[1]Birth Dates'!$A:$A,'[1]Birth Dates'!$B:$B,"",0),IF(_xlpm.d=0,"",_xlpm.d))</f>
        <v/>
      </c>
      <c r="T2345" s="196">
        <f>IF(OR(S2345="",A2345="",NOT(ISNUMBER(S2345)),S2345&gt;A2345),"",DATEDIF(S2345,A2345,"Y")&amp;" years, "&amp;DATEDIF(S2345,A2345,"YM")&amp;" months, "&amp;DATEDIF(S2345,A2345,"MD")&amp;" days")</f>
        <v/>
      </c>
      <c r="W2345" s="196">
        <f>_xlfn.LET(_xlpm.d,_xlfn.XLOOKUP(U2345,'[1]Birth Dates'!$A:$A,'[1]Birth Dates'!$B:$B,"",0),IF(_xlpm.d=0,"",_xlpm.d))</f>
        <v/>
      </c>
      <c r="X2345" s="196">
        <f>IF(OR(W2345="",A2345="",NOT(ISNUMBER(W2345)),W2345&gt;A2345),"",DATEDIF(W2345,A2345,"Y")&amp;" years, "&amp;DATEDIF(W2345,A2345,"YM")&amp;" months, "&amp;DATEDIF(W2345,A2345,"MD")&amp;" days")</f>
        <v/>
      </c>
      <c r="AR2345" s="175">
        <f>IF($B2345="","",TEXT($A2345,"yyyymmdd")&amp;"_P"&amp;$C2345&amp;"_C"&amp;$F2345&amp;"_"&amp;TRIM(RIGHT(SUBSTITUTE(TRIM(SUBSTITUTE($M2345,CHAR(160)," "))," ",REPT(" ",60)),60))&amp;IF($Q2345="","","-"&amp;TRIM(RIGHT(SUBSTITUTE(TRIM(SUBSTITUTE($Q2345,CHAR(160)," "))," ",REPT(" ",60)),60)))&amp;IF($U2345="","","-"&amp;TRIM(RIGHT(SUBSTITUTE(TRIM(SUBSTITUTE($U2345,CHAR(160)," "))," ",REPT(" ",60)),60)))&amp;".jpg")</f>
        <v/>
      </c>
    </row>
    <row r="2346" ht="14" customHeight="1">
      <c r="O2346" s="196">
        <f>_xlfn.LET(_xlpm.d,_xlfn.XLOOKUP(M2346,'[1]Birth Dates'!$A:$A,'[1]Birth Dates'!$B:$B,"",0),IF(_xlpm.d=0,"",_xlpm.d))</f>
        <v/>
      </c>
      <c r="P2346" s="196">
        <f>IF(OR(O2346="",A2346="",NOT(ISNUMBER(O2346)),O2346&gt;A2346),"",DATEDIF(O2346,A2346,"Y")&amp;" years, "&amp;DATEDIF(O2346,A2346,"YM")&amp;" months, "&amp;DATEDIF(O2346,A2346,"MD")&amp;" days")</f>
        <v/>
      </c>
      <c r="S2346" s="196">
        <f>_xlfn.LET(_xlpm.d,_xlfn.XLOOKUP(Q2346,'[1]Birth Dates'!$A:$A,'[1]Birth Dates'!$B:$B,"",0),IF(_xlpm.d=0,"",_xlpm.d))</f>
        <v/>
      </c>
      <c r="T2346" s="196">
        <f>IF(OR(S2346="",A2346="",NOT(ISNUMBER(S2346)),S2346&gt;A2346),"",DATEDIF(S2346,A2346,"Y")&amp;" years, "&amp;DATEDIF(S2346,A2346,"YM")&amp;" months, "&amp;DATEDIF(S2346,A2346,"MD")&amp;" days")</f>
        <v/>
      </c>
      <c r="W2346" s="196">
        <f>_xlfn.LET(_xlpm.d,_xlfn.XLOOKUP(U2346,'[1]Birth Dates'!$A:$A,'[1]Birth Dates'!$B:$B,"",0),IF(_xlpm.d=0,"",_xlpm.d))</f>
        <v/>
      </c>
      <c r="X2346" s="196">
        <f>IF(OR(W2346="",A2346="",NOT(ISNUMBER(W2346)),W2346&gt;A2346),"",DATEDIF(W2346,A2346,"Y")&amp;" years, "&amp;DATEDIF(W2346,A2346,"YM")&amp;" months, "&amp;DATEDIF(W2346,A2346,"MD")&amp;" days")</f>
        <v/>
      </c>
      <c r="AR2346" s="175">
        <f>IF($B2346="","",TEXT($A2346,"yyyymmdd")&amp;"_P"&amp;$C2346&amp;"_C"&amp;$F2346&amp;"_"&amp;TRIM(RIGHT(SUBSTITUTE(TRIM(SUBSTITUTE($M2346,CHAR(160)," "))," ",REPT(" ",60)),60))&amp;IF($Q2346="","","-"&amp;TRIM(RIGHT(SUBSTITUTE(TRIM(SUBSTITUTE($Q2346,CHAR(160)," "))," ",REPT(" ",60)),60)))&amp;IF($U2346="","","-"&amp;TRIM(RIGHT(SUBSTITUTE(TRIM(SUBSTITUTE($U2346,CHAR(160)," "))," ",REPT(" ",60)),60)))&amp;".jpg")</f>
        <v/>
      </c>
    </row>
    <row r="2347" ht="14" customHeight="1">
      <c r="O2347" s="196">
        <f>_xlfn.LET(_xlpm.d,_xlfn.XLOOKUP(M2347,'[1]Birth Dates'!$A:$A,'[1]Birth Dates'!$B:$B,"",0),IF(_xlpm.d=0,"",_xlpm.d))</f>
        <v/>
      </c>
      <c r="P2347" s="196">
        <f>IF(OR(O2347="",A2347="",NOT(ISNUMBER(O2347)),O2347&gt;A2347),"",DATEDIF(O2347,A2347,"Y")&amp;" years, "&amp;DATEDIF(O2347,A2347,"YM")&amp;" months, "&amp;DATEDIF(O2347,A2347,"MD")&amp;" days")</f>
        <v/>
      </c>
      <c r="S2347" s="196">
        <f>_xlfn.LET(_xlpm.d,_xlfn.XLOOKUP(Q2347,'[1]Birth Dates'!$A:$A,'[1]Birth Dates'!$B:$B,"",0),IF(_xlpm.d=0,"",_xlpm.d))</f>
        <v/>
      </c>
      <c r="T2347" s="196">
        <f>IF(OR(S2347="",A2347="",NOT(ISNUMBER(S2347)),S2347&gt;A2347),"",DATEDIF(S2347,A2347,"Y")&amp;" years, "&amp;DATEDIF(S2347,A2347,"YM")&amp;" months, "&amp;DATEDIF(S2347,A2347,"MD")&amp;" days")</f>
        <v/>
      </c>
      <c r="W2347" s="196">
        <f>_xlfn.LET(_xlpm.d,_xlfn.XLOOKUP(U2347,'[1]Birth Dates'!$A:$A,'[1]Birth Dates'!$B:$B,"",0),IF(_xlpm.d=0,"",_xlpm.d))</f>
        <v/>
      </c>
      <c r="X2347" s="196">
        <f>IF(OR(W2347="",A2347="",NOT(ISNUMBER(W2347)),W2347&gt;A2347),"",DATEDIF(W2347,A2347,"Y")&amp;" years, "&amp;DATEDIF(W2347,A2347,"YM")&amp;" months, "&amp;DATEDIF(W2347,A2347,"MD")&amp;" days")</f>
        <v/>
      </c>
      <c r="AR2347" s="175">
        <f>IF($B2347="","",TEXT($A2347,"yyyymmdd")&amp;"_P"&amp;$C2347&amp;"_C"&amp;$F2347&amp;"_"&amp;TRIM(RIGHT(SUBSTITUTE(TRIM(SUBSTITUTE($M2347,CHAR(160)," "))," ",REPT(" ",60)),60))&amp;IF($Q2347="","","-"&amp;TRIM(RIGHT(SUBSTITUTE(TRIM(SUBSTITUTE($Q2347,CHAR(160)," "))," ",REPT(" ",60)),60)))&amp;IF($U2347="","","-"&amp;TRIM(RIGHT(SUBSTITUTE(TRIM(SUBSTITUTE($U2347,CHAR(160)," "))," ",REPT(" ",60)),60)))&amp;".jpg")</f>
        <v/>
      </c>
    </row>
    <row r="2348" ht="14" customHeight="1">
      <c r="O2348" s="196">
        <f>_xlfn.LET(_xlpm.d,_xlfn.XLOOKUP(M2348,'[1]Birth Dates'!$A:$A,'[1]Birth Dates'!$B:$B,"",0),IF(_xlpm.d=0,"",_xlpm.d))</f>
        <v/>
      </c>
      <c r="P2348" s="196">
        <f>IF(OR(O2348="",A2348="",NOT(ISNUMBER(O2348)),O2348&gt;A2348),"",DATEDIF(O2348,A2348,"Y")&amp;" years, "&amp;DATEDIF(O2348,A2348,"YM")&amp;" months, "&amp;DATEDIF(O2348,A2348,"MD")&amp;" days")</f>
        <v/>
      </c>
      <c r="S2348" s="196">
        <f>_xlfn.LET(_xlpm.d,_xlfn.XLOOKUP(Q2348,'[1]Birth Dates'!$A:$A,'[1]Birth Dates'!$B:$B,"",0),IF(_xlpm.d=0,"",_xlpm.d))</f>
        <v/>
      </c>
      <c r="T2348" s="196">
        <f>IF(OR(S2348="",A2348="",NOT(ISNUMBER(S2348)),S2348&gt;A2348),"",DATEDIF(S2348,A2348,"Y")&amp;" years, "&amp;DATEDIF(S2348,A2348,"YM")&amp;" months, "&amp;DATEDIF(S2348,A2348,"MD")&amp;" days")</f>
        <v/>
      </c>
      <c r="W2348" s="196">
        <f>_xlfn.LET(_xlpm.d,_xlfn.XLOOKUP(U2348,'[1]Birth Dates'!$A:$A,'[1]Birth Dates'!$B:$B,"",0),IF(_xlpm.d=0,"",_xlpm.d))</f>
        <v/>
      </c>
      <c r="X2348" s="196">
        <f>IF(OR(W2348="",A2348="",NOT(ISNUMBER(W2348)),W2348&gt;A2348),"",DATEDIF(W2348,A2348,"Y")&amp;" years, "&amp;DATEDIF(W2348,A2348,"YM")&amp;" months, "&amp;DATEDIF(W2348,A2348,"MD")&amp;" days")</f>
        <v/>
      </c>
      <c r="AR2348" s="175">
        <f>IF($B2348="","",TEXT($A2348,"yyyymmdd")&amp;"_P"&amp;$C2348&amp;"_C"&amp;$F2348&amp;"_"&amp;TRIM(RIGHT(SUBSTITUTE(TRIM(SUBSTITUTE($M2348,CHAR(160)," "))," ",REPT(" ",60)),60))&amp;IF($Q2348="","","-"&amp;TRIM(RIGHT(SUBSTITUTE(TRIM(SUBSTITUTE($Q2348,CHAR(160)," "))," ",REPT(" ",60)),60)))&amp;IF($U2348="","","-"&amp;TRIM(RIGHT(SUBSTITUTE(TRIM(SUBSTITUTE($U2348,CHAR(160)," "))," ",REPT(" ",60)),60)))&amp;".jpg")</f>
        <v/>
      </c>
    </row>
    <row r="2349" ht="14" customHeight="1">
      <c r="O2349" s="196">
        <f>_xlfn.LET(_xlpm.d,_xlfn.XLOOKUP(M2349,'[1]Birth Dates'!$A:$A,'[1]Birth Dates'!$B:$B,"",0),IF(_xlpm.d=0,"",_xlpm.d))</f>
        <v/>
      </c>
      <c r="P2349" s="196">
        <f>IF(OR(O2349="",A2349="",NOT(ISNUMBER(O2349)),O2349&gt;A2349),"",DATEDIF(O2349,A2349,"Y")&amp;" years, "&amp;DATEDIF(O2349,A2349,"YM")&amp;" months, "&amp;DATEDIF(O2349,A2349,"MD")&amp;" days")</f>
        <v/>
      </c>
      <c r="S2349" s="196">
        <f>_xlfn.LET(_xlpm.d,_xlfn.XLOOKUP(Q2349,'[1]Birth Dates'!$A:$A,'[1]Birth Dates'!$B:$B,"",0),IF(_xlpm.d=0,"",_xlpm.d))</f>
        <v/>
      </c>
      <c r="T2349" s="196">
        <f>IF(OR(S2349="",A2349="",NOT(ISNUMBER(S2349)),S2349&gt;A2349),"",DATEDIF(S2349,A2349,"Y")&amp;" years, "&amp;DATEDIF(S2349,A2349,"YM")&amp;" months, "&amp;DATEDIF(S2349,A2349,"MD")&amp;" days")</f>
        <v/>
      </c>
      <c r="W2349" s="196">
        <f>_xlfn.LET(_xlpm.d,_xlfn.XLOOKUP(U2349,'[1]Birth Dates'!$A:$A,'[1]Birth Dates'!$B:$B,"",0),IF(_xlpm.d=0,"",_xlpm.d))</f>
        <v/>
      </c>
      <c r="X2349" s="196">
        <f>IF(OR(W2349="",A2349="",NOT(ISNUMBER(W2349)),W2349&gt;A2349),"",DATEDIF(W2349,A2349,"Y")&amp;" years, "&amp;DATEDIF(W2349,A2349,"YM")&amp;" months, "&amp;DATEDIF(W2349,A2349,"MD")&amp;" days")</f>
        <v/>
      </c>
      <c r="AR2349" s="175">
        <f>IF($B2349="","",TEXT($A2349,"yyyymmdd")&amp;"_P"&amp;$C2349&amp;"_C"&amp;$F2349&amp;"_"&amp;TRIM(RIGHT(SUBSTITUTE(TRIM(SUBSTITUTE($M2349,CHAR(160)," "))," ",REPT(" ",60)),60))&amp;IF($Q2349="","","-"&amp;TRIM(RIGHT(SUBSTITUTE(TRIM(SUBSTITUTE($Q2349,CHAR(160)," "))," ",REPT(" ",60)),60)))&amp;IF($U2349="","","-"&amp;TRIM(RIGHT(SUBSTITUTE(TRIM(SUBSTITUTE($U2349,CHAR(160)," "))," ",REPT(" ",60)),60)))&amp;".jpg")</f>
        <v/>
      </c>
    </row>
    <row r="2350" ht="14" customHeight="1">
      <c r="O2350" s="196">
        <f>_xlfn.LET(_xlpm.d,_xlfn.XLOOKUP(M2350,'[1]Birth Dates'!$A:$A,'[1]Birth Dates'!$B:$B,"",0),IF(_xlpm.d=0,"",_xlpm.d))</f>
        <v/>
      </c>
      <c r="P2350" s="196">
        <f>IF(OR(O2350="",A2350="",NOT(ISNUMBER(O2350)),O2350&gt;A2350),"",DATEDIF(O2350,A2350,"Y")&amp;" years, "&amp;DATEDIF(O2350,A2350,"YM")&amp;" months, "&amp;DATEDIF(O2350,A2350,"MD")&amp;" days")</f>
        <v/>
      </c>
      <c r="S2350" s="196">
        <f>_xlfn.LET(_xlpm.d,_xlfn.XLOOKUP(Q2350,'[1]Birth Dates'!$A:$A,'[1]Birth Dates'!$B:$B,"",0),IF(_xlpm.d=0,"",_xlpm.d))</f>
        <v/>
      </c>
      <c r="T2350" s="196">
        <f>IF(OR(S2350="",A2350="",NOT(ISNUMBER(S2350)),S2350&gt;A2350),"",DATEDIF(S2350,A2350,"Y")&amp;" years, "&amp;DATEDIF(S2350,A2350,"YM")&amp;" months, "&amp;DATEDIF(S2350,A2350,"MD")&amp;" days")</f>
        <v/>
      </c>
      <c r="W2350" s="196">
        <f>_xlfn.LET(_xlpm.d,_xlfn.XLOOKUP(U2350,'[1]Birth Dates'!$A:$A,'[1]Birth Dates'!$B:$B,"",0),IF(_xlpm.d=0,"",_xlpm.d))</f>
        <v/>
      </c>
      <c r="X2350" s="196">
        <f>IF(OR(W2350="",A2350="",NOT(ISNUMBER(W2350)),W2350&gt;A2350),"",DATEDIF(W2350,A2350,"Y")&amp;" years, "&amp;DATEDIF(W2350,A2350,"YM")&amp;" months, "&amp;DATEDIF(W2350,A2350,"MD")&amp;" days")</f>
        <v/>
      </c>
      <c r="AR2350" s="175">
        <f>IF($B2350="","",TEXT($A2350,"yyyymmdd")&amp;"_P"&amp;$C2350&amp;"_C"&amp;$F2350&amp;"_"&amp;TRIM(RIGHT(SUBSTITUTE(TRIM(SUBSTITUTE($M2350,CHAR(160)," "))," ",REPT(" ",60)),60))&amp;IF($Q2350="","","-"&amp;TRIM(RIGHT(SUBSTITUTE(TRIM(SUBSTITUTE($Q2350,CHAR(160)," "))," ",REPT(" ",60)),60)))&amp;IF($U2350="","","-"&amp;TRIM(RIGHT(SUBSTITUTE(TRIM(SUBSTITUTE($U2350,CHAR(160)," "))," ",REPT(" ",60)),60)))&amp;".jpg")</f>
        <v/>
      </c>
    </row>
    <row r="2351" ht="14" customHeight="1">
      <c r="O2351" s="196">
        <f>_xlfn.LET(_xlpm.d,_xlfn.XLOOKUP(M2351,'[1]Birth Dates'!$A:$A,'[1]Birth Dates'!$B:$B,"",0),IF(_xlpm.d=0,"",_xlpm.d))</f>
        <v/>
      </c>
      <c r="P2351" s="196">
        <f>IF(OR(O2351="",A2351="",NOT(ISNUMBER(O2351)),O2351&gt;A2351),"",DATEDIF(O2351,A2351,"Y")&amp;" years, "&amp;DATEDIF(O2351,A2351,"YM")&amp;" months, "&amp;DATEDIF(O2351,A2351,"MD")&amp;" days")</f>
        <v/>
      </c>
      <c r="S2351" s="196">
        <f>_xlfn.LET(_xlpm.d,_xlfn.XLOOKUP(Q2351,'[1]Birth Dates'!$A:$A,'[1]Birth Dates'!$B:$B,"",0),IF(_xlpm.d=0,"",_xlpm.d))</f>
        <v/>
      </c>
      <c r="T2351" s="196">
        <f>IF(OR(S2351="",A2351="",NOT(ISNUMBER(S2351)),S2351&gt;A2351),"",DATEDIF(S2351,A2351,"Y")&amp;" years, "&amp;DATEDIF(S2351,A2351,"YM")&amp;" months, "&amp;DATEDIF(S2351,A2351,"MD")&amp;" days")</f>
        <v/>
      </c>
      <c r="W2351" s="196">
        <f>_xlfn.LET(_xlpm.d,_xlfn.XLOOKUP(U2351,'[1]Birth Dates'!$A:$A,'[1]Birth Dates'!$B:$B,"",0),IF(_xlpm.d=0,"",_xlpm.d))</f>
        <v/>
      </c>
      <c r="X2351" s="196">
        <f>IF(OR(W2351="",A2351="",NOT(ISNUMBER(W2351)),W2351&gt;A2351),"",DATEDIF(W2351,A2351,"Y")&amp;" years, "&amp;DATEDIF(W2351,A2351,"YM")&amp;" months, "&amp;DATEDIF(W2351,A2351,"MD")&amp;" days")</f>
        <v/>
      </c>
      <c r="AR2351" s="175">
        <f>IF($B2351="","",TEXT($A2351,"yyyymmdd")&amp;"_P"&amp;$C2351&amp;"_C"&amp;$F2351&amp;"_"&amp;TRIM(RIGHT(SUBSTITUTE(TRIM(SUBSTITUTE($M2351,CHAR(160)," "))," ",REPT(" ",60)),60))&amp;IF($Q2351="","","-"&amp;TRIM(RIGHT(SUBSTITUTE(TRIM(SUBSTITUTE($Q2351,CHAR(160)," "))," ",REPT(" ",60)),60)))&amp;IF($U2351="","","-"&amp;TRIM(RIGHT(SUBSTITUTE(TRIM(SUBSTITUTE($U2351,CHAR(160)," "))," ",REPT(" ",60)),60)))&amp;".jpg")</f>
        <v/>
      </c>
    </row>
    <row r="2352" ht="14" customHeight="1">
      <c r="O2352" s="196">
        <f>_xlfn.LET(_xlpm.d,_xlfn.XLOOKUP(M2352,'[1]Birth Dates'!$A:$A,'[1]Birth Dates'!$B:$B,"",0),IF(_xlpm.d=0,"",_xlpm.d))</f>
        <v/>
      </c>
      <c r="P2352" s="196">
        <f>IF(OR(O2352="",A2352="",NOT(ISNUMBER(O2352)),O2352&gt;A2352),"",DATEDIF(O2352,A2352,"Y")&amp;" years, "&amp;DATEDIF(O2352,A2352,"YM")&amp;" months, "&amp;DATEDIF(O2352,A2352,"MD")&amp;" days")</f>
        <v/>
      </c>
      <c r="S2352" s="196">
        <f>_xlfn.LET(_xlpm.d,_xlfn.XLOOKUP(Q2352,'[1]Birth Dates'!$A:$A,'[1]Birth Dates'!$B:$B,"",0),IF(_xlpm.d=0,"",_xlpm.d))</f>
        <v/>
      </c>
      <c r="T2352" s="196">
        <f>IF(OR(S2352="",A2352="",NOT(ISNUMBER(S2352)),S2352&gt;A2352),"",DATEDIF(S2352,A2352,"Y")&amp;" years, "&amp;DATEDIF(S2352,A2352,"YM")&amp;" months, "&amp;DATEDIF(S2352,A2352,"MD")&amp;" days")</f>
        <v/>
      </c>
      <c r="W2352" s="196">
        <f>_xlfn.LET(_xlpm.d,_xlfn.XLOOKUP(U2352,'[1]Birth Dates'!$A:$A,'[1]Birth Dates'!$B:$B,"",0),IF(_xlpm.d=0,"",_xlpm.d))</f>
        <v/>
      </c>
      <c r="X2352" s="196">
        <f>IF(OR(W2352="",A2352="",NOT(ISNUMBER(W2352)),W2352&gt;A2352),"",DATEDIF(W2352,A2352,"Y")&amp;" years, "&amp;DATEDIF(W2352,A2352,"YM")&amp;" months, "&amp;DATEDIF(W2352,A2352,"MD")&amp;" days")</f>
        <v/>
      </c>
      <c r="AR2352" s="175">
        <f>IF($B2352="","",TEXT($A2352,"yyyymmdd")&amp;"_P"&amp;$C2352&amp;"_C"&amp;$F2352&amp;"_"&amp;TRIM(RIGHT(SUBSTITUTE(TRIM(SUBSTITUTE($M2352,CHAR(160)," "))," ",REPT(" ",60)),60))&amp;IF($Q2352="","","-"&amp;TRIM(RIGHT(SUBSTITUTE(TRIM(SUBSTITUTE($Q2352,CHAR(160)," "))," ",REPT(" ",60)),60)))&amp;IF($U2352="","","-"&amp;TRIM(RIGHT(SUBSTITUTE(TRIM(SUBSTITUTE($U2352,CHAR(160)," "))," ",REPT(" ",60)),60)))&amp;".jpg")</f>
        <v/>
      </c>
    </row>
    <row r="2353" ht="14" customHeight="1">
      <c r="O2353" s="196">
        <f>_xlfn.LET(_xlpm.d,_xlfn.XLOOKUP(M2353,'[1]Birth Dates'!$A:$A,'[1]Birth Dates'!$B:$B,"",0),IF(_xlpm.d=0,"",_xlpm.d))</f>
        <v/>
      </c>
      <c r="P2353" s="196">
        <f>IF(OR(O2353="",A2353="",NOT(ISNUMBER(O2353)),O2353&gt;A2353),"",DATEDIF(O2353,A2353,"Y")&amp;" years, "&amp;DATEDIF(O2353,A2353,"YM")&amp;" months, "&amp;DATEDIF(O2353,A2353,"MD")&amp;" days")</f>
        <v/>
      </c>
      <c r="S2353" s="196">
        <f>_xlfn.LET(_xlpm.d,_xlfn.XLOOKUP(Q2353,'[1]Birth Dates'!$A:$A,'[1]Birth Dates'!$B:$B,"",0),IF(_xlpm.d=0,"",_xlpm.d))</f>
        <v/>
      </c>
      <c r="T2353" s="196">
        <f>IF(OR(S2353="",A2353="",NOT(ISNUMBER(S2353)),S2353&gt;A2353),"",DATEDIF(S2353,A2353,"Y")&amp;" years, "&amp;DATEDIF(S2353,A2353,"YM")&amp;" months, "&amp;DATEDIF(S2353,A2353,"MD")&amp;" days")</f>
        <v/>
      </c>
      <c r="W2353" s="196">
        <f>_xlfn.LET(_xlpm.d,_xlfn.XLOOKUP(U2353,'[1]Birth Dates'!$A:$A,'[1]Birth Dates'!$B:$B,"",0),IF(_xlpm.d=0,"",_xlpm.d))</f>
        <v/>
      </c>
      <c r="X2353" s="196">
        <f>IF(OR(W2353="",A2353="",NOT(ISNUMBER(W2353)),W2353&gt;A2353),"",DATEDIF(W2353,A2353,"Y")&amp;" years, "&amp;DATEDIF(W2353,A2353,"YM")&amp;" months, "&amp;DATEDIF(W2353,A2353,"MD")&amp;" days")</f>
        <v/>
      </c>
      <c r="AR2353" s="175">
        <f>IF($B2353="","",TEXT($A2353,"yyyymmdd")&amp;"_P"&amp;$C2353&amp;"_C"&amp;$F2353&amp;"_"&amp;TRIM(RIGHT(SUBSTITUTE(TRIM(SUBSTITUTE($M2353,CHAR(160)," "))," ",REPT(" ",60)),60))&amp;IF($Q2353="","","-"&amp;TRIM(RIGHT(SUBSTITUTE(TRIM(SUBSTITUTE($Q2353,CHAR(160)," "))," ",REPT(" ",60)),60)))&amp;IF($U2353="","","-"&amp;TRIM(RIGHT(SUBSTITUTE(TRIM(SUBSTITUTE($U2353,CHAR(160)," "))," ",REPT(" ",60)),60)))&amp;".jpg")</f>
        <v/>
      </c>
    </row>
    <row r="2354" ht="14" customHeight="1">
      <c r="O2354" s="196">
        <f>_xlfn.LET(_xlpm.d,_xlfn.XLOOKUP(M2354,'[1]Birth Dates'!$A:$A,'[1]Birth Dates'!$B:$B,"",0),IF(_xlpm.d=0,"",_xlpm.d))</f>
        <v/>
      </c>
      <c r="P2354" s="196">
        <f>IF(OR(O2354="",A2354="",NOT(ISNUMBER(O2354)),O2354&gt;A2354),"",DATEDIF(O2354,A2354,"Y")&amp;" years, "&amp;DATEDIF(O2354,A2354,"YM")&amp;" months, "&amp;DATEDIF(O2354,A2354,"MD")&amp;" days")</f>
        <v/>
      </c>
      <c r="S2354" s="196">
        <f>_xlfn.LET(_xlpm.d,_xlfn.XLOOKUP(Q2354,'[1]Birth Dates'!$A:$A,'[1]Birth Dates'!$B:$B,"",0),IF(_xlpm.d=0,"",_xlpm.d))</f>
        <v/>
      </c>
      <c r="T2354" s="196">
        <f>IF(OR(S2354="",A2354="",NOT(ISNUMBER(S2354)),S2354&gt;A2354),"",DATEDIF(S2354,A2354,"Y")&amp;" years, "&amp;DATEDIF(S2354,A2354,"YM")&amp;" months, "&amp;DATEDIF(S2354,A2354,"MD")&amp;" days")</f>
        <v/>
      </c>
      <c r="W2354" s="196">
        <f>_xlfn.LET(_xlpm.d,_xlfn.XLOOKUP(U2354,'[1]Birth Dates'!$A:$A,'[1]Birth Dates'!$B:$B,"",0),IF(_xlpm.d=0,"",_xlpm.d))</f>
        <v/>
      </c>
      <c r="X2354" s="196">
        <f>IF(OR(W2354="",A2354="",NOT(ISNUMBER(W2354)),W2354&gt;A2354),"",DATEDIF(W2354,A2354,"Y")&amp;" years, "&amp;DATEDIF(W2354,A2354,"YM")&amp;" months, "&amp;DATEDIF(W2354,A2354,"MD")&amp;" days")</f>
        <v/>
      </c>
      <c r="AR2354" s="175">
        <f>IF($B2354="","",TEXT($A2354,"yyyymmdd")&amp;"_P"&amp;$C2354&amp;"_C"&amp;$F2354&amp;"_"&amp;TRIM(RIGHT(SUBSTITUTE(TRIM(SUBSTITUTE($M2354,CHAR(160)," "))," ",REPT(" ",60)),60))&amp;IF($Q2354="","","-"&amp;TRIM(RIGHT(SUBSTITUTE(TRIM(SUBSTITUTE($Q2354,CHAR(160)," "))," ",REPT(" ",60)),60)))&amp;IF($U2354="","","-"&amp;TRIM(RIGHT(SUBSTITUTE(TRIM(SUBSTITUTE($U2354,CHAR(160)," "))," ",REPT(" ",60)),60)))&amp;".jpg")</f>
        <v/>
      </c>
    </row>
    <row r="2355" ht="14" customHeight="1">
      <c r="O2355" s="196">
        <f>_xlfn.LET(_xlpm.d,_xlfn.XLOOKUP(M2355,'[1]Birth Dates'!$A:$A,'[1]Birth Dates'!$B:$B,"",0),IF(_xlpm.d=0,"",_xlpm.d))</f>
        <v/>
      </c>
      <c r="P2355" s="196">
        <f>IF(OR(O2355="",A2355="",NOT(ISNUMBER(O2355)),O2355&gt;A2355),"",DATEDIF(O2355,A2355,"Y")&amp;" years, "&amp;DATEDIF(O2355,A2355,"YM")&amp;" months, "&amp;DATEDIF(O2355,A2355,"MD")&amp;" days")</f>
        <v/>
      </c>
      <c r="S2355" s="196">
        <f>_xlfn.LET(_xlpm.d,_xlfn.XLOOKUP(Q2355,'[1]Birth Dates'!$A:$A,'[1]Birth Dates'!$B:$B,"",0),IF(_xlpm.d=0,"",_xlpm.d))</f>
        <v/>
      </c>
      <c r="T2355" s="196">
        <f>IF(OR(S2355="",A2355="",NOT(ISNUMBER(S2355)),S2355&gt;A2355),"",DATEDIF(S2355,A2355,"Y")&amp;" years, "&amp;DATEDIF(S2355,A2355,"YM")&amp;" months, "&amp;DATEDIF(S2355,A2355,"MD")&amp;" days")</f>
        <v/>
      </c>
      <c r="W2355" s="196">
        <f>_xlfn.LET(_xlpm.d,_xlfn.XLOOKUP(U2355,'[1]Birth Dates'!$A:$A,'[1]Birth Dates'!$B:$B,"",0),IF(_xlpm.d=0,"",_xlpm.d))</f>
        <v/>
      </c>
      <c r="X2355" s="196">
        <f>IF(OR(W2355="",A2355="",NOT(ISNUMBER(W2355)),W2355&gt;A2355),"",DATEDIF(W2355,A2355,"Y")&amp;" years, "&amp;DATEDIF(W2355,A2355,"YM")&amp;" months, "&amp;DATEDIF(W2355,A2355,"MD")&amp;" days")</f>
        <v/>
      </c>
      <c r="AR2355" s="175">
        <f>IF($B2355="","",TEXT($A2355,"yyyymmdd")&amp;"_P"&amp;$C2355&amp;"_C"&amp;$F2355&amp;"_"&amp;TRIM(RIGHT(SUBSTITUTE(TRIM(SUBSTITUTE($M2355,CHAR(160)," "))," ",REPT(" ",60)),60))&amp;IF($Q2355="","","-"&amp;TRIM(RIGHT(SUBSTITUTE(TRIM(SUBSTITUTE($Q2355,CHAR(160)," "))," ",REPT(" ",60)),60)))&amp;IF($U2355="","","-"&amp;TRIM(RIGHT(SUBSTITUTE(TRIM(SUBSTITUTE($U2355,CHAR(160)," "))," ",REPT(" ",60)),60)))&amp;".jpg")</f>
        <v/>
      </c>
    </row>
    <row r="2356" ht="14" customHeight="1">
      <c r="O2356" s="196">
        <f>_xlfn.LET(_xlpm.d,_xlfn.XLOOKUP(M2356,'[1]Birth Dates'!$A:$A,'[1]Birth Dates'!$B:$B,"",0),IF(_xlpm.d=0,"",_xlpm.d))</f>
        <v/>
      </c>
      <c r="P2356" s="196">
        <f>IF(OR(O2356="",A2356="",NOT(ISNUMBER(O2356)),O2356&gt;A2356),"",DATEDIF(O2356,A2356,"Y")&amp;" years, "&amp;DATEDIF(O2356,A2356,"YM")&amp;" months, "&amp;DATEDIF(O2356,A2356,"MD")&amp;" days")</f>
        <v/>
      </c>
      <c r="S2356" s="196">
        <f>_xlfn.LET(_xlpm.d,_xlfn.XLOOKUP(Q2356,'[1]Birth Dates'!$A:$A,'[1]Birth Dates'!$B:$B,"",0),IF(_xlpm.d=0,"",_xlpm.d))</f>
        <v/>
      </c>
      <c r="T2356" s="196">
        <f>IF(OR(S2356="",A2356="",NOT(ISNUMBER(S2356)),S2356&gt;A2356),"",DATEDIF(S2356,A2356,"Y")&amp;" years, "&amp;DATEDIF(S2356,A2356,"YM")&amp;" months, "&amp;DATEDIF(S2356,A2356,"MD")&amp;" days")</f>
        <v/>
      </c>
      <c r="W2356" s="196">
        <f>_xlfn.LET(_xlpm.d,_xlfn.XLOOKUP(U2356,'[1]Birth Dates'!$A:$A,'[1]Birth Dates'!$B:$B,"",0),IF(_xlpm.d=0,"",_xlpm.d))</f>
        <v/>
      </c>
      <c r="X2356" s="196">
        <f>IF(OR(W2356="",A2356="",NOT(ISNUMBER(W2356)),W2356&gt;A2356),"",DATEDIF(W2356,A2356,"Y")&amp;" years, "&amp;DATEDIF(W2356,A2356,"YM")&amp;" months, "&amp;DATEDIF(W2356,A2356,"MD")&amp;" days")</f>
        <v/>
      </c>
      <c r="AR2356" s="175">
        <f>IF($B2356="","",TEXT($A2356,"yyyymmdd")&amp;"_P"&amp;$C2356&amp;"_C"&amp;$F2356&amp;"_"&amp;TRIM(RIGHT(SUBSTITUTE(TRIM(SUBSTITUTE($M2356,CHAR(160)," "))," ",REPT(" ",60)),60))&amp;IF($Q2356="","","-"&amp;TRIM(RIGHT(SUBSTITUTE(TRIM(SUBSTITUTE($Q2356,CHAR(160)," "))," ",REPT(" ",60)),60)))&amp;IF($U2356="","","-"&amp;TRIM(RIGHT(SUBSTITUTE(TRIM(SUBSTITUTE($U2356,CHAR(160)," "))," ",REPT(" ",60)),60)))&amp;".jpg")</f>
        <v/>
      </c>
    </row>
    <row r="2357" ht="14" customHeight="1">
      <c r="O2357" s="196">
        <f>_xlfn.LET(_xlpm.d,_xlfn.XLOOKUP(M2357,'[1]Birth Dates'!$A:$A,'[1]Birth Dates'!$B:$B,"",0),IF(_xlpm.d=0,"",_xlpm.d))</f>
        <v/>
      </c>
      <c r="P2357" s="196">
        <f>IF(OR(O2357="",A2357="",NOT(ISNUMBER(O2357)),O2357&gt;A2357),"",DATEDIF(O2357,A2357,"Y")&amp;" years, "&amp;DATEDIF(O2357,A2357,"YM")&amp;" months, "&amp;DATEDIF(O2357,A2357,"MD")&amp;" days")</f>
        <v/>
      </c>
      <c r="S2357" s="196">
        <f>_xlfn.LET(_xlpm.d,_xlfn.XLOOKUP(Q2357,'[1]Birth Dates'!$A:$A,'[1]Birth Dates'!$B:$B,"",0),IF(_xlpm.d=0,"",_xlpm.d))</f>
        <v/>
      </c>
      <c r="T2357" s="196">
        <f>IF(OR(S2357="",A2357="",NOT(ISNUMBER(S2357)),S2357&gt;A2357),"",DATEDIF(S2357,A2357,"Y")&amp;" years, "&amp;DATEDIF(S2357,A2357,"YM")&amp;" months, "&amp;DATEDIF(S2357,A2357,"MD")&amp;" days")</f>
        <v/>
      </c>
      <c r="W2357" s="196">
        <f>_xlfn.LET(_xlpm.d,_xlfn.XLOOKUP(U2357,'[1]Birth Dates'!$A:$A,'[1]Birth Dates'!$B:$B,"",0),IF(_xlpm.d=0,"",_xlpm.d))</f>
        <v/>
      </c>
      <c r="X2357" s="196">
        <f>IF(OR(W2357="",A2357="",NOT(ISNUMBER(W2357)),W2357&gt;A2357),"",DATEDIF(W2357,A2357,"Y")&amp;" years, "&amp;DATEDIF(W2357,A2357,"YM")&amp;" months, "&amp;DATEDIF(W2357,A2357,"MD")&amp;" days")</f>
        <v/>
      </c>
      <c r="AR2357" s="175">
        <f>IF($B2357="","",TEXT($A2357,"yyyymmdd")&amp;"_P"&amp;$C2357&amp;"_C"&amp;$F2357&amp;"_"&amp;TRIM(RIGHT(SUBSTITUTE(TRIM(SUBSTITUTE($M2357,CHAR(160)," "))," ",REPT(" ",60)),60))&amp;IF($Q2357="","","-"&amp;TRIM(RIGHT(SUBSTITUTE(TRIM(SUBSTITUTE($Q2357,CHAR(160)," "))," ",REPT(" ",60)),60)))&amp;IF($U2357="","","-"&amp;TRIM(RIGHT(SUBSTITUTE(TRIM(SUBSTITUTE($U2357,CHAR(160)," "))," ",REPT(" ",60)),60)))&amp;".jpg")</f>
        <v/>
      </c>
    </row>
    <row r="2358" ht="14" customHeight="1">
      <c r="O2358" s="196">
        <f>_xlfn.LET(_xlpm.d,_xlfn.XLOOKUP(M2358,'[1]Birth Dates'!$A:$A,'[1]Birth Dates'!$B:$B,"",0),IF(_xlpm.d=0,"",_xlpm.d))</f>
        <v/>
      </c>
      <c r="P2358" s="196">
        <f>IF(OR(O2358="",A2358="",NOT(ISNUMBER(O2358)),O2358&gt;A2358),"",DATEDIF(O2358,A2358,"Y")&amp;" years, "&amp;DATEDIF(O2358,A2358,"YM")&amp;" months, "&amp;DATEDIF(O2358,A2358,"MD")&amp;" days")</f>
        <v/>
      </c>
      <c r="S2358" s="196">
        <f>_xlfn.LET(_xlpm.d,_xlfn.XLOOKUP(Q2358,'[1]Birth Dates'!$A:$A,'[1]Birth Dates'!$B:$B,"",0),IF(_xlpm.d=0,"",_xlpm.d))</f>
        <v/>
      </c>
      <c r="T2358" s="196">
        <f>IF(OR(S2358="",A2358="",NOT(ISNUMBER(S2358)),S2358&gt;A2358),"",DATEDIF(S2358,A2358,"Y")&amp;" years, "&amp;DATEDIF(S2358,A2358,"YM")&amp;" months, "&amp;DATEDIF(S2358,A2358,"MD")&amp;" days")</f>
        <v/>
      </c>
      <c r="W2358" s="196">
        <f>_xlfn.LET(_xlpm.d,_xlfn.XLOOKUP(U2358,'[1]Birth Dates'!$A:$A,'[1]Birth Dates'!$B:$B,"",0),IF(_xlpm.d=0,"",_xlpm.d))</f>
        <v/>
      </c>
      <c r="X2358" s="196">
        <f>IF(OR(W2358="",A2358="",NOT(ISNUMBER(W2358)),W2358&gt;A2358),"",DATEDIF(W2358,A2358,"Y")&amp;" years, "&amp;DATEDIF(W2358,A2358,"YM")&amp;" months, "&amp;DATEDIF(W2358,A2358,"MD")&amp;" days")</f>
        <v/>
      </c>
      <c r="AR2358" s="175">
        <f>IF($B2358="","",TEXT($A2358,"yyyymmdd")&amp;"_P"&amp;$C2358&amp;"_C"&amp;$F2358&amp;"_"&amp;TRIM(RIGHT(SUBSTITUTE(TRIM(SUBSTITUTE($M2358,CHAR(160)," "))," ",REPT(" ",60)),60))&amp;IF($Q2358="","","-"&amp;TRIM(RIGHT(SUBSTITUTE(TRIM(SUBSTITUTE($Q2358,CHAR(160)," "))," ",REPT(" ",60)),60)))&amp;IF($U2358="","","-"&amp;TRIM(RIGHT(SUBSTITUTE(TRIM(SUBSTITUTE($U2358,CHAR(160)," "))," ",REPT(" ",60)),60)))&amp;".jpg")</f>
        <v/>
      </c>
    </row>
    <row r="2359" ht="14" customHeight="1">
      <c r="O2359" s="196">
        <f>_xlfn.LET(_xlpm.d,_xlfn.XLOOKUP(M2359,'[1]Birth Dates'!$A:$A,'[1]Birth Dates'!$B:$B,"",0),IF(_xlpm.d=0,"",_xlpm.d))</f>
        <v/>
      </c>
      <c r="P2359" s="196">
        <f>IF(OR(O2359="",A2359="",NOT(ISNUMBER(O2359)),O2359&gt;A2359),"",DATEDIF(O2359,A2359,"Y")&amp;" years, "&amp;DATEDIF(O2359,A2359,"YM")&amp;" months, "&amp;DATEDIF(O2359,A2359,"MD")&amp;" days")</f>
        <v/>
      </c>
      <c r="S2359" s="196">
        <f>_xlfn.LET(_xlpm.d,_xlfn.XLOOKUP(Q2359,'[1]Birth Dates'!$A:$A,'[1]Birth Dates'!$B:$B,"",0),IF(_xlpm.d=0,"",_xlpm.d))</f>
        <v/>
      </c>
      <c r="T2359" s="196">
        <f>IF(OR(S2359="",A2359="",NOT(ISNUMBER(S2359)),S2359&gt;A2359),"",DATEDIF(S2359,A2359,"Y")&amp;" years, "&amp;DATEDIF(S2359,A2359,"YM")&amp;" months, "&amp;DATEDIF(S2359,A2359,"MD")&amp;" days")</f>
        <v/>
      </c>
      <c r="W2359" s="196">
        <f>_xlfn.LET(_xlpm.d,_xlfn.XLOOKUP(U2359,'[1]Birth Dates'!$A:$A,'[1]Birth Dates'!$B:$B,"",0),IF(_xlpm.d=0,"",_xlpm.d))</f>
        <v/>
      </c>
      <c r="X2359" s="196">
        <f>IF(OR(W2359="",A2359="",NOT(ISNUMBER(W2359)),W2359&gt;A2359),"",DATEDIF(W2359,A2359,"Y")&amp;" years, "&amp;DATEDIF(W2359,A2359,"YM")&amp;" months, "&amp;DATEDIF(W2359,A2359,"MD")&amp;" days")</f>
        <v/>
      </c>
      <c r="AR2359" s="175">
        <f>IF($B2359="","",TEXT($A2359,"yyyymmdd")&amp;"_P"&amp;$C2359&amp;"_C"&amp;$F2359&amp;"_"&amp;TRIM(RIGHT(SUBSTITUTE(TRIM(SUBSTITUTE($M2359,CHAR(160)," "))," ",REPT(" ",60)),60))&amp;IF($Q2359="","","-"&amp;TRIM(RIGHT(SUBSTITUTE(TRIM(SUBSTITUTE($Q2359,CHAR(160)," "))," ",REPT(" ",60)),60)))&amp;IF($U2359="","","-"&amp;TRIM(RIGHT(SUBSTITUTE(TRIM(SUBSTITUTE($U2359,CHAR(160)," "))," ",REPT(" ",60)),60)))&amp;".jpg")</f>
        <v/>
      </c>
    </row>
    <row r="2360" ht="14" customHeight="1">
      <c r="O2360" s="196">
        <f>_xlfn.LET(_xlpm.d,_xlfn.XLOOKUP(M2360,'[1]Birth Dates'!$A:$A,'[1]Birth Dates'!$B:$B,"",0),IF(_xlpm.d=0,"",_xlpm.d))</f>
        <v/>
      </c>
      <c r="P2360" s="196">
        <f>IF(OR(O2360="",A2360="",NOT(ISNUMBER(O2360)),O2360&gt;A2360),"",DATEDIF(O2360,A2360,"Y")&amp;" years, "&amp;DATEDIF(O2360,A2360,"YM")&amp;" months, "&amp;DATEDIF(O2360,A2360,"MD")&amp;" days")</f>
        <v/>
      </c>
      <c r="S2360" s="196">
        <f>_xlfn.LET(_xlpm.d,_xlfn.XLOOKUP(Q2360,'[1]Birth Dates'!$A:$A,'[1]Birth Dates'!$B:$B,"",0),IF(_xlpm.d=0,"",_xlpm.d))</f>
        <v/>
      </c>
      <c r="T2360" s="196">
        <f>IF(OR(S2360="",A2360="",NOT(ISNUMBER(S2360)),S2360&gt;A2360),"",DATEDIF(S2360,A2360,"Y")&amp;" years, "&amp;DATEDIF(S2360,A2360,"YM")&amp;" months, "&amp;DATEDIF(S2360,A2360,"MD")&amp;" days")</f>
        <v/>
      </c>
      <c r="W2360" s="196">
        <f>_xlfn.LET(_xlpm.d,_xlfn.XLOOKUP(U2360,'[1]Birth Dates'!$A:$A,'[1]Birth Dates'!$B:$B,"",0),IF(_xlpm.d=0,"",_xlpm.d))</f>
        <v/>
      </c>
      <c r="X2360" s="196">
        <f>IF(OR(W2360="",A2360="",NOT(ISNUMBER(W2360)),W2360&gt;A2360),"",DATEDIF(W2360,A2360,"Y")&amp;" years, "&amp;DATEDIF(W2360,A2360,"YM")&amp;" months, "&amp;DATEDIF(W2360,A2360,"MD")&amp;" days")</f>
        <v/>
      </c>
      <c r="AR2360" s="226">
        <f>IF($B2360="","",TEXT($A2360,"yyyymmdd")&amp;"_P"&amp;$C2360&amp;"_C"&amp;$F2360&amp;"_"&amp;TRIM(RIGHT(SUBSTITUTE(TRIM(SUBSTITUTE($M2360,CHAR(160)," "))," ",REPT(" ",60)),60))&amp;IF($Q2360="","","-"&amp;TRIM(RIGHT(SUBSTITUTE(TRIM(SUBSTITUTE($Q2360,CHAR(160)," "))," ",REPT(" ",60)),60)))&amp;IF($U2360="","","-"&amp;TRIM(RIGHT(SUBSTITUTE(TRIM(SUBSTITUTE($U2360,CHAR(160)," "))," ",REPT(" ",60)),60)))&amp;".jpg")</f>
        <v/>
      </c>
    </row>
    <row r="2361" ht="14" customHeight="1">
      <c r="O2361" s="196">
        <f>_xlfn.LET(_xlpm.d,_xlfn.XLOOKUP(M2361,'[1]Birth Dates'!$A:$A,'[1]Birth Dates'!$B:$B,"",0),IF(_xlpm.d=0,"",_xlpm.d))</f>
        <v/>
      </c>
      <c r="P2361" s="196">
        <f>IF(OR(O2361="",A2361="",NOT(ISNUMBER(O2361)),O2361&gt;A2361),"",DATEDIF(O2361,A2361,"Y")&amp;" years, "&amp;DATEDIF(O2361,A2361,"YM")&amp;" months, "&amp;DATEDIF(O2361,A2361,"MD")&amp;" days")</f>
        <v/>
      </c>
      <c r="S2361" s="196">
        <f>_xlfn.LET(_xlpm.d,_xlfn.XLOOKUP(Q2361,'[1]Birth Dates'!$A:$A,'[1]Birth Dates'!$B:$B,"",0),IF(_xlpm.d=0,"",_xlpm.d))</f>
        <v/>
      </c>
      <c r="T2361" s="196">
        <f>IF(OR(S2361="",A2361="",NOT(ISNUMBER(S2361)),S2361&gt;A2361),"",DATEDIF(S2361,A2361,"Y")&amp;" years, "&amp;DATEDIF(S2361,A2361,"YM")&amp;" months, "&amp;DATEDIF(S2361,A2361,"MD")&amp;" days")</f>
        <v/>
      </c>
      <c r="W2361" s="196">
        <f>_xlfn.LET(_xlpm.d,_xlfn.XLOOKUP(U2361,'[1]Birth Dates'!$A:$A,'[1]Birth Dates'!$B:$B,"",0),IF(_xlpm.d=0,"",_xlpm.d))</f>
        <v/>
      </c>
      <c r="X2361" s="196">
        <f>IF(OR(W2361="",A2361="",NOT(ISNUMBER(W2361)),W2361&gt;A2361),"",DATEDIF(W2361,A2361,"Y")&amp;" years, "&amp;DATEDIF(W2361,A2361,"YM")&amp;" months, "&amp;DATEDIF(W2361,A2361,"MD")&amp;" days")</f>
        <v/>
      </c>
      <c r="AR2361" s="226">
        <f>IF($B2361="","",TEXT($A2361,"yyyymmdd")&amp;"_P"&amp;$C2361&amp;"_C"&amp;$F2361&amp;"_"&amp;TRIM(RIGHT(SUBSTITUTE(TRIM(SUBSTITUTE($M2361,CHAR(160)," "))," ",REPT(" ",60)),60))&amp;IF($Q2361="","","-"&amp;TRIM(RIGHT(SUBSTITUTE(TRIM(SUBSTITUTE($Q2361,CHAR(160)," "))," ",REPT(" ",60)),60)))&amp;IF($U2361="","","-"&amp;TRIM(RIGHT(SUBSTITUTE(TRIM(SUBSTITUTE($U2361,CHAR(160)," "))," ",REPT(" ",60)),60)))&amp;".jpg")</f>
        <v/>
      </c>
    </row>
    <row r="2362" ht="14" customHeight="1">
      <c r="O2362" s="196">
        <f>_xlfn.LET(_xlpm.d,_xlfn.XLOOKUP(M2362,'[1]Birth Dates'!$A:$A,'[1]Birth Dates'!$B:$B,"",0),IF(_xlpm.d=0,"",_xlpm.d))</f>
        <v/>
      </c>
      <c r="P2362" s="196">
        <f>IF(OR(O2362="",A2362="",NOT(ISNUMBER(O2362)),O2362&gt;A2362),"",DATEDIF(O2362,A2362,"Y")&amp;" years, "&amp;DATEDIF(O2362,A2362,"YM")&amp;" months, "&amp;DATEDIF(O2362,A2362,"MD")&amp;" days")</f>
        <v/>
      </c>
      <c r="S2362" s="196">
        <f>_xlfn.LET(_xlpm.d,_xlfn.XLOOKUP(Q2362,'[1]Birth Dates'!$A:$A,'[1]Birth Dates'!$B:$B,"",0),IF(_xlpm.d=0,"",_xlpm.d))</f>
        <v/>
      </c>
      <c r="T2362" s="196">
        <f>IF(OR(S2362="",A2362="",NOT(ISNUMBER(S2362)),S2362&gt;A2362),"",DATEDIF(S2362,A2362,"Y")&amp;" years, "&amp;DATEDIF(S2362,A2362,"YM")&amp;" months, "&amp;DATEDIF(S2362,A2362,"MD")&amp;" days")</f>
        <v/>
      </c>
      <c r="W2362" s="196">
        <f>_xlfn.LET(_xlpm.d,_xlfn.XLOOKUP(U2362,'[1]Birth Dates'!$A:$A,'[1]Birth Dates'!$B:$B,"",0),IF(_xlpm.d=0,"",_xlpm.d))</f>
        <v/>
      </c>
      <c r="X2362" s="196">
        <f>IF(OR(W2362="",A2362="",NOT(ISNUMBER(W2362)),W2362&gt;A2362),"",DATEDIF(W2362,A2362,"Y")&amp;" years, "&amp;DATEDIF(W2362,A2362,"YM")&amp;" months, "&amp;DATEDIF(W2362,A2362,"MD")&amp;" days")</f>
        <v/>
      </c>
      <c r="AR2362" s="175">
        <f>IF($B2362="","",TEXT($A2362,"yyyymmdd")&amp;"_P"&amp;$C2362&amp;"_C"&amp;$F2362&amp;"_"&amp;TRIM(RIGHT(SUBSTITUTE(TRIM(SUBSTITUTE($M2362,CHAR(160)," "))," ",REPT(" ",60)),60))&amp;IF($Q2362="","","-"&amp;TRIM(RIGHT(SUBSTITUTE(TRIM(SUBSTITUTE($Q2362,CHAR(160)," "))," ",REPT(" ",60)),60)))&amp;IF($U2362="","","-"&amp;TRIM(RIGHT(SUBSTITUTE(TRIM(SUBSTITUTE($U2362,CHAR(160)," "))," ",REPT(" ",60)),60)))&amp;".jpg")</f>
        <v/>
      </c>
    </row>
    <row r="2363" ht="14" customHeight="1">
      <c r="O2363" s="196">
        <f>_xlfn.LET(_xlpm.d,_xlfn.XLOOKUP(M2363,'[1]Birth Dates'!$A:$A,'[1]Birth Dates'!$B:$B,"",0),IF(_xlpm.d=0,"",_xlpm.d))</f>
        <v/>
      </c>
      <c r="P2363" s="196">
        <f>IF(OR(O2363="",A2363="",NOT(ISNUMBER(O2363)),O2363&gt;A2363),"",DATEDIF(O2363,A2363,"Y")&amp;" years, "&amp;DATEDIF(O2363,A2363,"YM")&amp;" months, "&amp;DATEDIF(O2363,A2363,"MD")&amp;" days")</f>
        <v/>
      </c>
      <c r="S2363" s="196">
        <f>_xlfn.LET(_xlpm.d,_xlfn.XLOOKUP(Q2363,'[1]Birth Dates'!$A:$A,'[1]Birth Dates'!$B:$B,"",0),IF(_xlpm.d=0,"",_xlpm.d))</f>
        <v/>
      </c>
      <c r="T2363" s="196">
        <f>IF(OR(S2363="",A2363="",NOT(ISNUMBER(S2363)),S2363&gt;A2363),"",DATEDIF(S2363,A2363,"Y")&amp;" years, "&amp;DATEDIF(S2363,A2363,"YM")&amp;" months, "&amp;DATEDIF(S2363,A2363,"MD")&amp;" days")</f>
        <v/>
      </c>
      <c r="W2363" s="196">
        <f>_xlfn.LET(_xlpm.d,_xlfn.XLOOKUP(U2363,'[1]Birth Dates'!$A:$A,'[1]Birth Dates'!$B:$B,"",0),IF(_xlpm.d=0,"",_xlpm.d))</f>
        <v/>
      </c>
      <c r="X2363" s="196">
        <f>IF(OR(W2363="",A2363="",NOT(ISNUMBER(W2363)),W2363&gt;A2363),"",DATEDIF(W2363,A2363,"Y")&amp;" years, "&amp;DATEDIF(W2363,A2363,"YM")&amp;" months, "&amp;DATEDIF(W2363,A2363,"MD")&amp;" days")</f>
        <v/>
      </c>
      <c r="AR2363" s="175">
        <f>IF($B2363="","",TEXT($A2363,"yyyymmdd")&amp;"_P"&amp;$C2363&amp;"_C"&amp;$F2363&amp;"_"&amp;TRIM(RIGHT(SUBSTITUTE(TRIM(SUBSTITUTE($M2363,CHAR(160)," "))," ",REPT(" ",60)),60))&amp;IF($Q2363="","","-"&amp;TRIM(RIGHT(SUBSTITUTE(TRIM(SUBSTITUTE($Q2363,CHAR(160)," "))," ",REPT(" ",60)),60)))&amp;IF($U2363="","","-"&amp;TRIM(RIGHT(SUBSTITUTE(TRIM(SUBSTITUTE($U2363,CHAR(160)," "))," ",REPT(" ",60)),60)))&amp;".jpg")</f>
        <v/>
      </c>
    </row>
    <row r="2364" ht="14" customHeight="1">
      <c r="O2364" s="196">
        <f>_xlfn.LET(_xlpm.d,_xlfn.XLOOKUP(M2364,'[1]Birth Dates'!$A:$A,'[1]Birth Dates'!$B:$B,"",0),IF(_xlpm.d=0,"",_xlpm.d))</f>
        <v/>
      </c>
      <c r="P2364" s="196">
        <f>IF(OR(O2364="",A2364="",NOT(ISNUMBER(O2364)),O2364&gt;A2364),"",DATEDIF(O2364,A2364,"Y")&amp;" years, "&amp;DATEDIF(O2364,A2364,"YM")&amp;" months, "&amp;DATEDIF(O2364,A2364,"MD")&amp;" days")</f>
        <v/>
      </c>
      <c r="S2364" s="196">
        <f>_xlfn.LET(_xlpm.d,_xlfn.XLOOKUP(Q2364,'[1]Birth Dates'!$A:$A,'[1]Birth Dates'!$B:$B,"",0),IF(_xlpm.d=0,"",_xlpm.d))</f>
        <v/>
      </c>
      <c r="T2364" s="196">
        <f>IF(OR(S2364="",A2364="",NOT(ISNUMBER(S2364)),S2364&gt;A2364),"",DATEDIF(S2364,A2364,"Y")&amp;" years, "&amp;DATEDIF(S2364,A2364,"YM")&amp;" months, "&amp;DATEDIF(S2364,A2364,"MD")&amp;" days")</f>
        <v/>
      </c>
      <c r="W2364" s="196">
        <f>_xlfn.LET(_xlpm.d,_xlfn.XLOOKUP(U2364,'[1]Birth Dates'!$A:$A,'[1]Birth Dates'!$B:$B,"",0),IF(_xlpm.d=0,"",_xlpm.d))</f>
        <v/>
      </c>
      <c r="X2364" s="196">
        <f>IF(OR(W2364="",A2364="",NOT(ISNUMBER(W2364)),W2364&gt;A2364),"",DATEDIF(W2364,A2364,"Y")&amp;" years, "&amp;DATEDIF(W2364,A2364,"YM")&amp;" months, "&amp;DATEDIF(W2364,A2364,"MD")&amp;" days")</f>
        <v/>
      </c>
      <c r="AR2364" s="175">
        <f>IF($B2364="","",TEXT($A2364,"yyyymmdd")&amp;"_P"&amp;$C2364&amp;"_C"&amp;$F2364&amp;"_"&amp;TRIM(RIGHT(SUBSTITUTE(TRIM(SUBSTITUTE($M2364,CHAR(160)," "))," ",REPT(" ",60)),60))&amp;IF($Q2364="","","-"&amp;TRIM(RIGHT(SUBSTITUTE(TRIM(SUBSTITUTE($Q2364,CHAR(160)," "))," ",REPT(" ",60)),60)))&amp;IF($U2364="","","-"&amp;TRIM(RIGHT(SUBSTITUTE(TRIM(SUBSTITUTE($U2364,CHAR(160)," "))," ",REPT(" ",60)),60)))&amp;".jpg")</f>
        <v/>
      </c>
    </row>
    <row r="2365" ht="14" customHeight="1">
      <c r="O2365" s="196">
        <f>_xlfn.LET(_xlpm.d,_xlfn.XLOOKUP(M2365,'[1]Birth Dates'!$A:$A,'[1]Birth Dates'!$B:$B,"",0),IF(_xlpm.d=0,"",_xlpm.d))</f>
        <v/>
      </c>
      <c r="P2365" s="196">
        <f>IF(OR(O2365="",A2365="",NOT(ISNUMBER(O2365)),O2365&gt;A2365),"",DATEDIF(O2365,A2365,"Y")&amp;" years, "&amp;DATEDIF(O2365,A2365,"YM")&amp;" months, "&amp;DATEDIF(O2365,A2365,"MD")&amp;" days")</f>
        <v/>
      </c>
      <c r="S2365" s="196">
        <f>_xlfn.LET(_xlpm.d,_xlfn.XLOOKUP(Q2365,'[1]Birth Dates'!$A:$A,'[1]Birth Dates'!$B:$B,"",0),IF(_xlpm.d=0,"",_xlpm.d))</f>
        <v/>
      </c>
      <c r="T2365" s="196">
        <f>IF(OR(S2365="",A2365="",NOT(ISNUMBER(S2365)),S2365&gt;A2365),"",DATEDIF(S2365,A2365,"Y")&amp;" years, "&amp;DATEDIF(S2365,A2365,"YM")&amp;" months, "&amp;DATEDIF(S2365,A2365,"MD")&amp;" days")</f>
        <v/>
      </c>
      <c r="W2365" s="196">
        <f>_xlfn.LET(_xlpm.d,_xlfn.XLOOKUP(U2365,'[1]Birth Dates'!$A:$A,'[1]Birth Dates'!$B:$B,"",0),IF(_xlpm.d=0,"",_xlpm.d))</f>
        <v/>
      </c>
      <c r="X2365" s="196">
        <f>IF(OR(W2365="",A2365="",NOT(ISNUMBER(W2365)),W2365&gt;A2365),"",DATEDIF(W2365,A2365,"Y")&amp;" years, "&amp;DATEDIF(W2365,A2365,"YM")&amp;" months, "&amp;DATEDIF(W2365,A2365,"MD")&amp;" days")</f>
        <v/>
      </c>
      <c r="AR2365" s="175">
        <f>IF($B2365="","",TEXT($A2365,"yyyymmdd")&amp;"_P"&amp;$C2365&amp;"_C"&amp;$F2365&amp;"_"&amp;TRIM(RIGHT(SUBSTITUTE(TRIM(SUBSTITUTE($M2365,CHAR(160)," "))," ",REPT(" ",60)),60))&amp;IF($Q2365="","","-"&amp;TRIM(RIGHT(SUBSTITUTE(TRIM(SUBSTITUTE($Q2365,CHAR(160)," "))," ",REPT(" ",60)),60)))&amp;IF($U2365="","","-"&amp;TRIM(RIGHT(SUBSTITUTE(TRIM(SUBSTITUTE($U2365,CHAR(160)," "))," ",REPT(" ",60)),60)))&amp;".jpg")</f>
        <v/>
      </c>
    </row>
    <row r="2366" ht="14" customHeight="1">
      <c r="O2366" s="196">
        <f>_xlfn.LET(_xlpm.d,_xlfn.XLOOKUP(M2366,'[1]Birth Dates'!$A:$A,'[1]Birth Dates'!$B:$B,"",0),IF(_xlpm.d=0,"",_xlpm.d))</f>
        <v/>
      </c>
      <c r="P2366" s="196">
        <f>IF(OR(O2366="",A2366="",NOT(ISNUMBER(O2366)),O2366&gt;A2366),"",DATEDIF(O2366,A2366,"Y")&amp;" years, "&amp;DATEDIF(O2366,A2366,"YM")&amp;" months, "&amp;DATEDIF(O2366,A2366,"MD")&amp;" days")</f>
        <v/>
      </c>
      <c r="S2366" s="196">
        <f>_xlfn.LET(_xlpm.d,_xlfn.XLOOKUP(Q2366,'[1]Birth Dates'!$A:$A,'[1]Birth Dates'!$B:$B,"",0),IF(_xlpm.d=0,"",_xlpm.d))</f>
        <v/>
      </c>
      <c r="T2366" s="196">
        <f>IF(OR(S2366="",A2366="",NOT(ISNUMBER(S2366)),S2366&gt;A2366),"",DATEDIF(S2366,A2366,"Y")&amp;" years, "&amp;DATEDIF(S2366,A2366,"YM")&amp;" months, "&amp;DATEDIF(S2366,A2366,"MD")&amp;" days")</f>
        <v/>
      </c>
      <c r="W2366" s="196">
        <f>_xlfn.LET(_xlpm.d,_xlfn.XLOOKUP(U2366,'[1]Birth Dates'!$A:$A,'[1]Birth Dates'!$B:$B,"",0),IF(_xlpm.d=0,"",_xlpm.d))</f>
        <v/>
      </c>
      <c r="X2366" s="196">
        <f>IF(OR(W2366="",A2366="",NOT(ISNUMBER(W2366)),W2366&gt;A2366),"",DATEDIF(W2366,A2366,"Y")&amp;" years, "&amp;DATEDIF(W2366,A2366,"YM")&amp;" months, "&amp;DATEDIF(W2366,A2366,"MD")&amp;" days")</f>
        <v/>
      </c>
      <c r="AR2366" s="175">
        <f>IF($B2366="","",TEXT($A2366,"yyyymmdd")&amp;"_P"&amp;$C2366&amp;"_C"&amp;$F2366&amp;"_"&amp;TRIM(RIGHT(SUBSTITUTE(TRIM(SUBSTITUTE($M2366,CHAR(160)," "))," ",REPT(" ",60)),60))&amp;IF($Q2366="","","-"&amp;TRIM(RIGHT(SUBSTITUTE(TRIM(SUBSTITUTE($Q2366,CHAR(160)," "))," ",REPT(" ",60)),60)))&amp;IF($U2366="","","-"&amp;TRIM(RIGHT(SUBSTITUTE(TRIM(SUBSTITUTE($U2366,CHAR(160)," "))," ",REPT(" ",60)),60)))&amp;".jpg")</f>
        <v/>
      </c>
    </row>
    <row r="2367" ht="14" customHeight="1">
      <c r="O2367" s="196">
        <f>_xlfn.LET(_xlpm.d,_xlfn.XLOOKUP(M2367,'[1]Birth Dates'!$A:$A,'[1]Birth Dates'!$B:$B,"",0),IF(_xlpm.d=0,"",_xlpm.d))</f>
        <v/>
      </c>
      <c r="P2367" s="196">
        <f>IF(OR(O2367="",A2367="",NOT(ISNUMBER(O2367)),O2367&gt;A2367),"",DATEDIF(O2367,A2367,"Y")&amp;" years, "&amp;DATEDIF(O2367,A2367,"YM")&amp;" months, "&amp;DATEDIF(O2367,A2367,"MD")&amp;" days")</f>
        <v/>
      </c>
      <c r="S2367" s="196">
        <f>_xlfn.LET(_xlpm.d,_xlfn.XLOOKUP(Q2367,'[1]Birth Dates'!$A:$A,'[1]Birth Dates'!$B:$B,"",0),IF(_xlpm.d=0,"",_xlpm.d))</f>
        <v/>
      </c>
      <c r="T2367" s="196">
        <f>IF(OR(S2367="",A2367="",NOT(ISNUMBER(S2367)),S2367&gt;A2367),"",DATEDIF(S2367,A2367,"Y")&amp;" years, "&amp;DATEDIF(S2367,A2367,"YM")&amp;" months, "&amp;DATEDIF(S2367,A2367,"MD")&amp;" days")</f>
        <v/>
      </c>
      <c r="W2367" s="196">
        <f>_xlfn.LET(_xlpm.d,_xlfn.XLOOKUP(U2367,'[1]Birth Dates'!$A:$A,'[1]Birth Dates'!$B:$B,"",0),IF(_xlpm.d=0,"",_xlpm.d))</f>
        <v/>
      </c>
      <c r="X2367" s="196">
        <f>IF(OR(W2367="",A2367="",NOT(ISNUMBER(W2367)),W2367&gt;A2367),"",DATEDIF(W2367,A2367,"Y")&amp;" years, "&amp;DATEDIF(W2367,A2367,"YM")&amp;" months, "&amp;DATEDIF(W2367,A2367,"MD")&amp;" days")</f>
        <v/>
      </c>
      <c r="AR2367" s="175">
        <f>IF($B2367="","",TEXT($A2367,"yyyymmdd")&amp;"_P"&amp;$C2367&amp;"_C"&amp;$F2367&amp;"_"&amp;TRIM(RIGHT(SUBSTITUTE(TRIM(SUBSTITUTE($M2367,CHAR(160)," "))," ",REPT(" ",60)),60))&amp;IF($Q2367="","","-"&amp;TRIM(RIGHT(SUBSTITUTE(TRIM(SUBSTITUTE($Q2367,CHAR(160)," "))," ",REPT(" ",60)),60)))&amp;IF($U2367="","","-"&amp;TRIM(RIGHT(SUBSTITUTE(TRIM(SUBSTITUTE($U2367,CHAR(160)," "))," ",REPT(" ",60)),60)))&amp;".jpg")</f>
        <v/>
      </c>
    </row>
    <row r="2368" ht="14" customHeight="1">
      <c r="O2368" s="196">
        <f>_xlfn.LET(_xlpm.d,_xlfn.XLOOKUP(M2368,'[1]Birth Dates'!$A:$A,'[1]Birth Dates'!$B:$B,"",0),IF(_xlpm.d=0,"",_xlpm.d))</f>
        <v/>
      </c>
      <c r="P2368" s="196">
        <f>IF(OR(O2368="",A2368="",NOT(ISNUMBER(O2368)),O2368&gt;A2368),"",DATEDIF(O2368,A2368,"Y")&amp;" years, "&amp;DATEDIF(O2368,A2368,"YM")&amp;" months, "&amp;DATEDIF(O2368,A2368,"MD")&amp;" days")</f>
        <v/>
      </c>
      <c r="S2368" s="196">
        <f>_xlfn.LET(_xlpm.d,_xlfn.XLOOKUP(Q2368,'[1]Birth Dates'!$A:$A,'[1]Birth Dates'!$B:$B,"",0),IF(_xlpm.d=0,"",_xlpm.d))</f>
        <v/>
      </c>
      <c r="T2368" s="196">
        <f>IF(OR(S2368="",A2368="",NOT(ISNUMBER(S2368)),S2368&gt;A2368),"",DATEDIF(S2368,A2368,"Y")&amp;" years, "&amp;DATEDIF(S2368,A2368,"YM")&amp;" months, "&amp;DATEDIF(S2368,A2368,"MD")&amp;" days")</f>
        <v/>
      </c>
      <c r="W2368" s="196">
        <f>_xlfn.LET(_xlpm.d,_xlfn.XLOOKUP(U2368,'[1]Birth Dates'!$A:$A,'[1]Birth Dates'!$B:$B,"",0),IF(_xlpm.d=0,"",_xlpm.d))</f>
        <v/>
      </c>
      <c r="X2368" s="196">
        <f>IF(OR(W2368="",A2368="",NOT(ISNUMBER(W2368)),W2368&gt;A2368),"",DATEDIF(W2368,A2368,"Y")&amp;" years, "&amp;DATEDIF(W2368,A2368,"YM")&amp;" months, "&amp;DATEDIF(W2368,A2368,"MD")&amp;" days")</f>
        <v/>
      </c>
      <c r="AR2368" s="175">
        <f>IF($B2368="","",TEXT($A2368,"yyyymmdd")&amp;"_P"&amp;$C2368&amp;"_C"&amp;$F2368&amp;"_"&amp;TRIM(RIGHT(SUBSTITUTE(TRIM(SUBSTITUTE($M2368,CHAR(160)," "))," ",REPT(" ",60)),60))&amp;IF($Q2368="","","-"&amp;TRIM(RIGHT(SUBSTITUTE(TRIM(SUBSTITUTE($Q2368,CHAR(160)," "))," ",REPT(" ",60)),60)))&amp;IF($U2368="","","-"&amp;TRIM(RIGHT(SUBSTITUTE(TRIM(SUBSTITUTE($U2368,CHAR(160)," "))," ",REPT(" ",60)),60)))&amp;".jpg")</f>
        <v/>
      </c>
    </row>
    <row r="2369" ht="14" customHeight="1">
      <c r="O2369" s="196">
        <f>_xlfn.LET(_xlpm.d,_xlfn.XLOOKUP(M2369,'[1]Birth Dates'!$A:$A,'[1]Birth Dates'!$B:$B,"",0),IF(_xlpm.d=0,"",_xlpm.d))</f>
        <v/>
      </c>
      <c r="P2369" s="196">
        <f>IF(OR(O2369="",A2369="",NOT(ISNUMBER(O2369)),O2369&gt;A2369),"",DATEDIF(O2369,A2369,"Y")&amp;" years, "&amp;DATEDIF(O2369,A2369,"YM")&amp;" months, "&amp;DATEDIF(O2369,A2369,"MD")&amp;" days")</f>
        <v/>
      </c>
      <c r="S2369" s="196">
        <f>_xlfn.LET(_xlpm.d,_xlfn.XLOOKUP(Q2369,'[1]Birth Dates'!$A:$A,'[1]Birth Dates'!$B:$B,"",0),IF(_xlpm.d=0,"",_xlpm.d))</f>
        <v/>
      </c>
      <c r="T2369" s="196">
        <f>IF(OR(S2369="",A2369="",NOT(ISNUMBER(S2369)),S2369&gt;A2369),"",DATEDIF(S2369,A2369,"Y")&amp;" years, "&amp;DATEDIF(S2369,A2369,"YM")&amp;" months, "&amp;DATEDIF(S2369,A2369,"MD")&amp;" days")</f>
        <v/>
      </c>
      <c r="W2369" s="196">
        <f>_xlfn.LET(_xlpm.d,_xlfn.XLOOKUP(U2369,'[1]Birth Dates'!$A:$A,'[1]Birth Dates'!$B:$B,"",0),IF(_xlpm.d=0,"",_xlpm.d))</f>
        <v/>
      </c>
      <c r="X2369" s="196">
        <f>IF(OR(W2369="",A2369="",NOT(ISNUMBER(W2369)),W2369&gt;A2369),"",DATEDIF(W2369,A2369,"Y")&amp;" years, "&amp;DATEDIF(W2369,A2369,"YM")&amp;" months, "&amp;DATEDIF(W2369,A2369,"MD")&amp;" days")</f>
        <v/>
      </c>
      <c r="AR2369" s="175">
        <f>IF($B2369="","",TEXT($A2369,"yyyymmdd")&amp;"_P"&amp;$C2369&amp;"_C"&amp;$F2369&amp;"_"&amp;TRIM(RIGHT(SUBSTITUTE(TRIM(SUBSTITUTE($M2369,CHAR(160)," "))," ",REPT(" ",60)),60))&amp;IF($Q2369="","","-"&amp;TRIM(RIGHT(SUBSTITUTE(TRIM(SUBSTITUTE($Q2369,CHAR(160)," "))," ",REPT(" ",60)),60)))&amp;IF($U2369="","","-"&amp;TRIM(RIGHT(SUBSTITUTE(TRIM(SUBSTITUTE($U2369,CHAR(160)," "))," ",REPT(" ",60)),60)))&amp;".jpg")</f>
        <v/>
      </c>
    </row>
    <row r="2370" ht="14" customHeight="1">
      <c r="O2370" s="196">
        <f>_xlfn.LET(_xlpm.d,_xlfn.XLOOKUP(M2370,'[1]Birth Dates'!$A:$A,'[1]Birth Dates'!$B:$B,"",0),IF(_xlpm.d=0,"",_xlpm.d))</f>
        <v/>
      </c>
      <c r="P2370" s="196">
        <f>IF(OR(O2370="",A2370="",NOT(ISNUMBER(O2370)),O2370&gt;A2370),"",DATEDIF(O2370,A2370,"Y")&amp;" years, "&amp;DATEDIF(O2370,A2370,"YM")&amp;" months, "&amp;DATEDIF(O2370,A2370,"MD")&amp;" days")</f>
        <v/>
      </c>
      <c r="S2370" s="196">
        <f>_xlfn.LET(_xlpm.d,_xlfn.XLOOKUP(Q2370,'[1]Birth Dates'!$A:$A,'[1]Birth Dates'!$B:$B,"",0),IF(_xlpm.d=0,"",_xlpm.d))</f>
        <v/>
      </c>
      <c r="T2370" s="196">
        <f>IF(OR(S2370="",A2370="",NOT(ISNUMBER(S2370)),S2370&gt;A2370),"",DATEDIF(S2370,A2370,"Y")&amp;" years, "&amp;DATEDIF(S2370,A2370,"YM")&amp;" months, "&amp;DATEDIF(S2370,A2370,"MD")&amp;" days")</f>
        <v/>
      </c>
      <c r="W2370" s="196">
        <f>_xlfn.LET(_xlpm.d,_xlfn.XLOOKUP(U2370,'[1]Birth Dates'!$A:$A,'[1]Birth Dates'!$B:$B,"",0),IF(_xlpm.d=0,"",_xlpm.d))</f>
        <v/>
      </c>
      <c r="X2370" s="196">
        <f>IF(OR(W2370="",A2370="",NOT(ISNUMBER(W2370)),W2370&gt;A2370),"",DATEDIF(W2370,A2370,"Y")&amp;" years, "&amp;DATEDIF(W2370,A2370,"YM")&amp;" months, "&amp;DATEDIF(W2370,A2370,"MD")&amp;" days")</f>
        <v/>
      </c>
      <c r="AR2370" s="175">
        <f>IF($B2370="","",TEXT($A2370,"yyyymmdd")&amp;"_P"&amp;$C2370&amp;"_C"&amp;$F2370&amp;"_"&amp;TRIM(RIGHT(SUBSTITUTE(TRIM(SUBSTITUTE($M2370,CHAR(160)," "))," ",REPT(" ",60)),60))&amp;IF($Q2370="","","-"&amp;TRIM(RIGHT(SUBSTITUTE(TRIM(SUBSTITUTE($Q2370,CHAR(160)," "))," ",REPT(" ",60)),60)))&amp;IF($U2370="","","-"&amp;TRIM(RIGHT(SUBSTITUTE(TRIM(SUBSTITUTE($U2370,CHAR(160)," "))," ",REPT(" ",60)),60)))&amp;".jpg")</f>
        <v/>
      </c>
    </row>
    <row r="2371" ht="14" customHeight="1">
      <c r="O2371" s="196">
        <f>_xlfn.LET(_xlpm.d,_xlfn.XLOOKUP(M2371,'[1]Birth Dates'!$A:$A,'[1]Birth Dates'!$B:$B,"",0),IF(_xlpm.d=0,"",_xlpm.d))</f>
        <v/>
      </c>
      <c r="P2371" s="196">
        <f>IF(OR(O2371="",A2371="",NOT(ISNUMBER(O2371)),O2371&gt;A2371),"",DATEDIF(O2371,A2371,"Y")&amp;" years, "&amp;DATEDIF(O2371,A2371,"YM")&amp;" months, "&amp;DATEDIF(O2371,A2371,"MD")&amp;" days")</f>
        <v/>
      </c>
      <c r="S2371" s="196">
        <f>_xlfn.LET(_xlpm.d,_xlfn.XLOOKUP(Q2371,'[1]Birth Dates'!$A:$A,'[1]Birth Dates'!$B:$B,"",0),IF(_xlpm.d=0,"",_xlpm.d))</f>
        <v/>
      </c>
      <c r="T2371" s="196">
        <f>IF(OR(S2371="",A2371="",NOT(ISNUMBER(S2371)),S2371&gt;A2371),"",DATEDIF(S2371,A2371,"Y")&amp;" years, "&amp;DATEDIF(S2371,A2371,"YM")&amp;" months, "&amp;DATEDIF(S2371,A2371,"MD")&amp;" days")</f>
        <v/>
      </c>
      <c r="W2371" s="196">
        <f>_xlfn.LET(_xlpm.d,_xlfn.XLOOKUP(U2371,'[1]Birth Dates'!$A:$A,'[1]Birth Dates'!$B:$B,"",0),IF(_xlpm.d=0,"",_xlpm.d))</f>
        <v/>
      </c>
      <c r="X2371" s="196">
        <f>IF(OR(W2371="",A2371="",NOT(ISNUMBER(W2371)),W2371&gt;A2371),"",DATEDIF(W2371,A2371,"Y")&amp;" years, "&amp;DATEDIF(W2371,A2371,"YM")&amp;" months, "&amp;DATEDIF(W2371,A2371,"MD")&amp;" days")</f>
        <v/>
      </c>
      <c r="AR2371" s="175">
        <f>IF($B2371="","",TEXT($A2371,"yyyymmdd")&amp;"_P"&amp;$C2371&amp;"_C"&amp;$F2371&amp;"_"&amp;TRIM(RIGHT(SUBSTITUTE(TRIM(SUBSTITUTE($M2371,CHAR(160)," "))," ",REPT(" ",60)),60))&amp;IF($Q2371="","","-"&amp;TRIM(RIGHT(SUBSTITUTE(TRIM(SUBSTITUTE($Q2371,CHAR(160)," "))," ",REPT(" ",60)),60)))&amp;IF($U2371="","","-"&amp;TRIM(RIGHT(SUBSTITUTE(TRIM(SUBSTITUTE($U2371,CHAR(160)," "))," ",REPT(" ",60)),60)))&amp;".jpg")</f>
        <v/>
      </c>
    </row>
    <row r="2372" ht="14" customHeight="1">
      <c r="O2372" s="196">
        <f>_xlfn.LET(_xlpm.d,_xlfn.XLOOKUP(M2372,'[1]Birth Dates'!$A:$A,'[1]Birth Dates'!$B:$B,"",0),IF(_xlpm.d=0,"",_xlpm.d))</f>
        <v/>
      </c>
      <c r="P2372" s="196">
        <f>IF(OR(O2372="",A2372="",NOT(ISNUMBER(O2372)),O2372&gt;A2372),"",DATEDIF(O2372,A2372,"Y")&amp;" years, "&amp;DATEDIF(O2372,A2372,"YM")&amp;" months, "&amp;DATEDIF(O2372,A2372,"MD")&amp;" days")</f>
        <v/>
      </c>
      <c r="S2372" s="196">
        <f>_xlfn.LET(_xlpm.d,_xlfn.XLOOKUP(Q2372,'[1]Birth Dates'!$A:$A,'[1]Birth Dates'!$B:$B,"",0),IF(_xlpm.d=0,"",_xlpm.d))</f>
        <v/>
      </c>
      <c r="T2372" s="196">
        <f>IF(OR(S2372="",A2372="",NOT(ISNUMBER(S2372)),S2372&gt;A2372),"",DATEDIF(S2372,A2372,"Y")&amp;" years, "&amp;DATEDIF(S2372,A2372,"YM")&amp;" months, "&amp;DATEDIF(S2372,A2372,"MD")&amp;" days")</f>
        <v/>
      </c>
      <c r="W2372" s="196">
        <f>_xlfn.LET(_xlpm.d,_xlfn.XLOOKUP(U2372,'[1]Birth Dates'!$A:$A,'[1]Birth Dates'!$B:$B,"",0),IF(_xlpm.d=0,"",_xlpm.d))</f>
        <v/>
      </c>
      <c r="X2372" s="196">
        <f>IF(OR(W2372="",A2372="",NOT(ISNUMBER(W2372)),W2372&gt;A2372),"",DATEDIF(W2372,A2372,"Y")&amp;" years, "&amp;DATEDIF(W2372,A2372,"YM")&amp;" months, "&amp;DATEDIF(W2372,A2372,"MD")&amp;" days")</f>
        <v/>
      </c>
      <c r="AR2372" s="175">
        <f>IF($B2372="","",TEXT($A2372,"yyyymmdd")&amp;"_P"&amp;$C2372&amp;"_C"&amp;$F2372&amp;"_"&amp;TRIM(RIGHT(SUBSTITUTE(TRIM(SUBSTITUTE($M2372,CHAR(160)," "))," ",REPT(" ",60)),60))&amp;IF($Q2372="","","-"&amp;TRIM(RIGHT(SUBSTITUTE(TRIM(SUBSTITUTE($Q2372,CHAR(160)," "))," ",REPT(" ",60)),60)))&amp;IF($U2372="","","-"&amp;TRIM(RIGHT(SUBSTITUTE(TRIM(SUBSTITUTE($U2372,CHAR(160)," "))," ",REPT(" ",60)),60)))&amp;".jpg")</f>
        <v/>
      </c>
    </row>
    <row r="2373" ht="14" customHeight="1">
      <c r="O2373" s="196">
        <f>_xlfn.LET(_xlpm.d,_xlfn.XLOOKUP(M2373,'[1]Birth Dates'!$A:$A,'[1]Birth Dates'!$B:$B,"",0),IF(_xlpm.d=0,"",_xlpm.d))</f>
        <v/>
      </c>
      <c r="P2373" s="196">
        <f>IF(OR(O2373="",A2373="",NOT(ISNUMBER(O2373)),O2373&gt;A2373),"",DATEDIF(O2373,A2373,"Y")&amp;" years, "&amp;DATEDIF(O2373,A2373,"YM")&amp;" months, "&amp;DATEDIF(O2373,A2373,"MD")&amp;" days")</f>
        <v/>
      </c>
      <c r="S2373" s="196">
        <f>_xlfn.LET(_xlpm.d,_xlfn.XLOOKUP(Q2373,'[1]Birth Dates'!$A:$A,'[1]Birth Dates'!$B:$B,"",0),IF(_xlpm.d=0,"",_xlpm.d))</f>
        <v/>
      </c>
      <c r="T2373" s="196">
        <f>IF(OR(S2373="",A2373="",NOT(ISNUMBER(S2373)),S2373&gt;A2373),"",DATEDIF(S2373,A2373,"Y")&amp;" years, "&amp;DATEDIF(S2373,A2373,"YM")&amp;" months, "&amp;DATEDIF(S2373,A2373,"MD")&amp;" days")</f>
        <v/>
      </c>
      <c r="W2373" s="196">
        <f>_xlfn.LET(_xlpm.d,_xlfn.XLOOKUP(U2373,'[1]Birth Dates'!$A:$A,'[1]Birth Dates'!$B:$B,"",0),IF(_xlpm.d=0,"",_xlpm.d))</f>
        <v/>
      </c>
      <c r="X2373" s="196">
        <f>IF(OR(W2373="",A2373="",NOT(ISNUMBER(W2373)),W2373&gt;A2373),"",DATEDIF(W2373,A2373,"Y")&amp;" years, "&amp;DATEDIF(W2373,A2373,"YM")&amp;" months, "&amp;DATEDIF(W2373,A2373,"MD")&amp;" days")</f>
        <v/>
      </c>
      <c r="AR2373" s="175">
        <f>IF($B2373="","",TEXT($A2373,"yyyymmdd")&amp;"_P"&amp;$C2373&amp;"_C"&amp;$F2373&amp;"_"&amp;TRIM(RIGHT(SUBSTITUTE(TRIM(SUBSTITUTE($M2373,CHAR(160)," "))," ",REPT(" ",60)),60))&amp;IF($Q2373="","","-"&amp;TRIM(RIGHT(SUBSTITUTE(TRIM(SUBSTITUTE($Q2373,CHAR(160)," "))," ",REPT(" ",60)),60)))&amp;IF($U2373="","","-"&amp;TRIM(RIGHT(SUBSTITUTE(TRIM(SUBSTITUTE($U2373,CHAR(160)," "))," ",REPT(" ",60)),60)))&amp;".jpg")</f>
        <v/>
      </c>
    </row>
    <row r="2374" ht="14" customHeight="1">
      <c r="O2374" s="196">
        <f>_xlfn.LET(_xlpm.d,_xlfn.XLOOKUP(M2374,'[1]Birth Dates'!$A:$A,'[1]Birth Dates'!$B:$B,"",0),IF(_xlpm.d=0,"",_xlpm.d))</f>
        <v/>
      </c>
      <c r="P2374" s="196">
        <f>IF(OR(O2374="",A2374="",NOT(ISNUMBER(O2374)),O2374&gt;A2374),"",DATEDIF(O2374,A2374,"Y")&amp;" years, "&amp;DATEDIF(O2374,A2374,"YM")&amp;" months, "&amp;DATEDIF(O2374,A2374,"MD")&amp;" days")</f>
        <v/>
      </c>
      <c r="S2374" s="196">
        <f>_xlfn.LET(_xlpm.d,_xlfn.XLOOKUP(Q2374,'[1]Birth Dates'!$A:$A,'[1]Birth Dates'!$B:$B,"",0),IF(_xlpm.d=0,"",_xlpm.d))</f>
        <v/>
      </c>
      <c r="T2374" s="196">
        <f>IF(OR(S2374="",A2374="",NOT(ISNUMBER(S2374)),S2374&gt;A2374),"",DATEDIF(S2374,A2374,"Y")&amp;" years, "&amp;DATEDIF(S2374,A2374,"YM")&amp;" months, "&amp;DATEDIF(S2374,A2374,"MD")&amp;" days")</f>
        <v/>
      </c>
      <c r="W2374" s="196">
        <f>_xlfn.LET(_xlpm.d,_xlfn.XLOOKUP(U2374,'[1]Birth Dates'!$A:$A,'[1]Birth Dates'!$B:$B,"",0),IF(_xlpm.d=0,"",_xlpm.d))</f>
        <v/>
      </c>
      <c r="X2374" s="196">
        <f>IF(OR(W2374="",A2374="",NOT(ISNUMBER(W2374)),W2374&gt;A2374),"",DATEDIF(W2374,A2374,"Y")&amp;" years, "&amp;DATEDIF(W2374,A2374,"YM")&amp;" months, "&amp;DATEDIF(W2374,A2374,"MD")&amp;" days")</f>
        <v/>
      </c>
      <c r="AR2374" s="175">
        <f>IF($B2374="","",TEXT($A2374,"yyyymmdd")&amp;"_P"&amp;$C2374&amp;"_C"&amp;$F2374&amp;"_"&amp;TRIM(RIGHT(SUBSTITUTE(TRIM(SUBSTITUTE($M2374,CHAR(160)," "))," ",REPT(" ",60)),60))&amp;IF($Q2374="","","-"&amp;TRIM(RIGHT(SUBSTITUTE(TRIM(SUBSTITUTE($Q2374,CHAR(160)," "))," ",REPT(" ",60)),60)))&amp;IF($U2374="","","-"&amp;TRIM(RIGHT(SUBSTITUTE(TRIM(SUBSTITUTE($U2374,CHAR(160)," "))," ",REPT(" ",60)),60)))&amp;".jpg")</f>
        <v/>
      </c>
    </row>
    <row r="2375" ht="14" customHeight="1">
      <c r="O2375" s="196">
        <f>_xlfn.LET(_xlpm.d,_xlfn.XLOOKUP(M2375,'[1]Birth Dates'!$A:$A,'[1]Birth Dates'!$B:$B,"",0),IF(_xlpm.d=0,"",_xlpm.d))</f>
        <v/>
      </c>
      <c r="P2375" s="196">
        <f>IF(OR(O2375="",A2375="",NOT(ISNUMBER(O2375)),O2375&gt;A2375),"",DATEDIF(O2375,A2375,"Y")&amp;" years, "&amp;DATEDIF(O2375,A2375,"YM")&amp;" months, "&amp;DATEDIF(O2375,A2375,"MD")&amp;" days")</f>
        <v/>
      </c>
      <c r="S2375" s="196">
        <f>_xlfn.LET(_xlpm.d,_xlfn.XLOOKUP(Q2375,'[1]Birth Dates'!$A:$A,'[1]Birth Dates'!$B:$B,"",0),IF(_xlpm.d=0,"",_xlpm.d))</f>
        <v/>
      </c>
      <c r="T2375" s="196">
        <f>IF(OR(S2375="",A2375="",NOT(ISNUMBER(S2375)),S2375&gt;A2375),"",DATEDIF(S2375,A2375,"Y")&amp;" years, "&amp;DATEDIF(S2375,A2375,"YM")&amp;" months, "&amp;DATEDIF(S2375,A2375,"MD")&amp;" days")</f>
        <v/>
      </c>
      <c r="W2375" s="196">
        <f>_xlfn.LET(_xlpm.d,_xlfn.XLOOKUP(U2375,'[1]Birth Dates'!$A:$A,'[1]Birth Dates'!$B:$B,"",0),IF(_xlpm.d=0,"",_xlpm.d))</f>
        <v/>
      </c>
      <c r="X2375" s="196">
        <f>IF(OR(W2375="",A2375="",NOT(ISNUMBER(W2375)),W2375&gt;A2375),"",DATEDIF(W2375,A2375,"Y")&amp;" years, "&amp;DATEDIF(W2375,A2375,"YM")&amp;" months, "&amp;DATEDIF(W2375,A2375,"MD")&amp;" days")</f>
        <v/>
      </c>
      <c r="AR2375" s="175">
        <f>IF($B2375="","",TEXT($A2375,"yyyymmdd")&amp;"_P"&amp;$C2375&amp;"_C"&amp;$F2375&amp;"_"&amp;TRIM(RIGHT(SUBSTITUTE(TRIM(SUBSTITUTE($M2375,CHAR(160)," "))," ",REPT(" ",60)),60))&amp;IF($Q2375="","","-"&amp;TRIM(RIGHT(SUBSTITUTE(TRIM(SUBSTITUTE($Q2375,CHAR(160)," "))," ",REPT(" ",60)),60)))&amp;IF($U2375="","","-"&amp;TRIM(RIGHT(SUBSTITUTE(TRIM(SUBSTITUTE($U2375,CHAR(160)," "))," ",REPT(" ",60)),60)))&amp;".jpg")</f>
        <v/>
      </c>
    </row>
    <row r="2376" ht="14" customHeight="1">
      <c r="O2376" s="196">
        <f>_xlfn.LET(_xlpm.d,_xlfn.XLOOKUP(M2376,'[1]Birth Dates'!$A:$A,'[1]Birth Dates'!$B:$B,"",0),IF(_xlpm.d=0,"",_xlpm.d))</f>
        <v/>
      </c>
      <c r="P2376" s="196">
        <f>IF(OR(O2376="",A2376="",NOT(ISNUMBER(O2376)),O2376&gt;A2376),"",DATEDIF(O2376,A2376,"Y")&amp;" years, "&amp;DATEDIF(O2376,A2376,"YM")&amp;" months, "&amp;DATEDIF(O2376,A2376,"MD")&amp;" days")</f>
        <v/>
      </c>
      <c r="S2376" s="196">
        <f>_xlfn.LET(_xlpm.d,_xlfn.XLOOKUP(Q2376,'[1]Birth Dates'!$A:$A,'[1]Birth Dates'!$B:$B,"",0),IF(_xlpm.d=0,"",_xlpm.d))</f>
        <v/>
      </c>
      <c r="T2376" s="196">
        <f>IF(OR(S2376="",A2376="",NOT(ISNUMBER(S2376)),S2376&gt;A2376),"",DATEDIF(S2376,A2376,"Y")&amp;" years, "&amp;DATEDIF(S2376,A2376,"YM")&amp;" months, "&amp;DATEDIF(S2376,A2376,"MD")&amp;" days")</f>
        <v/>
      </c>
      <c r="W2376" s="196">
        <f>_xlfn.LET(_xlpm.d,_xlfn.XLOOKUP(U2376,'[1]Birth Dates'!$A:$A,'[1]Birth Dates'!$B:$B,"",0),IF(_xlpm.d=0,"",_xlpm.d))</f>
        <v/>
      </c>
      <c r="X2376" s="196">
        <f>IF(OR(W2376="",A2376="",NOT(ISNUMBER(W2376)),W2376&gt;A2376),"",DATEDIF(W2376,A2376,"Y")&amp;" years, "&amp;DATEDIF(W2376,A2376,"YM")&amp;" months, "&amp;DATEDIF(W2376,A2376,"MD")&amp;" days")</f>
        <v/>
      </c>
      <c r="AR2376" s="175">
        <f>IF($B2376="","",TEXT($A2376,"yyyymmdd")&amp;"_P"&amp;$C2376&amp;"_C"&amp;$F2376&amp;"_"&amp;TRIM(RIGHT(SUBSTITUTE(TRIM(SUBSTITUTE($M2376,CHAR(160)," "))," ",REPT(" ",60)),60))&amp;IF($Q2376="","","-"&amp;TRIM(RIGHT(SUBSTITUTE(TRIM(SUBSTITUTE($Q2376,CHAR(160)," "))," ",REPT(" ",60)),60)))&amp;IF($U2376="","","-"&amp;TRIM(RIGHT(SUBSTITUTE(TRIM(SUBSTITUTE($U2376,CHAR(160)," "))," ",REPT(" ",60)),60)))&amp;".jpg")</f>
        <v/>
      </c>
    </row>
    <row r="2377" ht="14" customHeight="1">
      <c r="O2377" s="196">
        <f>_xlfn.LET(_xlpm.d,_xlfn.XLOOKUP(M2377,'[1]Birth Dates'!$A:$A,'[1]Birth Dates'!$B:$B,"",0),IF(_xlpm.d=0,"",_xlpm.d))</f>
        <v/>
      </c>
      <c r="P2377" s="196">
        <f>IF(OR(O2377="",A2377="",NOT(ISNUMBER(O2377)),O2377&gt;A2377),"",DATEDIF(O2377,A2377,"Y")&amp;" years, "&amp;DATEDIF(O2377,A2377,"YM")&amp;" months, "&amp;DATEDIF(O2377,A2377,"MD")&amp;" days")</f>
        <v/>
      </c>
      <c r="S2377" s="196">
        <f>_xlfn.LET(_xlpm.d,_xlfn.XLOOKUP(Q2377,'[1]Birth Dates'!$A:$A,'[1]Birth Dates'!$B:$B,"",0),IF(_xlpm.d=0,"",_xlpm.d))</f>
        <v/>
      </c>
      <c r="T2377" s="196">
        <f>IF(OR(S2377="",A2377="",NOT(ISNUMBER(S2377)),S2377&gt;A2377),"",DATEDIF(S2377,A2377,"Y")&amp;" years, "&amp;DATEDIF(S2377,A2377,"YM")&amp;" months, "&amp;DATEDIF(S2377,A2377,"MD")&amp;" days")</f>
        <v/>
      </c>
      <c r="W2377" s="196">
        <f>_xlfn.LET(_xlpm.d,_xlfn.XLOOKUP(U2377,'[1]Birth Dates'!$A:$A,'[1]Birth Dates'!$B:$B,"",0),IF(_xlpm.d=0,"",_xlpm.d))</f>
        <v/>
      </c>
      <c r="X2377" s="196">
        <f>IF(OR(W2377="",A2377="",NOT(ISNUMBER(W2377)),W2377&gt;A2377),"",DATEDIF(W2377,A2377,"Y")&amp;" years, "&amp;DATEDIF(W2377,A2377,"YM")&amp;" months, "&amp;DATEDIF(W2377,A2377,"MD")&amp;" days")</f>
        <v/>
      </c>
      <c r="AR2377" s="175">
        <f>IF($B2377="","",TEXT($A2377,"yyyymmdd")&amp;"_P"&amp;$C2377&amp;"_C"&amp;$F2377&amp;"_"&amp;TRIM(RIGHT(SUBSTITUTE(TRIM(SUBSTITUTE($M2377,CHAR(160)," "))," ",REPT(" ",60)),60))&amp;IF($Q2377="","","-"&amp;TRIM(RIGHT(SUBSTITUTE(TRIM(SUBSTITUTE($Q2377,CHAR(160)," "))," ",REPT(" ",60)),60)))&amp;IF($U2377="","","-"&amp;TRIM(RIGHT(SUBSTITUTE(TRIM(SUBSTITUTE($U2377,CHAR(160)," "))," ",REPT(" ",60)),60)))&amp;".jpg")</f>
        <v/>
      </c>
    </row>
    <row r="2378" ht="14" customHeight="1">
      <c r="O2378" s="196">
        <f>_xlfn.LET(_xlpm.d,_xlfn.XLOOKUP(M2378,'[1]Birth Dates'!$A:$A,'[1]Birth Dates'!$B:$B,"",0),IF(_xlpm.d=0,"",_xlpm.d))</f>
        <v/>
      </c>
      <c r="P2378" s="196">
        <f>IF(OR(O2378="",A2378="",NOT(ISNUMBER(O2378)),O2378&gt;A2378),"",DATEDIF(O2378,A2378,"Y")&amp;" years, "&amp;DATEDIF(O2378,A2378,"YM")&amp;" months, "&amp;DATEDIF(O2378,A2378,"MD")&amp;" days")</f>
        <v/>
      </c>
      <c r="S2378" s="196">
        <f>_xlfn.LET(_xlpm.d,_xlfn.XLOOKUP(Q2378,'[1]Birth Dates'!$A:$A,'[1]Birth Dates'!$B:$B,"",0),IF(_xlpm.d=0,"",_xlpm.d))</f>
        <v/>
      </c>
      <c r="T2378" s="196">
        <f>IF(OR(S2378="",A2378="",NOT(ISNUMBER(S2378)),S2378&gt;A2378),"",DATEDIF(S2378,A2378,"Y")&amp;" years, "&amp;DATEDIF(S2378,A2378,"YM")&amp;" months, "&amp;DATEDIF(S2378,A2378,"MD")&amp;" days")</f>
        <v/>
      </c>
      <c r="W2378" s="196">
        <f>_xlfn.LET(_xlpm.d,_xlfn.XLOOKUP(U2378,'[1]Birth Dates'!$A:$A,'[1]Birth Dates'!$B:$B,"",0),IF(_xlpm.d=0,"",_xlpm.d))</f>
        <v/>
      </c>
      <c r="X2378" s="196">
        <f>IF(OR(W2378="",A2378="",NOT(ISNUMBER(W2378)),W2378&gt;A2378),"",DATEDIF(W2378,A2378,"Y")&amp;" years, "&amp;DATEDIF(W2378,A2378,"YM")&amp;" months, "&amp;DATEDIF(W2378,A2378,"MD")&amp;" days")</f>
        <v/>
      </c>
      <c r="AR2378" s="175">
        <f>IF($B2378="","",TEXT($A2378,"yyyymmdd")&amp;"_P"&amp;$C2378&amp;"_C"&amp;$F2378&amp;"_"&amp;TRIM(RIGHT(SUBSTITUTE(TRIM(SUBSTITUTE($M2378,CHAR(160)," "))," ",REPT(" ",60)),60))&amp;IF($Q2378="","","-"&amp;TRIM(RIGHT(SUBSTITUTE(TRIM(SUBSTITUTE($Q2378,CHAR(160)," "))," ",REPT(" ",60)),60)))&amp;IF($U2378="","","-"&amp;TRIM(RIGHT(SUBSTITUTE(TRIM(SUBSTITUTE($U2378,CHAR(160)," "))," ",REPT(" ",60)),60)))&amp;".jpg")</f>
        <v/>
      </c>
    </row>
    <row r="2379" ht="14" customHeight="1">
      <c r="O2379" s="196">
        <f>_xlfn.LET(_xlpm.d,_xlfn.XLOOKUP(M2379,'[1]Birth Dates'!$A:$A,'[1]Birth Dates'!$B:$B,"",0),IF(_xlpm.d=0,"",_xlpm.d))</f>
        <v/>
      </c>
      <c r="P2379" s="196">
        <f>IF(OR(O2379="",A2379="",NOT(ISNUMBER(O2379)),O2379&gt;A2379),"",DATEDIF(O2379,A2379,"Y")&amp;" years, "&amp;DATEDIF(O2379,A2379,"YM")&amp;" months, "&amp;DATEDIF(O2379,A2379,"MD")&amp;" days")</f>
        <v/>
      </c>
      <c r="S2379" s="196">
        <f>_xlfn.LET(_xlpm.d,_xlfn.XLOOKUP(Q2379,'[1]Birth Dates'!$A:$A,'[1]Birth Dates'!$B:$B,"",0),IF(_xlpm.d=0,"",_xlpm.d))</f>
        <v/>
      </c>
      <c r="T2379" s="196">
        <f>IF(OR(S2379="",A2379="",NOT(ISNUMBER(S2379)),S2379&gt;A2379),"",DATEDIF(S2379,A2379,"Y")&amp;" years, "&amp;DATEDIF(S2379,A2379,"YM")&amp;" months, "&amp;DATEDIF(S2379,A2379,"MD")&amp;" days")</f>
        <v/>
      </c>
      <c r="W2379" s="196">
        <f>_xlfn.LET(_xlpm.d,_xlfn.XLOOKUP(U2379,'[1]Birth Dates'!$A:$A,'[1]Birth Dates'!$B:$B,"",0),IF(_xlpm.d=0,"",_xlpm.d))</f>
        <v/>
      </c>
      <c r="X2379" s="196">
        <f>IF(OR(W2379="",A2379="",NOT(ISNUMBER(W2379)),W2379&gt;A2379),"",DATEDIF(W2379,A2379,"Y")&amp;" years, "&amp;DATEDIF(W2379,A2379,"YM")&amp;" months, "&amp;DATEDIF(W2379,A2379,"MD")&amp;" days")</f>
        <v/>
      </c>
      <c r="AR2379" s="175">
        <f>IF($B2379="","",TEXT($A2379,"yyyymmdd")&amp;"_P"&amp;$C2379&amp;"_C"&amp;$F2379&amp;"_"&amp;TRIM(RIGHT(SUBSTITUTE(TRIM(SUBSTITUTE($M2379,CHAR(160)," "))," ",REPT(" ",60)),60))&amp;IF($Q2379="","","-"&amp;TRIM(RIGHT(SUBSTITUTE(TRIM(SUBSTITUTE($Q2379,CHAR(160)," "))," ",REPT(" ",60)),60)))&amp;IF($U2379="","","-"&amp;TRIM(RIGHT(SUBSTITUTE(TRIM(SUBSTITUTE($U2379,CHAR(160)," "))," ",REPT(" ",60)),60)))&amp;".jpg")</f>
        <v/>
      </c>
    </row>
    <row r="2380" ht="14" customHeight="1">
      <c r="O2380" s="196">
        <f>_xlfn.LET(_xlpm.d,_xlfn.XLOOKUP(M2380,'[1]Birth Dates'!$A:$A,'[1]Birth Dates'!$B:$B,"",0),IF(_xlpm.d=0,"",_xlpm.d))</f>
        <v/>
      </c>
      <c r="P2380" s="196">
        <f>IF(OR(O2380="",A2380="",NOT(ISNUMBER(O2380)),O2380&gt;A2380),"",DATEDIF(O2380,A2380,"Y")&amp;" years, "&amp;DATEDIF(O2380,A2380,"YM")&amp;" months, "&amp;DATEDIF(O2380,A2380,"MD")&amp;" days")</f>
        <v/>
      </c>
      <c r="S2380" s="196">
        <f>_xlfn.LET(_xlpm.d,_xlfn.XLOOKUP(Q2380,'[1]Birth Dates'!$A:$A,'[1]Birth Dates'!$B:$B,"",0),IF(_xlpm.d=0,"",_xlpm.d))</f>
        <v/>
      </c>
      <c r="T2380" s="196">
        <f>IF(OR(S2380="",A2380="",NOT(ISNUMBER(S2380)),S2380&gt;A2380),"",DATEDIF(S2380,A2380,"Y")&amp;" years, "&amp;DATEDIF(S2380,A2380,"YM")&amp;" months, "&amp;DATEDIF(S2380,A2380,"MD")&amp;" days")</f>
        <v/>
      </c>
      <c r="W2380" s="196">
        <f>_xlfn.LET(_xlpm.d,_xlfn.XLOOKUP(U2380,'[1]Birth Dates'!$A:$A,'[1]Birth Dates'!$B:$B,"",0),IF(_xlpm.d=0,"",_xlpm.d))</f>
        <v/>
      </c>
      <c r="X2380" s="196">
        <f>IF(OR(W2380="",A2380="",NOT(ISNUMBER(W2380)),W2380&gt;A2380),"",DATEDIF(W2380,A2380,"Y")&amp;" years, "&amp;DATEDIF(W2380,A2380,"YM")&amp;" months, "&amp;DATEDIF(W2380,A2380,"MD")&amp;" days")</f>
        <v/>
      </c>
      <c r="AR2380" s="175">
        <f>IF($B2380="","",TEXT($A2380,"yyyymmdd")&amp;"_P"&amp;$C2380&amp;"_C"&amp;$F2380&amp;"_"&amp;TRIM(RIGHT(SUBSTITUTE(TRIM(SUBSTITUTE($M2380,CHAR(160)," "))," ",REPT(" ",60)),60))&amp;IF($Q2380="","","-"&amp;TRIM(RIGHT(SUBSTITUTE(TRIM(SUBSTITUTE($Q2380,CHAR(160)," "))," ",REPT(" ",60)),60)))&amp;IF($U2380="","","-"&amp;TRIM(RIGHT(SUBSTITUTE(TRIM(SUBSTITUTE($U2380,CHAR(160)," "))," ",REPT(" ",60)),60)))&amp;".jpg")</f>
        <v/>
      </c>
    </row>
    <row r="2381" ht="14" customHeight="1">
      <c r="O2381" s="196">
        <f>_xlfn.LET(_xlpm.d,_xlfn.XLOOKUP(M2381,'[1]Birth Dates'!$A:$A,'[1]Birth Dates'!$B:$B,"",0),IF(_xlpm.d=0,"",_xlpm.d))</f>
        <v/>
      </c>
      <c r="P2381" s="196">
        <f>IF(OR(O2381="",A2381="",NOT(ISNUMBER(O2381)),O2381&gt;A2381),"",DATEDIF(O2381,A2381,"Y")&amp;" years, "&amp;DATEDIF(O2381,A2381,"YM")&amp;" months, "&amp;DATEDIF(O2381,A2381,"MD")&amp;" days")</f>
        <v/>
      </c>
      <c r="S2381" s="196">
        <f>_xlfn.LET(_xlpm.d,_xlfn.XLOOKUP(Q2381,'[1]Birth Dates'!$A:$A,'[1]Birth Dates'!$B:$B,"",0),IF(_xlpm.d=0,"",_xlpm.d))</f>
        <v/>
      </c>
      <c r="T2381" s="196">
        <f>IF(OR(S2381="",A2381="",NOT(ISNUMBER(S2381)),S2381&gt;A2381),"",DATEDIF(S2381,A2381,"Y")&amp;" years, "&amp;DATEDIF(S2381,A2381,"YM")&amp;" months, "&amp;DATEDIF(S2381,A2381,"MD")&amp;" days")</f>
        <v/>
      </c>
      <c r="W2381" s="196">
        <f>_xlfn.LET(_xlpm.d,_xlfn.XLOOKUP(U2381,'[1]Birth Dates'!$A:$A,'[1]Birth Dates'!$B:$B,"",0),IF(_xlpm.d=0,"",_xlpm.d))</f>
        <v/>
      </c>
      <c r="X2381" s="196">
        <f>IF(OR(W2381="",A2381="",NOT(ISNUMBER(W2381)),W2381&gt;A2381),"",DATEDIF(W2381,A2381,"Y")&amp;" years, "&amp;DATEDIF(W2381,A2381,"YM")&amp;" months, "&amp;DATEDIF(W2381,A2381,"MD")&amp;" days")</f>
        <v/>
      </c>
      <c r="AR2381" s="175">
        <f>IF($B2381="","",TEXT($A2381,"yyyymmdd")&amp;"_P"&amp;$C2381&amp;"_C"&amp;$F2381&amp;"_"&amp;TRIM(RIGHT(SUBSTITUTE(TRIM(SUBSTITUTE($M2381,CHAR(160)," "))," ",REPT(" ",60)),60))&amp;IF($Q2381="","","-"&amp;TRIM(RIGHT(SUBSTITUTE(TRIM(SUBSTITUTE($Q2381,CHAR(160)," "))," ",REPT(" ",60)),60)))&amp;IF($U2381="","","-"&amp;TRIM(RIGHT(SUBSTITUTE(TRIM(SUBSTITUTE($U2381,CHAR(160)," "))," ",REPT(" ",60)),60)))&amp;".jpg")</f>
        <v/>
      </c>
    </row>
    <row r="2382" ht="14" customHeight="1">
      <c r="O2382" s="196">
        <f>_xlfn.LET(_xlpm.d,_xlfn.XLOOKUP(M2382,'[1]Birth Dates'!$A:$A,'[1]Birth Dates'!$B:$B,"",0),IF(_xlpm.d=0,"",_xlpm.d))</f>
        <v/>
      </c>
      <c r="P2382" s="196">
        <f>IF(OR(O2382="",A2382="",NOT(ISNUMBER(O2382)),O2382&gt;A2382),"",DATEDIF(O2382,A2382,"Y")&amp;" years, "&amp;DATEDIF(O2382,A2382,"YM")&amp;" months, "&amp;DATEDIF(O2382,A2382,"MD")&amp;" days")</f>
        <v/>
      </c>
      <c r="S2382" s="196">
        <f>_xlfn.LET(_xlpm.d,_xlfn.XLOOKUP(Q2382,'[1]Birth Dates'!$A:$A,'[1]Birth Dates'!$B:$B,"",0),IF(_xlpm.d=0,"",_xlpm.d))</f>
        <v/>
      </c>
      <c r="T2382" s="196">
        <f>IF(OR(S2382="",A2382="",NOT(ISNUMBER(S2382)),S2382&gt;A2382),"",DATEDIF(S2382,A2382,"Y")&amp;" years, "&amp;DATEDIF(S2382,A2382,"YM")&amp;" months, "&amp;DATEDIF(S2382,A2382,"MD")&amp;" days")</f>
        <v/>
      </c>
      <c r="W2382" s="196">
        <f>_xlfn.LET(_xlpm.d,_xlfn.XLOOKUP(U2382,'[1]Birth Dates'!$A:$A,'[1]Birth Dates'!$B:$B,"",0),IF(_xlpm.d=0,"",_xlpm.d))</f>
        <v/>
      </c>
      <c r="X2382" s="196">
        <f>IF(OR(W2382="",A2382="",NOT(ISNUMBER(W2382)),W2382&gt;A2382),"",DATEDIF(W2382,A2382,"Y")&amp;" years, "&amp;DATEDIF(W2382,A2382,"YM")&amp;" months, "&amp;DATEDIF(W2382,A2382,"MD")&amp;" days")</f>
        <v/>
      </c>
      <c r="AR2382" s="175">
        <f>IF($B2382="","",TEXT($A2382,"yyyymmdd")&amp;"_P"&amp;$C2382&amp;"_C"&amp;$F2382&amp;"_"&amp;TRIM(RIGHT(SUBSTITUTE(TRIM(SUBSTITUTE($M2382,CHAR(160)," "))," ",REPT(" ",60)),60))&amp;IF($Q2382="","","-"&amp;TRIM(RIGHT(SUBSTITUTE(TRIM(SUBSTITUTE($Q2382,CHAR(160)," "))," ",REPT(" ",60)),60)))&amp;IF($U2382="","","-"&amp;TRIM(RIGHT(SUBSTITUTE(TRIM(SUBSTITUTE($U2382,CHAR(160)," "))," ",REPT(" ",60)),60)))&amp;".jpg")</f>
        <v/>
      </c>
    </row>
    <row r="2383" ht="14" customHeight="1">
      <c r="O2383" s="196">
        <f>_xlfn.LET(_xlpm.d,_xlfn.XLOOKUP(M2383,'[1]Birth Dates'!$A:$A,'[1]Birth Dates'!$B:$B,"",0),IF(_xlpm.d=0,"",_xlpm.d))</f>
        <v/>
      </c>
      <c r="P2383" s="196">
        <f>IF(OR(O2383="",A2383="",NOT(ISNUMBER(O2383)),O2383&gt;A2383),"",DATEDIF(O2383,A2383,"Y")&amp;" years, "&amp;DATEDIF(O2383,A2383,"YM")&amp;" months, "&amp;DATEDIF(O2383,A2383,"MD")&amp;" days")</f>
        <v/>
      </c>
      <c r="S2383" s="196">
        <f>_xlfn.LET(_xlpm.d,_xlfn.XLOOKUP(Q2383,'[1]Birth Dates'!$A:$A,'[1]Birth Dates'!$B:$B,"",0),IF(_xlpm.d=0,"",_xlpm.d))</f>
        <v/>
      </c>
      <c r="T2383" s="196">
        <f>IF(OR(S2383="",A2383="",NOT(ISNUMBER(S2383)),S2383&gt;A2383),"",DATEDIF(S2383,A2383,"Y")&amp;" years, "&amp;DATEDIF(S2383,A2383,"YM")&amp;" months, "&amp;DATEDIF(S2383,A2383,"MD")&amp;" days")</f>
        <v/>
      </c>
      <c r="W2383" s="196">
        <f>_xlfn.LET(_xlpm.d,_xlfn.XLOOKUP(U2383,'[1]Birth Dates'!$A:$A,'[1]Birth Dates'!$B:$B,"",0),IF(_xlpm.d=0,"",_xlpm.d))</f>
        <v/>
      </c>
      <c r="X2383" s="196">
        <f>IF(OR(W2383="",A2383="",NOT(ISNUMBER(W2383)),W2383&gt;A2383),"",DATEDIF(W2383,A2383,"Y")&amp;" years, "&amp;DATEDIF(W2383,A2383,"YM")&amp;" months, "&amp;DATEDIF(W2383,A2383,"MD")&amp;" days")</f>
        <v/>
      </c>
      <c r="AR2383" s="175">
        <f>IF($B2383="","",TEXT($A2383,"yyyymmdd")&amp;"_P"&amp;$C2383&amp;"_C"&amp;$F2383&amp;"_"&amp;TRIM(RIGHT(SUBSTITUTE(TRIM(SUBSTITUTE($M2383,CHAR(160)," "))," ",REPT(" ",60)),60))&amp;IF($Q2383="","","-"&amp;TRIM(RIGHT(SUBSTITUTE(TRIM(SUBSTITUTE($Q2383,CHAR(160)," "))," ",REPT(" ",60)),60)))&amp;IF($U2383="","","-"&amp;TRIM(RIGHT(SUBSTITUTE(TRIM(SUBSTITUTE($U2383,CHAR(160)," "))," ",REPT(" ",60)),60)))&amp;".jpg")</f>
        <v/>
      </c>
    </row>
    <row r="2384" ht="14" customHeight="1">
      <c r="O2384" s="196">
        <f>_xlfn.LET(_xlpm.d,_xlfn.XLOOKUP(M2384,'[1]Birth Dates'!$A:$A,'[1]Birth Dates'!$B:$B,"",0),IF(_xlpm.d=0,"",_xlpm.d))</f>
        <v/>
      </c>
      <c r="P2384" s="196">
        <f>IF(OR(O2384="",A2384="",NOT(ISNUMBER(O2384)),O2384&gt;A2384),"",DATEDIF(O2384,A2384,"Y")&amp;" years, "&amp;DATEDIF(O2384,A2384,"YM")&amp;" months, "&amp;DATEDIF(O2384,A2384,"MD")&amp;" days")</f>
        <v/>
      </c>
      <c r="S2384" s="196">
        <f>_xlfn.LET(_xlpm.d,_xlfn.XLOOKUP(Q2384,'[1]Birth Dates'!$A:$A,'[1]Birth Dates'!$B:$B,"",0),IF(_xlpm.d=0,"",_xlpm.d))</f>
        <v/>
      </c>
      <c r="T2384" s="196">
        <f>IF(OR(S2384="",A2384="",NOT(ISNUMBER(S2384)),S2384&gt;A2384),"",DATEDIF(S2384,A2384,"Y")&amp;" years, "&amp;DATEDIF(S2384,A2384,"YM")&amp;" months, "&amp;DATEDIF(S2384,A2384,"MD")&amp;" days")</f>
        <v/>
      </c>
      <c r="W2384" s="196">
        <f>_xlfn.LET(_xlpm.d,_xlfn.XLOOKUP(U2384,'[1]Birth Dates'!$A:$A,'[1]Birth Dates'!$B:$B,"",0),IF(_xlpm.d=0,"",_xlpm.d))</f>
        <v/>
      </c>
      <c r="X2384" s="196">
        <f>IF(OR(W2384="",A2384="",NOT(ISNUMBER(W2384)),W2384&gt;A2384),"",DATEDIF(W2384,A2384,"Y")&amp;" years, "&amp;DATEDIF(W2384,A2384,"YM")&amp;" months, "&amp;DATEDIF(W2384,A2384,"MD")&amp;" days")</f>
        <v/>
      </c>
      <c r="AR2384" s="226">
        <f>IF($B2384="","",TEXT($A2384,"yyyymmdd")&amp;"_P"&amp;$C2384&amp;"_C"&amp;$F2384&amp;"_"&amp;TRIM(RIGHT(SUBSTITUTE(TRIM(SUBSTITUTE($M2384,CHAR(160)," "))," ",REPT(" ",60)),60))&amp;IF($Q2384="","","-"&amp;TRIM(RIGHT(SUBSTITUTE(TRIM(SUBSTITUTE($Q2384,CHAR(160)," "))," ",REPT(" ",60)),60)))&amp;IF($U2384="","","-"&amp;TRIM(RIGHT(SUBSTITUTE(TRIM(SUBSTITUTE($U2384,CHAR(160)," "))," ",REPT(" ",60)),60)))&amp;".jpg")</f>
        <v/>
      </c>
    </row>
    <row r="2385" ht="14" customHeight="1">
      <c r="O2385" s="196">
        <f>_xlfn.LET(_xlpm.d,_xlfn.XLOOKUP(M2385,'[1]Birth Dates'!$A:$A,'[1]Birth Dates'!$B:$B,"",0),IF(_xlpm.d=0,"",_xlpm.d))</f>
        <v/>
      </c>
      <c r="P2385" s="196">
        <f>IF(OR(O2385="",A2385="",NOT(ISNUMBER(O2385)),O2385&gt;A2385),"",DATEDIF(O2385,A2385,"Y")&amp;" years, "&amp;DATEDIF(O2385,A2385,"YM")&amp;" months, "&amp;DATEDIF(O2385,A2385,"MD")&amp;" days")</f>
        <v/>
      </c>
      <c r="S2385" s="196">
        <f>_xlfn.LET(_xlpm.d,_xlfn.XLOOKUP(Q2385,'[1]Birth Dates'!$A:$A,'[1]Birth Dates'!$B:$B,"",0),IF(_xlpm.d=0,"",_xlpm.d))</f>
        <v/>
      </c>
      <c r="T2385" s="196">
        <f>IF(OR(S2385="",A2385="",NOT(ISNUMBER(S2385)),S2385&gt;A2385),"",DATEDIF(S2385,A2385,"Y")&amp;" years, "&amp;DATEDIF(S2385,A2385,"YM")&amp;" months, "&amp;DATEDIF(S2385,A2385,"MD")&amp;" days")</f>
        <v/>
      </c>
      <c r="W2385" s="196">
        <f>_xlfn.LET(_xlpm.d,_xlfn.XLOOKUP(U2385,'[1]Birth Dates'!$A:$A,'[1]Birth Dates'!$B:$B,"",0),IF(_xlpm.d=0,"",_xlpm.d))</f>
        <v/>
      </c>
      <c r="X2385" s="196">
        <f>IF(OR(W2385="",A2385="",NOT(ISNUMBER(W2385)),W2385&gt;A2385),"",DATEDIF(W2385,A2385,"Y")&amp;" years, "&amp;DATEDIF(W2385,A2385,"YM")&amp;" months, "&amp;DATEDIF(W2385,A2385,"MD")&amp;" days")</f>
        <v/>
      </c>
      <c r="AR2385" s="175">
        <f>IF($B2385="","",TEXT($A2385,"yyyymmdd")&amp;"_P"&amp;$C2385&amp;"_C"&amp;$F2385&amp;"_"&amp;TRIM(RIGHT(SUBSTITUTE(TRIM(SUBSTITUTE($M2385,CHAR(160)," "))," ",REPT(" ",60)),60))&amp;IF($Q2385="","","-"&amp;TRIM(RIGHT(SUBSTITUTE(TRIM(SUBSTITUTE($Q2385,CHAR(160)," "))," ",REPT(" ",60)),60)))&amp;IF($U2385="","","-"&amp;TRIM(RIGHT(SUBSTITUTE(TRIM(SUBSTITUTE($U2385,CHAR(160)," "))," ",REPT(" ",60)),60)))&amp;".jpg")</f>
        <v/>
      </c>
    </row>
    <row r="2386" ht="14" customHeight="1">
      <c r="O2386" s="196">
        <f>_xlfn.LET(_xlpm.d,_xlfn.XLOOKUP(M2386,'[1]Birth Dates'!$A:$A,'[1]Birth Dates'!$B:$B,"",0),IF(_xlpm.d=0,"",_xlpm.d))</f>
        <v/>
      </c>
      <c r="P2386" s="196">
        <f>IF(OR(O2386="",A2386="",NOT(ISNUMBER(O2386)),O2386&gt;A2386),"",DATEDIF(O2386,A2386,"Y")&amp;" years, "&amp;DATEDIF(O2386,A2386,"YM")&amp;" months, "&amp;DATEDIF(O2386,A2386,"MD")&amp;" days")</f>
        <v/>
      </c>
      <c r="S2386" s="196">
        <f>_xlfn.LET(_xlpm.d,_xlfn.XLOOKUP(Q2386,'[1]Birth Dates'!$A:$A,'[1]Birth Dates'!$B:$B,"",0),IF(_xlpm.d=0,"",_xlpm.d))</f>
        <v/>
      </c>
      <c r="T2386" s="196">
        <f>IF(OR(S2386="",A2386="",NOT(ISNUMBER(S2386)),S2386&gt;A2386),"",DATEDIF(S2386,A2386,"Y")&amp;" years, "&amp;DATEDIF(S2386,A2386,"YM")&amp;" months, "&amp;DATEDIF(S2386,A2386,"MD")&amp;" days")</f>
        <v/>
      </c>
      <c r="W2386" s="196">
        <f>_xlfn.LET(_xlpm.d,_xlfn.XLOOKUP(U2386,'[1]Birth Dates'!$A:$A,'[1]Birth Dates'!$B:$B,"",0),IF(_xlpm.d=0,"",_xlpm.d))</f>
        <v/>
      </c>
      <c r="X2386" s="196">
        <f>IF(OR(W2386="",A2386="",NOT(ISNUMBER(W2386)),W2386&gt;A2386),"",DATEDIF(W2386,A2386,"Y")&amp;" years, "&amp;DATEDIF(W2386,A2386,"YM")&amp;" months, "&amp;DATEDIF(W2386,A2386,"MD")&amp;" days")</f>
        <v/>
      </c>
      <c r="AR2386" s="175">
        <f>IF($B2386="","",TEXT($A2386,"yyyymmdd")&amp;"_P"&amp;$C2386&amp;"_C"&amp;$F2386&amp;"_"&amp;TRIM(RIGHT(SUBSTITUTE(TRIM(SUBSTITUTE($M2386,CHAR(160)," "))," ",REPT(" ",60)),60))&amp;IF($Q2386="","","-"&amp;TRIM(RIGHT(SUBSTITUTE(TRIM(SUBSTITUTE($Q2386,CHAR(160)," "))," ",REPT(" ",60)),60)))&amp;IF($U2386="","","-"&amp;TRIM(RIGHT(SUBSTITUTE(TRIM(SUBSTITUTE($U2386,CHAR(160)," "))," ",REPT(" ",60)),60)))&amp;".jpg")</f>
        <v/>
      </c>
    </row>
    <row r="2387" ht="14" customHeight="1">
      <c r="O2387" s="196">
        <f>_xlfn.LET(_xlpm.d,_xlfn.XLOOKUP(M2387,'[1]Birth Dates'!$A:$A,'[1]Birth Dates'!$B:$B,"",0),IF(_xlpm.d=0,"",_xlpm.d))</f>
        <v/>
      </c>
      <c r="P2387" s="196">
        <f>IF(OR(O2387="",A2387="",NOT(ISNUMBER(O2387)),O2387&gt;A2387),"",DATEDIF(O2387,A2387,"Y")&amp;" years, "&amp;DATEDIF(O2387,A2387,"YM")&amp;" months, "&amp;DATEDIF(O2387,A2387,"MD")&amp;" days")</f>
        <v/>
      </c>
      <c r="S2387" s="196">
        <f>_xlfn.LET(_xlpm.d,_xlfn.XLOOKUP(Q2387,'[1]Birth Dates'!$A:$A,'[1]Birth Dates'!$B:$B,"",0),IF(_xlpm.d=0,"",_xlpm.d))</f>
        <v/>
      </c>
      <c r="T2387" s="196">
        <f>IF(OR(S2387="",A2387="",NOT(ISNUMBER(S2387)),S2387&gt;A2387),"",DATEDIF(S2387,A2387,"Y")&amp;" years, "&amp;DATEDIF(S2387,A2387,"YM")&amp;" months, "&amp;DATEDIF(S2387,A2387,"MD")&amp;" days")</f>
        <v/>
      </c>
      <c r="W2387" s="196">
        <f>_xlfn.LET(_xlpm.d,_xlfn.XLOOKUP(U2387,'[1]Birth Dates'!$A:$A,'[1]Birth Dates'!$B:$B,"",0),IF(_xlpm.d=0,"",_xlpm.d))</f>
        <v/>
      </c>
      <c r="X2387" s="196">
        <f>IF(OR(W2387="",A2387="",NOT(ISNUMBER(W2387)),W2387&gt;A2387),"",DATEDIF(W2387,A2387,"Y")&amp;" years, "&amp;DATEDIF(W2387,A2387,"YM")&amp;" months, "&amp;DATEDIF(W2387,A2387,"MD")&amp;" days")</f>
        <v/>
      </c>
      <c r="AR2387" s="175">
        <f>IF($B2387="","",TEXT($A2387,"yyyymmdd")&amp;"_P"&amp;$C2387&amp;"_C"&amp;$F2387&amp;"_"&amp;TRIM(RIGHT(SUBSTITUTE(TRIM(SUBSTITUTE($M2387,CHAR(160)," "))," ",REPT(" ",60)),60))&amp;IF($Q2387="","","-"&amp;TRIM(RIGHT(SUBSTITUTE(TRIM(SUBSTITUTE($Q2387,CHAR(160)," "))," ",REPT(" ",60)),60)))&amp;IF($U2387="","","-"&amp;TRIM(RIGHT(SUBSTITUTE(TRIM(SUBSTITUTE($U2387,CHAR(160)," "))," ",REPT(" ",60)),60)))&amp;".jpg")</f>
        <v/>
      </c>
    </row>
    <row r="2388" ht="14" customHeight="1">
      <c r="O2388" s="196">
        <f>_xlfn.LET(_xlpm.d,_xlfn.XLOOKUP(M2388,'[1]Birth Dates'!$A:$A,'[1]Birth Dates'!$B:$B,"",0),IF(_xlpm.d=0,"",_xlpm.d))</f>
        <v/>
      </c>
      <c r="P2388" s="196">
        <f>IF(OR(O2388="",A2388="",NOT(ISNUMBER(O2388)),O2388&gt;A2388),"",DATEDIF(O2388,A2388,"Y")&amp;" years, "&amp;DATEDIF(O2388,A2388,"YM")&amp;" months, "&amp;DATEDIF(O2388,A2388,"MD")&amp;" days")</f>
        <v/>
      </c>
      <c r="S2388" s="196">
        <f>_xlfn.LET(_xlpm.d,_xlfn.XLOOKUP(Q2388,'[1]Birth Dates'!$A:$A,'[1]Birth Dates'!$B:$B,"",0),IF(_xlpm.d=0,"",_xlpm.d))</f>
        <v/>
      </c>
      <c r="T2388" s="196">
        <f>IF(OR(S2388="",A2388="",NOT(ISNUMBER(S2388)),S2388&gt;A2388),"",DATEDIF(S2388,A2388,"Y")&amp;" years, "&amp;DATEDIF(S2388,A2388,"YM")&amp;" months, "&amp;DATEDIF(S2388,A2388,"MD")&amp;" days")</f>
        <v/>
      </c>
      <c r="W2388" s="196">
        <f>_xlfn.LET(_xlpm.d,_xlfn.XLOOKUP(U2388,'[1]Birth Dates'!$A:$A,'[1]Birth Dates'!$B:$B,"",0),IF(_xlpm.d=0,"",_xlpm.d))</f>
        <v/>
      </c>
      <c r="X2388" s="196">
        <f>IF(OR(W2388="",A2388="",NOT(ISNUMBER(W2388)),W2388&gt;A2388),"",DATEDIF(W2388,A2388,"Y")&amp;" years, "&amp;DATEDIF(W2388,A2388,"YM")&amp;" months, "&amp;DATEDIF(W2388,A2388,"MD")&amp;" days")</f>
        <v/>
      </c>
      <c r="AR2388" s="175">
        <f>IF($B2388="","",TEXT($A2388,"yyyymmdd")&amp;"_P"&amp;$C2388&amp;"_C"&amp;$F2388&amp;"_"&amp;TRIM(RIGHT(SUBSTITUTE(TRIM(SUBSTITUTE($M2388,CHAR(160)," "))," ",REPT(" ",60)),60))&amp;IF($Q2388="","","-"&amp;TRIM(RIGHT(SUBSTITUTE(TRIM(SUBSTITUTE($Q2388,CHAR(160)," "))," ",REPT(" ",60)),60)))&amp;IF($U2388="","","-"&amp;TRIM(RIGHT(SUBSTITUTE(TRIM(SUBSTITUTE($U2388,CHAR(160)," "))," ",REPT(" ",60)),60)))&amp;".jpg")</f>
        <v/>
      </c>
    </row>
    <row r="2389" ht="14" customHeight="1">
      <c r="O2389" s="196">
        <f>_xlfn.LET(_xlpm.d,_xlfn.XLOOKUP(M2389,'[1]Birth Dates'!$A:$A,'[1]Birth Dates'!$B:$B,"",0),IF(_xlpm.d=0,"",_xlpm.d))</f>
        <v/>
      </c>
      <c r="P2389" s="196">
        <f>IF(OR(O2389="",A2389="",NOT(ISNUMBER(O2389)),O2389&gt;A2389),"",DATEDIF(O2389,A2389,"Y")&amp;" years, "&amp;DATEDIF(O2389,A2389,"YM")&amp;" months, "&amp;DATEDIF(O2389,A2389,"MD")&amp;" days")</f>
        <v/>
      </c>
      <c r="S2389" s="196">
        <f>_xlfn.LET(_xlpm.d,_xlfn.XLOOKUP(Q2389,'[1]Birth Dates'!$A:$A,'[1]Birth Dates'!$B:$B,"",0),IF(_xlpm.d=0,"",_xlpm.d))</f>
        <v/>
      </c>
      <c r="T2389" s="196">
        <f>IF(OR(S2389="",A2389="",NOT(ISNUMBER(S2389)),S2389&gt;A2389),"",DATEDIF(S2389,A2389,"Y")&amp;" years, "&amp;DATEDIF(S2389,A2389,"YM")&amp;" months, "&amp;DATEDIF(S2389,A2389,"MD")&amp;" days")</f>
        <v/>
      </c>
      <c r="W2389" s="196">
        <f>_xlfn.LET(_xlpm.d,_xlfn.XLOOKUP(U2389,'[1]Birth Dates'!$A:$A,'[1]Birth Dates'!$B:$B,"",0),IF(_xlpm.d=0,"",_xlpm.d))</f>
        <v/>
      </c>
      <c r="X2389" s="196">
        <f>IF(OR(W2389="",A2389="",NOT(ISNUMBER(W2389)),W2389&gt;A2389),"",DATEDIF(W2389,A2389,"Y")&amp;" years, "&amp;DATEDIF(W2389,A2389,"YM")&amp;" months, "&amp;DATEDIF(W2389,A2389,"MD")&amp;" days")</f>
        <v/>
      </c>
      <c r="AR2389" s="175">
        <f>IF($B2389="","",TEXT($A2389,"yyyymmdd")&amp;"_P"&amp;$C2389&amp;"_C"&amp;$F2389&amp;"_"&amp;TRIM(RIGHT(SUBSTITUTE(TRIM(SUBSTITUTE($M2389,CHAR(160)," "))," ",REPT(" ",60)),60))&amp;IF($Q2389="","","-"&amp;TRIM(RIGHT(SUBSTITUTE(TRIM(SUBSTITUTE($Q2389,CHAR(160)," "))," ",REPT(" ",60)),60)))&amp;IF($U2389="","","-"&amp;TRIM(RIGHT(SUBSTITUTE(TRIM(SUBSTITUTE($U2389,CHAR(160)," "))," ",REPT(" ",60)),60)))&amp;".jpg")</f>
        <v/>
      </c>
    </row>
    <row r="2390" ht="14" customHeight="1">
      <c r="O2390" s="196">
        <f>_xlfn.LET(_xlpm.d,_xlfn.XLOOKUP(M2390,'[1]Birth Dates'!$A:$A,'[1]Birth Dates'!$B:$B,"",0),IF(_xlpm.d=0,"",_xlpm.d))</f>
        <v/>
      </c>
      <c r="P2390" s="196">
        <f>IF(OR(O2390="",A2390="",NOT(ISNUMBER(O2390)),O2390&gt;A2390),"",DATEDIF(O2390,A2390,"Y")&amp;" years, "&amp;DATEDIF(O2390,A2390,"YM")&amp;" months, "&amp;DATEDIF(O2390,A2390,"MD")&amp;" days")</f>
        <v/>
      </c>
      <c r="S2390" s="196">
        <f>_xlfn.LET(_xlpm.d,_xlfn.XLOOKUP(Q2390,'[1]Birth Dates'!$A:$A,'[1]Birth Dates'!$B:$B,"",0),IF(_xlpm.d=0,"",_xlpm.d))</f>
        <v/>
      </c>
      <c r="T2390" s="196">
        <f>IF(OR(S2390="",A2390="",NOT(ISNUMBER(S2390)),S2390&gt;A2390),"",DATEDIF(S2390,A2390,"Y")&amp;" years, "&amp;DATEDIF(S2390,A2390,"YM")&amp;" months, "&amp;DATEDIF(S2390,A2390,"MD")&amp;" days")</f>
        <v/>
      </c>
      <c r="W2390" s="196">
        <f>_xlfn.LET(_xlpm.d,_xlfn.XLOOKUP(U2390,'[1]Birth Dates'!$A:$A,'[1]Birth Dates'!$B:$B,"",0),IF(_xlpm.d=0,"",_xlpm.d))</f>
        <v/>
      </c>
      <c r="X2390" s="196">
        <f>IF(OR(W2390="",A2390="",NOT(ISNUMBER(W2390)),W2390&gt;A2390),"",DATEDIF(W2390,A2390,"Y")&amp;" years, "&amp;DATEDIF(W2390,A2390,"YM")&amp;" months, "&amp;DATEDIF(W2390,A2390,"MD")&amp;" days")</f>
        <v/>
      </c>
      <c r="AR2390" s="175">
        <f>IF($B2390="","",TEXT($A2390,"yyyymmdd")&amp;"_P"&amp;$C2390&amp;"_C"&amp;$F2390&amp;"_"&amp;TRIM(RIGHT(SUBSTITUTE(TRIM(SUBSTITUTE($M2390,CHAR(160)," "))," ",REPT(" ",60)),60))&amp;IF($Q2390="","","-"&amp;TRIM(RIGHT(SUBSTITUTE(TRIM(SUBSTITUTE($Q2390,CHAR(160)," "))," ",REPT(" ",60)),60)))&amp;IF($U2390="","","-"&amp;TRIM(RIGHT(SUBSTITUTE(TRIM(SUBSTITUTE($U2390,CHAR(160)," "))," ",REPT(" ",60)),60)))&amp;".jpg")</f>
        <v/>
      </c>
    </row>
    <row r="2391" ht="14" customHeight="1">
      <c r="O2391" s="196">
        <f>_xlfn.LET(_xlpm.d,_xlfn.XLOOKUP(M2391,'[1]Birth Dates'!$A:$A,'[1]Birth Dates'!$B:$B,"",0),IF(_xlpm.d=0,"",_xlpm.d))</f>
        <v/>
      </c>
      <c r="P2391" s="196">
        <f>IF(OR(O2391="",A2391="",NOT(ISNUMBER(O2391)),O2391&gt;A2391),"",DATEDIF(O2391,A2391,"Y")&amp;" years, "&amp;DATEDIF(O2391,A2391,"YM")&amp;" months, "&amp;DATEDIF(O2391,A2391,"MD")&amp;" days")</f>
        <v/>
      </c>
      <c r="S2391" s="196">
        <f>_xlfn.LET(_xlpm.d,_xlfn.XLOOKUP(Q2391,'[1]Birth Dates'!$A:$A,'[1]Birth Dates'!$B:$B,"",0),IF(_xlpm.d=0,"",_xlpm.d))</f>
        <v/>
      </c>
      <c r="T2391" s="196">
        <f>IF(OR(S2391="",A2391="",NOT(ISNUMBER(S2391)),S2391&gt;A2391),"",DATEDIF(S2391,A2391,"Y")&amp;" years, "&amp;DATEDIF(S2391,A2391,"YM")&amp;" months, "&amp;DATEDIF(S2391,A2391,"MD")&amp;" days")</f>
        <v/>
      </c>
      <c r="W2391" s="196">
        <f>_xlfn.LET(_xlpm.d,_xlfn.XLOOKUP(U2391,'[1]Birth Dates'!$A:$A,'[1]Birth Dates'!$B:$B,"",0),IF(_xlpm.d=0,"",_xlpm.d))</f>
        <v/>
      </c>
      <c r="X2391" s="196">
        <f>IF(OR(W2391="",A2391="",NOT(ISNUMBER(W2391)),W2391&gt;A2391),"",DATEDIF(W2391,A2391,"Y")&amp;" years, "&amp;DATEDIF(W2391,A2391,"YM")&amp;" months, "&amp;DATEDIF(W2391,A2391,"MD")&amp;" days")</f>
        <v/>
      </c>
      <c r="AR2391" s="175">
        <f>IF($B2391="","",TEXT($A2391,"yyyymmdd")&amp;"_P"&amp;$C2391&amp;"_C"&amp;$F2391&amp;"_"&amp;TRIM(RIGHT(SUBSTITUTE(TRIM(SUBSTITUTE($M2391,CHAR(160)," "))," ",REPT(" ",60)),60))&amp;IF($Q2391="","","-"&amp;TRIM(RIGHT(SUBSTITUTE(TRIM(SUBSTITUTE($Q2391,CHAR(160)," "))," ",REPT(" ",60)),60)))&amp;IF($U2391="","","-"&amp;TRIM(RIGHT(SUBSTITUTE(TRIM(SUBSTITUTE($U2391,CHAR(160)," "))," ",REPT(" ",60)),60)))&amp;".jpg")</f>
        <v/>
      </c>
    </row>
    <row r="2392" ht="14" customHeight="1">
      <c r="O2392" s="196">
        <f>_xlfn.LET(_xlpm.d,_xlfn.XLOOKUP(M2392,'[1]Birth Dates'!$A:$A,'[1]Birth Dates'!$B:$B,"",0),IF(_xlpm.d=0,"",_xlpm.d))</f>
        <v/>
      </c>
      <c r="P2392" s="196">
        <f>IF(OR(O2392="",A2392="",NOT(ISNUMBER(O2392)),O2392&gt;A2392),"",DATEDIF(O2392,A2392,"Y")&amp;" years, "&amp;DATEDIF(O2392,A2392,"YM")&amp;" months, "&amp;DATEDIF(O2392,A2392,"MD")&amp;" days")</f>
        <v/>
      </c>
      <c r="S2392" s="196">
        <f>_xlfn.LET(_xlpm.d,_xlfn.XLOOKUP(Q2392,'[1]Birth Dates'!$A:$A,'[1]Birth Dates'!$B:$B,"",0),IF(_xlpm.d=0,"",_xlpm.d))</f>
        <v/>
      </c>
      <c r="T2392" s="196">
        <f>IF(OR(S2392="",A2392="",NOT(ISNUMBER(S2392)),S2392&gt;A2392),"",DATEDIF(S2392,A2392,"Y")&amp;" years, "&amp;DATEDIF(S2392,A2392,"YM")&amp;" months, "&amp;DATEDIF(S2392,A2392,"MD")&amp;" days")</f>
        <v/>
      </c>
      <c r="W2392" s="196">
        <f>_xlfn.LET(_xlpm.d,_xlfn.XLOOKUP(U2392,'[1]Birth Dates'!$A:$A,'[1]Birth Dates'!$B:$B,"",0),IF(_xlpm.d=0,"",_xlpm.d))</f>
        <v/>
      </c>
      <c r="X2392" s="196">
        <f>IF(OR(W2392="",A2392="",NOT(ISNUMBER(W2392)),W2392&gt;A2392),"",DATEDIF(W2392,A2392,"Y")&amp;" years, "&amp;DATEDIF(W2392,A2392,"YM")&amp;" months, "&amp;DATEDIF(W2392,A2392,"MD")&amp;" days")</f>
        <v/>
      </c>
      <c r="AR2392" s="175">
        <f>IF($B2392="","",TEXT($A2392,"yyyymmdd")&amp;"_P"&amp;$C2392&amp;"_C"&amp;$F2392&amp;"_"&amp;TRIM(RIGHT(SUBSTITUTE(TRIM(SUBSTITUTE($M2392,CHAR(160)," "))," ",REPT(" ",60)),60))&amp;IF($Q2392="","","-"&amp;TRIM(RIGHT(SUBSTITUTE(TRIM(SUBSTITUTE($Q2392,CHAR(160)," "))," ",REPT(" ",60)),60)))&amp;IF($U2392="","","-"&amp;TRIM(RIGHT(SUBSTITUTE(TRIM(SUBSTITUTE($U2392,CHAR(160)," "))," ",REPT(" ",60)),60)))&amp;".jpg")</f>
        <v/>
      </c>
    </row>
    <row r="2393" ht="14" customHeight="1">
      <c r="O2393" s="196">
        <f>_xlfn.LET(_xlpm.d,_xlfn.XLOOKUP(M2393,'[1]Birth Dates'!$A:$A,'[1]Birth Dates'!$B:$B,"",0),IF(_xlpm.d=0,"",_xlpm.d))</f>
        <v/>
      </c>
      <c r="P2393" s="196">
        <f>IF(OR(O2393="",A2393="",NOT(ISNUMBER(O2393)),O2393&gt;A2393),"",DATEDIF(O2393,A2393,"Y")&amp;" years, "&amp;DATEDIF(O2393,A2393,"YM")&amp;" months, "&amp;DATEDIF(O2393,A2393,"MD")&amp;" days")</f>
        <v/>
      </c>
      <c r="S2393" s="196">
        <f>_xlfn.LET(_xlpm.d,_xlfn.XLOOKUP(Q2393,'[1]Birth Dates'!$A:$A,'[1]Birth Dates'!$B:$B,"",0),IF(_xlpm.d=0,"",_xlpm.d))</f>
        <v/>
      </c>
      <c r="T2393" s="196">
        <f>IF(OR(S2393="",A2393="",NOT(ISNUMBER(S2393)),S2393&gt;A2393),"",DATEDIF(S2393,A2393,"Y")&amp;" years, "&amp;DATEDIF(S2393,A2393,"YM")&amp;" months, "&amp;DATEDIF(S2393,A2393,"MD")&amp;" days")</f>
        <v/>
      </c>
      <c r="W2393" s="196">
        <f>_xlfn.LET(_xlpm.d,_xlfn.XLOOKUP(U2393,'[1]Birth Dates'!$A:$A,'[1]Birth Dates'!$B:$B,"",0),IF(_xlpm.d=0,"",_xlpm.d))</f>
        <v/>
      </c>
      <c r="X2393" s="196">
        <f>IF(OR(W2393="",A2393="",NOT(ISNUMBER(W2393)),W2393&gt;A2393),"",DATEDIF(W2393,A2393,"Y")&amp;" years, "&amp;DATEDIF(W2393,A2393,"YM")&amp;" months, "&amp;DATEDIF(W2393,A2393,"MD")&amp;" days")</f>
        <v/>
      </c>
      <c r="AR2393" s="175">
        <f>IF($B2393="","",TEXT($A2393,"yyyymmdd")&amp;"_P"&amp;$C2393&amp;"_C"&amp;$F2393&amp;"_"&amp;TRIM(RIGHT(SUBSTITUTE(TRIM(SUBSTITUTE($M2393,CHAR(160)," "))," ",REPT(" ",60)),60))&amp;IF($Q2393="","","-"&amp;TRIM(RIGHT(SUBSTITUTE(TRIM(SUBSTITUTE($Q2393,CHAR(160)," "))," ",REPT(" ",60)),60)))&amp;IF($U2393="","","-"&amp;TRIM(RIGHT(SUBSTITUTE(TRIM(SUBSTITUTE($U2393,CHAR(160)," "))," ",REPT(" ",60)),60)))&amp;".jpg")</f>
        <v/>
      </c>
    </row>
    <row r="2394" ht="14" customHeight="1">
      <c r="O2394" s="196">
        <f>_xlfn.LET(_xlpm.d,_xlfn.XLOOKUP(M2394,'[1]Birth Dates'!$A:$A,'[1]Birth Dates'!$B:$B,"",0),IF(_xlpm.d=0,"",_xlpm.d))</f>
        <v/>
      </c>
      <c r="P2394" s="196">
        <f>IF(OR(O2394="",A2394="",NOT(ISNUMBER(O2394)),O2394&gt;A2394),"",DATEDIF(O2394,A2394,"Y")&amp;" years, "&amp;DATEDIF(O2394,A2394,"YM")&amp;" months, "&amp;DATEDIF(O2394,A2394,"MD")&amp;" days")</f>
        <v/>
      </c>
      <c r="S2394" s="196">
        <f>_xlfn.LET(_xlpm.d,_xlfn.XLOOKUP(Q2394,'[1]Birth Dates'!$A:$A,'[1]Birth Dates'!$B:$B,"",0),IF(_xlpm.d=0,"",_xlpm.d))</f>
        <v/>
      </c>
      <c r="T2394" s="196">
        <f>IF(OR(S2394="",A2394="",NOT(ISNUMBER(S2394)),S2394&gt;A2394),"",DATEDIF(S2394,A2394,"Y")&amp;" years, "&amp;DATEDIF(S2394,A2394,"YM")&amp;" months, "&amp;DATEDIF(S2394,A2394,"MD")&amp;" days")</f>
        <v/>
      </c>
      <c r="W2394" s="196">
        <f>_xlfn.LET(_xlpm.d,_xlfn.XLOOKUP(U2394,'[1]Birth Dates'!$A:$A,'[1]Birth Dates'!$B:$B,"",0),IF(_xlpm.d=0,"",_xlpm.d))</f>
        <v/>
      </c>
      <c r="X2394" s="196">
        <f>IF(OR(W2394="",A2394="",NOT(ISNUMBER(W2394)),W2394&gt;A2394),"",DATEDIF(W2394,A2394,"Y")&amp;" years, "&amp;DATEDIF(W2394,A2394,"YM")&amp;" months, "&amp;DATEDIF(W2394,A2394,"MD")&amp;" days")</f>
        <v/>
      </c>
      <c r="AR2394" s="175">
        <f>IF($B2394="","",TEXT($A2394,"yyyymmdd")&amp;"_P"&amp;$C2394&amp;"_C"&amp;$F2394&amp;"_"&amp;TRIM(RIGHT(SUBSTITUTE(TRIM(SUBSTITUTE($M2394,CHAR(160)," "))," ",REPT(" ",60)),60))&amp;IF($Q2394="","","-"&amp;TRIM(RIGHT(SUBSTITUTE(TRIM(SUBSTITUTE($Q2394,CHAR(160)," "))," ",REPT(" ",60)),60)))&amp;IF($U2394="","","-"&amp;TRIM(RIGHT(SUBSTITUTE(TRIM(SUBSTITUTE($U2394,CHAR(160)," "))," ",REPT(" ",60)),60)))&amp;".jpg")</f>
        <v/>
      </c>
    </row>
    <row r="2395" ht="14" customHeight="1">
      <c r="O2395" s="196">
        <f>_xlfn.LET(_xlpm.d,_xlfn.XLOOKUP(M2395,'[1]Birth Dates'!$A:$A,'[1]Birth Dates'!$B:$B,"",0),IF(_xlpm.d=0,"",_xlpm.d))</f>
        <v/>
      </c>
      <c r="P2395" s="196">
        <f>IF(OR(O2395="",A2395="",NOT(ISNUMBER(O2395)),O2395&gt;A2395),"",DATEDIF(O2395,A2395,"Y")&amp;" years, "&amp;DATEDIF(O2395,A2395,"YM")&amp;" months, "&amp;DATEDIF(O2395,A2395,"MD")&amp;" days")</f>
        <v/>
      </c>
      <c r="S2395" s="196">
        <f>_xlfn.LET(_xlpm.d,_xlfn.XLOOKUP(Q2395,'[1]Birth Dates'!$A:$A,'[1]Birth Dates'!$B:$B,"",0),IF(_xlpm.d=0,"",_xlpm.d))</f>
        <v/>
      </c>
      <c r="T2395" s="196">
        <f>IF(OR(S2395="",A2395="",NOT(ISNUMBER(S2395)),S2395&gt;A2395),"",DATEDIF(S2395,A2395,"Y")&amp;" years, "&amp;DATEDIF(S2395,A2395,"YM")&amp;" months, "&amp;DATEDIF(S2395,A2395,"MD")&amp;" days")</f>
        <v/>
      </c>
      <c r="W2395" s="196">
        <f>_xlfn.LET(_xlpm.d,_xlfn.XLOOKUP(U2395,'[1]Birth Dates'!$A:$A,'[1]Birth Dates'!$B:$B,"",0),IF(_xlpm.d=0,"",_xlpm.d))</f>
        <v/>
      </c>
      <c r="X2395" s="196">
        <f>IF(OR(W2395="",A2395="",NOT(ISNUMBER(W2395)),W2395&gt;A2395),"",DATEDIF(W2395,A2395,"Y")&amp;" years, "&amp;DATEDIF(W2395,A2395,"YM")&amp;" months, "&amp;DATEDIF(W2395,A2395,"MD")&amp;" days")</f>
        <v/>
      </c>
      <c r="AR2395" s="175">
        <f>IF($B2395="","",TEXT($A2395,"yyyymmdd")&amp;"_P"&amp;$C2395&amp;"_C"&amp;$F2395&amp;"_"&amp;TRIM(RIGHT(SUBSTITUTE(TRIM(SUBSTITUTE($M2395,CHAR(160)," "))," ",REPT(" ",60)),60))&amp;IF($Q2395="","","-"&amp;TRIM(RIGHT(SUBSTITUTE(TRIM(SUBSTITUTE($Q2395,CHAR(160)," "))," ",REPT(" ",60)),60)))&amp;IF($U2395="","","-"&amp;TRIM(RIGHT(SUBSTITUTE(TRIM(SUBSTITUTE($U2395,CHAR(160)," "))," ",REPT(" ",60)),60)))&amp;".jpg")</f>
        <v/>
      </c>
    </row>
    <row r="2396" ht="14" customHeight="1">
      <c r="O2396" s="196">
        <f>_xlfn.LET(_xlpm.d,_xlfn.XLOOKUP(M2396,'[1]Birth Dates'!$A:$A,'[1]Birth Dates'!$B:$B,"",0),IF(_xlpm.d=0,"",_xlpm.d))</f>
        <v/>
      </c>
      <c r="P2396" s="196">
        <f>IF(OR(O2396="",A2396="",NOT(ISNUMBER(O2396)),O2396&gt;A2396),"",DATEDIF(O2396,A2396,"Y")&amp;" years, "&amp;DATEDIF(O2396,A2396,"YM")&amp;" months, "&amp;DATEDIF(O2396,A2396,"MD")&amp;" days")</f>
        <v/>
      </c>
      <c r="S2396" s="196">
        <f>_xlfn.LET(_xlpm.d,_xlfn.XLOOKUP(Q2396,'[1]Birth Dates'!$A:$A,'[1]Birth Dates'!$B:$B,"",0),IF(_xlpm.d=0,"",_xlpm.d))</f>
        <v/>
      </c>
      <c r="T2396" s="196">
        <f>IF(OR(S2396="",A2396="",NOT(ISNUMBER(S2396)),S2396&gt;A2396),"",DATEDIF(S2396,A2396,"Y")&amp;" years, "&amp;DATEDIF(S2396,A2396,"YM")&amp;" months, "&amp;DATEDIF(S2396,A2396,"MD")&amp;" days")</f>
        <v/>
      </c>
      <c r="W2396" s="196">
        <f>_xlfn.LET(_xlpm.d,_xlfn.XLOOKUP(U2396,'[1]Birth Dates'!$A:$A,'[1]Birth Dates'!$B:$B,"",0),IF(_xlpm.d=0,"",_xlpm.d))</f>
        <v/>
      </c>
      <c r="X2396" s="196">
        <f>IF(OR(W2396="",A2396="",NOT(ISNUMBER(W2396)),W2396&gt;A2396),"",DATEDIF(W2396,A2396,"Y")&amp;" years, "&amp;DATEDIF(W2396,A2396,"YM")&amp;" months, "&amp;DATEDIF(W2396,A2396,"MD")&amp;" days")</f>
        <v/>
      </c>
      <c r="AR2396" s="175">
        <f>IF($B2396="","",TEXT($A2396,"yyyymmdd")&amp;"_P"&amp;$C2396&amp;"_C"&amp;$F2396&amp;"_"&amp;TRIM(RIGHT(SUBSTITUTE(TRIM(SUBSTITUTE($M2396,CHAR(160)," "))," ",REPT(" ",60)),60))&amp;IF($Q2396="","","-"&amp;TRIM(RIGHT(SUBSTITUTE(TRIM(SUBSTITUTE($Q2396,CHAR(160)," "))," ",REPT(" ",60)),60)))&amp;IF($U2396="","","-"&amp;TRIM(RIGHT(SUBSTITUTE(TRIM(SUBSTITUTE($U2396,CHAR(160)," "))," ",REPT(" ",60)),60)))&amp;".jpg")</f>
        <v/>
      </c>
    </row>
    <row r="2397" ht="14" customHeight="1">
      <c r="O2397" s="196">
        <f>_xlfn.LET(_xlpm.d,_xlfn.XLOOKUP(M2397,'[1]Birth Dates'!$A:$A,'[1]Birth Dates'!$B:$B,"",0),IF(_xlpm.d=0,"",_xlpm.d))</f>
        <v/>
      </c>
      <c r="P2397" s="196">
        <f>IF(OR(O2397="",A2397="",NOT(ISNUMBER(O2397)),O2397&gt;A2397),"",DATEDIF(O2397,A2397,"Y")&amp;" years, "&amp;DATEDIF(O2397,A2397,"YM")&amp;" months, "&amp;DATEDIF(O2397,A2397,"MD")&amp;" days")</f>
        <v/>
      </c>
      <c r="S2397" s="196">
        <f>_xlfn.LET(_xlpm.d,_xlfn.XLOOKUP(Q2397,'[1]Birth Dates'!$A:$A,'[1]Birth Dates'!$B:$B,"",0),IF(_xlpm.d=0,"",_xlpm.d))</f>
        <v/>
      </c>
      <c r="T2397" s="196">
        <f>IF(OR(S2397="",A2397="",NOT(ISNUMBER(S2397)),S2397&gt;A2397),"",DATEDIF(S2397,A2397,"Y")&amp;" years, "&amp;DATEDIF(S2397,A2397,"YM")&amp;" months, "&amp;DATEDIF(S2397,A2397,"MD")&amp;" days")</f>
        <v/>
      </c>
      <c r="W2397" s="196">
        <f>_xlfn.LET(_xlpm.d,_xlfn.XLOOKUP(U2397,'[1]Birth Dates'!$A:$A,'[1]Birth Dates'!$B:$B,"",0),IF(_xlpm.d=0,"",_xlpm.d))</f>
        <v/>
      </c>
      <c r="X2397" s="196">
        <f>IF(OR(W2397="",A2397="",NOT(ISNUMBER(W2397)),W2397&gt;A2397),"",DATEDIF(W2397,A2397,"Y")&amp;" years, "&amp;DATEDIF(W2397,A2397,"YM")&amp;" months, "&amp;DATEDIF(W2397,A2397,"MD")&amp;" days")</f>
        <v/>
      </c>
      <c r="AR2397" s="175">
        <f>IF($B2397="","",TEXT($A2397,"yyyymmdd")&amp;"_P"&amp;$C2397&amp;"_C"&amp;$F2397&amp;"_"&amp;TRIM(RIGHT(SUBSTITUTE(TRIM(SUBSTITUTE($M2397,CHAR(160)," "))," ",REPT(" ",60)),60))&amp;IF($Q2397="","","-"&amp;TRIM(RIGHT(SUBSTITUTE(TRIM(SUBSTITUTE($Q2397,CHAR(160)," "))," ",REPT(" ",60)),60)))&amp;IF($U2397="","","-"&amp;TRIM(RIGHT(SUBSTITUTE(TRIM(SUBSTITUTE($U2397,CHAR(160)," "))," ",REPT(" ",60)),60)))&amp;".jpg")</f>
        <v/>
      </c>
    </row>
    <row r="2398" ht="14" customHeight="1">
      <c r="O2398" s="196">
        <f>_xlfn.LET(_xlpm.d,_xlfn.XLOOKUP(M2398,'[1]Birth Dates'!$A:$A,'[1]Birth Dates'!$B:$B,"",0),IF(_xlpm.d=0,"",_xlpm.d))</f>
        <v/>
      </c>
      <c r="P2398" s="196">
        <f>IF(OR(O2398="",A2398="",NOT(ISNUMBER(O2398)),O2398&gt;A2398),"",DATEDIF(O2398,A2398,"Y")&amp;" years, "&amp;DATEDIF(O2398,A2398,"YM")&amp;" months, "&amp;DATEDIF(O2398,A2398,"MD")&amp;" days")</f>
        <v/>
      </c>
      <c r="S2398" s="196">
        <f>_xlfn.LET(_xlpm.d,_xlfn.XLOOKUP(Q2398,'[1]Birth Dates'!$A:$A,'[1]Birth Dates'!$B:$B,"",0),IF(_xlpm.d=0,"",_xlpm.d))</f>
        <v/>
      </c>
      <c r="T2398" s="196">
        <f>IF(OR(S2398="",A2398="",NOT(ISNUMBER(S2398)),S2398&gt;A2398),"",DATEDIF(S2398,A2398,"Y")&amp;" years, "&amp;DATEDIF(S2398,A2398,"YM")&amp;" months, "&amp;DATEDIF(S2398,A2398,"MD")&amp;" days")</f>
        <v/>
      </c>
      <c r="W2398" s="196">
        <f>_xlfn.LET(_xlpm.d,_xlfn.XLOOKUP(U2398,'[1]Birth Dates'!$A:$A,'[1]Birth Dates'!$B:$B,"",0),IF(_xlpm.d=0,"",_xlpm.d))</f>
        <v/>
      </c>
      <c r="X2398" s="196">
        <f>IF(OR(W2398="",A2398="",NOT(ISNUMBER(W2398)),W2398&gt;A2398),"",DATEDIF(W2398,A2398,"Y")&amp;" years, "&amp;DATEDIF(W2398,A2398,"YM")&amp;" months, "&amp;DATEDIF(W2398,A2398,"MD")&amp;" days")</f>
        <v/>
      </c>
      <c r="AR2398" s="175">
        <f>IF($B2398="","",TEXT($A2398,"yyyymmdd")&amp;"_P"&amp;$C2398&amp;"_C"&amp;$F2398&amp;"_"&amp;TRIM(RIGHT(SUBSTITUTE(TRIM(SUBSTITUTE($M2398,CHAR(160)," "))," ",REPT(" ",60)),60))&amp;IF($Q2398="","","-"&amp;TRIM(RIGHT(SUBSTITUTE(TRIM(SUBSTITUTE($Q2398,CHAR(160)," "))," ",REPT(" ",60)),60)))&amp;IF($U2398="","","-"&amp;TRIM(RIGHT(SUBSTITUTE(TRIM(SUBSTITUTE($U2398,CHAR(160)," "))," ",REPT(" ",60)),60)))&amp;".jpg")</f>
        <v/>
      </c>
    </row>
    <row r="2399" ht="14" customHeight="1">
      <c r="O2399" s="196">
        <f>_xlfn.LET(_xlpm.d,_xlfn.XLOOKUP(M2399,'[1]Birth Dates'!$A:$A,'[1]Birth Dates'!$B:$B,"",0),IF(_xlpm.d=0,"",_xlpm.d))</f>
        <v/>
      </c>
      <c r="P2399" s="196">
        <f>IF(OR(O2399="",A2399="",NOT(ISNUMBER(O2399)),O2399&gt;A2399),"",DATEDIF(O2399,A2399,"Y")&amp;" years, "&amp;DATEDIF(O2399,A2399,"YM")&amp;" months, "&amp;DATEDIF(O2399,A2399,"MD")&amp;" days")</f>
        <v/>
      </c>
      <c r="S2399" s="196">
        <f>_xlfn.LET(_xlpm.d,_xlfn.XLOOKUP(Q2399,'[1]Birth Dates'!$A:$A,'[1]Birth Dates'!$B:$B,"",0),IF(_xlpm.d=0,"",_xlpm.d))</f>
        <v/>
      </c>
      <c r="T2399" s="196">
        <f>IF(OR(S2399="",A2399="",NOT(ISNUMBER(S2399)),S2399&gt;A2399),"",DATEDIF(S2399,A2399,"Y")&amp;" years, "&amp;DATEDIF(S2399,A2399,"YM")&amp;" months, "&amp;DATEDIF(S2399,A2399,"MD")&amp;" days")</f>
        <v/>
      </c>
      <c r="W2399" s="196">
        <f>_xlfn.LET(_xlpm.d,_xlfn.XLOOKUP(U2399,'[1]Birth Dates'!$A:$A,'[1]Birth Dates'!$B:$B,"",0),IF(_xlpm.d=0,"",_xlpm.d))</f>
        <v/>
      </c>
      <c r="X2399" s="196">
        <f>IF(OR(W2399="",A2399="",NOT(ISNUMBER(W2399)),W2399&gt;A2399),"",DATEDIF(W2399,A2399,"Y")&amp;" years, "&amp;DATEDIF(W2399,A2399,"YM")&amp;" months, "&amp;DATEDIF(W2399,A2399,"MD")&amp;" days")</f>
        <v/>
      </c>
      <c r="AR2399" s="175">
        <f>IF($B2399="","",TEXT($A2399,"yyyymmdd")&amp;"_P"&amp;$C2399&amp;"_C"&amp;$F2399&amp;"_"&amp;TRIM(RIGHT(SUBSTITUTE(TRIM(SUBSTITUTE($M2399,CHAR(160)," "))," ",REPT(" ",60)),60))&amp;IF($Q2399="","","-"&amp;TRIM(RIGHT(SUBSTITUTE(TRIM(SUBSTITUTE($Q2399,CHAR(160)," "))," ",REPT(" ",60)),60)))&amp;IF($U2399="","","-"&amp;TRIM(RIGHT(SUBSTITUTE(TRIM(SUBSTITUTE($U2399,CHAR(160)," "))," ",REPT(" ",60)),60)))&amp;".jpg")</f>
        <v/>
      </c>
    </row>
    <row r="2400" ht="14" customHeight="1">
      <c r="O2400" s="196">
        <f>_xlfn.LET(_xlpm.d,_xlfn.XLOOKUP(M2400,'[1]Birth Dates'!$A:$A,'[1]Birth Dates'!$B:$B,"",0),IF(_xlpm.d=0,"",_xlpm.d))</f>
        <v/>
      </c>
      <c r="P2400" s="196">
        <f>IF(OR(O2400="",A2400="",NOT(ISNUMBER(O2400)),O2400&gt;A2400),"",DATEDIF(O2400,A2400,"Y")&amp;" years, "&amp;DATEDIF(O2400,A2400,"YM")&amp;" months, "&amp;DATEDIF(O2400,A2400,"MD")&amp;" days")</f>
        <v/>
      </c>
      <c r="S2400" s="196">
        <f>_xlfn.LET(_xlpm.d,_xlfn.XLOOKUP(Q2400,'[1]Birth Dates'!$A:$A,'[1]Birth Dates'!$B:$B,"",0),IF(_xlpm.d=0,"",_xlpm.d))</f>
        <v/>
      </c>
      <c r="T2400" s="196">
        <f>IF(OR(S2400="",A2400="",NOT(ISNUMBER(S2400)),S2400&gt;A2400),"",DATEDIF(S2400,A2400,"Y")&amp;" years, "&amp;DATEDIF(S2400,A2400,"YM")&amp;" months, "&amp;DATEDIF(S2400,A2400,"MD")&amp;" days")</f>
        <v/>
      </c>
      <c r="W2400" s="196">
        <f>_xlfn.LET(_xlpm.d,_xlfn.XLOOKUP(U2400,'[1]Birth Dates'!$A:$A,'[1]Birth Dates'!$B:$B,"",0),IF(_xlpm.d=0,"",_xlpm.d))</f>
        <v/>
      </c>
      <c r="X2400" s="196">
        <f>IF(OR(W2400="",A2400="",NOT(ISNUMBER(W2400)),W2400&gt;A2400),"",DATEDIF(W2400,A2400,"Y")&amp;" years, "&amp;DATEDIF(W2400,A2400,"YM")&amp;" months, "&amp;DATEDIF(W2400,A2400,"MD")&amp;" days")</f>
        <v/>
      </c>
      <c r="AR2400" s="175">
        <f>IF($B2400="","",TEXT($A2400,"yyyymmdd")&amp;"_P"&amp;$C2400&amp;"_C"&amp;$F2400&amp;"_"&amp;TRIM(RIGHT(SUBSTITUTE(TRIM(SUBSTITUTE($M2400,CHAR(160)," "))," ",REPT(" ",60)),60))&amp;IF($Q2400="","","-"&amp;TRIM(RIGHT(SUBSTITUTE(TRIM(SUBSTITUTE($Q2400,CHAR(160)," "))," ",REPT(" ",60)),60)))&amp;IF($U2400="","","-"&amp;TRIM(RIGHT(SUBSTITUTE(TRIM(SUBSTITUTE($U2400,CHAR(160)," "))," ",REPT(" ",60)),60)))&amp;".jpg")</f>
        <v/>
      </c>
    </row>
    <row r="2401" ht="14" customHeight="1">
      <c r="O2401" s="196">
        <f>_xlfn.LET(_xlpm.d,_xlfn.XLOOKUP(M2401,'[1]Birth Dates'!$A:$A,'[1]Birth Dates'!$B:$B,"",0),IF(_xlpm.d=0,"",_xlpm.d))</f>
        <v/>
      </c>
      <c r="P2401" s="196">
        <f>IF(OR(O2401="",A2401="",NOT(ISNUMBER(O2401)),O2401&gt;A2401),"",DATEDIF(O2401,A2401,"Y")&amp;" years, "&amp;DATEDIF(O2401,A2401,"YM")&amp;" months, "&amp;DATEDIF(O2401,A2401,"MD")&amp;" days")</f>
        <v/>
      </c>
      <c r="S2401" s="196">
        <f>_xlfn.LET(_xlpm.d,_xlfn.XLOOKUP(Q2401,'[1]Birth Dates'!$A:$A,'[1]Birth Dates'!$B:$B,"",0),IF(_xlpm.d=0,"",_xlpm.d))</f>
        <v/>
      </c>
      <c r="T2401" s="196">
        <f>IF(OR(S2401="",A2401="",NOT(ISNUMBER(S2401)),S2401&gt;A2401),"",DATEDIF(S2401,A2401,"Y")&amp;" years, "&amp;DATEDIF(S2401,A2401,"YM")&amp;" months, "&amp;DATEDIF(S2401,A2401,"MD")&amp;" days")</f>
        <v/>
      </c>
      <c r="W2401" s="196">
        <f>_xlfn.LET(_xlpm.d,_xlfn.XLOOKUP(U2401,'[1]Birth Dates'!$A:$A,'[1]Birth Dates'!$B:$B,"",0),IF(_xlpm.d=0,"",_xlpm.d))</f>
        <v/>
      </c>
      <c r="X2401" s="196">
        <f>IF(OR(W2401="",A2401="",NOT(ISNUMBER(W2401)),W2401&gt;A2401),"",DATEDIF(W2401,A2401,"Y")&amp;" years, "&amp;DATEDIF(W2401,A2401,"YM")&amp;" months, "&amp;DATEDIF(W2401,A2401,"MD")&amp;" days")</f>
        <v/>
      </c>
      <c r="AR2401" s="175">
        <f>IF($B2401="","",TEXT($A2401,"yyyymmdd")&amp;"_P"&amp;$C2401&amp;"_C"&amp;$F2401&amp;"_"&amp;TRIM(RIGHT(SUBSTITUTE(TRIM(SUBSTITUTE($M2401,CHAR(160)," "))," ",REPT(" ",60)),60))&amp;IF($Q2401="","","-"&amp;TRIM(RIGHT(SUBSTITUTE(TRIM(SUBSTITUTE($Q2401,CHAR(160)," "))," ",REPT(" ",60)),60)))&amp;IF($U2401="","","-"&amp;TRIM(RIGHT(SUBSTITUTE(TRIM(SUBSTITUTE($U2401,CHAR(160)," "))," ",REPT(" ",60)),60)))&amp;".jpg")</f>
        <v/>
      </c>
    </row>
    <row r="2402" ht="14" customHeight="1">
      <c r="O2402" s="196">
        <f>_xlfn.LET(_xlpm.d,_xlfn.XLOOKUP(M2402,'[1]Birth Dates'!$A:$A,'[1]Birth Dates'!$B:$B,"",0),IF(_xlpm.d=0,"",_xlpm.d))</f>
        <v/>
      </c>
      <c r="P2402" s="196">
        <f>IF(OR(O2402="",A2402="",NOT(ISNUMBER(O2402)),O2402&gt;A2402),"",DATEDIF(O2402,A2402,"Y")&amp;" years, "&amp;DATEDIF(O2402,A2402,"YM")&amp;" months, "&amp;DATEDIF(O2402,A2402,"MD")&amp;" days")</f>
        <v/>
      </c>
      <c r="S2402" s="196">
        <f>_xlfn.LET(_xlpm.d,_xlfn.XLOOKUP(Q2402,'[1]Birth Dates'!$A:$A,'[1]Birth Dates'!$B:$B,"",0),IF(_xlpm.d=0,"",_xlpm.d))</f>
        <v/>
      </c>
      <c r="T2402" s="196">
        <f>IF(OR(S2402="",A2402="",NOT(ISNUMBER(S2402)),S2402&gt;A2402),"",DATEDIF(S2402,A2402,"Y")&amp;" years, "&amp;DATEDIF(S2402,A2402,"YM")&amp;" months, "&amp;DATEDIF(S2402,A2402,"MD")&amp;" days")</f>
        <v/>
      </c>
      <c r="W2402" s="196">
        <f>_xlfn.LET(_xlpm.d,_xlfn.XLOOKUP(U2402,'[1]Birth Dates'!$A:$A,'[1]Birth Dates'!$B:$B,"",0),IF(_xlpm.d=0,"",_xlpm.d))</f>
        <v/>
      </c>
      <c r="X2402" s="196">
        <f>IF(OR(W2402="",A2402="",NOT(ISNUMBER(W2402)),W2402&gt;A2402),"",DATEDIF(W2402,A2402,"Y")&amp;" years, "&amp;DATEDIF(W2402,A2402,"YM")&amp;" months, "&amp;DATEDIF(W2402,A2402,"MD")&amp;" days")</f>
        <v/>
      </c>
      <c r="AR2402" s="175">
        <f>IF($B2402="","",TEXT($A2402,"yyyymmdd")&amp;"_P"&amp;$C2402&amp;"_C"&amp;$F2402&amp;"_"&amp;TRIM(RIGHT(SUBSTITUTE(TRIM(SUBSTITUTE($M2402,CHAR(160)," "))," ",REPT(" ",60)),60))&amp;IF($Q2402="","","-"&amp;TRIM(RIGHT(SUBSTITUTE(TRIM(SUBSTITUTE($Q2402,CHAR(160)," "))," ",REPT(" ",60)),60)))&amp;IF($U2402="","","-"&amp;TRIM(RIGHT(SUBSTITUTE(TRIM(SUBSTITUTE($U2402,CHAR(160)," "))," ",REPT(" ",60)),60)))&amp;".jpg")</f>
        <v/>
      </c>
    </row>
    <row r="2403" ht="14" customHeight="1">
      <c r="O2403" s="196">
        <f>_xlfn.LET(_xlpm.d,_xlfn.XLOOKUP(M2403,'[1]Birth Dates'!$A:$A,'[1]Birth Dates'!$B:$B,"",0),IF(_xlpm.d=0,"",_xlpm.d))</f>
        <v/>
      </c>
      <c r="P2403" s="196">
        <f>IF(OR(O2403="",A2403="",NOT(ISNUMBER(O2403)),O2403&gt;A2403),"",DATEDIF(O2403,A2403,"Y")&amp;" years, "&amp;DATEDIF(O2403,A2403,"YM")&amp;" months, "&amp;DATEDIF(O2403,A2403,"MD")&amp;" days")</f>
        <v/>
      </c>
      <c r="S2403" s="196">
        <f>_xlfn.LET(_xlpm.d,_xlfn.XLOOKUP(Q2403,'[1]Birth Dates'!$A:$A,'[1]Birth Dates'!$B:$B,"",0),IF(_xlpm.d=0,"",_xlpm.d))</f>
        <v/>
      </c>
      <c r="T2403" s="196">
        <f>IF(OR(S2403="",A2403="",NOT(ISNUMBER(S2403)),S2403&gt;A2403),"",DATEDIF(S2403,A2403,"Y")&amp;" years, "&amp;DATEDIF(S2403,A2403,"YM")&amp;" months, "&amp;DATEDIF(S2403,A2403,"MD")&amp;" days")</f>
        <v/>
      </c>
      <c r="W2403" s="196">
        <f>_xlfn.LET(_xlpm.d,_xlfn.XLOOKUP(U2403,'[1]Birth Dates'!$A:$A,'[1]Birth Dates'!$B:$B,"",0),IF(_xlpm.d=0,"",_xlpm.d))</f>
        <v/>
      </c>
      <c r="X2403" s="196">
        <f>IF(OR(W2403="",A2403="",NOT(ISNUMBER(W2403)),W2403&gt;A2403),"",DATEDIF(W2403,A2403,"Y")&amp;" years, "&amp;DATEDIF(W2403,A2403,"YM")&amp;" months, "&amp;DATEDIF(W2403,A2403,"MD")&amp;" days")</f>
        <v/>
      </c>
      <c r="AR2403" s="175">
        <f>IF($B2403="","",TEXT($A2403,"yyyymmdd")&amp;"_P"&amp;$C2403&amp;"_C"&amp;$F2403&amp;"_"&amp;TRIM(RIGHT(SUBSTITUTE(TRIM(SUBSTITUTE($M2403,CHAR(160)," "))," ",REPT(" ",60)),60))&amp;IF($Q2403="","","-"&amp;TRIM(RIGHT(SUBSTITUTE(TRIM(SUBSTITUTE($Q2403,CHAR(160)," "))," ",REPT(" ",60)),60)))&amp;IF($U2403="","","-"&amp;TRIM(RIGHT(SUBSTITUTE(TRIM(SUBSTITUTE($U2403,CHAR(160)," "))," ",REPT(" ",60)),60)))&amp;".jpg")</f>
        <v/>
      </c>
    </row>
    <row r="2404" ht="14" customHeight="1">
      <c r="O2404" s="196">
        <f>_xlfn.LET(_xlpm.d,_xlfn.XLOOKUP(M2404,'[1]Birth Dates'!$A:$A,'[1]Birth Dates'!$B:$B,"",0),IF(_xlpm.d=0,"",_xlpm.d))</f>
        <v/>
      </c>
      <c r="P2404" s="196">
        <f>IF(OR(O2404="",A2404="",NOT(ISNUMBER(O2404)),O2404&gt;A2404),"",DATEDIF(O2404,A2404,"Y")&amp;" years, "&amp;DATEDIF(O2404,A2404,"YM")&amp;" months, "&amp;DATEDIF(O2404,A2404,"MD")&amp;" days")</f>
        <v/>
      </c>
      <c r="S2404" s="196">
        <f>_xlfn.LET(_xlpm.d,_xlfn.XLOOKUP(Q2404,'[1]Birth Dates'!$A:$A,'[1]Birth Dates'!$B:$B,"",0),IF(_xlpm.d=0,"",_xlpm.d))</f>
        <v/>
      </c>
      <c r="T2404" s="196">
        <f>IF(OR(S2404="",A2404="",NOT(ISNUMBER(S2404)),S2404&gt;A2404),"",DATEDIF(S2404,A2404,"Y")&amp;" years, "&amp;DATEDIF(S2404,A2404,"YM")&amp;" months, "&amp;DATEDIF(S2404,A2404,"MD")&amp;" days")</f>
        <v/>
      </c>
      <c r="W2404" s="196">
        <f>_xlfn.LET(_xlpm.d,_xlfn.XLOOKUP(U2404,'[1]Birth Dates'!$A:$A,'[1]Birth Dates'!$B:$B,"",0),IF(_xlpm.d=0,"",_xlpm.d))</f>
        <v/>
      </c>
      <c r="X2404" s="196">
        <f>IF(OR(W2404="",A2404="",NOT(ISNUMBER(W2404)),W2404&gt;A2404),"",DATEDIF(W2404,A2404,"Y")&amp;" years, "&amp;DATEDIF(W2404,A2404,"YM")&amp;" months, "&amp;DATEDIF(W2404,A2404,"MD")&amp;" days")</f>
        <v/>
      </c>
      <c r="AR2404" s="175">
        <f>IF($B2404="","",TEXT($A2404,"yyyymmdd")&amp;"_P"&amp;$C2404&amp;"_C"&amp;$F2404&amp;"_"&amp;TRIM(RIGHT(SUBSTITUTE(TRIM(SUBSTITUTE($M2404,CHAR(160)," "))," ",REPT(" ",60)),60))&amp;IF($Q2404="","","-"&amp;TRIM(RIGHT(SUBSTITUTE(TRIM(SUBSTITUTE($Q2404,CHAR(160)," "))," ",REPT(" ",60)),60)))&amp;IF($U2404="","","-"&amp;TRIM(RIGHT(SUBSTITUTE(TRIM(SUBSTITUTE($U2404,CHAR(160)," "))," ",REPT(" ",60)),60)))&amp;".jpg")</f>
        <v/>
      </c>
    </row>
    <row r="2405" ht="14" customHeight="1">
      <c r="O2405" s="196">
        <f>_xlfn.LET(_xlpm.d,_xlfn.XLOOKUP(M2405,'[1]Birth Dates'!$A:$A,'[1]Birth Dates'!$B:$B,"",0),IF(_xlpm.d=0,"",_xlpm.d))</f>
        <v/>
      </c>
      <c r="P2405" s="196">
        <f>IF(OR(O2405="",A2405="",NOT(ISNUMBER(O2405)),O2405&gt;A2405),"",DATEDIF(O2405,A2405,"Y")&amp;" years, "&amp;DATEDIF(O2405,A2405,"YM")&amp;" months, "&amp;DATEDIF(O2405,A2405,"MD")&amp;" days")</f>
        <v/>
      </c>
      <c r="S2405" s="196">
        <f>_xlfn.LET(_xlpm.d,_xlfn.XLOOKUP(Q2405,'[1]Birth Dates'!$A:$A,'[1]Birth Dates'!$B:$B,"",0),IF(_xlpm.d=0,"",_xlpm.d))</f>
        <v/>
      </c>
      <c r="T2405" s="196">
        <f>IF(OR(S2405="",A2405="",NOT(ISNUMBER(S2405)),S2405&gt;A2405),"",DATEDIF(S2405,A2405,"Y")&amp;" years, "&amp;DATEDIF(S2405,A2405,"YM")&amp;" months, "&amp;DATEDIF(S2405,A2405,"MD")&amp;" days")</f>
        <v/>
      </c>
      <c r="W2405" s="196">
        <f>_xlfn.LET(_xlpm.d,_xlfn.XLOOKUP(U2405,'[1]Birth Dates'!$A:$A,'[1]Birth Dates'!$B:$B,"",0),IF(_xlpm.d=0,"",_xlpm.d))</f>
        <v/>
      </c>
      <c r="X2405" s="196">
        <f>IF(OR(W2405="",A2405="",NOT(ISNUMBER(W2405)),W2405&gt;A2405),"",DATEDIF(W2405,A2405,"Y")&amp;" years, "&amp;DATEDIF(W2405,A2405,"YM")&amp;" months, "&amp;DATEDIF(W2405,A2405,"MD")&amp;" days")</f>
        <v/>
      </c>
      <c r="AR2405" s="175">
        <f>IF($B2405="","",TEXT($A2405,"yyyymmdd")&amp;"_P"&amp;$C2405&amp;"_C"&amp;$F2405&amp;"_"&amp;TRIM(RIGHT(SUBSTITUTE(TRIM(SUBSTITUTE($M2405,CHAR(160)," "))," ",REPT(" ",60)),60))&amp;IF($Q2405="","","-"&amp;TRIM(RIGHT(SUBSTITUTE(TRIM(SUBSTITUTE($Q2405,CHAR(160)," "))," ",REPT(" ",60)),60)))&amp;IF($U2405="","","-"&amp;TRIM(RIGHT(SUBSTITUTE(TRIM(SUBSTITUTE($U2405,CHAR(160)," "))," ",REPT(" ",60)),60)))&amp;".jpg")</f>
        <v/>
      </c>
    </row>
    <row r="2406" ht="14" customHeight="1">
      <c r="O2406" s="196">
        <f>_xlfn.LET(_xlpm.d,_xlfn.XLOOKUP(M2406,'[1]Birth Dates'!$A:$A,'[1]Birth Dates'!$B:$B,"",0),IF(_xlpm.d=0,"",_xlpm.d))</f>
        <v/>
      </c>
      <c r="P2406" s="196">
        <f>IF(OR(O2406="",A2406="",NOT(ISNUMBER(O2406)),O2406&gt;A2406),"",DATEDIF(O2406,A2406,"Y")&amp;" years, "&amp;DATEDIF(O2406,A2406,"YM")&amp;" months, "&amp;DATEDIF(O2406,A2406,"MD")&amp;" days")</f>
        <v/>
      </c>
      <c r="S2406" s="196">
        <f>_xlfn.LET(_xlpm.d,_xlfn.XLOOKUP(Q2406,'[1]Birth Dates'!$A:$A,'[1]Birth Dates'!$B:$B,"",0),IF(_xlpm.d=0,"",_xlpm.d))</f>
        <v/>
      </c>
      <c r="T2406" s="196">
        <f>IF(OR(S2406="",A2406="",NOT(ISNUMBER(S2406)),S2406&gt;A2406),"",DATEDIF(S2406,A2406,"Y")&amp;" years, "&amp;DATEDIF(S2406,A2406,"YM")&amp;" months, "&amp;DATEDIF(S2406,A2406,"MD")&amp;" days")</f>
        <v/>
      </c>
      <c r="W2406" s="196">
        <f>_xlfn.LET(_xlpm.d,_xlfn.XLOOKUP(U2406,'[1]Birth Dates'!$A:$A,'[1]Birth Dates'!$B:$B,"",0),IF(_xlpm.d=0,"",_xlpm.d))</f>
        <v/>
      </c>
      <c r="X2406" s="196">
        <f>IF(OR(W2406="",A2406="",NOT(ISNUMBER(W2406)),W2406&gt;A2406),"",DATEDIF(W2406,A2406,"Y")&amp;" years, "&amp;DATEDIF(W2406,A2406,"YM")&amp;" months, "&amp;DATEDIF(W2406,A2406,"MD")&amp;" days")</f>
        <v/>
      </c>
      <c r="AR2406" s="175">
        <f>IF($B2406="","",TEXT($A2406,"yyyymmdd")&amp;"_P"&amp;$C2406&amp;"_C"&amp;$F2406&amp;"_"&amp;TRIM(RIGHT(SUBSTITUTE(TRIM(SUBSTITUTE($M2406,CHAR(160)," "))," ",REPT(" ",60)),60))&amp;IF($Q2406="","","-"&amp;TRIM(RIGHT(SUBSTITUTE(TRIM(SUBSTITUTE($Q2406,CHAR(160)," "))," ",REPT(" ",60)),60)))&amp;IF($U2406="","","-"&amp;TRIM(RIGHT(SUBSTITUTE(TRIM(SUBSTITUTE($U2406,CHAR(160)," "))," ",REPT(" ",60)),60)))&amp;".jpg")</f>
        <v/>
      </c>
    </row>
    <row r="2407" ht="14" customHeight="1">
      <c r="O2407" s="196">
        <f>_xlfn.LET(_xlpm.d,_xlfn.XLOOKUP(M2407,'[1]Birth Dates'!$A:$A,'[1]Birth Dates'!$B:$B,"",0),IF(_xlpm.d=0,"",_xlpm.d))</f>
        <v/>
      </c>
      <c r="P2407" s="196">
        <f>IF(OR(O2407="",A2407="",NOT(ISNUMBER(O2407)),O2407&gt;A2407),"",DATEDIF(O2407,A2407,"Y")&amp;" years, "&amp;DATEDIF(O2407,A2407,"YM")&amp;" months, "&amp;DATEDIF(O2407,A2407,"MD")&amp;" days")</f>
        <v/>
      </c>
      <c r="S2407" s="196">
        <f>_xlfn.LET(_xlpm.d,_xlfn.XLOOKUP(Q2407,'[1]Birth Dates'!$A:$A,'[1]Birth Dates'!$B:$B,"",0),IF(_xlpm.d=0,"",_xlpm.d))</f>
        <v/>
      </c>
      <c r="T2407" s="196">
        <f>IF(OR(S2407="",A2407="",NOT(ISNUMBER(S2407)),S2407&gt;A2407),"",DATEDIF(S2407,A2407,"Y")&amp;" years, "&amp;DATEDIF(S2407,A2407,"YM")&amp;" months, "&amp;DATEDIF(S2407,A2407,"MD")&amp;" days")</f>
        <v/>
      </c>
      <c r="W2407" s="196">
        <f>_xlfn.LET(_xlpm.d,_xlfn.XLOOKUP(U2407,'[1]Birth Dates'!$A:$A,'[1]Birth Dates'!$B:$B,"",0),IF(_xlpm.d=0,"",_xlpm.d))</f>
        <v/>
      </c>
      <c r="X2407" s="196">
        <f>IF(OR(W2407="",A2407="",NOT(ISNUMBER(W2407)),W2407&gt;A2407),"",DATEDIF(W2407,A2407,"Y")&amp;" years, "&amp;DATEDIF(W2407,A2407,"YM")&amp;" months, "&amp;DATEDIF(W2407,A2407,"MD")&amp;" days")</f>
        <v/>
      </c>
      <c r="AR2407" s="175">
        <f>IF($B2407="","",TEXT($A2407,"yyyymmdd")&amp;"_P"&amp;$C2407&amp;"_C"&amp;$F2407&amp;"_"&amp;TRIM(RIGHT(SUBSTITUTE(TRIM(SUBSTITUTE($M2407,CHAR(160)," "))," ",REPT(" ",60)),60))&amp;IF($Q2407="","","-"&amp;TRIM(RIGHT(SUBSTITUTE(TRIM(SUBSTITUTE($Q2407,CHAR(160)," "))," ",REPT(" ",60)),60)))&amp;IF($U2407="","","-"&amp;TRIM(RIGHT(SUBSTITUTE(TRIM(SUBSTITUTE($U2407,CHAR(160)," "))," ",REPT(" ",60)),60)))&amp;".jpg")</f>
        <v/>
      </c>
    </row>
    <row r="2408" ht="14" customHeight="1">
      <c r="O2408" s="196">
        <f>_xlfn.LET(_xlpm.d,_xlfn.XLOOKUP(M2408,'[1]Birth Dates'!$A:$A,'[1]Birth Dates'!$B:$B,"",0),IF(_xlpm.d=0,"",_xlpm.d))</f>
        <v/>
      </c>
      <c r="P2408" s="196">
        <f>IF(OR(O2408="",A2408="",NOT(ISNUMBER(O2408)),O2408&gt;A2408),"",DATEDIF(O2408,A2408,"Y")&amp;" years, "&amp;DATEDIF(O2408,A2408,"YM")&amp;" months, "&amp;DATEDIF(O2408,A2408,"MD")&amp;" days")</f>
        <v/>
      </c>
      <c r="S2408" s="196">
        <f>_xlfn.LET(_xlpm.d,_xlfn.XLOOKUP(Q2408,'[1]Birth Dates'!$A:$A,'[1]Birth Dates'!$B:$B,"",0),IF(_xlpm.d=0,"",_xlpm.d))</f>
        <v/>
      </c>
      <c r="T2408" s="196">
        <f>IF(OR(S2408="",A2408="",NOT(ISNUMBER(S2408)),S2408&gt;A2408),"",DATEDIF(S2408,A2408,"Y")&amp;" years, "&amp;DATEDIF(S2408,A2408,"YM")&amp;" months, "&amp;DATEDIF(S2408,A2408,"MD")&amp;" days")</f>
        <v/>
      </c>
      <c r="W2408" s="196">
        <f>_xlfn.LET(_xlpm.d,_xlfn.XLOOKUP(U2408,'[1]Birth Dates'!$A:$A,'[1]Birth Dates'!$B:$B,"",0),IF(_xlpm.d=0,"",_xlpm.d))</f>
        <v/>
      </c>
      <c r="X2408" s="196">
        <f>IF(OR(W2408="",A2408="",NOT(ISNUMBER(W2408)),W2408&gt;A2408),"",DATEDIF(W2408,A2408,"Y")&amp;" years, "&amp;DATEDIF(W2408,A2408,"YM")&amp;" months, "&amp;DATEDIF(W2408,A2408,"MD")&amp;" days")</f>
        <v/>
      </c>
      <c r="AR2408" s="175">
        <f>IF($B2408="","",TEXT($A2408,"yyyymmdd")&amp;"_P"&amp;$C2408&amp;"_C"&amp;$F2408&amp;"_"&amp;TRIM(RIGHT(SUBSTITUTE(TRIM(SUBSTITUTE($M2408,CHAR(160)," "))," ",REPT(" ",60)),60))&amp;IF($Q2408="","","-"&amp;TRIM(RIGHT(SUBSTITUTE(TRIM(SUBSTITUTE($Q2408,CHAR(160)," "))," ",REPT(" ",60)),60)))&amp;IF($U2408="","","-"&amp;TRIM(RIGHT(SUBSTITUTE(TRIM(SUBSTITUTE($U2408,CHAR(160)," "))," ",REPT(" ",60)),60)))&amp;".jpg")</f>
        <v/>
      </c>
    </row>
    <row r="2409" ht="14" customHeight="1">
      <c r="O2409" s="196">
        <f>_xlfn.LET(_xlpm.d,_xlfn.XLOOKUP(M2409,'[1]Birth Dates'!$A:$A,'[1]Birth Dates'!$B:$B,"",0),IF(_xlpm.d=0,"",_xlpm.d))</f>
        <v/>
      </c>
      <c r="P2409" s="196">
        <f>IF(OR(O2409="",A2409="",NOT(ISNUMBER(O2409)),O2409&gt;A2409),"",DATEDIF(O2409,A2409,"Y")&amp;" years, "&amp;DATEDIF(O2409,A2409,"YM")&amp;" months, "&amp;DATEDIF(O2409,A2409,"MD")&amp;" days")</f>
        <v/>
      </c>
      <c r="S2409" s="196">
        <f>_xlfn.LET(_xlpm.d,_xlfn.XLOOKUP(Q2409,'[1]Birth Dates'!$A:$A,'[1]Birth Dates'!$B:$B,"",0),IF(_xlpm.d=0,"",_xlpm.d))</f>
        <v/>
      </c>
      <c r="T2409" s="196">
        <f>IF(OR(S2409="",A2409="",NOT(ISNUMBER(S2409)),S2409&gt;A2409),"",DATEDIF(S2409,A2409,"Y")&amp;" years, "&amp;DATEDIF(S2409,A2409,"YM")&amp;" months, "&amp;DATEDIF(S2409,A2409,"MD")&amp;" days")</f>
        <v/>
      </c>
      <c r="W2409" s="196">
        <f>_xlfn.LET(_xlpm.d,_xlfn.XLOOKUP(U2409,'[1]Birth Dates'!$A:$A,'[1]Birth Dates'!$B:$B,"",0),IF(_xlpm.d=0,"",_xlpm.d))</f>
        <v/>
      </c>
      <c r="X2409" s="196">
        <f>IF(OR(W2409="",A2409="",NOT(ISNUMBER(W2409)),W2409&gt;A2409),"",DATEDIF(W2409,A2409,"Y")&amp;" years, "&amp;DATEDIF(W2409,A2409,"YM")&amp;" months, "&amp;DATEDIF(W2409,A2409,"MD")&amp;" days")</f>
        <v/>
      </c>
      <c r="AR2409" s="175">
        <f>IF($B2409="","",TEXT($A2409,"yyyymmdd")&amp;"_P"&amp;$C2409&amp;"_C"&amp;$F2409&amp;"_"&amp;TRIM(RIGHT(SUBSTITUTE(TRIM(SUBSTITUTE($M2409,CHAR(160)," "))," ",REPT(" ",60)),60))&amp;IF($Q2409="","","-"&amp;TRIM(RIGHT(SUBSTITUTE(TRIM(SUBSTITUTE($Q2409,CHAR(160)," "))," ",REPT(" ",60)),60)))&amp;IF($U2409="","","-"&amp;TRIM(RIGHT(SUBSTITUTE(TRIM(SUBSTITUTE($U2409,CHAR(160)," "))," ",REPT(" ",60)),60)))&amp;".jpg")</f>
        <v/>
      </c>
    </row>
    <row r="2410" ht="14" customHeight="1">
      <c r="O2410" s="196">
        <f>_xlfn.LET(_xlpm.d,_xlfn.XLOOKUP(M2410,'[1]Birth Dates'!$A:$A,'[1]Birth Dates'!$B:$B,"",0),IF(_xlpm.d=0,"",_xlpm.d))</f>
        <v/>
      </c>
      <c r="P2410" s="196">
        <f>IF(OR(O2410="",A2410="",NOT(ISNUMBER(O2410)),O2410&gt;A2410),"",DATEDIF(O2410,A2410,"Y")&amp;" years, "&amp;DATEDIF(O2410,A2410,"YM")&amp;" months, "&amp;DATEDIF(O2410,A2410,"MD")&amp;" days")</f>
        <v/>
      </c>
      <c r="S2410" s="196">
        <f>_xlfn.LET(_xlpm.d,_xlfn.XLOOKUP(Q2410,'[1]Birth Dates'!$A:$A,'[1]Birth Dates'!$B:$B,"",0),IF(_xlpm.d=0,"",_xlpm.d))</f>
        <v/>
      </c>
      <c r="T2410" s="196">
        <f>IF(OR(S2410="",A2410="",NOT(ISNUMBER(S2410)),S2410&gt;A2410),"",DATEDIF(S2410,A2410,"Y")&amp;" years, "&amp;DATEDIF(S2410,A2410,"YM")&amp;" months, "&amp;DATEDIF(S2410,A2410,"MD")&amp;" days")</f>
        <v/>
      </c>
      <c r="W2410" s="196">
        <f>_xlfn.LET(_xlpm.d,_xlfn.XLOOKUP(U2410,'[1]Birth Dates'!$A:$A,'[1]Birth Dates'!$B:$B,"",0),IF(_xlpm.d=0,"",_xlpm.d))</f>
        <v/>
      </c>
      <c r="X2410" s="196">
        <f>IF(OR(W2410="",A2410="",NOT(ISNUMBER(W2410)),W2410&gt;A2410),"",DATEDIF(W2410,A2410,"Y")&amp;" years, "&amp;DATEDIF(W2410,A2410,"YM")&amp;" months, "&amp;DATEDIF(W2410,A2410,"MD")&amp;" days")</f>
        <v/>
      </c>
      <c r="AR2410" s="175">
        <f>IF($B2410="","",TEXT($A2410,"yyyymmdd")&amp;"_P"&amp;$C2410&amp;"_C"&amp;$F2410&amp;"_"&amp;TRIM(RIGHT(SUBSTITUTE(TRIM(SUBSTITUTE($M2410,CHAR(160)," "))," ",REPT(" ",60)),60))&amp;IF($Q2410="","","-"&amp;TRIM(RIGHT(SUBSTITUTE(TRIM(SUBSTITUTE($Q2410,CHAR(160)," "))," ",REPT(" ",60)),60)))&amp;IF($U2410="","","-"&amp;TRIM(RIGHT(SUBSTITUTE(TRIM(SUBSTITUTE($U2410,CHAR(160)," "))," ",REPT(" ",60)),60)))&amp;".jpg")</f>
        <v/>
      </c>
    </row>
    <row r="2411" ht="14" customHeight="1">
      <c r="O2411" s="196">
        <f>_xlfn.LET(_xlpm.d,_xlfn.XLOOKUP(M2411,'[1]Birth Dates'!$A:$A,'[1]Birth Dates'!$B:$B,"",0),IF(_xlpm.d=0,"",_xlpm.d))</f>
        <v/>
      </c>
      <c r="P2411" s="196">
        <f>IF(OR(O2411="",A2411="",NOT(ISNUMBER(O2411)),O2411&gt;A2411),"",DATEDIF(O2411,A2411,"Y")&amp;" years, "&amp;DATEDIF(O2411,A2411,"YM")&amp;" months, "&amp;DATEDIF(O2411,A2411,"MD")&amp;" days")</f>
        <v/>
      </c>
      <c r="S2411" s="196">
        <f>_xlfn.LET(_xlpm.d,_xlfn.XLOOKUP(Q2411,'[1]Birth Dates'!$A:$A,'[1]Birth Dates'!$B:$B,"",0),IF(_xlpm.d=0,"",_xlpm.d))</f>
        <v/>
      </c>
      <c r="T2411" s="196">
        <f>IF(OR(S2411="",A2411="",NOT(ISNUMBER(S2411)),S2411&gt;A2411),"",DATEDIF(S2411,A2411,"Y")&amp;" years, "&amp;DATEDIF(S2411,A2411,"YM")&amp;" months, "&amp;DATEDIF(S2411,A2411,"MD")&amp;" days")</f>
        <v/>
      </c>
      <c r="W2411" s="196">
        <f>_xlfn.LET(_xlpm.d,_xlfn.XLOOKUP(U2411,'[1]Birth Dates'!$A:$A,'[1]Birth Dates'!$B:$B,"",0),IF(_xlpm.d=0,"",_xlpm.d))</f>
        <v/>
      </c>
      <c r="X2411" s="196">
        <f>IF(OR(W2411="",A2411="",NOT(ISNUMBER(W2411)),W2411&gt;A2411),"",DATEDIF(W2411,A2411,"Y")&amp;" years, "&amp;DATEDIF(W2411,A2411,"YM")&amp;" months, "&amp;DATEDIF(W2411,A2411,"MD")&amp;" days")</f>
        <v/>
      </c>
      <c r="AR2411" s="175">
        <f>IF($B2411="","",TEXT($A2411,"yyyymmdd")&amp;"_P"&amp;$C2411&amp;"_C"&amp;$F2411&amp;"_"&amp;TRIM(RIGHT(SUBSTITUTE(TRIM(SUBSTITUTE($M2411,CHAR(160)," "))," ",REPT(" ",60)),60))&amp;IF($Q2411="","","-"&amp;TRIM(RIGHT(SUBSTITUTE(TRIM(SUBSTITUTE($Q2411,CHAR(160)," "))," ",REPT(" ",60)),60)))&amp;IF($U2411="","","-"&amp;TRIM(RIGHT(SUBSTITUTE(TRIM(SUBSTITUTE($U2411,CHAR(160)," "))," ",REPT(" ",60)),60)))&amp;".jpg")</f>
        <v/>
      </c>
    </row>
    <row r="2412" ht="14" customHeight="1">
      <c r="O2412" s="196">
        <f>_xlfn.LET(_xlpm.d,_xlfn.XLOOKUP(M2412,'[1]Birth Dates'!$A:$A,'[1]Birth Dates'!$B:$B,"",0),IF(_xlpm.d=0,"",_xlpm.d))</f>
        <v/>
      </c>
      <c r="P2412" s="196">
        <f>IF(OR(O2412="",A2412="",NOT(ISNUMBER(O2412)),O2412&gt;A2412),"",DATEDIF(O2412,A2412,"Y")&amp;" years, "&amp;DATEDIF(O2412,A2412,"YM")&amp;" months, "&amp;DATEDIF(O2412,A2412,"MD")&amp;" days")</f>
        <v/>
      </c>
      <c r="S2412" s="196">
        <f>_xlfn.LET(_xlpm.d,_xlfn.XLOOKUP(Q2412,'[1]Birth Dates'!$A:$A,'[1]Birth Dates'!$B:$B,"",0),IF(_xlpm.d=0,"",_xlpm.d))</f>
        <v/>
      </c>
      <c r="T2412" s="196">
        <f>IF(OR(S2412="",A2412="",NOT(ISNUMBER(S2412)),S2412&gt;A2412),"",DATEDIF(S2412,A2412,"Y")&amp;" years, "&amp;DATEDIF(S2412,A2412,"YM")&amp;" months, "&amp;DATEDIF(S2412,A2412,"MD")&amp;" days")</f>
        <v/>
      </c>
      <c r="W2412" s="196">
        <f>_xlfn.LET(_xlpm.d,_xlfn.XLOOKUP(U2412,'[1]Birth Dates'!$A:$A,'[1]Birth Dates'!$B:$B,"",0),IF(_xlpm.d=0,"",_xlpm.d))</f>
        <v/>
      </c>
      <c r="X2412" s="196">
        <f>IF(OR(W2412="",A2412="",NOT(ISNUMBER(W2412)),W2412&gt;A2412),"",DATEDIF(W2412,A2412,"Y")&amp;" years, "&amp;DATEDIF(W2412,A2412,"YM")&amp;" months, "&amp;DATEDIF(W2412,A2412,"MD")&amp;" days")</f>
        <v/>
      </c>
      <c r="AR2412" s="175">
        <f>IF($B2412="","",TEXT($A2412,"yyyymmdd")&amp;"_P"&amp;$C2412&amp;"_C"&amp;$F2412&amp;"_"&amp;TRIM(RIGHT(SUBSTITUTE(TRIM(SUBSTITUTE($M2412,CHAR(160)," "))," ",REPT(" ",60)),60))&amp;IF($Q2412="","","-"&amp;TRIM(RIGHT(SUBSTITUTE(TRIM(SUBSTITUTE($Q2412,CHAR(160)," "))," ",REPT(" ",60)),60)))&amp;IF($U2412="","","-"&amp;TRIM(RIGHT(SUBSTITUTE(TRIM(SUBSTITUTE($U2412,CHAR(160)," "))," ",REPT(" ",60)),60)))&amp;".jpg")</f>
        <v/>
      </c>
    </row>
    <row r="2413" ht="14" customHeight="1">
      <c r="O2413" s="196">
        <f>_xlfn.LET(_xlpm.d,_xlfn.XLOOKUP(M2413,'[1]Birth Dates'!$A:$A,'[1]Birth Dates'!$B:$B,"",0),IF(_xlpm.d=0,"",_xlpm.d))</f>
        <v/>
      </c>
      <c r="P2413" s="196">
        <f>IF(OR(O2413="",A2413="",NOT(ISNUMBER(O2413)),O2413&gt;A2413),"",DATEDIF(O2413,A2413,"Y")&amp;" years, "&amp;DATEDIF(O2413,A2413,"YM")&amp;" months, "&amp;DATEDIF(O2413,A2413,"MD")&amp;" days")</f>
        <v/>
      </c>
      <c r="S2413" s="196">
        <f>_xlfn.LET(_xlpm.d,_xlfn.XLOOKUP(Q2413,'[1]Birth Dates'!$A:$A,'[1]Birth Dates'!$B:$B,"",0),IF(_xlpm.d=0,"",_xlpm.d))</f>
        <v/>
      </c>
      <c r="T2413" s="196">
        <f>IF(OR(S2413="",A2413="",NOT(ISNUMBER(S2413)),S2413&gt;A2413),"",DATEDIF(S2413,A2413,"Y")&amp;" years, "&amp;DATEDIF(S2413,A2413,"YM")&amp;" months, "&amp;DATEDIF(S2413,A2413,"MD")&amp;" days")</f>
        <v/>
      </c>
      <c r="W2413" s="196">
        <f>_xlfn.LET(_xlpm.d,_xlfn.XLOOKUP(U2413,'[1]Birth Dates'!$A:$A,'[1]Birth Dates'!$B:$B,"",0),IF(_xlpm.d=0,"",_xlpm.d))</f>
        <v/>
      </c>
      <c r="X2413" s="196">
        <f>IF(OR(W2413="",A2413="",NOT(ISNUMBER(W2413)),W2413&gt;A2413),"",DATEDIF(W2413,A2413,"Y")&amp;" years, "&amp;DATEDIF(W2413,A2413,"YM")&amp;" months, "&amp;DATEDIF(W2413,A2413,"MD")&amp;" days")</f>
        <v/>
      </c>
      <c r="AR2413" s="226">
        <f>IF($B2413="","",TEXT($A2413,"yyyymmdd")&amp;"_P"&amp;$C2413&amp;"_C"&amp;$F2413&amp;"_"&amp;TRIM(RIGHT(SUBSTITUTE(TRIM(SUBSTITUTE($M2413,CHAR(160)," "))," ",REPT(" ",60)),60))&amp;IF($Q2413="","","-"&amp;TRIM(RIGHT(SUBSTITUTE(TRIM(SUBSTITUTE($Q2413,CHAR(160)," "))," ",REPT(" ",60)),60)))&amp;IF($U2413="","","-"&amp;TRIM(RIGHT(SUBSTITUTE(TRIM(SUBSTITUTE($U2413,CHAR(160)," "))," ",REPT(" ",60)),60)))&amp;".jpg")</f>
        <v/>
      </c>
    </row>
    <row r="2414" ht="14" customHeight="1">
      <c r="O2414" s="196">
        <f>_xlfn.LET(_xlpm.d,_xlfn.XLOOKUP(M2414,'[1]Birth Dates'!$A:$A,'[1]Birth Dates'!$B:$B,"",0),IF(_xlpm.d=0,"",_xlpm.d))</f>
        <v/>
      </c>
      <c r="P2414" s="196">
        <f>IF(OR(O2414="",A2414="",NOT(ISNUMBER(O2414)),O2414&gt;A2414),"",DATEDIF(O2414,A2414,"Y")&amp;" years, "&amp;DATEDIF(O2414,A2414,"YM")&amp;" months, "&amp;DATEDIF(O2414,A2414,"MD")&amp;" days")</f>
        <v/>
      </c>
      <c r="S2414" s="196">
        <f>_xlfn.LET(_xlpm.d,_xlfn.XLOOKUP(Q2414,'[1]Birth Dates'!$A:$A,'[1]Birth Dates'!$B:$B,"",0),IF(_xlpm.d=0,"",_xlpm.d))</f>
        <v/>
      </c>
      <c r="T2414" s="196">
        <f>IF(OR(S2414="",A2414="",NOT(ISNUMBER(S2414)),S2414&gt;A2414),"",DATEDIF(S2414,A2414,"Y")&amp;" years, "&amp;DATEDIF(S2414,A2414,"YM")&amp;" months, "&amp;DATEDIF(S2414,A2414,"MD")&amp;" days")</f>
        <v/>
      </c>
      <c r="W2414" s="196">
        <f>_xlfn.LET(_xlpm.d,_xlfn.XLOOKUP(U2414,'[1]Birth Dates'!$A:$A,'[1]Birth Dates'!$B:$B,"",0),IF(_xlpm.d=0,"",_xlpm.d))</f>
        <v/>
      </c>
      <c r="X2414" s="196">
        <f>IF(OR(W2414="",A2414="",NOT(ISNUMBER(W2414)),W2414&gt;A2414),"",DATEDIF(W2414,A2414,"Y")&amp;" years, "&amp;DATEDIF(W2414,A2414,"YM")&amp;" months, "&amp;DATEDIF(W2414,A2414,"MD")&amp;" days")</f>
        <v/>
      </c>
      <c r="AR2414" s="175">
        <f>IF($B2414="","",TEXT($A2414,"yyyymmdd")&amp;"_P"&amp;$C2414&amp;"_C"&amp;$F2414&amp;"_"&amp;TRIM(RIGHT(SUBSTITUTE(TRIM(SUBSTITUTE($M2414,CHAR(160)," "))," ",REPT(" ",60)),60))&amp;IF($Q2414="","","-"&amp;TRIM(RIGHT(SUBSTITUTE(TRIM(SUBSTITUTE($Q2414,CHAR(160)," "))," ",REPT(" ",60)),60)))&amp;IF($U2414="","","-"&amp;TRIM(RIGHT(SUBSTITUTE(TRIM(SUBSTITUTE($U2414,CHAR(160)," "))," ",REPT(" ",60)),60)))&amp;".jpg")</f>
        <v/>
      </c>
    </row>
    <row r="2415" ht="14" customHeight="1">
      <c r="O2415" s="196">
        <f>_xlfn.LET(_xlpm.d,_xlfn.XLOOKUP(M2415,'[1]Birth Dates'!$A:$A,'[1]Birth Dates'!$B:$B,"",0),IF(_xlpm.d=0,"",_xlpm.d))</f>
        <v/>
      </c>
      <c r="P2415" s="196">
        <f>IF(OR(O2415="",A2415="",NOT(ISNUMBER(O2415)),O2415&gt;A2415),"",DATEDIF(O2415,A2415,"Y")&amp;" years, "&amp;DATEDIF(O2415,A2415,"YM")&amp;" months, "&amp;DATEDIF(O2415,A2415,"MD")&amp;" days")</f>
        <v/>
      </c>
      <c r="S2415" s="196">
        <f>_xlfn.LET(_xlpm.d,_xlfn.XLOOKUP(Q2415,'[1]Birth Dates'!$A:$A,'[1]Birth Dates'!$B:$B,"",0),IF(_xlpm.d=0,"",_xlpm.d))</f>
        <v/>
      </c>
      <c r="T2415" s="196">
        <f>IF(OR(S2415="",A2415="",NOT(ISNUMBER(S2415)),S2415&gt;A2415),"",DATEDIF(S2415,A2415,"Y")&amp;" years, "&amp;DATEDIF(S2415,A2415,"YM")&amp;" months, "&amp;DATEDIF(S2415,A2415,"MD")&amp;" days")</f>
        <v/>
      </c>
      <c r="W2415" s="196">
        <f>_xlfn.LET(_xlpm.d,_xlfn.XLOOKUP(U2415,'[1]Birth Dates'!$A:$A,'[1]Birth Dates'!$B:$B,"",0),IF(_xlpm.d=0,"",_xlpm.d))</f>
        <v/>
      </c>
      <c r="X2415" s="196">
        <f>IF(OR(W2415="",A2415="",NOT(ISNUMBER(W2415)),W2415&gt;A2415),"",DATEDIF(W2415,A2415,"Y")&amp;" years, "&amp;DATEDIF(W2415,A2415,"YM")&amp;" months, "&amp;DATEDIF(W2415,A2415,"MD")&amp;" days")</f>
        <v/>
      </c>
      <c r="AR2415" s="175">
        <f>IF($B2415="","",TEXT($A2415,"yyyymmdd")&amp;"_P"&amp;$C2415&amp;"_C"&amp;$F2415&amp;"_"&amp;TRIM(RIGHT(SUBSTITUTE(TRIM(SUBSTITUTE($M2415,CHAR(160)," "))," ",REPT(" ",60)),60))&amp;IF($Q2415="","","-"&amp;TRIM(RIGHT(SUBSTITUTE(TRIM(SUBSTITUTE($Q2415,CHAR(160)," "))," ",REPT(" ",60)),60)))&amp;IF($U2415="","","-"&amp;TRIM(RIGHT(SUBSTITUTE(TRIM(SUBSTITUTE($U2415,CHAR(160)," "))," ",REPT(" ",60)),60)))&amp;".jpg")</f>
        <v/>
      </c>
    </row>
    <row r="2416" ht="14" customHeight="1">
      <c r="O2416" s="196">
        <f>_xlfn.LET(_xlpm.d,_xlfn.XLOOKUP(M2416,'[1]Birth Dates'!$A:$A,'[1]Birth Dates'!$B:$B,"",0),IF(_xlpm.d=0,"",_xlpm.d))</f>
        <v/>
      </c>
      <c r="P2416" s="196">
        <f>IF(OR(O2416="",A2416="",NOT(ISNUMBER(O2416)),O2416&gt;A2416),"",DATEDIF(O2416,A2416,"Y")&amp;" years, "&amp;DATEDIF(O2416,A2416,"YM")&amp;" months, "&amp;DATEDIF(O2416,A2416,"MD")&amp;" days")</f>
        <v/>
      </c>
      <c r="S2416" s="196">
        <f>_xlfn.LET(_xlpm.d,_xlfn.XLOOKUP(Q2416,'[1]Birth Dates'!$A:$A,'[1]Birth Dates'!$B:$B,"",0),IF(_xlpm.d=0,"",_xlpm.d))</f>
        <v/>
      </c>
      <c r="T2416" s="196">
        <f>IF(OR(S2416="",A2416="",NOT(ISNUMBER(S2416)),S2416&gt;A2416),"",DATEDIF(S2416,A2416,"Y")&amp;" years, "&amp;DATEDIF(S2416,A2416,"YM")&amp;" months, "&amp;DATEDIF(S2416,A2416,"MD")&amp;" days")</f>
        <v/>
      </c>
      <c r="W2416" s="196">
        <f>_xlfn.LET(_xlpm.d,_xlfn.XLOOKUP(U2416,'[1]Birth Dates'!$A:$A,'[1]Birth Dates'!$B:$B,"",0),IF(_xlpm.d=0,"",_xlpm.d))</f>
        <v/>
      </c>
      <c r="X2416" s="196">
        <f>IF(OR(W2416="",A2416="",NOT(ISNUMBER(W2416)),W2416&gt;A2416),"",DATEDIF(W2416,A2416,"Y")&amp;" years, "&amp;DATEDIF(W2416,A2416,"YM")&amp;" months, "&amp;DATEDIF(W2416,A2416,"MD")&amp;" days")</f>
        <v/>
      </c>
      <c r="AR2416" s="175">
        <f>IF($B2416="","",TEXT($A2416,"yyyymmdd")&amp;"_P"&amp;$C2416&amp;"_C"&amp;$F2416&amp;"_"&amp;TRIM(RIGHT(SUBSTITUTE(TRIM(SUBSTITUTE($M2416,CHAR(160)," "))," ",REPT(" ",60)),60))&amp;IF($Q2416="","","-"&amp;TRIM(RIGHT(SUBSTITUTE(TRIM(SUBSTITUTE($Q2416,CHAR(160)," "))," ",REPT(" ",60)),60)))&amp;IF($U2416="","","-"&amp;TRIM(RIGHT(SUBSTITUTE(TRIM(SUBSTITUTE($U2416,CHAR(160)," "))," ",REPT(" ",60)),60)))&amp;".jpg")</f>
        <v/>
      </c>
    </row>
    <row r="2417" ht="14" customHeight="1">
      <c r="O2417" s="196">
        <f>_xlfn.LET(_xlpm.d,_xlfn.XLOOKUP(M2417,'[1]Birth Dates'!$A:$A,'[1]Birth Dates'!$B:$B,"",0),IF(_xlpm.d=0,"",_xlpm.d))</f>
        <v/>
      </c>
      <c r="P2417" s="196">
        <f>IF(OR(O2417="",A2417="",NOT(ISNUMBER(O2417)),O2417&gt;A2417),"",DATEDIF(O2417,A2417,"Y")&amp;" years, "&amp;DATEDIF(O2417,A2417,"YM")&amp;" months, "&amp;DATEDIF(O2417,A2417,"MD")&amp;" days")</f>
        <v/>
      </c>
      <c r="S2417" s="196">
        <f>_xlfn.LET(_xlpm.d,_xlfn.XLOOKUP(Q2417,'[1]Birth Dates'!$A:$A,'[1]Birth Dates'!$B:$B,"",0),IF(_xlpm.d=0,"",_xlpm.d))</f>
        <v/>
      </c>
      <c r="T2417" s="196">
        <f>IF(OR(S2417="",A2417="",NOT(ISNUMBER(S2417)),S2417&gt;A2417),"",DATEDIF(S2417,A2417,"Y")&amp;" years, "&amp;DATEDIF(S2417,A2417,"YM")&amp;" months, "&amp;DATEDIF(S2417,A2417,"MD")&amp;" days")</f>
        <v/>
      </c>
      <c r="W2417" s="196">
        <f>_xlfn.LET(_xlpm.d,_xlfn.XLOOKUP(U2417,'[1]Birth Dates'!$A:$A,'[1]Birth Dates'!$B:$B,"",0),IF(_xlpm.d=0,"",_xlpm.d))</f>
        <v/>
      </c>
      <c r="X2417" s="196">
        <f>IF(OR(W2417="",A2417="",NOT(ISNUMBER(W2417)),W2417&gt;A2417),"",DATEDIF(W2417,A2417,"Y")&amp;" years, "&amp;DATEDIF(W2417,A2417,"YM")&amp;" months, "&amp;DATEDIF(W2417,A2417,"MD")&amp;" days")</f>
        <v/>
      </c>
      <c r="AR2417" s="175">
        <f>IF($B2417="","",TEXT($A2417,"yyyymmdd")&amp;"_P"&amp;$C2417&amp;"_C"&amp;$F2417&amp;"_"&amp;TRIM(RIGHT(SUBSTITUTE(TRIM(SUBSTITUTE($M2417,CHAR(160)," "))," ",REPT(" ",60)),60))&amp;IF($Q2417="","","-"&amp;TRIM(RIGHT(SUBSTITUTE(TRIM(SUBSTITUTE($Q2417,CHAR(160)," "))," ",REPT(" ",60)),60)))&amp;IF($U2417="","","-"&amp;TRIM(RIGHT(SUBSTITUTE(TRIM(SUBSTITUTE($U2417,CHAR(160)," "))," ",REPT(" ",60)),60)))&amp;".jpg")</f>
        <v/>
      </c>
    </row>
    <row r="2418" ht="14" customHeight="1">
      <c r="O2418" s="196">
        <f>_xlfn.LET(_xlpm.d,_xlfn.XLOOKUP(M2418,'[1]Birth Dates'!$A:$A,'[1]Birth Dates'!$B:$B,"",0),IF(_xlpm.d=0,"",_xlpm.d))</f>
        <v/>
      </c>
      <c r="P2418" s="196">
        <f>IF(OR(O2418="",A2418="",NOT(ISNUMBER(O2418)),O2418&gt;A2418),"",DATEDIF(O2418,A2418,"Y")&amp;" years, "&amp;DATEDIF(O2418,A2418,"YM")&amp;" months, "&amp;DATEDIF(O2418,A2418,"MD")&amp;" days")</f>
        <v/>
      </c>
      <c r="S2418" s="196">
        <f>_xlfn.LET(_xlpm.d,_xlfn.XLOOKUP(Q2418,'[1]Birth Dates'!$A:$A,'[1]Birth Dates'!$B:$B,"",0),IF(_xlpm.d=0,"",_xlpm.d))</f>
        <v/>
      </c>
      <c r="T2418" s="196">
        <f>IF(OR(S2418="",A2418="",NOT(ISNUMBER(S2418)),S2418&gt;A2418),"",DATEDIF(S2418,A2418,"Y")&amp;" years, "&amp;DATEDIF(S2418,A2418,"YM")&amp;" months, "&amp;DATEDIF(S2418,A2418,"MD")&amp;" days")</f>
        <v/>
      </c>
      <c r="W2418" s="196">
        <f>_xlfn.LET(_xlpm.d,_xlfn.XLOOKUP(U2418,'[1]Birth Dates'!$A:$A,'[1]Birth Dates'!$B:$B,"",0),IF(_xlpm.d=0,"",_xlpm.d))</f>
        <v/>
      </c>
      <c r="X2418" s="196">
        <f>IF(OR(W2418="",A2418="",NOT(ISNUMBER(W2418)),W2418&gt;A2418),"",DATEDIF(W2418,A2418,"Y")&amp;" years, "&amp;DATEDIF(W2418,A2418,"YM")&amp;" months, "&amp;DATEDIF(W2418,A2418,"MD")&amp;" days")</f>
        <v/>
      </c>
      <c r="AR2418" s="175">
        <f>IF($B2418="","",TEXT($A2418,"yyyymmdd")&amp;"_P"&amp;$C2418&amp;"_C"&amp;$F2418&amp;"_"&amp;TRIM(RIGHT(SUBSTITUTE(TRIM(SUBSTITUTE($M2418,CHAR(160)," "))," ",REPT(" ",60)),60))&amp;IF($Q2418="","","-"&amp;TRIM(RIGHT(SUBSTITUTE(TRIM(SUBSTITUTE($Q2418,CHAR(160)," "))," ",REPT(" ",60)),60)))&amp;IF($U2418="","","-"&amp;TRIM(RIGHT(SUBSTITUTE(TRIM(SUBSTITUTE($U2418,CHAR(160)," "))," ",REPT(" ",60)),60)))&amp;".jpg")</f>
        <v/>
      </c>
    </row>
    <row r="2419" ht="14" customHeight="1">
      <c r="O2419" s="196">
        <f>_xlfn.LET(_xlpm.d,_xlfn.XLOOKUP(M2419,'[1]Birth Dates'!$A:$A,'[1]Birth Dates'!$B:$B,"",0),IF(_xlpm.d=0,"",_xlpm.d))</f>
        <v/>
      </c>
      <c r="P2419" s="196">
        <f>IF(OR(O2419="",A2419="",NOT(ISNUMBER(O2419)),O2419&gt;A2419),"",DATEDIF(O2419,A2419,"Y")&amp;" years, "&amp;DATEDIF(O2419,A2419,"YM")&amp;" months, "&amp;DATEDIF(O2419,A2419,"MD")&amp;" days")</f>
        <v/>
      </c>
      <c r="S2419" s="196">
        <f>_xlfn.LET(_xlpm.d,_xlfn.XLOOKUP(Q2419,'[1]Birth Dates'!$A:$A,'[1]Birth Dates'!$B:$B,"",0),IF(_xlpm.d=0,"",_xlpm.d))</f>
        <v/>
      </c>
      <c r="T2419" s="196">
        <f>IF(OR(S2419="",A2419="",NOT(ISNUMBER(S2419)),S2419&gt;A2419),"",DATEDIF(S2419,A2419,"Y")&amp;" years, "&amp;DATEDIF(S2419,A2419,"YM")&amp;" months, "&amp;DATEDIF(S2419,A2419,"MD")&amp;" days")</f>
        <v/>
      </c>
      <c r="W2419" s="196">
        <f>_xlfn.LET(_xlpm.d,_xlfn.XLOOKUP(U2419,'[1]Birth Dates'!$A:$A,'[1]Birth Dates'!$B:$B,"",0),IF(_xlpm.d=0,"",_xlpm.d))</f>
        <v/>
      </c>
      <c r="X2419" s="196">
        <f>IF(OR(W2419="",A2419="",NOT(ISNUMBER(W2419)),W2419&gt;A2419),"",DATEDIF(W2419,A2419,"Y")&amp;" years, "&amp;DATEDIF(W2419,A2419,"YM")&amp;" months, "&amp;DATEDIF(W2419,A2419,"MD")&amp;" days")</f>
        <v/>
      </c>
      <c r="AR2419" s="175">
        <f>IF($B2419="","",TEXT($A2419,"yyyymmdd")&amp;"_P"&amp;$C2419&amp;"_C"&amp;$F2419&amp;"_"&amp;TRIM(RIGHT(SUBSTITUTE(TRIM(SUBSTITUTE($M2419,CHAR(160)," "))," ",REPT(" ",60)),60))&amp;IF($Q2419="","","-"&amp;TRIM(RIGHT(SUBSTITUTE(TRIM(SUBSTITUTE($Q2419,CHAR(160)," "))," ",REPT(" ",60)),60)))&amp;IF($U2419="","","-"&amp;TRIM(RIGHT(SUBSTITUTE(TRIM(SUBSTITUTE($U2419,CHAR(160)," "))," ",REPT(" ",60)),60)))&amp;".jpg")</f>
        <v/>
      </c>
    </row>
    <row r="2420" ht="14" customHeight="1">
      <c r="O2420" s="196">
        <f>_xlfn.LET(_xlpm.d,_xlfn.XLOOKUP(M2420,'[1]Birth Dates'!$A:$A,'[1]Birth Dates'!$B:$B,"",0),IF(_xlpm.d=0,"",_xlpm.d))</f>
        <v/>
      </c>
      <c r="P2420" s="196">
        <f>IF(OR(O2420="",A2420="",NOT(ISNUMBER(O2420)),O2420&gt;A2420),"",DATEDIF(O2420,A2420,"Y")&amp;" years, "&amp;DATEDIF(O2420,A2420,"YM")&amp;" months, "&amp;DATEDIF(O2420,A2420,"MD")&amp;" days")</f>
        <v/>
      </c>
      <c r="S2420" s="196">
        <f>_xlfn.LET(_xlpm.d,_xlfn.XLOOKUP(Q2420,'[1]Birth Dates'!$A:$A,'[1]Birth Dates'!$B:$B,"",0),IF(_xlpm.d=0,"",_xlpm.d))</f>
        <v/>
      </c>
      <c r="T2420" s="196">
        <f>IF(OR(S2420="",A2420="",NOT(ISNUMBER(S2420)),S2420&gt;A2420),"",DATEDIF(S2420,A2420,"Y")&amp;" years, "&amp;DATEDIF(S2420,A2420,"YM")&amp;" months, "&amp;DATEDIF(S2420,A2420,"MD")&amp;" days")</f>
        <v/>
      </c>
      <c r="W2420" s="196">
        <f>_xlfn.LET(_xlpm.d,_xlfn.XLOOKUP(U2420,'[1]Birth Dates'!$A:$A,'[1]Birth Dates'!$B:$B,"",0),IF(_xlpm.d=0,"",_xlpm.d))</f>
        <v/>
      </c>
      <c r="X2420" s="196">
        <f>IF(OR(W2420="",A2420="",NOT(ISNUMBER(W2420)),W2420&gt;A2420),"",DATEDIF(W2420,A2420,"Y")&amp;" years, "&amp;DATEDIF(W2420,A2420,"YM")&amp;" months, "&amp;DATEDIF(W2420,A2420,"MD")&amp;" days")</f>
        <v/>
      </c>
      <c r="AR2420" s="175">
        <f>IF($B2420="","",TEXT($A2420,"yyyymmdd")&amp;"_P"&amp;$C2420&amp;"_C"&amp;$F2420&amp;"_"&amp;TRIM(RIGHT(SUBSTITUTE(TRIM(SUBSTITUTE($M2420,CHAR(160)," "))," ",REPT(" ",60)),60))&amp;IF($Q2420="","","-"&amp;TRIM(RIGHT(SUBSTITUTE(TRIM(SUBSTITUTE($Q2420,CHAR(160)," "))," ",REPT(" ",60)),60)))&amp;IF($U2420="","","-"&amp;TRIM(RIGHT(SUBSTITUTE(TRIM(SUBSTITUTE($U2420,CHAR(160)," "))," ",REPT(" ",60)),60)))&amp;".jpg")</f>
        <v/>
      </c>
    </row>
    <row r="2421" ht="14" customHeight="1">
      <c r="O2421" s="196">
        <f>_xlfn.LET(_xlpm.d,_xlfn.XLOOKUP(M2421,'[1]Birth Dates'!$A:$A,'[1]Birth Dates'!$B:$B,"",0),IF(_xlpm.d=0,"",_xlpm.d))</f>
        <v/>
      </c>
      <c r="P2421" s="196">
        <f>IF(OR(O2421="",A2421="",NOT(ISNUMBER(O2421)),O2421&gt;A2421),"",DATEDIF(O2421,A2421,"Y")&amp;" years, "&amp;DATEDIF(O2421,A2421,"YM")&amp;" months, "&amp;DATEDIF(O2421,A2421,"MD")&amp;" days")</f>
        <v/>
      </c>
      <c r="S2421" s="196">
        <f>_xlfn.LET(_xlpm.d,_xlfn.XLOOKUP(Q2421,'[1]Birth Dates'!$A:$A,'[1]Birth Dates'!$B:$B,"",0),IF(_xlpm.d=0,"",_xlpm.d))</f>
        <v/>
      </c>
      <c r="T2421" s="196">
        <f>IF(OR(S2421="",A2421="",NOT(ISNUMBER(S2421)),S2421&gt;A2421),"",DATEDIF(S2421,A2421,"Y")&amp;" years, "&amp;DATEDIF(S2421,A2421,"YM")&amp;" months, "&amp;DATEDIF(S2421,A2421,"MD")&amp;" days")</f>
        <v/>
      </c>
      <c r="W2421" s="196">
        <f>_xlfn.LET(_xlpm.d,_xlfn.XLOOKUP(U2421,'[1]Birth Dates'!$A:$A,'[1]Birth Dates'!$B:$B,"",0),IF(_xlpm.d=0,"",_xlpm.d))</f>
        <v/>
      </c>
      <c r="X2421" s="196">
        <f>IF(OR(W2421="",A2421="",NOT(ISNUMBER(W2421)),W2421&gt;A2421),"",DATEDIF(W2421,A2421,"Y")&amp;" years, "&amp;DATEDIF(W2421,A2421,"YM")&amp;" months, "&amp;DATEDIF(W2421,A2421,"MD")&amp;" days")</f>
        <v/>
      </c>
      <c r="AR2421" s="175">
        <f>IF($B2421="","",TEXT($A2421,"yyyymmdd")&amp;"_P"&amp;$C2421&amp;"_C"&amp;$F2421&amp;"_"&amp;TRIM(RIGHT(SUBSTITUTE(TRIM(SUBSTITUTE($M2421,CHAR(160)," "))," ",REPT(" ",60)),60))&amp;IF($Q2421="","","-"&amp;TRIM(RIGHT(SUBSTITUTE(TRIM(SUBSTITUTE($Q2421,CHAR(160)," "))," ",REPT(" ",60)),60)))&amp;IF($U2421="","","-"&amp;TRIM(RIGHT(SUBSTITUTE(TRIM(SUBSTITUTE($U2421,CHAR(160)," "))," ",REPT(" ",60)),60)))&amp;".jpg")</f>
        <v/>
      </c>
    </row>
    <row r="2422" ht="14" customHeight="1">
      <c r="O2422" s="196">
        <f>_xlfn.LET(_xlpm.d,_xlfn.XLOOKUP(M2422,'[1]Birth Dates'!$A:$A,'[1]Birth Dates'!$B:$B,"",0),IF(_xlpm.d=0,"",_xlpm.d))</f>
        <v/>
      </c>
      <c r="P2422" s="196">
        <f>IF(OR(O2422="",A2422="",NOT(ISNUMBER(O2422)),O2422&gt;A2422),"",DATEDIF(O2422,A2422,"Y")&amp;" years, "&amp;DATEDIF(O2422,A2422,"YM")&amp;" months, "&amp;DATEDIF(O2422,A2422,"MD")&amp;" days")</f>
        <v/>
      </c>
      <c r="S2422" s="196">
        <f>_xlfn.LET(_xlpm.d,_xlfn.XLOOKUP(Q2422,'[1]Birth Dates'!$A:$A,'[1]Birth Dates'!$B:$B,"",0),IF(_xlpm.d=0,"",_xlpm.d))</f>
        <v/>
      </c>
      <c r="T2422" s="196">
        <f>IF(OR(S2422="",A2422="",NOT(ISNUMBER(S2422)),S2422&gt;A2422),"",DATEDIF(S2422,A2422,"Y")&amp;" years, "&amp;DATEDIF(S2422,A2422,"YM")&amp;" months, "&amp;DATEDIF(S2422,A2422,"MD")&amp;" days")</f>
        <v/>
      </c>
      <c r="W2422" s="196">
        <f>_xlfn.LET(_xlpm.d,_xlfn.XLOOKUP(U2422,'[1]Birth Dates'!$A:$A,'[1]Birth Dates'!$B:$B,"",0),IF(_xlpm.d=0,"",_xlpm.d))</f>
        <v/>
      </c>
      <c r="X2422" s="196">
        <f>IF(OR(W2422="",A2422="",NOT(ISNUMBER(W2422)),W2422&gt;A2422),"",DATEDIF(W2422,A2422,"Y")&amp;" years, "&amp;DATEDIF(W2422,A2422,"YM")&amp;" months, "&amp;DATEDIF(W2422,A2422,"MD")&amp;" days")</f>
        <v/>
      </c>
      <c r="AR2422" s="175">
        <f>IF($B2422="","",TEXT($A2422,"yyyymmdd")&amp;"_P"&amp;$C2422&amp;"_C"&amp;$F2422&amp;"_"&amp;TRIM(RIGHT(SUBSTITUTE(TRIM(SUBSTITUTE($M2422,CHAR(160)," "))," ",REPT(" ",60)),60))&amp;IF($Q2422="","","-"&amp;TRIM(RIGHT(SUBSTITUTE(TRIM(SUBSTITUTE($Q2422,CHAR(160)," "))," ",REPT(" ",60)),60)))&amp;IF($U2422="","","-"&amp;TRIM(RIGHT(SUBSTITUTE(TRIM(SUBSTITUTE($U2422,CHAR(160)," "))," ",REPT(" ",60)),60)))&amp;".jpg")</f>
        <v/>
      </c>
    </row>
    <row r="2423" ht="14" customHeight="1">
      <c r="O2423" s="196">
        <f>_xlfn.LET(_xlpm.d,_xlfn.XLOOKUP(M2423,'[1]Birth Dates'!$A:$A,'[1]Birth Dates'!$B:$B,"",0),IF(_xlpm.d=0,"",_xlpm.d))</f>
        <v/>
      </c>
      <c r="P2423" s="196">
        <f>IF(OR(O2423="",A2423="",NOT(ISNUMBER(O2423)),O2423&gt;A2423),"",DATEDIF(O2423,A2423,"Y")&amp;" years, "&amp;DATEDIF(O2423,A2423,"YM")&amp;" months, "&amp;DATEDIF(O2423,A2423,"MD")&amp;" days")</f>
        <v/>
      </c>
      <c r="S2423" s="196">
        <f>_xlfn.LET(_xlpm.d,_xlfn.XLOOKUP(Q2423,'[1]Birth Dates'!$A:$A,'[1]Birth Dates'!$B:$B,"",0),IF(_xlpm.d=0,"",_xlpm.d))</f>
        <v/>
      </c>
      <c r="T2423" s="196">
        <f>IF(OR(S2423="",A2423="",NOT(ISNUMBER(S2423)),S2423&gt;A2423),"",DATEDIF(S2423,A2423,"Y")&amp;" years, "&amp;DATEDIF(S2423,A2423,"YM")&amp;" months, "&amp;DATEDIF(S2423,A2423,"MD")&amp;" days")</f>
        <v/>
      </c>
      <c r="W2423" s="196">
        <f>_xlfn.LET(_xlpm.d,_xlfn.XLOOKUP(U2423,'[1]Birth Dates'!$A:$A,'[1]Birth Dates'!$B:$B,"",0),IF(_xlpm.d=0,"",_xlpm.d))</f>
        <v/>
      </c>
      <c r="X2423" s="196">
        <f>IF(OR(W2423="",A2423="",NOT(ISNUMBER(W2423)),W2423&gt;A2423),"",DATEDIF(W2423,A2423,"Y")&amp;" years, "&amp;DATEDIF(W2423,A2423,"YM")&amp;" months, "&amp;DATEDIF(W2423,A2423,"MD")&amp;" days")</f>
        <v/>
      </c>
      <c r="AR2423" s="175">
        <f>IF($B2423="","",TEXT($A2423,"yyyymmdd")&amp;"_P"&amp;$C2423&amp;"_C"&amp;$F2423&amp;"_"&amp;TRIM(RIGHT(SUBSTITUTE(TRIM(SUBSTITUTE($M2423,CHAR(160)," "))," ",REPT(" ",60)),60))&amp;IF($Q2423="","","-"&amp;TRIM(RIGHT(SUBSTITUTE(TRIM(SUBSTITUTE($Q2423,CHAR(160)," "))," ",REPT(" ",60)),60)))&amp;IF($U2423="","","-"&amp;TRIM(RIGHT(SUBSTITUTE(TRIM(SUBSTITUTE($U2423,CHAR(160)," "))," ",REPT(" ",60)),60)))&amp;".jpg")</f>
        <v/>
      </c>
    </row>
    <row r="2424" ht="14" customHeight="1">
      <c r="O2424" s="196">
        <f>_xlfn.LET(_xlpm.d,_xlfn.XLOOKUP(M2424,'[1]Birth Dates'!$A:$A,'[1]Birth Dates'!$B:$B,"",0),IF(_xlpm.d=0,"",_xlpm.d))</f>
        <v/>
      </c>
      <c r="P2424" s="196">
        <f>IF(OR(O2424="",A2424="",NOT(ISNUMBER(O2424)),O2424&gt;A2424),"",DATEDIF(O2424,A2424,"Y")&amp;" years, "&amp;DATEDIF(O2424,A2424,"YM")&amp;" months, "&amp;DATEDIF(O2424,A2424,"MD")&amp;" days")</f>
        <v/>
      </c>
      <c r="S2424" s="196">
        <f>_xlfn.LET(_xlpm.d,_xlfn.XLOOKUP(Q2424,'[1]Birth Dates'!$A:$A,'[1]Birth Dates'!$B:$B,"",0),IF(_xlpm.d=0,"",_xlpm.d))</f>
        <v/>
      </c>
      <c r="T2424" s="196">
        <f>IF(OR(S2424="",A2424="",NOT(ISNUMBER(S2424)),S2424&gt;A2424),"",DATEDIF(S2424,A2424,"Y")&amp;" years, "&amp;DATEDIF(S2424,A2424,"YM")&amp;" months, "&amp;DATEDIF(S2424,A2424,"MD")&amp;" days")</f>
        <v/>
      </c>
      <c r="W2424" s="196">
        <f>_xlfn.LET(_xlpm.d,_xlfn.XLOOKUP(U2424,'[1]Birth Dates'!$A:$A,'[1]Birth Dates'!$B:$B,"",0),IF(_xlpm.d=0,"",_xlpm.d))</f>
        <v/>
      </c>
      <c r="X2424" s="196">
        <f>IF(OR(W2424="",A2424="",NOT(ISNUMBER(W2424)),W2424&gt;A2424),"",DATEDIF(W2424,A2424,"Y")&amp;" years, "&amp;DATEDIF(W2424,A2424,"YM")&amp;" months, "&amp;DATEDIF(W2424,A2424,"MD")&amp;" days")</f>
        <v/>
      </c>
      <c r="AR2424" s="175">
        <f>IF($B2424="","",TEXT($A2424,"yyyymmdd")&amp;"_P"&amp;$C2424&amp;"_C"&amp;$F2424&amp;"_"&amp;TRIM(RIGHT(SUBSTITUTE(TRIM(SUBSTITUTE($M2424,CHAR(160)," "))," ",REPT(" ",60)),60))&amp;IF($Q2424="","","-"&amp;TRIM(RIGHT(SUBSTITUTE(TRIM(SUBSTITUTE($Q2424,CHAR(160)," "))," ",REPT(" ",60)),60)))&amp;IF($U2424="","","-"&amp;TRIM(RIGHT(SUBSTITUTE(TRIM(SUBSTITUTE($U2424,CHAR(160)," "))," ",REPT(" ",60)),60)))&amp;".jpg")</f>
        <v/>
      </c>
    </row>
    <row r="2425" ht="14" customHeight="1">
      <c r="O2425" s="196">
        <f>_xlfn.LET(_xlpm.d,_xlfn.XLOOKUP(M2425,'[1]Birth Dates'!$A:$A,'[1]Birth Dates'!$B:$B,"",0),IF(_xlpm.d=0,"",_xlpm.d))</f>
        <v/>
      </c>
      <c r="P2425" s="196">
        <f>IF(OR(O2425="",A2425="",NOT(ISNUMBER(O2425)),O2425&gt;A2425),"",DATEDIF(O2425,A2425,"Y")&amp;" years, "&amp;DATEDIF(O2425,A2425,"YM")&amp;" months, "&amp;DATEDIF(O2425,A2425,"MD")&amp;" days")</f>
        <v/>
      </c>
      <c r="S2425" s="196">
        <f>_xlfn.LET(_xlpm.d,_xlfn.XLOOKUP(Q2425,'[1]Birth Dates'!$A:$A,'[1]Birth Dates'!$B:$B,"",0),IF(_xlpm.d=0,"",_xlpm.d))</f>
        <v/>
      </c>
      <c r="T2425" s="196">
        <f>IF(OR(S2425="",A2425="",NOT(ISNUMBER(S2425)),S2425&gt;A2425),"",DATEDIF(S2425,A2425,"Y")&amp;" years, "&amp;DATEDIF(S2425,A2425,"YM")&amp;" months, "&amp;DATEDIF(S2425,A2425,"MD")&amp;" days")</f>
        <v/>
      </c>
      <c r="W2425" s="196">
        <f>_xlfn.LET(_xlpm.d,_xlfn.XLOOKUP(U2425,'[1]Birth Dates'!$A:$A,'[1]Birth Dates'!$B:$B,"",0),IF(_xlpm.d=0,"",_xlpm.d))</f>
        <v/>
      </c>
      <c r="X2425" s="196">
        <f>IF(OR(W2425="",A2425="",NOT(ISNUMBER(W2425)),W2425&gt;A2425),"",DATEDIF(W2425,A2425,"Y")&amp;" years, "&amp;DATEDIF(W2425,A2425,"YM")&amp;" months, "&amp;DATEDIF(W2425,A2425,"MD")&amp;" days")</f>
        <v/>
      </c>
      <c r="AR2425" s="175">
        <f>IF($B2425="","",TEXT($A2425,"yyyymmdd")&amp;"_P"&amp;$C2425&amp;"_C"&amp;$F2425&amp;"_"&amp;TRIM(RIGHT(SUBSTITUTE(TRIM(SUBSTITUTE($M2425,CHAR(160)," "))," ",REPT(" ",60)),60))&amp;IF($Q2425="","","-"&amp;TRIM(RIGHT(SUBSTITUTE(TRIM(SUBSTITUTE($Q2425,CHAR(160)," "))," ",REPT(" ",60)),60)))&amp;IF($U2425="","","-"&amp;TRIM(RIGHT(SUBSTITUTE(TRIM(SUBSTITUTE($U2425,CHAR(160)," "))," ",REPT(" ",60)),60)))&amp;".jpg")</f>
        <v/>
      </c>
    </row>
    <row r="2426" ht="14" customHeight="1">
      <c r="O2426" s="196">
        <f>_xlfn.LET(_xlpm.d,_xlfn.XLOOKUP(M2426,'[1]Birth Dates'!$A:$A,'[1]Birth Dates'!$B:$B,"",0),IF(_xlpm.d=0,"",_xlpm.d))</f>
        <v/>
      </c>
      <c r="P2426" s="196">
        <f>IF(OR(O2426="",A2426="",NOT(ISNUMBER(O2426)),O2426&gt;A2426),"",DATEDIF(O2426,A2426,"Y")&amp;" years, "&amp;DATEDIF(O2426,A2426,"YM")&amp;" months, "&amp;DATEDIF(O2426,A2426,"MD")&amp;" days")</f>
        <v/>
      </c>
      <c r="S2426" s="196">
        <f>_xlfn.LET(_xlpm.d,_xlfn.XLOOKUP(Q2426,'[1]Birth Dates'!$A:$A,'[1]Birth Dates'!$B:$B,"",0),IF(_xlpm.d=0,"",_xlpm.d))</f>
        <v/>
      </c>
      <c r="T2426" s="196">
        <f>IF(OR(S2426="",A2426="",NOT(ISNUMBER(S2426)),S2426&gt;A2426),"",DATEDIF(S2426,A2426,"Y")&amp;" years, "&amp;DATEDIF(S2426,A2426,"YM")&amp;" months, "&amp;DATEDIF(S2426,A2426,"MD")&amp;" days")</f>
        <v/>
      </c>
      <c r="W2426" s="196">
        <f>_xlfn.LET(_xlpm.d,_xlfn.XLOOKUP(U2426,'[1]Birth Dates'!$A:$A,'[1]Birth Dates'!$B:$B,"",0),IF(_xlpm.d=0,"",_xlpm.d))</f>
        <v/>
      </c>
      <c r="X2426" s="196">
        <f>IF(OR(W2426="",A2426="",NOT(ISNUMBER(W2426)),W2426&gt;A2426),"",DATEDIF(W2426,A2426,"Y")&amp;" years, "&amp;DATEDIF(W2426,A2426,"YM")&amp;" months, "&amp;DATEDIF(W2426,A2426,"MD")&amp;" days")</f>
        <v/>
      </c>
      <c r="AR2426" s="175">
        <f>IF($B2426="","",TEXT($A2426,"yyyymmdd")&amp;"_P"&amp;$C2426&amp;"_C"&amp;$F2426&amp;"_"&amp;TRIM(RIGHT(SUBSTITUTE(TRIM(SUBSTITUTE($M2426,CHAR(160)," "))," ",REPT(" ",60)),60))&amp;IF($Q2426="","","-"&amp;TRIM(RIGHT(SUBSTITUTE(TRIM(SUBSTITUTE($Q2426,CHAR(160)," "))," ",REPT(" ",60)),60)))&amp;IF($U2426="","","-"&amp;TRIM(RIGHT(SUBSTITUTE(TRIM(SUBSTITUTE($U2426,CHAR(160)," "))," ",REPT(" ",60)),60)))&amp;".jpg")</f>
        <v/>
      </c>
    </row>
    <row r="2427" ht="14" customHeight="1">
      <c r="O2427" s="196">
        <f>_xlfn.LET(_xlpm.d,_xlfn.XLOOKUP(M2427,'[1]Birth Dates'!$A:$A,'[1]Birth Dates'!$B:$B,"",0),IF(_xlpm.d=0,"",_xlpm.d))</f>
        <v/>
      </c>
      <c r="P2427" s="196">
        <f>IF(OR(O2427="",A2427="",NOT(ISNUMBER(O2427)),O2427&gt;A2427),"",DATEDIF(O2427,A2427,"Y")&amp;" years, "&amp;DATEDIF(O2427,A2427,"YM")&amp;" months, "&amp;DATEDIF(O2427,A2427,"MD")&amp;" days")</f>
        <v/>
      </c>
      <c r="S2427" s="196">
        <f>_xlfn.LET(_xlpm.d,_xlfn.XLOOKUP(Q2427,'[1]Birth Dates'!$A:$A,'[1]Birth Dates'!$B:$B,"",0),IF(_xlpm.d=0,"",_xlpm.d))</f>
        <v/>
      </c>
      <c r="T2427" s="196">
        <f>IF(OR(S2427="",A2427="",NOT(ISNUMBER(S2427)),S2427&gt;A2427),"",DATEDIF(S2427,A2427,"Y")&amp;" years, "&amp;DATEDIF(S2427,A2427,"YM")&amp;" months, "&amp;DATEDIF(S2427,A2427,"MD")&amp;" days")</f>
        <v/>
      </c>
      <c r="W2427" s="196">
        <f>_xlfn.LET(_xlpm.d,_xlfn.XLOOKUP(U2427,'[1]Birth Dates'!$A:$A,'[1]Birth Dates'!$B:$B,"",0),IF(_xlpm.d=0,"",_xlpm.d))</f>
        <v/>
      </c>
      <c r="X2427" s="196">
        <f>IF(OR(W2427="",A2427="",NOT(ISNUMBER(W2427)),W2427&gt;A2427),"",DATEDIF(W2427,A2427,"Y")&amp;" years, "&amp;DATEDIF(W2427,A2427,"YM")&amp;" months, "&amp;DATEDIF(W2427,A2427,"MD")&amp;" days")</f>
        <v/>
      </c>
      <c r="AR2427" s="175">
        <f>IF($B2427="","",TEXT($A2427,"yyyymmdd")&amp;"_P"&amp;$C2427&amp;"_C"&amp;$F2427&amp;"_"&amp;TRIM(RIGHT(SUBSTITUTE(TRIM(SUBSTITUTE($M2427,CHAR(160)," "))," ",REPT(" ",60)),60))&amp;IF($Q2427="","","-"&amp;TRIM(RIGHT(SUBSTITUTE(TRIM(SUBSTITUTE($Q2427,CHAR(160)," "))," ",REPT(" ",60)),60)))&amp;IF($U2427="","","-"&amp;TRIM(RIGHT(SUBSTITUTE(TRIM(SUBSTITUTE($U2427,CHAR(160)," "))," ",REPT(" ",60)),60)))&amp;".jpg")</f>
        <v/>
      </c>
    </row>
    <row r="2428" ht="14" customHeight="1">
      <c r="O2428" s="196">
        <f>_xlfn.LET(_xlpm.d,_xlfn.XLOOKUP(M2428,'[1]Birth Dates'!$A:$A,'[1]Birth Dates'!$B:$B,"",0),IF(_xlpm.d=0,"",_xlpm.d))</f>
        <v/>
      </c>
      <c r="P2428" s="196">
        <f>IF(OR(O2428="",A2428="",NOT(ISNUMBER(O2428)),O2428&gt;A2428),"",DATEDIF(O2428,A2428,"Y")&amp;" years, "&amp;DATEDIF(O2428,A2428,"YM")&amp;" months, "&amp;DATEDIF(O2428,A2428,"MD")&amp;" days")</f>
        <v/>
      </c>
      <c r="S2428" s="196">
        <f>_xlfn.LET(_xlpm.d,_xlfn.XLOOKUP(Q2428,'[1]Birth Dates'!$A:$A,'[1]Birth Dates'!$B:$B,"",0),IF(_xlpm.d=0,"",_xlpm.d))</f>
        <v/>
      </c>
      <c r="T2428" s="196">
        <f>IF(OR(S2428="",A2428="",NOT(ISNUMBER(S2428)),S2428&gt;A2428),"",DATEDIF(S2428,A2428,"Y")&amp;" years, "&amp;DATEDIF(S2428,A2428,"YM")&amp;" months, "&amp;DATEDIF(S2428,A2428,"MD")&amp;" days")</f>
        <v/>
      </c>
      <c r="W2428" s="196">
        <f>_xlfn.LET(_xlpm.d,_xlfn.XLOOKUP(U2428,'[1]Birth Dates'!$A:$A,'[1]Birth Dates'!$B:$B,"",0),IF(_xlpm.d=0,"",_xlpm.d))</f>
        <v/>
      </c>
      <c r="X2428" s="196">
        <f>IF(OR(W2428="",A2428="",NOT(ISNUMBER(W2428)),W2428&gt;A2428),"",DATEDIF(W2428,A2428,"Y")&amp;" years, "&amp;DATEDIF(W2428,A2428,"YM")&amp;" months, "&amp;DATEDIF(W2428,A2428,"MD")&amp;" days")</f>
        <v/>
      </c>
      <c r="AR2428" s="175">
        <f>IF($B2428="","",TEXT($A2428,"yyyymmdd")&amp;"_P"&amp;$C2428&amp;"_C"&amp;$F2428&amp;"_"&amp;TRIM(RIGHT(SUBSTITUTE(TRIM(SUBSTITUTE($M2428,CHAR(160)," "))," ",REPT(" ",60)),60))&amp;IF($Q2428="","","-"&amp;TRIM(RIGHT(SUBSTITUTE(TRIM(SUBSTITUTE($Q2428,CHAR(160)," "))," ",REPT(" ",60)),60)))&amp;IF($U2428="","","-"&amp;TRIM(RIGHT(SUBSTITUTE(TRIM(SUBSTITUTE($U2428,CHAR(160)," "))," ",REPT(" ",60)),60)))&amp;".jpg")</f>
        <v/>
      </c>
    </row>
    <row r="2429" ht="14" customHeight="1">
      <c r="O2429" s="196">
        <f>_xlfn.LET(_xlpm.d,_xlfn.XLOOKUP(M2429,'[1]Birth Dates'!$A:$A,'[1]Birth Dates'!$B:$B,"",0),IF(_xlpm.d=0,"",_xlpm.d))</f>
        <v/>
      </c>
      <c r="P2429" s="196">
        <f>IF(OR(O2429="",A2429="",NOT(ISNUMBER(O2429)),O2429&gt;A2429),"",DATEDIF(O2429,A2429,"Y")&amp;" years, "&amp;DATEDIF(O2429,A2429,"YM")&amp;" months, "&amp;DATEDIF(O2429,A2429,"MD")&amp;" days")</f>
        <v/>
      </c>
      <c r="S2429" s="196">
        <f>_xlfn.LET(_xlpm.d,_xlfn.XLOOKUP(Q2429,'[1]Birth Dates'!$A:$A,'[1]Birth Dates'!$B:$B,"",0),IF(_xlpm.d=0,"",_xlpm.d))</f>
        <v/>
      </c>
      <c r="T2429" s="196">
        <f>IF(OR(S2429="",A2429="",NOT(ISNUMBER(S2429)),S2429&gt;A2429),"",DATEDIF(S2429,A2429,"Y")&amp;" years, "&amp;DATEDIF(S2429,A2429,"YM")&amp;" months, "&amp;DATEDIF(S2429,A2429,"MD")&amp;" days")</f>
        <v/>
      </c>
      <c r="W2429" s="196">
        <f>_xlfn.LET(_xlpm.d,_xlfn.XLOOKUP(U2429,'[1]Birth Dates'!$A:$A,'[1]Birth Dates'!$B:$B,"",0),IF(_xlpm.d=0,"",_xlpm.d))</f>
        <v/>
      </c>
      <c r="X2429" s="196">
        <f>IF(OR(W2429="",A2429="",NOT(ISNUMBER(W2429)),W2429&gt;A2429),"",DATEDIF(W2429,A2429,"Y")&amp;" years, "&amp;DATEDIF(W2429,A2429,"YM")&amp;" months, "&amp;DATEDIF(W2429,A2429,"MD")&amp;" days")</f>
        <v/>
      </c>
      <c r="AR2429" s="175">
        <f>IF($B2429="","",TEXT($A2429,"yyyymmdd")&amp;"_P"&amp;$C2429&amp;"_C"&amp;$F2429&amp;"_"&amp;TRIM(RIGHT(SUBSTITUTE(TRIM(SUBSTITUTE($M2429,CHAR(160)," "))," ",REPT(" ",60)),60))&amp;IF($Q2429="","","-"&amp;TRIM(RIGHT(SUBSTITUTE(TRIM(SUBSTITUTE($Q2429,CHAR(160)," "))," ",REPT(" ",60)),60)))&amp;IF($U2429="","","-"&amp;TRIM(RIGHT(SUBSTITUTE(TRIM(SUBSTITUTE($U2429,CHAR(160)," "))," ",REPT(" ",60)),60)))&amp;".jpg")</f>
        <v/>
      </c>
    </row>
    <row r="2430" ht="14" customHeight="1">
      <c r="O2430" s="196">
        <f>_xlfn.LET(_xlpm.d,_xlfn.XLOOKUP(M2430,'[1]Birth Dates'!$A:$A,'[1]Birth Dates'!$B:$B,"",0),IF(_xlpm.d=0,"",_xlpm.d))</f>
        <v/>
      </c>
      <c r="P2430" s="196">
        <f>IF(OR(O2430="",A2430="",NOT(ISNUMBER(O2430)),O2430&gt;A2430),"",DATEDIF(O2430,A2430,"Y")&amp;" years, "&amp;DATEDIF(O2430,A2430,"YM")&amp;" months, "&amp;DATEDIF(O2430,A2430,"MD")&amp;" days")</f>
        <v/>
      </c>
      <c r="S2430" s="196">
        <f>_xlfn.LET(_xlpm.d,_xlfn.XLOOKUP(Q2430,'[1]Birth Dates'!$A:$A,'[1]Birth Dates'!$B:$B,"",0),IF(_xlpm.d=0,"",_xlpm.d))</f>
        <v/>
      </c>
      <c r="T2430" s="196">
        <f>IF(OR(S2430="",A2430="",NOT(ISNUMBER(S2430)),S2430&gt;A2430),"",DATEDIF(S2430,A2430,"Y")&amp;" years, "&amp;DATEDIF(S2430,A2430,"YM")&amp;" months, "&amp;DATEDIF(S2430,A2430,"MD")&amp;" days")</f>
        <v/>
      </c>
      <c r="W2430" s="196">
        <f>_xlfn.LET(_xlpm.d,_xlfn.XLOOKUP(U2430,'[1]Birth Dates'!$A:$A,'[1]Birth Dates'!$B:$B,"",0),IF(_xlpm.d=0,"",_xlpm.d))</f>
        <v/>
      </c>
      <c r="X2430" s="196">
        <f>IF(OR(W2430="",A2430="",NOT(ISNUMBER(W2430)),W2430&gt;A2430),"",DATEDIF(W2430,A2430,"Y")&amp;" years, "&amp;DATEDIF(W2430,A2430,"YM")&amp;" months, "&amp;DATEDIF(W2430,A2430,"MD")&amp;" days")</f>
        <v/>
      </c>
      <c r="AR2430" s="175">
        <f>IF($B2430="","",TEXT($A2430,"yyyymmdd")&amp;"_P"&amp;$C2430&amp;"_C"&amp;$F2430&amp;"_"&amp;TRIM(RIGHT(SUBSTITUTE(TRIM(SUBSTITUTE($M2430,CHAR(160)," "))," ",REPT(" ",60)),60))&amp;IF($Q2430="","","-"&amp;TRIM(RIGHT(SUBSTITUTE(TRIM(SUBSTITUTE($Q2430,CHAR(160)," "))," ",REPT(" ",60)),60)))&amp;IF($U2430="","","-"&amp;TRIM(RIGHT(SUBSTITUTE(TRIM(SUBSTITUTE($U2430,CHAR(160)," "))," ",REPT(" ",60)),60)))&amp;".jpg")</f>
        <v/>
      </c>
    </row>
    <row r="2431" ht="14" customHeight="1">
      <c r="O2431" s="196">
        <f>_xlfn.LET(_xlpm.d,_xlfn.XLOOKUP(M2431,'[1]Birth Dates'!$A:$A,'[1]Birth Dates'!$B:$B,"",0),IF(_xlpm.d=0,"",_xlpm.d))</f>
        <v/>
      </c>
      <c r="P2431" s="196">
        <f>IF(OR(O2431="",A2431="",NOT(ISNUMBER(O2431)),O2431&gt;A2431),"",DATEDIF(O2431,A2431,"Y")&amp;" years, "&amp;DATEDIF(O2431,A2431,"YM")&amp;" months, "&amp;DATEDIF(O2431,A2431,"MD")&amp;" days")</f>
        <v/>
      </c>
      <c r="S2431" s="196">
        <f>_xlfn.LET(_xlpm.d,_xlfn.XLOOKUP(Q2431,'[1]Birth Dates'!$A:$A,'[1]Birth Dates'!$B:$B,"",0),IF(_xlpm.d=0,"",_xlpm.d))</f>
        <v/>
      </c>
      <c r="T2431" s="196">
        <f>IF(OR(S2431="",A2431="",NOT(ISNUMBER(S2431)),S2431&gt;A2431),"",DATEDIF(S2431,A2431,"Y")&amp;" years, "&amp;DATEDIF(S2431,A2431,"YM")&amp;" months, "&amp;DATEDIF(S2431,A2431,"MD")&amp;" days")</f>
        <v/>
      </c>
      <c r="W2431" s="196">
        <f>_xlfn.LET(_xlpm.d,_xlfn.XLOOKUP(U2431,'[1]Birth Dates'!$A:$A,'[1]Birth Dates'!$B:$B,"",0),IF(_xlpm.d=0,"",_xlpm.d))</f>
        <v/>
      </c>
      <c r="X2431" s="196">
        <f>IF(OR(W2431="",A2431="",NOT(ISNUMBER(W2431)),W2431&gt;A2431),"",DATEDIF(W2431,A2431,"Y")&amp;" years, "&amp;DATEDIF(W2431,A2431,"YM")&amp;" months, "&amp;DATEDIF(W2431,A2431,"MD")&amp;" days")</f>
        <v/>
      </c>
      <c r="AR2431" s="175">
        <f>IF($B2431="","",TEXT($A2431,"yyyymmdd")&amp;"_P"&amp;$C2431&amp;"_C"&amp;$F2431&amp;"_"&amp;TRIM(RIGHT(SUBSTITUTE(TRIM(SUBSTITUTE($M2431,CHAR(160)," "))," ",REPT(" ",60)),60))&amp;IF($Q2431="","","-"&amp;TRIM(RIGHT(SUBSTITUTE(TRIM(SUBSTITUTE($Q2431,CHAR(160)," "))," ",REPT(" ",60)),60)))&amp;IF($U2431="","","-"&amp;TRIM(RIGHT(SUBSTITUTE(TRIM(SUBSTITUTE($U2431,CHAR(160)," "))," ",REPT(" ",60)),60)))&amp;".jpg")</f>
        <v/>
      </c>
    </row>
    <row r="2432" ht="14" customHeight="1">
      <c r="O2432" s="196">
        <f>_xlfn.LET(_xlpm.d,_xlfn.XLOOKUP(M2432,'[1]Birth Dates'!$A:$A,'[1]Birth Dates'!$B:$B,"",0),IF(_xlpm.d=0,"",_xlpm.d))</f>
        <v/>
      </c>
      <c r="P2432" s="196">
        <f>IF(OR(O2432="",A2432="",NOT(ISNUMBER(O2432)),O2432&gt;A2432),"",DATEDIF(O2432,A2432,"Y")&amp;" years, "&amp;DATEDIF(O2432,A2432,"YM")&amp;" months, "&amp;DATEDIF(O2432,A2432,"MD")&amp;" days")</f>
        <v/>
      </c>
      <c r="S2432" s="196">
        <f>_xlfn.LET(_xlpm.d,_xlfn.XLOOKUP(Q2432,'[1]Birth Dates'!$A:$A,'[1]Birth Dates'!$B:$B,"",0),IF(_xlpm.d=0,"",_xlpm.d))</f>
        <v/>
      </c>
      <c r="T2432" s="196">
        <f>IF(OR(S2432="",A2432="",NOT(ISNUMBER(S2432)),S2432&gt;A2432),"",DATEDIF(S2432,A2432,"Y")&amp;" years, "&amp;DATEDIF(S2432,A2432,"YM")&amp;" months, "&amp;DATEDIF(S2432,A2432,"MD")&amp;" days")</f>
        <v/>
      </c>
      <c r="W2432" s="196">
        <f>_xlfn.LET(_xlpm.d,_xlfn.XLOOKUP(U2432,'[1]Birth Dates'!$A:$A,'[1]Birth Dates'!$B:$B,"",0),IF(_xlpm.d=0,"",_xlpm.d))</f>
        <v/>
      </c>
      <c r="X2432" s="196">
        <f>IF(OR(W2432="",A2432="",NOT(ISNUMBER(W2432)),W2432&gt;A2432),"",DATEDIF(W2432,A2432,"Y")&amp;" years, "&amp;DATEDIF(W2432,A2432,"YM")&amp;" months, "&amp;DATEDIF(W2432,A2432,"MD")&amp;" days")</f>
        <v/>
      </c>
      <c r="AR2432" s="175">
        <f>IF($B2432="","",TEXT($A2432,"yyyymmdd")&amp;"_P"&amp;$C2432&amp;"_C"&amp;$F2432&amp;"_"&amp;TRIM(RIGHT(SUBSTITUTE(TRIM(SUBSTITUTE($M2432,CHAR(160)," "))," ",REPT(" ",60)),60))&amp;IF($Q2432="","","-"&amp;TRIM(RIGHT(SUBSTITUTE(TRIM(SUBSTITUTE($Q2432,CHAR(160)," "))," ",REPT(" ",60)),60)))&amp;IF($U2432="","","-"&amp;TRIM(RIGHT(SUBSTITUTE(TRIM(SUBSTITUTE($U2432,CHAR(160)," "))," ",REPT(" ",60)),60)))&amp;".jpg")</f>
        <v/>
      </c>
    </row>
    <row r="2433" ht="14" customHeight="1">
      <c r="O2433" s="196">
        <f>_xlfn.LET(_xlpm.d,_xlfn.XLOOKUP(M2433,'[1]Birth Dates'!$A:$A,'[1]Birth Dates'!$B:$B,"",0),IF(_xlpm.d=0,"",_xlpm.d))</f>
        <v/>
      </c>
      <c r="P2433" s="196">
        <f>IF(OR(O2433="",A2433="",NOT(ISNUMBER(O2433)),O2433&gt;A2433),"",DATEDIF(O2433,A2433,"Y")&amp;" years, "&amp;DATEDIF(O2433,A2433,"YM")&amp;" months, "&amp;DATEDIF(O2433,A2433,"MD")&amp;" days")</f>
        <v/>
      </c>
      <c r="S2433" s="196">
        <f>_xlfn.LET(_xlpm.d,_xlfn.XLOOKUP(Q2433,'[1]Birth Dates'!$A:$A,'[1]Birth Dates'!$B:$B,"",0),IF(_xlpm.d=0,"",_xlpm.d))</f>
        <v/>
      </c>
      <c r="T2433" s="196">
        <f>IF(OR(S2433="",A2433="",NOT(ISNUMBER(S2433)),S2433&gt;A2433),"",DATEDIF(S2433,A2433,"Y")&amp;" years, "&amp;DATEDIF(S2433,A2433,"YM")&amp;" months, "&amp;DATEDIF(S2433,A2433,"MD")&amp;" days")</f>
        <v/>
      </c>
      <c r="W2433" s="196">
        <f>_xlfn.LET(_xlpm.d,_xlfn.XLOOKUP(U2433,'[1]Birth Dates'!$A:$A,'[1]Birth Dates'!$B:$B,"",0),IF(_xlpm.d=0,"",_xlpm.d))</f>
        <v/>
      </c>
      <c r="X2433" s="196">
        <f>IF(OR(W2433="",A2433="",NOT(ISNUMBER(W2433)),W2433&gt;A2433),"",DATEDIF(W2433,A2433,"Y")&amp;" years, "&amp;DATEDIF(W2433,A2433,"YM")&amp;" months, "&amp;DATEDIF(W2433,A2433,"MD")&amp;" days")</f>
        <v/>
      </c>
      <c r="AR2433" s="175">
        <f>IF($B2433="","",TEXT($A2433,"yyyymmdd")&amp;"_P"&amp;$C2433&amp;"_C"&amp;$F2433&amp;"_"&amp;TRIM(RIGHT(SUBSTITUTE(TRIM(SUBSTITUTE($M2433,CHAR(160)," "))," ",REPT(" ",60)),60))&amp;IF($Q2433="","","-"&amp;TRIM(RIGHT(SUBSTITUTE(TRIM(SUBSTITUTE($Q2433,CHAR(160)," "))," ",REPT(" ",60)),60)))&amp;IF($U2433="","","-"&amp;TRIM(RIGHT(SUBSTITUTE(TRIM(SUBSTITUTE($U2433,CHAR(160)," "))," ",REPT(" ",60)),60)))&amp;".jpg")</f>
        <v/>
      </c>
    </row>
    <row r="2434" ht="14" customHeight="1">
      <c r="O2434" s="196">
        <f>_xlfn.LET(_xlpm.d,_xlfn.XLOOKUP(M2434,'[1]Birth Dates'!$A:$A,'[1]Birth Dates'!$B:$B,"",0),IF(_xlpm.d=0,"",_xlpm.d))</f>
        <v/>
      </c>
      <c r="P2434" s="196">
        <f>IF(OR(O2434="",A2434="",NOT(ISNUMBER(O2434)),O2434&gt;A2434),"",DATEDIF(O2434,A2434,"Y")&amp;" years, "&amp;DATEDIF(O2434,A2434,"YM")&amp;" months, "&amp;DATEDIF(O2434,A2434,"MD")&amp;" days")</f>
        <v/>
      </c>
      <c r="S2434" s="196">
        <f>_xlfn.LET(_xlpm.d,_xlfn.XLOOKUP(Q2434,'[1]Birth Dates'!$A:$A,'[1]Birth Dates'!$B:$B,"",0),IF(_xlpm.d=0,"",_xlpm.d))</f>
        <v/>
      </c>
      <c r="T2434" s="196">
        <f>IF(OR(S2434="",A2434="",NOT(ISNUMBER(S2434)),S2434&gt;A2434),"",DATEDIF(S2434,A2434,"Y")&amp;" years, "&amp;DATEDIF(S2434,A2434,"YM")&amp;" months, "&amp;DATEDIF(S2434,A2434,"MD")&amp;" days")</f>
        <v/>
      </c>
      <c r="W2434" s="196">
        <f>_xlfn.LET(_xlpm.d,_xlfn.XLOOKUP(U2434,'[1]Birth Dates'!$A:$A,'[1]Birth Dates'!$B:$B,"",0),IF(_xlpm.d=0,"",_xlpm.d))</f>
        <v/>
      </c>
      <c r="X2434" s="196">
        <f>IF(OR(W2434="",A2434="",NOT(ISNUMBER(W2434)),W2434&gt;A2434),"",DATEDIF(W2434,A2434,"Y")&amp;" years, "&amp;DATEDIF(W2434,A2434,"YM")&amp;" months, "&amp;DATEDIF(W2434,A2434,"MD")&amp;" days")</f>
        <v/>
      </c>
      <c r="AR2434" s="175">
        <f>IF($B2434="","",TEXT($A2434,"yyyymmdd")&amp;"_P"&amp;$C2434&amp;"_C"&amp;$F2434&amp;"_"&amp;TRIM(RIGHT(SUBSTITUTE(TRIM(SUBSTITUTE($M2434,CHAR(160)," "))," ",REPT(" ",60)),60))&amp;IF($Q2434="","","-"&amp;TRIM(RIGHT(SUBSTITUTE(TRIM(SUBSTITUTE($Q2434,CHAR(160)," "))," ",REPT(" ",60)),60)))&amp;IF($U2434="","","-"&amp;TRIM(RIGHT(SUBSTITUTE(TRIM(SUBSTITUTE($U2434,CHAR(160)," "))," ",REPT(" ",60)),60)))&amp;".jpg")</f>
        <v/>
      </c>
    </row>
    <row r="2435" ht="14" customHeight="1">
      <c r="O2435" s="196">
        <f>_xlfn.LET(_xlpm.d,_xlfn.XLOOKUP(M2435,'[1]Birth Dates'!$A:$A,'[1]Birth Dates'!$B:$B,"",0),IF(_xlpm.d=0,"",_xlpm.d))</f>
        <v/>
      </c>
      <c r="P2435" s="196">
        <f>IF(OR(O2435="",A2435="",NOT(ISNUMBER(O2435)),O2435&gt;A2435),"",DATEDIF(O2435,A2435,"Y")&amp;" years, "&amp;DATEDIF(O2435,A2435,"YM")&amp;" months, "&amp;DATEDIF(O2435,A2435,"MD")&amp;" days")</f>
        <v/>
      </c>
      <c r="S2435" s="196">
        <f>_xlfn.LET(_xlpm.d,_xlfn.XLOOKUP(Q2435,'[1]Birth Dates'!$A:$A,'[1]Birth Dates'!$B:$B,"",0),IF(_xlpm.d=0,"",_xlpm.d))</f>
        <v/>
      </c>
      <c r="T2435" s="196">
        <f>IF(OR(S2435="",A2435="",NOT(ISNUMBER(S2435)),S2435&gt;A2435),"",DATEDIF(S2435,A2435,"Y")&amp;" years, "&amp;DATEDIF(S2435,A2435,"YM")&amp;" months, "&amp;DATEDIF(S2435,A2435,"MD")&amp;" days")</f>
        <v/>
      </c>
      <c r="W2435" s="196">
        <f>_xlfn.LET(_xlpm.d,_xlfn.XLOOKUP(U2435,'[1]Birth Dates'!$A:$A,'[1]Birth Dates'!$B:$B,"",0),IF(_xlpm.d=0,"",_xlpm.d))</f>
        <v/>
      </c>
      <c r="X2435" s="196">
        <f>IF(OR(W2435="",A2435="",NOT(ISNUMBER(W2435)),W2435&gt;A2435),"",DATEDIF(W2435,A2435,"Y")&amp;" years, "&amp;DATEDIF(W2435,A2435,"YM")&amp;" months, "&amp;DATEDIF(W2435,A2435,"MD")&amp;" days")</f>
        <v/>
      </c>
      <c r="AR2435" s="175">
        <f>IF($B2435="","",TEXT($A2435,"yyyymmdd")&amp;"_P"&amp;$C2435&amp;"_C"&amp;$F2435&amp;"_"&amp;TRIM(RIGHT(SUBSTITUTE(TRIM(SUBSTITUTE($M2435,CHAR(160)," "))," ",REPT(" ",60)),60))&amp;IF($Q2435="","","-"&amp;TRIM(RIGHT(SUBSTITUTE(TRIM(SUBSTITUTE($Q2435,CHAR(160)," "))," ",REPT(" ",60)),60)))&amp;IF($U2435="","","-"&amp;TRIM(RIGHT(SUBSTITUTE(TRIM(SUBSTITUTE($U2435,CHAR(160)," "))," ",REPT(" ",60)),60)))&amp;".jpg")</f>
        <v/>
      </c>
    </row>
    <row r="2436" ht="14" customHeight="1">
      <c r="O2436" s="196">
        <f>_xlfn.LET(_xlpm.d,_xlfn.XLOOKUP(M2436,'[1]Birth Dates'!$A:$A,'[1]Birth Dates'!$B:$B,"",0),IF(_xlpm.d=0,"",_xlpm.d))</f>
        <v/>
      </c>
      <c r="P2436" s="196">
        <f>IF(OR(O2436="",A2436="",NOT(ISNUMBER(O2436)),O2436&gt;A2436),"",DATEDIF(O2436,A2436,"Y")&amp;" years, "&amp;DATEDIF(O2436,A2436,"YM")&amp;" months, "&amp;DATEDIF(O2436,A2436,"MD")&amp;" days")</f>
        <v/>
      </c>
      <c r="S2436" s="196">
        <f>_xlfn.LET(_xlpm.d,_xlfn.XLOOKUP(Q2436,'[1]Birth Dates'!$A:$A,'[1]Birth Dates'!$B:$B,"",0),IF(_xlpm.d=0,"",_xlpm.d))</f>
        <v/>
      </c>
      <c r="T2436" s="196">
        <f>IF(OR(S2436="",A2436="",NOT(ISNUMBER(S2436)),S2436&gt;A2436),"",DATEDIF(S2436,A2436,"Y")&amp;" years, "&amp;DATEDIF(S2436,A2436,"YM")&amp;" months, "&amp;DATEDIF(S2436,A2436,"MD")&amp;" days")</f>
        <v/>
      </c>
      <c r="W2436" s="196">
        <f>_xlfn.LET(_xlpm.d,_xlfn.XLOOKUP(U2436,'[1]Birth Dates'!$A:$A,'[1]Birth Dates'!$B:$B,"",0),IF(_xlpm.d=0,"",_xlpm.d))</f>
        <v/>
      </c>
      <c r="X2436" s="196">
        <f>IF(OR(W2436="",A2436="",NOT(ISNUMBER(W2436)),W2436&gt;A2436),"",DATEDIF(W2436,A2436,"Y")&amp;" years, "&amp;DATEDIF(W2436,A2436,"YM")&amp;" months, "&amp;DATEDIF(W2436,A2436,"MD")&amp;" days")</f>
        <v/>
      </c>
      <c r="AR2436" s="175">
        <f>IF($B2436="","",TEXT($A2436,"yyyymmdd")&amp;"_P"&amp;$C2436&amp;"_C"&amp;$F2436&amp;"_"&amp;TRIM(RIGHT(SUBSTITUTE(TRIM(SUBSTITUTE($M2436,CHAR(160)," "))," ",REPT(" ",60)),60))&amp;IF($Q2436="","","-"&amp;TRIM(RIGHT(SUBSTITUTE(TRIM(SUBSTITUTE($Q2436,CHAR(160)," "))," ",REPT(" ",60)),60)))&amp;IF($U2436="","","-"&amp;TRIM(RIGHT(SUBSTITUTE(TRIM(SUBSTITUTE($U2436,CHAR(160)," "))," ",REPT(" ",60)),60)))&amp;".jpg")</f>
        <v/>
      </c>
    </row>
    <row r="2437" ht="14" customHeight="1">
      <c r="O2437" s="196">
        <f>_xlfn.LET(_xlpm.d,_xlfn.XLOOKUP(M2437,'[1]Birth Dates'!$A:$A,'[1]Birth Dates'!$B:$B,"",0),IF(_xlpm.d=0,"",_xlpm.d))</f>
        <v/>
      </c>
      <c r="P2437" s="196">
        <f>IF(OR(O2437="",A2437="",NOT(ISNUMBER(O2437)),O2437&gt;A2437),"",DATEDIF(O2437,A2437,"Y")&amp;" years, "&amp;DATEDIF(O2437,A2437,"YM")&amp;" months, "&amp;DATEDIF(O2437,A2437,"MD")&amp;" days")</f>
        <v/>
      </c>
      <c r="S2437" s="196">
        <f>_xlfn.LET(_xlpm.d,_xlfn.XLOOKUP(Q2437,'[1]Birth Dates'!$A:$A,'[1]Birth Dates'!$B:$B,"",0),IF(_xlpm.d=0,"",_xlpm.d))</f>
        <v/>
      </c>
      <c r="T2437" s="196">
        <f>IF(OR(S2437="",A2437="",NOT(ISNUMBER(S2437)),S2437&gt;A2437),"",DATEDIF(S2437,A2437,"Y")&amp;" years, "&amp;DATEDIF(S2437,A2437,"YM")&amp;" months, "&amp;DATEDIF(S2437,A2437,"MD")&amp;" days")</f>
        <v/>
      </c>
      <c r="W2437" s="196">
        <f>_xlfn.LET(_xlpm.d,_xlfn.XLOOKUP(U2437,'[1]Birth Dates'!$A:$A,'[1]Birth Dates'!$B:$B,"",0),IF(_xlpm.d=0,"",_xlpm.d))</f>
        <v/>
      </c>
      <c r="X2437" s="196">
        <f>IF(OR(W2437="",A2437="",NOT(ISNUMBER(W2437)),W2437&gt;A2437),"",DATEDIF(W2437,A2437,"Y")&amp;" years, "&amp;DATEDIF(W2437,A2437,"YM")&amp;" months, "&amp;DATEDIF(W2437,A2437,"MD")&amp;" days")</f>
        <v/>
      </c>
      <c r="AR2437" s="175">
        <f>IF($B2437="","",TEXT($A2437,"yyyymmdd")&amp;"_P"&amp;$C2437&amp;"_C"&amp;$F2437&amp;"_"&amp;TRIM(RIGHT(SUBSTITUTE(TRIM(SUBSTITUTE($M2437,CHAR(160)," "))," ",REPT(" ",60)),60))&amp;IF($Q2437="","","-"&amp;TRIM(RIGHT(SUBSTITUTE(TRIM(SUBSTITUTE($Q2437,CHAR(160)," "))," ",REPT(" ",60)),60)))&amp;IF($U2437="","","-"&amp;TRIM(RIGHT(SUBSTITUTE(TRIM(SUBSTITUTE($U2437,CHAR(160)," "))," ",REPT(" ",60)),60)))&amp;".jpg")</f>
        <v/>
      </c>
    </row>
    <row r="2438" ht="14" customHeight="1">
      <c r="O2438" s="196">
        <f>_xlfn.LET(_xlpm.d,_xlfn.XLOOKUP(M2438,'[1]Birth Dates'!$A:$A,'[1]Birth Dates'!$B:$B,"",0),IF(_xlpm.d=0,"",_xlpm.d))</f>
        <v/>
      </c>
      <c r="P2438" s="196">
        <f>IF(OR(O2438="",A2438="",NOT(ISNUMBER(O2438)),O2438&gt;A2438),"",DATEDIF(O2438,A2438,"Y")&amp;" years, "&amp;DATEDIF(O2438,A2438,"YM")&amp;" months, "&amp;DATEDIF(O2438,A2438,"MD")&amp;" days")</f>
        <v/>
      </c>
      <c r="S2438" s="196">
        <f>_xlfn.LET(_xlpm.d,_xlfn.XLOOKUP(Q2438,'[1]Birth Dates'!$A:$A,'[1]Birth Dates'!$B:$B,"",0),IF(_xlpm.d=0,"",_xlpm.d))</f>
        <v/>
      </c>
      <c r="T2438" s="196">
        <f>IF(OR(S2438="",A2438="",NOT(ISNUMBER(S2438)),S2438&gt;A2438),"",DATEDIF(S2438,A2438,"Y")&amp;" years, "&amp;DATEDIF(S2438,A2438,"YM")&amp;" months, "&amp;DATEDIF(S2438,A2438,"MD")&amp;" days")</f>
        <v/>
      </c>
      <c r="W2438" s="196">
        <f>_xlfn.LET(_xlpm.d,_xlfn.XLOOKUP(U2438,'[1]Birth Dates'!$A:$A,'[1]Birth Dates'!$B:$B,"",0),IF(_xlpm.d=0,"",_xlpm.d))</f>
        <v/>
      </c>
      <c r="X2438" s="196">
        <f>IF(OR(W2438="",A2438="",NOT(ISNUMBER(W2438)),W2438&gt;A2438),"",DATEDIF(W2438,A2438,"Y")&amp;" years, "&amp;DATEDIF(W2438,A2438,"YM")&amp;" months, "&amp;DATEDIF(W2438,A2438,"MD")&amp;" days")</f>
        <v/>
      </c>
      <c r="AR2438" s="175">
        <f>IF($B2438="","",TEXT($A2438,"yyyymmdd")&amp;"_P"&amp;$C2438&amp;"_C"&amp;$F2438&amp;"_"&amp;TRIM(RIGHT(SUBSTITUTE(TRIM(SUBSTITUTE($M2438,CHAR(160)," "))," ",REPT(" ",60)),60))&amp;IF($Q2438="","","-"&amp;TRIM(RIGHT(SUBSTITUTE(TRIM(SUBSTITUTE($Q2438,CHAR(160)," "))," ",REPT(" ",60)),60)))&amp;IF($U2438="","","-"&amp;TRIM(RIGHT(SUBSTITUTE(TRIM(SUBSTITUTE($U2438,CHAR(160)," "))," ",REPT(" ",60)),60)))&amp;".jpg")</f>
        <v/>
      </c>
    </row>
    <row r="2439" ht="14" customHeight="1">
      <c r="O2439" s="196">
        <f>_xlfn.LET(_xlpm.d,_xlfn.XLOOKUP(M2439,'[1]Birth Dates'!$A:$A,'[1]Birth Dates'!$B:$B,"",0),IF(_xlpm.d=0,"",_xlpm.d))</f>
        <v/>
      </c>
      <c r="P2439" s="196">
        <f>IF(OR(O2439="",A2439="",NOT(ISNUMBER(O2439)),O2439&gt;A2439),"",DATEDIF(O2439,A2439,"Y")&amp;" years, "&amp;DATEDIF(O2439,A2439,"YM")&amp;" months, "&amp;DATEDIF(O2439,A2439,"MD")&amp;" days")</f>
        <v/>
      </c>
      <c r="S2439" s="196">
        <f>_xlfn.LET(_xlpm.d,_xlfn.XLOOKUP(Q2439,'[1]Birth Dates'!$A:$A,'[1]Birth Dates'!$B:$B,"",0),IF(_xlpm.d=0,"",_xlpm.d))</f>
        <v/>
      </c>
      <c r="T2439" s="196">
        <f>IF(OR(S2439="",A2439="",NOT(ISNUMBER(S2439)),S2439&gt;A2439),"",DATEDIF(S2439,A2439,"Y")&amp;" years, "&amp;DATEDIF(S2439,A2439,"YM")&amp;" months, "&amp;DATEDIF(S2439,A2439,"MD")&amp;" days")</f>
        <v/>
      </c>
      <c r="W2439" s="196">
        <f>_xlfn.LET(_xlpm.d,_xlfn.XLOOKUP(U2439,'[1]Birth Dates'!$A:$A,'[1]Birth Dates'!$B:$B,"",0),IF(_xlpm.d=0,"",_xlpm.d))</f>
        <v/>
      </c>
      <c r="X2439" s="196">
        <f>IF(OR(W2439="",A2439="",NOT(ISNUMBER(W2439)),W2439&gt;A2439),"",DATEDIF(W2439,A2439,"Y")&amp;" years, "&amp;DATEDIF(W2439,A2439,"YM")&amp;" months, "&amp;DATEDIF(W2439,A2439,"MD")&amp;" days")</f>
        <v/>
      </c>
      <c r="AR2439" s="175">
        <f>IF($B2439="","",TEXT($A2439,"yyyymmdd")&amp;"_P"&amp;$C2439&amp;"_C"&amp;$F2439&amp;"_"&amp;TRIM(RIGHT(SUBSTITUTE(TRIM(SUBSTITUTE($M2439,CHAR(160)," "))," ",REPT(" ",60)),60))&amp;IF($Q2439="","","-"&amp;TRIM(RIGHT(SUBSTITUTE(TRIM(SUBSTITUTE($Q2439,CHAR(160)," "))," ",REPT(" ",60)),60)))&amp;IF($U2439="","","-"&amp;TRIM(RIGHT(SUBSTITUTE(TRIM(SUBSTITUTE($U2439,CHAR(160)," "))," ",REPT(" ",60)),60)))&amp;".jpg")</f>
        <v/>
      </c>
    </row>
    <row r="2440" ht="14" customHeight="1">
      <c r="O2440" s="196">
        <f>_xlfn.LET(_xlpm.d,_xlfn.XLOOKUP(M2440,'[1]Birth Dates'!$A:$A,'[1]Birth Dates'!$B:$B,"",0),IF(_xlpm.d=0,"",_xlpm.d))</f>
        <v/>
      </c>
      <c r="P2440" s="196">
        <f>IF(OR(O2440="",A2440="",NOT(ISNUMBER(O2440)),O2440&gt;A2440),"",DATEDIF(O2440,A2440,"Y")&amp;" years, "&amp;DATEDIF(O2440,A2440,"YM")&amp;" months, "&amp;DATEDIF(O2440,A2440,"MD")&amp;" days")</f>
        <v/>
      </c>
      <c r="S2440" s="196">
        <f>_xlfn.LET(_xlpm.d,_xlfn.XLOOKUP(Q2440,'[1]Birth Dates'!$A:$A,'[1]Birth Dates'!$B:$B,"",0),IF(_xlpm.d=0,"",_xlpm.d))</f>
        <v/>
      </c>
      <c r="T2440" s="196">
        <f>IF(OR(S2440="",A2440="",NOT(ISNUMBER(S2440)),S2440&gt;A2440),"",DATEDIF(S2440,A2440,"Y")&amp;" years, "&amp;DATEDIF(S2440,A2440,"YM")&amp;" months, "&amp;DATEDIF(S2440,A2440,"MD")&amp;" days")</f>
        <v/>
      </c>
      <c r="W2440" s="196">
        <f>_xlfn.LET(_xlpm.d,_xlfn.XLOOKUP(U2440,'[1]Birth Dates'!$A:$A,'[1]Birth Dates'!$B:$B,"",0),IF(_xlpm.d=0,"",_xlpm.d))</f>
        <v/>
      </c>
      <c r="X2440" s="196">
        <f>IF(OR(W2440="",A2440="",NOT(ISNUMBER(W2440)),W2440&gt;A2440),"",DATEDIF(W2440,A2440,"Y")&amp;" years, "&amp;DATEDIF(W2440,A2440,"YM")&amp;" months, "&amp;DATEDIF(W2440,A2440,"MD")&amp;" days")</f>
        <v/>
      </c>
      <c r="AR2440" s="175">
        <f>IF($B2440="","",TEXT($A2440,"yyyymmdd")&amp;"_P"&amp;$C2440&amp;"_C"&amp;$F2440&amp;"_"&amp;TRIM(RIGHT(SUBSTITUTE(TRIM(SUBSTITUTE($M2440,CHAR(160)," "))," ",REPT(" ",60)),60))&amp;IF($Q2440="","","-"&amp;TRIM(RIGHT(SUBSTITUTE(TRIM(SUBSTITUTE($Q2440,CHAR(160)," "))," ",REPT(" ",60)),60)))&amp;IF($U2440="","","-"&amp;TRIM(RIGHT(SUBSTITUTE(TRIM(SUBSTITUTE($U2440,CHAR(160)," "))," ",REPT(" ",60)),60)))&amp;".jpg")</f>
        <v/>
      </c>
    </row>
    <row r="2441" ht="14" customHeight="1">
      <c r="O2441" s="196">
        <f>_xlfn.LET(_xlpm.d,_xlfn.XLOOKUP(M2441,'[1]Birth Dates'!$A:$A,'[1]Birth Dates'!$B:$B,"",0),IF(_xlpm.d=0,"",_xlpm.d))</f>
        <v/>
      </c>
      <c r="P2441" s="196">
        <f>IF(OR(O2441="",A2441="",NOT(ISNUMBER(O2441)),O2441&gt;A2441),"",DATEDIF(O2441,A2441,"Y")&amp;" years, "&amp;DATEDIF(O2441,A2441,"YM")&amp;" months, "&amp;DATEDIF(O2441,A2441,"MD")&amp;" days")</f>
        <v/>
      </c>
      <c r="S2441" s="196">
        <f>_xlfn.LET(_xlpm.d,_xlfn.XLOOKUP(Q2441,'[1]Birth Dates'!$A:$A,'[1]Birth Dates'!$B:$B,"",0),IF(_xlpm.d=0,"",_xlpm.d))</f>
        <v/>
      </c>
      <c r="T2441" s="196">
        <f>IF(OR(S2441="",A2441="",NOT(ISNUMBER(S2441)),S2441&gt;A2441),"",DATEDIF(S2441,A2441,"Y")&amp;" years, "&amp;DATEDIF(S2441,A2441,"YM")&amp;" months, "&amp;DATEDIF(S2441,A2441,"MD")&amp;" days")</f>
        <v/>
      </c>
      <c r="W2441" s="196">
        <f>_xlfn.LET(_xlpm.d,_xlfn.XLOOKUP(U2441,'[1]Birth Dates'!$A:$A,'[1]Birth Dates'!$B:$B,"",0),IF(_xlpm.d=0,"",_xlpm.d))</f>
        <v/>
      </c>
      <c r="X2441" s="196">
        <f>IF(OR(W2441="",A2441="",NOT(ISNUMBER(W2441)),W2441&gt;A2441),"",DATEDIF(W2441,A2441,"Y")&amp;" years, "&amp;DATEDIF(W2441,A2441,"YM")&amp;" months, "&amp;DATEDIF(W2441,A2441,"MD")&amp;" days")</f>
        <v/>
      </c>
      <c r="AR2441" s="175">
        <f>IF($B2441="","",TEXT($A2441,"yyyymmdd")&amp;"_P"&amp;$C2441&amp;"_C"&amp;$F2441&amp;"_"&amp;TRIM(RIGHT(SUBSTITUTE(TRIM(SUBSTITUTE($M2441,CHAR(160)," "))," ",REPT(" ",60)),60))&amp;IF($Q2441="","","-"&amp;TRIM(RIGHT(SUBSTITUTE(TRIM(SUBSTITUTE($Q2441,CHAR(160)," "))," ",REPT(" ",60)),60)))&amp;IF($U2441="","","-"&amp;TRIM(RIGHT(SUBSTITUTE(TRIM(SUBSTITUTE($U2441,CHAR(160)," "))," ",REPT(" ",60)),60)))&amp;".jpg")</f>
        <v/>
      </c>
    </row>
    <row r="2442" ht="14" customHeight="1">
      <c r="O2442" s="196">
        <f>_xlfn.LET(_xlpm.d,_xlfn.XLOOKUP(M2442,'[1]Birth Dates'!$A:$A,'[1]Birth Dates'!$B:$B,"",0),IF(_xlpm.d=0,"",_xlpm.d))</f>
        <v/>
      </c>
      <c r="P2442" s="196">
        <f>IF(OR(O2442="",A2442="",NOT(ISNUMBER(O2442)),O2442&gt;A2442),"",DATEDIF(O2442,A2442,"Y")&amp;" years, "&amp;DATEDIF(O2442,A2442,"YM")&amp;" months, "&amp;DATEDIF(O2442,A2442,"MD")&amp;" days")</f>
        <v/>
      </c>
      <c r="S2442" s="196">
        <f>_xlfn.LET(_xlpm.d,_xlfn.XLOOKUP(Q2442,'[1]Birth Dates'!$A:$A,'[1]Birth Dates'!$B:$B,"",0),IF(_xlpm.d=0,"",_xlpm.d))</f>
        <v/>
      </c>
      <c r="T2442" s="196">
        <f>IF(OR(S2442="",A2442="",NOT(ISNUMBER(S2442)),S2442&gt;A2442),"",DATEDIF(S2442,A2442,"Y")&amp;" years, "&amp;DATEDIF(S2442,A2442,"YM")&amp;" months, "&amp;DATEDIF(S2442,A2442,"MD")&amp;" days")</f>
        <v/>
      </c>
      <c r="W2442" s="196">
        <f>_xlfn.LET(_xlpm.d,_xlfn.XLOOKUP(U2442,'[1]Birth Dates'!$A:$A,'[1]Birth Dates'!$B:$B,"",0),IF(_xlpm.d=0,"",_xlpm.d))</f>
        <v/>
      </c>
      <c r="X2442" s="196">
        <f>IF(OR(W2442="",A2442="",NOT(ISNUMBER(W2442)),W2442&gt;A2442),"",DATEDIF(W2442,A2442,"Y")&amp;" years, "&amp;DATEDIF(W2442,A2442,"YM")&amp;" months, "&amp;DATEDIF(W2442,A2442,"MD")&amp;" days")</f>
        <v/>
      </c>
      <c r="AR2442" s="175">
        <f>IF($B2442="","",TEXT($A2442,"yyyymmdd")&amp;"_P"&amp;$C2442&amp;"_C"&amp;$F2442&amp;"_"&amp;TRIM(RIGHT(SUBSTITUTE(TRIM(SUBSTITUTE($M2442,CHAR(160)," "))," ",REPT(" ",60)),60))&amp;IF($Q2442="","","-"&amp;TRIM(RIGHT(SUBSTITUTE(TRIM(SUBSTITUTE($Q2442,CHAR(160)," "))," ",REPT(" ",60)),60)))&amp;IF($U2442="","","-"&amp;TRIM(RIGHT(SUBSTITUTE(TRIM(SUBSTITUTE($U2442,CHAR(160)," "))," ",REPT(" ",60)),60)))&amp;".jpg")</f>
        <v/>
      </c>
    </row>
    <row r="2443" ht="14" customHeight="1">
      <c r="O2443" s="196">
        <f>_xlfn.LET(_xlpm.d,_xlfn.XLOOKUP(M2443,'[1]Birth Dates'!$A:$A,'[1]Birth Dates'!$B:$B,"",0),IF(_xlpm.d=0,"",_xlpm.d))</f>
        <v/>
      </c>
      <c r="P2443" s="196">
        <f>IF(OR(O2443="",A2443="",NOT(ISNUMBER(O2443)),O2443&gt;A2443),"",DATEDIF(O2443,A2443,"Y")&amp;" years, "&amp;DATEDIF(O2443,A2443,"YM")&amp;" months, "&amp;DATEDIF(O2443,A2443,"MD")&amp;" days")</f>
        <v/>
      </c>
      <c r="S2443" s="196">
        <f>_xlfn.LET(_xlpm.d,_xlfn.XLOOKUP(Q2443,'[1]Birth Dates'!$A:$A,'[1]Birth Dates'!$B:$B,"",0),IF(_xlpm.d=0,"",_xlpm.d))</f>
        <v/>
      </c>
      <c r="T2443" s="196">
        <f>IF(OR(S2443="",A2443="",NOT(ISNUMBER(S2443)),S2443&gt;A2443),"",DATEDIF(S2443,A2443,"Y")&amp;" years, "&amp;DATEDIF(S2443,A2443,"YM")&amp;" months, "&amp;DATEDIF(S2443,A2443,"MD")&amp;" days")</f>
        <v/>
      </c>
      <c r="W2443" s="196">
        <f>_xlfn.LET(_xlpm.d,_xlfn.XLOOKUP(U2443,'[1]Birth Dates'!$A:$A,'[1]Birth Dates'!$B:$B,"",0),IF(_xlpm.d=0,"",_xlpm.d))</f>
        <v/>
      </c>
      <c r="X2443" s="196">
        <f>IF(OR(W2443="",A2443="",NOT(ISNUMBER(W2443)),W2443&gt;A2443),"",DATEDIF(W2443,A2443,"Y")&amp;" years, "&amp;DATEDIF(W2443,A2443,"YM")&amp;" months, "&amp;DATEDIF(W2443,A2443,"MD")&amp;" days")</f>
        <v/>
      </c>
      <c r="AR2443" s="175">
        <f>IF($B2443="","",TEXT($A2443,"yyyymmdd")&amp;"_P"&amp;$C2443&amp;"_C"&amp;$F2443&amp;"_"&amp;TRIM(RIGHT(SUBSTITUTE(TRIM(SUBSTITUTE($M2443,CHAR(160)," "))," ",REPT(" ",60)),60))&amp;IF($Q2443="","","-"&amp;TRIM(RIGHT(SUBSTITUTE(TRIM(SUBSTITUTE($Q2443,CHAR(160)," "))," ",REPT(" ",60)),60)))&amp;IF($U2443="","","-"&amp;TRIM(RIGHT(SUBSTITUTE(TRIM(SUBSTITUTE($U2443,CHAR(160)," "))," ",REPT(" ",60)),60)))&amp;".jpg")</f>
        <v/>
      </c>
    </row>
    <row r="2444" ht="14" customHeight="1">
      <c r="O2444" s="196">
        <f>_xlfn.LET(_xlpm.d,_xlfn.XLOOKUP(M2444,'[1]Birth Dates'!$A:$A,'[1]Birth Dates'!$B:$B,"",0),IF(_xlpm.d=0,"",_xlpm.d))</f>
        <v/>
      </c>
      <c r="P2444" s="196">
        <f>IF(OR(O2444="",A2444="",NOT(ISNUMBER(O2444)),O2444&gt;A2444),"",DATEDIF(O2444,A2444,"Y")&amp;" years, "&amp;DATEDIF(O2444,A2444,"YM")&amp;" months, "&amp;DATEDIF(O2444,A2444,"MD")&amp;" days")</f>
        <v/>
      </c>
      <c r="S2444" s="196">
        <f>_xlfn.LET(_xlpm.d,_xlfn.XLOOKUP(Q2444,'[1]Birth Dates'!$A:$A,'[1]Birth Dates'!$B:$B,"",0),IF(_xlpm.d=0,"",_xlpm.d))</f>
        <v/>
      </c>
      <c r="T2444" s="196">
        <f>IF(OR(S2444="",A2444="",NOT(ISNUMBER(S2444)),S2444&gt;A2444),"",DATEDIF(S2444,A2444,"Y")&amp;" years, "&amp;DATEDIF(S2444,A2444,"YM")&amp;" months, "&amp;DATEDIF(S2444,A2444,"MD")&amp;" days")</f>
        <v/>
      </c>
      <c r="W2444" s="196">
        <f>_xlfn.LET(_xlpm.d,_xlfn.XLOOKUP(U2444,'[1]Birth Dates'!$A:$A,'[1]Birth Dates'!$B:$B,"",0),IF(_xlpm.d=0,"",_xlpm.d))</f>
        <v/>
      </c>
      <c r="X2444" s="196">
        <f>IF(OR(W2444="",A2444="",NOT(ISNUMBER(W2444)),W2444&gt;A2444),"",DATEDIF(W2444,A2444,"Y")&amp;" years, "&amp;DATEDIF(W2444,A2444,"YM")&amp;" months, "&amp;DATEDIF(W2444,A2444,"MD")&amp;" days")</f>
        <v/>
      </c>
      <c r="AR2444" s="175">
        <f>IF($B2444="","",TEXT($A2444,"yyyymmdd")&amp;"_P"&amp;$C2444&amp;"_C"&amp;$F2444&amp;"_"&amp;TRIM(RIGHT(SUBSTITUTE(TRIM(SUBSTITUTE($M2444,CHAR(160)," "))," ",REPT(" ",60)),60))&amp;IF($Q2444="","","-"&amp;TRIM(RIGHT(SUBSTITUTE(TRIM(SUBSTITUTE($Q2444,CHAR(160)," "))," ",REPT(" ",60)),60)))&amp;IF($U2444="","","-"&amp;TRIM(RIGHT(SUBSTITUTE(TRIM(SUBSTITUTE($U2444,CHAR(160)," "))," ",REPT(" ",60)),60)))&amp;".jpg")</f>
        <v/>
      </c>
    </row>
    <row r="2445" ht="14" customHeight="1">
      <c r="O2445" s="196">
        <f>_xlfn.LET(_xlpm.d,_xlfn.XLOOKUP(M2445,'[1]Birth Dates'!$A:$A,'[1]Birth Dates'!$B:$B,"",0),IF(_xlpm.d=0,"",_xlpm.d))</f>
        <v/>
      </c>
      <c r="P2445" s="196">
        <f>IF(OR(O2445="",A2445="",NOT(ISNUMBER(O2445)),O2445&gt;A2445),"",DATEDIF(O2445,A2445,"Y")&amp;" years, "&amp;DATEDIF(O2445,A2445,"YM")&amp;" months, "&amp;DATEDIF(O2445,A2445,"MD")&amp;" days")</f>
        <v/>
      </c>
      <c r="S2445" s="196">
        <f>_xlfn.LET(_xlpm.d,_xlfn.XLOOKUP(Q2445,'[1]Birth Dates'!$A:$A,'[1]Birth Dates'!$B:$B,"",0),IF(_xlpm.d=0,"",_xlpm.d))</f>
        <v/>
      </c>
      <c r="T2445" s="196">
        <f>IF(OR(S2445="",A2445="",NOT(ISNUMBER(S2445)),S2445&gt;A2445),"",DATEDIF(S2445,A2445,"Y")&amp;" years, "&amp;DATEDIF(S2445,A2445,"YM")&amp;" months, "&amp;DATEDIF(S2445,A2445,"MD")&amp;" days")</f>
        <v/>
      </c>
      <c r="W2445" s="196">
        <f>_xlfn.LET(_xlpm.d,_xlfn.XLOOKUP(U2445,'[1]Birth Dates'!$A:$A,'[1]Birth Dates'!$B:$B,"",0),IF(_xlpm.d=0,"",_xlpm.d))</f>
        <v/>
      </c>
      <c r="X2445" s="196">
        <f>IF(OR(W2445="",A2445="",NOT(ISNUMBER(W2445)),W2445&gt;A2445),"",DATEDIF(W2445,A2445,"Y")&amp;" years, "&amp;DATEDIF(W2445,A2445,"YM")&amp;" months, "&amp;DATEDIF(W2445,A2445,"MD")&amp;" days")</f>
        <v/>
      </c>
      <c r="AR2445" s="226">
        <f>IF($B2445="","",TEXT($A2445,"yyyymmdd")&amp;"_P"&amp;$C2445&amp;"_C"&amp;$F2445&amp;"_"&amp;TRIM(RIGHT(SUBSTITUTE(TRIM(SUBSTITUTE($M2445,CHAR(160)," "))," ",REPT(" ",60)),60))&amp;IF($Q2445="","","-"&amp;TRIM(RIGHT(SUBSTITUTE(TRIM(SUBSTITUTE($Q2445,CHAR(160)," "))," ",REPT(" ",60)),60)))&amp;IF($U2445="","","-"&amp;TRIM(RIGHT(SUBSTITUTE(TRIM(SUBSTITUTE($U2445,CHAR(160)," "))," ",REPT(" ",60)),60)))&amp;".jpg")</f>
        <v/>
      </c>
    </row>
    <row r="2446" ht="14" customHeight="1">
      <c r="O2446" s="196">
        <f>_xlfn.LET(_xlpm.d,_xlfn.XLOOKUP(M2446,'[1]Birth Dates'!$A:$A,'[1]Birth Dates'!$B:$B,"",0),IF(_xlpm.d=0,"",_xlpm.d))</f>
        <v/>
      </c>
      <c r="P2446" s="196">
        <f>IF(OR(O2446="",A2446="",NOT(ISNUMBER(O2446)),O2446&gt;A2446),"",DATEDIF(O2446,A2446,"Y")&amp;" years, "&amp;DATEDIF(O2446,A2446,"YM")&amp;" months, "&amp;DATEDIF(O2446,A2446,"MD")&amp;" days")</f>
        <v/>
      </c>
      <c r="S2446" s="196">
        <f>_xlfn.LET(_xlpm.d,_xlfn.XLOOKUP(Q2446,'[1]Birth Dates'!$A:$A,'[1]Birth Dates'!$B:$B,"",0),IF(_xlpm.d=0,"",_xlpm.d))</f>
        <v/>
      </c>
      <c r="T2446" s="196">
        <f>IF(OR(S2446="",A2446="",NOT(ISNUMBER(S2446)),S2446&gt;A2446),"",DATEDIF(S2446,A2446,"Y")&amp;" years, "&amp;DATEDIF(S2446,A2446,"YM")&amp;" months, "&amp;DATEDIF(S2446,A2446,"MD")&amp;" days")</f>
        <v/>
      </c>
      <c r="W2446" s="196">
        <f>_xlfn.LET(_xlpm.d,_xlfn.XLOOKUP(U2446,'[1]Birth Dates'!$A:$A,'[1]Birth Dates'!$B:$B,"",0),IF(_xlpm.d=0,"",_xlpm.d))</f>
        <v/>
      </c>
      <c r="X2446" s="196">
        <f>IF(OR(W2446="",A2446="",NOT(ISNUMBER(W2446)),W2446&gt;A2446),"",DATEDIF(W2446,A2446,"Y")&amp;" years, "&amp;DATEDIF(W2446,A2446,"YM")&amp;" months, "&amp;DATEDIF(W2446,A2446,"MD")&amp;" days")</f>
        <v/>
      </c>
      <c r="AR2446" s="175">
        <f>IF($B2446="","",TEXT($A2446,"yyyymmdd")&amp;"_P"&amp;$C2446&amp;"_C"&amp;$F2446&amp;"_"&amp;TRIM(RIGHT(SUBSTITUTE(TRIM(SUBSTITUTE($M2446,CHAR(160)," "))," ",REPT(" ",60)),60))&amp;IF($Q2446="","","-"&amp;TRIM(RIGHT(SUBSTITUTE(TRIM(SUBSTITUTE($Q2446,CHAR(160)," "))," ",REPT(" ",60)),60)))&amp;IF($U2446="","","-"&amp;TRIM(RIGHT(SUBSTITUTE(TRIM(SUBSTITUTE($U2446,CHAR(160)," "))," ",REPT(" ",60)),60)))&amp;".jpg")</f>
        <v/>
      </c>
    </row>
    <row r="2447" ht="14" customHeight="1">
      <c r="O2447" s="196">
        <f>_xlfn.LET(_xlpm.d,_xlfn.XLOOKUP(M2447,'[1]Birth Dates'!$A:$A,'[1]Birth Dates'!$B:$B,"",0),IF(_xlpm.d=0,"",_xlpm.d))</f>
        <v/>
      </c>
      <c r="P2447" s="196">
        <f>IF(OR(O2447="",A2447="",NOT(ISNUMBER(O2447)),O2447&gt;A2447),"",DATEDIF(O2447,A2447,"Y")&amp;" years, "&amp;DATEDIF(O2447,A2447,"YM")&amp;" months, "&amp;DATEDIF(O2447,A2447,"MD")&amp;" days")</f>
        <v/>
      </c>
      <c r="S2447" s="196">
        <f>_xlfn.LET(_xlpm.d,_xlfn.XLOOKUP(Q2447,'[1]Birth Dates'!$A:$A,'[1]Birth Dates'!$B:$B,"",0),IF(_xlpm.d=0,"",_xlpm.d))</f>
        <v/>
      </c>
      <c r="T2447" s="196">
        <f>IF(OR(S2447="",A2447="",NOT(ISNUMBER(S2447)),S2447&gt;A2447),"",DATEDIF(S2447,A2447,"Y")&amp;" years, "&amp;DATEDIF(S2447,A2447,"YM")&amp;" months, "&amp;DATEDIF(S2447,A2447,"MD")&amp;" days")</f>
        <v/>
      </c>
      <c r="W2447" s="196">
        <f>_xlfn.LET(_xlpm.d,_xlfn.XLOOKUP(U2447,'[1]Birth Dates'!$A:$A,'[1]Birth Dates'!$B:$B,"",0),IF(_xlpm.d=0,"",_xlpm.d))</f>
        <v/>
      </c>
      <c r="X2447" s="196">
        <f>IF(OR(W2447="",A2447="",NOT(ISNUMBER(W2447)),W2447&gt;A2447),"",DATEDIF(W2447,A2447,"Y")&amp;" years, "&amp;DATEDIF(W2447,A2447,"YM")&amp;" months, "&amp;DATEDIF(W2447,A2447,"MD")&amp;" days")</f>
        <v/>
      </c>
      <c r="AR2447" s="175">
        <f>IF($B2447="","",TEXT($A2447,"yyyymmdd")&amp;"_P"&amp;$C2447&amp;"_C"&amp;$F2447&amp;"_"&amp;TRIM(RIGHT(SUBSTITUTE(TRIM(SUBSTITUTE($M2447,CHAR(160)," "))," ",REPT(" ",60)),60))&amp;IF($Q2447="","","-"&amp;TRIM(RIGHT(SUBSTITUTE(TRIM(SUBSTITUTE($Q2447,CHAR(160)," "))," ",REPT(" ",60)),60)))&amp;IF($U2447="","","-"&amp;TRIM(RIGHT(SUBSTITUTE(TRIM(SUBSTITUTE($U2447,CHAR(160)," "))," ",REPT(" ",60)),60)))&amp;".jpg")</f>
        <v/>
      </c>
    </row>
    <row r="2448" ht="14" customHeight="1">
      <c r="O2448" s="196">
        <f>_xlfn.LET(_xlpm.d,_xlfn.XLOOKUP(M2448,'[1]Birth Dates'!$A:$A,'[1]Birth Dates'!$B:$B,"",0),IF(_xlpm.d=0,"",_xlpm.d))</f>
        <v/>
      </c>
      <c r="P2448" s="196">
        <f>IF(OR(O2448="",A2448="",NOT(ISNUMBER(O2448)),O2448&gt;A2448),"",DATEDIF(O2448,A2448,"Y")&amp;" years, "&amp;DATEDIF(O2448,A2448,"YM")&amp;" months, "&amp;DATEDIF(O2448,A2448,"MD")&amp;" days")</f>
        <v/>
      </c>
      <c r="S2448" s="196">
        <f>_xlfn.LET(_xlpm.d,_xlfn.XLOOKUP(Q2448,'[1]Birth Dates'!$A:$A,'[1]Birth Dates'!$B:$B,"",0),IF(_xlpm.d=0,"",_xlpm.d))</f>
        <v/>
      </c>
      <c r="T2448" s="196">
        <f>IF(OR(S2448="",A2448="",NOT(ISNUMBER(S2448)),S2448&gt;A2448),"",DATEDIF(S2448,A2448,"Y")&amp;" years, "&amp;DATEDIF(S2448,A2448,"YM")&amp;" months, "&amp;DATEDIF(S2448,A2448,"MD")&amp;" days")</f>
        <v/>
      </c>
      <c r="W2448" s="196">
        <f>_xlfn.LET(_xlpm.d,_xlfn.XLOOKUP(U2448,'[1]Birth Dates'!$A:$A,'[1]Birth Dates'!$B:$B,"",0),IF(_xlpm.d=0,"",_xlpm.d))</f>
        <v/>
      </c>
      <c r="X2448" s="196">
        <f>IF(OR(W2448="",A2448="",NOT(ISNUMBER(W2448)),W2448&gt;A2448),"",DATEDIF(W2448,A2448,"Y")&amp;" years, "&amp;DATEDIF(W2448,A2448,"YM")&amp;" months, "&amp;DATEDIF(W2448,A2448,"MD")&amp;" days")</f>
        <v/>
      </c>
      <c r="AR2448" s="175">
        <f>IF($B2448="","",TEXT($A2448,"yyyymmdd")&amp;"_P"&amp;$C2448&amp;"_C"&amp;$F2448&amp;"_"&amp;TRIM(RIGHT(SUBSTITUTE(TRIM(SUBSTITUTE($M2448,CHAR(160)," "))," ",REPT(" ",60)),60))&amp;IF($Q2448="","","-"&amp;TRIM(RIGHT(SUBSTITUTE(TRIM(SUBSTITUTE($Q2448,CHAR(160)," "))," ",REPT(" ",60)),60)))&amp;IF($U2448="","","-"&amp;TRIM(RIGHT(SUBSTITUTE(TRIM(SUBSTITUTE($U2448,CHAR(160)," "))," ",REPT(" ",60)),60)))&amp;".jpg")</f>
        <v/>
      </c>
    </row>
    <row r="2449" ht="14" customHeight="1">
      <c r="O2449" s="196">
        <f>_xlfn.LET(_xlpm.d,_xlfn.XLOOKUP(M2449,'[1]Birth Dates'!$A:$A,'[1]Birth Dates'!$B:$B,"",0),IF(_xlpm.d=0,"",_xlpm.d))</f>
        <v/>
      </c>
      <c r="P2449" s="196">
        <f>IF(OR(O2449="",A2449="",NOT(ISNUMBER(O2449)),O2449&gt;A2449),"",DATEDIF(O2449,A2449,"Y")&amp;" years, "&amp;DATEDIF(O2449,A2449,"YM")&amp;" months, "&amp;DATEDIF(O2449,A2449,"MD")&amp;" days")</f>
        <v/>
      </c>
      <c r="S2449" s="196">
        <f>_xlfn.LET(_xlpm.d,_xlfn.XLOOKUP(Q2449,'[1]Birth Dates'!$A:$A,'[1]Birth Dates'!$B:$B,"",0),IF(_xlpm.d=0,"",_xlpm.d))</f>
        <v/>
      </c>
      <c r="T2449" s="196">
        <f>IF(OR(S2449="",A2449="",NOT(ISNUMBER(S2449)),S2449&gt;A2449),"",DATEDIF(S2449,A2449,"Y")&amp;" years, "&amp;DATEDIF(S2449,A2449,"YM")&amp;" months, "&amp;DATEDIF(S2449,A2449,"MD")&amp;" days")</f>
        <v/>
      </c>
      <c r="W2449" s="196">
        <f>_xlfn.LET(_xlpm.d,_xlfn.XLOOKUP(U2449,'[1]Birth Dates'!$A:$A,'[1]Birth Dates'!$B:$B,"",0),IF(_xlpm.d=0,"",_xlpm.d))</f>
        <v/>
      </c>
      <c r="X2449" s="196">
        <f>IF(OR(W2449="",A2449="",NOT(ISNUMBER(W2449)),W2449&gt;A2449),"",DATEDIF(W2449,A2449,"Y")&amp;" years, "&amp;DATEDIF(W2449,A2449,"YM")&amp;" months, "&amp;DATEDIF(W2449,A2449,"MD")&amp;" days")</f>
        <v/>
      </c>
      <c r="AR2449" s="175">
        <f>IF($B2449="","",TEXT($A2449,"yyyymmdd")&amp;"_P"&amp;$C2449&amp;"_C"&amp;$F2449&amp;"_"&amp;TRIM(RIGHT(SUBSTITUTE(TRIM(SUBSTITUTE($M2449,CHAR(160)," "))," ",REPT(" ",60)),60))&amp;IF($Q2449="","","-"&amp;TRIM(RIGHT(SUBSTITUTE(TRIM(SUBSTITUTE($Q2449,CHAR(160)," "))," ",REPT(" ",60)),60)))&amp;IF($U2449="","","-"&amp;TRIM(RIGHT(SUBSTITUTE(TRIM(SUBSTITUTE($U2449,CHAR(160)," "))," ",REPT(" ",60)),60)))&amp;".jpg")</f>
        <v/>
      </c>
    </row>
    <row r="2450" ht="14" customHeight="1">
      <c r="O2450" s="196">
        <f>_xlfn.LET(_xlpm.d,_xlfn.XLOOKUP(M2450,'[1]Birth Dates'!$A:$A,'[1]Birth Dates'!$B:$B,"",0),IF(_xlpm.d=0,"",_xlpm.d))</f>
        <v/>
      </c>
      <c r="P2450" s="196">
        <f>IF(OR(O2450="",A2450="",NOT(ISNUMBER(O2450)),O2450&gt;A2450),"",DATEDIF(O2450,A2450,"Y")&amp;" years, "&amp;DATEDIF(O2450,A2450,"YM")&amp;" months, "&amp;DATEDIF(O2450,A2450,"MD")&amp;" days")</f>
        <v/>
      </c>
      <c r="S2450" s="196">
        <f>_xlfn.LET(_xlpm.d,_xlfn.XLOOKUP(Q2450,'[1]Birth Dates'!$A:$A,'[1]Birth Dates'!$B:$B,"",0),IF(_xlpm.d=0,"",_xlpm.d))</f>
        <v/>
      </c>
      <c r="T2450" s="196">
        <f>IF(OR(S2450="",A2450="",NOT(ISNUMBER(S2450)),S2450&gt;A2450),"",DATEDIF(S2450,A2450,"Y")&amp;" years, "&amp;DATEDIF(S2450,A2450,"YM")&amp;" months, "&amp;DATEDIF(S2450,A2450,"MD")&amp;" days")</f>
        <v/>
      </c>
      <c r="W2450" s="196">
        <f>_xlfn.LET(_xlpm.d,_xlfn.XLOOKUP(U2450,'[1]Birth Dates'!$A:$A,'[1]Birth Dates'!$B:$B,"",0),IF(_xlpm.d=0,"",_xlpm.d))</f>
        <v/>
      </c>
      <c r="X2450" s="196">
        <f>IF(OR(W2450="",A2450="",NOT(ISNUMBER(W2450)),W2450&gt;A2450),"",DATEDIF(W2450,A2450,"Y")&amp;" years, "&amp;DATEDIF(W2450,A2450,"YM")&amp;" months, "&amp;DATEDIF(W2450,A2450,"MD")&amp;" days")</f>
        <v/>
      </c>
      <c r="AR2450" s="175">
        <f>IF($B2450="","",TEXT($A2450,"yyyymmdd")&amp;"_P"&amp;$C2450&amp;"_C"&amp;$F2450&amp;"_"&amp;TRIM(RIGHT(SUBSTITUTE(TRIM(SUBSTITUTE($M2450,CHAR(160)," "))," ",REPT(" ",60)),60))&amp;IF($Q2450="","","-"&amp;TRIM(RIGHT(SUBSTITUTE(TRIM(SUBSTITUTE($Q2450,CHAR(160)," "))," ",REPT(" ",60)),60)))&amp;IF($U2450="","","-"&amp;TRIM(RIGHT(SUBSTITUTE(TRIM(SUBSTITUTE($U2450,CHAR(160)," "))," ",REPT(" ",60)),60)))&amp;".jpg")</f>
        <v/>
      </c>
    </row>
    <row r="2451" ht="14" customHeight="1">
      <c r="O2451" s="196">
        <f>_xlfn.LET(_xlpm.d,_xlfn.XLOOKUP(M2451,'[1]Birth Dates'!$A:$A,'[1]Birth Dates'!$B:$B,"",0),IF(_xlpm.d=0,"",_xlpm.d))</f>
        <v/>
      </c>
      <c r="P2451" s="196">
        <f>IF(OR(O2451="",A2451="",NOT(ISNUMBER(O2451)),O2451&gt;A2451),"",DATEDIF(O2451,A2451,"Y")&amp;" years, "&amp;DATEDIF(O2451,A2451,"YM")&amp;" months, "&amp;DATEDIF(O2451,A2451,"MD")&amp;" days")</f>
        <v/>
      </c>
      <c r="S2451" s="196">
        <f>_xlfn.LET(_xlpm.d,_xlfn.XLOOKUP(Q2451,'[1]Birth Dates'!$A:$A,'[1]Birth Dates'!$B:$B,"",0),IF(_xlpm.d=0,"",_xlpm.d))</f>
        <v/>
      </c>
      <c r="T2451" s="196">
        <f>IF(OR(S2451="",A2451="",NOT(ISNUMBER(S2451)),S2451&gt;A2451),"",DATEDIF(S2451,A2451,"Y")&amp;" years, "&amp;DATEDIF(S2451,A2451,"YM")&amp;" months, "&amp;DATEDIF(S2451,A2451,"MD")&amp;" days")</f>
        <v/>
      </c>
      <c r="W2451" s="196">
        <f>_xlfn.LET(_xlpm.d,_xlfn.XLOOKUP(U2451,'[1]Birth Dates'!$A:$A,'[1]Birth Dates'!$B:$B,"",0),IF(_xlpm.d=0,"",_xlpm.d))</f>
        <v/>
      </c>
      <c r="X2451" s="196">
        <f>IF(OR(W2451="",A2451="",NOT(ISNUMBER(W2451)),W2451&gt;A2451),"",DATEDIF(W2451,A2451,"Y")&amp;" years, "&amp;DATEDIF(W2451,A2451,"YM")&amp;" months, "&amp;DATEDIF(W2451,A2451,"MD")&amp;" days")</f>
        <v/>
      </c>
      <c r="AR2451" s="175">
        <f>IF($B2451="","",TEXT($A2451,"yyyymmdd")&amp;"_P"&amp;$C2451&amp;"_C"&amp;$F2451&amp;"_"&amp;TRIM(RIGHT(SUBSTITUTE(TRIM(SUBSTITUTE($M2451,CHAR(160)," "))," ",REPT(" ",60)),60))&amp;IF($Q2451="","","-"&amp;TRIM(RIGHT(SUBSTITUTE(TRIM(SUBSTITUTE($Q2451,CHAR(160)," "))," ",REPT(" ",60)),60)))&amp;IF($U2451="","","-"&amp;TRIM(RIGHT(SUBSTITUTE(TRIM(SUBSTITUTE($U2451,CHAR(160)," "))," ",REPT(" ",60)),60)))&amp;".jpg")</f>
        <v/>
      </c>
    </row>
    <row r="2452" ht="14" customHeight="1">
      <c r="O2452" s="196">
        <f>_xlfn.LET(_xlpm.d,_xlfn.XLOOKUP(M2452,'[1]Birth Dates'!$A:$A,'[1]Birth Dates'!$B:$B,"",0),IF(_xlpm.d=0,"",_xlpm.d))</f>
        <v/>
      </c>
      <c r="P2452" s="196">
        <f>IF(OR(O2452="",A2452="",NOT(ISNUMBER(O2452)),O2452&gt;A2452),"",DATEDIF(O2452,A2452,"Y")&amp;" years, "&amp;DATEDIF(O2452,A2452,"YM")&amp;" months, "&amp;DATEDIF(O2452,A2452,"MD")&amp;" days")</f>
        <v/>
      </c>
      <c r="S2452" s="196">
        <f>_xlfn.LET(_xlpm.d,_xlfn.XLOOKUP(Q2452,'[1]Birth Dates'!$A:$A,'[1]Birth Dates'!$B:$B,"",0),IF(_xlpm.d=0,"",_xlpm.d))</f>
        <v/>
      </c>
      <c r="T2452" s="196">
        <f>IF(OR(S2452="",A2452="",NOT(ISNUMBER(S2452)),S2452&gt;A2452),"",DATEDIF(S2452,A2452,"Y")&amp;" years, "&amp;DATEDIF(S2452,A2452,"YM")&amp;" months, "&amp;DATEDIF(S2452,A2452,"MD")&amp;" days")</f>
        <v/>
      </c>
      <c r="W2452" s="196">
        <f>_xlfn.LET(_xlpm.d,_xlfn.XLOOKUP(U2452,'[1]Birth Dates'!$A:$A,'[1]Birth Dates'!$B:$B,"",0),IF(_xlpm.d=0,"",_xlpm.d))</f>
        <v/>
      </c>
      <c r="X2452" s="196">
        <f>IF(OR(W2452="",A2452="",NOT(ISNUMBER(W2452)),W2452&gt;A2452),"",DATEDIF(W2452,A2452,"Y")&amp;" years, "&amp;DATEDIF(W2452,A2452,"YM")&amp;" months, "&amp;DATEDIF(W2452,A2452,"MD")&amp;" days")</f>
        <v/>
      </c>
      <c r="AR2452" s="175">
        <f>IF($B2452="","",TEXT($A2452,"yyyymmdd")&amp;"_P"&amp;$C2452&amp;"_C"&amp;$F2452&amp;"_"&amp;TRIM(RIGHT(SUBSTITUTE(TRIM(SUBSTITUTE($M2452,CHAR(160)," "))," ",REPT(" ",60)),60))&amp;IF($Q2452="","","-"&amp;TRIM(RIGHT(SUBSTITUTE(TRIM(SUBSTITUTE($Q2452,CHAR(160)," "))," ",REPT(" ",60)),60)))&amp;IF($U2452="","","-"&amp;TRIM(RIGHT(SUBSTITUTE(TRIM(SUBSTITUTE($U2452,CHAR(160)," "))," ",REPT(" ",60)),60)))&amp;".jpg")</f>
        <v/>
      </c>
    </row>
    <row r="2453" ht="14" customHeight="1">
      <c r="O2453" s="196">
        <f>_xlfn.LET(_xlpm.d,_xlfn.XLOOKUP(M2453,'[1]Birth Dates'!$A:$A,'[1]Birth Dates'!$B:$B,"",0),IF(_xlpm.d=0,"",_xlpm.d))</f>
        <v/>
      </c>
      <c r="P2453" s="196">
        <f>IF(OR(O2453="",A2453="",NOT(ISNUMBER(O2453)),O2453&gt;A2453),"",DATEDIF(O2453,A2453,"Y")&amp;" years, "&amp;DATEDIF(O2453,A2453,"YM")&amp;" months, "&amp;DATEDIF(O2453,A2453,"MD")&amp;" days")</f>
        <v/>
      </c>
      <c r="S2453" s="196">
        <f>_xlfn.LET(_xlpm.d,_xlfn.XLOOKUP(Q2453,'[1]Birth Dates'!$A:$A,'[1]Birth Dates'!$B:$B,"",0),IF(_xlpm.d=0,"",_xlpm.d))</f>
        <v/>
      </c>
      <c r="T2453" s="196">
        <f>IF(OR(S2453="",A2453="",NOT(ISNUMBER(S2453)),S2453&gt;A2453),"",DATEDIF(S2453,A2453,"Y")&amp;" years, "&amp;DATEDIF(S2453,A2453,"YM")&amp;" months, "&amp;DATEDIF(S2453,A2453,"MD")&amp;" days")</f>
        <v/>
      </c>
      <c r="W2453" s="196">
        <f>_xlfn.LET(_xlpm.d,_xlfn.XLOOKUP(U2453,'[1]Birth Dates'!$A:$A,'[1]Birth Dates'!$B:$B,"",0),IF(_xlpm.d=0,"",_xlpm.d))</f>
        <v/>
      </c>
      <c r="X2453" s="196">
        <f>IF(OR(W2453="",A2453="",NOT(ISNUMBER(W2453)),W2453&gt;A2453),"",DATEDIF(W2453,A2453,"Y")&amp;" years, "&amp;DATEDIF(W2453,A2453,"YM")&amp;" months, "&amp;DATEDIF(W2453,A2453,"MD")&amp;" days")</f>
        <v/>
      </c>
      <c r="AR2453" s="175">
        <f>IF($B2453="","",TEXT($A2453,"yyyymmdd")&amp;"_P"&amp;$C2453&amp;"_C"&amp;$F2453&amp;"_"&amp;TRIM(RIGHT(SUBSTITUTE(TRIM(SUBSTITUTE($M2453,CHAR(160)," "))," ",REPT(" ",60)),60))&amp;IF($Q2453="","","-"&amp;TRIM(RIGHT(SUBSTITUTE(TRIM(SUBSTITUTE($Q2453,CHAR(160)," "))," ",REPT(" ",60)),60)))&amp;IF($U2453="","","-"&amp;TRIM(RIGHT(SUBSTITUTE(TRIM(SUBSTITUTE($U2453,CHAR(160)," "))," ",REPT(" ",60)),60)))&amp;".jpg")</f>
        <v/>
      </c>
    </row>
    <row r="2454" ht="14" customHeight="1">
      <c r="O2454" s="196">
        <f>_xlfn.LET(_xlpm.d,_xlfn.XLOOKUP(M2454,'[1]Birth Dates'!$A:$A,'[1]Birth Dates'!$B:$B,"",0),IF(_xlpm.d=0,"",_xlpm.d))</f>
        <v/>
      </c>
      <c r="P2454" s="196">
        <f>IF(OR(O2454="",A2454="",NOT(ISNUMBER(O2454)),O2454&gt;A2454),"",DATEDIF(O2454,A2454,"Y")&amp;" years, "&amp;DATEDIF(O2454,A2454,"YM")&amp;" months, "&amp;DATEDIF(O2454,A2454,"MD")&amp;" days")</f>
        <v/>
      </c>
      <c r="S2454" s="196">
        <f>_xlfn.LET(_xlpm.d,_xlfn.XLOOKUP(Q2454,'[1]Birth Dates'!$A:$A,'[1]Birth Dates'!$B:$B,"",0),IF(_xlpm.d=0,"",_xlpm.d))</f>
        <v/>
      </c>
      <c r="T2454" s="196">
        <f>IF(OR(S2454="",A2454="",NOT(ISNUMBER(S2454)),S2454&gt;A2454),"",DATEDIF(S2454,A2454,"Y")&amp;" years, "&amp;DATEDIF(S2454,A2454,"YM")&amp;" months, "&amp;DATEDIF(S2454,A2454,"MD")&amp;" days")</f>
        <v/>
      </c>
      <c r="W2454" s="196">
        <f>_xlfn.LET(_xlpm.d,_xlfn.XLOOKUP(U2454,'[1]Birth Dates'!$A:$A,'[1]Birth Dates'!$B:$B,"",0),IF(_xlpm.d=0,"",_xlpm.d))</f>
        <v/>
      </c>
      <c r="X2454" s="196">
        <f>IF(OR(W2454="",A2454="",NOT(ISNUMBER(W2454)),W2454&gt;A2454),"",DATEDIF(W2454,A2454,"Y")&amp;" years, "&amp;DATEDIF(W2454,A2454,"YM")&amp;" months, "&amp;DATEDIF(W2454,A2454,"MD")&amp;" days")</f>
        <v/>
      </c>
      <c r="AR2454" s="175">
        <f>IF($B2454="","",TEXT($A2454,"yyyymmdd")&amp;"_P"&amp;$C2454&amp;"_C"&amp;$F2454&amp;"_"&amp;TRIM(RIGHT(SUBSTITUTE(TRIM(SUBSTITUTE($M2454,CHAR(160)," "))," ",REPT(" ",60)),60))&amp;IF($Q2454="","","-"&amp;TRIM(RIGHT(SUBSTITUTE(TRIM(SUBSTITUTE($Q2454,CHAR(160)," "))," ",REPT(" ",60)),60)))&amp;IF($U2454="","","-"&amp;TRIM(RIGHT(SUBSTITUTE(TRIM(SUBSTITUTE($U2454,CHAR(160)," "))," ",REPT(" ",60)),60)))&amp;".jpg")</f>
        <v/>
      </c>
    </row>
    <row r="2455" ht="14" customHeight="1">
      <c r="O2455" s="196">
        <f>_xlfn.LET(_xlpm.d,_xlfn.XLOOKUP(M2455,'[1]Birth Dates'!$A:$A,'[1]Birth Dates'!$B:$B,"",0),IF(_xlpm.d=0,"",_xlpm.d))</f>
        <v/>
      </c>
      <c r="P2455" s="196">
        <f>IF(OR(O2455="",A2455="",NOT(ISNUMBER(O2455)),O2455&gt;A2455),"",DATEDIF(O2455,A2455,"Y")&amp;" years, "&amp;DATEDIF(O2455,A2455,"YM")&amp;" months, "&amp;DATEDIF(O2455,A2455,"MD")&amp;" days")</f>
        <v/>
      </c>
      <c r="S2455" s="196">
        <f>_xlfn.LET(_xlpm.d,_xlfn.XLOOKUP(Q2455,'[1]Birth Dates'!$A:$A,'[1]Birth Dates'!$B:$B,"",0),IF(_xlpm.d=0,"",_xlpm.d))</f>
        <v/>
      </c>
      <c r="T2455" s="196">
        <f>IF(OR(S2455="",A2455="",NOT(ISNUMBER(S2455)),S2455&gt;A2455),"",DATEDIF(S2455,A2455,"Y")&amp;" years, "&amp;DATEDIF(S2455,A2455,"YM")&amp;" months, "&amp;DATEDIF(S2455,A2455,"MD")&amp;" days")</f>
        <v/>
      </c>
      <c r="W2455" s="196">
        <f>_xlfn.LET(_xlpm.d,_xlfn.XLOOKUP(U2455,'[1]Birth Dates'!$A:$A,'[1]Birth Dates'!$B:$B,"",0),IF(_xlpm.d=0,"",_xlpm.d))</f>
        <v/>
      </c>
      <c r="X2455" s="196">
        <f>IF(OR(W2455="",A2455="",NOT(ISNUMBER(W2455)),W2455&gt;A2455),"",DATEDIF(W2455,A2455,"Y")&amp;" years, "&amp;DATEDIF(W2455,A2455,"YM")&amp;" months, "&amp;DATEDIF(W2455,A2455,"MD")&amp;" days")</f>
        <v/>
      </c>
      <c r="AR2455" s="175">
        <f>IF($B2455="","",TEXT($A2455,"yyyymmdd")&amp;"_P"&amp;$C2455&amp;"_C"&amp;$F2455&amp;"_"&amp;TRIM(RIGHT(SUBSTITUTE(TRIM(SUBSTITUTE($M2455,CHAR(160)," "))," ",REPT(" ",60)),60))&amp;IF($Q2455="","","-"&amp;TRIM(RIGHT(SUBSTITUTE(TRIM(SUBSTITUTE($Q2455,CHAR(160)," "))," ",REPT(" ",60)),60)))&amp;IF($U2455="","","-"&amp;TRIM(RIGHT(SUBSTITUTE(TRIM(SUBSTITUTE($U2455,CHAR(160)," "))," ",REPT(" ",60)),60)))&amp;".jpg")</f>
        <v/>
      </c>
    </row>
    <row r="2456" ht="14" customHeight="1">
      <c r="O2456" s="196">
        <f>_xlfn.LET(_xlpm.d,_xlfn.XLOOKUP(M2456,'[1]Birth Dates'!$A:$A,'[1]Birth Dates'!$B:$B,"",0),IF(_xlpm.d=0,"",_xlpm.d))</f>
        <v/>
      </c>
      <c r="P2456" s="196">
        <f>IF(OR(O2456="",A2456="",NOT(ISNUMBER(O2456)),O2456&gt;A2456),"",DATEDIF(O2456,A2456,"Y")&amp;" years, "&amp;DATEDIF(O2456,A2456,"YM")&amp;" months, "&amp;DATEDIF(O2456,A2456,"MD")&amp;" days")</f>
        <v/>
      </c>
      <c r="S2456" s="196">
        <f>_xlfn.LET(_xlpm.d,_xlfn.XLOOKUP(Q2456,'[1]Birth Dates'!$A:$A,'[1]Birth Dates'!$B:$B,"",0),IF(_xlpm.d=0,"",_xlpm.d))</f>
        <v/>
      </c>
      <c r="T2456" s="196">
        <f>IF(OR(S2456="",A2456="",NOT(ISNUMBER(S2456)),S2456&gt;A2456),"",DATEDIF(S2456,A2456,"Y")&amp;" years, "&amp;DATEDIF(S2456,A2456,"YM")&amp;" months, "&amp;DATEDIF(S2456,A2456,"MD")&amp;" days")</f>
        <v/>
      </c>
      <c r="W2456" s="196">
        <f>_xlfn.LET(_xlpm.d,_xlfn.XLOOKUP(U2456,'[1]Birth Dates'!$A:$A,'[1]Birth Dates'!$B:$B,"",0),IF(_xlpm.d=0,"",_xlpm.d))</f>
        <v/>
      </c>
      <c r="X2456" s="196">
        <f>IF(OR(W2456="",A2456="",NOT(ISNUMBER(W2456)),W2456&gt;A2456),"",DATEDIF(W2456,A2456,"Y")&amp;" years, "&amp;DATEDIF(W2456,A2456,"YM")&amp;" months, "&amp;DATEDIF(W2456,A2456,"MD")&amp;" days")</f>
        <v/>
      </c>
      <c r="AR2456" s="175">
        <f>IF($B2456="","",TEXT($A2456,"yyyymmdd")&amp;"_P"&amp;$C2456&amp;"_C"&amp;$F2456&amp;"_"&amp;TRIM(RIGHT(SUBSTITUTE(TRIM(SUBSTITUTE($M2456,CHAR(160)," "))," ",REPT(" ",60)),60))&amp;IF($Q2456="","","-"&amp;TRIM(RIGHT(SUBSTITUTE(TRIM(SUBSTITUTE($Q2456,CHAR(160)," "))," ",REPT(" ",60)),60)))&amp;IF($U2456="","","-"&amp;TRIM(RIGHT(SUBSTITUTE(TRIM(SUBSTITUTE($U2456,CHAR(160)," "))," ",REPT(" ",60)),60)))&amp;".jpg")</f>
        <v/>
      </c>
    </row>
    <row r="2457" ht="14" customHeight="1">
      <c r="O2457" s="196">
        <f>_xlfn.LET(_xlpm.d,_xlfn.XLOOKUP(M2457,'[1]Birth Dates'!$A:$A,'[1]Birth Dates'!$B:$B,"",0),IF(_xlpm.d=0,"",_xlpm.d))</f>
        <v/>
      </c>
      <c r="P2457" s="196">
        <f>IF(OR(O2457="",A2457="",NOT(ISNUMBER(O2457)),O2457&gt;A2457),"",DATEDIF(O2457,A2457,"Y")&amp;" years, "&amp;DATEDIF(O2457,A2457,"YM")&amp;" months, "&amp;DATEDIF(O2457,A2457,"MD")&amp;" days")</f>
        <v/>
      </c>
      <c r="S2457" s="196">
        <f>_xlfn.LET(_xlpm.d,_xlfn.XLOOKUP(Q2457,'[1]Birth Dates'!$A:$A,'[1]Birth Dates'!$B:$B,"",0),IF(_xlpm.d=0,"",_xlpm.d))</f>
        <v/>
      </c>
      <c r="T2457" s="196">
        <f>IF(OR(S2457="",A2457="",NOT(ISNUMBER(S2457)),S2457&gt;A2457),"",DATEDIF(S2457,A2457,"Y")&amp;" years, "&amp;DATEDIF(S2457,A2457,"YM")&amp;" months, "&amp;DATEDIF(S2457,A2457,"MD")&amp;" days")</f>
        <v/>
      </c>
      <c r="W2457" s="196">
        <f>_xlfn.LET(_xlpm.d,_xlfn.XLOOKUP(U2457,'[1]Birth Dates'!$A:$A,'[1]Birth Dates'!$B:$B,"",0),IF(_xlpm.d=0,"",_xlpm.d))</f>
        <v/>
      </c>
      <c r="X2457" s="196">
        <f>IF(OR(W2457="",A2457="",NOT(ISNUMBER(W2457)),W2457&gt;A2457),"",DATEDIF(W2457,A2457,"Y")&amp;" years, "&amp;DATEDIF(W2457,A2457,"YM")&amp;" months, "&amp;DATEDIF(W2457,A2457,"MD")&amp;" days")</f>
        <v/>
      </c>
      <c r="AR2457" s="175">
        <f>IF($B2457="","",TEXT($A2457,"yyyymmdd")&amp;"_P"&amp;$C2457&amp;"_C"&amp;$F2457&amp;"_"&amp;TRIM(RIGHT(SUBSTITUTE(TRIM(SUBSTITUTE($M2457,CHAR(160)," "))," ",REPT(" ",60)),60))&amp;IF($Q2457="","","-"&amp;TRIM(RIGHT(SUBSTITUTE(TRIM(SUBSTITUTE($Q2457,CHAR(160)," "))," ",REPT(" ",60)),60)))&amp;IF($U2457="","","-"&amp;TRIM(RIGHT(SUBSTITUTE(TRIM(SUBSTITUTE($U2457,CHAR(160)," "))," ",REPT(" ",60)),60)))&amp;".jpg")</f>
        <v/>
      </c>
    </row>
    <row r="2458" ht="14" customHeight="1">
      <c r="O2458" s="196">
        <f>_xlfn.LET(_xlpm.d,_xlfn.XLOOKUP(M2458,'[1]Birth Dates'!$A:$A,'[1]Birth Dates'!$B:$B,"",0),IF(_xlpm.d=0,"",_xlpm.d))</f>
        <v/>
      </c>
      <c r="P2458" s="196">
        <f>IF(OR(O2458="",A2458="",NOT(ISNUMBER(O2458)),O2458&gt;A2458),"",DATEDIF(O2458,A2458,"Y")&amp;" years, "&amp;DATEDIF(O2458,A2458,"YM")&amp;" months, "&amp;DATEDIF(O2458,A2458,"MD")&amp;" days")</f>
        <v/>
      </c>
      <c r="S2458" s="196">
        <f>_xlfn.LET(_xlpm.d,_xlfn.XLOOKUP(Q2458,'[1]Birth Dates'!$A:$A,'[1]Birth Dates'!$B:$B,"",0),IF(_xlpm.d=0,"",_xlpm.d))</f>
        <v/>
      </c>
      <c r="T2458" s="196">
        <f>IF(OR(S2458="",A2458="",NOT(ISNUMBER(S2458)),S2458&gt;A2458),"",DATEDIF(S2458,A2458,"Y")&amp;" years, "&amp;DATEDIF(S2458,A2458,"YM")&amp;" months, "&amp;DATEDIF(S2458,A2458,"MD")&amp;" days")</f>
        <v/>
      </c>
      <c r="W2458" s="196">
        <f>_xlfn.LET(_xlpm.d,_xlfn.XLOOKUP(U2458,'[1]Birth Dates'!$A:$A,'[1]Birth Dates'!$B:$B,"",0),IF(_xlpm.d=0,"",_xlpm.d))</f>
        <v/>
      </c>
      <c r="X2458" s="196">
        <f>IF(OR(W2458="",A2458="",NOT(ISNUMBER(W2458)),W2458&gt;A2458),"",DATEDIF(W2458,A2458,"Y")&amp;" years, "&amp;DATEDIF(W2458,A2458,"YM")&amp;" months, "&amp;DATEDIF(W2458,A2458,"MD")&amp;" days")</f>
        <v/>
      </c>
      <c r="AR2458" s="175">
        <f>IF($B2458="","",TEXT($A2458,"yyyymmdd")&amp;"_P"&amp;$C2458&amp;"_C"&amp;$F2458&amp;"_"&amp;TRIM(RIGHT(SUBSTITUTE(TRIM(SUBSTITUTE($M2458,CHAR(160)," "))," ",REPT(" ",60)),60))&amp;IF($Q2458="","","-"&amp;TRIM(RIGHT(SUBSTITUTE(TRIM(SUBSTITUTE($Q2458,CHAR(160)," "))," ",REPT(" ",60)),60)))&amp;IF($U2458="","","-"&amp;TRIM(RIGHT(SUBSTITUTE(TRIM(SUBSTITUTE($U2458,CHAR(160)," "))," ",REPT(" ",60)),60)))&amp;".jpg")</f>
        <v/>
      </c>
    </row>
    <row r="2459" ht="14" customHeight="1">
      <c r="O2459" s="196">
        <f>_xlfn.LET(_xlpm.d,_xlfn.XLOOKUP(M2459,'[1]Birth Dates'!$A:$A,'[1]Birth Dates'!$B:$B,"",0),IF(_xlpm.d=0,"",_xlpm.d))</f>
        <v/>
      </c>
      <c r="P2459" s="196">
        <f>IF(OR(O2459="",A2459="",NOT(ISNUMBER(O2459)),O2459&gt;A2459),"",DATEDIF(O2459,A2459,"Y")&amp;" years, "&amp;DATEDIF(O2459,A2459,"YM")&amp;" months, "&amp;DATEDIF(O2459,A2459,"MD")&amp;" days")</f>
        <v/>
      </c>
      <c r="S2459" s="196">
        <f>_xlfn.LET(_xlpm.d,_xlfn.XLOOKUP(Q2459,'[1]Birth Dates'!$A:$A,'[1]Birth Dates'!$B:$B,"",0),IF(_xlpm.d=0,"",_xlpm.d))</f>
        <v/>
      </c>
      <c r="T2459" s="196">
        <f>IF(OR(S2459="",A2459="",NOT(ISNUMBER(S2459)),S2459&gt;A2459),"",DATEDIF(S2459,A2459,"Y")&amp;" years, "&amp;DATEDIF(S2459,A2459,"YM")&amp;" months, "&amp;DATEDIF(S2459,A2459,"MD")&amp;" days")</f>
        <v/>
      </c>
      <c r="W2459" s="196">
        <f>_xlfn.LET(_xlpm.d,_xlfn.XLOOKUP(U2459,'[1]Birth Dates'!$A:$A,'[1]Birth Dates'!$B:$B,"",0),IF(_xlpm.d=0,"",_xlpm.d))</f>
        <v/>
      </c>
      <c r="X2459" s="196">
        <f>IF(OR(W2459="",A2459="",NOT(ISNUMBER(W2459)),W2459&gt;A2459),"",DATEDIF(W2459,A2459,"Y")&amp;" years, "&amp;DATEDIF(W2459,A2459,"YM")&amp;" months, "&amp;DATEDIF(W2459,A2459,"MD")&amp;" days")</f>
        <v/>
      </c>
      <c r="AR2459" s="175">
        <f>IF($B2459="","",TEXT($A2459,"yyyymmdd")&amp;"_P"&amp;$C2459&amp;"_C"&amp;$F2459&amp;"_"&amp;TRIM(RIGHT(SUBSTITUTE(TRIM(SUBSTITUTE($M2459,CHAR(160)," "))," ",REPT(" ",60)),60))&amp;IF($Q2459="","","-"&amp;TRIM(RIGHT(SUBSTITUTE(TRIM(SUBSTITUTE($Q2459,CHAR(160)," "))," ",REPT(" ",60)),60)))&amp;IF($U2459="","","-"&amp;TRIM(RIGHT(SUBSTITUTE(TRIM(SUBSTITUTE($U2459,CHAR(160)," "))," ",REPT(" ",60)),60)))&amp;".jpg")</f>
        <v/>
      </c>
    </row>
    <row r="2460" ht="14" customHeight="1">
      <c r="O2460" s="196">
        <f>_xlfn.LET(_xlpm.d,_xlfn.XLOOKUP(M2460,'[1]Birth Dates'!$A:$A,'[1]Birth Dates'!$B:$B,"",0),IF(_xlpm.d=0,"",_xlpm.d))</f>
        <v/>
      </c>
      <c r="P2460" s="196">
        <f>IF(OR(O2460="",A2460="",NOT(ISNUMBER(O2460)),O2460&gt;A2460),"",DATEDIF(O2460,A2460,"Y")&amp;" years, "&amp;DATEDIF(O2460,A2460,"YM")&amp;" months, "&amp;DATEDIF(O2460,A2460,"MD")&amp;" days")</f>
        <v/>
      </c>
      <c r="S2460" s="196">
        <f>_xlfn.LET(_xlpm.d,_xlfn.XLOOKUP(Q2460,'[1]Birth Dates'!$A:$A,'[1]Birth Dates'!$B:$B,"",0),IF(_xlpm.d=0,"",_xlpm.d))</f>
        <v/>
      </c>
      <c r="T2460" s="196">
        <f>IF(OR(S2460="",A2460="",NOT(ISNUMBER(S2460)),S2460&gt;A2460),"",DATEDIF(S2460,A2460,"Y")&amp;" years, "&amp;DATEDIF(S2460,A2460,"YM")&amp;" months, "&amp;DATEDIF(S2460,A2460,"MD")&amp;" days")</f>
        <v/>
      </c>
      <c r="W2460" s="196">
        <f>_xlfn.LET(_xlpm.d,_xlfn.XLOOKUP(U2460,'[1]Birth Dates'!$A:$A,'[1]Birth Dates'!$B:$B,"",0),IF(_xlpm.d=0,"",_xlpm.d))</f>
        <v/>
      </c>
      <c r="X2460" s="196">
        <f>IF(OR(W2460="",A2460="",NOT(ISNUMBER(W2460)),W2460&gt;A2460),"",DATEDIF(W2460,A2460,"Y")&amp;" years, "&amp;DATEDIF(W2460,A2460,"YM")&amp;" months, "&amp;DATEDIF(W2460,A2460,"MD")&amp;" days")</f>
        <v/>
      </c>
      <c r="AR2460" s="175">
        <f>IF($B2460="","",TEXT($A2460,"yyyymmdd")&amp;"_P"&amp;$C2460&amp;"_C"&amp;$F2460&amp;"_"&amp;TRIM(RIGHT(SUBSTITUTE(TRIM(SUBSTITUTE($M2460,CHAR(160)," "))," ",REPT(" ",60)),60))&amp;IF($Q2460="","","-"&amp;TRIM(RIGHT(SUBSTITUTE(TRIM(SUBSTITUTE($Q2460,CHAR(160)," "))," ",REPT(" ",60)),60)))&amp;IF($U2460="","","-"&amp;TRIM(RIGHT(SUBSTITUTE(TRIM(SUBSTITUTE($U2460,CHAR(160)," "))," ",REPT(" ",60)),60)))&amp;".jpg")</f>
        <v/>
      </c>
    </row>
    <row r="2461" ht="14" customHeight="1">
      <c r="O2461" s="196">
        <f>_xlfn.LET(_xlpm.d,_xlfn.XLOOKUP(M2461,'[1]Birth Dates'!$A:$A,'[1]Birth Dates'!$B:$B,"",0),IF(_xlpm.d=0,"",_xlpm.d))</f>
        <v/>
      </c>
      <c r="P2461" s="196">
        <f>IF(OR(O2461="",A2461="",NOT(ISNUMBER(O2461)),O2461&gt;A2461),"",DATEDIF(O2461,A2461,"Y")&amp;" years, "&amp;DATEDIF(O2461,A2461,"YM")&amp;" months, "&amp;DATEDIF(O2461,A2461,"MD")&amp;" days")</f>
        <v/>
      </c>
      <c r="S2461" s="196">
        <f>_xlfn.LET(_xlpm.d,_xlfn.XLOOKUP(Q2461,'[1]Birth Dates'!$A:$A,'[1]Birth Dates'!$B:$B,"",0),IF(_xlpm.d=0,"",_xlpm.d))</f>
        <v/>
      </c>
      <c r="T2461" s="196">
        <f>IF(OR(S2461="",A2461="",NOT(ISNUMBER(S2461)),S2461&gt;A2461),"",DATEDIF(S2461,A2461,"Y")&amp;" years, "&amp;DATEDIF(S2461,A2461,"YM")&amp;" months, "&amp;DATEDIF(S2461,A2461,"MD")&amp;" days")</f>
        <v/>
      </c>
      <c r="W2461" s="196">
        <f>_xlfn.LET(_xlpm.d,_xlfn.XLOOKUP(U2461,'[1]Birth Dates'!$A:$A,'[1]Birth Dates'!$B:$B,"",0),IF(_xlpm.d=0,"",_xlpm.d))</f>
        <v/>
      </c>
      <c r="X2461" s="196">
        <f>IF(OR(W2461="",A2461="",NOT(ISNUMBER(W2461)),W2461&gt;A2461),"",DATEDIF(W2461,A2461,"Y")&amp;" years, "&amp;DATEDIF(W2461,A2461,"YM")&amp;" months, "&amp;DATEDIF(W2461,A2461,"MD")&amp;" days")</f>
        <v/>
      </c>
      <c r="AR2461" s="175">
        <f>IF($B2461="","",TEXT($A2461,"yyyymmdd")&amp;"_P"&amp;$C2461&amp;"_C"&amp;$F2461&amp;"_"&amp;TRIM(RIGHT(SUBSTITUTE(TRIM(SUBSTITUTE($M2461,CHAR(160)," "))," ",REPT(" ",60)),60))&amp;IF($Q2461="","","-"&amp;TRIM(RIGHT(SUBSTITUTE(TRIM(SUBSTITUTE($Q2461,CHAR(160)," "))," ",REPT(" ",60)),60)))&amp;IF($U2461="","","-"&amp;TRIM(RIGHT(SUBSTITUTE(TRIM(SUBSTITUTE($U2461,CHAR(160)," "))," ",REPT(" ",60)),60)))&amp;".jpg")</f>
        <v/>
      </c>
    </row>
    <row r="2462" ht="14" customHeight="1">
      <c r="O2462" s="196">
        <f>_xlfn.LET(_xlpm.d,_xlfn.XLOOKUP(M2462,'[1]Birth Dates'!$A:$A,'[1]Birth Dates'!$B:$B,"",0),IF(_xlpm.d=0,"",_xlpm.d))</f>
        <v/>
      </c>
      <c r="P2462" s="196">
        <f>IF(OR(O2462="",A2462="",NOT(ISNUMBER(O2462)),O2462&gt;A2462),"",DATEDIF(O2462,A2462,"Y")&amp;" years, "&amp;DATEDIF(O2462,A2462,"YM")&amp;" months, "&amp;DATEDIF(O2462,A2462,"MD")&amp;" days")</f>
        <v/>
      </c>
      <c r="S2462" s="196">
        <f>_xlfn.LET(_xlpm.d,_xlfn.XLOOKUP(Q2462,'[1]Birth Dates'!$A:$A,'[1]Birth Dates'!$B:$B,"",0),IF(_xlpm.d=0,"",_xlpm.d))</f>
        <v/>
      </c>
      <c r="T2462" s="196">
        <f>IF(OR(S2462="",A2462="",NOT(ISNUMBER(S2462)),S2462&gt;A2462),"",DATEDIF(S2462,A2462,"Y")&amp;" years, "&amp;DATEDIF(S2462,A2462,"YM")&amp;" months, "&amp;DATEDIF(S2462,A2462,"MD")&amp;" days")</f>
        <v/>
      </c>
      <c r="W2462" s="196">
        <f>_xlfn.LET(_xlpm.d,_xlfn.XLOOKUP(U2462,'[1]Birth Dates'!$A:$A,'[1]Birth Dates'!$B:$B,"",0),IF(_xlpm.d=0,"",_xlpm.d))</f>
        <v/>
      </c>
      <c r="X2462" s="196">
        <f>IF(OR(W2462="",A2462="",NOT(ISNUMBER(W2462)),W2462&gt;A2462),"",DATEDIF(W2462,A2462,"Y")&amp;" years, "&amp;DATEDIF(W2462,A2462,"YM")&amp;" months, "&amp;DATEDIF(W2462,A2462,"MD")&amp;" days")</f>
        <v/>
      </c>
      <c r="AR2462" s="175">
        <f>IF($B2462="","",TEXT($A2462,"yyyymmdd")&amp;"_P"&amp;$C2462&amp;"_C"&amp;$F2462&amp;"_"&amp;TRIM(RIGHT(SUBSTITUTE(TRIM(SUBSTITUTE($M2462,CHAR(160)," "))," ",REPT(" ",60)),60))&amp;IF($Q2462="","","-"&amp;TRIM(RIGHT(SUBSTITUTE(TRIM(SUBSTITUTE($Q2462,CHAR(160)," "))," ",REPT(" ",60)),60)))&amp;IF($U2462="","","-"&amp;TRIM(RIGHT(SUBSTITUTE(TRIM(SUBSTITUTE($U2462,CHAR(160)," "))," ",REPT(" ",60)),60)))&amp;".jpg")</f>
        <v/>
      </c>
    </row>
    <row r="2463" ht="14" customHeight="1">
      <c r="O2463" s="196">
        <f>_xlfn.LET(_xlpm.d,_xlfn.XLOOKUP(M2463,'[1]Birth Dates'!$A:$A,'[1]Birth Dates'!$B:$B,"",0),IF(_xlpm.d=0,"",_xlpm.d))</f>
        <v/>
      </c>
      <c r="P2463" s="196">
        <f>IF(OR(O2463="",A2463="",NOT(ISNUMBER(O2463)),O2463&gt;A2463),"",DATEDIF(O2463,A2463,"Y")&amp;" years, "&amp;DATEDIF(O2463,A2463,"YM")&amp;" months, "&amp;DATEDIF(O2463,A2463,"MD")&amp;" days")</f>
        <v/>
      </c>
      <c r="S2463" s="196">
        <f>_xlfn.LET(_xlpm.d,_xlfn.XLOOKUP(Q2463,'[1]Birth Dates'!$A:$A,'[1]Birth Dates'!$B:$B,"",0),IF(_xlpm.d=0,"",_xlpm.d))</f>
        <v/>
      </c>
      <c r="T2463" s="196">
        <f>IF(OR(S2463="",A2463="",NOT(ISNUMBER(S2463)),S2463&gt;A2463),"",DATEDIF(S2463,A2463,"Y")&amp;" years, "&amp;DATEDIF(S2463,A2463,"YM")&amp;" months, "&amp;DATEDIF(S2463,A2463,"MD")&amp;" days")</f>
        <v/>
      </c>
      <c r="W2463" s="196">
        <f>_xlfn.LET(_xlpm.d,_xlfn.XLOOKUP(U2463,'[1]Birth Dates'!$A:$A,'[1]Birth Dates'!$B:$B,"",0),IF(_xlpm.d=0,"",_xlpm.d))</f>
        <v/>
      </c>
      <c r="X2463" s="196">
        <f>IF(OR(W2463="",A2463="",NOT(ISNUMBER(W2463)),W2463&gt;A2463),"",DATEDIF(W2463,A2463,"Y")&amp;" years, "&amp;DATEDIF(W2463,A2463,"YM")&amp;" months, "&amp;DATEDIF(W2463,A2463,"MD")&amp;" days")</f>
        <v/>
      </c>
      <c r="AR2463" s="175">
        <f>IF($B2463="","",TEXT($A2463,"yyyymmdd")&amp;"_P"&amp;$C2463&amp;"_C"&amp;$F2463&amp;"_"&amp;TRIM(RIGHT(SUBSTITUTE(TRIM(SUBSTITUTE($M2463,CHAR(160)," "))," ",REPT(" ",60)),60))&amp;IF($Q2463="","","-"&amp;TRIM(RIGHT(SUBSTITUTE(TRIM(SUBSTITUTE($Q2463,CHAR(160)," "))," ",REPT(" ",60)),60)))&amp;IF($U2463="","","-"&amp;TRIM(RIGHT(SUBSTITUTE(TRIM(SUBSTITUTE($U2463,CHAR(160)," "))," ",REPT(" ",60)),60)))&amp;".jpg")</f>
        <v/>
      </c>
    </row>
    <row r="2464" ht="14" customHeight="1">
      <c r="O2464" s="196">
        <f>_xlfn.LET(_xlpm.d,_xlfn.XLOOKUP(M2464,'[1]Birth Dates'!$A:$A,'[1]Birth Dates'!$B:$B,"",0),IF(_xlpm.d=0,"",_xlpm.d))</f>
        <v/>
      </c>
      <c r="P2464" s="196">
        <f>IF(OR(O2464="",A2464="",NOT(ISNUMBER(O2464)),O2464&gt;A2464),"",DATEDIF(O2464,A2464,"Y")&amp;" years, "&amp;DATEDIF(O2464,A2464,"YM")&amp;" months, "&amp;DATEDIF(O2464,A2464,"MD")&amp;" days")</f>
        <v/>
      </c>
      <c r="S2464" s="196">
        <f>_xlfn.LET(_xlpm.d,_xlfn.XLOOKUP(Q2464,'[1]Birth Dates'!$A:$A,'[1]Birth Dates'!$B:$B,"",0),IF(_xlpm.d=0,"",_xlpm.d))</f>
        <v/>
      </c>
      <c r="T2464" s="196">
        <f>IF(OR(S2464="",A2464="",NOT(ISNUMBER(S2464)),S2464&gt;A2464),"",DATEDIF(S2464,A2464,"Y")&amp;" years, "&amp;DATEDIF(S2464,A2464,"YM")&amp;" months, "&amp;DATEDIF(S2464,A2464,"MD")&amp;" days")</f>
        <v/>
      </c>
      <c r="W2464" s="196">
        <f>_xlfn.LET(_xlpm.d,_xlfn.XLOOKUP(U2464,'[1]Birth Dates'!$A:$A,'[1]Birth Dates'!$B:$B,"",0),IF(_xlpm.d=0,"",_xlpm.d))</f>
        <v/>
      </c>
      <c r="X2464" s="196">
        <f>IF(OR(W2464="",A2464="",NOT(ISNUMBER(W2464)),W2464&gt;A2464),"",DATEDIF(W2464,A2464,"Y")&amp;" years, "&amp;DATEDIF(W2464,A2464,"YM")&amp;" months, "&amp;DATEDIF(W2464,A2464,"MD")&amp;" days")</f>
        <v/>
      </c>
      <c r="AR2464" s="175">
        <f>IF($B2464="","",TEXT($A2464,"yyyymmdd")&amp;"_P"&amp;$C2464&amp;"_C"&amp;$F2464&amp;"_"&amp;TRIM(RIGHT(SUBSTITUTE(TRIM(SUBSTITUTE($M2464,CHAR(160)," "))," ",REPT(" ",60)),60))&amp;IF($Q2464="","","-"&amp;TRIM(RIGHT(SUBSTITUTE(TRIM(SUBSTITUTE($Q2464,CHAR(160)," "))," ",REPT(" ",60)),60)))&amp;IF($U2464="","","-"&amp;TRIM(RIGHT(SUBSTITUTE(TRIM(SUBSTITUTE($U2464,CHAR(160)," "))," ",REPT(" ",60)),60)))&amp;".jpg")</f>
        <v/>
      </c>
    </row>
    <row r="2465" ht="14" customHeight="1">
      <c r="O2465" s="196">
        <f>_xlfn.LET(_xlpm.d,_xlfn.XLOOKUP(M2465,'[1]Birth Dates'!$A:$A,'[1]Birth Dates'!$B:$B,"",0),IF(_xlpm.d=0,"",_xlpm.d))</f>
        <v/>
      </c>
      <c r="P2465" s="196">
        <f>IF(OR(O2465="",A2465="",NOT(ISNUMBER(O2465)),O2465&gt;A2465),"",DATEDIF(O2465,A2465,"Y")&amp;" years, "&amp;DATEDIF(O2465,A2465,"YM")&amp;" months, "&amp;DATEDIF(O2465,A2465,"MD")&amp;" days")</f>
        <v/>
      </c>
      <c r="S2465" s="196">
        <f>_xlfn.LET(_xlpm.d,_xlfn.XLOOKUP(Q2465,'[1]Birth Dates'!$A:$A,'[1]Birth Dates'!$B:$B,"",0),IF(_xlpm.d=0,"",_xlpm.d))</f>
        <v/>
      </c>
      <c r="T2465" s="196">
        <f>IF(OR(S2465="",A2465="",NOT(ISNUMBER(S2465)),S2465&gt;A2465),"",DATEDIF(S2465,A2465,"Y")&amp;" years, "&amp;DATEDIF(S2465,A2465,"YM")&amp;" months, "&amp;DATEDIF(S2465,A2465,"MD")&amp;" days")</f>
        <v/>
      </c>
      <c r="W2465" s="196">
        <f>_xlfn.LET(_xlpm.d,_xlfn.XLOOKUP(U2465,'[1]Birth Dates'!$A:$A,'[1]Birth Dates'!$B:$B,"",0),IF(_xlpm.d=0,"",_xlpm.d))</f>
        <v/>
      </c>
      <c r="X2465" s="196">
        <f>IF(OR(W2465="",A2465="",NOT(ISNUMBER(W2465)),W2465&gt;A2465),"",DATEDIF(W2465,A2465,"Y")&amp;" years, "&amp;DATEDIF(W2465,A2465,"YM")&amp;" months, "&amp;DATEDIF(W2465,A2465,"MD")&amp;" days")</f>
        <v/>
      </c>
      <c r="AR2465" s="175">
        <f>IF($B2465="","",TEXT($A2465,"yyyymmdd")&amp;"_P"&amp;$C2465&amp;"_C"&amp;$F2465&amp;"_"&amp;TRIM(RIGHT(SUBSTITUTE(TRIM(SUBSTITUTE($M2465,CHAR(160)," "))," ",REPT(" ",60)),60))&amp;IF($Q2465="","","-"&amp;TRIM(RIGHT(SUBSTITUTE(TRIM(SUBSTITUTE($Q2465,CHAR(160)," "))," ",REPT(" ",60)),60)))&amp;IF($U2465="","","-"&amp;TRIM(RIGHT(SUBSTITUTE(TRIM(SUBSTITUTE($U2465,CHAR(160)," "))," ",REPT(" ",60)),60)))&amp;".jpg")</f>
        <v/>
      </c>
    </row>
    <row r="2466" ht="14" customHeight="1">
      <c r="O2466" s="196">
        <f>_xlfn.LET(_xlpm.d,_xlfn.XLOOKUP(M2466,'[1]Birth Dates'!$A:$A,'[1]Birth Dates'!$B:$B,"",0),IF(_xlpm.d=0,"",_xlpm.d))</f>
        <v/>
      </c>
      <c r="P2466" s="196">
        <f>IF(OR(O2466="",A2466="",NOT(ISNUMBER(O2466)),O2466&gt;A2466),"",DATEDIF(O2466,A2466,"Y")&amp;" years, "&amp;DATEDIF(O2466,A2466,"YM")&amp;" months, "&amp;DATEDIF(O2466,A2466,"MD")&amp;" days")</f>
        <v/>
      </c>
      <c r="S2466" s="196">
        <f>_xlfn.LET(_xlpm.d,_xlfn.XLOOKUP(Q2466,'[1]Birth Dates'!$A:$A,'[1]Birth Dates'!$B:$B,"",0),IF(_xlpm.d=0,"",_xlpm.d))</f>
        <v/>
      </c>
      <c r="T2466" s="196">
        <f>IF(OR(S2466="",A2466="",NOT(ISNUMBER(S2466)),S2466&gt;A2466),"",DATEDIF(S2466,A2466,"Y")&amp;" years, "&amp;DATEDIF(S2466,A2466,"YM")&amp;" months, "&amp;DATEDIF(S2466,A2466,"MD")&amp;" days")</f>
        <v/>
      </c>
      <c r="W2466" s="196">
        <f>_xlfn.LET(_xlpm.d,_xlfn.XLOOKUP(U2466,'[1]Birth Dates'!$A:$A,'[1]Birth Dates'!$B:$B,"",0),IF(_xlpm.d=0,"",_xlpm.d))</f>
        <v/>
      </c>
      <c r="X2466" s="196">
        <f>IF(OR(W2466="",A2466="",NOT(ISNUMBER(W2466)),W2466&gt;A2466),"",DATEDIF(W2466,A2466,"Y")&amp;" years, "&amp;DATEDIF(W2466,A2466,"YM")&amp;" months, "&amp;DATEDIF(W2466,A2466,"MD")&amp;" days")</f>
        <v/>
      </c>
      <c r="AR2466" s="175">
        <f>IF($B2466="","",TEXT($A2466,"yyyymmdd")&amp;"_P"&amp;$C2466&amp;"_C"&amp;$F2466&amp;"_"&amp;TRIM(RIGHT(SUBSTITUTE(TRIM(SUBSTITUTE($M2466,CHAR(160)," "))," ",REPT(" ",60)),60))&amp;IF($Q2466="","","-"&amp;TRIM(RIGHT(SUBSTITUTE(TRIM(SUBSTITUTE($Q2466,CHAR(160)," "))," ",REPT(" ",60)),60)))&amp;IF($U2466="","","-"&amp;TRIM(RIGHT(SUBSTITUTE(TRIM(SUBSTITUTE($U2466,CHAR(160)," "))," ",REPT(" ",60)),60)))&amp;".jpg")</f>
        <v/>
      </c>
    </row>
    <row r="2467" ht="14" customHeight="1">
      <c r="O2467" s="196">
        <f>_xlfn.LET(_xlpm.d,_xlfn.XLOOKUP(M2467,'[1]Birth Dates'!$A:$A,'[1]Birth Dates'!$B:$B,"",0),IF(_xlpm.d=0,"",_xlpm.d))</f>
        <v/>
      </c>
      <c r="P2467" s="196">
        <f>IF(OR(O2467="",A2467="",NOT(ISNUMBER(O2467)),O2467&gt;A2467),"",DATEDIF(O2467,A2467,"Y")&amp;" years, "&amp;DATEDIF(O2467,A2467,"YM")&amp;" months, "&amp;DATEDIF(O2467,A2467,"MD")&amp;" days")</f>
        <v/>
      </c>
      <c r="S2467" s="196">
        <f>_xlfn.LET(_xlpm.d,_xlfn.XLOOKUP(Q2467,'[1]Birth Dates'!$A:$A,'[1]Birth Dates'!$B:$B,"",0),IF(_xlpm.d=0,"",_xlpm.d))</f>
        <v/>
      </c>
      <c r="T2467" s="196">
        <f>IF(OR(S2467="",A2467="",NOT(ISNUMBER(S2467)),S2467&gt;A2467),"",DATEDIF(S2467,A2467,"Y")&amp;" years, "&amp;DATEDIF(S2467,A2467,"YM")&amp;" months, "&amp;DATEDIF(S2467,A2467,"MD")&amp;" days")</f>
        <v/>
      </c>
      <c r="W2467" s="196">
        <f>_xlfn.LET(_xlpm.d,_xlfn.XLOOKUP(U2467,'[1]Birth Dates'!$A:$A,'[1]Birth Dates'!$B:$B,"",0),IF(_xlpm.d=0,"",_xlpm.d))</f>
        <v/>
      </c>
      <c r="X2467" s="196">
        <f>IF(OR(W2467="",A2467="",NOT(ISNUMBER(W2467)),W2467&gt;A2467),"",DATEDIF(W2467,A2467,"Y")&amp;" years, "&amp;DATEDIF(W2467,A2467,"YM")&amp;" months, "&amp;DATEDIF(W2467,A2467,"MD")&amp;" days")</f>
        <v/>
      </c>
      <c r="AR2467" s="175">
        <f>IF($B2467="","",TEXT($A2467,"yyyymmdd")&amp;"_P"&amp;$C2467&amp;"_C"&amp;$F2467&amp;"_"&amp;TRIM(RIGHT(SUBSTITUTE(TRIM(SUBSTITUTE($M2467,CHAR(160)," "))," ",REPT(" ",60)),60))&amp;IF($Q2467="","","-"&amp;TRIM(RIGHT(SUBSTITUTE(TRIM(SUBSTITUTE($Q2467,CHAR(160)," "))," ",REPT(" ",60)),60)))&amp;IF($U2467="","","-"&amp;TRIM(RIGHT(SUBSTITUTE(TRIM(SUBSTITUTE($U2467,CHAR(160)," "))," ",REPT(" ",60)),60)))&amp;".jpg")</f>
        <v/>
      </c>
    </row>
    <row r="2468" ht="14" customHeight="1">
      <c r="O2468" s="196">
        <f>_xlfn.LET(_xlpm.d,_xlfn.XLOOKUP(M2468,'[1]Birth Dates'!$A:$A,'[1]Birth Dates'!$B:$B,"",0),IF(_xlpm.d=0,"",_xlpm.d))</f>
        <v/>
      </c>
      <c r="P2468" s="196">
        <f>IF(OR(O2468="",A2468="",NOT(ISNUMBER(O2468)),O2468&gt;A2468),"",DATEDIF(O2468,A2468,"Y")&amp;" years, "&amp;DATEDIF(O2468,A2468,"YM")&amp;" months, "&amp;DATEDIF(O2468,A2468,"MD")&amp;" days")</f>
        <v/>
      </c>
      <c r="S2468" s="196">
        <f>_xlfn.LET(_xlpm.d,_xlfn.XLOOKUP(Q2468,'[1]Birth Dates'!$A:$A,'[1]Birth Dates'!$B:$B,"",0),IF(_xlpm.d=0,"",_xlpm.d))</f>
        <v/>
      </c>
      <c r="T2468" s="196">
        <f>IF(OR(S2468="",A2468="",NOT(ISNUMBER(S2468)),S2468&gt;A2468),"",DATEDIF(S2468,A2468,"Y")&amp;" years, "&amp;DATEDIF(S2468,A2468,"YM")&amp;" months, "&amp;DATEDIF(S2468,A2468,"MD")&amp;" days")</f>
        <v/>
      </c>
      <c r="W2468" s="196">
        <f>_xlfn.LET(_xlpm.d,_xlfn.XLOOKUP(U2468,'[1]Birth Dates'!$A:$A,'[1]Birth Dates'!$B:$B,"",0),IF(_xlpm.d=0,"",_xlpm.d))</f>
        <v/>
      </c>
      <c r="X2468" s="196">
        <f>IF(OR(W2468="",A2468="",NOT(ISNUMBER(W2468)),W2468&gt;A2468),"",DATEDIF(W2468,A2468,"Y")&amp;" years, "&amp;DATEDIF(W2468,A2468,"YM")&amp;" months, "&amp;DATEDIF(W2468,A2468,"MD")&amp;" days")</f>
        <v/>
      </c>
      <c r="AR2468" s="175">
        <f>IF($B2468="","",TEXT($A2468,"yyyymmdd")&amp;"_P"&amp;$C2468&amp;"_C"&amp;$F2468&amp;"_"&amp;TRIM(RIGHT(SUBSTITUTE(TRIM(SUBSTITUTE($M2468,CHAR(160)," "))," ",REPT(" ",60)),60))&amp;IF($Q2468="","","-"&amp;TRIM(RIGHT(SUBSTITUTE(TRIM(SUBSTITUTE($Q2468,CHAR(160)," "))," ",REPT(" ",60)),60)))&amp;IF($U2468="","","-"&amp;TRIM(RIGHT(SUBSTITUTE(TRIM(SUBSTITUTE($U2468,CHAR(160)," "))," ",REPT(" ",60)),60)))&amp;".jpg")</f>
        <v/>
      </c>
    </row>
    <row r="2469" ht="14" customHeight="1">
      <c r="O2469" s="196">
        <f>_xlfn.LET(_xlpm.d,_xlfn.XLOOKUP(M2469,'[1]Birth Dates'!$A:$A,'[1]Birth Dates'!$B:$B,"",0),IF(_xlpm.d=0,"",_xlpm.d))</f>
        <v/>
      </c>
      <c r="P2469" s="196">
        <f>IF(OR(O2469="",A2469="",NOT(ISNUMBER(O2469)),O2469&gt;A2469),"",DATEDIF(O2469,A2469,"Y")&amp;" years, "&amp;DATEDIF(O2469,A2469,"YM")&amp;" months, "&amp;DATEDIF(O2469,A2469,"MD")&amp;" days")</f>
        <v/>
      </c>
      <c r="S2469" s="196">
        <f>_xlfn.LET(_xlpm.d,_xlfn.XLOOKUP(Q2469,'[1]Birth Dates'!$A:$A,'[1]Birth Dates'!$B:$B,"",0),IF(_xlpm.d=0,"",_xlpm.d))</f>
        <v/>
      </c>
      <c r="T2469" s="196">
        <f>IF(OR(S2469="",A2469="",NOT(ISNUMBER(S2469)),S2469&gt;A2469),"",DATEDIF(S2469,A2469,"Y")&amp;" years, "&amp;DATEDIF(S2469,A2469,"YM")&amp;" months, "&amp;DATEDIF(S2469,A2469,"MD")&amp;" days")</f>
        <v/>
      </c>
      <c r="W2469" s="196">
        <f>_xlfn.LET(_xlpm.d,_xlfn.XLOOKUP(U2469,'[1]Birth Dates'!$A:$A,'[1]Birth Dates'!$B:$B,"",0),IF(_xlpm.d=0,"",_xlpm.d))</f>
        <v/>
      </c>
      <c r="X2469" s="196">
        <f>IF(OR(W2469="",A2469="",NOT(ISNUMBER(W2469)),W2469&gt;A2469),"",DATEDIF(W2469,A2469,"Y")&amp;" years, "&amp;DATEDIF(W2469,A2469,"YM")&amp;" months, "&amp;DATEDIF(W2469,A2469,"MD")&amp;" days")</f>
        <v/>
      </c>
      <c r="AR2469" s="175">
        <f>IF($B2469="","",TEXT($A2469,"yyyymmdd")&amp;"_P"&amp;$C2469&amp;"_C"&amp;$F2469&amp;"_"&amp;TRIM(RIGHT(SUBSTITUTE(TRIM(SUBSTITUTE($M2469,CHAR(160)," "))," ",REPT(" ",60)),60))&amp;IF($Q2469="","","-"&amp;TRIM(RIGHT(SUBSTITUTE(TRIM(SUBSTITUTE($Q2469,CHAR(160)," "))," ",REPT(" ",60)),60)))&amp;IF($U2469="","","-"&amp;TRIM(RIGHT(SUBSTITUTE(TRIM(SUBSTITUTE($U2469,CHAR(160)," "))," ",REPT(" ",60)),60)))&amp;".jpg")</f>
        <v/>
      </c>
    </row>
    <row r="2470" ht="14" customHeight="1">
      <c r="O2470" s="196">
        <f>_xlfn.LET(_xlpm.d,_xlfn.XLOOKUP(M2470,'[1]Birth Dates'!$A:$A,'[1]Birth Dates'!$B:$B,"",0),IF(_xlpm.d=0,"",_xlpm.d))</f>
        <v/>
      </c>
      <c r="P2470" s="196">
        <f>IF(OR(O2470="",A2470="",NOT(ISNUMBER(O2470)),O2470&gt;A2470),"",DATEDIF(O2470,A2470,"Y")&amp;" years, "&amp;DATEDIF(O2470,A2470,"YM")&amp;" months, "&amp;DATEDIF(O2470,A2470,"MD")&amp;" days")</f>
        <v/>
      </c>
      <c r="S2470" s="196">
        <f>_xlfn.LET(_xlpm.d,_xlfn.XLOOKUP(Q2470,'[1]Birth Dates'!$A:$A,'[1]Birth Dates'!$B:$B,"",0),IF(_xlpm.d=0,"",_xlpm.d))</f>
        <v/>
      </c>
      <c r="T2470" s="196">
        <f>IF(OR(S2470="",A2470="",NOT(ISNUMBER(S2470)),S2470&gt;A2470),"",DATEDIF(S2470,A2470,"Y")&amp;" years, "&amp;DATEDIF(S2470,A2470,"YM")&amp;" months, "&amp;DATEDIF(S2470,A2470,"MD")&amp;" days")</f>
        <v/>
      </c>
      <c r="W2470" s="196">
        <f>_xlfn.LET(_xlpm.d,_xlfn.XLOOKUP(U2470,'[1]Birth Dates'!$A:$A,'[1]Birth Dates'!$B:$B,"",0),IF(_xlpm.d=0,"",_xlpm.d))</f>
        <v/>
      </c>
      <c r="X2470" s="196">
        <f>IF(OR(W2470="",A2470="",NOT(ISNUMBER(W2470)),W2470&gt;A2470),"",DATEDIF(W2470,A2470,"Y")&amp;" years, "&amp;DATEDIF(W2470,A2470,"YM")&amp;" months, "&amp;DATEDIF(W2470,A2470,"MD")&amp;" days")</f>
        <v/>
      </c>
      <c r="AR2470" s="175">
        <f>IF($B2470="","",TEXT($A2470,"yyyymmdd")&amp;"_P"&amp;$C2470&amp;"_C"&amp;$F2470&amp;"_"&amp;TRIM(RIGHT(SUBSTITUTE(TRIM(SUBSTITUTE($M2470,CHAR(160)," "))," ",REPT(" ",60)),60))&amp;IF($Q2470="","","-"&amp;TRIM(RIGHT(SUBSTITUTE(TRIM(SUBSTITUTE($Q2470,CHAR(160)," "))," ",REPT(" ",60)),60)))&amp;IF($U2470="","","-"&amp;TRIM(RIGHT(SUBSTITUTE(TRIM(SUBSTITUTE($U2470,CHAR(160)," "))," ",REPT(" ",60)),60)))&amp;".jpg")</f>
        <v/>
      </c>
    </row>
    <row r="2471" ht="14" customHeight="1">
      <c r="O2471" s="196">
        <f>_xlfn.LET(_xlpm.d,_xlfn.XLOOKUP(M2471,'[1]Birth Dates'!$A:$A,'[1]Birth Dates'!$B:$B,"",0),IF(_xlpm.d=0,"",_xlpm.d))</f>
        <v/>
      </c>
      <c r="P2471" s="196">
        <f>IF(OR(O2471="",A2471="",NOT(ISNUMBER(O2471)),O2471&gt;A2471),"",DATEDIF(O2471,A2471,"Y")&amp;" years, "&amp;DATEDIF(O2471,A2471,"YM")&amp;" months, "&amp;DATEDIF(O2471,A2471,"MD")&amp;" days")</f>
        <v/>
      </c>
      <c r="S2471" s="196">
        <f>_xlfn.LET(_xlpm.d,_xlfn.XLOOKUP(Q2471,'[1]Birth Dates'!$A:$A,'[1]Birth Dates'!$B:$B,"",0),IF(_xlpm.d=0,"",_xlpm.d))</f>
        <v/>
      </c>
      <c r="T2471" s="196">
        <f>IF(OR(S2471="",A2471="",NOT(ISNUMBER(S2471)),S2471&gt;A2471),"",DATEDIF(S2471,A2471,"Y")&amp;" years, "&amp;DATEDIF(S2471,A2471,"YM")&amp;" months, "&amp;DATEDIF(S2471,A2471,"MD")&amp;" days")</f>
        <v/>
      </c>
      <c r="W2471" s="196">
        <f>_xlfn.LET(_xlpm.d,_xlfn.XLOOKUP(U2471,'[1]Birth Dates'!$A:$A,'[1]Birth Dates'!$B:$B,"",0),IF(_xlpm.d=0,"",_xlpm.d))</f>
        <v/>
      </c>
      <c r="X2471" s="196">
        <f>IF(OR(W2471="",A2471="",NOT(ISNUMBER(W2471)),W2471&gt;A2471),"",DATEDIF(W2471,A2471,"Y")&amp;" years, "&amp;DATEDIF(W2471,A2471,"YM")&amp;" months, "&amp;DATEDIF(W2471,A2471,"MD")&amp;" days")</f>
        <v/>
      </c>
      <c r="AR2471" s="175">
        <f>IF($B2471="","",TEXT($A2471,"yyyymmdd")&amp;"_P"&amp;$C2471&amp;"_C"&amp;$F2471&amp;"_"&amp;TRIM(RIGHT(SUBSTITUTE(TRIM(SUBSTITUTE($M2471,CHAR(160)," "))," ",REPT(" ",60)),60))&amp;IF($Q2471="","","-"&amp;TRIM(RIGHT(SUBSTITUTE(TRIM(SUBSTITUTE($Q2471,CHAR(160)," "))," ",REPT(" ",60)),60)))&amp;IF($U2471="","","-"&amp;TRIM(RIGHT(SUBSTITUTE(TRIM(SUBSTITUTE($U2471,CHAR(160)," "))," ",REPT(" ",60)),60)))&amp;".jpg")</f>
        <v/>
      </c>
    </row>
    <row r="2472" ht="14" customHeight="1">
      <c r="O2472" s="196">
        <f>_xlfn.LET(_xlpm.d,_xlfn.XLOOKUP(M2472,'[1]Birth Dates'!$A:$A,'[1]Birth Dates'!$B:$B,"",0),IF(_xlpm.d=0,"",_xlpm.d))</f>
        <v/>
      </c>
      <c r="P2472" s="196">
        <f>IF(OR(O2472="",A2472="",NOT(ISNUMBER(O2472)),O2472&gt;A2472),"",DATEDIF(O2472,A2472,"Y")&amp;" years, "&amp;DATEDIF(O2472,A2472,"YM")&amp;" months, "&amp;DATEDIF(O2472,A2472,"MD")&amp;" days")</f>
        <v/>
      </c>
      <c r="S2472" s="196">
        <f>_xlfn.LET(_xlpm.d,_xlfn.XLOOKUP(Q2472,'[1]Birth Dates'!$A:$A,'[1]Birth Dates'!$B:$B,"",0),IF(_xlpm.d=0,"",_xlpm.d))</f>
        <v/>
      </c>
      <c r="T2472" s="196">
        <f>IF(OR(S2472="",A2472="",NOT(ISNUMBER(S2472)),S2472&gt;A2472),"",DATEDIF(S2472,A2472,"Y")&amp;" years, "&amp;DATEDIF(S2472,A2472,"YM")&amp;" months, "&amp;DATEDIF(S2472,A2472,"MD")&amp;" days")</f>
        <v/>
      </c>
      <c r="W2472" s="196">
        <f>_xlfn.LET(_xlpm.d,_xlfn.XLOOKUP(U2472,'[1]Birth Dates'!$A:$A,'[1]Birth Dates'!$B:$B,"",0),IF(_xlpm.d=0,"",_xlpm.d))</f>
        <v/>
      </c>
      <c r="X2472" s="196">
        <f>IF(OR(W2472="",A2472="",NOT(ISNUMBER(W2472)),W2472&gt;A2472),"",DATEDIF(W2472,A2472,"Y")&amp;" years, "&amp;DATEDIF(W2472,A2472,"YM")&amp;" months, "&amp;DATEDIF(W2472,A2472,"MD")&amp;" days")</f>
        <v/>
      </c>
      <c r="AR2472" s="175">
        <f>IF($B2472="","",TEXT($A2472,"yyyymmdd")&amp;"_P"&amp;$C2472&amp;"_C"&amp;$F2472&amp;"_"&amp;TRIM(RIGHT(SUBSTITUTE(TRIM(SUBSTITUTE($M2472,CHAR(160)," "))," ",REPT(" ",60)),60))&amp;IF($Q2472="","","-"&amp;TRIM(RIGHT(SUBSTITUTE(TRIM(SUBSTITUTE($Q2472,CHAR(160)," "))," ",REPT(" ",60)),60)))&amp;IF($U2472="","","-"&amp;TRIM(RIGHT(SUBSTITUTE(TRIM(SUBSTITUTE($U2472,CHAR(160)," "))," ",REPT(" ",60)),60)))&amp;".jpg")</f>
        <v/>
      </c>
    </row>
    <row r="2473" ht="14" customHeight="1">
      <c r="O2473" s="196">
        <f>_xlfn.LET(_xlpm.d,_xlfn.XLOOKUP(M2473,'[1]Birth Dates'!$A:$A,'[1]Birth Dates'!$B:$B,"",0),IF(_xlpm.d=0,"",_xlpm.d))</f>
        <v/>
      </c>
      <c r="P2473" s="196">
        <f>IF(OR(O2473="",A2473="",NOT(ISNUMBER(O2473)),O2473&gt;A2473),"",DATEDIF(O2473,A2473,"Y")&amp;" years, "&amp;DATEDIF(O2473,A2473,"YM")&amp;" months, "&amp;DATEDIF(O2473,A2473,"MD")&amp;" days")</f>
        <v/>
      </c>
      <c r="S2473" s="196">
        <f>_xlfn.LET(_xlpm.d,_xlfn.XLOOKUP(Q2473,'[1]Birth Dates'!$A:$A,'[1]Birth Dates'!$B:$B,"",0),IF(_xlpm.d=0,"",_xlpm.d))</f>
        <v/>
      </c>
      <c r="T2473" s="196">
        <f>IF(OR(S2473="",A2473="",NOT(ISNUMBER(S2473)),S2473&gt;A2473),"",DATEDIF(S2473,A2473,"Y")&amp;" years, "&amp;DATEDIF(S2473,A2473,"YM")&amp;" months, "&amp;DATEDIF(S2473,A2473,"MD")&amp;" days")</f>
        <v/>
      </c>
      <c r="W2473" s="196">
        <f>_xlfn.LET(_xlpm.d,_xlfn.XLOOKUP(U2473,'[1]Birth Dates'!$A:$A,'[1]Birth Dates'!$B:$B,"",0),IF(_xlpm.d=0,"",_xlpm.d))</f>
        <v/>
      </c>
      <c r="X2473" s="196">
        <f>IF(OR(W2473="",A2473="",NOT(ISNUMBER(W2473)),W2473&gt;A2473),"",DATEDIF(W2473,A2473,"Y")&amp;" years, "&amp;DATEDIF(W2473,A2473,"YM")&amp;" months, "&amp;DATEDIF(W2473,A2473,"MD")&amp;" days")</f>
        <v/>
      </c>
      <c r="AR2473" s="175">
        <f>IF($B2473="","",TEXT($A2473,"yyyymmdd")&amp;"_P"&amp;$C2473&amp;"_C"&amp;$F2473&amp;"_"&amp;TRIM(RIGHT(SUBSTITUTE(TRIM(SUBSTITUTE($M2473,CHAR(160)," "))," ",REPT(" ",60)),60))&amp;IF($Q2473="","","-"&amp;TRIM(RIGHT(SUBSTITUTE(TRIM(SUBSTITUTE($Q2473,CHAR(160)," "))," ",REPT(" ",60)),60)))&amp;IF($U2473="","","-"&amp;TRIM(RIGHT(SUBSTITUTE(TRIM(SUBSTITUTE($U2473,CHAR(160)," "))," ",REPT(" ",60)),60)))&amp;".jpg")</f>
        <v/>
      </c>
    </row>
    <row r="2474" ht="14" customHeight="1">
      <c r="O2474" s="196">
        <f>_xlfn.LET(_xlpm.d,_xlfn.XLOOKUP(M2474,'[1]Birth Dates'!$A:$A,'[1]Birth Dates'!$B:$B,"",0),IF(_xlpm.d=0,"",_xlpm.d))</f>
        <v/>
      </c>
      <c r="P2474" s="196">
        <f>IF(OR(O2474="",A2474="",NOT(ISNUMBER(O2474)),O2474&gt;A2474),"",DATEDIF(O2474,A2474,"Y")&amp;" years, "&amp;DATEDIF(O2474,A2474,"YM")&amp;" months, "&amp;DATEDIF(O2474,A2474,"MD")&amp;" days")</f>
        <v/>
      </c>
      <c r="S2474" s="196">
        <f>_xlfn.LET(_xlpm.d,_xlfn.XLOOKUP(Q2474,'[1]Birth Dates'!$A:$A,'[1]Birth Dates'!$B:$B,"",0),IF(_xlpm.d=0,"",_xlpm.d))</f>
        <v/>
      </c>
      <c r="T2474" s="196">
        <f>IF(OR(S2474="",A2474="",NOT(ISNUMBER(S2474)),S2474&gt;A2474),"",DATEDIF(S2474,A2474,"Y")&amp;" years, "&amp;DATEDIF(S2474,A2474,"YM")&amp;" months, "&amp;DATEDIF(S2474,A2474,"MD")&amp;" days")</f>
        <v/>
      </c>
      <c r="W2474" s="196">
        <f>_xlfn.LET(_xlpm.d,_xlfn.XLOOKUP(U2474,'[1]Birth Dates'!$A:$A,'[1]Birth Dates'!$B:$B,"",0),IF(_xlpm.d=0,"",_xlpm.d))</f>
        <v/>
      </c>
      <c r="X2474" s="196">
        <f>IF(OR(W2474="",A2474="",NOT(ISNUMBER(W2474)),W2474&gt;A2474),"",DATEDIF(W2474,A2474,"Y")&amp;" years, "&amp;DATEDIF(W2474,A2474,"YM")&amp;" months, "&amp;DATEDIF(W2474,A2474,"MD")&amp;" days")</f>
        <v/>
      </c>
      <c r="AR2474" s="175">
        <f>IF($B2474="","",TEXT($A2474,"yyyymmdd")&amp;"_P"&amp;$C2474&amp;"_C"&amp;$F2474&amp;"_"&amp;TRIM(RIGHT(SUBSTITUTE(TRIM(SUBSTITUTE($M2474,CHAR(160)," "))," ",REPT(" ",60)),60))&amp;IF($Q2474="","","-"&amp;TRIM(RIGHT(SUBSTITUTE(TRIM(SUBSTITUTE($Q2474,CHAR(160)," "))," ",REPT(" ",60)),60)))&amp;IF($U2474="","","-"&amp;TRIM(RIGHT(SUBSTITUTE(TRIM(SUBSTITUTE($U2474,CHAR(160)," "))," ",REPT(" ",60)),60)))&amp;".jpg")</f>
        <v/>
      </c>
    </row>
    <row r="2475" ht="14" customHeight="1">
      <c r="O2475" s="196">
        <f>_xlfn.LET(_xlpm.d,_xlfn.XLOOKUP(M2475,'[1]Birth Dates'!$A:$A,'[1]Birth Dates'!$B:$B,"",0),IF(_xlpm.d=0,"",_xlpm.d))</f>
        <v/>
      </c>
      <c r="P2475" s="196">
        <f>IF(OR(O2475="",A2475="",NOT(ISNUMBER(O2475)),O2475&gt;A2475),"",DATEDIF(O2475,A2475,"Y")&amp;" years, "&amp;DATEDIF(O2475,A2475,"YM")&amp;" months, "&amp;DATEDIF(O2475,A2475,"MD")&amp;" days")</f>
        <v/>
      </c>
      <c r="S2475" s="196">
        <f>_xlfn.LET(_xlpm.d,_xlfn.XLOOKUP(Q2475,'[1]Birth Dates'!$A:$A,'[1]Birth Dates'!$B:$B,"",0),IF(_xlpm.d=0,"",_xlpm.d))</f>
        <v/>
      </c>
      <c r="T2475" s="196">
        <f>IF(OR(S2475="",A2475="",NOT(ISNUMBER(S2475)),S2475&gt;A2475),"",DATEDIF(S2475,A2475,"Y")&amp;" years, "&amp;DATEDIF(S2475,A2475,"YM")&amp;" months, "&amp;DATEDIF(S2475,A2475,"MD")&amp;" days")</f>
        <v/>
      </c>
      <c r="W2475" s="196">
        <f>_xlfn.LET(_xlpm.d,_xlfn.XLOOKUP(U2475,'[1]Birth Dates'!$A:$A,'[1]Birth Dates'!$B:$B,"",0),IF(_xlpm.d=0,"",_xlpm.d))</f>
        <v/>
      </c>
      <c r="X2475" s="196">
        <f>IF(OR(W2475="",A2475="",NOT(ISNUMBER(W2475)),W2475&gt;A2475),"",DATEDIF(W2475,A2475,"Y")&amp;" years, "&amp;DATEDIF(W2475,A2475,"YM")&amp;" months, "&amp;DATEDIF(W2475,A2475,"MD")&amp;" days")</f>
        <v/>
      </c>
      <c r="AR2475" s="175">
        <f>IF($B2475="","",TEXT($A2475,"yyyymmdd")&amp;"_P"&amp;$C2475&amp;"_C"&amp;$F2475&amp;"_"&amp;TRIM(RIGHT(SUBSTITUTE(TRIM(SUBSTITUTE($M2475,CHAR(160)," "))," ",REPT(" ",60)),60))&amp;IF($Q2475="","","-"&amp;TRIM(RIGHT(SUBSTITUTE(TRIM(SUBSTITUTE($Q2475,CHAR(160)," "))," ",REPT(" ",60)),60)))&amp;IF($U2475="","","-"&amp;TRIM(RIGHT(SUBSTITUTE(TRIM(SUBSTITUTE($U2475,CHAR(160)," "))," ",REPT(" ",60)),60)))&amp;".jpg")</f>
        <v/>
      </c>
    </row>
    <row r="2476" ht="14" customHeight="1">
      <c r="O2476" s="196">
        <f>_xlfn.LET(_xlpm.d,_xlfn.XLOOKUP(M2476,'[1]Birth Dates'!$A:$A,'[1]Birth Dates'!$B:$B,"",0),IF(_xlpm.d=0,"",_xlpm.d))</f>
        <v/>
      </c>
      <c r="P2476" s="196">
        <f>IF(OR(O2476="",A2476="",NOT(ISNUMBER(O2476)),O2476&gt;A2476),"",DATEDIF(O2476,A2476,"Y")&amp;" years, "&amp;DATEDIF(O2476,A2476,"YM")&amp;" months, "&amp;DATEDIF(O2476,A2476,"MD")&amp;" days")</f>
        <v/>
      </c>
      <c r="S2476" s="196">
        <f>_xlfn.LET(_xlpm.d,_xlfn.XLOOKUP(Q2476,'[1]Birth Dates'!$A:$A,'[1]Birth Dates'!$B:$B,"",0),IF(_xlpm.d=0,"",_xlpm.d))</f>
        <v/>
      </c>
      <c r="T2476" s="196">
        <f>IF(OR(S2476="",A2476="",NOT(ISNUMBER(S2476)),S2476&gt;A2476),"",DATEDIF(S2476,A2476,"Y")&amp;" years, "&amp;DATEDIF(S2476,A2476,"YM")&amp;" months, "&amp;DATEDIF(S2476,A2476,"MD")&amp;" days")</f>
        <v/>
      </c>
      <c r="W2476" s="196">
        <f>_xlfn.LET(_xlpm.d,_xlfn.XLOOKUP(U2476,'[1]Birth Dates'!$A:$A,'[1]Birth Dates'!$B:$B,"",0),IF(_xlpm.d=0,"",_xlpm.d))</f>
        <v/>
      </c>
      <c r="X2476" s="196">
        <f>IF(OR(W2476="",A2476="",NOT(ISNUMBER(W2476)),W2476&gt;A2476),"",DATEDIF(W2476,A2476,"Y")&amp;" years, "&amp;DATEDIF(W2476,A2476,"YM")&amp;" months, "&amp;DATEDIF(W2476,A2476,"MD")&amp;" days")</f>
        <v/>
      </c>
      <c r="AR2476" s="226">
        <f>IF($B2476="","",TEXT($A2476,"yyyymmdd")&amp;"_P"&amp;$C2476&amp;"_C"&amp;$F2476&amp;"_"&amp;TRIM(RIGHT(SUBSTITUTE(TRIM(SUBSTITUTE($M2476,CHAR(160)," "))," ",REPT(" ",60)),60))&amp;IF($Q2476="","","-"&amp;TRIM(RIGHT(SUBSTITUTE(TRIM(SUBSTITUTE($Q2476,CHAR(160)," "))," ",REPT(" ",60)),60)))&amp;IF($U2476="","","-"&amp;TRIM(RIGHT(SUBSTITUTE(TRIM(SUBSTITUTE($U2476,CHAR(160)," "))," ",REPT(" ",60)),60)))&amp;".jpg")</f>
        <v/>
      </c>
    </row>
    <row r="2477" ht="14" customHeight="1">
      <c r="O2477" s="196">
        <f>_xlfn.LET(_xlpm.d,_xlfn.XLOOKUP(M2477,'[1]Birth Dates'!$A:$A,'[1]Birth Dates'!$B:$B,"",0),IF(_xlpm.d=0,"",_xlpm.d))</f>
        <v/>
      </c>
      <c r="P2477" s="196">
        <f>IF(OR(O2477="",A2477="",NOT(ISNUMBER(O2477)),O2477&gt;A2477),"",DATEDIF(O2477,A2477,"Y")&amp;" years, "&amp;DATEDIF(O2477,A2477,"YM")&amp;" months, "&amp;DATEDIF(O2477,A2477,"MD")&amp;" days")</f>
        <v/>
      </c>
      <c r="S2477" s="196">
        <f>_xlfn.LET(_xlpm.d,_xlfn.XLOOKUP(Q2477,'[1]Birth Dates'!$A:$A,'[1]Birth Dates'!$B:$B,"",0),IF(_xlpm.d=0,"",_xlpm.d))</f>
        <v/>
      </c>
      <c r="T2477" s="196">
        <f>IF(OR(S2477="",A2477="",NOT(ISNUMBER(S2477)),S2477&gt;A2477),"",DATEDIF(S2477,A2477,"Y")&amp;" years, "&amp;DATEDIF(S2477,A2477,"YM")&amp;" months, "&amp;DATEDIF(S2477,A2477,"MD")&amp;" days")</f>
        <v/>
      </c>
      <c r="W2477" s="196">
        <f>_xlfn.LET(_xlpm.d,_xlfn.XLOOKUP(U2477,'[1]Birth Dates'!$A:$A,'[1]Birth Dates'!$B:$B,"",0),IF(_xlpm.d=0,"",_xlpm.d))</f>
        <v/>
      </c>
      <c r="X2477" s="196">
        <f>IF(OR(W2477="",A2477="",NOT(ISNUMBER(W2477)),W2477&gt;A2477),"",DATEDIF(W2477,A2477,"Y")&amp;" years, "&amp;DATEDIF(W2477,A2477,"YM")&amp;" months, "&amp;DATEDIF(W2477,A2477,"MD")&amp;" days")</f>
        <v/>
      </c>
      <c r="AR2477" s="175">
        <f>IF($B2477="","",TEXT($A2477,"yyyymmdd")&amp;"_P"&amp;$C2477&amp;"_C"&amp;$F2477&amp;"_"&amp;TRIM(RIGHT(SUBSTITUTE(TRIM(SUBSTITUTE($M2477,CHAR(160)," "))," ",REPT(" ",60)),60))&amp;IF($Q2477="","","-"&amp;TRIM(RIGHT(SUBSTITUTE(TRIM(SUBSTITUTE($Q2477,CHAR(160)," "))," ",REPT(" ",60)),60)))&amp;IF($U2477="","","-"&amp;TRIM(RIGHT(SUBSTITUTE(TRIM(SUBSTITUTE($U2477,CHAR(160)," "))," ",REPT(" ",60)),60)))&amp;".jpg")</f>
        <v/>
      </c>
    </row>
    <row r="2478" ht="14" customHeight="1">
      <c r="O2478" s="196">
        <f>_xlfn.LET(_xlpm.d,_xlfn.XLOOKUP(M2478,'[1]Birth Dates'!$A:$A,'[1]Birth Dates'!$B:$B,"",0),IF(_xlpm.d=0,"",_xlpm.d))</f>
        <v/>
      </c>
      <c r="P2478" s="196">
        <f>IF(OR(O2478="",A2478="",NOT(ISNUMBER(O2478)),O2478&gt;A2478),"",DATEDIF(O2478,A2478,"Y")&amp;" years, "&amp;DATEDIF(O2478,A2478,"YM")&amp;" months, "&amp;DATEDIF(O2478,A2478,"MD")&amp;" days")</f>
        <v/>
      </c>
      <c r="S2478" s="196">
        <f>_xlfn.LET(_xlpm.d,_xlfn.XLOOKUP(Q2478,'[1]Birth Dates'!$A:$A,'[1]Birth Dates'!$B:$B,"",0),IF(_xlpm.d=0,"",_xlpm.d))</f>
        <v/>
      </c>
      <c r="T2478" s="196">
        <f>IF(OR(S2478="",A2478="",NOT(ISNUMBER(S2478)),S2478&gt;A2478),"",DATEDIF(S2478,A2478,"Y")&amp;" years, "&amp;DATEDIF(S2478,A2478,"YM")&amp;" months, "&amp;DATEDIF(S2478,A2478,"MD")&amp;" days")</f>
        <v/>
      </c>
      <c r="W2478" s="196">
        <f>_xlfn.LET(_xlpm.d,_xlfn.XLOOKUP(U2478,'[1]Birth Dates'!$A:$A,'[1]Birth Dates'!$B:$B,"",0),IF(_xlpm.d=0,"",_xlpm.d))</f>
        <v/>
      </c>
      <c r="X2478" s="196">
        <f>IF(OR(W2478="",A2478="",NOT(ISNUMBER(W2478)),W2478&gt;A2478),"",DATEDIF(W2478,A2478,"Y")&amp;" years, "&amp;DATEDIF(W2478,A2478,"YM")&amp;" months, "&amp;DATEDIF(W2478,A2478,"MD")&amp;" days")</f>
        <v/>
      </c>
      <c r="AR2478" s="175">
        <f>IF($B2478="","",TEXT($A2478,"yyyymmdd")&amp;"_P"&amp;$C2478&amp;"_C"&amp;$F2478&amp;"_"&amp;TRIM(RIGHT(SUBSTITUTE(TRIM(SUBSTITUTE($M2478,CHAR(160)," "))," ",REPT(" ",60)),60))&amp;IF($Q2478="","","-"&amp;TRIM(RIGHT(SUBSTITUTE(TRIM(SUBSTITUTE($Q2478,CHAR(160)," "))," ",REPT(" ",60)),60)))&amp;IF($U2478="","","-"&amp;TRIM(RIGHT(SUBSTITUTE(TRIM(SUBSTITUTE($U2478,CHAR(160)," "))," ",REPT(" ",60)),60)))&amp;".jpg")</f>
        <v/>
      </c>
    </row>
    <row r="2479" ht="14" customHeight="1">
      <c r="O2479" s="196">
        <f>_xlfn.LET(_xlpm.d,_xlfn.XLOOKUP(M2479,'[1]Birth Dates'!$A:$A,'[1]Birth Dates'!$B:$B,"",0),IF(_xlpm.d=0,"",_xlpm.d))</f>
        <v/>
      </c>
      <c r="P2479" s="196">
        <f>IF(OR(O2479="",A2479="",NOT(ISNUMBER(O2479)),O2479&gt;A2479),"",DATEDIF(O2479,A2479,"Y")&amp;" years, "&amp;DATEDIF(O2479,A2479,"YM")&amp;" months, "&amp;DATEDIF(O2479,A2479,"MD")&amp;" days")</f>
        <v/>
      </c>
      <c r="S2479" s="196">
        <f>_xlfn.LET(_xlpm.d,_xlfn.XLOOKUP(Q2479,'[1]Birth Dates'!$A:$A,'[1]Birth Dates'!$B:$B,"",0),IF(_xlpm.d=0,"",_xlpm.d))</f>
        <v/>
      </c>
      <c r="T2479" s="196">
        <f>IF(OR(S2479="",A2479="",NOT(ISNUMBER(S2479)),S2479&gt;A2479),"",DATEDIF(S2479,A2479,"Y")&amp;" years, "&amp;DATEDIF(S2479,A2479,"YM")&amp;" months, "&amp;DATEDIF(S2479,A2479,"MD")&amp;" days")</f>
        <v/>
      </c>
      <c r="W2479" s="196">
        <f>_xlfn.LET(_xlpm.d,_xlfn.XLOOKUP(U2479,'[1]Birth Dates'!$A:$A,'[1]Birth Dates'!$B:$B,"",0),IF(_xlpm.d=0,"",_xlpm.d))</f>
        <v/>
      </c>
      <c r="X2479" s="196">
        <f>IF(OR(W2479="",A2479="",NOT(ISNUMBER(W2479)),W2479&gt;A2479),"",DATEDIF(W2479,A2479,"Y")&amp;" years, "&amp;DATEDIF(W2479,A2479,"YM")&amp;" months, "&amp;DATEDIF(W2479,A2479,"MD")&amp;" days")</f>
        <v/>
      </c>
      <c r="AR2479" s="175">
        <f>IF($B2479="","",TEXT($A2479,"yyyymmdd")&amp;"_P"&amp;$C2479&amp;"_C"&amp;$F2479&amp;"_"&amp;TRIM(RIGHT(SUBSTITUTE(TRIM(SUBSTITUTE($M2479,CHAR(160)," "))," ",REPT(" ",60)),60))&amp;IF($Q2479="","","-"&amp;TRIM(RIGHT(SUBSTITUTE(TRIM(SUBSTITUTE($Q2479,CHAR(160)," "))," ",REPT(" ",60)),60)))&amp;IF($U2479="","","-"&amp;TRIM(RIGHT(SUBSTITUTE(TRIM(SUBSTITUTE($U2479,CHAR(160)," "))," ",REPT(" ",60)),60)))&amp;".jpg")</f>
        <v/>
      </c>
    </row>
    <row r="2480" ht="14" customHeight="1">
      <c r="O2480" s="196">
        <f>_xlfn.LET(_xlpm.d,_xlfn.XLOOKUP(M2480,'[1]Birth Dates'!$A:$A,'[1]Birth Dates'!$B:$B,"",0),IF(_xlpm.d=0,"",_xlpm.d))</f>
        <v/>
      </c>
      <c r="P2480" s="196">
        <f>IF(OR(O2480="",A2480="",NOT(ISNUMBER(O2480)),O2480&gt;A2480),"",DATEDIF(O2480,A2480,"Y")&amp;" years, "&amp;DATEDIF(O2480,A2480,"YM")&amp;" months, "&amp;DATEDIF(O2480,A2480,"MD")&amp;" days")</f>
        <v/>
      </c>
      <c r="S2480" s="196">
        <f>_xlfn.LET(_xlpm.d,_xlfn.XLOOKUP(Q2480,'[1]Birth Dates'!$A:$A,'[1]Birth Dates'!$B:$B,"",0),IF(_xlpm.d=0,"",_xlpm.d))</f>
        <v/>
      </c>
      <c r="T2480" s="196">
        <f>IF(OR(S2480="",A2480="",NOT(ISNUMBER(S2480)),S2480&gt;A2480),"",DATEDIF(S2480,A2480,"Y")&amp;" years, "&amp;DATEDIF(S2480,A2480,"YM")&amp;" months, "&amp;DATEDIF(S2480,A2480,"MD")&amp;" days")</f>
        <v/>
      </c>
      <c r="W2480" s="196">
        <f>_xlfn.LET(_xlpm.d,_xlfn.XLOOKUP(U2480,'[1]Birth Dates'!$A:$A,'[1]Birth Dates'!$B:$B,"",0),IF(_xlpm.d=0,"",_xlpm.d))</f>
        <v/>
      </c>
      <c r="X2480" s="196">
        <f>IF(OR(W2480="",A2480="",NOT(ISNUMBER(W2480)),W2480&gt;A2480),"",DATEDIF(W2480,A2480,"Y")&amp;" years, "&amp;DATEDIF(W2480,A2480,"YM")&amp;" months, "&amp;DATEDIF(W2480,A2480,"MD")&amp;" days")</f>
        <v/>
      </c>
      <c r="AR2480" s="175">
        <f>IF($B2480="","",TEXT($A2480,"yyyymmdd")&amp;"_P"&amp;$C2480&amp;"_C"&amp;$F2480&amp;"_"&amp;TRIM(RIGHT(SUBSTITUTE(TRIM(SUBSTITUTE($M2480,CHAR(160)," "))," ",REPT(" ",60)),60))&amp;IF($Q2480="","","-"&amp;TRIM(RIGHT(SUBSTITUTE(TRIM(SUBSTITUTE($Q2480,CHAR(160)," "))," ",REPT(" ",60)),60)))&amp;IF($U2480="","","-"&amp;TRIM(RIGHT(SUBSTITUTE(TRIM(SUBSTITUTE($U2480,CHAR(160)," "))," ",REPT(" ",60)),60)))&amp;".jpg")</f>
        <v/>
      </c>
    </row>
    <row r="2481" ht="14" customHeight="1">
      <c r="O2481" s="196">
        <f>_xlfn.LET(_xlpm.d,_xlfn.XLOOKUP(M2481,'[1]Birth Dates'!$A:$A,'[1]Birth Dates'!$B:$B,"",0),IF(_xlpm.d=0,"",_xlpm.d))</f>
        <v/>
      </c>
      <c r="P2481" s="196">
        <f>IF(OR(O2481="",A2481="",NOT(ISNUMBER(O2481)),O2481&gt;A2481),"",DATEDIF(O2481,A2481,"Y")&amp;" years, "&amp;DATEDIF(O2481,A2481,"YM")&amp;" months, "&amp;DATEDIF(O2481,A2481,"MD")&amp;" days")</f>
        <v/>
      </c>
      <c r="S2481" s="196">
        <f>_xlfn.LET(_xlpm.d,_xlfn.XLOOKUP(Q2481,'[1]Birth Dates'!$A:$A,'[1]Birth Dates'!$B:$B,"",0),IF(_xlpm.d=0,"",_xlpm.d))</f>
        <v/>
      </c>
      <c r="T2481" s="196">
        <f>IF(OR(S2481="",A2481="",NOT(ISNUMBER(S2481)),S2481&gt;A2481),"",DATEDIF(S2481,A2481,"Y")&amp;" years, "&amp;DATEDIF(S2481,A2481,"YM")&amp;" months, "&amp;DATEDIF(S2481,A2481,"MD")&amp;" days")</f>
        <v/>
      </c>
      <c r="W2481" s="196">
        <f>_xlfn.LET(_xlpm.d,_xlfn.XLOOKUP(U2481,'[1]Birth Dates'!$A:$A,'[1]Birth Dates'!$B:$B,"",0),IF(_xlpm.d=0,"",_xlpm.d))</f>
        <v/>
      </c>
      <c r="X2481" s="196">
        <f>IF(OR(W2481="",A2481="",NOT(ISNUMBER(W2481)),W2481&gt;A2481),"",DATEDIF(W2481,A2481,"Y")&amp;" years, "&amp;DATEDIF(W2481,A2481,"YM")&amp;" months, "&amp;DATEDIF(W2481,A2481,"MD")&amp;" days")</f>
        <v/>
      </c>
      <c r="AR2481" s="175">
        <f>IF($B2481="","",TEXT($A2481,"yyyymmdd")&amp;"_P"&amp;$C2481&amp;"_C"&amp;$F2481&amp;"_"&amp;TRIM(RIGHT(SUBSTITUTE(TRIM(SUBSTITUTE($M2481,CHAR(160)," "))," ",REPT(" ",60)),60))&amp;IF($Q2481="","","-"&amp;TRIM(RIGHT(SUBSTITUTE(TRIM(SUBSTITUTE($Q2481,CHAR(160)," "))," ",REPT(" ",60)),60)))&amp;IF($U2481="","","-"&amp;TRIM(RIGHT(SUBSTITUTE(TRIM(SUBSTITUTE($U2481,CHAR(160)," "))," ",REPT(" ",60)),60)))&amp;".jpg")</f>
        <v/>
      </c>
    </row>
    <row r="2482" ht="14" customHeight="1">
      <c r="O2482" s="196">
        <f>_xlfn.LET(_xlpm.d,_xlfn.XLOOKUP(M2482,'[1]Birth Dates'!$A:$A,'[1]Birth Dates'!$B:$B,"",0),IF(_xlpm.d=0,"",_xlpm.d))</f>
        <v/>
      </c>
      <c r="P2482" s="196">
        <f>IF(OR(O2482="",A2482="",NOT(ISNUMBER(O2482)),O2482&gt;A2482),"",DATEDIF(O2482,A2482,"Y")&amp;" years, "&amp;DATEDIF(O2482,A2482,"YM")&amp;" months, "&amp;DATEDIF(O2482,A2482,"MD")&amp;" days")</f>
        <v/>
      </c>
      <c r="S2482" s="196">
        <f>_xlfn.LET(_xlpm.d,_xlfn.XLOOKUP(Q2482,'[1]Birth Dates'!$A:$A,'[1]Birth Dates'!$B:$B,"",0),IF(_xlpm.d=0,"",_xlpm.d))</f>
        <v/>
      </c>
      <c r="T2482" s="196">
        <f>IF(OR(S2482="",A2482="",NOT(ISNUMBER(S2482)),S2482&gt;A2482),"",DATEDIF(S2482,A2482,"Y")&amp;" years, "&amp;DATEDIF(S2482,A2482,"YM")&amp;" months, "&amp;DATEDIF(S2482,A2482,"MD")&amp;" days")</f>
        <v/>
      </c>
      <c r="W2482" s="196">
        <f>_xlfn.LET(_xlpm.d,_xlfn.XLOOKUP(U2482,'[1]Birth Dates'!$A:$A,'[1]Birth Dates'!$B:$B,"",0),IF(_xlpm.d=0,"",_xlpm.d))</f>
        <v/>
      </c>
      <c r="X2482" s="196">
        <f>IF(OR(W2482="",A2482="",NOT(ISNUMBER(W2482)),W2482&gt;A2482),"",DATEDIF(W2482,A2482,"Y")&amp;" years, "&amp;DATEDIF(W2482,A2482,"YM")&amp;" months, "&amp;DATEDIF(W2482,A2482,"MD")&amp;" days")</f>
        <v/>
      </c>
      <c r="AR2482" s="175">
        <f>IF($B2482="","",TEXT($A2482,"yyyymmdd")&amp;"_P"&amp;$C2482&amp;"_C"&amp;$F2482&amp;"_"&amp;TRIM(RIGHT(SUBSTITUTE(TRIM(SUBSTITUTE($M2482,CHAR(160)," "))," ",REPT(" ",60)),60))&amp;IF($Q2482="","","-"&amp;TRIM(RIGHT(SUBSTITUTE(TRIM(SUBSTITUTE($Q2482,CHAR(160)," "))," ",REPT(" ",60)),60)))&amp;IF($U2482="","","-"&amp;TRIM(RIGHT(SUBSTITUTE(TRIM(SUBSTITUTE($U2482,CHAR(160)," "))," ",REPT(" ",60)),60)))&amp;".jpg")</f>
        <v/>
      </c>
    </row>
    <row r="2483" ht="14" customHeight="1">
      <c r="O2483" s="196">
        <f>_xlfn.LET(_xlpm.d,_xlfn.XLOOKUP(M2483,'[1]Birth Dates'!$A:$A,'[1]Birth Dates'!$B:$B,"",0),IF(_xlpm.d=0,"",_xlpm.d))</f>
        <v/>
      </c>
      <c r="P2483" s="196">
        <f>IF(OR(O2483="",A2483="",NOT(ISNUMBER(O2483)),O2483&gt;A2483),"",DATEDIF(O2483,A2483,"Y")&amp;" years, "&amp;DATEDIF(O2483,A2483,"YM")&amp;" months, "&amp;DATEDIF(O2483,A2483,"MD")&amp;" days")</f>
        <v/>
      </c>
      <c r="S2483" s="196">
        <f>_xlfn.LET(_xlpm.d,_xlfn.XLOOKUP(Q2483,'[1]Birth Dates'!$A:$A,'[1]Birth Dates'!$B:$B,"",0),IF(_xlpm.d=0,"",_xlpm.d))</f>
        <v/>
      </c>
      <c r="T2483" s="196">
        <f>IF(OR(S2483="",A2483="",NOT(ISNUMBER(S2483)),S2483&gt;A2483),"",DATEDIF(S2483,A2483,"Y")&amp;" years, "&amp;DATEDIF(S2483,A2483,"YM")&amp;" months, "&amp;DATEDIF(S2483,A2483,"MD")&amp;" days")</f>
        <v/>
      </c>
      <c r="W2483" s="196">
        <f>_xlfn.LET(_xlpm.d,_xlfn.XLOOKUP(U2483,'[1]Birth Dates'!$A:$A,'[1]Birth Dates'!$B:$B,"",0),IF(_xlpm.d=0,"",_xlpm.d))</f>
        <v/>
      </c>
      <c r="X2483" s="196">
        <f>IF(OR(W2483="",A2483="",NOT(ISNUMBER(W2483)),W2483&gt;A2483),"",DATEDIF(W2483,A2483,"Y")&amp;" years, "&amp;DATEDIF(W2483,A2483,"YM")&amp;" months, "&amp;DATEDIF(W2483,A2483,"MD")&amp;" days")</f>
        <v/>
      </c>
      <c r="AR2483" s="175">
        <f>IF($B2483="","",TEXT($A2483,"yyyymmdd")&amp;"_P"&amp;$C2483&amp;"_C"&amp;$F2483&amp;"_"&amp;TRIM(RIGHT(SUBSTITUTE(TRIM(SUBSTITUTE($M2483,CHAR(160)," "))," ",REPT(" ",60)),60))&amp;IF($Q2483="","","-"&amp;TRIM(RIGHT(SUBSTITUTE(TRIM(SUBSTITUTE($Q2483,CHAR(160)," "))," ",REPT(" ",60)),60)))&amp;IF($U2483="","","-"&amp;TRIM(RIGHT(SUBSTITUTE(TRIM(SUBSTITUTE($U2483,CHAR(160)," "))," ",REPT(" ",60)),60)))&amp;".jpg")</f>
        <v/>
      </c>
    </row>
    <row r="2484" ht="14" customHeight="1">
      <c r="O2484" s="196">
        <f>_xlfn.LET(_xlpm.d,_xlfn.XLOOKUP(M2484,'[1]Birth Dates'!$A:$A,'[1]Birth Dates'!$B:$B,"",0),IF(_xlpm.d=0,"",_xlpm.d))</f>
        <v/>
      </c>
      <c r="P2484" s="196">
        <f>IF(OR(O2484="",A2484="",NOT(ISNUMBER(O2484)),O2484&gt;A2484),"",DATEDIF(O2484,A2484,"Y")&amp;" years, "&amp;DATEDIF(O2484,A2484,"YM")&amp;" months, "&amp;DATEDIF(O2484,A2484,"MD")&amp;" days")</f>
        <v/>
      </c>
      <c r="S2484" s="196">
        <f>_xlfn.LET(_xlpm.d,_xlfn.XLOOKUP(Q2484,'[1]Birth Dates'!$A:$A,'[1]Birth Dates'!$B:$B,"",0),IF(_xlpm.d=0,"",_xlpm.d))</f>
        <v/>
      </c>
      <c r="T2484" s="196">
        <f>IF(OR(S2484="",A2484="",NOT(ISNUMBER(S2484)),S2484&gt;A2484),"",DATEDIF(S2484,A2484,"Y")&amp;" years, "&amp;DATEDIF(S2484,A2484,"YM")&amp;" months, "&amp;DATEDIF(S2484,A2484,"MD")&amp;" days")</f>
        <v/>
      </c>
      <c r="W2484" s="196">
        <f>_xlfn.LET(_xlpm.d,_xlfn.XLOOKUP(U2484,'[1]Birth Dates'!$A:$A,'[1]Birth Dates'!$B:$B,"",0),IF(_xlpm.d=0,"",_xlpm.d))</f>
        <v/>
      </c>
      <c r="X2484" s="196">
        <f>IF(OR(W2484="",A2484="",NOT(ISNUMBER(W2484)),W2484&gt;A2484),"",DATEDIF(W2484,A2484,"Y")&amp;" years, "&amp;DATEDIF(W2484,A2484,"YM")&amp;" months, "&amp;DATEDIF(W2484,A2484,"MD")&amp;" days")</f>
        <v/>
      </c>
      <c r="AR2484" s="175">
        <f>IF($B2484="","",TEXT($A2484,"yyyymmdd")&amp;"_P"&amp;$C2484&amp;"_C"&amp;$F2484&amp;"_"&amp;TRIM(RIGHT(SUBSTITUTE(TRIM(SUBSTITUTE($M2484,CHAR(160)," "))," ",REPT(" ",60)),60))&amp;IF($Q2484="","","-"&amp;TRIM(RIGHT(SUBSTITUTE(TRIM(SUBSTITUTE($Q2484,CHAR(160)," "))," ",REPT(" ",60)),60)))&amp;IF($U2484="","","-"&amp;TRIM(RIGHT(SUBSTITUTE(TRIM(SUBSTITUTE($U2484,CHAR(160)," "))," ",REPT(" ",60)),60)))&amp;".jpg")</f>
        <v/>
      </c>
    </row>
    <row r="2485" ht="14" customHeight="1">
      <c r="O2485" s="196">
        <f>_xlfn.LET(_xlpm.d,_xlfn.XLOOKUP(M2485,'[1]Birth Dates'!$A:$A,'[1]Birth Dates'!$B:$B,"",0),IF(_xlpm.d=0,"",_xlpm.d))</f>
        <v/>
      </c>
      <c r="P2485" s="196">
        <f>IF(OR(O2485="",A2485="",NOT(ISNUMBER(O2485)),O2485&gt;A2485),"",DATEDIF(O2485,A2485,"Y")&amp;" years, "&amp;DATEDIF(O2485,A2485,"YM")&amp;" months, "&amp;DATEDIF(O2485,A2485,"MD")&amp;" days")</f>
        <v/>
      </c>
      <c r="S2485" s="196">
        <f>_xlfn.LET(_xlpm.d,_xlfn.XLOOKUP(Q2485,'[1]Birth Dates'!$A:$A,'[1]Birth Dates'!$B:$B,"",0),IF(_xlpm.d=0,"",_xlpm.d))</f>
        <v/>
      </c>
      <c r="T2485" s="196">
        <f>IF(OR(S2485="",A2485="",NOT(ISNUMBER(S2485)),S2485&gt;A2485),"",DATEDIF(S2485,A2485,"Y")&amp;" years, "&amp;DATEDIF(S2485,A2485,"YM")&amp;" months, "&amp;DATEDIF(S2485,A2485,"MD")&amp;" days")</f>
        <v/>
      </c>
      <c r="W2485" s="196">
        <f>_xlfn.LET(_xlpm.d,_xlfn.XLOOKUP(U2485,'[1]Birth Dates'!$A:$A,'[1]Birth Dates'!$B:$B,"",0),IF(_xlpm.d=0,"",_xlpm.d))</f>
        <v/>
      </c>
      <c r="X2485" s="196">
        <f>IF(OR(W2485="",A2485="",NOT(ISNUMBER(W2485)),W2485&gt;A2485),"",DATEDIF(W2485,A2485,"Y")&amp;" years, "&amp;DATEDIF(W2485,A2485,"YM")&amp;" months, "&amp;DATEDIF(W2485,A2485,"MD")&amp;" days")</f>
        <v/>
      </c>
      <c r="AR2485" s="175">
        <f>IF($B2485="","",TEXT($A2485,"yyyymmdd")&amp;"_P"&amp;$C2485&amp;"_C"&amp;$F2485&amp;"_"&amp;TRIM(RIGHT(SUBSTITUTE(TRIM(SUBSTITUTE($M2485,CHAR(160)," "))," ",REPT(" ",60)),60))&amp;IF($Q2485="","","-"&amp;TRIM(RIGHT(SUBSTITUTE(TRIM(SUBSTITUTE($Q2485,CHAR(160)," "))," ",REPT(" ",60)),60)))&amp;IF($U2485="","","-"&amp;TRIM(RIGHT(SUBSTITUTE(TRIM(SUBSTITUTE($U2485,CHAR(160)," "))," ",REPT(" ",60)),60)))&amp;".jpg")</f>
        <v/>
      </c>
    </row>
    <row r="2486" ht="14" customHeight="1">
      <c r="O2486" s="196">
        <f>_xlfn.LET(_xlpm.d,_xlfn.XLOOKUP(M2486,'[1]Birth Dates'!$A:$A,'[1]Birth Dates'!$B:$B,"",0),IF(_xlpm.d=0,"",_xlpm.d))</f>
        <v/>
      </c>
      <c r="P2486" s="196">
        <f>IF(OR(O2486="",A2486="",NOT(ISNUMBER(O2486)),O2486&gt;A2486),"",DATEDIF(O2486,A2486,"Y")&amp;" years, "&amp;DATEDIF(O2486,A2486,"YM")&amp;" months, "&amp;DATEDIF(O2486,A2486,"MD")&amp;" days")</f>
        <v/>
      </c>
      <c r="S2486" s="196">
        <f>_xlfn.LET(_xlpm.d,_xlfn.XLOOKUP(Q2486,'[1]Birth Dates'!$A:$A,'[1]Birth Dates'!$B:$B,"",0),IF(_xlpm.d=0,"",_xlpm.d))</f>
        <v/>
      </c>
      <c r="T2486" s="196">
        <f>IF(OR(S2486="",A2486="",NOT(ISNUMBER(S2486)),S2486&gt;A2486),"",DATEDIF(S2486,A2486,"Y")&amp;" years, "&amp;DATEDIF(S2486,A2486,"YM")&amp;" months, "&amp;DATEDIF(S2486,A2486,"MD")&amp;" days")</f>
        <v/>
      </c>
      <c r="W2486" s="196">
        <f>_xlfn.LET(_xlpm.d,_xlfn.XLOOKUP(U2486,'[1]Birth Dates'!$A:$A,'[1]Birth Dates'!$B:$B,"",0),IF(_xlpm.d=0,"",_xlpm.d))</f>
        <v/>
      </c>
      <c r="X2486" s="196">
        <f>IF(OR(W2486="",A2486="",NOT(ISNUMBER(W2486)),W2486&gt;A2486),"",DATEDIF(W2486,A2486,"Y")&amp;" years, "&amp;DATEDIF(W2486,A2486,"YM")&amp;" months, "&amp;DATEDIF(W2486,A2486,"MD")&amp;" days")</f>
        <v/>
      </c>
      <c r="AR2486" s="175">
        <f>IF($B2486="","",TEXT($A2486,"yyyymmdd")&amp;"_P"&amp;$C2486&amp;"_C"&amp;$F2486&amp;"_"&amp;TRIM(RIGHT(SUBSTITUTE(TRIM(SUBSTITUTE($M2486,CHAR(160)," "))," ",REPT(" ",60)),60))&amp;IF($Q2486="","","-"&amp;TRIM(RIGHT(SUBSTITUTE(TRIM(SUBSTITUTE($Q2486,CHAR(160)," "))," ",REPT(" ",60)),60)))&amp;IF($U2486="","","-"&amp;TRIM(RIGHT(SUBSTITUTE(TRIM(SUBSTITUTE($U2486,CHAR(160)," "))," ",REPT(" ",60)),60)))&amp;".jpg")</f>
        <v/>
      </c>
    </row>
    <row r="2487" ht="14" customHeight="1">
      <c r="O2487" s="196">
        <f>_xlfn.LET(_xlpm.d,_xlfn.XLOOKUP(M2487,'[1]Birth Dates'!$A:$A,'[1]Birth Dates'!$B:$B,"",0),IF(_xlpm.d=0,"",_xlpm.d))</f>
        <v/>
      </c>
      <c r="P2487" s="196">
        <f>IF(OR(O2487="",A2487="",NOT(ISNUMBER(O2487)),O2487&gt;A2487),"",DATEDIF(O2487,A2487,"Y")&amp;" years, "&amp;DATEDIF(O2487,A2487,"YM")&amp;" months, "&amp;DATEDIF(O2487,A2487,"MD")&amp;" days")</f>
        <v/>
      </c>
      <c r="S2487" s="196">
        <f>_xlfn.LET(_xlpm.d,_xlfn.XLOOKUP(Q2487,'[1]Birth Dates'!$A:$A,'[1]Birth Dates'!$B:$B,"",0),IF(_xlpm.d=0,"",_xlpm.d))</f>
        <v/>
      </c>
      <c r="T2487" s="196">
        <f>IF(OR(S2487="",A2487="",NOT(ISNUMBER(S2487)),S2487&gt;A2487),"",DATEDIF(S2487,A2487,"Y")&amp;" years, "&amp;DATEDIF(S2487,A2487,"YM")&amp;" months, "&amp;DATEDIF(S2487,A2487,"MD")&amp;" days")</f>
        <v/>
      </c>
      <c r="W2487" s="196">
        <f>_xlfn.LET(_xlpm.d,_xlfn.XLOOKUP(U2487,'[1]Birth Dates'!$A:$A,'[1]Birth Dates'!$B:$B,"",0),IF(_xlpm.d=0,"",_xlpm.d))</f>
        <v/>
      </c>
      <c r="X2487" s="196">
        <f>IF(OR(W2487="",A2487="",NOT(ISNUMBER(W2487)),W2487&gt;A2487),"",DATEDIF(W2487,A2487,"Y")&amp;" years, "&amp;DATEDIF(W2487,A2487,"YM")&amp;" months, "&amp;DATEDIF(W2487,A2487,"MD")&amp;" days")</f>
        <v/>
      </c>
      <c r="AR2487" s="175">
        <f>IF($B2487="","",TEXT($A2487,"yyyymmdd")&amp;"_P"&amp;$C2487&amp;"_C"&amp;$F2487&amp;"_"&amp;TRIM(RIGHT(SUBSTITUTE(TRIM(SUBSTITUTE($M2487,CHAR(160)," "))," ",REPT(" ",60)),60))&amp;IF($Q2487="","","-"&amp;TRIM(RIGHT(SUBSTITUTE(TRIM(SUBSTITUTE($Q2487,CHAR(160)," "))," ",REPT(" ",60)),60)))&amp;IF($U2487="","","-"&amp;TRIM(RIGHT(SUBSTITUTE(TRIM(SUBSTITUTE($U2487,CHAR(160)," "))," ",REPT(" ",60)),60)))&amp;".jpg")</f>
        <v/>
      </c>
    </row>
    <row r="2488" ht="14" customHeight="1">
      <c r="O2488" s="196">
        <f>_xlfn.LET(_xlpm.d,_xlfn.XLOOKUP(M2488,'[1]Birth Dates'!$A:$A,'[1]Birth Dates'!$B:$B,"",0),IF(_xlpm.d=0,"",_xlpm.d))</f>
        <v/>
      </c>
      <c r="P2488" s="196">
        <f>IF(OR(O2488="",A2488="",NOT(ISNUMBER(O2488)),O2488&gt;A2488),"",DATEDIF(O2488,A2488,"Y")&amp;" years, "&amp;DATEDIF(O2488,A2488,"YM")&amp;" months, "&amp;DATEDIF(O2488,A2488,"MD")&amp;" days")</f>
        <v/>
      </c>
      <c r="S2488" s="196">
        <f>_xlfn.LET(_xlpm.d,_xlfn.XLOOKUP(Q2488,'[1]Birth Dates'!$A:$A,'[1]Birth Dates'!$B:$B,"",0),IF(_xlpm.d=0,"",_xlpm.d))</f>
        <v/>
      </c>
      <c r="T2488" s="196">
        <f>IF(OR(S2488="",A2488="",NOT(ISNUMBER(S2488)),S2488&gt;A2488),"",DATEDIF(S2488,A2488,"Y")&amp;" years, "&amp;DATEDIF(S2488,A2488,"YM")&amp;" months, "&amp;DATEDIF(S2488,A2488,"MD")&amp;" days")</f>
        <v/>
      </c>
      <c r="W2488" s="196">
        <f>_xlfn.LET(_xlpm.d,_xlfn.XLOOKUP(U2488,'[1]Birth Dates'!$A:$A,'[1]Birth Dates'!$B:$B,"",0),IF(_xlpm.d=0,"",_xlpm.d))</f>
        <v/>
      </c>
      <c r="X2488" s="196">
        <f>IF(OR(W2488="",A2488="",NOT(ISNUMBER(W2488)),W2488&gt;A2488),"",DATEDIF(W2488,A2488,"Y")&amp;" years, "&amp;DATEDIF(W2488,A2488,"YM")&amp;" months, "&amp;DATEDIF(W2488,A2488,"MD")&amp;" days")</f>
        <v/>
      </c>
      <c r="AR2488" s="175">
        <f>IF($B2488="","",TEXT($A2488,"yyyymmdd")&amp;"_P"&amp;$C2488&amp;"_C"&amp;$F2488&amp;"_"&amp;TRIM(RIGHT(SUBSTITUTE(TRIM(SUBSTITUTE($M2488,CHAR(160)," "))," ",REPT(" ",60)),60))&amp;IF($Q2488="","","-"&amp;TRIM(RIGHT(SUBSTITUTE(TRIM(SUBSTITUTE($Q2488,CHAR(160)," "))," ",REPT(" ",60)),60)))&amp;IF($U2488="","","-"&amp;TRIM(RIGHT(SUBSTITUTE(TRIM(SUBSTITUTE($U2488,CHAR(160)," "))," ",REPT(" ",60)),60)))&amp;".jpg")</f>
        <v/>
      </c>
    </row>
    <row r="2489" ht="14" customHeight="1">
      <c r="O2489" s="196">
        <f>_xlfn.LET(_xlpm.d,_xlfn.XLOOKUP(M2489,'[1]Birth Dates'!$A:$A,'[1]Birth Dates'!$B:$B,"",0),IF(_xlpm.d=0,"",_xlpm.d))</f>
        <v/>
      </c>
      <c r="P2489" s="196">
        <f>IF(OR(O2489="",A2489="",NOT(ISNUMBER(O2489)),O2489&gt;A2489),"",DATEDIF(O2489,A2489,"Y")&amp;" years, "&amp;DATEDIF(O2489,A2489,"YM")&amp;" months, "&amp;DATEDIF(O2489,A2489,"MD")&amp;" days")</f>
        <v/>
      </c>
      <c r="S2489" s="196">
        <f>_xlfn.LET(_xlpm.d,_xlfn.XLOOKUP(Q2489,'[1]Birth Dates'!$A:$A,'[1]Birth Dates'!$B:$B,"",0),IF(_xlpm.d=0,"",_xlpm.d))</f>
        <v/>
      </c>
      <c r="T2489" s="196">
        <f>IF(OR(S2489="",A2489="",NOT(ISNUMBER(S2489)),S2489&gt;A2489),"",DATEDIF(S2489,A2489,"Y")&amp;" years, "&amp;DATEDIF(S2489,A2489,"YM")&amp;" months, "&amp;DATEDIF(S2489,A2489,"MD")&amp;" days")</f>
        <v/>
      </c>
      <c r="W2489" s="196">
        <f>_xlfn.LET(_xlpm.d,_xlfn.XLOOKUP(U2489,'[1]Birth Dates'!$A:$A,'[1]Birth Dates'!$B:$B,"",0),IF(_xlpm.d=0,"",_xlpm.d))</f>
        <v/>
      </c>
      <c r="X2489" s="196">
        <f>IF(OR(W2489="",A2489="",NOT(ISNUMBER(W2489)),W2489&gt;A2489),"",DATEDIF(W2489,A2489,"Y")&amp;" years, "&amp;DATEDIF(W2489,A2489,"YM")&amp;" months, "&amp;DATEDIF(W2489,A2489,"MD")&amp;" days")</f>
        <v/>
      </c>
      <c r="AR2489" s="175">
        <f>IF($B2489="","",TEXT($A2489,"yyyymmdd")&amp;"_P"&amp;$C2489&amp;"_C"&amp;$F2489&amp;"_"&amp;TRIM(RIGHT(SUBSTITUTE(TRIM(SUBSTITUTE($M2489,CHAR(160)," "))," ",REPT(" ",60)),60))&amp;IF($Q2489="","","-"&amp;TRIM(RIGHT(SUBSTITUTE(TRIM(SUBSTITUTE($Q2489,CHAR(160)," "))," ",REPT(" ",60)),60)))&amp;IF($U2489="","","-"&amp;TRIM(RIGHT(SUBSTITUTE(TRIM(SUBSTITUTE($U2489,CHAR(160)," "))," ",REPT(" ",60)),60)))&amp;".jpg")</f>
        <v/>
      </c>
    </row>
    <row r="2490" ht="14" customHeight="1">
      <c r="O2490" s="196">
        <f>_xlfn.LET(_xlpm.d,_xlfn.XLOOKUP(M2490,'[1]Birth Dates'!$A:$A,'[1]Birth Dates'!$B:$B,"",0),IF(_xlpm.d=0,"",_xlpm.d))</f>
        <v/>
      </c>
      <c r="P2490" s="196">
        <f>IF(OR(O2490="",A2490="",NOT(ISNUMBER(O2490)),O2490&gt;A2490),"",DATEDIF(O2490,A2490,"Y")&amp;" years, "&amp;DATEDIF(O2490,A2490,"YM")&amp;" months, "&amp;DATEDIF(O2490,A2490,"MD")&amp;" days")</f>
        <v/>
      </c>
      <c r="S2490" s="196">
        <f>_xlfn.LET(_xlpm.d,_xlfn.XLOOKUP(Q2490,'[1]Birth Dates'!$A:$A,'[1]Birth Dates'!$B:$B,"",0),IF(_xlpm.d=0,"",_xlpm.d))</f>
        <v/>
      </c>
      <c r="T2490" s="196">
        <f>IF(OR(S2490="",A2490="",NOT(ISNUMBER(S2490)),S2490&gt;A2490),"",DATEDIF(S2490,A2490,"Y")&amp;" years, "&amp;DATEDIF(S2490,A2490,"YM")&amp;" months, "&amp;DATEDIF(S2490,A2490,"MD")&amp;" days")</f>
        <v/>
      </c>
      <c r="W2490" s="196">
        <f>_xlfn.LET(_xlpm.d,_xlfn.XLOOKUP(U2490,'[1]Birth Dates'!$A:$A,'[1]Birth Dates'!$B:$B,"",0),IF(_xlpm.d=0,"",_xlpm.d))</f>
        <v/>
      </c>
      <c r="X2490" s="196">
        <f>IF(OR(W2490="",A2490="",NOT(ISNUMBER(W2490)),W2490&gt;A2490),"",DATEDIF(W2490,A2490,"Y")&amp;" years, "&amp;DATEDIF(W2490,A2490,"YM")&amp;" months, "&amp;DATEDIF(W2490,A2490,"MD")&amp;" days")</f>
        <v/>
      </c>
      <c r="AR2490" s="175">
        <f>IF($B2490="","",TEXT($A2490,"yyyymmdd")&amp;"_P"&amp;$C2490&amp;"_C"&amp;$F2490&amp;"_"&amp;TRIM(RIGHT(SUBSTITUTE(TRIM(SUBSTITUTE($M2490,CHAR(160)," "))," ",REPT(" ",60)),60))&amp;IF($Q2490="","","-"&amp;TRIM(RIGHT(SUBSTITUTE(TRIM(SUBSTITUTE($Q2490,CHAR(160)," "))," ",REPT(" ",60)),60)))&amp;IF($U2490="","","-"&amp;TRIM(RIGHT(SUBSTITUTE(TRIM(SUBSTITUTE($U2490,CHAR(160)," "))," ",REPT(" ",60)),60)))&amp;".jpg")</f>
        <v/>
      </c>
    </row>
    <row r="2491" ht="14" customHeight="1">
      <c r="O2491" s="196">
        <f>_xlfn.LET(_xlpm.d,_xlfn.XLOOKUP(M2491,'[1]Birth Dates'!$A:$A,'[1]Birth Dates'!$B:$B,"",0),IF(_xlpm.d=0,"",_xlpm.d))</f>
        <v/>
      </c>
      <c r="P2491" s="196">
        <f>IF(OR(O2491="",A2491="",NOT(ISNUMBER(O2491)),O2491&gt;A2491),"",DATEDIF(O2491,A2491,"Y")&amp;" years, "&amp;DATEDIF(O2491,A2491,"YM")&amp;" months, "&amp;DATEDIF(O2491,A2491,"MD")&amp;" days")</f>
        <v/>
      </c>
      <c r="S2491" s="196">
        <f>_xlfn.LET(_xlpm.d,_xlfn.XLOOKUP(Q2491,'[1]Birth Dates'!$A:$A,'[1]Birth Dates'!$B:$B,"",0),IF(_xlpm.d=0,"",_xlpm.d))</f>
        <v/>
      </c>
      <c r="T2491" s="196">
        <f>IF(OR(S2491="",A2491="",NOT(ISNUMBER(S2491)),S2491&gt;A2491),"",DATEDIF(S2491,A2491,"Y")&amp;" years, "&amp;DATEDIF(S2491,A2491,"YM")&amp;" months, "&amp;DATEDIF(S2491,A2491,"MD")&amp;" days")</f>
        <v/>
      </c>
      <c r="W2491" s="196">
        <f>_xlfn.LET(_xlpm.d,_xlfn.XLOOKUP(U2491,'[1]Birth Dates'!$A:$A,'[1]Birth Dates'!$B:$B,"",0),IF(_xlpm.d=0,"",_xlpm.d))</f>
        <v/>
      </c>
      <c r="X2491" s="196">
        <f>IF(OR(W2491="",A2491="",NOT(ISNUMBER(W2491)),W2491&gt;A2491),"",DATEDIF(W2491,A2491,"Y")&amp;" years, "&amp;DATEDIF(W2491,A2491,"YM")&amp;" months, "&amp;DATEDIF(W2491,A2491,"MD")&amp;" days")</f>
        <v/>
      </c>
      <c r="AR2491" s="175">
        <f>IF($B2491="","",TEXT($A2491,"yyyymmdd")&amp;"_P"&amp;$C2491&amp;"_C"&amp;$F2491&amp;"_"&amp;TRIM(RIGHT(SUBSTITUTE(TRIM(SUBSTITUTE($M2491,CHAR(160)," "))," ",REPT(" ",60)),60))&amp;IF($Q2491="","","-"&amp;TRIM(RIGHT(SUBSTITUTE(TRIM(SUBSTITUTE($Q2491,CHAR(160)," "))," ",REPT(" ",60)),60)))&amp;IF($U2491="","","-"&amp;TRIM(RIGHT(SUBSTITUTE(TRIM(SUBSTITUTE($U2491,CHAR(160)," "))," ",REPT(" ",60)),60)))&amp;".jpg")</f>
        <v/>
      </c>
    </row>
    <row r="2492" ht="14" customHeight="1">
      <c r="O2492" s="196">
        <f>_xlfn.LET(_xlpm.d,_xlfn.XLOOKUP(M2492,'[1]Birth Dates'!$A:$A,'[1]Birth Dates'!$B:$B,"",0),IF(_xlpm.d=0,"",_xlpm.d))</f>
        <v/>
      </c>
      <c r="P2492" s="196">
        <f>IF(OR(O2492="",A2492="",NOT(ISNUMBER(O2492)),O2492&gt;A2492),"",DATEDIF(O2492,A2492,"Y")&amp;" years, "&amp;DATEDIF(O2492,A2492,"YM")&amp;" months, "&amp;DATEDIF(O2492,A2492,"MD")&amp;" days")</f>
        <v/>
      </c>
      <c r="S2492" s="196">
        <f>_xlfn.LET(_xlpm.d,_xlfn.XLOOKUP(Q2492,'[1]Birth Dates'!$A:$A,'[1]Birth Dates'!$B:$B,"",0),IF(_xlpm.d=0,"",_xlpm.d))</f>
        <v/>
      </c>
      <c r="T2492" s="196">
        <f>IF(OR(S2492="",A2492="",NOT(ISNUMBER(S2492)),S2492&gt;A2492),"",DATEDIF(S2492,A2492,"Y")&amp;" years, "&amp;DATEDIF(S2492,A2492,"YM")&amp;" months, "&amp;DATEDIF(S2492,A2492,"MD")&amp;" days")</f>
        <v/>
      </c>
      <c r="W2492" s="196">
        <f>_xlfn.LET(_xlpm.d,_xlfn.XLOOKUP(U2492,'[1]Birth Dates'!$A:$A,'[1]Birth Dates'!$B:$B,"",0),IF(_xlpm.d=0,"",_xlpm.d))</f>
        <v/>
      </c>
      <c r="X2492" s="196">
        <f>IF(OR(W2492="",A2492="",NOT(ISNUMBER(W2492)),W2492&gt;A2492),"",DATEDIF(W2492,A2492,"Y")&amp;" years, "&amp;DATEDIF(W2492,A2492,"YM")&amp;" months, "&amp;DATEDIF(W2492,A2492,"MD")&amp;" days")</f>
        <v/>
      </c>
      <c r="AR2492" s="175">
        <f>IF($B2492="","",TEXT($A2492,"yyyymmdd")&amp;"_P"&amp;$C2492&amp;"_C"&amp;$F2492&amp;"_"&amp;TRIM(RIGHT(SUBSTITUTE(TRIM(SUBSTITUTE($M2492,CHAR(160)," "))," ",REPT(" ",60)),60))&amp;IF($Q2492="","","-"&amp;TRIM(RIGHT(SUBSTITUTE(TRIM(SUBSTITUTE($Q2492,CHAR(160)," "))," ",REPT(" ",60)),60)))&amp;IF($U2492="","","-"&amp;TRIM(RIGHT(SUBSTITUTE(TRIM(SUBSTITUTE($U2492,CHAR(160)," "))," ",REPT(" ",60)),60)))&amp;".jpg")</f>
        <v/>
      </c>
    </row>
    <row r="2493" ht="14" customHeight="1">
      <c r="O2493" s="196">
        <f>_xlfn.LET(_xlpm.d,_xlfn.XLOOKUP(M2493,'[1]Birth Dates'!$A:$A,'[1]Birth Dates'!$B:$B,"",0),IF(_xlpm.d=0,"",_xlpm.d))</f>
        <v/>
      </c>
      <c r="P2493" s="196">
        <f>IF(OR(O2493="",A2493="",NOT(ISNUMBER(O2493)),O2493&gt;A2493),"",DATEDIF(O2493,A2493,"Y")&amp;" years, "&amp;DATEDIF(O2493,A2493,"YM")&amp;" months, "&amp;DATEDIF(O2493,A2493,"MD")&amp;" days")</f>
        <v/>
      </c>
      <c r="S2493" s="196">
        <f>_xlfn.LET(_xlpm.d,_xlfn.XLOOKUP(Q2493,'[1]Birth Dates'!$A:$A,'[1]Birth Dates'!$B:$B,"",0),IF(_xlpm.d=0,"",_xlpm.d))</f>
        <v/>
      </c>
      <c r="T2493" s="196">
        <f>IF(OR(S2493="",A2493="",NOT(ISNUMBER(S2493)),S2493&gt;A2493),"",DATEDIF(S2493,A2493,"Y")&amp;" years, "&amp;DATEDIF(S2493,A2493,"YM")&amp;" months, "&amp;DATEDIF(S2493,A2493,"MD")&amp;" days")</f>
        <v/>
      </c>
      <c r="W2493" s="196">
        <f>_xlfn.LET(_xlpm.d,_xlfn.XLOOKUP(U2493,'[1]Birth Dates'!$A:$A,'[1]Birth Dates'!$B:$B,"",0),IF(_xlpm.d=0,"",_xlpm.d))</f>
        <v/>
      </c>
      <c r="X2493" s="196">
        <f>IF(OR(W2493="",A2493="",NOT(ISNUMBER(W2493)),W2493&gt;A2493),"",DATEDIF(W2493,A2493,"Y")&amp;" years, "&amp;DATEDIF(W2493,A2493,"YM")&amp;" months, "&amp;DATEDIF(W2493,A2493,"MD")&amp;" days")</f>
        <v/>
      </c>
      <c r="AR2493" s="175">
        <f>IF($B2493="","",TEXT($A2493,"yyyymmdd")&amp;"_P"&amp;$C2493&amp;"_C"&amp;$F2493&amp;"_"&amp;TRIM(RIGHT(SUBSTITUTE(TRIM(SUBSTITUTE($M2493,CHAR(160)," "))," ",REPT(" ",60)),60))&amp;IF($Q2493="","","-"&amp;TRIM(RIGHT(SUBSTITUTE(TRIM(SUBSTITUTE($Q2493,CHAR(160)," "))," ",REPT(" ",60)),60)))&amp;IF($U2493="","","-"&amp;TRIM(RIGHT(SUBSTITUTE(TRIM(SUBSTITUTE($U2493,CHAR(160)," "))," ",REPT(" ",60)),60)))&amp;".jpg")</f>
        <v/>
      </c>
    </row>
    <row r="2494" ht="14" customHeight="1">
      <c r="O2494" s="196">
        <f>_xlfn.LET(_xlpm.d,_xlfn.XLOOKUP(M2494,'[1]Birth Dates'!$A:$A,'[1]Birth Dates'!$B:$B,"",0),IF(_xlpm.d=0,"",_xlpm.d))</f>
        <v/>
      </c>
      <c r="P2494" s="196">
        <f>IF(OR(O2494="",A2494="",NOT(ISNUMBER(O2494)),O2494&gt;A2494),"",DATEDIF(O2494,A2494,"Y")&amp;" years, "&amp;DATEDIF(O2494,A2494,"YM")&amp;" months, "&amp;DATEDIF(O2494,A2494,"MD")&amp;" days")</f>
        <v/>
      </c>
      <c r="S2494" s="196">
        <f>_xlfn.LET(_xlpm.d,_xlfn.XLOOKUP(Q2494,'[1]Birth Dates'!$A:$A,'[1]Birth Dates'!$B:$B,"",0),IF(_xlpm.d=0,"",_xlpm.d))</f>
        <v/>
      </c>
      <c r="T2494" s="196">
        <f>IF(OR(S2494="",A2494="",NOT(ISNUMBER(S2494)),S2494&gt;A2494),"",DATEDIF(S2494,A2494,"Y")&amp;" years, "&amp;DATEDIF(S2494,A2494,"YM")&amp;" months, "&amp;DATEDIF(S2494,A2494,"MD")&amp;" days")</f>
        <v/>
      </c>
      <c r="W2494" s="196">
        <f>_xlfn.LET(_xlpm.d,_xlfn.XLOOKUP(U2494,'[1]Birth Dates'!$A:$A,'[1]Birth Dates'!$B:$B,"",0),IF(_xlpm.d=0,"",_xlpm.d))</f>
        <v/>
      </c>
      <c r="X2494" s="196">
        <f>IF(OR(W2494="",A2494="",NOT(ISNUMBER(W2494)),W2494&gt;A2494),"",DATEDIF(W2494,A2494,"Y")&amp;" years, "&amp;DATEDIF(W2494,A2494,"YM")&amp;" months, "&amp;DATEDIF(W2494,A2494,"MD")&amp;" days")</f>
        <v/>
      </c>
      <c r="AR2494" s="175">
        <f>IF($B2494="","",TEXT($A2494,"yyyymmdd")&amp;"_P"&amp;$C2494&amp;"_C"&amp;$F2494&amp;"_"&amp;TRIM(RIGHT(SUBSTITUTE(TRIM(SUBSTITUTE($M2494,CHAR(160)," "))," ",REPT(" ",60)),60))&amp;IF($Q2494="","","-"&amp;TRIM(RIGHT(SUBSTITUTE(TRIM(SUBSTITUTE($Q2494,CHAR(160)," "))," ",REPT(" ",60)),60)))&amp;IF($U2494="","","-"&amp;TRIM(RIGHT(SUBSTITUTE(TRIM(SUBSTITUTE($U2494,CHAR(160)," "))," ",REPT(" ",60)),60)))&amp;".jpg")</f>
        <v/>
      </c>
    </row>
    <row r="2495" ht="14" customHeight="1">
      <c r="O2495" s="196">
        <f>_xlfn.LET(_xlpm.d,_xlfn.XLOOKUP(M2495,'[1]Birth Dates'!$A:$A,'[1]Birth Dates'!$B:$B,"",0),IF(_xlpm.d=0,"",_xlpm.d))</f>
        <v/>
      </c>
      <c r="P2495" s="196">
        <f>IF(OR(O2495="",A2495="",NOT(ISNUMBER(O2495)),O2495&gt;A2495),"",DATEDIF(O2495,A2495,"Y")&amp;" years, "&amp;DATEDIF(O2495,A2495,"YM")&amp;" months, "&amp;DATEDIF(O2495,A2495,"MD")&amp;" days")</f>
        <v/>
      </c>
      <c r="S2495" s="196">
        <f>_xlfn.LET(_xlpm.d,_xlfn.XLOOKUP(Q2495,'[1]Birth Dates'!$A:$A,'[1]Birth Dates'!$B:$B,"",0),IF(_xlpm.d=0,"",_xlpm.d))</f>
        <v/>
      </c>
      <c r="T2495" s="196">
        <f>IF(OR(S2495="",A2495="",NOT(ISNUMBER(S2495)),S2495&gt;A2495),"",DATEDIF(S2495,A2495,"Y")&amp;" years, "&amp;DATEDIF(S2495,A2495,"YM")&amp;" months, "&amp;DATEDIF(S2495,A2495,"MD")&amp;" days")</f>
        <v/>
      </c>
      <c r="W2495" s="196">
        <f>_xlfn.LET(_xlpm.d,_xlfn.XLOOKUP(U2495,'[1]Birth Dates'!$A:$A,'[1]Birth Dates'!$B:$B,"",0),IF(_xlpm.d=0,"",_xlpm.d))</f>
        <v/>
      </c>
      <c r="X2495" s="196">
        <f>IF(OR(W2495="",A2495="",NOT(ISNUMBER(W2495)),W2495&gt;A2495),"",DATEDIF(W2495,A2495,"Y")&amp;" years, "&amp;DATEDIF(W2495,A2495,"YM")&amp;" months, "&amp;DATEDIF(W2495,A2495,"MD")&amp;" days")</f>
        <v/>
      </c>
      <c r="AR2495" s="175">
        <f>IF($B2495="","",TEXT($A2495,"yyyymmdd")&amp;"_P"&amp;$C2495&amp;"_C"&amp;$F2495&amp;"_"&amp;TRIM(RIGHT(SUBSTITUTE(TRIM(SUBSTITUTE($M2495,CHAR(160)," "))," ",REPT(" ",60)),60))&amp;IF($Q2495="","","-"&amp;TRIM(RIGHT(SUBSTITUTE(TRIM(SUBSTITUTE($Q2495,CHAR(160)," "))," ",REPT(" ",60)),60)))&amp;IF($U2495="","","-"&amp;TRIM(RIGHT(SUBSTITUTE(TRIM(SUBSTITUTE($U2495,CHAR(160)," "))," ",REPT(" ",60)),60)))&amp;".jpg")</f>
        <v/>
      </c>
    </row>
    <row r="2496" ht="14" customHeight="1">
      <c r="O2496" s="196">
        <f>_xlfn.LET(_xlpm.d,_xlfn.XLOOKUP(M2496,'[1]Birth Dates'!$A:$A,'[1]Birth Dates'!$B:$B,"",0),IF(_xlpm.d=0,"",_xlpm.d))</f>
        <v/>
      </c>
      <c r="P2496" s="196">
        <f>IF(OR(O2496="",A2496="",NOT(ISNUMBER(O2496)),O2496&gt;A2496),"",DATEDIF(O2496,A2496,"Y")&amp;" years, "&amp;DATEDIF(O2496,A2496,"YM")&amp;" months, "&amp;DATEDIF(O2496,A2496,"MD")&amp;" days")</f>
        <v/>
      </c>
      <c r="S2496" s="196">
        <f>_xlfn.LET(_xlpm.d,_xlfn.XLOOKUP(Q2496,'[1]Birth Dates'!$A:$A,'[1]Birth Dates'!$B:$B,"",0),IF(_xlpm.d=0,"",_xlpm.d))</f>
        <v/>
      </c>
      <c r="T2496" s="196">
        <f>IF(OR(S2496="",A2496="",NOT(ISNUMBER(S2496)),S2496&gt;A2496),"",DATEDIF(S2496,A2496,"Y")&amp;" years, "&amp;DATEDIF(S2496,A2496,"YM")&amp;" months, "&amp;DATEDIF(S2496,A2496,"MD")&amp;" days")</f>
        <v/>
      </c>
      <c r="W2496" s="196">
        <f>_xlfn.LET(_xlpm.d,_xlfn.XLOOKUP(U2496,'[1]Birth Dates'!$A:$A,'[1]Birth Dates'!$B:$B,"",0),IF(_xlpm.d=0,"",_xlpm.d))</f>
        <v/>
      </c>
      <c r="X2496" s="196">
        <f>IF(OR(W2496="",A2496="",NOT(ISNUMBER(W2496)),W2496&gt;A2496),"",DATEDIF(W2496,A2496,"Y")&amp;" years, "&amp;DATEDIF(W2496,A2496,"YM")&amp;" months, "&amp;DATEDIF(W2496,A2496,"MD")&amp;" days")</f>
        <v/>
      </c>
      <c r="AR2496" s="175">
        <f>IF($B2496="","",TEXT($A2496,"yyyymmdd")&amp;"_P"&amp;$C2496&amp;"_C"&amp;$F2496&amp;"_"&amp;TRIM(RIGHT(SUBSTITUTE(TRIM(SUBSTITUTE($M2496,CHAR(160)," "))," ",REPT(" ",60)),60))&amp;IF($Q2496="","","-"&amp;TRIM(RIGHT(SUBSTITUTE(TRIM(SUBSTITUTE($Q2496,CHAR(160)," "))," ",REPT(" ",60)),60)))&amp;IF($U2496="","","-"&amp;TRIM(RIGHT(SUBSTITUTE(TRIM(SUBSTITUTE($U2496,CHAR(160)," "))," ",REPT(" ",60)),60)))&amp;".jpg")</f>
        <v/>
      </c>
    </row>
    <row r="2497" ht="14" customHeight="1">
      <c r="O2497" s="196">
        <f>_xlfn.LET(_xlpm.d,_xlfn.XLOOKUP(M2497,'[1]Birth Dates'!$A:$A,'[1]Birth Dates'!$B:$B,"",0),IF(_xlpm.d=0,"",_xlpm.d))</f>
        <v/>
      </c>
      <c r="P2497" s="196">
        <f>IF(OR(O2497="",A2497="",NOT(ISNUMBER(O2497)),O2497&gt;A2497),"",DATEDIF(O2497,A2497,"Y")&amp;" years, "&amp;DATEDIF(O2497,A2497,"YM")&amp;" months, "&amp;DATEDIF(O2497,A2497,"MD")&amp;" days")</f>
        <v/>
      </c>
      <c r="S2497" s="196">
        <f>_xlfn.LET(_xlpm.d,_xlfn.XLOOKUP(Q2497,'[1]Birth Dates'!$A:$A,'[1]Birth Dates'!$B:$B,"",0),IF(_xlpm.d=0,"",_xlpm.d))</f>
        <v/>
      </c>
      <c r="T2497" s="196">
        <f>IF(OR(S2497="",A2497="",NOT(ISNUMBER(S2497)),S2497&gt;A2497),"",DATEDIF(S2497,A2497,"Y")&amp;" years, "&amp;DATEDIF(S2497,A2497,"YM")&amp;" months, "&amp;DATEDIF(S2497,A2497,"MD")&amp;" days")</f>
        <v/>
      </c>
      <c r="W2497" s="196">
        <f>_xlfn.LET(_xlpm.d,_xlfn.XLOOKUP(U2497,'[1]Birth Dates'!$A:$A,'[1]Birth Dates'!$B:$B,"",0),IF(_xlpm.d=0,"",_xlpm.d))</f>
        <v/>
      </c>
      <c r="X2497" s="196">
        <f>IF(OR(W2497="",A2497="",NOT(ISNUMBER(W2497)),W2497&gt;A2497),"",DATEDIF(W2497,A2497,"Y")&amp;" years, "&amp;DATEDIF(W2497,A2497,"YM")&amp;" months, "&amp;DATEDIF(W2497,A2497,"MD")&amp;" days")</f>
        <v/>
      </c>
      <c r="AR2497" s="175">
        <f>IF($B2497="","",TEXT($A2497,"yyyymmdd")&amp;"_P"&amp;$C2497&amp;"_C"&amp;$F2497&amp;"_"&amp;TRIM(RIGHT(SUBSTITUTE(TRIM(SUBSTITUTE($M2497,CHAR(160)," "))," ",REPT(" ",60)),60))&amp;IF($Q2497="","","-"&amp;TRIM(RIGHT(SUBSTITUTE(TRIM(SUBSTITUTE($Q2497,CHAR(160)," "))," ",REPT(" ",60)),60)))&amp;IF($U2497="","","-"&amp;TRIM(RIGHT(SUBSTITUTE(TRIM(SUBSTITUTE($U2497,CHAR(160)," "))," ",REPT(" ",60)),60)))&amp;".jpg")</f>
        <v/>
      </c>
    </row>
    <row r="2498" ht="14" customHeight="1">
      <c r="O2498" s="196">
        <f>_xlfn.LET(_xlpm.d,_xlfn.XLOOKUP(M2498,'[1]Birth Dates'!$A:$A,'[1]Birth Dates'!$B:$B,"",0),IF(_xlpm.d=0,"",_xlpm.d))</f>
        <v/>
      </c>
      <c r="P2498" s="196">
        <f>IF(OR(O2498="",A2498="",NOT(ISNUMBER(O2498)),O2498&gt;A2498),"",DATEDIF(O2498,A2498,"Y")&amp;" years, "&amp;DATEDIF(O2498,A2498,"YM")&amp;" months, "&amp;DATEDIF(O2498,A2498,"MD")&amp;" days")</f>
        <v/>
      </c>
      <c r="S2498" s="196">
        <f>_xlfn.LET(_xlpm.d,_xlfn.XLOOKUP(Q2498,'[1]Birth Dates'!$A:$A,'[1]Birth Dates'!$B:$B,"",0),IF(_xlpm.d=0,"",_xlpm.d))</f>
        <v/>
      </c>
      <c r="T2498" s="196">
        <f>IF(OR(S2498="",A2498="",NOT(ISNUMBER(S2498)),S2498&gt;A2498),"",DATEDIF(S2498,A2498,"Y")&amp;" years, "&amp;DATEDIF(S2498,A2498,"YM")&amp;" months, "&amp;DATEDIF(S2498,A2498,"MD")&amp;" days")</f>
        <v/>
      </c>
      <c r="W2498" s="196">
        <f>_xlfn.LET(_xlpm.d,_xlfn.XLOOKUP(U2498,'[1]Birth Dates'!$A:$A,'[1]Birth Dates'!$B:$B,"",0),IF(_xlpm.d=0,"",_xlpm.d))</f>
        <v/>
      </c>
      <c r="X2498" s="196">
        <f>IF(OR(W2498="",A2498="",NOT(ISNUMBER(W2498)),W2498&gt;A2498),"",DATEDIF(W2498,A2498,"Y")&amp;" years, "&amp;DATEDIF(W2498,A2498,"YM")&amp;" months, "&amp;DATEDIF(W2498,A2498,"MD")&amp;" days")</f>
        <v/>
      </c>
      <c r="AR2498" s="175">
        <f>IF($B2498="","",TEXT($A2498,"yyyymmdd")&amp;"_P"&amp;$C2498&amp;"_C"&amp;$F2498&amp;"_"&amp;TRIM(RIGHT(SUBSTITUTE(TRIM(SUBSTITUTE($M2498,CHAR(160)," "))," ",REPT(" ",60)),60))&amp;IF($Q2498="","","-"&amp;TRIM(RIGHT(SUBSTITUTE(TRIM(SUBSTITUTE($Q2498,CHAR(160)," "))," ",REPT(" ",60)),60)))&amp;IF($U2498="","","-"&amp;TRIM(RIGHT(SUBSTITUTE(TRIM(SUBSTITUTE($U2498,CHAR(160)," "))," ",REPT(" ",60)),60)))&amp;".jpg")</f>
        <v/>
      </c>
    </row>
    <row r="2499" ht="14" customHeight="1">
      <c r="O2499" s="196">
        <f>_xlfn.LET(_xlpm.d,_xlfn.XLOOKUP(M2499,'[1]Birth Dates'!$A:$A,'[1]Birth Dates'!$B:$B,"",0),IF(_xlpm.d=0,"",_xlpm.d))</f>
        <v/>
      </c>
      <c r="P2499" s="196">
        <f>IF(OR(O2499="",A2499="",NOT(ISNUMBER(O2499)),O2499&gt;A2499),"",DATEDIF(O2499,A2499,"Y")&amp;" years, "&amp;DATEDIF(O2499,A2499,"YM")&amp;" months, "&amp;DATEDIF(O2499,A2499,"MD")&amp;" days")</f>
        <v/>
      </c>
      <c r="S2499" s="196">
        <f>_xlfn.LET(_xlpm.d,_xlfn.XLOOKUP(Q2499,'[1]Birth Dates'!$A:$A,'[1]Birth Dates'!$B:$B,"",0),IF(_xlpm.d=0,"",_xlpm.d))</f>
        <v/>
      </c>
      <c r="T2499" s="196">
        <f>IF(OR(S2499="",A2499="",NOT(ISNUMBER(S2499)),S2499&gt;A2499),"",DATEDIF(S2499,A2499,"Y")&amp;" years, "&amp;DATEDIF(S2499,A2499,"YM")&amp;" months, "&amp;DATEDIF(S2499,A2499,"MD")&amp;" days")</f>
        <v/>
      </c>
      <c r="W2499" s="196">
        <f>_xlfn.LET(_xlpm.d,_xlfn.XLOOKUP(U2499,'[1]Birth Dates'!$A:$A,'[1]Birth Dates'!$B:$B,"",0),IF(_xlpm.d=0,"",_xlpm.d))</f>
        <v/>
      </c>
      <c r="X2499" s="196">
        <f>IF(OR(W2499="",A2499="",NOT(ISNUMBER(W2499)),W2499&gt;A2499),"",DATEDIF(W2499,A2499,"Y")&amp;" years, "&amp;DATEDIF(W2499,A2499,"YM")&amp;" months, "&amp;DATEDIF(W2499,A2499,"MD")&amp;" days")</f>
        <v/>
      </c>
      <c r="AR2499" s="175">
        <f>IF($B2499="","",TEXT($A2499,"yyyymmdd")&amp;"_P"&amp;$C2499&amp;"_C"&amp;$F2499&amp;"_"&amp;TRIM(RIGHT(SUBSTITUTE(TRIM(SUBSTITUTE($M2499,CHAR(160)," "))," ",REPT(" ",60)),60))&amp;IF($Q2499="","","-"&amp;TRIM(RIGHT(SUBSTITUTE(TRIM(SUBSTITUTE($Q2499,CHAR(160)," "))," ",REPT(" ",60)),60)))&amp;IF($U2499="","","-"&amp;TRIM(RIGHT(SUBSTITUTE(TRIM(SUBSTITUTE($U2499,CHAR(160)," "))," ",REPT(" ",60)),60)))&amp;".jpg")</f>
        <v/>
      </c>
    </row>
    <row r="2500" ht="14" customHeight="1">
      <c r="O2500" s="196">
        <f>_xlfn.LET(_xlpm.d,_xlfn.XLOOKUP(M2500,'[1]Birth Dates'!$A:$A,'[1]Birth Dates'!$B:$B,"",0),IF(_xlpm.d=0,"",_xlpm.d))</f>
        <v/>
      </c>
      <c r="P2500" s="196">
        <f>IF(OR(O2500="",A2500="",NOT(ISNUMBER(O2500)),O2500&gt;A2500),"",DATEDIF(O2500,A2500,"Y")&amp;" years, "&amp;DATEDIF(O2500,A2500,"YM")&amp;" months, "&amp;DATEDIF(O2500,A2500,"MD")&amp;" days")</f>
        <v/>
      </c>
      <c r="S2500" s="196">
        <f>_xlfn.LET(_xlpm.d,_xlfn.XLOOKUP(Q2500,'[1]Birth Dates'!$A:$A,'[1]Birth Dates'!$B:$B,"",0),IF(_xlpm.d=0,"",_xlpm.d))</f>
        <v/>
      </c>
      <c r="T2500" s="196">
        <f>IF(OR(S2500="",A2500="",NOT(ISNUMBER(S2500)),S2500&gt;A2500),"",DATEDIF(S2500,A2500,"Y")&amp;" years, "&amp;DATEDIF(S2500,A2500,"YM")&amp;" months, "&amp;DATEDIF(S2500,A2500,"MD")&amp;" days")</f>
        <v/>
      </c>
      <c r="W2500" s="196">
        <f>_xlfn.LET(_xlpm.d,_xlfn.XLOOKUP(U2500,'[1]Birth Dates'!$A:$A,'[1]Birth Dates'!$B:$B,"",0),IF(_xlpm.d=0,"",_xlpm.d))</f>
        <v/>
      </c>
      <c r="X2500" s="196">
        <f>IF(OR(W2500="",A2500="",NOT(ISNUMBER(W2500)),W2500&gt;A2500),"",DATEDIF(W2500,A2500,"Y")&amp;" years, "&amp;DATEDIF(W2500,A2500,"YM")&amp;" months, "&amp;DATEDIF(W2500,A2500,"MD")&amp;" days")</f>
        <v/>
      </c>
      <c r="AR2500" s="175">
        <f>IF($B2500="","",TEXT($A2500,"yyyymmdd")&amp;"_P"&amp;$C2500&amp;"_C"&amp;$F2500&amp;"_"&amp;TRIM(RIGHT(SUBSTITUTE(TRIM(SUBSTITUTE($M2500,CHAR(160)," "))," ",REPT(" ",60)),60))&amp;IF($Q2500="","","-"&amp;TRIM(RIGHT(SUBSTITUTE(TRIM(SUBSTITUTE($Q2500,CHAR(160)," "))," ",REPT(" ",60)),60)))&amp;IF($U2500="","","-"&amp;TRIM(RIGHT(SUBSTITUTE(TRIM(SUBSTITUTE($U2500,CHAR(160)," "))," ",REPT(" ",60)),60)))&amp;".jpg")</f>
        <v/>
      </c>
    </row>
    <row r="2501" ht="14" customHeight="1">
      <c r="O2501" s="196">
        <f>_xlfn.LET(_xlpm.d,_xlfn.XLOOKUP(M2501,'[1]Birth Dates'!$A:$A,'[1]Birth Dates'!$B:$B,"",0),IF(_xlpm.d=0,"",_xlpm.d))</f>
        <v/>
      </c>
      <c r="P2501" s="196">
        <f>IF(OR(O2501="",A2501="",NOT(ISNUMBER(O2501)),O2501&gt;A2501),"",DATEDIF(O2501,A2501,"Y")&amp;" years, "&amp;DATEDIF(O2501,A2501,"YM")&amp;" months, "&amp;DATEDIF(O2501,A2501,"MD")&amp;" days")</f>
        <v/>
      </c>
      <c r="S2501" s="196">
        <f>_xlfn.LET(_xlpm.d,_xlfn.XLOOKUP(Q2501,'[1]Birth Dates'!$A:$A,'[1]Birth Dates'!$B:$B,"",0),IF(_xlpm.d=0,"",_xlpm.d))</f>
        <v/>
      </c>
      <c r="T2501" s="196">
        <f>IF(OR(S2501="",A2501="",NOT(ISNUMBER(S2501)),S2501&gt;A2501),"",DATEDIF(S2501,A2501,"Y")&amp;" years, "&amp;DATEDIF(S2501,A2501,"YM")&amp;" months, "&amp;DATEDIF(S2501,A2501,"MD")&amp;" days")</f>
        <v/>
      </c>
      <c r="W2501" s="196">
        <f>_xlfn.LET(_xlpm.d,_xlfn.XLOOKUP(U2501,'[1]Birth Dates'!$A:$A,'[1]Birth Dates'!$B:$B,"",0),IF(_xlpm.d=0,"",_xlpm.d))</f>
        <v/>
      </c>
      <c r="X2501" s="196">
        <f>IF(OR(W2501="",A2501="",NOT(ISNUMBER(W2501)),W2501&gt;A2501),"",DATEDIF(W2501,A2501,"Y")&amp;" years, "&amp;DATEDIF(W2501,A2501,"YM")&amp;" months, "&amp;DATEDIF(W2501,A2501,"MD")&amp;" days")</f>
        <v/>
      </c>
      <c r="AR2501" s="175">
        <f>IF($B2501="","",TEXT($A2501,"yyyymmdd")&amp;"_P"&amp;$C2501&amp;"_C"&amp;$F2501&amp;"_"&amp;TRIM(RIGHT(SUBSTITUTE(TRIM(SUBSTITUTE($M2501,CHAR(160)," "))," ",REPT(" ",60)),60))&amp;IF($Q2501="","","-"&amp;TRIM(RIGHT(SUBSTITUTE(TRIM(SUBSTITUTE($Q2501,CHAR(160)," "))," ",REPT(" ",60)),60)))&amp;IF($U2501="","","-"&amp;TRIM(RIGHT(SUBSTITUTE(TRIM(SUBSTITUTE($U2501,CHAR(160)," "))," ",REPT(" ",60)),60)))&amp;".jpg")</f>
        <v/>
      </c>
    </row>
    <row r="2502" ht="14" customHeight="1">
      <c r="O2502" s="196">
        <f>_xlfn.LET(_xlpm.d,_xlfn.XLOOKUP(M2502,'[1]Birth Dates'!$A:$A,'[1]Birth Dates'!$B:$B,"",0),IF(_xlpm.d=0,"",_xlpm.d))</f>
        <v/>
      </c>
      <c r="P2502" s="196">
        <f>IF(OR(O2502="",A2502="",NOT(ISNUMBER(O2502)),O2502&gt;A2502),"",DATEDIF(O2502,A2502,"Y")&amp;" years, "&amp;DATEDIF(O2502,A2502,"YM")&amp;" months, "&amp;DATEDIF(O2502,A2502,"MD")&amp;" days")</f>
        <v/>
      </c>
      <c r="S2502" s="196">
        <f>_xlfn.LET(_xlpm.d,_xlfn.XLOOKUP(Q2502,'[1]Birth Dates'!$A:$A,'[1]Birth Dates'!$B:$B,"",0),IF(_xlpm.d=0,"",_xlpm.d))</f>
        <v/>
      </c>
      <c r="T2502" s="196">
        <f>IF(OR(S2502="",A2502="",NOT(ISNUMBER(S2502)),S2502&gt;A2502),"",DATEDIF(S2502,A2502,"Y")&amp;" years, "&amp;DATEDIF(S2502,A2502,"YM")&amp;" months, "&amp;DATEDIF(S2502,A2502,"MD")&amp;" days")</f>
        <v/>
      </c>
      <c r="W2502" s="196">
        <f>_xlfn.LET(_xlpm.d,_xlfn.XLOOKUP(U2502,'[1]Birth Dates'!$A:$A,'[1]Birth Dates'!$B:$B,"",0),IF(_xlpm.d=0,"",_xlpm.d))</f>
        <v/>
      </c>
      <c r="X2502" s="196">
        <f>IF(OR(W2502="",A2502="",NOT(ISNUMBER(W2502)),W2502&gt;A2502),"",DATEDIF(W2502,A2502,"Y")&amp;" years, "&amp;DATEDIF(W2502,A2502,"YM")&amp;" months, "&amp;DATEDIF(W2502,A2502,"MD")&amp;" days")</f>
        <v/>
      </c>
      <c r="AR2502" s="175">
        <f>IF($B2502="","",TEXT($A2502,"yyyymmdd")&amp;"_P"&amp;$C2502&amp;"_C"&amp;$F2502&amp;"_"&amp;TRIM(RIGHT(SUBSTITUTE(TRIM(SUBSTITUTE($M2502,CHAR(160)," "))," ",REPT(" ",60)),60))&amp;IF($Q2502="","","-"&amp;TRIM(RIGHT(SUBSTITUTE(TRIM(SUBSTITUTE($Q2502,CHAR(160)," "))," ",REPT(" ",60)),60)))&amp;IF($U2502="","","-"&amp;TRIM(RIGHT(SUBSTITUTE(TRIM(SUBSTITUTE($U2502,CHAR(160)," "))," ",REPT(" ",60)),60)))&amp;".jpg")</f>
        <v/>
      </c>
    </row>
    <row r="2503" ht="14" customHeight="1">
      <c r="O2503" s="196">
        <f>_xlfn.LET(_xlpm.d,_xlfn.XLOOKUP(M2503,'[1]Birth Dates'!$A:$A,'[1]Birth Dates'!$B:$B,"",0),IF(_xlpm.d=0,"",_xlpm.d))</f>
        <v/>
      </c>
      <c r="P2503" s="196">
        <f>IF(OR(O2503="",A2503="",NOT(ISNUMBER(O2503)),O2503&gt;A2503),"",DATEDIF(O2503,A2503,"Y")&amp;" years, "&amp;DATEDIF(O2503,A2503,"YM")&amp;" months, "&amp;DATEDIF(O2503,A2503,"MD")&amp;" days")</f>
        <v/>
      </c>
      <c r="S2503" s="196">
        <f>_xlfn.LET(_xlpm.d,_xlfn.XLOOKUP(Q2503,'[1]Birth Dates'!$A:$A,'[1]Birth Dates'!$B:$B,"",0),IF(_xlpm.d=0,"",_xlpm.d))</f>
        <v/>
      </c>
      <c r="T2503" s="196">
        <f>IF(OR(S2503="",A2503="",NOT(ISNUMBER(S2503)),S2503&gt;A2503),"",DATEDIF(S2503,A2503,"Y")&amp;" years, "&amp;DATEDIF(S2503,A2503,"YM")&amp;" months, "&amp;DATEDIF(S2503,A2503,"MD")&amp;" days")</f>
        <v/>
      </c>
      <c r="W2503" s="196">
        <f>_xlfn.LET(_xlpm.d,_xlfn.XLOOKUP(U2503,'[1]Birth Dates'!$A:$A,'[1]Birth Dates'!$B:$B,"",0),IF(_xlpm.d=0,"",_xlpm.d))</f>
        <v/>
      </c>
      <c r="X2503" s="196">
        <f>IF(OR(W2503="",A2503="",NOT(ISNUMBER(W2503)),W2503&gt;A2503),"",DATEDIF(W2503,A2503,"Y")&amp;" years, "&amp;DATEDIF(W2503,A2503,"YM")&amp;" months, "&amp;DATEDIF(W2503,A2503,"MD")&amp;" days")</f>
        <v/>
      </c>
      <c r="AR2503" s="175">
        <f>IF($B2503="","",TEXT($A2503,"yyyymmdd")&amp;"_P"&amp;$C2503&amp;"_C"&amp;$F2503&amp;"_"&amp;TRIM(RIGHT(SUBSTITUTE(TRIM(SUBSTITUTE($M2503,CHAR(160)," "))," ",REPT(" ",60)),60))&amp;IF($Q2503="","","-"&amp;TRIM(RIGHT(SUBSTITUTE(TRIM(SUBSTITUTE($Q2503,CHAR(160)," "))," ",REPT(" ",60)),60)))&amp;IF($U2503="","","-"&amp;TRIM(RIGHT(SUBSTITUTE(TRIM(SUBSTITUTE($U2503,CHAR(160)," "))," ",REPT(" ",60)),60)))&amp;".jpg")</f>
        <v/>
      </c>
    </row>
    <row r="2504" ht="14" customHeight="1">
      <c r="O2504" s="196">
        <f>_xlfn.LET(_xlpm.d,_xlfn.XLOOKUP(M2504,'[1]Birth Dates'!$A:$A,'[1]Birth Dates'!$B:$B,"",0),IF(_xlpm.d=0,"",_xlpm.d))</f>
        <v/>
      </c>
      <c r="P2504" s="196">
        <f>IF(OR(O2504="",A2504="",NOT(ISNUMBER(O2504)),O2504&gt;A2504),"",DATEDIF(O2504,A2504,"Y")&amp;" years, "&amp;DATEDIF(O2504,A2504,"YM")&amp;" months, "&amp;DATEDIF(O2504,A2504,"MD")&amp;" days")</f>
        <v/>
      </c>
      <c r="S2504" s="196">
        <f>_xlfn.LET(_xlpm.d,_xlfn.XLOOKUP(Q2504,'[1]Birth Dates'!$A:$A,'[1]Birth Dates'!$B:$B,"",0),IF(_xlpm.d=0,"",_xlpm.d))</f>
        <v/>
      </c>
      <c r="T2504" s="196">
        <f>IF(OR(S2504="",A2504="",NOT(ISNUMBER(S2504)),S2504&gt;A2504),"",DATEDIF(S2504,A2504,"Y")&amp;" years, "&amp;DATEDIF(S2504,A2504,"YM")&amp;" months, "&amp;DATEDIF(S2504,A2504,"MD")&amp;" days")</f>
        <v/>
      </c>
      <c r="W2504" s="196">
        <f>_xlfn.LET(_xlpm.d,_xlfn.XLOOKUP(U2504,'[1]Birth Dates'!$A:$A,'[1]Birth Dates'!$B:$B,"",0),IF(_xlpm.d=0,"",_xlpm.d))</f>
        <v/>
      </c>
      <c r="X2504" s="196">
        <f>IF(OR(W2504="",A2504="",NOT(ISNUMBER(W2504)),W2504&gt;A2504),"",DATEDIF(W2504,A2504,"Y")&amp;" years, "&amp;DATEDIF(W2504,A2504,"YM")&amp;" months, "&amp;DATEDIF(W2504,A2504,"MD")&amp;" days")</f>
        <v/>
      </c>
      <c r="AR2504" s="175">
        <f>IF($B2504="","",TEXT($A2504,"yyyymmdd")&amp;"_P"&amp;$C2504&amp;"_C"&amp;$F2504&amp;"_"&amp;TRIM(RIGHT(SUBSTITUTE(TRIM(SUBSTITUTE($M2504,CHAR(160)," "))," ",REPT(" ",60)),60))&amp;IF($Q2504="","","-"&amp;TRIM(RIGHT(SUBSTITUTE(TRIM(SUBSTITUTE($Q2504,CHAR(160)," "))," ",REPT(" ",60)),60)))&amp;IF($U2504="","","-"&amp;TRIM(RIGHT(SUBSTITUTE(TRIM(SUBSTITUTE($U2504,CHAR(160)," "))," ",REPT(" ",60)),60)))&amp;".jpg")</f>
        <v/>
      </c>
    </row>
    <row r="2505" ht="14" customHeight="1">
      <c r="O2505" s="196">
        <f>_xlfn.LET(_xlpm.d,_xlfn.XLOOKUP(M2505,'[1]Birth Dates'!$A:$A,'[1]Birth Dates'!$B:$B,"",0),IF(_xlpm.d=0,"",_xlpm.d))</f>
        <v/>
      </c>
      <c r="P2505" s="196">
        <f>IF(OR(O2505="",A2505="",NOT(ISNUMBER(O2505)),O2505&gt;A2505),"",DATEDIF(O2505,A2505,"Y")&amp;" years, "&amp;DATEDIF(O2505,A2505,"YM")&amp;" months, "&amp;DATEDIF(O2505,A2505,"MD")&amp;" days")</f>
        <v/>
      </c>
      <c r="S2505" s="196">
        <f>_xlfn.LET(_xlpm.d,_xlfn.XLOOKUP(Q2505,'[1]Birth Dates'!$A:$A,'[1]Birth Dates'!$B:$B,"",0),IF(_xlpm.d=0,"",_xlpm.d))</f>
        <v/>
      </c>
      <c r="T2505" s="196">
        <f>IF(OR(S2505="",A2505="",NOT(ISNUMBER(S2505)),S2505&gt;A2505),"",DATEDIF(S2505,A2505,"Y")&amp;" years, "&amp;DATEDIF(S2505,A2505,"YM")&amp;" months, "&amp;DATEDIF(S2505,A2505,"MD")&amp;" days")</f>
        <v/>
      </c>
      <c r="W2505" s="196">
        <f>_xlfn.LET(_xlpm.d,_xlfn.XLOOKUP(U2505,'[1]Birth Dates'!$A:$A,'[1]Birth Dates'!$B:$B,"",0),IF(_xlpm.d=0,"",_xlpm.d))</f>
        <v/>
      </c>
      <c r="X2505" s="196">
        <f>IF(OR(W2505="",A2505="",NOT(ISNUMBER(W2505)),W2505&gt;A2505),"",DATEDIF(W2505,A2505,"Y")&amp;" years, "&amp;DATEDIF(W2505,A2505,"YM")&amp;" months, "&amp;DATEDIF(W2505,A2505,"MD")&amp;" days")</f>
        <v/>
      </c>
      <c r="AR2505" s="226">
        <f>IF($B2505="","",TEXT($A2505,"yyyymmdd")&amp;"_P"&amp;$C2505&amp;"_C"&amp;$F2505&amp;"_"&amp;TRIM(RIGHT(SUBSTITUTE(TRIM(SUBSTITUTE($M2505,CHAR(160)," "))," ",REPT(" ",60)),60))&amp;IF($Q2505="","","-"&amp;TRIM(RIGHT(SUBSTITUTE(TRIM(SUBSTITUTE($Q2505,CHAR(160)," "))," ",REPT(" ",60)),60)))&amp;IF($U2505="","","-"&amp;TRIM(RIGHT(SUBSTITUTE(TRIM(SUBSTITUTE($U2505,CHAR(160)," "))," ",REPT(" ",60)),60)))&amp;".jpg")</f>
        <v/>
      </c>
    </row>
    <row r="2506" ht="14" customHeight="1">
      <c r="O2506" s="196">
        <f>_xlfn.LET(_xlpm.d,_xlfn.XLOOKUP(M2506,'[1]Birth Dates'!$A:$A,'[1]Birth Dates'!$B:$B,"",0),IF(_xlpm.d=0,"",_xlpm.d))</f>
        <v/>
      </c>
      <c r="P2506" s="196">
        <f>IF(OR(O2506="",A2506="",NOT(ISNUMBER(O2506)),O2506&gt;A2506),"",DATEDIF(O2506,A2506,"Y")&amp;" years, "&amp;DATEDIF(O2506,A2506,"YM")&amp;" months, "&amp;DATEDIF(O2506,A2506,"MD")&amp;" days")</f>
        <v/>
      </c>
      <c r="S2506" s="196">
        <f>_xlfn.LET(_xlpm.d,_xlfn.XLOOKUP(Q2506,'[1]Birth Dates'!$A:$A,'[1]Birth Dates'!$B:$B,"",0),IF(_xlpm.d=0,"",_xlpm.d))</f>
        <v/>
      </c>
      <c r="T2506" s="196">
        <f>IF(OR(S2506="",A2506="",NOT(ISNUMBER(S2506)),S2506&gt;A2506),"",DATEDIF(S2506,A2506,"Y")&amp;" years, "&amp;DATEDIF(S2506,A2506,"YM")&amp;" months, "&amp;DATEDIF(S2506,A2506,"MD")&amp;" days")</f>
        <v/>
      </c>
      <c r="W2506" s="196">
        <f>_xlfn.LET(_xlpm.d,_xlfn.XLOOKUP(U2506,'[1]Birth Dates'!$A:$A,'[1]Birth Dates'!$B:$B,"",0),IF(_xlpm.d=0,"",_xlpm.d))</f>
        <v/>
      </c>
      <c r="X2506" s="196">
        <f>IF(OR(W2506="",A2506="",NOT(ISNUMBER(W2506)),W2506&gt;A2506),"",DATEDIF(W2506,A2506,"Y")&amp;" years, "&amp;DATEDIF(W2506,A2506,"YM")&amp;" months, "&amp;DATEDIF(W2506,A2506,"MD")&amp;" days")</f>
        <v/>
      </c>
      <c r="AR2506" s="175">
        <f>IF($B2506="","",TEXT($A2506,"yyyymmdd")&amp;"_P"&amp;$C2506&amp;"_C"&amp;$F2506&amp;"_"&amp;TRIM(RIGHT(SUBSTITUTE(TRIM(SUBSTITUTE($M2506,CHAR(160)," "))," ",REPT(" ",60)),60))&amp;IF($Q2506="","","-"&amp;TRIM(RIGHT(SUBSTITUTE(TRIM(SUBSTITUTE($Q2506,CHAR(160)," "))," ",REPT(" ",60)),60)))&amp;IF($U2506="","","-"&amp;TRIM(RIGHT(SUBSTITUTE(TRIM(SUBSTITUTE($U2506,CHAR(160)," "))," ",REPT(" ",60)),60)))&amp;".jpg")</f>
        <v/>
      </c>
    </row>
    <row r="2507" ht="14" customHeight="1">
      <c r="O2507" s="196">
        <f>_xlfn.LET(_xlpm.d,_xlfn.XLOOKUP(M2507,'[1]Birth Dates'!$A:$A,'[1]Birth Dates'!$B:$B,"",0),IF(_xlpm.d=0,"",_xlpm.d))</f>
        <v/>
      </c>
      <c r="P2507" s="196">
        <f>IF(OR(O2507="",A2507="",NOT(ISNUMBER(O2507)),O2507&gt;A2507),"",DATEDIF(O2507,A2507,"Y")&amp;" years, "&amp;DATEDIF(O2507,A2507,"YM")&amp;" months, "&amp;DATEDIF(O2507,A2507,"MD")&amp;" days")</f>
        <v/>
      </c>
      <c r="S2507" s="196">
        <f>_xlfn.LET(_xlpm.d,_xlfn.XLOOKUP(Q2507,'[1]Birth Dates'!$A:$A,'[1]Birth Dates'!$B:$B,"",0),IF(_xlpm.d=0,"",_xlpm.d))</f>
        <v/>
      </c>
      <c r="T2507" s="196">
        <f>IF(OR(S2507="",A2507="",NOT(ISNUMBER(S2507)),S2507&gt;A2507),"",DATEDIF(S2507,A2507,"Y")&amp;" years, "&amp;DATEDIF(S2507,A2507,"YM")&amp;" months, "&amp;DATEDIF(S2507,A2507,"MD")&amp;" days")</f>
        <v/>
      </c>
      <c r="W2507" s="196">
        <f>_xlfn.LET(_xlpm.d,_xlfn.XLOOKUP(U2507,'[1]Birth Dates'!$A:$A,'[1]Birth Dates'!$B:$B,"",0),IF(_xlpm.d=0,"",_xlpm.d))</f>
        <v/>
      </c>
      <c r="X2507" s="196">
        <f>IF(OR(W2507="",A2507="",NOT(ISNUMBER(W2507)),W2507&gt;A2507),"",DATEDIF(W2507,A2507,"Y")&amp;" years, "&amp;DATEDIF(W2507,A2507,"YM")&amp;" months, "&amp;DATEDIF(W2507,A2507,"MD")&amp;" days")</f>
        <v/>
      </c>
      <c r="AR2507" s="175">
        <f>IF($B2507="","",TEXT($A2507,"yyyymmdd")&amp;"_P"&amp;$C2507&amp;"_C"&amp;$F2507&amp;"_"&amp;TRIM(RIGHT(SUBSTITUTE(TRIM(SUBSTITUTE($M2507,CHAR(160)," "))," ",REPT(" ",60)),60))&amp;IF($Q2507="","","-"&amp;TRIM(RIGHT(SUBSTITUTE(TRIM(SUBSTITUTE($Q2507,CHAR(160)," "))," ",REPT(" ",60)),60)))&amp;IF($U2507="","","-"&amp;TRIM(RIGHT(SUBSTITUTE(TRIM(SUBSTITUTE($U2507,CHAR(160)," "))," ",REPT(" ",60)),60)))&amp;".jpg")</f>
        <v/>
      </c>
    </row>
    <row r="2508" ht="14" customHeight="1">
      <c r="O2508" s="196">
        <f>_xlfn.LET(_xlpm.d,_xlfn.XLOOKUP(M2508,'[1]Birth Dates'!$A:$A,'[1]Birth Dates'!$B:$B,"",0),IF(_xlpm.d=0,"",_xlpm.d))</f>
        <v/>
      </c>
      <c r="P2508" s="196">
        <f>IF(OR(O2508="",A2508="",NOT(ISNUMBER(O2508)),O2508&gt;A2508),"",DATEDIF(O2508,A2508,"Y")&amp;" years, "&amp;DATEDIF(O2508,A2508,"YM")&amp;" months, "&amp;DATEDIF(O2508,A2508,"MD")&amp;" days")</f>
        <v/>
      </c>
      <c r="S2508" s="196">
        <f>_xlfn.LET(_xlpm.d,_xlfn.XLOOKUP(Q2508,'[1]Birth Dates'!$A:$A,'[1]Birth Dates'!$B:$B,"",0),IF(_xlpm.d=0,"",_xlpm.d))</f>
        <v/>
      </c>
      <c r="T2508" s="196">
        <f>IF(OR(S2508="",A2508="",NOT(ISNUMBER(S2508)),S2508&gt;A2508),"",DATEDIF(S2508,A2508,"Y")&amp;" years, "&amp;DATEDIF(S2508,A2508,"YM")&amp;" months, "&amp;DATEDIF(S2508,A2508,"MD")&amp;" days")</f>
        <v/>
      </c>
      <c r="W2508" s="196">
        <f>_xlfn.LET(_xlpm.d,_xlfn.XLOOKUP(U2508,'[1]Birth Dates'!$A:$A,'[1]Birth Dates'!$B:$B,"",0),IF(_xlpm.d=0,"",_xlpm.d))</f>
        <v/>
      </c>
      <c r="X2508" s="196">
        <f>IF(OR(W2508="",A2508="",NOT(ISNUMBER(W2508)),W2508&gt;A2508),"",DATEDIF(W2508,A2508,"Y")&amp;" years, "&amp;DATEDIF(W2508,A2508,"YM")&amp;" months, "&amp;DATEDIF(W2508,A2508,"MD")&amp;" days")</f>
        <v/>
      </c>
      <c r="AR2508" s="175">
        <f>IF($B2508="","",TEXT($A2508,"yyyymmdd")&amp;"_P"&amp;$C2508&amp;"_C"&amp;$F2508&amp;"_"&amp;TRIM(RIGHT(SUBSTITUTE(TRIM(SUBSTITUTE($M2508,CHAR(160)," "))," ",REPT(" ",60)),60))&amp;IF($Q2508="","","-"&amp;TRIM(RIGHT(SUBSTITUTE(TRIM(SUBSTITUTE($Q2508,CHAR(160)," "))," ",REPT(" ",60)),60)))&amp;IF($U2508="","","-"&amp;TRIM(RIGHT(SUBSTITUTE(TRIM(SUBSTITUTE($U2508,CHAR(160)," "))," ",REPT(" ",60)),60)))&amp;".jpg")</f>
        <v/>
      </c>
    </row>
    <row r="2509" ht="14" customHeight="1">
      <c r="O2509" s="196">
        <f>_xlfn.LET(_xlpm.d,_xlfn.XLOOKUP(M2509,'[1]Birth Dates'!$A:$A,'[1]Birth Dates'!$B:$B,"",0),IF(_xlpm.d=0,"",_xlpm.d))</f>
        <v/>
      </c>
      <c r="P2509" s="196">
        <f>IF(OR(O2509="",A2509="",NOT(ISNUMBER(O2509)),O2509&gt;A2509),"",DATEDIF(O2509,A2509,"Y")&amp;" years, "&amp;DATEDIF(O2509,A2509,"YM")&amp;" months, "&amp;DATEDIF(O2509,A2509,"MD")&amp;" days")</f>
        <v/>
      </c>
      <c r="S2509" s="196">
        <f>_xlfn.LET(_xlpm.d,_xlfn.XLOOKUP(Q2509,'[1]Birth Dates'!$A:$A,'[1]Birth Dates'!$B:$B,"",0),IF(_xlpm.d=0,"",_xlpm.d))</f>
        <v/>
      </c>
      <c r="T2509" s="196">
        <f>IF(OR(S2509="",A2509="",NOT(ISNUMBER(S2509)),S2509&gt;A2509),"",DATEDIF(S2509,A2509,"Y")&amp;" years, "&amp;DATEDIF(S2509,A2509,"YM")&amp;" months, "&amp;DATEDIF(S2509,A2509,"MD")&amp;" days")</f>
        <v/>
      </c>
      <c r="W2509" s="196">
        <f>_xlfn.LET(_xlpm.d,_xlfn.XLOOKUP(U2509,'[1]Birth Dates'!$A:$A,'[1]Birth Dates'!$B:$B,"",0),IF(_xlpm.d=0,"",_xlpm.d))</f>
        <v/>
      </c>
      <c r="X2509" s="196">
        <f>IF(OR(W2509="",A2509="",NOT(ISNUMBER(W2509)),W2509&gt;A2509),"",DATEDIF(W2509,A2509,"Y")&amp;" years, "&amp;DATEDIF(W2509,A2509,"YM")&amp;" months, "&amp;DATEDIF(W2509,A2509,"MD")&amp;" days")</f>
        <v/>
      </c>
      <c r="AR2509" s="175">
        <f>IF($B2509="","",TEXT($A2509,"yyyymmdd")&amp;"_P"&amp;$C2509&amp;"_C"&amp;$F2509&amp;"_"&amp;TRIM(RIGHT(SUBSTITUTE(TRIM(SUBSTITUTE($M2509,CHAR(160)," "))," ",REPT(" ",60)),60))&amp;IF($Q2509="","","-"&amp;TRIM(RIGHT(SUBSTITUTE(TRIM(SUBSTITUTE($Q2509,CHAR(160)," "))," ",REPT(" ",60)),60)))&amp;IF($U2509="","","-"&amp;TRIM(RIGHT(SUBSTITUTE(TRIM(SUBSTITUTE($U2509,CHAR(160)," "))," ",REPT(" ",60)),60)))&amp;".jpg")</f>
        <v/>
      </c>
    </row>
    <row r="2510" ht="14" customHeight="1">
      <c r="O2510" s="196">
        <f>_xlfn.LET(_xlpm.d,_xlfn.XLOOKUP(M2510,'[1]Birth Dates'!$A:$A,'[1]Birth Dates'!$B:$B,"",0),IF(_xlpm.d=0,"",_xlpm.d))</f>
        <v/>
      </c>
      <c r="P2510" s="196">
        <f>IF(OR(O2510="",A2510="",NOT(ISNUMBER(O2510)),O2510&gt;A2510),"",DATEDIF(O2510,A2510,"Y")&amp;" years, "&amp;DATEDIF(O2510,A2510,"YM")&amp;" months, "&amp;DATEDIF(O2510,A2510,"MD")&amp;" days")</f>
        <v/>
      </c>
      <c r="S2510" s="196">
        <f>_xlfn.LET(_xlpm.d,_xlfn.XLOOKUP(Q2510,'[1]Birth Dates'!$A:$A,'[1]Birth Dates'!$B:$B,"",0),IF(_xlpm.d=0,"",_xlpm.d))</f>
        <v/>
      </c>
      <c r="T2510" s="196">
        <f>IF(OR(S2510="",A2510="",NOT(ISNUMBER(S2510)),S2510&gt;A2510),"",DATEDIF(S2510,A2510,"Y")&amp;" years, "&amp;DATEDIF(S2510,A2510,"YM")&amp;" months, "&amp;DATEDIF(S2510,A2510,"MD")&amp;" days")</f>
        <v/>
      </c>
      <c r="W2510" s="196">
        <f>_xlfn.LET(_xlpm.d,_xlfn.XLOOKUP(U2510,'[1]Birth Dates'!$A:$A,'[1]Birth Dates'!$B:$B,"",0),IF(_xlpm.d=0,"",_xlpm.d))</f>
        <v/>
      </c>
      <c r="X2510" s="196">
        <f>IF(OR(W2510="",A2510="",NOT(ISNUMBER(W2510)),W2510&gt;A2510),"",DATEDIF(W2510,A2510,"Y")&amp;" years, "&amp;DATEDIF(W2510,A2510,"YM")&amp;" months, "&amp;DATEDIF(W2510,A2510,"MD")&amp;" days")</f>
        <v/>
      </c>
      <c r="AR2510" s="175">
        <f>IF($B2510="","",TEXT($A2510,"yyyymmdd")&amp;"_P"&amp;$C2510&amp;"_C"&amp;$F2510&amp;"_"&amp;TRIM(RIGHT(SUBSTITUTE(TRIM(SUBSTITUTE($M2510,CHAR(160)," "))," ",REPT(" ",60)),60))&amp;IF($Q2510="","","-"&amp;TRIM(RIGHT(SUBSTITUTE(TRIM(SUBSTITUTE($Q2510,CHAR(160)," "))," ",REPT(" ",60)),60)))&amp;IF($U2510="","","-"&amp;TRIM(RIGHT(SUBSTITUTE(TRIM(SUBSTITUTE($U2510,CHAR(160)," "))," ",REPT(" ",60)),60)))&amp;".jpg")</f>
        <v/>
      </c>
    </row>
    <row r="2511" ht="14" customHeight="1">
      <c r="O2511" s="196">
        <f>_xlfn.LET(_xlpm.d,_xlfn.XLOOKUP(M2511,'[1]Birth Dates'!$A:$A,'[1]Birth Dates'!$B:$B,"",0),IF(_xlpm.d=0,"",_xlpm.d))</f>
        <v/>
      </c>
      <c r="P2511" s="196">
        <f>IF(OR(O2511="",A2511="",NOT(ISNUMBER(O2511)),O2511&gt;A2511),"",DATEDIF(O2511,A2511,"Y")&amp;" years, "&amp;DATEDIF(O2511,A2511,"YM")&amp;" months, "&amp;DATEDIF(O2511,A2511,"MD")&amp;" days")</f>
        <v/>
      </c>
      <c r="S2511" s="196">
        <f>_xlfn.LET(_xlpm.d,_xlfn.XLOOKUP(Q2511,'[1]Birth Dates'!$A:$A,'[1]Birth Dates'!$B:$B,"",0),IF(_xlpm.d=0,"",_xlpm.d))</f>
        <v/>
      </c>
      <c r="T2511" s="196">
        <f>IF(OR(S2511="",A2511="",NOT(ISNUMBER(S2511)),S2511&gt;A2511),"",DATEDIF(S2511,A2511,"Y")&amp;" years, "&amp;DATEDIF(S2511,A2511,"YM")&amp;" months, "&amp;DATEDIF(S2511,A2511,"MD")&amp;" days")</f>
        <v/>
      </c>
      <c r="W2511" s="196">
        <f>_xlfn.LET(_xlpm.d,_xlfn.XLOOKUP(U2511,'[1]Birth Dates'!$A:$A,'[1]Birth Dates'!$B:$B,"",0),IF(_xlpm.d=0,"",_xlpm.d))</f>
        <v/>
      </c>
      <c r="X2511" s="196">
        <f>IF(OR(W2511="",A2511="",NOT(ISNUMBER(W2511)),W2511&gt;A2511),"",DATEDIF(W2511,A2511,"Y")&amp;" years, "&amp;DATEDIF(W2511,A2511,"YM")&amp;" months, "&amp;DATEDIF(W2511,A2511,"MD")&amp;" days")</f>
        <v/>
      </c>
      <c r="AR2511" s="175">
        <f>IF($B2511="","",TEXT($A2511,"yyyymmdd")&amp;"_P"&amp;$C2511&amp;"_C"&amp;$F2511&amp;"_"&amp;TRIM(RIGHT(SUBSTITUTE(TRIM(SUBSTITUTE($M2511,CHAR(160)," "))," ",REPT(" ",60)),60))&amp;IF($Q2511="","","-"&amp;TRIM(RIGHT(SUBSTITUTE(TRIM(SUBSTITUTE($Q2511,CHAR(160)," "))," ",REPT(" ",60)),60)))&amp;IF($U2511="","","-"&amp;TRIM(RIGHT(SUBSTITUTE(TRIM(SUBSTITUTE($U2511,CHAR(160)," "))," ",REPT(" ",60)),60)))&amp;".jpg")</f>
        <v/>
      </c>
    </row>
    <row r="2512" ht="14" customHeight="1">
      <c r="O2512" s="196">
        <f>_xlfn.LET(_xlpm.d,_xlfn.XLOOKUP(M2512,'[1]Birth Dates'!$A:$A,'[1]Birth Dates'!$B:$B,"",0),IF(_xlpm.d=0,"",_xlpm.d))</f>
        <v/>
      </c>
      <c r="P2512" s="196">
        <f>IF(OR(O2512="",A2512="",NOT(ISNUMBER(O2512)),O2512&gt;A2512),"",DATEDIF(O2512,A2512,"Y")&amp;" years, "&amp;DATEDIF(O2512,A2512,"YM")&amp;" months, "&amp;DATEDIF(O2512,A2512,"MD")&amp;" days")</f>
        <v/>
      </c>
      <c r="S2512" s="196">
        <f>_xlfn.LET(_xlpm.d,_xlfn.XLOOKUP(Q2512,'[1]Birth Dates'!$A:$A,'[1]Birth Dates'!$B:$B,"",0),IF(_xlpm.d=0,"",_xlpm.d))</f>
        <v/>
      </c>
      <c r="T2512" s="196">
        <f>IF(OR(S2512="",A2512="",NOT(ISNUMBER(S2512)),S2512&gt;A2512),"",DATEDIF(S2512,A2512,"Y")&amp;" years, "&amp;DATEDIF(S2512,A2512,"YM")&amp;" months, "&amp;DATEDIF(S2512,A2512,"MD")&amp;" days")</f>
        <v/>
      </c>
      <c r="W2512" s="196">
        <f>_xlfn.LET(_xlpm.d,_xlfn.XLOOKUP(U2512,'[1]Birth Dates'!$A:$A,'[1]Birth Dates'!$B:$B,"",0),IF(_xlpm.d=0,"",_xlpm.d))</f>
        <v/>
      </c>
      <c r="X2512" s="196">
        <f>IF(OR(W2512="",A2512="",NOT(ISNUMBER(W2512)),W2512&gt;A2512),"",DATEDIF(W2512,A2512,"Y")&amp;" years, "&amp;DATEDIF(W2512,A2512,"YM")&amp;" months, "&amp;DATEDIF(W2512,A2512,"MD")&amp;" days")</f>
        <v/>
      </c>
      <c r="AR2512" s="175">
        <f>IF($B2512="","",TEXT($A2512,"yyyymmdd")&amp;"_P"&amp;$C2512&amp;"_C"&amp;$F2512&amp;"_"&amp;TRIM(RIGHT(SUBSTITUTE(TRIM(SUBSTITUTE($M2512,CHAR(160)," "))," ",REPT(" ",60)),60))&amp;IF($Q2512="","","-"&amp;TRIM(RIGHT(SUBSTITUTE(TRIM(SUBSTITUTE($Q2512,CHAR(160)," "))," ",REPT(" ",60)),60)))&amp;IF($U2512="","","-"&amp;TRIM(RIGHT(SUBSTITUTE(TRIM(SUBSTITUTE($U2512,CHAR(160)," "))," ",REPT(" ",60)),60)))&amp;".jpg")</f>
        <v/>
      </c>
    </row>
    <row r="2513" ht="14" customHeight="1">
      <c r="O2513" s="196">
        <f>_xlfn.LET(_xlpm.d,_xlfn.XLOOKUP(M2513,'[1]Birth Dates'!$A:$A,'[1]Birth Dates'!$B:$B,"",0),IF(_xlpm.d=0,"",_xlpm.d))</f>
        <v/>
      </c>
      <c r="P2513" s="196">
        <f>IF(OR(O2513="",A2513="",NOT(ISNUMBER(O2513)),O2513&gt;A2513),"",DATEDIF(O2513,A2513,"Y")&amp;" years, "&amp;DATEDIF(O2513,A2513,"YM")&amp;" months, "&amp;DATEDIF(O2513,A2513,"MD")&amp;" days")</f>
        <v/>
      </c>
      <c r="S2513" s="196">
        <f>_xlfn.LET(_xlpm.d,_xlfn.XLOOKUP(Q2513,'[1]Birth Dates'!$A:$A,'[1]Birth Dates'!$B:$B,"",0),IF(_xlpm.d=0,"",_xlpm.d))</f>
        <v/>
      </c>
      <c r="T2513" s="196">
        <f>IF(OR(S2513="",A2513="",NOT(ISNUMBER(S2513)),S2513&gt;A2513),"",DATEDIF(S2513,A2513,"Y")&amp;" years, "&amp;DATEDIF(S2513,A2513,"YM")&amp;" months, "&amp;DATEDIF(S2513,A2513,"MD")&amp;" days")</f>
        <v/>
      </c>
      <c r="W2513" s="196">
        <f>_xlfn.LET(_xlpm.d,_xlfn.XLOOKUP(U2513,'[1]Birth Dates'!$A:$A,'[1]Birth Dates'!$B:$B,"",0),IF(_xlpm.d=0,"",_xlpm.d))</f>
        <v/>
      </c>
      <c r="X2513" s="196">
        <f>IF(OR(W2513="",A2513="",NOT(ISNUMBER(W2513)),W2513&gt;A2513),"",DATEDIF(W2513,A2513,"Y")&amp;" years, "&amp;DATEDIF(W2513,A2513,"YM")&amp;" months, "&amp;DATEDIF(W2513,A2513,"MD")&amp;" days")</f>
        <v/>
      </c>
      <c r="AR2513" s="175">
        <f>IF($B2513="","",TEXT($A2513,"yyyymmdd")&amp;"_P"&amp;$C2513&amp;"_C"&amp;$F2513&amp;"_"&amp;TRIM(RIGHT(SUBSTITUTE(TRIM(SUBSTITUTE($M2513,CHAR(160)," "))," ",REPT(" ",60)),60))&amp;IF($Q2513="","","-"&amp;TRIM(RIGHT(SUBSTITUTE(TRIM(SUBSTITUTE($Q2513,CHAR(160)," "))," ",REPT(" ",60)),60)))&amp;IF($U2513="","","-"&amp;TRIM(RIGHT(SUBSTITUTE(TRIM(SUBSTITUTE($U2513,CHAR(160)," "))," ",REPT(" ",60)),60)))&amp;".jpg")</f>
        <v/>
      </c>
    </row>
    <row r="2514" ht="14" customHeight="1">
      <c r="O2514" s="196">
        <f>_xlfn.LET(_xlpm.d,_xlfn.XLOOKUP(M2514,'[1]Birth Dates'!$A:$A,'[1]Birth Dates'!$B:$B,"",0),IF(_xlpm.d=0,"",_xlpm.d))</f>
        <v/>
      </c>
      <c r="P2514" s="196">
        <f>IF(OR(O2514="",A2514="",NOT(ISNUMBER(O2514)),O2514&gt;A2514),"",DATEDIF(O2514,A2514,"Y")&amp;" years, "&amp;DATEDIF(O2514,A2514,"YM")&amp;" months, "&amp;DATEDIF(O2514,A2514,"MD")&amp;" days")</f>
        <v/>
      </c>
      <c r="S2514" s="196">
        <f>_xlfn.LET(_xlpm.d,_xlfn.XLOOKUP(Q2514,'[1]Birth Dates'!$A:$A,'[1]Birth Dates'!$B:$B,"",0),IF(_xlpm.d=0,"",_xlpm.d))</f>
        <v/>
      </c>
      <c r="T2514" s="196">
        <f>IF(OR(S2514="",A2514="",NOT(ISNUMBER(S2514)),S2514&gt;A2514),"",DATEDIF(S2514,A2514,"Y")&amp;" years, "&amp;DATEDIF(S2514,A2514,"YM")&amp;" months, "&amp;DATEDIF(S2514,A2514,"MD")&amp;" days")</f>
        <v/>
      </c>
      <c r="W2514" s="196">
        <f>_xlfn.LET(_xlpm.d,_xlfn.XLOOKUP(U2514,'[1]Birth Dates'!$A:$A,'[1]Birth Dates'!$B:$B,"",0),IF(_xlpm.d=0,"",_xlpm.d))</f>
        <v/>
      </c>
      <c r="X2514" s="196">
        <f>IF(OR(W2514="",A2514="",NOT(ISNUMBER(W2514)),W2514&gt;A2514),"",DATEDIF(W2514,A2514,"Y")&amp;" years, "&amp;DATEDIF(W2514,A2514,"YM")&amp;" months, "&amp;DATEDIF(W2514,A2514,"MD")&amp;" days")</f>
        <v/>
      </c>
      <c r="AR2514" s="175">
        <f>IF($B2514="","",TEXT($A2514,"yyyymmdd")&amp;"_P"&amp;$C2514&amp;"_C"&amp;$F2514&amp;"_"&amp;TRIM(RIGHT(SUBSTITUTE(TRIM(SUBSTITUTE($M2514,CHAR(160)," "))," ",REPT(" ",60)),60))&amp;IF($Q2514="","","-"&amp;TRIM(RIGHT(SUBSTITUTE(TRIM(SUBSTITUTE($Q2514,CHAR(160)," "))," ",REPT(" ",60)),60)))&amp;IF($U2514="","","-"&amp;TRIM(RIGHT(SUBSTITUTE(TRIM(SUBSTITUTE($U2514,CHAR(160)," "))," ",REPT(" ",60)),60)))&amp;".jpg")</f>
        <v/>
      </c>
    </row>
    <row r="2515" ht="14" customHeight="1">
      <c r="O2515" s="196">
        <f>_xlfn.LET(_xlpm.d,_xlfn.XLOOKUP(M2515,'[1]Birth Dates'!$A:$A,'[1]Birth Dates'!$B:$B,"",0),IF(_xlpm.d=0,"",_xlpm.d))</f>
        <v/>
      </c>
      <c r="P2515" s="196">
        <f>IF(OR(O2515="",A2515="",NOT(ISNUMBER(O2515)),O2515&gt;A2515),"",DATEDIF(O2515,A2515,"Y")&amp;" years, "&amp;DATEDIF(O2515,A2515,"YM")&amp;" months, "&amp;DATEDIF(O2515,A2515,"MD")&amp;" days")</f>
        <v/>
      </c>
      <c r="S2515" s="196">
        <f>_xlfn.LET(_xlpm.d,_xlfn.XLOOKUP(Q2515,'[1]Birth Dates'!$A:$A,'[1]Birth Dates'!$B:$B,"",0),IF(_xlpm.d=0,"",_xlpm.d))</f>
        <v/>
      </c>
      <c r="T2515" s="196">
        <f>IF(OR(S2515="",A2515="",NOT(ISNUMBER(S2515)),S2515&gt;A2515),"",DATEDIF(S2515,A2515,"Y")&amp;" years, "&amp;DATEDIF(S2515,A2515,"YM")&amp;" months, "&amp;DATEDIF(S2515,A2515,"MD")&amp;" days")</f>
        <v/>
      </c>
      <c r="W2515" s="196">
        <f>_xlfn.LET(_xlpm.d,_xlfn.XLOOKUP(U2515,'[1]Birth Dates'!$A:$A,'[1]Birth Dates'!$B:$B,"",0),IF(_xlpm.d=0,"",_xlpm.d))</f>
        <v/>
      </c>
      <c r="X2515" s="196">
        <f>IF(OR(W2515="",A2515="",NOT(ISNUMBER(W2515)),W2515&gt;A2515),"",DATEDIF(W2515,A2515,"Y")&amp;" years, "&amp;DATEDIF(W2515,A2515,"YM")&amp;" months, "&amp;DATEDIF(W2515,A2515,"MD")&amp;" days")</f>
        <v/>
      </c>
      <c r="AR2515" s="175">
        <f>IF($B2515="","",TEXT($A2515,"yyyymmdd")&amp;"_P"&amp;$C2515&amp;"_C"&amp;$F2515&amp;"_"&amp;TRIM(RIGHT(SUBSTITUTE(TRIM(SUBSTITUTE($M2515,CHAR(160)," "))," ",REPT(" ",60)),60))&amp;IF($Q2515="","","-"&amp;TRIM(RIGHT(SUBSTITUTE(TRIM(SUBSTITUTE($Q2515,CHAR(160)," "))," ",REPT(" ",60)),60)))&amp;IF($U2515="","","-"&amp;TRIM(RIGHT(SUBSTITUTE(TRIM(SUBSTITUTE($U2515,CHAR(160)," "))," ",REPT(" ",60)),60)))&amp;".jpg")</f>
        <v/>
      </c>
    </row>
    <row r="2516" ht="14" customHeight="1">
      <c r="O2516" s="196">
        <f>_xlfn.LET(_xlpm.d,_xlfn.XLOOKUP(M2516,'[1]Birth Dates'!$A:$A,'[1]Birth Dates'!$B:$B,"",0),IF(_xlpm.d=0,"",_xlpm.d))</f>
        <v/>
      </c>
      <c r="P2516" s="196">
        <f>IF(OR(O2516="",A2516="",NOT(ISNUMBER(O2516)),O2516&gt;A2516),"",DATEDIF(O2516,A2516,"Y")&amp;" years, "&amp;DATEDIF(O2516,A2516,"YM")&amp;" months, "&amp;DATEDIF(O2516,A2516,"MD")&amp;" days")</f>
        <v/>
      </c>
      <c r="S2516" s="196">
        <f>_xlfn.LET(_xlpm.d,_xlfn.XLOOKUP(Q2516,'[1]Birth Dates'!$A:$A,'[1]Birth Dates'!$B:$B,"",0),IF(_xlpm.d=0,"",_xlpm.d))</f>
        <v/>
      </c>
      <c r="T2516" s="196">
        <f>IF(OR(S2516="",A2516="",NOT(ISNUMBER(S2516)),S2516&gt;A2516),"",DATEDIF(S2516,A2516,"Y")&amp;" years, "&amp;DATEDIF(S2516,A2516,"YM")&amp;" months, "&amp;DATEDIF(S2516,A2516,"MD")&amp;" days")</f>
        <v/>
      </c>
      <c r="W2516" s="196">
        <f>_xlfn.LET(_xlpm.d,_xlfn.XLOOKUP(U2516,'[1]Birth Dates'!$A:$A,'[1]Birth Dates'!$B:$B,"",0),IF(_xlpm.d=0,"",_xlpm.d))</f>
        <v/>
      </c>
      <c r="X2516" s="196">
        <f>IF(OR(W2516="",A2516="",NOT(ISNUMBER(W2516)),W2516&gt;A2516),"",DATEDIF(W2516,A2516,"Y")&amp;" years, "&amp;DATEDIF(W2516,A2516,"YM")&amp;" months, "&amp;DATEDIF(W2516,A2516,"MD")&amp;" days")</f>
        <v/>
      </c>
      <c r="AR2516" s="175">
        <f>IF($B2516="","",TEXT($A2516,"yyyymmdd")&amp;"_P"&amp;$C2516&amp;"_C"&amp;$F2516&amp;"_"&amp;TRIM(RIGHT(SUBSTITUTE(TRIM(SUBSTITUTE($M2516,CHAR(160)," "))," ",REPT(" ",60)),60))&amp;IF($Q2516="","","-"&amp;TRIM(RIGHT(SUBSTITUTE(TRIM(SUBSTITUTE($Q2516,CHAR(160)," "))," ",REPT(" ",60)),60)))&amp;IF($U2516="","","-"&amp;TRIM(RIGHT(SUBSTITUTE(TRIM(SUBSTITUTE($U2516,CHAR(160)," "))," ",REPT(" ",60)),60)))&amp;".jpg")</f>
        <v/>
      </c>
    </row>
    <row r="2517" ht="14" customHeight="1">
      <c r="O2517" s="196">
        <f>_xlfn.LET(_xlpm.d,_xlfn.XLOOKUP(M2517,'[1]Birth Dates'!$A:$A,'[1]Birth Dates'!$B:$B,"",0),IF(_xlpm.d=0,"",_xlpm.d))</f>
        <v/>
      </c>
      <c r="P2517" s="196">
        <f>IF(OR(O2517="",A2517="",NOT(ISNUMBER(O2517)),O2517&gt;A2517),"",DATEDIF(O2517,A2517,"Y")&amp;" years, "&amp;DATEDIF(O2517,A2517,"YM")&amp;" months, "&amp;DATEDIF(O2517,A2517,"MD")&amp;" days")</f>
        <v/>
      </c>
      <c r="S2517" s="196">
        <f>_xlfn.LET(_xlpm.d,_xlfn.XLOOKUP(Q2517,'[1]Birth Dates'!$A:$A,'[1]Birth Dates'!$B:$B,"",0),IF(_xlpm.d=0,"",_xlpm.d))</f>
        <v/>
      </c>
      <c r="T2517" s="196">
        <f>IF(OR(S2517="",A2517="",NOT(ISNUMBER(S2517)),S2517&gt;A2517),"",DATEDIF(S2517,A2517,"Y")&amp;" years, "&amp;DATEDIF(S2517,A2517,"YM")&amp;" months, "&amp;DATEDIF(S2517,A2517,"MD")&amp;" days")</f>
        <v/>
      </c>
      <c r="W2517" s="196">
        <f>_xlfn.LET(_xlpm.d,_xlfn.XLOOKUP(U2517,'[1]Birth Dates'!$A:$A,'[1]Birth Dates'!$B:$B,"",0),IF(_xlpm.d=0,"",_xlpm.d))</f>
        <v/>
      </c>
      <c r="X2517" s="196">
        <f>IF(OR(W2517="",A2517="",NOT(ISNUMBER(W2517)),W2517&gt;A2517),"",DATEDIF(W2517,A2517,"Y")&amp;" years, "&amp;DATEDIF(W2517,A2517,"YM")&amp;" months, "&amp;DATEDIF(W2517,A2517,"MD")&amp;" days")</f>
        <v/>
      </c>
      <c r="AR2517" s="175">
        <f>IF($B2517="","",TEXT($A2517,"yyyymmdd")&amp;"_P"&amp;$C2517&amp;"_C"&amp;$F2517&amp;"_"&amp;TRIM(RIGHT(SUBSTITUTE(TRIM(SUBSTITUTE($M2517,CHAR(160)," "))," ",REPT(" ",60)),60))&amp;IF($Q2517="","","-"&amp;TRIM(RIGHT(SUBSTITUTE(TRIM(SUBSTITUTE($Q2517,CHAR(160)," "))," ",REPT(" ",60)),60)))&amp;IF($U2517="","","-"&amp;TRIM(RIGHT(SUBSTITUTE(TRIM(SUBSTITUTE($U2517,CHAR(160)," "))," ",REPT(" ",60)),60)))&amp;".jpg")</f>
        <v/>
      </c>
    </row>
    <row r="2518" ht="14" customHeight="1">
      <c r="O2518" s="196">
        <f>_xlfn.LET(_xlpm.d,_xlfn.XLOOKUP(M2518,'[1]Birth Dates'!$A:$A,'[1]Birth Dates'!$B:$B,"",0),IF(_xlpm.d=0,"",_xlpm.d))</f>
        <v/>
      </c>
      <c r="P2518" s="196">
        <f>IF(OR(O2518="",A2518="",NOT(ISNUMBER(O2518)),O2518&gt;A2518),"",DATEDIF(O2518,A2518,"Y")&amp;" years, "&amp;DATEDIF(O2518,A2518,"YM")&amp;" months, "&amp;DATEDIF(O2518,A2518,"MD")&amp;" days")</f>
        <v/>
      </c>
      <c r="S2518" s="196">
        <f>_xlfn.LET(_xlpm.d,_xlfn.XLOOKUP(Q2518,'[1]Birth Dates'!$A:$A,'[1]Birth Dates'!$B:$B,"",0),IF(_xlpm.d=0,"",_xlpm.d))</f>
        <v/>
      </c>
      <c r="T2518" s="196">
        <f>IF(OR(S2518="",A2518="",NOT(ISNUMBER(S2518)),S2518&gt;A2518),"",DATEDIF(S2518,A2518,"Y")&amp;" years, "&amp;DATEDIF(S2518,A2518,"YM")&amp;" months, "&amp;DATEDIF(S2518,A2518,"MD")&amp;" days")</f>
        <v/>
      </c>
      <c r="W2518" s="196">
        <f>_xlfn.LET(_xlpm.d,_xlfn.XLOOKUP(U2518,'[1]Birth Dates'!$A:$A,'[1]Birth Dates'!$B:$B,"",0),IF(_xlpm.d=0,"",_xlpm.d))</f>
        <v/>
      </c>
      <c r="X2518" s="196">
        <f>IF(OR(W2518="",A2518="",NOT(ISNUMBER(W2518)),W2518&gt;A2518),"",DATEDIF(W2518,A2518,"Y")&amp;" years, "&amp;DATEDIF(W2518,A2518,"YM")&amp;" months, "&amp;DATEDIF(W2518,A2518,"MD")&amp;" days")</f>
        <v/>
      </c>
      <c r="AR2518" s="175">
        <f>IF($B2518="","",TEXT($A2518,"yyyymmdd")&amp;"_P"&amp;$C2518&amp;"_C"&amp;$F2518&amp;"_"&amp;TRIM(RIGHT(SUBSTITUTE(TRIM(SUBSTITUTE($M2518,CHAR(160)," "))," ",REPT(" ",60)),60))&amp;IF($Q2518="","","-"&amp;TRIM(RIGHT(SUBSTITUTE(TRIM(SUBSTITUTE($Q2518,CHAR(160)," "))," ",REPT(" ",60)),60)))&amp;IF($U2518="","","-"&amp;TRIM(RIGHT(SUBSTITUTE(TRIM(SUBSTITUTE($U2518,CHAR(160)," "))," ",REPT(" ",60)),60)))&amp;".jpg")</f>
        <v/>
      </c>
    </row>
    <row r="2519" ht="14" customHeight="1">
      <c r="O2519" s="196">
        <f>_xlfn.LET(_xlpm.d,_xlfn.XLOOKUP(M2519,'[1]Birth Dates'!$A:$A,'[1]Birth Dates'!$B:$B,"",0),IF(_xlpm.d=0,"",_xlpm.d))</f>
        <v/>
      </c>
      <c r="P2519" s="196">
        <f>IF(OR(O2519="",A2519="",NOT(ISNUMBER(O2519)),O2519&gt;A2519),"",DATEDIF(O2519,A2519,"Y")&amp;" years, "&amp;DATEDIF(O2519,A2519,"YM")&amp;" months, "&amp;DATEDIF(O2519,A2519,"MD")&amp;" days")</f>
        <v/>
      </c>
      <c r="S2519" s="196">
        <f>_xlfn.LET(_xlpm.d,_xlfn.XLOOKUP(Q2519,'[1]Birth Dates'!$A:$A,'[1]Birth Dates'!$B:$B,"",0),IF(_xlpm.d=0,"",_xlpm.d))</f>
        <v/>
      </c>
      <c r="T2519" s="196">
        <f>IF(OR(S2519="",A2519="",NOT(ISNUMBER(S2519)),S2519&gt;A2519),"",DATEDIF(S2519,A2519,"Y")&amp;" years, "&amp;DATEDIF(S2519,A2519,"YM")&amp;" months, "&amp;DATEDIF(S2519,A2519,"MD")&amp;" days")</f>
        <v/>
      </c>
      <c r="W2519" s="196">
        <f>_xlfn.LET(_xlpm.d,_xlfn.XLOOKUP(U2519,'[1]Birth Dates'!$A:$A,'[1]Birth Dates'!$B:$B,"",0),IF(_xlpm.d=0,"",_xlpm.d))</f>
        <v/>
      </c>
      <c r="X2519" s="196">
        <f>IF(OR(W2519="",A2519="",NOT(ISNUMBER(W2519)),W2519&gt;A2519),"",DATEDIF(W2519,A2519,"Y")&amp;" years, "&amp;DATEDIF(W2519,A2519,"YM")&amp;" months, "&amp;DATEDIF(W2519,A2519,"MD")&amp;" days")</f>
        <v/>
      </c>
      <c r="AR2519" s="175">
        <f>IF($B2519="","",TEXT($A2519,"yyyymmdd")&amp;"_P"&amp;$C2519&amp;"_C"&amp;$F2519&amp;"_"&amp;TRIM(RIGHT(SUBSTITUTE(TRIM(SUBSTITUTE($M2519,CHAR(160)," "))," ",REPT(" ",60)),60))&amp;IF($Q2519="","","-"&amp;TRIM(RIGHT(SUBSTITUTE(TRIM(SUBSTITUTE($Q2519,CHAR(160)," "))," ",REPT(" ",60)),60)))&amp;IF($U2519="","","-"&amp;TRIM(RIGHT(SUBSTITUTE(TRIM(SUBSTITUTE($U2519,CHAR(160)," "))," ",REPT(" ",60)),60)))&amp;".jpg")</f>
        <v/>
      </c>
    </row>
    <row r="2520" ht="14" customHeight="1">
      <c r="O2520" s="196">
        <f>_xlfn.LET(_xlpm.d,_xlfn.XLOOKUP(M2520,'[1]Birth Dates'!$A:$A,'[1]Birth Dates'!$B:$B,"",0),IF(_xlpm.d=0,"",_xlpm.d))</f>
        <v/>
      </c>
      <c r="P2520" s="196">
        <f>IF(OR(O2520="",A2520="",NOT(ISNUMBER(O2520)),O2520&gt;A2520),"",DATEDIF(O2520,A2520,"Y")&amp;" years, "&amp;DATEDIF(O2520,A2520,"YM")&amp;" months, "&amp;DATEDIF(O2520,A2520,"MD")&amp;" days")</f>
        <v/>
      </c>
      <c r="S2520" s="196">
        <f>_xlfn.LET(_xlpm.d,_xlfn.XLOOKUP(Q2520,'[1]Birth Dates'!$A:$A,'[1]Birth Dates'!$B:$B,"",0),IF(_xlpm.d=0,"",_xlpm.d))</f>
        <v/>
      </c>
      <c r="T2520" s="196">
        <f>IF(OR(S2520="",A2520="",NOT(ISNUMBER(S2520)),S2520&gt;A2520),"",DATEDIF(S2520,A2520,"Y")&amp;" years, "&amp;DATEDIF(S2520,A2520,"YM")&amp;" months, "&amp;DATEDIF(S2520,A2520,"MD")&amp;" days")</f>
        <v/>
      </c>
      <c r="W2520" s="196">
        <f>_xlfn.LET(_xlpm.d,_xlfn.XLOOKUP(U2520,'[1]Birth Dates'!$A:$A,'[1]Birth Dates'!$B:$B,"",0),IF(_xlpm.d=0,"",_xlpm.d))</f>
        <v/>
      </c>
      <c r="X2520" s="196">
        <f>IF(OR(W2520="",A2520="",NOT(ISNUMBER(W2520)),W2520&gt;A2520),"",DATEDIF(W2520,A2520,"Y")&amp;" years, "&amp;DATEDIF(W2520,A2520,"YM")&amp;" months, "&amp;DATEDIF(W2520,A2520,"MD")&amp;" days")</f>
        <v/>
      </c>
      <c r="AR2520" s="175">
        <f>IF($B2520="","",TEXT($A2520,"yyyymmdd")&amp;"_P"&amp;$C2520&amp;"_C"&amp;$F2520&amp;"_"&amp;TRIM(RIGHT(SUBSTITUTE(TRIM(SUBSTITUTE($M2520,CHAR(160)," "))," ",REPT(" ",60)),60))&amp;IF($Q2520="","","-"&amp;TRIM(RIGHT(SUBSTITUTE(TRIM(SUBSTITUTE($Q2520,CHAR(160)," "))," ",REPT(" ",60)),60)))&amp;IF($U2520="","","-"&amp;TRIM(RIGHT(SUBSTITUTE(TRIM(SUBSTITUTE($U2520,CHAR(160)," "))," ",REPT(" ",60)),60)))&amp;".jpg")</f>
        <v/>
      </c>
    </row>
    <row r="2521" ht="14" customHeight="1">
      <c r="O2521" s="196">
        <f>_xlfn.LET(_xlpm.d,_xlfn.XLOOKUP(M2521,'[1]Birth Dates'!$A:$A,'[1]Birth Dates'!$B:$B,"",0),IF(_xlpm.d=0,"",_xlpm.d))</f>
        <v/>
      </c>
      <c r="P2521" s="196">
        <f>IF(OR(O2521="",A2521="",NOT(ISNUMBER(O2521)),O2521&gt;A2521),"",DATEDIF(O2521,A2521,"Y")&amp;" years, "&amp;DATEDIF(O2521,A2521,"YM")&amp;" months, "&amp;DATEDIF(O2521,A2521,"MD")&amp;" days")</f>
        <v/>
      </c>
      <c r="S2521" s="196">
        <f>_xlfn.LET(_xlpm.d,_xlfn.XLOOKUP(Q2521,'[1]Birth Dates'!$A:$A,'[1]Birth Dates'!$B:$B,"",0),IF(_xlpm.d=0,"",_xlpm.d))</f>
        <v/>
      </c>
      <c r="T2521" s="196">
        <f>IF(OR(S2521="",A2521="",NOT(ISNUMBER(S2521)),S2521&gt;A2521),"",DATEDIF(S2521,A2521,"Y")&amp;" years, "&amp;DATEDIF(S2521,A2521,"YM")&amp;" months, "&amp;DATEDIF(S2521,A2521,"MD")&amp;" days")</f>
        <v/>
      </c>
      <c r="W2521" s="196">
        <f>_xlfn.LET(_xlpm.d,_xlfn.XLOOKUP(U2521,'[1]Birth Dates'!$A:$A,'[1]Birth Dates'!$B:$B,"",0),IF(_xlpm.d=0,"",_xlpm.d))</f>
        <v/>
      </c>
      <c r="X2521" s="196">
        <f>IF(OR(W2521="",A2521="",NOT(ISNUMBER(W2521)),W2521&gt;A2521),"",DATEDIF(W2521,A2521,"Y")&amp;" years, "&amp;DATEDIF(W2521,A2521,"YM")&amp;" months, "&amp;DATEDIF(W2521,A2521,"MD")&amp;" days")</f>
        <v/>
      </c>
      <c r="AR2521" s="175">
        <f>IF($B2521="","",TEXT($A2521,"yyyymmdd")&amp;"_P"&amp;$C2521&amp;"_C"&amp;$F2521&amp;"_"&amp;TRIM(RIGHT(SUBSTITUTE(TRIM(SUBSTITUTE($M2521,CHAR(160)," "))," ",REPT(" ",60)),60))&amp;IF($Q2521="","","-"&amp;TRIM(RIGHT(SUBSTITUTE(TRIM(SUBSTITUTE($Q2521,CHAR(160)," "))," ",REPT(" ",60)),60)))&amp;IF($U2521="","","-"&amp;TRIM(RIGHT(SUBSTITUTE(TRIM(SUBSTITUTE($U2521,CHAR(160)," "))," ",REPT(" ",60)),60)))&amp;".jpg")</f>
        <v/>
      </c>
    </row>
    <row r="2522" ht="14" customHeight="1">
      <c r="O2522" s="196">
        <f>_xlfn.LET(_xlpm.d,_xlfn.XLOOKUP(M2522,'[1]Birth Dates'!$A:$A,'[1]Birth Dates'!$B:$B,"",0),IF(_xlpm.d=0,"",_xlpm.d))</f>
        <v/>
      </c>
      <c r="P2522" s="196">
        <f>IF(OR(O2522="",A2522="",NOT(ISNUMBER(O2522)),O2522&gt;A2522),"",DATEDIF(O2522,A2522,"Y")&amp;" years, "&amp;DATEDIF(O2522,A2522,"YM")&amp;" months, "&amp;DATEDIF(O2522,A2522,"MD")&amp;" days")</f>
        <v/>
      </c>
      <c r="S2522" s="196">
        <f>_xlfn.LET(_xlpm.d,_xlfn.XLOOKUP(Q2522,'[1]Birth Dates'!$A:$A,'[1]Birth Dates'!$B:$B,"",0),IF(_xlpm.d=0,"",_xlpm.d))</f>
        <v/>
      </c>
      <c r="T2522" s="196">
        <f>IF(OR(S2522="",A2522="",NOT(ISNUMBER(S2522)),S2522&gt;A2522),"",DATEDIF(S2522,A2522,"Y")&amp;" years, "&amp;DATEDIF(S2522,A2522,"YM")&amp;" months, "&amp;DATEDIF(S2522,A2522,"MD")&amp;" days")</f>
        <v/>
      </c>
      <c r="W2522" s="196">
        <f>_xlfn.LET(_xlpm.d,_xlfn.XLOOKUP(U2522,'[1]Birth Dates'!$A:$A,'[1]Birth Dates'!$B:$B,"",0),IF(_xlpm.d=0,"",_xlpm.d))</f>
        <v/>
      </c>
      <c r="X2522" s="196">
        <f>IF(OR(W2522="",A2522="",NOT(ISNUMBER(W2522)),W2522&gt;A2522),"",DATEDIF(W2522,A2522,"Y")&amp;" years, "&amp;DATEDIF(W2522,A2522,"YM")&amp;" months, "&amp;DATEDIF(W2522,A2522,"MD")&amp;" days")</f>
        <v/>
      </c>
      <c r="AR2522" s="175">
        <f>IF($B2522="","",TEXT($A2522,"yyyymmdd")&amp;"_P"&amp;$C2522&amp;"_C"&amp;$F2522&amp;"_"&amp;TRIM(RIGHT(SUBSTITUTE(TRIM(SUBSTITUTE($M2522,CHAR(160)," "))," ",REPT(" ",60)),60))&amp;IF($Q2522="","","-"&amp;TRIM(RIGHT(SUBSTITUTE(TRIM(SUBSTITUTE($Q2522,CHAR(160)," "))," ",REPT(" ",60)),60)))&amp;IF($U2522="","","-"&amp;TRIM(RIGHT(SUBSTITUTE(TRIM(SUBSTITUTE($U2522,CHAR(160)," "))," ",REPT(" ",60)),60)))&amp;".jpg")</f>
        <v/>
      </c>
    </row>
    <row r="2523" ht="14" customHeight="1">
      <c r="O2523" s="196">
        <f>_xlfn.LET(_xlpm.d,_xlfn.XLOOKUP(M2523,'[1]Birth Dates'!$A:$A,'[1]Birth Dates'!$B:$B,"",0),IF(_xlpm.d=0,"",_xlpm.d))</f>
        <v/>
      </c>
      <c r="P2523" s="196">
        <f>IF(OR(O2523="",A2523="",NOT(ISNUMBER(O2523)),O2523&gt;A2523),"",DATEDIF(O2523,A2523,"Y")&amp;" years, "&amp;DATEDIF(O2523,A2523,"YM")&amp;" months, "&amp;DATEDIF(O2523,A2523,"MD")&amp;" days")</f>
        <v/>
      </c>
      <c r="S2523" s="196">
        <f>_xlfn.LET(_xlpm.d,_xlfn.XLOOKUP(Q2523,'[1]Birth Dates'!$A:$A,'[1]Birth Dates'!$B:$B,"",0),IF(_xlpm.d=0,"",_xlpm.d))</f>
        <v/>
      </c>
      <c r="T2523" s="196">
        <f>IF(OR(S2523="",A2523="",NOT(ISNUMBER(S2523)),S2523&gt;A2523),"",DATEDIF(S2523,A2523,"Y")&amp;" years, "&amp;DATEDIF(S2523,A2523,"YM")&amp;" months, "&amp;DATEDIF(S2523,A2523,"MD")&amp;" days")</f>
        <v/>
      </c>
      <c r="W2523" s="196">
        <f>_xlfn.LET(_xlpm.d,_xlfn.XLOOKUP(U2523,'[1]Birth Dates'!$A:$A,'[1]Birth Dates'!$B:$B,"",0),IF(_xlpm.d=0,"",_xlpm.d))</f>
        <v/>
      </c>
      <c r="X2523" s="196">
        <f>IF(OR(W2523="",A2523="",NOT(ISNUMBER(W2523)),W2523&gt;A2523),"",DATEDIF(W2523,A2523,"Y")&amp;" years, "&amp;DATEDIF(W2523,A2523,"YM")&amp;" months, "&amp;DATEDIF(W2523,A2523,"MD")&amp;" days")</f>
        <v/>
      </c>
      <c r="AR2523" s="175">
        <f>IF($B2523="","",TEXT($A2523,"yyyymmdd")&amp;"_P"&amp;$C2523&amp;"_C"&amp;$F2523&amp;"_"&amp;TRIM(RIGHT(SUBSTITUTE(TRIM(SUBSTITUTE($M2523,CHAR(160)," "))," ",REPT(" ",60)),60))&amp;IF($Q2523="","","-"&amp;TRIM(RIGHT(SUBSTITUTE(TRIM(SUBSTITUTE($Q2523,CHAR(160)," "))," ",REPT(" ",60)),60)))&amp;IF($U2523="","","-"&amp;TRIM(RIGHT(SUBSTITUTE(TRIM(SUBSTITUTE($U2523,CHAR(160)," "))," ",REPT(" ",60)),60)))&amp;".jpg")</f>
        <v/>
      </c>
    </row>
    <row r="2524" ht="14" customHeight="1">
      <c r="O2524" s="196">
        <f>_xlfn.LET(_xlpm.d,_xlfn.XLOOKUP(M2524,'[1]Birth Dates'!$A:$A,'[1]Birth Dates'!$B:$B,"",0),IF(_xlpm.d=0,"",_xlpm.d))</f>
        <v/>
      </c>
      <c r="P2524" s="196">
        <f>IF(OR(O2524="",A2524="",NOT(ISNUMBER(O2524)),O2524&gt;A2524),"",DATEDIF(O2524,A2524,"Y")&amp;" years, "&amp;DATEDIF(O2524,A2524,"YM")&amp;" months, "&amp;DATEDIF(O2524,A2524,"MD")&amp;" days")</f>
        <v/>
      </c>
      <c r="S2524" s="196">
        <f>_xlfn.LET(_xlpm.d,_xlfn.XLOOKUP(Q2524,'[1]Birth Dates'!$A:$A,'[1]Birth Dates'!$B:$B,"",0),IF(_xlpm.d=0,"",_xlpm.d))</f>
        <v/>
      </c>
      <c r="T2524" s="196">
        <f>IF(OR(S2524="",A2524="",NOT(ISNUMBER(S2524)),S2524&gt;A2524),"",DATEDIF(S2524,A2524,"Y")&amp;" years, "&amp;DATEDIF(S2524,A2524,"YM")&amp;" months, "&amp;DATEDIF(S2524,A2524,"MD")&amp;" days")</f>
        <v/>
      </c>
      <c r="W2524" s="196">
        <f>_xlfn.LET(_xlpm.d,_xlfn.XLOOKUP(U2524,'[1]Birth Dates'!$A:$A,'[1]Birth Dates'!$B:$B,"",0),IF(_xlpm.d=0,"",_xlpm.d))</f>
        <v/>
      </c>
      <c r="X2524" s="196">
        <f>IF(OR(W2524="",A2524="",NOT(ISNUMBER(W2524)),W2524&gt;A2524),"",DATEDIF(W2524,A2524,"Y")&amp;" years, "&amp;DATEDIF(W2524,A2524,"YM")&amp;" months, "&amp;DATEDIF(W2524,A2524,"MD")&amp;" days")</f>
        <v/>
      </c>
      <c r="AR2524" s="175">
        <f>IF($B2524="","",TEXT($A2524,"yyyymmdd")&amp;"_P"&amp;$C2524&amp;"_C"&amp;$F2524&amp;"_"&amp;TRIM(RIGHT(SUBSTITUTE(TRIM(SUBSTITUTE($M2524,CHAR(160)," "))," ",REPT(" ",60)),60))&amp;IF($Q2524="","","-"&amp;TRIM(RIGHT(SUBSTITUTE(TRIM(SUBSTITUTE($Q2524,CHAR(160)," "))," ",REPT(" ",60)),60)))&amp;IF($U2524="","","-"&amp;TRIM(RIGHT(SUBSTITUTE(TRIM(SUBSTITUTE($U2524,CHAR(160)," "))," ",REPT(" ",60)),60)))&amp;".jpg")</f>
        <v/>
      </c>
    </row>
    <row r="2525" ht="14" customHeight="1">
      <c r="O2525" s="196">
        <f>_xlfn.LET(_xlpm.d,_xlfn.XLOOKUP(M2525,'[1]Birth Dates'!$A:$A,'[1]Birth Dates'!$B:$B,"",0),IF(_xlpm.d=0,"",_xlpm.d))</f>
        <v/>
      </c>
      <c r="P2525" s="196">
        <f>IF(OR(O2525="",A2525="",NOT(ISNUMBER(O2525)),O2525&gt;A2525),"",DATEDIF(O2525,A2525,"Y")&amp;" years, "&amp;DATEDIF(O2525,A2525,"YM")&amp;" months, "&amp;DATEDIF(O2525,A2525,"MD")&amp;" days")</f>
        <v/>
      </c>
      <c r="S2525" s="196">
        <f>_xlfn.LET(_xlpm.d,_xlfn.XLOOKUP(Q2525,'[1]Birth Dates'!$A:$A,'[1]Birth Dates'!$B:$B,"",0),IF(_xlpm.d=0,"",_xlpm.d))</f>
        <v/>
      </c>
      <c r="T2525" s="196">
        <f>IF(OR(S2525="",A2525="",NOT(ISNUMBER(S2525)),S2525&gt;A2525),"",DATEDIF(S2525,A2525,"Y")&amp;" years, "&amp;DATEDIF(S2525,A2525,"YM")&amp;" months, "&amp;DATEDIF(S2525,A2525,"MD")&amp;" days")</f>
        <v/>
      </c>
      <c r="W2525" s="196">
        <f>_xlfn.LET(_xlpm.d,_xlfn.XLOOKUP(U2525,'[1]Birth Dates'!$A:$A,'[1]Birth Dates'!$B:$B,"",0),IF(_xlpm.d=0,"",_xlpm.d))</f>
        <v/>
      </c>
      <c r="X2525" s="196">
        <f>IF(OR(W2525="",A2525="",NOT(ISNUMBER(W2525)),W2525&gt;A2525),"",DATEDIF(W2525,A2525,"Y")&amp;" years, "&amp;DATEDIF(W2525,A2525,"YM")&amp;" months, "&amp;DATEDIF(W2525,A2525,"MD")&amp;" days")</f>
        <v/>
      </c>
      <c r="AR2525" s="175">
        <f>IF($B2525="","",TEXT($A2525,"yyyymmdd")&amp;"_P"&amp;$C2525&amp;"_C"&amp;$F2525&amp;"_"&amp;TRIM(RIGHT(SUBSTITUTE(TRIM(SUBSTITUTE($M2525,CHAR(160)," "))," ",REPT(" ",60)),60))&amp;IF($Q2525="","","-"&amp;TRIM(RIGHT(SUBSTITUTE(TRIM(SUBSTITUTE($Q2525,CHAR(160)," "))," ",REPT(" ",60)),60)))&amp;IF($U2525="","","-"&amp;TRIM(RIGHT(SUBSTITUTE(TRIM(SUBSTITUTE($U2525,CHAR(160)," "))," ",REPT(" ",60)),60)))&amp;".jpg")</f>
        <v/>
      </c>
    </row>
    <row r="2526" ht="14" customHeight="1">
      <c r="O2526" s="196">
        <f>_xlfn.LET(_xlpm.d,_xlfn.XLOOKUP(M2526,'[1]Birth Dates'!$A:$A,'[1]Birth Dates'!$B:$B,"",0),IF(_xlpm.d=0,"",_xlpm.d))</f>
        <v/>
      </c>
      <c r="P2526" s="196">
        <f>IF(OR(O2526="",A2526="",NOT(ISNUMBER(O2526)),O2526&gt;A2526),"",DATEDIF(O2526,A2526,"Y")&amp;" years, "&amp;DATEDIF(O2526,A2526,"YM")&amp;" months, "&amp;DATEDIF(O2526,A2526,"MD")&amp;" days")</f>
        <v/>
      </c>
      <c r="S2526" s="196">
        <f>_xlfn.LET(_xlpm.d,_xlfn.XLOOKUP(Q2526,'[1]Birth Dates'!$A:$A,'[1]Birth Dates'!$B:$B,"",0),IF(_xlpm.d=0,"",_xlpm.d))</f>
        <v/>
      </c>
      <c r="T2526" s="196">
        <f>IF(OR(S2526="",A2526="",NOT(ISNUMBER(S2526)),S2526&gt;A2526),"",DATEDIF(S2526,A2526,"Y")&amp;" years, "&amp;DATEDIF(S2526,A2526,"YM")&amp;" months, "&amp;DATEDIF(S2526,A2526,"MD")&amp;" days")</f>
        <v/>
      </c>
      <c r="W2526" s="196">
        <f>_xlfn.LET(_xlpm.d,_xlfn.XLOOKUP(U2526,'[1]Birth Dates'!$A:$A,'[1]Birth Dates'!$B:$B,"",0),IF(_xlpm.d=0,"",_xlpm.d))</f>
        <v/>
      </c>
      <c r="X2526" s="196">
        <f>IF(OR(W2526="",A2526="",NOT(ISNUMBER(W2526)),W2526&gt;A2526),"",DATEDIF(W2526,A2526,"Y")&amp;" years, "&amp;DATEDIF(W2526,A2526,"YM")&amp;" months, "&amp;DATEDIF(W2526,A2526,"MD")&amp;" days")</f>
        <v/>
      </c>
      <c r="AR2526" s="175">
        <f>IF($B2526="","",TEXT($A2526,"yyyymmdd")&amp;"_P"&amp;$C2526&amp;"_C"&amp;$F2526&amp;"_"&amp;TRIM(RIGHT(SUBSTITUTE(TRIM(SUBSTITUTE($M2526,CHAR(160)," "))," ",REPT(" ",60)),60))&amp;IF($Q2526="","","-"&amp;TRIM(RIGHT(SUBSTITUTE(TRIM(SUBSTITUTE($Q2526,CHAR(160)," "))," ",REPT(" ",60)),60)))&amp;IF($U2526="","","-"&amp;TRIM(RIGHT(SUBSTITUTE(TRIM(SUBSTITUTE($U2526,CHAR(160)," "))," ",REPT(" ",60)),60)))&amp;".jpg")</f>
        <v/>
      </c>
    </row>
    <row r="2527" ht="14" customHeight="1">
      <c r="O2527" s="196">
        <f>_xlfn.LET(_xlpm.d,_xlfn.XLOOKUP(M2527,'[1]Birth Dates'!$A:$A,'[1]Birth Dates'!$B:$B,"",0),IF(_xlpm.d=0,"",_xlpm.d))</f>
        <v/>
      </c>
      <c r="P2527" s="196">
        <f>IF(OR(O2527="",A2527="",NOT(ISNUMBER(O2527)),O2527&gt;A2527),"",DATEDIF(O2527,A2527,"Y")&amp;" years, "&amp;DATEDIF(O2527,A2527,"YM")&amp;" months, "&amp;DATEDIF(O2527,A2527,"MD")&amp;" days")</f>
        <v/>
      </c>
      <c r="S2527" s="196">
        <f>_xlfn.LET(_xlpm.d,_xlfn.XLOOKUP(Q2527,'[1]Birth Dates'!$A:$A,'[1]Birth Dates'!$B:$B,"",0),IF(_xlpm.d=0,"",_xlpm.d))</f>
        <v/>
      </c>
      <c r="T2527" s="196">
        <f>IF(OR(S2527="",A2527="",NOT(ISNUMBER(S2527)),S2527&gt;A2527),"",DATEDIF(S2527,A2527,"Y")&amp;" years, "&amp;DATEDIF(S2527,A2527,"YM")&amp;" months, "&amp;DATEDIF(S2527,A2527,"MD")&amp;" days")</f>
        <v/>
      </c>
      <c r="W2527" s="196">
        <f>_xlfn.LET(_xlpm.d,_xlfn.XLOOKUP(U2527,'[1]Birth Dates'!$A:$A,'[1]Birth Dates'!$B:$B,"",0),IF(_xlpm.d=0,"",_xlpm.d))</f>
        <v/>
      </c>
      <c r="X2527" s="196">
        <f>IF(OR(W2527="",A2527="",NOT(ISNUMBER(W2527)),W2527&gt;A2527),"",DATEDIF(W2527,A2527,"Y")&amp;" years, "&amp;DATEDIF(W2527,A2527,"YM")&amp;" months, "&amp;DATEDIF(W2527,A2527,"MD")&amp;" days")</f>
        <v/>
      </c>
      <c r="AR2527" s="175">
        <f>IF($B2527="","",TEXT($A2527,"yyyymmdd")&amp;"_P"&amp;$C2527&amp;"_C"&amp;$F2527&amp;"_"&amp;TRIM(RIGHT(SUBSTITUTE(TRIM(SUBSTITUTE($M2527,CHAR(160)," "))," ",REPT(" ",60)),60))&amp;IF($Q2527="","","-"&amp;TRIM(RIGHT(SUBSTITUTE(TRIM(SUBSTITUTE($Q2527,CHAR(160)," "))," ",REPT(" ",60)),60)))&amp;IF($U2527="","","-"&amp;TRIM(RIGHT(SUBSTITUTE(TRIM(SUBSTITUTE($U2527,CHAR(160)," "))," ",REPT(" ",60)),60)))&amp;".jpg")</f>
        <v/>
      </c>
    </row>
    <row r="2528" ht="14" customHeight="1">
      <c r="O2528" s="196">
        <f>_xlfn.LET(_xlpm.d,_xlfn.XLOOKUP(M2528,'[1]Birth Dates'!$A:$A,'[1]Birth Dates'!$B:$B,"",0),IF(_xlpm.d=0,"",_xlpm.d))</f>
        <v/>
      </c>
      <c r="P2528" s="196">
        <f>IF(OR(O2528="",A2528="",NOT(ISNUMBER(O2528)),O2528&gt;A2528),"",DATEDIF(O2528,A2528,"Y")&amp;" years, "&amp;DATEDIF(O2528,A2528,"YM")&amp;" months, "&amp;DATEDIF(O2528,A2528,"MD")&amp;" days")</f>
        <v/>
      </c>
      <c r="S2528" s="196">
        <f>_xlfn.LET(_xlpm.d,_xlfn.XLOOKUP(Q2528,'[1]Birth Dates'!$A:$A,'[1]Birth Dates'!$B:$B,"",0),IF(_xlpm.d=0,"",_xlpm.d))</f>
        <v/>
      </c>
      <c r="T2528" s="196">
        <f>IF(OR(S2528="",A2528="",NOT(ISNUMBER(S2528)),S2528&gt;A2528),"",DATEDIF(S2528,A2528,"Y")&amp;" years, "&amp;DATEDIF(S2528,A2528,"YM")&amp;" months, "&amp;DATEDIF(S2528,A2528,"MD")&amp;" days")</f>
        <v/>
      </c>
      <c r="W2528" s="196">
        <f>_xlfn.LET(_xlpm.d,_xlfn.XLOOKUP(U2528,'[1]Birth Dates'!$A:$A,'[1]Birth Dates'!$B:$B,"",0),IF(_xlpm.d=0,"",_xlpm.d))</f>
        <v/>
      </c>
      <c r="X2528" s="196">
        <f>IF(OR(W2528="",A2528="",NOT(ISNUMBER(W2528)),W2528&gt;A2528),"",DATEDIF(W2528,A2528,"Y")&amp;" years, "&amp;DATEDIF(W2528,A2528,"YM")&amp;" months, "&amp;DATEDIF(W2528,A2528,"MD")&amp;" days")</f>
        <v/>
      </c>
      <c r="AR2528" s="175">
        <f>IF($B2528="","",TEXT($A2528,"yyyymmdd")&amp;"_P"&amp;$C2528&amp;"_C"&amp;$F2528&amp;"_"&amp;TRIM(RIGHT(SUBSTITUTE(TRIM(SUBSTITUTE($M2528,CHAR(160)," "))," ",REPT(" ",60)),60))&amp;IF($Q2528="","","-"&amp;TRIM(RIGHT(SUBSTITUTE(TRIM(SUBSTITUTE($Q2528,CHAR(160)," "))," ",REPT(" ",60)),60)))&amp;IF($U2528="","","-"&amp;TRIM(RIGHT(SUBSTITUTE(TRIM(SUBSTITUTE($U2528,CHAR(160)," "))," ",REPT(" ",60)),60)))&amp;".jpg")</f>
        <v/>
      </c>
    </row>
    <row r="2529" ht="14" customHeight="1">
      <c r="O2529" s="196">
        <f>_xlfn.LET(_xlpm.d,_xlfn.XLOOKUP(M2529,'[1]Birth Dates'!$A:$A,'[1]Birth Dates'!$B:$B,"",0),IF(_xlpm.d=0,"",_xlpm.d))</f>
        <v/>
      </c>
      <c r="P2529" s="196">
        <f>IF(OR(O2529="",A2529="",NOT(ISNUMBER(O2529)),O2529&gt;A2529),"",DATEDIF(O2529,A2529,"Y")&amp;" years, "&amp;DATEDIF(O2529,A2529,"YM")&amp;" months, "&amp;DATEDIF(O2529,A2529,"MD")&amp;" days")</f>
        <v/>
      </c>
      <c r="S2529" s="196">
        <f>_xlfn.LET(_xlpm.d,_xlfn.XLOOKUP(Q2529,'[1]Birth Dates'!$A:$A,'[1]Birth Dates'!$B:$B,"",0),IF(_xlpm.d=0,"",_xlpm.d))</f>
        <v/>
      </c>
      <c r="T2529" s="196">
        <f>IF(OR(S2529="",A2529="",NOT(ISNUMBER(S2529)),S2529&gt;A2529),"",DATEDIF(S2529,A2529,"Y")&amp;" years, "&amp;DATEDIF(S2529,A2529,"YM")&amp;" months, "&amp;DATEDIF(S2529,A2529,"MD")&amp;" days")</f>
        <v/>
      </c>
      <c r="W2529" s="196">
        <f>_xlfn.LET(_xlpm.d,_xlfn.XLOOKUP(U2529,'[1]Birth Dates'!$A:$A,'[1]Birth Dates'!$B:$B,"",0),IF(_xlpm.d=0,"",_xlpm.d))</f>
        <v/>
      </c>
      <c r="X2529" s="196">
        <f>IF(OR(W2529="",A2529="",NOT(ISNUMBER(W2529)),W2529&gt;A2529),"",DATEDIF(W2529,A2529,"Y")&amp;" years, "&amp;DATEDIF(W2529,A2529,"YM")&amp;" months, "&amp;DATEDIF(W2529,A2529,"MD")&amp;" days")</f>
        <v/>
      </c>
      <c r="AR2529" s="175">
        <f>IF($B2529="","",TEXT($A2529,"yyyymmdd")&amp;"_P"&amp;$C2529&amp;"_C"&amp;$F2529&amp;"_"&amp;TRIM(RIGHT(SUBSTITUTE(TRIM(SUBSTITUTE($M2529,CHAR(160)," "))," ",REPT(" ",60)),60))&amp;IF($Q2529="","","-"&amp;TRIM(RIGHT(SUBSTITUTE(TRIM(SUBSTITUTE($Q2529,CHAR(160)," "))," ",REPT(" ",60)),60)))&amp;IF($U2529="","","-"&amp;TRIM(RIGHT(SUBSTITUTE(TRIM(SUBSTITUTE($U2529,CHAR(160)," "))," ",REPT(" ",60)),60)))&amp;".jpg")</f>
        <v/>
      </c>
    </row>
    <row r="2530" ht="14" customHeight="1">
      <c r="O2530" s="196">
        <f>_xlfn.LET(_xlpm.d,_xlfn.XLOOKUP(M2530,'[1]Birth Dates'!$A:$A,'[1]Birth Dates'!$B:$B,"",0),IF(_xlpm.d=0,"",_xlpm.d))</f>
        <v/>
      </c>
      <c r="P2530" s="196">
        <f>IF(OR(O2530="",A2530="",NOT(ISNUMBER(O2530)),O2530&gt;A2530),"",DATEDIF(O2530,A2530,"Y")&amp;" years, "&amp;DATEDIF(O2530,A2530,"YM")&amp;" months, "&amp;DATEDIF(O2530,A2530,"MD")&amp;" days")</f>
        <v/>
      </c>
      <c r="S2530" s="196">
        <f>_xlfn.LET(_xlpm.d,_xlfn.XLOOKUP(Q2530,'[1]Birth Dates'!$A:$A,'[1]Birth Dates'!$B:$B,"",0),IF(_xlpm.d=0,"",_xlpm.d))</f>
        <v/>
      </c>
      <c r="T2530" s="196">
        <f>IF(OR(S2530="",A2530="",NOT(ISNUMBER(S2530)),S2530&gt;A2530),"",DATEDIF(S2530,A2530,"Y")&amp;" years, "&amp;DATEDIF(S2530,A2530,"YM")&amp;" months, "&amp;DATEDIF(S2530,A2530,"MD")&amp;" days")</f>
        <v/>
      </c>
      <c r="W2530" s="196">
        <f>_xlfn.LET(_xlpm.d,_xlfn.XLOOKUP(U2530,'[1]Birth Dates'!$A:$A,'[1]Birth Dates'!$B:$B,"",0),IF(_xlpm.d=0,"",_xlpm.d))</f>
        <v/>
      </c>
      <c r="X2530" s="196">
        <f>IF(OR(W2530="",A2530="",NOT(ISNUMBER(W2530)),W2530&gt;A2530),"",DATEDIF(W2530,A2530,"Y")&amp;" years, "&amp;DATEDIF(W2530,A2530,"YM")&amp;" months, "&amp;DATEDIF(W2530,A2530,"MD")&amp;" days")</f>
        <v/>
      </c>
      <c r="AR2530" s="175">
        <f>IF($B2530="","",TEXT($A2530,"yyyymmdd")&amp;"_P"&amp;$C2530&amp;"_C"&amp;$F2530&amp;"_"&amp;TRIM(RIGHT(SUBSTITUTE(TRIM(SUBSTITUTE($M2530,CHAR(160)," "))," ",REPT(" ",60)),60))&amp;IF($Q2530="","","-"&amp;TRIM(RIGHT(SUBSTITUTE(TRIM(SUBSTITUTE($Q2530,CHAR(160)," "))," ",REPT(" ",60)),60)))&amp;IF($U2530="","","-"&amp;TRIM(RIGHT(SUBSTITUTE(TRIM(SUBSTITUTE($U2530,CHAR(160)," "))," ",REPT(" ",60)),60)))&amp;".jpg")</f>
        <v/>
      </c>
    </row>
    <row r="2531" ht="14" customHeight="1">
      <c r="O2531" s="196">
        <f>_xlfn.LET(_xlpm.d,_xlfn.XLOOKUP(M2531,'[1]Birth Dates'!$A:$A,'[1]Birth Dates'!$B:$B,"",0),IF(_xlpm.d=0,"",_xlpm.d))</f>
        <v/>
      </c>
      <c r="P2531" s="196">
        <f>IF(OR(O2531="",A2531="",NOT(ISNUMBER(O2531)),O2531&gt;A2531),"",DATEDIF(O2531,A2531,"Y")&amp;" years, "&amp;DATEDIF(O2531,A2531,"YM")&amp;" months, "&amp;DATEDIF(O2531,A2531,"MD")&amp;" days")</f>
        <v/>
      </c>
      <c r="S2531" s="196">
        <f>_xlfn.LET(_xlpm.d,_xlfn.XLOOKUP(Q2531,'[1]Birth Dates'!$A:$A,'[1]Birth Dates'!$B:$B,"",0),IF(_xlpm.d=0,"",_xlpm.d))</f>
        <v/>
      </c>
      <c r="T2531" s="196">
        <f>IF(OR(S2531="",A2531="",NOT(ISNUMBER(S2531)),S2531&gt;A2531),"",DATEDIF(S2531,A2531,"Y")&amp;" years, "&amp;DATEDIF(S2531,A2531,"YM")&amp;" months, "&amp;DATEDIF(S2531,A2531,"MD")&amp;" days")</f>
        <v/>
      </c>
      <c r="W2531" s="196">
        <f>_xlfn.LET(_xlpm.d,_xlfn.XLOOKUP(U2531,'[1]Birth Dates'!$A:$A,'[1]Birth Dates'!$B:$B,"",0),IF(_xlpm.d=0,"",_xlpm.d))</f>
        <v/>
      </c>
      <c r="X2531" s="196">
        <f>IF(OR(W2531="",A2531="",NOT(ISNUMBER(W2531)),W2531&gt;A2531),"",DATEDIF(W2531,A2531,"Y")&amp;" years, "&amp;DATEDIF(W2531,A2531,"YM")&amp;" months, "&amp;DATEDIF(W2531,A2531,"MD")&amp;" days")</f>
        <v/>
      </c>
      <c r="AR2531" s="175">
        <f>IF($B2531="","",TEXT($A2531,"yyyymmdd")&amp;"_P"&amp;$C2531&amp;"_C"&amp;$F2531&amp;"_"&amp;TRIM(RIGHT(SUBSTITUTE(TRIM(SUBSTITUTE($M2531,CHAR(160)," "))," ",REPT(" ",60)),60))&amp;IF($Q2531="","","-"&amp;TRIM(RIGHT(SUBSTITUTE(TRIM(SUBSTITUTE($Q2531,CHAR(160)," "))," ",REPT(" ",60)),60)))&amp;IF($U2531="","","-"&amp;TRIM(RIGHT(SUBSTITUTE(TRIM(SUBSTITUTE($U2531,CHAR(160)," "))," ",REPT(" ",60)),60)))&amp;".jpg")</f>
        <v/>
      </c>
    </row>
    <row r="2532" ht="14" customHeight="1">
      <c r="O2532" s="196">
        <f>_xlfn.LET(_xlpm.d,_xlfn.XLOOKUP(M2532,'[1]Birth Dates'!$A:$A,'[1]Birth Dates'!$B:$B,"",0),IF(_xlpm.d=0,"",_xlpm.d))</f>
        <v/>
      </c>
      <c r="P2532" s="196">
        <f>IF(OR(O2532="",A2532="",NOT(ISNUMBER(O2532)),O2532&gt;A2532),"",DATEDIF(O2532,A2532,"Y")&amp;" years, "&amp;DATEDIF(O2532,A2532,"YM")&amp;" months, "&amp;DATEDIF(O2532,A2532,"MD")&amp;" days")</f>
        <v/>
      </c>
      <c r="S2532" s="196">
        <f>_xlfn.LET(_xlpm.d,_xlfn.XLOOKUP(Q2532,'[1]Birth Dates'!$A:$A,'[1]Birth Dates'!$B:$B,"",0),IF(_xlpm.d=0,"",_xlpm.d))</f>
        <v/>
      </c>
      <c r="T2532" s="196">
        <f>IF(OR(S2532="",A2532="",NOT(ISNUMBER(S2532)),S2532&gt;A2532),"",DATEDIF(S2532,A2532,"Y")&amp;" years, "&amp;DATEDIF(S2532,A2532,"YM")&amp;" months, "&amp;DATEDIF(S2532,A2532,"MD")&amp;" days")</f>
        <v/>
      </c>
      <c r="W2532" s="196">
        <f>_xlfn.LET(_xlpm.d,_xlfn.XLOOKUP(U2532,'[1]Birth Dates'!$A:$A,'[1]Birth Dates'!$B:$B,"",0),IF(_xlpm.d=0,"",_xlpm.d))</f>
        <v/>
      </c>
      <c r="X2532" s="196">
        <f>IF(OR(W2532="",A2532="",NOT(ISNUMBER(W2532)),W2532&gt;A2532),"",DATEDIF(W2532,A2532,"Y")&amp;" years, "&amp;DATEDIF(W2532,A2532,"YM")&amp;" months, "&amp;DATEDIF(W2532,A2532,"MD")&amp;" days")</f>
        <v/>
      </c>
      <c r="AR2532" s="175">
        <f>IF($B2532="","",TEXT($A2532,"yyyymmdd")&amp;"_P"&amp;$C2532&amp;"_C"&amp;$F2532&amp;"_"&amp;TRIM(RIGHT(SUBSTITUTE(TRIM(SUBSTITUTE($M2532,CHAR(160)," "))," ",REPT(" ",60)),60))&amp;IF($Q2532="","","-"&amp;TRIM(RIGHT(SUBSTITUTE(TRIM(SUBSTITUTE($Q2532,CHAR(160)," "))," ",REPT(" ",60)),60)))&amp;IF($U2532="","","-"&amp;TRIM(RIGHT(SUBSTITUTE(TRIM(SUBSTITUTE($U2532,CHAR(160)," "))," ",REPT(" ",60)),60)))&amp;".jpg")</f>
        <v/>
      </c>
    </row>
    <row r="2533" ht="14" customHeight="1">
      <c r="O2533" s="196">
        <f>_xlfn.LET(_xlpm.d,_xlfn.XLOOKUP(M2533,'[1]Birth Dates'!$A:$A,'[1]Birth Dates'!$B:$B,"",0),IF(_xlpm.d=0,"",_xlpm.d))</f>
        <v/>
      </c>
      <c r="P2533" s="196">
        <f>IF(OR(O2533="",A2533="",NOT(ISNUMBER(O2533)),O2533&gt;A2533),"",DATEDIF(O2533,A2533,"Y")&amp;" years, "&amp;DATEDIF(O2533,A2533,"YM")&amp;" months, "&amp;DATEDIF(O2533,A2533,"MD")&amp;" days")</f>
        <v/>
      </c>
      <c r="S2533" s="196">
        <f>_xlfn.LET(_xlpm.d,_xlfn.XLOOKUP(Q2533,'[1]Birth Dates'!$A:$A,'[1]Birth Dates'!$B:$B,"",0),IF(_xlpm.d=0,"",_xlpm.d))</f>
        <v/>
      </c>
      <c r="T2533" s="196">
        <f>IF(OR(S2533="",A2533="",NOT(ISNUMBER(S2533)),S2533&gt;A2533),"",DATEDIF(S2533,A2533,"Y")&amp;" years, "&amp;DATEDIF(S2533,A2533,"YM")&amp;" months, "&amp;DATEDIF(S2533,A2533,"MD")&amp;" days")</f>
        <v/>
      </c>
      <c r="W2533" s="196">
        <f>_xlfn.LET(_xlpm.d,_xlfn.XLOOKUP(U2533,'[1]Birth Dates'!$A:$A,'[1]Birth Dates'!$B:$B,"",0),IF(_xlpm.d=0,"",_xlpm.d))</f>
        <v/>
      </c>
      <c r="X2533" s="196">
        <f>IF(OR(W2533="",A2533="",NOT(ISNUMBER(W2533)),W2533&gt;A2533),"",DATEDIF(W2533,A2533,"Y")&amp;" years, "&amp;DATEDIF(W2533,A2533,"YM")&amp;" months, "&amp;DATEDIF(W2533,A2533,"MD")&amp;" days")</f>
        <v/>
      </c>
      <c r="AR2533" s="175">
        <f>IF($B2533="","",TEXT($A2533,"yyyymmdd")&amp;"_P"&amp;$C2533&amp;"_C"&amp;$F2533&amp;"_"&amp;TRIM(RIGHT(SUBSTITUTE(TRIM(SUBSTITUTE($M2533,CHAR(160)," "))," ",REPT(" ",60)),60))&amp;IF($Q2533="","","-"&amp;TRIM(RIGHT(SUBSTITUTE(TRIM(SUBSTITUTE($Q2533,CHAR(160)," "))," ",REPT(" ",60)),60)))&amp;IF($U2533="","","-"&amp;TRIM(RIGHT(SUBSTITUTE(TRIM(SUBSTITUTE($U2533,CHAR(160)," "))," ",REPT(" ",60)),60)))&amp;".jpg")</f>
        <v/>
      </c>
    </row>
    <row r="2534" ht="14" customHeight="1">
      <c r="O2534" s="196">
        <f>_xlfn.LET(_xlpm.d,_xlfn.XLOOKUP(M2534,'[1]Birth Dates'!$A:$A,'[1]Birth Dates'!$B:$B,"",0),IF(_xlpm.d=0,"",_xlpm.d))</f>
        <v/>
      </c>
      <c r="P2534" s="196">
        <f>IF(OR(O2534="",A2534="",NOT(ISNUMBER(O2534)),O2534&gt;A2534),"",DATEDIF(O2534,A2534,"Y")&amp;" years, "&amp;DATEDIF(O2534,A2534,"YM")&amp;" months, "&amp;DATEDIF(O2534,A2534,"MD")&amp;" days")</f>
        <v/>
      </c>
      <c r="S2534" s="196">
        <f>_xlfn.LET(_xlpm.d,_xlfn.XLOOKUP(Q2534,'[1]Birth Dates'!$A:$A,'[1]Birth Dates'!$B:$B,"",0),IF(_xlpm.d=0,"",_xlpm.d))</f>
        <v/>
      </c>
      <c r="T2534" s="196">
        <f>IF(OR(S2534="",A2534="",NOT(ISNUMBER(S2534)),S2534&gt;A2534),"",DATEDIF(S2534,A2534,"Y")&amp;" years, "&amp;DATEDIF(S2534,A2534,"YM")&amp;" months, "&amp;DATEDIF(S2534,A2534,"MD")&amp;" days")</f>
        <v/>
      </c>
      <c r="W2534" s="196">
        <f>_xlfn.LET(_xlpm.d,_xlfn.XLOOKUP(U2534,'[1]Birth Dates'!$A:$A,'[1]Birth Dates'!$B:$B,"",0),IF(_xlpm.d=0,"",_xlpm.d))</f>
        <v/>
      </c>
      <c r="X2534" s="196">
        <f>IF(OR(W2534="",A2534="",NOT(ISNUMBER(W2534)),W2534&gt;A2534),"",DATEDIF(W2534,A2534,"Y")&amp;" years, "&amp;DATEDIF(W2534,A2534,"YM")&amp;" months, "&amp;DATEDIF(W2534,A2534,"MD")&amp;" days")</f>
        <v/>
      </c>
      <c r="AR2534" s="226">
        <f>IF($B2534="","",TEXT($A2534,"yyyymmdd")&amp;"_P"&amp;$C2534&amp;"_C"&amp;$F2534&amp;"_"&amp;TRIM(RIGHT(SUBSTITUTE(TRIM(SUBSTITUTE($M2534,CHAR(160)," "))," ",REPT(" ",60)),60))&amp;IF($Q2534="","","-"&amp;TRIM(RIGHT(SUBSTITUTE(TRIM(SUBSTITUTE($Q2534,CHAR(160)," "))," ",REPT(" ",60)),60)))&amp;IF($U2534="","","-"&amp;TRIM(RIGHT(SUBSTITUTE(TRIM(SUBSTITUTE($U2534,CHAR(160)," "))," ",REPT(" ",60)),60)))&amp;".jpg")</f>
        <v/>
      </c>
    </row>
    <row r="2535" ht="14" customHeight="1">
      <c r="O2535" s="196">
        <f>_xlfn.LET(_xlpm.d,_xlfn.XLOOKUP(M2535,'[1]Birth Dates'!$A:$A,'[1]Birth Dates'!$B:$B,"",0),IF(_xlpm.d=0,"",_xlpm.d))</f>
        <v/>
      </c>
      <c r="P2535" s="196">
        <f>IF(OR(O2535="",A2535="",NOT(ISNUMBER(O2535)),O2535&gt;A2535),"",DATEDIF(O2535,A2535,"Y")&amp;" years, "&amp;DATEDIF(O2535,A2535,"YM")&amp;" months, "&amp;DATEDIF(O2535,A2535,"MD")&amp;" days")</f>
        <v/>
      </c>
      <c r="S2535" s="196">
        <f>_xlfn.LET(_xlpm.d,_xlfn.XLOOKUP(Q2535,'[1]Birth Dates'!$A:$A,'[1]Birth Dates'!$B:$B,"",0),IF(_xlpm.d=0,"",_xlpm.d))</f>
        <v/>
      </c>
      <c r="T2535" s="196">
        <f>IF(OR(S2535="",A2535="",NOT(ISNUMBER(S2535)),S2535&gt;A2535),"",DATEDIF(S2535,A2535,"Y")&amp;" years, "&amp;DATEDIF(S2535,A2535,"YM")&amp;" months, "&amp;DATEDIF(S2535,A2535,"MD")&amp;" days")</f>
        <v/>
      </c>
      <c r="W2535" s="196">
        <f>_xlfn.LET(_xlpm.d,_xlfn.XLOOKUP(U2535,'[1]Birth Dates'!$A:$A,'[1]Birth Dates'!$B:$B,"",0),IF(_xlpm.d=0,"",_xlpm.d))</f>
        <v/>
      </c>
      <c r="X2535" s="196">
        <f>IF(OR(W2535="",A2535="",NOT(ISNUMBER(W2535)),W2535&gt;A2535),"",DATEDIF(W2535,A2535,"Y")&amp;" years, "&amp;DATEDIF(W2535,A2535,"YM")&amp;" months, "&amp;DATEDIF(W2535,A2535,"MD")&amp;" days")</f>
        <v/>
      </c>
      <c r="AR2535" s="175">
        <f>IF($B2535="","",TEXT($A2535,"yyyymmdd")&amp;"_P"&amp;$C2535&amp;"_C"&amp;$F2535&amp;"_"&amp;TRIM(RIGHT(SUBSTITUTE(TRIM(SUBSTITUTE($M2535,CHAR(160)," "))," ",REPT(" ",60)),60))&amp;IF($Q2535="","","-"&amp;TRIM(RIGHT(SUBSTITUTE(TRIM(SUBSTITUTE($Q2535,CHAR(160)," "))," ",REPT(" ",60)),60)))&amp;IF($U2535="","","-"&amp;TRIM(RIGHT(SUBSTITUTE(TRIM(SUBSTITUTE($U2535,CHAR(160)," "))," ",REPT(" ",60)),60)))&amp;".jpg")</f>
        <v/>
      </c>
    </row>
    <row r="2536" ht="14" customHeight="1">
      <c r="O2536" s="196">
        <f>_xlfn.LET(_xlpm.d,_xlfn.XLOOKUP(M2536,'[1]Birth Dates'!$A:$A,'[1]Birth Dates'!$B:$B,"",0),IF(_xlpm.d=0,"",_xlpm.d))</f>
        <v/>
      </c>
      <c r="P2536" s="196">
        <f>IF(OR(O2536="",A2536="",NOT(ISNUMBER(O2536)),O2536&gt;A2536),"",DATEDIF(O2536,A2536,"Y")&amp;" years, "&amp;DATEDIF(O2536,A2536,"YM")&amp;" months, "&amp;DATEDIF(O2536,A2536,"MD")&amp;" days")</f>
        <v/>
      </c>
      <c r="S2536" s="196">
        <f>_xlfn.LET(_xlpm.d,_xlfn.XLOOKUP(Q2536,'[1]Birth Dates'!$A:$A,'[1]Birth Dates'!$B:$B,"",0),IF(_xlpm.d=0,"",_xlpm.d))</f>
        <v/>
      </c>
      <c r="T2536" s="196">
        <f>IF(OR(S2536="",A2536="",NOT(ISNUMBER(S2536)),S2536&gt;A2536),"",DATEDIF(S2536,A2536,"Y")&amp;" years, "&amp;DATEDIF(S2536,A2536,"YM")&amp;" months, "&amp;DATEDIF(S2536,A2536,"MD")&amp;" days")</f>
        <v/>
      </c>
      <c r="W2536" s="196">
        <f>_xlfn.LET(_xlpm.d,_xlfn.XLOOKUP(U2536,'[1]Birth Dates'!$A:$A,'[1]Birth Dates'!$B:$B,"",0),IF(_xlpm.d=0,"",_xlpm.d))</f>
        <v/>
      </c>
      <c r="X2536" s="196">
        <f>IF(OR(W2536="",A2536="",NOT(ISNUMBER(W2536)),W2536&gt;A2536),"",DATEDIF(W2536,A2536,"Y")&amp;" years, "&amp;DATEDIF(W2536,A2536,"YM")&amp;" months, "&amp;DATEDIF(W2536,A2536,"MD")&amp;" days")</f>
        <v/>
      </c>
      <c r="AR2536" s="175">
        <f>IF($B2536="","",TEXT($A2536,"yyyymmdd")&amp;"_P"&amp;$C2536&amp;"_C"&amp;$F2536&amp;"_"&amp;TRIM(RIGHT(SUBSTITUTE(TRIM(SUBSTITUTE($M2536,CHAR(160)," "))," ",REPT(" ",60)),60))&amp;IF($Q2536="","","-"&amp;TRIM(RIGHT(SUBSTITUTE(TRIM(SUBSTITUTE($Q2536,CHAR(160)," "))," ",REPT(" ",60)),60)))&amp;IF($U2536="","","-"&amp;TRIM(RIGHT(SUBSTITUTE(TRIM(SUBSTITUTE($U2536,CHAR(160)," "))," ",REPT(" ",60)),60)))&amp;".jpg")</f>
        <v/>
      </c>
    </row>
    <row r="2537" ht="14" customHeight="1">
      <c r="O2537" s="196">
        <f>_xlfn.LET(_xlpm.d,_xlfn.XLOOKUP(M2537,'[1]Birth Dates'!$A:$A,'[1]Birth Dates'!$B:$B,"",0),IF(_xlpm.d=0,"",_xlpm.d))</f>
        <v/>
      </c>
      <c r="P2537" s="196">
        <f>IF(OR(O2537="",A2537="",NOT(ISNUMBER(O2537)),O2537&gt;A2537),"",DATEDIF(O2537,A2537,"Y")&amp;" years, "&amp;DATEDIF(O2537,A2537,"YM")&amp;" months, "&amp;DATEDIF(O2537,A2537,"MD")&amp;" days")</f>
        <v/>
      </c>
      <c r="S2537" s="196">
        <f>_xlfn.LET(_xlpm.d,_xlfn.XLOOKUP(Q2537,'[1]Birth Dates'!$A:$A,'[1]Birth Dates'!$B:$B,"",0),IF(_xlpm.d=0,"",_xlpm.d))</f>
        <v/>
      </c>
      <c r="T2537" s="196">
        <f>IF(OR(S2537="",A2537="",NOT(ISNUMBER(S2537)),S2537&gt;A2537),"",DATEDIF(S2537,A2537,"Y")&amp;" years, "&amp;DATEDIF(S2537,A2537,"YM")&amp;" months, "&amp;DATEDIF(S2537,A2537,"MD")&amp;" days")</f>
        <v/>
      </c>
      <c r="W2537" s="196">
        <f>_xlfn.LET(_xlpm.d,_xlfn.XLOOKUP(U2537,'[1]Birth Dates'!$A:$A,'[1]Birth Dates'!$B:$B,"",0),IF(_xlpm.d=0,"",_xlpm.d))</f>
        <v/>
      </c>
      <c r="X2537" s="196">
        <f>IF(OR(W2537="",A2537="",NOT(ISNUMBER(W2537)),W2537&gt;A2537),"",DATEDIF(W2537,A2537,"Y")&amp;" years, "&amp;DATEDIF(W2537,A2537,"YM")&amp;" months, "&amp;DATEDIF(W2537,A2537,"MD")&amp;" days")</f>
        <v/>
      </c>
      <c r="AR2537" s="175">
        <f>IF($B2537="","",TEXT($A2537,"yyyymmdd")&amp;"_P"&amp;$C2537&amp;"_C"&amp;$F2537&amp;"_"&amp;TRIM(RIGHT(SUBSTITUTE(TRIM(SUBSTITUTE($M2537,CHAR(160)," "))," ",REPT(" ",60)),60))&amp;IF($Q2537="","","-"&amp;TRIM(RIGHT(SUBSTITUTE(TRIM(SUBSTITUTE($Q2537,CHAR(160)," "))," ",REPT(" ",60)),60)))&amp;IF($U2537="","","-"&amp;TRIM(RIGHT(SUBSTITUTE(TRIM(SUBSTITUTE($U2537,CHAR(160)," "))," ",REPT(" ",60)),60)))&amp;".jpg")</f>
        <v/>
      </c>
    </row>
    <row r="2538" ht="14" customHeight="1">
      <c r="O2538" s="196">
        <f>_xlfn.LET(_xlpm.d,_xlfn.XLOOKUP(M2538,'[1]Birth Dates'!$A:$A,'[1]Birth Dates'!$B:$B,"",0),IF(_xlpm.d=0,"",_xlpm.d))</f>
        <v/>
      </c>
      <c r="P2538" s="196">
        <f>IF(OR(O2538="",A2538="",NOT(ISNUMBER(O2538)),O2538&gt;A2538),"",DATEDIF(O2538,A2538,"Y")&amp;" years, "&amp;DATEDIF(O2538,A2538,"YM")&amp;" months, "&amp;DATEDIF(O2538,A2538,"MD")&amp;" days")</f>
        <v/>
      </c>
      <c r="S2538" s="196">
        <f>_xlfn.LET(_xlpm.d,_xlfn.XLOOKUP(Q2538,'[1]Birth Dates'!$A:$A,'[1]Birth Dates'!$B:$B,"",0),IF(_xlpm.d=0,"",_xlpm.d))</f>
        <v/>
      </c>
      <c r="T2538" s="196">
        <f>IF(OR(S2538="",A2538="",NOT(ISNUMBER(S2538)),S2538&gt;A2538),"",DATEDIF(S2538,A2538,"Y")&amp;" years, "&amp;DATEDIF(S2538,A2538,"YM")&amp;" months, "&amp;DATEDIF(S2538,A2538,"MD")&amp;" days")</f>
        <v/>
      </c>
      <c r="W2538" s="196">
        <f>_xlfn.LET(_xlpm.d,_xlfn.XLOOKUP(U2538,'[1]Birth Dates'!$A:$A,'[1]Birth Dates'!$B:$B,"",0),IF(_xlpm.d=0,"",_xlpm.d))</f>
        <v/>
      </c>
      <c r="X2538" s="196">
        <f>IF(OR(W2538="",A2538="",NOT(ISNUMBER(W2538)),W2538&gt;A2538),"",DATEDIF(W2538,A2538,"Y")&amp;" years, "&amp;DATEDIF(W2538,A2538,"YM")&amp;" months, "&amp;DATEDIF(W2538,A2538,"MD")&amp;" days")</f>
        <v/>
      </c>
      <c r="AR2538" s="175">
        <f>IF($B2538="","",TEXT($A2538,"yyyymmdd")&amp;"_P"&amp;$C2538&amp;"_C"&amp;$F2538&amp;"_"&amp;TRIM(RIGHT(SUBSTITUTE(TRIM(SUBSTITUTE($M2538,CHAR(160)," "))," ",REPT(" ",60)),60))&amp;IF($Q2538="","","-"&amp;TRIM(RIGHT(SUBSTITUTE(TRIM(SUBSTITUTE($Q2538,CHAR(160)," "))," ",REPT(" ",60)),60)))&amp;IF($U2538="","","-"&amp;TRIM(RIGHT(SUBSTITUTE(TRIM(SUBSTITUTE($U2538,CHAR(160)," "))," ",REPT(" ",60)),60)))&amp;".jpg")</f>
        <v/>
      </c>
    </row>
    <row r="2539" ht="14" customHeight="1">
      <c r="O2539" s="196">
        <f>_xlfn.LET(_xlpm.d,_xlfn.XLOOKUP(M2539,'[1]Birth Dates'!$A:$A,'[1]Birth Dates'!$B:$B,"",0),IF(_xlpm.d=0,"",_xlpm.d))</f>
        <v/>
      </c>
      <c r="P2539" s="196">
        <f>IF(OR(O2539="",A2539="",NOT(ISNUMBER(O2539)),O2539&gt;A2539),"",DATEDIF(O2539,A2539,"Y")&amp;" years, "&amp;DATEDIF(O2539,A2539,"YM")&amp;" months, "&amp;DATEDIF(O2539,A2539,"MD")&amp;" days")</f>
        <v/>
      </c>
      <c r="S2539" s="196">
        <f>_xlfn.LET(_xlpm.d,_xlfn.XLOOKUP(Q2539,'[1]Birth Dates'!$A:$A,'[1]Birth Dates'!$B:$B,"",0),IF(_xlpm.d=0,"",_xlpm.d))</f>
        <v/>
      </c>
      <c r="T2539" s="196">
        <f>IF(OR(S2539="",A2539="",NOT(ISNUMBER(S2539)),S2539&gt;A2539),"",DATEDIF(S2539,A2539,"Y")&amp;" years, "&amp;DATEDIF(S2539,A2539,"YM")&amp;" months, "&amp;DATEDIF(S2539,A2539,"MD")&amp;" days")</f>
        <v/>
      </c>
      <c r="W2539" s="196">
        <f>_xlfn.LET(_xlpm.d,_xlfn.XLOOKUP(U2539,'[1]Birth Dates'!$A:$A,'[1]Birth Dates'!$B:$B,"",0),IF(_xlpm.d=0,"",_xlpm.d))</f>
        <v/>
      </c>
      <c r="X2539" s="196">
        <f>IF(OR(W2539="",A2539="",NOT(ISNUMBER(W2539)),W2539&gt;A2539),"",DATEDIF(W2539,A2539,"Y")&amp;" years, "&amp;DATEDIF(W2539,A2539,"YM")&amp;" months, "&amp;DATEDIF(W2539,A2539,"MD")&amp;" days")</f>
        <v/>
      </c>
      <c r="AR2539" s="175">
        <f>IF($B2539="","",TEXT($A2539,"yyyymmdd")&amp;"_P"&amp;$C2539&amp;"_C"&amp;$F2539&amp;"_"&amp;TRIM(RIGHT(SUBSTITUTE(TRIM(SUBSTITUTE($M2539,CHAR(160)," "))," ",REPT(" ",60)),60))&amp;IF($Q2539="","","-"&amp;TRIM(RIGHT(SUBSTITUTE(TRIM(SUBSTITUTE($Q2539,CHAR(160)," "))," ",REPT(" ",60)),60)))&amp;IF($U2539="","","-"&amp;TRIM(RIGHT(SUBSTITUTE(TRIM(SUBSTITUTE($U2539,CHAR(160)," "))," ",REPT(" ",60)),60)))&amp;".jpg")</f>
        <v/>
      </c>
    </row>
    <row r="2540" ht="14" customHeight="1">
      <c r="O2540" s="196">
        <f>_xlfn.LET(_xlpm.d,_xlfn.XLOOKUP(M2540,'[1]Birth Dates'!$A:$A,'[1]Birth Dates'!$B:$B,"",0),IF(_xlpm.d=0,"",_xlpm.d))</f>
        <v/>
      </c>
      <c r="P2540" s="196">
        <f>IF(OR(O2540="",A2540="",NOT(ISNUMBER(O2540)),O2540&gt;A2540),"",DATEDIF(O2540,A2540,"Y")&amp;" years, "&amp;DATEDIF(O2540,A2540,"YM")&amp;" months, "&amp;DATEDIF(O2540,A2540,"MD")&amp;" days")</f>
        <v/>
      </c>
      <c r="S2540" s="196">
        <f>_xlfn.LET(_xlpm.d,_xlfn.XLOOKUP(Q2540,'[1]Birth Dates'!$A:$A,'[1]Birth Dates'!$B:$B,"",0),IF(_xlpm.d=0,"",_xlpm.d))</f>
        <v/>
      </c>
      <c r="T2540" s="196">
        <f>IF(OR(S2540="",A2540="",NOT(ISNUMBER(S2540)),S2540&gt;A2540),"",DATEDIF(S2540,A2540,"Y")&amp;" years, "&amp;DATEDIF(S2540,A2540,"YM")&amp;" months, "&amp;DATEDIF(S2540,A2540,"MD")&amp;" days")</f>
        <v/>
      </c>
      <c r="W2540" s="196">
        <f>_xlfn.LET(_xlpm.d,_xlfn.XLOOKUP(U2540,'[1]Birth Dates'!$A:$A,'[1]Birth Dates'!$B:$B,"",0),IF(_xlpm.d=0,"",_xlpm.d))</f>
        <v/>
      </c>
      <c r="X2540" s="196">
        <f>IF(OR(W2540="",A2540="",NOT(ISNUMBER(W2540)),W2540&gt;A2540),"",DATEDIF(W2540,A2540,"Y")&amp;" years, "&amp;DATEDIF(W2540,A2540,"YM")&amp;" months, "&amp;DATEDIF(W2540,A2540,"MD")&amp;" days")</f>
        <v/>
      </c>
      <c r="AR2540" s="175">
        <f>IF($B2540="","",TEXT($A2540,"yyyymmdd")&amp;"_P"&amp;$C2540&amp;"_C"&amp;$F2540&amp;"_"&amp;TRIM(RIGHT(SUBSTITUTE(TRIM(SUBSTITUTE($M2540,CHAR(160)," "))," ",REPT(" ",60)),60))&amp;IF($Q2540="","","-"&amp;TRIM(RIGHT(SUBSTITUTE(TRIM(SUBSTITUTE($Q2540,CHAR(160)," "))," ",REPT(" ",60)),60)))&amp;IF($U2540="","","-"&amp;TRIM(RIGHT(SUBSTITUTE(TRIM(SUBSTITUTE($U2540,CHAR(160)," "))," ",REPT(" ",60)),60)))&amp;".jpg")</f>
        <v/>
      </c>
    </row>
    <row r="2541" ht="14" customHeight="1">
      <c r="O2541" s="196">
        <f>_xlfn.LET(_xlpm.d,_xlfn.XLOOKUP(M2541,'[1]Birth Dates'!$A:$A,'[1]Birth Dates'!$B:$B,"",0),IF(_xlpm.d=0,"",_xlpm.d))</f>
        <v/>
      </c>
      <c r="P2541" s="196">
        <f>IF(OR(O2541="",A2541="",NOT(ISNUMBER(O2541)),O2541&gt;A2541),"",DATEDIF(O2541,A2541,"Y")&amp;" years, "&amp;DATEDIF(O2541,A2541,"YM")&amp;" months, "&amp;DATEDIF(O2541,A2541,"MD")&amp;" days")</f>
        <v/>
      </c>
      <c r="S2541" s="196">
        <f>_xlfn.LET(_xlpm.d,_xlfn.XLOOKUP(Q2541,'[1]Birth Dates'!$A:$A,'[1]Birth Dates'!$B:$B,"",0),IF(_xlpm.d=0,"",_xlpm.d))</f>
        <v/>
      </c>
      <c r="T2541" s="196">
        <f>IF(OR(S2541="",A2541="",NOT(ISNUMBER(S2541)),S2541&gt;A2541),"",DATEDIF(S2541,A2541,"Y")&amp;" years, "&amp;DATEDIF(S2541,A2541,"YM")&amp;" months, "&amp;DATEDIF(S2541,A2541,"MD")&amp;" days")</f>
        <v/>
      </c>
      <c r="W2541" s="196">
        <f>_xlfn.LET(_xlpm.d,_xlfn.XLOOKUP(U2541,'[1]Birth Dates'!$A:$A,'[1]Birth Dates'!$B:$B,"",0),IF(_xlpm.d=0,"",_xlpm.d))</f>
        <v/>
      </c>
      <c r="X2541" s="196">
        <f>IF(OR(W2541="",A2541="",NOT(ISNUMBER(W2541)),W2541&gt;A2541),"",DATEDIF(W2541,A2541,"Y")&amp;" years, "&amp;DATEDIF(W2541,A2541,"YM")&amp;" months, "&amp;DATEDIF(W2541,A2541,"MD")&amp;" days")</f>
        <v/>
      </c>
      <c r="AR2541" s="175">
        <f>IF($B2541="","",TEXT($A2541,"yyyymmdd")&amp;"_P"&amp;$C2541&amp;"_C"&amp;$F2541&amp;"_"&amp;TRIM(RIGHT(SUBSTITUTE(TRIM(SUBSTITUTE($M2541,CHAR(160)," "))," ",REPT(" ",60)),60))&amp;IF($Q2541="","","-"&amp;TRIM(RIGHT(SUBSTITUTE(TRIM(SUBSTITUTE($Q2541,CHAR(160)," "))," ",REPT(" ",60)),60)))&amp;IF($U2541="","","-"&amp;TRIM(RIGHT(SUBSTITUTE(TRIM(SUBSTITUTE($U2541,CHAR(160)," "))," ",REPT(" ",60)),60)))&amp;".jpg")</f>
        <v/>
      </c>
    </row>
    <row r="2542" ht="14" customHeight="1">
      <c r="O2542" s="196">
        <f>_xlfn.LET(_xlpm.d,_xlfn.XLOOKUP(M2542,'[1]Birth Dates'!$A:$A,'[1]Birth Dates'!$B:$B,"",0),IF(_xlpm.d=0,"",_xlpm.d))</f>
        <v/>
      </c>
      <c r="P2542" s="196">
        <f>IF(OR(O2542="",A2542="",NOT(ISNUMBER(O2542)),O2542&gt;A2542),"",DATEDIF(O2542,A2542,"Y")&amp;" years, "&amp;DATEDIF(O2542,A2542,"YM")&amp;" months, "&amp;DATEDIF(O2542,A2542,"MD")&amp;" days")</f>
        <v/>
      </c>
      <c r="S2542" s="196">
        <f>_xlfn.LET(_xlpm.d,_xlfn.XLOOKUP(Q2542,'[1]Birth Dates'!$A:$A,'[1]Birth Dates'!$B:$B,"",0),IF(_xlpm.d=0,"",_xlpm.d))</f>
        <v/>
      </c>
      <c r="T2542" s="196">
        <f>IF(OR(S2542="",A2542="",NOT(ISNUMBER(S2542)),S2542&gt;A2542),"",DATEDIF(S2542,A2542,"Y")&amp;" years, "&amp;DATEDIF(S2542,A2542,"YM")&amp;" months, "&amp;DATEDIF(S2542,A2542,"MD")&amp;" days")</f>
        <v/>
      </c>
      <c r="W2542" s="196">
        <f>_xlfn.LET(_xlpm.d,_xlfn.XLOOKUP(U2542,'[1]Birth Dates'!$A:$A,'[1]Birth Dates'!$B:$B,"",0),IF(_xlpm.d=0,"",_xlpm.d))</f>
        <v/>
      </c>
      <c r="X2542" s="196">
        <f>IF(OR(W2542="",A2542="",NOT(ISNUMBER(W2542)),W2542&gt;A2542),"",DATEDIF(W2542,A2542,"Y")&amp;" years, "&amp;DATEDIF(W2542,A2542,"YM")&amp;" months, "&amp;DATEDIF(W2542,A2542,"MD")&amp;" days")</f>
        <v/>
      </c>
      <c r="AR2542" s="175">
        <f>IF($B2542="","",TEXT($A2542,"yyyymmdd")&amp;"_P"&amp;$C2542&amp;"_C"&amp;$F2542&amp;"_"&amp;TRIM(RIGHT(SUBSTITUTE(TRIM(SUBSTITUTE($M2542,CHAR(160)," "))," ",REPT(" ",60)),60))&amp;IF($Q2542="","","-"&amp;TRIM(RIGHT(SUBSTITUTE(TRIM(SUBSTITUTE($Q2542,CHAR(160)," "))," ",REPT(" ",60)),60)))&amp;IF($U2542="","","-"&amp;TRIM(RIGHT(SUBSTITUTE(TRIM(SUBSTITUTE($U2542,CHAR(160)," "))," ",REPT(" ",60)),60)))&amp;".jpg")</f>
        <v/>
      </c>
    </row>
    <row r="2543" ht="14" customHeight="1">
      <c r="O2543" s="196">
        <f>_xlfn.LET(_xlpm.d,_xlfn.XLOOKUP(M2543,'[1]Birth Dates'!$A:$A,'[1]Birth Dates'!$B:$B,"",0),IF(_xlpm.d=0,"",_xlpm.d))</f>
        <v/>
      </c>
      <c r="P2543" s="196">
        <f>IF(OR(O2543="",A2543="",NOT(ISNUMBER(O2543)),O2543&gt;A2543),"",DATEDIF(O2543,A2543,"Y")&amp;" years, "&amp;DATEDIF(O2543,A2543,"YM")&amp;" months, "&amp;DATEDIF(O2543,A2543,"MD")&amp;" days")</f>
        <v/>
      </c>
      <c r="S2543" s="196">
        <f>_xlfn.LET(_xlpm.d,_xlfn.XLOOKUP(Q2543,'[1]Birth Dates'!$A:$A,'[1]Birth Dates'!$B:$B,"",0),IF(_xlpm.d=0,"",_xlpm.d))</f>
        <v/>
      </c>
      <c r="T2543" s="196">
        <f>IF(OR(S2543="",A2543="",NOT(ISNUMBER(S2543)),S2543&gt;A2543),"",DATEDIF(S2543,A2543,"Y")&amp;" years, "&amp;DATEDIF(S2543,A2543,"YM")&amp;" months, "&amp;DATEDIF(S2543,A2543,"MD")&amp;" days")</f>
        <v/>
      </c>
      <c r="W2543" s="196">
        <f>_xlfn.LET(_xlpm.d,_xlfn.XLOOKUP(U2543,'[1]Birth Dates'!$A:$A,'[1]Birth Dates'!$B:$B,"",0),IF(_xlpm.d=0,"",_xlpm.d))</f>
        <v/>
      </c>
      <c r="X2543" s="196">
        <f>IF(OR(W2543="",A2543="",NOT(ISNUMBER(W2543)),W2543&gt;A2543),"",DATEDIF(W2543,A2543,"Y")&amp;" years, "&amp;DATEDIF(W2543,A2543,"YM")&amp;" months, "&amp;DATEDIF(W2543,A2543,"MD")&amp;" days")</f>
        <v/>
      </c>
      <c r="AR2543" s="175">
        <f>IF($B2543="","",TEXT($A2543,"yyyymmdd")&amp;"_P"&amp;$C2543&amp;"_C"&amp;$F2543&amp;"_"&amp;TRIM(RIGHT(SUBSTITUTE(TRIM(SUBSTITUTE($M2543,CHAR(160)," "))," ",REPT(" ",60)),60))&amp;IF($Q2543="","","-"&amp;TRIM(RIGHT(SUBSTITUTE(TRIM(SUBSTITUTE($Q2543,CHAR(160)," "))," ",REPT(" ",60)),60)))&amp;IF($U2543="","","-"&amp;TRIM(RIGHT(SUBSTITUTE(TRIM(SUBSTITUTE($U2543,CHAR(160)," "))," ",REPT(" ",60)),60)))&amp;".jpg")</f>
        <v/>
      </c>
    </row>
    <row r="2544" ht="14" customHeight="1">
      <c r="O2544" s="196">
        <f>_xlfn.LET(_xlpm.d,_xlfn.XLOOKUP(M2544,'[1]Birth Dates'!$A:$A,'[1]Birth Dates'!$B:$B,"",0),IF(_xlpm.d=0,"",_xlpm.d))</f>
        <v/>
      </c>
      <c r="P2544" s="196">
        <f>IF(OR(O2544="",A2544="",NOT(ISNUMBER(O2544)),O2544&gt;A2544),"",DATEDIF(O2544,A2544,"Y")&amp;" years, "&amp;DATEDIF(O2544,A2544,"YM")&amp;" months, "&amp;DATEDIF(O2544,A2544,"MD")&amp;" days")</f>
        <v/>
      </c>
      <c r="S2544" s="196">
        <f>_xlfn.LET(_xlpm.d,_xlfn.XLOOKUP(Q2544,'[1]Birth Dates'!$A:$A,'[1]Birth Dates'!$B:$B,"",0),IF(_xlpm.d=0,"",_xlpm.d))</f>
        <v/>
      </c>
      <c r="T2544" s="196">
        <f>IF(OR(S2544="",A2544="",NOT(ISNUMBER(S2544)),S2544&gt;A2544),"",DATEDIF(S2544,A2544,"Y")&amp;" years, "&amp;DATEDIF(S2544,A2544,"YM")&amp;" months, "&amp;DATEDIF(S2544,A2544,"MD")&amp;" days")</f>
        <v/>
      </c>
      <c r="W2544" s="196">
        <f>_xlfn.LET(_xlpm.d,_xlfn.XLOOKUP(U2544,'[1]Birth Dates'!$A:$A,'[1]Birth Dates'!$B:$B,"",0),IF(_xlpm.d=0,"",_xlpm.d))</f>
        <v/>
      </c>
      <c r="X2544" s="196">
        <f>IF(OR(W2544="",A2544="",NOT(ISNUMBER(W2544)),W2544&gt;A2544),"",DATEDIF(W2544,A2544,"Y")&amp;" years, "&amp;DATEDIF(W2544,A2544,"YM")&amp;" months, "&amp;DATEDIF(W2544,A2544,"MD")&amp;" days")</f>
        <v/>
      </c>
      <c r="AR2544" s="175">
        <f>IF($B2544="","",TEXT($A2544,"yyyymmdd")&amp;"_P"&amp;$C2544&amp;"_C"&amp;$F2544&amp;"_"&amp;TRIM(RIGHT(SUBSTITUTE(TRIM(SUBSTITUTE($M2544,CHAR(160)," "))," ",REPT(" ",60)),60))&amp;IF($Q2544="","","-"&amp;TRIM(RIGHT(SUBSTITUTE(TRIM(SUBSTITUTE($Q2544,CHAR(160)," "))," ",REPT(" ",60)),60)))&amp;IF($U2544="","","-"&amp;TRIM(RIGHT(SUBSTITUTE(TRIM(SUBSTITUTE($U2544,CHAR(160)," "))," ",REPT(" ",60)),60)))&amp;".jpg")</f>
        <v/>
      </c>
    </row>
    <row r="2545" ht="14" customHeight="1">
      <c r="O2545" s="196">
        <f>_xlfn.LET(_xlpm.d,_xlfn.XLOOKUP(M2545,'[1]Birth Dates'!$A:$A,'[1]Birth Dates'!$B:$B,"",0),IF(_xlpm.d=0,"",_xlpm.d))</f>
        <v/>
      </c>
      <c r="P2545" s="196">
        <f>IF(OR(O2545="",A2545="",NOT(ISNUMBER(O2545)),O2545&gt;A2545),"",DATEDIF(O2545,A2545,"Y")&amp;" years, "&amp;DATEDIF(O2545,A2545,"YM")&amp;" months, "&amp;DATEDIF(O2545,A2545,"MD")&amp;" days")</f>
        <v/>
      </c>
      <c r="S2545" s="196">
        <f>_xlfn.LET(_xlpm.d,_xlfn.XLOOKUP(Q2545,'[1]Birth Dates'!$A:$A,'[1]Birth Dates'!$B:$B,"",0),IF(_xlpm.d=0,"",_xlpm.d))</f>
        <v/>
      </c>
      <c r="T2545" s="196">
        <f>IF(OR(S2545="",A2545="",NOT(ISNUMBER(S2545)),S2545&gt;A2545),"",DATEDIF(S2545,A2545,"Y")&amp;" years, "&amp;DATEDIF(S2545,A2545,"YM")&amp;" months, "&amp;DATEDIF(S2545,A2545,"MD")&amp;" days")</f>
        <v/>
      </c>
      <c r="W2545" s="196">
        <f>_xlfn.LET(_xlpm.d,_xlfn.XLOOKUP(U2545,'[1]Birth Dates'!$A:$A,'[1]Birth Dates'!$B:$B,"",0),IF(_xlpm.d=0,"",_xlpm.d))</f>
        <v/>
      </c>
      <c r="X2545" s="196">
        <f>IF(OR(W2545="",A2545="",NOT(ISNUMBER(W2545)),W2545&gt;A2545),"",DATEDIF(W2545,A2545,"Y")&amp;" years, "&amp;DATEDIF(W2545,A2545,"YM")&amp;" months, "&amp;DATEDIF(W2545,A2545,"MD")&amp;" days")</f>
        <v/>
      </c>
      <c r="AR2545" s="175">
        <f>IF($B2545="","",TEXT($A2545,"yyyymmdd")&amp;"_P"&amp;$C2545&amp;"_C"&amp;$F2545&amp;"_"&amp;TRIM(RIGHT(SUBSTITUTE(TRIM(SUBSTITUTE($M2545,CHAR(160)," "))," ",REPT(" ",60)),60))&amp;IF($Q2545="","","-"&amp;TRIM(RIGHT(SUBSTITUTE(TRIM(SUBSTITUTE($Q2545,CHAR(160)," "))," ",REPT(" ",60)),60)))&amp;IF($U2545="","","-"&amp;TRIM(RIGHT(SUBSTITUTE(TRIM(SUBSTITUTE($U2545,CHAR(160)," "))," ",REPT(" ",60)),60)))&amp;".jpg")</f>
        <v/>
      </c>
    </row>
    <row r="2546" ht="14" customHeight="1">
      <c r="O2546" s="196">
        <f>_xlfn.LET(_xlpm.d,_xlfn.XLOOKUP(M2546,'[1]Birth Dates'!$A:$A,'[1]Birth Dates'!$B:$B,"",0),IF(_xlpm.d=0,"",_xlpm.d))</f>
        <v/>
      </c>
      <c r="P2546" s="196">
        <f>IF(OR(O2546="",A2546="",NOT(ISNUMBER(O2546)),O2546&gt;A2546),"",DATEDIF(O2546,A2546,"Y")&amp;" years, "&amp;DATEDIF(O2546,A2546,"YM")&amp;" months, "&amp;DATEDIF(O2546,A2546,"MD")&amp;" days")</f>
        <v/>
      </c>
      <c r="S2546" s="196">
        <f>_xlfn.LET(_xlpm.d,_xlfn.XLOOKUP(Q2546,'[1]Birth Dates'!$A:$A,'[1]Birth Dates'!$B:$B,"",0),IF(_xlpm.d=0,"",_xlpm.d))</f>
        <v/>
      </c>
      <c r="T2546" s="196">
        <f>IF(OR(S2546="",A2546="",NOT(ISNUMBER(S2546)),S2546&gt;A2546),"",DATEDIF(S2546,A2546,"Y")&amp;" years, "&amp;DATEDIF(S2546,A2546,"YM")&amp;" months, "&amp;DATEDIF(S2546,A2546,"MD")&amp;" days")</f>
        <v/>
      </c>
      <c r="W2546" s="196">
        <f>_xlfn.LET(_xlpm.d,_xlfn.XLOOKUP(U2546,'[1]Birth Dates'!$A:$A,'[1]Birth Dates'!$B:$B,"",0),IF(_xlpm.d=0,"",_xlpm.d))</f>
        <v/>
      </c>
      <c r="X2546" s="196">
        <f>IF(OR(W2546="",A2546="",NOT(ISNUMBER(W2546)),W2546&gt;A2546),"",DATEDIF(W2546,A2546,"Y")&amp;" years, "&amp;DATEDIF(W2546,A2546,"YM")&amp;" months, "&amp;DATEDIF(W2546,A2546,"MD")&amp;" days")</f>
        <v/>
      </c>
      <c r="AR2546" s="175">
        <f>IF($B2546="","",TEXT($A2546,"yyyymmdd")&amp;"_P"&amp;$C2546&amp;"_C"&amp;$F2546&amp;"_"&amp;TRIM(RIGHT(SUBSTITUTE(TRIM(SUBSTITUTE($M2546,CHAR(160)," "))," ",REPT(" ",60)),60))&amp;IF($Q2546="","","-"&amp;TRIM(RIGHT(SUBSTITUTE(TRIM(SUBSTITUTE($Q2546,CHAR(160)," "))," ",REPT(" ",60)),60)))&amp;IF($U2546="","","-"&amp;TRIM(RIGHT(SUBSTITUTE(TRIM(SUBSTITUTE($U2546,CHAR(160)," "))," ",REPT(" ",60)),60)))&amp;".jpg")</f>
        <v/>
      </c>
    </row>
    <row r="2547" ht="14" customHeight="1">
      <c r="O2547" s="196">
        <f>_xlfn.LET(_xlpm.d,_xlfn.XLOOKUP(M2547,'[1]Birth Dates'!$A:$A,'[1]Birth Dates'!$B:$B,"",0),IF(_xlpm.d=0,"",_xlpm.d))</f>
        <v/>
      </c>
      <c r="P2547" s="196">
        <f>IF(OR(O2547="",A2547="",NOT(ISNUMBER(O2547)),O2547&gt;A2547),"",DATEDIF(O2547,A2547,"Y")&amp;" years, "&amp;DATEDIF(O2547,A2547,"YM")&amp;" months, "&amp;DATEDIF(O2547,A2547,"MD")&amp;" days")</f>
        <v/>
      </c>
      <c r="S2547" s="196">
        <f>_xlfn.LET(_xlpm.d,_xlfn.XLOOKUP(Q2547,'[1]Birth Dates'!$A:$A,'[1]Birth Dates'!$B:$B,"",0),IF(_xlpm.d=0,"",_xlpm.d))</f>
        <v/>
      </c>
      <c r="T2547" s="196">
        <f>IF(OR(S2547="",A2547="",NOT(ISNUMBER(S2547)),S2547&gt;A2547),"",DATEDIF(S2547,A2547,"Y")&amp;" years, "&amp;DATEDIF(S2547,A2547,"YM")&amp;" months, "&amp;DATEDIF(S2547,A2547,"MD")&amp;" days")</f>
        <v/>
      </c>
      <c r="W2547" s="196">
        <f>_xlfn.LET(_xlpm.d,_xlfn.XLOOKUP(U2547,'[1]Birth Dates'!$A:$A,'[1]Birth Dates'!$B:$B,"",0),IF(_xlpm.d=0,"",_xlpm.d))</f>
        <v/>
      </c>
      <c r="X2547" s="196">
        <f>IF(OR(W2547="",A2547="",NOT(ISNUMBER(W2547)),W2547&gt;A2547),"",DATEDIF(W2547,A2547,"Y")&amp;" years, "&amp;DATEDIF(W2547,A2547,"YM")&amp;" months, "&amp;DATEDIF(W2547,A2547,"MD")&amp;" days")</f>
        <v/>
      </c>
      <c r="AR2547" s="175">
        <f>IF($B2547="","",TEXT($A2547,"yyyymmdd")&amp;"_P"&amp;$C2547&amp;"_C"&amp;$F2547&amp;"_"&amp;TRIM(RIGHT(SUBSTITUTE(TRIM(SUBSTITUTE($M2547,CHAR(160)," "))," ",REPT(" ",60)),60))&amp;IF($Q2547="","","-"&amp;TRIM(RIGHT(SUBSTITUTE(TRIM(SUBSTITUTE($Q2547,CHAR(160)," "))," ",REPT(" ",60)),60)))&amp;IF($U2547="","","-"&amp;TRIM(RIGHT(SUBSTITUTE(TRIM(SUBSTITUTE($U2547,CHAR(160)," "))," ",REPT(" ",60)),60)))&amp;".jpg")</f>
        <v/>
      </c>
    </row>
    <row r="2548" ht="14" customHeight="1">
      <c r="O2548" s="196">
        <f>_xlfn.LET(_xlpm.d,_xlfn.XLOOKUP(M2548,'[1]Birth Dates'!$A:$A,'[1]Birth Dates'!$B:$B,"",0),IF(_xlpm.d=0,"",_xlpm.d))</f>
        <v/>
      </c>
      <c r="P2548" s="196">
        <f>IF(OR(O2548="",A2548="",NOT(ISNUMBER(O2548)),O2548&gt;A2548),"",DATEDIF(O2548,A2548,"Y")&amp;" years, "&amp;DATEDIF(O2548,A2548,"YM")&amp;" months, "&amp;DATEDIF(O2548,A2548,"MD")&amp;" days")</f>
        <v/>
      </c>
      <c r="S2548" s="196">
        <f>_xlfn.LET(_xlpm.d,_xlfn.XLOOKUP(Q2548,'[1]Birth Dates'!$A:$A,'[1]Birth Dates'!$B:$B,"",0),IF(_xlpm.d=0,"",_xlpm.d))</f>
        <v/>
      </c>
      <c r="T2548" s="196">
        <f>IF(OR(S2548="",A2548="",NOT(ISNUMBER(S2548)),S2548&gt;A2548),"",DATEDIF(S2548,A2548,"Y")&amp;" years, "&amp;DATEDIF(S2548,A2548,"YM")&amp;" months, "&amp;DATEDIF(S2548,A2548,"MD")&amp;" days")</f>
        <v/>
      </c>
      <c r="W2548" s="196">
        <f>_xlfn.LET(_xlpm.d,_xlfn.XLOOKUP(U2548,'[1]Birth Dates'!$A:$A,'[1]Birth Dates'!$B:$B,"",0),IF(_xlpm.d=0,"",_xlpm.d))</f>
        <v/>
      </c>
      <c r="X2548" s="196">
        <f>IF(OR(W2548="",A2548="",NOT(ISNUMBER(W2548)),W2548&gt;A2548),"",DATEDIF(W2548,A2548,"Y")&amp;" years, "&amp;DATEDIF(W2548,A2548,"YM")&amp;" months, "&amp;DATEDIF(W2548,A2548,"MD")&amp;" days")</f>
        <v/>
      </c>
      <c r="AR2548" s="175">
        <f>IF($B2548="","",TEXT($A2548,"yyyymmdd")&amp;"_P"&amp;$C2548&amp;"_C"&amp;$F2548&amp;"_"&amp;TRIM(RIGHT(SUBSTITUTE(TRIM(SUBSTITUTE($M2548,CHAR(160)," "))," ",REPT(" ",60)),60))&amp;IF($Q2548="","","-"&amp;TRIM(RIGHT(SUBSTITUTE(TRIM(SUBSTITUTE($Q2548,CHAR(160)," "))," ",REPT(" ",60)),60)))&amp;IF($U2548="","","-"&amp;TRIM(RIGHT(SUBSTITUTE(TRIM(SUBSTITUTE($U2548,CHAR(160)," "))," ",REPT(" ",60)),60)))&amp;".jpg")</f>
        <v/>
      </c>
    </row>
    <row r="2549" ht="14" customHeight="1">
      <c r="O2549" s="196">
        <f>_xlfn.LET(_xlpm.d,_xlfn.XLOOKUP(M2549,'[1]Birth Dates'!$A:$A,'[1]Birth Dates'!$B:$B,"",0),IF(_xlpm.d=0,"",_xlpm.d))</f>
        <v/>
      </c>
      <c r="P2549" s="196">
        <f>IF(OR(O2549="",A2549="",NOT(ISNUMBER(O2549)),O2549&gt;A2549),"",DATEDIF(O2549,A2549,"Y")&amp;" years, "&amp;DATEDIF(O2549,A2549,"YM")&amp;" months, "&amp;DATEDIF(O2549,A2549,"MD")&amp;" days")</f>
        <v/>
      </c>
      <c r="S2549" s="196">
        <f>_xlfn.LET(_xlpm.d,_xlfn.XLOOKUP(Q2549,'[1]Birth Dates'!$A:$A,'[1]Birth Dates'!$B:$B,"",0),IF(_xlpm.d=0,"",_xlpm.d))</f>
        <v/>
      </c>
      <c r="T2549" s="196">
        <f>IF(OR(S2549="",A2549="",NOT(ISNUMBER(S2549)),S2549&gt;A2549),"",DATEDIF(S2549,A2549,"Y")&amp;" years, "&amp;DATEDIF(S2549,A2549,"YM")&amp;" months, "&amp;DATEDIF(S2549,A2549,"MD")&amp;" days")</f>
        <v/>
      </c>
      <c r="W2549" s="196">
        <f>_xlfn.LET(_xlpm.d,_xlfn.XLOOKUP(U2549,'[1]Birth Dates'!$A:$A,'[1]Birth Dates'!$B:$B,"",0),IF(_xlpm.d=0,"",_xlpm.d))</f>
        <v/>
      </c>
      <c r="X2549" s="196">
        <f>IF(OR(W2549="",A2549="",NOT(ISNUMBER(W2549)),W2549&gt;A2549),"",DATEDIF(W2549,A2549,"Y")&amp;" years, "&amp;DATEDIF(W2549,A2549,"YM")&amp;" months, "&amp;DATEDIF(W2549,A2549,"MD")&amp;" days")</f>
        <v/>
      </c>
      <c r="AR2549" s="175">
        <f>IF($B2549="","",TEXT($A2549,"yyyymmdd")&amp;"_P"&amp;$C2549&amp;"_C"&amp;$F2549&amp;"_"&amp;TRIM(RIGHT(SUBSTITUTE(TRIM(SUBSTITUTE($M2549,CHAR(160)," "))," ",REPT(" ",60)),60))&amp;IF($Q2549="","","-"&amp;TRIM(RIGHT(SUBSTITUTE(TRIM(SUBSTITUTE($Q2549,CHAR(160)," "))," ",REPT(" ",60)),60)))&amp;IF($U2549="","","-"&amp;TRIM(RIGHT(SUBSTITUTE(TRIM(SUBSTITUTE($U2549,CHAR(160)," "))," ",REPT(" ",60)),60)))&amp;".jpg")</f>
        <v/>
      </c>
    </row>
    <row r="2550" ht="14" customHeight="1">
      <c r="O2550" s="196">
        <f>_xlfn.LET(_xlpm.d,_xlfn.XLOOKUP(M2550,'[1]Birth Dates'!$A:$A,'[1]Birth Dates'!$B:$B,"",0),IF(_xlpm.d=0,"",_xlpm.d))</f>
        <v/>
      </c>
      <c r="P2550" s="196">
        <f>IF(OR(O2550="",A2550="",NOT(ISNUMBER(O2550)),O2550&gt;A2550),"",DATEDIF(O2550,A2550,"Y")&amp;" years, "&amp;DATEDIF(O2550,A2550,"YM")&amp;" months, "&amp;DATEDIF(O2550,A2550,"MD")&amp;" days")</f>
        <v/>
      </c>
      <c r="S2550" s="196">
        <f>_xlfn.LET(_xlpm.d,_xlfn.XLOOKUP(Q2550,'[1]Birth Dates'!$A:$A,'[1]Birth Dates'!$B:$B,"",0),IF(_xlpm.d=0,"",_xlpm.d))</f>
        <v/>
      </c>
      <c r="T2550" s="196">
        <f>IF(OR(S2550="",A2550="",NOT(ISNUMBER(S2550)),S2550&gt;A2550),"",DATEDIF(S2550,A2550,"Y")&amp;" years, "&amp;DATEDIF(S2550,A2550,"YM")&amp;" months, "&amp;DATEDIF(S2550,A2550,"MD")&amp;" days")</f>
        <v/>
      </c>
      <c r="W2550" s="196">
        <f>_xlfn.LET(_xlpm.d,_xlfn.XLOOKUP(U2550,'[1]Birth Dates'!$A:$A,'[1]Birth Dates'!$B:$B,"",0),IF(_xlpm.d=0,"",_xlpm.d))</f>
        <v/>
      </c>
      <c r="X2550" s="196">
        <f>IF(OR(W2550="",A2550="",NOT(ISNUMBER(W2550)),W2550&gt;A2550),"",DATEDIF(W2550,A2550,"Y")&amp;" years, "&amp;DATEDIF(W2550,A2550,"YM")&amp;" months, "&amp;DATEDIF(W2550,A2550,"MD")&amp;" days")</f>
        <v/>
      </c>
      <c r="AR2550" s="175">
        <f>IF($B2550="","",TEXT($A2550,"yyyymmdd")&amp;"_P"&amp;$C2550&amp;"_C"&amp;$F2550&amp;"_"&amp;TRIM(RIGHT(SUBSTITUTE(TRIM(SUBSTITUTE($M2550,CHAR(160)," "))," ",REPT(" ",60)),60))&amp;IF($Q2550="","","-"&amp;TRIM(RIGHT(SUBSTITUTE(TRIM(SUBSTITUTE($Q2550,CHAR(160)," "))," ",REPT(" ",60)),60)))&amp;IF($U2550="","","-"&amp;TRIM(RIGHT(SUBSTITUTE(TRIM(SUBSTITUTE($U2550,CHAR(160)," "))," ",REPT(" ",60)),60)))&amp;".jpg")</f>
        <v/>
      </c>
    </row>
    <row r="2551" ht="14" customHeight="1">
      <c r="O2551" s="196">
        <f>_xlfn.LET(_xlpm.d,_xlfn.XLOOKUP(M2551,'[1]Birth Dates'!$A:$A,'[1]Birth Dates'!$B:$B,"",0),IF(_xlpm.d=0,"",_xlpm.d))</f>
        <v/>
      </c>
      <c r="P2551" s="196">
        <f>IF(OR(O2551="",A2551="",NOT(ISNUMBER(O2551)),O2551&gt;A2551),"",DATEDIF(O2551,A2551,"Y")&amp;" years, "&amp;DATEDIF(O2551,A2551,"YM")&amp;" months, "&amp;DATEDIF(O2551,A2551,"MD")&amp;" days")</f>
        <v/>
      </c>
      <c r="S2551" s="196">
        <f>_xlfn.LET(_xlpm.d,_xlfn.XLOOKUP(Q2551,'[1]Birth Dates'!$A:$A,'[1]Birth Dates'!$B:$B,"",0),IF(_xlpm.d=0,"",_xlpm.d))</f>
        <v/>
      </c>
      <c r="T2551" s="196">
        <f>IF(OR(S2551="",A2551="",NOT(ISNUMBER(S2551)),S2551&gt;A2551),"",DATEDIF(S2551,A2551,"Y")&amp;" years, "&amp;DATEDIF(S2551,A2551,"YM")&amp;" months, "&amp;DATEDIF(S2551,A2551,"MD")&amp;" days")</f>
        <v/>
      </c>
      <c r="W2551" s="196">
        <f>_xlfn.LET(_xlpm.d,_xlfn.XLOOKUP(U2551,'[1]Birth Dates'!$A:$A,'[1]Birth Dates'!$B:$B,"",0),IF(_xlpm.d=0,"",_xlpm.d))</f>
        <v/>
      </c>
      <c r="X2551" s="196">
        <f>IF(OR(W2551="",A2551="",NOT(ISNUMBER(W2551)),W2551&gt;A2551),"",DATEDIF(W2551,A2551,"Y")&amp;" years, "&amp;DATEDIF(W2551,A2551,"YM")&amp;" months, "&amp;DATEDIF(W2551,A2551,"MD")&amp;" days")</f>
        <v/>
      </c>
      <c r="AR2551" s="175">
        <f>IF($B2551="","",TEXT($A2551,"yyyymmdd")&amp;"_P"&amp;$C2551&amp;"_C"&amp;$F2551&amp;"_"&amp;TRIM(RIGHT(SUBSTITUTE(TRIM(SUBSTITUTE($M2551,CHAR(160)," "))," ",REPT(" ",60)),60))&amp;IF($Q2551="","","-"&amp;TRIM(RIGHT(SUBSTITUTE(TRIM(SUBSTITUTE($Q2551,CHAR(160)," "))," ",REPT(" ",60)),60)))&amp;IF($U2551="","","-"&amp;TRIM(RIGHT(SUBSTITUTE(TRIM(SUBSTITUTE($U2551,CHAR(160)," "))," ",REPT(" ",60)),60)))&amp;".jpg")</f>
        <v/>
      </c>
    </row>
    <row r="2552" ht="14" customHeight="1">
      <c r="O2552" s="196">
        <f>_xlfn.LET(_xlpm.d,_xlfn.XLOOKUP(M2552,'[1]Birth Dates'!$A:$A,'[1]Birth Dates'!$B:$B,"",0),IF(_xlpm.d=0,"",_xlpm.d))</f>
        <v/>
      </c>
      <c r="P2552" s="196">
        <f>IF(OR(O2552="",A2552="",NOT(ISNUMBER(O2552)),O2552&gt;A2552),"",DATEDIF(O2552,A2552,"Y")&amp;" years, "&amp;DATEDIF(O2552,A2552,"YM")&amp;" months, "&amp;DATEDIF(O2552,A2552,"MD")&amp;" days")</f>
        <v/>
      </c>
      <c r="S2552" s="196">
        <f>_xlfn.LET(_xlpm.d,_xlfn.XLOOKUP(Q2552,'[1]Birth Dates'!$A:$A,'[1]Birth Dates'!$B:$B,"",0),IF(_xlpm.d=0,"",_xlpm.d))</f>
        <v/>
      </c>
      <c r="T2552" s="196">
        <f>IF(OR(S2552="",A2552="",NOT(ISNUMBER(S2552)),S2552&gt;A2552),"",DATEDIF(S2552,A2552,"Y")&amp;" years, "&amp;DATEDIF(S2552,A2552,"YM")&amp;" months, "&amp;DATEDIF(S2552,A2552,"MD")&amp;" days")</f>
        <v/>
      </c>
      <c r="W2552" s="196">
        <f>_xlfn.LET(_xlpm.d,_xlfn.XLOOKUP(U2552,'[1]Birth Dates'!$A:$A,'[1]Birth Dates'!$B:$B,"",0),IF(_xlpm.d=0,"",_xlpm.d))</f>
        <v/>
      </c>
      <c r="X2552" s="196">
        <f>IF(OR(W2552="",A2552="",NOT(ISNUMBER(W2552)),W2552&gt;A2552),"",DATEDIF(W2552,A2552,"Y")&amp;" years, "&amp;DATEDIF(W2552,A2552,"YM")&amp;" months, "&amp;DATEDIF(W2552,A2552,"MD")&amp;" days")</f>
        <v/>
      </c>
      <c r="AR2552" s="175">
        <f>IF($B2552="","",TEXT($A2552,"yyyymmdd")&amp;"_P"&amp;$C2552&amp;"_C"&amp;$F2552&amp;"_"&amp;TRIM(RIGHT(SUBSTITUTE(TRIM(SUBSTITUTE($M2552,CHAR(160)," "))," ",REPT(" ",60)),60))&amp;IF($Q2552="","","-"&amp;TRIM(RIGHT(SUBSTITUTE(TRIM(SUBSTITUTE($Q2552,CHAR(160)," "))," ",REPT(" ",60)),60)))&amp;IF($U2552="","","-"&amp;TRIM(RIGHT(SUBSTITUTE(TRIM(SUBSTITUTE($U2552,CHAR(160)," "))," ",REPT(" ",60)),60)))&amp;".jpg")</f>
        <v/>
      </c>
    </row>
    <row r="2553" ht="14" customHeight="1">
      <c r="O2553" s="196">
        <f>_xlfn.LET(_xlpm.d,_xlfn.XLOOKUP(M2553,'[1]Birth Dates'!$A:$A,'[1]Birth Dates'!$B:$B,"",0),IF(_xlpm.d=0,"",_xlpm.d))</f>
        <v/>
      </c>
      <c r="P2553" s="196">
        <f>IF(OR(O2553="",A2553="",NOT(ISNUMBER(O2553)),O2553&gt;A2553),"",DATEDIF(O2553,A2553,"Y")&amp;" years, "&amp;DATEDIF(O2553,A2553,"YM")&amp;" months, "&amp;DATEDIF(O2553,A2553,"MD")&amp;" days")</f>
        <v/>
      </c>
      <c r="S2553" s="196">
        <f>_xlfn.LET(_xlpm.d,_xlfn.XLOOKUP(Q2553,'[1]Birth Dates'!$A:$A,'[1]Birth Dates'!$B:$B,"",0),IF(_xlpm.d=0,"",_xlpm.d))</f>
        <v/>
      </c>
      <c r="T2553" s="196">
        <f>IF(OR(S2553="",A2553="",NOT(ISNUMBER(S2553)),S2553&gt;A2553),"",DATEDIF(S2553,A2553,"Y")&amp;" years, "&amp;DATEDIF(S2553,A2553,"YM")&amp;" months, "&amp;DATEDIF(S2553,A2553,"MD")&amp;" days")</f>
        <v/>
      </c>
      <c r="W2553" s="196">
        <f>_xlfn.LET(_xlpm.d,_xlfn.XLOOKUP(U2553,'[1]Birth Dates'!$A:$A,'[1]Birth Dates'!$B:$B,"",0),IF(_xlpm.d=0,"",_xlpm.d))</f>
        <v/>
      </c>
      <c r="X2553" s="196">
        <f>IF(OR(W2553="",A2553="",NOT(ISNUMBER(W2553)),W2553&gt;A2553),"",DATEDIF(W2553,A2553,"Y")&amp;" years, "&amp;DATEDIF(W2553,A2553,"YM")&amp;" months, "&amp;DATEDIF(W2553,A2553,"MD")&amp;" days")</f>
        <v/>
      </c>
      <c r="AR2553" s="175">
        <f>IF($B2553="","",TEXT($A2553,"yyyymmdd")&amp;"_P"&amp;$C2553&amp;"_C"&amp;$F2553&amp;"_"&amp;TRIM(RIGHT(SUBSTITUTE(TRIM(SUBSTITUTE($M2553,CHAR(160)," "))," ",REPT(" ",60)),60))&amp;IF($Q2553="","","-"&amp;TRIM(RIGHT(SUBSTITUTE(TRIM(SUBSTITUTE($Q2553,CHAR(160)," "))," ",REPT(" ",60)),60)))&amp;IF($U2553="","","-"&amp;TRIM(RIGHT(SUBSTITUTE(TRIM(SUBSTITUTE($U2553,CHAR(160)," "))," ",REPT(" ",60)),60)))&amp;".jpg")</f>
        <v/>
      </c>
    </row>
    <row r="2554" ht="14" customHeight="1">
      <c r="O2554" s="196">
        <f>_xlfn.LET(_xlpm.d,_xlfn.XLOOKUP(M2554,'[1]Birth Dates'!$A:$A,'[1]Birth Dates'!$B:$B,"",0),IF(_xlpm.d=0,"",_xlpm.d))</f>
        <v/>
      </c>
      <c r="P2554" s="196">
        <f>IF(OR(O2554="",A2554="",NOT(ISNUMBER(O2554)),O2554&gt;A2554),"",DATEDIF(O2554,A2554,"Y")&amp;" years, "&amp;DATEDIF(O2554,A2554,"YM")&amp;" months, "&amp;DATEDIF(O2554,A2554,"MD")&amp;" days")</f>
        <v/>
      </c>
      <c r="S2554" s="196">
        <f>_xlfn.LET(_xlpm.d,_xlfn.XLOOKUP(Q2554,'[1]Birth Dates'!$A:$A,'[1]Birth Dates'!$B:$B,"",0),IF(_xlpm.d=0,"",_xlpm.d))</f>
        <v/>
      </c>
      <c r="T2554" s="196">
        <f>IF(OR(S2554="",A2554="",NOT(ISNUMBER(S2554)),S2554&gt;A2554),"",DATEDIF(S2554,A2554,"Y")&amp;" years, "&amp;DATEDIF(S2554,A2554,"YM")&amp;" months, "&amp;DATEDIF(S2554,A2554,"MD")&amp;" days")</f>
        <v/>
      </c>
      <c r="W2554" s="196">
        <f>_xlfn.LET(_xlpm.d,_xlfn.XLOOKUP(U2554,'[1]Birth Dates'!$A:$A,'[1]Birth Dates'!$B:$B,"",0),IF(_xlpm.d=0,"",_xlpm.d))</f>
        <v/>
      </c>
      <c r="X2554" s="196">
        <f>IF(OR(W2554="",A2554="",NOT(ISNUMBER(W2554)),W2554&gt;A2554),"",DATEDIF(W2554,A2554,"Y")&amp;" years, "&amp;DATEDIF(W2554,A2554,"YM")&amp;" months, "&amp;DATEDIF(W2554,A2554,"MD")&amp;" days")</f>
        <v/>
      </c>
      <c r="AR2554" s="175">
        <f>IF($B2554="","",TEXT($A2554,"yyyymmdd")&amp;"_P"&amp;$C2554&amp;"_C"&amp;$F2554&amp;"_"&amp;TRIM(RIGHT(SUBSTITUTE(TRIM(SUBSTITUTE($M2554,CHAR(160)," "))," ",REPT(" ",60)),60))&amp;IF($Q2554="","","-"&amp;TRIM(RIGHT(SUBSTITUTE(TRIM(SUBSTITUTE($Q2554,CHAR(160)," "))," ",REPT(" ",60)),60)))&amp;IF($U2554="","","-"&amp;TRIM(RIGHT(SUBSTITUTE(TRIM(SUBSTITUTE($U2554,CHAR(160)," "))," ",REPT(" ",60)),60)))&amp;".jpg")</f>
        <v/>
      </c>
    </row>
    <row r="2555" ht="14" customHeight="1">
      <c r="O2555" s="196">
        <f>_xlfn.LET(_xlpm.d,_xlfn.XLOOKUP(M2555,'[1]Birth Dates'!$A:$A,'[1]Birth Dates'!$B:$B,"",0),IF(_xlpm.d=0,"",_xlpm.d))</f>
        <v/>
      </c>
      <c r="P2555" s="196">
        <f>IF(OR(O2555="",A2555="",NOT(ISNUMBER(O2555)),O2555&gt;A2555),"",DATEDIF(O2555,A2555,"Y")&amp;" years, "&amp;DATEDIF(O2555,A2555,"YM")&amp;" months, "&amp;DATEDIF(O2555,A2555,"MD")&amp;" days")</f>
        <v/>
      </c>
      <c r="S2555" s="196">
        <f>_xlfn.LET(_xlpm.d,_xlfn.XLOOKUP(Q2555,'[1]Birth Dates'!$A:$A,'[1]Birth Dates'!$B:$B,"",0),IF(_xlpm.d=0,"",_xlpm.d))</f>
        <v/>
      </c>
      <c r="T2555" s="196">
        <f>IF(OR(S2555="",A2555="",NOT(ISNUMBER(S2555)),S2555&gt;A2555),"",DATEDIF(S2555,A2555,"Y")&amp;" years, "&amp;DATEDIF(S2555,A2555,"YM")&amp;" months, "&amp;DATEDIF(S2555,A2555,"MD")&amp;" days")</f>
        <v/>
      </c>
      <c r="W2555" s="196">
        <f>_xlfn.LET(_xlpm.d,_xlfn.XLOOKUP(U2555,'[1]Birth Dates'!$A:$A,'[1]Birth Dates'!$B:$B,"",0),IF(_xlpm.d=0,"",_xlpm.d))</f>
        <v/>
      </c>
      <c r="X2555" s="196">
        <f>IF(OR(W2555="",A2555="",NOT(ISNUMBER(W2555)),W2555&gt;A2555),"",DATEDIF(W2555,A2555,"Y")&amp;" years, "&amp;DATEDIF(W2555,A2555,"YM")&amp;" months, "&amp;DATEDIF(W2555,A2555,"MD")&amp;" days")</f>
        <v/>
      </c>
      <c r="AR2555" s="175">
        <f>IF($B2555="","",TEXT($A2555,"yyyymmdd")&amp;"_P"&amp;$C2555&amp;"_C"&amp;$F2555&amp;"_"&amp;TRIM(RIGHT(SUBSTITUTE(TRIM(SUBSTITUTE($M2555,CHAR(160)," "))," ",REPT(" ",60)),60))&amp;IF($Q2555="","","-"&amp;TRIM(RIGHT(SUBSTITUTE(TRIM(SUBSTITUTE($Q2555,CHAR(160)," "))," ",REPT(" ",60)),60)))&amp;IF($U2555="","","-"&amp;TRIM(RIGHT(SUBSTITUTE(TRIM(SUBSTITUTE($U2555,CHAR(160)," "))," ",REPT(" ",60)),60)))&amp;".jpg")</f>
        <v/>
      </c>
    </row>
    <row r="2556" ht="14" customHeight="1">
      <c r="O2556" s="196">
        <f>_xlfn.LET(_xlpm.d,_xlfn.XLOOKUP(M2556,'[1]Birth Dates'!$A:$A,'[1]Birth Dates'!$B:$B,"",0),IF(_xlpm.d=0,"",_xlpm.d))</f>
        <v/>
      </c>
      <c r="P2556" s="196">
        <f>IF(OR(O2556="",A2556="",NOT(ISNUMBER(O2556)),O2556&gt;A2556),"",DATEDIF(O2556,A2556,"Y")&amp;" years, "&amp;DATEDIF(O2556,A2556,"YM")&amp;" months, "&amp;DATEDIF(O2556,A2556,"MD")&amp;" days")</f>
        <v/>
      </c>
      <c r="S2556" s="196">
        <f>_xlfn.LET(_xlpm.d,_xlfn.XLOOKUP(Q2556,'[1]Birth Dates'!$A:$A,'[1]Birth Dates'!$B:$B,"",0),IF(_xlpm.d=0,"",_xlpm.d))</f>
        <v/>
      </c>
      <c r="T2556" s="196">
        <f>IF(OR(S2556="",A2556="",NOT(ISNUMBER(S2556)),S2556&gt;A2556),"",DATEDIF(S2556,A2556,"Y")&amp;" years, "&amp;DATEDIF(S2556,A2556,"YM")&amp;" months, "&amp;DATEDIF(S2556,A2556,"MD")&amp;" days")</f>
        <v/>
      </c>
      <c r="W2556" s="196">
        <f>_xlfn.LET(_xlpm.d,_xlfn.XLOOKUP(U2556,'[1]Birth Dates'!$A:$A,'[1]Birth Dates'!$B:$B,"",0),IF(_xlpm.d=0,"",_xlpm.d))</f>
        <v/>
      </c>
      <c r="X2556" s="196">
        <f>IF(OR(W2556="",A2556="",NOT(ISNUMBER(W2556)),W2556&gt;A2556),"",DATEDIF(W2556,A2556,"Y")&amp;" years, "&amp;DATEDIF(W2556,A2556,"YM")&amp;" months, "&amp;DATEDIF(W2556,A2556,"MD")&amp;" days")</f>
        <v/>
      </c>
      <c r="AR2556" s="175">
        <f>IF($B2556="","",TEXT($A2556,"yyyymmdd")&amp;"_P"&amp;$C2556&amp;"_C"&amp;$F2556&amp;"_"&amp;TRIM(RIGHT(SUBSTITUTE(TRIM(SUBSTITUTE($M2556,CHAR(160)," "))," ",REPT(" ",60)),60))&amp;IF($Q2556="","","-"&amp;TRIM(RIGHT(SUBSTITUTE(TRIM(SUBSTITUTE($Q2556,CHAR(160)," "))," ",REPT(" ",60)),60)))&amp;IF($U2556="","","-"&amp;TRIM(RIGHT(SUBSTITUTE(TRIM(SUBSTITUTE($U2556,CHAR(160)," "))," ",REPT(" ",60)),60)))&amp;".jpg")</f>
        <v/>
      </c>
    </row>
    <row r="2557" ht="14" customHeight="1">
      <c r="O2557" s="196">
        <f>_xlfn.LET(_xlpm.d,_xlfn.XLOOKUP(M2557,'[1]Birth Dates'!$A:$A,'[1]Birth Dates'!$B:$B,"",0),IF(_xlpm.d=0,"",_xlpm.d))</f>
        <v/>
      </c>
      <c r="P2557" s="196">
        <f>IF(OR(O2557="",A2557="",NOT(ISNUMBER(O2557)),O2557&gt;A2557),"",DATEDIF(O2557,A2557,"Y")&amp;" years, "&amp;DATEDIF(O2557,A2557,"YM")&amp;" months, "&amp;DATEDIF(O2557,A2557,"MD")&amp;" days")</f>
        <v/>
      </c>
      <c r="S2557" s="196">
        <f>_xlfn.LET(_xlpm.d,_xlfn.XLOOKUP(Q2557,'[1]Birth Dates'!$A:$A,'[1]Birth Dates'!$B:$B,"",0),IF(_xlpm.d=0,"",_xlpm.d))</f>
        <v/>
      </c>
      <c r="T2557" s="196">
        <f>IF(OR(S2557="",A2557="",NOT(ISNUMBER(S2557)),S2557&gt;A2557),"",DATEDIF(S2557,A2557,"Y")&amp;" years, "&amp;DATEDIF(S2557,A2557,"YM")&amp;" months, "&amp;DATEDIF(S2557,A2557,"MD")&amp;" days")</f>
        <v/>
      </c>
      <c r="W2557" s="196">
        <f>_xlfn.LET(_xlpm.d,_xlfn.XLOOKUP(U2557,'[1]Birth Dates'!$A:$A,'[1]Birth Dates'!$B:$B,"",0),IF(_xlpm.d=0,"",_xlpm.d))</f>
        <v/>
      </c>
      <c r="X2557" s="196">
        <f>IF(OR(W2557="",A2557="",NOT(ISNUMBER(W2557)),W2557&gt;A2557),"",DATEDIF(W2557,A2557,"Y")&amp;" years, "&amp;DATEDIF(W2557,A2557,"YM")&amp;" months, "&amp;DATEDIF(W2557,A2557,"MD")&amp;" days")</f>
        <v/>
      </c>
      <c r="AR2557" s="175">
        <f>IF($B2557="","",TEXT($A2557,"yyyymmdd")&amp;"_P"&amp;$C2557&amp;"_C"&amp;$F2557&amp;"_"&amp;TRIM(RIGHT(SUBSTITUTE(TRIM(SUBSTITUTE($M2557,CHAR(160)," "))," ",REPT(" ",60)),60))&amp;IF($Q2557="","","-"&amp;TRIM(RIGHT(SUBSTITUTE(TRIM(SUBSTITUTE($Q2557,CHAR(160)," "))," ",REPT(" ",60)),60)))&amp;IF($U2557="","","-"&amp;TRIM(RIGHT(SUBSTITUTE(TRIM(SUBSTITUTE($U2557,CHAR(160)," "))," ",REPT(" ",60)),60)))&amp;".jpg")</f>
        <v/>
      </c>
    </row>
    <row r="2558" ht="14" customHeight="1">
      <c r="O2558" s="196">
        <f>_xlfn.LET(_xlpm.d,_xlfn.XLOOKUP(M2558,'[1]Birth Dates'!$A:$A,'[1]Birth Dates'!$B:$B,"",0),IF(_xlpm.d=0,"",_xlpm.d))</f>
        <v/>
      </c>
      <c r="P2558" s="196">
        <f>IF(OR(O2558="",A2558="",NOT(ISNUMBER(O2558)),O2558&gt;A2558),"",DATEDIF(O2558,A2558,"Y")&amp;" years, "&amp;DATEDIF(O2558,A2558,"YM")&amp;" months, "&amp;DATEDIF(O2558,A2558,"MD")&amp;" days")</f>
        <v/>
      </c>
      <c r="S2558" s="196">
        <f>_xlfn.LET(_xlpm.d,_xlfn.XLOOKUP(Q2558,'[1]Birth Dates'!$A:$A,'[1]Birth Dates'!$B:$B,"",0),IF(_xlpm.d=0,"",_xlpm.d))</f>
        <v/>
      </c>
      <c r="T2558" s="196">
        <f>IF(OR(S2558="",A2558="",NOT(ISNUMBER(S2558)),S2558&gt;A2558),"",DATEDIF(S2558,A2558,"Y")&amp;" years, "&amp;DATEDIF(S2558,A2558,"YM")&amp;" months, "&amp;DATEDIF(S2558,A2558,"MD")&amp;" days")</f>
        <v/>
      </c>
      <c r="W2558" s="196">
        <f>_xlfn.LET(_xlpm.d,_xlfn.XLOOKUP(U2558,'[1]Birth Dates'!$A:$A,'[1]Birth Dates'!$B:$B,"",0),IF(_xlpm.d=0,"",_xlpm.d))</f>
        <v/>
      </c>
      <c r="X2558" s="196">
        <f>IF(OR(W2558="",A2558="",NOT(ISNUMBER(W2558)),W2558&gt;A2558),"",DATEDIF(W2558,A2558,"Y")&amp;" years, "&amp;DATEDIF(W2558,A2558,"YM")&amp;" months, "&amp;DATEDIF(W2558,A2558,"MD")&amp;" days")</f>
        <v/>
      </c>
      <c r="AR2558" s="175">
        <f>IF($B2558="","",TEXT($A2558,"yyyymmdd")&amp;"_P"&amp;$C2558&amp;"_C"&amp;$F2558&amp;"_"&amp;TRIM(RIGHT(SUBSTITUTE(TRIM(SUBSTITUTE($M2558,CHAR(160)," "))," ",REPT(" ",60)),60))&amp;IF($Q2558="","","-"&amp;TRIM(RIGHT(SUBSTITUTE(TRIM(SUBSTITUTE($Q2558,CHAR(160)," "))," ",REPT(" ",60)),60)))&amp;IF($U2558="","","-"&amp;TRIM(RIGHT(SUBSTITUTE(TRIM(SUBSTITUTE($U2558,CHAR(160)," "))," ",REPT(" ",60)),60)))&amp;".jpg")</f>
        <v/>
      </c>
    </row>
    <row r="2559" ht="14" customHeight="1">
      <c r="O2559" s="196">
        <f>_xlfn.LET(_xlpm.d,_xlfn.XLOOKUP(M2559,'[1]Birth Dates'!$A:$A,'[1]Birth Dates'!$B:$B,"",0),IF(_xlpm.d=0,"",_xlpm.d))</f>
        <v/>
      </c>
      <c r="P2559" s="196">
        <f>IF(OR(O2559="",A2559="",NOT(ISNUMBER(O2559)),O2559&gt;A2559),"",DATEDIF(O2559,A2559,"Y")&amp;" years, "&amp;DATEDIF(O2559,A2559,"YM")&amp;" months, "&amp;DATEDIF(O2559,A2559,"MD")&amp;" days")</f>
        <v/>
      </c>
      <c r="S2559" s="196">
        <f>_xlfn.LET(_xlpm.d,_xlfn.XLOOKUP(Q2559,'[1]Birth Dates'!$A:$A,'[1]Birth Dates'!$B:$B,"",0),IF(_xlpm.d=0,"",_xlpm.d))</f>
        <v/>
      </c>
      <c r="T2559" s="196">
        <f>IF(OR(S2559="",A2559="",NOT(ISNUMBER(S2559)),S2559&gt;A2559),"",DATEDIF(S2559,A2559,"Y")&amp;" years, "&amp;DATEDIF(S2559,A2559,"YM")&amp;" months, "&amp;DATEDIF(S2559,A2559,"MD")&amp;" days")</f>
        <v/>
      </c>
      <c r="W2559" s="196">
        <f>_xlfn.LET(_xlpm.d,_xlfn.XLOOKUP(U2559,'[1]Birth Dates'!$A:$A,'[1]Birth Dates'!$B:$B,"",0),IF(_xlpm.d=0,"",_xlpm.d))</f>
        <v/>
      </c>
      <c r="X2559" s="196">
        <f>IF(OR(W2559="",A2559="",NOT(ISNUMBER(W2559)),W2559&gt;A2559),"",DATEDIF(W2559,A2559,"Y")&amp;" years, "&amp;DATEDIF(W2559,A2559,"YM")&amp;" months, "&amp;DATEDIF(W2559,A2559,"MD")&amp;" days")</f>
        <v/>
      </c>
      <c r="AR2559" s="175">
        <f>IF($B2559="","",TEXT($A2559,"yyyymmdd")&amp;"_P"&amp;$C2559&amp;"_C"&amp;$F2559&amp;"_"&amp;TRIM(RIGHT(SUBSTITUTE(TRIM(SUBSTITUTE($M2559,CHAR(160)," "))," ",REPT(" ",60)),60))&amp;IF($Q2559="","","-"&amp;TRIM(RIGHT(SUBSTITUTE(TRIM(SUBSTITUTE($Q2559,CHAR(160)," "))," ",REPT(" ",60)),60)))&amp;IF($U2559="","","-"&amp;TRIM(RIGHT(SUBSTITUTE(TRIM(SUBSTITUTE($U2559,CHAR(160)," "))," ",REPT(" ",60)),60)))&amp;".jpg")</f>
        <v/>
      </c>
    </row>
    <row r="2560" ht="14" customHeight="1">
      <c r="O2560" s="196">
        <f>_xlfn.LET(_xlpm.d,_xlfn.XLOOKUP(M2560,'[1]Birth Dates'!$A:$A,'[1]Birth Dates'!$B:$B,"",0),IF(_xlpm.d=0,"",_xlpm.d))</f>
        <v/>
      </c>
      <c r="P2560" s="196">
        <f>IF(OR(O2560="",A2560="",NOT(ISNUMBER(O2560)),O2560&gt;A2560),"",DATEDIF(O2560,A2560,"Y")&amp;" years, "&amp;DATEDIF(O2560,A2560,"YM")&amp;" months, "&amp;DATEDIF(O2560,A2560,"MD")&amp;" days")</f>
        <v/>
      </c>
      <c r="S2560" s="196">
        <f>_xlfn.LET(_xlpm.d,_xlfn.XLOOKUP(Q2560,'[1]Birth Dates'!$A:$A,'[1]Birth Dates'!$B:$B,"",0),IF(_xlpm.d=0,"",_xlpm.d))</f>
        <v/>
      </c>
      <c r="T2560" s="196">
        <f>IF(OR(S2560="",A2560="",NOT(ISNUMBER(S2560)),S2560&gt;A2560),"",DATEDIF(S2560,A2560,"Y")&amp;" years, "&amp;DATEDIF(S2560,A2560,"YM")&amp;" months, "&amp;DATEDIF(S2560,A2560,"MD")&amp;" days")</f>
        <v/>
      </c>
      <c r="W2560" s="196">
        <f>_xlfn.LET(_xlpm.d,_xlfn.XLOOKUP(U2560,'[1]Birth Dates'!$A:$A,'[1]Birth Dates'!$B:$B,"",0),IF(_xlpm.d=0,"",_xlpm.d))</f>
        <v/>
      </c>
      <c r="X2560" s="196">
        <f>IF(OR(W2560="",A2560="",NOT(ISNUMBER(W2560)),W2560&gt;A2560),"",DATEDIF(W2560,A2560,"Y")&amp;" years, "&amp;DATEDIF(W2560,A2560,"YM")&amp;" months, "&amp;DATEDIF(W2560,A2560,"MD")&amp;" days")</f>
        <v/>
      </c>
      <c r="AR2560" s="175">
        <f>IF($B2560="","",TEXT($A2560,"yyyymmdd")&amp;"_P"&amp;$C2560&amp;"_C"&amp;$F2560&amp;"_"&amp;TRIM(RIGHT(SUBSTITUTE(TRIM(SUBSTITUTE($M2560,CHAR(160)," "))," ",REPT(" ",60)),60))&amp;IF($Q2560="","","-"&amp;TRIM(RIGHT(SUBSTITUTE(TRIM(SUBSTITUTE($Q2560,CHAR(160)," "))," ",REPT(" ",60)),60)))&amp;IF($U2560="","","-"&amp;TRIM(RIGHT(SUBSTITUTE(TRIM(SUBSTITUTE($U2560,CHAR(160)," "))," ",REPT(" ",60)),60)))&amp;".jpg")</f>
        <v/>
      </c>
    </row>
    <row r="2561" ht="14" customHeight="1">
      <c r="O2561" s="196">
        <f>_xlfn.LET(_xlpm.d,_xlfn.XLOOKUP(M2561,'[1]Birth Dates'!$A:$A,'[1]Birth Dates'!$B:$B,"",0),IF(_xlpm.d=0,"",_xlpm.d))</f>
        <v/>
      </c>
      <c r="P2561" s="196">
        <f>IF(OR(O2561="",A2561="",NOT(ISNUMBER(O2561)),O2561&gt;A2561),"",DATEDIF(O2561,A2561,"Y")&amp;" years, "&amp;DATEDIF(O2561,A2561,"YM")&amp;" months, "&amp;DATEDIF(O2561,A2561,"MD")&amp;" days")</f>
        <v/>
      </c>
      <c r="S2561" s="196">
        <f>_xlfn.LET(_xlpm.d,_xlfn.XLOOKUP(Q2561,'[1]Birth Dates'!$A:$A,'[1]Birth Dates'!$B:$B,"",0),IF(_xlpm.d=0,"",_xlpm.d))</f>
        <v/>
      </c>
      <c r="T2561" s="196">
        <f>IF(OR(S2561="",A2561="",NOT(ISNUMBER(S2561)),S2561&gt;A2561),"",DATEDIF(S2561,A2561,"Y")&amp;" years, "&amp;DATEDIF(S2561,A2561,"YM")&amp;" months, "&amp;DATEDIF(S2561,A2561,"MD")&amp;" days")</f>
        <v/>
      </c>
      <c r="W2561" s="196">
        <f>_xlfn.LET(_xlpm.d,_xlfn.XLOOKUP(U2561,'[1]Birth Dates'!$A:$A,'[1]Birth Dates'!$B:$B,"",0),IF(_xlpm.d=0,"",_xlpm.d))</f>
        <v/>
      </c>
      <c r="X2561" s="196">
        <f>IF(OR(W2561="",A2561="",NOT(ISNUMBER(W2561)),W2561&gt;A2561),"",DATEDIF(W2561,A2561,"Y")&amp;" years, "&amp;DATEDIF(W2561,A2561,"YM")&amp;" months, "&amp;DATEDIF(W2561,A2561,"MD")&amp;" days")</f>
        <v/>
      </c>
      <c r="AR2561" s="175">
        <f>IF($B2561="","",TEXT($A2561,"yyyymmdd")&amp;"_P"&amp;$C2561&amp;"_C"&amp;$F2561&amp;"_"&amp;TRIM(RIGHT(SUBSTITUTE(TRIM(SUBSTITUTE($M2561,CHAR(160)," "))," ",REPT(" ",60)),60))&amp;IF($Q2561="","","-"&amp;TRIM(RIGHT(SUBSTITUTE(TRIM(SUBSTITUTE($Q2561,CHAR(160)," "))," ",REPT(" ",60)),60)))&amp;IF($U2561="","","-"&amp;TRIM(RIGHT(SUBSTITUTE(TRIM(SUBSTITUTE($U2561,CHAR(160)," "))," ",REPT(" ",60)),60)))&amp;".jpg")</f>
        <v/>
      </c>
    </row>
    <row r="2562" ht="14" customHeight="1">
      <c r="O2562" s="196">
        <f>_xlfn.LET(_xlpm.d,_xlfn.XLOOKUP(M2562,'[1]Birth Dates'!$A:$A,'[1]Birth Dates'!$B:$B,"",0),IF(_xlpm.d=0,"",_xlpm.d))</f>
        <v/>
      </c>
      <c r="P2562" s="196">
        <f>IF(OR(O2562="",A2562="",NOT(ISNUMBER(O2562)),O2562&gt;A2562),"",DATEDIF(O2562,A2562,"Y")&amp;" years, "&amp;DATEDIF(O2562,A2562,"YM")&amp;" months, "&amp;DATEDIF(O2562,A2562,"MD")&amp;" days")</f>
        <v/>
      </c>
      <c r="S2562" s="196">
        <f>_xlfn.LET(_xlpm.d,_xlfn.XLOOKUP(Q2562,'[1]Birth Dates'!$A:$A,'[1]Birth Dates'!$B:$B,"",0),IF(_xlpm.d=0,"",_xlpm.d))</f>
        <v/>
      </c>
      <c r="T2562" s="196">
        <f>IF(OR(S2562="",A2562="",NOT(ISNUMBER(S2562)),S2562&gt;A2562),"",DATEDIF(S2562,A2562,"Y")&amp;" years, "&amp;DATEDIF(S2562,A2562,"YM")&amp;" months, "&amp;DATEDIF(S2562,A2562,"MD")&amp;" days")</f>
        <v/>
      </c>
      <c r="W2562" s="196">
        <f>_xlfn.LET(_xlpm.d,_xlfn.XLOOKUP(U2562,'[1]Birth Dates'!$A:$A,'[1]Birth Dates'!$B:$B,"",0),IF(_xlpm.d=0,"",_xlpm.d))</f>
        <v/>
      </c>
      <c r="X2562" s="196">
        <f>IF(OR(W2562="",A2562="",NOT(ISNUMBER(W2562)),W2562&gt;A2562),"",DATEDIF(W2562,A2562,"Y")&amp;" years, "&amp;DATEDIF(W2562,A2562,"YM")&amp;" months, "&amp;DATEDIF(W2562,A2562,"MD")&amp;" days")</f>
        <v/>
      </c>
      <c r="AR2562" s="175">
        <f>IF($B2562="","",TEXT($A2562,"yyyymmdd")&amp;"_P"&amp;$C2562&amp;"_C"&amp;$F2562&amp;"_"&amp;TRIM(RIGHT(SUBSTITUTE(TRIM(SUBSTITUTE($M2562,CHAR(160)," "))," ",REPT(" ",60)),60))&amp;IF($Q2562="","","-"&amp;TRIM(RIGHT(SUBSTITUTE(TRIM(SUBSTITUTE($Q2562,CHAR(160)," "))," ",REPT(" ",60)),60)))&amp;IF($U2562="","","-"&amp;TRIM(RIGHT(SUBSTITUTE(TRIM(SUBSTITUTE($U2562,CHAR(160)," "))," ",REPT(" ",60)),60)))&amp;".jpg")</f>
        <v/>
      </c>
    </row>
    <row r="2563" ht="14" customHeight="1">
      <c r="O2563" s="196">
        <f>_xlfn.LET(_xlpm.d,_xlfn.XLOOKUP(M2563,'[1]Birth Dates'!$A:$A,'[1]Birth Dates'!$B:$B,"",0),IF(_xlpm.d=0,"",_xlpm.d))</f>
        <v/>
      </c>
      <c r="P2563" s="196">
        <f>IF(OR(O2563="",A2563="",NOT(ISNUMBER(O2563)),O2563&gt;A2563),"",DATEDIF(O2563,A2563,"Y")&amp;" years, "&amp;DATEDIF(O2563,A2563,"YM")&amp;" months, "&amp;DATEDIF(O2563,A2563,"MD")&amp;" days")</f>
        <v/>
      </c>
      <c r="S2563" s="196">
        <f>_xlfn.LET(_xlpm.d,_xlfn.XLOOKUP(Q2563,'[1]Birth Dates'!$A:$A,'[1]Birth Dates'!$B:$B,"",0),IF(_xlpm.d=0,"",_xlpm.d))</f>
        <v/>
      </c>
      <c r="T2563" s="196">
        <f>IF(OR(S2563="",A2563="",NOT(ISNUMBER(S2563)),S2563&gt;A2563),"",DATEDIF(S2563,A2563,"Y")&amp;" years, "&amp;DATEDIF(S2563,A2563,"YM")&amp;" months, "&amp;DATEDIF(S2563,A2563,"MD")&amp;" days")</f>
        <v/>
      </c>
      <c r="W2563" s="196">
        <f>_xlfn.LET(_xlpm.d,_xlfn.XLOOKUP(U2563,'[1]Birth Dates'!$A:$A,'[1]Birth Dates'!$B:$B,"",0),IF(_xlpm.d=0,"",_xlpm.d))</f>
        <v/>
      </c>
      <c r="X2563" s="196">
        <f>IF(OR(W2563="",A2563="",NOT(ISNUMBER(W2563)),W2563&gt;A2563),"",DATEDIF(W2563,A2563,"Y")&amp;" years, "&amp;DATEDIF(W2563,A2563,"YM")&amp;" months, "&amp;DATEDIF(W2563,A2563,"MD")&amp;" days")</f>
        <v/>
      </c>
      <c r="AR2563" s="226">
        <f>IF($B2563="","",TEXT($A2563,"yyyymmdd")&amp;"_P"&amp;$C2563&amp;"_C"&amp;$F2563&amp;"_"&amp;TRIM(RIGHT(SUBSTITUTE(TRIM(SUBSTITUTE($M2563,CHAR(160)," "))," ",REPT(" ",60)),60))&amp;IF($Q2563="","","-"&amp;TRIM(RIGHT(SUBSTITUTE(TRIM(SUBSTITUTE($Q2563,CHAR(160)," "))," ",REPT(" ",60)),60)))&amp;IF($U2563="","","-"&amp;TRIM(RIGHT(SUBSTITUTE(TRIM(SUBSTITUTE($U2563,CHAR(160)," "))," ",REPT(" ",60)),60)))&amp;".jpg")</f>
        <v/>
      </c>
    </row>
    <row r="2564" ht="14" customHeight="1">
      <c r="O2564" s="196">
        <f>_xlfn.LET(_xlpm.d,_xlfn.XLOOKUP(M2564,'[1]Birth Dates'!$A:$A,'[1]Birth Dates'!$B:$B,"",0),IF(_xlpm.d=0,"",_xlpm.d))</f>
        <v/>
      </c>
      <c r="P2564" s="196">
        <f>IF(OR(O2564="",A2564="",NOT(ISNUMBER(O2564)),O2564&gt;A2564),"",DATEDIF(O2564,A2564,"Y")&amp;" years, "&amp;DATEDIF(O2564,A2564,"YM")&amp;" months, "&amp;DATEDIF(O2564,A2564,"MD")&amp;" days")</f>
        <v/>
      </c>
      <c r="S2564" s="196">
        <f>_xlfn.LET(_xlpm.d,_xlfn.XLOOKUP(Q2564,'[1]Birth Dates'!$A:$A,'[1]Birth Dates'!$B:$B,"",0),IF(_xlpm.d=0,"",_xlpm.d))</f>
        <v/>
      </c>
      <c r="T2564" s="196">
        <f>IF(OR(S2564="",A2564="",NOT(ISNUMBER(S2564)),S2564&gt;A2564),"",DATEDIF(S2564,A2564,"Y")&amp;" years, "&amp;DATEDIF(S2564,A2564,"YM")&amp;" months, "&amp;DATEDIF(S2564,A2564,"MD")&amp;" days")</f>
        <v/>
      </c>
      <c r="W2564" s="196">
        <f>_xlfn.LET(_xlpm.d,_xlfn.XLOOKUP(U2564,'[1]Birth Dates'!$A:$A,'[1]Birth Dates'!$B:$B,"",0),IF(_xlpm.d=0,"",_xlpm.d))</f>
        <v/>
      </c>
      <c r="X2564" s="196">
        <f>IF(OR(W2564="",A2564="",NOT(ISNUMBER(W2564)),W2564&gt;A2564),"",DATEDIF(W2564,A2564,"Y")&amp;" years, "&amp;DATEDIF(W2564,A2564,"YM")&amp;" months, "&amp;DATEDIF(W2564,A2564,"MD")&amp;" days")</f>
        <v/>
      </c>
      <c r="AR2564" s="175">
        <f>IF($B2564="","",TEXT($A2564,"yyyymmdd")&amp;"_P"&amp;$C2564&amp;"_C"&amp;$F2564&amp;"_"&amp;TRIM(RIGHT(SUBSTITUTE(TRIM(SUBSTITUTE($M2564,CHAR(160)," "))," ",REPT(" ",60)),60))&amp;IF($Q2564="","","-"&amp;TRIM(RIGHT(SUBSTITUTE(TRIM(SUBSTITUTE($Q2564,CHAR(160)," "))," ",REPT(" ",60)),60)))&amp;IF($U2564="","","-"&amp;TRIM(RIGHT(SUBSTITUTE(TRIM(SUBSTITUTE($U2564,CHAR(160)," "))," ",REPT(" ",60)),60)))&amp;".jpg")</f>
        <v/>
      </c>
    </row>
    <row r="2565" ht="14" customHeight="1">
      <c r="O2565" s="196">
        <f>_xlfn.LET(_xlpm.d,_xlfn.XLOOKUP(M2565,'[1]Birth Dates'!$A:$A,'[1]Birth Dates'!$B:$B,"",0),IF(_xlpm.d=0,"",_xlpm.d))</f>
        <v/>
      </c>
      <c r="P2565" s="196">
        <f>IF(OR(O2565="",A2565="",NOT(ISNUMBER(O2565)),O2565&gt;A2565),"",DATEDIF(O2565,A2565,"Y")&amp;" years, "&amp;DATEDIF(O2565,A2565,"YM")&amp;" months, "&amp;DATEDIF(O2565,A2565,"MD")&amp;" days")</f>
        <v/>
      </c>
      <c r="S2565" s="196">
        <f>_xlfn.LET(_xlpm.d,_xlfn.XLOOKUP(Q2565,'[1]Birth Dates'!$A:$A,'[1]Birth Dates'!$B:$B,"",0),IF(_xlpm.d=0,"",_xlpm.d))</f>
        <v/>
      </c>
      <c r="T2565" s="196">
        <f>IF(OR(S2565="",A2565="",NOT(ISNUMBER(S2565)),S2565&gt;A2565),"",DATEDIF(S2565,A2565,"Y")&amp;" years, "&amp;DATEDIF(S2565,A2565,"YM")&amp;" months, "&amp;DATEDIF(S2565,A2565,"MD")&amp;" days")</f>
        <v/>
      </c>
      <c r="W2565" s="196">
        <f>_xlfn.LET(_xlpm.d,_xlfn.XLOOKUP(U2565,'[1]Birth Dates'!$A:$A,'[1]Birth Dates'!$B:$B,"",0),IF(_xlpm.d=0,"",_xlpm.d))</f>
        <v/>
      </c>
      <c r="X2565" s="196">
        <f>IF(OR(W2565="",A2565="",NOT(ISNUMBER(W2565)),W2565&gt;A2565),"",DATEDIF(W2565,A2565,"Y")&amp;" years, "&amp;DATEDIF(W2565,A2565,"YM")&amp;" months, "&amp;DATEDIF(W2565,A2565,"MD")&amp;" days")</f>
        <v/>
      </c>
      <c r="AR2565" s="175">
        <f>IF($B2565="","",TEXT($A2565,"yyyymmdd")&amp;"_P"&amp;$C2565&amp;"_C"&amp;$F2565&amp;"_"&amp;TRIM(RIGHT(SUBSTITUTE(TRIM(SUBSTITUTE($M2565,CHAR(160)," "))," ",REPT(" ",60)),60))&amp;IF($Q2565="","","-"&amp;TRIM(RIGHT(SUBSTITUTE(TRIM(SUBSTITUTE($Q2565,CHAR(160)," "))," ",REPT(" ",60)),60)))&amp;IF($U2565="","","-"&amp;TRIM(RIGHT(SUBSTITUTE(TRIM(SUBSTITUTE($U2565,CHAR(160)," "))," ",REPT(" ",60)),60)))&amp;".jpg")</f>
        <v/>
      </c>
    </row>
    <row r="2566" ht="14" customHeight="1">
      <c r="O2566" s="196">
        <f>_xlfn.LET(_xlpm.d,_xlfn.XLOOKUP(M2566,'[1]Birth Dates'!$A:$A,'[1]Birth Dates'!$B:$B,"",0),IF(_xlpm.d=0,"",_xlpm.d))</f>
        <v/>
      </c>
      <c r="P2566" s="196">
        <f>IF(OR(O2566="",A2566="",NOT(ISNUMBER(O2566)),O2566&gt;A2566),"",DATEDIF(O2566,A2566,"Y")&amp;" years, "&amp;DATEDIF(O2566,A2566,"YM")&amp;" months, "&amp;DATEDIF(O2566,A2566,"MD")&amp;" days")</f>
        <v/>
      </c>
      <c r="S2566" s="196">
        <f>_xlfn.LET(_xlpm.d,_xlfn.XLOOKUP(Q2566,'[1]Birth Dates'!$A:$A,'[1]Birth Dates'!$B:$B,"",0),IF(_xlpm.d=0,"",_xlpm.d))</f>
        <v/>
      </c>
      <c r="T2566" s="196">
        <f>IF(OR(S2566="",A2566="",NOT(ISNUMBER(S2566)),S2566&gt;A2566),"",DATEDIF(S2566,A2566,"Y")&amp;" years, "&amp;DATEDIF(S2566,A2566,"YM")&amp;" months, "&amp;DATEDIF(S2566,A2566,"MD")&amp;" days")</f>
        <v/>
      </c>
      <c r="W2566" s="196">
        <f>_xlfn.LET(_xlpm.d,_xlfn.XLOOKUP(U2566,'[1]Birth Dates'!$A:$A,'[1]Birth Dates'!$B:$B,"",0),IF(_xlpm.d=0,"",_xlpm.d))</f>
        <v/>
      </c>
      <c r="X2566" s="196">
        <f>IF(OR(W2566="",A2566="",NOT(ISNUMBER(W2566)),W2566&gt;A2566),"",DATEDIF(W2566,A2566,"Y")&amp;" years, "&amp;DATEDIF(W2566,A2566,"YM")&amp;" months, "&amp;DATEDIF(W2566,A2566,"MD")&amp;" days")</f>
        <v/>
      </c>
      <c r="AR2566" s="175">
        <f>IF($B2566="","",TEXT($A2566,"yyyymmdd")&amp;"_P"&amp;$C2566&amp;"_C"&amp;$F2566&amp;"_"&amp;TRIM(RIGHT(SUBSTITUTE(TRIM(SUBSTITUTE($M2566,CHAR(160)," "))," ",REPT(" ",60)),60))&amp;IF($Q2566="","","-"&amp;TRIM(RIGHT(SUBSTITUTE(TRIM(SUBSTITUTE($Q2566,CHAR(160)," "))," ",REPT(" ",60)),60)))&amp;IF($U2566="","","-"&amp;TRIM(RIGHT(SUBSTITUTE(TRIM(SUBSTITUTE($U2566,CHAR(160)," "))," ",REPT(" ",60)),60)))&amp;".jpg")</f>
        <v/>
      </c>
    </row>
    <row r="2567" ht="14" customHeight="1">
      <c r="O2567" s="196">
        <f>_xlfn.LET(_xlpm.d,_xlfn.XLOOKUP(M2567,'[1]Birth Dates'!$A:$A,'[1]Birth Dates'!$B:$B,"",0),IF(_xlpm.d=0,"",_xlpm.d))</f>
        <v/>
      </c>
      <c r="P2567" s="196">
        <f>IF(OR(O2567="",A2567="",NOT(ISNUMBER(O2567)),O2567&gt;A2567),"",DATEDIF(O2567,A2567,"Y")&amp;" years, "&amp;DATEDIF(O2567,A2567,"YM")&amp;" months, "&amp;DATEDIF(O2567,A2567,"MD")&amp;" days")</f>
        <v/>
      </c>
      <c r="S2567" s="196">
        <f>_xlfn.LET(_xlpm.d,_xlfn.XLOOKUP(Q2567,'[1]Birth Dates'!$A:$A,'[1]Birth Dates'!$B:$B,"",0),IF(_xlpm.d=0,"",_xlpm.d))</f>
        <v/>
      </c>
      <c r="T2567" s="196">
        <f>IF(OR(S2567="",A2567="",NOT(ISNUMBER(S2567)),S2567&gt;A2567),"",DATEDIF(S2567,A2567,"Y")&amp;" years, "&amp;DATEDIF(S2567,A2567,"YM")&amp;" months, "&amp;DATEDIF(S2567,A2567,"MD")&amp;" days")</f>
        <v/>
      </c>
      <c r="W2567" s="196">
        <f>_xlfn.LET(_xlpm.d,_xlfn.XLOOKUP(U2567,'[1]Birth Dates'!$A:$A,'[1]Birth Dates'!$B:$B,"",0),IF(_xlpm.d=0,"",_xlpm.d))</f>
        <v/>
      </c>
      <c r="X2567" s="196">
        <f>IF(OR(W2567="",A2567="",NOT(ISNUMBER(W2567)),W2567&gt;A2567),"",DATEDIF(W2567,A2567,"Y")&amp;" years, "&amp;DATEDIF(W2567,A2567,"YM")&amp;" months, "&amp;DATEDIF(W2567,A2567,"MD")&amp;" days")</f>
        <v/>
      </c>
      <c r="AR2567" s="175">
        <f>IF($B2567="","",TEXT($A2567,"yyyymmdd")&amp;"_P"&amp;$C2567&amp;"_C"&amp;$F2567&amp;"_"&amp;TRIM(RIGHT(SUBSTITUTE(TRIM(SUBSTITUTE($M2567,CHAR(160)," "))," ",REPT(" ",60)),60))&amp;IF($Q2567="","","-"&amp;TRIM(RIGHT(SUBSTITUTE(TRIM(SUBSTITUTE($Q2567,CHAR(160)," "))," ",REPT(" ",60)),60)))&amp;IF($U2567="","","-"&amp;TRIM(RIGHT(SUBSTITUTE(TRIM(SUBSTITUTE($U2567,CHAR(160)," "))," ",REPT(" ",60)),60)))&amp;".jpg")</f>
        <v/>
      </c>
    </row>
    <row r="2568" ht="14" customHeight="1">
      <c r="O2568" s="196">
        <f>_xlfn.LET(_xlpm.d,_xlfn.XLOOKUP(M2568,'[1]Birth Dates'!$A:$A,'[1]Birth Dates'!$B:$B,"",0),IF(_xlpm.d=0,"",_xlpm.d))</f>
        <v/>
      </c>
      <c r="P2568" s="196">
        <f>IF(OR(O2568="",A2568="",NOT(ISNUMBER(O2568)),O2568&gt;A2568),"",DATEDIF(O2568,A2568,"Y")&amp;" years, "&amp;DATEDIF(O2568,A2568,"YM")&amp;" months, "&amp;DATEDIF(O2568,A2568,"MD")&amp;" days")</f>
        <v/>
      </c>
      <c r="S2568" s="196">
        <f>_xlfn.LET(_xlpm.d,_xlfn.XLOOKUP(Q2568,'[1]Birth Dates'!$A:$A,'[1]Birth Dates'!$B:$B,"",0),IF(_xlpm.d=0,"",_xlpm.d))</f>
        <v/>
      </c>
      <c r="T2568" s="196">
        <f>IF(OR(S2568="",A2568="",NOT(ISNUMBER(S2568)),S2568&gt;A2568),"",DATEDIF(S2568,A2568,"Y")&amp;" years, "&amp;DATEDIF(S2568,A2568,"YM")&amp;" months, "&amp;DATEDIF(S2568,A2568,"MD")&amp;" days")</f>
        <v/>
      </c>
      <c r="W2568" s="196">
        <f>_xlfn.LET(_xlpm.d,_xlfn.XLOOKUP(U2568,'[1]Birth Dates'!$A:$A,'[1]Birth Dates'!$B:$B,"",0),IF(_xlpm.d=0,"",_xlpm.d))</f>
        <v/>
      </c>
      <c r="X2568" s="196">
        <f>IF(OR(W2568="",A2568="",NOT(ISNUMBER(W2568)),W2568&gt;A2568),"",DATEDIF(W2568,A2568,"Y")&amp;" years, "&amp;DATEDIF(W2568,A2568,"YM")&amp;" months, "&amp;DATEDIF(W2568,A2568,"MD")&amp;" days")</f>
        <v/>
      </c>
      <c r="AR2568" s="175">
        <f>IF($B2568="","",TEXT($A2568,"yyyymmdd")&amp;"_P"&amp;$C2568&amp;"_C"&amp;$F2568&amp;"_"&amp;TRIM(RIGHT(SUBSTITUTE(TRIM(SUBSTITUTE($M2568,CHAR(160)," "))," ",REPT(" ",60)),60))&amp;IF($Q2568="","","-"&amp;TRIM(RIGHT(SUBSTITUTE(TRIM(SUBSTITUTE($Q2568,CHAR(160)," "))," ",REPT(" ",60)),60)))&amp;IF($U2568="","","-"&amp;TRIM(RIGHT(SUBSTITUTE(TRIM(SUBSTITUTE($U2568,CHAR(160)," "))," ",REPT(" ",60)),60)))&amp;".jpg")</f>
        <v/>
      </c>
    </row>
    <row r="2569" ht="14" customHeight="1">
      <c r="O2569" s="196">
        <f>_xlfn.LET(_xlpm.d,_xlfn.XLOOKUP(M2569,'[1]Birth Dates'!$A:$A,'[1]Birth Dates'!$B:$B,"",0),IF(_xlpm.d=0,"",_xlpm.d))</f>
        <v/>
      </c>
      <c r="P2569" s="196">
        <f>IF(OR(O2569="",A2569="",NOT(ISNUMBER(O2569)),O2569&gt;A2569),"",DATEDIF(O2569,A2569,"Y")&amp;" years, "&amp;DATEDIF(O2569,A2569,"YM")&amp;" months, "&amp;DATEDIF(O2569,A2569,"MD")&amp;" days")</f>
        <v/>
      </c>
      <c r="S2569" s="196">
        <f>_xlfn.LET(_xlpm.d,_xlfn.XLOOKUP(Q2569,'[1]Birth Dates'!$A:$A,'[1]Birth Dates'!$B:$B,"",0),IF(_xlpm.d=0,"",_xlpm.d))</f>
        <v/>
      </c>
      <c r="T2569" s="196">
        <f>IF(OR(S2569="",A2569="",NOT(ISNUMBER(S2569)),S2569&gt;A2569),"",DATEDIF(S2569,A2569,"Y")&amp;" years, "&amp;DATEDIF(S2569,A2569,"YM")&amp;" months, "&amp;DATEDIF(S2569,A2569,"MD")&amp;" days")</f>
        <v/>
      </c>
      <c r="W2569" s="196">
        <f>_xlfn.LET(_xlpm.d,_xlfn.XLOOKUP(U2569,'[1]Birth Dates'!$A:$A,'[1]Birth Dates'!$B:$B,"",0),IF(_xlpm.d=0,"",_xlpm.d))</f>
        <v/>
      </c>
      <c r="X2569" s="196">
        <f>IF(OR(W2569="",A2569="",NOT(ISNUMBER(W2569)),W2569&gt;A2569),"",DATEDIF(W2569,A2569,"Y")&amp;" years, "&amp;DATEDIF(W2569,A2569,"YM")&amp;" months, "&amp;DATEDIF(W2569,A2569,"MD")&amp;" days")</f>
        <v/>
      </c>
      <c r="AR2569" s="175">
        <f>IF($B2569="","",TEXT($A2569,"yyyymmdd")&amp;"_P"&amp;$C2569&amp;"_C"&amp;$F2569&amp;"_"&amp;TRIM(RIGHT(SUBSTITUTE(TRIM(SUBSTITUTE($M2569,CHAR(160)," "))," ",REPT(" ",60)),60))&amp;IF($Q2569="","","-"&amp;TRIM(RIGHT(SUBSTITUTE(TRIM(SUBSTITUTE($Q2569,CHAR(160)," "))," ",REPT(" ",60)),60)))&amp;IF($U2569="","","-"&amp;TRIM(RIGHT(SUBSTITUTE(TRIM(SUBSTITUTE($U2569,CHAR(160)," "))," ",REPT(" ",60)),60)))&amp;".jpg")</f>
        <v/>
      </c>
    </row>
    <row r="2570" ht="14" customHeight="1">
      <c r="O2570" s="196">
        <f>_xlfn.LET(_xlpm.d,_xlfn.XLOOKUP(M2570,'[1]Birth Dates'!$A:$A,'[1]Birth Dates'!$B:$B,"",0),IF(_xlpm.d=0,"",_xlpm.d))</f>
        <v/>
      </c>
      <c r="P2570" s="196">
        <f>IF(OR(O2570="",A2570="",NOT(ISNUMBER(O2570)),O2570&gt;A2570),"",DATEDIF(O2570,A2570,"Y")&amp;" years, "&amp;DATEDIF(O2570,A2570,"YM")&amp;" months, "&amp;DATEDIF(O2570,A2570,"MD")&amp;" days")</f>
        <v/>
      </c>
      <c r="S2570" s="196">
        <f>_xlfn.LET(_xlpm.d,_xlfn.XLOOKUP(Q2570,'[1]Birth Dates'!$A:$A,'[1]Birth Dates'!$B:$B,"",0),IF(_xlpm.d=0,"",_xlpm.d))</f>
        <v/>
      </c>
      <c r="T2570" s="196">
        <f>IF(OR(S2570="",A2570="",NOT(ISNUMBER(S2570)),S2570&gt;A2570),"",DATEDIF(S2570,A2570,"Y")&amp;" years, "&amp;DATEDIF(S2570,A2570,"YM")&amp;" months, "&amp;DATEDIF(S2570,A2570,"MD")&amp;" days")</f>
        <v/>
      </c>
      <c r="W2570" s="196">
        <f>_xlfn.LET(_xlpm.d,_xlfn.XLOOKUP(U2570,'[1]Birth Dates'!$A:$A,'[1]Birth Dates'!$B:$B,"",0),IF(_xlpm.d=0,"",_xlpm.d))</f>
        <v/>
      </c>
      <c r="X2570" s="196">
        <f>IF(OR(W2570="",A2570="",NOT(ISNUMBER(W2570)),W2570&gt;A2570),"",DATEDIF(W2570,A2570,"Y")&amp;" years, "&amp;DATEDIF(W2570,A2570,"YM")&amp;" months, "&amp;DATEDIF(W2570,A2570,"MD")&amp;" days")</f>
        <v/>
      </c>
      <c r="AR2570" s="175">
        <f>IF($B2570="","",TEXT($A2570,"yyyymmdd")&amp;"_P"&amp;$C2570&amp;"_C"&amp;$F2570&amp;"_"&amp;TRIM(RIGHT(SUBSTITUTE(TRIM(SUBSTITUTE($M2570,CHAR(160)," "))," ",REPT(" ",60)),60))&amp;IF($Q2570="","","-"&amp;TRIM(RIGHT(SUBSTITUTE(TRIM(SUBSTITUTE($Q2570,CHAR(160)," "))," ",REPT(" ",60)),60)))&amp;IF($U2570="","","-"&amp;TRIM(RIGHT(SUBSTITUTE(TRIM(SUBSTITUTE($U2570,CHAR(160)," "))," ",REPT(" ",60)),60)))&amp;".jpg")</f>
        <v/>
      </c>
    </row>
    <row r="2571" ht="14" customHeight="1">
      <c r="O2571" s="196">
        <f>_xlfn.LET(_xlpm.d,_xlfn.XLOOKUP(M2571,'[1]Birth Dates'!$A:$A,'[1]Birth Dates'!$B:$B,"",0),IF(_xlpm.d=0,"",_xlpm.d))</f>
        <v/>
      </c>
      <c r="P2571" s="196">
        <f>IF(OR(O2571="",A2571="",NOT(ISNUMBER(O2571)),O2571&gt;A2571),"",DATEDIF(O2571,A2571,"Y")&amp;" years, "&amp;DATEDIF(O2571,A2571,"YM")&amp;" months, "&amp;DATEDIF(O2571,A2571,"MD")&amp;" days")</f>
        <v/>
      </c>
      <c r="S2571" s="196">
        <f>_xlfn.LET(_xlpm.d,_xlfn.XLOOKUP(Q2571,'[1]Birth Dates'!$A:$A,'[1]Birth Dates'!$B:$B,"",0),IF(_xlpm.d=0,"",_xlpm.d))</f>
        <v/>
      </c>
      <c r="T2571" s="196">
        <f>IF(OR(S2571="",A2571="",NOT(ISNUMBER(S2571)),S2571&gt;A2571),"",DATEDIF(S2571,A2571,"Y")&amp;" years, "&amp;DATEDIF(S2571,A2571,"YM")&amp;" months, "&amp;DATEDIF(S2571,A2571,"MD")&amp;" days")</f>
        <v/>
      </c>
      <c r="W2571" s="196">
        <f>_xlfn.LET(_xlpm.d,_xlfn.XLOOKUP(U2571,'[1]Birth Dates'!$A:$A,'[1]Birth Dates'!$B:$B,"",0),IF(_xlpm.d=0,"",_xlpm.d))</f>
        <v/>
      </c>
      <c r="X2571" s="196">
        <f>IF(OR(W2571="",A2571="",NOT(ISNUMBER(W2571)),W2571&gt;A2571),"",DATEDIF(W2571,A2571,"Y")&amp;" years, "&amp;DATEDIF(W2571,A2571,"YM")&amp;" months, "&amp;DATEDIF(W2571,A2571,"MD")&amp;" days")</f>
        <v/>
      </c>
      <c r="AR2571" s="175">
        <f>IF($B2571="","",TEXT($A2571,"yyyymmdd")&amp;"_P"&amp;$C2571&amp;"_C"&amp;$F2571&amp;"_"&amp;TRIM(RIGHT(SUBSTITUTE(TRIM(SUBSTITUTE($M2571,CHAR(160)," "))," ",REPT(" ",60)),60))&amp;IF($Q2571="","","-"&amp;TRIM(RIGHT(SUBSTITUTE(TRIM(SUBSTITUTE($Q2571,CHAR(160)," "))," ",REPT(" ",60)),60)))&amp;IF($U2571="","","-"&amp;TRIM(RIGHT(SUBSTITUTE(TRIM(SUBSTITUTE($U2571,CHAR(160)," "))," ",REPT(" ",60)),60)))&amp;".jpg")</f>
        <v/>
      </c>
    </row>
    <row r="2572" ht="14" customHeight="1">
      <c r="O2572" s="196">
        <f>_xlfn.LET(_xlpm.d,_xlfn.XLOOKUP(M2572,'[1]Birth Dates'!$A:$A,'[1]Birth Dates'!$B:$B,"",0),IF(_xlpm.d=0,"",_xlpm.d))</f>
        <v/>
      </c>
      <c r="P2572" s="196">
        <f>IF(OR(O2572="",A2572="",NOT(ISNUMBER(O2572)),O2572&gt;A2572),"",DATEDIF(O2572,A2572,"Y")&amp;" years, "&amp;DATEDIF(O2572,A2572,"YM")&amp;" months, "&amp;DATEDIF(O2572,A2572,"MD")&amp;" days")</f>
        <v/>
      </c>
      <c r="S2572" s="196">
        <f>_xlfn.LET(_xlpm.d,_xlfn.XLOOKUP(Q2572,'[1]Birth Dates'!$A:$A,'[1]Birth Dates'!$B:$B,"",0),IF(_xlpm.d=0,"",_xlpm.d))</f>
        <v/>
      </c>
      <c r="T2572" s="196">
        <f>IF(OR(S2572="",A2572="",NOT(ISNUMBER(S2572)),S2572&gt;A2572),"",DATEDIF(S2572,A2572,"Y")&amp;" years, "&amp;DATEDIF(S2572,A2572,"YM")&amp;" months, "&amp;DATEDIF(S2572,A2572,"MD")&amp;" days")</f>
        <v/>
      </c>
      <c r="W2572" s="196">
        <f>_xlfn.LET(_xlpm.d,_xlfn.XLOOKUP(U2572,'[1]Birth Dates'!$A:$A,'[1]Birth Dates'!$B:$B,"",0),IF(_xlpm.d=0,"",_xlpm.d))</f>
        <v/>
      </c>
      <c r="X2572" s="196">
        <f>IF(OR(W2572="",A2572="",NOT(ISNUMBER(W2572)),W2572&gt;A2572),"",DATEDIF(W2572,A2572,"Y")&amp;" years, "&amp;DATEDIF(W2572,A2572,"YM")&amp;" months, "&amp;DATEDIF(W2572,A2572,"MD")&amp;" days")</f>
        <v/>
      </c>
      <c r="AR2572" s="175">
        <f>IF($B2572="","",TEXT($A2572,"yyyymmdd")&amp;"_P"&amp;$C2572&amp;"_C"&amp;$F2572&amp;"_"&amp;TRIM(RIGHT(SUBSTITUTE(TRIM(SUBSTITUTE($M2572,CHAR(160)," "))," ",REPT(" ",60)),60))&amp;IF($Q2572="","","-"&amp;TRIM(RIGHT(SUBSTITUTE(TRIM(SUBSTITUTE($Q2572,CHAR(160)," "))," ",REPT(" ",60)),60)))&amp;IF($U2572="","","-"&amp;TRIM(RIGHT(SUBSTITUTE(TRIM(SUBSTITUTE($U2572,CHAR(160)," "))," ",REPT(" ",60)),60)))&amp;".jpg")</f>
        <v/>
      </c>
    </row>
    <row r="2573" ht="14" customHeight="1">
      <c r="O2573" s="196">
        <f>_xlfn.LET(_xlpm.d,_xlfn.XLOOKUP(M2573,'[1]Birth Dates'!$A:$A,'[1]Birth Dates'!$B:$B,"",0),IF(_xlpm.d=0,"",_xlpm.d))</f>
        <v/>
      </c>
      <c r="P2573" s="196">
        <f>IF(OR(O2573="",A2573="",NOT(ISNUMBER(O2573)),O2573&gt;A2573),"",DATEDIF(O2573,A2573,"Y")&amp;" years, "&amp;DATEDIF(O2573,A2573,"YM")&amp;" months, "&amp;DATEDIF(O2573,A2573,"MD")&amp;" days")</f>
        <v/>
      </c>
      <c r="S2573" s="196">
        <f>_xlfn.LET(_xlpm.d,_xlfn.XLOOKUP(Q2573,'[1]Birth Dates'!$A:$A,'[1]Birth Dates'!$B:$B,"",0),IF(_xlpm.d=0,"",_xlpm.d))</f>
        <v/>
      </c>
      <c r="T2573" s="196">
        <f>IF(OR(S2573="",A2573="",NOT(ISNUMBER(S2573)),S2573&gt;A2573),"",DATEDIF(S2573,A2573,"Y")&amp;" years, "&amp;DATEDIF(S2573,A2573,"YM")&amp;" months, "&amp;DATEDIF(S2573,A2573,"MD")&amp;" days")</f>
        <v/>
      </c>
      <c r="W2573" s="196">
        <f>_xlfn.LET(_xlpm.d,_xlfn.XLOOKUP(U2573,'[1]Birth Dates'!$A:$A,'[1]Birth Dates'!$B:$B,"",0),IF(_xlpm.d=0,"",_xlpm.d))</f>
        <v/>
      </c>
      <c r="X2573" s="196">
        <f>IF(OR(W2573="",A2573="",NOT(ISNUMBER(W2573)),W2573&gt;A2573),"",DATEDIF(W2573,A2573,"Y")&amp;" years, "&amp;DATEDIF(W2573,A2573,"YM")&amp;" months, "&amp;DATEDIF(W2573,A2573,"MD")&amp;" days")</f>
        <v/>
      </c>
      <c r="AR2573" s="175">
        <f>IF($B2573="","",TEXT($A2573,"yyyymmdd")&amp;"_P"&amp;$C2573&amp;"_C"&amp;$F2573&amp;"_"&amp;TRIM(RIGHT(SUBSTITUTE(TRIM(SUBSTITUTE($M2573,CHAR(160)," "))," ",REPT(" ",60)),60))&amp;IF($Q2573="","","-"&amp;TRIM(RIGHT(SUBSTITUTE(TRIM(SUBSTITUTE($Q2573,CHAR(160)," "))," ",REPT(" ",60)),60)))&amp;IF($U2573="","","-"&amp;TRIM(RIGHT(SUBSTITUTE(TRIM(SUBSTITUTE($U2573,CHAR(160)," "))," ",REPT(" ",60)),60)))&amp;".jpg")</f>
        <v/>
      </c>
    </row>
    <row r="2574" ht="14" customHeight="1">
      <c r="O2574" s="196">
        <f>_xlfn.LET(_xlpm.d,_xlfn.XLOOKUP(M2574,'[1]Birth Dates'!$A:$A,'[1]Birth Dates'!$B:$B,"",0),IF(_xlpm.d=0,"",_xlpm.d))</f>
        <v/>
      </c>
      <c r="P2574" s="196">
        <f>IF(OR(O2574="",A2574="",NOT(ISNUMBER(O2574)),O2574&gt;A2574),"",DATEDIF(O2574,A2574,"Y")&amp;" years, "&amp;DATEDIF(O2574,A2574,"YM")&amp;" months, "&amp;DATEDIF(O2574,A2574,"MD")&amp;" days")</f>
        <v/>
      </c>
      <c r="S2574" s="196">
        <f>_xlfn.LET(_xlpm.d,_xlfn.XLOOKUP(Q2574,'[1]Birth Dates'!$A:$A,'[1]Birth Dates'!$B:$B,"",0),IF(_xlpm.d=0,"",_xlpm.d))</f>
        <v/>
      </c>
      <c r="T2574" s="196">
        <f>IF(OR(S2574="",A2574="",NOT(ISNUMBER(S2574)),S2574&gt;A2574),"",DATEDIF(S2574,A2574,"Y")&amp;" years, "&amp;DATEDIF(S2574,A2574,"YM")&amp;" months, "&amp;DATEDIF(S2574,A2574,"MD")&amp;" days")</f>
        <v/>
      </c>
      <c r="W2574" s="196">
        <f>_xlfn.LET(_xlpm.d,_xlfn.XLOOKUP(U2574,'[1]Birth Dates'!$A:$A,'[1]Birth Dates'!$B:$B,"",0),IF(_xlpm.d=0,"",_xlpm.d))</f>
        <v/>
      </c>
      <c r="X2574" s="196">
        <f>IF(OR(W2574="",A2574="",NOT(ISNUMBER(W2574)),W2574&gt;A2574),"",DATEDIF(W2574,A2574,"Y")&amp;" years, "&amp;DATEDIF(W2574,A2574,"YM")&amp;" months, "&amp;DATEDIF(W2574,A2574,"MD")&amp;" days")</f>
        <v/>
      </c>
      <c r="AR2574" s="175">
        <f>IF($B2574="","",TEXT($A2574,"yyyymmdd")&amp;"_P"&amp;$C2574&amp;"_C"&amp;$F2574&amp;"_"&amp;TRIM(RIGHT(SUBSTITUTE(TRIM(SUBSTITUTE($M2574,CHAR(160)," "))," ",REPT(" ",60)),60))&amp;IF($Q2574="","","-"&amp;TRIM(RIGHT(SUBSTITUTE(TRIM(SUBSTITUTE($Q2574,CHAR(160)," "))," ",REPT(" ",60)),60)))&amp;IF($U2574="","","-"&amp;TRIM(RIGHT(SUBSTITUTE(TRIM(SUBSTITUTE($U2574,CHAR(160)," "))," ",REPT(" ",60)),60)))&amp;".jpg")</f>
        <v/>
      </c>
    </row>
    <row r="2575" ht="14" customHeight="1">
      <c r="O2575" s="196">
        <f>_xlfn.LET(_xlpm.d,_xlfn.XLOOKUP(M2575,'[1]Birth Dates'!$A:$A,'[1]Birth Dates'!$B:$B,"",0),IF(_xlpm.d=0,"",_xlpm.d))</f>
        <v/>
      </c>
      <c r="P2575" s="196">
        <f>IF(OR(O2575="",A2575="",NOT(ISNUMBER(O2575)),O2575&gt;A2575),"",DATEDIF(O2575,A2575,"Y")&amp;" years, "&amp;DATEDIF(O2575,A2575,"YM")&amp;" months, "&amp;DATEDIF(O2575,A2575,"MD")&amp;" days")</f>
        <v/>
      </c>
      <c r="S2575" s="196">
        <f>_xlfn.LET(_xlpm.d,_xlfn.XLOOKUP(Q2575,'[1]Birth Dates'!$A:$A,'[1]Birth Dates'!$B:$B,"",0),IF(_xlpm.d=0,"",_xlpm.d))</f>
        <v/>
      </c>
      <c r="T2575" s="196">
        <f>IF(OR(S2575="",A2575="",NOT(ISNUMBER(S2575)),S2575&gt;A2575),"",DATEDIF(S2575,A2575,"Y")&amp;" years, "&amp;DATEDIF(S2575,A2575,"YM")&amp;" months, "&amp;DATEDIF(S2575,A2575,"MD")&amp;" days")</f>
        <v/>
      </c>
      <c r="W2575" s="196">
        <f>_xlfn.LET(_xlpm.d,_xlfn.XLOOKUP(U2575,'[1]Birth Dates'!$A:$A,'[1]Birth Dates'!$B:$B,"",0),IF(_xlpm.d=0,"",_xlpm.d))</f>
        <v/>
      </c>
      <c r="X2575" s="196">
        <f>IF(OR(W2575="",A2575="",NOT(ISNUMBER(W2575)),W2575&gt;A2575),"",DATEDIF(W2575,A2575,"Y")&amp;" years, "&amp;DATEDIF(W2575,A2575,"YM")&amp;" months, "&amp;DATEDIF(W2575,A2575,"MD")&amp;" days")</f>
        <v/>
      </c>
      <c r="AR2575" s="175">
        <f>IF($B2575="","",TEXT($A2575,"yyyymmdd")&amp;"_P"&amp;$C2575&amp;"_C"&amp;$F2575&amp;"_"&amp;TRIM(RIGHT(SUBSTITUTE(TRIM(SUBSTITUTE($M2575,CHAR(160)," "))," ",REPT(" ",60)),60))&amp;IF($Q2575="","","-"&amp;TRIM(RIGHT(SUBSTITUTE(TRIM(SUBSTITUTE($Q2575,CHAR(160)," "))," ",REPT(" ",60)),60)))&amp;IF($U2575="","","-"&amp;TRIM(RIGHT(SUBSTITUTE(TRIM(SUBSTITUTE($U2575,CHAR(160)," "))," ",REPT(" ",60)),60)))&amp;".jpg")</f>
        <v/>
      </c>
    </row>
    <row r="2576" ht="14" customHeight="1">
      <c r="O2576" s="196">
        <f>_xlfn.LET(_xlpm.d,_xlfn.XLOOKUP(M2576,'[1]Birth Dates'!$A:$A,'[1]Birth Dates'!$B:$B,"",0),IF(_xlpm.d=0,"",_xlpm.d))</f>
        <v/>
      </c>
      <c r="P2576" s="196">
        <f>IF(OR(O2576="",A2576="",NOT(ISNUMBER(O2576)),O2576&gt;A2576),"",DATEDIF(O2576,A2576,"Y")&amp;" years, "&amp;DATEDIF(O2576,A2576,"YM")&amp;" months, "&amp;DATEDIF(O2576,A2576,"MD")&amp;" days")</f>
        <v/>
      </c>
      <c r="S2576" s="196">
        <f>_xlfn.LET(_xlpm.d,_xlfn.XLOOKUP(Q2576,'[1]Birth Dates'!$A:$A,'[1]Birth Dates'!$B:$B,"",0),IF(_xlpm.d=0,"",_xlpm.d))</f>
        <v/>
      </c>
      <c r="T2576" s="196">
        <f>IF(OR(S2576="",A2576="",NOT(ISNUMBER(S2576)),S2576&gt;A2576),"",DATEDIF(S2576,A2576,"Y")&amp;" years, "&amp;DATEDIF(S2576,A2576,"YM")&amp;" months, "&amp;DATEDIF(S2576,A2576,"MD")&amp;" days")</f>
        <v/>
      </c>
      <c r="W2576" s="196">
        <f>_xlfn.LET(_xlpm.d,_xlfn.XLOOKUP(U2576,'[1]Birth Dates'!$A:$A,'[1]Birth Dates'!$B:$B,"",0),IF(_xlpm.d=0,"",_xlpm.d))</f>
        <v/>
      </c>
      <c r="X2576" s="196">
        <f>IF(OR(W2576="",A2576="",NOT(ISNUMBER(W2576)),W2576&gt;A2576),"",DATEDIF(W2576,A2576,"Y")&amp;" years, "&amp;DATEDIF(W2576,A2576,"YM")&amp;" months, "&amp;DATEDIF(W2576,A2576,"MD")&amp;" days")</f>
        <v/>
      </c>
      <c r="AR2576" s="175">
        <f>IF($B2576="","",TEXT($A2576,"yyyymmdd")&amp;"_P"&amp;$C2576&amp;"_C"&amp;$F2576&amp;"_"&amp;TRIM(RIGHT(SUBSTITUTE(TRIM(SUBSTITUTE($M2576,CHAR(160)," "))," ",REPT(" ",60)),60))&amp;IF($Q2576="","","-"&amp;TRIM(RIGHT(SUBSTITUTE(TRIM(SUBSTITUTE($Q2576,CHAR(160)," "))," ",REPT(" ",60)),60)))&amp;IF($U2576="","","-"&amp;TRIM(RIGHT(SUBSTITUTE(TRIM(SUBSTITUTE($U2576,CHAR(160)," "))," ",REPT(" ",60)),60)))&amp;".jpg")</f>
        <v/>
      </c>
    </row>
    <row r="2577" ht="14" customHeight="1">
      <c r="O2577" s="196">
        <f>_xlfn.LET(_xlpm.d,_xlfn.XLOOKUP(M2577,'[1]Birth Dates'!$A:$A,'[1]Birth Dates'!$B:$B,"",0),IF(_xlpm.d=0,"",_xlpm.d))</f>
        <v/>
      </c>
      <c r="P2577" s="196">
        <f>IF(OR(O2577="",A2577="",NOT(ISNUMBER(O2577)),O2577&gt;A2577),"",DATEDIF(O2577,A2577,"Y")&amp;" years, "&amp;DATEDIF(O2577,A2577,"YM")&amp;" months, "&amp;DATEDIF(O2577,A2577,"MD")&amp;" days")</f>
        <v/>
      </c>
      <c r="S2577" s="196">
        <f>_xlfn.LET(_xlpm.d,_xlfn.XLOOKUP(Q2577,'[1]Birth Dates'!$A:$A,'[1]Birth Dates'!$B:$B,"",0),IF(_xlpm.d=0,"",_xlpm.d))</f>
        <v/>
      </c>
      <c r="T2577" s="196">
        <f>IF(OR(S2577="",A2577="",NOT(ISNUMBER(S2577)),S2577&gt;A2577),"",DATEDIF(S2577,A2577,"Y")&amp;" years, "&amp;DATEDIF(S2577,A2577,"YM")&amp;" months, "&amp;DATEDIF(S2577,A2577,"MD")&amp;" days")</f>
        <v/>
      </c>
      <c r="W2577" s="196">
        <f>_xlfn.LET(_xlpm.d,_xlfn.XLOOKUP(U2577,'[1]Birth Dates'!$A:$A,'[1]Birth Dates'!$B:$B,"",0),IF(_xlpm.d=0,"",_xlpm.d))</f>
        <v/>
      </c>
      <c r="X2577" s="196">
        <f>IF(OR(W2577="",A2577="",NOT(ISNUMBER(W2577)),W2577&gt;A2577),"",DATEDIF(W2577,A2577,"Y")&amp;" years, "&amp;DATEDIF(W2577,A2577,"YM")&amp;" months, "&amp;DATEDIF(W2577,A2577,"MD")&amp;" days")</f>
        <v/>
      </c>
      <c r="AR2577" s="175">
        <f>IF($B2577="","",TEXT($A2577,"yyyymmdd")&amp;"_P"&amp;$C2577&amp;"_C"&amp;$F2577&amp;"_"&amp;TRIM(RIGHT(SUBSTITUTE(TRIM(SUBSTITUTE($M2577,CHAR(160)," "))," ",REPT(" ",60)),60))&amp;IF($Q2577="","","-"&amp;TRIM(RIGHT(SUBSTITUTE(TRIM(SUBSTITUTE($Q2577,CHAR(160)," "))," ",REPT(" ",60)),60)))&amp;IF($U2577="","","-"&amp;TRIM(RIGHT(SUBSTITUTE(TRIM(SUBSTITUTE($U2577,CHAR(160)," "))," ",REPT(" ",60)),60)))&amp;".jpg")</f>
        <v/>
      </c>
    </row>
    <row r="2578" ht="14" customHeight="1">
      <c r="O2578" s="196">
        <f>_xlfn.LET(_xlpm.d,_xlfn.XLOOKUP(M2578,'[1]Birth Dates'!$A:$A,'[1]Birth Dates'!$B:$B,"",0),IF(_xlpm.d=0,"",_xlpm.d))</f>
        <v/>
      </c>
      <c r="P2578" s="196">
        <f>IF(OR(O2578="",A2578="",NOT(ISNUMBER(O2578)),O2578&gt;A2578),"",DATEDIF(O2578,A2578,"Y")&amp;" years, "&amp;DATEDIF(O2578,A2578,"YM")&amp;" months, "&amp;DATEDIF(O2578,A2578,"MD")&amp;" days")</f>
        <v/>
      </c>
      <c r="S2578" s="196">
        <f>_xlfn.LET(_xlpm.d,_xlfn.XLOOKUP(Q2578,'[1]Birth Dates'!$A:$A,'[1]Birth Dates'!$B:$B,"",0),IF(_xlpm.d=0,"",_xlpm.d))</f>
        <v/>
      </c>
      <c r="T2578" s="196">
        <f>IF(OR(S2578="",A2578="",NOT(ISNUMBER(S2578)),S2578&gt;A2578),"",DATEDIF(S2578,A2578,"Y")&amp;" years, "&amp;DATEDIF(S2578,A2578,"YM")&amp;" months, "&amp;DATEDIF(S2578,A2578,"MD")&amp;" days")</f>
        <v/>
      </c>
      <c r="W2578" s="196">
        <f>_xlfn.LET(_xlpm.d,_xlfn.XLOOKUP(U2578,'[1]Birth Dates'!$A:$A,'[1]Birth Dates'!$B:$B,"",0),IF(_xlpm.d=0,"",_xlpm.d))</f>
        <v/>
      </c>
      <c r="X2578" s="196">
        <f>IF(OR(W2578="",A2578="",NOT(ISNUMBER(W2578)),W2578&gt;A2578),"",DATEDIF(W2578,A2578,"Y")&amp;" years, "&amp;DATEDIF(W2578,A2578,"YM")&amp;" months, "&amp;DATEDIF(W2578,A2578,"MD")&amp;" days")</f>
        <v/>
      </c>
      <c r="AR2578" s="175">
        <f>IF($B2578="","",TEXT($A2578,"yyyymmdd")&amp;"_P"&amp;$C2578&amp;"_C"&amp;$F2578&amp;"_"&amp;TRIM(RIGHT(SUBSTITUTE(TRIM(SUBSTITUTE($M2578,CHAR(160)," "))," ",REPT(" ",60)),60))&amp;IF($Q2578="","","-"&amp;TRIM(RIGHT(SUBSTITUTE(TRIM(SUBSTITUTE($Q2578,CHAR(160)," "))," ",REPT(" ",60)),60)))&amp;IF($U2578="","","-"&amp;TRIM(RIGHT(SUBSTITUTE(TRIM(SUBSTITUTE($U2578,CHAR(160)," "))," ",REPT(" ",60)),60)))&amp;".jpg")</f>
        <v/>
      </c>
    </row>
    <row r="2579" ht="14" customHeight="1">
      <c r="O2579" s="196">
        <f>_xlfn.LET(_xlpm.d,_xlfn.XLOOKUP(M2579,'[1]Birth Dates'!$A:$A,'[1]Birth Dates'!$B:$B,"",0),IF(_xlpm.d=0,"",_xlpm.d))</f>
        <v/>
      </c>
      <c r="P2579" s="196">
        <f>IF(OR(O2579="",A2579="",NOT(ISNUMBER(O2579)),O2579&gt;A2579),"",DATEDIF(O2579,A2579,"Y")&amp;" years, "&amp;DATEDIF(O2579,A2579,"YM")&amp;" months, "&amp;DATEDIF(O2579,A2579,"MD")&amp;" days")</f>
        <v/>
      </c>
      <c r="S2579" s="196">
        <f>_xlfn.LET(_xlpm.d,_xlfn.XLOOKUP(Q2579,'[1]Birth Dates'!$A:$A,'[1]Birth Dates'!$B:$B,"",0),IF(_xlpm.d=0,"",_xlpm.d))</f>
        <v/>
      </c>
      <c r="T2579" s="196">
        <f>IF(OR(S2579="",A2579="",NOT(ISNUMBER(S2579)),S2579&gt;A2579),"",DATEDIF(S2579,A2579,"Y")&amp;" years, "&amp;DATEDIF(S2579,A2579,"YM")&amp;" months, "&amp;DATEDIF(S2579,A2579,"MD")&amp;" days")</f>
        <v/>
      </c>
      <c r="W2579" s="196">
        <f>_xlfn.LET(_xlpm.d,_xlfn.XLOOKUP(U2579,'[1]Birth Dates'!$A:$A,'[1]Birth Dates'!$B:$B,"",0),IF(_xlpm.d=0,"",_xlpm.d))</f>
        <v/>
      </c>
      <c r="X2579" s="196">
        <f>IF(OR(W2579="",A2579="",NOT(ISNUMBER(W2579)),W2579&gt;A2579),"",DATEDIF(W2579,A2579,"Y")&amp;" years, "&amp;DATEDIF(W2579,A2579,"YM")&amp;" months, "&amp;DATEDIF(W2579,A2579,"MD")&amp;" days")</f>
        <v/>
      </c>
      <c r="AR2579" s="175">
        <f>IF($B2579="","",TEXT($A2579,"yyyymmdd")&amp;"_P"&amp;$C2579&amp;"_C"&amp;$F2579&amp;"_"&amp;TRIM(RIGHT(SUBSTITUTE(TRIM(SUBSTITUTE($M2579,CHAR(160)," "))," ",REPT(" ",60)),60))&amp;IF($Q2579="","","-"&amp;TRIM(RIGHT(SUBSTITUTE(TRIM(SUBSTITUTE($Q2579,CHAR(160)," "))," ",REPT(" ",60)),60)))&amp;IF($U2579="","","-"&amp;TRIM(RIGHT(SUBSTITUTE(TRIM(SUBSTITUTE($U2579,CHAR(160)," "))," ",REPT(" ",60)),60)))&amp;".jpg")</f>
        <v/>
      </c>
    </row>
    <row r="2580" ht="14" customHeight="1">
      <c r="O2580" s="196">
        <f>_xlfn.LET(_xlpm.d,_xlfn.XLOOKUP(M2580,'[1]Birth Dates'!$A:$A,'[1]Birth Dates'!$B:$B,"",0),IF(_xlpm.d=0,"",_xlpm.d))</f>
        <v/>
      </c>
      <c r="P2580" s="196">
        <f>IF(OR(O2580="",A2580="",NOT(ISNUMBER(O2580)),O2580&gt;A2580),"",DATEDIF(O2580,A2580,"Y")&amp;" years, "&amp;DATEDIF(O2580,A2580,"YM")&amp;" months, "&amp;DATEDIF(O2580,A2580,"MD")&amp;" days")</f>
        <v/>
      </c>
      <c r="S2580" s="196">
        <f>_xlfn.LET(_xlpm.d,_xlfn.XLOOKUP(Q2580,'[1]Birth Dates'!$A:$A,'[1]Birth Dates'!$B:$B,"",0),IF(_xlpm.d=0,"",_xlpm.d))</f>
        <v/>
      </c>
      <c r="T2580" s="196">
        <f>IF(OR(S2580="",A2580="",NOT(ISNUMBER(S2580)),S2580&gt;A2580),"",DATEDIF(S2580,A2580,"Y")&amp;" years, "&amp;DATEDIF(S2580,A2580,"YM")&amp;" months, "&amp;DATEDIF(S2580,A2580,"MD")&amp;" days")</f>
        <v/>
      </c>
      <c r="W2580" s="196">
        <f>_xlfn.LET(_xlpm.d,_xlfn.XLOOKUP(U2580,'[1]Birth Dates'!$A:$A,'[1]Birth Dates'!$B:$B,"",0),IF(_xlpm.d=0,"",_xlpm.d))</f>
        <v/>
      </c>
      <c r="X2580" s="196">
        <f>IF(OR(W2580="",A2580="",NOT(ISNUMBER(W2580)),W2580&gt;A2580),"",DATEDIF(W2580,A2580,"Y")&amp;" years, "&amp;DATEDIF(W2580,A2580,"YM")&amp;" months, "&amp;DATEDIF(W2580,A2580,"MD")&amp;" days")</f>
        <v/>
      </c>
      <c r="AR2580" s="175">
        <f>IF($B2580="","",TEXT($A2580,"yyyymmdd")&amp;"_P"&amp;$C2580&amp;"_C"&amp;$F2580&amp;"_"&amp;TRIM(RIGHT(SUBSTITUTE(TRIM(SUBSTITUTE($M2580,CHAR(160)," "))," ",REPT(" ",60)),60))&amp;IF($Q2580="","","-"&amp;TRIM(RIGHT(SUBSTITUTE(TRIM(SUBSTITUTE($Q2580,CHAR(160)," "))," ",REPT(" ",60)),60)))&amp;IF($U2580="","","-"&amp;TRIM(RIGHT(SUBSTITUTE(TRIM(SUBSTITUTE($U2580,CHAR(160)," "))," ",REPT(" ",60)),60)))&amp;".jpg")</f>
        <v/>
      </c>
    </row>
    <row r="2581" ht="14" customHeight="1">
      <c r="O2581" s="196">
        <f>_xlfn.LET(_xlpm.d,_xlfn.XLOOKUP(M2581,'[1]Birth Dates'!$A:$A,'[1]Birth Dates'!$B:$B,"",0),IF(_xlpm.d=0,"",_xlpm.d))</f>
        <v/>
      </c>
      <c r="P2581" s="196">
        <f>IF(OR(O2581="",A2581="",NOT(ISNUMBER(O2581)),O2581&gt;A2581),"",DATEDIF(O2581,A2581,"Y")&amp;" years, "&amp;DATEDIF(O2581,A2581,"YM")&amp;" months, "&amp;DATEDIF(O2581,A2581,"MD")&amp;" days")</f>
        <v/>
      </c>
      <c r="S2581" s="196">
        <f>_xlfn.LET(_xlpm.d,_xlfn.XLOOKUP(Q2581,'[1]Birth Dates'!$A:$A,'[1]Birth Dates'!$B:$B,"",0),IF(_xlpm.d=0,"",_xlpm.d))</f>
        <v/>
      </c>
      <c r="T2581" s="196">
        <f>IF(OR(S2581="",A2581="",NOT(ISNUMBER(S2581)),S2581&gt;A2581),"",DATEDIF(S2581,A2581,"Y")&amp;" years, "&amp;DATEDIF(S2581,A2581,"YM")&amp;" months, "&amp;DATEDIF(S2581,A2581,"MD")&amp;" days")</f>
        <v/>
      </c>
      <c r="W2581" s="196">
        <f>_xlfn.LET(_xlpm.d,_xlfn.XLOOKUP(U2581,'[1]Birth Dates'!$A:$A,'[1]Birth Dates'!$B:$B,"",0),IF(_xlpm.d=0,"",_xlpm.d))</f>
        <v/>
      </c>
      <c r="X2581" s="196">
        <f>IF(OR(W2581="",A2581="",NOT(ISNUMBER(W2581)),W2581&gt;A2581),"",DATEDIF(W2581,A2581,"Y")&amp;" years, "&amp;DATEDIF(W2581,A2581,"YM")&amp;" months, "&amp;DATEDIF(W2581,A2581,"MD")&amp;" days")</f>
        <v/>
      </c>
      <c r="AR2581" s="175">
        <f>IF($B2581="","",TEXT($A2581,"yyyymmdd")&amp;"_P"&amp;$C2581&amp;"_C"&amp;$F2581&amp;"_"&amp;TRIM(RIGHT(SUBSTITUTE(TRIM(SUBSTITUTE($M2581,CHAR(160)," "))," ",REPT(" ",60)),60))&amp;IF($Q2581="","","-"&amp;TRIM(RIGHT(SUBSTITUTE(TRIM(SUBSTITUTE($Q2581,CHAR(160)," "))," ",REPT(" ",60)),60)))&amp;IF($U2581="","","-"&amp;TRIM(RIGHT(SUBSTITUTE(TRIM(SUBSTITUTE($U2581,CHAR(160)," "))," ",REPT(" ",60)),60)))&amp;".jpg")</f>
        <v/>
      </c>
    </row>
    <row r="2582" ht="14" customHeight="1">
      <c r="O2582" s="196">
        <f>_xlfn.LET(_xlpm.d,_xlfn.XLOOKUP(M2582,'[1]Birth Dates'!$A:$A,'[1]Birth Dates'!$B:$B,"",0),IF(_xlpm.d=0,"",_xlpm.d))</f>
        <v/>
      </c>
      <c r="P2582" s="196">
        <f>IF(OR(O2582="",A2582="",NOT(ISNUMBER(O2582)),O2582&gt;A2582),"",DATEDIF(O2582,A2582,"Y")&amp;" years, "&amp;DATEDIF(O2582,A2582,"YM")&amp;" months, "&amp;DATEDIF(O2582,A2582,"MD")&amp;" days")</f>
        <v/>
      </c>
      <c r="S2582" s="196">
        <f>_xlfn.LET(_xlpm.d,_xlfn.XLOOKUP(Q2582,'[1]Birth Dates'!$A:$A,'[1]Birth Dates'!$B:$B,"",0),IF(_xlpm.d=0,"",_xlpm.d))</f>
        <v/>
      </c>
      <c r="T2582" s="196">
        <f>IF(OR(S2582="",A2582="",NOT(ISNUMBER(S2582)),S2582&gt;A2582),"",DATEDIF(S2582,A2582,"Y")&amp;" years, "&amp;DATEDIF(S2582,A2582,"YM")&amp;" months, "&amp;DATEDIF(S2582,A2582,"MD")&amp;" days")</f>
        <v/>
      </c>
      <c r="W2582" s="196">
        <f>_xlfn.LET(_xlpm.d,_xlfn.XLOOKUP(U2582,'[1]Birth Dates'!$A:$A,'[1]Birth Dates'!$B:$B,"",0),IF(_xlpm.d=0,"",_xlpm.d))</f>
        <v/>
      </c>
      <c r="X2582" s="196">
        <f>IF(OR(W2582="",A2582="",NOT(ISNUMBER(W2582)),W2582&gt;A2582),"",DATEDIF(W2582,A2582,"Y")&amp;" years, "&amp;DATEDIF(W2582,A2582,"YM")&amp;" months, "&amp;DATEDIF(W2582,A2582,"MD")&amp;" days")</f>
        <v/>
      </c>
      <c r="AR2582" s="175">
        <f>IF($B2582="","",TEXT($A2582,"yyyymmdd")&amp;"_P"&amp;$C2582&amp;"_C"&amp;$F2582&amp;"_"&amp;TRIM(RIGHT(SUBSTITUTE(TRIM(SUBSTITUTE($M2582,CHAR(160)," "))," ",REPT(" ",60)),60))&amp;IF($Q2582="","","-"&amp;TRIM(RIGHT(SUBSTITUTE(TRIM(SUBSTITUTE($Q2582,CHAR(160)," "))," ",REPT(" ",60)),60)))&amp;IF($U2582="","","-"&amp;TRIM(RIGHT(SUBSTITUTE(TRIM(SUBSTITUTE($U2582,CHAR(160)," "))," ",REPT(" ",60)),60)))&amp;".jpg")</f>
        <v/>
      </c>
    </row>
    <row r="2583" ht="14" customHeight="1">
      <c r="O2583" s="196">
        <f>_xlfn.LET(_xlpm.d,_xlfn.XLOOKUP(M2583,'[1]Birth Dates'!$A:$A,'[1]Birth Dates'!$B:$B,"",0),IF(_xlpm.d=0,"",_xlpm.d))</f>
        <v/>
      </c>
      <c r="P2583" s="196">
        <f>IF(OR(O2583="",A2583="",NOT(ISNUMBER(O2583)),O2583&gt;A2583),"",DATEDIF(O2583,A2583,"Y")&amp;" years, "&amp;DATEDIF(O2583,A2583,"YM")&amp;" months, "&amp;DATEDIF(O2583,A2583,"MD")&amp;" days")</f>
        <v/>
      </c>
      <c r="S2583" s="196">
        <f>_xlfn.LET(_xlpm.d,_xlfn.XLOOKUP(Q2583,'[1]Birth Dates'!$A:$A,'[1]Birth Dates'!$B:$B,"",0),IF(_xlpm.d=0,"",_xlpm.d))</f>
        <v/>
      </c>
      <c r="T2583" s="196">
        <f>IF(OR(S2583="",A2583="",NOT(ISNUMBER(S2583)),S2583&gt;A2583),"",DATEDIF(S2583,A2583,"Y")&amp;" years, "&amp;DATEDIF(S2583,A2583,"YM")&amp;" months, "&amp;DATEDIF(S2583,A2583,"MD")&amp;" days")</f>
        <v/>
      </c>
      <c r="W2583" s="196">
        <f>_xlfn.LET(_xlpm.d,_xlfn.XLOOKUP(U2583,'[1]Birth Dates'!$A:$A,'[1]Birth Dates'!$B:$B,"",0),IF(_xlpm.d=0,"",_xlpm.d))</f>
        <v/>
      </c>
      <c r="X2583" s="196">
        <f>IF(OR(W2583="",A2583="",NOT(ISNUMBER(W2583)),W2583&gt;A2583),"",DATEDIF(W2583,A2583,"Y")&amp;" years, "&amp;DATEDIF(W2583,A2583,"YM")&amp;" months, "&amp;DATEDIF(W2583,A2583,"MD")&amp;" days")</f>
        <v/>
      </c>
      <c r="AR2583" s="175">
        <f>IF($B2583="","",TEXT($A2583,"yyyymmdd")&amp;"_P"&amp;$C2583&amp;"_C"&amp;$F2583&amp;"_"&amp;TRIM(RIGHT(SUBSTITUTE(TRIM(SUBSTITUTE($M2583,CHAR(160)," "))," ",REPT(" ",60)),60))&amp;IF($Q2583="","","-"&amp;TRIM(RIGHT(SUBSTITUTE(TRIM(SUBSTITUTE($Q2583,CHAR(160)," "))," ",REPT(" ",60)),60)))&amp;IF($U2583="","","-"&amp;TRIM(RIGHT(SUBSTITUTE(TRIM(SUBSTITUTE($U2583,CHAR(160)," "))," ",REPT(" ",60)),60)))&amp;".jpg")</f>
        <v/>
      </c>
    </row>
    <row r="2584" ht="14" customHeight="1">
      <c r="O2584" s="196">
        <f>_xlfn.LET(_xlpm.d,_xlfn.XLOOKUP(M2584,'[1]Birth Dates'!$A:$A,'[1]Birth Dates'!$B:$B,"",0),IF(_xlpm.d=0,"",_xlpm.d))</f>
        <v/>
      </c>
      <c r="P2584" s="196">
        <f>IF(OR(O2584="",A2584="",NOT(ISNUMBER(O2584)),O2584&gt;A2584),"",DATEDIF(O2584,A2584,"Y")&amp;" years, "&amp;DATEDIF(O2584,A2584,"YM")&amp;" months, "&amp;DATEDIF(O2584,A2584,"MD")&amp;" days")</f>
        <v/>
      </c>
      <c r="S2584" s="196">
        <f>_xlfn.LET(_xlpm.d,_xlfn.XLOOKUP(Q2584,'[1]Birth Dates'!$A:$A,'[1]Birth Dates'!$B:$B,"",0),IF(_xlpm.d=0,"",_xlpm.d))</f>
        <v/>
      </c>
      <c r="T2584" s="196">
        <f>IF(OR(S2584="",A2584="",NOT(ISNUMBER(S2584)),S2584&gt;A2584),"",DATEDIF(S2584,A2584,"Y")&amp;" years, "&amp;DATEDIF(S2584,A2584,"YM")&amp;" months, "&amp;DATEDIF(S2584,A2584,"MD")&amp;" days")</f>
        <v/>
      </c>
      <c r="W2584" s="196">
        <f>_xlfn.LET(_xlpm.d,_xlfn.XLOOKUP(U2584,'[1]Birth Dates'!$A:$A,'[1]Birth Dates'!$B:$B,"",0),IF(_xlpm.d=0,"",_xlpm.d))</f>
        <v/>
      </c>
      <c r="X2584" s="196">
        <f>IF(OR(W2584="",A2584="",NOT(ISNUMBER(W2584)),W2584&gt;A2584),"",DATEDIF(W2584,A2584,"Y")&amp;" years, "&amp;DATEDIF(W2584,A2584,"YM")&amp;" months, "&amp;DATEDIF(W2584,A2584,"MD")&amp;" days")</f>
        <v/>
      </c>
      <c r="AR2584" s="175">
        <f>IF($B2584="","",TEXT($A2584,"yyyymmdd")&amp;"_P"&amp;$C2584&amp;"_C"&amp;$F2584&amp;"_"&amp;TRIM(RIGHT(SUBSTITUTE(TRIM(SUBSTITUTE($M2584,CHAR(160)," "))," ",REPT(" ",60)),60))&amp;IF($Q2584="","","-"&amp;TRIM(RIGHT(SUBSTITUTE(TRIM(SUBSTITUTE($Q2584,CHAR(160)," "))," ",REPT(" ",60)),60)))&amp;IF($U2584="","","-"&amp;TRIM(RIGHT(SUBSTITUTE(TRIM(SUBSTITUTE($U2584,CHAR(160)," "))," ",REPT(" ",60)),60)))&amp;".jpg")</f>
        <v/>
      </c>
    </row>
    <row r="2585" ht="14" customHeight="1">
      <c r="O2585" s="196">
        <f>_xlfn.LET(_xlpm.d,_xlfn.XLOOKUP(M2585,'[1]Birth Dates'!$A:$A,'[1]Birth Dates'!$B:$B,"",0),IF(_xlpm.d=0,"",_xlpm.d))</f>
        <v/>
      </c>
      <c r="P2585" s="196">
        <f>IF(OR(O2585="",A2585="",NOT(ISNUMBER(O2585)),O2585&gt;A2585),"",DATEDIF(O2585,A2585,"Y")&amp;" years, "&amp;DATEDIF(O2585,A2585,"YM")&amp;" months, "&amp;DATEDIF(O2585,A2585,"MD")&amp;" days")</f>
        <v/>
      </c>
      <c r="S2585" s="196">
        <f>_xlfn.LET(_xlpm.d,_xlfn.XLOOKUP(Q2585,'[1]Birth Dates'!$A:$A,'[1]Birth Dates'!$B:$B,"",0),IF(_xlpm.d=0,"",_xlpm.d))</f>
        <v/>
      </c>
      <c r="T2585" s="196">
        <f>IF(OR(S2585="",A2585="",NOT(ISNUMBER(S2585)),S2585&gt;A2585),"",DATEDIF(S2585,A2585,"Y")&amp;" years, "&amp;DATEDIF(S2585,A2585,"YM")&amp;" months, "&amp;DATEDIF(S2585,A2585,"MD")&amp;" days")</f>
        <v/>
      </c>
      <c r="W2585" s="196">
        <f>_xlfn.LET(_xlpm.d,_xlfn.XLOOKUP(U2585,'[1]Birth Dates'!$A:$A,'[1]Birth Dates'!$B:$B,"",0),IF(_xlpm.d=0,"",_xlpm.d))</f>
        <v/>
      </c>
      <c r="X2585" s="196">
        <f>IF(OR(W2585="",A2585="",NOT(ISNUMBER(W2585)),W2585&gt;A2585),"",DATEDIF(W2585,A2585,"Y")&amp;" years, "&amp;DATEDIF(W2585,A2585,"YM")&amp;" months, "&amp;DATEDIF(W2585,A2585,"MD")&amp;" days")</f>
        <v/>
      </c>
      <c r="AR2585" s="175">
        <f>IF($B2585="","",TEXT($A2585,"yyyymmdd")&amp;"_P"&amp;$C2585&amp;"_C"&amp;$F2585&amp;"_"&amp;TRIM(RIGHT(SUBSTITUTE(TRIM(SUBSTITUTE($M2585,CHAR(160)," "))," ",REPT(" ",60)),60))&amp;IF($Q2585="","","-"&amp;TRIM(RIGHT(SUBSTITUTE(TRIM(SUBSTITUTE($Q2585,CHAR(160)," "))," ",REPT(" ",60)),60)))&amp;IF($U2585="","","-"&amp;TRIM(RIGHT(SUBSTITUTE(TRIM(SUBSTITUTE($U2585,CHAR(160)," "))," ",REPT(" ",60)),60)))&amp;".jpg")</f>
        <v/>
      </c>
    </row>
    <row r="2586" ht="14" customHeight="1">
      <c r="O2586" s="196">
        <f>_xlfn.LET(_xlpm.d,_xlfn.XLOOKUP(M2586,'[1]Birth Dates'!$A:$A,'[1]Birth Dates'!$B:$B,"",0),IF(_xlpm.d=0,"",_xlpm.d))</f>
        <v/>
      </c>
      <c r="P2586" s="196">
        <f>IF(OR(O2586="",A2586="",NOT(ISNUMBER(O2586)),O2586&gt;A2586),"",DATEDIF(O2586,A2586,"Y")&amp;" years, "&amp;DATEDIF(O2586,A2586,"YM")&amp;" months, "&amp;DATEDIF(O2586,A2586,"MD")&amp;" days")</f>
        <v/>
      </c>
      <c r="S2586" s="196">
        <f>_xlfn.LET(_xlpm.d,_xlfn.XLOOKUP(Q2586,'[1]Birth Dates'!$A:$A,'[1]Birth Dates'!$B:$B,"",0),IF(_xlpm.d=0,"",_xlpm.d))</f>
        <v/>
      </c>
      <c r="T2586" s="196">
        <f>IF(OR(S2586="",A2586="",NOT(ISNUMBER(S2586)),S2586&gt;A2586),"",DATEDIF(S2586,A2586,"Y")&amp;" years, "&amp;DATEDIF(S2586,A2586,"YM")&amp;" months, "&amp;DATEDIF(S2586,A2586,"MD")&amp;" days")</f>
        <v/>
      </c>
      <c r="W2586" s="196">
        <f>_xlfn.LET(_xlpm.d,_xlfn.XLOOKUP(U2586,'[1]Birth Dates'!$A:$A,'[1]Birth Dates'!$B:$B,"",0),IF(_xlpm.d=0,"",_xlpm.d))</f>
        <v/>
      </c>
      <c r="X2586" s="196">
        <f>IF(OR(W2586="",A2586="",NOT(ISNUMBER(W2586)),W2586&gt;A2586),"",DATEDIF(W2586,A2586,"Y")&amp;" years, "&amp;DATEDIF(W2586,A2586,"YM")&amp;" months, "&amp;DATEDIF(W2586,A2586,"MD")&amp;" days")</f>
        <v/>
      </c>
      <c r="AR2586" s="175">
        <f>IF($B2586="","",TEXT($A2586,"yyyymmdd")&amp;"_P"&amp;$C2586&amp;"_C"&amp;$F2586&amp;"_"&amp;TRIM(RIGHT(SUBSTITUTE(TRIM(SUBSTITUTE($M2586,CHAR(160)," "))," ",REPT(" ",60)),60))&amp;IF($Q2586="","","-"&amp;TRIM(RIGHT(SUBSTITUTE(TRIM(SUBSTITUTE($Q2586,CHAR(160)," "))," ",REPT(" ",60)),60)))&amp;IF($U2586="","","-"&amp;TRIM(RIGHT(SUBSTITUTE(TRIM(SUBSTITUTE($U2586,CHAR(160)," "))," ",REPT(" ",60)),60)))&amp;".jpg")</f>
        <v/>
      </c>
    </row>
    <row r="2587" ht="14" customHeight="1">
      <c r="O2587" s="196">
        <f>_xlfn.LET(_xlpm.d,_xlfn.XLOOKUP(M2587,'[1]Birth Dates'!$A:$A,'[1]Birth Dates'!$B:$B,"",0),IF(_xlpm.d=0,"",_xlpm.d))</f>
        <v/>
      </c>
      <c r="P2587" s="196">
        <f>IF(OR(O2587="",A2587="",NOT(ISNUMBER(O2587)),O2587&gt;A2587),"",DATEDIF(O2587,A2587,"Y")&amp;" years, "&amp;DATEDIF(O2587,A2587,"YM")&amp;" months, "&amp;DATEDIF(O2587,A2587,"MD")&amp;" days")</f>
        <v/>
      </c>
      <c r="S2587" s="196">
        <f>_xlfn.LET(_xlpm.d,_xlfn.XLOOKUP(Q2587,'[1]Birth Dates'!$A:$A,'[1]Birth Dates'!$B:$B,"",0),IF(_xlpm.d=0,"",_xlpm.d))</f>
        <v/>
      </c>
      <c r="T2587" s="196">
        <f>IF(OR(S2587="",A2587="",NOT(ISNUMBER(S2587)),S2587&gt;A2587),"",DATEDIF(S2587,A2587,"Y")&amp;" years, "&amp;DATEDIF(S2587,A2587,"YM")&amp;" months, "&amp;DATEDIF(S2587,A2587,"MD")&amp;" days")</f>
        <v/>
      </c>
      <c r="W2587" s="196">
        <f>_xlfn.LET(_xlpm.d,_xlfn.XLOOKUP(U2587,'[1]Birth Dates'!$A:$A,'[1]Birth Dates'!$B:$B,"",0),IF(_xlpm.d=0,"",_xlpm.d))</f>
        <v/>
      </c>
      <c r="X2587" s="196">
        <f>IF(OR(W2587="",A2587="",NOT(ISNUMBER(W2587)),W2587&gt;A2587),"",DATEDIF(W2587,A2587,"Y")&amp;" years, "&amp;DATEDIF(W2587,A2587,"YM")&amp;" months, "&amp;DATEDIF(W2587,A2587,"MD")&amp;" days")</f>
        <v/>
      </c>
      <c r="AR2587" s="175">
        <f>IF($B2587="","",TEXT($A2587,"yyyymmdd")&amp;"_P"&amp;$C2587&amp;"_C"&amp;$F2587&amp;"_"&amp;TRIM(RIGHT(SUBSTITUTE(TRIM(SUBSTITUTE($M2587,CHAR(160)," "))," ",REPT(" ",60)),60))&amp;IF($Q2587="","","-"&amp;TRIM(RIGHT(SUBSTITUTE(TRIM(SUBSTITUTE($Q2587,CHAR(160)," "))," ",REPT(" ",60)),60)))&amp;IF($U2587="","","-"&amp;TRIM(RIGHT(SUBSTITUTE(TRIM(SUBSTITUTE($U2587,CHAR(160)," "))," ",REPT(" ",60)),60)))&amp;".jpg")</f>
        <v/>
      </c>
    </row>
    <row r="2588" ht="14" customHeight="1">
      <c r="O2588" s="196">
        <f>_xlfn.LET(_xlpm.d,_xlfn.XLOOKUP(M2588,'[1]Birth Dates'!$A:$A,'[1]Birth Dates'!$B:$B,"",0),IF(_xlpm.d=0,"",_xlpm.d))</f>
        <v/>
      </c>
      <c r="P2588" s="196">
        <f>IF(OR(O2588="",A2588="",NOT(ISNUMBER(O2588)),O2588&gt;A2588),"",DATEDIF(O2588,A2588,"Y")&amp;" years, "&amp;DATEDIF(O2588,A2588,"YM")&amp;" months, "&amp;DATEDIF(O2588,A2588,"MD")&amp;" days")</f>
        <v/>
      </c>
      <c r="S2588" s="196">
        <f>_xlfn.LET(_xlpm.d,_xlfn.XLOOKUP(Q2588,'[1]Birth Dates'!$A:$A,'[1]Birth Dates'!$B:$B,"",0),IF(_xlpm.d=0,"",_xlpm.d))</f>
        <v/>
      </c>
      <c r="T2588" s="196">
        <f>IF(OR(S2588="",A2588="",NOT(ISNUMBER(S2588)),S2588&gt;A2588),"",DATEDIF(S2588,A2588,"Y")&amp;" years, "&amp;DATEDIF(S2588,A2588,"YM")&amp;" months, "&amp;DATEDIF(S2588,A2588,"MD")&amp;" days")</f>
        <v/>
      </c>
      <c r="W2588" s="196">
        <f>_xlfn.LET(_xlpm.d,_xlfn.XLOOKUP(U2588,'[1]Birth Dates'!$A:$A,'[1]Birth Dates'!$B:$B,"",0),IF(_xlpm.d=0,"",_xlpm.d))</f>
        <v/>
      </c>
      <c r="X2588" s="196">
        <f>IF(OR(W2588="",A2588="",NOT(ISNUMBER(W2588)),W2588&gt;A2588),"",DATEDIF(W2588,A2588,"Y")&amp;" years, "&amp;DATEDIF(W2588,A2588,"YM")&amp;" months, "&amp;DATEDIF(W2588,A2588,"MD")&amp;" days")</f>
        <v/>
      </c>
      <c r="AR2588" s="175">
        <f>IF($B2588="","",TEXT($A2588,"yyyymmdd")&amp;"_P"&amp;$C2588&amp;"_C"&amp;$F2588&amp;"_"&amp;TRIM(RIGHT(SUBSTITUTE(TRIM(SUBSTITUTE($M2588,CHAR(160)," "))," ",REPT(" ",60)),60))&amp;IF($Q2588="","","-"&amp;TRIM(RIGHT(SUBSTITUTE(TRIM(SUBSTITUTE($Q2588,CHAR(160)," "))," ",REPT(" ",60)),60)))&amp;IF($U2588="","","-"&amp;TRIM(RIGHT(SUBSTITUTE(TRIM(SUBSTITUTE($U2588,CHAR(160)," "))," ",REPT(" ",60)),60)))&amp;".jpg")</f>
        <v/>
      </c>
    </row>
    <row r="2589" ht="14" customHeight="1">
      <c r="O2589" s="196">
        <f>_xlfn.LET(_xlpm.d,_xlfn.XLOOKUP(M2589,'[1]Birth Dates'!$A:$A,'[1]Birth Dates'!$B:$B,"",0),IF(_xlpm.d=0,"",_xlpm.d))</f>
        <v/>
      </c>
      <c r="P2589" s="196">
        <f>IF(OR(O2589="",A2589="",NOT(ISNUMBER(O2589)),O2589&gt;A2589),"",DATEDIF(O2589,A2589,"Y")&amp;" years, "&amp;DATEDIF(O2589,A2589,"YM")&amp;" months, "&amp;DATEDIF(O2589,A2589,"MD")&amp;" days")</f>
        <v/>
      </c>
      <c r="S2589" s="196">
        <f>_xlfn.LET(_xlpm.d,_xlfn.XLOOKUP(Q2589,'[1]Birth Dates'!$A:$A,'[1]Birth Dates'!$B:$B,"",0),IF(_xlpm.d=0,"",_xlpm.d))</f>
        <v/>
      </c>
      <c r="T2589" s="196">
        <f>IF(OR(S2589="",A2589="",NOT(ISNUMBER(S2589)),S2589&gt;A2589),"",DATEDIF(S2589,A2589,"Y")&amp;" years, "&amp;DATEDIF(S2589,A2589,"YM")&amp;" months, "&amp;DATEDIF(S2589,A2589,"MD")&amp;" days")</f>
        <v/>
      </c>
      <c r="W2589" s="196">
        <f>_xlfn.LET(_xlpm.d,_xlfn.XLOOKUP(U2589,'[1]Birth Dates'!$A:$A,'[1]Birth Dates'!$B:$B,"",0),IF(_xlpm.d=0,"",_xlpm.d))</f>
        <v/>
      </c>
      <c r="X2589" s="196">
        <f>IF(OR(W2589="",A2589="",NOT(ISNUMBER(W2589)),W2589&gt;A2589),"",DATEDIF(W2589,A2589,"Y")&amp;" years, "&amp;DATEDIF(W2589,A2589,"YM")&amp;" months, "&amp;DATEDIF(W2589,A2589,"MD")&amp;" days")</f>
        <v/>
      </c>
      <c r="AR2589" s="226">
        <f>IF($B2589="","",TEXT($A2589,"yyyymmdd")&amp;"_P"&amp;$C2589&amp;"_C"&amp;$F2589&amp;"_"&amp;TRIM(RIGHT(SUBSTITUTE(TRIM(SUBSTITUTE($M2589,CHAR(160)," "))," ",REPT(" ",60)),60))&amp;IF($Q2589="","","-"&amp;TRIM(RIGHT(SUBSTITUTE(TRIM(SUBSTITUTE($Q2589,CHAR(160)," "))," ",REPT(" ",60)),60)))&amp;IF($U2589="","","-"&amp;TRIM(RIGHT(SUBSTITUTE(TRIM(SUBSTITUTE($U2589,CHAR(160)," "))," ",REPT(" ",60)),60)))&amp;".jpg")</f>
        <v/>
      </c>
    </row>
    <row r="2590" ht="14" customHeight="1">
      <c r="O2590" s="196">
        <f>_xlfn.LET(_xlpm.d,_xlfn.XLOOKUP(M2590,'[1]Birth Dates'!$A:$A,'[1]Birth Dates'!$B:$B,"",0),IF(_xlpm.d=0,"",_xlpm.d))</f>
        <v/>
      </c>
      <c r="P2590" s="196">
        <f>IF(OR(O2590="",A2590="",NOT(ISNUMBER(O2590)),O2590&gt;A2590),"",DATEDIF(O2590,A2590,"Y")&amp;" years, "&amp;DATEDIF(O2590,A2590,"YM")&amp;" months, "&amp;DATEDIF(O2590,A2590,"MD")&amp;" days")</f>
        <v/>
      </c>
      <c r="S2590" s="196">
        <f>_xlfn.LET(_xlpm.d,_xlfn.XLOOKUP(Q2590,'[1]Birth Dates'!$A:$A,'[1]Birth Dates'!$B:$B,"",0),IF(_xlpm.d=0,"",_xlpm.d))</f>
        <v/>
      </c>
      <c r="T2590" s="196">
        <f>IF(OR(S2590="",A2590="",NOT(ISNUMBER(S2590)),S2590&gt;A2590),"",DATEDIF(S2590,A2590,"Y")&amp;" years, "&amp;DATEDIF(S2590,A2590,"YM")&amp;" months, "&amp;DATEDIF(S2590,A2590,"MD")&amp;" days")</f>
        <v/>
      </c>
      <c r="W2590" s="196">
        <f>_xlfn.LET(_xlpm.d,_xlfn.XLOOKUP(U2590,'[1]Birth Dates'!$A:$A,'[1]Birth Dates'!$B:$B,"",0),IF(_xlpm.d=0,"",_xlpm.d))</f>
        <v/>
      </c>
      <c r="X2590" s="196">
        <f>IF(OR(W2590="",A2590="",NOT(ISNUMBER(W2590)),W2590&gt;A2590),"",DATEDIF(W2590,A2590,"Y")&amp;" years, "&amp;DATEDIF(W2590,A2590,"YM")&amp;" months, "&amp;DATEDIF(W2590,A2590,"MD")&amp;" days")</f>
        <v/>
      </c>
      <c r="AR2590" s="175">
        <f>IF($B2590="","",TEXT($A2590,"yyyymmdd")&amp;"_P"&amp;$C2590&amp;"_C"&amp;$F2590&amp;"_"&amp;TRIM(RIGHT(SUBSTITUTE(TRIM(SUBSTITUTE($M2590,CHAR(160)," "))," ",REPT(" ",60)),60))&amp;IF($Q2590="","","-"&amp;TRIM(RIGHT(SUBSTITUTE(TRIM(SUBSTITUTE($Q2590,CHAR(160)," "))," ",REPT(" ",60)),60)))&amp;IF($U2590="","","-"&amp;TRIM(RIGHT(SUBSTITUTE(TRIM(SUBSTITUTE($U2590,CHAR(160)," "))," ",REPT(" ",60)),60)))&amp;".jpg")</f>
        <v/>
      </c>
    </row>
    <row r="2591" ht="14" customHeight="1">
      <c r="O2591" s="196">
        <f>_xlfn.LET(_xlpm.d,_xlfn.XLOOKUP(M2591,'[1]Birth Dates'!$A:$A,'[1]Birth Dates'!$B:$B,"",0),IF(_xlpm.d=0,"",_xlpm.d))</f>
        <v/>
      </c>
      <c r="P2591" s="196">
        <f>IF(OR(O2591="",A2591="",NOT(ISNUMBER(O2591)),O2591&gt;A2591),"",DATEDIF(O2591,A2591,"Y")&amp;" years, "&amp;DATEDIF(O2591,A2591,"YM")&amp;" months, "&amp;DATEDIF(O2591,A2591,"MD")&amp;" days")</f>
        <v/>
      </c>
      <c r="S2591" s="196">
        <f>_xlfn.LET(_xlpm.d,_xlfn.XLOOKUP(Q2591,'[1]Birth Dates'!$A:$A,'[1]Birth Dates'!$B:$B,"",0),IF(_xlpm.d=0,"",_xlpm.d))</f>
        <v/>
      </c>
      <c r="T2591" s="196">
        <f>IF(OR(S2591="",A2591="",NOT(ISNUMBER(S2591)),S2591&gt;A2591),"",DATEDIF(S2591,A2591,"Y")&amp;" years, "&amp;DATEDIF(S2591,A2591,"YM")&amp;" months, "&amp;DATEDIF(S2591,A2591,"MD")&amp;" days")</f>
        <v/>
      </c>
      <c r="W2591" s="196">
        <f>_xlfn.LET(_xlpm.d,_xlfn.XLOOKUP(U2591,'[1]Birth Dates'!$A:$A,'[1]Birth Dates'!$B:$B,"",0),IF(_xlpm.d=0,"",_xlpm.d))</f>
        <v/>
      </c>
      <c r="X2591" s="196">
        <f>IF(OR(W2591="",A2591="",NOT(ISNUMBER(W2591)),W2591&gt;A2591),"",DATEDIF(W2591,A2591,"Y")&amp;" years, "&amp;DATEDIF(W2591,A2591,"YM")&amp;" months, "&amp;DATEDIF(W2591,A2591,"MD")&amp;" days")</f>
        <v/>
      </c>
      <c r="AR2591" s="175">
        <f>IF($B2591="","",TEXT($A2591,"yyyymmdd")&amp;"_P"&amp;$C2591&amp;"_C"&amp;$F2591&amp;"_"&amp;TRIM(RIGHT(SUBSTITUTE(TRIM(SUBSTITUTE($M2591,CHAR(160)," "))," ",REPT(" ",60)),60))&amp;IF($Q2591="","","-"&amp;TRIM(RIGHT(SUBSTITUTE(TRIM(SUBSTITUTE($Q2591,CHAR(160)," "))," ",REPT(" ",60)),60)))&amp;IF($U2591="","","-"&amp;TRIM(RIGHT(SUBSTITUTE(TRIM(SUBSTITUTE($U2591,CHAR(160)," "))," ",REPT(" ",60)),60)))&amp;".jpg")</f>
        <v/>
      </c>
    </row>
    <row r="2592" ht="14" customHeight="1">
      <c r="O2592" s="196">
        <f>_xlfn.LET(_xlpm.d,_xlfn.XLOOKUP(M2592,'[1]Birth Dates'!$A:$A,'[1]Birth Dates'!$B:$B,"",0),IF(_xlpm.d=0,"",_xlpm.d))</f>
        <v/>
      </c>
      <c r="P2592" s="196">
        <f>IF(OR(O2592="",A2592="",NOT(ISNUMBER(O2592)),O2592&gt;A2592),"",DATEDIF(O2592,A2592,"Y")&amp;" years, "&amp;DATEDIF(O2592,A2592,"YM")&amp;" months, "&amp;DATEDIF(O2592,A2592,"MD")&amp;" days")</f>
        <v/>
      </c>
      <c r="S2592" s="196">
        <f>_xlfn.LET(_xlpm.d,_xlfn.XLOOKUP(Q2592,'[1]Birth Dates'!$A:$A,'[1]Birth Dates'!$B:$B,"",0),IF(_xlpm.d=0,"",_xlpm.d))</f>
        <v/>
      </c>
      <c r="T2592" s="196">
        <f>IF(OR(S2592="",A2592="",NOT(ISNUMBER(S2592)),S2592&gt;A2592),"",DATEDIF(S2592,A2592,"Y")&amp;" years, "&amp;DATEDIF(S2592,A2592,"YM")&amp;" months, "&amp;DATEDIF(S2592,A2592,"MD")&amp;" days")</f>
        <v/>
      </c>
      <c r="W2592" s="196">
        <f>_xlfn.LET(_xlpm.d,_xlfn.XLOOKUP(U2592,'[1]Birth Dates'!$A:$A,'[1]Birth Dates'!$B:$B,"",0),IF(_xlpm.d=0,"",_xlpm.d))</f>
        <v/>
      </c>
      <c r="X2592" s="196">
        <f>IF(OR(W2592="",A2592="",NOT(ISNUMBER(W2592)),W2592&gt;A2592),"",DATEDIF(W2592,A2592,"Y")&amp;" years, "&amp;DATEDIF(W2592,A2592,"YM")&amp;" months, "&amp;DATEDIF(W2592,A2592,"MD")&amp;" days")</f>
        <v/>
      </c>
      <c r="AR2592" s="175">
        <f>IF($B2592="","",TEXT($A2592,"yyyymmdd")&amp;"_P"&amp;$C2592&amp;"_C"&amp;$F2592&amp;"_"&amp;TRIM(RIGHT(SUBSTITUTE(TRIM(SUBSTITUTE($M2592,CHAR(160)," "))," ",REPT(" ",60)),60))&amp;IF($Q2592="","","-"&amp;TRIM(RIGHT(SUBSTITUTE(TRIM(SUBSTITUTE($Q2592,CHAR(160)," "))," ",REPT(" ",60)),60)))&amp;IF($U2592="","","-"&amp;TRIM(RIGHT(SUBSTITUTE(TRIM(SUBSTITUTE($U2592,CHAR(160)," "))," ",REPT(" ",60)),60)))&amp;".jpg")</f>
        <v/>
      </c>
    </row>
    <row r="2593" ht="14" customHeight="1">
      <c r="O2593" s="196">
        <f>_xlfn.LET(_xlpm.d,_xlfn.XLOOKUP(M2593,'[1]Birth Dates'!$A:$A,'[1]Birth Dates'!$B:$B,"",0),IF(_xlpm.d=0,"",_xlpm.d))</f>
        <v/>
      </c>
      <c r="P2593" s="196">
        <f>IF(OR(O2593="",A2593="",NOT(ISNUMBER(O2593)),O2593&gt;A2593),"",DATEDIF(O2593,A2593,"Y")&amp;" years, "&amp;DATEDIF(O2593,A2593,"YM")&amp;" months, "&amp;DATEDIF(O2593,A2593,"MD")&amp;" days")</f>
        <v/>
      </c>
      <c r="S2593" s="196">
        <f>_xlfn.LET(_xlpm.d,_xlfn.XLOOKUP(Q2593,'[1]Birth Dates'!$A:$A,'[1]Birth Dates'!$B:$B,"",0),IF(_xlpm.d=0,"",_xlpm.d))</f>
        <v/>
      </c>
      <c r="T2593" s="196">
        <f>IF(OR(S2593="",A2593="",NOT(ISNUMBER(S2593)),S2593&gt;A2593),"",DATEDIF(S2593,A2593,"Y")&amp;" years, "&amp;DATEDIF(S2593,A2593,"YM")&amp;" months, "&amp;DATEDIF(S2593,A2593,"MD")&amp;" days")</f>
        <v/>
      </c>
      <c r="W2593" s="196">
        <f>_xlfn.LET(_xlpm.d,_xlfn.XLOOKUP(U2593,'[1]Birth Dates'!$A:$A,'[1]Birth Dates'!$B:$B,"",0),IF(_xlpm.d=0,"",_xlpm.d))</f>
        <v/>
      </c>
      <c r="X2593" s="196">
        <f>IF(OR(W2593="",A2593="",NOT(ISNUMBER(W2593)),W2593&gt;A2593),"",DATEDIF(W2593,A2593,"Y")&amp;" years, "&amp;DATEDIF(W2593,A2593,"YM")&amp;" months, "&amp;DATEDIF(W2593,A2593,"MD")&amp;" days")</f>
        <v/>
      </c>
      <c r="AR2593" s="175">
        <f>IF($B2593="","",TEXT($A2593,"yyyymmdd")&amp;"_P"&amp;$C2593&amp;"_C"&amp;$F2593&amp;"_"&amp;TRIM(RIGHT(SUBSTITUTE(TRIM(SUBSTITUTE($M2593,CHAR(160)," "))," ",REPT(" ",60)),60))&amp;IF($Q2593="","","-"&amp;TRIM(RIGHT(SUBSTITUTE(TRIM(SUBSTITUTE($Q2593,CHAR(160)," "))," ",REPT(" ",60)),60)))&amp;IF($U2593="","","-"&amp;TRIM(RIGHT(SUBSTITUTE(TRIM(SUBSTITUTE($U2593,CHAR(160)," "))," ",REPT(" ",60)),60)))&amp;".jpg")</f>
        <v/>
      </c>
    </row>
    <row r="2594" ht="14" customHeight="1">
      <c r="O2594" s="196">
        <f>_xlfn.LET(_xlpm.d,_xlfn.XLOOKUP(M2594,'[1]Birth Dates'!$A:$A,'[1]Birth Dates'!$B:$B,"",0),IF(_xlpm.d=0,"",_xlpm.d))</f>
        <v/>
      </c>
      <c r="P2594" s="196">
        <f>IF(OR(O2594="",A2594="",NOT(ISNUMBER(O2594)),O2594&gt;A2594),"",DATEDIF(O2594,A2594,"Y")&amp;" years, "&amp;DATEDIF(O2594,A2594,"YM")&amp;" months, "&amp;DATEDIF(O2594,A2594,"MD")&amp;" days")</f>
        <v/>
      </c>
      <c r="S2594" s="196">
        <f>_xlfn.LET(_xlpm.d,_xlfn.XLOOKUP(Q2594,'[1]Birth Dates'!$A:$A,'[1]Birth Dates'!$B:$B,"",0),IF(_xlpm.d=0,"",_xlpm.d))</f>
        <v/>
      </c>
      <c r="T2594" s="196">
        <f>IF(OR(S2594="",A2594="",NOT(ISNUMBER(S2594)),S2594&gt;A2594),"",DATEDIF(S2594,A2594,"Y")&amp;" years, "&amp;DATEDIF(S2594,A2594,"YM")&amp;" months, "&amp;DATEDIF(S2594,A2594,"MD")&amp;" days")</f>
        <v/>
      </c>
      <c r="W2594" s="196">
        <f>_xlfn.LET(_xlpm.d,_xlfn.XLOOKUP(U2594,'[1]Birth Dates'!$A:$A,'[1]Birth Dates'!$B:$B,"",0),IF(_xlpm.d=0,"",_xlpm.d))</f>
        <v/>
      </c>
      <c r="X2594" s="196">
        <f>IF(OR(W2594="",A2594="",NOT(ISNUMBER(W2594)),W2594&gt;A2594),"",DATEDIF(W2594,A2594,"Y")&amp;" years, "&amp;DATEDIF(W2594,A2594,"YM")&amp;" months, "&amp;DATEDIF(W2594,A2594,"MD")&amp;" days")</f>
        <v/>
      </c>
      <c r="AR2594" s="175">
        <f>IF($B2594="","",TEXT($A2594,"yyyymmdd")&amp;"_P"&amp;$C2594&amp;"_C"&amp;$F2594&amp;"_"&amp;TRIM(RIGHT(SUBSTITUTE(TRIM(SUBSTITUTE($M2594,CHAR(160)," "))," ",REPT(" ",60)),60))&amp;IF($Q2594="","","-"&amp;TRIM(RIGHT(SUBSTITUTE(TRIM(SUBSTITUTE($Q2594,CHAR(160)," "))," ",REPT(" ",60)),60)))&amp;IF($U2594="","","-"&amp;TRIM(RIGHT(SUBSTITUTE(TRIM(SUBSTITUTE($U2594,CHAR(160)," "))," ",REPT(" ",60)),60)))&amp;".jpg")</f>
        <v/>
      </c>
    </row>
    <row r="2595" ht="14" customHeight="1">
      <c r="O2595" s="196">
        <f>_xlfn.LET(_xlpm.d,_xlfn.XLOOKUP(M2595,'[1]Birth Dates'!$A:$A,'[1]Birth Dates'!$B:$B,"",0),IF(_xlpm.d=0,"",_xlpm.d))</f>
        <v/>
      </c>
      <c r="P2595" s="196">
        <f>IF(OR(O2595="",A2595="",NOT(ISNUMBER(O2595)),O2595&gt;A2595),"",DATEDIF(O2595,A2595,"Y")&amp;" years, "&amp;DATEDIF(O2595,A2595,"YM")&amp;" months, "&amp;DATEDIF(O2595,A2595,"MD")&amp;" days")</f>
        <v/>
      </c>
      <c r="S2595" s="196">
        <f>_xlfn.LET(_xlpm.d,_xlfn.XLOOKUP(Q2595,'[1]Birth Dates'!$A:$A,'[1]Birth Dates'!$B:$B,"",0),IF(_xlpm.d=0,"",_xlpm.d))</f>
        <v/>
      </c>
      <c r="T2595" s="196">
        <f>IF(OR(S2595="",A2595="",NOT(ISNUMBER(S2595)),S2595&gt;A2595),"",DATEDIF(S2595,A2595,"Y")&amp;" years, "&amp;DATEDIF(S2595,A2595,"YM")&amp;" months, "&amp;DATEDIF(S2595,A2595,"MD")&amp;" days")</f>
        <v/>
      </c>
      <c r="W2595" s="196">
        <f>_xlfn.LET(_xlpm.d,_xlfn.XLOOKUP(U2595,'[1]Birth Dates'!$A:$A,'[1]Birth Dates'!$B:$B,"",0),IF(_xlpm.d=0,"",_xlpm.d))</f>
        <v/>
      </c>
      <c r="X2595" s="196">
        <f>IF(OR(W2595="",A2595="",NOT(ISNUMBER(W2595)),W2595&gt;A2595),"",DATEDIF(W2595,A2595,"Y")&amp;" years, "&amp;DATEDIF(W2595,A2595,"YM")&amp;" months, "&amp;DATEDIF(W2595,A2595,"MD")&amp;" days")</f>
        <v/>
      </c>
      <c r="AR2595" s="175">
        <f>IF($B2595="","",TEXT($A2595,"yyyymmdd")&amp;"_P"&amp;$C2595&amp;"_C"&amp;$F2595&amp;"_"&amp;TRIM(RIGHT(SUBSTITUTE(TRIM(SUBSTITUTE($M2595,CHAR(160)," "))," ",REPT(" ",60)),60))&amp;IF($Q2595="","","-"&amp;TRIM(RIGHT(SUBSTITUTE(TRIM(SUBSTITUTE($Q2595,CHAR(160)," "))," ",REPT(" ",60)),60)))&amp;IF($U2595="","","-"&amp;TRIM(RIGHT(SUBSTITUTE(TRIM(SUBSTITUTE($U2595,CHAR(160)," "))," ",REPT(" ",60)),60)))&amp;".jpg")</f>
        <v/>
      </c>
    </row>
    <row r="2596" ht="14" customHeight="1">
      <c r="O2596" s="196">
        <f>_xlfn.LET(_xlpm.d,_xlfn.XLOOKUP(M2596,'[1]Birth Dates'!$A:$A,'[1]Birth Dates'!$B:$B,"",0),IF(_xlpm.d=0,"",_xlpm.d))</f>
        <v/>
      </c>
      <c r="P2596" s="196">
        <f>IF(OR(O2596="",A2596="",NOT(ISNUMBER(O2596)),O2596&gt;A2596),"",DATEDIF(O2596,A2596,"Y")&amp;" years, "&amp;DATEDIF(O2596,A2596,"YM")&amp;" months, "&amp;DATEDIF(O2596,A2596,"MD")&amp;" days")</f>
        <v/>
      </c>
      <c r="S2596" s="196">
        <f>_xlfn.LET(_xlpm.d,_xlfn.XLOOKUP(Q2596,'[1]Birth Dates'!$A:$A,'[1]Birth Dates'!$B:$B,"",0),IF(_xlpm.d=0,"",_xlpm.d))</f>
        <v/>
      </c>
      <c r="T2596" s="196">
        <f>IF(OR(S2596="",A2596="",NOT(ISNUMBER(S2596)),S2596&gt;A2596),"",DATEDIF(S2596,A2596,"Y")&amp;" years, "&amp;DATEDIF(S2596,A2596,"YM")&amp;" months, "&amp;DATEDIF(S2596,A2596,"MD")&amp;" days")</f>
        <v/>
      </c>
      <c r="W2596" s="196">
        <f>_xlfn.LET(_xlpm.d,_xlfn.XLOOKUP(U2596,'[1]Birth Dates'!$A:$A,'[1]Birth Dates'!$B:$B,"",0),IF(_xlpm.d=0,"",_xlpm.d))</f>
        <v/>
      </c>
      <c r="X2596" s="196">
        <f>IF(OR(W2596="",A2596="",NOT(ISNUMBER(W2596)),W2596&gt;A2596),"",DATEDIF(W2596,A2596,"Y")&amp;" years, "&amp;DATEDIF(W2596,A2596,"YM")&amp;" months, "&amp;DATEDIF(W2596,A2596,"MD")&amp;" days")</f>
        <v/>
      </c>
      <c r="AR2596" s="175">
        <f>IF($B2596="","",TEXT($A2596,"yyyymmdd")&amp;"_P"&amp;$C2596&amp;"_C"&amp;$F2596&amp;"_"&amp;TRIM(RIGHT(SUBSTITUTE(TRIM(SUBSTITUTE($M2596,CHAR(160)," "))," ",REPT(" ",60)),60))&amp;IF($Q2596="","","-"&amp;TRIM(RIGHT(SUBSTITUTE(TRIM(SUBSTITUTE($Q2596,CHAR(160)," "))," ",REPT(" ",60)),60)))&amp;IF($U2596="","","-"&amp;TRIM(RIGHT(SUBSTITUTE(TRIM(SUBSTITUTE($U2596,CHAR(160)," "))," ",REPT(" ",60)),60)))&amp;".jpg")</f>
        <v/>
      </c>
    </row>
    <row r="2597" ht="14" customHeight="1">
      <c r="O2597" s="196">
        <f>_xlfn.LET(_xlpm.d,_xlfn.XLOOKUP(M2597,'[1]Birth Dates'!$A:$A,'[1]Birth Dates'!$B:$B,"",0),IF(_xlpm.d=0,"",_xlpm.d))</f>
        <v/>
      </c>
      <c r="P2597" s="196">
        <f>IF(OR(O2597="",A2597="",NOT(ISNUMBER(O2597)),O2597&gt;A2597),"",DATEDIF(O2597,A2597,"Y")&amp;" years, "&amp;DATEDIF(O2597,A2597,"YM")&amp;" months, "&amp;DATEDIF(O2597,A2597,"MD")&amp;" days")</f>
        <v/>
      </c>
      <c r="S2597" s="196">
        <f>_xlfn.LET(_xlpm.d,_xlfn.XLOOKUP(Q2597,'[1]Birth Dates'!$A:$A,'[1]Birth Dates'!$B:$B,"",0),IF(_xlpm.d=0,"",_xlpm.d))</f>
        <v/>
      </c>
      <c r="T2597" s="196">
        <f>IF(OR(S2597="",A2597="",NOT(ISNUMBER(S2597)),S2597&gt;A2597),"",DATEDIF(S2597,A2597,"Y")&amp;" years, "&amp;DATEDIF(S2597,A2597,"YM")&amp;" months, "&amp;DATEDIF(S2597,A2597,"MD")&amp;" days")</f>
        <v/>
      </c>
      <c r="W2597" s="196">
        <f>_xlfn.LET(_xlpm.d,_xlfn.XLOOKUP(U2597,'[1]Birth Dates'!$A:$A,'[1]Birth Dates'!$B:$B,"",0),IF(_xlpm.d=0,"",_xlpm.d))</f>
        <v/>
      </c>
      <c r="X2597" s="196">
        <f>IF(OR(W2597="",A2597="",NOT(ISNUMBER(W2597)),W2597&gt;A2597),"",DATEDIF(W2597,A2597,"Y")&amp;" years, "&amp;DATEDIF(W2597,A2597,"YM")&amp;" months, "&amp;DATEDIF(W2597,A2597,"MD")&amp;" days")</f>
        <v/>
      </c>
      <c r="AR2597" s="175">
        <f>IF($B2597="","",TEXT($A2597,"yyyymmdd")&amp;"_P"&amp;$C2597&amp;"_C"&amp;$F2597&amp;"_"&amp;TRIM(RIGHT(SUBSTITUTE(TRIM(SUBSTITUTE($M2597,CHAR(160)," "))," ",REPT(" ",60)),60))&amp;IF($Q2597="","","-"&amp;TRIM(RIGHT(SUBSTITUTE(TRIM(SUBSTITUTE($Q2597,CHAR(160)," "))," ",REPT(" ",60)),60)))&amp;IF($U2597="","","-"&amp;TRIM(RIGHT(SUBSTITUTE(TRIM(SUBSTITUTE($U2597,CHAR(160)," "))," ",REPT(" ",60)),60)))&amp;".jpg")</f>
        <v/>
      </c>
    </row>
    <row r="2598" ht="14" customHeight="1">
      <c r="O2598" s="196">
        <f>_xlfn.LET(_xlpm.d,_xlfn.XLOOKUP(M2598,'[1]Birth Dates'!$A:$A,'[1]Birth Dates'!$B:$B,"",0),IF(_xlpm.d=0,"",_xlpm.d))</f>
        <v/>
      </c>
      <c r="P2598" s="196">
        <f>IF(OR(O2598="",A2598="",NOT(ISNUMBER(O2598)),O2598&gt;A2598),"",DATEDIF(O2598,A2598,"Y")&amp;" years, "&amp;DATEDIF(O2598,A2598,"YM")&amp;" months, "&amp;DATEDIF(O2598,A2598,"MD")&amp;" days")</f>
        <v/>
      </c>
      <c r="S2598" s="196">
        <f>_xlfn.LET(_xlpm.d,_xlfn.XLOOKUP(Q2598,'[1]Birth Dates'!$A:$A,'[1]Birth Dates'!$B:$B,"",0),IF(_xlpm.d=0,"",_xlpm.d))</f>
        <v/>
      </c>
      <c r="T2598" s="196">
        <f>IF(OR(S2598="",A2598="",NOT(ISNUMBER(S2598)),S2598&gt;A2598),"",DATEDIF(S2598,A2598,"Y")&amp;" years, "&amp;DATEDIF(S2598,A2598,"YM")&amp;" months, "&amp;DATEDIF(S2598,A2598,"MD")&amp;" days")</f>
        <v/>
      </c>
      <c r="W2598" s="196">
        <f>_xlfn.LET(_xlpm.d,_xlfn.XLOOKUP(U2598,'[1]Birth Dates'!$A:$A,'[1]Birth Dates'!$B:$B,"",0),IF(_xlpm.d=0,"",_xlpm.d))</f>
        <v/>
      </c>
      <c r="X2598" s="196">
        <f>IF(OR(W2598="",A2598="",NOT(ISNUMBER(W2598)),W2598&gt;A2598),"",DATEDIF(W2598,A2598,"Y")&amp;" years, "&amp;DATEDIF(W2598,A2598,"YM")&amp;" months, "&amp;DATEDIF(W2598,A2598,"MD")&amp;" days")</f>
        <v/>
      </c>
      <c r="AR2598" s="175">
        <f>IF($B2598="","",TEXT($A2598,"yyyymmdd")&amp;"_P"&amp;$C2598&amp;"_C"&amp;$F2598&amp;"_"&amp;TRIM(RIGHT(SUBSTITUTE(TRIM(SUBSTITUTE($M2598,CHAR(160)," "))," ",REPT(" ",60)),60))&amp;IF($Q2598="","","-"&amp;TRIM(RIGHT(SUBSTITUTE(TRIM(SUBSTITUTE($Q2598,CHAR(160)," "))," ",REPT(" ",60)),60)))&amp;IF($U2598="","","-"&amp;TRIM(RIGHT(SUBSTITUTE(TRIM(SUBSTITUTE($U2598,CHAR(160)," "))," ",REPT(" ",60)),60)))&amp;".jpg")</f>
        <v/>
      </c>
    </row>
    <row r="2599" ht="14" customHeight="1">
      <c r="O2599" s="196">
        <f>_xlfn.LET(_xlpm.d,_xlfn.XLOOKUP(M2599,'[1]Birth Dates'!$A:$A,'[1]Birth Dates'!$B:$B,"",0),IF(_xlpm.d=0,"",_xlpm.d))</f>
        <v/>
      </c>
      <c r="P2599" s="196">
        <f>IF(OR(O2599="",A2599="",NOT(ISNUMBER(O2599)),O2599&gt;A2599),"",DATEDIF(O2599,A2599,"Y")&amp;" years, "&amp;DATEDIF(O2599,A2599,"YM")&amp;" months, "&amp;DATEDIF(O2599,A2599,"MD")&amp;" days")</f>
        <v/>
      </c>
      <c r="S2599" s="196">
        <f>_xlfn.LET(_xlpm.d,_xlfn.XLOOKUP(Q2599,'[1]Birth Dates'!$A:$A,'[1]Birth Dates'!$B:$B,"",0),IF(_xlpm.d=0,"",_xlpm.d))</f>
        <v/>
      </c>
      <c r="T2599" s="196">
        <f>IF(OR(S2599="",A2599="",NOT(ISNUMBER(S2599)),S2599&gt;A2599),"",DATEDIF(S2599,A2599,"Y")&amp;" years, "&amp;DATEDIF(S2599,A2599,"YM")&amp;" months, "&amp;DATEDIF(S2599,A2599,"MD")&amp;" days")</f>
        <v/>
      </c>
      <c r="W2599" s="196">
        <f>_xlfn.LET(_xlpm.d,_xlfn.XLOOKUP(U2599,'[1]Birth Dates'!$A:$A,'[1]Birth Dates'!$B:$B,"",0),IF(_xlpm.d=0,"",_xlpm.d))</f>
        <v/>
      </c>
      <c r="X2599" s="196">
        <f>IF(OR(W2599="",A2599="",NOT(ISNUMBER(W2599)),W2599&gt;A2599),"",DATEDIF(W2599,A2599,"Y")&amp;" years, "&amp;DATEDIF(W2599,A2599,"YM")&amp;" months, "&amp;DATEDIF(W2599,A2599,"MD")&amp;" days")</f>
        <v/>
      </c>
      <c r="AR2599" s="175">
        <f>IF($B2599="","",TEXT($A2599,"yyyymmdd")&amp;"_P"&amp;$C2599&amp;"_C"&amp;$F2599&amp;"_"&amp;TRIM(RIGHT(SUBSTITUTE(TRIM(SUBSTITUTE($M2599,CHAR(160)," "))," ",REPT(" ",60)),60))&amp;IF($Q2599="","","-"&amp;TRIM(RIGHT(SUBSTITUTE(TRIM(SUBSTITUTE($Q2599,CHAR(160)," "))," ",REPT(" ",60)),60)))&amp;IF($U2599="","","-"&amp;TRIM(RIGHT(SUBSTITUTE(TRIM(SUBSTITUTE($U2599,CHAR(160)," "))," ",REPT(" ",60)),60)))&amp;".jpg")</f>
        <v/>
      </c>
    </row>
    <row r="2600" ht="14" customHeight="1">
      <c r="O2600" s="196">
        <f>_xlfn.LET(_xlpm.d,_xlfn.XLOOKUP(M2600,'[1]Birth Dates'!$A:$A,'[1]Birth Dates'!$B:$B,"",0),IF(_xlpm.d=0,"",_xlpm.d))</f>
        <v/>
      </c>
      <c r="P2600" s="196">
        <f>IF(OR(O2600="",A2600="",NOT(ISNUMBER(O2600)),O2600&gt;A2600),"",DATEDIF(O2600,A2600,"Y")&amp;" years, "&amp;DATEDIF(O2600,A2600,"YM")&amp;" months, "&amp;DATEDIF(O2600,A2600,"MD")&amp;" days")</f>
        <v/>
      </c>
      <c r="S2600" s="196">
        <f>_xlfn.LET(_xlpm.d,_xlfn.XLOOKUP(Q2600,'[1]Birth Dates'!$A:$A,'[1]Birth Dates'!$B:$B,"",0),IF(_xlpm.d=0,"",_xlpm.d))</f>
        <v/>
      </c>
      <c r="T2600" s="196">
        <f>IF(OR(S2600="",A2600="",NOT(ISNUMBER(S2600)),S2600&gt;A2600),"",DATEDIF(S2600,A2600,"Y")&amp;" years, "&amp;DATEDIF(S2600,A2600,"YM")&amp;" months, "&amp;DATEDIF(S2600,A2600,"MD")&amp;" days")</f>
        <v/>
      </c>
      <c r="W2600" s="196">
        <f>_xlfn.LET(_xlpm.d,_xlfn.XLOOKUP(U2600,'[1]Birth Dates'!$A:$A,'[1]Birth Dates'!$B:$B,"",0),IF(_xlpm.d=0,"",_xlpm.d))</f>
        <v/>
      </c>
      <c r="X2600" s="196">
        <f>IF(OR(W2600="",A2600="",NOT(ISNUMBER(W2600)),W2600&gt;A2600),"",DATEDIF(W2600,A2600,"Y")&amp;" years, "&amp;DATEDIF(W2600,A2600,"YM")&amp;" months, "&amp;DATEDIF(W2600,A2600,"MD")&amp;" days")</f>
        <v/>
      </c>
      <c r="AR2600" s="175">
        <f>IF($B2600="","",TEXT($A2600,"yyyymmdd")&amp;"_P"&amp;$C2600&amp;"_C"&amp;$F2600&amp;"_"&amp;TRIM(RIGHT(SUBSTITUTE(TRIM(SUBSTITUTE($M2600,CHAR(160)," "))," ",REPT(" ",60)),60))&amp;IF($Q2600="","","-"&amp;TRIM(RIGHT(SUBSTITUTE(TRIM(SUBSTITUTE($Q2600,CHAR(160)," "))," ",REPT(" ",60)),60)))&amp;IF($U2600="","","-"&amp;TRIM(RIGHT(SUBSTITUTE(TRIM(SUBSTITUTE($U2600,CHAR(160)," "))," ",REPT(" ",60)),60)))&amp;".jpg")</f>
        <v/>
      </c>
    </row>
    <row r="2601" ht="14" customHeight="1">
      <c r="O2601" s="196">
        <f>_xlfn.LET(_xlpm.d,_xlfn.XLOOKUP(M2601,'[1]Birth Dates'!$A:$A,'[1]Birth Dates'!$B:$B,"",0),IF(_xlpm.d=0,"",_xlpm.d))</f>
        <v/>
      </c>
      <c r="P2601" s="196">
        <f>IF(OR(O2601="",A2601="",NOT(ISNUMBER(O2601)),O2601&gt;A2601),"",DATEDIF(O2601,A2601,"Y")&amp;" years, "&amp;DATEDIF(O2601,A2601,"YM")&amp;" months, "&amp;DATEDIF(O2601,A2601,"MD")&amp;" days")</f>
        <v/>
      </c>
      <c r="S2601" s="196">
        <f>_xlfn.LET(_xlpm.d,_xlfn.XLOOKUP(Q2601,'[1]Birth Dates'!$A:$A,'[1]Birth Dates'!$B:$B,"",0),IF(_xlpm.d=0,"",_xlpm.d))</f>
        <v/>
      </c>
      <c r="T2601" s="196">
        <f>IF(OR(S2601="",A2601="",NOT(ISNUMBER(S2601)),S2601&gt;A2601),"",DATEDIF(S2601,A2601,"Y")&amp;" years, "&amp;DATEDIF(S2601,A2601,"YM")&amp;" months, "&amp;DATEDIF(S2601,A2601,"MD")&amp;" days")</f>
        <v/>
      </c>
      <c r="W2601" s="196">
        <f>_xlfn.LET(_xlpm.d,_xlfn.XLOOKUP(U2601,'[1]Birth Dates'!$A:$A,'[1]Birth Dates'!$B:$B,"",0),IF(_xlpm.d=0,"",_xlpm.d))</f>
        <v/>
      </c>
      <c r="X2601" s="196">
        <f>IF(OR(W2601="",A2601="",NOT(ISNUMBER(W2601)),W2601&gt;A2601),"",DATEDIF(W2601,A2601,"Y")&amp;" years, "&amp;DATEDIF(W2601,A2601,"YM")&amp;" months, "&amp;DATEDIF(W2601,A2601,"MD")&amp;" days")</f>
        <v/>
      </c>
      <c r="AR2601" s="175">
        <f>IF($B2601="","",TEXT($A2601,"yyyymmdd")&amp;"_P"&amp;$C2601&amp;"_C"&amp;$F2601&amp;"_"&amp;TRIM(RIGHT(SUBSTITUTE(TRIM(SUBSTITUTE($M2601,CHAR(160)," "))," ",REPT(" ",60)),60))&amp;IF($Q2601="","","-"&amp;TRIM(RIGHT(SUBSTITUTE(TRIM(SUBSTITUTE($Q2601,CHAR(160)," "))," ",REPT(" ",60)),60)))&amp;IF($U2601="","","-"&amp;TRIM(RIGHT(SUBSTITUTE(TRIM(SUBSTITUTE($U2601,CHAR(160)," "))," ",REPT(" ",60)),60)))&amp;".jpg")</f>
        <v/>
      </c>
    </row>
    <row r="2602" ht="14" customHeight="1">
      <c r="O2602" s="196">
        <f>_xlfn.LET(_xlpm.d,_xlfn.XLOOKUP(M2602,'[1]Birth Dates'!$A:$A,'[1]Birth Dates'!$B:$B,"",0),IF(_xlpm.d=0,"",_xlpm.d))</f>
        <v/>
      </c>
      <c r="P2602" s="196">
        <f>IF(OR(O2602="",A2602="",NOT(ISNUMBER(O2602)),O2602&gt;A2602),"",DATEDIF(O2602,A2602,"Y")&amp;" years, "&amp;DATEDIF(O2602,A2602,"YM")&amp;" months, "&amp;DATEDIF(O2602,A2602,"MD")&amp;" days")</f>
        <v/>
      </c>
      <c r="S2602" s="196">
        <f>_xlfn.LET(_xlpm.d,_xlfn.XLOOKUP(Q2602,'[1]Birth Dates'!$A:$A,'[1]Birth Dates'!$B:$B,"",0),IF(_xlpm.d=0,"",_xlpm.d))</f>
        <v/>
      </c>
      <c r="T2602" s="196">
        <f>IF(OR(S2602="",A2602="",NOT(ISNUMBER(S2602)),S2602&gt;A2602),"",DATEDIF(S2602,A2602,"Y")&amp;" years, "&amp;DATEDIF(S2602,A2602,"YM")&amp;" months, "&amp;DATEDIF(S2602,A2602,"MD")&amp;" days")</f>
        <v/>
      </c>
      <c r="W2602" s="196">
        <f>_xlfn.LET(_xlpm.d,_xlfn.XLOOKUP(U2602,'[1]Birth Dates'!$A:$A,'[1]Birth Dates'!$B:$B,"",0),IF(_xlpm.d=0,"",_xlpm.d))</f>
        <v/>
      </c>
      <c r="X2602" s="196">
        <f>IF(OR(W2602="",A2602="",NOT(ISNUMBER(W2602)),W2602&gt;A2602),"",DATEDIF(W2602,A2602,"Y")&amp;" years, "&amp;DATEDIF(W2602,A2602,"YM")&amp;" months, "&amp;DATEDIF(W2602,A2602,"MD")&amp;" days")</f>
        <v/>
      </c>
      <c r="AR2602" s="175">
        <f>IF($B2602="","",TEXT($A2602,"yyyymmdd")&amp;"_P"&amp;$C2602&amp;"_C"&amp;$F2602&amp;"_"&amp;TRIM(RIGHT(SUBSTITUTE(TRIM(SUBSTITUTE($M2602,CHAR(160)," "))," ",REPT(" ",60)),60))&amp;IF($Q2602="","","-"&amp;TRIM(RIGHT(SUBSTITUTE(TRIM(SUBSTITUTE($Q2602,CHAR(160)," "))," ",REPT(" ",60)),60)))&amp;IF($U2602="","","-"&amp;TRIM(RIGHT(SUBSTITUTE(TRIM(SUBSTITUTE($U2602,CHAR(160)," "))," ",REPT(" ",60)),60)))&amp;".jpg")</f>
        <v/>
      </c>
    </row>
    <row r="2603" ht="14" customHeight="1">
      <c r="O2603" s="196">
        <f>_xlfn.LET(_xlpm.d,_xlfn.XLOOKUP(M2603,'[1]Birth Dates'!$A:$A,'[1]Birth Dates'!$B:$B,"",0),IF(_xlpm.d=0,"",_xlpm.d))</f>
        <v/>
      </c>
      <c r="P2603" s="196">
        <f>IF(OR(O2603="",A2603="",NOT(ISNUMBER(O2603)),O2603&gt;A2603),"",DATEDIF(O2603,A2603,"Y")&amp;" years, "&amp;DATEDIF(O2603,A2603,"YM")&amp;" months, "&amp;DATEDIF(O2603,A2603,"MD")&amp;" days")</f>
        <v/>
      </c>
      <c r="S2603" s="196">
        <f>_xlfn.LET(_xlpm.d,_xlfn.XLOOKUP(Q2603,'[1]Birth Dates'!$A:$A,'[1]Birth Dates'!$B:$B,"",0),IF(_xlpm.d=0,"",_xlpm.d))</f>
        <v/>
      </c>
      <c r="T2603" s="196">
        <f>IF(OR(S2603="",A2603="",NOT(ISNUMBER(S2603)),S2603&gt;A2603),"",DATEDIF(S2603,A2603,"Y")&amp;" years, "&amp;DATEDIF(S2603,A2603,"YM")&amp;" months, "&amp;DATEDIF(S2603,A2603,"MD")&amp;" days")</f>
        <v/>
      </c>
      <c r="W2603" s="196">
        <f>_xlfn.LET(_xlpm.d,_xlfn.XLOOKUP(U2603,'[1]Birth Dates'!$A:$A,'[1]Birth Dates'!$B:$B,"",0),IF(_xlpm.d=0,"",_xlpm.d))</f>
        <v/>
      </c>
      <c r="X2603" s="196">
        <f>IF(OR(W2603="",A2603="",NOT(ISNUMBER(W2603)),W2603&gt;A2603),"",DATEDIF(W2603,A2603,"Y")&amp;" years, "&amp;DATEDIF(W2603,A2603,"YM")&amp;" months, "&amp;DATEDIF(W2603,A2603,"MD")&amp;" days")</f>
        <v/>
      </c>
      <c r="AR2603" s="175">
        <f>IF($B2603="","",TEXT($A2603,"yyyymmdd")&amp;"_P"&amp;$C2603&amp;"_C"&amp;$F2603&amp;"_"&amp;TRIM(RIGHT(SUBSTITUTE(TRIM(SUBSTITUTE($M2603,CHAR(160)," "))," ",REPT(" ",60)),60))&amp;IF($Q2603="","","-"&amp;TRIM(RIGHT(SUBSTITUTE(TRIM(SUBSTITUTE($Q2603,CHAR(160)," "))," ",REPT(" ",60)),60)))&amp;IF($U2603="","","-"&amp;TRIM(RIGHT(SUBSTITUTE(TRIM(SUBSTITUTE($U2603,CHAR(160)," "))," ",REPT(" ",60)),60)))&amp;".jpg")</f>
        <v/>
      </c>
    </row>
    <row r="2604" ht="14" customHeight="1">
      <c r="O2604" s="196">
        <f>_xlfn.LET(_xlpm.d,_xlfn.XLOOKUP(M2604,'[1]Birth Dates'!$A:$A,'[1]Birth Dates'!$B:$B,"",0),IF(_xlpm.d=0,"",_xlpm.d))</f>
        <v/>
      </c>
      <c r="P2604" s="196">
        <f>IF(OR(O2604="",A2604="",NOT(ISNUMBER(O2604)),O2604&gt;A2604),"",DATEDIF(O2604,A2604,"Y")&amp;" years, "&amp;DATEDIF(O2604,A2604,"YM")&amp;" months, "&amp;DATEDIF(O2604,A2604,"MD")&amp;" days")</f>
        <v/>
      </c>
      <c r="S2604" s="196">
        <f>_xlfn.LET(_xlpm.d,_xlfn.XLOOKUP(Q2604,'[1]Birth Dates'!$A:$A,'[1]Birth Dates'!$B:$B,"",0),IF(_xlpm.d=0,"",_xlpm.d))</f>
        <v/>
      </c>
      <c r="T2604" s="196">
        <f>IF(OR(S2604="",A2604="",NOT(ISNUMBER(S2604)),S2604&gt;A2604),"",DATEDIF(S2604,A2604,"Y")&amp;" years, "&amp;DATEDIF(S2604,A2604,"YM")&amp;" months, "&amp;DATEDIF(S2604,A2604,"MD")&amp;" days")</f>
        <v/>
      </c>
      <c r="W2604" s="196">
        <f>_xlfn.LET(_xlpm.d,_xlfn.XLOOKUP(U2604,'[1]Birth Dates'!$A:$A,'[1]Birth Dates'!$B:$B,"",0),IF(_xlpm.d=0,"",_xlpm.d))</f>
        <v/>
      </c>
      <c r="X2604" s="196">
        <f>IF(OR(W2604="",A2604="",NOT(ISNUMBER(W2604)),W2604&gt;A2604),"",DATEDIF(W2604,A2604,"Y")&amp;" years, "&amp;DATEDIF(W2604,A2604,"YM")&amp;" months, "&amp;DATEDIF(W2604,A2604,"MD")&amp;" days")</f>
        <v/>
      </c>
      <c r="AR2604" s="175">
        <f>IF($B2604="","",TEXT($A2604,"yyyymmdd")&amp;"_P"&amp;$C2604&amp;"_C"&amp;$F2604&amp;"_"&amp;TRIM(RIGHT(SUBSTITUTE(TRIM(SUBSTITUTE($M2604,CHAR(160)," "))," ",REPT(" ",60)),60))&amp;IF($Q2604="","","-"&amp;TRIM(RIGHT(SUBSTITUTE(TRIM(SUBSTITUTE($Q2604,CHAR(160)," "))," ",REPT(" ",60)),60)))&amp;IF($U2604="","","-"&amp;TRIM(RIGHT(SUBSTITUTE(TRIM(SUBSTITUTE($U2604,CHAR(160)," "))," ",REPT(" ",60)),60)))&amp;".jpg")</f>
        <v/>
      </c>
    </row>
    <row r="2605" ht="14" customHeight="1">
      <c r="O2605" s="196">
        <f>_xlfn.LET(_xlpm.d,_xlfn.XLOOKUP(M2605,'[1]Birth Dates'!$A:$A,'[1]Birth Dates'!$B:$B,"",0),IF(_xlpm.d=0,"",_xlpm.d))</f>
        <v/>
      </c>
      <c r="P2605" s="196">
        <f>IF(OR(O2605="",A2605="",NOT(ISNUMBER(O2605)),O2605&gt;A2605),"",DATEDIF(O2605,A2605,"Y")&amp;" years, "&amp;DATEDIF(O2605,A2605,"YM")&amp;" months, "&amp;DATEDIF(O2605,A2605,"MD")&amp;" days")</f>
        <v/>
      </c>
      <c r="S2605" s="196">
        <f>_xlfn.LET(_xlpm.d,_xlfn.XLOOKUP(Q2605,'[1]Birth Dates'!$A:$A,'[1]Birth Dates'!$B:$B,"",0),IF(_xlpm.d=0,"",_xlpm.d))</f>
        <v/>
      </c>
      <c r="T2605" s="196">
        <f>IF(OR(S2605="",A2605="",NOT(ISNUMBER(S2605)),S2605&gt;A2605),"",DATEDIF(S2605,A2605,"Y")&amp;" years, "&amp;DATEDIF(S2605,A2605,"YM")&amp;" months, "&amp;DATEDIF(S2605,A2605,"MD")&amp;" days")</f>
        <v/>
      </c>
      <c r="W2605" s="196">
        <f>_xlfn.LET(_xlpm.d,_xlfn.XLOOKUP(U2605,'[1]Birth Dates'!$A:$A,'[1]Birth Dates'!$B:$B,"",0),IF(_xlpm.d=0,"",_xlpm.d))</f>
        <v/>
      </c>
      <c r="X2605" s="196">
        <f>IF(OR(W2605="",A2605="",NOT(ISNUMBER(W2605)),W2605&gt;A2605),"",DATEDIF(W2605,A2605,"Y")&amp;" years, "&amp;DATEDIF(W2605,A2605,"YM")&amp;" months, "&amp;DATEDIF(W2605,A2605,"MD")&amp;" days")</f>
        <v/>
      </c>
      <c r="AR2605" s="175">
        <f>IF($B2605="","",TEXT($A2605,"yyyymmdd")&amp;"_P"&amp;$C2605&amp;"_C"&amp;$F2605&amp;"_"&amp;TRIM(RIGHT(SUBSTITUTE(TRIM(SUBSTITUTE($M2605,CHAR(160)," "))," ",REPT(" ",60)),60))&amp;IF($Q2605="","","-"&amp;TRIM(RIGHT(SUBSTITUTE(TRIM(SUBSTITUTE($Q2605,CHAR(160)," "))," ",REPT(" ",60)),60)))&amp;IF($U2605="","","-"&amp;TRIM(RIGHT(SUBSTITUTE(TRIM(SUBSTITUTE($U2605,CHAR(160)," "))," ",REPT(" ",60)),60)))&amp;".jpg")</f>
        <v/>
      </c>
    </row>
    <row r="2606" ht="14" customHeight="1">
      <c r="O2606" s="196">
        <f>_xlfn.LET(_xlpm.d,_xlfn.XLOOKUP(M2606,'[1]Birth Dates'!$A:$A,'[1]Birth Dates'!$B:$B,"",0),IF(_xlpm.d=0,"",_xlpm.d))</f>
        <v/>
      </c>
      <c r="P2606" s="196">
        <f>IF(OR(O2606="",A2606="",NOT(ISNUMBER(O2606)),O2606&gt;A2606),"",DATEDIF(O2606,A2606,"Y")&amp;" years, "&amp;DATEDIF(O2606,A2606,"YM")&amp;" months, "&amp;DATEDIF(O2606,A2606,"MD")&amp;" days")</f>
        <v/>
      </c>
      <c r="S2606" s="196">
        <f>_xlfn.LET(_xlpm.d,_xlfn.XLOOKUP(Q2606,'[1]Birth Dates'!$A:$A,'[1]Birth Dates'!$B:$B,"",0),IF(_xlpm.d=0,"",_xlpm.d))</f>
        <v/>
      </c>
      <c r="T2606" s="196">
        <f>IF(OR(S2606="",A2606="",NOT(ISNUMBER(S2606)),S2606&gt;A2606),"",DATEDIF(S2606,A2606,"Y")&amp;" years, "&amp;DATEDIF(S2606,A2606,"YM")&amp;" months, "&amp;DATEDIF(S2606,A2606,"MD")&amp;" days")</f>
        <v/>
      </c>
      <c r="W2606" s="196">
        <f>_xlfn.LET(_xlpm.d,_xlfn.XLOOKUP(U2606,'[1]Birth Dates'!$A:$A,'[1]Birth Dates'!$B:$B,"",0),IF(_xlpm.d=0,"",_xlpm.d))</f>
        <v/>
      </c>
      <c r="X2606" s="196">
        <f>IF(OR(W2606="",A2606="",NOT(ISNUMBER(W2606)),W2606&gt;A2606),"",DATEDIF(W2606,A2606,"Y")&amp;" years, "&amp;DATEDIF(W2606,A2606,"YM")&amp;" months, "&amp;DATEDIF(W2606,A2606,"MD")&amp;" days")</f>
        <v/>
      </c>
      <c r="AR2606" s="175">
        <f>IF($B2606="","",TEXT($A2606,"yyyymmdd")&amp;"_P"&amp;$C2606&amp;"_C"&amp;$F2606&amp;"_"&amp;TRIM(RIGHT(SUBSTITUTE(TRIM(SUBSTITUTE($M2606,CHAR(160)," "))," ",REPT(" ",60)),60))&amp;IF($Q2606="","","-"&amp;TRIM(RIGHT(SUBSTITUTE(TRIM(SUBSTITUTE($Q2606,CHAR(160)," "))," ",REPT(" ",60)),60)))&amp;IF($U2606="","","-"&amp;TRIM(RIGHT(SUBSTITUTE(TRIM(SUBSTITUTE($U2606,CHAR(160)," "))," ",REPT(" ",60)),60)))&amp;".jpg")</f>
        <v/>
      </c>
    </row>
    <row r="2607" ht="14" customHeight="1">
      <c r="O2607" s="196">
        <f>_xlfn.LET(_xlpm.d,_xlfn.XLOOKUP(M2607,'[1]Birth Dates'!$A:$A,'[1]Birth Dates'!$B:$B,"",0),IF(_xlpm.d=0,"",_xlpm.d))</f>
        <v/>
      </c>
      <c r="P2607" s="196">
        <f>IF(OR(O2607="",A2607="",NOT(ISNUMBER(O2607)),O2607&gt;A2607),"",DATEDIF(O2607,A2607,"Y")&amp;" years, "&amp;DATEDIF(O2607,A2607,"YM")&amp;" months, "&amp;DATEDIF(O2607,A2607,"MD")&amp;" days")</f>
        <v/>
      </c>
      <c r="S2607" s="196">
        <f>_xlfn.LET(_xlpm.d,_xlfn.XLOOKUP(Q2607,'[1]Birth Dates'!$A:$A,'[1]Birth Dates'!$B:$B,"",0),IF(_xlpm.d=0,"",_xlpm.d))</f>
        <v/>
      </c>
      <c r="T2607" s="196">
        <f>IF(OR(S2607="",A2607="",NOT(ISNUMBER(S2607)),S2607&gt;A2607),"",DATEDIF(S2607,A2607,"Y")&amp;" years, "&amp;DATEDIF(S2607,A2607,"YM")&amp;" months, "&amp;DATEDIF(S2607,A2607,"MD")&amp;" days")</f>
        <v/>
      </c>
      <c r="W2607" s="196">
        <f>_xlfn.LET(_xlpm.d,_xlfn.XLOOKUP(U2607,'[1]Birth Dates'!$A:$A,'[1]Birth Dates'!$B:$B,"",0),IF(_xlpm.d=0,"",_xlpm.d))</f>
        <v/>
      </c>
      <c r="X2607" s="196">
        <f>IF(OR(W2607="",A2607="",NOT(ISNUMBER(W2607)),W2607&gt;A2607),"",DATEDIF(W2607,A2607,"Y")&amp;" years, "&amp;DATEDIF(W2607,A2607,"YM")&amp;" months, "&amp;DATEDIF(W2607,A2607,"MD")&amp;" days")</f>
        <v/>
      </c>
      <c r="AR2607" s="175">
        <f>IF($B2607="","",TEXT($A2607,"yyyymmdd")&amp;"_P"&amp;$C2607&amp;"_C"&amp;$F2607&amp;"_"&amp;TRIM(RIGHT(SUBSTITUTE(TRIM(SUBSTITUTE($M2607,CHAR(160)," "))," ",REPT(" ",60)),60))&amp;IF($Q2607="","","-"&amp;TRIM(RIGHT(SUBSTITUTE(TRIM(SUBSTITUTE($Q2607,CHAR(160)," "))," ",REPT(" ",60)),60)))&amp;IF($U2607="","","-"&amp;TRIM(RIGHT(SUBSTITUTE(TRIM(SUBSTITUTE($U2607,CHAR(160)," "))," ",REPT(" ",60)),60)))&amp;".jpg")</f>
        <v/>
      </c>
    </row>
    <row r="2608" ht="14" customHeight="1">
      <c r="O2608" s="196">
        <f>_xlfn.LET(_xlpm.d,_xlfn.XLOOKUP(M2608,'[1]Birth Dates'!$A:$A,'[1]Birth Dates'!$B:$B,"",0),IF(_xlpm.d=0,"",_xlpm.d))</f>
        <v/>
      </c>
      <c r="P2608" s="196">
        <f>IF(OR(O2608="",A2608="",NOT(ISNUMBER(O2608)),O2608&gt;A2608),"",DATEDIF(O2608,A2608,"Y")&amp;" years, "&amp;DATEDIF(O2608,A2608,"YM")&amp;" months, "&amp;DATEDIF(O2608,A2608,"MD")&amp;" days")</f>
        <v/>
      </c>
      <c r="S2608" s="196">
        <f>_xlfn.LET(_xlpm.d,_xlfn.XLOOKUP(Q2608,'[1]Birth Dates'!$A:$A,'[1]Birth Dates'!$B:$B,"",0),IF(_xlpm.d=0,"",_xlpm.d))</f>
        <v/>
      </c>
      <c r="T2608" s="196">
        <f>IF(OR(S2608="",A2608="",NOT(ISNUMBER(S2608)),S2608&gt;A2608),"",DATEDIF(S2608,A2608,"Y")&amp;" years, "&amp;DATEDIF(S2608,A2608,"YM")&amp;" months, "&amp;DATEDIF(S2608,A2608,"MD")&amp;" days")</f>
        <v/>
      </c>
      <c r="W2608" s="196">
        <f>_xlfn.LET(_xlpm.d,_xlfn.XLOOKUP(U2608,'[1]Birth Dates'!$A:$A,'[1]Birth Dates'!$B:$B,"",0),IF(_xlpm.d=0,"",_xlpm.d))</f>
        <v/>
      </c>
      <c r="X2608" s="196">
        <f>IF(OR(W2608="",A2608="",NOT(ISNUMBER(W2608)),W2608&gt;A2608),"",DATEDIF(W2608,A2608,"Y")&amp;" years, "&amp;DATEDIF(W2608,A2608,"YM")&amp;" months, "&amp;DATEDIF(W2608,A2608,"MD")&amp;" days")</f>
        <v/>
      </c>
      <c r="AR2608" s="175">
        <f>IF($B2608="","",TEXT($A2608,"yyyymmdd")&amp;"_P"&amp;$C2608&amp;"_C"&amp;$F2608&amp;"_"&amp;TRIM(RIGHT(SUBSTITUTE(TRIM(SUBSTITUTE($M2608,CHAR(160)," "))," ",REPT(" ",60)),60))&amp;IF($Q2608="","","-"&amp;TRIM(RIGHT(SUBSTITUTE(TRIM(SUBSTITUTE($Q2608,CHAR(160)," "))," ",REPT(" ",60)),60)))&amp;IF($U2608="","","-"&amp;TRIM(RIGHT(SUBSTITUTE(TRIM(SUBSTITUTE($U2608,CHAR(160)," "))," ",REPT(" ",60)),60)))&amp;".jpg")</f>
        <v/>
      </c>
    </row>
    <row r="2609" ht="14" customHeight="1">
      <c r="O2609" s="196">
        <f>_xlfn.LET(_xlpm.d,_xlfn.XLOOKUP(M2609,'[1]Birth Dates'!$A:$A,'[1]Birth Dates'!$B:$B,"",0),IF(_xlpm.d=0,"",_xlpm.d))</f>
        <v/>
      </c>
      <c r="P2609" s="196">
        <f>IF(OR(O2609="",A2609="",NOT(ISNUMBER(O2609)),O2609&gt;A2609),"",DATEDIF(O2609,A2609,"Y")&amp;" years, "&amp;DATEDIF(O2609,A2609,"YM")&amp;" months, "&amp;DATEDIF(O2609,A2609,"MD")&amp;" days")</f>
        <v/>
      </c>
      <c r="S2609" s="196">
        <f>_xlfn.LET(_xlpm.d,_xlfn.XLOOKUP(Q2609,'[1]Birth Dates'!$A:$A,'[1]Birth Dates'!$B:$B,"",0),IF(_xlpm.d=0,"",_xlpm.d))</f>
        <v/>
      </c>
      <c r="T2609" s="196">
        <f>IF(OR(S2609="",A2609="",NOT(ISNUMBER(S2609)),S2609&gt;A2609),"",DATEDIF(S2609,A2609,"Y")&amp;" years, "&amp;DATEDIF(S2609,A2609,"YM")&amp;" months, "&amp;DATEDIF(S2609,A2609,"MD")&amp;" days")</f>
        <v/>
      </c>
      <c r="W2609" s="196">
        <f>_xlfn.LET(_xlpm.d,_xlfn.XLOOKUP(U2609,'[1]Birth Dates'!$A:$A,'[1]Birth Dates'!$B:$B,"",0),IF(_xlpm.d=0,"",_xlpm.d))</f>
        <v/>
      </c>
      <c r="X2609" s="196">
        <f>IF(OR(W2609="",A2609="",NOT(ISNUMBER(W2609)),W2609&gt;A2609),"",DATEDIF(W2609,A2609,"Y")&amp;" years, "&amp;DATEDIF(W2609,A2609,"YM")&amp;" months, "&amp;DATEDIF(W2609,A2609,"MD")&amp;" days")</f>
        <v/>
      </c>
      <c r="AR2609" s="175">
        <f>IF($B2609="","",TEXT($A2609,"yyyymmdd")&amp;"_P"&amp;$C2609&amp;"_C"&amp;$F2609&amp;"_"&amp;TRIM(RIGHT(SUBSTITUTE(TRIM(SUBSTITUTE($M2609,CHAR(160)," "))," ",REPT(" ",60)),60))&amp;IF($Q2609="","","-"&amp;TRIM(RIGHT(SUBSTITUTE(TRIM(SUBSTITUTE($Q2609,CHAR(160)," "))," ",REPT(" ",60)),60)))&amp;IF($U2609="","","-"&amp;TRIM(RIGHT(SUBSTITUTE(TRIM(SUBSTITUTE($U2609,CHAR(160)," "))," ",REPT(" ",60)),60)))&amp;".jpg")</f>
        <v/>
      </c>
    </row>
    <row r="2610" ht="14" customHeight="1">
      <c r="O2610" s="196">
        <f>_xlfn.LET(_xlpm.d,_xlfn.XLOOKUP(M2610,'[1]Birth Dates'!$A:$A,'[1]Birth Dates'!$B:$B,"",0),IF(_xlpm.d=0,"",_xlpm.d))</f>
        <v/>
      </c>
      <c r="P2610" s="196">
        <f>IF(OR(O2610="",A2610="",NOT(ISNUMBER(O2610)),O2610&gt;A2610),"",DATEDIF(O2610,A2610,"Y")&amp;" years, "&amp;DATEDIF(O2610,A2610,"YM")&amp;" months, "&amp;DATEDIF(O2610,A2610,"MD")&amp;" days")</f>
        <v/>
      </c>
      <c r="S2610" s="196">
        <f>_xlfn.LET(_xlpm.d,_xlfn.XLOOKUP(Q2610,'[1]Birth Dates'!$A:$A,'[1]Birth Dates'!$B:$B,"",0),IF(_xlpm.d=0,"",_xlpm.d))</f>
        <v/>
      </c>
      <c r="T2610" s="196">
        <f>IF(OR(S2610="",A2610="",NOT(ISNUMBER(S2610)),S2610&gt;A2610),"",DATEDIF(S2610,A2610,"Y")&amp;" years, "&amp;DATEDIF(S2610,A2610,"YM")&amp;" months, "&amp;DATEDIF(S2610,A2610,"MD")&amp;" days")</f>
        <v/>
      </c>
      <c r="W2610" s="196">
        <f>_xlfn.LET(_xlpm.d,_xlfn.XLOOKUP(U2610,'[1]Birth Dates'!$A:$A,'[1]Birth Dates'!$B:$B,"",0),IF(_xlpm.d=0,"",_xlpm.d))</f>
        <v/>
      </c>
      <c r="X2610" s="196">
        <f>IF(OR(W2610="",A2610="",NOT(ISNUMBER(W2610)),W2610&gt;A2610),"",DATEDIF(W2610,A2610,"Y")&amp;" years, "&amp;DATEDIF(W2610,A2610,"YM")&amp;" months, "&amp;DATEDIF(W2610,A2610,"MD")&amp;" days")</f>
        <v/>
      </c>
      <c r="AR2610" s="175">
        <f>IF($B2610="","",TEXT($A2610,"yyyymmdd")&amp;"_P"&amp;$C2610&amp;"_C"&amp;$F2610&amp;"_"&amp;TRIM(RIGHT(SUBSTITUTE(TRIM(SUBSTITUTE($M2610,CHAR(160)," "))," ",REPT(" ",60)),60))&amp;IF($Q2610="","","-"&amp;TRIM(RIGHT(SUBSTITUTE(TRIM(SUBSTITUTE($Q2610,CHAR(160)," "))," ",REPT(" ",60)),60)))&amp;IF($U2610="","","-"&amp;TRIM(RIGHT(SUBSTITUTE(TRIM(SUBSTITUTE($U2610,CHAR(160)," "))," ",REPT(" ",60)),60)))&amp;".jpg")</f>
        <v/>
      </c>
    </row>
    <row r="2611" ht="14" customHeight="1">
      <c r="O2611" s="196">
        <f>_xlfn.LET(_xlpm.d,_xlfn.XLOOKUP(M2611,'[1]Birth Dates'!$A:$A,'[1]Birth Dates'!$B:$B,"",0),IF(_xlpm.d=0,"",_xlpm.d))</f>
        <v/>
      </c>
      <c r="P2611" s="196">
        <f>IF(OR(O2611="",A2611="",NOT(ISNUMBER(O2611)),O2611&gt;A2611),"",DATEDIF(O2611,A2611,"Y")&amp;" years, "&amp;DATEDIF(O2611,A2611,"YM")&amp;" months, "&amp;DATEDIF(O2611,A2611,"MD")&amp;" days")</f>
        <v/>
      </c>
      <c r="S2611" s="196">
        <f>_xlfn.LET(_xlpm.d,_xlfn.XLOOKUP(Q2611,'[1]Birth Dates'!$A:$A,'[1]Birth Dates'!$B:$B,"",0),IF(_xlpm.d=0,"",_xlpm.d))</f>
        <v/>
      </c>
      <c r="T2611" s="196">
        <f>IF(OR(S2611="",A2611="",NOT(ISNUMBER(S2611)),S2611&gt;A2611),"",DATEDIF(S2611,A2611,"Y")&amp;" years, "&amp;DATEDIF(S2611,A2611,"YM")&amp;" months, "&amp;DATEDIF(S2611,A2611,"MD")&amp;" days")</f>
        <v/>
      </c>
      <c r="W2611" s="196">
        <f>_xlfn.LET(_xlpm.d,_xlfn.XLOOKUP(U2611,'[1]Birth Dates'!$A:$A,'[1]Birth Dates'!$B:$B,"",0),IF(_xlpm.d=0,"",_xlpm.d))</f>
        <v/>
      </c>
      <c r="X2611" s="196">
        <f>IF(OR(W2611="",A2611="",NOT(ISNUMBER(W2611)),W2611&gt;A2611),"",DATEDIF(W2611,A2611,"Y")&amp;" years, "&amp;DATEDIF(W2611,A2611,"YM")&amp;" months, "&amp;DATEDIF(W2611,A2611,"MD")&amp;" days")</f>
        <v/>
      </c>
      <c r="AR2611" s="175">
        <f>IF($B2611="","",TEXT($A2611,"yyyymmdd")&amp;"_P"&amp;$C2611&amp;"_C"&amp;$F2611&amp;"_"&amp;TRIM(RIGHT(SUBSTITUTE(TRIM(SUBSTITUTE($M2611,CHAR(160)," "))," ",REPT(" ",60)),60))&amp;IF($Q2611="","","-"&amp;TRIM(RIGHT(SUBSTITUTE(TRIM(SUBSTITUTE($Q2611,CHAR(160)," "))," ",REPT(" ",60)),60)))&amp;IF($U2611="","","-"&amp;TRIM(RIGHT(SUBSTITUTE(TRIM(SUBSTITUTE($U2611,CHAR(160)," "))," ",REPT(" ",60)),60)))&amp;".jpg")</f>
        <v/>
      </c>
    </row>
    <row r="2612" ht="14" customHeight="1">
      <c r="O2612" s="196">
        <f>_xlfn.LET(_xlpm.d,_xlfn.XLOOKUP(M2612,'[1]Birth Dates'!$A:$A,'[1]Birth Dates'!$B:$B,"",0),IF(_xlpm.d=0,"",_xlpm.d))</f>
        <v/>
      </c>
      <c r="P2612" s="196">
        <f>IF(OR(O2612="",A2612="",NOT(ISNUMBER(O2612)),O2612&gt;A2612),"",DATEDIF(O2612,A2612,"Y")&amp;" years, "&amp;DATEDIF(O2612,A2612,"YM")&amp;" months, "&amp;DATEDIF(O2612,A2612,"MD")&amp;" days")</f>
        <v/>
      </c>
      <c r="S2612" s="196">
        <f>_xlfn.LET(_xlpm.d,_xlfn.XLOOKUP(Q2612,'[1]Birth Dates'!$A:$A,'[1]Birth Dates'!$B:$B,"",0),IF(_xlpm.d=0,"",_xlpm.d))</f>
        <v/>
      </c>
      <c r="T2612" s="196">
        <f>IF(OR(S2612="",A2612="",NOT(ISNUMBER(S2612)),S2612&gt;A2612),"",DATEDIF(S2612,A2612,"Y")&amp;" years, "&amp;DATEDIF(S2612,A2612,"YM")&amp;" months, "&amp;DATEDIF(S2612,A2612,"MD")&amp;" days")</f>
        <v/>
      </c>
      <c r="W2612" s="196">
        <f>_xlfn.LET(_xlpm.d,_xlfn.XLOOKUP(U2612,'[1]Birth Dates'!$A:$A,'[1]Birth Dates'!$B:$B,"",0),IF(_xlpm.d=0,"",_xlpm.d))</f>
        <v/>
      </c>
      <c r="X2612" s="196">
        <f>IF(OR(W2612="",A2612="",NOT(ISNUMBER(W2612)),W2612&gt;A2612),"",DATEDIF(W2612,A2612,"Y")&amp;" years, "&amp;DATEDIF(W2612,A2612,"YM")&amp;" months, "&amp;DATEDIF(W2612,A2612,"MD")&amp;" days")</f>
        <v/>
      </c>
      <c r="AR2612" s="175">
        <f>IF($B2612="","",TEXT($A2612,"yyyymmdd")&amp;"_P"&amp;$C2612&amp;"_C"&amp;$F2612&amp;"_"&amp;TRIM(RIGHT(SUBSTITUTE(TRIM(SUBSTITUTE($M2612,CHAR(160)," "))," ",REPT(" ",60)),60))&amp;IF($Q2612="","","-"&amp;TRIM(RIGHT(SUBSTITUTE(TRIM(SUBSTITUTE($Q2612,CHAR(160)," "))," ",REPT(" ",60)),60)))&amp;IF($U2612="","","-"&amp;TRIM(RIGHT(SUBSTITUTE(TRIM(SUBSTITUTE($U2612,CHAR(160)," "))," ",REPT(" ",60)),60)))&amp;".jpg")</f>
        <v/>
      </c>
    </row>
    <row r="2613" ht="14" customHeight="1">
      <c r="O2613" s="196">
        <f>_xlfn.LET(_xlpm.d,_xlfn.XLOOKUP(M2613,'[1]Birth Dates'!$A:$A,'[1]Birth Dates'!$B:$B,"",0),IF(_xlpm.d=0,"",_xlpm.d))</f>
        <v/>
      </c>
      <c r="P2613" s="196">
        <f>IF(OR(O2613="",A2613="",NOT(ISNUMBER(O2613)),O2613&gt;A2613),"",DATEDIF(O2613,A2613,"Y")&amp;" years, "&amp;DATEDIF(O2613,A2613,"YM")&amp;" months, "&amp;DATEDIF(O2613,A2613,"MD")&amp;" days")</f>
        <v/>
      </c>
      <c r="S2613" s="196">
        <f>_xlfn.LET(_xlpm.d,_xlfn.XLOOKUP(Q2613,'[1]Birth Dates'!$A:$A,'[1]Birth Dates'!$B:$B,"",0),IF(_xlpm.d=0,"",_xlpm.d))</f>
        <v/>
      </c>
      <c r="T2613" s="196">
        <f>IF(OR(S2613="",A2613="",NOT(ISNUMBER(S2613)),S2613&gt;A2613),"",DATEDIF(S2613,A2613,"Y")&amp;" years, "&amp;DATEDIF(S2613,A2613,"YM")&amp;" months, "&amp;DATEDIF(S2613,A2613,"MD")&amp;" days")</f>
        <v/>
      </c>
      <c r="W2613" s="196">
        <f>_xlfn.LET(_xlpm.d,_xlfn.XLOOKUP(U2613,'[1]Birth Dates'!$A:$A,'[1]Birth Dates'!$B:$B,"",0),IF(_xlpm.d=0,"",_xlpm.d))</f>
        <v/>
      </c>
      <c r="X2613" s="196">
        <f>IF(OR(W2613="",A2613="",NOT(ISNUMBER(W2613)),W2613&gt;A2613),"",DATEDIF(W2613,A2613,"Y")&amp;" years, "&amp;DATEDIF(W2613,A2613,"YM")&amp;" months, "&amp;DATEDIF(W2613,A2613,"MD")&amp;" days")</f>
        <v/>
      </c>
      <c r="AR2613" s="175">
        <f>IF($B2613="","",TEXT($A2613,"yyyymmdd")&amp;"_P"&amp;$C2613&amp;"_C"&amp;$F2613&amp;"_"&amp;TRIM(RIGHT(SUBSTITUTE(TRIM(SUBSTITUTE($M2613,CHAR(160)," "))," ",REPT(" ",60)),60))&amp;IF($Q2613="","","-"&amp;TRIM(RIGHT(SUBSTITUTE(TRIM(SUBSTITUTE($Q2613,CHAR(160)," "))," ",REPT(" ",60)),60)))&amp;IF($U2613="","","-"&amp;TRIM(RIGHT(SUBSTITUTE(TRIM(SUBSTITUTE($U2613,CHAR(160)," "))," ",REPT(" ",60)),60)))&amp;".jpg")</f>
        <v/>
      </c>
    </row>
    <row r="2614" ht="14" customHeight="1">
      <c r="O2614" s="196">
        <f>_xlfn.LET(_xlpm.d,_xlfn.XLOOKUP(M2614,'[1]Birth Dates'!$A:$A,'[1]Birth Dates'!$B:$B,"",0),IF(_xlpm.d=0,"",_xlpm.d))</f>
        <v/>
      </c>
      <c r="P2614" s="196">
        <f>IF(OR(O2614="",A2614="",NOT(ISNUMBER(O2614)),O2614&gt;A2614),"",DATEDIF(O2614,A2614,"Y")&amp;" years, "&amp;DATEDIF(O2614,A2614,"YM")&amp;" months, "&amp;DATEDIF(O2614,A2614,"MD")&amp;" days")</f>
        <v/>
      </c>
      <c r="S2614" s="196">
        <f>_xlfn.LET(_xlpm.d,_xlfn.XLOOKUP(Q2614,'[1]Birth Dates'!$A:$A,'[1]Birth Dates'!$B:$B,"",0),IF(_xlpm.d=0,"",_xlpm.d))</f>
        <v/>
      </c>
      <c r="T2614" s="196">
        <f>IF(OR(S2614="",A2614="",NOT(ISNUMBER(S2614)),S2614&gt;A2614),"",DATEDIF(S2614,A2614,"Y")&amp;" years, "&amp;DATEDIF(S2614,A2614,"YM")&amp;" months, "&amp;DATEDIF(S2614,A2614,"MD")&amp;" days")</f>
        <v/>
      </c>
      <c r="W2614" s="196">
        <f>_xlfn.LET(_xlpm.d,_xlfn.XLOOKUP(U2614,'[1]Birth Dates'!$A:$A,'[1]Birth Dates'!$B:$B,"",0),IF(_xlpm.d=0,"",_xlpm.d))</f>
        <v/>
      </c>
      <c r="X2614" s="196">
        <f>IF(OR(W2614="",A2614="",NOT(ISNUMBER(W2614)),W2614&gt;A2614),"",DATEDIF(W2614,A2614,"Y")&amp;" years, "&amp;DATEDIF(W2614,A2614,"YM")&amp;" months, "&amp;DATEDIF(W2614,A2614,"MD")&amp;" days")</f>
        <v/>
      </c>
      <c r="AR2614" s="175">
        <f>IF($B2614="","",TEXT($A2614,"yyyymmdd")&amp;"_P"&amp;$C2614&amp;"_C"&amp;$F2614&amp;"_"&amp;TRIM(RIGHT(SUBSTITUTE(TRIM(SUBSTITUTE($M2614,CHAR(160)," "))," ",REPT(" ",60)),60))&amp;IF($Q2614="","","-"&amp;TRIM(RIGHT(SUBSTITUTE(TRIM(SUBSTITUTE($Q2614,CHAR(160)," "))," ",REPT(" ",60)),60)))&amp;IF($U2614="","","-"&amp;TRIM(RIGHT(SUBSTITUTE(TRIM(SUBSTITUTE($U2614,CHAR(160)," "))," ",REPT(" ",60)),60)))&amp;".jpg")</f>
        <v/>
      </c>
    </row>
    <row r="2615" ht="14" customHeight="1">
      <c r="O2615" s="196">
        <f>_xlfn.LET(_xlpm.d,_xlfn.XLOOKUP(M2615,'[1]Birth Dates'!$A:$A,'[1]Birth Dates'!$B:$B,"",0),IF(_xlpm.d=0,"",_xlpm.d))</f>
        <v/>
      </c>
      <c r="P2615" s="196">
        <f>IF(OR(O2615="",A2615="",NOT(ISNUMBER(O2615)),O2615&gt;A2615),"",DATEDIF(O2615,A2615,"Y")&amp;" years, "&amp;DATEDIF(O2615,A2615,"YM")&amp;" months, "&amp;DATEDIF(O2615,A2615,"MD")&amp;" days")</f>
        <v/>
      </c>
      <c r="S2615" s="196">
        <f>_xlfn.LET(_xlpm.d,_xlfn.XLOOKUP(Q2615,'[1]Birth Dates'!$A:$A,'[1]Birth Dates'!$B:$B,"",0),IF(_xlpm.d=0,"",_xlpm.d))</f>
        <v/>
      </c>
      <c r="T2615" s="196">
        <f>IF(OR(S2615="",A2615="",NOT(ISNUMBER(S2615)),S2615&gt;A2615),"",DATEDIF(S2615,A2615,"Y")&amp;" years, "&amp;DATEDIF(S2615,A2615,"YM")&amp;" months, "&amp;DATEDIF(S2615,A2615,"MD")&amp;" days")</f>
        <v/>
      </c>
      <c r="W2615" s="196">
        <f>_xlfn.LET(_xlpm.d,_xlfn.XLOOKUP(U2615,'[1]Birth Dates'!$A:$A,'[1]Birth Dates'!$B:$B,"",0),IF(_xlpm.d=0,"",_xlpm.d))</f>
        <v/>
      </c>
      <c r="X2615" s="196">
        <f>IF(OR(W2615="",A2615="",NOT(ISNUMBER(W2615)),W2615&gt;A2615),"",DATEDIF(W2615,A2615,"Y")&amp;" years, "&amp;DATEDIF(W2615,A2615,"YM")&amp;" months, "&amp;DATEDIF(W2615,A2615,"MD")&amp;" days")</f>
        <v/>
      </c>
      <c r="AR2615" s="175">
        <f>IF($B2615="","",TEXT($A2615,"yyyymmdd")&amp;"_P"&amp;$C2615&amp;"_C"&amp;$F2615&amp;"_"&amp;TRIM(RIGHT(SUBSTITUTE(TRIM(SUBSTITUTE($M2615,CHAR(160)," "))," ",REPT(" ",60)),60))&amp;IF($Q2615="","","-"&amp;TRIM(RIGHT(SUBSTITUTE(TRIM(SUBSTITUTE($Q2615,CHAR(160)," "))," ",REPT(" ",60)),60)))&amp;IF($U2615="","","-"&amp;TRIM(RIGHT(SUBSTITUTE(TRIM(SUBSTITUTE($U2615,CHAR(160)," "))," ",REPT(" ",60)),60)))&amp;".jpg")</f>
        <v/>
      </c>
    </row>
    <row r="2616" ht="14" customHeight="1">
      <c r="O2616" s="196">
        <f>_xlfn.LET(_xlpm.d,_xlfn.XLOOKUP(M2616,'[1]Birth Dates'!$A:$A,'[1]Birth Dates'!$B:$B,"",0),IF(_xlpm.d=0,"",_xlpm.d))</f>
        <v/>
      </c>
      <c r="P2616" s="196">
        <f>IF(OR(O2616="",A2616="",NOT(ISNUMBER(O2616)),O2616&gt;A2616),"",DATEDIF(O2616,A2616,"Y")&amp;" years, "&amp;DATEDIF(O2616,A2616,"YM")&amp;" months, "&amp;DATEDIF(O2616,A2616,"MD")&amp;" days")</f>
        <v/>
      </c>
      <c r="S2616" s="196">
        <f>_xlfn.LET(_xlpm.d,_xlfn.XLOOKUP(Q2616,'[1]Birth Dates'!$A:$A,'[1]Birth Dates'!$B:$B,"",0),IF(_xlpm.d=0,"",_xlpm.d))</f>
        <v/>
      </c>
      <c r="T2616" s="196">
        <f>IF(OR(S2616="",A2616="",NOT(ISNUMBER(S2616)),S2616&gt;A2616),"",DATEDIF(S2616,A2616,"Y")&amp;" years, "&amp;DATEDIF(S2616,A2616,"YM")&amp;" months, "&amp;DATEDIF(S2616,A2616,"MD")&amp;" days")</f>
        <v/>
      </c>
      <c r="W2616" s="196">
        <f>_xlfn.LET(_xlpm.d,_xlfn.XLOOKUP(U2616,'[1]Birth Dates'!$A:$A,'[1]Birth Dates'!$B:$B,"",0),IF(_xlpm.d=0,"",_xlpm.d))</f>
        <v/>
      </c>
      <c r="X2616" s="196">
        <f>IF(OR(W2616="",A2616="",NOT(ISNUMBER(W2616)),W2616&gt;A2616),"",DATEDIF(W2616,A2616,"Y")&amp;" years, "&amp;DATEDIF(W2616,A2616,"YM")&amp;" months, "&amp;DATEDIF(W2616,A2616,"MD")&amp;" days")</f>
        <v/>
      </c>
      <c r="AR2616" s="226">
        <f>IF($B2616="","",TEXT($A2616,"yyyymmdd")&amp;"_P"&amp;$C2616&amp;"_C"&amp;$F2616&amp;"_"&amp;TRIM(RIGHT(SUBSTITUTE(TRIM(SUBSTITUTE($M2616,CHAR(160)," "))," ",REPT(" ",60)),60))&amp;IF($Q2616="","","-"&amp;TRIM(RIGHT(SUBSTITUTE(TRIM(SUBSTITUTE($Q2616,CHAR(160)," "))," ",REPT(" ",60)),60)))&amp;IF($U2616="","","-"&amp;TRIM(RIGHT(SUBSTITUTE(TRIM(SUBSTITUTE($U2616,CHAR(160)," "))," ",REPT(" ",60)),60)))&amp;".jpg")</f>
        <v/>
      </c>
    </row>
    <row r="2617" ht="14" customHeight="1">
      <c r="O2617" s="196">
        <f>_xlfn.LET(_xlpm.d,_xlfn.XLOOKUP(M2617,'[1]Birth Dates'!$A:$A,'[1]Birth Dates'!$B:$B,"",0),IF(_xlpm.d=0,"",_xlpm.d))</f>
        <v/>
      </c>
      <c r="P2617" s="196">
        <f>IF(OR(O2617="",A2617="",NOT(ISNUMBER(O2617)),O2617&gt;A2617),"",DATEDIF(O2617,A2617,"Y")&amp;" years, "&amp;DATEDIF(O2617,A2617,"YM")&amp;" months, "&amp;DATEDIF(O2617,A2617,"MD")&amp;" days")</f>
        <v/>
      </c>
      <c r="S2617" s="196">
        <f>_xlfn.LET(_xlpm.d,_xlfn.XLOOKUP(Q2617,'[1]Birth Dates'!$A:$A,'[1]Birth Dates'!$B:$B,"",0),IF(_xlpm.d=0,"",_xlpm.d))</f>
        <v/>
      </c>
      <c r="T2617" s="196">
        <f>IF(OR(S2617="",A2617="",NOT(ISNUMBER(S2617)),S2617&gt;A2617),"",DATEDIF(S2617,A2617,"Y")&amp;" years, "&amp;DATEDIF(S2617,A2617,"YM")&amp;" months, "&amp;DATEDIF(S2617,A2617,"MD")&amp;" days")</f>
        <v/>
      </c>
      <c r="W2617" s="196">
        <f>_xlfn.LET(_xlpm.d,_xlfn.XLOOKUP(U2617,'[1]Birth Dates'!$A:$A,'[1]Birth Dates'!$B:$B,"",0),IF(_xlpm.d=0,"",_xlpm.d))</f>
        <v/>
      </c>
      <c r="X2617" s="196">
        <f>IF(OR(W2617="",A2617="",NOT(ISNUMBER(W2617)),W2617&gt;A2617),"",DATEDIF(W2617,A2617,"Y")&amp;" years, "&amp;DATEDIF(W2617,A2617,"YM")&amp;" months, "&amp;DATEDIF(W2617,A2617,"MD")&amp;" days")</f>
        <v/>
      </c>
      <c r="AR2617" s="175">
        <f>IF($B2617="","",TEXT($A2617,"yyyymmdd")&amp;"_P"&amp;$C2617&amp;"_C"&amp;$F2617&amp;"_"&amp;TRIM(RIGHT(SUBSTITUTE(TRIM(SUBSTITUTE($M2617,CHAR(160)," "))," ",REPT(" ",60)),60))&amp;IF($Q2617="","","-"&amp;TRIM(RIGHT(SUBSTITUTE(TRIM(SUBSTITUTE($Q2617,CHAR(160)," "))," ",REPT(" ",60)),60)))&amp;IF($U2617="","","-"&amp;TRIM(RIGHT(SUBSTITUTE(TRIM(SUBSTITUTE($U2617,CHAR(160)," "))," ",REPT(" ",60)),60)))&amp;".jpg")</f>
        <v/>
      </c>
    </row>
    <row r="2618" ht="14" customHeight="1">
      <c r="O2618" s="196">
        <f>_xlfn.LET(_xlpm.d,_xlfn.XLOOKUP(M2618,'[1]Birth Dates'!$A:$A,'[1]Birth Dates'!$B:$B,"",0),IF(_xlpm.d=0,"",_xlpm.d))</f>
        <v/>
      </c>
      <c r="P2618" s="196">
        <f>IF(OR(O2618="",A2618="",NOT(ISNUMBER(O2618)),O2618&gt;A2618),"",DATEDIF(O2618,A2618,"Y")&amp;" years, "&amp;DATEDIF(O2618,A2618,"YM")&amp;" months, "&amp;DATEDIF(O2618,A2618,"MD")&amp;" days")</f>
        <v/>
      </c>
      <c r="S2618" s="196">
        <f>_xlfn.LET(_xlpm.d,_xlfn.XLOOKUP(Q2618,'[1]Birth Dates'!$A:$A,'[1]Birth Dates'!$B:$B,"",0),IF(_xlpm.d=0,"",_xlpm.d))</f>
        <v/>
      </c>
      <c r="T2618" s="196">
        <f>IF(OR(S2618="",A2618="",NOT(ISNUMBER(S2618)),S2618&gt;A2618),"",DATEDIF(S2618,A2618,"Y")&amp;" years, "&amp;DATEDIF(S2618,A2618,"YM")&amp;" months, "&amp;DATEDIF(S2618,A2618,"MD")&amp;" days")</f>
        <v/>
      </c>
      <c r="W2618" s="196">
        <f>_xlfn.LET(_xlpm.d,_xlfn.XLOOKUP(U2618,'[1]Birth Dates'!$A:$A,'[1]Birth Dates'!$B:$B,"",0),IF(_xlpm.d=0,"",_xlpm.d))</f>
        <v/>
      </c>
      <c r="X2618" s="196">
        <f>IF(OR(W2618="",A2618="",NOT(ISNUMBER(W2618)),W2618&gt;A2618),"",DATEDIF(W2618,A2618,"Y")&amp;" years, "&amp;DATEDIF(W2618,A2618,"YM")&amp;" months, "&amp;DATEDIF(W2618,A2618,"MD")&amp;" days")</f>
        <v/>
      </c>
      <c r="AR2618" s="175">
        <f>IF($B2618="","",TEXT($A2618,"yyyymmdd")&amp;"_P"&amp;$C2618&amp;"_C"&amp;$F2618&amp;"_"&amp;TRIM(RIGHT(SUBSTITUTE(TRIM(SUBSTITUTE($M2618,CHAR(160)," "))," ",REPT(" ",60)),60))&amp;IF($Q2618="","","-"&amp;TRIM(RIGHT(SUBSTITUTE(TRIM(SUBSTITUTE($Q2618,CHAR(160)," "))," ",REPT(" ",60)),60)))&amp;IF($U2618="","","-"&amp;TRIM(RIGHT(SUBSTITUTE(TRIM(SUBSTITUTE($U2618,CHAR(160)," "))," ",REPT(" ",60)),60)))&amp;".jpg")</f>
        <v/>
      </c>
    </row>
    <row r="2619" ht="14" customHeight="1">
      <c r="O2619" s="196">
        <f>_xlfn.LET(_xlpm.d,_xlfn.XLOOKUP(M2619,'[1]Birth Dates'!$A:$A,'[1]Birth Dates'!$B:$B,"",0),IF(_xlpm.d=0,"",_xlpm.d))</f>
        <v/>
      </c>
      <c r="P2619" s="196">
        <f>IF(OR(O2619="",A2619="",NOT(ISNUMBER(O2619)),O2619&gt;A2619),"",DATEDIF(O2619,A2619,"Y")&amp;" years, "&amp;DATEDIF(O2619,A2619,"YM")&amp;" months, "&amp;DATEDIF(O2619,A2619,"MD")&amp;" days")</f>
        <v/>
      </c>
      <c r="S2619" s="196">
        <f>_xlfn.LET(_xlpm.d,_xlfn.XLOOKUP(Q2619,'[1]Birth Dates'!$A:$A,'[1]Birth Dates'!$B:$B,"",0),IF(_xlpm.d=0,"",_xlpm.d))</f>
        <v/>
      </c>
      <c r="T2619" s="196">
        <f>IF(OR(S2619="",A2619="",NOT(ISNUMBER(S2619)),S2619&gt;A2619),"",DATEDIF(S2619,A2619,"Y")&amp;" years, "&amp;DATEDIF(S2619,A2619,"YM")&amp;" months, "&amp;DATEDIF(S2619,A2619,"MD")&amp;" days")</f>
        <v/>
      </c>
      <c r="W2619" s="196">
        <f>_xlfn.LET(_xlpm.d,_xlfn.XLOOKUP(U2619,'[1]Birth Dates'!$A:$A,'[1]Birth Dates'!$B:$B,"",0),IF(_xlpm.d=0,"",_xlpm.d))</f>
        <v/>
      </c>
      <c r="X2619" s="196">
        <f>IF(OR(W2619="",A2619="",NOT(ISNUMBER(W2619)),W2619&gt;A2619),"",DATEDIF(W2619,A2619,"Y")&amp;" years, "&amp;DATEDIF(W2619,A2619,"YM")&amp;" months, "&amp;DATEDIF(W2619,A2619,"MD")&amp;" days")</f>
        <v/>
      </c>
      <c r="AR2619" s="175">
        <f>IF($B2619="","",TEXT($A2619,"yyyymmdd")&amp;"_P"&amp;$C2619&amp;"_C"&amp;$F2619&amp;"_"&amp;TRIM(RIGHT(SUBSTITUTE(TRIM(SUBSTITUTE($M2619,CHAR(160)," "))," ",REPT(" ",60)),60))&amp;IF($Q2619="","","-"&amp;TRIM(RIGHT(SUBSTITUTE(TRIM(SUBSTITUTE($Q2619,CHAR(160)," "))," ",REPT(" ",60)),60)))&amp;IF($U2619="","","-"&amp;TRIM(RIGHT(SUBSTITUTE(TRIM(SUBSTITUTE($U2619,CHAR(160)," "))," ",REPT(" ",60)),60)))&amp;".jpg")</f>
        <v/>
      </c>
    </row>
    <row r="2620" ht="14" customHeight="1">
      <c r="O2620" s="196">
        <f>_xlfn.LET(_xlpm.d,_xlfn.XLOOKUP(M2620,'[1]Birth Dates'!$A:$A,'[1]Birth Dates'!$B:$B,"",0),IF(_xlpm.d=0,"",_xlpm.d))</f>
        <v/>
      </c>
      <c r="P2620" s="196">
        <f>IF(OR(O2620="",A2620="",NOT(ISNUMBER(O2620)),O2620&gt;A2620),"",DATEDIF(O2620,A2620,"Y")&amp;" years, "&amp;DATEDIF(O2620,A2620,"YM")&amp;" months, "&amp;DATEDIF(O2620,A2620,"MD")&amp;" days")</f>
        <v/>
      </c>
      <c r="S2620" s="196">
        <f>_xlfn.LET(_xlpm.d,_xlfn.XLOOKUP(Q2620,'[1]Birth Dates'!$A:$A,'[1]Birth Dates'!$B:$B,"",0),IF(_xlpm.d=0,"",_xlpm.d))</f>
        <v/>
      </c>
      <c r="T2620" s="196">
        <f>IF(OR(S2620="",A2620="",NOT(ISNUMBER(S2620)),S2620&gt;A2620),"",DATEDIF(S2620,A2620,"Y")&amp;" years, "&amp;DATEDIF(S2620,A2620,"YM")&amp;" months, "&amp;DATEDIF(S2620,A2620,"MD")&amp;" days")</f>
        <v/>
      </c>
      <c r="W2620" s="196">
        <f>_xlfn.LET(_xlpm.d,_xlfn.XLOOKUP(U2620,'[1]Birth Dates'!$A:$A,'[1]Birth Dates'!$B:$B,"",0),IF(_xlpm.d=0,"",_xlpm.d))</f>
        <v/>
      </c>
      <c r="X2620" s="196">
        <f>IF(OR(W2620="",A2620="",NOT(ISNUMBER(W2620)),W2620&gt;A2620),"",DATEDIF(W2620,A2620,"Y")&amp;" years, "&amp;DATEDIF(W2620,A2620,"YM")&amp;" months, "&amp;DATEDIF(W2620,A2620,"MD")&amp;" days")</f>
        <v/>
      </c>
      <c r="AR2620" s="175">
        <f>IF($B2620="","",TEXT($A2620,"yyyymmdd")&amp;"_P"&amp;$C2620&amp;"_C"&amp;$F2620&amp;"_"&amp;TRIM(RIGHT(SUBSTITUTE(TRIM(SUBSTITUTE($M2620,CHAR(160)," "))," ",REPT(" ",60)),60))&amp;IF($Q2620="","","-"&amp;TRIM(RIGHT(SUBSTITUTE(TRIM(SUBSTITUTE($Q2620,CHAR(160)," "))," ",REPT(" ",60)),60)))&amp;IF($U2620="","","-"&amp;TRIM(RIGHT(SUBSTITUTE(TRIM(SUBSTITUTE($U2620,CHAR(160)," "))," ",REPT(" ",60)),60)))&amp;".jpg")</f>
        <v/>
      </c>
    </row>
    <row r="2621" ht="14" customHeight="1">
      <c r="O2621" s="196">
        <f>_xlfn.LET(_xlpm.d,_xlfn.XLOOKUP(M2621,'[1]Birth Dates'!$A:$A,'[1]Birth Dates'!$B:$B,"",0),IF(_xlpm.d=0,"",_xlpm.d))</f>
        <v/>
      </c>
      <c r="P2621" s="196">
        <f>IF(OR(O2621="",A2621="",NOT(ISNUMBER(O2621)),O2621&gt;A2621),"",DATEDIF(O2621,A2621,"Y")&amp;" years, "&amp;DATEDIF(O2621,A2621,"YM")&amp;" months, "&amp;DATEDIF(O2621,A2621,"MD")&amp;" days")</f>
        <v/>
      </c>
      <c r="S2621" s="196">
        <f>_xlfn.LET(_xlpm.d,_xlfn.XLOOKUP(Q2621,'[1]Birth Dates'!$A:$A,'[1]Birth Dates'!$B:$B,"",0),IF(_xlpm.d=0,"",_xlpm.d))</f>
        <v/>
      </c>
      <c r="T2621" s="196">
        <f>IF(OR(S2621="",A2621="",NOT(ISNUMBER(S2621)),S2621&gt;A2621),"",DATEDIF(S2621,A2621,"Y")&amp;" years, "&amp;DATEDIF(S2621,A2621,"YM")&amp;" months, "&amp;DATEDIF(S2621,A2621,"MD")&amp;" days")</f>
        <v/>
      </c>
      <c r="W2621" s="196">
        <f>_xlfn.LET(_xlpm.d,_xlfn.XLOOKUP(U2621,'[1]Birth Dates'!$A:$A,'[1]Birth Dates'!$B:$B,"",0),IF(_xlpm.d=0,"",_xlpm.d))</f>
        <v/>
      </c>
      <c r="X2621" s="196">
        <f>IF(OR(W2621="",A2621="",NOT(ISNUMBER(W2621)),W2621&gt;A2621),"",DATEDIF(W2621,A2621,"Y")&amp;" years, "&amp;DATEDIF(W2621,A2621,"YM")&amp;" months, "&amp;DATEDIF(W2621,A2621,"MD")&amp;" days")</f>
        <v/>
      </c>
      <c r="AR2621" s="175">
        <f>IF($B2621="","",TEXT($A2621,"yyyymmdd")&amp;"_P"&amp;$C2621&amp;"_C"&amp;$F2621&amp;"_"&amp;TRIM(RIGHT(SUBSTITUTE(TRIM(SUBSTITUTE($M2621,CHAR(160)," "))," ",REPT(" ",60)),60))&amp;IF($Q2621="","","-"&amp;TRIM(RIGHT(SUBSTITUTE(TRIM(SUBSTITUTE($Q2621,CHAR(160)," "))," ",REPT(" ",60)),60)))&amp;IF($U2621="","","-"&amp;TRIM(RIGHT(SUBSTITUTE(TRIM(SUBSTITUTE($U2621,CHAR(160)," "))," ",REPT(" ",60)),60)))&amp;".jpg")</f>
        <v/>
      </c>
    </row>
    <row r="2622" ht="14" customHeight="1">
      <c r="O2622" s="196">
        <f>_xlfn.LET(_xlpm.d,_xlfn.XLOOKUP(M2622,'[1]Birth Dates'!$A:$A,'[1]Birth Dates'!$B:$B,"",0),IF(_xlpm.d=0,"",_xlpm.d))</f>
        <v/>
      </c>
      <c r="P2622" s="196">
        <f>IF(OR(O2622="",A2622="",NOT(ISNUMBER(O2622)),O2622&gt;A2622),"",DATEDIF(O2622,A2622,"Y")&amp;" years, "&amp;DATEDIF(O2622,A2622,"YM")&amp;" months, "&amp;DATEDIF(O2622,A2622,"MD")&amp;" days")</f>
        <v/>
      </c>
      <c r="S2622" s="196">
        <f>_xlfn.LET(_xlpm.d,_xlfn.XLOOKUP(Q2622,'[1]Birth Dates'!$A:$A,'[1]Birth Dates'!$B:$B,"",0),IF(_xlpm.d=0,"",_xlpm.d))</f>
        <v/>
      </c>
      <c r="T2622" s="196">
        <f>IF(OR(S2622="",A2622="",NOT(ISNUMBER(S2622)),S2622&gt;A2622),"",DATEDIF(S2622,A2622,"Y")&amp;" years, "&amp;DATEDIF(S2622,A2622,"YM")&amp;" months, "&amp;DATEDIF(S2622,A2622,"MD")&amp;" days")</f>
        <v/>
      </c>
      <c r="W2622" s="196">
        <f>_xlfn.LET(_xlpm.d,_xlfn.XLOOKUP(U2622,'[1]Birth Dates'!$A:$A,'[1]Birth Dates'!$B:$B,"",0),IF(_xlpm.d=0,"",_xlpm.d))</f>
        <v/>
      </c>
      <c r="X2622" s="196">
        <f>IF(OR(W2622="",A2622="",NOT(ISNUMBER(W2622)),W2622&gt;A2622),"",DATEDIF(W2622,A2622,"Y")&amp;" years, "&amp;DATEDIF(W2622,A2622,"YM")&amp;" months, "&amp;DATEDIF(W2622,A2622,"MD")&amp;" days")</f>
        <v/>
      </c>
      <c r="AR2622" s="175">
        <f>IF($B2622="","",TEXT($A2622,"yyyymmdd")&amp;"_P"&amp;$C2622&amp;"_C"&amp;$F2622&amp;"_"&amp;TRIM(RIGHT(SUBSTITUTE(TRIM(SUBSTITUTE($M2622,CHAR(160)," "))," ",REPT(" ",60)),60))&amp;IF($Q2622="","","-"&amp;TRIM(RIGHT(SUBSTITUTE(TRIM(SUBSTITUTE($Q2622,CHAR(160)," "))," ",REPT(" ",60)),60)))&amp;IF($U2622="","","-"&amp;TRIM(RIGHT(SUBSTITUTE(TRIM(SUBSTITUTE($U2622,CHAR(160)," "))," ",REPT(" ",60)),60)))&amp;".jpg")</f>
        <v/>
      </c>
    </row>
    <row r="2623" ht="14" customHeight="1">
      <c r="O2623" s="196">
        <f>_xlfn.LET(_xlpm.d,_xlfn.XLOOKUP(M2623,'[1]Birth Dates'!$A:$A,'[1]Birth Dates'!$B:$B,"",0),IF(_xlpm.d=0,"",_xlpm.d))</f>
        <v/>
      </c>
      <c r="P2623" s="196">
        <f>IF(OR(O2623="",A2623="",NOT(ISNUMBER(O2623)),O2623&gt;A2623),"",DATEDIF(O2623,A2623,"Y")&amp;" years, "&amp;DATEDIF(O2623,A2623,"YM")&amp;" months, "&amp;DATEDIF(O2623,A2623,"MD")&amp;" days")</f>
        <v/>
      </c>
      <c r="S2623" s="196">
        <f>_xlfn.LET(_xlpm.d,_xlfn.XLOOKUP(Q2623,'[1]Birth Dates'!$A:$A,'[1]Birth Dates'!$B:$B,"",0),IF(_xlpm.d=0,"",_xlpm.d))</f>
        <v/>
      </c>
      <c r="T2623" s="196">
        <f>IF(OR(S2623="",A2623="",NOT(ISNUMBER(S2623)),S2623&gt;A2623),"",DATEDIF(S2623,A2623,"Y")&amp;" years, "&amp;DATEDIF(S2623,A2623,"YM")&amp;" months, "&amp;DATEDIF(S2623,A2623,"MD")&amp;" days")</f>
        <v/>
      </c>
      <c r="W2623" s="196">
        <f>_xlfn.LET(_xlpm.d,_xlfn.XLOOKUP(U2623,'[1]Birth Dates'!$A:$A,'[1]Birth Dates'!$B:$B,"",0),IF(_xlpm.d=0,"",_xlpm.d))</f>
        <v/>
      </c>
      <c r="X2623" s="196">
        <f>IF(OR(W2623="",A2623="",NOT(ISNUMBER(W2623)),W2623&gt;A2623),"",DATEDIF(W2623,A2623,"Y")&amp;" years, "&amp;DATEDIF(W2623,A2623,"YM")&amp;" months, "&amp;DATEDIF(W2623,A2623,"MD")&amp;" days")</f>
        <v/>
      </c>
      <c r="AR2623" s="175">
        <f>IF($B2623="","",TEXT($A2623,"yyyymmdd")&amp;"_P"&amp;$C2623&amp;"_C"&amp;$F2623&amp;"_"&amp;TRIM(RIGHT(SUBSTITUTE(TRIM(SUBSTITUTE($M2623,CHAR(160)," "))," ",REPT(" ",60)),60))&amp;IF($Q2623="","","-"&amp;TRIM(RIGHT(SUBSTITUTE(TRIM(SUBSTITUTE($Q2623,CHAR(160)," "))," ",REPT(" ",60)),60)))&amp;IF($U2623="","","-"&amp;TRIM(RIGHT(SUBSTITUTE(TRIM(SUBSTITUTE($U2623,CHAR(160)," "))," ",REPT(" ",60)),60)))&amp;".jpg")</f>
        <v/>
      </c>
    </row>
    <row r="2624" ht="14" customHeight="1">
      <c r="O2624" s="196">
        <f>_xlfn.LET(_xlpm.d,_xlfn.XLOOKUP(M2624,'[1]Birth Dates'!$A:$A,'[1]Birth Dates'!$B:$B,"",0),IF(_xlpm.d=0,"",_xlpm.d))</f>
        <v/>
      </c>
      <c r="P2624" s="196">
        <f>IF(OR(O2624="",A2624="",NOT(ISNUMBER(O2624)),O2624&gt;A2624),"",DATEDIF(O2624,A2624,"Y")&amp;" years, "&amp;DATEDIF(O2624,A2624,"YM")&amp;" months, "&amp;DATEDIF(O2624,A2624,"MD")&amp;" days")</f>
        <v/>
      </c>
      <c r="S2624" s="196">
        <f>_xlfn.LET(_xlpm.d,_xlfn.XLOOKUP(Q2624,'[1]Birth Dates'!$A:$A,'[1]Birth Dates'!$B:$B,"",0),IF(_xlpm.d=0,"",_xlpm.d))</f>
        <v/>
      </c>
      <c r="T2624" s="196">
        <f>IF(OR(S2624="",A2624="",NOT(ISNUMBER(S2624)),S2624&gt;A2624),"",DATEDIF(S2624,A2624,"Y")&amp;" years, "&amp;DATEDIF(S2624,A2624,"YM")&amp;" months, "&amp;DATEDIF(S2624,A2624,"MD")&amp;" days")</f>
        <v/>
      </c>
      <c r="W2624" s="196">
        <f>_xlfn.LET(_xlpm.d,_xlfn.XLOOKUP(U2624,'[1]Birth Dates'!$A:$A,'[1]Birth Dates'!$B:$B,"",0),IF(_xlpm.d=0,"",_xlpm.d))</f>
        <v/>
      </c>
      <c r="X2624" s="196">
        <f>IF(OR(W2624="",A2624="",NOT(ISNUMBER(W2624)),W2624&gt;A2624),"",DATEDIF(W2624,A2624,"Y")&amp;" years, "&amp;DATEDIF(W2624,A2624,"YM")&amp;" months, "&amp;DATEDIF(W2624,A2624,"MD")&amp;" days")</f>
        <v/>
      </c>
      <c r="AR2624" s="175">
        <f>IF($B2624="","",TEXT($A2624,"yyyymmdd")&amp;"_P"&amp;$C2624&amp;"_C"&amp;$F2624&amp;"_"&amp;TRIM(RIGHT(SUBSTITUTE(TRIM(SUBSTITUTE($M2624,CHAR(160)," "))," ",REPT(" ",60)),60))&amp;IF($Q2624="","","-"&amp;TRIM(RIGHT(SUBSTITUTE(TRIM(SUBSTITUTE($Q2624,CHAR(160)," "))," ",REPT(" ",60)),60)))&amp;IF($U2624="","","-"&amp;TRIM(RIGHT(SUBSTITUTE(TRIM(SUBSTITUTE($U2624,CHAR(160)," "))," ",REPT(" ",60)),60)))&amp;".jpg")</f>
        <v/>
      </c>
    </row>
    <row r="2625" ht="14" customHeight="1">
      <c r="O2625" s="196">
        <f>_xlfn.LET(_xlpm.d,_xlfn.XLOOKUP(M2625,'[1]Birth Dates'!$A:$A,'[1]Birth Dates'!$B:$B,"",0),IF(_xlpm.d=0,"",_xlpm.d))</f>
        <v/>
      </c>
      <c r="P2625" s="196">
        <f>IF(OR(O2625="",A2625="",NOT(ISNUMBER(O2625)),O2625&gt;A2625),"",DATEDIF(O2625,A2625,"Y")&amp;" years, "&amp;DATEDIF(O2625,A2625,"YM")&amp;" months, "&amp;DATEDIF(O2625,A2625,"MD")&amp;" days")</f>
        <v/>
      </c>
      <c r="S2625" s="196">
        <f>_xlfn.LET(_xlpm.d,_xlfn.XLOOKUP(Q2625,'[1]Birth Dates'!$A:$A,'[1]Birth Dates'!$B:$B,"",0),IF(_xlpm.d=0,"",_xlpm.d))</f>
        <v/>
      </c>
      <c r="T2625" s="196">
        <f>IF(OR(S2625="",A2625="",NOT(ISNUMBER(S2625)),S2625&gt;A2625),"",DATEDIF(S2625,A2625,"Y")&amp;" years, "&amp;DATEDIF(S2625,A2625,"YM")&amp;" months, "&amp;DATEDIF(S2625,A2625,"MD")&amp;" days")</f>
        <v/>
      </c>
      <c r="W2625" s="196">
        <f>_xlfn.LET(_xlpm.d,_xlfn.XLOOKUP(U2625,'[1]Birth Dates'!$A:$A,'[1]Birth Dates'!$B:$B,"",0),IF(_xlpm.d=0,"",_xlpm.d))</f>
        <v/>
      </c>
      <c r="X2625" s="196">
        <f>IF(OR(W2625="",A2625="",NOT(ISNUMBER(W2625)),W2625&gt;A2625),"",DATEDIF(W2625,A2625,"Y")&amp;" years, "&amp;DATEDIF(W2625,A2625,"YM")&amp;" months, "&amp;DATEDIF(W2625,A2625,"MD")&amp;" days")</f>
        <v/>
      </c>
      <c r="AR2625" s="175">
        <f>IF($B2625="","",TEXT($A2625,"yyyymmdd")&amp;"_P"&amp;$C2625&amp;"_C"&amp;$F2625&amp;"_"&amp;TRIM(RIGHT(SUBSTITUTE(TRIM(SUBSTITUTE($M2625,CHAR(160)," "))," ",REPT(" ",60)),60))&amp;IF($Q2625="","","-"&amp;TRIM(RIGHT(SUBSTITUTE(TRIM(SUBSTITUTE($Q2625,CHAR(160)," "))," ",REPT(" ",60)),60)))&amp;IF($U2625="","","-"&amp;TRIM(RIGHT(SUBSTITUTE(TRIM(SUBSTITUTE($U2625,CHAR(160)," "))," ",REPT(" ",60)),60)))&amp;".jpg")</f>
        <v/>
      </c>
    </row>
    <row r="2626" ht="14" customHeight="1">
      <c r="O2626" s="196">
        <f>_xlfn.LET(_xlpm.d,_xlfn.XLOOKUP(M2626,'[1]Birth Dates'!$A:$A,'[1]Birth Dates'!$B:$B,"",0),IF(_xlpm.d=0,"",_xlpm.d))</f>
        <v/>
      </c>
      <c r="P2626" s="196">
        <f>IF(OR(O2626="",A2626="",NOT(ISNUMBER(O2626)),O2626&gt;A2626),"",DATEDIF(O2626,A2626,"Y")&amp;" years, "&amp;DATEDIF(O2626,A2626,"YM")&amp;" months, "&amp;DATEDIF(O2626,A2626,"MD")&amp;" days")</f>
        <v/>
      </c>
      <c r="S2626" s="196">
        <f>_xlfn.LET(_xlpm.d,_xlfn.XLOOKUP(Q2626,'[1]Birth Dates'!$A:$A,'[1]Birth Dates'!$B:$B,"",0),IF(_xlpm.d=0,"",_xlpm.d))</f>
        <v/>
      </c>
      <c r="T2626" s="196">
        <f>IF(OR(S2626="",A2626="",NOT(ISNUMBER(S2626)),S2626&gt;A2626),"",DATEDIF(S2626,A2626,"Y")&amp;" years, "&amp;DATEDIF(S2626,A2626,"YM")&amp;" months, "&amp;DATEDIF(S2626,A2626,"MD")&amp;" days")</f>
        <v/>
      </c>
      <c r="W2626" s="196">
        <f>_xlfn.LET(_xlpm.d,_xlfn.XLOOKUP(U2626,'[1]Birth Dates'!$A:$A,'[1]Birth Dates'!$B:$B,"",0),IF(_xlpm.d=0,"",_xlpm.d))</f>
        <v/>
      </c>
      <c r="X2626" s="196">
        <f>IF(OR(W2626="",A2626="",NOT(ISNUMBER(W2626)),W2626&gt;A2626),"",DATEDIF(W2626,A2626,"Y")&amp;" years, "&amp;DATEDIF(W2626,A2626,"YM")&amp;" months, "&amp;DATEDIF(W2626,A2626,"MD")&amp;" days")</f>
        <v/>
      </c>
      <c r="AR2626" s="175">
        <f>IF($B2626="","",TEXT($A2626,"yyyymmdd")&amp;"_P"&amp;$C2626&amp;"_C"&amp;$F2626&amp;"_"&amp;TRIM(RIGHT(SUBSTITUTE(TRIM(SUBSTITUTE($M2626,CHAR(160)," "))," ",REPT(" ",60)),60))&amp;IF($Q2626="","","-"&amp;TRIM(RIGHT(SUBSTITUTE(TRIM(SUBSTITUTE($Q2626,CHAR(160)," "))," ",REPT(" ",60)),60)))&amp;IF($U2626="","","-"&amp;TRIM(RIGHT(SUBSTITUTE(TRIM(SUBSTITUTE($U2626,CHAR(160)," "))," ",REPT(" ",60)),60)))&amp;".jpg")</f>
        <v/>
      </c>
    </row>
    <row r="2627" ht="14" customHeight="1">
      <c r="O2627" s="196">
        <f>_xlfn.LET(_xlpm.d,_xlfn.XLOOKUP(M2627,'[1]Birth Dates'!$A:$A,'[1]Birth Dates'!$B:$B,"",0),IF(_xlpm.d=0,"",_xlpm.d))</f>
        <v/>
      </c>
      <c r="P2627" s="196">
        <f>IF(OR(O2627="",A2627="",NOT(ISNUMBER(O2627)),O2627&gt;A2627),"",DATEDIF(O2627,A2627,"Y")&amp;" years, "&amp;DATEDIF(O2627,A2627,"YM")&amp;" months, "&amp;DATEDIF(O2627,A2627,"MD")&amp;" days")</f>
        <v/>
      </c>
      <c r="S2627" s="196">
        <f>_xlfn.LET(_xlpm.d,_xlfn.XLOOKUP(Q2627,'[1]Birth Dates'!$A:$A,'[1]Birth Dates'!$B:$B,"",0),IF(_xlpm.d=0,"",_xlpm.d))</f>
        <v/>
      </c>
      <c r="T2627" s="196">
        <f>IF(OR(S2627="",A2627="",NOT(ISNUMBER(S2627)),S2627&gt;A2627),"",DATEDIF(S2627,A2627,"Y")&amp;" years, "&amp;DATEDIF(S2627,A2627,"YM")&amp;" months, "&amp;DATEDIF(S2627,A2627,"MD")&amp;" days")</f>
        <v/>
      </c>
      <c r="W2627" s="196">
        <f>_xlfn.LET(_xlpm.d,_xlfn.XLOOKUP(U2627,'[1]Birth Dates'!$A:$A,'[1]Birth Dates'!$B:$B,"",0),IF(_xlpm.d=0,"",_xlpm.d))</f>
        <v/>
      </c>
      <c r="X2627" s="196">
        <f>IF(OR(W2627="",A2627="",NOT(ISNUMBER(W2627)),W2627&gt;A2627),"",DATEDIF(W2627,A2627,"Y")&amp;" years, "&amp;DATEDIF(W2627,A2627,"YM")&amp;" months, "&amp;DATEDIF(W2627,A2627,"MD")&amp;" days")</f>
        <v/>
      </c>
      <c r="AR2627" s="175">
        <f>IF($B2627="","",TEXT($A2627,"yyyymmdd")&amp;"_P"&amp;$C2627&amp;"_C"&amp;$F2627&amp;"_"&amp;TRIM(RIGHT(SUBSTITUTE(TRIM(SUBSTITUTE($M2627,CHAR(160)," "))," ",REPT(" ",60)),60))&amp;IF($Q2627="","","-"&amp;TRIM(RIGHT(SUBSTITUTE(TRIM(SUBSTITUTE($Q2627,CHAR(160)," "))," ",REPT(" ",60)),60)))&amp;IF($U2627="","","-"&amp;TRIM(RIGHT(SUBSTITUTE(TRIM(SUBSTITUTE($U2627,CHAR(160)," "))," ",REPT(" ",60)),60)))&amp;".jpg")</f>
        <v/>
      </c>
    </row>
    <row r="2628" ht="14" customHeight="1">
      <c r="O2628" s="196">
        <f>_xlfn.LET(_xlpm.d,_xlfn.XLOOKUP(M2628,'[1]Birth Dates'!$A:$A,'[1]Birth Dates'!$B:$B,"",0),IF(_xlpm.d=0,"",_xlpm.d))</f>
        <v/>
      </c>
      <c r="P2628" s="196">
        <f>IF(OR(O2628="",A2628="",NOT(ISNUMBER(O2628)),O2628&gt;A2628),"",DATEDIF(O2628,A2628,"Y")&amp;" years, "&amp;DATEDIF(O2628,A2628,"YM")&amp;" months, "&amp;DATEDIF(O2628,A2628,"MD")&amp;" days")</f>
        <v/>
      </c>
      <c r="S2628" s="196">
        <f>_xlfn.LET(_xlpm.d,_xlfn.XLOOKUP(Q2628,'[1]Birth Dates'!$A:$A,'[1]Birth Dates'!$B:$B,"",0),IF(_xlpm.d=0,"",_xlpm.d))</f>
        <v/>
      </c>
      <c r="T2628" s="196">
        <f>IF(OR(S2628="",A2628="",NOT(ISNUMBER(S2628)),S2628&gt;A2628),"",DATEDIF(S2628,A2628,"Y")&amp;" years, "&amp;DATEDIF(S2628,A2628,"YM")&amp;" months, "&amp;DATEDIF(S2628,A2628,"MD")&amp;" days")</f>
        <v/>
      </c>
      <c r="W2628" s="196">
        <f>_xlfn.LET(_xlpm.d,_xlfn.XLOOKUP(U2628,'[1]Birth Dates'!$A:$A,'[1]Birth Dates'!$B:$B,"",0),IF(_xlpm.d=0,"",_xlpm.d))</f>
        <v/>
      </c>
      <c r="X2628" s="196">
        <f>IF(OR(W2628="",A2628="",NOT(ISNUMBER(W2628)),W2628&gt;A2628),"",DATEDIF(W2628,A2628,"Y")&amp;" years, "&amp;DATEDIF(W2628,A2628,"YM")&amp;" months, "&amp;DATEDIF(W2628,A2628,"MD")&amp;" days")</f>
        <v/>
      </c>
      <c r="AR2628" s="175">
        <f>IF($B2628="","",TEXT($A2628,"yyyymmdd")&amp;"_P"&amp;$C2628&amp;"_C"&amp;$F2628&amp;"_"&amp;TRIM(RIGHT(SUBSTITUTE(TRIM(SUBSTITUTE($M2628,CHAR(160)," "))," ",REPT(" ",60)),60))&amp;IF($Q2628="","","-"&amp;TRIM(RIGHT(SUBSTITUTE(TRIM(SUBSTITUTE($Q2628,CHAR(160)," "))," ",REPT(" ",60)),60)))&amp;IF($U2628="","","-"&amp;TRIM(RIGHT(SUBSTITUTE(TRIM(SUBSTITUTE($U2628,CHAR(160)," "))," ",REPT(" ",60)),60)))&amp;".jpg")</f>
        <v/>
      </c>
    </row>
    <row r="2629" ht="14" customHeight="1">
      <c r="O2629" s="196">
        <f>_xlfn.LET(_xlpm.d,_xlfn.XLOOKUP(M2629,'[1]Birth Dates'!$A:$A,'[1]Birth Dates'!$B:$B,"",0),IF(_xlpm.d=0,"",_xlpm.d))</f>
        <v/>
      </c>
      <c r="P2629" s="196">
        <f>IF(OR(O2629="",A2629="",NOT(ISNUMBER(O2629)),O2629&gt;A2629),"",DATEDIF(O2629,A2629,"Y")&amp;" years, "&amp;DATEDIF(O2629,A2629,"YM")&amp;" months, "&amp;DATEDIF(O2629,A2629,"MD")&amp;" days")</f>
        <v/>
      </c>
      <c r="S2629" s="196">
        <f>_xlfn.LET(_xlpm.d,_xlfn.XLOOKUP(Q2629,'[1]Birth Dates'!$A:$A,'[1]Birth Dates'!$B:$B,"",0),IF(_xlpm.d=0,"",_xlpm.d))</f>
        <v/>
      </c>
      <c r="T2629" s="196">
        <f>IF(OR(S2629="",A2629="",NOT(ISNUMBER(S2629)),S2629&gt;A2629),"",DATEDIF(S2629,A2629,"Y")&amp;" years, "&amp;DATEDIF(S2629,A2629,"YM")&amp;" months, "&amp;DATEDIF(S2629,A2629,"MD")&amp;" days")</f>
        <v/>
      </c>
      <c r="W2629" s="196">
        <f>_xlfn.LET(_xlpm.d,_xlfn.XLOOKUP(U2629,'[1]Birth Dates'!$A:$A,'[1]Birth Dates'!$B:$B,"",0),IF(_xlpm.d=0,"",_xlpm.d))</f>
        <v/>
      </c>
      <c r="X2629" s="196">
        <f>IF(OR(W2629="",A2629="",NOT(ISNUMBER(W2629)),W2629&gt;A2629),"",DATEDIF(W2629,A2629,"Y")&amp;" years, "&amp;DATEDIF(W2629,A2629,"YM")&amp;" months, "&amp;DATEDIF(W2629,A2629,"MD")&amp;" days")</f>
        <v/>
      </c>
      <c r="AR2629" s="175">
        <f>IF($B2629="","",TEXT($A2629,"yyyymmdd")&amp;"_P"&amp;$C2629&amp;"_C"&amp;$F2629&amp;"_"&amp;TRIM(RIGHT(SUBSTITUTE(TRIM(SUBSTITUTE($M2629,CHAR(160)," "))," ",REPT(" ",60)),60))&amp;IF($Q2629="","","-"&amp;TRIM(RIGHT(SUBSTITUTE(TRIM(SUBSTITUTE($Q2629,CHAR(160)," "))," ",REPT(" ",60)),60)))&amp;IF($U2629="","","-"&amp;TRIM(RIGHT(SUBSTITUTE(TRIM(SUBSTITUTE($U2629,CHAR(160)," "))," ",REPT(" ",60)),60)))&amp;".jpg")</f>
        <v/>
      </c>
    </row>
    <row r="2630" ht="14" customHeight="1">
      <c r="O2630" s="196">
        <f>_xlfn.LET(_xlpm.d,_xlfn.XLOOKUP(M2630,'[1]Birth Dates'!$A:$A,'[1]Birth Dates'!$B:$B,"",0),IF(_xlpm.d=0,"",_xlpm.d))</f>
        <v/>
      </c>
      <c r="P2630" s="196">
        <f>IF(OR(O2630="",A2630="",NOT(ISNUMBER(O2630)),O2630&gt;A2630),"",DATEDIF(O2630,A2630,"Y")&amp;" years, "&amp;DATEDIF(O2630,A2630,"YM")&amp;" months, "&amp;DATEDIF(O2630,A2630,"MD")&amp;" days")</f>
        <v/>
      </c>
      <c r="S2630" s="196">
        <f>_xlfn.LET(_xlpm.d,_xlfn.XLOOKUP(Q2630,'[1]Birth Dates'!$A:$A,'[1]Birth Dates'!$B:$B,"",0),IF(_xlpm.d=0,"",_xlpm.d))</f>
        <v/>
      </c>
      <c r="T2630" s="196">
        <f>IF(OR(S2630="",A2630="",NOT(ISNUMBER(S2630)),S2630&gt;A2630),"",DATEDIF(S2630,A2630,"Y")&amp;" years, "&amp;DATEDIF(S2630,A2630,"YM")&amp;" months, "&amp;DATEDIF(S2630,A2630,"MD")&amp;" days")</f>
        <v/>
      </c>
      <c r="W2630" s="196">
        <f>_xlfn.LET(_xlpm.d,_xlfn.XLOOKUP(U2630,'[1]Birth Dates'!$A:$A,'[1]Birth Dates'!$B:$B,"",0),IF(_xlpm.d=0,"",_xlpm.d))</f>
        <v/>
      </c>
      <c r="X2630" s="196">
        <f>IF(OR(W2630="",A2630="",NOT(ISNUMBER(W2630)),W2630&gt;A2630),"",DATEDIF(W2630,A2630,"Y")&amp;" years, "&amp;DATEDIF(W2630,A2630,"YM")&amp;" months, "&amp;DATEDIF(W2630,A2630,"MD")&amp;" days")</f>
        <v/>
      </c>
      <c r="AR2630" s="175">
        <f>IF($B2630="","",TEXT($A2630,"yyyymmdd")&amp;"_P"&amp;$C2630&amp;"_C"&amp;$F2630&amp;"_"&amp;TRIM(RIGHT(SUBSTITUTE(TRIM(SUBSTITUTE($M2630,CHAR(160)," "))," ",REPT(" ",60)),60))&amp;IF($Q2630="","","-"&amp;TRIM(RIGHT(SUBSTITUTE(TRIM(SUBSTITUTE($Q2630,CHAR(160)," "))," ",REPT(" ",60)),60)))&amp;IF($U2630="","","-"&amp;TRIM(RIGHT(SUBSTITUTE(TRIM(SUBSTITUTE($U2630,CHAR(160)," "))," ",REPT(" ",60)),60)))&amp;".jpg")</f>
        <v/>
      </c>
    </row>
    <row r="2631" ht="14" customHeight="1">
      <c r="O2631" s="196">
        <f>_xlfn.LET(_xlpm.d,_xlfn.XLOOKUP(M2631,'[1]Birth Dates'!$A:$A,'[1]Birth Dates'!$B:$B,"",0),IF(_xlpm.d=0,"",_xlpm.d))</f>
        <v/>
      </c>
      <c r="P2631" s="196">
        <f>IF(OR(O2631="",A2631="",NOT(ISNUMBER(O2631)),O2631&gt;A2631),"",DATEDIF(O2631,A2631,"Y")&amp;" years, "&amp;DATEDIF(O2631,A2631,"YM")&amp;" months, "&amp;DATEDIF(O2631,A2631,"MD")&amp;" days")</f>
        <v/>
      </c>
      <c r="S2631" s="196">
        <f>_xlfn.LET(_xlpm.d,_xlfn.XLOOKUP(Q2631,'[1]Birth Dates'!$A:$A,'[1]Birth Dates'!$B:$B,"",0),IF(_xlpm.d=0,"",_xlpm.d))</f>
        <v/>
      </c>
      <c r="T2631" s="196">
        <f>IF(OR(S2631="",A2631="",NOT(ISNUMBER(S2631)),S2631&gt;A2631),"",DATEDIF(S2631,A2631,"Y")&amp;" years, "&amp;DATEDIF(S2631,A2631,"YM")&amp;" months, "&amp;DATEDIF(S2631,A2631,"MD")&amp;" days")</f>
        <v/>
      </c>
      <c r="W2631" s="196">
        <f>_xlfn.LET(_xlpm.d,_xlfn.XLOOKUP(U2631,'[1]Birth Dates'!$A:$A,'[1]Birth Dates'!$B:$B,"",0),IF(_xlpm.d=0,"",_xlpm.d))</f>
        <v/>
      </c>
      <c r="X2631" s="196">
        <f>IF(OR(W2631="",A2631="",NOT(ISNUMBER(W2631)),W2631&gt;A2631),"",DATEDIF(W2631,A2631,"Y")&amp;" years, "&amp;DATEDIF(W2631,A2631,"YM")&amp;" months, "&amp;DATEDIF(W2631,A2631,"MD")&amp;" days")</f>
        <v/>
      </c>
      <c r="AR2631" s="175">
        <f>IF($B2631="","",TEXT($A2631,"yyyymmdd")&amp;"_P"&amp;$C2631&amp;"_C"&amp;$F2631&amp;"_"&amp;TRIM(RIGHT(SUBSTITUTE(TRIM(SUBSTITUTE($M2631,CHAR(160)," "))," ",REPT(" ",60)),60))&amp;IF($Q2631="","","-"&amp;TRIM(RIGHT(SUBSTITUTE(TRIM(SUBSTITUTE($Q2631,CHAR(160)," "))," ",REPT(" ",60)),60)))&amp;IF($U2631="","","-"&amp;TRIM(RIGHT(SUBSTITUTE(TRIM(SUBSTITUTE($U2631,CHAR(160)," "))," ",REPT(" ",60)),60)))&amp;".jpg")</f>
        <v/>
      </c>
    </row>
    <row r="2632" ht="14" customHeight="1">
      <c r="O2632" s="196">
        <f>_xlfn.LET(_xlpm.d,_xlfn.XLOOKUP(M2632,'[1]Birth Dates'!$A:$A,'[1]Birth Dates'!$B:$B,"",0),IF(_xlpm.d=0,"",_xlpm.d))</f>
        <v/>
      </c>
      <c r="P2632" s="196">
        <f>IF(OR(O2632="",A2632="",NOT(ISNUMBER(O2632)),O2632&gt;A2632),"",DATEDIF(O2632,A2632,"Y")&amp;" years, "&amp;DATEDIF(O2632,A2632,"YM")&amp;" months, "&amp;DATEDIF(O2632,A2632,"MD")&amp;" days")</f>
        <v/>
      </c>
      <c r="S2632" s="196">
        <f>_xlfn.LET(_xlpm.d,_xlfn.XLOOKUP(Q2632,'[1]Birth Dates'!$A:$A,'[1]Birth Dates'!$B:$B,"",0),IF(_xlpm.d=0,"",_xlpm.d))</f>
        <v/>
      </c>
      <c r="T2632" s="196">
        <f>IF(OR(S2632="",A2632="",NOT(ISNUMBER(S2632)),S2632&gt;A2632),"",DATEDIF(S2632,A2632,"Y")&amp;" years, "&amp;DATEDIF(S2632,A2632,"YM")&amp;" months, "&amp;DATEDIF(S2632,A2632,"MD")&amp;" days")</f>
        <v/>
      </c>
      <c r="W2632" s="196">
        <f>_xlfn.LET(_xlpm.d,_xlfn.XLOOKUP(U2632,'[1]Birth Dates'!$A:$A,'[1]Birth Dates'!$B:$B,"",0),IF(_xlpm.d=0,"",_xlpm.d))</f>
        <v/>
      </c>
      <c r="X2632" s="196">
        <f>IF(OR(W2632="",A2632="",NOT(ISNUMBER(W2632)),W2632&gt;A2632),"",DATEDIF(W2632,A2632,"Y")&amp;" years, "&amp;DATEDIF(W2632,A2632,"YM")&amp;" months, "&amp;DATEDIF(W2632,A2632,"MD")&amp;" days")</f>
        <v/>
      </c>
      <c r="AR2632" s="175">
        <f>IF($B2632="","",TEXT($A2632,"yyyymmdd")&amp;"_P"&amp;$C2632&amp;"_C"&amp;$F2632&amp;"_"&amp;TRIM(RIGHT(SUBSTITUTE(TRIM(SUBSTITUTE($M2632,CHAR(160)," "))," ",REPT(" ",60)),60))&amp;IF($Q2632="","","-"&amp;TRIM(RIGHT(SUBSTITUTE(TRIM(SUBSTITUTE($Q2632,CHAR(160)," "))," ",REPT(" ",60)),60)))&amp;IF($U2632="","","-"&amp;TRIM(RIGHT(SUBSTITUTE(TRIM(SUBSTITUTE($U2632,CHAR(160)," "))," ",REPT(" ",60)),60)))&amp;".jpg")</f>
        <v/>
      </c>
    </row>
    <row r="2633" ht="14" customHeight="1">
      <c r="O2633" s="196">
        <f>_xlfn.LET(_xlpm.d,_xlfn.XLOOKUP(M2633,'[1]Birth Dates'!$A:$A,'[1]Birth Dates'!$B:$B,"",0),IF(_xlpm.d=0,"",_xlpm.d))</f>
        <v/>
      </c>
      <c r="P2633" s="196">
        <f>IF(OR(O2633="",A2633="",NOT(ISNUMBER(O2633)),O2633&gt;A2633),"",DATEDIF(O2633,A2633,"Y")&amp;" years, "&amp;DATEDIF(O2633,A2633,"YM")&amp;" months, "&amp;DATEDIF(O2633,A2633,"MD")&amp;" days")</f>
        <v/>
      </c>
      <c r="S2633" s="196">
        <f>_xlfn.LET(_xlpm.d,_xlfn.XLOOKUP(Q2633,'[1]Birth Dates'!$A:$A,'[1]Birth Dates'!$B:$B,"",0),IF(_xlpm.d=0,"",_xlpm.d))</f>
        <v/>
      </c>
      <c r="T2633" s="196">
        <f>IF(OR(S2633="",A2633="",NOT(ISNUMBER(S2633)),S2633&gt;A2633),"",DATEDIF(S2633,A2633,"Y")&amp;" years, "&amp;DATEDIF(S2633,A2633,"YM")&amp;" months, "&amp;DATEDIF(S2633,A2633,"MD")&amp;" days")</f>
        <v/>
      </c>
      <c r="W2633" s="196">
        <f>_xlfn.LET(_xlpm.d,_xlfn.XLOOKUP(U2633,'[1]Birth Dates'!$A:$A,'[1]Birth Dates'!$B:$B,"",0),IF(_xlpm.d=0,"",_xlpm.d))</f>
        <v/>
      </c>
      <c r="X2633" s="196">
        <f>IF(OR(W2633="",A2633="",NOT(ISNUMBER(W2633)),W2633&gt;A2633),"",DATEDIF(W2633,A2633,"Y")&amp;" years, "&amp;DATEDIF(W2633,A2633,"YM")&amp;" months, "&amp;DATEDIF(W2633,A2633,"MD")&amp;" days")</f>
        <v/>
      </c>
      <c r="AR2633" s="175">
        <f>IF($B2633="","",TEXT($A2633,"yyyymmdd")&amp;"_P"&amp;$C2633&amp;"_C"&amp;$F2633&amp;"_"&amp;TRIM(RIGHT(SUBSTITUTE(TRIM(SUBSTITUTE($M2633,CHAR(160)," "))," ",REPT(" ",60)),60))&amp;IF($Q2633="","","-"&amp;TRIM(RIGHT(SUBSTITUTE(TRIM(SUBSTITUTE($Q2633,CHAR(160)," "))," ",REPT(" ",60)),60)))&amp;IF($U2633="","","-"&amp;TRIM(RIGHT(SUBSTITUTE(TRIM(SUBSTITUTE($U2633,CHAR(160)," "))," ",REPT(" ",60)),60)))&amp;".jpg")</f>
        <v/>
      </c>
    </row>
    <row r="2634" ht="14" customHeight="1">
      <c r="O2634" s="196">
        <f>_xlfn.LET(_xlpm.d,_xlfn.XLOOKUP(M2634,'[1]Birth Dates'!$A:$A,'[1]Birth Dates'!$B:$B,"",0),IF(_xlpm.d=0,"",_xlpm.d))</f>
        <v/>
      </c>
      <c r="P2634" s="196">
        <f>IF(OR(O2634="",A2634="",NOT(ISNUMBER(O2634)),O2634&gt;A2634),"",DATEDIF(O2634,A2634,"Y")&amp;" years, "&amp;DATEDIF(O2634,A2634,"YM")&amp;" months, "&amp;DATEDIF(O2634,A2634,"MD")&amp;" days")</f>
        <v/>
      </c>
      <c r="S2634" s="196">
        <f>_xlfn.LET(_xlpm.d,_xlfn.XLOOKUP(Q2634,'[1]Birth Dates'!$A:$A,'[1]Birth Dates'!$B:$B,"",0),IF(_xlpm.d=0,"",_xlpm.d))</f>
        <v/>
      </c>
      <c r="T2634" s="196">
        <f>IF(OR(S2634="",A2634="",NOT(ISNUMBER(S2634)),S2634&gt;A2634),"",DATEDIF(S2634,A2634,"Y")&amp;" years, "&amp;DATEDIF(S2634,A2634,"YM")&amp;" months, "&amp;DATEDIF(S2634,A2634,"MD")&amp;" days")</f>
        <v/>
      </c>
      <c r="W2634" s="196">
        <f>_xlfn.LET(_xlpm.d,_xlfn.XLOOKUP(U2634,'[1]Birth Dates'!$A:$A,'[1]Birth Dates'!$B:$B,"",0),IF(_xlpm.d=0,"",_xlpm.d))</f>
        <v/>
      </c>
      <c r="X2634" s="196">
        <f>IF(OR(W2634="",A2634="",NOT(ISNUMBER(W2634)),W2634&gt;A2634),"",DATEDIF(W2634,A2634,"Y")&amp;" years, "&amp;DATEDIF(W2634,A2634,"YM")&amp;" months, "&amp;DATEDIF(W2634,A2634,"MD")&amp;" days")</f>
        <v/>
      </c>
      <c r="AR2634" s="175">
        <f>IF($B2634="","",TEXT($A2634,"yyyymmdd")&amp;"_P"&amp;$C2634&amp;"_C"&amp;$F2634&amp;"_"&amp;TRIM(RIGHT(SUBSTITUTE(TRIM(SUBSTITUTE($M2634,CHAR(160)," "))," ",REPT(" ",60)),60))&amp;IF($Q2634="","","-"&amp;TRIM(RIGHT(SUBSTITUTE(TRIM(SUBSTITUTE($Q2634,CHAR(160)," "))," ",REPT(" ",60)),60)))&amp;IF($U2634="","","-"&amp;TRIM(RIGHT(SUBSTITUTE(TRIM(SUBSTITUTE($U2634,CHAR(160)," "))," ",REPT(" ",60)),60)))&amp;".jpg")</f>
        <v/>
      </c>
    </row>
    <row r="2635" ht="14" customHeight="1">
      <c r="O2635" s="196">
        <f>_xlfn.LET(_xlpm.d,_xlfn.XLOOKUP(M2635,'[1]Birth Dates'!$A:$A,'[1]Birth Dates'!$B:$B,"",0),IF(_xlpm.d=0,"",_xlpm.d))</f>
        <v/>
      </c>
      <c r="P2635" s="196">
        <f>IF(OR(O2635="",A2635="",NOT(ISNUMBER(O2635)),O2635&gt;A2635),"",DATEDIF(O2635,A2635,"Y")&amp;" years, "&amp;DATEDIF(O2635,A2635,"YM")&amp;" months, "&amp;DATEDIF(O2635,A2635,"MD")&amp;" days")</f>
        <v/>
      </c>
      <c r="S2635" s="196">
        <f>_xlfn.LET(_xlpm.d,_xlfn.XLOOKUP(Q2635,'[1]Birth Dates'!$A:$A,'[1]Birth Dates'!$B:$B,"",0),IF(_xlpm.d=0,"",_xlpm.d))</f>
        <v/>
      </c>
      <c r="T2635" s="196">
        <f>IF(OR(S2635="",A2635="",NOT(ISNUMBER(S2635)),S2635&gt;A2635),"",DATEDIF(S2635,A2635,"Y")&amp;" years, "&amp;DATEDIF(S2635,A2635,"YM")&amp;" months, "&amp;DATEDIF(S2635,A2635,"MD")&amp;" days")</f>
        <v/>
      </c>
      <c r="W2635" s="196">
        <f>_xlfn.LET(_xlpm.d,_xlfn.XLOOKUP(U2635,'[1]Birth Dates'!$A:$A,'[1]Birth Dates'!$B:$B,"",0),IF(_xlpm.d=0,"",_xlpm.d))</f>
        <v/>
      </c>
      <c r="X2635" s="196">
        <f>IF(OR(W2635="",A2635="",NOT(ISNUMBER(W2635)),W2635&gt;A2635),"",DATEDIF(W2635,A2635,"Y")&amp;" years, "&amp;DATEDIF(W2635,A2635,"YM")&amp;" months, "&amp;DATEDIF(W2635,A2635,"MD")&amp;" days")</f>
        <v/>
      </c>
      <c r="AR2635" s="175">
        <f>IF($B2635="","",TEXT($A2635,"yyyymmdd")&amp;"_P"&amp;$C2635&amp;"_C"&amp;$F2635&amp;"_"&amp;TRIM(RIGHT(SUBSTITUTE(TRIM(SUBSTITUTE($M2635,CHAR(160)," "))," ",REPT(" ",60)),60))&amp;IF($Q2635="","","-"&amp;TRIM(RIGHT(SUBSTITUTE(TRIM(SUBSTITUTE($Q2635,CHAR(160)," "))," ",REPT(" ",60)),60)))&amp;IF($U2635="","","-"&amp;TRIM(RIGHT(SUBSTITUTE(TRIM(SUBSTITUTE($U2635,CHAR(160)," "))," ",REPT(" ",60)),60)))&amp;".jpg")</f>
        <v/>
      </c>
    </row>
    <row r="2636" ht="14" customHeight="1">
      <c r="O2636" s="196">
        <f>_xlfn.LET(_xlpm.d,_xlfn.XLOOKUP(M2636,'[1]Birth Dates'!$A:$A,'[1]Birth Dates'!$B:$B,"",0),IF(_xlpm.d=0,"",_xlpm.d))</f>
        <v/>
      </c>
      <c r="P2636" s="196">
        <f>IF(OR(O2636="",A2636="",NOT(ISNUMBER(O2636)),O2636&gt;A2636),"",DATEDIF(O2636,A2636,"Y")&amp;" years, "&amp;DATEDIF(O2636,A2636,"YM")&amp;" months, "&amp;DATEDIF(O2636,A2636,"MD")&amp;" days")</f>
        <v/>
      </c>
      <c r="S2636" s="196">
        <f>_xlfn.LET(_xlpm.d,_xlfn.XLOOKUP(Q2636,'[1]Birth Dates'!$A:$A,'[1]Birth Dates'!$B:$B,"",0),IF(_xlpm.d=0,"",_xlpm.d))</f>
        <v/>
      </c>
      <c r="T2636" s="196">
        <f>IF(OR(S2636="",A2636="",NOT(ISNUMBER(S2636)),S2636&gt;A2636),"",DATEDIF(S2636,A2636,"Y")&amp;" years, "&amp;DATEDIF(S2636,A2636,"YM")&amp;" months, "&amp;DATEDIF(S2636,A2636,"MD")&amp;" days")</f>
        <v/>
      </c>
      <c r="W2636" s="196">
        <f>_xlfn.LET(_xlpm.d,_xlfn.XLOOKUP(U2636,'[1]Birth Dates'!$A:$A,'[1]Birth Dates'!$B:$B,"",0),IF(_xlpm.d=0,"",_xlpm.d))</f>
        <v/>
      </c>
      <c r="X2636" s="196">
        <f>IF(OR(W2636="",A2636="",NOT(ISNUMBER(W2636)),W2636&gt;A2636),"",DATEDIF(W2636,A2636,"Y")&amp;" years, "&amp;DATEDIF(W2636,A2636,"YM")&amp;" months, "&amp;DATEDIF(W2636,A2636,"MD")&amp;" days")</f>
        <v/>
      </c>
      <c r="AR2636" s="175">
        <f>IF($B2636="","",TEXT($A2636,"yyyymmdd")&amp;"_P"&amp;$C2636&amp;"_C"&amp;$F2636&amp;"_"&amp;TRIM(RIGHT(SUBSTITUTE(TRIM(SUBSTITUTE($M2636,CHAR(160)," "))," ",REPT(" ",60)),60))&amp;IF($Q2636="","","-"&amp;TRIM(RIGHT(SUBSTITUTE(TRIM(SUBSTITUTE($Q2636,CHAR(160)," "))," ",REPT(" ",60)),60)))&amp;IF($U2636="","","-"&amp;TRIM(RIGHT(SUBSTITUTE(TRIM(SUBSTITUTE($U2636,CHAR(160)," "))," ",REPT(" ",60)),60)))&amp;".jpg")</f>
        <v/>
      </c>
    </row>
    <row r="2637" ht="14" customHeight="1">
      <c r="O2637" s="196">
        <f>_xlfn.LET(_xlpm.d,_xlfn.XLOOKUP(M2637,'[1]Birth Dates'!$A:$A,'[1]Birth Dates'!$B:$B,"",0),IF(_xlpm.d=0,"",_xlpm.d))</f>
        <v/>
      </c>
      <c r="P2637" s="196">
        <f>IF(OR(O2637="",A2637="",NOT(ISNUMBER(O2637)),O2637&gt;A2637),"",DATEDIF(O2637,A2637,"Y")&amp;" years, "&amp;DATEDIF(O2637,A2637,"YM")&amp;" months, "&amp;DATEDIF(O2637,A2637,"MD")&amp;" days")</f>
        <v/>
      </c>
      <c r="S2637" s="196">
        <f>_xlfn.LET(_xlpm.d,_xlfn.XLOOKUP(Q2637,'[1]Birth Dates'!$A:$A,'[1]Birth Dates'!$B:$B,"",0),IF(_xlpm.d=0,"",_xlpm.d))</f>
        <v/>
      </c>
      <c r="T2637" s="196">
        <f>IF(OR(S2637="",A2637="",NOT(ISNUMBER(S2637)),S2637&gt;A2637),"",DATEDIF(S2637,A2637,"Y")&amp;" years, "&amp;DATEDIF(S2637,A2637,"YM")&amp;" months, "&amp;DATEDIF(S2637,A2637,"MD")&amp;" days")</f>
        <v/>
      </c>
      <c r="W2637" s="196">
        <f>_xlfn.LET(_xlpm.d,_xlfn.XLOOKUP(U2637,'[1]Birth Dates'!$A:$A,'[1]Birth Dates'!$B:$B,"",0),IF(_xlpm.d=0,"",_xlpm.d))</f>
        <v/>
      </c>
      <c r="X2637" s="196">
        <f>IF(OR(W2637="",A2637="",NOT(ISNUMBER(W2637)),W2637&gt;A2637),"",DATEDIF(W2637,A2637,"Y")&amp;" years, "&amp;DATEDIF(W2637,A2637,"YM")&amp;" months, "&amp;DATEDIF(W2637,A2637,"MD")&amp;" days")</f>
        <v/>
      </c>
      <c r="AR2637" s="175">
        <f>IF($B2637="","",TEXT($A2637,"yyyymmdd")&amp;"_P"&amp;$C2637&amp;"_C"&amp;$F2637&amp;"_"&amp;TRIM(RIGHT(SUBSTITUTE(TRIM(SUBSTITUTE($M2637,CHAR(160)," "))," ",REPT(" ",60)),60))&amp;IF($Q2637="","","-"&amp;TRIM(RIGHT(SUBSTITUTE(TRIM(SUBSTITUTE($Q2637,CHAR(160)," "))," ",REPT(" ",60)),60)))&amp;IF($U2637="","","-"&amp;TRIM(RIGHT(SUBSTITUTE(TRIM(SUBSTITUTE($U2637,CHAR(160)," "))," ",REPT(" ",60)),60)))&amp;".jpg")</f>
        <v/>
      </c>
    </row>
    <row r="2638" ht="14" customHeight="1">
      <c r="O2638" s="196">
        <f>_xlfn.LET(_xlpm.d,_xlfn.XLOOKUP(M2638,'[1]Birth Dates'!$A:$A,'[1]Birth Dates'!$B:$B,"",0),IF(_xlpm.d=0,"",_xlpm.d))</f>
        <v/>
      </c>
      <c r="P2638" s="196">
        <f>IF(OR(O2638="",A2638="",NOT(ISNUMBER(O2638)),O2638&gt;A2638),"",DATEDIF(O2638,A2638,"Y")&amp;" years, "&amp;DATEDIF(O2638,A2638,"YM")&amp;" months, "&amp;DATEDIF(O2638,A2638,"MD")&amp;" days")</f>
        <v/>
      </c>
      <c r="S2638" s="196">
        <f>_xlfn.LET(_xlpm.d,_xlfn.XLOOKUP(Q2638,'[1]Birth Dates'!$A:$A,'[1]Birth Dates'!$B:$B,"",0),IF(_xlpm.d=0,"",_xlpm.d))</f>
        <v/>
      </c>
      <c r="T2638" s="196">
        <f>IF(OR(S2638="",A2638="",NOT(ISNUMBER(S2638)),S2638&gt;A2638),"",DATEDIF(S2638,A2638,"Y")&amp;" years, "&amp;DATEDIF(S2638,A2638,"YM")&amp;" months, "&amp;DATEDIF(S2638,A2638,"MD")&amp;" days")</f>
        <v/>
      </c>
      <c r="W2638" s="196">
        <f>_xlfn.LET(_xlpm.d,_xlfn.XLOOKUP(U2638,'[1]Birth Dates'!$A:$A,'[1]Birth Dates'!$B:$B,"",0),IF(_xlpm.d=0,"",_xlpm.d))</f>
        <v/>
      </c>
      <c r="X2638" s="196">
        <f>IF(OR(W2638="",A2638="",NOT(ISNUMBER(W2638)),W2638&gt;A2638),"",DATEDIF(W2638,A2638,"Y")&amp;" years, "&amp;DATEDIF(W2638,A2638,"YM")&amp;" months, "&amp;DATEDIF(W2638,A2638,"MD")&amp;" days")</f>
        <v/>
      </c>
      <c r="AR2638" s="175">
        <f>IF($B2638="","",TEXT($A2638,"yyyymmdd")&amp;"_P"&amp;$C2638&amp;"_C"&amp;$F2638&amp;"_"&amp;TRIM(RIGHT(SUBSTITUTE(TRIM(SUBSTITUTE($M2638,CHAR(160)," "))," ",REPT(" ",60)),60))&amp;IF($Q2638="","","-"&amp;TRIM(RIGHT(SUBSTITUTE(TRIM(SUBSTITUTE($Q2638,CHAR(160)," "))," ",REPT(" ",60)),60)))&amp;IF($U2638="","","-"&amp;TRIM(RIGHT(SUBSTITUTE(TRIM(SUBSTITUTE($U2638,CHAR(160)," "))," ",REPT(" ",60)),60)))&amp;".jpg")</f>
        <v/>
      </c>
    </row>
    <row r="2639" ht="14" customHeight="1">
      <c r="O2639" s="196">
        <f>_xlfn.LET(_xlpm.d,_xlfn.XLOOKUP(M2639,'[1]Birth Dates'!$A:$A,'[1]Birth Dates'!$B:$B,"",0),IF(_xlpm.d=0,"",_xlpm.d))</f>
        <v/>
      </c>
      <c r="P2639" s="196">
        <f>IF(OR(O2639="",A2639="",NOT(ISNUMBER(O2639)),O2639&gt;A2639),"",DATEDIF(O2639,A2639,"Y")&amp;" years, "&amp;DATEDIF(O2639,A2639,"YM")&amp;" months, "&amp;DATEDIF(O2639,A2639,"MD")&amp;" days")</f>
        <v/>
      </c>
      <c r="S2639" s="196">
        <f>_xlfn.LET(_xlpm.d,_xlfn.XLOOKUP(Q2639,'[1]Birth Dates'!$A:$A,'[1]Birth Dates'!$B:$B,"",0),IF(_xlpm.d=0,"",_xlpm.d))</f>
        <v/>
      </c>
      <c r="T2639" s="196">
        <f>IF(OR(S2639="",A2639="",NOT(ISNUMBER(S2639)),S2639&gt;A2639),"",DATEDIF(S2639,A2639,"Y")&amp;" years, "&amp;DATEDIF(S2639,A2639,"YM")&amp;" months, "&amp;DATEDIF(S2639,A2639,"MD")&amp;" days")</f>
        <v/>
      </c>
      <c r="W2639" s="196">
        <f>_xlfn.LET(_xlpm.d,_xlfn.XLOOKUP(U2639,'[1]Birth Dates'!$A:$A,'[1]Birth Dates'!$B:$B,"",0),IF(_xlpm.d=0,"",_xlpm.d))</f>
        <v/>
      </c>
      <c r="X2639" s="196">
        <f>IF(OR(W2639="",A2639="",NOT(ISNUMBER(W2639)),W2639&gt;A2639),"",DATEDIF(W2639,A2639,"Y")&amp;" years, "&amp;DATEDIF(W2639,A2639,"YM")&amp;" months, "&amp;DATEDIF(W2639,A2639,"MD")&amp;" days")</f>
        <v/>
      </c>
      <c r="AR2639" s="175">
        <f>IF($B2639="","",TEXT($A2639,"yyyymmdd")&amp;"_P"&amp;$C2639&amp;"_C"&amp;$F2639&amp;"_"&amp;TRIM(RIGHT(SUBSTITUTE(TRIM(SUBSTITUTE($M2639,CHAR(160)," "))," ",REPT(" ",60)),60))&amp;IF($Q2639="","","-"&amp;TRIM(RIGHT(SUBSTITUTE(TRIM(SUBSTITUTE($Q2639,CHAR(160)," "))," ",REPT(" ",60)),60)))&amp;IF($U2639="","","-"&amp;TRIM(RIGHT(SUBSTITUTE(TRIM(SUBSTITUTE($U2639,CHAR(160)," "))," ",REPT(" ",60)),60)))&amp;".jpg")</f>
        <v/>
      </c>
    </row>
    <row r="2640" ht="14" customHeight="1">
      <c r="O2640" s="196">
        <f>_xlfn.LET(_xlpm.d,_xlfn.XLOOKUP(M2640,'[1]Birth Dates'!$A:$A,'[1]Birth Dates'!$B:$B,"",0),IF(_xlpm.d=0,"",_xlpm.d))</f>
        <v/>
      </c>
      <c r="P2640" s="196">
        <f>IF(OR(O2640="",A2640="",NOT(ISNUMBER(O2640)),O2640&gt;A2640),"",DATEDIF(O2640,A2640,"Y")&amp;" years, "&amp;DATEDIF(O2640,A2640,"YM")&amp;" months, "&amp;DATEDIF(O2640,A2640,"MD")&amp;" days")</f>
        <v/>
      </c>
      <c r="S2640" s="196">
        <f>_xlfn.LET(_xlpm.d,_xlfn.XLOOKUP(Q2640,'[1]Birth Dates'!$A:$A,'[1]Birth Dates'!$B:$B,"",0),IF(_xlpm.d=0,"",_xlpm.d))</f>
        <v/>
      </c>
      <c r="T2640" s="196">
        <f>IF(OR(S2640="",A2640="",NOT(ISNUMBER(S2640)),S2640&gt;A2640),"",DATEDIF(S2640,A2640,"Y")&amp;" years, "&amp;DATEDIF(S2640,A2640,"YM")&amp;" months, "&amp;DATEDIF(S2640,A2640,"MD")&amp;" days")</f>
        <v/>
      </c>
      <c r="W2640" s="196">
        <f>_xlfn.LET(_xlpm.d,_xlfn.XLOOKUP(U2640,'[1]Birth Dates'!$A:$A,'[1]Birth Dates'!$B:$B,"",0),IF(_xlpm.d=0,"",_xlpm.d))</f>
        <v/>
      </c>
      <c r="X2640" s="196">
        <f>IF(OR(W2640="",A2640="",NOT(ISNUMBER(W2640)),W2640&gt;A2640),"",DATEDIF(W2640,A2640,"Y")&amp;" years, "&amp;DATEDIF(W2640,A2640,"YM")&amp;" months, "&amp;DATEDIF(W2640,A2640,"MD")&amp;" days")</f>
        <v/>
      </c>
      <c r="AR2640" s="175">
        <f>IF($B2640="","",TEXT($A2640,"yyyymmdd")&amp;"_P"&amp;$C2640&amp;"_C"&amp;$F2640&amp;"_"&amp;TRIM(RIGHT(SUBSTITUTE(TRIM(SUBSTITUTE($M2640,CHAR(160)," "))," ",REPT(" ",60)),60))&amp;IF($Q2640="","","-"&amp;TRIM(RIGHT(SUBSTITUTE(TRIM(SUBSTITUTE($Q2640,CHAR(160)," "))," ",REPT(" ",60)),60)))&amp;IF($U2640="","","-"&amp;TRIM(RIGHT(SUBSTITUTE(TRIM(SUBSTITUTE($U2640,CHAR(160)," "))," ",REPT(" ",60)),60)))&amp;".jpg")</f>
        <v/>
      </c>
    </row>
    <row r="2641" ht="14" customHeight="1">
      <c r="O2641" s="196">
        <f>_xlfn.LET(_xlpm.d,_xlfn.XLOOKUP(M2641,'[1]Birth Dates'!$A:$A,'[1]Birth Dates'!$B:$B,"",0),IF(_xlpm.d=0,"",_xlpm.d))</f>
        <v/>
      </c>
      <c r="P2641" s="196">
        <f>IF(OR(O2641="",A2641="",NOT(ISNUMBER(O2641)),O2641&gt;A2641),"",DATEDIF(O2641,A2641,"Y")&amp;" years, "&amp;DATEDIF(O2641,A2641,"YM")&amp;" months, "&amp;DATEDIF(O2641,A2641,"MD")&amp;" days")</f>
        <v/>
      </c>
      <c r="S2641" s="196">
        <f>_xlfn.LET(_xlpm.d,_xlfn.XLOOKUP(Q2641,'[1]Birth Dates'!$A:$A,'[1]Birth Dates'!$B:$B,"",0),IF(_xlpm.d=0,"",_xlpm.d))</f>
        <v/>
      </c>
      <c r="T2641" s="196">
        <f>IF(OR(S2641="",A2641="",NOT(ISNUMBER(S2641)),S2641&gt;A2641),"",DATEDIF(S2641,A2641,"Y")&amp;" years, "&amp;DATEDIF(S2641,A2641,"YM")&amp;" months, "&amp;DATEDIF(S2641,A2641,"MD")&amp;" days")</f>
        <v/>
      </c>
      <c r="W2641" s="196">
        <f>_xlfn.LET(_xlpm.d,_xlfn.XLOOKUP(U2641,'[1]Birth Dates'!$A:$A,'[1]Birth Dates'!$B:$B,"",0),IF(_xlpm.d=0,"",_xlpm.d))</f>
        <v/>
      </c>
      <c r="X2641" s="196">
        <f>IF(OR(W2641="",A2641="",NOT(ISNUMBER(W2641)),W2641&gt;A2641),"",DATEDIF(W2641,A2641,"Y")&amp;" years, "&amp;DATEDIF(W2641,A2641,"YM")&amp;" months, "&amp;DATEDIF(W2641,A2641,"MD")&amp;" days")</f>
        <v/>
      </c>
      <c r="AR2641" s="175">
        <f>IF($B2641="","",TEXT($A2641,"yyyymmdd")&amp;"_P"&amp;$C2641&amp;"_C"&amp;$F2641&amp;"_"&amp;TRIM(RIGHT(SUBSTITUTE(TRIM(SUBSTITUTE($M2641,CHAR(160)," "))," ",REPT(" ",60)),60))&amp;IF($Q2641="","","-"&amp;TRIM(RIGHT(SUBSTITUTE(TRIM(SUBSTITUTE($Q2641,CHAR(160)," "))," ",REPT(" ",60)),60)))&amp;IF($U2641="","","-"&amp;TRIM(RIGHT(SUBSTITUTE(TRIM(SUBSTITUTE($U2641,CHAR(160)," "))," ",REPT(" ",60)),60)))&amp;".jpg")</f>
        <v/>
      </c>
    </row>
    <row r="2642" ht="14" customHeight="1">
      <c r="O2642" s="196">
        <f>_xlfn.LET(_xlpm.d,_xlfn.XLOOKUP(M2642,'[1]Birth Dates'!$A:$A,'[1]Birth Dates'!$B:$B,"",0),IF(_xlpm.d=0,"",_xlpm.d))</f>
        <v/>
      </c>
      <c r="P2642" s="196">
        <f>IF(OR(O2642="",A2642="",NOT(ISNUMBER(O2642)),O2642&gt;A2642),"",DATEDIF(O2642,A2642,"Y")&amp;" years, "&amp;DATEDIF(O2642,A2642,"YM")&amp;" months, "&amp;DATEDIF(O2642,A2642,"MD")&amp;" days")</f>
        <v/>
      </c>
      <c r="S2642" s="196">
        <f>_xlfn.LET(_xlpm.d,_xlfn.XLOOKUP(Q2642,'[1]Birth Dates'!$A:$A,'[1]Birth Dates'!$B:$B,"",0),IF(_xlpm.d=0,"",_xlpm.d))</f>
        <v/>
      </c>
      <c r="T2642" s="196">
        <f>IF(OR(S2642="",A2642="",NOT(ISNUMBER(S2642)),S2642&gt;A2642),"",DATEDIF(S2642,A2642,"Y")&amp;" years, "&amp;DATEDIF(S2642,A2642,"YM")&amp;" months, "&amp;DATEDIF(S2642,A2642,"MD")&amp;" days")</f>
        <v/>
      </c>
      <c r="W2642" s="196">
        <f>_xlfn.LET(_xlpm.d,_xlfn.XLOOKUP(U2642,'[1]Birth Dates'!$A:$A,'[1]Birth Dates'!$B:$B,"",0),IF(_xlpm.d=0,"",_xlpm.d))</f>
        <v/>
      </c>
      <c r="X2642" s="196">
        <f>IF(OR(W2642="",A2642="",NOT(ISNUMBER(W2642)),W2642&gt;A2642),"",DATEDIF(W2642,A2642,"Y")&amp;" years, "&amp;DATEDIF(W2642,A2642,"YM")&amp;" months, "&amp;DATEDIF(W2642,A2642,"MD")&amp;" days")</f>
        <v/>
      </c>
      <c r="AR2642" s="175">
        <f>IF($B2642="","",TEXT($A2642,"yyyymmdd")&amp;"_P"&amp;$C2642&amp;"_C"&amp;$F2642&amp;"_"&amp;TRIM(RIGHT(SUBSTITUTE(TRIM(SUBSTITUTE($M2642,CHAR(160)," "))," ",REPT(" ",60)),60))&amp;IF($Q2642="","","-"&amp;TRIM(RIGHT(SUBSTITUTE(TRIM(SUBSTITUTE($Q2642,CHAR(160)," "))," ",REPT(" ",60)),60)))&amp;IF($U2642="","","-"&amp;TRIM(RIGHT(SUBSTITUTE(TRIM(SUBSTITUTE($U2642,CHAR(160)," "))," ",REPT(" ",60)),60)))&amp;".jpg")</f>
        <v/>
      </c>
    </row>
    <row r="2643" ht="14" customHeight="1">
      <c r="O2643" s="196">
        <f>_xlfn.LET(_xlpm.d,_xlfn.XLOOKUP(M2643,'[1]Birth Dates'!$A:$A,'[1]Birth Dates'!$B:$B,"",0),IF(_xlpm.d=0,"",_xlpm.d))</f>
        <v/>
      </c>
      <c r="P2643" s="196">
        <f>IF(OR(O2643="",A2643="",NOT(ISNUMBER(O2643)),O2643&gt;A2643),"",DATEDIF(O2643,A2643,"Y")&amp;" years, "&amp;DATEDIF(O2643,A2643,"YM")&amp;" months, "&amp;DATEDIF(O2643,A2643,"MD")&amp;" days")</f>
        <v/>
      </c>
      <c r="S2643" s="196">
        <f>_xlfn.LET(_xlpm.d,_xlfn.XLOOKUP(Q2643,'[1]Birth Dates'!$A:$A,'[1]Birth Dates'!$B:$B,"",0),IF(_xlpm.d=0,"",_xlpm.d))</f>
        <v/>
      </c>
      <c r="T2643" s="196">
        <f>IF(OR(S2643="",A2643="",NOT(ISNUMBER(S2643)),S2643&gt;A2643),"",DATEDIF(S2643,A2643,"Y")&amp;" years, "&amp;DATEDIF(S2643,A2643,"YM")&amp;" months, "&amp;DATEDIF(S2643,A2643,"MD")&amp;" days")</f>
        <v/>
      </c>
      <c r="W2643" s="196">
        <f>_xlfn.LET(_xlpm.d,_xlfn.XLOOKUP(U2643,'[1]Birth Dates'!$A:$A,'[1]Birth Dates'!$B:$B,"",0),IF(_xlpm.d=0,"",_xlpm.d))</f>
        <v/>
      </c>
      <c r="X2643" s="196">
        <f>IF(OR(W2643="",A2643="",NOT(ISNUMBER(W2643)),W2643&gt;A2643),"",DATEDIF(W2643,A2643,"Y")&amp;" years, "&amp;DATEDIF(W2643,A2643,"YM")&amp;" months, "&amp;DATEDIF(W2643,A2643,"MD")&amp;" days")</f>
        <v/>
      </c>
      <c r="AR2643" s="226">
        <f>IF($B2643="","",TEXT($A2643,"yyyymmdd")&amp;"_P"&amp;$C2643&amp;"_C"&amp;$F2643&amp;"_"&amp;TRIM(RIGHT(SUBSTITUTE(TRIM(SUBSTITUTE($M2643,CHAR(160)," "))," ",REPT(" ",60)),60))&amp;IF($Q2643="","","-"&amp;TRIM(RIGHT(SUBSTITUTE(TRIM(SUBSTITUTE($Q2643,CHAR(160)," "))," ",REPT(" ",60)),60)))&amp;IF($U2643="","","-"&amp;TRIM(RIGHT(SUBSTITUTE(TRIM(SUBSTITUTE($U2643,CHAR(160)," "))," ",REPT(" ",60)),60)))&amp;".jpg")</f>
        <v/>
      </c>
    </row>
    <row r="2644" ht="14" customHeight="1">
      <c r="O2644" s="196">
        <f>_xlfn.LET(_xlpm.d,_xlfn.XLOOKUP(M2644,'[1]Birth Dates'!$A:$A,'[1]Birth Dates'!$B:$B,"",0),IF(_xlpm.d=0,"",_xlpm.d))</f>
        <v/>
      </c>
      <c r="P2644" s="196">
        <f>IF(OR(O2644="",A2644="",NOT(ISNUMBER(O2644)),O2644&gt;A2644),"",DATEDIF(O2644,A2644,"Y")&amp;" years, "&amp;DATEDIF(O2644,A2644,"YM")&amp;" months, "&amp;DATEDIF(O2644,A2644,"MD")&amp;" days")</f>
        <v/>
      </c>
      <c r="S2644" s="196">
        <f>_xlfn.LET(_xlpm.d,_xlfn.XLOOKUP(Q2644,'[1]Birth Dates'!$A:$A,'[1]Birth Dates'!$B:$B,"",0),IF(_xlpm.d=0,"",_xlpm.d))</f>
        <v/>
      </c>
      <c r="T2644" s="196">
        <f>IF(OR(S2644="",A2644="",NOT(ISNUMBER(S2644)),S2644&gt;A2644),"",DATEDIF(S2644,A2644,"Y")&amp;" years, "&amp;DATEDIF(S2644,A2644,"YM")&amp;" months, "&amp;DATEDIF(S2644,A2644,"MD")&amp;" days")</f>
        <v/>
      </c>
      <c r="W2644" s="196">
        <f>_xlfn.LET(_xlpm.d,_xlfn.XLOOKUP(U2644,'[1]Birth Dates'!$A:$A,'[1]Birth Dates'!$B:$B,"",0),IF(_xlpm.d=0,"",_xlpm.d))</f>
        <v/>
      </c>
      <c r="X2644" s="196">
        <f>IF(OR(W2644="",A2644="",NOT(ISNUMBER(W2644)),W2644&gt;A2644),"",DATEDIF(W2644,A2644,"Y")&amp;" years, "&amp;DATEDIF(W2644,A2644,"YM")&amp;" months, "&amp;DATEDIF(W2644,A2644,"MD")&amp;" days")</f>
        <v/>
      </c>
      <c r="AR2644" s="175">
        <f>IF($B2644="","",TEXT($A2644,"yyyymmdd")&amp;"_P"&amp;$C2644&amp;"_C"&amp;$F2644&amp;"_"&amp;TRIM(RIGHT(SUBSTITUTE(TRIM(SUBSTITUTE($M2644,CHAR(160)," "))," ",REPT(" ",60)),60))&amp;IF($Q2644="","","-"&amp;TRIM(RIGHT(SUBSTITUTE(TRIM(SUBSTITUTE($Q2644,CHAR(160)," "))," ",REPT(" ",60)),60)))&amp;IF($U2644="","","-"&amp;TRIM(RIGHT(SUBSTITUTE(TRIM(SUBSTITUTE($U2644,CHAR(160)," "))," ",REPT(" ",60)),60)))&amp;".jpg")</f>
        <v/>
      </c>
    </row>
    <row r="2645" ht="14" customHeight="1">
      <c r="O2645" s="196">
        <f>_xlfn.LET(_xlpm.d,_xlfn.XLOOKUP(M2645,'[1]Birth Dates'!$A:$A,'[1]Birth Dates'!$B:$B,"",0),IF(_xlpm.d=0,"",_xlpm.d))</f>
        <v/>
      </c>
      <c r="P2645" s="196">
        <f>IF(OR(O2645="",A2645="",NOT(ISNUMBER(O2645)),O2645&gt;A2645),"",DATEDIF(O2645,A2645,"Y")&amp;" years, "&amp;DATEDIF(O2645,A2645,"YM")&amp;" months, "&amp;DATEDIF(O2645,A2645,"MD")&amp;" days")</f>
        <v/>
      </c>
      <c r="S2645" s="196">
        <f>_xlfn.LET(_xlpm.d,_xlfn.XLOOKUP(Q2645,'[1]Birth Dates'!$A:$A,'[1]Birth Dates'!$B:$B,"",0),IF(_xlpm.d=0,"",_xlpm.d))</f>
        <v/>
      </c>
      <c r="T2645" s="196">
        <f>IF(OR(S2645="",A2645="",NOT(ISNUMBER(S2645)),S2645&gt;A2645),"",DATEDIF(S2645,A2645,"Y")&amp;" years, "&amp;DATEDIF(S2645,A2645,"YM")&amp;" months, "&amp;DATEDIF(S2645,A2645,"MD")&amp;" days")</f>
        <v/>
      </c>
      <c r="W2645" s="196">
        <f>_xlfn.LET(_xlpm.d,_xlfn.XLOOKUP(U2645,'[1]Birth Dates'!$A:$A,'[1]Birth Dates'!$B:$B,"",0),IF(_xlpm.d=0,"",_xlpm.d))</f>
        <v/>
      </c>
      <c r="X2645" s="196">
        <f>IF(OR(W2645="",A2645="",NOT(ISNUMBER(W2645)),W2645&gt;A2645),"",DATEDIF(W2645,A2645,"Y")&amp;" years, "&amp;DATEDIF(W2645,A2645,"YM")&amp;" months, "&amp;DATEDIF(W2645,A2645,"MD")&amp;" days")</f>
        <v/>
      </c>
      <c r="AR2645" s="175">
        <f>IF($B2645="","",TEXT($A2645,"yyyymmdd")&amp;"_P"&amp;$C2645&amp;"_C"&amp;$F2645&amp;"_"&amp;TRIM(RIGHT(SUBSTITUTE(TRIM(SUBSTITUTE($M2645,CHAR(160)," "))," ",REPT(" ",60)),60))&amp;IF($Q2645="","","-"&amp;TRIM(RIGHT(SUBSTITUTE(TRIM(SUBSTITUTE($Q2645,CHAR(160)," "))," ",REPT(" ",60)),60)))&amp;IF($U2645="","","-"&amp;TRIM(RIGHT(SUBSTITUTE(TRIM(SUBSTITUTE($U2645,CHAR(160)," "))," ",REPT(" ",60)),60)))&amp;".jpg")</f>
        <v/>
      </c>
    </row>
    <row r="2646" ht="14" customHeight="1">
      <c r="O2646" s="196">
        <f>_xlfn.LET(_xlpm.d,_xlfn.XLOOKUP(M2646,'[1]Birth Dates'!$A:$A,'[1]Birth Dates'!$B:$B,"",0),IF(_xlpm.d=0,"",_xlpm.d))</f>
        <v/>
      </c>
      <c r="P2646" s="196">
        <f>IF(OR(O2646="",A2646="",NOT(ISNUMBER(O2646)),O2646&gt;A2646),"",DATEDIF(O2646,A2646,"Y")&amp;" years, "&amp;DATEDIF(O2646,A2646,"YM")&amp;" months, "&amp;DATEDIF(O2646,A2646,"MD")&amp;" days")</f>
        <v/>
      </c>
      <c r="S2646" s="196">
        <f>_xlfn.LET(_xlpm.d,_xlfn.XLOOKUP(Q2646,'[1]Birth Dates'!$A:$A,'[1]Birth Dates'!$B:$B,"",0),IF(_xlpm.d=0,"",_xlpm.d))</f>
        <v/>
      </c>
      <c r="T2646" s="196">
        <f>IF(OR(S2646="",A2646="",NOT(ISNUMBER(S2646)),S2646&gt;A2646),"",DATEDIF(S2646,A2646,"Y")&amp;" years, "&amp;DATEDIF(S2646,A2646,"YM")&amp;" months, "&amp;DATEDIF(S2646,A2646,"MD")&amp;" days")</f>
        <v/>
      </c>
      <c r="W2646" s="196">
        <f>_xlfn.LET(_xlpm.d,_xlfn.XLOOKUP(U2646,'[1]Birth Dates'!$A:$A,'[1]Birth Dates'!$B:$B,"",0),IF(_xlpm.d=0,"",_xlpm.d))</f>
        <v/>
      </c>
      <c r="X2646" s="196">
        <f>IF(OR(W2646="",A2646="",NOT(ISNUMBER(W2646)),W2646&gt;A2646),"",DATEDIF(W2646,A2646,"Y")&amp;" years, "&amp;DATEDIF(W2646,A2646,"YM")&amp;" months, "&amp;DATEDIF(W2646,A2646,"MD")&amp;" days")</f>
        <v/>
      </c>
      <c r="AR2646" s="175">
        <f>IF($B2646="","",TEXT($A2646,"yyyymmdd")&amp;"_P"&amp;$C2646&amp;"_C"&amp;$F2646&amp;"_"&amp;TRIM(RIGHT(SUBSTITUTE(TRIM(SUBSTITUTE($M2646,CHAR(160)," "))," ",REPT(" ",60)),60))&amp;IF($Q2646="","","-"&amp;TRIM(RIGHT(SUBSTITUTE(TRIM(SUBSTITUTE($Q2646,CHAR(160)," "))," ",REPT(" ",60)),60)))&amp;IF($U2646="","","-"&amp;TRIM(RIGHT(SUBSTITUTE(TRIM(SUBSTITUTE($U2646,CHAR(160)," "))," ",REPT(" ",60)),60)))&amp;".jpg")</f>
        <v/>
      </c>
    </row>
    <row r="2647" ht="14" customHeight="1">
      <c r="O2647" s="196">
        <f>_xlfn.LET(_xlpm.d,_xlfn.XLOOKUP(M2647,'[1]Birth Dates'!$A:$A,'[1]Birth Dates'!$B:$B,"",0),IF(_xlpm.d=0,"",_xlpm.d))</f>
        <v/>
      </c>
      <c r="P2647" s="196">
        <f>IF(OR(O2647="",A2647="",NOT(ISNUMBER(O2647)),O2647&gt;A2647),"",DATEDIF(O2647,A2647,"Y")&amp;" years, "&amp;DATEDIF(O2647,A2647,"YM")&amp;" months, "&amp;DATEDIF(O2647,A2647,"MD")&amp;" days")</f>
        <v/>
      </c>
      <c r="S2647" s="196">
        <f>_xlfn.LET(_xlpm.d,_xlfn.XLOOKUP(Q2647,'[1]Birth Dates'!$A:$A,'[1]Birth Dates'!$B:$B,"",0),IF(_xlpm.d=0,"",_xlpm.d))</f>
        <v/>
      </c>
      <c r="T2647" s="196">
        <f>IF(OR(S2647="",A2647="",NOT(ISNUMBER(S2647)),S2647&gt;A2647),"",DATEDIF(S2647,A2647,"Y")&amp;" years, "&amp;DATEDIF(S2647,A2647,"YM")&amp;" months, "&amp;DATEDIF(S2647,A2647,"MD")&amp;" days")</f>
        <v/>
      </c>
      <c r="W2647" s="196">
        <f>_xlfn.LET(_xlpm.d,_xlfn.XLOOKUP(U2647,'[1]Birth Dates'!$A:$A,'[1]Birth Dates'!$B:$B,"",0),IF(_xlpm.d=0,"",_xlpm.d))</f>
        <v/>
      </c>
      <c r="X2647" s="196">
        <f>IF(OR(W2647="",A2647="",NOT(ISNUMBER(W2647)),W2647&gt;A2647),"",DATEDIF(W2647,A2647,"Y")&amp;" years, "&amp;DATEDIF(W2647,A2647,"YM")&amp;" months, "&amp;DATEDIF(W2647,A2647,"MD")&amp;" days")</f>
        <v/>
      </c>
      <c r="AR2647" s="175">
        <f>IF($B2647="","",TEXT($A2647,"yyyymmdd")&amp;"_P"&amp;$C2647&amp;"_C"&amp;$F2647&amp;"_"&amp;TRIM(RIGHT(SUBSTITUTE(TRIM(SUBSTITUTE($M2647,CHAR(160)," "))," ",REPT(" ",60)),60))&amp;IF($Q2647="","","-"&amp;TRIM(RIGHT(SUBSTITUTE(TRIM(SUBSTITUTE($Q2647,CHAR(160)," "))," ",REPT(" ",60)),60)))&amp;IF($U2647="","","-"&amp;TRIM(RIGHT(SUBSTITUTE(TRIM(SUBSTITUTE($U2647,CHAR(160)," "))," ",REPT(" ",60)),60)))&amp;".jpg")</f>
        <v/>
      </c>
    </row>
    <row r="2648" ht="14" customHeight="1">
      <c r="O2648" s="196">
        <f>_xlfn.LET(_xlpm.d,_xlfn.XLOOKUP(M2648,'[1]Birth Dates'!$A:$A,'[1]Birth Dates'!$B:$B,"",0),IF(_xlpm.d=0,"",_xlpm.d))</f>
        <v/>
      </c>
      <c r="P2648" s="196">
        <f>IF(OR(O2648="",A2648="",NOT(ISNUMBER(O2648)),O2648&gt;A2648),"",DATEDIF(O2648,A2648,"Y")&amp;" years, "&amp;DATEDIF(O2648,A2648,"YM")&amp;" months, "&amp;DATEDIF(O2648,A2648,"MD")&amp;" days")</f>
        <v/>
      </c>
      <c r="S2648" s="196">
        <f>_xlfn.LET(_xlpm.d,_xlfn.XLOOKUP(Q2648,'[1]Birth Dates'!$A:$A,'[1]Birth Dates'!$B:$B,"",0),IF(_xlpm.d=0,"",_xlpm.d))</f>
        <v/>
      </c>
      <c r="T2648" s="196">
        <f>IF(OR(S2648="",A2648="",NOT(ISNUMBER(S2648)),S2648&gt;A2648),"",DATEDIF(S2648,A2648,"Y")&amp;" years, "&amp;DATEDIF(S2648,A2648,"YM")&amp;" months, "&amp;DATEDIF(S2648,A2648,"MD")&amp;" days")</f>
        <v/>
      </c>
      <c r="W2648" s="196">
        <f>_xlfn.LET(_xlpm.d,_xlfn.XLOOKUP(U2648,'[1]Birth Dates'!$A:$A,'[1]Birth Dates'!$B:$B,"",0),IF(_xlpm.d=0,"",_xlpm.d))</f>
        <v/>
      </c>
      <c r="X2648" s="196">
        <f>IF(OR(W2648="",A2648="",NOT(ISNUMBER(W2648)),W2648&gt;A2648),"",DATEDIF(W2648,A2648,"Y")&amp;" years, "&amp;DATEDIF(W2648,A2648,"YM")&amp;" months, "&amp;DATEDIF(W2648,A2648,"MD")&amp;" days")</f>
        <v/>
      </c>
      <c r="AR2648" s="175">
        <f>IF($B2648="","",TEXT($A2648,"yyyymmdd")&amp;"_P"&amp;$C2648&amp;"_C"&amp;$F2648&amp;"_"&amp;TRIM(RIGHT(SUBSTITUTE(TRIM(SUBSTITUTE($M2648,CHAR(160)," "))," ",REPT(" ",60)),60))&amp;IF($Q2648="","","-"&amp;TRIM(RIGHT(SUBSTITUTE(TRIM(SUBSTITUTE($Q2648,CHAR(160)," "))," ",REPT(" ",60)),60)))&amp;IF($U2648="","","-"&amp;TRIM(RIGHT(SUBSTITUTE(TRIM(SUBSTITUTE($U2648,CHAR(160)," "))," ",REPT(" ",60)),60)))&amp;".jpg")</f>
        <v/>
      </c>
    </row>
    <row r="2649" ht="14" customHeight="1">
      <c r="O2649" s="196">
        <f>_xlfn.LET(_xlpm.d,_xlfn.XLOOKUP(M2649,'[1]Birth Dates'!$A:$A,'[1]Birth Dates'!$B:$B,"",0),IF(_xlpm.d=0,"",_xlpm.d))</f>
        <v/>
      </c>
      <c r="P2649" s="196">
        <f>IF(OR(O2649="",A2649="",NOT(ISNUMBER(O2649)),O2649&gt;A2649),"",DATEDIF(O2649,A2649,"Y")&amp;" years, "&amp;DATEDIF(O2649,A2649,"YM")&amp;" months, "&amp;DATEDIF(O2649,A2649,"MD")&amp;" days")</f>
        <v/>
      </c>
      <c r="S2649" s="196">
        <f>_xlfn.LET(_xlpm.d,_xlfn.XLOOKUP(Q2649,'[1]Birth Dates'!$A:$A,'[1]Birth Dates'!$B:$B,"",0),IF(_xlpm.d=0,"",_xlpm.d))</f>
        <v/>
      </c>
      <c r="T2649" s="196">
        <f>IF(OR(S2649="",A2649="",NOT(ISNUMBER(S2649)),S2649&gt;A2649),"",DATEDIF(S2649,A2649,"Y")&amp;" years, "&amp;DATEDIF(S2649,A2649,"YM")&amp;" months, "&amp;DATEDIF(S2649,A2649,"MD")&amp;" days")</f>
        <v/>
      </c>
      <c r="W2649" s="196">
        <f>_xlfn.LET(_xlpm.d,_xlfn.XLOOKUP(U2649,'[1]Birth Dates'!$A:$A,'[1]Birth Dates'!$B:$B,"",0),IF(_xlpm.d=0,"",_xlpm.d))</f>
        <v/>
      </c>
      <c r="X2649" s="196">
        <f>IF(OR(W2649="",A2649="",NOT(ISNUMBER(W2649)),W2649&gt;A2649),"",DATEDIF(W2649,A2649,"Y")&amp;" years, "&amp;DATEDIF(W2649,A2649,"YM")&amp;" months, "&amp;DATEDIF(W2649,A2649,"MD")&amp;" days")</f>
        <v/>
      </c>
      <c r="AR2649" s="175">
        <f>IF($B2649="","",TEXT($A2649,"yyyymmdd")&amp;"_P"&amp;$C2649&amp;"_C"&amp;$F2649&amp;"_"&amp;TRIM(RIGHT(SUBSTITUTE(TRIM(SUBSTITUTE($M2649,CHAR(160)," "))," ",REPT(" ",60)),60))&amp;IF($Q2649="","","-"&amp;TRIM(RIGHT(SUBSTITUTE(TRIM(SUBSTITUTE($Q2649,CHAR(160)," "))," ",REPT(" ",60)),60)))&amp;IF($U2649="","","-"&amp;TRIM(RIGHT(SUBSTITUTE(TRIM(SUBSTITUTE($U2649,CHAR(160)," "))," ",REPT(" ",60)),60)))&amp;".jpg")</f>
        <v/>
      </c>
    </row>
    <row r="2650" ht="14" customHeight="1">
      <c r="O2650" s="196">
        <f>_xlfn.LET(_xlpm.d,_xlfn.XLOOKUP(M2650,'[1]Birth Dates'!$A:$A,'[1]Birth Dates'!$B:$B,"",0),IF(_xlpm.d=0,"",_xlpm.d))</f>
        <v/>
      </c>
      <c r="P2650" s="196">
        <f>IF(OR(O2650="",A2650="",NOT(ISNUMBER(O2650)),O2650&gt;A2650),"",DATEDIF(O2650,A2650,"Y")&amp;" years, "&amp;DATEDIF(O2650,A2650,"YM")&amp;" months, "&amp;DATEDIF(O2650,A2650,"MD")&amp;" days")</f>
        <v/>
      </c>
      <c r="S2650" s="196">
        <f>_xlfn.LET(_xlpm.d,_xlfn.XLOOKUP(Q2650,'[1]Birth Dates'!$A:$A,'[1]Birth Dates'!$B:$B,"",0),IF(_xlpm.d=0,"",_xlpm.d))</f>
        <v/>
      </c>
      <c r="T2650" s="196">
        <f>IF(OR(S2650="",A2650="",NOT(ISNUMBER(S2650)),S2650&gt;A2650),"",DATEDIF(S2650,A2650,"Y")&amp;" years, "&amp;DATEDIF(S2650,A2650,"YM")&amp;" months, "&amp;DATEDIF(S2650,A2650,"MD")&amp;" days")</f>
        <v/>
      </c>
      <c r="W2650" s="196">
        <f>_xlfn.LET(_xlpm.d,_xlfn.XLOOKUP(U2650,'[1]Birth Dates'!$A:$A,'[1]Birth Dates'!$B:$B,"",0),IF(_xlpm.d=0,"",_xlpm.d))</f>
        <v/>
      </c>
      <c r="X2650" s="196">
        <f>IF(OR(W2650="",A2650="",NOT(ISNUMBER(W2650)),W2650&gt;A2650),"",DATEDIF(W2650,A2650,"Y")&amp;" years, "&amp;DATEDIF(W2650,A2650,"YM")&amp;" months, "&amp;DATEDIF(W2650,A2650,"MD")&amp;" days")</f>
        <v/>
      </c>
      <c r="AR2650" s="175">
        <f>IF($B2650="","",TEXT($A2650,"yyyymmdd")&amp;"_P"&amp;$C2650&amp;"_C"&amp;$F2650&amp;"_"&amp;TRIM(RIGHT(SUBSTITUTE(TRIM(SUBSTITUTE($M2650,CHAR(160)," "))," ",REPT(" ",60)),60))&amp;IF($Q2650="","","-"&amp;TRIM(RIGHT(SUBSTITUTE(TRIM(SUBSTITUTE($Q2650,CHAR(160)," "))," ",REPT(" ",60)),60)))&amp;IF($U2650="","","-"&amp;TRIM(RIGHT(SUBSTITUTE(TRIM(SUBSTITUTE($U2650,CHAR(160)," "))," ",REPT(" ",60)),60)))&amp;".jpg")</f>
        <v/>
      </c>
    </row>
    <row r="2651" ht="14" customHeight="1">
      <c r="O2651" s="196">
        <f>_xlfn.LET(_xlpm.d,_xlfn.XLOOKUP(M2651,'[1]Birth Dates'!$A:$A,'[1]Birth Dates'!$B:$B,"",0),IF(_xlpm.d=0,"",_xlpm.d))</f>
        <v/>
      </c>
      <c r="P2651" s="196">
        <f>IF(OR(O2651="",A2651="",NOT(ISNUMBER(O2651)),O2651&gt;A2651),"",DATEDIF(O2651,A2651,"Y")&amp;" years, "&amp;DATEDIF(O2651,A2651,"YM")&amp;" months, "&amp;DATEDIF(O2651,A2651,"MD")&amp;" days")</f>
        <v/>
      </c>
      <c r="S2651" s="196">
        <f>_xlfn.LET(_xlpm.d,_xlfn.XLOOKUP(Q2651,'[1]Birth Dates'!$A:$A,'[1]Birth Dates'!$B:$B,"",0),IF(_xlpm.d=0,"",_xlpm.d))</f>
        <v/>
      </c>
      <c r="T2651" s="196">
        <f>IF(OR(S2651="",A2651="",NOT(ISNUMBER(S2651)),S2651&gt;A2651),"",DATEDIF(S2651,A2651,"Y")&amp;" years, "&amp;DATEDIF(S2651,A2651,"YM")&amp;" months, "&amp;DATEDIF(S2651,A2651,"MD")&amp;" days")</f>
        <v/>
      </c>
      <c r="W2651" s="196">
        <f>_xlfn.LET(_xlpm.d,_xlfn.XLOOKUP(U2651,'[1]Birth Dates'!$A:$A,'[1]Birth Dates'!$B:$B,"",0),IF(_xlpm.d=0,"",_xlpm.d))</f>
        <v/>
      </c>
      <c r="X2651" s="196">
        <f>IF(OR(W2651="",A2651="",NOT(ISNUMBER(W2651)),W2651&gt;A2651),"",DATEDIF(W2651,A2651,"Y")&amp;" years, "&amp;DATEDIF(W2651,A2651,"YM")&amp;" months, "&amp;DATEDIF(W2651,A2651,"MD")&amp;" days")</f>
        <v/>
      </c>
      <c r="AR2651" s="175">
        <f>IF($B2651="","",TEXT($A2651,"yyyymmdd")&amp;"_P"&amp;$C2651&amp;"_C"&amp;$F2651&amp;"_"&amp;TRIM(RIGHT(SUBSTITUTE(TRIM(SUBSTITUTE($M2651,CHAR(160)," "))," ",REPT(" ",60)),60))&amp;IF($Q2651="","","-"&amp;TRIM(RIGHT(SUBSTITUTE(TRIM(SUBSTITUTE($Q2651,CHAR(160)," "))," ",REPT(" ",60)),60)))&amp;IF($U2651="","","-"&amp;TRIM(RIGHT(SUBSTITUTE(TRIM(SUBSTITUTE($U2651,CHAR(160)," "))," ",REPT(" ",60)),60)))&amp;".jpg")</f>
        <v/>
      </c>
    </row>
    <row r="2652" ht="14" customHeight="1">
      <c r="O2652" s="196">
        <f>_xlfn.LET(_xlpm.d,_xlfn.XLOOKUP(M2652,'[1]Birth Dates'!$A:$A,'[1]Birth Dates'!$B:$B,"",0),IF(_xlpm.d=0,"",_xlpm.d))</f>
        <v/>
      </c>
      <c r="P2652" s="196">
        <f>IF(OR(O2652="",A2652="",NOT(ISNUMBER(O2652)),O2652&gt;A2652),"",DATEDIF(O2652,A2652,"Y")&amp;" years, "&amp;DATEDIF(O2652,A2652,"YM")&amp;" months, "&amp;DATEDIF(O2652,A2652,"MD")&amp;" days")</f>
        <v/>
      </c>
      <c r="S2652" s="196">
        <f>_xlfn.LET(_xlpm.d,_xlfn.XLOOKUP(Q2652,'[1]Birth Dates'!$A:$A,'[1]Birth Dates'!$B:$B,"",0),IF(_xlpm.d=0,"",_xlpm.d))</f>
        <v/>
      </c>
      <c r="T2652" s="196">
        <f>IF(OR(S2652="",A2652="",NOT(ISNUMBER(S2652)),S2652&gt;A2652),"",DATEDIF(S2652,A2652,"Y")&amp;" years, "&amp;DATEDIF(S2652,A2652,"YM")&amp;" months, "&amp;DATEDIF(S2652,A2652,"MD")&amp;" days")</f>
        <v/>
      </c>
      <c r="W2652" s="196">
        <f>_xlfn.LET(_xlpm.d,_xlfn.XLOOKUP(U2652,'[1]Birth Dates'!$A:$A,'[1]Birth Dates'!$B:$B,"",0),IF(_xlpm.d=0,"",_xlpm.d))</f>
        <v/>
      </c>
      <c r="X2652" s="196">
        <f>IF(OR(W2652="",A2652="",NOT(ISNUMBER(W2652)),W2652&gt;A2652),"",DATEDIF(W2652,A2652,"Y")&amp;" years, "&amp;DATEDIF(W2652,A2652,"YM")&amp;" months, "&amp;DATEDIF(W2652,A2652,"MD")&amp;" days")</f>
        <v/>
      </c>
      <c r="AR2652" s="175">
        <f>IF($B2652="","",TEXT($A2652,"yyyymmdd")&amp;"_P"&amp;$C2652&amp;"_C"&amp;$F2652&amp;"_"&amp;TRIM(RIGHT(SUBSTITUTE(TRIM(SUBSTITUTE($M2652,CHAR(160)," "))," ",REPT(" ",60)),60))&amp;IF($Q2652="","","-"&amp;TRIM(RIGHT(SUBSTITUTE(TRIM(SUBSTITUTE($Q2652,CHAR(160)," "))," ",REPT(" ",60)),60)))&amp;IF($U2652="","","-"&amp;TRIM(RIGHT(SUBSTITUTE(TRIM(SUBSTITUTE($U2652,CHAR(160)," "))," ",REPT(" ",60)),60)))&amp;".jpg")</f>
        <v/>
      </c>
    </row>
    <row r="2653" ht="14" customHeight="1">
      <c r="O2653" s="196">
        <f>_xlfn.LET(_xlpm.d,_xlfn.XLOOKUP(M2653,'[1]Birth Dates'!$A:$A,'[1]Birth Dates'!$B:$B,"",0),IF(_xlpm.d=0,"",_xlpm.d))</f>
        <v/>
      </c>
      <c r="P2653" s="196">
        <f>IF(OR(O2653="",A2653="",NOT(ISNUMBER(O2653)),O2653&gt;A2653),"",DATEDIF(O2653,A2653,"Y")&amp;" years, "&amp;DATEDIF(O2653,A2653,"YM")&amp;" months, "&amp;DATEDIF(O2653,A2653,"MD")&amp;" days")</f>
        <v/>
      </c>
      <c r="S2653" s="196">
        <f>_xlfn.LET(_xlpm.d,_xlfn.XLOOKUP(Q2653,'[1]Birth Dates'!$A:$A,'[1]Birth Dates'!$B:$B,"",0),IF(_xlpm.d=0,"",_xlpm.d))</f>
        <v/>
      </c>
      <c r="T2653" s="196">
        <f>IF(OR(S2653="",A2653="",NOT(ISNUMBER(S2653)),S2653&gt;A2653),"",DATEDIF(S2653,A2653,"Y")&amp;" years, "&amp;DATEDIF(S2653,A2653,"YM")&amp;" months, "&amp;DATEDIF(S2653,A2653,"MD")&amp;" days")</f>
        <v/>
      </c>
      <c r="W2653" s="196">
        <f>_xlfn.LET(_xlpm.d,_xlfn.XLOOKUP(U2653,'[1]Birth Dates'!$A:$A,'[1]Birth Dates'!$B:$B,"",0),IF(_xlpm.d=0,"",_xlpm.d))</f>
        <v/>
      </c>
      <c r="X2653" s="196">
        <f>IF(OR(W2653="",A2653="",NOT(ISNUMBER(W2653)),W2653&gt;A2653),"",DATEDIF(W2653,A2653,"Y")&amp;" years, "&amp;DATEDIF(W2653,A2653,"YM")&amp;" months, "&amp;DATEDIF(W2653,A2653,"MD")&amp;" days")</f>
        <v/>
      </c>
      <c r="AR2653" s="175">
        <f>IF($B2653="","",TEXT($A2653,"yyyymmdd")&amp;"_P"&amp;$C2653&amp;"_C"&amp;$F2653&amp;"_"&amp;TRIM(RIGHT(SUBSTITUTE(TRIM(SUBSTITUTE($M2653,CHAR(160)," "))," ",REPT(" ",60)),60))&amp;IF($Q2653="","","-"&amp;TRIM(RIGHT(SUBSTITUTE(TRIM(SUBSTITUTE($Q2653,CHAR(160)," "))," ",REPT(" ",60)),60)))&amp;IF($U2653="","","-"&amp;TRIM(RIGHT(SUBSTITUTE(TRIM(SUBSTITUTE($U2653,CHAR(160)," "))," ",REPT(" ",60)),60)))&amp;".jpg")</f>
        <v/>
      </c>
    </row>
    <row r="2654" ht="14" customHeight="1">
      <c r="O2654" s="196">
        <f>_xlfn.LET(_xlpm.d,_xlfn.XLOOKUP(M2654,'[1]Birth Dates'!$A:$A,'[1]Birth Dates'!$B:$B,"",0),IF(_xlpm.d=0,"",_xlpm.d))</f>
        <v/>
      </c>
      <c r="P2654" s="196">
        <f>IF(OR(O2654="",A2654="",NOT(ISNUMBER(O2654)),O2654&gt;A2654),"",DATEDIF(O2654,A2654,"Y")&amp;" years, "&amp;DATEDIF(O2654,A2654,"YM")&amp;" months, "&amp;DATEDIF(O2654,A2654,"MD")&amp;" days")</f>
        <v/>
      </c>
      <c r="S2654" s="196">
        <f>_xlfn.LET(_xlpm.d,_xlfn.XLOOKUP(Q2654,'[1]Birth Dates'!$A:$A,'[1]Birth Dates'!$B:$B,"",0),IF(_xlpm.d=0,"",_xlpm.d))</f>
        <v/>
      </c>
      <c r="T2654" s="196">
        <f>IF(OR(S2654="",A2654="",NOT(ISNUMBER(S2654)),S2654&gt;A2654),"",DATEDIF(S2654,A2654,"Y")&amp;" years, "&amp;DATEDIF(S2654,A2654,"YM")&amp;" months, "&amp;DATEDIF(S2654,A2654,"MD")&amp;" days")</f>
        <v/>
      </c>
      <c r="W2654" s="196">
        <f>_xlfn.LET(_xlpm.d,_xlfn.XLOOKUP(U2654,'[1]Birth Dates'!$A:$A,'[1]Birth Dates'!$B:$B,"",0),IF(_xlpm.d=0,"",_xlpm.d))</f>
        <v/>
      </c>
      <c r="X2654" s="196">
        <f>IF(OR(W2654="",A2654="",NOT(ISNUMBER(W2654)),W2654&gt;A2654),"",DATEDIF(W2654,A2654,"Y")&amp;" years, "&amp;DATEDIF(W2654,A2654,"YM")&amp;" months, "&amp;DATEDIF(W2654,A2654,"MD")&amp;" days")</f>
        <v/>
      </c>
      <c r="AR2654" s="175">
        <f>IF($B2654="","",TEXT($A2654,"yyyymmdd")&amp;"_P"&amp;$C2654&amp;"_C"&amp;$F2654&amp;"_"&amp;TRIM(RIGHT(SUBSTITUTE(TRIM(SUBSTITUTE($M2654,CHAR(160)," "))," ",REPT(" ",60)),60))&amp;IF($Q2654="","","-"&amp;TRIM(RIGHT(SUBSTITUTE(TRIM(SUBSTITUTE($Q2654,CHAR(160)," "))," ",REPT(" ",60)),60)))&amp;IF($U2654="","","-"&amp;TRIM(RIGHT(SUBSTITUTE(TRIM(SUBSTITUTE($U2654,CHAR(160)," "))," ",REPT(" ",60)),60)))&amp;".jpg")</f>
        <v/>
      </c>
    </row>
    <row r="2655" ht="14" customHeight="1">
      <c r="O2655" s="196">
        <f>_xlfn.LET(_xlpm.d,_xlfn.XLOOKUP(M2655,'[1]Birth Dates'!$A:$A,'[1]Birth Dates'!$B:$B,"",0),IF(_xlpm.d=0,"",_xlpm.d))</f>
        <v/>
      </c>
      <c r="P2655" s="196">
        <f>IF(OR(O2655="",A2655="",NOT(ISNUMBER(O2655)),O2655&gt;A2655),"",DATEDIF(O2655,A2655,"Y")&amp;" years, "&amp;DATEDIF(O2655,A2655,"YM")&amp;" months, "&amp;DATEDIF(O2655,A2655,"MD")&amp;" days")</f>
        <v/>
      </c>
      <c r="S2655" s="196">
        <f>_xlfn.LET(_xlpm.d,_xlfn.XLOOKUP(Q2655,'[1]Birth Dates'!$A:$A,'[1]Birth Dates'!$B:$B,"",0),IF(_xlpm.d=0,"",_xlpm.d))</f>
        <v/>
      </c>
      <c r="T2655" s="196">
        <f>IF(OR(S2655="",A2655="",NOT(ISNUMBER(S2655)),S2655&gt;A2655),"",DATEDIF(S2655,A2655,"Y")&amp;" years, "&amp;DATEDIF(S2655,A2655,"YM")&amp;" months, "&amp;DATEDIF(S2655,A2655,"MD")&amp;" days")</f>
        <v/>
      </c>
      <c r="W2655" s="196">
        <f>_xlfn.LET(_xlpm.d,_xlfn.XLOOKUP(U2655,'[1]Birth Dates'!$A:$A,'[1]Birth Dates'!$B:$B,"",0),IF(_xlpm.d=0,"",_xlpm.d))</f>
        <v/>
      </c>
      <c r="X2655" s="196">
        <f>IF(OR(W2655="",A2655="",NOT(ISNUMBER(W2655)),W2655&gt;A2655),"",DATEDIF(W2655,A2655,"Y")&amp;" years, "&amp;DATEDIF(W2655,A2655,"YM")&amp;" months, "&amp;DATEDIF(W2655,A2655,"MD")&amp;" days")</f>
        <v/>
      </c>
      <c r="AR2655" s="175">
        <f>IF($B2655="","",TEXT($A2655,"yyyymmdd")&amp;"_P"&amp;$C2655&amp;"_C"&amp;$F2655&amp;"_"&amp;TRIM(RIGHT(SUBSTITUTE(TRIM(SUBSTITUTE($M2655,CHAR(160)," "))," ",REPT(" ",60)),60))&amp;IF($Q2655="","","-"&amp;TRIM(RIGHT(SUBSTITUTE(TRIM(SUBSTITUTE($Q2655,CHAR(160)," "))," ",REPT(" ",60)),60)))&amp;IF($U2655="","","-"&amp;TRIM(RIGHT(SUBSTITUTE(TRIM(SUBSTITUTE($U2655,CHAR(160)," "))," ",REPT(" ",60)),60)))&amp;".jpg")</f>
        <v/>
      </c>
    </row>
    <row r="2656" ht="14" customHeight="1">
      <c r="O2656" s="196">
        <f>_xlfn.LET(_xlpm.d,_xlfn.XLOOKUP(M2656,'[1]Birth Dates'!$A:$A,'[1]Birth Dates'!$B:$B,"",0),IF(_xlpm.d=0,"",_xlpm.d))</f>
        <v/>
      </c>
      <c r="P2656" s="196">
        <f>IF(OR(O2656="",A2656="",NOT(ISNUMBER(O2656)),O2656&gt;A2656),"",DATEDIF(O2656,A2656,"Y")&amp;" years, "&amp;DATEDIF(O2656,A2656,"YM")&amp;" months, "&amp;DATEDIF(O2656,A2656,"MD")&amp;" days")</f>
        <v/>
      </c>
      <c r="S2656" s="196">
        <f>_xlfn.LET(_xlpm.d,_xlfn.XLOOKUP(Q2656,'[1]Birth Dates'!$A:$A,'[1]Birth Dates'!$B:$B,"",0),IF(_xlpm.d=0,"",_xlpm.d))</f>
        <v/>
      </c>
      <c r="T2656" s="196">
        <f>IF(OR(S2656="",A2656="",NOT(ISNUMBER(S2656)),S2656&gt;A2656),"",DATEDIF(S2656,A2656,"Y")&amp;" years, "&amp;DATEDIF(S2656,A2656,"YM")&amp;" months, "&amp;DATEDIF(S2656,A2656,"MD")&amp;" days")</f>
        <v/>
      </c>
      <c r="W2656" s="196">
        <f>_xlfn.LET(_xlpm.d,_xlfn.XLOOKUP(U2656,'[1]Birth Dates'!$A:$A,'[1]Birth Dates'!$B:$B,"",0),IF(_xlpm.d=0,"",_xlpm.d))</f>
        <v/>
      </c>
      <c r="X2656" s="196">
        <f>IF(OR(W2656="",A2656="",NOT(ISNUMBER(W2656)),W2656&gt;A2656),"",DATEDIF(W2656,A2656,"Y")&amp;" years, "&amp;DATEDIF(W2656,A2656,"YM")&amp;" months, "&amp;DATEDIF(W2656,A2656,"MD")&amp;" days")</f>
        <v/>
      </c>
      <c r="AR2656" s="175">
        <f>IF($B2656="","",TEXT($A2656,"yyyymmdd")&amp;"_P"&amp;$C2656&amp;"_C"&amp;$F2656&amp;"_"&amp;TRIM(RIGHT(SUBSTITUTE(TRIM(SUBSTITUTE($M2656,CHAR(160)," "))," ",REPT(" ",60)),60))&amp;IF($Q2656="","","-"&amp;TRIM(RIGHT(SUBSTITUTE(TRIM(SUBSTITUTE($Q2656,CHAR(160)," "))," ",REPT(" ",60)),60)))&amp;IF($U2656="","","-"&amp;TRIM(RIGHT(SUBSTITUTE(TRIM(SUBSTITUTE($U2656,CHAR(160)," "))," ",REPT(" ",60)),60)))&amp;".jpg")</f>
        <v/>
      </c>
    </row>
    <row r="2657" ht="14" customHeight="1">
      <c r="O2657" s="196">
        <f>_xlfn.LET(_xlpm.d,_xlfn.XLOOKUP(M2657,'[1]Birth Dates'!$A:$A,'[1]Birth Dates'!$B:$B,"",0),IF(_xlpm.d=0,"",_xlpm.d))</f>
        <v/>
      </c>
      <c r="P2657" s="196">
        <f>IF(OR(O2657="",A2657="",NOT(ISNUMBER(O2657)),O2657&gt;A2657),"",DATEDIF(O2657,A2657,"Y")&amp;" years, "&amp;DATEDIF(O2657,A2657,"YM")&amp;" months, "&amp;DATEDIF(O2657,A2657,"MD")&amp;" days")</f>
        <v/>
      </c>
      <c r="S2657" s="196">
        <f>_xlfn.LET(_xlpm.d,_xlfn.XLOOKUP(Q2657,'[1]Birth Dates'!$A:$A,'[1]Birth Dates'!$B:$B,"",0),IF(_xlpm.d=0,"",_xlpm.d))</f>
        <v/>
      </c>
      <c r="T2657" s="196">
        <f>IF(OR(S2657="",A2657="",NOT(ISNUMBER(S2657)),S2657&gt;A2657),"",DATEDIF(S2657,A2657,"Y")&amp;" years, "&amp;DATEDIF(S2657,A2657,"YM")&amp;" months, "&amp;DATEDIF(S2657,A2657,"MD")&amp;" days")</f>
        <v/>
      </c>
      <c r="W2657" s="196">
        <f>_xlfn.LET(_xlpm.d,_xlfn.XLOOKUP(U2657,'[1]Birth Dates'!$A:$A,'[1]Birth Dates'!$B:$B,"",0),IF(_xlpm.d=0,"",_xlpm.d))</f>
        <v/>
      </c>
      <c r="X2657" s="196">
        <f>IF(OR(W2657="",A2657="",NOT(ISNUMBER(W2657)),W2657&gt;A2657),"",DATEDIF(W2657,A2657,"Y")&amp;" years, "&amp;DATEDIF(W2657,A2657,"YM")&amp;" months, "&amp;DATEDIF(W2657,A2657,"MD")&amp;" days")</f>
        <v/>
      </c>
      <c r="AR2657" s="175">
        <f>IF($B2657="","",TEXT($A2657,"yyyymmdd")&amp;"_P"&amp;$C2657&amp;"_C"&amp;$F2657&amp;"_"&amp;TRIM(RIGHT(SUBSTITUTE(TRIM(SUBSTITUTE($M2657,CHAR(160)," "))," ",REPT(" ",60)),60))&amp;IF($Q2657="","","-"&amp;TRIM(RIGHT(SUBSTITUTE(TRIM(SUBSTITUTE($Q2657,CHAR(160)," "))," ",REPT(" ",60)),60)))&amp;IF($U2657="","","-"&amp;TRIM(RIGHT(SUBSTITUTE(TRIM(SUBSTITUTE($U2657,CHAR(160)," "))," ",REPT(" ",60)),60)))&amp;".jpg")</f>
        <v/>
      </c>
    </row>
    <row r="2658" ht="14" customHeight="1">
      <c r="O2658" s="196">
        <f>_xlfn.LET(_xlpm.d,_xlfn.XLOOKUP(M2658,'[1]Birth Dates'!$A:$A,'[1]Birth Dates'!$B:$B,"",0),IF(_xlpm.d=0,"",_xlpm.d))</f>
        <v/>
      </c>
      <c r="P2658" s="196">
        <f>IF(OR(O2658="",A2658="",NOT(ISNUMBER(O2658)),O2658&gt;A2658),"",DATEDIF(O2658,A2658,"Y")&amp;" years, "&amp;DATEDIF(O2658,A2658,"YM")&amp;" months, "&amp;DATEDIF(O2658,A2658,"MD")&amp;" days")</f>
        <v/>
      </c>
      <c r="S2658" s="196">
        <f>_xlfn.LET(_xlpm.d,_xlfn.XLOOKUP(Q2658,'[1]Birth Dates'!$A:$A,'[1]Birth Dates'!$B:$B,"",0),IF(_xlpm.d=0,"",_xlpm.d))</f>
        <v/>
      </c>
      <c r="T2658" s="196">
        <f>IF(OR(S2658="",A2658="",NOT(ISNUMBER(S2658)),S2658&gt;A2658),"",DATEDIF(S2658,A2658,"Y")&amp;" years, "&amp;DATEDIF(S2658,A2658,"YM")&amp;" months, "&amp;DATEDIF(S2658,A2658,"MD")&amp;" days")</f>
        <v/>
      </c>
      <c r="W2658" s="196">
        <f>_xlfn.LET(_xlpm.d,_xlfn.XLOOKUP(U2658,'[1]Birth Dates'!$A:$A,'[1]Birth Dates'!$B:$B,"",0),IF(_xlpm.d=0,"",_xlpm.d))</f>
        <v/>
      </c>
      <c r="X2658" s="196">
        <f>IF(OR(W2658="",A2658="",NOT(ISNUMBER(W2658)),W2658&gt;A2658),"",DATEDIF(W2658,A2658,"Y")&amp;" years, "&amp;DATEDIF(W2658,A2658,"YM")&amp;" months, "&amp;DATEDIF(W2658,A2658,"MD")&amp;" days")</f>
        <v/>
      </c>
      <c r="AR2658" s="175">
        <f>IF($B2658="","",TEXT($A2658,"yyyymmdd")&amp;"_P"&amp;$C2658&amp;"_C"&amp;$F2658&amp;"_"&amp;TRIM(RIGHT(SUBSTITUTE(TRIM(SUBSTITUTE($M2658,CHAR(160)," "))," ",REPT(" ",60)),60))&amp;IF($Q2658="","","-"&amp;TRIM(RIGHT(SUBSTITUTE(TRIM(SUBSTITUTE($Q2658,CHAR(160)," "))," ",REPT(" ",60)),60)))&amp;IF($U2658="","","-"&amp;TRIM(RIGHT(SUBSTITUTE(TRIM(SUBSTITUTE($U2658,CHAR(160)," "))," ",REPT(" ",60)),60)))&amp;".jpg")</f>
        <v/>
      </c>
    </row>
    <row r="2659" ht="14" customHeight="1">
      <c r="O2659" s="196">
        <f>_xlfn.LET(_xlpm.d,_xlfn.XLOOKUP(M2659,'[1]Birth Dates'!$A:$A,'[1]Birth Dates'!$B:$B,"",0),IF(_xlpm.d=0,"",_xlpm.d))</f>
        <v/>
      </c>
      <c r="P2659" s="196">
        <f>IF(OR(O2659="",A2659="",NOT(ISNUMBER(O2659)),O2659&gt;A2659),"",DATEDIF(O2659,A2659,"Y")&amp;" years, "&amp;DATEDIF(O2659,A2659,"YM")&amp;" months, "&amp;DATEDIF(O2659,A2659,"MD")&amp;" days")</f>
        <v/>
      </c>
      <c r="S2659" s="196">
        <f>_xlfn.LET(_xlpm.d,_xlfn.XLOOKUP(Q2659,'[1]Birth Dates'!$A:$A,'[1]Birth Dates'!$B:$B,"",0),IF(_xlpm.d=0,"",_xlpm.d))</f>
        <v/>
      </c>
      <c r="T2659" s="196">
        <f>IF(OR(S2659="",A2659="",NOT(ISNUMBER(S2659)),S2659&gt;A2659),"",DATEDIF(S2659,A2659,"Y")&amp;" years, "&amp;DATEDIF(S2659,A2659,"YM")&amp;" months, "&amp;DATEDIF(S2659,A2659,"MD")&amp;" days")</f>
        <v/>
      </c>
      <c r="W2659" s="196">
        <f>_xlfn.LET(_xlpm.d,_xlfn.XLOOKUP(U2659,'[1]Birth Dates'!$A:$A,'[1]Birth Dates'!$B:$B,"",0),IF(_xlpm.d=0,"",_xlpm.d))</f>
        <v/>
      </c>
      <c r="X2659" s="196">
        <f>IF(OR(W2659="",A2659="",NOT(ISNUMBER(W2659)),W2659&gt;A2659),"",DATEDIF(W2659,A2659,"Y")&amp;" years, "&amp;DATEDIF(W2659,A2659,"YM")&amp;" months, "&amp;DATEDIF(W2659,A2659,"MD")&amp;" days")</f>
        <v/>
      </c>
      <c r="AR2659" s="175">
        <f>IF($B2659="","",TEXT($A2659,"yyyymmdd")&amp;"_P"&amp;$C2659&amp;"_C"&amp;$F2659&amp;"_"&amp;TRIM(RIGHT(SUBSTITUTE(TRIM(SUBSTITUTE($M2659,CHAR(160)," "))," ",REPT(" ",60)),60))&amp;IF($Q2659="","","-"&amp;TRIM(RIGHT(SUBSTITUTE(TRIM(SUBSTITUTE($Q2659,CHAR(160)," "))," ",REPT(" ",60)),60)))&amp;IF($U2659="","","-"&amp;TRIM(RIGHT(SUBSTITUTE(TRIM(SUBSTITUTE($U2659,CHAR(160)," "))," ",REPT(" ",60)),60)))&amp;".jpg")</f>
        <v/>
      </c>
    </row>
    <row r="2660" ht="14" customHeight="1">
      <c r="O2660" s="196">
        <f>_xlfn.LET(_xlpm.d,_xlfn.XLOOKUP(M2660,'[1]Birth Dates'!$A:$A,'[1]Birth Dates'!$B:$B,"",0),IF(_xlpm.d=0,"",_xlpm.d))</f>
        <v/>
      </c>
      <c r="P2660" s="196">
        <f>IF(OR(O2660="",A2660="",NOT(ISNUMBER(O2660)),O2660&gt;A2660),"",DATEDIF(O2660,A2660,"Y")&amp;" years, "&amp;DATEDIF(O2660,A2660,"YM")&amp;" months, "&amp;DATEDIF(O2660,A2660,"MD")&amp;" days")</f>
        <v/>
      </c>
      <c r="S2660" s="196">
        <f>_xlfn.LET(_xlpm.d,_xlfn.XLOOKUP(Q2660,'[1]Birth Dates'!$A:$A,'[1]Birth Dates'!$B:$B,"",0),IF(_xlpm.d=0,"",_xlpm.d))</f>
        <v/>
      </c>
      <c r="T2660" s="196">
        <f>IF(OR(S2660="",A2660="",NOT(ISNUMBER(S2660)),S2660&gt;A2660),"",DATEDIF(S2660,A2660,"Y")&amp;" years, "&amp;DATEDIF(S2660,A2660,"YM")&amp;" months, "&amp;DATEDIF(S2660,A2660,"MD")&amp;" days")</f>
        <v/>
      </c>
      <c r="W2660" s="196">
        <f>_xlfn.LET(_xlpm.d,_xlfn.XLOOKUP(U2660,'[1]Birth Dates'!$A:$A,'[1]Birth Dates'!$B:$B,"",0),IF(_xlpm.d=0,"",_xlpm.d))</f>
        <v/>
      </c>
      <c r="X2660" s="196">
        <f>IF(OR(W2660="",A2660="",NOT(ISNUMBER(W2660)),W2660&gt;A2660),"",DATEDIF(W2660,A2660,"Y")&amp;" years, "&amp;DATEDIF(W2660,A2660,"YM")&amp;" months, "&amp;DATEDIF(W2660,A2660,"MD")&amp;" days")</f>
        <v/>
      </c>
      <c r="AR2660" s="175">
        <f>IF($B2660="","",TEXT($A2660,"yyyymmdd")&amp;"_P"&amp;$C2660&amp;"_C"&amp;$F2660&amp;"_"&amp;TRIM(RIGHT(SUBSTITUTE(TRIM(SUBSTITUTE($M2660,CHAR(160)," "))," ",REPT(" ",60)),60))&amp;IF($Q2660="","","-"&amp;TRIM(RIGHT(SUBSTITUTE(TRIM(SUBSTITUTE($Q2660,CHAR(160)," "))," ",REPT(" ",60)),60)))&amp;IF($U2660="","","-"&amp;TRIM(RIGHT(SUBSTITUTE(TRIM(SUBSTITUTE($U2660,CHAR(160)," "))," ",REPT(" ",60)),60)))&amp;".jpg")</f>
        <v/>
      </c>
    </row>
    <row r="2661" ht="14" customHeight="1">
      <c r="O2661" s="196">
        <f>_xlfn.LET(_xlpm.d,_xlfn.XLOOKUP(M2661,'[1]Birth Dates'!$A:$A,'[1]Birth Dates'!$B:$B,"",0),IF(_xlpm.d=0,"",_xlpm.d))</f>
        <v/>
      </c>
      <c r="P2661" s="196">
        <f>IF(OR(O2661="",A2661="",NOT(ISNUMBER(O2661)),O2661&gt;A2661),"",DATEDIF(O2661,A2661,"Y")&amp;" years, "&amp;DATEDIF(O2661,A2661,"YM")&amp;" months, "&amp;DATEDIF(O2661,A2661,"MD")&amp;" days")</f>
        <v/>
      </c>
      <c r="S2661" s="196">
        <f>_xlfn.LET(_xlpm.d,_xlfn.XLOOKUP(Q2661,'[1]Birth Dates'!$A:$A,'[1]Birth Dates'!$B:$B,"",0),IF(_xlpm.d=0,"",_xlpm.d))</f>
        <v/>
      </c>
      <c r="T2661" s="196">
        <f>IF(OR(S2661="",A2661="",NOT(ISNUMBER(S2661)),S2661&gt;A2661),"",DATEDIF(S2661,A2661,"Y")&amp;" years, "&amp;DATEDIF(S2661,A2661,"YM")&amp;" months, "&amp;DATEDIF(S2661,A2661,"MD")&amp;" days")</f>
        <v/>
      </c>
      <c r="W2661" s="196">
        <f>_xlfn.LET(_xlpm.d,_xlfn.XLOOKUP(U2661,'[1]Birth Dates'!$A:$A,'[1]Birth Dates'!$B:$B,"",0),IF(_xlpm.d=0,"",_xlpm.d))</f>
        <v/>
      </c>
      <c r="X2661" s="196">
        <f>IF(OR(W2661="",A2661="",NOT(ISNUMBER(W2661)),W2661&gt;A2661),"",DATEDIF(W2661,A2661,"Y")&amp;" years, "&amp;DATEDIF(W2661,A2661,"YM")&amp;" months, "&amp;DATEDIF(W2661,A2661,"MD")&amp;" days")</f>
        <v/>
      </c>
      <c r="AR2661" s="175">
        <f>IF($B2661="","",TEXT($A2661,"yyyymmdd")&amp;"_P"&amp;$C2661&amp;"_C"&amp;$F2661&amp;"_"&amp;TRIM(RIGHT(SUBSTITUTE(TRIM(SUBSTITUTE($M2661,CHAR(160)," "))," ",REPT(" ",60)),60))&amp;IF($Q2661="","","-"&amp;TRIM(RIGHT(SUBSTITUTE(TRIM(SUBSTITUTE($Q2661,CHAR(160)," "))," ",REPT(" ",60)),60)))&amp;IF($U2661="","","-"&amp;TRIM(RIGHT(SUBSTITUTE(TRIM(SUBSTITUTE($U2661,CHAR(160)," "))," ",REPT(" ",60)),60)))&amp;".jpg")</f>
        <v/>
      </c>
    </row>
    <row r="2662" ht="14" customHeight="1">
      <c r="O2662" s="196">
        <f>_xlfn.LET(_xlpm.d,_xlfn.XLOOKUP(M2662,'[1]Birth Dates'!$A:$A,'[1]Birth Dates'!$B:$B,"",0),IF(_xlpm.d=0,"",_xlpm.d))</f>
        <v/>
      </c>
      <c r="P2662" s="196">
        <f>IF(OR(O2662="",A2662="",NOT(ISNUMBER(O2662)),O2662&gt;A2662),"",DATEDIF(O2662,A2662,"Y")&amp;" years, "&amp;DATEDIF(O2662,A2662,"YM")&amp;" months, "&amp;DATEDIF(O2662,A2662,"MD")&amp;" days")</f>
        <v/>
      </c>
      <c r="S2662" s="196">
        <f>_xlfn.LET(_xlpm.d,_xlfn.XLOOKUP(Q2662,'[1]Birth Dates'!$A:$A,'[1]Birth Dates'!$B:$B,"",0),IF(_xlpm.d=0,"",_xlpm.d))</f>
        <v/>
      </c>
      <c r="T2662" s="196">
        <f>IF(OR(S2662="",A2662="",NOT(ISNUMBER(S2662)),S2662&gt;A2662),"",DATEDIF(S2662,A2662,"Y")&amp;" years, "&amp;DATEDIF(S2662,A2662,"YM")&amp;" months, "&amp;DATEDIF(S2662,A2662,"MD")&amp;" days")</f>
        <v/>
      </c>
      <c r="W2662" s="196">
        <f>_xlfn.LET(_xlpm.d,_xlfn.XLOOKUP(U2662,'[1]Birth Dates'!$A:$A,'[1]Birth Dates'!$B:$B,"",0),IF(_xlpm.d=0,"",_xlpm.d))</f>
        <v/>
      </c>
      <c r="X2662" s="196">
        <f>IF(OR(W2662="",A2662="",NOT(ISNUMBER(W2662)),W2662&gt;A2662),"",DATEDIF(W2662,A2662,"Y")&amp;" years, "&amp;DATEDIF(W2662,A2662,"YM")&amp;" months, "&amp;DATEDIF(W2662,A2662,"MD")&amp;" days")</f>
        <v/>
      </c>
      <c r="AR2662" s="175">
        <f>IF($B2662="","",TEXT($A2662,"yyyymmdd")&amp;"_P"&amp;$C2662&amp;"_C"&amp;$F2662&amp;"_"&amp;TRIM(RIGHT(SUBSTITUTE(TRIM(SUBSTITUTE($M2662,CHAR(160)," "))," ",REPT(" ",60)),60))&amp;IF($Q2662="","","-"&amp;TRIM(RIGHT(SUBSTITUTE(TRIM(SUBSTITUTE($Q2662,CHAR(160)," "))," ",REPT(" ",60)),60)))&amp;IF($U2662="","","-"&amp;TRIM(RIGHT(SUBSTITUTE(TRIM(SUBSTITUTE($U2662,CHAR(160)," "))," ",REPT(" ",60)),60)))&amp;".jpg")</f>
        <v/>
      </c>
    </row>
    <row r="2663" ht="14" customHeight="1">
      <c r="O2663" s="196">
        <f>_xlfn.LET(_xlpm.d,_xlfn.XLOOKUP(M2663,'[1]Birth Dates'!$A:$A,'[1]Birth Dates'!$B:$B,"",0),IF(_xlpm.d=0,"",_xlpm.d))</f>
        <v/>
      </c>
      <c r="P2663" s="196">
        <f>IF(OR(O2663="",A2663="",NOT(ISNUMBER(O2663)),O2663&gt;A2663),"",DATEDIF(O2663,A2663,"Y")&amp;" years, "&amp;DATEDIF(O2663,A2663,"YM")&amp;" months, "&amp;DATEDIF(O2663,A2663,"MD")&amp;" days")</f>
        <v/>
      </c>
      <c r="S2663" s="196">
        <f>_xlfn.LET(_xlpm.d,_xlfn.XLOOKUP(Q2663,'[1]Birth Dates'!$A:$A,'[1]Birth Dates'!$B:$B,"",0),IF(_xlpm.d=0,"",_xlpm.d))</f>
        <v/>
      </c>
      <c r="T2663" s="196">
        <f>IF(OR(S2663="",A2663="",NOT(ISNUMBER(S2663)),S2663&gt;A2663),"",DATEDIF(S2663,A2663,"Y")&amp;" years, "&amp;DATEDIF(S2663,A2663,"YM")&amp;" months, "&amp;DATEDIF(S2663,A2663,"MD")&amp;" days")</f>
        <v/>
      </c>
      <c r="W2663" s="196">
        <f>_xlfn.LET(_xlpm.d,_xlfn.XLOOKUP(U2663,'[1]Birth Dates'!$A:$A,'[1]Birth Dates'!$B:$B,"",0),IF(_xlpm.d=0,"",_xlpm.d))</f>
        <v/>
      </c>
      <c r="X2663" s="196">
        <f>IF(OR(W2663="",A2663="",NOT(ISNUMBER(W2663)),W2663&gt;A2663),"",DATEDIF(W2663,A2663,"Y")&amp;" years, "&amp;DATEDIF(W2663,A2663,"YM")&amp;" months, "&amp;DATEDIF(W2663,A2663,"MD")&amp;" days")</f>
        <v/>
      </c>
      <c r="AR2663" s="175">
        <f>IF($B2663="","",TEXT($A2663,"yyyymmdd")&amp;"_P"&amp;$C2663&amp;"_C"&amp;$F2663&amp;"_"&amp;TRIM(RIGHT(SUBSTITUTE(TRIM(SUBSTITUTE($M2663,CHAR(160)," "))," ",REPT(" ",60)),60))&amp;IF($Q2663="","","-"&amp;TRIM(RIGHT(SUBSTITUTE(TRIM(SUBSTITUTE($Q2663,CHAR(160)," "))," ",REPT(" ",60)),60)))&amp;IF($U2663="","","-"&amp;TRIM(RIGHT(SUBSTITUTE(TRIM(SUBSTITUTE($U2663,CHAR(160)," "))," ",REPT(" ",60)),60)))&amp;".jpg")</f>
        <v/>
      </c>
    </row>
    <row r="2664" ht="14" customHeight="1">
      <c r="O2664" s="196">
        <f>_xlfn.LET(_xlpm.d,_xlfn.XLOOKUP(M2664,'[1]Birth Dates'!$A:$A,'[1]Birth Dates'!$B:$B,"",0),IF(_xlpm.d=0,"",_xlpm.d))</f>
        <v/>
      </c>
      <c r="P2664" s="196">
        <f>IF(OR(O2664="",A2664="",NOT(ISNUMBER(O2664)),O2664&gt;A2664),"",DATEDIF(O2664,A2664,"Y")&amp;" years, "&amp;DATEDIF(O2664,A2664,"YM")&amp;" months, "&amp;DATEDIF(O2664,A2664,"MD")&amp;" days")</f>
        <v/>
      </c>
      <c r="S2664" s="196">
        <f>_xlfn.LET(_xlpm.d,_xlfn.XLOOKUP(Q2664,'[1]Birth Dates'!$A:$A,'[1]Birth Dates'!$B:$B,"",0),IF(_xlpm.d=0,"",_xlpm.d))</f>
        <v/>
      </c>
      <c r="T2664" s="196">
        <f>IF(OR(S2664="",A2664="",NOT(ISNUMBER(S2664)),S2664&gt;A2664),"",DATEDIF(S2664,A2664,"Y")&amp;" years, "&amp;DATEDIF(S2664,A2664,"YM")&amp;" months, "&amp;DATEDIF(S2664,A2664,"MD")&amp;" days")</f>
        <v/>
      </c>
      <c r="W2664" s="196">
        <f>_xlfn.LET(_xlpm.d,_xlfn.XLOOKUP(U2664,'[1]Birth Dates'!$A:$A,'[1]Birth Dates'!$B:$B,"",0),IF(_xlpm.d=0,"",_xlpm.d))</f>
        <v/>
      </c>
      <c r="X2664" s="196">
        <f>IF(OR(W2664="",A2664="",NOT(ISNUMBER(W2664)),W2664&gt;A2664),"",DATEDIF(W2664,A2664,"Y")&amp;" years, "&amp;DATEDIF(W2664,A2664,"YM")&amp;" months, "&amp;DATEDIF(W2664,A2664,"MD")&amp;" days")</f>
        <v/>
      </c>
      <c r="AR2664" s="175">
        <f>IF($B2664="","",TEXT($A2664,"yyyymmdd")&amp;"_P"&amp;$C2664&amp;"_C"&amp;$F2664&amp;"_"&amp;TRIM(RIGHT(SUBSTITUTE(TRIM(SUBSTITUTE($M2664,CHAR(160)," "))," ",REPT(" ",60)),60))&amp;IF($Q2664="","","-"&amp;TRIM(RIGHT(SUBSTITUTE(TRIM(SUBSTITUTE($Q2664,CHAR(160)," "))," ",REPT(" ",60)),60)))&amp;IF($U2664="","","-"&amp;TRIM(RIGHT(SUBSTITUTE(TRIM(SUBSTITUTE($U2664,CHAR(160)," "))," ",REPT(" ",60)),60)))&amp;".jpg")</f>
        <v/>
      </c>
    </row>
    <row r="2665" ht="14" customHeight="1">
      <c r="O2665" s="196">
        <f>_xlfn.LET(_xlpm.d,_xlfn.XLOOKUP(M2665,'[1]Birth Dates'!$A:$A,'[1]Birth Dates'!$B:$B,"",0),IF(_xlpm.d=0,"",_xlpm.d))</f>
        <v/>
      </c>
      <c r="P2665" s="196">
        <f>IF(OR(O2665="",A2665="",NOT(ISNUMBER(O2665)),O2665&gt;A2665),"",DATEDIF(O2665,A2665,"Y")&amp;" years, "&amp;DATEDIF(O2665,A2665,"YM")&amp;" months, "&amp;DATEDIF(O2665,A2665,"MD")&amp;" days")</f>
        <v/>
      </c>
      <c r="S2665" s="196">
        <f>_xlfn.LET(_xlpm.d,_xlfn.XLOOKUP(Q2665,'[1]Birth Dates'!$A:$A,'[1]Birth Dates'!$B:$B,"",0),IF(_xlpm.d=0,"",_xlpm.d))</f>
        <v/>
      </c>
      <c r="T2665" s="196">
        <f>IF(OR(S2665="",A2665="",NOT(ISNUMBER(S2665)),S2665&gt;A2665),"",DATEDIF(S2665,A2665,"Y")&amp;" years, "&amp;DATEDIF(S2665,A2665,"YM")&amp;" months, "&amp;DATEDIF(S2665,A2665,"MD")&amp;" days")</f>
        <v/>
      </c>
      <c r="W2665" s="196">
        <f>_xlfn.LET(_xlpm.d,_xlfn.XLOOKUP(U2665,'[1]Birth Dates'!$A:$A,'[1]Birth Dates'!$B:$B,"",0),IF(_xlpm.d=0,"",_xlpm.d))</f>
        <v/>
      </c>
      <c r="X2665" s="196">
        <f>IF(OR(W2665="",A2665="",NOT(ISNUMBER(W2665)),W2665&gt;A2665),"",DATEDIF(W2665,A2665,"Y")&amp;" years, "&amp;DATEDIF(W2665,A2665,"YM")&amp;" months, "&amp;DATEDIF(W2665,A2665,"MD")&amp;" days")</f>
        <v/>
      </c>
      <c r="AR2665" s="175">
        <f>IF($B2665="","",TEXT($A2665,"yyyymmdd")&amp;"_P"&amp;$C2665&amp;"_C"&amp;$F2665&amp;"_"&amp;TRIM(RIGHT(SUBSTITUTE(TRIM(SUBSTITUTE($M2665,CHAR(160)," "))," ",REPT(" ",60)),60))&amp;IF($Q2665="","","-"&amp;TRIM(RIGHT(SUBSTITUTE(TRIM(SUBSTITUTE($Q2665,CHAR(160)," "))," ",REPT(" ",60)),60)))&amp;IF($U2665="","","-"&amp;TRIM(RIGHT(SUBSTITUTE(TRIM(SUBSTITUTE($U2665,CHAR(160)," "))," ",REPT(" ",60)),60)))&amp;".jpg")</f>
        <v/>
      </c>
    </row>
    <row r="2666" ht="14" customHeight="1">
      <c r="O2666" s="196">
        <f>_xlfn.LET(_xlpm.d,_xlfn.XLOOKUP(M2666,'[1]Birth Dates'!$A:$A,'[1]Birth Dates'!$B:$B,"",0),IF(_xlpm.d=0,"",_xlpm.d))</f>
        <v/>
      </c>
      <c r="P2666" s="196">
        <f>IF(OR(O2666="",A2666="",NOT(ISNUMBER(O2666)),O2666&gt;A2666),"",DATEDIF(O2666,A2666,"Y")&amp;" years, "&amp;DATEDIF(O2666,A2666,"YM")&amp;" months, "&amp;DATEDIF(O2666,A2666,"MD")&amp;" days")</f>
        <v/>
      </c>
      <c r="S2666" s="196">
        <f>_xlfn.LET(_xlpm.d,_xlfn.XLOOKUP(Q2666,'[1]Birth Dates'!$A:$A,'[1]Birth Dates'!$B:$B,"",0),IF(_xlpm.d=0,"",_xlpm.d))</f>
        <v/>
      </c>
      <c r="T2666" s="196">
        <f>IF(OR(S2666="",A2666="",NOT(ISNUMBER(S2666)),S2666&gt;A2666),"",DATEDIF(S2666,A2666,"Y")&amp;" years, "&amp;DATEDIF(S2666,A2666,"YM")&amp;" months, "&amp;DATEDIF(S2666,A2666,"MD")&amp;" days")</f>
        <v/>
      </c>
      <c r="W2666" s="196">
        <f>_xlfn.LET(_xlpm.d,_xlfn.XLOOKUP(U2666,'[1]Birth Dates'!$A:$A,'[1]Birth Dates'!$B:$B,"",0),IF(_xlpm.d=0,"",_xlpm.d))</f>
        <v/>
      </c>
      <c r="X2666" s="196">
        <f>IF(OR(W2666="",A2666="",NOT(ISNUMBER(W2666)),W2666&gt;A2666),"",DATEDIF(W2666,A2666,"Y")&amp;" years, "&amp;DATEDIF(W2666,A2666,"YM")&amp;" months, "&amp;DATEDIF(W2666,A2666,"MD")&amp;" days")</f>
        <v/>
      </c>
      <c r="AR2666" s="175">
        <f>IF($B2666="","",TEXT($A2666,"yyyymmdd")&amp;"_P"&amp;$C2666&amp;"_C"&amp;$F2666&amp;"_"&amp;TRIM(RIGHT(SUBSTITUTE(TRIM(SUBSTITUTE($M2666,CHAR(160)," "))," ",REPT(" ",60)),60))&amp;IF($Q2666="","","-"&amp;TRIM(RIGHT(SUBSTITUTE(TRIM(SUBSTITUTE($Q2666,CHAR(160)," "))," ",REPT(" ",60)),60)))&amp;IF($U2666="","","-"&amp;TRIM(RIGHT(SUBSTITUTE(TRIM(SUBSTITUTE($U2666,CHAR(160)," "))," ",REPT(" ",60)),60)))&amp;".jpg")</f>
        <v/>
      </c>
    </row>
    <row r="2667" ht="14" customHeight="1">
      <c r="O2667" s="196">
        <f>_xlfn.LET(_xlpm.d,_xlfn.XLOOKUP(M2667,'[1]Birth Dates'!$A:$A,'[1]Birth Dates'!$B:$B,"",0),IF(_xlpm.d=0,"",_xlpm.d))</f>
        <v/>
      </c>
      <c r="P2667" s="196">
        <f>IF(OR(O2667="",A2667="",NOT(ISNUMBER(O2667)),O2667&gt;A2667),"",DATEDIF(O2667,A2667,"Y")&amp;" years, "&amp;DATEDIF(O2667,A2667,"YM")&amp;" months, "&amp;DATEDIF(O2667,A2667,"MD")&amp;" days")</f>
        <v/>
      </c>
      <c r="S2667" s="196">
        <f>_xlfn.LET(_xlpm.d,_xlfn.XLOOKUP(Q2667,'[1]Birth Dates'!$A:$A,'[1]Birth Dates'!$B:$B,"",0),IF(_xlpm.d=0,"",_xlpm.d))</f>
        <v/>
      </c>
      <c r="T2667" s="196">
        <f>IF(OR(S2667="",A2667="",NOT(ISNUMBER(S2667)),S2667&gt;A2667),"",DATEDIF(S2667,A2667,"Y")&amp;" years, "&amp;DATEDIF(S2667,A2667,"YM")&amp;" months, "&amp;DATEDIF(S2667,A2667,"MD")&amp;" days")</f>
        <v/>
      </c>
      <c r="W2667" s="196">
        <f>_xlfn.LET(_xlpm.d,_xlfn.XLOOKUP(U2667,'[1]Birth Dates'!$A:$A,'[1]Birth Dates'!$B:$B,"",0),IF(_xlpm.d=0,"",_xlpm.d))</f>
        <v/>
      </c>
      <c r="X2667" s="196">
        <f>IF(OR(W2667="",A2667="",NOT(ISNUMBER(W2667)),W2667&gt;A2667),"",DATEDIF(W2667,A2667,"Y")&amp;" years, "&amp;DATEDIF(W2667,A2667,"YM")&amp;" months, "&amp;DATEDIF(W2667,A2667,"MD")&amp;" days")</f>
        <v/>
      </c>
      <c r="AR2667" s="175">
        <f>IF($B2667="","",TEXT($A2667,"yyyymmdd")&amp;"_P"&amp;$C2667&amp;"_C"&amp;$F2667&amp;"_"&amp;TRIM(RIGHT(SUBSTITUTE(TRIM(SUBSTITUTE($M2667,CHAR(160)," "))," ",REPT(" ",60)),60))&amp;IF($Q2667="","","-"&amp;TRIM(RIGHT(SUBSTITUTE(TRIM(SUBSTITUTE($Q2667,CHAR(160)," "))," ",REPT(" ",60)),60)))&amp;IF($U2667="","","-"&amp;TRIM(RIGHT(SUBSTITUTE(TRIM(SUBSTITUTE($U2667,CHAR(160)," "))," ",REPT(" ",60)),60)))&amp;".jpg")</f>
        <v/>
      </c>
    </row>
    <row r="2668" ht="14" customHeight="1">
      <c r="O2668" s="196">
        <f>_xlfn.LET(_xlpm.d,_xlfn.XLOOKUP(M2668,'[1]Birth Dates'!$A:$A,'[1]Birth Dates'!$B:$B,"",0),IF(_xlpm.d=0,"",_xlpm.d))</f>
        <v/>
      </c>
      <c r="P2668" s="196">
        <f>IF(OR(O2668="",A2668="",NOT(ISNUMBER(O2668)),O2668&gt;A2668),"",DATEDIF(O2668,A2668,"Y")&amp;" years, "&amp;DATEDIF(O2668,A2668,"YM")&amp;" months, "&amp;DATEDIF(O2668,A2668,"MD")&amp;" days")</f>
        <v/>
      </c>
      <c r="S2668" s="196">
        <f>_xlfn.LET(_xlpm.d,_xlfn.XLOOKUP(Q2668,'[1]Birth Dates'!$A:$A,'[1]Birth Dates'!$B:$B,"",0),IF(_xlpm.d=0,"",_xlpm.d))</f>
        <v/>
      </c>
      <c r="T2668" s="196">
        <f>IF(OR(S2668="",A2668="",NOT(ISNUMBER(S2668)),S2668&gt;A2668),"",DATEDIF(S2668,A2668,"Y")&amp;" years, "&amp;DATEDIF(S2668,A2668,"YM")&amp;" months, "&amp;DATEDIF(S2668,A2668,"MD")&amp;" days")</f>
        <v/>
      </c>
      <c r="W2668" s="196">
        <f>_xlfn.LET(_xlpm.d,_xlfn.XLOOKUP(U2668,'[1]Birth Dates'!$A:$A,'[1]Birth Dates'!$B:$B,"",0),IF(_xlpm.d=0,"",_xlpm.d))</f>
        <v/>
      </c>
      <c r="X2668" s="196">
        <f>IF(OR(W2668="",A2668="",NOT(ISNUMBER(W2668)),W2668&gt;A2668),"",DATEDIF(W2668,A2668,"Y")&amp;" years, "&amp;DATEDIF(W2668,A2668,"YM")&amp;" months, "&amp;DATEDIF(W2668,A2668,"MD")&amp;" days")</f>
        <v/>
      </c>
      <c r="AR2668" s="175">
        <f>IF($B2668="","",TEXT($A2668,"yyyymmdd")&amp;"_P"&amp;$C2668&amp;"_C"&amp;$F2668&amp;"_"&amp;TRIM(RIGHT(SUBSTITUTE(TRIM(SUBSTITUTE($M2668,CHAR(160)," "))," ",REPT(" ",60)),60))&amp;IF($Q2668="","","-"&amp;TRIM(RIGHT(SUBSTITUTE(TRIM(SUBSTITUTE($Q2668,CHAR(160)," "))," ",REPT(" ",60)),60)))&amp;IF($U2668="","","-"&amp;TRIM(RIGHT(SUBSTITUTE(TRIM(SUBSTITUTE($U2668,CHAR(160)," "))," ",REPT(" ",60)),60)))&amp;".jpg")</f>
        <v/>
      </c>
    </row>
    <row r="2669" ht="14" customHeight="1">
      <c r="O2669" s="196">
        <f>_xlfn.LET(_xlpm.d,_xlfn.XLOOKUP(M2669,'[1]Birth Dates'!$A:$A,'[1]Birth Dates'!$B:$B,"",0),IF(_xlpm.d=0,"",_xlpm.d))</f>
        <v/>
      </c>
      <c r="P2669" s="196">
        <f>IF(OR(O2669="",A2669="",NOT(ISNUMBER(O2669)),O2669&gt;A2669),"",DATEDIF(O2669,A2669,"Y")&amp;" years, "&amp;DATEDIF(O2669,A2669,"YM")&amp;" months, "&amp;DATEDIF(O2669,A2669,"MD")&amp;" days")</f>
        <v/>
      </c>
      <c r="S2669" s="196">
        <f>_xlfn.LET(_xlpm.d,_xlfn.XLOOKUP(Q2669,'[1]Birth Dates'!$A:$A,'[1]Birth Dates'!$B:$B,"",0),IF(_xlpm.d=0,"",_xlpm.d))</f>
        <v/>
      </c>
      <c r="T2669" s="196">
        <f>IF(OR(S2669="",A2669="",NOT(ISNUMBER(S2669)),S2669&gt;A2669),"",DATEDIF(S2669,A2669,"Y")&amp;" years, "&amp;DATEDIF(S2669,A2669,"YM")&amp;" months, "&amp;DATEDIF(S2669,A2669,"MD")&amp;" days")</f>
        <v/>
      </c>
      <c r="W2669" s="196">
        <f>_xlfn.LET(_xlpm.d,_xlfn.XLOOKUP(U2669,'[1]Birth Dates'!$A:$A,'[1]Birth Dates'!$B:$B,"",0),IF(_xlpm.d=0,"",_xlpm.d))</f>
        <v/>
      </c>
      <c r="X2669" s="196">
        <f>IF(OR(W2669="",A2669="",NOT(ISNUMBER(W2669)),W2669&gt;A2669),"",DATEDIF(W2669,A2669,"Y")&amp;" years, "&amp;DATEDIF(W2669,A2669,"YM")&amp;" months, "&amp;DATEDIF(W2669,A2669,"MD")&amp;" days")</f>
        <v/>
      </c>
      <c r="AR2669" s="226">
        <f>IF($B2669="","",TEXT($A2669,"yyyymmdd")&amp;"_P"&amp;$C2669&amp;"_C"&amp;$F2669&amp;"_"&amp;TRIM(RIGHT(SUBSTITUTE(TRIM(SUBSTITUTE($M2669,CHAR(160)," "))," ",REPT(" ",60)),60))&amp;IF($Q2669="","","-"&amp;TRIM(RIGHT(SUBSTITUTE(TRIM(SUBSTITUTE($Q2669,CHAR(160)," "))," ",REPT(" ",60)),60)))&amp;IF($U2669="","","-"&amp;TRIM(RIGHT(SUBSTITUTE(TRIM(SUBSTITUTE($U2669,CHAR(160)," "))," ",REPT(" ",60)),60)))&amp;".jpg")</f>
        <v/>
      </c>
    </row>
    <row r="2670" ht="14" customHeight="1">
      <c r="O2670" s="196">
        <f>_xlfn.LET(_xlpm.d,_xlfn.XLOOKUP(M2670,'[1]Birth Dates'!$A:$A,'[1]Birth Dates'!$B:$B,"",0),IF(_xlpm.d=0,"",_xlpm.d))</f>
        <v/>
      </c>
      <c r="P2670" s="196">
        <f>IF(OR(O2670="",A2670="",NOT(ISNUMBER(O2670)),O2670&gt;A2670),"",DATEDIF(O2670,A2670,"Y")&amp;" years, "&amp;DATEDIF(O2670,A2670,"YM")&amp;" months, "&amp;DATEDIF(O2670,A2670,"MD")&amp;" days")</f>
        <v/>
      </c>
      <c r="S2670" s="196">
        <f>_xlfn.LET(_xlpm.d,_xlfn.XLOOKUP(Q2670,'[1]Birth Dates'!$A:$A,'[1]Birth Dates'!$B:$B,"",0),IF(_xlpm.d=0,"",_xlpm.d))</f>
        <v/>
      </c>
      <c r="T2670" s="196">
        <f>IF(OR(S2670="",A2670="",NOT(ISNUMBER(S2670)),S2670&gt;A2670),"",DATEDIF(S2670,A2670,"Y")&amp;" years, "&amp;DATEDIF(S2670,A2670,"YM")&amp;" months, "&amp;DATEDIF(S2670,A2670,"MD")&amp;" days")</f>
        <v/>
      </c>
      <c r="W2670" s="196">
        <f>_xlfn.LET(_xlpm.d,_xlfn.XLOOKUP(U2670,'[1]Birth Dates'!$A:$A,'[1]Birth Dates'!$B:$B,"",0),IF(_xlpm.d=0,"",_xlpm.d))</f>
        <v/>
      </c>
      <c r="X2670" s="196">
        <f>IF(OR(W2670="",A2670="",NOT(ISNUMBER(W2670)),W2670&gt;A2670),"",DATEDIF(W2670,A2670,"Y")&amp;" years, "&amp;DATEDIF(W2670,A2670,"YM")&amp;" months, "&amp;DATEDIF(W2670,A2670,"MD")&amp;" days")</f>
        <v/>
      </c>
      <c r="AR2670" s="175">
        <f>IF($B2670="","",TEXT($A2670,"yyyymmdd")&amp;"_P"&amp;$C2670&amp;"_C"&amp;$F2670&amp;"_"&amp;TRIM(RIGHT(SUBSTITUTE(TRIM(SUBSTITUTE($M2670,CHAR(160)," "))," ",REPT(" ",60)),60))&amp;IF($Q2670="","","-"&amp;TRIM(RIGHT(SUBSTITUTE(TRIM(SUBSTITUTE($Q2670,CHAR(160)," "))," ",REPT(" ",60)),60)))&amp;IF($U2670="","","-"&amp;TRIM(RIGHT(SUBSTITUTE(TRIM(SUBSTITUTE($U2670,CHAR(160)," "))," ",REPT(" ",60)),60)))&amp;".jpg")</f>
        <v/>
      </c>
    </row>
    <row r="2671" ht="14" customHeight="1">
      <c r="O2671" s="196">
        <f>_xlfn.LET(_xlpm.d,_xlfn.XLOOKUP(M2671,'[1]Birth Dates'!$A:$A,'[1]Birth Dates'!$B:$B,"",0),IF(_xlpm.d=0,"",_xlpm.d))</f>
        <v/>
      </c>
      <c r="P2671" s="196">
        <f>IF(OR(O2671="",A2671="",NOT(ISNUMBER(O2671)),O2671&gt;A2671),"",DATEDIF(O2671,A2671,"Y")&amp;" years, "&amp;DATEDIF(O2671,A2671,"YM")&amp;" months, "&amp;DATEDIF(O2671,A2671,"MD")&amp;" days")</f>
        <v/>
      </c>
      <c r="S2671" s="196">
        <f>_xlfn.LET(_xlpm.d,_xlfn.XLOOKUP(Q2671,'[1]Birth Dates'!$A:$A,'[1]Birth Dates'!$B:$B,"",0),IF(_xlpm.d=0,"",_xlpm.d))</f>
        <v/>
      </c>
      <c r="T2671" s="196">
        <f>IF(OR(S2671="",A2671="",NOT(ISNUMBER(S2671)),S2671&gt;A2671),"",DATEDIF(S2671,A2671,"Y")&amp;" years, "&amp;DATEDIF(S2671,A2671,"YM")&amp;" months, "&amp;DATEDIF(S2671,A2671,"MD")&amp;" days")</f>
        <v/>
      </c>
      <c r="W2671" s="196">
        <f>_xlfn.LET(_xlpm.d,_xlfn.XLOOKUP(U2671,'[1]Birth Dates'!$A:$A,'[1]Birth Dates'!$B:$B,"",0),IF(_xlpm.d=0,"",_xlpm.d))</f>
        <v/>
      </c>
      <c r="X2671" s="196">
        <f>IF(OR(W2671="",A2671="",NOT(ISNUMBER(W2671)),W2671&gt;A2671),"",DATEDIF(W2671,A2671,"Y")&amp;" years, "&amp;DATEDIF(W2671,A2671,"YM")&amp;" months, "&amp;DATEDIF(W2671,A2671,"MD")&amp;" days")</f>
        <v/>
      </c>
      <c r="AR2671" s="175">
        <f>IF($B2671="","",TEXT($A2671,"yyyymmdd")&amp;"_P"&amp;$C2671&amp;"_C"&amp;$F2671&amp;"_"&amp;TRIM(RIGHT(SUBSTITUTE(TRIM(SUBSTITUTE($M2671,CHAR(160)," "))," ",REPT(" ",60)),60))&amp;IF($Q2671="","","-"&amp;TRIM(RIGHT(SUBSTITUTE(TRIM(SUBSTITUTE($Q2671,CHAR(160)," "))," ",REPT(" ",60)),60)))&amp;IF($U2671="","","-"&amp;TRIM(RIGHT(SUBSTITUTE(TRIM(SUBSTITUTE($U2671,CHAR(160)," "))," ",REPT(" ",60)),60)))&amp;".jpg")</f>
        <v/>
      </c>
    </row>
    <row r="2672" ht="14" customHeight="1">
      <c r="O2672" s="196">
        <f>_xlfn.LET(_xlpm.d,_xlfn.XLOOKUP(M2672,'[1]Birth Dates'!$A:$A,'[1]Birth Dates'!$B:$B,"",0),IF(_xlpm.d=0,"",_xlpm.d))</f>
        <v/>
      </c>
      <c r="P2672" s="196">
        <f>IF(OR(O2672="",A2672="",NOT(ISNUMBER(O2672)),O2672&gt;A2672),"",DATEDIF(O2672,A2672,"Y")&amp;" years, "&amp;DATEDIF(O2672,A2672,"YM")&amp;" months, "&amp;DATEDIF(O2672,A2672,"MD")&amp;" days")</f>
        <v/>
      </c>
      <c r="S2672" s="196">
        <f>_xlfn.LET(_xlpm.d,_xlfn.XLOOKUP(Q2672,'[1]Birth Dates'!$A:$A,'[1]Birth Dates'!$B:$B,"",0),IF(_xlpm.d=0,"",_xlpm.d))</f>
        <v/>
      </c>
      <c r="T2672" s="196">
        <f>IF(OR(S2672="",A2672="",NOT(ISNUMBER(S2672)),S2672&gt;A2672),"",DATEDIF(S2672,A2672,"Y")&amp;" years, "&amp;DATEDIF(S2672,A2672,"YM")&amp;" months, "&amp;DATEDIF(S2672,A2672,"MD")&amp;" days")</f>
        <v/>
      </c>
      <c r="W2672" s="196">
        <f>_xlfn.LET(_xlpm.d,_xlfn.XLOOKUP(U2672,'[1]Birth Dates'!$A:$A,'[1]Birth Dates'!$B:$B,"",0),IF(_xlpm.d=0,"",_xlpm.d))</f>
        <v/>
      </c>
      <c r="X2672" s="196">
        <f>IF(OR(W2672="",A2672="",NOT(ISNUMBER(W2672)),W2672&gt;A2672),"",DATEDIF(W2672,A2672,"Y")&amp;" years, "&amp;DATEDIF(W2672,A2672,"YM")&amp;" months, "&amp;DATEDIF(W2672,A2672,"MD")&amp;" days")</f>
        <v/>
      </c>
      <c r="AR2672" s="175">
        <f>IF($B2672="","",TEXT($A2672,"yyyymmdd")&amp;"_P"&amp;$C2672&amp;"_C"&amp;$F2672&amp;"_"&amp;TRIM(RIGHT(SUBSTITUTE(TRIM(SUBSTITUTE($M2672,CHAR(160)," "))," ",REPT(" ",60)),60))&amp;IF($Q2672="","","-"&amp;TRIM(RIGHT(SUBSTITUTE(TRIM(SUBSTITUTE($Q2672,CHAR(160)," "))," ",REPT(" ",60)),60)))&amp;IF($U2672="","","-"&amp;TRIM(RIGHT(SUBSTITUTE(TRIM(SUBSTITUTE($U2672,CHAR(160)," "))," ",REPT(" ",60)),60)))&amp;".jpg")</f>
        <v/>
      </c>
    </row>
    <row r="2673" ht="14" customHeight="1">
      <c r="O2673" s="196">
        <f>_xlfn.LET(_xlpm.d,_xlfn.XLOOKUP(M2673,'[1]Birth Dates'!$A:$A,'[1]Birth Dates'!$B:$B,"",0),IF(_xlpm.d=0,"",_xlpm.d))</f>
        <v/>
      </c>
      <c r="P2673" s="196">
        <f>IF(OR(O2673="",A2673="",NOT(ISNUMBER(O2673)),O2673&gt;A2673),"",DATEDIF(O2673,A2673,"Y")&amp;" years, "&amp;DATEDIF(O2673,A2673,"YM")&amp;" months, "&amp;DATEDIF(O2673,A2673,"MD")&amp;" days")</f>
        <v/>
      </c>
      <c r="S2673" s="196">
        <f>_xlfn.LET(_xlpm.d,_xlfn.XLOOKUP(Q2673,'[1]Birth Dates'!$A:$A,'[1]Birth Dates'!$B:$B,"",0),IF(_xlpm.d=0,"",_xlpm.d))</f>
        <v/>
      </c>
      <c r="T2673" s="196">
        <f>IF(OR(S2673="",A2673="",NOT(ISNUMBER(S2673)),S2673&gt;A2673),"",DATEDIF(S2673,A2673,"Y")&amp;" years, "&amp;DATEDIF(S2673,A2673,"YM")&amp;" months, "&amp;DATEDIF(S2673,A2673,"MD")&amp;" days")</f>
        <v/>
      </c>
      <c r="W2673" s="196">
        <f>_xlfn.LET(_xlpm.d,_xlfn.XLOOKUP(U2673,'[1]Birth Dates'!$A:$A,'[1]Birth Dates'!$B:$B,"",0),IF(_xlpm.d=0,"",_xlpm.d))</f>
        <v/>
      </c>
      <c r="X2673" s="196">
        <f>IF(OR(W2673="",A2673="",NOT(ISNUMBER(W2673)),W2673&gt;A2673),"",DATEDIF(W2673,A2673,"Y")&amp;" years, "&amp;DATEDIF(W2673,A2673,"YM")&amp;" months, "&amp;DATEDIF(W2673,A2673,"MD")&amp;" days")</f>
        <v/>
      </c>
      <c r="AR2673" s="175">
        <f>IF($B2673="","",TEXT($A2673,"yyyymmdd")&amp;"_P"&amp;$C2673&amp;"_C"&amp;$F2673&amp;"_"&amp;TRIM(RIGHT(SUBSTITUTE(TRIM(SUBSTITUTE($M2673,CHAR(160)," "))," ",REPT(" ",60)),60))&amp;IF($Q2673="","","-"&amp;TRIM(RIGHT(SUBSTITUTE(TRIM(SUBSTITUTE($Q2673,CHAR(160)," "))," ",REPT(" ",60)),60)))&amp;IF($U2673="","","-"&amp;TRIM(RIGHT(SUBSTITUTE(TRIM(SUBSTITUTE($U2673,CHAR(160)," "))," ",REPT(" ",60)),60)))&amp;".jpg")</f>
        <v/>
      </c>
    </row>
    <row r="2674" ht="14" customHeight="1">
      <c r="O2674" s="196">
        <f>_xlfn.LET(_xlpm.d,_xlfn.XLOOKUP(M2674,'[1]Birth Dates'!$A:$A,'[1]Birth Dates'!$B:$B,"",0),IF(_xlpm.d=0,"",_xlpm.d))</f>
        <v/>
      </c>
      <c r="P2674" s="196">
        <f>IF(OR(O2674="",A2674="",NOT(ISNUMBER(O2674)),O2674&gt;A2674),"",DATEDIF(O2674,A2674,"Y")&amp;" years, "&amp;DATEDIF(O2674,A2674,"YM")&amp;" months, "&amp;DATEDIF(O2674,A2674,"MD")&amp;" days")</f>
        <v/>
      </c>
      <c r="S2674" s="196">
        <f>_xlfn.LET(_xlpm.d,_xlfn.XLOOKUP(Q2674,'[1]Birth Dates'!$A:$A,'[1]Birth Dates'!$B:$B,"",0),IF(_xlpm.d=0,"",_xlpm.d))</f>
        <v/>
      </c>
      <c r="T2674" s="196">
        <f>IF(OR(S2674="",A2674="",NOT(ISNUMBER(S2674)),S2674&gt;A2674),"",DATEDIF(S2674,A2674,"Y")&amp;" years, "&amp;DATEDIF(S2674,A2674,"YM")&amp;" months, "&amp;DATEDIF(S2674,A2674,"MD")&amp;" days")</f>
        <v/>
      </c>
      <c r="W2674" s="196">
        <f>_xlfn.LET(_xlpm.d,_xlfn.XLOOKUP(U2674,'[1]Birth Dates'!$A:$A,'[1]Birth Dates'!$B:$B,"",0),IF(_xlpm.d=0,"",_xlpm.d))</f>
        <v/>
      </c>
      <c r="X2674" s="196">
        <f>IF(OR(W2674="",A2674="",NOT(ISNUMBER(W2674)),W2674&gt;A2674),"",DATEDIF(W2674,A2674,"Y")&amp;" years, "&amp;DATEDIF(W2674,A2674,"YM")&amp;" months, "&amp;DATEDIF(W2674,A2674,"MD")&amp;" days")</f>
        <v/>
      </c>
      <c r="AR2674" s="175">
        <f>IF($B2674="","",TEXT($A2674,"yyyymmdd")&amp;"_P"&amp;$C2674&amp;"_C"&amp;$F2674&amp;"_"&amp;TRIM(RIGHT(SUBSTITUTE(TRIM(SUBSTITUTE($M2674,CHAR(160)," "))," ",REPT(" ",60)),60))&amp;IF($Q2674="","","-"&amp;TRIM(RIGHT(SUBSTITUTE(TRIM(SUBSTITUTE($Q2674,CHAR(160)," "))," ",REPT(" ",60)),60)))&amp;IF($U2674="","","-"&amp;TRIM(RIGHT(SUBSTITUTE(TRIM(SUBSTITUTE($U2674,CHAR(160)," "))," ",REPT(" ",60)),60)))&amp;".jpg")</f>
        <v/>
      </c>
    </row>
    <row r="2675" ht="14" customHeight="1">
      <c r="O2675" s="196">
        <f>_xlfn.LET(_xlpm.d,_xlfn.XLOOKUP(M2675,'[1]Birth Dates'!$A:$A,'[1]Birth Dates'!$B:$B,"",0),IF(_xlpm.d=0,"",_xlpm.d))</f>
        <v/>
      </c>
      <c r="P2675" s="196">
        <f>IF(OR(O2675="",A2675="",NOT(ISNUMBER(O2675)),O2675&gt;A2675),"",DATEDIF(O2675,A2675,"Y")&amp;" years, "&amp;DATEDIF(O2675,A2675,"YM")&amp;" months, "&amp;DATEDIF(O2675,A2675,"MD")&amp;" days")</f>
        <v/>
      </c>
      <c r="S2675" s="196">
        <f>_xlfn.LET(_xlpm.d,_xlfn.XLOOKUP(Q2675,'[1]Birth Dates'!$A:$A,'[1]Birth Dates'!$B:$B,"",0),IF(_xlpm.d=0,"",_xlpm.d))</f>
        <v/>
      </c>
      <c r="T2675" s="196">
        <f>IF(OR(S2675="",A2675="",NOT(ISNUMBER(S2675)),S2675&gt;A2675),"",DATEDIF(S2675,A2675,"Y")&amp;" years, "&amp;DATEDIF(S2675,A2675,"YM")&amp;" months, "&amp;DATEDIF(S2675,A2675,"MD")&amp;" days")</f>
        <v/>
      </c>
      <c r="W2675" s="196">
        <f>_xlfn.LET(_xlpm.d,_xlfn.XLOOKUP(U2675,'[1]Birth Dates'!$A:$A,'[1]Birth Dates'!$B:$B,"",0),IF(_xlpm.d=0,"",_xlpm.d))</f>
        <v/>
      </c>
      <c r="X2675" s="196">
        <f>IF(OR(W2675="",A2675="",NOT(ISNUMBER(W2675)),W2675&gt;A2675),"",DATEDIF(W2675,A2675,"Y")&amp;" years, "&amp;DATEDIF(W2675,A2675,"YM")&amp;" months, "&amp;DATEDIF(W2675,A2675,"MD")&amp;" days")</f>
        <v/>
      </c>
      <c r="AR2675" s="175">
        <f>IF($B2675="","",TEXT($A2675,"yyyymmdd")&amp;"_P"&amp;$C2675&amp;"_C"&amp;$F2675&amp;"_"&amp;TRIM(RIGHT(SUBSTITUTE(TRIM(SUBSTITUTE($M2675,CHAR(160)," "))," ",REPT(" ",60)),60))&amp;IF($Q2675="","","-"&amp;TRIM(RIGHT(SUBSTITUTE(TRIM(SUBSTITUTE($Q2675,CHAR(160)," "))," ",REPT(" ",60)),60)))&amp;IF($U2675="","","-"&amp;TRIM(RIGHT(SUBSTITUTE(TRIM(SUBSTITUTE($U2675,CHAR(160)," "))," ",REPT(" ",60)),60)))&amp;".jpg")</f>
        <v/>
      </c>
    </row>
    <row r="2676" ht="14" customHeight="1">
      <c r="O2676" s="196">
        <f>_xlfn.LET(_xlpm.d,_xlfn.XLOOKUP(M2676,'[1]Birth Dates'!$A:$A,'[1]Birth Dates'!$B:$B,"",0),IF(_xlpm.d=0,"",_xlpm.d))</f>
        <v/>
      </c>
      <c r="P2676" s="196">
        <f>IF(OR(O2676="",A2676="",NOT(ISNUMBER(O2676)),O2676&gt;A2676),"",DATEDIF(O2676,A2676,"Y")&amp;" years, "&amp;DATEDIF(O2676,A2676,"YM")&amp;" months, "&amp;DATEDIF(O2676,A2676,"MD")&amp;" days")</f>
        <v/>
      </c>
      <c r="S2676" s="196">
        <f>_xlfn.LET(_xlpm.d,_xlfn.XLOOKUP(Q2676,'[1]Birth Dates'!$A:$A,'[1]Birth Dates'!$B:$B,"",0),IF(_xlpm.d=0,"",_xlpm.d))</f>
        <v/>
      </c>
      <c r="T2676" s="196">
        <f>IF(OR(S2676="",A2676="",NOT(ISNUMBER(S2676)),S2676&gt;A2676),"",DATEDIF(S2676,A2676,"Y")&amp;" years, "&amp;DATEDIF(S2676,A2676,"YM")&amp;" months, "&amp;DATEDIF(S2676,A2676,"MD")&amp;" days")</f>
        <v/>
      </c>
      <c r="W2676" s="196">
        <f>_xlfn.LET(_xlpm.d,_xlfn.XLOOKUP(U2676,'[1]Birth Dates'!$A:$A,'[1]Birth Dates'!$B:$B,"",0),IF(_xlpm.d=0,"",_xlpm.d))</f>
        <v/>
      </c>
      <c r="X2676" s="196">
        <f>IF(OR(W2676="",A2676="",NOT(ISNUMBER(W2676)),W2676&gt;A2676),"",DATEDIF(W2676,A2676,"Y")&amp;" years, "&amp;DATEDIF(W2676,A2676,"YM")&amp;" months, "&amp;DATEDIF(W2676,A2676,"MD")&amp;" days")</f>
        <v/>
      </c>
      <c r="AR2676" s="175">
        <f>IF($B2676="","",TEXT($A2676,"yyyymmdd")&amp;"_P"&amp;$C2676&amp;"_C"&amp;$F2676&amp;"_"&amp;TRIM(RIGHT(SUBSTITUTE(TRIM(SUBSTITUTE($M2676,CHAR(160)," "))," ",REPT(" ",60)),60))&amp;IF($Q2676="","","-"&amp;TRIM(RIGHT(SUBSTITUTE(TRIM(SUBSTITUTE($Q2676,CHAR(160)," "))," ",REPT(" ",60)),60)))&amp;IF($U2676="","","-"&amp;TRIM(RIGHT(SUBSTITUTE(TRIM(SUBSTITUTE($U2676,CHAR(160)," "))," ",REPT(" ",60)),60)))&amp;".jpg")</f>
        <v/>
      </c>
    </row>
    <row r="2677" ht="14" customHeight="1">
      <c r="O2677" s="196">
        <f>_xlfn.LET(_xlpm.d,_xlfn.XLOOKUP(M2677,'[1]Birth Dates'!$A:$A,'[1]Birth Dates'!$B:$B,"",0),IF(_xlpm.d=0,"",_xlpm.d))</f>
        <v/>
      </c>
      <c r="P2677" s="196">
        <f>IF(OR(O2677="",A2677="",NOT(ISNUMBER(O2677)),O2677&gt;A2677),"",DATEDIF(O2677,A2677,"Y")&amp;" years, "&amp;DATEDIF(O2677,A2677,"YM")&amp;" months, "&amp;DATEDIF(O2677,A2677,"MD")&amp;" days")</f>
        <v/>
      </c>
      <c r="S2677" s="196">
        <f>_xlfn.LET(_xlpm.d,_xlfn.XLOOKUP(Q2677,'[1]Birth Dates'!$A:$A,'[1]Birth Dates'!$B:$B,"",0),IF(_xlpm.d=0,"",_xlpm.d))</f>
        <v/>
      </c>
      <c r="T2677" s="196">
        <f>IF(OR(S2677="",A2677="",NOT(ISNUMBER(S2677)),S2677&gt;A2677),"",DATEDIF(S2677,A2677,"Y")&amp;" years, "&amp;DATEDIF(S2677,A2677,"YM")&amp;" months, "&amp;DATEDIF(S2677,A2677,"MD")&amp;" days")</f>
        <v/>
      </c>
      <c r="W2677" s="196">
        <f>_xlfn.LET(_xlpm.d,_xlfn.XLOOKUP(U2677,'[1]Birth Dates'!$A:$A,'[1]Birth Dates'!$B:$B,"",0),IF(_xlpm.d=0,"",_xlpm.d))</f>
        <v/>
      </c>
      <c r="X2677" s="196">
        <f>IF(OR(W2677="",A2677="",NOT(ISNUMBER(W2677)),W2677&gt;A2677),"",DATEDIF(W2677,A2677,"Y")&amp;" years, "&amp;DATEDIF(W2677,A2677,"YM")&amp;" months, "&amp;DATEDIF(W2677,A2677,"MD")&amp;" days")</f>
        <v/>
      </c>
      <c r="AR2677" s="175">
        <f>IF($B2677="","",TEXT($A2677,"yyyymmdd")&amp;"_P"&amp;$C2677&amp;"_C"&amp;$F2677&amp;"_"&amp;TRIM(RIGHT(SUBSTITUTE(TRIM(SUBSTITUTE($M2677,CHAR(160)," "))," ",REPT(" ",60)),60))&amp;IF($Q2677="","","-"&amp;TRIM(RIGHT(SUBSTITUTE(TRIM(SUBSTITUTE($Q2677,CHAR(160)," "))," ",REPT(" ",60)),60)))&amp;IF($U2677="","","-"&amp;TRIM(RIGHT(SUBSTITUTE(TRIM(SUBSTITUTE($U2677,CHAR(160)," "))," ",REPT(" ",60)),60)))&amp;".jpg")</f>
        <v/>
      </c>
    </row>
    <row r="2678" ht="14" customHeight="1">
      <c r="O2678" s="196">
        <f>_xlfn.LET(_xlpm.d,_xlfn.XLOOKUP(M2678,'[1]Birth Dates'!$A:$A,'[1]Birth Dates'!$B:$B,"",0),IF(_xlpm.d=0,"",_xlpm.d))</f>
        <v/>
      </c>
      <c r="P2678" s="196">
        <f>IF(OR(O2678="",A2678="",NOT(ISNUMBER(O2678)),O2678&gt;A2678),"",DATEDIF(O2678,A2678,"Y")&amp;" years, "&amp;DATEDIF(O2678,A2678,"YM")&amp;" months, "&amp;DATEDIF(O2678,A2678,"MD")&amp;" days")</f>
        <v/>
      </c>
      <c r="S2678" s="196">
        <f>_xlfn.LET(_xlpm.d,_xlfn.XLOOKUP(Q2678,'[1]Birth Dates'!$A:$A,'[1]Birth Dates'!$B:$B,"",0),IF(_xlpm.d=0,"",_xlpm.d))</f>
        <v/>
      </c>
      <c r="T2678" s="196">
        <f>IF(OR(S2678="",A2678="",NOT(ISNUMBER(S2678)),S2678&gt;A2678),"",DATEDIF(S2678,A2678,"Y")&amp;" years, "&amp;DATEDIF(S2678,A2678,"YM")&amp;" months, "&amp;DATEDIF(S2678,A2678,"MD")&amp;" days")</f>
        <v/>
      </c>
      <c r="W2678" s="196">
        <f>_xlfn.LET(_xlpm.d,_xlfn.XLOOKUP(U2678,'[1]Birth Dates'!$A:$A,'[1]Birth Dates'!$B:$B,"",0),IF(_xlpm.d=0,"",_xlpm.d))</f>
        <v/>
      </c>
      <c r="X2678" s="196">
        <f>IF(OR(W2678="",A2678="",NOT(ISNUMBER(W2678)),W2678&gt;A2678),"",DATEDIF(W2678,A2678,"Y")&amp;" years, "&amp;DATEDIF(W2678,A2678,"YM")&amp;" months, "&amp;DATEDIF(W2678,A2678,"MD")&amp;" days")</f>
        <v/>
      </c>
      <c r="AR2678" s="175">
        <f>IF($B2678="","",TEXT($A2678,"yyyymmdd")&amp;"_P"&amp;$C2678&amp;"_C"&amp;$F2678&amp;"_"&amp;TRIM(RIGHT(SUBSTITUTE(TRIM(SUBSTITUTE($M2678,CHAR(160)," "))," ",REPT(" ",60)),60))&amp;IF($Q2678="","","-"&amp;TRIM(RIGHT(SUBSTITUTE(TRIM(SUBSTITUTE($Q2678,CHAR(160)," "))," ",REPT(" ",60)),60)))&amp;IF($U2678="","","-"&amp;TRIM(RIGHT(SUBSTITUTE(TRIM(SUBSTITUTE($U2678,CHAR(160)," "))," ",REPT(" ",60)),60)))&amp;".jpg")</f>
        <v/>
      </c>
    </row>
    <row r="2679" ht="14" customHeight="1">
      <c r="O2679" s="196">
        <f>_xlfn.LET(_xlpm.d,_xlfn.XLOOKUP(M2679,'[1]Birth Dates'!$A:$A,'[1]Birth Dates'!$B:$B,"",0),IF(_xlpm.d=0,"",_xlpm.d))</f>
        <v/>
      </c>
      <c r="P2679" s="196">
        <f>IF(OR(O2679="",A2679="",NOT(ISNUMBER(O2679)),O2679&gt;A2679),"",DATEDIF(O2679,A2679,"Y")&amp;" years, "&amp;DATEDIF(O2679,A2679,"YM")&amp;" months, "&amp;DATEDIF(O2679,A2679,"MD")&amp;" days")</f>
        <v/>
      </c>
      <c r="S2679" s="196">
        <f>_xlfn.LET(_xlpm.d,_xlfn.XLOOKUP(Q2679,'[1]Birth Dates'!$A:$A,'[1]Birth Dates'!$B:$B,"",0),IF(_xlpm.d=0,"",_xlpm.d))</f>
        <v/>
      </c>
      <c r="T2679" s="196">
        <f>IF(OR(S2679="",A2679="",NOT(ISNUMBER(S2679)),S2679&gt;A2679),"",DATEDIF(S2679,A2679,"Y")&amp;" years, "&amp;DATEDIF(S2679,A2679,"YM")&amp;" months, "&amp;DATEDIF(S2679,A2679,"MD")&amp;" days")</f>
        <v/>
      </c>
      <c r="W2679" s="196">
        <f>_xlfn.LET(_xlpm.d,_xlfn.XLOOKUP(U2679,'[1]Birth Dates'!$A:$A,'[1]Birth Dates'!$B:$B,"",0),IF(_xlpm.d=0,"",_xlpm.d))</f>
        <v/>
      </c>
      <c r="X2679" s="196">
        <f>IF(OR(W2679="",A2679="",NOT(ISNUMBER(W2679)),W2679&gt;A2679),"",DATEDIF(W2679,A2679,"Y")&amp;" years, "&amp;DATEDIF(W2679,A2679,"YM")&amp;" months, "&amp;DATEDIF(W2679,A2679,"MD")&amp;" days")</f>
        <v/>
      </c>
      <c r="AR2679" s="175">
        <f>IF($B2679="","",TEXT($A2679,"yyyymmdd")&amp;"_P"&amp;$C2679&amp;"_C"&amp;$F2679&amp;"_"&amp;TRIM(RIGHT(SUBSTITUTE(TRIM(SUBSTITUTE($M2679,CHAR(160)," "))," ",REPT(" ",60)),60))&amp;IF($Q2679="","","-"&amp;TRIM(RIGHT(SUBSTITUTE(TRIM(SUBSTITUTE($Q2679,CHAR(160)," "))," ",REPT(" ",60)),60)))&amp;IF($U2679="","","-"&amp;TRIM(RIGHT(SUBSTITUTE(TRIM(SUBSTITUTE($U2679,CHAR(160)," "))," ",REPT(" ",60)),60)))&amp;".jpg")</f>
        <v/>
      </c>
    </row>
    <row r="2680" ht="14" customHeight="1">
      <c r="O2680" s="196">
        <f>_xlfn.LET(_xlpm.d,_xlfn.XLOOKUP(M2680,'[1]Birth Dates'!$A:$A,'[1]Birth Dates'!$B:$B,"",0),IF(_xlpm.d=0,"",_xlpm.d))</f>
        <v/>
      </c>
      <c r="P2680" s="196">
        <f>IF(OR(O2680="",A2680="",NOT(ISNUMBER(O2680)),O2680&gt;A2680),"",DATEDIF(O2680,A2680,"Y")&amp;" years, "&amp;DATEDIF(O2680,A2680,"YM")&amp;" months, "&amp;DATEDIF(O2680,A2680,"MD")&amp;" days")</f>
        <v/>
      </c>
      <c r="S2680" s="196">
        <f>_xlfn.LET(_xlpm.d,_xlfn.XLOOKUP(Q2680,'[1]Birth Dates'!$A:$A,'[1]Birth Dates'!$B:$B,"",0),IF(_xlpm.d=0,"",_xlpm.d))</f>
        <v/>
      </c>
      <c r="T2680" s="196">
        <f>IF(OR(S2680="",A2680="",NOT(ISNUMBER(S2680)),S2680&gt;A2680),"",DATEDIF(S2680,A2680,"Y")&amp;" years, "&amp;DATEDIF(S2680,A2680,"YM")&amp;" months, "&amp;DATEDIF(S2680,A2680,"MD")&amp;" days")</f>
        <v/>
      </c>
      <c r="W2680" s="196">
        <f>_xlfn.LET(_xlpm.d,_xlfn.XLOOKUP(U2680,'[1]Birth Dates'!$A:$A,'[1]Birth Dates'!$B:$B,"",0),IF(_xlpm.d=0,"",_xlpm.d))</f>
        <v/>
      </c>
      <c r="X2680" s="196">
        <f>IF(OR(W2680="",A2680="",NOT(ISNUMBER(W2680)),W2680&gt;A2680),"",DATEDIF(W2680,A2680,"Y")&amp;" years, "&amp;DATEDIF(W2680,A2680,"YM")&amp;" months, "&amp;DATEDIF(W2680,A2680,"MD")&amp;" days")</f>
        <v/>
      </c>
      <c r="AR2680" s="175">
        <f>IF($B2680="","",TEXT($A2680,"yyyymmdd")&amp;"_P"&amp;$C2680&amp;"_C"&amp;$F2680&amp;"_"&amp;TRIM(RIGHT(SUBSTITUTE(TRIM(SUBSTITUTE($M2680,CHAR(160)," "))," ",REPT(" ",60)),60))&amp;IF($Q2680="","","-"&amp;TRIM(RIGHT(SUBSTITUTE(TRIM(SUBSTITUTE($Q2680,CHAR(160)," "))," ",REPT(" ",60)),60)))&amp;IF($U2680="","","-"&amp;TRIM(RIGHT(SUBSTITUTE(TRIM(SUBSTITUTE($U2680,CHAR(160)," "))," ",REPT(" ",60)),60)))&amp;".jpg")</f>
        <v/>
      </c>
    </row>
    <row r="2681" ht="14" customHeight="1">
      <c r="O2681" s="196">
        <f>_xlfn.LET(_xlpm.d,_xlfn.XLOOKUP(M2681,'[1]Birth Dates'!$A:$A,'[1]Birth Dates'!$B:$B,"",0),IF(_xlpm.d=0,"",_xlpm.d))</f>
        <v/>
      </c>
      <c r="P2681" s="196">
        <f>IF(OR(O2681="",A2681="",NOT(ISNUMBER(O2681)),O2681&gt;A2681),"",DATEDIF(O2681,A2681,"Y")&amp;" years, "&amp;DATEDIF(O2681,A2681,"YM")&amp;" months, "&amp;DATEDIF(O2681,A2681,"MD")&amp;" days")</f>
        <v/>
      </c>
      <c r="S2681" s="196">
        <f>_xlfn.LET(_xlpm.d,_xlfn.XLOOKUP(Q2681,'[1]Birth Dates'!$A:$A,'[1]Birth Dates'!$B:$B,"",0),IF(_xlpm.d=0,"",_xlpm.d))</f>
        <v/>
      </c>
      <c r="T2681" s="196">
        <f>IF(OR(S2681="",A2681="",NOT(ISNUMBER(S2681)),S2681&gt;A2681),"",DATEDIF(S2681,A2681,"Y")&amp;" years, "&amp;DATEDIF(S2681,A2681,"YM")&amp;" months, "&amp;DATEDIF(S2681,A2681,"MD")&amp;" days")</f>
        <v/>
      </c>
      <c r="W2681" s="196">
        <f>_xlfn.LET(_xlpm.d,_xlfn.XLOOKUP(U2681,'[1]Birth Dates'!$A:$A,'[1]Birth Dates'!$B:$B,"",0),IF(_xlpm.d=0,"",_xlpm.d))</f>
        <v/>
      </c>
      <c r="X2681" s="196">
        <f>IF(OR(W2681="",A2681="",NOT(ISNUMBER(W2681)),W2681&gt;A2681),"",DATEDIF(W2681,A2681,"Y")&amp;" years, "&amp;DATEDIF(W2681,A2681,"YM")&amp;" months, "&amp;DATEDIF(W2681,A2681,"MD")&amp;" days")</f>
        <v/>
      </c>
      <c r="AR2681" s="175">
        <f>IF($B2681="","",TEXT($A2681,"yyyymmdd")&amp;"_P"&amp;$C2681&amp;"_C"&amp;$F2681&amp;"_"&amp;TRIM(RIGHT(SUBSTITUTE(TRIM(SUBSTITUTE($M2681,CHAR(160)," "))," ",REPT(" ",60)),60))&amp;IF($Q2681="","","-"&amp;TRIM(RIGHT(SUBSTITUTE(TRIM(SUBSTITUTE($Q2681,CHAR(160)," "))," ",REPT(" ",60)),60)))&amp;IF($U2681="","","-"&amp;TRIM(RIGHT(SUBSTITUTE(TRIM(SUBSTITUTE($U2681,CHAR(160)," "))," ",REPT(" ",60)),60)))&amp;".jpg")</f>
        <v/>
      </c>
    </row>
    <row r="2682" ht="14" customHeight="1">
      <c r="O2682" s="196">
        <f>_xlfn.LET(_xlpm.d,_xlfn.XLOOKUP(M2682,'[1]Birth Dates'!$A:$A,'[1]Birth Dates'!$B:$B,"",0),IF(_xlpm.d=0,"",_xlpm.d))</f>
        <v/>
      </c>
      <c r="P2682" s="196">
        <f>IF(OR(O2682="",A2682="",NOT(ISNUMBER(O2682)),O2682&gt;A2682),"",DATEDIF(O2682,A2682,"Y")&amp;" years, "&amp;DATEDIF(O2682,A2682,"YM")&amp;" months, "&amp;DATEDIF(O2682,A2682,"MD")&amp;" days")</f>
        <v/>
      </c>
      <c r="S2682" s="196">
        <f>_xlfn.LET(_xlpm.d,_xlfn.XLOOKUP(Q2682,'[1]Birth Dates'!$A:$A,'[1]Birth Dates'!$B:$B,"",0),IF(_xlpm.d=0,"",_xlpm.d))</f>
        <v/>
      </c>
      <c r="T2682" s="196">
        <f>IF(OR(S2682="",A2682="",NOT(ISNUMBER(S2682)),S2682&gt;A2682),"",DATEDIF(S2682,A2682,"Y")&amp;" years, "&amp;DATEDIF(S2682,A2682,"YM")&amp;" months, "&amp;DATEDIF(S2682,A2682,"MD")&amp;" days")</f>
        <v/>
      </c>
      <c r="W2682" s="196">
        <f>_xlfn.LET(_xlpm.d,_xlfn.XLOOKUP(U2682,'[1]Birth Dates'!$A:$A,'[1]Birth Dates'!$B:$B,"",0),IF(_xlpm.d=0,"",_xlpm.d))</f>
        <v/>
      </c>
      <c r="X2682" s="196">
        <f>IF(OR(W2682="",A2682="",NOT(ISNUMBER(W2682)),W2682&gt;A2682),"",DATEDIF(W2682,A2682,"Y")&amp;" years, "&amp;DATEDIF(W2682,A2682,"YM")&amp;" months, "&amp;DATEDIF(W2682,A2682,"MD")&amp;" days")</f>
        <v/>
      </c>
      <c r="AR2682" s="175">
        <f>IF($B2682="","",TEXT($A2682,"yyyymmdd")&amp;"_P"&amp;$C2682&amp;"_C"&amp;$F2682&amp;"_"&amp;TRIM(RIGHT(SUBSTITUTE(TRIM(SUBSTITUTE($M2682,CHAR(160)," "))," ",REPT(" ",60)),60))&amp;IF($Q2682="","","-"&amp;TRIM(RIGHT(SUBSTITUTE(TRIM(SUBSTITUTE($Q2682,CHAR(160)," "))," ",REPT(" ",60)),60)))&amp;IF($U2682="","","-"&amp;TRIM(RIGHT(SUBSTITUTE(TRIM(SUBSTITUTE($U2682,CHAR(160)," "))," ",REPT(" ",60)),60)))&amp;".jpg")</f>
        <v/>
      </c>
    </row>
    <row r="2683" ht="14" customHeight="1">
      <c r="O2683" s="196">
        <f>_xlfn.LET(_xlpm.d,_xlfn.XLOOKUP(M2683,'[1]Birth Dates'!$A:$A,'[1]Birth Dates'!$B:$B,"",0),IF(_xlpm.d=0,"",_xlpm.d))</f>
        <v/>
      </c>
      <c r="P2683" s="196">
        <f>IF(OR(O2683="",A2683="",NOT(ISNUMBER(O2683)),O2683&gt;A2683),"",DATEDIF(O2683,A2683,"Y")&amp;" years, "&amp;DATEDIF(O2683,A2683,"YM")&amp;" months, "&amp;DATEDIF(O2683,A2683,"MD")&amp;" days")</f>
        <v/>
      </c>
      <c r="S2683" s="196">
        <f>_xlfn.LET(_xlpm.d,_xlfn.XLOOKUP(Q2683,'[1]Birth Dates'!$A:$A,'[1]Birth Dates'!$B:$B,"",0),IF(_xlpm.d=0,"",_xlpm.d))</f>
        <v/>
      </c>
      <c r="T2683" s="196">
        <f>IF(OR(S2683="",A2683="",NOT(ISNUMBER(S2683)),S2683&gt;A2683),"",DATEDIF(S2683,A2683,"Y")&amp;" years, "&amp;DATEDIF(S2683,A2683,"YM")&amp;" months, "&amp;DATEDIF(S2683,A2683,"MD")&amp;" days")</f>
        <v/>
      </c>
      <c r="W2683" s="196">
        <f>_xlfn.LET(_xlpm.d,_xlfn.XLOOKUP(U2683,'[1]Birth Dates'!$A:$A,'[1]Birth Dates'!$B:$B,"",0),IF(_xlpm.d=0,"",_xlpm.d))</f>
        <v/>
      </c>
      <c r="X2683" s="196">
        <f>IF(OR(W2683="",A2683="",NOT(ISNUMBER(W2683)),W2683&gt;A2683),"",DATEDIF(W2683,A2683,"Y")&amp;" years, "&amp;DATEDIF(W2683,A2683,"YM")&amp;" months, "&amp;DATEDIF(W2683,A2683,"MD")&amp;" days")</f>
        <v/>
      </c>
      <c r="AR2683" s="175">
        <f>IF($B2683="","",TEXT($A2683,"yyyymmdd")&amp;"_P"&amp;$C2683&amp;"_C"&amp;$F2683&amp;"_"&amp;TRIM(RIGHT(SUBSTITUTE(TRIM(SUBSTITUTE($M2683,CHAR(160)," "))," ",REPT(" ",60)),60))&amp;IF($Q2683="","","-"&amp;TRIM(RIGHT(SUBSTITUTE(TRIM(SUBSTITUTE($Q2683,CHAR(160)," "))," ",REPT(" ",60)),60)))&amp;IF($U2683="","","-"&amp;TRIM(RIGHT(SUBSTITUTE(TRIM(SUBSTITUTE($U2683,CHAR(160)," "))," ",REPT(" ",60)),60)))&amp;".jpg")</f>
        <v/>
      </c>
    </row>
    <row r="2684" ht="14" customHeight="1">
      <c r="O2684" s="196">
        <f>_xlfn.LET(_xlpm.d,_xlfn.XLOOKUP(M2684,'[1]Birth Dates'!$A:$A,'[1]Birth Dates'!$B:$B,"",0),IF(_xlpm.d=0,"",_xlpm.d))</f>
        <v/>
      </c>
      <c r="P2684" s="196">
        <f>IF(OR(O2684="",A2684="",NOT(ISNUMBER(O2684)),O2684&gt;A2684),"",DATEDIF(O2684,A2684,"Y")&amp;" years, "&amp;DATEDIF(O2684,A2684,"YM")&amp;" months, "&amp;DATEDIF(O2684,A2684,"MD")&amp;" days")</f>
        <v/>
      </c>
      <c r="S2684" s="196">
        <f>_xlfn.LET(_xlpm.d,_xlfn.XLOOKUP(Q2684,'[1]Birth Dates'!$A:$A,'[1]Birth Dates'!$B:$B,"",0),IF(_xlpm.d=0,"",_xlpm.d))</f>
        <v/>
      </c>
      <c r="T2684" s="196">
        <f>IF(OR(S2684="",A2684="",NOT(ISNUMBER(S2684)),S2684&gt;A2684),"",DATEDIF(S2684,A2684,"Y")&amp;" years, "&amp;DATEDIF(S2684,A2684,"YM")&amp;" months, "&amp;DATEDIF(S2684,A2684,"MD")&amp;" days")</f>
        <v/>
      </c>
      <c r="W2684" s="196">
        <f>_xlfn.LET(_xlpm.d,_xlfn.XLOOKUP(U2684,'[1]Birth Dates'!$A:$A,'[1]Birth Dates'!$B:$B,"",0),IF(_xlpm.d=0,"",_xlpm.d))</f>
        <v/>
      </c>
      <c r="X2684" s="196">
        <f>IF(OR(W2684="",A2684="",NOT(ISNUMBER(W2684)),W2684&gt;A2684),"",DATEDIF(W2684,A2684,"Y")&amp;" years, "&amp;DATEDIF(W2684,A2684,"YM")&amp;" months, "&amp;DATEDIF(W2684,A2684,"MD")&amp;" days")</f>
        <v/>
      </c>
      <c r="AR2684" s="175">
        <f>IF($B2684="","",TEXT($A2684,"yyyymmdd")&amp;"_P"&amp;$C2684&amp;"_C"&amp;$F2684&amp;"_"&amp;TRIM(RIGHT(SUBSTITUTE(TRIM(SUBSTITUTE($M2684,CHAR(160)," "))," ",REPT(" ",60)),60))&amp;IF($Q2684="","","-"&amp;TRIM(RIGHT(SUBSTITUTE(TRIM(SUBSTITUTE($Q2684,CHAR(160)," "))," ",REPT(" ",60)),60)))&amp;IF($U2684="","","-"&amp;TRIM(RIGHT(SUBSTITUTE(TRIM(SUBSTITUTE($U2684,CHAR(160)," "))," ",REPT(" ",60)),60)))&amp;".jpg")</f>
        <v/>
      </c>
    </row>
    <row r="2685" ht="14" customHeight="1">
      <c r="O2685" s="196">
        <f>_xlfn.LET(_xlpm.d,_xlfn.XLOOKUP(M2685,'[1]Birth Dates'!$A:$A,'[1]Birth Dates'!$B:$B,"",0),IF(_xlpm.d=0,"",_xlpm.d))</f>
        <v/>
      </c>
      <c r="P2685" s="196">
        <f>IF(OR(O2685="",A2685="",NOT(ISNUMBER(O2685)),O2685&gt;A2685),"",DATEDIF(O2685,A2685,"Y")&amp;" years, "&amp;DATEDIF(O2685,A2685,"YM")&amp;" months, "&amp;DATEDIF(O2685,A2685,"MD")&amp;" days")</f>
        <v/>
      </c>
      <c r="S2685" s="196">
        <f>_xlfn.LET(_xlpm.d,_xlfn.XLOOKUP(Q2685,'[1]Birth Dates'!$A:$A,'[1]Birth Dates'!$B:$B,"",0),IF(_xlpm.d=0,"",_xlpm.d))</f>
        <v/>
      </c>
      <c r="T2685" s="196">
        <f>IF(OR(S2685="",A2685="",NOT(ISNUMBER(S2685)),S2685&gt;A2685),"",DATEDIF(S2685,A2685,"Y")&amp;" years, "&amp;DATEDIF(S2685,A2685,"YM")&amp;" months, "&amp;DATEDIF(S2685,A2685,"MD")&amp;" days")</f>
        <v/>
      </c>
      <c r="W2685" s="196">
        <f>_xlfn.LET(_xlpm.d,_xlfn.XLOOKUP(U2685,'[1]Birth Dates'!$A:$A,'[1]Birth Dates'!$B:$B,"",0),IF(_xlpm.d=0,"",_xlpm.d))</f>
        <v/>
      </c>
      <c r="X2685" s="196">
        <f>IF(OR(W2685="",A2685="",NOT(ISNUMBER(W2685)),W2685&gt;A2685),"",DATEDIF(W2685,A2685,"Y")&amp;" years, "&amp;DATEDIF(W2685,A2685,"YM")&amp;" months, "&amp;DATEDIF(W2685,A2685,"MD")&amp;" days")</f>
        <v/>
      </c>
      <c r="AR2685" s="175">
        <f>IF($B2685="","",TEXT($A2685,"yyyymmdd")&amp;"_P"&amp;$C2685&amp;"_C"&amp;$F2685&amp;"_"&amp;TRIM(RIGHT(SUBSTITUTE(TRIM(SUBSTITUTE($M2685,CHAR(160)," "))," ",REPT(" ",60)),60))&amp;IF($Q2685="","","-"&amp;TRIM(RIGHT(SUBSTITUTE(TRIM(SUBSTITUTE($Q2685,CHAR(160)," "))," ",REPT(" ",60)),60)))&amp;IF($U2685="","","-"&amp;TRIM(RIGHT(SUBSTITUTE(TRIM(SUBSTITUTE($U2685,CHAR(160)," "))," ",REPT(" ",60)),60)))&amp;".jpg")</f>
        <v/>
      </c>
    </row>
    <row r="2686" ht="14" customHeight="1">
      <c r="O2686" s="196">
        <f>_xlfn.LET(_xlpm.d,_xlfn.XLOOKUP(M2686,'[1]Birth Dates'!$A:$A,'[1]Birth Dates'!$B:$B,"",0),IF(_xlpm.d=0,"",_xlpm.d))</f>
        <v/>
      </c>
      <c r="P2686" s="196">
        <f>IF(OR(O2686="",A2686="",NOT(ISNUMBER(O2686)),O2686&gt;A2686),"",DATEDIF(O2686,A2686,"Y")&amp;" years, "&amp;DATEDIF(O2686,A2686,"YM")&amp;" months, "&amp;DATEDIF(O2686,A2686,"MD")&amp;" days")</f>
        <v/>
      </c>
      <c r="S2686" s="196">
        <f>_xlfn.LET(_xlpm.d,_xlfn.XLOOKUP(Q2686,'[1]Birth Dates'!$A:$A,'[1]Birth Dates'!$B:$B,"",0),IF(_xlpm.d=0,"",_xlpm.d))</f>
        <v/>
      </c>
      <c r="T2686" s="196">
        <f>IF(OR(S2686="",A2686="",NOT(ISNUMBER(S2686)),S2686&gt;A2686),"",DATEDIF(S2686,A2686,"Y")&amp;" years, "&amp;DATEDIF(S2686,A2686,"YM")&amp;" months, "&amp;DATEDIF(S2686,A2686,"MD")&amp;" days")</f>
        <v/>
      </c>
      <c r="W2686" s="196">
        <f>_xlfn.LET(_xlpm.d,_xlfn.XLOOKUP(U2686,'[1]Birth Dates'!$A:$A,'[1]Birth Dates'!$B:$B,"",0),IF(_xlpm.d=0,"",_xlpm.d))</f>
        <v/>
      </c>
      <c r="X2686" s="196">
        <f>IF(OR(W2686="",A2686="",NOT(ISNUMBER(W2686)),W2686&gt;A2686),"",DATEDIF(W2686,A2686,"Y")&amp;" years, "&amp;DATEDIF(W2686,A2686,"YM")&amp;" months, "&amp;DATEDIF(W2686,A2686,"MD")&amp;" days")</f>
        <v/>
      </c>
      <c r="AR2686" s="175">
        <f>IF($B2686="","",TEXT($A2686,"yyyymmdd")&amp;"_P"&amp;$C2686&amp;"_C"&amp;$F2686&amp;"_"&amp;TRIM(RIGHT(SUBSTITUTE(TRIM(SUBSTITUTE($M2686,CHAR(160)," "))," ",REPT(" ",60)),60))&amp;IF($Q2686="","","-"&amp;TRIM(RIGHT(SUBSTITUTE(TRIM(SUBSTITUTE($Q2686,CHAR(160)," "))," ",REPT(" ",60)),60)))&amp;IF($U2686="","","-"&amp;TRIM(RIGHT(SUBSTITUTE(TRIM(SUBSTITUTE($U2686,CHAR(160)," "))," ",REPT(" ",60)),60)))&amp;".jpg")</f>
        <v/>
      </c>
    </row>
    <row r="2687" ht="14" customHeight="1">
      <c r="O2687" s="196">
        <f>_xlfn.LET(_xlpm.d,_xlfn.XLOOKUP(M2687,'[1]Birth Dates'!$A:$A,'[1]Birth Dates'!$B:$B,"",0),IF(_xlpm.d=0,"",_xlpm.d))</f>
        <v/>
      </c>
      <c r="P2687" s="196">
        <f>IF(OR(O2687="",A2687="",NOT(ISNUMBER(O2687)),O2687&gt;A2687),"",DATEDIF(O2687,A2687,"Y")&amp;" years, "&amp;DATEDIF(O2687,A2687,"YM")&amp;" months, "&amp;DATEDIF(O2687,A2687,"MD")&amp;" days")</f>
        <v/>
      </c>
      <c r="S2687" s="196">
        <f>_xlfn.LET(_xlpm.d,_xlfn.XLOOKUP(Q2687,'[1]Birth Dates'!$A:$A,'[1]Birth Dates'!$B:$B,"",0),IF(_xlpm.d=0,"",_xlpm.d))</f>
        <v/>
      </c>
      <c r="T2687" s="196">
        <f>IF(OR(S2687="",A2687="",NOT(ISNUMBER(S2687)),S2687&gt;A2687),"",DATEDIF(S2687,A2687,"Y")&amp;" years, "&amp;DATEDIF(S2687,A2687,"YM")&amp;" months, "&amp;DATEDIF(S2687,A2687,"MD")&amp;" days")</f>
        <v/>
      </c>
      <c r="W2687" s="196">
        <f>_xlfn.LET(_xlpm.d,_xlfn.XLOOKUP(U2687,'[1]Birth Dates'!$A:$A,'[1]Birth Dates'!$B:$B,"",0),IF(_xlpm.d=0,"",_xlpm.d))</f>
        <v/>
      </c>
      <c r="X2687" s="196">
        <f>IF(OR(W2687="",A2687="",NOT(ISNUMBER(W2687)),W2687&gt;A2687),"",DATEDIF(W2687,A2687,"Y")&amp;" years, "&amp;DATEDIF(W2687,A2687,"YM")&amp;" months, "&amp;DATEDIF(W2687,A2687,"MD")&amp;" days")</f>
        <v/>
      </c>
      <c r="AR2687" s="175">
        <f>IF($B2687="","",TEXT($A2687,"yyyymmdd")&amp;"_P"&amp;$C2687&amp;"_C"&amp;$F2687&amp;"_"&amp;TRIM(RIGHT(SUBSTITUTE(TRIM(SUBSTITUTE($M2687,CHAR(160)," "))," ",REPT(" ",60)),60))&amp;IF($Q2687="","","-"&amp;TRIM(RIGHT(SUBSTITUTE(TRIM(SUBSTITUTE($Q2687,CHAR(160)," "))," ",REPT(" ",60)),60)))&amp;IF($U2687="","","-"&amp;TRIM(RIGHT(SUBSTITUTE(TRIM(SUBSTITUTE($U2687,CHAR(160)," "))," ",REPT(" ",60)),60)))&amp;".jpg")</f>
        <v/>
      </c>
    </row>
    <row r="2688" ht="14" customHeight="1">
      <c r="O2688" s="196">
        <f>_xlfn.LET(_xlpm.d,_xlfn.XLOOKUP(M2688,'[1]Birth Dates'!$A:$A,'[1]Birth Dates'!$B:$B,"",0),IF(_xlpm.d=0,"",_xlpm.d))</f>
        <v/>
      </c>
      <c r="P2688" s="196">
        <f>IF(OR(O2688="",A2688="",NOT(ISNUMBER(O2688)),O2688&gt;A2688),"",DATEDIF(O2688,A2688,"Y")&amp;" years, "&amp;DATEDIF(O2688,A2688,"YM")&amp;" months, "&amp;DATEDIF(O2688,A2688,"MD")&amp;" days")</f>
        <v/>
      </c>
      <c r="S2688" s="196">
        <f>_xlfn.LET(_xlpm.d,_xlfn.XLOOKUP(Q2688,'[1]Birth Dates'!$A:$A,'[1]Birth Dates'!$B:$B,"",0),IF(_xlpm.d=0,"",_xlpm.d))</f>
        <v/>
      </c>
      <c r="T2688" s="196">
        <f>IF(OR(S2688="",A2688="",NOT(ISNUMBER(S2688)),S2688&gt;A2688),"",DATEDIF(S2688,A2688,"Y")&amp;" years, "&amp;DATEDIF(S2688,A2688,"YM")&amp;" months, "&amp;DATEDIF(S2688,A2688,"MD")&amp;" days")</f>
        <v/>
      </c>
      <c r="W2688" s="196">
        <f>_xlfn.LET(_xlpm.d,_xlfn.XLOOKUP(U2688,'[1]Birth Dates'!$A:$A,'[1]Birth Dates'!$B:$B,"",0),IF(_xlpm.d=0,"",_xlpm.d))</f>
        <v/>
      </c>
      <c r="X2688" s="196">
        <f>IF(OR(W2688="",A2688="",NOT(ISNUMBER(W2688)),W2688&gt;A2688),"",DATEDIF(W2688,A2688,"Y")&amp;" years, "&amp;DATEDIF(W2688,A2688,"YM")&amp;" months, "&amp;DATEDIF(W2688,A2688,"MD")&amp;" days")</f>
        <v/>
      </c>
      <c r="AR2688" s="175">
        <f>IF($B2688="","",TEXT($A2688,"yyyymmdd")&amp;"_P"&amp;$C2688&amp;"_C"&amp;$F2688&amp;"_"&amp;TRIM(RIGHT(SUBSTITUTE(TRIM(SUBSTITUTE($M2688,CHAR(160)," "))," ",REPT(" ",60)),60))&amp;IF($Q2688="","","-"&amp;TRIM(RIGHT(SUBSTITUTE(TRIM(SUBSTITUTE($Q2688,CHAR(160)," "))," ",REPT(" ",60)),60)))&amp;IF($U2688="","","-"&amp;TRIM(RIGHT(SUBSTITUTE(TRIM(SUBSTITUTE($U2688,CHAR(160)," "))," ",REPT(" ",60)),60)))&amp;".jpg")</f>
        <v/>
      </c>
    </row>
    <row r="2689" ht="14" customHeight="1">
      <c r="O2689" s="196">
        <f>_xlfn.LET(_xlpm.d,_xlfn.XLOOKUP(M2689,'[1]Birth Dates'!$A:$A,'[1]Birth Dates'!$B:$B,"",0),IF(_xlpm.d=0,"",_xlpm.d))</f>
        <v/>
      </c>
      <c r="P2689" s="196">
        <f>IF(OR(O2689="",A2689="",NOT(ISNUMBER(O2689)),O2689&gt;A2689),"",DATEDIF(O2689,A2689,"Y")&amp;" years, "&amp;DATEDIF(O2689,A2689,"YM")&amp;" months, "&amp;DATEDIF(O2689,A2689,"MD")&amp;" days")</f>
        <v/>
      </c>
      <c r="S2689" s="196">
        <f>_xlfn.LET(_xlpm.d,_xlfn.XLOOKUP(Q2689,'[1]Birth Dates'!$A:$A,'[1]Birth Dates'!$B:$B,"",0),IF(_xlpm.d=0,"",_xlpm.d))</f>
        <v/>
      </c>
      <c r="T2689" s="196">
        <f>IF(OR(S2689="",A2689="",NOT(ISNUMBER(S2689)),S2689&gt;A2689),"",DATEDIF(S2689,A2689,"Y")&amp;" years, "&amp;DATEDIF(S2689,A2689,"YM")&amp;" months, "&amp;DATEDIF(S2689,A2689,"MD")&amp;" days")</f>
        <v/>
      </c>
      <c r="W2689" s="196">
        <f>_xlfn.LET(_xlpm.d,_xlfn.XLOOKUP(U2689,'[1]Birth Dates'!$A:$A,'[1]Birth Dates'!$B:$B,"",0),IF(_xlpm.d=0,"",_xlpm.d))</f>
        <v/>
      </c>
      <c r="X2689" s="196">
        <f>IF(OR(W2689="",A2689="",NOT(ISNUMBER(W2689)),W2689&gt;A2689),"",DATEDIF(W2689,A2689,"Y")&amp;" years, "&amp;DATEDIF(W2689,A2689,"YM")&amp;" months, "&amp;DATEDIF(W2689,A2689,"MD")&amp;" days")</f>
        <v/>
      </c>
      <c r="AR2689" s="175">
        <f>IF($B2689="","",TEXT($A2689,"yyyymmdd")&amp;"_P"&amp;$C2689&amp;"_C"&amp;$F2689&amp;"_"&amp;TRIM(RIGHT(SUBSTITUTE(TRIM(SUBSTITUTE($M2689,CHAR(160)," "))," ",REPT(" ",60)),60))&amp;IF($Q2689="","","-"&amp;TRIM(RIGHT(SUBSTITUTE(TRIM(SUBSTITUTE($Q2689,CHAR(160)," "))," ",REPT(" ",60)),60)))&amp;IF($U2689="","","-"&amp;TRIM(RIGHT(SUBSTITUTE(TRIM(SUBSTITUTE($U2689,CHAR(160)," "))," ",REPT(" ",60)),60)))&amp;".jpg")</f>
        <v/>
      </c>
    </row>
    <row r="2690" ht="14" customHeight="1">
      <c r="O2690" s="196">
        <f>_xlfn.LET(_xlpm.d,_xlfn.XLOOKUP(M2690,'[1]Birth Dates'!$A:$A,'[1]Birth Dates'!$B:$B,"",0),IF(_xlpm.d=0,"",_xlpm.d))</f>
        <v/>
      </c>
      <c r="P2690" s="196">
        <f>IF(OR(O2690="",A2690="",NOT(ISNUMBER(O2690)),O2690&gt;A2690),"",DATEDIF(O2690,A2690,"Y")&amp;" years, "&amp;DATEDIF(O2690,A2690,"YM")&amp;" months, "&amp;DATEDIF(O2690,A2690,"MD")&amp;" days")</f>
        <v/>
      </c>
      <c r="S2690" s="196">
        <f>_xlfn.LET(_xlpm.d,_xlfn.XLOOKUP(Q2690,'[1]Birth Dates'!$A:$A,'[1]Birth Dates'!$B:$B,"",0),IF(_xlpm.d=0,"",_xlpm.d))</f>
        <v/>
      </c>
      <c r="T2690" s="196">
        <f>IF(OR(S2690="",A2690="",NOT(ISNUMBER(S2690)),S2690&gt;A2690),"",DATEDIF(S2690,A2690,"Y")&amp;" years, "&amp;DATEDIF(S2690,A2690,"YM")&amp;" months, "&amp;DATEDIF(S2690,A2690,"MD")&amp;" days")</f>
        <v/>
      </c>
      <c r="W2690" s="196">
        <f>_xlfn.LET(_xlpm.d,_xlfn.XLOOKUP(U2690,'[1]Birth Dates'!$A:$A,'[1]Birth Dates'!$B:$B,"",0),IF(_xlpm.d=0,"",_xlpm.d))</f>
        <v/>
      </c>
      <c r="X2690" s="196">
        <f>IF(OR(W2690="",A2690="",NOT(ISNUMBER(W2690)),W2690&gt;A2690),"",DATEDIF(W2690,A2690,"Y")&amp;" years, "&amp;DATEDIF(W2690,A2690,"YM")&amp;" months, "&amp;DATEDIF(W2690,A2690,"MD")&amp;" days")</f>
        <v/>
      </c>
      <c r="AR2690" s="175">
        <f>IF($B2690="","",TEXT($A2690,"yyyymmdd")&amp;"_P"&amp;$C2690&amp;"_C"&amp;$F2690&amp;"_"&amp;TRIM(RIGHT(SUBSTITUTE(TRIM(SUBSTITUTE($M2690,CHAR(160)," "))," ",REPT(" ",60)),60))&amp;IF($Q2690="","","-"&amp;TRIM(RIGHT(SUBSTITUTE(TRIM(SUBSTITUTE($Q2690,CHAR(160)," "))," ",REPT(" ",60)),60)))&amp;IF($U2690="","","-"&amp;TRIM(RIGHT(SUBSTITUTE(TRIM(SUBSTITUTE($U2690,CHAR(160)," "))," ",REPT(" ",60)),60)))&amp;".jpg")</f>
        <v/>
      </c>
    </row>
    <row r="2691" ht="14" customHeight="1">
      <c r="O2691" s="196">
        <f>_xlfn.LET(_xlpm.d,_xlfn.XLOOKUP(M2691,'[1]Birth Dates'!$A:$A,'[1]Birth Dates'!$B:$B,"",0),IF(_xlpm.d=0,"",_xlpm.d))</f>
        <v/>
      </c>
      <c r="P2691" s="196">
        <f>IF(OR(O2691="",A2691="",NOT(ISNUMBER(O2691)),O2691&gt;A2691),"",DATEDIF(O2691,A2691,"Y")&amp;" years, "&amp;DATEDIF(O2691,A2691,"YM")&amp;" months, "&amp;DATEDIF(O2691,A2691,"MD")&amp;" days")</f>
        <v/>
      </c>
      <c r="S2691" s="196">
        <f>_xlfn.LET(_xlpm.d,_xlfn.XLOOKUP(Q2691,'[1]Birth Dates'!$A:$A,'[1]Birth Dates'!$B:$B,"",0),IF(_xlpm.d=0,"",_xlpm.d))</f>
        <v/>
      </c>
      <c r="T2691" s="196">
        <f>IF(OR(S2691="",A2691="",NOT(ISNUMBER(S2691)),S2691&gt;A2691),"",DATEDIF(S2691,A2691,"Y")&amp;" years, "&amp;DATEDIF(S2691,A2691,"YM")&amp;" months, "&amp;DATEDIF(S2691,A2691,"MD")&amp;" days")</f>
        <v/>
      </c>
      <c r="W2691" s="196">
        <f>_xlfn.LET(_xlpm.d,_xlfn.XLOOKUP(U2691,'[1]Birth Dates'!$A:$A,'[1]Birth Dates'!$B:$B,"",0),IF(_xlpm.d=0,"",_xlpm.d))</f>
        <v/>
      </c>
      <c r="X2691" s="196">
        <f>IF(OR(W2691="",A2691="",NOT(ISNUMBER(W2691)),W2691&gt;A2691),"",DATEDIF(W2691,A2691,"Y")&amp;" years, "&amp;DATEDIF(W2691,A2691,"YM")&amp;" months, "&amp;DATEDIF(W2691,A2691,"MD")&amp;" days")</f>
        <v/>
      </c>
      <c r="AR2691" s="175">
        <f>IF($B2691="","",TEXT($A2691,"yyyymmdd")&amp;"_P"&amp;$C2691&amp;"_C"&amp;$F2691&amp;"_"&amp;TRIM(RIGHT(SUBSTITUTE(TRIM(SUBSTITUTE($M2691,CHAR(160)," "))," ",REPT(" ",60)),60))&amp;IF($Q2691="","","-"&amp;TRIM(RIGHT(SUBSTITUTE(TRIM(SUBSTITUTE($Q2691,CHAR(160)," "))," ",REPT(" ",60)),60)))&amp;IF($U2691="","","-"&amp;TRIM(RIGHT(SUBSTITUTE(TRIM(SUBSTITUTE($U2691,CHAR(160)," "))," ",REPT(" ",60)),60)))&amp;".jpg")</f>
        <v/>
      </c>
    </row>
    <row r="2692" ht="14" customHeight="1">
      <c r="O2692" s="196">
        <f>_xlfn.LET(_xlpm.d,_xlfn.XLOOKUP(M2692,'[1]Birth Dates'!$A:$A,'[1]Birth Dates'!$B:$B,"",0),IF(_xlpm.d=0,"",_xlpm.d))</f>
        <v/>
      </c>
      <c r="P2692" s="196">
        <f>IF(OR(O2692="",A2692="",NOT(ISNUMBER(O2692)),O2692&gt;A2692),"",DATEDIF(O2692,A2692,"Y")&amp;" years, "&amp;DATEDIF(O2692,A2692,"YM")&amp;" months, "&amp;DATEDIF(O2692,A2692,"MD")&amp;" days")</f>
        <v/>
      </c>
      <c r="S2692" s="196">
        <f>_xlfn.LET(_xlpm.d,_xlfn.XLOOKUP(Q2692,'[1]Birth Dates'!$A:$A,'[1]Birth Dates'!$B:$B,"",0),IF(_xlpm.d=0,"",_xlpm.d))</f>
        <v/>
      </c>
      <c r="T2692" s="196">
        <f>IF(OR(S2692="",A2692="",NOT(ISNUMBER(S2692)),S2692&gt;A2692),"",DATEDIF(S2692,A2692,"Y")&amp;" years, "&amp;DATEDIF(S2692,A2692,"YM")&amp;" months, "&amp;DATEDIF(S2692,A2692,"MD")&amp;" days")</f>
        <v/>
      </c>
      <c r="W2692" s="196">
        <f>_xlfn.LET(_xlpm.d,_xlfn.XLOOKUP(U2692,'[1]Birth Dates'!$A:$A,'[1]Birth Dates'!$B:$B,"",0),IF(_xlpm.d=0,"",_xlpm.d))</f>
        <v/>
      </c>
      <c r="X2692" s="196">
        <f>IF(OR(W2692="",A2692="",NOT(ISNUMBER(W2692)),W2692&gt;A2692),"",DATEDIF(W2692,A2692,"Y")&amp;" years, "&amp;DATEDIF(W2692,A2692,"YM")&amp;" months, "&amp;DATEDIF(W2692,A2692,"MD")&amp;" days")</f>
        <v/>
      </c>
      <c r="AR2692" s="175">
        <f>IF($B2692="","",TEXT($A2692,"yyyymmdd")&amp;"_P"&amp;$C2692&amp;"_C"&amp;$F2692&amp;"_"&amp;TRIM(RIGHT(SUBSTITUTE(TRIM(SUBSTITUTE($M2692,CHAR(160)," "))," ",REPT(" ",60)),60))&amp;IF($Q2692="","","-"&amp;TRIM(RIGHT(SUBSTITUTE(TRIM(SUBSTITUTE($Q2692,CHAR(160)," "))," ",REPT(" ",60)),60)))&amp;IF($U2692="","","-"&amp;TRIM(RIGHT(SUBSTITUTE(TRIM(SUBSTITUTE($U2692,CHAR(160)," "))," ",REPT(" ",60)),60)))&amp;".jpg")</f>
        <v/>
      </c>
    </row>
    <row r="2693" ht="14" customHeight="1">
      <c r="O2693" s="196">
        <f>_xlfn.LET(_xlpm.d,_xlfn.XLOOKUP(M2693,'[1]Birth Dates'!$A:$A,'[1]Birth Dates'!$B:$B,"",0),IF(_xlpm.d=0,"",_xlpm.d))</f>
        <v/>
      </c>
      <c r="P2693" s="196">
        <f>IF(OR(O2693="",A2693="",NOT(ISNUMBER(O2693)),O2693&gt;A2693),"",DATEDIF(O2693,A2693,"Y")&amp;" years, "&amp;DATEDIF(O2693,A2693,"YM")&amp;" months, "&amp;DATEDIF(O2693,A2693,"MD")&amp;" days")</f>
        <v/>
      </c>
      <c r="S2693" s="196">
        <f>_xlfn.LET(_xlpm.d,_xlfn.XLOOKUP(Q2693,'[1]Birth Dates'!$A:$A,'[1]Birth Dates'!$B:$B,"",0),IF(_xlpm.d=0,"",_xlpm.d))</f>
        <v/>
      </c>
      <c r="T2693" s="196">
        <f>IF(OR(S2693="",A2693="",NOT(ISNUMBER(S2693)),S2693&gt;A2693),"",DATEDIF(S2693,A2693,"Y")&amp;" years, "&amp;DATEDIF(S2693,A2693,"YM")&amp;" months, "&amp;DATEDIF(S2693,A2693,"MD")&amp;" days")</f>
        <v/>
      </c>
      <c r="W2693" s="196">
        <f>_xlfn.LET(_xlpm.d,_xlfn.XLOOKUP(U2693,'[1]Birth Dates'!$A:$A,'[1]Birth Dates'!$B:$B,"",0),IF(_xlpm.d=0,"",_xlpm.d))</f>
        <v/>
      </c>
      <c r="X2693" s="196">
        <f>IF(OR(W2693="",A2693="",NOT(ISNUMBER(W2693)),W2693&gt;A2693),"",DATEDIF(W2693,A2693,"Y")&amp;" years, "&amp;DATEDIF(W2693,A2693,"YM")&amp;" months, "&amp;DATEDIF(W2693,A2693,"MD")&amp;" days")</f>
        <v/>
      </c>
      <c r="AR2693" s="175">
        <f>IF($B2693="","",TEXT($A2693,"yyyymmdd")&amp;"_P"&amp;$C2693&amp;"_C"&amp;$F2693&amp;"_"&amp;TRIM(RIGHT(SUBSTITUTE(TRIM(SUBSTITUTE($M2693,CHAR(160)," "))," ",REPT(" ",60)),60))&amp;IF($Q2693="","","-"&amp;TRIM(RIGHT(SUBSTITUTE(TRIM(SUBSTITUTE($Q2693,CHAR(160)," "))," ",REPT(" ",60)),60)))&amp;IF($U2693="","","-"&amp;TRIM(RIGHT(SUBSTITUTE(TRIM(SUBSTITUTE($U2693,CHAR(160)," "))," ",REPT(" ",60)),60)))&amp;".jpg")</f>
        <v/>
      </c>
    </row>
    <row r="2694" ht="14" customHeight="1">
      <c r="O2694" s="196">
        <f>_xlfn.LET(_xlpm.d,_xlfn.XLOOKUP(M2694,'[1]Birth Dates'!$A:$A,'[1]Birth Dates'!$B:$B,"",0),IF(_xlpm.d=0,"",_xlpm.d))</f>
        <v/>
      </c>
      <c r="P2694" s="196">
        <f>IF(OR(O2694="",A2694="",NOT(ISNUMBER(O2694)),O2694&gt;A2694),"",DATEDIF(O2694,A2694,"Y")&amp;" years, "&amp;DATEDIF(O2694,A2694,"YM")&amp;" months, "&amp;DATEDIF(O2694,A2694,"MD")&amp;" days")</f>
        <v/>
      </c>
      <c r="S2694" s="196">
        <f>_xlfn.LET(_xlpm.d,_xlfn.XLOOKUP(Q2694,'[1]Birth Dates'!$A:$A,'[1]Birth Dates'!$B:$B,"",0),IF(_xlpm.d=0,"",_xlpm.d))</f>
        <v/>
      </c>
      <c r="T2694" s="196">
        <f>IF(OR(S2694="",A2694="",NOT(ISNUMBER(S2694)),S2694&gt;A2694),"",DATEDIF(S2694,A2694,"Y")&amp;" years, "&amp;DATEDIF(S2694,A2694,"YM")&amp;" months, "&amp;DATEDIF(S2694,A2694,"MD")&amp;" days")</f>
        <v/>
      </c>
      <c r="W2694" s="196">
        <f>_xlfn.LET(_xlpm.d,_xlfn.XLOOKUP(U2694,'[1]Birth Dates'!$A:$A,'[1]Birth Dates'!$B:$B,"",0),IF(_xlpm.d=0,"",_xlpm.d))</f>
        <v/>
      </c>
      <c r="X2694" s="196">
        <f>IF(OR(W2694="",A2694="",NOT(ISNUMBER(W2694)),W2694&gt;A2694),"",DATEDIF(W2694,A2694,"Y")&amp;" years, "&amp;DATEDIF(W2694,A2694,"YM")&amp;" months, "&amp;DATEDIF(W2694,A2694,"MD")&amp;" days")</f>
        <v/>
      </c>
      <c r="AR2694" s="175">
        <f>IF($B2694="","",TEXT($A2694,"yyyymmdd")&amp;"_P"&amp;$C2694&amp;"_C"&amp;$F2694&amp;"_"&amp;TRIM(RIGHT(SUBSTITUTE(TRIM(SUBSTITUTE($M2694,CHAR(160)," "))," ",REPT(" ",60)),60))&amp;IF($Q2694="","","-"&amp;TRIM(RIGHT(SUBSTITUTE(TRIM(SUBSTITUTE($Q2694,CHAR(160)," "))," ",REPT(" ",60)),60)))&amp;IF($U2694="","","-"&amp;TRIM(RIGHT(SUBSTITUTE(TRIM(SUBSTITUTE($U2694,CHAR(160)," "))," ",REPT(" ",60)),60)))&amp;".jpg")</f>
        <v/>
      </c>
    </row>
    <row r="2695" ht="14" customHeight="1">
      <c r="O2695" s="196">
        <f>_xlfn.LET(_xlpm.d,_xlfn.XLOOKUP(M2695,'[1]Birth Dates'!$A:$A,'[1]Birth Dates'!$B:$B,"",0),IF(_xlpm.d=0,"",_xlpm.d))</f>
        <v/>
      </c>
      <c r="P2695" s="196">
        <f>IF(OR(O2695="",A2695="",NOT(ISNUMBER(O2695)),O2695&gt;A2695),"",DATEDIF(O2695,A2695,"Y")&amp;" years, "&amp;DATEDIF(O2695,A2695,"YM")&amp;" months, "&amp;DATEDIF(O2695,A2695,"MD")&amp;" days")</f>
        <v/>
      </c>
      <c r="S2695" s="196">
        <f>_xlfn.LET(_xlpm.d,_xlfn.XLOOKUP(Q2695,'[1]Birth Dates'!$A:$A,'[1]Birth Dates'!$B:$B,"",0),IF(_xlpm.d=0,"",_xlpm.d))</f>
        <v/>
      </c>
      <c r="T2695" s="196">
        <f>IF(OR(S2695="",A2695="",NOT(ISNUMBER(S2695)),S2695&gt;A2695),"",DATEDIF(S2695,A2695,"Y")&amp;" years, "&amp;DATEDIF(S2695,A2695,"YM")&amp;" months, "&amp;DATEDIF(S2695,A2695,"MD")&amp;" days")</f>
        <v/>
      </c>
      <c r="W2695" s="196">
        <f>_xlfn.LET(_xlpm.d,_xlfn.XLOOKUP(U2695,'[1]Birth Dates'!$A:$A,'[1]Birth Dates'!$B:$B,"",0),IF(_xlpm.d=0,"",_xlpm.d))</f>
        <v/>
      </c>
      <c r="X2695" s="196">
        <f>IF(OR(W2695="",A2695="",NOT(ISNUMBER(W2695)),W2695&gt;A2695),"",DATEDIF(W2695,A2695,"Y")&amp;" years, "&amp;DATEDIF(W2695,A2695,"YM")&amp;" months, "&amp;DATEDIF(W2695,A2695,"MD")&amp;" days")</f>
        <v/>
      </c>
      <c r="AR2695" s="226">
        <f>IF($B2695="","",TEXT($A2695,"yyyymmdd")&amp;"_P"&amp;$C2695&amp;"_C"&amp;$F2695&amp;"_"&amp;TRIM(RIGHT(SUBSTITUTE(TRIM(SUBSTITUTE($M2695,CHAR(160)," "))," ",REPT(" ",60)),60))&amp;IF($Q2695="","","-"&amp;TRIM(RIGHT(SUBSTITUTE(TRIM(SUBSTITUTE($Q2695,CHAR(160)," "))," ",REPT(" ",60)),60)))&amp;IF($U2695="","","-"&amp;TRIM(RIGHT(SUBSTITUTE(TRIM(SUBSTITUTE($U2695,CHAR(160)," "))," ",REPT(" ",60)),60)))&amp;".jpg")</f>
        <v/>
      </c>
    </row>
    <row r="2696" ht="14" customHeight="1">
      <c r="O2696" s="196">
        <f>_xlfn.LET(_xlpm.d,_xlfn.XLOOKUP(M2696,'[1]Birth Dates'!$A:$A,'[1]Birth Dates'!$B:$B,"",0),IF(_xlpm.d=0,"",_xlpm.d))</f>
        <v/>
      </c>
      <c r="P2696" s="196">
        <f>IF(OR(O2696="",A2696="",NOT(ISNUMBER(O2696)),O2696&gt;A2696),"",DATEDIF(O2696,A2696,"Y")&amp;" years, "&amp;DATEDIF(O2696,A2696,"YM")&amp;" months, "&amp;DATEDIF(O2696,A2696,"MD")&amp;" days")</f>
        <v/>
      </c>
      <c r="S2696" s="196">
        <f>_xlfn.LET(_xlpm.d,_xlfn.XLOOKUP(Q2696,'[1]Birth Dates'!$A:$A,'[1]Birth Dates'!$B:$B,"",0),IF(_xlpm.d=0,"",_xlpm.d))</f>
        <v/>
      </c>
      <c r="T2696" s="196">
        <f>IF(OR(S2696="",A2696="",NOT(ISNUMBER(S2696)),S2696&gt;A2696),"",DATEDIF(S2696,A2696,"Y")&amp;" years, "&amp;DATEDIF(S2696,A2696,"YM")&amp;" months, "&amp;DATEDIF(S2696,A2696,"MD")&amp;" days")</f>
        <v/>
      </c>
      <c r="W2696" s="196">
        <f>_xlfn.LET(_xlpm.d,_xlfn.XLOOKUP(U2696,'[1]Birth Dates'!$A:$A,'[1]Birth Dates'!$B:$B,"",0),IF(_xlpm.d=0,"",_xlpm.d))</f>
        <v/>
      </c>
      <c r="X2696" s="196">
        <f>IF(OR(W2696="",A2696="",NOT(ISNUMBER(W2696)),W2696&gt;A2696),"",DATEDIF(W2696,A2696,"Y")&amp;" years, "&amp;DATEDIF(W2696,A2696,"YM")&amp;" months, "&amp;DATEDIF(W2696,A2696,"MD")&amp;" days")</f>
        <v/>
      </c>
      <c r="AR2696" s="175">
        <f>IF($B2696="","",TEXT($A2696,"yyyymmdd")&amp;"_P"&amp;$C2696&amp;"_C"&amp;$F2696&amp;"_"&amp;TRIM(RIGHT(SUBSTITUTE(TRIM(SUBSTITUTE($M2696,CHAR(160)," "))," ",REPT(" ",60)),60))&amp;IF($Q2696="","","-"&amp;TRIM(RIGHT(SUBSTITUTE(TRIM(SUBSTITUTE($Q2696,CHAR(160)," "))," ",REPT(" ",60)),60)))&amp;IF($U2696="","","-"&amp;TRIM(RIGHT(SUBSTITUTE(TRIM(SUBSTITUTE($U2696,CHAR(160)," "))," ",REPT(" ",60)),60)))&amp;".jpg")</f>
        <v/>
      </c>
    </row>
    <row r="2697" ht="14" customHeight="1">
      <c r="O2697" s="196">
        <f>_xlfn.LET(_xlpm.d,_xlfn.XLOOKUP(M2697,'[1]Birth Dates'!$A:$A,'[1]Birth Dates'!$B:$B,"",0),IF(_xlpm.d=0,"",_xlpm.d))</f>
        <v/>
      </c>
      <c r="P2697" s="196">
        <f>IF(OR(O2697="",A2697="",NOT(ISNUMBER(O2697)),O2697&gt;A2697),"",DATEDIF(O2697,A2697,"Y")&amp;" years, "&amp;DATEDIF(O2697,A2697,"YM")&amp;" months, "&amp;DATEDIF(O2697,A2697,"MD")&amp;" days")</f>
        <v/>
      </c>
      <c r="S2697" s="196">
        <f>_xlfn.LET(_xlpm.d,_xlfn.XLOOKUP(Q2697,'[1]Birth Dates'!$A:$A,'[1]Birth Dates'!$B:$B,"",0),IF(_xlpm.d=0,"",_xlpm.d))</f>
        <v/>
      </c>
      <c r="T2697" s="196">
        <f>IF(OR(S2697="",A2697="",NOT(ISNUMBER(S2697)),S2697&gt;A2697),"",DATEDIF(S2697,A2697,"Y")&amp;" years, "&amp;DATEDIF(S2697,A2697,"YM")&amp;" months, "&amp;DATEDIF(S2697,A2697,"MD")&amp;" days")</f>
        <v/>
      </c>
      <c r="W2697" s="196">
        <f>_xlfn.LET(_xlpm.d,_xlfn.XLOOKUP(U2697,'[1]Birth Dates'!$A:$A,'[1]Birth Dates'!$B:$B,"",0),IF(_xlpm.d=0,"",_xlpm.d))</f>
        <v/>
      </c>
      <c r="X2697" s="196">
        <f>IF(OR(W2697="",A2697="",NOT(ISNUMBER(W2697)),W2697&gt;A2697),"",DATEDIF(W2697,A2697,"Y")&amp;" years, "&amp;DATEDIF(W2697,A2697,"YM")&amp;" months, "&amp;DATEDIF(W2697,A2697,"MD")&amp;" days")</f>
        <v/>
      </c>
      <c r="AR2697" s="175">
        <f>IF($B2697="","",TEXT($A2697,"yyyymmdd")&amp;"_P"&amp;$C2697&amp;"_C"&amp;$F2697&amp;"_"&amp;TRIM(RIGHT(SUBSTITUTE(TRIM(SUBSTITUTE($M2697,CHAR(160)," "))," ",REPT(" ",60)),60))&amp;IF($Q2697="","","-"&amp;TRIM(RIGHT(SUBSTITUTE(TRIM(SUBSTITUTE($Q2697,CHAR(160)," "))," ",REPT(" ",60)),60)))&amp;IF($U2697="","","-"&amp;TRIM(RIGHT(SUBSTITUTE(TRIM(SUBSTITUTE($U2697,CHAR(160)," "))," ",REPT(" ",60)),60)))&amp;".jpg")</f>
        <v/>
      </c>
    </row>
    <row r="2698" ht="14" customHeight="1">
      <c r="O2698" s="196">
        <f>_xlfn.LET(_xlpm.d,_xlfn.XLOOKUP(M2698,'[1]Birth Dates'!$A:$A,'[1]Birth Dates'!$B:$B,"",0),IF(_xlpm.d=0,"",_xlpm.d))</f>
        <v/>
      </c>
      <c r="P2698" s="196">
        <f>IF(OR(O2698="",A2698="",NOT(ISNUMBER(O2698)),O2698&gt;A2698),"",DATEDIF(O2698,A2698,"Y")&amp;" years, "&amp;DATEDIF(O2698,A2698,"YM")&amp;" months, "&amp;DATEDIF(O2698,A2698,"MD")&amp;" days")</f>
        <v/>
      </c>
      <c r="S2698" s="196">
        <f>_xlfn.LET(_xlpm.d,_xlfn.XLOOKUP(Q2698,'[1]Birth Dates'!$A:$A,'[1]Birth Dates'!$B:$B,"",0),IF(_xlpm.d=0,"",_xlpm.d))</f>
        <v/>
      </c>
      <c r="T2698" s="196">
        <f>IF(OR(S2698="",A2698="",NOT(ISNUMBER(S2698)),S2698&gt;A2698),"",DATEDIF(S2698,A2698,"Y")&amp;" years, "&amp;DATEDIF(S2698,A2698,"YM")&amp;" months, "&amp;DATEDIF(S2698,A2698,"MD")&amp;" days")</f>
        <v/>
      </c>
      <c r="W2698" s="196">
        <f>_xlfn.LET(_xlpm.d,_xlfn.XLOOKUP(U2698,'[1]Birth Dates'!$A:$A,'[1]Birth Dates'!$B:$B,"",0),IF(_xlpm.d=0,"",_xlpm.d))</f>
        <v/>
      </c>
      <c r="X2698" s="196">
        <f>IF(OR(W2698="",A2698="",NOT(ISNUMBER(W2698)),W2698&gt;A2698),"",DATEDIF(W2698,A2698,"Y")&amp;" years, "&amp;DATEDIF(W2698,A2698,"YM")&amp;" months, "&amp;DATEDIF(W2698,A2698,"MD")&amp;" days")</f>
        <v/>
      </c>
      <c r="AR2698" s="175">
        <f>IF($B2698="","",TEXT($A2698,"yyyymmdd")&amp;"_P"&amp;$C2698&amp;"_C"&amp;$F2698&amp;"_"&amp;TRIM(RIGHT(SUBSTITUTE(TRIM(SUBSTITUTE($M2698,CHAR(160)," "))," ",REPT(" ",60)),60))&amp;IF($Q2698="","","-"&amp;TRIM(RIGHT(SUBSTITUTE(TRIM(SUBSTITUTE($Q2698,CHAR(160)," "))," ",REPT(" ",60)),60)))&amp;IF($U2698="","","-"&amp;TRIM(RIGHT(SUBSTITUTE(TRIM(SUBSTITUTE($U2698,CHAR(160)," "))," ",REPT(" ",60)),60)))&amp;".jpg")</f>
        <v/>
      </c>
    </row>
    <row r="2699" ht="14" customHeight="1">
      <c r="O2699" s="196">
        <f>_xlfn.LET(_xlpm.d,_xlfn.XLOOKUP(M2699,'[1]Birth Dates'!$A:$A,'[1]Birth Dates'!$B:$B,"",0),IF(_xlpm.d=0,"",_xlpm.d))</f>
        <v/>
      </c>
      <c r="P2699" s="196">
        <f>IF(OR(O2699="",A2699="",NOT(ISNUMBER(O2699)),O2699&gt;A2699),"",DATEDIF(O2699,A2699,"Y")&amp;" years, "&amp;DATEDIF(O2699,A2699,"YM")&amp;" months, "&amp;DATEDIF(O2699,A2699,"MD")&amp;" days")</f>
        <v/>
      </c>
      <c r="S2699" s="196">
        <f>_xlfn.LET(_xlpm.d,_xlfn.XLOOKUP(Q2699,'[1]Birth Dates'!$A:$A,'[1]Birth Dates'!$B:$B,"",0),IF(_xlpm.d=0,"",_xlpm.d))</f>
        <v/>
      </c>
      <c r="T2699" s="196">
        <f>IF(OR(S2699="",A2699="",NOT(ISNUMBER(S2699)),S2699&gt;A2699),"",DATEDIF(S2699,A2699,"Y")&amp;" years, "&amp;DATEDIF(S2699,A2699,"YM")&amp;" months, "&amp;DATEDIF(S2699,A2699,"MD")&amp;" days")</f>
        <v/>
      </c>
      <c r="W2699" s="196">
        <f>_xlfn.LET(_xlpm.d,_xlfn.XLOOKUP(U2699,'[1]Birth Dates'!$A:$A,'[1]Birth Dates'!$B:$B,"",0),IF(_xlpm.d=0,"",_xlpm.d))</f>
        <v/>
      </c>
      <c r="X2699" s="196">
        <f>IF(OR(W2699="",A2699="",NOT(ISNUMBER(W2699)),W2699&gt;A2699),"",DATEDIF(W2699,A2699,"Y")&amp;" years, "&amp;DATEDIF(W2699,A2699,"YM")&amp;" months, "&amp;DATEDIF(W2699,A2699,"MD")&amp;" days")</f>
        <v/>
      </c>
      <c r="AR2699" s="175">
        <f>IF($B2699="","",TEXT($A2699,"yyyymmdd")&amp;"_P"&amp;$C2699&amp;"_C"&amp;$F2699&amp;"_"&amp;TRIM(RIGHT(SUBSTITUTE(TRIM(SUBSTITUTE($M2699,CHAR(160)," "))," ",REPT(" ",60)),60))&amp;IF($Q2699="","","-"&amp;TRIM(RIGHT(SUBSTITUTE(TRIM(SUBSTITUTE($Q2699,CHAR(160)," "))," ",REPT(" ",60)),60)))&amp;IF($U2699="","","-"&amp;TRIM(RIGHT(SUBSTITUTE(TRIM(SUBSTITUTE($U2699,CHAR(160)," "))," ",REPT(" ",60)),60)))&amp;".jpg")</f>
        <v/>
      </c>
    </row>
    <row r="2700" ht="14" customHeight="1">
      <c r="O2700" s="196">
        <f>_xlfn.LET(_xlpm.d,_xlfn.XLOOKUP(M2700,'[1]Birth Dates'!$A:$A,'[1]Birth Dates'!$B:$B,"",0),IF(_xlpm.d=0,"",_xlpm.d))</f>
        <v/>
      </c>
      <c r="P2700" s="196">
        <f>IF(OR(O2700="",A2700="",NOT(ISNUMBER(O2700)),O2700&gt;A2700),"",DATEDIF(O2700,A2700,"Y")&amp;" years, "&amp;DATEDIF(O2700,A2700,"YM")&amp;" months, "&amp;DATEDIF(O2700,A2700,"MD")&amp;" days")</f>
        <v/>
      </c>
      <c r="S2700" s="196">
        <f>_xlfn.LET(_xlpm.d,_xlfn.XLOOKUP(Q2700,'[1]Birth Dates'!$A:$A,'[1]Birth Dates'!$B:$B,"",0),IF(_xlpm.d=0,"",_xlpm.d))</f>
        <v/>
      </c>
      <c r="T2700" s="196">
        <f>IF(OR(S2700="",A2700="",NOT(ISNUMBER(S2700)),S2700&gt;A2700),"",DATEDIF(S2700,A2700,"Y")&amp;" years, "&amp;DATEDIF(S2700,A2700,"YM")&amp;" months, "&amp;DATEDIF(S2700,A2700,"MD")&amp;" days")</f>
        <v/>
      </c>
      <c r="W2700" s="196">
        <f>_xlfn.LET(_xlpm.d,_xlfn.XLOOKUP(U2700,'[1]Birth Dates'!$A:$A,'[1]Birth Dates'!$B:$B,"",0),IF(_xlpm.d=0,"",_xlpm.d))</f>
        <v/>
      </c>
      <c r="X2700" s="196">
        <f>IF(OR(W2700="",A2700="",NOT(ISNUMBER(W2700)),W2700&gt;A2700),"",DATEDIF(W2700,A2700,"Y")&amp;" years, "&amp;DATEDIF(W2700,A2700,"YM")&amp;" months, "&amp;DATEDIF(W2700,A2700,"MD")&amp;" days")</f>
        <v/>
      </c>
      <c r="AR2700" s="175">
        <f>IF($B2700="","",TEXT($A2700,"yyyymmdd")&amp;"_P"&amp;$C2700&amp;"_C"&amp;$F2700&amp;"_"&amp;TRIM(RIGHT(SUBSTITUTE(TRIM(SUBSTITUTE($M2700,CHAR(160)," "))," ",REPT(" ",60)),60))&amp;IF($Q2700="","","-"&amp;TRIM(RIGHT(SUBSTITUTE(TRIM(SUBSTITUTE($Q2700,CHAR(160)," "))," ",REPT(" ",60)),60)))&amp;IF($U2700="","","-"&amp;TRIM(RIGHT(SUBSTITUTE(TRIM(SUBSTITUTE($U2700,CHAR(160)," "))," ",REPT(" ",60)),60)))&amp;".jpg")</f>
        <v/>
      </c>
    </row>
    <row r="2701" ht="14" customHeight="1">
      <c r="O2701" s="196">
        <f>_xlfn.LET(_xlpm.d,_xlfn.XLOOKUP(M2701,'[1]Birth Dates'!$A:$A,'[1]Birth Dates'!$B:$B,"",0),IF(_xlpm.d=0,"",_xlpm.d))</f>
        <v/>
      </c>
      <c r="P2701" s="196">
        <f>IF(OR(O2701="",A2701="",NOT(ISNUMBER(O2701)),O2701&gt;A2701),"",DATEDIF(O2701,A2701,"Y")&amp;" years, "&amp;DATEDIF(O2701,A2701,"YM")&amp;" months, "&amp;DATEDIF(O2701,A2701,"MD")&amp;" days")</f>
        <v/>
      </c>
      <c r="S2701" s="196">
        <f>_xlfn.LET(_xlpm.d,_xlfn.XLOOKUP(Q2701,'[1]Birth Dates'!$A:$A,'[1]Birth Dates'!$B:$B,"",0),IF(_xlpm.d=0,"",_xlpm.d))</f>
        <v/>
      </c>
      <c r="T2701" s="196">
        <f>IF(OR(S2701="",A2701="",NOT(ISNUMBER(S2701)),S2701&gt;A2701),"",DATEDIF(S2701,A2701,"Y")&amp;" years, "&amp;DATEDIF(S2701,A2701,"YM")&amp;" months, "&amp;DATEDIF(S2701,A2701,"MD")&amp;" days")</f>
        <v/>
      </c>
      <c r="W2701" s="196">
        <f>_xlfn.LET(_xlpm.d,_xlfn.XLOOKUP(U2701,'[1]Birth Dates'!$A:$A,'[1]Birth Dates'!$B:$B,"",0),IF(_xlpm.d=0,"",_xlpm.d))</f>
        <v/>
      </c>
      <c r="X2701" s="196">
        <f>IF(OR(W2701="",A2701="",NOT(ISNUMBER(W2701)),W2701&gt;A2701),"",DATEDIF(W2701,A2701,"Y")&amp;" years, "&amp;DATEDIF(W2701,A2701,"YM")&amp;" months, "&amp;DATEDIF(W2701,A2701,"MD")&amp;" days")</f>
        <v/>
      </c>
      <c r="AR2701" s="175">
        <f>IF($B2701="","",TEXT($A2701,"yyyymmdd")&amp;"_P"&amp;$C2701&amp;"_C"&amp;$F2701&amp;"_"&amp;TRIM(RIGHT(SUBSTITUTE(TRIM(SUBSTITUTE($M2701,CHAR(160)," "))," ",REPT(" ",60)),60))&amp;IF($Q2701="","","-"&amp;TRIM(RIGHT(SUBSTITUTE(TRIM(SUBSTITUTE($Q2701,CHAR(160)," "))," ",REPT(" ",60)),60)))&amp;IF($U2701="","","-"&amp;TRIM(RIGHT(SUBSTITUTE(TRIM(SUBSTITUTE($U2701,CHAR(160)," "))," ",REPT(" ",60)),60)))&amp;".jpg")</f>
        <v/>
      </c>
    </row>
    <row r="2702" ht="14" customHeight="1">
      <c r="O2702" s="196">
        <f>_xlfn.LET(_xlpm.d,_xlfn.XLOOKUP(M2702,'[1]Birth Dates'!$A:$A,'[1]Birth Dates'!$B:$B,"",0),IF(_xlpm.d=0,"",_xlpm.d))</f>
        <v/>
      </c>
      <c r="P2702" s="196">
        <f>IF(OR(O2702="",A2702="",NOT(ISNUMBER(O2702)),O2702&gt;A2702),"",DATEDIF(O2702,A2702,"Y")&amp;" years, "&amp;DATEDIF(O2702,A2702,"YM")&amp;" months, "&amp;DATEDIF(O2702,A2702,"MD")&amp;" days")</f>
        <v/>
      </c>
      <c r="S2702" s="196">
        <f>_xlfn.LET(_xlpm.d,_xlfn.XLOOKUP(Q2702,'[1]Birth Dates'!$A:$A,'[1]Birth Dates'!$B:$B,"",0),IF(_xlpm.d=0,"",_xlpm.d))</f>
        <v/>
      </c>
      <c r="T2702" s="196">
        <f>IF(OR(S2702="",A2702="",NOT(ISNUMBER(S2702)),S2702&gt;A2702),"",DATEDIF(S2702,A2702,"Y")&amp;" years, "&amp;DATEDIF(S2702,A2702,"YM")&amp;" months, "&amp;DATEDIF(S2702,A2702,"MD")&amp;" days")</f>
        <v/>
      </c>
      <c r="W2702" s="196">
        <f>_xlfn.LET(_xlpm.d,_xlfn.XLOOKUP(U2702,'[1]Birth Dates'!$A:$A,'[1]Birth Dates'!$B:$B,"",0),IF(_xlpm.d=0,"",_xlpm.d))</f>
        <v/>
      </c>
      <c r="X2702" s="196">
        <f>IF(OR(W2702="",A2702="",NOT(ISNUMBER(W2702)),W2702&gt;A2702),"",DATEDIF(W2702,A2702,"Y")&amp;" years, "&amp;DATEDIF(W2702,A2702,"YM")&amp;" months, "&amp;DATEDIF(W2702,A2702,"MD")&amp;" days")</f>
        <v/>
      </c>
      <c r="AR2702" s="175">
        <f>IF($B2702="","",TEXT($A2702,"yyyymmdd")&amp;"_P"&amp;$C2702&amp;"_C"&amp;$F2702&amp;"_"&amp;TRIM(RIGHT(SUBSTITUTE(TRIM(SUBSTITUTE($M2702,CHAR(160)," "))," ",REPT(" ",60)),60))&amp;IF($Q2702="","","-"&amp;TRIM(RIGHT(SUBSTITUTE(TRIM(SUBSTITUTE($Q2702,CHAR(160)," "))," ",REPT(" ",60)),60)))&amp;IF($U2702="","","-"&amp;TRIM(RIGHT(SUBSTITUTE(TRIM(SUBSTITUTE($U2702,CHAR(160)," "))," ",REPT(" ",60)),60)))&amp;".jpg")</f>
        <v/>
      </c>
    </row>
    <row r="2703" ht="14" customHeight="1">
      <c r="O2703" s="196">
        <f>_xlfn.LET(_xlpm.d,_xlfn.XLOOKUP(M2703,'[1]Birth Dates'!$A:$A,'[1]Birth Dates'!$B:$B,"",0),IF(_xlpm.d=0,"",_xlpm.d))</f>
        <v/>
      </c>
      <c r="P2703" s="196">
        <f>IF(OR(O2703="",A2703="",NOT(ISNUMBER(O2703)),O2703&gt;A2703),"",DATEDIF(O2703,A2703,"Y")&amp;" years, "&amp;DATEDIF(O2703,A2703,"YM")&amp;" months, "&amp;DATEDIF(O2703,A2703,"MD")&amp;" days")</f>
        <v/>
      </c>
      <c r="S2703" s="196">
        <f>_xlfn.LET(_xlpm.d,_xlfn.XLOOKUP(Q2703,'[1]Birth Dates'!$A:$A,'[1]Birth Dates'!$B:$B,"",0),IF(_xlpm.d=0,"",_xlpm.d))</f>
        <v/>
      </c>
      <c r="T2703" s="196">
        <f>IF(OR(S2703="",A2703="",NOT(ISNUMBER(S2703)),S2703&gt;A2703),"",DATEDIF(S2703,A2703,"Y")&amp;" years, "&amp;DATEDIF(S2703,A2703,"YM")&amp;" months, "&amp;DATEDIF(S2703,A2703,"MD")&amp;" days")</f>
        <v/>
      </c>
      <c r="W2703" s="196">
        <f>_xlfn.LET(_xlpm.d,_xlfn.XLOOKUP(U2703,'[1]Birth Dates'!$A:$A,'[1]Birth Dates'!$B:$B,"",0),IF(_xlpm.d=0,"",_xlpm.d))</f>
        <v/>
      </c>
      <c r="X2703" s="196">
        <f>IF(OR(W2703="",A2703="",NOT(ISNUMBER(W2703)),W2703&gt;A2703),"",DATEDIF(W2703,A2703,"Y")&amp;" years, "&amp;DATEDIF(W2703,A2703,"YM")&amp;" months, "&amp;DATEDIF(W2703,A2703,"MD")&amp;" days")</f>
        <v/>
      </c>
      <c r="AR2703" s="175">
        <f>IF($B2703="","",TEXT($A2703,"yyyymmdd")&amp;"_P"&amp;$C2703&amp;"_C"&amp;$F2703&amp;"_"&amp;TRIM(RIGHT(SUBSTITUTE(TRIM(SUBSTITUTE($M2703,CHAR(160)," "))," ",REPT(" ",60)),60))&amp;IF($Q2703="","","-"&amp;TRIM(RIGHT(SUBSTITUTE(TRIM(SUBSTITUTE($Q2703,CHAR(160)," "))," ",REPT(" ",60)),60)))&amp;IF($U2703="","","-"&amp;TRIM(RIGHT(SUBSTITUTE(TRIM(SUBSTITUTE($U2703,CHAR(160)," "))," ",REPT(" ",60)),60)))&amp;".jpg")</f>
        <v/>
      </c>
    </row>
    <row r="2704" ht="14" customHeight="1">
      <c r="O2704" s="196">
        <f>_xlfn.LET(_xlpm.d,_xlfn.XLOOKUP(M2704,'[1]Birth Dates'!$A:$A,'[1]Birth Dates'!$B:$B,"",0),IF(_xlpm.d=0,"",_xlpm.d))</f>
        <v/>
      </c>
      <c r="P2704" s="196">
        <f>IF(OR(O2704="",A2704="",NOT(ISNUMBER(O2704)),O2704&gt;A2704),"",DATEDIF(O2704,A2704,"Y")&amp;" years, "&amp;DATEDIF(O2704,A2704,"YM")&amp;" months, "&amp;DATEDIF(O2704,A2704,"MD")&amp;" days")</f>
        <v/>
      </c>
      <c r="S2704" s="196">
        <f>_xlfn.LET(_xlpm.d,_xlfn.XLOOKUP(Q2704,'[1]Birth Dates'!$A:$A,'[1]Birth Dates'!$B:$B,"",0),IF(_xlpm.d=0,"",_xlpm.d))</f>
        <v/>
      </c>
      <c r="T2704" s="196">
        <f>IF(OR(S2704="",A2704="",NOT(ISNUMBER(S2704)),S2704&gt;A2704),"",DATEDIF(S2704,A2704,"Y")&amp;" years, "&amp;DATEDIF(S2704,A2704,"YM")&amp;" months, "&amp;DATEDIF(S2704,A2704,"MD")&amp;" days")</f>
        <v/>
      </c>
      <c r="W2704" s="196">
        <f>_xlfn.LET(_xlpm.d,_xlfn.XLOOKUP(U2704,'[1]Birth Dates'!$A:$A,'[1]Birth Dates'!$B:$B,"",0),IF(_xlpm.d=0,"",_xlpm.d))</f>
        <v/>
      </c>
      <c r="X2704" s="196">
        <f>IF(OR(W2704="",A2704="",NOT(ISNUMBER(W2704)),W2704&gt;A2704),"",DATEDIF(W2704,A2704,"Y")&amp;" years, "&amp;DATEDIF(W2704,A2704,"YM")&amp;" months, "&amp;DATEDIF(W2704,A2704,"MD")&amp;" days")</f>
        <v/>
      </c>
      <c r="AR2704" s="175">
        <f>IF($B2704="","",TEXT($A2704,"yyyymmdd")&amp;"_P"&amp;$C2704&amp;"_C"&amp;$F2704&amp;"_"&amp;TRIM(RIGHT(SUBSTITUTE(TRIM(SUBSTITUTE($M2704,CHAR(160)," "))," ",REPT(" ",60)),60))&amp;IF($Q2704="","","-"&amp;TRIM(RIGHT(SUBSTITUTE(TRIM(SUBSTITUTE($Q2704,CHAR(160)," "))," ",REPT(" ",60)),60)))&amp;IF($U2704="","","-"&amp;TRIM(RIGHT(SUBSTITUTE(TRIM(SUBSTITUTE($U2704,CHAR(160)," "))," ",REPT(" ",60)),60)))&amp;".jpg")</f>
        <v/>
      </c>
    </row>
    <row r="2705" ht="14" customHeight="1">
      <c r="O2705" s="196">
        <f>_xlfn.LET(_xlpm.d,_xlfn.XLOOKUP(M2705,'[1]Birth Dates'!$A:$A,'[1]Birth Dates'!$B:$B,"",0),IF(_xlpm.d=0,"",_xlpm.d))</f>
        <v/>
      </c>
      <c r="P2705" s="196">
        <f>IF(OR(O2705="",A2705="",NOT(ISNUMBER(O2705)),O2705&gt;A2705),"",DATEDIF(O2705,A2705,"Y")&amp;" years, "&amp;DATEDIF(O2705,A2705,"YM")&amp;" months, "&amp;DATEDIF(O2705,A2705,"MD")&amp;" days")</f>
        <v/>
      </c>
      <c r="S2705" s="196">
        <f>_xlfn.LET(_xlpm.d,_xlfn.XLOOKUP(Q2705,'[1]Birth Dates'!$A:$A,'[1]Birth Dates'!$B:$B,"",0),IF(_xlpm.d=0,"",_xlpm.d))</f>
        <v/>
      </c>
      <c r="T2705" s="196">
        <f>IF(OR(S2705="",A2705="",NOT(ISNUMBER(S2705)),S2705&gt;A2705),"",DATEDIF(S2705,A2705,"Y")&amp;" years, "&amp;DATEDIF(S2705,A2705,"YM")&amp;" months, "&amp;DATEDIF(S2705,A2705,"MD")&amp;" days")</f>
        <v/>
      </c>
      <c r="W2705" s="196">
        <f>_xlfn.LET(_xlpm.d,_xlfn.XLOOKUP(U2705,'[1]Birth Dates'!$A:$A,'[1]Birth Dates'!$B:$B,"",0),IF(_xlpm.d=0,"",_xlpm.d))</f>
        <v/>
      </c>
      <c r="X2705" s="196">
        <f>IF(OR(W2705="",A2705="",NOT(ISNUMBER(W2705)),W2705&gt;A2705),"",DATEDIF(W2705,A2705,"Y")&amp;" years, "&amp;DATEDIF(W2705,A2705,"YM")&amp;" months, "&amp;DATEDIF(W2705,A2705,"MD")&amp;" days")</f>
        <v/>
      </c>
      <c r="AR2705" s="175">
        <f>IF($B2705="","",TEXT($A2705,"yyyymmdd")&amp;"_P"&amp;$C2705&amp;"_C"&amp;$F2705&amp;"_"&amp;TRIM(RIGHT(SUBSTITUTE(TRIM(SUBSTITUTE($M2705,CHAR(160)," "))," ",REPT(" ",60)),60))&amp;IF($Q2705="","","-"&amp;TRIM(RIGHT(SUBSTITUTE(TRIM(SUBSTITUTE($Q2705,CHAR(160)," "))," ",REPT(" ",60)),60)))&amp;IF($U2705="","","-"&amp;TRIM(RIGHT(SUBSTITUTE(TRIM(SUBSTITUTE($U2705,CHAR(160)," "))," ",REPT(" ",60)),60)))&amp;".jpg")</f>
        <v/>
      </c>
    </row>
    <row r="2706" ht="14" customHeight="1">
      <c r="O2706" s="196">
        <f>_xlfn.LET(_xlpm.d,_xlfn.XLOOKUP(M2706,'[1]Birth Dates'!$A:$A,'[1]Birth Dates'!$B:$B,"",0),IF(_xlpm.d=0,"",_xlpm.d))</f>
        <v/>
      </c>
      <c r="P2706" s="196">
        <f>IF(OR(O2706="",A2706="",NOT(ISNUMBER(O2706)),O2706&gt;A2706),"",DATEDIF(O2706,A2706,"Y")&amp;" years, "&amp;DATEDIF(O2706,A2706,"YM")&amp;" months, "&amp;DATEDIF(O2706,A2706,"MD")&amp;" days")</f>
        <v/>
      </c>
      <c r="S2706" s="196">
        <f>_xlfn.LET(_xlpm.d,_xlfn.XLOOKUP(Q2706,'[1]Birth Dates'!$A:$A,'[1]Birth Dates'!$B:$B,"",0),IF(_xlpm.d=0,"",_xlpm.d))</f>
        <v/>
      </c>
      <c r="T2706" s="196">
        <f>IF(OR(S2706="",A2706="",NOT(ISNUMBER(S2706)),S2706&gt;A2706),"",DATEDIF(S2706,A2706,"Y")&amp;" years, "&amp;DATEDIF(S2706,A2706,"YM")&amp;" months, "&amp;DATEDIF(S2706,A2706,"MD")&amp;" days")</f>
        <v/>
      </c>
      <c r="W2706" s="196">
        <f>_xlfn.LET(_xlpm.d,_xlfn.XLOOKUP(U2706,'[1]Birth Dates'!$A:$A,'[1]Birth Dates'!$B:$B,"",0),IF(_xlpm.d=0,"",_xlpm.d))</f>
        <v/>
      </c>
      <c r="X2706" s="196">
        <f>IF(OR(W2706="",A2706="",NOT(ISNUMBER(W2706)),W2706&gt;A2706),"",DATEDIF(W2706,A2706,"Y")&amp;" years, "&amp;DATEDIF(W2706,A2706,"YM")&amp;" months, "&amp;DATEDIF(W2706,A2706,"MD")&amp;" days")</f>
        <v/>
      </c>
      <c r="AR2706" s="175">
        <f>IF($B2706="","",TEXT($A2706,"yyyymmdd")&amp;"_P"&amp;$C2706&amp;"_C"&amp;$F2706&amp;"_"&amp;TRIM(RIGHT(SUBSTITUTE(TRIM(SUBSTITUTE($M2706,CHAR(160)," "))," ",REPT(" ",60)),60))&amp;IF($Q2706="","","-"&amp;TRIM(RIGHT(SUBSTITUTE(TRIM(SUBSTITUTE($Q2706,CHAR(160)," "))," ",REPT(" ",60)),60)))&amp;IF($U2706="","","-"&amp;TRIM(RIGHT(SUBSTITUTE(TRIM(SUBSTITUTE($U2706,CHAR(160)," "))," ",REPT(" ",60)),60)))&amp;".jpg")</f>
        <v/>
      </c>
    </row>
    <row r="2707" ht="14" customHeight="1">
      <c r="O2707" s="196">
        <f>_xlfn.LET(_xlpm.d,_xlfn.XLOOKUP(M2707,'[1]Birth Dates'!$A:$A,'[1]Birth Dates'!$B:$B,"",0),IF(_xlpm.d=0,"",_xlpm.d))</f>
        <v/>
      </c>
      <c r="P2707" s="196">
        <f>IF(OR(O2707="",A2707="",NOT(ISNUMBER(O2707)),O2707&gt;A2707),"",DATEDIF(O2707,A2707,"Y")&amp;" years, "&amp;DATEDIF(O2707,A2707,"YM")&amp;" months, "&amp;DATEDIF(O2707,A2707,"MD")&amp;" days")</f>
        <v/>
      </c>
      <c r="S2707" s="196">
        <f>_xlfn.LET(_xlpm.d,_xlfn.XLOOKUP(Q2707,'[1]Birth Dates'!$A:$A,'[1]Birth Dates'!$B:$B,"",0),IF(_xlpm.d=0,"",_xlpm.d))</f>
        <v/>
      </c>
      <c r="T2707" s="196">
        <f>IF(OR(S2707="",A2707="",NOT(ISNUMBER(S2707)),S2707&gt;A2707),"",DATEDIF(S2707,A2707,"Y")&amp;" years, "&amp;DATEDIF(S2707,A2707,"YM")&amp;" months, "&amp;DATEDIF(S2707,A2707,"MD")&amp;" days")</f>
        <v/>
      </c>
      <c r="W2707" s="196">
        <f>_xlfn.LET(_xlpm.d,_xlfn.XLOOKUP(U2707,'[1]Birth Dates'!$A:$A,'[1]Birth Dates'!$B:$B,"",0),IF(_xlpm.d=0,"",_xlpm.d))</f>
        <v/>
      </c>
      <c r="X2707" s="196">
        <f>IF(OR(W2707="",A2707="",NOT(ISNUMBER(W2707)),W2707&gt;A2707),"",DATEDIF(W2707,A2707,"Y")&amp;" years, "&amp;DATEDIF(W2707,A2707,"YM")&amp;" months, "&amp;DATEDIF(W2707,A2707,"MD")&amp;" days")</f>
        <v/>
      </c>
      <c r="AR2707" s="175">
        <f>IF($B2707="","",TEXT($A2707,"yyyymmdd")&amp;"_P"&amp;$C2707&amp;"_C"&amp;$F2707&amp;"_"&amp;TRIM(RIGHT(SUBSTITUTE(TRIM(SUBSTITUTE($M2707,CHAR(160)," "))," ",REPT(" ",60)),60))&amp;IF($Q2707="","","-"&amp;TRIM(RIGHT(SUBSTITUTE(TRIM(SUBSTITUTE($Q2707,CHAR(160)," "))," ",REPT(" ",60)),60)))&amp;IF($U2707="","","-"&amp;TRIM(RIGHT(SUBSTITUTE(TRIM(SUBSTITUTE($U2707,CHAR(160)," "))," ",REPT(" ",60)),60)))&amp;".jpg")</f>
        <v/>
      </c>
    </row>
    <row r="2708" ht="14" customHeight="1">
      <c r="O2708" s="196">
        <f>_xlfn.LET(_xlpm.d,_xlfn.XLOOKUP(M2708,'[1]Birth Dates'!$A:$A,'[1]Birth Dates'!$B:$B,"",0),IF(_xlpm.d=0,"",_xlpm.d))</f>
        <v/>
      </c>
      <c r="P2708" s="196">
        <f>IF(OR(O2708="",A2708="",NOT(ISNUMBER(O2708)),O2708&gt;A2708),"",DATEDIF(O2708,A2708,"Y")&amp;" years, "&amp;DATEDIF(O2708,A2708,"YM")&amp;" months, "&amp;DATEDIF(O2708,A2708,"MD")&amp;" days")</f>
        <v/>
      </c>
      <c r="S2708" s="196">
        <f>_xlfn.LET(_xlpm.d,_xlfn.XLOOKUP(Q2708,'[1]Birth Dates'!$A:$A,'[1]Birth Dates'!$B:$B,"",0),IF(_xlpm.d=0,"",_xlpm.d))</f>
        <v/>
      </c>
      <c r="T2708" s="196">
        <f>IF(OR(S2708="",A2708="",NOT(ISNUMBER(S2708)),S2708&gt;A2708),"",DATEDIF(S2708,A2708,"Y")&amp;" years, "&amp;DATEDIF(S2708,A2708,"YM")&amp;" months, "&amp;DATEDIF(S2708,A2708,"MD")&amp;" days")</f>
        <v/>
      </c>
      <c r="W2708" s="196">
        <f>_xlfn.LET(_xlpm.d,_xlfn.XLOOKUP(U2708,'[1]Birth Dates'!$A:$A,'[1]Birth Dates'!$B:$B,"",0),IF(_xlpm.d=0,"",_xlpm.d))</f>
        <v/>
      </c>
      <c r="X2708" s="196">
        <f>IF(OR(W2708="",A2708="",NOT(ISNUMBER(W2708)),W2708&gt;A2708),"",DATEDIF(W2708,A2708,"Y")&amp;" years, "&amp;DATEDIF(W2708,A2708,"YM")&amp;" months, "&amp;DATEDIF(W2708,A2708,"MD")&amp;" days")</f>
        <v/>
      </c>
      <c r="AR2708" s="175">
        <f>IF($B2708="","",TEXT($A2708,"yyyymmdd")&amp;"_P"&amp;$C2708&amp;"_C"&amp;$F2708&amp;"_"&amp;TRIM(RIGHT(SUBSTITUTE(TRIM(SUBSTITUTE($M2708,CHAR(160)," "))," ",REPT(" ",60)),60))&amp;IF($Q2708="","","-"&amp;TRIM(RIGHT(SUBSTITUTE(TRIM(SUBSTITUTE($Q2708,CHAR(160)," "))," ",REPT(" ",60)),60)))&amp;IF($U2708="","","-"&amp;TRIM(RIGHT(SUBSTITUTE(TRIM(SUBSTITUTE($U2708,CHAR(160)," "))," ",REPT(" ",60)),60)))&amp;".jpg")</f>
        <v/>
      </c>
    </row>
    <row r="2709" ht="14" customHeight="1">
      <c r="O2709" s="196">
        <f>_xlfn.LET(_xlpm.d,_xlfn.XLOOKUP(M2709,'[1]Birth Dates'!$A:$A,'[1]Birth Dates'!$B:$B,"",0),IF(_xlpm.d=0,"",_xlpm.d))</f>
        <v/>
      </c>
      <c r="P2709" s="196">
        <f>IF(OR(O2709="",A2709="",NOT(ISNUMBER(O2709)),O2709&gt;A2709),"",DATEDIF(O2709,A2709,"Y")&amp;" years, "&amp;DATEDIF(O2709,A2709,"YM")&amp;" months, "&amp;DATEDIF(O2709,A2709,"MD")&amp;" days")</f>
        <v/>
      </c>
      <c r="S2709" s="196">
        <f>_xlfn.LET(_xlpm.d,_xlfn.XLOOKUP(Q2709,'[1]Birth Dates'!$A:$A,'[1]Birth Dates'!$B:$B,"",0),IF(_xlpm.d=0,"",_xlpm.d))</f>
        <v/>
      </c>
      <c r="T2709" s="196">
        <f>IF(OR(S2709="",A2709="",NOT(ISNUMBER(S2709)),S2709&gt;A2709),"",DATEDIF(S2709,A2709,"Y")&amp;" years, "&amp;DATEDIF(S2709,A2709,"YM")&amp;" months, "&amp;DATEDIF(S2709,A2709,"MD")&amp;" days")</f>
        <v/>
      </c>
      <c r="W2709" s="196">
        <f>_xlfn.LET(_xlpm.d,_xlfn.XLOOKUP(U2709,'[1]Birth Dates'!$A:$A,'[1]Birth Dates'!$B:$B,"",0),IF(_xlpm.d=0,"",_xlpm.d))</f>
        <v/>
      </c>
      <c r="X2709" s="196">
        <f>IF(OR(W2709="",A2709="",NOT(ISNUMBER(W2709)),W2709&gt;A2709),"",DATEDIF(W2709,A2709,"Y")&amp;" years, "&amp;DATEDIF(W2709,A2709,"YM")&amp;" months, "&amp;DATEDIF(W2709,A2709,"MD")&amp;" days")</f>
        <v/>
      </c>
      <c r="AR2709" s="175">
        <f>IF($B2709="","",TEXT($A2709,"yyyymmdd")&amp;"_P"&amp;$C2709&amp;"_C"&amp;$F2709&amp;"_"&amp;TRIM(RIGHT(SUBSTITUTE(TRIM(SUBSTITUTE($M2709,CHAR(160)," "))," ",REPT(" ",60)),60))&amp;IF($Q2709="","","-"&amp;TRIM(RIGHT(SUBSTITUTE(TRIM(SUBSTITUTE($Q2709,CHAR(160)," "))," ",REPT(" ",60)),60)))&amp;IF($U2709="","","-"&amp;TRIM(RIGHT(SUBSTITUTE(TRIM(SUBSTITUTE($U2709,CHAR(160)," "))," ",REPT(" ",60)),60)))&amp;".jpg")</f>
        <v/>
      </c>
    </row>
    <row r="2710" ht="14" customHeight="1">
      <c r="O2710" s="196">
        <f>_xlfn.LET(_xlpm.d,_xlfn.XLOOKUP(M2710,'[1]Birth Dates'!$A:$A,'[1]Birth Dates'!$B:$B,"",0),IF(_xlpm.d=0,"",_xlpm.d))</f>
        <v/>
      </c>
      <c r="P2710" s="196">
        <f>IF(OR(O2710="",A2710="",NOT(ISNUMBER(O2710)),O2710&gt;A2710),"",DATEDIF(O2710,A2710,"Y")&amp;" years, "&amp;DATEDIF(O2710,A2710,"YM")&amp;" months, "&amp;DATEDIF(O2710,A2710,"MD")&amp;" days")</f>
        <v/>
      </c>
      <c r="S2710" s="196">
        <f>_xlfn.LET(_xlpm.d,_xlfn.XLOOKUP(Q2710,'[1]Birth Dates'!$A:$A,'[1]Birth Dates'!$B:$B,"",0),IF(_xlpm.d=0,"",_xlpm.d))</f>
        <v/>
      </c>
      <c r="T2710" s="196">
        <f>IF(OR(S2710="",A2710="",NOT(ISNUMBER(S2710)),S2710&gt;A2710),"",DATEDIF(S2710,A2710,"Y")&amp;" years, "&amp;DATEDIF(S2710,A2710,"YM")&amp;" months, "&amp;DATEDIF(S2710,A2710,"MD")&amp;" days")</f>
        <v/>
      </c>
      <c r="W2710" s="196">
        <f>_xlfn.LET(_xlpm.d,_xlfn.XLOOKUP(U2710,'[1]Birth Dates'!$A:$A,'[1]Birth Dates'!$B:$B,"",0),IF(_xlpm.d=0,"",_xlpm.d))</f>
        <v/>
      </c>
      <c r="X2710" s="196">
        <f>IF(OR(W2710="",A2710="",NOT(ISNUMBER(W2710)),W2710&gt;A2710),"",DATEDIF(W2710,A2710,"Y")&amp;" years, "&amp;DATEDIF(W2710,A2710,"YM")&amp;" months, "&amp;DATEDIF(W2710,A2710,"MD")&amp;" days")</f>
        <v/>
      </c>
      <c r="AR2710" s="175">
        <f>IF($B2710="","",TEXT($A2710,"yyyymmdd")&amp;"_P"&amp;$C2710&amp;"_C"&amp;$F2710&amp;"_"&amp;TRIM(RIGHT(SUBSTITUTE(TRIM(SUBSTITUTE($M2710,CHAR(160)," "))," ",REPT(" ",60)),60))&amp;IF($Q2710="","","-"&amp;TRIM(RIGHT(SUBSTITUTE(TRIM(SUBSTITUTE($Q2710,CHAR(160)," "))," ",REPT(" ",60)),60)))&amp;IF($U2710="","","-"&amp;TRIM(RIGHT(SUBSTITUTE(TRIM(SUBSTITUTE($U2710,CHAR(160)," "))," ",REPT(" ",60)),60)))&amp;".jpg")</f>
        <v/>
      </c>
    </row>
    <row r="2711" ht="14" customHeight="1">
      <c r="O2711" s="196">
        <f>_xlfn.LET(_xlpm.d,_xlfn.XLOOKUP(M2711,'[1]Birth Dates'!$A:$A,'[1]Birth Dates'!$B:$B,"",0),IF(_xlpm.d=0,"",_xlpm.d))</f>
        <v/>
      </c>
      <c r="P2711" s="196">
        <f>IF(OR(O2711="",A2711="",NOT(ISNUMBER(O2711)),O2711&gt;A2711),"",DATEDIF(O2711,A2711,"Y")&amp;" years, "&amp;DATEDIF(O2711,A2711,"YM")&amp;" months, "&amp;DATEDIF(O2711,A2711,"MD")&amp;" days")</f>
        <v/>
      </c>
      <c r="S2711" s="196">
        <f>_xlfn.LET(_xlpm.d,_xlfn.XLOOKUP(Q2711,'[1]Birth Dates'!$A:$A,'[1]Birth Dates'!$B:$B,"",0),IF(_xlpm.d=0,"",_xlpm.d))</f>
        <v/>
      </c>
      <c r="T2711" s="196">
        <f>IF(OR(S2711="",A2711="",NOT(ISNUMBER(S2711)),S2711&gt;A2711),"",DATEDIF(S2711,A2711,"Y")&amp;" years, "&amp;DATEDIF(S2711,A2711,"YM")&amp;" months, "&amp;DATEDIF(S2711,A2711,"MD")&amp;" days")</f>
        <v/>
      </c>
      <c r="W2711" s="196">
        <f>_xlfn.LET(_xlpm.d,_xlfn.XLOOKUP(U2711,'[1]Birth Dates'!$A:$A,'[1]Birth Dates'!$B:$B,"",0),IF(_xlpm.d=0,"",_xlpm.d))</f>
        <v/>
      </c>
      <c r="X2711" s="196">
        <f>IF(OR(W2711="",A2711="",NOT(ISNUMBER(W2711)),W2711&gt;A2711),"",DATEDIF(W2711,A2711,"Y")&amp;" years, "&amp;DATEDIF(W2711,A2711,"YM")&amp;" months, "&amp;DATEDIF(W2711,A2711,"MD")&amp;" days")</f>
        <v/>
      </c>
      <c r="AR2711" s="175">
        <f>IF($B2711="","",TEXT($A2711,"yyyymmdd")&amp;"_P"&amp;$C2711&amp;"_C"&amp;$F2711&amp;"_"&amp;TRIM(RIGHT(SUBSTITUTE(TRIM(SUBSTITUTE($M2711,CHAR(160)," "))," ",REPT(" ",60)),60))&amp;IF($Q2711="","","-"&amp;TRIM(RIGHT(SUBSTITUTE(TRIM(SUBSTITUTE($Q2711,CHAR(160)," "))," ",REPT(" ",60)),60)))&amp;IF($U2711="","","-"&amp;TRIM(RIGHT(SUBSTITUTE(TRIM(SUBSTITUTE($U2711,CHAR(160)," "))," ",REPT(" ",60)),60)))&amp;".jpg")</f>
        <v/>
      </c>
    </row>
    <row r="2712" ht="14" customHeight="1">
      <c r="O2712" s="196">
        <f>_xlfn.LET(_xlpm.d,_xlfn.XLOOKUP(M2712,'[1]Birth Dates'!$A:$A,'[1]Birth Dates'!$B:$B,"",0),IF(_xlpm.d=0,"",_xlpm.d))</f>
        <v/>
      </c>
      <c r="P2712" s="196">
        <f>IF(OR(O2712="",A2712="",NOT(ISNUMBER(O2712)),O2712&gt;A2712),"",DATEDIF(O2712,A2712,"Y")&amp;" years, "&amp;DATEDIF(O2712,A2712,"YM")&amp;" months, "&amp;DATEDIF(O2712,A2712,"MD")&amp;" days")</f>
        <v/>
      </c>
      <c r="S2712" s="196">
        <f>_xlfn.LET(_xlpm.d,_xlfn.XLOOKUP(Q2712,'[1]Birth Dates'!$A:$A,'[1]Birth Dates'!$B:$B,"",0),IF(_xlpm.d=0,"",_xlpm.d))</f>
        <v/>
      </c>
      <c r="T2712" s="196">
        <f>IF(OR(S2712="",A2712="",NOT(ISNUMBER(S2712)),S2712&gt;A2712),"",DATEDIF(S2712,A2712,"Y")&amp;" years, "&amp;DATEDIF(S2712,A2712,"YM")&amp;" months, "&amp;DATEDIF(S2712,A2712,"MD")&amp;" days")</f>
        <v/>
      </c>
      <c r="W2712" s="196">
        <f>_xlfn.LET(_xlpm.d,_xlfn.XLOOKUP(U2712,'[1]Birth Dates'!$A:$A,'[1]Birth Dates'!$B:$B,"",0),IF(_xlpm.d=0,"",_xlpm.d))</f>
        <v/>
      </c>
      <c r="X2712" s="196">
        <f>IF(OR(W2712="",A2712="",NOT(ISNUMBER(W2712)),W2712&gt;A2712),"",DATEDIF(W2712,A2712,"Y")&amp;" years, "&amp;DATEDIF(W2712,A2712,"YM")&amp;" months, "&amp;DATEDIF(W2712,A2712,"MD")&amp;" days")</f>
        <v/>
      </c>
      <c r="AR2712" s="175">
        <f>IF($B2712="","",TEXT($A2712,"yyyymmdd")&amp;"_P"&amp;$C2712&amp;"_C"&amp;$F2712&amp;"_"&amp;TRIM(RIGHT(SUBSTITUTE(TRIM(SUBSTITUTE($M2712,CHAR(160)," "))," ",REPT(" ",60)),60))&amp;IF($Q2712="","","-"&amp;TRIM(RIGHT(SUBSTITUTE(TRIM(SUBSTITUTE($Q2712,CHAR(160)," "))," ",REPT(" ",60)),60)))&amp;IF($U2712="","","-"&amp;TRIM(RIGHT(SUBSTITUTE(TRIM(SUBSTITUTE($U2712,CHAR(160)," "))," ",REPT(" ",60)),60)))&amp;".jpg")</f>
        <v/>
      </c>
    </row>
    <row r="2713" ht="14" customHeight="1">
      <c r="O2713" s="196">
        <f>_xlfn.LET(_xlpm.d,_xlfn.XLOOKUP(M2713,'[1]Birth Dates'!$A:$A,'[1]Birth Dates'!$B:$B,"",0),IF(_xlpm.d=0,"",_xlpm.d))</f>
        <v/>
      </c>
      <c r="P2713" s="196">
        <f>IF(OR(O2713="",A2713="",NOT(ISNUMBER(O2713)),O2713&gt;A2713),"",DATEDIF(O2713,A2713,"Y")&amp;" years, "&amp;DATEDIF(O2713,A2713,"YM")&amp;" months, "&amp;DATEDIF(O2713,A2713,"MD")&amp;" days")</f>
        <v/>
      </c>
      <c r="S2713" s="196">
        <f>_xlfn.LET(_xlpm.d,_xlfn.XLOOKUP(Q2713,'[1]Birth Dates'!$A:$A,'[1]Birth Dates'!$B:$B,"",0),IF(_xlpm.d=0,"",_xlpm.d))</f>
        <v/>
      </c>
      <c r="T2713" s="196">
        <f>IF(OR(S2713="",A2713="",NOT(ISNUMBER(S2713)),S2713&gt;A2713),"",DATEDIF(S2713,A2713,"Y")&amp;" years, "&amp;DATEDIF(S2713,A2713,"YM")&amp;" months, "&amp;DATEDIF(S2713,A2713,"MD")&amp;" days")</f>
        <v/>
      </c>
      <c r="W2713" s="196">
        <f>_xlfn.LET(_xlpm.d,_xlfn.XLOOKUP(U2713,'[1]Birth Dates'!$A:$A,'[1]Birth Dates'!$B:$B,"",0),IF(_xlpm.d=0,"",_xlpm.d))</f>
        <v/>
      </c>
      <c r="X2713" s="196">
        <f>IF(OR(W2713="",A2713="",NOT(ISNUMBER(W2713)),W2713&gt;A2713),"",DATEDIF(W2713,A2713,"Y")&amp;" years, "&amp;DATEDIF(W2713,A2713,"YM")&amp;" months, "&amp;DATEDIF(W2713,A2713,"MD")&amp;" days")</f>
        <v/>
      </c>
      <c r="AR2713" s="175">
        <f>IF($B2713="","",TEXT($A2713,"yyyymmdd")&amp;"_P"&amp;$C2713&amp;"_C"&amp;$F2713&amp;"_"&amp;TRIM(RIGHT(SUBSTITUTE(TRIM(SUBSTITUTE($M2713,CHAR(160)," "))," ",REPT(" ",60)),60))&amp;IF($Q2713="","","-"&amp;TRIM(RIGHT(SUBSTITUTE(TRIM(SUBSTITUTE($Q2713,CHAR(160)," "))," ",REPT(" ",60)),60)))&amp;IF($U2713="","","-"&amp;TRIM(RIGHT(SUBSTITUTE(TRIM(SUBSTITUTE($U2713,CHAR(160)," "))," ",REPT(" ",60)),60)))&amp;".jpg")</f>
        <v/>
      </c>
    </row>
    <row r="2714" ht="14" customHeight="1">
      <c r="O2714" s="196">
        <f>_xlfn.LET(_xlpm.d,_xlfn.XLOOKUP(M2714,'[1]Birth Dates'!$A:$A,'[1]Birth Dates'!$B:$B,"",0),IF(_xlpm.d=0,"",_xlpm.d))</f>
        <v/>
      </c>
      <c r="P2714" s="196">
        <f>IF(OR(O2714="",A2714="",NOT(ISNUMBER(O2714)),O2714&gt;A2714),"",DATEDIF(O2714,A2714,"Y")&amp;" years, "&amp;DATEDIF(O2714,A2714,"YM")&amp;" months, "&amp;DATEDIF(O2714,A2714,"MD")&amp;" days")</f>
        <v/>
      </c>
      <c r="S2714" s="196">
        <f>_xlfn.LET(_xlpm.d,_xlfn.XLOOKUP(Q2714,'[1]Birth Dates'!$A:$A,'[1]Birth Dates'!$B:$B,"",0),IF(_xlpm.d=0,"",_xlpm.d))</f>
        <v/>
      </c>
      <c r="T2714" s="196">
        <f>IF(OR(S2714="",A2714="",NOT(ISNUMBER(S2714)),S2714&gt;A2714),"",DATEDIF(S2714,A2714,"Y")&amp;" years, "&amp;DATEDIF(S2714,A2714,"YM")&amp;" months, "&amp;DATEDIF(S2714,A2714,"MD")&amp;" days")</f>
        <v/>
      </c>
      <c r="W2714" s="196">
        <f>_xlfn.LET(_xlpm.d,_xlfn.XLOOKUP(U2714,'[1]Birth Dates'!$A:$A,'[1]Birth Dates'!$B:$B,"",0),IF(_xlpm.d=0,"",_xlpm.d))</f>
        <v/>
      </c>
      <c r="X2714" s="196">
        <f>IF(OR(W2714="",A2714="",NOT(ISNUMBER(W2714)),W2714&gt;A2714),"",DATEDIF(W2714,A2714,"Y")&amp;" years, "&amp;DATEDIF(W2714,A2714,"YM")&amp;" months, "&amp;DATEDIF(W2714,A2714,"MD")&amp;" days")</f>
        <v/>
      </c>
      <c r="AR2714" s="175">
        <f>IF($B2714="","",TEXT($A2714,"yyyymmdd")&amp;"_P"&amp;$C2714&amp;"_C"&amp;$F2714&amp;"_"&amp;TRIM(RIGHT(SUBSTITUTE(TRIM(SUBSTITUTE($M2714,CHAR(160)," "))," ",REPT(" ",60)),60))&amp;IF($Q2714="","","-"&amp;TRIM(RIGHT(SUBSTITUTE(TRIM(SUBSTITUTE($Q2714,CHAR(160)," "))," ",REPT(" ",60)),60)))&amp;IF($U2714="","","-"&amp;TRIM(RIGHT(SUBSTITUTE(TRIM(SUBSTITUTE($U2714,CHAR(160)," "))," ",REPT(" ",60)),60)))&amp;".jpg")</f>
        <v/>
      </c>
    </row>
    <row r="2715" ht="14" customHeight="1">
      <c r="O2715" s="196">
        <f>_xlfn.LET(_xlpm.d,_xlfn.XLOOKUP(M2715,'[1]Birth Dates'!$A:$A,'[1]Birth Dates'!$B:$B,"",0),IF(_xlpm.d=0,"",_xlpm.d))</f>
        <v/>
      </c>
      <c r="P2715" s="196">
        <f>IF(OR(O2715="",A2715="",NOT(ISNUMBER(O2715)),O2715&gt;A2715),"",DATEDIF(O2715,A2715,"Y")&amp;" years, "&amp;DATEDIF(O2715,A2715,"YM")&amp;" months, "&amp;DATEDIF(O2715,A2715,"MD")&amp;" days")</f>
        <v/>
      </c>
      <c r="S2715" s="196">
        <f>_xlfn.LET(_xlpm.d,_xlfn.XLOOKUP(Q2715,'[1]Birth Dates'!$A:$A,'[1]Birth Dates'!$B:$B,"",0),IF(_xlpm.d=0,"",_xlpm.d))</f>
        <v/>
      </c>
      <c r="T2715" s="196">
        <f>IF(OR(S2715="",A2715="",NOT(ISNUMBER(S2715)),S2715&gt;A2715),"",DATEDIF(S2715,A2715,"Y")&amp;" years, "&amp;DATEDIF(S2715,A2715,"YM")&amp;" months, "&amp;DATEDIF(S2715,A2715,"MD")&amp;" days")</f>
        <v/>
      </c>
      <c r="W2715" s="196">
        <f>_xlfn.LET(_xlpm.d,_xlfn.XLOOKUP(U2715,'[1]Birth Dates'!$A:$A,'[1]Birth Dates'!$B:$B,"",0),IF(_xlpm.d=0,"",_xlpm.d))</f>
        <v/>
      </c>
      <c r="X2715" s="196">
        <f>IF(OR(W2715="",A2715="",NOT(ISNUMBER(W2715)),W2715&gt;A2715),"",DATEDIF(W2715,A2715,"Y")&amp;" years, "&amp;DATEDIF(W2715,A2715,"YM")&amp;" months, "&amp;DATEDIF(W2715,A2715,"MD")&amp;" days")</f>
        <v/>
      </c>
      <c r="AR2715" s="175">
        <f>IF($B2715="","",TEXT($A2715,"yyyymmdd")&amp;"_P"&amp;$C2715&amp;"_C"&amp;$F2715&amp;"_"&amp;TRIM(RIGHT(SUBSTITUTE(TRIM(SUBSTITUTE($M2715,CHAR(160)," "))," ",REPT(" ",60)),60))&amp;IF($Q2715="","","-"&amp;TRIM(RIGHT(SUBSTITUTE(TRIM(SUBSTITUTE($Q2715,CHAR(160)," "))," ",REPT(" ",60)),60)))&amp;IF($U2715="","","-"&amp;TRIM(RIGHT(SUBSTITUTE(TRIM(SUBSTITUTE($U2715,CHAR(160)," "))," ",REPT(" ",60)),60)))&amp;".jpg")</f>
        <v/>
      </c>
    </row>
    <row r="2716" ht="14" customHeight="1">
      <c r="O2716" s="196">
        <f>_xlfn.LET(_xlpm.d,_xlfn.XLOOKUP(M2716,'[1]Birth Dates'!$A:$A,'[1]Birth Dates'!$B:$B,"",0),IF(_xlpm.d=0,"",_xlpm.d))</f>
        <v/>
      </c>
      <c r="P2716" s="196">
        <f>IF(OR(O2716="",A2716="",NOT(ISNUMBER(O2716)),O2716&gt;A2716),"",DATEDIF(O2716,A2716,"Y")&amp;" years, "&amp;DATEDIF(O2716,A2716,"YM")&amp;" months, "&amp;DATEDIF(O2716,A2716,"MD")&amp;" days")</f>
        <v/>
      </c>
      <c r="S2716" s="196">
        <f>_xlfn.LET(_xlpm.d,_xlfn.XLOOKUP(Q2716,'[1]Birth Dates'!$A:$A,'[1]Birth Dates'!$B:$B,"",0),IF(_xlpm.d=0,"",_xlpm.d))</f>
        <v/>
      </c>
      <c r="T2716" s="196">
        <f>IF(OR(S2716="",A2716="",NOT(ISNUMBER(S2716)),S2716&gt;A2716),"",DATEDIF(S2716,A2716,"Y")&amp;" years, "&amp;DATEDIF(S2716,A2716,"YM")&amp;" months, "&amp;DATEDIF(S2716,A2716,"MD")&amp;" days")</f>
        <v/>
      </c>
      <c r="W2716" s="196">
        <f>_xlfn.LET(_xlpm.d,_xlfn.XLOOKUP(U2716,'[1]Birth Dates'!$A:$A,'[1]Birth Dates'!$B:$B,"",0),IF(_xlpm.d=0,"",_xlpm.d))</f>
        <v/>
      </c>
      <c r="X2716" s="196">
        <f>IF(OR(W2716="",A2716="",NOT(ISNUMBER(W2716)),W2716&gt;A2716),"",DATEDIF(W2716,A2716,"Y")&amp;" years, "&amp;DATEDIF(W2716,A2716,"YM")&amp;" months, "&amp;DATEDIF(W2716,A2716,"MD")&amp;" days")</f>
        <v/>
      </c>
      <c r="AR2716" s="175">
        <f>IF($B2716="","",TEXT($A2716,"yyyymmdd")&amp;"_P"&amp;$C2716&amp;"_C"&amp;$F2716&amp;"_"&amp;TRIM(RIGHT(SUBSTITUTE(TRIM(SUBSTITUTE($M2716,CHAR(160)," "))," ",REPT(" ",60)),60))&amp;IF($Q2716="","","-"&amp;TRIM(RIGHT(SUBSTITUTE(TRIM(SUBSTITUTE($Q2716,CHAR(160)," "))," ",REPT(" ",60)),60)))&amp;IF($U2716="","","-"&amp;TRIM(RIGHT(SUBSTITUTE(TRIM(SUBSTITUTE($U2716,CHAR(160)," "))," ",REPT(" ",60)),60)))&amp;".jpg")</f>
        <v/>
      </c>
    </row>
    <row r="2717" ht="14" customHeight="1">
      <c r="O2717" s="196">
        <f>_xlfn.LET(_xlpm.d,_xlfn.XLOOKUP(M2717,'[1]Birth Dates'!$A:$A,'[1]Birth Dates'!$B:$B,"",0),IF(_xlpm.d=0,"",_xlpm.d))</f>
        <v/>
      </c>
      <c r="P2717" s="196">
        <f>IF(OR(O2717="",A2717="",NOT(ISNUMBER(O2717)),O2717&gt;A2717),"",DATEDIF(O2717,A2717,"Y")&amp;" years, "&amp;DATEDIF(O2717,A2717,"YM")&amp;" months, "&amp;DATEDIF(O2717,A2717,"MD")&amp;" days")</f>
        <v/>
      </c>
      <c r="S2717" s="196">
        <f>_xlfn.LET(_xlpm.d,_xlfn.XLOOKUP(Q2717,'[1]Birth Dates'!$A:$A,'[1]Birth Dates'!$B:$B,"",0),IF(_xlpm.d=0,"",_xlpm.d))</f>
        <v/>
      </c>
      <c r="T2717" s="196">
        <f>IF(OR(S2717="",A2717="",NOT(ISNUMBER(S2717)),S2717&gt;A2717),"",DATEDIF(S2717,A2717,"Y")&amp;" years, "&amp;DATEDIF(S2717,A2717,"YM")&amp;" months, "&amp;DATEDIF(S2717,A2717,"MD")&amp;" days")</f>
        <v/>
      </c>
      <c r="W2717" s="196">
        <f>_xlfn.LET(_xlpm.d,_xlfn.XLOOKUP(U2717,'[1]Birth Dates'!$A:$A,'[1]Birth Dates'!$B:$B,"",0),IF(_xlpm.d=0,"",_xlpm.d))</f>
        <v/>
      </c>
      <c r="X2717" s="196">
        <f>IF(OR(W2717="",A2717="",NOT(ISNUMBER(W2717)),W2717&gt;A2717),"",DATEDIF(W2717,A2717,"Y")&amp;" years, "&amp;DATEDIF(W2717,A2717,"YM")&amp;" months, "&amp;DATEDIF(W2717,A2717,"MD")&amp;" days")</f>
        <v/>
      </c>
      <c r="AR2717" s="175">
        <f>IF($B2717="","",TEXT($A2717,"yyyymmdd")&amp;"_P"&amp;$C2717&amp;"_C"&amp;$F2717&amp;"_"&amp;TRIM(RIGHT(SUBSTITUTE(TRIM(SUBSTITUTE($M2717,CHAR(160)," "))," ",REPT(" ",60)),60))&amp;IF($Q2717="","","-"&amp;TRIM(RIGHT(SUBSTITUTE(TRIM(SUBSTITUTE($Q2717,CHAR(160)," "))," ",REPT(" ",60)),60)))&amp;IF($U2717="","","-"&amp;TRIM(RIGHT(SUBSTITUTE(TRIM(SUBSTITUTE($U2717,CHAR(160)," "))," ",REPT(" ",60)),60)))&amp;".jpg")</f>
        <v/>
      </c>
    </row>
    <row r="2718" ht="14" customHeight="1">
      <c r="O2718" s="196">
        <f>_xlfn.LET(_xlpm.d,_xlfn.XLOOKUP(M2718,'[1]Birth Dates'!$A:$A,'[1]Birth Dates'!$B:$B,"",0),IF(_xlpm.d=0,"",_xlpm.d))</f>
        <v/>
      </c>
      <c r="P2718" s="196">
        <f>IF(OR(O2718="",A2718="",NOT(ISNUMBER(O2718)),O2718&gt;A2718),"",DATEDIF(O2718,A2718,"Y")&amp;" years, "&amp;DATEDIF(O2718,A2718,"YM")&amp;" months, "&amp;DATEDIF(O2718,A2718,"MD")&amp;" days")</f>
        <v/>
      </c>
      <c r="S2718" s="196">
        <f>_xlfn.LET(_xlpm.d,_xlfn.XLOOKUP(Q2718,'[1]Birth Dates'!$A:$A,'[1]Birth Dates'!$B:$B,"",0),IF(_xlpm.d=0,"",_xlpm.d))</f>
        <v/>
      </c>
      <c r="T2718" s="196">
        <f>IF(OR(S2718="",A2718="",NOT(ISNUMBER(S2718)),S2718&gt;A2718),"",DATEDIF(S2718,A2718,"Y")&amp;" years, "&amp;DATEDIF(S2718,A2718,"YM")&amp;" months, "&amp;DATEDIF(S2718,A2718,"MD")&amp;" days")</f>
        <v/>
      </c>
      <c r="W2718" s="196">
        <f>_xlfn.LET(_xlpm.d,_xlfn.XLOOKUP(U2718,'[1]Birth Dates'!$A:$A,'[1]Birth Dates'!$B:$B,"",0),IF(_xlpm.d=0,"",_xlpm.d))</f>
        <v/>
      </c>
      <c r="X2718" s="196">
        <f>IF(OR(W2718="",A2718="",NOT(ISNUMBER(W2718)),W2718&gt;A2718),"",DATEDIF(W2718,A2718,"Y")&amp;" years, "&amp;DATEDIF(W2718,A2718,"YM")&amp;" months, "&amp;DATEDIF(W2718,A2718,"MD")&amp;" days")</f>
        <v/>
      </c>
      <c r="AR2718" s="175">
        <f>IF($B2718="","",TEXT($A2718,"yyyymmdd")&amp;"_P"&amp;$C2718&amp;"_C"&amp;$F2718&amp;"_"&amp;TRIM(RIGHT(SUBSTITUTE(TRIM(SUBSTITUTE($M2718,CHAR(160)," "))," ",REPT(" ",60)),60))&amp;IF($Q2718="","","-"&amp;TRIM(RIGHT(SUBSTITUTE(TRIM(SUBSTITUTE($Q2718,CHAR(160)," "))," ",REPT(" ",60)),60)))&amp;IF($U2718="","","-"&amp;TRIM(RIGHT(SUBSTITUTE(TRIM(SUBSTITUTE($U2718,CHAR(160)," "))," ",REPT(" ",60)),60)))&amp;".jpg")</f>
        <v/>
      </c>
    </row>
    <row r="2719" ht="14" customHeight="1">
      <c r="O2719" s="196">
        <f>_xlfn.LET(_xlpm.d,_xlfn.XLOOKUP(M2719,'[1]Birth Dates'!$A:$A,'[1]Birth Dates'!$B:$B,"",0),IF(_xlpm.d=0,"",_xlpm.d))</f>
        <v/>
      </c>
      <c r="P2719" s="196">
        <f>IF(OR(O2719="",A2719="",NOT(ISNUMBER(O2719)),O2719&gt;A2719),"",DATEDIF(O2719,A2719,"Y")&amp;" years, "&amp;DATEDIF(O2719,A2719,"YM")&amp;" months, "&amp;DATEDIF(O2719,A2719,"MD")&amp;" days")</f>
        <v/>
      </c>
      <c r="S2719" s="196">
        <f>_xlfn.LET(_xlpm.d,_xlfn.XLOOKUP(Q2719,'[1]Birth Dates'!$A:$A,'[1]Birth Dates'!$B:$B,"",0),IF(_xlpm.d=0,"",_xlpm.d))</f>
        <v/>
      </c>
      <c r="T2719" s="196">
        <f>IF(OR(S2719="",A2719="",NOT(ISNUMBER(S2719)),S2719&gt;A2719),"",DATEDIF(S2719,A2719,"Y")&amp;" years, "&amp;DATEDIF(S2719,A2719,"YM")&amp;" months, "&amp;DATEDIF(S2719,A2719,"MD")&amp;" days")</f>
        <v/>
      </c>
      <c r="W2719" s="196">
        <f>_xlfn.LET(_xlpm.d,_xlfn.XLOOKUP(U2719,'[1]Birth Dates'!$A:$A,'[1]Birth Dates'!$B:$B,"",0),IF(_xlpm.d=0,"",_xlpm.d))</f>
        <v/>
      </c>
      <c r="X2719" s="196">
        <f>IF(OR(W2719="",A2719="",NOT(ISNUMBER(W2719)),W2719&gt;A2719),"",DATEDIF(W2719,A2719,"Y")&amp;" years, "&amp;DATEDIF(W2719,A2719,"YM")&amp;" months, "&amp;DATEDIF(W2719,A2719,"MD")&amp;" days")</f>
        <v/>
      </c>
      <c r="AR2719" s="175">
        <f>IF($B2719="","",TEXT($A2719,"yyyymmdd")&amp;"_P"&amp;$C2719&amp;"_C"&amp;$F2719&amp;"_"&amp;TRIM(RIGHT(SUBSTITUTE(TRIM(SUBSTITUTE($M2719,CHAR(160)," "))," ",REPT(" ",60)),60))&amp;IF($Q2719="","","-"&amp;TRIM(RIGHT(SUBSTITUTE(TRIM(SUBSTITUTE($Q2719,CHAR(160)," "))," ",REPT(" ",60)),60)))&amp;IF($U2719="","","-"&amp;TRIM(RIGHT(SUBSTITUTE(TRIM(SUBSTITUTE($U2719,CHAR(160)," "))," ",REPT(" ",60)),60)))&amp;".jpg")</f>
        <v/>
      </c>
    </row>
    <row r="2720" ht="14" customHeight="1">
      <c r="O2720" s="196">
        <f>_xlfn.LET(_xlpm.d,_xlfn.XLOOKUP(M2720,'[1]Birth Dates'!$A:$A,'[1]Birth Dates'!$B:$B,"",0),IF(_xlpm.d=0,"",_xlpm.d))</f>
        <v/>
      </c>
      <c r="P2720" s="196">
        <f>IF(OR(O2720="",A2720="",NOT(ISNUMBER(O2720)),O2720&gt;A2720),"",DATEDIF(O2720,A2720,"Y")&amp;" years, "&amp;DATEDIF(O2720,A2720,"YM")&amp;" months, "&amp;DATEDIF(O2720,A2720,"MD")&amp;" days")</f>
        <v/>
      </c>
      <c r="S2720" s="196">
        <f>_xlfn.LET(_xlpm.d,_xlfn.XLOOKUP(Q2720,'[1]Birth Dates'!$A:$A,'[1]Birth Dates'!$B:$B,"",0),IF(_xlpm.d=0,"",_xlpm.d))</f>
        <v/>
      </c>
      <c r="T2720" s="196">
        <f>IF(OR(S2720="",A2720="",NOT(ISNUMBER(S2720)),S2720&gt;A2720),"",DATEDIF(S2720,A2720,"Y")&amp;" years, "&amp;DATEDIF(S2720,A2720,"YM")&amp;" months, "&amp;DATEDIF(S2720,A2720,"MD")&amp;" days")</f>
        <v/>
      </c>
      <c r="W2720" s="196">
        <f>_xlfn.LET(_xlpm.d,_xlfn.XLOOKUP(U2720,'[1]Birth Dates'!$A:$A,'[1]Birth Dates'!$B:$B,"",0),IF(_xlpm.d=0,"",_xlpm.d))</f>
        <v/>
      </c>
      <c r="X2720" s="196">
        <f>IF(OR(W2720="",A2720="",NOT(ISNUMBER(W2720)),W2720&gt;A2720),"",DATEDIF(W2720,A2720,"Y")&amp;" years, "&amp;DATEDIF(W2720,A2720,"YM")&amp;" months, "&amp;DATEDIF(W2720,A2720,"MD")&amp;" days")</f>
        <v/>
      </c>
      <c r="AR2720" s="175">
        <f>IF($B2720="","",TEXT($A2720,"yyyymmdd")&amp;"_P"&amp;$C2720&amp;"_C"&amp;$F2720&amp;"_"&amp;TRIM(RIGHT(SUBSTITUTE(TRIM(SUBSTITUTE($M2720,CHAR(160)," "))," ",REPT(" ",60)),60))&amp;IF($Q2720="","","-"&amp;TRIM(RIGHT(SUBSTITUTE(TRIM(SUBSTITUTE($Q2720,CHAR(160)," "))," ",REPT(" ",60)),60)))&amp;IF($U2720="","","-"&amp;TRIM(RIGHT(SUBSTITUTE(TRIM(SUBSTITUTE($U2720,CHAR(160)," "))," ",REPT(" ",60)),60)))&amp;".jpg")</f>
        <v/>
      </c>
    </row>
    <row r="2721" ht="14" customHeight="1">
      <c r="O2721" s="196">
        <f>_xlfn.LET(_xlpm.d,_xlfn.XLOOKUP(M2721,'[1]Birth Dates'!$A:$A,'[1]Birth Dates'!$B:$B,"",0),IF(_xlpm.d=0,"",_xlpm.d))</f>
        <v/>
      </c>
      <c r="P2721" s="196">
        <f>IF(OR(O2721="",A2721="",NOT(ISNUMBER(O2721)),O2721&gt;A2721),"",DATEDIF(O2721,A2721,"Y")&amp;" years, "&amp;DATEDIF(O2721,A2721,"YM")&amp;" months, "&amp;DATEDIF(O2721,A2721,"MD")&amp;" days")</f>
        <v/>
      </c>
      <c r="S2721" s="196">
        <f>_xlfn.LET(_xlpm.d,_xlfn.XLOOKUP(Q2721,'[1]Birth Dates'!$A:$A,'[1]Birth Dates'!$B:$B,"",0),IF(_xlpm.d=0,"",_xlpm.d))</f>
        <v/>
      </c>
      <c r="T2721" s="196">
        <f>IF(OR(S2721="",A2721="",NOT(ISNUMBER(S2721)),S2721&gt;A2721),"",DATEDIF(S2721,A2721,"Y")&amp;" years, "&amp;DATEDIF(S2721,A2721,"YM")&amp;" months, "&amp;DATEDIF(S2721,A2721,"MD")&amp;" days")</f>
        <v/>
      </c>
      <c r="W2721" s="196">
        <f>_xlfn.LET(_xlpm.d,_xlfn.XLOOKUP(U2721,'[1]Birth Dates'!$A:$A,'[1]Birth Dates'!$B:$B,"",0),IF(_xlpm.d=0,"",_xlpm.d))</f>
        <v/>
      </c>
      <c r="X2721" s="196">
        <f>IF(OR(W2721="",A2721="",NOT(ISNUMBER(W2721)),W2721&gt;A2721),"",DATEDIF(W2721,A2721,"Y")&amp;" years, "&amp;DATEDIF(W2721,A2721,"YM")&amp;" months, "&amp;DATEDIF(W2721,A2721,"MD")&amp;" days")</f>
        <v/>
      </c>
      <c r="AR2721" s="226">
        <f>IF($B2721="","",TEXT($A2721,"yyyymmdd")&amp;"_P"&amp;$C2721&amp;"_C"&amp;$F2721&amp;"_"&amp;TRIM(RIGHT(SUBSTITUTE(TRIM(SUBSTITUTE($M2721,CHAR(160)," "))," ",REPT(" ",60)),60))&amp;IF($Q2721="","","-"&amp;TRIM(RIGHT(SUBSTITUTE(TRIM(SUBSTITUTE($Q2721,CHAR(160)," "))," ",REPT(" ",60)),60)))&amp;IF($U2721="","","-"&amp;TRIM(RIGHT(SUBSTITUTE(TRIM(SUBSTITUTE($U2721,CHAR(160)," "))," ",REPT(" ",60)),60)))&amp;".jpg")</f>
        <v/>
      </c>
    </row>
    <row r="2722" ht="14" customHeight="1">
      <c r="O2722" s="196">
        <f>_xlfn.LET(_xlpm.d,_xlfn.XLOOKUP(M2722,'[1]Birth Dates'!$A:$A,'[1]Birth Dates'!$B:$B,"",0),IF(_xlpm.d=0,"",_xlpm.d))</f>
        <v/>
      </c>
      <c r="P2722" s="196">
        <f>IF(OR(O2722="",A2722="",NOT(ISNUMBER(O2722)),O2722&gt;A2722),"",DATEDIF(O2722,A2722,"Y")&amp;" years, "&amp;DATEDIF(O2722,A2722,"YM")&amp;" months, "&amp;DATEDIF(O2722,A2722,"MD")&amp;" days")</f>
        <v/>
      </c>
      <c r="S2722" s="196">
        <f>_xlfn.LET(_xlpm.d,_xlfn.XLOOKUP(Q2722,'[1]Birth Dates'!$A:$A,'[1]Birth Dates'!$B:$B,"",0),IF(_xlpm.d=0,"",_xlpm.d))</f>
        <v/>
      </c>
      <c r="T2722" s="196">
        <f>IF(OR(S2722="",A2722="",NOT(ISNUMBER(S2722)),S2722&gt;A2722),"",DATEDIF(S2722,A2722,"Y")&amp;" years, "&amp;DATEDIF(S2722,A2722,"YM")&amp;" months, "&amp;DATEDIF(S2722,A2722,"MD")&amp;" days")</f>
        <v/>
      </c>
      <c r="W2722" s="196">
        <f>_xlfn.LET(_xlpm.d,_xlfn.XLOOKUP(U2722,'[1]Birth Dates'!$A:$A,'[1]Birth Dates'!$B:$B,"",0),IF(_xlpm.d=0,"",_xlpm.d))</f>
        <v/>
      </c>
      <c r="X2722" s="196">
        <f>IF(OR(W2722="",A2722="",NOT(ISNUMBER(W2722)),W2722&gt;A2722),"",DATEDIF(W2722,A2722,"Y")&amp;" years, "&amp;DATEDIF(W2722,A2722,"YM")&amp;" months, "&amp;DATEDIF(W2722,A2722,"MD")&amp;" days")</f>
        <v/>
      </c>
      <c r="AR2722" s="175">
        <f>IF($B2722="","",TEXT($A2722,"yyyymmdd")&amp;"_P"&amp;$C2722&amp;"_C"&amp;$F2722&amp;"_"&amp;TRIM(RIGHT(SUBSTITUTE(TRIM(SUBSTITUTE($M2722,CHAR(160)," "))," ",REPT(" ",60)),60))&amp;IF($Q2722="","","-"&amp;TRIM(RIGHT(SUBSTITUTE(TRIM(SUBSTITUTE($Q2722,CHAR(160)," "))," ",REPT(" ",60)),60)))&amp;IF($U2722="","","-"&amp;TRIM(RIGHT(SUBSTITUTE(TRIM(SUBSTITUTE($U2722,CHAR(160)," "))," ",REPT(" ",60)),60)))&amp;".jpg")</f>
        <v/>
      </c>
    </row>
    <row r="2723" ht="14" customHeight="1">
      <c r="O2723" s="196">
        <f>_xlfn.LET(_xlpm.d,_xlfn.XLOOKUP(M2723,'[1]Birth Dates'!$A:$A,'[1]Birth Dates'!$B:$B,"",0),IF(_xlpm.d=0,"",_xlpm.d))</f>
        <v/>
      </c>
      <c r="P2723" s="196">
        <f>IF(OR(O2723="",A2723="",NOT(ISNUMBER(O2723)),O2723&gt;A2723),"",DATEDIF(O2723,A2723,"Y")&amp;" years, "&amp;DATEDIF(O2723,A2723,"YM")&amp;" months, "&amp;DATEDIF(O2723,A2723,"MD")&amp;" days")</f>
        <v/>
      </c>
      <c r="S2723" s="196">
        <f>_xlfn.LET(_xlpm.d,_xlfn.XLOOKUP(Q2723,'[1]Birth Dates'!$A:$A,'[1]Birth Dates'!$B:$B,"",0),IF(_xlpm.d=0,"",_xlpm.d))</f>
        <v/>
      </c>
      <c r="T2723" s="196">
        <f>IF(OR(S2723="",A2723="",NOT(ISNUMBER(S2723)),S2723&gt;A2723),"",DATEDIF(S2723,A2723,"Y")&amp;" years, "&amp;DATEDIF(S2723,A2723,"YM")&amp;" months, "&amp;DATEDIF(S2723,A2723,"MD")&amp;" days")</f>
        <v/>
      </c>
      <c r="W2723" s="196">
        <f>_xlfn.LET(_xlpm.d,_xlfn.XLOOKUP(U2723,'[1]Birth Dates'!$A:$A,'[1]Birth Dates'!$B:$B,"",0),IF(_xlpm.d=0,"",_xlpm.d))</f>
        <v/>
      </c>
      <c r="X2723" s="196">
        <f>IF(OR(W2723="",A2723="",NOT(ISNUMBER(W2723)),W2723&gt;A2723),"",DATEDIF(W2723,A2723,"Y")&amp;" years, "&amp;DATEDIF(W2723,A2723,"YM")&amp;" months, "&amp;DATEDIF(W2723,A2723,"MD")&amp;" days")</f>
        <v/>
      </c>
      <c r="AR2723" s="175">
        <f>IF($B2723="","",TEXT($A2723,"yyyymmdd")&amp;"_P"&amp;$C2723&amp;"_C"&amp;$F2723&amp;"_"&amp;TRIM(RIGHT(SUBSTITUTE(TRIM(SUBSTITUTE($M2723,CHAR(160)," "))," ",REPT(" ",60)),60))&amp;IF($Q2723="","","-"&amp;TRIM(RIGHT(SUBSTITUTE(TRIM(SUBSTITUTE($Q2723,CHAR(160)," "))," ",REPT(" ",60)),60)))&amp;IF($U2723="","","-"&amp;TRIM(RIGHT(SUBSTITUTE(TRIM(SUBSTITUTE($U2723,CHAR(160)," "))," ",REPT(" ",60)),60)))&amp;".jpg")</f>
        <v/>
      </c>
    </row>
    <row r="2724" ht="14" customHeight="1">
      <c r="O2724" s="196">
        <f>_xlfn.LET(_xlpm.d,_xlfn.XLOOKUP(M2724,'[1]Birth Dates'!$A:$A,'[1]Birth Dates'!$B:$B,"",0),IF(_xlpm.d=0,"",_xlpm.d))</f>
        <v/>
      </c>
      <c r="P2724" s="196">
        <f>IF(OR(O2724="",A2724="",NOT(ISNUMBER(O2724)),O2724&gt;A2724),"",DATEDIF(O2724,A2724,"Y")&amp;" years, "&amp;DATEDIF(O2724,A2724,"YM")&amp;" months, "&amp;DATEDIF(O2724,A2724,"MD")&amp;" days")</f>
        <v/>
      </c>
      <c r="S2724" s="196">
        <f>_xlfn.LET(_xlpm.d,_xlfn.XLOOKUP(Q2724,'[1]Birth Dates'!$A:$A,'[1]Birth Dates'!$B:$B,"",0),IF(_xlpm.d=0,"",_xlpm.d))</f>
        <v/>
      </c>
      <c r="T2724" s="196">
        <f>IF(OR(S2724="",A2724="",NOT(ISNUMBER(S2724)),S2724&gt;A2724),"",DATEDIF(S2724,A2724,"Y")&amp;" years, "&amp;DATEDIF(S2724,A2724,"YM")&amp;" months, "&amp;DATEDIF(S2724,A2724,"MD")&amp;" days")</f>
        <v/>
      </c>
      <c r="W2724" s="196">
        <f>_xlfn.LET(_xlpm.d,_xlfn.XLOOKUP(U2724,'[1]Birth Dates'!$A:$A,'[1]Birth Dates'!$B:$B,"",0),IF(_xlpm.d=0,"",_xlpm.d))</f>
        <v/>
      </c>
      <c r="X2724" s="196">
        <f>IF(OR(W2724="",A2724="",NOT(ISNUMBER(W2724)),W2724&gt;A2724),"",DATEDIF(W2724,A2724,"Y")&amp;" years, "&amp;DATEDIF(W2724,A2724,"YM")&amp;" months, "&amp;DATEDIF(W2724,A2724,"MD")&amp;" days")</f>
        <v/>
      </c>
      <c r="AR2724" s="175">
        <f>IF($B2724="","",TEXT($A2724,"yyyymmdd")&amp;"_P"&amp;$C2724&amp;"_C"&amp;$F2724&amp;"_"&amp;TRIM(RIGHT(SUBSTITUTE(TRIM(SUBSTITUTE($M2724,CHAR(160)," "))," ",REPT(" ",60)),60))&amp;IF($Q2724="","","-"&amp;TRIM(RIGHT(SUBSTITUTE(TRIM(SUBSTITUTE($Q2724,CHAR(160)," "))," ",REPT(" ",60)),60)))&amp;IF($U2724="","","-"&amp;TRIM(RIGHT(SUBSTITUTE(TRIM(SUBSTITUTE($U2724,CHAR(160)," "))," ",REPT(" ",60)),60)))&amp;".jpg")</f>
        <v/>
      </c>
    </row>
    <row r="2725" ht="14" customHeight="1">
      <c r="O2725" s="196">
        <f>_xlfn.LET(_xlpm.d,_xlfn.XLOOKUP(M2725,'[1]Birth Dates'!$A:$A,'[1]Birth Dates'!$B:$B,"",0),IF(_xlpm.d=0,"",_xlpm.d))</f>
        <v/>
      </c>
      <c r="P2725" s="196">
        <f>IF(OR(O2725="",A2725="",NOT(ISNUMBER(O2725)),O2725&gt;A2725),"",DATEDIF(O2725,A2725,"Y")&amp;" years, "&amp;DATEDIF(O2725,A2725,"YM")&amp;" months, "&amp;DATEDIF(O2725,A2725,"MD")&amp;" days")</f>
        <v/>
      </c>
      <c r="S2725" s="196">
        <f>_xlfn.LET(_xlpm.d,_xlfn.XLOOKUP(Q2725,'[1]Birth Dates'!$A:$A,'[1]Birth Dates'!$B:$B,"",0),IF(_xlpm.d=0,"",_xlpm.d))</f>
        <v/>
      </c>
      <c r="T2725" s="196">
        <f>IF(OR(S2725="",A2725="",NOT(ISNUMBER(S2725)),S2725&gt;A2725),"",DATEDIF(S2725,A2725,"Y")&amp;" years, "&amp;DATEDIF(S2725,A2725,"YM")&amp;" months, "&amp;DATEDIF(S2725,A2725,"MD")&amp;" days")</f>
        <v/>
      </c>
      <c r="W2725" s="196">
        <f>_xlfn.LET(_xlpm.d,_xlfn.XLOOKUP(U2725,'[1]Birth Dates'!$A:$A,'[1]Birth Dates'!$B:$B,"",0),IF(_xlpm.d=0,"",_xlpm.d))</f>
        <v/>
      </c>
      <c r="X2725" s="196">
        <f>IF(OR(W2725="",A2725="",NOT(ISNUMBER(W2725)),W2725&gt;A2725),"",DATEDIF(W2725,A2725,"Y")&amp;" years, "&amp;DATEDIF(W2725,A2725,"YM")&amp;" months, "&amp;DATEDIF(W2725,A2725,"MD")&amp;" days")</f>
        <v/>
      </c>
      <c r="AR2725" s="175">
        <f>IF($B2725="","",TEXT($A2725,"yyyymmdd")&amp;"_P"&amp;$C2725&amp;"_C"&amp;$F2725&amp;"_"&amp;TRIM(RIGHT(SUBSTITUTE(TRIM(SUBSTITUTE($M2725,CHAR(160)," "))," ",REPT(" ",60)),60))&amp;IF($Q2725="","","-"&amp;TRIM(RIGHT(SUBSTITUTE(TRIM(SUBSTITUTE($Q2725,CHAR(160)," "))," ",REPT(" ",60)),60)))&amp;IF($U2725="","","-"&amp;TRIM(RIGHT(SUBSTITUTE(TRIM(SUBSTITUTE($U2725,CHAR(160)," "))," ",REPT(" ",60)),60)))&amp;".jpg")</f>
        <v/>
      </c>
    </row>
    <row r="2726" ht="14" customHeight="1">
      <c r="O2726" s="196">
        <f>_xlfn.LET(_xlpm.d,_xlfn.XLOOKUP(M2726,'[1]Birth Dates'!$A:$A,'[1]Birth Dates'!$B:$B,"",0),IF(_xlpm.d=0,"",_xlpm.d))</f>
        <v/>
      </c>
      <c r="P2726" s="196">
        <f>IF(OR(O2726="",A2726="",NOT(ISNUMBER(O2726)),O2726&gt;A2726),"",DATEDIF(O2726,A2726,"Y")&amp;" years, "&amp;DATEDIF(O2726,A2726,"YM")&amp;" months, "&amp;DATEDIF(O2726,A2726,"MD")&amp;" days")</f>
        <v/>
      </c>
      <c r="S2726" s="196">
        <f>_xlfn.LET(_xlpm.d,_xlfn.XLOOKUP(Q2726,'[1]Birth Dates'!$A:$A,'[1]Birth Dates'!$B:$B,"",0),IF(_xlpm.d=0,"",_xlpm.d))</f>
        <v/>
      </c>
      <c r="T2726" s="196">
        <f>IF(OR(S2726="",A2726="",NOT(ISNUMBER(S2726)),S2726&gt;A2726),"",DATEDIF(S2726,A2726,"Y")&amp;" years, "&amp;DATEDIF(S2726,A2726,"YM")&amp;" months, "&amp;DATEDIF(S2726,A2726,"MD")&amp;" days")</f>
        <v/>
      </c>
      <c r="W2726" s="196">
        <f>_xlfn.LET(_xlpm.d,_xlfn.XLOOKUP(U2726,'[1]Birth Dates'!$A:$A,'[1]Birth Dates'!$B:$B,"",0),IF(_xlpm.d=0,"",_xlpm.d))</f>
        <v/>
      </c>
      <c r="X2726" s="196">
        <f>IF(OR(W2726="",A2726="",NOT(ISNUMBER(W2726)),W2726&gt;A2726),"",DATEDIF(W2726,A2726,"Y")&amp;" years, "&amp;DATEDIF(W2726,A2726,"YM")&amp;" months, "&amp;DATEDIF(W2726,A2726,"MD")&amp;" days")</f>
        <v/>
      </c>
      <c r="AR2726" s="175">
        <f>IF($B2726="","",TEXT($A2726,"yyyymmdd")&amp;"_P"&amp;$C2726&amp;"_C"&amp;$F2726&amp;"_"&amp;TRIM(RIGHT(SUBSTITUTE(TRIM(SUBSTITUTE($M2726,CHAR(160)," "))," ",REPT(" ",60)),60))&amp;IF($Q2726="","","-"&amp;TRIM(RIGHT(SUBSTITUTE(TRIM(SUBSTITUTE($Q2726,CHAR(160)," "))," ",REPT(" ",60)),60)))&amp;IF($U2726="","","-"&amp;TRIM(RIGHT(SUBSTITUTE(TRIM(SUBSTITUTE($U2726,CHAR(160)," "))," ",REPT(" ",60)),60)))&amp;".jpg")</f>
        <v/>
      </c>
    </row>
    <row r="2727" ht="14" customHeight="1">
      <c r="O2727" s="196">
        <f>_xlfn.LET(_xlpm.d,_xlfn.XLOOKUP(M2727,'[1]Birth Dates'!$A:$A,'[1]Birth Dates'!$B:$B,"",0),IF(_xlpm.d=0,"",_xlpm.d))</f>
        <v/>
      </c>
      <c r="P2727" s="196">
        <f>IF(OR(O2727="",A2727="",NOT(ISNUMBER(O2727)),O2727&gt;A2727),"",DATEDIF(O2727,A2727,"Y")&amp;" years, "&amp;DATEDIF(O2727,A2727,"YM")&amp;" months, "&amp;DATEDIF(O2727,A2727,"MD")&amp;" days")</f>
        <v/>
      </c>
      <c r="S2727" s="196">
        <f>_xlfn.LET(_xlpm.d,_xlfn.XLOOKUP(Q2727,'[1]Birth Dates'!$A:$A,'[1]Birth Dates'!$B:$B,"",0),IF(_xlpm.d=0,"",_xlpm.d))</f>
        <v/>
      </c>
      <c r="T2727" s="196">
        <f>IF(OR(S2727="",A2727="",NOT(ISNUMBER(S2727)),S2727&gt;A2727),"",DATEDIF(S2727,A2727,"Y")&amp;" years, "&amp;DATEDIF(S2727,A2727,"YM")&amp;" months, "&amp;DATEDIF(S2727,A2727,"MD")&amp;" days")</f>
        <v/>
      </c>
      <c r="W2727" s="196">
        <f>_xlfn.LET(_xlpm.d,_xlfn.XLOOKUP(U2727,'[1]Birth Dates'!$A:$A,'[1]Birth Dates'!$B:$B,"",0),IF(_xlpm.d=0,"",_xlpm.d))</f>
        <v/>
      </c>
      <c r="X2727" s="196">
        <f>IF(OR(W2727="",A2727="",NOT(ISNUMBER(W2727)),W2727&gt;A2727),"",DATEDIF(W2727,A2727,"Y")&amp;" years, "&amp;DATEDIF(W2727,A2727,"YM")&amp;" months, "&amp;DATEDIF(W2727,A2727,"MD")&amp;" days")</f>
        <v/>
      </c>
      <c r="AR2727" s="175">
        <f>IF($B2727="","",TEXT($A2727,"yyyymmdd")&amp;"_P"&amp;$C2727&amp;"_C"&amp;$F2727&amp;"_"&amp;TRIM(RIGHT(SUBSTITUTE(TRIM(SUBSTITUTE($M2727,CHAR(160)," "))," ",REPT(" ",60)),60))&amp;IF($Q2727="","","-"&amp;TRIM(RIGHT(SUBSTITUTE(TRIM(SUBSTITUTE($Q2727,CHAR(160)," "))," ",REPT(" ",60)),60)))&amp;IF($U2727="","","-"&amp;TRIM(RIGHT(SUBSTITUTE(TRIM(SUBSTITUTE($U2727,CHAR(160)," "))," ",REPT(" ",60)),60)))&amp;".jpg")</f>
        <v/>
      </c>
    </row>
    <row r="2728" ht="14" customHeight="1">
      <c r="O2728" s="196">
        <f>_xlfn.LET(_xlpm.d,_xlfn.XLOOKUP(M2728,'[1]Birth Dates'!$A:$A,'[1]Birth Dates'!$B:$B,"",0),IF(_xlpm.d=0,"",_xlpm.d))</f>
        <v/>
      </c>
      <c r="P2728" s="196">
        <f>IF(OR(O2728="",A2728="",NOT(ISNUMBER(O2728)),O2728&gt;A2728),"",DATEDIF(O2728,A2728,"Y")&amp;" years, "&amp;DATEDIF(O2728,A2728,"YM")&amp;" months, "&amp;DATEDIF(O2728,A2728,"MD")&amp;" days")</f>
        <v/>
      </c>
      <c r="S2728" s="196">
        <f>_xlfn.LET(_xlpm.d,_xlfn.XLOOKUP(Q2728,'[1]Birth Dates'!$A:$A,'[1]Birth Dates'!$B:$B,"",0),IF(_xlpm.d=0,"",_xlpm.d))</f>
        <v/>
      </c>
      <c r="T2728" s="196">
        <f>IF(OR(S2728="",A2728="",NOT(ISNUMBER(S2728)),S2728&gt;A2728),"",DATEDIF(S2728,A2728,"Y")&amp;" years, "&amp;DATEDIF(S2728,A2728,"YM")&amp;" months, "&amp;DATEDIF(S2728,A2728,"MD")&amp;" days")</f>
        <v/>
      </c>
      <c r="W2728" s="196">
        <f>_xlfn.LET(_xlpm.d,_xlfn.XLOOKUP(U2728,'[1]Birth Dates'!$A:$A,'[1]Birth Dates'!$B:$B,"",0),IF(_xlpm.d=0,"",_xlpm.d))</f>
        <v/>
      </c>
      <c r="X2728" s="196">
        <f>IF(OR(W2728="",A2728="",NOT(ISNUMBER(W2728)),W2728&gt;A2728),"",DATEDIF(W2728,A2728,"Y")&amp;" years, "&amp;DATEDIF(W2728,A2728,"YM")&amp;" months, "&amp;DATEDIF(W2728,A2728,"MD")&amp;" days")</f>
        <v/>
      </c>
      <c r="AR2728" s="175">
        <f>IF($B2728="","",TEXT($A2728,"yyyymmdd")&amp;"_P"&amp;$C2728&amp;"_C"&amp;$F2728&amp;"_"&amp;TRIM(RIGHT(SUBSTITUTE(TRIM(SUBSTITUTE($M2728,CHAR(160)," "))," ",REPT(" ",60)),60))&amp;IF($Q2728="","","-"&amp;TRIM(RIGHT(SUBSTITUTE(TRIM(SUBSTITUTE($Q2728,CHAR(160)," "))," ",REPT(" ",60)),60)))&amp;IF($U2728="","","-"&amp;TRIM(RIGHT(SUBSTITUTE(TRIM(SUBSTITUTE($U2728,CHAR(160)," "))," ",REPT(" ",60)),60)))&amp;".jpg")</f>
        <v/>
      </c>
    </row>
    <row r="2729" ht="14" customHeight="1">
      <c r="O2729" s="196">
        <f>_xlfn.LET(_xlpm.d,_xlfn.XLOOKUP(M2729,'[1]Birth Dates'!$A:$A,'[1]Birth Dates'!$B:$B,"",0),IF(_xlpm.d=0,"",_xlpm.d))</f>
        <v/>
      </c>
      <c r="P2729" s="196">
        <f>IF(OR(O2729="",A2729="",NOT(ISNUMBER(O2729)),O2729&gt;A2729),"",DATEDIF(O2729,A2729,"Y")&amp;" years, "&amp;DATEDIF(O2729,A2729,"YM")&amp;" months, "&amp;DATEDIF(O2729,A2729,"MD")&amp;" days")</f>
        <v/>
      </c>
      <c r="S2729" s="196">
        <f>_xlfn.LET(_xlpm.d,_xlfn.XLOOKUP(Q2729,'[1]Birth Dates'!$A:$A,'[1]Birth Dates'!$B:$B,"",0),IF(_xlpm.d=0,"",_xlpm.d))</f>
        <v/>
      </c>
      <c r="T2729" s="196">
        <f>IF(OR(S2729="",A2729="",NOT(ISNUMBER(S2729)),S2729&gt;A2729),"",DATEDIF(S2729,A2729,"Y")&amp;" years, "&amp;DATEDIF(S2729,A2729,"YM")&amp;" months, "&amp;DATEDIF(S2729,A2729,"MD")&amp;" days")</f>
        <v/>
      </c>
      <c r="W2729" s="196">
        <f>_xlfn.LET(_xlpm.d,_xlfn.XLOOKUP(U2729,'[1]Birth Dates'!$A:$A,'[1]Birth Dates'!$B:$B,"",0),IF(_xlpm.d=0,"",_xlpm.d))</f>
        <v/>
      </c>
      <c r="X2729" s="196">
        <f>IF(OR(W2729="",A2729="",NOT(ISNUMBER(W2729)),W2729&gt;A2729),"",DATEDIF(W2729,A2729,"Y")&amp;" years, "&amp;DATEDIF(W2729,A2729,"YM")&amp;" months, "&amp;DATEDIF(W2729,A2729,"MD")&amp;" days")</f>
        <v/>
      </c>
      <c r="AR2729" s="175">
        <f>IF($B2729="","",TEXT($A2729,"yyyymmdd")&amp;"_P"&amp;$C2729&amp;"_C"&amp;$F2729&amp;"_"&amp;TRIM(RIGHT(SUBSTITUTE(TRIM(SUBSTITUTE($M2729,CHAR(160)," "))," ",REPT(" ",60)),60))&amp;IF($Q2729="","","-"&amp;TRIM(RIGHT(SUBSTITUTE(TRIM(SUBSTITUTE($Q2729,CHAR(160)," "))," ",REPT(" ",60)),60)))&amp;IF($U2729="","","-"&amp;TRIM(RIGHT(SUBSTITUTE(TRIM(SUBSTITUTE($U2729,CHAR(160)," "))," ",REPT(" ",60)),60)))&amp;".jpg")</f>
        <v/>
      </c>
    </row>
    <row r="2730" ht="14" customHeight="1">
      <c r="O2730" s="196">
        <f>_xlfn.LET(_xlpm.d,_xlfn.XLOOKUP(M2730,'[1]Birth Dates'!$A:$A,'[1]Birth Dates'!$B:$B,"",0),IF(_xlpm.d=0,"",_xlpm.d))</f>
        <v/>
      </c>
      <c r="P2730" s="196">
        <f>IF(OR(O2730="",A2730="",NOT(ISNUMBER(O2730)),O2730&gt;A2730),"",DATEDIF(O2730,A2730,"Y")&amp;" years, "&amp;DATEDIF(O2730,A2730,"YM")&amp;" months, "&amp;DATEDIF(O2730,A2730,"MD")&amp;" days")</f>
        <v/>
      </c>
      <c r="S2730" s="196">
        <f>_xlfn.LET(_xlpm.d,_xlfn.XLOOKUP(Q2730,'[1]Birth Dates'!$A:$A,'[1]Birth Dates'!$B:$B,"",0),IF(_xlpm.d=0,"",_xlpm.d))</f>
        <v/>
      </c>
      <c r="T2730" s="196">
        <f>IF(OR(S2730="",A2730="",NOT(ISNUMBER(S2730)),S2730&gt;A2730),"",DATEDIF(S2730,A2730,"Y")&amp;" years, "&amp;DATEDIF(S2730,A2730,"YM")&amp;" months, "&amp;DATEDIF(S2730,A2730,"MD")&amp;" days")</f>
        <v/>
      </c>
      <c r="W2730" s="196">
        <f>_xlfn.LET(_xlpm.d,_xlfn.XLOOKUP(U2730,'[1]Birth Dates'!$A:$A,'[1]Birth Dates'!$B:$B,"",0),IF(_xlpm.d=0,"",_xlpm.d))</f>
        <v/>
      </c>
      <c r="X2730" s="196">
        <f>IF(OR(W2730="",A2730="",NOT(ISNUMBER(W2730)),W2730&gt;A2730),"",DATEDIF(W2730,A2730,"Y")&amp;" years, "&amp;DATEDIF(W2730,A2730,"YM")&amp;" months, "&amp;DATEDIF(W2730,A2730,"MD")&amp;" days")</f>
        <v/>
      </c>
      <c r="AR2730" s="175">
        <f>IF($B2730="","",TEXT($A2730,"yyyymmdd")&amp;"_P"&amp;$C2730&amp;"_C"&amp;$F2730&amp;"_"&amp;TRIM(RIGHT(SUBSTITUTE(TRIM(SUBSTITUTE($M2730,CHAR(160)," "))," ",REPT(" ",60)),60))&amp;IF($Q2730="","","-"&amp;TRIM(RIGHT(SUBSTITUTE(TRIM(SUBSTITUTE($Q2730,CHAR(160)," "))," ",REPT(" ",60)),60)))&amp;IF($U2730="","","-"&amp;TRIM(RIGHT(SUBSTITUTE(TRIM(SUBSTITUTE($U2730,CHAR(160)," "))," ",REPT(" ",60)),60)))&amp;".jpg")</f>
        <v/>
      </c>
    </row>
    <row r="2731" ht="14" customHeight="1">
      <c r="O2731" s="196">
        <f>_xlfn.LET(_xlpm.d,_xlfn.XLOOKUP(M2731,'[1]Birth Dates'!$A:$A,'[1]Birth Dates'!$B:$B,"",0),IF(_xlpm.d=0,"",_xlpm.d))</f>
        <v/>
      </c>
      <c r="P2731" s="196">
        <f>IF(OR(O2731="",A2731="",NOT(ISNUMBER(O2731)),O2731&gt;A2731),"",DATEDIF(O2731,A2731,"Y")&amp;" years, "&amp;DATEDIF(O2731,A2731,"YM")&amp;" months, "&amp;DATEDIF(O2731,A2731,"MD")&amp;" days")</f>
        <v/>
      </c>
      <c r="S2731" s="196">
        <f>_xlfn.LET(_xlpm.d,_xlfn.XLOOKUP(Q2731,'[1]Birth Dates'!$A:$A,'[1]Birth Dates'!$B:$B,"",0),IF(_xlpm.d=0,"",_xlpm.d))</f>
        <v/>
      </c>
      <c r="T2731" s="196">
        <f>IF(OR(S2731="",A2731="",NOT(ISNUMBER(S2731)),S2731&gt;A2731),"",DATEDIF(S2731,A2731,"Y")&amp;" years, "&amp;DATEDIF(S2731,A2731,"YM")&amp;" months, "&amp;DATEDIF(S2731,A2731,"MD")&amp;" days")</f>
        <v/>
      </c>
      <c r="W2731" s="196">
        <f>_xlfn.LET(_xlpm.d,_xlfn.XLOOKUP(U2731,'[1]Birth Dates'!$A:$A,'[1]Birth Dates'!$B:$B,"",0),IF(_xlpm.d=0,"",_xlpm.d))</f>
        <v/>
      </c>
      <c r="X2731" s="196">
        <f>IF(OR(W2731="",A2731="",NOT(ISNUMBER(W2731)),W2731&gt;A2731),"",DATEDIF(W2731,A2731,"Y")&amp;" years, "&amp;DATEDIF(W2731,A2731,"YM")&amp;" months, "&amp;DATEDIF(W2731,A2731,"MD")&amp;" days")</f>
        <v/>
      </c>
      <c r="AR2731" s="175">
        <f>IF($B2731="","",TEXT($A2731,"yyyymmdd")&amp;"_P"&amp;$C2731&amp;"_C"&amp;$F2731&amp;"_"&amp;TRIM(RIGHT(SUBSTITUTE(TRIM(SUBSTITUTE($M2731,CHAR(160)," "))," ",REPT(" ",60)),60))&amp;IF($Q2731="","","-"&amp;TRIM(RIGHT(SUBSTITUTE(TRIM(SUBSTITUTE($Q2731,CHAR(160)," "))," ",REPT(" ",60)),60)))&amp;IF($U2731="","","-"&amp;TRIM(RIGHT(SUBSTITUTE(TRIM(SUBSTITUTE($U2731,CHAR(160)," "))," ",REPT(" ",60)),60)))&amp;".jpg")</f>
        <v/>
      </c>
    </row>
    <row r="2732" ht="14" customHeight="1">
      <c r="O2732" s="196">
        <f>_xlfn.LET(_xlpm.d,_xlfn.XLOOKUP(M2732,'[1]Birth Dates'!$A:$A,'[1]Birth Dates'!$B:$B,"",0),IF(_xlpm.d=0,"",_xlpm.d))</f>
        <v/>
      </c>
      <c r="P2732" s="196">
        <f>IF(OR(O2732="",A2732="",NOT(ISNUMBER(O2732)),O2732&gt;A2732),"",DATEDIF(O2732,A2732,"Y")&amp;" years, "&amp;DATEDIF(O2732,A2732,"YM")&amp;" months, "&amp;DATEDIF(O2732,A2732,"MD")&amp;" days")</f>
        <v/>
      </c>
      <c r="S2732" s="196">
        <f>_xlfn.LET(_xlpm.d,_xlfn.XLOOKUP(Q2732,'[1]Birth Dates'!$A:$A,'[1]Birth Dates'!$B:$B,"",0),IF(_xlpm.d=0,"",_xlpm.d))</f>
        <v/>
      </c>
      <c r="T2732" s="196">
        <f>IF(OR(S2732="",A2732="",NOT(ISNUMBER(S2732)),S2732&gt;A2732),"",DATEDIF(S2732,A2732,"Y")&amp;" years, "&amp;DATEDIF(S2732,A2732,"YM")&amp;" months, "&amp;DATEDIF(S2732,A2732,"MD")&amp;" days")</f>
        <v/>
      </c>
      <c r="W2732" s="196">
        <f>_xlfn.LET(_xlpm.d,_xlfn.XLOOKUP(U2732,'[1]Birth Dates'!$A:$A,'[1]Birth Dates'!$B:$B,"",0),IF(_xlpm.d=0,"",_xlpm.d))</f>
        <v/>
      </c>
      <c r="X2732" s="196">
        <f>IF(OR(W2732="",A2732="",NOT(ISNUMBER(W2732)),W2732&gt;A2732),"",DATEDIF(W2732,A2732,"Y")&amp;" years, "&amp;DATEDIF(W2732,A2732,"YM")&amp;" months, "&amp;DATEDIF(W2732,A2732,"MD")&amp;" days")</f>
        <v/>
      </c>
      <c r="AR2732" s="175">
        <f>IF($B2732="","",TEXT($A2732,"yyyymmdd")&amp;"_P"&amp;$C2732&amp;"_C"&amp;$F2732&amp;"_"&amp;TRIM(RIGHT(SUBSTITUTE(TRIM(SUBSTITUTE($M2732,CHAR(160)," "))," ",REPT(" ",60)),60))&amp;IF($Q2732="","","-"&amp;TRIM(RIGHT(SUBSTITUTE(TRIM(SUBSTITUTE($Q2732,CHAR(160)," "))," ",REPT(" ",60)),60)))&amp;IF($U2732="","","-"&amp;TRIM(RIGHT(SUBSTITUTE(TRIM(SUBSTITUTE($U2732,CHAR(160)," "))," ",REPT(" ",60)),60)))&amp;".jpg")</f>
        <v/>
      </c>
    </row>
    <row r="2733" ht="14" customHeight="1">
      <c r="O2733" s="196">
        <f>_xlfn.LET(_xlpm.d,_xlfn.XLOOKUP(M2733,'[1]Birth Dates'!$A:$A,'[1]Birth Dates'!$B:$B,"",0),IF(_xlpm.d=0,"",_xlpm.d))</f>
        <v/>
      </c>
      <c r="P2733" s="196">
        <f>IF(OR(O2733="",A2733="",NOT(ISNUMBER(O2733)),O2733&gt;A2733),"",DATEDIF(O2733,A2733,"Y")&amp;" years, "&amp;DATEDIF(O2733,A2733,"YM")&amp;" months, "&amp;DATEDIF(O2733,A2733,"MD")&amp;" days")</f>
        <v/>
      </c>
      <c r="S2733" s="196">
        <f>_xlfn.LET(_xlpm.d,_xlfn.XLOOKUP(Q2733,'[1]Birth Dates'!$A:$A,'[1]Birth Dates'!$B:$B,"",0),IF(_xlpm.d=0,"",_xlpm.d))</f>
        <v/>
      </c>
      <c r="T2733" s="196">
        <f>IF(OR(S2733="",A2733="",NOT(ISNUMBER(S2733)),S2733&gt;A2733),"",DATEDIF(S2733,A2733,"Y")&amp;" years, "&amp;DATEDIF(S2733,A2733,"YM")&amp;" months, "&amp;DATEDIF(S2733,A2733,"MD")&amp;" days")</f>
        <v/>
      </c>
      <c r="W2733" s="196">
        <f>_xlfn.LET(_xlpm.d,_xlfn.XLOOKUP(U2733,'[1]Birth Dates'!$A:$A,'[1]Birth Dates'!$B:$B,"",0),IF(_xlpm.d=0,"",_xlpm.d))</f>
        <v/>
      </c>
      <c r="X2733" s="196">
        <f>IF(OR(W2733="",A2733="",NOT(ISNUMBER(W2733)),W2733&gt;A2733),"",DATEDIF(W2733,A2733,"Y")&amp;" years, "&amp;DATEDIF(W2733,A2733,"YM")&amp;" months, "&amp;DATEDIF(W2733,A2733,"MD")&amp;" days")</f>
        <v/>
      </c>
      <c r="AR2733" s="175">
        <f>IF($B2733="","",TEXT($A2733,"yyyymmdd")&amp;"_P"&amp;$C2733&amp;"_C"&amp;$F2733&amp;"_"&amp;TRIM(RIGHT(SUBSTITUTE(TRIM(SUBSTITUTE($M2733,CHAR(160)," "))," ",REPT(" ",60)),60))&amp;IF($Q2733="","","-"&amp;TRIM(RIGHT(SUBSTITUTE(TRIM(SUBSTITUTE($Q2733,CHAR(160)," "))," ",REPT(" ",60)),60)))&amp;IF($U2733="","","-"&amp;TRIM(RIGHT(SUBSTITUTE(TRIM(SUBSTITUTE($U2733,CHAR(160)," "))," ",REPT(" ",60)),60)))&amp;".jpg")</f>
        <v/>
      </c>
    </row>
    <row r="2734" ht="14" customHeight="1">
      <c r="O2734" s="196">
        <f>_xlfn.LET(_xlpm.d,_xlfn.XLOOKUP(M2734,'[1]Birth Dates'!$A:$A,'[1]Birth Dates'!$B:$B,"",0),IF(_xlpm.d=0,"",_xlpm.d))</f>
        <v/>
      </c>
      <c r="P2734" s="196">
        <f>IF(OR(O2734="",A2734="",NOT(ISNUMBER(O2734)),O2734&gt;A2734),"",DATEDIF(O2734,A2734,"Y")&amp;" years, "&amp;DATEDIF(O2734,A2734,"YM")&amp;" months, "&amp;DATEDIF(O2734,A2734,"MD")&amp;" days")</f>
        <v/>
      </c>
      <c r="S2734" s="196">
        <f>_xlfn.LET(_xlpm.d,_xlfn.XLOOKUP(Q2734,'[1]Birth Dates'!$A:$A,'[1]Birth Dates'!$B:$B,"",0),IF(_xlpm.d=0,"",_xlpm.d))</f>
        <v/>
      </c>
      <c r="T2734" s="196">
        <f>IF(OR(S2734="",A2734="",NOT(ISNUMBER(S2734)),S2734&gt;A2734),"",DATEDIF(S2734,A2734,"Y")&amp;" years, "&amp;DATEDIF(S2734,A2734,"YM")&amp;" months, "&amp;DATEDIF(S2734,A2734,"MD")&amp;" days")</f>
        <v/>
      </c>
      <c r="W2734" s="196">
        <f>_xlfn.LET(_xlpm.d,_xlfn.XLOOKUP(U2734,'[1]Birth Dates'!$A:$A,'[1]Birth Dates'!$B:$B,"",0),IF(_xlpm.d=0,"",_xlpm.d))</f>
        <v/>
      </c>
      <c r="X2734" s="196">
        <f>IF(OR(W2734="",A2734="",NOT(ISNUMBER(W2734)),W2734&gt;A2734),"",DATEDIF(W2734,A2734,"Y")&amp;" years, "&amp;DATEDIF(W2734,A2734,"YM")&amp;" months, "&amp;DATEDIF(W2734,A2734,"MD")&amp;" days")</f>
        <v/>
      </c>
      <c r="AR2734" s="175">
        <f>IF($B2734="","",TEXT($A2734,"yyyymmdd")&amp;"_P"&amp;$C2734&amp;"_C"&amp;$F2734&amp;"_"&amp;TRIM(RIGHT(SUBSTITUTE(TRIM(SUBSTITUTE($M2734,CHAR(160)," "))," ",REPT(" ",60)),60))&amp;IF($Q2734="","","-"&amp;TRIM(RIGHT(SUBSTITUTE(TRIM(SUBSTITUTE($Q2734,CHAR(160)," "))," ",REPT(" ",60)),60)))&amp;IF($U2734="","","-"&amp;TRIM(RIGHT(SUBSTITUTE(TRIM(SUBSTITUTE($U2734,CHAR(160)," "))," ",REPT(" ",60)),60)))&amp;".jpg")</f>
        <v/>
      </c>
    </row>
    <row r="2735" ht="14" customHeight="1">
      <c r="O2735" s="196">
        <f>_xlfn.LET(_xlpm.d,_xlfn.XLOOKUP(M2735,'[1]Birth Dates'!$A:$A,'[1]Birth Dates'!$B:$B,"",0),IF(_xlpm.d=0,"",_xlpm.d))</f>
        <v/>
      </c>
      <c r="P2735" s="196">
        <f>IF(OR(O2735="",A2735="",NOT(ISNUMBER(O2735)),O2735&gt;A2735),"",DATEDIF(O2735,A2735,"Y")&amp;" years, "&amp;DATEDIF(O2735,A2735,"YM")&amp;" months, "&amp;DATEDIF(O2735,A2735,"MD")&amp;" days")</f>
        <v/>
      </c>
      <c r="S2735" s="196">
        <f>_xlfn.LET(_xlpm.d,_xlfn.XLOOKUP(Q2735,'[1]Birth Dates'!$A:$A,'[1]Birth Dates'!$B:$B,"",0),IF(_xlpm.d=0,"",_xlpm.d))</f>
        <v/>
      </c>
      <c r="T2735" s="196">
        <f>IF(OR(S2735="",A2735="",NOT(ISNUMBER(S2735)),S2735&gt;A2735),"",DATEDIF(S2735,A2735,"Y")&amp;" years, "&amp;DATEDIF(S2735,A2735,"YM")&amp;" months, "&amp;DATEDIF(S2735,A2735,"MD")&amp;" days")</f>
        <v/>
      </c>
      <c r="W2735" s="196">
        <f>_xlfn.LET(_xlpm.d,_xlfn.XLOOKUP(U2735,'[1]Birth Dates'!$A:$A,'[1]Birth Dates'!$B:$B,"",0),IF(_xlpm.d=0,"",_xlpm.d))</f>
        <v/>
      </c>
      <c r="X2735" s="196">
        <f>IF(OR(W2735="",A2735="",NOT(ISNUMBER(W2735)),W2735&gt;A2735),"",DATEDIF(W2735,A2735,"Y")&amp;" years, "&amp;DATEDIF(W2735,A2735,"YM")&amp;" months, "&amp;DATEDIF(W2735,A2735,"MD")&amp;" days")</f>
        <v/>
      </c>
      <c r="AR2735" s="175">
        <f>IF($B2735="","",TEXT($A2735,"yyyymmdd")&amp;"_P"&amp;$C2735&amp;"_C"&amp;$F2735&amp;"_"&amp;TRIM(RIGHT(SUBSTITUTE(TRIM(SUBSTITUTE($M2735,CHAR(160)," "))," ",REPT(" ",60)),60))&amp;IF($Q2735="","","-"&amp;TRIM(RIGHT(SUBSTITUTE(TRIM(SUBSTITUTE($Q2735,CHAR(160)," "))," ",REPT(" ",60)),60)))&amp;IF($U2735="","","-"&amp;TRIM(RIGHT(SUBSTITUTE(TRIM(SUBSTITUTE($U2735,CHAR(160)," "))," ",REPT(" ",60)),60)))&amp;".jpg")</f>
        <v/>
      </c>
    </row>
    <row r="2736" ht="14" customHeight="1">
      <c r="O2736" s="196">
        <f>_xlfn.LET(_xlpm.d,_xlfn.XLOOKUP(M2736,'[1]Birth Dates'!$A:$A,'[1]Birth Dates'!$B:$B,"",0),IF(_xlpm.d=0,"",_xlpm.d))</f>
        <v/>
      </c>
      <c r="P2736" s="196">
        <f>IF(OR(O2736="",A2736="",NOT(ISNUMBER(O2736)),O2736&gt;A2736),"",DATEDIF(O2736,A2736,"Y")&amp;" years, "&amp;DATEDIF(O2736,A2736,"YM")&amp;" months, "&amp;DATEDIF(O2736,A2736,"MD")&amp;" days")</f>
        <v/>
      </c>
      <c r="S2736" s="196">
        <f>_xlfn.LET(_xlpm.d,_xlfn.XLOOKUP(Q2736,'[1]Birth Dates'!$A:$A,'[1]Birth Dates'!$B:$B,"",0),IF(_xlpm.d=0,"",_xlpm.d))</f>
        <v/>
      </c>
      <c r="T2736" s="196">
        <f>IF(OR(S2736="",A2736="",NOT(ISNUMBER(S2736)),S2736&gt;A2736),"",DATEDIF(S2736,A2736,"Y")&amp;" years, "&amp;DATEDIF(S2736,A2736,"YM")&amp;" months, "&amp;DATEDIF(S2736,A2736,"MD")&amp;" days")</f>
        <v/>
      </c>
      <c r="W2736" s="196">
        <f>_xlfn.LET(_xlpm.d,_xlfn.XLOOKUP(U2736,'[1]Birth Dates'!$A:$A,'[1]Birth Dates'!$B:$B,"",0),IF(_xlpm.d=0,"",_xlpm.d))</f>
        <v/>
      </c>
      <c r="X2736" s="196">
        <f>IF(OR(W2736="",A2736="",NOT(ISNUMBER(W2736)),W2736&gt;A2736),"",DATEDIF(W2736,A2736,"Y")&amp;" years, "&amp;DATEDIF(W2736,A2736,"YM")&amp;" months, "&amp;DATEDIF(W2736,A2736,"MD")&amp;" days")</f>
        <v/>
      </c>
      <c r="AR2736" s="175">
        <f>IF($B2736="","",TEXT($A2736,"yyyymmdd")&amp;"_P"&amp;$C2736&amp;"_C"&amp;$F2736&amp;"_"&amp;TRIM(RIGHT(SUBSTITUTE(TRIM(SUBSTITUTE($M2736,CHAR(160)," "))," ",REPT(" ",60)),60))&amp;IF($Q2736="","","-"&amp;TRIM(RIGHT(SUBSTITUTE(TRIM(SUBSTITUTE($Q2736,CHAR(160)," "))," ",REPT(" ",60)),60)))&amp;IF($U2736="","","-"&amp;TRIM(RIGHT(SUBSTITUTE(TRIM(SUBSTITUTE($U2736,CHAR(160)," "))," ",REPT(" ",60)),60)))&amp;".jpg")</f>
        <v/>
      </c>
    </row>
    <row r="2737" ht="14" customHeight="1">
      <c r="O2737" s="196">
        <f>_xlfn.LET(_xlpm.d,_xlfn.XLOOKUP(M2737,'[1]Birth Dates'!$A:$A,'[1]Birth Dates'!$B:$B,"",0),IF(_xlpm.d=0,"",_xlpm.d))</f>
        <v/>
      </c>
      <c r="P2737" s="196">
        <f>IF(OR(O2737="",A2737="",NOT(ISNUMBER(O2737)),O2737&gt;A2737),"",DATEDIF(O2737,A2737,"Y")&amp;" years, "&amp;DATEDIF(O2737,A2737,"YM")&amp;" months, "&amp;DATEDIF(O2737,A2737,"MD")&amp;" days")</f>
        <v/>
      </c>
      <c r="S2737" s="196">
        <f>_xlfn.LET(_xlpm.d,_xlfn.XLOOKUP(Q2737,'[1]Birth Dates'!$A:$A,'[1]Birth Dates'!$B:$B,"",0),IF(_xlpm.d=0,"",_xlpm.d))</f>
        <v/>
      </c>
      <c r="T2737" s="196">
        <f>IF(OR(S2737="",A2737="",NOT(ISNUMBER(S2737)),S2737&gt;A2737),"",DATEDIF(S2737,A2737,"Y")&amp;" years, "&amp;DATEDIF(S2737,A2737,"YM")&amp;" months, "&amp;DATEDIF(S2737,A2737,"MD")&amp;" days")</f>
        <v/>
      </c>
      <c r="W2737" s="196">
        <f>_xlfn.LET(_xlpm.d,_xlfn.XLOOKUP(U2737,'[1]Birth Dates'!$A:$A,'[1]Birth Dates'!$B:$B,"",0),IF(_xlpm.d=0,"",_xlpm.d))</f>
        <v/>
      </c>
      <c r="X2737" s="196">
        <f>IF(OR(W2737="",A2737="",NOT(ISNUMBER(W2737)),W2737&gt;A2737),"",DATEDIF(W2737,A2737,"Y")&amp;" years, "&amp;DATEDIF(W2737,A2737,"YM")&amp;" months, "&amp;DATEDIF(W2737,A2737,"MD")&amp;" days")</f>
        <v/>
      </c>
      <c r="AR2737" s="175">
        <f>IF($B2737="","",TEXT($A2737,"yyyymmdd")&amp;"_P"&amp;$C2737&amp;"_C"&amp;$F2737&amp;"_"&amp;TRIM(RIGHT(SUBSTITUTE(TRIM(SUBSTITUTE($M2737,CHAR(160)," "))," ",REPT(" ",60)),60))&amp;IF($Q2737="","","-"&amp;TRIM(RIGHT(SUBSTITUTE(TRIM(SUBSTITUTE($Q2737,CHAR(160)," "))," ",REPT(" ",60)),60)))&amp;IF($U2737="","","-"&amp;TRIM(RIGHT(SUBSTITUTE(TRIM(SUBSTITUTE($U2737,CHAR(160)," "))," ",REPT(" ",60)),60)))&amp;".jpg")</f>
        <v/>
      </c>
    </row>
    <row r="2738" ht="14" customHeight="1">
      <c r="O2738" s="196">
        <f>_xlfn.LET(_xlpm.d,_xlfn.XLOOKUP(M2738,'[1]Birth Dates'!$A:$A,'[1]Birth Dates'!$B:$B,"",0),IF(_xlpm.d=0,"",_xlpm.d))</f>
        <v/>
      </c>
      <c r="P2738" s="196">
        <f>IF(OR(O2738="",A2738="",NOT(ISNUMBER(O2738)),O2738&gt;A2738),"",DATEDIF(O2738,A2738,"Y")&amp;" years, "&amp;DATEDIF(O2738,A2738,"YM")&amp;" months, "&amp;DATEDIF(O2738,A2738,"MD")&amp;" days")</f>
        <v/>
      </c>
      <c r="S2738" s="196">
        <f>_xlfn.LET(_xlpm.d,_xlfn.XLOOKUP(Q2738,'[1]Birth Dates'!$A:$A,'[1]Birth Dates'!$B:$B,"",0),IF(_xlpm.d=0,"",_xlpm.d))</f>
        <v/>
      </c>
      <c r="T2738" s="196">
        <f>IF(OR(S2738="",A2738="",NOT(ISNUMBER(S2738)),S2738&gt;A2738),"",DATEDIF(S2738,A2738,"Y")&amp;" years, "&amp;DATEDIF(S2738,A2738,"YM")&amp;" months, "&amp;DATEDIF(S2738,A2738,"MD")&amp;" days")</f>
        <v/>
      </c>
      <c r="W2738" s="196">
        <f>_xlfn.LET(_xlpm.d,_xlfn.XLOOKUP(U2738,'[1]Birth Dates'!$A:$A,'[1]Birth Dates'!$B:$B,"",0),IF(_xlpm.d=0,"",_xlpm.d))</f>
        <v/>
      </c>
      <c r="X2738" s="196">
        <f>IF(OR(W2738="",A2738="",NOT(ISNUMBER(W2738)),W2738&gt;A2738),"",DATEDIF(W2738,A2738,"Y")&amp;" years, "&amp;DATEDIF(W2738,A2738,"YM")&amp;" months, "&amp;DATEDIF(W2738,A2738,"MD")&amp;" days")</f>
        <v/>
      </c>
      <c r="AR2738" s="175">
        <f>IF($B2738="","",TEXT($A2738,"yyyymmdd")&amp;"_P"&amp;$C2738&amp;"_C"&amp;$F2738&amp;"_"&amp;TRIM(RIGHT(SUBSTITUTE(TRIM(SUBSTITUTE($M2738,CHAR(160)," "))," ",REPT(" ",60)),60))&amp;IF($Q2738="","","-"&amp;TRIM(RIGHT(SUBSTITUTE(TRIM(SUBSTITUTE($Q2738,CHAR(160)," "))," ",REPT(" ",60)),60)))&amp;IF($U2738="","","-"&amp;TRIM(RIGHT(SUBSTITUTE(TRIM(SUBSTITUTE($U2738,CHAR(160)," "))," ",REPT(" ",60)),60)))&amp;".jpg")</f>
        <v/>
      </c>
    </row>
    <row r="2739" ht="14" customHeight="1">
      <c r="O2739" s="196">
        <f>_xlfn.LET(_xlpm.d,_xlfn.XLOOKUP(M2739,'[1]Birth Dates'!$A:$A,'[1]Birth Dates'!$B:$B,"",0),IF(_xlpm.d=0,"",_xlpm.d))</f>
        <v/>
      </c>
      <c r="P2739" s="196">
        <f>IF(OR(O2739="",A2739="",NOT(ISNUMBER(O2739)),O2739&gt;A2739),"",DATEDIF(O2739,A2739,"Y")&amp;" years, "&amp;DATEDIF(O2739,A2739,"YM")&amp;" months, "&amp;DATEDIF(O2739,A2739,"MD")&amp;" days")</f>
        <v/>
      </c>
      <c r="S2739" s="196">
        <f>_xlfn.LET(_xlpm.d,_xlfn.XLOOKUP(Q2739,'[1]Birth Dates'!$A:$A,'[1]Birth Dates'!$B:$B,"",0),IF(_xlpm.d=0,"",_xlpm.d))</f>
        <v/>
      </c>
      <c r="T2739" s="196">
        <f>IF(OR(S2739="",A2739="",NOT(ISNUMBER(S2739)),S2739&gt;A2739),"",DATEDIF(S2739,A2739,"Y")&amp;" years, "&amp;DATEDIF(S2739,A2739,"YM")&amp;" months, "&amp;DATEDIF(S2739,A2739,"MD")&amp;" days")</f>
        <v/>
      </c>
      <c r="W2739" s="196">
        <f>_xlfn.LET(_xlpm.d,_xlfn.XLOOKUP(U2739,'[1]Birth Dates'!$A:$A,'[1]Birth Dates'!$B:$B,"",0),IF(_xlpm.d=0,"",_xlpm.d))</f>
        <v/>
      </c>
      <c r="X2739" s="196">
        <f>IF(OR(W2739="",A2739="",NOT(ISNUMBER(W2739)),W2739&gt;A2739),"",DATEDIF(W2739,A2739,"Y")&amp;" years, "&amp;DATEDIF(W2739,A2739,"YM")&amp;" months, "&amp;DATEDIF(W2739,A2739,"MD")&amp;" days")</f>
        <v/>
      </c>
      <c r="AR2739" s="175">
        <f>IF($B2739="","",TEXT($A2739,"yyyymmdd")&amp;"_P"&amp;$C2739&amp;"_C"&amp;$F2739&amp;"_"&amp;TRIM(RIGHT(SUBSTITUTE(TRIM(SUBSTITUTE($M2739,CHAR(160)," "))," ",REPT(" ",60)),60))&amp;IF($Q2739="","","-"&amp;TRIM(RIGHT(SUBSTITUTE(TRIM(SUBSTITUTE($Q2739,CHAR(160)," "))," ",REPT(" ",60)),60)))&amp;IF($U2739="","","-"&amp;TRIM(RIGHT(SUBSTITUTE(TRIM(SUBSTITUTE($U2739,CHAR(160)," "))," ",REPT(" ",60)),60)))&amp;".jpg")</f>
        <v/>
      </c>
    </row>
    <row r="2740" ht="14" customHeight="1">
      <c r="O2740" s="196">
        <f>_xlfn.LET(_xlpm.d,_xlfn.XLOOKUP(M2740,'[1]Birth Dates'!$A:$A,'[1]Birth Dates'!$B:$B,"",0),IF(_xlpm.d=0,"",_xlpm.d))</f>
        <v/>
      </c>
      <c r="P2740" s="196">
        <f>IF(OR(O2740="",A2740="",NOT(ISNUMBER(O2740)),O2740&gt;A2740),"",DATEDIF(O2740,A2740,"Y")&amp;" years, "&amp;DATEDIF(O2740,A2740,"YM")&amp;" months, "&amp;DATEDIF(O2740,A2740,"MD")&amp;" days")</f>
        <v/>
      </c>
      <c r="S2740" s="196">
        <f>_xlfn.LET(_xlpm.d,_xlfn.XLOOKUP(Q2740,'[1]Birth Dates'!$A:$A,'[1]Birth Dates'!$B:$B,"",0),IF(_xlpm.d=0,"",_xlpm.d))</f>
        <v/>
      </c>
      <c r="T2740" s="196">
        <f>IF(OR(S2740="",A2740="",NOT(ISNUMBER(S2740)),S2740&gt;A2740),"",DATEDIF(S2740,A2740,"Y")&amp;" years, "&amp;DATEDIF(S2740,A2740,"YM")&amp;" months, "&amp;DATEDIF(S2740,A2740,"MD")&amp;" days")</f>
        <v/>
      </c>
      <c r="W2740" s="196">
        <f>_xlfn.LET(_xlpm.d,_xlfn.XLOOKUP(U2740,'[1]Birth Dates'!$A:$A,'[1]Birth Dates'!$B:$B,"",0),IF(_xlpm.d=0,"",_xlpm.d))</f>
        <v/>
      </c>
      <c r="X2740" s="196">
        <f>IF(OR(W2740="",A2740="",NOT(ISNUMBER(W2740)),W2740&gt;A2740),"",DATEDIF(W2740,A2740,"Y")&amp;" years, "&amp;DATEDIF(W2740,A2740,"YM")&amp;" months, "&amp;DATEDIF(W2740,A2740,"MD")&amp;" days")</f>
        <v/>
      </c>
      <c r="AR2740" s="175">
        <f>IF($B2740="","",TEXT($A2740,"yyyymmdd")&amp;"_P"&amp;$C2740&amp;"_C"&amp;$F2740&amp;"_"&amp;TRIM(RIGHT(SUBSTITUTE(TRIM(SUBSTITUTE($M2740,CHAR(160)," "))," ",REPT(" ",60)),60))&amp;IF($Q2740="","","-"&amp;TRIM(RIGHT(SUBSTITUTE(TRIM(SUBSTITUTE($Q2740,CHAR(160)," "))," ",REPT(" ",60)),60)))&amp;IF($U2740="","","-"&amp;TRIM(RIGHT(SUBSTITUTE(TRIM(SUBSTITUTE($U2740,CHAR(160)," "))," ",REPT(" ",60)),60)))&amp;".jpg")</f>
        <v/>
      </c>
    </row>
    <row r="2741" ht="14" customHeight="1">
      <c r="O2741" s="196">
        <f>_xlfn.LET(_xlpm.d,_xlfn.XLOOKUP(M2741,'[1]Birth Dates'!$A:$A,'[1]Birth Dates'!$B:$B,"",0),IF(_xlpm.d=0,"",_xlpm.d))</f>
        <v/>
      </c>
      <c r="P2741" s="196">
        <f>IF(OR(O2741="",A2741="",NOT(ISNUMBER(O2741)),O2741&gt;A2741),"",DATEDIF(O2741,A2741,"Y")&amp;" years, "&amp;DATEDIF(O2741,A2741,"YM")&amp;" months, "&amp;DATEDIF(O2741,A2741,"MD")&amp;" days")</f>
        <v/>
      </c>
      <c r="S2741" s="196">
        <f>_xlfn.LET(_xlpm.d,_xlfn.XLOOKUP(Q2741,'[1]Birth Dates'!$A:$A,'[1]Birth Dates'!$B:$B,"",0),IF(_xlpm.d=0,"",_xlpm.d))</f>
        <v/>
      </c>
      <c r="T2741" s="196">
        <f>IF(OR(S2741="",A2741="",NOT(ISNUMBER(S2741)),S2741&gt;A2741),"",DATEDIF(S2741,A2741,"Y")&amp;" years, "&amp;DATEDIF(S2741,A2741,"YM")&amp;" months, "&amp;DATEDIF(S2741,A2741,"MD")&amp;" days")</f>
        <v/>
      </c>
      <c r="W2741" s="196">
        <f>_xlfn.LET(_xlpm.d,_xlfn.XLOOKUP(U2741,'[1]Birth Dates'!$A:$A,'[1]Birth Dates'!$B:$B,"",0),IF(_xlpm.d=0,"",_xlpm.d))</f>
        <v/>
      </c>
      <c r="X2741" s="196">
        <f>IF(OR(W2741="",A2741="",NOT(ISNUMBER(W2741)),W2741&gt;A2741),"",DATEDIF(W2741,A2741,"Y")&amp;" years, "&amp;DATEDIF(W2741,A2741,"YM")&amp;" months, "&amp;DATEDIF(W2741,A2741,"MD")&amp;" days")</f>
        <v/>
      </c>
      <c r="AR2741" s="175">
        <f>IF($B2741="","",TEXT($A2741,"yyyymmdd")&amp;"_P"&amp;$C2741&amp;"_C"&amp;$F2741&amp;"_"&amp;TRIM(RIGHT(SUBSTITUTE(TRIM(SUBSTITUTE($M2741,CHAR(160)," "))," ",REPT(" ",60)),60))&amp;IF($Q2741="","","-"&amp;TRIM(RIGHT(SUBSTITUTE(TRIM(SUBSTITUTE($Q2741,CHAR(160)," "))," ",REPT(" ",60)),60)))&amp;IF($U2741="","","-"&amp;TRIM(RIGHT(SUBSTITUTE(TRIM(SUBSTITUTE($U2741,CHAR(160)," "))," ",REPT(" ",60)),60)))&amp;".jpg")</f>
        <v/>
      </c>
    </row>
    <row r="2742" ht="14" customHeight="1">
      <c r="O2742" s="196">
        <f>_xlfn.LET(_xlpm.d,_xlfn.XLOOKUP(M2742,'[1]Birth Dates'!$A:$A,'[1]Birth Dates'!$B:$B,"",0),IF(_xlpm.d=0,"",_xlpm.d))</f>
        <v/>
      </c>
      <c r="P2742" s="196">
        <f>IF(OR(O2742="",A2742="",NOT(ISNUMBER(O2742)),O2742&gt;A2742),"",DATEDIF(O2742,A2742,"Y")&amp;" years, "&amp;DATEDIF(O2742,A2742,"YM")&amp;" months, "&amp;DATEDIF(O2742,A2742,"MD")&amp;" days")</f>
        <v/>
      </c>
      <c r="S2742" s="196">
        <f>_xlfn.LET(_xlpm.d,_xlfn.XLOOKUP(Q2742,'[1]Birth Dates'!$A:$A,'[1]Birth Dates'!$B:$B,"",0),IF(_xlpm.d=0,"",_xlpm.d))</f>
        <v/>
      </c>
      <c r="T2742" s="196">
        <f>IF(OR(S2742="",A2742="",NOT(ISNUMBER(S2742)),S2742&gt;A2742),"",DATEDIF(S2742,A2742,"Y")&amp;" years, "&amp;DATEDIF(S2742,A2742,"YM")&amp;" months, "&amp;DATEDIF(S2742,A2742,"MD")&amp;" days")</f>
        <v/>
      </c>
      <c r="W2742" s="196">
        <f>_xlfn.LET(_xlpm.d,_xlfn.XLOOKUP(U2742,'[1]Birth Dates'!$A:$A,'[1]Birth Dates'!$B:$B,"",0),IF(_xlpm.d=0,"",_xlpm.d))</f>
        <v/>
      </c>
      <c r="X2742" s="196">
        <f>IF(OR(W2742="",A2742="",NOT(ISNUMBER(W2742)),W2742&gt;A2742),"",DATEDIF(W2742,A2742,"Y")&amp;" years, "&amp;DATEDIF(W2742,A2742,"YM")&amp;" months, "&amp;DATEDIF(W2742,A2742,"MD")&amp;" days")</f>
        <v/>
      </c>
      <c r="AR2742" s="175">
        <f>IF($B2742="","",TEXT($A2742,"yyyymmdd")&amp;"_P"&amp;$C2742&amp;"_C"&amp;$F2742&amp;"_"&amp;TRIM(RIGHT(SUBSTITUTE(TRIM(SUBSTITUTE($M2742,CHAR(160)," "))," ",REPT(" ",60)),60))&amp;IF($Q2742="","","-"&amp;TRIM(RIGHT(SUBSTITUTE(TRIM(SUBSTITUTE($Q2742,CHAR(160)," "))," ",REPT(" ",60)),60)))&amp;IF($U2742="","","-"&amp;TRIM(RIGHT(SUBSTITUTE(TRIM(SUBSTITUTE($U2742,CHAR(160)," "))," ",REPT(" ",60)),60)))&amp;".jpg")</f>
        <v/>
      </c>
    </row>
    <row r="2743" ht="14" customHeight="1">
      <c r="O2743" s="196">
        <f>_xlfn.LET(_xlpm.d,_xlfn.XLOOKUP(M2743,'[1]Birth Dates'!$A:$A,'[1]Birth Dates'!$B:$B,"",0),IF(_xlpm.d=0,"",_xlpm.d))</f>
        <v/>
      </c>
      <c r="P2743" s="196">
        <f>IF(OR(O2743="",A2743="",NOT(ISNUMBER(O2743)),O2743&gt;A2743),"",DATEDIF(O2743,A2743,"Y")&amp;" years, "&amp;DATEDIF(O2743,A2743,"YM")&amp;" months, "&amp;DATEDIF(O2743,A2743,"MD")&amp;" days")</f>
        <v/>
      </c>
      <c r="S2743" s="196">
        <f>_xlfn.LET(_xlpm.d,_xlfn.XLOOKUP(Q2743,'[1]Birth Dates'!$A:$A,'[1]Birth Dates'!$B:$B,"",0),IF(_xlpm.d=0,"",_xlpm.d))</f>
        <v/>
      </c>
      <c r="T2743" s="196">
        <f>IF(OR(S2743="",A2743="",NOT(ISNUMBER(S2743)),S2743&gt;A2743),"",DATEDIF(S2743,A2743,"Y")&amp;" years, "&amp;DATEDIF(S2743,A2743,"YM")&amp;" months, "&amp;DATEDIF(S2743,A2743,"MD")&amp;" days")</f>
        <v/>
      </c>
      <c r="W2743" s="196">
        <f>_xlfn.LET(_xlpm.d,_xlfn.XLOOKUP(U2743,'[1]Birth Dates'!$A:$A,'[1]Birth Dates'!$B:$B,"",0),IF(_xlpm.d=0,"",_xlpm.d))</f>
        <v/>
      </c>
      <c r="X2743" s="196">
        <f>IF(OR(W2743="",A2743="",NOT(ISNUMBER(W2743)),W2743&gt;A2743),"",DATEDIF(W2743,A2743,"Y")&amp;" years, "&amp;DATEDIF(W2743,A2743,"YM")&amp;" months, "&amp;DATEDIF(W2743,A2743,"MD")&amp;" days")</f>
        <v/>
      </c>
      <c r="AR2743" s="175">
        <f>IF($B2743="","",TEXT($A2743,"yyyymmdd")&amp;"_P"&amp;$C2743&amp;"_C"&amp;$F2743&amp;"_"&amp;TRIM(RIGHT(SUBSTITUTE(TRIM(SUBSTITUTE($M2743,CHAR(160)," "))," ",REPT(" ",60)),60))&amp;IF($Q2743="","","-"&amp;TRIM(RIGHT(SUBSTITUTE(TRIM(SUBSTITUTE($Q2743,CHAR(160)," "))," ",REPT(" ",60)),60)))&amp;IF($U2743="","","-"&amp;TRIM(RIGHT(SUBSTITUTE(TRIM(SUBSTITUTE($U2743,CHAR(160)," "))," ",REPT(" ",60)),60)))&amp;".jpg")</f>
        <v/>
      </c>
    </row>
    <row r="2744" ht="14" customHeight="1">
      <c r="O2744" s="196">
        <f>_xlfn.LET(_xlpm.d,_xlfn.XLOOKUP(M2744,'[1]Birth Dates'!$A:$A,'[1]Birth Dates'!$B:$B,"",0),IF(_xlpm.d=0,"",_xlpm.d))</f>
        <v/>
      </c>
      <c r="P2744" s="196">
        <f>IF(OR(O2744="",A2744="",NOT(ISNUMBER(O2744)),O2744&gt;A2744),"",DATEDIF(O2744,A2744,"Y")&amp;" years, "&amp;DATEDIF(O2744,A2744,"YM")&amp;" months, "&amp;DATEDIF(O2744,A2744,"MD")&amp;" days")</f>
        <v/>
      </c>
      <c r="S2744" s="196">
        <f>_xlfn.LET(_xlpm.d,_xlfn.XLOOKUP(Q2744,'[1]Birth Dates'!$A:$A,'[1]Birth Dates'!$B:$B,"",0),IF(_xlpm.d=0,"",_xlpm.d))</f>
        <v/>
      </c>
      <c r="T2744" s="196">
        <f>IF(OR(S2744="",A2744="",NOT(ISNUMBER(S2744)),S2744&gt;A2744),"",DATEDIF(S2744,A2744,"Y")&amp;" years, "&amp;DATEDIF(S2744,A2744,"YM")&amp;" months, "&amp;DATEDIF(S2744,A2744,"MD")&amp;" days")</f>
        <v/>
      </c>
      <c r="W2744" s="196">
        <f>_xlfn.LET(_xlpm.d,_xlfn.XLOOKUP(U2744,'[1]Birth Dates'!$A:$A,'[1]Birth Dates'!$B:$B,"",0),IF(_xlpm.d=0,"",_xlpm.d))</f>
        <v/>
      </c>
      <c r="X2744" s="196">
        <f>IF(OR(W2744="",A2744="",NOT(ISNUMBER(W2744)),W2744&gt;A2744),"",DATEDIF(W2744,A2744,"Y")&amp;" years, "&amp;DATEDIF(W2744,A2744,"YM")&amp;" months, "&amp;DATEDIF(W2744,A2744,"MD")&amp;" days")</f>
        <v/>
      </c>
      <c r="AR2744" s="175">
        <f>IF($B2744="","",TEXT($A2744,"yyyymmdd")&amp;"_P"&amp;$C2744&amp;"_C"&amp;$F2744&amp;"_"&amp;TRIM(RIGHT(SUBSTITUTE(TRIM(SUBSTITUTE($M2744,CHAR(160)," "))," ",REPT(" ",60)),60))&amp;IF($Q2744="","","-"&amp;TRIM(RIGHT(SUBSTITUTE(TRIM(SUBSTITUTE($Q2744,CHAR(160)," "))," ",REPT(" ",60)),60)))&amp;IF($U2744="","","-"&amp;TRIM(RIGHT(SUBSTITUTE(TRIM(SUBSTITUTE($U2744,CHAR(160)," "))," ",REPT(" ",60)),60)))&amp;".jpg")</f>
        <v/>
      </c>
    </row>
    <row r="2745" ht="14" customHeight="1">
      <c r="O2745" s="196">
        <f>_xlfn.LET(_xlpm.d,_xlfn.XLOOKUP(M2745,'[1]Birth Dates'!$A:$A,'[1]Birth Dates'!$B:$B,"",0),IF(_xlpm.d=0,"",_xlpm.d))</f>
        <v/>
      </c>
      <c r="P2745" s="196">
        <f>IF(OR(O2745="",A2745="",NOT(ISNUMBER(O2745)),O2745&gt;A2745),"",DATEDIF(O2745,A2745,"Y")&amp;" years, "&amp;DATEDIF(O2745,A2745,"YM")&amp;" months, "&amp;DATEDIF(O2745,A2745,"MD")&amp;" days")</f>
        <v/>
      </c>
      <c r="S2745" s="196">
        <f>_xlfn.LET(_xlpm.d,_xlfn.XLOOKUP(Q2745,'[1]Birth Dates'!$A:$A,'[1]Birth Dates'!$B:$B,"",0),IF(_xlpm.d=0,"",_xlpm.d))</f>
        <v/>
      </c>
      <c r="T2745" s="196">
        <f>IF(OR(S2745="",A2745="",NOT(ISNUMBER(S2745)),S2745&gt;A2745),"",DATEDIF(S2745,A2745,"Y")&amp;" years, "&amp;DATEDIF(S2745,A2745,"YM")&amp;" months, "&amp;DATEDIF(S2745,A2745,"MD")&amp;" days")</f>
        <v/>
      </c>
      <c r="W2745" s="196">
        <f>_xlfn.LET(_xlpm.d,_xlfn.XLOOKUP(U2745,'[1]Birth Dates'!$A:$A,'[1]Birth Dates'!$B:$B,"",0),IF(_xlpm.d=0,"",_xlpm.d))</f>
        <v/>
      </c>
      <c r="X2745" s="196">
        <f>IF(OR(W2745="",A2745="",NOT(ISNUMBER(W2745)),W2745&gt;A2745),"",DATEDIF(W2745,A2745,"Y")&amp;" years, "&amp;DATEDIF(W2745,A2745,"YM")&amp;" months, "&amp;DATEDIF(W2745,A2745,"MD")&amp;" days")</f>
        <v/>
      </c>
      <c r="AR2745" s="175">
        <f>IF($B2745="","",TEXT($A2745,"yyyymmdd")&amp;"_P"&amp;$C2745&amp;"_C"&amp;$F2745&amp;"_"&amp;TRIM(RIGHT(SUBSTITUTE(TRIM(SUBSTITUTE($M2745,CHAR(160)," "))," ",REPT(" ",60)),60))&amp;IF($Q2745="","","-"&amp;TRIM(RIGHT(SUBSTITUTE(TRIM(SUBSTITUTE($Q2745,CHAR(160)," "))," ",REPT(" ",60)),60)))&amp;IF($U2745="","","-"&amp;TRIM(RIGHT(SUBSTITUTE(TRIM(SUBSTITUTE($U2745,CHAR(160)," "))," ",REPT(" ",60)),60)))&amp;".jpg")</f>
        <v/>
      </c>
    </row>
    <row r="2746" ht="14" customHeight="1">
      <c r="O2746" s="196">
        <f>_xlfn.LET(_xlpm.d,_xlfn.XLOOKUP(M2746,'[1]Birth Dates'!$A:$A,'[1]Birth Dates'!$B:$B,"",0),IF(_xlpm.d=0,"",_xlpm.d))</f>
        <v/>
      </c>
      <c r="P2746" s="196">
        <f>IF(OR(O2746="",A2746="",NOT(ISNUMBER(O2746)),O2746&gt;A2746),"",DATEDIF(O2746,A2746,"Y")&amp;" years, "&amp;DATEDIF(O2746,A2746,"YM")&amp;" months, "&amp;DATEDIF(O2746,A2746,"MD")&amp;" days")</f>
        <v/>
      </c>
      <c r="S2746" s="196">
        <f>_xlfn.LET(_xlpm.d,_xlfn.XLOOKUP(Q2746,'[1]Birth Dates'!$A:$A,'[1]Birth Dates'!$B:$B,"",0),IF(_xlpm.d=0,"",_xlpm.d))</f>
        <v/>
      </c>
      <c r="T2746" s="196">
        <f>IF(OR(S2746="",A2746="",NOT(ISNUMBER(S2746)),S2746&gt;A2746),"",DATEDIF(S2746,A2746,"Y")&amp;" years, "&amp;DATEDIF(S2746,A2746,"YM")&amp;" months, "&amp;DATEDIF(S2746,A2746,"MD")&amp;" days")</f>
        <v/>
      </c>
      <c r="W2746" s="196">
        <f>_xlfn.LET(_xlpm.d,_xlfn.XLOOKUP(U2746,'[1]Birth Dates'!$A:$A,'[1]Birth Dates'!$B:$B,"",0),IF(_xlpm.d=0,"",_xlpm.d))</f>
        <v/>
      </c>
      <c r="X2746" s="196">
        <f>IF(OR(W2746="",A2746="",NOT(ISNUMBER(W2746)),W2746&gt;A2746),"",DATEDIF(W2746,A2746,"Y")&amp;" years, "&amp;DATEDIF(W2746,A2746,"YM")&amp;" months, "&amp;DATEDIF(W2746,A2746,"MD")&amp;" days")</f>
        <v/>
      </c>
      <c r="AR2746" s="226">
        <f>IF($B2746="","",TEXT($A2746,"yyyymmdd")&amp;"_P"&amp;$C2746&amp;"_C"&amp;$F2746&amp;"_"&amp;TRIM(RIGHT(SUBSTITUTE(TRIM(SUBSTITUTE($M2746,CHAR(160)," "))," ",REPT(" ",60)),60))&amp;IF($Q2746="","","-"&amp;TRIM(RIGHT(SUBSTITUTE(TRIM(SUBSTITUTE($Q2746,CHAR(160)," "))," ",REPT(" ",60)),60)))&amp;IF($U2746="","","-"&amp;TRIM(RIGHT(SUBSTITUTE(TRIM(SUBSTITUTE($U2746,CHAR(160)," "))," ",REPT(" ",60)),60)))&amp;".jpg")</f>
        <v/>
      </c>
    </row>
    <row r="2747" ht="14" customHeight="1">
      <c r="O2747" s="196">
        <f>_xlfn.LET(_xlpm.d,_xlfn.XLOOKUP(M2747,'[1]Birth Dates'!$A:$A,'[1]Birth Dates'!$B:$B,"",0),IF(_xlpm.d=0,"",_xlpm.d))</f>
        <v/>
      </c>
      <c r="P2747" s="196">
        <f>IF(OR(O2747="",A2747="",NOT(ISNUMBER(O2747)),O2747&gt;A2747),"",DATEDIF(O2747,A2747,"Y")&amp;" years, "&amp;DATEDIF(O2747,A2747,"YM")&amp;" months, "&amp;DATEDIF(O2747,A2747,"MD")&amp;" days")</f>
        <v/>
      </c>
      <c r="S2747" s="196">
        <f>_xlfn.LET(_xlpm.d,_xlfn.XLOOKUP(Q2747,'[1]Birth Dates'!$A:$A,'[1]Birth Dates'!$B:$B,"",0),IF(_xlpm.d=0,"",_xlpm.d))</f>
        <v/>
      </c>
      <c r="T2747" s="196">
        <f>IF(OR(S2747="",A2747="",NOT(ISNUMBER(S2747)),S2747&gt;A2747),"",DATEDIF(S2747,A2747,"Y")&amp;" years, "&amp;DATEDIF(S2747,A2747,"YM")&amp;" months, "&amp;DATEDIF(S2747,A2747,"MD")&amp;" days")</f>
        <v/>
      </c>
      <c r="W2747" s="196">
        <f>_xlfn.LET(_xlpm.d,_xlfn.XLOOKUP(U2747,'[1]Birth Dates'!$A:$A,'[1]Birth Dates'!$B:$B,"",0),IF(_xlpm.d=0,"",_xlpm.d))</f>
        <v/>
      </c>
      <c r="X2747" s="196">
        <f>IF(OR(W2747="",A2747="",NOT(ISNUMBER(W2747)),W2747&gt;A2747),"",DATEDIF(W2747,A2747,"Y")&amp;" years, "&amp;DATEDIF(W2747,A2747,"YM")&amp;" months, "&amp;DATEDIF(W2747,A2747,"MD")&amp;" days")</f>
        <v/>
      </c>
      <c r="AR2747" s="175">
        <f>IF($B2747="","",TEXT($A2747,"yyyymmdd")&amp;"_P"&amp;$C2747&amp;"_C"&amp;$F2747&amp;"_"&amp;TRIM(RIGHT(SUBSTITUTE(TRIM(SUBSTITUTE($M2747,CHAR(160)," "))," ",REPT(" ",60)),60))&amp;IF($Q2747="","","-"&amp;TRIM(RIGHT(SUBSTITUTE(TRIM(SUBSTITUTE($Q2747,CHAR(160)," "))," ",REPT(" ",60)),60)))&amp;IF($U2747="","","-"&amp;TRIM(RIGHT(SUBSTITUTE(TRIM(SUBSTITUTE($U2747,CHAR(160)," "))," ",REPT(" ",60)),60)))&amp;".jpg")</f>
        <v/>
      </c>
    </row>
    <row r="2748" ht="14" customHeight="1">
      <c r="O2748" s="196">
        <f>_xlfn.LET(_xlpm.d,_xlfn.XLOOKUP(M2748,'[1]Birth Dates'!$A:$A,'[1]Birth Dates'!$B:$B,"",0),IF(_xlpm.d=0,"",_xlpm.d))</f>
        <v/>
      </c>
      <c r="P2748" s="196">
        <f>IF(OR(O2748="",A2748="",NOT(ISNUMBER(O2748)),O2748&gt;A2748),"",DATEDIF(O2748,A2748,"Y")&amp;" years, "&amp;DATEDIF(O2748,A2748,"YM")&amp;" months, "&amp;DATEDIF(O2748,A2748,"MD")&amp;" days")</f>
        <v/>
      </c>
      <c r="S2748" s="196">
        <f>_xlfn.LET(_xlpm.d,_xlfn.XLOOKUP(Q2748,'[1]Birth Dates'!$A:$A,'[1]Birth Dates'!$B:$B,"",0),IF(_xlpm.d=0,"",_xlpm.d))</f>
        <v/>
      </c>
      <c r="T2748" s="196">
        <f>IF(OR(S2748="",A2748="",NOT(ISNUMBER(S2748)),S2748&gt;A2748),"",DATEDIF(S2748,A2748,"Y")&amp;" years, "&amp;DATEDIF(S2748,A2748,"YM")&amp;" months, "&amp;DATEDIF(S2748,A2748,"MD")&amp;" days")</f>
        <v/>
      </c>
      <c r="W2748" s="196">
        <f>_xlfn.LET(_xlpm.d,_xlfn.XLOOKUP(U2748,'[1]Birth Dates'!$A:$A,'[1]Birth Dates'!$B:$B,"",0),IF(_xlpm.d=0,"",_xlpm.d))</f>
        <v/>
      </c>
      <c r="X2748" s="196">
        <f>IF(OR(W2748="",A2748="",NOT(ISNUMBER(W2748)),W2748&gt;A2748),"",DATEDIF(W2748,A2748,"Y")&amp;" years, "&amp;DATEDIF(W2748,A2748,"YM")&amp;" months, "&amp;DATEDIF(W2748,A2748,"MD")&amp;" days")</f>
        <v/>
      </c>
      <c r="AR2748" s="175">
        <f>IF($B2748="","",TEXT($A2748,"yyyymmdd")&amp;"_P"&amp;$C2748&amp;"_C"&amp;$F2748&amp;"_"&amp;TRIM(RIGHT(SUBSTITUTE(TRIM(SUBSTITUTE($M2748,CHAR(160)," "))," ",REPT(" ",60)),60))&amp;IF($Q2748="","","-"&amp;TRIM(RIGHT(SUBSTITUTE(TRIM(SUBSTITUTE($Q2748,CHAR(160)," "))," ",REPT(" ",60)),60)))&amp;IF($U2748="","","-"&amp;TRIM(RIGHT(SUBSTITUTE(TRIM(SUBSTITUTE($U2748,CHAR(160)," "))," ",REPT(" ",60)),60)))&amp;".jpg")</f>
        <v/>
      </c>
    </row>
    <row r="2749" ht="14" customHeight="1">
      <c r="O2749" s="196">
        <f>_xlfn.LET(_xlpm.d,_xlfn.XLOOKUP(M2749,'[1]Birth Dates'!$A:$A,'[1]Birth Dates'!$B:$B,"",0),IF(_xlpm.d=0,"",_xlpm.d))</f>
        <v/>
      </c>
      <c r="P2749" s="196">
        <f>IF(OR(O2749="",A2749="",NOT(ISNUMBER(O2749)),O2749&gt;A2749),"",DATEDIF(O2749,A2749,"Y")&amp;" years, "&amp;DATEDIF(O2749,A2749,"YM")&amp;" months, "&amp;DATEDIF(O2749,A2749,"MD")&amp;" days")</f>
        <v/>
      </c>
      <c r="S2749" s="196">
        <f>_xlfn.LET(_xlpm.d,_xlfn.XLOOKUP(Q2749,'[1]Birth Dates'!$A:$A,'[1]Birth Dates'!$B:$B,"",0),IF(_xlpm.d=0,"",_xlpm.d))</f>
        <v/>
      </c>
      <c r="T2749" s="196">
        <f>IF(OR(S2749="",A2749="",NOT(ISNUMBER(S2749)),S2749&gt;A2749),"",DATEDIF(S2749,A2749,"Y")&amp;" years, "&amp;DATEDIF(S2749,A2749,"YM")&amp;" months, "&amp;DATEDIF(S2749,A2749,"MD")&amp;" days")</f>
        <v/>
      </c>
      <c r="W2749" s="196">
        <f>_xlfn.LET(_xlpm.d,_xlfn.XLOOKUP(U2749,'[1]Birth Dates'!$A:$A,'[1]Birth Dates'!$B:$B,"",0),IF(_xlpm.d=0,"",_xlpm.d))</f>
        <v/>
      </c>
      <c r="X2749" s="196">
        <f>IF(OR(W2749="",A2749="",NOT(ISNUMBER(W2749)),W2749&gt;A2749),"",DATEDIF(W2749,A2749,"Y")&amp;" years, "&amp;DATEDIF(W2749,A2749,"YM")&amp;" months, "&amp;DATEDIF(W2749,A2749,"MD")&amp;" days")</f>
        <v/>
      </c>
      <c r="AR2749" s="175">
        <f>IF($B2749="","",TEXT($A2749,"yyyymmdd")&amp;"_P"&amp;$C2749&amp;"_C"&amp;$F2749&amp;"_"&amp;TRIM(RIGHT(SUBSTITUTE(TRIM(SUBSTITUTE($M2749,CHAR(160)," "))," ",REPT(" ",60)),60))&amp;IF($Q2749="","","-"&amp;TRIM(RIGHT(SUBSTITUTE(TRIM(SUBSTITUTE($Q2749,CHAR(160)," "))," ",REPT(" ",60)),60)))&amp;IF($U2749="","","-"&amp;TRIM(RIGHT(SUBSTITUTE(TRIM(SUBSTITUTE($U2749,CHAR(160)," "))," ",REPT(" ",60)),60)))&amp;".jpg")</f>
        <v/>
      </c>
    </row>
    <row r="2750" ht="14" customHeight="1">
      <c r="O2750" s="196">
        <f>_xlfn.LET(_xlpm.d,_xlfn.XLOOKUP(M2750,'[1]Birth Dates'!$A:$A,'[1]Birth Dates'!$B:$B,"",0),IF(_xlpm.d=0,"",_xlpm.d))</f>
        <v/>
      </c>
      <c r="P2750" s="196">
        <f>IF(OR(O2750="",A2750="",NOT(ISNUMBER(O2750)),O2750&gt;A2750),"",DATEDIF(O2750,A2750,"Y")&amp;" years, "&amp;DATEDIF(O2750,A2750,"YM")&amp;" months, "&amp;DATEDIF(O2750,A2750,"MD")&amp;" days")</f>
        <v/>
      </c>
      <c r="S2750" s="196">
        <f>_xlfn.LET(_xlpm.d,_xlfn.XLOOKUP(Q2750,'[1]Birth Dates'!$A:$A,'[1]Birth Dates'!$B:$B,"",0),IF(_xlpm.d=0,"",_xlpm.d))</f>
        <v/>
      </c>
      <c r="T2750" s="196">
        <f>IF(OR(S2750="",A2750="",NOT(ISNUMBER(S2750)),S2750&gt;A2750),"",DATEDIF(S2750,A2750,"Y")&amp;" years, "&amp;DATEDIF(S2750,A2750,"YM")&amp;" months, "&amp;DATEDIF(S2750,A2750,"MD")&amp;" days")</f>
        <v/>
      </c>
      <c r="W2750" s="196">
        <f>_xlfn.LET(_xlpm.d,_xlfn.XLOOKUP(U2750,'[1]Birth Dates'!$A:$A,'[1]Birth Dates'!$B:$B,"",0),IF(_xlpm.d=0,"",_xlpm.d))</f>
        <v/>
      </c>
      <c r="X2750" s="196">
        <f>IF(OR(W2750="",A2750="",NOT(ISNUMBER(W2750)),W2750&gt;A2750),"",DATEDIF(W2750,A2750,"Y")&amp;" years, "&amp;DATEDIF(W2750,A2750,"YM")&amp;" months, "&amp;DATEDIF(W2750,A2750,"MD")&amp;" days")</f>
        <v/>
      </c>
      <c r="AR2750" s="175">
        <f>IF($B2750="","",TEXT($A2750,"yyyymmdd")&amp;"_P"&amp;$C2750&amp;"_C"&amp;$F2750&amp;"_"&amp;TRIM(RIGHT(SUBSTITUTE(TRIM(SUBSTITUTE($M2750,CHAR(160)," "))," ",REPT(" ",60)),60))&amp;IF($Q2750="","","-"&amp;TRIM(RIGHT(SUBSTITUTE(TRIM(SUBSTITUTE($Q2750,CHAR(160)," "))," ",REPT(" ",60)),60)))&amp;IF($U2750="","","-"&amp;TRIM(RIGHT(SUBSTITUTE(TRIM(SUBSTITUTE($U2750,CHAR(160)," "))," ",REPT(" ",60)),60)))&amp;".jpg")</f>
        <v/>
      </c>
    </row>
    <row r="2751" ht="14" customHeight="1">
      <c r="O2751" s="196">
        <f>_xlfn.LET(_xlpm.d,_xlfn.XLOOKUP(M2751,'[1]Birth Dates'!$A:$A,'[1]Birth Dates'!$B:$B,"",0),IF(_xlpm.d=0,"",_xlpm.d))</f>
        <v/>
      </c>
      <c r="P2751" s="196">
        <f>IF(OR(O2751="",A2751="",NOT(ISNUMBER(O2751)),O2751&gt;A2751),"",DATEDIF(O2751,A2751,"Y")&amp;" years, "&amp;DATEDIF(O2751,A2751,"YM")&amp;" months, "&amp;DATEDIF(O2751,A2751,"MD")&amp;" days")</f>
        <v/>
      </c>
      <c r="S2751" s="196">
        <f>_xlfn.LET(_xlpm.d,_xlfn.XLOOKUP(Q2751,'[1]Birth Dates'!$A:$A,'[1]Birth Dates'!$B:$B,"",0),IF(_xlpm.d=0,"",_xlpm.d))</f>
        <v/>
      </c>
      <c r="T2751" s="196">
        <f>IF(OR(S2751="",A2751="",NOT(ISNUMBER(S2751)),S2751&gt;A2751),"",DATEDIF(S2751,A2751,"Y")&amp;" years, "&amp;DATEDIF(S2751,A2751,"YM")&amp;" months, "&amp;DATEDIF(S2751,A2751,"MD")&amp;" days")</f>
        <v/>
      </c>
      <c r="W2751" s="196">
        <f>_xlfn.LET(_xlpm.d,_xlfn.XLOOKUP(U2751,'[1]Birth Dates'!$A:$A,'[1]Birth Dates'!$B:$B,"",0),IF(_xlpm.d=0,"",_xlpm.d))</f>
        <v/>
      </c>
      <c r="X2751" s="196">
        <f>IF(OR(W2751="",A2751="",NOT(ISNUMBER(W2751)),W2751&gt;A2751),"",DATEDIF(W2751,A2751,"Y")&amp;" years, "&amp;DATEDIF(W2751,A2751,"YM")&amp;" months, "&amp;DATEDIF(W2751,A2751,"MD")&amp;" days")</f>
        <v/>
      </c>
      <c r="AR2751" s="175">
        <f>IF($B2751="","",TEXT($A2751,"yyyymmdd")&amp;"_P"&amp;$C2751&amp;"_C"&amp;$F2751&amp;"_"&amp;TRIM(RIGHT(SUBSTITUTE(TRIM(SUBSTITUTE($M2751,CHAR(160)," "))," ",REPT(" ",60)),60))&amp;IF($Q2751="","","-"&amp;TRIM(RIGHT(SUBSTITUTE(TRIM(SUBSTITUTE($Q2751,CHAR(160)," "))," ",REPT(" ",60)),60)))&amp;IF($U2751="","","-"&amp;TRIM(RIGHT(SUBSTITUTE(TRIM(SUBSTITUTE($U2751,CHAR(160)," "))," ",REPT(" ",60)),60)))&amp;".jpg")</f>
        <v/>
      </c>
    </row>
    <row r="2752" ht="14" customHeight="1">
      <c r="O2752" s="196">
        <f>_xlfn.LET(_xlpm.d,_xlfn.XLOOKUP(M2752,'[1]Birth Dates'!$A:$A,'[1]Birth Dates'!$B:$B,"",0),IF(_xlpm.d=0,"",_xlpm.d))</f>
        <v/>
      </c>
      <c r="P2752" s="196">
        <f>IF(OR(O2752="",A2752="",NOT(ISNUMBER(O2752)),O2752&gt;A2752),"",DATEDIF(O2752,A2752,"Y")&amp;" years, "&amp;DATEDIF(O2752,A2752,"YM")&amp;" months, "&amp;DATEDIF(O2752,A2752,"MD")&amp;" days")</f>
        <v/>
      </c>
      <c r="S2752" s="196">
        <f>_xlfn.LET(_xlpm.d,_xlfn.XLOOKUP(Q2752,'[1]Birth Dates'!$A:$A,'[1]Birth Dates'!$B:$B,"",0),IF(_xlpm.d=0,"",_xlpm.d))</f>
        <v/>
      </c>
      <c r="T2752" s="196">
        <f>IF(OR(S2752="",A2752="",NOT(ISNUMBER(S2752)),S2752&gt;A2752),"",DATEDIF(S2752,A2752,"Y")&amp;" years, "&amp;DATEDIF(S2752,A2752,"YM")&amp;" months, "&amp;DATEDIF(S2752,A2752,"MD")&amp;" days")</f>
        <v/>
      </c>
      <c r="W2752" s="196">
        <f>_xlfn.LET(_xlpm.d,_xlfn.XLOOKUP(U2752,'[1]Birth Dates'!$A:$A,'[1]Birth Dates'!$B:$B,"",0),IF(_xlpm.d=0,"",_xlpm.d))</f>
        <v/>
      </c>
      <c r="X2752" s="196">
        <f>IF(OR(W2752="",A2752="",NOT(ISNUMBER(W2752)),W2752&gt;A2752),"",DATEDIF(W2752,A2752,"Y")&amp;" years, "&amp;DATEDIF(W2752,A2752,"YM")&amp;" months, "&amp;DATEDIF(W2752,A2752,"MD")&amp;" days")</f>
        <v/>
      </c>
      <c r="AR2752" s="175">
        <f>IF($B2752="","",TEXT($A2752,"yyyymmdd")&amp;"_P"&amp;$C2752&amp;"_C"&amp;$F2752&amp;"_"&amp;TRIM(RIGHT(SUBSTITUTE(TRIM(SUBSTITUTE($M2752,CHAR(160)," "))," ",REPT(" ",60)),60))&amp;IF($Q2752="","","-"&amp;TRIM(RIGHT(SUBSTITUTE(TRIM(SUBSTITUTE($Q2752,CHAR(160)," "))," ",REPT(" ",60)),60)))&amp;IF($U2752="","","-"&amp;TRIM(RIGHT(SUBSTITUTE(TRIM(SUBSTITUTE($U2752,CHAR(160)," "))," ",REPT(" ",60)),60)))&amp;".jpg")</f>
        <v/>
      </c>
    </row>
    <row r="2753" ht="14" customHeight="1">
      <c r="O2753" s="196">
        <f>_xlfn.LET(_xlpm.d,_xlfn.XLOOKUP(M2753,'[1]Birth Dates'!$A:$A,'[1]Birth Dates'!$B:$B,"",0),IF(_xlpm.d=0,"",_xlpm.d))</f>
        <v/>
      </c>
      <c r="P2753" s="196">
        <f>IF(OR(O2753="",A2753="",NOT(ISNUMBER(O2753)),O2753&gt;A2753),"",DATEDIF(O2753,A2753,"Y")&amp;" years, "&amp;DATEDIF(O2753,A2753,"YM")&amp;" months, "&amp;DATEDIF(O2753,A2753,"MD")&amp;" days")</f>
        <v/>
      </c>
      <c r="S2753" s="196">
        <f>_xlfn.LET(_xlpm.d,_xlfn.XLOOKUP(Q2753,'[1]Birth Dates'!$A:$A,'[1]Birth Dates'!$B:$B,"",0),IF(_xlpm.d=0,"",_xlpm.d))</f>
        <v/>
      </c>
      <c r="T2753" s="196">
        <f>IF(OR(S2753="",A2753="",NOT(ISNUMBER(S2753)),S2753&gt;A2753),"",DATEDIF(S2753,A2753,"Y")&amp;" years, "&amp;DATEDIF(S2753,A2753,"YM")&amp;" months, "&amp;DATEDIF(S2753,A2753,"MD")&amp;" days")</f>
        <v/>
      </c>
      <c r="W2753" s="196">
        <f>_xlfn.LET(_xlpm.d,_xlfn.XLOOKUP(U2753,'[1]Birth Dates'!$A:$A,'[1]Birth Dates'!$B:$B,"",0),IF(_xlpm.d=0,"",_xlpm.d))</f>
        <v/>
      </c>
      <c r="X2753" s="196">
        <f>IF(OR(W2753="",A2753="",NOT(ISNUMBER(W2753)),W2753&gt;A2753),"",DATEDIF(W2753,A2753,"Y")&amp;" years, "&amp;DATEDIF(W2753,A2753,"YM")&amp;" months, "&amp;DATEDIF(W2753,A2753,"MD")&amp;" days")</f>
        <v/>
      </c>
      <c r="AR2753" s="175">
        <f>IF($B2753="","",TEXT($A2753,"yyyymmdd")&amp;"_P"&amp;$C2753&amp;"_C"&amp;$F2753&amp;"_"&amp;TRIM(RIGHT(SUBSTITUTE(TRIM(SUBSTITUTE($M2753,CHAR(160)," "))," ",REPT(" ",60)),60))&amp;IF($Q2753="","","-"&amp;TRIM(RIGHT(SUBSTITUTE(TRIM(SUBSTITUTE($Q2753,CHAR(160)," "))," ",REPT(" ",60)),60)))&amp;IF($U2753="","","-"&amp;TRIM(RIGHT(SUBSTITUTE(TRIM(SUBSTITUTE($U2753,CHAR(160)," "))," ",REPT(" ",60)),60)))&amp;".jpg")</f>
        <v/>
      </c>
    </row>
    <row r="2754" ht="14" customHeight="1">
      <c r="O2754" s="196">
        <f>_xlfn.LET(_xlpm.d,_xlfn.XLOOKUP(M2754,'[1]Birth Dates'!$A:$A,'[1]Birth Dates'!$B:$B,"",0),IF(_xlpm.d=0,"",_xlpm.d))</f>
        <v/>
      </c>
      <c r="P2754" s="196">
        <f>IF(OR(O2754="",A2754="",NOT(ISNUMBER(O2754)),O2754&gt;A2754),"",DATEDIF(O2754,A2754,"Y")&amp;" years, "&amp;DATEDIF(O2754,A2754,"YM")&amp;" months, "&amp;DATEDIF(O2754,A2754,"MD")&amp;" days")</f>
        <v/>
      </c>
      <c r="S2754" s="196">
        <f>_xlfn.LET(_xlpm.d,_xlfn.XLOOKUP(Q2754,'[1]Birth Dates'!$A:$A,'[1]Birth Dates'!$B:$B,"",0),IF(_xlpm.d=0,"",_xlpm.d))</f>
        <v/>
      </c>
      <c r="T2754" s="196">
        <f>IF(OR(S2754="",A2754="",NOT(ISNUMBER(S2754)),S2754&gt;A2754),"",DATEDIF(S2754,A2754,"Y")&amp;" years, "&amp;DATEDIF(S2754,A2754,"YM")&amp;" months, "&amp;DATEDIF(S2754,A2754,"MD")&amp;" days")</f>
        <v/>
      </c>
      <c r="W2754" s="196">
        <f>_xlfn.LET(_xlpm.d,_xlfn.XLOOKUP(U2754,'[1]Birth Dates'!$A:$A,'[1]Birth Dates'!$B:$B,"",0),IF(_xlpm.d=0,"",_xlpm.d))</f>
        <v/>
      </c>
      <c r="X2754" s="196">
        <f>IF(OR(W2754="",A2754="",NOT(ISNUMBER(W2754)),W2754&gt;A2754),"",DATEDIF(W2754,A2754,"Y")&amp;" years, "&amp;DATEDIF(W2754,A2754,"YM")&amp;" months, "&amp;DATEDIF(W2754,A2754,"MD")&amp;" days")</f>
        <v/>
      </c>
      <c r="AR2754" s="175">
        <f>IF($B2754="","",TEXT($A2754,"yyyymmdd")&amp;"_P"&amp;$C2754&amp;"_C"&amp;$F2754&amp;"_"&amp;TRIM(RIGHT(SUBSTITUTE(TRIM(SUBSTITUTE($M2754,CHAR(160)," "))," ",REPT(" ",60)),60))&amp;IF($Q2754="","","-"&amp;TRIM(RIGHT(SUBSTITUTE(TRIM(SUBSTITUTE($Q2754,CHAR(160)," "))," ",REPT(" ",60)),60)))&amp;IF($U2754="","","-"&amp;TRIM(RIGHT(SUBSTITUTE(TRIM(SUBSTITUTE($U2754,CHAR(160)," "))," ",REPT(" ",60)),60)))&amp;".jpg")</f>
        <v/>
      </c>
    </row>
    <row r="2755" ht="14" customHeight="1">
      <c r="O2755" s="196">
        <f>_xlfn.LET(_xlpm.d,_xlfn.XLOOKUP(M2755,'[1]Birth Dates'!$A:$A,'[1]Birth Dates'!$B:$B,"",0),IF(_xlpm.d=0,"",_xlpm.d))</f>
        <v/>
      </c>
      <c r="P2755" s="196">
        <f>IF(OR(O2755="",A2755="",NOT(ISNUMBER(O2755)),O2755&gt;A2755),"",DATEDIF(O2755,A2755,"Y")&amp;" years, "&amp;DATEDIF(O2755,A2755,"YM")&amp;" months, "&amp;DATEDIF(O2755,A2755,"MD")&amp;" days")</f>
        <v/>
      </c>
      <c r="S2755" s="196">
        <f>_xlfn.LET(_xlpm.d,_xlfn.XLOOKUP(Q2755,'[1]Birth Dates'!$A:$A,'[1]Birth Dates'!$B:$B,"",0),IF(_xlpm.d=0,"",_xlpm.d))</f>
        <v/>
      </c>
      <c r="T2755" s="196">
        <f>IF(OR(S2755="",A2755="",NOT(ISNUMBER(S2755)),S2755&gt;A2755),"",DATEDIF(S2755,A2755,"Y")&amp;" years, "&amp;DATEDIF(S2755,A2755,"YM")&amp;" months, "&amp;DATEDIF(S2755,A2755,"MD")&amp;" days")</f>
        <v/>
      </c>
      <c r="W2755" s="196">
        <f>_xlfn.LET(_xlpm.d,_xlfn.XLOOKUP(U2755,'[1]Birth Dates'!$A:$A,'[1]Birth Dates'!$B:$B,"",0),IF(_xlpm.d=0,"",_xlpm.d))</f>
        <v/>
      </c>
      <c r="X2755" s="196">
        <f>IF(OR(W2755="",A2755="",NOT(ISNUMBER(W2755)),W2755&gt;A2755),"",DATEDIF(W2755,A2755,"Y")&amp;" years, "&amp;DATEDIF(W2755,A2755,"YM")&amp;" months, "&amp;DATEDIF(W2755,A2755,"MD")&amp;" days")</f>
        <v/>
      </c>
      <c r="AR2755" s="175">
        <f>IF($B2755="","",TEXT($A2755,"yyyymmdd")&amp;"_P"&amp;$C2755&amp;"_C"&amp;$F2755&amp;"_"&amp;TRIM(RIGHT(SUBSTITUTE(TRIM(SUBSTITUTE($M2755,CHAR(160)," "))," ",REPT(" ",60)),60))&amp;IF($Q2755="","","-"&amp;TRIM(RIGHT(SUBSTITUTE(TRIM(SUBSTITUTE($Q2755,CHAR(160)," "))," ",REPT(" ",60)),60)))&amp;IF($U2755="","","-"&amp;TRIM(RIGHT(SUBSTITUTE(TRIM(SUBSTITUTE($U2755,CHAR(160)," "))," ",REPT(" ",60)),60)))&amp;".jpg")</f>
        <v/>
      </c>
    </row>
    <row r="2756" ht="14" customHeight="1">
      <c r="O2756" s="196">
        <f>_xlfn.LET(_xlpm.d,_xlfn.XLOOKUP(M2756,'[1]Birth Dates'!$A:$A,'[1]Birth Dates'!$B:$B,"",0),IF(_xlpm.d=0,"",_xlpm.d))</f>
        <v/>
      </c>
      <c r="P2756" s="196">
        <f>IF(OR(O2756="",A2756="",NOT(ISNUMBER(O2756)),O2756&gt;A2756),"",DATEDIF(O2756,A2756,"Y")&amp;" years, "&amp;DATEDIF(O2756,A2756,"YM")&amp;" months, "&amp;DATEDIF(O2756,A2756,"MD")&amp;" days")</f>
        <v/>
      </c>
      <c r="S2756" s="196">
        <f>_xlfn.LET(_xlpm.d,_xlfn.XLOOKUP(Q2756,'[1]Birth Dates'!$A:$A,'[1]Birth Dates'!$B:$B,"",0),IF(_xlpm.d=0,"",_xlpm.d))</f>
        <v/>
      </c>
      <c r="T2756" s="196">
        <f>IF(OR(S2756="",A2756="",NOT(ISNUMBER(S2756)),S2756&gt;A2756),"",DATEDIF(S2756,A2756,"Y")&amp;" years, "&amp;DATEDIF(S2756,A2756,"YM")&amp;" months, "&amp;DATEDIF(S2756,A2756,"MD")&amp;" days")</f>
        <v/>
      </c>
      <c r="W2756" s="196">
        <f>_xlfn.LET(_xlpm.d,_xlfn.XLOOKUP(U2756,'[1]Birth Dates'!$A:$A,'[1]Birth Dates'!$B:$B,"",0),IF(_xlpm.d=0,"",_xlpm.d))</f>
        <v/>
      </c>
      <c r="X2756" s="196">
        <f>IF(OR(W2756="",A2756="",NOT(ISNUMBER(W2756)),W2756&gt;A2756),"",DATEDIF(W2756,A2756,"Y")&amp;" years, "&amp;DATEDIF(W2756,A2756,"YM")&amp;" months, "&amp;DATEDIF(W2756,A2756,"MD")&amp;" days")</f>
        <v/>
      </c>
      <c r="AR2756" s="175">
        <f>IF($B2756="","",TEXT($A2756,"yyyymmdd")&amp;"_P"&amp;$C2756&amp;"_C"&amp;$F2756&amp;"_"&amp;TRIM(RIGHT(SUBSTITUTE(TRIM(SUBSTITUTE($M2756,CHAR(160)," "))," ",REPT(" ",60)),60))&amp;IF($Q2756="","","-"&amp;TRIM(RIGHT(SUBSTITUTE(TRIM(SUBSTITUTE($Q2756,CHAR(160)," "))," ",REPT(" ",60)),60)))&amp;IF($U2756="","","-"&amp;TRIM(RIGHT(SUBSTITUTE(TRIM(SUBSTITUTE($U2756,CHAR(160)," "))," ",REPT(" ",60)),60)))&amp;".jpg")</f>
        <v/>
      </c>
    </row>
    <row r="2757" ht="14" customHeight="1">
      <c r="O2757" s="196">
        <f>_xlfn.LET(_xlpm.d,_xlfn.XLOOKUP(M2757,'[1]Birth Dates'!$A:$A,'[1]Birth Dates'!$B:$B,"",0),IF(_xlpm.d=0,"",_xlpm.d))</f>
        <v/>
      </c>
      <c r="P2757" s="196">
        <f>IF(OR(O2757="",A2757="",NOT(ISNUMBER(O2757)),O2757&gt;A2757),"",DATEDIF(O2757,A2757,"Y")&amp;" years, "&amp;DATEDIF(O2757,A2757,"YM")&amp;" months, "&amp;DATEDIF(O2757,A2757,"MD")&amp;" days")</f>
        <v/>
      </c>
      <c r="S2757" s="196">
        <f>_xlfn.LET(_xlpm.d,_xlfn.XLOOKUP(Q2757,'[1]Birth Dates'!$A:$A,'[1]Birth Dates'!$B:$B,"",0),IF(_xlpm.d=0,"",_xlpm.d))</f>
        <v/>
      </c>
      <c r="T2757" s="196">
        <f>IF(OR(S2757="",A2757="",NOT(ISNUMBER(S2757)),S2757&gt;A2757),"",DATEDIF(S2757,A2757,"Y")&amp;" years, "&amp;DATEDIF(S2757,A2757,"YM")&amp;" months, "&amp;DATEDIF(S2757,A2757,"MD")&amp;" days")</f>
        <v/>
      </c>
      <c r="W2757" s="196">
        <f>_xlfn.LET(_xlpm.d,_xlfn.XLOOKUP(U2757,'[1]Birth Dates'!$A:$A,'[1]Birth Dates'!$B:$B,"",0),IF(_xlpm.d=0,"",_xlpm.d))</f>
        <v/>
      </c>
      <c r="X2757" s="196">
        <f>IF(OR(W2757="",A2757="",NOT(ISNUMBER(W2757)),W2757&gt;A2757),"",DATEDIF(W2757,A2757,"Y")&amp;" years, "&amp;DATEDIF(W2757,A2757,"YM")&amp;" months, "&amp;DATEDIF(W2757,A2757,"MD")&amp;" days")</f>
        <v/>
      </c>
      <c r="AR2757" s="175">
        <f>IF($B2757="","",TEXT($A2757,"yyyymmdd")&amp;"_P"&amp;$C2757&amp;"_C"&amp;$F2757&amp;"_"&amp;TRIM(RIGHT(SUBSTITUTE(TRIM(SUBSTITUTE($M2757,CHAR(160)," "))," ",REPT(" ",60)),60))&amp;IF($Q2757="","","-"&amp;TRIM(RIGHT(SUBSTITUTE(TRIM(SUBSTITUTE($Q2757,CHAR(160)," "))," ",REPT(" ",60)),60)))&amp;IF($U2757="","","-"&amp;TRIM(RIGHT(SUBSTITUTE(TRIM(SUBSTITUTE($U2757,CHAR(160)," "))," ",REPT(" ",60)),60)))&amp;".jpg")</f>
        <v/>
      </c>
    </row>
    <row r="2758" ht="14" customHeight="1">
      <c r="O2758" s="196">
        <f>_xlfn.LET(_xlpm.d,_xlfn.XLOOKUP(M2758,'[1]Birth Dates'!$A:$A,'[1]Birth Dates'!$B:$B,"",0),IF(_xlpm.d=0,"",_xlpm.d))</f>
        <v/>
      </c>
      <c r="P2758" s="196">
        <f>IF(OR(O2758="",A2758="",NOT(ISNUMBER(O2758)),O2758&gt;A2758),"",DATEDIF(O2758,A2758,"Y")&amp;" years, "&amp;DATEDIF(O2758,A2758,"YM")&amp;" months, "&amp;DATEDIF(O2758,A2758,"MD")&amp;" days")</f>
        <v/>
      </c>
      <c r="S2758" s="196">
        <f>_xlfn.LET(_xlpm.d,_xlfn.XLOOKUP(Q2758,'[1]Birth Dates'!$A:$A,'[1]Birth Dates'!$B:$B,"",0),IF(_xlpm.d=0,"",_xlpm.d))</f>
        <v/>
      </c>
      <c r="T2758" s="196">
        <f>IF(OR(S2758="",A2758="",NOT(ISNUMBER(S2758)),S2758&gt;A2758),"",DATEDIF(S2758,A2758,"Y")&amp;" years, "&amp;DATEDIF(S2758,A2758,"YM")&amp;" months, "&amp;DATEDIF(S2758,A2758,"MD")&amp;" days")</f>
        <v/>
      </c>
      <c r="W2758" s="196">
        <f>_xlfn.LET(_xlpm.d,_xlfn.XLOOKUP(U2758,'[1]Birth Dates'!$A:$A,'[1]Birth Dates'!$B:$B,"",0),IF(_xlpm.d=0,"",_xlpm.d))</f>
        <v/>
      </c>
      <c r="X2758" s="196">
        <f>IF(OR(W2758="",A2758="",NOT(ISNUMBER(W2758)),W2758&gt;A2758),"",DATEDIF(W2758,A2758,"Y")&amp;" years, "&amp;DATEDIF(W2758,A2758,"YM")&amp;" months, "&amp;DATEDIF(W2758,A2758,"MD")&amp;" days")</f>
        <v/>
      </c>
      <c r="AR2758" s="175">
        <f>IF($B2758="","",TEXT($A2758,"yyyymmdd")&amp;"_P"&amp;$C2758&amp;"_C"&amp;$F2758&amp;"_"&amp;TRIM(RIGHT(SUBSTITUTE(TRIM(SUBSTITUTE($M2758,CHAR(160)," "))," ",REPT(" ",60)),60))&amp;IF($Q2758="","","-"&amp;TRIM(RIGHT(SUBSTITUTE(TRIM(SUBSTITUTE($Q2758,CHAR(160)," "))," ",REPT(" ",60)),60)))&amp;IF($U2758="","","-"&amp;TRIM(RIGHT(SUBSTITUTE(TRIM(SUBSTITUTE($U2758,CHAR(160)," "))," ",REPT(" ",60)),60)))&amp;".jpg")</f>
        <v/>
      </c>
    </row>
    <row r="2759" ht="14" customHeight="1">
      <c r="O2759" s="196">
        <f>_xlfn.LET(_xlpm.d,_xlfn.XLOOKUP(M2759,'[1]Birth Dates'!$A:$A,'[1]Birth Dates'!$B:$B,"",0),IF(_xlpm.d=0,"",_xlpm.d))</f>
        <v/>
      </c>
      <c r="P2759" s="196">
        <f>IF(OR(O2759="",A2759="",NOT(ISNUMBER(O2759)),O2759&gt;A2759),"",DATEDIF(O2759,A2759,"Y")&amp;" years, "&amp;DATEDIF(O2759,A2759,"YM")&amp;" months, "&amp;DATEDIF(O2759,A2759,"MD")&amp;" days")</f>
        <v/>
      </c>
      <c r="S2759" s="196">
        <f>_xlfn.LET(_xlpm.d,_xlfn.XLOOKUP(Q2759,'[1]Birth Dates'!$A:$A,'[1]Birth Dates'!$B:$B,"",0),IF(_xlpm.d=0,"",_xlpm.d))</f>
        <v/>
      </c>
      <c r="T2759" s="196">
        <f>IF(OR(S2759="",A2759="",NOT(ISNUMBER(S2759)),S2759&gt;A2759),"",DATEDIF(S2759,A2759,"Y")&amp;" years, "&amp;DATEDIF(S2759,A2759,"YM")&amp;" months, "&amp;DATEDIF(S2759,A2759,"MD")&amp;" days")</f>
        <v/>
      </c>
      <c r="W2759" s="196">
        <f>_xlfn.LET(_xlpm.d,_xlfn.XLOOKUP(U2759,'[1]Birth Dates'!$A:$A,'[1]Birth Dates'!$B:$B,"",0),IF(_xlpm.d=0,"",_xlpm.d))</f>
        <v/>
      </c>
      <c r="X2759" s="196">
        <f>IF(OR(W2759="",A2759="",NOT(ISNUMBER(W2759)),W2759&gt;A2759),"",DATEDIF(W2759,A2759,"Y")&amp;" years, "&amp;DATEDIF(W2759,A2759,"YM")&amp;" months, "&amp;DATEDIF(W2759,A2759,"MD")&amp;" days")</f>
        <v/>
      </c>
      <c r="AR2759" s="175">
        <f>IF($B2759="","",TEXT($A2759,"yyyymmdd")&amp;"_P"&amp;$C2759&amp;"_C"&amp;$F2759&amp;"_"&amp;TRIM(RIGHT(SUBSTITUTE(TRIM(SUBSTITUTE($M2759,CHAR(160)," "))," ",REPT(" ",60)),60))&amp;IF($Q2759="","","-"&amp;TRIM(RIGHT(SUBSTITUTE(TRIM(SUBSTITUTE($Q2759,CHAR(160)," "))," ",REPT(" ",60)),60)))&amp;IF($U2759="","","-"&amp;TRIM(RIGHT(SUBSTITUTE(TRIM(SUBSTITUTE($U2759,CHAR(160)," "))," ",REPT(" ",60)),60)))&amp;".jpg")</f>
        <v/>
      </c>
    </row>
    <row r="2760" ht="14" customHeight="1">
      <c r="O2760" s="196">
        <f>_xlfn.LET(_xlpm.d,_xlfn.XLOOKUP(M2760,'[1]Birth Dates'!$A:$A,'[1]Birth Dates'!$B:$B,"",0),IF(_xlpm.d=0,"",_xlpm.d))</f>
        <v/>
      </c>
      <c r="P2760" s="196">
        <f>IF(OR(O2760="",A2760="",NOT(ISNUMBER(O2760)),O2760&gt;A2760),"",DATEDIF(O2760,A2760,"Y")&amp;" years, "&amp;DATEDIF(O2760,A2760,"YM")&amp;" months, "&amp;DATEDIF(O2760,A2760,"MD")&amp;" days")</f>
        <v/>
      </c>
      <c r="S2760" s="196">
        <f>_xlfn.LET(_xlpm.d,_xlfn.XLOOKUP(Q2760,'[1]Birth Dates'!$A:$A,'[1]Birth Dates'!$B:$B,"",0),IF(_xlpm.d=0,"",_xlpm.d))</f>
        <v/>
      </c>
      <c r="T2760" s="196">
        <f>IF(OR(S2760="",A2760="",NOT(ISNUMBER(S2760)),S2760&gt;A2760),"",DATEDIF(S2760,A2760,"Y")&amp;" years, "&amp;DATEDIF(S2760,A2760,"YM")&amp;" months, "&amp;DATEDIF(S2760,A2760,"MD")&amp;" days")</f>
        <v/>
      </c>
      <c r="W2760" s="196">
        <f>_xlfn.LET(_xlpm.d,_xlfn.XLOOKUP(U2760,'[1]Birth Dates'!$A:$A,'[1]Birth Dates'!$B:$B,"",0),IF(_xlpm.d=0,"",_xlpm.d))</f>
        <v/>
      </c>
      <c r="X2760" s="196">
        <f>IF(OR(W2760="",A2760="",NOT(ISNUMBER(W2760)),W2760&gt;A2760),"",DATEDIF(W2760,A2760,"Y")&amp;" years, "&amp;DATEDIF(W2760,A2760,"YM")&amp;" months, "&amp;DATEDIF(W2760,A2760,"MD")&amp;" days")</f>
        <v/>
      </c>
      <c r="AR2760" s="175">
        <f>IF($B2760="","",TEXT($A2760,"yyyymmdd")&amp;"_P"&amp;$C2760&amp;"_C"&amp;$F2760&amp;"_"&amp;TRIM(RIGHT(SUBSTITUTE(TRIM(SUBSTITUTE($M2760,CHAR(160)," "))," ",REPT(" ",60)),60))&amp;IF($Q2760="","","-"&amp;TRIM(RIGHT(SUBSTITUTE(TRIM(SUBSTITUTE($Q2760,CHAR(160)," "))," ",REPT(" ",60)),60)))&amp;IF($U2760="","","-"&amp;TRIM(RIGHT(SUBSTITUTE(TRIM(SUBSTITUTE($U2760,CHAR(160)," "))," ",REPT(" ",60)),60)))&amp;".jpg")</f>
        <v/>
      </c>
    </row>
    <row r="2761" ht="14" customHeight="1">
      <c r="O2761" s="196">
        <f>_xlfn.LET(_xlpm.d,_xlfn.XLOOKUP(M2761,'[1]Birth Dates'!$A:$A,'[1]Birth Dates'!$B:$B,"",0),IF(_xlpm.d=0,"",_xlpm.d))</f>
        <v/>
      </c>
      <c r="P2761" s="196">
        <f>IF(OR(O2761="",A2761="",NOT(ISNUMBER(O2761)),O2761&gt;A2761),"",DATEDIF(O2761,A2761,"Y")&amp;" years, "&amp;DATEDIF(O2761,A2761,"YM")&amp;" months, "&amp;DATEDIF(O2761,A2761,"MD")&amp;" days")</f>
        <v/>
      </c>
      <c r="S2761" s="196">
        <f>_xlfn.LET(_xlpm.d,_xlfn.XLOOKUP(Q2761,'[1]Birth Dates'!$A:$A,'[1]Birth Dates'!$B:$B,"",0),IF(_xlpm.d=0,"",_xlpm.d))</f>
        <v/>
      </c>
      <c r="T2761" s="196">
        <f>IF(OR(S2761="",A2761="",NOT(ISNUMBER(S2761)),S2761&gt;A2761),"",DATEDIF(S2761,A2761,"Y")&amp;" years, "&amp;DATEDIF(S2761,A2761,"YM")&amp;" months, "&amp;DATEDIF(S2761,A2761,"MD")&amp;" days")</f>
        <v/>
      </c>
      <c r="W2761" s="196">
        <f>_xlfn.LET(_xlpm.d,_xlfn.XLOOKUP(U2761,'[1]Birth Dates'!$A:$A,'[1]Birth Dates'!$B:$B,"",0),IF(_xlpm.d=0,"",_xlpm.d))</f>
        <v/>
      </c>
      <c r="X2761" s="196">
        <f>IF(OR(W2761="",A2761="",NOT(ISNUMBER(W2761)),W2761&gt;A2761),"",DATEDIF(W2761,A2761,"Y")&amp;" years, "&amp;DATEDIF(W2761,A2761,"YM")&amp;" months, "&amp;DATEDIF(W2761,A2761,"MD")&amp;" days")</f>
        <v/>
      </c>
      <c r="AR2761" s="175">
        <f>IF($B2761="","",TEXT($A2761,"yyyymmdd")&amp;"_P"&amp;$C2761&amp;"_C"&amp;$F2761&amp;"_"&amp;TRIM(RIGHT(SUBSTITUTE(TRIM(SUBSTITUTE($M2761,CHAR(160)," "))," ",REPT(" ",60)),60))&amp;IF($Q2761="","","-"&amp;TRIM(RIGHT(SUBSTITUTE(TRIM(SUBSTITUTE($Q2761,CHAR(160)," "))," ",REPT(" ",60)),60)))&amp;IF($U2761="","","-"&amp;TRIM(RIGHT(SUBSTITUTE(TRIM(SUBSTITUTE($U2761,CHAR(160)," "))," ",REPT(" ",60)),60)))&amp;".jpg")</f>
        <v/>
      </c>
    </row>
    <row r="2762" ht="14" customHeight="1">
      <c r="O2762" s="196">
        <f>_xlfn.LET(_xlpm.d,_xlfn.XLOOKUP(M2762,'[1]Birth Dates'!$A:$A,'[1]Birth Dates'!$B:$B,"",0),IF(_xlpm.d=0,"",_xlpm.d))</f>
        <v/>
      </c>
      <c r="P2762" s="196">
        <f>IF(OR(O2762="",A2762="",NOT(ISNUMBER(O2762)),O2762&gt;A2762),"",DATEDIF(O2762,A2762,"Y")&amp;" years, "&amp;DATEDIF(O2762,A2762,"YM")&amp;" months, "&amp;DATEDIF(O2762,A2762,"MD")&amp;" days")</f>
        <v/>
      </c>
      <c r="S2762" s="196">
        <f>_xlfn.LET(_xlpm.d,_xlfn.XLOOKUP(Q2762,'[1]Birth Dates'!$A:$A,'[1]Birth Dates'!$B:$B,"",0),IF(_xlpm.d=0,"",_xlpm.d))</f>
        <v/>
      </c>
      <c r="T2762" s="196">
        <f>IF(OR(S2762="",A2762="",NOT(ISNUMBER(S2762)),S2762&gt;A2762),"",DATEDIF(S2762,A2762,"Y")&amp;" years, "&amp;DATEDIF(S2762,A2762,"YM")&amp;" months, "&amp;DATEDIF(S2762,A2762,"MD")&amp;" days")</f>
        <v/>
      </c>
      <c r="W2762" s="196">
        <f>_xlfn.LET(_xlpm.d,_xlfn.XLOOKUP(U2762,'[1]Birth Dates'!$A:$A,'[1]Birth Dates'!$B:$B,"",0),IF(_xlpm.d=0,"",_xlpm.d))</f>
        <v/>
      </c>
      <c r="X2762" s="196">
        <f>IF(OR(W2762="",A2762="",NOT(ISNUMBER(W2762)),W2762&gt;A2762),"",DATEDIF(W2762,A2762,"Y")&amp;" years, "&amp;DATEDIF(W2762,A2762,"YM")&amp;" months, "&amp;DATEDIF(W2762,A2762,"MD")&amp;" days")</f>
        <v/>
      </c>
      <c r="AR2762" s="175">
        <f>IF($B2762="","",TEXT($A2762,"yyyymmdd")&amp;"_P"&amp;$C2762&amp;"_C"&amp;$F2762&amp;"_"&amp;TRIM(RIGHT(SUBSTITUTE(TRIM(SUBSTITUTE($M2762,CHAR(160)," "))," ",REPT(" ",60)),60))&amp;IF($Q2762="","","-"&amp;TRIM(RIGHT(SUBSTITUTE(TRIM(SUBSTITUTE($Q2762,CHAR(160)," "))," ",REPT(" ",60)),60)))&amp;IF($U2762="","","-"&amp;TRIM(RIGHT(SUBSTITUTE(TRIM(SUBSTITUTE($U2762,CHAR(160)," "))," ",REPT(" ",60)),60)))&amp;".jpg")</f>
        <v/>
      </c>
    </row>
    <row r="2763" ht="14" customHeight="1">
      <c r="O2763" s="196">
        <f>_xlfn.LET(_xlpm.d,_xlfn.XLOOKUP(M2763,'[1]Birth Dates'!$A:$A,'[1]Birth Dates'!$B:$B,"",0),IF(_xlpm.d=0,"",_xlpm.d))</f>
        <v/>
      </c>
      <c r="P2763" s="196">
        <f>IF(OR(O2763="",A2763="",NOT(ISNUMBER(O2763)),O2763&gt;A2763),"",DATEDIF(O2763,A2763,"Y")&amp;" years, "&amp;DATEDIF(O2763,A2763,"YM")&amp;" months, "&amp;DATEDIF(O2763,A2763,"MD")&amp;" days")</f>
        <v/>
      </c>
      <c r="S2763" s="196">
        <f>_xlfn.LET(_xlpm.d,_xlfn.XLOOKUP(Q2763,'[1]Birth Dates'!$A:$A,'[1]Birth Dates'!$B:$B,"",0),IF(_xlpm.d=0,"",_xlpm.d))</f>
        <v/>
      </c>
      <c r="T2763" s="196">
        <f>IF(OR(S2763="",A2763="",NOT(ISNUMBER(S2763)),S2763&gt;A2763),"",DATEDIF(S2763,A2763,"Y")&amp;" years, "&amp;DATEDIF(S2763,A2763,"YM")&amp;" months, "&amp;DATEDIF(S2763,A2763,"MD")&amp;" days")</f>
        <v/>
      </c>
      <c r="W2763" s="196">
        <f>_xlfn.LET(_xlpm.d,_xlfn.XLOOKUP(U2763,'[1]Birth Dates'!$A:$A,'[1]Birth Dates'!$B:$B,"",0),IF(_xlpm.d=0,"",_xlpm.d))</f>
        <v/>
      </c>
      <c r="X2763" s="196">
        <f>IF(OR(W2763="",A2763="",NOT(ISNUMBER(W2763)),W2763&gt;A2763),"",DATEDIF(W2763,A2763,"Y")&amp;" years, "&amp;DATEDIF(W2763,A2763,"YM")&amp;" months, "&amp;DATEDIF(W2763,A2763,"MD")&amp;" days")</f>
        <v/>
      </c>
      <c r="AR2763" s="175">
        <f>IF($B2763="","",TEXT($A2763,"yyyymmdd")&amp;"_P"&amp;$C2763&amp;"_C"&amp;$F2763&amp;"_"&amp;TRIM(RIGHT(SUBSTITUTE(TRIM(SUBSTITUTE($M2763,CHAR(160)," "))," ",REPT(" ",60)),60))&amp;IF($Q2763="","","-"&amp;TRIM(RIGHT(SUBSTITUTE(TRIM(SUBSTITUTE($Q2763,CHAR(160)," "))," ",REPT(" ",60)),60)))&amp;IF($U2763="","","-"&amp;TRIM(RIGHT(SUBSTITUTE(TRIM(SUBSTITUTE($U2763,CHAR(160)," "))," ",REPT(" ",60)),60)))&amp;".jpg")</f>
        <v/>
      </c>
    </row>
    <row r="2764" ht="14" customHeight="1">
      <c r="O2764" s="196">
        <f>_xlfn.LET(_xlpm.d,_xlfn.XLOOKUP(M2764,'[1]Birth Dates'!$A:$A,'[1]Birth Dates'!$B:$B,"",0),IF(_xlpm.d=0,"",_xlpm.d))</f>
        <v/>
      </c>
      <c r="P2764" s="196">
        <f>IF(OR(O2764="",A2764="",NOT(ISNUMBER(O2764)),O2764&gt;A2764),"",DATEDIF(O2764,A2764,"Y")&amp;" years, "&amp;DATEDIF(O2764,A2764,"YM")&amp;" months, "&amp;DATEDIF(O2764,A2764,"MD")&amp;" days")</f>
        <v/>
      </c>
      <c r="S2764" s="196">
        <f>_xlfn.LET(_xlpm.d,_xlfn.XLOOKUP(Q2764,'[1]Birth Dates'!$A:$A,'[1]Birth Dates'!$B:$B,"",0),IF(_xlpm.d=0,"",_xlpm.d))</f>
        <v/>
      </c>
      <c r="T2764" s="196">
        <f>IF(OR(S2764="",A2764="",NOT(ISNUMBER(S2764)),S2764&gt;A2764),"",DATEDIF(S2764,A2764,"Y")&amp;" years, "&amp;DATEDIF(S2764,A2764,"YM")&amp;" months, "&amp;DATEDIF(S2764,A2764,"MD")&amp;" days")</f>
        <v/>
      </c>
      <c r="W2764" s="196">
        <f>_xlfn.LET(_xlpm.d,_xlfn.XLOOKUP(U2764,'[1]Birth Dates'!$A:$A,'[1]Birth Dates'!$B:$B,"",0),IF(_xlpm.d=0,"",_xlpm.d))</f>
        <v/>
      </c>
      <c r="X2764" s="196">
        <f>IF(OR(W2764="",A2764="",NOT(ISNUMBER(W2764)),W2764&gt;A2764),"",DATEDIF(W2764,A2764,"Y")&amp;" years, "&amp;DATEDIF(W2764,A2764,"YM")&amp;" months, "&amp;DATEDIF(W2764,A2764,"MD")&amp;" days")</f>
        <v/>
      </c>
      <c r="AR2764" s="175">
        <f>IF($B2764="","",TEXT($A2764,"yyyymmdd")&amp;"_P"&amp;$C2764&amp;"_C"&amp;$F2764&amp;"_"&amp;TRIM(RIGHT(SUBSTITUTE(TRIM(SUBSTITUTE($M2764,CHAR(160)," "))," ",REPT(" ",60)),60))&amp;IF($Q2764="","","-"&amp;TRIM(RIGHT(SUBSTITUTE(TRIM(SUBSTITUTE($Q2764,CHAR(160)," "))," ",REPT(" ",60)),60)))&amp;IF($U2764="","","-"&amp;TRIM(RIGHT(SUBSTITUTE(TRIM(SUBSTITUTE($U2764,CHAR(160)," "))," ",REPT(" ",60)),60)))&amp;".jpg")</f>
        <v/>
      </c>
    </row>
    <row r="2765" ht="14" customHeight="1">
      <c r="O2765" s="196">
        <f>_xlfn.LET(_xlpm.d,_xlfn.XLOOKUP(M2765,'[1]Birth Dates'!$A:$A,'[1]Birth Dates'!$B:$B,"",0),IF(_xlpm.d=0,"",_xlpm.d))</f>
        <v/>
      </c>
      <c r="P2765" s="196">
        <f>IF(OR(O2765="",A2765="",NOT(ISNUMBER(O2765)),O2765&gt;A2765),"",DATEDIF(O2765,A2765,"Y")&amp;" years, "&amp;DATEDIF(O2765,A2765,"YM")&amp;" months, "&amp;DATEDIF(O2765,A2765,"MD")&amp;" days")</f>
        <v/>
      </c>
      <c r="S2765" s="196">
        <f>_xlfn.LET(_xlpm.d,_xlfn.XLOOKUP(Q2765,'[1]Birth Dates'!$A:$A,'[1]Birth Dates'!$B:$B,"",0),IF(_xlpm.d=0,"",_xlpm.d))</f>
        <v/>
      </c>
      <c r="T2765" s="196">
        <f>IF(OR(S2765="",A2765="",NOT(ISNUMBER(S2765)),S2765&gt;A2765),"",DATEDIF(S2765,A2765,"Y")&amp;" years, "&amp;DATEDIF(S2765,A2765,"YM")&amp;" months, "&amp;DATEDIF(S2765,A2765,"MD")&amp;" days")</f>
        <v/>
      </c>
      <c r="W2765" s="196">
        <f>_xlfn.LET(_xlpm.d,_xlfn.XLOOKUP(U2765,'[1]Birth Dates'!$A:$A,'[1]Birth Dates'!$B:$B,"",0),IF(_xlpm.d=0,"",_xlpm.d))</f>
        <v/>
      </c>
      <c r="X2765" s="196">
        <f>IF(OR(W2765="",A2765="",NOT(ISNUMBER(W2765)),W2765&gt;A2765),"",DATEDIF(W2765,A2765,"Y")&amp;" years, "&amp;DATEDIF(W2765,A2765,"YM")&amp;" months, "&amp;DATEDIF(W2765,A2765,"MD")&amp;" days")</f>
        <v/>
      </c>
      <c r="AR2765" s="175">
        <f>IF($B2765="","",TEXT($A2765,"yyyymmdd")&amp;"_P"&amp;$C2765&amp;"_C"&amp;$F2765&amp;"_"&amp;TRIM(RIGHT(SUBSTITUTE(TRIM(SUBSTITUTE($M2765,CHAR(160)," "))," ",REPT(" ",60)),60))&amp;IF($Q2765="","","-"&amp;TRIM(RIGHT(SUBSTITUTE(TRIM(SUBSTITUTE($Q2765,CHAR(160)," "))," ",REPT(" ",60)),60)))&amp;IF($U2765="","","-"&amp;TRIM(RIGHT(SUBSTITUTE(TRIM(SUBSTITUTE($U2765,CHAR(160)," "))," ",REPT(" ",60)),60)))&amp;".jpg")</f>
        <v/>
      </c>
    </row>
    <row r="2766" ht="14" customHeight="1">
      <c r="O2766" s="196">
        <f>_xlfn.LET(_xlpm.d,_xlfn.XLOOKUP(M2766,'[1]Birth Dates'!$A:$A,'[1]Birth Dates'!$B:$B,"",0),IF(_xlpm.d=0,"",_xlpm.d))</f>
        <v/>
      </c>
      <c r="P2766" s="196">
        <f>IF(OR(O2766="",A2766="",NOT(ISNUMBER(O2766)),O2766&gt;A2766),"",DATEDIF(O2766,A2766,"Y")&amp;" years, "&amp;DATEDIF(O2766,A2766,"YM")&amp;" months, "&amp;DATEDIF(O2766,A2766,"MD")&amp;" days")</f>
        <v/>
      </c>
      <c r="S2766" s="196">
        <f>_xlfn.LET(_xlpm.d,_xlfn.XLOOKUP(Q2766,'[1]Birth Dates'!$A:$A,'[1]Birth Dates'!$B:$B,"",0),IF(_xlpm.d=0,"",_xlpm.d))</f>
        <v/>
      </c>
      <c r="T2766" s="196">
        <f>IF(OR(S2766="",A2766="",NOT(ISNUMBER(S2766)),S2766&gt;A2766),"",DATEDIF(S2766,A2766,"Y")&amp;" years, "&amp;DATEDIF(S2766,A2766,"YM")&amp;" months, "&amp;DATEDIF(S2766,A2766,"MD")&amp;" days")</f>
        <v/>
      </c>
      <c r="W2766" s="196">
        <f>_xlfn.LET(_xlpm.d,_xlfn.XLOOKUP(U2766,'[1]Birth Dates'!$A:$A,'[1]Birth Dates'!$B:$B,"",0),IF(_xlpm.d=0,"",_xlpm.d))</f>
        <v/>
      </c>
      <c r="X2766" s="196">
        <f>IF(OR(W2766="",A2766="",NOT(ISNUMBER(W2766)),W2766&gt;A2766),"",DATEDIF(W2766,A2766,"Y")&amp;" years, "&amp;DATEDIF(W2766,A2766,"YM")&amp;" months, "&amp;DATEDIF(W2766,A2766,"MD")&amp;" days")</f>
        <v/>
      </c>
      <c r="AR2766" s="175">
        <f>IF($B2766="","",TEXT($A2766,"yyyymmdd")&amp;"_P"&amp;$C2766&amp;"_C"&amp;$F2766&amp;"_"&amp;TRIM(RIGHT(SUBSTITUTE(TRIM(SUBSTITUTE($M2766,CHAR(160)," "))," ",REPT(" ",60)),60))&amp;IF($Q2766="","","-"&amp;TRIM(RIGHT(SUBSTITUTE(TRIM(SUBSTITUTE($Q2766,CHAR(160)," "))," ",REPT(" ",60)),60)))&amp;IF($U2766="","","-"&amp;TRIM(RIGHT(SUBSTITUTE(TRIM(SUBSTITUTE($U2766,CHAR(160)," "))," ",REPT(" ",60)),60)))&amp;".jpg")</f>
        <v/>
      </c>
    </row>
    <row r="2767" ht="14" customHeight="1">
      <c r="O2767" s="196">
        <f>_xlfn.LET(_xlpm.d,_xlfn.XLOOKUP(M2767,'[1]Birth Dates'!$A:$A,'[1]Birth Dates'!$B:$B,"",0),IF(_xlpm.d=0,"",_xlpm.d))</f>
        <v/>
      </c>
      <c r="P2767" s="196">
        <f>IF(OR(O2767="",A2767="",NOT(ISNUMBER(O2767)),O2767&gt;A2767),"",DATEDIF(O2767,A2767,"Y")&amp;" years, "&amp;DATEDIF(O2767,A2767,"YM")&amp;" months, "&amp;DATEDIF(O2767,A2767,"MD")&amp;" days")</f>
        <v/>
      </c>
      <c r="S2767" s="196">
        <f>_xlfn.LET(_xlpm.d,_xlfn.XLOOKUP(Q2767,'[1]Birth Dates'!$A:$A,'[1]Birth Dates'!$B:$B,"",0),IF(_xlpm.d=0,"",_xlpm.d))</f>
        <v/>
      </c>
      <c r="T2767" s="196">
        <f>IF(OR(S2767="",A2767="",NOT(ISNUMBER(S2767)),S2767&gt;A2767),"",DATEDIF(S2767,A2767,"Y")&amp;" years, "&amp;DATEDIF(S2767,A2767,"YM")&amp;" months, "&amp;DATEDIF(S2767,A2767,"MD")&amp;" days")</f>
        <v/>
      </c>
      <c r="W2767" s="196">
        <f>_xlfn.LET(_xlpm.d,_xlfn.XLOOKUP(U2767,'[1]Birth Dates'!$A:$A,'[1]Birth Dates'!$B:$B,"",0),IF(_xlpm.d=0,"",_xlpm.d))</f>
        <v/>
      </c>
      <c r="X2767" s="196">
        <f>IF(OR(W2767="",A2767="",NOT(ISNUMBER(W2767)),W2767&gt;A2767),"",DATEDIF(W2767,A2767,"Y")&amp;" years, "&amp;DATEDIF(W2767,A2767,"YM")&amp;" months, "&amp;DATEDIF(W2767,A2767,"MD")&amp;" days")</f>
        <v/>
      </c>
      <c r="AR2767" s="175">
        <f>IF($B2767="","",TEXT($A2767,"yyyymmdd")&amp;"_P"&amp;$C2767&amp;"_C"&amp;$F2767&amp;"_"&amp;TRIM(RIGHT(SUBSTITUTE(TRIM(SUBSTITUTE($M2767,CHAR(160)," "))," ",REPT(" ",60)),60))&amp;IF($Q2767="","","-"&amp;TRIM(RIGHT(SUBSTITUTE(TRIM(SUBSTITUTE($Q2767,CHAR(160)," "))," ",REPT(" ",60)),60)))&amp;IF($U2767="","","-"&amp;TRIM(RIGHT(SUBSTITUTE(TRIM(SUBSTITUTE($U2767,CHAR(160)," "))," ",REPT(" ",60)),60)))&amp;".jpg")</f>
        <v/>
      </c>
    </row>
    <row r="2768" ht="14" customHeight="1">
      <c r="O2768" s="196">
        <f>_xlfn.LET(_xlpm.d,_xlfn.XLOOKUP(M2768,'[1]Birth Dates'!$A:$A,'[1]Birth Dates'!$B:$B,"",0),IF(_xlpm.d=0,"",_xlpm.d))</f>
        <v/>
      </c>
      <c r="P2768" s="196">
        <f>IF(OR(O2768="",A2768="",NOT(ISNUMBER(O2768)),O2768&gt;A2768),"",DATEDIF(O2768,A2768,"Y")&amp;" years, "&amp;DATEDIF(O2768,A2768,"YM")&amp;" months, "&amp;DATEDIF(O2768,A2768,"MD")&amp;" days")</f>
        <v/>
      </c>
      <c r="S2768" s="196">
        <f>_xlfn.LET(_xlpm.d,_xlfn.XLOOKUP(Q2768,'[1]Birth Dates'!$A:$A,'[1]Birth Dates'!$B:$B,"",0),IF(_xlpm.d=0,"",_xlpm.d))</f>
        <v/>
      </c>
      <c r="T2768" s="196">
        <f>IF(OR(S2768="",A2768="",NOT(ISNUMBER(S2768)),S2768&gt;A2768),"",DATEDIF(S2768,A2768,"Y")&amp;" years, "&amp;DATEDIF(S2768,A2768,"YM")&amp;" months, "&amp;DATEDIF(S2768,A2768,"MD")&amp;" days")</f>
        <v/>
      </c>
      <c r="W2768" s="196">
        <f>_xlfn.LET(_xlpm.d,_xlfn.XLOOKUP(U2768,'[1]Birth Dates'!$A:$A,'[1]Birth Dates'!$B:$B,"",0),IF(_xlpm.d=0,"",_xlpm.d))</f>
        <v/>
      </c>
      <c r="X2768" s="196">
        <f>IF(OR(W2768="",A2768="",NOT(ISNUMBER(W2768)),W2768&gt;A2768),"",DATEDIF(W2768,A2768,"Y")&amp;" years, "&amp;DATEDIF(W2768,A2768,"YM")&amp;" months, "&amp;DATEDIF(W2768,A2768,"MD")&amp;" days")</f>
        <v/>
      </c>
      <c r="AR2768" s="175">
        <f>IF($B2768="","",TEXT($A2768,"yyyymmdd")&amp;"_P"&amp;$C2768&amp;"_C"&amp;$F2768&amp;"_"&amp;TRIM(RIGHT(SUBSTITUTE(TRIM(SUBSTITUTE($M2768,CHAR(160)," "))," ",REPT(" ",60)),60))&amp;IF($Q2768="","","-"&amp;TRIM(RIGHT(SUBSTITUTE(TRIM(SUBSTITUTE($Q2768,CHAR(160)," "))," ",REPT(" ",60)),60)))&amp;IF($U2768="","","-"&amp;TRIM(RIGHT(SUBSTITUTE(TRIM(SUBSTITUTE($U2768,CHAR(160)," "))," ",REPT(" ",60)),60)))&amp;".jpg")</f>
        <v/>
      </c>
    </row>
    <row r="2769" ht="14" customHeight="1">
      <c r="O2769" s="196">
        <f>_xlfn.LET(_xlpm.d,_xlfn.XLOOKUP(M2769,'[1]Birth Dates'!$A:$A,'[1]Birth Dates'!$B:$B,"",0),IF(_xlpm.d=0,"",_xlpm.d))</f>
        <v/>
      </c>
      <c r="P2769" s="196">
        <f>IF(OR(O2769="",A2769="",NOT(ISNUMBER(O2769)),O2769&gt;A2769),"",DATEDIF(O2769,A2769,"Y")&amp;" years, "&amp;DATEDIF(O2769,A2769,"YM")&amp;" months, "&amp;DATEDIF(O2769,A2769,"MD")&amp;" days")</f>
        <v/>
      </c>
      <c r="S2769" s="196">
        <f>_xlfn.LET(_xlpm.d,_xlfn.XLOOKUP(Q2769,'[1]Birth Dates'!$A:$A,'[1]Birth Dates'!$B:$B,"",0),IF(_xlpm.d=0,"",_xlpm.d))</f>
        <v/>
      </c>
      <c r="T2769" s="196">
        <f>IF(OR(S2769="",A2769="",NOT(ISNUMBER(S2769)),S2769&gt;A2769),"",DATEDIF(S2769,A2769,"Y")&amp;" years, "&amp;DATEDIF(S2769,A2769,"YM")&amp;" months, "&amp;DATEDIF(S2769,A2769,"MD")&amp;" days")</f>
        <v/>
      </c>
      <c r="W2769" s="196">
        <f>_xlfn.LET(_xlpm.d,_xlfn.XLOOKUP(U2769,'[1]Birth Dates'!$A:$A,'[1]Birth Dates'!$B:$B,"",0),IF(_xlpm.d=0,"",_xlpm.d))</f>
        <v/>
      </c>
      <c r="X2769" s="196">
        <f>IF(OR(W2769="",A2769="",NOT(ISNUMBER(W2769)),W2769&gt;A2769),"",DATEDIF(W2769,A2769,"Y")&amp;" years, "&amp;DATEDIF(W2769,A2769,"YM")&amp;" months, "&amp;DATEDIF(W2769,A2769,"MD")&amp;" days")</f>
        <v/>
      </c>
      <c r="AR2769" s="175">
        <f>IF($B2769="","",TEXT($A2769,"yyyymmdd")&amp;"_P"&amp;$C2769&amp;"_C"&amp;$F2769&amp;"_"&amp;TRIM(RIGHT(SUBSTITUTE(TRIM(SUBSTITUTE($M2769,CHAR(160)," "))," ",REPT(" ",60)),60))&amp;IF($Q2769="","","-"&amp;TRIM(RIGHT(SUBSTITUTE(TRIM(SUBSTITUTE($Q2769,CHAR(160)," "))," ",REPT(" ",60)),60)))&amp;IF($U2769="","","-"&amp;TRIM(RIGHT(SUBSTITUTE(TRIM(SUBSTITUTE($U2769,CHAR(160)," "))," ",REPT(" ",60)),60)))&amp;".jpg")</f>
        <v/>
      </c>
    </row>
    <row r="2770" ht="14" customHeight="1">
      <c r="O2770" s="196">
        <f>_xlfn.LET(_xlpm.d,_xlfn.XLOOKUP(M2770,'[1]Birth Dates'!$A:$A,'[1]Birth Dates'!$B:$B,"",0),IF(_xlpm.d=0,"",_xlpm.d))</f>
        <v/>
      </c>
      <c r="P2770" s="196">
        <f>IF(OR(O2770="",A2770="",NOT(ISNUMBER(O2770)),O2770&gt;A2770),"",DATEDIF(O2770,A2770,"Y")&amp;" years, "&amp;DATEDIF(O2770,A2770,"YM")&amp;" months, "&amp;DATEDIF(O2770,A2770,"MD")&amp;" days")</f>
        <v/>
      </c>
      <c r="S2770" s="196">
        <f>_xlfn.LET(_xlpm.d,_xlfn.XLOOKUP(Q2770,'[1]Birth Dates'!$A:$A,'[1]Birth Dates'!$B:$B,"",0),IF(_xlpm.d=0,"",_xlpm.d))</f>
        <v/>
      </c>
      <c r="T2770" s="196">
        <f>IF(OR(S2770="",A2770="",NOT(ISNUMBER(S2770)),S2770&gt;A2770),"",DATEDIF(S2770,A2770,"Y")&amp;" years, "&amp;DATEDIF(S2770,A2770,"YM")&amp;" months, "&amp;DATEDIF(S2770,A2770,"MD")&amp;" days")</f>
        <v/>
      </c>
      <c r="W2770" s="196">
        <f>_xlfn.LET(_xlpm.d,_xlfn.XLOOKUP(U2770,'[1]Birth Dates'!$A:$A,'[1]Birth Dates'!$B:$B,"",0),IF(_xlpm.d=0,"",_xlpm.d))</f>
        <v/>
      </c>
      <c r="X2770" s="196">
        <f>IF(OR(W2770="",A2770="",NOT(ISNUMBER(W2770)),W2770&gt;A2770),"",DATEDIF(W2770,A2770,"Y")&amp;" years, "&amp;DATEDIF(W2770,A2770,"YM")&amp;" months, "&amp;DATEDIF(W2770,A2770,"MD")&amp;" days")</f>
        <v/>
      </c>
      <c r="AR2770" s="175">
        <f>IF($B2770="","",TEXT($A2770,"yyyymmdd")&amp;"_P"&amp;$C2770&amp;"_C"&amp;$F2770&amp;"_"&amp;TRIM(RIGHT(SUBSTITUTE(TRIM(SUBSTITUTE($M2770,CHAR(160)," "))," ",REPT(" ",60)),60))&amp;IF($Q2770="","","-"&amp;TRIM(RIGHT(SUBSTITUTE(TRIM(SUBSTITUTE($Q2770,CHAR(160)," "))," ",REPT(" ",60)),60)))&amp;IF($U2770="","","-"&amp;TRIM(RIGHT(SUBSTITUTE(TRIM(SUBSTITUTE($U2770,CHAR(160)," "))," ",REPT(" ",60)),60)))&amp;".jpg")</f>
        <v/>
      </c>
    </row>
    <row r="2771" ht="14" customHeight="1">
      <c r="O2771" s="196">
        <f>_xlfn.LET(_xlpm.d,_xlfn.XLOOKUP(M2771,'[1]Birth Dates'!$A:$A,'[1]Birth Dates'!$B:$B,"",0),IF(_xlpm.d=0,"",_xlpm.d))</f>
        <v/>
      </c>
      <c r="P2771" s="196">
        <f>IF(OR(O2771="",A2771="",NOT(ISNUMBER(O2771)),O2771&gt;A2771),"",DATEDIF(O2771,A2771,"Y")&amp;" years, "&amp;DATEDIF(O2771,A2771,"YM")&amp;" months, "&amp;DATEDIF(O2771,A2771,"MD")&amp;" days")</f>
        <v/>
      </c>
      <c r="S2771" s="196">
        <f>_xlfn.LET(_xlpm.d,_xlfn.XLOOKUP(Q2771,'[1]Birth Dates'!$A:$A,'[1]Birth Dates'!$B:$B,"",0),IF(_xlpm.d=0,"",_xlpm.d))</f>
        <v/>
      </c>
      <c r="T2771" s="196">
        <f>IF(OR(S2771="",A2771="",NOT(ISNUMBER(S2771)),S2771&gt;A2771),"",DATEDIF(S2771,A2771,"Y")&amp;" years, "&amp;DATEDIF(S2771,A2771,"YM")&amp;" months, "&amp;DATEDIF(S2771,A2771,"MD")&amp;" days")</f>
        <v/>
      </c>
      <c r="W2771" s="196">
        <f>_xlfn.LET(_xlpm.d,_xlfn.XLOOKUP(U2771,'[1]Birth Dates'!$A:$A,'[1]Birth Dates'!$B:$B,"",0),IF(_xlpm.d=0,"",_xlpm.d))</f>
        <v/>
      </c>
      <c r="X2771" s="196">
        <f>IF(OR(W2771="",A2771="",NOT(ISNUMBER(W2771)),W2771&gt;A2771),"",DATEDIF(W2771,A2771,"Y")&amp;" years, "&amp;DATEDIF(W2771,A2771,"YM")&amp;" months, "&amp;DATEDIF(W2771,A2771,"MD")&amp;" days")</f>
        <v/>
      </c>
      <c r="AR2771" s="226">
        <f>IF($B2771="","",TEXT($A2771,"yyyymmdd")&amp;"_P"&amp;$C2771&amp;"_C"&amp;$F2771&amp;"_"&amp;TRIM(RIGHT(SUBSTITUTE(TRIM(SUBSTITUTE($M2771,CHAR(160)," "))," ",REPT(" ",60)),60))&amp;IF($Q2771="","","-"&amp;TRIM(RIGHT(SUBSTITUTE(TRIM(SUBSTITUTE($Q2771,CHAR(160)," "))," ",REPT(" ",60)),60)))&amp;IF($U2771="","","-"&amp;TRIM(RIGHT(SUBSTITUTE(TRIM(SUBSTITUTE($U2771,CHAR(160)," "))," ",REPT(" ",60)),60)))&amp;".jpg")</f>
        <v/>
      </c>
    </row>
    <row r="2772" ht="14" customHeight="1">
      <c r="O2772" s="196">
        <f>_xlfn.LET(_xlpm.d,_xlfn.XLOOKUP(M2772,'[1]Birth Dates'!$A:$A,'[1]Birth Dates'!$B:$B,"",0),IF(_xlpm.d=0,"",_xlpm.d))</f>
        <v/>
      </c>
      <c r="P2772" s="196">
        <f>IF(OR(O2772="",A2772="",NOT(ISNUMBER(O2772)),O2772&gt;A2772),"",DATEDIF(O2772,A2772,"Y")&amp;" years, "&amp;DATEDIF(O2772,A2772,"YM")&amp;" months, "&amp;DATEDIF(O2772,A2772,"MD")&amp;" days")</f>
        <v/>
      </c>
      <c r="S2772" s="196">
        <f>_xlfn.LET(_xlpm.d,_xlfn.XLOOKUP(Q2772,'[1]Birth Dates'!$A:$A,'[1]Birth Dates'!$B:$B,"",0),IF(_xlpm.d=0,"",_xlpm.d))</f>
        <v/>
      </c>
      <c r="T2772" s="196">
        <f>IF(OR(S2772="",A2772="",NOT(ISNUMBER(S2772)),S2772&gt;A2772),"",DATEDIF(S2772,A2772,"Y")&amp;" years, "&amp;DATEDIF(S2772,A2772,"YM")&amp;" months, "&amp;DATEDIF(S2772,A2772,"MD")&amp;" days")</f>
        <v/>
      </c>
      <c r="W2772" s="196">
        <f>_xlfn.LET(_xlpm.d,_xlfn.XLOOKUP(U2772,'[1]Birth Dates'!$A:$A,'[1]Birth Dates'!$B:$B,"",0),IF(_xlpm.d=0,"",_xlpm.d))</f>
        <v/>
      </c>
      <c r="X2772" s="196">
        <f>IF(OR(W2772="",A2772="",NOT(ISNUMBER(W2772)),W2772&gt;A2772),"",DATEDIF(W2772,A2772,"Y")&amp;" years, "&amp;DATEDIF(W2772,A2772,"YM")&amp;" months, "&amp;DATEDIF(W2772,A2772,"MD")&amp;" days")</f>
        <v/>
      </c>
      <c r="AR2772" s="175">
        <f>IF($B2772="","",TEXT($A2772,"yyyymmdd")&amp;"_P"&amp;$C2772&amp;"_C"&amp;$F2772&amp;"_"&amp;TRIM(RIGHT(SUBSTITUTE(TRIM(SUBSTITUTE($M2772,CHAR(160)," "))," ",REPT(" ",60)),60))&amp;IF($Q2772="","","-"&amp;TRIM(RIGHT(SUBSTITUTE(TRIM(SUBSTITUTE($Q2772,CHAR(160)," "))," ",REPT(" ",60)),60)))&amp;IF($U2772="","","-"&amp;TRIM(RIGHT(SUBSTITUTE(TRIM(SUBSTITUTE($U2772,CHAR(160)," "))," ",REPT(" ",60)),60)))&amp;".jpg")</f>
        <v/>
      </c>
    </row>
    <row r="2773" ht="14" customHeight="1">
      <c r="O2773" s="196">
        <f>_xlfn.LET(_xlpm.d,_xlfn.XLOOKUP(M2773,'[1]Birth Dates'!$A:$A,'[1]Birth Dates'!$B:$B,"",0),IF(_xlpm.d=0,"",_xlpm.d))</f>
        <v/>
      </c>
      <c r="P2773" s="196">
        <f>IF(OR(O2773="",A2773="",NOT(ISNUMBER(O2773)),O2773&gt;A2773),"",DATEDIF(O2773,A2773,"Y")&amp;" years, "&amp;DATEDIF(O2773,A2773,"YM")&amp;" months, "&amp;DATEDIF(O2773,A2773,"MD")&amp;" days")</f>
        <v/>
      </c>
      <c r="S2773" s="196">
        <f>_xlfn.LET(_xlpm.d,_xlfn.XLOOKUP(Q2773,'[1]Birth Dates'!$A:$A,'[1]Birth Dates'!$B:$B,"",0),IF(_xlpm.d=0,"",_xlpm.d))</f>
        <v/>
      </c>
      <c r="T2773" s="196">
        <f>IF(OR(S2773="",A2773="",NOT(ISNUMBER(S2773)),S2773&gt;A2773),"",DATEDIF(S2773,A2773,"Y")&amp;" years, "&amp;DATEDIF(S2773,A2773,"YM")&amp;" months, "&amp;DATEDIF(S2773,A2773,"MD")&amp;" days")</f>
        <v/>
      </c>
      <c r="W2773" s="196">
        <f>_xlfn.LET(_xlpm.d,_xlfn.XLOOKUP(U2773,'[1]Birth Dates'!$A:$A,'[1]Birth Dates'!$B:$B,"",0),IF(_xlpm.d=0,"",_xlpm.d))</f>
        <v/>
      </c>
      <c r="X2773" s="196">
        <f>IF(OR(W2773="",A2773="",NOT(ISNUMBER(W2773)),W2773&gt;A2773),"",DATEDIF(W2773,A2773,"Y")&amp;" years, "&amp;DATEDIF(W2773,A2773,"YM")&amp;" months, "&amp;DATEDIF(W2773,A2773,"MD")&amp;" days")</f>
        <v/>
      </c>
      <c r="AR2773" s="175">
        <f>IF($B2773="","",TEXT($A2773,"yyyymmdd")&amp;"_P"&amp;$C2773&amp;"_C"&amp;$F2773&amp;"_"&amp;TRIM(RIGHT(SUBSTITUTE(TRIM(SUBSTITUTE($M2773,CHAR(160)," "))," ",REPT(" ",60)),60))&amp;IF($Q2773="","","-"&amp;TRIM(RIGHT(SUBSTITUTE(TRIM(SUBSTITUTE($Q2773,CHAR(160)," "))," ",REPT(" ",60)),60)))&amp;IF($U2773="","","-"&amp;TRIM(RIGHT(SUBSTITUTE(TRIM(SUBSTITUTE($U2773,CHAR(160)," "))," ",REPT(" ",60)),60)))&amp;".jpg")</f>
        <v/>
      </c>
    </row>
    <row r="2774" ht="14" customHeight="1">
      <c r="O2774" s="196">
        <f>_xlfn.LET(_xlpm.d,_xlfn.XLOOKUP(M2774,'[1]Birth Dates'!$A:$A,'[1]Birth Dates'!$B:$B,"",0),IF(_xlpm.d=0,"",_xlpm.d))</f>
        <v/>
      </c>
      <c r="P2774" s="196">
        <f>IF(OR(O2774="",A2774="",NOT(ISNUMBER(O2774)),O2774&gt;A2774),"",DATEDIF(O2774,A2774,"Y")&amp;" years, "&amp;DATEDIF(O2774,A2774,"YM")&amp;" months, "&amp;DATEDIF(O2774,A2774,"MD")&amp;" days")</f>
        <v/>
      </c>
      <c r="S2774" s="196">
        <f>_xlfn.LET(_xlpm.d,_xlfn.XLOOKUP(Q2774,'[1]Birth Dates'!$A:$A,'[1]Birth Dates'!$B:$B,"",0),IF(_xlpm.d=0,"",_xlpm.d))</f>
        <v/>
      </c>
      <c r="T2774" s="196">
        <f>IF(OR(S2774="",A2774="",NOT(ISNUMBER(S2774)),S2774&gt;A2774),"",DATEDIF(S2774,A2774,"Y")&amp;" years, "&amp;DATEDIF(S2774,A2774,"YM")&amp;" months, "&amp;DATEDIF(S2774,A2774,"MD")&amp;" days")</f>
        <v/>
      </c>
      <c r="W2774" s="196">
        <f>_xlfn.LET(_xlpm.d,_xlfn.XLOOKUP(U2774,'[1]Birth Dates'!$A:$A,'[1]Birth Dates'!$B:$B,"",0),IF(_xlpm.d=0,"",_xlpm.d))</f>
        <v/>
      </c>
      <c r="X2774" s="196">
        <f>IF(OR(W2774="",A2774="",NOT(ISNUMBER(W2774)),W2774&gt;A2774),"",DATEDIF(W2774,A2774,"Y")&amp;" years, "&amp;DATEDIF(W2774,A2774,"YM")&amp;" months, "&amp;DATEDIF(W2774,A2774,"MD")&amp;" days")</f>
        <v/>
      </c>
      <c r="AR2774" s="175">
        <f>IF($B2774="","",TEXT($A2774,"yyyymmdd")&amp;"_P"&amp;$C2774&amp;"_C"&amp;$F2774&amp;"_"&amp;TRIM(RIGHT(SUBSTITUTE(TRIM(SUBSTITUTE($M2774,CHAR(160)," "))," ",REPT(" ",60)),60))&amp;IF($Q2774="","","-"&amp;TRIM(RIGHT(SUBSTITUTE(TRIM(SUBSTITUTE($Q2774,CHAR(160)," "))," ",REPT(" ",60)),60)))&amp;IF($U2774="","","-"&amp;TRIM(RIGHT(SUBSTITUTE(TRIM(SUBSTITUTE($U2774,CHAR(160)," "))," ",REPT(" ",60)),60)))&amp;".jpg")</f>
        <v/>
      </c>
    </row>
    <row r="2775" ht="14" customHeight="1">
      <c r="O2775" s="196">
        <f>_xlfn.LET(_xlpm.d,_xlfn.XLOOKUP(M2775,'[1]Birth Dates'!$A:$A,'[1]Birth Dates'!$B:$B,"",0),IF(_xlpm.d=0,"",_xlpm.d))</f>
        <v/>
      </c>
      <c r="P2775" s="196">
        <f>IF(OR(O2775="",A2775="",NOT(ISNUMBER(O2775)),O2775&gt;A2775),"",DATEDIF(O2775,A2775,"Y")&amp;" years, "&amp;DATEDIF(O2775,A2775,"YM")&amp;" months, "&amp;DATEDIF(O2775,A2775,"MD")&amp;" days")</f>
        <v/>
      </c>
      <c r="S2775" s="196">
        <f>_xlfn.LET(_xlpm.d,_xlfn.XLOOKUP(Q2775,'[1]Birth Dates'!$A:$A,'[1]Birth Dates'!$B:$B,"",0),IF(_xlpm.d=0,"",_xlpm.d))</f>
        <v/>
      </c>
      <c r="T2775" s="196">
        <f>IF(OR(S2775="",A2775="",NOT(ISNUMBER(S2775)),S2775&gt;A2775),"",DATEDIF(S2775,A2775,"Y")&amp;" years, "&amp;DATEDIF(S2775,A2775,"YM")&amp;" months, "&amp;DATEDIF(S2775,A2775,"MD")&amp;" days")</f>
        <v/>
      </c>
      <c r="W2775" s="196">
        <f>_xlfn.LET(_xlpm.d,_xlfn.XLOOKUP(U2775,'[1]Birth Dates'!$A:$A,'[1]Birth Dates'!$B:$B,"",0),IF(_xlpm.d=0,"",_xlpm.d))</f>
        <v/>
      </c>
      <c r="X2775" s="196">
        <f>IF(OR(W2775="",A2775="",NOT(ISNUMBER(W2775)),W2775&gt;A2775),"",DATEDIF(W2775,A2775,"Y")&amp;" years, "&amp;DATEDIF(W2775,A2775,"YM")&amp;" months, "&amp;DATEDIF(W2775,A2775,"MD")&amp;" days")</f>
        <v/>
      </c>
      <c r="AR2775" s="175">
        <f>IF($B2775="","",TEXT($A2775,"yyyymmdd")&amp;"_P"&amp;$C2775&amp;"_C"&amp;$F2775&amp;"_"&amp;TRIM(RIGHT(SUBSTITUTE(TRIM(SUBSTITUTE($M2775,CHAR(160)," "))," ",REPT(" ",60)),60))&amp;IF($Q2775="","","-"&amp;TRIM(RIGHT(SUBSTITUTE(TRIM(SUBSTITUTE($Q2775,CHAR(160)," "))," ",REPT(" ",60)),60)))&amp;IF($U2775="","","-"&amp;TRIM(RIGHT(SUBSTITUTE(TRIM(SUBSTITUTE($U2775,CHAR(160)," "))," ",REPT(" ",60)),60)))&amp;".jpg")</f>
        <v/>
      </c>
    </row>
    <row r="2776" ht="14" customHeight="1">
      <c r="O2776" s="196">
        <f>_xlfn.LET(_xlpm.d,_xlfn.XLOOKUP(M2776,'[1]Birth Dates'!$A:$A,'[1]Birth Dates'!$B:$B,"",0),IF(_xlpm.d=0,"",_xlpm.d))</f>
        <v/>
      </c>
      <c r="P2776" s="196">
        <f>IF(OR(O2776="",A2776="",NOT(ISNUMBER(O2776)),O2776&gt;A2776),"",DATEDIF(O2776,A2776,"Y")&amp;" years, "&amp;DATEDIF(O2776,A2776,"YM")&amp;" months, "&amp;DATEDIF(O2776,A2776,"MD")&amp;" days")</f>
        <v/>
      </c>
      <c r="S2776" s="196">
        <f>_xlfn.LET(_xlpm.d,_xlfn.XLOOKUP(Q2776,'[1]Birth Dates'!$A:$A,'[1]Birth Dates'!$B:$B,"",0),IF(_xlpm.d=0,"",_xlpm.d))</f>
        <v/>
      </c>
      <c r="T2776" s="196">
        <f>IF(OR(S2776="",A2776="",NOT(ISNUMBER(S2776)),S2776&gt;A2776),"",DATEDIF(S2776,A2776,"Y")&amp;" years, "&amp;DATEDIF(S2776,A2776,"YM")&amp;" months, "&amp;DATEDIF(S2776,A2776,"MD")&amp;" days")</f>
        <v/>
      </c>
      <c r="W2776" s="196">
        <f>_xlfn.LET(_xlpm.d,_xlfn.XLOOKUP(U2776,'[1]Birth Dates'!$A:$A,'[1]Birth Dates'!$B:$B,"",0),IF(_xlpm.d=0,"",_xlpm.d))</f>
        <v/>
      </c>
      <c r="X2776" s="196">
        <f>IF(OR(W2776="",A2776="",NOT(ISNUMBER(W2776)),W2776&gt;A2776),"",DATEDIF(W2776,A2776,"Y")&amp;" years, "&amp;DATEDIF(W2776,A2776,"YM")&amp;" months, "&amp;DATEDIF(W2776,A2776,"MD")&amp;" days")</f>
        <v/>
      </c>
      <c r="AR2776" s="175">
        <f>IF($B2776="","",TEXT($A2776,"yyyymmdd")&amp;"_P"&amp;$C2776&amp;"_C"&amp;$F2776&amp;"_"&amp;TRIM(RIGHT(SUBSTITUTE(TRIM(SUBSTITUTE($M2776,CHAR(160)," "))," ",REPT(" ",60)),60))&amp;IF($Q2776="","","-"&amp;TRIM(RIGHT(SUBSTITUTE(TRIM(SUBSTITUTE($Q2776,CHAR(160)," "))," ",REPT(" ",60)),60)))&amp;IF($U2776="","","-"&amp;TRIM(RIGHT(SUBSTITUTE(TRIM(SUBSTITUTE($U2776,CHAR(160)," "))," ",REPT(" ",60)),60)))&amp;".jpg")</f>
        <v/>
      </c>
    </row>
    <row r="2777" ht="14" customHeight="1">
      <c r="O2777" s="196">
        <f>_xlfn.LET(_xlpm.d,_xlfn.XLOOKUP(M2777,'[1]Birth Dates'!$A:$A,'[1]Birth Dates'!$B:$B,"",0),IF(_xlpm.d=0,"",_xlpm.d))</f>
        <v/>
      </c>
      <c r="P2777" s="196">
        <f>IF(OR(O2777="",A2777="",NOT(ISNUMBER(O2777)),O2777&gt;A2777),"",DATEDIF(O2777,A2777,"Y")&amp;" years, "&amp;DATEDIF(O2777,A2777,"YM")&amp;" months, "&amp;DATEDIF(O2777,A2777,"MD")&amp;" days")</f>
        <v/>
      </c>
      <c r="S2777" s="196">
        <f>_xlfn.LET(_xlpm.d,_xlfn.XLOOKUP(Q2777,'[1]Birth Dates'!$A:$A,'[1]Birth Dates'!$B:$B,"",0),IF(_xlpm.d=0,"",_xlpm.d))</f>
        <v/>
      </c>
      <c r="T2777" s="196">
        <f>IF(OR(S2777="",A2777="",NOT(ISNUMBER(S2777)),S2777&gt;A2777),"",DATEDIF(S2777,A2777,"Y")&amp;" years, "&amp;DATEDIF(S2777,A2777,"YM")&amp;" months, "&amp;DATEDIF(S2777,A2777,"MD")&amp;" days")</f>
        <v/>
      </c>
      <c r="W2777" s="196">
        <f>_xlfn.LET(_xlpm.d,_xlfn.XLOOKUP(U2777,'[1]Birth Dates'!$A:$A,'[1]Birth Dates'!$B:$B,"",0),IF(_xlpm.d=0,"",_xlpm.d))</f>
        <v/>
      </c>
      <c r="X2777" s="196">
        <f>IF(OR(W2777="",A2777="",NOT(ISNUMBER(W2777)),W2777&gt;A2777),"",DATEDIF(W2777,A2777,"Y")&amp;" years, "&amp;DATEDIF(W2777,A2777,"YM")&amp;" months, "&amp;DATEDIF(W2777,A2777,"MD")&amp;" days")</f>
        <v/>
      </c>
      <c r="AR2777" s="175">
        <f>IF($B2777="","",TEXT($A2777,"yyyymmdd")&amp;"_P"&amp;$C2777&amp;"_C"&amp;$F2777&amp;"_"&amp;TRIM(RIGHT(SUBSTITUTE(TRIM(SUBSTITUTE($M2777,CHAR(160)," "))," ",REPT(" ",60)),60))&amp;IF($Q2777="","","-"&amp;TRIM(RIGHT(SUBSTITUTE(TRIM(SUBSTITUTE($Q2777,CHAR(160)," "))," ",REPT(" ",60)),60)))&amp;IF($U2777="","","-"&amp;TRIM(RIGHT(SUBSTITUTE(TRIM(SUBSTITUTE($U2777,CHAR(160)," "))," ",REPT(" ",60)),60)))&amp;".jpg")</f>
        <v/>
      </c>
    </row>
    <row r="2778" ht="14" customHeight="1">
      <c r="O2778" s="196">
        <f>_xlfn.LET(_xlpm.d,_xlfn.XLOOKUP(M2778,'[1]Birth Dates'!$A:$A,'[1]Birth Dates'!$B:$B,"",0),IF(_xlpm.d=0,"",_xlpm.d))</f>
        <v/>
      </c>
      <c r="P2778" s="196">
        <f>IF(OR(O2778="",A2778="",NOT(ISNUMBER(O2778)),O2778&gt;A2778),"",DATEDIF(O2778,A2778,"Y")&amp;" years, "&amp;DATEDIF(O2778,A2778,"YM")&amp;" months, "&amp;DATEDIF(O2778,A2778,"MD")&amp;" days")</f>
        <v/>
      </c>
      <c r="S2778" s="196">
        <f>_xlfn.LET(_xlpm.d,_xlfn.XLOOKUP(Q2778,'[1]Birth Dates'!$A:$A,'[1]Birth Dates'!$B:$B,"",0),IF(_xlpm.d=0,"",_xlpm.d))</f>
        <v/>
      </c>
      <c r="T2778" s="196">
        <f>IF(OR(S2778="",A2778="",NOT(ISNUMBER(S2778)),S2778&gt;A2778),"",DATEDIF(S2778,A2778,"Y")&amp;" years, "&amp;DATEDIF(S2778,A2778,"YM")&amp;" months, "&amp;DATEDIF(S2778,A2778,"MD")&amp;" days")</f>
        <v/>
      </c>
      <c r="W2778" s="196">
        <f>_xlfn.LET(_xlpm.d,_xlfn.XLOOKUP(U2778,'[1]Birth Dates'!$A:$A,'[1]Birth Dates'!$B:$B,"",0),IF(_xlpm.d=0,"",_xlpm.d))</f>
        <v/>
      </c>
      <c r="X2778" s="196">
        <f>IF(OR(W2778="",A2778="",NOT(ISNUMBER(W2778)),W2778&gt;A2778),"",DATEDIF(W2778,A2778,"Y")&amp;" years, "&amp;DATEDIF(W2778,A2778,"YM")&amp;" months, "&amp;DATEDIF(W2778,A2778,"MD")&amp;" days")</f>
        <v/>
      </c>
      <c r="AR2778" s="175">
        <f>IF($B2778="","",TEXT($A2778,"yyyymmdd")&amp;"_P"&amp;$C2778&amp;"_C"&amp;$F2778&amp;"_"&amp;TRIM(RIGHT(SUBSTITUTE(TRIM(SUBSTITUTE($M2778,CHAR(160)," "))," ",REPT(" ",60)),60))&amp;IF($Q2778="","","-"&amp;TRIM(RIGHT(SUBSTITUTE(TRIM(SUBSTITUTE($Q2778,CHAR(160)," "))," ",REPT(" ",60)),60)))&amp;IF($U2778="","","-"&amp;TRIM(RIGHT(SUBSTITUTE(TRIM(SUBSTITUTE($U2778,CHAR(160)," "))," ",REPT(" ",60)),60)))&amp;".jpg")</f>
        <v/>
      </c>
    </row>
    <row r="2779" ht="14" customHeight="1">
      <c r="O2779" s="196">
        <f>_xlfn.LET(_xlpm.d,_xlfn.XLOOKUP(M2779,'[1]Birth Dates'!$A:$A,'[1]Birth Dates'!$B:$B,"",0),IF(_xlpm.d=0,"",_xlpm.d))</f>
        <v/>
      </c>
      <c r="P2779" s="196">
        <f>IF(OR(O2779="",A2779="",NOT(ISNUMBER(O2779)),O2779&gt;A2779),"",DATEDIF(O2779,A2779,"Y")&amp;" years, "&amp;DATEDIF(O2779,A2779,"YM")&amp;" months, "&amp;DATEDIF(O2779,A2779,"MD")&amp;" days")</f>
        <v/>
      </c>
      <c r="S2779" s="196">
        <f>_xlfn.LET(_xlpm.d,_xlfn.XLOOKUP(Q2779,'[1]Birth Dates'!$A:$A,'[1]Birth Dates'!$B:$B,"",0),IF(_xlpm.d=0,"",_xlpm.d))</f>
        <v/>
      </c>
      <c r="T2779" s="196">
        <f>IF(OR(S2779="",A2779="",NOT(ISNUMBER(S2779)),S2779&gt;A2779),"",DATEDIF(S2779,A2779,"Y")&amp;" years, "&amp;DATEDIF(S2779,A2779,"YM")&amp;" months, "&amp;DATEDIF(S2779,A2779,"MD")&amp;" days")</f>
        <v/>
      </c>
      <c r="W2779" s="196">
        <f>_xlfn.LET(_xlpm.d,_xlfn.XLOOKUP(U2779,'[1]Birth Dates'!$A:$A,'[1]Birth Dates'!$B:$B,"",0),IF(_xlpm.d=0,"",_xlpm.d))</f>
        <v/>
      </c>
      <c r="X2779" s="196">
        <f>IF(OR(W2779="",A2779="",NOT(ISNUMBER(W2779)),W2779&gt;A2779),"",DATEDIF(W2779,A2779,"Y")&amp;" years, "&amp;DATEDIF(W2779,A2779,"YM")&amp;" months, "&amp;DATEDIF(W2779,A2779,"MD")&amp;" days")</f>
        <v/>
      </c>
      <c r="AR2779" s="175">
        <f>IF($B2779="","",TEXT($A2779,"yyyymmdd")&amp;"_P"&amp;$C2779&amp;"_C"&amp;$F2779&amp;"_"&amp;TRIM(RIGHT(SUBSTITUTE(TRIM(SUBSTITUTE($M2779,CHAR(160)," "))," ",REPT(" ",60)),60))&amp;IF($Q2779="","","-"&amp;TRIM(RIGHT(SUBSTITUTE(TRIM(SUBSTITUTE($Q2779,CHAR(160)," "))," ",REPT(" ",60)),60)))&amp;IF($U2779="","","-"&amp;TRIM(RIGHT(SUBSTITUTE(TRIM(SUBSTITUTE($U2779,CHAR(160)," "))," ",REPT(" ",60)),60)))&amp;".jpg")</f>
        <v/>
      </c>
    </row>
    <row r="2780" ht="14" customHeight="1">
      <c r="O2780" s="196">
        <f>_xlfn.LET(_xlpm.d,_xlfn.XLOOKUP(M2780,'[1]Birth Dates'!$A:$A,'[1]Birth Dates'!$B:$B,"",0),IF(_xlpm.d=0,"",_xlpm.d))</f>
        <v/>
      </c>
      <c r="P2780" s="196">
        <f>IF(OR(O2780="",A2780="",NOT(ISNUMBER(O2780)),O2780&gt;A2780),"",DATEDIF(O2780,A2780,"Y")&amp;" years, "&amp;DATEDIF(O2780,A2780,"YM")&amp;" months, "&amp;DATEDIF(O2780,A2780,"MD")&amp;" days")</f>
        <v/>
      </c>
      <c r="S2780" s="196">
        <f>_xlfn.LET(_xlpm.d,_xlfn.XLOOKUP(Q2780,'[1]Birth Dates'!$A:$A,'[1]Birth Dates'!$B:$B,"",0),IF(_xlpm.d=0,"",_xlpm.d))</f>
        <v/>
      </c>
      <c r="T2780" s="196">
        <f>IF(OR(S2780="",A2780="",NOT(ISNUMBER(S2780)),S2780&gt;A2780),"",DATEDIF(S2780,A2780,"Y")&amp;" years, "&amp;DATEDIF(S2780,A2780,"YM")&amp;" months, "&amp;DATEDIF(S2780,A2780,"MD")&amp;" days")</f>
        <v/>
      </c>
      <c r="W2780" s="196">
        <f>_xlfn.LET(_xlpm.d,_xlfn.XLOOKUP(U2780,'[1]Birth Dates'!$A:$A,'[1]Birth Dates'!$B:$B,"",0),IF(_xlpm.d=0,"",_xlpm.d))</f>
        <v/>
      </c>
      <c r="X2780" s="196">
        <f>IF(OR(W2780="",A2780="",NOT(ISNUMBER(W2780)),W2780&gt;A2780),"",DATEDIF(W2780,A2780,"Y")&amp;" years, "&amp;DATEDIF(W2780,A2780,"YM")&amp;" months, "&amp;DATEDIF(W2780,A2780,"MD")&amp;" days")</f>
        <v/>
      </c>
      <c r="AR2780" s="175">
        <f>IF($B2780="","",TEXT($A2780,"yyyymmdd")&amp;"_P"&amp;$C2780&amp;"_C"&amp;$F2780&amp;"_"&amp;TRIM(RIGHT(SUBSTITUTE(TRIM(SUBSTITUTE($M2780,CHAR(160)," "))," ",REPT(" ",60)),60))&amp;IF($Q2780="","","-"&amp;TRIM(RIGHT(SUBSTITUTE(TRIM(SUBSTITUTE($Q2780,CHAR(160)," "))," ",REPT(" ",60)),60)))&amp;IF($U2780="","","-"&amp;TRIM(RIGHT(SUBSTITUTE(TRIM(SUBSTITUTE($U2780,CHAR(160)," "))," ",REPT(" ",60)),60)))&amp;".jpg")</f>
        <v/>
      </c>
    </row>
    <row r="2781" ht="14" customHeight="1">
      <c r="O2781" s="196">
        <f>_xlfn.LET(_xlpm.d,_xlfn.XLOOKUP(M2781,'[1]Birth Dates'!$A:$A,'[1]Birth Dates'!$B:$B,"",0),IF(_xlpm.d=0,"",_xlpm.d))</f>
        <v/>
      </c>
      <c r="P2781" s="196">
        <f>IF(OR(O2781="",A2781="",NOT(ISNUMBER(O2781)),O2781&gt;A2781),"",DATEDIF(O2781,A2781,"Y")&amp;" years, "&amp;DATEDIF(O2781,A2781,"YM")&amp;" months, "&amp;DATEDIF(O2781,A2781,"MD")&amp;" days")</f>
        <v/>
      </c>
      <c r="S2781" s="196">
        <f>_xlfn.LET(_xlpm.d,_xlfn.XLOOKUP(Q2781,'[1]Birth Dates'!$A:$A,'[1]Birth Dates'!$B:$B,"",0),IF(_xlpm.d=0,"",_xlpm.d))</f>
        <v/>
      </c>
      <c r="T2781" s="196">
        <f>IF(OR(S2781="",A2781="",NOT(ISNUMBER(S2781)),S2781&gt;A2781),"",DATEDIF(S2781,A2781,"Y")&amp;" years, "&amp;DATEDIF(S2781,A2781,"YM")&amp;" months, "&amp;DATEDIF(S2781,A2781,"MD")&amp;" days")</f>
        <v/>
      </c>
      <c r="W2781" s="196">
        <f>_xlfn.LET(_xlpm.d,_xlfn.XLOOKUP(U2781,'[1]Birth Dates'!$A:$A,'[1]Birth Dates'!$B:$B,"",0),IF(_xlpm.d=0,"",_xlpm.d))</f>
        <v/>
      </c>
      <c r="X2781" s="196">
        <f>IF(OR(W2781="",A2781="",NOT(ISNUMBER(W2781)),W2781&gt;A2781),"",DATEDIF(W2781,A2781,"Y")&amp;" years, "&amp;DATEDIF(W2781,A2781,"YM")&amp;" months, "&amp;DATEDIF(W2781,A2781,"MD")&amp;" days")</f>
        <v/>
      </c>
      <c r="AR2781" s="175">
        <f>IF($B2781="","",TEXT($A2781,"yyyymmdd")&amp;"_P"&amp;$C2781&amp;"_C"&amp;$F2781&amp;"_"&amp;TRIM(RIGHT(SUBSTITUTE(TRIM(SUBSTITUTE($M2781,CHAR(160)," "))," ",REPT(" ",60)),60))&amp;IF($Q2781="","","-"&amp;TRIM(RIGHT(SUBSTITUTE(TRIM(SUBSTITUTE($Q2781,CHAR(160)," "))," ",REPT(" ",60)),60)))&amp;IF($U2781="","","-"&amp;TRIM(RIGHT(SUBSTITUTE(TRIM(SUBSTITUTE($U2781,CHAR(160)," "))," ",REPT(" ",60)),60)))&amp;".jpg")</f>
        <v/>
      </c>
    </row>
    <row r="2782" ht="14" customHeight="1">
      <c r="O2782" s="196">
        <f>_xlfn.LET(_xlpm.d,_xlfn.XLOOKUP(M2782,'[1]Birth Dates'!$A:$A,'[1]Birth Dates'!$B:$B,"",0),IF(_xlpm.d=0,"",_xlpm.d))</f>
        <v/>
      </c>
      <c r="P2782" s="196">
        <f>IF(OR(O2782="",A2782="",NOT(ISNUMBER(O2782)),O2782&gt;A2782),"",DATEDIF(O2782,A2782,"Y")&amp;" years, "&amp;DATEDIF(O2782,A2782,"YM")&amp;" months, "&amp;DATEDIF(O2782,A2782,"MD")&amp;" days")</f>
        <v/>
      </c>
      <c r="S2782" s="196">
        <f>_xlfn.LET(_xlpm.d,_xlfn.XLOOKUP(Q2782,'[1]Birth Dates'!$A:$A,'[1]Birth Dates'!$B:$B,"",0),IF(_xlpm.d=0,"",_xlpm.d))</f>
        <v/>
      </c>
      <c r="T2782" s="196">
        <f>IF(OR(S2782="",A2782="",NOT(ISNUMBER(S2782)),S2782&gt;A2782),"",DATEDIF(S2782,A2782,"Y")&amp;" years, "&amp;DATEDIF(S2782,A2782,"YM")&amp;" months, "&amp;DATEDIF(S2782,A2782,"MD")&amp;" days")</f>
        <v/>
      </c>
      <c r="W2782" s="196">
        <f>_xlfn.LET(_xlpm.d,_xlfn.XLOOKUP(U2782,'[1]Birth Dates'!$A:$A,'[1]Birth Dates'!$B:$B,"",0),IF(_xlpm.d=0,"",_xlpm.d))</f>
        <v/>
      </c>
      <c r="X2782" s="196">
        <f>IF(OR(W2782="",A2782="",NOT(ISNUMBER(W2782)),W2782&gt;A2782),"",DATEDIF(W2782,A2782,"Y")&amp;" years, "&amp;DATEDIF(W2782,A2782,"YM")&amp;" months, "&amp;DATEDIF(W2782,A2782,"MD")&amp;" days")</f>
        <v/>
      </c>
      <c r="AR2782" s="175">
        <f>IF($B2782="","",TEXT($A2782,"yyyymmdd")&amp;"_P"&amp;$C2782&amp;"_C"&amp;$F2782&amp;"_"&amp;TRIM(RIGHT(SUBSTITUTE(TRIM(SUBSTITUTE($M2782,CHAR(160)," "))," ",REPT(" ",60)),60))&amp;IF($Q2782="","","-"&amp;TRIM(RIGHT(SUBSTITUTE(TRIM(SUBSTITUTE($Q2782,CHAR(160)," "))," ",REPT(" ",60)),60)))&amp;IF($U2782="","","-"&amp;TRIM(RIGHT(SUBSTITUTE(TRIM(SUBSTITUTE($U2782,CHAR(160)," "))," ",REPT(" ",60)),60)))&amp;".jpg")</f>
        <v/>
      </c>
    </row>
    <row r="2783" ht="14" customHeight="1">
      <c r="O2783" s="196">
        <f>_xlfn.LET(_xlpm.d,_xlfn.XLOOKUP(M2783,'[1]Birth Dates'!$A:$A,'[1]Birth Dates'!$B:$B,"",0),IF(_xlpm.d=0,"",_xlpm.d))</f>
        <v/>
      </c>
      <c r="P2783" s="196">
        <f>IF(OR(O2783="",A2783="",NOT(ISNUMBER(O2783)),O2783&gt;A2783),"",DATEDIF(O2783,A2783,"Y")&amp;" years, "&amp;DATEDIF(O2783,A2783,"YM")&amp;" months, "&amp;DATEDIF(O2783,A2783,"MD")&amp;" days")</f>
        <v/>
      </c>
      <c r="S2783" s="196">
        <f>_xlfn.LET(_xlpm.d,_xlfn.XLOOKUP(Q2783,'[1]Birth Dates'!$A:$A,'[1]Birth Dates'!$B:$B,"",0),IF(_xlpm.d=0,"",_xlpm.d))</f>
        <v/>
      </c>
      <c r="T2783" s="196">
        <f>IF(OR(S2783="",A2783="",NOT(ISNUMBER(S2783)),S2783&gt;A2783),"",DATEDIF(S2783,A2783,"Y")&amp;" years, "&amp;DATEDIF(S2783,A2783,"YM")&amp;" months, "&amp;DATEDIF(S2783,A2783,"MD")&amp;" days")</f>
        <v/>
      </c>
      <c r="W2783" s="196">
        <f>_xlfn.LET(_xlpm.d,_xlfn.XLOOKUP(U2783,'[1]Birth Dates'!$A:$A,'[1]Birth Dates'!$B:$B,"",0),IF(_xlpm.d=0,"",_xlpm.d))</f>
        <v/>
      </c>
      <c r="X2783" s="196">
        <f>IF(OR(W2783="",A2783="",NOT(ISNUMBER(W2783)),W2783&gt;A2783),"",DATEDIF(W2783,A2783,"Y")&amp;" years, "&amp;DATEDIF(W2783,A2783,"YM")&amp;" months, "&amp;DATEDIF(W2783,A2783,"MD")&amp;" days")</f>
        <v/>
      </c>
      <c r="AR2783" s="175">
        <f>IF($B2783="","",TEXT($A2783,"yyyymmdd")&amp;"_P"&amp;$C2783&amp;"_C"&amp;$F2783&amp;"_"&amp;TRIM(RIGHT(SUBSTITUTE(TRIM(SUBSTITUTE($M2783,CHAR(160)," "))," ",REPT(" ",60)),60))&amp;IF($Q2783="","","-"&amp;TRIM(RIGHT(SUBSTITUTE(TRIM(SUBSTITUTE($Q2783,CHAR(160)," "))," ",REPT(" ",60)),60)))&amp;IF($U2783="","","-"&amp;TRIM(RIGHT(SUBSTITUTE(TRIM(SUBSTITUTE($U2783,CHAR(160)," "))," ",REPT(" ",60)),60)))&amp;".jpg")</f>
        <v/>
      </c>
    </row>
    <row r="2784" ht="14" customHeight="1">
      <c r="O2784" s="196">
        <f>_xlfn.LET(_xlpm.d,_xlfn.XLOOKUP(M2784,'[1]Birth Dates'!$A:$A,'[1]Birth Dates'!$B:$B,"",0),IF(_xlpm.d=0,"",_xlpm.d))</f>
        <v/>
      </c>
      <c r="P2784" s="196">
        <f>IF(OR(O2784="",A2784="",NOT(ISNUMBER(O2784)),O2784&gt;A2784),"",DATEDIF(O2784,A2784,"Y")&amp;" years, "&amp;DATEDIF(O2784,A2784,"YM")&amp;" months, "&amp;DATEDIF(O2784,A2784,"MD")&amp;" days")</f>
        <v/>
      </c>
      <c r="S2784" s="196">
        <f>_xlfn.LET(_xlpm.d,_xlfn.XLOOKUP(Q2784,'[1]Birth Dates'!$A:$A,'[1]Birth Dates'!$B:$B,"",0),IF(_xlpm.d=0,"",_xlpm.d))</f>
        <v/>
      </c>
      <c r="T2784" s="196">
        <f>IF(OR(S2784="",A2784="",NOT(ISNUMBER(S2784)),S2784&gt;A2784),"",DATEDIF(S2784,A2784,"Y")&amp;" years, "&amp;DATEDIF(S2784,A2784,"YM")&amp;" months, "&amp;DATEDIF(S2784,A2784,"MD")&amp;" days")</f>
        <v/>
      </c>
      <c r="W2784" s="196">
        <f>_xlfn.LET(_xlpm.d,_xlfn.XLOOKUP(U2784,'[1]Birth Dates'!$A:$A,'[1]Birth Dates'!$B:$B,"",0),IF(_xlpm.d=0,"",_xlpm.d))</f>
        <v/>
      </c>
      <c r="X2784" s="196">
        <f>IF(OR(W2784="",A2784="",NOT(ISNUMBER(W2784)),W2784&gt;A2784),"",DATEDIF(W2784,A2784,"Y")&amp;" years, "&amp;DATEDIF(W2784,A2784,"YM")&amp;" months, "&amp;DATEDIF(W2784,A2784,"MD")&amp;" days")</f>
        <v/>
      </c>
      <c r="AR2784" s="175">
        <f>IF($B2784="","",TEXT($A2784,"yyyymmdd")&amp;"_P"&amp;$C2784&amp;"_C"&amp;$F2784&amp;"_"&amp;TRIM(RIGHT(SUBSTITUTE(TRIM(SUBSTITUTE($M2784,CHAR(160)," "))," ",REPT(" ",60)),60))&amp;IF($Q2784="","","-"&amp;TRIM(RIGHT(SUBSTITUTE(TRIM(SUBSTITUTE($Q2784,CHAR(160)," "))," ",REPT(" ",60)),60)))&amp;IF($U2784="","","-"&amp;TRIM(RIGHT(SUBSTITUTE(TRIM(SUBSTITUTE($U2784,CHAR(160)," "))," ",REPT(" ",60)),60)))&amp;".jpg")</f>
        <v/>
      </c>
    </row>
    <row r="2785" ht="14" customHeight="1">
      <c r="O2785" s="196">
        <f>_xlfn.LET(_xlpm.d,_xlfn.XLOOKUP(M2785,'[1]Birth Dates'!$A:$A,'[1]Birth Dates'!$B:$B,"",0),IF(_xlpm.d=0,"",_xlpm.d))</f>
        <v/>
      </c>
      <c r="P2785" s="196">
        <f>IF(OR(O2785="",A2785="",NOT(ISNUMBER(O2785)),O2785&gt;A2785),"",DATEDIF(O2785,A2785,"Y")&amp;" years, "&amp;DATEDIF(O2785,A2785,"YM")&amp;" months, "&amp;DATEDIF(O2785,A2785,"MD")&amp;" days")</f>
        <v/>
      </c>
      <c r="S2785" s="196">
        <f>_xlfn.LET(_xlpm.d,_xlfn.XLOOKUP(Q2785,'[1]Birth Dates'!$A:$A,'[1]Birth Dates'!$B:$B,"",0),IF(_xlpm.d=0,"",_xlpm.d))</f>
        <v/>
      </c>
      <c r="T2785" s="196">
        <f>IF(OR(S2785="",A2785="",NOT(ISNUMBER(S2785)),S2785&gt;A2785),"",DATEDIF(S2785,A2785,"Y")&amp;" years, "&amp;DATEDIF(S2785,A2785,"YM")&amp;" months, "&amp;DATEDIF(S2785,A2785,"MD")&amp;" days")</f>
        <v/>
      </c>
      <c r="W2785" s="196">
        <f>_xlfn.LET(_xlpm.d,_xlfn.XLOOKUP(U2785,'[1]Birth Dates'!$A:$A,'[1]Birth Dates'!$B:$B,"",0),IF(_xlpm.d=0,"",_xlpm.d))</f>
        <v/>
      </c>
      <c r="X2785" s="196">
        <f>IF(OR(W2785="",A2785="",NOT(ISNUMBER(W2785)),W2785&gt;A2785),"",DATEDIF(W2785,A2785,"Y")&amp;" years, "&amp;DATEDIF(W2785,A2785,"YM")&amp;" months, "&amp;DATEDIF(W2785,A2785,"MD")&amp;" days")</f>
        <v/>
      </c>
      <c r="AR2785" s="175">
        <f>IF($B2785="","",TEXT($A2785,"yyyymmdd")&amp;"_P"&amp;$C2785&amp;"_C"&amp;$F2785&amp;"_"&amp;TRIM(RIGHT(SUBSTITUTE(TRIM(SUBSTITUTE($M2785,CHAR(160)," "))," ",REPT(" ",60)),60))&amp;IF($Q2785="","","-"&amp;TRIM(RIGHT(SUBSTITUTE(TRIM(SUBSTITUTE($Q2785,CHAR(160)," "))," ",REPT(" ",60)),60)))&amp;IF($U2785="","","-"&amp;TRIM(RIGHT(SUBSTITUTE(TRIM(SUBSTITUTE($U2785,CHAR(160)," "))," ",REPT(" ",60)),60)))&amp;".jpg")</f>
        <v/>
      </c>
    </row>
    <row r="2786" ht="14" customHeight="1">
      <c r="O2786" s="196">
        <f>_xlfn.LET(_xlpm.d,_xlfn.XLOOKUP(M2786,'[1]Birth Dates'!$A:$A,'[1]Birth Dates'!$B:$B,"",0),IF(_xlpm.d=0,"",_xlpm.d))</f>
        <v/>
      </c>
      <c r="P2786" s="196">
        <f>IF(OR(O2786="",A2786="",NOT(ISNUMBER(O2786)),O2786&gt;A2786),"",DATEDIF(O2786,A2786,"Y")&amp;" years, "&amp;DATEDIF(O2786,A2786,"YM")&amp;" months, "&amp;DATEDIF(O2786,A2786,"MD")&amp;" days")</f>
        <v/>
      </c>
      <c r="S2786" s="196">
        <f>_xlfn.LET(_xlpm.d,_xlfn.XLOOKUP(Q2786,'[1]Birth Dates'!$A:$A,'[1]Birth Dates'!$B:$B,"",0),IF(_xlpm.d=0,"",_xlpm.d))</f>
        <v/>
      </c>
      <c r="T2786" s="196">
        <f>IF(OR(S2786="",A2786="",NOT(ISNUMBER(S2786)),S2786&gt;A2786),"",DATEDIF(S2786,A2786,"Y")&amp;" years, "&amp;DATEDIF(S2786,A2786,"YM")&amp;" months, "&amp;DATEDIF(S2786,A2786,"MD")&amp;" days")</f>
        <v/>
      </c>
      <c r="W2786" s="196">
        <f>_xlfn.LET(_xlpm.d,_xlfn.XLOOKUP(U2786,'[1]Birth Dates'!$A:$A,'[1]Birth Dates'!$B:$B,"",0),IF(_xlpm.d=0,"",_xlpm.d))</f>
        <v/>
      </c>
      <c r="X2786" s="196">
        <f>IF(OR(W2786="",A2786="",NOT(ISNUMBER(W2786)),W2786&gt;A2786),"",DATEDIF(W2786,A2786,"Y")&amp;" years, "&amp;DATEDIF(W2786,A2786,"YM")&amp;" months, "&amp;DATEDIF(W2786,A2786,"MD")&amp;" days")</f>
        <v/>
      </c>
      <c r="AR2786" s="175">
        <f>IF($B2786="","",TEXT($A2786,"yyyymmdd")&amp;"_P"&amp;$C2786&amp;"_C"&amp;$F2786&amp;"_"&amp;TRIM(RIGHT(SUBSTITUTE(TRIM(SUBSTITUTE($M2786,CHAR(160)," "))," ",REPT(" ",60)),60))&amp;IF($Q2786="","","-"&amp;TRIM(RIGHT(SUBSTITUTE(TRIM(SUBSTITUTE($Q2786,CHAR(160)," "))," ",REPT(" ",60)),60)))&amp;IF($U2786="","","-"&amp;TRIM(RIGHT(SUBSTITUTE(TRIM(SUBSTITUTE($U2786,CHAR(160)," "))," ",REPT(" ",60)),60)))&amp;".jpg")</f>
        <v/>
      </c>
    </row>
    <row r="2787" ht="14" customHeight="1">
      <c r="O2787" s="196">
        <f>_xlfn.LET(_xlpm.d,_xlfn.XLOOKUP(M2787,'[1]Birth Dates'!$A:$A,'[1]Birth Dates'!$B:$B,"",0),IF(_xlpm.d=0,"",_xlpm.d))</f>
        <v/>
      </c>
      <c r="P2787" s="196">
        <f>IF(OR(O2787="",A2787="",NOT(ISNUMBER(O2787)),O2787&gt;A2787),"",DATEDIF(O2787,A2787,"Y")&amp;" years, "&amp;DATEDIF(O2787,A2787,"YM")&amp;" months, "&amp;DATEDIF(O2787,A2787,"MD")&amp;" days")</f>
        <v/>
      </c>
      <c r="S2787" s="196">
        <f>_xlfn.LET(_xlpm.d,_xlfn.XLOOKUP(Q2787,'[1]Birth Dates'!$A:$A,'[1]Birth Dates'!$B:$B,"",0),IF(_xlpm.d=0,"",_xlpm.d))</f>
        <v/>
      </c>
      <c r="T2787" s="196">
        <f>IF(OR(S2787="",A2787="",NOT(ISNUMBER(S2787)),S2787&gt;A2787),"",DATEDIF(S2787,A2787,"Y")&amp;" years, "&amp;DATEDIF(S2787,A2787,"YM")&amp;" months, "&amp;DATEDIF(S2787,A2787,"MD")&amp;" days")</f>
        <v/>
      </c>
      <c r="W2787" s="196">
        <f>_xlfn.LET(_xlpm.d,_xlfn.XLOOKUP(U2787,'[1]Birth Dates'!$A:$A,'[1]Birth Dates'!$B:$B,"",0),IF(_xlpm.d=0,"",_xlpm.d))</f>
        <v/>
      </c>
      <c r="X2787" s="196">
        <f>IF(OR(W2787="",A2787="",NOT(ISNUMBER(W2787)),W2787&gt;A2787),"",DATEDIF(W2787,A2787,"Y")&amp;" years, "&amp;DATEDIF(W2787,A2787,"YM")&amp;" months, "&amp;DATEDIF(W2787,A2787,"MD")&amp;" days")</f>
        <v/>
      </c>
      <c r="AR2787" s="175">
        <f>IF($B2787="","",TEXT($A2787,"yyyymmdd")&amp;"_P"&amp;$C2787&amp;"_C"&amp;$F2787&amp;"_"&amp;TRIM(RIGHT(SUBSTITUTE(TRIM(SUBSTITUTE($M2787,CHAR(160)," "))," ",REPT(" ",60)),60))&amp;IF($Q2787="","","-"&amp;TRIM(RIGHT(SUBSTITUTE(TRIM(SUBSTITUTE($Q2787,CHAR(160)," "))," ",REPT(" ",60)),60)))&amp;IF($U2787="","","-"&amp;TRIM(RIGHT(SUBSTITUTE(TRIM(SUBSTITUTE($U2787,CHAR(160)," "))," ",REPT(" ",60)),60)))&amp;".jpg")</f>
        <v/>
      </c>
    </row>
    <row r="2788" ht="14" customHeight="1">
      <c r="O2788" s="196">
        <f>_xlfn.LET(_xlpm.d,_xlfn.XLOOKUP(M2788,'[1]Birth Dates'!$A:$A,'[1]Birth Dates'!$B:$B,"",0),IF(_xlpm.d=0,"",_xlpm.d))</f>
        <v/>
      </c>
      <c r="P2788" s="196">
        <f>IF(OR(O2788="",A2788="",NOT(ISNUMBER(O2788)),O2788&gt;A2788),"",DATEDIF(O2788,A2788,"Y")&amp;" years, "&amp;DATEDIF(O2788,A2788,"YM")&amp;" months, "&amp;DATEDIF(O2788,A2788,"MD")&amp;" days")</f>
        <v/>
      </c>
      <c r="S2788" s="196">
        <f>_xlfn.LET(_xlpm.d,_xlfn.XLOOKUP(Q2788,'[1]Birth Dates'!$A:$A,'[1]Birth Dates'!$B:$B,"",0),IF(_xlpm.d=0,"",_xlpm.d))</f>
        <v/>
      </c>
      <c r="T2788" s="196">
        <f>IF(OR(S2788="",A2788="",NOT(ISNUMBER(S2788)),S2788&gt;A2788),"",DATEDIF(S2788,A2788,"Y")&amp;" years, "&amp;DATEDIF(S2788,A2788,"YM")&amp;" months, "&amp;DATEDIF(S2788,A2788,"MD")&amp;" days")</f>
        <v/>
      </c>
      <c r="W2788" s="196">
        <f>_xlfn.LET(_xlpm.d,_xlfn.XLOOKUP(U2788,'[1]Birth Dates'!$A:$A,'[1]Birth Dates'!$B:$B,"",0),IF(_xlpm.d=0,"",_xlpm.d))</f>
        <v/>
      </c>
      <c r="X2788" s="196">
        <f>IF(OR(W2788="",A2788="",NOT(ISNUMBER(W2788)),W2788&gt;A2788),"",DATEDIF(W2788,A2788,"Y")&amp;" years, "&amp;DATEDIF(W2788,A2788,"YM")&amp;" months, "&amp;DATEDIF(W2788,A2788,"MD")&amp;" days")</f>
        <v/>
      </c>
      <c r="AR2788" s="175">
        <f>IF($B2788="","",TEXT($A2788,"yyyymmdd")&amp;"_P"&amp;$C2788&amp;"_C"&amp;$F2788&amp;"_"&amp;TRIM(RIGHT(SUBSTITUTE(TRIM(SUBSTITUTE($M2788,CHAR(160)," "))," ",REPT(" ",60)),60))&amp;IF($Q2788="","","-"&amp;TRIM(RIGHT(SUBSTITUTE(TRIM(SUBSTITUTE($Q2788,CHAR(160)," "))," ",REPT(" ",60)),60)))&amp;IF($U2788="","","-"&amp;TRIM(RIGHT(SUBSTITUTE(TRIM(SUBSTITUTE($U2788,CHAR(160)," "))," ",REPT(" ",60)),60)))&amp;".jpg")</f>
        <v/>
      </c>
    </row>
    <row r="2789" ht="14" customHeight="1">
      <c r="O2789" s="196">
        <f>_xlfn.LET(_xlpm.d,_xlfn.XLOOKUP(M2789,'[1]Birth Dates'!$A:$A,'[1]Birth Dates'!$B:$B,"",0),IF(_xlpm.d=0,"",_xlpm.d))</f>
        <v/>
      </c>
      <c r="P2789" s="196">
        <f>IF(OR(O2789="",A2789="",NOT(ISNUMBER(O2789)),O2789&gt;A2789),"",DATEDIF(O2789,A2789,"Y")&amp;" years, "&amp;DATEDIF(O2789,A2789,"YM")&amp;" months, "&amp;DATEDIF(O2789,A2789,"MD")&amp;" days")</f>
        <v/>
      </c>
      <c r="S2789" s="196">
        <f>_xlfn.LET(_xlpm.d,_xlfn.XLOOKUP(Q2789,'[1]Birth Dates'!$A:$A,'[1]Birth Dates'!$B:$B,"",0),IF(_xlpm.d=0,"",_xlpm.d))</f>
        <v/>
      </c>
      <c r="T2789" s="196">
        <f>IF(OR(S2789="",A2789="",NOT(ISNUMBER(S2789)),S2789&gt;A2789),"",DATEDIF(S2789,A2789,"Y")&amp;" years, "&amp;DATEDIF(S2789,A2789,"YM")&amp;" months, "&amp;DATEDIF(S2789,A2789,"MD")&amp;" days")</f>
        <v/>
      </c>
      <c r="W2789" s="196">
        <f>_xlfn.LET(_xlpm.d,_xlfn.XLOOKUP(U2789,'[1]Birth Dates'!$A:$A,'[1]Birth Dates'!$B:$B,"",0),IF(_xlpm.d=0,"",_xlpm.d))</f>
        <v/>
      </c>
      <c r="X2789" s="196">
        <f>IF(OR(W2789="",A2789="",NOT(ISNUMBER(W2789)),W2789&gt;A2789),"",DATEDIF(W2789,A2789,"Y")&amp;" years, "&amp;DATEDIF(W2789,A2789,"YM")&amp;" months, "&amp;DATEDIF(W2789,A2789,"MD")&amp;" days")</f>
        <v/>
      </c>
      <c r="AR2789" s="175">
        <f>IF($B2789="","",TEXT($A2789,"yyyymmdd")&amp;"_P"&amp;$C2789&amp;"_C"&amp;$F2789&amp;"_"&amp;TRIM(RIGHT(SUBSTITUTE(TRIM(SUBSTITUTE($M2789,CHAR(160)," "))," ",REPT(" ",60)),60))&amp;IF($Q2789="","","-"&amp;TRIM(RIGHT(SUBSTITUTE(TRIM(SUBSTITUTE($Q2789,CHAR(160)," "))," ",REPT(" ",60)),60)))&amp;IF($U2789="","","-"&amp;TRIM(RIGHT(SUBSTITUTE(TRIM(SUBSTITUTE($U2789,CHAR(160)," "))," ",REPT(" ",60)),60)))&amp;".jpg")</f>
        <v/>
      </c>
    </row>
    <row r="2790" ht="14" customHeight="1">
      <c r="O2790" s="196">
        <f>_xlfn.LET(_xlpm.d,_xlfn.XLOOKUP(M2790,'[1]Birth Dates'!$A:$A,'[1]Birth Dates'!$B:$B,"",0),IF(_xlpm.d=0,"",_xlpm.d))</f>
        <v/>
      </c>
      <c r="P2790" s="196">
        <f>IF(OR(O2790="",A2790="",NOT(ISNUMBER(O2790)),O2790&gt;A2790),"",DATEDIF(O2790,A2790,"Y")&amp;" years, "&amp;DATEDIF(O2790,A2790,"YM")&amp;" months, "&amp;DATEDIF(O2790,A2790,"MD")&amp;" days")</f>
        <v/>
      </c>
      <c r="S2790" s="196">
        <f>_xlfn.LET(_xlpm.d,_xlfn.XLOOKUP(Q2790,'[1]Birth Dates'!$A:$A,'[1]Birth Dates'!$B:$B,"",0),IF(_xlpm.d=0,"",_xlpm.d))</f>
        <v/>
      </c>
      <c r="T2790" s="196">
        <f>IF(OR(S2790="",A2790="",NOT(ISNUMBER(S2790)),S2790&gt;A2790),"",DATEDIF(S2790,A2790,"Y")&amp;" years, "&amp;DATEDIF(S2790,A2790,"YM")&amp;" months, "&amp;DATEDIF(S2790,A2790,"MD")&amp;" days")</f>
        <v/>
      </c>
      <c r="W2790" s="196">
        <f>_xlfn.LET(_xlpm.d,_xlfn.XLOOKUP(U2790,'[1]Birth Dates'!$A:$A,'[1]Birth Dates'!$B:$B,"",0),IF(_xlpm.d=0,"",_xlpm.d))</f>
        <v/>
      </c>
      <c r="X2790" s="196">
        <f>IF(OR(W2790="",A2790="",NOT(ISNUMBER(W2790)),W2790&gt;A2790),"",DATEDIF(W2790,A2790,"Y")&amp;" years, "&amp;DATEDIF(W2790,A2790,"YM")&amp;" months, "&amp;DATEDIF(W2790,A2790,"MD")&amp;" days")</f>
        <v/>
      </c>
      <c r="AR2790" s="175">
        <f>IF($B2790="","",TEXT($A2790,"yyyymmdd")&amp;"_P"&amp;$C2790&amp;"_C"&amp;$F2790&amp;"_"&amp;TRIM(RIGHT(SUBSTITUTE(TRIM(SUBSTITUTE($M2790,CHAR(160)," "))," ",REPT(" ",60)),60))&amp;IF($Q2790="","","-"&amp;TRIM(RIGHT(SUBSTITUTE(TRIM(SUBSTITUTE($Q2790,CHAR(160)," "))," ",REPT(" ",60)),60)))&amp;IF($U2790="","","-"&amp;TRIM(RIGHT(SUBSTITUTE(TRIM(SUBSTITUTE($U2790,CHAR(160)," "))," ",REPT(" ",60)),60)))&amp;".jpg")</f>
        <v/>
      </c>
    </row>
    <row r="2791" ht="14" customHeight="1">
      <c r="O2791" s="196">
        <f>_xlfn.LET(_xlpm.d,_xlfn.XLOOKUP(M2791,'[1]Birth Dates'!$A:$A,'[1]Birth Dates'!$B:$B,"",0),IF(_xlpm.d=0,"",_xlpm.d))</f>
        <v/>
      </c>
      <c r="P2791" s="196">
        <f>IF(OR(O2791="",A2791="",NOT(ISNUMBER(O2791)),O2791&gt;A2791),"",DATEDIF(O2791,A2791,"Y")&amp;" years, "&amp;DATEDIF(O2791,A2791,"YM")&amp;" months, "&amp;DATEDIF(O2791,A2791,"MD")&amp;" days")</f>
        <v/>
      </c>
      <c r="S2791" s="196">
        <f>_xlfn.LET(_xlpm.d,_xlfn.XLOOKUP(Q2791,'[1]Birth Dates'!$A:$A,'[1]Birth Dates'!$B:$B,"",0),IF(_xlpm.d=0,"",_xlpm.d))</f>
        <v/>
      </c>
      <c r="T2791" s="196">
        <f>IF(OR(S2791="",A2791="",NOT(ISNUMBER(S2791)),S2791&gt;A2791),"",DATEDIF(S2791,A2791,"Y")&amp;" years, "&amp;DATEDIF(S2791,A2791,"YM")&amp;" months, "&amp;DATEDIF(S2791,A2791,"MD")&amp;" days")</f>
        <v/>
      </c>
      <c r="W2791" s="196">
        <f>_xlfn.LET(_xlpm.d,_xlfn.XLOOKUP(U2791,'[1]Birth Dates'!$A:$A,'[1]Birth Dates'!$B:$B,"",0),IF(_xlpm.d=0,"",_xlpm.d))</f>
        <v/>
      </c>
      <c r="X2791" s="196">
        <f>IF(OR(W2791="",A2791="",NOT(ISNUMBER(W2791)),W2791&gt;A2791),"",DATEDIF(W2791,A2791,"Y")&amp;" years, "&amp;DATEDIF(W2791,A2791,"YM")&amp;" months, "&amp;DATEDIF(W2791,A2791,"MD")&amp;" days")</f>
        <v/>
      </c>
      <c r="AR2791" s="175">
        <f>IF($B2791="","",TEXT($A2791,"yyyymmdd")&amp;"_P"&amp;$C2791&amp;"_C"&amp;$F2791&amp;"_"&amp;TRIM(RIGHT(SUBSTITUTE(TRIM(SUBSTITUTE($M2791,CHAR(160)," "))," ",REPT(" ",60)),60))&amp;IF($Q2791="","","-"&amp;TRIM(RIGHT(SUBSTITUTE(TRIM(SUBSTITUTE($Q2791,CHAR(160)," "))," ",REPT(" ",60)),60)))&amp;IF($U2791="","","-"&amp;TRIM(RIGHT(SUBSTITUTE(TRIM(SUBSTITUTE($U2791,CHAR(160)," "))," ",REPT(" ",60)),60)))&amp;".jpg")</f>
        <v/>
      </c>
    </row>
    <row r="2792" ht="14" customHeight="1">
      <c r="O2792" s="196">
        <f>_xlfn.LET(_xlpm.d,_xlfn.XLOOKUP(M2792,'[1]Birth Dates'!$A:$A,'[1]Birth Dates'!$B:$B,"",0),IF(_xlpm.d=0,"",_xlpm.d))</f>
        <v/>
      </c>
      <c r="P2792" s="196">
        <f>IF(OR(O2792="",A2792="",NOT(ISNUMBER(O2792)),O2792&gt;A2792),"",DATEDIF(O2792,A2792,"Y")&amp;" years, "&amp;DATEDIF(O2792,A2792,"YM")&amp;" months, "&amp;DATEDIF(O2792,A2792,"MD")&amp;" days")</f>
        <v/>
      </c>
      <c r="S2792" s="196">
        <f>_xlfn.LET(_xlpm.d,_xlfn.XLOOKUP(Q2792,'[1]Birth Dates'!$A:$A,'[1]Birth Dates'!$B:$B,"",0),IF(_xlpm.d=0,"",_xlpm.d))</f>
        <v/>
      </c>
      <c r="T2792" s="196">
        <f>IF(OR(S2792="",A2792="",NOT(ISNUMBER(S2792)),S2792&gt;A2792),"",DATEDIF(S2792,A2792,"Y")&amp;" years, "&amp;DATEDIF(S2792,A2792,"YM")&amp;" months, "&amp;DATEDIF(S2792,A2792,"MD")&amp;" days")</f>
        <v/>
      </c>
      <c r="W2792" s="196">
        <f>_xlfn.LET(_xlpm.d,_xlfn.XLOOKUP(U2792,'[1]Birth Dates'!$A:$A,'[1]Birth Dates'!$B:$B,"",0),IF(_xlpm.d=0,"",_xlpm.d))</f>
        <v/>
      </c>
      <c r="X2792" s="196">
        <f>IF(OR(W2792="",A2792="",NOT(ISNUMBER(W2792)),W2792&gt;A2792),"",DATEDIF(W2792,A2792,"Y")&amp;" years, "&amp;DATEDIF(W2792,A2792,"YM")&amp;" months, "&amp;DATEDIF(W2792,A2792,"MD")&amp;" days")</f>
        <v/>
      </c>
      <c r="AR2792" s="175">
        <f>IF($B2792="","",TEXT($A2792,"yyyymmdd")&amp;"_P"&amp;$C2792&amp;"_C"&amp;$F2792&amp;"_"&amp;TRIM(RIGHT(SUBSTITUTE(TRIM(SUBSTITUTE($M2792,CHAR(160)," "))," ",REPT(" ",60)),60))&amp;IF($Q2792="","","-"&amp;TRIM(RIGHT(SUBSTITUTE(TRIM(SUBSTITUTE($Q2792,CHAR(160)," "))," ",REPT(" ",60)),60)))&amp;IF($U2792="","","-"&amp;TRIM(RIGHT(SUBSTITUTE(TRIM(SUBSTITUTE($U2792,CHAR(160)," "))," ",REPT(" ",60)),60)))&amp;".jpg")</f>
        <v/>
      </c>
    </row>
    <row r="2793" ht="14" customHeight="1">
      <c r="O2793" s="196">
        <f>_xlfn.LET(_xlpm.d,_xlfn.XLOOKUP(M2793,'[1]Birth Dates'!$A:$A,'[1]Birth Dates'!$B:$B,"",0),IF(_xlpm.d=0,"",_xlpm.d))</f>
        <v/>
      </c>
      <c r="P2793" s="196">
        <f>IF(OR(O2793="",A2793="",NOT(ISNUMBER(O2793)),O2793&gt;A2793),"",DATEDIF(O2793,A2793,"Y")&amp;" years, "&amp;DATEDIF(O2793,A2793,"YM")&amp;" months, "&amp;DATEDIF(O2793,A2793,"MD")&amp;" days")</f>
        <v/>
      </c>
      <c r="S2793" s="196">
        <f>_xlfn.LET(_xlpm.d,_xlfn.XLOOKUP(Q2793,'[1]Birth Dates'!$A:$A,'[1]Birth Dates'!$B:$B,"",0),IF(_xlpm.d=0,"",_xlpm.d))</f>
        <v/>
      </c>
      <c r="T2793" s="196">
        <f>IF(OR(S2793="",A2793="",NOT(ISNUMBER(S2793)),S2793&gt;A2793),"",DATEDIF(S2793,A2793,"Y")&amp;" years, "&amp;DATEDIF(S2793,A2793,"YM")&amp;" months, "&amp;DATEDIF(S2793,A2793,"MD")&amp;" days")</f>
        <v/>
      </c>
      <c r="W2793" s="196">
        <f>_xlfn.LET(_xlpm.d,_xlfn.XLOOKUP(U2793,'[1]Birth Dates'!$A:$A,'[1]Birth Dates'!$B:$B,"",0),IF(_xlpm.d=0,"",_xlpm.d))</f>
        <v/>
      </c>
      <c r="X2793" s="196">
        <f>IF(OR(W2793="",A2793="",NOT(ISNUMBER(W2793)),W2793&gt;A2793),"",DATEDIF(W2793,A2793,"Y")&amp;" years, "&amp;DATEDIF(W2793,A2793,"YM")&amp;" months, "&amp;DATEDIF(W2793,A2793,"MD")&amp;" days")</f>
        <v/>
      </c>
      <c r="AR2793" s="175">
        <f>IF($B2793="","",TEXT($A2793,"yyyymmdd")&amp;"_P"&amp;$C2793&amp;"_C"&amp;$F2793&amp;"_"&amp;TRIM(RIGHT(SUBSTITUTE(TRIM(SUBSTITUTE($M2793,CHAR(160)," "))," ",REPT(" ",60)),60))&amp;IF($Q2793="","","-"&amp;TRIM(RIGHT(SUBSTITUTE(TRIM(SUBSTITUTE($Q2793,CHAR(160)," "))," ",REPT(" ",60)),60)))&amp;IF($U2793="","","-"&amp;TRIM(RIGHT(SUBSTITUTE(TRIM(SUBSTITUTE($U2793,CHAR(160)," "))," ",REPT(" ",60)),60)))&amp;".jpg")</f>
        <v/>
      </c>
    </row>
    <row r="2794" ht="14" customHeight="1">
      <c r="O2794" s="196">
        <f>_xlfn.LET(_xlpm.d,_xlfn.XLOOKUP(M2794,'[1]Birth Dates'!$A:$A,'[1]Birth Dates'!$B:$B,"",0),IF(_xlpm.d=0,"",_xlpm.d))</f>
        <v/>
      </c>
      <c r="P2794" s="196">
        <f>IF(OR(O2794="",A2794="",NOT(ISNUMBER(O2794)),O2794&gt;A2794),"",DATEDIF(O2794,A2794,"Y")&amp;" years, "&amp;DATEDIF(O2794,A2794,"YM")&amp;" months, "&amp;DATEDIF(O2794,A2794,"MD")&amp;" days")</f>
        <v/>
      </c>
      <c r="S2794" s="196">
        <f>_xlfn.LET(_xlpm.d,_xlfn.XLOOKUP(Q2794,'[1]Birth Dates'!$A:$A,'[1]Birth Dates'!$B:$B,"",0),IF(_xlpm.d=0,"",_xlpm.d))</f>
        <v/>
      </c>
      <c r="T2794" s="196">
        <f>IF(OR(S2794="",A2794="",NOT(ISNUMBER(S2794)),S2794&gt;A2794),"",DATEDIF(S2794,A2794,"Y")&amp;" years, "&amp;DATEDIF(S2794,A2794,"YM")&amp;" months, "&amp;DATEDIF(S2794,A2794,"MD")&amp;" days")</f>
        <v/>
      </c>
      <c r="W2794" s="196">
        <f>_xlfn.LET(_xlpm.d,_xlfn.XLOOKUP(U2794,'[1]Birth Dates'!$A:$A,'[1]Birth Dates'!$B:$B,"",0),IF(_xlpm.d=0,"",_xlpm.d))</f>
        <v/>
      </c>
      <c r="X2794" s="196">
        <f>IF(OR(W2794="",A2794="",NOT(ISNUMBER(W2794)),W2794&gt;A2794),"",DATEDIF(W2794,A2794,"Y")&amp;" years, "&amp;DATEDIF(W2794,A2794,"YM")&amp;" months, "&amp;DATEDIF(W2794,A2794,"MD")&amp;" days")</f>
        <v/>
      </c>
      <c r="AR2794" s="175">
        <f>IF($B2794="","",TEXT($A2794,"yyyymmdd")&amp;"_P"&amp;$C2794&amp;"_C"&amp;$F2794&amp;"_"&amp;TRIM(RIGHT(SUBSTITUTE(TRIM(SUBSTITUTE($M2794,CHAR(160)," "))," ",REPT(" ",60)),60))&amp;IF($Q2794="","","-"&amp;TRIM(RIGHT(SUBSTITUTE(TRIM(SUBSTITUTE($Q2794,CHAR(160)," "))," ",REPT(" ",60)),60)))&amp;IF($U2794="","","-"&amp;TRIM(RIGHT(SUBSTITUTE(TRIM(SUBSTITUTE($U2794,CHAR(160)," "))," ",REPT(" ",60)),60)))&amp;".jpg")</f>
        <v/>
      </c>
    </row>
    <row r="2795" ht="14" customHeight="1">
      <c r="O2795" s="196">
        <f>_xlfn.LET(_xlpm.d,_xlfn.XLOOKUP(M2795,'[1]Birth Dates'!$A:$A,'[1]Birth Dates'!$B:$B,"",0),IF(_xlpm.d=0,"",_xlpm.d))</f>
        <v/>
      </c>
      <c r="P2795" s="196">
        <f>IF(OR(O2795="",A2795="",NOT(ISNUMBER(O2795)),O2795&gt;A2795),"",DATEDIF(O2795,A2795,"Y")&amp;" years, "&amp;DATEDIF(O2795,A2795,"YM")&amp;" months, "&amp;DATEDIF(O2795,A2795,"MD")&amp;" days")</f>
        <v/>
      </c>
      <c r="S2795" s="196">
        <f>_xlfn.LET(_xlpm.d,_xlfn.XLOOKUP(Q2795,'[1]Birth Dates'!$A:$A,'[1]Birth Dates'!$B:$B,"",0),IF(_xlpm.d=0,"",_xlpm.d))</f>
        <v/>
      </c>
      <c r="T2795" s="196">
        <f>IF(OR(S2795="",A2795="",NOT(ISNUMBER(S2795)),S2795&gt;A2795),"",DATEDIF(S2795,A2795,"Y")&amp;" years, "&amp;DATEDIF(S2795,A2795,"YM")&amp;" months, "&amp;DATEDIF(S2795,A2795,"MD")&amp;" days")</f>
        <v/>
      </c>
      <c r="W2795" s="196">
        <f>_xlfn.LET(_xlpm.d,_xlfn.XLOOKUP(U2795,'[1]Birth Dates'!$A:$A,'[1]Birth Dates'!$B:$B,"",0),IF(_xlpm.d=0,"",_xlpm.d))</f>
        <v/>
      </c>
      <c r="X2795" s="196">
        <f>IF(OR(W2795="",A2795="",NOT(ISNUMBER(W2795)),W2795&gt;A2795),"",DATEDIF(W2795,A2795,"Y")&amp;" years, "&amp;DATEDIF(W2795,A2795,"YM")&amp;" months, "&amp;DATEDIF(W2795,A2795,"MD")&amp;" days")</f>
        <v/>
      </c>
      <c r="AR2795" s="175">
        <f>IF($B2795="","",TEXT($A2795,"yyyymmdd")&amp;"_P"&amp;$C2795&amp;"_C"&amp;$F2795&amp;"_"&amp;TRIM(RIGHT(SUBSTITUTE(TRIM(SUBSTITUTE($M2795,CHAR(160)," "))," ",REPT(" ",60)),60))&amp;IF($Q2795="","","-"&amp;TRIM(RIGHT(SUBSTITUTE(TRIM(SUBSTITUTE($Q2795,CHAR(160)," "))," ",REPT(" ",60)),60)))&amp;IF($U2795="","","-"&amp;TRIM(RIGHT(SUBSTITUTE(TRIM(SUBSTITUTE($U2795,CHAR(160)," "))," ",REPT(" ",60)),60)))&amp;".jpg")</f>
        <v/>
      </c>
    </row>
    <row r="2796" ht="14" customHeight="1">
      <c r="O2796" s="196">
        <f>_xlfn.LET(_xlpm.d,_xlfn.XLOOKUP(M2796,'[1]Birth Dates'!$A:$A,'[1]Birth Dates'!$B:$B,"",0),IF(_xlpm.d=0,"",_xlpm.d))</f>
        <v/>
      </c>
      <c r="P2796" s="196">
        <f>IF(OR(O2796="",A2796="",NOT(ISNUMBER(O2796)),O2796&gt;A2796),"",DATEDIF(O2796,A2796,"Y")&amp;" years, "&amp;DATEDIF(O2796,A2796,"YM")&amp;" months, "&amp;DATEDIF(O2796,A2796,"MD")&amp;" days")</f>
        <v/>
      </c>
      <c r="S2796" s="196">
        <f>_xlfn.LET(_xlpm.d,_xlfn.XLOOKUP(Q2796,'[1]Birth Dates'!$A:$A,'[1]Birth Dates'!$B:$B,"",0),IF(_xlpm.d=0,"",_xlpm.d))</f>
        <v/>
      </c>
      <c r="T2796" s="196">
        <f>IF(OR(S2796="",A2796="",NOT(ISNUMBER(S2796)),S2796&gt;A2796),"",DATEDIF(S2796,A2796,"Y")&amp;" years, "&amp;DATEDIF(S2796,A2796,"YM")&amp;" months, "&amp;DATEDIF(S2796,A2796,"MD")&amp;" days")</f>
        <v/>
      </c>
      <c r="W2796" s="196">
        <f>_xlfn.LET(_xlpm.d,_xlfn.XLOOKUP(U2796,'[1]Birth Dates'!$A:$A,'[1]Birth Dates'!$B:$B,"",0),IF(_xlpm.d=0,"",_xlpm.d))</f>
        <v/>
      </c>
      <c r="X2796" s="196">
        <f>IF(OR(W2796="",A2796="",NOT(ISNUMBER(W2796)),W2796&gt;A2796),"",DATEDIF(W2796,A2796,"Y")&amp;" years, "&amp;DATEDIF(W2796,A2796,"YM")&amp;" months, "&amp;DATEDIF(W2796,A2796,"MD")&amp;" days")</f>
        <v/>
      </c>
      <c r="AR2796" s="175">
        <f>IF($B2796="","",TEXT($A2796,"yyyymmdd")&amp;"_P"&amp;$C2796&amp;"_C"&amp;$F2796&amp;"_"&amp;TRIM(RIGHT(SUBSTITUTE(TRIM(SUBSTITUTE($M2796,CHAR(160)," "))," ",REPT(" ",60)),60))&amp;IF($Q2796="","","-"&amp;TRIM(RIGHT(SUBSTITUTE(TRIM(SUBSTITUTE($Q2796,CHAR(160)," "))," ",REPT(" ",60)),60)))&amp;IF($U2796="","","-"&amp;TRIM(RIGHT(SUBSTITUTE(TRIM(SUBSTITUTE($U2796,CHAR(160)," "))," ",REPT(" ",60)),60)))&amp;".jpg")</f>
        <v/>
      </c>
    </row>
    <row r="2797" ht="14" customHeight="1">
      <c r="O2797" s="196">
        <f>_xlfn.LET(_xlpm.d,_xlfn.XLOOKUP(M2797,'[1]Birth Dates'!$A:$A,'[1]Birth Dates'!$B:$B,"",0),IF(_xlpm.d=0,"",_xlpm.d))</f>
        <v/>
      </c>
      <c r="P2797" s="196">
        <f>IF(OR(O2797="",A2797="",NOT(ISNUMBER(O2797)),O2797&gt;A2797),"",DATEDIF(O2797,A2797,"Y")&amp;" years, "&amp;DATEDIF(O2797,A2797,"YM")&amp;" months, "&amp;DATEDIF(O2797,A2797,"MD")&amp;" days")</f>
        <v/>
      </c>
      <c r="S2797" s="196">
        <f>_xlfn.LET(_xlpm.d,_xlfn.XLOOKUP(Q2797,'[1]Birth Dates'!$A:$A,'[1]Birth Dates'!$B:$B,"",0),IF(_xlpm.d=0,"",_xlpm.d))</f>
        <v/>
      </c>
      <c r="T2797" s="196">
        <f>IF(OR(S2797="",A2797="",NOT(ISNUMBER(S2797)),S2797&gt;A2797),"",DATEDIF(S2797,A2797,"Y")&amp;" years, "&amp;DATEDIF(S2797,A2797,"YM")&amp;" months, "&amp;DATEDIF(S2797,A2797,"MD")&amp;" days")</f>
        <v/>
      </c>
      <c r="W2797" s="196">
        <f>_xlfn.LET(_xlpm.d,_xlfn.XLOOKUP(U2797,'[1]Birth Dates'!$A:$A,'[1]Birth Dates'!$B:$B,"",0),IF(_xlpm.d=0,"",_xlpm.d))</f>
        <v/>
      </c>
      <c r="X2797" s="196">
        <f>IF(OR(W2797="",A2797="",NOT(ISNUMBER(W2797)),W2797&gt;A2797),"",DATEDIF(W2797,A2797,"Y")&amp;" years, "&amp;DATEDIF(W2797,A2797,"YM")&amp;" months, "&amp;DATEDIF(W2797,A2797,"MD")&amp;" days")</f>
        <v/>
      </c>
      <c r="AR2797" s="175">
        <f>IF($B2797="","",TEXT($A2797,"yyyymmdd")&amp;"_P"&amp;$C2797&amp;"_C"&amp;$F2797&amp;"_"&amp;TRIM(RIGHT(SUBSTITUTE(TRIM(SUBSTITUTE($M2797,CHAR(160)," "))," ",REPT(" ",60)),60))&amp;IF($Q2797="","","-"&amp;TRIM(RIGHT(SUBSTITUTE(TRIM(SUBSTITUTE($Q2797,CHAR(160)," "))," ",REPT(" ",60)),60)))&amp;IF($U2797="","","-"&amp;TRIM(RIGHT(SUBSTITUTE(TRIM(SUBSTITUTE($U2797,CHAR(160)," "))," ",REPT(" ",60)),60)))&amp;".jpg")</f>
        <v/>
      </c>
    </row>
    <row r="2798" ht="14" customHeight="1">
      <c r="O2798" s="196">
        <f>_xlfn.LET(_xlpm.d,_xlfn.XLOOKUP(M2798,'[1]Birth Dates'!$A:$A,'[1]Birth Dates'!$B:$B,"",0),IF(_xlpm.d=0,"",_xlpm.d))</f>
        <v/>
      </c>
      <c r="P2798" s="196">
        <f>IF(OR(O2798="",A2798="",NOT(ISNUMBER(O2798)),O2798&gt;A2798),"",DATEDIF(O2798,A2798,"Y")&amp;" years, "&amp;DATEDIF(O2798,A2798,"YM")&amp;" months, "&amp;DATEDIF(O2798,A2798,"MD")&amp;" days")</f>
        <v/>
      </c>
      <c r="S2798" s="196">
        <f>_xlfn.LET(_xlpm.d,_xlfn.XLOOKUP(Q2798,'[1]Birth Dates'!$A:$A,'[1]Birth Dates'!$B:$B,"",0),IF(_xlpm.d=0,"",_xlpm.d))</f>
        <v/>
      </c>
      <c r="T2798" s="196">
        <f>IF(OR(S2798="",A2798="",NOT(ISNUMBER(S2798)),S2798&gt;A2798),"",DATEDIF(S2798,A2798,"Y")&amp;" years, "&amp;DATEDIF(S2798,A2798,"YM")&amp;" months, "&amp;DATEDIF(S2798,A2798,"MD")&amp;" days")</f>
        <v/>
      </c>
      <c r="W2798" s="196">
        <f>_xlfn.LET(_xlpm.d,_xlfn.XLOOKUP(U2798,'[1]Birth Dates'!$A:$A,'[1]Birth Dates'!$B:$B,"",0),IF(_xlpm.d=0,"",_xlpm.d))</f>
        <v/>
      </c>
      <c r="X2798" s="196">
        <f>IF(OR(W2798="",A2798="",NOT(ISNUMBER(W2798)),W2798&gt;A2798),"",DATEDIF(W2798,A2798,"Y")&amp;" years, "&amp;DATEDIF(W2798,A2798,"YM")&amp;" months, "&amp;DATEDIF(W2798,A2798,"MD")&amp;" days")</f>
        <v/>
      </c>
      <c r="AR2798" s="175">
        <f>IF($B2798="","",TEXT($A2798,"yyyymmdd")&amp;"_P"&amp;$C2798&amp;"_C"&amp;$F2798&amp;"_"&amp;TRIM(RIGHT(SUBSTITUTE(TRIM(SUBSTITUTE($M2798,CHAR(160)," "))," ",REPT(" ",60)),60))&amp;IF($Q2798="","","-"&amp;TRIM(RIGHT(SUBSTITUTE(TRIM(SUBSTITUTE($Q2798,CHAR(160)," "))," ",REPT(" ",60)),60)))&amp;IF($U2798="","","-"&amp;TRIM(RIGHT(SUBSTITUTE(TRIM(SUBSTITUTE($U2798,CHAR(160)," "))," ",REPT(" ",60)),60)))&amp;".jpg")</f>
        <v/>
      </c>
    </row>
    <row r="2799" ht="14" customHeight="1">
      <c r="O2799" s="196">
        <f>_xlfn.LET(_xlpm.d,_xlfn.XLOOKUP(M2799,'[1]Birth Dates'!$A:$A,'[1]Birth Dates'!$B:$B,"",0),IF(_xlpm.d=0,"",_xlpm.d))</f>
        <v/>
      </c>
      <c r="P2799" s="196">
        <f>IF(OR(O2799="",A2799="",NOT(ISNUMBER(O2799)),O2799&gt;A2799),"",DATEDIF(O2799,A2799,"Y")&amp;" years, "&amp;DATEDIF(O2799,A2799,"YM")&amp;" months, "&amp;DATEDIF(O2799,A2799,"MD")&amp;" days")</f>
        <v/>
      </c>
      <c r="S2799" s="196">
        <f>_xlfn.LET(_xlpm.d,_xlfn.XLOOKUP(Q2799,'[1]Birth Dates'!$A:$A,'[1]Birth Dates'!$B:$B,"",0),IF(_xlpm.d=0,"",_xlpm.d))</f>
        <v/>
      </c>
      <c r="T2799" s="196">
        <f>IF(OR(S2799="",A2799="",NOT(ISNUMBER(S2799)),S2799&gt;A2799),"",DATEDIF(S2799,A2799,"Y")&amp;" years, "&amp;DATEDIF(S2799,A2799,"YM")&amp;" months, "&amp;DATEDIF(S2799,A2799,"MD")&amp;" days")</f>
        <v/>
      </c>
      <c r="W2799" s="196">
        <f>_xlfn.LET(_xlpm.d,_xlfn.XLOOKUP(U2799,'[1]Birth Dates'!$A:$A,'[1]Birth Dates'!$B:$B,"",0),IF(_xlpm.d=0,"",_xlpm.d))</f>
        <v/>
      </c>
      <c r="X2799" s="196">
        <f>IF(OR(W2799="",A2799="",NOT(ISNUMBER(W2799)),W2799&gt;A2799),"",DATEDIF(W2799,A2799,"Y")&amp;" years, "&amp;DATEDIF(W2799,A2799,"YM")&amp;" months, "&amp;DATEDIF(W2799,A2799,"MD")&amp;" days")</f>
        <v/>
      </c>
      <c r="AR2799" s="226">
        <f>IF($B2799="","",TEXT($A2799,"yyyymmdd")&amp;"_P"&amp;$C2799&amp;"_C"&amp;$F2799&amp;"_"&amp;TRIM(RIGHT(SUBSTITUTE(TRIM(SUBSTITUTE($M2799,CHAR(160)," "))," ",REPT(" ",60)),60))&amp;IF($Q2799="","","-"&amp;TRIM(RIGHT(SUBSTITUTE(TRIM(SUBSTITUTE($Q2799,CHAR(160)," "))," ",REPT(" ",60)),60)))&amp;IF($U2799="","","-"&amp;TRIM(RIGHT(SUBSTITUTE(TRIM(SUBSTITUTE($U2799,CHAR(160)," "))," ",REPT(" ",60)),60)))&amp;".jpg")</f>
        <v/>
      </c>
    </row>
    <row r="2800" ht="14" customHeight="1">
      <c r="O2800" s="196">
        <f>_xlfn.LET(_xlpm.d,_xlfn.XLOOKUP(M2800,'[1]Birth Dates'!$A:$A,'[1]Birth Dates'!$B:$B,"",0),IF(_xlpm.d=0,"",_xlpm.d))</f>
        <v/>
      </c>
      <c r="P2800" s="196">
        <f>IF(OR(O2800="",A2800="",NOT(ISNUMBER(O2800)),O2800&gt;A2800),"",DATEDIF(O2800,A2800,"Y")&amp;" years, "&amp;DATEDIF(O2800,A2800,"YM")&amp;" months, "&amp;DATEDIF(O2800,A2800,"MD")&amp;" days")</f>
        <v/>
      </c>
      <c r="S2800" s="196">
        <f>_xlfn.LET(_xlpm.d,_xlfn.XLOOKUP(Q2800,'[1]Birth Dates'!$A:$A,'[1]Birth Dates'!$B:$B,"",0),IF(_xlpm.d=0,"",_xlpm.d))</f>
        <v/>
      </c>
      <c r="T2800" s="196">
        <f>IF(OR(S2800="",A2800="",NOT(ISNUMBER(S2800)),S2800&gt;A2800),"",DATEDIF(S2800,A2800,"Y")&amp;" years, "&amp;DATEDIF(S2800,A2800,"YM")&amp;" months, "&amp;DATEDIF(S2800,A2800,"MD")&amp;" days")</f>
        <v/>
      </c>
      <c r="W2800" s="196">
        <f>_xlfn.LET(_xlpm.d,_xlfn.XLOOKUP(U2800,'[1]Birth Dates'!$A:$A,'[1]Birth Dates'!$B:$B,"",0),IF(_xlpm.d=0,"",_xlpm.d))</f>
        <v/>
      </c>
      <c r="X2800" s="196">
        <f>IF(OR(W2800="",A2800="",NOT(ISNUMBER(W2800)),W2800&gt;A2800),"",DATEDIF(W2800,A2800,"Y")&amp;" years, "&amp;DATEDIF(W2800,A2800,"YM")&amp;" months, "&amp;DATEDIF(W2800,A2800,"MD")&amp;" days")</f>
        <v/>
      </c>
      <c r="AR2800" s="175">
        <f>IF($B2800="","",TEXT($A2800,"yyyymmdd")&amp;"_P"&amp;$C2800&amp;"_C"&amp;$F2800&amp;"_"&amp;TRIM(RIGHT(SUBSTITUTE(TRIM(SUBSTITUTE($M2800,CHAR(160)," "))," ",REPT(" ",60)),60))&amp;IF($Q2800="","","-"&amp;TRIM(RIGHT(SUBSTITUTE(TRIM(SUBSTITUTE($Q2800,CHAR(160)," "))," ",REPT(" ",60)),60)))&amp;IF($U2800="","","-"&amp;TRIM(RIGHT(SUBSTITUTE(TRIM(SUBSTITUTE($U2800,CHAR(160)," "))," ",REPT(" ",60)),60)))&amp;".jpg")</f>
        <v/>
      </c>
    </row>
    <row r="2801" ht="14" customHeight="1">
      <c r="O2801" s="196">
        <f>_xlfn.LET(_xlpm.d,_xlfn.XLOOKUP(M2801,'[1]Birth Dates'!$A:$A,'[1]Birth Dates'!$B:$B,"",0),IF(_xlpm.d=0,"",_xlpm.d))</f>
        <v/>
      </c>
      <c r="P2801" s="196">
        <f>IF(OR(O2801="",A2801="",NOT(ISNUMBER(O2801)),O2801&gt;A2801),"",DATEDIF(O2801,A2801,"Y")&amp;" years, "&amp;DATEDIF(O2801,A2801,"YM")&amp;" months, "&amp;DATEDIF(O2801,A2801,"MD")&amp;" days")</f>
        <v/>
      </c>
      <c r="S2801" s="196">
        <f>_xlfn.LET(_xlpm.d,_xlfn.XLOOKUP(Q2801,'[1]Birth Dates'!$A:$A,'[1]Birth Dates'!$B:$B,"",0),IF(_xlpm.d=0,"",_xlpm.d))</f>
        <v/>
      </c>
      <c r="T2801" s="196">
        <f>IF(OR(S2801="",A2801="",NOT(ISNUMBER(S2801)),S2801&gt;A2801),"",DATEDIF(S2801,A2801,"Y")&amp;" years, "&amp;DATEDIF(S2801,A2801,"YM")&amp;" months, "&amp;DATEDIF(S2801,A2801,"MD")&amp;" days")</f>
        <v/>
      </c>
      <c r="W2801" s="196">
        <f>_xlfn.LET(_xlpm.d,_xlfn.XLOOKUP(U2801,'[1]Birth Dates'!$A:$A,'[1]Birth Dates'!$B:$B,"",0),IF(_xlpm.d=0,"",_xlpm.d))</f>
        <v/>
      </c>
      <c r="X2801" s="196">
        <f>IF(OR(W2801="",A2801="",NOT(ISNUMBER(W2801)),W2801&gt;A2801),"",DATEDIF(W2801,A2801,"Y")&amp;" years, "&amp;DATEDIF(W2801,A2801,"YM")&amp;" months, "&amp;DATEDIF(W2801,A2801,"MD")&amp;" days")</f>
        <v/>
      </c>
      <c r="AR2801" s="175">
        <f>IF($B2801="","",TEXT($A2801,"yyyymmdd")&amp;"_P"&amp;$C2801&amp;"_C"&amp;$F2801&amp;"_"&amp;TRIM(RIGHT(SUBSTITUTE(TRIM(SUBSTITUTE($M2801,CHAR(160)," "))," ",REPT(" ",60)),60))&amp;IF($Q2801="","","-"&amp;TRIM(RIGHT(SUBSTITUTE(TRIM(SUBSTITUTE($Q2801,CHAR(160)," "))," ",REPT(" ",60)),60)))&amp;IF($U2801="","","-"&amp;TRIM(RIGHT(SUBSTITUTE(TRIM(SUBSTITUTE($U2801,CHAR(160)," "))," ",REPT(" ",60)),60)))&amp;".jpg")</f>
        <v/>
      </c>
    </row>
    <row r="2802" ht="14" customHeight="1">
      <c r="O2802" s="196">
        <f>_xlfn.LET(_xlpm.d,_xlfn.XLOOKUP(M2802,'[1]Birth Dates'!$A:$A,'[1]Birth Dates'!$B:$B,"",0),IF(_xlpm.d=0,"",_xlpm.d))</f>
        <v/>
      </c>
      <c r="P2802" s="196">
        <f>IF(OR(O2802="",A2802="",NOT(ISNUMBER(O2802)),O2802&gt;A2802),"",DATEDIF(O2802,A2802,"Y")&amp;" years, "&amp;DATEDIF(O2802,A2802,"YM")&amp;" months, "&amp;DATEDIF(O2802,A2802,"MD")&amp;" days")</f>
        <v/>
      </c>
      <c r="S2802" s="196">
        <f>_xlfn.LET(_xlpm.d,_xlfn.XLOOKUP(Q2802,'[1]Birth Dates'!$A:$A,'[1]Birth Dates'!$B:$B,"",0),IF(_xlpm.d=0,"",_xlpm.d))</f>
        <v/>
      </c>
      <c r="T2802" s="196">
        <f>IF(OR(S2802="",A2802="",NOT(ISNUMBER(S2802)),S2802&gt;A2802),"",DATEDIF(S2802,A2802,"Y")&amp;" years, "&amp;DATEDIF(S2802,A2802,"YM")&amp;" months, "&amp;DATEDIF(S2802,A2802,"MD")&amp;" days")</f>
        <v/>
      </c>
      <c r="W2802" s="196">
        <f>_xlfn.LET(_xlpm.d,_xlfn.XLOOKUP(U2802,'[1]Birth Dates'!$A:$A,'[1]Birth Dates'!$B:$B,"",0),IF(_xlpm.d=0,"",_xlpm.d))</f>
        <v/>
      </c>
      <c r="X2802" s="196">
        <f>IF(OR(W2802="",A2802="",NOT(ISNUMBER(W2802)),W2802&gt;A2802),"",DATEDIF(W2802,A2802,"Y")&amp;" years, "&amp;DATEDIF(W2802,A2802,"YM")&amp;" months, "&amp;DATEDIF(W2802,A2802,"MD")&amp;" days")</f>
        <v/>
      </c>
      <c r="AR2802" s="175">
        <f>IF($B2802="","",TEXT($A2802,"yyyymmdd")&amp;"_P"&amp;$C2802&amp;"_C"&amp;$F2802&amp;"_"&amp;TRIM(RIGHT(SUBSTITUTE(TRIM(SUBSTITUTE($M2802,CHAR(160)," "))," ",REPT(" ",60)),60))&amp;IF($Q2802="","","-"&amp;TRIM(RIGHT(SUBSTITUTE(TRIM(SUBSTITUTE($Q2802,CHAR(160)," "))," ",REPT(" ",60)),60)))&amp;IF($U2802="","","-"&amp;TRIM(RIGHT(SUBSTITUTE(TRIM(SUBSTITUTE($U2802,CHAR(160)," "))," ",REPT(" ",60)),60)))&amp;".jpg")</f>
        <v/>
      </c>
    </row>
    <row r="2803" ht="14" customHeight="1">
      <c r="O2803" s="196">
        <f>_xlfn.LET(_xlpm.d,_xlfn.XLOOKUP(M2803,'[1]Birth Dates'!$A:$A,'[1]Birth Dates'!$B:$B,"",0),IF(_xlpm.d=0,"",_xlpm.d))</f>
        <v/>
      </c>
      <c r="P2803" s="196">
        <f>IF(OR(O2803="",A2803="",NOT(ISNUMBER(O2803)),O2803&gt;A2803),"",DATEDIF(O2803,A2803,"Y")&amp;" years, "&amp;DATEDIF(O2803,A2803,"YM")&amp;" months, "&amp;DATEDIF(O2803,A2803,"MD")&amp;" days")</f>
        <v/>
      </c>
      <c r="S2803" s="196">
        <f>_xlfn.LET(_xlpm.d,_xlfn.XLOOKUP(Q2803,'[1]Birth Dates'!$A:$A,'[1]Birth Dates'!$B:$B,"",0),IF(_xlpm.d=0,"",_xlpm.d))</f>
        <v/>
      </c>
      <c r="T2803" s="196">
        <f>IF(OR(S2803="",A2803="",NOT(ISNUMBER(S2803)),S2803&gt;A2803),"",DATEDIF(S2803,A2803,"Y")&amp;" years, "&amp;DATEDIF(S2803,A2803,"YM")&amp;" months, "&amp;DATEDIF(S2803,A2803,"MD")&amp;" days")</f>
        <v/>
      </c>
      <c r="W2803" s="196">
        <f>_xlfn.LET(_xlpm.d,_xlfn.XLOOKUP(U2803,'[1]Birth Dates'!$A:$A,'[1]Birth Dates'!$B:$B,"",0),IF(_xlpm.d=0,"",_xlpm.d))</f>
        <v/>
      </c>
      <c r="X2803" s="196">
        <f>IF(OR(W2803="",A2803="",NOT(ISNUMBER(W2803)),W2803&gt;A2803),"",DATEDIF(W2803,A2803,"Y")&amp;" years, "&amp;DATEDIF(W2803,A2803,"YM")&amp;" months, "&amp;DATEDIF(W2803,A2803,"MD")&amp;" days")</f>
        <v/>
      </c>
      <c r="AR2803" s="175">
        <f>IF($B2803="","",TEXT($A2803,"yyyymmdd")&amp;"_P"&amp;$C2803&amp;"_C"&amp;$F2803&amp;"_"&amp;TRIM(RIGHT(SUBSTITUTE(TRIM(SUBSTITUTE($M2803,CHAR(160)," "))," ",REPT(" ",60)),60))&amp;IF($Q2803="","","-"&amp;TRIM(RIGHT(SUBSTITUTE(TRIM(SUBSTITUTE($Q2803,CHAR(160)," "))," ",REPT(" ",60)),60)))&amp;IF($U2803="","","-"&amp;TRIM(RIGHT(SUBSTITUTE(TRIM(SUBSTITUTE($U2803,CHAR(160)," "))," ",REPT(" ",60)),60)))&amp;".jpg")</f>
        <v/>
      </c>
    </row>
    <row r="2804" ht="14" customHeight="1">
      <c r="O2804" s="196">
        <f>_xlfn.LET(_xlpm.d,_xlfn.XLOOKUP(M2804,'[1]Birth Dates'!$A:$A,'[1]Birth Dates'!$B:$B,"",0),IF(_xlpm.d=0,"",_xlpm.d))</f>
        <v/>
      </c>
      <c r="P2804" s="196">
        <f>IF(OR(O2804="",A2804="",NOT(ISNUMBER(O2804)),O2804&gt;A2804),"",DATEDIF(O2804,A2804,"Y")&amp;" years, "&amp;DATEDIF(O2804,A2804,"YM")&amp;" months, "&amp;DATEDIF(O2804,A2804,"MD")&amp;" days")</f>
        <v/>
      </c>
      <c r="S2804" s="196">
        <f>_xlfn.LET(_xlpm.d,_xlfn.XLOOKUP(Q2804,'[1]Birth Dates'!$A:$A,'[1]Birth Dates'!$B:$B,"",0),IF(_xlpm.d=0,"",_xlpm.d))</f>
        <v/>
      </c>
      <c r="T2804" s="196">
        <f>IF(OR(S2804="",A2804="",NOT(ISNUMBER(S2804)),S2804&gt;A2804),"",DATEDIF(S2804,A2804,"Y")&amp;" years, "&amp;DATEDIF(S2804,A2804,"YM")&amp;" months, "&amp;DATEDIF(S2804,A2804,"MD")&amp;" days")</f>
        <v/>
      </c>
      <c r="W2804" s="196">
        <f>_xlfn.LET(_xlpm.d,_xlfn.XLOOKUP(U2804,'[1]Birth Dates'!$A:$A,'[1]Birth Dates'!$B:$B,"",0),IF(_xlpm.d=0,"",_xlpm.d))</f>
        <v/>
      </c>
      <c r="X2804" s="196">
        <f>IF(OR(W2804="",A2804="",NOT(ISNUMBER(W2804)),W2804&gt;A2804),"",DATEDIF(W2804,A2804,"Y")&amp;" years, "&amp;DATEDIF(W2804,A2804,"YM")&amp;" months, "&amp;DATEDIF(W2804,A2804,"MD")&amp;" days")</f>
        <v/>
      </c>
      <c r="AR2804" s="175">
        <f>IF($B2804="","",TEXT($A2804,"yyyymmdd")&amp;"_P"&amp;$C2804&amp;"_C"&amp;$F2804&amp;"_"&amp;TRIM(RIGHT(SUBSTITUTE(TRIM(SUBSTITUTE($M2804,CHAR(160)," "))," ",REPT(" ",60)),60))&amp;IF($Q2804="","","-"&amp;TRIM(RIGHT(SUBSTITUTE(TRIM(SUBSTITUTE($Q2804,CHAR(160)," "))," ",REPT(" ",60)),60)))&amp;IF($U2804="","","-"&amp;TRIM(RIGHT(SUBSTITUTE(TRIM(SUBSTITUTE($U2804,CHAR(160)," "))," ",REPT(" ",60)),60)))&amp;".jpg")</f>
        <v/>
      </c>
    </row>
    <row r="2805" ht="14" customHeight="1">
      <c r="O2805" s="196">
        <f>_xlfn.LET(_xlpm.d,_xlfn.XLOOKUP(M2805,'[1]Birth Dates'!$A:$A,'[1]Birth Dates'!$B:$B,"",0),IF(_xlpm.d=0,"",_xlpm.d))</f>
        <v/>
      </c>
      <c r="P2805" s="196">
        <f>IF(OR(O2805="",A2805="",NOT(ISNUMBER(O2805)),O2805&gt;A2805),"",DATEDIF(O2805,A2805,"Y")&amp;" years, "&amp;DATEDIF(O2805,A2805,"YM")&amp;" months, "&amp;DATEDIF(O2805,A2805,"MD")&amp;" days")</f>
        <v/>
      </c>
      <c r="S2805" s="196">
        <f>_xlfn.LET(_xlpm.d,_xlfn.XLOOKUP(Q2805,'[1]Birth Dates'!$A:$A,'[1]Birth Dates'!$B:$B,"",0),IF(_xlpm.d=0,"",_xlpm.d))</f>
        <v/>
      </c>
      <c r="T2805" s="196">
        <f>IF(OR(S2805="",A2805="",NOT(ISNUMBER(S2805)),S2805&gt;A2805),"",DATEDIF(S2805,A2805,"Y")&amp;" years, "&amp;DATEDIF(S2805,A2805,"YM")&amp;" months, "&amp;DATEDIF(S2805,A2805,"MD")&amp;" days")</f>
        <v/>
      </c>
      <c r="W2805" s="196">
        <f>_xlfn.LET(_xlpm.d,_xlfn.XLOOKUP(U2805,'[1]Birth Dates'!$A:$A,'[1]Birth Dates'!$B:$B,"",0),IF(_xlpm.d=0,"",_xlpm.d))</f>
        <v/>
      </c>
      <c r="X2805" s="196">
        <f>IF(OR(W2805="",A2805="",NOT(ISNUMBER(W2805)),W2805&gt;A2805),"",DATEDIF(W2805,A2805,"Y")&amp;" years, "&amp;DATEDIF(W2805,A2805,"YM")&amp;" months, "&amp;DATEDIF(W2805,A2805,"MD")&amp;" days")</f>
        <v/>
      </c>
      <c r="AR2805" s="175">
        <f>IF($B2805="","",TEXT($A2805,"yyyymmdd")&amp;"_P"&amp;$C2805&amp;"_C"&amp;$F2805&amp;"_"&amp;TRIM(RIGHT(SUBSTITUTE(TRIM(SUBSTITUTE($M2805,CHAR(160)," "))," ",REPT(" ",60)),60))&amp;IF($Q2805="","","-"&amp;TRIM(RIGHT(SUBSTITUTE(TRIM(SUBSTITUTE($Q2805,CHAR(160)," "))," ",REPT(" ",60)),60)))&amp;IF($U2805="","","-"&amp;TRIM(RIGHT(SUBSTITUTE(TRIM(SUBSTITUTE($U2805,CHAR(160)," "))," ",REPT(" ",60)),60)))&amp;".jpg")</f>
        <v/>
      </c>
    </row>
    <row r="2806" ht="14" customHeight="1">
      <c r="O2806" s="196">
        <f>_xlfn.LET(_xlpm.d,_xlfn.XLOOKUP(M2806,'[1]Birth Dates'!$A:$A,'[1]Birth Dates'!$B:$B,"",0),IF(_xlpm.d=0,"",_xlpm.d))</f>
        <v/>
      </c>
      <c r="P2806" s="196">
        <f>IF(OR(O2806="",A2806="",NOT(ISNUMBER(O2806)),O2806&gt;A2806),"",DATEDIF(O2806,A2806,"Y")&amp;" years, "&amp;DATEDIF(O2806,A2806,"YM")&amp;" months, "&amp;DATEDIF(O2806,A2806,"MD")&amp;" days")</f>
        <v/>
      </c>
      <c r="S2806" s="196">
        <f>_xlfn.LET(_xlpm.d,_xlfn.XLOOKUP(Q2806,'[1]Birth Dates'!$A:$A,'[1]Birth Dates'!$B:$B,"",0),IF(_xlpm.d=0,"",_xlpm.d))</f>
        <v/>
      </c>
      <c r="T2806" s="196">
        <f>IF(OR(S2806="",A2806="",NOT(ISNUMBER(S2806)),S2806&gt;A2806),"",DATEDIF(S2806,A2806,"Y")&amp;" years, "&amp;DATEDIF(S2806,A2806,"YM")&amp;" months, "&amp;DATEDIF(S2806,A2806,"MD")&amp;" days")</f>
        <v/>
      </c>
      <c r="W2806" s="196">
        <f>_xlfn.LET(_xlpm.d,_xlfn.XLOOKUP(U2806,'[1]Birth Dates'!$A:$A,'[1]Birth Dates'!$B:$B,"",0),IF(_xlpm.d=0,"",_xlpm.d))</f>
        <v/>
      </c>
      <c r="X2806" s="196">
        <f>IF(OR(W2806="",A2806="",NOT(ISNUMBER(W2806)),W2806&gt;A2806),"",DATEDIF(W2806,A2806,"Y")&amp;" years, "&amp;DATEDIF(W2806,A2806,"YM")&amp;" months, "&amp;DATEDIF(W2806,A2806,"MD")&amp;" days")</f>
        <v/>
      </c>
      <c r="AR2806" s="175">
        <f>IF($B2806="","",TEXT($A2806,"yyyymmdd")&amp;"_P"&amp;$C2806&amp;"_C"&amp;$F2806&amp;"_"&amp;TRIM(RIGHT(SUBSTITUTE(TRIM(SUBSTITUTE($M2806,CHAR(160)," "))," ",REPT(" ",60)),60))&amp;IF($Q2806="","","-"&amp;TRIM(RIGHT(SUBSTITUTE(TRIM(SUBSTITUTE($Q2806,CHAR(160)," "))," ",REPT(" ",60)),60)))&amp;IF($U2806="","","-"&amp;TRIM(RIGHT(SUBSTITUTE(TRIM(SUBSTITUTE($U2806,CHAR(160)," "))," ",REPT(" ",60)),60)))&amp;".jpg")</f>
        <v/>
      </c>
    </row>
    <row r="2807" ht="14" customHeight="1">
      <c r="O2807" s="196">
        <f>_xlfn.LET(_xlpm.d,_xlfn.XLOOKUP(M2807,'[1]Birth Dates'!$A:$A,'[1]Birth Dates'!$B:$B,"",0),IF(_xlpm.d=0,"",_xlpm.d))</f>
        <v/>
      </c>
      <c r="P2807" s="196">
        <f>IF(OR(O2807="",A2807="",NOT(ISNUMBER(O2807)),O2807&gt;A2807),"",DATEDIF(O2807,A2807,"Y")&amp;" years, "&amp;DATEDIF(O2807,A2807,"YM")&amp;" months, "&amp;DATEDIF(O2807,A2807,"MD")&amp;" days")</f>
        <v/>
      </c>
      <c r="S2807" s="196">
        <f>_xlfn.LET(_xlpm.d,_xlfn.XLOOKUP(Q2807,'[1]Birth Dates'!$A:$A,'[1]Birth Dates'!$B:$B,"",0),IF(_xlpm.d=0,"",_xlpm.d))</f>
        <v/>
      </c>
      <c r="T2807" s="196">
        <f>IF(OR(S2807="",A2807="",NOT(ISNUMBER(S2807)),S2807&gt;A2807),"",DATEDIF(S2807,A2807,"Y")&amp;" years, "&amp;DATEDIF(S2807,A2807,"YM")&amp;" months, "&amp;DATEDIF(S2807,A2807,"MD")&amp;" days")</f>
        <v/>
      </c>
      <c r="W2807" s="196">
        <f>_xlfn.LET(_xlpm.d,_xlfn.XLOOKUP(U2807,'[1]Birth Dates'!$A:$A,'[1]Birth Dates'!$B:$B,"",0),IF(_xlpm.d=0,"",_xlpm.d))</f>
        <v/>
      </c>
      <c r="X2807" s="196">
        <f>IF(OR(W2807="",A2807="",NOT(ISNUMBER(W2807)),W2807&gt;A2807),"",DATEDIF(W2807,A2807,"Y")&amp;" years, "&amp;DATEDIF(W2807,A2807,"YM")&amp;" months, "&amp;DATEDIF(W2807,A2807,"MD")&amp;" days")</f>
        <v/>
      </c>
      <c r="AR2807" s="175">
        <f>IF($B2807="","",TEXT($A2807,"yyyymmdd")&amp;"_P"&amp;$C2807&amp;"_C"&amp;$F2807&amp;"_"&amp;TRIM(RIGHT(SUBSTITUTE(TRIM(SUBSTITUTE($M2807,CHAR(160)," "))," ",REPT(" ",60)),60))&amp;IF($Q2807="","","-"&amp;TRIM(RIGHT(SUBSTITUTE(TRIM(SUBSTITUTE($Q2807,CHAR(160)," "))," ",REPT(" ",60)),60)))&amp;IF($U2807="","","-"&amp;TRIM(RIGHT(SUBSTITUTE(TRIM(SUBSTITUTE($U2807,CHAR(160)," "))," ",REPT(" ",60)),60)))&amp;".jpg")</f>
        <v/>
      </c>
    </row>
    <row r="2808" ht="14" customHeight="1">
      <c r="O2808" s="196">
        <f>_xlfn.LET(_xlpm.d,_xlfn.XLOOKUP(M2808,'[1]Birth Dates'!$A:$A,'[1]Birth Dates'!$B:$B,"",0),IF(_xlpm.d=0,"",_xlpm.d))</f>
        <v/>
      </c>
      <c r="P2808" s="196">
        <f>IF(OR(O2808="",A2808="",NOT(ISNUMBER(O2808)),O2808&gt;A2808),"",DATEDIF(O2808,A2808,"Y")&amp;" years, "&amp;DATEDIF(O2808,A2808,"YM")&amp;" months, "&amp;DATEDIF(O2808,A2808,"MD")&amp;" days")</f>
        <v/>
      </c>
      <c r="S2808" s="196">
        <f>_xlfn.LET(_xlpm.d,_xlfn.XLOOKUP(Q2808,'[1]Birth Dates'!$A:$A,'[1]Birth Dates'!$B:$B,"",0),IF(_xlpm.d=0,"",_xlpm.d))</f>
        <v/>
      </c>
      <c r="T2808" s="196">
        <f>IF(OR(S2808="",A2808="",NOT(ISNUMBER(S2808)),S2808&gt;A2808),"",DATEDIF(S2808,A2808,"Y")&amp;" years, "&amp;DATEDIF(S2808,A2808,"YM")&amp;" months, "&amp;DATEDIF(S2808,A2808,"MD")&amp;" days")</f>
        <v/>
      </c>
      <c r="W2808" s="196">
        <f>_xlfn.LET(_xlpm.d,_xlfn.XLOOKUP(U2808,'[1]Birth Dates'!$A:$A,'[1]Birth Dates'!$B:$B,"",0),IF(_xlpm.d=0,"",_xlpm.d))</f>
        <v/>
      </c>
      <c r="X2808" s="196">
        <f>IF(OR(W2808="",A2808="",NOT(ISNUMBER(W2808)),W2808&gt;A2808),"",DATEDIF(W2808,A2808,"Y")&amp;" years, "&amp;DATEDIF(W2808,A2808,"YM")&amp;" months, "&amp;DATEDIF(W2808,A2808,"MD")&amp;" days")</f>
        <v/>
      </c>
      <c r="AR2808" s="175">
        <f>IF($B2808="","",TEXT($A2808,"yyyymmdd")&amp;"_P"&amp;$C2808&amp;"_C"&amp;$F2808&amp;"_"&amp;TRIM(RIGHT(SUBSTITUTE(TRIM(SUBSTITUTE($M2808,CHAR(160)," "))," ",REPT(" ",60)),60))&amp;IF($Q2808="","","-"&amp;TRIM(RIGHT(SUBSTITUTE(TRIM(SUBSTITUTE($Q2808,CHAR(160)," "))," ",REPT(" ",60)),60)))&amp;IF($U2808="","","-"&amp;TRIM(RIGHT(SUBSTITUTE(TRIM(SUBSTITUTE($U2808,CHAR(160)," "))," ",REPT(" ",60)),60)))&amp;".jpg")</f>
        <v/>
      </c>
    </row>
    <row r="2809" ht="14" customHeight="1">
      <c r="O2809" s="196">
        <f>_xlfn.LET(_xlpm.d,_xlfn.XLOOKUP(M2809,'[1]Birth Dates'!$A:$A,'[1]Birth Dates'!$B:$B,"",0),IF(_xlpm.d=0,"",_xlpm.d))</f>
        <v/>
      </c>
      <c r="P2809" s="196">
        <f>IF(OR(O2809="",A2809="",NOT(ISNUMBER(O2809)),O2809&gt;A2809),"",DATEDIF(O2809,A2809,"Y")&amp;" years, "&amp;DATEDIF(O2809,A2809,"YM")&amp;" months, "&amp;DATEDIF(O2809,A2809,"MD")&amp;" days")</f>
        <v/>
      </c>
      <c r="S2809" s="196">
        <f>_xlfn.LET(_xlpm.d,_xlfn.XLOOKUP(Q2809,'[1]Birth Dates'!$A:$A,'[1]Birth Dates'!$B:$B,"",0),IF(_xlpm.d=0,"",_xlpm.d))</f>
        <v/>
      </c>
      <c r="T2809" s="196">
        <f>IF(OR(S2809="",A2809="",NOT(ISNUMBER(S2809)),S2809&gt;A2809),"",DATEDIF(S2809,A2809,"Y")&amp;" years, "&amp;DATEDIF(S2809,A2809,"YM")&amp;" months, "&amp;DATEDIF(S2809,A2809,"MD")&amp;" days")</f>
        <v/>
      </c>
      <c r="W2809" s="196">
        <f>_xlfn.LET(_xlpm.d,_xlfn.XLOOKUP(U2809,'[1]Birth Dates'!$A:$A,'[1]Birth Dates'!$B:$B,"",0),IF(_xlpm.d=0,"",_xlpm.d))</f>
        <v/>
      </c>
      <c r="X2809" s="196">
        <f>IF(OR(W2809="",A2809="",NOT(ISNUMBER(W2809)),W2809&gt;A2809),"",DATEDIF(W2809,A2809,"Y")&amp;" years, "&amp;DATEDIF(W2809,A2809,"YM")&amp;" months, "&amp;DATEDIF(W2809,A2809,"MD")&amp;" days")</f>
        <v/>
      </c>
      <c r="AR2809" s="175">
        <f>IF($B2809="","",TEXT($A2809,"yyyymmdd")&amp;"_P"&amp;$C2809&amp;"_C"&amp;$F2809&amp;"_"&amp;TRIM(RIGHT(SUBSTITUTE(TRIM(SUBSTITUTE($M2809,CHAR(160)," "))," ",REPT(" ",60)),60))&amp;IF($Q2809="","","-"&amp;TRIM(RIGHT(SUBSTITUTE(TRIM(SUBSTITUTE($Q2809,CHAR(160)," "))," ",REPT(" ",60)),60)))&amp;IF($U2809="","","-"&amp;TRIM(RIGHT(SUBSTITUTE(TRIM(SUBSTITUTE($U2809,CHAR(160)," "))," ",REPT(" ",60)),60)))&amp;".jpg")</f>
        <v/>
      </c>
    </row>
    <row r="2810" ht="14" customHeight="1">
      <c r="O2810" s="196">
        <f>_xlfn.LET(_xlpm.d,_xlfn.XLOOKUP(M2810,'[1]Birth Dates'!$A:$A,'[1]Birth Dates'!$B:$B,"",0),IF(_xlpm.d=0,"",_xlpm.d))</f>
        <v/>
      </c>
      <c r="P2810" s="196">
        <f>IF(OR(O2810="",A2810="",NOT(ISNUMBER(O2810)),O2810&gt;A2810),"",DATEDIF(O2810,A2810,"Y")&amp;" years, "&amp;DATEDIF(O2810,A2810,"YM")&amp;" months, "&amp;DATEDIF(O2810,A2810,"MD")&amp;" days")</f>
        <v/>
      </c>
      <c r="S2810" s="196">
        <f>_xlfn.LET(_xlpm.d,_xlfn.XLOOKUP(Q2810,'[1]Birth Dates'!$A:$A,'[1]Birth Dates'!$B:$B,"",0),IF(_xlpm.d=0,"",_xlpm.d))</f>
        <v/>
      </c>
      <c r="T2810" s="196">
        <f>IF(OR(S2810="",A2810="",NOT(ISNUMBER(S2810)),S2810&gt;A2810),"",DATEDIF(S2810,A2810,"Y")&amp;" years, "&amp;DATEDIF(S2810,A2810,"YM")&amp;" months, "&amp;DATEDIF(S2810,A2810,"MD")&amp;" days")</f>
        <v/>
      </c>
      <c r="W2810" s="196">
        <f>_xlfn.LET(_xlpm.d,_xlfn.XLOOKUP(U2810,'[1]Birth Dates'!$A:$A,'[1]Birth Dates'!$B:$B,"",0),IF(_xlpm.d=0,"",_xlpm.d))</f>
        <v/>
      </c>
      <c r="X2810" s="196">
        <f>IF(OR(W2810="",A2810="",NOT(ISNUMBER(W2810)),W2810&gt;A2810),"",DATEDIF(W2810,A2810,"Y")&amp;" years, "&amp;DATEDIF(W2810,A2810,"YM")&amp;" months, "&amp;DATEDIF(W2810,A2810,"MD")&amp;" days")</f>
        <v/>
      </c>
      <c r="AR2810" s="175">
        <f>IF($B2810="","",TEXT($A2810,"yyyymmdd")&amp;"_P"&amp;$C2810&amp;"_C"&amp;$F2810&amp;"_"&amp;TRIM(RIGHT(SUBSTITUTE(TRIM(SUBSTITUTE($M2810,CHAR(160)," "))," ",REPT(" ",60)),60))&amp;IF($Q2810="","","-"&amp;TRIM(RIGHT(SUBSTITUTE(TRIM(SUBSTITUTE($Q2810,CHAR(160)," "))," ",REPT(" ",60)),60)))&amp;IF($U2810="","","-"&amp;TRIM(RIGHT(SUBSTITUTE(TRIM(SUBSTITUTE($U2810,CHAR(160)," "))," ",REPT(" ",60)),60)))&amp;".jpg")</f>
        <v/>
      </c>
    </row>
    <row r="2811" ht="14" customHeight="1">
      <c r="O2811" s="196">
        <f>_xlfn.LET(_xlpm.d,_xlfn.XLOOKUP(M2811,'[1]Birth Dates'!$A:$A,'[1]Birth Dates'!$B:$B,"",0),IF(_xlpm.d=0,"",_xlpm.d))</f>
        <v/>
      </c>
      <c r="P2811" s="196">
        <f>IF(OR(O2811="",A2811="",NOT(ISNUMBER(O2811)),O2811&gt;A2811),"",DATEDIF(O2811,A2811,"Y")&amp;" years, "&amp;DATEDIF(O2811,A2811,"YM")&amp;" months, "&amp;DATEDIF(O2811,A2811,"MD")&amp;" days")</f>
        <v/>
      </c>
      <c r="S2811" s="196">
        <f>_xlfn.LET(_xlpm.d,_xlfn.XLOOKUP(Q2811,'[1]Birth Dates'!$A:$A,'[1]Birth Dates'!$B:$B,"",0),IF(_xlpm.d=0,"",_xlpm.d))</f>
        <v/>
      </c>
      <c r="T2811" s="196">
        <f>IF(OR(S2811="",A2811="",NOT(ISNUMBER(S2811)),S2811&gt;A2811),"",DATEDIF(S2811,A2811,"Y")&amp;" years, "&amp;DATEDIF(S2811,A2811,"YM")&amp;" months, "&amp;DATEDIF(S2811,A2811,"MD")&amp;" days")</f>
        <v/>
      </c>
      <c r="W2811" s="196">
        <f>_xlfn.LET(_xlpm.d,_xlfn.XLOOKUP(U2811,'[1]Birth Dates'!$A:$A,'[1]Birth Dates'!$B:$B,"",0),IF(_xlpm.d=0,"",_xlpm.d))</f>
        <v/>
      </c>
      <c r="X2811" s="196">
        <f>IF(OR(W2811="",A2811="",NOT(ISNUMBER(W2811)),W2811&gt;A2811),"",DATEDIF(W2811,A2811,"Y")&amp;" years, "&amp;DATEDIF(W2811,A2811,"YM")&amp;" months, "&amp;DATEDIF(W2811,A2811,"MD")&amp;" days")</f>
        <v/>
      </c>
      <c r="AR2811" s="175">
        <f>IF($B2811="","",TEXT($A2811,"yyyymmdd")&amp;"_P"&amp;$C2811&amp;"_C"&amp;$F2811&amp;"_"&amp;TRIM(RIGHT(SUBSTITUTE(TRIM(SUBSTITUTE($M2811,CHAR(160)," "))," ",REPT(" ",60)),60))&amp;IF($Q2811="","","-"&amp;TRIM(RIGHT(SUBSTITUTE(TRIM(SUBSTITUTE($Q2811,CHAR(160)," "))," ",REPT(" ",60)),60)))&amp;IF($U2811="","","-"&amp;TRIM(RIGHT(SUBSTITUTE(TRIM(SUBSTITUTE($U2811,CHAR(160)," "))," ",REPT(" ",60)),60)))&amp;".jpg")</f>
        <v/>
      </c>
    </row>
    <row r="2812" ht="14" customHeight="1">
      <c r="O2812" s="196">
        <f>_xlfn.LET(_xlpm.d,_xlfn.XLOOKUP(M2812,'[1]Birth Dates'!$A:$A,'[1]Birth Dates'!$B:$B,"",0),IF(_xlpm.d=0,"",_xlpm.d))</f>
        <v/>
      </c>
      <c r="P2812" s="196">
        <f>IF(OR(O2812="",A2812="",NOT(ISNUMBER(O2812)),O2812&gt;A2812),"",DATEDIF(O2812,A2812,"Y")&amp;" years, "&amp;DATEDIF(O2812,A2812,"YM")&amp;" months, "&amp;DATEDIF(O2812,A2812,"MD")&amp;" days")</f>
        <v/>
      </c>
      <c r="S2812" s="196">
        <f>_xlfn.LET(_xlpm.d,_xlfn.XLOOKUP(Q2812,'[1]Birth Dates'!$A:$A,'[1]Birth Dates'!$B:$B,"",0),IF(_xlpm.d=0,"",_xlpm.d))</f>
        <v/>
      </c>
      <c r="T2812" s="196">
        <f>IF(OR(S2812="",A2812="",NOT(ISNUMBER(S2812)),S2812&gt;A2812),"",DATEDIF(S2812,A2812,"Y")&amp;" years, "&amp;DATEDIF(S2812,A2812,"YM")&amp;" months, "&amp;DATEDIF(S2812,A2812,"MD")&amp;" days")</f>
        <v/>
      </c>
      <c r="W2812" s="196">
        <f>_xlfn.LET(_xlpm.d,_xlfn.XLOOKUP(U2812,'[1]Birth Dates'!$A:$A,'[1]Birth Dates'!$B:$B,"",0),IF(_xlpm.d=0,"",_xlpm.d))</f>
        <v/>
      </c>
      <c r="X2812" s="196">
        <f>IF(OR(W2812="",A2812="",NOT(ISNUMBER(W2812)),W2812&gt;A2812),"",DATEDIF(W2812,A2812,"Y")&amp;" years, "&amp;DATEDIF(W2812,A2812,"YM")&amp;" months, "&amp;DATEDIF(W2812,A2812,"MD")&amp;" days")</f>
        <v/>
      </c>
      <c r="AR2812" s="175">
        <f>IF($B2812="","",TEXT($A2812,"yyyymmdd")&amp;"_P"&amp;$C2812&amp;"_C"&amp;$F2812&amp;"_"&amp;TRIM(RIGHT(SUBSTITUTE(TRIM(SUBSTITUTE($M2812,CHAR(160)," "))," ",REPT(" ",60)),60))&amp;IF($Q2812="","","-"&amp;TRIM(RIGHT(SUBSTITUTE(TRIM(SUBSTITUTE($Q2812,CHAR(160)," "))," ",REPT(" ",60)),60)))&amp;IF($U2812="","","-"&amp;TRIM(RIGHT(SUBSTITUTE(TRIM(SUBSTITUTE($U2812,CHAR(160)," "))," ",REPT(" ",60)),60)))&amp;".jpg")</f>
        <v/>
      </c>
    </row>
    <row r="2813" ht="14" customHeight="1">
      <c r="O2813" s="196">
        <f>_xlfn.LET(_xlpm.d,_xlfn.XLOOKUP(M2813,'[1]Birth Dates'!$A:$A,'[1]Birth Dates'!$B:$B,"",0),IF(_xlpm.d=0,"",_xlpm.d))</f>
        <v/>
      </c>
      <c r="P2813" s="196">
        <f>IF(OR(O2813="",A2813="",NOT(ISNUMBER(O2813)),O2813&gt;A2813),"",DATEDIF(O2813,A2813,"Y")&amp;" years, "&amp;DATEDIF(O2813,A2813,"YM")&amp;" months, "&amp;DATEDIF(O2813,A2813,"MD")&amp;" days")</f>
        <v/>
      </c>
      <c r="S2813" s="196">
        <f>_xlfn.LET(_xlpm.d,_xlfn.XLOOKUP(Q2813,'[1]Birth Dates'!$A:$A,'[1]Birth Dates'!$B:$B,"",0),IF(_xlpm.d=0,"",_xlpm.d))</f>
        <v/>
      </c>
      <c r="T2813" s="196">
        <f>IF(OR(S2813="",A2813="",NOT(ISNUMBER(S2813)),S2813&gt;A2813),"",DATEDIF(S2813,A2813,"Y")&amp;" years, "&amp;DATEDIF(S2813,A2813,"YM")&amp;" months, "&amp;DATEDIF(S2813,A2813,"MD")&amp;" days")</f>
        <v/>
      </c>
      <c r="W2813" s="196">
        <f>_xlfn.LET(_xlpm.d,_xlfn.XLOOKUP(U2813,'[1]Birth Dates'!$A:$A,'[1]Birth Dates'!$B:$B,"",0),IF(_xlpm.d=0,"",_xlpm.d))</f>
        <v/>
      </c>
      <c r="X2813" s="196">
        <f>IF(OR(W2813="",A2813="",NOT(ISNUMBER(W2813)),W2813&gt;A2813),"",DATEDIF(W2813,A2813,"Y")&amp;" years, "&amp;DATEDIF(W2813,A2813,"YM")&amp;" months, "&amp;DATEDIF(W2813,A2813,"MD")&amp;" days")</f>
        <v/>
      </c>
      <c r="AR2813" s="175">
        <f>IF($B2813="","",TEXT($A2813,"yyyymmdd")&amp;"_P"&amp;$C2813&amp;"_C"&amp;$F2813&amp;"_"&amp;TRIM(RIGHT(SUBSTITUTE(TRIM(SUBSTITUTE($M2813,CHAR(160)," "))," ",REPT(" ",60)),60))&amp;IF($Q2813="","","-"&amp;TRIM(RIGHT(SUBSTITUTE(TRIM(SUBSTITUTE($Q2813,CHAR(160)," "))," ",REPT(" ",60)),60)))&amp;IF($U2813="","","-"&amp;TRIM(RIGHT(SUBSTITUTE(TRIM(SUBSTITUTE($U2813,CHAR(160)," "))," ",REPT(" ",60)),60)))&amp;".jpg")</f>
        <v/>
      </c>
    </row>
    <row r="2814" ht="14" customHeight="1">
      <c r="O2814" s="196">
        <f>_xlfn.LET(_xlpm.d,_xlfn.XLOOKUP(M2814,'[1]Birth Dates'!$A:$A,'[1]Birth Dates'!$B:$B,"",0),IF(_xlpm.d=0,"",_xlpm.d))</f>
        <v/>
      </c>
      <c r="P2814" s="196">
        <f>IF(OR(O2814="",A2814="",NOT(ISNUMBER(O2814)),O2814&gt;A2814),"",DATEDIF(O2814,A2814,"Y")&amp;" years, "&amp;DATEDIF(O2814,A2814,"YM")&amp;" months, "&amp;DATEDIF(O2814,A2814,"MD")&amp;" days")</f>
        <v/>
      </c>
      <c r="S2814" s="196">
        <f>_xlfn.LET(_xlpm.d,_xlfn.XLOOKUP(Q2814,'[1]Birth Dates'!$A:$A,'[1]Birth Dates'!$B:$B,"",0),IF(_xlpm.d=0,"",_xlpm.d))</f>
        <v/>
      </c>
      <c r="T2814" s="196">
        <f>IF(OR(S2814="",A2814="",NOT(ISNUMBER(S2814)),S2814&gt;A2814),"",DATEDIF(S2814,A2814,"Y")&amp;" years, "&amp;DATEDIF(S2814,A2814,"YM")&amp;" months, "&amp;DATEDIF(S2814,A2814,"MD")&amp;" days")</f>
        <v/>
      </c>
      <c r="W2814" s="196">
        <f>_xlfn.LET(_xlpm.d,_xlfn.XLOOKUP(U2814,'[1]Birth Dates'!$A:$A,'[1]Birth Dates'!$B:$B,"",0),IF(_xlpm.d=0,"",_xlpm.d))</f>
        <v/>
      </c>
      <c r="X2814" s="196">
        <f>IF(OR(W2814="",A2814="",NOT(ISNUMBER(W2814)),W2814&gt;A2814),"",DATEDIF(W2814,A2814,"Y")&amp;" years, "&amp;DATEDIF(W2814,A2814,"YM")&amp;" months, "&amp;DATEDIF(W2814,A2814,"MD")&amp;" days")</f>
        <v/>
      </c>
      <c r="AR2814" s="175">
        <f>IF($B2814="","",TEXT($A2814,"yyyymmdd")&amp;"_P"&amp;$C2814&amp;"_C"&amp;$F2814&amp;"_"&amp;TRIM(RIGHT(SUBSTITUTE(TRIM(SUBSTITUTE($M2814,CHAR(160)," "))," ",REPT(" ",60)),60))&amp;IF($Q2814="","","-"&amp;TRIM(RIGHT(SUBSTITUTE(TRIM(SUBSTITUTE($Q2814,CHAR(160)," "))," ",REPT(" ",60)),60)))&amp;IF($U2814="","","-"&amp;TRIM(RIGHT(SUBSTITUTE(TRIM(SUBSTITUTE($U2814,CHAR(160)," "))," ",REPT(" ",60)),60)))&amp;".jpg")</f>
        <v/>
      </c>
    </row>
    <row r="2815" ht="14" customHeight="1">
      <c r="O2815" s="196">
        <f>_xlfn.LET(_xlpm.d,_xlfn.XLOOKUP(M2815,'[1]Birth Dates'!$A:$A,'[1]Birth Dates'!$B:$B,"",0),IF(_xlpm.d=0,"",_xlpm.d))</f>
        <v/>
      </c>
      <c r="P2815" s="196">
        <f>IF(OR(O2815="",A2815="",NOT(ISNUMBER(O2815)),O2815&gt;A2815),"",DATEDIF(O2815,A2815,"Y")&amp;" years, "&amp;DATEDIF(O2815,A2815,"YM")&amp;" months, "&amp;DATEDIF(O2815,A2815,"MD")&amp;" days")</f>
        <v/>
      </c>
      <c r="S2815" s="196">
        <f>_xlfn.LET(_xlpm.d,_xlfn.XLOOKUP(Q2815,'[1]Birth Dates'!$A:$A,'[1]Birth Dates'!$B:$B,"",0),IF(_xlpm.d=0,"",_xlpm.d))</f>
        <v/>
      </c>
      <c r="T2815" s="196">
        <f>IF(OR(S2815="",A2815="",NOT(ISNUMBER(S2815)),S2815&gt;A2815),"",DATEDIF(S2815,A2815,"Y")&amp;" years, "&amp;DATEDIF(S2815,A2815,"YM")&amp;" months, "&amp;DATEDIF(S2815,A2815,"MD")&amp;" days")</f>
        <v/>
      </c>
      <c r="W2815" s="196">
        <f>_xlfn.LET(_xlpm.d,_xlfn.XLOOKUP(U2815,'[1]Birth Dates'!$A:$A,'[1]Birth Dates'!$B:$B,"",0),IF(_xlpm.d=0,"",_xlpm.d))</f>
        <v/>
      </c>
      <c r="X2815" s="196">
        <f>IF(OR(W2815="",A2815="",NOT(ISNUMBER(W2815)),W2815&gt;A2815),"",DATEDIF(W2815,A2815,"Y")&amp;" years, "&amp;DATEDIF(W2815,A2815,"YM")&amp;" months, "&amp;DATEDIF(W2815,A2815,"MD")&amp;" days")</f>
        <v/>
      </c>
      <c r="AR2815" s="175">
        <f>IF($B2815="","",TEXT($A2815,"yyyymmdd")&amp;"_P"&amp;$C2815&amp;"_C"&amp;$F2815&amp;"_"&amp;TRIM(RIGHT(SUBSTITUTE(TRIM(SUBSTITUTE($M2815,CHAR(160)," "))," ",REPT(" ",60)),60))&amp;IF($Q2815="","","-"&amp;TRIM(RIGHT(SUBSTITUTE(TRIM(SUBSTITUTE($Q2815,CHAR(160)," "))," ",REPT(" ",60)),60)))&amp;IF($U2815="","","-"&amp;TRIM(RIGHT(SUBSTITUTE(TRIM(SUBSTITUTE($U2815,CHAR(160)," "))," ",REPT(" ",60)),60)))&amp;".jpg")</f>
        <v/>
      </c>
    </row>
    <row r="2816" ht="14" customHeight="1">
      <c r="O2816" s="196">
        <f>_xlfn.LET(_xlpm.d,_xlfn.XLOOKUP(M2816,'[1]Birth Dates'!$A:$A,'[1]Birth Dates'!$B:$B,"",0),IF(_xlpm.d=0,"",_xlpm.d))</f>
        <v/>
      </c>
      <c r="P2816" s="196">
        <f>IF(OR(O2816="",A2816="",NOT(ISNUMBER(O2816)),O2816&gt;A2816),"",DATEDIF(O2816,A2816,"Y")&amp;" years, "&amp;DATEDIF(O2816,A2816,"YM")&amp;" months, "&amp;DATEDIF(O2816,A2816,"MD")&amp;" days")</f>
        <v/>
      </c>
      <c r="S2816" s="196">
        <f>_xlfn.LET(_xlpm.d,_xlfn.XLOOKUP(Q2816,'[1]Birth Dates'!$A:$A,'[1]Birth Dates'!$B:$B,"",0),IF(_xlpm.d=0,"",_xlpm.d))</f>
        <v/>
      </c>
      <c r="T2816" s="196">
        <f>IF(OR(S2816="",A2816="",NOT(ISNUMBER(S2816)),S2816&gt;A2816),"",DATEDIF(S2816,A2816,"Y")&amp;" years, "&amp;DATEDIF(S2816,A2816,"YM")&amp;" months, "&amp;DATEDIF(S2816,A2816,"MD")&amp;" days")</f>
        <v/>
      </c>
      <c r="W2816" s="196">
        <f>_xlfn.LET(_xlpm.d,_xlfn.XLOOKUP(U2816,'[1]Birth Dates'!$A:$A,'[1]Birth Dates'!$B:$B,"",0),IF(_xlpm.d=0,"",_xlpm.d))</f>
        <v/>
      </c>
      <c r="X2816" s="196">
        <f>IF(OR(W2816="",A2816="",NOT(ISNUMBER(W2816)),W2816&gt;A2816),"",DATEDIF(W2816,A2816,"Y")&amp;" years, "&amp;DATEDIF(W2816,A2816,"YM")&amp;" months, "&amp;DATEDIF(W2816,A2816,"MD")&amp;" days")</f>
        <v/>
      </c>
      <c r="AR2816" s="175">
        <f>IF($B2816="","",TEXT($A2816,"yyyymmdd")&amp;"_P"&amp;$C2816&amp;"_C"&amp;$F2816&amp;"_"&amp;TRIM(RIGHT(SUBSTITUTE(TRIM(SUBSTITUTE($M2816,CHAR(160)," "))," ",REPT(" ",60)),60))&amp;IF($Q2816="","","-"&amp;TRIM(RIGHT(SUBSTITUTE(TRIM(SUBSTITUTE($Q2816,CHAR(160)," "))," ",REPT(" ",60)),60)))&amp;IF($U2816="","","-"&amp;TRIM(RIGHT(SUBSTITUTE(TRIM(SUBSTITUTE($U2816,CHAR(160)," "))," ",REPT(" ",60)),60)))&amp;".jpg")</f>
        <v/>
      </c>
    </row>
    <row r="2817" ht="14" customHeight="1">
      <c r="O2817" s="196">
        <f>_xlfn.LET(_xlpm.d,_xlfn.XLOOKUP(M2817,'[1]Birth Dates'!$A:$A,'[1]Birth Dates'!$B:$B,"",0),IF(_xlpm.d=0,"",_xlpm.d))</f>
        <v/>
      </c>
      <c r="P2817" s="196">
        <f>IF(OR(O2817="",A2817="",NOT(ISNUMBER(O2817)),O2817&gt;A2817),"",DATEDIF(O2817,A2817,"Y")&amp;" years, "&amp;DATEDIF(O2817,A2817,"YM")&amp;" months, "&amp;DATEDIF(O2817,A2817,"MD")&amp;" days")</f>
        <v/>
      </c>
      <c r="S2817" s="196">
        <f>_xlfn.LET(_xlpm.d,_xlfn.XLOOKUP(Q2817,'[1]Birth Dates'!$A:$A,'[1]Birth Dates'!$B:$B,"",0),IF(_xlpm.d=0,"",_xlpm.d))</f>
        <v/>
      </c>
      <c r="T2817" s="196">
        <f>IF(OR(S2817="",A2817="",NOT(ISNUMBER(S2817)),S2817&gt;A2817),"",DATEDIF(S2817,A2817,"Y")&amp;" years, "&amp;DATEDIF(S2817,A2817,"YM")&amp;" months, "&amp;DATEDIF(S2817,A2817,"MD")&amp;" days")</f>
        <v/>
      </c>
      <c r="W2817" s="196">
        <f>_xlfn.LET(_xlpm.d,_xlfn.XLOOKUP(U2817,'[1]Birth Dates'!$A:$A,'[1]Birth Dates'!$B:$B,"",0),IF(_xlpm.d=0,"",_xlpm.d))</f>
        <v/>
      </c>
      <c r="X2817" s="196">
        <f>IF(OR(W2817="",A2817="",NOT(ISNUMBER(W2817)),W2817&gt;A2817),"",DATEDIF(W2817,A2817,"Y")&amp;" years, "&amp;DATEDIF(W2817,A2817,"YM")&amp;" months, "&amp;DATEDIF(W2817,A2817,"MD")&amp;" days")</f>
        <v/>
      </c>
      <c r="AR2817" s="175">
        <f>IF($B2817="","",TEXT($A2817,"yyyymmdd")&amp;"_P"&amp;$C2817&amp;"_C"&amp;$F2817&amp;"_"&amp;TRIM(RIGHT(SUBSTITUTE(TRIM(SUBSTITUTE($M2817,CHAR(160)," "))," ",REPT(" ",60)),60))&amp;IF($Q2817="","","-"&amp;TRIM(RIGHT(SUBSTITUTE(TRIM(SUBSTITUTE($Q2817,CHAR(160)," "))," ",REPT(" ",60)),60)))&amp;IF($U2817="","","-"&amp;TRIM(RIGHT(SUBSTITUTE(TRIM(SUBSTITUTE($U2817,CHAR(160)," "))," ",REPT(" ",60)),60)))&amp;".jpg")</f>
        <v/>
      </c>
    </row>
    <row r="2818" ht="14" customHeight="1">
      <c r="O2818" s="196">
        <f>_xlfn.LET(_xlpm.d,_xlfn.XLOOKUP(M2818,'[1]Birth Dates'!$A:$A,'[1]Birth Dates'!$B:$B,"",0),IF(_xlpm.d=0,"",_xlpm.d))</f>
        <v/>
      </c>
      <c r="P2818" s="196">
        <f>IF(OR(O2818="",A2818="",NOT(ISNUMBER(O2818)),O2818&gt;A2818),"",DATEDIF(O2818,A2818,"Y")&amp;" years, "&amp;DATEDIF(O2818,A2818,"YM")&amp;" months, "&amp;DATEDIF(O2818,A2818,"MD")&amp;" days")</f>
        <v/>
      </c>
      <c r="S2818" s="196">
        <f>_xlfn.LET(_xlpm.d,_xlfn.XLOOKUP(Q2818,'[1]Birth Dates'!$A:$A,'[1]Birth Dates'!$B:$B,"",0),IF(_xlpm.d=0,"",_xlpm.d))</f>
        <v/>
      </c>
      <c r="T2818" s="196">
        <f>IF(OR(S2818="",A2818="",NOT(ISNUMBER(S2818)),S2818&gt;A2818),"",DATEDIF(S2818,A2818,"Y")&amp;" years, "&amp;DATEDIF(S2818,A2818,"YM")&amp;" months, "&amp;DATEDIF(S2818,A2818,"MD")&amp;" days")</f>
        <v/>
      </c>
      <c r="W2818" s="196">
        <f>_xlfn.LET(_xlpm.d,_xlfn.XLOOKUP(U2818,'[1]Birth Dates'!$A:$A,'[1]Birth Dates'!$B:$B,"",0),IF(_xlpm.d=0,"",_xlpm.d))</f>
        <v/>
      </c>
      <c r="X2818" s="196">
        <f>IF(OR(W2818="",A2818="",NOT(ISNUMBER(W2818)),W2818&gt;A2818),"",DATEDIF(W2818,A2818,"Y")&amp;" years, "&amp;DATEDIF(W2818,A2818,"YM")&amp;" months, "&amp;DATEDIF(W2818,A2818,"MD")&amp;" days")</f>
        <v/>
      </c>
      <c r="AR2818" s="175">
        <f>IF($B2818="","",TEXT($A2818,"yyyymmdd")&amp;"_P"&amp;$C2818&amp;"_C"&amp;$F2818&amp;"_"&amp;TRIM(RIGHT(SUBSTITUTE(TRIM(SUBSTITUTE($M2818,CHAR(160)," "))," ",REPT(" ",60)),60))&amp;IF($Q2818="","","-"&amp;TRIM(RIGHT(SUBSTITUTE(TRIM(SUBSTITUTE($Q2818,CHAR(160)," "))," ",REPT(" ",60)),60)))&amp;IF($U2818="","","-"&amp;TRIM(RIGHT(SUBSTITUTE(TRIM(SUBSTITUTE($U2818,CHAR(160)," "))," ",REPT(" ",60)),60)))&amp;".jpg")</f>
        <v/>
      </c>
    </row>
    <row r="2819" ht="14" customHeight="1">
      <c r="O2819" s="196">
        <f>_xlfn.LET(_xlpm.d,_xlfn.XLOOKUP(M2819,'[1]Birth Dates'!$A:$A,'[1]Birth Dates'!$B:$B,"",0),IF(_xlpm.d=0,"",_xlpm.d))</f>
        <v/>
      </c>
      <c r="P2819" s="196">
        <f>IF(OR(O2819="",A2819="",NOT(ISNUMBER(O2819)),O2819&gt;A2819),"",DATEDIF(O2819,A2819,"Y")&amp;" years, "&amp;DATEDIF(O2819,A2819,"YM")&amp;" months, "&amp;DATEDIF(O2819,A2819,"MD")&amp;" days")</f>
        <v/>
      </c>
      <c r="S2819" s="196">
        <f>_xlfn.LET(_xlpm.d,_xlfn.XLOOKUP(Q2819,'[1]Birth Dates'!$A:$A,'[1]Birth Dates'!$B:$B,"",0),IF(_xlpm.d=0,"",_xlpm.d))</f>
        <v/>
      </c>
      <c r="T2819" s="196">
        <f>IF(OR(S2819="",A2819="",NOT(ISNUMBER(S2819)),S2819&gt;A2819),"",DATEDIF(S2819,A2819,"Y")&amp;" years, "&amp;DATEDIF(S2819,A2819,"YM")&amp;" months, "&amp;DATEDIF(S2819,A2819,"MD")&amp;" days")</f>
        <v/>
      </c>
      <c r="W2819" s="196">
        <f>_xlfn.LET(_xlpm.d,_xlfn.XLOOKUP(U2819,'[1]Birth Dates'!$A:$A,'[1]Birth Dates'!$B:$B,"",0),IF(_xlpm.d=0,"",_xlpm.d))</f>
        <v/>
      </c>
      <c r="X2819" s="196">
        <f>IF(OR(W2819="",A2819="",NOT(ISNUMBER(W2819)),W2819&gt;A2819),"",DATEDIF(W2819,A2819,"Y")&amp;" years, "&amp;DATEDIF(W2819,A2819,"YM")&amp;" months, "&amp;DATEDIF(W2819,A2819,"MD")&amp;" days")</f>
        <v/>
      </c>
      <c r="AR2819" s="175">
        <f>IF($B2819="","",TEXT($A2819,"yyyymmdd")&amp;"_P"&amp;$C2819&amp;"_C"&amp;$F2819&amp;"_"&amp;TRIM(RIGHT(SUBSTITUTE(TRIM(SUBSTITUTE($M2819,CHAR(160)," "))," ",REPT(" ",60)),60))&amp;IF($Q2819="","","-"&amp;TRIM(RIGHT(SUBSTITUTE(TRIM(SUBSTITUTE($Q2819,CHAR(160)," "))," ",REPT(" ",60)),60)))&amp;IF($U2819="","","-"&amp;TRIM(RIGHT(SUBSTITUTE(TRIM(SUBSTITUTE($U2819,CHAR(160)," "))," ",REPT(" ",60)),60)))&amp;".jpg")</f>
        <v/>
      </c>
    </row>
    <row r="2820" ht="14" customHeight="1">
      <c r="O2820" s="196">
        <f>_xlfn.LET(_xlpm.d,_xlfn.XLOOKUP(M2820,'[1]Birth Dates'!$A:$A,'[1]Birth Dates'!$B:$B,"",0),IF(_xlpm.d=0,"",_xlpm.d))</f>
        <v/>
      </c>
      <c r="P2820" s="196">
        <f>IF(OR(O2820="",A2820="",NOT(ISNUMBER(O2820)),O2820&gt;A2820),"",DATEDIF(O2820,A2820,"Y")&amp;" years, "&amp;DATEDIF(O2820,A2820,"YM")&amp;" months, "&amp;DATEDIF(O2820,A2820,"MD")&amp;" days")</f>
        <v/>
      </c>
      <c r="S2820" s="196">
        <f>_xlfn.LET(_xlpm.d,_xlfn.XLOOKUP(Q2820,'[1]Birth Dates'!$A:$A,'[1]Birth Dates'!$B:$B,"",0),IF(_xlpm.d=0,"",_xlpm.d))</f>
        <v/>
      </c>
      <c r="T2820" s="196">
        <f>IF(OR(S2820="",A2820="",NOT(ISNUMBER(S2820)),S2820&gt;A2820),"",DATEDIF(S2820,A2820,"Y")&amp;" years, "&amp;DATEDIF(S2820,A2820,"YM")&amp;" months, "&amp;DATEDIF(S2820,A2820,"MD")&amp;" days")</f>
        <v/>
      </c>
      <c r="W2820" s="196">
        <f>_xlfn.LET(_xlpm.d,_xlfn.XLOOKUP(U2820,'[1]Birth Dates'!$A:$A,'[1]Birth Dates'!$B:$B,"",0),IF(_xlpm.d=0,"",_xlpm.d))</f>
        <v/>
      </c>
      <c r="X2820" s="196">
        <f>IF(OR(W2820="",A2820="",NOT(ISNUMBER(W2820)),W2820&gt;A2820),"",DATEDIF(W2820,A2820,"Y")&amp;" years, "&amp;DATEDIF(W2820,A2820,"YM")&amp;" months, "&amp;DATEDIF(W2820,A2820,"MD")&amp;" days")</f>
        <v/>
      </c>
      <c r="AR2820" s="175">
        <f>IF($B2820="","",TEXT($A2820,"yyyymmdd")&amp;"_P"&amp;$C2820&amp;"_C"&amp;$F2820&amp;"_"&amp;TRIM(RIGHT(SUBSTITUTE(TRIM(SUBSTITUTE($M2820,CHAR(160)," "))," ",REPT(" ",60)),60))&amp;IF($Q2820="","","-"&amp;TRIM(RIGHT(SUBSTITUTE(TRIM(SUBSTITUTE($Q2820,CHAR(160)," "))," ",REPT(" ",60)),60)))&amp;IF($U2820="","","-"&amp;TRIM(RIGHT(SUBSTITUTE(TRIM(SUBSTITUTE($U2820,CHAR(160)," "))," ",REPT(" ",60)),60)))&amp;".jpg")</f>
        <v/>
      </c>
    </row>
    <row r="2821" ht="14" customHeight="1">
      <c r="O2821" s="196">
        <f>_xlfn.LET(_xlpm.d,_xlfn.XLOOKUP(M2821,'[1]Birth Dates'!$A:$A,'[1]Birth Dates'!$B:$B,"",0),IF(_xlpm.d=0,"",_xlpm.d))</f>
        <v/>
      </c>
      <c r="P2821" s="196">
        <f>IF(OR(O2821="",A2821="",NOT(ISNUMBER(O2821)),O2821&gt;A2821),"",DATEDIF(O2821,A2821,"Y")&amp;" years, "&amp;DATEDIF(O2821,A2821,"YM")&amp;" months, "&amp;DATEDIF(O2821,A2821,"MD")&amp;" days")</f>
        <v/>
      </c>
      <c r="S2821" s="196">
        <f>_xlfn.LET(_xlpm.d,_xlfn.XLOOKUP(Q2821,'[1]Birth Dates'!$A:$A,'[1]Birth Dates'!$B:$B,"",0),IF(_xlpm.d=0,"",_xlpm.d))</f>
        <v/>
      </c>
      <c r="T2821" s="196">
        <f>IF(OR(S2821="",A2821="",NOT(ISNUMBER(S2821)),S2821&gt;A2821),"",DATEDIF(S2821,A2821,"Y")&amp;" years, "&amp;DATEDIF(S2821,A2821,"YM")&amp;" months, "&amp;DATEDIF(S2821,A2821,"MD")&amp;" days")</f>
        <v/>
      </c>
      <c r="W2821" s="196">
        <f>_xlfn.LET(_xlpm.d,_xlfn.XLOOKUP(U2821,'[1]Birth Dates'!$A:$A,'[1]Birth Dates'!$B:$B,"",0),IF(_xlpm.d=0,"",_xlpm.d))</f>
        <v/>
      </c>
      <c r="X2821" s="196">
        <f>IF(OR(W2821="",A2821="",NOT(ISNUMBER(W2821)),W2821&gt;A2821),"",DATEDIF(W2821,A2821,"Y")&amp;" years, "&amp;DATEDIF(W2821,A2821,"YM")&amp;" months, "&amp;DATEDIF(W2821,A2821,"MD")&amp;" days")</f>
        <v/>
      </c>
      <c r="AR2821" s="175">
        <f>IF($B2821="","",TEXT($A2821,"yyyymmdd")&amp;"_P"&amp;$C2821&amp;"_C"&amp;$F2821&amp;"_"&amp;TRIM(RIGHT(SUBSTITUTE(TRIM(SUBSTITUTE($M2821,CHAR(160)," "))," ",REPT(" ",60)),60))&amp;IF($Q2821="","","-"&amp;TRIM(RIGHT(SUBSTITUTE(TRIM(SUBSTITUTE($Q2821,CHAR(160)," "))," ",REPT(" ",60)),60)))&amp;IF($U2821="","","-"&amp;TRIM(RIGHT(SUBSTITUTE(TRIM(SUBSTITUTE($U2821,CHAR(160)," "))," ",REPT(" ",60)),60)))&amp;".jpg")</f>
        <v/>
      </c>
    </row>
    <row r="2822" ht="14" customHeight="1">
      <c r="O2822" s="196">
        <f>_xlfn.LET(_xlpm.d,_xlfn.XLOOKUP(M2822,'[1]Birth Dates'!$A:$A,'[1]Birth Dates'!$B:$B,"",0),IF(_xlpm.d=0,"",_xlpm.d))</f>
        <v/>
      </c>
      <c r="P2822" s="196">
        <f>IF(OR(O2822="",A2822="",NOT(ISNUMBER(O2822)),O2822&gt;A2822),"",DATEDIF(O2822,A2822,"Y")&amp;" years, "&amp;DATEDIF(O2822,A2822,"YM")&amp;" months, "&amp;DATEDIF(O2822,A2822,"MD")&amp;" days")</f>
        <v/>
      </c>
      <c r="S2822" s="196">
        <f>_xlfn.LET(_xlpm.d,_xlfn.XLOOKUP(Q2822,'[1]Birth Dates'!$A:$A,'[1]Birth Dates'!$B:$B,"",0),IF(_xlpm.d=0,"",_xlpm.d))</f>
        <v/>
      </c>
      <c r="T2822" s="196">
        <f>IF(OR(S2822="",A2822="",NOT(ISNUMBER(S2822)),S2822&gt;A2822),"",DATEDIF(S2822,A2822,"Y")&amp;" years, "&amp;DATEDIF(S2822,A2822,"YM")&amp;" months, "&amp;DATEDIF(S2822,A2822,"MD")&amp;" days")</f>
        <v/>
      </c>
      <c r="W2822" s="196">
        <f>_xlfn.LET(_xlpm.d,_xlfn.XLOOKUP(U2822,'[1]Birth Dates'!$A:$A,'[1]Birth Dates'!$B:$B,"",0),IF(_xlpm.d=0,"",_xlpm.d))</f>
        <v/>
      </c>
      <c r="X2822" s="196">
        <f>IF(OR(W2822="",A2822="",NOT(ISNUMBER(W2822)),W2822&gt;A2822),"",DATEDIF(W2822,A2822,"Y")&amp;" years, "&amp;DATEDIF(W2822,A2822,"YM")&amp;" months, "&amp;DATEDIF(W2822,A2822,"MD")&amp;" days")</f>
        <v/>
      </c>
      <c r="AR2822" s="175">
        <f>IF($B2822="","",TEXT($A2822,"yyyymmdd")&amp;"_P"&amp;$C2822&amp;"_C"&amp;$F2822&amp;"_"&amp;TRIM(RIGHT(SUBSTITUTE(TRIM(SUBSTITUTE($M2822,CHAR(160)," "))," ",REPT(" ",60)),60))&amp;IF($Q2822="","","-"&amp;TRIM(RIGHT(SUBSTITUTE(TRIM(SUBSTITUTE($Q2822,CHAR(160)," "))," ",REPT(" ",60)),60)))&amp;IF($U2822="","","-"&amp;TRIM(RIGHT(SUBSTITUTE(TRIM(SUBSTITUTE($U2822,CHAR(160)," "))," ",REPT(" ",60)),60)))&amp;".jpg")</f>
        <v/>
      </c>
    </row>
    <row r="2823" ht="14" customHeight="1">
      <c r="O2823" s="196">
        <f>_xlfn.LET(_xlpm.d,_xlfn.XLOOKUP(M2823,'[1]Birth Dates'!$A:$A,'[1]Birth Dates'!$B:$B,"",0),IF(_xlpm.d=0,"",_xlpm.d))</f>
        <v/>
      </c>
      <c r="P2823" s="196">
        <f>IF(OR(O2823="",A2823="",NOT(ISNUMBER(O2823)),O2823&gt;A2823),"",DATEDIF(O2823,A2823,"Y")&amp;" years, "&amp;DATEDIF(O2823,A2823,"YM")&amp;" months, "&amp;DATEDIF(O2823,A2823,"MD")&amp;" days")</f>
        <v/>
      </c>
      <c r="S2823" s="196">
        <f>_xlfn.LET(_xlpm.d,_xlfn.XLOOKUP(Q2823,'[1]Birth Dates'!$A:$A,'[1]Birth Dates'!$B:$B,"",0),IF(_xlpm.d=0,"",_xlpm.d))</f>
        <v/>
      </c>
      <c r="T2823" s="196">
        <f>IF(OR(S2823="",A2823="",NOT(ISNUMBER(S2823)),S2823&gt;A2823),"",DATEDIF(S2823,A2823,"Y")&amp;" years, "&amp;DATEDIF(S2823,A2823,"YM")&amp;" months, "&amp;DATEDIF(S2823,A2823,"MD")&amp;" days")</f>
        <v/>
      </c>
      <c r="W2823" s="196">
        <f>_xlfn.LET(_xlpm.d,_xlfn.XLOOKUP(U2823,'[1]Birth Dates'!$A:$A,'[1]Birth Dates'!$B:$B,"",0),IF(_xlpm.d=0,"",_xlpm.d))</f>
        <v/>
      </c>
      <c r="X2823" s="196">
        <f>IF(OR(W2823="",A2823="",NOT(ISNUMBER(W2823)),W2823&gt;A2823),"",DATEDIF(W2823,A2823,"Y")&amp;" years, "&amp;DATEDIF(W2823,A2823,"YM")&amp;" months, "&amp;DATEDIF(W2823,A2823,"MD")&amp;" days")</f>
        <v/>
      </c>
      <c r="AR2823" s="175">
        <f>IF($B2823="","",TEXT($A2823,"yyyymmdd")&amp;"_P"&amp;$C2823&amp;"_C"&amp;$F2823&amp;"_"&amp;TRIM(RIGHT(SUBSTITUTE(TRIM(SUBSTITUTE($M2823,CHAR(160)," "))," ",REPT(" ",60)),60))&amp;IF($Q2823="","","-"&amp;TRIM(RIGHT(SUBSTITUTE(TRIM(SUBSTITUTE($Q2823,CHAR(160)," "))," ",REPT(" ",60)),60)))&amp;IF($U2823="","","-"&amp;TRIM(RIGHT(SUBSTITUTE(TRIM(SUBSTITUTE($U2823,CHAR(160)," "))," ",REPT(" ",60)),60)))&amp;".jpg")</f>
        <v/>
      </c>
    </row>
    <row r="2824" ht="14" customHeight="1">
      <c r="O2824" s="196">
        <f>_xlfn.LET(_xlpm.d,_xlfn.XLOOKUP(M2824,'[1]Birth Dates'!$A:$A,'[1]Birth Dates'!$B:$B,"",0),IF(_xlpm.d=0,"",_xlpm.d))</f>
        <v/>
      </c>
      <c r="P2824" s="196">
        <f>IF(OR(O2824="",A2824="",NOT(ISNUMBER(O2824)),O2824&gt;A2824),"",DATEDIF(O2824,A2824,"Y")&amp;" years, "&amp;DATEDIF(O2824,A2824,"YM")&amp;" months, "&amp;DATEDIF(O2824,A2824,"MD")&amp;" days")</f>
        <v/>
      </c>
      <c r="S2824" s="196">
        <f>_xlfn.LET(_xlpm.d,_xlfn.XLOOKUP(Q2824,'[1]Birth Dates'!$A:$A,'[1]Birth Dates'!$B:$B,"",0),IF(_xlpm.d=0,"",_xlpm.d))</f>
        <v/>
      </c>
      <c r="T2824" s="196">
        <f>IF(OR(S2824="",A2824="",NOT(ISNUMBER(S2824)),S2824&gt;A2824),"",DATEDIF(S2824,A2824,"Y")&amp;" years, "&amp;DATEDIF(S2824,A2824,"YM")&amp;" months, "&amp;DATEDIF(S2824,A2824,"MD")&amp;" days")</f>
        <v/>
      </c>
      <c r="W2824" s="196">
        <f>_xlfn.LET(_xlpm.d,_xlfn.XLOOKUP(U2824,'[1]Birth Dates'!$A:$A,'[1]Birth Dates'!$B:$B,"",0),IF(_xlpm.d=0,"",_xlpm.d))</f>
        <v/>
      </c>
      <c r="X2824" s="196">
        <f>IF(OR(W2824="",A2824="",NOT(ISNUMBER(W2824)),W2824&gt;A2824),"",DATEDIF(W2824,A2824,"Y")&amp;" years, "&amp;DATEDIF(W2824,A2824,"YM")&amp;" months, "&amp;DATEDIF(W2824,A2824,"MD")&amp;" days")</f>
        <v/>
      </c>
      <c r="AR2824" s="175">
        <f>IF($B2824="","",TEXT($A2824,"yyyymmdd")&amp;"_P"&amp;$C2824&amp;"_C"&amp;$F2824&amp;"_"&amp;TRIM(RIGHT(SUBSTITUTE(TRIM(SUBSTITUTE($M2824,CHAR(160)," "))," ",REPT(" ",60)),60))&amp;IF($Q2824="","","-"&amp;TRIM(RIGHT(SUBSTITUTE(TRIM(SUBSTITUTE($Q2824,CHAR(160)," "))," ",REPT(" ",60)),60)))&amp;IF($U2824="","","-"&amp;TRIM(RIGHT(SUBSTITUTE(TRIM(SUBSTITUTE($U2824,CHAR(160)," "))," ",REPT(" ",60)),60)))&amp;".jpg")</f>
        <v/>
      </c>
    </row>
    <row r="2825" ht="14" customHeight="1">
      <c r="O2825" s="196">
        <f>_xlfn.LET(_xlpm.d,_xlfn.XLOOKUP(M2825,'[1]Birth Dates'!$A:$A,'[1]Birth Dates'!$B:$B,"",0),IF(_xlpm.d=0,"",_xlpm.d))</f>
        <v/>
      </c>
      <c r="P2825" s="196">
        <f>IF(OR(O2825="",A2825="",NOT(ISNUMBER(O2825)),O2825&gt;A2825),"",DATEDIF(O2825,A2825,"Y")&amp;" years, "&amp;DATEDIF(O2825,A2825,"YM")&amp;" months, "&amp;DATEDIF(O2825,A2825,"MD")&amp;" days")</f>
        <v/>
      </c>
      <c r="S2825" s="196">
        <f>_xlfn.LET(_xlpm.d,_xlfn.XLOOKUP(Q2825,'[1]Birth Dates'!$A:$A,'[1]Birth Dates'!$B:$B,"",0),IF(_xlpm.d=0,"",_xlpm.d))</f>
        <v/>
      </c>
      <c r="T2825" s="196">
        <f>IF(OR(S2825="",A2825="",NOT(ISNUMBER(S2825)),S2825&gt;A2825),"",DATEDIF(S2825,A2825,"Y")&amp;" years, "&amp;DATEDIF(S2825,A2825,"YM")&amp;" months, "&amp;DATEDIF(S2825,A2825,"MD")&amp;" days")</f>
        <v/>
      </c>
      <c r="W2825" s="196">
        <f>_xlfn.LET(_xlpm.d,_xlfn.XLOOKUP(U2825,'[1]Birth Dates'!$A:$A,'[1]Birth Dates'!$B:$B,"",0),IF(_xlpm.d=0,"",_xlpm.d))</f>
        <v/>
      </c>
      <c r="X2825" s="196">
        <f>IF(OR(W2825="",A2825="",NOT(ISNUMBER(W2825)),W2825&gt;A2825),"",DATEDIF(W2825,A2825,"Y")&amp;" years, "&amp;DATEDIF(W2825,A2825,"YM")&amp;" months, "&amp;DATEDIF(W2825,A2825,"MD")&amp;" days")</f>
        <v/>
      </c>
      <c r="AR2825" s="175">
        <f>IF($B2825="","",TEXT($A2825,"yyyymmdd")&amp;"_P"&amp;$C2825&amp;"_C"&amp;$F2825&amp;"_"&amp;TRIM(RIGHT(SUBSTITUTE(TRIM(SUBSTITUTE($M2825,CHAR(160)," "))," ",REPT(" ",60)),60))&amp;IF($Q2825="","","-"&amp;TRIM(RIGHT(SUBSTITUTE(TRIM(SUBSTITUTE($Q2825,CHAR(160)," "))," ",REPT(" ",60)),60)))&amp;IF($U2825="","","-"&amp;TRIM(RIGHT(SUBSTITUTE(TRIM(SUBSTITUTE($U2825,CHAR(160)," "))," ",REPT(" ",60)),60)))&amp;".jpg")</f>
        <v/>
      </c>
    </row>
    <row r="2826" ht="14" customHeight="1">
      <c r="O2826" s="196">
        <f>_xlfn.LET(_xlpm.d,_xlfn.XLOOKUP(M2826,'[1]Birth Dates'!$A:$A,'[1]Birth Dates'!$B:$B,"",0),IF(_xlpm.d=0,"",_xlpm.d))</f>
        <v/>
      </c>
      <c r="P2826" s="196">
        <f>IF(OR(O2826="",A2826="",NOT(ISNUMBER(O2826)),O2826&gt;A2826),"",DATEDIF(O2826,A2826,"Y")&amp;" years, "&amp;DATEDIF(O2826,A2826,"YM")&amp;" months, "&amp;DATEDIF(O2826,A2826,"MD")&amp;" days")</f>
        <v/>
      </c>
      <c r="S2826" s="196">
        <f>_xlfn.LET(_xlpm.d,_xlfn.XLOOKUP(Q2826,'[1]Birth Dates'!$A:$A,'[1]Birth Dates'!$B:$B,"",0),IF(_xlpm.d=0,"",_xlpm.d))</f>
        <v/>
      </c>
      <c r="T2826" s="196">
        <f>IF(OR(S2826="",A2826="",NOT(ISNUMBER(S2826)),S2826&gt;A2826),"",DATEDIF(S2826,A2826,"Y")&amp;" years, "&amp;DATEDIF(S2826,A2826,"YM")&amp;" months, "&amp;DATEDIF(S2826,A2826,"MD")&amp;" days")</f>
        <v/>
      </c>
      <c r="W2826" s="196">
        <f>_xlfn.LET(_xlpm.d,_xlfn.XLOOKUP(U2826,'[1]Birth Dates'!$A:$A,'[1]Birth Dates'!$B:$B,"",0),IF(_xlpm.d=0,"",_xlpm.d))</f>
        <v/>
      </c>
      <c r="X2826" s="196">
        <f>IF(OR(W2826="",A2826="",NOT(ISNUMBER(W2826)),W2826&gt;A2826),"",DATEDIF(W2826,A2826,"Y")&amp;" years, "&amp;DATEDIF(W2826,A2826,"YM")&amp;" months, "&amp;DATEDIF(W2826,A2826,"MD")&amp;" days")</f>
        <v/>
      </c>
      <c r="AR2826" s="175">
        <f>IF($B2826="","",TEXT($A2826,"yyyymmdd")&amp;"_P"&amp;$C2826&amp;"_C"&amp;$F2826&amp;"_"&amp;TRIM(RIGHT(SUBSTITUTE(TRIM(SUBSTITUTE($M2826,CHAR(160)," "))," ",REPT(" ",60)),60))&amp;IF($Q2826="","","-"&amp;TRIM(RIGHT(SUBSTITUTE(TRIM(SUBSTITUTE($Q2826,CHAR(160)," "))," ",REPT(" ",60)),60)))&amp;IF($U2826="","","-"&amp;TRIM(RIGHT(SUBSTITUTE(TRIM(SUBSTITUTE($U2826,CHAR(160)," "))," ",REPT(" ",60)),60)))&amp;".jpg")</f>
        <v/>
      </c>
    </row>
    <row r="2827" ht="14" customHeight="1">
      <c r="O2827" s="196">
        <f>_xlfn.LET(_xlpm.d,_xlfn.XLOOKUP(M2827,'[1]Birth Dates'!$A:$A,'[1]Birth Dates'!$B:$B,"",0),IF(_xlpm.d=0,"",_xlpm.d))</f>
        <v/>
      </c>
      <c r="P2827" s="196">
        <f>IF(OR(O2827="",A2827="",NOT(ISNUMBER(O2827)),O2827&gt;A2827),"",DATEDIF(O2827,A2827,"Y")&amp;" years, "&amp;DATEDIF(O2827,A2827,"YM")&amp;" months, "&amp;DATEDIF(O2827,A2827,"MD")&amp;" days")</f>
        <v/>
      </c>
      <c r="S2827" s="196">
        <f>_xlfn.LET(_xlpm.d,_xlfn.XLOOKUP(Q2827,'[1]Birth Dates'!$A:$A,'[1]Birth Dates'!$B:$B,"",0),IF(_xlpm.d=0,"",_xlpm.d))</f>
        <v/>
      </c>
      <c r="T2827" s="196">
        <f>IF(OR(S2827="",A2827="",NOT(ISNUMBER(S2827)),S2827&gt;A2827),"",DATEDIF(S2827,A2827,"Y")&amp;" years, "&amp;DATEDIF(S2827,A2827,"YM")&amp;" months, "&amp;DATEDIF(S2827,A2827,"MD")&amp;" days")</f>
        <v/>
      </c>
      <c r="W2827" s="196">
        <f>_xlfn.LET(_xlpm.d,_xlfn.XLOOKUP(U2827,'[1]Birth Dates'!$A:$A,'[1]Birth Dates'!$B:$B,"",0),IF(_xlpm.d=0,"",_xlpm.d))</f>
        <v/>
      </c>
      <c r="X2827" s="196">
        <f>IF(OR(W2827="",A2827="",NOT(ISNUMBER(W2827)),W2827&gt;A2827),"",DATEDIF(W2827,A2827,"Y")&amp;" years, "&amp;DATEDIF(W2827,A2827,"YM")&amp;" months, "&amp;DATEDIF(W2827,A2827,"MD")&amp;" days")</f>
        <v/>
      </c>
      <c r="AR2827" s="226">
        <f>IF($B2827="","",TEXT($A2827,"yyyymmdd")&amp;"_P"&amp;$C2827&amp;"_C"&amp;$F2827&amp;"_"&amp;TRIM(RIGHT(SUBSTITUTE(TRIM(SUBSTITUTE($M2827,CHAR(160)," "))," ",REPT(" ",60)),60))&amp;IF($Q2827="","","-"&amp;TRIM(RIGHT(SUBSTITUTE(TRIM(SUBSTITUTE($Q2827,CHAR(160)," "))," ",REPT(" ",60)),60)))&amp;IF($U2827="","","-"&amp;TRIM(RIGHT(SUBSTITUTE(TRIM(SUBSTITUTE($U2827,CHAR(160)," "))," ",REPT(" ",60)),60)))&amp;".jpg")</f>
        <v/>
      </c>
    </row>
    <row r="2828" ht="14" customHeight="1">
      <c r="O2828" s="196">
        <f>_xlfn.LET(_xlpm.d,_xlfn.XLOOKUP(M2828,'[1]Birth Dates'!$A:$A,'[1]Birth Dates'!$B:$B,"",0),IF(_xlpm.d=0,"",_xlpm.d))</f>
        <v/>
      </c>
      <c r="P2828" s="196">
        <f>IF(OR(O2828="",A2828="",NOT(ISNUMBER(O2828)),O2828&gt;A2828),"",DATEDIF(O2828,A2828,"Y")&amp;" years, "&amp;DATEDIF(O2828,A2828,"YM")&amp;" months, "&amp;DATEDIF(O2828,A2828,"MD")&amp;" days")</f>
        <v/>
      </c>
      <c r="S2828" s="196">
        <f>_xlfn.LET(_xlpm.d,_xlfn.XLOOKUP(Q2828,'[1]Birth Dates'!$A:$A,'[1]Birth Dates'!$B:$B,"",0),IF(_xlpm.d=0,"",_xlpm.d))</f>
        <v/>
      </c>
      <c r="T2828" s="196">
        <f>IF(OR(S2828="",A2828="",NOT(ISNUMBER(S2828)),S2828&gt;A2828),"",DATEDIF(S2828,A2828,"Y")&amp;" years, "&amp;DATEDIF(S2828,A2828,"YM")&amp;" months, "&amp;DATEDIF(S2828,A2828,"MD")&amp;" days")</f>
        <v/>
      </c>
      <c r="W2828" s="196">
        <f>_xlfn.LET(_xlpm.d,_xlfn.XLOOKUP(U2828,'[1]Birth Dates'!$A:$A,'[1]Birth Dates'!$B:$B,"",0),IF(_xlpm.d=0,"",_xlpm.d))</f>
        <v/>
      </c>
      <c r="X2828" s="196">
        <f>IF(OR(W2828="",A2828="",NOT(ISNUMBER(W2828)),W2828&gt;A2828),"",DATEDIF(W2828,A2828,"Y")&amp;" years, "&amp;DATEDIF(W2828,A2828,"YM")&amp;" months, "&amp;DATEDIF(W2828,A2828,"MD")&amp;" days")</f>
        <v/>
      </c>
      <c r="AR2828" s="175">
        <f>IF($B2828="","",TEXT($A2828,"yyyymmdd")&amp;"_P"&amp;$C2828&amp;"_C"&amp;$F2828&amp;"_"&amp;TRIM(RIGHT(SUBSTITUTE(TRIM(SUBSTITUTE($M2828,CHAR(160)," "))," ",REPT(" ",60)),60))&amp;IF($Q2828="","","-"&amp;TRIM(RIGHT(SUBSTITUTE(TRIM(SUBSTITUTE($Q2828,CHAR(160)," "))," ",REPT(" ",60)),60)))&amp;IF($U2828="","","-"&amp;TRIM(RIGHT(SUBSTITUTE(TRIM(SUBSTITUTE($U2828,CHAR(160)," "))," ",REPT(" ",60)),60)))&amp;".jpg")</f>
        <v/>
      </c>
    </row>
    <row r="2829" ht="14" customHeight="1">
      <c r="O2829" s="196">
        <f>_xlfn.LET(_xlpm.d,_xlfn.XLOOKUP(M2829,'[1]Birth Dates'!$A:$A,'[1]Birth Dates'!$B:$B,"",0),IF(_xlpm.d=0,"",_xlpm.d))</f>
        <v/>
      </c>
      <c r="P2829" s="196">
        <f>IF(OR(O2829="",A2829="",NOT(ISNUMBER(O2829)),O2829&gt;A2829),"",DATEDIF(O2829,A2829,"Y")&amp;" years, "&amp;DATEDIF(O2829,A2829,"YM")&amp;" months, "&amp;DATEDIF(O2829,A2829,"MD")&amp;" days")</f>
        <v/>
      </c>
      <c r="S2829" s="196">
        <f>_xlfn.LET(_xlpm.d,_xlfn.XLOOKUP(Q2829,'[1]Birth Dates'!$A:$A,'[1]Birth Dates'!$B:$B,"",0),IF(_xlpm.d=0,"",_xlpm.d))</f>
        <v/>
      </c>
      <c r="T2829" s="196">
        <f>IF(OR(S2829="",A2829="",NOT(ISNUMBER(S2829)),S2829&gt;A2829),"",DATEDIF(S2829,A2829,"Y")&amp;" years, "&amp;DATEDIF(S2829,A2829,"YM")&amp;" months, "&amp;DATEDIF(S2829,A2829,"MD")&amp;" days")</f>
        <v/>
      </c>
      <c r="W2829" s="196">
        <f>_xlfn.LET(_xlpm.d,_xlfn.XLOOKUP(U2829,'[1]Birth Dates'!$A:$A,'[1]Birth Dates'!$B:$B,"",0),IF(_xlpm.d=0,"",_xlpm.d))</f>
        <v/>
      </c>
      <c r="X2829" s="196">
        <f>IF(OR(W2829="",A2829="",NOT(ISNUMBER(W2829)),W2829&gt;A2829),"",DATEDIF(W2829,A2829,"Y")&amp;" years, "&amp;DATEDIF(W2829,A2829,"YM")&amp;" months, "&amp;DATEDIF(W2829,A2829,"MD")&amp;" days")</f>
        <v/>
      </c>
      <c r="AR2829" s="175">
        <f>IF($B2829="","",TEXT($A2829,"yyyymmdd")&amp;"_P"&amp;$C2829&amp;"_C"&amp;$F2829&amp;"_"&amp;TRIM(RIGHT(SUBSTITUTE(TRIM(SUBSTITUTE($M2829,CHAR(160)," "))," ",REPT(" ",60)),60))&amp;IF($Q2829="","","-"&amp;TRIM(RIGHT(SUBSTITUTE(TRIM(SUBSTITUTE($Q2829,CHAR(160)," "))," ",REPT(" ",60)),60)))&amp;IF($U2829="","","-"&amp;TRIM(RIGHT(SUBSTITUTE(TRIM(SUBSTITUTE($U2829,CHAR(160)," "))," ",REPT(" ",60)),60)))&amp;".jpg")</f>
        <v/>
      </c>
    </row>
    <row r="2830" ht="14" customHeight="1">
      <c r="O2830" s="196">
        <f>_xlfn.LET(_xlpm.d,_xlfn.XLOOKUP(M2830,'[1]Birth Dates'!$A:$A,'[1]Birth Dates'!$B:$B,"",0),IF(_xlpm.d=0,"",_xlpm.d))</f>
        <v/>
      </c>
      <c r="P2830" s="196">
        <f>IF(OR(O2830="",A2830="",NOT(ISNUMBER(O2830)),O2830&gt;A2830),"",DATEDIF(O2830,A2830,"Y")&amp;" years, "&amp;DATEDIF(O2830,A2830,"YM")&amp;" months, "&amp;DATEDIF(O2830,A2830,"MD")&amp;" days")</f>
        <v/>
      </c>
      <c r="S2830" s="196">
        <f>_xlfn.LET(_xlpm.d,_xlfn.XLOOKUP(Q2830,'[1]Birth Dates'!$A:$A,'[1]Birth Dates'!$B:$B,"",0),IF(_xlpm.d=0,"",_xlpm.d))</f>
        <v/>
      </c>
      <c r="T2830" s="196">
        <f>IF(OR(S2830="",A2830="",NOT(ISNUMBER(S2830)),S2830&gt;A2830),"",DATEDIF(S2830,A2830,"Y")&amp;" years, "&amp;DATEDIF(S2830,A2830,"YM")&amp;" months, "&amp;DATEDIF(S2830,A2830,"MD")&amp;" days")</f>
        <v/>
      </c>
      <c r="W2830" s="196">
        <f>_xlfn.LET(_xlpm.d,_xlfn.XLOOKUP(U2830,'[1]Birth Dates'!$A:$A,'[1]Birth Dates'!$B:$B,"",0),IF(_xlpm.d=0,"",_xlpm.d))</f>
        <v/>
      </c>
      <c r="X2830" s="196">
        <f>IF(OR(W2830="",A2830="",NOT(ISNUMBER(W2830)),W2830&gt;A2830),"",DATEDIF(W2830,A2830,"Y")&amp;" years, "&amp;DATEDIF(W2830,A2830,"YM")&amp;" months, "&amp;DATEDIF(W2830,A2830,"MD")&amp;" days")</f>
        <v/>
      </c>
      <c r="AR2830" s="175">
        <f>IF($B2830="","",TEXT($A2830,"yyyymmdd")&amp;"_P"&amp;$C2830&amp;"_C"&amp;$F2830&amp;"_"&amp;TRIM(RIGHT(SUBSTITUTE(TRIM(SUBSTITUTE($M2830,CHAR(160)," "))," ",REPT(" ",60)),60))&amp;IF($Q2830="","","-"&amp;TRIM(RIGHT(SUBSTITUTE(TRIM(SUBSTITUTE($Q2830,CHAR(160)," "))," ",REPT(" ",60)),60)))&amp;IF($U2830="","","-"&amp;TRIM(RIGHT(SUBSTITUTE(TRIM(SUBSTITUTE($U2830,CHAR(160)," "))," ",REPT(" ",60)),60)))&amp;".jpg")</f>
        <v/>
      </c>
    </row>
    <row r="2831" ht="14" customHeight="1">
      <c r="O2831" s="196">
        <f>_xlfn.LET(_xlpm.d,_xlfn.XLOOKUP(M2831,'[1]Birth Dates'!$A:$A,'[1]Birth Dates'!$B:$B,"",0),IF(_xlpm.d=0,"",_xlpm.d))</f>
        <v/>
      </c>
      <c r="P2831" s="196">
        <f>IF(OR(O2831="",A2831="",NOT(ISNUMBER(O2831)),O2831&gt;A2831),"",DATEDIF(O2831,A2831,"Y")&amp;" years, "&amp;DATEDIF(O2831,A2831,"YM")&amp;" months, "&amp;DATEDIF(O2831,A2831,"MD")&amp;" days")</f>
        <v/>
      </c>
      <c r="S2831" s="196">
        <f>_xlfn.LET(_xlpm.d,_xlfn.XLOOKUP(Q2831,'[1]Birth Dates'!$A:$A,'[1]Birth Dates'!$B:$B,"",0),IF(_xlpm.d=0,"",_xlpm.d))</f>
        <v/>
      </c>
      <c r="T2831" s="196">
        <f>IF(OR(S2831="",A2831="",NOT(ISNUMBER(S2831)),S2831&gt;A2831),"",DATEDIF(S2831,A2831,"Y")&amp;" years, "&amp;DATEDIF(S2831,A2831,"YM")&amp;" months, "&amp;DATEDIF(S2831,A2831,"MD")&amp;" days")</f>
        <v/>
      </c>
      <c r="W2831" s="196">
        <f>_xlfn.LET(_xlpm.d,_xlfn.XLOOKUP(U2831,'[1]Birth Dates'!$A:$A,'[1]Birth Dates'!$B:$B,"",0),IF(_xlpm.d=0,"",_xlpm.d))</f>
        <v/>
      </c>
      <c r="X2831" s="196">
        <f>IF(OR(W2831="",A2831="",NOT(ISNUMBER(W2831)),W2831&gt;A2831),"",DATEDIF(W2831,A2831,"Y")&amp;" years, "&amp;DATEDIF(W2831,A2831,"YM")&amp;" months, "&amp;DATEDIF(W2831,A2831,"MD")&amp;" days")</f>
        <v/>
      </c>
      <c r="AR2831" s="175">
        <f>IF($B2831="","",TEXT($A2831,"yyyymmdd")&amp;"_P"&amp;$C2831&amp;"_C"&amp;$F2831&amp;"_"&amp;TRIM(RIGHT(SUBSTITUTE(TRIM(SUBSTITUTE($M2831,CHAR(160)," "))," ",REPT(" ",60)),60))&amp;IF($Q2831="","","-"&amp;TRIM(RIGHT(SUBSTITUTE(TRIM(SUBSTITUTE($Q2831,CHAR(160)," "))," ",REPT(" ",60)),60)))&amp;IF($U2831="","","-"&amp;TRIM(RIGHT(SUBSTITUTE(TRIM(SUBSTITUTE($U2831,CHAR(160)," "))," ",REPT(" ",60)),60)))&amp;".jpg")</f>
        <v/>
      </c>
    </row>
    <row r="2832" ht="14" customHeight="1">
      <c r="O2832" s="196">
        <f>_xlfn.LET(_xlpm.d,_xlfn.XLOOKUP(M2832,'[1]Birth Dates'!$A:$A,'[1]Birth Dates'!$B:$B,"",0),IF(_xlpm.d=0,"",_xlpm.d))</f>
        <v/>
      </c>
      <c r="P2832" s="196">
        <f>IF(OR(O2832="",A2832="",NOT(ISNUMBER(O2832)),O2832&gt;A2832),"",DATEDIF(O2832,A2832,"Y")&amp;" years, "&amp;DATEDIF(O2832,A2832,"YM")&amp;" months, "&amp;DATEDIF(O2832,A2832,"MD")&amp;" days")</f>
        <v/>
      </c>
      <c r="S2832" s="196">
        <f>_xlfn.LET(_xlpm.d,_xlfn.XLOOKUP(Q2832,'[1]Birth Dates'!$A:$A,'[1]Birth Dates'!$B:$B,"",0),IF(_xlpm.d=0,"",_xlpm.d))</f>
        <v/>
      </c>
      <c r="T2832" s="196">
        <f>IF(OR(S2832="",A2832="",NOT(ISNUMBER(S2832)),S2832&gt;A2832),"",DATEDIF(S2832,A2832,"Y")&amp;" years, "&amp;DATEDIF(S2832,A2832,"YM")&amp;" months, "&amp;DATEDIF(S2832,A2832,"MD")&amp;" days")</f>
        <v/>
      </c>
      <c r="W2832" s="196">
        <f>_xlfn.LET(_xlpm.d,_xlfn.XLOOKUP(U2832,'[1]Birth Dates'!$A:$A,'[1]Birth Dates'!$B:$B,"",0),IF(_xlpm.d=0,"",_xlpm.d))</f>
        <v/>
      </c>
      <c r="X2832" s="196">
        <f>IF(OR(W2832="",A2832="",NOT(ISNUMBER(W2832)),W2832&gt;A2832),"",DATEDIF(W2832,A2832,"Y")&amp;" years, "&amp;DATEDIF(W2832,A2832,"YM")&amp;" months, "&amp;DATEDIF(W2832,A2832,"MD")&amp;" days")</f>
        <v/>
      </c>
      <c r="AR2832" s="175">
        <f>IF($B2832="","",TEXT($A2832,"yyyymmdd")&amp;"_P"&amp;$C2832&amp;"_C"&amp;$F2832&amp;"_"&amp;TRIM(RIGHT(SUBSTITUTE(TRIM(SUBSTITUTE($M2832,CHAR(160)," "))," ",REPT(" ",60)),60))&amp;IF($Q2832="","","-"&amp;TRIM(RIGHT(SUBSTITUTE(TRIM(SUBSTITUTE($Q2832,CHAR(160)," "))," ",REPT(" ",60)),60)))&amp;IF($U2832="","","-"&amp;TRIM(RIGHT(SUBSTITUTE(TRIM(SUBSTITUTE($U2832,CHAR(160)," "))," ",REPT(" ",60)),60)))&amp;".jpg")</f>
        <v/>
      </c>
    </row>
    <row r="2833" ht="14" customHeight="1">
      <c r="O2833" s="196">
        <f>_xlfn.LET(_xlpm.d,_xlfn.XLOOKUP(M2833,'[1]Birth Dates'!$A:$A,'[1]Birth Dates'!$B:$B,"",0),IF(_xlpm.d=0,"",_xlpm.d))</f>
        <v/>
      </c>
      <c r="P2833" s="196">
        <f>IF(OR(O2833="",A2833="",NOT(ISNUMBER(O2833)),O2833&gt;A2833),"",DATEDIF(O2833,A2833,"Y")&amp;" years, "&amp;DATEDIF(O2833,A2833,"YM")&amp;" months, "&amp;DATEDIF(O2833,A2833,"MD")&amp;" days")</f>
        <v/>
      </c>
      <c r="S2833" s="196">
        <f>_xlfn.LET(_xlpm.d,_xlfn.XLOOKUP(Q2833,'[1]Birth Dates'!$A:$A,'[1]Birth Dates'!$B:$B,"",0),IF(_xlpm.d=0,"",_xlpm.d))</f>
        <v/>
      </c>
      <c r="T2833" s="196">
        <f>IF(OR(S2833="",A2833="",NOT(ISNUMBER(S2833)),S2833&gt;A2833),"",DATEDIF(S2833,A2833,"Y")&amp;" years, "&amp;DATEDIF(S2833,A2833,"YM")&amp;" months, "&amp;DATEDIF(S2833,A2833,"MD")&amp;" days")</f>
        <v/>
      </c>
      <c r="W2833" s="196">
        <f>_xlfn.LET(_xlpm.d,_xlfn.XLOOKUP(U2833,'[1]Birth Dates'!$A:$A,'[1]Birth Dates'!$B:$B,"",0),IF(_xlpm.d=0,"",_xlpm.d))</f>
        <v/>
      </c>
      <c r="X2833" s="196">
        <f>IF(OR(W2833="",A2833="",NOT(ISNUMBER(W2833)),W2833&gt;A2833),"",DATEDIF(W2833,A2833,"Y")&amp;" years, "&amp;DATEDIF(W2833,A2833,"YM")&amp;" months, "&amp;DATEDIF(W2833,A2833,"MD")&amp;" days")</f>
        <v/>
      </c>
      <c r="AR2833" s="175">
        <f>IF($B2833="","",TEXT($A2833,"yyyymmdd")&amp;"_P"&amp;$C2833&amp;"_C"&amp;$F2833&amp;"_"&amp;TRIM(RIGHT(SUBSTITUTE(TRIM(SUBSTITUTE($M2833,CHAR(160)," "))," ",REPT(" ",60)),60))&amp;IF($Q2833="","","-"&amp;TRIM(RIGHT(SUBSTITUTE(TRIM(SUBSTITUTE($Q2833,CHAR(160)," "))," ",REPT(" ",60)),60)))&amp;IF($U2833="","","-"&amp;TRIM(RIGHT(SUBSTITUTE(TRIM(SUBSTITUTE($U2833,CHAR(160)," "))," ",REPT(" ",60)),60)))&amp;".jpg")</f>
        <v/>
      </c>
    </row>
    <row r="2834" ht="14" customHeight="1">
      <c r="O2834" s="196">
        <f>_xlfn.LET(_xlpm.d,_xlfn.XLOOKUP(M2834,'[1]Birth Dates'!$A:$A,'[1]Birth Dates'!$B:$B,"",0),IF(_xlpm.d=0,"",_xlpm.d))</f>
        <v/>
      </c>
      <c r="P2834" s="196">
        <f>IF(OR(O2834="",A2834="",NOT(ISNUMBER(O2834)),O2834&gt;A2834),"",DATEDIF(O2834,A2834,"Y")&amp;" years, "&amp;DATEDIF(O2834,A2834,"YM")&amp;" months, "&amp;DATEDIF(O2834,A2834,"MD")&amp;" days")</f>
        <v/>
      </c>
      <c r="S2834" s="196">
        <f>_xlfn.LET(_xlpm.d,_xlfn.XLOOKUP(Q2834,'[1]Birth Dates'!$A:$A,'[1]Birth Dates'!$B:$B,"",0),IF(_xlpm.d=0,"",_xlpm.d))</f>
        <v/>
      </c>
      <c r="T2834" s="196">
        <f>IF(OR(S2834="",A2834="",NOT(ISNUMBER(S2834)),S2834&gt;A2834),"",DATEDIF(S2834,A2834,"Y")&amp;" years, "&amp;DATEDIF(S2834,A2834,"YM")&amp;" months, "&amp;DATEDIF(S2834,A2834,"MD")&amp;" days")</f>
        <v/>
      </c>
      <c r="W2834" s="196">
        <f>_xlfn.LET(_xlpm.d,_xlfn.XLOOKUP(U2834,'[1]Birth Dates'!$A:$A,'[1]Birth Dates'!$B:$B,"",0),IF(_xlpm.d=0,"",_xlpm.d))</f>
        <v/>
      </c>
      <c r="X2834" s="196">
        <f>IF(OR(W2834="",A2834="",NOT(ISNUMBER(W2834)),W2834&gt;A2834),"",DATEDIF(W2834,A2834,"Y")&amp;" years, "&amp;DATEDIF(W2834,A2834,"YM")&amp;" months, "&amp;DATEDIF(W2834,A2834,"MD")&amp;" days")</f>
        <v/>
      </c>
      <c r="AR2834" s="175">
        <f>IF($B2834="","",TEXT($A2834,"yyyymmdd")&amp;"_P"&amp;$C2834&amp;"_C"&amp;$F2834&amp;"_"&amp;TRIM(RIGHT(SUBSTITUTE(TRIM(SUBSTITUTE($M2834,CHAR(160)," "))," ",REPT(" ",60)),60))&amp;IF($Q2834="","","-"&amp;TRIM(RIGHT(SUBSTITUTE(TRIM(SUBSTITUTE($Q2834,CHAR(160)," "))," ",REPT(" ",60)),60)))&amp;IF($U2834="","","-"&amp;TRIM(RIGHT(SUBSTITUTE(TRIM(SUBSTITUTE($U2834,CHAR(160)," "))," ",REPT(" ",60)),60)))&amp;".jpg")</f>
        <v/>
      </c>
    </row>
    <row r="2835" ht="14" customHeight="1">
      <c r="O2835" s="196">
        <f>_xlfn.LET(_xlpm.d,_xlfn.XLOOKUP(M2835,'[1]Birth Dates'!$A:$A,'[1]Birth Dates'!$B:$B,"",0),IF(_xlpm.d=0,"",_xlpm.d))</f>
        <v/>
      </c>
      <c r="P2835" s="196">
        <f>IF(OR(O2835="",A2835="",NOT(ISNUMBER(O2835)),O2835&gt;A2835),"",DATEDIF(O2835,A2835,"Y")&amp;" years, "&amp;DATEDIF(O2835,A2835,"YM")&amp;" months, "&amp;DATEDIF(O2835,A2835,"MD")&amp;" days")</f>
        <v/>
      </c>
      <c r="S2835" s="196">
        <f>_xlfn.LET(_xlpm.d,_xlfn.XLOOKUP(Q2835,'[1]Birth Dates'!$A:$A,'[1]Birth Dates'!$B:$B,"",0),IF(_xlpm.d=0,"",_xlpm.d))</f>
        <v/>
      </c>
      <c r="T2835" s="196">
        <f>IF(OR(S2835="",A2835="",NOT(ISNUMBER(S2835)),S2835&gt;A2835),"",DATEDIF(S2835,A2835,"Y")&amp;" years, "&amp;DATEDIF(S2835,A2835,"YM")&amp;" months, "&amp;DATEDIF(S2835,A2835,"MD")&amp;" days")</f>
        <v/>
      </c>
      <c r="W2835" s="196">
        <f>_xlfn.LET(_xlpm.d,_xlfn.XLOOKUP(U2835,'[1]Birth Dates'!$A:$A,'[1]Birth Dates'!$B:$B,"",0),IF(_xlpm.d=0,"",_xlpm.d))</f>
        <v/>
      </c>
      <c r="X2835" s="196">
        <f>IF(OR(W2835="",A2835="",NOT(ISNUMBER(W2835)),W2835&gt;A2835),"",DATEDIF(W2835,A2835,"Y")&amp;" years, "&amp;DATEDIF(W2835,A2835,"YM")&amp;" months, "&amp;DATEDIF(W2835,A2835,"MD")&amp;" days")</f>
        <v/>
      </c>
      <c r="AR2835" s="175">
        <f>IF($B2835="","",TEXT($A2835,"yyyymmdd")&amp;"_P"&amp;$C2835&amp;"_C"&amp;$F2835&amp;"_"&amp;TRIM(RIGHT(SUBSTITUTE(TRIM(SUBSTITUTE($M2835,CHAR(160)," "))," ",REPT(" ",60)),60))&amp;IF($Q2835="","","-"&amp;TRIM(RIGHT(SUBSTITUTE(TRIM(SUBSTITUTE($Q2835,CHAR(160)," "))," ",REPT(" ",60)),60)))&amp;IF($U2835="","","-"&amp;TRIM(RIGHT(SUBSTITUTE(TRIM(SUBSTITUTE($U2835,CHAR(160)," "))," ",REPT(" ",60)),60)))&amp;".jpg")</f>
        <v/>
      </c>
    </row>
    <row r="2836" ht="14" customHeight="1">
      <c r="O2836" s="196">
        <f>_xlfn.LET(_xlpm.d,_xlfn.XLOOKUP(M2836,'[1]Birth Dates'!$A:$A,'[1]Birth Dates'!$B:$B,"",0),IF(_xlpm.d=0,"",_xlpm.d))</f>
        <v/>
      </c>
      <c r="P2836" s="196">
        <f>IF(OR(O2836="",A2836="",NOT(ISNUMBER(O2836)),O2836&gt;A2836),"",DATEDIF(O2836,A2836,"Y")&amp;" years, "&amp;DATEDIF(O2836,A2836,"YM")&amp;" months, "&amp;DATEDIF(O2836,A2836,"MD")&amp;" days")</f>
        <v/>
      </c>
      <c r="S2836" s="196">
        <f>_xlfn.LET(_xlpm.d,_xlfn.XLOOKUP(Q2836,'[1]Birth Dates'!$A:$A,'[1]Birth Dates'!$B:$B,"",0),IF(_xlpm.d=0,"",_xlpm.d))</f>
        <v/>
      </c>
      <c r="T2836" s="196">
        <f>IF(OR(S2836="",A2836="",NOT(ISNUMBER(S2836)),S2836&gt;A2836),"",DATEDIF(S2836,A2836,"Y")&amp;" years, "&amp;DATEDIF(S2836,A2836,"YM")&amp;" months, "&amp;DATEDIF(S2836,A2836,"MD")&amp;" days")</f>
        <v/>
      </c>
      <c r="W2836" s="196">
        <f>_xlfn.LET(_xlpm.d,_xlfn.XLOOKUP(U2836,'[1]Birth Dates'!$A:$A,'[1]Birth Dates'!$B:$B,"",0),IF(_xlpm.d=0,"",_xlpm.d))</f>
        <v/>
      </c>
      <c r="X2836" s="196">
        <f>IF(OR(W2836="",A2836="",NOT(ISNUMBER(W2836)),W2836&gt;A2836),"",DATEDIF(W2836,A2836,"Y")&amp;" years, "&amp;DATEDIF(W2836,A2836,"YM")&amp;" months, "&amp;DATEDIF(W2836,A2836,"MD")&amp;" days")</f>
        <v/>
      </c>
      <c r="AR2836" s="175">
        <f>IF($B2836="","",TEXT($A2836,"yyyymmdd")&amp;"_P"&amp;$C2836&amp;"_C"&amp;$F2836&amp;"_"&amp;TRIM(RIGHT(SUBSTITUTE(TRIM(SUBSTITUTE($M2836,CHAR(160)," "))," ",REPT(" ",60)),60))&amp;IF($Q2836="","","-"&amp;TRIM(RIGHT(SUBSTITUTE(TRIM(SUBSTITUTE($Q2836,CHAR(160)," "))," ",REPT(" ",60)),60)))&amp;IF($U2836="","","-"&amp;TRIM(RIGHT(SUBSTITUTE(TRIM(SUBSTITUTE($U2836,CHAR(160)," "))," ",REPT(" ",60)),60)))&amp;".jpg")</f>
        <v/>
      </c>
    </row>
    <row r="2837" ht="14" customHeight="1">
      <c r="O2837" s="196">
        <f>_xlfn.LET(_xlpm.d,_xlfn.XLOOKUP(M2837,'[1]Birth Dates'!$A:$A,'[1]Birth Dates'!$B:$B,"",0),IF(_xlpm.d=0,"",_xlpm.d))</f>
        <v/>
      </c>
      <c r="P2837" s="196">
        <f>IF(OR(O2837="",A2837="",NOT(ISNUMBER(O2837)),O2837&gt;A2837),"",DATEDIF(O2837,A2837,"Y")&amp;" years, "&amp;DATEDIF(O2837,A2837,"YM")&amp;" months, "&amp;DATEDIF(O2837,A2837,"MD")&amp;" days")</f>
        <v/>
      </c>
      <c r="S2837" s="196">
        <f>_xlfn.LET(_xlpm.d,_xlfn.XLOOKUP(Q2837,'[1]Birth Dates'!$A:$A,'[1]Birth Dates'!$B:$B,"",0),IF(_xlpm.d=0,"",_xlpm.d))</f>
        <v/>
      </c>
      <c r="T2837" s="196">
        <f>IF(OR(S2837="",A2837="",NOT(ISNUMBER(S2837)),S2837&gt;A2837),"",DATEDIF(S2837,A2837,"Y")&amp;" years, "&amp;DATEDIF(S2837,A2837,"YM")&amp;" months, "&amp;DATEDIF(S2837,A2837,"MD")&amp;" days")</f>
        <v/>
      </c>
      <c r="W2837" s="196">
        <f>_xlfn.LET(_xlpm.d,_xlfn.XLOOKUP(U2837,'[1]Birth Dates'!$A:$A,'[1]Birth Dates'!$B:$B,"",0),IF(_xlpm.d=0,"",_xlpm.d))</f>
        <v/>
      </c>
      <c r="X2837" s="196">
        <f>IF(OR(W2837="",A2837="",NOT(ISNUMBER(W2837)),W2837&gt;A2837),"",DATEDIF(W2837,A2837,"Y")&amp;" years, "&amp;DATEDIF(W2837,A2837,"YM")&amp;" months, "&amp;DATEDIF(W2837,A2837,"MD")&amp;" days")</f>
        <v/>
      </c>
      <c r="AR2837" s="175">
        <f>IF($B2837="","",TEXT($A2837,"yyyymmdd")&amp;"_P"&amp;$C2837&amp;"_C"&amp;$F2837&amp;"_"&amp;TRIM(RIGHT(SUBSTITUTE(TRIM(SUBSTITUTE($M2837,CHAR(160)," "))," ",REPT(" ",60)),60))&amp;IF($Q2837="","","-"&amp;TRIM(RIGHT(SUBSTITUTE(TRIM(SUBSTITUTE($Q2837,CHAR(160)," "))," ",REPT(" ",60)),60)))&amp;IF($U2837="","","-"&amp;TRIM(RIGHT(SUBSTITUTE(TRIM(SUBSTITUTE($U2837,CHAR(160)," "))," ",REPT(" ",60)),60)))&amp;".jpg")</f>
        <v/>
      </c>
    </row>
    <row r="2838" ht="14" customHeight="1">
      <c r="O2838" s="196">
        <f>_xlfn.LET(_xlpm.d,_xlfn.XLOOKUP(M2838,'[1]Birth Dates'!$A:$A,'[1]Birth Dates'!$B:$B,"",0),IF(_xlpm.d=0,"",_xlpm.d))</f>
        <v/>
      </c>
      <c r="P2838" s="196">
        <f>IF(OR(O2838="",A2838="",NOT(ISNUMBER(O2838)),O2838&gt;A2838),"",DATEDIF(O2838,A2838,"Y")&amp;" years, "&amp;DATEDIF(O2838,A2838,"YM")&amp;" months, "&amp;DATEDIF(O2838,A2838,"MD")&amp;" days")</f>
        <v/>
      </c>
      <c r="S2838" s="196">
        <f>_xlfn.LET(_xlpm.d,_xlfn.XLOOKUP(Q2838,'[1]Birth Dates'!$A:$A,'[1]Birth Dates'!$B:$B,"",0),IF(_xlpm.d=0,"",_xlpm.d))</f>
        <v/>
      </c>
      <c r="T2838" s="196">
        <f>IF(OR(S2838="",A2838="",NOT(ISNUMBER(S2838)),S2838&gt;A2838),"",DATEDIF(S2838,A2838,"Y")&amp;" years, "&amp;DATEDIF(S2838,A2838,"YM")&amp;" months, "&amp;DATEDIF(S2838,A2838,"MD")&amp;" days")</f>
        <v/>
      </c>
      <c r="W2838" s="196">
        <f>_xlfn.LET(_xlpm.d,_xlfn.XLOOKUP(U2838,'[1]Birth Dates'!$A:$A,'[1]Birth Dates'!$B:$B,"",0),IF(_xlpm.d=0,"",_xlpm.d))</f>
        <v/>
      </c>
      <c r="X2838" s="196">
        <f>IF(OR(W2838="",A2838="",NOT(ISNUMBER(W2838)),W2838&gt;A2838),"",DATEDIF(W2838,A2838,"Y")&amp;" years, "&amp;DATEDIF(W2838,A2838,"YM")&amp;" months, "&amp;DATEDIF(W2838,A2838,"MD")&amp;" days")</f>
        <v/>
      </c>
      <c r="AR2838" s="175">
        <f>IF($B2838="","",TEXT($A2838,"yyyymmdd")&amp;"_P"&amp;$C2838&amp;"_C"&amp;$F2838&amp;"_"&amp;TRIM(RIGHT(SUBSTITUTE(TRIM(SUBSTITUTE($M2838,CHAR(160)," "))," ",REPT(" ",60)),60))&amp;IF($Q2838="","","-"&amp;TRIM(RIGHT(SUBSTITUTE(TRIM(SUBSTITUTE($Q2838,CHAR(160)," "))," ",REPT(" ",60)),60)))&amp;IF($U2838="","","-"&amp;TRIM(RIGHT(SUBSTITUTE(TRIM(SUBSTITUTE($U2838,CHAR(160)," "))," ",REPT(" ",60)),60)))&amp;".jpg")</f>
        <v/>
      </c>
    </row>
    <row r="2839" ht="14" customHeight="1">
      <c r="O2839" s="196">
        <f>_xlfn.LET(_xlpm.d,_xlfn.XLOOKUP(M2839,'[1]Birth Dates'!$A:$A,'[1]Birth Dates'!$B:$B,"",0),IF(_xlpm.d=0,"",_xlpm.d))</f>
        <v/>
      </c>
      <c r="P2839" s="196">
        <f>IF(OR(O2839="",A2839="",NOT(ISNUMBER(O2839)),O2839&gt;A2839),"",DATEDIF(O2839,A2839,"Y")&amp;" years, "&amp;DATEDIF(O2839,A2839,"YM")&amp;" months, "&amp;DATEDIF(O2839,A2839,"MD")&amp;" days")</f>
        <v/>
      </c>
      <c r="S2839" s="196">
        <f>_xlfn.LET(_xlpm.d,_xlfn.XLOOKUP(Q2839,'[1]Birth Dates'!$A:$A,'[1]Birth Dates'!$B:$B,"",0),IF(_xlpm.d=0,"",_xlpm.d))</f>
        <v/>
      </c>
      <c r="T2839" s="196">
        <f>IF(OR(S2839="",A2839="",NOT(ISNUMBER(S2839)),S2839&gt;A2839),"",DATEDIF(S2839,A2839,"Y")&amp;" years, "&amp;DATEDIF(S2839,A2839,"YM")&amp;" months, "&amp;DATEDIF(S2839,A2839,"MD")&amp;" days")</f>
        <v/>
      </c>
      <c r="W2839" s="196">
        <f>_xlfn.LET(_xlpm.d,_xlfn.XLOOKUP(U2839,'[1]Birth Dates'!$A:$A,'[1]Birth Dates'!$B:$B,"",0),IF(_xlpm.d=0,"",_xlpm.d))</f>
        <v/>
      </c>
      <c r="X2839" s="196">
        <f>IF(OR(W2839="",A2839="",NOT(ISNUMBER(W2839)),W2839&gt;A2839),"",DATEDIF(W2839,A2839,"Y")&amp;" years, "&amp;DATEDIF(W2839,A2839,"YM")&amp;" months, "&amp;DATEDIF(W2839,A2839,"MD")&amp;" days")</f>
        <v/>
      </c>
      <c r="AR2839" s="175">
        <f>IF($B2839="","",TEXT($A2839,"yyyymmdd")&amp;"_P"&amp;$C2839&amp;"_C"&amp;$F2839&amp;"_"&amp;TRIM(RIGHT(SUBSTITUTE(TRIM(SUBSTITUTE($M2839,CHAR(160)," "))," ",REPT(" ",60)),60))&amp;IF($Q2839="","","-"&amp;TRIM(RIGHT(SUBSTITUTE(TRIM(SUBSTITUTE($Q2839,CHAR(160)," "))," ",REPT(" ",60)),60)))&amp;IF($U2839="","","-"&amp;TRIM(RIGHT(SUBSTITUTE(TRIM(SUBSTITUTE($U2839,CHAR(160)," "))," ",REPT(" ",60)),60)))&amp;".jpg")</f>
        <v/>
      </c>
    </row>
    <row r="2840" ht="14" customHeight="1">
      <c r="O2840" s="196">
        <f>_xlfn.LET(_xlpm.d,_xlfn.XLOOKUP(M2840,'[1]Birth Dates'!$A:$A,'[1]Birth Dates'!$B:$B,"",0),IF(_xlpm.d=0,"",_xlpm.d))</f>
        <v/>
      </c>
      <c r="P2840" s="196">
        <f>IF(OR(O2840="",A2840="",NOT(ISNUMBER(O2840)),O2840&gt;A2840),"",DATEDIF(O2840,A2840,"Y")&amp;" years, "&amp;DATEDIF(O2840,A2840,"YM")&amp;" months, "&amp;DATEDIF(O2840,A2840,"MD")&amp;" days")</f>
        <v/>
      </c>
      <c r="S2840" s="196">
        <f>_xlfn.LET(_xlpm.d,_xlfn.XLOOKUP(Q2840,'[1]Birth Dates'!$A:$A,'[1]Birth Dates'!$B:$B,"",0),IF(_xlpm.d=0,"",_xlpm.d))</f>
        <v/>
      </c>
      <c r="T2840" s="196">
        <f>IF(OR(S2840="",A2840="",NOT(ISNUMBER(S2840)),S2840&gt;A2840),"",DATEDIF(S2840,A2840,"Y")&amp;" years, "&amp;DATEDIF(S2840,A2840,"YM")&amp;" months, "&amp;DATEDIF(S2840,A2840,"MD")&amp;" days")</f>
        <v/>
      </c>
      <c r="W2840" s="196">
        <f>_xlfn.LET(_xlpm.d,_xlfn.XLOOKUP(U2840,'[1]Birth Dates'!$A:$A,'[1]Birth Dates'!$B:$B,"",0),IF(_xlpm.d=0,"",_xlpm.d))</f>
        <v/>
      </c>
      <c r="X2840" s="196">
        <f>IF(OR(W2840="",A2840="",NOT(ISNUMBER(W2840)),W2840&gt;A2840),"",DATEDIF(W2840,A2840,"Y")&amp;" years, "&amp;DATEDIF(W2840,A2840,"YM")&amp;" months, "&amp;DATEDIF(W2840,A2840,"MD")&amp;" days")</f>
        <v/>
      </c>
      <c r="AR2840" s="175">
        <f>IF($B2840="","",TEXT($A2840,"yyyymmdd")&amp;"_P"&amp;$C2840&amp;"_C"&amp;$F2840&amp;"_"&amp;TRIM(RIGHT(SUBSTITUTE(TRIM(SUBSTITUTE($M2840,CHAR(160)," "))," ",REPT(" ",60)),60))&amp;IF($Q2840="","","-"&amp;TRIM(RIGHT(SUBSTITUTE(TRIM(SUBSTITUTE($Q2840,CHAR(160)," "))," ",REPT(" ",60)),60)))&amp;IF($U2840="","","-"&amp;TRIM(RIGHT(SUBSTITUTE(TRIM(SUBSTITUTE($U2840,CHAR(160)," "))," ",REPT(" ",60)),60)))&amp;".jpg")</f>
        <v/>
      </c>
    </row>
    <row r="2841" ht="14" customHeight="1">
      <c r="O2841" s="196">
        <f>_xlfn.LET(_xlpm.d,_xlfn.XLOOKUP(M2841,'[1]Birth Dates'!$A:$A,'[1]Birth Dates'!$B:$B,"",0),IF(_xlpm.d=0,"",_xlpm.d))</f>
        <v/>
      </c>
      <c r="P2841" s="196">
        <f>IF(OR(O2841="",A2841="",NOT(ISNUMBER(O2841)),O2841&gt;A2841),"",DATEDIF(O2841,A2841,"Y")&amp;" years, "&amp;DATEDIF(O2841,A2841,"YM")&amp;" months, "&amp;DATEDIF(O2841,A2841,"MD")&amp;" days")</f>
        <v/>
      </c>
      <c r="S2841" s="196">
        <f>_xlfn.LET(_xlpm.d,_xlfn.XLOOKUP(Q2841,'[1]Birth Dates'!$A:$A,'[1]Birth Dates'!$B:$B,"",0),IF(_xlpm.d=0,"",_xlpm.d))</f>
        <v/>
      </c>
      <c r="T2841" s="196">
        <f>IF(OR(S2841="",A2841="",NOT(ISNUMBER(S2841)),S2841&gt;A2841),"",DATEDIF(S2841,A2841,"Y")&amp;" years, "&amp;DATEDIF(S2841,A2841,"YM")&amp;" months, "&amp;DATEDIF(S2841,A2841,"MD")&amp;" days")</f>
        <v/>
      </c>
      <c r="W2841" s="196">
        <f>_xlfn.LET(_xlpm.d,_xlfn.XLOOKUP(U2841,'[1]Birth Dates'!$A:$A,'[1]Birth Dates'!$B:$B,"",0),IF(_xlpm.d=0,"",_xlpm.d))</f>
        <v/>
      </c>
      <c r="X2841" s="196">
        <f>IF(OR(W2841="",A2841="",NOT(ISNUMBER(W2841)),W2841&gt;A2841),"",DATEDIF(W2841,A2841,"Y")&amp;" years, "&amp;DATEDIF(W2841,A2841,"YM")&amp;" months, "&amp;DATEDIF(W2841,A2841,"MD")&amp;" days")</f>
        <v/>
      </c>
      <c r="AR2841" s="175">
        <f>IF($B2841="","",TEXT($A2841,"yyyymmdd")&amp;"_P"&amp;$C2841&amp;"_C"&amp;$F2841&amp;"_"&amp;TRIM(RIGHT(SUBSTITUTE(TRIM(SUBSTITUTE($M2841,CHAR(160)," "))," ",REPT(" ",60)),60))&amp;IF($Q2841="","","-"&amp;TRIM(RIGHT(SUBSTITUTE(TRIM(SUBSTITUTE($Q2841,CHAR(160)," "))," ",REPT(" ",60)),60)))&amp;IF($U2841="","","-"&amp;TRIM(RIGHT(SUBSTITUTE(TRIM(SUBSTITUTE($U2841,CHAR(160)," "))," ",REPT(" ",60)),60)))&amp;".jpg")</f>
        <v/>
      </c>
    </row>
    <row r="2842" ht="14" customHeight="1">
      <c r="O2842" s="196">
        <f>_xlfn.LET(_xlpm.d,_xlfn.XLOOKUP(M2842,'[1]Birth Dates'!$A:$A,'[1]Birth Dates'!$B:$B,"",0),IF(_xlpm.d=0,"",_xlpm.d))</f>
        <v/>
      </c>
      <c r="P2842" s="196">
        <f>IF(OR(O2842="",A2842="",NOT(ISNUMBER(O2842)),O2842&gt;A2842),"",DATEDIF(O2842,A2842,"Y")&amp;" years, "&amp;DATEDIF(O2842,A2842,"YM")&amp;" months, "&amp;DATEDIF(O2842,A2842,"MD")&amp;" days")</f>
        <v/>
      </c>
      <c r="S2842" s="196">
        <f>_xlfn.LET(_xlpm.d,_xlfn.XLOOKUP(Q2842,'[1]Birth Dates'!$A:$A,'[1]Birth Dates'!$B:$B,"",0),IF(_xlpm.d=0,"",_xlpm.d))</f>
        <v/>
      </c>
      <c r="T2842" s="196">
        <f>IF(OR(S2842="",A2842="",NOT(ISNUMBER(S2842)),S2842&gt;A2842),"",DATEDIF(S2842,A2842,"Y")&amp;" years, "&amp;DATEDIF(S2842,A2842,"YM")&amp;" months, "&amp;DATEDIF(S2842,A2842,"MD")&amp;" days")</f>
        <v/>
      </c>
      <c r="W2842" s="196">
        <f>_xlfn.LET(_xlpm.d,_xlfn.XLOOKUP(U2842,'[1]Birth Dates'!$A:$A,'[1]Birth Dates'!$B:$B,"",0),IF(_xlpm.d=0,"",_xlpm.d))</f>
        <v/>
      </c>
      <c r="X2842" s="196">
        <f>IF(OR(W2842="",A2842="",NOT(ISNUMBER(W2842)),W2842&gt;A2842),"",DATEDIF(W2842,A2842,"Y")&amp;" years, "&amp;DATEDIF(W2842,A2842,"YM")&amp;" months, "&amp;DATEDIF(W2842,A2842,"MD")&amp;" days")</f>
        <v/>
      </c>
      <c r="AR2842" s="175">
        <f>IF($B2842="","",TEXT($A2842,"yyyymmdd")&amp;"_P"&amp;$C2842&amp;"_C"&amp;$F2842&amp;"_"&amp;TRIM(RIGHT(SUBSTITUTE(TRIM(SUBSTITUTE($M2842,CHAR(160)," "))," ",REPT(" ",60)),60))&amp;IF($Q2842="","","-"&amp;TRIM(RIGHT(SUBSTITUTE(TRIM(SUBSTITUTE($Q2842,CHAR(160)," "))," ",REPT(" ",60)),60)))&amp;IF($U2842="","","-"&amp;TRIM(RIGHT(SUBSTITUTE(TRIM(SUBSTITUTE($U2842,CHAR(160)," "))," ",REPT(" ",60)),60)))&amp;".jpg")</f>
        <v/>
      </c>
    </row>
    <row r="2843" ht="14" customHeight="1">
      <c r="O2843" s="196">
        <f>_xlfn.LET(_xlpm.d,_xlfn.XLOOKUP(M2843,'[1]Birth Dates'!$A:$A,'[1]Birth Dates'!$B:$B,"",0),IF(_xlpm.d=0,"",_xlpm.d))</f>
        <v/>
      </c>
      <c r="P2843" s="196">
        <f>IF(OR(O2843="",A2843="",NOT(ISNUMBER(O2843)),O2843&gt;A2843),"",DATEDIF(O2843,A2843,"Y")&amp;" years, "&amp;DATEDIF(O2843,A2843,"YM")&amp;" months, "&amp;DATEDIF(O2843,A2843,"MD")&amp;" days")</f>
        <v/>
      </c>
      <c r="S2843" s="196">
        <f>_xlfn.LET(_xlpm.d,_xlfn.XLOOKUP(Q2843,'[1]Birth Dates'!$A:$A,'[1]Birth Dates'!$B:$B,"",0),IF(_xlpm.d=0,"",_xlpm.d))</f>
        <v/>
      </c>
      <c r="T2843" s="196">
        <f>IF(OR(S2843="",A2843="",NOT(ISNUMBER(S2843)),S2843&gt;A2843),"",DATEDIF(S2843,A2843,"Y")&amp;" years, "&amp;DATEDIF(S2843,A2843,"YM")&amp;" months, "&amp;DATEDIF(S2843,A2843,"MD")&amp;" days")</f>
        <v/>
      </c>
      <c r="W2843" s="196">
        <f>_xlfn.LET(_xlpm.d,_xlfn.XLOOKUP(U2843,'[1]Birth Dates'!$A:$A,'[1]Birth Dates'!$B:$B,"",0),IF(_xlpm.d=0,"",_xlpm.d))</f>
        <v/>
      </c>
      <c r="X2843" s="196">
        <f>IF(OR(W2843="",A2843="",NOT(ISNUMBER(W2843)),W2843&gt;A2843),"",DATEDIF(W2843,A2843,"Y")&amp;" years, "&amp;DATEDIF(W2843,A2843,"YM")&amp;" months, "&amp;DATEDIF(W2843,A2843,"MD")&amp;" days")</f>
        <v/>
      </c>
      <c r="AR2843" s="175">
        <f>IF($B2843="","",TEXT($A2843,"yyyymmdd")&amp;"_P"&amp;$C2843&amp;"_C"&amp;$F2843&amp;"_"&amp;TRIM(RIGHT(SUBSTITUTE(TRIM(SUBSTITUTE($M2843,CHAR(160)," "))," ",REPT(" ",60)),60))&amp;IF($Q2843="","","-"&amp;TRIM(RIGHT(SUBSTITUTE(TRIM(SUBSTITUTE($Q2843,CHAR(160)," "))," ",REPT(" ",60)),60)))&amp;IF($U2843="","","-"&amp;TRIM(RIGHT(SUBSTITUTE(TRIM(SUBSTITUTE($U2843,CHAR(160)," "))," ",REPT(" ",60)),60)))&amp;".jpg")</f>
        <v/>
      </c>
    </row>
    <row r="2844" ht="14" customHeight="1">
      <c r="O2844" s="196">
        <f>_xlfn.LET(_xlpm.d,_xlfn.XLOOKUP(M2844,'[1]Birth Dates'!$A:$A,'[1]Birth Dates'!$B:$B,"",0),IF(_xlpm.d=0,"",_xlpm.d))</f>
        <v/>
      </c>
      <c r="P2844" s="196">
        <f>IF(OR(O2844="",A2844="",NOT(ISNUMBER(O2844)),O2844&gt;A2844),"",DATEDIF(O2844,A2844,"Y")&amp;" years, "&amp;DATEDIF(O2844,A2844,"YM")&amp;" months, "&amp;DATEDIF(O2844,A2844,"MD")&amp;" days")</f>
        <v/>
      </c>
      <c r="S2844" s="196">
        <f>_xlfn.LET(_xlpm.d,_xlfn.XLOOKUP(Q2844,'[1]Birth Dates'!$A:$A,'[1]Birth Dates'!$B:$B,"",0),IF(_xlpm.d=0,"",_xlpm.d))</f>
        <v/>
      </c>
      <c r="T2844" s="196">
        <f>IF(OR(S2844="",A2844="",NOT(ISNUMBER(S2844)),S2844&gt;A2844),"",DATEDIF(S2844,A2844,"Y")&amp;" years, "&amp;DATEDIF(S2844,A2844,"YM")&amp;" months, "&amp;DATEDIF(S2844,A2844,"MD")&amp;" days")</f>
        <v/>
      </c>
      <c r="W2844" s="196">
        <f>_xlfn.LET(_xlpm.d,_xlfn.XLOOKUP(U2844,'[1]Birth Dates'!$A:$A,'[1]Birth Dates'!$B:$B,"",0),IF(_xlpm.d=0,"",_xlpm.d))</f>
        <v/>
      </c>
      <c r="X2844" s="196">
        <f>IF(OR(W2844="",A2844="",NOT(ISNUMBER(W2844)),W2844&gt;A2844),"",DATEDIF(W2844,A2844,"Y")&amp;" years, "&amp;DATEDIF(W2844,A2844,"YM")&amp;" months, "&amp;DATEDIF(W2844,A2844,"MD")&amp;" days")</f>
        <v/>
      </c>
      <c r="AR2844" s="175">
        <f>IF($B2844="","",TEXT($A2844,"yyyymmdd")&amp;"_P"&amp;$C2844&amp;"_C"&amp;$F2844&amp;"_"&amp;TRIM(RIGHT(SUBSTITUTE(TRIM(SUBSTITUTE($M2844,CHAR(160)," "))," ",REPT(" ",60)),60))&amp;IF($Q2844="","","-"&amp;TRIM(RIGHT(SUBSTITUTE(TRIM(SUBSTITUTE($Q2844,CHAR(160)," "))," ",REPT(" ",60)),60)))&amp;IF($U2844="","","-"&amp;TRIM(RIGHT(SUBSTITUTE(TRIM(SUBSTITUTE($U2844,CHAR(160)," "))," ",REPT(" ",60)),60)))&amp;".jpg")</f>
        <v/>
      </c>
    </row>
    <row r="2845" ht="14" customHeight="1">
      <c r="O2845" s="196">
        <f>_xlfn.LET(_xlpm.d,_xlfn.XLOOKUP(M2845,'[1]Birth Dates'!$A:$A,'[1]Birth Dates'!$B:$B,"",0),IF(_xlpm.d=0,"",_xlpm.d))</f>
        <v/>
      </c>
      <c r="P2845" s="196">
        <f>IF(OR(O2845="",A2845="",NOT(ISNUMBER(O2845)),O2845&gt;A2845),"",DATEDIF(O2845,A2845,"Y")&amp;" years, "&amp;DATEDIF(O2845,A2845,"YM")&amp;" months, "&amp;DATEDIF(O2845,A2845,"MD")&amp;" days")</f>
        <v/>
      </c>
      <c r="S2845" s="196">
        <f>_xlfn.LET(_xlpm.d,_xlfn.XLOOKUP(Q2845,'[1]Birth Dates'!$A:$A,'[1]Birth Dates'!$B:$B,"",0),IF(_xlpm.d=0,"",_xlpm.d))</f>
        <v/>
      </c>
      <c r="T2845" s="196">
        <f>IF(OR(S2845="",A2845="",NOT(ISNUMBER(S2845)),S2845&gt;A2845),"",DATEDIF(S2845,A2845,"Y")&amp;" years, "&amp;DATEDIF(S2845,A2845,"YM")&amp;" months, "&amp;DATEDIF(S2845,A2845,"MD")&amp;" days")</f>
        <v/>
      </c>
      <c r="W2845" s="196">
        <f>_xlfn.LET(_xlpm.d,_xlfn.XLOOKUP(U2845,'[1]Birth Dates'!$A:$A,'[1]Birth Dates'!$B:$B,"",0),IF(_xlpm.d=0,"",_xlpm.d))</f>
        <v/>
      </c>
      <c r="X2845" s="196">
        <f>IF(OR(W2845="",A2845="",NOT(ISNUMBER(W2845)),W2845&gt;A2845),"",DATEDIF(W2845,A2845,"Y")&amp;" years, "&amp;DATEDIF(W2845,A2845,"YM")&amp;" months, "&amp;DATEDIF(W2845,A2845,"MD")&amp;" days")</f>
        <v/>
      </c>
      <c r="AR2845" s="175">
        <f>IF($B2845="","",TEXT($A2845,"yyyymmdd")&amp;"_P"&amp;$C2845&amp;"_C"&amp;$F2845&amp;"_"&amp;TRIM(RIGHT(SUBSTITUTE(TRIM(SUBSTITUTE($M2845,CHAR(160)," "))," ",REPT(" ",60)),60))&amp;IF($Q2845="","","-"&amp;TRIM(RIGHT(SUBSTITUTE(TRIM(SUBSTITUTE($Q2845,CHAR(160)," "))," ",REPT(" ",60)),60)))&amp;IF($U2845="","","-"&amp;TRIM(RIGHT(SUBSTITUTE(TRIM(SUBSTITUTE($U2845,CHAR(160)," "))," ",REPT(" ",60)),60)))&amp;".jpg")</f>
        <v/>
      </c>
    </row>
    <row r="2846" ht="14" customHeight="1">
      <c r="O2846" s="196">
        <f>_xlfn.LET(_xlpm.d,_xlfn.XLOOKUP(M2846,'[1]Birth Dates'!$A:$A,'[1]Birth Dates'!$B:$B,"",0),IF(_xlpm.d=0,"",_xlpm.d))</f>
        <v/>
      </c>
      <c r="P2846" s="196">
        <f>IF(OR(O2846="",A2846="",NOT(ISNUMBER(O2846)),O2846&gt;A2846),"",DATEDIF(O2846,A2846,"Y")&amp;" years, "&amp;DATEDIF(O2846,A2846,"YM")&amp;" months, "&amp;DATEDIF(O2846,A2846,"MD")&amp;" days")</f>
        <v/>
      </c>
      <c r="S2846" s="196">
        <f>_xlfn.LET(_xlpm.d,_xlfn.XLOOKUP(Q2846,'[1]Birth Dates'!$A:$A,'[1]Birth Dates'!$B:$B,"",0),IF(_xlpm.d=0,"",_xlpm.d))</f>
        <v/>
      </c>
      <c r="T2846" s="196">
        <f>IF(OR(S2846="",A2846="",NOT(ISNUMBER(S2846)),S2846&gt;A2846),"",DATEDIF(S2846,A2846,"Y")&amp;" years, "&amp;DATEDIF(S2846,A2846,"YM")&amp;" months, "&amp;DATEDIF(S2846,A2846,"MD")&amp;" days")</f>
        <v/>
      </c>
      <c r="W2846" s="196">
        <f>_xlfn.LET(_xlpm.d,_xlfn.XLOOKUP(U2846,'[1]Birth Dates'!$A:$A,'[1]Birth Dates'!$B:$B,"",0),IF(_xlpm.d=0,"",_xlpm.d))</f>
        <v/>
      </c>
      <c r="X2846" s="196">
        <f>IF(OR(W2846="",A2846="",NOT(ISNUMBER(W2846)),W2846&gt;A2846),"",DATEDIF(W2846,A2846,"Y")&amp;" years, "&amp;DATEDIF(W2846,A2846,"YM")&amp;" months, "&amp;DATEDIF(W2846,A2846,"MD")&amp;" days")</f>
        <v/>
      </c>
      <c r="AR2846" s="175">
        <f>IF($B2846="","",TEXT($A2846,"yyyymmdd")&amp;"_P"&amp;$C2846&amp;"_C"&amp;$F2846&amp;"_"&amp;TRIM(RIGHT(SUBSTITUTE(TRIM(SUBSTITUTE($M2846,CHAR(160)," "))," ",REPT(" ",60)),60))&amp;IF($Q2846="","","-"&amp;TRIM(RIGHT(SUBSTITUTE(TRIM(SUBSTITUTE($Q2846,CHAR(160)," "))," ",REPT(" ",60)),60)))&amp;IF($U2846="","","-"&amp;TRIM(RIGHT(SUBSTITUTE(TRIM(SUBSTITUTE($U2846,CHAR(160)," "))," ",REPT(" ",60)),60)))&amp;".jpg")</f>
        <v/>
      </c>
    </row>
    <row r="2847" ht="14" customHeight="1">
      <c r="O2847" s="196">
        <f>_xlfn.LET(_xlpm.d,_xlfn.XLOOKUP(M2847,'[1]Birth Dates'!$A:$A,'[1]Birth Dates'!$B:$B,"",0),IF(_xlpm.d=0,"",_xlpm.d))</f>
        <v/>
      </c>
      <c r="P2847" s="196">
        <f>IF(OR(O2847="",A2847="",NOT(ISNUMBER(O2847)),O2847&gt;A2847),"",DATEDIF(O2847,A2847,"Y")&amp;" years, "&amp;DATEDIF(O2847,A2847,"YM")&amp;" months, "&amp;DATEDIF(O2847,A2847,"MD")&amp;" days")</f>
        <v/>
      </c>
      <c r="S2847" s="196">
        <f>_xlfn.LET(_xlpm.d,_xlfn.XLOOKUP(Q2847,'[1]Birth Dates'!$A:$A,'[1]Birth Dates'!$B:$B,"",0),IF(_xlpm.d=0,"",_xlpm.d))</f>
        <v/>
      </c>
      <c r="T2847" s="196">
        <f>IF(OR(S2847="",A2847="",NOT(ISNUMBER(S2847)),S2847&gt;A2847),"",DATEDIF(S2847,A2847,"Y")&amp;" years, "&amp;DATEDIF(S2847,A2847,"YM")&amp;" months, "&amp;DATEDIF(S2847,A2847,"MD")&amp;" days")</f>
        <v/>
      </c>
      <c r="W2847" s="196">
        <f>_xlfn.LET(_xlpm.d,_xlfn.XLOOKUP(U2847,'[1]Birth Dates'!$A:$A,'[1]Birth Dates'!$B:$B,"",0),IF(_xlpm.d=0,"",_xlpm.d))</f>
        <v/>
      </c>
      <c r="X2847" s="196">
        <f>IF(OR(W2847="",A2847="",NOT(ISNUMBER(W2847)),W2847&gt;A2847),"",DATEDIF(W2847,A2847,"Y")&amp;" years, "&amp;DATEDIF(W2847,A2847,"YM")&amp;" months, "&amp;DATEDIF(W2847,A2847,"MD")&amp;" days")</f>
        <v/>
      </c>
      <c r="AR2847" s="175">
        <f>IF($B2847="","",TEXT($A2847,"yyyymmdd")&amp;"_P"&amp;$C2847&amp;"_C"&amp;$F2847&amp;"_"&amp;TRIM(RIGHT(SUBSTITUTE(TRIM(SUBSTITUTE($M2847,CHAR(160)," "))," ",REPT(" ",60)),60))&amp;IF($Q2847="","","-"&amp;TRIM(RIGHT(SUBSTITUTE(TRIM(SUBSTITUTE($Q2847,CHAR(160)," "))," ",REPT(" ",60)),60)))&amp;IF($U2847="","","-"&amp;TRIM(RIGHT(SUBSTITUTE(TRIM(SUBSTITUTE($U2847,CHAR(160)," "))," ",REPT(" ",60)),60)))&amp;".jpg")</f>
        <v/>
      </c>
    </row>
    <row r="2848" ht="14" customHeight="1">
      <c r="O2848" s="196">
        <f>_xlfn.LET(_xlpm.d,_xlfn.XLOOKUP(M2848,'[1]Birth Dates'!$A:$A,'[1]Birth Dates'!$B:$B,"",0),IF(_xlpm.d=0,"",_xlpm.d))</f>
        <v/>
      </c>
      <c r="P2848" s="196">
        <f>IF(OR(O2848="",A2848="",NOT(ISNUMBER(O2848)),O2848&gt;A2848),"",DATEDIF(O2848,A2848,"Y")&amp;" years, "&amp;DATEDIF(O2848,A2848,"YM")&amp;" months, "&amp;DATEDIF(O2848,A2848,"MD")&amp;" days")</f>
        <v/>
      </c>
      <c r="S2848" s="196">
        <f>_xlfn.LET(_xlpm.d,_xlfn.XLOOKUP(Q2848,'[1]Birth Dates'!$A:$A,'[1]Birth Dates'!$B:$B,"",0),IF(_xlpm.d=0,"",_xlpm.d))</f>
        <v/>
      </c>
      <c r="T2848" s="196">
        <f>IF(OR(S2848="",A2848="",NOT(ISNUMBER(S2848)),S2848&gt;A2848),"",DATEDIF(S2848,A2848,"Y")&amp;" years, "&amp;DATEDIF(S2848,A2848,"YM")&amp;" months, "&amp;DATEDIF(S2848,A2848,"MD")&amp;" days")</f>
        <v/>
      </c>
      <c r="W2848" s="196">
        <f>_xlfn.LET(_xlpm.d,_xlfn.XLOOKUP(U2848,'[1]Birth Dates'!$A:$A,'[1]Birth Dates'!$B:$B,"",0),IF(_xlpm.d=0,"",_xlpm.d))</f>
        <v/>
      </c>
      <c r="X2848" s="196">
        <f>IF(OR(W2848="",A2848="",NOT(ISNUMBER(W2848)),W2848&gt;A2848),"",DATEDIF(W2848,A2848,"Y")&amp;" years, "&amp;DATEDIF(W2848,A2848,"YM")&amp;" months, "&amp;DATEDIF(W2848,A2848,"MD")&amp;" days")</f>
        <v/>
      </c>
      <c r="AR2848" s="175">
        <f>IF($B2848="","",TEXT($A2848,"yyyymmdd")&amp;"_P"&amp;$C2848&amp;"_C"&amp;$F2848&amp;"_"&amp;TRIM(RIGHT(SUBSTITUTE(TRIM(SUBSTITUTE($M2848,CHAR(160)," "))," ",REPT(" ",60)),60))&amp;IF($Q2848="","","-"&amp;TRIM(RIGHT(SUBSTITUTE(TRIM(SUBSTITUTE($Q2848,CHAR(160)," "))," ",REPT(" ",60)),60)))&amp;IF($U2848="","","-"&amp;TRIM(RIGHT(SUBSTITUTE(TRIM(SUBSTITUTE($U2848,CHAR(160)," "))," ",REPT(" ",60)),60)))&amp;".jpg")</f>
        <v/>
      </c>
    </row>
    <row r="2849" ht="14" customHeight="1">
      <c r="O2849" s="196">
        <f>_xlfn.LET(_xlpm.d,_xlfn.XLOOKUP(M2849,'[1]Birth Dates'!$A:$A,'[1]Birth Dates'!$B:$B,"",0),IF(_xlpm.d=0,"",_xlpm.d))</f>
        <v/>
      </c>
      <c r="P2849" s="196">
        <f>IF(OR(O2849="",A2849="",NOT(ISNUMBER(O2849)),O2849&gt;A2849),"",DATEDIF(O2849,A2849,"Y")&amp;" years, "&amp;DATEDIF(O2849,A2849,"YM")&amp;" months, "&amp;DATEDIF(O2849,A2849,"MD")&amp;" days")</f>
        <v/>
      </c>
      <c r="S2849" s="196">
        <f>_xlfn.LET(_xlpm.d,_xlfn.XLOOKUP(Q2849,'[1]Birth Dates'!$A:$A,'[1]Birth Dates'!$B:$B,"",0),IF(_xlpm.d=0,"",_xlpm.d))</f>
        <v/>
      </c>
      <c r="T2849" s="196">
        <f>IF(OR(S2849="",A2849="",NOT(ISNUMBER(S2849)),S2849&gt;A2849),"",DATEDIF(S2849,A2849,"Y")&amp;" years, "&amp;DATEDIF(S2849,A2849,"YM")&amp;" months, "&amp;DATEDIF(S2849,A2849,"MD")&amp;" days")</f>
        <v/>
      </c>
      <c r="W2849" s="196">
        <f>_xlfn.LET(_xlpm.d,_xlfn.XLOOKUP(U2849,'[1]Birth Dates'!$A:$A,'[1]Birth Dates'!$B:$B,"",0),IF(_xlpm.d=0,"",_xlpm.d))</f>
        <v/>
      </c>
      <c r="X2849" s="196">
        <f>IF(OR(W2849="",A2849="",NOT(ISNUMBER(W2849)),W2849&gt;A2849),"",DATEDIF(W2849,A2849,"Y")&amp;" years, "&amp;DATEDIF(W2849,A2849,"YM")&amp;" months, "&amp;DATEDIF(W2849,A2849,"MD")&amp;" days")</f>
        <v/>
      </c>
      <c r="AR2849" s="175">
        <f>IF($B2849="","",TEXT($A2849,"yyyymmdd")&amp;"_P"&amp;$C2849&amp;"_C"&amp;$F2849&amp;"_"&amp;TRIM(RIGHT(SUBSTITUTE(TRIM(SUBSTITUTE($M2849,CHAR(160)," "))," ",REPT(" ",60)),60))&amp;IF($Q2849="","","-"&amp;TRIM(RIGHT(SUBSTITUTE(TRIM(SUBSTITUTE($Q2849,CHAR(160)," "))," ",REPT(" ",60)),60)))&amp;IF($U2849="","","-"&amp;TRIM(RIGHT(SUBSTITUTE(TRIM(SUBSTITUTE($U2849,CHAR(160)," "))," ",REPT(" ",60)),60)))&amp;".jpg")</f>
        <v/>
      </c>
    </row>
    <row r="2850" ht="14" customHeight="1">
      <c r="O2850" s="196">
        <f>_xlfn.LET(_xlpm.d,_xlfn.XLOOKUP(M2850,'[1]Birth Dates'!$A:$A,'[1]Birth Dates'!$B:$B,"",0),IF(_xlpm.d=0,"",_xlpm.d))</f>
        <v/>
      </c>
      <c r="P2850" s="196">
        <f>IF(OR(O2850="",A2850="",NOT(ISNUMBER(O2850)),O2850&gt;A2850),"",DATEDIF(O2850,A2850,"Y")&amp;" years, "&amp;DATEDIF(O2850,A2850,"YM")&amp;" months, "&amp;DATEDIF(O2850,A2850,"MD")&amp;" days")</f>
        <v/>
      </c>
      <c r="S2850" s="196">
        <f>_xlfn.LET(_xlpm.d,_xlfn.XLOOKUP(Q2850,'[1]Birth Dates'!$A:$A,'[1]Birth Dates'!$B:$B,"",0),IF(_xlpm.d=0,"",_xlpm.d))</f>
        <v/>
      </c>
      <c r="T2850" s="196">
        <f>IF(OR(S2850="",A2850="",NOT(ISNUMBER(S2850)),S2850&gt;A2850),"",DATEDIF(S2850,A2850,"Y")&amp;" years, "&amp;DATEDIF(S2850,A2850,"YM")&amp;" months, "&amp;DATEDIF(S2850,A2850,"MD")&amp;" days")</f>
        <v/>
      </c>
      <c r="W2850" s="196">
        <f>_xlfn.LET(_xlpm.d,_xlfn.XLOOKUP(U2850,'[1]Birth Dates'!$A:$A,'[1]Birth Dates'!$B:$B,"",0),IF(_xlpm.d=0,"",_xlpm.d))</f>
        <v/>
      </c>
      <c r="X2850" s="196">
        <f>IF(OR(W2850="",A2850="",NOT(ISNUMBER(W2850)),W2850&gt;A2850),"",DATEDIF(W2850,A2850,"Y")&amp;" years, "&amp;DATEDIF(W2850,A2850,"YM")&amp;" months, "&amp;DATEDIF(W2850,A2850,"MD")&amp;" days")</f>
        <v/>
      </c>
      <c r="AR2850" s="175">
        <f>IF($B2850="","",TEXT($A2850,"yyyymmdd")&amp;"_P"&amp;$C2850&amp;"_C"&amp;$F2850&amp;"_"&amp;TRIM(RIGHT(SUBSTITUTE(TRIM(SUBSTITUTE($M2850,CHAR(160)," "))," ",REPT(" ",60)),60))&amp;IF($Q2850="","","-"&amp;TRIM(RIGHT(SUBSTITUTE(TRIM(SUBSTITUTE($Q2850,CHAR(160)," "))," ",REPT(" ",60)),60)))&amp;IF($U2850="","","-"&amp;TRIM(RIGHT(SUBSTITUTE(TRIM(SUBSTITUTE($U2850,CHAR(160)," "))," ",REPT(" ",60)),60)))&amp;".jpg")</f>
        <v/>
      </c>
    </row>
    <row r="2851" ht="14" customHeight="1">
      <c r="O2851" s="196">
        <f>_xlfn.LET(_xlpm.d,_xlfn.XLOOKUP(M2851,'[1]Birth Dates'!$A:$A,'[1]Birth Dates'!$B:$B,"",0),IF(_xlpm.d=0,"",_xlpm.d))</f>
        <v/>
      </c>
      <c r="P2851" s="196">
        <f>IF(OR(O2851="",A2851="",NOT(ISNUMBER(O2851)),O2851&gt;A2851),"",DATEDIF(O2851,A2851,"Y")&amp;" years, "&amp;DATEDIF(O2851,A2851,"YM")&amp;" months, "&amp;DATEDIF(O2851,A2851,"MD")&amp;" days")</f>
        <v/>
      </c>
      <c r="S2851" s="196">
        <f>_xlfn.LET(_xlpm.d,_xlfn.XLOOKUP(Q2851,'[1]Birth Dates'!$A:$A,'[1]Birth Dates'!$B:$B,"",0),IF(_xlpm.d=0,"",_xlpm.d))</f>
        <v/>
      </c>
      <c r="T2851" s="196">
        <f>IF(OR(S2851="",A2851="",NOT(ISNUMBER(S2851)),S2851&gt;A2851),"",DATEDIF(S2851,A2851,"Y")&amp;" years, "&amp;DATEDIF(S2851,A2851,"YM")&amp;" months, "&amp;DATEDIF(S2851,A2851,"MD")&amp;" days")</f>
        <v/>
      </c>
      <c r="W2851" s="196">
        <f>_xlfn.LET(_xlpm.d,_xlfn.XLOOKUP(U2851,'[1]Birth Dates'!$A:$A,'[1]Birth Dates'!$B:$B,"",0),IF(_xlpm.d=0,"",_xlpm.d))</f>
        <v/>
      </c>
      <c r="X2851" s="196">
        <f>IF(OR(W2851="",A2851="",NOT(ISNUMBER(W2851)),W2851&gt;A2851),"",DATEDIF(W2851,A2851,"Y")&amp;" years, "&amp;DATEDIF(W2851,A2851,"YM")&amp;" months, "&amp;DATEDIF(W2851,A2851,"MD")&amp;" days")</f>
        <v/>
      </c>
      <c r="AR2851" s="175">
        <f>IF($B2851="","",TEXT($A2851,"yyyymmdd")&amp;"_P"&amp;$C2851&amp;"_C"&amp;$F2851&amp;"_"&amp;TRIM(RIGHT(SUBSTITUTE(TRIM(SUBSTITUTE($M2851,CHAR(160)," "))," ",REPT(" ",60)),60))&amp;IF($Q2851="","","-"&amp;TRIM(RIGHT(SUBSTITUTE(TRIM(SUBSTITUTE($Q2851,CHAR(160)," "))," ",REPT(" ",60)),60)))&amp;IF($U2851="","","-"&amp;TRIM(RIGHT(SUBSTITUTE(TRIM(SUBSTITUTE($U2851,CHAR(160)," "))," ",REPT(" ",60)),60)))&amp;".jpg")</f>
        <v/>
      </c>
    </row>
    <row r="2852" ht="14" customHeight="1">
      <c r="O2852" s="196">
        <f>_xlfn.LET(_xlpm.d,_xlfn.XLOOKUP(M2852,'[1]Birth Dates'!$A:$A,'[1]Birth Dates'!$B:$B,"",0),IF(_xlpm.d=0,"",_xlpm.d))</f>
        <v/>
      </c>
      <c r="P2852" s="196">
        <f>IF(OR(O2852="",A2852="",NOT(ISNUMBER(O2852)),O2852&gt;A2852),"",DATEDIF(O2852,A2852,"Y")&amp;" years, "&amp;DATEDIF(O2852,A2852,"YM")&amp;" months, "&amp;DATEDIF(O2852,A2852,"MD")&amp;" days")</f>
        <v/>
      </c>
      <c r="S2852" s="196">
        <f>_xlfn.LET(_xlpm.d,_xlfn.XLOOKUP(Q2852,'[1]Birth Dates'!$A:$A,'[1]Birth Dates'!$B:$B,"",0),IF(_xlpm.d=0,"",_xlpm.d))</f>
        <v/>
      </c>
      <c r="T2852" s="196">
        <f>IF(OR(S2852="",A2852="",NOT(ISNUMBER(S2852)),S2852&gt;A2852),"",DATEDIF(S2852,A2852,"Y")&amp;" years, "&amp;DATEDIF(S2852,A2852,"YM")&amp;" months, "&amp;DATEDIF(S2852,A2852,"MD")&amp;" days")</f>
        <v/>
      </c>
      <c r="W2852" s="196">
        <f>_xlfn.LET(_xlpm.d,_xlfn.XLOOKUP(U2852,'[1]Birth Dates'!$A:$A,'[1]Birth Dates'!$B:$B,"",0),IF(_xlpm.d=0,"",_xlpm.d))</f>
        <v/>
      </c>
      <c r="X2852" s="196">
        <f>IF(OR(W2852="",A2852="",NOT(ISNUMBER(W2852)),W2852&gt;A2852),"",DATEDIF(W2852,A2852,"Y")&amp;" years, "&amp;DATEDIF(W2852,A2852,"YM")&amp;" months, "&amp;DATEDIF(W2852,A2852,"MD")&amp;" days")</f>
        <v/>
      </c>
      <c r="AR2852" s="175">
        <f>IF($B2852="","",TEXT($A2852,"yyyymmdd")&amp;"_P"&amp;$C2852&amp;"_C"&amp;$F2852&amp;"_"&amp;TRIM(RIGHT(SUBSTITUTE(TRIM(SUBSTITUTE($M2852,CHAR(160)," "))," ",REPT(" ",60)),60))&amp;IF($Q2852="","","-"&amp;TRIM(RIGHT(SUBSTITUTE(TRIM(SUBSTITUTE($Q2852,CHAR(160)," "))," ",REPT(" ",60)),60)))&amp;IF($U2852="","","-"&amp;TRIM(RIGHT(SUBSTITUTE(TRIM(SUBSTITUTE($U2852,CHAR(160)," "))," ",REPT(" ",60)),60)))&amp;".jpg")</f>
        <v/>
      </c>
    </row>
    <row r="2853" ht="14" customHeight="1">
      <c r="O2853" s="196">
        <f>_xlfn.LET(_xlpm.d,_xlfn.XLOOKUP(M2853,'[1]Birth Dates'!$A:$A,'[1]Birth Dates'!$B:$B,"",0),IF(_xlpm.d=0,"",_xlpm.d))</f>
        <v/>
      </c>
      <c r="P2853" s="196">
        <f>IF(OR(O2853="",A2853="",NOT(ISNUMBER(O2853)),O2853&gt;A2853),"",DATEDIF(O2853,A2853,"Y")&amp;" years, "&amp;DATEDIF(O2853,A2853,"YM")&amp;" months, "&amp;DATEDIF(O2853,A2853,"MD")&amp;" days")</f>
        <v/>
      </c>
      <c r="S2853" s="196">
        <f>_xlfn.LET(_xlpm.d,_xlfn.XLOOKUP(Q2853,'[1]Birth Dates'!$A:$A,'[1]Birth Dates'!$B:$B,"",0),IF(_xlpm.d=0,"",_xlpm.d))</f>
        <v/>
      </c>
      <c r="T2853" s="196">
        <f>IF(OR(S2853="",A2853="",NOT(ISNUMBER(S2853)),S2853&gt;A2853),"",DATEDIF(S2853,A2853,"Y")&amp;" years, "&amp;DATEDIF(S2853,A2853,"YM")&amp;" months, "&amp;DATEDIF(S2853,A2853,"MD")&amp;" days")</f>
        <v/>
      </c>
      <c r="W2853" s="196">
        <f>_xlfn.LET(_xlpm.d,_xlfn.XLOOKUP(U2853,'[1]Birth Dates'!$A:$A,'[1]Birth Dates'!$B:$B,"",0),IF(_xlpm.d=0,"",_xlpm.d))</f>
        <v/>
      </c>
      <c r="X2853" s="196">
        <f>IF(OR(W2853="",A2853="",NOT(ISNUMBER(W2853)),W2853&gt;A2853),"",DATEDIF(W2853,A2853,"Y")&amp;" years, "&amp;DATEDIF(W2853,A2853,"YM")&amp;" months, "&amp;DATEDIF(W2853,A2853,"MD")&amp;" days")</f>
        <v/>
      </c>
      <c r="AR2853" s="175">
        <f>IF($B2853="","",TEXT($A2853,"yyyymmdd")&amp;"_P"&amp;$C2853&amp;"_C"&amp;$F2853&amp;"_"&amp;TRIM(RIGHT(SUBSTITUTE(TRIM(SUBSTITUTE($M2853,CHAR(160)," "))," ",REPT(" ",60)),60))&amp;IF($Q2853="","","-"&amp;TRIM(RIGHT(SUBSTITUTE(TRIM(SUBSTITUTE($Q2853,CHAR(160)," "))," ",REPT(" ",60)),60)))&amp;IF($U2853="","","-"&amp;TRIM(RIGHT(SUBSTITUTE(TRIM(SUBSTITUTE($U2853,CHAR(160)," "))," ",REPT(" ",60)),60)))&amp;".jpg")</f>
        <v/>
      </c>
    </row>
    <row r="2854" ht="14" customHeight="1">
      <c r="O2854" s="196">
        <f>_xlfn.LET(_xlpm.d,_xlfn.XLOOKUP(M2854,'[1]Birth Dates'!$A:$A,'[1]Birth Dates'!$B:$B,"",0),IF(_xlpm.d=0,"",_xlpm.d))</f>
        <v/>
      </c>
      <c r="P2854" s="196">
        <f>IF(OR(O2854="",A2854="",NOT(ISNUMBER(O2854)),O2854&gt;A2854),"",DATEDIF(O2854,A2854,"Y")&amp;" years, "&amp;DATEDIF(O2854,A2854,"YM")&amp;" months, "&amp;DATEDIF(O2854,A2854,"MD")&amp;" days")</f>
        <v/>
      </c>
      <c r="S2854" s="196">
        <f>_xlfn.LET(_xlpm.d,_xlfn.XLOOKUP(Q2854,'[1]Birth Dates'!$A:$A,'[1]Birth Dates'!$B:$B,"",0),IF(_xlpm.d=0,"",_xlpm.d))</f>
        <v/>
      </c>
      <c r="T2854" s="196">
        <f>IF(OR(S2854="",A2854="",NOT(ISNUMBER(S2854)),S2854&gt;A2854),"",DATEDIF(S2854,A2854,"Y")&amp;" years, "&amp;DATEDIF(S2854,A2854,"YM")&amp;" months, "&amp;DATEDIF(S2854,A2854,"MD")&amp;" days")</f>
        <v/>
      </c>
      <c r="W2854" s="196">
        <f>_xlfn.LET(_xlpm.d,_xlfn.XLOOKUP(U2854,'[1]Birth Dates'!$A:$A,'[1]Birth Dates'!$B:$B,"",0),IF(_xlpm.d=0,"",_xlpm.d))</f>
        <v/>
      </c>
      <c r="X2854" s="196">
        <f>IF(OR(W2854="",A2854="",NOT(ISNUMBER(W2854)),W2854&gt;A2854),"",DATEDIF(W2854,A2854,"Y")&amp;" years, "&amp;DATEDIF(W2854,A2854,"YM")&amp;" months, "&amp;DATEDIF(W2854,A2854,"MD")&amp;" days")</f>
        <v/>
      </c>
      <c r="AR2854" s="175">
        <f>IF($B2854="","",TEXT($A2854,"yyyymmdd")&amp;"_P"&amp;$C2854&amp;"_C"&amp;$F2854&amp;"_"&amp;TRIM(RIGHT(SUBSTITUTE(TRIM(SUBSTITUTE($M2854,CHAR(160)," "))," ",REPT(" ",60)),60))&amp;IF($Q2854="","","-"&amp;TRIM(RIGHT(SUBSTITUTE(TRIM(SUBSTITUTE($Q2854,CHAR(160)," "))," ",REPT(" ",60)),60)))&amp;IF($U2854="","","-"&amp;TRIM(RIGHT(SUBSTITUTE(TRIM(SUBSTITUTE($U2854,CHAR(160)," "))," ",REPT(" ",60)),60)))&amp;".jpg")</f>
        <v/>
      </c>
    </row>
    <row r="2855" ht="14" customHeight="1">
      <c r="O2855" s="196">
        <f>_xlfn.LET(_xlpm.d,_xlfn.XLOOKUP(M2855,'[1]Birth Dates'!$A:$A,'[1]Birth Dates'!$B:$B,"",0),IF(_xlpm.d=0,"",_xlpm.d))</f>
        <v/>
      </c>
      <c r="P2855" s="196">
        <f>IF(OR(O2855="",A2855="",NOT(ISNUMBER(O2855)),O2855&gt;A2855),"",DATEDIF(O2855,A2855,"Y")&amp;" years, "&amp;DATEDIF(O2855,A2855,"YM")&amp;" months, "&amp;DATEDIF(O2855,A2855,"MD")&amp;" days")</f>
        <v/>
      </c>
      <c r="S2855" s="196">
        <f>_xlfn.LET(_xlpm.d,_xlfn.XLOOKUP(Q2855,'[1]Birth Dates'!$A:$A,'[1]Birth Dates'!$B:$B,"",0),IF(_xlpm.d=0,"",_xlpm.d))</f>
        <v/>
      </c>
      <c r="T2855" s="196">
        <f>IF(OR(S2855="",A2855="",NOT(ISNUMBER(S2855)),S2855&gt;A2855),"",DATEDIF(S2855,A2855,"Y")&amp;" years, "&amp;DATEDIF(S2855,A2855,"YM")&amp;" months, "&amp;DATEDIF(S2855,A2855,"MD")&amp;" days")</f>
        <v/>
      </c>
      <c r="W2855" s="196">
        <f>_xlfn.LET(_xlpm.d,_xlfn.XLOOKUP(U2855,'[1]Birth Dates'!$A:$A,'[1]Birth Dates'!$B:$B,"",0),IF(_xlpm.d=0,"",_xlpm.d))</f>
        <v/>
      </c>
      <c r="X2855" s="196">
        <f>IF(OR(W2855="",A2855="",NOT(ISNUMBER(W2855)),W2855&gt;A2855),"",DATEDIF(W2855,A2855,"Y")&amp;" years, "&amp;DATEDIF(W2855,A2855,"YM")&amp;" months, "&amp;DATEDIF(W2855,A2855,"MD")&amp;" days")</f>
        <v/>
      </c>
      <c r="AR2855" s="175">
        <f>IF($B2855="","",TEXT($A2855,"yyyymmdd")&amp;"_P"&amp;$C2855&amp;"_C"&amp;$F2855&amp;"_"&amp;TRIM(RIGHT(SUBSTITUTE(TRIM(SUBSTITUTE($M2855,CHAR(160)," "))," ",REPT(" ",60)),60))&amp;IF($Q2855="","","-"&amp;TRIM(RIGHT(SUBSTITUTE(TRIM(SUBSTITUTE($Q2855,CHAR(160)," "))," ",REPT(" ",60)),60)))&amp;IF($U2855="","","-"&amp;TRIM(RIGHT(SUBSTITUTE(TRIM(SUBSTITUTE($U2855,CHAR(160)," "))," ",REPT(" ",60)),60)))&amp;".jpg")</f>
        <v/>
      </c>
    </row>
    <row r="2856" ht="14" customHeight="1">
      <c r="O2856" s="196">
        <f>_xlfn.LET(_xlpm.d,_xlfn.XLOOKUP(M2856,'[1]Birth Dates'!$A:$A,'[1]Birth Dates'!$B:$B,"",0),IF(_xlpm.d=0,"",_xlpm.d))</f>
        <v/>
      </c>
      <c r="P2856" s="196">
        <f>IF(OR(O2856="",A2856="",NOT(ISNUMBER(O2856)),O2856&gt;A2856),"",DATEDIF(O2856,A2856,"Y")&amp;" years, "&amp;DATEDIF(O2856,A2856,"YM")&amp;" months, "&amp;DATEDIF(O2856,A2856,"MD")&amp;" days")</f>
        <v/>
      </c>
      <c r="S2856" s="196">
        <f>_xlfn.LET(_xlpm.d,_xlfn.XLOOKUP(Q2856,'[1]Birth Dates'!$A:$A,'[1]Birth Dates'!$B:$B,"",0),IF(_xlpm.d=0,"",_xlpm.d))</f>
        <v/>
      </c>
      <c r="T2856" s="196">
        <f>IF(OR(S2856="",A2856="",NOT(ISNUMBER(S2856)),S2856&gt;A2856),"",DATEDIF(S2856,A2856,"Y")&amp;" years, "&amp;DATEDIF(S2856,A2856,"YM")&amp;" months, "&amp;DATEDIF(S2856,A2856,"MD")&amp;" days")</f>
        <v/>
      </c>
      <c r="W2856" s="196">
        <f>_xlfn.LET(_xlpm.d,_xlfn.XLOOKUP(U2856,'[1]Birth Dates'!$A:$A,'[1]Birth Dates'!$B:$B,"",0),IF(_xlpm.d=0,"",_xlpm.d))</f>
        <v/>
      </c>
      <c r="X2856" s="196">
        <f>IF(OR(W2856="",A2856="",NOT(ISNUMBER(W2856)),W2856&gt;A2856),"",DATEDIF(W2856,A2856,"Y")&amp;" years, "&amp;DATEDIF(W2856,A2856,"YM")&amp;" months, "&amp;DATEDIF(W2856,A2856,"MD")&amp;" days")</f>
        <v/>
      </c>
      <c r="AR2856" s="175">
        <f>IF($B2856="","",TEXT($A2856,"yyyymmdd")&amp;"_P"&amp;$C2856&amp;"_C"&amp;$F2856&amp;"_"&amp;TRIM(RIGHT(SUBSTITUTE(TRIM(SUBSTITUTE($M2856,CHAR(160)," "))," ",REPT(" ",60)),60))&amp;IF($Q2856="","","-"&amp;TRIM(RIGHT(SUBSTITUTE(TRIM(SUBSTITUTE($Q2856,CHAR(160)," "))," ",REPT(" ",60)),60)))&amp;IF($U2856="","","-"&amp;TRIM(RIGHT(SUBSTITUTE(TRIM(SUBSTITUTE($U2856,CHAR(160)," "))," ",REPT(" ",60)),60)))&amp;".jpg")</f>
        <v/>
      </c>
    </row>
    <row r="2857" ht="14" customHeight="1">
      <c r="O2857" s="196">
        <f>_xlfn.LET(_xlpm.d,_xlfn.XLOOKUP(M2857,'[1]Birth Dates'!$A:$A,'[1]Birth Dates'!$B:$B,"",0),IF(_xlpm.d=0,"",_xlpm.d))</f>
        <v/>
      </c>
      <c r="P2857" s="196">
        <f>IF(OR(O2857="",A2857="",NOT(ISNUMBER(O2857)),O2857&gt;A2857),"",DATEDIF(O2857,A2857,"Y")&amp;" years, "&amp;DATEDIF(O2857,A2857,"YM")&amp;" months, "&amp;DATEDIF(O2857,A2857,"MD")&amp;" days")</f>
        <v/>
      </c>
      <c r="S2857" s="196">
        <f>_xlfn.LET(_xlpm.d,_xlfn.XLOOKUP(Q2857,'[1]Birth Dates'!$A:$A,'[1]Birth Dates'!$B:$B,"",0),IF(_xlpm.d=0,"",_xlpm.d))</f>
        <v/>
      </c>
      <c r="T2857" s="196">
        <f>IF(OR(S2857="",A2857="",NOT(ISNUMBER(S2857)),S2857&gt;A2857),"",DATEDIF(S2857,A2857,"Y")&amp;" years, "&amp;DATEDIF(S2857,A2857,"YM")&amp;" months, "&amp;DATEDIF(S2857,A2857,"MD")&amp;" days")</f>
        <v/>
      </c>
      <c r="W2857" s="196">
        <f>_xlfn.LET(_xlpm.d,_xlfn.XLOOKUP(U2857,'[1]Birth Dates'!$A:$A,'[1]Birth Dates'!$B:$B,"",0),IF(_xlpm.d=0,"",_xlpm.d))</f>
        <v/>
      </c>
      <c r="X2857" s="196">
        <f>IF(OR(W2857="",A2857="",NOT(ISNUMBER(W2857)),W2857&gt;A2857),"",DATEDIF(W2857,A2857,"Y")&amp;" years, "&amp;DATEDIF(W2857,A2857,"YM")&amp;" months, "&amp;DATEDIF(W2857,A2857,"MD")&amp;" days")</f>
        <v/>
      </c>
      <c r="AR2857" s="175">
        <f>IF($B2857="","",TEXT($A2857,"yyyymmdd")&amp;"_P"&amp;$C2857&amp;"_C"&amp;$F2857&amp;"_"&amp;TRIM(RIGHT(SUBSTITUTE(TRIM(SUBSTITUTE($M2857,CHAR(160)," "))," ",REPT(" ",60)),60))&amp;IF($Q2857="","","-"&amp;TRIM(RIGHT(SUBSTITUTE(TRIM(SUBSTITUTE($Q2857,CHAR(160)," "))," ",REPT(" ",60)),60)))&amp;IF($U2857="","","-"&amp;TRIM(RIGHT(SUBSTITUTE(TRIM(SUBSTITUTE($U2857,CHAR(160)," "))," ",REPT(" ",60)),60)))&amp;".jpg")</f>
        <v/>
      </c>
    </row>
    <row r="2858" ht="14" customHeight="1">
      <c r="O2858" s="196">
        <f>_xlfn.LET(_xlpm.d,_xlfn.XLOOKUP(M2858,'[1]Birth Dates'!$A:$A,'[1]Birth Dates'!$B:$B,"",0),IF(_xlpm.d=0,"",_xlpm.d))</f>
        <v/>
      </c>
      <c r="P2858" s="196">
        <f>IF(OR(O2858="",A2858="",NOT(ISNUMBER(O2858)),O2858&gt;A2858),"",DATEDIF(O2858,A2858,"Y")&amp;" years, "&amp;DATEDIF(O2858,A2858,"YM")&amp;" months, "&amp;DATEDIF(O2858,A2858,"MD")&amp;" days")</f>
        <v/>
      </c>
      <c r="S2858" s="196">
        <f>_xlfn.LET(_xlpm.d,_xlfn.XLOOKUP(Q2858,'[1]Birth Dates'!$A:$A,'[1]Birth Dates'!$B:$B,"",0),IF(_xlpm.d=0,"",_xlpm.d))</f>
        <v/>
      </c>
      <c r="T2858" s="196">
        <f>IF(OR(S2858="",A2858="",NOT(ISNUMBER(S2858)),S2858&gt;A2858),"",DATEDIF(S2858,A2858,"Y")&amp;" years, "&amp;DATEDIF(S2858,A2858,"YM")&amp;" months, "&amp;DATEDIF(S2858,A2858,"MD")&amp;" days")</f>
        <v/>
      </c>
      <c r="W2858" s="196">
        <f>_xlfn.LET(_xlpm.d,_xlfn.XLOOKUP(U2858,'[1]Birth Dates'!$A:$A,'[1]Birth Dates'!$B:$B,"",0),IF(_xlpm.d=0,"",_xlpm.d))</f>
        <v/>
      </c>
      <c r="X2858" s="196">
        <f>IF(OR(W2858="",A2858="",NOT(ISNUMBER(W2858)),W2858&gt;A2858),"",DATEDIF(W2858,A2858,"Y")&amp;" years, "&amp;DATEDIF(W2858,A2858,"YM")&amp;" months, "&amp;DATEDIF(W2858,A2858,"MD")&amp;" days")</f>
        <v/>
      </c>
      <c r="AR2858" s="175">
        <f>IF($B2858="","",TEXT($A2858,"yyyymmdd")&amp;"_P"&amp;$C2858&amp;"_C"&amp;$F2858&amp;"_"&amp;TRIM(RIGHT(SUBSTITUTE(TRIM(SUBSTITUTE($M2858,CHAR(160)," "))," ",REPT(" ",60)),60))&amp;IF($Q2858="","","-"&amp;TRIM(RIGHT(SUBSTITUTE(TRIM(SUBSTITUTE($Q2858,CHAR(160)," "))," ",REPT(" ",60)),60)))&amp;IF($U2858="","","-"&amp;TRIM(RIGHT(SUBSTITUTE(TRIM(SUBSTITUTE($U2858,CHAR(160)," "))," ",REPT(" ",60)),60)))&amp;".jpg")</f>
        <v/>
      </c>
    </row>
    <row r="2859" ht="14" customHeight="1">
      <c r="O2859" s="196">
        <f>_xlfn.LET(_xlpm.d,_xlfn.XLOOKUP(M2859,'[1]Birth Dates'!$A:$A,'[1]Birth Dates'!$B:$B,"",0),IF(_xlpm.d=0,"",_xlpm.d))</f>
        <v/>
      </c>
      <c r="P2859" s="196">
        <f>IF(OR(O2859="",A2859="",NOT(ISNUMBER(O2859)),O2859&gt;A2859),"",DATEDIF(O2859,A2859,"Y")&amp;" years, "&amp;DATEDIF(O2859,A2859,"YM")&amp;" months, "&amp;DATEDIF(O2859,A2859,"MD")&amp;" days")</f>
        <v/>
      </c>
      <c r="S2859" s="196">
        <f>_xlfn.LET(_xlpm.d,_xlfn.XLOOKUP(Q2859,'[1]Birth Dates'!$A:$A,'[1]Birth Dates'!$B:$B,"",0),IF(_xlpm.d=0,"",_xlpm.d))</f>
        <v/>
      </c>
      <c r="T2859" s="196">
        <f>IF(OR(S2859="",A2859="",NOT(ISNUMBER(S2859)),S2859&gt;A2859),"",DATEDIF(S2859,A2859,"Y")&amp;" years, "&amp;DATEDIF(S2859,A2859,"YM")&amp;" months, "&amp;DATEDIF(S2859,A2859,"MD")&amp;" days")</f>
        <v/>
      </c>
      <c r="W2859" s="196">
        <f>_xlfn.LET(_xlpm.d,_xlfn.XLOOKUP(U2859,'[1]Birth Dates'!$A:$A,'[1]Birth Dates'!$B:$B,"",0),IF(_xlpm.d=0,"",_xlpm.d))</f>
        <v/>
      </c>
      <c r="X2859" s="196">
        <f>IF(OR(W2859="",A2859="",NOT(ISNUMBER(W2859)),W2859&gt;A2859),"",DATEDIF(W2859,A2859,"Y")&amp;" years, "&amp;DATEDIF(W2859,A2859,"YM")&amp;" months, "&amp;DATEDIF(W2859,A2859,"MD")&amp;" days")</f>
        <v/>
      </c>
      <c r="AR2859" s="175">
        <f>IF($B2859="","",TEXT($A2859,"yyyymmdd")&amp;"_P"&amp;$C2859&amp;"_C"&amp;$F2859&amp;"_"&amp;TRIM(RIGHT(SUBSTITUTE(TRIM(SUBSTITUTE($M2859,CHAR(160)," "))," ",REPT(" ",60)),60))&amp;IF($Q2859="","","-"&amp;TRIM(RIGHT(SUBSTITUTE(TRIM(SUBSTITUTE($Q2859,CHAR(160)," "))," ",REPT(" ",60)),60)))&amp;IF($U2859="","","-"&amp;TRIM(RIGHT(SUBSTITUTE(TRIM(SUBSTITUTE($U2859,CHAR(160)," "))," ",REPT(" ",60)),60)))&amp;".jpg")</f>
        <v/>
      </c>
    </row>
    <row r="2860" ht="14" customHeight="1">
      <c r="O2860" s="196">
        <f>_xlfn.LET(_xlpm.d,_xlfn.XLOOKUP(M2860,'[1]Birth Dates'!$A:$A,'[1]Birth Dates'!$B:$B,"",0),IF(_xlpm.d=0,"",_xlpm.d))</f>
        <v/>
      </c>
      <c r="P2860" s="196">
        <f>IF(OR(O2860="",A2860="",NOT(ISNUMBER(O2860)),O2860&gt;A2860),"",DATEDIF(O2860,A2860,"Y")&amp;" years, "&amp;DATEDIF(O2860,A2860,"YM")&amp;" months, "&amp;DATEDIF(O2860,A2860,"MD")&amp;" days")</f>
        <v/>
      </c>
      <c r="S2860" s="196">
        <f>_xlfn.LET(_xlpm.d,_xlfn.XLOOKUP(Q2860,'[1]Birth Dates'!$A:$A,'[1]Birth Dates'!$B:$B,"",0),IF(_xlpm.d=0,"",_xlpm.d))</f>
        <v/>
      </c>
      <c r="T2860" s="196">
        <f>IF(OR(S2860="",A2860="",NOT(ISNUMBER(S2860)),S2860&gt;A2860),"",DATEDIF(S2860,A2860,"Y")&amp;" years, "&amp;DATEDIF(S2860,A2860,"YM")&amp;" months, "&amp;DATEDIF(S2860,A2860,"MD")&amp;" days")</f>
        <v/>
      </c>
      <c r="W2860" s="196">
        <f>_xlfn.LET(_xlpm.d,_xlfn.XLOOKUP(U2860,'[1]Birth Dates'!$A:$A,'[1]Birth Dates'!$B:$B,"",0),IF(_xlpm.d=0,"",_xlpm.d))</f>
        <v/>
      </c>
      <c r="X2860" s="196">
        <f>IF(OR(W2860="",A2860="",NOT(ISNUMBER(W2860)),W2860&gt;A2860),"",DATEDIF(W2860,A2860,"Y")&amp;" years, "&amp;DATEDIF(W2860,A2860,"YM")&amp;" months, "&amp;DATEDIF(W2860,A2860,"MD")&amp;" days")</f>
        <v/>
      </c>
      <c r="AR2860" s="175">
        <f>IF($B2860="","",TEXT($A2860,"yyyymmdd")&amp;"_P"&amp;$C2860&amp;"_C"&amp;$F2860&amp;"_"&amp;TRIM(RIGHT(SUBSTITUTE(TRIM(SUBSTITUTE($M2860,CHAR(160)," "))," ",REPT(" ",60)),60))&amp;IF($Q2860="","","-"&amp;TRIM(RIGHT(SUBSTITUTE(TRIM(SUBSTITUTE($Q2860,CHAR(160)," "))," ",REPT(" ",60)),60)))&amp;IF($U2860="","","-"&amp;TRIM(RIGHT(SUBSTITUTE(TRIM(SUBSTITUTE($U2860,CHAR(160)," "))," ",REPT(" ",60)),60)))&amp;".jpg")</f>
        <v/>
      </c>
    </row>
    <row r="2861" ht="14" customHeight="1">
      <c r="O2861" s="196">
        <f>_xlfn.LET(_xlpm.d,_xlfn.XLOOKUP(M2861,'[1]Birth Dates'!$A:$A,'[1]Birth Dates'!$B:$B,"",0),IF(_xlpm.d=0,"",_xlpm.d))</f>
        <v/>
      </c>
      <c r="P2861" s="196">
        <f>IF(OR(O2861="",A2861="",NOT(ISNUMBER(O2861)),O2861&gt;A2861),"",DATEDIF(O2861,A2861,"Y")&amp;" years, "&amp;DATEDIF(O2861,A2861,"YM")&amp;" months, "&amp;DATEDIF(O2861,A2861,"MD")&amp;" days")</f>
        <v/>
      </c>
      <c r="S2861" s="196">
        <f>_xlfn.LET(_xlpm.d,_xlfn.XLOOKUP(Q2861,'[1]Birth Dates'!$A:$A,'[1]Birth Dates'!$B:$B,"",0),IF(_xlpm.d=0,"",_xlpm.d))</f>
        <v/>
      </c>
      <c r="T2861" s="196">
        <f>IF(OR(S2861="",A2861="",NOT(ISNUMBER(S2861)),S2861&gt;A2861),"",DATEDIF(S2861,A2861,"Y")&amp;" years, "&amp;DATEDIF(S2861,A2861,"YM")&amp;" months, "&amp;DATEDIF(S2861,A2861,"MD")&amp;" days")</f>
        <v/>
      </c>
      <c r="W2861" s="196">
        <f>_xlfn.LET(_xlpm.d,_xlfn.XLOOKUP(U2861,'[1]Birth Dates'!$A:$A,'[1]Birth Dates'!$B:$B,"",0),IF(_xlpm.d=0,"",_xlpm.d))</f>
        <v/>
      </c>
      <c r="X2861" s="196">
        <f>IF(OR(W2861="",A2861="",NOT(ISNUMBER(W2861)),W2861&gt;A2861),"",DATEDIF(W2861,A2861,"Y")&amp;" years, "&amp;DATEDIF(W2861,A2861,"YM")&amp;" months, "&amp;DATEDIF(W2861,A2861,"MD")&amp;" days")</f>
        <v/>
      </c>
      <c r="AR2861" s="175">
        <f>IF($B2861="","",TEXT($A2861,"yyyymmdd")&amp;"_P"&amp;$C2861&amp;"_C"&amp;$F2861&amp;"_"&amp;TRIM(RIGHT(SUBSTITUTE(TRIM(SUBSTITUTE($M2861,CHAR(160)," "))," ",REPT(" ",60)),60))&amp;IF($Q2861="","","-"&amp;TRIM(RIGHT(SUBSTITUTE(TRIM(SUBSTITUTE($Q2861,CHAR(160)," "))," ",REPT(" ",60)),60)))&amp;IF($U2861="","","-"&amp;TRIM(RIGHT(SUBSTITUTE(TRIM(SUBSTITUTE($U2861,CHAR(160)," "))," ",REPT(" ",60)),60)))&amp;".jpg")</f>
        <v/>
      </c>
    </row>
    <row r="2862" ht="14" customHeight="1">
      <c r="O2862" s="196">
        <f>_xlfn.LET(_xlpm.d,_xlfn.XLOOKUP(M2862,'[1]Birth Dates'!$A:$A,'[1]Birth Dates'!$B:$B,"",0),IF(_xlpm.d=0,"",_xlpm.d))</f>
        <v/>
      </c>
      <c r="P2862" s="196">
        <f>IF(OR(O2862="",A2862="",NOT(ISNUMBER(O2862)),O2862&gt;A2862),"",DATEDIF(O2862,A2862,"Y")&amp;" years, "&amp;DATEDIF(O2862,A2862,"YM")&amp;" months, "&amp;DATEDIF(O2862,A2862,"MD")&amp;" days")</f>
        <v/>
      </c>
      <c r="S2862" s="196">
        <f>_xlfn.LET(_xlpm.d,_xlfn.XLOOKUP(Q2862,'[1]Birth Dates'!$A:$A,'[1]Birth Dates'!$B:$B,"",0),IF(_xlpm.d=0,"",_xlpm.d))</f>
        <v/>
      </c>
      <c r="T2862" s="196">
        <f>IF(OR(S2862="",A2862="",NOT(ISNUMBER(S2862)),S2862&gt;A2862),"",DATEDIF(S2862,A2862,"Y")&amp;" years, "&amp;DATEDIF(S2862,A2862,"YM")&amp;" months, "&amp;DATEDIF(S2862,A2862,"MD")&amp;" days")</f>
        <v/>
      </c>
      <c r="W2862" s="196">
        <f>_xlfn.LET(_xlpm.d,_xlfn.XLOOKUP(U2862,'[1]Birth Dates'!$A:$A,'[1]Birth Dates'!$B:$B,"",0),IF(_xlpm.d=0,"",_xlpm.d))</f>
        <v/>
      </c>
      <c r="X2862" s="196">
        <f>IF(OR(W2862="",A2862="",NOT(ISNUMBER(W2862)),W2862&gt;A2862),"",DATEDIF(W2862,A2862,"Y")&amp;" years, "&amp;DATEDIF(W2862,A2862,"YM")&amp;" months, "&amp;DATEDIF(W2862,A2862,"MD")&amp;" days")</f>
        <v/>
      </c>
      <c r="AR2862" s="175">
        <f>IF($B2862="","",TEXT($A2862,"yyyymmdd")&amp;"_P"&amp;$C2862&amp;"_C"&amp;$F2862&amp;"_"&amp;TRIM(RIGHT(SUBSTITUTE(TRIM(SUBSTITUTE($M2862,CHAR(160)," "))," ",REPT(" ",60)),60))&amp;IF($Q2862="","","-"&amp;TRIM(RIGHT(SUBSTITUTE(TRIM(SUBSTITUTE($Q2862,CHAR(160)," "))," ",REPT(" ",60)),60)))&amp;IF($U2862="","","-"&amp;TRIM(RIGHT(SUBSTITUTE(TRIM(SUBSTITUTE($U2862,CHAR(160)," "))," ",REPT(" ",60)),60)))&amp;".jpg")</f>
        <v/>
      </c>
    </row>
    <row r="2863" ht="14" customHeight="1">
      <c r="O2863" s="196">
        <f>_xlfn.LET(_xlpm.d,_xlfn.XLOOKUP(M2863,'[1]Birth Dates'!$A:$A,'[1]Birth Dates'!$B:$B,"",0),IF(_xlpm.d=0,"",_xlpm.d))</f>
        <v/>
      </c>
      <c r="P2863" s="196">
        <f>IF(OR(O2863="",A2863="",NOT(ISNUMBER(O2863)),O2863&gt;A2863),"",DATEDIF(O2863,A2863,"Y")&amp;" years, "&amp;DATEDIF(O2863,A2863,"YM")&amp;" months, "&amp;DATEDIF(O2863,A2863,"MD")&amp;" days")</f>
        <v/>
      </c>
      <c r="S2863" s="196">
        <f>_xlfn.LET(_xlpm.d,_xlfn.XLOOKUP(Q2863,'[1]Birth Dates'!$A:$A,'[1]Birth Dates'!$B:$B,"",0),IF(_xlpm.d=0,"",_xlpm.d))</f>
        <v/>
      </c>
      <c r="T2863" s="196">
        <f>IF(OR(S2863="",A2863="",NOT(ISNUMBER(S2863)),S2863&gt;A2863),"",DATEDIF(S2863,A2863,"Y")&amp;" years, "&amp;DATEDIF(S2863,A2863,"YM")&amp;" months, "&amp;DATEDIF(S2863,A2863,"MD")&amp;" days")</f>
        <v/>
      </c>
      <c r="W2863" s="196">
        <f>_xlfn.LET(_xlpm.d,_xlfn.XLOOKUP(U2863,'[1]Birth Dates'!$A:$A,'[1]Birth Dates'!$B:$B,"",0),IF(_xlpm.d=0,"",_xlpm.d))</f>
        <v/>
      </c>
      <c r="X2863" s="196">
        <f>IF(OR(W2863="",A2863="",NOT(ISNUMBER(W2863)),W2863&gt;A2863),"",DATEDIF(W2863,A2863,"Y")&amp;" years, "&amp;DATEDIF(W2863,A2863,"YM")&amp;" months, "&amp;DATEDIF(W2863,A2863,"MD")&amp;" days")</f>
        <v/>
      </c>
      <c r="AR2863" s="175">
        <f>IF($B2863="","",TEXT($A2863,"yyyymmdd")&amp;"_P"&amp;$C2863&amp;"_C"&amp;$F2863&amp;"_"&amp;TRIM(RIGHT(SUBSTITUTE(TRIM(SUBSTITUTE($M2863,CHAR(160)," "))," ",REPT(" ",60)),60))&amp;IF($Q2863="","","-"&amp;TRIM(RIGHT(SUBSTITUTE(TRIM(SUBSTITUTE($Q2863,CHAR(160)," "))," ",REPT(" ",60)),60)))&amp;IF($U2863="","","-"&amp;TRIM(RIGHT(SUBSTITUTE(TRIM(SUBSTITUTE($U2863,CHAR(160)," "))," ",REPT(" ",60)),60)))&amp;".jpg")</f>
        <v/>
      </c>
    </row>
    <row r="2864" ht="14" customHeight="1">
      <c r="O2864" s="196">
        <f>_xlfn.LET(_xlpm.d,_xlfn.XLOOKUP(M2864,'[1]Birth Dates'!$A:$A,'[1]Birth Dates'!$B:$B,"",0),IF(_xlpm.d=0,"",_xlpm.d))</f>
        <v/>
      </c>
      <c r="P2864" s="196">
        <f>IF(OR(O2864="",A2864="",NOT(ISNUMBER(O2864)),O2864&gt;A2864),"",DATEDIF(O2864,A2864,"Y")&amp;" years, "&amp;DATEDIF(O2864,A2864,"YM")&amp;" months, "&amp;DATEDIF(O2864,A2864,"MD")&amp;" days")</f>
        <v/>
      </c>
      <c r="S2864" s="196">
        <f>_xlfn.LET(_xlpm.d,_xlfn.XLOOKUP(Q2864,'[1]Birth Dates'!$A:$A,'[1]Birth Dates'!$B:$B,"",0),IF(_xlpm.d=0,"",_xlpm.d))</f>
        <v/>
      </c>
      <c r="T2864" s="196">
        <f>IF(OR(S2864="",A2864="",NOT(ISNUMBER(S2864)),S2864&gt;A2864),"",DATEDIF(S2864,A2864,"Y")&amp;" years, "&amp;DATEDIF(S2864,A2864,"YM")&amp;" months, "&amp;DATEDIF(S2864,A2864,"MD")&amp;" days")</f>
        <v/>
      </c>
      <c r="W2864" s="196">
        <f>_xlfn.LET(_xlpm.d,_xlfn.XLOOKUP(U2864,'[1]Birth Dates'!$A:$A,'[1]Birth Dates'!$B:$B,"",0),IF(_xlpm.d=0,"",_xlpm.d))</f>
        <v/>
      </c>
      <c r="X2864" s="196">
        <f>IF(OR(W2864="",A2864="",NOT(ISNUMBER(W2864)),W2864&gt;A2864),"",DATEDIF(W2864,A2864,"Y")&amp;" years, "&amp;DATEDIF(W2864,A2864,"YM")&amp;" months, "&amp;DATEDIF(W2864,A2864,"MD")&amp;" days")</f>
        <v/>
      </c>
      <c r="AR2864" s="175">
        <f>IF($B2864="","",TEXT($A2864,"yyyymmdd")&amp;"_P"&amp;$C2864&amp;"_C"&amp;$F2864&amp;"_"&amp;TRIM(RIGHT(SUBSTITUTE(TRIM(SUBSTITUTE($M2864,CHAR(160)," "))," ",REPT(" ",60)),60))&amp;IF($Q2864="","","-"&amp;TRIM(RIGHT(SUBSTITUTE(TRIM(SUBSTITUTE($Q2864,CHAR(160)," "))," ",REPT(" ",60)),60)))&amp;IF($U2864="","","-"&amp;TRIM(RIGHT(SUBSTITUTE(TRIM(SUBSTITUTE($U2864,CHAR(160)," "))," ",REPT(" ",60)),60)))&amp;".jpg")</f>
        <v/>
      </c>
    </row>
    <row r="2865" ht="14" customHeight="1">
      <c r="O2865" s="196">
        <f>_xlfn.LET(_xlpm.d,_xlfn.XLOOKUP(M2865,'[1]Birth Dates'!$A:$A,'[1]Birth Dates'!$B:$B,"",0),IF(_xlpm.d=0,"",_xlpm.d))</f>
        <v/>
      </c>
      <c r="P2865" s="196">
        <f>IF(OR(O2865="",A2865="",NOT(ISNUMBER(O2865)),O2865&gt;A2865),"",DATEDIF(O2865,A2865,"Y")&amp;" years, "&amp;DATEDIF(O2865,A2865,"YM")&amp;" months, "&amp;DATEDIF(O2865,A2865,"MD")&amp;" days")</f>
        <v/>
      </c>
      <c r="S2865" s="196">
        <f>_xlfn.LET(_xlpm.d,_xlfn.XLOOKUP(Q2865,'[1]Birth Dates'!$A:$A,'[1]Birth Dates'!$B:$B,"",0),IF(_xlpm.d=0,"",_xlpm.d))</f>
        <v/>
      </c>
      <c r="T2865" s="196">
        <f>IF(OR(S2865="",A2865="",NOT(ISNUMBER(S2865)),S2865&gt;A2865),"",DATEDIF(S2865,A2865,"Y")&amp;" years, "&amp;DATEDIF(S2865,A2865,"YM")&amp;" months, "&amp;DATEDIF(S2865,A2865,"MD")&amp;" days")</f>
        <v/>
      </c>
      <c r="W2865" s="196">
        <f>_xlfn.LET(_xlpm.d,_xlfn.XLOOKUP(U2865,'[1]Birth Dates'!$A:$A,'[1]Birth Dates'!$B:$B,"",0),IF(_xlpm.d=0,"",_xlpm.d))</f>
        <v/>
      </c>
      <c r="X2865" s="196">
        <f>IF(OR(W2865="",A2865="",NOT(ISNUMBER(W2865)),W2865&gt;A2865),"",DATEDIF(W2865,A2865,"Y")&amp;" years, "&amp;DATEDIF(W2865,A2865,"YM")&amp;" months, "&amp;DATEDIF(W2865,A2865,"MD")&amp;" days")</f>
        <v/>
      </c>
      <c r="AR2865" s="175">
        <f>IF($B2865="","",TEXT($A2865,"yyyymmdd")&amp;"_P"&amp;$C2865&amp;"_C"&amp;$F2865&amp;"_"&amp;TRIM(RIGHT(SUBSTITUTE(TRIM(SUBSTITUTE($M2865,CHAR(160)," "))," ",REPT(" ",60)),60))&amp;IF($Q2865="","","-"&amp;TRIM(RIGHT(SUBSTITUTE(TRIM(SUBSTITUTE($Q2865,CHAR(160)," "))," ",REPT(" ",60)),60)))&amp;IF($U2865="","","-"&amp;TRIM(RIGHT(SUBSTITUTE(TRIM(SUBSTITUTE($U2865,CHAR(160)," "))," ",REPT(" ",60)),60)))&amp;".jpg")</f>
        <v/>
      </c>
    </row>
    <row r="2866" ht="14" customHeight="1">
      <c r="O2866" s="196">
        <f>_xlfn.LET(_xlpm.d,_xlfn.XLOOKUP(M2866,'[1]Birth Dates'!$A:$A,'[1]Birth Dates'!$B:$B,"",0),IF(_xlpm.d=0,"",_xlpm.d))</f>
        <v/>
      </c>
      <c r="P2866" s="196">
        <f>IF(OR(O2866="",A2866="",NOT(ISNUMBER(O2866)),O2866&gt;A2866),"",DATEDIF(O2866,A2866,"Y")&amp;" years, "&amp;DATEDIF(O2866,A2866,"YM")&amp;" months, "&amp;DATEDIF(O2866,A2866,"MD")&amp;" days")</f>
        <v/>
      </c>
      <c r="S2866" s="196">
        <f>_xlfn.LET(_xlpm.d,_xlfn.XLOOKUP(Q2866,'[1]Birth Dates'!$A:$A,'[1]Birth Dates'!$B:$B,"",0),IF(_xlpm.d=0,"",_xlpm.d))</f>
        <v/>
      </c>
      <c r="T2866" s="196">
        <f>IF(OR(S2866="",A2866="",NOT(ISNUMBER(S2866)),S2866&gt;A2866),"",DATEDIF(S2866,A2866,"Y")&amp;" years, "&amp;DATEDIF(S2866,A2866,"YM")&amp;" months, "&amp;DATEDIF(S2866,A2866,"MD")&amp;" days")</f>
        <v/>
      </c>
      <c r="W2866" s="196">
        <f>_xlfn.LET(_xlpm.d,_xlfn.XLOOKUP(U2866,'[1]Birth Dates'!$A:$A,'[1]Birth Dates'!$B:$B,"",0),IF(_xlpm.d=0,"",_xlpm.d))</f>
        <v/>
      </c>
      <c r="X2866" s="196">
        <f>IF(OR(W2866="",A2866="",NOT(ISNUMBER(W2866)),W2866&gt;A2866),"",DATEDIF(W2866,A2866,"Y")&amp;" years, "&amp;DATEDIF(W2866,A2866,"YM")&amp;" months, "&amp;DATEDIF(W2866,A2866,"MD")&amp;" days")</f>
        <v/>
      </c>
      <c r="AR2866" s="175">
        <f>IF($B2866="","",TEXT($A2866,"yyyymmdd")&amp;"_P"&amp;$C2866&amp;"_C"&amp;$F2866&amp;"_"&amp;TRIM(RIGHT(SUBSTITUTE(TRIM(SUBSTITUTE($M2866,CHAR(160)," "))," ",REPT(" ",60)),60))&amp;IF($Q2866="","","-"&amp;TRIM(RIGHT(SUBSTITUTE(TRIM(SUBSTITUTE($Q2866,CHAR(160)," "))," ",REPT(" ",60)),60)))&amp;IF($U2866="","","-"&amp;TRIM(RIGHT(SUBSTITUTE(TRIM(SUBSTITUTE($U2866,CHAR(160)," "))," ",REPT(" ",60)),60)))&amp;".jpg")</f>
        <v/>
      </c>
    </row>
    <row r="2867" ht="14" customHeight="1">
      <c r="O2867" s="196">
        <f>_xlfn.LET(_xlpm.d,_xlfn.XLOOKUP(M2867,'[1]Birth Dates'!$A:$A,'[1]Birth Dates'!$B:$B,"",0),IF(_xlpm.d=0,"",_xlpm.d))</f>
        <v/>
      </c>
      <c r="P2867" s="196">
        <f>IF(OR(O2867="",A2867="",NOT(ISNUMBER(O2867)),O2867&gt;A2867),"",DATEDIF(O2867,A2867,"Y")&amp;" years, "&amp;DATEDIF(O2867,A2867,"YM")&amp;" months, "&amp;DATEDIF(O2867,A2867,"MD")&amp;" days")</f>
        <v/>
      </c>
      <c r="S2867" s="196">
        <f>_xlfn.LET(_xlpm.d,_xlfn.XLOOKUP(Q2867,'[1]Birth Dates'!$A:$A,'[1]Birth Dates'!$B:$B,"",0),IF(_xlpm.d=0,"",_xlpm.d))</f>
        <v/>
      </c>
      <c r="T2867" s="196">
        <f>IF(OR(S2867="",A2867="",NOT(ISNUMBER(S2867)),S2867&gt;A2867),"",DATEDIF(S2867,A2867,"Y")&amp;" years, "&amp;DATEDIF(S2867,A2867,"YM")&amp;" months, "&amp;DATEDIF(S2867,A2867,"MD")&amp;" days")</f>
        <v/>
      </c>
      <c r="W2867" s="196">
        <f>_xlfn.LET(_xlpm.d,_xlfn.XLOOKUP(U2867,'[1]Birth Dates'!$A:$A,'[1]Birth Dates'!$B:$B,"",0),IF(_xlpm.d=0,"",_xlpm.d))</f>
        <v/>
      </c>
      <c r="X2867" s="196">
        <f>IF(OR(W2867="",A2867="",NOT(ISNUMBER(W2867)),W2867&gt;A2867),"",DATEDIF(W2867,A2867,"Y")&amp;" years, "&amp;DATEDIF(W2867,A2867,"YM")&amp;" months, "&amp;DATEDIF(W2867,A2867,"MD")&amp;" days")</f>
        <v/>
      </c>
      <c r="AR2867" s="175">
        <f>IF($B2867="","",TEXT($A2867,"yyyymmdd")&amp;"_P"&amp;$C2867&amp;"_C"&amp;$F2867&amp;"_"&amp;TRIM(RIGHT(SUBSTITUTE(TRIM(SUBSTITUTE($M2867,CHAR(160)," "))," ",REPT(" ",60)),60))&amp;IF($Q2867="","","-"&amp;TRIM(RIGHT(SUBSTITUTE(TRIM(SUBSTITUTE($Q2867,CHAR(160)," "))," ",REPT(" ",60)),60)))&amp;IF($U2867="","","-"&amp;TRIM(RIGHT(SUBSTITUTE(TRIM(SUBSTITUTE($U2867,CHAR(160)," "))," ",REPT(" ",60)),60)))&amp;".jpg")</f>
        <v/>
      </c>
    </row>
    <row r="2868" ht="14" customHeight="1">
      <c r="O2868" s="196">
        <f>_xlfn.LET(_xlpm.d,_xlfn.XLOOKUP(M2868,'[1]Birth Dates'!$A:$A,'[1]Birth Dates'!$B:$B,"",0),IF(_xlpm.d=0,"",_xlpm.d))</f>
        <v/>
      </c>
      <c r="P2868" s="196">
        <f>IF(OR(O2868="",A2868="",NOT(ISNUMBER(O2868)),O2868&gt;A2868),"",DATEDIF(O2868,A2868,"Y")&amp;" years, "&amp;DATEDIF(O2868,A2868,"YM")&amp;" months, "&amp;DATEDIF(O2868,A2868,"MD")&amp;" days")</f>
        <v/>
      </c>
      <c r="S2868" s="196">
        <f>_xlfn.LET(_xlpm.d,_xlfn.XLOOKUP(Q2868,'[1]Birth Dates'!$A:$A,'[1]Birth Dates'!$B:$B,"",0),IF(_xlpm.d=0,"",_xlpm.d))</f>
        <v/>
      </c>
      <c r="T2868" s="196">
        <f>IF(OR(S2868="",A2868="",NOT(ISNUMBER(S2868)),S2868&gt;A2868),"",DATEDIF(S2868,A2868,"Y")&amp;" years, "&amp;DATEDIF(S2868,A2868,"YM")&amp;" months, "&amp;DATEDIF(S2868,A2868,"MD")&amp;" days")</f>
        <v/>
      </c>
      <c r="W2868" s="196">
        <f>_xlfn.LET(_xlpm.d,_xlfn.XLOOKUP(U2868,'[1]Birth Dates'!$A:$A,'[1]Birth Dates'!$B:$B,"",0),IF(_xlpm.d=0,"",_xlpm.d))</f>
        <v/>
      </c>
      <c r="X2868" s="196">
        <f>IF(OR(W2868="",A2868="",NOT(ISNUMBER(W2868)),W2868&gt;A2868),"",DATEDIF(W2868,A2868,"Y")&amp;" years, "&amp;DATEDIF(W2868,A2868,"YM")&amp;" months, "&amp;DATEDIF(W2868,A2868,"MD")&amp;" days")</f>
        <v/>
      </c>
      <c r="AR2868" s="175">
        <f>IF($B2868="","",TEXT($A2868,"yyyymmdd")&amp;"_P"&amp;$C2868&amp;"_C"&amp;$F2868&amp;"_"&amp;TRIM(RIGHT(SUBSTITUTE(TRIM(SUBSTITUTE($M2868,CHAR(160)," "))," ",REPT(" ",60)),60))&amp;IF($Q2868="","","-"&amp;TRIM(RIGHT(SUBSTITUTE(TRIM(SUBSTITUTE($Q2868,CHAR(160)," "))," ",REPT(" ",60)),60)))&amp;IF($U2868="","","-"&amp;TRIM(RIGHT(SUBSTITUTE(TRIM(SUBSTITUTE($U2868,CHAR(160)," "))," ",REPT(" ",60)),60)))&amp;".jpg")</f>
        <v/>
      </c>
    </row>
    <row r="2869" ht="14" customHeight="1">
      <c r="O2869" s="196">
        <f>_xlfn.LET(_xlpm.d,_xlfn.XLOOKUP(M2869,'[1]Birth Dates'!$A:$A,'[1]Birth Dates'!$B:$B,"",0),IF(_xlpm.d=0,"",_xlpm.d))</f>
        <v/>
      </c>
      <c r="P2869" s="196">
        <f>IF(OR(O2869="",A2869="",NOT(ISNUMBER(O2869)),O2869&gt;A2869),"",DATEDIF(O2869,A2869,"Y")&amp;" years, "&amp;DATEDIF(O2869,A2869,"YM")&amp;" months, "&amp;DATEDIF(O2869,A2869,"MD")&amp;" days")</f>
        <v/>
      </c>
      <c r="S2869" s="196">
        <f>_xlfn.LET(_xlpm.d,_xlfn.XLOOKUP(Q2869,'[1]Birth Dates'!$A:$A,'[1]Birth Dates'!$B:$B,"",0),IF(_xlpm.d=0,"",_xlpm.d))</f>
        <v/>
      </c>
      <c r="T2869" s="196">
        <f>IF(OR(S2869="",A2869="",NOT(ISNUMBER(S2869)),S2869&gt;A2869),"",DATEDIF(S2869,A2869,"Y")&amp;" years, "&amp;DATEDIF(S2869,A2869,"YM")&amp;" months, "&amp;DATEDIF(S2869,A2869,"MD")&amp;" days")</f>
        <v/>
      </c>
      <c r="W2869" s="196">
        <f>_xlfn.LET(_xlpm.d,_xlfn.XLOOKUP(U2869,'[1]Birth Dates'!$A:$A,'[1]Birth Dates'!$B:$B,"",0),IF(_xlpm.d=0,"",_xlpm.d))</f>
        <v/>
      </c>
      <c r="X2869" s="196">
        <f>IF(OR(W2869="",A2869="",NOT(ISNUMBER(W2869)),W2869&gt;A2869),"",DATEDIF(W2869,A2869,"Y")&amp;" years, "&amp;DATEDIF(W2869,A2869,"YM")&amp;" months, "&amp;DATEDIF(W2869,A2869,"MD")&amp;" days")</f>
        <v/>
      </c>
      <c r="AR2869" s="175">
        <f>IF($B2869="","",TEXT($A2869,"yyyymmdd")&amp;"_P"&amp;$C2869&amp;"_C"&amp;$F2869&amp;"_"&amp;TRIM(RIGHT(SUBSTITUTE(TRIM(SUBSTITUTE($M2869,CHAR(160)," "))," ",REPT(" ",60)),60))&amp;IF($Q2869="","","-"&amp;TRIM(RIGHT(SUBSTITUTE(TRIM(SUBSTITUTE($Q2869,CHAR(160)," "))," ",REPT(" ",60)),60)))&amp;IF($U2869="","","-"&amp;TRIM(RIGHT(SUBSTITUTE(TRIM(SUBSTITUTE($U2869,CHAR(160)," "))," ",REPT(" ",60)),60)))&amp;".jpg")</f>
        <v/>
      </c>
    </row>
    <row r="2870" ht="14" customHeight="1">
      <c r="O2870" s="196">
        <f>_xlfn.LET(_xlpm.d,_xlfn.XLOOKUP(M2870,'[1]Birth Dates'!$A:$A,'[1]Birth Dates'!$B:$B,"",0),IF(_xlpm.d=0,"",_xlpm.d))</f>
        <v/>
      </c>
      <c r="P2870" s="196">
        <f>IF(OR(O2870="",A2870="",NOT(ISNUMBER(O2870)),O2870&gt;A2870),"",DATEDIF(O2870,A2870,"Y")&amp;" years, "&amp;DATEDIF(O2870,A2870,"YM")&amp;" months, "&amp;DATEDIF(O2870,A2870,"MD")&amp;" days")</f>
        <v/>
      </c>
      <c r="S2870" s="196">
        <f>_xlfn.LET(_xlpm.d,_xlfn.XLOOKUP(Q2870,'[1]Birth Dates'!$A:$A,'[1]Birth Dates'!$B:$B,"",0),IF(_xlpm.d=0,"",_xlpm.d))</f>
        <v/>
      </c>
      <c r="T2870" s="196">
        <f>IF(OR(S2870="",A2870="",NOT(ISNUMBER(S2870)),S2870&gt;A2870),"",DATEDIF(S2870,A2870,"Y")&amp;" years, "&amp;DATEDIF(S2870,A2870,"YM")&amp;" months, "&amp;DATEDIF(S2870,A2870,"MD")&amp;" days")</f>
        <v/>
      </c>
      <c r="W2870" s="196">
        <f>_xlfn.LET(_xlpm.d,_xlfn.XLOOKUP(U2870,'[1]Birth Dates'!$A:$A,'[1]Birth Dates'!$B:$B,"",0),IF(_xlpm.d=0,"",_xlpm.d))</f>
        <v/>
      </c>
      <c r="X2870" s="196">
        <f>IF(OR(W2870="",A2870="",NOT(ISNUMBER(W2870)),W2870&gt;A2870),"",DATEDIF(W2870,A2870,"Y")&amp;" years, "&amp;DATEDIF(W2870,A2870,"YM")&amp;" months, "&amp;DATEDIF(W2870,A2870,"MD")&amp;" days")</f>
        <v/>
      </c>
      <c r="AR2870" s="175">
        <f>IF($B2870="","",TEXT($A2870,"yyyymmdd")&amp;"_P"&amp;$C2870&amp;"_C"&amp;$F2870&amp;"_"&amp;TRIM(RIGHT(SUBSTITUTE(TRIM(SUBSTITUTE($M2870,CHAR(160)," "))," ",REPT(" ",60)),60))&amp;IF($Q2870="","","-"&amp;TRIM(RIGHT(SUBSTITUTE(TRIM(SUBSTITUTE($Q2870,CHAR(160)," "))," ",REPT(" ",60)),60)))&amp;IF($U2870="","","-"&amp;TRIM(RIGHT(SUBSTITUTE(TRIM(SUBSTITUTE($U2870,CHAR(160)," "))," ",REPT(" ",60)),60)))&amp;".jpg")</f>
        <v/>
      </c>
    </row>
    <row r="2871" ht="14" customHeight="1">
      <c r="O2871" s="196">
        <f>_xlfn.LET(_xlpm.d,_xlfn.XLOOKUP(M2871,'[1]Birth Dates'!$A:$A,'[1]Birth Dates'!$B:$B,"",0),IF(_xlpm.d=0,"",_xlpm.d))</f>
        <v/>
      </c>
      <c r="P2871" s="196">
        <f>IF(OR(O2871="",A2871="",NOT(ISNUMBER(O2871)),O2871&gt;A2871),"",DATEDIF(O2871,A2871,"Y")&amp;" years, "&amp;DATEDIF(O2871,A2871,"YM")&amp;" months, "&amp;DATEDIF(O2871,A2871,"MD")&amp;" days")</f>
        <v/>
      </c>
      <c r="S2871" s="196">
        <f>_xlfn.LET(_xlpm.d,_xlfn.XLOOKUP(Q2871,'[1]Birth Dates'!$A:$A,'[1]Birth Dates'!$B:$B,"",0),IF(_xlpm.d=0,"",_xlpm.d))</f>
        <v/>
      </c>
      <c r="T2871" s="196">
        <f>IF(OR(S2871="",A2871="",NOT(ISNUMBER(S2871)),S2871&gt;A2871),"",DATEDIF(S2871,A2871,"Y")&amp;" years, "&amp;DATEDIF(S2871,A2871,"YM")&amp;" months, "&amp;DATEDIF(S2871,A2871,"MD")&amp;" days")</f>
        <v/>
      </c>
      <c r="W2871" s="196">
        <f>_xlfn.LET(_xlpm.d,_xlfn.XLOOKUP(U2871,'[1]Birth Dates'!$A:$A,'[1]Birth Dates'!$B:$B,"",0),IF(_xlpm.d=0,"",_xlpm.d))</f>
        <v/>
      </c>
      <c r="X2871" s="196">
        <f>IF(OR(W2871="",A2871="",NOT(ISNUMBER(W2871)),W2871&gt;A2871),"",DATEDIF(W2871,A2871,"Y")&amp;" years, "&amp;DATEDIF(W2871,A2871,"YM")&amp;" months, "&amp;DATEDIF(W2871,A2871,"MD")&amp;" days")</f>
        <v/>
      </c>
      <c r="AR2871" s="175">
        <f>IF($B2871="","",TEXT($A2871,"yyyymmdd")&amp;"_P"&amp;$C2871&amp;"_C"&amp;$F2871&amp;"_"&amp;TRIM(RIGHT(SUBSTITUTE(TRIM(SUBSTITUTE($M2871,CHAR(160)," "))," ",REPT(" ",60)),60))&amp;IF($Q2871="","","-"&amp;TRIM(RIGHT(SUBSTITUTE(TRIM(SUBSTITUTE($Q2871,CHAR(160)," "))," ",REPT(" ",60)),60)))&amp;IF($U2871="","","-"&amp;TRIM(RIGHT(SUBSTITUTE(TRIM(SUBSTITUTE($U2871,CHAR(160)," "))," ",REPT(" ",60)),60)))&amp;".jpg")</f>
        <v/>
      </c>
    </row>
    <row r="2872" ht="14" customHeight="1">
      <c r="O2872" s="196">
        <f>_xlfn.LET(_xlpm.d,_xlfn.XLOOKUP(M2872,'[1]Birth Dates'!$A:$A,'[1]Birth Dates'!$B:$B,"",0),IF(_xlpm.d=0,"",_xlpm.d))</f>
        <v/>
      </c>
      <c r="P2872" s="196">
        <f>IF(OR(O2872="",A2872="",NOT(ISNUMBER(O2872)),O2872&gt;A2872),"",DATEDIF(O2872,A2872,"Y")&amp;" years, "&amp;DATEDIF(O2872,A2872,"YM")&amp;" months, "&amp;DATEDIF(O2872,A2872,"MD")&amp;" days")</f>
        <v/>
      </c>
      <c r="S2872" s="196">
        <f>_xlfn.LET(_xlpm.d,_xlfn.XLOOKUP(Q2872,'[1]Birth Dates'!$A:$A,'[1]Birth Dates'!$B:$B,"",0),IF(_xlpm.d=0,"",_xlpm.d))</f>
        <v/>
      </c>
      <c r="T2872" s="196">
        <f>IF(OR(S2872="",A2872="",NOT(ISNUMBER(S2872)),S2872&gt;A2872),"",DATEDIF(S2872,A2872,"Y")&amp;" years, "&amp;DATEDIF(S2872,A2872,"YM")&amp;" months, "&amp;DATEDIF(S2872,A2872,"MD")&amp;" days")</f>
        <v/>
      </c>
      <c r="W2872" s="196">
        <f>_xlfn.LET(_xlpm.d,_xlfn.XLOOKUP(U2872,'[1]Birth Dates'!$A:$A,'[1]Birth Dates'!$B:$B,"",0),IF(_xlpm.d=0,"",_xlpm.d))</f>
        <v/>
      </c>
      <c r="X2872" s="196">
        <f>IF(OR(W2872="",A2872="",NOT(ISNUMBER(W2872)),W2872&gt;A2872),"",DATEDIF(W2872,A2872,"Y")&amp;" years, "&amp;DATEDIF(W2872,A2872,"YM")&amp;" months, "&amp;DATEDIF(W2872,A2872,"MD")&amp;" days")</f>
        <v/>
      </c>
      <c r="AR2872" s="175">
        <f>IF($B2872="","",TEXT($A2872,"yyyymmdd")&amp;"_P"&amp;$C2872&amp;"_C"&amp;$F2872&amp;"_"&amp;TRIM(RIGHT(SUBSTITUTE(TRIM(SUBSTITUTE($M2872,CHAR(160)," "))," ",REPT(" ",60)),60))&amp;IF($Q2872="","","-"&amp;TRIM(RIGHT(SUBSTITUTE(TRIM(SUBSTITUTE($Q2872,CHAR(160)," "))," ",REPT(" ",60)),60)))&amp;IF($U2872="","","-"&amp;TRIM(RIGHT(SUBSTITUTE(TRIM(SUBSTITUTE($U2872,CHAR(160)," "))," ",REPT(" ",60)),60)))&amp;".jpg")</f>
        <v/>
      </c>
    </row>
    <row r="2873" ht="14" customHeight="1">
      <c r="O2873" s="196">
        <f>_xlfn.LET(_xlpm.d,_xlfn.XLOOKUP(M2873,'[1]Birth Dates'!$A:$A,'[1]Birth Dates'!$B:$B,"",0),IF(_xlpm.d=0,"",_xlpm.d))</f>
        <v/>
      </c>
      <c r="P2873" s="196">
        <f>IF(OR(O2873="",A2873="",NOT(ISNUMBER(O2873)),O2873&gt;A2873),"",DATEDIF(O2873,A2873,"Y")&amp;" years, "&amp;DATEDIF(O2873,A2873,"YM")&amp;" months, "&amp;DATEDIF(O2873,A2873,"MD")&amp;" days")</f>
        <v/>
      </c>
      <c r="S2873" s="196">
        <f>_xlfn.LET(_xlpm.d,_xlfn.XLOOKUP(Q2873,'[1]Birth Dates'!$A:$A,'[1]Birth Dates'!$B:$B,"",0),IF(_xlpm.d=0,"",_xlpm.d))</f>
        <v/>
      </c>
      <c r="T2873" s="196">
        <f>IF(OR(S2873="",A2873="",NOT(ISNUMBER(S2873)),S2873&gt;A2873),"",DATEDIF(S2873,A2873,"Y")&amp;" years, "&amp;DATEDIF(S2873,A2873,"YM")&amp;" months, "&amp;DATEDIF(S2873,A2873,"MD")&amp;" days")</f>
        <v/>
      </c>
      <c r="W2873" s="196">
        <f>_xlfn.LET(_xlpm.d,_xlfn.XLOOKUP(U2873,'[1]Birth Dates'!$A:$A,'[1]Birth Dates'!$B:$B,"",0),IF(_xlpm.d=0,"",_xlpm.d))</f>
        <v/>
      </c>
      <c r="X2873" s="196">
        <f>IF(OR(W2873="",A2873="",NOT(ISNUMBER(W2873)),W2873&gt;A2873),"",DATEDIF(W2873,A2873,"Y")&amp;" years, "&amp;DATEDIF(W2873,A2873,"YM")&amp;" months, "&amp;DATEDIF(W2873,A2873,"MD")&amp;" days")</f>
        <v/>
      </c>
      <c r="AR2873" s="175">
        <f>IF($B2873="","",TEXT($A2873,"yyyymmdd")&amp;"_P"&amp;$C2873&amp;"_C"&amp;$F2873&amp;"_"&amp;TRIM(RIGHT(SUBSTITUTE(TRIM(SUBSTITUTE($M2873,CHAR(160)," "))," ",REPT(" ",60)),60))&amp;IF($Q2873="","","-"&amp;TRIM(RIGHT(SUBSTITUTE(TRIM(SUBSTITUTE($Q2873,CHAR(160)," "))," ",REPT(" ",60)),60)))&amp;IF($U2873="","","-"&amp;TRIM(RIGHT(SUBSTITUTE(TRIM(SUBSTITUTE($U2873,CHAR(160)," "))," ",REPT(" ",60)),60)))&amp;".jpg")</f>
        <v/>
      </c>
    </row>
    <row r="2874" ht="14" customHeight="1">
      <c r="O2874" s="196">
        <f>_xlfn.LET(_xlpm.d,_xlfn.XLOOKUP(M2874,'[1]Birth Dates'!$A:$A,'[1]Birth Dates'!$B:$B,"",0),IF(_xlpm.d=0,"",_xlpm.d))</f>
        <v/>
      </c>
      <c r="P2874" s="196">
        <f>IF(OR(O2874="",A2874="",NOT(ISNUMBER(O2874)),O2874&gt;A2874),"",DATEDIF(O2874,A2874,"Y")&amp;" years, "&amp;DATEDIF(O2874,A2874,"YM")&amp;" months, "&amp;DATEDIF(O2874,A2874,"MD")&amp;" days")</f>
        <v/>
      </c>
      <c r="S2874" s="196">
        <f>_xlfn.LET(_xlpm.d,_xlfn.XLOOKUP(Q2874,'[1]Birth Dates'!$A:$A,'[1]Birth Dates'!$B:$B,"",0),IF(_xlpm.d=0,"",_xlpm.d))</f>
        <v/>
      </c>
      <c r="T2874" s="196">
        <f>IF(OR(S2874="",A2874="",NOT(ISNUMBER(S2874)),S2874&gt;A2874),"",DATEDIF(S2874,A2874,"Y")&amp;" years, "&amp;DATEDIF(S2874,A2874,"YM")&amp;" months, "&amp;DATEDIF(S2874,A2874,"MD")&amp;" days")</f>
        <v/>
      </c>
      <c r="W2874" s="196">
        <f>_xlfn.LET(_xlpm.d,_xlfn.XLOOKUP(U2874,'[1]Birth Dates'!$A:$A,'[1]Birth Dates'!$B:$B,"",0),IF(_xlpm.d=0,"",_xlpm.d))</f>
        <v/>
      </c>
      <c r="X2874" s="196">
        <f>IF(OR(W2874="",A2874="",NOT(ISNUMBER(W2874)),W2874&gt;A2874),"",DATEDIF(W2874,A2874,"Y")&amp;" years, "&amp;DATEDIF(W2874,A2874,"YM")&amp;" months, "&amp;DATEDIF(W2874,A2874,"MD")&amp;" days")</f>
        <v/>
      </c>
      <c r="AR2874" s="175">
        <f>IF($B2874="","",TEXT($A2874,"yyyymmdd")&amp;"_P"&amp;$C2874&amp;"_C"&amp;$F2874&amp;"_"&amp;TRIM(RIGHT(SUBSTITUTE(TRIM(SUBSTITUTE($M2874,CHAR(160)," "))," ",REPT(" ",60)),60))&amp;IF($Q2874="","","-"&amp;TRIM(RIGHT(SUBSTITUTE(TRIM(SUBSTITUTE($Q2874,CHAR(160)," "))," ",REPT(" ",60)),60)))&amp;IF($U2874="","","-"&amp;TRIM(RIGHT(SUBSTITUTE(TRIM(SUBSTITUTE($U2874,CHAR(160)," "))," ",REPT(" ",60)),60)))&amp;".jpg")</f>
        <v/>
      </c>
    </row>
    <row r="2875" ht="14" customHeight="1">
      <c r="O2875" s="196">
        <f>_xlfn.LET(_xlpm.d,_xlfn.XLOOKUP(M2875,'[1]Birth Dates'!$A:$A,'[1]Birth Dates'!$B:$B,"",0),IF(_xlpm.d=0,"",_xlpm.d))</f>
        <v/>
      </c>
      <c r="P2875" s="196">
        <f>IF(OR(O2875="",A2875="",NOT(ISNUMBER(O2875)),O2875&gt;A2875),"",DATEDIF(O2875,A2875,"Y")&amp;" years, "&amp;DATEDIF(O2875,A2875,"YM")&amp;" months, "&amp;DATEDIF(O2875,A2875,"MD")&amp;" days")</f>
        <v/>
      </c>
      <c r="S2875" s="196">
        <f>_xlfn.LET(_xlpm.d,_xlfn.XLOOKUP(Q2875,'[1]Birth Dates'!$A:$A,'[1]Birth Dates'!$B:$B,"",0),IF(_xlpm.d=0,"",_xlpm.d))</f>
        <v/>
      </c>
      <c r="T2875" s="196">
        <f>IF(OR(S2875="",A2875="",NOT(ISNUMBER(S2875)),S2875&gt;A2875),"",DATEDIF(S2875,A2875,"Y")&amp;" years, "&amp;DATEDIF(S2875,A2875,"YM")&amp;" months, "&amp;DATEDIF(S2875,A2875,"MD")&amp;" days")</f>
        <v/>
      </c>
      <c r="W2875" s="196">
        <f>_xlfn.LET(_xlpm.d,_xlfn.XLOOKUP(U2875,'[1]Birth Dates'!$A:$A,'[1]Birth Dates'!$B:$B,"",0),IF(_xlpm.d=0,"",_xlpm.d))</f>
        <v/>
      </c>
      <c r="X2875" s="196">
        <f>IF(OR(W2875="",A2875="",NOT(ISNUMBER(W2875)),W2875&gt;A2875),"",DATEDIF(W2875,A2875,"Y")&amp;" years, "&amp;DATEDIF(W2875,A2875,"YM")&amp;" months, "&amp;DATEDIF(W2875,A2875,"MD")&amp;" days")</f>
        <v/>
      </c>
      <c r="AR2875" s="175">
        <f>IF($B2875="","",TEXT($A2875,"yyyymmdd")&amp;"_P"&amp;$C2875&amp;"_C"&amp;$F2875&amp;"_"&amp;TRIM(RIGHT(SUBSTITUTE(TRIM(SUBSTITUTE($M2875,CHAR(160)," "))," ",REPT(" ",60)),60))&amp;IF($Q2875="","","-"&amp;TRIM(RIGHT(SUBSTITUTE(TRIM(SUBSTITUTE($Q2875,CHAR(160)," "))," ",REPT(" ",60)),60)))&amp;IF($U2875="","","-"&amp;TRIM(RIGHT(SUBSTITUTE(TRIM(SUBSTITUTE($U2875,CHAR(160)," "))," ",REPT(" ",60)),60)))&amp;".jpg")</f>
        <v/>
      </c>
    </row>
    <row r="2876" ht="14" customHeight="1">
      <c r="O2876" s="196">
        <f>_xlfn.LET(_xlpm.d,_xlfn.XLOOKUP(M2876,'[1]Birth Dates'!$A:$A,'[1]Birth Dates'!$B:$B,"",0),IF(_xlpm.d=0,"",_xlpm.d))</f>
        <v/>
      </c>
      <c r="P2876" s="196">
        <f>IF(OR(O2876="",A2876="",NOT(ISNUMBER(O2876)),O2876&gt;A2876),"",DATEDIF(O2876,A2876,"Y")&amp;" years, "&amp;DATEDIF(O2876,A2876,"YM")&amp;" months, "&amp;DATEDIF(O2876,A2876,"MD")&amp;" days")</f>
        <v/>
      </c>
      <c r="S2876" s="196">
        <f>_xlfn.LET(_xlpm.d,_xlfn.XLOOKUP(Q2876,'[1]Birth Dates'!$A:$A,'[1]Birth Dates'!$B:$B,"",0),IF(_xlpm.d=0,"",_xlpm.d))</f>
        <v/>
      </c>
      <c r="T2876" s="196">
        <f>IF(OR(S2876="",A2876="",NOT(ISNUMBER(S2876)),S2876&gt;A2876),"",DATEDIF(S2876,A2876,"Y")&amp;" years, "&amp;DATEDIF(S2876,A2876,"YM")&amp;" months, "&amp;DATEDIF(S2876,A2876,"MD")&amp;" days")</f>
        <v/>
      </c>
      <c r="W2876" s="196">
        <f>_xlfn.LET(_xlpm.d,_xlfn.XLOOKUP(U2876,'[1]Birth Dates'!$A:$A,'[1]Birth Dates'!$B:$B,"",0),IF(_xlpm.d=0,"",_xlpm.d))</f>
        <v/>
      </c>
      <c r="X2876" s="196">
        <f>IF(OR(W2876="",A2876="",NOT(ISNUMBER(W2876)),W2876&gt;A2876),"",DATEDIF(W2876,A2876,"Y")&amp;" years, "&amp;DATEDIF(W2876,A2876,"YM")&amp;" months, "&amp;DATEDIF(W2876,A2876,"MD")&amp;" days")</f>
        <v/>
      </c>
      <c r="AR2876" s="175">
        <f>IF($B2876="","",TEXT($A2876,"yyyymmdd")&amp;"_P"&amp;$C2876&amp;"_C"&amp;$F2876&amp;"_"&amp;TRIM(RIGHT(SUBSTITUTE(TRIM(SUBSTITUTE($M2876,CHAR(160)," "))," ",REPT(" ",60)),60))&amp;IF($Q2876="","","-"&amp;TRIM(RIGHT(SUBSTITUTE(TRIM(SUBSTITUTE($Q2876,CHAR(160)," "))," ",REPT(" ",60)),60)))&amp;IF($U2876="","","-"&amp;TRIM(RIGHT(SUBSTITUTE(TRIM(SUBSTITUTE($U2876,CHAR(160)," "))," ",REPT(" ",60)),60)))&amp;".jpg")</f>
        <v/>
      </c>
    </row>
    <row r="2877" ht="14" customHeight="1">
      <c r="O2877" s="196">
        <f>_xlfn.LET(_xlpm.d,_xlfn.XLOOKUP(M2877,'[1]Birth Dates'!$A:$A,'[1]Birth Dates'!$B:$B,"",0),IF(_xlpm.d=0,"",_xlpm.d))</f>
        <v/>
      </c>
      <c r="P2877" s="196">
        <f>IF(OR(O2877="",A2877="",NOT(ISNUMBER(O2877)),O2877&gt;A2877),"",DATEDIF(O2877,A2877,"Y")&amp;" years, "&amp;DATEDIF(O2877,A2877,"YM")&amp;" months, "&amp;DATEDIF(O2877,A2877,"MD")&amp;" days")</f>
        <v/>
      </c>
      <c r="S2877" s="196">
        <f>_xlfn.LET(_xlpm.d,_xlfn.XLOOKUP(Q2877,'[1]Birth Dates'!$A:$A,'[1]Birth Dates'!$B:$B,"",0),IF(_xlpm.d=0,"",_xlpm.d))</f>
        <v/>
      </c>
      <c r="T2877" s="196">
        <f>IF(OR(S2877="",A2877="",NOT(ISNUMBER(S2877)),S2877&gt;A2877),"",DATEDIF(S2877,A2877,"Y")&amp;" years, "&amp;DATEDIF(S2877,A2877,"YM")&amp;" months, "&amp;DATEDIF(S2877,A2877,"MD")&amp;" days")</f>
        <v/>
      </c>
      <c r="W2877" s="196">
        <f>_xlfn.LET(_xlpm.d,_xlfn.XLOOKUP(U2877,'[1]Birth Dates'!$A:$A,'[1]Birth Dates'!$B:$B,"",0),IF(_xlpm.d=0,"",_xlpm.d))</f>
        <v/>
      </c>
      <c r="X2877" s="196">
        <f>IF(OR(W2877="",A2877="",NOT(ISNUMBER(W2877)),W2877&gt;A2877),"",DATEDIF(W2877,A2877,"Y")&amp;" years, "&amp;DATEDIF(W2877,A2877,"YM")&amp;" months, "&amp;DATEDIF(W2877,A2877,"MD")&amp;" days")</f>
        <v/>
      </c>
      <c r="AR2877" s="175">
        <f>IF($B2877="","",TEXT($A2877,"yyyymmdd")&amp;"_P"&amp;$C2877&amp;"_C"&amp;$F2877&amp;"_"&amp;TRIM(RIGHT(SUBSTITUTE(TRIM(SUBSTITUTE($M2877,CHAR(160)," "))," ",REPT(" ",60)),60))&amp;IF($Q2877="","","-"&amp;TRIM(RIGHT(SUBSTITUTE(TRIM(SUBSTITUTE($Q2877,CHAR(160)," "))," ",REPT(" ",60)),60)))&amp;IF($U2877="","","-"&amp;TRIM(RIGHT(SUBSTITUTE(TRIM(SUBSTITUTE($U2877,CHAR(160)," "))," ",REPT(" ",60)),60)))&amp;".jpg")</f>
        <v/>
      </c>
    </row>
    <row r="2878" ht="14" customHeight="1">
      <c r="O2878" s="196">
        <f>_xlfn.LET(_xlpm.d,_xlfn.XLOOKUP(M2878,'[1]Birth Dates'!$A:$A,'[1]Birth Dates'!$B:$B,"",0),IF(_xlpm.d=0,"",_xlpm.d))</f>
        <v/>
      </c>
      <c r="P2878" s="196">
        <f>IF(OR(O2878="",A2878="",NOT(ISNUMBER(O2878)),O2878&gt;A2878),"",DATEDIF(O2878,A2878,"Y")&amp;" years, "&amp;DATEDIF(O2878,A2878,"YM")&amp;" months, "&amp;DATEDIF(O2878,A2878,"MD")&amp;" days")</f>
        <v/>
      </c>
      <c r="S2878" s="196">
        <f>_xlfn.LET(_xlpm.d,_xlfn.XLOOKUP(Q2878,'[1]Birth Dates'!$A:$A,'[1]Birth Dates'!$B:$B,"",0),IF(_xlpm.d=0,"",_xlpm.d))</f>
        <v/>
      </c>
      <c r="T2878" s="196">
        <f>IF(OR(S2878="",A2878="",NOT(ISNUMBER(S2878)),S2878&gt;A2878),"",DATEDIF(S2878,A2878,"Y")&amp;" years, "&amp;DATEDIF(S2878,A2878,"YM")&amp;" months, "&amp;DATEDIF(S2878,A2878,"MD")&amp;" days")</f>
        <v/>
      </c>
      <c r="W2878" s="196">
        <f>_xlfn.LET(_xlpm.d,_xlfn.XLOOKUP(U2878,'[1]Birth Dates'!$A:$A,'[1]Birth Dates'!$B:$B,"",0),IF(_xlpm.d=0,"",_xlpm.d))</f>
        <v/>
      </c>
      <c r="X2878" s="196">
        <f>IF(OR(W2878="",A2878="",NOT(ISNUMBER(W2878)),W2878&gt;A2878),"",DATEDIF(W2878,A2878,"Y")&amp;" years, "&amp;DATEDIF(W2878,A2878,"YM")&amp;" months, "&amp;DATEDIF(W2878,A2878,"MD")&amp;" days")</f>
        <v/>
      </c>
      <c r="AR2878" s="175">
        <f>IF($B2878="","",TEXT($A2878,"yyyymmdd")&amp;"_P"&amp;$C2878&amp;"_C"&amp;$F2878&amp;"_"&amp;TRIM(RIGHT(SUBSTITUTE(TRIM(SUBSTITUTE($M2878,CHAR(160)," "))," ",REPT(" ",60)),60))&amp;IF($Q2878="","","-"&amp;TRIM(RIGHT(SUBSTITUTE(TRIM(SUBSTITUTE($Q2878,CHAR(160)," "))," ",REPT(" ",60)),60)))&amp;IF($U2878="","","-"&amp;TRIM(RIGHT(SUBSTITUTE(TRIM(SUBSTITUTE($U2878,CHAR(160)," "))," ",REPT(" ",60)),60)))&amp;".jpg")</f>
        <v/>
      </c>
    </row>
    <row r="2879" ht="14" customHeight="1">
      <c r="O2879" s="196">
        <f>_xlfn.LET(_xlpm.d,_xlfn.XLOOKUP(M2879,'[1]Birth Dates'!$A:$A,'[1]Birth Dates'!$B:$B,"",0),IF(_xlpm.d=0,"",_xlpm.d))</f>
        <v/>
      </c>
      <c r="P2879" s="196">
        <f>IF(OR(O2879="",A2879="",NOT(ISNUMBER(O2879)),O2879&gt;A2879),"",DATEDIF(O2879,A2879,"Y")&amp;" years, "&amp;DATEDIF(O2879,A2879,"YM")&amp;" months, "&amp;DATEDIF(O2879,A2879,"MD")&amp;" days")</f>
        <v/>
      </c>
      <c r="S2879" s="196">
        <f>_xlfn.LET(_xlpm.d,_xlfn.XLOOKUP(Q2879,'[1]Birth Dates'!$A:$A,'[1]Birth Dates'!$B:$B,"",0),IF(_xlpm.d=0,"",_xlpm.d))</f>
        <v/>
      </c>
      <c r="T2879" s="196">
        <f>IF(OR(S2879="",A2879="",NOT(ISNUMBER(S2879)),S2879&gt;A2879),"",DATEDIF(S2879,A2879,"Y")&amp;" years, "&amp;DATEDIF(S2879,A2879,"YM")&amp;" months, "&amp;DATEDIF(S2879,A2879,"MD")&amp;" days")</f>
        <v/>
      </c>
      <c r="W2879" s="196">
        <f>_xlfn.LET(_xlpm.d,_xlfn.XLOOKUP(U2879,'[1]Birth Dates'!$A:$A,'[1]Birth Dates'!$B:$B,"",0),IF(_xlpm.d=0,"",_xlpm.d))</f>
        <v/>
      </c>
      <c r="X2879" s="196">
        <f>IF(OR(W2879="",A2879="",NOT(ISNUMBER(W2879)),W2879&gt;A2879),"",DATEDIF(W2879,A2879,"Y")&amp;" years, "&amp;DATEDIF(W2879,A2879,"YM")&amp;" months, "&amp;DATEDIF(W2879,A2879,"MD")&amp;" days")</f>
        <v/>
      </c>
      <c r="AR2879" s="175">
        <f>IF($B2879="","",TEXT($A2879,"yyyymmdd")&amp;"_P"&amp;$C2879&amp;"_C"&amp;$F2879&amp;"_"&amp;TRIM(RIGHT(SUBSTITUTE(TRIM(SUBSTITUTE($M2879,CHAR(160)," "))," ",REPT(" ",60)),60))&amp;IF($Q2879="","","-"&amp;TRIM(RIGHT(SUBSTITUTE(TRIM(SUBSTITUTE($Q2879,CHAR(160)," "))," ",REPT(" ",60)),60)))&amp;IF($U2879="","","-"&amp;TRIM(RIGHT(SUBSTITUTE(TRIM(SUBSTITUTE($U2879,CHAR(160)," "))," ",REPT(" ",60)),60)))&amp;".jpg")</f>
        <v/>
      </c>
    </row>
    <row r="2880" ht="14" customHeight="1">
      <c r="O2880" s="196">
        <f>_xlfn.LET(_xlpm.d,_xlfn.XLOOKUP(M2880,'[1]Birth Dates'!$A:$A,'[1]Birth Dates'!$B:$B,"",0),IF(_xlpm.d=0,"",_xlpm.d))</f>
        <v/>
      </c>
      <c r="P2880" s="196">
        <f>IF(OR(O2880="",A2880="",NOT(ISNUMBER(O2880)),O2880&gt;A2880),"",DATEDIF(O2880,A2880,"Y")&amp;" years, "&amp;DATEDIF(O2880,A2880,"YM")&amp;" months, "&amp;DATEDIF(O2880,A2880,"MD")&amp;" days")</f>
        <v/>
      </c>
      <c r="S2880" s="196">
        <f>_xlfn.LET(_xlpm.d,_xlfn.XLOOKUP(Q2880,'[1]Birth Dates'!$A:$A,'[1]Birth Dates'!$B:$B,"",0),IF(_xlpm.d=0,"",_xlpm.d))</f>
        <v/>
      </c>
      <c r="T2880" s="196">
        <f>IF(OR(S2880="",A2880="",NOT(ISNUMBER(S2880)),S2880&gt;A2880),"",DATEDIF(S2880,A2880,"Y")&amp;" years, "&amp;DATEDIF(S2880,A2880,"YM")&amp;" months, "&amp;DATEDIF(S2880,A2880,"MD")&amp;" days")</f>
        <v/>
      </c>
      <c r="W2880" s="196">
        <f>_xlfn.LET(_xlpm.d,_xlfn.XLOOKUP(U2880,'[1]Birth Dates'!$A:$A,'[1]Birth Dates'!$B:$B,"",0),IF(_xlpm.d=0,"",_xlpm.d))</f>
        <v/>
      </c>
      <c r="X2880" s="196">
        <f>IF(OR(W2880="",A2880="",NOT(ISNUMBER(W2880)),W2880&gt;A2880),"",DATEDIF(W2880,A2880,"Y")&amp;" years, "&amp;DATEDIF(W2880,A2880,"YM")&amp;" months, "&amp;DATEDIF(W2880,A2880,"MD")&amp;" days")</f>
        <v/>
      </c>
    </row>
  </sheetData>
  <autoFilter ref="A1:AQ95"/>
  <conditionalFormatting sqref="AG2:AG95">
    <cfRule type="cellIs" priority="1" operator="equal" dxfId="3">
      <formula>0</formula>
    </cfRule>
    <cfRule type="cellIs" priority="2" operator="lessThan" dxfId="0">
      <formula>0</formula>
    </cfRule>
    <cfRule type="cellIs" priority="3" operator="greaterThan" dxfId="1">
      <formula>0</formula>
    </cfRule>
  </conditionalFormatting>
  <conditionalFormatting sqref="AP1">
    <cfRule type="cellIs" priority="17" operator="greaterThanOrEqual" dxfId="1">
      <formula>0</formula>
    </cfRule>
  </conditionalFormatting>
  <conditionalFormatting sqref="AP1:AP95">
    <cfRule type="cellIs" priority="5" operator="lessThan" dxfId="0">
      <formula>0</formula>
    </cfRule>
  </conditionalFormatting>
  <conditionalFormatting sqref="AP2:AP95">
    <cfRule type="cellIs" priority="4" operator="equal" dxfId="3">
      <formula>0</formula>
    </cfRule>
    <cfRule type="cellIs" priority="6" operator="greaterThan" dxfId="1">
      <formula>0</formula>
    </cfRule>
  </conditionalFormatting>
  <conditionalFormatting sqref="AR2853:AR2879">
    <cfRule type="cellIs" priority="10" operator="greaterThanOrEqual" dxfId="1">
      <formula>0</formula>
    </cfRule>
    <cfRule type="cellIs" priority="11" operator="lessThan" dxfId="0">
      <formula>0</formula>
    </cfRule>
  </conditionalFormatting>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3:C11"/>
  <sheetViews>
    <sheetView workbookViewId="0">
      <selection activeCell="A11" sqref="A11"/>
    </sheetView>
  </sheetViews>
  <sheetFormatPr baseColWidth="10" defaultColWidth="11.5" defaultRowHeight="13"/>
  <sheetData>
    <row r="3" ht="16" customHeight="1">
      <c r="A3" s="35" t="inlineStr">
        <is>
          <t>Notes</t>
        </is>
      </c>
      <c r="B3" s="35" t="n"/>
      <c r="C3" s="35" t="n"/>
    </row>
    <row r="4" ht="16" customHeight="1">
      <c r="A4" s="53" t="n"/>
      <c r="B4" s="35" t="inlineStr">
        <is>
          <t>Confirmed in 84/85 James Hardie 1000 Book</t>
        </is>
      </c>
      <c r="C4" s="35" t="n"/>
    </row>
    <row r="5" ht="16" customHeight="1">
      <c r="A5" s="54" t="n"/>
      <c r="B5" s="35" t="inlineStr">
        <is>
          <t>Confirmed in 85/86 James Hardie 1000 Book</t>
        </is>
      </c>
      <c r="C5" s="35" t="n"/>
    </row>
    <row r="6" ht="16" customHeight="1">
      <c r="A6" s="55" t="n"/>
      <c r="B6" s="35" t="inlineStr">
        <is>
          <t>Confirmed in 86/87 James Hardie 1000 Book</t>
        </is>
      </c>
      <c r="C6" s="35" t="n"/>
    </row>
    <row r="7" ht="16" customHeight="1">
      <c r="A7" s="56" t="n"/>
      <c r="B7" s="35" t="inlineStr">
        <is>
          <t>Confirmed in 87/88 James Hardie 1000 Book</t>
        </is>
      </c>
      <c r="C7" s="35" t="n"/>
    </row>
    <row r="8" ht="16" customHeight="1">
      <c r="A8" s="57" t="n"/>
      <c r="B8" s="35" t="inlineStr">
        <is>
          <t>Confirmed in 8 The Great Race Tooheys 1000 Book</t>
        </is>
      </c>
      <c r="C8" s="35" t="n"/>
    </row>
    <row r="9" ht="16" customHeight="1">
      <c r="A9" s="52" t="n"/>
      <c r="B9" s="35" t="inlineStr">
        <is>
          <t>Confirmed in 1996 The Great Race Book</t>
        </is>
      </c>
      <c r="C9" s="35" t="n"/>
    </row>
    <row r="10" ht="16" customHeight="1">
      <c r="A10" s="50" t="inlineStr">
        <is>
          <t>BOLD</t>
        </is>
      </c>
      <c r="B10" s="35" t="inlineStr">
        <is>
          <t>DriverDB.com</t>
        </is>
      </c>
      <c r="C10" s="35" t="n"/>
    </row>
    <row r="11" ht="16" customHeight="1">
      <c r="A11" s="58" t="inlineStr">
        <is>
          <t>Italics</t>
        </is>
      </c>
      <c r="B11" s="35" t="inlineStr">
        <is>
          <t>Google Search</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X70"/>
  <sheetViews>
    <sheetView topLeftCell="A9" workbookViewId="0">
      <selection activeCell="A70" sqref="A70"/>
    </sheetView>
  </sheetViews>
  <sheetFormatPr baseColWidth="10" defaultColWidth="11.5" defaultRowHeight="13"/>
  <sheetData>
    <row r="1" ht="18" customHeight="1">
      <c r="A1" s="25" t="inlineStr">
        <is>
          <t>Armstrong 500 20 November, 1960</t>
        </is>
      </c>
      <c r="C1" s="16" t="n"/>
      <c r="D1" s="11" t="n"/>
      <c r="E1" s="11" t="n"/>
      <c r="F1" s="11" t="n"/>
      <c r="G1" s="11" t="n"/>
      <c r="H1" s="16" t="n"/>
      <c r="I1" s="16" t="n"/>
      <c r="J1" s="16" t="n"/>
      <c r="K1" s="16" t="n"/>
      <c r="L1" s="11" t="n"/>
      <c r="M1" s="11" t="n"/>
      <c r="N1" s="16" t="n"/>
      <c r="O1" s="14" t="n"/>
    </row>
    <row r="2" ht="16" customHeight="1">
      <c r="B2" s="23" t="n"/>
      <c r="C2" s="17" t="n"/>
      <c r="H2" s="17" t="n"/>
      <c r="I2" s="17" t="n"/>
      <c r="J2" s="17" t="n"/>
      <c r="K2" s="17" t="n"/>
      <c r="N2" s="17" t="n"/>
      <c r="O2" s="14" t="n"/>
    </row>
    <row r="3" ht="16" customHeight="1">
      <c r="B3" s="19" t="inlineStr">
        <is>
          <t>Laps 167</t>
        </is>
      </c>
      <c r="C3" s="19" t="n"/>
      <c r="D3" s="12" t="n"/>
      <c r="E3" s="12" t="inlineStr">
        <is>
          <t xml:space="preserve">Total Race Time: 8:19:99.10000 </t>
        </is>
      </c>
      <c r="F3" s="12" t="n"/>
      <c r="G3" s="12" t="n"/>
      <c r="H3" s="18" t="n"/>
      <c r="I3" s="18" t="n"/>
      <c r="J3" s="18" t="n"/>
      <c r="K3" s="18" t="n"/>
      <c r="L3" s="12" t="n"/>
      <c r="M3" s="12" t="n"/>
      <c r="N3" s="18" t="n"/>
      <c r="O3" s="14" t="n"/>
    </row>
    <row r="4" ht="23" customHeight="1">
      <c r="B4" s="24" t="inlineStr">
        <is>
          <t>References</t>
        </is>
      </c>
      <c r="C4" s="20" t="n"/>
      <c r="H4" s="17" t="n"/>
      <c r="I4" s="17" t="n"/>
      <c r="J4" s="17" t="n"/>
      <c r="K4" s="17" t="n"/>
      <c r="N4" s="17" t="n"/>
      <c r="O4" s="14" t="n"/>
    </row>
    <row r="5" ht="16" customHeight="1">
      <c r="B5" s="19" t="inlineStr">
        <is>
          <t>Classes: Class A - Up to 750cc; Class B - 751-1300cc; Class C - 1301-2000cc; Class D - 2001-3500cc; Class E - Over 3500cc</t>
        </is>
      </c>
      <c r="C5" s="19" t="n"/>
      <c r="D5" s="13" t="n"/>
      <c r="E5" s="13" t="n"/>
      <c r="F5" s="13" t="n"/>
      <c r="G5" s="13" t="n"/>
      <c r="H5" s="19" t="n"/>
      <c r="I5" s="19" t="n"/>
      <c r="J5" s="19" t="n"/>
      <c r="K5" s="19" t="n"/>
      <c r="L5" s="13" t="n"/>
      <c r="M5" s="13" t="n"/>
      <c r="N5" s="19" t="n"/>
      <c r="O5" s="14" t="n"/>
    </row>
    <row r="6" ht="16" customHeight="1">
      <c r="B6" s="19" t="inlineStr">
        <is>
          <t>Fastest lap: Youl/Youl, 2:41 (108 km/h), on laps 15, 45 and 62.</t>
        </is>
      </c>
      <c r="C6" s="19" t="n"/>
      <c r="D6" s="13" t="n"/>
      <c r="E6" s="13" t="n"/>
      <c r="F6" s="13" t="n"/>
      <c r="G6" s="13" t="n"/>
      <c r="H6" s="19" t="n"/>
      <c r="I6" s="19" t="n"/>
      <c r="J6" s="19" t="n"/>
      <c r="K6" s="19" t="n"/>
      <c r="L6" s="13" t="n"/>
      <c r="M6" s="13" t="n"/>
      <c r="N6" s="19" t="n"/>
      <c r="O6" s="14" t="n"/>
    </row>
    <row r="7" ht="16" customHeight="1">
      <c r="B7" s="21" t="inlineStr">
        <is>
          <t xml:space="preserve"> Official Programme, The 1960 Armstrong 500, Phillip Island, Sunday, 20th November</t>
        </is>
      </c>
      <c r="C7" s="21" t="n"/>
      <c r="H7" s="17" t="n"/>
      <c r="I7" s="17" t="n"/>
      <c r="J7" s="17" t="n"/>
      <c r="K7" s="17" t="n"/>
      <c r="N7" s="17" t="n"/>
      <c r="W7" s="15" t="n"/>
      <c r="X7" s="15" t="n"/>
    </row>
    <row r="8" ht="16" customHeight="1">
      <c r="B8" s="22" t="inlineStr">
        <is>
          <t xml:space="preserve"> Paul Watson, The debate over the first Armstrong 500, www.pccv.org, as archived at web.archive.org</t>
        </is>
      </c>
      <c r="C8" s="22" t="n"/>
      <c r="H8" s="17" t="n"/>
      <c r="I8" s="17" t="n"/>
      <c r="J8" s="17" t="n"/>
      <c r="K8" s="17" t="n"/>
      <c r="N8" s="17" t="n"/>
      <c r="W8" s="15" t="n"/>
      <c r="X8" s="15" t="n"/>
    </row>
    <row r="9" ht="16" customHeight="1">
      <c r="B9" s="21" t="inlineStr">
        <is>
          <t xml:space="preserve"> David McKay, Cresta wins production "500", Modern Motor, January 1961, pages 14 to 17 &amp; 81 to 82</t>
        </is>
      </c>
      <c r="C9" s="21" t="n"/>
      <c r="H9" s="17" t="n"/>
      <c r="I9" s="17" t="n"/>
      <c r="J9" s="17" t="n"/>
      <c r="K9" s="17" t="n"/>
      <c r="N9" s="17" t="n"/>
      <c r="W9" s="15" t="n"/>
      <c r="X9" s="15" t="n"/>
    </row>
    <row r="10" ht="16" customHeight="1">
      <c r="B10" s="22" t="inlineStr">
        <is>
          <t xml:space="preserve"> Armstrong 500 20 November, 1960 - www.nmrm.com.au via web.archive.org Retrieved on 23 October 2013</t>
        </is>
      </c>
      <c r="C10" s="22" t="n"/>
      <c r="H10" s="17" t="n"/>
      <c r="I10" s="17" t="n"/>
      <c r="J10" s="17" t="n"/>
      <c r="K10" s="17" t="n"/>
      <c r="N10" s="17" t="n"/>
      <c r="W10" s="15" t="n"/>
      <c r="X10" s="15" t="n"/>
    </row>
    <row r="11" ht="16" customHeight="1">
      <c r="B11" s="21" t="inlineStr">
        <is>
          <t xml:space="preserve"> Armstrong 500 - 1960, Official Results, The Australian Light Car, Jan - Feb 1961</t>
        </is>
      </c>
      <c r="C11" s="21" t="n"/>
      <c r="H11" s="17" t="n"/>
      <c r="I11" s="17" t="n"/>
      <c r="J11" s="17" t="n"/>
      <c r="K11" s="17" t="n"/>
      <c r="N11" s="17" t="n"/>
    </row>
    <row r="15" ht="18" customHeight="1">
      <c r="A15" s="11" t="inlineStr">
        <is>
          <t>Armstrong 500 22 October, 1962</t>
        </is>
      </c>
    </row>
    <row r="17" ht="18" customHeight="1">
      <c r="A17" s="12" t="inlineStr">
        <is>
          <t>No: Laps 167</t>
        </is>
      </c>
      <c r="E17" s="12" t="inlineStr">
        <is>
          <t xml:space="preserve">Total Race Time: 8:15:16.0 </t>
        </is>
      </c>
    </row>
    <row r="20" ht="16" customHeight="1">
      <c r="A20" s="13" t="inlineStr">
        <is>
          <t>Classes: Class A - £1,251-2,000; Class B - £1,051-1,250; Class C - £901-1,050; Class D - Up to £900m</t>
        </is>
      </c>
    </row>
    <row r="21" ht="16" customHeight="1">
      <c r="A21" s="13" t="inlineStr">
        <is>
          <t>Fastest lap: Algie/Hibbard, 2:42 (107.33 km/h)</t>
        </is>
      </c>
    </row>
    <row r="25" ht="18" customHeight="1">
      <c r="A25" s="11" t="inlineStr">
        <is>
          <t>Armstrong 500 6 October, 1963</t>
        </is>
      </c>
    </row>
    <row r="27" ht="18" customHeight="1">
      <c r="A27" s="12" t="inlineStr">
        <is>
          <t>No: Laps 130</t>
        </is>
      </c>
    </row>
    <row r="28" ht="16" customHeight="1">
      <c r="A28" s="12" t="inlineStr">
        <is>
          <t xml:space="preserve">Total Race Time: 7:46:99.10000 </t>
        </is>
      </c>
    </row>
    <row r="30" ht="16" customHeight="1">
      <c r="A30" s="13" t="inlineStr">
        <is>
          <t>Classes: Class A - Up to £900; Class B - £901 to £1,000; Class C - £1,001 to £1,200; Class D - £1,201 to £2,000m</t>
        </is>
      </c>
    </row>
    <row r="31" ht="16" customHeight="1">
      <c r="A31" s="13" t="inlineStr">
        <is>
          <t>Fastest lap: N/A.</t>
        </is>
      </c>
    </row>
    <row r="52" ht="17" customFormat="1" customHeight="1" s="31">
      <c r="A52" s="30" t="inlineStr">
        <is>
          <t>Moouunntt PPaannoorraamaa,, Baatthhuurrsstt -- 7tthh Occttoobbeerr,, 2018</t>
        </is>
      </c>
    </row>
    <row r="53" ht="17" customHeight="1">
      <c r="A53" s="28" t="inlineStr">
        <is>
          <t>Nuumbbeerr ooff LLaappss:: 161</t>
        </is>
      </c>
    </row>
    <row r="54" ht="17" customHeight="1">
      <c r="A54" s="29" t="inlineStr">
        <is>
          <t>The 2018 Bathurst 1000 was the 61st running of the Bathurst 1000, and the 58th time that the race was held at Mount</t>
        </is>
      </c>
    </row>
    <row r="55" ht="17" customHeight="1">
      <c r="A55" s="29" t="inlineStr">
        <is>
          <t>Panorama. It was the 22nd running of the Australian 1000 race, which was first held after the organisational split between the</t>
        </is>
      </c>
    </row>
    <row r="56" ht="17" customHeight="1">
      <c r="A56" s="29" t="inlineStr">
        <is>
          <t>Australian Racing Drivers Club and V8 Supercars Australia that saw two "Bathurst 1000" races contested in both 1997 and</t>
        </is>
      </c>
    </row>
    <row r="57" ht="17" customHeight="1">
      <c r="A57" s="29" t="inlineStr">
        <is>
          <t>1998. It was the 20th time the race had been held as part of the Supercars Championship and the sixth time it formed part of</t>
        </is>
      </c>
    </row>
    <row r="58" ht="17" customHeight="1">
      <c r="A58" s="29" t="inlineStr">
        <is>
          <t>the Enduro Cup.</t>
        </is>
      </c>
    </row>
    <row r="59" ht="17" customHeight="1">
      <c r="A59" s="29" t="inlineStr">
        <is>
          <t>The defending winners of the race were David Reynolds and Luke Youlden. Shane van Gisbergen entered the event as the</t>
        </is>
      </c>
    </row>
    <row r="60" ht="17" customHeight="1">
      <c r="A60" s="29" t="inlineStr">
        <is>
          <t>championship leader, 55 points clear of DJR Team Penske's Scott McLaughlin. Van Gisbergen's Triple Eight Race Engineering</t>
        </is>
      </c>
    </row>
    <row r="61" ht="17" customHeight="1">
      <c r="A61" s="29" t="inlineStr">
        <is>
          <t>team-mate Jamie Whincup was third in the points standings, 338 points from the lead. In the Teams' Championship, Triple</t>
        </is>
      </c>
    </row>
    <row r="62" ht="17" customHeight="1">
      <c r="A62" s="29" t="inlineStr">
        <is>
          <t>Eight held a 656-point lead over DJR Team Penske. In the Enduro Cup standings, Triple Eight team-mates Jamie Whincup and</t>
        </is>
      </c>
    </row>
    <row r="63" ht="17" customHeight="1">
      <c r="A63" s="29" t="inlineStr">
        <is>
          <t>Paul Dumbrell led the pairing of Van Gisbergen and Earl Bamber by 24 points.</t>
        </is>
      </c>
    </row>
    <row r="64" ht="17" customHeight="1">
      <c r="A64" s="28" t="inlineStr">
        <is>
          <t>EEnnttrriieess</t>
        </is>
      </c>
    </row>
    <row r="65" ht="17" customHeight="1">
      <c r="A65" s="29" t="inlineStr">
        <is>
          <t>As in 2017, there were no additional "Wildcard" entries entered in the 2018 Bathurst 1000. Four drivers would make their</t>
        </is>
      </c>
    </row>
    <row r="66" ht="17" customHeight="1">
      <c r="A66" s="29" t="inlineStr">
        <is>
          <t>first start in the race however, they were two-time Le Mans 24 Hours winner Earl Bamber, Super2 drivers Will Brown and Bryce</t>
        </is>
      </c>
    </row>
    <row r="67" ht="17" customHeight="1">
      <c r="A67" s="29" t="inlineStr">
        <is>
          <t>Fullwood, and 'main-gamer' Anton de Pasquale. Teams Matt Stone Racing and 23Red Racing would also make their debuts in</t>
        </is>
      </c>
    </row>
    <row r="68" ht="17" customHeight="1">
      <c r="A68" s="29" t="inlineStr">
        <is>
          <t>'the Great Race', however the former contained many crew members from the former Stone Brothers Racing outfit and the</t>
        </is>
      </c>
    </row>
    <row r="69" ht="17" customHeight="1">
      <c r="A69" s="29" t="inlineStr">
        <is>
          <t>latter was a continuation of Lucas Dumbrell Motorsport under new owners.</t>
        </is>
      </c>
    </row>
    <row r="70" ht="17" customHeight="1">
      <c r="A70" s="29" t="n"/>
    </row>
  </sheetData>
  <hyperlinks>
    <hyperlink xmlns:r="http://schemas.openxmlformats.org/officeDocument/2006/relationships" ref="B8" display="https://web.archive.org/web/20160410042000/http:/www.pccv.org/wp-content/uploads/2013/07/1stArmstrong500.pdf" r:id="rId1"/>
    <hyperlink xmlns:r="http://schemas.openxmlformats.org/officeDocument/2006/relationships" ref="B10" display="https://web.archive.org/web/20040702045235/http:/www.nmrm.com.au/fact.cfm?ID_Race=1&amp;" r:id="rId2"/>
  </hyperlink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E498"/>
  <sheetViews>
    <sheetView topLeftCell="A14" workbookViewId="0">
      <selection activeCell="E1" sqref="E1:E1048576"/>
    </sheetView>
  </sheetViews>
  <sheetFormatPr baseColWidth="10" defaultColWidth="11.5" defaultRowHeight="16"/>
  <cols>
    <col width="79.6640625" customWidth="1" style="555" min="2" max="2"/>
    <col width="4.6640625" bestFit="1" customWidth="1" style="555" min="3" max="3"/>
    <col width="63.83203125" customWidth="1" style="558" min="4" max="4"/>
    <col width="73.1640625" customWidth="1" style="558" min="5" max="5"/>
    <col width="73.1640625" customWidth="1" min="6" max="9"/>
  </cols>
  <sheetData>
    <row r="1" ht="22" customHeight="1">
      <c r="A1" t="n">
        <v>3</v>
      </c>
      <c r="B1" s="555" t="inlineStr">
        <is>
          <t>Meta.ai updates</t>
        </is>
      </c>
      <c r="C1" s="555" t="n">
        <v>1</v>
      </c>
      <c r="D1" s="559" t="inlineStr">
        <is>
          <t>Finishers</t>
        </is>
      </c>
      <c r="E1" s="563" t="inlineStr">
        <is>
          <t>Performance and Architecture Improvements</t>
        </is>
      </c>
    </row>
    <row r="2" ht="17" customHeight="1">
      <c r="A2" t="n">
        <v>5</v>
      </c>
      <c r="B2" s="556" t="inlineStr">
        <is>
          <t>Information to add - high impact</t>
        </is>
      </c>
      <c r="C2" s="556" t="n">
        <v>2</v>
      </c>
    </row>
    <row r="3" ht="73" customHeight="1">
      <c r="A3" t="n">
        <v>7</v>
      </c>
      <c r="B3" s="555" t="inlineStr">
        <is>
          <t>1. Race context block (for every year):</t>
        </is>
      </c>
      <c r="C3" s="555" t="n">
        <v>3</v>
      </c>
      <c r="D3" s="559" t="inlineStr">
        <is>
          <t>HDT Commodore VK</t>
        </is>
      </c>
      <c r="E3" s="564" t="inlineStr">
        <is>
          <t>Externalize the Data Payload: The inline JSON object ALL_YEARS containing lap-by-lap data for races (1981, 1984, 1985, etc.) significantly inflates the HTML file size. Move this massive data object into a separate .json file and load it asynchronously via the Fetch API, or ensure it is entirely encapsulated within the external data.js file to improve the initial page load time and enable browser caching.</t>
        </is>
      </c>
    </row>
    <row r="4" ht="17" customHeight="1">
      <c r="A4" t="n">
        <v>8</v>
      </c>
      <c r="B4" s="555" t="inlineStr">
        <is>
          <t>Currently you show podium + chart. Fans want:</t>
        </is>
      </c>
      <c r="C4" s="556" t="n">
        <v>4</v>
      </c>
    </row>
    <row r="5" ht="71" customHeight="1">
      <c r="A5" t="n">
        <v>10</v>
      </c>
      <c r="B5" s="555" t="inlineStr">
        <is>
          <t>Pole position, fastest lap, winning time / margin, average speed</t>
        </is>
      </c>
      <c r="C5" s="555" t="n">
        <v>5</v>
      </c>
      <c r="E5" s="564" t="inlineStr">
        <is>
          <t>Deep Linking and URL Routing: The application uses an SPA-like tab system (data-tab="home", etc.). Implement the History API (pushState) so that when a user clicks "Explore 1973 onward" or switches to the "Programme Covers" tab, the URL updates (e.g., /archive#1973 or /covers). This allows users to bookmark and share specific race results or charts.</t>
        </is>
      </c>
    </row>
    <row r="6" ht="22" customHeight="1">
      <c r="A6" t="n">
        <v>11</v>
      </c>
      <c r="B6" s="555" t="inlineStr">
        <is>
          <t>Weather, safety car periods, full-course yellows</t>
        </is>
      </c>
      <c r="C6" s="556" t="n">
        <v>6</v>
      </c>
      <c r="D6" s="559" t="inlineStr">
        <is>
          <t>Allan Grice</t>
        </is>
      </c>
    </row>
    <row r="7" ht="21" customHeight="1">
      <c r="A7" t="n">
        <v>12</v>
      </c>
      <c r="B7" s="555" t="inlineStr">
        <is>
          <t>Attrition stats: starters, finishers, DNF rate</t>
        </is>
      </c>
      <c r="C7" s="555" t="n">
        <v>7</v>
      </c>
      <c r="D7" s="559" t="n">
        <v>14</v>
      </c>
      <c r="E7" s="563" t="inlineStr">
        <is>
          <t>Accessibility (a11y) &amp; Usability</t>
        </is>
      </c>
    </row>
    <row r="8" ht="22" customHeight="1">
      <c r="A8" t="n">
        <v>13</v>
      </c>
      <c r="B8" s="555" t="inlineStr">
        <is>
          <t>Circuit length / race distance that year</t>
        </is>
      </c>
      <c r="C8" s="556" t="n">
        <v>8</v>
      </c>
      <c r="D8" s="559" t="inlineStr">
        <is>
          <t>Plain Text</t>
        </is>
      </c>
    </row>
    <row r="9" ht="59" customHeight="1">
      <c r="A9" t="n">
        <v>14</v>
      </c>
      <c r="B9" s="555" t="inlineStr">
        <is>
          <t>Regulation snapshot: Series Production, Group C, Group A, V8 Supercars Gen3 etc.</t>
        </is>
      </c>
      <c r="C9" s="555" t="n">
        <v>9</v>
      </c>
      <c r="D9" s="559" t="inlineStr">
        <is>
          <t>1972, 1975, 1978, 1979,</t>
        </is>
      </c>
      <c r="E9" s="564" t="inlineStr">
        <is>
          <t>Chart Fallbacks for Screen Readers: The teaser chart currently uses an aria-label ("Interactive chart showing the 2014 Bathurst 1000 final ten laps"). Complex visual data should have a visually hidden HTML &lt;table&gt; alternative containing the raw position data so screen reader users can consume the same lap-by-lap information.</t>
        </is>
      </c>
    </row>
    <row r="10" ht="36" customHeight="1">
      <c r="A10" t="n">
        <v>15</v>
      </c>
      <c r="B10" s="555" t="inlineStr">
        <is>
          <t>That one block turns a chart into a story. You already have most of it in STATS_DATA - surface it.</t>
        </is>
      </c>
      <c r="C10" s="556" t="n">
        <v>10</v>
      </c>
      <c r="D10" s="559" t="inlineStr">
        <is>
          <t>1m 17s</t>
        </is>
      </c>
    </row>
    <row r="11" ht="57" customHeight="1">
      <c r="A11" t="n">
        <v>17</v>
      </c>
      <c r="B11" s="555" t="inlineStr">
        <is>
          <t>2. Driver / Team pages:</t>
        </is>
      </c>
      <c r="C11" s="555" t="n">
        <v>11</v>
      </c>
      <c r="E11" s="564" t="inlineStr">
        <is>
          <t>Mobile-Responsive Tables: The "Plan" table and the dynamically generated results tables (#resultsTableHost, #earlyResultsTableHost) should be wrapped in a div with overflow-x: auto. This prevents the tables from breaking the layout on narrow mobile screens by allowing horizontal scrolling.</t>
        </is>
      </c>
    </row>
    <row r="12" ht="34" customHeight="1">
      <c r="A12" t="n">
        <v>18</v>
      </c>
      <c r="B12" s="555" t="inlineStr">
        <is>
          <t>Link every driver name to a modal or anchor in Record Book: starts, wins, podiums, years active, co-drivers. Same for teams/manufacturers. You have the data for it.</t>
        </is>
      </c>
      <c r="C12" s="556" t="n">
        <v>12</v>
      </c>
    </row>
    <row r="13" ht="46" customHeight="1">
      <c r="A13" t="n">
        <v>20</v>
      </c>
      <c r="B13" s="555" t="inlineStr">
        <is>
          <t>3. Source transparency:</t>
        </is>
      </c>
      <c r="C13" s="555" t="n">
        <v>13</v>
      </c>
      <c r="D13" s="560" t="inlineStr">
        <is>
          <t>3. Year-to-Year Navigation</t>
        </is>
      </c>
      <c r="E13" s="564" t="inlineStr">
        <is>
          <t>"Back to Top" Navigation: Given the potential length of lap charts, historical statistics, and programme cover galleries, a floating "Back to Top" button that appears upon scrolling would greatly improve navigation on long pages.</t>
        </is>
      </c>
    </row>
    <row r="14" ht="53" customHeight="1">
      <c r="A14" t="n">
        <v>21</v>
      </c>
      <c r="B14" s="555" t="inlineStr">
        <is>
          <t>Add a "How this chart was built" tooltip per year: what sources you used, confidence level, known gaps. For years where researching=true, list what's missing. It protects your IP and explains the work.</t>
        </is>
      </c>
      <c r="C14" s="556" t="n">
        <v>14</v>
      </c>
      <c r="D14" s="559" t="inlineStr">
        <is>
          <t>and show:</t>
        </is>
      </c>
    </row>
    <row r="15" ht="43" customHeight="1">
      <c r="A15" t="n">
        <v>23</v>
      </c>
      <c r="B15" s="555" t="inlineStr">
        <is>
          <t>4. Lap data richness:</t>
        </is>
      </c>
      <c r="C15" s="555" t="n">
        <v>15</v>
      </c>
      <c r="E15" s="564" t="inlineStr">
        <is>
          <t>Focus Management: Ensure that when a user clicks a button like "Open full 2014 chart", the keyboard focus programmatically shifts to the newly revealed chart or heading. This is critical for keyboard-only users navigating the interactive elements.</t>
        </is>
      </c>
    </row>
    <row r="16" ht="22" customHeight="1">
      <c r="A16" t="n">
        <v>25</v>
      </c>
      <c r="B16" s="555" t="inlineStr">
        <is>
          <t>Pit stops and retirements marked on the chart as dots/icons</t>
        </is>
      </c>
      <c r="C16" s="556" t="n">
        <v>16</v>
      </c>
      <c r="D16" s="559" t="inlineStr">
        <is>
          <t>Peter Brock</t>
        </is>
      </c>
    </row>
    <row r="17" ht="27" customHeight="1">
      <c r="A17" t="n">
        <v>26</v>
      </c>
      <c r="B17" s="555" t="inlineStr">
        <is>
          <t>Safety car laps shaded</t>
        </is>
      </c>
      <c r="C17" s="555" t="n">
        <v>17</v>
      </c>
      <c r="D17" s="560" t="inlineStr">
        <is>
          <t>2. Driver Career Panel</t>
        </is>
      </c>
      <c r="E17" s="563" t="inlineStr">
        <is>
          <t>Information Additions</t>
        </is>
      </c>
    </row>
    <row r="18" ht="22" customHeight="1">
      <c r="A18" t="n">
        <v>27</v>
      </c>
      <c r="B18" s="555" t="inlineStr">
        <is>
          <t>Lap leader list and laps-led tally</t>
        </is>
      </c>
      <c r="C18" s="556" t="n">
        <v>18</v>
      </c>
      <c r="D18" s="559" t="inlineStr">
        <is>
          <t>Show more lines</t>
        </is>
      </c>
    </row>
    <row r="19" ht="31" customHeight="1">
      <c r="A19" t="n">
        <v>29</v>
      </c>
      <c r="B19" s="555" t="inlineStr">
        <is>
          <t>5. Search across the archive:</t>
        </is>
      </c>
      <c r="C19" s="555" t="n">
        <v>19</v>
      </c>
      <c r="D19" s="561" t="inlineStr">
        <is>
          <t>Impact: Huge</t>
        </is>
      </c>
      <c r="E19" s="564" t="inlineStr">
        <is>
          <t>Page Footer: The HTML ends abruptly after the main wrapper. Add a formal &lt;footer&gt; containing:</t>
        </is>
      </c>
    </row>
    <row r="20" ht="51" customHeight="1">
      <c r="A20" t="n">
        <v>30</v>
      </c>
      <c r="B20" s="555" t="inlineStr">
        <is>
          <t>Your legend search is per-year. Add a global search: driver name, car #, team, year, make. e.g. brockshould return 1969-1987 results + charts where he appears. This is the #1 UX win for returning fans.</t>
        </is>
      </c>
      <c r="C20" s="556" t="n">
        <v>20</v>
      </c>
    </row>
    <row r="21" ht="17" customHeight="1">
      <c r="A21" t="n">
        <v>32</v>
      </c>
      <c r="B21" s="556" t="inlineStr">
        <is>
          <t>User Experience - priority fixes</t>
        </is>
      </c>
      <c r="C21" s="555" t="n">
        <v>21</v>
      </c>
      <c r="E21" s="558" t="inlineStr">
        <is>
          <t>Copyright information and the current year.</t>
        </is>
      </c>
    </row>
    <row r="22" ht="22" customHeight="1">
      <c r="A22" t="n">
        <v>34</v>
      </c>
      <c r="B22" s="555" t="inlineStr">
        <is>
          <t>1. Deep-linking and shareability</t>
        </is>
      </c>
      <c r="C22" s="556" t="n">
        <v>22</v>
      </c>
      <c r="D22" s="559" t="inlineStr">
        <is>
          <t>Winner</t>
        </is>
      </c>
    </row>
    <row r="23" ht="22" customHeight="1">
      <c r="A23" t="n">
        <v>35</v>
      </c>
      <c r="B23" s="555" t="inlineStr">
        <is>
          <t>Right now ?year=1977 doesn't exist. Add:</t>
        </is>
      </c>
      <c r="C23" s="555" t="n">
        <v>23</v>
      </c>
      <c r="D23" s="559" t="inlineStr">
        <is>
          <t>When a year is selected, immediately show:</t>
        </is>
      </c>
      <c r="E23" s="558" t="inlineStr">
        <is>
          <t>Contact information or a feedback link for users to submit historical corrections.</t>
        </is>
      </c>
    </row>
    <row r="24" ht="17" customHeight="1">
      <c r="A24" t="n">
        <v>37</v>
      </c>
      <c r="B24" s="555" t="inlineStr">
        <is>
          <t>JavaScript</t>
        </is>
      </c>
      <c r="C24" s="556" t="n">
        <v>24</v>
      </c>
    </row>
    <row r="25" ht="31" customHeight="1">
      <c r="A25" t="n">
        <v>38</v>
      </c>
      <c r="B25" s="557" t="inlineStr">
        <is>
          <t>history.replaceState(null,'',`#${yearKey}`)</t>
        </is>
      </c>
      <c r="C25" s="555" t="n">
        <v>25</v>
      </c>
      <c r="D25" s="559" t="inlineStr">
        <is>
          <t>◀ Previous Year Next Year ▶</t>
        </is>
      </c>
      <c r="E25" s="558" t="inlineStr">
        <is>
          <t>Links to a Privacy Policy and Terms of Service (crucial since the page advertises future "Pro / Premium" subscription tiers).</t>
        </is>
      </c>
    </row>
    <row r="26" ht="36" customHeight="1">
      <c r="A26" t="n">
        <v>40</v>
      </c>
      <c r="B26" s="555" t="inlineStr">
        <is>
          <t>And on load read the hash. So people can share "look at 1987 lap 90". Same for selected cars: #2014/cars=17,1</t>
        </is>
      </c>
      <c r="C26" s="556" t="n">
        <v>26</v>
      </c>
      <c r="D26" s="559" t="inlineStr">
        <is>
          <t>add:</t>
        </is>
      </c>
    </row>
    <row r="27" ht="22" customHeight="1">
      <c r="A27" t="n">
        <v>42</v>
      </c>
      <c r="B27" s="555" t="inlineStr">
        <is>
          <t>2. Navigation</t>
        </is>
      </c>
      <c r="C27" s="555" t="n">
        <v>27</v>
      </c>
      <c r="D27" s="559" t="inlineStr">
        <is>
          <t>Plain Text</t>
        </is>
      </c>
      <c r="E27" s="558" t="inlineStr">
        <is>
          <t>Explicit citations or credits for the historical data sources used to reconstruct the charts.</t>
        </is>
      </c>
    </row>
    <row r="28" ht="53" customHeight="1">
      <c r="A28" t="n">
        <v>44</v>
      </c>
      <c r="B28" s="555" t="inlineStr">
        <is>
          <t>Your 5 tabs are good but Race Results from 1963 vs Race Results 1960-1962 is confusing. Rename to: Home | 1960-62 (Phillip Island) | 1963-2025 (Bathurst) | Records | Programmes</t>
        </is>
      </c>
      <c r="C28" s="556" t="n">
        <v>28</v>
      </c>
      <c r="D28" s="559" t="inlineStr">
        <is>
          <t>This gives context before the user studies the chart.</t>
        </is>
      </c>
    </row>
    <row r="29" ht="57" customHeight="1">
      <c r="A29" t="n">
        <v>45</v>
      </c>
      <c r="B29" s="555" t="inlineStr">
        <is>
          <t>Add Previous / Next Year arrows on the chart header. Scrolling back through a dropdown of 60+ years is painful.</t>
        </is>
      </c>
      <c r="C29" s="555" t="n">
        <v>29</v>
      </c>
      <c r="E29" s="564" t="inlineStr">
        <is>
          <t>Contextual Tooltips or Glossary: Touring car racing involves specific terminology (e.g., Group C, Group A, Series Production). Adding lightweight tooltip explanations or a dedicated glossary tab would help newer fans understand the significance of the distinct eras.</t>
        </is>
      </c>
    </row>
    <row r="30" ht="36" customHeight="1">
      <c r="A30" t="n">
        <v>46</v>
      </c>
      <c r="B30" s="555" t="inlineStr">
        <is>
          <t>Timeline scrubber: a horizontal year strip at top of Home with colour for chart available / results only / in research.</t>
        </is>
      </c>
      <c r="C30" s="556" t="n">
        <v>30</v>
      </c>
      <c r="D30" s="561" t="inlineStr">
        <is>
          <t>Impact: Huge</t>
        </is>
      </c>
    </row>
    <row r="31" ht="57" customHeight="1">
      <c r="A31" t="n">
        <v>48</v>
      </c>
      <c r="B31" s="555" t="inlineStr">
        <is>
          <t>3. Chart usability</t>
        </is>
      </c>
      <c r="C31" s="555" t="n">
        <v>31</v>
      </c>
      <c r="E31" s="564" t="inlineStr">
        <is>
          <t>Global Driver/Car Search: While there is a legend search (#legendSearch) for the active chart, adding a global search bar to the home tab that allows users to find every race a specific driver (e.g., Peter Brock, Allan Moffat) or vehicle participated in would be a powerful feature for the "Stats" or "Home" section.</t>
        </is>
      </c>
    </row>
    <row r="32" ht="34" customHeight="1">
      <c r="A32" t="n">
        <v>50</v>
      </c>
      <c r="B32" s="555" t="inlineStr">
        <is>
          <t>Add a persistent instruction bar: "Tap a car to isolate, Shift+Tap to compare, Tap manufacturer to filter" - make it sticky on mobile.</t>
        </is>
      </c>
      <c r="C32" s="556" t="n">
        <v>32</v>
      </c>
    </row>
    <row r="33" ht="17" customHeight="1">
      <c r="A33" t="n">
        <v>51</v>
      </c>
      <c r="B33" s="555" t="inlineStr">
        <is>
          <t>Selection state: Show a floating "3 cars selected · Clear" chip, not just faint lines.</t>
        </is>
      </c>
      <c r="C33" s="555" t="n">
        <v>33</v>
      </c>
    </row>
    <row r="34" ht="34" customHeight="1">
      <c r="A34" t="n">
        <v>52</v>
      </c>
      <c r="B34" s="555" t="inlineStr">
        <is>
          <t>Mobile: Legend + make filters should become a bottom sheet. On phone the chart is 900px wide - add pinch/drag hint and a "Full screen chart" button.</t>
        </is>
      </c>
      <c r="C34" s="556" t="n">
        <v>34</v>
      </c>
      <c r="E34" s="563" t="inlineStr">
        <is>
          <t>Information Additions</t>
        </is>
      </c>
    </row>
    <row r="35" ht="34" customHeight="1">
      <c r="A35" t="n">
        <v>53</v>
      </c>
      <c r="B35" s="555" t="inlineStr">
        <is>
          <t>Accessibility: Your aria-label is good, but add keyboard focus for the chart lines and role="img".</t>
        </is>
      </c>
      <c r="C35" s="555" t="n">
        <v>35</v>
      </c>
    </row>
    <row r="36" ht="17" customHeight="1">
      <c r="A36" t="n">
        <v>55</v>
      </c>
      <c r="B36" s="555" t="inlineStr">
        <is>
          <t>4. Performance</t>
        </is>
      </c>
      <c r="C36" s="556" t="n">
        <v>36</v>
      </c>
    </row>
    <row r="37" ht="36" customHeight="1">
      <c r="A37" t="n">
        <v>57</v>
      </c>
      <c r="B37" s="555" t="inlineStr">
        <is>
          <t>You load xlsx.full.min.js + data.js for everyone. Lazy-load XLSX only when Spreadsheet Tools is opened.</t>
        </is>
      </c>
      <c r="C37" s="555" t="n">
        <v>37</v>
      </c>
      <c r="D37" s="559" t="inlineStr">
        <is>
          <t>Most Laps Led</t>
        </is>
      </c>
    </row>
    <row r="38" ht="59" customHeight="1">
      <c r="A38" t="n">
        <v>58</v>
      </c>
      <c r="B38" s="555" t="inlineStr">
        <is>
          <t>The loading overlay archiveApp aria-busy is great, but add skeleton states for overview-grid and teaser so perceived load is faster.</t>
        </is>
      </c>
      <c r="C38" s="556" t="n">
        <v>38</v>
      </c>
      <c r="D38" s="559" t="inlineStr">
        <is>
          <t>Plain Text</t>
        </is>
      </c>
      <c r="E38" s="564" t="inlineStr">
        <is>
          <t>Chart Fallbacks for Screen Readers: The teaser chart currently uses an aria-label ("Interactive chart showing the 2014 Bathurst 1000 final ten laps"). Complex visual data should have a visually hidden HTML &lt;table&gt; alternative containing the raw position data so screen reader users can consume the same lap-by-lap information.</t>
        </is>
      </c>
    </row>
    <row r="39" ht="53" customHeight="1">
      <c r="A39" t="n">
        <v>59</v>
      </c>
      <c r="B39" s="555" t="inlineStr">
        <is>
          <t>Your OG image Programme%20covers/Cover%20COLLAGE.jpg has spaces - encode to Programme%20covers/Cover%20COLLAGE.jpg works but better rename to cover-collage.jpgfor crawlers and social sharing.</t>
        </is>
      </c>
      <c r="C39" s="555" t="n">
        <v>39</v>
      </c>
      <c r="D39" s="559" t="inlineStr">
        <is>
          <t>[1992 ▼]</t>
        </is>
      </c>
    </row>
    <row r="40" ht="45" customHeight="1">
      <c r="A40" t="n">
        <v>61</v>
      </c>
      <c r="B40" s="555" t="inlineStr">
        <is>
          <t>5. Programme Covers tab</t>
        </is>
      </c>
      <c r="C40" s="556" t="n">
        <v>40</v>
      </c>
      <c r="D40" s="559" t="inlineStr">
        <is>
          <t>Peter Brock / David Parsons</t>
        </is>
      </c>
      <c r="E40" s="564" t="inlineStr">
        <is>
          <t>"Back to Top" Navigation: Given the potential length of lap charts, historical statistics, and programme cover galleries, a floating "Back to Top" button that appears upon scrolling would greatly improve navigation on long pages.</t>
        </is>
      </c>
    </row>
    <row r="41" ht="36" customHeight="1">
      <c r="A41" t="n">
        <v>63</v>
      </c>
      <c r="B41" s="555" t="inlineStr">
        <is>
          <t>Add year filter chips, lightbox with prev/next, and caption with event name (e.g., James Hardie 1000 1985). Currently grid only.</t>
        </is>
      </c>
      <c r="C41" s="555" t="n">
        <v>41</v>
      </c>
      <c r="D41" s="559" t="n">
        <v>32</v>
      </c>
    </row>
    <row r="42" ht="31" customHeight="1">
      <c r="A42" t="n">
        <v>64</v>
      </c>
      <c r="B42" s="555" t="inlineStr">
        <is>
          <t>Lazy-load images and add width/height to prevent layout shift.</t>
        </is>
      </c>
      <c r="C42" s="556" t="n">
        <v>42</v>
      </c>
      <c r="D42" s="559" t="inlineStr">
        <is>
          <t>Car 05 (92 laps)</t>
        </is>
      </c>
      <c r="E42" s="558" t="inlineStr">
        <is>
          <t>Links to a Privacy Policy and Terms of Service (crucial since the page advertises future "Pro / Premium" subscription tiers).</t>
        </is>
      </c>
    </row>
    <row r="43" ht="59" customHeight="1">
      <c r="A43" t="n">
        <v>66</v>
      </c>
      <c r="B43" s="555" t="inlineStr">
        <is>
          <t>6. Spreadsheet tools placement</t>
        </is>
      </c>
      <c r="C43" s="555" t="n">
        <v>43</v>
      </c>
      <c r="D43" s="559" t="inlineStr">
        <is>
          <t>Show more lines</t>
        </is>
      </c>
      <c r="E43" s="564" t="inlineStr">
        <is>
          <t>Global Driver/Car Search: While there is a legend search (#legendSearch) for the active chart, adding a global search bar to the home tab that allows users to find every race a specific driver (e.g., Peter Brock, Allan Moffat) or vehicle participated in would be a powerful feature for the "Stats" or "Home" section.</t>
        </is>
      </c>
    </row>
    <row r="44" ht="59" customHeight="1">
      <c r="A44" t="n">
        <v>67</v>
      </c>
      <c r="B44" s="555" t="inlineStr">
        <is>
          <t>It's in a &lt;details&gt; at the very bottom - most users will never find it. Move a small "Data source: Embedded · Refresh from local folder" status pill into the header next to the year selector, with the details as a modal.</t>
        </is>
      </c>
      <c r="C44" s="556" t="n">
        <v>44</v>
      </c>
      <c r="D44" s="559" t="inlineStr">
        <is>
          <t>Plain Text</t>
        </is>
      </c>
      <c r="E44" s="564" t="inlineStr">
        <is>
          <t>Contextual Tooltips or Glossary: Touring car racing involves specific terminology (e.g., Group C, Group A, Series Production). Adding lightweight tooltip explanations or a dedicated glossary tab would help newer fans understand the significance of the distinct eras.</t>
        </is>
      </c>
    </row>
    <row r="45" ht="17" customHeight="1">
      <c r="A45" t="n">
        <v>69</v>
      </c>
      <c r="B45" s="555" t="inlineStr">
        <is>
          <t>7. Record Book tab</t>
        </is>
      </c>
      <c r="C45" s="555" t="n">
        <v>45</v>
      </c>
    </row>
    <row r="46" ht="36" customHeight="1">
      <c r="A46" t="n">
        <v>70</v>
      </c>
      <c r="B46" s="555" t="inlineStr">
        <is>
          <t>Break it into sub-tabs: Drivers, Manufacturers, Teams, Race Records (closest finish, biggest margin, most laps led). Add sortable tables.</t>
        </is>
      </c>
      <c r="C46" s="556" t="n">
        <v>46</v>
      </c>
      <c r="D46" s="559" t="inlineStr">
        <is>
          <t>Show more lines</t>
        </is>
      </c>
      <c r="E46" s="558" t="inlineStr">
        <is>
          <t>Gemini Updates</t>
        </is>
      </c>
    </row>
    <row r="47" ht="19" customHeight="1">
      <c r="A47" t="n">
        <v>72</v>
      </c>
      <c r="B47" s="555" t="inlineStr">
        <is>
          <t>8. Commercial readiness</t>
        </is>
      </c>
      <c r="C47" s="555" t="n">
        <v>47</v>
      </c>
      <c r="E47" s="563" t="inlineStr">
        <is>
          <t>Performance and Architecture Improvements</t>
        </is>
      </c>
    </row>
    <row r="48" ht="73" customHeight="1">
      <c r="A48" t="n">
        <v>73</v>
      </c>
      <c r="B48" s="555" t="inlineStr">
        <is>
          <t>Since you mention future tiers, add now:</t>
        </is>
      </c>
      <c r="C48" s="556" t="n">
        <v>48</v>
      </c>
      <c r="D48" s="559" t="inlineStr">
        <is>
          <t>Podiums: 17</t>
        </is>
      </c>
      <c r="E48" s="564" t="inlineStr">
        <is>
          <t>Externalize the Data Payload: The inline JSON object ALL_YEARS containing lap-by-lap data for races (1981, 1984, 1985, etc.) significantly inflates the HTML file size. Move this massive data object into a separate .json file and load it asynchronously via the Fetch API, or ensure it is entirely encapsulated within the external data.js file to improve the initial page load time and enable browser caching.</t>
        </is>
      </c>
    </row>
    <row r="49" ht="71" customHeight="1">
      <c r="A49" t="n">
        <v>75</v>
      </c>
      <c r="B49" s="555" t="inlineStr">
        <is>
          <t>Email capture: "Notify me when 1980-1990 charts are complete"</t>
        </is>
      </c>
      <c r="C49" s="555" t="n">
        <v>49</v>
      </c>
      <c r="E49" s="564" t="inlineStr">
        <is>
          <t>Deep Linking and URL Routing: The application uses an SPA-like tab system (data-tab="home", etc.). Implement the History API (pushState) so that when a user clicks "Explore 1973 onward" or switches to the "Programme Covers" tab, the URL updates (e.g., /archive#1973 or /covers). This allows users to bookmark and share specific race results or charts.</t>
        </is>
      </c>
    </row>
    <row r="50" ht="34" customHeight="1">
      <c r="A50" t="n">
        <v>76</v>
      </c>
      <c r="B50" s="555" t="inlineStr">
        <is>
          <t>Simple analytics events: year_viewed, car_isolated, make_filtered, teaser_clicked to see what eras fans love</t>
        </is>
      </c>
      <c r="C50" s="556" t="n">
        <v>50</v>
      </c>
    </row>
    <row r="51" ht="45" customHeight="1">
      <c r="A51" t="n">
        <v>77</v>
      </c>
      <c r="B51" s="555" t="inlineStr">
        <is>
          <t>Print / Export: PNG of chart + CSV of lap positions (Pro tier teaser)</t>
        </is>
      </c>
      <c r="C51" s="555" t="n">
        <v>51</v>
      </c>
      <c r="D51" s="559" t="n">
        <v>60</v>
      </c>
      <c r="E51" s="564" t="inlineStr">
        <is>
          <t>Focus Management: Ensure that when a user clicks a button like "Open full 2014 chart", the keyboard focus programmatically shifts to the newly revealed chart or heading. This is critical for keyboard-only users navigating the interactive elements.</t>
        </is>
      </c>
    </row>
    <row r="52" ht="22" customHeight="1">
      <c r="A52" t="n">
        <v>79</v>
      </c>
      <c r="B52" s="556" t="inlineStr">
        <is>
          <t>Small polish that adds credibility</t>
        </is>
      </c>
      <c r="C52" s="556" t="n">
        <v>52</v>
      </c>
      <c r="D52" s="559" t="inlineStr">
        <is>
          <t>1987 James Hardie 1000</t>
        </is>
      </c>
    </row>
    <row r="53" ht="22" customHeight="1">
      <c r="A53" t="n">
        <v>81</v>
      </c>
      <c r="B53" s="555" t="inlineStr">
        <is>
          <t>Favicon: favicon.svg is fine but add favicon.ico fallback</t>
        </is>
      </c>
      <c r="C53" s="555" t="n">
        <v>53</v>
      </c>
      <c r="D53" s="559" t="inlineStr">
        <is>
          <t>Wins: 9</t>
        </is>
      </c>
      <c r="E53" s="558" t="inlineStr">
        <is>
          <t>Copyright information and the current year.</t>
        </is>
      </c>
    </row>
    <row r="54" ht="34" customHeight="1">
      <c r="A54" t="n">
        <v>82</v>
      </c>
      <c r="B54" s="555" t="inlineStr">
        <is>
          <t>Title pattern: Change per year via JS: 1972 Bathurst 500 - Lap Chart | Bathurst Archive for SEO</t>
        </is>
      </c>
      <c r="C54" s="556" t="n">
        <v>54</v>
      </c>
      <c r="E54" s="558" t="inlineStr">
        <is>
          <t>Contact information or a feedback link for users to submit historical corrections.</t>
        </is>
      </c>
    </row>
    <row r="55" ht="34" customHeight="1">
      <c r="A55" t="n">
        <v>83</v>
      </c>
      <c r="B55" s="555" t="inlineStr">
        <is>
          <t>Footer: Add link to About / Methodology / Contact / Copyright separate page. The current long paragraph in footer is easy to miss.</t>
        </is>
      </c>
      <c r="C55" s="555" t="n">
        <v>55</v>
      </c>
      <c r="E55" s="558" t="inlineStr">
        <is>
          <t>Explicit citations or credits for the historical data sources used to reconstruct the charts.</t>
        </is>
      </c>
    </row>
    <row r="56" ht="34" customHeight="1">
      <c r="A56" t="n">
        <v>84</v>
      </c>
      <c r="B56" s="555" t="inlineStr">
        <is>
          <t>Empty states: When search returns 0 results, show "No cars match 'X' in 1974 - Try clearing filters"</t>
        </is>
      </c>
      <c r="C56" s="556" t="n">
        <v>56</v>
      </c>
    </row>
    <row r="57">
      <c r="A57" t="n">
        <v>1</v>
      </c>
      <c r="C57" s="555" t="n">
        <v>57</v>
      </c>
      <c r="D57" s="558" t="inlineStr">
        <is>
          <t>Co pilot updates</t>
        </is>
      </c>
    </row>
    <row r="58" ht="110" customHeight="1">
      <c r="A58" t="n">
        <v>2</v>
      </c>
      <c r="C58" s="556" t="n">
        <v>58</v>
      </c>
      <c r="D58" s="559" t="inlineStr">
        <is>
          <t>After reviewing bathurst_lap_charts_all_years, my view is that you've already solved the hard problem: you have unique data. Most Bathurst sites have race results. Very few have detailed lap charts and progression data. [bathurst_l..._all_years | HTML]</t>
        </is>
      </c>
    </row>
    <row r="59" ht="44" customHeight="1">
      <c r="A59" t="n">
        <v>4</v>
      </c>
      <c r="C59" s="555" t="n">
        <v>59</v>
      </c>
      <c r="D59" s="559" t="inlineStr">
        <is>
          <t>If I was trying to make this a "must-visit" Bathurst history site, I'd prioritise these additions:</t>
        </is>
      </c>
    </row>
    <row r="60" ht="27" customHeight="1">
      <c r="A60" t="n">
        <v>6</v>
      </c>
      <c r="C60" s="556" t="n">
        <v>60</v>
      </c>
      <c r="D60" s="560" t="inlineStr">
        <is>
          <t>1. Race Summary Box (Highest Value)</t>
        </is>
      </c>
    </row>
    <row r="61">
      <c r="A61" t="n">
        <v>9</v>
      </c>
      <c r="C61" s="555" t="n">
        <v>61</v>
      </c>
    </row>
    <row r="62" ht="22" customHeight="1">
      <c r="A62" t="n">
        <v>16</v>
      </c>
      <c r="C62" s="556" t="n">
        <v>62</v>
      </c>
      <c r="D62" s="559" t="inlineStr">
        <is>
          <t>Car</t>
        </is>
      </c>
    </row>
    <row r="63" ht="22" customHeight="1">
      <c r="A63" t="n">
        <v>19</v>
      </c>
      <c r="C63" s="555" t="n">
        <v>63</v>
      </c>
      <c r="D63" s="559" t="inlineStr">
        <is>
          <t>Pole Position</t>
        </is>
      </c>
    </row>
    <row r="64" ht="22" customHeight="1">
      <c r="A64" t="n">
        <v>22</v>
      </c>
      <c r="C64" s="556" t="n">
        <v>64</v>
      </c>
      <c r="D64" s="559" t="inlineStr">
        <is>
          <t>Lead Changes</t>
        </is>
      </c>
    </row>
    <row r="65">
      <c r="A65" t="n">
        <v>24</v>
      </c>
      <c r="C65" s="555" t="n">
        <v>65</v>
      </c>
    </row>
    <row r="66" ht="22" customHeight="1">
      <c r="A66" t="n">
        <v>28</v>
      </c>
      <c r="C66" s="556" t="n">
        <v>66</v>
      </c>
      <c r="D66" s="559" t="inlineStr">
        <is>
          <t>Margin</t>
        </is>
      </c>
    </row>
    <row r="67" ht="22" customHeight="1">
      <c r="A67" t="n">
        <v>31</v>
      </c>
      <c r="C67" s="555" t="n">
        <v>67</v>
      </c>
      <c r="D67" s="559" t="inlineStr">
        <is>
          <t>Starters</t>
        </is>
      </c>
    </row>
    <row r="68">
      <c r="A68" t="n">
        <v>33</v>
      </c>
      <c r="C68" s="556" t="n">
        <v>68</v>
      </c>
    </row>
    <row r="69" ht="22" customHeight="1">
      <c r="A69" t="n">
        <v>36</v>
      </c>
      <c r="C69" s="555" t="n">
        <v>69</v>
      </c>
      <c r="D69" s="559" t="inlineStr">
        <is>
          <t>Show more lines</t>
        </is>
      </c>
    </row>
    <row r="70">
      <c r="A70" t="n">
        <v>39</v>
      </c>
      <c r="C70" s="556" t="n">
        <v>70</v>
      </c>
    </row>
    <row r="71" ht="22" customHeight="1">
      <c r="A71" t="n">
        <v>41</v>
      </c>
      <c r="C71" s="555" t="n">
        <v>71</v>
      </c>
      <c r="D71" s="561" t="inlineStr">
        <is>
          <t>Difficulty: Moderate</t>
        </is>
      </c>
    </row>
    <row r="72">
      <c r="A72" t="n">
        <v>43</v>
      </c>
      <c r="C72" s="556" t="n">
        <v>72</v>
      </c>
    </row>
    <row r="73" ht="22" customHeight="1">
      <c r="A73" t="n">
        <v>47</v>
      </c>
      <c r="C73" s="555" t="n">
        <v>73</v>
      </c>
      <c r="D73" s="559" t="inlineStr">
        <is>
          <t>Click on:</t>
        </is>
      </c>
    </row>
    <row r="74" ht="22" customHeight="1">
      <c r="A74" t="n">
        <v>49</v>
      </c>
      <c r="C74" s="556" t="n">
        <v>74</v>
      </c>
      <c r="D74" s="559" t="inlineStr">
        <is>
          <t>Plain Text</t>
        </is>
      </c>
    </row>
    <row r="75">
      <c r="A75" t="n">
        <v>54</v>
      </c>
      <c r="C75" s="555" t="n">
        <v>75</v>
      </c>
    </row>
    <row r="76" ht="22" customHeight="1">
      <c r="A76" t="n">
        <v>56</v>
      </c>
      <c r="C76" s="556" t="n">
        <v>76</v>
      </c>
      <c r="D76" s="559" t="inlineStr">
        <is>
          <t>Starts: 26</t>
        </is>
      </c>
    </row>
    <row r="77" ht="22" customHeight="1">
      <c r="A77" t="n">
        <v>60</v>
      </c>
      <c r="C77" s="555" t="n">
        <v>77</v>
      </c>
      <c r="D77" s="559" t="inlineStr">
        <is>
          <t>Winning Years:</t>
        </is>
      </c>
    </row>
    <row r="78" ht="22" customHeight="1">
      <c r="A78" t="n">
        <v>62</v>
      </c>
      <c r="C78" s="556" t="n">
        <v>78</v>
      </c>
      <c r="D78" s="559" t="inlineStr">
        <is>
          <t>1980, 1982, 1983, 1984, 1987</t>
        </is>
      </c>
    </row>
    <row r="79" ht="44" customHeight="1">
      <c r="A79" t="n">
        <v>65</v>
      </c>
      <c r="C79" s="555" t="n">
        <v>79</v>
      </c>
      <c r="D79" s="559" t="inlineStr">
        <is>
          <t>You've already started heading in this direction. It would become one of the site's strongest features.</t>
        </is>
      </c>
    </row>
    <row r="80" ht="22" customHeight="1">
      <c r="A80" t="n">
        <v>68</v>
      </c>
      <c r="C80" s="556" t="n">
        <v>80</v>
      </c>
      <c r="D80" s="561" t="inlineStr">
        <is>
          <t>Difficulty: Moderate</t>
        </is>
      </c>
    </row>
    <row r="81">
      <c r="A81" t="n">
        <v>71</v>
      </c>
      <c r="C81" s="555" t="n">
        <v>81</v>
      </c>
    </row>
    <row r="82" ht="22" customHeight="1">
      <c r="A82" t="n">
        <v>74</v>
      </c>
      <c r="C82" s="556" t="n">
        <v>82</v>
      </c>
      <c r="D82" s="559" t="inlineStr">
        <is>
          <t>Instead of only:</t>
        </is>
      </c>
    </row>
    <row r="83" ht="22" customHeight="1">
      <c r="A83" t="n">
        <v>78</v>
      </c>
      <c r="C83" s="555" t="n">
        <v>83</v>
      </c>
      <c r="D83" s="559" t="inlineStr">
        <is>
          <t>``</t>
        </is>
      </c>
    </row>
    <row r="84">
      <c r="A84" t="n">
        <v>80</v>
      </c>
      <c r="C84" s="556" t="n">
        <v>84</v>
      </c>
    </row>
    <row r="85" ht="22" customHeight="1">
      <c r="A85" t="n">
        <v>85</v>
      </c>
      <c r="C85" s="555" t="n">
        <v>85</v>
      </c>
      <c r="D85" s="559" t="inlineStr">
        <is>
          <t>Show more lines</t>
        </is>
      </c>
    </row>
    <row r="86">
      <c r="A86" t="n">
        <v>86</v>
      </c>
      <c r="C86" s="556" t="n">
        <v>86</v>
      </c>
    </row>
    <row r="87" ht="22" customHeight="1">
      <c r="A87" t="n">
        <v>87</v>
      </c>
      <c r="C87" s="555" t="n">
        <v>87</v>
      </c>
      <c r="D87" s="559" t="inlineStr">
        <is>
          <t>Users love browsing sequentially.</t>
        </is>
      </c>
    </row>
    <row r="88">
      <c r="A88" t="n">
        <v>88</v>
      </c>
      <c r="C88" s="556" t="n">
        <v>88</v>
      </c>
    </row>
    <row r="89" ht="22" customHeight="1">
      <c r="A89" t="n">
        <v>89</v>
      </c>
      <c r="C89" s="555" t="n">
        <v>89</v>
      </c>
      <c r="D89" s="561" t="inlineStr">
        <is>
          <t>Impact: High</t>
        </is>
      </c>
    </row>
    <row r="90" ht="22" customHeight="1">
      <c r="A90" t="n">
        <v>90</v>
      </c>
      <c r="C90" s="556" t="n">
        <v>90</v>
      </c>
      <c r="D90" s="561" t="inlineStr">
        <is>
          <t>Difficulty: Easy</t>
        </is>
      </c>
    </row>
    <row r="91">
      <c r="A91" t="n">
        <v>91</v>
      </c>
      <c r="C91" s="555" t="n">
        <v>91</v>
      </c>
    </row>
    <row r="92">
      <c r="A92" t="n">
        <v>92</v>
      </c>
      <c r="C92" s="556" t="n">
        <v>92</v>
      </c>
    </row>
    <row r="93">
      <c r="A93" t="n">
        <v>93</v>
      </c>
      <c r="C93" s="555" t="n">
        <v>93</v>
      </c>
    </row>
    <row r="94" ht="27" customHeight="1">
      <c r="A94" t="n">
        <v>94</v>
      </c>
      <c r="C94" s="556" t="n">
        <v>94</v>
      </c>
      <c r="D94" s="560" t="inlineStr">
        <is>
          <t>4. Race Story Section</t>
        </is>
      </c>
    </row>
    <row r="95">
      <c r="A95" t="n">
        <v>95</v>
      </c>
      <c r="C95" s="555" t="n">
        <v>95</v>
      </c>
    </row>
    <row r="96" ht="22" customHeight="1">
      <c r="A96" t="n">
        <v>96</v>
      </c>
      <c r="C96" s="556" t="n">
        <v>96</v>
      </c>
      <c r="D96" s="559" t="inlineStr">
        <is>
          <t>Under every year:</t>
        </is>
      </c>
    </row>
    <row r="97">
      <c r="A97" t="n">
        <v>97</v>
      </c>
      <c r="C97" s="555" t="n">
        <v>97</v>
      </c>
    </row>
    <row r="98" ht="22" customHeight="1">
      <c r="A98" t="n">
        <v>98</v>
      </c>
      <c r="C98" s="556" t="n">
        <v>98</v>
      </c>
      <c r="D98" s="559" t="inlineStr">
        <is>
          <t>Plain Text</t>
        </is>
      </c>
    </row>
    <row r="99" ht="22" customHeight="1">
      <c r="A99" t="n">
        <v>99</v>
      </c>
      <c r="C99" s="555" t="n">
        <v>99</v>
      </c>
      <c r="D99" s="559" t="inlineStr">
        <is>
          <t>Key Race Moments</t>
        </is>
      </c>
    </row>
    <row r="100">
      <c r="A100" t="n">
        <v>100</v>
      </c>
      <c r="C100" s="556" t="n">
        <v>100</v>
      </c>
    </row>
    <row r="101" ht="22" customHeight="1">
      <c r="A101" t="n">
        <v>101</v>
      </c>
      <c r="C101" s="555" t="n">
        <v>101</v>
      </c>
      <c r="D101" s="559" t="inlineStr">
        <is>
          <t>• Johnson leads early</t>
        </is>
      </c>
    </row>
    <row r="102" ht="22" customHeight="1">
      <c r="A102" t="n">
        <v>102</v>
      </c>
      <c r="C102" s="556" t="n">
        <v>102</v>
      </c>
      <c r="D102" s="559" t="inlineStr">
        <is>
          <t>• Brock takes lead on Lap 47</t>
        </is>
      </c>
    </row>
    <row r="103" ht="22" customHeight="1">
      <c r="A103" t="n">
        <v>103</v>
      </c>
      <c r="C103" s="555" t="n">
        <v>103</v>
      </c>
      <c r="D103" s="559" t="inlineStr">
        <is>
          <t>• Safety car Lap 83</t>
        </is>
      </c>
    </row>
    <row r="104" ht="22" customHeight="1">
      <c r="A104" t="n">
        <v>104</v>
      </c>
      <c r="C104" s="556" t="n">
        <v>104</v>
      </c>
      <c r="D104" s="559" t="inlineStr">
        <is>
          <t>• Grice retires Lap 121</t>
        </is>
      </c>
    </row>
    <row r="105" ht="22" customHeight="1">
      <c r="A105" t="n">
        <v>105</v>
      </c>
      <c r="C105" s="555" t="n">
        <v>105</v>
      </c>
      <c r="D105" s="559" t="inlineStr">
        <is>
          <t>Show more lines</t>
        </is>
      </c>
    </row>
    <row r="106">
      <c r="A106" t="n">
        <v>106</v>
      </c>
      <c r="C106" s="556" t="n">
        <v>106</v>
      </c>
    </row>
    <row r="107" ht="22" customHeight="1">
      <c r="A107" t="n">
        <v>107</v>
      </c>
      <c r="C107" s="555" t="n">
        <v>107</v>
      </c>
      <c r="D107" s="559" t="inlineStr">
        <is>
          <t>This converts statistics into history.</t>
        </is>
      </c>
    </row>
    <row r="108">
      <c r="A108" t="n">
        <v>108</v>
      </c>
      <c r="C108" s="556" t="n">
        <v>108</v>
      </c>
    </row>
    <row r="109" ht="22" customHeight="1">
      <c r="A109" t="n">
        <v>109</v>
      </c>
      <c r="C109" s="555" t="n">
        <v>109</v>
      </c>
      <c r="D109" s="561" t="inlineStr">
        <is>
          <t>Impact: High</t>
        </is>
      </c>
    </row>
    <row r="110" ht="22" customHeight="1">
      <c r="A110" t="n">
        <v>110</v>
      </c>
      <c r="C110" s="556" t="n">
        <v>110</v>
      </c>
      <c r="D110" s="561" t="inlineStr">
        <is>
          <t>Difficulty: Medium</t>
        </is>
      </c>
    </row>
    <row r="111">
      <c r="A111" t="n">
        <v>111</v>
      </c>
      <c r="C111" s="555" t="n">
        <v>111</v>
      </c>
    </row>
    <row r="112">
      <c r="A112" t="n">
        <v>112</v>
      </c>
      <c r="C112" s="556" t="n">
        <v>112</v>
      </c>
    </row>
    <row r="113">
      <c r="A113" t="n">
        <v>113</v>
      </c>
      <c r="C113" s="555" t="n">
        <v>113</v>
      </c>
    </row>
    <row r="114" ht="27" customHeight="1">
      <c r="A114" t="n">
        <v>114</v>
      </c>
      <c r="C114" s="556" t="n">
        <v>114</v>
      </c>
      <c r="D114" s="560" t="inlineStr">
        <is>
          <t>5. Driver Search</t>
        </is>
      </c>
    </row>
    <row r="115">
      <c r="A115" t="n">
        <v>115</v>
      </c>
      <c r="C115" s="555" t="n">
        <v>115</v>
      </c>
    </row>
    <row r="116" ht="22" customHeight="1">
      <c r="A116" t="n">
        <v>116</v>
      </c>
      <c r="C116" s="556" t="n">
        <v>116</v>
      </c>
      <c r="D116" s="559" t="inlineStr">
        <is>
          <t>A search box:</t>
        </is>
      </c>
    </row>
    <row r="117">
      <c r="A117" t="n">
        <v>117</v>
      </c>
      <c r="C117" s="555" t="n">
        <v>117</v>
      </c>
    </row>
    <row r="118" ht="22" customHeight="1">
      <c r="A118" t="n">
        <v>118</v>
      </c>
      <c r="C118" s="556" t="n">
        <v>118</v>
      </c>
      <c r="D118" s="559" t="inlineStr">
        <is>
          <t>Plain Text</t>
        </is>
      </c>
    </row>
    <row r="119" ht="22" customHeight="1">
      <c r="A119" t="n">
        <v>119</v>
      </c>
      <c r="C119" s="555" t="n">
        <v>119</v>
      </c>
      <c r="D119" s="559" t="inlineStr">
        <is>
          <t>Search driver...</t>
        </is>
      </c>
    </row>
    <row r="120" ht="22" customHeight="1">
      <c r="A120" t="n">
        <v>120</v>
      </c>
      <c r="C120" s="556" t="n">
        <v>120</v>
      </c>
      <c r="D120" s="559" t="inlineStr">
        <is>
          <t>Show more lines</t>
        </is>
      </c>
    </row>
    <row r="121">
      <c r="A121" t="n">
        <v>121</v>
      </c>
      <c r="C121" s="555" t="n">
        <v>121</v>
      </c>
    </row>
    <row r="122" ht="22" customHeight="1">
      <c r="A122" t="n">
        <v>122</v>
      </c>
      <c r="C122" s="556" t="n">
        <v>122</v>
      </c>
      <c r="D122" s="559" t="inlineStr">
        <is>
          <t>Type:</t>
        </is>
      </c>
    </row>
    <row r="123">
      <c r="A123" t="n">
        <v>123</v>
      </c>
      <c r="C123" s="555" t="n">
        <v>123</v>
      </c>
    </row>
    <row r="124" ht="22" customHeight="1">
      <c r="A124" t="n">
        <v>124</v>
      </c>
      <c r="C124" s="556" t="n">
        <v>124</v>
      </c>
      <c r="D124" s="559" t="inlineStr">
        <is>
          <t>Plain Text</t>
        </is>
      </c>
    </row>
    <row r="125" ht="22" customHeight="1">
      <c r="A125" t="n">
        <v>125</v>
      </c>
      <c r="C125" s="555" t="n">
        <v>125</v>
      </c>
      <c r="D125" s="559" t="inlineStr">
        <is>
          <t>Brock</t>
        </is>
      </c>
    </row>
    <row r="126" ht="22" customHeight="1">
      <c r="A126" t="n">
        <v>126</v>
      </c>
      <c r="C126" s="556" t="n">
        <v>126</v>
      </c>
      <c r="D126" s="559" t="inlineStr">
        <is>
          <t>Show more lines</t>
        </is>
      </c>
    </row>
    <row r="127">
      <c r="A127" t="n">
        <v>127</v>
      </c>
      <c r="C127" s="555" t="n">
        <v>127</v>
      </c>
    </row>
    <row r="128" ht="22" customHeight="1">
      <c r="A128" t="n">
        <v>128</v>
      </c>
      <c r="C128" s="556" t="n">
        <v>128</v>
      </c>
      <c r="D128" s="559" t="inlineStr">
        <is>
          <t>and instantly show every Bathurst appearance.</t>
        </is>
      </c>
    </row>
    <row r="129">
      <c r="A129" t="n">
        <v>129</v>
      </c>
      <c r="C129" s="555" t="n">
        <v>129</v>
      </c>
    </row>
    <row r="130" ht="22" customHeight="1">
      <c r="A130" t="n">
        <v>130</v>
      </c>
      <c r="C130" s="556" t="n">
        <v>130</v>
      </c>
      <c r="D130" s="559" t="inlineStr">
        <is>
          <t>This is probably the single feature I'd add next.</t>
        </is>
      </c>
    </row>
    <row r="131">
      <c r="A131" t="n">
        <v>131</v>
      </c>
      <c r="C131" s="555" t="n">
        <v>131</v>
      </c>
    </row>
    <row r="132" ht="22" customHeight="1">
      <c r="A132" t="n">
        <v>132</v>
      </c>
      <c r="C132" s="556" t="n">
        <v>132</v>
      </c>
      <c r="D132" s="561" t="inlineStr">
        <is>
          <t>Impact: Very High</t>
        </is>
      </c>
    </row>
    <row r="133" ht="22" customHeight="1">
      <c r="A133" t="n">
        <v>133</v>
      </c>
      <c r="C133" s="555" t="n">
        <v>133</v>
      </c>
      <c r="D133" s="561" t="inlineStr">
        <is>
          <t>Difficulty: Medium</t>
        </is>
      </c>
    </row>
    <row r="134">
      <c r="A134" t="n">
        <v>134</v>
      </c>
      <c r="C134" s="556" t="n">
        <v>134</v>
      </c>
    </row>
    <row r="135">
      <c r="A135" t="n">
        <v>135</v>
      </c>
      <c r="C135" s="555" t="n">
        <v>135</v>
      </c>
    </row>
    <row r="136">
      <c r="A136" t="n">
        <v>136</v>
      </c>
      <c r="C136" s="556" t="n">
        <v>136</v>
      </c>
    </row>
    <row r="137" ht="27" customHeight="1">
      <c r="A137" t="n">
        <v>137</v>
      </c>
      <c r="C137" s="555" t="n">
        <v>137</v>
      </c>
      <c r="D137" s="560" t="inlineStr">
        <is>
          <t>6. Lead Change Statistics</t>
        </is>
      </c>
    </row>
    <row r="138">
      <c r="A138" t="n">
        <v>138</v>
      </c>
      <c r="C138" s="556" t="n">
        <v>138</v>
      </c>
    </row>
    <row r="139" ht="22" customHeight="1">
      <c r="A139" t="n">
        <v>139</v>
      </c>
      <c r="C139" s="555" t="n">
        <v>139</v>
      </c>
      <c r="D139" s="559" t="inlineStr">
        <is>
          <t>You have lap-by-lap data.</t>
        </is>
      </c>
    </row>
    <row r="140">
      <c r="A140" t="n">
        <v>140</v>
      </c>
      <c r="C140" s="556" t="n">
        <v>140</v>
      </c>
    </row>
    <row r="141" ht="22" customHeight="1">
      <c r="A141" t="n">
        <v>141</v>
      </c>
      <c r="C141" s="555" t="n">
        <v>141</v>
      </c>
      <c r="D141" s="559" t="inlineStr">
        <is>
          <t>Create records such as:</t>
        </is>
      </c>
    </row>
    <row r="142">
      <c r="A142" t="n">
        <v>142</v>
      </c>
      <c r="C142" s="556" t="n">
        <v>142</v>
      </c>
    </row>
    <row r="143" ht="22" customHeight="1">
      <c r="A143" t="n">
        <v>143</v>
      </c>
      <c r="C143" s="555" t="n">
        <v>143</v>
      </c>
      <c r="D143" s="559" t="inlineStr">
        <is>
          <t>Plain Text</t>
        </is>
      </c>
    </row>
    <row r="144" ht="22" customHeight="1">
      <c r="A144" t="n">
        <v>144</v>
      </c>
      <c r="C144" s="556" t="n">
        <v>144</v>
      </c>
      <c r="D144" s="559" t="inlineStr">
        <is>
          <t>Most Lead Changes</t>
        </is>
      </c>
    </row>
    <row r="145" ht="22" customHeight="1">
      <c r="A145" t="n">
        <v>145</v>
      </c>
      <c r="C145" s="555" t="n">
        <v>145</v>
      </c>
      <c r="D145" s="559" t="inlineStr">
        <is>
          <t>1986 - 24</t>
        </is>
      </c>
    </row>
    <row r="146">
      <c r="A146" t="n">
        <v>146</v>
      </c>
      <c r="C146" s="556" t="n">
        <v>146</v>
      </c>
    </row>
    <row r="147" ht="22" customHeight="1">
      <c r="A147" t="n">
        <v>147</v>
      </c>
      <c r="C147" s="555" t="n">
        <v>147</v>
      </c>
      <c r="D147" s="559" t="inlineStr">
        <is>
          <t>Fewest Lead Changes</t>
        </is>
      </c>
    </row>
    <row r="148" ht="22" customHeight="1">
      <c r="A148" t="n">
        <v>148</v>
      </c>
      <c r="C148" s="556" t="n">
        <v>148</v>
      </c>
      <c r="D148" s="559" t="inlineStr">
        <is>
          <t>1992 - 1</t>
        </is>
      </c>
    </row>
    <row r="149">
      <c r="A149" t="n">
        <v>149</v>
      </c>
      <c r="C149" s="555" t="n">
        <v>149</v>
      </c>
    </row>
    <row r="150" ht="22" customHeight="1">
      <c r="A150" t="n">
        <v>150</v>
      </c>
      <c r="C150" s="556" t="n">
        <v>150</v>
      </c>
      <c r="D150" s="559" t="inlineStr">
        <is>
          <t>Longest Time Led</t>
        </is>
      </c>
    </row>
    <row r="151" ht="22" customHeight="1">
      <c r="A151" t="n">
        <v>151</v>
      </c>
      <c r="C151" s="555" t="n">
        <v>151</v>
      </c>
      <c r="D151" s="559" t="inlineStr">
        <is>
          <t>Dick Johnson - 127 laps</t>
        </is>
      </c>
    </row>
    <row r="152">
      <c r="A152" t="n">
        <v>152</v>
      </c>
      <c r="C152" s="556" t="n">
        <v>152</v>
      </c>
    </row>
    <row r="153" ht="22" customHeight="1">
      <c r="A153" t="n">
        <v>153</v>
      </c>
      <c r="C153" s="555" t="n">
        <v>153</v>
      </c>
      <c r="D153" s="559" t="inlineStr">
        <is>
          <t>Show more lines</t>
        </is>
      </c>
    </row>
    <row r="154">
      <c r="A154" t="n">
        <v>154</v>
      </c>
      <c r="C154" s="556" t="n">
        <v>154</v>
      </c>
    </row>
    <row r="155" ht="22" customHeight="1">
      <c r="A155" t="n">
        <v>155</v>
      </c>
      <c r="C155" s="555" t="n">
        <v>155</v>
      </c>
      <c r="D155" s="559" t="inlineStr">
        <is>
          <t>These are unique statistics other sites rarely have.</t>
        </is>
      </c>
    </row>
    <row r="156">
      <c r="A156" t="n">
        <v>156</v>
      </c>
      <c r="C156" s="556" t="n">
        <v>156</v>
      </c>
    </row>
    <row r="157" ht="22" customHeight="1">
      <c r="A157" t="n">
        <v>157</v>
      </c>
      <c r="C157" s="555" t="n">
        <v>157</v>
      </c>
      <c r="D157" s="561" t="inlineStr">
        <is>
          <t>Impact: Very High</t>
        </is>
      </c>
    </row>
    <row r="158" ht="22" customHeight="1">
      <c r="A158" t="n">
        <v>158</v>
      </c>
      <c r="C158" s="556" t="n">
        <v>158</v>
      </c>
      <c r="D158" s="561" t="inlineStr">
        <is>
          <t>Difficulty: Medium</t>
        </is>
      </c>
    </row>
    <row r="159">
      <c r="A159" t="n">
        <v>159</v>
      </c>
      <c r="C159" s="555" t="n">
        <v>159</v>
      </c>
    </row>
    <row r="160">
      <c r="A160" t="n">
        <v>160</v>
      </c>
      <c r="C160" s="556" t="n">
        <v>160</v>
      </c>
    </row>
    <row r="161">
      <c r="A161" t="n">
        <v>161</v>
      </c>
      <c r="C161" s="555" t="n">
        <v>161</v>
      </c>
    </row>
    <row r="162" ht="27" customHeight="1">
      <c r="A162" t="n">
        <v>162</v>
      </c>
      <c r="C162" s="556" t="n">
        <v>162</v>
      </c>
      <c r="D162" s="560" t="inlineStr">
        <is>
          <t>7. Car Number History</t>
        </is>
      </c>
    </row>
    <row r="163">
      <c r="A163" t="n">
        <v>163</v>
      </c>
      <c r="C163" s="555" t="n">
        <v>163</v>
      </c>
    </row>
    <row r="164" ht="22" customHeight="1">
      <c r="A164" t="n">
        <v>164</v>
      </c>
      <c r="C164" s="556" t="n">
        <v>164</v>
      </c>
      <c r="D164" s="559" t="inlineStr">
        <is>
          <t>Click on:</t>
        </is>
      </c>
    </row>
    <row r="165">
      <c r="A165" t="n">
        <v>165</v>
      </c>
      <c r="C165" s="555" t="n">
        <v>165</v>
      </c>
    </row>
    <row r="166" ht="22" customHeight="1">
      <c r="A166" t="n">
        <v>166</v>
      </c>
      <c r="C166" s="556" t="n">
        <v>166</v>
      </c>
      <c r="D166" s="559" t="inlineStr">
        <is>
          <t>Plain Text</t>
        </is>
      </c>
    </row>
    <row r="167" ht="21" customHeight="1">
      <c r="A167" t="n">
        <v>167</v>
      </c>
      <c r="C167" s="555" t="n">
        <v>167</v>
      </c>
      <c r="D167" s="559" t="n">
        <v>5</v>
      </c>
    </row>
    <row r="168" ht="22" customHeight="1">
      <c r="A168" t="n">
        <v>168</v>
      </c>
      <c r="C168" s="556" t="n">
        <v>168</v>
      </c>
      <c r="D168" s="559" t="inlineStr">
        <is>
          <t>Show more lines</t>
        </is>
      </c>
    </row>
    <row r="169">
      <c r="A169" t="n">
        <v>169</v>
      </c>
      <c r="C169" s="555" t="n">
        <v>169</v>
      </c>
    </row>
    <row r="170" ht="22" customHeight="1">
      <c r="A170" t="n">
        <v>170</v>
      </c>
      <c r="C170" s="556" t="n">
        <v>170</v>
      </c>
      <c r="D170" s="559" t="inlineStr">
        <is>
          <t>and see:</t>
        </is>
      </c>
    </row>
    <row r="171">
      <c r="A171" t="n">
        <v>171</v>
      </c>
      <c r="C171" s="555" t="n">
        <v>171</v>
      </c>
    </row>
    <row r="172" ht="22" customHeight="1">
      <c r="A172" t="n">
        <v>172</v>
      </c>
      <c r="C172" s="556" t="n">
        <v>172</v>
      </c>
      <c r="D172" s="559" t="inlineStr">
        <is>
          <t>Plain Text</t>
        </is>
      </c>
    </row>
    <row r="173" ht="22" customHeight="1">
      <c r="A173" t="n">
        <v>173</v>
      </c>
      <c r="C173" s="555" t="n">
        <v>173</v>
      </c>
      <c r="D173" s="559" t="inlineStr">
        <is>
          <t>Car Number 05</t>
        </is>
      </c>
    </row>
    <row r="174">
      <c r="A174" t="n">
        <v>174</v>
      </c>
      <c r="C174" s="556" t="n">
        <v>174</v>
      </c>
    </row>
    <row r="175" ht="22" customHeight="1">
      <c r="A175" t="n">
        <v>175</v>
      </c>
      <c r="C175" s="555" t="n">
        <v>175</v>
      </c>
      <c r="D175" s="559" t="inlineStr">
        <is>
          <t>Starts: 28</t>
        </is>
      </c>
    </row>
    <row r="176" ht="22" customHeight="1">
      <c r="A176" t="n">
        <v>176</v>
      </c>
      <c r="C176" s="556" t="n">
        <v>176</v>
      </c>
      <c r="D176" s="559" t="inlineStr">
        <is>
          <t>Wins: 10</t>
        </is>
      </c>
    </row>
    <row r="177" ht="22" customHeight="1">
      <c r="A177" t="n">
        <v>177</v>
      </c>
      <c r="C177" s="555" t="n">
        <v>177</v>
      </c>
      <c r="D177" s="559" t="inlineStr">
        <is>
          <t>Podiums: 15</t>
        </is>
      </c>
    </row>
    <row r="178">
      <c r="A178" t="n">
        <v>178</v>
      </c>
      <c r="C178" s="556" t="n">
        <v>178</v>
      </c>
    </row>
    <row r="179" ht="22" customHeight="1">
      <c r="A179" t="n">
        <v>179</v>
      </c>
      <c r="C179" s="555" t="n">
        <v>179</v>
      </c>
      <c r="D179" s="559" t="inlineStr">
        <is>
          <t>Years:</t>
        </is>
      </c>
    </row>
    <row r="180" ht="21" customHeight="1">
      <c r="A180" t="n">
        <v>180</v>
      </c>
      <c r="C180" s="556" t="n">
        <v>180</v>
      </c>
      <c r="D180" s="559" t="n">
        <v>1971</v>
      </c>
    </row>
    <row r="181" ht="21" customHeight="1">
      <c r="A181" t="n">
        <v>181</v>
      </c>
      <c r="C181" s="555" t="n">
        <v>181</v>
      </c>
      <c r="D181" s="559" t="n">
        <v>1972</v>
      </c>
    </row>
    <row r="182" ht="21" customHeight="1">
      <c r="A182" t="n">
        <v>182</v>
      </c>
      <c r="C182" s="556" t="n">
        <v>182</v>
      </c>
      <c r="D182" s="559" t="n">
        <v>1973</v>
      </c>
    </row>
    <row r="183" ht="22" customHeight="1">
      <c r="A183" t="n">
        <v>183</v>
      </c>
      <c r="C183" s="555" t="n">
        <v>183</v>
      </c>
      <c r="D183" s="559" t="inlineStr">
        <is>
          <t>...</t>
        </is>
      </c>
    </row>
    <row r="184" ht="22" customHeight="1">
      <c r="A184" t="n">
        <v>184</v>
      </c>
      <c r="C184" s="556" t="n">
        <v>184</v>
      </c>
      <c r="D184" s="559" t="inlineStr">
        <is>
          <t>Show more lines</t>
        </is>
      </c>
    </row>
    <row r="185">
      <c r="A185" t="n">
        <v>185</v>
      </c>
      <c r="C185" s="555" t="n">
        <v>185</v>
      </c>
    </row>
    <row r="186" ht="22" customHeight="1">
      <c r="A186" t="n">
        <v>186</v>
      </c>
      <c r="C186" s="556" t="n">
        <v>186</v>
      </c>
      <c r="D186" s="559" t="inlineStr">
        <is>
          <t>Bathurst fans love car number history.</t>
        </is>
      </c>
    </row>
    <row r="187">
      <c r="A187" t="n">
        <v>187</v>
      </c>
      <c r="C187" s="555" t="n">
        <v>187</v>
      </c>
    </row>
    <row r="188" ht="22" customHeight="1">
      <c r="A188" t="n">
        <v>188</v>
      </c>
      <c r="C188" s="556" t="n">
        <v>188</v>
      </c>
      <c r="D188" s="561" t="inlineStr">
        <is>
          <t>Impact: High</t>
        </is>
      </c>
    </row>
    <row r="189" ht="22" customHeight="1">
      <c r="A189" t="n">
        <v>189</v>
      </c>
      <c r="C189" s="555" t="n">
        <v>189</v>
      </c>
      <c r="D189" s="561" t="inlineStr">
        <is>
          <t>Difficulty: Medium</t>
        </is>
      </c>
    </row>
    <row r="190">
      <c r="A190" t="n">
        <v>190</v>
      </c>
      <c r="C190" s="556" t="n">
        <v>190</v>
      </c>
    </row>
    <row r="191">
      <c r="A191" t="n">
        <v>191</v>
      </c>
      <c r="C191" s="555" t="n">
        <v>191</v>
      </c>
    </row>
    <row r="192">
      <c r="A192" t="n">
        <v>192</v>
      </c>
      <c r="C192" s="556" t="n">
        <v>192</v>
      </c>
    </row>
    <row r="193" ht="27" customHeight="1">
      <c r="A193" t="n">
        <v>193</v>
      </c>
      <c r="C193" s="555" t="n">
        <v>193</v>
      </c>
      <c r="D193" s="560" t="inlineStr">
        <is>
          <t>8. Programme Cover Gallery</t>
        </is>
      </c>
    </row>
    <row r="194">
      <c r="A194" t="n">
        <v>194</v>
      </c>
      <c r="C194" s="556" t="n">
        <v>194</v>
      </c>
    </row>
    <row r="195" ht="22" customHeight="1">
      <c r="A195" t="n">
        <v>195</v>
      </c>
      <c r="C195" s="555" t="n">
        <v>195</v>
      </c>
      <c r="D195" s="559" t="inlineStr">
        <is>
          <t>You already have programme covers.</t>
        </is>
      </c>
    </row>
    <row r="196">
      <c r="A196" t="n">
        <v>196</v>
      </c>
      <c r="C196" s="556" t="n">
        <v>196</v>
      </c>
    </row>
    <row r="197" ht="22" customHeight="1">
      <c r="A197" t="n">
        <v>197</v>
      </c>
      <c r="C197" s="555" t="n">
        <v>197</v>
      </c>
      <c r="D197" s="559" t="inlineStr">
        <is>
          <t>I'd add:</t>
        </is>
      </c>
    </row>
    <row r="198">
      <c r="A198" t="n">
        <v>198</v>
      </c>
      <c r="C198" s="556" t="n">
        <v>198</v>
      </c>
    </row>
    <row r="199" ht="22" customHeight="1">
      <c r="A199" t="n">
        <v>199</v>
      </c>
      <c r="C199" s="555" t="n">
        <v>199</v>
      </c>
      <c r="D199" s="559" t="inlineStr">
        <is>
          <t>Plain Text</t>
        </is>
      </c>
    </row>
    <row r="200" ht="22" customHeight="1">
      <c r="A200" t="n">
        <v>200</v>
      </c>
      <c r="C200" s="556" t="n">
        <v>200</v>
      </c>
      <c r="D200" s="559" t="inlineStr">
        <is>
          <t>View Programme</t>
        </is>
      </c>
    </row>
    <row r="201" ht="22" customHeight="1">
      <c r="A201" t="n">
        <v>201</v>
      </c>
      <c r="C201" s="555" t="n">
        <v>201</v>
      </c>
      <c r="D201" s="559" t="inlineStr">
        <is>
          <t>Show more lines</t>
        </is>
      </c>
    </row>
    <row r="202">
      <c r="A202" t="n">
        <v>202</v>
      </c>
      <c r="C202" s="556" t="n">
        <v>202</v>
      </c>
    </row>
    <row r="203" ht="22" customHeight="1">
      <c r="A203" t="n">
        <v>203</v>
      </c>
      <c r="C203" s="555" t="n">
        <v>203</v>
      </c>
      <c r="D203" s="559" t="inlineStr">
        <is>
          <t>on each year and allow full-screen viewing.</t>
        </is>
      </c>
    </row>
    <row r="204">
      <c r="A204" t="n">
        <v>204</v>
      </c>
      <c r="C204" s="556" t="n">
        <v>204</v>
      </c>
    </row>
    <row r="205" ht="22" customHeight="1">
      <c r="A205" t="n">
        <v>205</v>
      </c>
      <c r="C205" s="555" t="n">
        <v>205</v>
      </c>
      <c r="D205" s="559" t="inlineStr">
        <is>
          <t>Bathurst historians would spend hours browsing them.</t>
        </is>
      </c>
    </row>
    <row r="206">
      <c r="A206" t="n">
        <v>206</v>
      </c>
      <c r="C206" s="556" t="n">
        <v>206</v>
      </c>
    </row>
    <row r="207" ht="22" customHeight="1">
      <c r="A207" t="n">
        <v>207</v>
      </c>
      <c r="C207" s="555" t="n">
        <v>207</v>
      </c>
      <c r="D207" s="561" t="inlineStr">
        <is>
          <t>Impact: Medium</t>
        </is>
      </c>
    </row>
    <row r="208" ht="22" customHeight="1">
      <c r="A208" t="n">
        <v>208</v>
      </c>
      <c r="C208" s="556" t="n">
        <v>208</v>
      </c>
      <c r="D208" s="561" t="inlineStr">
        <is>
          <t>Difficulty: Easy</t>
        </is>
      </c>
    </row>
    <row r="209">
      <c r="A209" t="n">
        <v>209</v>
      </c>
      <c r="C209" s="555" t="n">
        <v>209</v>
      </c>
    </row>
    <row r="210">
      <c r="A210" t="n">
        <v>210</v>
      </c>
      <c r="C210" s="556" t="n">
        <v>210</v>
      </c>
    </row>
    <row r="211">
      <c r="A211" t="n">
        <v>211</v>
      </c>
      <c r="C211" s="555" t="n">
        <v>211</v>
      </c>
    </row>
    <row r="212" ht="27" customHeight="1">
      <c r="A212" t="n">
        <v>212</v>
      </c>
      <c r="C212" s="556" t="n">
        <v>212</v>
      </c>
      <c r="D212" s="560" t="inlineStr">
        <is>
          <t>9. All-Time Records Page</t>
        </is>
      </c>
    </row>
    <row r="213">
      <c r="A213" t="n">
        <v>213</v>
      </c>
      <c r="C213" s="555" t="n">
        <v>213</v>
      </c>
    </row>
    <row r="214" ht="22" customHeight="1">
      <c r="A214" t="n">
        <v>214</v>
      </c>
      <c r="C214" s="556" t="n">
        <v>214</v>
      </c>
      <c r="D214" s="559" t="inlineStr">
        <is>
          <t>Separate from the current stats tab.</t>
        </is>
      </c>
    </row>
    <row r="215">
      <c r="A215" t="n">
        <v>215</v>
      </c>
      <c r="C215" s="555" t="n">
        <v>215</v>
      </c>
    </row>
    <row r="216" ht="22" customHeight="1">
      <c r="A216" t="n">
        <v>216</v>
      </c>
      <c r="C216" s="556" t="n">
        <v>216</v>
      </c>
      <c r="D216" s="559" t="inlineStr">
        <is>
          <t>Plain Text</t>
        </is>
      </c>
    </row>
    <row r="217" ht="22" customHeight="1">
      <c r="A217" t="n">
        <v>217</v>
      </c>
      <c r="C217" s="555" t="n">
        <v>217</v>
      </c>
      <c r="D217" s="559" t="inlineStr">
        <is>
          <t>Most Wins</t>
        </is>
      </c>
    </row>
    <row r="218" ht="22" customHeight="1">
      <c r="A218" t="n">
        <v>218</v>
      </c>
      <c r="C218" s="556" t="n">
        <v>218</v>
      </c>
      <c r="D218" s="559" t="inlineStr">
        <is>
          <t>Most Starts</t>
        </is>
      </c>
    </row>
    <row r="219" ht="22" customHeight="1">
      <c r="A219" t="n">
        <v>219</v>
      </c>
      <c r="C219" s="555" t="n">
        <v>219</v>
      </c>
      <c r="D219" s="559" t="inlineStr">
        <is>
          <t>Most Podiums</t>
        </is>
      </c>
    </row>
    <row r="220" ht="22" customHeight="1">
      <c r="A220" t="n">
        <v>220</v>
      </c>
      <c r="C220" s="556" t="n">
        <v>220</v>
      </c>
      <c r="D220" s="559" t="inlineStr">
        <is>
          <t>Most Laps Led</t>
        </is>
      </c>
    </row>
    <row r="221" ht="22" customHeight="1">
      <c r="A221" t="n">
        <v>221</v>
      </c>
      <c r="C221" s="555" t="n">
        <v>221</v>
      </c>
      <c r="D221" s="559" t="inlineStr">
        <is>
          <t>Most Pole Positions</t>
        </is>
      </c>
    </row>
    <row r="222" ht="22" customHeight="1">
      <c r="A222" t="n">
        <v>222</v>
      </c>
      <c r="C222" s="556" t="n">
        <v>222</v>
      </c>
      <c r="D222" s="559" t="inlineStr">
        <is>
          <t>Most Manufacturer Wins</t>
        </is>
      </c>
    </row>
    <row r="223" ht="22" customHeight="1">
      <c r="A223" t="n">
        <v>223</v>
      </c>
      <c r="C223" s="555" t="n">
        <v>223</v>
      </c>
      <c r="D223" s="559" t="inlineStr">
        <is>
          <t>Most Successful Car Numbers</t>
        </is>
      </c>
    </row>
    <row r="224" ht="22" customHeight="1">
      <c r="A224" t="n">
        <v>224</v>
      </c>
      <c r="C224" s="556" t="n">
        <v>224</v>
      </c>
      <c r="D224" s="559" t="inlineStr">
        <is>
          <t>Show more lines</t>
        </is>
      </c>
    </row>
    <row r="225">
      <c r="A225" t="n">
        <v>225</v>
      </c>
      <c r="C225" s="555" t="n">
        <v>225</v>
      </c>
    </row>
    <row r="226" ht="22" customHeight="1">
      <c r="A226" t="n">
        <v>226</v>
      </c>
      <c r="C226" s="556" t="n">
        <v>226</v>
      </c>
      <c r="D226" s="559" t="inlineStr">
        <is>
          <t>This becomes the "Wikipedia" page of your site.</t>
        </is>
      </c>
    </row>
    <row r="227">
      <c r="A227" t="n">
        <v>227</v>
      </c>
      <c r="C227" s="555" t="n">
        <v>227</v>
      </c>
    </row>
    <row r="228" ht="22" customHeight="1">
      <c r="A228" t="n">
        <v>228</v>
      </c>
      <c r="C228" s="556" t="n">
        <v>228</v>
      </c>
      <c r="D228" s="561" t="inlineStr">
        <is>
          <t>Impact: Very High</t>
        </is>
      </c>
    </row>
    <row r="229" ht="22" customHeight="1">
      <c r="A229" t="n">
        <v>229</v>
      </c>
      <c r="C229" s="555" t="n">
        <v>229</v>
      </c>
      <c r="D229" s="561" t="inlineStr">
        <is>
          <t>Difficulty: Medium</t>
        </is>
      </c>
    </row>
    <row r="230">
      <c r="A230" t="n">
        <v>230</v>
      </c>
      <c r="C230" s="556" t="n">
        <v>230</v>
      </c>
    </row>
    <row r="231">
      <c r="A231" t="n">
        <v>231</v>
      </c>
      <c r="C231" s="555" t="n">
        <v>231</v>
      </c>
    </row>
    <row r="232">
      <c r="A232" t="n">
        <v>232</v>
      </c>
      <c r="C232" s="556" t="n">
        <v>232</v>
      </c>
    </row>
    <row r="233" ht="27" customHeight="1">
      <c r="A233" t="n">
        <v>233</v>
      </c>
      <c r="C233" s="555" t="n">
        <v>233</v>
      </c>
      <c r="D233" s="560" t="inlineStr">
        <is>
          <t>10. Data Quality Indicator</t>
        </is>
      </c>
    </row>
    <row r="234">
      <c r="A234" t="n">
        <v>234</v>
      </c>
      <c r="C234" s="556" t="n">
        <v>234</v>
      </c>
    </row>
    <row r="235" ht="22" customHeight="1">
      <c r="A235" t="n">
        <v>235</v>
      </c>
      <c r="C235" s="555" t="n">
        <v>235</v>
      </c>
      <c r="D235" s="559" t="inlineStr">
        <is>
          <t>A small badge:</t>
        </is>
      </c>
    </row>
    <row r="236">
      <c r="A236" t="n">
        <v>236</v>
      </c>
      <c r="C236" s="556" t="n">
        <v>236</v>
      </c>
    </row>
    <row r="237" ht="22" customHeight="1">
      <c r="A237" t="n">
        <v>237</v>
      </c>
      <c r="C237" s="555" t="n">
        <v>237</v>
      </c>
      <c r="D237" s="559" t="inlineStr">
        <is>
          <t>Plain Text</t>
        </is>
      </c>
    </row>
    <row r="238" ht="22" customHeight="1">
      <c r="A238" t="n">
        <v>238</v>
      </c>
      <c r="C238" s="556" t="n">
        <v>238</v>
      </c>
      <c r="D238" s="559" t="inlineStr">
        <is>
          <t>✅ Fully Verified</t>
        </is>
      </c>
    </row>
    <row r="239">
      <c r="A239" t="n">
        <v>239</v>
      </c>
      <c r="C239" s="555" t="n">
        <v>239</v>
      </c>
    </row>
    <row r="240" ht="22" customHeight="1">
      <c r="A240" t="n">
        <v>240</v>
      </c>
      <c r="C240" s="556" t="n">
        <v>240</v>
      </c>
      <c r="D240" s="559" t="inlineStr">
        <is>
          <t>or</t>
        </is>
      </c>
    </row>
    <row r="241">
      <c r="A241" t="n">
        <v>241</v>
      </c>
      <c r="C241" s="555" t="n">
        <v>241</v>
      </c>
    </row>
    <row r="242" ht="22" customHeight="1">
      <c r="A242" t="n">
        <v>242</v>
      </c>
      <c r="C242" s="556" t="n">
        <v>242</v>
      </c>
      <c r="D242" s="559" t="inlineStr">
        <is>
          <t>⚠ Under Review</t>
        </is>
      </c>
    </row>
    <row r="243" ht="22" customHeight="1">
      <c r="A243" t="n">
        <v>243</v>
      </c>
      <c r="C243" s="555" t="n">
        <v>243</v>
      </c>
      <c r="D243" s="559" t="inlineStr">
        <is>
          <t>Show more lines</t>
        </is>
      </c>
    </row>
    <row r="244">
      <c r="A244" t="n">
        <v>244</v>
      </c>
      <c r="C244" s="556" t="n">
        <v>244</v>
      </c>
    </row>
    <row r="245" ht="22" customHeight="1">
      <c r="A245" t="n">
        <v>245</v>
      </c>
      <c r="C245" s="555" t="n">
        <v>245</v>
      </c>
      <c r="D245" s="559" t="inlineStr">
        <is>
          <t>for each year.</t>
        </is>
      </c>
    </row>
    <row r="246">
      <c r="A246" t="n">
        <v>246</v>
      </c>
      <c r="C246" s="556" t="n">
        <v>246</v>
      </c>
    </row>
    <row r="247" ht="22" customHeight="1">
      <c r="A247" t="n">
        <v>247</v>
      </c>
      <c r="C247" s="555" t="n">
        <v>247</v>
      </c>
      <c r="D247" s="559" t="inlineStr">
        <is>
          <t>Researchers will trust the site more.</t>
        </is>
      </c>
    </row>
    <row r="248">
      <c r="A248" t="n">
        <v>248</v>
      </c>
      <c r="C248" s="556" t="n">
        <v>248</v>
      </c>
    </row>
    <row r="249" ht="22" customHeight="1">
      <c r="A249" t="n">
        <v>249</v>
      </c>
      <c r="C249" s="555" t="n">
        <v>249</v>
      </c>
      <c r="D249" s="561" t="inlineStr">
        <is>
          <t>Impact: Medium</t>
        </is>
      </c>
    </row>
    <row r="250" ht="22" customHeight="1">
      <c r="A250" t="n">
        <v>250</v>
      </c>
      <c r="C250" s="556" t="n">
        <v>250</v>
      </c>
      <c r="D250" s="561" t="inlineStr">
        <is>
          <t>Difficulty: Easy</t>
        </is>
      </c>
    </row>
    <row r="251">
      <c r="A251" t="n">
        <v>251</v>
      </c>
      <c r="C251" s="555" t="n">
        <v>251</v>
      </c>
    </row>
    <row r="252">
      <c r="A252" t="n">
        <v>252</v>
      </c>
      <c r="C252" s="556" t="n">
        <v>252</v>
      </c>
    </row>
    <row r="253">
      <c r="A253" t="n">
        <v>253</v>
      </c>
      <c r="C253" s="555" t="n">
        <v>253</v>
      </c>
    </row>
    <row r="254" ht="22" customHeight="1">
      <c r="A254" t="n">
        <v>254</v>
      </c>
      <c r="C254" s="556" t="n">
        <v>254</v>
      </c>
      <c r="D254" s="562" t="inlineStr">
        <is>
          <t>If this were my project</t>
        </is>
      </c>
    </row>
    <row r="255">
      <c r="A255" t="n">
        <v>255</v>
      </c>
      <c r="C255" s="555" t="n">
        <v>255</v>
      </c>
    </row>
    <row r="256" ht="22" customHeight="1">
      <c r="A256" t="n">
        <v>256</v>
      </c>
      <c r="C256" s="556" t="n">
        <v>256</v>
      </c>
      <c r="D256" s="559" t="inlineStr">
        <is>
          <t>The next three features I would build are:</t>
        </is>
      </c>
    </row>
    <row r="257">
      <c r="A257" t="n">
        <v>257</v>
      </c>
      <c r="C257" s="555" t="n">
        <v>257</v>
      </c>
    </row>
    <row r="258" ht="22" customHeight="1">
      <c r="A258" t="n">
        <v>258</v>
      </c>
      <c r="C258" s="556" t="n">
        <v>258</v>
      </c>
      <c r="D258" s="561" t="inlineStr">
        <is>
          <t>Driver search</t>
        </is>
      </c>
    </row>
    <row r="259" ht="22" customHeight="1">
      <c r="A259" t="n">
        <v>259</v>
      </c>
      <c r="C259" s="555" t="n">
        <v>259</v>
      </c>
      <c r="D259" s="561" t="inlineStr">
        <is>
          <t>Race summary box</t>
        </is>
      </c>
    </row>
    <row r="260" ht="22" customHeight="1">
      <c r="A260" t="n">
        <v>260</v>
      </c>
      <c r="C260" s="556" t="n">
        <v>260</v>
      </c>
      <c r="D260" s="561" t="inlineStr">
        <is>
          <t>Driver-winning years and start years</t>
        </is>
      </c>
    </row>
    <row r="261">
      <c r="A261" t="n">
        <v>261</v>
      </c>
      <c r="C261" s="555" t="n">
        <v>261</v>
      </c>
    </row>
    <row r="262" ht="88" customHeight="1">
      <c r="A262" t="n">
        <v>262</v>
      </c>
      <c r="C262" s="556" t="n">
        <v>262</v>
      </c>
      <c r="D262" s="559" t="inlineStr">
        <is>
          <t>Those three additions would probably increase the site's usefulness more than any visual redesign because they turn the archive from a chart viewer into a true Bathurst history database.</t>
        </is>
      </c>
    </row>
    <row r="263">
      <c r="A263" t="n">
        <v>263</v>
      </c>
      <c r="C263" s="555" t="n">
        <v>263</v>
      </c>
    </row>
    <row r="264">
      <c r="A264" t="n">
        <v>264</v>
      </c>
      <c r="C264" s="556" t="n">
        <v>264</v>
      </c>
    </row>
    <row r="265">
      <c r="A265" t="n">
        <v>265</v>
      </c>
      <c r="C265" s="555" t="n">
        <v>265</v>
      </c>
    </row>
    <row r="266">
      <c r="A266" t="n">
        <v>266</v>
      </c>
      <c r="C266" s="556" t="n">
        <v>266</v>
      </c>
    </row>
    <row r="267">
      <c r="A267" t="n">
        <v>267</v>
      </c>
      <c r="C267" s="555" t="n">
        <v>267</v>
      </c>
    </row>
    <row r="268">
      <c r="A268" t="n">
        <v>268</v>
      </c>
      <c r="C268" s="556" t="n">
        <v>268</v>
      </c>
    </row>
    <row r="269">
      <c r="A269" t="n">
        <v>269</v>
      </c>
      <c r="C269" s="555" t="n">
        <v>269</v>
      </c>
    </row>
    <row r="270">
      <c r="A270" t="n">
        <v>270</v>
      </c>
      <c r="C270" s="556" t="n">
        <v>270</v>
      </c>
    </row>
    <row r="271">
      <c r="A271" t="n">
        <v>271</v>
      </c>
      <c r="C271" s="555" t="n">
        <v>271</v>
      </c>
    </row>
    <row r="272">
      <c r="A272" t="n">
        <v>272</v>
      </c>
      <c r="C272" s="556" t="n">
        <v>272</v>
      </c>
    </row>
    <row r="273">
      <c r="A273" t="n">
        <v>273</v>
      </c>
      <c r="C273" s="555" t="n">
        <v>273</v>
      </c>
    </row>
    <row r="274">
      <c r="A274" t="n">
        <v>274</v>
      </c>
      <c r="C274" s="556" t="n">
        <v>274</v>
      </c>
    </row>
    <row r="275">
      <c r="A275" t="n">
        <v>275</v>
      </c>
      <c r="C275" s="555" t="n">
        <v>275</v>
      </c>
    </row>
    <row r="276">
      <c r="A276" t="n">
        <v>276</v>
      </c>
      <c r="C276" s="556" t="n">
        <v>276</v>
      </c>
    </row>
    <row r="277">
      <c r="A277" t="n">
        <v>277</v>
      </c>
      <c r="C277" s="555" t="n">
        <v>277</v>
      </c>
    </row>
    <row r="278">
      <c r="A278" t="n">
        <v>278</v>
      </c>
      <c r="C278" s="556" t="n">
        <v>278</v>
      </c>
    </row>
    <row r="279">
      <c r="A279" t="n">
        <v>279</v>
      </c>
      <c r="C279" s="555" t="n">
        <v>279</v>
      </c>
    </row>
    <row r="280">
      <c r="A280" t="n">
        <v>280</v>
      </c>
      <c r="C280" s="556" t="n">
        <v>280</v>
      </c>
    </row>
    <row r="281">
      <c r="A281" t="n">
        <v>281</v>
      </c>
      <c r="C281" s="555" t="n">
        <v>281</v>
      </c>
    </row>
    <row r="282">
      <c r="A282" t="n">
        <v>282</v>
      </c>
      <c r="C282" s="556" t="n">
        <v>282</v>
      </c>
    </row>
    <row r="283">
      <c r="A283" t="n">
        <v>283</v>
      </c>
      <c r="C283" s="555" t="n">
        <v>283</v>
      </c>
    </row>
    <row r="284">
      <c r="A284" t="n">
        <v>284</v>
      </c>
      <c r="C284" s="556" t="n">
        <v>284</v>
      </c>
    </row>
    <row r="285">
      <c r="A285" t="n">
        <v>285</v>
      </c>
      <c r="C285" s="555" t="n">
        <v>285</v>
      </c>
    </row>
    <row r="286">
      <c r="A286" t="n">
        <v>286</v>
      </c>
      <c r="C286" s="556" t="n">
        <v>286</v>
      </c>
    </row>
    <row r="287">
      <c r="A287" t="n">
        <v>287</v>
      </c>
      <c r="C287" s="555" t="n">
        <v>287</v>
      </c>
    </row>
    <row r="288">
      <c r="A288" t="n">
        <v>288</v>
      </c>
      <c r="C288" s="556" t="n">
        <v>288</v>
      </c>
    </row>
    <row r="289">
      <c r="A289" t="n">
        <v>289</v>
      </c>
      <c r="C289" s="555" t="n">
        <v>289</v>
      </c>
    </row>
    <row r="290">
      <c r="A290" t="n">
        <v>290</v>
      </c>
      <c r="C290" s="556" t="n">
        <v>290</v>
      </c>
    </row>
    <row r="291">
      <c r="A291" t="n">
        <v>291</v>
      </c>
      <c r="C291" s="555" t="n">
        <v>291</v>
      </c>
    </row>
    <row r="292">
      <c r="A292" t="n">
        <v>292</v>
      </c>
      <c r="C292" s="556" t="n">
        <v>292</v>
      </c>
    </row>
    <row r="293">
      <c r="A293" t="n">
        <v>293</v>
      </c>
      <c r="C293" s="555" t="n">
        <v>293</v>
      </c>
    </row>
    <row r="294">
      <c r="A294" t="n">
        <v>294</v>
      </c>
      <c r="C294" s="556" t="n">
        <v>294</v>
      </c>
    </row>
    <row r="295">
      <c r="A295" t="n">
        <v>295</v>
      </c>
      <c r="C295" s="555" t="n">
        <v>295</v>
      </c>
    </row>
    <row r="296">
      <c r="A296" t="n">
        <v>296</v>
      </c>
      <c r="C296" s="556" t="n">
        <v>296</v>
      </c>
    </row>
    <row r="297">
      <c r="A297" t="n">
        <v>297</v>
      </c>
      <c r="C297" s="555" t="n">
        <v>297</v>
      </c>
    </row>
    <row r="298">
      <c r="A298" t="n">
        <v>298</v>
      </c>
      <c r="C298" s="556" t="n">
        <v>298</v>
      </c>
    </row>
    <row r="299">
      <c r="A299" t="n">
        <v>299</v>
      </c>
      <c r="C299" s="555" t="n">
        <v>299</v>
      </c>
    </row>
    <row r="300">
      <c r="A300" t="n">
        <v>300</v>
      </c>
      <c r="C300" s="556" t="n">
        <v>300</v>
      </c>
    </row>
    <row r="301">
      <c r="A301" t="n">
        <v>301</v>
      </c>
      <c r="C301" s="555" t="n">
        <v>301</v>
      </c>
    </row>
    <row r="302">
      <c r="A302" t="n">
        <v>302</v>
      </c>
      <c r="C302" s="556" t="n">
        <v>302</v>
      </c>
    </row>
    <row r="303">
      <c r="A303" t="n">
        <v>303</v>
      </c>
      <c r="C303" s="555" t="n">
        <v>303</v>
      </c>
    </row>
    <row r="304">
      <c r="A304" t="n">
        <v>304</v>
      </c>
      <c r="C304" s="556" t="n">
        <v>304</v>
      </c>
    </row>
    <row r="305">
      <c r="A305" t="n">
        <v>305</v>
      </c>
      <c r="C305" s="555" t="n">
        <v>305</v>
      </c>
    </row>
    <row r="306">
      <c r="A306" t="n">
        <v>306</v>
      </c>
      <c r="C306" s="556" t="n">
        <v>306</v>
      </c>
    </row>
    <row r="307">
      <c r="A307" t="n">
        <v>307</v>
      </c>
      <c r="C307" s="555" t="n">
        <v>307</v>
      </c>
    </row>
    <row r="308">
      <c r="A308" t="n">
        <v>308</v>
      </c>
      <c r="C308" s="556" t="n">
        <v>308</v>
      </c>
    </row>
    <row r="309">
      <c r="A309" t="n">
        <v>309</v>
      </c>
      <c r="C309" s="555" t="n">
        <v>309</v>
      </c>
    </row>
    <row r="310">
      <c r="A310" t="n">
        <v>310</v>
      </c>
      <c r="C310" s="556" t="n">
        <v>310</v>
      </c>
    </row>
    <row r="311">
      <c r="A311" t="n">
        <v>311</v>
      </c>
      <c r="C311" s="555" t="n">
        <v>311</v>
      </c>
    </row>
    <row r="312">
      <c r="A312" t="n">
        <v>312</v>
      </c>
      <c r="C312" s="556" t="n">
        <v>312</v>
      </c>
    </row>
    <row r="313">
      <c r="A313" t="n">
        <v>313</v>
      </c>
      <c r="C313" s="555" t="n">
        <v>313</v>
      </c>
    </row>
    <row r="314">
      <c r="A314" t="n">
        <v>314</v>
      </c>
      <c r="C314" s="556" t="n">
        <v>314</v>
      </c>
    </row>
    <row r="315">
      <c r="A315" t="n">
        <v>315</v>
      </c>
      <c r="C315" s="555" t="n">
        <v>315</v>
      </c>
    </row>
    <row r="316">
      <c r="A316" t="n">
        <v>316</v>
      </c>
      <c r="C316" s="556" t="n">
        <v>316</v>
      </c>
    </row>
    <row r="317">
      <c r="A317" t="n">
        <v>317</v>
      </c>
      <c r="C317" s="555" t="n">
        <v>317</v>
      </c>
    </row>
    <row r="318">
      <c r="A318" t="n">
        <v>318</v>
      </c>
      <c r="C318" s="556" t="n">
        <v>318</v>
      </c>
    </row>
    <row r="319">
      <c r="A319" t="n">
        <v>319</v>
      </c>
      <c r="C319" s="555" t="n">
        <v>319</v>
      </c>
    </row>
    <row r="320">
      <c r="A320" t="n">
        <v>320</v>
      </c>
      <c r="C320" s="556" t="n">
        <v>320</v>
      </c>
    </row>
    <row r="321">
      <c r="A321" t="n">
        <v>321</v>
      </c>
      <c r="C321" s="555" t="n">
        <v>321</v>
      </c>
    </row>
    <row r="322">
      <c r="A322" t="n">
        <v>322</v>
      </c>
      <c r="C322" s="556" t="n">
        <v>322</v>
      </c>
    </row>
    <row r="323">
      <c r="A323" t="n">
        <v>323</v>
      </c>
      <c r="C323" s="555" t="n">
        <v>323</v>
      </c>
    </row>
    <row r="324">
      <c r="A324" t="n">
        <v>324</v>
      </c>
      <c r="C324" s="556" t="n">
        <v>324</v>
      </c>
    </row>
    <row r="325">
      <c r="A325" t="n">
        <v>325</v>
      </c>
      <c r="C325" s="555" t="n">
        <v>325</v>
      </c>
    </row>
    <row r="326">
      <c r="A326" t="n">
        <v>326</v>
      </c>
      <c r="C326" s="556" t="n">
        <v>326</v>
      </c>
    </row>
    <row r="327">
      <c r="A327" t="n">
        <v>327</v>
      </c>
      <c r="C327" s="555" t="n">
        <v>327</v>
      </c>
    </row>
    <row r="328">
      <c r="A328" t="n">
        <v>328</v>
      </c>
      <c r="C328" s="556" t="n">
        <v>328</v>
      </c>
    </row>
    <row r="329">
      <c r="A329" t="n">
        <v>329</v>
      </c>
      <c r="C329" s="555" t="n">
        <v>329</v>
      </c>
    </row>
    <row r="330">
      <c r="A330" t="n">
        <v>330</v>
      </c>
      <c r="C330" s="556" t="n">
        <v>330</v>
      </c>
    </row>
    <row r="331">
      <c r="A331" t="n">
        <v>331</v>
      </c>
      <c r="C331" s="555" t="n">
        <v>331</v>
      </c>
    </row>
    <row r="332">
      <c r="A332" t="n">
        <v>332</v>
      </c>
      <c r="C332" s="556" t="n">
        <v>332</v>
      </c>
    </row>
    <row r="333">
      <c r="A333" t="n">
        <v>333</v>
      </c>
    </row>
    <row r="334">
      <c r="A334" t="n">
        <v>334</v>
      </c>
    </row>
    <row r="335">
      <c r="A335" t="n">
        <v>335</v>
      </c>
    </row>
    <row r="336">
      <c r="A336" t="n">
        <v>336</v>
      </c>
    </row>
    <row r="337">
      <c r="A337" t="n">
        <v>337</v>
      </c>
    </row>
    <row r="338">
      <c r="A338" t="n">
        <v>338</v>
      </c>
    </row>
    <row r="339">
      <c r="A339" t="n">
        <v>339</v>
      </c>
    </row>
    <row r="340">
      <c r="A340" t="n">
        <v>340</v>
      </c>
    </row>
    <row r="341">
      <c r="A341" t="n">
        <v>341</v>
      </c>
    </row>
    <row r="342">
      <c r="A342" t="n">
        <v>342</v>
      </c>
    </row>
    <row r="343">
      <c r="A343" t="n">
        <v>343</v>
      </c>
    </row>
    <row r="344">
      <c r="A344" t="n">
        <v>344</v>
      </c>
    </row>
    <row r="345">
      <c r="A345" t="n">
        <v>345</v>
      </c>
    </row>
    <row r="346">
      <c r="A346" t="n">
        <v>346</v>
      </c>
    </row>
    <row r="347">
      <c r="A347" t="n">
        <v>347</v>
      </c>
    </row>
    <row r="348">
      <c r="A348" t="n">
        <v>348</v>
      </c>
    </row>
    <row r="349">
      <c r="A349" t="n">
        <v>349</v>
      </c>
    </row>
    <row r="350">
      <c r="A350" t="n">
        <v>350</v>
      </c>
    </row>
    <row r="351">
      <c r="A351" t="n">
        <v>351</v>
      </c>
    </row>
    <row r="352">
      <c r="A352" t="n">
        <v>352</v>
      </c>
    </row>
    <row r="353">
      <c r="A353" t="n">
        <v>353</v>
      </c>
    </row>
    <row r="354">
      <c r="A354" t="n">
        <v>354</v>
      </c>
    </row>
    <row r="355">
      <c r="A355" t="n">
        <v>355</v>
      </c>
    </row>
    <row r="356">
      <c r="A356" t="n">
        <v>356</v>
      </c>
    </row>
    <row r="357">
      <c r="A357" t="n">
        <v>357</v>
      </c>
    </row>
    <row r="358">
      <c r="A358" t="n">
        <v>358</v>
      </c>
    </row>
    <row r="359">
      <c r="A359" t="n">
        <v>359</v>
      </c>
    </row>
    <row r="360">
      <c r="A360" t="n">
        <v>360</v>
      </c>
    </row>
    <row r="361">
      <c r="A361" t="n">
        <v>361</v>
      </c>
    </row>
    <row r="362">
      <c r="A362" t="n">
        <v>362</v>
      </c>
    </row>
    <row r="363">
      <c r="A363" t="n">
        <v>363</v>
      </c>
    </row>
    <row r="364">
      <c r="A364" t="n">
        <v>364</v>
      </c>
    </row>
    <row r="365">
      <c r="A365" t="n">
        <v>365</v>
      </c>
    </row>
    <row r="366">
      <c r="A366" t="n">
        <v>366</v>
      </c>
    </row>
    <row r="367">
      <c r="A367" t="n">
        <v>367</v>
      </c>
    </row>
    <row r="368">
      <c r="A368" t="n">
        <v>368</v>
      </c>
    </row>
    <row r="369">
      <c r="A369" t="n">
        <v>369</v>
      </c>
    </row>
    <row r="370">
      <c r="A370" t="n">
        <v>370</v>
      </c>
    </row>
    <row r="371">
      <c r="A371" t="n">
        <v>371</v>
      </c>
    </row>
    <row r="372">
      <c r="A372" t="n">
        <v>372</v>
      </c>
    </row>
    <row r="373">
      <c r="A373" t="n">
        <v>373</v>
      </c>
    </row>
    <row r="374">
      <c r="A374" t="n">
        <v>374</v>
      </c>
    </row>
    <row r="375">
      <c r="A375" t="n">
        <v>375</v>
      </c>
    </row>
    <row r="376">
      <c r="A376" t="n">
        <v>376</v>
      </c>
    </row>
    <row r="377">
      <c r="A377" t="n">
        <v>377</v>
      </c>
    </row>
    <row r="378">
      <c r="A378" t="n">
        <v>378</v>
      </c>
    </row>
    <row r="379">
      <c r="A379" t="n">
        <v>379</v>
      </c>
    </row>
    <row r="380">
      <c r="A380" t="n">
        <v>380</v>
      </c>
    </row>
    <row r="381">
      <c r="A381" t="n">
        <v>381</v>
      </c>
    </row>
    <row r="382">
      <c r="A382" t="n">
        <v>382</v>
      </c>
    </row>
    <row r="383">
      <c r="A383" t="n">
        <v>383</v>
      </c>
    </row>
    <row r="384">
      <c r="A384" t="n">
        <v>384</v>
      </c>
    </row>
    <row r="385">
      <c r="A385" t="n">
        <v>385</v>
      </c>
    </row>
    <row r="386">
      <c r="A386" t="n">
        <v>386</v>
      </c>
    </row>
    <row r="387">
      <c r="A387" t="n">
        <v>387</v>
      </c>
    </row>
    <row r="388">
      <c r="A388" t="n">
        <v>388</v>
      </c>
    </row>
    <row r="389">
      <c r="A389" t="n">
        <v>389</v>
      </c>
    </row>
    <row r="390">
      <c r="A390" t="n">
        <v>390</v>
      </c>
    </row>
    <row r="391">
      <c r="A391" t="n">
        <v>391</v>
      </c>
    </row>
    <row r="392">
      <c r="A392" t="n">
        <v>392</v>
      </c>
    </row>
    <row r="393">
      <c r="A393" t="n">
        <v>393</v>
      </c>
    </row>
    <row r="394">
      <c r="A394" t="n">
        <v>394</v>
      </c>
    </row>
    <row r="395">
      <c r="A395" t="n">
        <v>395</v>
      </c>
    </row>
    <row r="396">
      <c r="A396" t="n">
        <v>396</v>
      </c>
    </row>
    <row r="397">
      <c r="A397" t="n">
        <v>397</v>
      </c>
    </row>
    <row r="398">
      <c r="A398" t="n">
        <v>398</v>
      </c>
    </row>
    <row r="399">
      <c r="A399" t="n">
        <v>399</v>
      </c>
    </row>
    <row r="400">
      <c r="A400" t="n">
        <v>400</v>
      </c>
    </row>
    <row r="401">
      <c r="A401" t="n">
        <v>401</v>
      </c>
    </row>
    <row r="402">
      <c r="A402" t="n">
        <v>402</v>
      </c>
    </row>
    <row r="403">
      <c r="A403" t="n">
        <v>403</v>
      </c>
    </row>
    <row r="404">
      <c r="A404" t="n">
        <v>404</v>
      </c>
    </row>
    <row r="405">
      <c r="A405" t="n">
        <v>405</v>
      </c>
    </row>
    <row r="406">
      <c r="A406" t="n">
        <v>406</v>
      </c>
    </row>
    <row r="407">
      <c r="A407" t="n">
        <v>407</v>
      </c>
    </row>
    <row r="408">
      <c r="A408" t="n">
        <v>408</v>
      </c>
    </row>
    <row r="409">
      <c r="A409" t="n">
        <v>409</v>
      </c>
    </row>
    <row r="410">
      <c r="A410" t="n">
        <v>410</v>
      </c>
    </row>
    <row r="411">
      <c r="A411" t="n">
        <v>411</v>
      </c>
    </row>
    <row r="412">
      <c r="A412" t="n">
        <v>412</v>
      </c>
    </row>
    <row r="413">
      <c r="A413" t="n">
        <v>413</v>
      </c>
    </row>
    <row r="414">
      <c r="A414" t="n">
        <v>414</v>
      </c>
    </row>
    <row r="415">
      <c r="A415" t="n">
        <v>415</v>
      </c>
    </row>
    <row r="416">
      <c r="A416" t="n">
        <v>416</v>
      </c>
    </row>
    <row r="417">
      <c r="A417" t="n">
        <v>417</v>
      </c>
    </row>
    <row r="418">
      <c r="A418" t="n">
        <v>418</v>
      </c>
    </row>
    <row r="419">
      <c r="A419" t="n">
        <v>419</v>
      </c>
    </row>
    <row r="420">
      <c r="A420" t="n">
        <v>420</v>
      </c>
    </row>
    <row r="421">
      <c r="A421" t="n">
        <v>421</v>
      </c>
    </row>
    <row r="422">
      <c r="A422" t="n">
        <v>422</v>
      </c>
    </row>
    <row r="423">
      <c r="A423" t="n">
        <v>423</v>
      </c>
    </row>
    <row r="424">
      <c r="A424" t="n">
        <v>424</v>
      </c>
    </row>
    <row r="425">
      <c r="A425" t="n">
        <v>425</v>
      </c>
    </row>
    <row r="426">
      <c r="A426" t="n">
        <v>426</v>
      </c>
    </row>
    <row r="427">
      <c r="A427" t="n">
        <v>427</v>
      </c>
    </row>
    <row r="428">
      <c r="A428" t="n">
        <v>428</v>
      </c>
    </row>
    <row r="429">
      <c r="A429" t="n">
        <v>429</v>
      </c>
    </row>
    <row r="430">
      <c r="A430" t="n">
        <v>430</v>
      </c>
    </row>
    <row r="431">
      <c r="A431" t="n">
        <v>431</v>
      </c>
    </row>
    <row r="432">
      <c r="A432" t="n">
        <v>432</v>
      </c>
    </row>
    <row r="433">
      <c r="A433" t="n">
        <v>433</v>
      </c>
    </row>
    <row r="434">
      <c r="A434" t="n">
        <v>434</v>
      </c>
    </row>
    <row r="435">
      <c r="A435" t="n">
        <v>435</v>
      </c>
    </row>
    <row r="436">
      <c r="A436" t="n">
        <v>436</v>
      </c>
    </row>
    <row r="437">
      <c r="A437" t="n">
        <v>437</v>
      </c>
    </row>
    <row r="438">
      <c r="A438" t="n">
        <v>438</v>
      </c>
    </row>
    <row r="439">
      <c r="A439" t="n">
        <v>439</v>
      </c>
    </row>
    <row r="440">
      <c r="A440" t="n">
        <v>440</v>
      </c>
    </row>
    <row r="441">
      <c r="A441" t="n">
        <v>441</v>
      </c>
    </row>
    <row r="442">
      <c r="A442" t="n">
        <v>442</v>
      </c>
    </row>
    <row r="443">
      <c r="A443" t="n">
        <v>443</v>
      </c>
    </row>
    <row r="444">
      <c r="A444" t="n">
        <v>444</v>
      </c>
    </row>
    <row r="445">
      <c r="A445" t="n">
        <v>445</v>
      </c>
    </row>
    <row r="446">
      <c r="A446" t="n">
        <v>446</v>
      </c>
    </row>
    <row r="447">
      <c r="A447" t="n">
        <v>447</v>
      </c>
    </row>
    <row r="448">
      <c r="A448" t="n">
        <v>448</v>
      </c>
    </row>
    <row r="449">
      <c r="A449" t="n">
        <v>449</v>
      </c>
    </row>
    <row r="450">
      <c r="A450" t="n">
        <v>450</v>
      </c>
    </row>
    <row r="451">
      <c r="A451" t="n">
        <v>451</v>
      </c>
    </row>
    <row r="452">
      <c r="A452" t="n">
        <v>452</v>
      </c>
    </row>
    <row r="453">
      <c r="A453" t="n">
        <v>453</v>
      </c>
    </row>
    <row r="454">
      <c r="A454" t="n">
        <v>454</v>
      </c>
    </row>
    <row r="455">
      <c r="A455" t="n">
        <v>455</v>
      </c>
    </row>
    <row r="456">
      <c r="A456" t="n">
        <v>456</v>
      </c>
    </row>
    <row r="457">
      <c r="A457" t="n">
        <v>457</v>
      </c>
    </row>
    <row r="458">
      <c r="A458" t="n">
        <v>458</v>
      </c>
    </row>
    <row r="459">
      <c r="A459" t="n">
        <v>459</v>
      </c>
    </row>
    <row r="460">
      <c r="A460" t="n">
        <v>460</v>
      </c>
    </row>
    <row r="461">
      <c r="A461" t="n">
        <v>461</v>
      </c>
    </row>
    <row r="462">
      <c r="A462" t="n">
        <v>462</v>
      </c>
    </row>
    <row r="463">
      <c r="A463" t="n">
        <v>463</v>
      </c>
    </row>
    <row r="464">
      <c r="A464" t="n">
        <v>464</v>
      </c>
    </row>
    <row r="465">
      <c r="A465" t="n">
        <v>465</v>
      </c>
    </row>
    <row r="466">
      <c r="A466" t="n">
        <v>466</v>
      </c>
    </row>
    <row r="467">
      <c r="A467" t="n">
        <v>467</v>
      </c>
    </row>
    <row r="468">
      <c r="A468" t="n">
        <v>468</v>
      </c>
    </row>
    <row r="469">
      <c r="A469" t="n">
        <v>469</v>
      </c>
    </row>
    <row r="470">
      <c r="A470" t="n">
        <v>470</v>
      </c>
    </row>
    <row r="471">
      <c r="A471" t="n">
        <v>471</v>
      </c>
    </row>
    <row r="472">
      <c r="A472" t="n">
        <v>472</v>
      </c>
    </row>
    <row r="473">
      <c r="A473" t="n">
        <v>473</v>
      </c>
    </row>
    <row r="474">
      <c r="A474" t="n">
        <v>474</v>
      </c>
    </row>
    <row r="475">
      <c r="A475" t="n">
        <v>475</v>
      </c>
    </row>
    <row r="476">
      <c r="A476" t="n">
        <v>476</v>
      </c>
    </row>
    <row r="477">
      <c r="A477" t="n">
        <v>477</v>
      </c>
    </row>
    <row r="478">
      <c r="A478" t="n">
        <v>478</v>
      </c>
    </row>
    <row r="479">
      <c r="A479" t="n">
        <v>479</v>
      </c>
    </row>
    <row r="480">
      <c r="A480" t="n">
        <v>480</v>
      </c>
    </row>
    <row r="481">
      <c r="A481" t="n">
        <v>481</v>
      </c>
    </row>
    <row r="482">
      <c r="A482" t="n">
        <v>482</v>
      </c>
    </row>
    <row r="483">
      <c r="A483" t="n">
        <v>483</v>
      </c>
    </row>
    <row r="484">
      <c r="A484" t="n">
        <v>484</v>
      </c>
    </row>
    <row r="485">
      <c r="A485" t="n">
        <v>485</v>
      </c>
    </row>
    <row r="486">
      <c r="A486" t="n">
        <v>486</v>
      </c>
    </row>
    <row r="487">
      <c r="A487" t="n">
        <v>487</v>
      </c>
    </row>
    <row r="488">
      <c r="A488" t="n">
        <v>488</v>
      </c>
    </row>
    <row r="489">
      <c r="A489" t="n">
        <v>489</v>
      </c>
    </row>
    <row r="490">
      <c r="A490" t="n">
        <v>490</v>
      </c>
    </row>
    <row r="491">
      <c r="A491" t="n">
        <v>491</v>
      </c>
    </row>
    <row r="492">
      <c r="A492" t="n">
        <v>492</v>
      </c>
    </row>
    <row r="493">
      <c r="A493" t="n">
        <v>493</v>
      </c>
    </row>
    <row r="494">
      <c r="A494" t="n">
        <v>494</v>
      </c>
    </row>
    <row r="495">
      <c r="A495" t="n">
        <v>495</v>
      </c>
    </row>
    <row r="496">
      <c r="A496" t="n">
        <v>496</v>
      </c>
    </row>
    <row r="497">
      <c r="A497" t="n">
        <v>497</v>
      </c>
    </row>
    <row r="498">
      <c r="A498" t="n">
        <v>498</v>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K81"/>
  <sheetViews>
    <sheetView topLeftCell="B43" workbookViewId="0">
      <selection activeCell="D32" sqref="D32"/>
    </sheetView>
  </sheetViews>
  <sheetFormatPr baseColWidth="10" defaultColWidth="11.5" defaultRowHeight="16"/>
  <cols>
    <col width="40.5" bestFit="1" customWidth="1" style="40" min="2" max="2"/>
    <col width="16" bestFit="1" customWidth="1" min="3" max="3"/>
    <col width="128" customWidth="1" style="40" min="4" max="4"/>
    <col width="40.1640625" customWidth="1" min="7" max="7"/>
    <col width="32.1640625" customWidth="1" min="8" max="8"/>
    <col width="18.33203125" customWidth="1" min="11" max="11"/>
  </cols>
  <sheetData>
    <row r="1" ht="17" customHeight="1">
      <c r="A1" t="n">
        <v>1</v>
      </c>
      <c r="B1" s="50" t="inlineStr">
        <is>
          <t>Most Race Wins</t>
        </is>
      </c>
      <c r="D1" s="40" t="inlineStr">
        <is>
          <t xml:space="preserve"> 9 by Peter Brock (1972, 1975, 1978, 1979, 1980, 1982, 1983, 1984, 1987)</t>
        </is>
      </c>
      <c r="G1" t="inlineStr">
        <is>
          <t>updates from meta.ai</t>
        </is>
      </c>
    </row>
    <row r="2" ht="25" customHeight="1">
      <c r="A2" t="n">
        <v>2</v>
      </c>
      <c r="B2" s="35" t="inlineStr">
        <is>
          <t>Most Wins In Succession</t>
        </is>
      </c>
      <c r="D2" s="40" t="inlineStr">
        <is>
          <t xml:space="preserve"> 3 by Peter Brock/Jim Richards (1978-1980) Peter Brock/Larry Perkins (1982-1984) and Craig Lowndes/Jamie Whincup (2006-2008)</t>
        </is>
      </c>
      <c r="G2" s="551" t="inlineStr">
        <is>
          <t>Information to add - high impact</t>
        </is>
      </c>
    </row>
    <row r="3" ht="17" customHeight="1">
      <c r="A3" t="n">
        <v>3</v>
      </c>
      <c r="B3" s="50" t="inlineStr">
        <is>
          <t>Most Podium Finishes</t>
        </is>
      </c>
      <c r="D3" s="40" t="inlineStr">
        <is>
          <t xml:space="preserve"> 14 by Craig Lowndes (seven wins, five runner-ups, two third-places)</t>
        </is>
      </c>
    </row>
    <row r="4" ht="20" customHeight="1">
      <c r="A4" t="n">
        <v>4</v>
      </c>
      <c r="B4" s="35" t="inlineStr">
        <is>
          <t>Most Pole Positions</t>
        </is>
      </c>
      <c r="D4" s="40" t="inlineStr">
        <is>
          <t xml:space="preserve"> 6 by Peter Brock (1974, 1977, 1978, 1979, 1983, 1989)</t>
        </is>
      </c>
      <c r="G4" s="552" t="inlineStr">
        <is>
          <t>1. Race context block (for every year):</t>
        </is>
      </c>
    </row>
    <row r="5" ht="20" customHeight="1">
      <c r="A5" t="n">
        <v>5</v>
      </c>
      <c r="B5" s="35" t="inlineStr">
        <is>
          <t>Most Pole Positions in Succession</t>
        </is>
      </c>
      <c r="D5" s="40" t="inlineStr">
        <is>
          <t xml:space="preserve"> 3 by Allan Moffat (1970, 1971, 1972) and Peter Brock (1977,1978, 1979)</t>
        </is>
      </c>
      <c r="G5" s="552" t="inlineStr">
        <is>
          <t>Currently you show podium + chart. Fans want:</t>
        </is>
      </c>
    </row>
    <row r="6" ht="17" customHeight="1">
      <c r="A6" t="n">
        <v>6</v>
      </c>
      <c r="B6" s="35" t="inlineStr">
        <is>
          <t>Rookies On Pole Position</t>
        </is>
      </c>
      <c r="D6" s="40" t="inlineStr">
        <is>
          <t xml:space="preserve"> Klaus Ludwig (1987), Marcos Ambrose (2001)</t>
        </is>
      </c>
    </row>
    <row r="7" ht="20" customHeight="1">
      <c r="A7" t="n">
        <v>7</v>
      </c>
      <c r="B7" s="35" t="inlineStr">
        <is>
          <t>Most Wins From Pole Position</t>
        </is>
      </c>
      <c r="D7" s="40" t="inlineStr">
        <is>
          <t xml:space="preserve"> 2 by Allan Moffat (1970, 1971), Peter Brock/Jim Richards (1978, 1979) and Jim Richards/Mark Skaife (1991 and 2002)</t>
        </is>
      </c>
      <c r="G7" s="552" t="inlineStr">
        <is>
          <t>Pole position, fastest lap, winning time / margin, average speed</t>
        </is>
      </c>
    </row>
    <row r="8" ht="20" customHeight="1">
      <c r="A8" t="n">
        <v>8</v>
      </c>
      <c r="B8" s="35" t="inlineStr">
        <is>
          <t>Biggest Pole Position-Winning Margin</t>
        </is>
      </c>
      <c r="D8" s="40" t="inlineStr">
        <is>
          <t xml:space="preserve"> 3 seconds by Allan Moffat over John French - 1971</t>
        </is>
      </c>
      <c r="G8" s="552" t="inlineStr">
        <is>
          <t>Weather, safety car periods, full-course yellows</t>
        </is>
      </c>
    </row>
    <row r="9" ht="20" customHeight="1">
      <c r="A9" t="n">
        <v>9</v>
      </c>
      <c r="B9" s="35" t="inlineStr">
        <is>
          <t>Smallest Pole Position-Winning Margin</t>
        </is>
      </c>
      <c r="D9" s="40" t="inlineStr">
        <is>
          <t xml:space="preserve"> 0.0012-seconds by Steve Richards over Jason Bright (2004)</t>
        </is>
      </c>
      <c r="G9" s="552" t="inlineStr">
        <is>
          <t>Attrition stats: starters, finishers, DNF rate</t>
        </is>
      </c>
    </row>
    <row r="10" ht="20" customHeight="1">
      <c r="A10" t="n">
        <v>10</v>
      </c>
      <c r="B10" s="35" t="inlineStr">
        <is>
          <t>Most Shootout Starts</t>
        </is>
      </c>
      <c r="D10" s="40" t="inlineStr">
        <is>
          <t xml:space="preserve"> 21 by Dick Johnson</t>
        </is>
      </c>
      <c r="G10" s="552" t="inlineStr">
        <is>
          <t>Circuit length / race distance that year</t>
        </is>
      </c>
    </row>
    <row r="11" ht="20" customHeight="1">
      <c r="A11" t="n">
        <v>11</v>
      </c>
      <c r="B11" s="35" t="inlineStr">
        <is>
          <t>Most Bathurst 500/1000 Starts</t>
        </is>
      </c>
      <c r="D11" s="40" t="inlineStr">
        <is>
          <t xml:space="preserve"> 35 by Jim Richards (1974 to 2006, including both races held in 1997 and 1998 for Super Tourers and V8 Supercars)</t>
        </is>
      </c>
      <c r="G11" s="552" t="inlineStr">
        <is>
          <t>Regulation snapshot: Series Production, Group C, Group A, V8 Supercars Gen3 etc.</t>
        </is>
      </c>
    </row>
    <row r="12" ht="20" customHeight="1">
      <c r="A12" t="n">
        <v>12</v>
      </c>
      <c r="B12" s="35" t="inlineStr">
        <is>
          <t>Most Starts In Succession</t>
        </is>
      </c>
      <c r="D12" s="40" t="inlineStr">
        <is>
          <t xml:space="preserve"> 35 by Jim Richards (as above, given he drove in both races in 1997 and 1998, these 35 starts were achieved across 33 years)</t>
        </is>
      </c>
      <c r="G12" s="552" t="inlineStr">
        <is>
          <t>That one block turns a chart into a story. You already have most of it in STATS_DATA - surface it.</t>
        </is>
      </c>
    </row>
    <row r="13" ht="17" customHeight="1">
      <c r="A13" t="n">
        <v>13</v>
      </c>
      <c r="B13" s="35" t="inlineStr">
        <is>
          <t>Closest Race-Winning Margin</t>
        </is>
      </c>
      <c r="D13" s="40" t="inlineStr">
        <is>
          <t xml:space="preserve"> 0.1-seconds by Allan Moffat/Jacky Ickx over Colin Bond/Alan Hamilton (1977, 1-2 form finish)</t>
        </is>
      </c>
    </row>
    <row r="14" ht="20" customHeight="1">
      <c r="A14" t="n">
        <v>14</v>
      </c>
      <c r="B14" s="35" t="inlineStr">
        <is>
          <t>Closest Competitive Race-Winning Margin</t>
        </is>
      </c>
      <c r="D14" s="40" t="inlineStr">
        <is>
          <t xml:space="preserve"> 0.1434-seconds by Will Davison/Jonathon Webb over Shane van Gisbergen/Alex Premat - 2016</t>
        </is>
      </c>
      <c r="G14" s="552" t="inlineStr">
        <is>
          <t>2. Driver / Team pages:</t>
        </is>
      </c>
    </row>
    <row r="15" ht="20" customHeight="1">
      <c r="A15" t="n">
        <v>15</v>
      </c>
      <c r="B15" s="35" t="inlineStr">
        <is>
          <t>Most Cars Finished On The Lead Lap</t>
        </is>
      </c>
      <c r="D15" s="40" t="inlineStr">
        <is>
          <t xml:space="preserve"> 20 cars (2024)</t>
        </is>
      </c>
      <c r="G15" s="552" t="inlineStr">
        <is>
          <t>Link every driver name to a modal or anchor in Record Book: starts, wins, podiums, years active, co-drivers. Same for teams/manufacturers. You have the data for it.</t>
        </is>
      </c>
    </row>
    <row r="16" ht="17" customHeight="1">
      <c r="A16" t="n">
        <v>16</v>
      </c>
      <c r="B16" s="35" t="inlineStr">
        <is>
          <t>Most Wins By Manufacturer</t>
        </is>
      </c>
      <c r="D16" s="40" t="inlineStr">
        <is>
          <t xml:space="preserve"> 35 outright wins by Holden</t>
        </is>
      </c>
    </row>
    <row r="17" ht="20" customHeight="1">
      <c r="A17" t="n">
        <v>17</v>
      </c>
      <c r="B17" s="35" t="inlineStr">
        <is>
          <t>Most Wins In Succession By Manufacturer</t>
        </is>
      </c>
      <c r="D17" s="40" t="inlineStr">
        <is>
          <t xml:space="preserve"> 7 by Holden (1999-2005)</t>
        </is>
      </c>
      <c r="G17" s="552" t="inlineStr">
        <is>
          <t>3. Source transparency:</t>
        </is>
      </c>
    </row>
    <row r="18" ht="20" customHeight="1">
      <c r="A18" t="n">
        <v>18</v>
      </c>
      <c r="B18" s="35" t="inlineStr">
        <is>
          <t>Most Pole Positions</t>
        </is>
      </c>
      <c r="D18" s="40" t="inlineStr">
        <is>
          <t xml:space="preserve"> 26 by Ford</t>
        </is>
      </c>
      <c r="G18" s="552" t="inlineStr">
        <is>
          <t>Add a "How this chart was built" tooltip per year: what sources you used, confidence level, known gaps. For years where researching=true, list what's missing. It protects your IP and explains the work.</t>
        </is>
      </c>
    </row>
    <row r="19" ht="17" customHeight="1">
      <c r="A19" t="n">
        <v>19</v>
      </c>
      <c r="B19" s="35" t="inlineStr">
        <is>
          <t>Most Poles In Succession By Manufacturer</t>
        </is>
      </c>
      <c r="D19" s="40" t="inlineStr">
        <is>
          <t xml:space="preserve"> 5 by Ford (1969, 1970, 1971, 1972, 1973)</t>
        </is>
      </c>
    </row>
    <row r="20" ht="20" customHeight="1">
      <c r="A20" t="n">
        <v>20</v>
      </c>
      <c r="B20" s="35" t="inlineStr">
        <is>
          <t>Best Result For A Manufacturer</t>
        </is>
      </c>
      <c r="D20" s="40" t="inlineStr">
        <is>
          <t xml:space="preserve"> 1st to 9th by Morris Cooper S (1966)</t>
        </is>
      </c>
      <c r="G20" s="552" t="inlineStr">
        <is>
          <t>4. Lap data richness:</t>
        </is>
      </c>
    </row>
    <row r="21" ht="17" customHeight="1">
      <c r="A21" t="n">
        <v>21</v>
      </c>
      <c r="B21" s="35" t="inlineStr">
        <is>
          <t>Most Wins By Team</t>
        </is>
      </c>
      <c r="D21" s="40" t="inlineStr">
        <is>
          <t xml:space="preserve"> 10 by Triple Eight Race Engineering (2006, 2007, 2008, 2010, 2012, 2015, 2018, 2020, 2022, 2023)</t>
        </is>
      </c>
    </row>
    <row r="22" ht="20" customHeight="1">
      <c r="A22" t="n">
        <v>22</v>
      </c>
      <c r="B22" s="35" t="inlineStr">
        <is>
          <t>Most Pole Positions By Team</t>
        </is>
      </c>
      <c r="D22" s="40" t="inlineStr">
        <is>
          <t xml:space="preserve"> 8 by Holden Racing Team/Walkinshaw Andretti United (1995, 1997, 1998, 2002, 2006, 2008, 2009, 2021)</t>
        </is>
      </c>
      <c r="G22" s="552" t="inlineStr">
        <is>
          <t>Pit stops and retirements marked on the chart as dots/icons</t>
        </is>
      </c>
    </row>
    <row r="23" ht="20" customHeight="1">
      <c r="A23" t="n">
        <v>23</v>
      </c>
      <c r="B23" s="35" t="inlineStr">
        <is>
          <t>Most Laps Led</t>
        </is>
      </c>
      <c r="D23" s="40" t="inlineStr">
        <is>
          <t xml:space="preserve"> 1039 laps by Jim Richards (calculated by cars he was a part of driving crew of, even if not at wheel at time car led lap)</t>
        </is>
      </c>
      <c r="G23" s="552" t="inlineStr">
        <is>
          <t>Safety car laps shaded</t>
        </is>
      </c>
    </row>
    <row r="24" ht="20" customHeight="1">
      <c r="A24" t="n">
        <v>24</v>
      </c>
      <c r="B24" s="35" t="inlineStr">
        <is>
          <t>Most Laps Completed As Combination</t>
        </is>
      </c>
      <c r="D24" s="40" t="inlineStr">
        <is>
          <t xml:space="preserve"> 1932 laps by Trevor Ashby and Steve Reed (between 1986 and 2001)</t>
        </is>
      </c>
      <c r="G24" s="552" t="inlineStr">
        <is>
          <t>Lap leader list and laps-led tally</t>
        </is>
      </c>
    </row>
    <row r="25" ht="17" customHeight="1">
      <c r="A25" t="n">
        <v>25</v>
      </c>
      <c r="B25" s="35" t="inlineStr">
        <is>
          <t>Youngest Combination To Win</t>
        </is>
      </c>
      <c r="D25" s="40" t="inlineStr">
        <is>
          <t xml:space="preserve"> Craig Lowndes and Greg Murphy (1996, 46 years, 151 days combined age)</t>
        </is>
      </c>
    </row>
    <row r="26" ht="20" customHeight="1">
      <c r="A26" t="n">
        <v>26</v>
      </c>
      <c r="B26" s="35" t="inlineStr">
        <is>
          <t>Oldest Combination To Win</t>
        </is>
      </c>
      <c r="C26">
        <f>_xlfn.LET(_xlpm.raceDate,'1963 - 2026 The Great Race'!A1661,_xlpm.birthOne,'1963 - 2026 The Great Race'!N1661,_xlpm.birthTwo,'1963 - 2026 The Great Race'!R1661,_xlpm.yearsOne,DATEDIF(_xlpm.birthOne,_xlpm.raceDate,"Y"),_xlpm.yearsTwo,DATEDIF(_xlpm.birthTwo,_xlpm.raceDate,"Y"),_xlpm.extraDays,(_xlpm.raceDate-EDATE(_xlpm.birthOne,12*_xlpm.yearsOne))+(_xlpm.raceDate-EDATE(_xlpm.birthTwo,12*_xlpm.yearsTwo)),(_xlpm.yearsOne+_xlpm.yearsTwo)&amp;" years, "&amp;_xlpm.extraDays&amp;" days")</f>
        <v/>
      </c>
      <c r="D26" s="40" t="inlineStr">
        <is>
          <t xml:space="preserve"> Win Percy and Allan Grice (1990, 94 years, 346 days combined age)</t>
        </is>
      </c>
      <c r="G26" s="552" t="inlineStr">
        <is>
          <t>5. Search across the archive:</t>
        </is>
      </c>
    </row>
    <row r="27" ht="20" customHeight="1">
      <c r="B27" s="32" t="n"/>
      <c r="G27" s="552" t="inlineStr">
        <is>
          <t>Your legend search is per-year. Add a global search: driver name, car #, team, year, make. e.g. brockshould return 1969-1987 results + charts where he appears. This is the #1 UX win for returning fans.</t>
        </is>
      </c>
    </row>
    <row r="28">
      <c r="B28" s="32" t="n"/>
    </row>
    <row r="29" ht="145" customHeight="1">
      <c r="B29" s="32" t="n"/>
      <c r="D29" s="550" t="inlineStr">
        <is>
          <t>Task completed: The main remaining independent-audit work is: (1) reconcile Holden’s 35-versus-36 win count and define treatment of the 1997/98 dual races; (2) verify pole records and pole-related margins using a consistent definition of qualifying pole versus shootout pole, including Ford’s 26; (3) verify Jim Richards’ 35 starts and consecutive-start claim by counting distinct races, not result rows or calendar years; (4) source-check the manual streak, rookie pole, win-from-pole, shootout-start, team wins/poles, winning-margin, lead-lap, laps-led, and driver-combination-laps records; and (5) validate winner birth dates and combined ages across all years, with Frank Coad’s missing birth date blocking a definitive oldest-combination claim. The Morris 1966 1st–9th result was directly checked in the workbook, but that is still not an independent external-source verification.</t>
        </is>
      </c>
      <c r="G29" s="551" t="inlineStr">
        <is>
          <t>User Experience - priority fixes</t>
        </is>
      </c>
    </row>
    <row r="30">
      <c r="B30" s="32" t="n"/>
    </row>
    <row r="31" ht="20" customHeight="1">
      <c r="B31" s="32" t="n"/>
      <c r="G31" s="552" t="inlineStr">
        <is>
          <t>1. Deep-linking and shareability</t>
        </is>
      </c>
    </row>
    <row r="32" ht="20" customHeight="1">
      <c r="B32" s="32" t="n"/>
      <c r="G32" s="552" t="inlineStr">
        <is>
          <t>Right now ?year=1977 doesn't exist. Add:</t>
        </is>
      </c>
    </row>
    <row r="33">
      <c r="B33" s="32" t="n"/>
    </row>
    <row r="34" ht="18" customHeight="1">
      <c r="B34" s="32" t="n"/>
      <c r="G34" s="553" t="inlineStr">
        <is>
          <t>JavaScript</t>
        </is>
      </c>
    </row>
    <row r="35">
      <c r="B35" s="32" t="n"/>
      <c r="G35" s="554" t="inlineStr">
        <is>
          <t>history.replaceState(null,'',`#${yearKey}`)</t>
        </is>
      </c>
    </row>
    <row r="36">
      <c r="B36" s="32" t="n"/>
    </row>
    <row r="37" ht="20" customHeight="1">
      <c r="B37" s="32" t="n"/>
      <c r="G37" s="552" t="inlineStr">
        <is>
          <t>And on load read the hash. So people can share "look at 1987 lap 90". Same for selected cars: #2014/cars=17,1</t>
        </is>
      </c>
    </row>
    <row r="38">
      <c r="B38" s="32" t="n"/>
    </row>
    <row r="39" ht="20" customHeight="1">
      <c r="B39" s="32" t="n"/>
      <c r="C39" t="n">
        <v>1</v>
      </c>
      <c r="E39" s="41" t="inlineStr">
        <is>
          <t>Pole</t>
        </is>
      </c>
      <c r="F39" s="42" t="n">
        <v>7</v>
      </c>
      <c r="G39" s="552" t="inlineStr">
        <is>
          <t>2. Navigation</t>
        </is>
      </c>
      <c r="H39" s="42" t="inlineStr">
        <is>
          <t xml:space="preserve"> Klaus Ludwig</t>
        </is>
      </c>
      <c r="I39" s="43" t="inlineStr">
        <is>
          <t>Ford Sierra RS500</t>
        </is>
      </c>
      <c r="J39" s="44" t="n">
        <v>0.001585289351851852</v>
      </c>
      <c r="K39" s="770" t="n">
        <v>0.001585648148148148</v>
      </c>
    </row>
    <row r="40" ht="19" customHeight="1">
      <c r="B40" s="32" t="n"/>
      <c r="C40" t="n">
        <v>2</v>
      </c>
      <c r="E40" s="41" t="n">
        <v>2</v>
      </c>
      <c r="F40" s="42" t="n">
        <v>9</v>
      </c>
      <c r="H40" s="42" t="inlineStr">
        <is>
          <t xml:space="preserve"> Andy Rouse</t>
        </is>
      </c>
      <c r="I40" s="43" t="inlineStr">
        <is>
          <t>Ford Sierra RS500</t>
        </is>
      </c>
      <c r="J40" s="45" t="n">
        <v>0.001602638888888889</v>
      </c>
      <c r="K40" s="771" t="n">
        <v>0.001598611111111111</v>
      </c>
    </row>
    <row r="41" ht="20" customHeight="1">
      <c r="B41" s="32" t="n"/>
      <c r="C41" t="n">
        <v>3</v>
      </c>
      <c r="E41" s="41" t="inlineStr">
        <is>
          <t>DSQ</t>
        </is>
      </c>
      <c r="F41" s="42" t="n">
        <v>17</v>
      </c>
      <c r="G41" s="552" t="inlineStr">
        <is>
          <t>Your 5 tabs are good but Race Results from 1963 vs Race Results 1960-1962 is confusing. Rename to: Home | 1960-62 (Phillip Island) | 1963-2025 (Bathurst) | Records | Programmes</t>
        </is>
      </c>
      <c r="H41" s="42" t="inlineStr">
        <is>
          <t xml:space="preserve"> Dick Johnson</t>
        </is>
      </c>
      <c r="I41" s="43" t="inlineStr">
        <is>
          <t>Ford Sierra RS500</t>
        </is>
      </c>
      <c r="J41" s="45" t="n">
        <v>0.00165212962962963</v>
      </c>
      <c r="K41" s="771" t="n">
        <v>0.001622453703703704</v>
      </c>
    </row>
    <row r="42" ht="20" customHeight="1">
      <c r="B42" s="32" t="n"/>
      <c r="C42" t="n">
        <v>4</v>
      </c>
      <c r="E42" s="41" t="n">
        <v>5</v>
      </c>
      <c r="F42" s="42" t="n">
        <v>35</v>
      </c>
      <c r="G42" s="552" t="inlineStr">
        <is>
          <t>Add Previous / Next Year arrows on the chart header. Scrolling back through a dropdown of 60+ years is painful.</t>
        </is>
      </c>
      <c r="H42" s="42" t="inlineStr">
        <is>
          <t xml:space="preserve"> Andrew Miedecke</t>
        </is>
      </c>
      <c r="I42" s="43" t="inlineStr">
        <is>
          <t>Ford Sierra RS500</t>
        </is>
      </c>
      <c r="J42" s="45" t="n">
        <v>0.001644178240740741</v>
      </c>
      <c r="K42" s="771" t="n">
        <v>0.00162337962962963</v>
      </c>
    </row>
    <row r="43" ht="20" customHeight="1">
      <c r="B43" s="32" t="n"/>
      <c r="C43" t="n">
        <v>5</v>
      </c>
      <c r="E43" s="41" t="n">
        <v>3</v>
      </c>
      <c r="F43" s="42" t="n">
        <v>6</v>
      </c>
      <c r="G43" s="552" t="inlineStr">
        <is>
          <t>Timeline scrubber: a horizontal year strip at top of Home with colour for chart available / results only / in research.</t>
        </is>
      </c>
      <c r="H43" s="42" t="inlineStr">
        <is>
          <t xml:space="preserve"> Steve Soper</t>
        </is>
      </c>
      <c r="I43" s="43" t="inlineStr">
        <is>
          <t>Ford Sierra RS500</t>
        </is>
      </c>
      <c r="J43" s="45" t="n">
        <v>0.001604895833333333</v>
      </c>
      <c r="K43" s="771" t="n">
        <v>0.001626388888888889</v>
      </c>
    </row>
    <row r="44" ht="19" customHeight="1">
      <c r="B44" s="32" t="n"/>
      <c r="C44" t="n">
        <v>6</v>
      </c>
      <c r="E44" s="41" t="n">
        <v>4</v>
      </c>
      <c r="F44" s="42" t="n">
        <v>12</v>
      </c>
      <c r="H44" s="42" t="inlineStr">
        <is>
          <t xml:space="preserve"> Klaus Niedzwiedz</t>
        </is>
      </c>
      <c r="I44" s="43" t="inlineStr">
        <is>
          <t>Ford Sierra RS500</t>
        </is>
      </c>
      <c r="J44" s="45" t="n">
        <v>0.001635625</v>
      </c>
      <c r="K44" s="771" t="n">
        <v>0.001631481481481482</v>
      </c>
    </row>
    <row r="45" ht="20" customHeight="1">
      <c r="B45" s="32" t="n"/>
      <c r="C45" t="n">
        <v>7</v>
      </c>
      <c r="E45" s="41" t="n">
        <v>7</v>
      </c>
      <c r="F45" s="42" t="n">
        <v>2</v>
      </c>
      <c r="G45" s="552" t="inlineStr">
        <is>
          <t>3. Chart usability</t>
        </is>
      </c>
      <c r="H45" s="42" t="inlineStr">
        <is>
          <t xml:space="preserve"> Allan Grice</t>
        </is>
      </c>
      <c r="I45" s="43" t="inlineStr">
        <is>
          <t>Holden VL Commodore SS Group A</t>
        </is>
      </c>
      <c r="J45" s="45" t="n">
        <v>0.001662337962962963</v>
      </c>
      <c r="K45" s="771" t="n">
        <v>0.001636342592592592</v>
      </c>
    </row>
    <row r="46" ht="19" customHeight="1">
      <c r="B46" s="32" t="n"/>
      <c r="C46" t="n">
        <v>8</v>
      </c>
      <c r="E46" s="41" t="n">
        <v>6</v>
      </c>
      <c r="F46" s="42" t="n">
        <v>42</v>
      </c>
      <c r="H46" s="42" t="inlineStr">
        <is>
          <t xml:space="preserve"> Johnny Cecotto</t>
        </is>
      </c>
      <c r="I46" s="43" t="inlineStr">
        <is>
          <t>BMW M3</t>
        </is>
      </c>
      <c r="J46" s="45" t="n">
        <v>0.001656793981481481</v>
      </c>
      <c r="K46" s="771" t="n">
        <v>0.0016375</v>
      </c>
    </row>
    <row r="47" ht="20" customHeight="1">
      <c r="B47" s="32" t="n"/>
      <c r="C47" t="n">
        <v>9</v>
      </c>
      <c r="E47" s="41" t="inlineStr">
        <is>
          <t>DSQ</t>
        </is>
      </c>
      <c r="F47" s="42" t="n">
        <v>18</v>
      </c>
      <c r="G47" s="552" t="inlineStr">
        <is>
          <t>Add a persistent instruction bar: "Tap a car to isolate, Shift+Tap to compare, Tap manufacturer to filter" - make it sticky on mobile.</t>
        </is>
      </c>
      <c r="H47" s="42" t="inlineStr">
        <is>
          <t xml:space="preserve"> Charlie O'Brien</t>
        </is>
      </c>
      <c r="I47" s="43" t="inlineStr">
        <is>
          <t>Ford Sierra RS500</t>
        </is>
      </c>
      <c r="J47" s="45" t="n">
        <v>0.001637175925925926</v>
      </c>
      <c r="K47" s="771" t="n">
        <v>0.001637731481481482</v>
      </c>
    </row>
    <row r="48" ht="20" customHeight="1">
      <c r="B48" s="32" t="n"/>
      <c r="C48" t="n">
        <v>10</v>
      </c>
      <c r="E48" s="41" t="n">
        <v>8</v>
      </c>
      <c r="F48" s="42" t="n">
        <v>11</v>
      </c>
      <c r="G48" s="552" t="inlineStr">
        <is>
          <t>Selection state: Show a floating "3 cars selected · Clear" chip, not just faint lines.</t>
        </is>
      </c>
      <c r="H48" s="42" t="inlineStr">
        <is>
          <t xml:space="preserve"> Larry Perkins</t>
        </is>
      </c>
      <c r="I48" s="43" t="inlineStr">
        <is>
          <t>Holden VK Commodore SS Group A</t>
        </is>
      </c>
      <c r="J48" s="45" t="n">
        <v>0.001669085648148148</v>
      </c>
      <c r="K48" s="771" t="n">
        <v>0.001646759259259259</v>
      </c>
    </row>
    <row r="49" ht="20" customHeight="1">
      <c r="B49" s="36" t="n"/>
      <c r="G49" s="552" t="inlineStr">
        <is>
          <t>Mobile: Legend + make filters should become a bottom sheet. On phone the chart is 900px wide - add pinch/drag hint and a "Full screen chart" button.</t>
        </is>
      </c>
    </row>
    <row r="50" ht="20" customHeight="1">
      <c r="B50" s="36" t="n"/>
      <c r="G50" s="552" t="inlineStr">
        <is>
          <t>Accessibility: Your aria-label is good, but add keyboard focus for the chart lines and role="img".</t>
        </is>
      </c>
    </row>
    <row r="51">
      <c r="B51" s="36" t="n"/>
    </row>
    <row r="52" ht="20" customHeight="1">
      <c r="B52" s="36" t="n"/>
      <c r="G52" s="552" t="inlineStr">
        <is>
          <t>4. Performance</t>
        </is>
      </c>
    </row>
    <row r="53">
      <c r="B53" s="36" t="n"/>
    </row>
    <row r="54" ht="20" customHeight="1">
      <c r="B54" s="37" t="n"/>
      <c r="C54" s="49" t="n">
        <v>18576</v>
      </c>
      <c r="E54" s="49" t="n">
        <v>33878</v>
      </c>
      <c r="F54">
        <f>DATEDIF(C54,E54,"Y")</f>
        <v/>
      </c>
      <c r="G54" s="552" t="inlineStr">
        <is>
          <t>You load xlsx.full.min.js + data.js for everyone. Lazy-load XLSX only when Spreadsheet Tools is opened.</t>
        </is>
      </c>
    </row>
    <row r="55" ht="20" customHeight="1">
      <c r="B55" s="37" t="n"/>
      <c r="F55">
        <f>DATEDIF(C54,E54,"ym")</f>
        <v/>
      </c>
      <c r="G55" s="552" t="inlineStr">
        <is>
          <t>The loading overlay archiveApp aria-busy is great, but add skeleton states for overview-grid and teaser so perceived load is faster.</t>
        </is>
      </c>
    </row>
    <row r="56" ht="20" customHeight="1">
      <c r="B56" s="33" t="n"/>
      <c r="F56">
        <f>DATEDIF(C54,E54,"md")</f>
        <v/>
      </c>
      <c r="G56" s="552" t="inlineStr">
        <is>
          <t>Your OG image Programme%20covers/Cover%20COLLAGE.jpg has spaces - encode to Programme%20covers/Cover%20COLLAGE.jpg works but better rename to cover-collage.jpgfor crawlers and social sharing.</t>
        </is>
      </c>
    </row>
    <row r="57">
      <c r="B57" s="38" t="n"/>
    </row>
    <row r="58" ht="20" customHeight="1">
      <c r="B58" s="38" t="n"/>
      <c r="C58" s="49" t="n">
        <v>18576</v>
      </c>
      <c r="E58" s="49" t="n">
        <v>33878</v>
      </c>
      <c r="F58">
        <f>DATEDIF(C58,E58,"y")&amp;" years,"&amp;DATEDIF(C58,E58,"ym")&amp;" months,"&amp;DATEDIF(C58,E58,"md")&amp;" days"</f>
        <v/>
      </c>
      <c r="G58" s="552" t="inlineStr">
        <is>
          <t>5. Programme Covers tab</t>
        </is>
      </c>
    </row>
    <row r="59">
      <c r="B59" s="38" t="n"/>
      <c r="F59">
        <f>DATEDIF(C58,E58,"ym")</f>
        <v/>
      </c>
    </row>
    <row r="60" ht="20" customHeight="1">
      <c r="B60" s="34" t="n"/>
      <c r="F60">
        <f>DATEDIF(C58,E58,"md")</f>
        <v/>
      </c>
      <c r="G60" s="552" t="inlineStr">
        <is>
          <t>Add year filter chips, lightbox with prev/next, and caption with event name (e.g., James Hardie 1000 1985). Currently grid only.</t>
        </is>
      </c>
    </row>
    <row r="61" ht="20" customHeight="1">
      <c r="B61" s="39" t="n"/>
      <c r="G61" s="552" t="inlineStr">
        <is>
          <t>Lazy-load images and add width/height to prevent layout shift.</t>
        </is>
      </c>
    </row>
    <row r="62">
      <c r="B62" s="39" t="n"/>
    </row>
    <row r="63" ht="20" customHeight="1">
      <c r="B63" s="39" t="n"/>
      <c r="G63" s="552" t="inlineStr">
        <is>
          <t>6. Spreadsheet tools placement</t>
        </is>
      </c>
    </row>
    <row r="64" ht="20" customHeight="1">
      <c r="B64" s="39" t="n"/>
      <c r="G64" s="552" t="inlineStr">
        <is>
          <t>It's in a &lt;details&gt; at the very bottom - most users will never find it. Move a small "Data source: Embedded · Refresh from local folder" status pill into the header next to the year selector, with the details as a modal.</t>
        </is>
      </c>
    </row>
    <row r="65">
      <c r="B65" s="39" t="n"/>
    </row>
    <row r="66" ht="20" customHeight="1">
      <c r="B66" s="39" t="n"/>
      <c r="G66" s="552" t="inlineStr">
        <is>
          <t>7. Record Book tab</t>
        </is>
      </c>
    </row>
    <row r="67" ht="20" customHeight="1">
      <c r="B67" s="39" t="n"/>
      <c r="G67" s="552" t="inlineStr">
        <is>
          <t>Break it into sub-tabs: Drivers, Manufacturers, Teams, Race Records (closest finish, biggest margin, most laps led). Add sortable tables.</t>
        </is>
      </c>
    </row>
    <row r="68">
      <c r="B68" s="39" t="n"/>
    </row>
    <row r="69" ht="20" customHeight="1">
      <c r="B69" s="38" t="n"/>
      <c r="G69" s="552" t="inlineStr">
        <is>
          <t>8. Commercial readiness</t>
        </is>
      </c>
    </row>
    <row r="70" ht="20" customHeight="1">
      <c r="G70" s="552" t="inlineStr">
        <is>
          <t>Since you mention future tiers, add now:</t>
        </is>
      </c>
    </row>
    <row r="72" ht="20" customHeight="1">
      <c r="G72" s="552" t="inlineStr">
        <is>
          <t>Email capture: "Notify me when 1980-1990 charts are complete"</t>
        </is>
      </c>
    </row>
    <row r="73" ht="20" customHeight="1">
      <c r="G73" s="552" t="inlineStr">
        <is>
          <t>Simple analytics events: year_viewed, car_isolated, make_filtered, teaser_clicked to see what eras fans love</t>
        </is>
      </c>
    </row>
    <row r="74" ht="20" customHeight="1">
      <c r="G74" s="552" t="inlineStr">
        <is>
          <t>Print / Export: PNG of chart + CSV of lap positions (Pro tier teaser)</t>
        </is>
      </c>
    </row>
    <row r="76" ht="25" customHeight="1">
      <c r="G76" s="551" t="inlineStr">
        <is>
          <t>Small polish that adds credibility</t>
        </is>
      </c>
    </row>
    <row r="78" ht="20" customHeight="1">
      <c r="G78" s="552" t="inlineStr">
        <is>
          <t>Favicon: favicon.svg is fine but add favicon.ico fallback</t>
        </is>
      </c>
    </row>
    <row r="79" ht="20" customHeight="1">
      <c r="G79" s="552" t="inlineStr">
        <is>
          <t>Title pattern: Change per year via JS: 1972 Bathurst 500 - Lap Chart | Bathurst Archive for SEO</t>
        </is>
      </c>
    </row>
    <row r="80" ht="20" customHeight="1">
      <c r="G80" s="552" t="inlineStr">
        <is>
          <t>Footer: Add link to About / Methodology / Contact / Copyright separate page. The current long paragraph in footer is easy to miss.</t>
        </is>
      </c>
    </row>
    <row r="81" ht="20" customHeight="1">
      <c r="G81" s="552" t="inlineStr">
        <is>
          <t>Empty states: When search returns 0 results, show "No cars match 'X' in 1974 - Try clearing filters"</t>
        </is>
      </c>
    </row>
  </sheetData>
  <hyperlinks>
    <hyperlink xmlns:r="http://schemas.openxmlformats.org/officeDocument/2006/relationships" ref="I39" tooltip="Ford Sierra RS500" display="https://en.wikipedia.org/wiki/Ford_Sierra_RS500" r:id="rId1"/>
    <hyperlink xmlns:r="http://schemas.openxmlformats.org/officeDocument/2006/relationships" ref="I40" tooltip="Ford Sierra RS500" display="https://en.wikipedia.org/wiki/Ford_Sierra_RS500" r:id="rId2"/>
    <hyperlink xmlns:r="http://schemas.openxmlformats.org/officeDocument/2006/relationships" ref="I41" tooltip="Ford Sierra RS500" display="https://en.wikipedia.org/wiki/Ford_Sierra_RS500" r:id="rId3"/>
    <hyperlink xmlns:r="http://schemas.openxmlformats.org/officeDocument/2006/relationships" ref="I42" tooltip="Ford Sierra RS500" display="https://en.wikipedia.org/wiki/Ford_Sierra_RS500" r:id="rId4"/>
    <hyperlink xmlns:r="http://schemas.openxmlformats.org/officeDocument/2006/relationships" ref="I43" tooltip="Ford Sierra RS500" display="https://en.wikipedia.org/wiki/Ford_Sierra_RS500" r:id="rId5"/>
    <hyperlink xmlns:r="http://schemas.openxmlformats.org/officeDocument/2006/relationships" ref="I44" tooltip="Ford Sierra RS500" display="https://en.wikipedia.org/wiki/Ford_Sierra_RS500" r:id="rId6"/>
    <hyperlink xmlns:r="http://schemas.openxmlformats.org/officeDocument/2006/relationships" ref="I45" tooltip="Holden Commodore SS Group A" display="https://en.wikipedia.org/wiki/Holden_Commodore_SS_Group_A" r:id="rId7"/>
    <hyperlink xmlns:r="http://schemas.openxmlformats.org/officeDocument/2006/relationships" ref="I46" tooltip="E30 M3" display="https://en.wikipedia.org/wiki/E30_M3" r:id="rId8"/>
    <hyperlink xmlns:r="http://schemas.openxmlformats.org/officeDocument/2006/relationships" ref="I47" tooltip="Ford Sierra RS500" display="https://en.wikipedia.org/wiki/Ford_Sierra_RS500" r:id="rId9"/>
    <hyperlink xmlns:r="http://schemas.openxmlformats.org/officeDocument/2006/relationships" ref="I48" tooltip="Holden Commodore SS Group A" display="https://en.wikipedia.org/wiki/Holden_Commodore_SS_Group_A" r:id="rId10"/>
  </hyperlinks>
  <pageMargins left="0.7" right="0.7" top="0.75" bottom="0.75" header="0.3" footer="0.3"/>
  <pageSetup orientation="portrait" paperSize="9" horizontalDpi="0" verticalDpi="0"/>
  <drawing xmlns:r="http://schemas.openxmlformats.org/officeDocument/2006/relationships" r:id="rId11"/>
</worksheet>
</file>

<file path=xl/worksheets/sheet13.xml><?xml version="1.0" encoding="utf-8"?>
<worksheet xmlns="http://schemas.openxmlformats.org/spreadsheetml/2006/main">
  <sheetPr>
    <outlinePr summaryBelow="1" summaryRight="1"/>
    <pageSetUpPr/>
  </sheetPr>
  <dimension ref="A1:AA64"/>
  <sheetViews>
    <sheetView workbookViewId="0">
      <selection activeCell="A1" sqref="A1"/>
    </sheetView>
  </sheetViews>
  <sheetFormatPr baseColWidth="10" defaultColWidth="8.83203125" defaultRowHeight="13"/>
  <cols>
    <col width="5" bestFit="1" customWidth="1" min="1" max="1"/>
    <col width="6.83203125" bestFit="1" customWidth="1" min="2" max="2"/>
    <col width="19.5" bestFit="1" customWidth="1" min="3" max="3"/>
    <col width="12" bestFit="1" customWidth="1" min="4" max="4"/>
    <col width="17.5" bestFit="1" customWidth="1" min="5" max="5"/>
    <col width="18.5" bestFit="1" customWidth="1" min="6" max="6"/>
    <col width="20.1640625" bestFit="1" customWidth="1" min="7" max="7"/>
    <col width="11.6640625" bestFit="1" customWidth="1" min="9" max="9"/>
    <col width="5.33203125" bestFit="1" customWidth="1" min="10" max="10"/>
    <col width="13.33203125" bestFit="1" customWidth="1" min="12" max="12"/>
    <col width="6" bestFit="1" customWidth="1" min="13" max="13"/>
    <col width="14.5" bestFit="1" customWidth="1" min="15" max="15"/>
    <col width="5.33203125" bestFit="1" customWidth="1" min="16" max="16"/>
    <col width="26.6640625" bestFit="1" customWidth="1" min="18" max="18"/>
    <col width="15" bestFit="1" customWidth="1" min="19" max="19"/>
    <col width="36.33203125" bestFit="1" customWidth="1" min="21" max="21"/>
    <col width="9.5" bestFit="1" customWidth="1" style="154" min="22" max="23"/>
    <col width="20.5" bestFit="1" customWidth="1" style="154" min="24" max="24"/>
    <col width="17.33203125" bestFit="1" customWidth="1" style="154" min="25" max="26"/>
    <col width="11.6640625" bestFit="1" customWidth="1" style="154" min="27" max="27"/>
  </cols>
  <sheetData>
    <row r="1">
      <c r="A1" t="inlineStr">
        <is>
          <t>Year</t>
        </is>
      </c>
      <c r="B1" t="inlineStr">
        <is>
          <t>Entries</t>
        </is>
      </c>
      <c r="C1" t="inlineStr">
        <is>
          <t>DNF/Other Non-Finish</t>
        </is>
      </c>
      <c r="D1" t="inlineStr">
        <is>
          <t>DNF Rate</t>
        </is>
      </c>
      <c r="E1" t="inlineStr">
        <is>
          <t>Classified Finishers</t>
        </is>
      </c>
      <c r="F1" t="inlineStr">
        <is>
          <t>Winner Manufacturer</t>
        </is>
      </c>
      <c r="G1" t="inlineStr">
        <is>
          <t>Winner Avg Speed kph</t>
        </is>
      </c>
      <c r="I1" t="inlineStr">
        <is>
          <t>Manufacturer</t>
        </is>
      </c>
      <c r="J1" t="inlineStr">
        <is>
          <t>Wins</t>
        </is>
      </c>
      <c r="L1" t="inlineStr">
        <is>
          <t>Driver</t>
        </is>
      </c>
      <c r="M1" t="inlineStr">
        <is>
          <t>Starts</t>
        </is>
      </c>
      <c r="O1" t="inlineStr">
        <is>
          <t>Driver</t>
        </is>
      </c>
      <c r="P1" t="inlineStr">
        <is>
          <t>Wins</t>
        </is>
      </c>
      <c r="R1" t="inlineStr">
        <is>
          <t>Metric</t>
        </is>
      </c>
      <c r="S1" t="inlineStr">
        <is>
          <t>Value</t>
        </is>
      </c>
      <c r="U1" s="150" t="inlineStr">
        <is>
          <t>Driver</t>
        </is>
      </c>
      <c r="V1" s="153" t="inlineStr">
        <is>
          <t>1960-1962</t>
        </is>
      </c>
      <c r="W1" s="153" t="inlineStr">
        <is>
          <t>1963-2025</t>
        </is>
      </c>
      <c r="X1" s="153" t="inlineStr">
        <is>
          <t>1997-1999 Super Tour</t>
        </is>
      </c>
      <c r="Y1" s="153" t="inlineStr">
        <is>
          <t>1992-2025 12 Hour</t>
        </is>
      </c>
      <c r="Z1" s="153" t="inlineStr">
        <is>
          <t>2002-2003 24 Hour</t>
        </is>
      </c>
      <c r="AA1" s="153" t="inlineStr">
        <is>
          <t>Grand Total</t>
        </is>
      </c>
    </row>
    <row r="2">
      <c r="A2" t="n">
        <v>1963</v>
      </c>
      <c r="B2" t="n">
        <v>58</v>
      </c>
      <c r="C2" t="n">
        <v>13</v>
      </c>
      <c r="D2" t="n">
        <v>0.2241379310344828</v>
      </c>
      <c r="E2" t="n">
        <v>43</v>
      </c>
      <c r="F2" t="inlineStr">
        <is>
          <t>Ford</t>
        </is>
      </c>
      <c r="G2" t="n">
        <v>103.035</v>
      </c>
      <c r="I2" t="inlineStr">
        <is>
          <t>Holden</t>
        </is>
      </c>
      <c r="J2" t="n">
        <v>36</v>
      </c>
      <c r="L2" t="inlineStr">
        <is>
          <t>Jim Richards</t>
        </is>
      </c>
      <c r="M2" t="n">
        <v>34</v>
      </c>
      <c r="O2" t="inlineStr">
        <is>
          <t>Peter Brock</t>
        </is>
      </c>
      <c r="P2" t="n">
        <v>9</v>
      </c>
      <c r="R2" t="inlineStr">
        <is>
          <t>Total entries</t>
        </is>
      </c>
      <c r="S2" t="n">
        <v>2879</v>
      </c>
      <c r="U2">
        <f t="array" ref="U2">_xlfn.LET(_xlpm.d,_xlfn.VSTACK('Yearly Results 1960-1962 P Isl.'!K2:K112,'Yearly Results 1960-1962 P Isl.'!O2:O112,'Yearly Results 1960-1962 P Isl.'!S2:S112,'1963 - 2026 The Great Race'!L2:L2915,'1963 - 2026 The Great Race'!P2:P2915,'1963 - 2026 The Great Race'!T2:T2915,'1997-1999 Super Tour Great Race'!M2:M2880,'1997-1999 Super Tour Great Race'!Q2:Q2880,'1997-1999 Super Tour Great Race'!U2:U2880,#REF!,#REF!,#REF!,#REF!,#REF!,#REF!,#REF!,#REF!),_xlfn._xlws.SORT(_xlfn.UNIQUE(_xlfn._xlws.FILTER(TRIM(SUBSTITUTE(_xlpm.d,CHAR(160)," ")),TRIM(SUBSTITUTE(_xlpm.d,CHAR(160)," "))&lt;&gt;""))))</f>
        <v/>
      </c>
      <c r="V2" s="154">
        <f t="array" ref="V2">_xlfn.MAP(_xlfn.ANCHORARRAY(U2),_xlfn.LAMBDA(_xlpm.n,_xlfn.LET(_xlpm.d,_xlfn.VSTACK('Yearly Results 1960-1962 P Isl.'!K2:K112,'Yearly Results 1960-1962 P Isl.'!O2:O112,'Yearly Results 1960-1962 P Isl.'!S2:S112),SUM(--(TRIM(SUBSTITUTE(_xlpm.d,CHAR(160)," "))=_xlpm.n)))))</f>
        <v/>
      </c>
      <c r="W2" s="154">
        <f t="array" ref="W2">_xlfn.MAP(_xlfn.ANCHORARRAY(U2),_xlfn.LAMBDA(_xlpm.n,_xlfn.LET(_xlpm.d,_xlfn.VSTACK('1963 - 2026 The Great Race'!L2:L2915,'1963 - 2026 The Great Race'!P2:P2915,'1963 - 2026 The Great Race'!T2:T2915),SUM(--(TRIM(SUBSTITUTE(_xlpm.d,CHAR(160)," "))=_xlpm.n)))))</f>
        <v/>
      </c>
      <c r="X2" s="154">
        <f t="array" ref="X2">_xlfn.MAP(_xlfn.ANCHORARRAY(U2),_xlfn.LAMBDA(_xlpm.n,_xlfn.LET(_xlpm.d,_xlfn.VSTACK('1997-1999 Super Tour Great Race'!M2:M2880,'1997-1999 Super Tour Great Race'!Q2:Q2880,'1997-1999 Super Tour Great Race'!U2:U2880),SUM(--(TRIM(SUBSTITUTE(_xlpm.d,CHAR(160)," "))=_xlpm.n)))))</f>
        <v/>
      </c>
      <c r="Y2" s="154">
        <f t="array" ref="Y2">_xlfn.MAP(_xlfn.ANCHORARRAY(U2),_xlfn.LAMBDA(_xlpm.n,_xlfn.LET(_xlpm.d,_xlfn.VSTACK(#REF!,#REF!,#REF!,#REF!),SUM(--(TRIM(SUBSTITUTE(_xlpm.d,CHAR(160)," "))=_xlpm.n)))))</f>
        <v/>
      </c>
      <c r="Z2" s="154">
        <f t="array" ref="Z2">_xlfn.MAP(_xlfn.ANCHORARRAY(U2),_xlfn.LAMBDA(_xlpm.n,_xlfn.LET(_xlpm.d,_xlfn.VSTACK(#REF!,#REF!,#REF!,#REF!),SUM(--(TRIM(SUBSTITUTE(_xlpm.d,CHAR(160)," "))=_xlpm.n)))))</f>
        <v/>
      </c>
      <c r="AA2" s="154">
        <f t="array" ref="AA2">_xlfn.ANCHORARRAY(V2)+_xlfn.ANCHORARRAY(W2)+_xlfn.ANCHORARRAY(X2)+_xlfn.ANCHORARRAY(Y2)+_xlfn.ANCHORARRAY(Z2)</f>
        <v/>
      </c>
    </row>
    <row r="3">
      <c r="A3" t="n">
        <v>1964</v>
      </c>
      <c r="B3" t="n">
        <v>59</v>
      </c>
      <c r="C3" t="n">
        <v>11</v>
      </c>
      <c r="D3" t="n">
        <v>0.1864406779661017</v>
      </c>
      <c r="E3" t="n">
        <v>26</v>
      </c>
      <c r="F3" t="inlineStr">
        <is>
          <t>Ford</t>
        </is>
      </c>
      <c r="I3" t="inlineStr">
        <is>
          <t>Ford</t>
        </is>
      </c>
      <c r="J3" t="n">
        <v>21</v>
      </c>
      <c r="L3" t="inlineStr">
        <is>
          <t>Peter Brock</t>
        </is>
      </c>
      <c r="M3" t="n">
        <v>33</v>
      </c>
      <c r="O3" t="inlineStr">
        <is>
          <t>Craig Lowndes</t>
        </is>
      </c>
      <c r="P3" t="n">
        <v>7</v>
      </c>
      <c r="R3" t="inlineStr">
        <is>
          <t>Race years</t>
        </is>
      </c>
      <c r="S3" t="n">
        <v>63</v>
      </c>
    </row>
    <row r="4">
      <c r="A4" t="n">
        <v>1965</v>
      </c>
      <c r="B4" t="n">
        <v>58</v>
      </c>
      <c r="C4" t="n">
        <v>18</v>
      </c>
      <c r="D4" t="n">
        <v>0.3103448275862069</v>
      </c>
      <c r="E4" t="n">
        <v>40</v>
      </c>
      <c r="F4" t="inlineStr">
        <is>
          <t>Ford</t>
        </is>
      </c>
      <c r="I4" t="inlineStr">
        <is>
          <t>Chevrolet</t>
        </is>
      </c>
      <c r="J4" t="n">
        <v>2</v>
      </c>
      <c r="L4" t="inlineStr">
        <is>
          <t>Craig Lowndes</t>
        </is>
      </c>
      <c r="M4" t="n">
        <v>32</v>
      </c>
      <c r="O4" t="inlineStr">
        <is>
          <t>Garth Tander</t>
        </is>
      </c>
      <c r="P4" t="n">
        <v>6</v>
      </c>
      <c r="R4" t="inlineStr">
        <is>
          <t>Unique drivers</t>
        </is>
      </c>
      <c r="S4" t="n">
        <v>1380</v>
      </c>
    </row>
    <row r="5">
      <c r="A5" t="n">
        <v>1966</v>
      </c>
      <c r="B5" t="n">
        <v>53</v>
      </c>
      <c r="C5" t="n">
        <v>12</v>
      </c>
      <c r="D5" t="n">
        <v>0.2264150943396226</v>
      </c>
      <c r="E5" t="n">
        <v>41</v>
      </c>
      <c r="F5" t="inlineStr">
        <is>
          <t>Morris</t>
        </is>
      </c>
      <c r="I5" t="inlineStr">
        <is>
          <t>Nissan</t>
        </is>
      </c>
      <c r="J5" t="n">
        <v>2</v>
      </c>
      <c r="L5" t="inlineStr">
        <is>
          <t>Allan Grice</t>
        </is>
      </c>
      <c r="M5" t="n">
        <v>30</v>
      </c>
      <c r="O5" t="inlineStr">
        <is>
          <t>Jim Richards</t>
        </is>
      </c>
      <c r="P5" t="n">
        <v>6</v>
      </c>
      <c r="R5" t="inlineStr">
        <is>
          <t>Overall DNF/non-finish rate</t>
        </is>
      </c>
      <c r="S5" t="n">
        <v>0.4105592219520667</v>
      </c>
    </row>
    <row r="6">
      <c r="A6" t="n">
        <v>1967</v>
      </c>
      <c r="B6" t="n">
        <v>60</v>
      </c>
      <c r="C6" t="n">
        <v>12</v>
      </c>
      <c r="D6" t="n">
        <v>0.2</v>
      </c>
      <c r="E6" t="n">
        <v>48</v>
      </c>
      <c r="F6" t="inlineStr">
        <is>
          <t>Ford</t>
        </is>
      </c>
      <c r="I6" t="inlineStr">
        <is>
          <t>Jaguar</t>
        </is>
      </c>
      <c r="J6" t="n">
        <v>1</v>
      </c>
      <c r="L6" t="inlineStr">
        <is>
          <t>Colin Bond</t>
        </is>
      </c>
      <c r="M6" t="n">
        <v>28</v>
      </c>
      <c r="O6" t="inlineStr">
        <is>
          <t>Larry Perkins</t>
        </is>
      </c>
      <c r="P6" t="n">
        <v>6</v>
      </c>
      <c r="R6" t="inlineStr">
        <is>
          <t>Top winning manufacturer</t>
        </is>
      </c>
      <c r="S6" t="inlineStr">
        <is>
          <t>Holden</t>
        </is>
      </c>
    </row>
    <row r="7">
      <c r="A7" t="n">
        <v>1968</v>
      </c>
      <c r="B7" t="n">
        <v>60</v>
      </c>
      <c r="C7" t="n">
        <v>12</v>
      </c>
      <c r="D7" t="n">
        <v>0.2</v>
      </c>
      <c r="E7" t="n">
        <v>48</v>
      </c>
      <c r="F7" t="inlineStr">
        <is>
          <t>Holden</t>
        </is>
      </c>
      <c r="I7" t="inlineStr">
        <is>
          <t>Morris</t>
        </is>
      </c>
      <c r="J7" t="n">
        <v>1</v>
      </c>
      <c r="L7" t="inlineStr">
        <is>
          <t>Dick Johnson</t>
        </is>
      </c>
      <c r="M7" t="n">
        <v>28</v>
      </c>
      <c r="O7" t="inlineStr">
        <is>
          <t>Mark Skaife</t>
        </is>
      </c>
      <c r="P7" t="n">
        <v>6</v>
      </c>
      <c r="R7" t="inlineStr">
        <is>
          <t>Fastest winner avg speed year</t>
        </is>
      </c>
      <c r="S7" t="inlineStr">
        <is>
          <t>2024 (167.6 kph)</t>
        </is>
      </c>
    </row>
    <row r="8">
      <c r="A8" t="n">
        <v>1969</v>
      </c>
      <c r="B8" t="n">
        <v>65</v>
      </c>
      <c r="C8" t="n">
        <v>23</v>
      </c>
      <c r="D8" t="n">
        <v>0.3538461538461539</v>
      </c>
      <c r="E8" t="n">
        <v>42</v>
      </c>
      <c r="F8" t="inlineStr">
        <is>
          <t>Holden</t>
        </is>
      </c>
      <c r="L8" t="inlineStr">
        <is>
          <t>John Bowe</t>
        </is>
      </c>
      <c r="M8" t="n">
        <v>28</v>
      </c>
      <c r="O8" t="inlineStr">
        <is>
          <t>Steven Richards</t>
        </is>
      </c>
      <c r="P8" t="n">
        <v>5</v>
      </c>
    </row>
    <row r="9">
      <c r="A9" t="n">
        <v>1970</v>
      </c>
      <c r="B9" t="n">
        <v>67</v>
      </c>
      <c r="C9" t="n">
        <v>24</v>
      </c>
      <c r="D9" t="n">
        <v>0.3582089552238806</v>
      </c>
      <c r="E9" t="n">
        <v>43</v>
      </c>
      <c r="F9" t="inlineStr">
        <is>
          <t>Ford</t>
        </is>
      </c>
      <c r="L9" t="inlineStr">
        <is>
          <t>Bob Holden</t>
        </is>
      </c>
      <c r="M9" t="n">
        <v>27</v>
      </c>
      <c r="O9" t="inlineStr">
        <is>
          <t>Allan Moffat</t>
        </is>
      </c>
      <c r="P9" t="n">
        <v>4</v>
      </c>
    </row>
    <row r="10">
      <c r="A10" t="n">
        <v>1971</v>
      </c>
      <c r="B10" t="n">
        <v>70</v>
      </c>
      <c r="C10" t="n">
        <v>25</v>
      </c>
      <c r="D10" t="n">
        <v>0.3571428571428572</v>
      </c>
      <c r="E10" t="n">
        <v>45</v>
      </c>
      <c r="F10" t="inlineStr">
        <is>
          <t>Ford</t>
        </is>
      </c>
      <c r="L10" t="inlineStr">
        <is>
          <t>Bruce Stewart</t>
        </is>
      </c>
      <c r="M10" t="n">
        <v>27</v>
      </c>
      <c r="O10" t="inlineStr">
        <is>
          <t>Greg Murphy</t>
        </is>
      </c>
      <c r="P10" t="n">
        <v>4</v>
      </c>
    </row>
    <row r="11">
      <c r="A11" t="n">
        <v>1972</v>
      </c>
      <c r="B11" t="n">
        <v>64</v>
      </c>
      <c r="C11" t="n">
        <v>29</v>
      </c>
      <c r="D11" t="n">
        <v>0.453125</v>
      </c>
      <c r="E11" t="n">
        <v>35</v>
      </c>
      <c r="F11" t="inlineStr">
        <is>
          <t>Holden</t>
        </is>
      </c>
      <c r="L11" t="inlineStr">
        <is>
          <t>Garth Tander</t>
        </is>
      </c>
      <c r="M11" t="n">
        <v>27</v>
      </c>
      <c r="O11" t="inlineStr">
        <is>
          <t>Jamie Whincup</t>
        </is>
      </c>
      <c r="P11" t="n">
        <v>4</v>
      </c>
    </row>
    <row r="12">
      <c r="A12" t="n">
        <v>1973</v>
      </c>
      <c r="B12" t="n">
        <v>64</v>
      </c>
      <c r="C12" t="n">
        <v>34</v>
      </c>
      <c r="D12" t="n">
        <v>0.53125</v>
      </c>
      <c r="E12" t="n">
        <v>30</v>
      </c>
      <c r="F12" t="inlineStr">
        <is>
          <t>Ford</t>
        </is>
      </c>
    </row>
    <row r="13">
      <c r="A13" t="n">
        <v>1974</v>
      </c>
      <c r="B13" t="n">
        <v>66</v>
      </c>
      <c r="C13" t="n">
        <v>40</v>
      </c>
      <c r="D13" t="n">
        <v>0.6060606060606061</v>
      </c>
      <c r="E13" t="n">
        <v>26</v>
      </c>
      <c r="F13" t="inlineStr">
        <is>
          <t>Ford</t>
        </is>
      </c>
    </row>
    <row r="14">
      <c r="A14" t="n">
        <v>1975</v>
      </c>
      <c r="B14" t="n">
        <v>62</v>
      </c>
      <c r="C14" t="n">
        <v>28</v>
      </c>
      <c r="D14" t="n">
        <v>0.4516129032258064</v>
      </c>
      <c r="E14" t="n">
        <v>34</v>
      </c>
      <c r="F14" t="inlineStr">
        <is>
          <t>Holden</t>
        </is>
      </c>
    </row>
    <row r="15">
      <c r="A15" t="n">
        <v>1976</v>
      </c>
      <c r="B15" t="n">
        <v>67</v>
      </c>
      <c r="C15" t="n">
        <v>33</v>
      </c>
      <c r="D15" t="n">
        <v>0.4925373134328358</v>
      </c>
      <c r="E15" t="n">
        <v>34</v>
      </c>
      <c r="F15" t="inlineStr">
        <is>
          <t>Holden</t>
        </is>
      </c>
    </row>
    <row r="16">
      <c r="A16" t="n">
        <v>1977</v>
      </c>
      <c r="B16" t="n">
        <v>61</v>
      </c>
      <c r="C16" t="n">
        <v>39</v>
      </c>
      <c r="D16" t="n">
        <v>0.639344262295082</v>
      </c>
      <c r="E16" t="n">
        <v>22</v>
      </c>
      <c r="F16" t="inlineStr">
        <is>
          <t>Ford</t>
        </is>
      </c>
    </row>
    <row r="17">
      <c r="A17" t="n">
        <v>1978</v>
      </c>
      <c r="B17" t="n">
        <v>65</v>
      </c>
      <c r="C17" t="n">
        <v>34</v>
      </c>
      <c r="D17" t="n">
        <v>0.5230769230769231</v>
      </c>
      <c r="E17" t="n">
        <v>31</v>
      </c>
      <c r="F17" t="inlineStr">
        <is>
          <t>Holden</t>
        </is>
      </c>
    </row>
    <row r="18">
      <c r="A18" t="n">
        <v>1979</v>
      </c>
      <c r="B18" t="n">
        <v>63</v>
      </c>
      <c r="C18" t="n">
        <v>35</v>
      </c>
      <c r="D18" t="n">
        <v>0.5555555555555556</v>
      </c>
      <c r="E18" t="n">
        <v>28</v>
      </c>
      <c r="F18" t="inlineStr">
        <is>
          <t>Holden</t>
        </is>
      </c>
    </row>
    <row r="19">
      <c r="A19" t="n">
        <v>1980</v>
      </c>
      <c r="B19" t="n">
        <v>60</v>
      </c>
      <c r="C19" t="n">
        <v>26</v>
      </c>
      <c r="D19" t="n">
        <v>0.4333333333333333</v>
      </c>
      <c r="E19" t="n">
        <v>34</v>
      </c>
      <c r="F19" t="inlineStr">
        <is>
          <t>Holden</t>
        </is>
      </c>
    </row>
    <row r="20">
      <c r="A20" t="n">
        <v>1981</v>
      </c>
      <c r="B20" t="n">
        <v>60</v>
      </c>
      <c r="C20" t="n">
        <v>32</v>
      </c>
      <c r="D20" t="n">
        <v>0.5333333333333333</v>
      </c>
      <c r="E20" t="n">
        <v>28</v>
      </c>
      <c r="F20" t="inlineStr">
        <is>
          <t>Ford</t>
        </is>
      </c>
    </row>
    <row r="21">
      <c r="A21" t="n">
        <v>1982</v>
      </c>
      <c r="B21" t="n">
        <v>53</v>
      </c>
      <c r="C21" t="n">
        <v>31</v>
      </c>
      <c r="D21" t="n">
        <v>0.5849056603773585</v>
      </c>
      <c r="E21" t="n">
        <v>22</v>
      </c>
      <c r="F21" t="inlineStr">
        <is>
          <t>Holden</t>
        </is>
      </c>
    </row>
    <row r="22">
      <c r="A22" t="n">
        <v>1983</v>
      </c>
      <c r="B22" t="n">
        <v>55</v>
      </c>
      <c r="C22" t="n">
        <v>29</v>
      </c>
      <c r="D22" t="n">
        <v>0.5272727272727272</v>
      </c>
      <c r="E22" t="n">
        <v>26</v>
      </c>
      <c r="F22" t="inlineStr">
        <is>
          <t>Holden</t>
        </is>
      </c>
    </row>
    <row r="23">
      <c r="A23" t="n">
        <v>1984</v>
      </c>
      <c r="B23" t="n">
        <v>63</v>
      </c>
      <c r="C23" t="n">
        <v>34</v>
      </c>
      <c r="D23" t="n">
        <v>0.5396825396825397</v>
      </c>
      <c r="E23" t="n">
        <v>29</v>
      </c>
      <c r="F23" t="inlineStr">
        <is>
          <t>Holden</t>
        </is>
      </c>
    </row>
    <row r="24">
      <c r="A24" t="n">
        <v>1985</v>
      </c>
      <c r="B24" t="n">
        <v>51</v>
      </c>
      <c r="C24" t="n">
        <v>28</v>
      </c>
      <c r="D24" t="n">
        <v>0.5490196078431373</v>
      </c>
      <c r="E24" t="n">
        <v>23</v>
      </c>
      <c r="F24" t="inlineStr">
        <is>
          <t>Jaguar</t>
        </is>
      </c>
    </row>
    <row r="25">
      <c r="A25" t="n">
        <v>1986</v>
      </c>
      <c r="B25" t="n">
        <v>59</v>
      </c>
      <c r="C25" t="n">
        <v>32</v>
      </c>
      <c r="D25" t="n">
        <v>0.5423728813559322</v>
      </c>
      <c r="E25" t="n">
        <v>27</v>
      </c>
      <c r="F25" t="inlineStr">
        <is>
          <t>Holden</t>
        </is>
      </c>
    </row>
    <row r="26">
      <c r="A26" t="n">
        <v>1987</v>
      </c>
      <c r="B26" t="n">
        <v>56</v>
      </c>
      <c r="C26" t="n">
        <v>33</v>
      </c>
      <c r="D26" t="n">
        <v>0.5892857142857143</v>
      </c>
      <c r="E26" t="n">
        <v>23</v>
      </c>
      <c r="F26" t="inlineStr">
        <is>
          <t>Holden</t>
        </is>
      </c>
    </row>
    <row r="27">
      <c r="A27" t="n">
        <v>1988</v>
      </c>
      <c r="B27" t="n">
        <v>48</v>
      </c>
      <c r="C27" t="n">
        <v>29</v>
      </c>
      <c r="D27" t="n">
        <v>0.6041666666666666</v>
      </c>
      <c r="E27" t="n">
        <v>19</v>
      </c>
      <c r="F27" t="inlineStr">
        <is>
          <t>Ford</t>
        </is>
      </c>
    </row>
    <row r="28">
      <c r="A28" t="n">
        <v>1989</v>
      </c>
      <c r="B28" t="n">
        <v>55</v>
      </c>
      <c r="C28" t="n">
        <v>28</v>
      </c>
      <c r="D28" t="n">
        <v>0.509090909090909</v>
      </c>
      <c r="E28" t="n">
        <v>27</v>
      </c>
      <c r="F28" t="inlineStr">
        <is>
          <t>Ford</t>
        </is>
      </c>
    </row>
    <row r="29">
      <c r="A29" t="n">
        <v>1990</v>
      </c>
      <c r="B29" t="n">
        <v>54</v>
      </c>
      <c r="C29" t="n">
        <v>27</v>
      </c>
      <c r="D29" t="n">
        <v>0.5</v>
      </c>
      <c r="E29" t="n">
        <v>27</v>
      </c>
      <c r="F29" t="inlineStr">
        <is>
          <t>Holden</t>
        </is>
      </c>
    </row>
    <row r="30">
      <c r="A30" t="n">
        <v>1991</v>
      </c>
      <c r="B30" t="n">
        <v>61</v>
      </c>
      <c r="C30" t="n">
        <v>39</v>
      </c>
      <c r="D30" t="n">
        <v>0.639344262295082</v>
      </c>
      <c r="E30" t="n">
        <v>22</v>
      </c>
      <c r="F30" t="inlineStr">
        <is>
          <t>Nissan</t>
        </is>
      </c>
    </row>
    <row r="31">
      <c r="A31" t="n">
        <v>1992</v>
      </c>
      <c r="B31" t="n">
        <v>49</v>
      </c>
      <c r="C31" t="n">
        <v>18</v>
      </c>
      <c r="D31" t="n">
        <v>0.3673469387755102</v>
      </c>
      <c r="E31" t="n">
        <v>31</v>
      </c>
      <c r="F31" t="inlineStr">
        <is>
          <t>Nissan</t>
        </is>
      </c>
    </row>
    <row r="32">
      <c r="A32" t="n">
        <v>1993</v>
      </c>
      <c r="B32" t="n">
        <v>45</v>
      </c>
      <c r="C32" t="n">
        <v>22</v>
      </c>
      <c r="D32" t="n">
        <v>0.4888888888888889</v>
      </c>
      <c r="E32" t="n">
        <v>23</v>
      </c>
      <c r="F32" t="inlineStr">
        <is>
          <t>Holden</t>
        </is>
      </c>
    </row>
    <row r="33">
      <c r="A33" t="n">
        <v>1994</v>
      </c>
      <c r="B33" t="n">
        <v>47</v>
      </c>
      <c r="C33" t="n">
        <v>21</v>
      </c>
      <c r="D33" t="n">
        <v>0.4468085106382979</v>
      </c>
      <c r="E33" t="n">
        <v>26</v>
      </c>
      <c r="F33" t="inlineStr">
        <is>
          <t>Ford</t>
        </is>
      </c>
    </row>
    <row r="34">
      <c r="A34" t="n">
        <v>1995</v>
      </c>
      <c r="B34" t="n">
        <v>32</v>
      </c>
      <c r="C34" t="n">
        <v>16</v>
      </c>
      <c r="D34" t="n">
        <v>0.5</v>
      </c>
      <c r="E34" t="n">
        <v>16</v>
      </c>
      <c r="F34" t="inlineStr">
        <is>
          <t>Holden</t>
        </is>
      </c>
    </row>
    <row r="35">
      <c r="A35" t="n">
        <v>1996</v>
      </c>
      <c r="B35" t="n">
        <v>34</v>
      </c>
      <c r="C35" t="n">
        <v>12</v>
      </c>
      <c r="D35" t="n">
        <v>0.3529411764705883</v>
      </c>
      <c r="E35" t="n">
        <v>22</v>
      </c>
      <c r="F35" t="inlineStr">
        <is>
          <t>Holden</t>
        </is>
      </c>
    </row>
    <row r="36">
      <c r="A36" t="n">
        <v>1997</v>
      </c>
      <c r="B36" t="n">
        <v>41</v>
      </c>
      <c r="C36" t="n">
        <v>22</v>
      </c>
      <c r="D36" t="n">
        <v>0.5365853658536586</v>
      </c>
      <c r="E36" t="n">
        <v>19</v>
      </c>
      <c r="F36" t="inlineStr">
        <is>
          <t>Holden</t>
        </is>
      </c>
      <c r="G36" t="n">
        <v>157.145</v>
      </c>
    </row>
    <row r="37">
      <c r="A37" t="n">
        <v>1998</v>
      </c>
      <c r="B37" t="n">
        <v>46</v>
      </c>
      <c r="C37" t="n">
        <v>26</v>
      </c>
      <c r="D37" t="n">
        <v>0.5652173913043478</v>
      </c>
      <c r="E37" t="n">
        <v>20</v>
      </c>
      <c r="F37" t="inlineStr">
        <is>
          <t>Ford</t>
        </is>
      </c>
      <c r="G37" t="n">
        <v>149.15</v>
      </c>
    </row>
    <row r="38">
      <c r="A38" t="n">
        <v>1999</v>
      </c>
      <c r="B38" t="n">
        <v>55</v>
      </c>
      <c r="C38" t="n">
        <v>33</v>
      </c>
      <c r="D38" t="n">
        <v>0.6</v>
      </c>
      <c r="E38" t="n">
        <v>22</v>
      </c>
      <c r="F38" t="inlineStr">
        <is>
          <t>Holden</t>
        </is>
      </c>
    </row>
    <row r="39">
      <c r="A39" t="n">
        <v>2000</v>
      </c>
      <c r="B39" t="n">
        <v>56</v>
      </c>
      <c r="C39" t="n">
        <v>27</v>
      </c>
      <c r="D39" t="n">
        <v>0.4821428571428572</v>
      </c>
      <c r="E39" t="n">
        <v>29</v>
      </c>
      <c r="F39" t="inlineStr">
        <is>
          <t>Holden</t>
        </is>
      </c>
      <c r="G39" t="n">
        <v>135.326</v>
      </c>
    </row>
    <row r="40">
      <c r="A40" t="n">
        <v>2001</v>
      </c>
      <c r="B40" t="n">
        <v>39</v>
      </c>
      <c r="C40" t="n">
        <v>18</v>
      </c>
      <c r="D40" t="n">
        <v>0.4615384615384616</v>
      </c>
      <c r="E40" t="n">
        <v>21</v>
      </c>
      <c r="F40" t="inlineStr">
        <is>
          <t>Holden</t>
        </is>
      </c>
    </row>
    <row r="41">
      <c r="A41" t="n">
        <v>2002</v>
      </c>
      <c r="B41" t="n">
        <v>38</v>
      </c>
      <c r="C41" t="n">
        <v>14</v>
      </c>
      <c r="D41" t="n">
        <v>0.3684210526315789</v>
      </c>
      <c r="E41" t="n">
        <v>24</v>
      </c>
      <c r="F41" t="inlineStr">
        <is>
          <t>Holden</t>
        </is>
      </c>
      <c r="G41" t="n">
        <v>143.348</v>
      </c>
    </row>
    <row r="42">
      <c r="A42" t="n">
        <v>2003</v>
      </c>
      <c r="B42" t="n">
        <v>40</v>
      </c>
      <c r="C42" t="n">
        <v>17</v>
      </c>
      <c r="D42" t="n">
        <v>0.425</v>
      </c>
      <c r="E42" t="n">
        <v>23</v>
      </c>
      <c r="F42" t="inlineStr">
        <is>
          <t>Holden</t>
        </is>
      </c>
      <c r="G42" t="n">
        <v>152.746</v>
      </c>
    </row>
    <row r="43">
      <c r="A43" t="n">
        <v>2004</v>
      </c>
      <c r="B43" t="n">
        <v>35</v>
      </c>
      <c r="C43" t="n">
        <v>14</v>
      </c>
      <c r="D43" t="n">
        <v>0.4</v>
      </c>
      <c r="E43" t="n">
        <v>21</v>
      </c>
      <c r="F43" t="inlineStr">
        <is>
          <t>Holden</t>
        </is>
      </c>
      <c r="G43" t="n">
        <v>154.048</v>
      </c>
    </row>
    <row r="44">
      <c r="A44" t="n">
        <v>2005</v>
      </c>
      <c r="B44" t="n">
        <v>34</v>
      </c>
      <c r="C44" t="n">
        <v>13</v>
      </c>
      <c r="D44" t="n">
        <v>0.3823529411764706</v>
      </c>
      <c r="E44" t="n">
        <v>21</v>
      </c>
      <c r="F44" t="inlineStr">
        <is>
          <t>Holden</t>
        </is>
      </c>
      <c r="G44" t="n">
        <v>151.07</v>
      </c>
    </row>
    <row r="45">
      <c r="A45" t="n">
        <v>2006</v>
      </c>
      <c r="B45" t="n">
        <v>31</v>
      </c>
      <c r="C45" t="n">
        <v>14</v>
      </c>
      <c r="D45" t="n">
        <v>0.4516129032258064</v>
      </c>
      <c r="E45" t="n">
        <v>17</v>
      </c>
      <c r="F45" t="inlineStr">
        <is>
          <t>Ford</t>
        </is>
      </c>
      <c r="G45" t="n">
        <v>142.935</v>
      </c>
    </row>
    <row r="46">
      <c r="A46" t="n">
        <v>2007</v>
      </c>
      <c r="B46" t="n">
        <v>24</v>
      </c>
      <c r="C46" t="n">
        <v>8</v>
      </c>
      <c r="D46" t="n">
        <v>0.3333333333333333</v>
      </c>
      <c r="E46" t="n">
        <v>16</v>
      </c>
      <c r="F46" t="inlineStr">
        <is>
          <t>Ford</t>
        </is>
      </c>
      <c r="G46" t="n">
        <v>154.219</v>
      </c>
    </row>
    <row r="47">
      <c r="A47" t="n">
        <v>2008</v>
      </c>
      <c r="B47" t="n">
        <v>29</v>
      </c>
      <c r="C47" t="n">
        <v>9</v>
      </c>
      <c r="D47" t="n">
        <v>0.3103448275862069</v>
      </c>
      <c r="E47" t="n">
        <v>20</v>
      </c>
      <c r="F47" t="inlineStr">
        <is>
          <t>Ford</t>
        </is>
      </c>
      <c r="G47" t="n">
        <v>155.483</v>
      </c>
    </row>
    <row r="48">
      <c r="A48" t="n">
        <v>2009</v>
      </c>
      <c r="B48" t="n">
        <v>32</v>
      </c>
      <c r="C48" t="n">
        <v>8</v>
      </c>
      <c r="D48" t="n">
        <v>0.25</v>
      </c>
      <c r="E48" t="n">
        <v>24</v>
      </c>
      <c r="F48" t="inlineStr">
        <is>
          <t>Holden</t>
        </is>
      </c>
      <c r="G48" t="n">
        <v>150.028</v>
      </c>
    </row>
    <row r="49">
      <c r="A49" t="n">
        <v>2010</v>
      </c>
      <c r="B49" t="n">
        <v>31</v>
      </c>
      <c r="C49" t="n">
        <v>5</v>
      </c>
      <c r="D49" t="n">
        <v>0.1612903225806452</v>
      </c>
      <c r="E49" t="n">
        <v>26</v>
      </c>
      <c r="F49" t="inlineStr">
        <is>
          <t>Holden</t>
        </is>
      </c>
      <c r="G49" t="n">
        <v>160.967</v>
      </c>
    </row>
    <row r="50">
      <c r="A50" t="n">
        <v>2011</v>
      </c>
      <c r="B50" t="n">
        <v>29</v>
      </c>
      <c r="C50" t="n">
        <v>4</v>
      </c>
      <c r="D50" t="n">
        <v>0.1379310344827586</v>
      </c>
      <c r="E50" t="n">
        <v>25</v>
      </c>
      <c r="F50" t="inlineStr">
        <is>
          <t>Holden</t>
        </is>
      </c>
      <c r="G50" t="n">
        <v>155.136</v>
      </c>
    </row>
    <row r="51">
      <c r="A51" t="n">
        <v>2012</v>
      </c>
      <c r="B51" t="n">
        <v>29</v>
      </c>
      <c r="C51" t="n">
        <v>4</v>
      </c>
      <c r="D51" t="n">
        <v>0.1379310344827586</v>
      </c>
      <c r="E51" t="n">
        <v>25</v>
      </c>
      <c r="F51" t="inlineStr">
        <is>
          <t>Holden</t>
        </is>
      </c>
      <c r="G51" t="n">
        <v>159.612</v>
      </c>
    </row>
    <row r="52">
      <c r="A52" t="n">
        <v>2013</v>
      </c>
      <c r="B52" t="n">
        <v>29</v>
      </c>
      <c r="C52" t="n">
        <v>3</v>
      </c>
      <c r="D52" t="n">
        <v>0.103448275862069</v>
      </c>
      <c r="E52" t="n">
        <v>26</v>
      </c>
      <c r="F52" t="inlineStr">
        <is>
          <t>Ford</t>
        </is>
      </c>
      <c r="G52" t="n">
        <v>161.57</v>
      </c>
    </row>
    <row r="53">
      <c r="A53" t="n">
        <v>2014</v>
      </c>
      <c r="B53" t="n">
        <v>26</v>
      </c>
      <c r="C53" t="n">
        <v>9</v>
      </c>
      <c r="D53" t="n">
        <v>0.3461538461538461</v>
      </c>
      <c r="E53" t="n">
        <v>17</v>
      </c>
      <c r="F53" t="inlineStr">
        <is>
          <t>Ford</t>
        </is>
      </c>
    </row>
    <row r="54">
      <c r="A54" t="n">
        <v>2015</v>
      </c>
      <c r="B54" t="n">
        <v>27</v>
      </c>
      <c r="C54" t="n">
        <v>6</v>
      </c>
      <c r="D54" t="n">
        <v>0.2222222222222222</v>
      </c>
      <c r="E54" t="n">
        <v>21</v>
      </c>
      <c r="F54" t="inlineStr">
        <is>
          <t>Holden</t>
        </is>
      </c>
    </row>
    <row r="55">
      <c r="A55" t="n">
        <v>2016</v>
      </c>
      <c r="B55" t="n">
        <v>27</v>
      </c>
      <c r="C55" t="n">
        <v>8</v>
      </c>
      <c r="D55" t="n">
        <v>0.2962962962962963</v>
      </c>
      <c r="E55" t="n">
        <v>19</v>
      </c>
      <c r="F55" t="inlineStr">
        <is>
          <t>Holden</t>
        </is>
      </c>
      <c r="G55" t="n">
        <v>158.182</v>
      </c>
    </row>
    <row r="56">
      <c r="A56" t="n">
        <v>2017</v>
      </c>
      <c r="B56" t="n">
        <v>26</v>
      </c>
      <c r="C56" t="n">
        <v>6</v>
      </c>
      <c r="D56" t="n">
        <v>0.2307692307692308</v>
      </c>
      <c r="E56" t="n">
        <v>20</v>
      </c>
      <c r="F56" t="inlineStr">
        <is>
          <t>Holden</t>
        </is>
      </c>
    </row>
    <row r="57">
      <c r="A57" t="n">
        <v>2018</v>
      </c>
      <c r="B57" t="n">
        <v>26</v>
      </c>
      <c r="C57" t="n">
        <v>2</v>
      </c>
      <c r="D57" t="n">
        <v>0.07692307692307693</v>
      </c>
      <c r="E57" t="n">
        <v>24</v>
      </c>
      <c r="F57" t="inlineStr">
        <is>
          <t>Holden</t>
        </is>
      </c>
    </row>
    <row r="58">
      <c r="A58" t="n">
        <v>2019</v>
      </c>
      <c r="B58" t="n">
        <v>26</v>
      </c>
      <c r="C58" t="n">
        <v>5</v>
      </c>
      <c r="D58" t="n">
        <v>0.1923076923076923</v>
      </c>
      <c r="E58" t="n">
        <v>20</v>
      </c>
      <c r="F58" t="inlineStr">
        <is>
          <t>Ford</t>
        </is>
      </c>
    </row>
    <row r="59">
      <c r="A59" t="n">
        <v>2020</v>
      </c>
      <c r="B59" t="n">
        <v>25</v>
      </c>
      <c r="C59" t="n">
        <v>6</v>
      </c>
      <c r="D59" t="n">
        <v>0.24</v>
      </c>
      <c r="E59" t="n">
        <v>19</v>
      </c>
      <c r="F59" t="inlineStr">
        <is>
          <t>Holden</t>
        </is>
      </c>
    </row>
    <row r="60">
      <c r="A60" t="n">
        <v>2021</v>
      </c>
      <c r="B60" t="n">
        <v>25</v>
      </c>
      <c r="C60" t="n">
        <v>5</v>
      </c>
      <c r="D60" t="n">
        <v>0.2</v>
      </c>
      <c r="E60" t="n">
        <v>20</v>
      </c>
      <c r="F60" t="inlineStr">
        <is>
          <t>Holden</t>
        </is>
      </c>
      <c r="G60" t="n">
        <v>160.003</v>
      </c>
    </row>
    <row r="61">
      <c r="A61" t="n">
        <v>2022</v>
      </c>
      <c r="B61" t="n">
        <v>28</v>
      </c>
      <c r="C61" t="n">
        <v>6</v>
      </c>
      <c r="D61" t="n">
        <v>0.2142857142857143</v>
      </c>
      <c r="E61" t="n">
        <v>22</v>
      </c>
      <c r="F61" t="inlineStr">
        <is>
          <t>Holden</t>
        </is>
      </c>
      <c r="G61" t="n">
        <v>149.336</v>
      </c>
    </row>
    <row r="62">
      <c r="A62" t="n">
        <v>2023</v>
      </c>
      <c r="B62" t="n">
        <v>28</v>
      </c>
      <c r="C62" t="n">
        <v>4</v>
      </c>
      <c r="D62" t="n">
        <v>0.1428571428571428</v>
      </c>
      <c r="E62" t="n">
        <v>24</v>
      </c>
      <c r="F62" t="inlineStr">
        <is>
          <t>Chevrolet</t>
        </is>
      </c>
      <c r="G62" t="n">
        <v>163.48</v>
      </c>
    </row>
    <row r="63">
      <c r="A63" t="n">
        <v>2024</v>
      </c>
      <c r="B63" t="n">
        <v>26</v>
      </c>
      <c r="C63" t="n">
        <v>1</v>
      </c>
      <c r="D63" t="n">
        <v>0.03846153846153846</v>
      </c>
      <c r="E63" t="n">
        <v>25</v>
      </c>
      <c r="F63" t="inlineStr">
        <is>
          <t>Chevrolet</t>
        </is>
      </c>
      <c r="G63" t="n">
        <v>167.623</v>
      </c>
    </row>
    <row r="64">
      <c r="A64" t="n">
        <v>2025</v>
      </c>
      <c r="B64" t="n">
        <v>27</v>
      </c>
      <c r="C64" t="n">
        <v>6</v>
      </c>
      <c r="D64" t="n">
        <v>0.2222222222222222</v>
      </c>
      <c r="E64" t="n">
        <v>21</v>
      </c>
      <c r="F64" t="inlineStr">
        <is>
          <t>Ford</t>
        </is>
      </c>
      <c r="G64" t="n">
        <v>145.586</v>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A2E_Engine</dc:creator>
  <dcterms:created xmlns:dcterms="http://purl.org/dc/terms/" xmlns:xsi="http://www.w3.org/2001/XMLSchema-instance" xsi:type="dcterms:W3CDTF">2024-01-05T03:59:24Z</dcterms:created>
  <dcterms:modified xmlns:dcterms="http://purl.org/dc/terms/" xmlns:xsi="http://www.w3.org/2001/XMLSchema-instance" xsi:type="dcterms:W3CDTF">2026-10-18T10:06:17Z</dcterms:modified>
  <cp:lastModifiedBy>Peter Evans</cp:lastModifiedBy>
</cp:coreProperties>
</file>